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727"/>
  <workbookPr filterPrivacy="1"/>
  <xr:revisionPtr revIDLastSave="0" documentId="13_ncr:1_{FB554967-6437-49CE-9EED-0BB6F424DEBA}" xr6:coauthVersionLast="43" xr6:coauthVersionMax="43" xr10:uidLastSave="{00000000-0000-0000-0000-000000000000}"/>
  <bookViews>
    <workbookView xWindow="-110" yWindow="-110" windowWidth="19420" windowHeight="10420" firstSheet="8" activeTab="12" xr2:uid="{00000000-000D-0000-FFFF-FFFF00000000}"/>
  </bookViews>
  <sheets>
    <sheet name="Instructions" sheetId="14" r:id="rId1"/>
    <sheet name="Ukraine" sheetId="1" r:id="rId2"/>
    <sheet name="REGION" sheetId="2" r:id="rId3"/>
    <sheet name="Industry selection" sheetId="11" r:id="rId4"/>
    <sheet name="Employment" sheetId="3" r:id="rId5"/>
    <sheet name="Employment - change" sheetId="6" r:id="rId6"/>
    <sheet name="Wages" sheetId="4" r:id="rId7"/>
    <sheet name="Wages - change" sheetId="7" r:id="rId8"/>
    <sheet name="Economic potential" sheetId="5" r:id="rId9"/>
    <sheet name="Ukraine INN" sheetId="9" r:id="rId10"/>
    <sheet name="REGION INN" sheetId="10" r:id="rId11"/>
    <sheet name="Innovation" sheetId="13" r:id="rId12"/>
    <sheet name="Innovation potential" sheetId="8" r:id="rId13"/>
    <sheet name="Summary" sheetId="15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356" i="15" l="1"/>
  <c r="X356" i="15"/>
  <c r="AA355" i="15"/>
  <c r="X355" i="15"/>
  <c r="AA354" i="15"/>
  <c r="X354" i="15"/>
  <c r="AA353" i="15"/>
  <c r="X353" i="15"/>
  <c r="AA352" i="15"/>
  <c r="X352" i="15"/>
  <c r="AA351" i="15"/>
  <c r="X351" i="15"/>
  <c r="AA350" i="15"/>
  <c r="X350" i="15"/>
  <c r="AA349" i="15"/>
  <c r="X349" i="15"/>
  <c r="AA348" i="15"/>
  <c r="X348" i="15"/>
  <c r="AA347" i="15"/>
  <c r="X347" i="15"/>
  <c r="AA346" i="15"/>
  <c r="X346" i="15"/>
  <c r="AA345" i="15"/>
  <c r="X345" i="15"/>
  <c r="AA344" i="15"/>
  <c r="X344" i="15"/>
  <c r="AA343" i="15"/>
  <c r="X343" i="15"/>
  <c r="AA342" i="15"/>
  <c r="X342" i="15"/>
  <c r="AA341" i="15"/>
  <c r="X341" i="15"/>
  <c r="AA340" i="15"/>
  <c r="X340" i="15"/>
  <c r="AA339" i="15"/>
  <c r="X339" i="15"/>
  <c r="AA338" i="15"/>
  <c r="X338" i="15"/>
  <c r="AA337" i="15"/>
  <c r="X337" i="15"/>
  <c r="AA336" i="15"/>
  <c r="X336" i="15"/>
  <c r="AA335" i="15"/>
  <c r="X335" i="15"/>
  <c r="AA334" i="15"/>
  <c r="X334" i="15"/>
  <c r="AA333" i="15"/>
  <c r="X333" i="15"/>
  <c r="AA332" i="15"/>
  <c r="X332" i="15"/>
  <c r="AA331" i="15"/>
  <c r="X331" i="15"/>
  <c r="AA330" i="15"/>
  <c r="X330" i="15"/>
  <c r="AA329" i="15"/>
  <c r="X329" i="15"/>
  <c r="AA328" i="15"/>
  <c r="X328" i="15"/>
  <c r="AA327" i="15"/>
  <c r="X327" i="15"/>
  <c r="AA326" i="15"/>
  <c r="X326" i="15"/>
  <c r="AA325" i="15"/>
  <c r="X325" i="15"/>
  <c r="AA324" i="15"/>
  <c r="X324" i="15"/>
  <c r="AA323" i="15"/>
  <c r="X323" i="15"/>
  <c r="AA322" i="15"/>
  <c r="X322" i="15"/>
  <c r="AA321" i="15"/>
  <c r="X321" i="15"/>
  <c r="AA320" i="15"/>
  <c r="X320" i="15"/>
  <c r="AA319" i="15"/>
  <c r="X319" i="15"/>
  <c r="AA318" i="15"/>
  <c r="X318" i="15"/>
  <c r="AA317" i="15"/>
  <c r="X317" i="15"/>
  <c r="AA316" i="15"/>
  <c r="X316" i="15"/>
  <c r="AA315" i="15"/>
  <c r="X315" i="15"/>
  <c r="AA314" i="15"/>
  <c r="X314" i="15"/>
  <c r="AA313" i="15"/>
  <c r="X313" i="15"/>
  <c r="AA312" i="15"/>
  <c r="X312" i="15"/>
  <c r="AA311" i="15"/>
  <c r="X311" i="15"/>
  <c r="AA310" i="15"/>
  <c r="X310" i="15"/>
  <c r="AA309" i="15"/>
  <c r="X309" i="15"/>
  <c r="AA308" i="15"/>
  <c r="X308" i="15"/>
  <c r="AA307" i="15"/>
  <c r="X307" i="15"/>
  <c r="AA306" i="15"/>
  <c r="X306" i="15"/>
  <c r="AA305" i="15"/>
  <c r="X305" i="15"/>
  <c r="AA304" i="15"/>
  <c r="X304" i="15"/>
  <c r="AA303" i="15"/>
  <c r="X303" i="15"/>
  <c r="AA302" i="15"/>
  <c r="X302" i="15"/>
  <c r="AA301" i="15"/>
  <c r="X301" i="15"/>
  <c r="AA300" i="15"/>
  <c r="X300" i="15"/>
  <c r="AA299" i="15"/>
  <c r="X299" i="15"/>
  <c r="AA298" i="15"/>
  <c r="X298" i="15"/>
  <c r="AA297" i="15"/>
  <c r="X297" i="15"/>
  <c r="AA296" i="15"/>
  <c r="X296" i="15"/>
  <c r="AA295" i="15"/>
  <c r="X295" i="15"/>
  <c r="AA294" i="15"/>
  <c r="X294" i="15"/>
  <c r="AA293" i="15"/>
  <c r="X293" i="15"/>
  <c r="AA292" i="15"/>
  <c r="X292" i="15"/>
  <c r="AA291" i="15"/>
  <c r="X291" i="15"/>
  <c r="AA290" i="15"/>
  <c r="X290" i="15"/>
  <c r="AA289" i="15"/>
  <c r="X289" i="15"/>
  <c r="AA288" i="15"/>
  <c r="X288" i="15"/>
  <c r="AA287" i="15"/>
  <c r="X287" i="15"/>
  <c r="AA286" i="15"/>
  <c r="X286" i="15"/>
  <c r="AA285" i="15"/>
  <c r="X285" i="15"/>
  <c r="AA284" i="15"/>
  <c r="X284" i="15"/>
  <c r="AA283" i="15"/>
  <c r="X283" i="15"/>
  <c r="AA282" i="15"/>
  <c r="X282" i="15"/>
  <c r="AA281" i="15"/>
  <c r="X281" i="15"/>
  <c r="AA280" i="15"/>
  <c r="X280" i="15"/>
  <c r="AA279" i="15"/>
  <c r="X279" i="15"/>
  <c r="AA278" i="15"/>
  <c r="X278" i="15"/>
  <c r="AA277" i="15"/>
  <c r="X277" i="15"/>
  <c r="AA276" i="15"/>
  <c r="X276" i="15"/>
  <c r="AA275" i="15"/>
  <c r="X275" i="15"/>
  <c r="AA274" i="15"/>
  <c r="X274" i="15"/>
  <c r="AA273" i="15"/>
  <c r="X273" i="15"/>
  <c r="AA272" i="15"/>
  <c r="X272" i="15"/>
  <c r="AA271" i="15"/>
  <c r="X271" i="15"/>
  <c r="AA270" i="15"/>
  <c r="X270" i="15"/>
  <c r="AA269" i="15"/>
  <c r="X269" i="15"/>
  <c r="AA268" i="15"/>
  <c r="X268" i="15"/>
  <c r="AA267" i="15"/>
  <c r="X267" i="15"/>
  <c r="AA266" i="15"/>
  <c r="X266" i="15"/>
  <c r="AA265" i="15"/>
  <c r="X265" i="15"/>
  <c r="AA264" i="15"/>
  <c r="X264" i="15"/>
  <c r="AA263" i="15"/>
  <c r="X263" i="15"/>
  <c r="AA262" i="15"/>
  <c r="X262" i="15"/>
  <c r="AA261" i="15"/>
  <c r="X261" i="15"/>
  <c r="AA260" i="15"/>
  <c r="X260" i="15"/>
  <c r="AA259" i="15"/>
  <c r="X259" i="15"/>
  <c r="AA258" i="15"/>
  <c r="X258" i="15"/>
  <c r="AA257" i="15"/>
  <c r="X257" i="15"/>
  <c r="AA256" i="15"/>
  <c r="X256" i="15"/>
  <c r="AA255" i="15"/>
  <c r="X255" i="15"/>
  <c r="AA254" i="15"/>
  <c r="X254" i="15"/>
  <c r="AA253" i="15"/>
  <c r="X253" i="15"/>
  <c r="AA252" i="15"/>
  <c r="X252" i="15"/>
  <c r="AA251" i="15"/>
  <c r="X251" i="15"/>
  <c r="AA250" i="15"/>
  <c r="X250" i="15"/>
  <c r="AA249" i="15"/>
  <c r="X249" i="15"/>
  <c r="AA248" i="15"/>
  <c r="X248" i="15"/>
  <c r="AA247" i="15"/>
  <c r="X247" i="15"/>
  <c r="AA246" i="15"/>
  <c r="X246" i="15"/>
  <c r="AA245" i="15"/>
  <c r="X245" i="15"/>
  <c r="AA244" i="15"/>
  <c r="X244" i="15"/>
  <c r="AA243" i="15"/>
  <c r="X243" i="15"/>
  <c r="AA242" i="15"/>
  <c r="X242" i="15"/>
  <c r="AA241" i="15"/>
  <c r="X241" i="15"/>
  <c r="AA240" i="15"/>
  <c r="X240" i="15"/>
  <c r="AA239" i="15"/>
  <c r="X239" i="15"/>
  <c r="AA238" i="15"/>
  <c r="X238" i="15"/>
  <c r="AA237" i="15"/>
  <c r="X237" i="15"/>
  <c r="AA236" i="15"/>
  <c r="X236" i="15"/>
  <c r="AA235" i="15"/>
  <c r="X235" i="15"/>
  <c r="AA234" i="15"/>
  <c r="X234" i="15"/>
  <c r="AA233" i="15"/>
  <c r="X233" i="15"/>
  <c r="AA232" i="15"/>
  <c r="X232" i="15"/>
  <c r="AA231" i="15"/>
  <c r="X231" i="15"/>
  <c r="AA230" i="15"/>
  <c r="X230" i="15"/>
  <c r="AA229" i="15"/>
  <c r="X229" i="15"/>
  <c r="AA228" i="15"/>
  <c r="X228" i="15"/>
  <c r="AA227" i="15"/>
  <c r="X227" i="15"/>
  <c r="AA226" i="15"/>
  <c r="X226" i="15"/>
  <c r="AA225" i="15"/>
  <c r="X225" i="15"/>
  <c r="AA224" i="15"/>
  <c r="X224" i="15"/>
  <c r="AA223" i="15"/>
  <c r="X223" i="15"/>
  <c r="AA222" i="15"/>
  <c r="X222" i="15"/>
  <c r="AA221" i="15"/>
  <c r="X221" i="15"/>
  <c r="AA220" i="15"/>
  <c r="X220" i="15"/>
  <c r="AA219" i="15"/>
  <c r="X219" i="15"/>
  <c r="AA218" i="15"/>
  <c r="X218" i="15"/>
  <c r="AA217" i="15"/>
  <c r="X217" i="15"/>
  <c r="AA216" i="15"/>
  <c r="X216" i="15"/>
  <c r="AA215" i="15"/>
  <c r="X215" i="15"/>
  <c r="AA214" i="15"/>
  <c r="X214" i="15"/>
  <c r="AA213" i="15"/>
  <c r="X213" i="15"/>
  <c r="AA212" i="15"/>
  <c r="X212" i="15"/>
  <c r="AA211" i="15"/>
  <c r="X211" i="15"/>
  <c r="AA210" i="15"/>
  <c r="X210" i="15"/>
  <c r="AA209" i="15"/>
  <c r="X209" i="15"/>
  <c r="AA208" i="15"/>
  <c r="X208" i="15"/>
  <c r="AA207" i="15"/>
  <c r="X207" i="15"/>
  <c r="AA206" i="15"/>
  <c r="X206" i="15"/>
  <c r="AA205" i="15"/>
  <c r="X205" i="15"/>
  <c r="AA204" i="15"/>
  <c r="X204" i="15"/>
  <c r="AA203" i="15"/>
  <c r="X203" i="15"/>
  <c r="AA202" i="15"/>
  <c r="X202" i="15"/>
  <c r="AA201" i="15"/>
  <c r="X201" i="15"/>
  <c r="AA200" i="15"/>
  <c r="X200" i="15"/>
  <c r="AA199" i="15"/>
  <c r="X199" i="15"/>
  <c r="AA198" i="15"/>
  <c r="X198" i="15"/>
  <c r="AA197" i="15"/>
  <c r="X197" i="15"/>
  <c r="AA196" i="15"/>
  <c r="X196" i="15"/>
  <c r="AA195" i="15"/>
  <c r="X195" i="15"/>
  <c r="AA194" i="15"/>
  <c r="X194" i="15"/>
  <c r="AA193" i="15"/>
  <c r="X193" i="15"/>
  <c r="AA192" i="15"/>
  <c r="X192" i="15"/>
  <c r="AA191" i="15"/>
  <c r="X191" i="15"/>
  <c r="AA190" i="15"/>
  <c r="X190" i="15"/>
  <c r="AA189" i="15"/>
  <c r="X189" i="15"/>
  <c r="AA188" i="15"/>
  <c r="X188" i="15"/>
  <c r="AA187" i="15"/>
  <c r="X187" i="15"/>
  <c r="AA186" i="15"/>
  <c r="X186" i="15"/>
  <c r="AA185" i="15"/>
  <c r="X185" i="15"/>
  <c r="AA184" i="15"/>
  <c r="X184" i="15"/>
  <c r="AA183" i="15"/>
  <c r="X183" i="15"/>
  <c r="AA182" i="15"/>
  <c r="X182" i="15"/>
  <c r="AA181" i="15"/>
  <c r="X181" i="15"/>
  <c r="AA180" i="15"/>
  <c r="X180" i="15"/>
  <c r="AA179" i="15"/>
  <c r="X179" i="15"/>
  <c r="AA178" i="15"/>
  <c r="X178" i="15"/>
  <c r="AA177" i="15"/>
  <c r="X177" i="15"/>
  <c r="AA176" i="15"/>
  <c r="X176" i="15"/>
  <c r="AA175" i="15"/>
  <c r="X175" i="15"/>
  <c r="AA174" i="15"/>
  <c r="X174" i="15"/>
  <c r="AA173" i="15"/>
  <c r="X173" i="15"/>
  <c r="AA172" i="15"/>
  <c r="X172" i="15"/>
  <c r="AA171" i="15"/>
  <c r="X171" i="15"/>
  <c r="AA170" i="15"/>
  <c r="X170" i="15"/>
  <c r="AA169" i="15"/>
  <c r="X169" i="15"/>
  <c r="N22" i="15"/>
  <c r="T22" i="15" s="1"/>
  <c r="A22" i="15"/>
  <c r="AA21" i="15"/>
  <c r="X21" i="15"/>
  <c r="AA20" i="15"/>
  <c r="X20" i="15"/>
  <c r="AA19" i="15"/>
  <c r="X19" i="15"/>
  <c r="AA18" i="15"/>
  <c r="X18" i="15"/>
  <c r="AA17" i="15"/>
  <c r="X17" i="15"/>
  <c r="AA16" i="15"/>
  <c r="X16" i="15"/>
  <c r="AA15" i="15"/>
  <c r="X15" i="15"/>
  <c r="AA14" i="15"/>
  <c r="X14" i="15"/>
  <c r="AA13" i="15"/>
  <c r="X13" i="15"/>
  <c r="AA12" i="15"/>
  <c r="X12" i="15"/>
  <c r="AA11" i="15"/>
  <c r="X11" i="15"/>
  <c r="AA10" i="15"/>
  <c r="X10" i="15"/>
  <c r="AA9" i="15"/>
  <c r="X9" i="15"/>
  <c r="AA8" i="15"/>
  <c r="X8" i="15"/>
  <c r="AA7" i="15"/>
  <c r="X7" i="15"/>
  <c r="AA6" i="15"/>
  <c r="X6" i="15"/>
  <c r="AA5" i="15"/>
  <c r="X5" i="15"/>
  <c r="W22" i="15"/>
  <c r="X22" i="15" s="1"/>
  <c r="Q22" i="15"/>
  <c r="U22" i="15"/>
  <c r="O22" i="15" l="1"/>
  <c r="P22" i="15"/>
  <c r="S22" i="15"/>
  <c r="Z22" i="15"/>
  <c r="AA22" i="15" s="1"/>
  <c r="BE356" i="2" l="1"/>
  <c r="BD356" i="2"/>
  <c r="BC356" i="2"/>
  <c r="BB356" i="2"/>
  <c r="BA356" i="2"/>
  <c r="AV356" i="2"/>
  <c r="AU356" i="2"/>
  <c r="AT356" i="2"/>
  <c r="AS356" i="2"/>
  <c r="AR356" i="2"/>
  <c r="AM356" i="2"/>
  <c r="AL356" i="2"/>
  <c r="AK356" i="2"/>
  <c r="AJ356" i="2"/>
  <c r="AI356" i="2"/>
  <c r="AD356" i="2"/>
  <c r="AC356" i="2"/>
  <c r="AB356" i="2"/>
  <c r="AA356" i="2"/>
  <c r="Z356" i="2"/>
  <c r="U356" i="2"/>
  <c r="T356" i="2"/>
  <c r="S356" i="2"/>
  <c r="R356" i="2"/>
  <c r="Q356" i="2"/>
  <c r="L356" i="2"/>
  <c r="K356" i="2"/>
  <c r="J356" i="2"/>
  <c r="I356" i="2"/>
  <c r="H356" i="2"/>
  <c r="BE355" i="2"/>
  <c r="BD355" i="2"/>
  <c r="BC355" i="2"/>
  <c r="BB355" i="2"/>
  <c r="BA355" i="2"/>
  <c r="AV355" i="2"/>
  <c r="AU355" i="2"/>
  <c r="AT355" i="2"/>
  <c r="AS355" i="2"/>
  <c r="AR355" i="2"/>
  <c r="AM355" i="2"/>
  <c r="AL355" i="2"/>
  <c r="AK355" i="2"/>
  <c r="AJ355" i="2"/>
  <c r="AI355" i="2"/>
  <c r="AD355" i="2"/>
  <c r="AC355" i="2"/>
  <c r="AB355" i="2"/>
  <c r="AA355" i="2"/>
  <c r="Z355" i="2"/>
  <c r="U355" i="2"/>
  <c r="T355" i="2"/>
  <c r="S355" i="2"/>
  <c r="R355" i="2"/>
  <c r="Q355" i="2"/>
  <c r="L355" i="2"/>
  <c r="K355" i="2"/>
  <c r="J355" i="2"/>
  <c r="I355" i="2"/>
  <c r="H355" i="2"/>
  <c r="BE354" i="2"/>
  <c r="BD354" i="2"/>
  <c r="BC354" i="2"/>
  <c r="BB354" i="2"/>
  <c r="BA354" i="2"/>
  <c r="AV354" i="2"/>
  <c r="AU354" i="2"/>
  <c r="AT354" i="2"/>
  <c r="AS354" i="2"/>
  <c r="AR354" i="2"/>
  <c r="AM354" i="2"/>
  <c r="AL354" i="2"/>
  <c r="AK354" i="2"/>
  <c r="AJ354" i="2"/>
  <c r="AI354" i="2"/>
  <c r="AD354" i="2"/>
  <c r="AC354" i="2"/>
  <c r="AB354" i="2"/>
  <c r="AA354" i="2"/>
  <c r="Z354" i="2"/>
  <c r="U354" i="2"/>
  <c r="T354" i="2"/>
  <c r="S354" i="2"/>
  <c r="R354" i="2"/>
  <c r="Q354" i="2"/>
  <c r="L354" i="2"/>
  <c r="K354" i="2"/>
  <c r="J354" i="2"/>
  <c r="I354" i="2"/>
  <c r="H354" i="2"/>
  <c r="BE353" i="2"/>
  <c r="BD353" i="2"/>
  <c r="BC353" i="2"/>
  <c r="BB353" i="2"/>
  <c r="BA353" i="2"/>
  <c r="AV353" i="2"/>
  <c r="AU353" i="2"/>
  <c r="AT353" i="2"/>
  <c r="AS353" i="2"/>
  <c r="AR353" i="2"/>
  <c r="AM353" i="2"/>
  <c r="AL353" i="2"/>
  <c r="AK353" i="2"/>
  <c r="AJ353" i="2"/>
  <c r="AI353" i="2"/>
  <c r="AD353" i="2"/>
  <c r="AC353" i="2"/>
  <c r="AB353" i="2"/>
  <c r="AA353" i="2"/>
  <c r="Z353" i="2"/>
  <c r="U353" i="2"/>
  <c r="T353" i="2"/>
  <c r="S353" i="2"/>
  <c r="R353" i="2"/>
  <c r="Q353" i="2"/>
  <c r="L353" i="2"/>
  <c r="K353" i="2"/>
  <c r="J353" i="2"/>
  <c r="I353" i="2"/>
  <c r="H353" i="2"/>
  <c r="BE352" i="2"/>
  <c r="BD352" i="2"/>
  <c r="BC352" i="2"/>
  <c r="BB352" i="2"/>
  <c r="BA352" i="2"/>
  <c r="AV352" i="2"/>
  <c r="AU352" i="2"/>
  <c r="AT352" i="2"/>
  <c r="AS352" i="2"/>
  <c r="AR352" i="2"/>
  <c r="AM352" i="2"/>
  <c r="AL352" i="2"/>
  <c r="AK352" i="2"/>
  <c r="AJ352" i="2"/>
  <c r="AI352" i="2"/>
  <c r="AD352" i="2"/>
  <c r="AC352" i="2"/>
  <c r="AB352" i="2"/>
  <c r="AA352" i="2"/>
  <c r="Z352" i="2"/>
  <c r="U352" i="2"/>
  <c r="T352" i="2"/>
  <c r="S352" i="2"/>
  <c r="R352" i="2"/>
  <c r="Q352" i="2"/>
  <c r="L352" i="2"/>
  <c r="K352" i="2"/>
  <c r="J352" i="2"/>
  <c r="I352" i="2"/>
  <c r="H352" i="2"/>
  <c r="BE351" i="2"/>
  <c r="BD351" i="2"/>
  <c r="BC351" i="2"/>
  <c r="BB351" i="2"/>
  <c r="BA351" i="2"/>
  <c r="AV351" i="2"/>
  <c r="AU351" i="2"/>
  <c r="AT351" i="2"/>
  <c r="AS351" i="2"/>
  <c r="AR351" i="2"/>
  <c r="AM351" i="2"/>
  <c r="AL351" i="2"/>
  <c r="AK351" i="2"/>
  <c r="AJ351" i="2"/>
  <c r="AI351" i="2"/>
  <c r="AD351" i="2"/>
  <c r="AC351" i="2"/>
  <c r="AB351" i="2"/>
  <c r="AA351" i="2"/>
  <c r="Z351" i="2"/>
  <c r="U351" i="2"/>
  <c r="T351" i="2"/>
  <c r="S351" i="2"/>
  <c r="R351" i="2"/>
  <c r="Q351" i="2"/>
  <c r="L351" i="2"/>
  <c r="K351" i="2"/>
  <c r="J351" i="2"/>
  <c r="I351" i="2"/>
  <c r="H351" i="2"/>
  <c r="BE350" i="2"/>
  <c r="BD350" i="2"/>
  <c r="BC350" i="2"/>
  <c r="BB350" i="2"/>
  <c r="BA350" i="2"/>
  <c r="AV350" i="2"/>
  <c r="AU350" i="2"/>
  <c r="AT350" i="2"/>
  <c r="AS350" i="2"/>
  <c r="AR350" i="2"/>
  <c r="AM350" i="2"/>
  <c r="AL350" i="2"/>
  <c r="AK350" i="2"/>
  <c r="AJ350" i="2"/>
  <c r="AI350" i="2"/>
  <c r="AD350" i="2"/>
  <c r="AC350" i="2"/>
  <c r="AB350" i="2"/>
  <c r="AA350" i="2"/>
  <c r="Z350" i="2"/>
  <c r="U350" i="2"/>
  <c r="T350" i="2"/>
  <c r="S350" i="2"/>
  <c r="R350" i="2"/>
  <c r="Q350" i="2"/>
  <c r="L350" i="2"/>
  <c r="K350" i="2"/>
  <c r="J350" i="2"/>
  <c r="I350" i="2"/>
  <c r="H350" i="2"/>
  <c r="BE349" i="2"/>
  <c r="BD349" i="2"/>
  <c r="BC349" i="2"/>
  <c r="BB349" i="2"/>
  <c r="BA349" i="2"/>
  <c r="AV349" i="2"/>
  <c r="AU349" i="2"/>
  <c r="AT349" i="2"/>
  <c r="AS349" i="2"/>
  <c r="AR349" i="2"/>
  <c r="AM349" i="2"/>
  <c r="AL349" i="2"/>
  <c r="AK349" i="2"/>
  <c r="AJ349" i="2"/>
  <c r="AI349" i="2"/>
  <c r="AD349" i="2"/>
  <c r="AC349" i="2"/>
  <c r="AB349" i="2"/>
  <c r="AA349" i="2"/>
  <c r="Z349" i="2"/>
  <c r="U349" i="2"/>
  <c r="T349" i="2"/>
  <c r="S349" i="2"/>
  <c r="R349" i="2"/>
  <c r="Q349" i="2"/>
  <c r="L349" i="2"/>
  <c r="K349" i="2"/>
  <c r="J349" i="2"/>
  <c r="I349" i="2"/>
  <c r="H349" i="2"/>
  <c r="BE348" i="2"/>
  <c r="BD348" i="2"/>
  <c r="BC348" i="2"/>
  <c r="BB348" i="2"/>
  <c r="BA348" i="2"/>
  <c r="AV348" i="2"/>
  <c r="AU348" i="2"/>
  <c r="AT348" i="2"/>
  <c r="AS348" i="2"/>
  <c r="AR348" i="2"/>
  <c r="AM348" i="2"/>
  <c r="AL348" i="2"/>
  <c r="AK348" i="2"/>
  <c r="AJ348" i="2"/>
  <c r="AI348" i="2"/>
  <c r="AD348" i="2"/>
  <c r="AC348" i="2"/>
  <c r="AB348" i="2"/>
  <c r="AA348" i="2"/>
  <c r="Z348" i="2"/>
  <c r="U348" i="2"/>
  <c r="T348" i="2"/>
  <c r="S348" i="2"/>
  <c r="R348" i="2"/>
  <c r="Q348" i="2"/>
  <c r="L348" i="2"/>
  <c r="K348" i="2"/>
  <c r="J348" i="2"/>
  <c r="I348" i="2"/>
  <c r="H348" i="2"/>
  <c r="BE347" i="2"/>
  <c r="BD347" i="2"/>
  <c r="BC347" i="2"/>
  <c r="BB347" i="2"/>
  <c r="BA347" i="2"/>
  <c r="AV347" i="2"/>
  <c r="AU347" i="2"/>
  <c r="AT347" i="2"/>
  <c r="AS347" i="2"/>
  <c r="AR347" i="2"/>
  <c r="AM347" i="2"/>
  <c r="AL347" i="2"/>
  <c r="AK347" i="2"/>
  <c r="AJ347" i="2"/>
  <c r="AI347" i="2"/>
  <c r="AD347" i="2"/>
  <c r="AC347" i="2"/>
  <c r="AB347" i="2"/>
  <c r="AA347" i="2"/>
  <c r="Z347" i="2"/>
  <c r="U347" i="2"/>
  <c r="T347" i="2"/>
  <c r="S347" i="2"/>
  <c r="R347" i="2"/>
  <c r="Q347" i="2"/>
  <c r="L347" i="2"/>
  <c r="K347" i="2"/>
  <c r="J347" i="2"/>
  <c r="I347" i="2"/>
  <c r="H347" i="2"/>
  <c r="BE346" i="2"/>
  <c r="BD346" i="2"/>
  <c r="BC346" i="2"/>
  <c r="BB346" i="2"/>
  <c r="BA346" i="2"/>
  <c r="AV346" i="2"/>
  <c r="AU346" i="2"/>
  <c r="AT346" i="2"/>
  <c r="AS346" i="2"/>
  <c r="AR346" i="2"/>
  <c r="AM346" i="2"/>
  <c r="AL346" i="2"/>
  <c r="AK346" i="2"/>
  <c r="AJ346" i="2"/>
  <c r="AI346" i="2"/>
  <c r="AD346" i="2"/>
  <c r="AC346" i="2"/>
  <c r="AB346" i="2"/>
  <c r="AA346" i="2"/>
  <c r="Z346" i="2"/>
  <c r="U346" i="2"/>
  <c r="T346" i="2"/>
  <c r="S346" i="2"/>
  <c r="R346" i="2"/>
  <c r="Q346" i="2"/>
  <c r="L346" i="2"/>
  <c r="K346" i="2"/>
  <c r="J346" i="2"/>
  <c r="I346" i="2"/>
  <c r="H346" i="2"/>
  <c r="BE345" i="2"/>
  <c r="BD345" i="2"/>
  <c r="BC345" i="2"/>
  <c r="BB345" i="2"/>
  <c r="BA345" i="2"/>
  <c r="AV345" i="2"/>
  <c r="AU345" i="2"/>
  <c r="AT345" i="2"/>
  <c r="AS345" i="2"/>
  <c r="AR345" i="2"/>
  <c r="AM345" i="2"/>
  <c r="AL345" i="2"/>
  <c r="AK345" i="2"/>
  <c r="AJ345" i="2"/>
  <c r="AI345" i="2"/>
  <c r="AD345" i="2"/>
  <c r="AC345" i="2"/>
  <c r="AB345" i="2"/>
  <c r="AA345" i="2"/>
  <c r="Z345" i="2"/>
  <c r="U345" i="2"/>
  <c r="T345" i="2"/>
  <c r="S345" i="2"/>
  <c r="R345" i="2"/>
  <c r="Q345" i="2"/>
  <c r="L345" i="2"/>
  <c r="K345" i="2"/>
  <c r="J345" i="2"/>
  <c r="I345" i="2"/>
  <c r="H345" i="2"/>
  <c r="BE344" i="2"/>
  <c r="BD344" i="2"/>
  <c r="BC344" i="2"/>
  <c r="BB344" i="2"/>
  <c r="BA344" i="2"/>
  <c r="AV344" i="2"/>
  <c r="AU344" i="2"/>
  <c r="AT344" i="2"/>
  <c r="AS344" i="2"/>
  <c r="AR344" i="2"/>
  <c r="AM344" i="2"/>
  <c r="AL344" i="2"/>
  <c r="AK344" i="2"/>
  <c r="AJ344" i="2"/>
  <c r="AI344" i="2"/>
  <c r="AD344" i="2"/>
  <c r="AC344" i="2"/>
  <c r="AB344" i="2"/>
  <c r="AA344" i="2"/>
  <c r="Z344" i="2"/>
  <c r="U344" i="2"/>
  <c r="T344" i="2"/>
  <c r="S344" i="2"/>
  <c r="R344" i="2"/>
  <c r="Q344" i="2"/>
  <c r="L344" i="2"/>
  <c r="K344" i="2"/>
  <c r="J344" i="2"/>
  <c r="I344" i="2"/>
  <c r="H344" i="2"/>
  <c r="BE343" i="2"/>
  <c r="BD343" i="2"/>
  <c r="BC343" i="2"/>
  <c r="BB343" i="2"/>
  <c r="BA343" i="2"/>
  <c r="AV343" i="2"/>
  <c r="AU343" i="2"/>
  <c r="AT343" i="2"/>
  <c r="AS343" i="2"/>
  <c r="AR343" i="2"/>
  <c r="AM343" i="2"/>
  <c r="AL343" i="2"/>
  <c r="AK343" i="2"/>
  <c r="AJ343" i="2"/>
  <c r="AI343" i="2"/>
  <c r="AD343" i="2"/>
  <c r="AC343" i="2"/>
  <c r="AB343" i="2"/>
  <c r="AA343" i="2"/>
  <c r="Z343" i="2"/>
  <c r="U343" i="2"/>
  <c r="T343" i="2"/>
  <c r="S343" i="2"/>
  <c r="R343" i="2"/>
  <c r="Q343" i="2"/>
  <c r="L343" i="2"/>
  <c r="K343" i="2"/>
  <c r="J343" i="2"/>
  <c r="I343" i="2"/>
  <c r="H343" i="2"/>
  <c r="BE342" i="2"/>
  <c r="BD342" i="2"/>
  <c r="BC342" i="2"/>
  <c r="BB342" i="2"/>
  <c r="BA342" i="2"/>
  <c r="AV342" i="2"/>
  <c r="AU342" i="2"/>
  <c r="AT342" i="2"/>
  <c r="AS342" i="2"/>
  <c r="AR342" i="2"/>
  <c r="AM342" i="2"/>
  <c r="AL342" i="2"/>
  <c r="AK342" i="2"/>
  <c r="AJ342" i="2"/>
  <c r="AI342" i="2"/>
  <c r="AD342" i="2"/>
  <c r="AC342" i="2"/>
  <c r="AB342" i="2"/>
  <c r="AA342" i="2"/>
  <c r="Z342" i="2"/>
  <c r="U342" i="2"/>
  <c r="T342" i="2"/>
  <c r="S342" i="2"/>
  <c r="R342" i="2"/>
  <c r="Q342" i="2"/>
  <c r="L342" i="2"/>
  <c r="K342" i="2"/>
  <c r="J342" i="2"/>
  <c r="I342" i="2"/>
  <c r="H342" i="2"/>
  <c r="BE341" i="2"/>
  <c r="BD341" i="2"/>
  <c r="BC341" i="2"/>
  <c r="BB341" i="2"/>
  <c r="BA341" i="2"/>
  <c r="AV341" i="2"/>
  <c r="AU341" i="2"/>
  <c r="AT341" i="2"/>
  <c r="AS341" i="2"/>
  <c r="AR341" i="2"/>
  <c r="AM341" i="2"/>
  <c r="AL341" i="2"/>
  <c r="AK341" i="2"/>
  <c r="AJ341" i="2"/>
  <c r="AI341" i="2"/>
  <c r="AD341" i="2"/>
  <c r="AC341" i="2"/>
  <c r="AB341" i="2"/>
  <c r="AA341" i="2"/>
  <c r="Z341" i="2"/>
  <c r="U341" i="2"/>
  <c r="T341" i="2"/>
  <c r="S341" i="2"/>
  <c r="R341" i="2"/>
  <c r="Q341" i="2"/>
  <c r="L341" i="2"/>
  <c r="K341" i="2"/>
  <c r="J341" i="2"/>
  <c r="I341" i="2"/>
  <c r="H341" i="2"/>
  <c r="BE340" i="2"/>
  <c r="BD340" i="2"/>
  <c r="BC340" i="2"/>
  <c r="BB340" i="2"/>
  <c r="BA340" i="2"/>
  <c r="AV340" i="2"/>
  <c r="AU340" i="2"/>
  <c r="AT340" i="2"/>
  <c r="AS340" i="2"/>
  <c r="AR340" i="2"/>
  <c r="AM340" i="2"/>
  <c r="AL340" i="2"/>
  <c r="AK340" i="2"/>
  <c r="AJ340" i="2"/>
  <c r="AI340" i="2"/>
  <c r="AD340" i="2"/>
  <c r="AC340" i="2"/>
  <c r="AB340" i="2"/>
  <c r="AA340" i="2"/>
  <c r="Z340" i="2"/>
  <c r="U340" i="2"/>
  <c r="T340" i="2"/>
  <c r="S340" i="2"/>
  <c r="R340" i="2"/>
  <c r="Q340" i="2"/>
  <c r="L340" i="2"/>
  <c r="K340" i="2"/>
  <c r="J340" i="2"/>
  <c r="I340" i="2"/>
  <c r="H340" i="2"/>
  <c r="BE339" i="2"/>
  <c r="BD339" i="2"/>
  <c r="BC339" i="2"/>
  <c r="BB339" i="2"/>
  <c r="BA339" i="2"/>
  <c r="AV339" i="2"/>
  <c r="AU339" i="2"/>
  <c r="AT339" i="2"/>
  <c r="AS339" i="2"/>
  <c r="AR339" i="2"/>
  <c r="AM339" i="2"/>
  <c r="AL339" i="2"/>
  <c r="AK339" i="2"/>
  <c r="AJ339" i="2"/>
  <c r="AI339" i="2"/>
  <c r="AD339" i="2"/>
  <c r="AC339" i="2"/>
  <c r="AB339" i="2"/>
  <c r="AA339" i="2"/>
  <c r="Z339" i="2"/>
  <c r="U339" i="2"/>
  <c r="T339" i="2"/>
  <c r="S339" i="2"/>
  <c r="R339" i="2"/>
  <c r="Q339" i="2"/>
  <c r="L339" i="2"/>
  <c r="K339" i="2"/>
  <c r="J339" i="2"/>
  <c r="I339" i="2"/>
  <c r="H339" i="2"/>
  <c r="BE338" i="2"/>
  <c r="BD338" i="2"/>
  <c r="BC338" i="2"/>
  <c r="BB338" i="2"/>
  <c r="BA338" i="2"/>
  <c r="AV338" i="2"/>
  <c r="AU338" i="2"/>
  <c r="AT338" i="2"/>
  <c r="AS338" i="2"/>
  <c r="AR338" i="2"/>
  <c r="AM338" i="2"/>
  <c r="AL338" i="2"/>
  <c r="AK338" i="2"/>
  <c r="AJ338" i="2"/>
  <c r="AI338" i="2"/>
  <c r="AD338" i="2"/>
  <c r="AC338" i="2"/>
  <c r="AB338" i="2"/>
  <c r="AA338" i="2"/>
  <c r="Z338" i="2"/>
  <c r="U338" i="2"/>
  <c r="T338" i="2"/>
  <c r="S338" i="2"/>
  <c r="R338" i="2"/>
  <c r="Q338" i="2"/>
  <c r="L338" i="2"/>
  <c r="K338" i="2"/>
  <c r="J338" i="2"/>
  <c r="I338" i="2"/>
  <c r="H338" i="2"/>
  <c r="BE337" i="2"/>
  <c r="BD337" i="2"/>
  <c r="BC337" i="2"/>
  <c r="BB337" i="2"/>
  <c r="BA337" i="2"/>
  <c r="AV337" i="2"/>
  <c r="AU337" i="2"/>
  <c r="AT337" i="2"/>
  <c r="AS337" i="2"/>
  <c r="AR337" i="2"/>
  <c r="AM337" i="2"/>
  <c r="AL337" i="2"/>
  <c r="AK337" i="2"/>
  <c r="AJ337" i="2"/>
  <c r="AI337" i="2"/>
  <c r="AD337" i="2"/>
  <c r="AC337" i="2"/>
  <c r="AB337" i="2"/>
  <c r="AA337" i="2"/>
  <c r="Z337" i="2"/>
  <c r="U337" i="2"/>
  <c r="T337" i="2"/>
  <c r="S337" i="2"/>
  <c r="R337" i="2"/>
  <c r="Q337" i="2"/>
  <c r="L337" i="2"/>
  <c r="K337" i="2"/>
  <c r="J337" i="2"/>
  <c r="I337" i="2"/>
  <c r="H337" i="2"/>
  <c r="BE336" i="2"/>
  <c r="BD336" i="2"/>
  <c r="BC336" i="2"/>
  <c r="BB336" i="2"/>
  <c r="BA336" i="2"/>
  <c r="AV336" i="2"/>
  <c r="AU336" i="2"/>
  <c r="AT336" i="2"/>
  <c r="AS336" i="2"/>
  <c r="AR336" i="2"/>
  <c r="AM336" i="2"/>
  <c r="AL336" i="2"/>
  <c r="AK336" i="2"/>
  <c r="AJ336" i="2"/>
  <c r="AI336" i="2"/>
  <c r="AD336" i="2"/>
  <c r="AC336" i="2"/>
  <c r="AB336" i="2"/>
  <c r="AA336" i="2"/>
  <c r="Z336" i="2"/>
  <c r="U336" i="2"/>
  <c r="T336" i="2"/>
  <c r="S336" i="2"/>
  <c r="R336" i="2"/>
  <c r="Q336" i="2"/>
  <c r="L336" i="2"/>
  <c r="K336" i="2"/>
  <c r="J336" i="2"/>
  <c r="I336" i="2"/>
  <c r="H336" i="2"/>
  <c r="BE335" i="2"/>
  <c r="BD335" i="2"/>
  <c r="BC335" i="2"/>
  <c r="BB335" i="2"/>
  <c r="BA335" i="2"/>
  <c r="AV335" i="2"/>
  <c r="AU335" i="2"/>
  <c r="AT335" i="2"/>
  <c r="AS335" i="2"/>
  <c r="AR335" i="2"/>
  <c r="AM335" i="2"/>
  <c r="AL335" i="2"/>
  <c r="AK335" i="2"/>
  <c r="AJ335" i="2"/>
  <c r="AI335" i="2"/>
  <c r="AD335" i="2"/>
  <c r="AC335" i="2"/>
  <c r="AB335" i="2"/>
  <c r="AA335" i="2"/>
  <c r="Z335" i="2"/>
  <c r="U335" i="2"/>
  <c r="T335" i="2"/>
  <c r="S335" i="2"/>
  <c r="R335" i="2"/>
  <c r="Q335" i="2"/>
  <c r="L335" i="2"/>
  <c r="K335" i="2"/>
  <c r="J335" i="2"/>
  <c r="I335" i="2"/>
  <c r="H335" i="2"/>
  <c r="BE334" i="2"/>
  <c r="BD334" i="2"/>
  <c r="BC334" i="2"/>
  <c r="BB334" i="2"/>
  <c r="BA334" i="2"/>
  <c r="AV334" i="2"/>
  <c r="AU334" i="2"/>
  <c r="AT334" i="2"/>
  <c r="AS334" i="2"/>
  <c r="AR334" i="2"/>
  <c r="AM334" i="2"/>
  <c r="AL334" i="2"/>
  <c r="AK334" i="2"/>
  <c r="AJ334" i="2"/>
  <c r="AI334" i="2"/>
  <c r="AD334" i="2"/>
  <c r="AC334" i="2"/>
  <c r="AB334" i="2"/>
  <c r="AA334" i="2"/>
  <c r="Z334" i="2"/>
  <c r="U334" i="2"/>
  <c r="T334" i="2"/>
  <c r="S334" i="2"/>
  <c r="R334" i="2"/>
  <c r="Q334" i="2"/>
  <c r="L334" i="2"/>
  <c r="K334" i="2"/>
  <c r="J334" i="2"/>
  <c r="I334" i="2"/>
  <c r="H334" i="2"/>
  <c r="BE333" i="2"/>
  <c r="BD333" i="2"/>
  <c r="BC333" i="2"/>
  <c r="BB333" i="2"/>
  <c r="BA333" i="2"/>
  <c r="AV333" i="2"/>
  <c r="AU333" i="2"/>
  <c r="AT333" i="2"/>
  <c r="AS333" i="2"/>
  <c r="AR333" i="2"/>
  <c r="AM333" i="2"/>
  <c r="AL333" i="2"/>
  <c r="AK333" i="2"/>
  <c r="AJ333" i="2"/>
  <c r="AI333" i="2"/>
  <c r="AD333" i="2"/>
  <c r="AC333" i="2"/>
  <c r="AB333" i="2"/>
  <c r="AA333" i="2"/>
  <c r="Z333" i="2"/>
  <c r="U333" i="2"/>
  <c r="T333" i="2"/>
  <c r="S333" i="2"/>
  <c r="R333" i="2"/>
  <c r="Q333" i="2"/>
  <c r="L333" i="2"/>
  <c r="K333" i="2"/>
  <c r="J333" i="2"/>
  <c r="I333" i="2"/>
  <c r="H333" i="2"/>
  <c r="BE332" i="2"/>
  <c r="BD332" i="2"/>
  <c r="BC332" i="2"/>
  <c r="BB332" i="2"/>
  <c r="BA332" i="2"/>
  <c r="AV332" i="2"/>
  <c r="AU332" i="2"/>
  <c r="AT332" i="2"/>
  <c r="AS332" i="2"/>
  <c r="AR332" i="2"/>
  <c r="AM332" i="2"/>
  <c r="AL332" i="2"/>
  <c r="AK332" i="2"/>
  <c r="AJ332" i="2"/>
  <c r="AI332" i="2"/>
  <c r="AD332" i="2"/>
  <c r="AC332" i="2"/>
  <c r="AB332" i="2"/>
  <c r="AA332" i="2"/>
  <c r="Z332" i="2"/>
  <c r="U332" i="2"/>
  <c r="T332" i="2"/>
  <c r="S332" i="2"/>
  <c r="R332" i="2"/>
  <c r="Q332" i="2"/>
  <c r="L332" i="2"/>
  <c r="K332" i="2"/>
  <c r="J332" i="2"/>
  <c r="I332" i="2"/>
  <c r="H332" i="2"/>
  <c r="BE331" i="2"/>
  <c r="BD331" i="2"/>
  <c r="BC331" i="2"/>
  <c r="BB331" i="2"/>
  <c r="BA331" i="2"/>
  <c r="AV331" i="2"/>
  <c r="AU331" i="2"/>
  <c r="AT331" i="2"/>
  <c r="AS331" i="2"/>
  <c r="AR331" i="2"/>
  <c r="AM331" i="2"/>
  <c r="AL331" i="2"/>
  <c r="AK331" i="2"/>
  <c r="AJ331" i="2"/>
  <c r="AI331" i="2"/>
  <c r="AD331" i="2"/>
  <c r="AC331" i="2"/>
  <c r="AB331" i="2"/>
  <c r="AA331" i="2"/>
  <c r="Z331" i="2"/>
  <c r="U331" i="2"/>
  <c r="T331" i="2"/>
  <c r="S331" i="2"/>
  <c r="R331" i="2"/>
  <c r="Q331" i="2"/>
  <c r="L331" i="2"/>
  <c r="K331" i="2"/>
  <c r="J331" i="2"/>
  <c r="I331" i="2"/>
  <c r="H331" i="2"/>
  <c r="BE330" i="2"/>
  <c r="BD330" i="2"/>
  <c r="BC330" i="2"/>
  <c r="BB330" i="2"/>
  <c r="BA330" i="2"/>
  <c r="AV330" i="2"/>
  <c r="AU330" i="2"/>
  <c r="AT330" i="2"/>
  <c r="AS330" i="2"/>
  <c r="AR330" i="2"/>
  <c r="AM330" i="2"/>
  <c r="AL330" i="2"/>
  <c r="AK330" i="2"/>
  <c r="AJ330" i="2"/>
  <c r="AI330" i="2"/>
  <c r="AD330" i="2"/>
  <c r="AC330" i="2"/>
  <c r="AB330" i="2"/>
  <c r="AA330" i="2"/>
  <c r="Z330" i="2"/>
  <c r="U330" i="2"/>
  <c r="T330" i="2"/>
  <c r="S330" i="2"/>
  <c r="R330" i="2"/>
  <c r="Q330" i="2"/>
  <c r="L330" i="2"/>
  <c r="K330" i="2"/>
  <c r="J330" i="2"/>
  <c r="I330" i="2"/>
  <c r="H330" i="2"/>
  <c r="BE329" i="2"/>
  <c r="BD329" i="2"/>
  <c r="BC329" i="2"/>
  <c r="BB329" i="2"/>
  <c r="BA329" i="2"/>
  <c r="AV329" i="2"/>
  <c r="AU329" i="2"/>
  <c r="AT329" i="2"/>
  <c r="AS329" i="2"/>
  <c r="AR329" i="2"/>
  <c r="AM329" i="2"/>
  <c r="AL329" i="2"/>
  <c r="AK329" i="2"/>
  <c r="AJ329" i="2"/>
  <c r="AI329" i="2"/>
  <c r="AD329" i="2"/>
  <c r="AC329" i="2"/>
  <c r="AB329" i="2"/>
  <c r="AA329" i="2"/>
  <c r="Z329" i="2"/>
  <c r="U329" i="2"/>
  <c r="T329" i="2"/>
  <c r="S329" i="2"/>
  <c r="R329" i="2"/>
  <c r="Q329" i="2"/>
  <c r="L329" i="2"/>
  <c r="K329" i="2"/>
  <c r="J329" i="2"/>
  <c r="I329" i="2"/>
  <c r="H329" i="2"/>
  <c r="BE328" i="2"/>
  <c r="BD328" i="2"/>
  <c r="BC328" i="2"/>
  <c r="BB328" i="2"/>
  <c r="BA328" i="2"/>
  <c r="AV328" i="2"/>
  <c r="AU328" i="2"/>
  <c r="AT328" i="2"/>
  <c r="AS328" i="2"/>
  <c r="AR328" i="2"/>
  <c r="AM328" i="2"/>
  <c r="AL328" i="2"/>
  <c r="AK328" i="2"/>
  <c r="AJ328" i="2"/>
  <c r="AI328" i="2"/>
  <c r="AD328" i="2"/>
  <c r="AC328" i="2"/>
  <c r="AB328" i="2"/>
  <c r="AA328" i="2"/>
  <c r="Z328" i="2"/>
  <c r="U328" i="2"/>
  <c r="T328" i="2"/>
  <c r="S328" i="2"/>
  <c r="R328" i="2"/>
  <c r="Q328" i="2"/>
  <c r="L328" i="2"/>
  <c r="K328" i="2"/>
  <c r="J328" i="2"/>
  <c r="I328" i="2"/>
  <c r="H328" i="2"/>
  <c r="BE327" i="2"/>
  <c r="BD327" i="2"/>
  <c r="BC327" i="2"/>
  <c r="BB327" i="2"/>
  <c r="BA327" i="2"/>
  <c r="AV327" i="2"/>
  <c r="AU327" i="2"/>
  <c r="AT327" i="2"/>
  <c r="AS327" i="2"/>
  <c r="AR327" i="2"/>
  <c r="AM327" i="2"/>
  <c r="AL327" i="2"/>
  <c r="AK327" i="2"/>
  <c r="AJ327" i="2"/>
  <c r="AI327" i="2"/>
  <c r="AD327" i="2"/>
  <c r="AC327" i="2"/>
  <c r="AB327" i="2"/>
  <c r="AA327" i="2"/>
  <c r="Z327" i="2"/>
  <c r="U327" i="2"/>
  <c r="T327" i="2"/>
  <c r="S327" i="2"/>
  <c r="R327" i="2"/>
  <c r="Q327" i="2"/>
  <c r="L327" i="2"/>
  <c r="K327" i="2"/>
  <c r="J327" i="2"/>
  <c r="I327" i="2"/>
  <c r="H327" i="2"/>
  <c r="BE326" i="2"/>
  <c r="BD326" i="2"/>
  <c r="BC326" i="2"/>
  <c r="BB326" i="2"/>
  <c r="BA326" i="2"/>
  <c r="AV326" i="2"/>
  <c r="AU326" i="2"/>
  <c r="AT326" i="2"/>
  <c r="AS326" i="2"/>
  <c r="AR326" i="2"/>
  <c r="AM326" i="2"/>
  <c r="AL326" i="2"/>
  <c r="AK326" i="2"/>
  <c r="AJ326" i="2"/>
  <c r="AI326" i="2"/>
  <c r="AD326" i="2"/>
  <c r="AC326" i="2"/>
  <c r="AB326" i="2"/>
  <c r="AA326" i="2"/>
  <c r="Z326" i="2"/>
  <c r="U326" i="2"/>
  <c r="T326" i="2"/>
  <c r="S326" i="2"/>
  <c r="R326" i="2"/>
  <c r="Q326" i="2"/>
  <c r="L326" i="2"/>
  <c r="K326" i="2"/>
  <c r="J326" i="2"/>
  <c r="I326" i="2"/>
  <c r="H326" i="2"/>
  <c r="BE325" i="2"/>
  <c r="BD325" i="2"/>
  <c r="BC325" i="2"/>
  <c r="BB325" i="2"/>
  <c r="BA325" i="2"/>
  <c r="AV325" i="2"/>
  <c r="AU325" i="2"/>
  <c r="AT325" i="2"/>
  <c r="AS325" i="2"/>
  <c r="AR325" i="2"/>
  <c r="AM325" i="2"/>
  <c r="AL325" i="2"/>
  <c r="AK325" i="2"/>
  <c r="AJ325" i="2"/>
  <c r="AI325" i="2"/>
  <c r="AD325" i="2"/>
  <c r="AC325" i="2"/>
  <c r="AB325" i="2"/>
  <c r="AA325" i="2"/>
  <c r="Z325" i="2"/>
  <c r="U325" i="2"/>
  <c r="T325" i="2"/>
  <c r="S325" i="2"/>
  <c r="R325" i="2"/>
  <c r="Q325" i="2"/>
  <c r="L325" i="2"/>
  <c r="K325" i="2"/>
  <c r="J325" i="2"/>
  <c r="I325" i="2"/>
  <c r="H325" i="2"/>
  <c r="BE324" i="2"/>
  <c r="BD324" i="2"/>
  <c r="BC324" i="2"/>
  <c r="BB324" i="2"/>
  <c r="BA324" i="2"/>
  <c r="AV324" i="2"/>
  <c r="AU324" i="2"/>
  <c r="AT324" i="2"/>
  <c r="AS324" i="2"/>
  <c r="AR324" i="2"/>
  <c r="AM324" i="2"/>
  <c r="AL324" i="2"/>
  <c r="AK324" i="2"/>
  <c r="AJ324" i="2"/>
  <c r="AI324" i="2"/>
  <c r="AD324" i="2"/>
  <c r="AC324" i="2"/>
  <c r="AB324" i="2"/>
  <c r="AA324" i="2"/>
  <c r="Z324" i="2"/>
  <c r="U324" i="2"/>
  <c r="T324" i="2"/>
  <c r="S324" i="2"/>
  <c r="R324" i="2"/>
  <c r="Q324" i="2"/>
  <c r="L324" i="2"/>
  <c r="K324" i="2"/>
  <c r="J324" i="2"/>
  <c r="I324" i="2"/>
  <c r="H324" i="2"/>
  <c r="BE323" i="2"/>
  <c r="BD323" i="2"/>
  <c r="BC323" i="2"/>
  <c r="BB323" i="2"/>
  <c r="BA323" i="2"/>
  <c r="AV323" i="2"/>
  <c r="AU323" i="2"/>
  <c r="AT323" i="2"/>
  <c r="AS323" i="2"/>
  <c r="AR323" i="2"/>
  <c r="AM323" i="2"/>
  <c r="AL323" i="2"/>
  <c r="AK323" i="2"/>
  <c r="AJ323" i="2"/>
  <c r="AI323" i="2"/>
  <c r="AD323" i="2"/>
  <c r="AC323" i="2"/>
  <c r="AB323" i="2"/>
  <c r="AA323" i="2"/>
  <c r="Z323" i="2"/>
  <c r="U323" i="2"/>
  <c r="T323" i="2"/>
  <c r="S323" i="2"/>
  <c r="R323" i="2"/>
  <c r="Q323" i="2"/>
  <c r="L323" i="2"/>
  <c r="K323" i="2"/>
  <c r="J323" i="2"/>
  <c r="I323" i="2"/>
  <c r="H323" i="2"/>
  <c r="BE322" i="2"/>
  <c r="BD322" i="2"/>
  <c r="BC322" i="2"/>
  <c r="BB322" i="2"/>
  <c r="BA322" i="2"/>
  <c r="AV322" i="2"/>
  <c r="AU322" i="2"/>
  <c r="AT322" i="2"/>
  <c r="AS322" i="2"/>
  <c r="AR322" i="2"/>
  <c r="AM322" i="2"/>
  <c r="AL322" i="2"/>
  <c r="AK322" i="2"/>
  <c r="AJ322" i="2"/>
  <c r="AI322" i="2"/>
  <c r="AD322" i="2"/>
  <c r="AC322" i="2"/>
  <c r="AB322" i="2"/>
  <c r="AA322" i="2"/>
  <c r="Z322" i="2"/>
  <c r="U322" i="2"/>
  <c r="T322" i="2"/>
  <c r="S322" i="2"/>
  <c r="R322" i="2"/>
  <c r="Q322" i="2"/>
  <c r="L322" i="2"/>
  <c r="K322" i="2"/>
  <c r="J322" i="2"/>
  <c r="I322" i="2"/>
  <c r="H322" i="2"/>
  <c r="BE321" i="2"/>
  <c r="BD321" i="2"/>
  <c r="BC321" i="2"/>
  <c r="BB321" i="2"/>
  <c r="BA321" i="2"/>
  <c r="AV321" i="2"/>
  <c r="AU321" i="2"/>
  <c r="AT321" i="2"/>
  <c r="AS321" i="2"/>
  <c r="AR321" i="2"/>
  <c r="AM321" i="2"/>
  <c r="AL321" i="2"/>
  <c r="AK321" i="2"/>
  <c r="AJ321" i="2"/>
  <c r="AI321" i="2"/>
  <c r="AD321" i="2"/>
  <c r="AC321" i="2"/>
  <c r="AB321" i="2"/>
  <c r="AA321" i="2"/>
  <c r="Z321" i="2"/>
  <c r="U321" i="2"/>
  <c r="T321" i="2"/>
  <c r="S321" i="2"/>
  <c r="R321" i="2"/>
  <c r="Q321" i="2"/>
  <c r="L321" i="2"/>
  <c r="K321" i="2"/>
  <c r="J321" i="2"/>
  <c r="I321" i="2"/>
  <c r="H321" i="2"/>
  <c r="BE320" i="2"/>
  <c r="BD320" i="2"/>
  <c r="BC320" i="2"/>
  <c r="BB320" i="2"/>
  <c r="BA320" i="2"/>
  <c r="AV320" i="2"/>
  <c r="AU320" i="2"/>
  <c r="AT320" i="2"/>
  <c r="AS320" i="2"/>
  <c r="AR320" i="2"/>
  <c r="AM320" i="2"/>
  <c r="AL320" i="2"/>
  <c r="AK320" i="2"/>
  <c r="AJ320" i="2"/>
  <c r="AI320" i="2"/>
  <c r="AD320" i="2"/>
  <c r="AC320" i="2"/>
  <c r="AB320" i="2"/>
  <c r="AA320" i="2"/>
  <c r="Z320" i="2"/>
  <c r="U320" i="2"/>
  <c r="T320" i="2"/>
  <c r="S320" i="2"/>
  <c r="R320" i="2"/>
  <c r="Q320" i="2"/>
  <c r="L320" i="2"/>
  <c r="K320" i="2"/>
  <c r="J320" i="2"/>
  <c r="I320" i="2"/>
  <c r="H320" i="2"/>
  <c r="BE319" i="2"/>
  <c r="BD319" i="2"/>
  <c r="BC319" i="2"/>
  <c r="BB319" i="2"/>
  <c r="BA319" i="2"/>
  <c r="AV319" i="2"/>
  <c r="AU319" i="2"/>
  <c r="AT319" i="2"/>
  <c r="AS319" i="2"/>
  <c r="AR319" i="2"/>
  <c r="AM319" i="2"/>
  <c r="AL319" i="2"/>
  <c r="AK319" i="2"/>
  <c r="AJ319" i="2"/>
  <c r="AI319" i="2"/>
  <c r="AD319" i="2"/>
  <c r="AC319" i="2"/>
  <c r="AB319" i="2"/>
  <c r="AA319" i="2"/>
  <c r="Z319" i="2"/>
  <c r="U319" i="2"/>
  <c r="T319" i="2"/>
  <c r="S319" i="2"/>
  <c r="R319" i="2"/>
  <c r="Q319" i="2"/>
  <c r="L319" i="2"/>
  <c r="K319" i="2"/>
  <c r="J319" i="2"/>
  <c r="I319" i="2"/>
  <c r="H319" i="2"/>
  <c r="BE318" i="2"/>
  <c r="BD318" i="2"/>
  <c r="BC318" i="2"/>
  <c r="BB318" i="2"/>
  <c r="BA318" i="2"/>
  <c r="AV318" i="2"/>
  <c r="AU318" i="2"/>
  <c r="AT318" i="2"/>
  <c r="AS318" i="2"/>
  <c r="AR318" i="2"/>
  <c r="AM318" i="2"/>
  <c r="AL318" i="2"/>
  <c r="AK318" i="2"/>
  <c r="AJ318" i="2"/>
  <c r="AI318" i="2"/>
  <c r="AD318" i="2"/>
  <c r="AC318" i="2"/>
  <c r="AB318" i="2"/>
  <c r="AA318" i="2"/>
  <c r="Z318" i="2"/>
  <c r="U318" i="2"/>
  <c r="T318" i="2"/>
  <c r="S318" i="2"/>
  <c r="R318" i="2"/>
  <c r="Q318" i="2"/>
  <c r="L318" i="2"/>
  <c r="K318" i="2"/>
  <c r="J318" i="2"/>
  <c r="I318" i="2"/>
  <c r="H318" i="2"/>
  <c r="BE317" i="2"/>
  <c r="BD317" i="2"/>
  <c r="BC317" i="2"/>
  <c r="BB317" i="2"/>
  <c r="BA317" i="2"/>
  <c r="AV317" i="2"/>
  <c r="AU317" i="2"/>
  <c r="AT317" i="2"/>
  <c r="AS317" i="2"/>
  <c r="AR317" i="2"/>
  <c r="AM317" i="2"/>
  <c r="AL317" i="2"/>
  <c r="AK317" i="2"/>
  <c r="AJ317" i="2"/>
  <c r="AI317" i="2"/>
  <c r="AD317" i="2"/>
  <c r="AC317" i="2"/>
  <c r="AB317" i="2"/>
  <c r="AA317" i="2"/>
  <c r="Z317" i="2"/>
  <c r="U317" i="2"/>
  <c r="T317" i="2"/>
  <c r="S317" i="2"/>
  <c r="R317" i="2"/>
  <c r="Q317" i="2"/>
  <c r="L317" i="2"/>
  <c r="K317" i="2"/>
  <c r="J317" i="2"/>
  <c r="I317" i="2"/>
  <c r="H317" i="2"/>
  <c r="BE316" i="2"/>
  <c r="BD316" i="2"/>
  <c r="BC316" i="2"/>
  <c r="BB316" i="2"/>
  <c r="BA316" i="2"/>
  <c r="AV316" i="2"/>
  <c r="AU316" i="2"/>
  <c r="AT316" i="2"/>
  <c r="AS316" i="2"/>
  <c r="AR316" i="2"/>
  <c r="AM316" i="2"/>
  <c r="AL316" i="2"/>
  <c r="AK316" i="2"/>
  <c r="AJ316" i="2"/>
  <c r="AI316" i="2"/>
  <c r="AD316" i="2"/>
  <c r="AC316" i="2"/>
  <c r="AB316" i="2"/>
  <c r="AA316" i="2"/>
  <c r="Z316" i="2"/>
  <c r="U316" i="2"/>
  <c r="T316" i="2"/>
  <c r="S316" i="2"/>
  <c r="R316" i="2"/>
  <c r="Q316" i="2"/>
  <c r="L316" i="2"/>
  <c r="K316" i="2"/>
  <c r="J316" i="2"/>
  <c r="I316" i="2"/>
  <c r="H316" i="2"/>
  <c r="BE315" i="2"/>
  <c r="BD315" i="2"/>
  <c r="BC315" i="2"/>
  <c r="BB315" i="2"/>
  <c r="BA315" i="2"/>
  <c r="AV315" i="2"/>
  <c r="AU315" i="2"/>
  <c r="AT315" i="2"/>
  <c r="AS315" i="2"/>
  <c r="AR315" i="2"/>
  <c r="AM315" i="2"/>
  <c r="AL315" i="2"/>
  <c r="AK315" i="2"/>
  <c r="AJ315" i="2"/>
  <c r="AI315" i="2"/>
  <c r="AD315" i="2"/>
  <c r="AC315" i="2"/>
  <c r="AB315" i="2"/>
  <c r="AA315" i="2"/>
  <c r="Z315" i="2"/>
  <c r="U315" i="2"/>
  <c r="T315" i="2"/>
  <c r="S315" i="2"/>
  <c r="R315" i="2"/>
  <c r="Q315" i="2"/>
  <c r="L315" i="2"/>
  <c r="K315" i="2"/>
  <c r="J315" i="2"/>
  <c r="I315" i="2"/>
  <c r="H315" i="2"/>
  <c r="BE314" i="2"/>
  <c r="BD314" i="2"/>
  <c r="BC314" i="2"/>
  <c r="BB314" i="2"/>
  <c r="BA314" i="2"/>
  <c r="AV314" i="2"/>
  <c r="AU314" i="2"/>
  <c r="AT314" i="2"/>
  <c r="AS314" i="2"/>
  <c r="AR314" i="2"/>
  <c r="AM314" i="2"/>
  <c r="AL314" i="2"/>
  <c r="AK314" i="2"/>
  <c r="AJ314" i="2"/>
  <c r="AI314" i="2"/>
  <c r="AD314" i="2"/>
  <c r="AC314" i="2"/>
  <c r="AB314" i="2"/>
  <c r="AA314" i="2"/>
  <c r="Z314" i="2"/>
  <c r="U314" i="2"/>
  <c r="T314" i="2"/>
  <c r="S314" i="2"/>
  <c r="R314" i="2"/>
  <c r="Q314" i="2"/>
  <c r="L314" i="2"/>
  <c r="K314" i="2"/>
  <c r="J314" i="2"/>
  <c r="I314" i="2"/>
  <c r="H314" i="2"/>
  <c r="BE313" i="2"/>
  <c r="BD313" i="2"/>
  <c r="BC313" i="2"/>
  <c r="BB313" i="2"/>
  <c r="BA313" i="2"/>
  <c r="AV313" i="2"/>
  <c r="AU313" i="2"/>
  <c r="AT313" i="2"/>
  <c r="AS313" i="2"/>
  <c r="AR313" i="2"/>
  <c r="AM313" i="2"/>
  <c r="AL313" i="2"/>
  <c r="AK313" i="2"/>
  <c r="AJ313" i="2"/>
  <c r="AI313" i="2"/>
  <c r="AD313" i="2"/>
  <c r="AC313" i="2"/>
  <c r="AB313" i="2"/>
  <c r="AA313" i="2"/>
  <c r="Z313" i="2"/>
  <c r="U313" i="2"/>
  <c r="T313" i="2"/>
  <c r="S313" i="2"/>
  <c r="R313" i="2"/>
  <c r="Q313" i="2"/>
  <c r="L313" i="2"/>
  <c r="K313" i="2"/>
  <c r="J313" i="2"/>
  <c r="I313" i="2"/>
  <c r="H313" i="2"/>
  <c r="BE312" i="2"/>
  <c r="BD312" i="2"/>
  <c r="BC312" i="2"/>
  <c r="BB312" i="2"/>
  <c r="BA312" i="2"/>
  <c r="AV312" i="2"/>
  <c r="AU312" i="2"/>
  <c r="AT312" i="2"/>
  <c r="AS312" i="2"/>
  <c r="AR312" i="2"/>
  <c r="AM312" i="2"/>
  <c r="AL312" i="2"/>
  <c r="AK312" i="2"/>
  <c r="AJ312" i="2"/>
  <c r="AI312" i="2"/>
  <c r="AD312" i="2"/>
  <c r="AC312" i="2"/>
  <c r="AB312" i="2"/>
  <c r="AA312" i="2"/>
  <c r="Z312" i="2"/>
  <c r="U312" i="2"/>
  <c r="T312" i="2"/>
  <c r="S312" i="2"/>
  <c r="R312" i="2"/>
  <c r="Q312" i="2"/>
  <c r="L312" i="2"/>
  <c r="K312" i="2"/>
  <c r="J312" i="2"/>
  <c r="I312" i="2"/>
  <c r="H312" i="2"/>
  <c r="BE311" i="2"/>
  <c r="BD311" i="2"/>
  <c r="BC311" i="2"/>
  <c r="BB311" i="2"/>
  <c r="BA311" i="2"/>
  <c r="AV311" i="2"/>
  <c r="AU311" i="2"/>
  <c r="AT311" i="2"/>
  <c r="AS311" i="2"/>
  <c r="AR311" i="2"/>
  <c r="AM311" i="2"/>
  <c r="AL311" i="2"/>
  <c r="AK311" i="2"/>
  <c r="AJ311" i="2"/>
  <c r="AI311" i="2"/>
  <c r="AD311" i="2"/>
  <c r="AC311" i="2"/>
  <c r="AB311" i="2"/>
  <c r="AA311" i="2"/>
  <c r="Z311" i="2"/>
  <c r="U311" i="2"/>
  <c r="T311" i="2"/>
  <c r="S311" i="2"/>
  <c r="R311" i="2"/>
  <c r="Q311" i="2"/>
  <c r="L311" i="2"/>
  <c r="K311" i="2"/>
  <c r="J311" i="2"/>
  <c r="I311" i="2"/>
  <c r="H311" i="2"/>
  <c r="BE310" i="2"/>
  <c r="BD310" i="2"/>
  <c r="BC310" i="2"/>
  <c r="BB310" i="2"/>
  <c r="BA310" i="2"/>
  <c r="AV310" i="2"/>
  <c r="AU310" i="2"/>
  <c r="AT310" i="2"/>
  <c r="AS310" i="2"/>
  <c r="AR310" i="2"/>
  <c r="AM310" i="2"/>
  <c r="AL310" i="2"/>
  <c r="AK310" i="2"/>
  <c r="AJ310" i="2"/>
  <c r="AI310" i="2"/>
  <c r="AD310" i="2"/>
  <c r="AC310" i="2"/>
  <c r="AB310" i="2"/>
  <c r="AA310" i="2"/>
  <c r="Z310" i="2"/>
  <c r="U310" i="2"/>
  <c r="T310" i="2"/>
  <c r="S310" i="2"/>
  <c r="R310" i="2"/>
  <c r="Q310" i="2"/>
  <c r="L310" i="2"/>
  <c r="K310" i="2"/>
  <c r="J310" i="2"/>
  <c r="I310" i="2"/>
  <c r="H310" i="2"/>
  <c r="BE309" i="2"/>
  <c r="BD309" i="2"/>
  <c r="BC309" i="2"/>
  <c r="BB309" i="2"/>
  <c r="BA309" i="2"/>
  <c r="AV309" i="2"/>
  <c r="AU309" i="2"/>
  <c r="AT309" i="2"/>
  <c r="AS309" i="2"/>
  <c r="AR309" i="2"/>
  <c r="AM309" i="2"/>
  <c r="AL309" i="2"/>
  <c r="AK309" i="2"/>
  <c r="AJ309" i="2"/>
  <c r="AI309" i="2"/>
  <c r="AD309" i="2"/>
  <c r="AC309" i="2"/>
  <c r="AB309" i="2"/>
  <c r="AA309" i="2"/>
  <c r="Z309" i="2"/>
  <c r="U309" i="2"/>
  <c r="T309" i="2"/>
  <c r="S309" i="2"/>
  <c r="R309" i="2"/>
  <c r="Q309" i="2"/>
  <c r="L309" i="2"/>
  <c r="K309" i="2"/>
  <c r="J309" i="2"/>
  <c r="I309" i="2"/>
  <c r="H309" i="2"/>
  <c r="BE308" i="2"/>
  <c r="BD308" i="2"/>
  <c r="BC308" i="2"/>
  <c r="BB308" i="2"/>
  <c r="BA308" i="2"/>
  <c r="AV308" i="2"/>
  <c r="AU308" i="2"/>
  <c r="AT308" i="2"/>
  <c r="AS308" i="2"/>
  <c r="AR308" i="2"/>
  <c r="AM308" i="2"/>
  <c r="AL308" i="2"/>
  <c r="AK308" i="2"/>
  <c r="AJ308" i="2"/>
  <c r="AI308" i="2"/>
  <c r="AD308" i="2"/>
  <c r="AC308" i="2"/>
  <c r="AB308" i="2"/>
  <c r="AA308" i="2"/>
  <c r="Z308" i="2"/>
  <c r="U308" i="2"/>
  <c r="T308" i="2"/>
  <c r="S308" i="2"/>
  <c r="R308" i="2"/>
  <c r="Q308" i="2"/>
  <c r="L308" i="2"/>
  <c r="K308" i="2"/>
  <c r="J308" i="2"/>
  <c r="I308" i="2"/>
  <c r="H308" i="2"/>
  <c r="BE307" i="2"/>
  <c r="BD307" i="2"/>
  <c r="BC307" i="2"/>
  <c r="BB307" i="2"/>
  <c r="BA307" i="2"/>
  <c r="AV307" i="2"/>
  <c r="AU307" i="2"/>
  <c r="AT307" i="2"/>
  <c r="AS307" i="2"/>
  <c r="AR307" i="2"/>
  <c r="AM307" i="2"/>
  <c r="AL307" i="2"/>
  <c r="AK307" i="2"/>
  <c r="AJ307" i="2"/>
  <c r="AI307" i="2"/>
  <c r="AD307" i="2"/>
  <c r="AC307" i="2"/>
  <c r="AB307" i="2"/>
  <c r="AA307" i="2"/>
  <c r="Z307" i="2"/>
  <c r="U307" i="2"/>
  <c r="T307" i="2"/>
  <c r="S307" i="2"/>
  <c r="R307" i="2"/>
  <c r="Q307" i="2"/>
  <c r="L307" i="2"/>
  <c r="K307" i="2"/>
  <c r="J307" i="2"/>
  <c r="I307" i="2"/>
  <c r="H307" i="2"/>
  <c r="BE306" i="2"/>
  <c r="BD306" i="2"/>
  <c r="BC306" i="2"/>
  <c r="BB306" i="2"/>
  <c r="BA306" i="2"/>
  <c r="AV306" i="2"/>
  <c r="AU306" i="2"/>
  <c r="AT306" i="2"/>
  <c r="AS306" i="2"/>
  <c r="AR306" i="2"/>
  <c r="AM306" i="2"/>
  <c r="AL306" i="2"/>
  <c r="AK306" i="2"/>
  <c r="AJ306" i="2"/>
  <c r="AI306" i="2"/>
  <c r="AD306" i="2"/>
  <c r="AC306" i="2"/>
  <c r="AB306" i="2"/>
  <c r="AA306" i="2"/>
  <c r="Z306" i="2"/>
  <c r="U306" i="2"/>
  <c r="T306" i="2"/>
  <c r="S306" i="2"/>
  <c r="R306" i="2"/>
  <c r="Q306" i="2"/>
  <c r="L306" i="2"/>
  <c r="K306" i="2"/>
  <c r="J306" i="2"/>
  <c r="I306" i="2"/>
  <c r="H306" i="2"/>
  <c r="BE305" i="2"/>
  <c r="BD305" i="2"/>
  <c r="BC305" i="2"/>
  <c r="BB305" i="2"/>
  <c r="BA305" i="2"/>
  <c r="AV305" i="2"/>
  <c r="AU305" i="2"/>
  <c r="AT305" i="2"/>
  <c r="AS305" i="2"/>
  <c r="AR305" i="2"/>
  <c r="AM305" i="2"/>
  <c r="AL305" i="2"/>
  <c r="AK305" i="2"/>
  <c r="AJ305" i="2"/>
  <c r="AI305" i="2"/>
  <c r="AD305" i="2"/>
  <c r="AC305" i="2"/>
  <c r="AB305" i="2"/>
  <c r="AA305" i="2"/>
  <c r="Z305" i="2"/>
  <c r="U305" i="2"/>
  <c r="T305" i="2"/>
  <c r="S305" i="2"/>
  <c r="R305" i="2"/>
  <c r="Q305" i="2"/>
  <c r="L305" i="2"/>
  <c r="K305" i="2"/>
  <c r="J305" i="2"/>
  <c r="I305" i="2"/>
  <c r="H305" i="2"/>
  <c r="BE304" i="2"/>
  <c r="BD304" i="2"/>
  <c r="BC304" i="2"/>
  <c r="BB304" i="2"/>
  <c r="BA304" i="2"/>
  <c r="AV304" i="2"/>
  <c r="AU304" i="2"/>
  <c r="AT304" i="2"/>
  <c r="AS304" i="2"/>
  <c r="AR304" i="2"/>
  <c r="AM304" i="2"/>
  <c r="AL304" i="2"/>
  <c r="AK304" i="2"/>
  <c r="AJ304" i="2"/>
  <c r="AI304" i="2"/>
  <c r="AD304" i="2"/>
  <c r="AC304" i="2"/>
  <c r="AB304" i="2"/>
  <c r="AA304" i="2"/>
  <c r="Z304" i="2"/>
  <c r="U304" i="2"/>
  <c r="T304" i="2"/>
  <c r="S304" i="2"/>
  <c r="R304" i="2"/>
  <c r="Q304" i="2"/>
  <c r="L304" i="2"/>
  <c r="K304" i="2"/>
  <c r="J304" i="2"/>
  <c r="I304" i="2"/>
  <c r="H304" i="2"/>
  <c r="BE303" i="2"/>
  <c r="BD303" i="2"/>
  <c r="BC303" i="2"/>
  <c r="BB303" i="2"/>
  <c r="BA303" i="2"/>
  <c r="AV303" i="2"/>
  <c r="AU303" i="2"/>
  <c r="AT303" i="2"/>
  <c r="AS303" i="2"/>
  <c r="AR303" i="2"/>
  <c r="AM303" i="2"/>
  <c r="AL303" i="2"/>
  <c r="AK303" i="2"/>
  <c r="AJ303" i="2"/>
  <c r="AI303" i="2"/>
  <c r="AD303" i="2"/>
  <c r="AC303" i="2"/>
  <c r="AB303" i="2"/>
  <c r="AA303" i="2"/>
  <c r="Z303" i="2"/>
  <c r="U303" i="2"/>
  <c r="T303" i="2"/>
  <c r="S303" i="2"/>
  <c r="R303" i="2"/>
  <c r="Q303" i="2"/>
  <c r="L303" i="2"/>
  <c r="K303" i="2"/>
  <c r="J303" i="2"/>
  <c r="I303" i="2"/>
  <c r="H303" i="2"/>
  <c r="BE302" i="2"/>
  <c r="BD302" i="2"/>
  <c r="BC302" i="2"/>
  <c r="BB302" i="2"/>
  <c r="BA302" i="2"/>
  <c r="AV302" i="2"/>
  <c r="AU302" i="2"/>
  <c r="AT302" i="2"/>
  <c r="AS302" i="2"/>
  <c r="AR302" i="2"/>
  <c r="AM302" i="2"/>
  <c r="AL302" i="2"/>
  <c r="AK302" i="2"/>
  <c r="AJ302" i="2"/>
  <c r="AI302" i="2"/>
  <c r="AD302" i="2"/>
  <c r="AC302" i="2"/>
  <c r="AB302" i="2"/>
  <c r="AA302" i="2"/>
  <c r="Z302" i="2"/>
  <c r="U302" i="2"/>
  <c r="T302" i="2"/>
  <c r="S302" i="2"/>
  <c r="R302" i="2"/>
  <c r="Q302" i="2"/>
  <c r="L302" i="2"/>
  <c r="K302" i="2"/>
  <c r="J302" i="2"/>
  <c r="I302" i="2"/>
  <c r="H302" i="2"/>
  <c r="BE301" i="2"/>
  <c r="BD301" i="2"/>
  <c r="BC301" i="2"/>
  <c r="BB301" i="2"/>
  <c r="BA301" i="2"/>
  <c r="AV301" i="2"/>
  <c r="AU301" i="2"/>
  <c r="AT301" i="2"/>
  <c r="AS301" i="2"/>
  <c r="AR301" i="2"/>
  <c r="AM301" i="2"/>
  <c r="AL301" i="2"/>
  <c r="AK301" i="2"/>
  <c r="AJ301" i="2"/>
  <c r="AI301" i="2"/>
  <c r="AD301" i="2"/>
  <c r="AC301" i="2"/>
  <c r="AB301" i="2"/>
  <c r="AA301" i="2"/>
  <c r="Z301" i="2"/>
  <c r="U301" i="2"/>
  <c r="T301" i="2"/>
  <c r="S301" i="2"/>
  <c r="R301" i="2"/>
  <c r="Q301" i="2"/>
  <c r="L301" i="2"/>
  <c r="K301" i="2"/>
  <c r="J301" i="2"/>
  <c r="I301" i="2"/>
  <c r="H301" i="2"/>
  <c r="BE300" i="2"/>
  <c r="BD300" i="2"/>
  <c r="BC300" i="2"/>
  <c r="BB300" i="2"/>
  <c r="BA300" i="2"/>
  <c r="AV300" i="2"/>
  <c r="AU300" i="2"/>
  <c r="AT300" i="2"/>
  <c r="AS300" i="2"/>
  <c r="AR300" i="2"/>
  <c r="AM300" i="2"/>
  <c r="AL300" i="2"/>
  <c r="AK300" i="2"/>
  <c r="AJ300" i="2"/>
  <c r="AI300" i="2"/>
  <c r="AD300" i="2"/>
  <c r="AC300" i="2"/>
  <c r="AB300" i="2"/>
  <c r="AA300" i="2"/>
  <c r="Z300" i="2"/>
  <c r="U300" i="2"/>
  <c r="T300" i="2"/>
  <c r="S300" i="2"/>
  <c r="R300" i="2"/>
  <c r="Q300" i="2"/>
  <c r="L300" i="2"/>
  <c r="K300" i="2"/>
  <c r="J300" i="2"/>
  <c r="I300" i="2"/>
  <c r="H300" i="2"/>
  <c r="BE299" i="2"/>
  <c r="BD299" i="2"/>
  <c r="BC299" i="2"/>
  <c r="BB299" i="2"/>
  <c r="BA299" i="2"/>
  <c r="AV299" i="2"/>
  <c r="AU299" i="2"/>
  <c r="AT299" i="2"/>
  <c r="AS299" i="2"/>
  <c r="AR299" i="2"/>
  <c r="AM299" i="2"/>
  <c r="AL299" i="2"/>
  <c r="AK299" i="2"/>
  <c r="AJ299" i="2"/>
  <c r="AI299" i="2"/>
  <c r="AD299" i="2"/>
  <c r="AC299" i="2"/>
  <c r="AB299" i="2"/>
  <c r="AA299" i="2"/>
  <c r="Z299" i="2"/>
  <c r="U299" i="2"/>
  <c r="T299" i="2"/>
  <c r="S299" i="2"/>
  <c r="R299" i="2"/>
  <c r="Q299" i="2"/>
  <c r="L299" i="2"/>
  <c r="K299" i="2"/>
  <c r="J299" i="2"/>
  <c r="I299" i="2"/>
  <c r="H299" i="2"/>
  <c r="BE298" i="2"/>
  <c r="BD298" i="2"/>
  <c r="BC298" i="2"/>
  <c r="BB298" i="2"/>
  <c r="BA298" i="2"/>
  <c r="AV298" i="2"/>
  <c r="AU298" i="2"/>
  <c r="AT298" i="2"/>
  <c r="AS298" i="2"/>
  <c r="AR298" i="2"/>
  <c r="AM298" i="2"/>
  <c r="AL298" i="2"/>
  <c r="AK298" i="2"/>
  <c r="AJ298" i="2"/>
  <c r="AI298" i="2"/>
  <c r="AD298" i="2"/>
  <c r="AC298" i="2"/>
  <c r="AB298" i="2"/>
  <c r="AA298" i="2"/>
  <c r="Z298" i="2"/>
  <c r="U298" i="2"/>
  <c r="T298" i="2"/>
  <c r="S298" i="2"/>
  <c r="R298" i="2"/>
  <c r="Q298" i="2"/>
  <c r="L298" i="2"/>
  <c r="K298" i="2"/>
  <c r="J298" i="2"/>
  <c r="I298" i="2"/>
  <c r="H298" i="2"/>
  <c r="BE297" i="2"/>
  <c r="BD297" i="2"/>
  <c r="BC297" i="2"/>
  <c r="BB297" i="2"/>
  <c r="BA297" i="2"/>
  <c r="AV297" i="2"/>
  <c r="AU297" i="2"/>
  <c r="AT297" i="2"/>
  <c r="AS297" i="2"/>
  <c r="AR297" i="2"/>
  <c r="AM297" i="2"/>
  <c r="AL297" i="2"/>
  <c r="AK297" i="2"/>
  <c r="AJ297" i="2"/>
  <c r="AI297" i="2"/>
  <c r="AD297" i="2"/>
  <c r="AC297" i="2"/>
  <c r="AB297" i="2"/>
  <c r="AA297" i="2"/>
  <c r="Z297" i="2"/>
  <c r="U297" i="2"/>
  <c r="T297" i="2"/>
  <c r="S297" i="2"/>
  <c r="R297" i="2"/>
  <c r="Q297" i="2"/>
  <c r="L297" i="2"/>
  <c r="K297" i="2"/>
  <c r="J297" i="2"/>
  <c r="I297" i="2"/>
  <c r="H297" i="2"/>
  <c r="BE296" i="2"/>
  <c r="BD296" i="2"/>
  <c r="BC296" i="2"/>
  <c r="BB296" i="2"/>
  <c r="BA296" i="2"/>
  <c r="AV296" i="2"/>
  <c r="AU296" i="2"/>
  <c r="AT296" i="2"/>
  <c r="AS296" i="2"/>
  <c r="AR296" i="2"/>
  <c r="AM296" i="2"/>
  <c r="AL296" i="2"/>
  <c r="AK296" i="2"/>
  <c r="AJ296" i="2"/>
  <c r="AI296" i="2"/>
  <c r="AD296" i="2"/>
  <c r="AC296" i="2"/>
  <c r="AB296" i="2"/>
  <c r="AA296" i="2"/>
  <c r="Z296" i="2"/>
  <c r="U296" i="2"/>
  <c r="T296" i="2"/>
  <c r="S296" i="2"/>
  <c r="R296" i="2"/>
  <c r="Q296" i="2"/>
  <c r="L296" i="2"/>
  <c r="K296" i="2"/>
  <c r="J296" i="2"/>
  <c r="I296" i="2"/>
  <c r="H296" i="2"/>
  <c r="BE295" i="2"/>
  <c r="BD295" i="2"/>
  <c r="BC295" i="2"/>
  <c r="BB295" i="2"/>
  <c r="BA295" i="2"/>
  <c r="AV295" i="2"/>
  <c r="AU295" i="2"/>
  <c r="AT295" i="2"/>
  <c r="AS295" i="2"/>
  <c r="AR295" i="2"/>
  <c r="AM295" i="2"/>
  <c r="AL295" i="2"/>
  <c r="AK295" i="2"/>
  <c r="AJ295" i="2"/>
  <c r="AI295" i="2"/>
  <c r="AD295" i="2"/>
  <c r="AC295" i="2"/>
  <c r="AB295" i="2"/>
  <c r="AA295" i="2"/>
  <c r="Z295" i="2"/>
  <c r="U295" i="2"/>
  <c r="T295" i="2"/>
  <c r="S295" i="2"/>
  <c r="R295" i="2"/>
  <c r="Q295" i="2"/>
  <c r="L295" i="2"/>
  <c r="K295" i="2"/>
  <c r="J295" i="2"/>
  <c r="I295" i="2"/>
  <c r="H295" i="2"/>
  <c r="BE294" i="2"/>
  <c r="BD294" i="2"/>
  <c r="BC294" i="2"/>
  <c r="BB294" i="2"/>
  <c r="BA294" i="2"/>
  <c r="AV294" i="2"/>
  <c r="AU294" i="2"/>
  <c r="AT294" i="2"/>
  <c r="AS294" i="2"/>
  <c r="AR294" i="2"/>
  <c r="AM294" i="2"/>
  <c r="AL294" i="2"/>
  <c r="AK294" i="2"/>
  <c r="AJ294" i="2"/>
  <c r="AI294" i="2"/>
  <c r="AD294" i="2"/>
  <c r="AC294" i="2"/>
  <c r="AB294" i="2"/>
  <c r="AA294" i="2"/>
  <c r="Z294" i="2"/>
  <c r="U294" i="2"/>
  <c r="T294" i="2"/>
  <c r="S294" i="2"/>
  <c r="R294" i="2"/>
  <c r="Q294" i="2"/>
  <c r="L294" i="2"/>
  <c r="K294" i="2"/>
  <c r="J294" i="2"/>
  <c r="I294" i="2"/>
  <c r="H294" i="2"/>
  <c r="BE293" i="2"/>
  <c r="BD293" i="2"/>
  <c r="BC293" i="2"/>
  <c r="BB293" i="2"/>
  <c r="BA293" i="2"/>
  <c r="AV293" i="2"/>
  <c r="AU293" i="2"/>
  <c r="AT293" i="2"/>
  <c r="AS293" i="2"/>
  <c r="AR293" i="2"/>
  <c r="AM293" i="2"/>
  <c r="AL293" i="2"/>
  <c r="AK293" i="2"/>
  <c r="AJ293" i="2"/>
  <c r="AI293" i="2"/>
  <c r="AD293" i="2"/>
  <c r="AC293" i="2"/>
  <c r="AB293" i="2"/>
  <c r="AA293" i="2"/>
  <c r="Z293" i="2"/>
  <c r="U293" i="2"/>
  <c r="T293" i="2"/>
  <c r="S293" i="2"/>
  <c r="R293" i="2"/>
  <c r="Q293" i="2"/>
  <c r="L293" i="2"/>
  <c r="K293" i="2"/>
  <c r="J293" i="2"/>
  <c r="I293" i="2"/>
  <c r="H293" i="2"/>
  <c r="BE292" i="2"/>
  <c r="BD292" i="2"/>
  <c r="BC292" i="2"/>
  <c r="BB292" i="2"/>
  <c r="BA292" i="2"/>
  <c r="AV292" i="2"/>
  <c r="AU292" i="2"/>
  <c r="AT292" i="2"/>
  <c r="AS292" i="2"/>
  <c r="AR292" i="2"/>
  <c r="AM292" i="2"/>
  <c r="AL292" i="2"/>
  <c r="AK292" i="2"/>
  <c r="AJ292" i="2"/>
  <c r="AI292" i="2"/>
  <c r="AD292" i="2"/>
  <c r="AC292" i="2"/>
  <c r="AB292" i="2"/>
  <c r="AA292" i="2"/>
  <c r="Z292" i="2"/>
  <c r="U292" i="2"/>
  <c r="T292" i="2"/>
  <c r="S292" i="2"/>
  <c r="R292" i="2"/>
  <c r="Q292" i="2"/>
  <c r="L292" i="2"/>
  <c r="K292" i="2"/>
  <c r="J292" i="2"/>
  <c r="I292" i="2"/>
  <c r="H292" i="2"/>
  <c r="BE291" i="2"/>
  <c r="BD291" i="2"/>
  <c r="BC291" i="2"/>
  <c r="BB291" i="2"/>
  <c r="BA291" i="2"/>
  <c r="AV291" i="2"/>
  <c r="AU291" i="2"/>
  <c r="AT291" i="2"/>
  <c r="AS291" i="2"/>
  <c r="AR291" i="2"/>
  <c r="AM291" i="2"/>
  <c r="AL291" i="2"/>
  <c r="AK291" i="2"/>
  <c r="AJ291" i="2"/>
  <c r="AI291" i="2"/>
  <c r="AD291" i="2"/>
  <c r="AC291" i="2"/>
  <c r="AB291" i="2"/>
  <c r="AA291" i="2"/>
  <c r="Z291" i="2"/>
  <c r="U291" i="2"/>
  <c r="T291" i="2"/>
  <c r="S291" i="2"/>
  <c r="R291" i="2"/>
  <c r="Q291" i="2"/>
  <c r="L291" i="2"/>
  <c r="K291" i="2"/>
  <c r="J291" i="2"/>
  <c r="I291" i="2"/>
  <c r="H291" i="2"/>
  <c r="BE290" i="2"/>
  <c r="BD290" i="2"/>
  <c r="BC290" i="2"/>
  <c r="BB290" i="2"/>
  <c r="BA290" i="2"/>
  <c r="AV290" i="2"/>
  <c r="AU290" i="2"/>
  <c r="AT290" i="2"/>
  <c r="AS290" i="2"/>
  <c r="AR290" i="2"/>
  <c r="AM290" i="2"/>
  <c r="AL290" i="2"/>
  <c r="AK290" i="2"/>
  <c r="AJ290" i="2"/>
  <c r="AI290" i="2"/>
  <c r="AD290" i="2"/>
  <c r="AC290" i="2"/>
  <c r="AB290" i="2"/>
  <c r="AA290" i="2"/>
  <c r="Z290" i="2"/>
  <c r="U290" i="2"/>
  <c r="T290" i="2"/>
  <c r="S290" i="2"/>
  <c r="R290" i="2"/>
  <c r="Q290" i="2"/>
  <c r="L290" i="2"/>
  <c r="K290" i="2"/>
  <c r="J290" i="2"/>
  <c r="I290" i="2"/>
  <c r="H290" i="2"/>
  <c r="BE289" i="2"/>
  <c r="BD289" i="2"/>
  <c r="BC289" i="2"/>
  <c r="BB289" i="2"/>
  <c r="BA289" i="2"/>
  <c r="AV289" i="2"/>
  <c r="AU289" i="2"/>
  <c r="AT289" i="2"/>
  <c r="AS289" i="2"/>
  <c r="AR289" i="2"/>
  <c r="AM289" i="2"/>
  <c r="AL289" i="2"/>
  <c r="AK289" i="2"/>
  <c r="AJ289" i="2"/>
  <c r="AI289" i="2"/>
  <c r="AD289" i="2"/>
  <c r="AC289" i="2"/>
  <c r="AB289" i="2"/>
  <c r="AA289" i="2"/>
  <c r="Z289" i="2"/>
  <c r="U289" i="2"/>
  <c r="T289" i="2"/>
  <c r="S289" i="2"/>
  <c r="R289" i="2"/>
  <c r="Q289" i="2"/>
  <c r="L289" i="2"/>
  <c r="K289" i="2"/>
  <c r="J289" i="2"/>
  <c r="I289" i="2"/>
  <c r="H289" i="2"/>
  <c r="BE288" i="2"/>
  <c r="BD288" i="2"/>
  <c r="BC288" i="2"/>
  <c r="BB288" i="2"/>
  <c r="BA288" i="2"/>
  <c r="AV288" i="2"/>
  <c r="AU288" i="2"/>
  <c r="AT288" i="2"/>
  <c r="AS288" i="2"/>
  <c r="AR288" i="2"/>
  <c r="AM288" i="2"/>
  <c r="AL288" i="2"/>
  <c r="AK288" i="2"/>
  <c r="AJ288" i="2"/>
  <c r="AI288" i="2"/>
  <c r="AD288" i="2"/>
  <c r="AC288" i="2"/>
  <c r="AB288" i="2"/>
  <c r="AA288" i="2"/>
  <c r="Z288" i="2"/>
  <c r="U288" i="2"/>
  <c r="T288" i="2"/>
  <c r="S288" i="2"/>
  <c r="R288" i="2"/>
  <c r="Q288" i="2"/>
  <c r="L288" i="2"/>
  <c r="K288" i="2"/>
  <c r="J288" i="2"/>
  <c r="I288" i="2"/>
  <c r="H288" i="2"/>
  <c r="BE287" i="2"/>
  <c r="BD287" i="2"/>
  <c r="BC287" i="2"/>
  <c r="BB287" i="2"/>
  <c r="BA287" i="2"/>
  <c r="AV287" i="2"/>
  <c r="AU287" i="2"/>
  <c r="AT287" i="2"/>
  <c r="AS287" i="2"/>
  <c r="AR287" i="2"/>
  <c r="AM287" i="2"/>
  <c r="AL287" i="2"/>
  <c r="AK287" i="2"/>
  <c r="AJ287" i="2"/>
  <c r="AI287" i="2"/>
  <c r="AD287" i="2"/>
  <c r="AC287" i="2"/>
  <c r="AB287" i="2"/>
  <c r="AA287" i="2"/>
  <c r="Z287" i="2"/>
  <c r="U287" i="2"/>
  <c r="T287" i="2"/>
  <c r="S287" i="2"/>
  <c r="R287" i="2"/>
  <c r="Q287" i="2"/>
  <c r="L287" i="2"/>
  <c r="K287" i="2"/>
  <c r="J287" i="2"/>
  <c r="I287" i="2"/>
  <c r="H287" i="2"/>
  <c r="BE286" i="2"/>
  <c r="BD286" i="2"/>
  <c r="BC286" i="2"/>
  <c r="BB286" i="2"/>
  <c r="BA286" i="2"/>
  <c r="AV286" i="2"/>
  <c r="AU286" i="2"/>
  <c r="AT286" i="2"/>
  <c r="AS286" i="2"/>
  <c r="AR286" i="2"/>
  <c r="AM286" i="2"/>
  <c r="AL286" i="2"/>
  <c r="AK286" i="2"/>
  <c r="AJ286" i="2"/>
  <c r="AI286" i="2"/>
  <c r="AD286" i="2"/>
  <c r="AC286" i="2"/>
  <c r="AB286" i="2"/>
  <c r="AA286" i="2"/>
  <c r="Z286" i="2"/>
  <c r="U286" i="2"/>
  <c r="T286" i="2"/>
  <c r="S286" i="2"/>
  <c r="R286" i="2"/>
  <c r="Q286" i="2"/>
  <c r="L286" i="2"/>
  <c r="K286" i="2"/>
  <c r="J286" i="2"/>
  <c r="I286" i="2"/>
  <c r="H286" i="2"/>
  <c r="BE285" i="2"/>
  <c r="BD285" i="2"/>
  <c r="BC285" i="2"/>
  <c r="BB285" i="2"/>
  <c r="BA285" i="2"/>
  <c r="AV285" i="2"/>
  <c r="AU285" i="2"/>
  <c r="AT285" i="2"/>
  <c r="AS285" i="2"/>
  <c r="AR285" i="2"/>
  <c r="AM285" i="2"/>
  <c r="AL285" i="2"/>
  <c r="AK285" i="2"/>
  <c r="AJ285" i="2"/>
  <c r="AI285" i="2"/>
  <c r="AD285" i="2"/>
  <c r="AC285" i="2"/>
  <c r="AB285" i="2"/>
  <c r="AA285" i="2"/>
  <c r="Z285" i="2"/>
  <c r="U285" i="2"/>
  <c r="T285" i="2"/>
  <c r="S285" i="2"/>
  <c r="R285" i="2"/>
  <c r="Q285" i="2"/>
  <c r="L285" i="2"/>
  <c r="K285" i="2"/>
  <c r="J285" i="2"/>
  <c r="I285" i="2"/>
  <c r="H285" i="2"/>
  <c r="BE284" i="2"/>
  <c r="BD284" i="2"/>
  <c r="BC284" i="2"/>
  <c r="BB284" i="2"/>
  <c r="BA284" i="2"/>
  <c r="AV284" i="2"/>
  <c r="AU284" i="2"/>
  <c r="AT284" i="2"/>
  <c r="AS284" i="2"/>
  <c r="AR284" i="2"/>
  <c r="AM284" i="2"/>
  <c r="AL284" i="2"/>
  <c r="AK284" i="2"/>
  <c r="AJ284" i="2"/>
  <c r="AI284" i="2"/>
  <c r="AD284" i="2"/>
  <c r="AC284" i="2"/>
  <c r="AB284" i="2"/>
  <c r="AA284" i="2"/>
  <c r="Z284" i="2"/>
  <c r="U284" i="2"/>
  <c r="T284" i="2"/>
  <c r="S284" i="2"/>
  <c r="R284" i="2"/>
  <c r="Q284" i="2"/>
  <c r="L284" i="2"/>
  <c r="K284" i="2"/>
  <c r="J284" i="2"/>
  <c r="I284" i="2"/>
  <c r="H284" i="2"/>
  <c r="BE283" i="2"/>
  <c r="BD283" i="2"/>
  <c r="BC283" i="2"/>
  <c r="BB283" i="2"/>
  <c r="BA283" i="2"/>
  <c r="AV283" i="2"/>
  <c r="AU283" i="2"/>
  <c r="AT283" i="2"/>
  <c r="AS283" i="2"/>
  <c r="AR283" i="2"/>
  <c r="AM283" i="2"/>
  <c r="AL283" i="2"/>
  <c r="AK283" i="2"/>
  <c r="AJ283" i="2"/>
  <c r="AI283" i="2"/>
  <c r="AD283" i="2"/>
  <c r="AC283" i="2"/>
  <c r="AB283" i="2"/>
  <c r="AA283" i="2"/>
  <c r="Z283" i="2"/>
  <c r="U283" i="2"/>
  <c r="T283" i="2"/>
  <c r="S283" i="2"/>
  <c r="R283" i="2"/>
  <c r="Q283" i="2"/>
  <c r="L283" i="2"/>
  <c r="K283" i="2"/>
  <c r="J283" i="2"/>
  <c r="I283" i="2"/>
  <c r="H283" i="2"/>
  <c r="BE282" i="2"/>
  <c r="BD282" i="2"/>
  <c r="BC282" i="2"/>
  <c r="BB282" i="2"/>
  <c r="BA282" i="2"/>
  <c r="AV282" i="2"/>
  <c r="AU282" i="2"/>
  <c r="AT282" i="2"/>
  <c r="AS282" i="2"/>
  <c r="AR282" i="2"/>
  <c r="AM282" i="2"/>
  <c r="AL282" i="2"/>
  <c r="AK282" i="2"/>
  <c r="AJ282" i="2"/>
  <c r="AI282" i="2"/>
  <c r="AD282" i="2"/>
  <c r="AC282" i="2"/>
  <c r="AB282" i="2"/>
  <c r="AA282" i="2"/>
  <c r="Z282" i="2"/>
  <c r="U282" i="2"/>
  <c r="T282" i="2"/>
  <c r="S282" i="2"/>
  <c r="R282" i="2"/>
  <c r="Q282" i="2"/>
  <c r="L282" i="2"/>
  <c r="K282" i="2"/>
  <c r="J282" i="2"/>
  <c r="I282" i="2"/>
  <c r="H282" i="2"/>
  <c r="BE281" i="2"/>
  <c r="BD281" i="2"/>
  <c r="BC281" i="2"/>
  <c r="BB281" i="2"/>
  <c r="BA281" i="2"/>
  <c r="AV281" i="2"/>
  <c r="AU281" i="2"/>
  <c r="AT281" i="2"/>
  <c r="AS281" i="2"/>
  <c r="AR281" i="2"/>
  <c r="AM281" i="2"/>
  <c r="AL281" i="2"/>
  <c r="AK281" i="2"/>
  <c r="AJ281" i="2"/>
  <c r="AI281" i="2"/>
  <c r="AD281" i="2"/>
  <c r="AC281" i="2"/>
  <c r="AB281" i="2"/>
  <c r="AA281" i="2"/>
  <c r="Z281" i="2"/>
  <c r="U281" i="2"/>
  <c r="T281" i="2"/>
  <c r="S281" i="2"/>
  <c r="R281" i="2"/>
  <c r="Q281" i="2"/>
  <c r="L281" i="2"/>
  <c r="K281" i="2"/>
  <c r="J281" i="2"/>
  <c r="I281" i="2"/>
  <c r="H281" i="2"/>
  <c r="BE280" i="2"/>
  <c r="BD280" i="2"/>
  <c r="BC280" i="2"/>
  <c r="BB280" i="2"/>
  <c r="BA280" i="2"/>
  <c r="AV280" i="2"/>
  <c r="AU280" i="2"/>
  <c r="AT280" i="2"/>
  <c r="AS280" i="2"/>
  <c r="AR280" i="2"/>
  <c r="AM280" i="2"/>
  <c r="AL280" i="2"/>
  <c r="AK280" i="2"/>
  <c r="AJ280" i="2"/>
  <c r="AI280" i="2"/>
  <c r="AD280" i="2"/>
  <c r="AC280" i="2"/>
  <c r="AB280" i="2"/>
  <c r="AA280" i="2"/>
  <c r="Z280" i="2"/>
  <c r="U280" i="2"/>
  <c r="T280" i="2"/>
  <c r="S280" i="2"/>
  <c r="R280" i="2"/>
  <c r="Q280" i="2"/>
  <c r="L280" i="2"/>
  <c r="K280" i="2"/>
  <c r="J280" i="2"/>
  <c r="I280" i="2"/>
  <c r="H280" i="2"/>
  <c r="BE279" i="2"/>
  <c r="BD279" i="2"/>
  <c r="BC279" i="2"/>
  <c r="BB279" i="2"/>
  <c r="BA279" i="2"/>
  <c r="AV279" i="2"/>
  <c r="AU279" i="2"/>
  <c r="AT279" i="2"/>
  <c r="AS279" i="2"/>
  <c r="AR279" i="2"/>
  <c r="AM279" i="2"/>
  <c r="AL279" i="2"/>
  <c r="AK279" i="2"/>
  <c r="AJ279" i="2"/>
  <c r="AI279" i="2"/>
  <c r="AD279" i="2"/>
  <c r="AC279" i="2"/>
  <c r="AB279" i="2"/>
  <c r="AA279" i="2"/>
  <c r="Z279" i="2"/>
  <c r="U279" i="2"/>
  <c r="T279" i="2"/>
  <c r="S279" i="2"/>
  <c r="R279" i="2"/>
  <c r="Q279" i="2"/>
  <c r="L279" i="2"/>
  <c r="K279" i="2"/>
  <c r="J279" i="2"/>
  <c r="I279" i="2"/>
  <c r="H279" i="2"/>
  <c r="BE278" i="2"/>
  <c r="BD278" i="2"/>
  <c r="BC278" i="2"/>
  <c r="BB278" i="2"/>
  <c r="BA278" i="2"/>
  <c r="AV278" i="2"/>
  <c r="AU278" i="2"/>
  <c r="AT278" i="2"/>
  <c r="AS278" i="2"/>
  <c r="AR278" i="2"/>
  <c r="AM278" i="2"/>
  <c r="AL278" i="2"/>
  <c r="AK278" i="2"/>
  <c r="AJ278" i="2"/>
  <c r="AI278" i="2"/>
  <c r="AD278" i="2"/>
  <c r="AC278" i="2"/>
  <c r="AB278" i="2"/>
  <c r="AA278" i="2"/>
  <c r="Z278" i="2"/>
  <c r="U278" i="2"/>
  <c r="T278" i="2"/>
  <c r="S278" i="2"/>
  <c r="R278" i="2"/>
  <c r="Q278" i="2"/>
  <c r="L278" i="2"/>
  <c r="K278" i="2"/>
  <c r="J278" i="2"/>
  <c r="I278" i="2"/>
  <c r="H278" i="2"/>
  <c r="BE277" i="2"/>
  <c r="BD277" i="2"/>
  <c r="BC277" i="2"/>
  <c r="BB277" i="2"/>
  <c r="BA277" i="2"/>
  <c r="AV277" i="2"/>
  <c r="AU277" i="2"/>
  <c r="AT277" i="2"/>
  <c r="AS277" i="2"/>
  <c r="AR277" i="2"/>
  <c r="AM277" i="2"/>
  <c r="AL277" i="2"/>
  <c r="AK277" i="2"/>
  <c r="AJ277" i="2"/>
  <c r="AI277" i="2"/>
  <c r="AD277" i="2"/>
  <c r="AC277" i="2"/>
  <c r="AB277" i="2"/>
  <c r="AA277" i="2"/>
  <c r="Z277" i="2"/>
  <c r="U277" i="2"/>
  <c r="T277" i="2"/>
  <c r="S277" i="2"/>
  <c r="R277" i="2"/>
  <c r="Q277" i="2"/>
  <c r="L277" i="2"/>
  <c r="K277" i="2"/>
  <c r="J277" i="2"/>
  <c r="I277" i="2"/>
  <c r="H277" i="2"/>
  <c r="BE276" i="2"/>
  <c r="BD276" i="2"/>
  <c r="BC276" i="2"/>
  <c r="BB276" i="2"/>
  <c r="BA276" i="2"/>
  <c r="AV276" i="2"/>
  <c r="AU276" i="2"/>
  <c r="AT276" i="2"/>
  <c r="AS276" i="2"/>
  <c r="AR276" i="2"/>
  <c r="AM276" i="2"/>
  <c r="AL276" i="2"/>
  <c r="AK276" i="2"/>
  <c r="AJ276" i="2"/>
  <c r="AI276" i="2"/>
  <c r="AD276" i="2"/>
  <c r="AC276" i="2"/>
  <c r="AB276" i="2"/>
  <c r="AA276" i="2"/>
  <c r="Z276" i="2"/>
  <c r="U276" i="2"/>
  <c r="T276" i="2"/>
  <c r="S276" i="2"/>
  <c r="R276" i="2"/>
  <c r="Q276" i="2"/>
  <c r="L276" i="2"/>
  <c r="K276" i="2"/>
  <c r="J276" i="2"/>
  <c r="I276" i="2"/>
  <c r="H276" i="2"/>
  <c r="BE275" i="2"/>
  <c r="BD275" i="2"/>
  <c r="BC275" i="2"/>
  <c r="BB275" i="2"/>
  <c r="BA275" i="2"/>
  <c r="AV275" i="2"/>
  <c r="AU275" i="2"/>
  <c r="AT275" i="2"/>
  <c r="AS275" i="2"/>
  <c r="AR275" i="2"/>
  <c r="AM275" i="2"/>
  <c r="AL275" i="2"/>
  <c r="AK275" i="2"/>
  <c r="AJ275" i="2"/>
  <c r="AI275" i="2"/>
  <c r="AD275" i="2"/>
  <c r="AC275" i="2"/>
  <c r="AB275" i="2"/>
  <c r="AA275" i="2"/>
  <c r="Z275" i="2"/>
  <c r="U275" i="2"/>
  <c r="T275" i="2"/>
  <c r="S275" i="2"/>
  <c r="R275" i="2"/>
  <c r="Q275" i="2"/>
  <c r="L275" i="2"/>
  <c r="K275" i="2"/>
  <c r="J275" i="2"/>
  <c r="I275" i="2"/>
  <c r="H275" i="2"/>
  <c r="BE274" i="2"/>
  <c r="BD274" i="2"/>
  <c r="BC274" i="2"/>
  <c r="BB274" i="2"/>
  <c r="BA274" i="2"/>
  <c r="AV274" i="2"/>
  <c r="AU274" i="2"/>
  <c r="AT274" i="2"/>
  <c r="AS274" i="2"/>
  <c r="AR274" i="2"/>
  <c r="AM274" i="2"/>
  <c r="AL274" i="2"/>
  <c r="AK274" i="2"/>
  <c r="AJ274" i="2"/>
  <c r="AI274" i="2"/>
  <c r="AD274" i="2"/>
  <c r="AC274" i="2"/>
  <c r="AB274" i="2"/>
  <c r="AA274" i="2"/>
  <c r="Z274" i="2"/>
  <c r="U274" i="2"/>
  <c r="T274" i="2"/>
  <c r="S274" i="2"/>
  <c r="R274" i="2"/>
  <c r="Q274" i="2"/>
  <c r="L274" i="2"/>
  <c r="K274" i="2"/>
  <c r="J274" i="2"/>
  <c r="I274" i="2"/>
  <c r="H274" i="2"/>
  <c r="BE273" i="2"/>
  <c r="BD273" i="2"/>
  <c r="BC273" i="2"/>
  <c r="BB273" i="2"/>
  <c r="BA273" i="2"/>
  <c r="AV273" i="2"/>
  <c r="AU273" i="2"/>
  <c r="AT273" i="2"/>
  <c r="AS273" i="2"/>
  <c r="AR273" i="2"/>
  <c r="AM273" i="2"/>
  <c r="AL273" i="2"/>
  <c r="AK273" i="2"/>
  <c r="AJ273" i="2"/>
  <c r="AI273" i="2"/>
  <c r="AD273" i="2"/>
  <c r="AC273" i="2"/>
  <c r="AB273" i="2"/>
  <c r="AA273" i="2"/>
  <c r="Z273" i="2"/>
  <c r="U273" i="2"/>
  <c r="T273" i="2"/>
  <c r="S273" i="2"/>
  <c r="R273" i="2"/>
  <c r="Q273" i="2"/>
  <c r="L273" i="2"/>
  <c r="K273" i="2"/>
  <c r="J273" i="2"/>
  <c r="I273" i="2"/>
  <c r="H273" i="2"/>
  <c r="BE272" i="2"/>
  <c r="BD272" i="2"/>
  <c r="BC272" i="2"/>
  <c r="BB272" i="2"/>
  <c r="BA272" i="2"/>
  <c r="AV272" i="2"/>
  <c r="AU272" i="2"/>
  <c r="AT272" i="2"/>
  <c r="AS272" i="2"/>
  <c r="AR272" i="2"/>
  <c r="AM272" i="2"/>
  <c r="AL272" i="2"/>
  <c r="AK272" i="2"/>
  <c r="AJ272" i="2"/>
  <c r="AI272" i="2"/>
  <c r="AD272" i="2"/>
  <c r="AC272" i="2"/>
  <c r="AB272" i="2"/>
  <c r="AA272" i="2"/>
  <c r="Z272" i="2"/>
  <c r="U272" i="2"/>
  <c r="T272" i="2"/>
  <c r="S272" i="2"/>
  <c r="R272" i="2"/>
  <c r="Q272" i="2"/>
  <c r="L272" i="2"/>
  <c r="K272" i="2"/>
  <c r="J272" i="2"/>
  <c r="I272" i="2"/>
  <c r="H272" i="2"/>
  <c r="BE271" i="2"/>
  <c r="BD271" i="2"/>
  <c r="BC271" i="2"/>
  <c r="BB271" i="2"/>
  <c r="BA271" i="2"/>
  <c r="AV271" i="2"/>
  <c r="AU271" i="2"/>
  <c r="AT271" i="2"/>
  <c r="AS271" i="2"/>
  <c r="AR271" i="2"/>
  <c r="AM271" i="2"/>
  <c r="AL271" i="2"/>
  <c r="AK271" i="2"/>
  <c r="AJ271" i="2"/>
  <c r="AI271" i="2"/>
  <c r="AD271" i="2"/>
  <c r="AC271" i="2"/>
  <c r="AB271" i="2"/>
  <c r="AA271" i="2"/>
  <c r="Z271" i="2"/>
  <c r="U271" i="2"/>
  <c r="T271" i="2"/>
  <c r="S271" i="2"/>
  <c r="R271" i="2"/>
  <c r="Q271" i="2"/>
  <c r="L271" i="2"/>
  <c r="K271" i="2"/>
  <c r="J271" i="2"/>
  <c r="I271" i="2"/>
  <c r="H271" i="2"/>
  <c r="BE270" i="2"/>
  <c r="BD270" i="2"/>
  <c r="BC270" i="2"/>
  <c r="BB270" i="2"/>
  <c r="BA270" i="2"/>
  <c r="AV270" i="2"/>
  <c r="AU270" i="2"/>
  <c r="AT270" i="2"/>
  <c r="AS270" i="2"/>
  <c r="AR270" i="2"/>
  <c r="AM270" i="2"/>
  <c r="AL270" i="2"/>
  <c r="AK270" i="2"/>
  <c r="AJ270" i="2"/>
  <c r="AI270" i="2"/>
  <c r="AD270" i="2"/>
  <c r="AC270" i="2"/>
  <c r="AB270" i="2"/>
  <c r="AA270" i="2"/>
  <c r="Z270" i="2"/>
  <c r="U270" i="2"/>
  <c r="T270" i="2"/>
  <c r="S270" i="2"/>
  <c r="R270" i="2"/>
  <c r="Q270" i="2"/>
  <c r="L270" i="2"/>
  <c r="K270" i="2"/>
  <c r="J270" i="2"/>
  <c r="I270" i="2"/>
  <c r="H270" i="2"/>
  <c r="BE269" i="2"/>
  <c r="BD269" i="2"/>
  <c r="BC269" i="2"/>
  <c r="BB269" i="2"/>
  <c r="BA269" i="2"/>
  <c r="AV269" i="2"/>
  <c r="AU269" i="2"/>
  <c r="AT269" i="2"/>
  <c r="AS269" i="2"/>
  <c r="AR269" i="2"/>
  <c r="AM269" i="2"/>
  <c r="AL269" i="2"/>
  <c r="AK269" i="2"/>
  <c r="AJ269" i="2"/>
  <c r="AI269" i="2"/>
  <c r="AD269" i="2"/>
  <c r="AC269" i="2"/>
  <c r="AB269" i="2"/>
  <c r="AA269" i="2"/>
  <c r="Z269" i="2"/>
  <c r="U269" i="2"/>
  <c r="T269" i="2"/>
  <c r="S269" i="2"/>
  <c r="R269" i="2"/>
  <c r="Q269" i="2"/>
  <c r="L269" i="2"/>
  <c r="K269" i="2"/>
  <c r="J269" i="2"/>
  <c r="I269" i="2"/>
  <c r="H269" i="2"/>
  <c r="BE268" i="2"/>
  <c r="BD268" i="2"/>
  <c r="BC268" i="2"/>
  <c r="BB268" i="2"/>
  <c r="BA268" i="2"/>
  <c r="AV268" i="2"/>
  <c r="AU268" i="2"/>
  <c r="AT268" i="2"/>
  <c r="AS268" i="2"/>
  <c r="AR268" i="2"/>
  <c r="AM268" i="2"/>
  <c r="AL268" i="2"/>
  <c r="AK268" i="2"/>
  <c r="AJ268" i="2"/>
  <c r="AI268" i="2"/>
  <c r="AD268" i="2"/>
  <c r="AC268" i="2"/>
  <c r="AB268" i="2"/>
  <c r="AA268" i="2"/>
  <c r="Z268" i="2"/>
  <c r="U268" i="2"/>
  <c r="T268" i="2"/>
  <c r="S268" i="2"/>
  <c r="R268" i="2"/>
  <c r="Q268" i="2"/>
  <c r="L268" i="2"/>
  <c r="K268" i="2"/>
  <c r="J268" i="2"/>
  <c r="I268" i="2"/>
  <c r="H268" i="2"/>
  <c r="BE267" i="2"/>
  <c r="BD267" i="2"/>
  <c r="BC267" i="2"/>
  <c r="BB267" i="2"/>
  <c r="BA267" i="2"/>
  <c r="AV267" i="2"/>
  <c r="AU267" i="2"/>
  <c r="AT267" i="2"/>
  <c r="AS267" i="2"/>
  <c r="AR267" i="2"/>
  <c r="AM267" i="2"/>
  <c r="AL267" i="2"/>
  <c r="AK267" i="2"/>
  <c r="AJ267" i="2"/>
  <c r="AI267" i="2"/>
  <c r="AD267" i="2"/>
  <c r="AC267" i="2"/>
  <c r="AB267" i="2"/>
  <c r="AA267" i="2"/>
  <c r="Z267" i="2"/>
  <c r="U267" i="2"/>
  <c r="T267" i="2"/>
  <c r="S267" i="2"/>
  <c r="R267" i="2"/>
  <c r="Q267" i="2"/>
  <c r="L267" i="2"/>
  <c r="K267" i="2"/>
  <c r="J267" i="2"/>
  <c r="I267" i="2"/>
  <c r="H267" i="2"/>
  <c r="BE266" i="2"/>
  <c r="BD266" i="2"/>
  <c r="BC266" i="2"/>
  <c r="BB266" i="2"/>
  <c r="BA266" i="2"/>
  <c r="AV266" i="2"/>
  <c r="AU266" i="2"/>
  <c r="AT266" i="2"/>
  <c r="AS266" i="2"/>
  <c r="AR266" i="2"/>
  <c r="AM266" i="2"/>
  <c r="AL266" i="2"/>
  <c r="AK266" i="2"/>
  <c r="AJ266" i="2"/>
  <c r="AI266" i="2"/>
  <c r="AD266" i="2"/>
  <c r="AC266" i="2"/>
  <c r="AB266" i="2"/>
  <c r="AA266" i="2"/>
  <c r="Z266" i="2"/>
  <c r="U266" i="2"/>
  <c r="T266" i="2"/>
  <c r="S266" i="2"/>
  <c r="R266" i="2"/>
  <c r="Q266" i="2"/>
  <c r="L266" i="2"/>
  <c r="K266" i="2"/>
  <c r="J266" i="2"/>
  <c r="I266" i="2"/>
  <c r="H266" i="2"/>
  <c r="BE265" i="2"/>
  <c r="BD265" i="2"/>
  <c r="BC265" i="2"/>
  <c r="BB265" i="2"/>
  <c r="BA265" i="2"/>
  <c r="AV265" i="2"/>
  <c r="AU265" i="2"/>
  <c r="AT265" i="2"/>
  <c r="AS265" i="2"/>
  <c r="AR265" i="2"/>
  <c r="AM265" i="2"/>
  <c r="AL265" i="2"/>
  <c r="AK265" i="2"/>
  <c r="AJ265" i="2"/>
  <c r="AI265" i="2"/>
  <c r="AD265" i="2"/>
  <c r="AC265" i="2"/>
  <c r="AB265" i="2"/>
  <c r="AA265" i="2"/>
  <c r="Z265" i="2"/>
  <c r="U265" i="2"/>
  <c r="T265" i="2"/>
  <c r="S265" i="2"/>
  <c r="R265" i="2"/>
  <c r="Q265" i="2"/>
  <c r="L265" i="2"/>
  <c r="K265" i="2"/>
  <c r="J265" i="2"/>
  <c r="I265" i="2"/>
  <c r="H265" i="2"/>
  <c r="BE264" i="2"/>
  <c r="BD264" i="2"/>
  <c r="BC264" i="2"/>
  <c r="BB264" i="2"/>
  <c r="BA264" i="2"/>
  <c r="AV264" i="2"/>
  <c r="AU264" i="2"/>
  <c r="AT264" i="2"/>
  <c r="AS264" i="2"/>
  <c r="AR264" i="2"/>
  <c r="AM264" i="2"/>
  <c r="AL264" i="2"/>
  <c r="AK264" i="2"/>
  <c r="AJ264" i="2"/>
  <c r="AI264" i="2"/>
  <c r="AD264" i="2"/>
  <c r="AC264" i="2"/>
  <c r="AB264" i="2"/>
  <c r="AA264" i="2"/>
  <c r="Z264" i="2"/>
  <c r="U264" i="2"/>
  <c r="T264" i="2"/>
  <c r="S264" i="2"/>
  <c r="R264" i="2"/>
  <c r="Q264" i="2"/>
  <c r="L264" i="2"/>
  <c r="K264" i="2"/>
  <c r="J264" i="2"/>
  <c r="I264" i="2"/>
  <c r="H264" i="2"/>
  <c r="BE263" i="2"/>
  <c r="BD263" i="2"/>
  <c r="BC263" i="2"/>
  <c r="BB263" i="2"/>
  <c r="BA263" i="2"/>
  <c r="AV263" i="2"/>
  <c r="AU263" i="2"/>
  <c r="AT263" i="2"/>
  <c r="AS263" i="2"/>
  <c r="AR263" i="2"/>
  <c r="AM263" i="2"/>
  <c r="AL263" i="2"/>
  <c r="AK263" i="2"/>
  <c r="AJ263" i="2"/>
  <c r="AI263" i="2"/>
  <c r="AD263" i="2"/>
  <c r="AC263" i="2"/>
  <c r="AB263" i="2"/>
  <c r="AA263" i="2"/>
  <c r="Z263" i="2"/>
  <c r="U263" i="2"/>
  <c r="T263" i="2"/>
  <c r="S263" i="2"/>
  <c r="R263" i="2"/>
  <c r="Q263" i="2"/>
  <c r="L263" i="2"/>
  <c r="K263" i="2"/>
  <c r="J263" i="2"/>
  <c r="I263" i="2"/>
  <c r="H263" i="2"/>
  <c r="BE262" i="2"/>
  <c r="BD262" i="2"/>
  <c r="BC262" i="2"/>
  <c r="BB262" i="2"/>
  <c r="BA262" i="2"/>
  <c r="AV262" i="2"/>
  <c r="AU262" i="2"/>
  <c r="AT262" i="2"/>
  <c r="AS262" i="2"/>
  <c r="AR262" i="2"/>
  <c r="AM262" i="2"/>
  <c r="AL262" i="2"/>
  <c r="AK262" i="2"/>
  <c r="AJ262" i="2"/>
  <c r="AI262" i="2"/>
  <c r="AD262" i="2"/>
  <c r="AC262" i="2"/>
  <c r="AB262" i="2"/>
  <c r="AA262" i="2"/>
  <c r="Z262" i="2"/>
  <c r="U262" i="2"/>
  <c r="T262" i="2"/>
  <c r="S262" i="2"/>
  <c r="R262" i="2"/>
  <c r="Q262" i="2"/>
  <c r="L262" i="2"/>
  <c r="K262" i="2"/>
  <c r="J262" i="2"/>
  <c r="I262" i="2"/>
  <c r="H262" i="2"/>
  <c r="BE261" i="2"/>
  <c r="BD261" i="2"/>
  <c r="BC261" i="2"/>
  <c r="BB261" i="2"/>
  <c r="BA261" i="2"/>
  <c r="AV261" i="2"/>
  <c r="AU261" i="2"/>
  <c r="AT261" i="2"/>
  <c r="AS261" i="2"/>
  <c r="AR261" i="2"/>
  <c r="AM261" i="2"/>
  <c r="AL261" i="2"/>
  <c r="AK261" i="2"/>
  <c r="AJ261" i="2"/>
  <c r="AI261" i="2"/>
  <c r="AD261" i="2"/>
  <c r="AC261" i="2"/>
  <c r="AB261" i="2"/>
  <c r="AA261" i="2"/>
  <c r="Z261" i="2"/>
  <c r="U261" i="2"/>
  <c r="T261" i="2"/>
  <c r="S261" i="2"/>
  <c r="R261" i="2"/>
  <c r="Q261" i="2"/>
  <c r="L261" i="2"/>
  <c r="K261" i="2"/>
  <c r="J261" i="2"/>
  <c r="I261" i="2"/>
  <c r="H261" i="2"/>
  <c r="BE260" i="2"/>
  <c r="BD260" i="2"/>
  <c r="BC260" i="2"/>
  <c r="BB260" i="2"/>
  <c r="BA260" i="2"/>
  <c r="AV260" i="2"/>
  <c r="AU260" i="2"/>
  <c r="AT260" i="2"/>
  <c r="AS260" i="2"/>
  <c r="AR260" i="2"/>
  <c r="AM260" i="2"/>
  <c r="AL260" i="2"/>
  <c r="AK260" i="2"/>
  <c r="AJ260" i="2"/>
  <c r="AI260" i="2"/>
  <c r="AD260" i="2"/>
  <c r="AC260" i="2"/>
  <c r="AB260" i="2"/>
  <c r="AA260" i="2"/>
  <c r="Z260" i="2"/>
  <c r="U260" i="2"/>
  <c r="T260" i="2"/>
  <c r="S260" i="2"/>
  <c r="R260" i="2"/>
  <c r="Q260" i="2"/>
  <c r="L260" i="2"/>
  <c r="K260" i="2"/>
  <c r="J260" i="2"/>
  <c r="I260" i="2"/>
  <c r="H260" i="2"/>
  <c r="BE259" i="2"/>
  <c r="BD259" i="2"/>
  <c r="BC259" i="2"/>
  <c r="BB259" i="2"/>
  <c r="BA259" i="2"/>
  <c r="AV259" i="2"/>
  <c r="AU259" i="2"/>
  <c r="AT259" i="2"/>
  <c r="AS259" i="2"/>
  <c r="AR259" i="2"/>
  <c r="AM259" i="2"/>
  <c r="AL259" i="2"/>
  <c r="AK259" i="2"/>
  <c r="AJ259" i="2"/>
  <c r="AI259" i="2"/>
  <c r="AD259" i="2"/>
  <c r="AC259" i="2"/>
  <c r="AB259" i="2"/>
  <c r="AA259" i="2"/>
  <c r="Z259" i="2"/>
  <c r="U259" i="2"/>
  <c r="T259" i="2"/>
  <c r="S259" i="2"/>
  <c r="R259" i="2"/>
  <c r="Q259" i="2"/>
  <c r="L259" i="2"/>
  <c r="K259" i="2"/>
  <c r="J259" i="2"/>
  <c r="I259" i="2"/>
  <c r="H259" i="2"/>
  <c r="BE258" i="2"/>
  <c r="BD258" i="2"/>
  <c r="BC258" i="2"/>
  <c r="BB258" i="2"/>
  <c r="BA258" i="2"/>
  <c r="AV258" i="2"/>
  <c r="AU258" i="2"/>
  <c r="AT258" i="2"/>
  <c r="AS258" i="2"/>
  <c r="AR258" i="2"/>
  <c r="AM258" i="2"/>
  <c r="AL258" i="2"/>
  <c r="AK258" i="2"/>
  <c r="AJ258" i="2"/>
  <c r="AI258" i="2"/>
  <c r="AD258" i="2"/>
  <c r="AC258" i="2"/>
  <c r="AB258" i="2"/>
  <c r="AA258" i="2"/>
  <c r="Z258" i="2"/>
  <c r="U258" i="2"/>
  <c r="T258" i="2"/>
  <c r="S258" i="2"/>
  <c r="R258" i="2"/>
  <c r="Q258" i="2"/>
  <c r="L258" i="2"/>
  <c r="K258" i="2"/>
  <c r="J258" i="2"/>
  <c r="I258" i="2"/>
  <c r="H258" i="2"/>
  <c r="BE257" i="2"/>
  <c r="BD257" i="2"/>
  <c r="BC257" i="2"/>
  <c r="BB257" i="2"/>
  <c r="BA257" i="2"/>
  <c r="AV257" i="2"/>
  <c r="AU257" i="2"/>
  <c r="AT257" i="2"/>
  <c r="AS257" i="2"/>
  <c r="AR257" i="2"/>
  <c r="AM257" i="2"/>
  <c r="AL257" i="2"/>
  <c r="AK257" i="2"/>
  <c r="AJ257" i="2"/>
  <c r="AI257" i="2"/>
  <c r="AD257" i="2"/>
  <c r="AC257" i="2"/>
  <c r="AB257" i="2"/>
  <c r="AA257" i="2"/>
  <c r="Z257" i="2"/>
  <c r="U257" i="2"/>
  <c r="T257" i="2"/>
  <c r="S257" i="2"/>
  <c r="R257" i="2"/>
  <c r="Q257" i="2"/>
  <c r="L257" i="2"/>
  <c r="K257" i="2"/>
  <c r="J257" i="2"/>
  <c r="I257" i="2"/>
  <c r="H257" i="2"/>
  <c r="BE256" i="2"/>
  <c r="BD256" i="2"/>
  <c r="BC256" i="2"/>
  <c r="BB256" i="2"/>
  <c r="BA256" i="2"/>
  <c r="AV256" i="2"/>
  <c r="AU256" i="2"/>
  <c r="AT256" i="2"/>
  <c r="AS256" i="2"/>
  <c r="AR256" i="2"/>
  <c r="AM256" i="2"/>
  <c r="AL256" i="2"/>
  <c r="AK256" i="2"/>
  <c r="AJ256" i="2"/>
  <c r="AI256" i="2"/>
  <c r="AD256" i="2"/>
  <c r="AC256" i="2"/>
  <c r="AB256" i="2"/>
  <c r="AA256" i="2"/>
  <c r="Z256" i="2"/>
  <c r="U256" i="2"/>
  <c r="T256" i="2"/>
  <c r="S256" i="2"/>
  <c r="R256" i="2"/>
  <c r="Q256" i="2"/>
  <c r="L256" i="2"/>
  <c r="K256" i="2"/>
  <c r="J256" i="2"/>
  <c r="I256" i="2"/>
  <c r="H256" i="2"/>
  <c r="BE255" i="2"/>
  <c r="BD255" i="2"/>
  <c r="BC255" i="2"/>
  <c r="BB255" i="2"/>
  <c r="BA255" i="2"/>
  <c r="AV255" i="2"/>
  <c r="AU255" i="2"/>
  <c r="AT255" i="2"/>
  <c r="AS255" i="2"/>
  <c r="AR255" i="2"/>
  <c r="AM255" i="2"/>
  <c r="AL255" i="2"/>
  <c r="AK255" i="2"/>
  <c r="AJ255" i="2"/>
  <c r="AI255" i="2"/>
  <c r="AD255" i="2"/>
  <c r="AC255" i="2"/>
  <c r="AB255" i="2"/>
  <c r="AA255" i="2"/>
  <c r="Z255" i="2"/>
  <c r="U255" i="2"/>
  <c r="T255" i="2"/>
  <c r="S255" i="2"/>
  <c r="R255" i="2"/>
  <c r="Q255" i="2"/>
  <c r="L255" i="2"/>
  <c r="K255" i="2"/>
  <c r="J255" i="2"/>
  <c r="I255" i="2"/>
  <c r="H255" i="2"/>
  <c r="BE254" i="2"/>
  <c r="BD254" i="2"/>
  <c r="BC254" i="2"/>
  <c r="BB254" i="2"/>
  <c r="BA254" i="2"/>
  <c r="AV254" i="2"/>
  <c r="AU254" i="2"/>
  <c r="AT254" i="2"/>
  <c r="AS254" i="2"/>
  <c r="AR254" i="2"/>
  <c r="AM254" i="2"/>
  <c r="AL254" i="2"/>
  <c r="AK254" i="2"/>
  <c r="AJ254" i="2"/>
  <c r="AI254" i="2"/>
  <c r="AD254" i="2"/>
  <c r="AC254" i="2"/>
  <c r="AB254" i="2"/>
  <c r="AA254" i="2"/>
  <c r="Z254" i="2"/>
  <c r="U254" i="2"/>
  <c r="T254" i="2"/>
  <c r="S254" i="2"/>
  <c r="R254" i="2"/>
  <c r="Q254" i="2"/>
  <c r="L254" i="2"/>
  <c r="K254" i="2"/>
  <c r="J254" i="2"/>
  <c r="I254" i="2"/>
  <c r="H254" i="2"/>
  <c r="BE253" i="2"/>
  <c r="BD253" i="2"/>
  <c r="BC253" i="2"/>
  <c r="BB253" i="2"/>
  <c r="BA253" i="2"/>
  <c r="AV253" i="2"/>
  <c r="AU253" i="2"/>
  <c r="AT253" i="2"/>
  <c r="AS253" i="2"/>
  <c r="AR253" i="2"/>
  <c r="AM253" i="2"/>
  <c r="AL253" i="2"/>
  <c r="AK253" i="2"/>
  <c r="AJ253" i="2"/>
  <c r="AI253" i="2"/>
  <c r="AD253" i="2"/>
  <c r="AC253" i="2"/>
  <c r="AB253" i="2"/>
  <c r="AA253" i="2"/>
  <c r="Z253" i="2"/>
  <c r="U253" i="2"/>
  <c r="T253" i="2"/>
  <c r="S253" i="2"/>
  <c r="R253" i="2"/>
  <c r="Q253" i="2"/>
  <c r="L253" i="2"/>
  <c r="K253" i="2"/>
  <c r="J253" i="2"/>
  <c r="I253" i="2"/>
  <c r="H253" i="2"/>
  <c r="BE252" i="2"/>
  <c r="BD252" i="2"/>
  <c r="BC252" i="2"/>
  <c r="BB252" i="2"/>
  <c r="BA252" i="2"/>
  <c r="AV252" i="2"/>
  <c r="AU252" i="2"/>
  <c r="AT252" i="2"/>
  <c r="AS252" i="2"/>
  <c r="AR252" i="2"/>
  <c r="AM252" i="2"/>
  <c r="AL252" i="2"/>
  <c r="AK252" i="2"/>
  <c r="AJ252" i="2"/>
  <c r="AI252" i="2"/>
  <c r="AD252" i="2"/>
  <c r="AC252" i="2"/>
  <c r="AB252" i="2"/>
  <c r="AA252" i="2"/>
  <c r="Z252" i="2"/>
  <c r="U252" i="2"/>
  <c r="T252" i="2"/>
  <c r="S252" i="2"/>
  <c r="R252" i="2"/>
  <c r="Q252" i="2"/>
  <c r="L252" i="2"/>
  <c r="K252" i="2"/>
  <c r="J252" i="2"/>
  <c r="I252" i="2"/>
  <c r="H252" i="2"/>
  <c r="BE251" i="2"/>
  <c r="BD251" i="2"/>
  <c r="BC251" i="2"/>
  <c r="BB251" i="2"/>
  <c r="BA251" i="2"/>
  <c r="AV251" i="2"/>
  <c r="AU251" i="2"/>
  <c r="AT251" i="2"/>
  <c r="AS251" i="2"/>
  <c r="AR251" i="2"/>
  <c r="AM251" i="2"/>
  <c r="AL251" i="2"/>
  <c r="AK251" i="2"/>
  <c r="AJ251" i="2"/>
  <c r="AI251" i="2"/>
  <c r="AD251" i="2"/>
  <c r="AC251" i="2"/>
  <c r="AB251" i="2"/>
  <c r="AA251" i="2"/>
  <c r="Z251" i="2"/>
  <c r="U251" i="2"/>
  <c r="T251" i="2"/>
  <c r="S251" i="2"/>
  <c r="R251" i="2"/>
  <c r="Q251" i="2"/>
  <c r="L251" i="2"/>
  <c r="K251" i="2"/>
  <c r="J251" i="2"/>
  <c r="I251" i="2"/>
  <c r="H251" i="2"/>
  <c r="BE250" i="2"/>
  <c r="BD250" i="2"/>
  <c r="BC250" i="2"/>
  <c r="BB250" i="2"/>
  <c r="BA250" i="2"/>
  <c r="AV250" i="2"/>
  <c r="AU250" i="2"/>
  <c r="AT250" i="2"/>
  <c r="AS250" i="2"/>
  <c r="AR250" i="2"/>
  <c r="AM250" i="2"/>
  <c r="AL250" i="2"/>
  <c r="AK250" i="2"/>
  <c r="AJ250" i="2"/>
  <c r="AI250" i="2"/>
  <c r="AD250" i="2"/>
  <c r="AC250" i="2"/>
  <c r="AB250" i="2"/>
  <c r="AA250" i="2"/>
  <c r="Z250" i="2"/>
  <c r="U250" i="2"/>
  <c r="T250" i="2"/>
  <c r="S250" i="2"/>
  <c r="R250" i="2"/>
  <c r="Q250" i="2"/>
  <c r="L250" i="2"/>
  <c r="K250" i="2"/>
  <c r="J250" i="2"/>
  <c r="I250" i="2"/>
  <c r="H250" i="2"/>
  <c r="BE249" i="2"/>
  <c r="BD249" i="2"/>
  <c r="BC249" i="2"/>
  <c r="BB249" i="2"/>
  <c r="BA249" i="2"/>
  <c r="AV249" i="2"/>
  <c r="AU249" i="2"/>
  <c r="AT249" i="2"/>
  <c r="AS249" i="2"/>
  <c r="AR249" i="2"/>
  <c r="AM249" i="2"/>
  <c r="AL249" i="2"/>
  <c r="AK249" i="2"/>
  <c r="AJ249" i="2"/>
  <c r="AI249" i="2"/>
  <c r="AD249" i="2"/>
  <c r="AC249" i="2"/>
  <c r="AB249" i="2"/>
  <c r="AA249" i="2"/>
  <c r="Z249" i="2"/>
  <c r="U249" i="2"/>
  <c r="T249" i="2"/>
  <c r="S249" i="2"/>
  <c r="R249" i="2"/>
  <c r="Q249" i="2"/>
  <c r="L249" i="2"/>
  <c r="K249" i="2"/>
  <c r="J249" i="2"/>
  <c r="I249" i="2"/>
  <c r="H249" i="2"/>
  <c r="BE248" i="2"/>
  <c r="BD248" i="2"/>
  <c r="BC248" i="2"/>
  <c r="BB248" i="2"/>
  <c r="BA248" i="2"/>
  <c r="AV248" i="2"/>
  <c r="AU248" i="2"/>
  <c r="AT248" i="2"/>
  <c r="AS248" i="2"/>
  <c r="AR248" i="2"/>
  <c r="AM248" i="2"/>
  <c r="AL248" i="2"/>
  <c r="AK248" i="2"/>
  <c r="AJ248" i="2"/>
  <c r="AI248" i="2"/>
  <c r="AD248" i="2"/>
  <c r="AC248" i="2"/>
  <c r="AB248" i="2"/>
  <c r="AA248" i="2"/>
  <c r="Z248" i="2"/>
  <c r="U248" i="2"/>
  <c r="T248" i="2"/>
  <c r="S248" i="2"/>
  <c r="R248" i="2"/>
  <c r="Q248" i="2"/>
  <c r="L248" i="2"/>
  <c r="K248" i="2"/>
  <c r="J248" i="2"/>
  <c r="I248" i="2"/>
  <c r="H248" i="2"/>
  <c r="BE247" i="2"/>
  <c r="BD247" i="2"/>
  <c r="BC247" i="2"/>
  <c r="BB247" i="2"/>
  <c r="BA247" i="2"/>
  <c r="AV247" i="2"/>
  <c r="AU247" i="2"/>
  <c r="AT247" i="2"/>
  <c r="AS247" i="2"/>
  <c r="AR247" i="2"/>
  <c r="AM247" i="2"/>
  <c r="AL247" i="2"/>
  <c r="AK247" i="2"/>
  <c r="AJ247" i="2"/>
  <c r="AI247" i="2"/>
  <c r="AD247" i="2"/>
  <c r="AC247" i="2"/>
  <c r="AB247" i="2"/>
  <c r="AA247" i="2"/>
  <c r="Z247" i="2"/>
  <c r="U247" i="2"/>
  <c r="T247" i="2"/>
  <c r="S247" i="2"/>
  <c r="R247" i="2"/>
  <c r="Q247" i="2"/>
  <c r="L247" i="2"/>
  <c r="K247" i="2"/>
  <c r="J247" i="2"/>
  <c r="I247" i="2"/>
  <c r="H247" i="2"/>
  <c r="BE246" i="2"/>
  <c r="BD246" i="2"/>
  <c r="BC246" i="2"/>
  <c r="BB246" i="2"/>
  <c r="BA246" i="2"/>
  <c r="AV246" i="2"/>
  <c r="AU246" i="2"/>
  <c r="AT246" i="2"/>
  <c r="AS246" i="2"/>
  <c r="AR246" i="2"/>
  <c r="AM246" i="2"/>
  <c r="AL246" i="2"/>
  <c r="AK246" i="2"/>
  <c r="AJ246" i="2"/>
  <c r="AI246" i="2"/>
  <c r="AD246" i="2"/>
  <c r="AC246" i="2"/>
  <c r="AB246" i="2"/>
  <c r="AA246" i="2"/>
  <c r="Z246" i="2"/>
  <c r="U246" i="2"/>
  <c r="T246" i="2"/>
  <c r="S246" i="2"/>
  <c r="R246" i="2"/>
  <c r="Q246" i="2"/>
  <c r="L246" i="2"/>
  <c r="K246" i="2"/>
  <c r="J246" i="2"/>
  <c r="I246" i="2"/>
  <c r="H246" i="2"/>
  <c r="BE245" i="2"/>
  <c r="BD245" i="2"/>
  <c r="BC245" i="2"/>
  <c r="BB245" i="2"/>
  <c r="BA245" i="2"/>
  <c r="AV245" i="2"/>
  <c r="AU245" i="2"/>
  <c r="AT245" i="2"/>
  <c r="AS245" i="2"/>
  <c r="AR245" i="2"/>
  <c r="AM245" i="2"/>
  <c r="AL245" i="2"/>
  <c r="AK245" i="2"/>
  <c r="AJ245" i="2"/>
  <c r="AI245" i="2"/>
  <c r="AD245" i="2"/>
  <c r="AC245" i="2"/>
  <c r="AB245" i="2"/>
  <c r="AA245" i="2"/>
  <c r="Z245" i="2"/>
  <c r="U245" i="2"/>
  <c r="T245" i="2"/>
  <c r="S245" i="2"/>
  <c r="R245" i="2"/>
  <c r="Q245" i="2"/>
  <c r="L245" i="2"/>
  <c r="K245" i="2"/>
  <c r="J245" i="2"/>
  <c r="I245" i="2"/>
  <c r="H245" i="2"/>
  <c r="BE244" i="2"/>
  <c r="BD244" i="2"/>
  <c r="BC244" i="2"/>
  <c r="BB244" i="2"/>
  <c r="BA244" i="2"/>
  <c r="AV244" i="2"/>
  <c r="AU244" i="2"/>
  <c r="AT244" i="2"/>
  <c r="AS244" i="2"/>
  <c r="AR244" i="2"/>
  <c r="AM244" i="2"/>
  <c r="AL244" i="2"/>
  <c r="AK244" i="2"/>
  <c r="AJ244" i="2"/>
  <c r="AI244" i="2"/>
  <c r="AD244" i="2"/>
  <c r="AC244" i="2"/>
  <c r="AB244" i="2"/>
  <c r="AA244" i="2"/>
  <c r="Z244" i="2"/>
  <c r="U244" i="2"/>
  <c r="T244" i="2"/>
  <c r="S244" i="2"/>
  <c r="R244" i="2"/>
  <c r="Q244" i="2"/>
  <c r="L244" i="2"/>
  <c r="K244" i="2"/>
  <c r="J244" i="2"/>
  <c r="I244" i="2"/>
  <c r="H244" i="2"/>
  <c r="BE243" i="2"/>
  <c r="BD243" i="2"/>
  <c r="BC243" i="2"/>
  <c r="BB243" i="2"/>
  <c r="BA243" i="2"/>
  <c r="AV243" i="2"/>
  <c r="AU243" i="2"/>
  <c r="AT243" i="2"/>
  <c r="AS243" i="2"/>
  <c r="AR243" i="2"/>
  <c r="AM243" i="2"/>
  <c r="AL243" i="2"/>
  <c r="AK243" i="2"/>
  <c r="AJ243" i="2"/>
  <c r="AI243" i="2"/>
  <c r="AD243" i="2"/>
  <c r="AC243" i="2"/>
  <c r="AB243" i="2"/>
  <c r="AA243" i="2"/>
  <c r="Z243" i="2"/>
  <c r="U243" i="2"/>
  <c r="T243" i="2"/>
  <c r="S243" i="2"/>
  <c r="R243" i="2"/>
  <c r="Q243" i="2"/>
  <c r="L243" i="2"/>
  <c r="K243" i="2"/>
  <c r="J243" i="2"/>
  <c r="I243" i="2"/>
  <c r="H243" i="2"/>
  <c r="BE242" i="2"/>
  <c r="BD242" i="2"/>
  <c r="BC242" i="2"/>
  <c r="BB242" i="2"/>
  <c r="BA242" i="2"/>
  <c r="AV242" i="2"/>
  <c r="AU242" i="2"/>
  <c r="AT242" i="2"/>
  <c r="AS242" i="2"/>
  <c r="AR242" i="2"/>
  <c r="AM242" i="2"/>
  <c r="AL242" i="2"/>
  <c r="AK242" i="2"/>
  <c r="AJ242" i="2"/>
  <c r="AI242" i="2"/>
  <c r="AD242" i="2"/>
  <c r="AC242" i="2"/>
  <c r="AB242" i="2"/>
  <c r="AA242" i="2"/>
  <c r="Z242" i="2"/>
  <c r="U242" i="2"/>
  <c r="T242" i="2"/>
  <c r="S242" i="2"/>
  <c r="R242" i="2"/>
  <c r="Q242" i="2"/>
  <c r="L242" i="2"/>
  <c r="K242" i="2"/>
  <c r="J242" i="2"/>
  <c r="I242" i="2"/>
  <c r="H242" i="2"/>
  <c r="BE241" i="2"/>
  <c r="BD241" i="2"/>
  <c r="BC241" i="2"/>
  <c r="BB241" i="2"/>
  <c r="BA241" i="2"/>
  <c r="AV241" i="2"/>
  <c r="AU241" i="2"/>
  <c r="AT241" i="2"/>
  <c r="AS241" i="2"/>
  <c r="AR241" i="2"/>
  <c r="AM241" i="2"/>
  <c r="AL241" i="2"/>
  <c r="AK241" i="2"/>
  <c r="AJ241" i="2"/>
  <c r="AI241" i="2"/>
  <c r="AD241" i="2"/>
  <c r="AC241" i="2"/>
  <c r="AB241" i="2"/>
  <c r="AA241" i="2"/>
  <c r="Z241" i="2"/>
  <c r="U241" i="2"/>
  <c r="T241" i="2"/>
  <c r="S241" i="2"/>
  <c r="R241" i="2"/>
  <c r="Q241" i="2"/>
  <c r="L241" i="2"/>
  <c r="K241" i="2"/>
  <c r="J241" i="2"/>
  <c r="I241" i="2"/>
  <c r="H241" i="2"/>
  <c r="BE240" i="2"/>
  <c r="BD240" i="2"/>
  <c r="BC240" i="2"/>
  <c r="BB240" i="2"/>
  <c r="BA240" i="2"/>
  <c r="AV240" i="2"/>
  <c r="AU240" i="2"/>
  <c r="AT240" i="2"/>
  <c r="AS240" i="2"/>
  <c r="AR240" i="2"/>
  <c r="AM240" i="2"/>
  <c r="AL240" i="2"/>
  <c r="AK240" i="2"/>
  <c r="AJ240" i="2"/>
  <c r="AI240" i="2"/>
  <c r="AD240" i="2"/>
  <c r="AC240" i="2"/>
  <c r="AB240" i="2"/>
  <c r="AA240" i="2"/>
  <c r="Z240" i="2"/>
  <c r="U240" i="2"/>
  <c r="T240" i="2"/>
  <c r="S240" i="2"/>
  <c r="R240" i="2"/>
  <c r="Q240" i="2"/>
  <c r="L240" i="2"/>
  <c r="K240" i="2"/>
  <c r="J240" i="2"/>
  <c r="I240" i="2"/>
  <c r="H240" i="2"/>
  <c r="BE239" i="2"/>
  <c r="BD239" i="2"/>
  <c r="BC239" i="2"/>
  <c r="BB239" i="2"/>
  <c r="BA239" i="2"/>
  <c r="AV239" i="2"/>
  <c r="AU239" i="2"/>
  <c r="AT239" i="2"/>
  <c r="AS239" i="2"/>
  <c r="AR239" i="2"/>
  <c r="AM239" i="2"/>
  <c r="AL239" i="2"/>
  <c r="AK239" i="2"/>
  <c r="AJ239" i="2"/>
  <c r="AI239" i="2"/>
  <c r="AD239" i="2"/>
  <c r="AC239" i="2"/>
  <c r="AB239" i="2"/>
  <c r="AA239" i="2"/>
  <c r="Z239" i="2"/>
  <c r="U239" i="2"/>
  <c r="T239" i="2"/>
  <c r="S239" i="2"/>
  <c r="R239" i="2"/>
  <c r="Q239" i="2"/>
  <c r="L239" i="2"/>
  <c r="K239" i="2"/>
  <c r="J239" i="2"/>
  <c r="I239" i="2"/>
  <c r="H239" i="2"/>
  <c r="BE238" i="2"/>
  <c r="BD238" i="2"/>
  <c r="BC238" i="2"/>
  <c r="BB238" i="2"/>
  <c r="BA238" i="2"/>
  <c r="AV238" i="2"/>
  <c r="AU238" i="2"/>
  <c r="AT238" i="2"/>
  <c r="AS238" i="2"/>
  <c r="AR238" i="2"/>
  <c r="AM238" i="2"/>
  <c r="AL238" i="2"/>
  <c r="AK238" i="2"/>
  <c r="AJ238" i="2"/>
  <c r="AI238" i="2"/>
  <c r="AD238" i="2"/>
  <c r="AC238" i="2"/>
  <c r="AB238" i="2"/>
  <c r="AA238" i="2"/>
  <c r="Z238" i="2"/>
  <c r="U238" i="2"/>
  <c r="T238" i="2"/>
  <c r="S238" i="2"/>
  <c r="R238" i="2"/>
  <c r="Q238" i="2"/>
  <c r="L238" i="2"/>
  <c r="K238" i="2"/>
  <c r="J238" i="2"/>
  <c r="I238" i="2"/>
  <c r="H238" i="2"/>
  <c r="BE237" i="2"/>
  <c r="BD237" i="2"/>
  <c r="BC237" i="2"/>
  <c r="BB237" i="2"/>
  <c r="BA237" i="2"/>
  <c r="AV237" i="2"/>
  <c r="AU237" i="2"/>
  <c r="AT237" i="2"/>
  <c r="AS237" i="2"/>
  <c r="AR237" i="2"/>
  <c r="AM237" i="2"/>
  <c r="AL237" i="2"/>
  <c r="AK237" i="2"/>
  <c r="AJ237" i="2"/>
  <c r="AI237" i="2"/>
  <c r="AD237" i="2"/>
  <c r="AC237" i="2"/>
  <c r="AB237" i="2"/>
  <c r="AA237" i="2"/>
  <c r="Z237" i="2"/>
  <c r="U237" i="2"/>
  <c r="T237" i="2"/>
  <c r="S237" i="2"/>
  <c r="R237" i="2"/>
  <c r="Q237" i="2"/>
  <c r="L237" i="2"/>
  <c r="K237" i="2"/>
  <c r="J237" i="2"/>
  <c r="I237" i="2"/>
  <c r="H237" i="2"/>
  <c r="BE236" i="2"/>
  <c r="BD236" i="2"/>
  <c r="BC236" i="2"/>
  <c r="BB236" i="2"/>
  <c r="BA236" i="2"/>
  <c r="AV236" i="2"/>
  <c r="AU236" i="2"/>
  <c r="AT236" i="2"/>
  <c r="AS236" i="2"/>
  <c r="AR236" i="2"/>
  <c r="AM236" i="2"/>
  <c r="AL236" i="2"/>
  <c r="AK236" i="2"/>
  <c r="AJ236" i="2"/>
  <c r="AI236" i="2"/>
  <c r="AD236" i="2"/>
  <c r="AC236" i="2"/>
  <c r="AB236" i="2"/>
  <c r="AA236" i="2"/>
  <c r="Z236" i="2"/>
  <c r="U236" i="2"/>
  <c r="T236" i="2"/>
  <c r="S236" i="2"/>
  <c r="R236" i="2"/>
  <c r="Q236" i="2"/>
  <c r="L236" i="2"/>
  <c r="K236" i="2"/>
  <c r="J236" i="2"/>
  <c r="I236" i="2"/>
  <c r="H236" i="2"/>
  <c r="BE235" i="2"/>
  <c r="BD235" i="2"/>
  <c r="BC235" i="2"/>
  <c r="BB235" i="2"/>
  <c r="BA235" i="2"/>
  <c r="AV235" i="2"/>
  <c r="AU235" i="2"/>
  <c r="AT235" i="2"/>
  <c r="AS235" i="2"/>
  <c r="AR235" i="2"/>
  <c r="AM235" i="2"/>
  <c r="AL235" i="2"/>
  <c r="AK235" i="2"/>
  <c r="AJ235" i="2"/>
  <c r="AI235" i="2"/>
  <c r="AD235" i="2"/>
  <c r="AC235" i="2"/>
  <c r="AB235" i="2"/>
  <c r="AA235" i="2"/>
  <c r="Z235" i="2"/>
  <c r="U235" i="2"/>
  <c r="T235" i="2"/>
  <c r="S235" i="2"/>
  <c r="R235" i="2"/>
  <c r="Q235" i="2"/>
  <c r="L235" i="2"/>
  <c r="K235" i="2"/>
  <c r="J235" i="2"/>
  <c r="I235" i="2"/>
  <c r="H235" i="2"/>
  <c r="BE234" i="2"/>
  <c r="BD234" i="2"/>
  <c r="BC234" i="2"/>
  <c r="BB234" i="2"/>
  <c r="BA234" i="2"/>
  <c r="AV234" i="2"/>
  <c r="AU234" i="2"/>
  <c r="AT234" i="2"/>
  <c r="AS234" i="2"/>
  <c r="AR234" i="2"/>
  <c r="AM234" i="2"/>
  <c r="AL234" i="2"/>
  <c r="AK234" i="2"/>
  <c r="AJ234" i="2"/>
  <c r="AI234" i="2"/>
  <c r="AD234" i="2"/>
  <c r="AC234" i="2"/>
  <c r="AB234" i="2"/>
  <c r="AA234" i="2"/>
  <c r="Z234" i="2"/>
  <c r="U234" i="2"/>
  <c r="T234" i="2"/>
  <c r="S234" i="2"/>
  <c r="R234" i="2"/>
  <c r="Q234" i="2"/>
  <c r="L234" i="2"/>
  <c r="K234" i="2"/>
  <c r="J234" i="2"/>
  <c r="I234" i="2"/>
  <c r="H234" i="2"/>
  <c r="BE233" i="2"/>
  <c r="BD233" i="2"/>
  <c r="BC233" i="2"/>
  <c r="BB233" i="2"/>
  <c r="BA233" i="2"/>
  <c r="AV233" i="2"/>
  <c r="AU233" i="2"/>
  <c r="AT233" i="2"/>
  <c r="AS233" i="2"/>
  <c r="AR233" i="2"/>
  <c r="AM233" i="2"/>
  <c r="AL233" i="2"/>
  <c r="AK233" i="2"/>
  <c r="AJ233" i="2"/>
  <c r="AI233" i="2"/>
  <c r="AD233" i="2"/>
  <c r="AC233" i="2"/>
  <c r="AB233" i="2"/>
  <c r="AA233" i="2"/>
  <c r="Z233" i="2"/>
  <c r="U233" i="2"/>
  <c r="T233" i="2"/>
  <c r="S233" i="2"/>
  <c r="R233" i="2"/>
  <c r="Q233" i="2"/>
  <c r="L233" i="2"/>
  <c r="K233" i="2"/>
  <c r="J233" i="2"/>
  <c r="I233" i="2"/>
  <c r="H233" i="2"/>
  <c r="BE232" i="2"/>
  <c r="BD232" i="2"/>
  <c r="BC232" i="2"/>
  <c r="BB232" i="2"/>
  <c r="BA232" i="2"/>
  <c r="AV232" i="2"/>
  <c r="AU232" i="2"/>
  <c r="AT232" i="2"/>
  <c r="AS232" i="2"/>
  <c r="AR232" i="2"/>
  <c r="AM232" i="2"/>
  <c r="AL232" i="2"/>
  <c r="AK232" i="2"/>
  <c r="AJ232" i="2"/>
  <c r="AI232" i="2"/>
  <c r="AD232" i="2"/>
  <c r="AC232" i="2"/>
  <c r="AB232" i="2"/>
  <c r="AA232" i="2"/>
  <c r="Z232" i="2"/>
  <c r="U232" i="2"/>
  <c r="T232" i="2"/>
  <c r="S232" i="2"/>
  <c r="R232" i="2"/>
  <c r="Q232" i="2"/>
  <c r="L232" i="2"/>
  <c r="K232" i="2"/>
  <c r="J232" i="2"/>
  <c r="I232" i="2"/>
  <c r="H232" i="2"/>
  <c r="BE231" i="2"/>
  <c r="BD231" i="2"/>
  <c r="BC231" i="2"/>
  <c r="BB231" i="2"/>
  <c r="BA231" i="2"/>
  <c r="AV231" i="2"/>
  <c r="AU231" i="2"/>
  <c r="AT231" i="2"/>
  <c r="AS231" i="2"/>
  <c r="AR231" i="2"/>
  <c r="AM231" i="2"/>
  <c r="AL231" i="2"/>
  <c r="AK231" i="2"/>
  <c r="AJ231" i="2"/>
  <c r="AI231" i="2"/>
  <c r="AD231" i="2"/>
  <c r="AC231" i="2"/>
  <c r="AB231" i="2"/>
  <c r="AA231" i="2"/>
  <c r="Z231" i="2"/>
  <c r="U231" i="2"/>
  <c r="T231" i="2"/>
  <c r="S231" i="2"/>
  <c r="R231" i="2"/>
  <c r="Q231" i="2"/>
  <c r="L231" i="2"/>
  <c r="K231" i="2"/>
  <c r="J231" i="2"/>
  <c r="I231" i="2"/>
  <c r="H231" i="2"/>
  <c r="BE230" i="2"/>
  <c r="BD230" i="2"/>
  <c r="BC230" i="2"/>
  <c r="BB230" i="2"/>
  <c r="BA230" i="2"/>
  <c r="AV230" i="2"/>
  <c r="AU230" i="2"/>
  <c r="AT230" i="2"/>
  <c r="AS230" i="2"/>
  <c r="AR230" i="2"/>
  <c r="AM230" i="2"/>
  <c r="AL230" i="2"/>
  <c r="AK230" i="2"/>
  <c r="AJ230" i="2"/>
  <c r="AI230" i="2"/>
  <c r="AD230" i="2"/>
  <c r="AC230" i="2"/>
  <c r="AB230" i="2"/>
  <c r="AA230" i="2"/>
  <c r="Z230" i="2"/>
  <c r="U230" i="2"/>
  <c r="T230" i="2"/>
  <c r="S230" i="2"/>
  <c r="R230" i="2"/>
  <c r="Q230" i="2"/>
  <c r="L230" i="2"/>
  <c r="K230" i="2"/>
  <c r="J230" i="2"/>
  <c r="I230" i="2"/>
  <c r="H230" i="2"/>
  <c r="BE229" i="2"/>
  <c r="BD229" i="2"/>
  <c r="BC229" i="2"/>
  <c r="BB229" i="2"/>
  <c r="BA229" i="2"/>
  <c r="AV229" i="2"/>
  <c r="AU229" i="2"/>
  <c r="AT229" i="2"/>
  <c r="AS229" i="2"/>
  <c r="AR229" i="2"/>
  <c r="AM229" i="2"/>
  <c r="AL229" i="2"/>
  <c r="AK229" i="2"/>
  <c r="AJ229" i="2"/>
  <c r="AI229" i="2"/>
  <c r="AD229" i="2"/>
  <c r="AC229" i="2"/>
  <c r="AB229" i="2"/>
  <c r="AA229" i="2"/>
  <c r="Z229" i="2"/>
  <c r="U229" i="2"/>
  <c r="T229" i="2"/>
  <c r="S229" i="2"/>
  <c r="R229" i="2"/>
  <c r="Q229" i="2"/>
  <c r="L229" i="2"/>
  <c r="K229" i="2"/>
  <c r="J229" i="2"/>
  <c r="I229" i="2"/>
  <c r="H229" i="2"/>
  <c r="BE228" i="2"/>
  <c r="BD228" i="2"/>
  <c r="BC228" i="2"/>
  <c r="BB228" i="2"/>
  <c r="BA228" i="2"/>
  <c r="AV228" i="2"/>
  <c r="AU228" i="2"/>
  <c r="AT228" i="2"/>
  <c r="AS228" i="2"/>
  <c r="AR228" i="2"/>
  <c r="AM228" i="2"/>
  <c r="AL228" i="2"/>
  <c r="AK228" i="2"/>
  <c r="AJ228" i="2"/>
  <c r="AI228" i="2"/>
  <c r="AD228" i="2"/>
  <c r="AC228" i="2"/>
  <c r="AB228" i="2"/>
  <c r="AA228" i="2"/>
  <c r="Z228" i="2"/>
  <c r="U228" i="2"/>
  <c r="T228" i="2"/>
  <c r="S228" i="2"/>
  <c r="R228" i="2"/>
  <c r="Q228" i="2"/>
  <c r="L228" i="2"/>
  <c r="K228" i="2"/>
  <c r="J228" i="2"/>
  <c r="I228" i="2"/>
  <c r="H228" i="2"/>
  <c r="BE227" i="2"/>
  <c r="BD227" i="2"/>
  <c r="BC227" i="2"/>
  <c r="BB227" i="2"/>
  <c r="BA227" i="2"/>
  <c r="AV227" i="2"/>
  <c r="AU227" i="2"/>
  <c r="AT227" i="2"/>
  <c r="AS227" i="2"/>
  <c r="AR227" i="2"/>
  <c r="AM227" i="2"/>
  <c r="AL227" i="2"/>
  <c r="AK227" i="2"/>
  <c r="AJ227" i="2"/>
  <c r="AI227" i="2"/>
  <c r="AD227" i="2"/>
  <c r="AC227" i="2"/>
  <c r="AB227" i="2"/>
  <c r="AA227" i="2"/>
  <c r="Z227" i="2"/>
  <c r="U227" i="2"/>
  <c r="T227" i="2"/>
  <c r="S227" i="2"/>
  <c r="R227" i="2"/>
  <c r="Q227" i="2"/>
  <c r="L227" i="2"/>
  <c r="K227" i="2"/>
  <c r="J227" i="2"/>
  <c r="I227" i="2"/>
  <c r="H227" i="2"/>
  <c r="BE226" i="2"/>
  <c r="BD226" i="2"/>
  <c r="BC226" i="2"/>
  <c r="BB226" i="2"/>
  <c r="BA226" i="2"/>
  <c r="AV226" i="2"/>
  <c r="AU226" i="2"/>
  <c r="AT226" i="2"/>
  <c r="AS226" i="2"/>
  <c r="AR226" i="2"/>
  <c r="AM226" i="2"/>
  <c r="AL226" i="2"/>
  <c r="AK226" i="2"/>
  <c r="AJ226" i="2"/>
  <c r="AI226" i="2"/>
  <c r="AD226" i="2"/>
  <c r="AC226" i="2"/>
  <c r="AB226" i="2"/>
  <c r="AA226" i="2"/>
  <c r="Z226" i="2"/>
  <c r="U226" i="2"/>
  <c r="T226" i="2"/>
  <c r="S226" i="2"/>
  <c r="R226" i="2"/>
  <c r="Q226" i="2"/>
  <c r="L226" i="2"/>
  <c r="K226" i="2"/>
  <c r="J226" i="2"/>
  <c r="I226" i="2"/>
  <c r="H226" i="2"/>
  <c r="BE225" i="2"/>
  <c r="BD225" i="2"/>
  <c r="BC225" i="2"/>
  <c r="BB225" i="2"/>
  <c r="BA225" i="2"/>
  <c r="AV225" i="2"/>
  <c r="AU225" i="2"/>
  <c r="AT225" i="2"/>
  <c r="AS225" i="2"/>
  <c r="AR225" i="2"/>
  <c r="AM225" i="2"/>
  <c r="AL225" i="2"/>
  <c r="AK225" i="2"/>
  <c r="AJ225" i="2"/>
  <c r="AI225" i="2"/>
  <c r="AD225" i="2"/>
  <c r="AC225" i="2"/>
  <c r="AB225" i="2"/>
  <c r="AA225" i="2"/>
  <c r="Z225" i="2"/>
  <c r="U225" i="2"/>
  <c r="T225" i="2"/>
  <c r="S225" i="2"/>
  <c r="R225" i="2"/>
  <c r="Q225" i="2"/>
  <c r="L225" i="2"/>
  <c r="K225" i="2"/>
  <c r="J225" i="2"/>
  <c r="I225" i="2"/>
  <c r="H225" i="2"/>
  <c r="BE224" i="2"/>
  <c r="BD224" i="2"/>
  <c r="BC224" i="2"/>
  <c r="BB224" i="2"/>
  <c r="BA224" i="2"/>
  <c r="AV224" i="2"/>
  <c r="AU224" i="2"/>
  <c r="AT224" i="2"/>
  <c r="AS224" i="2"/>
  <c r="AR224" i="2"/>
  <c r="AM224" i="2"/>
  <c r="AL224" i="2"/>
  <c r="AK224" i="2"/>
  <c r="AJ224" i="2"/>
  <c r="AI224" i="2"/>
  <c r="AD224" i="2"/>
  <c r="AC224" i="2"/>
  <c r="AB224" i="2"/>
  <c r="AA224" i="2"/>
  <c r="Z224" i="2"/>
  <c r="U224" i="2"/>
  <c r="T224" i="2"/>
  <c r="S224" i="2"/>
  <c r="R224" i="2"/>
  <c r="Q224" i="2"/>
  <c r="L224" i="2"/>
  <c r="K224" i="2"/>
  <c r="J224" i="2"/>
  <c r="I224" i="2"/>
  <c r="H224" i="2"/>
  <c r="BE223" i="2"/>
  <c r="BD223" i="2"/>
  <c r="BC223" i="2"/>
  <c r="BB223" i="2"/>
  <c r="BA223" i="2"/>
  <c r="AV223" i="2"/>
  <c r="AU223" i="2"/>
  <c r="AT223" i="2"/>
  <c r="AS223" i="2"/>
  <c r="AR223" i="2"/>
  <c r="AM223" i="2"/>
  <c r="AL223" i="2"/>
  <c r="AK223" i="2"/>
  <c r="AJ223" i="2"/>
  <c r="AI223" i="2"/>
  <c r="AD223" i="2"/>
  <c r="AC223" i="2"/>
  <c r="AB223" i="2"/>
  <c r="AA223" i="2"/>
  <c r="Z223" i="2"/>
  <c r="U223" i="2"/>
  <c r="T223" i="2"/>
  <c r="S223" i="2"/>
  <c r="R223" i="2"/>
  <c r="Q223" i="2"/>
  <c r="L223" i="2"/>
  <c r="K223" i="2"/>
  <c r="J223" i="2"/>
  <c r="I223" i="2"/>
  <c r="H223" i="2"/>
  <c r="BE222" i="2"/>
  <c r="BD222" i="2"/>
  <c r="BC222" i="2"/>
  <c r="BB222" i="2"/>
  <c r="BA222" i="2"/>
  <c r="AV222" i="2"/>
  <c r="AU222" i="2"/>
  <c r="AT222" i="2"/>
  <c r="AS222" i="2"/>
  <c r="AR222" i="2"/>
  <c r="AM222" i="2"/>
  <c r="AL222" i="2"/>
  <c r="AK222" i="2"/>
  <c r="AJ222" i="2"/>
  <c r="AI222" i="2"/>
  <c r="AD222" i="2"/>
  <c r="AC222" i="2"/>
  <c r="AB222" i="2"/>
  <c r="AA222" i="2"/>
  <c r="Z222" i="2"/>
  <c r="U222" i="2"/>
  <c r="T222" i="2"/>
  <c r="S222" i="2"/>
  <c r="R222" i="2"/>
  <c r="Q222" i="2"/>
  <c r="L222" i="2"/>
  <c r="K222" i="2"/>
  <c r="J222" i="2"/>
  <c r="I222" i="2"/>
  <c r="H222" i="2"/>
  <c r="BE221" i="2"/>
  <c r="BD221" i="2"/>
  <c r="BC221" i="2"/>
  <c r="BB221" i="2"/>
  <c r="BA221" i="2"/>
  <c r="AV221" i="2"/>
  <c r="AU221" i="2"/>
  <c r="AT221" i="2"/>
  <c r="AS221" i="2"/>
  <c r="AR221" i="2"/>
  <c r="AM221" i="2"/>
  <c r="AL221" i="2"/>
  <c r="AK221" i="2"/>
  <c r="AJ221" i="2"/>
  <c r="AI221" i="2"/>
  <c r="AD221" i="2"/>
  <c r="AC221" i="2"/>
  <c r="AB221" i="2"/>
  <c r="AA221" i="2"/>
  <c r="Z221" i="2"/>
  <c r="U221" i="2"/>
  <c r="T221" i="2"/>
  <c r="S221" i="2"/>
  <c r="R221" i="2"/>
  <c r="Q221" i="2"/>
  <c r="L221" i="2"/>
  <c r="K221" i="2"/>
  <c r="J221" i="2"/>
  <c r="I221" i="2"/>
  <c r="H221" i="2"/>
  <c r="BE220" i="2"/>
  <c r="BD220" i="2"/>
  <c r="BC220" i="2"/>
  <c r="BB220" i="2"/>
  <c r="BA220" i="2"/>
  <c r="AV220" i="2"/>
  <c r="AU220" i="2"/>
  <c r="AT220" i="2"/>
  <c r="AS220" i="2"/>
  <c r="AR220" i="2"/>
  <c r="AM220" i="2"/>
  <c r="AL220" i="2"/>
  <c r="AK220" i="2"/>
  <c r="AJ220" i="2"/>
  <c r="AI220" i="2"/>
  <c r="AD220" i="2"/>
  <c r="AC220" i="2"/>
  <c r="AB220" i="2"/>
  <c r="AA220" i="2"/>
  <c r="Z220" i="2"/>
  <c r="U220" i="2"/>
  <c r="T220" i="2"/>
  <c r="S220" i="2"/>
  <c r="R220" i="2"/>
  <c r="Q220" i="2"/>
  <c r="L220" i="2"/>
  <c r="K220" i="2"/>
  <c r="J220" i="2"/>
  <c r="I220" i="2"/>
  <c r="H220" i="2"/>
  <c r="BE219" i="2"/>
  <c r="BD219" i="2"/>
  <c r="BC219" i="2"/>
  <c r="BB219" i="2"/>
  <c r="BA219" i="2"/>
  <c r="AV219" i="2"/>
  <c r="AU219" i="2"/>
  <c r="AT219" i="2"/>
  <c r="AS219" i="2"/>
  <c r="AR219" i="2"/>
  <c r="AM219" i="2"/>
  <c r="AL219" i="2"/>
  <c r="AK219" i="2"/>
  <c r="AJ219" i="2"/>
  <c r="AI219" i="2"/>
  <c r="AD219" i="2"/>
  <c r="AC219" i="2"/>
  <c r="AB219" i="2"/>
  <c r="AA219" i="2"/>
  <c r="Z219" i="2"/>
  <c r="U219" i="2"/>
  <c r="T219" i="2"/>
  <c r="S219" i="2"/>
  <c r="R219" i="2"/>
  <c r="Q219" i="2"/>
  <c r="L219" i="2"/>
  <c r="K219" i="2"/>
  <c r="J219" i="2"/>
  <c r="I219" i="2"/>
  <c r="H219" i="2"/>
  <c r="BE218" i="2"/>
  <c r="BD218" i="2"/>
  <c r="BC218" i="2"/>
  <c r="BB218" i="2"/>
  <c r="BA218" i="2"/>
  <c r="AV218" i="2"/>
  <c r="AU218" i="2"/>
  <c r="AT218" i="2"/>
  <c r="AS218" i="2"/>
  <c r="AR218" i="2"/>
  <c r="AM218" i="2"/>
  <c r="AL218" i="2"/>
  <c r="AK218" i="2"/>
  <c r="AJ218" i="2"/>
  <c r="AI218" i="2"/>
  <c r="AD218" i="2"/>
  <c r="AC218" i="2"/>
  <c r="AB218" i="2"/>
  <c r="AA218" i="2"/>
  <c r="Z218" i="2"/>
  <c r="U218" i="2"/>
  <c r="T218" i="2"/>
  <c r="S218" i="2"/>
  <c r="R218" i="2"/>
  <c r="Q218" i="2"/>
  <c r="L218" i="2"/>
  <c r="K218" i="2"/>
  <c r="J218" i="2"/>
  <c r="I218" i="2"/>
  <c r="H218" i="2"/>
  <c r="BE217" i="2"/>
  <c r="BD217" i="2"/>
  <c r="BC217" i="2"/>
  <c r="BB217" i="2"/>
  <c r="BA217" i="2"/>
  <c r="AV217" i="2"/>
  <c r="AU217" i="2"/>
  <c r="AT217" i="2"/>
  <c r="AS217" i="2"/>
  <c r="AR217" i="2"/>
  <c r="AM217" i="2"/>
  <c r="AL217" i="2"/>
  <c r="AK217" i="2"/>
  <c r="AJ217" i="2"/>
  <c r="AI217" i="2"/>
  <c r="AD217" i="2"/>
  <c r="AC217" i="2"/>
  <c r="AB217" i="2"/>
  <c r="AA217" i="2"/>
  <c r="Z217" i="2"/>
  <c r="U217" i="2"/>
  <c r="T217" i="2"/>
  <c r="S217" i="2"/>
  <c r="R217" i="2"/>
  <c r="Q217" i="2"/>
  <c r="L217" i="2"/>
  <c r="K217" i="2"/>
  <c r="J217" i="2"/>
  <c r="I217" i="2"/>
  <c r="H217" i="2"/>
  <c r="BE216" i="2"/>
  <c r="BD216" i="2"/>
  <c r="BC216" i="2"/>
  <c r="BB216" i="2"/>
  <c r="BA216" i="2"/>
  <c r="AV216" i="2"/>
  <c r="AU216" i="2"/>
  <c r="AT216" i="2"/>
  <c r="AS216" i="2"/>
  <c r="AR216" i="2"/>
  <c r="AM216" i="2"/>
  <c r="AL216" i="2"/>
  <c r="AK216" i="2"/>
  <c r="AJ216" i="2"/>
  <c r="AI216" i="2"/>
  <c r="AD216" i="2"/>
  <c r="AC216" i="2"/>
  <c r="AB216" i="2"/>
  <c r="AA216" i="2"/>
  <c r="Z216" i="2"/>
  <c r="U216" i="2"/>
  <c r="T216" i="2"/>
  <c r="S216" i="2"/>
  <c r="R216" i="2"/>
  <c r="Q216" i="2"/>
  <c r="L216" i="2"/>
  <c r="K216" i="2"/>
  <c r="J216" i="2"/>
  <c r="I216" i="2"/>
  <c r="H216" i="2"/>
  <c r="BE215" i="2"/>
  <c r="BD215" i="2"/>
  <c r="BC215" i="2"/>
  <c r="BB215" i="2"/>
  <c r="BA215" i="2"/>
  <c r="AV215" i="2"/>
  <c r="AU215" i="2"/>
  <c r="AT215" i="2"/>
  <c r="AS215" i="2"/>
  <c r="AR215" i="2"/>
  <c r="AM215" i="2"/>
  <c r="AL215" i="2"/>
  <c r="AK215" i="2"/>
  <c r="AJ215" i="2"/>
  <c r="AI215" i="2"/>
  <c r="AD215" i="2"/>
  <c r="AC215" i="2"/>
  <c r="AB215" i="2"/>
  <c r="AA215" i="2"/>
  <c r="Z215" i="2"/>
  <c r="U215" i="2"/>
  <c r="T215" i="2"/>
  <c r="S215" i="2"/>
  <c r="R215" i="2"/>
  <c r="Q215" i="2"/>
  <c r="L215" i="2"/>
  <c r="K215" i="2"/>
  <c r="J215" i="2"/>
  <c r="I215" i="2"/>
  <c r="H215" i="2"/>
  <c r="BE214" i="2"/>
  <c r="BD214" i="2"/>
  <c r="BC214" i="2"/>
  <c r="BB214" i="2"/>
  <c r="BA214" i="2"/>
  <c r="AV214" i="2"/>
  <c r="AU214" i="2"/>
  <c r="AT214" i="2"/>
  <c r="AS214" i="2"/>
  <c r="AR214" i="2"/>
  <c r="AM214" i="2"/>
  <c r="AL214" i="2"/>
  <c r="AK214" i="2"/>
  <c r="AJ214" i="2"/>
  <c r="AI214" i="2"/>
  <c r="AD214" i="2"/>
  <c r="AC214" i="2"/>
  <c r="AB214" i="2"/>
  <c r="AA214" i="2"/>
  <c r="Z214" i="2"/>
  <c r="U214" i="2"/>
  <c r="T214" i="2"/>
  <c r="S214" i="2"/>
  <c r="R214" i="2"/>
  <c r="Q214" i="2"/>
  <c r="L214" i="2"/>
  <c r="K214" i="2"/>
  <c r="J214" i="2"/>
  <c r="I214" i="2"/>
  <c r="H214" i="2"/>
  <c r="BE213" i="2"/>
  <c r="BD213" i="2"/>
  <c r="BC213" i="2"/>
  <c r="BB213" i="2"/>
  <c r="BA213" i="2"/>
  <c r="AV213" i="2"/>
  <c r="AU213" i="2"/>
  <c r="AT213" i="2"/>
  <c r="AS213" i="2"/>
  <c r="AR213" i="2"/>
  <c r="AM213" i="2"/>
  <c r="AL213" i="2"/>
  <c r="AK213" i="2"/>
  <c r="AJ213" i="2"/>
  <c r="AI213" i="2"/>
  <c r="AD213" i="2"/>
  <c r="AC213" i="2"/>
  <c r="AB213" i="2"/>
  <c r="AA213" i="2"/>
  <c r="Z213" i="2"/>
  <c r="U213" i="2"/>
  <c r="T213" i="2"/>
  <c r="S213" i="2"/>
  <c r="R213" i="2"/>
  <c r="Q213" i="2"/>
  <c r="L213" i="2"/>
  <c r="K213" i="2"/>
  <c r="J213" i="2"/>
  <c r="I213" i="2"/>
  <c r="H213" i="2"/>
  <c r="BE212" i="2"/>
  <c r="BD212" i="2"/>
  <c r="BC212" i="2"/>
  <c r="BB212" i="2"/>
  <c r="BA212" i="2"/>
  <c r="AV212" i="2"/>
  <c r="AU212" i="2"/>
  <c r="AT212" i="2"/>
  <c r="AS212" i="2"/>
  <c r="AR212" i="2"/>
  <c r="AM212" i="2"/>
  <c r="AL212" i="2"/>
  <c r="AK212" i="2"/>
  <c r="AJ212" i="2"/>
  <c r="AI212" i="2"/>
  <c r="AD212" i="2"/>
  <c r="AC212" i="2"/>
  <c r="AB212" i="2"/>
  <c r="AA212" i="2"/>
  <c r="Z212" i="2"/>
  <c r="U212" i="2"/>
  <c r="T212" i="2"/>
  <c r="S212" i="2"/>
  <c r="R212" i="2"/>
  <c r="Q212" i="2"/>
  <c r="L212" i="2"/>
  <c r="K212" i="2"/>
  <c r="J212" i="2"/>
  <c r="I212" i="2"/>
  <c r="H212" i="2"/>
  <c r="BE211" i="2"/>
  <c r="BD211" i="2"/>
  <c r="BC211" i="2"/>
  <c r="BB211" i="2"/>
  <c r="BA211" i="2"/>
  <c r="AV211" i="2"/>
  <c r="AU211" i="2"/>
  <c r="AT211" i="2"/>
  <c r="AS211" i="2"/>
  <c r="AR211" i="2"/>
  <c r="AM211" i="2"/>
  <c r="AL211" i="2"/>
  <c r="AK211" i="2"/>
  <c r="AJ211" i="2"/>
  <c r="AI211" i="2"/>
  <c r="AD211" i="2"/>
  <c r="AC211" i="2"/>
  <c r="AB211" i="2"/>
  <c r="AA211" i="2"/>
  <c r="Z211" i="2"/>
  <c r="U211" i="2"/>
  <c r="T211" i="2"/>
  <c r="S211" i="2"/>
  <c r="R211" i="2"/>
  <c r="Q211" i="2"/>
  <c r="L211" i="2"/>
  <c r="K211" i="2"/>
  <c r="J211" i="2"/>
  <c r="I211" i="2"/>
  <c r="H211" i="2"/>
  <c r="BE210" i="2"/>
  <c r="BD210" i="2"/>
  <c r="BC210" i="2"/>
  <c r="BB210" i="2"/>
  <c r="BA210" i="2"/>
  <c r="AV210" i="2"/>
  <c r="AU210" i="2"/>
  <c r="AT210" i="2"/>
  <c r="AS210" i="2"/>
  <c r="AR210" i="2"/>
  <c r="AM210" i="2"/>
  <c r="AL210" i="2"/>
  <c r="AK210" i="2"/>
  <c r="AJ210" i="2"/>
  <c r="AI210" i="2"/>
  <c r="AD210" i="2"/>
  <c r="AC210" i="2"/>
  <c r="AB210" i="2"/>
  <c r="AA210" i="2"/>
  <c r="Z210" i="2"/>
  <c r="U210" i="2"/>
  <c r="T210" i="2"/>
  <c r="S210" i="2"/>
  <c r="R210" i="2"/>
  <c r="Q210" i="2"/>
  <c r="L210" i="2"/>
  <c r="K210" i="2"/>
  <c r="J210" i="2"/>
  <c r="I210" i="2"/>
  <c r="H210" i="2"/>
  <c r="BE209" i="2"/>
  <c r="BD209" i="2"/>
  <c r="BC209" i="2"/>
  <c r="BB209" i="2"/>
  <c r="BA209" i="2"/>
  <c r="AV209" i="2"/>
  <c r="AU209" i="2"/>
  <c r="AT209" i="2"/>
  <c r="AS209" i="2"/>
  <c r="AR209" i="2"/>
  <c r="AM209" i="2"/>
  <c r="AL209" i="2"/>
  <c r="AK209" i="2"/>
  <c r="AJ209" i="2"/>
  <c r="AI209" i="2"/>
  <c r="AD209" i="2"/>
  <c r="AC209" i="2"/>
  <c r="AB209" i="2"/>
  <c r="AA209" i="2"/>
  <c r="Z209" i="2"/>
  <c r="U209" i="2"/>
  <c r="T209" i="2"/>
  <c r="S209" i="2"/>
  <c r="R209" i="2"/>
  <c r="Q209" i="2"/>
  <c r="L209" i="2"/>
  <c r="K209" i="2"/>
  <c r="J209" i="2"/>
  <c r="I209" i="2"/>
  <c r="H209" i="2"/>
  <c r="BE208" i="2"/>
  <c r="BD208" i="2"/>
  <c r="BC208" i="2"/>
  <c r="BB208" i="2"/>
  <c r="BA208" i="2"/>
  <c r="AV208" i="2"/>
  <c r="AU208" i="2"/>
  <c r="AT208" i="2"/>
  <c r="AS208" i="2"/>
  <c r="AR208" i="2"/>
  <c r="AM208" i="2"/>
  <c r="AL208" i="2"/>
  <c r="AK208" i="2"/>
  <c r="AJ208" i="2"/>
  <c r="AI208" i="2"/>
  <c r="AD208" i="2"/>
  <c r="AC208" i="2"/>
  <c r="AB208" i="2"/>
  <c r="AA208" i="2"/>
  <c r="Z208" i="2"/>
  <c r="U208" i="2"/>
  <c r="T208" i="2"/>
  <c r="S208" i="2"/>
  <c r="R208" i="2"/>
  <c r="Q208" i="2"/>
  <c r="L208" i="2"/>
  <c r="K208" i="2"/>
  <c r="J208" i="2"/>
  <c r="I208" i="2"/>
  <c r="H208" i="2"/>
  <c r="BE207" i="2"/>
  <c r="BD207" i="2"/>
  <c r="BC207" i="2"/>
  <c r="BB207" i="2"/>
  <c r="BA207" i="2"/>
  <c r="AV207" i="2"/>
  <c r="AU207" i="2"/>
  <c r="AT207" i="2"/>
  <c r="AS207" i="2"/>
  <c r="AR207" i="2"/>
  <c r="AM207" i="2"/>
  <c r="AL207" i="2"/>
  <c r="AK207" i="2"/>
  <c r="AJ207" i="2"/>
  <c r="AI207" i="2"/>
  <c r="AD207" i="2"/>
  <c r="AC207" i="2"/>
  <c r="AB207" i="2"/>
  <c r="AA207" i="2"/>
  <c r="Z207" i="2"/>
  <c r="U207" i="2"/>
  <c r="T207" i="2"/>
  <c r="S207" i="2"/>
  <c r="R207" i="2"/>
  <c r="Q207" i="2"/>
  <c r="L207" i="2"/>
  <c r="K207" i="2"/>
  <c r="J207" i="2"/>
  <c r="I207" i="2"/>
  <c r="H207" i="2"/>
  <c r="BE206" i="2"/>
  <c r="BD206" i="2"/>
  <c r="BC206" i="2"/>
  <c r="BB206" i="2"/>
  <c r="BA206" i="2"/>
  <c r="AV206" i="2"/>
  <c r="AU206" i="2"/>
  <c r="AT206" i="2"/>
  <c r="AS206" i="2"/>
  <c r="AR206" i="2"/>
  <c r="AM206" i="2"/>
  <c r="AL206" i="2"/>
  <c r="AK206" i="2"/>
  <c r="AJ206" i="2"/>
  <c r="AI206" i="2"/>
  <c r="AD206" i="2"/>
  <c r="AC206" i="2"/>
  <c r="AB206" i="2"/>
  <c r="AA206" i="2"/>
  <c r="Z206" i="2"/>
  <c r="U206" i="2"/>
  <c r="T206" i="2"/>
  <c r="S206" i="2"/>
  <c r="R206" i="2"/>
  <c r="Q206" i="2"/>
  <c r="L206" i="2"/>
  <c r="K206" i="2"/>
  <c r="J206" i="2"/>
  <c r="I206" i="2"/>
  <c r="H206" i="2"/>
  <c r="BE205" i="2"/>
  <c r="BD205" i="2"/>
  <c r="BC205" i="2"/>
  <c r="BB205" i="2"/>
  <c r="BA205" i="2"/>
  <c r="AV205" i="2"/>
  <c r="AU205" i="2"/>
  <c r="AT205" i="2"/>
  <c r="AS205" i="2"/>
  <c r="AR205" i="2"/>
  <c r="AM205" i="2"/>
  <c r="AL205" i="2"/>
  <c r="AK205" i="2"/>
  <c r="AJ205" i="2"/>
  <c r="AI205" i="2"/>
  <c r="AD205" i="2"/>
  <c r="AC205" i="2"/>
  <c r="AB205" i="2"/>
  <c r="AA205" i="2"/>
  <c r="Z205" i="2"/>
  <c r="U205" i="2"/>
  <c r="T205" i="2"/>
  <c r="S205" i="2"/>
  <c r="R205" i="2"/>
  <c r="Q205" i="2"/>
  <c r="L205" i="2"/>
  <c r="K205" i="2"/>
  <c r="J205" i="2"/>
  <c r="I205" i="2"/>
  <c r="H205" i="2"/>
  <c r="BE204" i="2"/>
  <c r="BD204" i="2"/>
  <c r="BC204" i="2"/>
  <c r="BB204" i="2"/>
  <c r="BA204" i="2"/>
  <c r="AV204" i="2"/>
  <c r="AU204" i="2"/>
  <c r="AT204" i="2"/>
  <c r="AS204" i="2"/>
  <c r="AR204" i="2"/>
  <c r="AM204" i="2"/>
  <c r="AL204" i="2"/>
  <c r="AK204" i="2"/>
  <c r="AJ204" i="2"/>
  <c r="AI204" i="2"/>
  <c r="AD204" i="2"/>
  <c r="AC204" i="2"/>
  <c r="AB204" i="2"/>
  <c r="AA204" i="2"/>
  <c r="Z204" i="2"/>
  <c r="U204" i="2"/>
  <c r="T204" i="2"/>
  <c r="S204" i="2"/>
  <c r="R204" i="2"/>
  <c r="Q204" i="2"/>
  <c r="L204" i="2"/>
  <c r="K204" i="2"/>
  <c r="J204" i="2"/>
  <c r="I204" i="2"/>
  <c r="H204" i="2"/>
  <c r="BE203" i="2"/>
  <c r="BD203" i="2"/>
  <c r="BC203" i="2"/>
  <c r="BB203" i="2"/>
  <c r="BA203" i="2"/>
  <c r="AV203" i="2"/>
  <c r="AU203" i="2"/>
  <c r="AT203" i="2"/>
  <c r="AS203" i="2"/>
  <c r="AR203" i="2"/>
  <c r="AM203" i="2"/>
  <c r="AL203" i="2"/>
  <c r="AK203" i="2"/>
  <c r="AJ203" i="2"/>
  <c r="AI203" i="2"/>
  <c r="AD203" i="2"/>
  <c r="AC203" i="2"/>
  <c r="AB203" i="2"/>
  <c r="AA203" i="2"/>
  <c r="Z203" i="2"/>
  <c r="U203" i="2"/>
  <c r="T203" i="2"/>
  <c r="S203" i="2"/>
  <c r="R203" i="2"/>
  <c r="Q203" i="2"/>
  <c r="L203" i="2"/>
  <c r="K203" i="2"/>
  <c r="J203" i="2"/>
  <c r="I203" i="2"/>
  <c r="H203" i="2"/>
  <c r="BE202" i="2"/>
  <c r="BD202" i="2"/>
  <c r="BC202" i="2"/>
  <c r="BB202" i="2"/>
  <c r="BA202" i="2"/>
  <c r="AV202" i="2"/>
  <c r="AU202" i="2"/>
  <c r="AT202" i="2"/>
  <c r="AS202" i="2"/>
  <c r="AR202" i="2"/>
  <c r="AM202" i="2"/>
  <c r="AL202" i="2"/>
  <c r="AK202" i="2"/>
  <c r="AJ202" i="2"/>
  <c r="AI202" i="2"/>
  <c r="AD202" i="2"/>
  <c r="AC202" i="2"/>
  <c r="AB202" i="2"/>
  <c r="AA202" i="2"/>
  <c r="Z202" i="2"/>
  <c r="U202" i="2"/>
  <c r="T202" i="2"/>
  <c r="S202" i="2"/>
  <c r="R202" i="2"/>
  <c r="Q202" i="2"/>
  <c r="L202" i="2"/>
  <c r="K202" i="2"/>
  <c r="J202" i="2"/>
  <c r="I202" i="2"/>
  <c r="H202" i="2"/>
  <c r="BE201" i="2"/>
  <c r="BD201" i="2"/>
  <c r="BC201" i="2"/>
  <c r="BB201" i="2"/>
  <c r="BA201" i="2"/>
  <c r="AV201" i="2"/>
  <c r="AU201" i="2"/>
  <c r="AT201" i="2"/>
  <c r="AS201" i="2"/>
  <c r="AR201" i="2"/>
  <c r="AM201" i="2"/>
  <c r="AL201" i="2"/>
  <c r="AK201" i="2"/>
  <c r="AJ201" i="2"/>
  <c r="AI201" i="2"/>
  <c r="AD201" i="2"/>
  <c r="AC201" i="2"/>
  <c r="AB201" i="2"/>
  <c r="AA201" i="2"/>
  <c r="Z201" i="2"/>
  <c r="U201" i="2"/>
  <c r="T201" i="2"/>
  <c r="S201" i="2"/>
  <c r="R201" i="2"/>
  <c r="Q201" i="2"/>
  <c r="L201" i="2"/>
  <c r="K201" i="2"/>
  <c r="J201" i="2"/>
  <c r="I201" i="2"/>
  <c r="H201" i="2"/>
  <c r="BE200" i="2"/>
  <c r="BD200" i="2"/>
  <c r="BC200" i="2"/>
  <c r="BB200" i="2"/>
  <c r="BA200" i="2"/>
  <c r="AV200" i="2"/>
  <c r="AU200" i="2"/>
  <c r="AT200" i="2"/>
  <c r="AS200" i="2"/>
  <c r="AR200" i="2"/>
  <c r="AM200" i="2"/>
  <c r="AL200" i="2"/>
  <c r="AK200" i="2"/>
  <c r="AJ200" i="2"/>
  <c r="AI200" i="2"/>
  <c r="AD200" i="2"/>
  <c r="AC200" i="2"/>
  <c r="AB200" i="2"/>
  <c r="AA200" i="2"/>
  <c r="Z200" i="2"/>
  <c r="U200" i="2"/>
  <c r="T200" i="2"/>
  <c r="S200" i="2"/>
  <c r="R200" i="2"/>
  <c r="Q200" i="2"/>
  <c r="L200" i="2"/>
  <c r="K200" i="2"/>
  <c r="J200" i="2"/>
  <c r="I200" i="2"/>
  <c r="H200" i="2"/>
  <c r="BE199" i="2"/>
  <c r="BD199" i="2"/>
  <c r="BC199" i="2"/>
  <c r="BB199" i="2"/>
  <c r="BA199" i="2"/>
  <c r="AV199" i="2"/>
  <c r="AU199" i="2"/>
  <c r="AT199" i="2"/>
  <c r="AS199" i="2"/>
  <c r="AR199" i="2"/>
  <c r="AM199" i="2"/>
  <c r="AL199" i="2"/>
  <c r="AK199" i="2"/>
  <c r="AJ199" i="2"/>
  <c r="AI199" i="2"/>
  <c r="AD199" i="2"/>
  <c r="AC199" i="2"/>
  <c r="AB199" i="2"/>
  <c r="AA199" i="2"/>
  <c r="Z199" i="2"/>
  <c r="U199" i="2"/>
  <c r="T199" i="2"/>
  <c r="S199" i="2"/>
  <c r="R199" i="2"/>
  <c r="Q199" i="2"/>
  <c r="L199" i="2"/>
  <c r="K199" i="2"/>
  <c r="J199" i="2"/>
  <c r="I199" i="2"/>
  <c r="H199" i="2"/>
  <c r="BE198" i="2"/>
  <c r="BD198" i="2"/>
  <c r="BC198" i="2"/>
  <c r="BB198" i="2"/>
  <c r="BA198" i="2"/>
  <c r="AV198" i="2"/>
  <c r="AU198" i="2"/>
  <c r="AT198" i="2"/>
  <c r="AS198" i="2"/>
  <c r="AR198" i="2"/>
  <c r="AM198" i="2"/>
  <c r="AL198" i="2"/>
  <c r="AK198" i="2"/>
  <c r="AJ198" i="2"/>
  <c r="AI198" i="2"/>
  <c r="AD198" i="2"/>
  <c r="AC198" i="2"/>
  <c r="AB198" i="2"/>
  <c r="AA198" i="2"/>
  <c r="Z198" i="2"/>
  <c r="U198" i="2"/>
  <c r="T198" i="2"/>
  <c r="S198" i="2"/>
  <c r="R198" i="2"/>
  <c r="Q198" i="2"/>
  <c r="L198" i="2"/>
  <c r="K198" i="2"/>
  <c r="J198" i="2"/>
  <c r="I198" i="2"/>
  <c r="H198" i="2"/>
  <c r="BE197" i="2"/>
  <c r="BD197" i="2"/>
  <c r="BC197" i="2"/>
  <c r="BB197" i="2"/>
  <c r="BA197" i="2"/>
  <c r="AV197" i="2"/>
  <c r="AU197" i="2"/>
  <c r="AT197" i="2"/>
  <c r="AS197" i="2"/>
  <c r="AR197" i="2"/>
  <c r="AM197" i="2"/>
  <c r="AL197" i="2"/>
  <c r="AK197" i="2"/>
  <c r="AJ197" i="2"/>
  <c r="AI197" i="2"/>
  <c r="AD197" i="2"/>
  <c r="AC197" i="2"/>
  <c r="AB197" i="2"/>
  <c r="AA197" i="2"/>
  <c r="Z197" i="2"/>
  <c r="U197" i="2"/>
  <c r="T197" i="2"/>
  <c r="S197" i="2"/>
  <c r="R197" i="2"/>
  <c r="Q197" i="2"/>
  <c r="L197" i="2"/>
  <c r="K197" i="2"/>
  <c r="J197" i="2"/>
  <c r="I197" i="2"/>
  <c r="H197" i="2"/>
  <c r="BE196" i="2"/>
  <c r="BD196" i="2"/>
  <c r="BC196" i="2"/>
  <c r="BB196" i="2"/>
  <c r="BA196" i="2"/>
  <c r="AV196" i="2"/>
  <c r="AU196" i="2"/>
  <c r="AT196" i="2"/>
  <c r="AS196" i="2"/>
  <c r="AR196" i="2"/>
  <c r="AM196" i="2"/>
  <c r="AL196" i="2"/>
  <c r="AK196" i="2"/>
  <c r="AJ196" i="2"/>
  <c r="AI196" i="2"/>
  <c r="AD196" i="2"/>
  <c r="AC196" i="2"/>
  <c r="AB196" i="2"/>
  <c r="AA196" i="2"/>
  <c r="Z196" i="2"/>
  <c r="U196" i="2"/>
  <c r="T196" i="2"/>
  <c r="S196" i="2"/>
  <c r="R196" i="2"/>
  <c r="Q196" i="2"/>
  <c r="L196" i="2"/>
  <c r="K196" i="2"/>
  <c r="J196" i="2"/>
  <c r="I196" i="2"/>
  <c r="H196" i="2"/>
  <c r="BE195" i="2"/>
  <c r="BD195" i="2"/>
  <c r="BC195" i="2"/>
  <c r="BB195" i="2"/>
  <c r="BA195" i="2"/>
  <c r="AV195" i="2"/>
  <c r="AU195" i="2"/>
  <c r="AT195" i="2"/>
  <c r="AS195" i="2"/>
  <c r="AR195" i="2"/>
  <c r="AM195" i="2"/>
  <c r="AL195" i="2"/>
  <c r="AK195" i="2"/>
  <c r="AJ195" i="2"/>
  <c r="AI195" i="2"/>
  <c r="AD195" i="2"/>
  <c r="AC195" i="2"/>
  <c r="AB195" i="2"/>
  <c r="AA195" i="2"/>
  <c r="Z195" i="2"/>
  <c r="U195" i="2"/>
  <c r="T195" i="2"/>
  <c r="S195" i="2"/>
  <c r="R195" i="2"/>
  <c r="Q195" i="2"/>
  <c r="L195" i="2"/>
  <c r="K195" i="2"/>
  <c r="J195" i="2"/>
  <c r="I195" i="2"/>
  <c r="H195" i="2"/>
  <c r="BE194" i="2"/>
  <c r="BD194" i="2"/>
  <c r="BC194" i="2"/>
  <c r="BB194" i="2"/>
  <c r="BA194" i="2"/>
  <c r="AV194" i="2"/>
  <c r="AU194" i="2"/>
  <c r="AT194" i="2"/>
  <c r="AS194" i="2"/>
  <c r="AR194" i="2"/>
  <c r="AM194" i="2"/>
  <c r="AL194" i="2"/>
  <c r="AK194" i="2"/>
  <c r="AJ194" i="2"/>
  <c r="AI194" i="2"/>
  <c r="AD194" i="2"/>
  <c r="AC194" i="2"/>
  <c r="AB194" i="2"/>
  <c r="AA194" i="2"/>
  <c r="Z194" i="2"/>
  <c r="U194" i="2"/>
  <c r="T194" i="2"/>
  <c r="S194" i="2"/>
  <c r="R194" i="2"/>
  <c r="Q194" i="2"/>
  <c r="L194" i="2"/>
  <c r="K194" i="2"/>
  <c r="J194" i="2"/>
  <c r="I194" i="2"/>
  <c r="H194" i="2"/>
  <c r="BE193" i="2"/>
  <c r="BD193" i="2"/>
  <c r="BC193" i="2"/>
  <c r="BB193" i="2"/>
  <c r="BA193" i="2"/>
  <c r="AV193" i="2"/>
  <c r="AU193" i="2"/>
  <c r="AT193" i="2"/>
  <c r="AS193" i="2"/>
  <c r="AR193" i="2"/>
  <c r="AM193" i="2"/>
  <c r="AL193" i="2"/>
  <c r="AK193" i="2"/>
  <c r="AJ193" i="2"/>
  <c r="AI193" i="2"/>
  <c r="AD193" i="2"/>
  <c r="AC193" i="2"/>
  <c r="AB193" i="2"/>
  <c r="AA193" i="2"/>
  <c r="Z193" i="2"/>
  <c r="U193" i="2"/>
  <c r="T193" i="2"/>
  <c r="S193" i="2"/>
  <c r="R193" i="2"/>
  <c r="Q193" i="2"/>
  <c r="L193" i="2"/>
  <c r="K193" i="2"/>
  <c r="J193" i="2"/>
  <c r="I193" i="2"/>
  <c r="H193" i="2"/>
  <c r="BE192" i="2"/>
  <c r="BD192" i="2"/>
  <c r="BC192" i="2"/>
  <c r="BB192" i="2"/>
  <c r="BA192" i="2"/>
  <c r="AV192" i="2"/>
  <c r="AU192" i="2"/>
  <c r="AT192" i="2"/>
  <c r="AS192" i="2"/>
  <c r="AR192" i="2"/>
  <c r="AM192" i="2"/>
  <c r="AL192" i="2"/>
  <c r="AK192" i="2"/>
  <c r="AJ192" i="2"/>
  <c r="AI192" i="2"/>
  <c r="AD192" i="2"/>
  <c r="AC192" i="2"/>
  <c r="AB192" i="2"/>
  <c r="AA192" i="2"/>
  <c r="Z192" i="2"/>
  <c r="U192" i="2"/>
  <c r="T192" i="2"/>
  <c r="S192" i="2"/>
  <c r="R192" i="2"/>
  <c r="Q192" i="2"/>
  <c r="L192" i="2"/>
  <c r="K192" i="2"/>
  <c r="J192" i="2"/>
  <c r="I192" i="2"/>
  <c r="H192" i="2"/>
  <c r="BE191" i="2"/>
  <c r="BD191" i="2"/>
  <c r="BC191" i="2"/>
  <c r="BB191" i="2"/>
  <c r="BA191" i="2"/>
  <c r="AV191" i="2"/>
  <c r="AU191" i="2"/>
  <c r="AT191" i="2"/>
  <c r="AS191" i="2"/>
  <c r="AR191" i="2"/>
  <c r="AM191" i="2"/>
  <c r="AL191" i="2"/>
  <c r="AK191" i="2"/>
  <c r="AJ191" i="2"/>
  <c r="AI191" i="2"/>
  <c r="AD191" i="2"/>
  <c r="AC191" i="2"/>
  <c r="AB191" i="2"/>
  <c r="AA191" i="2"/>
  <c r="Z191" i="2"/>
  <c r="U191" i="2"/>
  <c r="T191" i="2"/>
  <c r="S191" i="2"/>
  <c r="R191" i="2"/>
  <c r="Q191" i="2"/>
  <c r="L191" i="2"/>
  <c r="K191" i="2"/>
  <c r="J191" i="2"/>
  <c r="I191" i="2"/>
  <c r="H191" i="2"/>
  <c r="BE190" i="2"/>
  <c r="BD190" i="2"/>
  <c r="BC190" i="2"/>
  <c r="BB190" i="2"/>
  <c r="BA190" i="2"/>
  <c r="AV190" i="2"/>
  <c r="AU190" i="2"/>
  <c r="AT190" i="2"/>
  <c r="AS190" i="2"/>
  <c r="AR190" i="2"/>
  <c r="AM190" i="2"/>
  <c r="AL190" i="2"/>
  <c r="AK190" i="2"/>
  <c r="AJ190" i="2"/>
  <c r="AI190" i="2"/>
  <c r="AD190" i="2"/>
  <c r="AC190" i="2"/>
  <c r="AB190" i="2"/>
  <c r="AA190" i="2"/>
  <c r="Z190" i="2"/>
  <c r="U190" i="2"/>
  <c r="T190" i="2"/>
  <c r="S190" i="2"/>
  <c r="R190" i="2"/>
  <c r="Q190" i="2"/>
  <c r="L190" i="2"/>
  <c r="K190" i="2"/>
  <c r="J190" i="2"/>
  <c r="I190" i="2"/>
  <c r="H190" i="2"/>
  <c r="BE189" i="2"/>
  <c r="BD189" i="2"/>
  <c r="BC189" i="2"/>
  <c r="BB189" i="2"/>
  <c r="BA189" i="2"/>
  <c r="AV189" i="2"/>
  <c r="AU189" i="2"/>
  <c r="AT189" i="2"/>
  <c r="AS189" i="2"/>
  <c r="AR189" i="2"/>
  <c r="AM189" i="2"/>
  <c r="AL189" i="2"/>
  <c r="AK189" i="2"/>
  <c r="AJ189" i="2"/>
  <c r="AI189" i="2"/>
  <c r="AD189" i="2"/>
  <c r="AC189" i="2"/>
  <c r="AB189" i="2"/>
  <c r="AA189" i="2"/>
  <c r="Z189" i="2"/>
  <c r="U189" i="2"/>
  <c r="T189" i="2"/>
  <c r="S189" i="2"/>
  <c r="R189" i="2"/>
  <c r="Q189" i="2"/>
  <c r="L189" i="2"/>
  <c r="K189" i="2"/>
  <c r="J189" i="2"/>
  <c r="I189" i="2"/>
  <c r="H189" i="2"/>
  <c r="BE188" i="2"/>
  <c r="BD188" i="2"/>
  <c r="BC188" i="2"/>
  <c r="BB188" i="2"/>
  <c r="BA188" i="2"/>
  <c r="AV188" i="2"/>
  <c r="AU188" i="2"/>
  <c r="AT188" i="2"/>
  <c r="AS188" i="2"/>
  <c r="AR188" i="2"/>
  <c r="AM188" i="2"/>
  <c r="AL188" i="2"/>
  <c r="AK188" i="2"/>
  <c r="AJ188" i="2"/>
  <c r="AI188" i="2"/>
  <c r="AD188" i="2"/>
  <c r="AC188" i="2"/>
  <c r="AB188" i="2"/>
  <c r="AA188" i="2"/>
  <c r="Z188" i="2"/>
  <c r="U188" i="2"/>
  <c r="T188" i="2"/>
  <c r="S188" i="2"/>
  <c r="R188" i="2"/>
  <c r="Q188" i="2"/>
  <c r="L188" i="2"/>
  <c r="K188" i="2"/>
  <c r="J188" i="2"/>
  <c r="I188" i="2"/>
  <c r="H188" i="2"/>
  <c r="BE187" i="2"/>
  <c r="BD187" i="2"/>
  <c r="BC187" i="2"/>
  <c r="BB187" i="2"/>
  <c r="BA187" i="2"/>
  <c r="AV187" i="2"/>
  <c r="AU187" i="2"/>
  <c r="AT187" i="2"/>
  <c r="AS187" i="2"/>
  <c r="AR187" i="2"/>
  <c r="AM187" i="2"/>
  <c r="AL187" i="2"/>
  <c r="AK187" i="2"/>
  <c r="AJ187" i="2"/>
  <c r="AI187" i="2"/>
  <c r="AD187" i="2"/>
  <c r="AC187" i="2"/>
  <c r="AB187" i="2"/>
  <c r="AA187" i="2"/>
  <c r="Z187" i="2"/>
  <c r="U187" i="2"/>
  <c r="T187" i="2"/>
  <c r="S187" i="2"/>
  <c r="R187" i="2"/>
  <c r="Q187" i="2"/>
  <c r="L187" i="2"/>
  <c r="K187" i="2"/>
  <c r="J187" i="2"/>
  <c r="I187" i="2"/>
  <c r="H187" i="2"/>
  <c r="BE186" i="2"/>
  <c r="BD186" i="2"/>
  <c r="BC186" i="2"/>
  <c r="BB186" i="2"/>
  <c r="BA186" i="2"/>
  <c r="AV186" i="2"/>
  <c r="AU186" i="2"/>
  <c r="AT186" i="2"/>
  <c r="AS186" i="2"/>
  <c r="AR186" i="2"/>
  <c r="AM186" i="2"/>
  <c r="AL186" i="2"/>
  <c r="AK186" i="2"/>
  <c r="AJ186" i="2"/>
  <c r="AI186" i="2"/>
  <c r="AD186" i="2"/>
  <c r="AC186" i="2"/>
  <c r="AB186" i="2"/>
  <c r="AA186" i="2"/>
  <c r="Z186" i="2"/>
  <c r="U186" i="2"/>
  <c r="T186" i="2"/>
  <c r="S186" i="2"/>
  <c r="R186" i="2"/>
  <c r="Q186" i="2"/>
  <c r="L186" i="2"/>
  <c r="K186" i="2"/>
  <c r="J186" i="2"/>
  <c r="I186" i="2"/>
  <c r="H186" i="2"/>
  <c r="BE185" i="2"/>
  <c r="BD185" i="2"/>
  <c r="BC185" i="2"/>
  <c r="BB185" i="2"/>
  <c r="BA185" i="2"/>
  <c r="AV185" i="2"/>
  <c r="AU185" i="2"/>
  <c r="AT185" i="2"/>
  <c r="AS185" i="2"/>
  <c r="AR185" i="2"/>
  <c r="AM185" i="2"/>
  <c r="AL185" i="2"/>
  <c r="AK185" i="2"/>
  <c r="AJ185" i="2"/>
  <c r="AI185" i="2"/>
  <c r="AD185" i="2"/>
  <c r="AC185" i="2"/>
  <c r="AB185" i="2"/>
  <c r="AA185" i="2"/>
  <c r="Z185" i="2"/>
  <c r="U185" i="2"/>
  <c r="T185" i="2"/>
  <c r="S185" i="2"/>
  <c r="R185" i="2"/>
  <c r="Q185" i="2"/>
  <c r="L185" i="2"/>
  <c r="K185" i="2"/>
  <c r="J185" i="2"/>
  <c r="I185" i="2"/>
  <c r="H185" i="2"/>
  <c r="BE184" i="2"/>
  <c r="BD184" i="2"/>
  <c r="BC184" i="2"/>
  <c r="BB184" i="2"/>
  <c r="BA184" i="2"/>
  <c r="AV184" i="2"/>
  <c r="AU184" i="2"/>
  <c r="AT184" i="2"/>
  <c r="AS184" i="2"/>
  <c r="AR184" i="2"/>
  <c r="AM184" i="2"/>
  <c r="AL184" i="2"/>
  <c r="AK184" i="2"/>
  <c r="AJ184" i="2"/>
  <c r="AI184" i="2"/>
  <c r="AD184" i="2"/>
  <c r="AC184" i="2"/>
  <c r="AB184" i="2"/>
  <c r="AA184" i="2"/>
  <c r="Z184" i="2"/>
  <c r="U184" i="2"/>
  <c r="T184" i="2"/>
  <c r="S184" i="2"/>
  <c r="R184" i="2"/>
  <c r="Q184" i="2"/>
  <c r="L184" i="2"/>
  <c r="K184" i="2"/>
  <c r="J184" i="2"/>
  <c r="I184" i="2"/>
  <c r="H184" i="2"/>
  <c r="BE183" i="2"/>
  <c r="BD183" i="2"/>
  <c r="BC183" i="2"/>
  <c r="BB183" i="2"/>
  <c r="BA183" i="2"/>
  <c r="AV183" i="2"/>
  <c r="AU183" i="2"/>
  <c r="AT183" i="2"/>
  <c r="AS183" i="2"/>
  <c r="AR183" i="2"/>
  <c r="AM183" i="2"/>
  <c r="AL183" i="2"/>
  <c r="AK183" i="2"/>
  <c r="AJ183" i="2"/>
  <c r="AI183" i="2"/>
  <c r="AD183" i="2"/>
  <c r="AC183" i="2"/>
  <c r="AB183" i="2"/>
  <c r="AA183" i="2"/>
  <c r="Z183" i="2"/>
  <c r="U183" i="2"/>
  <c r="T183" i="2"/>
  <c r="S183" i="2"/>
  <c r="R183" i="2"/>
  <c r="Q183" i="2"/>
  <c r="L183" i="2"/>
  <c r="K183" i="2"/>
  <c r="J183" i="2"/>
  <c r="I183" i="2"/>
  <c r="H183" i="2"/>
  <c r="BE182" i="2"/>
  <c r="BD182" i="2"/>
  <c r="BC182" i="2"/>
  <c r="BB182" i="2"/>
  <c r="BA182" i="2"/>
  <c r="AV182" i="2"/>
  <c r="AU182" i="2"/>
  <c r="AT182" i="2"/>
  <c r="AS182" i="2"/>
  <c r="AR182" i="2"/>
  <c r="AM182" i="2"/>
  <c r="AL182" i="2"/>
  <c r="AK182" i="2"/>
  <c r="AJ182" i="2"/>
  <c r="AI182" i="2"/>
  <c r="AD182" i="2"/>
  <c r="AC182" i="2"/>
  <c r="AB182" i="2"/>
  <c r="AA182" i="2"/>
  <c r="Z182" i="2"/>
  <c r="U182" i="2"/>
  <c r="T182" i="2"/>
  <c r="S182" i="2"/>
  <c r="R182" i="2"/>
  <c r="Q182" i="2"/>
  <c r="L182" i="2"/>
  <c r="K182" i="2"/>
  <c r="J182" i="2"/>
  <c r="I182" i="2"/>
  <c r="H182" i="2"/>
  <c r="BE181" i="2"/>
  <c r="BD181" i="2"/>
  <c r="BC181" i="2"/>
  <c r="BB181" i="2"/>
  <c r="BA181" i="2"/>
  <c r="AV181" i="2"/>
  <c r="AU181" i="2"/>
  <c r="AT181" i="2"/>
  <c r="AS181" i="2"/>
  <c r="AR181" i="2"/>
  <c r="AM181" i="2"/>
  <c r="AL181" i="2"/>
  <c r="AK181" i="2"/>
  <c r="AJ181" i="2"/>
  <c r="AI181" i="2"/>
  <c r="AD181" i="2"/>
  <c r="AC181" i="2"/>
  <c r="AB181" i="2"/>
  <c r="AA181" i="2"/>
  <c r="Z181" i="2"/>
  <c r="U181" i="2"/>
  <c r="T181" i="2"/>
  <c r="S181" i="2"/>
  <c r="R181" i="2"/>
  <c r="Q181" i="2"/>
  <c r="L181" i="2"/>
  <c r="K181" i="2"/>
  <c r="J181" i="2"/>
  <c r="I181" i="2"/>
  <c r="H181" i="2"/>
  <c r="BE180" i="2"/>
  <c r="BD180" i="2"/>
  <c r="BC180" i="2"/>
  <c r="BB180" i="2"/>
  <c r="BA180" i="2"/>
  <c r="AV180" i="2"/>
  <c r="AU180" i="2"/>
  <c r="AT180" i="2"/>
  <c r="AS180" i="2"/>
  <c r="AR180" i="2"/>
  <c r="AM180" i="2"/>
  <c r="AL180" i="2"/>
  <c r="AK180" i="2"/>
  <c r="AJ180" i="2"/>
  <c r="AI180" i="2"/>
  <c r="AD180" i="2"/>
  <c r="AC180" i="2"/>
  <c r="AB180" i="2"/>
  <c r="AA180" i="2"/>
  <c r="Z180" i="2"/>
  <c r="U180" i="2"/>
  <c r="T180" i="2"/>
  <c r="S180" i="2"/>
  <c r="R180" i="2"/>
  <c r="Q180" i="2"/>
  <c r="L180" i="2"/>
  <c r="K180" i="2"/>
  <c r="J180" i="2"/>
  <c r="I180" i="2"/>
  <c r="H180" i="2"/>
  <c r="BE179" i="2"/>
  <c r="BD179" i="2"/>
  <c r="BC179" i="2"/>
  <c r="BB179" i="2"/>
  <c r="BA179" i="2"/>
  <c r="AV179" i="2"/>
  <c r="AU179" i="2"/>
  <c r="AT179" i="2"/>
  <c r="AS179" i="2"/>
  <c r="AR179" i="2"/>
  <c r="AM179" i="2"/>
  <c r="AL179" i="2"/>
  <c r="AK179" i="2"/>
  <c r="AJ179" i="2"/>
  <c r="AI179" i="2"/>
  <c r="AD179" i="2"/>
  <c r="AC179" i="2"/>
  <c r="AB179" i="2"/>
  <c r="AA179" i="2"/>
  <c r="Z179" i="2"/>
  <c r="U179" i="2"/>
  <c r="T179" i="2"/>
  <c r="S179" i="2"/>
  <c r="R179" i="2"/>
  <c r="Q179" i="2"/>
  <c r="L179" i="2"/>
  <c r="K179" i="2"/>
  <c r="J179" i="2"/>
  <c r="I179" i="2"/>
  <c r="H179" i="2"/>
  <c r="BE178" i="2"/>
  <c r="BD178" i="2"/>
  <c r="BC178" i="2"/>
  <c r="BB178" i="2"/>
  <c r="BA178" i="2"/>
  <c r="AV178" i="2"/>
  <c r="AU178" i="2"/>
  <c r="AT178" i="2"/>
  <c r="AS178" i="2"/>
  <c r="AR178" i="2"/>
  <c r="AM178" i="2"/>
  <c r="AL178" i="2"/>
  <c r="AK178" i="2"/>
  <c r="AJ178" i="2"/>
  <c r="AI178" i="2"/>
  <c r="AD178" i="2"/>
  <c r="AC178" i="2"/>
  <c r="AB178" i="2"/>
  <c r="AA178" i="2"/>
  <c r="Z178" i="2"/>
  <c r="U178" i="2"/>
  <c r="T178" i="2"/>
  <c r="S178" i="2"/>
  <c r="R178" i="2"/>
  <c r="Q178" i="2"/>
  <c r="L178" i="2"/>
  <c r="K178" i="2"/>
  <c r="J178" i="2"/>
  <c r="I178" i="2"/>
  <c r="H178" i="2"/>
  <c r="BE177" i="2"/>
  <c r="BD177" i="2"/>
  <c r="BC177" i="2"/>
  <c r="BB177" i="2"/>
  <c r="BA177" i="2"/>
  <c r="AV177" i="2"/>
  <c r="AU177" i="2"/>
  <c r="AT177" i="2"/>
  <c r="AS177" i="2"/>
  <c r="AR177" i="2"/>
  <c r="AM177" i="2"/>
  <c r="AL177" i="2"/>
  <c r="AK177" i="2"/>
  <c r="AJ177" i="2"/>
  <c r="AI177" i="2"/>
  <c r="AD177" i="2"/>
  <c r="AC177" i="2"/>
  <c r="AB177" i="2"/>
  <c r="AA177" i="2"/>
  <c r="Z177" i="2"/>
  <c r="U177" i="2"/>
  <c r="T177" i="2"/>
  <c r="S177" i="2"/>
  <c r="R177" i="2"/>
  <c r="Q177" i="2"/>
  <c r="L177" i="2"/>
  <c r="K177" i="2"/>
  <c r="J177" i="2"/>
  <c r="I177" i="2"/>
  <c r="H177" i="2"/>
  <c r="BE176" i="2"/>
  <c r="BD176" i="2"/>
  <c r="BC176" i="2"/>
  <c r="BB176" i="2"/>
  <c r="BA176" i="2"/>
  <c r="AV176" i="2"/>
  <c r="AU176" i="2"/>
  <c r="AT176" i="2"/>
  <c r="AS176" i="2"/>
  <c r="AR176" i="2"/>
  <c r="AM176" i="2"/>
  <c r="AL176" i="2"/>
  <c r="AK176" i="2"/>
  <c r="AJ176" i="2"/>
  <c r="AI176" i="2"/>
  <c r="AD176" i="2"/>
  <c r="AC176" i="2"/>
  <c r="AB176" i="2"/>
  <c r="AA176" i="2"/>
  <c r="Z176" i="2"/>
  <c r="U176" i="2"/>
  <c r="T176" i="2"/>
  <c r="S176" i="2"/>
  <c r="R176" i="2"/>
  <c r="Q176" i="2"/>
  <c r="L176" i="2"/>
  <c r="K176" i="2"/>
  <c r="J176" i="2"/>
  <c r="I176" i="2"/>
  <c r="H176" i="2"/>
  <c r="BE175" i="2"/>
  <c r="BD175" i="2"/>
  <c r="BC175" i="2"/>
  <c r="BB175" i="2"/>
  <c r="BA175" i="2"/>
  <c r="AV175" i="2"/>
  <c r="AU175" i="2"/>
  <c r="AT175" i="2"/>
  <c r="AS175" i="2"/>
  <c r="AR175" i="2"/>
  <c r="AM175" i="2"/>
  <c r="AL175" i="2"/>
  <c r="AK175" i="2"/>
  <c r="AJ175" i="2"/>
  <c r="AI175" i="2"/>
  <c r="AD175" i="2"/>
  <c r="AC175" i="2"/>
  <c r="AB175" i="2"/>
  <c r="AA175" i="2"/>
  <c r="Z175" i="2"/>
  <c r="U175" i="2"/>
  <c r="T175" i="2"/>
  <c r="S175" i="2"/>
  <c r="R175" i="2"/>
  <c r="Q175" i="2"/>
  <c r="L175" i="2"/>
  <c r="K175" i="2"/>
  <c r="J175" i="2"/>
  <c r="I175" i="2"/>
  <c r="H175" i="2"/>
  <c r="BE174" i="2"/>
  <c r="BD174" i="2"/>
  <c r="BC174" i="2"/>
  <c r="BB174" i="2"/>
  <c r="BA174" i="2"/>
  <c r="AV174" i="2"/>
  <c r="AU174" i="2"/>
  <c r="AT174" i="2"/>
  <c r="AS174" i="2"/>
  <c r="AR174" i="2"/>
  <c r="AM174" i="2"/>
  <c r="AL174" i="2"/>
  <c r="AK174" i="2"/>
  <c r="AJ174" i="2"/>
  <c r="AI174" i="2"/>
  <c r="AD174" i="2"/>
  <c r="AC174" i="2"/>
  <c r="AB174" i="2"/>
  <c r="AA174" i="2"/>
  <c r="Z174" i="2"/>
  <c r="U174" i="2"/>
  <c r="T174" i="2"/>
  <c r="S174" i="2"/>
  <c r="R174" i="2"/>
  <c r="Q174" i="2"/>
  <c r="L174" i="2"/>
  <c r="K174" i="2"/>
  <c r="J174" i="2"/>
  <c r="I174" i="2"/>
  <c r="H174" i="2"/>
  <c r="BE173" i="2"/>
  <c r="BD173" i="2"/>
  <c r="BC173" i="2"/>
  <c r="BB173" i="2"/>
  <c r="BA173" i="2"/>
  <c r="AV173" i="2"/>
  <c r="AU173" i="2"/>
  <c r="AT173" i="2"/>
  <c r="AS173" i="2"/>
  <c r="AR173" i="2"/>
  <c r="AM173" i="2"/>
  <c r="AL173" i="2"/>
  <c r="AK173" i="2"/>
  <c r="AJ173" i="2"/>
  <c r="AI173" i="2"/>
  <c r="AD173" i="2"/>
  <c r="AC173" i="2"/>
  <c r="AB173" i="2"/>
  <c r="AA173" i="2"/>
  <c r="Z173" i="2"/>
  <c r="U173" i="2"/>
  <c r="T173" i="2"/>
  <c r="S173" i="2"/>
  <c r="R173" i="2"/>
  <c r="Q173" i="2"/>
  <c r="L173" i="2"/>
  <c r="K173" i="2"/>
  <c r="J173" i="2"/>
  <c r="I173" i="2"/>
  <c r="H173" i="2"/>
  <c r="BE172" i="2"/>
  <c r="BD172" i="2"/>
  <c r="BC172" i="2"/>
  <c r="BB172" i="2"/>
  <c r="BA172" i="2"/>
  <c r="AV172" i="2"/>
  <c r="AU172" i="2"/>
  <c r="AT172" i="2"/>
  <c r="AS172" i="2"/>
  <c r="AR172" i="2"/>
  <c r="AM172" i="2"/>
  <c r="AL172" i="2"/>
  <c r="AK172" i="2"/>
  <c r="AJ172" i="2"/>
  <c r="AI172" i="2"/>
  <c r="AD172" i="2"/>
  <c r="AC172" i="2"/>
  <c r="AB172" i="2"/>
  <c r="AA172" i="2"/>
  <c r="Z172" i="2"/>
  <c r="U172" i="2"/>
  <c r="T172" i="2"/>
  <c r="S172" i="2"/>
  <c r="R172" i="2"/>
  <c r="Q172" i="2"/>
  <c r="L172" i="2"/>
  <c r="K172" i="2"/>
  <c r="J172" i="2"/>
  <c r="I172" i="2"/>
  <c r="H172" i="2"/>
  <c r="BE171" i="2"/>
  <c r="BD171" i="2"/>
  <c r="BC171" i="2"/>
  <c r="BB171" i="2"/>
  <c r="BA171" i="2"/>
  <c r="AV171" i="2"/>
  <c r="AU171" i="2"/>
  <c r="AT171" i="2"/>
  <c r="AS171" i="2"/>
  <c r="AR171" i="2"/>
  <c r="AM171" i="2"/>
  <c r="AL171" i="2"/>
  <c r="AK171" i="2"/>
  <c r="AJ171" i="2"/>
  <c r="AI171" i="2"/>
  <c r="AD171" i="2"/>
  <c r="AC171" i="2"/>
  <c r="AB171" i="2"/>
  <c r="AA171" i="2"/>
  <c r="Z171" i="2"/>
  <c r="U171" i="2"/>
  <c r="T171" i="2"/>
  <c r="S171" i="2"/>
  <c r="R171" i="2"/>
  <c r="Q171" i="2"/>
  <c r="L171" i="2"/>
  <c r="K171" i="2"/>
  <c r="J171" i="2"/>
  <c r="I171" i="2"/>
  <c r="H171" i="2"/>
  <c r="BE170" i="2"/>
  <c r="BD170" i="2"/>
  <c r="BC170" i="2"/>
  <c r="BB170" i="2"/>
  <c r="BA170" i="2"/>
  <c r="AV170" i="2"/>
  <c r="AU170" i="2"/>
  <c r="AT170" i="2"/>
  <c r="AS170" i="2"/>
  <c r="AR170" i="2"/>
  <c r="AM170" i="2"/>
  <c r="AL170" i="2"/>
  <c r="AK170" i="2"/>
  <c r="AJ170" i="2"/>
  <c r="AI170" i="2"/>
  <c r="AD170" i="2"/>
  <c r="AC170" i="2"/>
  <c r="AB170" i="2"/>
  <c r="AA170" i="2"/>
  <c r="Z170" i="2"/>
  <c r="U170" i="2"/>
  <c r="T170" i="2"/>
  <c r="S170" i="2"/>
  <c r="R170" i="2"/>
  <c r="Q170" i="2"/>
  <c r="L170" i="2"/>
  <c r="K170" i="2"/>
  <c r="J170" i="2"/>
  <c r="I170" i="2"/>
  <c r="H170" i="2"/>
  <c r="BE169" i="2"/>
  <c r="BD169" i="2"/>
  <c r="BC169" i="2"/>
  <c r="BB169" i="2"/>
  <c r="BA169" i="2"/>
  <c r="AV169" i="2"/>
  <c r="AU169" i="2"/>
  <c r="AT169" i="2"/>
  <c r="AS169" i="2"/>
  <c r="AR169" i="2"/>
  <c r="AM169" i="2"/>
  <c r="AL169" i="2"/>
  <c r="AK169" i="2"/>
  <c r="AJ169" i="2"/>
  <c r="AI169" i="2"/>
  <c r="AD169" i="2"/>
  <c r="AC169" i="2"/>
  <c r="AB169" i="2"/>
  <c r="AA169" i="2"/>
  <c r="Z169" i="2"/>
  <c r="U169" i="2"/>
  <c r="T169" i="2"/>
  <c r="S169" i="2"/>
  <c r="R169" i="2"/>
  <c r="Q169" i="2"/>
  <c r="L169" i="2"/>
  <c r="K169" i="2"/>
  <c r="J169" i="2"/>
  <c r="I169" i="2"/>
  <c r="H169" i="2"/>
  <c r="BE168" i="2"/>
  <c r="BD168" i="2"/>
  <c r="BC168" i="2"/>
  <c r="BB168" i="2"/>
  <c r="BA168" i="2"/>
  <c r="AV168" i="2"/>
  <c r="AU168" i="2"/>
  <c r="AT168" i="2"/>
  <c r="AS168" i="2"/>
  <c r="AR168" i="2"/>
  <c r="AM168" i="2"/>
  <c r="AL168" i="2"/>
  <c r="AK168" i="2"/>
  <c r="AJ168" i="2"/>
  <c r="AI168" i="2"/>
  <c r="AD168" i="2"/>
  <c r="AC168" i="2"/>
  <c r="AB168" i="2"/>
  <c r="AA168" i="2"/>
  <c r="Z168" i="2"/>
  <c r="U168" i="2"/>
  <c r="T168" i="2"/>
  <c r="S168" i="2"/>
  <c r="R168" i="2"/>
  <c r="Q168" i="2"/>
  <c r="L168" i="2"/>
  <c r="K168" i="2"/>
  <c r="J168" i="2"/>
  <c r="I168" i="2"/>
  <c r="H168" i="2"/>
  <c r="BE167" i="2"/>
  <c r="BD167" i="2"/>
  <c r="BC167" i="2"/>
  <c r="BB167" i="2"/>
  <c r="BA167" i="2"/>
  <c r="AV167" i="2"/>
  <c r="AU167" i="2"/>
  <c r="AT167" i="2"/>
  <c r="AS167" i="2"/>
  <c r="AR167" i="2"/>
  <c r="AM167" i="2"/>
  <c r="AL167" i="2"/>
  <c r="AK167" i="2"/>
  <c r="AJ167" i="2"/>
  <c r="AI167" i="2"/>
  <c r="AD167" i="2"/>
  <c r="AC167" i="2"/>
  <c r="AB167" i="2"/>
  <c r="AA167" i="2"/>
  <c r="Z167" i="2"/>
  <c r="U167" i="2"/>
  <c r="T167" i="2"/>
  <c r="S167" i="2"/>
  <c r="R167" i="2"/>
  <c r="Q167" i="2"/>
  <c r="L167" i="2"/>
  <c r="K167" i="2"/>
  <c r="J167" i="2"/>
  <c r="I167" i="2"/>
  <c r="H167" i="2"/>
  <c r="BE166" i="2"/>
  <c r="BD166" i="2"/>
  <c r="BC166" i="2"/>
  <c r="BB166" i="2"/>
  <c r="BA166" i="2"/>
  <c r="AV166" i="2"/>
  <c r="AU166" i="2"/>
  <c r="AT166" i="2"/>
  <c r="AS166" i="2"/>
  <c r="AR166" i="2"/>
  <c r="AM166" i="2"/>
  <c r="AL166" i="2"/>
  <c r="AK166" i="2"/>
  <c r="AJ166" i="2"/>
  <c r="AI166" i="2"/>
  <c r="AD166" i="2"/>
  <c r="AC166" i="2"/>
  <c r="AB166" i="2"/>
  <c r="AA166" i="2"/>
  <c r="Z166" i="2"/>
  <c r="U166" i="2"/>
  <c r="T166" i="2"/>
  <c r="S166" i="2"/>
  <c r="R166" i="2"/>
  <c r="Q166" i="2"/>
  <c r="L166" i="2"/>
  <c r="K166" i="2"/>
  <c r="J166" i="2"/>
  <c r="I166" i="2"/>
  <c r="H166" i="2"/>
  <c r="BE165" i="2"/>
  <c r="BD165" i="2"/>
  <c r="BC165" i="2"/>
  <c r="BB165" i="2"/>
  <c r="BA165" i="2"/>
  <c r="AV165" i="2"/>
  <c r="AU165" i="2"/>
  <c r="AT165" i="2"/>
  <c r="AS165" i="2"/>
  <c r="AR165" i="2"/>
  <c r="AM165" i="2"/>
  <c r="AL165" i="2"/>
  <c r="AK165" i="2"/>
  <c r="AJ165" i="2"/>
  <c r="AI165" i="2"/>
  <c r="AD165" i="2"/>
  <c r="AC165" i="2"/>
  <c r="AB165" i="2"/>
  <c r="AA165" i="2"/>
  <c r="Z165" i="2"/>
  <c r="U165" i="2"/>
  <c r="T165" i="2"/>
  <c r="S165" i="2"/>
  <c r="R165" i="2"/>
  <c r="Q165" i="2"/>
  <c r="L165" i="2"/>
  <c r="K165" i="2"/>
  <c r="J165" i="2"/>
  <c r="I165" i="2"/>
  <c r="H165" i="2"/>
  <c r="BE164" i="2"/>
  <c r="BD164" i="2"/>
  <c r="BC164" i="2"/>
  <c r="BB164" i="2"/>
  <c r="BA164" i="2"/>
  <c r="AV164" i="2"/>
  <c r="AU164" i="2"/>
  <c r="AT164" i="2"/>
  <c r="AS164" i="2"/>
  <c r="AR164" i="2"/>
  <c r="AM164" i="2"/>
  <c r="AL164" i="2"/>
  <c r="AK164" i="2"/>
  <c r="AJ164" i="2"/>
  <c r="AI164" i="2"/>
  <c r="AD164" i="2"/>
  <c r="AC164" i="2"/>
  <c r="AB164" i="2"/>
  <c r="AA164" i="2"/>
  <c r="Z164" i="2"/>
  <c r="U164" i="2"/>
  <c r="T164" i="2"/>
  <c r="S164" i="2"/>
  <c r="R164" i="2"/>
  <c r="Q164" i="2"/>
  <c r="L164" i="2"/>
  <c r="K164" i="2"/>
  <c r="J164" i="2"/>
  <c r="I164" i="2"/>
  <c r="H164" i="2"/>
  <c r="BE163" i="2"/>
  <c r="BD163" i="2"/>
  <c r="BC163" i="2"/>
  <c r="BB163" i="2"/>
  <c r="BA163" i="2"/>
  <c r="AV163" i="2"/>
  <c r="AU163" i="2"/>
  <c r="AT163" i="2"/>
  <c r="AS163" i="2"/>
  <c r="AR163" i="2"/>
  <c r="AM163" i="2"/>
  <c r="AL163" i="2"/>
  <c r="AK163" i="2"/>
  <c r="AJ163" i="2"/>
  <c r="AI163" i="2"/>
  <c r="AD163" i="2"/>
  <c r="AC163" i="2"/>
  <c r="AB163" i="2"/>
  <c r="AA163" i="2"/>
  <c r="Z163" i="2"/>
  <c r="U163" i="2"/>
  <c r="T163" i="2"/>
  <c r="S163" i="2"/>
  <c r="R163" i="2"/>
  <c r="Q163" i="2"/>
  <c r="L163" i="2"/>
  <c r="K163" i="2"/>
  <c r="J163" i="2"/>
  <c r="I163" i="2"/>
  <c r="H163" i="2"/>
  <c r="BE162" i="2"/>
  <c r="BD162" i="2"/>
  <c r="BC162" i="2"/>
  <c r="BB162" i="2"/>
  <c r="BA162" i="2"/>
  <c r="AV162" i="2"/>
  <c r="AU162" i="2"/>
  <c r="AT162" i="2"/>
  <c r="AS162" i="2"/>
  <c r="AR162" i="2"/>
  <c r="AM162" i="2"/>
  <c r="AL162" i="2"/>
  <c r="AK162" i="2"/>
  <c r="AJ162" i="2"/>
  <c r="AI162" i="2"/>
  <c r="AD162" i="2"/>
  <c r="AC162" i="2"/>
  <c r="AB162" i="2"/>
  <c r="AA162" i="2"/>
  <c r="Z162" i="2"/>
  <c r="U162" i="2"/>
  <c r="T162" i="2"/>
  <c r="S162" i="2"/>
  <c r="R162" i="2"/>
  <c r="Q162" i="2"/>
  <c r="L162" i="2"/>
  <c r="K162" i="2"/>
  <c r="J162" i="2"/>
  <c r="I162" i="2"/>
  <c r="H162" i="2"/>
  <c r="BE161" i="2"/>
  <c r="BD161" i="2"/>
  <c r="BC161" i="2"/>
  <c r="BB161" i="2"/>
  <c r="BA161" i="2"/>
  <c r="AV161" i="2"/>
  <c r="AU161" i="2"/>
  <c r="AT161" i="2"/>
  <c r="AS161" i="2"/>
  <c r="AR161" i="2"/>
  <c r="AM161" i="2"/>
  <c r="AL161" i="2"/>
  <c r="AK161" i="2"/>
  <c r="AJ161" i="2"/>
  <c r="AI161" i="2"/>
  <c r="AD161" i="2"/>
  <c r="AC161" i="2"/>
  <c r="AB161" i="2"/>
  <c r="AA161" i="2"/>
  <c r="Z161" i="2"/>
  <c r="U161" i="2"/>
  <c r="T161" i="2"/>
  <c r="S161" i="2"/>
  <c r="R161" i="2"/>
  <c r="Q161" i="2"/>
  <c r="L161" i="2"/>
  <c r="K161" i="2"/>
  <c r="J161" i="2"/>
  <c r="I161" i="2"/>
  <c r="H161" i="2"/>
  <c r="BE160" i="2"/>
  <c r="BD160" i="2"/>
  <c r="BC160" i="2"/>
  <c r="BB160" i="2"/>
  <c r="BA160" i="2"/>
  <c r="AV160" i="2"/>
  <c r="AU160" i="2"/>
  <c r="AT160" i="2"/>
  <c r="AS160" i="2"/>
  <c r="AR160" i="2"/>
  <c r="AM160" i="2"/>
  <c r="AL160" i="2"/>
  <c r="AK160" i="2"/>
  <c r="AJ160" i="2"/>
  <c r="AI160" i="2"/>
  <c r="AD160" i="2"/>
  <c r="AC160" i="2"/>
  <c r="AB160" i="2"/>
  <c r="AA160" i="2"/>
  <c r="Z160" i="2"/>
  <c r="U160" i="2"/>
  <c r="T160" i="2"/>
  <c r="S160" i="2"/>
  <c r="R160" i="2"/>
  <c r="Q160" i="2"/>
  <c r="L160" i="2"/>
  <c r="K160" i="2"/>
  <c r="J160" i="2"/>
  <c r="I160" i="2"/>
  <c r="H160" i="2"/>
  <c r="BE159" i="2"/>
  <c r="BD159" i="2"/>
  <c r="BC159" i="2"/>
  <c r="BB159" i="2"/>
  <c r="BA159" i="2"/>
  <c r="AV159" i="2"/>
  <c r="AU159" i="2"/>
  <c r="AT159" i="2"/>
  <c r="AS159" i="2"/>
  <c r="AR159" i="2"/>
  <c r="AM159" i="2"/>
  <c r="AL159" i="2"/>
  <c r="AK159" i="2"/>
  <c r="AJ159" i="2"/>
  <c r="AI159" i="2"/>
  <c r="AD159" i="2"/>
  <c r="AC159" i="2"/>
  <c r="AB159" i="2"/>
  <c r="AA159" i="2"/>
  <c r="Z159" i="2"/>
  <c r="U159" i="2"/>
  <c r="T159" i="2"/>
  <c r="S159" i="2"/>
  <c r="R159" i="2"/>
  <c r="Q159" i="2"/>
  <c r="L159" i="2"/>
  <c r="K159" i="2"/>
  <c r="J159" i="2"/>
  <c r="I159" i="2"/>
  <c r="H159" i="2"/>
  <c r="BE158" i="2"/>
  <c r="BD158" i="2"/>
  <c r="BC158" i="2"/>
  <c r="BB158" i="2"/>
  <c r="BA158" i="2"/>
  <c r="AV158" i="2"/>
  <c r="AU158" i="2"/>
  <c r="AT158" i="2"/>
  <c r="AS158" i="2"/>
  <c r="AR158" i="2"/>
  <c r="AM158" i="2"/>
  <c r="AL158" i="2"/>
  <c r="AK158" i="2"/>
  <c r="AJ158" i="2"/>
  <c r="AI158" i="2"/>
  <c r="AD158" i="2"/>
  <c r="AC158" i="2"/>
  <c r="AB158" i="2"/>
  <c r="AA158" i="2"/>
  <c r="Z158" i="2"/>
  <c r="U158" i="2"/>
  <c r="T158" i="2"/>
  <c r="S158" i="2"/>
  <c r="R158" i="2"/>
  <c r="Q158" i="2"/>
  <c r="L158" i="2"/>
  <c r="K158" i="2"/>
  <c r="J158" i="2"/>
  <c r="I158" i="2"/>
  <c r="H158" i="2"/>
  <c r="BE157" i="2"/>
  <c r="BD157" i="2"/>
  <c r="BC157" i="2"/>
  <c r="BB157" i="2"/>
  <c r="BA157" i="2"/>
  <c r="AV157" i="2"/>
  <c r="AU157" i="2"/>
  <c r="AT157" i="2"/>
  <c r="AS157" i="2"/>
  <c r="AR157" i="2"/>
  <c r="AM157" i="2"/>
  <c r="AL157" i="2"/>
  <c r="AK157" i="2"/>
  <c r="AJ157" i="2"/>
  <c r="AI157" i="2"/>
  <c r="AD157" i="2"/>
  <c r="AC157" i="2"/>
  <c r="AB157" i="2"/>
  <c r="AA157" i="2"/>
  <c r="Z157" i="2"/>
  <c r="U157" i="2"/>
  <c r="T157" i="2"/>
  <c r="S157" i="2"/>
  <c r="R157" i="2"/>
  <c r="Q157" i="2"/>
  <c r="L157" i="2"/>
  <c r="K157" i="2"/>
  <c r="J157" i="2"/>
  <c r="I157" i="2"/>
  <c r="H157" i="2"/>
  <c r="BE156" i="2"/>
  <c r="BD156" i="2"/>
  <c r="BC156" i="2"/>
  <c r="BB156" i="2"/>
  <c r="BA156" i="2"/>
  <c r="AV156" i="2"/>
  <c r="AU156" i="2"/>
  <c r="AT156" i="2"/>
  <c r="AS156" i="2"/>
  <c r="AR156" i="2"/>
  <c r="AM156" i="2"/>
  <c r="AL156" i="2"/>
  <c r="AK156" i="2"/>
  <c r="AJ156" i="2"/>
  <c r="AI156" i="2"/>
  <c r="AD156" i="2"/>
  <c r="AC156" i="2"/>
  <c r="AB156" i="2"/>
  <c r="AA156" i="2"/>
  <c r="Z156" i="2"/>
  <c r="U156" i="2"/>
  <c r="T156" i="2"/>
  <c r="S156" i="2"/>
  <c r="R156" i="2"/>
  <c r="Q156" i="2"/>
  <c r="L156" i="2"/>
  <c r="K156" i="2"/>
  <c r="J156" i="2"/>
  <c r="I156" i="2"/>
  <c r="H156" i="2"/>
  <c r="BE155" i="2"/>
  <c r="BD155" i="2"/>
  <c r="BC155" i="2"/>
  <c r="BB155" i="2"/>
  <c r="BA155" i="2"/>
  <c r="AV155" i="2"/>
  <c r="AU155" i="2"/>
  <c r="AT155" i="2"/>
  <c r="AS155" i="2"/>
  <c r="AR155" i="2"/>
  <c r="AM155" i="2"/>
  <c r="AL155" i="2"/>
  <c r="AK155" i="2"/>
  <c r="AJ155" i="2"/>
  <c r="AI155" i="2"/>
  <c r="AD155" i="2"/>
  <c r="AC155" i="2"/>
  <c r="AB155" i="2"/>
  <c r="AA155" i="2"/>
  <c r="Z155" i="2"/>
  <c r="U155" i="2"/>
  <c r="T155" i="2"/>
  <c r="S155" i="2"/>
  <c r="R155" i="2"/>
  <c r="Q155" i="2"/>
  <c r="L155" i="2"/>
  <c r="K155" i="2"/>
  <c r="J155" i="2"/>
  <c r="I155" i="2"/>
  <c r="H155" i="2"/>
  <c r="BE154" i="2"/>
  <c r="BD154" i="2"/>
  <c r="BC154" i="2"/>
  <c r="BB154" i="2"/>
  <c r="BA154" i="2"/>
  <c r="AV154" i="2"/>
  <c r="AU154" i="2"/>
  <c r="AT154" i="2"/>
  <c r="AS154" i="2"/>
  <c r="AR154" i="2"/>
  <c r="AM154" i="2"/>
  <c r="AL154" i="2"/>
  <c r="AK154" i="2"/>
  <c r="AJ154" i="2"/>
  <c r="AI154" i="2"/>
  <c r="AD154" i="2"/>
  <c r="AC154" i="2"/>
  <c r="AB154" i="2"/>
  <c r="AA154" i="2"/>
  <c r="Z154" i="2"/>
  <c r="U154" i="2"/>
  <c r="T154" i="2"/>
  <c r="S154" i="2"/>
  <c r="R154" i="2"/>
  <c r="Q154" i="2"/>
  <c r="L154" i="2"/>
  <c r="K154" i="2"/>
  <c r="J154" i="2"/>
  <c r="I154" i="2"/>
  <c r="H154" i="2"/>
  <c r="BE153" i="2"/>
  <c r="BD153" i="2"/>
  <c r="BC153" i="2"/>
  <c r="BB153" i="2"/>
  <c r="BA153" i="2"/>
  <c r="AV153" i="2"/>
  <c r="AU153" i="2"/>
  <c r="AT153" i="2"/>
  <c r="AS153" i="2"/>
  <c r="AR153" i="2"/>
  <c r="AM153" i="2"/>
  <c r="AL153" i="2"/>
  <c r="AK153" i="2"/>
  <c r="AJ153" i="2"/>
  <c r="AI153" i="2"/>
  <c r="AD153" i="2"/>
  <c r="AC153" i="2"/>
  <c r="AB153" i="2"/>
  <c r="AA153" i="2"/>
  <c r="Z153" i="2"/>
  <c r="U153" i="2"/>
  <c r="T153" i="2"/>
  <c r="S153" i="2"/>
  <c r="R153" i="2"/>
  <c r="Q153" i="2"/>
  <c r="L153" i="2"/>
  <c r="K153" i="2"/>
  <c r="J153" i="2"/>
  <c r="I153" i="2"/>
  <c r="H153" i="2"/>
  <c r="BE152" i="2"/>
  <c r="BD152" i="2"/>
  <c r="BC152" i="2"/>
  <c r="BB152" i="2"/>
  <c r="BA152" i="2"/>
  <c r="AV152" i="2"/>
  <c r="AU152" i="2"/>
  <c r="AT152" i="2"/>
  <c r="AS152" i="2"/>
  <c r="AR152" i="2"/>
  <c r="AM152" i="2"/>
  <c r="AL152" i="2"/>
  <c r="AK152" i="2"/>
  <c r="AJ152" i="2"/>
  <c r="AI152" i="2"/>
  <c r="AD152" i="2"/>
  <c r="AC152" i="2"/>
  <c r="AB152" i="2"/>
  <c r="AA152" i="2"/>
  <c r="Z152" i="2"/>
  <c r="U152" i="2"/>
  <c r="T152" i="2"/>
  <c r="S152" i="2"/>
  <c r="R152" i="2"/>
  <c r="Q152" i="2"/>
  <c r="L152" i="2"/>
  <c r="K152" i="2"/>
  <c r="J152" i="2"/>
  <c r="I152" i="2"/>
  <c r="H152" i="2"/>
  <c r="BE151" i="2"/>
  <c r="BD151" i="2"/>
  <c r="BC151" i="2"/>
  <c r="BB151" i="2"/>
  <c r="BA151" i="2"/>
  <c r="AV151" i="2"/>
  <c r="AU151" i="2"/>
  <c r="AT151" i="2"/>
  <c r="AS151" i="2"/>
  <c r="AR151" i="2"/>
  <c r="AM151" i="2"/>
  <c r="AL151" i="2"/>
  <c r="AK151" i="2"/>
  <c r="AJ151" i="2"/>
  <c r="AI151" i="2"/>
  <c r="AD151" i="2"/>
  <c r="AC151" i="2"/>
  <c r="AB151" i="2"/>
  <c r="AA151" i="2"/>
  <c r="Z151" i="2"/>
  <c r="U151" i="2"/>
  <c r="T151" i="2"/>
  <c r="S151" i="2"/>
  <c r="R151" i="2"/>
  <c r="Q151" i="2"/>
  <c r="L151" i="2"/>
  <c r="K151" i="2"/>
  <c r="J151" i="2"/>
  <c r="I151" i="2"/>
  <c r="H151" i="2"/>
  <c r="BE150" i="2"/>
  <c r="BD150" i="2"/>
  <c r="BC150" i="2"/>
  <c r="BB150" i="2"/>
  <c r="BA150" i="2"/>
  <c r="AV150" i="2"/>
  <c r="AU150" i="2"/>
  <c r="AT150" i="2"/>
  <c r="AS150" i="2"/>
  <c r="AR150" i="2"/>
  <c r="AM150" i="2"/>
  <c r="AL150" i="2"/>
  <c r="AK150" i="2"/>
  <c r="AJ150" i="2"/>
  <c r="AI150" i="2"/>
  <c r="AD150" i="2"/>
  <c r="AC150" i="2"/>
  <c r="AB150" i="2"/>
  <c r="AA150" i="2"/>
  <c r="Z150" i="2"/>
  <c r="U150" i="2"/>
  <c r="T150" i="2"/>
  <c r="S150" i="2"/>
  <c r="R150" i="2"/>
  <c r="Q150" i="2"/>
  <c r="L150" i="2"/>
  <c r="K150" i="2"/>
  <c r="J150" i="2"/>
  <c r="I150" i="2"/>
  <c r="H150" i="2"/>
  <c r="BE149" i="2"/>
  <c r="BD149" i="2"/>
  <c r="BC149" i="2"/>
  <c r="BB149" i="2"/>
  <c r="BA149" i="2"/>
  <c r="AV149" i="2"/>
  <c r="AU149" i="2"/>
  <c r="AT149" i="2"/>
  <c r="AS149" i="2"/>
  <c r="AR149" i="2"/>
  <c r="AM149" i="2"/>
  <c r="AL149" i="2"/>
  <c r="AK149" i="2"/>
  <c r="AJ149" i="2"/>
  <c r="AI149" i="2"/>
  <c r="AD149" i="2"/>
  <c r="AC149" i="2"/>
  <c r="AB149" i="2"/>
  <c r="AA149" i="2"/>
  <c r="Z149" i="2"/>
  <c r="U149" i="2"/>
  <c r="T149" i="2"/>
  <c r="S149" i="2"/>
  <c r="R149" i="2"/>
  <c r="Q149" i="2"/>
  <c r="L149" i="2"/>
  <c r="K149" i="2"/>
  <c r="J149" i="2"/>
  <c r="I149" i="2"/>
  <c r="H149" i="2"/>
  <c r="BE148" i="2"/>
  <c r="BD148" i="2"/>
  <c r="BC148" i="2"/>
  <c r="BB148" i="2"/>
  <c r="BA148" i="2"/>
  <c r="AV148" i="2"/>
  <c r="AU148" i="2"/>
  <c r="AT148" i="2"/>
  <c r="AS148" i="2"/>
  <c r="AR148" i="2"/>
  <c r="AM148" i="2"/>
  <c r="AL148" i="2"/>
  <c r="AK148" i="2"/>
  <c r="AJ148" i="2"/>
  <c r="AI148" i="2"/>
  <c r="AD148" i="2"/>
  <c r="AC148" i="2"/>
  <c r="AB148" i="2"/>
  <c r="AA148" i="2"/>
  <c r="Z148" i="2"/>
  <c r="U148" i="2"/>
  <c r="T148" i="2"/>
  <c r="S148" i="2"/>
  <c r="R148" i="2"/>
  <c r="Q148" i="2"/>
  <c r="L148" i="2"/>
  <c r="K148" i="2"/>
  <c r="J148" i="2"/>
  <c r="I148" i="2"/>
  <c r="H148" i="2"/>
  <c r="BE147" i="2"/>
  <c r="BD147" i="2"/>
  <c r="BC147" i="2"/>
  <c r="BB147" i="2"/>
  <c r="BA147" i="2"/>
  <c r="AV147" i="2"/>
  <c r="AU147" i="2"/>
  <c r="AT147" i="2"/>
  <c r="AS147" i="2"/>
  <c r="AR147" i="2"/>
  <c r="AM147" i="2"/>
  <c r="AL147" i="2"/>
  <c r="AK147" i="2"/>
  <c r="AJ147" i="2"/>
  <c r="AI147" i="2"/>
  <c r="AD147" i="2"/>
  <c r="AC147" i="2"/>
  <c r="AB147" i="2"/>
  <c r="AA147" i="2"/>
  <c r="Z147" i="2"/>
  <c r="U147" i="2"/>
  <c r="T147" i="2"/>
  <c r="S147" i="2"/>
  <c r="R147" i="2"/>
  <c r="Q147" i="2"/>
  <c r="L147" i="2"/>
  <c r="K147" i="2"/>
  <c r="J147" i="2"/>
  <c r="I147" i="2"/>
  <c r="H147" i="2"/>
  <c r="BE146" i="2"/>
  <c r="BD146" i="2"/>
  <c r="BC146" i="2"/>
  <c r="BB146" i="2"/>
  <c r="BA146" i="2"/>
  <c r="AV146" i="2"/>
  <c r="AU146" i="2"/>
  <c r="AT146" i="2"/>
  <c r="AS146" i="2"/>
  <c r="AR146" i="2"/>
  <c r="AM146" i="2"/>
  <c r="AL146" i="2"/>
  <c r="AK146" i="2"/>
  <c r="AJ146" i="2"/>
  <c r="AI146" i="2"/>
  <c r="AD146" i="2"/>
  <c r="AC146" i="2"/>
  <c r="AB146" i="2"/>
  <c r="AA146" i="2"/>
  <c r="Z146" i="2"/>
  <c r="U146" i="2"/>
  <c r="T146" i="2"/>
  <c r="S146" i="2"/>
  <c r="R146" i="2"/>
  <c r="Q146" i="2"/>
  <c r="L146" i="2"/>
  <c r="K146" i="2"/>
  <c r="J146" i="2"/>
  <c r="I146" i="2"/>
  <c r="H146" i="2"/>
  <c r="BE145" i="2"/>
  <c r="BD145" i="2"/>
  <c r="BC145" i="2"/>
  <c r="BB145" i="2"/>
  <c r="BA145" i="2"/>
  <c r="AV145" i="2"/>
  <c r="AU145" i="2"/>
  <c r="AT145" i="2"/>
  <c r="AS145" i="2"/>
  <c r="AR145" i="2"/>
  <c r="AM145" i="2"/>
  <c r="AL145" i="2"/>
  <c r="AK145" i="2"/>
  <c r="AJ145" i="2"/>
  <c r="AI145" i="2"/>
  <c r="AD145" i="2"/>
  <c r="AC145" i="2"/>
  <c r="AB145" i="2"/>
  <c r="AA145" i="2"/>
  <c r="Z145" i="2"/>
  <c r="U145" i="2"/>
  <c r="T145" i="2"/>
  <c r="S145" i="2"/>
  <c r="R145" i="2"/>
  <c r="Q145" i="2"/>
  <c r="L145" i="2"/>
  <c r="K145" i="2"/>
  <c r="J145" i="2"/>
  <c r="I145" i="2"/>
  <c r="H145" i="2"/>
  <c r="BE144" i="2"/>
  <c r="BD144" i="2"/>
  <c r="BC144" i="2"/>
  <c r="BB144" i="2"/>
  <c r="BA144" i="2"/>
  <c r="AV144" i="2"/>
  <c r="AU144" i="2"/>
  <c r="AT144" i="2"/>
  <c r="AS144" i="2"/>
  <c r="AR144" i="2"/>
  <c r="AM144" i="2"/>
  <c r="AL144" i="2"/>
  <c r="AK144" i="2"/>
  <c r="AJ144" i="2"/>
  <c r="AI144" i="2"/>
  <c r="AD144" i="2"/>
  <c r="AC144" i="2"/>
  <c r="AB144" i="2"/>
  <c r="AA144" i="2"/>
  <c r="Z144" i="2"/>
  <c r="U144" i="2"/>
  <c r="T144" i="2"/>
  <c r="S144" i="2"/>
  <c r="R144" i="2"/>
  <c r="Q144" i="2"/>
  <c r="L144" i="2"/>
  <c r="K144" i="2"/>
  <c r="J144" i="2"/>
  <c r="I144" i="2"/>
  <c r="H144" i="2"/>
  <c r="BE143" i="2"/>
  <c r="BD143" i="2"/>
  <c r="BC143" i="2"/>
  <c r="BB143" i="2"/>
  <c r="BA143" i="2"/>
  <c r="AV143" i="2"/>
  <c r="AU143" i="2"/>
  <c r="AT143" i="2"/>
  <c r="AS143" i="2"/>
  <c r="AR143" i="2"/>
  <c r="AM143" i="2"/>
  <c r="AL143" i="2"/>
  <c r="AK143" i="2"/>
  <c r="AJ143" i="2"/>
  <c r="AI143" i="2"/>
  <c r="AD143" i="2"/>
  <c r="AC143" i="2"/>
  <c r="AB143" i="2"/>
  <c r="AA143" i="2"/>
  <c r="Z143" i="2"/>
  <c r="U143" i="2"/>
  <c r="T143" i="2"/>
  <c r="S143" i="2"/>
  <c r="R143" i="2"/>
  <c r="Q143" i="2"/>
  <c r="L143" i="2"/>
  <c r="K143" i="2"/>
  <c r="J143" i="2"/>
  <c r="I143" i="2"/>
  <c r="H143" i="2"/>
  <c r="BE142" i="2"/>
  <c r="BD142" i="2"/>
  <c r="BC142" i="2"/>
  <c r="BB142" i="2"/>
  <c r="BA142" i="2"/>
  <c r="AV142" i="2"/>
  <c r="AU142" i="2"/>
  <c r="AT142" i="2"/>
  <c r="AS142" i="2"/>
  <c r="AR142" i="2"/>
  <c r="AM142" i="2"/>
  <c r="AL142" i="2"/>
  <c r="AK142" i="2"/>
  <c r="AJ142" i="2"/>
  <c r="AI142" i="2"/>
  <c r="AD142" i="2"/>
  <c r="AC142" i="2"/>
  <c r="AB142" i="2"/>
  <c r="AA142" i="2"/>
  <c r="Z142" i="2"/>
  <c r="U142" i="2"/>
  <c r="T142" i="2"/>
  <c r="S142" i="2"/>
  <c r="R142" i="2"/>
  <c r="Q142" i="2"/>
  <c r="L142" i="2"/>
  <c r="K142" i="2"/>
  <c r="J142" i="2"/>
  <c r="I142" i="2"/>
  <c r="H142" i="2"/>
  <c r="BE141" i="2"/>
  <c r="BD141" i="2"/>
  <c r="BC141" i="2"/>
  <c r="BB141" i="2"/>
  <c r="BA141" i="2"/>
  <c r="AV141" i="2"/>
  <c r="AU141" i="2"/>
  <c r="AT141" i="2"/>
  <c r="AS141" i="2"/>
  <c r="AR141" i="2"/>
  <c r="AM141" i="2"/>
  <c r="AL141" i="2"/>
  <c r="AK141" i="2"/>
  <c r="AJ141" i="2"/>
  <c r="AI141" i="2"/>
  <c r="AD141" i="2"/>
  <c r="AC141" i="2"/>
  <c r="AB141" i="2"/>
  <c r="AA141" i="2"/>
  <c r="Z141" i="2"/>
  <c r="U141" i="2"/>
  <c r="T141" i="2"/>
  <c r="S141" i="2"/>
  <c r="R141" i="2"/>
  <c r="Q141" i="2"/>
  <c r="L141" i="2"/>
  <c r="K141" i="2"/>
  <c r="J141" i="2"/>
  <c r="I141" i="2"/>
  <c r="H141" i="2"/>
  <c r="BE140" i="2"/>
  <c r="BD140" i="2"/>
  <c r="BC140" i="2"/>
  <c r="BB140" i="2"/>
  <c r="BA140" i="2"/>
  <c r="AV140" i="2"/>
  <c r="AU140" i="2"/>
  <c r="AT140" i="2"/>
  <c r="AS140" i="2"/>
  <c r="AR140" i="2"/>
  <c r="AM140" i="2"/>
  <c r="AL140" i="2"/>
  <c r="AK140" i="2"/>
  <c r="AJ140" i="2"/>
  <c r="AI140" i="2"/>
  <c r="AD140" i="2"/>
  <c r="AC140" i="2"/>
  <c r="AB140" i="2"/>
  <c r="AA140" i="2"/>
  <c r="Z140" i="2"/>
  <c r="U140" i="2"/>
  <c r="T140" i="2"/>
  <c r="S140" i="2"/>
  <c r="R140" i="2"/>
  <c r="Q140" i="2"/>
  <c r="L140" i="2"/>
  <c r="K140" i="2"/>
  <c r="J140" i="2"/>
  <c r="I140" i="2"/>
  <c r="H140" i="2"/>
  <c r="BE139" i="2"/>
  <c r="BD139" i="2"/>
  <c r="BC139" i="2"/>
  <c r="BB139" i="2"/>
  <c r="BA139" i="2"/>
  <c r="AV139" i="2"/>
  <c r="AU139" i="2"/>
  <c r="AT139" i="2"/>
  <c r="AS139" i="2"/>
  <c r="AR139" i="2"/>
  <c r="AM139" i="2"/>
  <c r="AL139" i="2"/>
  <c r="AK139" i="2"/>
  <c r="AJ139" i="2"/>
  <c r="AI139" i="2"/>
  <c r="AD139" i="2"/>
  <c r="AC139" i="2"/>
  <c r="AB139" i="2"/>
  <c r="AA139" i="2"/>
  <c r="Z139" i="2"/>
  <c r="U139" i="2"/>
  <c r="T139" i="2"/>
  <c r="S139" i="2"/>
  <c r="R139" i="2"/>
  <c r="Q139" i="2"/>
  <c r="L139" i="2"/>
  <c r="K139" i="2"/>
  <c r="J139" i="2"/>
  <c r="I139" i="2"/>
  <c r="H139" i="2"/>
  <c r="BE138" i="2"/>
  <c r="BD138" i="2"/>
  <c r="BC138" i="2"/>
  <c r="BB138" i="2"/>
  <c r="BA138" i="2"/>
  <c r="AV138" i="2"/>
  <c r="AU138" i="2"/>
  <c r="AT138" i="2"/>
  <c r="AS138" i="2"/>
  <c r="AR138" i="2"/>
  <c r="AM138" i="2"/>
  <c r="AL138" i="2"/>
  <c r="AK138" i="2"/>
  <c r="AJ138" i="2"/>
  <c r="AI138" i="2"/>
  <c r="AD138" i="2"/>
  <c r="AC138" i="2"/>
  <c r="AB138" i="2"/>
  <c r="AA138" i="2"/>
  <c r="Z138" i="2"/>
  <c r="U138" i="2"/>
  <c r="T138" i="2"/>
  <c r="S138" i="2"/>
  <c r="R138" i="2"/>
  <c r="Q138" i="2"/>
  <c r="L138" i="2"/>
  <c r="K138" i="2"/>
  <c r="J138" i="2"/>
  <c r="I138" i="2"/>
  <c r="H138" i="2"/>
  <c r="BE137" i="2"/>
  <c r="BD137" i="2"/>
  <c r="BC137" i="2"/>
  <c r="BB137" i="2"/>
  <c r="BA137" i="2"/>
  <c r="AV137" i="2"/>
  <c r="AU137" i="2"/>
  <c r="AT137" i="2"/>
  <c r="AS137" i="2"/>
  <c r="AR137" i="2"/>
  <c r="AM137" i="2"/>
  <c r="AL137" i="2"/>
  <c r="AK137" i="2"/>
  <c r="AJ137" i="2"/>
  <c r="AI137" i="2"/>
  <c r="AD137" i="2"/>
  <c r="AC137" i="2"/>
  <c r="AB137" i="2"/>
  <c r="AA137" i="2"/>
  <c r="Z137" i="2"/>
  <c r="U137" i="2"/>
  <c r="T137" i="2"/>
  <c r="S137" i="2"/>
  <c r="R137" i="2"/>
  <c r="Q137" i="2"/>
  <c r="L137" i="2"/>
  <c r="K137" i="2"/>
  <c r="J137" i="2"/>
  <c r="I137" i="2"/>
  <c r="H137" i="2"/>
  <c r="BE136" i="2"/>
  <c r="BD136" i="2"/>
  <c r="BC136" i="2"/>
  <c r="BB136" i="2"/>
  <c r="BA136" i="2"/>
  <c r="AV136" i="2"/>
  <c r="AU136" i="2"/>
  <c r="AT136" i="2"/>
  <c r="AS136" i="2"/>
  <c r="AR136" i="2"/>
  <c r="AM136" i="2"/>
  <c r="AL136" i="2"/>
  <c r="AK136" i="2"/>
  <c r="AJ136" i="2"/>
  <c r="AI136" i="2"/>
  <c r="AD136" i="2"/>
  <c r="AC136" i="2"/>
  <c r="AB136" i="2"/>
  <c r="AA136" i="2"/>
  <c r="Z136" i="2"/>
  <c r="U136" i="2"/>
  <c r="T136" i="2"/>
  <c r="S136" i="2"/>
  <c r="R136" i="2"/>
  <c r="Q136" i="2"/>
  <c r="L136" i="2"/>
  <c r="K136" i="2"/>
  <c r="J136" i="2"/>
  <c r="I136" i="2"/>
  <c r="H136" i="2"/>
  <c r="BE135" i="2"/>
  <c r="BD135" i="2"/>
  <c r="BC135" i="2"/>
  <c r="BB135" i="2"/>
  <c r="BA135" i="2"/>
  <c r="AV135" i="2"/>
  <c r="AU135" i="2"/>
  <c r="AT135" i="2"/>
  <c r="AS135" i="2"/>
  <c r="AR135" i="2"/>
  <c r="AM135" i="2"/>
  <c r="AL135" i="2"/>
  <c r="AK135" i="2"/>
  <c r="AJ135" i="2"/>
  <c r="AI135" i="2"/>
  <c r="AD135" i="2"/>
  <c r="AC135" i="2"/>
  <c r="AB135" i="2"/>
  <c r="AA135" i="2"/>
  <c r="Z135" i="2"/>
  <c r="U135" i="2"/>
  <c r="T135" i="2"/>
  <c r="S135" i="2"/>
  <c r="R135" i="2"/>
  <c r="Q135" i="2"/>
  <c r="L135" i="2"/>
  <c r="K135" i="2"/>
  <c r="J135" i="2"/>
  <c r="I135" i="2"/>
  <c r="H135" i="2"/>
  <c r="BE134" i="2"/>
  <c r="BD134" i="2"/>
  <c r="BC134" i="2"/>
  <c r="BB134" i="2"/>
  <c r="BA134" i="2"/>
  <c r="AV134" i="2"/>
  <c r="AU134" i="2"/>
  <c r="AT134" i="2"/>
  <c r="AS134" i="2"/>
  <c r="AR134" i="2"/>
  <c r="AM134" i="2"/>
  <c r="AL134" i="2"/>
  <c r="AK134" i="2"/>
  <c r="AJ134" i="2"/>
  <c r="AI134" i="2"/>
  <c r="AD134" i="2"/>
  <c r="AC134" i="2"/>
  <c r="AB134" i="2"/>
  <c r="AA134" i="2"/>
  <c r="Z134" i="2"/>
  <c r="U134" i="2"/>
  <c r="T134" i="2"/>
  <c r="S134" i="2"/>
  <c r="R134" i="2"/>
  <c r="Q134" i="2"/>
  <c r="L134" i="2"/>
  <c r="K134" i="2"/>
  <c r="J134" i="2"/>
  <c r="I134" i="2"/>
  <c r="H134" i="2"/>
  <c r="BE133" i="2"/>
  <c r="BD133" i="2"/>
  <c r="BC133" i="2"/>
  <c r="BB133" i="2"/>
  <c r="BA133" i="2"/>
  <c r="AV133" i="2"/>
  <c r="AU133" i="2"/>
  <c r="AT133" i="2"/>
  <c r="AS133" i="2"/>
  <c r="AR133" i="2"/>
  <c r="AM133" i="2"/>
  <c r="AL133" i="2"/>
  <c r="AK133" i="2"/>
  <c r="AJ133" i="2"/>
  <c r="AI133" i="2"/>
  <c r="AD133" i="2"/>
  <c r="AC133" i="2"/>
  <c r="AB133" i="2"/>
  <c r="AA133" i="2"/>
  <c r="Z133" i="2"/>
  <c r="U133" i="2"/>
  <c r="T133" i="2"/>
  <c r="S133" i="2"/>
  <c r="R133" i="2"/>
  <c r="Q133" i="2"/>
  <c r="L133" i="2"/>
  <c r="K133" i="2"/>
  <c r="J133" i="2"/>
  <c r="I133" i="2"/>
  <c r="H133" i="2"/>
  <c r="BE132" i="2"/>
  <c r="BD132" i="2"/>
  <c r="BC132" i="2"/>
  <c r="BB132" i="2"/>
  <c r="BA132" i="2"/>
  <c r="AV132" i="2"/>
  <c r="AU132" i="2"/>
  <c r="AT132" i="2"/>
  <c r="AS132" i="2"/>
  <c r="AR132" i="2"/>
  <c r="AM132" i="2"/>
  <c r="AL132" i="2"/>
  <c r="AK132" i="2"/>
  <c r="AJ132" i="2"/>
  <c r="AI132" i="2"/>
  <c r="AD132" i="2"/>
  <c r="AC132" i="2"/>
  <c r="AB132" i="2"/>
  <c r="AA132" i="2"/>
  <c r="Z132" i="2"/>
  <c r="U132" i="2"/>
  <c r="T132" i="2"/>
  <c r="S132" i="2"/>
  <c r="R132" i="2"/>
  <c r="Q132" i="2"/>
  <c r="L132" i="2"/>
  <c r="K132" i="2"/>
  <c r="J132" i="2"/>
  <c r="I132" i="2"/>
  <c r="H132" i="2"/>
  <c r="BE131" i="2"/>
  <c r="BD131" i="2"/>
  <c r="BC131" i="2"/>
  <c r="BB131" i="2"/>
  <c r="BA131" i="2"/>
  <c r="AV131" i="2"/>
  <c r="AU131" i="2"/>
  <c r="AT131" i="2"/>
  <c r="AS131" i="2"/>
  <c r="AR131" i="2"/>
  <c r="AM131" i="2"/>
  <c r="AL131" i="2"/>
  <c r="AK131" i="2"/>
  <c r="AJ131" i="2"/>
  <c r="AI131" i="2"/>
  <c r="AD131" i="2"/>
  <c r="AC131" i="2"/>
  <c r="AB131" i="2"/>
  <c r="AA131" i="2"/>
  <c r="Z131" i="2"/>
  <c r="U131" i="2"/>
  <c r="T131" i="2"/>
  <c r="S131" i="2"/>
  <c r="R131" i="2"/>
  <c r="Q131" i="2"/>
  <c r="L131" i="2"/>
  <c r="K131" i="2"/>
  <c r="J131" i="2"/>
  <c r="I131" i="2"/>
  <c r="H131" i="2"/>
  <c r="BE130" i="2"/>
  <c r="BD130" i="2"/>
  <c r="BC130" i="2"/>
  <c r="BB130" i="2"/>
  <c r="BA130" i="2"/>
  <c r="AV130" i="2"/>
  <c r="AU130" i="2"/>
  <c r="AT130" i="2"/>
  <c r="AS130" i="2"/>
  <c r="AR130" i="2"/>
  <c r="AM130" i="2"/>
  <c r="AL130" i="2"/>
  <c r="AK130" i="2"/>
  <c r="AJ130" i="2"/>
  <c r="AI130" i="2"/>
  <c r="AD130" i="2"/>
  <c r="AC130" i="2"/>
  <c r="AB130" i="2"/>
  <c r="AA130" i="2"/>
  <c r="Z130" i="2"/>
  <c r="U130" i="2"/>
  <c r="T130" i="2"/>
  <c r="S130" i="2"/>
  <c r="R130" i="2"/>
  <c r="Q130" i="2"/>
  <c r="L130" i="2"/>
  <c r="K130" i="2"/>
  <c r="J130" i="2"/>
  <c r="I130" i="2"/>
  <c r="H130" i="2"/>
  <c r="BE129" i="2"/>
  <c r="BD129" i="2"/>
  <c r="BC129" i="2"/>
  <c r="BB129" i="2"/>
  <c r="BA129" i="2"/>
  <c r="AV129" i="2"/>
  <c r="AU129" i="2"/>
  <c r="AT129" i="2"/>
  <c r="AS129" i="2"/>
  <c r="AR129" i="2"/>
  <c r="AM129" i="2"/>
  <c r="AL129" i="2"/>
  <c r="AK129" i="2"/>
  <c r="AJ129" i="2"/>
  <c r="AI129" i="2"/>
  <c r="AD129" i="2"/>
  <c r="AC129" i="2"/>
  <c r="AB129" i="2"/>
  <c r="AA129" i="2"/>
  <c r="Z129" i="2"/>
  <c r="U129" i="2"/>
  <c r="T129" i="2"/>
  <c r="S129" i="2"/>
  <c r="R129" i="2"/>
  <c r="Q129" i="2"/>
  <c r="L129" i="2"/>
  <c r="K129" i="2"/>
  <c r="J129" i="2"/>
  <c r="I129" i="2"/>
  <c r="H129" i="2"/>
  <c r="BE128" i="2"/>
  <c r="BD128" i="2"/>
  <c r="BC128" i="2"/>
  <c r="BB128" i="2"/>
  <c r="BA128" i="2"/>
  <c r="AV128" i="2"/>
  <c r="AU128" i="2"/>
  <c r="AT128" i="2"/>
  <c r="AS128" i="2"/>
  <c r="AR128" i="2"/>
  <c r="AM128" i="2"/>
  <c r="AL128" i="2"/>
  <c r="AK128" i="2"/>
  <c r="AJ128" i="2"/>
  <c r="AI128" i="2"/>
  <c r="AD128" i="2"/>
  <c r="AC128" i="2"/>
  <c r="AB128" i="2"/>
  <c r="AA128" i="2"/>
  <c r="Z128" i="2"/>
  <c r="U128" i="2"/>
  <c r="T128" i="2"/>
  <c r="S128" i="2"/>
  <c r="R128" i="2"/>
  <c r="Q128" i="2"/>
  <c r="L128" i="2"/>
  <c r="K128" i="2"/>
  <c r="J128" i="2"/>
  <c r="I128" i="2"/>
  <c r="H128" i="2"/>
  <c r="BE127" i="2"/>
  <c r="BD127" i="2"/>
  <c r="BC127" i="2"/>
  <c r="BB127" i="2"/>
  <c r="BA127" i="2"/>
  <c r="AV127" i="2"/>
  <c r="AU127" i="2"/>
  <c r="AT127" i="2"/>
  <c r="AS127" i="2"/>
  <c r="AR127" i="2"/>
  <c r="AM127" i="2"/>
  <c r="AL127" i="2"/>
  <c r="AK127" i="2"/>
  <c r="AJ127" i="2"/>
  <c r="AI127" i="2"/>
  <c r="AD127" i="2"/>
  <c r="AC127" i="2"/>
  <c r="AB127" i="2"/>
  <c r="AA127" i="2"/>
  <c r="Z127" i="2"/>
  <c r="U127" i="2"/>
  <c r="T127" i="2"/>
  <c r="S127" i="2"/>
  <c r="R127" i="2"/>
  <c r="Q127" i="2"/>
  <c r="L127" i="2"/>
  <c r="K127" i="2"/>
  <c r="J127" i="2"/>
  <c r="I127" i="2"/>
  <c r="H127" i="2"/>
  <c r="BE126" i="2"/>
  <c r="BD126" i="2"/>
  <c r="BC126" i="2"/>
  <c r="BB126" i="2"/>
  <c r="BA126" i="2"/>
  <c r="AV126" i="2"/>
  <c r="AU126" i="2"/>
  <c r="AT126" i="2"/>
  <c r="AS126" i="2"/>
  <c r="AR126" i="2"/>
  <c r="AM126" i="2"/>
  <c r="AL126" i="2"/>
  <c r="AK126" i="2"/>
  <c r="AJ126" i="2"/>
  <c r="AI126" i="2"/>
  <c r="AD126" i="2"/>
  <c r="AC126" i="2"/>
  <c r="AB126" i="2"/>
  <c r="AA126" i="2"/>
  <c r="Z126" i="2"/>
  <c r="U126" i="2"/>
  <c r="T126" i="2"/>
  <c r="S126" i="2"/>
  <c r="R126" i="2"/>
  <c r="Q126" i="2"/>
  <c r="L126" i="2"/>
  <c r="K126" i="2"/>
  <c r="J126" i="2"/>
  <c r="I126" i="2"/>
  <c r="H126" i="2"/>
  <c r="BE125" i="2"/>
  <c r="BD125" i="2"/>
  <c r="BC125" i="2"/>
  <c r="BB125" i="2"/>
  <c r="BA125" i="2"/>
  <c r="AV125" i="2"/>
  <c r="AU125" i="2"/>
  <c r="AT125" i="2"/>
  <c r="AS125" i="2"/>
  <c r="AR125" i="2"/>
  <c r="AM125" i="2"/>
  <c r="AL125" i="2"/>
  <c r="AK125" i="2"/>
  <c r="AJ125" i="2"/>
  <c r="AI125" i="2"/>
  <c r="AD125" i="2"/>
  <c r="AC125" i="2"/>
  <c r="AB125" i="2"/>
  <c r="AA125" i="2"/>
  <c r="Z125" i="2"/>
  <c r="U125" i="2"/>
  <c r="T125" i="2"/>
  <c r="S125" i="2"/>
  <c r="R125" i="2"/>
  <c r="Q125" i="2"/>
  <c r="L125" i="2"/>
  <c r="K125" i="2"/>
  <c r="J125" i="2"/>
  <c r="I125" i="2"/>
  <c r="H125" i="2"/>
  <c r="BE124" i="2"/>
  <c r="BD124" i="2"/>
  <c r="BC124" i="2"/>
  <c r="BB124" i="2"/>
  <c r="BA124" i="2"/>
  <c r="AV124" i="2"/>
  <c r="AU124" i="2"/>
  <c r="AT124" i="2"/>
  <c r="AS124" i="2"/>
  <c r="AR124" i="2"/>
  <c r="AM124" i="2"/>
  <c r="AL124" i="2"/>
  <c r="AK124" i="2"/>
  <c r="AJ124" i="2"/>
  <c r="AI124" i="2"/>
  <c r="AD124" i="2"/>
  <c r="AC124" i="2"/>
  <c r="AB124" i="2"/>
  <c r="AA124" i="2"/>
  <c r="Z124" i="2"/>
  <c r="U124" i="2"/>
  <c r="T124" i="2"/>
  <c r="S124" i="2"/>
  <c r="R124" i="2"/>
  <c r="Q124" i="2"/>
  <c r="L124" i="2"/>
  <c r="K124" i="2"/>
  <c r="J124" i="2"/>
  <c r="I124" i="2"/>
  <c r="H124" i="2"/>
  <c r="BE123" i="2"/>
  <c r="BD123" i="2"/>
  <c r="BC123" i="2"/>
  <c r="BB123" i="2"/>
  <c r="BA123" i="2"/>
  <c r="AV123" i="2"/>
  <c r="AU123" i="2"/>
  <c r="AT123" i="2"/>
  <c r="AS123" i="2"/>
  <c r="AR123" i="2"/>
  <c r="AM123" i="2"/>
  <c r="AL123" i="2"/>
  <c r="AK123" i="2"/>
  <c r="AJ123" i="2"/>
  <c r="AI123" i="2"/>
  <c r="AD123" i="2"/>
  <c r="AC123" i="2"/>
  <c r="AB123" i="2"/>
  <c r="AA123" i="2"/>
  <c r="Z123" i="2"/>
  <c r="U123" i="2"/>
  <c r="T123" i="2"/>
  <c r="S123" i="2"/>
  <c r="R123" i="2"/>
  <c r="Q123" i="2"/>
  <c r="L123" i="2"/>
  <c r="K123" i="2"/>
  <c r="J123" i="2"/>
  <c r="I123" i="2"/>
  <c r="H123" i="2"/>
  <c r="BE122" i="2"/>
  <c r="BD122" i="2"/>
  <c r="BC122" i="2"/>
  <c r="BB122" i="2"/>
  <c r="BA122" i="2"/>
  <c r="AV122" i="2"/>
  <c r="AU122" i="2"/>
  <c r="AT122" i="2"/>
  <c r="AS122" i="2"/>
  <c r="AR122" i="2"/>
  <c r="AM122" i="2"/>
  <c r="AL122" i="2"/>
  <c r="AK122" i="2"/>
  <c r="AJ122" i="2"/>
  <c r="AI122" i="2"/>
  <c r="AD122" i="2"/>
  <c r="AC122" i="2"/>
  <c r="AB122" i="2"/>
  <c r="AA122" i="2"/>
  <c r="Z122" i="2"/>
  <c r="U122" i="2"/>
  <c r="T122" i="2"/>
  <c r="S122" i="2"/>
  <c r="R122" i="2"/>
  <c r="Q122" i="2"/>
  <c r="L122" i="2"/>
  <c r="K122" i="2"/>
  <c r="J122" i="2"/>
  <c r="I122" i="2"/>
  <c r="H122" i="2"/>
  <c r="BE121" i="2"/>
  <c r="BD121" i="2"/>
  <c r="BC121" i="2"/>
  <c r="BB121" i="2"/>
  <c r="BA121" i="2"/>
  <c r="AV121" i="2"/>
  <c r="AU121" i="2"/>
  <c r="AT121" i="2"/>
  <c r="AS121" i="2"/>
  <c r="AR121" i="2"/>
  <c r="AM121" i="2"/>
  <c r="AL121" i="2"/>
  <c r="AK121" i="2"/>
  <c r="AJ121" i="2"/>
  <c r="AI121" i="2"/>
  <c r="AD121" i="2"/>
  <c r="AC121" i="2"/>
  <c r="AB121" i="2"/>
  <c r="AA121" i="2"/>
  <c r="Z121" i="2"/>
  <c r="U121" i="2"/>
  <c r="T121" i="2"/>
  <c r="S121" i="2"/>
  <c r="R121" i="2"/>
  <c r="Q121" i="2"/>
  <c r="L121" i="2"/>
  <c r="K121" i="2"/>
  <c r="J121" i="2"/>
  <c r="I121" i="2"/>
  <c r="H121" i="2"/>
  <c r="BE120" i="2"/>
  <c r="BD120" i="2"/>
  <c r="BC120" i="2"/>
  <c r="BB120" i="2"/>
  <c r="BA120" i="2"/>
  <c r="AV120" i="2"/>
  <c r="AU120" i="2"/>
  <c r="AT120" i="2"/>
  <c r="AS120" i="2"/>
  <c r="AR120" i="2"/>
  <c r="AM120" i="2"/>
  <c r="AL120" i="2"/>
  <c r="AK120" i="2"/>
  <c r="AJ120" i="2"/>
  <c r="AI120" i="2"/>
  <c r="AD120" i="2"/>
  <c r="AC120" i="2"/>
  <c r="AB120" i="2"/>
  <c r="AA120" i="2"/>
  <c r="Z120" i="2"/>
  <c r="U120" i="2"/>
  <c r="T120" i="2"/>
  <c r="S120" i="2"/>
  <c r="R120" i="2"/>
  <c r="Q120" i="2"/>
  <c r="L120" i="2"/>
  <c r="K120" i="2"/>
  <c r="J120" i="2"/>
  <c r="I120" i="2"/>
  <c r="H120" i="2"/>
  <c r="BE119" i="2"/>
  <c r="BD119" i="2"/>
  <c r="BC119" i="2"/>
  <c r="BB119" i="2"/>
  <c r="BA119" i="2"/>
  <c r="AV119" i="2"/>
  <c r="AU119" i="2"/>
  <c r="AT119" i="2"/>
  <c r="AS119" i="2"/>
  <c r="AR119" i="2"/>
  <c r="AM119" i="2"/>
  <c r="AL119" i="2"/>
  <c r="AK119" i="2"/>
  <c r="AJ119" i="2"/>
  <c r="AI119" i="2"/>
  <c r="AD119" i="2"/>
  <c r="AC119" i="2"/>
  <c r="AB119" i="2"/>
  <c r="AA119" i="2"/>
  <c r="Z119" i="2"/>
  <c r="U119" i="2"/>
  <c r="T119" i="2"/>
  <c r="S119" i="2"/>
  <c r="R119" i="2"/>
  <c r="Q119" i="2"/>
  <c r="L119" i="2"/>
  <c r="K119" i="2"/>
  <c r="J119" i="2"/>
  <c r="I119" i="2"/>
  <c r="H119" i="2"/>
  <c r="BE118" i="2"/>
  <c r="BD118" i="2"/>
  <c r="BC118" i="2"/>
  <c r="BB118" i="2"/>
  <c r="BA118" i="2"/>
  <c r="AV118" i="2"/>
  <c r="AU118" i="2"/>
  <c r="AT118" i="2"/>
  <c r="AS118" i="2"/>
  <c r="AR118" i="2"/>
  <c r="AM118" i="2"/>
  <c r="AL118" i="2"/>
  <c r="AK118" i="2"/>
  <c r="AJ118" i="2"/>
  <c r="AI118" i="2"/>
  <c r="AD118" i="2"/>
  <c r="AC118" i="2"/>
  <c r="AB118" i="2"/>
  <c r="AA118" i="2"/>
  <c r="Z118" i="2"/>
  <c r="U118" i="2"/>
  <c r="T118" i="2"/>
  <c r="S118" i="2"/>
  <c r="R118" i="2"/>
  <c r="Q118" i="2"/>
  <c r="L118" i="2"/>
  <c r="K118" i="2"/>
  <c r="J118" i="2"/>
  <c r="I118" i="2"/>
  <c r="H118" i="2"/>
  <c r="BE117" i="2"/>
  <c r="BD117" i="2"/>
  <c r="BC117" i="2"/>
  <c r="BB117" i="2"/>
  <c r="BA117" i="2"/>
  <c r="AV117" i="2"/>
  <c r="AU117" i="2"/>
  <c r="AT117" i="2"/>
  <c r="AS117" i="2"/>
  <c r="AR117" i="2"/>
  <c r="AM117" i="2"/>
  <c r="AL117" i="2"/>
  <c r="AK117" i="2"/>
  <c r="AJ117" i="2"/>
  <c r="AI117" i="2"/>
  <c r="AD117" i="2"/>
  <c r="AC117" i="2"/>
  <c r="AB117" i="2"/>
  <c r="AA117" i="2"/>
  <c r="Z117" i="2"/>
  <c r="U117" i="2"/>
  <c r="T117" i="2"/>
  <c r="S117" i="2"/>
  <c r="R117" i="2"/>
  <c r="Q117" i="2"/>
  <c r="L117" i="2"/>
  <c r="K117" i="2"/>
  <c r="J117" i="2"/>
  <c r="I117" i="2"/>
  <c r="H117" i="2"/>
  <c r="BE116" i="2"/>
  <c r="BD116" i="2"/>
  <c r="BC116" i="2"/>
  <c r="BB116" i="2"/>
  <c r="BA116" i="2"/>
  <c r="AV116" i="2"/>
  <c r="AU116" i="2"/>
  <c r="AT116" i="2"/>
  <c r="AS116" i="2"/>
  <c r="AR116" i="2"/>
  <c r="AM116" i="2"/>
  <c r="AL116" i="2"/>
  <c r="AK116" i="2"/>
  <c r="AJ116" i="2"/>
  <c r="AI116" i="2"/>
  <c r="AD116" i="2"/>
  <c r="AC116" i="2"/>
  <c r="AB116" i="2"/>
  <c r="AA116" i="2"/>
  <c r="Z116" i="2"/>
  <c r="U116" i="2"/>
  <c r="T116" i="2"/>
  <c r="S116" i="2"/>
  <c r="R116" i="2"/>
  <c r="Q116" i="2"/>
  <c r="L116" i="2"/>
  <c r="K116" i="2"/>
  <c r="J116" i="2"/>
  <c r="I116" i="2"/>
  <c r="H116" i="2"/>
  <c r="BE115" i="2"/>
  <c r="BD115" i="2"/>
  <c r="BC115" i="2"/>
  <c r="BB115" i="2"/>
  <c r="BA115" i="2"/>
  <c r="AV115" i="2"/>
  <c r="AU115" i="2"/>
  <c r="AT115" i="2"/>
  <c r="AS115" i="2"/>
  <c r="AR115" i="2"/>
  <c r="AM115" i="2"/>
  <c r="AL115" i="2"/>
  <c r="AK115" i="2"/>
  <c r="AJ115" i="2"/>
  <c r="AI115" i="2"/>
  <c r="AD115" i="2"/>
  <c r="AC115" i="2"/>
  <c r="AB115" i="2"/>
  <c r="AA115" i="2"/>
  <c r="Z115" i="2"/>
  <c r="U115" i="2"/>
  <c r="T115" i="2"/>
  <c r="S115" i="2"/>
  <c r="R115" i="2"/>
  <c r="Q115" i="2"/>
  <c r="L115" i="2"/>
  <c r="K115" i="2"/>
  <c r="J115" i="2"/>
  <c r="I115" i="2"/>
  <c r="H115" i="2"/>
  <c r="BE114" i="2"/>
  <c r="BD114" i="2"/>
  <c r="BC114" i="2"/>
  <c r="BB114" i="2"/>
  <c r="BA114" i="2"/>
  <c r="AV114" i="2"/>
  <c r="AU114" i="2"/>
  <c r="AT114" i="2"/>
  <c r="AS114" i="2"/>
  <c r="AR114" i="2"/>
  <c r="AM114" i="2"/>
  <c r="AL114" i="2"/>
  <c r="AK114" i="2"/>
  <c r="AJ114" i="2"/>
  <c r="AI114" i="2"/>
  <c r="AD114" i="2"/>
  <c r="AC114" i="2"/>
  <c r="AB114" i="2"/>
  <c r="AA114" i="2"/>
  <c r="Z114" i="2"/>
  <c r="U114" i="2"/>
  <c r="T114" i="2"/>
  <c r="S114" i="2"/>
  <c r="R114" i="2"/>
  <c r="Q114" i="2"/>
  <c r="L114" i="2"/>
  <c r="K114" i="2"/>
  <c r="J114" i="2"/>
  <c r="I114" i="2"/>
  <c r="H114" i="2"/>
  <c r="BE113" i="2"/>
  <c r="BD113" i="2"/>
  <c r="BC113" i="2"/>
  <c r="BB113" i="2"/>
  <c r="BA113" i="2"/>
  <c r="AV113" i="2"/>
  <c r="AU113" i="2"/>
  <c r="AT113" i="2"/>
  <c r="AS113" i="2"/>
  <c r="AR113" i="2"/>
  <c r="AM113" i="2"/>
  <c r="AL113" i="2"/>
  <c r="AK113" i="2"/>
  <c r="AJ113" i="2"/>
  <c r="AI113" i="2"/>
  <c r="AD113" i="2"/>
  <c r="AC113" i="2"/>
  <c r="AB113" i="2"/>
  <c r="AA113" i="2"/>
  <c r="Z113" i="2"/>
  <c r="U113" i="2"/>
  <c r="T113" i="2"/>
  <c r="S113" i="2"/>
  <c r="R113" i="2"/>
  <c r="Q113" i="2"/>
  <c r="L113" i="2"/>
  <c r="K113" i="2"/>
  <c r="J113" i="2"/>
  <c r="I113" i="2"/>
  <c r="H113" i="2"/>
  <c r="BE112" i="2"/>
  <c r="BD112" i="2"/>
  <c r="BC112" i="2"/>
  <c r="BB112" i="2"/>
  <c r="BA112" i="2"/>
  <c r="AV112" i="2"/>
  <c r="AU112" i="2"/>
  <c r="AT112" i="2"/>
  <c r="AS112" i="2"/>
  <c r="AR112" i="2"/>
  <c r="AM112" i="2"/>
  <c r="AL112" i="2"/>
  <c r="AK112" i="2"/>
  <c r="AJ112" i="2"/>
  <c r="AI112" i="2"/>
  <c r="AD112" i="2"/>
  <c r="AC112" i="2"/>
  <c r="AB112" i="2"/>
  <c r="AA112" i="2"/>
  <c r="Z112" i="2"/>
  <c r="U112" i="2"/>
  <c r="T112" i="2"/>
  <c r="S112" i="2"/>
  <c r="R112" i="2"/>
  <c r="Q112" i="2"/>
  <c r="L112" i="2"/>
  <c r="K112" i="2"/>
  <c r="J112" i="2"/>
  <c r="I112" i="2"/>
  <c r="H112" i="2"/>
  <c r="BE111" i="2"/>
  <c r="BD111" i="2"/>
  <c r="BC111" i="2"/>
  <c r="BB111" i="2"/>
  <c r="BA111" i="2"/>
  <c r="AV111" i="2"/>
  <c r="AU111" i="2"/>
  <c r="AT111" i="2"/>
  <c r="AS111" i="2"/>
  <c r="AR111" i="2"/>
  <c r="AM111" i="2"/>
  <c r="AL111" i="2"/>
  <c r="AK111" i="2"/>
  <c r="AJ111" i="2"/>
  <c r="AI111" i="2"/>
  <c r="AD111" i="2"/>
  <c r="AC111" i="2"/>
  <c r="AB111" i="2"/>
  <c r="AA111" i="2"/>
  <c r="Z111" i="2"/>
  <c r="U111" i="2"/>
  <c r="T111" i="2"/>
  <c r="S111" i="2"/>
  <c r="R111" i="2"/>
  <c r="Q111" i="2"/>
  <c r="L111" i="2"/>
  <c r="K111" i="2"/>
  <c r="J111" i="2"/>
  <c r="I111" i="2"/>
  <c r="H111" i="2"/>
  <c r="BE110" i="2"/>
  <c r="BD110" i="2"/>
  <c r="BC110" i="2"/>
  <c r="BB110" i="2"/>
  <c r="BA110" i="2"/>
  <c r="AV110" i="2"/>
  <c r="AU110" i="2"/>
  <c r="AT110" i="2"/>
  <c r="AS110" i="2"/>
  <c r="AR110" i="2"/>
  <c r="AM110" i="2"/>
  <c r="AL110" i="2"/>
  <c r="AK110" i="2"/>
  <c r="AJ110" i="2"/>
  <c r="AI110" i="2"/>
  <c r="AD110" i="2"/>
  <c r="AC110" i="2"/>
  <c r="AB110" i="2"/>
  <c r="AA110" i="2"/>
  <c r="Z110" i="2"/>
  <c r="U110" i="2"/>
  <c r="T110" i="2"/>
  <c r="S110" i="2"/>
  <c r="R110" i="2"/>
  <c r="Q110" i="2"/>
  <c r="L110" i="2"/>
  <c r="K110" i="2"/>
  <c r="J110" i="2"/>
  <c r="I110" i="2"/>
  <c r="H110" i="2"/>
  <c r="BE109" i="2"/>
  <c r="BD109" i="2"/>
  <c r="BC109" i="2"/>
  <c r="BB109" i="2"/>
  <c r="BA109" i="2"/>
  <c r="AV109" i="2"/>
  <c r="AU109" i="2"/>
  <c r="AT109" i="2"/>
  <c r="AS109" i="2"/>
  <c r="AR109" i="2"/>
  <c r="AM109" i="2"/>
  <c r="AL109" i="2"/>
  <c r="AK109" i="2"/>
  <c r="AJ109" i="2"/>
  <c r="AI109" i="2"/>
  <c r="AD109" i="2"/>
  <c r="AC109" i="2"/>
  <c r="AB109" i="2"/>
  <c r="AA109" i="2"/>
  <c r="Z109" i="2"/>
  <c r="U109" i="2"/>
  <c r="T109" i="2"/>
  <c r="S109" i="2"/>
  <c r="R109" i="2"/>
  <c r="Q109" i="2"/>
  <c r="L109" i="2"/>
  <c r="K109" i="2"/>
  <c r="J109" i="2"/>
  <c r="I109" i="2"/>
  <c r="H109" i="2"/>
  <c r="BE108" i="2"/>
  <c r="BD108" i="2"/>
  <c r="BC108" i="2"/>
  <c r="BB108" i="2"/>
  <c r="BA108" i="2"/>
  <c r="AV108" i="2"/>
  <c r="AU108" i="2"/>
  <c r="AT108" i="2"/>
  <c r="AS108" i="2"/>
  <c r="AR108" i="2"/>
  <c r="AM108" i="2"/>
  <c r="AL108" i="2"/>
  <c r="AK108" i="2"/>
  <c r="AJ108" i="2"/>
  <c r="AI108" i="2"/>
  <c r="AD108" i="2"/>
  <c r="AC108" i="2"/>
  <c r="AB108" i="2"/>
  <c r="AA108" i="2"/>
  <c r="Z108" i="2"/>
  <c r="U108" i="2"/>
  <c r="T108" i="2"/>
  <c r="S108" i="2"/>
  <c r="R108" i="2"/>
  <c r="Q108" i="2"/>
  <c r="L108" i="2"/>
  <c r="K108" i="2"/>
  <c r="J108" i="2"/>
  <c r="I108" i="2"/>
  <c r="H108" i="2"/>
  <c r="BE107" i="2"/>
  <c r="BD107" i="2"/>
  <c r="BC107" i="2"/>
  <c r="BB107" i="2"/>
  <c r="BA107" i="2"/>
  <c r="AV107" i="2"/>
  <c r="AU107" i="2"/>
  <c r="AT107" i="2"/>
  <c r="AS107" i="2"/>
  <c r="AR107" i="2"/>
  <c r="AM107" i="2"/>
  <c r="AL107" i="2"/>
  <c r="AK107" i="2"/>
  <c r="AJ107" i="2"/>
  <c r="AI107" i="2"/>
  <c r="AD107" i="2"/>
  <c r="AC107" i="2"/>
  <c r="AB107" i="2"/>
  <c r="AA107" i="2"/>
  <c r="Z107" i="2"/>
  <c r="U107" i="2"/>
  <c r="T107" i="2"/>
  <c r="S107" i="2"/>
  <c r="R107" i="2"/>
  <c r="Q107" i="2"/>
  <c r="L107" i="2"/>
  <c r="K107" i="2"/>
  <c r="J107" i="2"/>
  <c r="I107" i="2"/>
  <c r="H107" i="2"/>
  <c r="BE106" i="2"/>
  <c r="BD106" i="2"/>
  <c r="BC106" i="2"/>
  <c r="BB106" i="2"/>
  <c r="BA106" i="2"/>
  <c r="AV106" i="2"/>
  <c r="AU106" i="2"/>
  <c r="AT106" i="2"/>
  <c r="AS106" i="2"/>
  <c r="AR106" i="2"/>
  <c r="AM106" i="2"/>
  <c r="AL106" i="2"/>
  <c r="AK106" i="2"/>
  <c r="AJ106" i="2"/>
  <c r="AI106" i="2"/>
  <c r="AD106" i="2"/>
  <c r="AC106" i="2"/>
  <c r="AB106" i="2"/>
  <c r="AA106" i="2"/>
  <c r="Z106" i="2"/>
  <c r="U106" i="2"/>
  <c r="T106" i="2"/>
  <c r="S106" i="2"/>
  <c r="R106" i="2"/>
  <c r="Q106" i="2"/>
  <c r="L106" i="2"/>
  <c r="K106" i="2"/>
  <c r="J106" i="2"/>
  <c r="I106" i="2"/>
  <c r="H106" i="2"/>
  <c r="BE105" i="2"/>
  <c r="BD105" i="2"/>
  <c r="BC105" i="2"/>
  <c r="BB105" i="2"/>
  <c r="BA105" i="2"/>
  <c r="AV105" i="2"/>
  <c r="AU105" i="2"/>
  <c r="AT105" i="2"/>
  <c r="AS105" i="2"/>
  <c r="AR105" i="2"/>
  <c r="AM105" i="2"/>
  <c r="AL105" i="2"/>
  <c r="AK105" i="2"/>
  <c r="AJ105" i="2"/>
  <c r="AI105" i="2"/>
  <c r="AD105" i="2"/>
  <c r="AC105" i="2"/>
  <c r="AB105" i="2"/>
  <c r="AA105" i="2"/>
  <c r="Z105" i="2"/>
  <c r="U105" i="2"/>
  <c r="T105" i="2"/>
  <c r="S105" i="2"/>
  <c r="R105" i="2"/>
  <c r="Q105" i="2"/>
  <c r="L105" i="2"/>
  <c r="K105" i="2"/>
  <c r="J105" i="2"/>
  <c r="I105" i="2"/>
  <c r="H105" i="2"/>
  <c r="BE104" i="2"/>
  <c r="BD104" i="2"/>
  <c r="BC104" i="2"/>
  <c r="BB104" i="2"/>
  <c r="BA104" i="2"/>
  <c r="AV104" i="2"/>
  <c r="AU104" i="2"/>
  <c r="AT104" i="2"/>
  <c r="AS104" i="2"/>
  <c r="AR104" i="2"/>
  <c r="AM104" i="2"/>
  <c r="AL104" i="2"/>
  <c r="AK104" i="2"/>
  <c r="AJ104" i="2"/>
  <c r="AI104" i="2"/>
  <c r="AD104" i="2"/>
  <c r="AC104" i="2"/>
  <c r="AB104" i="2"/>
  <c r="AA104" i="2"/>
  <c r="Z104" i="2"/>
  <c r="U104" i="2"/>
  <c r="T104" i="2"/>
  <c r="S104" i="2"/>
  <c r="R104" i="2"/>
  <c r="Q104" i="2"/>
  <c r="L104" i="2"/>
  <c r="K104" i="2"/>
  <c r="J104" i="2"/>
  <c r="I104" i="2"/>
  <c r="H104" i="2"/>
  <c r="BE103" i="2"/>
  <c r="BD103" i="2"/>
  <c r="BC103" i="2"/>
  <c r="BB103" i="2"/>
  <c r="BA103" i="2"/>
  <c r="AV103" i="2"/>
  <c r="AU103" i="2"/>
  <c r="AT103" i="2"/>
  <c r="AS103" i="2"/>
  <c r="AR103" i="2"/>
  <c r="AM103" i="2"/>
  <c r="AL103" i="2"/>
  <c r="AK103" i="2"/>
  <c r="AJ103" i="2"/>
  <c r="AI103" i="2"/>
  <c r="AD103" i="2"/>
  <c r="AC103" i="2"/>
  <c r="AB103" i="2"/>
  <c r="AA103" i="2"/>
  <c r="Z103" i="2"/>
  <c r="U103" i="2"/>
  <c r="T103" i="2"/>
  <c r="S103" i="2"/>
  <c r="R103" i="2"/>
  <c r="Q103" i="2"/>
  <c r="L103" i="2"/>
  <c r="K103" i="2"/>
  <c r="J103" i="2"/>
  <c r="I103" i="2"/>
  <c r="H103" i="2"/>
  <c r="BE102" i="2"/>
  <c r="BD102" i="2"/>
  <c r="BC102" i="2"/>
  <c r="BB102" i="2"/>
  <c r="BA102" i="2"/>
  <c r="AV102" i="2"/>
  <c r="AU102" i="2"/>
  <c r="AT102" i="2"/>
  <c r="AS102" i="2"/>
  <c r="AR102" i="2"/>
  <c r="AM102" i="2"/>
  <c r="AL102" i="2"/>
  <c r="AK102" i="2"/>
  <c r="AJ102" i="2"/>
  <c r="AI102" i="2"/>
  <c r="AD102" i="2"/>
  <c r="AC102" i="2"/>
  <c r="AB102" i="2"/>
  <c r="AA102" i="2"/>
  <c r="Z102" i="2"/>
  <c r="U102" i="2"/>
  <c r="T102" i="2"/>
  <c r="S102" i="2"/>
  <c r="R102" i="2"/>
  <c r="Q102" i="2"/>
  <c r="L102" i="2"/>
  <c r="K102" i="2"/>
  <c r="J102" i="2"/>
  <c r="I102" i="2"/>
  <c r="H102" i="2"/>
  <c r="BE101" i="2"/>
  <c r="BD101" i="2"/>
  <c r="BC101" i="2"/>
  <c r="BB101" i="2"/>
  <c r="BA101" i="2"/>
  <c r="AV101" i="2"/>
  <c r="AU101" i="2"/>
  <c r="AT101" i="2"/>
  <c r="AS101" i="2"/>
  <c r="AR101" i="2"/>
  <c r="AM101" i="2"/>
  <c r="AL101" i="2"/>
  <c r="AK101" i="2"/>
  <c r="AJ101" i="2"/>
  <c r="AI101" i="2"/>
  <c r="AD101" i="2"/>
  <c r="AC101" i="2"/>
  <c r="AB101" i="2"/>
  <c r="AA101" i="2"/>
  <c r="Z101" i="2"/>
  <c r="U101" i="2"/>
  <c r="T101" i="2"/>
  <c r="S101" i="2"/>
  <c r="R101" i="2"/>
  <c r="Q101" i="2"/>
  <c r="L101" i="2"/>
  <c r="K101" i="2"/>
  <c r="J101" i="2"/>
  <c r="I101" i="2"/>
  <c r="H101" i="2"/>
  <c r="BE100" i="2"/>
  <c r="BD100" i="2"/>
  <c r="BC100" i="2"/>
  <c r="BB100" i="2"/>
  <c r="BA100" i="2"/>
  <c r="AV100" i="2"/>
  <c r="AU100" i="2"/>
  <c r="AT100" i="2"/>
  <c r="AS100" i="2"/>
  <c r="AR100" i="2"/>
  <c r="AM100" i="2"/>
  <c r="AL100" i="2"/>
  <c r="AK100" i="2"/>
  <c r="AJ100" i="2"/>
  <c r="AI100" i="2"/>
  <c r="AD100" i="2"/>
  <c r="AC100" i="2"/>
  <c r="AB100" i="2"/>
  <c r="AA100" i="2"/>
  <c r="Z100" i="2"/>
  <c r="U100" i="2"/>
  <c r="T100" i="2"/>
  <c r="S100" i="2"/>
  <c r="R100" i="2"/>
  <c r="Q100" i="2"/>
  <c r="L100" i="2"/>
  <c r="K100" i="2"/>
  <c r="J100" i="2"/>
  <c r="I100" i="2"/>
  <c r="H100" i="2"/>
  <c r="BE99" i="2"/>
  <c r="BD99" i="2"/>
  <c r="BC99" i="2"/>
  <c r="BB99" i="2"/>
  <c r="BA99" i="2"/>
  <c r="AV99" i="2"/>
  <c r="AU99" i="2"/>
  <c r="AT99" i="2"/>
  <c r="AS99" i="2"/>
  <c r="AR99" i="2"/>
  <c r="AM99" i="2"/>
  <c r="AL99" i="2"/>
  <c r="AK99" i="2"/>
  <c r="AJ99" i="2"/>
  <c r="AI99" i="2"/>
  <c r="AD99" i="2"/>
  <c r="AC99" i="2"/>
  <c r="AB99" i="2"/>
  <c r="AA99" i="2"/>
  <c r="Z99" i="2"/>
  <c r="U99" i="2"/>
  <c r="T99" i="2"/>
  <c r="S99" i="2"/>
  <c r="R99" i="2"/>
  <c r="Q99" i="2"/>
  <c r="L99" i="2"/>
  <c r="K99" i="2"/>
  <c r="J99" i="2"/>
  <c r="I99" i="2"/>
  <c r="H99" i="2"/>
  <c r="BE98" i="2"/>
  <c r="BD98" i="2"/>
  <c r="BC98" i="2"/>
  <c r="BB98" i="2"/>
  <c r="BA98" i="2"/>
  <c r="AV98" i="2"/>
  <c r="AU98" i="2"/>
  <c r="AT98" i="2"/>
  <c r="AS98" i="2"/>
  <c r="AR98" i="2"/>
  <c r="AM98" i="2"/>
  <c r="AL98" i="2"/>
  <c r="AK98" i="2"/>
  <c r="AJ98" i="2"/>
  <c r="AI98" i="2"/>
  <c r="AD98" i="2"/>
  <c r="AC98" i="2"/>
  <c r="AB98" i="2"/>
  <c r="AA98" i="2"/>
  <c r="Z98" i="2"/>
  <c r="U98" i="2"/>
  <c r="T98" i="2"/>
  <c r="S98" i="2"/>
  <c r="R98" i="2"/>
  <c r="Q98" i="2"/>
  <c r="L98" i="2"/>
  <c r="K98" i="2"/>
  <c r="J98" i="2"/>
  <c r="I98" i="2"/>
  <c r="H98" i="2"/>
  <c r="BE97" i="2"/>
  <c r="BD97" i="2"/>
  <c r="BC97" i="2"/>
  <c r="BB97" i="2"/>
  <c r="BA97" i="2"/>
  <c r="AV97" i="2"/>
  <c r="AU97" i="2"/>
  <c r="AT97" i="2"/>
  <c r="AS97" i="2"/>
  <c r="AR97" i="2"/>
  <c r="AM97" i="2"/>
  <c r="AL97" i="2"/>
  <c r="AK97" i="2"/>
  <c r="AJ97" i="2"/>
  <c r="AI97" i="2"/>
  <c r="AD97" i="2"/>
  <c r="AC97" i="2"/>
  <c r="AB97" i="2"/>
  <c r="AA97" i="2"/>
  <c r="Z97" i="2"/>
  <c r="U97" i="2"/>
  <c r="T97" i="2"/>
  <c r="S97" i="2"/>
  <c r="R97" i="2"/>
  <c r="Q97" i="2"/>
  <c r="L97" i="2"/>
  <c r="K97" i="2"/>
  <c r="J97" i="2"/>
  <c r="I97" i="2"/>
  <c r="H97" i="2"/>
  <c r="BE96" i="2"/>
  <c r="BD96" i="2"/>
  <c r="BC96" i="2"/>
  <c r="BB96" i="2"/>
  <c r="BA96" i="2"/>
  <c r="AV96" i="2"/>
  <c r="AU96" i="2"/>
  <c r="AT96" i="2"/>
  <c r="AS96" i="2"/>
  <c r="AR96" i="2"/>
  <c r="AM96" i="2"/>
  <c r="AL96" i="2"/>
  <c r="AK96" i="2"/>
  <c r="AJ96" i="2"/>
  <c r="AI96" i="2"/>
  <c r="AD96" i="2"/>
  <c r="AC96" i="2"/>
  <c r="AB96" i="2"/>
  <c r="AA96" i="2"/>
  <c r="Z96" i="2"/>
  <c r="U96" i="2"/>
  <c r="T96" i="2"/>
  <c r="S96" i="2"/>
  <c r="R96" i="2"/>
  <c r="Q96" i="2"/>
  <c r="L96" i="2"/>
  <c r="K96" i="2"/>
  <c r="J96" i="2"/>
  <c r="I96" i="2"/>
  <c r="H96" i="2"/>
  <c r="BE95" i="2"/>
  <c r="BD95" i="2"/>
  <c r="BC95" i="2"/>
  <c r="BB95" i="2"/>
  <c r="BA95" i="2"/>
  <c r="AV95" i="2"/>
  <c r="AU95" i="2"/>
  <c r="AT95" i="2"/>
  <c r="AS95" i="2"/>
  <c r="AR95" i="2"/>
  <c r="AM95" i="2"/>
  <c r="AL95" i="2"/>
  <c r="AK95" i="2"/>
  <c r="AJ95" i="2"/>
  <c r="AI95" i="2"/>
  <c r="AD95" i="2"/>
  <c r="AC95" i="2"/>
  <c r="AB95" i="2"/>
  <c r="AA95" i="2"/>
  <c r="Z95" i="2"/>
  <c r="U95" i="2"/>
  <c r="T95" i="2"/>
  <c r="S95" i="2"/>
  <c r="R95" i="2"/>
  <c r="Q95" i="2"/>
  <c r="L95" i="2"/>
  <c r="K95" i="2"/>
  <c r="J95" i="2"/>
  <c r="I95" i="2"/>
  <c r="H95" i="2"/>
  <c r="BE94" i="2"/>
  <c r="BD94" i="2"/>
  <c r="BC94" i="2"/>
  <c r="BB94" i="2"/>
  <c r="BA94" i="2"/>
  <c r="AV94" i="2"/>
  <c r="AU94" i="2"/>
  <c r="AT94" i="2"/>
  <c r="AS94" i="2"/>
  <c r="AR94" i="2"/>
  <c r="AM94" i="2"/>
  <c r="AL94" i="2"/>
  <c r="AK94" i="2"/>
  <c r="AJ94" i="2"/>
  <c r="AI94" i="2"/>
  <c r="AD94" i="2"/>
  <c r="AC94" i="2"/>
  <c r="AB94" i="2"/>
  <c r="AA94" i="2"/>
  <c r="Z94" i="2"/>
  <c r="U94" i="2"/>
  <c r="T94" i="2"/>
  <c r="S94" i="2"/>
  <c r="R94" i="2"/>
  <c r="Q94" i="2"/>
  <c r="L94" i="2"/>
  <c r="K94" i="2"/>
  <c r="J94" i="2"/>
  <c r="I94" i="2"/>
  <c r="H94" i="2"/>
  <c r="BE93" i="2"/>
  <c r="BD93" i="2"/>
  <c r="BC93" i="2"/>
  <c r="BB93" i="2"/>
  <c r="BA93" i="2"/>
  <c r="AV93" i="2"/>
  <c r="AU93" i="2"/>
  <c r="AT93" i="2"/>
  <c r="AS93" i="2"/>
  <c r="AR93" i="2"/>
  <c r="AM93" i="2"/>
  <c r="AL93" i="2"/>
  <c r="AK93" i="2"/>
  <c r="AJ93" i="2"/>
  <c r="AI93" i="2"/>
  <c r="AD93" i="2"/>
  <c r="AC93" i="2"/>
  <c r="AB93" i="2"/>
  <c r="AA93" i="2"/>
  <c r="Z93" i="2"/>
  <c r="U93" i="2"/>
  <c r="T93" i="2"/>
  <c r="S93" i="2"/>
  <c r="R93" i="2"/>
  <c r="Q93" i="2"/>
  <c r="L93" i="2"/>
  <c r="K93" i="2"/>
  <c r="J93" i="2"/>
  <c r="I93" i="2"/>
  <c r="H93" i="2"/>
  <c r="BE92" i="2"/>
  <c r="BD92" i="2"/>
  <c r="BC92" i="2"/>
  <c r="BB92" i="2"/>
  <c r="BA92" i="2"/>
  <c r="AV92" i="2"/>
  <c r="AU92" i="2"/>
  <c r="AT92" i="2"/>
  <c r="AS92" i="2"/>
  <c r="AR92" i="2"/>
  <c r="AM92" i="2"/>
  <c r="AL92" i="2"/>
  <c r="AK92" i="2"/>
  <c r="AJ92" i="2"/>
  <c r="AI92" i="2"/>
  <c r="AD92" i="2"/>
  <c r="AC92" i="2"/>
  <c r="AB92" i="2"/>
  <c r="AA92" i="2"/>
  <c r="Z92" i="2"/>
  <c r="U92" i="2"/>
  <c r="T92" i="2"/>
  <c r="S92" i="2"/>
  <c r="R92" i="2"/>
  <c r="Q92" i="2"/>
  <c r="L92" i="2"/>
  <c r="K92" i="2"/>
  <c r="J92" i="2"/>
  <c r="I92" i="2"/>
  <c r="H92" i="2"/>
  <c r="BE91" i="2"/>
  <c r="BD91" i="2"/>
  <c r="BC91" i="2"/>
  <c r="BB91" i="2"/>
  <c r="BA91" i="2"/>
  <c r="AV91" i="2"/>
  <c r="AU91" i="2"/>
  <c r="AT91" i="2"/>
  <c r="AS91" i="2"/>
  <c r="AR91" i="2"/>
  <c r="AM91" i="2"/>
  <c r="AL91" i="2"/>
  <c r="AK91" i="2"/>
  <c r="AJ91" i="2"/>
  <c r="AI91" i="2"/>
  <c r="AD91" i="2"/>
  <c r="AC91" i="2"/>
  <c r="AB91" i="2"/>
  <c r="AA91" i="2"/>
  <c r="Z91" i="2"/>
  <c r="U91" i="2"/>
  <c r="T91" i="2"/>
  <c r="S91" i="2"/>
  <c r="R91" i="2"/>
  <c r="Q91" i="2"/>
  <c r="L91" i="2"/>
  <c r="K91" i="2"/>
  <c r="J91" i="2"/>
  <c r="I91" i="2"/>
  <c r="H91" i="2"/>
  <c r="BE90" i="2"/>
  <c r="BD90" i="2"/>
  <c r="BC90" i="2"/>
  <c r="BB90" i="2"/>
  <c r="BA90" i="2"/>
  <c r="AV90" i="2"/>
  <c r="AU90" i="2"/>
  <c r="AT90" i="2"/>
  <c r="AS90" i="2"/>
  <c r="AR90" i="2"/>
  <c r="AM90" i="2"/>
  <c r="AL90" i="2"/>
  <c r="AK90" i="2"/>
  <c r="AJ90" i="2"/>
  <c r="AI90" i="2"/>
  <c r="AD90" i="2"/>
  <c r="AC90" i="2"/>
  <c r="AB90" i="2"/>
  <c r="AA90" i="2"/>
  <c r="Z90" i="2"/>
  <c r="U90" i="2"/>
  <c r="T90" i="2"/>
  <c r="S90" i="2"/>
  <c r="R90" i="2"/>
  <c r="Q90" i="2"/>
  <c r="L90" i="2"/>
  <c r="K90" i="2"/>
  <c r="J90" i="2"/>
  <c r="I90" i="2"/>
  <c r="H90" i="2"/>
  <c r="BE89" i="2"/>
  <c r="BD89" i="2"/>
  <c r="BC89" i="2"/>
  <c r="BB89" i="2"/>
  <c r="BA89" i="2"/>
  <c r="AV89" i="2"/>
  <c r="AU89" i="2"/>
  <c r="AT89" i="2"/>
  <c r="AS89" i="2"/>
  <c r="AR89" i="2"/>
  <c r="AM89" i="2"/>
  <c r="AL89" i="2"/>
  <c r="AK89" i="2"/>
  <c r="AJ89" i="2"/>
  <c r="AI89" i="2"/>
  <c r="AD89" i="2"/>
  <c r="AC89" i="2"/>
  <c r="AB89" i="2"/>
  <c r="AA89" i="2"/>
  <c r="Z89" i="2"/>
  <c r="U89" i="2"/>
  <c r="T89" i="2"/>
  <c r="S89" i="2"/>
  <c r="R89" i="2"/>
  <c r="Q89" i="2"/>
  <c r="L89" i="2"/>
  <c r="K89" i="2"/>
  <c r="J89" i="2"/>
  <c r="I89" i="2"/>
  <c r="H89" i="2"/>
  <c r="BE88" i="2"/>
  <c r="BD88" i="2"/>
  <c r="BC88" i="2"/>
  <c r="BB88" i="2"/>
  <c r="BA88" i="2"/>
  <c r="AV88" i="2"/>
  <c r="AU88" i="2"/>
  <c r="AT88" i="2"/>
  <c r="AS88" i="2"/>
  <c r="AR88" i="2"/>
  <c r="AM88" i="2"/>
  <c r="AL88" i="2"/>
  <c r="AK88" i="2"/>
  <c r="AJ88" i="2"/>
  <c r="AI88" i="2"/>
  <c r="AD88" i="2"/>
  <c r="AC88" i="2"/>
  <c r="AB88" i="2"/>
  <c r="AA88" i="2"/>
  <c r="Z88" i="2"/>
  <c r="U88" i="2"/>
  <c r="T88" i="2"/>
  <c r="S88" i="2"/>
  <c r="R88" i="2"/>
  <c r="Q88" i="2"/>
  <c r="L88" i="2"/>
  <c r="K88" i="2"/>
  <c r="J88" i="2"/>
  <c r="I88" i="2"/>
  <c r="H88" i="2"/>
  <c r="BE87" i="2"/>
  <c r="BD87" i="2"/>
  <c r="BC87" i="2"/>
  <c r="BB87" i="2"/>
  <c r="BA87" i="2"/>
  <c r="AV87" i="2"/>
  <c r="AU87" i="2"/>
  <c r="AT87" i="2"/>
  <c r="AS87" i="2"/>
  <c r="AR87" i="2"/>
  <c r="AM87" i="2"/>
  <c r="AL87" i="2"/>
  <c r="AK87" i="2"/>
  <c r="AJ87" i="2"/>
  <c r="AI87" i="2"/>
  <c r="AD87" i="2"/>
  <c r="AC87" i="2"/>
  <c r="AB87" i="2"/>
  <c r="AA87" i="2"/>
  <c r="Z87" i="2"/>
  <c r="U87" i="2"/>
  <c r="T87" i="2"/>
  <c r="S87" i="2"/>
  <c r="R87" i="2"/>
  <c r="Q87" i="2"/>
  <c r="L87" i="2"/>
  <c r="K87" i="2"/>
  <c r="J87" i="2"/>
  <c r="I87" i="2"/>
  <c r="H87" i="2"/>
  <c r="BE86" i="2"/>
  <c r="BD86" i="2"/>
  <c r="BC86" i="2"/>
  <c r="BB86" i="2"/>
  <c r="BA86" i="2"/>
  <c r="AV86" i="2"/>
  <c r="AU86" i="2"/>
  <c r="AT86" i="2"/>
  <c r="AS86" i="2"/>
  <c r="AR86" i="2"/>
  <c r="AM86" i="2"/>
  <c r="AL86" i="2"/>
  <c r="AK86" i="2"/>
  <c r="AJ86" i="2"/>
  <c r="AI86" i="2"/>
  <c r="AD86" i="2"/>
  <c r="AC86" i="2"/>
  <c r="AB86" i="2"/>
  <c r="AA86" i="2"/>
  <c r="Z86" i="2"/>
  <c r="U86" i="2"/>
  <c r="T86" i="2"/>
  <c r="S86" i="2"/>
  <c r="R86" i="2"/>
  <c r="Q86" i="2"/>
  <c r="L86" i="2"/>
  <c r="K86" i="2"/>
  <c r="J86" i="2"/>
  <c r="I86" i="2"/>
  <c r="H86" i="2"/>
  <c r="BE85" i="2"/>
  <c r="BD85" i="2"/>
  <c r="BC85" i="2"/>
  <c r="BB85" i="2"/>
  <c r="BA85" i="2"/>
  <c r="AV85" i="2"/>
  <c r="AU85" i="2"/>
  <c r="AT85" i="2"/>
  <c r="AS85" i="2"/>
  <c r="AR85" i="2"/>
  <c r="AM85" i="2"/>
  <c r="AL85" i="2"/>
  <c r="AK85" i="2"/>
  <c r="AJ85" i="2"/>
  <c r="AI85" i="2"/>
  <c r="AD85" i="2"/>
  <c r="AC85" i="2"/>
  <c r="AB85" i="2"/>
  <c r="AA85" i="2"/>
  <c r="Z85" i="2"/>
  <c r="U85" i="2"/>
  <c r="T85" i="2"/>
  <c r="S85" i="2"/>
  <c r="R85" i="2"/>
  <c r="Q85" i="2"/>
  <c r="L85" i="2"/>
  <c r="K85" i="2"/>
  <c r="J85" i="2"/>
  <c r="I85" i="2"/>
  <c r="H85" i="2"/>
  <c r="BE84" i="2"/>
  <c r="BD84" i="2"/>
  <c r="BC84" i="2"/>
  <c r="BB84" i="2"/>
  <c r="BA84" i="2"/>
  <c r="AV84" i="2"/>
  <c r="AU84" i="2"/>
  <c r="AT84" i="2"/>
  <c r="AS84" i="2"/>
  <c r="AR84" i="2"/>
  <c r="AM84" i="2"/>
  <c r="AL84" i="2"/>
  <c r="AK84" i="2"/>
  <c r="AJ84" i="2"/>
  <c r="AI84" i="2"/>
  <c r="AD84" i="2"/>
  <c r="AC84" i="2"/>
  <c r="AB84" i="2"/>
  <c r="AA84" i="2"/>
  <c r="Z84" i="2"/>
  <c r="U84" i="2"/>
  <c r="T84" i="2"/>
  <c r="S84" i="2"/>
  <c r="R84" i="2"/>
  <c r="Q84" i="2"/>
  <c r="L84" i="2"/>
  <c r="K84" i="2"/>
  <c r="J84" i="2"/>
  <c r="I84" i="2"/>
  <c r="H84" i="2"/>
  <c r="BE83" i="2"/>
  <c r="BD83" i="2"/>
  <c r="BC83" i="2"/>
  <c r="BB83" i="2"/>
  <c r="BA83" i="2"/>
  <c r="AV83" i="2"/>
  <c r="AU83" i="2"/>
  <c r="AT83" i="2"/>
  <c r="AS83" i="2"/>
  <c r="AR83" i="2"/>
  <c r="AM83" i="2"/>
  <c r="AL83" i="2"/>
  <c r="AK83" i="2"/>
  <c r="AJ83" i="2"/>
  <c r="AI83" i="2"/>
  <c r="AD83" i="2"/>
  <c r="AC83" i="2"/>
  <c r="AB83" i="2"/>
  <c r="AA83" i="2"/>
  <c r="Z83" i="2"/>
  <c r="U83" i="2"/>
  <c r="T83" i="2"/>
  <c r="S83" i="2"/>
  <c r="R83" i="2"/>
  <c r="Q83" i="2"/>
  <c r="L83" i="2"/>
  <c r="K83" i="2"/>
  <c r="J83" i="2"/>
  <c r="I83" i="2"/>
  <c r="H83" i="2"/>
  <c r="BE82" i="2"/>
  <c r="BD82" i="2"/>
  <c r="BC82" i="2"/>
  <c r="BB82" i="2"/>
  <c r="BA82" i="2"/>
  <c r="AV82" i="2"/>
  <c r="AU82" i="2"/>
  <c r="AT82" i="2"/>
  <c r="AS82" i="2"/>
  <c r="AR82" i="2"/>
  <c r="AM82" i="2"/>
  <c r="AL82" i="2"/>
  <c r="AK82" i="2"/>
  <c r="AJ82" i="2"/>
  <c r="AI82" i="2"/>
  <c r="AD82" i="2"/>
  <c r="AC82" i="2"/>
  <c r="AB82" i="2"/>
  <c r="AA82" i="2"/>
  <c r="Z82" i="2"/>
  <c r="U82" i="2"/>
  <c r="T82" i="2"/>
  <c r="S82" i="2"/>
  <c r="R82" i="2"/>
  <c r="Q82" i="2"/>
  <c r="L82" i="2"/>
  <c r="K82" i="2"/>
  <c r="J82" i="2"/>
  <c r="I82" i="2"/>
  <c r="H82" i="2"/>
  <c r="BE81" i="2"/>
  <c r="BD81" i="2"/>
  <c r="BC81" i="2"/>
  <c r="BB81" i="2"/>
  <c r="BA81" i="2"/>
  <c r="AV81" i="2"/>
  <c r="AU81" i="2"/>
  <c r="AT81" i="2"/>
  <c r="AS81" i="2"/>
  <c r="AR81" i="2"/>
  <c r="AM81" i="2"/>
  <c r="AL81" i="2"/>
  <c r="AK81" i="2"/>
  <c r="AJ81" i="2"/>
  <c r="AI81" i="2"/>
  <c r="AD81" i="2"/>
  <c r="AC81" i="2"/>
  <c r="AB81" i="2"/>
  <c r="AA81" i="2"/>
  <c r="Z81" i="2"/>
  <c r="U81" i="2"/>
  <c r="T81" i="2"/>
  <c r="S81" i="2"/>
  <c r="R81" i="2"/>
  <c r="Q81" i="2"/>
  <c r="L81" i="2"/>
  <c r="K81" i="2"/>
  <c r="J81" i="2"/>
  <c r="I81" i="2"/>
  <c r="H81" i="2"/>
  <c r="BE80" i="2"/>
  <c r="BD80" i="2"/>
  <c r="BC80" i="2"/>
  <c r="BB80" i="2"/>
  <c r="BA80" i="2"/>
  <c r="AV80" i="2"/>
  <c r="AU80" i="2"/>
  <c r="AT80" i="2"/>
  <c r="AS80" i="2"/>
  <c r="AR80" i="2"/>
  <c r="AM80" i="2"/>
  <c r="AL80" i="2"/>
  <c r="AK80" i="2"/>
  <c r="AJ80" i="2"/>
  <c r="AI80" i="2"/>
  <c r="AD80" i="2"/>
  <c r="AC80" i="2"/>
  <c r="AB80" i="2"/>
  <c r="AA80" i="2"/>
  <c r="Z80" i="2"/>
  <c r="U80" i="2"/>
  <c r="T80" i="2"/>
  <c r="S80" i="2"/>
  <c r="R80" i="2"/>
  <c r="Q80" i="2"/>
  <c r="L80" i="2"/>
  <c r="K80" i="2"/>
  <c r="J80" i="2"/>
  <c r="I80" i="2"/>
  <c r="H80" i="2"/>
  <c r="BE79" i="2"/>
  <c r="BD79" i="2"/>
  <c r="BC79" i="2"/>
  <c r="BB79" i="2"/>
  <c r="BA79" i="2"/>
  <c r="AV79" i="2"/>
  <c r="AU79" i="2"/>
  <c r="AT79" i="2"/>
  <c r="AS79" i="2"/>
  <c r="AR79" i="2"/>
  <c r="AM79" i="2"/>
  <c r="AL79" i="2"/>
  <c r="AK79" i="2"/>
  <c r="AJ79" i="2"/>
  <c r="AI79" i="2"/>
  <c r="AD79" i="2"/>
  <c r="AC79" i="2"/>
  <c r="AB79" i="2"/>
  <c r="AA79" i="2"/>
  <c r="Z79" i="2"/>
  <c r="U79" i="2"/>
  <c r="T79" i="2"/>
  <c r="S79" i="2"/>
  <c r="R79" i="2"/>
  <c r="Q79" i="2"/>
  <c r="L79" i="2"/>
  <c r="K79" i="2"/>
  <c r="J79" i="2"/>
  <c r="I79" i="2"/>
  <c r="H79" i="2"/>
  <c r="BE78" i="2"/>
  <c r="BD78" i="2"/>
  <c r="BC78" i="2"/>
  <c r="BB78" i="2"/>
  <c r="BA78" i="2"/>
  <c r="AV78" i="2"/>
  <c r="AU78" i="2"/>
  <c r="AT78" i="2"/>
  <c r="AS78" i="2"/>
  <c r="AR78" i="2"/>
  <c r="AM78" i="2"/>
  <c r="AL78" i="2"/>
  <c r="AK78" i="2"/>
  <c r="AJ78" i="2"/>
  <c r="AI78" i="2"/>
  <c r="AD78" i="2"/>
  <c r="AC78" i="2"/>
  <c r="AB78" i="2"/>
  <c r="AA78" i="2"/>
  <c r="Z78" i="2"/>
  <c r="U78" i="2"/>
  <c r="T78" i="2"/>
  <c r="S78" i="2"/>
  <c r="R78" i="2"/>
  <c r="Q78" i="2"/>
  <c r="L78" i="2"/>
  <c r="K78" i="2"/>
  <c r="J78" i="2"/>
  <c r="I78" i="2"/>
  <c r="H78" i="2"/>
  <c r="BE77" i="2"/>
  <c r="BD77" i="2"/>
  <c r="BC77" i="2"/>
  <c r="BB77" i="2"/>
  <c r="BA77" i="2"/>
  <c r="AV77" i="2"/>
  <c r="AU77" i="2"/>
  <c r="AT77" i="2"/>
  <c r="AS77" i="2"/>
  <c r="AR77" i="2"/>
  <c r="AM77" i="2"/>
  <c r="AL77" i="2"/>
  <c r="AK77" i="2"/>
  <c r="AJ77" i="2"/>
  <c r="AI77" i="2"/>
  <c r="AD77" i="2"/>
  <c r="AC77" i="2"/>
  <c r="AB77" i="2"/>
  <c r="AA77" i="2"/>
  <c r="Z77" i="2"/>
  <c r="U77" i="2"/>
  <c r="T77" i="2"/>
  <c r="S77" i="2"/>
  <c r="R77" i="2"/>
  <c r="Q77" i="2"/>
  <c r="L77" i="2"/>
  <c r="K77" i="2"/>
  <c r="J77" i="2"/>
  <c r="I77" i="2"/>
  <c r="H77" i="2"/>
  <c r="BE76" i="2"/>
  <c r="BD76" i="2"/>
  <c r="BC76" i="2"/>
  <c r="BB76" i="2"/>
  <c r="BA76" i="2"/>
  <c r="AV76" i="2"/>
  <c r="AU76" i="2"/>
  <c r="AT76" i="2"/>
  <c r="AS76" i="2"/>
  <c r="AR76" i="2"/>
  <c r="AM76" i="2"/>
  <c r="AL76" i="2"/>
  <c r="AK76" i="2"/>
  <c r="AJ76" i="2"/>
  <c r="AI76" i="2"/>
  <c r="AD76" i="2"/>
  <c r="AC76" i="2"/>
  <c r="AB76" i="2"/>
  <c r="AA76" i="2"/>
  <c r="Z76" i="2"/>
  <c r="U76" i="2"/>
  <c r="T76" i="2"/>
  <c r="S76" i="2"/>
  <c r="R76" i="2"/>
  <c r="Q76" i="2"/>
  <c r="L76" i="2"/>
  <c r="K76" i="2"/>
  <c r="J76" i="2"/>
  <c r="I76" i="2"/>
  <c r="H76" i="2"/>
  <c r="BE75" i="2"/>
  <c r="BD75" i="2"/>
  <c r="BC75" i="2"/>
  <c r="BB75" i="2"/>
  <c r="BA75" i="2"/>
  <c r="AV75" i="2"/>
  <c r="AU75" i="2"/>
  <c r="AT75" i="2"/>
  <c r="AS75" i="2"/>
  <c r="AR75" i="2"/>
  <c r="AM75" i="2"/>
  <c r="AL75" i="2"/>
  <c r="AK75" i="2"/>
  <c r="AJ75" i="2"/>
  <c r="AI75" i="2"/>
  <c r="AD75" i="2"/>
  <c r="AC75" i="2"/>
  <c r="AB75" i="2"/>
  <c r="AA75" i="2"/>
  <c r="Z75" i="2"/>
  <c r="U75" i="2"/>
  <c r="T75" i="2"/>
  <c r="S75" i="2"/>
  <c r="R75" i="2"/>
  <c r="Q75" i="2"/>
  <c r="L75" i="2"/>
  <c r="K75" i="2"/>
  <c r="J75" i="2"/>
  <c r="I75" i="2"/>
  <c r="H75" i="2"/>
  <c r="BE74" i="2"/>
  <c r="BD74" i="2"/>
  <c r="BC74" i="2"/>
  <c r="BB74" i="2"/>
  <c r="BA74" i="2"/>
  <c r="AV74" i="2"/>
  <c r="AU74" i="2"/>
  <c r="AT74" i="2"/>
  <c r="AS74" i="2"/>
  <c r="AR74" i="2"/>
  <c r="AM74" i="2"/>
  <c r="AL74" i="2"/>
  <c r="AK74" i="2"/>
  <c r="AJ74" i="2"/>
  <c r="AI74" i="2"/>
  <c r="AD74" i="2"/>
  <c r="AC74" i="2"/>
  <c r="AB74" i="2"/>
  <c r="AA74" i="2"/>
  <c r="Z74" i="2"/>
  <c r="U74" i="2"/>
  <c r="T74" i="2"/>
  <c r="S74" i="2"/>
  <c r="R74" i="2"/>
  <c r="Q74" i="2"/>
  <c r="L74" i="2"/>
  <c r="K74" i="2"/>
  <c r="J74" i="2"/>
  <c r="I74" i="2"/>
  <c r="H74" i="2"/>
  <c r="BE73" i="2"/>
  <c r="BD73" i="2"/>
  <c r="BC73" i="2"/>
  <c r="BB73" i="2"/>
  <c r="BA73" i="2"/>
  <c r="AV73" i="2"/>
  <c r="AU73" i="2"/>
  <c r="AT73" i="2"/>
  <c r="AS73" i="2"/>
  <c r="AR73" i="2"/>
  <c r="AM73" i="2"/>
  <c r="AL73" i="2"/>
  <c r="AK73" i="2"/>
  <c r="AJ73" i="2"/>
  <c r="AI73" i="2"/>
  <c r="AD73" i="2"/>
  <c r="AC73" i="2"/>
  <c r="AB73" i="2"/>
  <c r="AA73" i="2"/>
  <c r="Z73" i="2"/>
  <c r="U73" i="2"/>
  <c r="T73" i="2"/>
  <c r="S73" i="2"/>
  <c r="R73" i="2"/>
  <c r="Q73" i="2"/>
  <c r="L73" i="2"/>
  <c r="K73" i="2"/>
  <c r="J73" i="2"/>
  <c r="I73" i="2"/>
  <c r="H73" i="2"/>
  <c r="BE72" i="2"/>
  <c r="BD72" i="2"/>
  <c r="BC72" i="2"/>
  <c r="BB72" i="2"/>
  <c r="BA72" i="2"/>
  <c r="AV72" i="2"/>
  <c r="AU72" i="2"/>
  <c r="AT72" i="2"/>
  <c r="AS72" i="2"/>
  <c r="AR72" i="2"/>
  <c r="AM72" i="2"/>
  <c r="AL72" i="2"/>
  <c r="AK72" i="2"/>
  <c r="AJ72" i="2"/>
  <c r="AI72" i="2"/>
  <c r="AD72" i="2"/>
  <c r="AC72" i="2"/>
  <c r="AB72" i="2"/>
  <c r="AA72" i="2"/>
  <c r="Z72" i="2"/>
  <c r="U72" i="2"/>
  <c r="T72" i="2"/>
  <c r="S72" i="2"/>
  <c r="R72" i="2"/>
  <c r="Q72" i="2"/>
  <c r="L72" i="2"/>
  <c r="K72" i="2"/>
  <c r="J72" i="2"/>
  <c r="I72" i="2"/>
  <c r="H72" i="2"/>
  <c r="BE71" i="2"/>
  <c r="BD71" i="2"/>
  <c r="BC71" i="2"/>
  <c r="BB71" i="2"/>
  <c r="BA71" i="2"/>
  <c r="AV71" i="2"/>
  <c r="AU71" i="2"/>
  <c r="AT71" i="2"/>
  <c r="AS71" i="2"/>
  <c r="AR71" i="2"/>
  <c r="AM71" i="2"/>
  <c r="AL71" i="2"/>
  <c r="AK71" i="2"/>
  <c r="AJ71" i="2"/>
  <c r="AI71" i="2"/>
  <c r="AD71" i="2"/>
  <c r="AC71" i="2"/>
  <c r="AB71" i="2"/>
  <c r="AA71" i="2"/>
  <c r="Z71" i="2"/>
  <c r="U71" i="2"/>
  <c r="T71" i="2"/>
  <c r="S71" i="2"/>
  <c r="R71" i="2"/>
  <c r="Q71" i="2"/>
  <c r="L71" i="2"/>
  <c r="K71" i="2"/>
  <c r="J71" i="2"/>
  <c r="I71" i="2"/>
  <c r="H71" i="2"/>
  <c r="BE70" i="2"/>
  <c r="BD70" i="2"/>
  <c r="BC70" i="2"/>
  <c r="BB70" i="2"/>
  <c r="BA70" i="2"/>
  <c r="AV70" i="2"/>
  <c r="AU70" i="2"/>
  <c r="AT70" i="2"/>
  <c r="AS70" i="2"/>
  <c r="AR70" i="2"/>
  <c r="AM70" i="2"/>
  <c r="AL70" i="2"/>
  <c r="AK70" i="2"/>
  <c r="AJ70" i="2"/>
  <c r="AI70" i="2"/>
  <c r="AD70" i="2"/>
  <c r="AC70" i="2"/>
  <c r="AB70" i="2"/>
  <c r="AA70" i="2"/>
  <c r="Z70" i="2"/>
  <c r="U70" i="2"/>
  <c r="T70" i="2"/>
  <c r="S70" i="2"/>
  <c r="R70" i="2"/>
  <c r="Q70" i="2"/>
  <c r="L70" i="2"/>
  <c r="K70" i="2"/>
  <c r="J70" i="2"/>
  <c r="I70" i="2"/>
  <c r="H70" i="2"/>
  <c r="BE69" i="2"/>
  <c r="BD69" i="2"/>
  <c r="BC69" i="2"/>
  <c r="BB69" i="2"/>
  <c r="BA69" i="2"/>
  <c r="AV69" i="2"/>
  <c r="AU69" i="2"/>
  <c r="AT69" i="2"/>
  <c r="AS69" i="2"/>
  <c r="AR69" i="2"/>
  <c r="AM69" i="2"/>
  <c r="AL69" i="2"/>
  <c r="AK69" i="2"/>
  <c r="AJ69" i="2"/>
  <c r="AI69" i="2"/>
  <c r="AD69" i="2"/>
  <c r="AC69" i="2"/>
  <c r="AB69" i="2"/>
  <c r="AA69" i="2"/>
  <c r="Z69" i="2"/>
  <c r="U69" i="2"/>
  <c r="T69" i="2"/>
  <c r="S69" i="2"/>
  <c r="R69" i="2"/>
  <c r="Q69" i="2"/>
  <c r="L69" i="2"/>
  <c r="K69" i="2"/>
  <c r="J69" i="2"/>
  <c r="I69" i="2"/>
  <c r="H69" i="2"/>
  <c r="BE68" i="2"/>
  <c r="BD68" i="2"/>
  <c r="BC68" i="2"/>
  <c r="BB68" i="2"/>
  <c r="BA68" i="2"/>
  <c r="AV68" i="2"/>
  <c r="AU68" i="2"/>
  <c r="AT68" i="2"/>
  <c r="AS68" i="2"/>
  <c r="AR68" i="2"/>
  <c r="AM68" i="2"/>
  <c r="AL68" i="2"/>
  <c r="AK68" i="2"/>
  <c r="AJ68" i="2"/>
  <c r="AI68" i="2"/>
  <c r="AD68" i="2"/>
  <c r="AC68" i="2"/>
  <c r="AB68" i="2"/>
  <c r="AA68" i="2"/>
  <c r="Z68" i="2"/>
  <c r="U68" i="2"/>
  <c r="T68" i="2"/>
  <c r="S68" i="2"/>
  <c r="R68" i="2"/>
  <c r="Q68" i="2"/>
  <c r="L68" i="2"/>
  <c r="K68" i="2"/>
  <c r="J68" i="2"/>
  <c r="I68" i="2"/>
  <c r="H68" i="2"/>
  <c r="BE67" i="2"/>
  <c r="BD67" i="2"/>
  <c r="BC67" i="2"/>
  <c r="BB67" i="2"/>
  <c r="BA67" i="2"/>
  <c r="AV67" i="2"/>
  <c r="AU67" i="2"/>
  <c r="AT67" i="2"/>
  <c r="AS67" i="2"/>
  <c r="AR67" i="2"/>
  <c r="AM67" i="2"/>
  <c r="AL67" i="2"/>
  <c r="AK67" i="2"/>
  <c r="AJ67" i="2"/>
  <c r="AI67" i="2"/>
  <c r="AD67" i="2"/>
  <c r="AC67" i="2"/>
  <c r="AB67" i="2"/>
  <c r="AA67" i="2"/>
  <c r="Z67" i="2"/>
  <c r="U67" i="2"/>
  <c r="T67" i="2"/>
  <c r="S67" i="2"/>
  <c r="R67" i="2"/>
  <c r="Q67" i="2"/>
  <c r="L67" i="2"/>
  <c r="K67" i="2"/>
  <c r="J67" i="2"/>
  <c r="I67" i="2"/>
  <c r="H67" i="2"/>
  <c r="BE66" i="2"/>
  <c r="BD66" i="2"/>
  <c r="BC66" i="2"/>
  <c r="BB66" i="2"/>
  <c r="BA66" i="2"/>
  <c r="AV66" i="2"/>
  <c r="AU66" i="2"/>
  <c r="AT66" i="2"/>
  <c r="AS66" i="2"/>
  <c r="AR66" i="2"/>
  <c r="AM66" i="2"/>
  <c r="AL66" i="2"/>
  <c r="AK66" i="2"/>
  <c r="AJ66" i="2"/>
  <c r="AI66" i="2"/>
  <c r="AD66" i="2"/>
  <c r="AC66" i="2"/>
  <c r="AB66" i="2"/>
  <c r="AA66" i="2"/>
  <c r="Z66" i="2"/>
  <c r="U66" i="2"/>
  <c r="T66" i="2"/>
  <c r="S66" i="2"/>
  <c r="R66" i="2"/>
  <c r="Q66" i="2"/>
  <c r="L66" i="2"/>
  <c r="K66" i="2"/>
  <c r="J66" i="2"/>
  <c r="I66" i="2"/>
  <c r="H66" i="2"/>
  <c r="BE65" i="2"/>
  <c r="BD65" i="2"/>
  <c r="BC65" i="2"/>
  <c r="BB65" i="2"/>
  <c r="BA65" i="2"/>
  <c r="AV65" i="2"/>
  <c r="AU65" i="2"/>
  <c r="AT65" i="2"/>
  <c r="AS65" i="2"/>
  <c r="AR65" i="2"/>
  <c r="AM65" i="2"/>
  <c r="AL65" i="2"/>
  <c r="AK65" i="2"/>
  <c r="AJ65" i="2"/>
  <c r="AI65" i="2"/>
  <c r="AD65" i="2"/>
  <c r="AC65" i="2"/>
  <c r="AB65" i="2"/>
  <c r="AA65" i="2"/>
  <c r="Z65" i="2"/>
  <c r="U65" i="2"/>
  <c r="T65" i="2"/>
  <c r="S65" i="2"/>
  <c r="R65" i="2"/>
  <c r="Q65" i="2"/>
  <c r="L65" i="2"/>
  <c r="K65" i="2"/>
  <c r="J65" i="2"/>
  <c r="I65" i="2"/>
  <c r="H65" i="2"/>
  <c r="BE64" i="2"/>
  <c r="BD64" i="2"/>
  <c r="BC64" i="2"/>
  <c r="BB64" i="2"/>
  <c r="BA64" i="2"/>
  <c r="AV64" i="2"/>
  <c r="AU64" i="2"/>
  <c r="AT64" i="2"/>
  <c r="AS64" i="2"/>
  <c r="AR64" i="2"/>
  <c r="AM64" i="2"/>
  <c r="AL64" i="2"/>
  <c r="AK64" i="2"/>
  <c r="AJ64" i="2"/>
  <c r="AI64" i="2"/>
  <c r="AD64" i="2"/>
  <c r="AC64" i="2"/>
  <c r="AB64" i="2"/>
  <c r="AA64" i="2"/>
  <c r="Z64" i="2"/>
  <c r="U64" i="2"/>
  <c r="T64" i="2"/>
  <c r="S64" i="2"/>
  <c r="R64" i="2"/>
  <c r="Q64" i="2"/>
  <c r="L64" i="2"/>
  <c r="K64" i="2"/>
  <c r="J64" i="2"/>
  <c r="I64" i="2"/>
  <c r="H64" i="2"/>
  <c r="BE63" i="2"/>
  <c r="BD63" i="2"/>
  <c r="BC63" i="2"/>
  <c r="BB63" i="2"/>
  <c r="BA63" i="2"/>
  <c r="AV63" i="2"/>
  <c r="AU63" i="2"/>
  <c r="AT63" i="2"/>
  <c r="AS63" i="2"/>
  <c r="AR63" i="2"/>
  <c r="AM63" i="2"/>
  <c r="AL63" i="2"/>
  <c r="AK63" i="2"/>
  <c r="AJ63" i="2"/>
  <c r="AI63" i="2"/>
  <c r="AD63" i="2"/>
  <c r="AC63" i="2"/>
  <c r="AB63" i="2"/>
  <c r="AA63" i="2"/>
  <c r="Z63" i="2"/>
  <c r="U63" i="2"/>
  <c r="T63" i="2"/>
  <c r="S63" i="2"/>
  <c r="R63" i="2"/>
  <c r="Q63" i="2"/>
  <c r="L63" i="2"/>
  <c r="K63" i="2"/>
  <c r="J63" i="2"/>
  <c r="I63" i="2"/>
  <c r="H63" i="2"/>
  <c r="BE62" i="2"/>
  <c r="BD62" i="2"/>
  <c r="BC62" i="2"/>
  <c r="BB62" i="2"/>
  <c r="BA62" i="2"/>
  <c r="AV62" i="2"/>
  <c r="AU62" i="2"/>
  <c r="AT62" i="2"/>
  <c r="AS62" i="2"/>
  <c r="AR62" i="2"/>
  <c r="AM62" i="2"/>
  <c r="AL62" i="2"/>
  <c r="AK62" i="2"/>
  <c r="AJ62" i="2"/>
  <c r="AI62" i="2"/>
  <c r="AD62" i="2"/>
  <c r="AC62" i="2"/>
  <c r="AB62" i="2"/>
  <c r="AA62" i="2"/>
  <c r="Z62" i="2"/>
  <c r="U62" i="2"/>
  <c r="T62" i="2"/>
  <c r="S62" i="2"/>
  <c r="R62" i="2"/>
  <c r="Q62" i="2"/>
  <c r="L62" i="2"/>
  <c r="K62" i="2"/>
  <c r="J62" i="2"/>
  <c r="I62" i="2"/>
  <c r="H62" i="2"/>
  <c r="BE61" i="2"/>
  <c r="BD61" i="2"/>
  <c r="BC61" i="2"/>
  <c r="BB61" i="2"/>
  <c r="BA61" i="2"/>
  <c r="AV61" i="2"/>
  <c r="AU61" i="2"/>
  <c r="AT61" i="2"/>
  <c r="AS61" i="2"/>
  <c r="AR61" i="2"/>
  <c r="AM61" i="2"/>
  <c r="AL61" i="2"/>
  <c r="AK61" i="2"/>
  <c r="AJ61" i="2"/>
  <c r="AI61" i="2"/>
  <c r="AD61" i="2"/>
  <c r="AC61" i="2"/>
  <c r="AB61" i="2"/>
  <c r="AA61" i="2"/>
  <c r="Z61" i="2"/>
  <c r="U61" i="2"/>
  <c r="T61" i="2"/>
  <c r="S61" i="2"/>
  <c r="R61" i="2"/>
  <c r="Q61" i="2"/>
  <c r="L61" i="2"/>
  <c r="K61" i="2"/>
  <c r="J61" i="2"/>
  <c r="I61" i="2"/>
  <c r="H61" i="2"/>
  <c r="BE60" i="2"/>
  <c r="BD60" i="2"/>
  <c r="BC60" i="2"/>
  <c r="BB60" i="2"/>
  <c r="BA60" i="2"/>
  <c r="AV60" i="2"/>
  <c r="AU60" i="2"/>
  <c r="AT60" i="2"/>
  <c r="AS60" i="2"/>
  <c r="AR60" i="2"/>
  <c r="AM60" i="2"/>
  <c r="AL60" i="2"/>
  <c r="AK60" i="2"/>
  <c r="AJ60" i="2"/>
  <c r="AI60" i="2"/>
  <c r="AD60" i="2"/>
  <c r="AC60" i="2"/>
  <c r="AB60" i="2"/>
  <c r="AA60" i="2"/>
  <c r="Z60" i="2"/>
  <c r="U60" i="2"/>
  <c r="T60" i="2"/>
  <c r="S60" i="2"/>
  <c r="R60" i="2"/>
  <c r="Q60" i="2"/>
  <c r="L60" i="2"/>
  <c r="K60" i="2"/>
  <c r="J60" i="2"/>
  <c r="I60" i="2"/>
  <c r="H60" i="2"/>
  <c r="BE59" i="2"/>
  <c r="BD59" i="2"/>
  <c r="BC59" i="2"/>
  <c r="BB59" i="2"/>
  <c r="BA59" i="2"/>
  <c r="AV59" i="2"/>
  <c r="AU59" i="2"/>
  <c r="AT59" i="2"/>
  <c r="AS59" i="2"/>
  <c r="AR59" i="2"/>
  <c r="AM59" i="2"/>
  <c r="AL59" i="2"/>
  <c r="AK59" i="2"/>
  <c r="AJ59" i="2"/>
  <c r="AI59" i="2"/>
  <c r="AD59" i="2"/>
  <c r="AC59" i="2"/>
  <c r="AB59" i="2"/>
  <c r="AA59" i="2"/>
  <c r="Z59" i="2"/>
  <c r="U59" i="2"/>
  <c r="T59" i="2"/>
  <c r="S59" i="2"/>
  <c r="R59" i="2"/>
  <c r="Q59" i="2"/>
  <c r="L59" i="2"/>
  <c r="K59" i="2"/>
  <c r="J59" i="2"/>
  <c r="I59" i="2"/>
  <c r="H59" i="2"/>
  <c r="BE58" i="2"/>
  <c r="BD58" i="2"/>
  <c r="BC58" i="2"/>
  <c r="BB58" i="2"/>
  <c r="BA58" i="2"/>
  <c r="AV58" i="2"/>
  <c r="AU58" i="2"/>
  <c r="AT58" i="2"/>
  <c r="AS58" i="2"/>
  <c r="AR58" i="2"/>
  <c r="AM58" i="2"/>
  <c r="AL58" i="2"/>
  <c r="AK58" i="2"/>
  <c r="AJ58" i="2"/>
  <c r="AI58" i="2"/>
  <c r="AD58" i="2"/>
  <c r="AC58" i="2"/>
  <c r="AB58" i="2"/>
  <c r="AA58" i="2"/>
  <c r="Z58" i="2"/>
  <c r="U58" i="2"/>
  <c r="T58" i="2"/>
  <c r="S58" i="2"/>
  <c r="R58" i="2"/>
  <c r="Q58" i="2"/>
  <c r="L58" i="2"/>
  <c r="K58" i="2"/>
  <c r="J58" i="2"/>
  <c r="I58" i="2"/>
  <c r="H58" i="2"/>
  <c r="BE57" i="2"/>
  <c r="BD57" i="2"/>
  <c r="BC57" i="2"/>
  <c r="BB57" i="2"/>
  <c r="BA57" i="2"/>
  <c r="AV57" i="2"/>
  <c r="AU57" i="2"/>
  <c r="AT57" i="2"/>
  <c r="AS57" i="2"/>
  <c r="AR57" i="2"/>
  <c r="AM57" i="2"/>
  <c r="AL57" i="2"/>
  <c r="AK57" i="2"/>
  <c r="AJ57" i="2"/>
  <c r="AI57" i="2"/>
  <c r="AD57" i="2"/>
  <c r="AC57" i="2"/>
  <c r="AB57" i="2"/>
  <c r="AA57" i="2"/>
  <c r="Z57" i="2"/>
  <c r="U57" i="2"/>
  <c r="T57" i="2"/>
  <c r="S57" i="2"/>
  <c r="R57" i="2"/>
  <c r="Q57" i="2"/>
  <c r="L57" i="2"/>
  <c r="K57" i="2"/>
  <c r="J57" i="2"/>
  <c r="I57" i="2"/>
  <c r="H57" i="2"/>
  <c r="BE56" i="2"/>
  <c r="BD56" i="2"/>
  <c r="BC56" i="2"/>
  <c r="BB56" i="2"/>
  <c r="BA56" i="2"/>
  <c r="AV56" i="2"/>
  <c r="AU56" i="2"/>
  <c r="AT56" i="2"/>
  <c r="AS56" i="2"/>
  <c r="AR56" i="2"/>
  <c r="AM56" i="2"/>
  <c r="AL56" i="2"/>
  <c r="AK56" i="2"/>
  <c r="AJ56" i="2"/>
  <c r="AI56" i="2"/>
  <c r="AD56" i="2"/>
  <c r="AC56" i="2"/>
  <c r="AB56" i="2"/>
  <c r="AA56" i="2"/>
  <c r="Z56" i="2"/>
  <c r="U56" i="2"/>
  <c r="T56" i="2"/>
  <c r="S56" i="2"/>
  <c r="R56" i="2"/>
  <c r="Q56" i="2"/>
  <c r="L56" i="2"/>
  <c r="K56" i="2"/>
  <c r="J56" i="2"/>
  <c r="I56" i="2"/>
  <c r="H56" i="2"/>
  <c r="BE55" i="2"/>
  <c r="BD55" i="2"/>
  <c r="BC55" i="2"/>
  <c r="BB55" i="2"/>
  <c r="BA55" i="2"/>
  <c r="AV55" i="2"/>
  <c r="AU55" i="2"/>
  <c r="AT55" i="2"/>
  <c r="AS55" i="2"/>
  <c r="AR55" i="2"/>
  <c r="AM55" i="2"/>
  <c r="AL55" i="2"/>
  <c r="AK55" i="2"/>
  <c r="AJ55" i="2"/>
  <c r="AI55" i="2"/>
  <c r="AD55" i="2"/>
  <c r="AC55" i="2"/>
  <c r="AB55" i="2"/>
  <c r="AA55" i="2"/>
  <c r="Z55" i="2"/>
  <c r="U55" i="2"/>
  <c r="T55" i="2"/>
  <c r="S55" i="2"/>
  <c r="R55" i="2"/>
  <c r="Q55" i="2"/>
  <c r="L55" i="2"/>
  <c r="K55" i="2"/>
  <c r="J55" i="2"/>
  <c r="I55" i="2"/>
  <c r="H55" i="2"/>
  <c r="BE54" i="2"/>
  <c r="BD54" i="2"/>
  <c r="BC54" i="2"/>
  <c r="BB54" i="2"/>
  <c r="BA54" i="2"/>
  <c r="AV54" i="2"/>
  <c r="AU54" i="2"/>
  <c r="AT54" i="2"/>
  <c r="AS54" i="2"/>
  <c r="AR54" i="2"/>
  <c r="AM54" i="2"/>
  <c r="AL54" i="2"/>
  <c r="AK54" i="2"/>
  <c r="AJ54" i="2"/>
  <c r="AI54" i="2"/>
  <c r="AD54" i="2"/>
  <c r="AC54" i="2"/>
  <c r="AB54" i="2"/>
  <c r="AA54" i="2"/>
  <c r="Z54" i="2"/>
  <c r="U54" i="2"/>
  <c r="T54" i="2"/>
  <c r="S54" i="2"/>
  <c r="R54" i="2"/>
  <c r="Q54" i="2"/>
  <c r="L54" i="2"/>
  <c r="K54" i="2"/>
  <c r="J54" i="2"/>
  <c r="I54" i="2"/>
  <c r="H54" i="2"/>
  <c r="BE53" i="2"/>
  <c r="BD53" i="2"/>
  <c r="BC53" i="2"/>
  <c r="BB53" i="2"/>
  <c r="BA53" i="2"/>
  <c r="AV53" i="2"/>
  <c r="AU53" i="2"/>
  <c r="AT53" i="2"/>
  <c r="AS53" i="2"/>
  <c r="AR53" i="2"/>
  <c r="AM53" i="2"/>
  <c r="AL53" i="2"/>
  <c r="AK53" i="2"/>
  <c r="AJ53" i="2"/>
  <c r="AI53" i="2"/>
  <c r="AD53" i="2"/>
  <c r="AC53" i="2"/>
  <c r="AB53" i="2"/>
  <c r="AA53" i="2"/>
  <c r="Z53" i="2"/>
  <c r="U53" i="2"/>
  <c r="T53" i="2"/>
  <c r="S53" i="2"/>
  <c r="R53" i="2"/>
  <c r="Q53" i="2"/>
  <c r="L53" i="2"/>
  <c r="K53" i="2"/>
  <c r="J53" i="2"/>
  <c r="I53" i="2"/>
  <c r="H53" i="2"/>
  <c r="BE52" i="2"/>
  <c r="BD52" i="2"/>
  <c r="BC52" i="2"/>
  <c r="BB52" i="2"/>
  <c r="BA52" i="2"/>
  <c r="AV52" i="2"/>
  <c r="AU52" i="2"/>
  <c r="AT52" i="2"/>
  <c r="AS52" i="2"/>
  <c r="AR52" i="2"/>
  <c r="AM52" i="2"/>
  <c r="AL52" i="2"/>
  <c r="AK52" i="2"/>
  <c r="AJ52" i="2"/>
  <c r="AI52" i="2"/>
  <c r="AD52" i="2"/>
  <c r="AC52" i="2"/>
  <c r="AB52" i="2"/>
  <c r="AA52" i="2"/>
  <c r="Z52" i="2"/>
  <c r="U52" i="2"/>
  <c r="T52" i="2"/>
  <c r="S52" i="2"/>
  <c r="R52" i="2"/>
  <c r="Q52" i="2"/>
  <c r="L52" i="2"/>
  <c r="K52" i="2"/>
  <c r="J52" i="2"/>
  <c r="I52" i="2"/>
  <c r="H52" i="2"/>
  <c r="BE51" i="2"/>
  <c r="BD51" i="2"/>
  <c r="BC51" i="2"/>
  <c r="BB51" i="2"/>
  <c r="BA51" i="2"/>
  <c r="AV51" i="2"/>
  <c r="AU51" i="2"/>
  <c r="AT51" i="2"/>
  <c r="AS51" i="2"/>
  <c r="AR51" i="2"/>
  <c r="AM51" i="2"/>
  <c r="AL51" i="2"/>
  <c r="AK51" i="2"/>
  <c r="AJ51" i="2"/>
  <c r="AI51" i="2"/>
  <c r="AD51" i="2"/>
  <c r="AC51" i="2"/>
  <c r="AB51" i="2"/>
  <c r="AA51" i="2"/>
  <c r="Z51" i="2"/>
  <c r="U51" i="2"/>
  <c r="T51" i="2"/>
  <c r="S51" i="2"/>
  <c r="R51" i="2"/>
  <c r="Q51" i="2"/>
  <c r="L51" i="2"/>
  <c r="K51" i="2"/>
  <c r="J51" i="2"/>
  <c r="I51" i="2"/>
  <c r="H51" i="2"/>
  <c r="BE50" i="2"/>
  <c r="BD50" i="2"/>
  <c r="BC50" i="2"/>
  <c r="BB50" i="2"/>
  <c r="BA50" i="2"/>
  <c r="AV50" i="2"/>
  <c r="AU50" i="2"/>
  <c r="AT50" i="2"/>
  <c r="AS50" i="2"/>
  <c r="AR50" i="2"/>
  <c r="AM50" i="2"/>
  <c r="AL50" i="2"/>
  <c r="AK50" i="2"/>
  <c r="AJ50" i="2"/>
  <c r="AI50" i="2"/>
  <c r="AD50" i="2"/>
  <c r="AC50" i="2"/>
  <c r="AB50" i="2"/>
  <c r="AA50" i="2"/>
  <c r="Z50" i="2"/>
  <c r="U50" i="2"/>
  <c r="T50" i="2"/>
  <c r="S50" i="2"/>
  <c r="R50" i="2"/>
  <c r="Q50" i="2"/>
  <c r="L50" i="2"/>
  <c r="K50" i="2"/>
  <c r="J50" i="2"/>
  <c r="I50" i="2"/>
  <c r="H50" i="2"/>
  <c r="BE49" i="2"/>
  <c r="BD49" i="2"/>
  <c r="BC49" i="2"/>
  <c r="BB49" i="2"/>
  <c r="BA49" i="2"/>
  <c r="AV49" i="2"/>
  <c r="AU49" i="2"/>
  <c r="AT49" i="2"/>
  <c r="AS49" i="2"/>
  <c r="AR49" i="2"/>
  <c r="AM49" i="2"/>
  <c r="AL49" i="2"/>
  <c r="AK49" i="2"/>
  <c r="AJ49" i="2"/>
  <c r="AI49" i="2"/>
  <c r="AD49" i="2"/>
  <c r="AC49" i="2"/>
  <c r="AB49" i="2"/>
  <c r="AA49" i="2"/>
  <c r="Z49" i="2"/>
  <c r="U49" i="2"/>
  <c r="T49" i="2"/>
  <c r="S49" i="2"/>
  <c r="R49" i="2"/>
  <c r="Q49" i="2"/>
  <c r="L49" i="2"/>
  <c r="K49" i="2"/>
  <c r="J49" i="2"/>
  <c r="I49" i="2"/>
  <c r="H49" i="2"/>
  <c r="BE48" i="2"/>
  <c r="BD48" i="2"/>
  <c r="BC48" i="2"/>
  <c r="BB48" i="2"/>
  <c r="BA48" i="2"/>
  <c r="AV48" i="2"/>
  <c r="AU48" i="2"/>
  <c r="AT48" i="2"/>
  <c r="AS48" i="2"/>
  <c r="AR48" i="2"/>
  <c r="AM48" i="2"/>
  <c r="AL48" i="2"/>
  <c r="AK48" i="2"/>
  <c r="AJ48" i="2"/>
  <c r="AI48" i="2"/>
  <c r="AD48" i="2"/>
  <c r="AC48" i="2"/>
  <c r="AB48" i="2"/>
  <c r="AA48" i="2"/>
  <c r="Z48" i="2"/>
  <c r="U48" i="2"/>
  <c r="T48" i="2"/>
  <c r="S48" i="2"/>
  <c r="R48" i="2"/>
  <c r="Q48" i="2"/>
  <c r="L48" i="2"/>
  <c r="K48" i="2"/>
  <c r="J48" i="2"/>
  <c r="I48" i="2"/>
  <c r="H48" i="2"/>
  <c r="BE47" i="2"/>
  <c r="BD47" i="2"/>
  <c r="BC47" i="2"/>
  <c r="BB47" i="2"/>
  <c r="BA47" i="2"/>
  <c r="AV47" i="2"/>
  <c r="AU47" i="2"/>
  <c r="AT47" i="2"/>
  <c r="AS47" i="2"/>
  <c r="AR47" i="2"/>
  <c r="AM47" i="2"/>
  <c r="AL47" i="2"/>
  <c r="AK47" i="2"/>
  <c r="AJ47" i="2"/>
  <c r="AI47" i="2"/>
  <c r="AD47" i="2"/>
  <c r="AC47" i="2"/>
  <c r="AB47" i="2"/>
  <c r="AA47" i="2"/>
  <c r="Z47" i="2"/>
  <c r="U47" i="2"/>
  <c r="T47" i="2"/>
  <c r="S47" i="2"/>
  <c r="R47" i="2"/>
  <c r="Q47" i="2"/>
  <c r="L47" i="2"/>
  <c r="K47" i="2"/>
  <c r="J47" i="2"/>
  <c r="I47" i="2"/>
  <c r="H47" i="2"/>
  <c r="BE46" i="2"/>
  <c r="BD46" i="2"/>
  <c r="BC46" i="2"/>
  <c r="BB46" i="2"/>
  <c r="BA46" i="2"/>
  <c r="AV46" i="2"/>
  <c r="AU46" i="2"/>
  <c r="AT46" i="2"/>
  <c r="AS46" i="2"/>
  <c r="AR46" i="2"/>
  <c r="AM46" i="2"/>
  <c r="AL46" i="2"/>
  <c r="AK46" i="2"/>
  <c r="AJ46" i="2"/>
  <c r="AI46" i="2"/>
  <c r="AD46" i="2"/>
  <c r="AC46" i="2"/>
  <c r="AB46" i="2"/>
  <c r="AA46" i="2"/>
  <c r="Z46" i="2"/>
  <c r="U46" i="2"/>
  <c r="T46" i="2"/>
  <c r="S46" i="2"/>
  <c r="R46" i="2"/>
  <c r="Q46" i="2"/>
  <c r="L46" i="2"/>
  <c r="K46" i="2"/>
  <c r="J46" i="2"/>
  <c r="I46" i="2"/>
  <c r="H46" i="2"/>
  <c r="BE45" i="2"/>
  <c r="BD45" i="2"/>
  <c r="BC45" i="2"/>
  <c r="BB45" i="2"/>
  <c r="BA45" i="2"/>
  <c r="AV45" i="2"/>
  <c r="AU45" i="2"/>
  <c r="AT45" i="2"/>
  <c r="AS45" i="2"/>
  <c r="AR45" i="2"/>
  <c r="AM45" i="2"/>
  <c r="AL45" i="2"/>
  <c r="AK45" i="2"/>
  <c r="AJ45" i="2"/>
  <c r="AI45" i="2"/>
  <c r="AD45" i="2"/>
  <c r="AC45" i="2"/>
  <c r="AB45" i="2"/>
  <c r="AA45" i="2"/>
  <c r="Z45" i="2"/>
  <c r="U45" i="2"/>
  <c r="T45" i="2"/>
  <c r="S45" i="2"/>
  <c r="R45" i="2"/>
  <c r="Q45" i="2"/>
  <c r="L45" i="2"/>
  <c r="K45" i="2"/>
  <c r="J45" i="2"/>
  <c r="I45" i="2"/>
  <c r="H45" i="2"/>
  <c r="BE44" i="2"/>
  <c r="BD44" i="2"/>
  <c r="BC44" i="2"/>
  <c r="BB44" i="2"/>
  <c r="BA44" i="2"/>
  <c r="AV44" i="2"/>
  <c r="AU44" i="2"/>
  <c r="AT44" i="2"/>
  <c r="AS44" i="2"/>
  <c r="AR44" i="2"/>
  <c r="AM44" i="2"/>
  <c r="AL44" i="2"/>
  <c r="AK44" i="2"/>
  <c r="AJ44" i="2"/>
  <c r="AI44" i="2"/>
  <c r="AD44" i="2"/>
  <c r="AC44" i="2"/>
  <c r="AB44" i="2"/>
  <c r="AA44" i="2"/>
  <c r="Z44" i="2"/>
  <c r="U44" i="2"/>
  <c r="T44" i="2"/>
  <c r="S44" i="2"/>
  <c r="R44" i="2"/>
  <c r="Q44" i="2"/>
  <c r="L44" i="2"/>
  <c r="K44" i="2"/>
  <c r="J44" i="2"/>
  <c r="I44" i="2"/>
  <c r="H44" i="2"/>
  <c r="BE43" i="2"/>
  <c r="BD43" i="2"/>
  <c r="BC43" i="2"/>
  <c r="BB43" i="2"/>
  <c r="BA43" i="2"/>
  <c r="AV43" i="2"/>
  <c r="AU43" i="2"/>
  <c r="AT43" i="2"/>
  <c r="AS43" i="2"/>
  <c r="AR43" i="2"/>
  <c r="AM43" i="2"/>
  <c r="AL43" i="2"/>
  <c r="AK43" i="2"/>
  <c r="AJ43" i="2"/>
  <c r="AI43" i="2"/>
  <c r="AD43" i="2"/>
  <c r="AC43" i="2"/>
  <c r="AB43" i="2"/>
  <c r="AA43" i="2"/>
  <c r="Z43" i="2"/>
  <c r="U43" i="2"/>
  <c r="T43" i="2"/>
  <c r="S43" i="2"/>
  <c r="R43" i="2"/>
  <c r="Q43" i="2"/>
  <c r="L43" i="2"/>
  <c r="K43" i="2"/>
  <c r="J43" i="2"/>
  <c r="I43" i="2"/>
  <c r="H43" i="2"/>
  <c r="BE42" i="2"/>
  <c r="BD42" i="2"/>
  <c r="BC42" i="2"/>
  <c r="BB42" i="2"/>
  <c r="BA42" i="2"/>
  <c r="AV42" i="2"/>
  <c r="AU42" i="2"/>
  <c r="AT42" i="2"/>
  <c r="AS42" i="2"/>
  <c r="AR42" i="2"/>
  <c r="AM42" i="2"/>
  <c r="AL42" i="2"/>
  <c r="AK42" i="2"/>
  <c r="AJ42" i="2"/>
  <c r="AI42" i="2"/>
  <c r="AD42" i="2"/>
  <c r="AC42" i="2"/>
  <c r="AB42" i="2"/>
  <c r="AA42" i="2"/>
  <c r="Z42" i="2"/>
  <c r="U42" i="2"/>
  <c r="T42" i="2"/>
  <c r="S42" i="2"/>
  <c r="R42" i="2"/>
  <c r="Q42" i="2"/>
  <c r="L42" i="2"/>
  <c r="K42" i="2"/>
  <c r="J42" i="2"/>
  <c r="I42" i="2"/>
  <c r="H42" i="2"/>
  <c r="BE41" i="2"/>
  <c r="BD41" i="2"/>
  <c r="BC41" i="2"/>
  <c r="BB41" i="2"/>
  <c r="BA41" i="2"/>
  <c r="AV41" i="2"/>
  <c r="AU41" i="2"/>
  <c r="AT41" i="2"/>
  <c r="AS41" i="2"/>
  <c r="AR41" i="2"/>
  <c r="AM41" i="2"/>
  <c r="AL41" i="2"/>
  <c r="AK41" i="2"/>
  <c r="AJ41" i="2"/>
  <c r="AI41" i="2"/>
  <c r="AD41" i="2"/>
  <c r="AC41" i="2"/>
  <c r="AB41" i="2"/>
  <c r="AA41" i="2"/>
  <c r="Z41" i="2"/>
  <c r="U41" i="2"/>
  <c r="T41" i="2"/>
  <c r="S41" i="2"/>
  <c r="R41" i="2"/>
  <c r="Q41" i="2"/>
  <c r="L41" i="2"/>
  <c r="K41" i="2"/>
  <c r="J41" i="2"/>
  <c r="I41" i="2"/>
  <c r="H41" i="2"/>
  <c r="BE40" i="2"/>
  <c r="BD40" i="2"/>
  <c r="BC40" i="2"/>
  <c r="BB40" i="2"/>
  <c r="BA40" i="2"/>
  <c r="AV40" i="2"/>
  <c r="AU40" i="2"/>
  <c r="AT40" i="2"/>
  <c r="AS40" i="2"/>
  <c r="AR40" i="2"/>
  <c r="AM40" i="2"/>
  <c r="AL40" i="2"/>
  <c r="AK40" i="2"/>
  <c r="AJ40" i="2"/>
  <c r="AI40" i="2"/>
  <c r="AD40" i="2"/>
  <c r="AC40" i="2"/>
  <c r="AB40" i="2"/>
  <c r="AA40" i="2"/>
  <c r="Z40" i="2"/>
  <c r="U40" i="2"/>
  <c r="T40" i="2"/>
  <c r="S40" i="2"/>
  <c r="R40" i="2"/>
  <c r="Q40" i="2"/>
  <c r="L40" i="2"/>
  <c r="K40" i="2"/>
  <c r="J40" i="2"/>
  <c r="I40" i="2"/>
  <c r="H40" i="2"/>
  <c r="BE39" i="2"/>
  <c r="BD39" i="2"/>
  <c r="BC39" i="2"/>
  <c r="BB39" i="2"/>
  <c r="BA39" i="2"/>
  <c r="AV39" i="2"/>
  <c r="AU39" i="2"/>
  <c r="AT39" i="2"/>
  <c r="AS39" i="2"/>
  <c r="AR39" i="2"/>
  <c r="AM39" i="2"/>
  <c r="AL39" i="2"/>
  <c r="AK39" i="2"/>
  <c r="AJ39" i="2"/>
  <c r="AI39" i="2"/>
  <c r="AD39" i="2"/>
  <c r="AC39" i="2"/>
  <c r="AB39" i="2"/>
  <c r="AA39" i="2"/>
  <c r="Z39" i="2"/>
  <c r="U39" i="2"/>
  <c r="T39" i="2"/>
  <c r="S39" i="2"/>
  <c r="R39" i="2"/>
  <c r="Q39" i="2"/>
  <c r="L39" i="2"/>
  <c r="K39" i="2"/>
  <c r="J39" i="2"/>
  <c r="I39" i="2"/>
  <c r="H39" i="2"/>
  <c r="BE38" i="2"/>
  <c r="BD38" i="2"/>
  <c r="BC38" i="2"/>
  <c r="BB38" i="2"/>
  <c r="BA38" i="2"/>
  <c r="AV38" i="2"/>
  <c r="AU38" i="2"/>
  <c r="AT38" i="2"/>
  <c r="AS38" i="2"/>
  <c r="AR38" i="2"/>
  <c r="AM38" i="2"/>
  <c r="AL38" i="2"/>
  <c r="AK38" i="2"/>
  <c r="AJ38" i="2"/>
  <c r="AI38" i="2"/>
  <c r="AD38" i="2"/>
  <c r="AC38" i="2"/>
  <c r="AB38" i="2"/>
  <c r="AA38" i="2"/>
  <c r="Z38" i="2"/>
  <c r="U38" i="2"/>
  <c r="T38" i="2"/>
  <c r="S38" i="2"/>
  <c r="R38" i="2"/>
  <c r="Q38" i="2"/>
  <c r="L38" i="2"/>
  <c r="K38" i="2"/>
  <c r="J38" i="2"/>
  <c r="I38" i="2"/>
  <c r="H38" i="2"/>
  <c r="BE37" i="2"/>
  <c r="BD37" i="2"/>
  <c r="BC37" i="2"/>
  <c r="BB37" i="2"/>
  <c r="BA37" i="2"/>
  <c r="AV37" i="2"/>
  <c r="AU37" i="2"/>
  <c r="AT37" i="2"/>
  <c r="AS37" i="2"/>
  <c r="AR37" i="2"/>
  <c r="AM37" i="2"/>
  <c r="AL37" i="2"/>
  <c r="AK37" i="2"/>
  <c r="AJ37" i="2"/>
  <c r="AI37" i="2"/>
  <c r="AD37" i="2"/>
  <c r="AC37" i="2"/>
  <c r="AB37" i="2"/>
  <c r="AA37" i="2"/>
  <c r="Z37" i="2"/>
  <c r="U37" i="2"/>
  <c r="T37" i="2"/>
  <c r="S37" i="2"/>
  <c r="R37" i="2"/>
  <c r="Q37" i="2"/>
  <c r="L37" i="2"/>
  <c r="K37" i="2"/>
  <c r="J37" i="2"/>
  <c r="I37" i="2"/>
  <c r="H37" i="2"/>
  <c r="BE36" i="2"/>
  <c r="BD36" i="2"/>
  <c r="BC36" i="2"/>
  <c r="BB36" i="2"/>
  <c r="BA36" i="2"/>
  <c r="AV36" i="2"/>
  <c r="AU36" i="2"/>
  <c r="AT36" i="2"/>
  <c r="AS36" i="2"/>
  <c r="AR36" i="2"/>
  <c r="AM36" i="2"/>
  <c r="AL36" i="2"/>
  <c r="AK36" i="2"/>
  <c r="AJ36" i="2"/>
  <c r="AI36" i="2"/>
  <c r="AD36" i="2"/>
  <c r="AC36" i="2"/>
  <c r="AB36" i="2"/>
  <c r="AA36" i="2"/>
  <c r="Z36" i="2"/>
  <c r="U36" i="2"/>
  <c r="T36" i="2"/>
  <c r="S36" i="2"/>
  <c r="R36" i="2"/>
  <c r="Q36" i="2"/>
  <c r="L36" i="2"/>
  <c r="K36" i="2"/>
  <c r="J36" i="2"/>
  <c r="I36" i="2"/>
  <c r="H36" i="2"/>
  <c r="BE35" i="2"/>
  <c r="BD35" i="2"/>
  <c r="BC35" i="2"/>
  <c r="BB35" i="2"/>
  <c r="BA35" i="2"/>
  <c r="AV35" i="2"/>
  <c r="AU35" i="2"/>
  <c r="AT35" i="2"/>
  <c r="AS35" i="2"/>
  <c r="AR35" i="2"/>
  <c r="AM35" i="2"/>
  <c r="AL35" i="2"/>
  <c r="AK35" i="2"/>
  <c r="AJ35" i="2"/>
  <c r="AI35" i="2"/>
  <c r="AD35" i="2"/>
  <c r="AC35" i="2"/>
  <c r="AB35" i="2"/>
  <c r="AA35" i="2"/>
  <c r="Z35" i="2"/>
  <c r="U35" i="2"/>
  <c r="T35" i="2"/>
  <c r="S35" i="2"/>
  <c r="R35" i="2"/>
  <c r="Q35" i="2"/>
  <c r="L35" i="2"/>
  <c r="K35" i="2"/>
  <c r="J35" i="2"/>
  <c r="I35" i="2"/>
  <c r="H35" i="2"/>
  <c r="BE34" i="2"/>
  <c r="BD34" i="2"/>
  <c r="BC34" i="2"/>
  <c r="BB34" i="2"/>
  <c r="BA34" i="2"/>
  <c r="AV34" i="2"/>
  <c r="AU34" i="2"/>
  <c r="AT34" i="2"/>
  <c r="AS34" i="2"/>
  <c r="AR34" i="2"/>
  <c r="AM34" i="2"/>
  <c r="AL34" i="2"/>
  <c r="AK34" i="2"/>
  <c r="AJ34" i="2"/>
  <c r="AI34" i="2"/>
  <c r="AD34" i="2"/>
  <c r="AC34" i="2"/>
  <c r="AB34" i="2"/>
  <c r="AA34" i="2"/>
  <c r="Z34" i="2"/>
  <c r="U34" i="2"/>
  <c r="T34" i="2"/>
  <c r="S34" i="2"/>
  <c r="R34" i="2"/>
  <c r="Q34" i="2"/>
  <c r="L34" i="2"/>
  <c r="K34" i="2"/>
  <c r="J34" i="2"/>
  <c r="I34" i="2"/>
  <c r="H34" i="2"/>
  <c r="BE33" i="2"/>
  <c r="BD33" i="2"/>
  <c r="BC33" i="2"/>
  <c r="BB33" i="2"/>
  <c r="BA33" i="2"/>
  <c r="AV33" i="2"/>
  <c r="AU33" i="2"/>
  <c r="AT33" i="2"/>
  <c r="AS33" i="2"/>
  <c r="AR33" i="2"/>
  <c r="AM33" i="2"/>
  <c r="AL33" i="2"/>
  <c r="AK33" i="2"/>
  <c r="AJ33" i="2"/>
  <c r="AI33" i="2"/>
  <c r="AD33" i="2"/>
  <c r="AC33" i="2"/>
  <c r="AB33" i="2"/>
  <c r="AA33" i="2"/>
  <c r="Z33" i="2"/>
  <c r="U33" i="2"/>
  <c r="T33" i="2"/>
  <c r="S33" i="2"/>
  <c r="R33" i="2"/>
  <c r="Q33" i="2"/>
  <c r="L33" i="2"/>
  <c r="K33" i="2"/>
  <c r="J33" i="2"/>
  <c r="I33" i="2"/>
  <c r="H33" i="2"/>
  <c r="BE32" i="2"/>
  <c r="BD32" i="2"/>
  <c r="BC32" i="2"/>
  <c r="BB32" i="2"/>
  <c r="BA32" i="2"/>
  <c r="AV32" i="2"/>
  <c r="AU32" i="2"/>
  <c r="AT32" i="2"/>
  <c r="AS32" i="2"/>
  <c r="AR32" i="2"/>
  <c r="AM32" i="2"/>
  <c r="AL32" i="2"/>
  <c r="AK32" i="2"/>
  <c r="AJ32" i="2"/>
  <c r="AI32" i="2"/>
  <c r="AD32" i="2"/>
  <c r="AC32" i="2"/>
  <c r="AB32" i="2"/>
  <c r="AA32" i="2"/>
  <c r="Z32" i="2"/>
  <c r="U32" i="2"/>
  <c r="T32" i="2"/>
  <c r="S32" i="2"/>
  <c r="R32" i="2"/>
  <c r="Q32" i="2"/>
  <c r="L32" i="2"/>
  <c r="K32" i="2"/>
  <c r="J32" i="2"/>
  <c r="I32" i="2"/>
  <c r="H32" i="2"/>
  <c r="BE31" i="2"/>
  <c r="BD31" i="2"/>
  <c r="BC31" i="2"/>
  <c r="BB31" i="2"/>
  <c r="BA31" i="2"/>
  <c r="AV31" i="2"/>
  <c r="AU31" i="2"/>
  <c r="AT31" i="2"/>
  <c r="AS31" i="2"/>
  <c r="AR31" i="2"/>
  <c r="AM31" i="2"/>
  <c r="AL31" i="2"/>
  <c r="AK31" i="2"/>
  <c r="AJ31" i="2"/>
  <c r="AI31" i="2"/>
  <c r="AD31" i="2"/>
  <c r="AC31" i="2"/>
  <c r="AB31" i="2"/>
  <c r="AA31" i="2"/>
  <c r="Z31" i="2"/>
  <c r="U31" i="2"/>
  <c r="T31" i="2"/>
  <c r="S31" i="2"/>
  <c r="R31" i="2"/>
  <c r="Q31" i="2"/>
  <c r="L31" i="2"/>
  <c r="K31" i="2"/>
  <c r="J31" i="2"/>
  <c r="I31" i="2"/>
  <c r="H31" i="2"/>
  <c r="BE30" i="2"/>
  <c r="BD30" i="2"/>
  <c r="BC30" i="2"/>
  <c r="BB30" i="2"/>
  <c r="BA30" i="2"/>
  <c r="AV30" i="2"/>
  <c r="AU30" i="2"/>
  <c r="AT30" i="2"/>
  <c r="AS30" i="2"/>
  <c r="AR30" i="2"/>
  <c r="AM30" i="2"/>
  <c r="AL30" i="2"/>
  <c r="AK30" i="2"/>
  <c r="AJ30" i="2"/>
  <c r="AI30" i="2"/>
  <c r="AD30" i="2"/>
  <c r="AC30" i="2"/>
  <c r="AB30" i="2"/>
  <c r="AA30" i="2"/>
  <c r="Z30" i="2"/>
  <c r="U30" i="2"/>
  <c r="T30" i="2"/>
  <c r="S30" i="2"/>
  <c r="R30" i="2"/>
  <c r="Q30" i="2"/>
  <c r="L30" i="2"/>
  <c r="K30" i="2"/>
  <c r="J30" i="2"/>
  <c r="I30" i="2"/>
  <c r="H30" i="2"/>
  <c r="BE29" i="2"/>
  <c r="BD29" i="2"/>
  <c r="BC29" i="2"/>
  <c r="BB29" i="2"/>
  <c r="BA29" i="2"/>
  <c r="AV29" i="2"/>
  <c r="AU29" i="2"/>
  <c r="AT29" i="2"/>
  <c r="AS29" i="2"/>
  <c r="AR29" i="2"/>
  <c r="AM29" i="2"/>
  <c r="AL29" i="2"/>
  <c r="AK29" i="2"/>
  <c r="AJ29" i="2"/>
  <c r="AI29" i="2"/>
  <c r="AD29" i="2"/>
  <c r="AC29" i="2"/>
  <c r="AB29" i="2"/>
  <c r="AA29" i="2"/>
  <c r="Z29" i="2"/>
  <c r="U29" i="2"/>
  <c r="T29" i="2"/>
  <c r="S29" i="2"/>
  <c r="R29" i="2"/>
  <c r="Q29" i="2"/>
  <c r="L29" i="2"/>
  <c r="K29" i="2"/>
  <c r="J29" i="2"/>
  <c r="I29" i="2"/>
  <c r="H29" i="2"/>
  <c r="BE28" i="2"/>
  <c r="BD28" i="2"/>
  <c r="BC28" i="2"/>
  <c r="BB28" i="2"/>
  <c r="BA28" i="2"/>
  <c r="AV28" i="2"/>
  <c r="AU28" i="2"/>
  <c r="AT28" i="2"/>
  <c r="AS28" i="2"/>
  <c r="AR28" i="2"/>
  <c r="AM28" i="2"/>
  <c r="AL28" i="2"/>
  <c r="AK28" i="2"/>
  <c r="AJ28" i="2"/>
  <c r="AI28" i="2"/>
  <c r="AD28" i="2"/>
  <c r="AC28" i="2"/>
  <c r="AB28" i="2"/>
  <c r="AA28" i="2"/>
  <c r="Z28" i="2"/>
  <c r="U28" i="2"/>
  <c r="T28" i="2"/>
  <c r="S28" i="2"/>
  <c r="R28" i="2"/>
  <c r="Q28" i="2"/>
  <c r="L28" i="2"/>
  <c r="K28" i="2"/>
  <c r="J28" i="2"/>
  <c r="I28" i="2"/>
  <c r="H28" i="2"/>
  <c r="BE27" i="2"/>
  <c r="BD27" i="2"/>
  <c r="BC27" i="2"/>
  <c r="BB27" i="2"/>
  <c r="BA27" i="2"/>
  <c r="AV27" i="2"/>
  <c r="AU27" i="2"/>
  <c r="AT27" i="2"/>
  <c r="AS27" i="2"/>
  <c r="AR27" i="2"/>
  <c r="AM27" i="2"/>
  <c r="AL27" i="2"/>
  <c r="AK27" i="2"/>
  <c r="AJ27" i="2"/>
  <c r="AI27" i="2"/>
  <c r="AD27" i="2"/>
  <c r="AC27" i="2"/>
  <c r="AB27" i="2"/>
  <c r="AA27" i="2"/>
  <c r="Z27" i="2"/>
  <c r="U27" i="2"/>
  <c r="T27" i="2"/>
  <c r="S27" i="2"/>
  <c r="R27" i="2"/>
  <c r="Q27" i="2"/>
  <c r="L27" i="2"/>
  <c r="K27" i="2"/>
  <c r="J27" i="2"/>
  <c r="I27" i="2"/>
  <c r="H27" i="2"/>
  <c r="BE26" i="2"/>
  <c r="BD26" i="2"/>
  <c r="BC26" i="2"/>
  <c r="BB26" i="2"/>
  <c r="BA26" i="2"/>
  <c r="AV26" i="2"/>
  <c r="AU26" i="2"/>
  <c r="AT26" i="2"/>
  <c r="AS26" i="2"/>
  <c r="AR26" i="2"/>
  <c r="AM26" i="2"/>
  <c r="AL26" i="2"/>
  <c r="AK26" i="2"/>
  <c r="AJ26" i="2"/>
  <c r="AI26" i="2"/>
  <c r="AD26" i="2"/>
  <c r="AC26" i="2"/>
  <c r="AB26" i="2"/>
  <c r="AA26" i="2"/>
  <c r="Z26" i="2"/>
  <c r="U26" i="2"/>
  <c r="T26" i="2"/>
  <c r="S26" i="2"/>
  <c r="R26" i="2"/>
  <c r="Q26" i="2"/>
  <c r="L26" i="2"/>
  <c r="K26" i="2"/>
  <c r="J26" i="2"/>
  <c r="I26" i="2"/>
  <c r="H26" i="2"/>
  <c r="BE25" i="2"/>
  <c r="BD25" i="2"/>
  <c r="BC25" i="2"/>
  <c r="BB25" i="2"/>
  <c r="BA25" i="2"/>
  <c r="AV25" i="2"/>
  <c r="AU25" i="2"/>
  <c r="AT25" i="2"/>
  <c r="AS25" i="2"/>
  <c r="AR25" i="2"/>
  <c r="AM25" i="2"/>
  <c r="AL25" i="2"/>
  <c r="AK25" i="2"/>
  <c r="AJ25" i="2"/>
  <c r="AI25" i="2"/>
  <c r="AD25" i="2"/>
  <c r="AC25" i="2"/>
  <c r="AB25" i="2"/>
  <c r="AA25" i="2"/>
  <c r="Z25" i="2"/>
  <c r="U25" i="2"/>
  <c r="T25" i="2"/>
  <c r="S25" i="2"/>
  <c r="R25" i="2"/>
  <c r="Q25" i="2"/>
  <c r="L25" i="2"/>
  <c r="K25" i="2"/>
  <c r="J25" i="2"/>
  <c r="I25" i="2"/>
  <c r="H25" i="2"/>
  <c r="BE24" i="2"/>
  <c r="BD24" i="2"/>
  <c r="BC24" i="2"/>
  <c r="BB24" i="2"/>
  <c r="BA24" i="2"/>
  <c r="AV24" i="2"/>
  <c r="AU24" i="2"/>
  <c r="AT24" i="2"/>
  <c r="AS24" i="2"/>
  <c r="AR24" i="2"/>
  <c r="AM24" i="2"/>
  <c r="AL24" i="2"/>
  <c r="AK24" i="2"/>
  <c r="AJ24" i="2"/>
  <c r="AI24" i="2"/>
  <c r="AD24" i="2"/>
  <c r="AC24" i="2"/>
  <c r="AB24" i="2"/>
  <c r="AA24" i="2"/>
  <c r="Z24" i="2"/>
  <c r="U24" i="2"/>
  <c r="T24" i="2"/>
  <c r="S24" i="2"/>
  <c r="R24" i="2"/>
  <c r="Q24" i="2"/>
  <c r="L24" i="2"/>
  <c r="K24" i="2"/>
  <c r="J24" i="2"/>
  <c r="I24" i="2"/>
  <c r="H24" i="2"/>
  <c r="BE23" i="2"/>
  <c r="BD23" i="2"/>
  <c r="BC23" i="2"/>
  <c r="BB23" i="2"/>
  <c r="BA23" i="2"/>
  <c r="AV23" i="2"/>
  <c r="AU23" i="2"/>
  <c r="AT23" i="2"/>
  <c r="AS23" i="2"/>
  <c r="AR23" i="2"/>
  <c r="AM23" i="2"/>
  <c r="AL23" i="2"/>
  <c r="AK23" i="2"/>
  <c r="AJ23" i="2"/>
  <c r="AI23" i="2"/>
  <c r="AD23" i="2"/>
  <c r="AC23" i="2"/>
  <c r="AB23" i="2"/>
  <c r="AA23" i="2"/>
  <c r="Z23" i="2"/>
  <c r="U23" i="2"/>
  <c r="T23" i="2"/>
  <c r="S23" i="2"/>
  <c r="R23" i="2"/>
  <c r="Q23" i="2"/>
  <c r="L23" i="2"/>
  <c r="K23" i="2"/>
  <c r="J23" i="2"/>
  <c r="I23" i="2"/>
  <c r="H23" i="2"/>
  <c r="BE22" i="2"/>
  <c r="BD22" i="2"/>
  <c r="BC22" i="2"/>
  <c r="BB22" i="2"/>
  <c r="BA22" i="2"/>
  <c r="AV22" i="2"/>
  <c r="AU22" i="2"/>
  <c r="AT22" i="2"/>
  <c r="AS22" i="2"/>
  <c r="AR22" i="2"/>
  <c r="AM22" i="2"/>
  <c r="AL22" i="2"/>
  <c r="AK22" i="2"/>
  <c r="AJ22" i="2"/>
  <c r="AI22" i="2"/>
  <c r="AD22" i="2"/>
  <c r="AC22" i="2"/>
  <c r="AB22" i="2"/>
  <c r="AA22" i="2"/>
  <c r="Z22" i="2"/>
  <c r="U22" i="2"/>
  <c r="T22" i="2"/>
  <c r="S22" i="2"/>
  <c r="R22" i="2"/>
  <c r="Q22" i="2"/>
  <c r="L22" i="2"/>
  <c r="K22" i="2"/>
  <c r="J22" i="2"/>
  <c r="I22" i="2"/>
  <c r="H22" i="2"/>
  <c r="BE21" i="2"/>
  <c r="BD21" i="2"/>
  <c r="BC21" i="2"/>
  <c r="BB21" i="2"/>
  <c r="BA21" i="2"/>
  <c r="AV21" i="2"/>
  <c r="AU21" i="2"/>
  <c r="AT21" i="2"/>
  <c r="AS21" i="2"/>
  <c r="AR21" i="2"/>
  <c r="AM21" i="2"/>
  <c r="AL21" i="2"/>
  <c r="AK21" i="2"/>
  <c r="AJ21" i="2"/>
  <c r="AI21" i="2"/>
  <c r="AD21" i="2"/>
  <c r="AC21" i="2"/>
  <c r="AB21" i="2"/>
  <c r="AA21" i="2"/>
  <c r="Z21" i="2"/>
  <c r="U21" i="2"/>
  <c r="T21" i="2"/>
  <c r="S21" i="2"/>
  <c r="R21" i="2"/>
  <c r="Q21" i="2"/>
  <c r="L21" i="2"/>
  <c r="K21" i="2"/>
  <c r="J21" i="2"/>
  <c r="I21" i="2"/>
  <c r="H21" i="2"/>
  <c r="BE20" i="2"/>
  <c r="BD20" i="2"/>
  <c r="BC20" i="2"/>
  <c r="BB20" i="2"/>
  <c r="BA20" i="2"/>
  <c r="AV20" i="2"/>
  <c r="AU20" i="2"/>
  <c r="AT20" i="2"/>
  <c r="AS20" i="2"/>
  <c r="AR20" i="2"/>
  <c r="AM20" i="2"/>
  <c r="AL20" i="2"/>
  <c r="AK20" i="2"/>
  <c r="AJ20" i="2"/>
  <c r="AI20" i="2"/>
  <c r="AD20" i="2"/>
  <c r="AC20" i="2"/>
  <c r="AB20" i="2"/>
  <c r="AA20" i="2"/>
  <c r="Z20" i="2"/>
  <c r="U20" i="2"/>
  <c r="T20" i="2"/>
  <c r="S20" i="2"/>
  <c r="R20" i="2"/>
  <c r="Q20" i="2"/>
  <c r="L20" i="2"/>
  <c r="K20" i="2"/>
  <c r="J20" i="2"/>
  <c r="I20" i="2"/>
  <c r="H20" i="2"/>
  <c r="BE19" i="2"/>
  <c r="BD19" i="2"/>
  <c r="BC19" i="2"/>
  <c r="BB19" i="2"/>
  <c r="BA19" i="2"/>
  <c r="AV19" i="2"/>
  <c r="AU19" i="2"/>
  <c r="AT19" i="2"/>
  <c r="AS19" i="2"/>
  <c r="AR19" i="2"/>
  <c r="AM19" i="2"/>
  <c r="AL19" i="2"/>
  <c r="AK19" i="2"/>
  <c r="AJ19" i="2"/>
  <c r="AI19" i="2"/>
  <c r="AD19" i="2"/>
  <c r="AC19" i="2"/>
  <c r="AB19" i="2"/>
  <c r="AA19" i="2"/>
  <c r="Z19" i="2"/>
  <c r="U19" i="2"/>
  <c r="T19" i="2"/>
  <c r="S19" i="2"/>
  <c r="R19" i="2"/>
  <c r="Q19" i="2"/>
  <c r="L19" i="2"/>
  <c r="K19" i="2"/>
  <c r="J19" i="2"/>
  <c r="I19" i="2"/>
  <c r="H19" i="2"/>
  <c r="BE18" i="2"/>
  <c r="BD18" i="2"/>
  <c r="BC18" i="2"/>
  <c r="BB18" i="2"/>
  <c r="BA18" i="2"/>
  <c r="AV18" i="2"/>
  <c r="AU18" i="2"/>
  <c r="AT18" i="2"/>
  <c r="AS18" i="2"/>
  <c r="AR18" i="2"/>
  <c r="AM18" i="2"/>
  <c r="AL18" i="2"/>
  <c r="AK18" i="2"/>
  <c r="AJ18" i="2"/>
  <c r="AI18" i="2"/>
  <c r="AD18" i="2"/>
  <c r="AC18" i="2"/>
  <c r="AB18" i="2"/>
  <c r="AA18" i="2"/>
  <c r="Z18" i="2"/>
  <c r="U18" i="2"/>
  <c r="T18" i="2"/>
  <c r="S18" i="2"/>
  <c r="R18" i="2"/>
  <c r="Q18" i="2"/>
  <c r="L18" i="2"/>
  <c r="K18" i="2"/>
  <c r="J18" i="2"/>
  <c r="I18" i="2"/>
  <c r="H18" i="2"/>
  <c r="BE17" i="2"/>
  <c r="BD17" i="2"/>
  <c r="BC17" i="2"/>
  <c r="BB17" i="2"/>
  <c r="BA17" i="2"/>
  <c r="AV17" i="2"/>
  <c r="AU17" i="2"/>
  <c r="AT17" i="2"/>
  <c r="AS17" i="2"/>
  <c r="AR17" i="2"/>
  <c r="AM17" i="2"/>
  <c r="AL17" i="2"/>
  <c r="AK17" i="2"/>
  <c r="AJ17" i="2"/>
  <c r="AI17" i="2"/>
  <c r="AD17" i="2"/>
  <c r="AC17" i="2"/>
  <c r="AB17" i="2"/>
  <c r="AA17" i="2"/>
  <c r="Z17" i="2"/>
  <c r="U17" i="2"/>
  <c r="T17" i="2"/>
  <c r="S17" i="2"/>
  <c r="R17" i="2"/>
  <c r="Q17" i="2"/>
  <c r="L17" i="2"/>
  <c r="K17" i="2"/>
  <c r="J17" i="2"/>
  <c r="I17" i="2"/>
  <c r="H17" i="2"/>
  <c r="BE16" i="2"/>
  <c r="BD16" i="2"/>
  <c r="BC16" i="2"/>
  <c r="BB16" i="2"/>
  <c r="BA16" i="2"/>
  <c r="AV16" i="2"/>
  <c r="AU16" i="2"/>
  <c r="AT16" i="2"/>
  <c r="AS16" i="2"/>
  <c r="AR16" i="2"/>
  <c r="AM16" i="2"/>
  <c r="AL16" i="2"/>
  <c r="AK16" i="2"/>
  <c r="AJ16" i="2"/>
  <c r="AI16" i="2"/>
  <c r="AD16" i="2"/>
  <c r="AC16" i="2"/>
  <c r="AB16" i="2"/>
  <c r="AA16" i="2"/>
  <c r="Z16" i="2"/>
  <c r="U16" i="2"/>
  <c r="T16" i="2"/>
  <c r="S16" i="2"/>
  <c r="R16" i="2"/>
  <c r="Q16" i="2"/>
  <c r="L16" i="2"/>
  <c r="K16" i="2"/>
  <c r="J16" i="2"/>
  <c r="I16" i="2"/>
  <c r="H16" i="2"/>
  <c r="BE15" i="2"/>
  <c r="BD15" i="2"/>
  <c r="BC15" i="2"/>
  <c r="BB15" i="2"/>
  <c r="BA15" i="2"/>
  <c r="AV15" i="2"/>
  <c r="AU15" i="2"/>
  <c r="AT15" i="2"/>
  <c r="AS15" i="2"/>
  <c r="AR15" i="2"/>
  <c r="AM15" i="2"/>
  <c r="AL15" i="2"/>
  <c r="AK15" i="2"/>
  <c r="AJ15" i="2"/>
  <c r="AI15" i="2"/>
  <c r="AD15" i="2"/>
  <c r="AC15" i="2"/>
  <c r="AB15" i="2"/>
  <c r="AA15" i="2"/>
  <c r="Z15" i="2"/>
  <c r="U15" i="2"/>
  <c r="T15" i="2"/>
  <c r="S15" i="2"/>
  <c r="R15" i="2"/>
  <c r="Q15" i="2"/>
  <c r="L15" i="2"/>
  <c r="K15" i="2"/>
  <c r="J15" i="2"/>
  <c r="I15" i="2"/>
  <c r="H15" i="2"/>
  <c r="BE14" i="2"/>
  <c r="BD14" i="2"/>
  <c r="BC14" i="2"/>
  <c r="BB14" i="2"/>
  <c r="BA14" i="2"/>
  <c r="AV14" i="2"/>
  <c r="AU14" i="2"/>
  <c r="AT14" i="2"/>
  <c r="AS14" i="2"/>
  <c r="AR14" i="2"/>
  <c r="AM14" i="2"/>
  <c r="AL14" i="2"/>
  <c r="AK14" i="2"/>
  <c r="AJ14" i="2"/>
  <c r="AI14" i="2"/>
  <c r="AD14" i="2"/>
  <c r="AC14" i="2"/>
  <c r="AB14" i="2"/>
  <c r="AA14" i="2"/>
  <c r="Z14" i="2"/>
  <c r="U14" i="2"/>
  <c r="T14" i="2"/>
  <c r="S14" i="2"/>
  <c r="R14" i="2"/>
  <c r="Q14" i="2"/>
  <c r="L14" i="2"/>
  <c r="K14" i="2"/>
  <c r="J14" i="2"/>
  <c r="I14" i="2"/>
  <c r="H14" i="2"/>
  <c r="BE13" i="2"/>
  <c r="BD13" i="2"/>
  <c r="BC13" i="2"/>
  <c r="BB13" i="2"/>
  <c r="BA13" i="2"/>
  <c r="AV13" i="2"/>
  <c r="AU13" i="2"/>
  <c r="AT13" i="2"/>
  <c r="AS13" i="2"/>
  <c r="AR13" i="2"/>
  <c r="AM13" i="2"/>
  <c r="AL13" i="2"/>
  <c r="AK13" i="2"/>
  <c r="AJ13" i="2"/>
  <c r="AI13" i="2"/>
  <c r="AD13" i="2"/>
  <c r="AC13" i="2"/>
  <c r="AB13" i="2"/>
  <c r="AA13" i="2"/>
  <c r="Z13" i="2"/>
  <c r="U13" i="2"/>
  <c r="T13" i="2"/>
  <c r="S13" i="2"/>
  <c r="R13" i="2"/>
  <c r="Q13" i="2"/>
  <c r="L13" i="2"/>
  <c r="K13" i="2"/>
  <c r="J13" i="2"/>
  <c r="I13" i="2"/>
  <c r="H13" i="2"/>
  <c r="BE12" i="2"/>
  <c r="BD12" i="2"/>
  <c r="BC12" i="2"/>
  <c r="BB12" i="2"/>
  <c r="BA12" i="2"/>
  <c r="AV12" i="2"/>
  <c r="AU12" i="2"/>
  <c r="AT12" i="2"/>
  <c r="AS12" i="2"/>
  <c r="AR12" i="2"/>
  <c r="AM12" i="2"/>
  <c r="AL12" i="2"/>
  <c r="AK12" i="2"/>
  <c r="AJ12" i="2"/>
  <c r="AI12" i="2"/>
  <c r="AD12" i="2"/>
  <c r="AC12" i="2"/>
  <c r="AB12" i="2"/>
  <c r="AA12" i="2"/>
  <c r="Z12" i="2"/>
  <c r="U12" i="2"/>
  <c r="T12" i="2"/>
  <c r="S12" i="2"/>
  <c r="R12" i="2"/>
  <c r="Q12" i="2"/>
  <c r="L12" i="2"/>
  <c r="K12" i="2"/>
  <c r="J12" i="2"/>
  <c r="I12" i="2"/>
  <c r="H12" i="2"/>
  <c r="BE11" i="2"/>
  <c r="BD11" i="2"/>
  <c r="BC11" i="2"/>
  <c r="BB11" i="2"/>
  <c r="BA11" i="2"/>
  <c r="AV11" i="2"/>
  <c r="AU11" i="2"/>
  <c r="AT11" i="2"/>
  <c r="AS11" i="2"/>
  <c r="AR11" i="2"/>
  <c r="AM11" i="2"/>
  <c r="AL11" i="2"/>
  <c r="AK11" i="2"/>
  <c r="AJ11" i="2"/>
  <c r="AI11" i="2"/>
  <c r="AD11" i="2"/>
  <c r="AC11" i="2"/>
  <c r="AB11" i="2"/>
  <c r="AA11" i="2"/>
  <c r="Z11" i="2"/>
  <c r="U11" i="2"/>
  <c r="T11" i="2"/>
  <c r="S11" i="2"/>
  <c r="R11" i="2"/>
  <c r="Q11" i="2"/>
  <c r="L11" i="2"/>
  <c r="K11" i="2"/>
  <c r="J11" i="2"/>
  <c r="I11" i="2"/>
  <c r="H11" i="2"/>
  <c r="BE10" i="2"/>
  <c r="BD10" i="2"/>
  <c r="BC10" i="2"/>
  <c r="BB10" i="2"/>
  <c r="BA10" i="2"/>
  <c r="AV10" i="2"/>
  <c r="AU10" i="2"/>
  <c r="AT10" i="2"/>
  <c r="AS10" i="2"/>
  <c r="AR10" i="2"/>
  <c r="AM10" i="2"/>
  <c r="AL10" i="2"/>
  <c r="AK10" i="2"/>
  <c r="AJ10" i="2"/>
  <c r="AI10" i="2"/>
  <c r="AD10" i="2"/>
  <c r="AC10" i="2"/>
  <c r="AB10" i="2"/>
  <c r="AA10" i="2"/>
  <c r="Z10" i="2"/>
  <c r="U10" i="2"/>
  <c r="T10" i="2"/>
  <c r="S10" i="2"/>
  <c r="R10" i="2"/>
  <c r="Q10" i="2"/>
  <c r="L10" i="2"/>
  <c r="K10" i="2"/>
  <c r="J10" i="2"/>
  <c r="I10" i="2"/>
  <c r="H10" i="2"/>
  <c r="BE9" i="2"/>
  <c r="BD9" i="2"/>
  <c r="BC9" i="2"/>
  <c r="BB9" i="2"/>
  <c r="BA9" i="2"/>
  <c r="AV9" i="2"/>
  <c r="AU9" i="2"/>
  <c r="AT9" i="2"/>
  <c r="AS9" i="2"/>
  <c r="AR9" i="2"/>
  <c r="AM9" i="2"/>
  <c r="AL9" i="2"/>
  <c r="AK9" i="2"/>
  <c r="AJ9" i="2"/>
  <c r="AI9" i="2"/>
  <c r="AD9" i="2"/>
  <c r="AC9" i="2"/>
  <c r="AB9" i="2"/>
  <c r="AA9" i="2"/>
  <c r="Z9" i="2"/>
  <c r="U9" i="2"/>
  <c r="T9" i="2"/>
  <c r="S9" i="2"/>
  <c r="R9" i="2"/>
  <c r="Q9" i="2"/>
  <c r="L9" i="2"/>
  <c r="K9" i="2"/>
  <c r="J9" i="2"/>
  <c r="I9" i="2"/>
  <c r="H9" i="2"/>
  <c r="BE8" i="2"/>
  <c r="BD8" i="2"/>
  <c r="BC8" i="2"/>
  <c r="BB8" i="2"/>
  <c r="BA8" i="2"/>
  <c r="AV8" i="2"/>
  <c r="AU8" i="2"/>
  <c r="AT8" i="2"/>
  <c r="AS8" i="2"/>
  <c r="AR8" i="2"/>
  <c r="AM8" i="2"/>
  <c r="AL8" i="2"/>
  <c r="AK8" i="2"/>
  <c r="AJ8" i="2"/>
  <c r="AI8" i="2"/>
  <c r="AD8" i="2"/>
  <c r="AC8" i="2"/>
  <c r="AB8" i="2"/>
  <c r="AA8" i="2"/>
  <c r="Z8" i="2"/>
  <c r="U8" i="2"/>
  <c r="T8" i="2"/>
  <c r="S8" i="2"/>
  <c r="R8" i="2"/>
  <c r="Q8" i="2"/>
  <c r="L8" i="2"/>
  <c r="K8" i="2"/>
  <c r="J8" i="2"/>
  <c r="I8" i="2"/>
  <c r="H8" i="2"/>
  <c r="BE7" i="2"/>
  <c r="BD7" i="2"/>
  <c r="BC7" i="2"/>
  <c r="BB7" i="2"/>
  <c r="BA7" i="2"/>
  <c r="AV7" i="2"/>
  <c r="AU7" i="2"/>
  <c r="AT7" i="2"/>
  <c r="AS7" i="2"/>
  <c r="AR7" i="2"/>
  <c r="AM7" i="2"/>
  <c r="AL7" i="2"/>
  <c r="AK7" i="2"/>
  <c r="AJ7" i="2"/>
  <c r="AI7" i="2"/>
  <c r="AD7" i="2"/>
  <c r="AC7" i="2"/>
  <c r="AB7" i="2"/>
  <c r="AA7" i="2"/>
  <c r="Z7" i="2"/>
  <c r="U7" i="2"/>
  <c r="T7" i="2"/>
  <c r="S7" i="2"/>
  <c r="R7" i="2"/>
  <c r="Q7" i="2"/>
  <c r="L7" i="2"/>
  <c r="K7" i="2"/>
  <c r="J7" i="2"/>
  <c r="I7" i="2"/>
  <c r="H7" i="2"/>
  <c r="BE6" i="2"/>
  <c r="BD6" i="2"/>
  <c r="BC6" i="2"/>
  <c r="BB6" i="2"/>
  <c r="BA6" i="2"/>
  <c r="AV6" i="2"/>
  <c r="AU6" i="2"/>
  <c r="AT6" i="2"/>
  <c r="AS6" i="2"/>
  <c r="AR6" i="2"/>
  <c r="AM6" i="2"/>
  <c r="AL6" i="2"/>
  <c r="AK6" i="2"/>
  <c r="AJ6" i="2"/>
  <c r="AI6" i="2"/>
  <c r="AD6" i="2"/>
  <c r="AC6" i="2"/>
  <c r="AB6" i="2"/>
  <c r="AA6" i="2"/>
  <c r="Z6" i="2"/>
  <c r="U6" i="2"/>
  <c r="T6" i="2"/>
  <c r="S6" i="2"/>
  <c r="R6" i="2"/>
  <c r="Q6" i="2"/>
  <c r="L6" i="2"/>
  <c r="K6" i="2"/>
  <c r="J6" i="2"/>
  <c r="I6" i="2"/>
  <c r="H6" i="2"/>
  <c r="BE5" i="2"/>
  <c r="BD5" i="2"/>
  <c r="BC5" i="2"/>
  <c r="BB5" i="2"/>
  <c r="BA5" i="2"/>
  <c r="AV5" i="2"/>
  <c r="AU5" i="2"/>
  <c r="AT5" i="2"/>
  <c r="AS5" i="2"/>
  <c r="AR5" i="2"/>
  <c r="AM5" i="2"/>
  <c r="AL5" i="2"/>
  <c r="AK5" i="2"/>
  <c r="AJ5" i="2"/>
  <c r="AI5" i="2"/>
  <c r="AD5" i="2"/>
  <c r="AC5" i="2"/>
  <c r="AB5" i="2"/>
  <c r="AA5" i="2"/>
  <c r="Z5" i="2"/>
  <c r="U5" i="2"/>
  <c r="T5" i="2"/>
  <c r="S5" i="2"/>
  <c r="R5" i="2"/>
  <c r="Q5" i="2"/>
  <c r="L5" i="2"/>
  <c r="K5" i="2"/>
  <c r="J5" i="2"/>
  <c r="I5" i="2"/>
  <c r="H5" i="2"/>
  <c r="BE4" i="2"/>
  <c r="BD4" i="2"/>
  <c r="BC4" i="2"/>
  <c r="BB4" i="2"/>
  <c r="BA4" i="2"/>
  <c r="AV4" i="2"/>
  <c r="AU4" i="2"/>
  <c r="AT4" i="2"/>
  <c r="AS4" i="2"/>
  <c r="AR4" i="2"/>
  <c r="AM4" i="2"/>
  <c r="AL4" i="2"/>
  <c r="AK4" i="2"/>
  <c r="AJ4" i="2"/>
  <c r="AI4" i="2"/>
  <c r="AD4" i="2"/>
  <c r="AC4" i="2"/>
  <c r="AB4" i="2"/>
  <c r="AA4" i="2"/>
  <c r="Z4" i="2"/>
  <c r="U4" i="2"/>
  <c r="T4" i="2"/>
  <c r="S4" i="2"/>
  <c r="R4" i="2"/>
  <c r="Q4" i="2"/>
  <c r="L4" i="2"/>
  <c r="K4" i="2"/>
  <c r="J4" i="2"/>
  <c r="I4" i="2"/>
  <c r="H4" i="2"/>
  <c r="H426" i="10" l="1"/>
  <c r="H425" i="10"/>
  <c r="H423" i="10"/>
  <c r="H422" i="10"/>
  <c r="H420" i="10"/>
  <c r="H419" i="10"/>
  <c r="H407" i="10"/>
  <c r="H406" i="10"/>
  <c r="H405" i="10"/>
  <c r="H403" i="10"/>
  <c r="H402" i="10"/>
  <c r="H401" i="10"/>
  <c r="H400" i="10"/>
  <c r="H398" i="10"/>
  <c r="H394" i="10"/>
  <c r="H393" i="10"/>
  <c r="H392" i="10"/>
  <c r="H391" i="10"/>
  <c r="H390" i="10"/>
  <c r="H389" i="10"/>
  <c r="H388" i="10"/>
  <c r="H387" i="10"/>
  <c r="H384" i="10"/>
  <c r="H383" i="10"/>
  <c r="H373" i="10"/>
  <c r="H372" i="10"/>
  <c r="H371" i="10"/>
  <c r="H368" i="10"/>
  <c r="H367" i="10"/>
  <c r="H366" i="10"/>
  <c r="H365" i="10"/>
  <c r="H362" i="10"/>
  <c r="H361" i="10"/>
  <c r="H360" i="10"/>
  <c r="H358" i="10"/>
  <c r="H352" i="10"/>
  <c r="H351" i="10"/>
  <c r="H348" i="10"/>
  <c r="H347" i="10"/>
  <c r="H340" i="10"/>
  <c r="H339" i="10"/>
  <c r="H338" i="10"/>
  <c r="H337" i="10"/>
  <c r="H336" i="10"/>
  <c r="H335" i="10"/>
  <c r="H334" i="10"/>
  <c r="H333" i="10"/>
  <c r="H331" i="10"/>
  <c r="H330" i="10"/>
  <c r="H326" i="10"/>
  <c r="H325" i="10"/>
  <c r="H324" i="10"/>
  <c r="H323" i="10"/>
  <c r="H322" i="10"/>
  <c r="H321" i="10"/>
  <c r="H319" i="10"/>
  <c r="H318" i="10"/>
  <c r="H317" i="10"/>
  <c r="H316" i="10"/>
  <c r="H315" i="10"/>
  <c r="H309" i="10"/>
  <c r="H308" i="10"/>
  <c r="H304" i="10"/>
  <c r="H303" i="10"/>
  <c r="H302" i="10"/>
  <c r="H298" i="10"/>
  <c r="H297" i="10"/>
  <c r="H294" i="10"/>
  <c r="H288" i="10"/>
  <c r="H287" i="10"/>
  <c r="H286" i="10"/>
  <c r="H279" i="10"/>
  <c r="H278" i="10"/>
  <c r="H274" i="10"/>
  <c r="H273" i="10"/>
  <c r="H272" i="10"/>
  <c r="H271" i="10"/>
  <c r="H270" i="10"/>
  <c r="H269" i="10"/>
  <c r="H267" i="10"/>
  <c r="H266" i="10"/>
  <c r="H265" i="10"/>
  <c r="H263" i="10"/>
  <c r="H262" i="10"/>
  <c r="H254" i="10"/>
  <c r="H253" i="10"/>
  <c r="H251" i="10"/>
  <c r="H250" i="10"/>
  <c r="H247" i="10"/>
  <c r="H246" i="10"/>
  <c r="H245" i="10"/>
  <c r="H244" i="10"/>
  <c r="H242" i="10"/>
  <c r="H241" i="10"/>
  <c r="H240" i="10"/>
  <c r="H239" i="10"/>
  <c r="H238" i="10"/>
  <c r="H236" i="10"/>
  <c r="H235" i="10"/>
  <c r="H234" i="10"/>
  <c r="H233" i="10"/>
  <c r="H226" i="10"/>
  <c r="H225" i="10"/>
  <c r="H224" i="10"/>
  <c r="H220" i="10"/>
  <c r="H219" i="10"/>
  <c r="H218" i="10"/>
  <c r="H217" i="10"/>
  <c r="H216" i="10"/>
  <c r="H215" i="10"/>
  <c r="H214" i="10"/>
  <c r="H213" i="10"/>
  <c r="H212" i="10"/>
  <c r="H210" i="10"/>
  <c r="H209" i="10"/>
  <c r="H208" i="10"/>
  <c r="H207" i="10"/>
  <c r="H206" i="10"/>
  <c r="H204" i="10"/>
  <c r="H203" i="10"/>
  <c r="H199" i="10"/>
  <c r="H198" i="10"/>
  <c r="H197" i="10"/>
  <c r="H196" i="10"/>
  <c r="H195" i="10"/>
  <c r="H192" i="10"/>
  <c r="H191" i="10"/>
  <c r="H190" i="10"/>
  <c r="H189" i="10"/>
  <c r="H187" i="10"/>
  <c r="H186" i="10"/>
  <c r="H183" i="10"/>
  <c r="H182" i="10"/>
  <c r="H174" i="10"/>
  <c r="H173" i="10"/>
  <c r="H172" i="10"/>
  <c r="H171" i="10"/>
  <c r="H169" i="10"/>
  <c r="H168" i="10"/>
  <c r="H166" i="10"/>
  <c r="H162" i="10"/>
  <c r="H161" i="10"/>
  <c r="H160" i="10"/>
  <c r="H159" i="10"/>
  <c r="H158" i="10"/>
  <c r="H157" i="10"/>
  <c r="H150" i="10"/>
  <c r="H145" i="10"/>
  <c r="H144" i="10"/>
  <c r="H143" i="10"/>
  <c r="H142" i="10"/>
  <c r="H139" i="10"/>
  <c r="H138" i="10"/>
  <c r="H137" i="10"/>
  <c r="H136" i="10"/>
  <c r="H135" i="10"/>
  <c r="H134" i="10"/>
  <c r="H133" i="10"/>
  <c r="H132" i="10"/>
  <c r="H129" i="10"/>
  <c r="H128" i="10"/>
  <c r="H127" i="10"/>
  <c r="H126" i="10"/>
  <c r="H125" i="10"/>
  <c r="H120" i="10"/>
  <c r="H118" i="10"/>
  <c r="H117" i="10"/>
  <c r="H116" i="10"/>
  <c r="H113" i="10"/>
  <c r="H112" i="10"/>
  <c r="H110" i="10"/>
  <c r="H108" i="10"/>
  <c r="H107" i="10"/>
  <c r="H106" i="10"/>
  <c r="H105" i="10"/>
  <c r="H104" i="10"/>
  <c r="H102" i="10"/>
  <c r="H101" i="10"/>
  <c r="H100" i="10"/>
  <c r="H99" i="10"/>
  <c r="H98" i="10"/>
  <c r="H97" i="10"/>
  <c r="H96" i="10"/>
  <c r="H95" i="10"/>
  <c r="H86" i="10"/>
  <c r="H82" i="10"/>
  <c r="H81" i="10"/>
  <c r="H80" i="10"/>
  <c r="H79" i="10"/>
  <c r="H78" i="10"/>
  <c r="H77" i="10"/>
  <c r="H74" i="10"/>
  <c r="H73" i="10"/>
  <c r="H71" i="10"/>
  <c r="H70" i="10"/>
  <c r="H69" i="10"/>
  <c r="H68" i="10"/>
  <c r="H67" i="10"/>
  <c r="H66" i="10"/>
  <c r="H65" i="10"/>
  <c r="H63" i="10"/>
  <c r="H62" i="10"/>
  <c r="H61" i="10"/>
  <c r="H59" i="10"/>
  <c r="H58" i="10"/>
  <c r="H56" i="10"/>
  <c r="H55" i="10"/>
  <c r="H54" i="10"/>
  <c r="H53" i="10"/>
  <c r="H52" i="10"/>
  <c r="H50" i="10"/>
  <c r="H49" i="10"/>
  <c r="H48" i="10"/>
  <c r="H46" i="10"/>
  <c r="H44" i="10"/>
  <c r="H43" i="10"/>
  <c r="H42" i="10"/>
  <c r="H39" i="10"/>
  <c r="H38" i="10"/>
  <c r="H32" i="10"/>
  <c r="H31" i="10"/>
  <c r="H30" i="10"/>
  <c r="H29" i="10"/>
  <c r="H27" i="10"/>
  <c r="H26" i="10"/>
  <c r="H23" i="10"/>
  <c r="H22" i="10"/>
  <c r="C429" i="10"/>
  <c r="C426" i="10"/>
  <c r="C425" i="10"/>
  <c r="C423" i="10"/>
  <c r="C422" i="10"/>
  <c r="C421" i="10"/>
  <c r="C420" i="10"/>
  <c r="C419" i="10"/>
  <c r="C413" i="10"/>
  <c r="C407" i="10"/>
  <c r="C406" i="10"/>
  <c r="C405" i="10"/>
  <c r="C403" i="10"/>
  <c r="C402" i="10"/>
  <c r="C401" i="10"/>
  <c r="C400" i="10"/>
  <c r="C397" i="10"/>
  <c r="C394" i="10"/>
  <c r="C393" i="10"/>
  <c r="C392" i="10"/>
  <c r="C391" i="10"/>
  <c r="C390" i="10"/>
  <c r="C389" i="10"/>
  <c r="C388" i="10"/>
  <c r="C387" i="10"/>
  <c r="C384" i="10"/>
  <c r="C383" i="10"/>
  <c r="C373" i="10"/>
  <c r="C372" i="10"/>
  <c r="C371" i="10"/>
  <c r="C368" i="10"/>
  <c r="C367" i="10"/>
  <c r="C366" i="10"/>
  <c r="C365" i="10"/>
  <c r="C362" i="10"/>
  <c r="C361" i="10"/>
  <c r="C360" i="10"/>
  <c r="C352" i="10"/>
  <c r="C351" i="10"/>
  <c r="C348" i="10"/>
  <c r="C347" i="10"/>
  <c r="C340" i="10"/>
  <c r="C339" i="10"/>
  <c r="C338" i="10"/>
  <c r="C337" i="10"/>
  <c r="C336" i="10"/>
  <c r="C335" i="10"/>
  <c r="C334" i="10"/>
  <c r="C333" i="10"/>
  <c r="C331" i="10"/>
  <c r="C330" i="10"/>
  <c r="C326" i="10"/>
  <c r="C325" i="10"/>
  <c r="C324" i="10"/>
  <c r="C323" i="10"/>
  <c r="C322" i="10"/>
  <c r="C321" i="10"/>
  <c r="C319" i="10"/>
  <c r="C318" i="10"/>
  <c r="C317" i="10"/>
  <c r="C316" i="10"/>
  <c r="C315" i="10"/>
  <c r="C309" i="10"/>
  <c r="C308" i="10"/>
  <c r="C304" i="10"/>
  <c r="C303" i="10"/>
  <c r="C302" i="10"/>
  <c r="C301" i="10"/>
  <c r="C298" i="10"/>
  <c r="C297" i="10"/>
  <c r="C293" i="10"/>
  <c r="C288" i="10"/>
  <c r="C287" i="10"/>
  <c r="C285" i="10"/>
  <c r="C279" i="10"/>
  <c r="C278" i="10"/>
  <c r="C277" i="10"/>
  <c r="C274" i="10"/>
  <c r="C273" i="10"/>
  <c r="C272" i="10"/>
  <c r="C271" i="10"/>
  <c r="C270" i="10"/>
  <c r="C269" i="10"/>
  <c r="C268" i="10"/>
  <c r="C267" i="10"/>
  <c r="C266" i="10"/>
  <c r="C265" i="10"/>
  <c r="C263" i="10"/>
  <c r="C262" i="10"/>
  <c r="C261" i="10"/>
  <c r="C254" i="10"/>
  <c r="C253" i="10"/>
  <c r="C251" i="10"/>
  <c r="C250" i="10"/>
  <c r="C247" i="10"/>
  <c r="C246" i="10"/>
  <c r="C245" i="10"/>
  <c r="C244" i="10"/>
  <c r="C242" i="10"/>
  <c r="C241" i="10"/>
  <c r="C240" i="10"/>
  <c r="C239" i="10"/>
  <c r="C238" i="10"/>
  <c r="C237" i="10"/>
  <c r="C236" i="10"/>
  <c r="C235" i="10"/>
  <c r="C234" i="10"/>
  <c r="C233" i="10"/>
  <c r="C226" i="10"/>
  <c r="C225" i="10"/>
  <c r="C224" i="10"/>
  <c r="C221" i="10"/>
  <c r="C220" i="10"/>
  <c r="C219" i="10"/>
  <c r="C218" i="10"/>
  <c r="C217" i="10"/>
  <c r="C216" i="10"/>
  <c r="C215" i="10"/>
  <c r="C213" i="10"/>
  <c r="C212" i="10"/>
  <c r="C210" i="10"/>
  <c r="C209" i="10"/>
  <c r="C208" i="10"/>
  <c r="C207" i="10"/>
  <c r="C206" i="10"/>
  <c r="C205" i="10"/>
  <c r="C204" i="10"/>
  <c r="C203" i="10"/>
  <c r="C199" i="10"/>
  <c r="C198" i="10"/>
  <c r="C197" i="10"/>
  <c r="C196" i="10"/>
  <c r="C195" i="10"/>
  <c r="C192" i="10"/>
  <c r="C191" i="10"/>
  <c r="C190" i="10"/>
  <c r="C189" i="10"/>
  <c r="C188" i="10"/>
  <c r="C187" i="10"/>
  <c r="C186" i="10"/>
  <c r="C183" i="10"/>
  <c r="C181" i="10"/>
  <c r="C180" i="10"/>
  <c r="C174" i="10"/>
  <c r="C173" i="10"/>
  <c r="C172" i="10"/>
  <c r="C171" i="10"/>
  <c r="C169" i="10"/>
  <c r="C168" i="10"/>
  <c r="C164" i="10"/>
  <c r="C162" i="10"/>
  <c r="C161" i="10"/>
  <c r="C160" i="10"/>
  <c r="C159" i="10"/>
  <c r="C158" i="10"/>
  <c r="C157" i="10"/>
  <c r="C156" i="10"/>
  <c r="C149" i="10"/>
  <c r="C148" i="10"/>
  <c r="C145" i="10"/>
  <c r="C144" i="10"/>
  <c r="C143" i="10"/>
  <c r="C142" i="10"/>
  <c r="C140" i="10"/>
  <c r="C139" i="10"/>
  <c r="C138" i="10"/>
  <c r="C137" i="10"/>
  <c r="C136" i="10"/>
  <c r="C135" i="10"/>
  <c r="C134" i="10"/>
  <c r="C133" i="10"/>
  <c r="C132" i="10"/>
  <c r="C129" i="10"/>
  <c r="C128" i="10"/>
  <c r="C127" i="10"/>
  <c r="C126" i="10"/>
  <c r="C125" i="10"/>
  <c r="C124" i="10"/>
  <c r="C120" i="10"/>
  <c r="C117" i="10"/>
  <c r="C116" i="10"/>
  <c r="C113" i="10"/>
  <c r="C112" i="10"/>
  <c r="C108" i="10"/>
  <c r="C107" i="10"/>
  <c r="C106" i="10"/>
  <c r="C105" i="10"/>
  <c r="C104" i="10"/>
  <c r="C102" i="10"/>
  <c r="C101" i="10"/>
  <c r="C100" i="10"/>
  <c r="C99" i="10"/>
  <c r="C98" i="10"/>
  <c r="C97" i="10"/>
  <c r="C96" i="10"/>
  <c r="C95" i="10"/>
  <c r="C94" i="10"/>
  <c r="C86" i="10"/>
  <c r="C82" i="10"/>
  <c r="C81" i="10"/>
  <c r="C80" i="10"/>
  <c r="C79" i="10"/>
  <c r="C78" i="10"/>
  <c r="C77" i="10"/>
  <c r="C76" i="10"/>
  <c r="C74" i="10"/>
  <c r="C73" i="10"/>
  <c r="C71" i="10"/>
  <c r="C70" i="10"/>
  <c r="C69" i="10"/>
  <c r="C68" i="10"/>
  <c r="C67" i="10"/>
  <c r="C66" i="10"/>
  <c r="C65" i="10"/>
  <c r="C63" i="10"/>
  <c r="C62" i="10"/>
  <c r="C61" i="10"/>
  <c r="C59" i="10"/>
  <c r="C58" i="10"/>
  <c r="C56" i="10"/>
  <c r="C55" i="10"/>
  <c r="C54" i="10"/>
  <c r="C53" i="10"/>
  <c r="C52" i="10"/>
  <c r="C50" i="10"/>
  <c r="C49" i="10"/>
  <c r="C48" i="10"/>
  <c r="C46" i="10"/>
  <c r="C45" i="10"/>
  <c r="C44" i="10"/>
  <c r="C43" i="10"/>
  <c r="C42" i="10"/>
  <c r="C39" i="10"/>
  <c r="C37" i="10"/>
  <c r="C36" i="10"/>
  <c r="C32" i="10"/>
  <c r="C31" i="10"/>
  <c r="C30" i="10"/>
  <c r="C29" i="10"/>
  <c r="C27" i="10"/>
  <c r="C26" i="10"/>
  <c r="C23" i="10"/>
  <c r="C22" i="10"/>
  <c r="C21" i="10"/>
  <c r="C14" i="10"/>
  <c r="C12" i="10"/>
  <c r="H429" i="10"/>
  <c r="C428" i="10"/>
  <c r="H424" i="10"/>
  <c r="C424" i="10"/>
  <c r="H421" i="10"/>
  <c r="H418" i="10"/>
  <c r="C418" i="10"/>
  <c r="H417" i="10"/>
  <c r="C417" i="10"/>
  <c r="H416" i="10"/>
  <c r="C416" i="10"/>
  <c r="H413" i="10"/>
  <c r="C412" i="10"/>
  <c r="H410" i="10"/>
  <c r="C410" i="10"/>
  <c r="H409" i="10"/>
  <c r="C409" i="10"/>
  <c r="H404" i="10"/>
  <c r="C404" i="10"/>
  <c r="H399" i="10"/>
  <c r="C399" i="10"/>
  <c r="C398" i="10"/>
  <c r="H397" i="10"/>
  <c r="H396" i="10"/>
  <c r="C396" i="10"/>
  <c r="H386" i="10"/>
  <c r="C386" i="10"/>
  <c r="H385" i="10"/>
  <c r="C385" i="10"/>
  <c r="H382" i="10"/>
  <c r="C382" i="10"/>
  <c r="H381" i="10"/>
  <c r="C380" i="10"/>
  <c r="H379" i="10"/>
  <c r="C379" i="10"/>
  <c r="H377" i="10"/>
  <c r="C377" i="10"/>
  <c r="H374" i="10"/>
  <c r="C375" i="10"/>
  <c r="H370" i="10"/>
  <c r="C370" i="10"/>
  <c r="H369" i="10"/>
  <c r="C369" i="10"/>
  <c r="H364" i="10"/>
  <c r="C364" i="10"/>
  <c r="H359" i="10"/>
  <c r="C359" i="10"/>
  <c r="H357" i="10"/>
  <c r="C358" i="10"/>
  <c r="H356" i="10"/>
  <c r="C356" i="10"/>
  <c r="H354" i="10"/>
  <c r="C354" i="10"/>
  <c r="H350" i="10"/>
  <c r="C350" i="10"/>
  <c r="H349" i="10"/>
  <c r="C349" i="10"/>
  <c r="H346" i="10"/>
  <c r="C346" i="10"/>
  <c r="H345" i="10"/>
  <c r="C345" i="10"/>
  <c r="H342" i="10"/>
  <c r="C343" i="10"/>
  <c r="H341" i="10"/>
  <c r="C341" i="10"/>
  <c r="H332" i="10"/>
  <c r="C332" i="10"/>
  <c r="H329" i="10"/>
  <c r="C329" i="10"/>
  <c r="H328" i="10"/>
  <c r="C328" i="10"/>
  <c r="H320" i="10"/>
  <c r="C320" i="10"/>
  <c r="H314" i="10"/>
  <c r="C314" i="10"/>
  <c r="H313" i="10"/>
  <c r="C313" i="10"/>
  <c r="H310" i="10"/>
  <c r="C311" i="10"/>
  <c r="H307" i="10"/>
  <c r="C307" i="10"/>
  <c r="H306" i="10"/>
  <c r="C306" i="10"/>
  <c r="H301" i="10"/>
  <c r="H300" i="10"/>
  <c r="C300" i="10"/>
  <c r="H296" i="10"/>
  <c r="C296" i="10"/>
  <c r="H295" i="10"/>
  <c r="C295" i="10"/>
  <c r="H293" i="10"/>
  <c r="C294" i="10"/>
  <c r="H292" i="10"/>
  <c r="C292" i="10"/>
  <c r="H290" i="10"/>
  <c r="C290" i="10"/>
  <c r="C286" i="10"/>
  <c r="H285" i="10"/>
  <c r="C284" i="10"/>
  <c r="H283" i="10"/>
  <c r="C283" i="10"/>
  <c r="H281" i="10"/>
  <c r="C281" i="10"/>
  <c r="H277" i="10"/>
  <c r="H276" i="10"/>
  <c r="C276" i="10"/>
  <c r="H268" i="10"/>
  <c r="H264" i="10"/>
  <c r="C264" i="10"/>
  <c r="H261" i="10"/>
  <c r="H260" i="10"/>
  <c r="C260" i="10"/>
  <c r="H258" i="10"/>
  <c r="C258" i="10"/>
  <c r="H256" i="10"/>
  <c r="C256" i="10"/>
  <c r="H252" i="10"/>
  <c r="C252" i="10"/>
  <c r="H249" i="10"/>
  <c r="C249" i="10"/>
  <c r="H248" i="10"/>
  <c r="C248" i="10"/>
  <c r="H243" i="10"/>
  <c r="C243" i="10"/>
  <c r="H237" i="10"/>
  <c r="H232" i="10"/>
  <c r="C232" i="10"/>
  <c r="H230" i="10"/>
  <c r="C231" i="10"/>
  <c r="H229" i="10"/>
  <c r="C228" i="10"/>
  <c r="H227" i="10"/>
  <c r="C227" i="10"/>
  <c r="H223" i="10"/>
  <c r="C223" i="10"/>
  <c r="H221" i="10"/>
  <c r="C222" i="10"/>
  <c r="C214" i="10"/>
  <c r="H211" i="10"/>
  <c r="C211" i="10"/>
  <c r="H205" i="10"/>
  <c r="H202" i="10"/>
  <c r="C202" i="10"/>
  <c r="H201" i="10"/>
  <c r="C201" i="10"/>
  <c r="H194" i="10"/>
  <c r="C194" i="10"/>
  <c r="H193" i="10"/>
  <c r="C193" i="10"/>
  <c r="H188" i="10"/>
  <c r="H185" i="10"/>
  <c r="C185" i="10"/>
  <c r="H184" i="10"/>
  <c r="C184" i="10"/>
  <c r="H181" i="10"/>
  <c r="C182" i="10"/>
  <c r="H180" i="10"/>
  <c r="C179" i="10"/>
  <c r="H178" i="10"/>
  <c r="C178" i="10"/>
  <c r="H176" i="10"/>
  <c r="C176" i="10"/>
  <c r="H170" i="10"/>
  <c r="C170" i="10"/>
  <c r="H167" i="10"/>
  <c r="C167" i="10"/>
  <c r="H165" i="10"/>
  <c r="C165" i="10"/>
  <c r="H164" i="10"/>
  <c r="C163" i="10"/>
  <c r="H156" i="10"/>
  <c r="H155" i="10"/>
  <c r="C155" i="10"/>
  <c r="H153" i="10"/>
  <c r="C153" i="10"/>
  <c r="H151" i="10"/>
  <c r="C151" i="10"/>
  <c r="H149" i="10"/>
  <c r="H147" i="10"/>
  <c r="C147" i="10"/>
  <c r="H141" i="10"/>
  <c r="C141" i="10"/>
  <c r="H140" i="10"/>
  <c r="H131" i="10"/>
  <c r="C131" i="10"/>
  <c r="H130" i="10"/>
  <c r="C130" i="10"/>
  <c r="H124" i="10"/>
  <c r="H123" i="10"/>
  <c r="C123" i="10"/>
  <c r="H121" i="10"/>
  <c r="C121" i="10"/>
  <c r="H119" i="10"/>
  <c r="C119" i="10"/>
  <c r="H115" i="10"/>
  <c r="C115" i="10"/>
  <c r="H114" i="10"/>
  <c r="C114" i="10"/>
  <c r="H111" i="10"/>
  <c r="C111" i="10"/>
  <c r="H109" i="10"/>
  <c r="C109" i="10"/>
  <c r="H103" i="10"/>
  <c r="C103" i="10"/>
  <c r="H94" i="10"/>
  <c r="H93" i="10"/>
  <c r="C92" i="10"/>
  <c r="H91" i="10"/>
  <c r="C91" i="10"/>
  <c r="H89" i="10"/>
  <c r="C89" i="10"/>
  <c r="H87" i="10"/>
  <c r="C87" i="10"/>
  <c r="H85" i="10"/>
  <c r="C84" i="10"/>
  <c r="H76" i="10"/>
  <c r="C75" i="10"/>
  <c r="H72" i="10"/>
  <c r="C72" i="10"/>
  <c r="H64" i="10"/>
  <c r="C64" i="10"/>
  <c r="H60" i="10"/>
  <c r="C60" i="10"/>
  <c r="H57" i="10"/>
  <c r="C57" i="10"/>
  <c r="H51" i="10"/>
  <c r="C51" i="10"/>
  <c r="H47" i="10"/>
  <c r="C47" i="10"/>
  <c r="H45" i="10"/>
  <c r="H41" i="10"/>
  <c r="C41" i="10"/>
  <c r="H40" i="10"/>
  <c r="C40" i="10"/>
  <c r="C38" i="10"/>
  <c r="H37" i="10"/>
  <c r="H35" i="10"/>
  <c r="C35" i="10"/>
  <c r="H33" i="10"/>
  <c r="C33" i="10"/>
  <c r="H28" i="10"/>
  <c r="C28" i="10"/>
  <c r="H25" i="10"/>
  <c r="C25" i="10"/>
  <c r="H24" i="10"/>
  <c r="C24" i="10"/>
  <c r="H21" i="10"/>
  <c r="H20" i="10"/>
  <c r="C20" i="10"/>
  <c r="H18" i="10"/>
  <c r="C18" i="10"/>
  <c r="H17" i="10"/>
  <c r="C17" i="10"/>
  <c r="H14" i="10"/>
  <c r="C15" i="10"/>
  <c r="H13" i="10"/>
  <c r="C13" i="10"/>
  <c r="H12" i="10"/>
  <c r="C11" i="10"/>
  <c r="H10" i="10"/>
  <c r="C10" i="10"/>
  <c r="H8" i="10"/>
  <c r="C8" i="10"/>
  <c r="H7" i="10"/>
  <c r="C7" i="10"/>
  <c r="BE356" i="1"/>
  <c r="BD356" i="1"/>
  <c r="BC356" i="1"/>
  <c r="BB356" i="1"/>
  <c r="BA356" i="1"/>
  <c r="BE355" i="1"/>
  <c r="BD355" i="1"/>
  <c r="BC355" i="1"/>
  <c r="BB355" i="1"/>
  <c r="BA355" i="1"/>
  <c r="BE354" i="1"/>
  <c r="BD354" i="1"/>
  <c r="BC354" i="1"/>
  <c r="BB354" i="1"/>
  <c r="BA354" i="1"/>
  <c r="BE353" i="1"/>
  <c r="BD353" i="1"/>
  <c r="BC353" i="1"/>
  <c r="BB353" i="1"/>
  <c r="BA353" i="1"/>
  <c r="BE352" i="1"/>
  <c r="BD352" i="1"/>
  <c r="BC352" i="1"/>
  <c r="BB352" i="1"/>
  <c r="BA352" i="1"/>
  <c r="BE351" i="1"/>
  <c r="BD351" i="1"/>
  <c r="BC351" i="1"/>
  <c r="BB351" i="1"/>
  <c r="BA351" i="1"/>
  <c r="BE350" i="1"/>
  <c r="BD350" i="1"/>
  <c r="BC350" i="1"/>
  <c r="BB350" i="1"/>
  <c r="BA350" i="1"/>
  <c r="BE349" i="1"/>
  <c r="BD349" i="1"/>
  <c r="BC349" i="1"/>
  <c r="BB349" i="1"/>
  <c r="BA349" i="1"/>
  <c r="BE348" i="1"/>
  <c r="BD348" i="1"/>
  <c r="BC348" i="1"/>
  <c r="BB348" i="1"/>
  <c r="BA348" i="1"/>
  <c r="BE347" i="1"/>
  <c r="BD347" i="1"/>
  <c r="BC347" i="1"/>
  <c r="BB347" i="1"/>
  <c r="BA347" i="1"/>
  <c r="BE346" i="1"/>
  <c r="BD346" i="1"/>
  <c r="BC346" i="1"/>
  <c r="BB346" i="1"/>
  <c r="BA346" i="1"/>
  <c r="BE345" i="1"/>
  <c r="BD345" i="1"/>
  <c r="BC345" i="1"/>
  <c r="BB345" i="1"/>
  <c r="BA345" i="1"/>
  <c r="BE344" i="1"/>
  <c r="BD344" i="1"/>
  <c r="BC344" i="1"/>
  <c r="BB344" i="1"/>
  <c r="BA344" i="1"/>
  <c r="BE343" i="1"/>
  <c r="BD343" i="1"/>
  <c r="BC343" i="1"/>
  <c r="BB343" i="1"/>
  <c r="BA343" i="1"/>
  <c r="BE342" i="1"/>
  <c r="BD342" i="1"/>
  <c r="BC342" i="1"/>
  <c r="BB342" i="1"/>
  <c r="BA342" i="1"/>
  <c r="BE341" i="1"/>
  <c r="BD341" i="1"/>
  <c r="BC341" i="1"/>
  <c r="BB341" i="1"/>
  <c r="BA341" i="1"/>
  <c r="BE340" i="1"/>
  <c r="BD340" i="1"/>
  <c r="BC340" i="1"/>
  <c r="BB340" i="1"/>
  <c r="BA340" i="1"/>
  <c r="BE339" i="1"/>
  <c r="BD339" i="1"/>
  <c r="BC339" i="1"/>
  <c r="BB339" i="1"/>
  <c r="BA339" i="1"/>
  <c r="BE338" i="1"/>
  <c r="BD338" i="1"/>
  <c r="BC338" i="1"/>
  <c r="BB338" i="1"/>
  <c r="BA338" i="1"/>
  <c r="BE337" i="1"/>
  <c r="BD337" i="1"/>
  <c r="BC337" i="1"/>
  <c r="BB337" i="1"/>
  <c r="BA337" i="1"/>
  <c r="BE336" i="1"/>
  <c r="BD336" i="1"/>
  <c r="BC336" i="1"/>
  <c r="BB336" i="1"/>
  <c r="BA336" i="1"/>
  <c r="BE335" i="1"/>
  <c r="BD335" i="1"/>
  <c r="BC335" i="1"/>
  <c r="BB335" i="1"/>
  <c r="BA335" i="1"/>
  <c r="BE334" i="1"/>
  <c r="BD334" i="1"/>
  <c r="BC334" i="1"/>
  <c r="BB334" i="1"/>
  <c r="BA334" i="1"/>
  <c r="BE333" i="1"/>
  <c r="BD333" i="1"/>
  <c r="BC333" i="1"/>
  <c r="BB333" i="1"/>
  <c r="BA333" i="1"/>
  <c r="BE332" i="1"/>
  <c r="BD332" i="1"/>
  <c r="BC332" i="1"/>
  <c r="BB332" i="1"/>
  <c r="BA332" i="1"/>
  <c r="BE331" i="1"/>
  <c r="BD331" i="1"/>
  <c r="BC331" i="1"/>
  <c r="BB331" i="1"/>
  <c r="BA331" i="1"/>
  <c r="BE330" i="1"/>
  <c r="BD330" i="1"/>
  <c r="BC330" i="1"/>
  <c r="BB330" i="1"/>
  <c r="BA330" i="1"/>
  <c r="BE329" i="1"/>
  <c r="BD329" i="1"/>
  <c r="BC329" i="1"/>
  <c r="BB329" i="1"/>
  <c r="BA329" i="1"/>
  <c r="BE328" i="1"/>
  <c r="BD328" i="1"/>
  <c r="BC328" i="1"/>
  <c r="BB328" i="1"/>
  <c r="BA328" i="1"/>
  <c r="BE327" i="1"/>
  <c r="BD327" i="1"/>
  <c r="BC327" i="1"/>
  <c r="BB327" i="1"/>
  <c r="BA327" i="1"/>
  <c r="BE326" i="1"/>
  <c r="BD326" i="1"/>
  <c r="BC326" i="1"/>
  <c r="BB326" i="1"/>
  <c r="BA326" i="1"/>
  <c r="BE325" i="1"/>
  <c r="BD325" i="1"/>
  <c r="BC325" i="1"/>
  <c r="BB325" i="1"/>
  <c r="BA325" i="1"/>
  <c r="BE324" i="1"/>
  <c r="BD324" i="1"/>
  <c r="BC324" i="1"/>
  <c r="BB324" i="1"/>
  <c r="BA324" i="1"/>
  <c r="BE323" i="1"/>
  <c r="BD323" i="1"/>
  <c r="BC323" i="1"/>
  <c r="BB323" i="1"/>
  <c r="BA323" i="1"/>
  <c r="BE322" i="1"/>
  <c r="BD322" i="1"/>
  <c r="BC322" i="1"/>
  <c r="BB322" i="1"/>
  <c r="BA322" i="1"/>
  <c r="BE321" i="1"/>
  <c r="BD321" i="1"/>
  <c r="BC321" i="1"/>
  <c r="BB321" i="1"/>
  <c r="BA321" i="1"/>
  <c r="BE320" i="1"/>
  <c r="BD320" i="1"/>
  <c r="BC320" i="1"/>
  <c r="BB320" i="1"/>
  <c r="BA320" i="1"/>
  <c r="BE319" i="1"/>
  <c r="BD319" i="1"/>
  <c r="BC319" i="1"/>
  <c r="BB319" i="1"/>
  <c r="BA319" i="1"/>
  <c r="BE318" i="1"/>
  <c r="BD318" i="1"/>
  <c r="BC318" i="1"/>
  <c r="BB318" i="1"/>
  <c r="BA318" i="1"/>
  <c r="BE317" i="1"/>
  <c r="BD317" i="1"/>
  <c r="BC317" i="1"/>
  <c r="BB317" i="1"/>
  <c r="BA317" i="1"/>
  <c r="BE316" i="1"/>
  <c r="BD316" i="1"/>
  <c r="BC316" i="1"/>
  <c r="BB316" i="1"/>
  <c r="BA316" i="1"/>
  <c r="BE315" i="1"/>
  <c r="BD315" i="1"/>
  <c r="BC315" i="1"/>
  <c r="BB315" i="1"/>
  <c r="BA315" i="1"/>
  <c r="BE314" i="1"/>
  <c r="BD314" i="1"/>
  <c r="BC314" i="1"/>
  <c r="BB314" i="1"/>
  <c r="BA314" i="1"/>
  <c r="BE313" i="1"/>
  <c r="BD313" i="1"/>
  <c r="BC313" i="1"/>
  <c r="BB313" i="1"/>
  <c r="BA313" i="1"/>
  <c r="BE312" i="1"/>
  <c r="BD312" i="1"/>
  <c r="BC312" i="1"/>
  <c r="BB312" i="1"/>
  <c r="BA312" i="1"/>
  <c r="BE311" i="1"/>
  <c r="BD311" i="1"/>
  <c r="BC311" i="1"/>
  <c r="BB311" i="1"/>
  <c r="BA311" i="1"/>
  <c r="BE310" i="1"/>
  <c r="BD310" i="1"/>
  <c r="BC310" i="1"/>
  <c r="BB310" i="1"/>
  <c r="BA310" i="1"/>
  <c r="BE309" i="1"/>
  <c r="BD309" i="1"/>
  <c r="BC309" i="1"/>
  <c r="BB309" i="1"/>
  <c r="BA309" i="1"/>
  <c r="BE308" i="1"/>
  <c r="BD308" i="1"/>
  <c r="BC308" i="1"/>
  <c r="BB308" i="1"/>
  <c r="BA308" i="1"/>
  <c r="BE307" i="1"/>
  <c r="BD307" i="1"/>
  <c r="BC307" i="1"/>
  <c r="BB307" i="1"/>
  <c r="BA307" i="1"/>
  <c r="BE306" i="1"/>
  <c r="BD306" i="1"/>
  <c r="BC306" i="1"/>
  <c r="BB306" i="1"/>
  <c r="BA306" i="1"/>
  <c r="BE305" i="1"/>
  <c r="BD305" i="1"/>
  <c r="BC305" i="1"/>
  <c r="BB305" i="1"/>
  <c r="BA305" i="1"/>
  <c r="BE304" i="1"/>
  <c r="BD304" i="1"/>
  <c r="BC304" i="1"/>
  <c r="BB304" i="1"/>
  <c r="BA304" i="1"/>
  <c r="BE303" i="1"/>
  <c r="BD303" i="1"/>
  <c r="BC303" i="1"/>
  <c r="BB303" i="1"/>
  <c r="BA303" i="1"/>
  <c r="BE302" i="1"/>
  <c r="BD302" i="1"/>
  <c r="BC302" i="1"/>
  <c r="BB302" i="1"/>
  <c r="BA302" i="1"/>
  <c r="BE301" i="1"/>
  <c r="BD301" i="1"/>
  <c r="BC301" i="1"/>
  <c r="BB301" i="1"/>
  <c r="BA301" i="1"/>
  <c r="BE300" i="1"/>
  <c r="BD300" i="1"/>
  <c r="BC300" i="1"/>
  <c r="BB300" i="1"/>
  <c r="BA300" i="1"/>
  <c r="BE299" i="1"/>
  <c r="BD299" i="1"/>
  <c r="BC299" i="1"/>
  <c r="BB299" i="1"/>
  <c r="BA299" i="1"/>
  <c r="BE298" i="1"/>
  <c r="BD298" i="1"/>
  <c r="BC298" i="1"/>
  <c r="BB298" i="1"/>
  <c r="BA298" i="1"/>
  <c r="BE297" i="1"/>
  <c r="BD297" i="1"/>
  <c r="BC297" i="1"/>
  <c r="BB297" i="1"/>
  <c r="BA297" i="1"/>
  <c r="BE296" i="1"/>
  <c r="BD296" i="1"/>
  <c r="BC296" i="1"/>
  <c r="BB296" i="1"/>
  <c r="BA296" i="1"/>
  <c r="BE295" i="1"/>
  <c r="BD295" i="1"/>
  <c r="BC295" i="1"/>
  <c r="BB295" i="1"/>
  <c r="BA295" i="1"/>
  <c r="BE294" i="1"/>
  <c r="BD294" i="1"/>
  <c r="BC294" i="1"/>
  <c r="BB294" i="1"/>
  <c r="BA294" i="1"/>
  <c r="BE293" i="1"/>
  <c r="BD293" i="1"/>
  <c r="BC293" i="1"/>
  <c r="BB293" i="1"/>
  <c r="BA293" i="1"/>
  <c r="BE292" i="1"/>
  <c r="BD292" i="1"/>
  <c r="BC292" i="1"/>
  <c r="BB292" i="1"/>
  <c r="BA292" i="1"/>
  <c r="BE291" i="1"/>
  <c r="BD291" i="1"/>
  <c r="BC291" i="1"/>
  <c r="BB291" i="1"/>
  <c r="BA291" i="1"/>
  <c r="BE290" i="1"/>
  <c r="BD290" i="1"/>
  <c r="BC290" i="1"/>
  <c r="BB290" i="1"/>
  <c r="BA290" i="1"/>
  <c r="BE289" i="1"/>
  <c r="BD289" i="1"/>
  <c r="BC289" i="1"/>
  <c r="BB289" i="1"/>
  <c r="BA289" i="1"/>
  <c r="BE288" i="1"/>
  <c r="BD288" i="1"/>
  <c r="BC288" i="1"/>
  <c r="BB288" i="1"/>
  <c r="BA288" i="1"/>
  <c r="BE287" i="1"/>
  <c r="BD287" i="1"/>
  <c r="BC287" i="1"/>
  <c r="BB287" i="1"/>
  <c r="BA287" i="1"/>
  <c r="BE286" i="1"/>
  <c r="BD286" i="1"/>
  <c r="BC286" i="1"/>
  <c r="BB286" i="1"/>
  <c r="BA286" i="1"/>
  <c r="BE285" i="1"/>
  <c r="BD285" i="1"/>
  <c r="BC285" i="1"/>
  <c r="BB285" i="1"/>
  <c r="BA285" i="1"/>
  <c r="BE284" i="1"/>
  <c r="BD284" i="1"/>
  <c r="BC284" i="1"/>
  <c r="BB284" i="1"/>
  <c r="BA284" i="1"/>
  <c r="BE283" i="1"/>
  <c r="BD283" i="1"/>
  <c r="BC283" i="1"/>
  <c r="BB283" i="1"/>
  <c r="BA283" i="1"/>
  <c r="BE282" i="1"/>
  <c r="BD282" i="1"/>
  <c r="BC282" i="1"/>
  <c r="BB282" i="1"/>
  <c r="BA282" i="1"/>
  <c r="BE281" i="1"/>
  <c r="BD281" i="1"/>
  <c r="BC281" i="1"/>
  <c r="BB281" i="1"/>
  <c r="BA281" i="1"/>
  <c r="BE280" i="1"/>
  <c r="BD280" i="1"/>
  <c r="BC280" i="1"/>
  <c r="BB280" i="1"/>
  <c r="BA280" i="1"/>
  <c r="BE279" i="1"/>
  <c r="BD279" i="1"/>
  <c r="BC279" i="1"/>
  <c r="BB279" i="1"/>
  <c r="BA279" i="1"/>
  <c r="BE278" i="1"/>
  <c r="BD278" i="1"/>
  <c r="BC278" i="1"/>
  <c r="BB278" i="1"/>
  <c r="BA278" i="1"/>
  <c r="BE277" i="1"/>
  <c r="BD277" i="1"/>
  <c r="BC277" i="1"/>
  <c r="BB277" i="1"/>
  <c r="BA277" i="1"/>
  <c r="BE276" i="1"/>
  <c r="BD276" i="1"/>
  <c r="BC276" i="1"/>
  <c r="BB276" i="1"/>
  <c r="BA276" i="1"/>
  <c r="BE275" i="1"/>
  <c r="BD275" i="1"/>
  <c r="BC275" i="1"/>
  <c r="BB275" i="1"/>
  <c r="BA275" i="1"/>
  <c r="BE274" i="1"/>
  <c r="BD274" i="1"/>
  <c r="BC274" i="1"/>
  <c r="BB274" i="1"/>
  <c r="BA274" i="1"/>
  <c r="BE273" i="1"/>
  <c r="BD273" i="1"/>
  <c r="BC273" i="1"/>
  <c r="BB273" i="1"/>
  <c r="BA273" i="1"/>
  <c r="BE272" i="1"/>
  <c r="BD272" i="1"/>
  <c r="BC272" i="1"/>
  <c r="BB272" i="1"/>
  <c r="BA272" i="1"/>
  <c r="BE271" i="1"/>
  <c r="BD271" i="1"/>
  <c r="BC271" i="1"/>
  <c r="BB271" i="1"/>
  <c r="BA271" i="1"/>
  <c r="BE270" i="1"/>
  <c r="BD270" i="1"/>
  <c r="BC270" i="1"/>
  <c r="BB270" i="1"/>
  <c r="BA270" i="1"/>
  <c r="BE269" i="1"/>
  <c r="BD269" i="1"/>
  <c r="BC269" i="1"/>
  <c r="BB269" i="1"/>
  <c r="BA269" i="1"/>
  <c r="BE268" i="1"/>
  <c r="BD268" i="1"/>
  <c r="BC268" i="1"/>
  <c r="BB268" i="1"/>
  <c r="BA268" i="1"/>
  <c r="BE267" i="1"/>
  <c r="BD267" i="1"/>
  <c r="BC267" i="1"/>
  <c r="BB267" i="1"/>
  <c r="BA267" i="1"/>
  <c r="BE266" i="1"/>
  <c r="BD266" i="1"/>
  <c r="BC266" i="1"/>
  <c r="BB266" i="1"/>
  <c r="BA266" i="1"/>
  <c r="BE265" i="1"/>
  <c r="BD265" i="1"/>
  <c r="BC265" i="1"/>
  <c r="BB265" i="1"/>
  <c r="BA265" i="1"/>
  <c r="BE264" i="1"/>
  <c r="BD264" i="1"/>
  <c r="BC264" i="1"/>
  <c r="BB264" i="1"/>
  <c r="BA264" i="1"/>
  <c r="BE263" i="1"/>
  <c r="BD263" i="1"/>
  <c r="BC263" i="1"/>
  <c r="BB263" i="1"/>
  <c r="BA263" i="1"/>
  <c r="BE262" i="1"/>
  <c r="BD262" i="1"/>
  <c r="BC262" i="1"/>
  <c r="BB262" i="1"/>
  <c r="BA262" i="1"/>
  <c r="BE261" i="1"/>
  <c r="BD261" i="1"/>
  <c r="BC261" i="1"/>
  <c r="BB261" i="1"/>
  <c r="BA261" i="1"/>
  <c r="BE260" i="1"/>
  <c r="BD260" i="1"/>
  <c r="BC260" i="1"/>
  <c r="BB260" i="1"/>
  <c r="BA260" i="1"/>
  <c r="BE259" i="1"/>
  <c r="BD259" i="1"/>
  <c r="BC259" i="1"/>
  <c r="BB259" i="1"/>
  <c r="BA259" i="1"/>
  <c r="BE258" i="1"/>
  <c r="BD258" i="1"/>
  <c r="BC258" i="1"/>
  <c r="BB258" i="1"/>
  <c r="BA258" i="1"/>
  <c r="BE257" i="1"/>
  <c r="BD257" i="1"/>
  <c r="BC257" i="1"/>
  <c r="BB257" i="1"/>
  <c r="BA257" i="1"/>
  <c r="BE256" i="1"/>
  <c r="BD256" i="1"/>
  <c r="BC256" i="1"/>
  <c r="BB256" i="1"/>
  <c r="BA256" i="1"/>
  <c r="BE255" i="1"/>
  <c r="BD255" i="1"/>
  <c r="BC255" i="1"/>
  <c r="BB255" i="1"/>
  <c r="BA255" i="1"/>
  <c r="BE254" i="1"/>
  <c r="BD254" i="1"/>
  <c r="BC254" i="1"/>
  <c r="BB254" i="1"/>
  <c r="BA254" i="1"/>
  <c r="BE253" i="1"/>
  <c r="BD253" i="1"/>
  <c r="BC253" i="1"/>
  <c r="BB253" i="1"/>
  <c r="BA253" i="1"/>
  <c r="BE252" i="1"/>
  <c r="BD252" i="1"/>
  <c r="BC252" i="1"/>
  <c r="BB252" i="1"/>
  <c r="BA252" i="1"/>
  <c r="BE251" i="1"/>
  <c r="BD251" i="1"/>
  <c r="BC251" i="1"/>
  <c r="BB251" i="1"/>
  <c r="BA251" i="1"/>
  <c r="BE250" i="1"/>
  <c r="BD250" i="1"/>
  <c r="BC250" i="1"/>
  <c r="BB250" i="1"/>
  <c r="BA250" i="1"/>
  <c r="BE249" i="1"/>
  <c r="BD249" i="1"/>
  <c r="BC249" i="1"/>
  <c r="BB249" i="1"/>
  <c r="BA249" i="1"/>
  <c r="BE248" i="1"/>
  <c r="BD248" i="1"/>
  <c r="BC248" i="1"/>
  <c r="BB248" i="1"/>
  <c r="BA248" i="1"/>
  <c r="BE247" i="1"/>
  <c r="BD247" i="1"/>
  <c r="BC247" i="1"/>
  <c r="BB247" i="1"/>
  <c r="BA247" i="1"/>
  <c r="BE246" i="1"/>
  <c r="BD246" i="1"/>
  <c r="BC246" i="1"/>
  <c r="BB246" i="1"/>
  <c r="BA246" i="1"/>
  <c r="BE245" i="1"/>
  <c r="BD245" i="1"/>
  <c r="BC245" i="1"/>
  <c r="BB245" i="1"/>
  <c r="BA245" i="1"/>
  <c r="BE244" i="1"/>
  <c r="BD244" i="1"/>
  <c r="BC244" i="1"/>
  <c r="BB244" i="1"/>
  <c r="BA244" i="1"/>
  <c r="BE243" i="1"/>
  <c r="BD243" i="1"/>
  <c r="BC243" i="1"/>
  <c r="BB243" i="1"/>
  <c r="BA243" i="1"/>
  <c r="BE242" i="1"/>
  <c r="BD242" i="1"/>
  <c r="BC242" i="1"/>
  <c r="BB242" i="1"/>
  <c r="BA242" i="1"/>
  <c r="BE241" i="1"/>
  <c r="BD241" i="1"/>
  <c r="BC241" i="1"/>
  <c r="BB241" i="1"/>
  <c r="BA241" i="1"/>
  <c r="BE240" i="1"/>
  <c r="BD240" i="1"/>
  <c r="BC240" i="1"/>
  <c r="BB240" i="1"/>
  <c r="BA240" i="1"/>
  <c r="BE239" i="1"/>
  <c r="BD239" i="1"/>
  <c r="BC239" i="1"/>
  <c r="BB239" i="1"/>
  <c r="BA239" i="1"/>
  <c r="BE238" i="1"/>
  <c r="BD238" i="1"/>
  <c r="BC238" i="1"/>
  <c r="BB238" i="1"/>
  <c r="BA238" i="1"/>
  <c r="BE237" i="1"/>
  <c r="BD237" i="1"/>
  <c r="BC237" i="1"/>
  <c r="BB237" i="1"/>
  <c r="BA237" i="1"/>
  <c r="BE236" i="1"/>
  <c r="BD236" i="1"/>
  <c r="BC236" i="1"/>
  <c r="BB236" i="1"/>
  <c r="BA236" i="1"/>
  <c r="BE235" i="1"/>
  <c r="BD235" i="1"/>
  <c r="BC235" i="1"/>
  <c r="BB235" i="1"/>
  <c r="BA235" i="1"/>
  <c r="BE234" i="1"/>
  <c r="BD234" i="1"/>
  <c r="BC234" i="1"/>
  <c r="BB234" i="1"/>
  <c r="BA234" i="1"/>
  <c r="BE233" i="1"/>
  <c r="BD233" i="1"/>
  <c r="BC233" i="1"/>
  <c r="BB233" i="1"/>
  <c r="BA233" i="1"/>
  <c r="BE232" i="1"/>
  <c r="BD232" i="1"/>
  <c r="BC232" i="1"/>
  <c r="BB232" i="1"/>
  <c r="BA232" i="1"/>
  <c r="BE231" i="1"/>
  <c r="BD231" i="1"/>
  <c r="BC231" i="1"/>
  <c r="BB231" i="1"/>
  <c r="BA231" i="1"/>
  <c r="BE230" i="1"/>
  <c r="BD230" i="1"/>
  <c r="BC230" i="1"/>
  <c r="BB230" i="1"/>
  <c r="BA230" i="1"/>
  <c r="BE229" i="1"/>
  <c r="BD229" i="1"/>
  <c r="BC229" i="1"/>
  <c r="BB229" i="1"/>
  <c r="BA229" i="1"/>
  <c r="BE228" i="1"/>
  <c r="BD228" i="1"/>
  <c r="BC228" i="1"/>
  <c r="BB228" i="1"/>
  <c r="BA228" i="1"/>
  <c r="BE227" i="1"/>
  <c r="BD227" i="1"/>
  <c r="BC227" i="1"/>
  <c r="BB227" i="1"/>
  <c r="BA227" i="1"/>
  <c r="BE226" i="1"/>
  <c r="BD226" i="1"/>
  <c r="BC226" i="1"/>
  <c r="BB226" i="1"/>
  <c r="BA226" i="1"/>
  <c r="BE225" i="1"/>
  <c r="BD225" i="1"/>
  <c r="BC225" i="1"/>
  <c r="BB225" i="1"/>
  <c r="BA225" i="1"/>
  <c r="BE224" i="1"/>
  <c r="BD224" i="1"/>
  <c r="BC224" i="1"/>
  <c r="BB224" i="1"/>
  <c r="BA224" i="1"/>
  <c r="BE223" i="1"/>
  <c r="BD223" i="1"/>
  <c r="BC223" i="1"/>
  <c r="BB223" i="1"/>
  <c r="BA223" i="1"/>
  <c r="BE222" i="1"/>
  <c r="BD222" i="1"/>
  <c r="BC222" i="1"/>
  <c r="BB222" i="1"/>
  <c r="BA222" i="1"/>
  <c r="BE221" i="1"/>
  <c r="BD221" i="1"/>
  <c r="BC221" i="1"/>
  <c r="BB221" i="1"/>
  <c r="BA221" i="1"/>
  <c r="BE220" i="1"/>
  <c r="BD220" i="1"/>
  <c r="BC220" i="1"/>
  <c r="BB220" i="1"/>
  <c r="BA220" i="1"/>
  <c r="BE219" i="1"/>
  <c r="BD219" i="1"/>
  <c r="BC219" i="1"/>
  <c r="BB219" i="1"/>
  <c r="BA219" i="1"/>
  <c r="BE218" i="1"/>
  <c r="BD218" i="1"/>
  <c r="BC218" i="1"/>
  <c r="BB218" i="1"/>
  <c r="BA218" i="1"/>
  <c r="BE217" i="1"/>
  <c r="BD217" i="1"/>
  <c r="BC217" i="1"/>
  <c r="BB217" i="1"/>
  <c r="BA217" i="1"/>
  <c r="BE216" i="1"/>
  <c r="BD216" i="1"/>
  <c r="BC216" i="1"/>
  <c r="BB216" i="1"/>
  <c r="BA216" i="1"/>
  <c r="BE215" i="1"/>
  <c r="BD215" i="1"/>
  <c r="BC215" i="1"/>
  <c r="BB215" i="1"/>
  <c r="BA215" i="1"/>
  <c r="BE214" i="1"/>
  <c r="BD214" i="1"/>
  <c r="BC214" i="1"/>
  <c r="BB214" i="1"/>
  <c r="BA214" i="1"/>
  <c r="BE213" i="1"/>
  <c r="BD213" i="1"/>
  <c r="BC213" i="1"/>
  <c r="BB213" i="1"/>
  <c r="BA213" i="1"/>
  <c r="BE212" i="1"/>
  <c r="BD212" i="1"/>
  <c r="BC212" i="1"/>
  <c r="BB212" i="1"/>
  <c r="BA212" i="1"/>
  <c r="BE211" i="1"/>
  <c r="BD211" i="1"/>
  <c r="BC211" i="1"/>
  <c r="BB211" i="1"/>
  <c r="BA211" i="1"/>
  <c r="BE210" i="1"/>
  <c r="BD210" i="1"/>
  <c r="BC210" i="1"/>
  <c r="BB210" i="1"/>
  <c r="BA210" i="1"/>
  <c r="BE209" i="1"/>
  <c r="BD209" i="1"/>
  <c r="BC209" i="1"/>
  <c r="BB209" i="1"/>
  <c r="BA209" i="1"/>
  <c r="BE208" i="1"/>
  <c r="BD208" i="1"/>
  <c r="BC208" i="1"/>
  <c r="BB208" i="1"/>
  <c r="BA208" i="1"/>
  <c r="BE207" i="1"/>
  <c r="BD207" i="1"/>
  <c r="BC207" i="1"/>
  <c r="BB207" i="1"/>
  <c r="BA207" i="1"/>
  <c r="BE206" i="1"/>
  <c r="BD206" i="1"/>
  <c r="BC206" i="1"/>
  <c r="BB206" i="1"/>
  <c r="BA206" i="1"/>
  <c r="BE205" i="1"/>
  <c r="BD205" i="1"/>
  <c r="BC205" i="1"/>
  <c r="BB205" i="1"/>
  <c r="BA205" i="1"/>
  <c r="BE204" i="1"/>
  <c r="BD204" i="1"/>
  <c r="BC204" i="1"/>
  <c r="BB204" i="1"/>
  <c r="BA204" i="1"/>
  <c r="BE203" i="1"/>
  <c r="BD203" i="1"/>
  <c r="BC203" i="1"/>
  <c r="BB203" i="1"/>
  <c r="BA203" i="1"/>
  <c r="BE202" i="1"/>
  <c r="BD202" i="1"/>
  <c r="BC202" i="1"/>
  <c r="BB202" i="1"/>
  <c r="BA202" i="1"/>
  <c r="BE201" i="1"/>
  <c r="BD201" i="1"/>
  <c r="BC201" i="1"/>
  <c r="BB201" i="1"/>
  <c r="BA201" i="1"/>
  <c r="BE200" i="1"/>
  <c r="BD200" i="1"/>
  <c r="BC200" i="1"/>
  <c r="BB200" i="1"/>
  <c r="BA200" i="1"/>
  <c r="BE199" i="1"/>
  <c r="BD199" i="1"/>
  <c r="BC199" i="1"/>
  <c r="BB199" i="1"/>
  <c r="BA199" i="1"/>
  <c r="BE198" i="1"/>
  <c r="BD198" i="1"/>
  <c r="BC198" i="1"/>
  <c r="BB198" i="1"/>
  <c r="BA198" i="1"/>
  <c r="BE197" i="1"/>
  <c r="BD197" i="1"/>
  <c r="BC197" i="1"/>
  <c r="BB197" i="1"/>
  <c r="BA197" i="1"/>
  <c r="BE196" i="1"/>
  <c r="BD196" i="1"/>
  <c r="BC196" i="1"/>
  <c r="BB196" i="1"/>
  <c r="BA196" i="1"/>
  <c r="BE195" i="1"/>
  <c r="BD195" i="1"/>
  <c r="BC195" i="1"/>
  <c r="BB195" i="1"/>
  <c r="BA195" i="1"/>
  <c r="BE194" i="1"/>
  <c r="BD194" i="1"/>
  <c r="BC194" i="1"/>
  <c r="BB194" i="1"/>
  <c r="BA194" i="1"/>
  <c r="BE193" i="1"/>
  <c r="BD193" i="1"/>
  <c r="BC193" i="1"/>
  <c r="BB193" i="1"/>
  <c r="BA193" i="1"/>
  <c r="BE192" i="1"/>
  <c r="BD192" i="1"/>
  <c r="BC192" i="1"/>
  <c r="BB192" i="1"/>
  <c r="BA192" i="1"/>
  <c r="BE191" i="1"/>
  <c r="BD191" i="1"/>
  <c r="BC191" i="1"/>
  <c r="BB191" i="1"/>
  <c r="BA191" i="1"/>
  <c r="BE190" i="1"/>
  <c r="BD190" i="1"/>
  <c r="BC190" i="1"/>
  <c r="BB190" i="1"/>
  <c r="BA190" i="1"/>
  <c r="BE189" i="1"/>
  <c r="BD189" i="1"/>
  <c r="BC189" i="1"/>
  <c r="BB189" i="1"/>
  <c r="BA189" i="1"/>
  <c r="BE188" i="1"/>
  <c r="BD188" i="1"/>
  <c r="BC188" i="1"/>
  <c r="BB188" i="1"/>
  <c r="BA188" i="1"/>
  <c r="BE187" i="1"/>
  <c r="BD187" i="1"/>
  <c r="BC187" i="1"/>
  <c r="BB187" i="1"/>
  <c r="BA187" i="1"/>
  <c r="BE186" i="1"/>
  <c r="BD186" i="1"/>
  <c r="BC186" i="1"/>
  <c r="BB186" i="1"/>
  <c r="BA186" i="1"/>
  <c r="BE185" i="1"/>
  <c r="BD185" i="1"/>
  <c r="BC185" i="1"/>
  <c r="BB185" i="1"/>
  <c r="BA185" i="1"/>
  <c r="BE184" i="1"/>
  <c r="BD184" i="1"/>
  <c r="BC184" i="1"/>
  <c r="BB184" i="1"/>
  <c r="BA184" i="1"/>
  <c r="BE183" i="1"/>
  <c r="BD183" i="1"/>
  <c r="BC183" i="1"/>
  <c r="BB183" i="1"/>
  <c r="BA183" i="1"/>
  <c r="BE182" i="1"/>
  <c r="BD182" i="1"/>
  <c r="BC182" i="1"/>
  <c r="BB182" i="1"/>
  <c r="BA182" i="1"/>
  <c r="BE181" i="1"/>
  <c r="BD181" i="1"/>
  <c r="BC181" i="1"/>
  <c r="BB181" i="1"/>
  <c r="BA181" i="1"/>
  <c r="BE180" i="1"/>
  <c r="BD180" i="1"/>
  <c r="BC180" i="1"/>
  <c r="BB180" i="1"/>
  <c r="BA180" i="1"/>
  <c r="BE179" i="1"/>
  <c r="BD179" i="1"/>
  <c r="BC179" i="1"/>
  <c r="BB179" i="1"/>
  <c r="BA179" i="1"/>
  <c r="BE178" i="1"/>
  <c r="BD178" i="1"/>
  <c r="BC178" i="1"/>
  <c r="BB178" i="1"/>
  <c r="BA178" i="1"/>
  <c r="BE177" i="1"/>
  <c r="BD177" i="1"/>
  <c r="BC177" i="1"/>
  <c r="BB177" i="1"/>
  <c r="BA177" i="1"/>
  <c r="BE176" i="1"/>
  <c r="BD176" i="1"/>
  <c r="BC176" i="1"/>
  <c r="BB176" i="1"/>
  <c r="BA176" i="1"/>
  <c r="BE175" i="1"/>
  <c r="BD175" i="1"/>
  <c r="BC175" i="1"/>
  <c r="BB175" i="1"/>
  <c r="BA175" i="1"/>
  <c r="BE174" i="1"/>
  <c r="BD174" i="1"/>
  <c r="BC174" i="1"/>
  <c r="BB174" i="1"/>
  <c r="BA174" i="1"/>
  <c r="BE173" i="1"/>
  <c r="BD173" i="1"/>
  <c r="BC173" i="1"/>
  <c r="BB173" i="1"/>
  <c r="BA173" i="1"/>
  <c r="BE172" i="1"/>
  <c r="BD172" i="1"/>
  <c r="BC172" i="1"/>
  <c r="BB172" i="1"/>
  <c r="BA172" i="1"/>
  <c r="BE171" i="1"/>
  <c r="BD171" i="1"/>
  <c r="BC171" i="1"/>
  <c r="BB171" i="1"/>
  <c r="BA171" i="1"/>
  <c r="BE170" i="1"/>
  <c r="BD170" i="1"/>
  <c r="BC170" i="1"/>
  <c r="BB170" i="1"/>
  <c r="BA170" i="1"/>
  <c r="BE169" i="1"/>
  <c r="BD169" i="1"/>
  <c r="BC169" i="1"/>
  <c r="BB169" i="1"/>
  <c r="BA169" i="1"/>
  <c r="BE168" i="1"/>
  <c r="BD168" i="1"/>
  <c r="BC168" i="1"/>
  <c r="BB168" i="1"/>
  <c r="BA168" i="1"/>
  <c r="BE167" i="1"/>
  <c r="BD167" i="1"/>
  <c r="BC167" i="1"/>
  <c r="BB167" i="1"/>
  <c r="BA167" i="1"/>
  <c r="BE166" i="1"/>
  <c r="BD166" i="1"/>
  <c r="BC166" i="1"/>
  <c r="BB166" i="1"/>
  <c r="BA166" i="1"/>
  <c r="BE165" i="1"/>
  <c r="BD165" i="1"/>
  <c r="BC165" i="1"/>
  <c r="BB165" i="1"/>
  <c r="BA165" i="1"/>
  <c r="BE164" i="1"/>
  <c r="BD164" i="1"/>
  <c r="BC164" i="1"/>
  <c r="BB164" i="1"/>
  <c r="BA164" i="1"/>
  <c r="BE163" i="1"/>
  <c r="BD163" i="1"/>
  <c r="BC163" i="1"/>
  <c r="BB163" i="1"/>
  <c r="BA163" i="1"/>
  <c r="BE162" i="1"/>
  <c r="BD162" i="1"/>
  <c r="BC162" i="1"/>
  <c r="BB162" i="1"/>
  <c r="BA162" i="1"/>
  <c r="BE161" i="1"/>
  <c r="BD161" i="1"/>
  <c r="BC161" i="1"/>
  <c r="BB161" i="1"/>
  <c r="BA161" i="1"/>
  <c r="BE160" i="1"/>
  <c r="BD160" i="1"/>
  <c r="BC160" i="1"/>
  <c r="BB160" i="1"/>
  <c r="BA160" i="1"/>
  <c r="BE159" i="1"/>
  <c r="BD159" i="1"/>
  <c r="BC159" i="1"/>
  <c r="BB159" i="1"/>
  <c r="BA159" i="1"/>
  <c r="BE158" i="1"/>
  <c r="BD158" i="1"/>
  <c r="BC158" i="1"/>
  <c r="BB158" i="1"/>
  <c r="BA158" i="1"/>
  <c r="BE157" i="1"/>
  <c r="BD157" i="1"/>
  <c r="BC157" i="1"/>
  <c r="BB157" i="1"/>
  <c r="BA157" i="1"/>
  <c r="BE156" i="1"/>
  <c r="BD156" i="1"/>
  <c r="BC156" i="1"/>
  <c r="BB156" i="1"/>
  <c r="BA156" i="1"/>
  <c r="BE155" i="1"/>
  <c r="BD155" i="1"/>
  <c r="BC155" i="1"/>
  <c r="BB155" i="1"/>
  <c r="BA155" i="1"/>
  <c r="BE154" i="1"/>
  <c r="BD154" i="1"/>
  <c r="BC154" i="1"/>
  <c r="BB154" i="1"/>
  <c r="BA154" i="1"/>
  <c r="BE153" i="1"/>
  <c r="BD153" i="1"/>
  <c r="BC153" i="1"/>
  <c r="BB153" i="1"/>
  <c r="BA153" i="1"/>
  <c r="BE152" i="1"/>
  <c r="BD152" i="1"/>
  <c r="BC152" i="1"/>
  <c r="BB152" i="1"/>
  <c r="BA152" i="1"/>
  <c r="BE151" i="1"/>
  <c r="BD151" i="1"/>
  <c r="BC151" i="1"/>
  <c r="BB151" i="1"/>
  <c r="BA151" i="1"/>
  <c r="BE150" i="1"/>
  <c r="BD150" i="1"/>
  <c r="BC150" i="1"/>
  <c r="BB150" i="1"/>
  <c r="BA150" i="1"/>
  <c r="BE149" i="1"/>
  <c r="BD149" i="1"/>
  <c r="BC149" i="1"/>
  <c r="BB149" i="1"/>
  <c r="BA149" i="1"/>
  <c r="BE148" i="1"/>
  <c r="BD148" i="1"/>
  <c r="BC148" i="1"/>
  <c r="BB148" i="1"/>
  <c r="BA148" i="1"/>
  <c r="BE147" i="1"/>
  <c r="BD147" i="1"/>
  <c r="BC147" i="1"/>
  <c r="BB147" i="1"/>
  <c r="BA147" i="1"/>
  <c r="BE146" i="1"/>
  <c r="BD146" i="1"/>
  <c r="BC146" i="1"/>
  <c r="BB146" i="1"/>
  <c r="BA146" i="1"/>
  <c r="BE145" i="1"/>
  <c r="BD145" i="1"/>
  <c r="BC145" i="1"/>
  <c r="BB145" i="1"/>
  <c r="BA145" i="1"/>
  <c r="BE144" i="1"/>
  <c r="BD144" i="1"/>
  <c r="BC144" i="1"/>
  <c r="BB144" i="1"/>
  <c r="BA144" i="1"/>
  <c r="BE143" i="1"/>
  <c r="BD143" i="1"/>
  <c r="BC143" i="1"/>
  <c r="BB143" i="1"/>
  <c r="BA143" i="1"/>
  <c r="BE142" i="1"/>
  <c r="BD142" i="1"/>
  <c r="BC142" i="1"/>
  <c r="BB142" i="1"/>
  <c r="BA142" i="1"/>
  <c r="BE141" i="1"/>
  <c r="BD141" i="1"/>
  <c r="BC141" i="1"/>
  <c r="BB141" i="1"/>
  <c r="BA141" i="1"/>
  <c r="BE140" i="1"/>
  <c r="BD140" i="1"/>
  <c r="BC140" i="1"/>
  <c r="BB140" i="1"/>
  <c r="BA140" i="1"/>
  <c r="BE139" i="1"/>
  <c r="BD139" i="1"/>
  <c r="BC139" i="1"/>
  <c r="BB139" i="1"/>
  <c r="BA139" i="1"/>
  <c r="BE138" i="1"/>
  <c r="BD138" i="1"/>
  <c r="BC138" i="1"/>
  <c r="BB138" i="1"/>
  <c r="BA138" i="1"/>
  <c r="BE137" i="1"/>
  <c r="BD137" i="1"/>
  <c r="BC137" i="1"/>
  <c r="BB137" i="1"/>
  <c r="BA137" i="1"/>
  <c r="BE136" i="1"/>
  <c r="BD136" i="1"/>
  <c r="BC136" i="1"/>
  <c r="BB136" i="1"/>
  <c r="BA136" i="1"/>
  <c r="BE135" i="1"/>
  <c r="BD135" i="1"/>
  <c r="BC135" i="1"/>
  <c r="BB135" i="1"/>
  <c r="BA135" i="1"/>
  <c r="BE134" i="1"/>
  <c r="BD134" i="1"/>
  <c r="BC134" i="1"/>
  <c r="BB134" i="1"/>
  <c r="BA134" i="1"/>
  <c r="BE133" i="1"/>
  <c r="BD133" i="1"/>
  <c r="BC133" i="1"/>
  <c r="BB133" i="1"/>
  <c r="BA133" i="1"/>
  <c r="BE132" i="1"/>
  <c r="BD132" i="1"/>
  <c r="BC132" i="1"/>
  <c r="BB132" i="1"/>
  <c r="BA132" i="1"/>
  <c r="BE131" i="1"/>
  <c r="BD131" i="1"/>
  <c r="BC131" i="1"/>
  <c r="BB131" i="1"/>
  <c r="BA131" i="1"/>
  <c r="BE130" i="1"/>
  <c r="BD130" i="1"/>
  <c r="BC130" i="1"/>
  <c r="BB130" i="1"/>
  <c r="BA130" i="1"/>
  <c r="BE129" i="1"/>
  <c r="BD129" i="1"/>
  <c r="BC129" i="1"/>
  <c r="BB129" i="1"/>
  <c r="BA129" i="1"/>
  <c r="BE128" i="1"/>
  <c r="BD128" i="1"/>
  <c r="BC128" i="1"/>
  <c r="BB128" i="1"/>
  <c r="BA128" i="1"/>
  <c r="BE127" i="1"/>
  <c r="BD127" i="1"/>
  <c r="BC127" i="1"/>
  <c r="BB127" i="1"/>
  <c r="BA127" i="1"/>
  <c r="BE126" i="1"/>
  <c r="BD126" i="1"/>
  <c r="BC126" i="1"/>
  <c r="BB126" i="1"/>
  <c r="BA126" i="1"/>
  <c r="BE125" i="1"/>
  <c r="BD125" i="1"/>
  <c r="BC125" i="1"/>
  <c r="BB125" i="1"/>
  <c r="BA125" i="1"/>
  <c r="BE124" i="1"/>
  <c r="BD124" i="1"/>
  <c r="BC124" i="1"/>
  <c r="BB124" i="1"/>
  <c r="BA124" i="1"/>
  <c r="BE123" i="1"/>
  <c r="BD123" i="1"/>
  <c r="BC123" i="1"/>
  <c r="BB123" i="1"/>
  <c r="BA123" i="1"/>
  <c r="BE122" i="1"/>
  <c r="BD122" i="1"/>
  <c r="BC122" i="1"/>
  <c r="BB122" i="1"/>
  <c r="BA122" i="1"/>
  <c r="BE121" i="1"/>
  <c r="BD121" i="1"/>
  <c r="BC121" i="1"/>
  <c r="BB121" i="1"/>
  <c r="BA121" i="1"/>
  <c r="BE120" i="1"/>
  <c r="BD120" i="1"/>
  <c r="BC120" i="1"/>
  <c r="BB120" i="1"/>
  <c r="BA120" i="1"/>
  <c r="BE119" i="1"/>
  <c r="BD119" i="1"/>
  <c r="BC119" i="1"/>
  <c r="BB119" i="1"/>
  <c r="BA119" i="1"/>
  <c r="BE118" i="1"/>
  <c r="BD118" i="1"/>
  <c r="BC118" i="1"/>
  <c r="BB118" i="1"/>
  <c r="BA118" i="1"/>
  <c r="BE117" i="1"/>
  <c r="BD117" i="1"/>
  <c r="BC117" i="1"/>
  <c r="BB117" i="1"/>
  <c r="BA117" i="1"/>
  <c r="BE116" i="1"/>
  <c r="BD116" i="1"/>
  <c r="BC116" i="1"/>
  <c r="BB116" i="1"/>
  <c r="BA116" i="1"/>
  <c r="BE115" i="1"/>
  <c r="BD115" i="1"/>
  <c r="BC115" i="1"/>
  <c r="BB115" i="1"/>
  <c r="BA115" i="1"/>
  <c r="BE114" i="1"/>
  <c r="BD114" i="1"/>
  <c r="BC114" i="1"/>
  <c r="BB114" i="1"/>
  <c r="BA114" i="1"/>
  <c r="BE113" i="1"/>
  <c r="BD113" i="1"/>
  <c r="BC113" i="1"/>
  <c r="BB113" i="1"/>
  <c r="BA113" i="1"/>
  <c r="BE112" i="1"/>
  <c r="BD112" i="1"/>
  <c r="BC112" i="1"/>
  <c r="BB112" i="1"/>
  <c r="BA112" i="1"/>
  <c r="BE111" i="1"/>
  <c r="BD111" i="1"/>
  <c r="BC111" i="1"/>
  <c r="BB111" i="1"/>
  <c r="BA111" i="1"/>
  <c r="BE110" i="1"/>
  <c r="BD110" i="1"/>
  <c r="BC110" i="1"/>
  <c r="BB110" i="1"/>
  <c r="BA110" i="1"/>
  <c r="BE109" i="1"/>
  <c r="BD109" i="1"/>
  <c r="BC109" i="1"/>
  <c r="BB109" i="1"/>
  <c r="BA109" i="1"/>
  <c r="BE108" i="1"/>
  <c r="BD108" i="1"/>
  <c r="BC108" i="1"/>
  <c r="BB108" i="1"/>
  <c r="BA108" i="1"/>
  <c r="BE107" i="1"/>
  <c r="BD107" i="1"/>
  <c r="BC107" i="1"/>
  <c r="BB107" i="1"/>
  <c r="BA107" i="1"/>
  <c r="BE106" i="1"/>
  <c r="BD106" i="1"/>
  <c r="BC106" i="1"/>
  <c r="BB106" i="1"/>
  <c r="BA106" i="1"/>
  <c r="BE105" i="1"/>
  <c r="BD105" i="1"/>
  <c r="BC105" i="1"/>
  <c r="BB105" i="1"/>
  <c r="BA105" i="1"/>
  <c r="BE104" i="1"/>
  <c r="BD104" i="1"/>
  <c r="BC104" i="1"/>
  <c r="BB104" i="1"/>
  <c r="BA104" i="1"/>
  <c r="BE103" i="1"/>
  <c r="BD103" i="1"/>
  <c r="BC103" i="1"/>
  <c r="BB103" i="1"/>
  <c r="BA103" i="1"/>
  <c r="BE102" i="1"/>
  <c r="BD102" i="1"/>
  <c r="BC102" i="1"/>
  <c r="BB102" i="1"/>
  <c r="BA102" i="1"/>
  <c r="BE101" i="1"/>
  <c r="BD101" i="1"/>
  <c r="BC101" i="1"/>
  <c r="BB101" i="1"/>
  <c r="BA101" i="1"/>
  <c r="BE100" i="1"/>
  <c r="BD100" i="1"/>
  <c r="BC100" i="1"/>
  <c r="BB100" i="1"/>
  <c r="BA100" i="1"/>
  <c r="BE99" i="1"/>
  <c r="BD99" i="1"/>
  <c r="BC99" i="1"/>
  <c r="BB99" i="1"/>
  <c r="BA99" i="1"/>
  <c r="BE98" i="1"/>
  <c r="BD98" i="1"/>
  <c r="BC98" i="1"/>
  <c r="BB98" i="1"/>
  <c r="BA98" i="1"/>
  <c r="BE97" i="1"/>
  <c r="BD97" i="1"/>
  <c r="BC97" i="1"/>
  <c r="BB97" i="1"/>
  <c r="BA97" i="1"/>
  <c r="BE96" i="1"/>
  <c r="BD96" i="1"/>
  <c r="BC96" i="1"/>
  <c r="BB96" i="1"/>
  <c r="BA96" i="1"/>
  <c r="BE95" i="1"/>
  <c r="BD95" i="1"/>
  <c r="BC95" i="1"/>
  <c r="BB95" i="1"/>
  <c r="BA95" i="1"/>
  <c r="BE94" i="1"/>
  <c r="BD94" i="1"/>
  <c r="BC94" i="1"/>
  <c r="BB94" i="1"/>
  <c r="BA94" i="1"/>
  <c r="BE93" i="1"/>
  <c r="BD93" i="1"/>
  <c r="BC93" i="1"/>
  <c r="BB93" i="1"/>
  <c r="BA93" i="1"/>
  <c r="BE92" i="1"/>
  <c r="BD92" i="1"/>
  <c r="BC92" i="1"/>
  <c r="BB92" i="1"/>
  <c r="BA92" i="1"/>
  <c r="BE91" i="1"/>
  <c r="BD91" i="1"/>
  <c r="BC91" i="1"/>
  <c r="BB91" i="1"/>
  <c r="BA91" i="1"/>
  <c r="BE90" i="1"/>
  <c r="BD90" i="1"/>
  <c r="BC90" i="1"/>
  <c r="BB90" i="1"/>
  <c r="BA90" i="1"/>
  <c r="BE89" i="1"/>
  <c r="BD89" i="1"/>
  <c r="BC89" i="1"/>
  <c r="BB89" i="1"/>
  <c r="BA89" i="1"/>
  <c r="BE88" i="1"/>
  <c r="BD88" i="1"/>
  <c r="BC88" i="1"/>
  <c r="BB88" i="1"/>
  <c r="BA88" i="1"/>
  <c r="BE87" i="1"/>
  <c r="BD87" i="1"/>
  <c r="BC87" i="1"/>
  <c r="BB87" i="1"/>
  <c r="BA87" i="1"/>
  <c r="BE86" i="1"/>
  <c r="BD86" i="1"/>
  <c r="BC86" i="1"/>
  <c r="BB86" i="1"/>
  <c r="BA86" i="1"/>
  <c r="BE85" i="1"/>
  <c r="BD85" i="1"/>
  <c r="BC85" i="1"/>
  <c r="BB85" i="1"/>
  <c r="BA85" i="1"/>
  <c r="BE84" i="1"/>
  <c r="BD84" i="1"/>
  <c r="BC84" i="1"/>
  <c r="BB84" i="1"/>
  <c r="BA84" i="1"/>
  <c r="BE83" i="1"/>
  <c r="BD83" i="1"/>
  <c r="BC83" i="1"/>
  <c r="BB83" i="1"/>
  <c r="BA83" i="1"/>
  <c r="BE82" i="1"/>
  <c r="BD82" i="1"/>
  <c r="BC82" i="1"/>
  <c r="BB82" i="1"/>
  <c r="BA82" i="1"/>
  <c r="BE81" i="1"/>
  <c r="BD81" i="1"/>
  <c r="BC81" i="1"/>
  <c r="BB81" i="1"/>
  <c r="BA81" i="1"/>
  <c r="BE80" i="1"/>
  <c r="BD80" i="1"/>
  <c r="BC80" i="1"/>
  <c r="BB80" i="1"/>
  <c r="BA80" i="1"/>
  <c r="BE79" i="1"/>
  <c r="BD79" i="1"/>
  <c r="BC79" i="1"/>
  <c r="BB79" i="1"/>
  <c r="BA79" i="1"/>
  <c r="BE78" i="1"/>
  <c r="BD78" i="1"/>
  <c r="BC78" i="1"/>
  <c r="BB78" i="1"/>
  <c r="BA78" i="1"/>
  <c r="BE77" i="1"/>
  <c r="BD77" i="1"/>
  <c r="BC77" i="1"/>
  <c r="BB77" i="1"/>
  <c r="BA77" i="1"/>
  <c r="BE76" i="1"/>
  <c r="BD76" i="1"/>
  <c r="BC76" i="1"/>
  <c r="BB76" i="1"/>
  <c r="BA76" i="1"/>
  <c r="BE75" i="1"/>
  <c r="BD75" i="1"/>
  <c r="BC75" i="1"/>
  <c r="BB75" i="1"/>
  <c r="BA75" i="1"/>
  <c r="BE74" i="1"/>
  <c r="BD74" i="1"/>
  <c r="BC74" i="1"/>
  <c r="BB74" i="1"/>
  <c r="BA74" i="1"/>
  <c r="BE73" i="1"/>
  <c r="BD73" i="1"/>
  <c r="BC73" i="1"/>
  <c r="BB73" i="1"/>
  <c r="BA73" i="1"/>
  <c r="BE72" i="1"/>
  <c r="BD72" i="1"/>
  <c r="BC72" i="1"/>
  <c r="BB72" i="1"/>
  <c r="BA72" i="1"/>
  <c r="BE71" i="1"/>
  <c r="BD71" i="1"/>
  <c r="BC71" i="1"/>
  <c r="BB71" i="1"/>
  <c r="BA71" i="1"/>
  <c r="BE70" i="1"/>
  <c r="BD70" i="1"/>
  <c r="BC70" i="1"/>
  <c r="BB70" i="1"/>
  <c r="BA70" i="1"/>
  <c r="BE69" i="1"/>
  <c r="BD69" i="1"/>
  <c r="BC69" i="1"/>
  <c r="BB69" i="1"/>
  <c r="BA69" i="1"/>
  <c r="BE68" i="1"/>
  <c r="BD68" i="1"/>
  <c r="BC68" i="1"/>
  <c r="BB68" i="1"/>
  <c r="BA68" i="1"/>
  <c r="BE67" i="1"/>
  <c r="BD67" i="1"/>
  <c r="BC67" i="1"/>
  <c r="BB67" i="1"/>
  <c r="BA67" i="1"/>
  <c r="BE66" i="1"/>
  <c r="BD66" i="1"/>
  <c r="BC66" i="1"/>
  <c r="BB66" i="1"/>
  <c r="BA66" i="1"/>
  <c r="BE65" i="1"/>
  <c r="BD65" i="1"/>
  <c r="BC65" i="1"/>
  <c r="BB65" i="1"/>
  <c r="BA65" i="1"/>
  <c r="BE64" i="1"/>
  <c r="BD64" i="1"/>
  <c r="BC64" i="1"/>
  <c r="BB64" i="1"/>
  <c r="BA64" i="1"/>
  <c r="BE63" i="1"/>
  <c r="BD63" i="1"/>
  <c r="BC63" i="1"/>
  <c r="BB63" i="1"/>
  <c r="BA63" i="1"/>
  <c r="BE62" i="1"/>
  <c r="BD62" i="1"/>
  <c r="BC62" i="1"/>
  <c r="BB62" i="1"/>
  <c r="BA62" i="1"/>
  <c r="BE61" i="1"/>
  <c r="BD61" i="1"/>
  <c r="BC61" i="1"/>
  <c r="BB61" i="1"/>
  <c r="BA61" i="1"/>
  <c r="BE60" i="1"/>
  <c r="BD60" i="1"/>
  <c r="BC60" i="1"/>
  <c r="BB60" i="1"/>
  <c r="BA60" i="1"/>
  <c r="BE59" i="1"/>
  <c r="BD59" i="1"/>
  <c r="BC59" i="1"/>
  <c r="BB59" i="1"/>
  <c r="BA59" i="1"/>
  <c r="BE58" i="1"/>
  <c r="BD58" i="1"/>
  <c r="BC58" i="1"/>
  <c r="BB58" i="1"/>
  <c r="BA58" i="1"/>
  <c r="BE57" i="1"/>
  <c r="BD57" i="1"/>
  <c r="BC57" i="1"/>
  <c r="BB57" i="1"/>
  <c r="BA57" i="1"/>
  <c r="BE56" i="1"/>
  <c r="BD56" i="1"/>
  <c r="BC56" i="1"/>
  <c r="BB56" i="1"/>
  <c r="BA56" i="1"/>
  <c r="BE55" i="1"/>
  <c r="BD55" i="1"/>
  <c r="BC55" i="1"/>
  <c r="BB55" i="1"/>
  <c r="BA55" i="1"/>
  <c r="BE54" i="1"/>
  <c r="BD54" i="1"/>
  <c r="BC54" i="1"/>
  <c r="BB54" i="1"/>
  <c r="BA54" i="1"/>
  <c r="BE53" i="1"/>
  <c r="BD53" i="1"/>
  <c r="BC53" i="1"/>
  <c r="BB53" i="1"/>
  <c r="BA53" i="1"/>
  <c r="BE52" i="1"/>
  <c r="BD52" i="1"/>
  <c r="BC52" i="1"/>
  <c r="BB52" i="1"/>
  <c r="BA52" i="1"/>
  <c r="BE51" i="1"/>
  <c r="BD51" i="1"/>
  <c r="BC51" i="1"/>
  <c r="BB51" i="1"/>
  <c r="BA51" i="1"/>
  <c r="BE50" i="1"/>
  <c r="BD50" i="1"/>
  <c r="BC50" i="1"/>
  <c r="BB50" i="1"/>
  <c r="BA50" i="1"/>
  <c r="BE49" i="1"/>
  <c r="BD49" i="1"/>
  <c r="BC49" i="1"/>
  <c r="BB49" i="1"/>
  <c r="BA49" i="1"/>
  <c r="BE48" i="1"/>
  <c r="BD48" i="1"/>
  <c r="BC48" i="1"/>
  <c r="BB48" i="1"/>
  <c r="BA48" i="1"/>
  <c r="BE47" i="1"/>
  <c r="BD47" i="1"/>
  <c r="BC47" i="1"/>
  <c r="BB47" i="1"/>
  <c r="BA47" i="1"/>
  <c r="BE46" i="1"/>
  <c r="BD46" i="1"/>
  <c r="BC46" i="1"/>
  <c r="BB46" i="1"/>
  <c r="BA46" i="1"/>
  <c r="BE45" i="1"/>
  <c r="BD45" i="1"/>
  <c r="BC45" i="1"/>
  <c r="BB45" i="1"/>
  <c r="BA45" i="1"/>
  <c r="BE44" i="1"/>
  <c r="BD44" i="1"/>
  <c r="BC44" i="1"/>
  <c r="BB44" i="1"/>
  <c r="BA44" i="1"/>
  <c r="BE43" i="1"/>
  <c r="BD43" i="1"/>
  <c r="BC43" i="1"/>
  <c r="BB43" i="1"/>
  <c r="BA43" i="1"/>
  <c r="BE42" i="1"/>
  <c r="BD42" i="1"/>
  <c r="BC42" i="1"/>
  <c r="BB42" i="1"/>
  <c r="BA42" i="1"/>
  <c r="BE41" i="1"/>
  <c r="BD41" i="1"/>
  <c r="BC41" i="1"/>
  <c r="BB41" i="1"/>
  <c r="BA41" i="1"/>
  <c r="BE40" i="1"/>
  <c r="BD40" i="1"/>
  <c r="BC40" i="1"/>
  <c r="BB40" i="1"/>
  <c r="BA40" i="1"/>
  <c r="BE39" i="1"/>
  <c r="BD39" i="1"/>
  <c r="BC39" i="1"/>
  <c r="BB39" i="1"/>
  <c r="BA39" i="1"/>
  <c r="BE38" i="1"/>
  <c r="BD38" i="1"/>
  <c r="BC38" i="1"/>
  <c r="BB38" i="1"/>
  <c r="BA38" i="1"/>
  <c r="BE37" i="1"/>
  <c r="BD37" i="1"/>
  <c r="BC37" i="1"/>
  <c r="BB37" i="1"/>
  <c r="BA37" i="1"/>
  <c r="BE36" i="1"/>
  <c r="BD36" i="1"/>
  <c r="BC36" i="1"/>
  <c r="BB36" i="1"/>
  <c r="BA36" i="1"/>
  <c r="BE35" i="1"/>
  <c r="BD35" i="1"/>
  <c r="BC35" i="1"/>
  <c r="BB35" i="1"/>
  <c r="BA35" i="1"/>
  <c r="BE34" i="1"/>
  <c r="BD34" i="1"/>
  <c r="BC34" i="1"/>
  <c r="BB34" i="1"/>
  <c r="BA34" i="1"/>
  <c r="BE33" i="1"/>
  <c r="BD33" i="1"/>
  <c r="BC33" i="1"/>
  <c r="BB33" i="1"/>
  <c r="BA33" i="1"/>
  <c r="BE32" i="1"/>
  <c r="BD32" i="1"/>
  <c r="BC32" i="1"/>
  <c r="BB32" i="1"/>
  <c r="BA32" i="1"/>
  <c r="BE31" i="1"/>
  <c r="BD31" i="1"/>
  <c r="BC31" i="1"/>
  <c r="BB31" i="1"/>
  <c r="BA31" i="1"/>
  <c r="BE30" i="1"/>
  <c r="BD30" i="1"/>
  <c r="BC30" i="1"/>
  <c r="BB30" i="1"/>
  <c r="BA30" i="1"/>
  <c r="BE29" i="1"/>
  <c r="BD29" i="1"/>
  <c r="BC29" i="1"/>
  <c r="BB29" i="1"/>
  <c r="BA29" i="1"/>
  <c r="BE28" i="1"/>
  <c r="BD28" i="1"/>
  <c r="BC28" i="1"/>
  <c r="BB28" i="1"/>
  <c r="BA28" i="1"/>
  <c r="BE27" i="1"/>
  <c r="BD27" i="1"/>
  <c r="BC27" i="1"/>
  <c r="BB27" i="1"/>
  <c r="BA27" i="1"/>
  <c r="BE26" i="1"/>
  <c r="BD26" i="1"/>
  <c r="BC26" i="1"/>
  <c r="BB26" i="1"/>
  <c r="BA26" i="1"/>
  <c r="BE25" i="1"/>
  <c r="BD25" i="1"/>
  <c r="BC25" i="1"/>
  <c r="BB25" i="1"/>
  <c r="BA25" i="1"/>
  <c r="BE24" i="1"/>
  <c r="BD24" i="1"/>
  <c r="BC24" i="1"/>
  <c r="BB24" i="1"/>
  <c r="BA24" i="1"/>
  <c r="BE23" i="1"/>
  <c r="BD23" i="1"/>
  <c r="BC23" i="1"/>
  <c r="BB23" i="1"/>
  <c r="BA23" i="1"/>
  <c r="BE22" i="1"/>
  <c r="BD22" i="1"/>
  <c r="BC22" i="1"/>
  <c r="BB22" i="1"/>
  <c r="BA22" i="1"/>
  <c r="BE21" i="1"/>
  <c r="BD21" i="1"/>
  <c r="BC21" i="1"/>
  <c r="BB21" i="1"/>
  <c r="BA21" i="1"/>
  <c r="BE20" i="1"/>
  <c r="BD20" i="1"/>
  <c r="BC20" i="1"/>
  <c r="BB20" i="1"/>
  <c r="BA20" i="1"/>
  <c r="BE19" i="1"/>
  <c r="BD19" i="1"/>
  <c r="BC19" i="1"/>
  <c r="BB19" i="1"/>
  <c r="BA19" i="1"/>
  <c r="BE18" i="1"/>
  <c r="BD18" i="1"/>
  <c r="BC18" i="1"/>
  <c r="BB18" i="1"/>
  <c r="BA18" i="1"/>
  <c r="BE17" i="1"/>
  <c r="BD17" i="1"/>
  <c r="BC17" i="1"/>
  <c r="BB17" i="1"/>
  <c r="BA17" i="1"/>
  <c r="BE16" i="1"/>
  <c r="BD16" i="1"/>
  <c r="BC16" i="1"/>
  <c r="BB16" i="1"/>
  <c r="BA16" i="1"/>
  <c r="BE15" i="1"/>
  <c r="BD15" i="1"/>
  <c r="BC15" i="1"/>
  <c r="BB15" i="1"/>
  <c r="BA15" i="1"/>
  <c r="BE14" i="1"/>
  <c r="BD14" i="1"/>
  <c r="BC14" i="1"/>
  <c r="BB14" i="1"/>
  <c r="BA14" i="1"/>
  <c r="BE13" i="1"/>
  <c r="BD13" i="1"/>
  <c r="BC13" i="1"/>
  <c r="BB13" i="1"/>
  <c r="BA13" i="1"/>
  <c r="BE12" i="1"/>
  <c r="BD12" i="1"/>
  <c r="BC12" i="1"/>
  <c r="BB12" i="1"/>
  <c r="BA12" i="1"/>
  <c r="BE11" i="1"/>
  <c r="BD11" i="1"/>
  <c r="BC11" i="1"/>
  <c r="BB11" i="1"/>
  <c r="BA11" i="1"/>
  <c r="BE10" i="1"/>
  <c r="BD10" i="1"/>
  <c r="BC10" i="1"/>
  <c r="BB10" i="1"/>
  <c r="BA10" i="1"/>
  <c r="BE9" i="1"/>
  <c r="BD9" i="1"/>
  <c r="BC9" i="1"/>
  <c r="BB9" i="1"/>
  <c r="BA9" i="1"/>
  <c r="BE8" i="1"/>
  <c r="BD8" i="1"/>
  <c r="BC8" i="1"/>
  <c r="BB8" i="1"/>
  <c r="BA8" i="1"/>
  <c r="BE7" i="1"/>
  <c r="BD7" i="1"/>
  <c r="BC7" i="1"/>
  <c r="BB7" i="1"/>
  <c r="BA7" i="1"/>
  <c r="BE6" i="1"/>
  <c r="BD6" i="1"/>
  <c r="BC6" i="1"/>
  <c r="BB6" i="1"/>
  <c r="BA6" i="1"/>
  <c r="BE5" i="1"/>
  <c r="BD5" i="1"/>
  <c r="BC5" i="1"/>
  <c r="BB5" i="1"/>
  <c r="BA5" i="1"/>
  <c r="BE4" i="1"/>
  <c r="BD4" i="1"/>
  <c r="BC4" i="1"/>
  <c r="BB4" i="1"/>
  <c r="BA4" i="1"/>
  <c r="AV356" i="1"/>
  <c r="AU356" i="1"/>
  <c r="AT356" i="1"/>
  <c r="AS356" i="1"/>
  <c r="AR356" i="1"/>
  <c r="AV355" i="1"/>
  <c r="AU355" i="1"/>
  <c r="AT355" i="1"/>
  <c r="AS355" i="1"/>
  <c r="AR355" i="1"/>
  <c r="AV354" i="1"/>
  <c r="AU354" i="1"/>
  <c r="AT354" i="1"/>
  <c r="AS354" i="1"/>
  <c r="AR354" i="1"/>
  <c r="AV353" i="1"/>
  <c r="AU353" i="1"/>
  <c r="AT353" i="1"/>
  <c r="AS353" i="1"/>
  <c r="AR353" i="1"/>
  <c r="AV352" i="1"/>
  <c r="AU352" i="1"/>
  <c r="AT352" i="1"/>
  <c r="AS352" i="1"/>
  <c r="AR352" i="1"/>
  <c r="AV351" i="1"/>
  <c r="AU351" i="1"/>
  <c r="AT351" i="1"/>
  <c r="AS351" i="1"/>
  <c r="AR351" i="1"/>
  <c r="AV350" i="1"/>
  <c r="AU350" i="1"/>
  <c r="AT350" i="1"/>
  <c r="AS350" i="1"/>
  <c r="AR350" i="1"/>
  <c r="AV349" i="1"/>
  <c r="AU349" i="1"/>
  <c r="AT349" i="1"/>
  <c r="AS349" i="1"/>
  <c r="AR349" i="1"/>
  <c r="AV348" i="1"/>
  <c r="AU348" i="1"/>
  <c r="AT348" i="1"/>
  <c r="AS348" i="1"/>
  <c r="AR348" i="1"/>
  <c r="AV347" i="1"/>
  <c r="AU347" i="1"/>
  <c r="AT347" i="1"/>
  <c r="AS347" i="1"/>
  <c r="AR347" i="1"/>
  <c r="AV346" i="1"/>
  <c r="AU346" i="1"/>
  <c r="AT346" i="1"/>
  <c r="AS346" i="1"/>
  <c r="AR346" i="1"/>
  <c r="AV345" i="1"/>
  <c r="AU345" i="1"/>
  <c r="AT345" i="1"/>
  <c r="AS345" i="1"/>
  <c r="AR345" i="1"/>
  <c r="AV344" i="1"/>
  <c r="AU344" i="1"/>
  <c r="AT344" i="1"/>
  <c r="AS344" i="1"/>
  <c r="AR344" i="1"/>
  <c r="AV343" i="1"/>
  <c r="AU343" i="1"/>
  <c r="AT343" i="1"/>
  <c r="AS343" i="1"/>
  <c r="AR343" i="1"/>
  <c r="AV342" i="1"/>
  <c r="AU342" i="1"/>
  <c r="AT342" i="1"/>
  <c r="AS342" i="1"/>
  <c r="AR342" i="1"/>
  <c r="AV341" i="1"/>
  <c r="AU341" i="1"/>
  <c r="AT341" i="1"/>
  <c r="AS341" i="1"/>
  <c r="AR341" i="1"/>
  <c r="AV340" i="1"/>
  <c r="AU340" i="1"/>
  <c r="AT340" i="1"/>
  <c r="AS340" i="1"/>
  <c r="AR340" i="1"/>
  <c r="AV339" i="1"/>
  <c r="AU339" i="1"/>
  <c r="AT339" i="1"/>
  <c r="AS339" i="1"/>
  <c r="AR339" i="1"/>
  <c r="AV338" i="1"/>
  <c r="AU338" i="1"/>
  <c r="AT338" i="1"/>
  <c r="AS338" i="1"/>
  <c r="AR338" i="1"/>
  <c r="AV337" i="1"/>
  <c r="AU337" i="1"/>
  <c r="AT337" i="1"/>
  <c r="AS337" i="1"/>
  <c r="AR337" i="1"/>
  <c r="AV336" i="1"/>
  <c r="AU336" i="1"/>
  <c r="AT336" i="1"/>
  <c r="AS336" i="1"/>
  <c r="AR336" i="1"/>
  <c r="AV335" i="1"/>
  <c r="AU335" i="1"/>
  <c r="AT335" i="1"/>
  <c r="AS335" i="1"/>
  <c r="AR335" i="1"/>
  <c r="AV334" i="1"/>
  <c r="AU334" i="1"/>
  <c r="AT334" i="1"/>
  <c r="AS334" i="1"/>
  <c r="AR334" i="1"/>
  <c r="AV333" i="1"/>
  <c r="AU333" i="1"/>
  <c r="AT333" i="1"/>
  <c r="AS333" i="1"/>
  <c r="AR333" i="1"/>
  <c r="AV332" i="1"/>
  <c r="AU332" i="1"/>
  <c r="AT332" i="1"/>
  <c r="AS332" i="1"/>
  <c r="AR332" i="1"/>
  <c r="AV331" i="1"/>
  <c r="AU331" i="1"/>
  <c r="AT331" i="1"/>
  <c r="AS331" i="1"/>
  <c r="AR331" i="1"/>
  <c r="AV330" i="1"/>
  <c r="AU330" i="1"/>
  <c r="AT330" i="1"/>
  <c r="AS330" i="1"/>
  <c r="AR330" i="1"/>
  <c r="AV329" i="1"/>
  <c r="AU329" i="1"/>
  <c r="AT329" i="1"/>
  <c r="AS329" i="1"/>
  <c r="AR329" i="1"/>
  <c r="AV328" i="1"/>
  <c r="AU328" i="1"/>
  <c r="AT328" i="1"/>
  <c r="AS328" i="1"/>
  <c r="AR328" i="1"/>
  <c r="AV327" i="1"/>
  <c r="AU327" i="1"/>
  <c r="AT327" i="1"/>
  <c r="AS327" i="1"/>
  <c r="AR327" i="1"/>
  <c r="AV326" i="1"/>
  <c r="AU326" i="1"/>
  <c r="AT326" i="1"/>
  <c r="AS326" i="1"/>
  <c r="AR326" i="1"/>
  <c r="AV325" i="1"/>
  <c r="AU325" i="1"/>
  <c r="AT325" i="1"/>
  <c r="AS325" i="1"/>
  <c r="AR325" i="1"/>
  <c r="AV324" i="1"/>
  <c r="AU324" i="1"/>
  <c r="AT324" i="1"/>
  <c r="AS324" i="1"/>
  <c r="AR324" i="1"/>
  <c r="AV323" i="1"/>
  <c r="AU323" i="1"/>
  <c r="AT323" i="1"/>
  <c r="AS323" i="1"/>
  <c r="AR323" i="1"/>
  <c r="AV322" i="1"/>
  <c r="AU322" i="1"/>
  <c r="AT322" i="1"/>
  <c r="AS322" i="1"/>
  <c r="AR322" i="1"/>
  <c r="AV321" i="1"/>
  <c r="AU321" i="1"/>
  <c r="AT321" i="1"/>
  <c r="AS321" i="1"/>
  <c r="AR321" i="1"/>
  <c r="AV320" i="1"/>
  <c r="AU320" i="1"/>
  <c r="AT320" i="1"/>
  <c r="AS320" i="1"/>
  <c r="AR320" i="1"/>
  <c r="AV319" i="1"/>
  <c r="AU319" i="1"/>
  <c r="AT319" i="1"/>
  <c r="AS319" i="1"/>
  <c r="AR319" i="1"/>
  <c r="AV318" i="1"/>
  <c r="AU318" i="1"/>
  <c r="AT318" i="1"/>
  <c r="AS318" i="1"/>
  <c r="AR318" i="1"/>
  <c r="AV317" i="1"/>
  <c r="AU317" i="1"/>
  <c r="AT317" i="1"/>
  <c r="AS317" i="1"/>
  <c r="AR317" i="1"/>
  <c r="AV316" i="1"/>
  <c r="AU316" i="1"/>
  <c r="AT316" i="1"/>
  <c r="AS316" i="1"/>
  <c r="AR316" i="1"/>
  <c r="AV315" i="1"/>
  <c r="AU315" i="1"/>
  <c r="AT315" i="1"/>
  <c r="AS315" i="1"/>
  <c r="AR315" i="1"/>
  <c r="AV314" i="1"/>
  <c r="AU314" i="1"/>
  <c r="AT314" i="1"/>
  <c r="AS314" i="1"/>
  <c r="AR314" i="1"/>
  <c r="AV313" i="1"/>
  <c r="AU313" i="1"/>
  <c r="AT313" i="1"/>
  <c r="AS313" i="1"/>
  <c r="AR313" i="1"/>
  <c r="AV312" i="1"/>
  <c r="AU312" i="1"/>
  <c r="AT312" i="1"/>
  <c r="AS312" i="1"/>
  <c r="AR312" i="1"/>
  <c r="AV311" i="1"/>
  <c r="AU311" i="1"/>
  <c r="AT311" i="1"/>
  <c r="AS311" i="1"/>
  <c r="AR311" i="1"/>
  <c r="AV310" i="1"/>
  <c r="AU310" i="1"/>
  <c r="AT310" i="1"/>
  <c r="AS310" i="1"/>
  <c r="AR310" i="1"/>
  <c r="AV309" i="1"/>
  <c r="AU309" i="1"/>
  <c r="AT309" i="1"/>
  <c r="AS309" i="1"/>
  <c r="AR309" i="1"/>
  <c r="AV308" i="1"/>
  <c r="AU308" i="1"/>
  <c r="AT308" i="1"/>
  <c r="AS308" i="1"/>
  <c r="AR308" i="1"/>
  <c r="AV307" i="1"/>
  <c r="AU307" i="1"/>
  <c r="AT307" i="1"/>
  <c r="AS307" i="1"/>
  <c r="AR307" i="1"/>
  <c r="AV306" i="1"/>
  <c r="AU306" i="1"/>
  <c r="AT306" i="1"/>
  <c r="AS306" i="1"/>
  <c r="AR306" i="1"/>
  <c r="AV305" i="1"/>
  <c r="AU305" i="1"/>
  <c r="AT305" i="1"/>
  <c r="AS305" i="1"/>
  <c r="AR305" i="1"/>
  <c r="AV304" i="1"/>
  <c r="AU304" i="1"/>
  <c r="AT304" i="1"/>
  <c r="AS304" i="1"/>
  <c r="AR304" i="1"/>
  <c r="AV303" i="1"/>
  <c r="AU303" i="1"/>
  <c r="AT303" i="1"/>
  <c r="AS303" i="1"/>
  <c r="AR303" i="1"/>
  <c r="AV302" i="1"/>
  <c r="AU302" i="1"/>
  <c r="AT302" i="1"/>
  <c r="AS302" i="1"/>
  <c r="AR302" i="1"/>
  <c r="AV301" i="1"/>
  <c r="AU301" i="1"/>
  <c r="AT301" i="1"/>
  <c r="AS301" i="1"/>
  <c r="AR301" i="1"/>
  <c r="AV300" i="1"/>
  <c r="AU300" i="1"/>
  <c r="AT300" i="1"/>
  <c r="AS300" i="1"/>
  <c r="AR300" i="1"/>
  <c r="AV299" i="1"/>
  <c r="AU299" i="1"/>
  <c r="AT299" i="1"/>
  <c r="AS299" i="1"/>
  <c r="AR299" i="1"/>
  <c r="AV298" i="1"/>
  <c r="AU298" i="1"/>
  <c r="AT298" i="1"/>
  <c r="AS298" i="1"/>
  <c r="AR298" i="1"/>
  <c r="AV297" i="1"/>
  <c r="AU297" i="1"/>
  <c r="AT297" i="1"/>
  <c r="AS297" i="1"/>
  <c r="AR297" i="1"/>
  <c r="AV296" i="1"/>
  <c r="AU296" i="1"/>
  <c r="AT296" i="1"/>
  <c r="AS296" i="1"/>
  <c r="AR296" i="1"/>
  <c r="AV295" i="1"/>
  <c r="AU295" i="1"/>
  <c r="AT295" i="1"/>
  <c r="AS295" i="1"/>
  <c r="AR295" i="1"/>
  <c r="AV294" i="1"/>
  <c r="AU294" i="1"/>
  <c r="AT294" i="1"/>
  <c r="AS294" i="1"/>
  <c r="AR294" i="1"/>
  <c r="AV293" i="1"/>
  <c r="AU293" i="1"/>
  <c r="AT293" i="1"/>
  <c r="AS293" i="1"/>
  <c r="AR293" i="1"/>
  <c r="AV292" i="1"/>
  <c r="AU292" i="1"/>
  <c r="AT292" i="1"/>
  <c r="AS292" i="1"/>
  <c r="AR292" i="1"/>
  <c r="AV291" i="1"/>
  <c r="AU291" i="1"/>
  <c r="AT291" i="1"/>
  <c r="AS291" i="1"/>
  <c r="AR291" i="1"/>
  <c r="AV290" i="1"/>
  <c r="AU290" i="1"/>
  <c r="AT290" i="1"/>
  <c r="AS290" i="1"/>
  <c r="AR290" i="1"/>
  <c r="AV289" i="1"/>
  <c r="AU289" i="1"/>
  <c r="AT289" i="1"/>
  <c r="AS289" i="1"/>
  <c r="AR289" i="1"/>
  <c r="AV288" i="1"/>
  <c r="AU288" i="1"/>
  <c r="AT288" i="1"/>
  <c r="AS288" i="1"/>
  <c r="AR288" i="1"/>
  <c r="AV287" i="1"/>
  <c r="AU287" i="1"/>
  <c r="AT287" i="1"/>
  <c r="AS287" i="1"/>
  <c r="AR287" i="1"/>
  <c r="AV286" i="1"/>
  <c r="AU286" i="1"/>
  <c r="AT286" i="1"/>
  <c r="AS286" i="1"/>
  <c r="AR286" i="1"/>
  <c r="AV285" i="1"/>
  <c r="AU285" i="1"/>
  <c r="AT285" i="1"/>
  <c r="AS285" i="1"/>
  <c r="AR285" i="1"/>
  <c r="AV284" i="1"/>
  <c r="AU284" i="1"/>
  <c r="AT284" i="1"/>
  <c r="AS284" i="1"/>
  <c r="AR284" i="1"/>
  <c r="AV283" i="1"/>
  <c r="AU283" i="1"/>
  <c r="AT283" i="1"/>
  <c r="AS283" i="1"/>
  <c r="AR283" i="1"/>
  <c r="AV282" i="1"/>
  <c r="AU282" i="1"/>
  <c r="AT282" i="1"/>
  <c r="AS282" i="1"/>
  <c r="AR282" i="1"/>
  <c r="AV281" i="1"/>
  <c r="AU281" i="1"/>
  <c r="AT281" i="1"/>
  <c r="AS281" i="1"/>
  <c r="AR281" i="1"/>
  <c r="AV280" i="1"/>
  <c r="AU280" i="1"/>
  <c r="AT280" i="1"/>
  <c r="AS280" i="1"/>
  <c r="AR280" i="1"/>
  <c r="AV279" i="1"/>
  <c r="AU279" i="1"/>
  <c r="AT279" i="1"/>
  <c r="AS279" i="1"/>
  <c r="AR279" i="1"/>
  <c r="AV278" i="1"/>
  <c r="AU278" i="1"/>
  <c r="AT278" i="1"/>
  <c r="AS278" i="1"/>
  <c r="AR278" i="1"/>
  <c r="AV277" i="1"/>
  <c r="AU277" i="1"/>
  <c r="AT277" i="1"/>
  <c r="AS277" i="1"/>
  <c r="AR277" i="1"/>
  <c r="AV276" i="1"/>
  <c r="AU276" i="1"/>
  <c r="AT276" i="1"/>
  <c r="AS276" i="1"/>
  <c r="AR276" i="1"/>
  <c r="AV275" i="1"/>
  <c r="AU275" i="1"/>
  <c r="AT275" i="1"/>
  <c r="AS275" i="1"/>
  <c r="AR275" i="1"/>
  <c r="AV274" i="1"/>
  <c r="AU274" i="1"/>
  <c r="AT274" i="1"/>
  <c r="AS274" i="1"/>
  <c r="AR274" i="1"/>
  <c r="AV273" i="1"/>
  <c r="AU273" i="1"/>
  <c r="AT273" i="1"/>
  <c r="AS273" i="1"/>
  <c r="AR273" i="1"/>
  <c r="AV272" i="1"/>
  <c r="AU272" i="1"/>
  <c r="AT272" i="1"/>
  <c r="AS272" i="1"/>
  <c r="AR272" i="1"/>
  <c r="AV271" i="1"/>
  <c r="AU271" i="1"/>
  <c r="AT271" i="1"/>
  <c r="AS271" i="1"/>
  <c r="AR271" i="1"/>
  <c r="AV270" i="1"/>
  <c r="AU270" i="1"/>
  <c r="AT270" i="1"/>
  <c r="AS270" i="1"/>
  <c r="AR270" i="1"/>
  <c r="AV269" i="1"/>
  <c r="AU269" i="1"/>
  <c r="AT269" i="1"/>
  <c r="AS269" i="1"/>
  <c r="AR269" i="1"/>
  <c r="AV268" i="1"/>
  <c r="AU268" i="1"/>
  <c r="AT268" i="1"/>
  <c r="AS268" i="1"/>
  <c r="AR268" i="1"/>
  <c r="AV267" i="1"/>
  <c r="AU267" i="1"/>
  <c r="AT267" i="1"/>
  <c r="AS267" i="1"/>
  <c r="AR267" i="1"/>
  <c r="AV266" i="1"/>
  <c r="AU266" i="1"/>
  <c r="AT266" i="1"/>
  <c r="AS266" i="1"/>
  <c r="AR266" i="1"/>
  <c r="AV265" i="1"/>
  <c r="AU265" i="1"/>
  <c r="AT265" i="1"/>
  <c r="AS265" i="1"/>
  <c r="AR265" i="1"/>
  <c r="AV264" i="1"/>
  <c r="AU264" i="1"/>
  <c r="AT264" i="1"/>
  <c r="AS264" i="1"/>
  <c r="AR264" i="1"/>
  <c r="AV263" i="1"/>
  <c r="AU263" i="1"/>
  <c r="AT263" i="1"/>
  <c r="AS263" i="1"/>
  <c r="AR263" i="1"/>
  <c r="AV262" i="1"/>
  <c r="AU262" i="1"/>
  <c r="AT262" i="1"/>
  <c r="AS262" i="1"/>
  <c r="AR262" i="1"/>
  <c r="AV261" i="1"/>
  <c r="AU261" i="1"/>
  <c r="AT261" i="1"/>
  <c r="AS261" i="1"/>
  <c r="AR261" i="1"/>
  <c r="AV260" i="1"/>
  <c r="AU260" i="1"/>
  <c r="AT260" i="1"/>
  <c r="AS260" i="1"/>
  <c r="AR260" i="1"/>
  <c r="AV259" i="1"/>
  <c r="AU259" i="1"/>
  <c r="AT259" i="1"/>
  <c r="AS259" i="1"/>
  <c r="AR259" i="1"/>
  <c r="AV258" i="1"/>
  <c r="AU258" i="1"/>
  <c r="AT258" i="1"/>
  <c r="AS258" i="1"/>
  <c r="AR258" i="1"/>
  <c r="AV257" i="1"/>
  <c r="AU257" i="1"/>
  <c r="AT257" i="1"/>
  <c r="AS257" i="1"/>
  <c r="AR257" i="1"/>
  <c r="AV256" i="1"/>
  <c r="AU256" i="1"/>
  <c r="AT256" i="1"/>
  <c r="AS256" i="1"/>
  <c r="AR256" i="1"/>
  <c r="AV255" i="1"/>
  <c r="AU255" i="1"/>
  <c r="AT255" i="1"/>
  <c r="AS255" i="1"/>
  <c r="AR255" i="1"/>
  <c r="AV254" i="1"/>
  <c r="AU254" i="1"/>
  <c r="AT254" i="1"/>
  <c r="AS254" i="1"/>
  <c r="AR254" i="1"/>
  <c r="AV253" i="1"/>
  <c r="AU253" i="1"/>
  <c r="AT253" i="1"/>
  <c r="AS253" i="1"/>
  <c r="AR253" i="1"/>
  <c r="AV252" i="1"/>
  <c r="AU252" i="1"/>
  <c r="AT252" i="1"/>
  <c r="AS252" i="1"/>
  <c r="AR252" i="1"/>
  <c r="AV251" i="1"/>
  <c r="AU251" i="1"/>
  <c r="AT251" i="1"/>
  <c r="AS251" i="1"/>
  <c r="AR251" i="1"/>
  <c r="AV250" i="1"/>
  <c r="AU250" i="1"/>
  <c r="AT250" i="1"/>
  <c r="AS250" i="1"/>
  <c r="AR250" i="1"/>
  <c r="AV249" i="1"/>
  <c r="AU249" i="1"/>
  <c r="AT249" i="1"/>
  <c r="AS249" i="1"/>
  <c r="AR249" i="1"/>
  <c r="AV248" i="1"/>
  <c r="AU248" i="1"/>
  <c r="AT248" i="1"/>
  <c r="AS248" i="1"/>
  <c r="AR248" i="1"/>
  <c r="AV247" i="1"/>
  <c r="AU247" i="1"/>
  <c r="AT247" i="1"/>
  <c r="AS247" i="1"/>
  <c r="AR247" i="1"/>
  <c r="AV246" i="1"/>
  <c r="AU246" i="1"/>
  <c r="AT246" i="1"/>
  <c r="AS246" i="1"/>
  <c r="AR246" i="1"/>
  <c r="AV245" i="1"/>
  <c r="AU245" i="1"/>
  <c r="AT245" i="1"/>
  <c r="AS245" i="1"/>
  <c r="AR245" i="1"/>
  <c r="AV244" i="1"/>
  <c r="AU244" i="1"/>
  <c r="AT244" i="1"/>
  <c r="AS244" i="1"/>
  <c r="AR244" i="1"/>
  <c r="AV243" i="1"/>
  <c r="AU243" i="1"/>
  <c r="AT243" i="1"/>
  <c r="AS243" i="1"/>
  <c r="AR243" i="1"/>
  <c r="AV242" i="1"/>
  <c r="AU242" i="1"/>
  <c r="AT242" i="1"/>
  <c r="AS242" i="1"/>
  <c r="AR242" i="1"/>
  <c r="AV241" i="1"/>
  <c r="AU241" i="1"/>
  <c r="AT241" i="1"/>
  <c r="AS241" i="1"/>
  <c r="AR241" i="1"/>
  <c r="AV240" i="1"/>
  <c r="AU240" i="1"/>
  <c r="AT240" i="1"/>
  <c r="AS240" i="1"/>
  <c r="AR240" i="1"/>
  <c r="AV239" i="1"/>
  <c r="AU239" i="1"/>
  <c r="AT239" i="1"/>
  <c r="AS239" i="1"/>
  <c r="AR239" i="1"/>
  <c r="AV238" i="1"/>
  <c r="AU238" i="1"/>
  <c r="AT238" i="1"/>
  <c r="AS238" i="1"/>
  <c r="AR238" i="1"/>
  <c r="AV237" i="1"/>
  <c r="AU237" i="1"/>
  <c r="AT237" i="1"/>
  <c r="AS237" i="1"/>
  <c r="AR237" i="1"/>
  <c r="AV236" i="1"/>
  <c r="AU236" i="1"/>
  <c r="AT236" i="1"/>
  <c r="AS236" i="1"/>
  <c r="AR236" i="1"/>
  <c r="AV235" i="1"/>
  <c r="AU235" i="1"/>
  <c r="AT235" i="1"/>
  <c r="AS235" i="1"/>
  <c r="AR235" i="1"/>
  <c r="AV234" i="1"/>
  <c r="AU234" i="1"/>
  <c r="AT234" i="1"/>
  <c r="AS234" i="1"/>
  <c r="AR234" i="1"/>
  <c r="AV233" i="1"/>
  <c r="AU233" i="1"/>
  <c r="AT233" i="1"/>
  <c r="AS233" i="1"/>
  <c r="AR233" i="1"/>
  <c r="AV232" i="1"/>
  <c r="AU232" i="1"/>
  <c r="AT232" i="1"/>
  <c r="AS232" i="1"/>
  <c r="AR232" i="1"/>
  <c r="AV231" i="1"/>
  <c r="AU231" i="1"/>
  <c r="AT231" i="1"/>
  <c r="AS231" i="1"/>
  <c r="AR231" i="1"/>
  <c r="AV230" i="1"/>
  <c r="AU230" i="1"/>
  <c r="AT230" i="1"/>
  <c r="AS230" i="1"/>
  <c r="AR230" i="1"/>
  <c r="AV229" i="1"/>
  <c r="AU229" i="1"/>
  <c r="AT229" i="1"/>
  <c r="AS229" i="1"/>
  <c r="AR229" i="1"/>
  <c r="AV228" i="1"/>
  <c r="AU228" i="1"/>
  <c r="AT228" i="1"/>
  <c r="AS228" i="1"/>
  <c r="AR228" i="1"/>
  <c r="AV227" i="1"/>
  <c r="AU227" i="1"/>
  <c r="AT227" i="1"/>
  <c r="AS227" i="1"/>
  <c r="AR227" i="1"/>
  <c r="AV226" i="1"/>
  <c r="AU226" i="1"/>
  <c r="AT226" i="1"/>
  <c r="AS226" i="1"/>
  <c r="AR226" i="1"/>
  <c r="AV225" i="1"/>
  <c r="AU225" i="1"/>
  <c r="AT225" i="1"/>
  <c r="AS225" i="1"/>
  <c r="AR225" i="1"/>
  <c r="AV224" i="1"/>
  <c r="AU224" i="1"/>
  <c r="AT224" i="1"/>
  <c r="AS224" i="1"/>
  <c r="AR224" i="1"/>
  <c r="AV223" i="1"/>
  <c r="AU223" i="1"/>
  <c r="AT223" i="1"/>
  <c r="AS223" i="1"/>
  <c r="AR223" i="1"/>
  <c r="AV222" i="1"/>
  <c r="AU222" i="1"/>
  <c r="AT222" i="1"/>
  <c r="AS222" i="1"/>
  <c r="AR222" i="1"/>
  <c r="AV221" i="1"/>
  <c r="AU221" i="1"/>
  <c r="AT221" i="1"/>
  <c r="AS221" i="1"/>
  <c r="AR221" i="1"/>
  <c r="AV220" i="1"/>
  <c r="AU220" i="1"/>
  <c r="AT220" i="1"/>
  <c r="AS220" i="1"/>
  <c r="AR220" i="1"/>
  <c r="AV219" i="1"/>
  <c r="AU219" i="1"/>
  <c r="AT219" i="1"/>
  <c r="AS219" i="1"/>
  <c r="AR219" i="1"/>
  <c r="AV218" i="1"/>
  <c r="AU218" i="1"/>
  <c r="AT218" i="1"/>
  <c r="AS218" i="1"/>
  <c r="AR218" i="1"/>
  <c r="AV217" i="1"/>
  <c r="AU217" i="1"/>
  <c r="AT217" i="1"/>
  <c r="AS217" i="1"/>
  <c r="AR217" i="1"/>
  <c r="AV216" i="1"/>
  <c r="AU216" i="1"/>
  <c r="AT216" i="1"/>
  <c r="AS216" i="1"/>
  <c r="AR216" i="1"/>
  <c r="AV215" i="1"/>
  <c r="AU215" i="1"/>
  <c r="AT215" i="1"/>
  <c r="AS215" i="1"/>
  <c r="AR215" i="1"/>
  <c r="AV214" i="1"/>
  <c r="AU214" i="1"/>
  <c r="AT214" i="1"/>
  <c r="AS214" i="1"/>
  <c r="AR214" i="1"/>
  <c r="AV213" i="1"/>
  <c r="AU213" i="1"/>
  <c r="AT213" i="1"/>
  <c r="AS213" i="1"/>
  <c r="AR213" i="1"/>
  <c r="AV212" i="1"/>
  <c r="AU212" i="1"/>
  <c r="AT212" i="1"/>
  <c r="AS212" i="1"/>
  <c r="AR212" i="1"/>
  <c r="AV211" i="1"/>
  <c r="AU211" i="1"/>
  <c r="AT211" i="1"/>
  <c r="AS211" i="1"/>
  <c r="AR211" i="1"/>
  <c r="AV210" i="1"/>
  <c r="AU210" i="1"/>
  <c r="AT210" i="1"/>
  <c r="AS210" i="1"/>
  <c r="AR210" i="1"/>
  <c r="AV209" i="1"/>
  <c r="AU209" i="1"/>
  <c r="AT209" i="1"/>
  <c r="AS209" i="1"/>
  <c r="AR209" i="1"/>
  <c r="AV208" i="1"/>
  <c r="AU208" i="1"/>
  <c r="AT208" i="1"/>
  <c r="AS208" i="1"/>
  <c r="AR208" i="1"/>
  <c r="AV207" i="1"/>
  <c r="AU207" i="1"/>
  <c r="AT207" i="1"/>
  <c r="AS207" i="1"/>
  <c r="AR207" i="1"/>
  <c r="AV206" i="1"/>
  <c r="AU206" i="1"/>
  <c r="AT206" i="1"/>
  <c r="AS206" i="1"/>
  <c r="AR206" i="1"/>
  <c r="AV205" i="1"/>
  <c r="AU205" i="1"/>
  <c r="AT205" i="1"/>
  <c r="AS205" i="1"/>
  <c r="AR205" i="1"/>
  <c r="AV204" i="1"/>
  <c r="AU204" i="1"/>
  <c r="AT204" i="1"/>
  <c r="AS204" i="1"/>
  <c r="AR204" i="1"/>
  <c r="AV203" i="1"/>
  <c r="AU203" i="1"/>
  <c r="AT203" i="1"/>
  <c r="AS203" i="1"/>
  <c r="AR203" i="1"/>
  <c r="AV202" i="1"/>
  <c r="AU202" i="1"/>
  <c r="AT202" i="1"/>
  <c r="AS202" i="1"/>
  <c r="AR202" i="1"/>
  <c r="AV201" i="1"/>
  <c r="AU201" i="1"/>
  <c r="AT201" i="1"/>
  <c r="AS201" i="1"/>
  <c r="AR201" i="1"/>
  <c r="AV200" i="1"/>
  <c r="AU200" i="1"/>
  <c r="AT200" i="1"/>
  <c r="AS200" i="1"/>
  <c r="AR200" i="1"/>
  <c r="AV199" i="1"/>
  <c r="AU199" i="1"/>
  <c r="AT199" i="1"/>
  <c r="AS199" i="1"/>
  <c r="AR199" i="1"/>
  <c r="AV198" i="1"/>
  <c r="AU198" i="1"/>
  <c r="AT198" i="1"/>
  <c r="AS198" i="1"/>
  <c r="AR198" i="1"/>
  <c r="AV197" i="1"/>
  <c r="AU197" i="1"/>
  <c r="AT197" i="1"/>
  <c r="AS197" i="1"/>
  <c r="AR197" i="1"/>
  <c r="AV196" i="1"/>
  <c r="AU196" i="1"/>
  <c r="AT196" i="1"/>
  <c r="AS196" i="1"/>
  <c r="AR196" i="1"/>
  <c r="AV195" i="1"/>
  <c r="AU195" i="1"/>
  <c r="AT195" i="1"/>
  <c r="AS195" i="1"/>
  <c r="AR195" i="1"/>
  <c r="AV194" i="1"/>
  <c r="AU194" i="1"/>
  <c r="AT194" i="1"/>
  <c r="AS194" i="1"/>
  <c r="AR194" i="1"/>
  <c r="AV193" i="1"/>
  <c r="AU193" i="1"/>
  <c r="AT193" i="1"/>
  <c r="AS193" i="1"/>
  <c r="AR193" i="1"/>
  <c r="AV192" i="1"/>
  <c r="AU192" i="1"/>
  <c r="AT192" i="1"/>
  <c r="AS192" i="1"/>
  <c r="AR192" i="1"/>
  <c r="AV191" i="1"/>
  <c r="AU191" i="1"/>
  <c r="AT191" i="1"/>
  <c r="AS191" i="1"/>
  <c r="AR191" i="1"/>
  <c r="AV190" i="1"/>
  <c r="AU190" i="1"/>
  <c r="AT190" i="1"/>
  <c r="AS190" i="1"/>
  <c r="AR190" i="1"/>
  <c r="AV189" i="1"/>
  <c r="AU189" i="1"/>
  <c r="AT189" i="1"/>
  <c r="AS189" i="1"/>
  <c r="AR189" i="1"/>
  <c r="AV188" i="1"/>
  <c r="AU188" i="1"/>
  <c r="AT188" i="1"/>
  <c r="AS188" i="1"/>
  <c r="AR188" i="1"/>
  <c r="AV187" i="1"/>
  <c r="AU187" i="1"/>
  <c r="AT187" i="1"/>
  <c r="AS187" i="1"/>
  <c r="AR187" i="1"/>
  <c r="AV186" i="1"/>
  <c r="AU186" i="1"/>
  <c r="AT186" i="1"/>
  <c r="AS186" i="1"/>
  <c r="AR186" i="1"/>
  <c r="AV185" i="1"/>
  <c r="AU185" i="1"/>
  <c r="AT185" i="1"/>
  <c r="AS185" i="1"/>
  <c r="AR185" i="1"/>
  <c r="AV184" i="1"/>
  <c r="AU184" i="1"/>
  <c r="AT184" i="1"/>
  <c r="AS184" i="1"/>
  <c r="AR184" i="1"/>
  <c r="AV183" i="1"/>
  <c r="AU183" i="1"/>
  <c r="AT183" i="1"/>
  <c r="AS183" i="1"/>
  <c r="AR183" i="1"/>
  <c r="AV182" i="1"/>
  <c r="AU182" i="1"/>
  <c r="AT182" i="1"/>
  <c r="AS182" i="1"/>
  <c r="AR182" i="1"/>
  <c r="AV181" i="1"/>
  <c r="AU181" i="1"/>
  <c r="AT181" i="1"/>
  <c r="AS181" i="1"/>
  <c r="AR181" i="1"/>
  <c r="AV180" i="1"/>
  <c r="AU180" i="1"/>
  <c r="AT180" i="1"/>
  <c r="AS180" i="1"/>
  <c r="AR180" i="1"/>
  <c r="AV179" i="1"/>
  <c r="AU179" i="1"/>
  <c r="AT179" i="1"/>
  <c r="AS179" i="1"/>
  <c r="AR179" i="1"/>
  <c r="AV178" i="1"/>
  <c r="AU178" i="1"/>
  <c r="AT178" i="1"/>
  <c r="AS178" i="1"/>
  <c r="AR178" i="1"/>
  <c r="AV177" i="1"/>
  <c r="AU177" i="1"/>
  <c r="AT177" i="1"/>
  <c r="AS177" i="1"/>
  <c r="AR177" i="1"/>
  <c r="AV176" i="1"/>
  <c r="AU176" i="1"/>
  <c r="AT176" i="1"/>
  <c r="AS176" i="1"/>
  <c r="AR176" i="1"/>
  <c r="AV175" i="1"/>
  <c r="AU175" i="1"/>
  <c r="AT175" i="1"/>
  <c r="AS175" i="1"/>
  <c r="AR175" i="1"/>
  <c r="AV174" i="1"/>
  <c r="AU174" i="1"/>
  <c r="AT174" i="1"/>
  <c r="AS174" i="1"/>
  <c r="AR174" i="1"/>
  <c r="AV173" i="1"/>
  <c r="AU173" i="1"/>
  <c r="AT173" i="1"/>
  <c r="AS173" i="1"/>
  <c r="AR173" i="1"/>
  <c r="AV172" i="1"/>
  <c r="AU172" i="1"/>
  <c r="AT172" i="1"/>
  <c r="AS172" i="1"/>
  <c r="AR172" i="1"/>
  <c r="AV171" i="1"/>
  <c r="AU171" i="1"/>
  <c r="AT171" i="1"/>
  <c r="AS171" i="1"/>
  <c r="AR171" i="1"/>
  <c r="AV170" i="1"/>
  <c r="AU170" i="1"/>
  <c r="AT170" i="1"/>
  <c r="AS170" i="1"/>
  <c r="AR170" i="1"/>
  <c r="AV169" i="1"/>
  <c r="AU169" i="1"/>
  <c r="AT169" i="1"/>
  <c r="AS169" i="1"/>
  <c r="AR169" i="1"/>
  <c r="AV168" i="1"/>
  <c r="AU168" i="1"/>
  <c r="AT168" i="1"/>
  <c r="AS168" i="1"/>
  <c r="AR168" i="1"/>
  <c r="AV167" i="1"/>
  <c r="AU167" i="1"/>
  <c r="AT167" i="1"/>
  <c r="AS167" i="1"/>
  <c r="AR167" i="1"/>
  <c r="AV166" i="1"/>
  <c r="AU166" i="1"/>
  <c r="AT166" i="1"/>
  <c r="AS166" i="1"/>
  <c r="AR166" i="1"/>
  <c r="AV165" i="1"/>
  <c r="AU165" i="1"/>
  <c r="AT165" i="1"/>
  <c r="AS165" i="1"/>
  <c r="AR165" i="1"/>
  <c r="AV164" i="1"/>
  <c r="AU164" i="1"/>
  <c r="AT164" i="1"/>
  <c r="AS164" i="1"/>
  <c r="AR164" i="1"/>
  <c r="AV163" i="1"/>
  <c r="AU163" i="1"/>
  <c r="AT163" i="1"/>
  <c r="AS163" i="1"/>
  <c r="AR163" i="1"/>
  <c r="AV162" i="1"/>
  <c r="AU162" i="1"/>
  <c r="AT162" i="1"/>
  <c r="AS162" i="1"/>
  <c r="AR162" i="1"/>
  <c r="AV161" i="1"/>
  <c r="AU161" i="1"/>
  <c r="AT161" i="1"/>
  <c r="AS161" i="1"/>
  <c r="AR161" i="1"/>
  <c r="AV160" i="1"/>
  <c r="AU160" i="1"/>
  <c r="AT160" i="1"/>
  <c r="AS160" i="1"/>
  <c r="AR160" i="1"/>
  <c r="AV159" i="1"/>
  <c r="AU159" i="1"/>
  <c r="AT159" i="1"/>
  <c r="AS159" i="1"/>
  <c r="AR159" i="1"/>
  <c r="AV158" i="1"/>
  <c r="AU158" i="1"/>
  <c r="AT158" i="1"/>
  <c r="AS158" i="1"/>
  <c r="AR158" i="1"/>
  <c r="AV157" i="1"/>
  <c r="AU157" i="1"/>
  <c r="AT157" i="1"/>
  <c r="AS157" i="1"/>
  <c r="AR157" i="1"/>
  <c r="AV156" i="1"/>
  <c r="AU156" i="1"/>
  <c r="AT156" i="1"/>
  <c r="AS156" i="1"/>
  <c r="AR156" i="1"/>
  <c r="AV155" i="1"/>
  <c r="AU155" i="1"/>
  <c r="AT155" i="1"/>
  <c r="AS155" i="1"/>
  <c r="AR155" i="1"/>
  <c r="AV154" i="1"/>
  <c r="AU154" i="1"/>
  <c r="AT154" i="1"/>
  <c r="AS154" i="1"/>
  <c r="AR154" i="1"/>
  <c r="AV153" i="1"/>
  <c r="AU153" i="1"/>
  <c r="AT153" i="1"/>
  <c r="AS153" i="1"/>
  <c r="AR153" i="1"/>
  <c r="AV152" i="1"/>
  <c r="AU152" i="1"/>
  <c r="AT152" i="1"/>
  <c r="AS152" i="1"/>
  <c r="AR152" i="1"/>
  <c r="AV151" i="1"/>
  <c r="AU151" i="1"/>
  <c r="AT151" i="1"/>
  <c r="AS151" i="1"/>
  <c r="AR151" i="1"/>
  <c r="AV150" i="1"/>
  <c r="AU150" i="1"/>
  <c r="AT150" i="1"/>
  <c r="AS150" i="1"/>
  <c r="AR150" i="1"/>
  <c r="AV149" i="1"/>
  <c r="AU149" i="1"/>
  <c r="AT149" i="1"/>
  <c r="AS149" i="1"/>
  <c r="AR149" i="1"/>
  <c r="AV148" i="1"/>
  <c r="AU148" i="1"/>
  <c r="AT148" i="1"/>
  <c r="AS148" i="1"/>
  <c r="AR148" i="1"/>
  <c r="AV147" i="1"/>
  <c r="AU147" i="1"/>
  <c r="AT147" i="1"/>
  <c r="AS147" i="1"/>
  <c r="AR147" i="1"/>
  <c r="AV146" i="1"/>
  <c r="AU146" i="1"/>
  <c r="AT146" i="1"/>
  <c r="AS146" i="1"/>
  <c r="AR146" i="1"/>
  <c r="AV145" i="1"/>
  <c r="AU145" i="1"/>
  <c r="AT145" i="1"/>
  <c r="AS145" i="1"/>
  <c r="AR145" i="1"/>
  <c r="AV144" i="1"/>
  <c r="AU144" i="1"/>
  <c r="AT144" i="1"/>
  <c r="AS144" i="1"/>
  <c r="AR144" i="1"/>
  <c r="AV143" i="1"/>
  <c r="AU143" i="1"/>
  <c r="AT143" i="1"/>
  <c r="AS143" i="1"/>
  <c r="AR143" i="1"/>
  <c r="AV142" i="1"/>
  <c r="AU142" i="1"/>
  <c r="AT142" i="1"/>
  <c r="AS142" i="1"/>
  <c r="AR142" i="1"/>
  <c r="AV141" i="1"/>
  <c r="AU141" i="1"/>
  <c r="AT141" i="1"/>
  <c r="AS141" i="1"/>
  <c r="AR141" i="1"/>
  <c r="AV140" i="1"/>
  <c r="AU140" i="1"/>
  <c r="AT140" i="1"/>
  <c r="AS140" i="1"/>
  <c r="AR140" i="1"/>
  <c r="AV139" i="1"/>
  <c r="AU139" i="1"/>
  <c r="AT139" i="1"/>
  <c r="AS139" i="1"/>
  <c r="AR139" i="1"/>
  <c r="AV138" i="1"/>
  <c r="AU138" i="1"/>
  <c r="AT138" i="1"/>
  <c r="AS138" i="1"/>
  <c r="AR138" i="1"/>
  <c r="AV137" i="1"/>
  <c r="AU137" i="1"/>
  <c r="AT137" i="1"/>
  <c r="AS137" i="1"/>
  <c r="AR137" i="1"/>
  <c r="AV136" i="1"/>
  <c r="AU136" i="1"/>
  <c r="AT136" i="1"/>
  <c r="AS136" i="1"/>
  <c r="AR136" i="1"/>
  <c r="AV135" i="1"/>
  <c r="AU135" i="1"/>
  <c r="AT135" i="1"/>
  <c r="AS135" i="1"/>
  <c r="AR135" i="1"/>
  <c r="AV134" i="1"/>
  <c r="AU134" i="1"/>
  <c r="AT134" i="1"/>
  <c r="AS134" i="1"/>
  <c r="AR134" i="1"/>
  <c r="AV133" i="1"/>
  <c r="AU133" i="1"/>
  <c r="AT133" i="1"/>
  <c r="AS133" i="1"/>
  <c r="AR133" i="1"/>
  <c r="AV132" i="1"/>
  <c r="AU132" i="1"/>
  <c r="AT132" i="1"/>
  <c r="AS132" i="1"/>
  <c r="AR132" i="1"/>
  <c r="AV131" i="1"/>
  <c r="AU131" i="1"/>
  <c r="AT131" i="1"/>
  <c r="AS131" i="1"/>
  <c r="AR131" i="1"/>
  <c r="AV130" i="1"/>
  <c r="AU130" i="1"/>
  <c r="AT130" i="1"/>
  <c r="AS130" i="1"/>
  <c r="AR130" i="1"/>
  <c r="AV129" i="1"/>
  <c r="AU129" i="1"/>
  <c r="AT129" i="1"/>
  <c r="AS129" i="1"/>
  <c r="AR129" i="1"/>
  <c r="AV128" i="1"/>
  <c r="AU128" i="1"/>
  <c r="AT128" i="1"/>
  <c r="AS128" i="1"/>
  <c r="AR128" i="1"/>
  <c r="AV127" i="1"/>
  <c r="AU127" i="1"/>
  <c r="AT127" i="1"/>
  <c r="AS127" i="1"/>
  <c r="AR127" i="1"/>
  <c r="AV126" i="1"/>
  <c r="AU126" i="1"/>
  <c r="AT126" i="1"/>
  <c r="AS126" i="1"/>
  <c r="AR126" i="1"/>
  <c r="AV125" i="1"/>
  <c r="AU125" i="1"/>
  <c r="AT125" i="1"/>
  <c r="AS125" i="1"/>
  <c r="AR125" i="1"/>
  <c r="AV124" i="1"/>
  <c r="AU124" i="1"/>
  <c r="AT124" i="1"/>
  <c r="AS124" i="1"/>
  <c r="AR124" i="1"/>
  <c r="AV123" i="1"/>
  <c r="AU123" i="1"/>
  <c r="AT123" i="1"/>
  <c r="AS123" i="1"/>
  <c r="AR123" i="1"/>
  <c r="AV122" i="1"/>
  <c r="AU122" i="1"/>
  <c r="AT122" i="1"/>
  <c r="AS122" i="1"/>
  <c r="AR122" i="1"/>
  <c r="AV121" i="1"/>
  <c r="AU121" i="1"/>
  <c r="AT121" i="1"/>
  <c r="AS121" i="1"/>
  <c r="AR121" i="1"/>
  <c r="AV120" i="1"/>
  <c r="AU120" i="1"/>
  <c r="AT120" i="1"/>
  <c r="AS120" i="1"/>
  <c r="AR120" i="1"/>
  <c r="AV119" i="1"/>
  <c r="AU119" i="1"/>
  <c r="AT119" i="1"/>
  <c r="AS119" i="1"/>
  <c r="AR119" i="1"/>
  <c r="AV118" i="1"/>
  <c r="AU118" i="1"/>
  <c r="AT118" i="1"/>
  <c r="AS118" i="1"/>
  <c r="AR118" i="1"/>
  <c r="AV117" i="1"/>
  <c r="AU117" i="1"/>
  <c r="AT117" i="1"/>
  <c r="AS117" i="1"/>
  <c r="AR117" i="1"/>
  <c r="AV116" i="1"/>
  <c r="AU116" i="1"/>
  <c r="AT116" i="1"/>
  <c r="AS116" i="1"/>
  <c r="AR116" i="1"/>
  <c r="AV115" i="1"/>
  <c r="AU115" i="1"/>
  <c r="AT115" i="1"/>
  <c r="AS115" i="1"/>
  <c r="AR115" i="1"/>
  <c r="AV114" i="1"/>
  <c r="AU114" i="1"/>
  <c r="AT114" i="1"/>
  <c r="AS114" i="1"/>
  <c r="AR114" i="1"/>
  <c r="AV113" i="1"/>
  <c r="AU113" i="1"/>
  <c r="AT113" i="1"/>
  <c r="AS113" i="1"/>
  <c r="AR113" i="1"/>
  <c r="AV112" i="1"/>
  <c r="AU112" i="1"/>
  <c r="AT112" i="1"/>
  <c r="AS112" i="1"/>
  <c r="AR112" i="1"/>
  <c r="AV111" i="1"/>
  <c r="AU111" i="1"/>
  <c r="AT111" i="1"/>
  <c r="AS111" i="1"/>
  <c r="AR111" i="1"/>
  <c r="AV110" i="1"/>
  <c r="AU110" i="1"/>
  <c r="AT110" i="1"/>
  <c r="AS110" i="1"/>
  <c r="AR110" i="1"/>
  <c r="AV109" i="1"/>
  <c r="AU109" i="1"/>
  <c r="AT109" i="1"/>
  <c r="AS109" i="1"/>
  <c r="AR109" i="1"/>
  <c r="AV108" i="1"/>
  <c r="AU108" i="1"/>
  <c r="AT108" i="1"/>
  <c r="AS108" i="1"/>
  <c r="AR108" i="1"/>
  <c r="AV107" i="1"/>
  <c r="AU107" i="1"/>
  <c r="AT107" i="1"/>
  <c r="AS107" i="1"/>
  <c r="AR107" i="1"/>
  <c r="AV106" i="1"/>
  <c r="AU106" i="1"/>
  <c r="AT106" i="1"/>
  <c r="AS106" i="1"/>
  <c r="AR106" i="1"/>
  <c r="AV105" i="1"/>
  <c r="AU105" i="1"/>
  <c r="AT105" i="1"/>
  <c r="AS105" i="1"/>
  <c r="AR105" i="1"/>
  <c r="AV104" i="1"/>
  <c r="AU104" i="1"/>
  <c r="AT104" i="1"/>
  <c r="AS104" i="1"/>
  <c r="AR104" i="1"/>
  <c r="AV103" i="1"/>
  <c r="AU103" i="1"/>
  <c r="AT103" i="1"/>
  <c r="AS103" i="1"/>
  <c r="AR103" i="1"/>
  <c r="AV102" i="1"/>
  <c r="AU102" i="1"/>
  <c r="AT102" i="1"/>
  <c r="AS102" i="1"/>
  <c r="AR102" i="1"/>
  <c r="AV101" i="1"/>
  <c r="AU101" i="1"/>
  <c r="AT101" i="1"/>
  <c r="AS101" i="1"/>
  <c r="AR101" i="1"/>
  <c r="AV100" i="1"/>
  <c r="AU100" i="1"/>
  <c r="AT100" i="1"/>
  <c r="AS100" i="1"/>
  <c r="AR100" i="1"/>
  <c r="AV99" i="1"/>
  <c r="AU99" i="1"/>
  <c r="AT99" i="1"/>
  <c r="AS99" i="1"/>
  <c r="AR99" i="1"/>
  <c r="AV98" i="1"/>
  <c r="AU98" i="1"/>
  <c r="AT98" i="1"/>
  <c r="AS98" i="1"/>
  <c r="AR98" i="1"/>
  <c r="AV97" i="1"/>
  <c r="AU97" i="1"/>
  <c r="AT97" i="1"/>
  <c r="AS97" i="1"/>
  <c r="AR97" i="1"/>
  <c r="AV96" i="1"/>
  <c r="AU96" i="1"/>
  <c r="AT96" i="1"/>
  <c r="AS96" i="1"/>
  <c r="AR96" i="1"/>
  <c r="AV95" i="1"/>
  <c r="AU95" i="1"/>
  <c r="AT95" i="1"/>
  <c r="AS95" i="1"/>
  <c r="AR95" i="1"/>
  <c r="AV94" i="1"/>
  <c r="AU94" i="1"/>
  <c r="AT94" i="1"/>
  <c r="AS94" i="1"/>
  <c r="AR94" i="1"/>
  <c r="AV93" i="1"/>
  <c r="AU93" i="1"/>
  <c r="AT93" i="1"/>
  <c r="AS93" i="1"/>
  <c r="AR93" i="1"/>
  <c r="AV92" i="1"/>
  <c r="AU92" i="1"/>
  <c r="AT92" i="1"/>
  <c r="AS92" i="1"/>
  <c r="AR92" i="1"/>
  <c r="AV91" i="1"/>
  <c r="AU91" i="1"/>
  <c r="AT91" i="1"/>
  <c r="AS91" i="1"/>
  <c r="AR91" i="1"/>
  <c r="AV90" i="1"/>
  <c r="AU90" i="1"/>
  <c r="AT90" i="1"/>
  <c r="AS90" i="1"/>
  <c r="AR90" i="1"/>
  <c r="AV89" i="1"/>
  <c r="AU89" i="1"/>
  <c r="AT89" i="1"/>
  <c r="AS89" i="1"/>
  <c r="AR89" i="1"/>
  <c r="AV88" i="1"/>
  <c r="AU88" i="1"/>
  <c r="AT88" i="1"/>
  <c r="AS88" i="1"/>
  <c r="AR88" i="1"/>
  <c r="AV87" i="1"/>
  <c r="AU87" i="1"/>
  <c r="AT87" i="1"/>
  <c r="AS87" i="1"/>
  <c r="AR87" i="1"/>
  <c r="AV86" i="1"/>
  <c r="AU86" i="1"/>
  <c r="AT86" i="1"/>
  <c r="AS86" i="1"/>
  <c r="AR86" i="1"/>
  <c r="AV85" i="1"/>
  <c r="AU85" i="1"/>
  <c r="AT85" i="1"/>
  <c r="AS85" i="1"/>
  <c r="AR85" i="1"/>
  <c r="AV84" i="1"/>
  <c r="AU84" i="1"/>
  <c r="AT84" i="1"/>
  <c r="AS84" i="1"/>
  <c r="AR84" i="1"/>
  <c r="AV83" i="1"/>
  <c r="AU83" i="1"/>
  <c r="AT83" i="1"/>
  <c r="AS83" i="1"/>
  <c r="AR83" i="1"/>
  <c r="AV82" i="1"/>
  <c r="AU82" i="1"/>
  <c r="AT82" i="1"/>
  <c r="AS82" i="1"/>
  <c r="AR82" i="1"/>
  <c r="AV81" i="1"/>
  <c r="AU81" i="1"/>
  <c r="AT81" i="1"/>
  <c r="AS81" i="1"/>
  <c r="AR81" i="1"/>
  <c r="AV80" i="1"/>
  <c r="AU80" i="1"/>
  <c r="AT80" i="1"/>
  <c r="AS80" i="1"/>
  <c r="AR80" i="1"/>
  <c r="AV79" i="1"/>
  <c r="AU79" i="1"/>
  <c r="AT79" i="1"/>
  <c r="AS79" i="1"/>
  <c r="AR79" i="1"/>
  <c r="AV78" i="1"/>
  <c r="AU78" i="1"/>
  <c r="AT78" i="1"/>
  <c r="AS78" i="1"/>
  <c r="AR78" i="1"/>
  <c r="AV77" i="1"/>
  <c r="AU77" i="1"/>
  <c r="AT77" i="1"/>
  <c r="AS77" i="1"/>
  <c r="AR77" i="1"/>
  <c r="AV76" i="1"/>
  <c r="AU76" i="1"/>
  <c r="AT76" i="1"/>
  <c r="AS76" i="1"/>
  <c r="AR76" i="1"/>
  <c r="AV75" i="1"/>
  <c r="AU75" i="1"/>
  <c r="AT75" i="1"/>
  <c r="AS75" i="1"/>
  <c r="AR75" i="1"/>
  <c r="AV74" i="1"/>
  <c r="AU74" i="1"/>
  <c r="AT74" i="1"/>
  <c r="AS74" i="1"/>
  <c r="AR74" i="1"/>
  <c r="AV73" i="1"/>
  <c r="AU73" i="1"/>
  <c r="AT73" i="1"/>
  <c r="AS73" i="1"/>
  <c r="AR73" i="1"/>
  <c r="AV72" i="1"/>
  <c r="AU72" i="1"/>
  <c r="AT72" i="1"/>
  <c r="AS72" i="1"/>
  <c r="AR72" i="1"/>
  <c r="AV71" i="1"/>
  <c r="AU71" i="1"/>
  <c r="AT71" i="1"/>
  <c r="AS71" i="1"/>
  <c r="AR71" i="1"/>
  <c r="AV70" i="1"/>
  <c r="AU70" i="1"/>
  <c r="AT70" i="1"/>
  <c r="AS70" i="1"/>
  <c r="AR70" i="1"/>
  <c r="AV69" i="1"/>
  <c r="AU69" i="1"/>
  <c r="AT69" i="1"/>
  <c r="AS69" i="1"/>
  <c r="AR69" i="1"/>
  <c r="AV68" i="1"/>
  <c r="AU68" i="1"/>
  <c r="AT68" i="1"/>
  <c r="AS68" i="1"/>
  <c r="AR68" i="1"/>
  <c r="AV67" i="1"/>
  <c r="AU67" i="1"/>
  <c r="AT67" i="1"/>
  <c r="AS67" i="1"/>
  <c r="AR67" i="1"/>
  <c r="AV66" i="1"/>
  <c r="AU66" i="1"/>
  <c r="AT66" i="1"/>
  <c r="AS66" i="1"/>
  <c r="AR66" i="1"/>
  <c r="AV65" i="1"/>
  <c r="AU65" i="1"/>
  <c r="AT65" i="1"/>
  <c r="AS65" i="1"/>
  <c r="AR65" i="1"/>
  <c r="AV64" i="1"/>
  <c r="AU64" i="1"/>
  <c r="AT64" i="1"/>
  <c r="AS64" i="1"/>
  <c r="AR64" i="1"/>
  <c r="AV63" i="1"/>
  <c r="AU63" i="1"/>
  <c r="AT63" i="1"/>
  <c r="AS63" i="1"/>
  <c r="AR63" i="1"/>
  <c r="AV62" i="1"/>
  <c r="AU62" i="1"/>
  <c r="AT62" i="1"/>
  <c r="AS62" i="1"/>
  <c r="AR62" i="1"/>
  <c r="AV61" i="1"/>
  <c r="AU61" i="1"/>
  <c r="AT61" i="1"/>
  <c r="AS61" i="1"/>
  <c r="AR61" i="1"/>
  <c r="AV60" i="1"/>
  <c r="AU60" i="1"/>
  <c r="AT60" i="1"/>
  <c r="AS60" i="1"/>
  <c r="AR60" i="1"/>
  <c r="AV59" i="1"/>
  <c r="AU59" i="1"/>
  <c r="AT59" i="1"/>
  <c r="AS59" i="1"/>
  <c r="AR59" i="1"/>
  <c r="AV58" i="1"/>
  <c r="AU58" i="1"/>
  <c r="AT58" i="1"/>
  <c r="AS58" i="1"/>
  <c r="AR58" i="1"/>
  <c r="AV57" i="1"/>
  <c r="AU57" i="1"/>
  <c r="AT57" i="1"/>
  <c r="AS57" i="1"/>
  <c r="AR57" i="1"/>
  <c r="AV56" i="1"/>
  <c r="AU56" i="1"/>
  <c r="AT56" i="1"/>
  <c r="AS56" i="1"/>
  <c r="AR56" i="1"/>
  <c r="AV55" i="1"/>
  <c r="AU55" i="1"/>
  <c r="AT55" i="1"/>
  <c r="AS55" i="1"/>
  <c r="AR55" i="1"/>
  <c r="AV54" i="1"/>
  <c r="AU54" i="1"/>
  <c r="AT54" i="1"/>
  <c r="AS54" i="1"/>
  <c r="AR54" i="1"/>
  <c r="AV53" i="1"/>
  <c r="AU53" i="1"/>
  <c r="AT53" i="1"/>
  <c r="AS53" i="1"/>
  <c r="AR53" i="1"/>
  <c r="AV52" i="1"/>
  <c r="AU52" i="1"/>
  <c r="AT52" i="1"/>
  <c r="AS52" i="1"/>
  <c r="AR52" i="1"/>
  <c r="AV51" i="1"/>
  <c r="AU51" i="1"/>
  <c r="AT51" i="1"/>
  <c r="AS51" i="1"/>
  <c r="AR51" i="1"/>
  <c r="AV50" i="1"/>
  <c r="AU50" i="1"/>
  <c r="AT50" i="1"/>
  <c r="AS50" i="1"/>
  <c r="AR50" i="1"/>
  <c r="AV49" i="1"/>
  <c r="AU49" i="1"/>
  <c r="AT49" i="1"/>
  <c r="AS49" i="1"/>
  <c r="AR49" i="1"/>
  <c r="AV48" i="1"/>
  <c r="AU48" i="1"/>
  <c r="AT48" i="1"/>
  <c r="AS48" i="1"/>
  <c r="AR48" i="1"/>
  <c r="AV47" i="1"/>
  <c r="AU47" i="1"/>
  <c r="AT47" i="1"/>
  <c r="AS47" i="1"/>
  <c r="AR47" i="1"/>
  <c r="AV46" i="1"/>
  <c r="AU46" i="1"/>
  <c r="AT46" i="1"/>
  <c r="AS46" i="1"/>
  <c r="AR46" i="1"/>
  <c r="AV45" i="1"/>
  <c r="AU45" i="1"/>
  <c r="AT45" i="1"/>
  <c r="AS45" i="1"/>
  <c r="AR45" i="1"/>
  <c r="AV44" i="1"/>
  <c r="AU44" i="1"/>
  <c r="AT44" i="1"/>
  <c r="AS44" i="1"/>
  <c r="AR44" i="1"/>
  <c r="AV43" i="1"/>
  <c r="AU43" i="1"/>
  <c r="AT43" i="1"/>
  <c r="AS43" i="1"/>
  <c r="AR43" i="1"/>
  <c r="AV42" i="1"/>
  <c r="AU42" i="1"/>
  <c r="AT42" i="1"/>
  <c r="AS42" i="1"/>
  <c r="AR42" i="1"/>
  <c r="AV41" i="1"/>
  <c r="AU41" i="1"/>
  <c r="AT41" i="1"/>
  <c r="AS41" i="1"/>
  <c r="AR41" i="1"/>
  <c r="AV40" i="1"/>
  <c r="AU40" i="1"/>
  <c r="AT40" i="1"/>
  <c r="AS40" i="1"/>
  <c r="AR40" i="1"/>
  <c r="AV39" i="1"/>
  <c r="AU39" i="1"/>
  <c r="AT39" i="1"/>
  <c r="AS39" i="1"/>
  <c r="AR39" i="1"/>
  <c r="AV38" i="1"/>
  <c r="AU38" i="1"/>
  <c r="AT38" i="1"/>
  <c r="AS38" i="1"/>
  <c r="AR38" i="1"/>
  <c r="AV37" i="1"/>
  <c r="AU37" i="1"/>
  <c r="AT37" i="1"/>
  <c r="AS37" i="1"/>
  <c r="AR37" i="1"/>
  <c r="AV36" i="1"/>
  <c r="AU36" i="1"/>
  <c r="AT36" i="1"/>
  <c r="AS36" i="1"/>
  <c r="AR36" i="1"/>
  <c r="AV35" i="1"/>
  <c r="AU35" i="1"/>
  <c r="AT35" i="1"/>
  <c r="AS35" i="1"/>
  <c r="AR35" i="1"/>
  <c r="AV34" i="1"/>
  <c r="AU34" i="1"/>
  <c r="AT34" i="1"/>
  <c r="AS34" i="1"/>
  <c r="AR34" i="1"/>
  <c r="AV33" i="1"/>
  <c r="AU33" i="1"/>
  <c r="AT33" i="1"/>
  <c r="AS33" i="1"/>
  <c r="AR33" i="1"/>
  <c r="AV32" i="1"/>
  <c r="AU32" i="1"/>
  <c r="AT32" i="1"/>
  <c r="AS32" i="1"/>
  <c r="AR32" i="1"/>
  <c r="AV31" i="1"/>
  <c r="AU31" i="1"/>
  <c r="AT31" i="1"/>
  <c r="AS31" i="1"/>
  <c r="AR31" i="1"/>
  <c r="AV30" i="1"/>
  <c r="AU30" i="1"/>
  <c r="AT30" i="1"/>
  <c r="AS30" i="1"/>
  <c r="AR30" i="1"/>
  <c r="AV29" i="1"/>
  <c r="AU29" i="1"/>
  <c r="AT29" i="1"/>
  <c r="AS29" i="1"/>
  <c r="AR29" i="1"/>
  <c r="AV28" i="1"/>
  <c r="AU28" i="1"/>
  <c r="AT28" i="1"/>
  <c r="AS28" i="1"/>
  <c r="AR28" i="1"/>
  <c r="AV27" i="1"/>
  <c r="AU27" i="1"/>
  <c r="AT27" i="1"/>
  <c r="AS27" i="1"/>
  <c r="AR27" i="1"/>
  <c r="AV26" i="1"/>
  <c r="AU26" i="1"/>
  <c r="AT26" i="1"/>
  <c r="AS26" i="1"/>
  <c r="AR26" i="1"/>
  <c r="AV25" i="1"/>
  <c r="AU25" i="1"/>
  <c r="AT25" i="1"/>
  <c r="AS25" i="1"/>
  <c r="AR25" i="1"/>
  <c r="AV24" i="1"/>
  <c r="AU24" i="1"/>
  <c r="AT24" i="1"/>
  <c r="AS24" i="1"/>
  <c r="AR24" i="1"/>
  <c r="AV23" i="1"/>
  <c r="AU23" i="1"/>
  <c r="AT23" i="1"/>
  <c r="AS23" i="1"/>
  <c r="AR23" i="1"/>
  <c r="AV22" i="1"/>
  <c r="AU22" i="1"/>
  <c r="AT22" i="1"/>
  <c r="AS22" i="1"/>
  <c r="AR22" i="1"/>
  <c r="AV21" i="1"/>
  <c r="AU21" i="1"/>
  <c r="AT21" i="1"/>
  <c r="AS21" i="1"/>
  <c r="AR21" i="1"/>
  <c r="AV20" i="1"/>
  <c r="AU20" i="1"/>
  <c r="AT20" i="1"/>
  <c r="AS20" i="1"/>
  <c r="AR20" i="1"/>
  <c r="AV19" i="1"/>
  <c r="AU19" i="1"/>
  <c r="AT19" i="1"/>
  <c r="AS19" i="1"/>
  <c r="AR19" i="1"/>
  <c r="AV18" i="1"/>
  <c r="AU18" i="1"/>
  <c r="AT18" i="1"/>
  <c r="AS18" i="1"/>
  <c r="AR18" i="1"/>
  <c r="AV17" i="1"/>
  <c r="AU17" i="1"/>
  <c r="AT17" i="1"/>
  <c r="AS17" i="1"/>
  <c r="AR17" i="1"/>
  <c r="AV16" i="1"/>
  <c r="AU16" i="1"/>
  <c r="AT16" i="1"/>
  <c r="AS16" i="1"/>
  <c r="AR16" i="1"/>
  <c r="AV15" i="1"/>
  <c r="AU15" i="1"/>
  <c r="AT15" i="1"/>
  <c r="AS15" i="1"/>
  <c r="AR15" i="1"/>
  <c r="AV14" i="1"/>
  <c r="AU14" i="1"/>
  <c r="AT14" i="1"/>
  <c r="AS14" i="1"/>
  <c r="AR14" i="1"/>
  <c r="AV13" i="1"/>
  <c r="AU13" i="1"/>
  <c r="AT13" i="1"/>
  <c r="AS13" i="1"/>
  <c r="AR13" i="1"/>
  <c r="AV12" i="1"/>
  <c r="AU12" i="1"/>
  <c r="AT12" i="1"/>
  <c r="AS12" i="1"/>
  <c r="AR12" i="1"/>
  <c r="AV11" i="1"/>
  <c r="AU11" i="1"/>
  <c r="AT11" i="1"/>
  <c r="AS11" i="1"/>
  <c r="AR11" i="1"/>
  <c r="AV10" i="1"/>
  <c r="AU10" i="1"/>
  <c r="AT10" i="1"/>
  <c r="AS10" i="1"/>
  <c r="AR10" i="1"/>
  <c r="AV9" i="1"/>
  <c r="AU9" i="1"/>
  <c r="AT9" i="1"/>
  <c r="AS9" i="1"/>
  <c r="AR9" i="1"/>
  <c r="AV8" i="1"/>
  <c r="AU8" i="1"/>
  <c r="AT8" i="1"/>
  <c r="AS8" i="1"/>
  <c r="AR8" i="1"/>
  <c r="AV7" i="1"/>
  <c r="AU7" i="1"/>
  <c r="AT7" i="1"/>
  <c r="AS7" i="1"/>
  <c r="AR7" i="1"/>
  <c r="AV6" i="1"/>
  <c r="AU6" i="1"/>
  <c r="AT6" i="1"/>
  <c r="AS6" i="1"/>
  <c r="AR6" i="1"/>
  <c r="AV5" i="1"/>
  <c r="AU5" i="1"/>
  <c r="AT5" i="1"/>
  <c r="AS5" i="1"/>
  <c r="AR5" i="1"/>
  <c r="AV4" i="1"/>
  <c r="AU4" i="1"/>
  <c r="AT4" i="1"/>
  <c r="AS4" i="1"/>
  <c r="AR4" i="1"/>
  <c r="AM356" i="1"/>
  <c r="AL356" i="1"/>
  <c r="AK356" i="1"/>
  <c r="AJ356" i="1"/>
  <c r="AI356" i="1"/>
  <c r="AM355" i="1"/>
  <c r="AL355" i="1"/>
  <c r="AK355" i="1"/>
  <c r="AJ355" i="1"/>
  <c r="AI355" i="1"/>
  <c r="AM354" i="1"/>
  <c r="AL354" i="1"/>
  <c r="AK354" i="1"/>
  <c r="AJ354" i="1"/>
  <c r="AI354" i="1"/>
  <c r="AM353" i="1"/>
  <c r="AL353" i="1"/>
  <c r="AK353" i="1"/>
  <c r="AJ353" i="1"/>
  <c r="AI353" i="1"/>
  <c r="AM352" i="1"/>
  <c r="AL352" i="1"/>
  <c r="AK352" i="1"/>
  <c r="AJ352" i="1"/>
  <c r="AI352" i="1"/>
  <c r="AM351" i="1"/>
  <c r="AL351" i="1"/>
  <c r="AK351" i="1"/>
  <c r="AJ351" i="1"/>
  <c r="AI351" i="1"/>
  <c r="AM350" i="1"/>
  <c r="AL350" i="1"/>
  <c r="AK350" i="1"/>
  <c r="AJ350" i="1"/>
  <c r="AI350" i="1"/>
  <c r="AM349" i="1"/>
  <c r="AL349" i="1"/>
  <c r="AK349" i="1"/>
  <c r="AJ349" i="1"/>
  <c r="AI349" i="1"/>
  <c r="AM348" i="1"/>
  <c r="AL348" i="1"/>
  <c r="AK348" i="1"/>
  <c r="AJ348" i="1"/>
  <c r="AI348" i="1"/>
  <c r="AM347" i="1"/>
  <c r="AL347" i="1"/>
  <c r="AK347" i="1"/>
  <c r="AJ347" i="1"/>
  <c r="AI347" i="1"/>
  <c r="AM346" i="1"/>
  <c r="AL346" i="1"/>
  <c r="AK346" i="1"/>
  <c r="AJ346" i="1"/>
  <c r="AI346" i="1"/>
  <c r="AM345" i="1"/>
  <c r="AL345" i="1"/>
  <c r="AK345" i="1"/>
  <c r="AJ345" i="1"/>
  <c r="AI345" i="1"/>
  <c r="AM344" i="1"/>
  <c r="AL344" i="1"/>
  <c r="AK344" i="1"/>
  <c r="AJ344" i="1"/>
  <c r="AI344" i="1"/>
  <c r="AM343" i="1"/>
  <c r="AL343" i="1"/>
  <c r="AK343" i="1"/>
  <c r="AJ343" i="1"/>
  <c r="AI343" i="1"/>
  <c r="AM342" i="1"/>
  <c r="AL342" i="1"/>
  <c r="AK342" i="1"/>
  <c r="AJ342" i="1"/>
  <c r="AI342" i="1"/>
  <c r="AM341" i="1"/>
  <c r="AL341" i="1"/>
  <c r="AK341" i="1"/>
  <c r="AJ341" i="1"/>
  <c r="AI341" i="1"/>
  <c r="AM340" i="1"/>
  <c r="AL340" i="1"/>
  <c r="AK340" i="1"/>
  <c r="AJ340" i="1"/>
  <c r="AI340" i="1"/>
  <c r="AM339" i="1"/>
  <c r="AL339" i="1"/>
  <c r="AK339" i="1"/>
  <c r="AJ339" i="1"/>
  <c r="AI339" i="1"/>
  <c r="AM338" i="1"/>
  <c r="AL338" i="1"/>
  <c r="AK338" i="1"/>
  <c r="AJ338" i="1"/>
  <c r="AI338" i="1"/>
  <c r="AM337" i="1"/>
  <c r="AL337" i="1"/>
  <c r="AK337" i="1"/>
  <c r="AJ337" i="1"/>
  <c r="AI337" i="1"/>
  <c r="AM336" i="1"/>
  <c r="AL336" i="1"/>
  <c r="AK336" i="1"/>
  <c r="AJ336" i="1"/>
  <c r="AI336" i="1"/>
  <c r="AM335" i="1"/>
  <c r="AL335" i="1"/>
  <c r="AK335" i="1"/>
  <c r="AJ335" i="1"/>
  <c r="AI335" i="1"/>
  <c r="AM334" i="1"/>
  <c r="AL334" i="1"/>
  <c r="AK334" i="1"/>
  <c r="AJ334" i="1"/>
  <c r="AI334" i="1"/>
  <c r="AM333" i="1"/>
  <c r="AL333" i="1"/>
  <c r="AK333" i="1"/>
  <c r="AJ333" i="1"/>
  <c r="AI333" i="1"/>
  <c r="AM332" i="1"/>
  <c r="AL332" i="1"/>
  <c r="AK332" i="1"/>
  <c r="AJ332" i="1"/>
  <c r="AI332" i="1"/>
  <c r="AM331" i="1"/>
  <c r="AL331" i="1"/>
  <c r="AK331" i="1"/>
  <c r="AJ331" i="1"/>
  <c r="AI331" i="1"/>
  <c r="AM330" i="1"/>
  <c r="AL330" i="1"/>
  <c r="AK330" i="1"/>
  <c r="AJ330" i="1"/>
  <c r="AI330" i="1"/>
  <c r="AM329" i="1"/>
  <c r="AL329" i="1"/>
  <c r="AK329" i="1"/>
  <c r="AJ329" i="1"/>
  <c r="AI329" i="1"/>
  <c r="AM328" i="1"/>
  <c r="AL328" i="1"/>
  <c r="AK328" i="1"/>
  <c r="AJ328" i="1"/>
  <c r="AI328" i="1"/>
  <c r="AM327" i="1"/>
  <c r="AL327" i="1"/>
  <c r="AK327" i="1"/>
  <c r="AJ327" i="1"/>
  <c r="AI327" i="1"/>
  <c r="AM326" i="1"/>
  <c r="AL326" i="1"/>
  <c r="AK326" i="1"/>
  <c r="AJ326" i="1"/>
  <c r="AI326" i="1"/>
  <c r="AM325" i="1"/>
  <c r="AL325" i="1"/>
  <c r="AK325" i="1"/>
  <c r="AJ325" i="1"/>
  <c r="AI325" i="1"/>
  <c r="AM324" i="1"/>
  <c r="AL324" i="1"/>
  <c r="AK324" i="1"/>
  <c r="AJ324" i="1"/>
  <c r="AI324" i="1"/>
  <c r="AM323" i="1"/>
  <c r="AL323" i="1"/>
  <c r="AK323" i="1"/>
  <c r="AJ323" i="1"/>
  <c r="AI323" i="1"/>
  <c r="AM322" i="1"/>
  <c r="AL322" i="1"/>
  <c r="AK322" i="1"/>
  <c r="AJ322" i="1"/>
  <c r="AI322" i="1"/>
  <c r="AM321" i="1"/>
  <c r="AL321" i="1"/>
  <c r="AK321" i="1"/>
  <c r="AJ321" i="1"/>
  <c r="AI321" i="1"/>
  <c r="AM320" i="1"/>
  <c r="AL320" i="1"/>
  <c r="AK320" i="1"/>
  <c r="AJ320" i="1"/>
  <c r="AI320" i="1"/>
  <c r="AM319" i="1"/>
  <c r="AL319" i="1"/>
  <c r="AK319" i="1"/>
  <c r="AJ319" i="1"/>
  <c r="AI319" i="1"/>
  <c r="AM318" i="1"/>
  <c r="AL318" i="1"/>
  <c r="AK318" i="1"/>
  <c r="AJ318" i="1"/>
  <c r="AI318" i="1"/>
  <c r="AM317" i="1"/>
  <c r="AL317" i="1"/>
  <c r="AK317" i="1"/>
  <c r="AJ317" i="1"/>
  <c r="AI317" i="1"/>
  <c r="AM316" i="1"/>
  <c r="AL316" i="1"/>
  <c r="AK316" i="1"/>
  <c r="AJ316" i="1"/>
  <c r="AI316" i="1"/>
  <c r="AM315" i="1"/>
  <c r="AL315" i="1"/>
  <c r="AK315" i="1"/>
  <c r="AJ315" i="1"/>
  <c r="AI315" i="1"/>
  <c r="AM314" i="1"/>
  <c r="AL314" i="1"/>
  <c r="AK314" i="1"/>
  <c r="AJ314" i="1"/>
  <c r="AI314" i="1"/>
  <c r="AM313" i="1"/>
  <c r="AL313" i="1"/>
  <c r="AK313" i="1"/>
  <c r="AJ313" i="1"/>
  <c r="AI313" i="1"/>
  <c r="AM312" i="1"/>
  <c r="AL312" i="1"/>
  <c r="AK312" i="1"/>
  <c r="AJ312" i="1"/>
  <c r="AI312" i="1"/>
  <c r="AM311" i="1"/>
  <c r="AL311" i="1"/>
  <c r="AK311" i="1"/>
  <c r="AJ311" i="1"/>
  <c r="AI311" i="1"/>
  <c r="AM310" i="1"/>
  <c r="AL310" i="1"/>
  <c r="AK310" i="1"/>
  <c r="AJ310" i="1"/>
  <c r="AI310" i="1"/>
  <c r="AM309" i="1"/>
  <c r="AL309" i="1"/>
  <c r="AK309" i="1"/>
  <c r="AJ309" i="1"/>
  <c r="AI309" i="1"/>
  <c r="AM308" i="1"/>
  <c r="AL308" i="1"/>
  <c r="AK308" i="1"/>
  <c r="AJ308" i="1"/>
  <c r="AI308" i="1"/>
  <c r="AM307" i="1"/>
  <c r="AL307" i="1"/>
  <c r="AK307" i="1"/>
  <c r="AJ307" i="1"/>
  <c r="AI307" i="1"/>
  <c r="AM306" i="1"/>
  <c r="AL306" i="1"/>
  <c r="AK306" i="1"/>
  <c r="AJ306" i="1"/>
  <c r="AI306" i="1"/>
  <c r="AM305" i="1"/>
  <c r="AL305" i="1"/>
  <c r="AK305" i="1"/>
  <c r="AJ305" i="1"/>
  <c r="AI305" i="1"/>
  <c r="AM304" i="1"/>
  <c r="AL304" i="1"/>
  <c r="AK304" i="1"/>
  <c r="AJ304" i="1"/>
  <c r="AI304" i="1"/>
  <c r="AM303" i="1"/>
  <c r="AL303" i="1"/>
  <c r="AK303" i="1"/>
  <c r="AJ303" i="1"/>
  <c r="AI303" i="1"/>
  <c r="AM302" i="1"/>
  <c r="AL302" i="1"/>
  <c r="AK302" i="1"/>
  <c r="AJ302" i="1"/>
  <c r="AI302" i="1"/>
  <c r="AM301" i="1"/>
  <c r="AL301" i="1"/>
  <c r="AK301" i="1"/>
  <c r="AJ301" i="1"/>
  <c r="AI301" i="1"/>
  <c r="AM300" i="1"/>
  <c r="AL300" i="1"/>
  <c r="AK300" i="1"/>
  <c r="AJ300" i="1"/>
  <c r="AI300" i="1"/>
  <c r="AM299" i="1"/>
  <c r="AL299" i="1"/>
  <c r="AK299" i="1"/>
  <c r="AJ299" i="1"/>
  <c r="AI299" i="1"/>
  <c r="AM298" i="1"/>
  <c r="AL298" i="1"/>
  <c r="AK298" i="1"/>
  <c r="AJ298" i="1"/>
  <c r="AI298" i="1"/>
  <c r="AM297" i="1"/>
  <c r="AL297" i="1"/>
  <c r="AK297" i="1"/>
  <c r="AJ297" i="1"/>
  <c r="AI297" i="1"/>
  <c r="AM296" i="1"/>
  <c r="AL296" i="1"/>
  <c r="AK296" i="1"/>
  <c r="AJ296" i="1"/>
  <c r="AI296" i="1"/>
  <c r="AM295" i="1"/>
  <c r="AL295" i="1"/>
  <c r="AK295" i="1"/>
  <c r="AJ295" i="1"/>
  <c r="AI295" i="1"/>
  <c r="AM294" i="1"/>
  <c r="AL294" i="1"/>
  <c r="AK294" i="1"/>
  <c r="AJ294" i="1"/>
  <c r="AI294" i="1"/>
  <c r="AM293" i="1"/>
  <c r="AL293" i="1"/>
  <c r="AK293" i="1"/>
  <c r="AJ293" i="1"/>
  <c r="AI293" i="1"/>
  <c r="AM292" i="1"/>
  <c r="AL292" i="1"/>
  <c r="AK292" i="1"/>
  <c r="AJ292" i="1"/>
  <c r="AI292" i="1"/>
  <c r="AM291" i="1"/>
  <c r="AL291" i="1"/>
  <c r="AK291" i="1"/>
  <c r="AJ291" i="1"/>
  <c r="AI291" i="1"/>
  <c r="AM290" i="1"/>
  <c r="AL290" i="1"/>
  <c r="AK290" i="1"/>
  <c r="AJ290" i="1"/>
  <c r="AI290" i="1"/>
  <c r="AM289" i="1"/>
  <c r="AL289" i="1"/>
  <c r="AK289" i="1"/>
  <c r="AJ289" i="1"/>
  <c r="AI289" i="1"/>
  <c r="AM288" i="1"/>
  <c r="AL288" i="1"/>
  <c r="AK288" i="1"/>
  <c r="AJ288" i="1"/>
  <c r="AI288" i="1"/>
  <c r="AM287" i="1"/>
  <c r="AL287" i="1"/>
  <c r="AK287" i="1"/>
  <c r="AJ287" i="1"/>
  <c r="AI287" i="1"/>
  <c r="AM286" i="1"/>
  <c r="AL286" i="1"/>
  <c r="AK286" i="1"/>
  <c r="AJ286" i="1"/>
  <c r="AI286" i="1"/>
  <c r="AM285" i="1"/>
  <c r="AL285" i="1"/>
  <c r="AK285" i="1"/>
  <c r="AJ285" i="1"/>
  <c r="AI285" i="1"/>
  <c r="AM284" i="1"/>
  <c r="AL284" i="1"/>
  <c r="AK284" i="1"/>
  <c r="AJ284" i="1"/>
  <c r="AI284" i="1"/>
  <c r="AM283" i="1"/>
  <c r="AL283" i="1"/>
  <c r="AK283" i="1"/>
  <c r="AJ283" i="1"/>
  <c r="AI283" i="1"/>
  <c r="AM282" i="1"/>
  <c r="AL282" i="1"/>
  <c r="AK282" i="1"/>
  <c r="AJ282" i="1"/>
  <c r="AI282" i="1"/>
  <c r="AM281" i="1"/>
  <c r="AL281" i="1"/>
  <c r="AK281" i="1"/>
  <c r="AJ281" i="1"/>
  <c r="AI281" i="1"/>
  <c r="AM280" i="1"/>
  <c r="AL280" i="1"/>
  <c r="AK280" i="1"/>
  <c r="AJ280" i="1"/>
  <c r="AI280" i="1"/>
  <c r="AM279" i="1"/>
  <c r="AL279" i="1"/>
  <c r="AK279" i="1"/>
  <c r="AJ279" i="1"/>
  <c r="AI279" i="1"/>
  <c r="AM278" i="1"/>
  <c r="AL278" i="1"/>
  <c r="AK278" i="1"/>
  <c r="AJ278" i="1"/>
  <c r="AI278" i="1"/>
  <c r="AM277" i="1"/>
  <c r="AL277" i="1"/>
  <c r="AK277" i="1"/>
  <c r="AJ277" i="1"/>
  <c r="AI277" i="1"/>
  <c r="AM276" i="1"/>
  <c r="AL276" i="1"/>
  <c r="AK276" i="1"/>
  <c r="AJ276" i="1"/>
  <c r="AI276" i="1"/>
  <c r="AM275" i="1"/>
  <c r="AL275" i="1"/>
  <c r="AK275" i="1"/>
  <c r="AJ275" i="1"/>
  <c r="AI275" i="1"/>
  <c r="AM274" i="1"/>
  <c r="AL274" i="1"/>
  <c r="AK274" i="1"/>
  <c r="AJ274" i="1"/>
  <c r="AI274" i="1"/>
  <c r="AM273" i="1"/>
  <c r="AL273" i="1"/>
  <c r="AK273" i="1"/>
  <c r="AJ273" i="1"/>
  <c r="AI273" i="1"/>
  <c r="AM272" i="1"/>
  <c r="AL272" i="1"/>
  <c r="AK272" i="1"/>
  <c r="AJ272" i="1"/>
  <c r="AI272" i="1"/>
  <c r="AM271" i="1"/>
  <c r="AL271" i="1"/>
  <c r="AK271" i="1"/>
  <c r="AJ271" i="1"/>
  <c r="AI271" i="1"/>
  <c r="AM270" i="1"/>
  <c r="AL270" i="1"/>
  <c r="AK270" i="1"/>
  <c r="AJ270" i="1"/>
  <c r="AI270" i="1"/>
  <c r="AM269" i="1"/>
  <c r="AL269" i="1"/>
  <c r="AK269" i="1"/>
  <c r="AJ269" i="1"/>
  <c r="AI269" i="1"/>
  <c r="AM268" i="1"/>
  <c r="AL268" i="1"/>
  <c r="AK268" i="1"/>
  <c r="AJ268" i="1"/>
  <c r="AI268" i="1"/>
  <c r="AM267" i="1"/>
  <c r="AL267" i="1"/>
  <c r="AK267" i="1"/>
  <c r="AJ267" i="1"/>
  <c r="AI267" i="1"/>
  <c r="AM266" i="1"/>
  <c r="AL266" i="1"/>
  <c r="AK266" i="1"/>
  <c r="AJ266" i="1"/>
  <c r="AI266" i="1"/>
  <c r="AM265" i="1"/>
  <c r="AL265" i="1"/>
  <c r="AK265" i="1"/>
  <c r="AJ265" i="1"/>
  <c r="AI265" i="1"/>
  <c r="AM264" i="1"/>
  <c r="AL264" i="1"/>
  <c r="AK264" i="1"/>
  <c r="AJ264" i="1"/>
  <c r="AI264" i="1"/>
  <c r="AM263" i="1"/>
  <c r="AL263" i="1"/>
  <c r="AK263" i="1"/>
  <c r="AJ263" i="1"/>
  <c r="AI263" i="1"/>
  <c r="AM262" i="1"/>
  <c r="AL262" i="1"/>
  <c r="AK262" i="1"/>
  <c r="AJ262" i="1"/>
  <c r="AI262" i="1"/>
  <c r="AM261" i="1"/>
  <c r="AL261" i="1"/>
  <c r="AK261" i="1"/>
  <c r="AJ261" i="1"/>
  <c r="AI261" i="1"/>
  <c r="AM260" i="1"/>
  <c r="AL260" i="1"/>
  <c r="AK260" i="1"/>
  <c r="AJ260" i="1"/>
  <c r="AI260" i="1"/>
  <c r="AM259" i="1"/>
  <c r="AL259" i="1"/>
  <c r="AK259" i="1"/>
  <c r="AJ259" i="1"/>
  <c r="AI259" i="1"/>
  <c r="AM258" i="1"/>
  <c r="AL258" i="1"/>
  <c r="AK258" i="1"/>
  <c r="AJ258" i="1"/>
  <c r="AI258" i="1"/>
  <c r="AM257" i="1"/>
  <c r="AL257" i="1"/>
  <c r="AK257" i="1"/>
  <c r="AJ257" i="1"/>
  <c r="AI257" i="1"/>
  <c r="AM256" i="1"/>
  <c r="AL256" i="1"/>
  <c r="AK256" i="1"/>
  <c r="AJ256" i="1"/>
  <c r="AI256" i="1"/>
  <c r="AM255" i="1"/>
  <c r="AL255" i="1"/>
  <c r="AK255" i="1"/>
  <c r="AJ255" i="1"/>
  <c r="AI255" i="1"/>
  <c r="AM254" i="1"/>
  <c r="AL254" i="1"/>
  <c r="AK254" i="1"/>
  <c r="AJ254" i="1"/>
  <c r="AI254" i="1"/>
  <c r="AM253" i="1"/>
  <c r="AL253" i="1"/>
  <c r="AK253" i="1"/>
  <c r="AJ253" i="1"/>
  <c r="AI253" i="1"/>
  <c r="AM252" i="1"/>
  <c r="AL252" i="1"/>
  <c r="AK252" i="1"/>
  <c r="AJ252" i="1"/>
  <c r="AI252" i="1"/>
  <c r="AM251" i="1"/>
  <c r="AL251" i="1"/>
  <c r="AK251" i="1"/>
  <c r="AJ251" i="1"/>
  <c r="AI251" i="1"/>
  <c r="AM250" i="1"/>
  <c r="AL250" i="1"/>
  <c r="AK250" i="1"/>
  <c r="AJ250" i="1"/>
  <c r="AI250" i="1"/>
  <c r="AM249" i="1"/>
  <c r="AL249" i="1"/>
  <c r="AK249" i="1"/>
  <c r="AJ249" i="1"/>
  <c r="AI249" i="1"/>
  <c r="AM248" i="1"/>
  <c r="AL248" i="1"/>
  <c r="AK248" i="1"/>
  <c r="AJ248" i="1"/>
  <c r="AI248" i="1"/>
  <c r="AM247" i="1"/>
  <c r="AL247" i="1"/>
  <c r="AK247" i="1"/>
  <c r="AJ247" i="1"/>
  <c r="AI247" i="1"/>
  <c r="AM246" i="1"/>
  <c r="AL246" i="1"/>
  <c r="AK246" i="1"/>
  <c r="AJ246" i="1"/>
  <c r="AI246" i="1"/>
  <c r="AM245" i="1"/>
  <c r="AL245" i="1"/>
  <c r="AK245" i="1"/>
  <c r="AJ245" i="1"/>
  <c r="AI245" i="1"/>
  <c r="AM244" i="1"/>
  <c r="AL244" i="1"/>
  <c r="AK244" i="1"/>
  <c r="AJ244" i="1"/>
  <c r="AI244" i="1"/>
  <c r="AM243" i="1"/>
  <c r="AL243" i="1"/>
  <c r="AK243" i="1"/>
  <c r="AJ243" i="1"/>
  <c r="AI243" i="1"/>
  <c r="AM242" i="1"/>
  <c r="AL242" i="1"/>
  <c r="AK242" i="1"/>
  <c r="AJ242" i="1"/>
  <c r="AI242" i="1"/>
  <c r="AM241" i="1"/>
  <c r="AL241" i="1"/>
  <c r="AK241" i="1"/>
  <c r="AJ241" i="1"/>
  <c r="AI241" i="1"/>
  <c r="AM240" i="1"/>
  <c r="AL240" i="1"/>
  <c r="AK240" i="1"/>
  <c r="AJ240" i="1"/>
  <c r="AI240" i="1"/>
  <c r="AM239" i="1"/>
  <c r="AL239" i="1"/>
  <c r="AK239" i="1"/>
  <c r="AJ239" i="1"/>
  <c r="AI239" i="1"/>
  <c r="AM238" i="1"/>
  <c r="AL238" i="1"/>
  <c r="AK238" i="1"/>
  <c r="AJ238" i="1"/>
  <c r="AI238" i="1"/>
  <c r="AM237" i="1"/>
  <c r="AL237" i="1"/>
  <c r="AK237" i="1"/>
  <c r="AJ237" i="1"/>
  <c r="AI237" i="1"/>
  <c r="AM236" i="1"/>
  <c r="AL236" i="1"/>
  <c r="AK236" i="1"/>
  <c r="AJ236" i="1"/>
  <c r="AI236" i="1"/>
  <c r="AM235" i="1"/>
  <c r="AL235" i="1"/>
  <c r="AK235" i="1"/>
  <c r="AJ235" i="1"/>
  <c r="AI235" i="1"/>
  <c r="AM234" i="1"/>
  <c r="AL234" i="1"/>
  <c r="AK234" i="1"/>
  <c r="AJ234" i="1"/>
  <c r="AI234" i="1"/>
  <c r="AM233" i="1"/>
  <c r="AL233" i="1"/>
  <c r="AK233" i="1"/>
  <c r="AJ233" i="1"/>
  <c r="AI233" i="1"/>
  <c r="AM232" i="1"/>
  <c r="AL232" i="1"/>
  <c r="AK232" i="1"/>
  <c r="AJ232" i="1"/>
  <c r="AI232" i="1"/>
  <c r="AM231" i="1"/>
  <c r="AL231" i="1"/>
  <c r="AK231" i="1"/>
  <c r="AJ231" i="1"/>
  <c r="AI231" i="1"/>
  <c r="AM230" i="1"/>
  <c r="AL230" i="1"/>
  <c r="AK230" i="1"/>
  <c r="AJ230" i="1"/>
  <c r="AI230" i="1"/>
  <c r="AM229" i="1"/>
  <c r="AL229" i="1"/>
  <c r="AK229" i="1"/>
  <c r="AJ229" i="1"/>
  <c r="AI229" i="1"/>
  <c r="AM228" i="1"/>
  <c r="AL228" i="1"/>
  <c r="AK228" i="1"/>
  <c r="AJ228" i="1"/>
  <c r="AI228" i="1"/>
  <c r="AM227" i="1"/>
  <c r="AL227" i="1"/>
  <c r="AK227" i="1"/>
  <c r="AJ227" i="1"/>
  <c r="AI227" i="1"/>
  <c r="AM226" i="1"/>
  <c r="AL226" i="1"/>
  <c r="AK226" i="1"/>
  <c r="AJ226" i="1"/>
  <c r="AI226" i="1"/>
  <c r="AM225" i="1"/>
  <c r="AL225" i="1"/>
  <c r="AK225" i="1"/>
  <c r="AJ225" i="1"/>
  <c r="AI225" i="1"/>
  <c r="AM224" i="1"/>
  <c r="AL224" i="1"/>
  <c r="AK224" i="1"/>
  <c r="AJ224" i="1"/>
  <c r="AI224" i="1"/>
  <c r="AM223" i="1"/>
  <c r="AL223" i="1"/>
  <c r="AK223" i="1"/>
  <c r="AJ223" i="1"/>
  <c r="AI223" i="1"/>
  <c r="AM222" i="1"/>
  <c r="AL222" i="1"/>
  <c r="AK222" i="1"/>
  <c r="AJ222" i="1"/>
  <c r="AI222" i="1"/>
  <c r="AM221" i="1"/>
  <c r="AL221" i="1"/>
  <c r="AK221" i="1"/>
  <c r="AJ221" i="1"/>
  <c r="AI221" i="1"/>
  <c r="AM220" i="1"/>
  <c r="AL220" i="1"/>
  <c r="AK220" i="1"/>
  <c r="AJ220" i="1"/>
  <c r="AI220" i="1"/>
  <c r="AM219" i="1"/>
  <c r="AL219" i="1"/>
  <c r="AK219" i="1"/>
  <c r="AJ219" i="1"/>
  <c r="AI219" i="1"/>
  <c r="AM218" i="1"/>
  <c r="AL218" i="1"/>
  <c r="AK218" i="1"/>
  <c r="AJ218" i="1"/>
  <c r="AI218" i="1"/>
  <c r="AM217" i="1"/>
  <c r="AL217" i="1"/>
  <c r="AK217" i="1"/>
  <c r="AJ217" i="1"/>
  <c r="AI217" i="1"/>
  <c r="AM216" i="1"/>
  <c r="AL216" i="1"/>
  <c r="AK216" i="1"/>
  <c r="AJ216" i="1"/>
  <c r="AI216" i="1"/>
  <c r="AM215" i="1"/>
  <c r="AL215" i="1"/>
  <c r="AK215" i="1"/>
  <c r="AJ215" i="1"/>
  <c r="AI215" i="1"/>
  <c r="AM214" i="1"/>
  <c r="AL214" i="1"/>
  <c r="AK214" i="1"/>
  <c r="AJ214" i="1"/>
  <c r="AI214" i="1"/>
  <c r="AM213" i="1"/>
  <c r="AL213" i="1"/>
  <c r="AK213" i="1"/>
  <c r="AJ213" i="1"/>
  <c r="AI213" i="1"/>
  <c r="AM212" i="1"/>
  <c r="AL212" i="1"/>
  <c r="AK212" i="1"/>
  <c r="AJ212" i="1"/>
  <c r="AI212" i="1"/>
  <c r="AM211" i="1"/>
  <c r="AL211" i="1"/>
  <c r="AK211" i="1"/>
  <c r="AJ211" i="1"/>
  <c r="AI211" i="1"/>
  <c r="AM210" i="1"/>
  <c r="AL210" i="1"/>
  <c r="AK210" i="1"/>
  <c r="AJ210" i="1"/>
  <c r="AI210" i="1"/>
  <c r="AM209" i="1"/>
  <c r="AL209" i="1"/>
  <c r="AK209" i="1"/>
  <c r="AJ209" i="1"/>
  <c r="AI209" i="1"/>
  <c r="AM208" i="1"/>
  <c r="AL208" i="1"/>
  <c r="AK208" i="1"/>
  <c r="AJ208" i="1"/>
  <c r="AI208" i="1"/>
  <c r="AM207" i="1"/>
  <c r="AL207" i="1"/>
  <c r="AK207" i="1"/>
  <c r="AJ207" i="1"/>
  <c r="AI207" i="1"/>
  <c r="AM206" i="1"/>
  <c r="AL206" i="1"/>
  <c r="AK206" i="1"/>
  <c r="AJ206" i="1"/>
  <c r="AI206" i="1"/>
  <c r="AM205" i="1"/>
  <c r="AL205" i="1"/>
  <c r="AK205" i="1"/>
  <c r="AJ205" i="1"/>
  <c r="AI205" i="1"/>
  <c r="AM204" i="1"/>
  <c r="AL204" i="1"/>
  <c r="AK204" i="1"/>
  <c r="AJ204" i="1"/>
  <c r="AI204" i="1"/>
  <c r="AM203" i="1"/>
  <c r="AL203" i="1"/>
  <c r="AK203" i="1"/>
  <c r="AJ203" i="1"/>
  <c r="AI203" i="1"/>
  <c r="AM202" i="1"/>
  <c r="AL202" i="1"/>
  <c r="AK202" i="1"/>
  <c r="AJ202" i="1"/>
  <c r="AI202" i="1"/>
  <c r="AM201" i="1"/>
  <c r="AL201" i="1"/>
  <c r="AK201" i="1"/>
  <c r="AJ201" i="1"/>
  <c r="AI201" i="1"/>
  <c r="AM200" i="1"/>
  <c r="AL200" i="1"/>
  <c r="AK200" i="1"/>
  <c r="AJ200" i="1"/>
  <c r="AI200" i="1"/>
  <c r="AM199" i="1"/>
  <c r="AL199" i="1"/>
  <c r="AK199" i="1"/>
  <c r="AJ199" i="1"/>
  <c r="AI199" i="1"/>
  <c r="AM198" i="1"/>
  <c r="AL198" i="1"/>
  <c r="AK198" i="1"/>
  <c r="AJ198" i="1"/>
  <c r="AI198" i="1"/>
  <c r="AM197" i="1"/>
  <c r="AL197" i="1"/>
  <c r="AK197" i="1"/>
  <c r="AJ197" i="1"/>
  <c r="AI197" i="1"/>
  <c r="AM196" i="1"/>
  <c r="AL196" i="1"/>
  <c r="AK196" i="1"/>
  <c r="AJ196" i="1"/>
  <c r="AI196" i="1"/>
  <c r="AM195" i="1"/>
  <c r="AL195" i="1"/>
  <c r="AK195" i="1"/>
  <c r="AJ195" i="1"/>
  <c r="AI195" i="1"/>
  <c r="AM194" i="1"/>
  <c r="AL194" i="1"/>
  <c r="AK194" i="1"/>
  <c r="AJ194" i="1"/>
  <c r="AI194" i="1"/>
  <c r="AM193" i="1"/>
  <c r="AL193" i="1"/>
  <c r="AK193" i="1"/>
  <c r="AJ193" i="1"/>
  <c r="AI193" i="1"/>
  <c r="AM192" i="1"/>
  <c r="AL192" i="1"/>
  <c r="AK192" i="1"/>
  <c r="AJ192" i="1"/>
  <c r="AI192" i="1"/>
  <c r="AM191" i="1"/>
  <c r="AL191" i="1"/>
  <c r="AK191" i="1"/>
  <c r="AJ191" i="1"/>
  <c r="AI191" i="1"/>
  <c r="AM190" i="1"/>
  <c r="AL190" i="1"/>
  <c r="AK190" i="1"/>
  <c r="AJ190" i="1"/>
  <c r="AI190" i="1"/>
  <c r="AM189" i="1"/>
  <c r="AL189" i="1"/>
  <c r="AK189" i="1"/>
  <c r="AJ189" i="1"/>
  <c r="AI189" i="1"/>
  <c r="AM188" i="1"/>
  <c r="AL188" i="1"/>
  <c r="AK188" i="1"/>
  <c r="AJ188" i="1"/>
  <c r="AI188" i="1"/>
  <c r="AM187" i="1"/>
  <c r="AL187" i="1"/>
  <c r="AK187" i="1"/>
  <c r="AJ187" i="1"/>
  <c r="AI187" i="1"/>
  <c r="AM186" i="1"/>
  <c r="AL186" i="1"/>
  <c r="AK186" i="1"/>
  <c r="AJ186" i="1"/>
  <c r="AI186" i="1"/>
  <c r="AM185" i="1"/>
  <c r="AL185" i="1"/>
  <c r="AK185" i="1"/>
  <c r="AJ185" i="1"/>
  <c r="AI185" i="1"/>
  <c r="AM184" i="1"/>
  <c r="AL184" i="1"/>
  <c r="AK184" i="1"/>
  <c r="AJ184" i="1"/>
  <c r="AI184" i="1"/>
  <c r="AM183" i="1"/>
  <c r="AL183" i="1"/>
  <c r="AK183" i="1"/>
  <c r="AJ183" i="1"/>
  <c r="AI183" i="1"/>
  <c r="AM182" i="1"/>
  <c r="AL182" i="1"/>
  <c r="AK182" i="1"/>
  <c r="AJ182" i="1"/>
  <c r="AI182" i="1"/>
  <c r="AM181" i="1"/>
  <c r="AL181" i="1"/>
  <c r="AK181" i="1"/>
  <c r="AJ181" i="1"/>
  <c r="AI181" i="1"/>
  <c r="AM180" i="1"/>
  <c r="AL180" i="1"/>
  <c r="AK180" i="1"/>
  <c r="AJ180" i="1"/>
  <c r="AI180" i="1"/>
  <c r="AM179" i="1"/>
  <c r="AL179" i="1"/>
  <c r="AK179" i="1"/>
  <c r="AJ179" i="1"/>
  <c r="AI179" i="1"/>
  <c r="AM178" i="1"/>
  <c r="AL178" i="1"/>
  <c r="AK178" i="1"/>
  <c r="AJ178" i="1"/>
  <c r="AI178" i="1"/>
  <c r="AM177" i="1"/>
  <c r="AL177" i="1"/>
  <c r="AK177" i="1"/>
  <c r="AJ177" i="1"/>
  <c r="AI177" i="1"/>
  <c r="AM176" i="1"/>
  <c r="AL176" i="1"/>
  <c r="AK176" i="1"/>
  <c r="AJ176" i="1"/>
  <c r="AI176" i="1"/>
  <c r="AM175" i="1"/>
  <c r="AL175" i="1"/>
  <c r="AK175" i="1"/>
  <c r="AJ175" i="1"/>
  <c r="AI175" i="1"/>
  <c r="AM174" i="1"/>
  <c r="AL174" i="1"/>
  <c r="AK174" i="1"/>
  <c r="AJ174" i="1"/>
  <c r="AI174" i="1"/>
  <c r="AM173" i="1"/>
  <c r="AL173" i="1"/>
  <c r="AK173" i="1"/>
  <c r="AJ173" i="1"/>
  <c r="AI173" i="1"/>
  <c r="AM172" i="1"/>
  <c r="AL172" i="1"/>
  <c r="AK172" i="1"/>
  <c r="AJ172" i="1"/>
  <c r="AI172" i="1"/>
  <c r="AM171" i="1"/>
  <c r="AL171" i="1"/>
  <c r="AK171" i="1"/>
  <c r="AJ171" i="1"/>
  <c r="AI171" i="1"/>
  <c r="AM170" i="1"/>
  <c r="AL170" i="1"/>
  <c r="AK170" i="1"/>
  <c r="AJ170" i="1"/>
  <c r="AI170" i="1"/>
  <c r="AM169" i="1"/>
  <c r="AL169" i="1"/>
  <c r="AK169" i="1"/>
  <c r="AJ169" i="1"/>
  <c r="AI169" i="1"/>
  <c r="AM168" i="1"/>
  <c r="AL168" i="1"/>
  <c r="AK168" i="1"/>
  <c r="AJ168" i="1"/>
  <c r="AI168" i="1"/>
  <c r="AM167" i="1"/>
  <c r="AL167" i="1"/>
  <c r="AK167" i="1"/>
  <c r="AJ167" i="1"/>
  <c r="AI167" i="1"/>
  <c r="AM166" i="1"/>
  <c r="AL166" i="1"/>
  <c r="AK166" i="1"/>
  <c r="AJ166" i="1"/>
  <c r="AI166" i="1"/>
  <c r="AM165" i="1"/>
  <c r="AL165" i="1"/>
  <c r="AK165" i="1"/>
  <c r="AJ165" i="1"/>
  <c r="AI165" i="1"/>
  <c r="AM164" i="1"/>
  <c r="AL164" i="1"/>
  <c r="AK164" i="1"/>
  <c r="AJ164" i="1"/>
  <c r="AI164" i="1"/>
  <c r="AM163" i="1"/>
  <c r="AL163" i="1"/>
  <c r="AK163" i="1"/>
  <c r="AJ163" i="1"/>
  <c r="AI163" i="1"/>
  <c r="AM162" i="1"/>
  <c r="AL162" i="1"/>
  <c r="AK162" i="1"/>
  <c r="AJ162" i="1"/>
  <c r="AI162" i="1"/>
  <c r="AM161" i="1"/>
  <c r="AL161" i="1"/>
  <c r="AK161" i="1"/>
  <c r="AJ161" i="1"/>
  <c r="AI161" i="1"/>
  <c r="AM160" i="1"/>
  <c r="AL160" i="1"/>
  <c r="AK160" i="1"/>
  <c r="AJ160" i="1"/>
  <c r="AI160" i="1"/>
  <c r="AM159" i="1"/>
  <c r="AL159" i="1"/>
  <c r="AK159" i="1"/>
  <c r="AJ159" i="1"/>
  <c r="AI159" i="1"/>
  <c r="AM158" i="1"/>
  <c r="AL158" i="1"/>
  <c r="AK158" i="1"/>
  <c r="AJ158" i="1"/>
  <c r="AI158" i="1"/>
  <c r="AM157" i="1"/>
  <c r="AL157" i="1"/>
  <c r="AK157" i="1"/>
  <c r="AJ157" i="1"/>
  <c r="AI157" i="1"/>
  <c r="AM156" i="1"/>
  <c r="AL156" i="1"/>
  <c r="AK156" i="1"/>
  <c r="AJ156" i="1"/>
  <c r="AI156" i="1"/>
  <c r="AM155" i="1"/>
  <c r="AL155" i="1"/>
  <c r="AK155" i="1"/>
  <c r="AJ155" i="1"/>
  <c r="AI155" i="1"/>
  <c r="AM154" i="1"/>
  <c r="AL154" i="1"/>
  <c r="AK154" i="1"/>
  <c r="AJ154" i="1"/>
  <c r="AI154" i="1"/>
  <c r="AM153" i="1"/>
  <c r="AL153" i="1"/>
  <c r="AK153" i="1"/>
  <c r="AJ153" i="1"/>
  <c r="AI153" i="1"/>
  <c r="AM152" i="1"/>
  <c r="AL152" i="1"/>
  <c r="AK152" i="1"/>
  <c r="AJ152" i="1"/>
  <c r="AI152" i="1"/>
  <c r="AM151" i="1"/>
  <c r="AL151" i="1"/>
  <c r="AK151" i="1"/>
  <c r="AJ151" i="1"/>
  <c r="AI151" i="1"/>
  <c r="AM150" i="1"/>
  <c r="AL150" i="1"/>
  <c r="AK150" i="1"/>
  <c r="AJ150" i="1"/>
  <c r="AI150" i="1"/>
  <c r="AM149" i="1"/>
  <c r="AL149" i="1"/>
  <c r="AK149" i="1"/>
  <c r="AJ149" i="1"/>
  <c r="AI149" i="1"/>
  <c r="AM148" i="1"/>
  <c r="AL148" i="1"/>
  <c r="AK148" i="1"/>
  <c r="AJ148" i="1"/>
  <c r="AI148" i="1"/>
  <c r="AM147" i="1"/>
  <c r="AL147" i="1"/>
  <c r="AK147" i="1"/>
  <c r="AJ147" i="1"/>
  <c r="AI147" i="1"/>
  <c r="AM146" i="1"/>
  <c r="AL146" i="1"/>
  <c r="AK146" i="1"/>
  <c r="AJ146" i="1"/>
  <c r="AI146" i="1"/>
  <c r="AM145" i="1"/>
  <c r="AL145" i="1"/>
  <c r="AK145" i="1"/>
  <c r="AJ145" i="1"/>
  <c r="AI145" i="1"/>
  <c r="AM144" i="1"/>
  <c r="AL144" i="1"/>
  <c r="AK144" i="1"/>
  <c r="AJ144" i="1"/>
  <c r="AI144" i="1"/>
  <c r="AM143" i="1"/>
  <c r="AL143" i="1"/>
  <c r="AK143" i="1"/>
  <c r="AJ143" i="1"/>
  <c r="AI143" i="1"/>
  <c r="AM142" i="1"/>
  <c r="AL142" i="1"/>
  <c r="AK142" i="1"/>
  <c r="AJ142" i="1"/>
  <c r="AI142" i="1"/>
  <c r="AM141" i="1"/>
  <c r="AL141" i="1"/>
  <c r="AK141" i="1"/>
  <c r="AJ141" i="1"/>
  <c r="AI141" i="1"/>
  <c r="AM140" i="1"/>
  <c r="AL140" i="1"/>
  <c r="AK140" i="1"/>
  <c r="AJ140" i="1"/>
  <c r="AI140" i="1"/>
  <c r="AM139" i="1"/>
  <c r="AL139" i="1"/>
  <c r="AK139" i="1"/>
  <c r="AJ139" i="1"/>
  <c r="AI139" i="1"/>
  <c r="AM138" i="1"/>
  <c r="AL138" i="1"/>
  <c r="AK138" i="1"/>
  <c r="AJ138" i="1"/>
  <c r="AI138" i="1"/>
  <c r="AM137" i="1"/>
  <c r="AL137" i="1"/>
  <c r="AK137" i="1"/>
  <c r="AJ137" i="1"/>
  <c r="AI137" i="1"/>
  <c r="AM136" i="1"/>
  <c r="AL136" i="1"/>
  <c r="AK136" i="1"/>
  <c r="AJ136" i="1"/>
  <c r="AI136" i="1"/>
  <c r="AM135" i="1"/>
  <c r="AL135" i="1"/>
  <c r="AK135" i="1"/>
  <c r="AJ135" i="1"/>
  <c r="AI135" i="1"/>
  <c r="AM134" i="1"/>
  <c r="AL134" i="1"/>
  <c r="AK134" i="1"/>
  <c r="AJ134" i="1"/>
  <c r="AI134" i="1"/>
  <c r="AM133" i="1"/>
  <c r="AL133" i="1"/>
  <c r="AK133" i="1"/>
  <c r="AJ133" i="1"/>
  <c r="AI133" i="1"/>
  <c r="AM132" i="1"/>
  <c r="AL132" i="1"/>
  <c r="AK132" i="1"/>
  <c r="AJ132" i="1"/>
  <c r="AI132" i="1"/>
  <c r="AM131" i="1"/>
  <c r="AL131" i="1"/>
  <c r="AK131" i="1"/>
  <c r="AJ131" i="1"/>
  <c r="AI131" i="1"/>
  <c r="AM130" i="1"/>
  <c r="AL130" i="1"/>
  <c r="AK130" i="1"/>
  <c r="AJ130" i="1"/>
  <c r="AI130" i="1"/>
  <c r="AM129" i="1"/>
  <c r="AL129" i="1"/>
  <c r="AK129" i="1"/>
  <c r="AJ129" i="1"/>
  <c r="AI129" i="1"/>
  <c r="AM128" i="1"/>
  <c r="AL128" i="1"/>
  <c r="AK128" i="1"/>
  <c r="AJ128" i="1"/>
  <c r="AI128" i="1"/>
  <c r="AM127" i="1"/>
  <c r="AL127" i="1"/>
  <c r="AK127" i="1"/>
  <c r="AJ127" i="1"/>
  <c r="AI127" i="1"/>
  <c r="AM126" i="1"/>
  <c r="AL126" i="1"/>
  <c r="AK126" i="1"/>
  <c r="AJ126" i="1"/>
  <c r="AI126" i="1"/>
  <c r="AM125" i="1"/>
  <c r="AL125" i="1"/>
  <c r="AK125" i="1"/>
  <c r="AJ125" i="1"/>
  <c r="AI125" i="1"/>
  <c r="AM124" i="1"/>
  <c r="AL124" i="1"/>
  <c r="AK124" i="1"/>
  <c r="AJ124" i="1"/>
  <c r="AI124" i="1"/>
  <c r="AM123" i="1"/>
  <c r="AL123" i="1"/>
  <c r="AK123" i="1"/>
  <c r="AJ123" i="1"/>
  <c r="AI123" i="1"/>
  <c r="AM122" i="1"/>
  <c r="AL122" i="1"/>
  <c r="AK122" i="1"/>
  <c r="AJ122" i="1"/>
  <c r="AI122" i="1"/>
  <c r="AM121" i="1"/>
  <c r="AL121" i="1"/>
  <c r="AK121" i="1"/>
  <c r="AJ121" i="1"/>
  <c r="AI121" i="1"/>
  <c r="AM120" i="1"/>
  <c r="AL120" i="1"/>
  <c r="AK120" i="1"/>
  <c r="AJ120" i="1"/>
  <c r="AI120" i="1"/>
  <c r="AM119" i="1"/>
  <c r="AL119" i="1"/>
  <c r="AK119" i="1"/>
  <c r="AJ119" i="1"/>
  <c r="AI119" i="1"/>
  <c r="AM118" i="1"/>
  <c r="AL118" i="1"/>
  <c r="AK118" i="1"/>
  <c r="AJ118" i="1"/>
  <c r="AI118" i="1"/>
  <c r="AM117" i="1"/>
  <c r="AL117" i="1"/>
  <c r="AK117" i="1"/>
  <c r="AJ117" i="1"/>
  <c r="AI117" i="1"/>
  <c r="AM116" i="1"/>
  <c r="AL116" i="1"/>
  <c r="AK116" i="1"/>
  <c r="AJ116" i="1"/>
  <c r="AI116" i="1"/>
  <c r="AM115" i="1"/>
  <c r="AL115" i="1"/>
  <c r="AK115" i="1"/>
  <c r="AJ115" i="1"/>
  <c r="AI115" i="1"/>
  <c r="AM114" i="1"/>
  <c r="AL114" i="1"/>
  <c r="AK114" i="1"/>
  <c r="AJ114" i="1"/>
  <c r="AI114" i="1"/>
  <c r="AM113" i="1"/>
  <c r="AL113" i="1"/>
  <c r="AK113" i="1"/>
  <c r="AJ113" i="1"/>
  <c r="AI113" i="1"/>
  <c r="AM112" i="1"/>
  <c r="AL112" i="1"/>
  <c r="AK112" i="1"/>
  <c r="AJ112" i="1"/>
  <c r="AI112" i="1"/>
  <c r="AM111" i="1"/>
  <c r="AL111" i="1"/>
  <c r="AK111" i="1"/>
  <c r="AJ111" i="1"/>
  <c r="AI111" i="1"/>
  <c r="AM110" i="1"/>
  <c r="AL110" i="1"/>
  <c r="AK110" i="1"/>
  <c r="AJ110" i="1"/>
  <c r="AI110" i="1"/>
  <c r="AM109" i="1"/>
  <c r="AL109" i="1"/>
  <c r="AK109" i="1"/>
  <c r="AJ109" i="1"/>
  <c r="AI109" i="1"/>
  <c r="AM108" i="1"/>
  <c r="AL108" i="1"/>
  <c r="AK108" i="1"/>
  <c r="AJ108" i="1"/>
  <c r="AI108" i="1"/>
  <c r="AM107" i="1"/>
  <c r="AL107" i="1"/>
  <c r="AK107" i="1"/>
  <c r="AJ107" i="1"/>
  <c r="AI107" i="1"/>
  <c r="AM106" i="1"/>
  <c r="AL106" i="1"/>
  <c r="AK106" i="1"/>
  <c r="AJ106" i="1"/>
  <c r="AI106" i="1"/>
  <c r="AM105" i="1"/>
  <c r="AL105" i="1"/>
  <c r="AK105" i="1"/>
  <c r="AJ105" i="1"/>
  <c r="AI105" i="1"/>
  <c r="AM104" i="1"/>
  <c r="AL104" i="1"/>
  <c r="AK104" i="1"/>
  <c r="AJ104" i="1"/>
  <c r="AI104" i="1"/>
  <c r="AM103" i="1"/>
  <c r="AL103" i="1"/>
  <c r="AK103" i="1"/>
  <c r="AJ103" i="1"/>
  <c r="AI103" i="1"/>
  <c r="AM102" i="1"/>
  <c r="AL102" i="1"/>
  <c r="AK102" i="1"/>
  <c r="AJ102" i="1"/>
  <c r="AI102" i="1"/>
  <c r="AM101" i="1"/>
  <c r="AL101" i="1"/>
  <c r="AK101" i="1"/>
  <c r="AJ101" i="1"/>
  <c r="AI101" i="1"/>
  <c r="AM100" i="1"/>
  <c r="AL100" i="1"/>
  <c r="AK100" i="1"/>
  <c r="AJ100" i="1"/>
  <c r="AI100" i="1"/>
  <c r="AM99" i="1"/>
  <c r="AL99" i="1"/>
  <c r="AK99" i="1"/>
  <c r="AJ99" i="1"/>
  <c r="AI99" i="1"/>
  <c r="AM98" i="1"/>
  <c r="AL98" i="1"/>
  <c r="AK98" i="1"/>
  <c r="AJ98" i="1"/>
  <c r="AI98" i="1"/>
  <c r="AM97" i="1"/>
  <c r="AL97" i="1"/>
  <c r="AK97" i="1"/>
  <c r="AJ97" i="1"/>
  <c r="AI97" i="1"/>
  <c r="AM96" i="1"/>
  <c r="AL96" i="1"/>
  <c r="AK96" i="1"/>
  <c r="AJ96" i="1"/>
  <c r="AI96" i="1"/>
  <c r="AM95" i="1"/>
  <c r="AL95" i="1"/>
  <c r="AK95" i="1"/>
  <c r="AJ95" i="1"/>
  <c r="AI95" i="1"/>
  <c r="AM94" i="1"/>
  <c r="AL94" i="1"/>
  <c r="AK94" i="1"/>
  <c r="AJ94" i="1"/>
  <c r="AI94" i="1"/>
  <c r="AM93" i="1"/>
  <c r="AL93" i="1"/>
  <c r="AK93" i="1"/>
  <c r="AJ93" i="1"/>
  <c r="AI93" i="1"/>
  <c r="AM92" i="1"/>
  <c r="AL92" i="1"/>
  <c r="AK92" i="1"/>
  <c r="AJ92" i="1"/>
  <c r="AI92" i="1"/>
  <c r="AM91" i="1"/>
  <c r="AL91" i="1"/>
  <c r="AK91" i="1"/>
  <c r="AJ91" i="1"/>
  <c r="AI91" i="1"/>
  <c r="AM90" i="1"/>
  <c r="AL90" i="1"/>
  <c r="AK90" i="1"/>
  <c r="AJ90" i="1"/>
  <c r="AI90" i="1"/>
  <c r="AM89" i="1"/>
  <c r="AL89" i="1"/>
  <c r="AK89" i="1"/>
  <c r="AJ89" i="1"/>
  <c r="AI89" i="1"/>
  <c r="AM88" i="1"/>
  <c r="AL88" i="1"/>
  <c r="AK88" i="1"/>
  <c r="AJ88" i="1"/>
  <c r="AI88" i="1"/>
  <c r="AM87" i="1"/>
  <c r="AL87" i="1"/>
  <c r="AK87" i="1"/>
  <c r="AJ87" i="1"/>
  <c r="AI87" i="1"/>
  <c r="AM86" i="1"/>
  <c r="AL86" i="1"/>
  <c r="AK86" i="1"/>
  <c r="AJ86" i="1"/>
  <c r="AI86" i="1"/>
  <c r="AM85" i="1"/>
  <c r="AL85" i="1"/>
  <c r="AK85" i="1"/>
  <c r="AJ85" i="1"/>
  <c r="AI85" i="1"/>
  <c r="AM84" i="1"/>
  <c r="AL84" i="1"/>
  <c r="AK84" i="1"/>
  <c r="AJ84" i="1"/>
  <c r="AI84" i="1"/>
  <c r="AM83" i="1"/>
  <c r="AL83" i="1"/>
  <c r="AK83" i="1"/>
  <c r="AJ83" i="1"/>
  <c r="AI83" i="1"/>
  <c r="AM82" i="1"/>
  <c r="AL82" i="1"/>
  <c r="AK82" i="1"/>
  <c r="AJ82" i="1"/>
  <c r="AI82" i="1"/>
  <c r="AM81" i="1"/>
  <c r="AL81" i="1"/>
  <c r="AK81" i="1"/>
  <c r="AJ81" i="1"/>
  <c r="AI81" i="1"/>
  <c r="AM80" i="1"/>
  <c r="AL80" i="1"/>
  <c r="AK80" i="1"/>
  <c r="AJ80" i="1"/>
  <c r="AI80" i="1"/>
  <c r="AM79" i="1"/>
  <c r="AL79" i="1"/>
  <c r="AK79" i="1"/>
  <c r="AJ79" i="1"/>
  <c r="AI79" i="1"/>
  <c r="AM78" i="1"/>
  <c r="AL78" i="1"/>
  <c r="AK78" i="1"/>
  <c r="AJ78" i="1"/>
  <c r="AI78" i="1"/>
  <c r="AM77" i="1"/>
  <c r="AL77" i="1"/>
  <c r="AK77" i="1"/>
  <c r="AJ77" i="1"/>
  <c r="AI77" i="1"/>
  <c r="AM76" i="1"/>
  <c r="AL76" i="1"/>
  <c r="AK76" i="1"/>
  <c r="AJ76" i="1"/>
  <c r="AI76" i="1"/>
  <c r="AM75" i="1"/>
  <c r="AL75" i="1"/>
  <c r="AK75" i="1"/>
  <c r="AJ75" i="1"/>
  <c r="AI75" i="1"/>
  <c r="AM74" i="1"/>
  <c r="AL74" i="1"/>
  <c r="AK74" i="1"/>
  <c r="AJ74" i="1"/>
  <c r="AI74" i="1"/>
  <c r="AM73" i="1"/>
  <c r="AL73" i="1"/>
  <c r="AK73" i="1"/>
  <c r="AJ73" i="1"/>
  <c r="AI73" i="1"/>
  <c r="AM72" i="1"/>
  <c r="AL72" i="1"/>
  <c r="AK72" i="1"/>
  <c r="AJ72" i="1"/>
  <c r="AI72" i="1"/>
  <c r="AM71" i="1"/>
  <c r="AL71" i="1"/>
  <c r="AK71" i="1"/>
  <c r="AJ71" i="1"/>
  <c r="AI71" i="1"/>
  <c r="AM70" i="1"/>
  <c r="AL70" i="1"/>
  <c r="AK70" i="1"/>
  <c r="AJ70" i="1"/>
  <c r="AI70" i="1"/>
  <c r="AM69" i="1"/>
  <c r="AL69" i="1"/>
  <c r="AK69" i="1"/>
  <c r="AJ69" i="1"/>
  <c r="AI69" i="1"/>
  <c r="AM68" i="1"/>
  <c r="AL68" i="1"/>
  <c r="AK68" i="1"/>
  <c r="AJ68" i="1"/>
  <c r="AI68" i="1"/>
  <c r="AM67" i="1"/>
  <c r="AL67" i="1"/>
  <c r="AK67" i="1"/>
  <c r="AJ67" i="1"/>
  <c r="AI67" i="1"/>
  <c r="AM66" i="1"/>
  <c r="AL66" i="1"/>
  <c r="AK66" i="1"/>
  <c r="AJ66" i="1"/>
  <c r="AI66" i="1"/>
  <c r="AM65" i="1"/>
  <c r="AL65" i="1"/>
  <c r="AK65" i="1"/>
  <c r="AJ65" i="1"/>
  <c r="AI65" i="1"/>
  <c r="AM64" i="1"/>
  <c r="AL64" i="1"/>
  <c r="AK64" i="1"/>
  <c r="AJ64" i="1"/>
  <c r="AI64" i="1"/>
  <c r="AM63" i="1"/>
  <c r="AL63" i="1"/>
  <c r="AK63" i="1"/>
  <c r="AJ63" i="1"/>
  <c r="AI63" i="1"/>
  <c r="AM62" i="1"/>
  <c r="AL62" i="1"/>
  <c r="AK62" i="1"/>
  <c r="AJ62" i="1"/>
  <c r="AI62" i="1"/>
  <c r="AM61" i="1"/>
  <c r="AL61" i="1"/>
  <c r="AK61" i="1"/>
  <c r="AJ61" i="1"/>
  <c r="AI61" i="1"/>
  <c r="AM60" i="1"/>
  <c r="AL60" i="1"/>
  <c r="AK60" i="1"/>
  <c r="AJ60" i="1"/>
  <c r="AI60" i="1"/>
  <c r="AM59" i="1"/>
  <c r="AL59" i="1"/>
  <c r="AK59" i="1"/>
  <c r="AJ59" i="1"/>
  <c r="AI59" i="1"/>
  <c r="AM58" i="1"/>
  <c r="AL58" i="1"/>
  <c r="AK58" i="1"/>
  <c r="AJ58" i="1"/>
  <c r="AI58" i="1"/>
  <c r="AM57" i="1"/>
  <c r="AL57" i="1"/>
  <c r="AK57" i="1"/>
  <c r="AJ57" i="1"/>
  <c r="AI57" i="1"/>
  <c r="AM56" i="1"/>
  <c r="AL56" i="1"/>
  <c r="AK56" i="1"/>
  <c r="AJ56" i="1"/>
  <c r="AI56" i="1"/>
  <c r="AM55" i="1"/>
  <c r="AL55" i="1"/>
  <c r="AK55" i="1"/>
  <c r="AJ55" i="1"/>
  <c r="AI55" i="1"/>
  <c r="AM54" i="1"/>
  <c r="AL54" i="1"/>
  <c r="AK54" i="1"/>
  <c r="AJ54" i="1"/>
  <c r="AI54" i="1"/>
  <c r="AM53" i="1"/>
  <c r="AL53" i="1"/>
  <c r="AK53" i="1"/>
  <c r="AJ53" i="1"/>
  <c r="AI53" i="1"/>
  <c r="AM52" i="1"/>
  <c r="AL52" i="1"/>
  <c r="AK52" i="1"/>
  <c r="AJ52" i="1"/>
  <c r="AI52" i="1"/>
  <c r="AM51" i="1"/>
  <c r="AL51" i="1"/>
  <c r="AK51" i="1"/>
  <c r="AJ51" i="1"/>
  <c r="AI51" i="1"/>
  <c r="AM50" i="1"/>
  <c r="AL50" i="1"/>
  <c r="AK50" i="1"/>
  <c r="AJ50" i="1"/>
  <c r="AI50" i="1"/>
  <c r="AM49" i="1"/>
  <c r="AL49" i="1"/>
  <c r="AK49" i="1"/>
  <c r="AJ49" i="1"/>
  <c r="AI49" i="1"/>
  <c r="AM48" i="1"/>
  <c r="AL48" i="1"/>
  <c r="AK48" i="1"/>
  <c r="AJ48" i="1"/>
  <c r="AI48" i="1"/>
  <c r="AM47" i="1"/>
  <c r="AL47" i="1"/>
  <c r="AK47" i="1"/>
  <c r="AJ47" i="1"/>
  <c r="AI47" i="1"/>
  <c r="AM46" i="1"/>
  <c r="AL46" i="1"/>
  <c r="AK46" i="1"/>
  <c r="AJ46" i="1"/>
  <c r="AI46" i="1"/>
  <c r="AM45" i="1"/>
  <c r="AL45" i="1"/>
  <c r="AK45" i="1"/>
  <c r="AJ45" i="1"/>
  <c r="AI45" i="1"/>
  <c r="AM44" i="1"/>
  <c r="AL44" i="1"/>
  <c r="AK44" i="1"/>
  <c r="AJ44" i="1"/>
  <c r="AI44" i="1"/>
  <c r="AM43" i="1"/>
  <c r="AL43" i="1"/>
  <c r="AK43" i="1"/>
  <c r="AJ43" i="1"/>
  <c r="AI43" i="1"/>
  <c r="AM42" i="1"/>
  <c r="AL42" i="1"/>
  <c r="AK42" i="1"/>
  <c r="AJ42" i="1"/>
  <c r="AI42" i="1"/>
  <c r="AM41" i="1"/>
  <c r="AL41" i="1"/>
  <c r="AK41" i="1"/>
  <c r="AJ41" i="1"/>
  <c r="AI41" i="1"/>
  <c r="AM40" i="1"/>
  <c r="AL40" i="1"/>
  <c r="AK40" i="1"/>
  <c r="AJ40" i="1"/>
  <c r="AI40" i="1"/>
  <c r="AM39" i="1"/>
  <c r="AL39" i="1"/>
  <c r="AK39" i="1"/>
  <c r="AJ39" i="1"/>
  <c r="AI39" i="1"/>
  <c r="AM38" i="1"/>
  <c r="AL38" i="1"/>
  <c r="AK38" i="1"/>
  <c r="AJ38" i="1"/>
  <c r="AI38" i="1"/>
  <c r="AM37" i="1"/>
  <c r="AL37" i="1"/>
  <c r="AK37" i="1"/>
  <c r="AJ37" i="1"/>
  <c r="AI37" i="1"/>
  <c r="AM36" i="1"/>
  <c r="AL36" i="1"/>
  <c r="AK36" i="1"/>
  <c r="AJ36" i="1"/>
  <c r="AI36" i="1"/>
  <c r="AM35" i="1"/>
  <c r="AL35" i="1"/>
  <c r="AK35" i="1"/>
  <c r="AJ35" i="1"/>
  <c r="AI35" i="1"/>
  <c r="AM34" i="1"/>
  <c r="AL34" i="1"/>
  <c r="AK34" i="1"/>
  <c r="AJ34" i="1"/>
  <c r="AI34" i="1"/>
  <c r="AM33" i="1"/>
  <c r="AL33" i="1"/>
  <c r="AK33" i="1"/>
  <c r="AJ33" i="1"/>
  <c r="AI33" i="1"/>
  <c r="AM32" i="1"/>
  <c r="AL32" i="1"/>
  <c r="AK32" i="1"/>
  <c r="AJ32" i="1"/>
  <c r="AI32" i="1"/>
  <c r="AM31" i="1"/>
  <c r="AL31" i="1"/>
  <c r="AK31" i="1"/>
  <c r="AJ31" i="1"/>
  <c r="AI31" i="1"/>
  <c r="AM30" i="1"/>
  <c r="AL30" i="1"/>
  <c r="AK30" i="1"/>
  <c r="AJ30" i="1"/>
  <c r="AI30" i="1"/>
  <c r="AM29" i="1"/>
  <c r="AL29" i="1"/>
  <c r="AK29" i="1"/>
  <c r="AJ29" i="1"/>
  <c r="AI29" i="1"/>
  <c r="AM28" i="1"/>
  <c r="AL28" i="1"/>
  <c r="AK28" i="1"/>
  <c r="AJ28" i="1"/>
  <c r="AI28" i="1"/>
  <c r="AM27" i="1"/>
  <c r="AL27" i="1"/>
  <c r="AK27" i="1"/>
  <c r="AJ27" i="1"/>
  <c r="AI27" i="1"/>
  <c r="AM26" i="1"/>
  <c r="AL26" i="1"/>
  <c r="AK26" i="1"/>
  <c r="AJ26" i="1"/>
  <c r="AI26" i="1"/>
  <c r="AM25" i="1"/>
  <c r="AL25" i="1"/>
  <c r="AK25" i="1"/>
  <c r="AJ25" i="1"/>
  <c r="AI25" i="1"/>
  <c r="AM24" i="1"/>
  <c r="AL24" i="1"/>
  <c r="AK24" i="1"/>
  <c r="AJ24" i="1"/>
  <c r="AI24" i="1"/>
  <c r="AM23" i="1"/>
  <c r="AL23" i="1"/>
  <c r="AK23" i="1"/>
  <c r="AJ23" i="1"/>
  <c r="AI23" i="1"/>
  <c r="AM22" i="1"/>
  <c r="AL22" i="1"/>
  <c r="AK22" i="1"/>
  <c r="AJ22" i="1"/>
  <c r="AI22" i="1"/>
  <c r="AM21" i="1"/>
  <c r="AL21" i="1"/>
  <c r="AK21" i="1"/>
  <c r="AJ21" i="1"/>
  <c r="AI21" i="1"/>
  <c r="AM20" i="1"/>
  <c r="AL20" i="1"/>
  <c r="AK20" i="1"/>
  <c r="AJ20" i="1"/>
  <c r="AI20" i="1"/>
  <c r="AM19" i="1"/>
  <c r="AL19" i="1"/>
  <c r="AK19" i="1"/>
  <c r="AJ19" i="1"/>
  <c r="AI19" i="1"/>
  <c r="AM18" i="1"/>
  <c r="AL18" i="1"/>
  <c r="AK18" i="1"/>
  <c r="AJ18" i="1"/>
  <c r="AI18" i="1"/>
  <c r="AM17" i="1"/>
  <c r="AL17" i="1"/>
  <c r="AK17" i="1"/>
  <c r="AJ17" i="1"/>
  <c r="AI17" i="1"/>
  <c r="AM16" i="1"/>
  <c r="AL16" i="1"/>
  <c r="AK16" i="1"/>
  <c r="AJ16" i="1"/>
  <c r="AI16" i="1"/>
  <c r="AM15" i="1"/>
  <c r="AL15" i="1"/>
  <c r="AK15" i="1"/>
  <c r="AJ15" i="1"/>
  <c r="AI15" i="1"/>
  <c r="AM14" i="1"/>
  <c r="AL14" i="1"/>
  <c r="AK14" i="1"/>
  <c r="AJ14" i="1"/>
  <c r="AI14" i="1"/>
  <c r="AM13" i="1"/>
  <c r="AL13" i="1"/>
  <c r="AK13" i="1"/>
  <c r="AJ13" i="1"/>
  <c r="AI13" i="1"/>
  <c r="AM12" i="1"/>
  <c r="AL12" i="1"/>
  <c r="AK12" i="1"/>
  <c r="AJ12" i="1"/>
  <c r="AI12" i="1"/>
  <c r="AM11" i="1"/>
  <c r="AL11" i="1"/>
  <c r="AK11" i="1"/>
  <c r="AJ11" i="1"/>
  <c r="AI11" i="1"/>
  <c r="AM10" i="1"/>
  <c r="AL10" i="1"/>
  <c r="AK10" i="1"/>
  <c r="AJ10" i="1"/>
  <c r="AI10" i="1"/>
  <c r="AM9" i="1"/>
  <c r="AL9" i="1"/>
  <c r="AK9" i="1"/>
  <c r="AJ9" i="1"/>
  <c r="AI9" i="1"/>
  <c r="AM8" i="1"/>
  <c r="AL8" i="1"/>
  <c r="AK8" i="1"/>
  <c r="AJ8" i="1"/>
  <c r="AI8" i="1"/>
  <c r="AM7" i="1"/>
  <c r="AL7" i="1"/>
  <c r="AK7" i="1"/>
  <c r="AJ7" i="1"/>
  <c r="AI7" i="1"/>
  <c r="AM6" i="1"/>
  <c r="AL6" i="1"/>
  <c r="AK6" i="1"/>
  <c r="AJ6" i="1"/>
  <c r="AI6" i="1"/>
  <c r="AM5" i="1"/>
  <c r="AL5" i="1"/>
  <c r="AK5" i="1"/>
  <c r="AJ5" i="1"/>
  <c r="AI5" i="1"/>
  <c r="AM4" i="1"/>
  <c r="AL4" i="1"/>
  <c r="AK4" i="1"/>
  <c r="AJ4" i="1"/>
  <c r="AI4" i="1"/>
  <c r="AD356" i="1"/>
  <c r="AC356" i="1"/>
  <c r="AB356" i="1"/>
  <c r="AA356" i="1"/>
  <c r="Z356" i="1"/>
  <c r="AD355" i="1"/>
  <c r="AC355" i="1"/>
  <c r="AB355" i="1"/>
  <c r="AA355" i="1"/>
  <c r="Z355" i="1"/>
  <c r="AD354" i="1"/>
  <c r="AC354" i="1"/>
  <c r="AB354" i="1"/>
  <c r="AA354" i="1"/>
  <c r="Z354" i="1"/>
  <c r="AD353" i="1"/>
  <c r="AC353" i="1"/>
  <c r="AB353" i="1"/>
  <c r="AA353" i="1"/>
  <c r="Z353" i="1"/>
  <c r="AD352" i="1"/>
  <c r="AC352" i="1"/>
  <c r="AB352" i="1"/>
  <c r="AA352" i="1"/>
  <c r="Z352" i="1"/>
  <c r="AD351" i="1"/>
  <c r="AC351" i="1"/>
  <c r="AB351" i="1"/>
  <c r="AA351" i="1"/>
  <c r="Z351" i="1"/>
  <c r="AD350" i="1"/>
  <c r="AC350" i="1"/>
  <c r="AB350" i="1"/>
  <c r="AA350" i="1"/>
  <c r="Z350" i="1"/>
  <c r="AD349" i="1"/>
  <c r="AC349" i="1"/>
  <c r="AB349" i="1"/>
  <c r="AA349" i="1"/>
  <c r="Z349" i="1"/>
  <c r="AD348" i="1"/>
  <c r="AC348" i="1"/>
  <c r="AB348" i="1"/>
  <c r="AA348" i="1"/>
  <c r="Z348" i="1"/>
  <c r="AD347" i="1"/>
  <c r="AC347" i="1"/>
  <c r="AB347" i="1"/>
  <c r="AA347" i="1"/>
  <c r="Z347" i="1"/>
  <c r="AD346" i="1"/>
  <c r="AC346" i="1"/>
  <c r="AB346" i="1"/>
  <c r="AA346" i="1"/>
  <c r="Z346" i="1"/>
  <c r="AD345" i="1"/>
  <c r="AC345" i="1"/>
  <c r="AB345" i="1"/>
  <c r="AA345" i="1"/>
  <c r="Z345" i="1"/>
  <c r="AD344" i="1"/>
  <c r="AC344" i="1"/>
  <c r="AB344" i="1"/>
  <c r="AA344" i="1"/>
  <c r="Z344" i="1"/>
  <c r="AD343" i="1"/>
  <c r="AC343" i="1"/>
  <c r="AB343" i="1"/>
  <c r="AA343" i="1"/>
  <c r="Z343" i="1"/>
  <c r="AD342" i="1"/>
  <c r="AC342" i="1"/>
  <c r="AB342" i="1"/>
  <c r="AA342" i="1"/>
  <c r="Z342" i="1"/>
  <c r="AD341" i="1"/>
  <c r="AC341" i="1"/>
  <c r="AB341" i="1"/>
  <c r="AA341" i="1"/>
  <c r="Z341" i="1"/>
  <c r="AD340" i="1"/>
  <c r="AC340" i="1"/>
  <c r="AB340" i="1"/>
  <c r="AA340" i="1"/>
  <c r="Z340" i="1"/>
  <c r="AD339" i="1"/>
  <c r="AC339" i="1"/>
  <c r="AB339" i="1"/>
  <c r="AA339" i="1"/>
  <c r="Z339" i="1"/>
  <c r="AD338" i="1"/>
  <c r="AC338" i="1"/>
  <c r="AB338" i="1"/>
  <c r="AA338" i="1"/>
  <c r="Z338" i="1"/>
  <c r="AD337" i="1"/>
  <c r="AC337" i="1"/>
  <c r="AB337" i="1"/>
  <c r="AA337" i="1"/>
  <c r="Z337" i="1"/>
  <c r="AD336" i="1"/>
  <c r="AC336" i="1"/>
  <c r="AB336" i="1"/>
  <c r="AA336" i="1"/>
  <c r="Z336" i="1"/>
  <c r="AD335" i="1"/>
  <c r="AC335" i="1"/>
  <c r="AB335" i="1"/>
  <c r="AA335" i="1"/>
  <c r="Z335" i="1"/>
  <c r="AD334" i="1"/>
  <c r="AC334" i="1"/>
  <c r="AB334" i="1"/>
  <c r="AA334" i="1"/>
  <c r="Z334" i="1"/>
  <c r="AD333" i="1"/>
  <c r="AC333" i="1"/>
  <c r="AB333" i="1"/>
  <c r="AA333" i="1"/>
  <c r="Z333" i="1"/>
  <c r="AD332" i="1"/>
  <c r="AC332" i="1"/>
  <c r="AB332" i="1"/>
  <c r="AA332" i="1"/>
  <c r="Z332" i="1"/>
  <c r="AD331" i="1"/>
  <c r="AC331" i="1"/>
  <c r="AB331" i="1"/>
  <c r="AA331" i="1"/>
  <c r="Z331" i="1"/>
  <c r="AD330" i="1"/>
  <c r="AC330" i="1"/>
  <c r="AB330" i="1"/>
  <c r="AA330" i="1"/>
  <c r="Z330" i="1"/>
  <c r="AD329" i="1"/>
  <c r="AC329" i="1"/>
  <c r="AB329" i="1"/>
  <c r="AA329" i="1"/>
  <c r="Z329" i="1"/>
  <c r="AD328" i="1"/>
  <c r="AC328" i="1"/>
  <c r="AB328" i="1"/>
  <c r="AA328" i="1"/>
  <c r="Z328" i="1"/>
  <c r="AD327" i="1"/>
  <c r="AC327" i="1"/>
  <c r="AB327" i="1"/>
  <c r="AA327" i="1"/>
  <c r="Z327" i="1"/>
  <c r="AD326" i="1"/>
  <c r="AC326" i="1"/>
  <c r="AB326" i="1"/>
  <c r="AA326" i="1"/>
  <c r="Z326" i="1"/>
  <c r="AD325" i="1"/>
  <c r="AC325" i="1"/>
  <c r="AB325" i="1"/>
  <c r="AA325" i="1"/>
  <c r="Z325" i="1"/>
  <c r="AD324" i="1"/>
  <c r="AC324" i="1"/>
  <c r="AB324" i="1"/>
  <c r="AA324" i="1"/>
  <c r="Z324" i="1"/>
  <c r="AD323" i="1"/>
  <c r="AC323" i="1"/>
  <c r="AB323" i="1"/>
  <c r="AA323" i="1"/>
  <c r="Z323" i="1"/>
  <c r="AD322" i="1"/>
  <c r="AC322" i="1"/>
  <c r="AB322" i="1"/>
  <c r="AA322" i="1"/>
  <c r="Z322" i="1"/>
  <c r="AD321" i="1"/>
  <c r="AC321" i="1"/>
  <c r="AB321" i="1"/>
  <c r="AA321" i="1"/>
  <c r="Z321" i="1"/>
  <c r="AD320" i="1"/>
  <c r="AC320" i="1"/>
  <c r="AB320" i="1"/>
  <c r="AA320" i="1"/>
  <c r="Z320" i="1"/>
  <c r="AD319" i="1"/>
  <c r="AC319" i="1"/>
  <c r="AB319" i="1"/>
  <c r="AA319" i="1"/>
  <c r="Z319" i="1"/>
  <c r="AD318" i="1"/>
  <c r="AC318" i="1"/>
  <c r="AB318" i="1"/>
  <c r="AA318" i="1"/>
  <c r="Z318" i="1"/>
  <c r="AD317" i="1"/>
  <c r="AC317" i="1"/>
  <c r="AB317" i="1"/>
  <c r="AA317" i="1"/>
  <c r="Z317" i="1"/>
  <c r="AD316" i="1"/>
  <c r="AC316" i="1"/>
  <c r="AB316" i="1"/>
  <c r="AA316" i="1"/>
  <c r="Z316" i="1"/>
  <c r="AD315" i="1"/>
  <c r="AC315" i="1"/>
  <c r="AB315" i="1"/>
  <c r="AA315" i="1"/>
  <c r="Z315" i="1"/>
  <c r="AD314" i="1"/>
  <c r="AC314" i="1"/>
  <c r="AB314" i="1"/>
  <c r="AA314" i="1"/>
  <c r="Z314" i="1"/>
  <c r="AD313" i="1"/>
  <c r="AC313" i="1"/>
  <c r="AB313" i="1"/>
  <c r="AA313" i="1"/>
  <c r="Z313" i="1"/>
  <c r="AD312" i="1"/>
  <c r="AC312" i="1"/>
  <c r="AB312" i="1"/>
  <c r="AA312" i="1"/>
  <c r="Z312" i="1"/>
  <c r="AD311" i="1"/>
  <c r="AC311" i="1"/>
  <c r="AB311" i="1"/>
  <c r="AA311" i="1"/>
  <c r="Z311" i="1"/>
  <c r="AD310" i="1"/>
  <c r="AC310" i="1"/>
  <c r="AB310" i="1"/>
  <c r="AA310" i="1"/>
  <c r="Z310" i="1"/>
  <c r="AD309" i="1"/>
  <c r="AC309" i="1"/>
  <c r="AB309" i="1"/>
  <c r="AA309" i="1"/>
  <c r="Z309" i="1"/>
  <c r="AD308" i="1"/>
  <c r="AC308" i="1"/>
  <c r="AB308" i="1"/>
  <c r="AA308" i="1"/>
  <c r="Z308" i="1"/>
  <c r="AD307" i="1"/>
  <c r="AC307" i="1"/>
  <c r="AB307" i="1"/>
  <c r="AA307" i="1"/>
  <c r="Z307" i="1"/>
  <c r="AD306" i="1"/>
  <c r="AC306" i="1"/>
  <c r="AB306" i="1"/>
  <c r="AA306" i="1"/>
  <c r="Z306" i="1"/>
  <c r="AD305" i="1"/>
  <c r="AC305" i="1"/>
  <c r="AB305" i="1"/>
  <c r="AA305" i="1"/>
  <c r="Z305" i="1"/>
  <c r="AD304" i="1"/>
  <c r="AC304" i="1"/>
  <c r="AB304" i="1"/>
  <c r="AA304" i="1"/>
  <c r="Z304" i="1"/>
  <c r="AD303" i="1"/>
  <c r="AC303" i="1"/>
  <c r="AB303" i="1"/>
  <c r="AA303" i="1"/>
  <c r="Z303" i="1"/>
  <c r="AD302" i="1"/>
  <c r="AC302" i="1"/>
  <c r="AB302" i="1"/>
  <c r="AA302" i="1"/>
  <c r="Z302" i="1"/>
  <c r="AD301" i="1"/>
  <c r="AC301" i="1"/>
  <c r="AB301" i="1"/>
  <c r="AA301" i="1"/>
  <c r="Z301" i="1"/>
  <c r="AD300" i="1"/>
  <c r="AC300" i="1"/>
  <c r="AB300" i="1"/>
  <c r="AA300" i="1"/>
  <c r="Z300" i="1"/>
  <c r="AD299" i="1"/>
  <c r="AC299" i="1"/>
  <c r="AB299" i="1"/>
  <c r="AA299" i="1"/>
  <c r="Z299" i="1"/>
  <c r="AD298" i="1"/>
  <c r="AC298" i="1"/>
  <c r="AB298" i="1"/>
  <c r="AA298" i="1"/>
  <c r="Z298" i="1"/>
  <c r="AD297" i="1"/>
  <c r="AC297" i="1"/>
  <c r="AB297" i="1"/>
  <c r="AA297" i="1"/>
  <c r="Z297" i="1"/>
  <c r="AD296" i="1"/>
  <c r="AC296" i="1"/>
  <c r="AB296" i="1"/>
  <c r="AA296" i="1"/>
  <c r="Z296" i="1"/>
  <c r="AD295" i="1"/>
  <c r="AC295" i="1"/>
  <c r="AB295" i="1"/>
  <c r="AA295" i="1"/>
  <c r="Z295" i="1"/>
  <c r="AD294" i="1"/>
  <c r="AC294" i="1"/>
  <c r="AB294" i="1"/>
  <c r="AA294" i="1"/>
  <c r="Z294" i="1"/>
  <c r="AD293" i="1"/>
  <c r="AC293" i="1"/>
  <c r="AB293" i="1"/>
  <c r="AA293" i="1"/>
  <c r="Z293" i="1"/>
  <c r="AD292" i="1"/>
  <c r="AC292" i="1"/>
  <c r="AB292" i="1"/>
  <c r="AA292" i="1"/>
  <c r="Z292" i="1"/>
  <c r="AD291" i="1"/>
  <c r="AC291" i="1"/>
  <c r="AB291" i="1"/>
  <c r="AA291" i="1"/>
  <c r="Z291" i="1"/>
  <c r="AD290" i="1"/>
  <c r="AC290" i="1"/>
  <c r="AB290" i="1"/>
  <c r="AA290" i="1"/>
  <c r="Z290" i="1"/>
  <c r="AD289" i="1"/>
  <c r="AC289" i="1"/>
  <c r="AB289" i="1"/>
  <c r="AA289" i="1"/>
  <c r="Z289" i="1"/>
  <c r="AD288" i="1"/>
  <c r="AC288" i="1"/>
  <c r="AB288" i="1"/>
  <c r="AA288" i="1"/>
  <c r="Z288" i="1"/>
  <c r="AD287" i="1"/>
  <c r="AC287" i="1"/>
  <c r="AB287" i="1"/>
  <c r="AA287" i="1"/>
  <c r="Z287" i="1"/>
  <c r="AD286" i="1"/>
  <c r="AC286" i="1"/>
  <c r="AB286" i="1"/>
  <c r="AA286" i="1"/>
  <c r="Z286" i="1"/>
  <c r="AD285" i="1"/>
  <c r="AC285" i="1"/>
  <c r="AB285" i="1"/>
  <c r="AA285" i="1"/>
  <c r="Z285" i="1"/>
  <c r="AD284" i="1"/>
  <c r="AC284" i="1"/>
  <c r="AB284" i="1"/>
  <c r="AA284" i="1"/>
  <c r="Z284" i="1"/>
  <c r="AD283" i="1"/>
  <c r="AC283" i="1"/>
  <c r="AB283" i="1"/>
  <c r="AA283" i="1"/>
  <c r="Z283" i="1"/>
  <c r="AD282" i="1"/>
  <c r="AC282" i="1"/>
  <c r="AB282" i="1"/>
  <c r="AA282" i="1"/>
  <c r="Z282" i="1"/>
  <c r="AD281" i="1"/>
  <c r="AC281" i="1"/>
  <c r="AB281" i="1"/>
  <c r="AA281" i="1"/>
  <c r="Z281" i="1"/>
  <c r="AD280" i="1"/>
  <c r="AC280" i="1"/>
  <c r="AB280" i="1"/>
  <c r="AA280" i="1"/>
  <c r="Z280" i="1"/>
  <c r="AD279" i="1"/>
  <c r="AC279" i="1"/>
  <c r="AB279" i="1"/>
  <c r="AA279" i="1"/>
  <c r="Z279" i="1"/>
  <c r="AD278" i="1"/>
  <c r="AC278" i="1"/>
  <c r="AB278" i="1"/>
  <c r="AA278" i="1"/>
  <c r="Z278" i="1"/>
  <c r="AD277" i="1"/>
  <c r="AC277" i="1"/>
  <c r="AB277" i="1"/>
  <c r="AA277" i="1"/>
  <c r="Z277" i="1"/>
  <c r="AD276" i="1"/>
  <c r="AC276" i="1"/>
  <c r="AB276" i="1"/>
  <c r="AA276" i="1"/>
  <c r="Z276" i="1"/>
  <c r="AD275" i="1"/>
  <c r="AC275" i="1"/>
  <c r="AB275" i="1"/>
  <c r="AA275" i="1"/>
  <c r="Z275" i="1"/>
  <c r="AD274" i="1"/>
  <c r="AC274" i="1"/>
  <c r="AB274" i="1"/>
  <c r="AA274" i="1"/>
  <c r="Z274" i="1"/>
  <c r="AD273" i="1"/>
  <c r="AC273" i="1"/>
  <c r="AB273" i="1"/>
  <c r="AA273" i="1"/>
  <c r="Z273" i="1"/>
  <c r="AD272" i="1"/>
  <c r="AC272" i="1"/>
  <c r="AB272" i="1"/>
  <c r="AA272" i="1"/>
  <c r="Z272" i="1"/>
  <c r="AD271" i="1"/>
  <c r="AC271" i="1"/>
  <c r="AB271" i="1"/>
  <c r="AA271" i="1"/>
  <c r="Z271" i="1"/>
  <c r="AD270" i="1"/>
  <c r="AC270" i="1"/>
  <c r="AB270" i="1"/>
  <c r="AA270" i="1"/>
  <c r="Z270" i="1"/>
  <c r="AD269" i="1"/>
  <c r="AC269" i="1"/>
  <c r="AB269" i="1"/>
  <c r="AA269" i="1"/>
  <c r="Z269" i="1"/>
  <c r="AD268" i="1"/>
  <c r="AC268" i="1"/>
  <c r="AB268" i="1"/>
  <c r="AA268" i="1"/>
  <c r="Z268" i="1"/>
  <c r="AD267" i="1"/>
  <c r="AC267" i="1"/>
  <c r="AB267" i="1"/>
  <c r="AA267" i="1"/>
  <c r="Z267" i="1"/>
  <c r="AD266" i="1"/>
  <c r="AC266" i="1"/>
  <c r="AB266" i="1"/>
  <c r="AA266" i="1"/>
  <c r="Z266" i="1"/>
  <c r="AD265" i="1"/>
  <c r="AC265" i="1"/>
  <c r="AB265" i="1"/>
  <c r="AA265" i="1"/>
  <c r="Z265" i="1"/>
  <c r="AD264" i="1"/>
  <c r="AC264" i="1"/>
  <c r="AB264" i="1"/>
  <c r="AA264" i="1"/>
  <c r="Z264" i="1"/>
  <c r="AD263" i="1"/>
  <c r="AC263" i="1"/>
  <c r="AB263" i="1"/>
  <c r="AA263" i="1"/>
  <c r="Z263" i="1"/>
  <c r="AD262" i="1"/>
  <c r="AC262" i="1"/>
  <c r="AB262" i="1"/>
  <c r="AA262" i="1"/>
  <c r="Z262" i="1"/>
  <c r="AD261" i="1"/>
  <c r="AC261" i="1"/>
  <c r="AB261" i="1"/>
  <c r="AA261" i="1"/>
  <c r="Z261" i="1"/>
  <c r="AD260" i="1"/>
  <c r="AC260" i="1"/>
  <c r="AB260" i="1"/>
  <c r="AA260" i="1"/>
  <c r="Z260" i="1"/>
  <c r="AD259" i="1"/>
  <c r="AC259" i="1"/>
  <c r="AB259" i="1"/>
  <c r="AA259" i="1"/>
  <c r="Z259" i="1"/>
  <c r="AD258" i="1"/>
  <c r="AC258" i="1"/>
  <c r="AB258" i="1"/>
  <c r="AA258" i="1"/>
  <c r="Z258" i="1"/>
  <c r="AD257" i="1"/>
  <c r="AC257" i="1"/>
  <c r="AB257" i="1"/>
  <c r="AA257" i="1"/>
  <c r="Z257" i="1"/>
  <c r="AD256" i="1"/>
  <c r="AC256" i="1"/>
  <c r="AB256" i="1"/>
  <c r="AA256" i="1"/>
  <c r="Z256" i="1"/>
  <c r="AD255" i="1"/>
  <c r="AC255" i="1"/>
  <c r="AB255" i="1"/>
  <c r="AA255" i="1"/>
  <c r="Z255" i="1"/>
  <c r="AD254" i="1"/>
  <c r="AC254" i="1"/>
  <c r="AB254" i="1"/>
  <c r="AA254" i="1"/>
  <c r="Z254" i="1"/>
  <c r="AD253" i="1"/>
  <c r="AC253" i="1"/>
  <c r="AB253" i="1"/>
  <c r="AA253" i="1"/>
  <c r="Z253" i="1"/>
  <c r="AD252" i="1"/>
  <c r="AC252" i="1"/>
  <c r="AB252" i="1"/>
  <c r="AA252" i="1"/>
  <c r="Z252" i="1"/>
  <c r="AD251" i="1"/>
  <c r="AC251" i="1"/>
  <c r="AB251" i="1"/>
  <c r="AA251" i="1"/>
  <c r="Z251" i="1"/>
  <c r="AD250" i="1"/>
  <c r="AC250" i="1"/>
  <c r="AB250" i="1"/>
  <c r="AA250" i="1"/>
  <c r="Z250" i="1"/>
  <c r="AD249" i="1"/>
  <c r="AC249" i="1"/>
  <c r="AB249" i="1"/>
  <c r="AA249" i="1"/>
  <c r="Z249" i="1"/>
  <c r="AD248" i="1"/>
  <c r="AC248" i="1"/>
  <c r="AB248" i="1"/>
  <c r="AA248" i="1"/>
  <c r="Z248" i="1"/>
  <c r="AD247" i="1"/>
  <c r="AC247" i="1"/>
  <c r="AB247" i="1"/>
  <c r="AA247" i="1"/>
  <c r="Z247" i="1"/>
  <c r="AD246" i="1"/>
  <c r="AC246" i="1"/>
  <c r="AB246" i="1"/>
  <c r="AA246" i="1"/>
  <c r="Z246" i="1"/>
  <c r="AD245" i="1"/>
  <c r="AC245" i="1"/>
  <c r="AB245" i="1"/>
  <c r="AA245" i="1"/>
  <c r="Z245" i="1"/>
  <c r="AD244" i="1"/>
  <c r="AC244" i="1"/>
  <c r="AB244" i="1"/>
  <c r="AA244" i="1"/>
  <c r="Z244" i="1"/>
  <c r="AD243" i="1"/>
  <c r="AC243" i="1"/>
  <c r="AB243" i="1"/>
  <c r="AA243" i="1"/>
  <c r="Z243" i="1"/>
  <c r="AD242" i="1"/>
  <c r="AC242" i="1"/>
  <c r="AB242" i="1"/>
  <c r="AA242" i="1"/>
  <c r="Z242" i="1"/>
  <c r="AD241" i="1"/>
  <c r="AC241" i="1"/>
  <c r="AB241" i="1"/>
  <c r="AA241" i="1"/>
  <c r="Z241" i="1"/>
  <c r="AD240" i="1"/>
  <c r="AC240" i="1"/>
  <c r="AB240" i="1"/>
  <c r="AA240" i="1"/>
  <c r="Z240" i="1"/>
  <c r="AD239" i="1"/>
  <c r="AC239" i="1"/>
  <c r="AB239" i="1"/>
  <c r="AA239" i="1"/>
  <c r="Z239" i="1"/>
  <c r="AD238" i="1"/>
  <c r="AC238" i="1"/>
  <c r="AB238" i="1"/>
  <c r="AA238" i="1"/>
  <c r="Z238" i="1"/>
  <c r="AD237" i="1"/>
  <c r="AC237" i="1"/>
  <c r="AB237" i="1"/>
  <c r="AA237" i="1"/>
  <c r="Z237" i="1"/>
  <c r="AD236" i="1"/>
  <c r="AC236" i="1"/>
  <c r="AB236" i="1"/>
  <c r="AA236" i="1"/>
  <c r="Z236" i="1"/>
  <c r="AD235" i="1"/>
  <c r="AC235" i="1"/>
  <c r="AB235" i="1"/>
  <c r="AA235" i="1"/>
  <c r="Z235" i="1"/>
  <c r="AD234" i="1"/>
  <c r="AC234" i="1"/>
  <c r="AB234" i="1"/>
  <c r="AA234" i="1"/>
  <c r="Z234" i="1"/>
  <c r="AD233" i="1"/>
  <c r="AC233" i="1"/>
  <c r="AB233" i="1"/>
  <c r="AA233" i="1"/>
  <c r="Z233" i="1"/>
  <c r="AD232" i="1"/>
  <c r="AC232" i="1"/>
  <c r="AB232" i="1"/>
  <c r="AA232" i="1"/>
  <c r="Z232" i="1"/>
  <c r="AD231" i="1"/>
  <c r="AC231" i="1"/>
  <c r="AB231" i="1"/>
  <c r="AA231" i="1"/>
  <c r="Z231" i="1"/>
  <c r="AD230" i="1"/>
  <c r="AC230" i="1"/>
  <c r="AB230" i="1"/>
  <c r="AA230" i="1"/>
  <c r="Z230" i="1"/>
  <c r="AD229" i="1"/>
  <c r="AC229" i="1"/>
  <c r="AB229" i="1"/>
  <c r="AA229" i="1"/>
  <c r="Z229" i="1"/>
  <c r="AD228" i="1"/>
  <c r="AC228" i="1"/>
  <c r="AB228" i="1"/>
  <c r="AA228" i="1"/>
  <c r="Z228" i="1"/>
  <c r="AD227" i="1"/>
  <c r="AC227" i="1"/>
  <c r="AB227" i="1"/>
  <c r="AA227" i="1"/>
  <c r="Z227" i="1"/>
  <c r="AD226" i="1"/>
  <c r="AC226" i="1"/>
  <c r="AB226" i="1"/>
  <c r="AA226" i="1"/>
  <c r="Z226" i="1"/>
  <c r="AD225" i="1"/>
  <c r="AC225" i="1"/>
  <c r="AB225" i="1"/>
  <c r="AA225" i="1"/>
  <c r="Z225" i="1"/>
  <c r="AD224" i="1"/>
  <c r="AC224" i="1"/>
  <c r="AB224" i="1"/>
  <c r="AA224" i="1"/>
  <c r="Z224" i="1"/>
  <c r="AD223" i="1"/>
  <c r="AC223" i="1"/>
  <c r="AB223" i="1"/>
  <c r="AA223" i="1"/>
  <c r="Z223" i="1"/>
  <c r="AD222" i="1"/>
  <c r="AC222" i="1"/>
  <c r="AB222" i="1"/>
  <c r="AA222" i="1"/>
  <c r="Z222" i="1"/>
  <c r="AD221" i="1"/>
  <c r="AC221" i="1"/>
  <c r="AB221" i="1"/>
  <c r="AA221" i="1"/>
  <c r="Z221" i="1"/>
  <c r="AD220" i="1"/>
  <c r="AC220" i="1"/>
  <c r="AB220" i="1"/>
  <c r="AA220" i="1"/>
  <c r="Z220" i="1"/>
  <c r="AD219" i="1"/>
  <c r="AC219" i="1"/>
  <c r="AB219" i="1"/>
  <c r="AA219" i="1"/>
  <c r="Z219" i="1"/>
  <c r="AD218" i="1"/>
  <c r="AC218" i="1"/>
  <c r="AB218" i="1"/>
  <c r="AA218" i="1"/>
  <c r="Z218" i="1"/>
  <c r="AD217" i="1"/>
  <c r="AC217" i="1"/>
  <c r="AB217" i="1"/>
  <c r="AA217" i="1"/>
  <c r="Z217" i="1"/>
  <c r="AD216" i="1"/>
  <c r="AC216" i="1"/>
  <c r="AB216" i="1"/>
  <c r="AA216" i="1"/>
  <c r="Z216" i="1"/>
  <c r="AD215" i="1"/>
  <c r="AC215" i="1"/>
  <c r="AB215" i="1"/>
  <c r="AA215" i="1"/>
  <c r="Z215" i="1"/>
  <c r="AD214" i="1"/>
  <c r="AC214" i="1"/>
  <c r="AB214" i="1"/>
  <c r="AA214" i="1"/>
  <c r="Z214" i="1"/>
  <c r="AD213" i="1"/>
  <c r="AC213" i="1"/>
  <c r="AB213" i="1"/>
  <c r="AA213" i="1"/>
  <c r="Z213" i="1"/>
  <c r="AD212" i="1"/>
  <c r="AC212" i="1"/>
  <c r="AB212" i="1"/>
  <c r="AA212" i="1"/>
  <c r="Z212" i="1"/>
  <c r="AD211" i="1"/>
  <c r="AC211" i="1"/>
  <c r="AB211" i="1"/>
  <c r="AA211" i="1"/>
  <c r="Z211" i="1"/>
  <c r="AD210" i="1"/>
  <c r="AC210" i="1"/>
  <c r="AB210" i="1"/>
  <c r="AA210" i="1"/>
  <c r="Z210" i="1"/>
  <c r="AD209" i="1"/>
  <c r="AC209" i="1"/>
  <c r="AB209" i="1"/>
  <c r="AA209" i="1"/>
  <c r="Z209" i="1"/>
  <c r="AD208" i="1"/>
  <c r="AC208" i="1"/>
  <c r="AB208" i="1"/>
  <c r="AA208" i="1"/>
  <c r="Z208" i="1"/>
  <c r="AD207" i="1"/>
  <c r="AC207" i="1"/>
  <c r="AB207" i="1"/>
  <c r="AA207" i="1"/>
  <c r="Z207" i="1"/>
  <c r="AD206" i="1"/>
  <c r="AC206" i="1"/>
  <c r="AB206" i="1"/>
  <c r="AA206" i="1"/>
  <c r="Z206" i="1"/>
  <c r="AD205" i="1"/>
  <c r="AC205" i="1"/>
  <c r="AB205" i="1"/>
  <c r="AA205" i="1"/>
  <c r="Z205" i="1"/>
  <c r="AD204" i="1"/>
  <c r="AC204" i="1"/>
  <c r="AB204" i="1"/>
  <c r="AA204" i="1"/>
  <c r="Z204" i="1"/>
  <c r="AD203" i="1"/>
  <c r="AC203" i="1"/>
  <c r="AB203" i="1"/>
  <c r="AA203" i="1"/>
  <c r="Z203" i="1"/>
  <c r="AD202" i="1"/>
  <c r="AC202" i="1"/>
  <c r="AB202" i="1"/>
  <c r="AA202" i="1"/>
  <c r="Z202" i="1"/>
  <c r="AD201" i="1"/>
  <c r="AC201" i="1"/>
  <c r="AB201" i="1"/>
  <c r="AA201" i="1"/>
  <c r="Z201" i="1"/>
  <c r="AD200" i="1"/>
  <c r="AC200" i="1"/>
  <c r="AB200" i="1"/>
  <c r="AA200" i="1"/>
  <c r="Z200" i="1"/>
  <c r="AD199" i="1"/>
  <c r="AC199" i="1"/>
  <c r="AB199" i="1"/>
  <c r="AA199" i="1"/>
  <c r="Z199" i="1"/>
  <c r="AD198" i="1"/>
  <c r="AC198" i="1"/>
  <c r="AB198" i="1"/>
  <c r="AA198" i="1"/>
  <c r="Z198" i="1"/>
  <c r="AD197" i="1"/>
  <c r="AC197" i="1"/>
  <c r="AB197" i="1"/>
  <c r="AA197" i="1"/>
  <c r="Z197" i="1"/>
  <c r="AD196" i="1"/>
  <c r="AC196" i="1"/>
  <c r="AB196" i="1"/>
  <c r="AA196" i="1"/>
  <c r="Z196" i="1"/>
  <c r="AD195" i="1"/>
  <c r="AC195" i="1"/>
  <c r="AB195" i="1"/>
  <c r="AA195" i="1"/>
  <c r="Z195" i="1"/>
  <c r="AD194" i="1"/>
  <c r="AC194" i="1"/>
  <c r="AB194" i="1"/>
  <c r="AA194" i="1"/>
  <c r="Z194" i="1"/>
  <c r="AD193" i="1"/>
  <c r="AC193" i="1"/>
  <c r="AB193" i="1"/>
  <c r="AA193" i="1"/>
  <c r="Z193" i="1"/>
  <c r="AD192" i="1"/>
  <c r="AC192" i="1"/>
  <c r="AB192" i="1"/>
  <c r="AA192" i="1"/>
  <c r="Z192" i="1"/>
  <c r="AD191" i="1"/>
  <c r="AC191" i="1"/>
  <c r="AB191" i="1"/>
  <c r="AA191" i="1"/>
  <c r="Z191" i="1"/>
  <c r="AD190" i="1"/>
  <c r="AC190" i="1"/>
  <c r="AB190" i="1"/>
  <c r="AA190" i="1"/>
  <c r="Z190" i="1"/>
  <c r="AD189" i="1"/>
  <c r="AC189" i="1"/>
  <c r="AB189" i="1"/>
  <c r="AA189" i="1"/>
  <c r="Z189" i="1"/>
  <c r="AD188" i="1"/>
  <c r="AC188" i="1"/>
  <c r="AB188" i="1"/>
  <c r="AA188" i="1"/>
  <c r="Z188" i="1"/>
  <c r="AD187" i="1"/>
  <c r="AC187" i="1"/>
  <c r="AB187" i="1"/>
  <c r="AA187" i="1"/>
  <c r="Z187" i="1"/>
  <c r="AD186" i="1"/>
  <c r="AC186" i="1"/>
  <c r="AB186" i="1"/>
  <c r="AA186" i="1"/>
  <c r="Z186" i="1"/>
  <c r="AD185" i="1"/>
  <c r="AC185" i="1"/>
  <c r="AB185" i="1"/>
  <c r="AA185" i="1"/>
  <c r="Z185" i="1"/>
  <c r="AD184" i="1"/>
  <c r="AC184" i="1"/>
  <c r="AB184" i="1"/>
  <c r="AA184" i="1"/>
  <c r="Z184" i="1"/>
  <c r="AD183" i="1"/>
  <c r="AC183" i="1"/>
  <c r="AB183" i="1"/>
  <c r="AA183" i="1"/>
  <c r="Z183" i="1"/>
  <c r="AD182" i="1"/>
  <c r="AC182" i="1"/>
  <c r="AB182" i="1"/>
  <c r="AA182" i="1"/>
  <c r="Z182" i="1"/>
  <c r="AD181" i="1"/>
  <c r="AC181" i="1"/>
  <c r="AB181" i="1"/>
  <c r="AA181" i="1"/>
  <c r="Z181" i="1"/>
  <c r="AD180" i="1"/>
  <c r="AC180" i="1"/>
  <c r="AB180" i="1"/>
  <c r="AA180" i="1"/>
  <c r="Z180" i="1"/>
  <c r="AD179" i="1"/>
  <c r="AC179" i="1"/>
  <c r="AB179" i="1"/>
  <c r="AA179" i="1"/>
  <c r="Z179" i="1"/>
  <c r="AD178" i="1"/>
  <c r="AC178" i="1"/>
  <c r="AB178" i="1"/>
  <c r="AA178" i="1"/>
  <c r="Z178" i="1"/>
  <c r="AD177" i="1"/>
  <c r="AC177" i="1"/>
  <c r="AB177" i="1"/>
  <c r="AA177" i="1"/>
  <c r="Z177" i="1"/>
  <c r="AD176" i="1"/>
  <c r="AC176" i="1"/>
  <c r="AB176" i="1"/>
  <c r="AA176" i="1"/>
  <c r="Z176" i="1"/>
  <c r="AD175" i="1"/>
  <c r="AC175" i="1"/>
  <c r="AB175" i="1"/>
  <c r="AA175" i="1"/>
  <c r="Z175" i="1"/>
  <c r="AD174" i="1"/>
  <c r="AC174" i="1"/>
  <c r="AB174" i="1"/>
  <c r="AA174" i="1"/>
  <c r="Z174" i="1"/>
  <c r="AD173" i="1"/>
  <c r="AC173" i="1"/>
  <c r="AB173" i="1"/>
  <c r="AA173" i="1"/>
  <c r="Z173" i="1"/>
  <c r="AD172" i="1"/>
  <c r="AC172" i="1"/>
  <c r="AB172" i="1"/>
  <c r="AA172" i="1"/>
  <c r="Z172" i="1"/>
  <c r="AD171" i="1"/>
  <c r="AC171" i="1"/>
  <c r="AB171" i="1"/>
  <c r="AA171" i="1"/>
  <c r="Z171" i="1"/>
  <c r="AD170" i="1"/>
  <c r="AC170" i="1"/>
  <c r="AB170" i="1"/>
  <c r="AA170" i="1"/>
  <c r="Z170" i="1"/>
  <c r="AD169" i="1"/>
  <c r="AC169" i="1"/>
  <c r="AB169" i="1"/>
  <c r="AA169" i="1"/>
  <c r="Z169" i="1"/>
  <c r="AD168" i="1"/>
  <c r="AC168" i="1"/>
  <c r="AB168" i="1"/>
  <c r="AA168" i="1"/>
  <c r="Z168" i="1"/>
  <c r="AD167" i="1"/>
  <c r="AC167" i="1"/>
  <c r="AB167" i="1"/>
  <c r="AA167" i="1"/>
  <c r="Z167" i="1"/>
  <c r="AD166" i="1"/>
  <c r="AC166" i="1"/>
  <c r="AB166" i="1"/>
  <c r="AA166" i="1"/>
  <c r="Z166" i="1"/>
  <c r="AD165" i="1"/>
  <c r="AC165" i="1"/>
  <c r="AB165" i="1"/>
  <c r="AA165" i="1"/>
  <c r="Z165" i="1"/>
  <c r="AD164" i="1"/>
  <c r="AC164" i="1"/>
  <c r="AB164" i="1"/>
  <c r="AA164" i="1"/>
  <c r="Z164" i="1"/>
  <c r="AD163" i="1"/>
  <c r="AC163" i="1"/>
  <c r="AB163" i="1"/>
  <c r="AA163" i="1"/>
  <c r="Z163" i="1"/>
  <c r="AD162" i="1"/>
  <c r="AC162" i="1"/>
  <c r="AB162" i="1"/>
  <c r="AA162" i="1"/>
  <c r="Z162" i="1"/>
  <c r="AD161" i="1"/>
  <c r="AC161" i="1"/>
  <c r="AB161" i="1"/>
  <c r="AA161" i="1"/>
  <c r="Z161" i="1"/>
  <c r="AD160" i="1"/>
  <c r="AC160" i="1"/>
  <c r="AB160" i="1"/>
  <c r="AA160" i="1"/>
  <c r="Z160" i="1"/>
  <c r="AD159" i="1"/>
  <c r="AC159" i="1"/>
  <c r="AB159" i="1"/>
  <c r="AA159" i="1"/>
  <c r="Z159" i="1"/>
  <c r="AD158" i="1"/>
  <c r="AC158" i="1"/>
  <c r="AB158" i="1"/>
  <c r="AA158" i="1"/>
  <c r="Z158" i="1"/>
  <c r="AD157" i="1"/>
  <c r="AC157" i="1"/>
  <c r="AB157" i="1"/>
  <c r="AA157" i="1"/>
  <c r="Z157" i="1"/>
  <c r="AD156" i="1"/>
  <c r="AC156" i="1"/>
  <c r="AB156" i="1"/>
  <c r="AA156" i="1"/>
  <c r="Z156" i="1"/>
  <c r="AD155" i="1"/>
  <c r="AC155" i="1"/>
  <c r="AB155" i="1"/>
  <c r="AA155" i="1"/>
  <c r="Z155" i="1"/>
  <c r="AD154" i="1"/>
  <c r="AC154" i="1"/>
  <c r="AB154" i="1"/>
  <c r="AA154" i="1"/>
  <c r="Z154" i="1"/>
  <c r="AD153" i="1"/>
  <c r="AC153" i="1"/>
  <c r="AB153" i="1"/>
  <c r="AA153" i="1"/>
  <c r="Z153" i="1"/>
  <c r="AD152" i="1"/>
  <c r="AC152" i="1"/>
  <c r="AB152" i="1"/>
  <c r="AA152" i="1"/>
  <c r="Z152" i="1"/>
  <c r="AD151" i="1"/>
  <c r="AC151" i="1"/>
  <c r="AB151" i="1"/>
  <c r="AA151" i="1"/>
  <c r="Z151" i="1"/>
  <c r="AD150" i="1"/>
  <c r="AC150" i="1"/>
  <c r="AB150" i="1"/>
  <c r="AA150" i="1"/>
  <c r="Z150" i="1"/>
  <c r="AD149" i="1"/>
  <c r="AC149" i="1"/>
  <c r="AB149" i="1"/>
  <c r="AA149" i="1"/>
  <c r="Z149" i="1"/>
  <c r="AD148" i="1"/>
  <c r="AC148" i="1"/>
  <c r="AB148" i="1"/>
  <c r="AA148" i="1"/>
  <c r="Z148" i="1"/>
  <c r="AD147" i="1"/>
  <c r="AC147" i="1"/>
  <c r="AB147" i="1"/>
  <c r="AA147" i="1"/>
  <c r="Z147" i="1"/>
  <c r="AD146" i="1"/>
  <c r="AC146" i="1"/>
  <c r="AB146" i="1"/>
  <c r="AA146" i="1"/>
  <c r="Z146" i="1"/>
  <c r="AD145" i="1"/>
  <c r="AC145" i="1"/>
  <c r="AB145" i="1"/>
  <c r="AA145" i="1"/>
  <c r="Z145" i="1"/>
  <c r="AD144" i="1"/>
  <c r="AC144" i="1"/>
  <c r="AB144" i="1"/>
  <c r="AA144" i="1"/>
  <c r="Z144" i="1"/>
  <c r="AD143" i="1"/>
  <c r="AC143" i="1"/>
  <c r="AB143" i="1"/>
  <c r="AA143" i="1"/>
  <c r="Z143" i="1"/>
  <c r="AD142" i="1"/>
  <c r="AC142" i="1"/>
  <c r="AB142" i="1"/>
  <c r="AA142" i="1"/>
  <c r="Z142" i="1"/>
  <c r="AD141" i="1"/>
  <c r="AC141" i="1"/>
  <c r="AB141" i="1"/>
  <c r="AA141" i="1"/>
  <c r="Z141" i="1"/>
  <c r="AD140" i="1"/>
  <c r="AC140" i="1"/>
  <c r="AB140" i="1"/>
  <c r="AA140" i="1"/>
  <c r="Z140" i="1"/>
  <c r="AD139" i="1"/>
  <c r="AC139" i="1"/>
  <c r="AB139" i="1"/>
  <c r="AA139" i="1"/>
  <c r="Z139" i="1"/>
  <c r="AD138" i="1"/>
  <c r="AC138" i="1"/>
  <c r="AB138" i="1"/>
  <c r="AA138" i="1"/>
  <c r="Z138" i="1"/>
  <c r="AD137" i="1"/>
  <c r="AC137" i="1"/>
  <c r="AB137" i="1"/>
  <c r="AA137" i="1"/>
  <c r="Z137" i="1"/>
  <c r="AD136" i="1"/>
  <c r="AC136" i="1"/>
  <c r="AB136" i="1"/>
  <c r="AA136" i="1"/>
  <c r="Z136" i="1"/>
  <c r="AD135" i="1"/>
  <c r="AC135" i="1"/>
  <c r="AB135" i="1"/>
  <c r="AA135" i="1"/>
  <c r="Z135" i="1"/>
  <c r="AD134" i="1"/>
  <c r="AC134" i="1"/>
  <c r="AB134" i="1"/>
  <c r="AA134" i="1"/>
  <c r="Z134" i="1"/>
  <c r="AD133" i="1"/>
  <c r="AC133" i="1"/>
  <c r="AB133" i="1"/>
  <c r="AA133" i="1"/>
  <c r="Z133" i="1"/>
  <c r="AD132" i="1"/>
  <c r="AC132" i="1"/>
  <c r="AB132" i="1"/>
  <c r="AA132" i="1"/>
  <c r="Z132" i="1"/>
  <c r="AD131" i="1"/>
  <c r="AC131" i="1"/>
  <c r="AB131" i="1"/>
  <c r="AA131" i="1"/>
  <c r="Z131" i="1"/>
  <c r="AD130" i="1"/>
  <c r="AC130" i="1"/>
  <c r="AB130" i="1"/>
  <c r="AA130" i="1"/>
  <c r="Z130" i="1"/>
  <c r="AD129" i="1"/>
  <c r="AC129" i="1"/>
  <c r="AB129" i="1"/>
  <c r="AA129" i="1"/>
  <c r="Z129" i="1"/>
  <c r="AD128" i="1"/>
  <c r="AC128" i="1"/>
  <c r="AB128" i="1"/>
  <c r="AA128" i="1"/>
  <c r="Z128" i="1"/>
  <c r="AD127" i="1"/>
  <c r="AC127" i="1"/>
  <c r="AB127" i="1"/>
  <c r="AA127" i="1"/>
  <c r="Z127" i="1"/>
  <c r="AD126" i="1"/>
  <c r="AC126" i="1"/>
  <c r="AB126" i="1"/>
  <c r="AA126" i="1"/>
  <c r="Z126" i="1"/>
  <c r="AD125" i="1"/>
  <c r="AC125" i="1"/>
  <c r="AB125" i="1"/>
  <c r="AA125" i="1"/>
  <c r="Z125" i="1"/>
  <c r="AD124" i="1"/>
  <c r="AC124" i="1"/>
  <c r="AB124" i="1"/>
  <c r="AA124" i="1"/>
  <c r="Z124" i="1"/>
  <c r="AD123" i="1"/>
  <c r="AC123" i="1"/>
  <c r="AB123" i="1"/>
  <c r="AA123" i="1"/>
  <c r="Z123" i="1"/>
  <c r="AD122" i="1"/>
  <c r="AC122" i="1"/>
  <c r="AB122" i="1"/>
  <c r="AA122" i="1"/>
  <c r="Z122" i="1"/>
  <c r="AD121" i="1"/>
  <c r="AC121" i="1"/>
  <c r="AB121" i="1"/>
  <c r="AA121" i="1"/>
  <c r="Z121" i="1"/>
  <c r="AD120" i="1"/>
  <c r="AC120" i="1"/>
  <c r="AB120" i="1"/>
  <c r="AA120" i="1"/>
  <c r="Z120" i="1"/>
  <c r="AD119" i="1"/>
  <c r="AC119" i="1"/>
  <c r="AB119" i="1"/>
  <c r="AA119" i="1"/>
  <c r="Z119" i="1"/>
  <c r="AD118" i="1"/>
  <c r="AC118" i="1"/>
  <c r="AB118" i="1"/>
  <c r="AA118" i="1"/>
  <c r="Z118" i="1"/>
  <c r="AD117" i="1"/>
  <c r="AC117" i="1"/>
  <c r="AB117" i="1"/>
  <c r="AA117" i="1"/>
  <c r="Z117" i="1"/>
  <c r="AD116" i="1"/>
  <c r="AC116" i="1"/>
  <c r="AB116" i="1"/>
  <c r="AA116" i="1"/>
  <c r="Z116" i="1"/>
  <c r="AD115" i="1"/>
  <c r="AC115" i="1"/>
  <c r="AB115" i="1"/>
  <c r="AA115" i="1"/>
  <c r="Z115" i="1"/>
  <c r="AD114" i="1"/>
  <c r="AC114" i="1"/>
  <c r="AB114" i="1"/>
  <c r="AA114" i="1"/>
  <c r="Z114" i="1"/>
  <c r="AD113" i="1"/>
  <c r="AC113" i="1"/>
  <c r="AB113" i="1"/>
  <c r="AA113" i="1"/>
  <c r="Z113" i="1"/>
  <c r="AD112" i="1"/>
  <c r="AC112" i="1"/>
  <c r="AB112" i="1"/>
  <c r="AA112" i="1"/>
  <c r="Z112" i="1"/>
  <c r="AD111" i="1"/>
  <c r="AC111" i="1"/>
  <c r="AB111" i="1"/>
  <c r="AA111" i="1"/>
  <c r="Z111" i="1"/>
  <c r="AD110" i="1"/>
  <c r="AC110" i="1"/>
  <c r="AB110" i="1"/>
  <c r="AA110" i="1"/>
  <c r="Z110" i="1"/>
  <c r="AD109" i="1"/>
  <c r="AC109" i="1"/>
  <c r="AB109" i="1"/>
  <c r="AA109" i="1"/>
  <c r="Z109" i="1"/>
  <c r="AD108" i="1"/>
  <c r="AC108" i="1"/>
  <c r="AB108" i="1"/>
  <c r="AA108" i="1"/>
  <c r="Z108" i="1"/>
  <c r="AD107" i="1"/>
  <c r="AC107" i="1"/>
  <c r="AB107" i="1"/>
  <c r="AA107" i="1"/>
  <c r="Z107" i="1"/>
  <c r="AD106" i="1"/>
  <c r="AC106" i="1"/>
  <c r="AB106" i="1"/>
  <c r="AA106" i="1"/>
  <c r="Z106" i="1"/>
  <c r="AD105" i="1"/>
  <c r="AC105" i="1"/>
  <c r="AB105" i="1"/>
  <c r="AA105" i="1"/>
  <c r="Z105" i="1"/>
  <c r="AD104" i="1"/>
  <c r="AC104" i="1"/>
  <c r="AB104" i="1"/>
  <c r="AA104" i="1"/>
  <c r="Z104" i="1"/>
  <c r="AD103" i="1"/>
  <c r="AC103" i="1"/>
  <c r="AB103" i="1"/>
  <c r="AA103" i="1"/>
  <c r="Z103" i="1"/>
  <c r="AD102" i="1"/>
  <c r="AC102" i="1"/>
  <c r="AB102" i="1"/>
  <c r="AA102" i="1"/>
  <c r="Z102" i="1"/>
  <c r="AD101" i="1"/>
  <c r="AC101" i="1"/>
  <c r="AB101" i="1"/>
  <c r="AA101" i="1"/>
  <c r="Z101" i="1"/>
  <c r="AD100" i="1"/>
  <c r="AC100" i="1"/>
  <c r="AB100" i="1"/>
  <c r="AA100" i="1"/>
  <c r="Z100" i="1"/>
  <c r="AD99" i="1"/>
  <c r="AC99" i="1"/>
  <c r="AB99" i="1"/>
  <c r="AA99" i="1"/>
  <c r="Z99" i="1"/>
  <c r="AD98" i="1"/>
  <c r="AC98" i="1"/>
  <c r="AB98" i="1"/>
  <c r="AA98" i="1"/>
  <c r="Z98" i="1"/>
  <c r="AD97" i="1"/>
  <c r="AC97" i="1"/>
  <c r="AB97" i="1"/>
  <c r="AA97" i="1"/>
  <c r="Z97" i="1"/>
  <c r="AD96" i="1"/>
  <c r="AC96" i="1"/>
  <c r="AB96" i="1"/>
  <c r="AA96" i="1"/>
  <c r="Z96" i="1"/>
  <c r="AD95" i="1"/>
  <c r="AC95" i="1"/>
  <c r="AB95" i="1"/>
  <c r="AA95" i="1"/>
  <c r="Z95" i="1"/>
  <c r="AD94" i="1"/>
  <c r="AC94" i="1"/>
  <c r="AB94" i="1"/>
  <c r="AA94" i="1"/>
  <c r="Z94" i="1"/>
  <c r="AD93" i="1"/>
  <c r="AC93" i="1"/>
  <c r="AB93" i="1"/>
  <c r="AA93" i="1"/>
  <c r="Z93" i="1"/>
  <c r="AD92" i="1"/>
  <c r="AC92" i="1"/>
  <c r="AB92" i="1"/>
  <c r="AA92" i="1"/>
  <c r="Z92" i="1"/>
  <c r="AD91" i="1"/>
  <c r="AC91" i="1"/>
  <c r="AB91" i="1"/>
  <c r="AA91" i="1"/>
  <c r="Z91" i="1"/>
  <c r="AD90" i="1"/>
  <c r="AC90" i="1"/>
  <c r="AB90" i="1"/>
  <c r="AA90" i="1"/>
  <c r="Z90" i="1"/>
  <c r="AD89" i="1"/>
  <c r="AC89" i="1"/>
  <c r="AB89" i="1"/>
  <c r="AA89" i="1"/>
  <c r="Z89" i="1"/>
  <c r="AD88" i="1"/>
  <c r="AC88" i="1"/>
  <c r="AB88" i="1"/>
  <c r="AA88" i="1"/>
  <c r="Z88" i="1"/>
  <c r="AD87" i="1"/>
  <c r="AC87" i="1"/>
  <c r="AB87" i="1"/>
  <c r="AA87" i="1"/>
  <c r="Z87" i="1"/>
  <c r="AD86" i="1"/>
  <c r="AC86" i="1"/>
  <c r="AB86" i="1"/>
  <c r="AA86" i="1"/>
  <c r="Z86" i="1"/>
  <c r="AD85" i="1"/>
  <c r="AC85" i="1"/>
  <c r="AB85" i="1"/>
  <c r="AA85" i="1"/>
  <c r="Z85" i="1"/>
  <c r="AD84" i="1"/>
  <c r="AC84" i="1"/>
  <c r="AB84" i="1"/>
  <c r="AA84" i="1"/>
  <c r="Z84" i="1"/>
  <c r="AD83" i="1"/>
  <c r="AC83" i="1"/>
  <c r="AB83" i="1"/>
  <c r="AA83" i="1"/>
  <c r="Z83" i="1"/>
  <c r="AD82" i="1"/>
  <c r="AC82" i="1"/>
  <c r="AB82" i="1"/>
  <c r="AA82" i="1"/>
  <c r="Z82" i="1"/>
  <c r="AD81" i="1"/>
  <c r="AC81" i="1"/>
  <c r="AB81" i="1"/>
  <c r="AA81" i="1"/>
  <c r="Z81" i="1"/>
  <c r="AD80" i="1"/>
  <c r="AC80" i="1"/>
  <c r="AB80" i="1"/>
  <c r="AA80" i="1"/>
  <c r="Z80" i="1"/>
  <c r="AD79" i="1"/>
  <c r="AC79" i="1"/>
  <c r="AB79" i="1"/>
  <c r="AA79" i="1"/>
  <c r="Z79" i="1"/>
  <c r="AD78" i="1"/>
  <c r="AC78" i="1"/>
  <c r="AB78" i="1"/>
  <c r="AA78" i="1"/>
  <c r="Z78" i="1"/>
  <c r="AD77" i="1"/>
  <c r="AC77" i="1"/>
  <c r="AB77" i="1"/>
  <c r="AA77" i="1"/>
  <c r="Z77" i="1"/>
  <c r="AD76" i="1"/>
  <c r="AC76" i="1"/>
  <c r="AB76" i="1"/>
  <c r="AA76" i="1"/>
  <c r="Z76" i="1"/>
  <c r="AD75" i="1"/>
  <c r="AC75" i="1"/>
  <c r="AB75" i="1"/>
  <c r="AA75" i="1"/>
  <c r="Z75" i="1"/>
  <c r="AD74" i="1"/>
  <c r="AC74" i="1"/>
  <c r="AB74" i="1"/>
  <c r="AA74" i="1"/>
  <c r="Z74" i="1"/>
  <c r="AD73" i="1"/>
  <c r="AC73" i="1"/>
  <c r="AB73" i="1"/>
  <c r="AA73" i="1"/>
  <c r="Z73" i="1"/>
  <c r="AD72" i="1"/>
  <c r="AC72" i="1"/>
  <c r="AB72" i="1"/>
  <c r="AA72" i="1"/>
  <c r="Z72" i="1"/>
  <c r="AD71" i="1"/>
  <c r="AC71" i="1"/>
  <c r="AB71" i="1"/>
  <c r="AA71" i="1"/>
  <c r="Z71" i="1"/>
  <c r="AD70" i="1"/>
  <c r="AC70" i="1"/>
  <c r="AB70" i="1"/>
  <c r="AA70" i="1"/>
  <c r="Z70" i="1"/>
  <c r="AD69" i="1"/>
  <c r="AC69" i="1"/>
  <c r="AB69" i="1"/>
  <c r="AA69" i="1"/>
  <c r="Z69" i="1"/>
  <c r="AD68" i="1"/>
  <c r="AC68" i="1"/>
  <c r="AB68" i="1"/>
  <c r="AA68" i="1"/>
  <c r="Z68" i="1"/>
  <c r="AD67" i="1"/>
  <c r="AC67" i="1"/>
  <c r="AB67" i="1"/>
  <c r="AA67" i="1"/>
  <c r="Z67" i="1"/>
  <c r="AD66" i="1"/>
  <c r="AC66" i="1"/>
  <c r="AB66" i="1"/>
  <c r="AA66" i="1"/>
  <c r="Z66" i="1"/>
  <c r="AD65" i="1"/>
  <c r="AC65" i="1"/>
  <c r="AB65" i="1"/>
  <c r="AA65" i="1"/>
  <c r="Z65" i="1"/>
  <c r="AD64" i="1"/>
  <c r="AC64" i="1"/>
  <c r="AB64" i="1"/>
  <c r="AA64" i="1"/>
  <c r="Z64" i="1"/>
  <c r="AD63" i="1"/>
  <c r="AC63" i="1"/>
  <c r="AB63" i="1"/>
  <c r="AA63" i="1"/>
  <c r="Z63" i="1"/>
  <c r="AD62" i="1"/>
  <c r="AC62" i="1"/>
  <c r="AB62" i="1"/>
  <c r="AA62" i="1"/>
  <c r="Z62" i="1"/>
  <c r="AD61" i="1"/>
  <c r="AC61" i="1"/>
  <c r="AB61" i="1"/>
  <c r="AA61" i="1"/>
  <c r="Z61" i="1"/>
  <c r="AD60" i="1"/>
  <c r="AC60" i="1"/>
  <c r="AB60" i="1"/>
  <c r="AA60" i="1"/>
  <c r="Z60" i="1"/>
  <c r="AD59" i="1"/>
  <c r="AC59" i="1"/>
  <c r="AB59" i="1"/>
  <c r="AA59" i="1"/>
  <c r="Z59" i="1"/>
  <c r="AD58" i="1"/>
  <c r="AC58" i="1"/>
  <c r="AB58" i="1"/>
  <c r="AA58" i="1"/>
  <c r="Z58" i="1"/>
  <c r="AD57" i="1"/>
  <c r="AC57" i="1"/>
  <c r="AB57" i="1"/>
  <c r="AA57" i="1"/>
  <c r="Z57" i="1"/>
  <c r="AD56" i="1"/>
  <c r="AC56" i="1"/>
  <c r="AB56" i="1"/>
  <c r="AA56" i="1"/>
  <c r="Z56" i="1"/>
  <c r="AD55" i="1"/>
  <c r="AC55" i="1"/>
  <c r="AB55" i="1"/>
  <c r="AA55" i="1"/>
  <c r="Z55" i="1"/>
  <c r="AD54" i="1"/>
  <c r="AC54" i="1"/>
  <c r="AB54" i="1"/>
  <c r="AA54" i="1"/>
  <c r="Z54" i="1"/>
  <c r="AD53" i="1"/>
  <c r="AC53" i="1"/>
  <c r="AB53" i="1"/>
  <c r="AA53" i="1"/>
  <c r="Z53" i="1"/>
  <c r="AD52" i="1"/>
  <c r="AC52" i="1"/>
  <c r="AB52" i="1"/>
  <c r="AA52" i="1"/>
  <c r="Z52" i="1"/>
  <c r="AD51" i="1"/>
  <c r="AC51" i="1"/>
  <c r="AB51" i="1"/>
  <c r="AA51" i="1"/>
  <c r="Z51" i="1"/>
  <c r="AD50" i="1"/>
  <c r="AC50" i="1"/>
  <c r="AB50" i="1"/>
  <c r="AA50" i="1"/>
  <c r="Z50" i="1"/>
  <c r="AD49" i="1"/>
  <c r="AC49" i="1"/>
  <c r="AB49" i="1"/>
  <c r="AA49" i="1"/>
  <c r="Z49" i="1"/>
  <c r="AD48" i="1"/>
  <c r="AC48" i="1"/>
  <c r="AB48" i="1"/>
  <c r="AA48" i="1"/>
  <c r="Z48" i="1"/>
  <c r="AD47" i="1"/>
  <c r="AC47" i="1"/>
  <c r="AB47" i="1"/>
  <c r="AA47" i="1"/>
  <c r="Z47" i="1"/>
  <c r="AD46" i="1"/>
  <c r="AC46" i="1"/>
  <c r="AB46" i="1"/>
  <c r="AA46" i="1"/>
  <c r="Z46" i="1"/>
  <c r="AD45" i="1"/>
  <c r="AC45" i="1"/>
  <c r="AB45" i="1"/>
  <c r="AA45" i="1"/>
  <c r="Z45" i="1"/>
  <c r="AD44" i="1"/>
  <c r="AC44" i="1"/>
  <c r="AB44" i="1"/>
  <c r="AA44" i="1"/>
  <c r="Z44" i="1"/>
  <c r="AD43" i="1"/>
  <c r="AC43" i="1"/>
  <c r="AB43" i="1"/>
  <c r="AA43" i="1"/>
  <c r="Z43" i="1"/>
  <c r="AD42" i="1"/>
  <c r="AC42" i="1"/>
  <c r="AB42" i="1"/>
  <c r="AA42" i="1"/>
  <c r="Z42" i="1"/>
  <c r="AD41" i="1"/>
  <c r="AC41" i="1"/>
  <c r="AB41" i="1"/>
  <c r="AA41" i="1"/>
  <c r="Z41" i="1"/>
  <c r="AD40" i="1"/>
  <c r="AC40" i="1"/>
  <c r="AB40" i="1"/>
  <c r="AA40" i="1"/>
  <c r="Z40" i="1"/>
  <c r="AD39" i="1"/>
  <c r="AC39" i="1"/>
  <c r="AB39" i="1"/>
  <c r="AA39" i="1"/>
  <c r="Z39" i="1"/>
  <c r="AD38" i="1"/>
  <c r="AC38" i="1"/>
  <c r="AB38" i="1"/>
  <c r="AA38" i="1"/>
  <c r="Z38" i="1"/>
  <c r="AD37" i="1"/>
  <c r="AC37" i="1"/>
  <c r="AB37" i="1"/>
  <c r="AA37" i="1"/>
  <c r="Z37" i="1"/>
  <c r="AD36" i="1"/>
  <c r="AC36" i="1"/>
  <c r="AB36" i="1"/>
  <c r="AA36" i="1"/>
  <c r="Z36" i="1"/>
  <c r="AD35" i="1"/>
  <c r="AC35" i="1"/>
  <c r="AB35" i="1"/>
  <c r="AA35" i="1"/>
  <c r="Z35" i="1"/>
  <c r="AD34" i="1"/>
  <c r="AC34" i="1"/>
  <c r="AB34" i="1"/>
  <c r="AA34" i="1"/>
  <c r="Z34" i="1"/>
  <c r="AD33" i="1"/>
  <c r="AC33" i="1"/>
  <c r="AB33" i="1"/>
  <c r="AA33" i="1"/>
  <c r="Z33" i="1"/>
  <c r="AD32" i="1"/>
  <c r="AC32" i="1"/>
  <c r="AB32" i="1"/>
  <c r="AA32" i="1"/>
  <c r="Z32" i="1"/>
  <c r="AD31" i="1"/>
  <c r="AC31" i="1"/>
  <c r="AB31" i="1"/>
  <c r="AA31" i="1"/>
  <c r="Z31" i="1"/>
  <c r="AD30" i="1"/>
  <c r="AC30" i="1"/>
  <c r="AB30" i="1"/>
  <c r="AA30" i="1"/>
  <c r="Z30" i="1"/>
  <c r="AD29" i="1"/>
  <c r="AC29" i="1"/>
  <c r="AB29" i="1"/>
  <c r="AA29" i="1"/>
  <c r="Z29" i="1"/>
  <c r="AD28" i="1"/>
  <c r="AC28" i="1"/>
  <c r="AB28" i="1"/>
  <c r="AA28" i="1"/>
  <c r="Z28" i="1"/>
  <c r="AD27" i="1"/>
  <c r="AC27" i="1"/>
  <c r="AB27" i="1"/>
  <c r="AA27" i="1"/>
  <c r="Z27" i="1"/>
  <c r="AD26" i="1"/>
  <c r="AC26" i="1"/>
  <c r="AB26" i="1"/>
  <c r="AA26" i="1"/>
  <c r="Z26" i="1"/>
  <c r="AD25" i="1"/>
  <c r="AC25" i="1"/>
  <c r="AB25" i="1"/>
  <c r="AA25" i="1"/>
  <c r="Z25" i="1"/>
  <c r="AD24" i="1"/>
  <c r="AC24" i="1"/>
  <c r="AB24" i="1"/>
  <c r="AA24" i="1"/>
  <c r="Z24" i="1"/>
  <c r="AD23" i="1"/>
  <c r="AC23" i="1"/>
  <c r="AB23" i="1"/>
  <c r="AA23" i="1"/>
  <c r="Z23" i="1"/>
  <c r="AD22" i="1"/>
  <c r="AC22" i="1"/>
  <c r="AB22" i="1"/>
  <c r="AA22" i="1"/>
  <c r="Z22" i="1"/>
  <c r="AD21" i="1"/>
  <c r="AC21" i="1"/>
  <c r="AB21" i="1"/>
  <c r="AA21" i="1"/>
  <c r="Z21" i="1"/>
  <c r="AD20" i="1"/>
  <c r="AC20" i="1"/>
  <c r="AB20" i="1"/>
  <c r="AA20" i="1"/>
  <c r="Z20" i="1"/>
  <c r="AD19" i="1"/>
  <c r="AC19" i="1"/>
  <c r="AB19" i="1"/>
  <c r="AA19" i="1"/>
  <c r="Z19" i="1"/>
  <c r="AD18" i="1"/>
  <c r="AC18" i="1"/>
  <c r="AB18" i="1"/>
  <c r="AA18" i="1"/>
  <c r="Z18" i="1"/>
  <c r="AD17" i="1"/>
  <c r="AC17" i="1"/>
  <c r="AB17" i="1"/>
  <c r="AA17" i="1"/>
  <c r="Z17" i="1"/>
  <c r="AD16" i="1"/>
  <c r="AC16" i="1"/>
  <c r="AB16" i="1"/>
  <c r="AA16" i="1"/>
  <c r="Z16" i="1"/>
  <c r="AD15" i="1"/>
  <c r="AC15" i="1"/>
  <c r="AB15" i="1"/>
  <c r="AA15" i="1"/>
  <c r="Z15" i="1"/>
  <c r="AD14" i="1"/>
  <c r="AC14" i="1"/>
  <c r="AB14" i="1"/>
  <c r="AA14" i="1"/>
  <c r="Z14" i="1"/>
  <c r="AD13" i="1"/>
  <c r="AC13" i="1"/>
  <c r="AB13" i="1"/>
  <c r="AA13" i="1"/>
  <c r="Z13" i="1"/>
  <c r="AD12" i="1"/>
  <c r="AC12" i="1"/>
  <c r="AB12" i="1"/>
  <c r="AA12" i="1"/>
  <c r="Z12" i="1"/>
  <c r="AD11" i="1"/>
  <c r="AC11" i="1"/>
  <c r="AB11" i="1"/>
  <c r="AA11" i="1"/>
  <c r="Z11" i="1"/>
  <c r="AD10" i="1"/>
  <c r="AC10" i="1"/>
  <c r="AB10" i="1"/>
  <c r="AA10" i="1"/>
  <c r="Z10" i="1"/>
  <c r="AD9" i="1"/>
  <c r="AC9" i="1"/>
  <c r="AB9" i="1"/>
  <c r="AA9" i="1"/>
  <c r="Z9" i="1"/>
  <c r="AD8" i="1"/>
  <c r="AC8" i="1"/>
  <c r="AB8" i="1"/>
  <c r="AA8" i="1"/>
  <c r="Z8" i="1"/>
  <c r="AD7" i="1"/>
  <c r="AC7" i="1"/>
  <c r="AB7" i="1"/>
  <c r="AA7" i="1"/>
  <c r="Z7" i="1"/>
  <c r="AD6" i="1"/>
  <c r="AC6" i="1"/>
  <c r="AB6" i="1"/>
  <c r="AA6" i="1"/>
  <c r="Z6" i="1"/>
  <c r="AD5" i="1"/>
  <c r="AC5" i="1"/>
  <c r="AB5" i="1"/>
  <c r="AA5" i="1"/>
  <c r="Z5" i="1"/>
  <c r="AD4" i="1"/>
  <c r="AC4" i="1"/>
  <c r="AB4" i="1"/>
  <c r="AA4" i="1"/>
  <c r="Z4" i="1"/>
  <c r="U356" i="1"/>
  <c r="T356" i="1"/>
  <c r="S356" i="1"/>
  <c r="R356" i="1"/>
  <c r="Q356" i="1"/>
  <c r="U355" i="1"/>
  <c r="T355" i="1"/>
  <c r="S355" i="1"/>
  <c r="R355" i="1"/>
  <c r="Q355" i="1"/>
  <c r="U354" i="1"/>
  <c r="T354" i="1"/>
  <c r="S354" i="1"/>
  <c r="R354" i="1"/>
  <c r="Q354" i="1"/>
  <c r="U353" i="1"/>
  <c r="T353" i="1"/>
  <c r="S353" i="1"/>
  <c r="R353" i="1"/>
  <c r="Q353" i="1"/>
  <c r="U352" i="1"/>
  <c r="T352" i="1"/>
  <c r="S352" i="1"/>
  <c r="R352" i="1"/>
  <c r="Q352" i="1"/>
  <c r="U351" i="1"/>
  <c r="T351" i="1"/>
  <c r="S351" i="1"/>
  <c r="R351" i="1"/>
  <c r="Q351" i="1"/>
  <c r="U350" i="1"/>
  <c r="T350" i="1"/>
  <c r="S350" i="1"/>
  <c r="R350" i="1"/>
  <c r="Q350" i="1"/>
  <c r="U349" i="1"/>
  <c r="T349" i="1"/>
  <c r="S349" i="1"/>
  <c r="R349" i="1"/>
  <c r="Q349" i="1"/>
  <c r="U348" i="1"/>
  <c r="T348" i="1"/>
  <c r="S348" i="1"/>
  <c r="R348" i="1"/>
  <c r="Q348" i="1"/>
  <c r="U347" i="1"/>
  <c r="T347" i="1"/>
  <c r="S347" i="1"/>
  <c r="R347" i="1"/>
  <c r="Q347" i="1"/>
  <c r="U346" i="1"/>
  <c r="T346" i="1"/>
  <c r="S346" i="1"/>
  <c r="R346" i="1"/>
  <c r="Q346" i="1"/>
  <c r="U345" i="1"/>
  <c r="T345" i="1"/>
  <c r="S345" i="1"/>
  <c r="R345" i="1"/>
  <c r="Q345" i="1"/>
  <c r="U344" i="1"/>
  <c r="T344" i="1"/>
  <c r="S344" i="1"/>
  <c r="R344" i="1"/>
  <c r="Q344" i="1"/>
  <c r="U343" i="1"/>
  <c r="T343" i="1"/>
  <c r="S343" i="1"/>
  <c r="R343" i="1"/>
  <c r="Q343" i="1"/>
  <c r="U342" i="1"/>
  <c r="T342" i="1"/>
  <c r="S342" i="1"/>
  <c r="R342" i="1"/>
  <c r="Q342" i="1"/>
  <c r="U341" i="1"/>
  <c r="T341" i="1"/>
  <c r="S341" i="1"/>
  <c r="R341" i="1"/>
  <c r="Q341" i="1"/>
  <c r="U340" i="1"/>
  <c r="T340" i="1"/>
  <c r="S340" i="1"/>
  <c r="R340" i="1"/>
  <c r="Q340" i="1"/>
  <c r="U339" i="1"/>
  <c r="T339" i="1"/>
  <c r="S339" i="1"/>
  <c r="R339" i="1"/>
  <c r="Q339" i="1"/>
  <c r="U338" i="1"/>
  <c r="T338" i="1"/>
  <c r="S338" i="1"/>
  <c r="R338" i="1"/>
  <c r="Q338" i="1"/>
  <c r="U337" i="1"/>
  <c r="T337" i="1"/>
  <c r="S337" i="1"/>
  <c r="R337" i="1"/>
  <c r="Q337" i="1"/>
  <c r="U336" i="1"/>
  <c r="T336" i="1"/>
  <c r="S336" i="1"/>
  <c r="R336" i="1"/>
  <c r="Q336" i="1"/>
  <c r="U335" i="1"/>
  <c r="T335" i="1"/>
  <c r="S335" i="1"/>
  <c r="R335" i="1"/>
  <c r="Q335" i="1"/>
  <c r="U334" i="1"/>
  <c r="T334" i="1"/>
  <c r="S334" i="1"/>
  <c r="R334" i="1"/>
  <c r="Q334" i="1"/>
  <c r="U333" i="1"/>
  <c r="T333" i="1"/>
  <c r="S333" i="1"/>
  <c r="R333" i="1"/>
  <c r="Q333" i="1"/>
  <c r="U332" i="1"/>
  <c r="T332" i="1"/>
  <c r="S332" i="1"/>
  <c r="R332" i="1"/>
  <c r="Q332" i="1"/>
  <c r="U331" i="1"/>
  <c r="T331" i="1"/>
  <c r="S331" i="1"/>
  <c r="R331" i="1"/>
  <c r="Q331" i="1"/>
  <c r="U330" i="1"/>
  <c r="T330" i="1"/>
  <c r="S330" i="1"/>
  <c r="R330" i="1"/>
  <c r="Q330" i="1"/>
  <c r="U329" i="1"/>
  <c r="T329" i="1"/>
  <c r="S329" i="1"/>
  <c r="R329" i="1"/>
  <c r="Q329" i="1"/>
  <c r="U328" i="1"/>
  <c r="T328" i="1"/>
  <c r="S328" i="1"/>
  <c r="R328" i="1"/>
  <c r="Q328" i="1"/>
  <c r="U327" i="1"/>
  <c r="T327" i="1"/>
  <c r="S327" i="1"/>
  <c r="R327" i="1"/>
  <c r="Q327" i="1"/>
  <c r="U326" i="1"/>
  <c r="T326" i="1"/>
  <c r="S326" i="1"/>
  <c r="R326" i="1"/>
  <c r="Q326" i="1"/>
  <c r="U325" i="1"/>
  <c r="T325" i="1"/>
  <c r="S325" i="1"/>
  <c r="R325" i="1"/>
  <c r="Q325" i="1"/>
  <c r="U324" i="1"/>
  <c r="T324" i="1"/>
  <c r="S324" i="1"/>
  <c r="R324" i="1"/>
  <c r="Q324" i="1"/>
  <c r="U323" i="1"/>
  <c r="T323" i="1"/>
  <c r="S323" i="1"/>
  <c r="R323" i="1"/>
  <c r="Q323" i="1"/>
  <c r="U322" i="1"/>
  <c r="T322" i="1"/>
  <c r="S322" i="1"/>
  <c r="R322" i="1"/>
  <c r="Q322" i="1"/>
  <c r="U321" i="1"/>
  <c r="T321" i="1"/>
  <c r="S321" i="1"/>
  <c r="R321" i="1"/>
  <c r="Q321" i="1"/>
  <c r="U320" i="1"/>
  <c r="T320" i="1"/>
  <c r="S320" i="1"/>
  <c r="R320" i="1"/>
  <c r="Q320" i="1"/>
  <c r="U319" i="1"/>
  <c r="T319" i="1"/>
  <c r="S319" i="1"/>
  <c r="R319" i="1"/>
  <c r="Q319" i="1"/>
  <c r="U318" i="1"/>
  <c r="T318" i="1"/>
  <c r="S318" i="1"/>
  <c r="R318" i="1"/>
  <c r="Q318" i="1"/>
  <c r="U317" i="1"/>
  <c r="T317" i="1"/>
  <c r="S317" i="1"/>
  <c r="R317" i="1"/>
  <c r="Q317" i="1"/>
  <c r="U316" i="1"/>
  <c r="T316" i="1"/>
  <c r="S316" i="1"/>
  <c r="R316" i="1"/>
  <c r="Q316" i="1"/>
  <c r="U315" i="1"/>
  <c r="T315" i="1"/>
  <c r="S315" i="1"/>
  <c r="R315" i="1"/>
  <c r="Q315" i="1"/>
  <c r="U314" i="1"/>
  <c r="T314" i="1"/>
  <c r="S314" i="1"/>
  <c r="R314" i="1"/>
  <c r="Q314" i="1"/>
  <c r="U313" i="1"/>
  <c r="T313" i="1"/>
  <c r="S313" i="1"/>
  <c r="R313" i="1"/>
  <c r="Q313" i="1"/>
  <c r="U312" i="1"/>
  <c r="T312" i="1"/>
  <c r="S312" i="1"/>
  <c r="R312" i="1"/>
  <c r="Q312" i="1"/>
  <c r="U311" i="1"/>
  <c r="T311" i="1"/>
  <c r="S311" i="1"/>
  <c r="R311" i="1"/>
  <c r="Q311" i="1"/>
  <c r="U310" i="1"/>
  <c r="T310" i="1"/>
  <c r="S310" i="1"/>
  <c r="R310" i="1"/>
  <c r="Q310" i="1"/>
  <c r="U309" i="1"/>
  <c r="T309" i="1"/>
  <c r="S309" i="1"/>
  <c r="R309" i="1"/>
  <c r="Q309" i="1"/>
  <c r="U308" i="1"/>
  <c r="T308" i="1"/>
  <c r="S308" i="1"/>
  <c r="R308" i="1"/>
  <c r="Q308" i="1"/>
  <c r="U307" i="1"/>
  <c r="T307" i="1"/>
  <c r="S307" i="1"/>
  <c r="R307" i="1"/>
  <c r="Q307" i="1"/>
  <c r="U306" i="1"/>
  <c r="T306" i="1"/>
  <c r="S306" i="1"/>
  <c r="R306" i="1"/>
  <c r="Q306" i="1"/>
  <c r="U305" i="1"/>
  <c r="T305" i="1"/>
  <c r="S305" i="1"/>
  <c r="R305" i="1"/>
  <c r="Q305" i="1"/>
  <c r="U304" i="1"/>
  <c r="T304" i="1"/>
  <c r="S304" i="1"/>
  <c r="R304" i="1"/>
  <c r="Q304" i="1"/>
  <c r="U303" i="1"/>
  <c r="T303" i="1"/>
  <c r="S303" i="1"/>
  <c r="R303" i="1"/>
  <c r="Q303" i="1"/>
  <c r="U302" i="1"/>
  <c r="T302" i="1"/>
  <c r="S302" i="1"/>
  <c r="R302" i="1"/>
  <c r="Q302" i="1"/>
  <c r="U301" i="1"/>
  <c r="T301" i="1"/>
  <c r="S301" i="1"/>
  <c r="R301" i="1"/>
  <c r="Q301" i="1"/>
  <c r="U300" i="1"/>
  <c r="T300" i="1"/>
  <c r="S300" i="1"/>
  <c r="R300" i="1"/>
  <c r="Q300" i="1"/>
  <c r="U299" i="1"/>
  <c r="T299" i="1"/>
  <c r="S299" i="1"/>
  <c r="R299" i="1"/>
  <c r="Q299" i="1"/>
  <c r="U298" i="1"/>
  <c r="T298" i="1"/>
  <c r="S298" i="1"/>
  <c r="R298" i="1"/>
  <c r="Q298" i="1"/>
  <c r="U297" i="1"/>
  <c r="T297" i="1"/>
  <c r="S297" i="1"/>
  <c r="R297" i="1"/>
  <c r="Q297" i="1"/>
  <c r="U296" i="1"/>
  <c r="T296" i="1"/>
  <c r="S296" i="1"/>
  <c r="R296" i="1"/>
  <c r="Q296" i="1"/>
  <c r="U295" i="1"/>
  <c r="T295" i="1"/>
  <c r="S295" i="1"/>
  <c r="R295" i="1"/>
  <c r="Q295" i="1"/>
  <c r="U294" i="1"/>
  <c r="T294" i="1"/>
  <c r="S294" i="1"/>
  <c r="R294" i="1"/>
  <c r="Q294" i="1"/>
  <c r="U293" i="1"/>
  <c r="T293" i="1"/>
  <c r="S293" i="1"/>
  <c r="R293" i="1"/>
  <c r="Q293" i="1"/>
  <c r="U292" i="1"/>
  <c r="T292" i="1"/>
  <c r="S292" i="1"/>
  <c r="R292" i="1"/>
  <c r="Q292" i="1"/>
  <c r="U291" i="1"/>
  <c r="T291" i="1"/>
  <c r="S291" i="1"/>
  <c r="R291" i="1"/>
  <c r="Q291" i="1"/>
  <c r="U290" i="1"/>
  <c r="T290" i="1"/>
  <c r="S290" i="1"/>
  <c r="R290" i="1"/>
  <c r="Q290" i="1"/>
  <c r="U289" i="1"/>
  <c r="T289" i="1"/>
  <c r="S289" i="1"/>
  <c r="R289" i="1"/>
  <c r="Q289" i="1"/>
  <c r="U288" i="1"/>
  <c r="T288" i="1"/>
  <c r="S288" i="1"/>
  <c r="R288" i="1"/>
  <c r="Q288" i="1"/>
  <c r="U287" i="1"/>
  <c r="T287" i="1"/>
  <c r="S287" i="1"/>
  <c r="R287" i="1"/>
  <c r="Q287" i="1"/>
  <c r="U286" i="1"/>
  <c r="T286" i="1"/>
  <c r="S286" i="1"/>
  <c r="R286" i="1"/>
  <c r="Q286" i="1"/>
  <c r="U285" i="1"/>
  <c r="T285" i="1"/>
  <c r="S285" i="1"/>
  <c r="R285" i="1"/>
  <c r="Q285" i="1"/>
  <c r="U284" i="1"/>
  <c r="T284" i="1"/>
  <c r="S284" i="1"/>
  <c r="R284" i="1"/>
  <c r="Q284" i="1"/>
  <c r="U283" i="1"/>
  <c r="T283" i="1"/>
  <c r="S283" i="1"/>
  <c r="R283" i="1"/>
  <c r="Q283" i="1"/>
  <c r="U282" i="1"/>
  <c r="T282" i="1"/>
  <c r="S282" i="1"/>
  <c r="R282" i="1"/>
  <c r="Q282" i="1"/>
  <c r="U281" i="1"/>
  <c r="T281" i="1"/>
  <c r="S281" i="1"/>
  <c r="R281" i="1"/>
  <c r="Q281" i="1"/>
  <c r="U280" i="1"/>
  <c r="T280" i="1"/>
  <c r="S280" i="1"/>
  <c r="R280" i="1"/>
  <c r="Q280" i="1"/>
  <c r="U279" i="1"/>
  <c r="T279" i="1"/>
  <c r="S279" i="1"/>
  <c r="R279" i="1"/>
  <c r="Q279" i="1"/>
  <c r="U278" i="1"/>
  <c r="T278" i="1"/>
  <c r="S278" i="1"/>
  <c r="R278" i="1"/>
  <c r="Q278" i="1"/>
  <c r="U277" i="1"/>
  <c r="T277" i="1"/>
  <c r="S277" i="1"/>
  <c r="R277" i="1"/>
  <c r="Q277" i="1"/>
  <c r="U276" i="1"/>
  <c r="T276" i="1"/>
  <c r="S276" i="1"/>
  <c r="R276" i="1"/>
  <c r="Q276" i="1"/>
  <c r="U275" i="1"/>
  <c r="T275" i="1"/>
  <c r="S275" i="1"/>
  <c r="R275" i="1"/>
  <c r="Q275" i="1"/>
  <c r="U274" i="1"/>
  <c r="T274" i="1"/>
  <c r="S274" i="1"/>
  <c r="R274" i="1"/>
  <c r="Q274" i="1"/>
  <c r="U273" i="1"/>
  <c r="T273" i="1"/>
  <c r="S273" i="1"/>
  <c r="R273" i="1"/>
  <c r="Q273" i="1"/>
  <c r="U272" i="1"/>
  <c r="T272" i="1"/>
  <c r="S272" i="1"/>
  <c r="R272" i="1"/>
  <c r="Q272" i="1"/>
  <c r="U271" i="1"/>
  <c r="T271" i="1"/>
  <c r="S271" i="1"/>
  <c r="R271" i="1"/>
  <c r="Q271" i="1"/>
  <c r="U270" i="1"/>
  <c r="T270" i="1"/>
  <c r="S270" i="1"/>
  <c r="R270" i="1"/>
  <c r="Q270" i="1"/>
  <c r="U269" i="1"/>
  <c r="T269" i="1"/>
  <c r="S269" i="1"/>
  <c r="R269" i="1"/>
  <c r="Q269" i="1"/>
  <c r="U268" i="1"/>
  <c r="T268" i="1"/>
  <c r="S268" i="1"/>
  <c r="R268" i="1"/>
  <c r="Q268" i="1"/>
  <c r="U267" i="1"/>
  <c r="T267" i="1"/>
  <c r="S267" i="1"/>
  <c r="R267" i="1"/>
  <c r="Q267" i="1"/>
  <c r="U266" i="1"/>
  <c r="T266" i="1"/>
  <c r="S266" i="1"/>
  <c r="R266" i="1"/>
  <c r="Q266" i="1"/>
  <c r="U265" i="1"/>
  <c r="T265" i="1"/>
  <c r="S265" i="1"/>
  <c r="R265" i="1"/>
  <c r="Q265" i="1"/>
  <c r="U264" i="1"/>
  <c r="T264" i="1"/>
  <c r="S264" i="1"/>
  <c r="R264" i="1"/>
  <c r="Q264" i="1"/>
  <c r="U263" i="1"/>
  <c r="T263" i="1"/>
  <c r="S263" i="1"/>
  <c r="R263" i="1"/>
  <c r="Q263" i="1"/>
  <c r="U262" i="1"/>
  <c r="T262" i="1"/>
  <c r="S262" i="1"/>
  <c r="R262" i="1"/>
  <c r="Q262" i="1"/>
  <c r="U261" i="1"/>
  <c r="T261" i="1"/>
  <c r="S261" i="1"/>
  <c r="R261" i="1"/>
  <c r="Q261" i="1"/>
  <c r="U260" i="1"/>
  <c r="T260" i="1"/>
  <c r="S260" i="1"/>
  <c r="R260" i="1"/>
  <c r="Q260" i="1"/>
  <c r="U259" i="1"/>
  <c r="T259" i="1"/>
  <c r="S259" i="1"/>
  <c r="R259" i="1"/>
  <c r="Q259" i="1"/>
  <c r="U258" i="1"/>
  <c r="T258" i="1"/>
  <c r="S258" i="1"/>
  <c r="R258" i="1"/>
  <c r="Q258" i="1"/>
  <c r="U257" i="1"/>
  <c r="T257" i="1"/>
  <c r="S257" i="1"/>
  <c r="R257" i="1"/>
  <c r="Q257" i="1"/>
  <c r="U256" i="1"/>
  <c r="T256" i="1"/>
  <c r="S256" i="1"/>
  <c r="R256" i="1"/>
  <c r="Q256" i="1"/>
  <c r="U255" i="1"/>
  <c r="T255" i="1"/>
  <c r="S255" i="1"/>
  <c r="R255" i="1"/>
  <c r="Q255" i="1"/>
  <c r="U254" i="1"/>
  <c r="T254" i="1"/>
  <c r="S254" i="1"/>
  <c r="R254" i="1"/>
  <c r="Q254" i="1"/>
  <c r="U253" i="1"/>
  <c r="T253" i="1"/>
  <c r="S253" i="1"/>
  <c r="R253" i="1"/>
  <c r="Q253" i="1"/>
  <c r="U252" i="1"/>
  <c r="T252" i="1"/>
  <c r="S252" i="1"/>
  <c r="R252" i="1"/>
  <c r="Q252" i="1"/>
  <c r="U251" i="1"/>
  <c r="T251" i="1"/>
  <c r="S251" i="1"/>
  <c r="R251" i="1"/>
  <c r="Q251" i="1"/>
  <c r="U250" i="1"/>
  <c r="T250" i="1"/>
  <c r="S250" i="1"/>
  <c r="R250" i="1"/>
  <c r="Q250" i="1"/>
  <c r="U249" i="1"/>
  <c r="T249" i="1"/>
  <c r="S249" i="1"/>
  <c r="R249" i="1"/>
  <c r="Q249" i="1"/>
  <c r="U248" i="1"/>
  <c r="T248" i="1"/>
  <c r="S248" i="1"/>
  <c r="R248" i="1"/>
  <c r="Q248" i="1"/>
  <c r="U247" i="1"/>
  <c r="T247" i="1"/>
  <c r="S247" i="1"/>
  <c r="R247" i="1"/>
  <c r="Q247" i="1"/>
  <c r="U246" i="1"/>
  <c r="T246" i="1"/>
  <c r="S246" i="1"/>
  <c r="R246" i="1"/>
  <c r="Q246" i="1"/>
  <c r="U245" i="1"/>
  <c r="T245" i="1"/>
  <c r="S245" i="1"/>
  <c r="R245" i="1"/>
  <c r="Q245" i="1"/>
  <c r="U244" i="1"/>
  <c r="T244" i="1"/>
  <c r="S244" i="1"/>
  <c r="R244" i="1"/>
  <c r="Q244" i="1"/>
  <c r="U243" i="1"/>
  <c r="T243" i="1"/>
  <c r="S243" i="1"/>
  <c r="R243" i="1"/>
  <c r="Q243" i="1"/>
  <c r="U242" i="1"/>
  <c r="T242" i="1"/>
  <c r="S242" i="1"/>
  <c r="R242" i="1"/>
  <c r="Q242" i="1"/>
  <c r="U241" i="1"/>
  <c r="T241" i="1"/>
  <c r="S241" i="1"/>
  <c r="R241" i="1"/>
  <c r="Q241" i="1"/>
  <c r="U240" i="1"/>
  <c r="T240" i="1"/>
  <c r="S240" i="1"/>
  <c r="R240" i="1"/>
  <c r="Q240" i="1"/>
  <c r="U239" i="1"/>
  <c r="T239" i="1"/>
  <c r="S239" i="1"/>
  <c r="R239" i="1"/>
  <c r="Q239" i="1"/>
  <c r="U238" i="1"/>
  <c r="T238" i="1"/>
  <c r="S238" i="1"/>
  <c r="R238" i="1"/>
  <c r="Q238" i="1"/>
  <c r="U237" i="1"/>
  <c r="T237" i="1"/>
  <c r="S237" i="1"/>
  <c r="R237" i="1"/>
  <c r="Q237" i="1"/>
  <c r="U236" i="1"/>
  <c r="T236" i="1"/>
  <c r="S236" i="1"/>
  <c r="R236" i="1"/>
  <c r="Q236" i="1"/>
  <c r="U235" i="1"/>
  <c r="T235" i="1"/>
  <c r="S235" i="1"/>
  <c r="R235" i="1"/>
  <c r="Q235" i="1"/>
  <c r="U234" i="1"/>
  <c r="T234" i="1"/>
  <c r="S234" i="1"/>
  <c r="R234" i="1"/>
  <c r="Q234" i="1"/>
  <c r="U233" i="1"/>
  <c r="T233" i="1"/>
  <c r="S233" i="1"/>
  <c r="R233" i="1"/>
  <c r="Q233" i="1"/>
  <c r="U232" i="1"/>
  <c r="T232" i="1"/>
  <c r="S232" i="1"/>
  <c r="R232" i="1"/>
  <c r="Q232" i="1"/>
  <c r="U231" i="1"/>
  <c r="T231" i="1"/>
  <c r="S231" i="1"/>
  <c r="R231" i="1"/>
  <c r="Q231" i="1"/>
  <c r="U230" i="1"/>
  <c r="T230" i="1"/>
  <c r="S230" i="1"/>
  <c r="R230" i="1"/>
  <c r="Q230" i="1"/>
  <c r="U229" i="1"/>
  <c r="T229" i="1"/>
  <c r="S229" i="1"/>
  <c r="R229" i="1"/>
  <c r="Q229" i="1"/>
  <c r="U228" i="1"/>
  <c r="T228" i="1"/>
  <c r="S228" i="1"/>
  <c r="R228" i="1"/>
  <c r="Q228" i="1"/>
  <c r="U227" i="1"/>
  <c r="T227" i="1"/>
  <c r="S227" i="1"/>
  <c r="R227" i="1"/>
  <c r="Q227" i="1"/>
  <c r="U226" i="1"/>
  <c r="T226" i="1"/>
  <c r="S226" i="1"/>
  <c r="R226" i="1"/>
  <c r="Q226" i="1"/>
  <c r="U225" i="1"/>
  <c r="T225" i="1"/>
  <c r="S225" i="1"/>
  <c r="R225" i="1"/>
  <c r="Q225" i="1"/>
  <c r="U224" i="1"/>
  <c r="T224" i="1"/>
  <c r="S224" i="1"/>
  <c r="R224" i="1"/>
  <c r="Q224" i="1"/>
  <c r="U223" i="1"/>
  <c r="T223" i="1"/>
  <c r="S223" i="1"/>
  <c r="R223" i="1"/>
  <c r="Q223" i="1"/>
  <c r="U222" i="1"/>
  <c r="T222" i="1"/>
  <c r="S222" i="1"/>
  <c r="R222" i="1"/>
  <c r="Q222" i="1"/>
  <c r="U221" i="1"/>
  <c r="T221" i="1"/>
  <c r="S221" i="1"/>
  <c r="R221" i="1"/>
  <c r="Q221" i="1"/>
  <c r="U220" i="1"/>
  <c r="T220" i="1"/>
  <c r="S220" i="1"/>
  <c r="R220" i="1"/>
  <c r="Q220" i="1"/>
  <c r="U219" i="1"/>
  <c r="T219" i="1"/>
  <c r="S219" i="1"/>
  <c r="R219" i="1"/>
  <c r="Q219" i="1"/>
  <c r="U218" i="1"/>
  <c r="T218" i="1"/>
  <c r="S218" i="1"/>
  <c r="R218" i="1"/>
  <c r="Q218" i="1"/>
  <c r="U217" i="1"/>
  <c r="T217" i="1"/>
  <c r="S217" i="1"/>
  <c r="R217" i="1"/>
  <c r="Q217" i="1"/>
  <c r="U216" i="1"/>
  <c r="T216" i="1"/>
  <c r="S216" i="1"/>
  <c r="R216" i="1"/>
  <c r="Q216" i="1"/>
  <c r="U215" i="1"/>
  <c r="T215" i="1"/>
  <c r="S215" i="1"/>
  <c r="R215" i="1"/>
  <c r="Q215" i="1"/>
  <c r="U214" i="1"/>
  <c r="T214" i="1"/>
  <c r="S214" i="1"/>
  <c r="R214" i="1"/>
  <c r="Q214" i="1"/>
  <c r="U213" i="1"/>
  <c r="T213" i="1"/>
  <c r="S213" i="1"/>
  <c r="R213" i="1"/>
  <c r="Q213" i="1"/>
  <c r="U212" i="1"/>
  <c r="T212" i="1"/>
  <c r="S212" i="1"/>
  <c r="R212" i="1"/>
  <c r="Q212" i="1"/>
  <c r="U211" i="1"/>
  <c r="T211" i="1"/>
  <c r="S211" i="1"/>
  <c r="R211" i="1"/>
  <c r="Q211" i="1"/>
  <c r="U210" i="1"/>
  <c r="T210" i="1"/>
  <c r="S210" i="1"/>
  <c r="R210" i="1"/>
  <c r="Q210" i="1"/>
  <c r="U209" i="1"/>
  <c r="T209" i="1"/>
  <c r="S209" i="1"/>
  <c r="R209" i="1"/>
  <c r="Q209" i="1"/>
  <c r="U208" i="1"/>
  <c r="T208" i="1"/>
  <c r="S208" i="1"/>
  <c r="R208" i="1"/>
  <c r="Q208" i="1"/>
  <c r="U207" i="1"/>
  <c r="T207" i="1"/>
  <c r="S207" i="1"/>
  <c r="R207" i="1"/>
  <c r="Q207" i="1"/>
  <c r="U206" i="1"/>
  <c r="T206" i="1"/>
  <c r="S206" i="1"/>
  <c r="R206" i="1"/>
  <c r="Q206" i="1"/>
  <c r="U205" i="1"/>
  <c r="T205" i="1"/>
  <c r="S205" i="1"/>
  <c r="R205" i="1"/>
  <c r="Q205" i="1"/>
  <c r="U204" i="1"/>
  <c r="T204" i="1"/>
  <c r="S204" i="1"/>
  <c r="R204" i="1"/>
  <c r="Q204" i="1"/>
  <c r="U203" i="1"/>
  <c r="T203" i="1"/>
  <c r="S203" i="1"/>
  <c r="R203" i="1"/>
  <c r="Q203" i="1"/>
  <c r="U202" i="1"/>
  <c r="T202" i="1"/>
  <c r="S202" i="1"/>
  <c r="R202" i="1"/>
  <c r="Q202" i="1"/>
  <c r="U201" i="1"/>
  <c r="T201" i="1"/>
  <c r="S201" i="1"/>
  <c r="R201" i="1"/>
  <c r="Q201" i="1"/>
  <c r="U200" i="1"/>
  <c r="T200" i="1"/>
  <c r="S200" i="1"/>
  <c r="R200" i="1"/>
  <c r="Q200" i="1"/>
  <c r="U199" i="1"/>
  <c r="T199" i="1"/>
  <c r="S199" i="1"/>
  <c r="R199" i="1"/>
  <c r="Q199" i="1"/>
  <c r="U198" i="1"/>
  <c r="T198" i="1"/>
  <c r="S198" i="1"/>
  <c r="R198" i="1"/>
  <c r="Q198" i="1"/>
  <c r="U197" i="1"/>
  <c r="T197" i="1"/>
  <c r="S197" i="1"/>
  <c r="R197" i="1"/>
  <c r="Q197" i="1"/>
  <c r="U196" i="1"/>
  <c r="T196" i="1"/>
  <c r="S196" i="1"/>
  <c r="R196" i="1"/>
  <c r="Q196" i="1"/>
  <c r="U195" i="1"/>
  <c r="T195" i="1"/>
  <c r="S195" i="1"/>
  <c r="R195" i="1"/>
  <c r="Q195" i="1"/>
  <c r="U194" i="1"/>
  <c r="T194" i="1"/>
  <c r="S194" i="1"/>
  <c r="R194" i="1"/>
  <c r="Q194" i="1"/>
  <c r="U193" i="1"/>
  <c r="T193" i="1"/>
  <c r="S193" i="1"/>
  <c r="R193" i="1"/>
  <c r="Q193" i="1"/>
  <c r="U192" i="1"/>
  <c r="T192" i="1"/>
  <c r="S192" i="1"/>
  <c r="R192" i="1"/>
  <c r="Q192" i="1"/>
  <c r="U191" i="1"/>
  <c r="T191" i="1"/>
  <c r="S191" i="1"/>
  <c r="R191" i="1"/>
  <c r="Q191" i="1"/>
  <c r="U190" i="1"/>
  <c r="T190" i="1"/>
  <c r="S190" i="1"/>
  <c r="R190" i="1"/>
  <c r="Q190" i="1"/>
  <c r="U189" i="1"/>
  <c r="T189" i="1"/>
  <c r="S189" i="1"/>
  <c r="R189" i="1"/>
  <c r="Q189" i="1"/>
  <c r="U188" i="1"/>
  <c r="T188" i="1"/>
  <c r="S188" i="1"/>
  <c r="R188" i="1"/>
  <c r="Q188" i="1"/>
  <c r="U187" i="1"/>
  <c r="T187" i="1"/>
  <c r="S187" i="1"/>
  <c r="R187" i="1"/>
  <c r="Q187" i="1"/>
  <c r="U186" i="1"/>
  <c r="T186" i="1"/>
  <c r="S186" i="1"/>
  <c r="R186" i="1"/>
  <c r="Q186" i="1"/>
  <c r="U185" i="1"/>
  <c r="T185" i="1"/>
  <c r="S185" i="1"/>
  <c r="R185" i="1"/>
  <c r="Q185" i="1"/>
  <c r="U184" i="1"/>
  <c r="T184" i="1"/>
  <c r="S184" i="1"/>
  <c r="R184" i="1"/>
  <c r="Q184" i="1"/>
  <c r="U183" i="1"/>
  <c r="T183" i="1"/>
  <c r="S183" i="1"/>
  <c r="R183" i="1"/>
  <c r="Q183" i="1"/>
  <c r="U182" i="1"/>
  <c r="T182" i="1"/>
  <c r="S182" i="1"/>
  <c r="R182" i="1"/>
  <c r="Q182" i="1"/>
  <c r="U181" i="1"/>
  <c r="T181" i="1"/>
  <c r="S181" i="1"/>
  <c r="R181" i="1"/>
  <c r="Q181" i="1"/>
  <c r="U180" i="1"/>
  <c r="T180" i="1"/>
  <c r="S180" i="1"/>
  <c r="R180" i="1"/>
  <c r="Q180" i="1"/>
  <c r="U179" i="1"/>
  <c r="T179" i="1"/>
  <c r="S179" i="1"/>
  <c r="R179" i="1"/>
  <c r="Q179" i="1"/>
  <c r="U178" i="1"/>
  <c r="T178" i="1"/>
  <c r="S178" i="1"/>
  <c r="R178" i="1"/>
  <c r="Q178" i="1"/>
  <c r="U177" i="1"/>
  <c r="T177" i="1"/>
  <c r="S177" i="1"/>
  <c r="R177" i="1"/>
  <c r="Q177" i="1"/>
  <c r="U176" i="1"/>
  <c r="T176" i="1"/>
  <c r="S176" i="1"/>
  <c r="R176" i="1"/>
  <c r="Q176" i="1"/>
  <c r="U175" i="1"/>
  <c r="T175" i="1"/>
  <c r="S175" i="1"/>
  <c r="R175" i="1"/>
  <c r="Q175" i="1"/>
  <c r="U174" i="1"/>
  <c r="T174" i="1"/>
  <c r="S174" i="1"/>
  <c r="R174" i="1"/>
  <c r="Q174" i="1"/>
  <c r="U173" i="1"/>
  <c r="T173" i="1"/>
  <c r="S173" i="1"/>
  <c r="R173" i="1"/>
  <c r="Q173" i="1"/>
  <c r="U172" i="1"/>
  <c r="T172" i="1"/>
  <c r="S172" i="1"/>
  <c r="R172" i="1"/>
  <c r="Q172" i="1"/>
  <c r="U171" i="1"/>
  <c r="T171" i="1"/>
  <c r="S171" i="1"/>
  <c r="R171" i="1"/>
  <c r="Q171" i="1"/>
  <c r="U170" i="1"/>
  <c r="T170" i="1"/>
  <c r="S170" i="1"/>
  <c r="R170" i="1"/>
  <c r="Q170" i="1"/>
  <c r="U169" i="1"/>
  <c r="T169" i="1"/>
  <c r="S169" i="1"/>
  <c r="R169" i="1"/>
  <c r="Q169" i="1"/>
  <c r="U168" i="1"/>
  <c r="T168" i="1"/>
  <c r="S168" i="1"/>
  <c r="R168" i="1"/>
  <c r="Q168" i="1"/>
  <c r="U167" i="1"/>
  <c r="T167" i="1"/>
  <c r="S167" i="1"/>
  <c r="R167" i="1"/>
  <c r="Q167" i="1"/>
  <c r="U166" i="1"/>
  <c r="T166" i="1"/>
  <c r="S166" i="1"/>
  <c r="R166" i="1"/>
  <c r="Q166" i="1"/>
  <c r="U165" i="1"/>
  <c r="T165" i="1"/>
  <c r="S165" i="1"/>
  <c r="R165" i="1"/>
  <c r="Q165" i="1"/>
  <c r="U164" i="1"/>
  <c r="T164" i="1"/>
  <c r="S164" i="1"/>
  <c r="R164" i="1"/>
  <c r="Q164" i="1"/>
  <c r="U163" i="1"/>
  <c r="T163" i="1"/>
  <c r="S163" i="1"/>
  <c r="R163" i="1"/>
  <c r="Q163" i="1"/>
  <c r="U162" i="1"/>
  <c r="T162" i="1"/>
  <c r="S162" i="1"/>
  <c r="R162" i="1"/>
  <c r="Q162" i="1"/>
  <c r="U161" i="1"/>
  <c r="T161" i="1"/>
  <c r="S161" i="1"/>
  <c r="R161" i="1"/>
  <c r="Q161" i="1"/>
  <c r="U160" i="1"/>
  <c r="T160" i="1"/>
  <c r="S160" i="1"/>
  <c r="R160" i="1"/>
  <c r="Q160" i="1"/>
  <c r="U159" i="1"/>
  <c r="T159" i="1"/>
  <c r="S159" i="1"/>
  <c r="R159" i="1"/>
  <c r="Q159" i="1"/>
  <c r="U158" i="1"/>
  <c r="T158" i="1"/>
  <c r="S158" i="1"/>
  <c r="R158" i="1"/>
  <c r="Q158" i="1"/>
  <c r="U157" i="1"/>
  <c r="T157" i="1"/>
  <c r="S157" i="1"/>
  <c r="R157" i="1"/>
  <c r="Q157" i="1"/>
  <c r="U156" i="1"/>
  <c r="T156" i="1"/>
  <c r="S156" i="1"/>
  <c r="R156" i="1"/>
  <c r="Q156" i="1"/>
  <c r="U155" i="1"/>
  <c r="T155" i="1"/>
  <c r="S155" i="1"/>
  <c r="R155" i="1"/>
  <c r="Q155" i="1"/>
  <c r="U154" i="1"/>
  <c r="T154" i="1"/>
  <c r="S154" i="1"/>
  <c r="R154" i="1"/>
  <c r="Q154" i="1"/>
  <c r="U153" i="1"/>
  <c r="T153" i="1"/>
  <c r="S153" i="1"/>
  <c r="R153" i="1"/>
  <c r="Q153" i="1"/>
  <c r="U152" i="1"/>
  <c r="T152" i="1"/>
  <c r="S152" i="1"/>
  <c r="R152" i="1"/>
  <c r="Q152" i="1"/>
  <c r="U151" i="1"/>
  <c r="T151" i="1"/>
  <c r="S151" i="1"/>
  <c r="R151" i="1"/>
  <c r="Q151" i="1"/>
  <c r="U150" i="1"/>
  <c r="T150" i="1"/>
  <c r="S150" i="1"/>
  <c r="R150" i="1"/>
  <c r="Q150" i="1"/>
  <c r="U149" i="1"/>
  <c r="T149" i="1"/>
  <c r="S149" i="1"/>
  <c r="R149" i="1"/>
  <c r="Q149" i="1"/>
  <c r="U148" i="1"/>
  <c r="T148" i="1"/>
  <c r="S148" i="1"/>
  <c r="R148" i="1"/>
  <c r="Q148" i="1"/>
  <c r="U147" i="1"/>
  <c r="T147" i="1"/>
  <c r="S147" i="1"/>
  <c r="R147" i="1"/>
  <c r="Q147" i="1"/>
  <c r="U146" i="1"/>
  <c r="T146" i="1"/>
  <c r="S146" i="1"/>
  <c r="R146" i="1"/>
  <c r="Q146" i="1"/>
  <c r="U145" i="1"/>
  <c r="T145" i="1"/>
  <c r="S145" i="1"/>
  <c r="R145" i="1"/>
  <c r="Q145" i="1"/>
  <c r="U144" i="1"/>
  <c r="T144" i="1"/>
  <c r="S144" i="1"/>
  <c r="R144" i="1"/>
  <c r="Q144" i="1"/>
  <c r="U143" i="1"/>
  <c r="T143" i="1"/>
  <c r="S143" i="1"/>
  <c r="R143" i="1"/>
  <c r="Q143" i="1"/>
  <c r="U142" i="1"/>
  <c r="T142" i="1"/>
  <c r="S142" i="1"/>
  <c r="R142" i="1"/>
  <c r="Q142" i="1"/>
  <c r="U141" i="1"/>
  <c r="T141" i="1"/>
  <c r="S141" i="1"/>
  <c r="R141" i="1"/>
  <c r="Q141" i="1"/>
  <c r="U140" i="1"/>
  <c r="T140" i="1"/>
  <c r="S140" i="1"/>
  <c r="R140" i="1"/>
  <c r="Q140" i="1"/>
  <c r="U139" i="1"/>
  <c r="T139" i="1"/>
  <c r="S139" i="1"/>
  <c r="R139" i="1"/>
  <c r="Q139" i="1"/>
  <c r="U138" i="1"/>
  <c r="T138" i="1"/>
  <c r="S138" i="1"/>
  <c r="R138" i="1"/>
  <c r="Q138" i="1"/>
  <c r="U137" i="1"/>
  <c r="T137" i="1"/>
  <c r="S137" i="1"/>
  <c r="R137" i="1"/>
  <c r="Q137" i="1"/>
  <c r="U136" i="1"/>
  <c r="T136" i="1"/>
  <c r="S136" i="1"/>
  <c r="R136" i="1"/>
  <c r="Q136" i="1"/>
  <c r="U135" i="1"/>
  <c r="T135" i="1"/>
  <c r="S135" i="1"/>
  <c r="R135" i="1"/>
  <c r="Q135" i="1"/>
  <c r="U134" i="1"/>
  <c r="T134" i="1"/>
  <c r="S134" i="1"/>
  <c r="R134" i="1"/>
  <c r="Q134" i="1"/>
  <c r="U133" i="1"/>
  <c r="T133" i="1"/>
  <c r="S133" i="1"/>
  <c r="R133" i="1"/>
  <c r="Q133" i="1"/>
  <c r="U132" i="1"/>
  <c r="T132" i="1"/>
  <c r="S132" i="1"/>
  <c r="R132" i="1"/>
  <c r="Q132" i="1"/>
  <c r="U131" i="1"/>
  <c r="T131" i="1"/>
  <c r="S131" i="1"/>
  <c r="R131" i="1"/>
  <c r="Q131" i="1"/>
  <c r="U130" i="1"/>
  <c r="T130" i="1"/>
  <c r="S130" i="1"/>
  <c r="R130" i="1"/>
  <c r="Q130" i="1"/>
  <c r="U129" i="1"/>
  <c r="T129" i="1"/>
  <c r="S129" i="1"/>
  <c r="R129" i="1"/>
  <c r="Q129" i="1"/>
  <c r="U128" i="1"/>
  <c r="T128" i="1"/>
  <c r="S128" i="1"/>
  <c r="R128" i="1"/>
  <c r="Q128" i="1"/>
  <c r="U127" i="1"/>
  <c r="T127" i="1"/>
  <c r="S127" i="1"/>
  <c r="R127" i="1"/>
  <c r="Q127" i="1"/>
  <c r="U126" i="1"/>
  <c r="T126" i="1"/>
  <c r="S126" i="1"/>
  <c r="R126" i="1"/>
  <c r="Q126" i="1"/>
  <c r="U125" i="1"/>
  <c r="T125" i="1"/>
  <c r="S125" i="1"/>
  <c r="R125" i="1"/>
  <c r="Q125" i="1"/>
  <c r="U124" i="1"/>
  <c r="T124" i="1"/>
  <c r="S124" i="1"/>
  <c r="R124" i="1"/>
  <c r="Q124" i="1"/>
  <c r="U123" i="1"/>
  <c r="T123" i="1"/>
  <c r="S123" i="1"/>
  <c r="R123" i="1"/>
  <c r="Q123" i="1"/>
  <c r="U122" i="1"/>
  <c r="T122" i="1"/>
  <c r="S122" i="1"/>
  <c r="R122" i="1"/>
  <c r="Q122" i="1"/>
  <c r="U121" i="1"/>
  <c r="T121" i="1"/>
  <c r="S121" i="1"/>
  <c r="R121" i="1"/>
  <c r="Q121" i="1"/>
  <c r="U120" i="1"/>
  <c r="T120" i="1"/>
  <c r="S120" i="1"/>
  <c r="R120" i="1"/>
  <c r="Q120" i="1"/>
  <c r="U119" i="1"/>
  <c r="T119" i="1"/>
  <c r="S119" i="1"/>
  <c r="R119" i="1"/>
  <c r="Q119" i="1"/>
  <c r="U118" i="1"/>
  <c r="T118" i="1"/>
  <c r="S118" i="1"/>
  <c r="R118" i="1"/>
  <c r="Q118" i="1"/>
  <c r="U117" i="1"/>
  <c r="T117" i="1"/>
  <c r="S117" i="1"/>
  <c r="R117" i="1"/>
  <c r="Q117" i="1"/>
  <c r="U116" i="1"/>
  <c r="T116" i="1"/>
  <c r="S116" i="1"/>
  <c r="R116" i="1"/>
  <c r="Q116" i="1"/>
  <c r="U115" i="1"/>
  <c r="T115" i="1"/>
  <c r="S115" i="1"/>
  <c r="R115" i="1"/>
  <c r="Q115" i="1"/>
  <c r="U114" i="1"/>
  <c r="T114" i="1"/>
  <c r="S114" i="1"/>
  <c r="R114" i="1"/>
  <c r="Q114" i="1"/>
  <c r="U113" i="1"/>
  <c r="T113" i="1"/>
  <c r="S113" i="1"/>
  <c r="R113" i="1"/>
  <c r="Q113" i="1"/>
  <c r="U112" i="1"/>
  <c r="T112" i="1"/>
  <c r="S112" i="1"/>
  <c r="R112" i="1"/>
  <c r="Q112" i="1"/>
  <c r="U111" i="1"/>
  <c r="T111" i="1"/>
  <c r="S111" i="1"/>
  <c r="R111" i="1"/>
  <c r="Q111" i="1"/>
  <c r="U110" i="1"/>
  <c r="T110" i="1"/>
  <c r="S110" i="1"/>
  <c r="R110" i="1"/>
  <c r="Q110" i="1"/>
  <c r="U109" i="1"/>
  <c r="T109" i="1"/>
  <c r="S109" i="1"/>
  <c r="R109" i="1"/>
  <c r="Q109" i="1"/>
  <c r="U108" i="1"/>
  <c r="T108" i="1"/>
  <c r="S108" i="1"/>
  <c r="R108" i="1"/>
  <c r="Q108" i="1"/>
  <c r="U107" i="1"/>
  <c r="T107" i="1"/>
  <c r="S107" i="1"/>
  <c r="R107" i="1"/>
  <c r="Q107" i="1"/>
  <c r="U106" i="1"/>
  <c r="T106" i="1"/>
  <c r="S106" i="1"/>
  <c r="R106" i="1"/>
  <c r="Q106" i="1"/>
  <c r="U105" i="1"/>
  <c r="T105" i="1"/>
  <c r="S105" i="1"/>
  <c r="R105" i="1"/>
  <c r="Q105" i="1"/>
  <c r="U104" i="1"/>
  <c r="T104" i="1"/>
  <c r="S104" i="1"/>
  <c r="R104" i="1"/>
  <c r="Q104" i="1"/>
  <c r="U103" i="1"/>
  <c r="T103" i="1"/>
  <c r="S103" i="1"/>
  <c r="R103" i="1"/>
  <c r="Q103" i="1"/>
  <c r="U102" i="1"/>
  <c r="T102" i="1"/>
  <c r="S102" i="1"/>
  <c r="R102" i="1"/>
  <c r="Q102" i="1"/>
  <c r="U101" i="1"/>
  <c r="T101" i="1"/>
  <c r="S101" i="1"/>
  <c r="R101" i="1"/>
  <c r="Q101" i="1"/>
  <c r="U100" i="1"/>
  <c r="T100" i="1"/>
  <c r="S100" i="1"/>
  <c r="R100" i="1"/>
  <c r="Q100" i="1"/>
  <c r="U99" i="1"/>
  <c r="T99" i="1"/>
  <c r="S99" i="1"/>
  <c r="R99" i="1"/>
  <c r="Q99" i="1"/>
  <c r="U98" i="1"/>
  <c r="T98" i="1"/>
  <c r="S98" i="1"/>
  <c r="R98" i="1"/>
  <c r="Q98" i="1"/>
  <c r="U97" i="1"/>
  <c r="T97" i="1"/>
  <c r="S97" i="1"/>
  <c r="R97" i="1"/>
  <c r="Q97" i="1"/>
  <c r="U96" i="1"/>
  <c r="T96" i="1"/>
  <c r="S96" i="1"/>
  <c r="R96" i="1"/>
  <c r="Q96" i="1"/>
  <c r="U95" i="1"/>
  <c r="T95" i="1"/>
  <c r="S95" i="1"/>
  <c r="R95" i="1"/>
  <c r="Q95" i="1"/>
  <c r="U94" i="1"/>
  <c r="T94" i="1"/>
  <c r="S94" i="1"/>
  <c r="R94" i="1"/>
  <c r="Q94" i="1"/>
  <c r="U93" i="1"/>
  <c r="T93" i="1"/>
  <c r="S93" i="1"/>
  <c r="R93" i="1"/>
  <c r="Q93" i="1"/>
  <c r="U92" i="1"/>
  <c r="T92" i="1"/>
  <c r="S92" i="1"/>
  <c r="R92" i="1"/>
  <c r="Q92" i="1"/>
  <c r="U91" i="1"/>
  <c r="T91" i="1"/>
  <c r="S91" i="1"/>
  <c r="R91" i="1"/>
  <c r="Q91" i="1"/>
  <c r="U90" i="1"/>
  <c r="T90" i="1"/>
  <c r="S90" i="1"/>
  <c r="R90" i="1"/>
  <c r="Q90" i="1"/>
  <c r="U89" i="1"/>
  <c r="T89" i="1"/>
  <c r="S89" i="1"/>
  <c r="R89" i="1"/>
  <c r="Q89" i="1"/>
  <c r="U88" i="1"/>
  <c r="T88" i="1"/>
  <c r="S88" i="1"/>
  <c r="R88" i="1"/>
  <c r="Q88" i="1"/>
  <c r="U87" i="1"/>
  <c r="T87" i="1"/>
  <c r="S87" i="1"/>
  <c r="R87" i="1"/>
  <c r="Q87" i="1"/>
  <c r="U86" i="1"/>
  <c r="T86" i="1"/>
  <c r="S86" i="1"/>
  <c r="R86" i="1"/>
  <c r="Q86" i="1"/>
  <c r="U85" i="1"/>
  <c r="T85" i="1"/>
  <c r="S85" i="1"/>
  <c r="R85" i="1"/>
  <c r="Q85" i="1"/>
  <c r="U84" i="1"/>
  <c r="T84" i="1"/>
  <c r="S84" i="1"/>
  <c r="R84" i="1"/>
  <c r="Q84" i="1"/>
  <c r="U83" i="1"/>
  <c r="T83" i="1"/>
  <c r="S83" i="1"/>
  <c r="R83" i="1"/>
  <c r="Q83" i="1"/>
  <c r="U82" i="1"/>
  <c r="T82" i="1"/>
  <c r="S82" i="1"/>
  <c r="R82" i="1"/>
  <c r="Q82" i="1"/>
  <c r="U81" i="1"/>
  <c r="T81" i="1"/>
  <c r="S81" i="1"/>
  <c r="R81" i="1"/>
  <c r="Q81" i="1"/>
  <c r="U80" i="1"/>
  <c r="T80" i="1"/>
  <c r="S80" i="1"/>
  <c r="R80" i="1"/>
  <c r="Q80" i="1"/>
  <c r="U79" i="1"/>
  <c r="T79" i="1"/>
  <c r="S79" i="1"/>
  <c r="R79" i="1"/>
  <c r="Q79" i="1"/>
  <c r="U78" i="1"/>
  <c r="T78" i="1"/>
  <c r="S78" i="1"/>
  <c r="R78" i="1"/>
  <c r="Q78" i="1"/>
  <c r="U77" i="1"/>
  <c r="T77" i="1"/>
  <c r="S77" i="1"/>
  <c r="R77" i="1"/>
  <c r="Q77" i="1"/>
  <c r="U76" i="1"/>
  <c r="T76" i="1"/>
  <c r="S76" i="1"/>
  <c r="R76" i="1"/>
  <c r="Q76" i="1"/>
  <c r="U75" i="1"/>
  <c r="T75" i="1"/>
  <c r="S75" i="1"/>
  <c r="R75" i="1"/>
  <c r="Q75" i="1"/>
  <c r="U74" i="1"/>
  <c r="T74" i="1"/>
  <c r="S74" i="1"/>
  <c r="R74" i="1"/>
  <c r="Q74" i="1"/>
  <c r="U73" i="1"/>
  <c r="T73" i="1"/>
  <c r="S73" i="1"/>
  <c r="R73" i="1"/>
  <c r="Q73" i="1"/>
  <c r="U72" i="1"/>
  <c r="T72" i="1"/>
  <c r="S72" i="1"/>
  <c r="R72" i="1"/>
  <c r="Q72" i="1"/>
  <c r="U71" i="1"/>
  <c r="T71" i="1"/>
  <c r="S71" i="1"/>
  <c r="R71" i="1"/>
  <c r="Q71" i="1"/>
  <c r="U70" i="1"/>
  <c r="T70" i="1"/>
  <c r="S70" i="1"/>
  <c r="R70" i="1"/>
  <c r="Q70" i="1"/>
  <c r="U69" i="1"/>
  <c r="T69" i="1"/>
  <c r="S69" i="1"/>
  <c r="R69" i="1"/>
  <c r="Q69" i="1"/>
  <c r="U68" i="1"/>
  <c r="T68" i="1"/>
  <c r="S68" i="1"/>
  <c r="R68" i="1"/>
  <c r="Q68" i="1"/>
  <c r="U67" i="1"/>
  <c r="T67" i="1"/>
  <c r="S67" i="1"/>
  <c r="R67" i="1"/>
  <c r="Q67" i="1"/>
  <c r="U66" i="1"/>
  <c r="T66" i="1"/>
  <c r="S66" i="1"/>
  <c r="R66" i="1"/>
  <c r="Q66" i="1"/>
  <c r="U65" i="1"/>
  <c r="T65" i="1"/>
  <c r="S65" i="1"/>
  <c r="R65" i="1"/>
  <c r="Q65" i="1"/>
  <c r="U64" i="1"/>
  <c r="T64" i="1"/>
  <c r="S64" i="1"/>
  <c r="R64" i="1"/>
  <c r="Q64" i="1"/>
  <c r="U63" i="1"/>
  <c r="T63" i="1"/>
  <c r="S63" i="1"/>
  <c r="R63" i="1"/>
  <c r="Q63" i="1"/>
  <c r="U62" i="1"/>
  <c r="T62" i="1"/>
  <c r="S62" i="1"/>
  <c r="R62" i="1"/>
  <c r="Q62" i="1"/>
  <c r="U61" i="1"/>
  <c r="T61" i="1"/>
  <c r="S61" i="1"/>
  <c r="R61" i="1"/>
  <c r="Q61" i="1"/>
  <c r="U60" i="1"/>
  <c r="T60" i="1"/>
  <c r="S60" i="1"/>
  <c r="R60" i="1"/>
  <c r="Q60" i="1"/>
  <c r="U59" i="1"/>
  <c r="T59" i="1"/>
  <c r="S59" i="1"/>
  <c r="R59" i="1"/>
  <c r="Q59" i="1"/>
  <c r="U58" i="1"/>
  <c r="T58" i="1"/>
  <c r="S58" i="1"/>
  <c r="R58" i="1"/>
  <c r="Q58" i="1"/>
  <c r="U57" i="1"/>
  <c r="T57" i="1"/>
  <c r="S57" i="1"/>
  <c r="R57" i="1"/>
  <c r="Q57" i="1"/>
  <c r="U56" i="1"/>
  <c r="T56" i="1"/>
  <c r="S56" i="1"/>
  <c r="R56" i="1"/>
  <c r="Q56" i="1"/>
  <c r="U55" i="1"/>
  <c r="T55" i="1"/>
  <c r="S55" i="1"/>
  <c r="R55" i="1"/>
  <c r="Q55" i="1"/>
  <c r="U54" i="1"/>
  <c r="T54" i="1"/>
  <c r="S54" i="1"/>
  <c r="R54" i="1"/>
  <c r="Q54" i="1"/>
  <c r="U53" i="1"/>
  <c r="T53" i="1"/>
  <c r="S53" i="1"/>
  <c r="R53" i="1"/>
  <c r="Q53" i="1"/>
  <c r="U52" i="1"/>
  <c r="T52" i="1"/>
  <c r="S52" i="1"/>
  <c r="R52" i="1"/>
  <c r="Q52" i="1"/>
  <c r="U51" i="1"/>
  <c r="T51" i="1"/>
  <c r="S51" i="1"/>
  <c r="R51" i="1"/>
  <c r="Q51" i="1"/>
  <c r="U50" i="1"/>
  <c r="T50" i="1"/>
  <c r="S50" i="1"/>
  <c r="R50" i="1"/>
  <c r="Q50" i="1"/>
  <c r="U49" i="1"/>
  <c r="T49" i="1"/>
  <c r="S49" i="1"/>
  <c r="R49" i="1"/>
  <c r="Q49" i="1"/>
  <c r="U48" i="1"/>
  <c r="T48" i="1"/>
  <c r="S48" i="1"/>
  <c r="R48" i="1"/>
  <c r="Q48" i="1"/>
  <c r="U47" i="1"/>
  <c r="T47" i="1"/>
  <c r="S47" i="1"/>
  <c r="R47" i="1"/>
  <c r="Q47" i="1"/>
  <c r="U46" i="1"/>
  <c r="T46" i="1"/>
  <c r="S46" i="1"/>
  <c r="R46" i="1"/>
  <c r="Q46" i="1"/>
  <c r="U45" i="1"/>
  <c r="T45" i="1"/>
  <c r="S45" i="1"/>
  <c r="R45" i="1"/>
  <c r="Q45" i="1"/>
  <c r="U44" i="1"/>
  <c r="T44" i="1"/>
  <c r="S44" i="1"/>
  <c r="R44" i="1"/>
  <c r="Q44" i="1"/>
  <c r="U43" i="1"/>
  <c r="T43" i="1"/>
  <c r="S43" i="1"/>
  <c r="R43" i="1"/>
  <c r="Q43" i="1"/>
  <c r="U42" i="1"/>
  <c r="T42" i="1"/>
  <c r="S42" i="1"/>
  <c r="R42" i="1"/>
  <c r="Q42" i="1"/>
  <c r="U41" i="1"/>
  <c r="T41" i="1"/>
  <c r="S41" i="1"/>
  <c r="R41" i="1"/>
  <c r="Q41" i="1"/>
  <c r="U40" i="1"/>
  <c r="T40" i="1"/>
  <c r="S40" i="1"/>
  <c r="R40" i="1"/>
  <c r="Q40" i="1"/>
  <c r="U39" i="1"/>
  <c r="T39" i="1"/>
  <c r="S39" i="1"/>
  <c r="R39" i="1"/>
  <c r="Q39" i="1"/>
  <c r="U38" i="1"/>
  <c r="T38" i="1"/>
  <c r="S38" i="1"/>
  <c r="R38" i="1"/>
  <c r="Q38" i="1"/>
  <c r="U37" i="1"/>
  <c r="T37" i="1"/>
  <c r="S37" i="1"/>
  <c r="R37" i="1"/>
  <c r="Q37" i="1"/>
  <c r="U36" i="1"/>
  <c r="T36" i="1"/>
  <c r="S36" i="1"/>
  <c r="R36" i="1"/>
  <c r="Q36" i="1"/>
  <c r="U35" i="1"/>
  <c r="T35" i="1"/>
  <c r="S35" i="1"/>
  <c r="R35" i="1"/>
  <c r="Q35" i="1"/>
  <c r="U34" i="1"/>
  <c r="T34" i="1"/>
  <c r="S34" i="1"/>
  <c r="R34" i="1"/>
  <c r="Q34" i="1"/>
  <c r="U33" i="1"/>
  <c r="T33" i="1"/>
  <c r="S33" i="1"/>
  <c r="R33" i="1"/>
  <c r="Q33" i="1"/>
  <c r="U32" i="1"/>
  <c r="T32" i="1"/>
  <c r="S32" i="1"/>
  <c r="R32" i="1"/>
  <c r="Q32" i="1"/>
  <c r="U31" i="1"/>
  <c r="T31" i="1"/>
  <c r="S31" i="1"/>
  <c r="R31" i="1"/>
  <c r="Q31" i="1"/>
  <c r="U30" i="1"/>
  <c r="T30" i="1"/>
  <c r="S30" i="1"/>
  <c r="R30" i="1"/>
  <c r="Q30" i="1"/>
  <c r="U29" i="1"/>
  <c r="T29" i="1"/>
  <c r="S29" i="1"/>
  <c r="R29" i="1"/>
  <c r="Q29" i="1"/>
  <c r="U28" i="1"/>
  <c r="T28" i="1"/>
  <c r="S28" i="1"/>
  <c r="R28" i="1"/>
  <c r="Q28" i="1"/>
  <c r="U27" i="1"/>
  <c r="T27" i="1"/>
  <c r="S27" i="1"/>
  <c r="R27" i="1"/>
  <c r="Q27" i="1"/>
  <c r="U26" i="1"/>
  <c r="T26" i="1"/>
  <c r="S26" i="1"/>
  <c r="R26" i="1"/>
  <c r="Q26" i="1"/>
  <c r="U25" i="1"/>
  <c r="T25" i="1"/>
  <c r="S25" i="1"/>
  <c r="R25" i="1"/>
  <c r="Q25" i="1"/>
  <c r="U24" i="1"/>
  <c r="T24" i="1"/>
  <c r="S24" i="1"/>
  <c r="R24" i="1"/>
  <c r="Q24" i="1"/>
  <c r="U23" i="1"/>
  <c r="T23" i="1"/>
  <c r="S23" i="1"/>
  <c r="R23" i="1"/>
  <c r="Q23" i="1"/>
  <c r="U22" i="1"/>
  <c r="T22" i="1"/>
  <c r="S22" i="1"/>
  <c r="R22" i="1"/>
  <c r="Q22" i="1"/>
  <c r="U21" i="1"/>
  <c r="T21" i="1"/>
  <c r="S21" i="1"/>
  <c r="R21" i="1"/>
  <c r="Q21" i="1"/>
  <c r="U20" i="1"/>
  <c r="T20" i="1"/>
  <c r="S20" i="1"/>
  <c r="R20" i="1"/>
  <c r="Q20" i="1"/>
  <c r="U19" i="1"/>
  <c r="T19" i="1"/>
  <c r="S19" i="1"/>
  <c r="R19" i="1"/>
  <c r="Q19" i="1"/>
  <c r="U18" i="1"/>
  <c r="T18" i="1"/>
  <c r="S18" i="1"/>
  <c r="R18" i="1"/>
  <c r="Q18" i="1"/>
  <c r="U17" i="1"/>
  <c r="T17" i="1"/>
  <c r="S17" i="1"/>
  <c r="R17" i="1"/>
  <c r="Q17" i="1"/>
  <c r="U16" i="1"/>
  <c r="T16" i="1"/>
  <c r="S16" i="1"/>
  <c r="R16" i="1"/>
  <c r="Q16" i="1"/>
  <c r="U15" i="1"/>
  <c r="T15" i="1"/>
  <c r="S15" i="1"/>
  <c r="R15" i="1"/>
  <c r="Q15" i="1"/>
  <c r="U14" i="1"/>
  <c r="T14" i="1"/>
  <c r="S14" i="1"/>
  <c r="R14" i="1"/>
  <c r="Q14" i="1"/>
  <c r="U13" i="1"/>
  <c r="T13" i="1"/>
  <c r="S13" i="1"/>
  <c r="R13" i="1"/>
  <c r="Q13" i="1"/>
  <c r="U12" i="1"/>
  <c r="T12" i="1"/>
  <c r="S12" i="1"/>
  <c r="R12" i="1"/>
  <c r="Q12" i="1"/>
  <c r="U11" i="1"/>
  <c r="T11" i="1"/>
  <c r="S11" i="1"/>
  <c r="R11" i="1"/>
  <c r="Q11" i="1"/>
  <c r="U10" i="1"/>
  <c r="T10" i="1"/>
  <c r="S10" i="1"/>
  <c r="R10" i="1"/>
  <c r="Q10" i="1"/>
  <c r="U9" i="1"/>
  <c r="T9" i="1"/>
  <c r="S9" i="1"/>
  <c r="R9" i="1"/>
  <c r="Q9" i="1"/>
  <c r="U8" i="1"/>
  <c r="T8" i="1"/>
  <c r="S8" i="1"/>
  <c r="R8" i="1"/>
  <c r="Q8" i="1"/>
  <c r="U7" i="1"/>
  <c r="T7" i="1"/>
  <c r="S7" i="1"/>
  <c r="R7" i="1"/>
  <c r="Q7" i="1"/>
  <c r="U6" i="1"/>
  <c r="T6" i="1"/>
  <c r="S6" i="1"/>
  <c r="R6" i="1"/>
  <c r="Q6" i="1"/>
  <c r="U5" i="1"/>
  <c r="T5" i="1"/>
  <c r="S5" i="1"/>
  <c r="R5" i="1"/>
  <c r="Q5" i="1"/>
  <c r="U4" i="1"/>
  <c r="T4" i="1"/>
  <c r="S4" i="1"/>
  <c r="R4" i="1"/>
  <c r="Q4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C85" i="10" l="1"/>
  <c r="C93" i="10"/>
  <c r="C357" i="10"/>
  <c r="H414" i="10"/>
  <c r="C110" i="10"/>
  <c r="C118" i="10"/>
  <c r="C150" i="10"/>
  <c r="C166" i="10"/>
  <c r="C230" i="10"/>
  <c r="C310" i="10"/>
  <c r="C342" i="10"/>
  <c r="C374" i="10"/>
  <c r="C414" i="10"/>
  <c r="H15" i="10"/>
  <c r="H175" i="10"/>
  <c r="H231" i="10"/>
  <c r="H255" i="10"/>
  <c r="H311" i="10"/>
  <c r="H327" i="10"/>
  <c r="H343" i="10"/>
  <c r="H375" i="10"/>
  <c r="H415" i="10"/>
  <c r="C381" i="10"/>
  <c r="H222" i="10"/>
  <c r="C175" i="10"/>
  <c r="C255" i="10"/>
  <c r="C327" i="10"/>
  <c r="C415" i="10"/>
  <c r="H16" i="10"/>
  <c r="H88" i="10"/>
  <c r="H152" i="10"/>
  <c r="H200" i="10"/>
  <c r="H280" i="10"/>
  <c r="H312" i="10"/>
  <c r="H344" i="10"/>
  <c r="H376" i="10"/>
  <c r="H408" i="10"/>
  <c r="C16" i="10"/>
  <c r="C88" i="10"/>
  <c r="C152" i="10"/>
  <c r="C200" i="10"/>
  <c r="C280" i="10"/>
  <c r="C312" i="10"/>
  <c r="C344" i="10"/>
  <c r="C376" i="10"/>
  <c r="C408" i="10"/>
  <c r="H9" i="10"/>
  <c r="H177" i="10"/>
  <c r="H257" i="10"/>
  <c r="H289" i="10"/>
  <c r="H305" i="10"/>
  <c r="H353" i="10"/>
  <c r="C9" i="10"/>
  <c r="C177" i="10"/>
  <c r="C257" i="10"/>
  <c r="C289" i="10"/>
  <c r="C305" i="10"/>
  <c r="C353" i="10"/>
  <c r="H34" i="10"/>
  <c r="H90" i="10"/>
  <c r="H122" i="10"/>
  <c r="H146" i="10"/>
  <c r="H154" i="10"/>
  <c r="H282" i="10"/>
  <c r="H378" i="10"/>
  <c r="C229" i="10"/>
  <c r="C34" i="10"/>
  <c r="C90" i="10"/>
  <c r="C122" i="10"/>
  <c r="C146" i="10"/>
  <c r="C154" i="10"/>
  <c r="C282" i="10"/>
  <c r="C378" i="10"/>
  <c r="H11" i="10"/>
  <c r="H19" i="10"/>
  <c r="H75" i="10"/>
  <c r="H83" i="10"/>
  <c r="H163" i="10"/>
  <c r="H179" i="10"/>
  <c r="H259" i="10"/>
  <c r="H275" i="10"/>
  <c r="H291" i="10"/>
  <c r="H299" i="10"/>
  <c r="H355" i="10"/>
  <c r="H363" i="10"/>
  <c r="H395" i="10"/>
  <c r="H411" i="10"/>
  <c r="H427" i="10"/>
  <c r="C19" i="10"/>
  <c r="C83" i="10"/>
  <c r="C259" i="10"/>
  <c r="C275" i="10"/>
  <c r="C291" i="10"/>
  <c r="C299" i="10"/>
  <c r="C355" i="10"/>
  <c r="C363" i="10"/>
  <c r="C395" i="10"/>
  <c r="C411" i="10"/>
  <c r="C427" i="10"/>
  <c r="H36" i="10"/>
  <c r="H84" i="10"/>
  <c r="H92" i="10"/>
  <c r="H148" i="10"/>
  <c r="H228" i="10"/>
  <c r="H284" i="10"/>
  <c r="H380" i="10"/>
  <c r="H412" i="10"/>
  <c r="H428" i="10"/>
  <c r="D5" i="13"/>
  <c r="E5" i="13" s="1"/>
  <c r="O5" i="13"/>
  <c r="P5" i="13" s="1"/>
  <c r="D6" i="13"/>
  <c r="G6" i="13" s="1"/>
  <c r="O6" i="13"/>
  <c r="P6" i="13" s="1"/>
  <c r="D7" i="13"/>
  <c r="E7" i="13" s="1"/>
  <c r="O7" i="13"/>
  <c r="P7" i="13" s="1"/>
  <c r="X7" i="13"/>
  <c r="D8" i="13"/>
  <c r="F8" i="13" s="1"/>
  <c r="O8" i="13"/>
  <c r="R8" i="13" s="1"/>
  <c r="D9" i="13"/>
  <c r="E9" i="13" s="1"/>
  <c r="O9" i="13"/>
  <c r="P9" i="13" s="1"/>
  <c r="D10" i="13"/>
  <c r="F10" i="13" s="1"/>
  <c r="O10" i="13"/>
  <c r="R10" i="13" s="1"/>
  <c r="D11" i="13"/>
  <c r="E11" i="13" s="1"/>
  <c r="O11" i="13"/>
  <c r="P11" i="13" s="1"/>
  <c r="D12" i="13"/>
  <c r="F12" i="13" s="1"/>
  <c r="O12" i="13"/>
  <c r="R12" i="13" s="1"/>
  <c r="D13" i="13"/>
  <c r="E13" i="13" s="1"/>
  <c r="O13" i="13"/>
  <c r="P13" i="13" s="1"/>
  <c r="D14" i="13"/>
  <c r="F14" i="13" s="1"/>
  <c r="O14" i="13"/>
  <c r="R14" i="13" s="1"/>
  <c r="D15" i="13"/>
  <c r="E15" i="13" s="1"/>
  <c r="O15" i="13"/>
  <c r="P15" i="13" s="1"/>
  <c r="D16" i="13"/>
  <c r="F16" i="13" s="1"/>
  <c r="O16" i="13"/>
  <c r="R16" i="13" s="1"/>
  <c r="D17" i="13"/>
  <c r="E17" i="13" s="1"/>
  <c r="O17" i="13"/>
  <c r="P17" i="13" s="1"/>
  <c r="D18" i="13"/>
  <c r="F18" i="13" s="1"/>
  <c r="O18" i="13"/>
  <c r="R18" i="13" s="1"/>
  <c r="D19" i="13"/>
  <c r="E19" i="13" s="1"/>
  <c r="O19" i="13"/>
  <c r="P19" i="13" s="1"/>
  <c r="D20" i="13"/>
  <c r="F20" i="13" s="1"/>
  <c r="O20" i="13"/>
  <c r="R20" i="13" s="1"/>
  <c r="D21" i="13"/>
  <c r="E21" i="13" s="1"/>
  <c r="O21" i="13"/>
  <c r="P21" i="13" s="1"/>
  <c r="D22" i="13"/>
  <c r="O22" i="13"/>
  <c r="D23" i="13"/>
  <c r="O23" i="13"/>
  <c r="D24" i="13"/>
  <c r="O24" i="13"/>
  <c r="D25" i="13"/>
  <c r="O25" i="13"/>
  <c r="D26" i="13"/>
  <c r="O26" i="13"/>
  <c r="D27" i="13"/>
  <c r="O27" i="13"/>
  <c r="D28" i="13"/>
  <c r="O28" i="13"/>
  <c r="D29" i="13"/>
  <c r="O29" i="13"/>
  <c r="D30" i="13"/>
  <c r="O30" i="13"/>
  <c r="D31" i="13"/>
  <c r="O31" i="13"/>
  <c r="D32" i="13"/>
  <c r="O32" i="13"/>
  <c r="D33" i="13"/>
  <c r="O33" i="13"/>
  <c r="D34" i="13"/>
  <c r="O34" i="13"/>
  <c r="D35" i="13"/>
  <c r="O35" i="13"/>
  <c r="D36" i="13"/>
  <c r="O36" i="13"/>
  <c r="D37" i="13"/>
  <c r="O37" i="13"/>
  <c r="D38" i="13"/>
  <c r="O38" i="13"/>
  <c r="D39" i="13"/>
  <c r="O39" i="13"/>
  <c r="D40" i="13"/>
  <c r="O40" i="13"/>
  <c r="D41" i="13"/>
  <c r="O41" i="13"/>
  <c r="D42" i="13"/>
  <c r="O42" i="13"/>
  <c r="D43" i="13"/>
  <c r="O43" i="13"/>
  <c r="D44" i="13"/>
  <c r="O44" i="13"/>
  <c r="D45" i="13"/>
  <c r="O45" i="13"/>
  <c r="D46" i="13"/>
  <c r="O46" i="13"/>
  <c r="D47" i="13"/>
  <c r="O47" i="13"/>
  <c r="D48" i="13"/>
  <c r="O48" i="13"/>
  <c r="D49" i="13"/>
  <c r="O49" i="13"/>
  <c r="D50" i="13"/>
  <c r="O50" i="13"/>
  <c r="D51" i="13"/>
  <c r="O51" i="13"/>
  <c r="D52" i="13"/>
  <c r="O52" i="13"/>
  <c r="D53" i="13"/>
  <c r="O53" i="13"/>
  <c r="D54" i="13"/>
  <c r="O54" i="13"/>
  <c r="D55" i="13"/>
  <c r="O55" i="13"/>
  <c r="D56" i="13"/>
  <c r="O56" i="13"/>
  <c r="D57" i="13"/>
  <c r="O57" i="13"/>
  <c r="D58" i="13"/>
  <c r="O58" i="13"/>
  <c r="D59" i="13"/>
  <c r="O59" i="13"/>
  <c r="D60" i="13"/>
  <c r="O60" i="13"/>
  <c r="D61" i="13"/>
  <c r="O61" i="13"/>
  <c r="D62" i="13"/>
  <c r="O62" i="13"/>
  <c r="D63" i="13"/>
  <c r="O63" i="13"/>
  <c r="D64" i="13"/>
  <c r="O64" i="13"/>
  <c r="D65" i="13"/>
  <c r="O65" i="13"/>
  <c r="D66" i="13"/>
  <c r="O66" i="13"/>
  <c r="D67" i="13"/>
  <c r="O67" i="13"/>
  <c r="D68" i="13"/>
  <c r="O68" i="13"/>
  <c r="D69" i="13"/>
  <c r="O69" i="13"/>
  <c r="D70" i="13"/>
  <c r="O70" i="13"/>
  <c r="D71" i="13"/>
  <c r="O71" i="13"/>
  <c r="D72" i="13"/>
  <c r="O72" i="13"/>
  <c r="D73" i="13"/>
  <c r="O73" i="13"/>
  <c r="D74" i="13"/>
  <c r="O74" i="13"/>
  <c r="D75" i="13"/>
  <c r="O75" i="13"/>
  <c r="D76" i="13"/>
  <c r="O76" i="13"/>
  <c r="D77" i="13"/>
  <c r="O77" i="13"/>
  <c r="D78" i="13"/>
  <c r="O78" i="13"/>
  <c r="D79" i="13"/>
  <c r="O79" i="13"/>
  <c r="D80" i="13"/>
  <c r="O80" i="13"/>
  <c r="D81" i="13"/>
  <c r="O81" i="13"/>
  <c r="D82" i="13"/>
  <c r="O82" i="13"/>
  <c r="D83" i="13"/>
  <c r="O83" i="13"/>
  <c r="D84" i="13"/>
  <c r="O84" i="13"/>
  <c r="D85" i="13"/>
  <c r="O85" i="13"/>
  <c r="D86" i="13"/>
  <c r="O86" i="13"/>
  <c r="D87" i="13"/>
  <c r="O87" i="13"/>
  <c r="D88" i="13"/>
  <c r="O88" i="13"/>
  <c r="D89" i="13"/>
  <c r="O89" i="13"/>
  <c r="D90" i="13"/>
  <c r="O90" i="13"/>
  <c r="D91" i="13"/>
  <c r="O91" i="13"/>
  <c r="D92" i="13"/>
  <c r="O92" i="13"/>
  <c r="D93" i="13"/>
  <c r="O93" i="13"/>
  <c r="D94" i="13"/>
  <c r="O94" i="13"/>
  <c r="D95" i="13"/>
  <c r="O95" i="13"/>
  <c r="D96" i="13"/>
  <c r="O96" i="13"/>
  <c r="D97" i="13"/>
  <c r="O97" i="13"/>
  <c r="D98" i="13"/>
  <c r="O98" i="13"/>
  <c r="D99" i="13"/>
  <c r="O99" i="13"/>
  <c r="D100" i="13"/>
  <c r="O100" i="13"/>
  <c r="D101" i="13"/>
  <c r="O101" i="13"/>
  <c r="D102" i="13"/>
  <c r="O102" i="13"/>
  <c r="D103" i="13"/>
  <c r="O103" i="13"/>
  <c r="D104" i="13"/>
  <c r="O104" i="13"/>
  <c r="D105" i="13"/>
  <c r="O105" i="13"/>
  <c r="D106" i="13"/>
  <c r="O106" i="13"/>
  <c r="D107" i="13"/>
  <c r="O107" i="13"/>
  <c r="D108" i="13"/>
  <c r="O108" i="13"/>
  <c r="D109" i="13"/>
  <c r="O109" i="13"/>
  <c r="D110" i="13"/>
  <c r="O110" i="13"/>
  <c r="D111" i="13"/>
  <c r="O111" i="13"/>
  <c r="D112" i="13"/>
  <c r="O112" i="13"/>
  <c r="D113" i="13"/>
  <c r="O113" i="13"/>
  <c r="D114" i="13"/>
  <c r="O114" i="13"/>
  <c r="D115" i="13"/>
  <c r="O115" i="13"/>
  <c r="D116" i="13"/>
  <c r="O116" i="13"/>
  <c r="D117" i="13"/>
  <c r="O117" i="13"/>
  <c r="D118" i="13"/>
  <c r="O118" i="13"/>
  <c r="D119" i="13"/>
  <c r="O119" i="13"/>
  <c r="D120" i="13"/>
  <c r="O120" i="13"/>
  <c r="D121" i="13"/>
  <c r="O121" i="13"/>
  <c r="D122" i="13"/>
  <c r="O122" i="13"/>
  <c r="D123" i="13"/>
  <c r="O123" i="13"/>
  <c r="D124" i="13"/>
  <c r="O124" i="13"/>
  <c r="D125" i="13"/>
  <c r="O125" i="13"/>
  <c r="D126" i="13"/>
  <c r="O126" i="13"/>
  <c r="D127" i="13"/>
  <c r="O127" i="13"/>
  <c r="D128" i="13"/>
  <c r="O128" i="13"/>
  <c r="D129" i="13"/>
  <c r="O129" i="13"/>
  <c r="D130" i="13"/>
  <c r="O130" i="13"/>
  <c r="D131" i="13"/>
  <c r="O131" i="13"/>
  <c r="D132" i="13"/>
  <c r="O132" i="13"/>
  <c r="D133" i="13"/>
  <c r="O133" i="13"/>
  <c r="D134" i="13"/>
  <c r="O134" i="13"/>
  <c r="D135" i="13"/>
  <c r="O135" i="13"/>
  <c r="D136" i="13"/>
  <c r="O136" i="13"/>
  <c r="D137" i="13"/>
  <c r="O137" i="13"/>
  <c r="D138" i="13"/>
  <c r="O138" i="13"/>
  <c r="D139" i="13"/>
  <c r="O139" i="13"/>
  <c r="D140" i="13"/>
  <c r="O140" i="13"/>
  <c r="D141" i="13"/>
  <c r="O141" i="13"/>
  <c r="D142" i="13"/>
  <c r="O142" i="13"/>
  <c r="D143" i="13"/>
  <c r="O143" i="13"/>
  <c r="D144" i="13"/>
  <c r="O144" i="13"/>
  <c r="D145" i="13"/>
  <c r="O145" i="13"/>
  <c r="D146" i="13"/>
  <c r="O146" i="13"/>
  <c r="D147" i="13"/>
  <c r="O147" i="13"/>
  <c r="D148" i="13"/>
  <c r="O148" i="13"/>
  <c r="D149" i="13"/>
  <c r="O149" i="13"/>
  <c r="D150" i="13"/>
  <c r="O150" i="13"/>
  <c r="D151" i="13"/>
  <c r="O151" i="13"/>
  <c r="D152" i="13"/>
  <c r="O152" i="13"/>
  <c r="D153" i="13"/>
  <c r="O153" i="13"/>
  <c r="D154" i="13"/>
  <c r="O154" i="13"/>
  <c r="D155" i="13"/>
  <c r="O155" i="13"/>
  <c r="D156" i="13"/>
  <c r="O156" i="13"/>
  <c r="D157" i="13"/>
  <c r="O157" i="13"/>
  <c r="D158" i="13"/>
  <c r="O158" i="13"/>
  <c r="D159" i="13"/>
  <c r="O159" i="13"/>
  <c r="D160" i="13"/>
  <c r="O160" i="13"/>
  <c r="D161" i="13"/>
  <c r="O161" i="13"/>
  <c r="D162" i="13"/>
  <c r="O162" i="13"/>
  <c r="D163" i="13"/>
  <c r="O163" i="13"/>
  <c r="D164" i="13"/>
  <c r="O164" i="13"/>
  <c r="D165" i="13"/>
  <c r="O165" i="13"/>
  <c r="D166" i="13"/>
  <c r="O166" i="13"/>
  <c r="D167" i="13"/>
  <c r="O167" i="13"/>
  <c r="D168" i="13"/>
  <c r="O168" i="13"/>
  <c r="D169" i="13"/>
  <c r="O169" i="13"/>
  <c r="V169" i="13" s="1"/>
  <c r="D170" i="13"/>
  <c r="F170" i="13" s="1"/>
  <c r="J170" i="13"/>
  <c r="O170" i="13"/>
  <c r="X170" i="13" s="1"/>
  <c r="D171" i="13"/>
  <c r="G171" i="13" s="1"/>
  <c r="O171" i="13"/>
  <c r="S171" i="13" s="1"/>
  <c r="D172" i="13"/>
  <c r="O172" i="13"/>
  <c r="X172" i="13" s="1"/>
  <c r="D173" i="13"/>
  <c r="M173" i="13" s="1"/>
  <c r="O173" i="13"/>
  <c r="X173" i="13" s="1"/>
  <c r="D174" i="13"/>
  <c r="J174" i="13" s="1"/>
  <c r="O174" i="13"/>
  <c r="X174" i="13"/>
  <c r="D175" i="13"/>
  <c r="G175" i="13" s="1"/>
  <c r="O175" i="13"/>
  <c r="S175" i="13" s="1"/>
  <c r="D176" i="13"/>
  <c r="J176" i="13" s="1"/>
  <c r="O176" i="13"/>
  <c r="X176" i="13" s="1"/>
  <c r="D177" i="13"/>
  <c r="G177" i="13" s="1"/>
  <c r="O177" i="13"/>
  <c r="R177" i="13" s="1"/>
  <c r="D178" i="13"/>
  <c r="G178" i="13" s="1"/>
  <c r="O178" i="13"/>
  <c r="X178" i="13" s="1"/>
  <c r="D179" i="13"/>
  <c r="L179" i="13" s="1"/>
  <c r="G179" i="13"/>
  <c r="O179" i="13"/>
  <c r="S179" i="13" s="1"/>
  <c r="D180" i="13"/>
  <c r="O180" i="13"/>
  <c r="X180" i="13" s="1"/>
  <c r="D181" i="13"/>
  <c r="G181" i="13" s="1"/>
  <c r="O181" i="13"/>
  <c r="R181" i="13" s="1"/>
  <c r="V181" i="13"/>
  <c r="D182" i="13"/>
  <c r="M182" i="13" s="1"/>
  <c r="O182" i="13"/>
  <c r="X182" i="13" s="1"/>
  <c r="D183" i="13"/>
  <c r="L183" i="13" s="1"/>
  <c r="O183" i="13"/>
  <c r="S183" i="13" s="1"/>
  <c r="V183" i="13"/>
  <c r="D184" i="13"/>
  <c r="J184" i="13" s="1"/>
  <c r="O184" i="13"/>
  <c r="S184" i="13" s="1"/>
  <c r="D185" i="13"/>
  <c r="E185" i="13" s="1"/>
  <c r="O185" i="13"/>
  <c r="P185" i="13" s="1"/>
  <c r="D186" i="13"/>
  <c r="F186" i="13" s="1"/>
  <c r="O186" i="13"/>
  <c r="S186" i="13" s="1"/>
  <c r="D187" i="13"/>
  <c r="E187" i="13" s="1"/>
  <c r="H187" i="13"/>
  <c r="M187" i="13"/>
  <c r="O187" i="13"/>
  <c r="X187" i="13" s="1"/>
  <c r="R187" i="13"/>
  <c r="D188" i="13"/>
  <c r="F188" i="13" s="1"/>
  <c r="O188" i="13"/>
  <c r="S188" i="13" s="1"/>
  <c r="D189" i="13"/>
  <c r="E189" i="13" s="1"/>
  <c r="G189" i="13"/>
  <c r="M189" i="13"/>
  <c r="O189" i="13"/>
  <c r="V189" i="13" s="1"/>
  <c r="D190" i="13"/>
  <c r="F190" i="13" s="1"/>
  <c r="O190" i="13"/>
  <c r="S190" i="13" s="1"/>
  <c r="D191" i="13"/>
  <c r="E191" i="13" s="1"/>
  <c r="O191" i="13"/>
  <c r="R191" i="13" s="1"/>
  <c r="D192" i="13"/>
  <c r="F192" i="13" s="1"/>
  <c r="J192" i="13"/>
  <c r="O192" i="13"/>
  <c r="S192" i="13" s="1"/>
  <c r="D193" i="13"/>
  <c r="E193" i="13" s="1"/>
  <c r="O193" i="13"/>
  <c r="R193" i="13" s="1"/>
  <c r="D194" i="13"/>
  <c r="F194" i="13" s="1"/>
  <c r="G194" i="13"/>
  <c r="J194" i="13"/>
  <c r="O194" i="13"/>
  <c r="S194" i="13" s="1"/>
  <c r="D195" i="13"/>
  <c r="G195" i="13" s="1"/>
  <c r="O195" i="13"/>
  <c r="R195" i="13" s="1"/>
  <c r="X195" i="13"/>
  <c r="D196" i="13"/>
  <c r="G196" i="13" s="1"/>
  <c r="O196" i="13"/>
  <c r="S196" i="13" s="1"/>
  <c r="D197" i="13"/>
  <c r="G197" i="13" s="1"/>
  <c r="O197" i="13"/>
  <c r="R197" i="13" s="1"/>
  <c r="D198" i="13"/>
  <c r="E198" i="13" s="1"/>
  <c r="O198" i="13"/>
  <c r="S198" i="13" s="1"/>
  <c r="D199" i="13"/>
  <c r="G199" i="13" s="1"/>
  <c r="O199" i="13"/>
  <c r="R199" i="13" s="1"/>
  <c r="D200" i="13"/>
  <c r="G200" i="13" s="1"/>
  <c r="H200" i="13"/>
  <c r="J200" i="13"/>
  <c r="O200" i="13"/>
  <c r="S200" i="13" s="1"/>
  <c r="D201" i="13"/>
  <c r="H201" i="13" s="1"/>
  <c r="O201" i="13"/>
  <c r="W201" i="13" s="1"/>
  <c r="S201" i="13"/>
  <c r="D202" i="13"/>
  <c r="E202" i="13" s="1"/>
  <c r="M202" i="13"/>
  <c r="O202" i="13"/>
  <c r="S202" i="13" s="1"/>
  <c r="D203" i="13"/>
  <c r="H203" i="13" s="1"/>
  <c r="M203" i="13"/>
  <c r="O203" i="13"/>
  <c r="P203" i="13" s="1"/>
  <c r="D204" i="13"/>
  <c r="G204" i="13" s="1"/>
  <c r="O204" i="13"/>
  <c r="S204" i="13" s="1"/>
  <c r="D205" i="13"/>
  <c r="H205" i="13" s="1"/>
  <c r="O205" i="13"/>
  <c r="S205" i="13" s="1"/>
  <c r="D206" i="13"/>
  <c r="E206" i="13" s="1"/>
  <c r="O206" i="13"/>
  <c r="S206" i="13" s="1"/>
  <c r="D207" i="13"/>
  <c r="L207" i="13" s="1"/>
  <c r="O207" i="13"/>
  <c r="P207" i="13" s="1"/>
  <c r="S207" i="13"/>
  <c r="D208" i="13"/>
  <c r="G208" i="13" s="1"/>
  <c r="M208" i="13"/>
  <c r="O208" i="13"/>
  <c r="S208" i="13" s="1"/>
  <c r="D209" i="13"/>
  <c r="H209" i="13" s="1"/>
  <c r="O209" i="13"/>
  <c r="W209" i="13" s="1"/>
  <c r="D210" i="13"/>
  <c r="F210" i="13" s="1"/>
  <c r="O210" i="13"/>
  <c r="S210" i="13" s="1"/>
  <c r="D211" i="13"/>
  <c r="L211" i="13" s="1"/>
  <c r="O211" i="13"/>
  <c r="P211" i="13" s="1"/>
  <c r="V211" i="13"/>
  <c r="D212" i="13"/>
  <c r="K212" i="13" s="1"/>
  <c r="O212" i="13"/>
  <c r="S212" i="13" s="1"/>
  <c r="D213" i="13"/>
  <c r="O213" i="13"/>
  <c r="P213" i="13" s="1"/>
  <c r="D214" i="13"/>
  <c r="E214" i="13" s="1"/>
  <c r="H214" i="13"/>
  <c r="O214" i="13"/>
  <c r="S214" i="13" s="1"/>
  <c r="D215" i="13"/>
  <c r="E215" i="13" s="1"/>
  <c r="O215" i="13"/>
  <c r="P215" i="13" s="1"/>
  <c r="D216" i="13"/>
  <c r="F216" i="13" s="1"/>
  <c r="O216" i="13"/>
  <c r="S216" i="13" s="1"/>
  <c r="D217" i="13"/>
  <c r="E217" i="13" s="1"/>
  <c r="H217" i="13"/>
  <c r="M217" i="13"/>
  <c r="O217" i="13"/>
  <c r="P217" i="13" s="1"/>
  <c r="D218" i="13"/>
  <c r="M218" i="13" s="1"/>
  <c r="H218" i="13"/>
  <c r="O218" i="13"/>
  <c r="S218" i="13" s="1"/>
  <c r="D219" i="13"/>
  <c r="E219" i="13" s="1"/>
  <c r="L219" i="13"/>
  <c r="O219" i="13"/>
  <c r="P219" i="13" s="1"/>
  <c r="V219" i="13"/>
  <c r="D220" i="13"/>
  <c r="F220" i="13" s="1"/>
  <c r="G220" i="13"/>
  <c r="J220" i="13"/>
  <c r="M220" i="13"/>
  <c r="O220" i="13"/>
  <c r="S220" i="13" s="1"/>
  <c r="D221" i="13"/>
  <c r="E221" i="13" s="1"/>
  <c r="H221" i="13"/>
  <c r="M221" i="13"/>
  <c r="O221" i="13"/>
  <c r="P221" i="13" s="1"/>
  <c r="V221" i="13"/>
  <c r="D222" i="13"/>
  <c r="E222" i="13" s="1"/>
  <c r="O222" i="13"/>
  <c r="S222" i="13" s="1"/>
  <c r="D223" i="13"/>
  <c r="E223" i="13" s="1"/>
  <c r="G223" i="13"/>
  <c r="O223" i="13"/>
  <c r="P223" i="13" s="1"/>
  <c r="R223" i="13"/>
  <c r="D224" i="13"/>
  <c r="F224" i="13" s="1"/>
  <c r="E224" i="13"/>
  <c r="L224" i="13"/>
  <c r="O224" i="13"/>
  <c r="S224" i="13" s="1"/>
  <c r="D225" i="13"/>
  <c r="E225" i="13" s="1"/>
  <c r="M225" i="13"/>
  <c r="O225" i="13"/>
  <c r="D226" i="13"/>
  <c r="E226" i="13" s="1"/>
  <c r="K226" i="13"/>
  <c r="M226" i="13"/>
  <c r="O226" i="13"/>
  <c r="S226" i="13" s="1"/>
  <c r="D227" i="13"/>
  <c r="M227" i="13" s="1"/>
  <c r="O227" i="13"/>
  <c r="X227" i="13" s="1"/>
  <c r="D228" i="13"/>
  <c r="H228" i="13" s="1"/>
  <c r="O228" i="13"/>
  <c r="P228" i="13" s="1"/>
  <c r="D229" i="13"/>
  <c r="O229" i="13"/>
  <c r="P229" i="13" s="1"/>
  <c r="R229" i="13"/>
  <c r="V229" i="13"/>
  <c r="X229" i="13"/>
  <c r="D230" i="13"/>
  <c r="M230" i="13" s="1"/>
  <c r="O230" i="13"/>
  <c r="P230" i="13" s="1"/>
  <c r="D231" i="13"/>
  <c r="G231" i="13" s="1"/>
  <c r="H231" i="13"/>
  <c r="L231" i="13"/>
  <c r="M231" i="13"/>
  <c r="O231" i="13"/>
  <c r="V231" i="13" s="1"/>
  <c r="D232" i="13"/>
  <c r="O232" i="13"/>
  <c r="D233" i="13"/>
  <c r="L233" i="13" s="1"/>
  <c r="O233" i="13"/>
  <c r="P233" i="13" s="1"/>
  <c r="S233" i="13"/>
  <c r="W233" i="13"/>
  <c r="D234" i="13"/>
  <c r="O234" i="13"/>
  <c r="D235" i="13"/>
  <c r="H235" i="13" s="1"/>
  <c r="O235" i="13"/>
  <c r="P235" i="13" s="1"/>
  <c r="X235" i="13"/>
  <c r="D236" i="13"/>
  <c r="F236" i="13" s="1"/>
  <c r="E236" i="13"/>
  <c r="H236" i="13"/>
  <c r="J236" i="13"/>
  <c r="L236" i="13"/>
  <c r="O236" i="13"/>
  <c r="D237" i="13"/>
  <c r="L237" i="13" s="1"/>
  <c r="O237" i="13"/>
  <c r="Q237" i="13" s="1"/>
  <c r="D238" i="13"/>
  <c r="F238" i="13" s="1"/>
  <c r="H238" i="13"/>
  <c r="O238" i="13"/>
  <c r="P238" i="13" s="1"/>
  <c r="D239" i="13"/>
  <c r="G239" i="13" s="1"/>
  <c r="H239" i="13"/>
  <c r="M239" i="13"/>
  <c r="O239" i="13"/>
  <c r="R239" i="13" s="1"/>
  <c r="D240" i="13"/>
  <c r="H240" i="13" s="1"/>
  <c r="O240" i="13"/>
  <c r="D241" i="13"/>
  <c r="L241" i="13" s="1"/>
  <c r="O241" i="13"/>
  <c r="P241" i="13" s="1"/>
  <c r="S241" i="13"/>
  <c r="V241" i="13"/>
  <c r="W241" i="13"/>
  <c r="D242" i="13"/>
  <c r="M242" i="13"/>
  <c r="O242" i="13"/>
  <c r="D243" i="13"/>
  <c r="G243" i="13" s="1"/>
  <c r="O243" i="13"/>
  <c r="D244" i="13"/>
  <c r="O244" i="13"/>
  <c r="D245" i="13"/>
  <c r="L245" i="13" s="1"/>
  <c r="O245" i="13"/>
  <c r="P245" i="13" s="1"/>
  <c r="R245" i="13"/>
  <c r="S245" i="13"/>
  <c r="V245" i="13"/>
  <c r="X245" i="13"/>
  <c r="D246" i="13"/>
  <c r="O246" i="13"/>
  <c r="S246" i="13"/>
  <c r="D247" i="13"/>
  <c r="G247" i="13" s="1"/>
  <c r="O247" i="13"/>
  <c r="D248" i="13"/>
  <c r="E248" i="13" s="1"/>
  <c r="O248" i="13"/>
  <c r="D249" i="13"/>
  <c r="L249" i="13" s="1"/>
  <c r="O249" i="13"/>
  <c r="P249" i="13" s="1"/>
  <c r="D250" i="13"/>
  <c r="G250" i="13" s="1"/>
  <c r="H250" i="13"/>
  <c r="J250" i="13"/>
  <c r="M250" i="13"/>
  <c r="O250" i="13"/>
  <c r="P250" i="13" s="1"/>
  <c r="D251" i="13"/>
  <c r="G251" i="13" s="1"/>
  <c r="O251" i="13"/>
  <c r="P251" i="13" s="1"/>
  <c r="W251" i="13"/>
  <c r="D252" i="13"/>
  <c r="G252" i="13" s="1"/>
  <c r="O252" i="13"/>
  <c r="P252" i="13" s="1"/>
  <c r="D253" i="13"/>
  <c r="L253" i="13" s="1"/>
  <c r="O253" i="13"/>
  <c r="P253" i="13" s="1"/>
  <c r="D254" i="13"/>
  <c r="H254" i="13" s="1"/>
  <c r="O254" i="13"/>
  <c r="P254" i="13" s="1"/>
  <c r="D255" i="13"/>
  <c r="G255" i="13" s="1"/>
  <c r="O255" i="13"/>
  <c r="S255" i="13" s="1"/>
  <c r="D256" i="13"/>
  <c r="E256" i="13" s="1"/>
  <c r="O256" i="13"/>
  <c r="P256" i="13" s="1"/>
  <c r="D257" i="13"/>
  <c r="L257" i="13" s="1"/>
  <c r="O257" i="13"/>
  <c r="P257" i="13" s="1"/>
  <c r="D258" i="13"/>
  <c r="E258" i="13" s="1"/>
  <c r="H258" i="13"/>
  <c r="L258" i="13"/>
  <c r="O258" i="13"/>
  <c r="P258" i="13" s="1"/>
  <c r="D259" i="13"/>
  <c r="G259" i="13" s="1"/>
  <c r="O259" i="13"/>
  <c r="P259" i="13" s="1"/>
  <c r="D260" i="13"/>
  <c r="E260" i="13" s="1"/>
  <c r="G260" i="13"/>
  <c r="H260" i="13"/>
  <c r="K260" i="13"/>
  <c r="M260" i="13"/>
  <c r="O260" i="13"/>
  <c r="P260" i="13" s="1"/>
  <c r="D261" i="13"/>
  <c r="L261" i="13" s="1"/>
  <c r="O261" i="13"/>
  <c r="P261" i="13" s="1"/>
  <c r="D262" i="13"/>
  <c r="F262" i="13" s="1"/>
  <c r="H262" i="13"/>
  <c r="J262" i="13"/>
  <c r="M262" i="13"/>
  <c r="O262" i="13"/>
  <c r="P262" i="13" s="1"/>
  <c r="D263" i="13"/>
  <c r="G263" i="13" s="1"/>
  <c r="O263" i="13"/>
  <c r="P263" i="13" s="1"/>
  <c r="D264" i="13"/>
  <c r="E264" i="13" s="1"/>
  <c r="O264" i="13"/>
  <c r="P264" i="13" s="1"/>
  <c r="D265" i="13"/>
  <c r="L265" i="13" s="1"/>
  <c r="O265" i="13"/>
  <c r="P265" i="13" s="1"/>
  <c r="D266" i="13"/>
  <c r="E266" i="13" s="1"/>
  <c r="O266" i="13"/>
  <c r="P266" i="13" s="1"/>
  <c r="D267" i="13"/>
  <c r="G267" i="13" s="1"/>
  <c r="O267" i="13"/>
  <c r="P267" i="13" s="1"/>
  <c r="D268" i="13"/>
  <c r="E268" i="13" s="1"/>
  <c r="K268" i="13"/>
  <c r="M268" i="13"/>
  <c r="O268" i="13"/>
  <c r="P268" i="13" s="1"/>
  <c r="D269" i="13"/>
  <c r="L269" i="13" s="1"/>
  <c r="O269" i="13"/>
  <c r="P269" i="13" s="1"/>
  <c r="D270" i="13"/>
  <c r="F270" i="13" s="1"/>
  <c r="O270" i="13"/>
  <c r="P270" i="13" s="1"/>
  <c r="D271" i="13"/>
  <c r="G271" i="13" s="1"/>
  <c r="O271" i="13"/>
  <c r="P271" i="13" s="1"/>
  <c r="V271" i="13"/>
  <c r="D272" i="13"/>
  <c r="E272" i="13" s="1"/>
  <c r="O272" i="13"/>
  <c r="P272" i="13" s="1"/>
  <c r="D273" i="13"/>
  <c r="L273" i="13" s="1"/>
  <c r="O273" i="13"/>
  <c r="P273" i="13" s="1"/>
  <c r="D274" i="13"/>
  <c r="E274" i="13" s="1"/>
  <c r="H274" i="13"/>
  <c r="L274" i="13"/>
  <c r="O274" i="13"/>
  <c r="P274" i="13" s="1"/>
  <c r="D275" i="13"/>
  <c r="G275" i="13" s="1"/>
  <c r="O275" i="13"/>
  <c r="P275" i="13" s="1"/>
  <c r="D276" i="13"/>
  <c r="E276" i="13" s="1"/>
  <c r="G276" i="13"/>
  <c r="H276" i="13"/>
  <c r="K276" i="13"/>
  <c r="M276" i="13"/>
  <c r="O276" i="13"/>
  <c r="P276" i="13" s="1"/>
  <c r="D277" i="13"/>
  <c r="L277" i="13" s="1"/>
  <c r="O277" i="13"/>
  <c r="P277" i="13" s="1"/>
  <c r="D278" i="13"/>
  <c r="F278" i="13" s="1"/>
  <c r="O278" i="13"/>
  <c r="P278" i="13" s="1"/>
  <c r="D279" i="13"/>
  <c r="G279" i="13" s="1"/>
  <c r="O279" i="13"/>
  <c r="P279" i="13" s="1"/>
  <c r="D280" i="13"/>
  <c r="E280" i="13" s="1"/>
  <c r="O280" i="13"/>
  <c r="P280" i="13" s="1"/>
  <c r="D281" i="13"/>
  <c r="M281" i="13" s="1"/>
  <c r="O281" i="13"/>
  <c r="P281" i="13" s="1"/>
  <c r="D282" i="13"/>
  <c r="E282" i="13" s="1"/>
  <c r="O282" i="13"/>
  <c r="P282" i="13" s="1"/>
  <c r="X282" i="13"/>
  <c r="D283" i="13"/>
  <c r="H283" i="13" s="1"/>
  <c r="J283" i="13"/>
  <c r="O283" i="13"/>
  <c r="Q283" i="13" s="1"/>
  <c r="D284" i="13"/>
  <c r="E284" i="13" s="1"/>
  <c r="O284" i="13"/>
  <c r="P284" i="13" s="1"/>
  <c r="D285" i="13"/>
  <c r="H285" i="13" s="1"/>
  <c r="O285" i="13"/>
  <c r="Q285" i="13" s="1"/>
  <c r="D286" i="13"/>
  <c r="G286" i="13" s="1"/>
  <c r="O286" i="13"/>
  <c r="D287" i="13"/>
  <c r="H287" i="13" s="1"/>
  <c r="O287" i="13"/>
  <c r="Q287" i="13" s="1"/>
  <c r="D288" i="13"/>
  <c r="M288" i="13" s="1"/>
  <c r="O288" i="13"/>
  <c r="U288" i="13" s="1"/>
  <c r="D289" i="13"/>
  <c r="H289" i="13" s="1"/>
  <c r="O289" i="13"/>
  <c r="Q289" i="13" s="1"/>
  <c r="X289" i="13"/>
  <c r="D290" i="13"/>
  <c r="E290" i="13" s="1"/>
  <c r="O290" i="13"/>
  <c r="D291" i="13"/>
  <c r="H291" i="13" s="1"/>
  <c r="O291" i="13"/>
  <c r="Q291" i="13" s="1"/>
  <c r="D292" i="13"/>
  <c r="F292" i="13" s="1"/>
  <c r="K292" i="13"/>
  <c r="L292" i="13"/>
  <c r="O292" i="13"/>
  <c r="U292" i="13" s="1"/>
  <c r="D293" i="13"/>
  <c r="G293" i="13" s="1"/>
  <c r="J293" i="13"/>
  <c r="O293" i="13"/>
  <c r="Q293" i="13" s="1"/>
  <c r="D294" i="13"/>
  <c r="F294" i="13" s="1"/>
  <c r="M294" i="13"/>
  <c r="O294" i="13"/>
  <c r="P294" i="13" s="1"/>
  <c r="D295" i="13"/>
  <c r="H295" i="13" s="1"/>
  <c r="O295" i="13"/>
  <c r="Q295" i="13" s="1"/>
  <c r="D296" i="13"/>
  <c r="E296" i="13" s="1"/>
  <c r="O296" i="13"/>
  <c r="U296" i="13" s="1"/>
  <c r="D297" i="13"/>
  <c r="H297" i="13" s="1"/>
  <c r="O297" i="13"/>
  <c r="Q297" i="13" s="1"/>
  <c r="D298" i="13"/>
  <c r="G298" i="13" s="1"/>
  <c r="O298" i="13"/>
  <c r="P298" i="13" s="1"/>
  <c r="D299" i="13"/>
  <c r="J299" i="13" s="1"/>
  <c r="O299" i="13"/>
  <c r="Q299" i="13" s="1"/>
  <c r="D300" i="13"/>
  <c r="E300" i="13" s="1"/>
  <c r="M300" i="13"/>
  <c r="O300" i="13"/>
  <c r="U300" i="13" s="1"/>
  <c r="D301" i="13"/>
  <c r="H301" i="13" s="1"/>
  <c r="O301" i="13"/>
  <c r="Q301" i="13" s="1"/>
  <c r="D302" i="13"/>
  <c r="E302" i="13" s="1"/>
  <c r="M302" i="13"/>
  <c r="O302" i="13"/>
  <c r="P302" i="13" s="1"/>
  <c r="D303" i="13"/>
  <c r="J303" i="13" s="1"/>
  <c r="L303" i="13"/>
  <c r="O303" i="13"/>
  <c r="Q303" i="13" s="1"/>
  <c r="D304" i="13"/>
  <c r="E304" i="13" s="1"/>
  <c r="O304" i="13"/>
  <c r="U304" i="13" s="1"/>
  <c r="D305" i="13"/>
  <c r="H305" i="13" s="1"/>
  <c r="O305" i="13"/>
  <c r="Q305" i="13" s="1"/>
  <c r="D306" i="13"/>
  <c r="E306" i="13" s="1"/>
  <c r="O306" i="13"/>
  <c r="P306" i="13" s="1"/>
  <c r="D307" i="13"/>
  <c r="J307" i="13" s="1"/>
  <c r="O307" i="13"/>
  <c r="Q307" i="13" s="1"/>
  <c r="D308" i="13"/>
  <c r="G308" i="13" s="1"/>
  <c r="K308" i="13"/>
  <c r="O308" i="13"/>
  <c r="U308" i="13" s="1"/>
  <c r="D309" i="13"/>
  <c r="H309" i="13" s="1"/>
  <c r="O309" i="13"/>
  <c r="Q309" i="13" s="1"/>
  <c r="D310" i="13"/>
  <c r="E310" i="13" s="1"/>
  <c r="O310" i="13"/>
  <c r="P310" i="13" s="1"/>
  <c r="D311" i="13"/>
  <c r="J311" i="13" s="1"/>
  <c r="L311" i="13"/>
  <c r="O311" i="13"/>
  <c r="Q311" i="13" s="1"/>
  <c r="D312" i="13"/>
  <c r="G312" i="13" s="1"/>
  <c r="O312" i="13"/>
  <c r="U312" i="13" s="1"/>
  <c r="D313" i="13"/>
  <c r="H313" i="13" s="1"/>
  <c r="O313" i="13"/>
  <c r="Q313" i="13" s="1"/>
  <c r="D314" i="13"/>
  <c r="E314" i="13" s="1"/>
  <c r="O314" i="13"/>
  <c r="P314" i="13" s="1"/>
  <c r="D315" i="13"/>
  <c r="J315" i="13" s="1"/>
  <c r="O315" i="13"/>
  <c r="Q315" i="13" s="1"/>
  <c r="D316" i="13"/>
  <c r="G316" i="13" s="1"/>
  <c r="O316" i="13"/>
  <c r="U316" i="13" s="1"/>
  <c r="D317" i="13"/>
  <c r="H317" i="13" s="1"/>
  <c r="O317" i="13"/>
  <c r="Q317" i="13" s="1"/>
  <c r="D318" i="13"/>
  <c r="E318" i="13" s="1"/>
  <c r="O318" i="13"/>
  <c r="P318" i="13" s="1"/>
  <c r="D319" i="13"/>
  <c r="J319" i="13" s="1"/>
  <c r="O319" i="13"/>
  <c r="Q319" i="13" s="1"/>
  <c r="D320" i="13"/>
  <c r="G320" i="13" s="1"/>
  <c r="H320" i="13"/>
  <c r="J320" i="13"/>
  <c r="O320" i="13"/>
  <c r="U320" i="13" s="1"/>
  <c r="D321" i="13"/>
  <c r="H321" i="13" s="1"/>
  <c r="O321" i="13"/>
  <c r="Q321" i="13" s="1"/>
  <c r="D322" i="13"/>
  <c r="H322" i="13" s="1"/>
  <c r="O322" i="13"/>
  <c r="P322" i="13" s="1"/>
  <c r="D323" i="13"/>
  <c r="J323" i="13" s="1"/>
  <c r="O323" i="13"/>
  <c r="Q323" i="13" s="1"/>
  <c r="D324" i="13"/>
  <c r="G324" i="13" s="1"/>
  <c r="O324" i="13"/>
  <c r="U324" i="13" s="1"/>
  <c r="D325" i="13"/>
  <c r="E325" i="13" s="1"/>
  <c r="O325" i="13"/>
  <c r="Q325" i="13" s="1"/>
  <c r="D326" i="13"/>
  <c r="F326" i="13" s="1"/>
  <c r="O326" i="13"/>
  <c r="P326" i="13" s="1"/>
  <c r="D327" i="13"/>
  <c r="E327" i="13" s="1"/>
  <c r="O327" i="13"/>
  <c r="Q327" i="13" s="1"/>
  <c r="D328" i="13"/>
  <c r="G328" i="13" s="1"/>
  <c r="O328" i="13"/>
  <c r="U328" i="13" s="1"/>
  <c r="D329" i="13"/>
  <c r="H329" i="13" s="1"/>
  <c r="O329" i="13"/>
  <c r="Q329" i="13" s="1"/>
  <c r="D330" i="13"/>
  <c r="H330" i="13" s="1"/>
  <c r="O330" i="13"/>
  <c r="P330" i="13" s="1"/>
  <c r="D331" i="13"/>
  <c r="J331" i="13" s="1"/>
  <c r="O331" i="13"/>
  <c r="Q331" i="13" s="1"/>
  <c r="D332" i="13"/>
  <c r="G332" i="13" s="1"/>
  <c r="O332" i="13"/>
  <c r="U332" i="13" s="1"/>
  <c r="D333" i="13"/>
  <c r="J333" i="13" s="1"/>
  <c r="O333" i="13"/>
  <c r="Q333" i="13" s="1"/>
  <c r="D334" i="13"/>
  <c r="H334" i="13" s="1"/>
  <c r="E334" i="13"/>
  <c r="O334" i="13"/>
  <c r="P334" i="13" s="1"/>
  <c r="D335" i="13"/>
  <c r="H335" i="13" s="1"/>
  <c r="O335" i="13"/>
  <c r="Q335" i="13" s="1"/>
  <c r="D336" i="13"/>
  <c r="E336" i="13" s="1"/>
  <c r="O336" i="13"/>
  <c r="U336" i="13" s="1"/>
  <c r="D337" i="13"/>
  <c r="G337" i="13" s="1"/>
  <c r="L337" i="13"/>
  <c r="O337" i="13"/>
  <c r="X337" i="13" s="1"/>
  <c r="D338" i="13"/>
  <c r="E338" i="13" s="1"/>
  <c r="O338" i="13"/>
  <c r="P338" i="13" s="1"/>
  <c r="D339" i="13"/>
  <c r="E339" i="13" s="1"/>
  <c r="O339" i="13"/>
  <c r="Q339" i="13" s="1"/>
  <c r="D340" i="13"/>
  <c r="H340" i="13" s="1"/>
  <c r="O340" i="13"/>
  <c r="P340" i="13" s="1"/>
  <c r="D341" i="13"/>
  <c r="H341" i="13" s="1"/>
  <c r="G341" i="13"/>
  <c r="O341" i="13"/>
  <c r="R341" i="13" s="1"/>
  <c r="D342" i="13"/>
  <c r="F342" i="13" s="1"/>
  <c r="O342" i="13"/>
  <c r="P342" i="13" s="1"/>
  <c r="D343" i="13"/>
  <c r="H343" i="13" s="1"/>
  <c r="O343" i="13"/>
  <c r="S343" i="13" s="1"/>
  <c r="D344" i="13"/>
  <c r="F344" i="13" s="1"/>
  <c r="G344" i="13"/>
  <c r="H344" i="13"/>
  <c r="J344" i="13"/>
  <c r="M344" i="13"/>
  <c r="O344" i="13"/>
  <c r="D345" i="13"/>
  <c r="J345" i="13" s="1"/>
  <c r="O345" i="13"/>
  <c r="R345" i="13" s="1"/>
  <c r="D346" i="13"/>
  <c r="F346" i="13" s="1"/>
  <c r="E346" i="13"/>
  <c r="H346" i="13"/>
  <c r="O346" i="13"/>
  <c r="P346" i="13" s="1"/>
  <c r="D347" i="13"/>
  <c r="F347" i="13" s="1"/>
  <c r="O347" i="13"/>
  <c r="R347" i="13" s="1"/>
  <c r="D348" i="13"/>
  <c r="F348" i="13" s="1"/>
  <c r="O348" i="13"/>
  <c r="S348" i="13" s="1"/>
  <c r="D349" i="13"/>
  <c r="F349" i="13" s="1"/>
  <c r="O349" i="13"/>
  <c r="Q349" i="13" s="1"/>
  <c r="D350" i="13"/>
  <c r="F350" i="13" s="1"/>
  <c r="O350" i="13"/>
  <c r="P350" i="13" s="1"/>
  <c r="D351" i="13"/>
  <c r="H351" i="13" s="1"/>
  <c r="O351" i="13"/>
  <c r="R351" i="13" s="1"/>
  <c r="D352" i="13"/>
  <c r="F352" i="13" s="1"/>
  <c r="O352" i="13"/>
  <c r="S352" i="13" s="1"/>
  <c r="D353" i="13"/>
  <c r="F353" i="13" s="1"/>
  <c r="O353" i="13"/>
  <c r="Q353" i="13" s="1"/>
  <c r="D354" i="13"/>
  <c r="F354" i="13" s="1"/>
  <c r="O354" i="13"/>
  <c r="P354" i="13" s="1"/>
  <c r="D355" i="13"/>
  <c r="F355" i="13" s="1"/>
  <c r="O355" i="13"/>
  <c r="R355" i="13" s="1"/>
  <c r="D356" i="13"/>
  <c r="F356" i="13" s="1"/>
  <c r="O356" i="13"/>
  <c r="S356" i="13" s="1"/>
  <c r="A22" i="13"/>
  <c r="X8" i="13" l="1"/>
  <c r="S6" i="13"/>
  <c r="X5" i="13"/>
  <c r="V203" i="13"/>
  <c r="X314" i="13"/>
  <c r="V297" i="13"/>
  <c r="X255" i="13"/>
  <c r="X250" i="13"/>
  <c r="U238" i="13"/>
  <c r="V237" i="13"/>
  <c r="V233" i="13"/>
  <c r="V217" i="13"/>
  <c r="X211" i="13"/>
  <c r="X207" i="13"/>
  <c r="R203" i="13"/>
  <c r="X198" i="13"/>
  <c r="R185" i="13"/>
  <c r="S8" i="13"/>
  <c r="R6" i="13"/>
  <c r="R5" i="13"/>
  <c r="S282" i="13"/>
  <c r="W267" i="13"/>
  <c r="W249" i="13"/>
  <c r="R235" i="13"/>
  <c r="R211" i="13"/>
  <c r="X203" i="13"/>
  <c r="R183" i="13"/>
  <c r="X6" i="13"/>
  <c r="L222" i="13"/>
  <c r="J206" i="13"/>
  <c r="M354" i="13"/>
  <c r="M352" i="13"/>
  <c r="M312" i="13"/>
  <c r="J308" i="13"/>
  <c r="J216" i="13"/>
  <c r="M216" i="13"/>
  <c r="L188" i="13"/>
  <c r="L346" i="13"/>
  <c r="H226" i="13"/>
  <c r="K222" i="13"/>
  <c r="H206" i="13"/>
  <c r="J188" i="13"/>
  <c r="E355" i="13"/>
  <c r="J354" i="13"/>
  <c r="E353" i="13"/>
  <c r="J352" i="13"/>
  <c r="J351" i="13"/>
  <c r="J346" i="13"/>
  <c r="E335" i="13"/>
  <c r="F332" i="13"/>
  <c r="M318" i="13"/>
  <c r="J312" i="13"/>
  <c r="H308" i="13"/>
  <c r="M298" i="13"/>
  <c r="J286" i="13"/>
  <c r="M274" i="13"/>
  <c r="M270" i="13"/>
  <c r="M266" i="13"/>
  <c r="M258" i="13"/>
  <c r="M252" i="13"/>
  <c r="M235" i="13"/>
  <c r="F226" i="13"/>
  <c r="H222" i="13"/>
  <c r="H216" i="13"/>
  <c r="L215" i="13"/>
  <c r="M207" i="13"/>
  <c r="M206" i="13"/>
  <c r="F206" i="13"/>
  <c r="M200" i="13"/>
  <c r="J196" i="13"/>
  <c r="M195" i="13"/>
  <c r="M194" i="13"/>
  <c r="H188" i="13"/>
  <c r="G356" i="13"/>
  <c r="G354" i="13"/>
  <c r="H352" i="13"/>
  <c r="L345" i="13"/>
  <c r="E324" i="13"/>
  <c r="H318" i="13"/>
  <c r="K298" i="13"/>
  <c r="K252" i="13"/>
  <c r="M251" i="13"/>
  <c r="L248" i="13"/>
  <c r="G235" i="13"/>
  <c r="F222" i="13"/>
  <c r="G216" i="13"/>
  <c r="H207" i="13"/>
  <c r="K206" i="13"/>
  <c r="E188" i="13"/>
  <c r="M186" i="13"/>
  <c r="M185" i="13"/>
  <c r="M181" i="13"/>
  <c r="L175" i="13"/>
  <c r="G174" i="13"/>
  <c r="H356" i="13"/>
  <c r="J355" i="13"/>
  <c r="G350" i="13"/>
  <c r="H348" i="13"/>
  <c r="E347" i="13"/>
  <c r="X345" i="13"/>
  <c r="J342" i="13"/>
  <c r="J341" i="13"/>
  <c r="J340" i="13"/>
  <c r="Q338" i="13"/>
  <c r="J332" i="13"/>
  <c r="L327" i="13"/>
  <c r="H324" i="13"/>
  <c r="J321" i="13"/>
  <c r="K320" i="13"/>
  <c r="E320" i="13"/>
  <c r="J316" i="13"/>
  <c r="L315" i="13"/>
  <c r="M314" i="13"/>
  <c r="U302" i="13"/>
  <c r="F298" i="13"/>
  <c r="S293" i="13"/>
  <c r="H290" i="13"/>
  <c r="M286" i="13"/>
  <c r="F286" i="13"/>
  <c r="S285" i="13"/>
  <c r="M282" i="13"/>
  <c r="V281" i="13"/>
  <c r="L281" i="13"/>
  <c r="H280" i="13"/>
  <c r="X276" i="13"/>
  <c r="H270" i="13"/>
  <c r="G268" i="13"/>
  <c r="H266" i="13"/>
  <c r="V263" i="13"/>
  <c r="W259" i="13"/>
  <c r="M255" i="13"/>
  <c r="J254" i="13"/>
  <c r="F252" i="13"/>
  <c r="Q251" i="13"/>
  <c r="H251" i="13"/>
  <c r="S250" i="13"/>
  <c r="K250" i="13"/>
  <c r="E250" i="13"/>
  <c r="S249" i="13"/>
  <c r="X230" i="13"/>
  <c r="J228" i="13"/>
  <c r="X215" i="13"/>
  <c r="J210" i="13"/>
  <c r="H202" i="13"/>
  <c r="X199" i="13"/>
  <c r="H186" i="13"/>
  <c r="H185" i="13"/>
  <c r="J182" i="13"/>
  <c r="V179" i="13"/>
  <c r="V173" i="13"/>
  <c r="L173" i="13"/>
  <c r="M170" i="13"/>
  <c r="G170" i="13"/>
  <c r="E348" i="13"/>
  <c r="R325" i="13"/>
  <c r="F316" i="13"/>
  <c r="H310" i="13"/>
  <c r="J309" i="13"/>
  <c r="V301" i="13"/>
  <c r="L299" i="13"/>
  <c r="K286" i="13"/>
  <c r="E286" i="13"/>
  <c r="L282" i="13"/>
  <c r="R281" i="13"/>
  <c r="V273" i="13"/>
  <c r="G266" i="13"/>
  <c r="V257" i="13"/>
  <c r="L239" i="13"/>
  <c r="X238" i="13"/>
  <c r="M238" i="13"/>
  <c r="W237" i="13"/>
  <c r="U230" i="13"/>
  <c r="L226" i="13"/>
  <c r="G226" i="13"/>
  <c r="L221" i="13"/>
  <c r="H220" i="13"/>
  <c r="X219" i="13"/>
  <c r="M219" i="13"/>
  <c r="V215" i="13"/>
  <c r="S211" i="13"/>
  <c r="H210" i="13"/>
  <c r="V207" i="13"/>
  <c r="F202" i="13"/>
  <c r="V199" i="13"/>
  <c r="X191" i="13"/>
  <c r="X190" i="13"/>
  <c r="L187" i="13"/>
  <c r="E186" i="13"/>
  <c r="G185" i="13"/>
  <c r="G182" i="13"/>
  <c r="R179" i="13"/>
  <c r="X177" i="13"/>
  <c r="M175" i="13"/>
  <c r="R173" i="13"/>
  <c r="G173" i="13"/>
  <c r="L170" i="13"/>
  <c r="E170" i="13"/>
  <c r="X14" i="13"/>
  <c r="X9" i="13"/>
  <c r="M350" i="13"/>
  <c r="K324" i="13"/>
  <c r="X16" i="13"/>
  <c r="X15" i="13"/>
  <c r="S14" i="13"/>
  <c r="M356" i="13"/>
  <c r="L348" i="13"/>
  <c r="J356" i="13"/>
  <c r="G352" i="13"/>
  <c r="E351" i="13"/>
  <c r="J350" i="13"/>
  <c r="E349" i="13"/>
  <c r="J348" i="13"/>
  <c r="E345" i="13"/>
  <c r="L344" i="13"/>
  <c r="E344" i="13"/>
  <c r="M341" i="13"/>
  <c r="R337" i="13"/>
  <c r="R333" i="13"/>
  <c r="M332" i="13"/>
  <c r="E326" i="13"/>
  <c r="J325" i="13"/>
  <c r="J324" i="13"/>
  <c r="M320" i="13"/>
  <c r="F320" i="13"/>
  <c r="M316" i="13"/>
  <c r="F312" i="13"/>
  <c r="R309" i="13"/>
  <c r="E308" i="13"/>
  <c r="H302" i="13"/>
  <c r="J301" i="13"/>
  <c r="Q298" i="13"/>
  <c r="H298" i="13"/>
  <c r="S289" i="13"/>
  <c r="H286" i="13"/>
  <c r="X285" i="13"/>
  <c r="X281" i="13"/>
  <c r="M280" i="13"/>
  <c r="L276" i="13"/>
  <c r="F276" i="13"/>
  <c r="G274" i="13"/>
  <c r="J270" i="13"/>
  <c r="H268" i="13"/>
  <c r="L266" i="13"/>
  <c r="V265" i="13"/>
  <c r="G258" i="13"/>
  <c r="M254" i="13"/>
  <c r="H252" i="13"/>
  <c r="V251" i="13"/>
  <c r="L251" i="13"/>
  <c r="U250" i="13"/>
  <c r="L250" i="13"/>
  <c r="F250" i="13"/>
  <c r="V249" i="13"/>
  <c r="S238" i="13"/>
  <c r="M236" i="13"/>
  <c r="G236" i="13"/>
  <c r="V235" i="13"/>
  <c r="L235" i="13"/>
  <c r="K230" i="13"/>
  <c r="S229" i="13"/>
  <c r="J226" i="13"/>
  <c r="G225" i="13"/>
  <c r="J224" i="13"/>
  <c r="M222" i="13"/>
  <c r="G222" i="13"/>
  <c r="G221" i="13"/>
  <c r="L220" i="13"/>
  <c r="E220" i="13"/>
  <c r="R219" i="13"/>
  <c r="G219" i="13"/>
  <c r="L217" i="13"/>
  <c r="M215" i="13"/>
  <c r="M214" i="13"/>
  <c r="W211" i="13"/>
  <c r="Q211" i="13"/>
  <c r="K210" i="13"/>
  <c r="R207" i="13"/>
  <c r="M204" i="13"/>
  <c r="S203" i="13"/>
  <c r="L203" i="13"/>
  <c r="J202" i="13"/>
  <c r="X197" i="13"/>
  <c r="M196" i="13"/>
  <c r="V195" i="13"/>
  <c r="H194" i="13"/>
  <c r="M193" i="13"/>
  <c r="H192" i="13"/>
  <c r="M191" i="13"/>
  <c r="J190" i="13"/>
  <c r="L189" i="13"/>
  <c r="M188" i="13"/>
  <c r="G188" i="13"/>
  <c r="G187" i="13"/>
  <c r="J186" i="13"/>
  <c r="V185" i="13"/>
  <c r="L185" i="13"/>
  <c r="X181" i="13"/>
  <c r="X179" i="13"/>
  <c r="M179" i="13"/>
  <c r="M178" i="13"/>
  <c r="X175" i="13"/>
  <c r="H170" i="13"/>
  <c r="X17" i="13"/>
  <c r="S16" i="13"/>
  <c r="J328" i="13"/>
  <c r="L297" i="13"/>
  <c r="M278" i="13"/>
  <c r="R247" i="13"/>
  <c r="V247" i="13"/>
  <c r="F244" i="13"/>
  <c r="E244" i="13"/>
  <c r="L244" i="13"/>
  <c r="G244" i="13"/>
  <c r="M244" i="13"/>
  <c r="P242" i="13"/>
  <c r="S242" i="13"/>
  <c r="X242" i="13"/>
  <c r="P234" i="13"/>
  <c r="X234" i="13"/>
  <c r="F232" i="13"/>
  <c r="G232" i="13"/>
  <c r="M232" i="13"/>
  <c r="H232" i="13"/>
  <c r="P225" i="13"/>
  <c r="V225" i="13"/>
  <c r="M336" i="13"/>
  <c r="H336" i="13"/>
  <c r="L289" i="13"/>
  <c r="L285" i="13"/>
  <c r="W275" i="13"/>
  <c r="H354" i="13"/>
  <c r="J353" i="13"/>
  <c r="H350" i="13"/>
  <c r="J349" i="13"/>
  <c r="M348" i="13"/>
  <c r="G348" i="13"/>
  <c r="J347" i="13"/>
  <c r="M346" i="13"/>
  <c r="G346" i="13"/>
  <c r="K344" i="13"/>
  <c r="E343" i="13"/>
  <c r="E342" i="13"/>
  <c r="L341" i="13"/>
  <c r="E341" i="13"/>
  <c r="E340" i="13"/>
  <c r="J339" i="13"/>
  <c r="X338" i="13"/>
  <c r="L338" i="13"/>
  <c r="G338" i="13"/>
  <c r="E337" i="13"/>
  <c r="L336" i="13"/>
  <c r="G336" i="13"/>
  <c r="J334" i="13"/>
  <c r="K332" i="13"/>
  <c r="E332" i="13"/>
  <c r="R329" i="13"/>
  <c r="H328" i="13"/>
  <c r="J326" i="13"/>
  <c r="M324" i="13"/>
  <c r="F324" i="13"/>
  <c r="L323" i="13"/>
  <c r="L319" i="13"/>
  <c r="J317" i="13"/>
  <c r="K316" i="13"/>
  <c r="E316" i="13"/>
  <c r="H314" i="13"/>
  <c r="J313" i="13"/>
  <c r="K312" i="13"/>
  <c r="E312" i="13"/>
  <c r="R305" i="13"/>
  <c r="G302" i="13"/>
  <c r="R301" i="13"/>
  <c r="G301" i="13"/>
  <c r="H300" i="13"/>
  <c r="H299" i="13"/>
  <c r="J298" i="13"/>
  <c r="E298" i="13"/>
  <c r="R297" i="13"/>
  <c r="J297" i="13"/>
  <c r="H294" i="13"/>
  <c r="R293" i="13"/>
  <c r="E293" i="13"/>
  <c r="R289" i="13"/>
  <c r="J289" i="13"/>
  <c r="R285" i="13"/>
  <c r="J285" i="13"/>
  <c r="V283" i="13"/>
  <c r="Q282" i="13"/>
  <c r="H282" i="13"/>
  <c r="W281" i="13"/>
  <c r="Q281" i="13"/>
  <c r="M279" i="13"/>
  <c r="J278" i="13"/>
  <c r="V277" i="13"/>
  <c r="J276" i="13"/>
  <c r="V275" i="13"/>
  <c r="M275" i="13"/>
  <c r="X274" i="13"/>
  <c r="S273" i="13"/>
  <c r="M273" i="13"/>
  <c r="M272" i="13"/>
  <c r="S271" i="13"/>
  <c r="E270" i="13"/>
  <c r="L268" i="13"/>
  <c r="F268" i="13"/>
  <c r="V267" i="13"/>
  <c r="M267" i="13"/>
  <c r="X266" i="13"/>
  <c r="S265" i="13"/>
  <c r="M265" i="13"/>
  <c r="M264" i="13"/>
  <c r="S263" i="13"/>
  <c r="E262" i="13"/>
  <c r="L260" i="13"/>
  <c r="F260" i="13"/>
  <c r="V259" i="13"/>
  <c r="M259" i="13"/>
  <c r="X258" i="13"/>
  <c r="S257" i="13"/>
  <c r="M257" i="13"/>
  <c r="M256" i="13"/>
  <c r="V255" i="13"/>
  <c r="M249" i="13"/>
  <c r="J248" i="13"/>
  <c r="M247" i="13"/>
  <c r="P246" i="13"/>
  <c r="U246" i="13"/>
  <c r="X246" i="13"/>
  <c r="J240" i="13"/>
  <c r="P237" i="13"/>
  <c r="R237" i="13"/>
  <c r="X237" i="13"/>
  <c r="S237" i="13"/>
  <c r="L232" i="13"/>
  <c r="F228" i="13"/>
  <c r="E228" i="13"/>
  <c r="L228" i="13"/>
  <c r="G228" i="13"/>
  <c r="M228" i="13"/>
  <c r="E227" i="13"/>
  <c r="G227" i="13"/>
  <c r="L227" i="13"/>
  <c r="L339" i="13"/>
  <c r="H339" i="13"/>
  <c r="K338" i="13"/>
  <c r="F338" i="13"/>
  <c r="K336" i="13"/>
  <c r="F336" i="13"/>
  <c r="J330" i="13"/>
  <c r="M328" i="13"/>
  <c r="F328" i="13"/>
  <c r="M306" i="13"/>
  <c r="M304" i="13"/>
  <c r="G297" i="13"/>
  <c r="M296" i="13"/>
  <c r="G289" i="13"/>
  <c r="G285" i="13"/>
  <c r="M284" i="13"/>
  <c r="G282" i="13"/>
  <c r="V279" i="13"/>
  <c r="H278" i="13"/>
  <c r="R275" i="13"/>
  <c r="L275" i="13"/>
  <c r="U274" i="13"/>
  <c r="X273" i="13"/>
  <c r="R273" i="13"/>
  <c r="H272" i="13"/>
  <c r="X268" i="13"/>
  <c r="R267" i="13"/>
  <c r="L267" i="13"/>
  <c r="U266" i="13"/>
  <c r="X265" i="13"/>
  <c r="R265" i="13"/>
  <c r="H264" i="13"/>
  <c r="X260" i="13"/>
  <c r="R259" i="13"/>
  <c r="L259" i="13"/>
  <c r="U258" i="13"/>
  <c r="X257" i="13"/>
  <c r="R257" i="13"/>
  <c r="H256" i="13"/>
  <c r="F254" i="13"/>
  <c r="E254" i="13"/>
  <c r="X252" i="13"/>
  <c r="F246" i="13"/>
  <c r="K246" i="13"/>
  <c r="M246" i="13"/>
  <c r="J244" i="13"/>
  <c r="M233" i="13"/>
  <c r="J232" i="13"/>
  <c r="M338" i="13"/>
  <c r="H338" i="13"/>
  <c r="J338" i="13"/>
  <c r="J336" i="13"/>
  <c r="H332" i="13"/>
  <c r="E330" i="13"/>
  <c r="J329" i="13"/>
  <c r="K328" i="13"/>
  <c r="E328" i="13"/>
  <c r="X318" i="13"/>
  <c r="H316" i="13"/>
  <c r="R313" i="13"/>
  <c r="H312" i="13"/>
  <c r="M310" i="13"/>
  <c r="M308" i="13"/>
  <c r="F308" i="13"/>
  <c r="L307" i="13"/>
  <c r="H306" i="13"/>
  <c r="J305" i="13"/>
  <c r="H304" i="13"/>
  <c r="L302" i="13"/>
  <c r="X301" i="13"/>
  <c r="M301" i="13"/>
  <c r="U298" i="13"/>
  <c r="L298" i="13"/>
  <c r="X297" i="13"/>
  <c r="M297" i="13"/>
  <c r="E297" i="13"/>
  <c r="H296" i="13"/>
  <c r="X293" i="13"/>
  <c r="L293" i="13"/>
  <c r="J290" i="13"/>
  <c r="V289" i="13"/>
  <c r="M289" i="13"/>
  <c r="E289" i="13"/>
  <c r="V285" i="13"/>
  <c r="M285" i="13"/>
  <c r="E285" i="13"/>
  <c r="H284" i="13"/>
  <c r="U282" i="13"/>
  <c r="S281" i="13"/>
  <c r="S279" i="13"/>
  <c r="E278" i="13"/>
  <c r="X275" i="13"/>
  <c r="Q275" i="13"/>
  <c r="H275" i="13"/>
  <c r="S274" i="13"/>
  <c r="W273" i="13"/>
  <c r="Q273" i="13"/>
  <c r="M271" i="13"/>
  <c r="V269" i="13"/>
  <c r="X267" i="13"/>
  <c r="Q267" i="13"/>
  <c r="H267" i="13"/>
  <c r="S266" i="13"/>
  <c r="W265" i="13"/>
  <c r="Q265" i="13"/>
  <c r="M263" i="13"/>
  <c r="V261" i="13"/>
  <c r="X259" i="13"/>
  <c r="Q259" i="13"/>
  <c r="H259" i="13"/>
  <c r="S258" i="13"/>
  <c r="W257" i="13"/>
  <c r="Q257" i="13"/>
  <c r="P255" i="13"/>
  <c r="R255" i="13"/>
  <c r="V253" i="13"/>
  <c r="F248" i="13"/>
  <c r="G248" i="13"/>
  <c r="M248" i="13"/>
  <c r="H248" i="13"/>
  <c r="H247" i="13"/>
  <c r="L247" i="13"/>
  <c r="H244" i="13"/>
  <c r="H243" i="13"/>
  <c r="L243" i="13"/>
  <c r="M243" i="13"/>
  <c r="F240" i="13"/>
  <c r="E240" i="13"/>
  <c r="L240" i="13"/>
  <c r="G240" i="13"/>
  <c r="M240" i="13"/>
  <c r="S234" i="13"/>
  <c r="E232" i="13"/>
  <c r="G230" i="13"/>
  <c r="F230" i="13"/>
  <c r="H230" i="13"/>
  <c r="P227" i="13"/>
  <c r="R227" i="13"/>
  <c r="V227" i="13"/>
  <c r="E218" i="13"/>
  <c r="J218" i="13"/>
  <c r="F218" i="13"/>
  <c r="K218" i="13"/>
  <c r="G218" i="13"/>
  <c r="L218" i="13"/>
  <c r="M253" i="13"/>
  <c r="Q249" i="13"/>
  <c r="W245" i="13"/>
  <c r="Q245" i="13"/>
  <c r="Q241" i="13"/>
  <c r="Q233" i="13"/>
  <c r="S230" i="13"/>
  <c r="W229" i="13"/>
  <c r="Q229" i="13"/>
  <c r="L225" i="13"/>
  <c r="H224" i="13"/>
  <c r="X223" i="13"/>
  <c r="M223" i="13"/>
  <c r="J222" i="13"/>
  <c r="G217" i="13"/>
  <c r="L216" i="13"/>
  <c r="E216" i="13"/>
  <c r="R215" i="13"/>
  <c r="G215" i="13"/>
  <c r="L214" i="13"/>
  <c r="G214" i="13"/>
  <c r="V213" i="13"/>
  <c r="E210" i="13"/>
  <c r="K208" i="13"/>
  <c r="W207" i="13"/>
  <c r="Q207" i="13"/>
  <c r="K204" i="13"/>
  <c r="W203" i="13"/>
  <c r="Q203" i="13"/>
  <c r="K202" i="13"/>
  <c r="V197" i="13"/>
  <c r="M197" i="13"/>
  <c r="X196" i="13"/>
  <c r="L194" i="13"/>
  <c r="E194" i="13"/>
  <c r="L193" i="13"/>
  <c r="M192" i="13"/>
  <c r="G192" i="13"/>
  <c r="V191" i="13"/>
  <c r="L191" i="13"/>
  <c r="H190" i="13"/>
  <c r="S181" i="13"/>
  <c r="L181" i="13"/>
  <c r="J178" i="13"/>
  <c r="V177" i="13"/>
  <c r="M177" i="13"/>
  <c r="V175" i="13"/>
  <c r="X171" i="13"/>
  <c r="M171" i="13"/>
  <c r="X18" i="13"/>
  <c r="X10" i="13"/>
  <c r="H225" i="13"/>
  <c r="M224" i="13"/>
  <c r="G224" i="13"/>
  <c r="V223" i="13"/>
  <c r="L223" i="13"/>
  <c r="K214" i="13"/>
  <c r="F214" i="13"/>
  <c r="M211" i="13"/>
  <c r="W205" i="13"/>
  <c r="M201" i="13"/>
  <c r="M199" i="13"/>
  <c r="J198" i="13"/>
  <c r="S197" i="13"/>
  <c r="L197" i="13"/>
  <c r="X194" i="13"/>
  <c r="G193" i="13"/>
  <c r="L192" i="13"/>
  <c r="E192" i="13"/>
  <c r="G191" i="13"/>
  <c r="M190" i="13"/>
  <c r="G190" i="13"/>
  <c r="L186" i="13"/>
  <c r="G186" i="13"/>
  <c r="X185" i="13"/>
  <c r="X183" i="13"/>
  <c r="M183" i="13"/>
  <c r="S177" i="13"/>
  <c r="L177" i="13"/>
  <c r="R175" i="13"/>
  <c r="M174" i="13"/>
  <c r="V171" i="13"/>
  <c r="L171" i="13"/>
  <c r="X20" i="13"/>
  <c r="X19" i="13"/>
  <c r="S18" i="13"/>
  <c r="X12" i="13"/>
  <c r="X11" i="13"/>
  <c r="S10" i="13"/>
  <c r="W6" i="13"/>
  <c r="M6" i="13"/>
  <c r="J214" i="13"/>
  <c r="H211" i="13"/>
  <c r="L190" i="13"/>
  <c r="E190" i="13"/>
  <c r="X186" i="13"/>
  <c r="K186" i="13"/>
  <c r="X184" i="13"/>
  <c r="G183" i="13"/>
  <c r="R171" i="13"/>
  <c r="X21" i="13"/>
  <c r="S20" i="13"/>
  <c r="X13" i="13"/>
  <c r="S12" i="13"/>
  <c r="M8" i="13"/>
  <c r="M7" i="13"/>
  <c r="L331" i="13"/>
  <c r="M355" i="13"/>
  <c r="H355" i="13"/>
  <c r="M349" i="13"/>
  <c r="H349" i="13"/>
  <c r="L343" i="13"/>
  <c r="J337" i="13"/>
  <c r="J327" i="13"/>
  <c r="X326" i="13"/>
  <c r="M326" i="13"/>
  <c r="H326" i="13"/>
  <c r="H325" i="13"/>
  <c r="V356" i="13"/>
  <c r="L356" i="13"/>
  <c r="E356" i="13"/>
  <c r="L355" i="13"/>
  <c r="G355" i="13"/>
  <c r="V354" i="13"/>
  <c r="L354" i="13"/>
  <c r="E354" i="13"/>
  <c r="L353" i="13"/>
  <c r="G353" i="13"/>
  <c r="V352" i="13"/>
  <c r="L352" i="13"/>
  <c r="E352" i="13"/>
  <c r="L351" i="13"/>
  <c r="G351" i="13"/>
  <c r="V350" i="13"/>
  <c r="L350" i="13"/>
  <c r="E350" i="13"/>
  <c r="L349" i="13"/>
  <c r="G349" i="13"/>
  <c r="V348" i="13"/>
  <c r="L347" i="13"/>
  <c r="G347" i="13"/>
  <c r="V346" i="13"/>
  <c r="H345" i="13"/>
  <c r="J343" i="13"/>
  <c r="X342" i="13"/>
  <c r="L342" i="13"/>
  <c r="G342" i="13"/>
  <c r="X341" i="13"/>
  <c r="L340" i="13"/>
  <c r="G340" i="13"/>
  <c r="H337" i="13"/>
  <c r="J335" i="13"/>
  <c r="X334" i="13"/>
  <c r="L334" i="13"/>
  <c r="G334" i="13"/>
  <c r="X333" i="13"/>
  <c r="M333" i="13"/>
  <c r="G333" i="13"/>
  <c r="H331" i="13"/>
  <c r="U330" i="13"/>
  <c r="L330" i="13"/>
  <c r="G330" i="13"/>
  <c r="X329" i="13"/>
  <c r="M329" i="13"/>
  <c r="G329" i="13"/>
  <c r="H327" i="13"/>
  <c r="U326" i="13"/>
  <c r="L326" i="13"/>
  <c r="G326" i="13"/>
  <c r="X325" i="13"/>
  <c r="M325" i="13"/>
  <c r="G325" i="13"/>
  <c r="H323" i="13"/>
  <c r="U322" i="13"/>
  <c r="L322" i="13"/>
  <c r="G322" i="13"/>
  <c r="X321" i="13"/>
  <c r="M321" i="13"/>
  <c r="G321" i="13"/>
  <c r="H319" i="13"/>
  <c r="U318" i="13"/>
  <c r="L318" i="13"/>
  <c r="G318" i="13"/>
  <c r="X317" i="13"/>
  <c r="M317" i="13"/>
  <c r="G317" i="13"/>
  <c r="H315" i="13"/>
  <c r="U314" i="13"/>
  <c r="L314" i="13"/>
  <c r="G314" i="13"/>
  <c r="X313" i="13"/>
  <c r="M313" i="13"/>
  <c r="G313" i="13"/>
  <c r="H311" i="13"/>
  <c r="U310" i="13"/>
  <c r="L310" i="13"/>
  <c r="G310" i="13"/>
  <c r="X309" i="13"/>
  <c r="M309" i="13"/>
  <c r="G309" i="13"/>
  <c r="H307" i="13"/>
  <c r="U306" i="13"/>
  <c r="L306" i="13"/>
  <c r="G306" i="13"/>
  <c r="X305" i="13"/>
  <c r="M305" i="13"/>
  <c r="G305" i="13"/>
  <c r="H303" i="13"/>
  <c r="J294" i="13"/>
  <c r="E294" i="13"/>
  <c r="P290" i="13"/>
  <c r="S290" i="13"/>
  <c r="E288" i="13"/>
  <c r="J288" i="13"/>
  <c r="F288" i="13"/>
  <c r="K288" i="13"/>
  <c r="P286" i="13"/>
  <c r="Q286" i="13"/>
  <c r="S286" i="13"/>
  <c r="U286" i="13"/>
  <c r="M353" i="13"/>
  <c r="H353" i="13"/>
  <c r="M347" i="13"/>
  <c r="H347" i="13"/>
  <c r="M342" i="13"/>
  <c r="H342" i="13"/>
  <c r="L335" i="13"/>
  <c r="H333" i="13"/>
  <c r="Q356" i="13"/>
  <c r="K355" i="13"/>
  <c r="Q354" i="13"/>
  <c r="K353" i="13"/>
  <c r="Q352" i="13"/>
  <c r="K351" i="13"/>
  <c r="F351" i="13"/>
  <c r="Q350" i="13"/>
  <c r="K349" i="13"/>
  <c r="Q348" i="13"/>
  <c r="K347" i="13"/>
  <c r="Q346" i="13"/>
  <c r="M345" i="13"/>
  <c r="G345" i="13"/>
  <c r="Q342" i="13"/>
  <c r="K342" i="13"/>
  <c r="K340" i="13"/>
  <c r="F340" i="13"/>
  <c r="M337" i="13"/>
  <c r="Q334" i="13"/>
  <c r="K334" i="13"/>
  <c r="F334" i="13"/>
  <c r="V333" i="13"/>
  <c r="L333" i="13"/>
  <c r="E333" i="13"/>
  <c r="L332" i="13"/>
  <c r="E331" i="13"/>
  <c r="Q330" i="13"/>
  <c r="K330" i="13"/>
  <c r="F330" i="13"/>
  <c r="V329" i="13"/>
  <c r="L329" i="13"/>
  <c r="E329" i="13"/>
  <c r="L328" i="13"/>
  <c r="Q326" i="13"/>
  <c r="K326" i="13"/>
  <c r="V325" i="13"/>
  <c r="L325" i="13"/>
  <c r="L324" i="13"/>
  <c r="E323" i="13"/>
  <c r="Q322" i="13"/>
  <c r="K322" i="13"/>
  <c r="F322" i="13"/>
  <c r="V321" i="13"/>
  <c r="L321" i="13"/>
  <c r="E321" i="13"/>
  <c r="L320" i="13"/>
  <c r="E319" i="13"/>
  <c r="Q318" i="13"/>
  <c r="K318" i="13"/>
  <c r="F318" i="13"/>
  <c r="V317" i="13"/>
  <c r="L317" i="13"/>
  <c r="E317" i="13"/>
  <c r="L316" i="13"/>
  <c r="E315" i="13"/>
  <c r="Q314" i="13"/>
  <c r="K314" i="13"/>
  <c r="F314" i="13"/>
  <c r="V313" i="13"/>
  <c r="L313" i="13"/>
  <c r="E313" i="13"/>
  <c r="L312" i="13"/>
  <c r="E311" i="13"/>
  <c r="Q310" i="13"/>
  <c r="K310" i="13"/>
  <c r="F310" i="13"/>
  <c r="V309" i="13"/>
  <c r="L309" i="13"/>
  <c r="E309" i="13"/>
  <c r="L308" i="13"/>
  <c r="E307" i="13"/>
  <c r="Q306" i="13"/>
  <c r="K306" i="13"/>
  <c r="F306" i="13"/>
  <c r="V305" i="13"/>
  <c r="L305" i="13"/>
  <c r="E305" i="13"/>
  <c r="L304" i="13"/>
  <c r="G304" i="13"/>
  <c r="E303" i="13"/>
  <c r="Q302" i="13"/>
  <c r="K302" i="13"/>
  <c r="F302" i="13"/>
  <c r="L301" i="13"/>
  <c r="E301" i="13"/>
  <c r="L300" i="13"/>
  <c r="G300" i="13"/>
  <c r="E299" i="13"/>
  <c r="L296" i="13"/>
  <c r="G296" i="13"/>
  <c r="X294" i="13"/>
  <c r="E292" i="13"/>
  <c r="J292" i="13"/>
  <c r="X290" i="13"/>
  <c r="M290" i="13"/>
  <c r="F290" i="13"/>
  <c r="L288" i="13"/>
  <c r="J322" i="13"/>
  <c r="E322" i="13"/>
  <c r="R321" i="13"/>
  <c r="J318" i="13"/>
  <c r="R317" i="13"/>
  <c r="J314" i="13"/>
  <c r="J310" i="13"/>
  <c r="J306" i="13"/>
  <c r="K304" i="13"/>
  <c r="F304" i="13"/>
  <c r="J302" i="13"/>
  <c r="K300" i="13"/>
  <c r="F300" i="13"/>
  <c r="K296" i="13"/>
  <c r="F296" i="13"/>
  <c r="J295" i="13"/>
  <c r="U294" i="13"/>
  <c r="L294" i="13"/>
  <c r="G294" i="13"/>
  <c r="H293" i="13"/>
  <c r="H292" i="13"/>
  <c r="U290" i="13"/>
  <c r="K290" i="13"/>
  <c r="H288" i="13"/>
  <c r="M351" i="13"/>
  <c r="M340" i="13"/>
  <c r="M334" i="13"/>
  <c r="X330" i="13"/>
  <c r="M330" i="13"/>
  <c r="X322" i="13"/>
  <c r="M322" i="13"/>
  <c r="X310" i="13"/>
  <c r="X306" i="13"/>
  <c r="J304" i="13"/>
  <c r="X302" i="13"/>
  <c r="J300" i="13"/>
  <c r="X298" i="13"/>
  <c r="J296" i="13"/>
  <c r="Q294" i="13"/>
  <c r="K294" i="13"/>
  <c r="V293" i="13"/>
  <c r="M293" i="13"/>
  <c r="M292" i="13"/>
  <c r="G292" i="13"/>
  <c r="J291" i="13"/>
  <c r="Q290" i="13"/>
  <c r="G290" i="13"/>
  <c r="L290" i="13"/>
  <c r="G288" i="13"/>
  <c r="X286" i="13"/>
  <c r="P243" i="13"/>
  <c r="S243" i="13"/>
  <c r="Q243" i="13"/>
  <c r="W243" i="13"/>
  <c r="E242" i="13"/>
  <c r="J242" i="13"/>
  <c r="G242" i="13"/>
  <c r="L242" i="13"/>
  <c r="P240" i="13"/>
  <c r="X240" i="13"/>
  <c r="X239" i="13"/>
  <c r="E234" i="13"/>
  <c r="J234" i="13"/>
  <c r="F234" i="13"/>
  <c r="K234" i="13"/>
  <c r="G234" i="13"/>
  <c r="L234" i="13"/>
  <c r="P232" i="13"/>
  <c r="X232" i="13"/>
  <c r="J287" i="13"/>
  <c r="L284" i="13"/>
  <c r="G284" i="13"/>
  <c r="K282" i="13"/>
  <c r="F282" i="13"/>
  <c r="L280" i="13"/>
  <c r="G280" i="13"/>
  <c r="X279" i="13"/>
  <c r="R279" i="13"/>
  <c r="L279" i="13"/>
  <c r="X278" i="13"/>
  <c r="S277" i="13"/>
  <c r="M277" i="13"/>
  <c r="K274" i="13"/>
  <c r="F274" i="13"/>
  <c r="L272" i="13"/>
  <c r="G272" i="13"/>
  <c r="X271" i="13"/>
  <c r="R271" i="13"/>
  <c r="L271" i="13"/>
  <c r="X270" i="13"/>
  <c r="S269" i="13"/>
  <c r="M269" i="13"/>
  <c r="J268" i="13"/>
  <c r="K266" i="13"/>
  <c r="F266" i="13"/>
  <c r="L264" i="13"/>
  <c r="G264" i="13"/>
  <c r="X263" i="13"/>
  <c r="R263" i="13"/>
  <c r="L263" i="13"/>
  <c r="X262" i="13"/>
  <c r="S261" i="13"/>
  <c r="M261" i="13"/>
  <c r="J260" i="13"/>
  <c r="K258" i="13"/>
  <c r="F258" i="13"/>
  <c r="L256" i="13"/>
  <c r="G256" i="13"/>
  <c r="L255" i="13"/>
  <c r="X254" i="13"/>
  <c r="S253" i="13"/>
  <c r="J252" i="13"/>
  <c r="E252" i="13"/>
  <c r="P247" i="13"/>
  <c r="Q247" i="13"/>
  <c r="W247" i="13"/>
  <c r="S247" i="13"/>
  <c r="H246" i="13"/>
  <c r="P244" i="13"/>
  <c r="X244" i="13"/>
  <c r="X243" i="13"/>
  <c r="K242" i="13"/>
  <c r="V239" i="13"/>
  <c r="G238" i="13"/>
  <c r="L238" i="13"/>
  <c r="E238" i="13"/>
  <c r="J238" i="13"/>
  <c r="M237" i="13"/>
  <c r="P231" i="13"/>
  <c r="Q231" i="13"/>
  <c r="W231" i="13"/>
  <c r="R231" i="13"/>
  <c r="X231" i="13"/>
  <c r="S231" i="13"/>
  <c r="L286" i="13"/>
  <c r="U284" i="13"/>
  <c r="K284" i="13"/>
  <c r="F284" i="13"/>
  <c r="J282" i="13"/>
  <c r="X280" i="13"/>
  <c r="K280" i="13"/>
  <c r="F280" i="13"/>
  <c r="W279" i="13"/>
  <c r="Q279" i="13"/>
  <c r="H279" i="13"/>
  <c r="U278" i="13"/>
  <c r="L278" i="13"/>
  <c r="G278" i="13"/>
  <c r="X277" i="13"/>
  <c r="R277" i="13"/>
  <c r="S275" i="13"/>
  <c r="J274" i="13"/>
  <c r="X272" i="13"/>
  <c r="K272" i="13"/>
  <c r="F272" i="13"/>
  <c r="W271" i="13"/>
  <c r="Q271" i="13"/>
  <c r="H271" i="13"/>
  <c r="U270" i="13"/>
  <c r="L270" i="13"/>
  <c r="G270" i="13"/>
  <c r="X269" i="13"/>
  <c r="R269" i="13"/>
  <c r="S267" i="13"/>
  <c r="J266" i="13"/>
  <c r="X264" i="13"/>
  <c r="K264" i="13"/>
  <c r="F264" i="13"/>
  <c r="W263" i="13"/>
  <c r="Q263" i="13"/>
  <c r="H263" i="13"/>
  <c r="U262" i="13"/>
  <c r="L262" i="13"/>
  <c r="G262" i="13"/>
  <c r="X261" i="13"/>
  <c r="R261" i="13"/>
  <c r="S259" i="13"/>
  <c r="J258" i="13"/>
  <c r="X256" i="13"/>
  <c r="K256" i="13"/>
  <c r="F256" i="13"/>
  <c r="W255" i="13"/>
  <c r="Q255" i="13"/>
  <c r="H255" i="13"/>
  <c r="U254" i="13"/>
  <c r="L254" i="13"/>
  <c r="G254" i="13"/>
  <c r="X253" i="13"/>
  <c r="R253" i="13"/>
  <c r="S251" i="13"/>
  <c r="P248" i="13"/>
  <c r="X248" i="13"/>
  <c r="X247" i="13"/>
  <c r="V243" i="13"/>
  <c r="H242" i="13"/>
  <c r="M241" i="13"/>
  <c r="K238" i="13"/>
  <c r="M234" i="13"/>
  <c r="J284" i="13"/>
  <c r="J280" i="13"/>
  <c r="S278" i="13"/>
  <c r="K278" i="13"/>
  <c r="W277" i="13"/>
  <c r="Q277" i="13"/>
  <c r="J272" i="13"/>
  <c r="S270" i="13"/>
  <c r="K270" i="13"/>
  <c r="W269" i="13"/>
  <c r="Q269" i="13"/>
  <c r="J264" i="13"/>
  <c r="S262" i="13"/>
  <c r="K262" i="13"/>
  <c r="W261" i="13"/>
  <c r="Q261" i="13"/>
  <c r="J256" i="13"/>
  <c r="S254" i="13"/>
  <c r="K254" i="13"/>
  <c r="W253" i="13"/>
  <c r="Q253" i="13"/>
  <c r="L252" i="13"/>
  <c r="X251" i="13"/>
  <c r="R251" i="13"/>
  <c r="G246" i="13"/>
  <c r="L246" i="13"/>
  <c r="E246" i="13"/>
  <c r="J246" i="13"/>
  <c r="M245" i="13"/>
  <c r="R243" i="13"/>
  <c r="F242" i="13"/>
  <c r="P239" i="13"/>
  <c r="Q239" i="13"/>
  <c r="W239" i="13"/>
  <c r="S239" i="13"/>
  <c r="P236" i="13"/>
  <c r="X236" i="13"/>
  <c r="H234" i="13"/>
  <c r="L229" i="13"/>
  <c r="M229" i="13"/>
  <c r="E213" i="13"/>
  <c r="L213" i="13"/>
  <c r="E212" i="13"/>
  <c r="J212" i="13"/>
  <c r="P209" i="13"/>
  <c r="R209" i="13"/>
  <c r="X209" i="13"/>
  <c r="E209" i="13"/>
  <c r="L209" i="13"/>
  <c r="E208" i="13"/>
  <c r="J208" i="13"/>
  <c r="P205" i="13"/>
  <c r="R205" i="13"/>
  <c r="X205" i="13"/>
  <c r="E205" i="13"/>
  <c r="L205" i="13"/>
  <c r="E204" i="13"/>
  <c r="J204" i="13"/>
  <c r="P201" i="13"/>
  <c r="R201" i="13"/>
  <c r="X201" i="13"/>
  <c r="E201" i="13"/>
  <c r="L201" i="13"/>
  <c r="F200" i="13"/>
  <c r="K200" i="13"/>
  <c r="M198" i="13"/>
  <c r="G198" i="13"/>
  <c r="F196" i="13"/>
  <c r="K196" i="13"/>
  <c r="V193" i="13"/>
  <c r="P189" i="13"/>
  <c r="Q189" i="13"/>
  <c r="W189" i="13"/>
  <c r="S189" i="13"/>
  <c r="F180" i="13"/>
  <c r="K180" i="13"/>
  <c r="H180" i="13"/>
  <c r="E180" i="13"/>
  <c r="L180" i="13"/>
  <c r="G180" i="13"/>
  <c r="M180" i="13"/>
  <c r="F172" i="13"/>
  <c r="K172" i="13"/>
  <c r="H172" i="13"/>
  <c r="E172" i="13"/>
  <c r="L172" i="13"/>
  <c r="G172" i="13"/>
  <c r="M172" i="13"/>
  <c r="X249" i="13"/>
  <c r="R249" i="13"/>
  <c r="K244" i="13"/>
  <c r="U242" i="13"/>
  <c r="X241" i="13"/>
  <c r="R241" i="13"/>
  <c r="K236" i="13"/>
  <c r="W235" i="13"/>
  <c r="Q235" i="13"/>
  <c r="U234" i="13"/>
  <c r="X233" i="13"/>
  <c r="R233" i="13"/>
  <c r="J230" i="13"/>
  <c r="E230" i="13"/>
  <c r="X228" i="13"/>
  <c r="K228" i="13"/>
  <c r="W227" i="13"/>
  <c r="Q227" i="13"/>
  <c r="H227" i="13"/>
  <c r="S225" i="13"/>
  <c r="K224" i="13"/>
  <c r="W223" i="13"/>
  <c r="Q223" i="13"/>
  <c r="H223" i="13"/>
  <c r="S221" i="13"/>
  <c r="K220" i="13"/>
  <c r="W219" i="13"/>
  <c r="Q219" i="13"/>
  <c r="H219" i="13"/>
  <c r="S217" i="13"/>
  <c r="K216" i="13"/>
  <c r="W215" i="13"/>
  <c r="Q215" i="13"/>
  <c r="H215" i="13"/>
  <c r="S213" i="13"/>
  <c r="M213" i="13"/>
  <c r="H212" i="13"/>
  <c r="M210" i="13"/>
  <c r="V209" i="13"/>
  <c r="M209" i="13"/>
  <c r="H208" i="13"/>
  <c r="V205" i="13"/>
  <c r="M205" i="13"/>
  <c r="H204" i="13"/>
  <c r="V201" i="13"/>
  <c r="P199" i="13"/>
  <c r="Q199" i="13"/>
  <c r="W199" i="13"/>
  <c r="E199" i="13"/>
  <c r="H199" i="13"/>
  <c r="L198" i="13"/>
  <c r="H196" i="13"/>
  <c r="P195" i="13"/>
  <c r="Q195" i="13"/>
  <c r="W195" i="13"/>
  <c r="E195" i="13"/>
  <c r="H195" i="13"/>
  <c r="X189" i="13"/>
  <c r="X188" i="13"/>
  <c r="P187" i="13"/>
  <c r="Q187" i="13"/>
  <c r="W187" i="13"/>
  <c r="S187" i="13"/>
  <c r="X225" i="13"/>
  <c r="R225" i="13"/>
  <c r="X221" i="13"/>
  <c r="R221" i="13"/>
  <c r="X217" i="13"/>
  <c r="R217" i="13"/>
  <c r="X213" i="13"/>
  <c r="R213" i="13"/>
  <c r="H213" i="13"/>
  <c r="M212" i="13"/>
  <c r="G212" i="13"/>
  <c r="S209" i="13"/>
  <c r="F198" i="13"/>
  <c r="K198" i="13"/>
  <c r="P193" i="13"/>
  <c r="Q193" i="13"/>
  <c r="W193" i="13"/>
  <c r="S193" i="13"/>
  <c r="F184" i="13"/>
  <c r="K184" i="13"/>
  <c r="H184" i="13"/>
  <c r="E184" i="13"/>
  <c r="L184" i="13"/>
  <c r="G184" i="13"/>
  <c r="M184" i="13"/>
  <c r="F176" i="13"/>
  <c r="K176" i="13"/>
  <c r="H176" i="13"/>
  <c r="E176" i="13"/>
  <c r="L176" i="13"/>
  <c r="G176" i="13"/>
  <c r="M176" i="13"/>
  <c r="K248" i="13"/>
  <c r="K240" i="13"/>
  <c r="S235" i="13"/>
  <c r="K232" i="13"/>
  <c r="L230" i="13"/>
  <c r="S227" i="13"/>
  <c r="W225" i="13"/>
  <c r="Q225" i="13"/>
  <c r="S223" i="13"/>
  <c r="W221" i="13"/>
  <c r="Q221" i="13"/>
  <c r="S219" i="13"/>
  <c r="W217" i="13"/>
  <c r="Q217" i="13"/>
  <c r="S215" i="13"/>
  <c r="W213" i="13"/>
  <c r="Q213" i="13"/>
  <c r="G213" i="13"/>
  <c r="L212" i="13"/>
  <c r="F212" i="13"/>
  <c r="E211" i="13"/>
  <c r="G211" i="13"/>
  <c r="G210" i="13"/>
  <c r="L210" i="13"/>
  <c r="Q209" i="13"/>
  <c r="G209" i="13"/>
  <c r="L208" i="13"/>
  <c r="F208" i="13"/>
  <c r="E207" i="13"/>
  <c r="G207" i="13"/>
  <c r="G206" i="13"/>
  <c r="L206" i="13"/>
  <c r="Q205" i="13"/>
  <c r="G205" i="13"/>
  <c r="L204" i="13"/>
  <c r="F204" i="13"/>
  <c r="E203" i="13"/>
  <c r="G203" i="13"/>
  <c r="G202" i="13"/>
  <c r="L202" i="13"/>
  <c r="Q201" i="13"/>
  <c r="G201" i="13"/>
  <c r="L200" i="13"/>
  <c r="E200" i="13"/>
  <c r="S199" i="13"/>
  <c r="L199" i="13"/>
  <c r="H198" i="13"/>
  <c r="P197" i="13"/>
  <c r="Q197" i="13"/>
  <c r="W197" i="13"/>
  <c r="E197" i="13"/>
  <c r="H197" i="13"/>
  <c r="L196" i="13"/>
  <c r="E196" i="13"/>
  <c r="S195" i="13"/>
  <c r="L195" i="13"/>
  <c r="X193" i="13"/>
  <c r="X192" i="13"/>
  <c r="P191" i="13"/>
  <c r="Q191" i="13"/>
  <c r="W191" i="13"/>
  <c r="S191" i="13"/>
  <c r="R189" i="13"/>
  <c r="V187" i="13"/>
  <c r="J180" i="13"/>
  <c r="J172" i="13"/>
  <c r="F182" i="13"/>
  <c r="K182" i="13"/>
  <c r="F178" i="13"/>
  <c r="K178" i="13"/>
  <c r="F174" i="13"/>
  <c r="K174" i="13"/>
  <c r="E169" i="13"/>
  <c r="H169" i="13"/>
  <c r="S185" i="13"/>
  <c r="P182" i="13"/>
  <c r="S182" i="13"/>
  <c r="H182" i="13"/>
  <c r="P181" i="13"/>
  <c r="Q181" i="13"/>
  <c r="W181" i="13"/>
  <c r="E181" i="13"/>
  <c r="H181" i="13"/>
  <c r="P178" i="13"/>
  <c r="S178" i="13"/>
  <c r="H178" i="13"/>
  <c r="P177" i="13"/>
  <c r="Q177" i="13"/>
  <c r="W177" i="13"/>
  <c r="E177" i="13"/>
  <c r="H177" i="13"/>
  <c r="P174" i="13"/>
  <c r="S174" i="13"/>
  <c r="H174" i="13"/>
  <c r="P173" i="13"/>
  <c r="Q173" i="13"/>
  <c r="W173" i="13"/>
  <c r="E173" i="13"/>
  <c r="H173" i="13"/>
  <c r="P170" i="13"/>
  <c r="S170" i="13"/>
  <c r="K194" i="13"/>
  <c r="H193" i="13"/>
  <c r="K192" i="13"/>
  <c r="H191" i="13"/>
  <c r="K190" i="13"/>
  <c r="H189" i="13"/>
  <c r="K188" i="13"/>
  <c r="W185" i="13"/>
  <c r="Q185" i="13"/>
  <c r="P183" i="13"/>
  <c r="Q183" i="13"/>
  <c r="W183" i="13"/>
  <c r="E183" i="13"/>
  <c r="H183" i="13"/>
  <c r="L182" i="13"/>
  <c r="E182" i="13"/>
  <c r="P180" i="13"/>
  <c r="S180" i="13"/>
  <c r="P179" i="13"/>
  <c r="Q179" i="13"/>
  <c r="W179" i="13"/>
  <c r="E179" i="13"/>
  <c r="H179" i="13"/>
  <c r="L178" i="13"/>
  <c r="E178" i="13"/>
  <c r="P176" i="13"/>
  <c r="S176" i="13"/>
  <c r="P175" i="13"/>
  <c r="Q175" i="13"/>
  <c r="W175" i="13"/>
  <c r="E175" i="13"/>
  <c r="H175" i="13"/>
  <c r="L174" i="13"/>
  <c r="E174" i="13"/>
  <c r="S173" i="13"/>
  <c r="P172" i="13"/>
  <c r="S172" i="13"/>
  <c r="P171" i="13"/>
  <c r="Q171" i="13"/>
  <c r="W171" i="13"/>
  <c r="E171" i="13"/>
  <c r="H171" i="13"/>
  <c r="J169" i="13"/>
  <c r="K170" i="13"/>
  <c r="S21" i="13"/>
  <c r="H21" i="13"/>
  <c r="V20" i="13"/>
  <c r="Q20" i="13"/>
  <c r="H20" i="13"/>
  <c r="S19" i="13"/>
  <c r="H19" i="13"/>
  <c r="V18" i="13"/>
  <c r="Q18" i="13"/>
  <c r="H18" i="13"/>
  <c r="S17" i="13"/>
  <c r="H17" i="13"/>
  <c r="V16" i="13"/>
  <c r="Q16" i="13"/>
  <c r="H16" i="13"/>
  <c r="S15" i="13"/>
  <c r="H15" i="13"/>
  <c r="V14" i="13"/>
  <c r="Q14" i="13"/>
  <c r="H14" i="13"/>
  <c r="S13" i="13"/>
  <c r="H13" i="13"/>
  <c r="V12" i="13"/>
  <c r="Q12" i="13"/>
  <c r="H12" i="13"/>
  <c r="S11" i="13"/>
  <c r="H11" i="13"/>
  <c r="V10" i="13"/>
  <c r="Q10" i="13"/>
  <c r="H10" i="13"/>
  <c r="S9" i="13"/>
  <c r="H9" i="13"/>
  <c r="V8" i="13"/>
  <c r="Q8" i="13"/>
  <c r="H8" i="13"/>
  <c r="S7" i="13"/>
  <c r="H7" i="13"/>
  <c r="V6" i="13"/>
  <c r="Q6" i="13"/>
  <c r="K6" i="13"/>
  <c r="R21" i="13"/>
  <c r="U20" i="13"/>
  <c r="P20" i="13"/>
  <c r="R19" i="13"/>
  <c r="U18" i="13"/>
  <c r="P18" i="13"/>
  <c r="R17" i="13"/>
  <c r="U16" i="13"/>
  <c r="P16" i="13"/>
  <c r="R15" i="13"/>
  <c r="U14" i="13"/>
  <c r="P14" i="13"/>
  <c r="R13" i="13"/>
  <c r="U12" i="13"/>
  <c r="P12" i="13"/>
  <c r="R11" i="13"/>
  <c r="U10" i="13"/>
  <c r="P10" i="13"/>
  <c r="R9" i="13"/>
  <c r="U8" i="13"/>
  <c r="P8" i="13"/>
  <c r="R7" i="13"/>
  <c r="U6" i="13"/>
  <c r="H6" i="13"/>
  <c r="W5" i="13"/>
  <c r="M5" i="13"/>
  <c r="F6" i="13"/>
  <c r="S5" i="13"/>
  <c r="H5" i="13"/>
  <c r="W21" i="13"/>
  <c r="M21" i="13"/>
  <c r="W20" i="13"/>
  <c r="M20" i="13"/>
  <c r="W19" i="13"/>
  <c r="M19" i="13"/>
  <c r="W18" i="13"/>
  <c r="M18" i="13"/>
  <c r="W17" i="13"/>
  <c r="M17" i="13"/>
  <c r="W16" i="13"/>
  <c r="M16" i="13"/>
  <c r="W15" i="13"/>
  <c r="M15" i="13"/>
  <c r="W14" i="13"/>
  <c r="M14" i="13"/>
  <c r="W13" i="13"/>
  <c r="M13" i="13"/>
  <c r="W12" i="13"/>
  <c r="M12" i="13"/>
  <c r="W11" i="13"/>
  <c r="M11" i="13"/>
  <c r="W10" i="13"/>
  <c r="M10" i="13"/>
  <c r="W9" i="13"/>
  <c r="M9" i="13"/>
  <c r="W8" i="13"/>
  <c r="W7" i="13"/>
  <c r="X351" i="13"/>
  <c r="S351" i="13"/>
  <c r="R344" i="13"/>
  <c r="W344" i="13"/>
  <c r="V343" i="13"/>
  <c r="V355" i="13"/>
  <c r="Q355" i="13"/>
  <c r="X354" i="13"/>
  <c r="S354" i="13"/>
  <c r="V351" i="13"/>
  <c r="Q351" i="13"/>
  <c r="X350" i="13"/>
  <c r="S350" i="13"/>
  <c r="V347" i="13"/>
  <c r="Q347" i="13"/>
  <c r="X346" i="13"/>
  <c r="S346" i="13"/>
  <c r="P345" i="13"/>
  <c r="U345" i="13"/>
  <c r="X344" i="13"/>
  <c r="Q344" i="13"/>
  <c r="X343" i="13"/>
  <c r="R343" i="13"/>
  <c r="U342" i="13"/>
  <c r="P341" i="13"/>
  <c r="U341" i="13"/>
  <c r="X340" i="13"/>
  <c r="Q340" i="13"/>
  <c r="X339" i="13"/>
  <c r="R339" i="13"/>
  <c r="U338" i="13"/>
  <c r="P337" i="13"/>
  <c r="U337" i="13"/>
  <c r="X336" i="13"/>
  <c r="Q336" i="13"/>
  <c r="X335" i="13"/>
  <c r="R335" i="13"/>
  <c r="U334" i="13"/>
  <c r="W356" i="13"/>
  <c r="R356" i="13"/>
  <c r="U355" i="13"/>
  <c r="P355" i="13"/>
  <c r="W354" i="13"/>
  <c r="R354" i="13"/>
  <c r="U353" i="13"/>
  <c r="P353" i="13"/>
  <c r="W352" i="13"/>
  <c r="R352" i="13"/>
  <c r="U351" i="13"/>
  <c r="P351" i="13"/>
  <c r="W350" i="13"/>
  <c r="R350" i="13"/>
  <c r="U349" i="13"/>
  <c r="P349" i="13"/>
  <c r="W348" i="13"/>
  <c r="R348" i="13"/>
  <c r="U347" i="13"/>
  <c r="P347" i="13"/>
  <c r="W346" i="13"/>
  <c r="R346" i="13"/>
  <c r="S345" i="13"/>
  <c r="V344" i="13"/>
  <c r="P344" i="13"/>
  <c r="W343" i="13"/>
  <c r="Q343" i="13"/>
  <c r="F343" i="13"/>
  <c r="K343" i="13"/>
  <c r="S342" i="13"/>
  <c r="S341" i="13"/>
  <c r="V340" i="13"/>
  <c r="W339" i="13"/>
  <c r="F339" i="13"/>
  <c r="K339" i="13"/>
  <c r="S338" i="13"/>
  <c r="S337" i="13"/>
  <c r="V336" i="13"/>
  <c r="P336" i="13"/>
  <c r="W335" i="13"/>
  <c r="F335" i="13"/>
  <c r="K335" i="13"/>
  <c r="S334" i="13"/>
  <c r="S333" i="13"/>
  <c r="V332" i="13"/>
  <c r="P332" i="13"/>
  <c r="W331" i="13"/>
  <c r="F331" i="13"/>
  <c r="K331" i="13"/>
  <c r="S330" i="13"/>
  <c r="S329" i="13"/>
  <c r="V328" i="13"/>
  <c r="P328" i="13"/>
  <c r="W327" i="13"/>
  <c r="F327" i="13"/>
  <c r="K327" i="13"/>
  <c r="S326" i="13"/>
  <c r="S325" i="13"/>
  <c r="V324" i="13"/>
  <c r="P324" i="13"/>
  <c r="W323" i="13"/>
  <c r="F323" i="13"/>
  <c r="K323" i="13"/>
  <c r="S322" i="13"/>
  <c r="S321" i="13"/>
  <c r="V320" i="13"/>
  <c r="P320" i="13"/>
  <c r="W319" i="13"/>
  <c r="F319" i="13"/>
  <c r="K319" i="13"/>
  <c r="S318" i="13"/>
  <c r="S317" i="13"/>
  <c r="V316" i="13"/>
  <c r="P316" i="13"/>
  <c r="W315" i="13"/>
  <c r="F315" i="13"/>
  <c r="K315" i="13"/>
  <c r="S314" i="13"/>
  <c r="S313" i="13"/>
  <c r="V312" i="13"/>
  <c r="P312" i="13"/>
  <c r="W311" i="13"/>
  <c r="F311" i="13"/>
  <c r="K311" i="13"/>
  <c r="S310" i="13"/>
  <c r="S309" i="13"/>
  <c r="V308" i="13"/>
  <c r="P308" i="13"/>
  <c r="W307" i="13"/>
  <c r="F307" i="13"/>
  <c r="K307" i="13"/>
  <c r="S306" i="13"/>
  <c r="S305" i="13"/>
  <c r="V304" i="13"/>
  <c r="P304" i="13"/>
  <c r="W303" i="13"/>
  <c r="F303" i="13"/>
  <c r="K303" i="13"/>
  <c r="S302" i="13"/>
  <c r="S301" i="13"/>
  <c r="V300" i="13"/>
  <c r="P300" i="13"/>
  <c r="W299" i="13"/>
  <c r="F299" i="13"/>
  <c r="K299" i="13"/>
  <c r="S298" i="13"/>
  <c r="S297" i="13"/>
  <c r="V296" i="13"/>
  <c r="P296" i="13"/>
  <c r="W295" i="13"/>
  <c r="F295" i="13"/>
  <c r="K295" i="13"/>
  <c r="S294" i="13"/>
  <c r="V292" i="13"/>
  <c r="P292" i="13"/>
  <c r="W291" i="13"/>
  <c r="F291" i="13"/>
  <c r="K291" i="13"/>
  <c r="V288" i="13"/>
  <c r="P288" i="13"/>
  <c r="W287" i="13"/>
  <c r="F287" i="13"/>
  <c r="K287" i="13"/>
  <c r="V284" i="13"/>
  <c r="W283" i="13"/>
  <c r="F283" i="13"/>
  <c r="K283" i="13"/>
  <c r="E281" i="13"/>
  <c r="J281" i="13"/>
  <c r="F281" i="13"/>
  <c r="K281" i="13"/>
  <c r="E277" i="13"/>
  <c r="J277" i="13"/>
  <c r="F277" i="13"/>
  <c r="K277" i="13"/>
  <c r="E273" i="13"/>
  <c r="J273" i="13"/>
  <c r="F273" i="13"/>
  <c r="K273" i="13"/>
  <c r="E269" i="13"/>
  <c r="J269" i="13"/>
  <c r="F269" i="13"/>
  <c r="K269" i="13"/>
  <c r="E265" i="13"/>
  <c r="J265" i="13"/>
  <c r="F265" i="13"/>
  <c r="K265" i="13"/>
  <c r="E261" i="13"/>
  <c r="J261" i="13"/>
  <c r="F261" i="13"/>
  <c r="K261" i="13"/>
  <c r="E257" i="13"/>
  <c r="J257" i="13"/>
  <c r="F257" i="13"/>
  <c r="K257" i="13"/>
  <c r="E253" i="13"/>
  <c r="J253" i="13"/>
  <c r="F253" i="13"/>
  <c r="K253" i="13"/>
  <c r="E249" i="13"/>
  <c r="J249" i="13"/>
  <c r="F249" i="13"/>
  <c r="K249" i="13"/>
  <c r="E245" i="13"/>
  <c r="J245" i="13"/>
  <c r="F245" i="13"/>
  <c r="K245" i="13"/>
  <c r="E241" i="13"/>
  <c r="J241" i="13"/>
  <c r="F241" i="13"/>
  <c r="K241" i="13"/>
  <c r="E237" i="13"/>
  <c r="J237" i="13"/>
  <c r="F237" i="13"/>
  <c r="K237" i="13"/>
  <c r="E233" i="13"/>
  <c r="J233" i="13"/>
  <c r="F233" i="13"/>
  <c r="K233" i="13"/>
  <c r="E229" i="13"/>
  <c r="J229" i="13"/>
  <c r="F229" i="13"/>
  <c r="K229" i="13"/>
  <c r="X353" i="13"/>
  <c r="S353" i="13"/>
  <c r="U344" i="13"/>
  <c r="P339" i="13"/>
  <c r="U339" i="13"/>
  <c r="P335" i="13"/>
  <c r="U335" i="13"/>
  <c r="P331" i="13"/>
  <c r="U331" i="13"/>
  <c r="P327" i="13"/>
  <c r="U327" i="13"/>
  <c r="P323" i="13"/>
  <c r="U323" i="13"/>
  <c r="P319" i="13"/>
  <c r="U319" i="13"/>
  <c r="P315" i="13"/>
  <c r="U315" i="13"/>
  <c r="P311" i="13"/>
  <c r="U311" i="13"/>
  <c r="P307" i="13"/>
  <c r="U307" i="13"/>
  <c r="P303" i="13"/>
  <c r="U303" i="13"/>
  <c r="P299" i="13"/>
  <c r="U299" i="13"/>
  <c r="P295" i="13"/>
  <c r="U295" i="13"/>
  <c r="P291" i="13"/>
  <c r="U291" i="13"/>
  <c r="P287" i="13"/>
  <c r="U287" i="13"/>
  <c r="R284" i="13"/>
  <c r="W284" i="13"/>
  <c r="P283" i="13"/>
  <c r="U283" i="13"/>
  <c r="Q280" i="13"/>
  <c r="V280" i="13"/>
  <c r="R280" i="13"/>
  <c r="W280" i="13"/>
  <c r="Q276" i="13"/>
  <c r="V276" i="13"/>
  <c r="R276" i="13"/>
  <c r="W276" i="13"/>
  <c r="Q272" i="13"/>
  <c r="V272" i="13"/>
  <c r="R272" i="13"/>
  <c r="W272" i="13"/>
  <c r="Q268" i="13"/>
  <c r="V268" i="13"/>
  <c r="R268" i="13"/>
  <c r="W268" i="13"/>
  <c r="Q264" i="13"/>
  <c r="V264" i="13"/>
  <c r="R264" i="13"/>
  <c r="W264" i="13"/>
  <c r="Q260" i="13"/>
  <c r="V260" i="13"/>
  <c r="R260" i="13"/>
  <c r="W260" i="13"/>
  <c r="Q256" i="13"/>
  <c r="V256" i="13"/>
  <c r="R256" i="13"/>
  <c r="W256" i="13"/>
  <c r="Q252" i="13"/>
  <c r="V252" i="13"/>
  <c r="R252" i="13"/>
  <c r="W252" i="13"/>
  <c r="Q248" i="13"/>
  <c r="V248" i="13"/>
  <c r="R248" i="13"/>
  <c r="W248" i="13"/>
  <c r="Q244" i="13"/>
  <c r="V244" i="13"/>
  <c r="R244" i="13"/>
  <c r="W244" i="13"/>
  <c r="Q240" i="13"/>
  <c r="V240" i="13"/>
  <c r="R240" i="13"/>
  <c r="W240" i="13"/>
  <c r="Q236" i="13"/>
  <c r="V236" i="13"/>
  <c r="R236" i="13"/>
  <c r="W236" i="13"/>
  <c r="Q232" i="13"/>
  <c r="V232" i="13"/>
  <c r="R232" i="13"/>
  <c r="W232" i="13"/>
  <c r="Q228" i="13"/>
  <c r="V228" i="13"/>
  <c r="R228" i="13"/>
  <c r="W228" i="13"/>
  <c r="P226" i="13"/>
  <c r="U226" i="13"/>
  <c r="Q226" i="13"/>
  <c r="V226" i="13"/>
  <c r="R226" i="13"/>
  <c r="W226" i="13"/>
  <c r="P224" i="13"/>
  <c r="U224" i="13"/>
  <c r="Q224" i="13"/>
  <c r="V224" i="13"/>
  <c r="R224" i="13"/>
  <c r="W224" i="13"/>
  <c r="P222" i="13"/>
  <c r="U222" i="13"/>
  <c r="Q222" i="13"/>
  <c r="V222" i="13"/>
  <c r="R222" i="13"/>
  <c r="W222" i="13"/>
  <c r="P220" i="13"/>
  <c r="U220" i="13"/>
  <c r="Q220" i="13"/>
  <c r="V220" i="13"/>
  <c r="R220" i="13"/>
  <c r="W220" i="13"/>
  <c r="P218" i="13"/>
  <c r="U218" i="13"/>
  <c r="Q218" i="13"/>
  <c r="V218" i="13"/>
  <c r="R218" i="13"/>
  <c r="W218" i="13"/>
  <c r="P216" i="13"/>
  <c r="U216" i="13"/>
  <c r="Q216" i="13"/>
  <c r="V216" i="13"/>
  <c r="R216" i="13"/>
  <c r="W216" i="13"/>
  <c r="P214" i="13"/>
  <c r="U214" i="13"/>
  <c r="Q214" i="13"/>
  <c r="V214" i="13"/>
  <c r="R214" i="13"/>
  <c r="W214" i="13"/>
  <c r="P212" i="13"/>
  <c r="U212" i="13"/>
  <c r="Q212" i="13"/>
  <c r="V212" i="13"/>
  <c r="R212" i="13"/>
  <c r="W212" i="13"/>
  <c r="P210" i="13"/>
  <c r="U210" i="13"/>
  <c r="Q210" i="13"/>
  <c r="V210" i="13"/>
  <c r="R210" i="13"/>
  <c r="W210" i="13"/>
  <c r="P208" i="13"/>
  <c r="U208" i="13"/>
  <c r="Q208" i="13"/>
  <c r="V208" i="13"/>
  <c r="R208" i="13"/>
  <c r="W208" i="13"/>
  <c r="P206" i="13"/>
  <c r="U206" i="13"/>
  <c r="Q206" i="13"/>
  <c r="V206" i="13"/>
  <c r="R206" i="13"/>
  <c r="W206" i="13"/>
  <c r="P204" i="13"/>
  <c r="U204" i="13"/>
  <c r="Q204" i="13"/>
  <c r="V204" i="13"/>
  <c r="R204" i="13"/>
  <c r="W204" i="13"/>
  <c r="P202" i="13"/>
  <c r="U202" i="13"/>
  <c r="Q202" i="13"/>
  <c r="V202" i="13"/>
  <c r="R202" i="13"/>
  <c r="W202" i="13"/>
  <c r="P200" i="13"/>
  <c r="U200" i="13"/>
  <c r="Q200" i="13"/>
  <c r="V200" i="13"/>
  <c r="R200" i="13"/>
  <c r="W200" i="13"/>
  <c r="P198" i="13"/>
  <c r="U198" i="13"/>
  <c r="Q198" i="13"/>
  <c r="V198" i="13"/>
  <c r="R198" i="13"/>
  <c r="W198" i="13"/>
  <c r="P196" i="13"/>
  <c r="U196" i="13"/>
  <c r="Q196" i="13"/>
  <c r="V196" i="13"/>
  <c r="R196" i="13"/>
  <c r="W196" i="13"/>
  <c r="P194" i="13"/>
  <c r="U194" i="13"/>
  <c r="Q194" i="13"/>
  <c r="V194" i="13"/>
  <c r="R194" i="13"/>
  <c r="W194" i="13"/>
  <c r="P192" i="13"/>
  <c r="U192" i="13"/>
  <c r="Q192" i="13"/>
  <c r="V192" i="13"/>
  <c r="R192" i="13"/>
  <c r="W192" i="13"/>
  <c r="P190" i="13"/>
  <c r="U190" i="13"/>
  <c r="Q190" i="13"/>
  <c r="V190" i="13"/>
  <c r="R190" i="13"/>
  <c r="W190" i="13"/>
  <c r="P188" i="13"/>
  <c r="U188" i="13"/>
  <c r="Q188" i="13"/>
  <c r="V188" i="13"/>
  <c r="R188" i="13"/>
  <c r="W188" i="13"/>
  <c r="P186" i="13"/>
  <c r="U186" i="13"/>
  <c r="Q186" i="13"/>
  <c r="V186" i="13"/>
  <c r="R186" i="13"/>
  <c r="W186" i="13"/>
  <c r="P184" i="13"/>
  <c r="U184" i="13"/>
  <c r="Q184" i="13"/>
  <c r="V184" i="13"/>
  <c r="R184" i="13"/>
  <c r="W184" i="13"/>
  <c r="X355" i="13"/>
  <c r="S355" i="13"/>
  <c r="X347" i="13"/>
  <c r="S347" i="13"/>
  <c r="R340" i="13"/>
  <c r="W340" i="13"/>
  <c r="V339" i="13"/>
  <c r="R336" i="13"/>
  <c r="W336" i="13"/>
  <c r="V335" i="13"/>
  <c r="R332" i="13"/>
  <c r="W332" i="13"/>
  <c r="V331" i="13"/>
  <c r="R328" i="13"/>
  <c r="W328" i="13"/>
  <c r="V327" i="13"/>
  <c r="R324" i="13"/>
  <c r="W324" i="13"/>
  <c r="V323" i="13"/>
  <c r="R320" i="13"/>
  <c r="W320" i="13"/>
  <c r="V319" i="13"/>
  <c r="R316" i="13"/>
  <c r="W316" i="13"/>
  <c r="V315" i="13"/>
  <c r="R312" i="13"/>
  <c r="W312" i="13"/>
  <c r="V311" i="13"/>
  <c r="R308" i="13"/>
  <c r="W308" i="13"/>
  <c r="V307" i="13"/>
  <c r="R304" i="13"/>
  <c r="W304" i="13"/>
  <c r="V303" i="13"/>
  <c r="R300" i="13"/>
  <c r="W300" i="13"/>
  <c r="V299" i="13"/>
  <c r="R296" i="13"/>
  <c r="W296" i="13"/>
  <c r="V295" i="13"/>
  <c r="R292" i="13"/>
  <c r="W292" i="13"/>
  <c r="V291" i="13"/>
  <c r="R288" i="13"/>
  <c r="W288" i="13"/>
  <c r="V287" i="13"/>
  <c r="U356" i="13"/>
  <c r="P356" i="13"/>
  <c r="K356" i="13"/>
  <c r="W355" i="13"/>
  <c r="U354" i="13"/>
  <c r="K354" i="13"/>
  <c r="W353" i="13"/>
  <c r="R353" i="13"/>
  <c r="U352" i="13"/>
  <c r="P352" i="13"/>
  <c r="K352" i="13"/>
  <c r="W351" i="13"/>
  <c r="U350" i="13"/>
  <c r="K350" i="13"/>
  <c r="W349" i="13"/>
  <c r="R349" i="13"/>
  <c r="U348" i="13"/>
  <c r="P348" i="13"/>
  <c r="K348" i="13"/>
  <c r="W347" i="13"/>
  <c r="U346" i="13"/>
  <c r="K346" i="13"/>
  <c r="W345" i="13"/>
  <c r="Q345" i="13"/>
  <c r="F345" i="13"/>
  <c r="K345" i="13"/>
  <c r="S344" i="13"/>
  <c r="M343" i="13"/>
  <c r="G343" i="13"/>
  <c r="V342" i="13"/>
  <c r="W341" i="13"/>
  <c r="Q341" i="13"/>
  <c r="F341" i="13"/>
  <c r="K341" i="13"/>
  <c r="S340" i="13"/>
  <c r="S339" i="13"/>
  <c r="M339" i="13"/>
  <c r="G339" i="13"/>
  <c r="V338" i="13"/>
  <c r="W337" i="13"/>
  <c r="Q337" i="13"/>
  <c r="F337" i="13"/>
  <c r="K337" i="13"/>
  <c r="S336" i="13"/>
  <c r="S335" i="13"/>
  <c r="M335" i="13"/>
  <c r="G335" i="13"/>
  <c r="V334" i="13"/>
  <c r="W333" i="13"/>
  <c r="F333" i="13"/>
  <c r="K333" i="13"/>
  <c r="S332" i="13"/>
  <c r="S331" i="13"/>
  <c r="M331" i="13"/>
  <c r="G331" i="13"/>
  <c r="V330" i="13"/>
  <c r="W329" i="13"/>
  <c r="F329" i="13"/>
  <c r="K329" i="13"/>
  <c r="S328" i="13"/>
  <c r="S327" i="13"/>
  <c r="M327" i="13"/>
  <c r="G327" i="13"/>
  <c r="V326" i="13"/>
  <c r="W325" i="13"/>
  <c r="F325" i="13"/>
  <c r="K325" i="13"/>
  <c r="S324" i="13"/>
  <c r="S323" i="13"/>
  <c r="M323" i="13"/>
  <c r="G323" i="13"/>
  <c r="V322" i="13"/>
  <c r="W321" i="13"/>
  <c r="F321" i="13"/>
  <c r="K321" i="13"/>
  <c r="S320" i="13"/>
  <c r="S319" i="13"/>
  <c r="M319" i="13"/>
  <c r="G319" i="13"/>
  <c r="V318" i="13"/>
  <c r="W317" i="13"/>
  <c r="F317" i="13"/>
  <c r="K317" i="13"/>
  <c r="S316" i="13"/>
  <c r="S315" i="13"/>
  <c r="M315" i="13"/>
  <c r="G315" i="13"/>
  <c r="V314" i="13"/>
  <c r="W313" i="13"/>
  <c r="F313" i="13"/>
  <c r="K313" i="13"/>
  <c r="S312" i="13"/>
  <c r="S311" i="13"/>
  <c r="M311" i="13"/>
  <c r="G311" i="13"/>
  <c r="V310" i="13"/>
  <c r="W309" i="13"/>
  <c r="F309" i="13"/>
  <c r="K309" i="13"/>
  <c r="S308" i="13"/>
  <c r="S307" i="13"/>
  <c r="M307" i="13"/>
  <c r="G307" i="13"/>
  <c r="V306" i="13"/>
  <c r="W305" i="13"/>
  <c r="F305" i="13"/>
  <c r="K305" i="13"/>
  <c r="S304" i="13"/>
  <c r="S303" i="13"/>
  <c r="M303" i="13"/>
  <c r="G303" i="13"/>
  <c r="V302" i="13"/>
  <c r="W301" i="13"/>
  <c r="F301" i="13"/>
  <c r="K301" i="13"/>
  <c r="S300" i="13"/>
  <c r="S299" i="13"/>
  <c r="M299" i="13"/>
  <c r="G299" i="13"/>
  <c r="V298" i="13"/>
  <c r="W297" i="13"/>
  <c r="F297" i="13"/>
  <c r="K297" i="13"/>
  <c r="S296" i="13"/>
  <c r="S295" i="13"/>
  <c r="M295" i="13"/>
  <c r="G295" i="13"/>
  <c r="V294" i="13"/>
  <c r="W293" i="13"/>
  <c r="F293" i="13"/>
  <c r="K293" i="13"/>
  <c r="S292" i="13"/>
  <c r="S291" i="13"/>
  <c r="M291" i="13"/>
  <c r="G291" i="13"/>
  <c r="V290" i="13"/>
  <c r="W289" i="13"/>
  <c r="F289" i="13"/>
  <c r="K289" i="13"/>
  <c r="S288" i="13"/>
  <c r="S287" i="13"/>
  <c r="M287" i="13"/>
  <c r="G287" i="13"/>
  <c r="V286" i="13"/>
  <c r="W285" i="13"/>
  <c r="F285" i="13"/>
  <c r="K285" i="13"/>
  <c r="S284" i="13"/>
  <c r="S283" i="13"/>
  <c r="M283" i="13"/>
  <c r="G283" i="13"/>
  <c r="V282" i="13"/>
  <c r="H281" i="13"/>
  <c r="U280" i="13"/>
  <c r="E279" i="13"/>
  <c r="J279" i="13"/>
  <c r="F279" i="13"/>
  <c r="K279" i="13"/>
  <c r="H277" i="13"/>
  <c r="U276" i="13"/>
  <c r="E275" i="13"/>
  <c r="J275" i="13"/>
  <c r="F275" i="13"/>
  <c r="K275" i="13"/>
  <c r="H273" i="13"/>
  <c r="U272" i="13"/>
  <c r="E271" i="13"/>
  <c r="J271" i="13"/>
  <c r="F271" i="13"/>
  <c r="K271" i="13"/>
  <c r="H269" i="13"/>
  <c r="U268" i="13"/>
  <c r="E267" i="13"/>
  <c r="J267" i="13"/>
  <c r="F267" i="13"/>
  <c r="K267" i="13"/>
  <c r="H265" i="13"/>
  <c r="U264" i="13"/>
  <c r="E263" i="13"/>
  <c r="J263" i="13"/>
  <c r="F263" i="13"/>
  <c r="K263" i="13"/>
  <c r="H261" i="13"/>
  <c r="U260" i="13"/>
  <c r="E259" i="13"/>
  <c r="J259" i="13"/>
  <c r="F259" i="13"/>
  <c r="K259" i="13"/>
  <c r="H257" i="13"/>
  <c r="U256" i="13"/>
  <c r="E255" i="13"/>
  <c r="J255" i="13"/>
  <c r="F255" i="13"/>
  <c r="K255" i="13"/>
  <c r="H253" i="13"/>
  <c r="U252" i="13"/>
  <c r="E251" i="13"/>
  <c r="J251" i="13"/>
  <c r="F251" i="13"/>
  <c r="K251" i="13"/>
  <c r="H249" i="13"/>
  <c r="U248" i="13"/>
  <c r="E247" i="13"/>
  <c r="J247" i="13"/>
  <c r="F247" i="13"/>
  <c r="K247" i="13"/>
  <c r="H245" i="13"/>
  <c r="U244" i="13"/>
  <c r="E243" i="13"/>
  <c r="J243" i="13"/>
  <c r="F243" i="13"/>
  <c r="K243" i="13"/>
  <c r="H241" i="13"/>
  <c r="U240" i="13"/>
  <c r="E239" i="13"/>
  <c r="J239" i="13"/>
  <c r="F239" i="13"/>
  <c r="K239" i="13"/>
  <c r="H237" i="13"/>
  <c r="U236" i="13"/>
  <c r="E235" i="13"/>
  <c r="J235" i="13"/>
  <c r="F235" i="13"/>
  <c r="K235" i="13"/>
  <c r="H233" i="13"/>
  <c r="U232" i="13"/>
  <c r="E231" i="13"/>
  <c r="J231" i="13"/>
  <c r="F231" i="13"/>
  <c r="K231" i="13"/>
  <c r="H229" i="13"/>
  <c r="U228" i="13"/>
  <c r="X349" i="13"/>
  <c r="S349" i="13"/>
  <c r="P343" i="13"/>
  <c r="U343" i="13"/>
  <c r="U340" i="13"/>
  <c r="X356" i="13"/>
  <c r="V353" i="13"/>
  <c r="X352" i="13"/>
  <c r="V349" i="13"/>
  <c r="X348" i="13"/>
  <c r="V345" i="13"/>
  <c r="R342" i="13"/>
  <c r="W342" i="13"/>
  <c r="V341" i="13"/>
  <c r="R338" i="13"/>
  <c r="W338" i="13"/>
  <c r="V337" i="13"/>
  <c r="R334" i="13"/>
  <c r="W334" i="13"/>
  <c r="P333" i="13"/>
  <c r="U333" i="13"/>
  <c r="X332" i="13"/>
  <c r="Q332" i="13"/>
  <c r="X331" i="13"/>
  <c r="R331" i="13"/>
  <c r="R330" i="13"/>
  <c r="W330" i="13"/>
  <c r="P329" i="13"/>
  <c r="U329" i="13"/>
  <c r="X328" i="13"/>
  <c r="Q328" i="13"/>
  <c r="X327" i="13"/>
  <c r="R327" i="13"/>
  <c r="R326" i="13"/>
  <c r="W326" i="13"/>
  <c r="P325" i="13"/>
  <c r="U325" i="13"/>
  <c r="X324" i="13"/>
  <c r="Q324" i="13"/>
  <c r="X323" i="13"/>
  <c r="R323" i="13"/>
  <c r="R322" i="13"/>
  <c r="W322" i="13"/>
  <c r="P321" i="13"/>
  <c r="U321" i="13"/>
  <c r="X320" i="13"/>
  <c r="Q320" i="13"/>
  <c r="X319" i="13"/>
  <c r="R319" i="13"/>
  <c r="R318" i="13"/>
  <c r="W318" i="13"/>
  <c r="P317" i="13"/>
  <c r="U317" i="13"/>
  <c r="X316" i="13"/>
  <c r="Q316" i="13"/>
  <c r="X315" i="13"/>
  <c r="R315" i="13"/>
  <c r="R314" i="13"/>
  <c r="W314" i="13"/>
  <c r="P313" i="13"/>
  <c r="U313" i="13"/>
  <c r="X312" i="13"/>
  <c r="Q312" i="13"/>
  <c r="X311" i="13"/>
  <c r="R311" i="13"/>
  <c r="R310" i="13"/>
  <c r="W310" i="13"/>
  <c r="P309" i="13"/>
  <c r="U309" i="13"/>
  <c r="X308" i="13"/>
  <c r="Q308" i="13"/>
  <c r="X307" i="13"/>
  <c r="R307" i="13"/>
  <c r="R306" i="13"/>
  <c r="W306" i="13"/>
  <c r="P305" i="13"/>
  <c r="U305" i="13"/>
  <c r="X304" i="13"/>
  <c r="Q304" i="13"/>
  <c r="X303" i="13"/>
  <c r="R303" i="13"/>
  <c r="R302" i="13"/>
  <c r="W302" i="13"/>
  <c r="P301" i="13"/>
  <c r="U301" i="13"/>
  <c r="X300" i="13"/>
  <c r="Q300" i="13"/>
  <c r="X299" i="13"/>
  <c r="R299" i="13"/>
  <c r="R298" i="13"/>
  <c r="W298" i="13"/>
  <c r="P297" i="13"/>
  <c r="U297" i="13"/>
  <c r="X296" i="13"/>
  <c r="Q296" i="13"/>
  <c r="X295" i="13"/>
  <c r="R295" i="13"/>
  <c r="L295" i="13"/>
  <c r="E295" i="13"/>
  <c r="R294" i="13"/>
  <c r="W294" i="13"/>
  <c r="P293" i="13"/>
  <c r="U293" i="13"/>
  <c r="X292" i="13"/>
  <c r="Q292" i="13"/>
  <c r="X291" i="13"/>
  <c r="R291" i="13"/>
  <c r="L291" i="13"/>
  <c r="E291" i="13"/>
  <c r="R290" i="13"/>
  <c r="W290" i="13"/>
  <c r="P289" i="13"/>
  <c r="U289" i="13"/>
  <c r="X288" i="13"/>
  <c r="Q288" i="13"/>
  <c r="X287" i="13"/>
  <c r="R287" i="13"/>
  <c r="L287" i="13"/>
  <c r="E287" i="13"/>
  <c r="R286" i="13"/>
  <c r="W286" i="13"/>
  <c r="P285" i="13"/>
  <c r="U285" i="13"/>
  <c r="X284" i="13"/>
  <c r="Q284" i="13"/>
  <c r="X283" i="13"/>
  <c r="R283" i="13"/>
  <c r="L283" i="13"/>
  <c r="E283" i="13"/>
  <c r="R282" i="13"/>
  <c r="W282" i="13"/>
  <c r="G281" i="13"/>
  <c r="S280" i="13"/>
  <c r="Q278" i="13"/>
  <c r="V278" i="13"/>
  <c r="R278" i="13"/>
  <c r="W278" i="13"/>
  <c r="G277" i="13"/>
  <c r="S276" i="13"/>
  <c r="Q274" i="13"/>
  <c r="V274" i="13"/>
  <c r="R274" i="13"/>
  <c r="W274" i="13"/>
  <c r="G273" i="13"/>
  <c r="S272" i="13"/>
  <c r="Q270" i="13"/>
  <c r="V270" i="13"/>
  <c r="R270" i="13"/>
  <c r="W270" i="13"/>
  <c r="G269" i="13"/>
  <c r="S268" i="13"/>
  <c r="Q266" i="13"/>
  <c r="V266" i="13"/>
  <c r="R266" i="13"/>
  <c r="W266" i="13"/>
  <c r="G265" i="13"/>
  <c r="S264" i="13"/>
  <c r="Q262" i="13"/>
  <c r="V262" i="13"/>
  <c r="R262" i="13"/>
  <c r="W262" i="13"/>
  <c r="G261" i="13"/>
  <c r="S260" i="13"/>
  <c r="Q258" i="13"/>
  <c r="V258" i="13"/>
  <c r="R258" i="13"/>
  <c r="W258" i="13"/>
  <c r="G257" i="13"/>
  <c r="S256" i="13"/>
  <c r="Q254" i="13"/>
  <c r="V254" i="13"/>
  <c r="R254" i="13"/>
  <c r="W254" i="13"/>
  <c r="G253" i="13"/>
  <c r="S252" i="13"/>
  <c r="Q250" i="13"/>
  <c r="V250" i="13"/>
  <c r="R250" i="13"/>
  <c r="W250" i="13"/>
  <c r="G249" i="13"/>
  <c r="S248" i="13"/>
  <c r="Q246" i="13"/>
  <c r="V246" i="13"/>
  <c r="R246" i="13"/>
  <c r="W246" i="13"/>
  <c r="G245" i="13"/>
  <c r="S244" i="13"/>
  <c r="Q242" i="13"/>
  <c r="V242" i="13"/>
  <c r="R242" i="13"/>
  <c r="W242" i="13"/>
  <c r="G241" i="13"/>
  <c r="S240" i="13"/>
  <c r="Q238" i="13"/>
  <c r="V238" i="13"/>
  <c r="R238" i="13"/>
  <c r="W238" i="13"/>
  <c r="G237" i="13"/>
  <c r="S236" i="13"/>
  <c r="Q234" i="13"/>
  <c r="V234" i="13"/>
  <c r="R234" i="13"/>
  <c r="W234" i="13"/>
  <c r="G233" i="13"/>
  <c r="S232" i="13"/>
  <c r="Q230" i="13"/>
  <c r="V230" i="13"/>
  <c r="R230" i="13"/>
  <c r="W230" i="13"/>
  <c r="G229" i="13"/>
  <c r="S228" i="13"/>
  <c r="X226" i="13"/>
  <c r="X224" i="13"/>
  <c r="X222" i="13"/>
  <c r="X220" i="13"/>
  <c r="X218" i="13"/>
  <c r="X216" i="13"/>
  <c r="X214" i="13"/>
  <c r="X212" i="13"/>
  <c r="X210" i="13"/>
  <c r="X208" i="13"/>
  <c r="X206" i="13"/>
  <c r="X204" i="13"/>
  <c r="X202" i="13"/>
  <c r="X200" i="13"/>
  <c r="P169" i="13"/>
  <c r="U169" i="13"/>
  <c r="U281" i="13"/>
  <c r="U279" i="13"/>
  <c r="U277" i="13"/>
  <c r="U275" i="13"/>
  <c r="U273" i="13"/>
  <c r="U271" i="13"/>
  <c r="U269" i="13"/>
  <c r="U267" i="13"/>
  <c r="U265" i="13"/>
  <c r="U263" i="13"/>
  <c r="U261" i="13"/>
  <c r="U259" i="13"/>
  <c r="U257" i="13"/>
  <c r="U255" i="13"/>
  <c r="U253" i="13"/>
  <c r="U251" i="13"/>
  <c r="U249" i="13"/>
  <c r="U247" i="13"/>
  <c r="U245" i="13"/>
  <c r="U243" i="13"/>
  <c r="U241" i="13"/>
  <c r="U239" i="13"/>
  <c r="U237" i="13"/>
  <c r="U235" i="13"/>
  <c r="U233" i="13"/>
  <c r="U231" i="13"/>
  <c r="U229" i="13"/>
  <c r="U227" i="13"/>
  <c r="K227" i="13"/>
  <c r="F227" i="13"/>
  <c r="U225" i="13"/>
  <c r="K225" i="13"/>
  <c r="F225" i="13"/>
  <c r="U223" i="13"/>
  <c r="K223" i="13"/>
  <c r="F223" i="13"/>
  <c r="U221" i="13"/>
  <c r="K221" i="13"/>
  <c r="F221" i="13"/>
  <c r="U219" i="13"/>
  <c r="K219" i="13"/>
  <c r="F219" i="13"/>
  <c r="U217" i="13"/>
  <c r="K217" i="13"/>
  <c r="F217" i="13"/>
  <c r="U215" i="13"/>
  <c r="K215" i="13"/>
  <c r="F215" i="13"/>
  <c r="U213" i="13"/>
  <c r="K213" i="13"/>
  <c r="F213" i="13"/>
  <c r="U211" i="13"/>
  <c r="K211" i="13"/>
  <c r="F211" i="13"/>
  <c r="U209" i="13"/>
  <c r="K209" i="13"/>
  <c r="F209" i="13"/>
  <c r="U207" i="13"/>
  <c r="K207" i="13"/>
  <c r="F207" i="13"/>
  <c r="U205" i="13"/>
  <c r="K205" i="13"/>
  <c r="F205" i="13"/>
  <c r="U203" i="13"/>
  <c r="K203" i="13"/>
  <c r="F203" i="13"/>
  <c r="U201" i="13"/>
  <c r="K201" i="13"/>
  <c r="F201" i="13"/>
  <c r="U199" i="13"/>
  <c r="K199" i="13"/>
  <c r="F199" i="13"/>
  <c r="U197" i="13"/>
  <c r="K197" i="13"/>
  <c r="F197" i="13"/>
  <c r="U195" i="13"/>
  <c r="K195" i="13"/>
  <c r="F195" i="13"/>
  <c r="U193" i="13"/>
  <c r="K193" i="13"/>
  <c r="F193" i="13"/>
  <c r="U191" i="13"/>
  <c r="K191" i="13"/>
  <c r="F191" i="13"/>
  <c r="U189" i="13"/>
  <c r="K189" i="13"/>
  <c r="F189" i="13"/>
  <c r="U187" i="13"/>
  <c r="K187" i="13"/>
  <c r="F187" i="13"/>
  <c r="U185" i="13"/>
  <c r="K185" i="13"/>
  <c r="F185" i="13"/>
  <c r="U183" i="13"/>
  <c r="K183" i="13"/>
  <c r="F183" i="13"/>
  <c r="W182" i="13"/>
  <c r="R182" i="13"/>
  <c r="U181" i="13"/>
  <c r="K181" i="13"/>
  <c r="F181" i="13"/>
  <c r="W180" i="13"/>
  <c r="R180" i="13"/>
  <c r="U179" i="13"/>
  <c r="K179" i="13"/>
  <c r="F179" i="13"/>
  <c r="W178" i="13"/>
  <c r="R178" i="13"/>
  <c r="U177" i="13"/>
  <c r="K177" i="13"/>
  <c r="F177" i="13"/>
  <c r="W176" i="13"/>
  <c r="R176" i="13"/>
  <c r="U175" i="13"/>
  <c r="K175" i="13"/>
  <c r="F175" i="13"/>
  <c r="W174" i="13"/>
  <c r="R174" i="13"/>
  <c r="U173" i="13"/>
  <c r="K173" i="13"/>
  <c r="F173" i="13"/>
  <c r="W172" i="13"/>
  <c r="R172" i="13"/>
  <c r="U171" i="13"/>
  <c r="K171" i="13"/>
  <c r="F171" i="13"/>
  <c r="W170" i="13"/>
  <c r="R170" i="13"/>
  <c r="S169" i="13"/>
  <c r="M169" i="13"/>
  <c r="G169" i="13"/>
  <c r="J227" i="13"/>
  <c r="J225" i="13"/>
  <c r="J223" i="13"/>
  <c r="J221" i="13"/>
  <c r="J219" i="13"/>
  <c r="J217" i="13"/>
  <c r="J215" i="13"/>
  <c r="J213" i="13"/>
  <c r="J211" i="13"/>
  <c r="J209" i="13"/>
  <c r="J207" i="13"/>
  <c r="J205" i="13"/>
  <c r="J203" i="13"/>
  <c r="J201" i="13"/>
  <c r="J199" i="13"/>
  <c r="J197" i="13"/>
  <c r="J195" i="13"/>
  <c r="J193" i="13"/>
  <c r="J191" i="13"/>
  <c r="J189" i="13"/>
  <c r="J187" i="13"/>
  <c r="J185" i="13"/>
  <c r="J183" i="13"/>
  <c r="V182" i="13"/>
  <c r="Q182" i="13"/>
  <c r="J181" i="13"/>
  <c r="V180" i="13"/>
  <c r="Q180" i="13"/>
  <c r="J179" i="13"/>
  <c r="V178" i="13"/>
  <c r="Q178" i="13"/>
  <c r="J177" i="13"/>
  <c r="V176" i="13"/>
  <c r="Q176" i="13"/>
  <c r="J175" i="13"/>
  <c r="V174" i="13"/>
  <c r="Q174" i="13"/>
  <c r="J173" i="13"/>
  <c r="V172" i="13"/>
  <c r="Q172" i="13"/>
  <c r="J171" i="13"/>
  <c r="V170" i="13"/>
  <c r="Q170" i="13"/>
  <c r="X169" i="13"/>
  <c r="R169" i="13"/>
  <c r="L169" i="13"/>
  <c r="U182" i="13"/>
  <c r="U180" i="13"/>
  <c r="U178" i="13"/>
  <c r="U176" i="13"/>
  <c r="U174" i="13"/>
  <c r="U172" i="13"/>
  <c r="U170" i="13"/>
  <c r="W169" i="13"/>
  <c r="Q169" i="13"/>
  <c r="F169" i="13"/>
  <c r="K169" i="13"/>
  <c r="V21" i="13"/>
  <c r="Q21" i="13"/>
  <c r="L21" i="13"/>
  <c r="G21" i="13"/>
  <c r="J20" i="13"/>
  <c r="E20" i="13"/>
  <c r="V19" i="13"/>
  <c r="Q19" i="13"/>
  <c r="L19" i="13"/>
  <c r="G19" i="13"/>
  <c r="J18" i="13"/>
  <c r="E18" i="13"/>
  <c r="V17" i="13"/>
  <c r="Q17" i="13"/>
  <c r="L17" i="13"/>
  <c r="G17" i="13"/>
  <c r="J16" i="13"/>
  <c r="E16" i="13"/>
  <c r="V15" i="13"/>
  <c r="Q15" i="13"/>
  <c r="L15" i="13"/>
  <c r="G15" i="13"/>
  <c r="J14" i="13"/>
  <c r="E14" i="13"/>
  <c r="V13" i="13"/>
  <c r="Q13" i="13"/>
  <c r="L13" i="13"/>
  <c r="G13" i="13"/>
  <c r="J12" i="13"/>
  <c r="E12" i="13"/>
  <c r="V11" i="13"/>
  <c r="Q11" i="13"/>
  <c r="L11" i="13"/>
  <c r="G11" i="13"/>
  <c r="J10" i="13"/>
  <c r="E10" i="13"/>
  <c r="V9" i="13"/>
  <c r="Q9" i="13"/>
  <c r="L9" i="13"/>
  <c r="G9" i="13"/>
  <c r="J8" i="13"/>
  <c r="E8" i="13"/>
  <c r="V7" i="13"/>
  <c r="Q7" i="13"/>
  <c r="L7" i="13"/>
  <c r="G7" i="13"/>
  <c r="J6" i="13"/>
  <c r="E6" i="13"/>
  <c r="V5" i="13"/>
  <c r="Q5" i="13"/>
  <c r="L5" i="13"/>
  <c r="G5" i="13"/>
  <c r="U21" i="13"/>
  <c r="K21" i="13"/>
  <c r="F21" i="13"/>
  <c r="U19" i="13"/>
  <c r="K19" i="13"/>
  <c r="F19" i="13"/>
  <c r="U17" i="13"/>
  <c r="K17" i="13"/>
  <c r="F17" i="13"/>
  <c r="U15" i="13"/>
  <c r="K15" i="13"/>
  <c r="F15" i="13"/>
  <c r="U13" i="13"/>
  <c r="K13" i="13"/>
  <c r="F13" i="13"/>
  <c r="U11" i="13"/>
  <c r="K11" i="13"/>
  <c r="F11" i="13"/>
  <c r="U9" i="13"/>
  <c r="K9" i="13"/>
  <c r="F9" i="13"/>
  <c r="U7" i="13"/>
  <c r="K7" i="13"/>
  <c r="F7" i="13"/>
  <c r="U5" i="13"/>
  <c r="K5" i="13"/>
  <c r="F5" i="13"/>
  <c r="J21" i="13"/>
  <c r="L20" i="13"/>
  <c r="G20" i="13"/>
  <c r="J19" i="13"/>
  <c r="L18" i="13"/>
  <c r="G18" i="13"/>
  <c r="J17" i="13"/>
  <c r="L16" i="13"/>
  <c r="G16" i="13"/>
  <c r="J15" i="13"/>
  <c r="L14" i="13"/>
  <c r="G14" i="13"/>
  <c r="J13" i="13"/>
  <c r="L12" i="13"/>
  <c r="G12" i="13"/>
  <c r="J11" i="13"/>
  <c r="L10" i="13"/>
  <c r="G10" i="13"/>
  <c r="J9" i="13"/>
  <c r="L8" i="13"/>
  <c r="G8" i="13"/>
  <c r="J7" i="13"/>
  <c r="L6" i="13"/>
  <c r="J5" i="13"/>
  <c r="K20" i="13"/>
  <c r="K18" i="13"/>
  <c r="K16" i="13"/>
  <c r="K14" i="13"/>
  <c r="K12" i="13"/>
  <c r="K10" i="13"/>
  <c r="K8" i="13"/>
  <c r="R356" i="11" l="1"/>
  <c r="Q356" i="11"/>
  <c r="P356" i="11"/>
  <c r="O356" i="11"/>
  <c r="N356" i="11"/>
  <c r="M356" i="11"/>
  <c r="K356" i="11"/>
  <c r="J356" i="11"/>
  <c r="I356" i="11"/>
  <c r="H356" i="11"/>
  <c r="G356" i="11"/>
  <c r="F356" i="11"/>
  <c r="R355" i="11"/>
  <c r="Q355" i="11"/>
  <c r="P355" i="11"/>
  <c r="O355" i="11"/>
  <c r="N355" i="11"/>
  <c r="M355" i="11"/>
  <c r="K355" i="11"/>
  <c r="J355" i="11"/>
  <c r="I355" i="11"/>
  <c r="H355" i="11"/>
  <c r="G355" i="11"/>
  <c r="F355" i="11"/>
  <c r="R354" i="11"/>
  <c r="Q354" i="11"/>
  <c r="P354" i="11"/>
  <c r="O354" i="11"/>
  <c r="N354" i="11"/>
  <c r="M354" i="11"/>
  <c r="K354" i="11"/>
  <c r="J354" i="11"/>
  <c r="I354" i="11"/>
  <c r="H354" i="11"/>
  <c r="G354" i="11"/>
  <c r="F354" i="11"/>
  <c r="R353" i="11"/>
  <c r="Q353" i="11"/>
  <c r="P353" i="11"/>
  <c r="O353" i="11"/>
  <c r="N353" i="11"/>
  <c r="M353" i="11"/>
  <c r="K353" i="11"/>
  <c r="J353" i="11"/>
  <c r="I353" i="11"/>
  <c r="H353" i="11"/>
  <c r="G353" i="11"/>
  <c r="F353" i="11"/>
  <c r="R352" i="11"/>
  <c r="Q352" i="11"/>
  <c r="P352" i="11"/>
  <c r="O352" i="11"/>
  <c r="N352" i="11"/>
  <c r="M352" i="11"/>
  <c r="K352" i="11"/>
  <c r="J352" i="11"/>
  <c r="I352" i="11"/>
  <c r="H352" i="11"/>
  <c r="G352" i="11"/>
  <c r="F352" i="11"/>
  <c r="R351" i="11"/>
  <c r="Q351" i="11"/>
  <c r="P351" i="11"/>
  <c r="O351" i="11"/>
  <c r="N351" i="11"/>
  <c r="M351" i="11"/>
  <c r="K351" i="11"/>
  <c r="J351" i="11"/>
  <c r="I351" i="11"/>
  <c r="H351" i="11"/>
  <c r="G351" i="11"/>
  <c r="F351" i="11"/>
  <c r="R350" i="11"/>
  <c r="Q350" i="11"/>
  <c r="P350" i="11"/>
  <c r="O350" i="11"/>
  <c r="N350" i="11"/>
  <c r="M350" i="11"/>
  <c r="K350" i="11"/>
  <c r="J350" i="11"/>
  <c r="I350" i="11"/>
  <c r="H350" i="11"/>
  <c r="G350" i="11"/>
  <c r="F350" i="11"/>
  <c r="R349" i="11"/>
  <c r="Q349" i="11"/>
  <c r="P349" i="11"/>
  <c r="O349" i="11"/>
  <c r="N349" i="11"/>
  <c r="M349" i="11"/>
  <c r="K349" i="11"/>
  <c r="J349" i="11"/>
  <c r="I349" i="11"/>
  <c r="H349" i="11"/>
  <c r="G349" i="11"/>
  <c r="F349" i="11"/>
  <c r="R348" i="11"/>
  <c r="Q348" i="11"/>
  <c r="P348" i="11"/>
  <c r="O348" i="11"/>
  <c r="N348" i="11"/>
  <c r="M348" i="11"/>
  <c r="K348" i="11"/>
  <c r="J348" i="11"/>
  <c r="I348" i="11"/>
  <c r="H348" i="11"/>
  <c r="G348" i="11"/>
  <c r="F348" i="11"/>
  <c r="R347" i="11"/>
  <c r="Q347" i="11"/>
  <c r="P347" i="11"/>
  <c r="O347" i="11"/>
  <c r="N347" i="11"/>
  <c r="M347" i="11"/>
  <c r="K347" i="11"/>
  <c r="J347" i="11"/>
  <c r="I347" i="11"/>
  <c r="H347" i="11"/>
  <c r="G347" i="11"/>
  <c r="F347" i="11"/>
  <c r="R346" i="11"/>
  <c r="Q346" i="11"/>
  <c r="P346" i="11"/>
  <c r="O346" i="11"/>
  <c r="N346" i="11"/>
  <c r="M346" i="11"/>
  <c r="K346" i="11"/>
  <c r="J346" i="11"/>
  <c r="I346" i="11"/>
  <c r="H346" i="11"/>
  <c r="G346" i="11"/>
  <c r="F346" i="11"/>
  <c r="R345" i="11"/>
  <c r="Q345" i="11"/>
  <c r="P345" i="11"/>
  <c r="O345" i="11"/>
  <c r="N345" i="11"/>
  <c r="M345" i="11"/>
  <c r="K345" i="11"/>
  <c r="J345" i="11"/>
  <c r="I345" i="11"/>
  <c r="H345" i="11"/>
  <c r="G345" i="11"/>
  <c r="F345" i="11"/>
  <c r="R344" i="11"/>
  <c r="Q344" i="11"/>
  <c r="P344" i="11"/>
  <c r="O344" i="11"/>
  <c r="N344" i="11"/>
  <c r="M344" i="11"/>
  <c r="K344" i="11"/>
  <c r="J344" i="11"/>
  <c r="I344" i="11"/>
  <c r="H344" i="11"/>
  <c r="G344" i="11"/>
  <c r="F344" i="11"/>
  <c r="R343" i="11"/>
  <c r="Q343" i="11"/>
  <c r="P343" i="11"/>
  <c r="O343" i="11"/>
  <c r="N343" i="11"/>
  <c r="M343" i="11"/>
  <c r="K343" i="11"/>
  <c r="J343" i="11"/>
  <c r="I343" i="11"/>
  <c r="H343" i="11"/>
  <c r="G343" i="11"/>
  <c r="F343" i="11"/>
  <c r="R342" i="11"/>
  <c r="Q342" i="11"/>
  <c r="P342" i="11"/>
  <c r="O342" i="11"/>
  <c r="N342" i="11"/>
  <c r="M342" i="11"/>
  <c r="K342" i="11"/>
  <c r="J342" i="11"/>
  <c r="I342" i="11"/>
  <c r="H342" i="11"/>
  <c r="G342" i="11"/>
  <c r="F342" i="11"/>
  <c r="R341" i="11"/>
  <c r="Q341" i="11"/>
  <c r="P341" i="11"/>
  <c r="O341" i="11"/>
  <c r="N341" i="11"/>
  <c r="M341" i="11"/>
  <c r="K341" i="11"/>
  <c r="J341" i="11"/>
  <c r="I341" i="11"/>
  <c r="H341" i="11"/>
  <c r="G341" i="11"/>
  <c r="F341" i="11"/>
  <c r="R340" i="11"/>
  <c r="Q340" i="11"/>
  <c r="P340" i="11"/>
  <c r="O340" i="11"/>
  <c r="N340" i="11"/>
  <c r="M340" i="11"/>
  <c r="K340" i="11"/>
  <c r="J340" i="11"/>
  <c r="I340" i="11"/>
  <c r="H340" i="11"/>
  <c r="G340" i="11"/>
  <c r="F340" i="11"/>
  <c r="R339" i="11"/>
  <c r="Q339" i="11"/>
  <c r="P339" i="11"/>
  <c r="O339" i="11"/>
  <c r="N339" i="11"/>
  <c r="M339" i="11"/>
  <c r="K339" i="11"/>
  <c r="J339" i="11"/>
  <c r="I339" i="11"/>
  <c r="H339" i="11"/>
  <c r="G339" i="11"/>
  <c r="F339" i="11"/>
  <c r="R338" i="11"/>
  <c r="Q338" i="11"/>
  <c r="P338" i="11"/>
  <c r="O338" i="11"/>
  <c r="N338" i="11"/>
  <c r="M338" i="11"/>
  <c r="K338" i="11"/>
  <c r="J338" i="11"/>
  <c r="I338" i="11"/>
  <c r="H338" i="11"/>
  <c r="G338" i="11"/>
  <c r="F338" i="11"/>
  <c r="R337" i="11"/>
  <c r="Q337" i="11"/>
  <c r="P337" i="11"/>
  <c r="O337" i="11"/>
  <c r="N337" i="11"/>
  <c r="M337" i="11"/>
  <c r="K337" i="11"/>
  <c r="J337" i="11"/>
  <c r="I337" i="11"/>
  <c r="H337" i="11"/>
  <c r="G337" i="11"/>
  <c r="F337" i="11"/>
  <c r="R336" i="11"/>
  <c r="Q336" i="11"/>
  <c r="P336" i="11"/>
  <c r="O336" i="11"/>
  <c r="N336" i="11"/>
  <c r="M336" i="11"/>
  <c r="K336" i="11"/>
  <c r="J336" i="11"/>
  <c r="I336" i="11"/>
  <c r="H336" i="11"/>
  <c r="G336" i="11"/>
  <c r="F336" i="11"/>
  <c r="R335" i="11"/>
  <c r="Q335" i="11"/>
  <c r="P335" i="11"/>
  <c r="O335" i="11"/>
  <c r="N335" i="11"/>
  <c r="M335" i="11"/>
  <c r="K335" i="11"/>
  <c r="J335" i="11"/>
  <c r="I335" i="11"/>
  <c r="H335" i="11"/>
  <c r="G335" i="11"/>
  <c r="F335" i="11"/>
  <c r="R334" i="11"/>
  <c r="Q334" i="11"/>
  <c r="P334" i="11"/>
  <c r="O334" i="11"/>
  <c r="N334" i="11"/>
  <c r="M334" i="11"/>
  <c r="K334" i="11"/>
  <c r="J334" i="11"/>
  <c r="I334" i="11"/>
  <c r="H334" i="11"/>
  <c r="G334" i="11"/>
  <c r="F334" i="11"/>
  <c r="R333" i="11"/>
  <c r="Q333" i="11"/>
  <c r="P333" i="11"/>
  <c r="O333" i="11"/>
  <c r="N333" i="11"/>
  <c r="M333" i="11"/>
  <c r="K333" i="11"/>
  <c r="J333" i="11"/>
  <c r="I333" i="11"/>
  <c r="H333" i="11"/>
  <c r="G333" i="11"/>
  <c r="F333" i="11"/>
  <c r="R332" i="11"/>
  <c r="Q332" i="11"/>
  <c r="P332" i="11"/>
  <c r="O332" i="11"/>
  <c r="N332" i="11"/>
  <c r="M332" i="11"/>
  <c r="K332" i="11"/>
  <c r="J332" i="11"/>
  <c r="I332" i="11"/>
  <c r="H332" i="11"/>
  <c r="G332" i="11"/>
  <c r="F332" i="11"/>
  <c r="R331" i="11"/>
  <c r="Q331" i="11"/>
  <c r="P331" i="11"/>
  <c r="O331" i="11"/>
  <c r="N331" i="11"/>
  <c r="M331" i="11"/>
  <c r="K331" i="11"/>
  <c r="J331" i="11"/>
  <c r="I331" i="11"/>
  <c r="H331" i="11"/>
  <c r="G331" i="11"/>
  <c r="F331" i="11"/>
  <c r="R330" i="11"/>
  <c r="Q330" i="11"/>
  <c r="P330" i="11"/>
  <c r="O330" i="11"/>
  <c r="N330" i="11"/>
  <c r="M330" i="11"/>
  <c r="K330" i="11"/>
  <c r="J330" i="11"/>
  <c r="I330" i="11"/>
  <c r="H330" i="11"/>
  <c r="G330" i="11"/>
  <c r="F330" i="11"/>
  <c r="R329" i="11"/>
  <c r="Q329" i="11"/>
  <c r="P329" i="11"/>
  <c r="O329" i="11"/>
  <c r="N329" i="11"/>
  <c r="M329" i="11"/>
  <c r="K329" i="11"/>
  <c r="J329" i="11"/>
  <c r="I329" i="11"/>
  <c r="H329" i="11"/>
  <c r="G329" i="11"/>
  <c r="F329" i="11"/>
  <c r="R328" i="11"/>
  <c r="Q328" i="11"/>
  <c r="P328" i="11"/>
  <c r="O328" i="11"/>
  <c r="N328" i="11"/>
  <c r="M328" i="11"/>
  <c r="K328" i="11"/>
  <c r="J328" i="11"/>
  <c r="I328" i="11"/>
  <c r="H328" i="11"/>
  <c r="G328" i="11"/>
  <c r="F328" i="11"/>
  <c r="R327" i="11"/>
  <c r="Q327" i="11"/>
  <c r="P327" i="11"/>
  <c r="O327" i="11"/>
  <c r="N327" i="11"/>
  <c r="M327" i="11"/>
  <c r="K327" i="11"/>
  <c r="J327" i="11"/>
  <c r="I327" i="11"/>
  <c r="H327" i="11"/>
  <c r="G327" i="11"/>
  <c r="F327" i="11"/>
  <c r="R326" i="11"/>
  <c r="Q326" i="11"/>
  <c r="P326" i="11"/>
  <c r="O326" i="11"/>
  <c r="N326" i="11"/>
  <c r="M326" i="11"/>
  <c r="K326" i="11"/>
  <c r="J326" i="11"/>
  <c r="I326" i="11"/>
  <c r="H326" i="11"/>
  <c r="G326" i="11"/>
  <c r="F326" i="11"/>
  <c r="R325" i="11"/>
  <c r="Q325" i="11"/>
  <c r="P325" i="11"/>
  <c r="O325" i="11"/>
  <c r="N325" i="11"/>
  <c r="M325" i="11"/>
  <c r="K325" i="11"/>
  <c r="J325" i="11"/>
  <c r="I325" i="11"/>
  <c r="H325" i="11"/>
  <c r="G325" i="11"/>
  <c r="F325" i="11"/>
  <c r="R324" i="11"/>
  <c r="Q324" i="11"/>
  <c r="P324" i="11"/>
  <c r="O324" i="11"/>
  <c r="N324" i="11"/>
  <c r="M324" i="11"/>
  <c r="K324" i="11"/>
  <c r="J324" i="11"/>
  <c r="I324" i="11"/>
  <c r="H324" i="11"/>
  <c r="G324" i="11"/>
  <c r="F324" i="11"/>
  <c r="R323" i="11"/>
  <c r="Q323" i="11"/>
  <c r="P323" i="11"/>
  <c r="O323" i="11"/>
  <c r="N323" i="11"/>
  <c r="M323" i="11"/>
  <c r="K323" i="11"/>
  <c r="J323" i="11"/>
  <c r="I323" i="11"/>
  <c r="H323" i="11"/>
  <c r="G323" i="11"/>
  <c r="F323" i="11"/>
  <c r="R322" i="11"/>
  <c r="Q322" i="11"/>
  <c r="P322" i="11"/>
  <c r="O322" i="11"/>
  <c r="N322" i="11"/>
  <c r="M322" i="11"/>
  <c r="K322" i="11"/>
  <c r="J322" i="11"/>
  <c r="I322" i="11"/>
  <c r="H322" i="11"/>
  <c r="G322" i="11"/>
  <c r="F322" i="11"/>
  <c r="R321" i="11"/>
  <c r="Q321" i="11"/>
  <c r="P321" i="11"/>
  <c r="O321" i="11"/>
  <c r="N321" i="11"/>
  <c r="M321" i="11"/>
  <c r="K321" i="11"/>
  <c r="J321" i="11"/>
  <c r="I321" i="11"/>
  <c r="H321" i="11"/>
  <c r="G321" i="11"/>
  <c r="F321" i="11"/>
  <c r="R320" i="11"/>
  <c r="Q320" i="11"/>
  <c r="P320" i="11"/>
  <c r="O320" i="11"/>
  <c r="N320" i="11"/>
  <c r="M320" i="11"/>
  <c r="K320" i="11"/>
  <c r="J320" i="11"/>
  <c r="I320" i="11"/>
  <c r="H320" i="11"/>
  <c r="G320" i="11"/>
  <c r="F320" i="11"/>
  <c r="R319" i="11"/>
  <c r="Q319" i="11"/>
  <c r="P319" i="11"/>
  <c r="O319" i="11"/>
  <c r="N319" i="11"/>
  <c r="M319" i="11"/>
  <c r="K319" i="11"/>
  <c r="J319" i="11"/>
  <c r="I319" i="11"/>
  <c r="H319" i="11"/>
  <c r="G319" i="11"/>
  <c r="F319" i="11"/>
  <c r="R318" i="11"/>
  <c r="Q318" i="11"/>
  <c r="P318" i="11"/>
  <c r="O318" i="11"/>
  <c r="N318" i="11"/>
  <c r="M318" i="11"/>
  <c r="K318" i="11"/>
  <c r="J318" i="11"/>
  <c r="I318" i="11"/>
  <c r="H318" i="11"/>
  <c r="G318" i="11"/>
  <c r="F318" i="11"/>
  <c r="R317" i="11"/>
  <c r="Q317" i="11"/>
  <c r="P317" i="11"/>
  <c r="O317" i="11"/>
  <c r="N317" i="11"/>
  <c r="M317" i="11"/>
  <c r="K317" i="11"/>
  <c r="J317" i="11"/>
  <c r="I317" i="11"/>
  <c r="H317" i="11"/>
  <c r="G317" i="11"/>
  <c r="F317" i="11"/>
  <c r="R316" i="11"/>
  <c r="Q316" i="11"/>
  <c r="P316" i="11"/>
  <c r="O316" i="11"/>
  <c r="N316" i="11"/>
  <c r="M316" i="11"/>
  <c r="K316" i="11"/>
  <c r="J316" i="11"/>
  <c r="I316" i="11"/>
  <c r="H316" i="11"/>
  <c r="G316" i="11"/>
  <c r="F316" i="11"/>
  <c r="R315" i="11"/>
  <c r="Q315" i="11"/>
  <c r="P315" i="11"/>
  <c r="O315" i="11"/>
  <c r="N315" i="11"/>
  <c r="M315" i="11"/>
  <c r="K315" i="11"/>
  <c r="J315" i="11"/>
  <c r="I315" i="11"/>
  <c r="H315" i="11"/>
  <c r="G315" i="11"/>
  <c r="F315" i="11"/>
  <c r="R314" i="11"/>
  <c r="Q314" i="11"/>
  <c r="P314" i="11"/>
  <c r="O314" i="11"/>
  <c r="N314" i="11"/>
  <c r="M314" i="11"/>
  <c r="K314" i="11"/>
  <c r="J314" i="11"/>
  <c r="I314" i="11"/>
  <c r="H314" i="11"/>
  <c r="G314" i="11"/>
  <c r="F314" i="11"/>
  <c r="R313" i="11"/>
  <c r="Q313" i="11"/>
  <c r="P313" i="11"/>
  <c r="O313" i="11"/>
  <c r="N313" i="11"/>
  <c r="M313" i="11"/>
  <c r="K313" i="11"/>
  <c r="J313" i="11"/>
  <c r="I313" i="11"/>
  <c r="H313" i="11"/>
  <c r="G313" i="11"/>
  <c r="F313" i="11"/>
  <c r="R312" i="11"/>
  <c r="Q312" i="11"/>
  <c r="P312" i="11"/>
  <c r="O312" i="11"/>
  <c r="N312" i="11"/>
  <c r="M312" i="11"/>
  <c r="K312" i="11"/>
  <c r="J312" i="11"/>
  <c r="I312" i="11"/>
  <c r="H312" i="11"/>
  <c r="G312" i="11"/>
  <c r="F312" i="11"/>
  <c r="R311" i="11"/>
  <c r="Q311" i="11"/>
  <c r="P311" i="11"/>
  <c r="O311" i="11"/>
  <c r="N311" i="11"/>
  <c r="M311" i="11"/>
  <c r="K311" i="11"/>
  <c r="J311" i="11"/>
  <c r="I311" i="11"/>
  <c r="H311" i="11"/>
  <c r="G311" i="11"/>
  <c r="F311" i="11"/>
  <c r="R310" i="11"/>
  <c r="Q310" i="11"/>
  <c r="P310" i="11"/>
  <c r="O310" i="11"/>
  <c r="N310" i="11"/>
  <c r="M310" i="11"/>
  <c r="K310" i="11"/>
  <c r="J310" i="11"/>
  <c r="I310" i="11"/>
  <c r="H310" i="11"/>
  <c r="G310" i="11"/>
  <c r="F310" i="11"/>
  <c r="R309" i="11"/>
  <c r="Q309" i="11"/>
  <c r="P309" i="11"/>
  <c r="O309" i="11"/>
  <c r="N309" i="11"/>
  <c r="M309" i="11"/>
  <c r="K309" i="11"/>
  <c r="J309" i="11"/>
  <c r="I309" i="11"/>
  <c r="H309" i="11"/>
  <c r="G309" i="11"/>
  <c r="F309" i="11"/>
  <c r="R308" i="11"/>
  <c r="Q308" i="11"/>
  <c r="P308" i="11"/>
  <c r="O308" i="11"/>
  <c r="N308" i="11"/>
  <c r="M308" i="11"/>
  <c r="K308" i="11"/>
  <c r="J308" i="11"/>
  <c r="I308" i="11"/>
  <c r="H308" i="11"/>
  <c r="G308" i="11"/>
  <c r="F308" i="11"/>
  <c r="R307" i="11"/>
  <c r="Q307" i="11"/>
  <c r="P307" i="11"/>
  <c r="O307" i="11"/>
  <c r="N307" i="11"/>
  <c r="M307" i="11"/>
  <c r="K307" i="11"/>
  <c r="J307" i="11"/>
  <c r="I307" i="11"/>
  <c r="H307" i="11"/>
  <c r="G307" i="11"/>
  <c r="F307" i="11"/>
  <c r="R306" i="11"/>
  <c r="Q306" i="11"/>
  <c r="P306" i="11"/>
  <c r="O306" i="11"/>
  <c r="N306" i="11"/>
  <c r="M306" i="11"/>
  <c r="K306" i="11"/>
  <c r="J306" i="11"/>
  <c r="I306" i="11"/>
  <c r="H306" i="11"/>
  <c r="G306" i="11"/>
  <c r="F306" i="11"/>
  <c r="R305" i="11"/>
  <c r="Q305" i="11"/>
  <c r="P305" i="11"/>
  <c r="O305" i="11"/>
  <c r="N305" i="11"/>
  <c r="M305" i="11"/>
  <c r="K305" i="11"/>
  <c r="J305" i="11"/>
  <c r="I305" i="11"/>
  <c r="H305" i="11"/>
  <c r="G305" i="11"/>
  <c r="F305" i="11"/>
  <c r="R304" i="11"/>
  <c r="Q304" i="11"/>
  <c r="P304" i="11"/>
  <c r="O304" i="11"/>
  <c r="N304" i="11"/>
  <c r="M304" i="11"/>
  <c r="K304" i="11"/>
  <c r="J304" i="11"/>
  <c r="I304" i="11"/>
  <c r="H304" i="11"/>
  <c r="G304" i="11"/>
  <c r="F304" i="11"/>
  <c r="R303" i="11"/>
  <c r="Q303" i="11"/>
  <c r="P303" i="11"/>
  <c r="O303" i="11"/>
  <c r="N303" i="11"/>
  <c r="M303" i="11"/>
  <c r="K303" i="11"/>
  <c r="J303" i="11"/>
  <c r="I303" i="11"/>
  <c r="H303" i="11"/>
  <c r="G303" i="11"/>
  <c r="F303" i="11"/>
  <c r="R302" i="11"/>
  <c r="Q302" i="11"/>
  <c r="P302" i="11"/>
  <c r="O302" i="11"/>
  <c r="N302" i="11"/>
  <c r="M302" i="11"/>
  <c r="K302" i="11"/>
  <c r="J302" i="11"/>
  <c r="I302" i="11"/>
  <c r="H302" i="11"/>
  <c r="G302" i="11"/>
  <c r="F302" i="11"/>
  <c r="R301" i="11"/>
  <c r="Q301" i="11"/>
  <c r="P301" i="11"/>
  <c r="O301" i="11"/>
  <c r="N301" i="11"/>
  <c r="M301" i="11"/>
  <c r="K301" i="11"/>
  <c r="J301" i="11"/>
  <c r="I301" i="11"/>
  <c r="H301" i="11"/>
  <c r="G301" i="11"/>
  <c r="F301" i="11"/>
  <c r="R300" i="11"/>
  <c r="Q300" i="11"/>
  <c r="P300" i="11"/>
  <c r="O300" i="11"/>
  <c r="N300" i="11"/>
  <c r="M300" i="11"/>
  <c r="K300" i="11"/>
  <c r="J300" i="11"/>
  <c r="I300" i="11"/>
  <c r="H300" i="11"/>
  <c r="G300" i="11"/>
  <c r="F300" i="11"/>
  <c r="R299" i="11"/>
  <c r="Q299" i="11"/>
  <c r="P299" i="11"/>
  <c r="O299" i="11"/>
  <c r="N299" i="11"/>
  <c r="M299" i="11"/>
  <c r="K299" i="11"/>
  <c r="J299" i="11"/>
  <c r="I299" i="11"/>
  <c r="H299" i="11"/>
  <c r="G299" i="11"/>
  <c r="F299" i="11"/>
  <c r="R298" i="11"/>
  <c r="Q298" i="11"/>
  <c r="P298" i="11"/>
  <c r="O298" i="11"/>
  <c r="N298" i="11"/>
  <c r="M298" i="11"/>
  <c r="K298" i="11"/>
  <c r="J298" i="11"/>
  <c r="I298" i="11"/>
  <c r="H298" i="11"/>
  <c r="G298" i="11"/>
  <c r="F298" i="11"/>
  <c r="R297" i="11"/>
  <c r="Q297" i="11"/>
  <c r="P297" i="11"/>
  <c r="O297" i="11"/>
  <c r="N297" i="11"/>
  <c r="M297" i="11"/>
  <c r="K297" i="11"/>
  <c r="J297" i="11"/>
  <c r="I297" i="11"/>
  <c r="H297" i="11"/>
  <c r="G297" i="11"/>
  <c r="F297" i="11"/>
  <c r="R296" i="11"/>
  <c r="Q296" i="11"/>
  <c r="P296" i="11"/>
  <c r="O296" i="11"/>
  <c r="N296" i="11"/>
  <c r="M296" i="11"/>
  <c r="K296" i="11"/>
  <c r="J296" i="11"/>
  <c r="I296" i="11"/>
  <c r="H296" i="11"/>
  <c r="G296" i="11"/>
  <c r="F296" i="11"/>
  <c r="R295" i="11"/>
  <c r="Q295" i="11"/>
  <c r="P295" i="11"/>
  <c r="O295" i="11"/>
  <c r="N295" i="11"/>
  <c r="M295" i="11"/>
  <c r="K295" i="11"/>
  <c r="J295" i="11"/>
  <c r="I295" i="11"/>
  <c r="H295" i="11"/>
  <c r="G295" i="11"/>
  <c r="F295" i="11"/>
  <c r="R294" i="11"/>
  <c r="Q294" i="11"/>
  <c r="P294" i="11"/>
  <c r="O294" i="11"/>
  <c r="N294" i="11"/>
  <c r="M294" i="11"/>
  <c r="K294" i="11"/>
  <c r="J294" i="11"/>
  <c r="I294" i="11"/>
  <c r="H294" i="11"/>
  <c r="G294" i="11"/>
  <c r="F294" i="11"/>
  <c r="R293" i="11"/>
  <c r="Q293" i="11"/>
  <c r="P293" i="11"/>
  <c r="O293" i="11"/>
  <c r="N293" i="11"/>
  <c r="M293" i="11"/>
  <c r="K293" i="11"/>
  <c r="J293" i="11"/>
  <c r="I293" i="11"/>
  <c r="H293" i="11"/>
  <c r="G293" i="11"/>
  <c r="F293" i="11"/>
  <c r="R292" i="11"/>
  <c r="Q292" i="11"/>
  <c r="P292" i="11"/>
  <c r="O292" i="11"/>
  <c r="N292" i="11"/>
  <c r="M292" i="11"/>
  <c r="K292" i="11"/>
  <c r="J292" i="11"/>
  <c r="I292" i="11"/>
  <c r="H292" i="11"/>
  <c r="G292" i="11"/>
  <c r="F292" i="11"/>
  <c r="R291" i="11"/>
  <c r="Q291" i="11"/>
  <c r="P291" i="11"/>
  <c r="O291" i="11"/>
  <c r="N291" i="11"/>
  <c r="M291" i="11"/>
  <c r="K291" i="11"/>
  <c r="J291" i="11"/>
  <c r="I291" i="11"/>
  <c r="H291" i="11"/>
  <c r="G291" i="11"/>
  <c r="F291" i="11"/>
  <c r="R290" i="11"/>
  <c r="Q290" i="11"/>
  <c r="P290" i="11"/>
  <c r="O290" i="11"/>
  <c r="N290" i="11"/>
  <c r="M290" i="11"/>
  <c r="K290" i="11"/>
  <c r="J290" i="11"/>
  <c r="I290" i="11"/>
  <c r="H290" i="11"/>
  <c r="G290" i="11"/>
  <c r="F290" i="11"/>
  <c r="R289" i="11"/>
  <c r="Q289" i="11"/>
  <c r="P289" i="11"/>
  <c r="O289" i="11"/>
  <c r="N289" i="11"/>
  <c r="M289" i="11"/>
  <c r="K289" i="11"/>
  <c r="J289" i="11"/>
  <c r="I289" i="11"/>
  <c r="H289" i="11"/>
  <c r="G289" i="11"/>
  <c r="F289" i="11"/>
  <c r="R288" i="11"/>
  <c r="Q288" i="11"/>
  <c r="P288" i="11"/>
  <c r="O288" i="11"/>
  <c r="N288" i="11"/>
  <c r="M288" i="11"/>
  <c r="K288" i="11"/>
  <c r="J288" i="11"/>
  <c r="I288" i="11"/>
  <c r="H288" i="11"/>
  <c r="G288" i="11"/>
  <c r="F288" i="11"/>
  <c r="R287" i="11"/>
  <c r="Q287" i="11"/>
  <c r="P287" i="11"/>
  <c r="O287" i="11"/>
  <c r="N287" i="11"/>
  <c r="M287" i="11"/>
  <c r="K287" i="11"/>
  <c r="J287" i="11"/>
  <c r="I287" i="11"/>
  <c r="H287" i="11"/>
  <c r="G287" i="11"/>
  <c r="F287" i="11"/>
  <c r="R286" i="11"/>
  <c r="Q286" i="11"/>
  <c r="P286" i="11"/>
  <c r="O286" i="11"/>
  <c r="N286" i="11"/>
  <c r="M286" i="11"/>
  <c r="K286" i="11"/>
  <c r="J286" i="11"/>
  <c r="I286" i="11"/>
  <c r="H286" i="11"/>
  <c r="G286" i="11"/>
  <c r="F286" i="11"/>
  <c r="R285" i="11"/>
  <c r="Q285" i="11"/>
  <c r="P285" i="11"/>
  <c r="O285" i="11"/>
  <c r="N285" i="11"/>
  <c r="M285" i="11"/>
  <c r="K285" i="11"/>
  <c r="J285" i="11"/>
  <c r="I285" i="11"/>
  <c r="H285" i="11"/>
  <c r="G285" i="11"/>
  <c r="F285" i="11"/>
  <c r="R284" i="11"/>
  <c r="Q284" i="11"/>
  <c r="P284" i="11"/>
  <c r="O284" i="11"/>
  <c r="N284" i="11"/>
  <c r="M284" i="11"/>
  <c r="K284" i="11"/>
  <c r="J284" i="11"/>
  <c r="I284" i="11"/>
  <c r="H284" i="11"/>
  <c r="G284" i="11"/>
  <c r="F284" i="11"/>
  <c r="R283" i="11"/>
  <c r="Q283" i="11"/>
  <c r="P283" i="11"/>
  <c r="O283" i="11"/>
  <c r="N283" i="11"/>
  <c r="M283" i="11"/>
  <c r="K283" i="11"/>
  <c r="J283" i="11"/>
  <c r="I283" i="11"/>
  <c r="H283" i="11"/>
  <c r="G283" i="11"/>
  <c r="F283" i="11"/>
  <c r="R282" i="11"/>
  <c r="Q282" i="11"/>
  <c r="P282" i="11"/>
  <c r="O282" i="11"/>
  <c r="N282" i="11"/>
  <c r="M282" i="11"/>
  <c r="K282" i="11"/>
  <c r="J282" i="11"/>
  <c r="I282" i="11"/>
  <c r="H282" i="11"/>
  <c r="G282" i="11"/>
  <c r="F282" i="11"/>
  <c r="R281" i="11"/>
  <c r="Q281" i="11"/>
  <c r="P281" i="11"/>
  <c r="O281" i="11"/>
  <c r="N281" i="11"/>
  <c r="M281" i="11"/>
  <c r="K281" i="11"/>
  <c r="J281" i="11"/>
  <c r="I281" i="11"/>
  <c r="H281" i="11"/>
  <c r="G281" i="11"/>
  <c r="F281" i="11"/>
  <c r="R280" i="11"/>
  <c r="Q280" i="11"/>
  <c r="P280" i="11"/>
  <c r="O280" i="11"/>
  <c r="N280" i="11"/>
  <c r="M280" i="11"/>
  <c r="K280" i="11"/>
  <c r="J280" i="11"/>
  <c r="I280" i="11"/>
  <c r="H280" i="11"/>
  <c r="G280" i="11"/>
  <c r="F280" i="11"/>
  <c r="R279" i="11"/>
  <c r="Q279" i="11"/>
  <c r="P279" i="11"/>
  <c r="O279" i="11"/>
  <c r="N279" i="11"/>
  <c r="M279" i="11"/>
  <c r="K279" i="11"/>
  <c r="J279" i="11"/>
  <c r="I279" i="11"/>
  <c r="H279" i="11"/>
  <c r="G279" i="11"/>
  <c r="F279" i="11"/>
  <c r="R278" i="11"/>
  <c r="Q278" i="11"/>
  <c r="P278" i="11"/>
  <c r="O278" i="11"/>
  <c r="N278" i="11"/>
  <c r="M278" i="11"/>
  <c r="K278" i="11"/>
  <c r="J278" i="11"/>
  <c r="I278" i="11"/>
  <c r="H278" i="11"/>
  <c r="G278" i="11"/>
  <c r="F278" i="11"/>
  <c r="R277" i="11"/>
  <c r="Q277" i="11"/>
  <c r="P277" i="11"/>
  <c r="O277" i="11"/>
  <c r="N277" i="11"/>
  <c r="M277" i="11"/>
  <c r="K277" i="11"/>
  <c r="J277" i="11"/>
  <c r="I277" i="11"/>
  <c r="H277" i="11"/>
  <c r="G277" i="11"/>
  <c r="F277" i="11"/>
  <c r="R276" i="11"/>
  <c r="Q276" i="11"/>
  <c r="P276" i="11"/>
  <c r="O276" i="11"/>
  <c r="N276" i="11"/>
  <c r="M276" i="11"/>
  <c r="K276" i="11"/>
  <c r="J276" i="11"/>
  <c r="I276" i="11"/>
  <c r="H276" i="11"/>
  <c r="G276" i="11"/>
  <c r="F276" i="11"/>
  <c r="R275" i="11"/>
  <c r="Q275" i="11"/>
  <c r="P275" i="11"/>
  <c r="O275" i="11"/>
  <c r="N275" i="11"/>
  <c r="M275" i="11"/>
  <c r="K275" i="11"/>
  <c r="J275" i="11"/>
  <c r="I275" i="11"/>
  <c r="H275" i="11"/>
  <c r="G275" i="11"/>
  <c r="F275" i="11"/>
  <c r="R274" i="11"/>
  <c r="Q274" i="11"/>
  <c r="P274" i="11"/>
  <c r="O274" i="11"/>
  <c r="N274" i="11"/>
  <c r="M274" i="11"/>
  <c r="K274" i="11"/>
  <c r="J274" i="11"/>
  <c r="I274" i="11"/>
  <c r="H274" i="11"/>
  <c r="G274" i="11"/>
  <c r="F274" i="11"/>
  <c r="R273" i="11"/>
  <c r="Q273" i="11"/>
  <c r="P273" i="11"/>
  <c r="O273" i="11"/>
  <c r="N273" i="11"/>
  <c r="M273" i="11"/>
  <c r="K273" i="11"/>
  <c r="J273" i="11"/>
  <c r="I273" i="11"/>
  <c r="H273" i="11"/>
  <c r="G273" i="11"/>
  <c r="F273" i="11"/>
  <c r="R272" i="11"/>
  <c r="Q272" i="11"/>
  <c r="P272" i="11"/>
  <c r="O272" i="11"/>
  <c r="N272" i="11"/>
  <c r="M272" i="11"/>
  <c r="K272" i="11"/>
  <c r="J272" i="11"/>
  <c r="I272" i="11"/>
  <c r="H272" i="11"/>
  <c r="G272" i="11"/>
  <c r="F272" i="11"/>
  <c r="R271" i="11"/>
  <c r="Q271" i="11"/>
  <c r="P271" i="11"/>
  <c r="O271" i="11"/>
  <c r="N271" i="11"/>
  <c r="M271" i="11"/>
  <c r="K271" i="11"/>
  <c r="J271" i="11"/>
  <c r="I271" i="11"/>
  <c r="H271" i="11"/>
  <c r="G271" i="11"/>
  <c r="F271" i="11"/>
  <c r="R270" i="11"/>
  <c r="Q270" i="11"/>
  <c r="P270" i="11"/>
  <c r="O270" i="11"/>
  <c r="N270" i="11"/>
  <c r="M270" i="11"/>
  <c r="K270" i="11"/>
  <c r="J270" i="11"/>
  <c r="I270" i="11"/>
  <c r="H270" i="11"/>
  <c r="G270" i="11"/>
  <c r="F270" i="11"/>
  <c r="R269" i="11"/>
  <c r="Q269" i="11"/>
  <c r="P269" i="11"/>
  <c r="O269" i="11"/>
  <c r="N269" i="11"/>
  <c r="M269" i="11"/>
  <c r="K269" i="11"/>
  <c r="J269" i="11"/>
  <c r="I269" i="11"/>
  <c r="H269" i="11"/>
  <c r="G269" i="11"/>
  <c r="F269" i="11"/>
  <c r="R268" i="11"/>
  <c r="Q268" i="11"/>
  <c r="P268" i="11"/>
  <c r="O268" i="11"/>
  <c r="N268" i="11"/>
  <c r="M268" i="11"/>
  <c r="K268" i="11"/>
  <c r="J268" i="11"/>
  <c r="I268" i="11"/>
  <c r="H268" i="11"/>
  <c r="G268" i="11"/>
  <c r="F268" i="11"/>
  <c r="R267" i="11"/>
  <c r="Q267" i="11"/>
  <c r="P267" i="11"/>
  <c r="O267" i="11"/>
  <c r="N267" i="11"/>
  <c r="M267" i="11"/>
  <c r="K267" i="11"/>
  <c r="J267" i="11"/>
  <c r="I267" i="11"/>
  <c r="H267" i="11"/>
  <c r="G267" i="11"/>
  <c r="F267" i="11"/>
  <c r="R266" i="11"/>
  <c r="Q266" i="11"/>
  <c r="P266" i="11"/>
  <c r="O266" i="11"/>
  <c r="N266" i="11"/>
  <c r="M266" i="11"/>
  <c r="K266" i="11"/>
  <c r="J266" i="11"/>
  <c r="I266" i="11"/>
  <c r="H266" i="11"/>
  <c r="G266" i="11"/>
  <c r="F266" i="11"/>
  <c r="R265" i="11"/>
  <c r="Q265" i="11"/>
  <c r="P265" i="11"/>
  <c r="O265" i="11"/>
  <c r="N265" i="11"/>
  <c r="M265" i="11"/>
  <c r="K265" i="11"/>
  <c r="J265" i="11"/>
  <c r="I265" i="11"/>
  <c r="H265" i="11"/>
  <c r="G265" i="11"/>
  <c r="F265" i="11"/>
  <c r="R264" i="11"/>
  <c r="Q264" i="11"/>
  <c r="P264" i="11"/>
  <c r="O264" i="11"/>
  <c r="N264" i="11"/>
  <c r="M264" i="11"/>
  <c r="K264" i="11"/>
  <c r="J264" i="11"/>
  <c r="I264" i="11"/>
  <c r="H264" i="11"/>
  <c r="G264" i="11"/>
  <c r="F264" i="11"/>
  <c r="R263" i="11"/>
  <c r="Q263" i="11"/>
  <c r="P263" i="11"/>
  <c r="O263" i="11"/>
  <c r="N263" i="11"/>
  <c r="M263" i="11"/>
  <c r="K263" i="11"/>
  <c r="J263" i="11"/>
  <c r="I263" i="11"/>
  <c r="H263" i="11"/>
  <c r="G263" i="11"/>
  <c r="F263" i="11"/>
  <c r="R262" i="11"/>
  <c r="Q262" i="11"/>
  <c r="P262" i="11"/>
  <c r="O262" i="11"/>
  <c r="N262" i="11"/>
  <c r="M262" i="11"/>
  <c r="K262" i="11"/>
  <c r="J262" i="11"/>
  <c r="I262" i="11"/>
  <c r="H262" i="11"/>
  <c r="G262" i="11"/>
  <c r="F262" i="11"/>
  <c r="R261" i="11"/>
  <c r="Q261" i="11"/>
  <c r="P261" i="11"/>
  <c r="O261" i="11"/>
  <c r="N261" i="11"/>
  <c r="M261" i="11"/>
  <c r="K261" i="11"/>
  <c r="J261" i="11"/>
  <c r="I261" i="11"/>
  <c r="H261" i="11"/>
  <c r="G261" i="11"/>
  <c r="F261" i="11"/>
  <c r="R260" i="11"/>
  <c r="Q260" i="11"/>
  <c r="P260" i="11"/>
  <c r="O260" i="11"/>
  <c r="N260" i="11"/>
  <c r="M260" i="11"/>
  <c r="K260" i="11"/>
  <c r="J260" i="11"/>
  <c r="I260" i="11"/>
  <c r="H260" i="11"/>
  <c r="G260" i="11"/>
  <c r="F260" i="11"/>
  <c r="R259" i="11"/>
  <c r="Q259" i="11"/>
  <c r="P259" i="11"/>
  <c r="O259" i="11"/>
  <c r="N259" i="11"/>
  <c r="M259" i="11"/>
  <c r="K259" i="11"/>
  <c r="J259" i="11"/>
  <c r="I259" i="11"/>
  <c r="H259" i="11"/>
  <c r="G259" i="11"/>
  <c r="F259" i="11"/>
  <c r="R258" i="11"/>
  <c r="Q258" i="11"/>
  <c r="P258" i="11"/>
  <c r="O258" i="11"/>
  <c r="N258" i="11"/>
  <c r="M258" i="11"/>
  <c r="K258" i="11"/>
  <c r="J258" i="11"/>
  <c r="I258" i="11"/>
  <c r="H258" i="11"/>
  <c r="G258" i="11"/>
  <c r="F258" i="11"/>
  <c r="R257" i="11"/>
  <c r="Q257" i="11"/>
  <c r="P257" i="11"/>
  <c r="O257" i="11"/>
  <c r="N257" i="11"/>
  <c r="M257" i="11"/>
  <c r="K257" i="11"/>
  <c r="J257" i="11"/>
  <c r="I257" i="11"/>
  <c r="H257" i="11"/>
  <c r="G257" i="11"/>
  <c r="F257" i="11"/>
  <c r="R256" i="11"/>
  <c r="Q256" i="11"/>
  <c r="P256" i="11"/>
  <c r="O256" i="11"/>
  <c r="N256" i="11"/>
  <c r="M256" i="11"/>
  <c r="K256" i="11"/>
  <c r="J256" i="11"/>
  <c r="I256" i="11"/>
  <c r="H256" i="11"/>
  <c r="G256" i="11"/>
  <c r="F256" i="11"/>
  <c r="R255" i="11"/>
  <c r="Q255" i="11"/>
  <c r="P255" i="11"/>
  <c r="O255" i="11"/>
  <c r="N255" i="11"/>
  <c r="M255" i="11"/>
  <c r="K255" i="11"/>
  <c r="J255" i="11"/>
  <c r="I255" i="11"/>
  <c r="H255" i="11"/>
  <c r="G255" i="11"/>
  <c r="F255" i="11"/>
  <c r="R254" i="11"/>
  <c r="Q254" i="11"/>
  <c r="P254" i="11"/>
  <c r="O254" i="11"/>
  <c r="N254" i="11"/>
  <c r="M254" i="11"/>
  <c r="K254" i="11"/>
  <c r="J254" i="11"/>
  <c r="I254" i="11"/>
  <c r="H254" i="11"/>
  <c r="G254" i="11"/>
  <c r="F254" i="11"/>
  <c r="R253" i="11"/>
  <c r="Q253" i="11"/>
  <c r="P253" i="11"/>
  <c r="O253" i="11"/>
  <c r="N253" i="11"/>
  <c r="M253" i="11"/>
  <c r="K253" i="11"/>
  <c r="J253" i="11"/>
  <c r="I253" i="11"/>
  <c r="H253" i="11"/>
  <c r="G253" i="11"/>
  <c r="F253" i="11"/>
  <c r="R252" i="11"/>
  <c r="Q252" i="11"/>
  <c r="P252" i="11"/>
  <c r="O252" i="11"/>
  <c r="N252" i="11"/>
  <c r="M252" i="11"/>
  <c r="K252" i="11"/>
  <c r="J252" i="11"/>
  <c r="I252" i="11"/>
  <c r="H252" i="11"/>
  <c r="G252" i="11"/>
  <c r="F252" i="11"/>
  <c r="R251" i="11"/>
  <c r="Q251" i="11"/>
  <c r="P251" i="11"/>
  <c r="O251" i="11"/>
  <c r="N251" i="11"/>
  <c r="M251" i="11"/>
  <c r="K251" i="11"/>
  <c r="J251" i="11"/>
  <c r="I251" i="11"/>
  <c r="H251" i="11"/>
  <c r="G251" i="11"/>
  <c r="F251" i="11"/>
  <c r="R250" i="11"/>
  <c r="Q250" i="11"/>
  <c r="P250" i="11"/>
  <c r="O250" i="11"/>
  <c r="N250" i="11"/>
  <c r="M250" i="11"/>
  <c r="K250" i="11"/>
  <c r="J250" i="11"/>
  <c r="I250" i="11"/>
  <c r="H250" i="11"/>
  <c r="G250" i="11"/>
  <c r="F250" i="11"/>
  <c r="R249" i="11"/>
  <c r="Q249" i="11"/>
  <c r="P249" i="11"/>
  <c r="O249" i="11"/>
  <c r="N249" i="11"/>
  <c r="M249" i="11"/>
  <c r="K249" i="11"/>
  <c r="J249" i="11"/>
  <c r="I249" i="11"/>
  <c r="H249" i="11"/>
  <c r="G249" i="11"/>
  <c r="F249" i="11"/>
  <c r="R248" i="11"/>
  <c r="Q248" i="11"/>
  <c r="P248" i="11"/>
  <c r="O248" i="11"/>
  <c r="N248" i="11"/>
  <c r="M248" i="11"/>
  <c r="K248" i="11"/>
  <c r="J248" i="11"/>
  <c r="I248" i="11"/>
  <c r="H248" i="11"/>
  <c r="G248" i="11"/>
  <c r="F248" i="11"/>
  <c r="R247" i="11"/>
  <c r="Q247" i="11"/>
  <c r="P247" i="11"/>
  <c r="O247" i="11"/>
  <c r="N247" i="11"/>
  <c r="M247" i="11"/>
  <c r="K247" i="11"/>
  <c r="J247" i="11"/>
  <c r="I247" i="11"/>
  <c r="H247" i="11"/>
  <c r="G247" i="11"/>
  <c r="F247" i="11"/>
  <c r="R246" i="11"/>
  <c r="Q246" i="11"/>
  <c r="P246" i="11"/>
  <c r="O246" i="11"/>
  <c r="N246" i="11"/>
  <c r="M246" i="11"/>
  <c r="K246" i="11"/>
  <c r="J246" i="11"/>
  <c r="I246" i="11"/>
  <c r="H246" i="11"/>
  <c r="G246" i="11"/>
  <c r="F246" i="11"/>
  <c r="R245" i="11"/>
  <c r="Q245" i="11"/>
  <c r="P245" i="11"/>
  <c r="O245" i="11"/>
  <c r="N245" i="11"/>
  <c r="M245" i="11"/>
  <c r="K245" i="11"/>
  <c r="J245" i="11"/>
  <c r="I245" i="11"/>
  <c r="H245" i="11"/>
  <c r="G245" i="11"/>
  <c r="F245" i="11"/>
  <c r="R244" i="11"/>
  <c r="Q244" i="11"/>
  <c r="P244" i="11"/>
  <c r="O244" i="11"/>
  <c r="N244" i="11"/>
  <c r="M244" i="11"/>
  <c r="K244" i="11"/>
  <c r="J244" i="11"/>
  <c r="I244" i="11"/>
  <c r="H244" i="11"/>
  <c r="G244" i="11"/>
  <c r="F244" i="11"/>
  <c r="R243" i="11"/>
  <c r="Q243" i="11"/>
  <c r="P243" i="11"/>
  <c r="O243" i="11"/>
  <c r="N243" i="11"/>
  <c r="M243" i="11"/>
  <c r="K243" i="11"/>
  <c r="J243" i="11"/>
  <c r="I243" i="11"/>
  <c r="H243" i="11"/>
  <c r="G243" i="11"/>
  <c r="F243" i="11"/>
  <c r="R242" i="11"/>
  <c r="Q242" i="11"/>
  <c r="P242" i="11"/>
  <c r="O242" i="11"/>
  <c r="N242" i="11"/>
  <c r="M242" i="11"/>
  <c r="K242" i="11"/>
  <c r="J242" i="11"/>
  <c r="I242" i="11"/>
  <c r="H242" i="11"/>
  <c r="G242" i="11"/>
  <c r="F242" i="11"/>
  <c r="R241" i="11"/>
  <c r="Q241" i="11"/>
  <c r="P241" i="11"/>
  <c r="O241" i="11"/>
  <c r="N241" i="11"/>
  <c r="M241" i="11"/>
  <c r="K241" i="11"/>
  <c r="J241" i="11"/>
  <c r="I241" i="11"/>
  <c r="H241" i="11"/>
  <c r="G241" i="11"/>
  <c r="F241" i="11"/>
  <c r="R240" i="11"/>
  <c r="Q240" i="11"/>
  <c r="P240" i="11"/>
  <c r="O240" i="11"/>
  <c r="N240" i="11"/>
  <c r="M240" i="11"/>
  <c r="K240" i="11"/>
  <c r="J240" i="11"/>
  <c r="I240" i="11"/>
  <c r="H240" i="11"/>
  <c r="G240" i="11"/>
  <c r="F240" i="11"/>
  <c r="R239" i="11"/>
  <c r="Q239" i="11"/>
  <c r="P239" i="11"/>
  <c r="O239" i="11"/>
  <c r="N239" i="11"/>
  <c r="M239" i="11"/>
  <c r="K239" i="11"/>
  <c r="J239" i="11"/>
  <c r="I239" i="11"/>
  <c r="H239" i="11"/>
  <c r="G239" i="11"/>
  <c r="F239" i="11"/>
  <c r="R238" i="11"/>
  <c r="Q238" i="11"/>
  <c r="P238" i="11"/>
  <c r="O238" i="11"/>
  <c r="N238" i="11"/>
  <c r="M238" i="11"/>
  <c r="K238" i="11"/>
  <c r="J238" i="11"/>
  <c r="I238" i="11"/>
  <c r="H238" i="11"/>
  <c r="G238" i="11"/>
  <c r="F238" i="11"/>
  <c r="R237" i="11"/>
  <c r="Q237" i="11"/>
  <c r="P237" i="11"/>
  <c r="O237" i="11"/>
  <c r="N237" i="11"/>
  <c r="M237" i="11"/>
  <c r="K237" i="11"/>
  <c r="J237" i="11"/>
  <c r="I237" i="11"/>
  <c r="H237" i="11"/>
  <c r="G237" i="11"/>
  <c r="F237" i="11"/>
  <c r="R236" i="11"/>
  <c r="Q236" i="11"/>
  <c r="P236" i="11"/>
  <c r="O236" i="11"/>
  <c r="N236" i="11"/>
  <c r="M236" i="11"/>
  <c r="K236" i="11"/>
  <c r="J236" i="11"/>
  <c r="I236" i="11"/>
  <c r="H236" i="11"/>
  <c r="G236" i="11"/>
  <c r="F236" i="11"/>
  <c r="R235" i="11"/>
  <c r="Q235" i="11"/>
  <c r="P235" i="11"/>
  <c r="O235" i="11"/>
  <c r="N235" i="11"/>
  <c r="M235" i="11"/>
  <c r="K235" i="11"/>
  <c r="J235" i="11"/>
  <c r="I235" i="11"/>
  <c r="H235" i="11"/>
  <c r="G235" i="11"/>
  <c r="F235" i="11"/>
  <c r="R234" i="11"/>
  <c r="Q234" i="11"/>
  <c r="P234" i="11"/>
  <c r="O234" i="11"/>
  <c r="N234" i="11"/>
  <c r="M234" i="11"/>
  <c r="K234" i="11"/>
  <c r="J234" i="11"/>
  <c r="I234" i="11"/>
  <c r="H234" i="11"/>
  <c r="G234" i="11"/>
  <c r="F234" i="11"/>
  <c r="R233" i="11"/>
  <c r="Q233" i="11"/>
  <c r="P233" i="11"/>
  <c r="O233" i="11"/>
  <c r="N233" i="11"/>
  <c r="M233" i="11"/>
  <c r="K233" i="11"/>
  <c r="J233" i="11"/>
  <c r="I233" i="11"/>
  <c r="H233" i="11"/>
  <c r="G233" i="11"/>
  <c r="F233" i="11"/>
  <c r="R232" i="11"/>
  <c r="Q232" i="11"/>
  <c r="P232" i="11"/>
  <c r="O232" i="11"/>
  <c r="N232" i="11"/>
  <c r="M232" i="11"/>
  <c r="K232" i="11"/>
  <c r="J232" i="11"/>
  <c r="I232" i="11"/>
  <c r="H232" i="11"/>
  <c r="G232" i="11"/>
  <c r="F232" i="11"/>
  <c r="R231" i="11"/>
  <c r="Q231" i="11"/>
  <c r="P231" i="11"/>
  <c r="O231" i="11"/>
  <c r="N231" i="11"/>
  <c r="M231" i="11"/>
  <c r="K231" i="11"/>
  <c r="J231" i="11"/>
  <c r="I231" i="11"/>
  <c r="H231" i="11"/>
  <c r="G231" i="11"/>
  <c r="F231" i="11"/>
  <c r="R230" i="11"/>
  <c r="Q230" i="11"/>
  <c r="P230" i="11"/>
  <c r="O230" i="11"/>
  <c r="N230" i="11"/>
  <c r="M230" i="11"/>
  <c r="K230" i="11"/>
  <c r="J230" i="11"/>
  <c r="I230" i="11"/>
  <c r="H230" i="11"/>
  <c r="G230" i="11"/>
  <c r="F230" i="11"/>
  <c r="R229" i="11"/>
  <c r="Q229" i="11"/>
  <c r="P229" i="11"/>
  <c r="O229" i="11"/>
  <c r="N229" i="11"/>
  <c r="M229" i="11"/>
  <c r="K229" i="11"/>
  <c r="J229" i="11"/>
  <c r="I229" i="11"/>
  <c r="H229" i="11"/>
  <c r="G229" i="11"/>
  <c r="F229" i="11"/>
  <c r="R228" i="11"/>
  <c r="Q228" i="11"/>
  <c r="P228" i="11"/>
  <c r="O228" i="11"/>
  <c r="N228" i="11"/>
  <c r="M228" i="11"/>
  <c r="K228" i="11"/>
  <c r="J228" i="11"/>
  <c r="I228" i="11"/>
  <c r="H228" i="11"/>
  <c r="G228" i="11"/>
  <c r="F228" i="11"/>
  <c r="R227" i="11"/>
  <c r="Q227" i="11"/>
  <c r="P227" i="11"/>
  <c r="O227" i="11"/>
  <c r="N227" i="11"/>
  <c r="M227" i="11"/>
  <c r="K227" i="11"/>
  <c r="J227" i="11"/>
  <c r="I227" i="11"/>
  <c r="H227" i="11"/>
  <c r="G227" i="11"/>
  <c r="F227" i="11"/>
  <c r="R226" i="11"/>
  <c r="Q226" i="11"/>
  <c r="P226" i="11"/>
  <c r="O226" i="11"/>
  <c r="N226" i="11"/>
  <c r="M226" i="11"/>
  <c r="K226" i="11"/>
  <c r="J226" i="11"/>
  <c r="I226" i="11"/>
  <c r="H226" i="11"/>
  <c r="G226" i="11"/>
  <c r="F226" i="11"/>
  <c r="R225" i="11"/>
  <c r="Q225" i="11"/>
  <c r="P225" i="11"/>
  <c r="O225" i="11"/>
  <c r="N225" i="11"/>
  <c r="M225" i="11"/>
  <c r="K225" i="11"/>
  <c r="J225" i="11"/>
  <c r="I225" i="11"/>
  <c r="H225" i="11"/>
  <c r="G225" i="11"/>
  <c r="F225" i="11"/>
  <c r="R224" i="11"/>
  <c r="Q224" i="11"/>
  <c r="P224" i="11"/>
  <c r="O224" i="11"/>
  <c r="N224" i="11"/>
  <c r="M224" i="11"/>
  <c r="K224" i="11"/>
  <c r="J224" i="11"/>
  <c r="I224" i="11"/>
  <c r="H224" i="11"/>
  <c r="G224" i="11"/>
  <c r="F224" i="11"/>
  <c r="R223" i="11"/>
  <c r="Q223" i="11"/>
  <c r="P223" i="11"/>
  <c r="O223" i="11"/>
  <c r="N223" i="11"/>
  <c r="M223" i="11"/>
  <c r="K223" i="11"/>
  <c r="J223" i="11"/>
  <c r="I223" i="11"/>
  <c r="H223" i="11"/>
  <c r="G223" i="11"/>
  <c r="F223" i="11"/>
  <c r="R222" i="11"/>
  <c r="Q222" i="11"/>
  <c r="P222" i="11"/>
  <c r="O222" i="11"/>
  <c r="N222" i="11"/>
  <c r="M222" i="11"/>
  <c r="K222" i="11"/>
  <c r="J222" i="11"/>
  <c r="I222" i="11"/>
  <c r="H222" i="11"/>
  <c r="G222" i="11"/>
  <c r="F222" i="11"/>
  <c r="R221" i="11"/>
  <c r="Q221" i="11"/>
  <c r="P221" i="11"/>
  <c r="O221" i="11"/>
  <c r="N221" i="11"/>
  <c r="M221" i="11"/>
  <c r="K221" i="11"/>
  <c r="J221" i="11"/>
  <c r="I221" i="11"/>
  <c r="H221" i="11"/>
  <c r="G221" i="11"/>
  <c r="F221" i="11"/>
  <c r="R220" i="11"/>
  <c r="Q220" i="11"/>
  <c r="P220" i="11"/>
  <c r="O220" i="11"/>
  <c r="N220" i="11"/>
  <c r="M220" i="11"/>
  <c r="K220" i="11"/>
  <c r="J220" i="11"/>
  <c r="I220" i="11"/>
  <c r="H220" i="11"/>
  <c r="G220" i="11"/>
  <c r="F220" i="11"/>
  <c r="R219" i="11"/>
  <c r="Q219" i="11"/>
  <c r="P219" i="11"/>
  <c r="O219" i="11"/>
  <c r="N219" i="11"/>
  <c r="M219" i="11"/>
  <c r="K219" i="11"/>
  <c r="J219" i="11"/>
  <c r="I219" i="11"/>
  <c r="H219" i="11"/>
  <c r="G219" i="11"/>
  <c r="F219" i="11"/>
  <c r="R218" i="11"/>
  <c r="Q218" i="11"/>
  <c r="P218" i="11"/>
  <c r="O218" i="11"/>
  <c r="N218" i="11"/>
  <c r="M218" i="11"/>
  <c r="K218" i="11"/>
  <c r="J218" i="11"/>
  <c r="I218" i="11"/>
  <c r="H218" i="11"/>
  <c r="G218" i="11"/>
  <c r="F218" i="11"/>
  <c r="R217" i="11"/>
  <c r="Q217" i="11"/>
  <c r="P217" i="11"/>
  <c r="O217" i="11"/>
  <c r="N217" i="11"/>
  <c r="M217" i="11"/>
  <c r="K217" i="11"/>
  <c r="J217" i="11"/>
  <c r="I217" i="11"/>
  <c r="H217" i="11"/>
  <c r="G217" i="11"/>
  <c r="F217" i="11"/>
  <c r="R216" i="11"/>
  <c r="Q216" i="11"/>
  <c r="P216" i="11"/>
  <c r="O216" i="11"/>
  <c r="N216" i="11"/>
  <c r="M216" i="11"/>
  <c r="K216" i="11"/>
  <c r="J216" i="11"/>
  <c r="I216" i="11"/>
  <c r="H216" i="11"/>
  <c r="G216" i="11"/>
  <c r="F216" i="11"/>
  <c r="R215" i="11"/>
  <c r="Q215" i="11"/>
  <c r="P215" i="11"/>
  <c r="O215" i="11"/>
  <c r="N215" i="11"/>
  <c r="M215" i="11"/>
  <c r="K215" i="11"/>
  <c r="J215" i="11"/>
  <c r="I215" i="11"/>
  <c r="H215" i="11"/>
  <c r="G215" i="11"/>
  <c r="F215" i="11"/>
  <c r="R214" i="11"/>
  <c r="Q214" i="11"/>
  <c r="P214" i="11"/>
  <c r="O214" i="11"/>
  <c r="N214" i="11"/>
  <c r="M214" i="11"/>
  <c r="K214" i="11"/>
  <c r="J214" i="11"/>
  <c r="I214" i="11"/>
  <c r="H214" i="11"/>
  <c r="G214" i="11"/>
  <c r="F214" i="11"/>
  <c r="R213" i="11"/>
  <c r="Q213" i="11"/>
  <c r="P213" i="11"/>
  <c r="O213" i="11"/>
  <c r="N213" i="11"/>
  <c r="M213" i="11"/>
  <c r="K213" i="11"/>
  <c r="J213" i="11"/>
  <c r="I213" i="11"/>
  <c r="H213" i="11"/>
  <c r="G213" i="11"/>
  <c r="F213" i="11"/>
  <c r="R212" i="11"/>
  <c r="Q212" i="11"/>
  <c r="P212" i="11"/>
  <c r="O212" i="11"/>
  <c r="N212" i="11"/>
  <c r="M212" i="11"/>
  <c r="K212" i="11"/>
  <c r="J212" i="11"/>
  <c r="I212" i="11"/>
  <c r="H212" i="11"/>
  <c r="G212" i="11"/>
  <c r="F212" i="11"/>
  <c r="R211" i="11"/>
  <c r="Q211" i="11"/>
  <c r="P211" i="11"/>
  <c r="O211" i="11"/>
  <c r="N211" i="11"/>
  <c r="M211" i="11"/>
  <c r="K211" i="11"/>
  <c r="J211" i="11"/>
  <c r="I211" i="11"/>
  <c r="H211" i="11"/>
  <c r="G211" i="11"/>
  <c r="F211" i="11"/>
  <c r="R210" i="11"/>
  <c r="Q210" i="11"/>
  <c r="P210" i="11"/>
  <c r="O210" i="11"/>
  <c r="N210" i="11"/>
  <c r="M210" i="11"/>
  <c r="K210" i="11"/>
  <c r="J210" i="11"/>
  <c r="I210" i="11"/>
  <c r="H210" i="11"/>
  <c r="G210" i="11"/>
  <c r="F210" i="11"/>
  <c r="R209" i="11"/>
  <c r="Q209" i="11"/>
  <c r="P209" i="11"/>
  <c r="O209" i="11"/>
  <c r="N209" i="11"/>
  <c r="M209" i="11"/>
  <c r="K209" i="11"/>
  <c r="J209" i="11"/>
  <c r="I209" i="11"/>
  <c r="H209" i="11"/>
  <c r="G209" i="11"/>
  <c r="F209" i="11"/>
  <c r="R208" i="11"/>
  <c r="Q208" i="11"/>
  <c r="P208" i="11"/>
  <c r="O208" i="11"/>
  <c r="N208" i="11"/>
  <c r="M208" i="11"/>
  <c r="K208" i="11"/>
  <c r="J208" i="11"/>
  <c r="I208" i="11"/>
  <c r="H208" i="11"/>
  <c r="G208" i="11"/>
  <c r="F208" i="11"/>
  <c r="R207" i="11"/>
  <c r="Q207" i="11"/>
  <c r="P207" i="11"/>
  <c r="O207" i="11"/>
  <c r="N207" i="11"/>
  <c r="M207" i="11"/>
  <c r="K207" i="11"/>
  <c r="J207" i="11"/>
  <c r="I207" i="11"/>
  <c r="H207" i="11"/>
  <c r="G207" i="11"/>
  <c r="F207" i="11"/>
  <c r="R206" i="11"/>
  <c r="Q206" i="11"/>
  <c r="P206" i="11"/>
  <c r="O206" i="11"/>
  <c r="N206" i="11"/>
  <c r="M206" i="11"/>
  <c r="K206" i="11"/>
  <c r="J206" i="11"/>
  <c r="I206" i="11"/>
  <c r="H206" i="11"/>
  <c r="G206" i="11"/>
  <c r="F206" i="11"/>
  <c r="R205" i="11"/>
  <c r="Q205" i="11"/>
  <c r="P205" i="11"/>
  <c r="O205" i="11"/>
  <c r="N205" i="11"/>
  <c r="M205" i="11"/>
  <c r="K205" i="11"/>
  <c r="J205" i="11"/>
  <c r="I205" i="11"/>
  <c r="H205" i="11"/>
  <c r="G205" i="11"/>
  <c r="F205" i="11"/>
  <c r="R204" i="11"/>
  <c r="Q204" i="11"/>
  <c r="P204" i="11"/>
  <c r="O204" i="11"/>
  <c r="N204" i="11"/>
  <c r="M204" i="11"/>
  <c r="K204" i="11"/>
  <c r="J204" i="11"/>
  <c r="I204" i="11"/>
  <c r="H204" i="11"/>
  <c r="G204" i="11"/>
  <c r="F204" i="11"/>
  <c r="R203" i="11"/>
  <c r="Q203" i="11"/>
  <c r="P203" i="11"/>
  <c r="O203" i="11"/>
  <c r="N203" i="11"/>
  <c r="M203" i="11"/>
  <c r="K203" i="11"/>
  <c r="J203" i="11"/>
  <c r="I203" i="11"/>
  <c r="H203" i="11"/>
  <c r="G203" i="11"/>
  <c r="F203" i="11"/>
  <c r="R202" i="11"/>
  <c r="Q202" i="11"/>
  <c r="P202" i="11"/>
  <c r="O202" i="11"/>
  <c r="N202" i="11"/>
  <c r="M202" i="11"/>
  <c r="K202" i="11"/>
  <c r="J202" i="11"/>
  <c r="I202" i="11"/>
  <c r="H202" i="11"/>
  <c r="G202" i="11"/>
  <c r="F202" i="11"/>
  <c r="R201" i="11"/>
  <c r="Q201" i="11"/>
  <c r="P201" i="11"/>
  <c r="O201" i="11"/>
  <c r="N201" i="11"/>
  <c r="M201" i="11"/>
  <c r="K201" i="11"/>
  <c r="J201" i="11"/>
  <c r="I201" i="11"/>
  <c r="H201" i="11"/>
  <c r="G201" i="11"/>
  <c r="F201" i="11"/>
  <c r="R200" i="11"/>
  <c r="Q200" i="11"/>
  <c r="P200" i="11"/>
  <c r="O200" i="11"/>
  <c r="N200" i="11"/>
  <c r="M200" i="11"/>
  <c r="K200" i="11"/>
  <c r="J200" i="11"/>
  <c r="I200" i="11"/>
  <c r="H200" i="11"/>
  <c r="G200" i="11"/>
  <c r="F200" i="11"/>
  <c r="R199" i="11"/>
  <c r="Q199" i="11"/>
  <c r="P199" i="11"/>
  <c r="O199" i="11"/>
  <c r="N199" i="11"/>
  <c r="M199" i="11"/>
  <c r="K199" i="11"/>
  <c r="J199" i="11"/>
  <c r="I199" i="11"/>
  <c r="H199" i="11"/>
  <c r="G199" i="11"/>
  <c r="F199" i="11"/>
  <c r="R198" i="11"/>
  <c r="Q198" i="11"/>
  <c r="P198" i="11"/>
  <c r="O198" i="11"/>
  <c r="N198" i="11"/>
  <c r="M198" i="11"/>
  <c r="K198" i="11"/>
  <c r="J198" i="11"/>
  <c r="I198" i="11"/>
  <c r="H198" i="11"/>
  <c r="G198" i="11"/>
  <c r="F198" i="11"/>
  <c r="R197" i="11"/>
  <c r="Q197" i="11"/>
  <c r="P197" i="11"/>
  <c r="O197" i="11"/>
  <c r="N197" i="11"/>
  <c r="M197" i="11"/>
  <c r="K197" i="11"/>
  <c r="J197" i="11"/>
  <c r="I197" i="11"/>
  <c r="H197" i="11"/>
  <c r="G197" i="11"/>
  <c r="F197" i="11"/>
  <c r="R196" i="11"/>
  <c r="Q196" i="11"/>
  <c r="P196" i="11"/>
  <c r="O196" i="11"/>
  <c r="N196" i="11"/>
  <c r="M196" i="11"/>
  <c r="K196" i="11"/>
  <c r="J196" i="11"/>
  <c r="I196" i="11"/>
  <c r="H196" i="11"/>
  <c r="G196" i="11"/>
  <c r="F196" i="11"/>
  <c r="R195" i="11"/>
  <c r="Q195" i="11"/>
  <c r="P195" i="11"/>
  <c r="O195" i="11"/>
  <c r="N195" i="11"/>
  <c r="M195" i="11"/>
  <c r="K195" i="11"/>
  <c r="J195" i="11"/>
  <c r="I195" i="11"/>
  <c r="H195" i="11"/>
  <c r="G195" i="11"/>
  <c r="F195" i="11"/>
  <c r="R194" i="11"/>
  <c r="Q194" i="11"/>
  <c r="P194" i="11"/>
  <c r="O194" i="11"/>
  <c r="N194" i="11"/>
  <c r="M194" i="11"/>
  <c r="K194" i="11"/>
  <c r="J194" i="11"/>
  <c r="I194" i="11"/>
  <c r="H194" i="11"/>
  <c r="G194" i="11"/>
  <c r="F194" i="11"/>
  <c r="R193" i="11"/>
  <c r="Q193" i="11"/>
  <c r="P193" i="11"/>
  <c r="O193" i="11"/>
  <c r="N193" i="11"/>
  <c r="M193" i="11"/>
  <c r="K193" i="11"/>
  <c r="J193" i="11"/>
  <c r="I193" i="11"/>
  <c r="H193" i="11"/>
  <c r="G193" i="11"/>
  <c r="F193" i="11"/>
  <c r="R192" i="11"/>
  <c r="Q192" i="11"/>
  <c r="P192" i="11"/>
  <c r="O192" i="11"/>
  <c r="N192" i="11"/>
  <c r="M192" i="11"/>
  <c r="K192" i="11"/>
  <c r="J192" i="11"/>
  <c r="I192" i="11"/>
  <c r="H192" i="11"/>
  <c r="G192" i="11"/>
  <c r="F192" i="11"/>
  <c r="R191" i="11"/>
  <c r="Q191" i="11"/>
  <c r="P191" i="11"/>
  <c r="O191" i="11"/>
  <c r="N191" i="11"/>
  <c r="M191" i="11"/>
  <c r="K191" i="11"/>
  <c r="J191" i="11"/>
  <c r="I191" i="11"/>
  <c r="H191" i="11"/>
  <c r="G191" i="11"/>
  <c r="F191" i="11"/>
  <c r="R190" i="11"/>
  <c r="Q190" i="11"/>
  <c r="P190" i="11"/>
  <c r="O190" i="11"/>
  <c r="N190" i="11"/>
  <c r="M190" i="11"/>
  <c r="K190" i="11"/>
  <c r="J190" i="11"/>
  <c r="I190" i="11"/>
  <c r="H190" i="11"/>
  <c r="G190" i="11"/>
  <c r="F190" i="11"/>
  <c r="R189" i="11"/>
  <c r="Q189" i="11"/>
  <c r="P189" i="11"/>
  <c r="O189" i="11"/>
  <c r="N189" i="11"/>
  <c r="M189" i="11"/>
  <c r="K189" i="11"/>
  <c r="J189" i="11"/>
  <c r="I189" i="11"/>
  <c r="H189" i="11"/>
  <c r="G189" i="11"/>
  <c r="F189" i="11"/>
  <c r="R188" i="11"/>
  <c r="Q188" i="11"/>
  <c r="P188" i="11"/>
  <c r="O188" i="11"/>
  <c r="N188" i="11"/>
  <c r="M188" i="11"/>
  <c r="K188" i="11"/>
  <c r="J188" i="11"/>
  <c r="I188" i="11"/>
  <c r="H188" i="11"/>
  <c r="G188" i="11"/>
  <c r="F188" i="11"/>
  <c r="R187" i="11"/>
  <c r="Q187" i="11"/>
  <c r="P187" i="11"/>
  <c r="O187" i="11"/>
  <c r="N187" i="11"/>
  <c r="M187" i="11"/>
  <c r="K187" i="11"/>
  <c r="J187" i="11"/>
  <c r="I187" i="11"/>
  <c r="H187" i="11"/>
  <c r="G187" i="11"/>
  <c r="F187" i="11"/>
  <c r="R186" i="11"/>
  <c r="Q186" i="11"/>
  <c r="P186" i="11"/>
  <c r="O186" i="11"/>
  <c r="N186" i="11"/>
  <c r="M186" i="11"/>
  <c r="K186" i="11"/>
  <c r="J186" i="11"/>
  <c r="I186" i="11"/>
  <c r="H186" i="11"/>
  <c r="G186" i="11"/>
  <c r="F186" i="11"/>
  <c r="R185" i="11"/>
  <c r="Q185" i="11"/>
  <c r="P185" i="11"/>
  <c r="O185" i="11"/>
  <c r="N185" i="11"/>
  <c r="M185" i="11"/>
  <c r="K185" i="11"/>
  <c r="J185" i="11"/>
  <c r="I185" i="11"/>
  <c r="H185" i="11"/>
  <c r="G185" i="11"/>
  <c r="F185" i="11"/>
  <c r="R184" i="11"/>
  <c r="Q184" i="11"/>
  <c r="P184" i="11"/>
  <c r="O184" i="11"/>
  <c r="N184" i="11"/>
  <c r="M184" i="11"/>
  <c r="K184" i="11"/>
  <c r="J184" i="11"/>
  <c r="I184" i="11"/>
  <c r="H184" i="11"/>
  <c r="G184" i="11"/>
  <c r="F184" i="11"/>
  <c r="R183" i="11"/>
  <c r="Q183" i="11"/>
  <c r="P183" i="11"/>
  <c r="O183" i="11"/>
  <c r="N183" i="11"/>
  <c r="M183" i="11"/>
  <c r="K183" i="11"/>
  <c r="J183" i="11"/>
  <c r="I183" i="11"/>
  <c r="H183" i="11"/>
  <c r="G183" i="11"/>
  <c r="F183" i="11"/>
  <c r="R182" i="11"/>
  <c r="Q182" i="11"/>
  <c r="P182" i="11"/>
  <c r="O182" i="11"/>
  <c r="N182" i="11"/>
  <c r="M182" i="11"/>
  <c r="K182" i="11"/>
  <c r="J182" i="11"/>
  <c r="I182" i="11"/>
  <c r="H182" i="11"/>
  <c r="G182" i="11"/>
  <c r="F182" i="11"/>
  <c r="R181" i="11"/>
  <c r="Q181" i="11"/>
  <c r="P181" i="11"/>
  <c r="O181" i="11"/>
  <c r="N181" i="11"/>
  <c r="M181" i="11"/>
  <c r="K181" i="11"/>
  <c r="J181" i="11"/>
  <c r="I181" i="11"/>
  <c r="H181" i="11"/>
  <c r="G181" i="11"/>
  <c r="F181" i="11"/>
  <c r="R180" i="11"/>
  <c r="Q180" i="11"/>
  <c r="P180" i="11"/>
  <c r="O180" i="11"/>
  <c r="N180" i="11"/>
  <c r="M180" i="11"/>
  <c r="K180" i="11"/>
  <c r="J180" i="11"/>
  <c r="I180" i="11"/>
  <c r="H180" i="11"/>
  <c r="G180" i="11"/>
  <c r="F180" i="11"/>
  <c r="R179" i="11"/>
  <c r="Q179" i="11"/>
  <c r="P179" i="11"/>
  <c r="O179" i="11"/>
  <c r="N179" i="11"/>
  <c r="M179" i="11"/>
  <c r="K179" i="11"/>
  <c r="J179" i="11"/>
  <c r="I179" i="11"/>
  <c r="H179" i="11"/>
  <c r="G179" i="11"/>
  <c r="F179" i="11"/>
  <c r="R178" i="11"/>
  <c r="Q178" i="11"/>
  <c r="P178" i="11"/>
  <c r="O178" i="11"/>
  <c r="N178" i="11"/>
  <c r="M178" i="11"/>
  <c r="K178" i="11"/>
  <c r="J178" i="11"/>
  <c r="I178" i="11"/>
  <c r="H178" i="11"/>
  <c r="G178" i="11"/>
  <c r="F178" i="11"/>
  <c r="R177" i="11"/>
  <c r="Q177" i="11"/>
  <c r="P177" i="11"/>
  <c r="O177" i="11"/>
  <c r="N177" i="11"/>
  <c r="M177" i="11"/>
  <c r="K177" i="11"/>
  <c r="J177" i="11"/>
  <c r="I177" i="11"/>
  <c r="H177" i="11"/>
  <c r="G177" i="11"/>
  <c r="F177" i="11"/>
  <c r="R176" i="11"/>
  <c r="Q176" i="11"/>
  <c r="P176" i="11"/>
  <c r="O176" i="11"/>
  <c r="N176" i="11"/>
  <c r="M176" i="11"/>
  <c r="K176" i="11"/>
  <c r="J176" i="11"/>
  <c r="I176" i="11"/>
  <c r="H176" i="11"/>
  <c r="G176" i="11"/>
  <c r="F176" i="11"/>
  <c r="R175" i="11"/>
  <c r="Q175" i="11"/>
  <c r="P175" i="11"/>
  <c r="O175" i="11"/>
  <c r="N175" i="11"/>
  <c r="M175" i="11"/>
  <c r="K175" i="11"/>
  <c r="J175" i="11"/>
  <c r="I175" i="11"/>
  <c r="H175" i="11"/>
  <c r="G175" i="11"/>
  <c r="F175" i="11"/>
  <c r="R174" i="11"/>
  <c r="Q174" i="11"/>
  <c r="P174" i="11"/>
  <c r="O174" i="11"/>
  <c r="N174" i="11"/>
  <c r="M174" i="11"/>
  <c r="K174" i="11"/>
  <c r="J174" i="11"/>
  <c r="I174" i="11"/>
  <c r="H174" i="11"/>
  <c r="G174" i="11"/>
  <c r="F174" i="11"/>
  <c r="R173" i="11"/>
  <c r="Q173" i="11"/>
  <c r="P173" i="11"/>
  <c r="O173" i="11"/>
  <c r="N173" i="11"/>
  <c r="M173" i="11"/>
  <c r="K173" i="11"/>
  <c r="J173" i="11"/>
  <c r="I173" i="11"/>
  <c r="H173" i="11"/>
  <c r="G173" i="11"/>
  <c r="F173" i="11"/>
  <c r="R172" i="11"/>
  <c r="Q172" i="11"/>
  <c r="P172" i="11"/>
  <c r="O172" i="11"/>
  <c r="N172" i="11"/>
  <c r="M172" i="11"/>
  <c r="K172" i="11"/>
  <c r="J172" i="11"/>
  <c r="I172" i="11"/>
  <c r="H172" i="11"/>
  <c r="G172" i="11"/>
  <c r="F172" i="11"/>
  <c r="R171" i="11"/>
  <c r="Q171" i="11"/>
  <c r="P171" i="11"/>
  <c r="O171" i="11"/>
  <c r="N171" i="11"/>
  <c r="M171" i="11"/>
  <c r="K171" i="11"/>
  <c r="J171" i="11"/>
  <c r="I171" i="11"/>
  <c r="H171" i="11"/>
  <c r="G171" i="11"/>
  <c r="F171" i="11"/>
  <c r="R170" i="11"/>
  <c r="Q170" i="11"/>
  <c r="P170" i="11"/>
  <c r="O170" i="11"/>
  <c r="N170" i="11"/>
  <c r="M170" i="11"/>
  <c r="K170" i="11"/>
  <c r="J170" i="11"/>
  <c r="I170" i="11"/>
  <c r="H170" i="11"/>
  <c r="G170" i="11"/>
  <c r="F170" i="11"/>
  <c r="R169" i="11"/>
  <c r="Q169" i="11"/>
  <c r="P169" i="11"/>
  <c r="O169" i="11"/>
  <c r="N169" i="11"/>
  <c r="M169" i="11"/>
  <c r="K169" i="11"/>
  <c r="J169" i="11"/>
  <c r="I169" i="11"/>
  <c r="H169" i="11"/>
  <c r="G169" i="11"/>
  <c r="F169" i="11"/>
  <c r="R168" i="11"/>
  <c r="Q168" i="11"/>
  <c r="P168" i="11"/>
  <c r="O168" i="11"/>
  <c r="N168" i="11"/>
  <c r="M168" i="11"/>
  <c r="K168" i="11"/>
  <c r="J168" i="11"/>
  <c r="I168" i="11"/>
  <c r="H168" i="11"/>
  <c r="G168" i="11"/>
  <c r="F168" i="11"/>
  <c r="R167" i="11"/>
  <c r="Q167" i="11"/>
  <c r="P167" i="11"/>
  <c r="O167" i="11"/>
  <c r="N167" i="11"/>
  <c r="M167" i="11"/>
  <c r="K167" i="11"/>
  <c r="J167" i="11"/>
  <c r="I167" i="11"/>
  <c r="H167" i="11"/>
  <c r="G167" i="11"/>
  <c r="F167" i="11"/>
  <c r="R166" i="11"/>
  <c r="Q166" i="11"/>
  <c r="P166" i="11"/>
  <c r="O166" i="11"/>
  <c r="N166" i="11"/>
  <c r="M166" i="11"/>
  <c r="K166" i="11"/>
  <c r="J166" i="11"/>
  <c r="I166" i="11"/>
  <c r="H166" i="11"/>
  <c r="G166" i="11"/>
  <c r="F166" i="11"/>
  <c r="R165" i="11"/>
  <c r="Q165" i="11"/>
  <c r="P165" i="11"/>
  <c r="O165" i="11"/>
  <c r="N165" i="11"/>
  <c r="M165" i="11"/>
  <c r="K165" i="11"/>
  <c r="J165" i="11"/>
  <c r="I165" i="11"/>
  <c r="H165" i="11"/>
  <c r="G165" i="11"/>
  <c r="F165" i="11"/>
  <c r="R164" i="11"/>
  <c r="Q164" i="11"/>
  <c r="P164" i="11"/>
  <c r="O164" i="11"/>
  <c r="N164" i="11"/>
  <c r="M164" i="11"/>
  <c r="K164" i="11"/>
  <c r="J164" i="11"/>
  <c r="I164" i="11"/>
  <c r="H164" i="11"/>
  <c r="G164" i="11"/>
  <c r="F164" i="11"/>
  <c r="R163" i="11"/>
  <c r="Q163" i="11"/>
  <c r="P163" i="11"/>
  <c r="O163" i="11"/>
  <c r="N163" i="11"/>
  <c r="M163" i="11"/>
  <c r="K163" i="11"/>
  <c r="J163" i="11"/>
  <c r="I163" i="11"/>
  <c r="H163" i="11"/>
  <c r="G163" i="11"/>
  <c r="F163" i="11"/>
  <c r="R162" i="11"/>
  <c r="Q162" i="11"/>
  <c r="P162" i="11"/>
  <c r="O162" i="11"/>
  <c r="N162" i="11"/>
  <c r="M162" i="11"/>
  <c r="K162" i="11"/>
  <c r="J162" i="11"/>
  <c r="I162" i="11"/>
  <c r="H162" i="11"/>
  <c r="G162" i="11"/>
  <c r="F162" i="11"/>
  <c r="R161" i="11"/>
  <c r="Q161" i="11"/>
  <c r="P161" i="11"/>
  <c r="O161" i="11"/>
  <c r="N161" i="11"/>
  <c r="M161" i="11"/>
  <c r="K161" i="11"/>
  <c r="J161" i="11"/>
  <c r="I161" i="11"/>
  <c r="H161" i="11"/>
  <c r="G161" i="11"/>
  <c r="F161" i="11"/>
  <c r="R160" i="11"/>
  <c r="Q160" i="11"/>
  <c r="P160" i="11"/>
  <c r="O160" i="11"/>
  <c r="N160" i="11"/>
  <c r="M160" i="11"/>
  <c r="K160" i="11"/>
  <c r="J160" i="11"/>
  <c r="I160" i="11"/>
  <c r="H160" i="11"/>
  <c r="G160" i="11"/>
  <c r="F160" i="11"/>
  <c r="R159" i="11"/>
  <c r="Q159" i="11"/>
  <c r="P159" i="11"/>
  <c r="O159" i="11"/>
  <c r="N159" i="11"/>
  <c r="M159" i="11"/>
  <c r="K159" i="11"/>
  <c r="J159" i="11"/>
  <c r="I159" i="11"/>
  <c r="H159" i="11"/>
  <c r="G159" i="11"/>
  <c r="F159" i="11"/>
  <c r="R158" i="11"/>
  <c r="Q158" i="11"/>
  <c r="P158" i="11"/>
  <c r="O158" i="11"/>
  <c r="N158" i="11"/>
  <c r="M158" i="11"/>
  <c r="K158" i="11"/>
  <c r="J158" i="11"/>
  <c r="I158" i="11"/>
  <c r="H158" i="11"/>
  <c r="G158" i="11"/>
  <c r="F158" i="11"/>
  <c r="R157" i="11"/>
  <c r="Q157" i="11"/>
  <c r="P157" i="11"/>
  <c r="O157" i="11"/>
  <c r="N157" i="11"/>
  <c r="M157" i="11"/>
  <c r="K157" i="11"/>
  <c r="J157" i="11"/>
  <c r="I157" i="11"/>
  <c r="H157" i="11"/>
  <c r="G157" i="11"/>
  <c r="F157" i="11"/>
  <c r="R156" i="11"/>
  <c r="Q156" i="11"/>
  <c r="P156" i="11"/>
  <c r="O156" i="11"/>
  <c r="N156" i="11"/>
  <c r="M156" i="11"/>
  <c r="K156" i="11"/>
  <c r="J156" i="11"/>
  <c r="I156" i="11"/>
  <c r="H156" i="11"/>
  <c r="G156" i="11"/>
  <c r="F156" i="11"/>
  <c r="R155" i="11"/>
  <c r="Q155" i="11"/>
  <c r="P155" i="11"/>
  <c r="O155" i="11"/>
  <c r="N155" i="11"/>
  <c r="M155" i="11"/>
  <c r="K155" i="11"/>
  <c r="J155" i="11"/>
  <c r="I155" i="11"/>
  <c r="H155" i="11"/>
  <c r="G155" i="11"/>
  <c r="F155" i="11"/>
  <c r="R154" i="11"/>
  <c r="Q154" i="11"/>
  <c r="P154" i="11"/>
  <c r="O154" i="11"/>
  <c r="N154" i="11"/>
  <c r="M154" i="11"/>
  <c r="K154" i="11"/>
  <c r="J154" i="11"/>
  <c r="I154" i="11"/>
  <c r="H154" i="11"/>
  <c r="G154" i="11"/>
  <c r="F154" i="11"/>
  <c r="R153" i="11"/>
  <c r="Q153" i="11"/>
  <c r="P153" i="11"/>
  <c r="O153" i="11"/>
  <c r="N153" i="11"/>
  <c r="M153" i="11"/>
  <c r="K153" i="11"/>
  <c r="J153" i="11"/>
  <c r="I153" i="11"/>
  <c r="H153" i="11"/>
  <c r="G153" i="11"/>
  <c r="F153" i="11"/>
  <c r="R152" i="11"/>
  <c r="Q152" i="11"/>
  <c r="P152" i="11"/>
  <c r="O152" i="11"/>
  <c r="N152" i="11"/>
  <c r="M152" i="11"/>
  <c r="K152" i="11"/>
  <c r="J152" i="11"/>
  <c r="I152" i="11"/>
  <c r="H152" i="11"/>
  <c r="G152" i="11"/>
  <c r="F152" i="11"/>
  <c r="R151" i="11"/>
  <c r="Q151" i="11"/>
  <c r="P151" i="11"/>
  <c r="O151" i="11"/>
  <c r="N151" i="11"/>
  <c r="M151" i="11"/>
  <c r="K151" i="11"/>
  <c r="J151" i="11"/>
  <c r="I151" i="11"/>
  <c r="H151" i="11"/>
  <c r="G151" i="11"/>
  <c r="F151" i="11"/>
  <c r="R150" i="11"/>
  <c r="Q150" i="11"/>
  <c r="P150" i="11"/>
  <c r="O150" i="11"/>
  <c r="N150" i="11"/>
  <c r="M150" i="11"/>
  <c r="K150" i="11"/>
  <c r="J150" i="11"/>
  <c r="I150" i="11"/>
  <c r="H150" i="11"/>
  <c r="G150" i="11"/>
  <c r="F150" i="11"/>
  <c r="R149" i="11"/>
  <c r="Q149" i="11"/>
  <c r="P149" i="11"/>
  <c r="O149" i="11"/>
  <c r="N149" i="11"/>
  <c r="M149" i="11"/>
  <c r="K149" i="11"/>
  <c r="J149" i="11"/>
  <c r="I149" i="11"/>
  <c r="H149" i="11"/>
  <c r="G149" i="11"/>
  <c r="F149" i="11"/>
  <c r="R148" i="11"/>
  <c r="Q148" i="11"/>
  <c r="P148" i="11"/>
  <c r="O148" i="11"/>
  <c r="N148" i="11"/>
  <c r="M148" i="11"/>
  <c r="K148" i="11"/>
  <c r="J148" i="11"/>
  <c r="I148" i="11"/>
  <c r="H148" i="11"/>
  <c r="G148" i="11"/>
  <c r="F148" i="11"/>
  <c r="R147" i="11"/>
  <c r="Q147" i="11"/>
  <c r="P147" i="11"/>
  <c r="O147" i="11"/>
  <c r="N147" i="11"/>
  <c r="M147" i="11"/>
  <c r="K147" i="11"/>
  <c r="J147" i="11"/>
  <c r="I147" i="11"/>
  <c r="H147" i="11"/>
  <c r="G147" i="11"/>
  <c r="F147" i="11"/>
  <c r="R146" i="11"/>
  <c r="Q146" i="11"/>
  <c r="P146" i="11"/>
  <c r="O146" i="11"/>
  <c r="N146" i="11"/>
  <c r="M146" i="11"/>
  <c r="K146" i="11"/>
  <c r="J146" i="11"/>
  <c r="I146" i="11"/>
  <c r="H146" i="11"/>
  <c r="G146" i="11"/>
  <c r="F146" i="11"/>
  <c r="R145" i="11"/>
  <c r="Q145" i="11"/>
  <c r="P145" i="11"/>
  <c r="O145" i="11"/>
  <c r="N145" i="11"/>
  <c r="M145" i="11"/>
  <c r="K145" i="11"/>
  <c r="J145" i="11"/>
  <c r="I145" i="11"/>
  <c r="H145" i="11"/>
  <c r="G145" i="11"/>
  <c r="F145" i="11"/>
  <c r="R144" i="11"/>
  <c r="Q144" i="11"/>
  <c r="P144" i="11"/>
  <c r="O144" i="11"/>
  <c r="N144" i="11"/>
  <c r="M144" i="11"/>
  <c r="K144" i="11"/>
  <c r="J144" i="11"/>
  <c r="I144" i="11"/>
  <c r="H144" i="11"/>
  <c r="G144" i="11"/>
  <c r="F144" i="11"/>
  <c r="R143" i="11"/>
  <c r="Q143" i="11"/>
  <c r="P143" i="11"/>
  <c r="O143" i="11"/>
  <c r="N143" i="11"/>
  <c r="M143" i="11"/>
  <c r="K143" i="11"/>
  <c r="J143" i="11"/>
  <c r="I143" i="11"/>
  <c r="H143" i="11"/>
  <c r="G143" i="11"/>
  <c r="F143" i="11"/>
  <c r="R142" i="11"/>
  <c r="Q142" i="11"/>
  <c r="P142" i="11"/>
  <c r="O142" i="11"/>
  <c r="N142" i="11"/>
  <c r="M142" i="11"/>
  <c r="K142" i="11"/>
  <c r="J142" i="11"/>
  <c r="I142" i="11"/>
  <c r="H142" i="11"/>
  <c r="G142" i="11"/>
  <c r="F142" i="11"/>
  <c r="R141" i="11"/>
  <c r="Q141" i="11"/>
  <c r="P141" i="11"/>
  <c r="O141" i="11"/>
  <c r="N141" i="11"/>
  <c r="M141" i="11"/>
  <c r="K141" i="11"/>
  <c r="J141" i="11"/>
  <c r="I141" i="11"/>
  <c r="H141" i="11"/>
  <c r="G141" i="11"/>
  <c r="F141" i="11"/>
  <c r="R140" i="11"/>
  <c r="Q140" i="11"/>
  <c r="P140" i="11"/>
  <c r="O140" i="11"/>
  <c r="N140" i="11"/>
  <c r="M140" i="11"/>
  <c r="K140" i="11"/>
  <c r="J140" i="11"/>
  <c r="I140" i="11"/>
  <c r="H140" i="11"/>
  <c r="G140" i="11"/>
  <c r="F140" i="11"/>
  <c r="R139" i="11"/>
  <c r="Q139" i="11"/>
  <c r="P139" i="11"/>
  <c r="O139" i="11"/>
  <c r="N139" i="11"/>
  <c r="M139" i="11"/>
  <c r="K139" i="11"/>
  <c r="J139" i="11"/>
  <c r="I139" i="11"/>
  <c r="H139" i="11"/>
  <c r="G139" i="11"/>
  <c r="F139" i="11"/>
  <c r="R138" i="11"/>
  <c r="Q138" i="11"/>
  <c r="P138" i="11"/>
  <c r="O138" i="11"/>
  <c r="N138" i="11"/>
  <c r="M138" i="11"/>
  <c r="K138" i="11"/>
  <c r="J138" i="11"/>
  <c r="I138" i="11"/>
  <c r="H138" i="11"/>
  <c r="G138" i="11"/>
  <c r="F138" i="11"/>
  <c r="R137" i="11"/>
  <c r="Q137" i="11"/>
  <c r="P137" i="11"/>
  <c r="O137" i="11"/>
  <c r="N137" i="11"/>
  <c r="M137" i="11"/>
  <c r="K137" i="11"/>
  <c r="J137" i="11"/>
  <c r="I137" i="11"/>
  <c r="H137" i="11"/>
  <c r="G137" i="11"/>
  <c r="F137" i="11"/>
  <c r="R136" i="11"/>
  <c r="Q136" i="11"/>
  <c r="P136" i="11"/>
  <c r="O136" i="11"/>
  <c r="N136" i="11"/>
  <c r="M136" i="11"/>
  <c r="K136" i="11"/>
  <c r="J136" i="11"/>
  <c r="I136" i="11"/>
  <c r="H136" i="11"/>
  <c r="G136" i="11"/>
  <c r="F136" i="11"/>
  <c r="R135" i="11"/>
  <c r="Q135" i="11"/>
  <c r="P135" i="11"/>
  <c r="O135" i="11"/>
  <c r="N135" i="11"/>
  <c r="M135" i="11"/>
  <c r="K135" i="11"/>
  <c r="J135" i="11"/>
  <c r="I135" i="11"/>
  <c r="H135" i="11"/>
  <c r="G135" i="11"/>
  <c r="F135" i="11"/>
  <c r="R134" i="11"/>
  <c r="Q134" i="11"/>
  <c r="P134" i="11"/>
  <c r="O134" i="11"/>
  <c r="N134" i="11"/>
  <c r="M134" i="11"/>
  <c r="K134" i="11"/>
  <c r="J134" i="11"/>
  <c r="I134" i="11"/>
  <c r="H134" i="11"/>
  <c r="G134" i="11"/>
  <c r="F134" i="11"/>
  <c r="R133" i="11"/>
  <c r="Q133" i="11"/>
  <c r="P133" i="11"/>
  <c r="O133" i="11"/>
  <c r="N133" i="11"/>
  <c r="M133" i="11"/>
  <c r="K133" i="11"/>
  <c r="J133" i="11"/>
  <c r="I133" i="11"/>
  <c r="H133" i="11"/>
  <c r="G133" i="11"/>
  <c r="F133" i="11"/>
  <c r="R132" i="11"/>
  <c r="Q132" i="11"/>
  <c r="P132" i="11"/>
  <c r="O132" i="11"/>
  <c r="N132" i="11"/>
  <c r="M132" i="11"/>
  <c r="K132" i="11"/>
  <c r="J132" i="11"/>
  <c r="I132" i="11"/>
  <c r="H132" i="11"/>
  <c r="G132" i="11"/>
  <c r="F132" i="11"/>
  <c r="R131" i="11"/>
  <c r="Q131" i="11"/>
  <c r="P131" i="11"/>
  <c r="O131" i="11"/>
  <c r="N131" i="11"/>
  <c r="M131" i="11"/>
  <c r="K131" i="11"/>
  <c r="J131" i="11"/>
  <c r="I131" i="11"/>
  <c r="H131" i="11"/>
  <c r="G131" i="11"/>
  <c r="F131" i="11"/>
  <c r="R130" i="11"/>
  <c r="Q130" i="11"/>
  <c r="P130" i="11"/>
  <c r="O130" i="11"/>
  <c r="N130" i="11"/>
  <c r="M130" i="11"/>
  <c r="K130" i="11"/>
  <c r="J130" i="11"/>
  <c r="I130" i="11"/>
  <c r="H130" i="11"/>
  <c r="G130" i="11"/>
  <c r="F130" i="11"/>
  <c r="R129" i="11"/>
  <c r="Q129" i="11"/>
  <c r="P129" i="11"/>
  <c r="O129" i="11"/>
  <c r="N129" i="11"/>
  <c r="M129" i="11"/>
  <c r="K129" i="11"/>
  <c r="J129" i="11"/>
  <c r="I129" i="11"/>
  <c r="H129" i="11"/>
  <c r="G129" i="11"/>
  <c r="F129" i="11"/>
  <c r="R128" i="11"/>
  <c r="Q128" i="11"/>
  <c r="P128" i="11"/>
  <c r="O128" i="11"/>
  <c r="N128" i="11"/>
  <c r="M128" i="11"/>
  <c r="K128" i="11"/>
  <c r="J128" i="11"/>
  <c r="I128" i="11"/>
  <c r="H128" i="11"/>
  <c r="G128" i="11"/>
  <c r="F128" i="11"/>
  <c r="R127" i="11"/>
  <c r="Q127" i="11"/>
  <c r="P127" i="11"/>
  <c r="O127" i="11"/>
  <c r="N127" i="11"/>
  <c r="M127" i="11"/>
  <c r="K127" i="11"/>
  <c r="J127" i="11"/>
  <c r="I127" i="11"/>
  <c r="H127" i="11"/>
  <c r="G127" i="11"/>
  <c r="F127" i="11"/>
  <c r="R126" i="11"/>
  <c r="Q126" i="11"/>
  <c r="P126" i="11"/>
  <c r="O126" i="11"/>
  <c r="N126" i="11"/>
  <c r="M126" i="11"/>
  <c r="K126" i="11"/>
  <c r="J126" i="11"/>
  <c r="I126" i="11"/>
  <c r="H126" i="11"/>
  <c r="G126" i="11"/>
  <c r="F126" i="11"/>
  <c r="R125" i="11"/>
  <c r="Q125" i="11"/>
  <c r="P125" i="11"/>
  <c r="O125" i="11"/>
  <c r="N125" i="11"/>
  <c r="M125" i="11"/>
  <c r="K125" i="11"/>
  <c r="J125" i="11"/>
  <c r="I125" i="11"/>
  <c r="H125" i="11"/>
  <c r="G125" i="11"/>
  <c r="F125" i="11"/>
  <c r="R124" i="11"/>
  <c r="Q124" i="11"/>
  <c r="P124" i="11"/>
  <c r="O124" i="11"/>
  <c r="N124" i="11"/>
  <c r="M124" i="11"/>
  <c r="K124" i="11"/>
  <c r="J124" i="11"/>
  <c r="I124" i="11"/>
  <c r="H124" i="11"/>
  <c r="G124" i="11"/>
  <c r="F124" i="11"/>
  <c r="R123" i="11"/>
  <c r="Q123" i="11"/>
  <c r="P123" i="11"/>
  <c r="O123" i="11"/>
  <c r="N123" i="11"/>
  <c r="M123" i="11"/>
  <c r="K123" i="11"/>
  <c r="J123" i="11"/>
  <c r="I123" i="11"/>
  <c r="H123" i="11"/>
  <c r="G123" i="11"/>
  <c r="F123" i="11"/>
  <c r="R122" i="11"/>
  <c r="Q122" i="11"/>
  <c r="P122" i="11"/>
  <c r="O122" i="11"/>
  <c r="N122" i="11"/>
  <c r="M122" i="11"/>
  <c r="K122" i="11"/>
  <c r="J122" i="11"/>
  <c r="I122" i="11"/>
  <c r="H122" i="11"/>
  <c r="G122" i="11"/>
  <c r="F122" i="11"/>
  <c r="R121" i="11"/>
  <c r="Q121" i="11"/>
  <c r="P121" i="11"/>
  <c r="O121" i="11"/>
  <c r="N121" i="11"/>
  <c r="M121" i="11"/>
  <c r="K121" i="11"/>
  <c r="J121" i="11"/>
  <c r="I121" i="11"/>
  <c r="H121" i="11"/>
  <c r="G121" i="11"/>
  <c r="F121" i="11"/>
  <c r="R120" i="11"/>
  <c r="Q120" i="11"/>
  <c r="P120" i="11"/>
  <c r="O120" i="11"/>
  <c r="N120" i="11"/>
  <c r="M120" i="11"/>
  <c r="K120" i="11"/>
  <c r="J120" i="11"/>
  <c r="I120" i="11"/>
  <c r="H120" i="11"/>
  <c r="G120" i="11"/>
  <c r="F120" i="11"/>
  <c r="R119" i="11"/>
  <c r="Q119" i="11"/>
  <c r="P119" i="11"/>
  <c r="O119" i="11"/>
  <c r="N119" i="11"/>
  <c r="M119" i="11"/>
  <c r="K119" i="11"/>
  <c r="J119" i="11"/>
  <c r="I119" i="11"/>
  <c r="H119" i="11"/>
  <c r="G119" i="11"/>
  <c r="F119" i="11"/>
  <c r="R118" i="11"/>
  <c r="Q118" i="11"/>
  <c r="P118" i="11"/>
  <c r="O118" i="11"/>
  <c r="N118" i="11"/>
  <c r="M118" i="11"/>
  <c r="K118" i="11"/>
  <c r="J118" i="11"/>
  <c r="I118" i="11"/>
  <c r="H118" i="11"/>
  <c r="G118" i="11"/>
  <c r="F118" i="11"/>
  <c r="R117" i="11"/>
  <c r="Q117" i="11"/>
  <c r="P117" i="11"/>
  <c r="O117" i="11"/>
  <c r="N117" i="11"/>
  <c r="M117" i="11"/>
  <c r="K117" i="11"/>
  <c r="J117" i="11"/>
  <c r="I117" i="11"/>
  <c r="H117" i="11"/>
  <c r="G117" i="11"/>
  <c r="F117" i="11"/>
  <c r="R116" i="11"/>
  <c r="Q116" i="11"/>
  <c r="P116" i="11"/>
  <c r="O116" i="11"/>
  <c r="N116" i="11"/>
  <c r="M116" i="11"/>
  <c r="K116" i="11"/>
  <c r="J116" i="11"/>
  <c r="I116" i="11"/>
  <c r="H116" i="11"/>
  <c r="G116" i="11"/>
  <c r="F116" i="11"/>
  <c r="R115" i="11"/>
  <c r="Q115" i="11"/>
  <c r="P115" i="11"/>
  <c r="O115" i="11"/>
  <c r="N115" i="11"/>
  <c r="M115" i="11"/>
  <c r="K115" i="11"/>
  <c r="J115" i="11"/>
  <c r="I115" i="11"/>
  <c r="H115" i="11"/>
  <c r="G115" i="11"/>
  <c r="F115" i="11"/>
  <c r="R114" i="11"/>
  <c r="Q114" i="11"/>
  <c r="P114" i="11"/>
  <c r="O114" i="11"/>
  <c r="N114" i="11"/>
  <c r="M114" i="11"/>
  <c r="K114" i="11"/>
  <c r="J114" i="11"/>
  <c r="I114" i="11"/>
  <c r="H114" i="11"/>
  <c r="G114" i="11"/>
  <c r="F114" i="11"/>
  <c r="R113" i="11"/>
  <c r="Q113" i="11"/>
  <c r="P113" i="11"/>
  <c r="O113" i="11"/>
  <c r="N113" i="11"/>
  <c r="M113" i="11"/>
  <c r="K113" i="11"/>
  <c r="J113" i="11"/>
  <c r="I113" i="11"/>
  <c r="H113" i="11"/>
  <c r="G113" i="11"/>
  <c r="F113" i="11"/>
  <c r="R112" i="11"/>
  <c r="Q112" i="11"/>
  <c r="P112" i="11"/>
  <c r="O112" i="11"/>
  <c r="N112" i="11"/>
  <c r="M112" i="11"/>
  <c r="K112" i="11"/>
  <c r="J112" i="11"/>
  <c r="I112" i="11"/>
  <c r="H112" i="11"/>
  <c r="G112" i="11"/>
  <c r="F112" i="11"/>
  <c r="R111" i="11"/>
  <c r="Q111" i="11"/>
  <c r="P111" i="11"/>
  <c r="O111" i="11"/>
  <c r="N111" i="11"/>
  <c r="M111" i="11"/>
  <c r="K111" i="11"/>
  <c r="J111" i="11"/>
  <c r="I111" i="11"/>
  <c r="H111" i="11"/>
  <c r="G111" i="11"/>
  <c r="F111" i="11"/>
  <c r="R110" i="11"/>
  <c r="Q110" i="11"/>
  <c r="P110" i="11"/>
  <c r="O110" i="11"/>
  <c r="N110" i="11"/>
  <c r="M110" i="11"/>
  <c r="K110" i="11"/>
  <c r="J110" i="11"/>
  <c r="I110" i="11"/>
  <c r="H110" i="11"/>
  <c r="G110" i="11"/>
  <c r="F110" i="11"/>
  <c r="R109" i="11"/>
  <c r="Q109" i="11"/>
  <c r="P109" i="11"/>
  <c r="O109" i="11"/>
  <c r="N109" i="11"/>
  <c r="M109" i="11"/>
  <c r="K109" i="11"/>
  <c r="J109" i="11"/>
  <c r="I109" i="11"/>
  <c r="H109" i="11"/>
  <c r="G109" i="11"/>
  <c r="F109" i="11"/>
  <c r="R108" i="11"/>
  <c r="Q108" i="11"/>
  <c r="P108" i="11"/>
  <c r="O108" i="11"/>
  <c r="N108" i="11"/>
  <c r="M108" i="11"/>
  <c r="K108" i="11"/>
  <c r="J108" i="11"/>
  <c r="I108" i="11"/>
  <c r="H108" i="11"/>
  <c r="G108" i="11"/>
  <c r="F108" i="11"/>
  <c r="R107" i="11"/>
  <c r="Q107" i="11"/>
  <c r="P107" i="11"/>
  <c r="O107" i="11"/>
  <c r="N107" i="11"/>
  <c r="M107" i="11"/>
  <c r="K107" i="11"/>
  <c r="J107" i="11"/>
  <c r="I107" i="11"/>
  <c r="H107" i="11"/>
  <c r="G107" i="11"/>
  <c r="F107" i="11"/>
  <c r="R106" i="11"/>
  <c r="Q106" i="11"/>
  <c r="P106" i="11"/>
  <c r="O106" i="11"/>
  <c r="N106" i="11"/>
  <c r="M106" i="11"/>
  <c r="K106" i="11"/>
  <c r="J106" i="11"/>
  <c r="I106" i="11"/>
  <c r="H106" i="11"/>
  <c r="G106" i="11"/>
  <c r="F106" i="11"/>
  <c r="R105" i="11"/>
  <c r="Q105" i="11"/>
  <c r="P105" i="11"/>
  <c r="O105" i="11"/>
  <c r="N105" i="11"/>
  <c r="M105" i="11"/>
  <c r="K105" i="11"/>
  <c r="J105" i="11"/>
  <c r="I105" i="11"/>
  <c r="H105" i="11"/>
  <c r="G105" i="11"/>
  <c r="F105" i="11"/>
  <c r="R104" i="11"/>
  <c r="Q104" i="11"/>
  <c r="P104" i="11"/>
  <c r="O104" i="11"/>
  <c r="N104" i="11"/>
  <c r="M104" i="11"/>
  <c r="K104" i="11"/>
  <c r="J104" i="11"/>
  <c r="I104" i="11"/>
  <c r="H104" i="11"/>
  <c r="G104" i="11"/>
  <c r="F104" i="11"/>
  <c r="R103" i="11"/>
  <c r="Q103" i="11"/>
  <c r="P103" i="11"/>
  <c r="O103" i="11"/>
  <c r="N103" i="11"/>
  <c r="M103" i="11"/>
  <c r="K103" i="11"/>
  <c r="J103" i="11"/>
  <c r="I103" i="11"/>
  <c r="H103" i="11"/>
  <c r="G103" i="11"/>
  <c r="F103" i="11"/>
  <c r="R102" i="11"/>
  <c r="Q102" i="11"/>
  <c r="P102" i="11"/>
  <c r="O102" i="11"/>
  <c r="N102" i="11"/>
  <c r="M102" i="11"/>
  <c r="K102" i="11"/>
  <c r="J102" i="11"/>
  <c r="I102" i="11"/>
  <c r="H102" i="11"/>
  <c r="G102" i="11"/>
  <c r="F102" i="11"/>
  <c r="R101" i="11"/>
  <c r="Q101" i="11"/>
  <c r="P101" i="11"/>
  <c r="O101" i="11"/>
  <c r="N101" i="11"/>
  <c r="M101" i="11"/>
  <c r="K101" i="11"/>
  <c r="J101" i="11"/>
  <c r="I101" i="11"/>
  <c r="H101" i="11"/>
  <c r="G101" i="11"/>
  <c r="F101" i="11"/>
  <c r="R100" i="11"/>
  <c r="Q100" i="11"/>
  <c r="P100" i="11"/>
  <c r="O100" i="11"/>
  <c r="N100" i="11"/>
  <c r="M100" i="11"/>
  <c r="K100" i="11"/>
  <c r="J100" i="11"/>
  <c r="I100" i="11"/>
  <c r="H100" i="11"/>
  <c r="G100" i="11"/>
  <c r="F100" i="11"/>
  <c r="R99" i="11"/>
  <c r="Q99" i="11"/>
  <c r="P99" i="11"/>
  <c r="O99" i="11"/>
  <c r="N99" i="11"/>
  <c r="M99" i="11"/>
  <c r="K99" i="11"/>
  <c r="J99" i="11"/>
  <c r="I99" i="11"/>
  <c r="H99" i="11"/>
  <c r="G99" i="11"/>
  <c r="F99" i="11"/>
  <c r="R98" i="11"/>
  <c r="Q98" i="11"/>
  <c r="P98" i="11"/>
  <c r="O98" i="11"/>
  <c r="N98" i="11"/>
  <c r="M98" i="11"/>
  <c r="K98" i="11"/>
  <c r="J98" i="11"/>
  <c r="I98" i="11"/>
  <c r="H98" i="11"/>
  <c r="G98" i="11"/>
  <c r="F98" i="11"/>
  <c r="R97" i="11"/>
  <c r="Q97" i="11"/>
  <c r="P97" i="11"/>
  <c r="O97" i="11"/>
  <c r="N97" i="11"/>
  <c r="M97" i="11"/>
  <c r="K97" i="11"/>
  <c r="J97" i="11"/>
  <c r="I97" i="11"/>
  <c r="H97" i="11"/>
  <c r="G97" i="11"/>
  <c r="F97" i="11"/>
  <c r="R96" i="11"/>
  <c r="Q96" i="11"/>
  <c r="P96" i="11"/>
  <c r="O96" i="11"/>
  <c r="N96" i="11"/>
  <c r="M96" i="11"/>
  <c r="K96" i="11"/>
  <c r="J96" i="11"/>
  <c r="I96" i="11"/>
  <c r="H96" i="11"/>
  <c r="G96" i="11"/>
  <c r="F96" i="11"/>
  <c r="R95" i="11"/>
  <c r="Q95" i="11"/>
  <c r="P95" i="11"/>
  <c r="O95" i="11"/>
  <c r="N95" i="11"/>
  <c r="M95" i="11"/>
  <c r="K95" i="11"/>
  <c r="J95" i="11"/>
  <c r="I95" i="11"/>
  <c r="H95" i="11"/>
  <c r="G95" i="11"/>
  <c r="F95" i="11"/>
  <c r="R94" i="11"/>
  <c r="Q94" i="11"/>
  <c r="P94" i="11"/>
  <c r="O94" i="11"/>
  <c r="N94" i="11"/>
  <c r="M94" i="11"/>
  <c r="K94" i="11"/>
  <c r="J94" i="11"/>
  <c r="I94" i="11"/>
  <c r="H94" i="11"/>
  <c r="G94" i="11"/>
  <c r="F94" i="11"/>
  <c r="R93" i="11"/>
  <c r="Q93" i="11"/>
  <c r="P93" i="11"/>
  <c r="O93" i="11"/>
  <c r="N93" i="11"/>
  <c r="M93" i="11"/>
  <c r="K93" i="11"/>
  <c r="J93" i="11"/>
  <c r="I93" i="11"/>
  <c r="H93" i="11"/>
  <c r="G93" i="11"/>
  <c r="F93" i="11"/>
  <c r="R92" i="11"/>
  <c r="Q92" i="11"/>
  <c r="P92" i="11"/>
  <c r="O92" i="11"/>
  <c r="N92" i="11"/>
  <c r="M92" i="11"/>
  <c r="K92" i="11"/>
  <c r="J92" i="11"/>
  <c r="I92" i="11"/>
  <c r="H92" i="11"/>
  <c r="G92" i="11"/>
  <c r="F92" i="11"/>
  <c r="R91" i="11"/>
  <c r="Q91" i="11"/>
  <c r="P91" i="11"/>
  <c r="O91" i="11"/>
  <c r="N91" i="11"/>
  <c r="M91" i="11"/>
  <c r="K91" i="11"/>
  <c r="J91" i="11"/>
  <c r="I91" i="11"/>
  <c r="H91" i="11"/>
  <c r="G91" i="11"/>
  <c r="F91" i="11"/>
  <c r="R90" i="11"/>
  <c r="Q90" i="11"/>
  <c r="P90" i="11"/>
  <c r="O90" i="11"/>
  <c r="N90" i="11"/>
  <c r="M90" i="11"/>
  <c r="K90" i="11"/>
  <c r="J90" i="11"/>
  <c r="I90" i="11"/>
  <c r="H90" i="11"/>
  <c r="G90" i="11"/>
  <c r="F90" i="11"/>
  <c r="R89" i="11"/>
  <c r="Q89" i="11"/>
  <c r="P89" i="11"/>
  <c r="O89" i="11"/>
  <c r="N89" i="11"/>
  <c r="M89" i="11"/>
  <c r="K89" i="11"/>
  <c r="J89" i="11"/>
  <c r="I89" i="11"/>
  <c r="H89" i="11"/>
  <c r="G89" i="11"/>
  <c r="F89" i="11"/>
  <c r="R88" i="11"/>
  <c r="Q88" i="11"/>
  <c r="P88" i="11"/>
  <c r="O88" i="11"/>
  <c r="N88" i="11"/>
  <c r="M88" i="11"/>
  <c r="K88" i="11"/>
  <c r="J88" i="11"/>
  <c r="I88" i="11"/>
  <c r="H88" i="11"/>
  <c r="G88" i="11"/>
  <c r="F88" i="11"/>
  <c r="R87" i="11"/>
  <c r="Q87" i="11"/>
  <c r="P87" i="11"/>
  <c r="O87" i="11"/>
  <c r="N87" i="11"/>
  <c r="M87" i="11"/>
  <c r="K87" i="11"/>
  <c r="J87" i="11"/>
  <c r="I87" i="11"/>
  <c r="H87" i="11"/>
  <c r="G87" i="11"/>
  <c r="F87" i="11"/>
  <c r="R86" i="11"/>
  <c r="Q86" i="11"/>
  <c r="P86" i="11"/>
  <c r="O86" i="11"/>
  <c r="N86" i="11"/>
  <c r="M86" i="11"/>
  <c r="K86" i="11"/>
  <c r="J86" i="11"/>
  <c r="I86" i="11"/>
  <c r="H86" i="11"/>
  <c r="G86" i="11"/>
  <c r="F86" i="11"/>
  <c r="R85" i="11"/>
  <c r="Q85" i="11"/>
  <c r="P85" i="11"/>
  <c r="O85" i="11"/>
  <c r="N85" i="11"/>
  <c r="M85" i="11"/>
  <c r="K85" i="11"/>
  <c r="J85" i="11"/>
  <c r="I85" i="11"/>
  <c r="H85" i="11"/>
  <c r="G85" i="11"/>
  <c r="F85" i="11"/>
  <c r="R84" i="11"/>
  <c r="Q84" i="11"/>
  <c r="P84" i="11"/>
  <c r="O84" i="11"/>
  <c r="N84" i="11"/>
  <c r="M84" i="11"/>
  <c r="K84" i="11"/>
  <c r="J84" i="11"/>
  <c r="I84" i="11"/>
  <c r="H84" i="11"/>
  <c r="G84" i="11"/>
  <c r="F84" i="11"/>
  <c r="R83" i="11"/>
  <c r="Q83" i="11"/>
  <c r="P83" i="11"/>
  <c r="O83" i="11"/>
  <c r="N83" i="11"/>
  <c r="M83" i="11"/>
  <c r="K83" i="11"/>
  <c r="J83" i="11"/>
  <c r="I83" i="11"/>
  <c r="H83" i="11"/>
  <c r="G83" i="11"/>
  <c r="F83" i="11"/>
  <c r="R82" i="11"/>
  <c r="Q82" i="11"/>
  <c r="P82" i="11"/>
  <c r="O82" i="11"/>
  <c r="N82" i="11"/>
  <c r="M82" i="11"/>
  <c r="K82" i="11"/>
  <c r="J82" i="11"/>
  <c r="I82" i="11"/>
  <c r="H82" i="11"/>
  <c r="G82" i="11"/>
  <c r="F82" i="11"/>
  <c r="R81" i="11"/>
  <c r="Q81" i="11"/>
  <c r="P81" i="11"/>
  <c r="O81" i="11"/>
  <c r="N81" i="11"/>
  <c r="M81" i="11"/>
  <c r="K81" i="11"/>
  <c r="J81" i="11"/>
  <c r="I81" i="11"/>
  <c r="H81" i="11"/>
  <c r="G81" i="11"/>
  <c r="F81" i="11"/>
  <c r="R80" i="11"/>
  <c r="Q80" i="11"/>
  <c r="P80" i="11"/>
  <c r="O80" i="11"/>
  <c r="N80" i="11"/>
  <c r="M80" i="11"/>
  <c r="K80" i="11"/>
  <c r="J80" i="11"/>
  <c r="I80" i="11"/>
  <c r="H80" i="11"/>
  <c r="G80" i="11"/>
  <c r="F80" i="11"/>
  <c r="R79" i="11"/>
  <c r="Q79" i="11"/>
  <c r="P79" i="11"/>
  <c r="O79" i="11"/>
  <c r="N79" i="11"/>
  <c r="M79" i="11"/>
  <c r="K79" i="11"/>
  <c r="J79" i="11"/>
  <c r="I79" i="11"/>
  <c r="H79" i="11"/>
  <c r="G79" i="11"/>
  <c r="F79" i="11"/>
  <c r="R78" i="11"/>
  <c r="Q78" i="11"/>
  <c r="P78" i="11"/>
  <c r="O78" i="11"/>
  <c r="N78" i="11"/>
  <c r="M78" i="11"/>
  <c r="K78" i="11"/>
  <c r="J78" i="11"/>
  <c r="I78" i="11"/>
  <c r="H78" i="11"/>
  <c r="G78" i="11"/>
  <c r="F78" i="11"/>
  <c r="R77" i="11"/>
  <c r="Q77" i="11"/>
  <c r="P77" i="11"/>
  <c r="O77" i="11"/>
  <c r="N77" i="11"/>
  <c r="M77" i="11"/>
  <c r="K77" i="11"/>
  <c r="J77" i="11"/>
  <c r="I77" i="11"/>
  <c r="H77" i="11"/>
  <c r="G77" i="11"/>
  <c r="F77" i="11"/>
  <c r="R76" i="11"/>
  <c r="Q76" i="11"/>
  <c r="P76" i="11"/>
  <c r="O76" i="11"/>
  <c r="N76" i="11"/>
  <c r="M76" i="11"/>
  <c r="K76" i="11"/>
  <c r="J76" i="11"/>
  <c r="I76" i="11"/>
  <c r="H76" i="11"/>
  <c r="G76" i="11"/>
  <c r="F76" i="11"/>
  <c r="R75" i="11"/>
  <c r="Q75" i="11"/>
  <c r="P75" i="11"/>
  <c r="O75" i="11"/>
  <c r="N75" i="11"/>
  <c r="M75" i="11"/>
  <c r="K75" i="11"/>
  <c r="J75" i="11"/>
  <c r="I75" i="11"/>
  <c r="H75" i="11"/>
  <c r="G75" i="11"/>
  <c r="F75" i="11"/>
  <c r="R74" i="11"/>
  <c r="Q74" i="11"/>
  <c r="P74" i="11"/>
  <c r="O74" i="11"/>
  <c r="N74" i="11"/>
  <c r="M74" i="11"/>
  <c r="K74" i="11"/>
  <c r="J74" i="11"/>
  <c r="I74" i="11"/>
  <c r="H74" i="11"/>
  <c r="G74" i="11"/>
  <c r="F74" i="11"/>
  <c r="R73" i="11"/>
  <c r="Q73" i="11"/>
  <c r="P73" i="11"/>
  <c r="O73" i="11"/>
  <c r="N73" i="11"/>
  <c r="M73" i="11"/>
  <c r="K73" i="11"/>
  <c r="J73" i="11"/>
  <c r="I73" i="11"/>
  <c r="H73" i="11"/>
  <c r="G73" i="11"/>
  <c r="F73" i="11"/>
  <c r="R72" i="11"/>
  <c r="Q72" i="11"/>
  <c r="P72" i="11"/>
  <c r="O72" i="11"/>
  <c r="N72" i="11"/>
  <c r="M72" i="11"/>
  <c r="K72" i="11"/>
  <c r="J72" i="11"/>
  <c r="I72" i="11"/>
  <c r="H72" i="11"/>
  <c r="G72" i="11"/>
  <c r="F72" i="11"/>
  <c r="R71" i="11"/>
  <c r="Q71" i="11"/>
  <c r="P71" i="11"/>
  <c r="O71" i="11"/>
  <c r="N71" i="11"/>
  <c r="M71" i="11"/>
  <c r="K71" i="11"/>
  <c r="J71" i="11"/>
  <c r="I71" i="11"/>
  <c r="H71" i="11"/>
  <c r="G71" i="11"/>
  <c r="F71" i="11"/>
  <c r="R70" i="11"/>
  <c r="Q70" i="11"/>
  <c r="P70" i="11"/>
  <c r="O70" i="11"/>
  <c r="N70" i="11"/>
  <c r="M70" i="11"/>
  <c r="K70" i="11"/>
  <c r="J70" i="11"/>
  <c r="I70" i="11"/>
  <c r="H70" i="11"/>
  <c r="G70" i="11"/>
  <c r="F70" i="11"/>
  <c r="R69" i="11"/>
  <c r="Q69" i="11"/>
  <c r="P69" i="11"/>
  <c r="O69" i="11"/>
  <c r="N69" i="11"/>
  <c r="M69" i="11"/>
  <c r="K69" i="11"/>
  <c r="J69" i="11"/>
  <c r="I69" i="11"/>
  <c r="H69" i="11"/>
  <c r="G69" i="11"/>
  <c r="F69" i="11"/>
  <c r="R68" i="11"/>
  <c r="Q68" i="11"/>
  <c r="P68" i="11"/>
  <c r="O68" i="11"/>
  <c r="N68" i="11"/>
  <c r="M68" i="11"/>
  <c r="K68" i="11"/>
  <c r="J68" i="11"/>
  <c r="I68" i="11"/>
  <c r="H68" i="11"/>
  <c r="G68" i="11"/>
  <c r="F68" i="11"/>
  <c r="R67" i="11"/>
  <c r="Q67" i="11"/>
  <c r="P67" i="11"/>
  <c r="O67" i="11"/>
  <c r="N67" i="11"/>
  <c r="M67" i="11"/>
  <c r="K67" i="11"/>
  <c r="J67" i="11"/>
  <c r="I67" i="11"/>
  <c r="H67" i="11"/>
  <c r="G67" i="11"/>
  <c r="F67" i="11"/>
  <c r="R66" i="11"/>
  <c r="Q66" i="11"/>
  <c r="P66" i="11"/>
  <c r="O66" i="11"/>
  <c r="N66" i="11"/>
  <c r="M66" i="11"/>
  <c r="K66" i="11"/>
  <c r="J66" i="11"/>
  <c r="I66" i="11"/>
  <c r="H66" i="11"/>
  <c r="G66" i="11"/>
  <c r="F66" i="11"/>
  <c r="R65" i="11"/>
  <c r="Q65" i="11"/>
  <c r="P65" i="11"/>
  <c r="O65" i="11"/>
  <c r="N65" i="11"/>
  <c r="M65" i="11"/>
  <c r="K65" i="11"/>
  <c r="J65" i="11"/>
  <c r="I65" i="11"/>
  <c r="H65" i="11"/>
  <c r="G65" i="11"/>
  <c r="F65" i="11"/>
  <c r="R64" i="11"/>
  <c r="Q64" i="11"/>
  <c r="P64" i="11"/>
  <c r="O64" i="11"/>
  <c r="N64" i="11"/>
  <c r="M64" i="11"/>
  <c r="K64" i="11"/>
  <c r="J64" i="11"/>
  <c r="I64" i="11"/>
  <c r="H64" i="11"/>
  <c r="G64" i="11"/>
  <c r="F64" i="11"/>
  <c r="R63" i="11"/>
  <c r="Q63" i="11"/>
  <c r="P63" i="11"/>
  <c r="O63" i="11"/>
  <c r="N63" i="11"/>
  <c r="M63" i="11"/>
  <c r="K63" i="11"/>
  <c r="J63" i="11"/>
  <c r="I63" i="11"/>
  <c r="H63" i="11"/>
  <c r="G63" i="11"/>
  <c r="F63" i="11"/>
  <c r="R62" i="11"/>
  <c r="Q62" i="11"/>
  <c r="P62" i="11"/>
  <c r="O62" i="11"/>
  <c r="N62" i="11"/>
  <c r="M62" i="11"/>
  <c r="K62" i="11"/>
  <c r="J62" i="11"/>
  <c r="I62" i="11"/>
  <c r="H62" i="11"/>
  <c r="G62" i="11"/>
  <c r="F62" i="11"/>
  <c r="R61" i="11"/>
  <c r="Q61" i="11"/>
  <c r="P61" i="11"/>
  <c r="O61" i="11"/>
  <c r="N61" i="11"/>
  <c r="M61" i="11"/>
  <c r="K61" i="11"/>
  <c r="J61" i="11"/>
  <c r="I61" i="11"/>
  <c r="H61" i="11"/>
  <c r="G61" i="11"/>
  <c r="F61" i="11"/>
  <c r="R60" i="11"/>
  <c r="Q60" i="11"/>
  <c r="P60" i="11"/>
  <c r="O60" i="11"/>
  <c r="N60" i="11"/>
  <c r="M60" i="11"/>
  <c r="K60" i="11"/>
  <c r="J60" i="11"/>
  <c r="I60" i="11"/>
  <c r="H60" i="11"/>
  <c r="G60" i="11"/>
  <c r="F60" i="11"/>
  <c r="R59" i="11"/>
  <c r="Q59" i="11"/>
  <c r="P59" i="11"/>
  <c r="O59" i="11"/>
  <c r="N59" i="11"/>
  <c r="M59" i="11"/>
  <c r="A59" i="11" s="1"/>
  <c r="B59" i="11" s="1"/>
  <c r="C59" i="11" s="1"/>
  <c r="K59" i="11"/>
  <c r="J59" i="11"/>
  <c r="I59" i="11"/>
  <c r="H59" i="11"/>
  <c r="G59" i="11"/>
  <c r="F59" i="11"/>
  <c r="R58" i="11"/>
  <c r="Q58" i="11"/>
  <c r="P58" i="11"/>
  <c r="O58" i="11"/>
  <c r="N58" i="11"/>
  <c r="M58" i="11"/>
  <c r="A58" i="11" s="1"/>
  <c r="B58" i="11" s="1"/>
  <c r="C58" i="11" s="1"/>
  <c r="K58" i="11"/>
  <c r="J58" i="11"/>
  <c r="I58" i="11"/>
  <c r="H58" i="11"/>
  <c r="G58" i="11"/>
  <c r="F58" i="11"/>
  <c r="R57" i="11"/>
  <c r="Q57" i="11"/>
  <c r="P57" i="11"/>
  <c r="O57" i="11"/>
  <c r="N57" i="11"/>
  <c r="M57" i="11"/>
  <c r="A57" i="11" s="1"/>
  <c r="B57" i="11" s="1"/>
  <c r="K57" i="11"/>
  <c r="J57" i="11"/>
  <c r="I57" i="11"/>
  <c r="H57" i="11"/>
  <c r="G57" i="11"/>
  <c r="F57" i="11"/>
  <c r="R56" i="11"/>
  <c r="Q56" i="11"/>
  <c r="P56" i="11"/>
  <c r="O56" i="11"/>
  <c r="N56" i="11"/>
  <c r="M56" i="11"/>
  <c r="A56" i="11" s="1"/>
  <c r="B56" i="11" s="1"/>
  <c r="C56" i="11" s="1"/>
  <c r="K56" i="11"/>
  <c r="J56" i="11"/>
  <c r="I56" i="11"/>
  <c r="H56" i="11"/>
  <c r="G56" i="11"/>
  <c r="F56" i="11"/>
  <c r="R55" i="11"/>
  <c r="Q55" i="11"/>
  <c r="P55" i="11"/>
  <c r="O55" i="11"/>
  <c r="N55" i="11"/>
  <c r="M55" i="11"/>
  <c r="A55" i="11" s="1"/>
  <c r="B55" i="11" s="1"/>
  <c r="C55" i="11" s="1"/>
  <c r="K55" i="11"/>
  <c r="J55" i="11"/>
  <c r="I55" i="11"/>
  <c r="H55" i="11"/>
  <c r="G55" i="11"/>
  <c r="F55" i="11"/>
  <c r="R54" i="11"/>
  <c r="Q54" i="11"/>
  <c r="P54" i="11"/>
  <c r="O54" i="11"/>
  <c r="N54" i="11"/>
  <c r="M54" i="11"/>
  <c r="A54" i="11" s="1"/>
  <c r="B54" i="11" s="1"/>
  <c r="C54" i="11" s="1"/>
  <c r="K54" i="11"/>
  <c r="J54" i="11"/>
  <c r="I54" i="11"/>
  <c r="H54" i="11"/>
  <c r="G54" i="11"/>
  <c r="F54" i="11"/>
  <c r="R53" i="11"/>
  <c r="Q53" i="11"/>
  <c r="P53" i="11"/>
  <c r="O53" i="11"/>
  <c r="N53" i="11"/>
  <c r="M53" i="11"/>
  <c r="A53" i="11" s="1"/>
  <c r="B53" i="11" s="1"/>
  <c r="C53" i="11" s="1"/>
  <c r="K53" i="11"/>
  <c r="J53" i="11"/>
  <c r="I53" i="11"/>
  <c r="H53" i="11"/>
  <c r="G53" i="11"/>
  <c r="F53" i="11"/>
  <c r="R52" i="11"/>
  <c r="Q52" i="11"/>
  <c r="P52" i="11"/>
  <c r="O52" i="11"/>
  <c r="N52" i="11"/>
  <c r="M52" i="11"/>
  <c r="A52" i="11" s="1"/>
  <c r="B52" i="11" s="1"/>
  <c r="K52" i="11"/>
  <c r="J52" i="11"/>
  <c r="I52" i="11"/>
  <c r="H52" i="11"/>
  <c r="G52" i="11"/>
  <c r="F52" i="11"/>
  <c r="R51" i="11"/>
  <c r="Q51" i="11"/>
  <c r="P51" i="11"/>
  <c r="O51" i="11"/>
  <c r="N51" i="11"/>
  <c r="M51" i="11"/>
  <c r="A51" i="11" s="1"/>
  <c r="B51" i="11" s="1"/>
  <c r="C51" i="11" s="1"/>
  <c r="K51" i="11"/>
  <c r="J51" i="11"/>
  <c r="I51" i="11"/>
  <c r="H51" i="11"/>
  <c r="G51" i="11"/>
  <c r="F51" i="11"/>
  <c r="R50" i="11"/>
  <c r="Q50" i="11"/>
  <c r="P50" i="11"/>
  <c r="O50" i="11"/>
  <c r="N50" i="11"/>
  <c r="M50" i="11"/>
  <c r="A50" i="11" s="1"/>
  <c r="B50" i="11" s="1"/>
  <c r="C50" i="11" s="1"/>
  <c r="K50" i="11"/>
  <c r="J50" i="11"/>
  <c r="I50" i="11"/>
  <c r="H50" i="11"/>
  <c r="G50" i="11"/>
  <c r="F50" i="11"/>
  <c r="R49" i="11"/>
  <c r="Q49" i="11"/>
  <c r="P49" i="11"/>
  <c r="O49" i="11"/>
  <c r="N49" i="11"/>
  <c r="M49" i="11"/>
  <c r="A49" i="11" s="1"/>
  <c r="B49" i="11" s="1"/>
  <c r="C49" i="11" s="1"/>
  <c r="K49" i="11"/>
  <c r="J49" i="11"/>
  <c r="I49" i="11"/>
  <c r="H49" i="11"/>
  <c r="G49" i="11"/>
  <c r="F49" i="11"/>
  <c r="R48" i="11"/>
  <c r="Q48" i="11"/>
  <c r="P48" i="11"/>
  <c r="O48" i="11"/>
  <c r="N48" i="11"/>
  <c r="M48" i="11"/>
  <c r="A48" i="11" s="1"/>
  <c r="B48" i="11" s="1"/>
  <c r="C48" i="11" s="1"/>
  <c r="K48" i="11"/>
  <c r="J48" i="11"/>
  <c r="I48" i="11"/>
  <c r="H48" i="11"/>
  <c r="G48" i="11"/>
  <c r="F48" i="11"/>
  <c r="R47" i="11"/>
  <c r="Q47" i="11"/>
  <c r="P47" i="11"/>
  <c r="O47" i="11"/>
  <c r="N47" i="11"/>
  <c r="M47" i="11"/>
  <c r="A47" i="11" s="1"/>
  <c r="B47" i="11" s="1"/>
  <c r="C47" i="11" s="1"/>
  <c r="K47" i="11"/>
  <c r="J47" i="11"/>
  <c r="I47" i="11"/>
  <c r="H47" i="11"/>
  <c r="G47" i="11"/>
  <c r="F47" i="11"/>
  <c r="R46" i="11"/>
  <c r="Q46" i="11"/>
  <c r="P46" i="11"/>
  <c r="O46" i="11"/>
  <c r="N46" i="11"/>
  <c r="M46" i="11"/>
  <c r="A46" i="11" s="1"/>
  <c r="B46" i="11" s="1"/>
  <c r="C46" i="11" s="1"/>
  <c r="K46" i="11"/>
  <c r="J46" i="11"/>
  <c r="I46" i="11"/>
  <c r="H46" i="11"/>
  <c r="G46" i="11"/>
  <c r="F46" i="11"/>
  <c r="R45" i="11"/>
  <c r="Q45" i="11"/>
  <c r="P45" i="11"/>
  <c r="O45" i="11"/>
  <c r="N45" i="11"/>
  <c r="M45" i="11"/>
  <c r="A45" i="11" s="1"/>
  <c r="B45" i="11" s="1"/>
  <c r="C45" i="11" s="1"/>
  <c r="K45" i="11"/>
  <c r="J45" i="11"/>
  <c r="I45" i="11"/>
  <c r="H45" i="11"/>
  <c r="G45" i="11"/>
  <c r="F45" i="11"/>
  <c r="R44" i="11"/>
  <c r="Q44" i="11"/>
  <c r="P44" i="11"/>
  <c r="O44" i="11"/>
  <c r="N44" i="11"/>
  <c r="M44" i="11"/>
  <c r="A44" i="11" s="1"/>
  <c r="B44" i="11" s="1"/>
  <c r="C44" i="11" s="1"/>
  <c r="K44" i="11"/>
  <c r="J44" i="11"/>
  <c r="I44" i="11"/>
  <c r="H44" i="11"/>
  <c r="G44" i="11"/>
  <c r="F44" i="11"/>
  <c r="R43" i="11"/>
  <c r="Q43" i="11"/>
  <c r="P43" i="11"/>
  <c r="O43" i="11"/>
  <c r="N43" i="11"/>
  <c r="M43" i="11"/>
  <c r="A43" i="11" s="1"/>
  <c r="B43" i="11" s="1"/>
  <c r="C43" i="11" s="1"/>
  <c r="K43" i="11"/>
  <c r="J43" i="11"/>
  <c r="I43" i="11"/>
  <c r="H43" i="11"/>
  <c r="G43" i="11"/>
  <c r="F43" i="11"/>
  <c r="R42" i="11"/>
  <c r="Q42" i="11"/>
  <c r="P42" i="11"/>
  <c r="O42" i="11"/>
  <c r="N42" i="11"/>
  <c r="M42" i="11"/>
  <c r="A42" i="11" s="1"/>
  <c r="B42" i="11" s="1"/>
  <c r="C42" i="11" s="1"/>
  <c r="K42" i="11"/>
  <c r="J42" i="11"/>
  <c r="I42" i="11"/>
  <c r="H42" i="11"/>
  <c r="G42" i="11"/>
  <c r="F42" i="11"/>
  <c r="R41" i="11"/>
  <c r="Q41" i="11"/>
  <c r="P41" i="11"/>
  <c r="O41" i="11"/>
  <c r="N41" i="11"/>
  <c r="M41" i="11"/>
  <c r="A41" i="11" s="1"/>
  <c r="B41" i="11" s="1"/>
  <c r="C41" i="11" s="1"/>
  <c r="K41" i="11"/>
  <c r="J41" i="11"/>
  <c r="I41" i="11"/>
  <c r="H41" i="11"/>
  <c r="G41" i="11"/>
  <c r="F41" i="11"/>
  <c r="R40" i="11"/>
  <c r="Q40" i="11"/>
  <c r="P40" i="11"/>
  <c r="O40" i="11"/>
  <c r="N40" i="11"/>
  <c r="M40" i="11"/>
  <c r="A40" i="11" s="1"/>
  <c r="B40" i="11" s="1"/>
  <c r="K40" i="11"/>
  <c r="J40" i="11"/>
  <c r="I40" i="11"/>
  <c r="H40" i="11"/>
  <c r="G40" i="11"/>
  <c r="F40" i="11"/>
  <c r="R39" i="11"/>
  <c r="Q39" i="11"/>
  <c r="P39" i="11"/>
  <c r="O39" i="11"/>
  <c r="N39" i="11"/>
  <c r="M39" i="11"/>
  <c r="A39" i="11" s="1"/>
  <c r="B39" i="11" s="1"/>
  <c r="K39" i="11"/>
  <c r="J39" i="11"/>
  <c r="I39" i="11"/>
  <c r="H39" i="11"/>
  <c r="G39" i="11"/>
  <c r="F39" i="11"/>
  <c r="R38" i="11"/>
  <c r="Q38" i="11"/>
  <c r="P38" i="11"/>
  <c r="O38" i="11"/>
  <c r="N38" i="11"/>
  <c r="M38" i="11"/>
  <c r="A38" i="11" s="1"/>
  <c r="B38" i="11" s="1"/>
  <c r="C38" i="11" s="1"/>
  <c r="K38" i="11"/>
  <c r="J38" i="11"/>
  <c r="I38" i="11"/>
  <c r="H38" i="11"/>
  <c r="G38" i="11"/>
  <c r="F38" i="11"/>
  <c r="R37" i="11"/>
  <c r="Q37" i="11"/>
  <c r="P37" i="11"/>
  <c r="O37" i="11"/>
  <c r="N37" i="11"/>
  <c r="M37" i="11"/>
  <c r="A37" i="11" s="1"/>
  <c r="B37" i="11" s="1"/>
  <c r="C37" i="11" s="1"/>
  <c r="K37" i="11"/>
  <c r="J37" i="11"/>
  <c r="I37" i="11"/>
  <c r="H37" i="11"/>
  <c r="G37" i="11"/>
  <c r="F37" i="11"/>
  <c r="R36" i="11"/>
  <c r="Q36" i="11"/>
  <c r="P36" i="11"/>
  <c r="O36" i="11"/>
  <c r="N36" i="11"/>
  <c r="M36" i="11"/>
  <c r="A36" i="11" s="1"/>
  <c r="B36" i="11" s="1"/>
  <c r="K36" i="11"/>
  <c r="J36" i="11"/>
  <c r="I36" i="11"/>
  <c r="H36" i="11"/>
  <c r="G36" i="11"/>
  <c r="F36" i="11"/>
  <c r="R35" i="11"/>
  <c r="Q35" i="11"/>
  <c r="P35" i="11"/>
  <c r="O35" i="11"/>
  <c r="N35" i="11"/>
  <c r="M35" i="11"/>
  <c r="A35" i="11" s="1"/>
  <c r="B35" i="11" s="1"/>
  <c r="C35" i="11" s="1"/>
  <c r="K35" i="11"/>
  <c r="J35" i="11"/>
  <c r="I35" i="11"/>
  <c r="H35" i="11"/>
  <c r="G35" i="11"/>
  <c r="F35" i="11"/>
  <c r="R34" i="11"/>
  <c r="Q34" i="11"/>
  <c r="P34" i="11"/>
  <c r="O34" i="11"/>
  <c r="N34" i="11"/>
  <c r="M34" i="11"/>
  <c r="A34" i="11" s="1"/>
  <c r="B34" i="11" s="1"/>
  <c r="C34" i="11" s="1"/>
  <c r="K34" i="11"/>
  <c r="J34" i="11"/>
  <c r="I34" i="11"/>
  <c r="H34" i="11"/>
  <c r="G34" i="11"/>
  <c r="F34" i="11"/>
  <c r="R33" i="11"/>
  <c r="Q33" i="11"/>
  <c r="P33" i="11"/>
  <c r="O33" i="11"/>
  <c r="N33" i="11"/>
  <c r="M33" i="11"/>
  <c r="A33" i="11" s="1"/>
  <c r="B33" i="11" s="1"/>
  <c r="K33" i="11"/>
  <c r="J33" i="11"/>
  <c r="I33" i="11"/>
  <c r="H33" i="11"/>
  <c r="G33" i="11"/>
  <c r="F33" i="11"/>
  <c r="R32" i="11"/>
  <c r="Q32" i="11"/>
  <c r="P32" i="11"/>
  <c r="O32" i="11"/>
  <c r="N32" i="11"/>
  <c r="M32" i="11"/>
  <c r="A32" i="11" s="1"/>
  <c r="B32" i="11" s="1"/>
  <c r="C32" i="11" s="1"/>
  <c r="K32" i="11"/>
  <c r="J32" i="11"/>
  <c r="I32" i="11"/>
  <c r="H32" i="11"/>
  <c r="G32" i="11"/>
  <c r="F32" i="11"/>
  <c r="R31" i="11"/>
  <c r="Q31" i="11"/>
  <c r="P31" i="11"/>
  <c r="O31" i="11"/>
  <c r="N31" i="11"/>
  <c r="M31" i="11"/>
  <c r="A31" i="11" s="1"/>
  <c r="B31" i="11" s="1"/>
  <c r="C31" i="11" s="1"/>
  <c r="K31" i="11"/>
  <c r="J31" i="11"/>
  <c r="I31" i="11"/>
  <c r="H31" i="11"/>
  <c r="G31" i="11"/>
  <c r="F31" i="11"/>
  <c r="R30" i="11"/>
  <c r="Q30" i="11"/>
  <c r="P30" i="11"/>
  <c r="O30" i="11"/>
  <c r="N30" i="11"/>
  <c r="M30" i="11"/>
  <c r="A30" i="11" s="1"/>
  <c r="B30" i="11" s="1"/>
  <c r="K30" i="11"/>
  <c r="J30" i="11"/>
  <c r="I30" i="11"/>
  <c r="H30" i="11"/>
  <c r="G30" i="11"/>
  <c r="F30" i="11"/>
  <c r="R29" i="11"/>
  <c r="Q29" i="11"/>
  <c r="P29" i="11"/>
  <c r="O29" i="11"/>
  <c r="N29" i="11"/>
  <c r="M29" i="11"/>
  <c r="A29" i="11" s="1"/>
  <c r="B29" i="11" s="1"/>
  <c r="C29" i="11" s="1"/>
  <c r="K29" i="11"/>
  <c r="J29" i="11"/>
  <c r="I29" i="11"/>
  <c r="H29" i="11"/>
  <c r="G29" i="11"/>
  <c r="F29" i="11"/>
  <c r="R28" i="11"/>
  <c r="Q28" i="11"/>
  <c r="P28" i="11"/>
  <c r="O28" i="11"/>
  <c r="N28" i="11"/>
  <c r="M28" i="11"/>
  <c r="A28" i="11" s="1"/>
  <c r="B28" i="11" s="1"/>
  <c r="C28" i="11" s="1"/>
  <c r="K28" i="11"/>
  <c r="J28" i="11"/>
  <c r="I28" i="11"/>
  <c r="H28" i="11"/>
  <c r="G28" i="11"/>
  <c r="F28" i="11"/>
  <c r="R27" i="11"/>
  <c r="Q27" i="11"/>
  <c r="P27" i="11"/>
  <c r="O27" i="11"/>
  <c r="N27" i="11"/>
  <c r="M27" i="11"/>
  <c r="A27" i="11" s="1"/>
  <c r="B27" i="11" s="1"/>
  <c r="K27" i="11"/>
  <c r="J27" i="11"/>
  <c r="I27" i="11"/>
  <c r="H27" i="11"/>
  <c r="G27" i="11"/>
  <c r="F27" i="11"/>
  <c r="R26" i="11"/>
  <c r="Q26" i="11"/>
  <c r="P26" i="11"/>
  <c r="O26" i="11"/>
  <c r="N26" i="11"/>
  <c r="M26" i="11"/>
  <c r="A26" i="11" s="1"/>
  <c r="B26" i="11" s="1"/>
  <c r="C26" i="11" s="1"/>
  <c r="K26" i="11"/>
  <c r="J26" i="11"/>
  <c r="I26" i="11"/>
  <c r="H26" i="11"/>
  <c r="G26" i="11"/>
  <c r="F26" i="11"/>
  <c r="R25" i="11"/>
  <c r="Q25" i="11"/>
  <c r="P25" i="11"/>
  <c r="O25" i="11"/>
  <c r="N25" i="11"/>
  <c r="M25" i="11"/>
  <c r="A25" i="11" s="1"/>
  <c r="B25" i="11" s="1"/>
  <c r="C25" i="11" s="1"/>
  <c r="K25" i="11"/>
  <c r="J25" i="11"/>
  <c r="I25" i="11"/>
  <c r="H25" i="11"/>
  <c r="G25" i="11"/>
  <c r="F25" i="11"/>
  <c r="R24" i="11"/>
  <c r="Q24" i="11"/>
  <c r="P24" i="11"/>
  <c r="O24" i="11"/>
  <c r="N24" i="11"/>
  <c r="M24" i="11"/>
  <c r="A24" i="11" s="1"/>
  <c r="B24" i="11" s="1"/>
  <c r="K24" i="11"/>
  <c r="J24" i="11"/>
  <c r="I24" i="11"/>
  <c r="H24" i="11"/>
  <c r="G24" i="11"/>
  <c r="F24" i="11"/>
  <c r="R23" i="11"/>
  <c r="Q23" i="11"/>
  <c r="P23" i="11"/>
  <c r="O23" i="11"/>
  <c r="N23" i="11"/>
  <c r="M23" i="11"/>
  <c r="A23" i="11" s="1"/>
  <c r="B23" i="11" s="1"/>
  <c r="K23" i="11"/>
  <c r="J23" i="11"/>
  <c r="I23" i="11"/>
  <c r="H23" i="11"/>
  <c r="G23" i="11"/>
  <c r="F23" i="11"/>
  <c r="R22" i="11"/>
  <c r="Q22" i="11"/>
  <c r="P22" i="11"/>
  <c r="O22" i="11"/>
  <c r="N22" i="11"/>
  <c r="M22" i="11"/>
  <c r="A22" i="11" s="1"/>
  <c r="B22" i="11" s="1"/>
  <c r="K22" i="11"/>
  <c r="J22" i="11"/>
  <c r="I22" i="11"/>
  <c r="H22" i="11"/>
  <c r="G22" i="11"/>
  <c r="F22" i="11"/>
  <c r="R21" i="11"/>
  <c r="Q21" i="11"/>
  <c r="P21" i="11"/>
  <c r="O21" i="11"/>
  <c r="N21" i="11"/>
  <c r="M21" i="11"/>
  <c r="A21" i="11" s="1"/>
  <c r="B21" i="11" s="1"/>
  <c r="C21" i="11" s="1"/>
  <c r="K21" i="11"/>
  <c r="J21" i="11"/>
  <c r="I21" i="11"/>
  <c r="H21" i="11"/>
  <c r="G21" i="11"/>
  <c r="F21" i="11"/>
  <c r="R20" i="11"/>
  <c r="Q20" i="11"/>
  <c r="P20" i="11"/>
  <c r="O20" i="11"/>
  <c r="N20" i="11"/>
  <c r="M20" i="11"/>
  <c r="A20" i="11" s="1"/>
  <c r="B20" i="11" s="1"/>
  <c r="C20" i="11" s="1"/>
  <c r="K20" i="11"/>
  <c r="J20" i="11"/>
  <c r="I20" i="11"/>
  <c r="H20" i="11"/>
  <c r="G20" i="11"/>
  <c r="F20" i="11"/>
  <c r="R19" i="11"/>
  <c r="Q19" i="11"/>
  <c r="P19" i="11"/>
  <c r="O19" i="11"/>
  <c r="N19" i="11"/>
  <c r="M19" i="11"/>
  <c r="A19" i="11" s="1"/>
  <c r="B19" i="11" s="1"/>
  <c r="K19" i="11"/>
  <c r="J19" i="11"/>
  <c r="I19" i="11"/>
  <c r="H19" i="11"/>
  <c r="G19" i="11"/>
  <c r="F19" i="11"/>
  <c r="R18" i="11"/>
  <c r="Q18" i="11"/>
  <c r="P18" i="11"/>
  <c r="O18" i="11"/>
  <c r="N18" i="11"/>
  <c r="M18" i="11"/>
  <c r="A18" i="11" s="1"/>
  <c r="B18" i="11" s="1"/>
  <c r="C18" i="11" s="1"/>
  <c r="K18" i="11"/>
  <c r="J18" i="11"/>
  <c r="I18" i="11"/>
  <c r="H18" i="11"/>
  <c r="G18" i="11"/>
  <c r="F18" i="11"/>
  <c r="R17" i="11"/>
  <c r="Q17" i="11"/>
  <c r="P17" i="11"/>
  <c r="O17" i="11"/>
  <c r="N17" i="11"/>
  <c r="M17" i="11"/>
  <c r="A17" i="11" s="1"/>
  <c r="B17" i="11" s="1"/>
  <c r="C17" i="11" s="1"/>
  <c r="K17" i="11"/>
  <c r="J17" i="11"/>
  <c r="I17" i="11"/>
  <c r="H17" i="11"/>
  <c r="G17" i="11"/>
  <c r="F17" i="11"/>
  <c r="R16" i="11"/>
  <c r="Q16" i="11"/>
  <c r="P16" i="11"/>
  <c r="O16" i="11"/>
  <c r="N16" i="11"/>
  <c r="M16" i="11"/>
  <c r="A16" i="11" s="1"/>
  <c r="B16" i="11" s="1"/>
  <c r="C16" i="11" s="1"/>
  <c r="K16" i="11"/>
  <c r="J16" i="11"/>
  <c r="I16" i="11"/>
  <c r="H16" i="11"/>
  <c r="G16" i="11"/>
  <c r="F16" i="11"/>
  <c r="R15" i="11"/>
  <c r="Q15" i="11"/>
  <c r="P15" i="11"/>
  <c r="O15" i="11"/>
  <c r="N15" i="11"/>
  <c r="M15" i="11"/>
  <c r="A15" i="11" s="1"/>
  <c r="B15" i="11" s="1"/>
  <c r="C15" i="11" s="1"/>
  <c r="K15" i="11"/>
  <c r="J15" i="11"/>
  <c r="I15" i="11"/>
  <c r="H15" i="11"/>
  <c r="G15" i="11"/>
  <c r="F15" i="11"/>
  <c r="R14" i="11"/>
  <c r="Q14" i="11"/>
  <c r="P14" i="11"/>
  <c r="O14" i="11"/>
  <c r="N14" i="11"/>
  <c r="M14" i="11"/>
  <c r="A14" i="11" s="1"/>
  <c r="B14" i="11" s="1"/>
  <c r="K14" i="11"/>
  <c r="J14" i="11"/>
  <c r="I14" i="11"/>
  <c r="H14" i="11"/>
  <c r="G14" i="11"/>
  <c r="F14" i="11"/>
  <c r="R13" i="11"/>
  <c r="Q13" i="11"/>
  <c r="P13" i="11"/>
  <c r="O13" i="11"/>
  <c r="N13" i="11"/>
  <c r="M13" i="11"/>
  <c r="A13" i="11" s="1"/>
  <c r="B13" i="11" s="1"/>
  <c r="C13" i="11" s="1"/>
  <c r="K13" i="11"/>
  <c r="J13" i="11"/>
  <c r="I13" i="11"/>
  <c r="H13" i="11"/>
  <c r="G13" i="11"/>
  <c r="F13" i="11"/>
  <c r="R12" i="11"/>
  <c r="Q12" i="11"/>
  <c r="P12" i="11"/>
  <c r="O12" i="11"/>
  <c r="N12" i="11"/>
  <c r="M12" i="11"/>
  <c r="A12" i="11" s="1"/>
  <c r="B12" i="11" s="1"/>
  <c r="C12" i="11" s="1"/>
  <c r="K12" i="11"/>
  <c r="J12" i="11"/>
  <c r="I12" i="11"/>
  <c r="H12" i="11"/>
  <c r="G12" i="11"/>
  <c r="F12" i="11"/>
  <c r="R11" i="11"/>
  <c r="Q11" i="11"/>
  <c r="P11" i="11"/>
  <c r="O11" i="11"/>
  <c r="N11" i="11"/>
  <c r="M11" i="11"/>
  <c r="A11" i="11" s="1"/>
  <c r="B11" i="11" s="1"/>
  <c r="C11" i="11" s="1"/>
  <c r="K11" i="11"/>
  <c r="J11" i="11"/>
  <c r="I11" i="11"/>
  <c r="H11" i="11"/>
  <c r="G11" i="11"/>
  <c r="F11" i="11"/>
  <c r="R10" i="11"/>
  <c r="Q10" i="11"/>
  <c r="P10" i="11"/>
  <c r="O10" i="11"/>
  <c r="N10" i="11"/>
  <c r="M10" i="11"/>
  <c r="A10" i="11" s="1"/>
  <c r="B10" i="11" s="1"/>
  <c r="C10" i="11" s="1"/>
  <c r="K10" i="11"/>
  <c r="J10" i="11"/>
  <c r="I10" i="11"/>
  <c r="H10" i="11"/>
  <c r="G10" i="11"/>
  <c r="F10" i="11"/>
  <c r="R9" i="11"/>
  <c r="Q9" i="11"/>
  <c r="P9" i="11"/>
  <c r="O9" i="11"/>
  <c r="N9" i="11"/>
  <c r="M9" i="11"/>
  <c r="A9" i="11" s="1"/>
  <c r="B9" i="11" s="1"/>
  <c r="C9" i="11" s="1"/>
  <c r="K9" i="11"/>
  <c r="J9" i="11"/>
  <c r="I9" i="11"/>
  <c r="H9" i="11"/>
  <c r="G9" i="11"/>
  <c r="F9" i="11"/>
  <c r="R8" i="11"/>
  <c r="Q8" i="11"/>
  <c r="P8" i="11"/>
  <c r="O8" i="11"/>
  <c r="N8" i="11"/>
  <c r="M8" i="11"/>
  <c r="A8" i="11" s="1"/>
  <c r="B8" i="11" s="1"/>
  <c r="C8" i="11" s="1"/>
  <c r="K8" i="11"/>
  <c r="J8" i="11"/>
  <c r="I8" i="11"/>
  <c r="H8" i="11"/>
  <c r="G8" i="11"/>
  <c r="F8" i="11"/>
  <c r="R7" i="11"/>
  <c r="Q7" i="11"/>
  <c r="P7" i="11"/>
  <c r="O7" i="11"/>
  <c r="N7" i="11"/>
  <c r="M7" i="11"/>
  <c r="A7" i="11" s="1"/>
  <c r="B7" i="11" s="1"/>
  <c r="C7" i="11" s="1"/>
  <c r="K7" i="11"/>
  <c r="J7" i="11"/>
  <c r="I7" i="11"/>
  <c r="H7" i="11"/>
  <c r="G7" i="11"/>
  <c r="F7" i="11"/>
  <c r="R6" i="11"/>
  <c r="Q6" i="11"/>
  <c r="P6" i="11"/>
  <c r="O6" i="11"/>
  <c r="N6" i="11"/>
  <c r="M6" i="11"/>
  <c r="A6" i="11" s="1"/>
  <c r="B6" i="11" s="1"/>
  <c r="K6" i="11"/>
  <c r="J6" i="11"/>
  <c r="I6" i="11"/>
  <c r="H6" i="11"/>
  <c r="G6" i="11"/>
  <c r="F6" i="11"/>
  <c r="N9" i="15" l="1"/>
  <c r="A9" i="15"/>
  <c r="N12" i="15"/>
  <c r="A12" i="15"/>
  <c r="N15" i="15"/>
  <c r="A15" i="15"/>
  <c r="C14" i="11"/>
  <c r="C19" i="11"/>
  <c r="A20" i="15"/>
  <c r="N20" i="15"/>
  <c r="C27" i="11"/>
  <c r="N28" i="15"/>
  <c r="A28" i="15"/>
  <c r="N31" i="15"/>
  <c r="A31" i="15"/>
  <c r="C30" i="11"/>
  <c r="A35" i="15"/>
  <c r="N35" i="15"/>
  <c r="N44" i="15"/>
  <c r="A44" i="15"/>
  <c r="N48" i="15"/>
  <c r="A48" i="15"/>
  <c r="N54" i="15"/>
  <c r="A54" i="15"/>
  <c r="C6" i="11"/>
  <c r="N7" i="15"/>
  <c r="A7" i="15"/>
  <c r="N11" i="15"/>
  <c r="A11" i="15"/>
  <c r="N16" i="15"/>
  <c r="A16" i="15"/>
  <c r="N32" i="15"/>
  <c r="A32" i="15"/>
  <c r="N43" i="15"/>
  <c r="A43" i="15"/>
  <c r="N49" i="15"/>
  <c r="A49" i="15"/>
  <c r="N55" i="15"/>
  <c r="A55" i="15"/>
  <c r="N8" i="15"/>
  <c r="A8" i="15"/>
  <c r="N13" i="15"/>
  <c r="A13" i="15"/>
  <c r="A17" i="15"/>
  <c r="N17" i="15"/>
  <c r="A21" i="15"/>
  <c r="N21" i="15"/>
  <c r="A25" i="15"/>
  <c r="N25" i="15"/>
  <c r="C24" i="11"/>
  <c r="A29" i="15"/>
  <c r="N29" i="15"/>
  <c r="N38" i="15"/>
  <c r="A38" i="15"/>
  <c r="A42" i="15"/>
  <c r="N42" i="15"/>
  <c r="N46" i="15"/>
  <c r="A46" i="15"/>
  <c r="N51" i="15"/>
  <c r="A51" i="15"/>
  <c r="N10" i="15"/>
  <c r="A10" i="15"/>
  <c r="A18" i="15"/>
  <c r="N18" i="15"/>
  <c r="N26" i="15"/>
  <c r="A26" i="15"/>
  <c r="C33" i="11"/>
  <c r="N34" i="15"/>
  <c r="A34" i="15"/>
  <c r="N37" i="15"/>
  <c r="A37" i="15"/>
  <c r="C36" i="11"/>
  <c r="N41" i="15"/>
  <c r="A41" i="15"/>
  <c r="C40" i="11"/>
  <c r="N45" i="15"/>
  <c r="A45" i="15"/>
  <c r="N47" i="15"/>
  <c r="A47" i="15"/>
  <c r="N50" i="15"/>
  <c r="A50" i="15"/>
  <c r="C52" i="11"/>
  <c r="N53" i="15"/>
  <c r="A53" i="15"/>
  <c r="N56" i="15"/>
  <c r="A56" i="15"/>
  <c r="A56" i="13"/>
  <c r="N58" i="15"/>
  <c r="A58" i="15"/>
  <c r="N59" i="15"/>
  <c r="A59" i="15"/>
  <c r="A60" i="11"/>
  <c r="B60" i="11" s="1"/>
  <c r="C60" i="11" s="1"/>
  <c r="C57" i="11" s="1"/>
  <c r="A61" i="11"/>
  <c r="B61" i="11" s="1"/>
  <c r="A62" i="11"/>
  <c r="B62" i="11" s="1"/>
  <c r="C62" i="11" s="1"/>
  <c r="A63" i="11"/>
  <c r="B63" i="11" s="1"/>
  <c r="C63" i="11" s="1"/>
  <c r="A64" i="11"/>
  <c r="B64" i="11" s="1"/>
  <c r="A65" i="11"/>
  <c r="B65" i="11" s="1"/>
  <c r="C65" i="11" s="1"/>
  <c r="A66" i="11"/>
  <c r="B66" i="11" s="1"/>
  <c r="C66" i="11" s="1"/>
  <c r="A67" i="11"/>
  <c r="B67" i="11" s="1"/>
  <c r="A68" i="11"/>
  <c r="B68" i="11" s="1"/>
  <c r="C68" i="11" s="1"/>
  <c r="A69" i="11"/>
  <c r="B69" i="11" s="1"/>
  <c r="C69" i="11" s="1"/>
  <c r="A70" i="11"/>
  <c r="B70" i="11" s="1"/>
  <c r="A71" i="11"/>
  <c r="B71" i="11" s="1"/>
  <c r="C71" i="11" s="1"/>
  <c r="A72" i="11"/>
  <c r="B72" i="11" s="1"/>
  <c r="C72" i="11" s="1"/>
  <c r="A73" i="11"/>
  <c r="B73" i="11" s="1"/>
  <c r="A74" i="11"/>
  <c r="B74" i="11" s="1"/>
  <c r="C74" i="11" s="1"/>
  <c r="A75" i="11"/>
  <c r="B75" i="11" s="1"/>
  <c r="C75" i="11" s="1"/>
  <c r="A76" i="11"/>
  <c r="B76" i="11" s="1"/>
  <c r="A77" i="11"/>
  <c r="B77" i="11" s="1"/>
  <c r="C77" i="11" s="1"/>
  <c r="A78" i="11"/>
  <c r="B78" i="11" s="1"/>
  <c r="C78" i="11" s="1"/>
  <c r="A79" i="11"/>
  <c r="B79" i="11" s="1"/>
  <c r="C79" i="11" s="1"/>
  <c r="A80" i="11"/>
  <c r="B80" i="11" s="1"/>
  <c r="C80" i="11" s="1"/>
  <c r="A81" i="11"/>
  <c r="B81" i="11" s="1"/>
  <c r="C81" i="11" s="1"/>
  <c r="A82" i="11"/>
  <c r="B82" i="11" s="1"/>
  <c r="C82" i="11" s="1"/>
  <c r="A83" i="11"/>
  <c r="B83" i="11" s="1"/>
  <c r="A84" i="11"/>
  <c r="B84" i="11" s="1"/>
  <c r="C84" i="11" s="1"/>
  <c r="A85" i="11"/>
  <c r="B85" i="11" s="1"/>
  <c r="C85" i="11" s="1"/>
  <c r="A86" i="11"/>
  <c r="B86" i="11" s="1"/>
  <c r="A87" i="11"/>
  <c r="B87" i="11" s="1"/>
  <c r="C87" i="11" s="1"/>
  <c r="A88" i="11"/>
  <c r="B88" i="11" s="1"/>
  <c r="C88" i="11" s="1"/>
  <c r="A89" i="11"/>
  <c r="B89" i="11" s="1"/>
  <c r="A90" i="11"/>
  <c r="B90" i="11" s="1"/>
  <c r="C90" i="11" s="1"/>
  <c r="A91" i="11"/>
  <c r="B91" i="11" s="1"/>
  <c r="C91" i="11" s="1"/>
  <c r="A92" i="11"/>
  <c r="B92" i="11" s="1"/>
  <c r="C92" i="11" s="1"/>
  <c r="A93" i="11"/>
  <c r="B93" i="11" s="1"/>
  <c r="C93" i="11" s="1"/>
  <c r="A94" i="11"/>
  <c r="B94" i="11" s="1"/>
  <c r="C94" i="11" s="1"/>
  <c r="A95" i="11"/>
  <c r="B95" i="11" s="1"/>
  <c r="C95" i="11" s="1"/>
  <c r="A96" i="11"/>
  <c r="B96" i="11" s="1"/>
  <c r="C96" i="11" s="1"/>
  <c r="A97" i="11"/>
  <c r="B97" i="11" s="1"/>
  <c r="C97" i="11" s="1"/>
  <c r="A98" i="11"/>
  <c r="B98" i="11" s="1"/>
  <c r="A99" i="11"/>
  <c r="B99" i="11" s="1"/>
  <c r="C99" i="11" s="1"/>
  <c r="A100" i="11"/>
  <c r="B100" i="11" s="1"/>
  <c r="C100" i="11" s="1"/>
  <c r="A101" i="11"/>
  <c r="B101" i="11" s="1"/>
  <c r="C101" i="11" s="1"/>
  <c r="A102" i="11"/>
  <c r="B102" i="11" s="1"/>
  <c r="C102" i="11" s="1"/>
  <c r="A103" i="11"/>
  <c r="B103" i="11" s="1"/>
  <c r="C103" i="11" s="1"/>
  <c r="A104" i="11"/>
  <c r="B104" i="11" s="1"/>
  <c r="A105" i="11"/>
  <c r="B105" i="11" s="1"/>
  <c r="C105" i="11" s="1"/>
  <c r="A106" i="11"/>
  <c r="B106" i="11" s="1"/>
  <c r="C106" i="11" s="1"/>
  <c r="A107" i="11"/>
  <c r="B107" i="11" s="1"/>
  <c r="C107" i="11" s="1"/>
  <c r="A108" i="11"/>
  <c r="B108" i="11" s="1"/>
  <c r="C108" i="11" s="1"/>
  <c r="A109" i="11"/>
  <c r="B109" i="11" s="1"/>
  <c r="C109" i="11" s="1"/>
  <c r="A110" i="11"/>
  <c r="B110" i="11" s="1"/>
  <c r="C110" i="11" s="1"/>
  <c r="A111" i="11"/>
  <c r="B111" i="11" s="1"/>
  <c r="C111" i="11" s="1"/>
  <c r="A112" i="11"/>
  <c r="B112" i="11" s="1"/>
  <c r="C112" i="11" s="1"/>
  <c r="A113" i="11"/>
  <c r="B113" i="11" s="1"/>
  <c r="A114" i="11"/>
  <c r="B114" i="11" s="1"/>
  <c r="C114" i="11" s="1"/>
  <c r="A115" i="11"/>
  <c r="B115" i="11" s="1"/>
  <c r="C115" i="11" s="1"/>
  <c r="A116" i="11"/>
  <c r="B116" i="11" s="1"/>
  <c r="C116" i="11" s="1"/>
  <c r="A117" i="11"/>
  <c r="B117" i="11" s="1"/>
  <c r="C117" i="11" s="1"/>
  <c r="A118" i="11"/>
  <c r="B118" i="11" s="1"/>
  <c r="C118" i="11" s="1"/>
  <c r="A119" i="11"/>
  <c r="B119" i="11" s="1"/>
  <c r="C119" i="11" s="1"/>
  <c r="A120" i="11"/>
  <c r="B120" i="11" s="1"/>
  <c r="C120" i="11" s="1"/>
  <c r="A121" i="11"/>
  <c r="B121" i="11" s="1"/>
  <c r="C121" i="11" s="1"/>
  <c r="A122" i="11"/>
  <c r="B122" i="11" s="1"/>
  <c r="A123" i="11"/>
  <c r="B123" i="11" s="1"/>
  <c r="C123" i="11" s="1"/>
  <c r="A124" i="11"/>
  <c r="B124" i="11" s="1"/>
  <c r="C124" i="11" s="1"/>
  <c r="A125" i="11"/>
  <c r="B125" i="11" s="1"/>
  <c r="C125" i="11" s="1"/>
  <c r="A126" i="11"/>
  <c r="B126" i="11" s="1"/>
  <c r="C126" i="11" s="1"/>
  <c r="A127" i="11"/>
  <c r="B127" i="11" s="1"/>
  <c r="C127" i="11" s="1"/>
  <c r="A128" i="11"/>
  <c r="B128" i="11" s="1"/>
  <c r="C128" i="11" s="1"/>
  <c r="A129" i="11"/>
  <c r="B129" i="11" s="1"/>
  <c r="A130" i="11"/>
  <c r="B130" i="11" s="1"/>
  <c r="C130" i="11" s="1"/>
  <c r="A131" i="11"/>
  <c r="B131" i="11" s="1"/>
  <c r="C131" i="11" s="1"/>
  <c r="A132" i="11"/>
  <c r="B132" i="11" s="1"/>
  <c r="C132" i="11" s="1"/>
  <c r="A133" i="11"/>
  <c r="B133" i="11" s="1"/>
  <c r="C133" i="11" s="1"/>
  <c r="A134" i="11"/>
  <c r="B134" i="11" s="1"/>
  <c r="C134" i="11" s="1"/>
  <c r="A135" i="11"/>
  <c r="B135" i="11" s="1"/>
  <c r="A136" i="11"/>
  <c r="B136" i="11" s="1"/>
  <c r="C136" i="11" s="1"/>
  <c r="A137" i="11"/>
  <c r="B137" i="11" s="1"/>
  <c r="C137" i="11" s="1"/>
  <c r="A138" i="11"/>
  <c r="B138" i="11" s="1"/>
  <c r="C138" i="11" s="1"/>
  <c r="A139" i="11"/>
  <c r="B139" i="11" s="1"/>
  <c r="A140" i="11"/>
  <c r="B140" i="11" s="1"/>
  <c r="C140" i="11" s="1"/>
  <c r="A141" i="11"/>
  <c r="B141" i="11" s="1"/>
  <c r="C141" i="11" s="1"/>
  <c r="A142" i="11"/>
  <c r="B142" i="11" s="1"/>
  <c r="C142" i="11" s="1"/>
  <c r="A143" i="11"/>
  <c r="B143" i="11" s="1"/>
  <c r="C143" i="11" s="1"/>
  <c r="A144" i="11"/>
  <c r="B144" i="11" s="1"/>
  <c r="C144" i="11" s="1"/>
  <c r="A145" i="11"/>
  <c r="B145" i="11" s="1"/>
  <c r="C145" i="11" s="1"/>
  <c r="A146" i="11"/>
  <c r="B146" i="11" s="1"/>
  <c r="A147" i="11"/>
  <c r="B147" i="11" s="1"/>
  <c r="C147" i="11" s="1"/>
  <c r="A148" i="11"/>
  <c r="B148" i="11" s="1"/>
  <c r="C148" i="11" s="1"/>
  <c r="A149" i="11"/>
  <c r="B149" i="11" s="1"/>
  <c r="C149" i="11" s="1"/>
  <c r="A150" i="11"/>
  <c r="B150" i="11" s="1"/>
  <c r="C150" i="11" s="1"/>
  <c r="A151" i="11"/>
  <c r="B151" i="11" s="1"/>
  <c r="C151" i="11" s="1"/>
  <c r="A152" i="11"/>
  <c r="B152" i="11" s="1"/>
  <c r="C152" i="11" s="1"/>
  <c r="A153" i="11"/>
  <c r="B153" i="11" s="1"/>
  <c r="A154" i="11"/>
  <c r="B154" i="11" s="1"/>
  <c r="C154" i="11" s="1"/>
  <c r="A155" i="11"/>
  <c r="B155" i="11" s="1"/>
  <c r="C155" i="11" s="1"/>
  <c r="A156" i="11"/>
  <c r="B156" i="11" s="1"/>
  <c r="A157" i="11"/>
  <c r="B157" i="11" s="1"/>
  <c r="A158" i="11"/>
  <c r="B158" i="11" s="1"/>
  <c r="C158" i="11" s="1"/>
  <c r="A159" i="11"/>
  <c r="B159" i="11" s="1"/>
  <c r="C159" i="11" s="1"/>
  <c r="A160" i="11"/>
  <c r="B160" i="11" s="1"/>
  <c r="C160" i="11" s="1"/>
  <c r="A161" i="11"/>
  <c r="B161" i="11" s="1"/>
  <c r="A162" i="11"/>
  <c r="B162" i="11" s="1"/>
  <c r="C162" i="11" s="1"/>
  <c r="A163" i="11"/>
  <c r="B163" i="11" s="1"/>
  <c r="C163" i="11" s="1"/>
  <c r="A164" i="11"/>
  <c r="B164" i="11" s="1"/>
  <c r="A165" i="11"/>
  <c r="B165" i="11" s="1"/>
  <c r="C165" i="11" s="1"/>
  <c r="A166" i="11"/>
  <c r="B166" i="11" s="1"/>
  <c r="C166" i="11" s="1"/>
  <c r="A167" i="11"/>
  <c r="B167" i="11" s="1"/>
  <c r="C167" i="11" s="1"/>
  <c r="A168" i="11"/>
  <c r="B168" i="11" s="1"/>
  <c r="C168" i="11" s="1"/>
  <c r="A169" i="11"/>
  <c r="B169" i="11" s="1"/>
  <c r="A170" i="11"/>
  <c r="B170" i="11" s="1"/>
  <c r="A171" i="11"/>
  <c r="B171" i="11" s="1"/>
  <c r="C171" i="11" s="1"/>
  <c r="A172" i="11"/>
  <c r="B172" i="11" s="1"/>
  <c r="C172" i="11" s="1"/>
  <c r="A173" i="11"/>
  <c r="B173" i="11" s="1"/>
  <c r="A174" i="11"/>
  <c r="B174" i="11" s="1"/>
  <c r="C174" i="11" s="1"/>
  <c r="A175" i="11"/>
  <c r="B175" i="11" s="1"/>
  <c r="C175" i="11" s="1"/>
  <c r="A176" i="11"/>
  <c r="B176" i="11" s="1"/>
  <c r="C176" i="11" s="1"/>
  <c r="A177" i="11"/>
  <c r="B177" i="11" s="1"/>
  <c r="A178" i="11"/>
  <c r="B178" i="11" s="1"/>
  <c r="C178" i="11" s="1"/>
  <c r="A179" i="11"/>
  <c r="B179" i="11" s="1"/>
  <c r="C179" i="11" s="1"/>
  <c r="A180" i="11"/>
  <c r="B180" i="11" s="1"/>
  <c r="C180" i="11" s="1"/>
  <c r="A181" i="11"/>
  <c r="B181" i="11" s="1"/>
  <c r="C181" i="11" s="1"/>
  <c r="A182" i="11"/>
  <c r="B182" i="11" s="1"/>
  <c r="A183" i="11"/>
  <c r="B183" i="11" s="1"/>
  <c r="A184" i="11"/>
  <c r="B184" i="11" s="1"/>
  <c r="C184" i="11" s="1"/>
  <c r="A185" i="11"/>
  <c r="B185" i="11" s="1"/>
  <c r="C185" i="11" s="1"/>
  <c r="A186" i="11"/>
  <c r="B186" i="11" s="1"/>
  <c r="C186" i="11" s="1"/>
  <c r="A187" i="11"/>
  <c r="B187" i="11" s="1"/>
  <c r="C187" i="11" s="1"/>
  <c r="A188" i="11"/>
  <c r="B188" i="11" s="1"/>
  <c r="A189" i="11"/>
  <c r="B189" i="11" s="1"/>
  <c r="C189" i="11" s="1"/>
  <c r="A190" i="11"/>
  <c r="B190" i="11" s="1"/>
  <c r="C190" i="11" s="1"/>
  <c r="A191" i="11"/>
  <c r="B191" i="11" s="1"/>
  <c r="C191" i="11" s="1"/>
  <c r="A192" i="11"/>
  <c r="B192" i="11" s="1"/>
  <c r="C192" i="11" s="1"/>
  <c r="A193" i="11"/>
  <c r="B193" i="11" s="1"/>
  <c r="C193" i="11" s="1"/>
  <c r="A194" i="11"/>
  <c r="B194" i="11" s="1"/>
  <c r="C194" i="11" s="1"/>
  <c r="A195" i="11"/>
  <c r="B195" i="11" s="1"/>
  <c r="C195" i="11" s="1"/>
  <c r="A196" i="11"/>
  <c r="B196" i="11" s="1"/>
  <c r="C196" i="11" s="1"/>
  <c r="A197" i="11"/>
  <c r="B197" i="11" s="1"/>
  <c r="A198" i="11"/>
  <c r="B198" i="11" s="1"/>
  <c r="C198" i="11" s="1"/>
  <c r="A199" i="11"/>
  <c r="B199" i="11" s="1"/>
  <c r="C199" i="11" s="1"/>
  <c r="A200" i="11"/>
  <c r="B200" i="11" s="1"/>
  <c r="C200" i="11" s="1"/>
  <c r="A201" i="11"/>
  <c r="B201" i="11" s="1"/>
  <c r="C201" i="11" s="1"/>
  <c r="A202" i="11"/>
  <c r="B202" i="11" s="1"/>
  <c r="C202" i="11" s="1"/>
  <c r="A203" i="11"/>
  <c r="B203" i="11" s="1"/>
  <c r="C203" i="11" s="1"/>
  <c r="A204" i="11"/>
  <c r="B204" i="11" s="1"/>
  <c r="C204" i="11" s="1"/>
  <c r="A205" i="11"/>
  <c r="B205" i="11" s="1"/>
  <c r="C205" i="11" s="1"/>
  <c r="A206" i="11"/>
  <c r="B206" i="11" s="1"/>
  <c r="C206" i="11" s="1"/>
  <c r="A207" i="11"/>
  <c r="B207" i="11" s="1"/>
  <c r="A208" i="11"/>
  <c r="B208" i="11" s="1"/>
  <c r="A209" i="11"/>
  <c r="B209" i="11" s="1"/>
  <c r="C209" i="11" s="1"/>
  <c r="A210" i="11"/>
  <c r="B210" i="11" s="1"/>
  <c r="C210" i="11" s="1"/>
  <c r="A211" i="11"/>
  <c r="B211" i="11" s="1"/>
  <c r="C211" i="11" s="1"/>
  <c r="A212" i="11"/>
  <c r="B212" i="11" s="1"/>
  <c r="C212" i="11" s="1"/>
  <c r="A213" i="11"/>
  <c r="B213" i="11" s="1"/>
  <c r="C213" i="11" s="1"/>
  <c r="A214" i="11"/>
  <c r="B214" i="11" s="1"/>
  <c r="A215" i="11"/>
  <c r="B215" i="11" s="1"/>
  <c r="C215" i="11" s="1"/>
  <c r="A216" i="11"/>
  <c r="B216" i="11" s="1"/>
  <c r="C216" i="11" s="1"/>
  <c r="A217" i="11"/>
  <c r="B217" i="11" s="1"/>
  <c r="C217" i="11" s="1"/>
  <c r="A218" i="11"/>
  <c r="B218" i="11" s="1"/>
  <c r="C218" i="11" s="1"/>
  <c r="A219" i="11"/>
  <c r="B219" i="11" s="1"/>
  <c r="A220" i="11"/>
  <c r="B220" i="11" s="1"/>
  <c r="C220" i="11" s="1"/>
  <c r="A221" i="11"/>
  <c r="B221" i="11" s="1"/>
  <c r="C221" i="11" s="1"/>
  <c r="A222" i="11"/>
  <c r="B222" i="11" s="1"/>
  <c r="A223" i="11"/>
  <c r="B223" i="11" s="1"/>
  <c r="C223" i="11" s="1"/>
  <c r="A224" i="11"/>
  <c r="B224" i="11" s="1"/>
  <c r="C224" i="11" s="1"/>
  <c r="A225" i="11"/>
  <c r="B225" i="11" s="1"/>
  <c r="A226" i="11"/>
  <c r="B226" i="11" s="1"/>
  <c r="C226" i="11" s="1"/>
  <c r="A227" i="11"/>
  <c r="B227" i="11" s="1"/>
  <c r="C227" i="11" s="1"/>
  <c r="A228" i="11"/>
  <c r="B228" i="11" s="1"/>
  <c r="A229" i="11"/>
  <c r="B229" i="11" s="1"/>
  <c r="A230" i="11"/>
  <c r="B230" i="11" s="1"/>
  <c r="C230" i="11" s="1"/>
  <c r="A231" i="11"/>
  <c r="B231" i="11" s="1"/>
  <c r="C231" i="11" s="1"/>
  <c r="A232" i="11"/>
  <c r="B232" i="11" s="1"/>
  <c r="C232" i="11" s="1"/>
  <c r="A233" i="11"/>
  <c r="B233" i="11" s="1"/>
  <c r="C233" i="11" s="1"/>
  <c r="A234" i="11"/>
  <c r="B234" i="11" s="1"/>
  <c r="A235" i="11"/>
  <c r="B235" i="11" s="1"/>
  <c r="C235" i="11" s="1"/>
  <c r="A236" i="11"/>
  <c r="B236" i="11" s="1"/>
  <c r="C236" i="11" s="1"/>
  <c r="A237" i="11"/>
  <c r="B237" i="11" s="1"/>
  <c r="C237" i="11" s="1"/>
  <c r="A238" i="11"/>
  <c r="B238" i="11" s="1"/>
  <c r="A239" i="11"/>
  <c r="B239" i="11" s="1"/>
  <c r="A240" i="11"/>
  <c r="B240" i="11" s="1"/>
  <c r="C240" i="11" s="1"/>
  <c r="A241" i="11"/>
  <c r="B241" i="11" s="1"/>
  <c r="C241" i="11" s="1"/>
  <c r="A242" i="11"/>
  <c r="B242" i="11" s="1"/>
  <c r="A243" i="11"/>
  <c r="B243" i="11" s="1"/>
  <c r="C243" i="11" s="1"/>
  <c r="A244" i="11"/>
  <c r="B244" i="11" s="1"/>
  <c r="C244" i="11" s="1"/>
  <c r="A245" i="11"/>
  <c r="B245" i="11" s="1"/>
  <c r="A246" i="11"/>
  <c r="B246" i="11" s="1"/>
  <c r="C246" i="11" s="1"/>
  <c r="A247" i="11"/>
  <c r="B247" i="11" s="1"/>
  <c r="C247" i="11" s="1"/>
  <c r="A248" i="11"/>
  <c r="B248" i="11" s="1"/>
  <c r="A249" i="11"/>
  <c r="B249" i="11" s="1"/>
  <c r="C249" i="11" s="1"/>
  <c r="A250" i="11"/>
  <c r="B250" i="11" s="1"/>
  <c r="C250" i="11" s="1"/>
  <c r="A251" i="11"/>
  <c r="B251" i="11" s="1"/>
  <c r="C251" i="11" s="1"/>
  <c r="A252" i="11"/>
  <c r="B252" i="11" s="1"/>
  <c r="C252" i="11" s="1"/>
  <c r="A253" i="11"/>
  <c r="B253" i="11" s="1"/>
  <c r="C253" i="11" s="1"/>
  <c r="A254" i="11"/>
  <c r="B254" i="11" s="1"/>
  <c r="A255" i="11"/>
  <c r="B255" i="11" s="1"/>
  <c r="C255" i="11" s="1"/>
  <c r="A256" i="11"/>
  <c r="B256" i="11" s="1"/>
  <c r="C256" i="11" s="1"/>
  <c r="A257" i="11"/>
  <c r="B257" i="11" s="1"/>
  <c r="A258" i="11"/>
  <c r="B258" i="11" s="1"/>
  <c r="A259" i="11"/>
  <c r="B259" i="11" s="1"/>
  <c r="C259" i="11" s="1"/>
  <c r="A260" i="11"/>
  <c r="B260" i="11" s="1"/>
  <c r="C260" i="11" s="1"/>
  <c r="A261" i="11"/>
  <c r="B261" i="11" s="1"/>
  <c r="C261" i="11" s="1"/>
  <c r="A262" i="11"/>
  <c r="B262" i="11" s="1"/>
  <c r="C262" i="11" s="1"/>
  <c r="A263" i="11"/>
  <c r="B263" i="11" s="1"/>
  <c r="A264" i="11"/>
  <c r="B264" i="11" s="1"/>
  <c r="C264" i="11" s="1"/>
  <c r="A265" i="11"/>
  <c r="B265" i="11" s="1"/>
  <c r="C265" i="11" s="1"/>
  <c r="A266" i="11"/>
  <c r="B266" i="11" s="1"/>
  <c r="C266" i="11" s="1"/>
  <c r="A267" i="11"/>
  <c r="B267" i="11" s="1"/>
  <c r="A268" i="11"/>
  <c r="B268" i="11" s="1"/>
  <c r="C268" i="11" s="1"/>
  <c r="A269" i="11"/>
  <c r="B269" i="11" s="1"/>
  <c r="C269" i="11" s="1"/>
  <c r="A270" i="11"/>
  <c r="B270" i="11" s="1"/>
  <c r="C270" i="11" s="1"/>
  <c r="A271" i="11"/>
  <c r="B271" i="11" s="1"/>
  <c r="A272" i="11"/>
  <c r="B272" i="11" s="1"/>
  <c r="A273" i="11"/>
  <c r="B273" i="11" s="1"/>
  <c r="C273" i="11" s="1"/>
  <c r="A274" i="11"/>
  <c r="B274" i="11" s="1"/>
  <c r="C274" i="11" s="1"/>
  <c r="A275" i="11"/>
  <c r="B275" i="11" s="1"/>
  <c r="C275" i="11" s="1"/>
  <c r="A276" i="11"/>
  <c r="B276" i="11" s="1"/>
  <c r="A277" i="11"/>
  <c r="B277" i="11" s="1"/>
  <c r="A278" i="11"/>
  <c r="B278" i="11" s="1"/>
  <c r="C278" i="11" s="1"/>
  <c r="A279" i="11"/>
  <c r="B279" i="11" s="1"/>
  <c r="C279" i="11" s="1"/>
  <c r="A280" i="11"/>
  <c r="B280" i="11" s="1"/>
  <c r="A281" i="11"/>
  <c r="B281" i="11" s="1"/>
  <c r="C281" i="11" s="1"/>
  <c r="A282" i="11"/>
  <c r="B282" i="11" s="1"/>
  <c r="C282" i="11" s="1"/>
  <c r="A283" i="11"/>
  <c r="B283" i="11" s="1"/>
  <c r="A284" i="11"/>
  <c r="B284" i="11" s="1"/>
  <c r="C284" i="11" s="1"/>
  <c r="A285" i="11"/>
  <c r="B285" i="11" s="1"/>
  <c r="C285" i="11" s="1"/>
  <c r="A286" i="11"/>
  <c r="B286" i="11" s="1"/>
  <c r="A287" i="11"/>
  <c r="B287" i="11" s="1"/>
  <c r="C287" i="11" s="1"/>
  <c r="A288" i="11"/>
  <c r="B288" i="11" s="1"/>
  <c r="C288" i="11" s="1"/>
  <c r="A289" i="11"/>
  <c r="B289" i="11" s="1"/>
  <c r="A290" i="11"/>
  <c r="B290" i="11" s="1"/>
  <c r="C290" i="11" s="1"/>
  <c r="A291" i="11"/>
  <c r="B291" i="11" s="1"/>
  <c r="C291" i="11" s="1"/>
  <c r="A292" i="11"/>
  <c r="B292" i="11" s="1"/>
  <c r="A293" i="11"/>
  <c r="B293" i="11" s="1"/>
  <c r="C293" i="11" s="1"/>
  <c r="A294" i="11"/>
  <c r="B294" i="11" s="1"/>
  <c r="C294" i="11" s="1"/>
  <c r="A295" i="11"/>
  <c r="B295" i="11" s="1"/>
  <c r="C295" i="11" s="1"/>
  <c r="A296" i="11"/>
  <c r="B296" i="11" s="1"/>
  <c r="C296" i="11" s="1"/>
  <c r="A297" i="11"/>
  <c r="B297" i="11" s="1"/>
  <c r="C297" i="11" s="1"/>
  <c r="A298" i="11"/>
  <c r="B298" i="11" s="1"/>
  <c r="A299" i="11"/>
  <c r="B299" i="11" s="1"/>
  <c r="A300" i="11"/>
  <c r="B300" i="11" s="1"/>
  <c r="C300" i="11" s="1"/>
  <c r="A301" i="11"/>
  <c r="B301" i="11" s="1"/>
  <c r="C301" i="11" s="1"/>
  <c r="A302" i="11"/>
  <c r="B302" i="11" s="1"/>
  <c r="C302" i="11" s="1"/>
  <c r="A303" i="11"/>
  <c r="B303" i="11" s="1"/>
  <c r="C303" i="11" s="1"/>
  <c r="A304" i="11"/>
  <c r="B304" i="11" s="1"/>
  <c r="A305" i="11"/>
  <c r="B305" i="11" s="1"/>
  <c r="C305" i="11" s="1"/>
  <c r="A306" i="11"/>
  <c r="B306" i="11" s="1"/>
  <c r="C306" i="11" s="1"/>
  <c r="A307" i="11"/>
  <c r="B307" i="11" s="1"/>
  <c r="C307" i="11" s="1"/>
  <c r="A308" i="11"/>
  <c r="B308" i="11" s="1"/>
  <c r="A309" i="11"/>
  <c r="B309" i="11" s="1"/>
  <c r="C309" i="11" s="1"/>
  <c r="A310" i="11"/>
  <c r="B310" i="11" s="1"/>
  <c r="C310" i="11" s="1"/>
  <c r="A311" i="11"/>
  <c r="B311" i="11" s="1"/>
  <c r="A312" i="11"/>
  <c r="B312" i="11" s="1"/>
  <c r="C312" i="11" s="1"/>
  <c r="A313" i="11"/>
  <c r="B313" i="11" s="1"/>
  <c r="C313" i="11" s="1"/>
  <c r="A314" i="11"/>
  <c r="B314" i="11" s="1"/>
  <c r="C314" i="11" s="1"/>
  <c r="A315" i="11"/>
  <c r="B315" i="11" s="1"/>
  <c r="A316" i="11"/>
  <c r="B316" i="11" s="1"/>
  <c r="C316" i="11" s="1"/>
  <c r="A317" i="11"/>
  <c r="B317" i="11" s="1"/>
  <c r="C317" i="11" s="1"/>
  <c r="A318" i="11"/>
  <c r="B318" i="11" s="1"/>
  <c r="C318" i="11" s="1"/>
  <c r="A319" i="11"/>
  <c r="B319" i="11" s="1"/>
  <c r="A320" i="11"/>
  <c r="B320" i="11" s="1"/>
  <c r="C320" i="11" s="1"/>
  <c r="A321" i="11"/>
  <c r="B321" i="11" s="1"/>
  <c r="C321" i="11" s="1"/>
  <c r="A322" i="11"/>
  <c r="B322" i="11" s="1"/>
  <c r="C322" i="11" s="1"/>
  <c r="A323" i="11"/>
  <c r="B323" i="11" s="1"/>
  <c r="C323" i="11" s="1"/>
  <c r="A324" i="11"/>
  <c r="B324" i="11" s="1"/>
  <c r="A325" i="11"/>
  <c r="B325" i="11" s="1"/>
  <c r="A326" i="11"/>
  <c r="B326" i="11" s="1"/>
  <c r="C326" i="11" s="1"/>
  <c r="A327" i="11"/>
  <c r="B327" i="11" s="1"/>
  <c r="C327" i="11" s="1"/>
  <c r="A328" i="11"/>
  <c r="B328" i="11" s="1"/>
  <c r="C328" i="11" s="1"/>
  <c r="A329" i="11"/>
  <c r="B329" i="11" s="1"/>
  <c r="C329" i="11" s="1"/>
  <c r="A330" i="11"/>
  <c r="B330" i="11" s="1"/>
  <c r="C330" i="11" s="1"/>
  <c r="A331" i="11"/>
  <c r="B331" i="11" s="1"/>
  <c r="C331" i="11" s="1"/>
  <c r="A332" i="11"/>
  <c r="B332" i="11" s="1"/>
  <c r="A333" i="11"/>
  <c r="B333" i="11" s="1"/>
  <c r="A334" i="11"/>
  <c r="B334" i="11" s="1"/>
  <c r="C334" i="11" s="1"/>
  <c r="A335" i="11"/>
  <c r="B335" i="11" s="1"/>
  <c r="C335" i="11" s="1"/>
  <c r="A336" i="11"/>
  <c r="B336" i="11" s="1"/>
  <c r="C336" i="11" s="1"/>
  <c r="A337" i="11"/>
  <c r="B337" i="11" s="1"/>
  <c r="A338" i="11"/>
  <c r="B338" i="11" s="1"/>
  <c r="C338" i="11" s="1"/>
  <c r="A339" i="11"/>
  <c r="B339" i="11" s="1"/>
  <c r="C339" i="11" s="1"/>
  <c r="A340" i="11"/>
  <c r="B340" i="11" s="1"/>
  <c r="C340" i="11" s="1"/>
  <c r="A341" i="11"/>
  <c r="B341" i="11" s="1"/>
  <c r="C341" i="11" s="1"/>
  <c r="A342" i="11"/>
  <c r="B342" i="11" s="1"/>
  <c r="A343" i="11"/>
  <c r="B343" i="11" s="1"/>
  <c r="C343" i="11" s="1"/>
  <c r="A344" i="11"/>
  <c r="B344" i="11" s="1"/>
  <c r="C344" i="11" s="1"/>
  <c r="A345" i="11"/>
  <c r="B345" i="11" s="1"/>
  <c r="A346" i="11"/>
  <c r="B346" i="11" s="1"/>
  <c r="C346" i="11" s="1"/>
  <c r="A347" i="11"/>
  <c r="B347" i="11" s="1"/>
  <c r="C347" i="11" s="1"/>
  <c r="A348" i="11"/>
  <c r="B348" i="11" s="1"/>
  <c r="C348" i="11" s="1"/>
  <c r="A349" i="11"/>
  <c r="B349" i="11" s="1"/>
  <c r="A350" i="11"/>
  <c r="B350" i="11" s="1"/>
  <c r="C350" i="11" s="1"/>
  <c r="A351" i="11"/>
  <c r="B351" i="11" s="1"/>
  <c r="C351" i="11" s="1"/>
  <c r="A352" i="11"/>
  <c r="B352" i="11" s="1"/>
  <c r="A353" i="11"/>
  <c r="B353" i="11" s="1"/>
  <c r="A354" i="11"/>
  <c r="B354" i="11" s="1"/>
  <c r="C354" i="11" s="1"/>
  <c r="A355" i="11"/>
  <c r="B355" i="11" s="1"/>
  <c r="C355" i="11" s="1"/>
  <c r="A356" i="11"/>
  <c r="B356" i="11" s="1"/>
  <c r="C356" i="11" s="1"/>
  <c r="M356" i="8"/>
  <c r="M355" i="8"/>
  <c r="M354" i="8"/>
  <c r="M353" i="8"/>
  <c r="M352" i="8"/>
  <c r="M351" i="8"/>
  <c r="M350" i="8"/>
  <c r="M349" i="8"/>
  <c r="M348" i="8"/>
  <c r="M347" i="8"/>
  <c r="M346" i="8"/>
  <c r="M345" i="8"/>
  <c r="M344" i="8"/>
  <c r="M343" i="8"/>
  <c r="M342" i="8"/>
  <c r="M341" i="8"/>
  <c r="M340" i="8"/>
  <c r="M339" i="8"/>
  <c r="M338" i="8"/>
  <c r="M337" i="8"/>
  <c r="M336" i="8"/>
  <c r="M335" i="8"/>
  <c r="M334" i="8"/>
  <c r="M333" i="8"/>
  <c r="M332" i="8"/>
  <c r="M331" i="8"/>
  <c r="M330" i="8"/>
  <c r="M329" i="8"/>
  <c r="M328" i="8"/>
  <c r="M327" i="8"/>
  <c r="M326" i="8"/>
  <c r="M325" i="8"/>
  <c r="M324" i="8"/>
  <c r="M323" i="8"/>
  <c r="M322" i="8"/>
  <c r="M321" i="8"/>
  <c r="M320" i="8"/>
  <c r="M319" i="8"/>
  <c r="M318" i="8"/>
  <c r="M317" i="8"/>
  <c r="M316" i="8"/>
  <c r="M315" i="8"/>
  <c r="M314" i="8"/>
  <c r="M313" i="8"/>
  <c r="M312" i="8"/>
  <c r="M311" i="8"/>
  <c r="M310" i="8"/>
  <c r="M309" i="8"/>
  <c r="M308" i="8"/>
  <c r="M307" i="8"/>
  <c r="M306" i="8"/>
  <c r="M305" i="8"/>
  <c r="M304" i="8"/>
  <c r="M303" i="8"/>
  <c r="M302" i="8"/>
  <c r="M301" i="8"/>
  <c r="M300" i="8"/>
  <c r="M299" i="8"/>
  <c r="M298" i="8"/>
  <c r="M297" i="8"/>
  <c r="M296" i="8"/>
  <c r="M295" i="8"/>
  <c r="M294" i="8"/>
  <c r="M293" i="8"/>
  <c r="M292" i="8"/>
  <c r="M291" i="8"/>
  <c r="M290" i="8"/>
  <c r="M289" i="8"/>
  <c r="M288" i="8"/>
  <c r="M287" i="8"/>
  <c r="M286" i="8"/>
  <c r="M285" i="8"/>
  <c r="M284" i="8"/>
  <c r="M283" i="8"/>
  <c r="M282" i="8"/>
  <c r="M281" i="8"/>
  <c r="M280" i="8"/>
  <c r="M279" i="8"/>
  <c r="M278" i="8"/>
  <c r="M277" i="8"/>
  <c r="M276" i="8"/>
  <c r="M275" i="8"/>
  <c r="M274" i="8"/>
  <c r="M273" i="8"/>
  <c r="M272" i="8"/>
  <c r="M271" i="8"/>
  <c r="M270" i="8"/>
  <c r="M269" i="8"/>
  <c r="M268" i="8"/>
  <c r="M267" i="8"/>
  <c r="M266" i="8"/>
  <c r="M265" i="8"/>
  <c r="M264" i="8"/>
  <c r="M263" i="8"/>
  <c r="M262" i="8"/>
  <c r="M261" i="8"/>
  <c r="M260" i="8"/>
  <c r="M259" i="8"/>
  <c r="M258" i="8"/>
  <c r="M257" i="8"/>
  <c r="M256" i="8"/>
  <c r="M255" i="8"/>
  <c r="M254" i="8"/>
  <c r="M253" i="8"/>
  <c r="M252" i="8"/>
  <c r="M251" i="8"/>
  <c r="M250" i="8"/>
  <c r="M249" i="8"/>
  <c r="M248" i="8"/>
  <c r="M247" i="8"/>
  <c r="M246" i="8"/>
  <c r="M245" i="8"/>
  <c r="M244" i="8"/>
  <c r="M243" i="8"/>
  <c r="M242" i="8"/>
  <c r="M241" i="8"/>
  <c r="M240" i="8"/>
  <c r="M239" i="8"/>
  <c r="M238" i="8"/>
  <c r="M237" i="8"/>
  <c r="M236" i="8"/>
  <c r="M235" i="8"/>
  <c r="M234" i="8"/>
  <c r="M233" i="8"/>
  <c r="M232" i="8"/>
  <c r="M231" i="8"/>
  <c r="M230" i="8"/>
  <c r="M229" i="8"/>
  <c r="M228" i="8"/>
  <c r="M227" i="8"/>
  <c r="M226" i="8"/>
  <c r="M225" i="8"/>
  <c r="M224" i="8"/>
  <c r="M223" i="8"/>
  <c r="M222" i="8"/>
  <c r="M221" i="8"/>
  <c r="M220" i="8"/>
  <c r="M219" i="8"/>
  <c r="M218" i="8"/>
  <c r="M217" i="8"/>
  <c r="M216" i="8"/>
  <c r="M215" i="8"/>
  <c r="M214" i="8"/>
  <c r="M213" i="8"/>
  <c r="M212" i="8"/>
  <c r="M211" i="8"/>
  <c r="M210" i="8"/>
  <c r="M209" i="8"/>
  <c r="M208" i="8"/>
  <c r="M207" i="8"/>
  <c r="M206" i="8"/>
  <c r="M205" i="8"/>
  <c r="M204" i="8"/>
  <c r="M203" i="8"/>
  <c r="M202" i="8"/>
  <c r="M201" i="8"/>
  <c r="M200" i="8"/>
  <c r="M199" i="8"/>
  <c r="M198" i="8"/>
  <c r="M197" i="8"/>
  <c r="M196" i="8"/>
  <c r="M195" i="8"/>
  <c r="M194" i="8"/>
  <c r="M193" i="8"/>
  <c r="M192" i="8"/>
  <c r="M191" i="8"/>
  <c r="M190" i="8"/>
  <c r="M189" i="8"/>
  <c r="M188" i="8"/>
  <c r="M187" i="8"/>
  <c r="M186" i="8"/>
  <c r="M185" i="8"/>
  <c r="M184" i="8"/>
  <c r="M183" i="8"/>
  <c r="M182" i="8"/>
  <c r="M181" i="8"/>
  <c r="M180" i="8"/>
  <c r="M179" i="8"/>
  <c r="M178" i="8"/>
  <c r="M177" i="8"/>
  <c r="M176" i="8"/>
  <c r="M175" i="8"/>
  <c r="M174" i="8"/>
  <c r="M173" i="8"/>
  <c r="M172" i="8"/>
  <c r="M171" i="8"/>
  <c r="M170" i="8"/>
  <c r="M169" i="8"/>
  <c r="M21" i="8"/>
  <c r="M20" i="8"/>
  <c r="M19" i="8"/>
  <c r="M18" i="8"/>
  <c r="M17" i="8"/>
  <c r="M16" i="8"/>
  <c r="M15" i="8"/>
  <c r="M14" i="8"/>
  <c r="M13" i="8"/>
  <c r="M12" i="8"/>
  <c r="M11" i="8"/>
  <c r="M10" i="8"/>
  <c r="M9" i="8"/>
  <c r="M8" i="8"/>
  <c r="M7" i="8"/>
  <c r="M6" i="8"/>
  <c r="M5" i="8"/>
  <c r="N57" i="15" l="1"/>
  <c r="A57" i="15"/>
  <c r="A57" i="13"/>
  <c r="N346" i="15"/>
  <c r="A346" i="15"/>
  <c r="N341" i="15"/>
  <c r="A341" i="15"/>
  <c r="N355" i="15"/>
  <c r="A355" i="15"/>
  <c r="N351" i="15"/>
  <c r="A351" i="15"/>
  <c r="N347" i="15"/>
  <c r="A347" i="15"/>
  <c r="C342" i="11"/>
  <c r="N343" i="15"/>
  <c r="A343" i="15"/>
  <c r="N339" i="15"/>
  <c r="A339" i="15"/>
  <c r="N335" i="15"/>
  <c r="A335" i="15"/>
  <c r="N331" i="15"/>
  <c r="A331" i="15"/>
  <c r="N327" i="15"/>
  <c r="A327" i="15"/>
  <c r="N323" i="15"/>
  <c r="A323" i="15"/>
  <c r="A307" i="15"/>
  <c r="N307" i="15"/>
  <c r="A303" i="15"/>
  <c r="N303" i="15"/>
  <c r="A295" i="15"/>
  <c r="N295" i="15"/>
  <c r="A291" i="15"/>
  <c r="N291" i="15"/>
  <c r="C286" i="11"/>
  <c r="A287" i="15"/>
  <c r="N287" i="15"/>
  <c r="A279" i="15"/>
  <c r="N279" i="15"/>
  <c r="A275" i="15"/>
  <c r="N275" i="15"/>
  <c r="A259" i="15"/>
  <c r="N259" i="15"/>
  <c r="C258" i="11"/>
  <c r="C254" i="11"/>
  <c r="A255" i="15"/>
  <c r="N255" i="15"/>
  <c r="A251" i="15"/>
  <c r="N251" i="15"/>
  <c r="A247" i="15"/>
  <c r="N247" i="15"/>
  <c r="C242" i="11"/>
  <c r="A243" i="15"/>
  <c r="N243" i="15"/>
  <c r="A235" i="15"/>
  <c r="N235" i="15"/>
  <c r="C234" i="11"/>
  <c r="A231" i="15"/>
  <c r="N231" i="15"/>
  <c r="A227" i="15"/>
  <c r="N227" i="15"/>
  <c r="C222" i="11"/>
  <c r="A223" i="15"/>
  <c r="N223" i="15"/>
  <c r="C214" i="11"/>
  <c r="N215" i="15"/>
  <c r="A215" i="15"/>
  <c r="A211" i="15"/>
  <c r="N211" i="15"/>
  <c r="N203" i="15"/>
  <c r="A203" i="15"/>
  <c r="N199" i="15"/>
  <c r="A199" i="15"/>
  <c r="N195" i="15"/>
  <c r="A195" i="15"/>
  <c r="C188" i="11"/>
  <c r="N191" i="15"/>
  <c r="A191" i="15"/>
  <c r="N187" i="15"/>
  <c r="A187" i="15"/>
  <c r="N179" i="15"/>
  <c r="A179" i="15"/>
  <c r="N175" i="15"/>
  <c r="A175" i="15"/>
  <c r="N171" i="15"/>
  <c r="A171" i="15"/>
  <c r="C170" i="11"/>
  <c r="N167" i="15"/>
  <c r="A167" i="15"/>
  <c r="A163" i="15"/>
  <c r="N163" i="15"/>
  <c r="A163" i="13"/>
  <c r="N159" i="15"/>
  <c r="A159" i="15"/>
  <c r="N155" i="15"/>
  <c r="A155" i="15"/>
  <c r="A151" i="15"/>
  <c r="N151" i="15"/>
  <c r="N147" i="15"/>
  <c r="A147" i="15"/>
  <c r="C146" i="11"/>
  <c r="N143" i="15"/>
  <c r="A143" i="15"/>
  <c r="A131" i="15"/>
  <c r="N131" i="15"/>
  <c r="N127" i="15"/>
  <c r="A127" i="15"/>
  <c r="N123" i="15"/>
  <c r="A123" i="15"/>
  <c r="C122" i="11"/>
  <c r="N119" i="15"/>
  <c r="A119" i="15"/>
  <c r="A115" i="15"/>
  <c r="N115" i="15"/>
  <c r="A111" i="15"/>
  <c r="N111" i="15"/>
  <c r="A107" i="15"/>
  <c r="N107" i="15"/>
  <c r="N103" i="15"/>
  <c r="A103" i="15"/>
  <c r="A99" i="15"/>
  <c r="N99" i="15"/>
  <c r="C98" i="11"/>
  <c r="N95" i="15"/>
  <c r="A95" i="15"/>
  <c r="N91" i="15"/>
  <c r="A91" i="15"/>
  <c r="C86" i="11"/>
  <c r="N87" i="15"/>
  <c r="A87" i="15"/>
  <c r="N79" i="15"/>
  <c r="A79" i="15"/>
  <c r="A75" i="15"/>
  <c r="N75" i="15"/>
  <c r="C70" i="11"/>
  <c r="N71" i="15"/>
  <c r="A71" i="15"/>
  <c r="N63" i="15"/>
  <c r="A63" i="15"/>
  <c r="N36" i="15"/>
  <c r="A36" i="15"/>
  <c r="T34" i="15"/>
  <c r="P34" i="15"/>
  <c r="S34" i="15"/>
  <c r="O34" i="15"/>
  <c r="T42" i="15"/>
  <c r="O42" i="15"/>
  <c r="P42" i="15"/>
  <c r="S42" i="15"/>
  <c r="S29" i="15"/>
  <c r="P29" i="15"/>
  <c r="O29" i="15"/>
  <c r="T29" i="15"/>
  <c r="W29" i="15"/>
  <c r="X29" i="15" s="1"/>
  <c r="Q29" i="15"/>
  <c r="U29" i="15"/>
  <c r="Z29" i="15"/>
  <c r="AA29" i="15" s="1"/>
  <c r="P32" i="15"/>
  <c r="T32" i="15"/>
  <c r="S32" i="15"/>
  <c r="O32" i="15"/>
  <c r="W32" i="15"/>
  <c r="X32" i="15" s="1"/>
  <c r="Z32" i="15"/>
  <c r="AA32" i="15" s="1"/>
  <c r="U32" i="15"/>
  <c r="Q32" i="15"/>
  <c r="N30" i="15"/>
  <c r="A30" i="15"/>
  <c r="P28" i="15"/>
  <c r="T28" i="15"/>
  <c r="S28" i="15"/>
  <c r="O28" i="15"/>
  <c r="Q28" i="15"/>
  <c r="U28" i="15"/>
  <c r="W28" i="15"/>
  <c r="X28" i="15" s="1"/>
  <c r="Z28" i="15"/>
  <c r="AA28" i="15" s="1"/>
  <c r="A19" i="15"/>
  <c r="N19" i="15"/>
  <c r="A19" i="13"/>
  <c r="N354" i="15"/>
  <c r="A354" i="15"/>
  <c r="C353" i="11"/>
  <c r="C337" i="11"/>
  <c r="N338" i="15"/>
  <c r="A338" i="15"/>
  <c r="N334" i="15"/>
  <c r="A334" i="15"/>
  <c r="C333" i="11"/>
  <c r="N330" i="15"/>
  <c r="A330" i="15"/>
  <c r="N326" i="15"/>
  <c r="A326" i="15"/>
  <c r="C325" i="11"/>
  <c r="N322" i="15"/>
  <c r="A322" i="15"/>
  <c r="N318" i="15"/>
  <c r="A318" i="15"/>
  <c r="N314" i="15"/>
  <c r="A314" i="15"/>
  <c r="A310" i="15"/>
  <c r="N310" i="15"/>
  <c r="A306" i="15"/>
  <c r="N306" i="15"/>
  <c r="A302" i="15"/>
  <c r="N302" i="15"/>
  <c r="A294" i="15"/>
  <c r="N294" i="15"/>
  <c r="C289" i="11"/>
  <c r="A290" i="15"/>
  <c r="N290" i="15"/>
  <c r="A282" i="15"/>
  <c r="N282" i="15"/>
  <c r="A278" i="15"/>
  <c r="N278" i="15"/>
  <c r="C277" i="11"/>
  <c r="A274" i="15"/>
  <c r="N274" i="15"/>
  <c r="A270" i="15"/>
  <c r="N270" i="15"/>
  <c r="A266" i="15"/>
  <c r="N266" i="15"/>
  <c r="A262" i="15"/>
  <c r="N262" i="15"/>
  <c r="A250" i="15"/>
  <c r="N250" i="15"/>
  <c r="A246" i="15"/>
  <c r="N246" i="15"/>
  <c r="C245" i="11"/>
  <c r="A230" i="15"/>
  <c r="N230" i="15"/>
  <c r="C229" i="11"/>
  <c r="A226" i="15"/>
  <c r="N226" i="15"/>
  <c r="C225" i="11"/>
  <c r="A218" i="15"/>
  <c r="N218" i="15"/>
  <c r="N210" i="15"/>
  <c r="A210" i="15"/>
  <c r="N206" i="15"/>
  <c r="A206" i="15"/>
  <c r="N202" i="15"/>
  <c r="A202" i="15"/>
  <c r="N198" i="15"/>
  <c r="A198" i="15"/>
  <c r="C197" i="11"/>
  <c r="N194" i="15"/>
  <c r="A194" i="15"/>
  <c r="N190" i="15"/>
  <c r="A190" i="15"/>
  <c r="N186" i="15"/>
  <c r="A186" i="15"/>
  <c r="N178" i="15"/>
  <c r="A178" i="15"/>
  <c r="C177" i="11"/>
  <c r="N174" i="15"/>
  <c r="A174" i="15"/>
  <c r="C173" i="11"/>
  <c r="A166" i="15"/>
  <c r="N166" i="15"/>
  <c r="N162" i="15"/>
  <c r="A162" i="15"/>
  <c r="N158" i="15"/>
  <c r="A158" i="15"/>
  <c r="C157" i="11"/>
  <c r="C153" i="11"/>
  <c r="A154" i="15"/>
  <c r="N154" i="15"/>
  <c r="A150" i="15"/>
  <c r="N150" i="15"/>
  <c r="N142" i="15"/>
  <c r="A142" i="15"/>
  <c r="N138" i="15"/>
  <c r="A138" i="15"/>
  <c r="N134" i="15"/>
  <c r="A134" i="15"/>
  <c r="N130" i="15"/>
  <c r="A130" i="15"/>
  <c r="C129" i="11"/>
  <c r="A126" i="15"/>
  <c r="N126" i="15"/>
  <c r="A118" i="15"/>
  <c r="N118" i="15"/>
  <c r="N114" i="15"/>
  <c r="A114" i="15"/>
  <c r="C113" i="11"/>
  <c r="N110" i="15"/>
  <c r="A110" i="15"/>
  <c r="N106" i="15"/>
  <c r="A106" i="15"/>
  <c r="N102" i="15"/>
  <c r="A102" i="15"/>
  <c r="N94" i="15"/>
  <c r="A94" i="15"/>
  <c r="N90" i="15"/>
  <c r="A90" i="15"/>
  <c r="C89" i="11"/>
  <c r="N82" i="15"/>
  <c r="A82" i="15"/>
  <c r="N78" i="15"/>
  <c r="A78" i="15"/>
  <c r="C73" i="11"/>
  <c r="N74" i="15"/>
  <c r="A74" i="15"/>
  <c r="N66" i="15"/>
  <c r="A66" i="15"/>
  <c r="C61" i="11"/>
  <c r="N62" i="15"/>
  <c r="A62" i="15"/>
  <c r="T59" i="15"/>
  <c r="S59" i="15"/>
  <c r="P59" i="15"/>
  <c r="O59" i="15"/>
  <c r="W59" i="15"/>
  <c r="X59" i="15" s="1"/>
  <c r="Z59" i="15"/>
  <c r="AA59" i="15" s="1"/>
  <c r="Q59" i="15"/>
  <c r="U59" i="15"/>
  <c r="P53" i="15"/>
  <c r="O53" i="15"/>
  <c r="T53" i="15"/>
  <c r="S53" i="15"/>
  <c r="Z53" i="15"/>
  <c r="AA53" i="15" s="1"/>
  <c r="W53" i="15"/>
  <c r="X53" i="15" s="1"/>
  <c r="U53" i="15"/>
  <c r="Q53" i="15"/>
  <c r="N40" i="15"/>
  <c r="A40" i="15"/>
  <c r="A40" i="13"/>
  <c r="A33" i="15"/>
  <c r="N33" i="15"/>
  <c r="A33" i="13"/>
  <c r="T51" i="15"/>
  <c r="S51" i="15"/>
  <c r="P51" i="15"/>
  <c r="O51" i="15"/>
  <c r="W51" i="15"/>
  <c r="X51" i="15" s="1"/>
  <c r="Q51" i="15"/>
  <c r="U51" i="15"/>
  <c r="Z51" i="15"/>
  <c r="AA51" i="15" s="1"/>
  <c r="T54" i="15"/>
  <c r="W54" i="15"/>
  <c r="X54" i="15" s="1"/>
  <c r="S54" i="15"/>
  <c r="Q54" i="15"/>
  <c r="O54" i="15"/>
  <c r="U54" i="15"/>
  <c r="Z54" i="15"/>
  <c r="AA54" i="15" s="1"/>
  <c r="P54" i="15"/>
  <c r="N27" i="15"/>
  <c r="A27" i="15"/>
  <c r="C5" i="11"/>
  <c r="N14" i="15"/>
  <c r="A14" i="15"/>
  <c r="A14" i="13"/>
  <c r="N350" i="15"/>
  <c r="A350" i="15"/>
  <c r="C349" i="11"/>
  <c r="N321" i="15"/>
  <c r="A321" i="15"/>
  <c r="N317" i="15"/>
  <c r="A317" i="15"/>
  <c r="A313" i="15"/>
  <c r="N313" i="15"/>
  <c r="C308" i="11"/>
  <c r="A309" i="15"/>
  <c r="N309" i="15"/>
  <c r="A305" i="15"/>
  <c r="N305" i="15"/>
  <c r="C304" i="11"/>
  <c r="A301" i="15"/>
  <c r="N301" i="15"/>
  <c r="A297" i="15"/>
  <c r="N297" i="15"/>
  <c r="A293" i="15"/>
  <c r="N293" i="15"/>
  <c r="C292" i="11"/>
  <c r="A285" i="15"/>
  <c r="N285" i="15"/>
  <c r="A281" i="15"/>
  <c r="N281" i="15"/>
  <c r="C280" i="11"/>
  <c r="A273" i="15"/>
  <c r="N273" i="15"/>
  <c r="C272" i="11"/>
  <c r="A269" i="15"/>
  <c r="N269" i="15"/>
  <c r="A265" i="15"/>
  <c r="N265" i="15"/>
  <c r="A261" i="15"/>
  <c r="N261" i="15"/>
  <c r="A253" i="15"/>
  <c r="N253" i="15"/>
  <c r="A249" i="15"/>
  <c r="N249" i="15"/>
  <c r="C248" i="11"/>
  <c r="A241" i="15"/>
  <c r="N241" i="15"/>
  <c r="A237" i="15"/>
  <c r="N237" i="15"/>
  <c r="A233" i="15"/>
  <c r="N233" i="15"/>
  <c r="A221" i="15"/>
  <c r="N221" i="15"/>
  <c r="N217" i="15"/>
  <c r="A217" i="15"/>
  <c r="N213" i="15"/>
  <c r="A213" i="15"/>
  <c r="N209" i="15"/>
  <c r="A209" i="15"/>
  <c r="C208" i="11"/>
  <c r="N205" i="15"/>
  <c r="A205" i="15"/>
  <c r="N201" i="15"/>
  <c r="A201" i="15"/>
  <c r="N193" i="15"/>
  <c r="A193" i="15"/>
  <c r="N189" i="15"/>
  <c r="A189" i="15"/>
  <c r="C183" i="11"/>
  <c r="N185" i="15"/>
  <c r="A185" i="15"/>
  <c r="N181" i="15"/>
  <c r="A181" i="15"/>
  <c r="N165" i="15"/>
  <c r="A165" i="15"/>
  <c r="C164" i="11"/>
  <c r="N149" i="15"/>
  <c r="A149" i="15"/>
  <c r="A145" i="15"/>
  <c r="N145" i="15"/>
  <c r="N141" i="15"/>
  <c r="A141" i="15"/>
  <c r="C135" i="11"/>
  <c r="N137" i="15"/>
  <c r="A137" i="15"/>
  <c r="N133" i="15"/>
  <c r="A133" i="15"/>
  <c r="A125" i="15"/>
  <c r="N125" i="15"/>
  <c r="N121" i="15"/>
  <c r="A121" i="15"/>
  <c r="A117" i="15"/>
  <c r="N117" i="15"/>
  <c r="A109" i="15"/>
  <c r="N109" i="15"/>
  <c r="C104" i="11"/>
  <c r="A105" i="15"/>
  <c r="N105" i="15"/>
  <c r="N101" i="15"/>
  <c r="A101" i="15"/>
  <c r="N97" i="15"/>
  <c r="A97" i="15"/>
  <c r="N93" i="15"/>
  <c r="A93" i="15"/>
  <c r="N85" i="15"/>
  <c r="A85" i="15"/>
  <c r="N81" i="15"/>
  <c r="A81" i="15"/>
  <c r="C76" i="11"/>
  <c r="N77" i="15"/>
  <c r="A77" i="15"/>
  <c r="N69" i="15"/>
  <c r="A69" i="15"/>
  <c r="N65" i="15"/>
  <c r="A65" i="15"/>
  <c r="C64" i="11"/>
  <c r="A52" i="15"/>
  <c r="N52" i="15"/>
  <c r="T37" i="15"/>
  <c r="S37" i="15"/>
  <c r="P37" i="15"/>
  <c r="O37" i="15"/>
  <c r="W37" i="15"/>
  <c r="X37" i="15" s="1"/>
  <c r="Q37" i="15"/>
  <c r="Z37" i="15"/>
  <c r="AA37" i="15" s="1"/>
  <c r="U37" i="15"/>
  <c r="C23" i="11"/>
  <c r="N24" i="15"/>
  <c r="A24" i="15"/>
  <c r="T35" i="15"/>
  <c r="P35" i="15"/>
  <c r="O35" i="15"/>
  <c r="S35" i="15"/>
  <c r="U35" i="15"/>
  <c r="Q35" i="15"/>
  <c r="W35" i="15"/>
  <c r="X35" i="15" s="1"/>
  <c r="Z35" i="15"/>
  <c r="AA35" i="15" s="1"/>
  <c r="T31" i="15"/>
  <c r="O31" i="15"/>
  <c r="S31" i="15"/>
  <c r="P31" i="15"/>
  <c r="W31" i="15"/>
  <c r="X31" i="15" s="1"/>
  <c r="Q31" i="15"/>
  <c r="Z31" i="15"/>
  <c r="AA31" i="15" s="1"/>
  <c r="U31" i="15"/>
  <c r="N329" i="15"/>
  <c r="A329" i="15"/>
  <c r="N356" i="15"/>
  <c r="A356" i="15"/>
  <c r="N348" i="15"/>
  <c r="A348" i="15"/>
  <c r="N344" i="15"/>
  <c r="A344" i="15"/>
  <c r="N340" i="15"/>
  <c r="A340" i="15"/>
  <c r="N336" i="15"/>
  <c r="A336" i="15"/>
  <c r="N328" i="15"/>
  <c r="A328" i="15"/>
  <c r="N320" i="15"/>
  <c r="A320" i="15"/>
  <c r="C319" i="11"/>
  <c r="N316" i="15"/>
  <c r="A316" i="15"/>
  <c r="C315" i="11"/>
  <c r="C311" i="11"/>
  <c r="A312" i="15"/>
  <c r="N312" i="15"/>
  <c r="A300" i="15"/>
  <c r="N300" i="15"/>
  <c r="C299" i="11"/>
  <c r="A296" i="15"/>
  <c r="N296" i="15"/>
  <c r="A288" i="15"/>
  <c r="N288" i="15"/>
  <c r="A284" i="15"/>
  <c r="N284" i="15"/>
  <c r="C283" i="11"/>
  <c r="A268" i="15"/>
  <c r="N268" i="15"/>
  <c r="C267" i="11"/>
  <c r="C263" i="11"/>
  <c r="A264" i="15"/>
  <c r="N264" i="15"/>
  <c r="A260" i="15"/>
  <c r="N260" i="15"/>
  <c r="A256" i="15"/>
  <c r="N256" i="15"/>
  <c r="A252" i="15"/>
  <c r="N252" i="15"/>
  <c r="A244" i="15"/>
  <c r="N244" i="15"/>
  <c r="C239" i="11"/>
  <c r="A240" i="15"/>
  <c r="N240" i="15"/>
  <c r="A236" i="15"/>
  <c r="N236" i="15"/>
  <c r="A232" i="15"/>
  <c r="N232" i="15"/>
  <c r="A224" i="15"/>
  <c r="N224" i="15"/>
  <c r="C219" i="11"/>
  <c r="A220" i="15"/>
  <c r="N220" i="15"/>
  <c r="N216" i="15"/>
  <c r="A216" i="15"/>
  <c r="N212" i="15"/>
  <c r="A212" i="15"/>
  <c r="N204" i="15"/>
  <c r="A204" i="15"/>
  <c r="N200" i="15"/>
  <c r="A200" i="15"/>
  <c r="N196" i="15"/>
  <c r="A196" i="15"/>
  <c r="N192" i="15"/>
  <c r="A192" i="15"/>
  <c r="N184" i="15"/>
  <c r="A184" i="15"/>
  <c r="N180" i="15"/>
  <c r="A180" i="15"/>
  <c r="N176" i="15"/>
  <c r="A176" i="15"/>
  <c r="N172" i="15"/>
  <c r="A172" i="15"/>
  <c r="N168" i="15"/>
  <c r="A168" i="15"/>
  <c r="A160" i="15"/>
  <c r="N160" i="15"/>
  <c r="N152" i="15"/>
  <c r="A152" i="15"/>
  <c r="N148" i="15"/>
  <c r="A148" i="15"/>
  <c r="N144" i="15"/>
  <c r="A144" i="15"/>
  <c r="N140" i="15"/>
  <c r="A140" i="15"/>
  <c r="C139" i="11"/>
  <c r="A140" i="13"/>
  <c r="N136" i="15"/>
  <c r="A136" i="15"/>
  <c r="A132" i="15"/>
  <c r="N132" i="15"/>
  <c r="N128" i="15"/>
  <c r="A128" i="15"/>
  <c r="A124" i="15"/>
  <c r="N124" i="15"/>
  <c r="N120" i="15"/>
  <c r="A120" i="15"/>
  <c r="N116" i="15"/>
  <c r="A116" i="15"/>
  <c r="N112" i="15"/>
  <c r="A112" i="15"/>
  <c r="A108" i="15"/>
  <c r="N108" i="15"/>
  <c r="N100" i="15"/>
  <c r="A100" i="15"/>
  <c r="A96" i="15"/>
  <c r="N96" i="15"/>
  <c r="N92" i="15"/>
  <c r="A92" i="15"/>
  <c r="N88" i="15"/>
  <c r="A88" i="15"/>
  <c r="C83" i="11"/>
  <c r="N84" i="15"/>
  <c r="A84" i="15"/>
  <c r="N80" i="15"/>
  <c r="A80" i="15"/>
  <c r="N72" i="15"/>
  <c r="A72" i="15"/>
  <c r="C67" i="11"/>
  <c r="N68" i="15"/>
  <c r="A68" i="15"/>
  <c r="N60" i="15"/>
  <c r="A60" i="15"/>
  <c r="T26" i="15"/>
  <c r="W26" i="15"/>
  <c r="X26" i="15" s="1"/>
  <c r="Q26" i="15"/>
  <c r="U26" i="15"/>
  <c r="O26" i="15"/>
  <c r="P26" i="15"/>
  <c r="S26" i="15"/>
  <c r="Z26" i="15"/>
  <c r="AA26" i="15" s="1"/>
  <c r="T38" i="15"/>
  <c r="U38" i="15"/>
  <c r="Z38" i="15"/>
  <c r="AA38" i="15" s="1"/>
  <c r="Q38" i="15"/>
  <c r="P38" i="15"/>
  <c r="W38" i="15"/>
  <c r="X38" i="15" s="1"/>
  <c r="S38" i="15"/>
  <c r="O38" i="15"/>
  <c r="S25" i="15"/>
  <c r="P25" i="15"/>
  <c r="O25" i="15"/>
  <c r="T25" i="15"/>
  <c r="W25" i="15"/>
  <c r="X25" i="15" s="1"/>
  <c r="Q25" i="15"/>
  <c r="Z25" i="15"/>
  <c r="AA25" i="15" s="1"/>
  <c r="U25" i="15"/>
  <c r="N6" i="15"/>
  <c r="A6" i="15"/>
  <c r="A6" i="13"/>
  <c r="A353" i="8"/>
  <c r="A349" i="8"/>
  <c r="A342" i="8"/>
  <c r="A337" i="8"/>
  <c r="A333" i="8"/>
  <c r="A325" i="8"/>
  <c r="A319" i="8"/>
  <c r="A315" i="8"/>
  <c r="A311" i="8"/>
  <c r="A308" i="8"/>
  <c r="A304" i="8"/>
  <c r="A299" i="8"/>
  <c r="A292" i="8"/>
  <c r="A289" i="8"/>
  <c r="A286" i="8"/>
  <c r="A283" i="8"/>
  <c r="A280" i="8"/>
  <c r="A277" i="8"/>
  <c r="A272" i="8"/>
  <c r="A267" i="8"/>
  <c r="A258" i="8"/>
  <c r="A254" i="8"/>
  <c r="A248" i="8"/>
  <c r="A245" i="8"/>
  <c r="A239" i="8"/>
  <c r="A234" i="8"/>
  <c r="A229" i="8"/>
  <c r="A225" i="8"/>
  <c r="A222" i="8"/>
  <c r="A214" i="8"/>
  <c r="A208" i="8"/>
  <c r="A197" i="8"/>
  <c r="A188" i="8"/>
  <c r="A183" i="8"/>
  <c r="A177" i="8"/>
  <c r="A173" i="8"/>
  <c r="A170" i="8"/>
  <c r="A164" i="8"/>
  <c r="A157" i="8"/>
  <c r="A153" i="8"/>
  <c r="A146" i="8"/>
  <c r="A135" i="8"/>
  <c r="A129" i="8"/>
  <c r="A122" i="8"/>
  <c r="A113" i="8"/>
  <c r="A104" i="8"/>
  <c r="A98" i="8"/>
  <c r="A89" i="8"/>
  <c r="A86" i="8"/>
  <c r="A76" i="8"/>
  <c r="A67" i="8"/>
  <c r="A64" i="8"/>
  <c r="A61" i="8"/>
  <c r="A57" i="8"/>
  <c r="A40" i="8"/>
  <c r="A33" i="8"/>
  <c r="A22" i="8"/>
  <c r="A19" i="8"/>
  <c r="A14" i="8"/>
  <c r="A6" i="8"/>
  <c r="A5" i="8"/>
  <c r="A353" i="5"/>
  <c r="A349" i="5"/>
  <c r="A342" i="5"/>
  <c r="A337" i="5"/>
  <c r="A333" i="5"/>
  <c r="A325" i="5"/>
  <c r="A319" i="5"/>
  <c r="A315" i="5"/>
  <c r="A311" i="5"/>
  <c r="A308" i="5"/>
  <c r="A304" i="5"/>
  <c r="A299" i="5"/>
  <c r="A292" i="5"/>
  <c r="A289" i="5"/>
  <c r="A286" i="5"/>
  <c r="A283" i="5"/>
  <c r="A280" i="5"/>
  <c r="A277" i="5"/>
  <c r="A272" i="5"/>
  <c r="A267" i="5"/>
  <c r="A258" i="5"/>
  <c r="A254" i="5"/>
  <c r="A248" i="5"/>
  <c r="A245" i="5"/>
  <c r="A239" i="5"/>
  <c r="A234" i="5"/>
  <c r="A229" i="5"/>
  <c r="A225" i="5"/>
  <c r="A222" i="5"/>
  <c r="A214" i="5"/>
  <c r="A208" i="5"/>
  <c r="A197" i="5"/>
  <c r="A188" i="5"/>
  <c r="A183" i="5"/>
  <c r="A177" i="5"/>
  <c r="A173" i="5"/>
  <c r="A170" i="5"/>
  <c r="A164" i="5"/>
  <c r="A157" i="5"/>
  <c r="A153" i="5"/>
  <c r="A146" i="5"/>
  <c r="A135" i="5"/>
  <c r="A129" i="5"/>
  <c r="A122" i="5"/>
  <c r="A113" i="5"/>
  <c r="A104" i="5"/>
  <c r="A98" i="5"/>
  <c r="A89" i="5"/>
  <c r="A86" i="5"/>
  <c r="A76" i="5"/>
  <c r="A67" i="5"/>
  <c r="A64" i="5"/>
  <c r="A61" i="5"/>
  <c r="A57" i="5"/>
  <c r="A40" i="5"/>
  <c r="A33" i="5"/>
  <c r="A22" i="5"/>
  <c r="A19" i="5"/>
  <c r="A14" i="5"/>
  <c r="A6" i="5"/>
  <c r="A5" i="5"/>
  <c r="A353" i="7"/>
  <c r="A349" i="7"/>
  <c r="A342" i="7"/>
  <c r="A337" i="7"/>
  <c r="A333" i="7"/>
  <c r="A325" i="7"/>
  <c r="A319" i="7"/>
  <c r="A315" i="7"/>
  <c r="A311" i="7"/>
  <c r="A308" i="7"/>
  <c r="A304" i="7"/>
  <c r="A299" i="7"/>
  <c r="A292" i="7"/>
  <c r="A289" i="7"/>
  <c r="A286" i="7"/>
  <c r="A283" i="7"/>
  <c r="A280" i="7"/>
  <c r="A277" i="7"/>
  <c r="A272" i="7"/>
  <c r="A267" i="7"/>
  <c r="A258" i="7"/>
  <c r="A254" i="7"/>
  <c r="A248" i="7"/>
  <c r="A245" i="7"/>
  <c r="A239" i="7"/>
  <c r="A234" i="7"/>
  <c r="A229" i="7"/>
  <c r="A225" i="7"/>
  <c r="A222" i="7"/>
  <c r="A214" i="7"/>
  <c r="A208" i="7"/>
  <c r="A197" i="7"/>
  <c r="A188" i="7"/>
  <c r="A183" i="7"/>
  <c r="A177" i="7"/>
  <c r="A173" i="7"/>
  <c r="A170" i="7"/>
  <c r="A164" i="7"/>
  <c r="A157" i="7"/>
  <c r="A153" i="7"/>
  <c r="A146" i="7"/>
  <c r="A135" i="7"/>
  <c r="A129" i="7"/>
  <c r="A122" i="7"/>
  <c r="A113" i="7"/>
  <c r="A104" i="7"/>
  <c r="A98" i="7"/>
  <c r="A89" i="7"/>
  <c r="A86" i="7"/>
  <c r="A76" i="7"/>
  <c r="A67" i="7"/>
  <c r="A64" i="7"/>
  <c r="A61" i="7"/>
  <c r="A57" i="7"/>
  <c r="A40" i="7"/>
  <c r="A33" i="7"/>
  <c r="A22" i="7"/>
  <c r="A19" i="7"/>
  <c r="A14" i="7"/>
  <c r="A6" i="7"/>
  <c r="A5" i="7"/>
  <c r="A353" i="4"/>
  <c r="A349" i="4"/>
  <c r="A342" i="4"/>
  <c r="A337" i="4"/>
  <c r="A333" i="4"/>
  <c r="A325" i="4"/>
  <c r="A319" i="4"/>
  <c r="A315" i="4"/>
  <c r="A311" i="4"/>
  <c r="A308" i="4"/>
  <c r="A304" i="4"/>
  <c r="A299" i="4"/>
  <c r="A292" i="4"/>
  <c r="A289" i="4"/>
  <c r="A286" i="4"/>
  <c r="A283" i="4"/>
  <c r="A280" i="4"/>
  <c r="A277" i="4"/>
  <c r="A272" i="4"/>
  <c r="A267" i="4"/>
  <c r="A258" i="4"/>
  <c r="A254" i="4"/>
  <c r="A248" i="4"/>
  <c r="A245" i="4"/>
  <c r="A239" i="4"/>
  <c r="A234" i="4"/>
  <c r="A229" i="4"/>
  <c r="A225" i="4"/>
  <c r="A222" i="4"/>
  <c r="A214" i="4"/>
  <c r="A208" i="4"/>
  <c r="A197" i="4"/>
  <c r="A188" i="4"/>
  <c r="A183" i="4"/>
  <c r="A177" i="4"/>
  <c r="A173" i="4"/>
  <c r="A170" i="4"/>
  <c r="A164" i="4"/>
  <c r="A157" i="4"/>
  <c r="A153" i="4"/>
  <c r="A146" i="4"/>
  <c r="A135" i="4"/>
  <c r="A129" i="4"/>
  <c r="A122" i="4"/>
  <c r="A113" i="4"/>
  <c r="A104" i="4"/>
  <c r="A98" i="4"/>
  <c r="A89" i="4"/>
  <c r="A86" i="4"/>
  <c r="A76" i="4"/>
  <c r="A67" i="4"/>
  <c r="A64" i="4"/>
  <c r="A61" i="4"/>
  <c r="A57" i="4"/>
  <c r="A40" i="4"/>
  <c r="A33" i="4"/>
  <c r="A22" i="4"/>
  <c r="A19" i="4"/>
  <c r="A14" i="4"/>
  <c r="A6" i="4"/>
  <c r="A5" i="4"/>
  <c r="A353" i="6"/>
  <c r="A349" i="6"/>
  <c r="A342" i="6"/>
  <c r="A337" i="6"/>
  <c r="A333" i="6"/>
  <c r="A325" i="6"/>
  <c r="A319" i="6"/>
  <c r="A315" i="6"/>
  <c r="A311" i="6"/>
  <c r="A308" i="6"/>
  <c r="A304" i="6"/>
  <c r="A299" i="6"/>
  <c r="A292" i="6"/>
  <c r="A289" i="6"/>
  <c r="A286" i="6"/>
  <c r="A283" i="6"/>
  <c r="A280" i="6"/>
  <c r="A277" i="6"/>
  <c r="A272" i="6"/>
  <c r="A267" i="6"/>
  <c r="A258" i="6"/>
  <c r="A254" i="6"/>
  <c r="A248" i="6"/>
  <c r="A245" i="6"/>
  <c r="A239" i="6"/>
  <c r="A234" i="6"/>
  <c r="A229" i="6"/>
  <c r="A225" i="6"/>
  <c r="A222" i="6"/>
  <c r="A214" i="6"/>
  <c r="A208" i="6"/>
  <c r="A197" i="6"/>
  <c r="A188" i="6"/>
  <c r="A183" i="6"/>
  <c r="A177" i="6"/>
  <c r="A173" i="6"/>
  <c r="A170" i="6"/>
  <c r="A164" i="6"/>
  <c r="A157" i="6"/>
  <c r="A153" i="6"/>
  <c r="A146" i="6"/>
  <c r="A135" i="6"/>
  <c r="A129" i="6"/>
  <c r="A122" i="6"/>
  <c r="A113" i="6"/>
  <c r="A104" i="6"/>
  <c r="A98" i="6"/>
  <c r="A89" i="6"/>
  <c r="A86" i="6"/>
  <c r="A76" i="6"/>
  <c r="A67" i="6"/>
  <c r="A64" i="6"/>
  <c r="A61" i="6"/>
  <c r="A57" i="6"/>
  <c r="A40" i="6"/>
  <c r="A33" i="6"/>
  <c r="A22" i="6"/>
  <c r="A19" i="6"/>
  <c r="A14" i="6"/>
  <c r="A6" i="6"/>
  <c r="A5" i="6"/>
  <c r="A353" i="3"/>
  <c r="A349" i="3"/>
  <c r="A342" i="3"/>
  <c r="A337" i="3"/>
  <c r="A333" i="3"/>
  <c r="A325" i="3"/>
  <c r="A319" i="3"/>
  <c r="A315" i="3"/>
  <c r="A311" i="3"/>
  <c r="A308" i="3"/>
  <c r="A304" i="3"/>
  <c r="A299" i="3"/>
  <c r="A292" i="3"/>
  <c r="A289" i="3"/>
  <c r="A286" i="3"/>
  <c r="A283" i="3"/>
  <c r="A280" i="3"/>
  <c r="A277" i="3"/>
  <c r="A272" i="3"/>
  <c r="A267" i="3"/>
  <c r="A258" i="3"/>
  <c r="A254" i="3"/>
  <c r="A248" i="3"/>
  <c r="A245" i="3"/>
  <c r="A239" i="3"/>
  <c r="A234" i="3"/>
  <c r="A229" i="3"/>
  <c r="A225" i="3"/>
  <c r="A222" i="3"/>
  <c r="A214" i="3"/>
  <c r="A208" i="3"/>
  <c r="A197" i="3"/>
  <c r="A188" i="3"/>
  <c r="A183" i="3"/>
  <c r="A177" i="3"/>
  <c r="A173" i="3"/>
  <c r="A170" i="3"/>
  <c r="A164" i="3"/>
  <c r="A157" i="3"/>
  <c r="A153" i="3"/>
  <c r="A146" i="3"/>
  <c r="A135" i="3"/>
  <c r="A129" i="3"/>
  <c r="A122" i="3"/>
  <c r="A113" i="3"/>
  <c r="A104" i="3"/>
  <c r="A98" i="3"/>
  <c r="A89" i="3"/>
  <c r="A86" i="3"/>
  <c r="A76" i="3"/>
  <c r="A67" i="3"/>
  <c r="A64" i="3"/>
  <c r="A61" i="3"/>
  <c r="A57" i="3"/>
  <c r="A40" i="3"/>
  <c r="A33" i="3"/>
  <c r="A22" i="3"/>
  <c r="A19" i="3"/>
  <c r="A14" i="3"/>
  <c r="A6" i="3"/>
  <c r="A5" i="3"/>
  <c r="A353" i="1"/>
  <c r="A349" i="1"/>
  <c r="A342" i="1"/>
  <c r="A337" i="1"/>
  <c r="A333" i="1"/>
  <c r="A325" i="1"/>
  <c r="A319" i="1"/>
  <c r="A315" i="1"/>
  <c r="A311" i="1"/>
  <c r="A308" i="1"/>
  <c r="A304" i="1"/>
  <c r="A299" i="1"/>
  <c r="A292" i="1"/>
  <c r="A289" i="1"/>
  <c r="A286" i="1"/>
  <c r="A283" i="1"/>
  <c r="A280" i="1"/>
  <c r="A277" i="1"/>
  <c r="A272" i="1"/>
  <c r="A267" i="1"/>
  <c r="A258" i="1"/>
  <c r="A254" i="1"/>
  <c r="A248" i="1"/>
  <c r="A245" i="1"/>
  <c r="A239" i="1"/>
  <c r="A234" i="1"/>
  <c r="A229" i="1"/>
  <c r="A225" i="1"/>
  <c r="A222" i="1"/>
  <c r="A214" i="1"/>
  <c r="A208" i="1"/>
  <c r="A197" i="1"/>
  <c r="A188" i="1"/>
  <c r="A183" i="1"/>
  <c r="A177" i="1"/>
  <c r="A173" i="1"/>
  <c r="A170" i="1"/>
  <c r="A164" i="1"/>
  <c r="A157" i="1"/>
  <c r="A153" i="1"/>
  <c r="A146" i="1"/>
  <c r="A135" i="1"/>
  <c r="A129" i="1"/>
  <c r="A122" i="1"/>
  <c r="A113" i="1"/>
  <c r="A104" i="1"/>
  <c r="A98" i="1"/>
  <c r="A89" i="1"/>
  <c r="A86" i="1"/>
  <c r="A76" i="1"/>
  <c r="A67" i="1"/>
  <c r="A64" i="1"/>
  <c r="A61" i="1"/>
  <c r="A57" i="1"/>
  <c r="A40" i="1"/>
  <c r="A33" i="1"/>
  <c r="A22" i="1"/>
  <c r="A19" i="1"/>
  <c r="A14" i="1"/>
  <c r="A6" i="1"/>
  <c r="A5" i="1"/>
  <c r="S72" i="15" l="1"/>
  <c r="T72" i="15"/>
  <c r="Z72" i="15"/>
  <c r="AA72" i="15" s="1"/>
  <c r="O72" i="15"/>
  <c r="P72" i="15"/>
  <c r="Q72" i="15"/>
  <c r="W72" i="15"/>
  <c r="X72" i="15" s="1"/>
  <c r="U72" i="15"/>
  <c r="S84" i="15"/>
  <c r="T84" i="15"/>
  <c r="Z84" i="15"/>
  <c r="AA84" i="15" s="1"/>
  <c r="U84" i="15"/>
  <c r="P84" i="15"/>
  <c r="O84" i="15"/>
  <c r="W84" i="15"/>
  <c r="X84" i="15" s="1"/>
  <c r="Q84" i="15"/>
  <c r="P24" i="15"/>
  <c r="T24" i="15"/>
  <c r="S24" i="15"/>
  <c r="O24" i="15"/>
  <c r="Q24" i="15"/>
  <c r="U24" i="15"/>
  <c r="W24" i="15"/>
  <c r="X24" i="15" s="1"/>
  <c r="Z24" i="15"/>
  <c r="AA24" i="15" s="1"/>
  <c r="N64" i="15"/>
  <c r="A64" i="15"/>
  <c r="A64" i="13"/>
  <c r="N104" i="15"/>
  <c r="A104" i="15"/>
  <c r="A104" i="13"/>
  <c r="P137" i="15"/>
  <c r="O137" i="15"/>
  <c r="T137" i="15"/>
  <c r="S137" i="15"/>
  <c r="C161" i="11"/>
  <c r="N164" i="15"/>
  <c r="A164" i="15"/>
  <c r="A164" i="13"/>
  <c r="C207" i="11"/>
  <c r="N208" i="15"/>
  <c r="A208" i="15"/>
  <c r="A208" i="13"/>
  <c r="P40" i="15"/>
  <c r="S40" i="15"/>
  <c r="O40" i="15"/>
  <c r="T40" i="15"/>
  <c r="U40" i="15"/>
  <c r="Q40" i="15"/>
  <c r="Z40" i="15"/>
  <c r="AA40" i="15" s="1"/>
  <c r="W40" i="15"/>
  <c r="X40" i="15" s="1"/>
  <c r="N73" i="15"/>
  <c r="A73" i="15"/>
  <c r="A73" i="13"/>
  <c r="Z82" i="15"/>
  <c r="AA82" i="15" s="1"/>
  <c r="S82" i="15"/>
  <c r="W82" i="15"/>
  <c r="X82" i="15" s="1"/>
  <c r="U82" i="15"/>
  <c r="P82" i="15"/>
  <c r="Q82" i="15"/>
  <c r="O82" i="15"/>
  <c r="T82" i="15"/>
  <c r="A113" i="15"/>
  <c r="N113" i="15"/>
  <c r="A113" i="13"/>
  <c r="O150" i="15"/>
  <c r="S150" i="15"/>
  <c r="P150" i="15"/>
  <c r="W150" i="15"/>
  <c r="X150" i="15" s="1"/>
  <c r="Z150" i="15"/>
  <c r="AA150" i="15" s="1"/>
  <c r="Q150" i="15"/>
  <c r="U150" i="15"/>
  <c r="T150" i="15"/>
  <c r="N153" i="15"/>
  <c r="A153" i="15"/>
  <c r="A153" i="13"/>
  <c r="N173" i="15"/>
  <c r="A173" i="15"/>
  <c r="A173" i="13"/>
  <c r="C182" i="11"/>
  <c r="N197" i="15"/>
  <c r="A197" i="15"/>
  <c r="A197" i="13"/>
  <c r="C324" i="11"/>
  <c r="N325" i="15"/>
  <c r="A325" i="15"/>
  <c r="A325" i="13"/>
  <c r="P36" i="15"/>
  <c r="O36" i="15"/>
  <c r="T36" i="15"/>
  <c r="S36" i="15"/>
  <c r="Z36" i="15"/>
  <c r="AA36" i="15" s="1"/>
  <c r="U36" i="15"/>
  <c r="Q36" i="15"/>
  <c r="W36" i="15"/>
  <c r="X36" i="15" s="1"/>
  <c r="P71" i="15"/>
  <c r="O71" i="15"/>
  <c r="T71" i="15"/>
  <c r="S71" i="15"/>
  <c r="N86" i="15"/>
  <c r="A86" i="15"/>
  <c r="A86" i="13"/>
  <c r="N188" i="15"/>
  <c r="A188" i="15"/>
  <c r="A188" i="13"/>
  <c r="A242" i="15"/>
  <c r="N242" i="15"/>
  <c r="A258" i="15"/>
  <c r="N258" i="15"/>
  <c r="C257" i="11"/>
  <c r="A258" i="13"/>
  <c r="T68" i="15"/>
  <c r="Z68" i="15"/>
  <c r="AA68" i="15" s="1"/>
  <c r="O68" i="15"/>
  <c r="S68" i="15"/>
  <c r="Q68" i="15"/>
  <c r="P68" i="15"/>
  <c r="U68" i="15"/>
  <c r="W68" i="15"/>
  <c r="X68" i="15" s="1"/>
  <c r="A83" i="15"/>
  <c r="N83" i="15"/>
  <c r="S100" i="15"/>
  <c r="T100" i="15"/>
  <c r="Q100" i="15"/>
  <c r="Z100" i="15"/>
  <c r="AA100" i="15" s="1"/>
  <c r="U100" i="15"/>
  <c r="O100" i="15"/>
  <c r="W100" i="15"/>
  <c r="X100" i="15" s="1"/>
  <c r="P100" i="15"/>
  <c r="P120" i="15"/>
  <c r="S120" i="15"/>
  <c r="T120" i="15"/>
  <c r="O120" i="15"/>
  <c r="O128" i="15"/>
  <c r="P128" i="15"/>
  <c r="S128" i="15"/>
  <c r="T128" i="15"/>
  <c r="P136" i="15"/>
  <c r="O136" i="15"/>
  <c r="T136" i="15"/>
  <c r="S136" i="15"/>
  <c r="Z136" i="15"/>
  <c r="AA136" i="15" s="1"/>
  <c r="W136" i="15"/>
  <c r="X136" i="15" s="1"/>
  <c r="U136" i="15"/>
  <c r="Q136" i="15"/>
  <c r="P140" i="15"/>
  <c r="O140" i="15"/>
  <c r="T140" i="15"/>
  <c r="S140" i="15"/>
  <c r="W140" i="15"/>
  <c r="X140" i="15" s="1"/>
  <c r="U140" i="15"/>
  <c r="Q140" i="15"/>
  <c r="Z140" i="15"/>
  <c r="AA140" i="15" s="1"/>
  <c r="T148" i="15"/>
  <c r="S148" i="15"/>
  <c r="P148" i="15"/>
  <c r="U148" i="15"/>
  <c r="Z148" i="15"/>
  <c r="AA148" i="15" s="1"/>
  <c r="W148" i="15"/>
  <c r="X148" i="15" s="1"/>
  <c r="O148" i="15"/>
  <c r="Q148" i="15"/>
  <c r="A299" i="15"/>
  <c r="N299" i="15"/>
  <c r="C298" i="11"/>
  <c r="A299" i="13"/>
  <c r="A23" i="15"/>
  <c r="N23" i="15"/>
  <c r="T81" i="15"/>
  <c r="O81" i="15"/>
  <c r="P81" i="15"/>
  <c r="S81" i="15"/>
  <c r="T93" i="15"/>
  <c r="P93" i="15"/>
  <c r="O93" i="15"/>
  <c r="W93" i="15"/>
  <c r="X93" i="15" s="1"/>
  <c r="U93" i="15"/>
  <c r="Z93" i="15"/>
  <c r="AA93" i="15" s="1"/>
  <c r="S93" i="15"/>
  <c r="Q93" i="15"/>
  <c r="T101" i="15"/>
  <c r="P101" i="15"/>
  <c r="O101" i="15"/>
  <c r="W101" i="15"/>
  <c r="X101" i="15" s="1"/>
  <c r="U101" i="15"/>
  <c r="Q101" i="15"/>
  <c r="Z101" i="15"/>
  <c r="AA101" i="15" s="1"/>
  <c r="S101" i="15"/>
  <c r="N135" i="15"/>
  <c r="A135" i="15"/>
  <c r="A135" i="13"/>
  <c r="A280" i="15"/>
  <c r="N280" i="15"/>
  <c r="A280" i="13"/>
  <c r="A304" i="15"/>
  <c r="N304" i="15"/>
  <c r="A304" i="13"/>
  <c r="C345" i="11"/>
  <c r="N349" i="15"/>
  <c r="A349" i="15"/>
  <c r="A349" i="13"/>
  <c r="T27" i="15"/>
  <c r="O27" i="15"/>
  <c r="S27" i="15"/>
  <c r="P27" i="15"/>
  <c r="W27" i="15"/>
  <c r="X27" i="15" s="1"/>
  <c r="Q27" i="15"/>
  <c r="U27" i="15"/>
  <c r="Z27" i="15"/>
  <c r="AA27" i="15" s="1"/>
  <c r="N89" i="15"/>
  <c r="A89" i="15"/>
  <c r="A89" i="13"/>
  <c r="Z94" i="15"/>
  <c r="AA94" i="15" s="1"/>
  <c r="U94" i="15"/>
  <c r="Q94" i="15"/>
  <c r="P94" i="15"/>
  <c r="O94" i="15"/>
  <c r="T94" i="15"/>
  <c r="S94" i="15"/>
  <c r="W94" i="15"/>
  <c r="X94" i="15" s="1"/>
  <c r="O138" i="15"/>
  <c r="S138" i="15"/>
  <c r="P138" i="15"/>
  <c r="T138" i="15"/>
  <c r="C156" i="11"/>
  <c r="N157" i="15"/>
  <c r="A157" i="15"/>
  <c r="A157" i="13"/>
  <c r="P162" i="15"/>
  <c r="S162" i="15"/>
  <c r="T162" i="15"/>
  <c r="O162" i="15"/>
  <c r="C238" i="11"/>
  <c r="A245" i="15"/>
  <c r="N245" i="15"/>
  <c r="A245" i="13"/>
  <c r="A289" i="15"/>
  <c r="N289" i="15"/>
  <c r="A289" i="13"/>
  <c r="C332" i="11"/>
  <c r="N333" i="15"/>
  <c r="A333" i="15"/>
  <c r="A333" i="13"/>
  <c r="N70" i="15"/>
  <c r="A70" i="15"/>
  <c r="P79" i="15"/>
  <c r="O79" i="15"/>
  <c r="T79" i="15"/>
  <c r="S79" i="15"/>
  <c r="N98" i="15"/>
  <c r="A98" i="15"/>
  <c r="A98" i="13"/>
  <c r="T103" i="15"/>
  <c r="S103" i="15"/>
  <c r="P103" i="15"/>
  <c r="O103" i="15"/>
  <c r="Z103" i="15"/>
  <c r="AA103" i="15" s="1"/>
  <c r="W103" i="15"/>
  <c r="X103" i="15" s="1"/>
  <c r="U103" i="15"/>
  <c r="Q103" i="15"/>
  <c r="T119" i="15"/>
  <c r="O119" i="15"/>
  <c r="P119" i="15"/>
  <c r="W119" i="15"/>
  <c r="X119" i="15" s="1"/>
  <c r="U119" i="15"/>
  <c r="Q119" i="15"/>
  <c r="Z119" i="15"/>
  <c r="AA119" i="15" s="1"/>
  <c r="S119" i="15"/>
  <c r="S147" i="15"/>
  <c r="O147" i="15"/>
  <c r="T147" i="15"/>
  <c r="P147" i="15"/>
  <c r="T163" i="15"/>
  <c r="O163" i="15"/>
  <c r="P163" i="15"/>
  <c r="S163" i="15"/>
  <c r="N170" i="15"/>
  <c r="A170" i="15"/>
  <c r="C169" i="11"/>
  <c r="A170" i="13"/>
  <c r="A286" i="15"/>
  <c r="N286" i="15"/>
  <c r="A286" i="13"/>
  <c r="N67" i="15"/>
  <c r="A67" i="15"/>
  <c r="A67" i="13"/>
  <c r="S80" i="15"/>
  <c r="T80" i="15"/>
  <c r="O80" i="15"/>
  <c r="P80" i="15"/>
  <c r="P108" i="15"/>
  <c r="T108" i="15"/>
  <c r="S108" i="15"/>
  <c r="Q108" i="15"/>
  <c r="Z108" i="15"/>
  <c r="AA108" i="15" s="1"/>
  <c r="O108" i="15"/>
  <c r="U108" i="15"/>
  <c r="W108" i="15"/>
  <c r="X108" i="15" s="1"/>
  <c r="P124" i="15"/>
  <c r="T124" i="15"/>
  <c r="S124" i="15"/>
  <c r="W124" i="15"/>
  <c r="X124" i="15" s="1"/>
  <c r="Q124" i="15"/>
  <c r="U124" i="15"/>
  <c r="O124" i="15"/>
  <c r="Z124" i="15"/>
  <c r="AA124" i="15" s="1"/>
  <c r="S132" i="15"/>
  <c r="P132" i="15"/>
  <c r="T132" i="15"/>
  <c r="O132" i="15"/>
  <c r="A219" i="15"/>
  <c r="N219" i="15"/>
  <c r="A263" i="15"/>
  <c r="N263" i="15"/>
  <c r="A263" i="13"/>
  <c r="A283" i="15"/>
  <c r="N283" i="15"/>
  <c r="A283" i="13"/>
  <c r="A311" i="15"/>
  <c r="N311" i="15"/>
  <c r="A311" i="13"/>
  <c r="N319" i="15"/>
  <c r="A319" i="15"/>
  <c r="A319" i="13"/>
  <c r="P52" i="15"/>
  <c r="T52" i="15"/>
  <c r="S52" i="15"/>
  <c r="O52" i="15"/>
  <c r="W52" i="15"/>
  <c r="X52" i="15" s="1"/>
  <c r="U52" i="15"/>
  <c r="Z52" i="15"/>
  <c r="AA52" i="15" s="1"/>
  <c r="Q52" i="15"/>
  <c r="T121" i="15"/>
  <c r="O121" i="15"/>
  <c r="U121" i="15"/>
  <c r="Q121" i="15"/>
  <c r="W121" i="15"/>
  <c r="X121" i="15" s="1"/>
  <c r="P121" i="15"/>
  <c r="S121" i="15"/>
  <c r="Z121" i="15"/>
  <c r="AA121" i="15" s="1"/>
  <c r="T133" i="15"/>
  <c r="S133" i="15"/>
  <c r="U133" i="15"/>
  <c r="P133" i="15"/>
  <c r="Z133" i="15"/>
  <c r="AA133" i="15" s="1"/>
  <c r="W133" i="15"/>
  <c r="X133" i="15" s="1"/>
  <c r="O133" i="15"/>
  <c r="Q133" i="15"/>
  <c r="C271" i="11"/>
  <c r="A272" i="15"/>
  <c r="N272" i="15"/>
  <c r="A272" i="13"/>
  <c r="A292" i="15"/>
  <c r="N292" i="15"/>
  <c r="A292" i="13"/>
  <c r="A308" i="15"/>
  <c r="N308" i="15"/>
  <c r="A308" i="13"/>
  <c r="C39" i="11"/>
  <c r="Z62" i="15"/>
  <c r="AA62" i="15" s="1"/>
  <c r="P62" i="15"/>
  <c r="S62" i="15"/>
  <c r="Q62" i="15"/>
  <c r="U62" i="15"/>
  <c r="O62" i="15"/>
  <c r="T62" i="15"/>
  <c r="W62" i="15"/>
  <c r="X62" i="15" s="1"/>
  <c r="Z78" i="15"/>
  <c r="AA78" i="15" s="1"/>
  <c r="T78" i="15"/>
  <c r="Q78" i="15"/>
  <c r="S78" i="15"/>
  <c r="U78" i="15"/>
  <c r="P78" i="15"/>
  <c r="O78" i="15"/>
  <c r="W78" i="15"/>
  <c r="X78" i="15" s="1"/>
  <c r="Q114" i="15"/>
  <c r="Z114" i="15"/>
  <c r="AA114" i="15" s="1"/>
  <c r="W114" i="15"/>
  <c r="X114" i="15" s="1"/>
  <c r="P114" i="15"/>
  <c r="O114" i="15"/>
  <c r="U114" i="15"/>
  <c r="T114" i="15"/>
  <c r="S114" i="15"/>
  <c r="P166" i="15"/>
  <c r="S166" i="15"/>
  <c r="Z166" i="15"/>
  <c r="AA166" i="15" s="1"/>
  <c r="W166" i="15"/>
  <c r="X166" i="15" s="1"/>
  <c r="T166" i="15"/>
  <c r="Q166" i="15"/>
  <c r="O166" i="15"/>
  <c r="U166" i="15"/>
  <c r="C228" i="11"/>
  <c r="A229" i="15"/>
  <c r="N229" i="15"/>
  <c r="A229" i="13"/>
  <c r="C276" i="11"/>
  <c r="A277" i="15"/>
  <c r="N277" i="15"/>
  <c r="A277" i="13"/>
  <c r="N337" i="15"/>
  <c r="A337" i="15"/>
  <c r="A337" i="13"/>
  <c r="T30" i="15"/>
  <c r="W30" i="15"/>
  <c r="X30" i="15" s="1"/>
  <c r="S30" i="15"/>
  <c r="U30" i="15"/>
  <c r="O30" i="15"/>
  <c r="Z30" i="15"/>
  <c r="AA30" i="15" s="1"/>
  <c r="Q30" i="15"/>
  <c r="P30" i="15"/>
  <c r="T63" i="15"/>
  <c r="S63" i="15"/>
  <c r="P63" i="15"/>
  <c r="O63" i="15"/>
  <c r="W63" i="15"/>
  <c r="X63" i="15" s="1"/>
  <c r="Z63" i="15"/>
  <c r="AA63" i="15" s="1"/>
  <c r="U63" i="15"/>
  <c r="Q63" i="15"/>
  <c r="S75" i="15"/>
  <c r="P75" i="15"/>
  <c r="O75" i="15"/>
  <c r="T75" i="15"/>
  <c r="U75" i="15"/>
  <c r="Q75" i="15"/>
  <c r="Z75" i="15"/>
  <c r="AA75" i="15" s="1"/>
  <c r="W75" i="15"/>
  <c r="X75" i="15" s="1"/>
  <c r="T91" i="15"/>
  <c r="S91" i="15"/>
  <c r="P91" i="15"/>
  <c r="O91" i="15"/>
  <c r="U91" i="15"/>
  <c r="W91" i="15"/>
  <c r="X91" i="15" s="1"/>
  <c r="Z91" i="15"/>
  <c r="AA91" i="15" s="1"/>
  <c r="Q91" i="15"/>
  <c r="S99" i="15"/>
  <c r="P99" i="15"/>
  <c r="O99" i="15"/>
  <c r="T99" i="15"/>
  <c r="U99" i="15"/>
  <c r="Q99" i="15"/>
  <c r="Z99" i="15"/>
  <c r="AA99" i="15" s="1"/>
  <c r="W99" i="15"/>
  <c r="X99" i="15" s="1"/>
  <c r="T107" i="15"/>
  <c r="P107" i="15"/>
  <c r="O107" i="15"/>
  <c r="S107" i="15"/>
  <c r="T115" i="15"/>
  <c r="P115" i="15"/>
  <c r="O115" i="15"/>
  <c r="S115" i="15"/>
  <c r="A122" i="15"/>
  <c r="N122" i="15"/>
  <c r="A122" i="13"/>
  <c r="T127" i="15"/>
  <c r="O127" i="15"/>
  <c r="P127" i="15"/>
  <c r="W127" i="15"/>
  <c r="X127" i="15" s="1"/>
  <c r="U127" i="15"/>
  <c r="Q127" i="15"/>
  <c r="S127" i="15"/>
  <c r="Z127" i="15"/>
  <c r="AA127" i="15" s="1"/>
  <c r="S143" i="15"/>
  <c r="O143" i="15"/>
  <c r="T143" i="15"/>
  <c r="Z143" i="15"/>
  <c r="AA143" i="15" s="1"/>
  <c r="W143" i="15"/>
  <c r="X143" i="15" s="1"/>
  <c r="Q143" i="15"/>
  <c r="U143" i="15"/>
  <c r="P143" i="15"/>
  <c r="A222" i="15"/>
  <c r="N222" i="15"/>
  <c r="A222" i="13"/>
  <c r="N342" i="15"/>
  <c r="A342" i="15"/>
  <c r="A342" i="13"/>
  <c r="S88" i="15"/>
  <c r="T88" i="15"/>
  <c r="O88" i="15"/>
  <c r="P88" i="15"/>
  <c r="P116" i="15"/>
  <c r="T116" i="15"/>
  <c r="S116" i="15"/>
  <c r="W116" i="15"/>
  <c r="X116" i="15" s="1"/>
  <c r="Q116" i="15"/>
  <c r="U116" i="15"/>
  <c r="O116" i="15"/>
  <c r="Z116" i="15"/>
  <c r="AA116" i="15" s="1"/>
  <c r="N139" i="15"/>
  <c r="A139" i="15"/>
  <c r="O144" i="15"/>
  <c r="T144" i="15"/>
  <c r="S144" i="15"/>
  <c r="P144" i="15"/>
  <c r="U144" i="15"/>
  <c r="W144" i="15"/>
  <c r="X144" i="15" s="1"/>
  <c r="Q144" i="15"/>
  <c r="Z144" i="15"/>
  <c r="AA144" i="15" s="1"/>
  <c r="T152" i="15"/>
  <c r="S152" i="15"/>
  <c r="O152" i="15"/>
  <c r="P152" i="15"/>
  <c r="T168" i="15"/>
  <c r="W168" i="15"/>
  <c r="X168" i="15" s="1"/>
  <c r="Z168" i="15"/>
  <c r="AA168" i="15" s="1"/>
  <c r="P168" i="15"/>
  <c r="S168" i="15"/>
  <c r="Q168" i="15"/>
  <c r="U168" i="15"/>
  <c r="O168" i="15"/>
  <c r="A239" i="15"/>
  <c r="N239" i="15"/>
  <c r="A239" i="13"/>
  <c r="A267" i="15"/>
  <c r="N267" i="15"/>
  <c r="A267" i="13"/>
  <c r="N315" i="15"/>
  <c r="A315" i="15"/>
  <c r="A315" i="13"/>
  <c r="N76" i="15"/>
  <c r="A76" i="15"/>
  <c r="A76" i="13"/>
  <c r="T85" i="15"/>
  <c r="P85" i="15"/>
  <c r="O85" i="15"/>
  <c r="U85" i="15"/>
  <c r="W85" i="15"/>
  <c r="X85" i="15" s="1"/>
  <c r="Z85" i="15"/>
  <c r="AA85" i="15" s="1"/>
  <c r="S85" i="15"/>
  <c r="Q85" i="15"/>
  <c r="T97" i="15"/>
  <c r="O97" i="15"/>
  <c r="P97" i="15"/>
  <c r="S97" i="15"/>
  <c r="T117" i="15"/>
  <c r="P117" i="15"/>
  <c r="O117" i="15"/>
  <c r="U117" i="15"/>
  <c r="Q117" i="15"/>
  <c r="Z117" i="15"/>
  <c r="AA117" i="15" s="1"/>
  <c r="S117" i="15"/>
  <c r="W117" i="15"/>
  <c r="X117" i="15" s="1"/>
  <c r="T125" i="15"/>
  <c r="O125" i="15"/>
  <c r="S125" i="15"/>
  <c r="P125" i="15"/>
  <c r="T141" i="15"/>
  <c r="O141" i="15"/>
  <c r="W141" i="15"/>
  <c r="X141" i="15" s="1"/>
  <c r="Q141" i="15"/>
  <c r="Z141" i="15"/>
  <c r="AA141" i="15" s="1"/>
  <c r="U141" i="15"/>
  <c r="S141" i="15"/>
  <c r="P141" i="15"/>
  <c r="T149" i="15"/>
  <c r="O149" i="15"/>
  <c r="U149" i="15"/>
  <c r="Q149" i="15"/>
  <c r="Z149" i="15"/>
  <c r="AA149" i="15" s="1"/>
  <c r="W149" i="15"/>
  <c r="X149" i="15" s="1"/>
  <c r="S149" i="15"/>
  <c r="P149" i="15"/>
  <c r="N183" i="15"/>
  <c r="A183" i="15"/>
  <c r="A183" i="13"/>
  <c r="A248" i="15"/>
  <c r="N248" i="15"/>
  <c r="A248" i="13"/>
  <c r="A5" i="15"/>
  <c r="N5" i="15"/>
  <c r="A5" i="13"/>
  <c r="S33" i="15"/>
  <c r="P33" i="15"/>
  <c r="O33" i="15"/>
  <c r="T33" i="15"/>
  <c r="Z33" i="15"/>
  <c r="AA33" i="15" s="1"/>
  <c r="W33" i="15"/>
  <c r="X33" i="15" s="1"/>
  <c r="U33" i="15"/>
  <c r="Q33" i="15"/>
  <c r="N61" i="15"/>
  <c r="A61" i="15"/>
  <c r="A61" i="13"/>
  <c r="Z74" i="15"/>
  <c r="AA74" i="15" s="1"/>
  <c r="U74" i="15"/>
  <c r="S74" i="15"/>
  <c r="P74" i="15"/>
  <c r="O74" i="15"/>
  <c r="W74" i="15"/>
  <c r="X74" i="15" s="1"/>
  <c r="Q74" i="15"/>
  <c r="T74" i="15"/>
  <c r="U102" i="15"/>
  <c r="Q102" i="15"/>
  <c r="Z102" i="15"/>
  <c r="AA102" i="15" s="1"/>
  <c r="O102" i="15"/>
  <c r="T102" i="15"/>
  <c r="W102" i="15"/>
  <c r="X102" i="15" s="1"/>
  <c r="S102" i="15"/>
  <c r="P102" i="15"/>
  <c r="P118" i="15"/>
  <c r="O118" i="15"/>
  <c r="T118" i="15"/>
  <c r="S118" i="15"/>
  <c r="N129" i="15"/>
  <c r="A129" i="15"/>
  <c r="A129" i="13"/>
  <c r="O142" i="15"/>
  <c r="P142" i="15"/>
  <c r="S142" i="15"/>
  <c r="W142" i="15"/>
  <c r="X142" i="15" s="1"/>
  <c r="Z142" i="15"/>
  <c r="AA142" i="15" s="1"/>
  <c r="T142" i="15"/>
  <c r="Q142" i="15"/>
  <c r="U142" i="15"/>
  <c r="P158" i="15"/>
  <c r="S158" i="15"/>
  <c r="T158" i="15"/>
  <c r="O158" i="15"/>
  <c r="N177" i="15"/>
  <c r="A177" i="15"/>
  <c r="A177" i="13"/>
  <c r="A225" i="15"/>
  <c r="N225" i="15"/>
  <c r="A225" i="13"/>
  <c r="C352" i="11"/>
  <c r="N353" i="15"/>
  <c r="A353" i="15"/>
  <c r="A353" i="13"/>
  <c r="T87" i="15"/>
  <c r="S87" i="15"/>
  <c r="P87" i="15"/>
  <c r="O87" i="15"/>
  <c r="T131" i="15"/>
  <c r="O131" i="15"/>
  <c r="S131" i="15"/>
  <c r="P131" i="15"/>
  <c r="N146" i="15"/>
  <c r="A146" i="15"/>
  <c r="A146" i="13"/>
  <c r="T159" i="15"/>
  <c r="O159" i="15"/>
  <c r="S159" i="15"/>
  <c r="P159" i="15"/>
  <c r="N214" i="15"/>
  <c r="A214" i="15"/>
  <c r="A214" i="13"/>
  <c r="A234" i="15"/>
  <c r="N234" i="15"/>
  <c r="A234" i="13"/>
  <c r="A254" i="15"/>
  <c r="N254" i="15"/>
  <c r="A254" i="13"/>
  <c r="U57" i="15"/>
  <c r="O57" i="15"/>
  <c r="P57" i="15"/>
  <c r="W57" i="15"/>
  <c r="X57" i="15" s="1"/>
  <c r="T57" i="15"/>
  <c r="Q57" i="15"/>
  <c r="Z57" i="15"/>
  <c r="AA57" i="15" s="1"/>
  <c r="S57" i="15"/>
  <c r="L33" i="8"/>
  <c r="M33" i="8" s="1"/>
  <c r="AC33" i="13"/>
  <c r="AH33" i="13"/>
  <c r="AM33" i="13"/>
  <c r="AR33" i="13"/>
  <c r="Z33" i="13"/>
  <c r="AF33" i="13"/>
  <c r="AL33" i="13"/>
  <c r="AA33" i="13"/>
  <c r="AG33" i="13"/>
  <c r="AO33" i="13"/>
  <c r="AB33" i="13"/>
  <c r="AJ33" i="13"/>
  <c r="AP33" i="13"/>
  <c r="AE33" i="13"/>
  <c r="AK33" i="13"/>
  <c r="AQ33" i="13"/>
  <c r="L146" i="8"/>
  <c r="M146" i="8" s="1"/>
  <c r="Z146" i="13"/>
  <c r="AE146" i="13"/>
  <c r="AJ146" i="13"/>
  <c r="AO146" i="13"/>
  <c r="AB146" i="13"/>
  <c r="AG146" i="13"/>
  <c r="AL146" i="13"/>
  <c r="AQ146" i="13"/>
  <c r="AA146" i="13"/>
  <c r="AK146" i="13"/>
  <c r="AC146" i="13"/>
  <c r="AM146" i="13"/>
  <c r="AF146" i="13"/>
  <c r="AP146" i="13"/>
  <c r="AH146" i="13"/>
  <c r="AR146" i="13"/>
  <c r="L64" i="8"/>
  <c r="M64" i="8" s="1"/>
  <c r="N64" i="8" s="1"/>
  <c r="Z64" i="13"/>
  <c r="AE64" i="13"/>
  <c r="AJ64" i="13"/>
  <c r="AO64" i="13"/>
  <c r="AA64" i="13"/>
  <c r="AF64" i="13"/>
  <c r="AK64" i="13"/>
  <c r="AP64" i="13"/>
  <c r="AG64" i="13"/>
  <c r="AQ64" i="13"/>
  <c r="AH64" i="13"/>
  <c r="AR64" i="13"/>
  <c r="AB64" i="13"/>
  <c r="AL64" i="13"/>
  <c r="AC64" i="13"/>
  <c r="AM64" i="13"/>
  <c r="L89" i="8"/>
  <c r="M89" i="8" s="1"/>
  <c r="AC89" i="13"/>
  <c r="AH89" i="13"/>
  <c r="AM89" i="13"/>
  <c r="AR89" i="13"/>
  <c r="AA89" i="13"/>
  <c r="AG89" i="13"/>
  <c r="AO89" i="13"/>
  <c r="AB89" i="13"/>
  <c r="AJ89" i="13"/>
  <c r="AP89" i="13"/>
  <c r="AE89" i="13"/>
  <c r="AK89" i="13"/>
  <c r="AQ89" i="13"/>
  <c r="Z89" i="13"/>
  <c r="AF89" i="13"/>
  <c r="AL89" i="13"/>
  <c r="L122" i="8"/>
  <c r="M122" i="8" s="1"/>
  <c r="AB122" i="13"/>
  <c r="AG122" i="13"/>
  <c r="AL122" i="13"/>
  <c r="AQ122" i="13"/>
  <c r="Z122" i="13"/>
  <c r="AE122" i="13"/>
  <c r="AJ122" i="13"/>
  <c r="AO122" i="13"/>
  <c r="AF122" i="13"/>
  <c r="AP122" i="13"/>
  <c r="AH122" i="13"/>
  <c r="AR122" i="13"/>
  <c r="AA122" i="13"/>
  <c r="AK122" i="13"/>
  <c r="AC122" i="13"/>
  <c r="AM122" i="13"/>
  <c r="L153" i="8"/>
  <c r="M153" i="8" s="1"/>
  <c r="N153" i="8" s="1"/>
  <c r="Z153" i="13"/>
  <c r="AE153" i="13"/>
  <c r="AJ153" i="13"/>
  <c r="AO153" i="13"/>
  <c r="AC153" i="13"/>
  <c r="AK153" i="13"/>
  <c r="AQ153" i="13"/>
  <c r="AF153" i="13"/>
  <c r="AL153" i="13"/>
  <c r="AR153" i="13"/>
  <c r="AA153" i="13"/>
  <c r="AG153" i="13"/>
  <c r="AM153" i="13"/>
  <c r="AB153" i="13"/>
  <c r="AH153" i="13"/>
  <c r="AP153" i="13"/>
  <c r="L164" i="8"/>
  <c r="M164" i="8" s="1"/>
  <c r="N164" i="8" s="1"/>
  <c r="AB164" i="13"/>
  <c r="AG164" i="13"/>
  <c r="AL164" i="13"/>
  <c r="AQ164" i="13"/>
  <c r="Z164" i="13"/>
  <c r="AF164" i="13"/>
  <c r="AM164" i="13"/>
  <c r="AA164" i="13"/>
  <c r="AH164" i="13"/>
  <c r="AO164" i="13"/>
  <c r="AC164" i="13"/>
  <c r="AJ164" i="13"/>
  <c r="AP164" i="13"/>
  <c r="AE164" i="13"/>
  <c r="AK164" i="13"/>
  <c r="AR164" i="13"/>
  <c r="L40" i="8"/>
  <c r="M40" i="8" s="1"/>
  <c r="AC40" i="13"/>
  <c r="AH40" i="13"/>
  <c r="AM40" i="13"/>
  <c r="AR40" i="13"/>
  <c r="Z40" i="13"/>
  <c r="AF40" i="13"/>
  <c r="AL40" i="13"/>
  <c r="AA40" i="13"/>
  <c r="AG40" i="13"/>
  <c r="AO40" i="13"/>
  <c r="AB40" i="13"/>
  <c r="AJ40" i="13"/>
  <c r="AP40" i="13"/>
  <c r="AE40" i="13"/>
  <c r="AK40" i="13"/>
  <c r="AQ40" i="13"/>
  <c r="L67" i="8"/>
  <c r="M67" i="8" s="1"/>
  <c r="O67" i="8" s="1"/>
  <c r="AC67" i="13"/>
  <c r="AH67" i="13"/>
  <c r="AM67" i="13"/>
  <c r="AR67" i="13"/>
  <c r="AB67" i="13"/>
  <c r="AJ67" i="13"/>
  <c r="AP67" i="13"/>
  <c r="AE67" i="13"/>
  <c r="AK67" i="13"/>
  <c r="AQ67" i="13"/>
  <c r="Z67" i="13"/>
  <c r="AF67" i="13"/>
  <c r="AL67" i="13"/>
  <c r="AA67" i="13"/>
  <c r="AG67" i="13"/>
  <c r="AO67" i="13"/>
  <c r="L129" i="8"/>
  <c r="M129" i="8" s="1"/>
  <c r="N129" i="8" s="1"/>
  <c r="Z129" i="13"/>
  <c r="AE129" i="13"/>
  <c r="AJ129" i="13"/>
  <c r="AO129" i="13"/>
  <c r="AC129" i="13"/>
  <c r="AK129" i="13"/>
  <c r="AQ129" i="13"/>
  <c r="AF129" i="13"/>
  <c r="AL129" i="13"/>
  <c r="AR129" i="13"/>
  <c r="AA129" i="13"/>
  <c r="AG129" i="13"/>
  <c r="AM129" i="13"/>
  <c r="AB129" i="13"/>
  <c r="AH129" i="13"/>
  <c r="AP129" i="13"/>
  <c r="L22" i="8"/>
  <c r="M22" i="8" s="1"/>
  <c r="Z22" i="13"/>
  <c r="AE22" i="13"/>
  <c r="AJ22" i="13"/>
  <c r="AA22" i="13"/>
  <c r="AF22" i="13"/>
  <c r="AK22" i="13"/>
  <c r="AB22" i="13"/>
  <c r="AG22" i="13"/>
  <c r="AL22" i="13"/>
  <c r="AC22" i="13"/>
  <c r="AH22" i="13"/>
  <c r="AM22" i="13"/>
  <c r="L57" i="8"/>
  <c r="M57" i="8" s="1"/>
  <c r="N57" i="8" s="1"/>
  <c r="AA57" i="13"/>
  <c r="AF57" i="13"/>
  <c r="AK57" i="13"/>
  <c r="AP57" i="13"/>
  <c r="AB57" i="13"/>
  <c r="AG57" i="13"/>
  <c r="AL57" i="13"/>
  <c r="AQ57" i="13"/>
  <c r="AC57" i="13"/>
  <c r="AH57" i="13"/>
  <c r="AM57" i="13"/>
  <c r="AR57" i="13"/>
  <c r="Z57" i="13"/>
  <c r="AE57" i="13"/>
  <c r="AJ57" i="13"/>
  <c r="AO57" i="13"/>
  <c r="L76" i="8"/>
  <c r="M76" i="8" s="1"/>
  <c r="O76" i="8" s="1"/>
  <c r="AB76" i="13"/>
  <c r="AG76" i="13"/>
  <c r="AL76" i="13"/>
  <c r="AQ76" i="13"/>
  <c r="AA76" i="13"/>
  <c r="AH76" i="13"/>
  <c r="AO76" i="13"/>
  <c r="AC76" i="13"/>
  <c r="AJ76" i="13"/>
  <c r="AP76" i="13"/>
  <c r="AE76" i="13"/>
  <c r="AK76" i="13"/>
  <c r="AR76" i="13"/>
  <c r="Z76" i="13"/>
  <c r="AF76" i="13"/>
  <c r="AM76" i="13"/>
  <c r="L104" i="8"/>
  <c r="M104" i="8" s="1"/>
  <c r="N104" i="8" s="1"/>
  <c r="Z104" i="13"/>
  <c r="AE104" i="13"/>
  <c r="AJ104" i="13"/>
  <c r="AO104" i="13"/>
  <c r="AF104" i="13"/>
  <c r="AL104" i="13"/>
  <c r="AR104" i="13"/>
  <c r="AA104" i="13"/>
  <c r="AG104" i="13"/>
  <c r="AM104" i="13"/>
  <c r="AB104" i="13"/>
  <c r="AH104" i="13"/>
  <c r="AP104" i="13"/>
  <c r="AC104" i="13"/>
  <c r="AK104" i="13"/>
  <c r="AQ104" i="13"/>
  <c r="L157" i="8"/>
  <c r="M157" i="8" s="1"/>
  <c r="O157" i="8" s="1"/>
  <c r="Z157" i="13"/>
  <c r="AE157" i="13"/>
  <c r="AJ157" i="13"/>
  <c r="AO157" i="13"/>
  <c r="AC157" i="13"/>
  <c r="AK157" i="13"/>
  <c r="AQ157" i="13"/>
  <c r="AF157" i="13"/>
  <c r="AL157" i="13"/>
  <c r="AR157" i="13"/>
  <c r="AA157" i="13"/>
  <c r="AG157" i="13"/>
  <c r="AM157" i="13"/>
  <c r="AB157" i="13"/>
  <c r="AH157" i="13"/>
  <c r="AP157" i="13"/>
  <c r="DY14" i="1"/>
  <c r="DR14" i="1"/>
  <c r="DY33" i="1"/>
  <c r="DR33" i="1"/>
  <c r="DY57" i="1"/>
  <c r="DR57" i="1"/>
  <c r="DY89" i="1"/>
  <c r="DR89" i="1"/>
  <c r="DY122" i="1"/>
  <c r="DR122" i="1"/>
  <c r="DY146" i="1"/>
  <c r="DR146" i="1"/>
  <c r="DY173" i="1"/>
  <c r="DR173" i="1"/>
  <c r="DY188" i="1"/>
  <c r="DR188" i="1"/>
  <c r="DY214" i="1"/>
  <c r="DR214" i="1"/>
  <c r="DY229" i="1"/>
  <c r="DR229" i="1"/>
  <c r="DY245" i="1"/>
  <c r="DR245" i="1"/>
  <c r="DY258" i="1"/>
  <c r="DR258" i="1"/>
  <c r="DY299" i="1"/>
  <c r="DR299" i="1"/>
  <c r="DY315" i="1"/>
  <c r="DR315" i="1"/>
  <c r="DY76" i="1"/>
  <c r="DR76" i="1"/>
  <c r="DY129" i="1"/>
  <c r="DR129" i="1"/>
  <c r="DY153" i="1"/>
  <c r="DR153" i="1"/>
  <c r="DY164" i="1"/>
  <c r="DR164" i="1"/>
  <c r="DY177" i="1"/>
  <c r="DR177" i="1"/>
  <c r="DY197" i="1"/>
  <c r="DR197" i="1"/>
  <c r="DY222" i="1"/>
  <c r="DR222" i="1"/>
  <c r="DY234" i="1"/>
  <c r="DR234" i="1"/>
  <c r="DY248" i="1"/>
  <c r="DR248" i="1"/>
  <c r="DY267" i="1"/>
  <c r="DR267" i="1"/>
  <c r="DY277" i="1"/>
  <c r="DR277" i="1"/>
  <c r="DY289" i="1"/>
  <c r="DR289" i="1"/>
  <c r="DY333" i="1"/>
  <c r="DR333" i="1"/>
  <c r="DY349" i="1"/>
  <c r="DR349" i="1"/>
  <c r="DY5" i="1"/>
  <c r="DR5" i="1"/>
  <c r="DY22" i="1"/>
  <c r="DR22" i="1"/>
  <c r="DY40" i="1"/>
  <c r="DR40" i="1"/>
  <c r="DY64" i="1"/>
  <c r="DR64" i="1"/>
  <c r="DY104" i="1"/>
  <c r="DR104" i="1"/>
  <c r="DY225" i="1"/>
  <c r="DR225" i="1"/>
  <c r="DY254" i="1"/>
  <c r="DR254" i="1"/>
  <c r="DY292" i="1"/>
  <c r="DR292" i="1"/>
  <c r="DY337" i="1"/>
  <c r="DR337" i="1"/>
  <c r="DY6" i="1"/>
  <c r="DR6" i="1"/>
  <c r="DY67" i="1"/>
  <c r="DR67" i="1"/>
  <c r="DY157" i="1"/>
  <c r="DR157" i="1"/>
  <c r="DY170" i="1"/>
  <c r="DR170" i="1"/>
  <c r="DY183" i="1"/>
  <c r="DR183" i="1"/>
  <c r="DY208" i="1"/>
  <c r="DR208" i="1"/>
  <c r="DY239" i="1"/>
  <c r="DR239" i="1"/>
  <c r="DY272" i="1"/>
  <c r="DR272" i="1"/>
  <c r="DY283" i="1"/>
  <c r="DR283" i="1"/>
  <c r="DY311" i="1"/>
  <c r="DR311" i="1"/>
  <c r="DY325" i="1"/>
  <c r="DR325" i="1"/>
  <c r="DY342" i="1"/>
  <c r="DR342" i="1"/>
  <c r="DY353" i="1"/>
  <c r="DR353" i="1"/>
  <c r="N146" i="8"/>
  <c r="O146" i="8"/>
  <c r="N22" i="8"/>
  <c r="O22" i="8"/>
  <c r="N89" i="8"/>
  <c r="O89" i="8"/>
  <c r="N67" i="8"/>
  <c r="N33" i="8"/>
  <c r="O33" i="8"/>
  <c r="N122" i="8"/>
  <c r="O122" i="8"/>
  <c r="O164" i="8"/>
  <c r="N40" i="8"/>
  <c r="O40" i="8"/>
  <c r="R4" i="11"/>
  <c r="Q4" i="11"/>
  <c r="P4" i="11"/>
  <c r="O4" i="11"/>
  <c r="N4" i="11"/>
  <c r="M4" i="11"/>
  <c r="K4" i="11"/>
  <c r="J4" i="11"/>
  <c r="I4" i="11"/>
  <c r="H4" i="11"/>
  <c r="G4" i="11"/>
  <c r="F4" i="11"/>
  <c r="R5" i="11"/>
  <c r="Q5" i="11"/>
  <c r="P5" i="11"/>
  <c r="O5" i="11"/>
  <c r="N5" i="11"/>
  <c r="M5" i="11"/>
  <c r="K5" i="11"/>
  <c r="J5" i="11"/>
  <c r="I5" i="11"/>
  <c r="H5" i="11"/>
  <c r="G5" i="11"/>
  <c r="F5" i="11"/>
  <c r="O104" i="8" l="1"/>
  <c r="T129" i="15"/>
  <c r="O129" i="15"/>
  <c r="Q129" i="15"/>
  <c r="W129" i="15"/>
  <c r="X129" i="15" s="1"/>
  <c r="S129" i="15"/>
  <c r="P129" i="15"/>
  <c r="U129" i="15"/>
  <c r="Z129" i="15"/>
  <c r="AA129" i="15" s="1"/>
  <c r="T157" i="15"/>
  <c r="O157" i="15"/>
  <c r="S157" i="15"/>
  <c r="W157" i="15"/>
  <c r="X157" i="15" s="1"/>
  <c r="P157" i="15"/>
  <c r="U157" i="15"/>
  <c r="Q157" i="15"/>
  <c r="Z157" i="15"/>
  <c r="AA157" i="15" s="1"/>
  <c r="T89" i="15"/>
  <c r="P89" i="15"/>
  <c r="O89" i="15"/>
  <c r="U89" i="15"/>
  <c r="W89" i="15"/>
  <c r="X89" i="15" s="1"/>
  <c r="Q89" i="15"/>
  <c r="S89" i="15"/>
  <c r="Z89" i="15"/>
  <c r="AA89" i="15" s="1"/>
  <c r="N345" i="15"/>
  <c r="A345" i="15"/>
  <c r="A345" i="13"/>
  <c r="A345" i="8"/>
  <c r="A345" i="6"/>
  <c r="A345" i="5"/>
  <c r="A345" i="3"/>
  <c r="A345" i="7"/>
  <c r="A345" i="1"/>
  <c r="A345" i="4"/>
  <c r="S83" i="15"/>
  <c r="P83" i="15"/>
  <c r="O83" i="15"/>
  <c r="T83" i="15"/>
  <c r="T164" i="15"/>
  <c r="S164" i="15"/>
  <c r="Q164" i="15"/>
  <c r="Z164" i="15"/>
  <c r="AA164" i="15" s="1"/>
  <c r="W164" i="15"/>
  <c r="X164" i="15" s="1"/>
  <c r="O164" i="15"/>
  <c r="P164" i="15"/>
  <c r="U164" i="15"/>
  <c r="S104" i="15"/>
  <c r="T104" i="15"/>
  <c r="U104" i="15"/>
  <c r="Q104" i="15"/>
  <c r="W104" i="15"/>
  <c r="X104" i="15" s="1"/>
  <c r="Z104" i="15"/>
  <c r="AA104" i="15" s="1"/>
  <c r="O104" i="15"/>
  <c r="P104" i="15"/>
  <c r="A5" i="11"/>
  <c r="B5" i="11" s="1"/>
  <c r="A271" i="15"/>
  <c r="N271" i="15"/>
  <c r="A271" i="13"/>
  <c r="A271" i="7"/>
  <c r="A271" i="1"/>
  <c r="A271" i="4"/>
  <c r="A271" i="8"/>
  <c r="A271" i="6"/>
  <c r="A271" i="5"/>
  <c r="A271" i="3"/>
  <c r="A238" i="15"/>
  <c r="N238" i="15"/>
  <c r="A238" i="13"/>
  <c r="A238" i="7"/>
  <c r="A238" i="1"/>
  <c r="A238" i="4"/>
  <c r="A238" i="8"/>
  <c r="A238" i="6"/>
  <c r="A238" i="5"/>
  <c r="A238" i="3"/>
  <c r="A156" i="15"/>
  <c r="N156" i="15"/>
  <c r="A156" i="13"/>
  <c r="A156" i="7"/>
  <c r="A156" i="1"/>
  <c r="A156" i="4"/>
  <c r="A156" i="8"/>
  <c r="A156" i="6"/>
  <c r="A156" i="5"/>
  <c r="A156" i="3"/>
  <c r="A298" i="15"/>
  <c r="N298" i="15"/>
  <c r="A298" i="13"/>
  <c r="A298" i="4"/>
  <c r="A298" i="8"/>
  <c r="A298" i="6"/>
  <c r="A298" i="5"/>
  <c r="A298" i="3"/>
  <c r="A298" i="7"/>
  <c r="A298" i="1"/>
  <c r="N324" i="15"/>
  <c r="A324" i="15"/>
  <c r="A324" i="13"/>
  <c r="A324" i="7"/>
  <c r="A324" i="1"/>
  <c r="A324" i="4"/>
  <c r="A324" i="8"/>
  <c r="A324" i="6"/>
  <c r="A324" i="5"/>
  <c r="A324" i="3"/>
  <c r="N182" i="15"/>
  <c r="A182" i="15"/>
  <c r="A182" i="13"/>
  <c r="A182" i="7"/>
  <c r="A182" i="1"/>
  <c r="A182" i="4"/>
  <c r="A182" i="8"/>
  <c r="A182" i="6"/>
  <c r="A182" i="5"/>
  <c r="A182" i="3"/>
  <c r="T73" i="15"/>
  <c r="O73" i="15"/>
  <c r="P73" i="15"/>
  <c r="Z73" i="15"/>
  <c r="AA73" i="15" s="1"/>
  <c r="U73" i="15"/>
  <c r="W73" i="15"/>
  <c r="X73" i="15" s="1"/>
  <c r="Q73" i="15"/>
  <c r="S73" i="15"/>
  <c r="N207" i="15"/>
  <c r="A207" i="15"/>
  <c r="A207" i="13"/>
  <c r="A207" i="2"/>
  <c r="A207" i="7"/>
  <c r="A207" i="1"/>
  <c r="A207" i="4"/>
  <c r="A207" i="8"/>
  <c r="A207" i="6"/>
  <c r="A207" i="5"/>
  <c r="A207" i="3"/>
  <c r="N161" i="15"/>
  <c r="A161" i="15"/>
  <c r="A161" i="13"/>
  <c r="A161" i="8"/>
  <c r="A161" i="6"/>
  <c r="A161" i="5"/>
  <c r="A161" i="3"/>
  <c r="A161" i="7"/>
  <c r="A161" i="1"/>
  <c r="A161" i="4"/>
  <c r="S139" i="15"/>
  <c r="T139" i="15"/>
  <c r="O139" i="15"/>
  <c r="Z139" i="15"/>
  <c r="AA139" i="15" s="1"/>
  <c r="W139" i="15"/>
  <c r="X139" i="15" s="1"/>
  <c r="Q139" i="15"/>
  <c r="P139" i="15"/>
  <c r="U139" i="15"/>
  <c r="Q122" i="15"/>
  <c r="U122" i="15"/>
  <c r="W122" i="15"/>
  <c r="X122" i="15" s="1"/>
  <c r="O122" i="15"/>
  <c r="Z122" i="15"/>
  <c r="AA122" i="15" s="1"/>
  <c r="T122" i="15"/>
  <c r="S122" i="15"/>
  <c r="P122" i="15"/>
  <c r="A276" i="15"/>
  <c r="N276" i="15"/>
  <c r="A276" i="13"/>
  <c r="A276" i="8"/>
  <c r="A276" i="6"/>
  <c r="A276" i="5"/>
  <c r="A276" i="3"/>
  <c r="A276" i="7"/>
  <c r="A276" i="1"/>
  <c r="A276" i="4"/>
  <c r="A228" i="15"/>
  <c r="N228" i="15"/>
  <c r="A228" i="13"/>
  <c r="A228" i="4"/>
  <c r="A228" i="8"/>
  <c r="A228" i="6"/>
  <c r="A228" i="5"/>
  <c r="A228" i="3"/>
  <c r="A228" i="7"/>
  <c r="A228" i="1"/>
  <c r="T67" i="15"/>
  <c r="S67" i="15"/>
  <c r="P67" i="15"/>
  <c r="O67" i="15"/>
  <c r="Z67" i="15"/>
  <c r="AA67" i="15" s="1"/>
  <c r="U67" i="15"/>
  <c r="W67" i="15"/>
  <c r="X67" i="15" s="1"/>
  <c r="Q67" i="15"/>
  <c r="N332" i="15"/>
  <c r="A332" i="15"/>
  <c r="A332" i="13"/>
  <c r="A332" i="8"/>
  <c r="A332" i="6"/>
  <c r="A332" i="5"/>
  <c r="A332" i="3"/>
  <c r="A332" i="7"/>
  <c r="A332" i="1"/>
  <c r="A332" i="4"/>
  <c r="O146" i="15"/>
  <c r="P146" i="15"/>
  <c r="S146" i="15"/>
  <c r="Z146" i="15"/>
  <c r="AA146" i="15" s="1"/>
  <c r="W146" i="15"/>
  <c r="X146" i="15" s="1"/>
  <c r="Q146" i="15"/>
  <c r="T146" i="15"/>
  <c r="U146" i="15"/>
  <c r="N352" i="15"/>
  <c r="A352" i="15"/>
  <c r="A352" i="13"/>
  <c r="A352" i="7"/>
  <c r="A352" i="1"/>
  <c r="A352" i="4"/>
  <c r="A352" i="8"/>
  <c r="A352" i="6"/>
  <c r="A352" i="5"/>
  <c r="A352" i="3"/>
  <c r="S76" i="15"/>
  <c r="T76" i="15"/>
  <c r="Z76" i="15"/>
  <c r="AA76" i="15" s="1"/>
  <c r="U76" i="15"/>
  <c r="Q76" i="15"/>
  <c r="P76" i="15"/>
  <c r="O76" i="15"/>
  <c r="W76" i="15"/>
  <c r="X76" i="15" s="1"/>
  <c r="C3" i="11"/>
  <c r="A39" i="15"/>
  <c r="N39" i="15"/>
  <c r="A39" i="13"/>
  <c r="A39" i="5"/>
  <c r="A39" i="3"/>
  <c r="A39" i="7"/>
  <c r="A39" i="1"/>
  <c r="A39" i="4"/>
  <c r="A39" i="8"/>
  <c r="A39" i="6"/>
  <c r="N169" i="15"/>
  <c r="A169" i="15"/>
  <c r="A169" i="13"/>
  <c r="A169" i="7"/>
  <c r="A169" i="1"/>
  <c r="A169" i="4"/>
  <c r="A169" i="8"/>
  <c r="A169" i="6"/>
  <c r="A169" i="5"/>
  <c r="A169" i="3"/>
  <c r="A257" i="15"/>
  <c r="N257" i="15"/>
  <c r="A257" i="13"/>
  <c r="A257" i="4"/>
  <c r="A257" i="8"/>
  <c r="A257" i="6"/>
  <c r="A257" i="5"/>
  <c r="A257" i="3"/>
  <c r="A257" i="7"/>
  <c r="A257" i="1"/>
  <c r="T153" i="15"/>
  <c r="O153" i="15"/>
  <c r="Q153" i="15"/>
  <c r="P153" i="15"/>
  <c r="S153" i="15"/>
  <c r="U153" i="15"/>
  <c r="Z153" i="15"/>
  <c r="AA153" i="15" s="1"/>
  <c r="W153" i="15"/>
  <c r="X153" i="15" s="1"/>
  <c r="P64" i="15"/>
  <c r="W64" i="15"/>
  <c r="X64" i="15" s="1"/>
  <c r="O64" i="15"/>
  <c r="U64" i="15"/>
  <c r="T64" i="15"/>
  <c r="Z64" i="15"/>
  <c r="AA64" i="15" s="1"/>
  <c r="S64" i="15"/>
  <c r="Q64" i="15"/>
  <c r="N157" i="8"/>
  <c r="O57" i="8"/>
  <c r="O153" i="8"/>
  <c r="N76" i="8"/>
  <c r="O129" i="8"/>
  <c r="O64" i="8"/>
  <c r="R21" i="8"/>
  <c r="R20" i="8"/>
  <c r="R19" i="8"/>
  <c r="R18" i="8"/>
  <c r="R17" i="8"/>
  <c r="R16" i="8"/>
  <c r="R15" i="8"/>
  <c r="R14" i="8"/>
  <c r="R13" i="8"/>
  <c r="R12" i="8"/>
  <c r="R11" i="8"/>
  <c r="R10" i="8"/>
  <c r="R9" i="8"/>
  <c r="R8" i="8"/>
  <c r="R7" i="8"/>
  <c r="R6" i="8"/>
  <c r="R5" i="8"/>
  <c r="R356" i="8"/>
  <c r="R355" i="8"/>
  <c r="R354" i="8"/>
  <c r="R353" i="8"/>
  <c r="R352" i="8"/>
  <c r="R351" i="8"/>
  <c r="R350" i="8"/>
  <c r="R349" i="8"/>
  <c r="R348" i="8"/>
  <c r="R347" i="8"/>
  <c r="R346" i="8"/>
  <c r="R345" i="8"/>
  <c r="R344" i="8"/>
  <c r="R343" i="8"/>
  <c r="R342" i="8"/>
  <c r="R341" i="8"/>
  <c r="R340" i="8"/>
  <c r="R339" i="8"/>
  <c r="R338" i="8"/>
  <c r="R337" i="8"/>
  <c r="R336" i="8"/>
  <c r="R335" i="8"/>
  <c r="R334" i="8"/>
  <c r="R333" i="8"/>
  <c r="R332" i="8"/>
  <c r="R331" i="8"/>
  <c r="R330" i="8"/>
  <c r="R329" i="8"/>
  <c r="R328" i="8"/>
  <c r="R327" i="8"/>
  <c r="R326" i="8"/>
  <c r="R325" i="8"/>
  <c r="R324" i="8"/>
  <c r="R323" i="8"/>
  <c r="R322" i="8"/>
  <c r="R321" i="8"/>
  <c r="R320" i="8"/>
  <c r="R319" i="8"/>
  <c r="R318" i="8"/>
  <c r="R317" i="8"/>
  <c r="R316" i="8"/>
  <c r="R315" i="8"/>
  <c r="R314" i="8"/>
  <c r="R313" i="8"/>
  <c r="R312" i="8"/>
  <c r="R311" i="8"/>
  <c r="R310" i="8"/>
  <c r="R309" i="8"/>
  <c r="R308" i="8"/>
  <c r="R307" i="8"/>
  <c r="R306" i="8"/>
  <c r="R305" i="8"/>
  <c r="R304" i="8"/>
  <c r="R303" i="8"/>
  <c r="R302" i="8"/>
  <c r="R301" i="8"/>
  <c r="R300" i="8"/>
  <c r="R299" i="8"/>
  <c r="R298" i="8"/>
  <c r="R297" i="8"/>
  <c r="R296" i="8"/>
  <c r="R295" i="8"/>
  <c r="R294" i="8"/>
  <c r="R293" i="8"/>
  <c r="R292" i="8"/>
  <c r="R291" i="8"/>
  <c r="R290" i="8"/>
  <c r="R289" i="8"/>
  <c r="R288" i="8"/>
  <c r="R287" i="8"/>
  <c r="R286" i="8"/>
  <c r="R285" i="8"/>
  <c r="R284" i="8"/>
  <c r="R283" i="8"/>
  <c r="R282" i="8"/>
  <c r="R281" i="8"/>
  <c r="R280" i="8"/>
  <c r="R279" i="8"/>
  <c r="R278" i="8"/>
  <c r="R277" i="8"/>
  <c r="R276" i="8"/>
  <c r="R275" i="8"/>
  <c r="R274" i="8"/>
  <c r="R273" i="8"/>
  <c r="R272" i="8"/>
  <c r="R271" i="8"/>
  <c r="R270" i="8"/>
  <c r="R269" i="8"/>
  <c r="R268" i="8"/>
  <c r="R267" i="8"/>
  <c r="R266" i="8"/>
  <c r="R265" i="8"/>
  <c r="R264" i="8"/>
  <c r="R263" i="8"/>
  <c r="R262" i="8"/>
  <c r="R261" i="8"/>
  <c r="R260" i="8"/>
  <c r="R259" i="8"/>
  <c r="R258" i="8"/>
  <c r="R257" i="8"/>
  <c r="R256" i="8"/>
  <c r="R255" i="8"/>
  <c r="R254" i="8"/>
  <c r="R253" i="8"/>
  <c r="R252" i="8"/>
  <c r="R251" i="8"/>
  <c r="R250" i="8"/>
  <c r="R249" i="8"/>
  <c r="R248" i="8"/>
  <c r="R247" i="8"/>
  <c r="R246" i="8"/>
  <c r="R245" i="8"/>
  <c r="R244" i="8"/>
  <c r="R243" i="8"/>
  <c r="R242" i="8"/>
  <c r="R241" i="8"/>
  <c r="R240" i="8"/>
  <c r="R239" i="8"/>
  <c r="R238" i="8"/>
  <c r="R237" i="8"/>
  <c r="R236" i="8"/>
  <c r="R235" i="8"/>
  <c r="R234" i="8"/>
  <c r="R233" i="8"/>
  <c r="R232" i="8"/>
  <c r="R231" i="8"/>
  <c r="R230" i="8"/>
  <c r="R229" i="8"/>
  <c r="R228" i="8"/>
  <c r="R227" i="8"/>
  <c r="R226" i="8"/>
  <c r="R225" i="8"/>
  <c r="R224" i="8"/>
  <c r="R223" i="8"/>
  <c r="R222" i="8"/>
  <c r="R221" i="8"/>
  <c r="R220" i="8"/>
  <c r="R219" i="8"/>
  <c r="R218" i="8"/>
  <c r="R217" i="8"/>
  <c r="R216" i="8"/>
  <c r="R215" i="8"/>
  <c r="R214" i="8"/>
  <c r="R213" i="8"/>
  <c r="R212" i="8"/>
  <c r="R211" i="8"/>
  <c r="R210" i="8"/>
  <c r="R209" i="8"/>
  <c r="R208" i="8"/>
  <c r="R207" i="8"/>
  <c r="R206" i="8"/>
  <c r="R205" i="8"/>
  <c r="R204" i="8"/>
  <c r="R203" i="8"/>
  <c r="R202" i="8"/>
  <c r="R201" i="8"/>
  <c r="R200" i="8"/>
  <c r="R199" i="8"/>
  <c r="R198" i="8"/>
  <c r="R197" i="8"/>
  <c r="R196" i="8"/>
  <c r="R195" i="8"/>
  <c r="R194" i="8"/>
  <c r="R193" i="8"/>
  <c r="R192" i="8"/>
  <c r="R191" i="8"/>
  <c r="R190" i="8"/>
  <c r="R189" i="8"/>
  <c r="R188" i="8"/>
  <c r="R187" i="8"/>
  <c r="R186" i="8"/>
  <c r="R185" i="8"/>
  <c r="R184" i="8"/>
  <c r="R183" i="8"/>
  <c r="R182" i="8"/>
  <c r="R181" i="8"/>
  <c r="R180" i="8"/>
  <c r="R179" i="8"/>
  <c r="R178" i="8"/>
  <c r="R177" i="8"/>
  <c r="R176" i="8"/>
  <c r="R175" i="8"/>
  <c r="R174" i="8"/>
  <c r="R173" i="8"/>
  <c r="R172" i="8"/>
  <c r="R171" i="8"/>
  <c r="R170" i="8"/>
  <c r="R169" i="8"/>
  <c r="H6" i="10"/>
  <c r="C6" i="10"/>
  <c r="H6" i="9"/>
  <c r="H429" i="9"/>
  <c r="H428" i="9"/>
  <c r="H427" i="9"/>
  <c r="H426" i="9"/>
  <c r="H425" i="9"/>
  <c r="H424" i="9"/>
  <c r="H423" i="9"/>
  <c r="H422" i="9"/>
  <c r="H421" i="9"/>
  <c r="H420" i="9"/>
  <c r="H419" i="9"/>
  <c r="H418" i="9"/>
  <c r="H417" i="9"/>
  <c r="H416" i="9"/>
  <c r="H415" i="9"/>
  <c r="H414" i="9"/>
  <c r="H413" i="9"/>
  <c r="H412" i="9"/>
  <c r="H411" i="9"/>
  <c r="H410" i="9"/>
  <c r="H409" i="9"/>
  <c r="H408" i="9"/>
  <c r="H407" i="9"/>
  <c r="H406" i="9"/>
  <c r="H405" i="9"/>
  <c r="H404" i="9"/>
  <c r="H403" i="9"/>
  <c r="H402" i="9"/>
  <c r="H401" i="9"/>
  <c r="H400" i="9"/>
  <c r="H399" i="9"/>
  <c r="H398" i="9"/>
  <c r="H397" i="9"/>
  <c r="H396" i="9"/>
  <c r="H395" i="9"/>
  <c r="H394" i="9"/>
  <c r="H393" i="9"/>
  <c r="H392" i="9"/>
  <c r="H391" i="9"/>
  <c r="H390" i="9"/>
  <c r="H389" i="9"/>
  <c r="H388" i="9"/>
  <c r="H387" i="9"/>
  <c r="H386" i="9"/>
  <c r="H385" i="9"/>
  <c r="H384" i="9"/>
  <c r="H383" i="9"/>
  <c r="H382" i="9"/>
  <c r="H381" i="9"/>
  <c r="H380" i="9"/>
  <c r="H379" i="9"/>
  <c r="H378" i="9"/>
  <c r="H377" i="9"/>
  <c r="H376" i="9"/>
  <c r="H375" i="9"/>
  <c r="H374" i="9"/>
  <c r="H373" i="9"/>
  <c r="H372" i="9"/>
  <c r="H371" i="9"/>
  <c r="H370" i="9"/>
  <c r="H369" i="9"/>
  <c r="H368" i="9"/>
  <c r="H367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1" i="9"/>
  <c r="H350" i="9"/>
  <c r="H349" i="9"/>
  <c r="H348" i="9"/>
  <c r="H347" i="9"/>
  <c r="H346" i="9"/>
  <c r="H345" i="9"/>
  <c r="H344" i="9"/>
  <c r="H343" i="9"/>
  <c r="H342" i="9"/>
  <c r="H341" i="9"/>
  <c r="H340" i="9"/>
  <c r="H339" i="9"/>
  <c r="H338" i="9"/>
  <c r="H337" i="9"/>
  <c r="H336" i="9"/>
  <c r="H335" i="9"/>
  <c r="H334" i="9"/>
  <c r="H333" i="9"/>
  <c r="H332" i="9"/>
  <c r="H331" i="9"/>
  <c r="H330" i="9"/>
  <c r="H329" i="9"/>
  <c r="H328" i="9"/>
  <c r="H327" i="9"/>
  <c r="H326" i="9"/>
  <c r="H325" i="9"/>
  <c r="H324" i="9"/>
  <c r="H323" i="9"/>
  <c r="H322" i="9"/>
  <c r="H321" i="9"/>
  <c r="H320" i="9"/>
  <c r="H319" i="9"/>
  <c r="H318" i="9"/>
  <c r="H317" i="9"/>
  <c r="H316" i="9"/>
  <c r="H315" i="9"/>
  <c r="H314" i="9"/>
  <c r="H313" i="9"/>
  <c r="H312" i="9"/>
  <c r="H311" i="9"/>
  <c r="H310" i="9"/>
  <c r="H309" i="9"/>
  <c r="H308" i="9"/>
  <c r="H307" i="9"/>
  <c r="H306" i="9"/>
  <c r="H305" i="9"/>
  <c r="H304" i="9"/>
  <c r="H303" i="9"/>
  <c r="H302" i="9"/>
  <c r="H301" i="9"/>
  <c r="H300" i="9"/>
  <c r="H299" i="9"/>
  <c r="H298" i="9"/>
  <c r="H297" i="9"/>
  <c r="H296" i="9"/>
  <c r="H295" i="9"/>
  <c r="H294" i="9"/>
  <c r="H293" i="9"/>
  <c r="H292" i="9"/>
  <c r="H291" i="9"/>
  <c r="H290" i="9"/>
  <c r="H289" i="9"/>
  <c r="H288" i="9"/>
  <c r="H287" i="9"/>
  <c r="H286" i="9"/>
  <c r="H285" i="9"/>
  <c r="H284" i="9"/>
  <c r="H283" i="9"/>
  <c r="H282" i="9"/>
  <c r="H281" i="9"/>
  <c r="H280" i="9"/>
  <c r="H279" i="9"/>
  <c r="H278" i="9"/>
  <c r="H277" i="9"/>
  <c r="H276" i="9"/>
  <c r="H275" i="9"/>
  <c r="H274" i="9"/>
  <c r="H273" i="9"/>
  <c r="H272" i="9"/>
  <c r="H271" i="9"/>
  <c r="H270" i="9"/>
  <c r="H269" i="9"/>
  <c r="H268" i="9"/>
  <c r="H267" i="9"/>
  <c r="H266" i="9"/>
  <c r="H265" i="9"/>
  <c r="H264" i="9"/>
  <c r="H263" i="9"/>
  <c r="H262" i="9"/>
  <c r="H261" i="9"/>
  <c r="H260" i="9"/>
  <c r="H259" i="9"/>
  <c r="H258" i="9"/>
  <c r="H257" i="9"/>
  <c r="H256" i="9"/>
  <c r="H255" i="9"/>
  <c r="H254" i="9"/>
  <c r="H253" i="9"/>
  <c r="H252" i="9"/>
  <c r="H251" i="9"/>
  <c r="H250" i="9"/>
  <c r="H249" i="9"/>
  <c r="H248" i="9"/>
  <c r="H247" i="9"/>
  <c r="H246" i="9"/>
  <c r="H245" i="9"/>
  <c r="H244" i="9"/>
  <c r="H243" i="9"/>
  <c r="H242" i="9"/>
  <c r="H241" i="9"/>
  <c r="H240" i="9"/>
  <c r="H239" i="9"/>
  <c r="H238" i="9"/>
  <c r="H237" i="9"/>
  <c r="H236" i="9"/>
  <c r="H235" i="9"/>
  <c r="H234" i="9"/>
  <c r="H233" i="9"/>
  <c r="H232" i="9"/>
  <c r="H231" i="9"/>
  <c r="H230" i="9"/>
  <c r="H229" i="9"/>
  <c r="H228" i="9"/>
  <c r="H227" i="9"/>
  <c r="H226" i="9"/>
  <c r="H225" i="9"/>
  <c r="H224" i="9"/>
  <c r="H223" i="9"/>
  <c r="H222" i="9"/>
  <c r="H221" i="9"/>
  <c r="H220" i="9"/>
  <c r="H219" i="9"/>
  <c r="H218" i="9"/>
  <c r="H217" i="9"/>
  <c r="H216" i="9"/>
  <c r="H215" i="9"/>
  <c r="H214" i="9"/>
  <c r="H213" i="9"/>
  <c r="H212" i="9"/>
  <c r="H211" i="9"/>
  <c r="H210" i="9"/>
  <c r="H209" i="9"/>
  <c r="H208" i="9"/>
  <c r="H207" i="9"/>
  <c r="H206" i="9"/>
  <c r="H205" i="9"/>
  <c r="H204" i="9"/>
  <c r="H203" i="9"/>
  <c r="H202" i="9"/>
  <c r="H201" i="9"/>
  <c r="H200" i="9"/>
  <c r="H199" i="9"/>
  <c r="H198" i="9"/>
  <c r="H197" i="9"/>
  <c r="H196" i="9"/>
  <c r="H195" i="9"/>
  <c r="H194" i="9"/>
  <c r="H193" i="9"/>
  <c r="H192" i="9"/>
  <c r="H191" i="9"/>
  <c r="H190" i="9"/>
  <c r="H189" i="9"/>
  <c r="H188" i="9"/>
  <c r="H187" i="9"/>
  <c r="H186" i="9"/>
  <c r="H185" i="9"/>
  <c r="H184" i="9"/>
  <c r="H183" i="9"/>
  <c r="H182" i="9"/>
  <c r="H181" i="9"/>
  <c r="H180" i="9"/>
  <c r="H179" i="9"/>
  <c r="H178" i="9"/>
  <c r="H177" i="9"/>
  <c r="H176" i="9"/>
  <c r="H175" i="9"/>
  <c r="H174" i="9"/>
  <c r="H173" i="9"/>
  <c r="H172" i="9"/>
  <c r="H171" i="9"/>
  <c r="H170" i="9"/>
  <c r="H169" i="9"/>
  <c r="H168" i="9"/>
  <c r="H167" i="9"/>
  <c r="H166" i="9"/>
  <c r="H165" i="9"/>
  <c r="H164" i="9"/>
  <c r="H163" i="9"/>
  <c r="H162" i="9"/>
  <c r="H161" i="9"/>
  <c r="H160" i="9"/>
  <c r="H159" i="9"/>
  <c r="H158" i="9"/>
  <c r="H157" i="9"/>
  <c r="H156" i="9"/>
  <c r="H155" i="9"/>
  <c r="H154" i="9"/>
  <c r="H153" i="9"/>
  <c r="H152" i="9"/>
  <c r="H151" i="9"/>
  <c r="H150" i="9"/>
  <c r="H149" i="9"/>
  <c r="H148" i="9"/>
  <c r="H147" i="9"/>
  <c r="H146" i="9"/>
  <c r="H145" i="9"/>
  <c r="H144" i="9"/>
  <c r="H143" i="9"/>
  <c r="H142" i="9"/>
  <c r="H141" i="9"/>
  <c r="H140" i="9"/>
  <c r="H139" i="9"/>
  <c r="H138" i="9"/>
  <c r="H137" i="9"/>
  <c r="H136" i="9"/>
  <c r="H135" i="9"/>
  <c r="H134" i="9"/>
  <c r="H133" i="9"/>
  <c r="H132" i="9"/>
  <c r="H131" i="9"/>
  <c r="H130" i="9"/>
  <c r="H129" i="9"/>
  <c r="H128" i="9"/>
  <c r="H127" i="9"/>
  <c r="H126" i="9"/>
  <c r="H125" i="9"/>
  <c r="H124" i="9"/>
  <c r="H123" i="9"/>
  <c r="H122" i="9"/>
  <c r="H121" i="9"/>
  <c r="H120" i="9"/>
  <c r="H119" i="9"/>
  <c r="H118" i="9"/>
  <c r="H117" i="9"/>
  <c r="H116" i="9"/>
  <c r="H115" i="9"/>
  <c r="H114" i="9"/>
  <c r="H113" i="9"/>
  <c r="H112" i="9"/>
  <c r="H111" i="9"/>
  <c r="H110" i="9"/>
  <c r="H109" i="9"/>
  <c r="H108" i="9"/>
  <c r="H107" i="9"/>
  <c r="H106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C429" i="9"/>
  <c r="C428" i="9"/>
  <c r="C427" i="9"/>
  <c r="C426" i="9"/>
  <c r="C425" i="9"/>
  <c r="C424" i="9"/>
  <c r="C423" i="9"/>
  <c r="C422" i="9"/>
  <c r="C421" i="9"/>
  <c r="C420" i="9"/>
  <c r="C419" i="9"/>
  <c r="C418" i="9"/>
  <c r="C417" i="9"/>
  <c r="C416" i="9"/>
  <c r="C415" i="9"/>
  <c r="C414" i="9"/>
  <c r="C413" i="9"/>
  <c r="C412" i="9"/>
  <c r="C411" i="9"/>
  <c r="C410" i="9"/>
  <c r="C409" i="9"/>
  <c r="C408" i="9"/>
  <c r="C407" i="9"/>
  <c r="C406" i="9"/>
  <c r="C405" i="9"/>
  <c r="C404" i="9"/>
  <c r="C403" i="9"/>
  <c r="C402" i="9"/>
  <c r="C401" i="9"/>
  <c r="C400" i="9"/>
  <c r="C399" i="9"/>
  <c r="C398" i="9"/>
  <c r="C397" i="9"/>
  <c r="C396" i="9"/>
  <c r="C395" i="9"/>
  <c r="C394" i="9"/>
  <c r="C393" i="9"/>
  <c r="C392" i="9"/>
  <c r="C391" i="9"/>
  <c r="C390" i="9"/>
  <c r="C389" i="9"/>
  <c r="C388" i="9"/>
  <c r="C387" i="9"/>
  <c r="C386" i="9"/>
  <c r="C385" i="9"/>
  <c r="C384" i="9"/>
  <c r="C383" i="9"/>
  <c r="C382" i="9"/>
  <c r="C381" i="9"/>
  <c r="C380" i="9"/>
  <c r="C379" i="9"/>
  <c r="C378" i="9"/>
  <c r="C377" i="9"/>
  <c r="C376" i="9"/>
  <c r="C375" i="9"/>
  <c r="C374" i="9"/>
  <c r="C373" i="9"/>
  <c r="C372" i="9"/>
  <c r="C371" i="9"/>
  <c r="C370" i="9"/>
  <c r="C369" i="9"/>
  <c r="C368" i="9"/>
  <c r="C367" i="9"/>
  <c r="C366" i="9"/>
  <c r="C365" i="9"/>
  <c r="C364" i="9"/>
  <c r="C363" i="9"/>
  <c r="C362" i="9"/>
  <c r="C361" i="9"/>
  <c r="C360" i="9"/>
  <c r="C359" i="9"/>
  <c r="C358" i="9"/>
  <c r="C357" i="9"/>
  <c r="C356" i="9"/>
  <c r="C355" i="9"/>
  <c r="C354" i="9"/>
  <c r="C353" i="9"/>
  <c r="C352" i="9"/>
  <c r="C351" i="9"/>
  <c r="C350" i="9"/>
  <c r="C349" i="9"/>
  <c r="C348" i="9"/>
  <c r="C347" i="9"/>
  <c r="C346" i="9"/>
  <c r="C345" i="9"/>
  <c r="C344" i="9"/>
  <c r="C343" i="9"/>
  <c r="C342" i="9"/>
  <c r="C341" i="9"/>
  <c r="C340" i="9"/>
  <c r="C339" i="9"/>
  <c r="C338" i="9"/>
  <c r="C337" i="9"/>
  <c r="C336" i="9"/>
  <c r="C335" i="9"/>
  <c r="C334" i="9"/>
  <c r="C333" i="9"/>
  <c r="C332" i="9"/>
  <c r="C331" i="9"/>
  <c r="C330" i="9"/>
  <c r="C329" i="9"/>
  <c r="C328" i="9"/>
  <c r="C327" i="9"/>
  <c r="C326" i="9"/>
  <c r="C325" i="9"/>
  <c r="C324" i="9"/>
  <c r="C323" i="9"/>
  <c r="C322" i="9"/>
  <c r="C321" i="9"/>
  <c r="C320" i="9"/>
  <c r="C319" i="9"/>
  <c r="C318" i="9"/>
  <c r="C317" i="9"/>
  <c r="C316" i="9"/>
  <c r="C315" i="9"/>
  <c r="C314" i="9"/>
  <c r="C313" i="9"/>
  <c r="C312" i="9"/>
  <c r="C311" i="9"/>
  <c r="C310" i="9"/>
  <c r="C309" i="9"/>
  <c r="C308" i="9"/>
  <c r="C307" i="9"/>
  <c r="C306" i="9"/>
  <c r="C305" i="9"/>
  <c r="C304" i="9"/>
  <c r="C303" i="9"/>
  <c r="C302" i="9"/>
  <c r="C301" i="9"/>
  <c r="C300" i="9"/>
  <c r="C299" i="9"/>
  <c r="C298" i="9"/>
  <c r="C297" i="9"/>
  <c r="C296" i="9"/>
  <c r="C295" i="9"/>
  <c r="C294" i="9"/>
  <c r="C293" i="9"/>
  <c r="C292" i="9"/>
  <c r="C291" i="9"/>
  <c r="C290" i="9"/>
  <c r="C289" i="9"/>
  <c r="C288" i="9"/>
  <c r="C287" i="9"/>
  <c r="C286" i="9"/>
  <c r="C285" i="9"/>
  <c r="C284" i="9"/>
  <c r="C283" i="9"/>
  <c r="C282" i="9"/>
  <c r="C281" i="9"/>
  <c r="C280" i="9"/>
  <c r="C279" i="9"/>
  <c r="C278" i="9"/>
  <c r="C277" i="9"/>
  <c r="C276" i="9"/>
  <c r="C275" i="9"/>
  <c r="C274" i="9"/>
  <c r="C273" i="9"/>
  <c r="C272" i="9"/>
  <c r="C271" i="9"/>
  <c r="C270" i="9"/>
  <c r="C269" i="9"/>
  <c r="C268" i="9"/>
  <c r="C267" i="9"/>
  <c r="C266" i="9"/>
  <c r="C265" i="9"/>
  <c r="C264" i="9"/>
  <c r="C263" i="9"/>
  <c r="C262" i="9"/>
  <c r="C261" i="9"/>
  <c r="C260" i="9"/>
  <c r="C259" i="9"/>
  <c r="C258" i="9"/>
  <c r="C257" i="9"/>
  <c r="C256" i="9"/>
  <c r="C255" i="9"/>
  <c r="C254" i="9"/>
  <c r="C253" i="9"/>
  <c r="C252" i="9"/>
  <c r="C251" i="9"/>
  <c r="C250" i="9"/>
  <c r="C249" i="9"/>
  <c r="C248" i="9"/>
  <c r="C247" i="9"/>
  <c r="C246" i="9"/>
  <c r="C245" i="9"/>
  <c r="C244" i="9"/>
  <c r="C243" i="9"/>
  <c r="C242" i="9"/>
  <c r="C241" i="9"/>
  <c r="C240" i="9"/>
  <c r="C239" i="9"/>
  <c r="C238" i="9"/>
  <c r="C237" i="9"/>
  <c r="C236" i="9"/>
  <c r="C235" i="9"/>
  <c r="C234" i="9"/>
  <c r="C233" i="9"/>
  <c r="C232" i="9"/>
  <c r="C231" i="9"/>
  <c r="C230" i="9"/>
  <c r="C229" i="9"/>
  <c r="C228" i="9"/>
  <c r="C227" i="9"/>
  <c r="C226" i="9"/>
  <c r="C225" i="9"/>
  <c r="C224" i="9"/>
  <c r="C223" i="9"/>
  <c r="C222" i="9"/>
  <c r="C221" i="9"/>
  <c r="C220" i="9"/>
  <c r="C219" i="9"/>
  <c r="C218" i="9"/>
  <c r="C217" i="9"/>
  <c r="C216" i="9"/>
  <c r="C215" i="9"/>
  <c r="C214" i="9"/>
  <c r="C213" i="9"/>
  <c r="C212" i="9"/>
  <c r="C211" i="9"/>
  <c r="C210" i="9"/>
  <c r="C209" i="9"/>
  <c r="C208" i="9"/>
  <c r="C207" i="9"/>
  <c r="C206" i="9"/>
  <c r="C205" i="9"/>
  <c r="C204" i="9"/>
  <c r="C203" i="9"/>
  <c r="C202" i="9"/>
  <c r="C201" i="9"/>
  <c r="C200" i="9"/>
  <c r="C199" i="9"/>
  <c r="C198" i="9"/>
  <c r="C197" i="9"/>
  <c r="C196" i="9"/>
  <c r="C195" i="9"/>
  <c r="C194" i="9"/>
  <c r="C193" i="9"/>
  <c r="C192" i="9"/>
  <c r="C191" i="9"/>
  <c r="C190" i="9"/>
  <c r="C189" i="9"/>
  <c r="C188" i="9"/>
  <c r="C187" i="9"/>
  <c r="C186" i="9"/>
  <c r="C185" i="9"/>
  <c r="C184" i="9"/>
  <c r="C183" i="9"/>
  <c r="C182" i="9"/>
  <c r="C181" i="9"/>
  <c r="C180" i="9"/>
  <c r="C179" i="9"/>
  <c r="C178" i="9"/>
  <c r="C177" i="9"/>
  <c r="C176" i="9"/>
  <c r="C175" i="9"/>
  <c r="C174" i="9"/>
  <c r="C173" i="9"/>
  <c r="C172" i="9"/>
  <c r="C171" i="9"/>
  <c r="C170" i="9"/>
  <c r="C169" i="9"/>
  <c r="C168" i="9"/>
  <c r="C167" i="9"/>
  <c r="C166" i="9"/>
  <c r="C165" i="9"/>
  <c r="C164" i="9"/>
  <c r="C163" i="9"/>
  <c r="C162" i="9"/>
  <c r="C161" i="9"/>
  <c r="C160" i="9"/>
  <c r="C159" i="9"/>
  <c r="C158" i="9"/>
  <c r="C157" i="9"/>
  <c r="C156" i="9"/>
  <c r="C155" i="9"/>
  <c r="C154" i="9"/>
  <c r="C153" i="9"/>
  <c r="C152" i="9"/>
  <c r="C151" i="9"/>
  <c r="C150" i="9"/>
  <c r="C149" i="9"/>
  <c r="C148" i="9"/>
  <c r="C147" i="9"/>
  <c r="C146" i="9"/>
  <c r="C145" i="9"/>
  <c r="C144" i="9"/>
  <c r="C143" i="9"/>
  <c r="C142" i="9"/>
  <c r="C141" i="9"/>
  <c r="C140" i="9"/>
  <c r="C139" i="9"/>
  <c r="C138" i="9"/>
  <c r="C137" i="9"/>
  <c r="C136" i="9"/>
  <c r="C135" i="9"/>
  <c r="C134" i="9"/>
  <c r="C133" i="9"/>
  <c r="C132" i="9"/>
  <c r="C131" i="9"/>
  <c r="C130" i="9"/>
  <c r="C129" i="9"/>
  <c r="C128" i="9"/>
  <c r="C127" i="9"/>
  <c r="C126" i="9"/>
  <c r="C125" i="9"/>
  <c r="C124" i="9"/>
  <c r="C123" i="9"/>
  <c r="C122" i="9"/>
  <c r="C121" i="9"/>
  <c r="C120" i="9"/>
  <c r="C119" i="9"/>
  <c r="C118" i="9"/>
  <c r="C117" i="9"/>
  <c r="C116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BS4" i="2"/>
  <c r="BU4" i="2"/>
  <c r="BT4" i="2"/>
  <c r="BR4" i="2"/>
  <c r="BQ4" i="2"/>
  <c r="BP4" i="2"/>
  <c r="DY257" i="1" l="1"/>
  <c r="DR257" i="1"/>
  <c r="T39" i="15"/>
  <c r="S39" i="15"/>
  <c r="P39" i="15"/>
  <c r="O39" i="15"/>
  <c r="U39" i="15"/>
  <c r="Q39" i="15"/>
  <c r="Z39" i="15"/>
  <c r="AA39" i="15" s="1"/>
  <c r="W39" i="15"/>
  <c r="X39" i="15" s="1"/>
  <c r="DY352" i="1"/>
  <c r="DR352" i="1"/>
  <c r="DY161" i="1"/>
  <c r="DR161" i="1"/>
  <c r="T161" i="15"/>
  <c r="O161" i="15"/>
  <c r="Z161" i="15"/>
  <c r="AA161" i="15" s="1"/>
  <c r="W161" i="15"/>
  <c r="X161" i="15" s="1"/>
  <c r="S161" i="15"/>
  <c r="Q161" i="15"/>
  <c r="P161" i="15"/>
  <c r="U161" i="15"/>
  <c r="DX207" i="2"/>
  <c r="BJ207" i="2"/>
  <c r="DN207" i="2"/>
  <c r="CP207" i="2"/>
  <c r="DI207" i="2"/>
  <c r="CR207" i="2"/>
  <c r="BZ207" i="2"/>
  <c r="CS207" i="2"/>
  <c r="DK207" i="2"/>
  <c r="BT207" i="2"/>
  <c r="CV207" i="2"/>
  <c r="DO207" i="2"/>
  <c r="BR207" i="2"/>
  <c r="CK207" i="2"/>
  <c r="DC207" i="2"/>
  <c r="DW207" i="2"/>
  <c r="BN207" i="2"/>
  <c r="BX207" i="2"/>
  <c r="CU207" i="2"/>
  <c r="DT207" i="2"/>
  <c r="BL207" i="2"/>
  <c r="CE207" i="2"/>
  <c r="CW207" i="2"/>
  <c r="DP207" i="2"/>
  <c r="CD207" i="2"/>
  <c r="DA207" i="2"/>
  <c r="DU207" i="2"/>
  <c r="BW207" i="2"/>
  <c r="CO207" i="2"/>
  <c r="DH207" i="2"/>
  <c r="DY207" i="2"/>
  <c r="BS207" i="2"/>
  <c r="CB207" i="2"/>
  <c r="CZ207" i="2"/>
  <c r="BP207" i="2"/>
  <c r="BQ207" i="2"/>
  <c r="CI207" i="2"/>
  <c r="DB207" i="2"/>
  <c r="DV207" i="2"/>
  <c r="CH207" i="2"/>
  <c r="DF207" i="2"/>
  <c r="BI207" i="2"/>
  <c r="CA207" i="2"/>
  <c r="CT207" i="2"/>
  <c r="DM207" i="2"/>
  <c r="DR207" i="2"/>
  <c r="CG207" i="2"/>
  <c r="CL207" i="2"/>
  <c r="DD207" i="2"/>
  <c r="BY207" i="2"/>
  <c r="BU207" i="2"/>
  <c r="CN207" i="2"/>
  <c r="DG207" i="2"/>
  <c r="BK207" i="2"/>
  <c r="CM207" i="2"/>
  <c r="DJ207" i="2"/>
  <c r="BM207" i="2"/>
  <c r="CF207" i="2"/>
  <c r="CY207" i="2"/>
  <c r="DQ207" i="2"/>
  <c r="DR298" i="1"/>
  <c r="DY298" i="1"/>
  <c r="AA39" i="13"/>
  <c r="AC39" i="13"/>
  <c r="AL39" i="13"/>
  <c r="AM39" i="13"/>
  <c r="AF39" i="13"/>
  <c r="AJ39" i="13"/>
  <c r="AR39" i="13"/>
  <c r="AB39" i="13"/>
  <c r="AK39" i="13"/>
  <c r="AQ39" i="13"/>
  <c r="Z39" i="13"/>
  <c r="AH39" i="13"/>
  <c r="L39" i="8"/>
  <c r="M39" i="8" s="1"/>
  <c r="AP39" i="13"/>
  <c r="AE39" i="13"/>
  <c r="AG39" i="13"/>
  <c r="AO39" i="13"/>
  <c r="AE161" i="13"/>
  <c r="AK161" i="13"/>
  <c r="AR161" i="13"/>
  <c r="AB161" i="13"/>
  <c r="AJ161" i="13"/>
  <c r="AQ161" i="13"/>
  <c r="AA161" i="13"/>
  <c r="AH161" i="13"/>
  <c r="L161" i="8"/>
  <c r="M161" i="8" s="1"/>
  <c r="AO161" i="13"/>
  <c r="AF161" i="13"/>
  <c r="AG161" i="13"/>
  <c r="AP161" i="13"/>
  <c r="Z161" i="13"/>
  <c r="AC161" i="13"/>
  <c r="AL161" i="13"/>
  <c r="AM161" i="13"/>
  <c r="DY182" i="1"/>
  <c r="DR182" i="1"/>
  <c r="L156" i="8"/>
  <c r="M156" i="8" s="1"/>
  <c r="AQ156" i="13"/>
  <c r="AA156" i="13"/>
  <c r="AJ156" i="13"/>
  <c r="AR156" i="13"/>
  <c r="AB156" i="13"/>
  <c r="Z156" i="13"/>
  <c r="AH156" i="13"/>
  <c r="AP156" i="13"/>
  <c r="AG156" i="13"/>
  <c r="AF156" i="13"/>
  <c r="AO156" i="13"/>
  <c r="AE156" i="13"/>
  <c r="AL156" i="13"/>
  <c r="AM156" i="13"/>
  <c r="AC156" i="13"/>
  <c r="AK156" i="13"/>
  <c r="DY238" i="1"/>
  <c r="DR238" i="1"/>
  <c r="DY332" i="1"/>
  <c r="DR332" i="1"/>
  <c r="DY276" i="1"/>
  <c r="DR276" i="1"/>
  <c r="DY207" i="1"/>
  <c r="DR207" i="1"/>
  <c r="T156" i="15"/>
  <c r="S156" i="15"/>
  <c r="Z156" i="15"/>
  <c r="AA156" i="15" s="1"/>
  <c r="W156" i="15"/>
  <c r="X156" i="15" s="1"/>
  <c r="Q156" i="15"/>
  <c r="U156" i="15"/>
  <c r="P156" i="15"/>
  <c r="O156" i="15"/>
  <c r="DY345" i="1"/>
  <c r="DR345" i="1"/>
  <c r="DY169" i="1"/>
  <c r="DR169" i="1"/>
  <c r="DR39" i="1"/>
  <c r="DY39" i="1"/>
  <c r="DY228" i="1"/>
  <c r="DR228" i="1"/>
  <c r="DY324" i="1"/>
  <c r="DR324" i="1"/>
  <c r="DY156" i="1"/>
  <c r="DR156" i="1"/>
  <c r="DY271" i="1"/>
  <c r="DR271" i="1"/>
  <c r="DR4" i="2"/>
  <c r="L429" i="10"/>
  <c r="K429" i="10"/>
  <c r="J429" i="10"/>
  <c r="I429" i="10"/>
  <c r="G429" i="10"/>
  <c r="F429" i="10"/>
  <c r="E429" i="10"/>
  <c r="D429" i="10"/>
  <c r="L428" i="10"/>
  <c r="K428" i="10"/>
  <c r="J428" i="10"/>
  <c r="I428" i="10"/>
  <c r="G428" i="10"/>
  <c r="F428" i="10"/>
  <c r="E428" i="10"/>
  <c r="D428" i="10"/>
  <c r="L427" i="10"/>
  <c r="X168" i="13" s="1"/>
  <c r="K427" i="10"/>
  <c r="W168" i="13" s="1"/>
  <c r="J427" i="10"/>
  <c r="V168" i="13" s="1"/>
  <c r="I427" i="10"/>
  <c r="U168" i="13" s="1"/>
  <c r="G427" i="10"/>
  <c r="S168" i="13" s="1"/>
  <c r="F427" i="10"/>
  <c r="R168" i="13" s="1"/>
  <c r="E427" i="10"/>
  <c r="Q168" i="13" s="1"/>
  <c r="D427" i="10"/>
  <c r="P168" i="13" s="1"/>
  <c r="L426" i="10"/>
  <c r="K426" i="10"/>
  <c r="J426" i="10"/>
  <c r="I426" i="10"/>
  <c r="R426" i="10" s="1"/>
  <c r="G426" i="10"/>
  <c r="F426" i="10"/>
  <c r="E426" i="10"/>
  <c r="D426" i="10"/>
  <c r="L425" i="10"/>
  <c r="K425" i="10"/>
  <c r="J425" i="10"/>
  <c r="I425" i="10"/>
  <c r="G425" i="10"/>
  <c r="F425" i="10"/>
  <c r="E425" i="10"/>
  <c r="D425" i="10"/>
  <c r="L424" i="10"/>
  <c r="X167" i="13" s="1"/>
  <c r="K424" i="10"/>
  <c r="W167" i="13" s="1"/>
  <c r="J424" i="10"/>
  <c r="V167" i="13" s="1"/>
  <c r="I424" i="10"/>
  <c r="U167" i="13" s="1"/>
  <c r="G424" i="10"/>
  <c r="S167" i="13" s="1"/>
  <c r="F424" i="10"/>
  <c r="R167" i="13" s="1"/>
  <c r="E424" i="10"/>
  <c r="Q167" i="13" s="1"/>
  <c r="D424" i="10"/>
  <c r="P167" i="13" s="1"/>
  <c r="L423" i="10"/>
  <c r="K423" i="10"/>
  <c r="J423" i="10"/>
  <c r="I423" i="10"/>
  <c r="G423" i="10"/>
  <c r="F423" i="10"/>
  <c r="E423" i="10"/>
  <c r="D423" i="10"/>
  <c r="L422" i="10"/>
  <c r="K422" i="10"/>
  <c r="J422" i="10"/>
  <c r="I422" i="10"/>
  <c r="G422" i="10"/>
  <c r="F422" i="10"/>
  <c r="P422" i="10" s="1"/>
  <c r="E422" i="10"/>
  <c r="D422" i="10"/>
  <c r="L421" i="10"/>
  <c r="X166" i="13" s="1"/>
  <c r="K421" i="10"/>
  <c r="W166" i="13" s="1"/>
  <c r="J421" i="10"/>
  <c r="V166" i="13" s="1"/>
  <c r="I421" i="10"/>
  <c r="U166" i="13" s="1"/>
  <c r="G421" i="10"/>
  <c r="S166" i="13" s="1"/>
  <c r="F421" i="10"/>
  <c r="R166" i="13" s="1"/>
  <c r="E421" i="10"/>
  <c r="Q166" i="13" s="1"/>
  <c r="D421" i="10"/>
  <c r="P166" i="13" s="1"/>
  <c r="L420" i="10"/>
  <c r="K420" i="10"/>
  <c r="J420" i="10"/>
  <c r="S420" i="10" s="1"/>
  <c r="I420" i="10"/>
  <c r="G420" i="10"/>
  <c r="F420" i="10"/>
  <c r="P420" i="10" s="1"/>
  <c r="E420" i="10"/>
  <c r="D420" i="10"/>
  <c r="L419" i="10"/>
  <c r="K419" i="10"/>
  <c r="J419" i="10"/>
  <c r="I419" i="10"/>
  <c r="G419" i="10"/>
  <c r="F419" i="10"/>
  <c r="E419" i="10"/>
  <c r="D419" i="10"/>
  <c r="L418" i="10"/>
  <c r="X165" i="13" s="1"/>
  <c r="K418" i="10"/>
  <c r="W165" i="13" s="1"/>
  <c r="J418" i="10"/>
  <c r="V165" i="13" s="1"/>
  <c r="I418" i="10"/>
  <c r="U165" i="13" s="1"/>
  <c r="G418" i="10"/>
  <c r="S165" i="13" s="1"/>
  <c r="F418" i="10"/>
  <c r="R165" i="13" s="1"/>
  <c r="E418" i="10"/>
  <c r="Q165" i="13" s="1"/>
  <c r="D418" i="10"/>
  <c r="P165" i="13" s="1"/>
  <c r="L417" i="10"/>
  <c r="X164" i="13" s="1"/>
  <c r="K417" i="10"/>
  <c r="W164" i="13" s="1"/>
  <c r="J417" i="10"/>
  <c r="V164" i="13" s="1"/>
  <c r="I417" i="10"/>
  <c r="U164" i="13" s="1"/>
  <c r="G417" i="10"/>
  <c r="S164" i="13" s="1"/>
  <c r="F417" i="10"/>
  <c r="R164" i="13" s="1"/>
  <c r="E417" i="10"/>
  <c r="Q164" i="13" s="1"/>
  <c r="D417" i="10"/>
  <c r="P164" i="13" s="1"/>
  <c r="L416" i="10"/>
  <c r="K416" i="10"/>
  <c r="J416" i="10"/>
  <c r="S416" i="10" s="1"/>
  <c r="I416" i="10"/>
  <c r="G416" i="10"/>
  <c r="F416" i="10"/>
  <c r="P416" i="10" s="1"/>
  <c r="E416" i="10"/>
  <c r="D416" i="10"/>
  <c r="L415" i="10"/>
  <c r="K415" i="10"/>
  <c r="J415" i="10"/>
  <c r="I415" i="10"/>
  <c r="G415" i="10"/>
  <c r="F415" i="10"/>
  <c r="E415" i="10"/>
  <c r="D415" i="10"/>
  <c r="L414" i="10"/>
  <c r="X163" i="13" s="1"/>
  <c r="K414" i="10"/>
  <c r="W163" i="13" s="1"/>
  <c r="J414" i="10"/>
  <c r="V163" i="13" s="1"/>
  <c r="I414" i="10"/>
  <c r="U163" i="13" s="1"/>
  <c r="G414" i="10"/>
  <c r="S163" i="13" s="1"/>
  <c r="F414" i="10"/>
  <c r="R163" i="13" s="1"/>
  <c r="E414" i="10"/>
  <c r="Q163" i="13" s="1"/>
  <c r="D414" i="10"/>
  <c r="P163" i="13" s="1"/>
  <c r="L413" i="10"/>
  <c r="K413" i="10"/>
  <c r="J413" i="10"/>
  <c r="I413" i="10"/>
  <c r="G413" i="10"/>
  <c r="F413" i="10"/>
  <c r="E413" i="10"/>
  <c r="D413" i="10"/>
  <c r="L412" i="10"/>
  <c r="K412" i="10"/>
  <c r="J412" i="10"/>
  <c r="S412" i="10" s="1"/>
  <c r="I412" i="10"/>
  <c r="G412" i="10"/>
  <c r="F412" i="10"/>
  <c r="P412" i="10" s="1"/>
  <c r="E412" i="10"/>
  <c r="D412" i="10"/>
  <c r="L411" i="10"/>
  <c r="X162" i="13" s="1"/>
  <c r="K411" i="10"/>
  <c r="W162" i="13" s="1"/>
  <c r="J411" i="10"/>
  <c r="V162" i="13" s="1"/>
  <c r="I411" i="10"/>
  <c r="U162" i="13" s="1"/>
  <c r="G411" i="10"/>
  <c r="S162" i="13" s="1"/>
  <c r="F411" i="10"/>
  <c r="R162" i="13" s="1"/>
  <c r="E411" i="10"/>
  <c r="Q162" i="13" s="1"/>
  <c r="D411" i="10"/>
  <c r="P162" i="13" s="1"/>
  <c r="L410" i="10"/>
  <c r="X161" i="13" s="1"/>
  <c r="K410" i="10"/>
  <c r="W161" i="13" s="1"/>
  <c r="J410" i="10"/>
  <c r="V161" i="13" s="1"/>
  <c r="I410" i="10"/>
  <c r="U161" i="13" s="1"/>
  <c r="G410" i="10"/>
  <c r="S161" i="13" s="1"/>
  <c r="F410" i="10"/>
  <c r="R161" i="13" s="1"/>
  <c r="E410" i="10"/>
  <c r="Q161" i="13" s="1"/>
  <c r="D410" i="10"/>
  <c r="P161" i="13" s="1"/>
  <c r="L409" i="10"/>
  <c r="K409" i="10"/>
  <c r="J409" i="10"/>
  <c r="I409" i="10"/>
  <c r="G409" i="10"/>
  <c r="F409" i="10"/>
  <c r="E409" i="10"/>
  <c r="D409" i="10"/>
  <c r="L408" i="10"/>
  <c r="X160" i="13" s="1"/>
  <c r="K408" i="10"/>
  <c r="W160" i="13" s="1"/>
  <c r="J408" i="10"/>
  <c r="V160" i="13" s="1"/>
  <c r="I408" i="10"/>
  <c r="U160" i="13" s="1"/>
  <c r="G408" i="10"/>
  <c r="S160" i="13" s="1"/>
  <c r="F408" i="10"/>
  <c r="R160" i="13" s="1"/>
  <c r="E408" i="10"/>
  <c r="Q160" i="13" s="1"/>
  <c r="D408" i="10"/>
  <c r="P160" i="13" s="1"/>
  <c r="L407" i="10"/>
  <c r="K407" i="10"/>
  <c r="J407" i="10"/>
  <c r="I407" i="10"/>
  <c r="G407" i="10"/>
  <c r="F407" i="10"/>
  <c r="E407" i="10"/>
  <c r="D407" i="10"/>
  <c r="L406" i="10"/>
  <c r="K406" i="10"/>
  <c r="J406" i="10"/>
  <c r="S406" i="10" s="1"/>
  <c r="I406" i="10"/>
  <c r="G406" i="10"/>
  <c r="F406" i="10"/>
  <c r="E406" i="10"/>
  <c r="O406" i="10" s="1"/>
  <c r="D406" i="10"/>
  <c r="L405" i="10"/>
  <c r="K405" i="10"/>
  <c r="J405" i="10"/>
  <c r="I405" i="10"/>
  <c r="G405" i="10"/>
  <c r="F405" i="10"/>
  <c r="E405" i="10"/>
  <c r="D405" i="10"/>
  <c r="L404" i="10"/>
  <c r="X159" i="13" s="1"/>
  <c r="K404" i="10"/>
  <c r="W159" i="13" s="1"/>
  <c r="J404" i="10"/>
  <c r="V159" i="13" s="1"/>
  <c r="I404" i="10"/>
  <c r="U159" i="13" s="1"/>
  <c r="G404" i="10"/>
  <c r="S159" i="13" s="1"/>
  <c r="F404" i="10"/>
  <c r="R159" i="13" s="1"/>
  <c r="E404" i="10"/>
  <c r="Q159" i="13" s="1"/>
  <c r="D404" i="10"/>
  <c r="P159" i="13" s="1"/>
  <c r="L403" i="10"/>
  <c r="K403" i="10"/>
  <c r="J403" i="10"/>
  <c r="I403" i="10"/>
  <c r="G403" i="10"/>
  <c r="F403" i="10"/>
  <c r="E403" i="10"/>
  <c r="D403" i="10"/>
  <c r="L402" i="10"/>
  <c r="K402" i="10"/>
  <c r="J402" i="10"/>
  <c r="I402" i="10"/>
  <c r="R402" i="10" s="1"/>
  <c r="G402" i="10"/>
  <c r="F402" i="10"/>
  <c r="E402" i="10"/>
  <c r="D402" i="10"/>
  <c r="L401" i="10"/>
  <c r="K401" i="10"/>
  <c r="J401" i="10"/>
  <c r="I401" i="10"/>
  <c r="G401" i="10"/>
  <c r="F401" i="10"/>
  <c r="E401" i="10"/>
  <c r="D401" i="10"/>
  <c r="L400" i="10"/>
  <c r="K400" i="10"/>
  <c r="J400" i="10"/>
  <c r="S400" i="10" s="1"/>
  <c r="I400" i="10"/>
  <c r="G400" i="10"/>
  <c r="F400" i="10"/>
  <c r="P400" i="10" s="1"/>
  <c r="E400" i="10"/>
  <c r="O400" i="10" s="1"/>
  <c r="D400" i="10"/>
  <c r="L399" i="10"/>
  <c r="X158" i="13" s="1"/>
  <c r="K399" i="10"/>
  <c r="W158" i="13" s="1"/>
  <c r="J399" i="10"/>
  <c r="V158" i="13" s="1"/>
  <c r="I399" i="10"/>
  <c r="U158" i="13" s="1"/>
  <c r="G399" i="10"/>
  <c r="S158" i="13" s="1"/>
  <c r="F399" i="10"/>
  <c r="R158" i="13" s="1"/>
  <c r="E399" i="10"/>
  <c r="Q158" i="13" s="1"/>
  <c r="D399" i="10"/>
  <c r="P158" i="13" s="1"/>
  <c r="L398" i="10"/>
  <c r="X157" i="13" s="1"/>
  <c r="K398" i="10"/>
  <c r="W157" i="13" s="1"/>
  <c r="J398" i="10"/>
  <c r="V157" i="13" s="1"/>
  <c r="I398" i="10"/>
  <c r="U157" i="13" s="1"/>
  <c r="G398" i="10"/>
  <c r="S157" i="13" s="1"/>
  <c r="F398" i="10"/>
  <c r="R157" i="13" s="1"/>
  <c r="E398" i="10"/>
  <c r="Q157" i="13" s="1"/>
  <c r="D398" i="10"/>
  <c r="P157" i="13" s="1"/>
  <c r="L397" i="10"/>
  <c r="X156" i="13" s="1"/>
  <c r="K397" i="10"/>
  <c r="W156" i="13" s="1"/>
  <c r="J397" i="10"/>
  <c r="V156" i="13" s="1"/>
  <c r="I397" i="10"/>
  <c r="U156" i="13" s="1"/>
  <c r="G397" i="10"/>
  <c r="S156" i="13" s="1"/>
  <c r="F397" i="10"/>
  <c r="R156" i="13" s="1"/>
  <c r="E397" i="10"/>
  <c r="Q156" i="13" s="1"/>
  <c r="D397" i="10"/>
  <c r="P156" i="13" s="1"/>
  <c r="L396" i="10"/>
  <c r="K396" i="10"/>
  <c r="T396" i="10" s="1"/>
  <c r="J396" i="10"/>
  <c r="I396" i="10"/>
  <c r="G396" i="10"/>
  <c r="F396" i="10"/>
  <c r="E396" i="10"/>
  <c r="O396" i="10" s="1"/>
  <c r="D396" i="10"/>
  <c r="L395" i="10"/>
  <c r="X155" i="13" s="1"/>
  <c r="K395" i="10"/>
  <c r="W155" i="13" s="1"/>
  <c r="J395" i="10"/>
  <c r="V155" i="13" s="1"/>
  <c r="I395" i="10"/>
  <c r="U155" i="13" s="1"/>
  <c r="G395" i="10"/>
  <c r="S155" i="13" s="1"/>
  <c r="F395" i="10"/>
  <c r="R155" i="13" s="1"/>
  <c r="E395" i="10"/>
  <c r="Q155" i="13" s="1"/>
  <c r="D395" i="10"/>
  <c r="P155" i="13" s="1"/>
  <c r="L394" i="10"/>
  <c r="K394" i="10"/>
  <c r="J394" i="10"/>
  <c r="I394" i="10"/>
  <c r="G394" i="10"/>
  <c r="F394" i="10"/>
  <c r="E394" i="10"/>
  <c r="D394" i="10"/>
  <c r="L393" i="10"/>
  <c r="K393" i="10"/>
  <c r="J393" i="10"/>
  <c r="I393" i="10"/>
  <c r="G393" i="10"/>
  <c r="F393" i="10"/>
  <c r="E393" i="10"/>
  <c r="D393" i="10"/>
  <c r="L392" i="10"/>
  <c r="K392" i="10"/>
  <c r="T392" i="10" s="1"/>
  <c r="J392" i="10"/>
  <c r="I392" i="10"/>
  <c r="G392" i="10"/>
  <c r="F392" i="10"/>
  <c r="E392" i="10"/>
  <c r="O392" i="10" s="1"/>
  <c r="D392" i="10"/>
  <c r="L391" i="10"/>
  <c r="K391" i="10"/>
  <c r="J391" i="10"/>
  <c r="I391" i="10"/>
  <c r="G391" i="10"/>
  <c r="F391" i="10"/>
  <c r="E391" i="10"/>
  <c r="D391" i="10"/>
  <c r="L390" i="10"/>
  <c r="K390" i="10"/>
  <c r="J390" i="10"/>
  <c r="I390" i="10"/>
  <c r="G390" i="10"/>
  <c r="F390" i="10"/>
  <c r="P390" i="10" s="1"/>
  <c r="E390" i="10"/>
  <c r="D390" i="10"/>
  <c r="L389" i="10"/>
  <c r="K389" i="10"/>
  <c r="J389" i="10"/>
  <c r="I389" i="10"/>
  <c r="G389" i="10"/>
  <c r="F389" i="10"/>
  <c r="E389" i="10"/>
  <c r="D389" i="10"/>
  <c r="L388" i="10"/>
  <c r="K388" i="10"/>
  <c r="T388" i="10" s="1"/>
  <c r="J388" i="10"/>
  <c r="I388" i="10"/>
  <c r="G388" i="10"/>
  <c r="F388" i="10"/>
  <c r="E388" i="10"/>
  <c r="O388" i="10" s="1"/>
  <c r="D388" i="10"/>
  <c r="L387" i="10"/>
  <c r="K387" i="10"/>
  <c r="J387" i="10"/>
  <c r="I387" i="10"/>
  <c r="G387" i="10"/>
  <c r="F387" i="10"/>
  <c r="E387" i="10"/>
  <c r="D387" i="10"/>
  <c r="L386" i="10"/>
  <c r="X154" i="13" s="1"/>
  <c r="K386" i="10"/>
  <c r="W154" i="13" s="1"/>
  <c r="J386" i="10"/>
  <c r="V154" i="13" s="1"/>
  <c r="I386" i="10"/>
  <c r="U154" i="13" s="1"/>
  <c r="G386" i="10"/>
  <c r="S154" i="13" s="1"/>
  <c r="F386" i="10"/>
  <c r="R154" i="13" s="1"/>
  <c r="E386" i="10"/>
  <c r="Q154" i="13" s="1"/>
  <c r="D386" i="10"/>
  <c r="P154" i="13" s="1"/>
  <c r="L385" i="10"/>
  <c r="X153" i="13" s="1"/>
  <c r="K385" i="10"/>
  <c r="W153" i="13" s="1"/>
  <c r="J385" i="10"/>
  <c r="V153" i="13" s="1"/>
  <c r="I385" i="10"/>
  <c r="U153" i="13" s="1"/>
  <c r="G385" i="10"/>
  <c r="S153" i="13" s="1"/>
  <c r="F385" i="10"/>
  <c r="R153" i="13" s="1"/>
  <c r="E385" i="10"/>
  <c r="Q153" i="13" s="1"/>
  <c r="D385" i="10"/>
  <c r="P153" i="13" s="1"/>
  <c r="L384" i="10"/>
  <c r="K384" i="10"/>
  <c r="J384" i="10"/>
  <c r="I384" i="10"/>
  <c r="G384" i="10"/>
  <c r="F384" i="10"/>
  <c r="E384" i="10"/>
  <c r="D384" i="10"/>
  <c r="L383" i="10"/>
  <c r="K383" i="10"/>
  <c r="J383" i="10"/>
  <c r="I383" i="10"/>
  <c r="G383" i="10"/>
  <c r="F383" i="10"/>
  <c r="E383" i="10"/>
  <c r="D383" i="10"/>
  <c r="L382" i="10"/>
  <c r="X152" i="13" s="1"/>
  <c r="K382" i="10"/>
  <c r="W152" i="13" s="1"/>
  <c r="J382" i="10"/>
  <c r="V152" i="13" s="1"/>
  <c r="I382" i="10"/>
  <c r="U152" i="13" s="1"/>
  <c r="G382" i="10"/>
  <c r="S152" i="13" s="1"/>
  <c r="F382" i="10"/>
  <c r="R152" i="13" s="1"/>
  <c r="E382" i="10"/>
  <c r="Q152" i="13" s="1"/>
  <c r="D382" i="10"/>
  <c r="P152" i="13" s="1"/>
  <c r="L381" i="10"/>
  <c r="K381" i="10"/>
  <c r="J381" i="10"/>
  <c r="I381" i="10"/>
  <c r="G381" i="10"/>
  <c r="F381" i="10"/>
  <c r="E381" i="10"/>
  <c r="D381" i="10"/>
  <c r="L380" i="10"/>
  <c r="X151" i="13" s="1"/>
  <c r="K380" i="10"/>
  <c r="W151" i="13" s="1"/>
  <c r="J380" i="10"/>
  <c r="V151" i="13" s="1"/>
  <c r="I380" i="10"/>
  <c r="U151" i="13" s="1"/>
  <c r="G380" i="10"/>
  <c r="S151" i="13" s="1"/>
  <c r="F380" i="10"/>
  <c r="R151" i="13" s="1"/>
  <c r="E380" i="10"/>
  <c r="Q151" i="13" s="1"/>
  <c r="D380" i="10"/>
  <c r="P151" i="13" s="1"/>
  <c r="L379" i="10"/>
  <c r="K379" i="10"/>
  <c r="J379" i="10"/>
  <c r="I379" i="10"/>
  <c r="G379" i="10"/>
  <c r="F379" i="10"/>
  <c r="E379" i="10"/>
  <c r="D379" i="10"/>
  <c r="L378" i="10"/>
  <c r="X150" i="13" s="1"/>
  <c r="K378" i="10"/>
  <c r="W150" i="13" s="1"/>
  <c r="J378" i="10"/>
  <c r="V150" i="13" s="1"/>
  <c r="I378" i="10"/>
  <c r="U150" i="13" s="1"/>
  <c r="G378" i="10"/>
  <c r="S150" i="13" s="1"/>
  <c r="F378" i="10"/>
  <c r="R150" i="13" s="1"/>
  <c r="E378" i="10"/>
  <c r="Q150" i="13" s="1"/>
  <c r="D378" i="10"/>
  <c r="P150" i="13" s="1"/>
  <c r="L377" i="10"/>
  <c r="K377" i="10"/>
  <c r="J377" i="10"/>
  <c r="I377" i="10"/>
  <c r="G377" i="10"/>
  <c r="F377" i="10"/>
  <c r="E377" i="10"/>
  <c r="D377" i="10"/>
  <c r="L376" i="10"/>
  <c r="X149" i="13" s="1"/>
  <c r="K376" i="10"/>
  <c r="W149" i="13" s="1"/>
  <c r="J376" i="10"/>
  <c r="V149" i="13" s="1"/>
  <c r="I376" i="10"/>
  <c r="U149" i="13" s="1"/>
  <c r="G376" i="10"/>
  <c r="S149" i="13" s="1"/>
  <c r="F376" i="10"/>
  <c r="R149" i="13" s="1"/>
  <c r="E376" i="10"/>
  <c r="Q149" i="13" s="1"/>
  <c r="D376" i="10"/>
  <c r="P149" i="13" s="1"/>
  <c r="L375" i="10"/>
  <c r="K375" i="10"/>
  <c r="J375" i="10"/>
  <c r="I375" i="10"/>
  <c r="G375" i="10"/>
  <c r="F375" i="10"/>
  <c r="E375" i="10"/>
  <c r="D375" i="10"/>
  <c r="L374" i="10"/>
  <c r="X148" i="13" s="1"/>
  <c r="K374" i="10"/>
  <c r="W148" i="13" s="1"/>
  <c r="J374" i="10"/>
  <c r="V148" i="13" s="1"/>
  <c r="I374" i="10"/>
  <c r="U148" i="13" s="1"/>
  <c r="G374" i="10"/>
  <c r="S148" i="13" s="1"/>
  <c r="F374" i="10"/>
  <c r="R148" i="13" s="1"/>
  <c r="E374" i="10"/>
  <c r="Q148" i="13" s="1"/>
  <c r="D374" i="10"/>
  <c r="P148" i="13" s="1"/>
  <c r="L373" i="10"/>
  <c r="K373" i="10"/>
  <c r="J373" i="10"/>
  <c r="I373" i="10"/>
  <c r="G373" i="10"/>
  <c r="F373" i="10"/>
  <c r="E373" i="10"/>
  <c r="D373" i="10"/>
  <c r="L372" i="10"/>
  <c r="K372" i="10"/>
  <c r="J372" i="10"/>
  <c r="I372" i="10"/>
  <c r="G372" i="10"/>
  <c r="F372" i="10"/>
  <c r="P372" i="10" s="1"/>
  <c r="E372" i="10"/>
  <c r="D372" i="10"/>
  <c r="L371" i="10"/>
  <c r="K371" i="10"/>
  <c r="J371" i="10"/>
  <c r="I371" i="10"/>
  <c r="G371" i="10"/>
  <c r="F371" i="10"/>
  <c r="E371" i="10"/>
  <c r="D371" i="10"/>
  <c r="L370" i="10"/>
  <c r="X147" i="13" s="1"/>
  <c r="K370" i="10"/>
  <c r="W147" i="13" s="1"/>
  <c r="J370" i="10"/>
  <c r="V147" i="13" s="1"/>
  <c r="I370" i="10"/>
  <c r="U147" i="13" s="1"/>
  <c r="G370" i="10"/>
  <c r="S147" i="13" s="1"/>
  <c r="F370" i="10"/>
  <c r="R147" i="13" s="1"/>
  <c r="E370" i="10"/>
  <c r="Q147" i="13" s="1"/>
  <c r="D370" i="10"/>
  <c r="P147" i="13" s="1"/>
  <c r="L369" i="10"/>
  <c r="X146" i="13" s="1"/>
  <c r="K369" i="10"/>
  <c r="W146" i="13" s="1"/>
  <c r="J369" i="10"/>
  <c r="V146" i="13" s="1"/>
  <c r="I369" i="10"/>
  <c r="U146" i="13" s="1"/>
  <c r="G369" i="10"/>
  <c r="S146" i="13" s="1"/>
  <c r="F369" i="10"/>
  <c r="R146" i="13" s="1"/>
  <c r="E369" i="10"/>
  <c r="Q146" i="13" s="1"/>
  <c r="D369" i="10"/>
  <c r="P146" i="13" s="1"/>
  <c r="L368" i="10"/>
  <c r="K368" i="10"/>
  <c r="J368" i="10"/>
  <c r="I368" i="10"/>
  <c r="G368" i="10"/>
  <c r="F368" i="10"/>
  <c r="E368" i="10"/>
  <c r="O368" i="10" s="1"/>
  <c r="D368" i="10"/>
  <c r="L367" i="10"/>
  <c r="K367" i="10"/>
  <c r="J367" i="10"/>
  <c r="I367" i="10"/>
  <c r="G367" i="10"/>
  <c r="F367" i="10"/>
  <c r="E367" i="10"/>
  <c r="D367" i="10"/>
  <c r="L366" i="10"/>
  <c r="K366" i="10"/>
  <c r="J366" i="10"/>
  <c r="I366" i="10"/>
  <c r="G366" i="10"/>
  <c r="F366" i="10"/>
  <c r="P366" i="10" s="1"/>
  <c r="E366" i="10"/>
  <c r="D366" i="10"/>
  <c r="L365" i="10"/>
  <c r="K365" i="10"/>
  <c r="J365" i="10"/>
  <c r="I365" i="10"/>
  <c r="G365" i="10"/>
  <c r="F365" i="10"/>
  <c r="E365" i="10"/>
  <c r="D365" i="10"/>
  <c r="L364" i="10"/>
  <c r="K364" i="10"/>
  <c r="J364" i="10"/>
  <c r="I364" i="10"/>
  <c r="G364" i="10"/>
  <c r="F364" i="10"/>
  <c r="P364" i="10" s="1"/>
  <c r="E364" i="10"/>
  <c r="D364" i="10"/>
  <c r="L363" i="10"/>
  <c r="X145" i="13" s="1"/>
  <c r="K363" i="10"/>
  <c r="W145" i="13" s="1"/>
  <c r="J363" i="10"/>
  <c r="V145" i="13" s="1"/>
  <c r="I363" i="10"/>
  <c r="U145" i="13" s="1"/>
  <c r="G363" i="10"/>
  <c r="S145" i="13" s="1"/>
  <c r="F363" i="10"/>
  <c r="R145" i="13" s="1"/>
  <c r="E363" i="10"/>
  <c r="Q145" i="13" s="1"/>
  <c r="D363" i="10"/>
  <c r="P145" i="13" s="1"/>
  <c r="L362" i="10"/>
  <c r="K362" i="10"/>
  <c r="J362" i="10"/>
  <c r="S362" i="10" s="1"/>
  <c r="I362" i="10"/>
  <c r="R362" i="10" s="1"/>
  <c r="G362" i="10"/>
  <c r="F362" i="10"/>
  <c r="E362" i="10"/>
  <c r="O362" i="10" s="1"/>
  <c r="D362" i="10"/>
  <c r="L361" i="10"/>
  <c r="K361" i="10"/>
  <c r="J361" i="10"/>
  <c r="I361" i="10"/>
  <c r="G361" i="10"/>
  <c r="F361" i="10"/>
  <c r="E361" i="10"/>
  <c r="D361" i="10"/>
  <c r="L360" i="10"/>
  <c r="K360" i="10"/>
  <c r="J360" i="10"/>
  <c r="S360" i="10" s="1"/>
  <c r="I360" i="10"/>
  <c r="G360" i="10"/>
  <c r="F360" i="10"/>
  <c r="P360" i="10" s="1"/>
  <c r="E360" i="10"/>
  <c r="D360" i="10"/>
  <c r="L359" i="10"/>
  <c r="X144" i="13" s="1"/>
  <c r="K359" i="10"/>
  <c r="W144" i="13" s="1"/>
  <c r="J359" i="10"/>
  <c r="V144" i="13" s="1"/>
  <c r="I359" i="10"/>
  <c r="U144" i="13" s="1"/>
  <c r="G359" i="10"/>
  <c r="S144" i="13" s="1"/>
  <c r="F359" i="10"/>
  <c r="R144" i="13" s="1"/>
  <c r="E359" i="10"/>
  <c r="Q144" i="13" s="1"/>
  <c r="D359" i="10"/>
  <c r="P144" i="13" s="1"/>
  <c r="L358" i="10"/>
  <c r="K358" i="10"/>
  <c r="T358" i="10" s="1"/>
  <c r="J358" i="10"/>
  <c r="I358" i="10"/>
  <c r="R358" i="10" s="1"/>
  <c r="G358" i="10"/>
  <c r="F358" i="10"/>
  <c r="P358" i="10" s="1"/>
  <c r="E358" i="10"/>
  <c r="O358" i="10" s="1"/>
  <c r="D358" i="10"/>
  <c r="L357" i="10"/>
  <c r="X143" i="13" s="1"/>
  <c r="K357" i="10"/>
  <c r="W143" i="13" s="1"/>
  <c r="J357" i="10"/>
  <c r="V143" i="13" s="1"/>
  <c r="I357" i="10"/>
  <c r="U143" i="13" s="1"/>
  <c r="G357" i="10"/>
  <c r="S143" i="13" s="1"/>
  <c r="F357" i="10"/>
  <c r="R143" i="13" s="1"/>
  <c r="E357" i="10"/>
  <c r="Q143" i="13" s="1"/>
  <c r="D357" i="10"/>
  <c r="P143" i="13" s="1"/>
  <c r="L356" i="10"/>
  <c r="K356" i="10"/>
  <c r="J356" i="10"/>
  <c r="I356" i="10"/>
  <c r="G356" i="10"/>
  <c r="F356" i="10"/>
  <c r="P356" i="10" s="1"/>
  <c r="E356" i="10"/>
  <c r="D356" i="10"/>
  <c r="L355" i="10"/>
  <c r="X142" i="13" s="1"/>
  <c r="K355" i="10"/>
  <c r="W142" i="13" s="1"/>
  <c r="J355" i="10"/>
  <c r="V142" i="13" s="1"/>
  <c r="I355" i="10"/>
  <c r="U142" i="13" s="1"/>
  <c r="G355" i="10"/>
  <c r="S142" i="13" s="1"/>
  <c r="F355" i="10"/>
  <c r="R142" i="13" s="1"/>
  <c r="E355" i="10"/>
  <c r="Q142" i="13" s="1"/>
  <c r="D355" i="10"/>
  <c r="P142" i="13" s="1"/>
  <c r="L354" i="10"/>
  <c r="K354" i="10"/>
  <c r="T354" i="10" s="1"/>
  <c r="J354" i="10"/>
  <c r="S354" i="10" s="1"/>
  <c r="I354" i="10"/>
  <c r="G354" i="10"/>
  <c r="F354" i="10"/>
  <c r="E354" i="10"/>
  <c r="D354" i="10"/>
  <c r="L353" i="10"/>
  <c r="X141" i="13" s="1"/>
  <c r="K353" i="10"/>
  <c r="W141" i="13" s="1"/>
  <c r="J353" i="10"/>
  <c r="V141" i="13" s="1"/>
  <c r="I353" i="10"/>
  <c r="U141" i="13" s="1"/>
  <c r="G353" i="10"/>
  <c r="S141" i="13" s="1"/>
  <c r="F353" i="10"/>
  <c r="R141" i="13" s="1"/>
  <c r="E353" i="10"/>
  <c r="Q141" i="13" s="1"/>
  <c r="D353" i="10"/>
  <c r="P141" i="13" s="1"/>
  <c r="L352" i="10"/>
  <c r="K352" i="10"/>
  <c r="J352" i="10"/>
  <c r="S352" i="10" s="1"/>
  <c r="I352" i="10"/>
  <c r="R352" i="10" s="1"/>
  <c r="G352" i="10"/>
  <c r="F352" i="10"/>
  <c r="E352" i="10"/>
  <c r="D352" i="10"/>
  <c r="L351" i="10"/>
  <c r="K351" i="10"/>
  <c r="J351" i="10"/>
  <c r="I351" i="10"/>
  <c r="G351" i="10"/>
  <c r="F351" i="10"/>
  <c r="E351" i="10"/>
  <c r="D351" i="10"/>
  <c r="L350" i="10"/>
  <c r="X140" i="13" s="1"/>
  <c r="K350" i="10"/>
  <c r="W140" i="13" s="1"/>
  <c r="J350" i="10"/>
  <c r="V140" i="13" s="1"/>
  <c r="I350" i="10"/>
  <c r="U140" i="13" s="1"/>
  <c r="G350" i="10"/>
  <c r="S140" i="13" s="1"/>
  <c r="F350" i="10"/>
  <c r="R140" i="13" s="1"/>
  <c r="E350" i="10"/>
  <c r="Q140" i="13" s="1"/>
  <c r="D350" i="10"/>
  <c r="P140" i="13" s="1"/>
  <c r="L349" i="10"/>
  <c r="X139" i="13" s="1"/>
  <c r="K349" i="10"/>
  <c r="W139" i="13" s="1"/>
  <c r="J349" i="10"/>
  <c r="V139" i="13" s="1"/>
  <c r="I349" i="10"/>
  <c r="U139" i="13" s="1"/>
  <c r="G349" i="10"/>
  <c r="S139" i="13" s="1"/>
  <c r="F349" i="10"/>
  <c r="R139" i="13" s="1"/>
  <c r="E349" i="10"/>
  <c r="Q139" i="13" s="1"/>
  <c r="D349" i="10"/>
  <c r="P139" i="13" s="1"/>
  <c r="L348" i="10"/>
  <c r="K348" i="10"/>
  <c r="J348" i="10"/>
  <c r="I348" i="10"/>
  <c r="G348" i="10"/>
  <c r="F348" i="10"/>
  <c r="P348" i="10" s="1"/>
  <c r="E348" i="10"/>
  <c r="O348" i="10" s="1"/>
  <c r="D348" i="10"/>
  <c r="L347" i="10"/>
  <c r="K347" i="10"/>
  <c r="J347" i="10"/>
  <c r="I347" i="10"/>
  <c r="G347" i="10"/>
  <c r="F347" i="10"/>
  <c r="E347" i="10"/>
  <c r="D347" i="10"/>
  <c r="L346" i="10"/>
  <c r="X138" i="13" s="1"/>
  <c r="K346" i="10"/>
  <c r="W138" i="13" s="1"/>
  <c r="J346" i="10"/>
  <c r="V138" i="13" s="1"/>
  <c r="I346" i="10"/>
  <c r="U138" i="13" s="1"/>
  <c r="G346" i="10"/>
  <c r="S138" i="13" s="1"/>
  <c r="F346" i="10"/>
  <c r="R138" i="13" s="1"/>
  <c r="E346" i="10"/>
  <c r="Q138" i="13" s="1"/>
  <c r="D346" i="10"/>
  <c r="P138" i="13" s="1"/>
  <c r="L345" i="10"/>
  <c r="K345" i="10"/>
  <c r="J345" i="10"/>
  <c r="I345" i="10"/>
  <c r="G345" i="10"/>
  <c r="F345" i="10"/>
  <c r="E345" i="10"/>
  <c r="D345" i="10"/>
  <c r="L344" i="10"/>
  <c r="X137" i="13" s="1"/>
  <c r="K344" i="10"/>
  <c r="W137" i="13" s="1"/>
  <c r="J344" i="10"/>
  <c r="V137" i="13" s="1"/>
  <c r="I344" i="10"/>
  <c r="U137" i="13" s="1"/>
  <c r="G344" i="10"/>
  <c r="S137" i="13" s="1"/>
  <c r="F344" i="10"/>
  <c r="R137" i="13" s="1"/>
  <c r="E344" i="10"/>
  <c r="Q137" i="13" s="1"/>
  <c r="D344" i="10"/>
  <c r="P137" i="13" s="1"/>
  <c r="L343" i="10"/>
  <c r="K343" i="10"/>
  <c r="J343" i="10"/>
  <c r="I343" i="10"/>
  <c r="G343" i="10"/>
  <c r="F343" i="10"/>
  <c r="E343" i="10"/>
  <c r="D343" i="10"/>
  <c r="L342" i="10"/>
  <c r="X136" i="13" s="1"/>
  <c r="K342" i="10"/>
  <c r="W136" i="13" s="1"/>
  <c r="J342" i="10"/>
  <c r="V136" i="13" s="1"/>
  <c r="I342" i="10"/>
  <c r="U136" i="13" s="1"/>
  <c r="G342" i="10"/>
  <c r="S136" i="13" s="1"/>
  <c r="F342" i="10"/>
  <c r="R136" i="13" s="1"/>
  <c r="E342" i="10"/>
  <c r="Q136" i="13" s="1"/>
  <c r="D342" i="10"/>
  <c r="P136" i="13" s="1"/>
  <c r="L341" i="10"/>
  <c r="X135" i="13" s="1"/>
  <c r="K341" i="10"/>
  <c r="W135" i="13" s="1"/>
  <c r="J341" i="10"/>
  <c r="V135" i="13" s="1"/>
  <c r="I341" i="10"/>
  <c r="U135" i="13" s="1"/>
  <c r="G341" i="10"/>
  <c r="S135" i="13" s="1"/>
  <c r="F341" i="10"/>
  <c r="R135" i="13" s="1"/>
  <c r="E341" i="10"/>
  <c r="Q135" i="13" s="1"/>
  <c r="D341" i="10"/>
  <c r="P135" i="13" s="1"/>
  <c r="L340" i="10"/>
  <c r="K340" i="10"/>
  <c r="J340" i="10"/>
  <c r="I340" i="10"/>
  <c r="G340" i="10"/>
  <c r="F340" i="10"/>
  <c r="P340" i="10" s="1"/>
  <c r="E340" i="10"/>
  <c r="O340" i="10" s="1"/>
  <c r="D340" i="10"/>
  <c r="L339" i="10"/>
  <c r="K339" i="10"/>
  <c r="J339" i="10"/>
  <c r="I339" i="10"/>
  <c r="G339" i="10"/>
  <c r="F339" i="10"/>
  <c r="E339" i="10"/>
  <c r="D339" i="10"/>
  <c r="L338" i="10"/>
  <c r="K338" i="10"/>
  <c r="T338" i="10" s="1"/>
  <c r="J338" i="10"/>
  <c r="I338" i="10"/>
  <c r="G338" i="10"/>
  <c r="F338" i="10"/>
  <c r="E338" i="10"/>
  <c r="O338" i="10" s="1"/>
  <c r="D338" i="10"/>
  <c r="L337" i="10"/>
  <c r="K337" i="10"/>
  <c r="J337" i="10"/>
  <c r="I337" i="10"/>
  <c r="G337" i="10"/>
  <c r="F337" i="10"/>
  <c r="E337" i="10"/>
  <c r="D337" i="10"/>
  <c r="L336" i="10"/>
  <c r="K336" i="10"/>
  <c r="J336" i="10"/>
  <c r="I336" i="10"/>
  <c r="R336" i="10" s="1"/>
  <c r="G336" i="10"/>
  <c r="F336" i="10"/>
  <c r="E336" i="10"/>
  <c r="D336" i="10"/>
  <c r="L335" i="10"/>
  <c r="K335" i="10"/>
  <c r="J335" i="10"/>
  <c r="I335" i="10"/>
  <c r="G335" i="10"/>
  <c r="F335" i="10"/>
  <c r="E335" i="10"/>
  <c r="D335" i="10"/>
  <c r="L334" i="10"/>
  <c r="K334" i="10"/>
  <c r="T334" i="10" s="1"/>
  <c r="J334" i="10"/>
  <c r="I334" i="10"/>
  <c r="G334" i="10"/>
  <c r="F334" i="10"/>
  <c r="E334" i="10"/>
  <c r="D334" i="10"/>
  <c r="L333" i="10"/>
  <c r="K333" i="10"/>
  <c r="J333" i="10"/>
  <c r="I333" i="10"/>
  <c r="G333" i="10"/>
  <c r="F333" i="10"/>
  <c r="E333" i="10"/>
  <c r="D333" i="10"/>
  <c r="L332" i="10"/>
  <c r="X134" i="13" s="1"/>
  <c r="K332" i="10"/>
  <c r="W134" i="13" s="1"/>
  <c r="J332" i="10"/>
  <c r="V134" i="13" s="1"/>
  <c r="I332" i="10"/>
  <c r="U134" i="13" s="1"/>
  <c r="G332" i="10"/>
  <c r="S134" i="13" s="1"/>
  <c r="F332" i="10"/>
  <c r="R134" i="13" s="1"/>
  <c r="E332" i="10"/>
  <c r="Q134" i="13" s="1"/>
  <c r="D332" i="10"/>
  <c r="P134" i="13" s="1"/>
  <c r="L331" i="10"/>
  <c r="K331" i="10"/>
  <c r="J331" i="10"/>
  <c r="I331" i="10"/>
  <c r="G331" i="10"/>
  <c r="F331" i="10"/>
  <c r="E331" i="10"/>
  <c r="D331" i="10"/>
  <c r="L330" i="10"/>
  <c r="K330" i="10"/>
  <c r="T330" i="10" s="1"/>
  <c r="J330" i="10"/>
  <c r="S330" i="10" s="1"/>
  <c r="I330" i="10"/>
  <c r="R330" i="10" s="1"/>
  <c r="G330" i="10"/>
  <c r="F330" i="10"/>
  <c r="P330" i="10" s="1"/>
  <c r="E330" i="10"/>
  <c r="D330" i="10"/>
  <c r="L329" i="10"/>
  <c r="X133" i="13" s="1"/>
  <c r="K329" i="10"/>
  <c r="W133" i="13" s="1"/>
  <c r="J329" i="10"/>
  <c r="V133" i="13" s="1"/>
  <c r="I329" i="10"/>
  <c r="U133" i="13" s="1"/>
  <c r="G329" i="10"/>
  <c r="S133" i="13" s="1"/>
  <c r="F329" i="10"/>
  <c r="R133" i="13" s="1"/>
  <c r="E329" i="10"/>
  <c r="Q133" i="13" s="1"/>
  <c r="D329" i="10"/>
  <c r="P133" i="13" s="1"/>
  <c r="L328" i="10"/>
  <c r="K328" i="10"/>
  <c r="J328" i="10"/>
  <c r="S328" i="10" s="1"/>
  <c r="I328" i="10"/>
  <c r="R328" i="10" s="1"/>
  <c r="G328" i="10"/>
  <c r="F328" i="10"/>
  <c r="P328" i="10" s="1"/>
  <c r="E328" i="10"/>
  <c r="D328" i="10"/>
  <c r="L327" i="10"/>
  <c r="X132" i="13" s="1"/>
  <c r="K327" i="10"/>
  <c r="W132" i="13" s="1"/>
  <c r="J327" i="10"/>
  <c r="V132" i="13" s="1"/>
  <c r="I327" i="10"/>
  <c r="U132" i="13" s="1"/>
  <c r="G327" i="10"/>
  <c r="S132" i="13" s="1"/>
  <c r="F327" i="10"/>
  <c r="R132" i="13" s="1"/>
  <c r="E327" i="10"/>
  <c r="Q132" i="13" s="1"/>
  <c r="D327" i="10"/>
  <c r="P132" i="13" s="1"/>
  <c r="L326" i="10"/>
  <c r="K326" i="10"/>
  <c r="T326" i="10" s="1"/>
  <c r="J326" i="10"/>
  <c r="S326" i="10" s="1"/>
  <c r="I326" i="10"/>
  <c r="G326" i="10"/>
  <c r="F326" i="10"/>
  <c r="E326" i="10"/>
  <c r="D326" i="10"/>
  <c r="L325" i="10"/>
  <c r="K325" i="10"/>
  <c r="J325" i="10"/>
  <c r="I325" i="10"/>
  <c r="G325" i="10"/>
  <c r="F325" i="10"/>
  <c r="E325" i="10"/>
  <c r="D325" i="10"/>
  <c r="L324" i="10"/>
  <c r="K324" i="10"/>
  <c r="T324" i="10" s="1"/>
  <c r="J324" i="10"/>
  <c r="I324" i="10"/>
  <c r="R324" i="10" s="1"/>
  <c r="G324" i="10"/>
  <c r="F324" i="10"/>
  <c r="E324" i="10"/>
  <c r="D324" i="10"/>
  <c r="L323" i="10"/>
  <c r="K323" i="10"/>
  <c r="J323" i="10"/>
  <c r="I323" i="10"/>
  <c r="G323" i="10"/>
  <c r="F323" i="10"/>
  <c r="E323" i="10"/>
  <c r="D323" i="10"/>
  <c r="L322" i="10"/>
  <c r="K322" i="10"/>
  <c r="J322" i="10"/>
  <c r="I322" i="10"/>
  <c r="R322" i="10" s="1"/>
  <c r="G322" i="10"/>
  <c r="F322" i="10"/>
  <c r="P322" i="10" s="1"/>
  <c r="E322" i="10"/>
  <c r="D322" i="10"/>
  <c r="L321" i="10"/>
  <c r="K321" i="10"/>
  <c r="J321" i="10"/>
  <c r="I321" i="10"/>
  <c r="G321" i="10"/>
  <c r="F321" i="10"/>
  <c r="E321" i="10"/>
  <c r="D321" i="10"/>
  <c r="L320" i="10"/>
  <c r="X131" i="13" s="1"/>
  <c r="K320" i="10"/>
  <c r="W131" i="13" s="1"/>
  <c r="J320" i="10"/>
  <c r="V131" i="13" s="1"/>
  <c r="I320" i="10"/>
  <c r="U131" i="13" s="1"/>
  <c r="G320" i="10"/>
  <c r="S131" i="13" s="1"/>
  <c r="F320" i="10"/>
  <c r="R131" i="13" s="1"/>
  <c r="E320" i="10"/>
  <c r="Q131" i="13" s="1"/>
  <c r="D320" i="10"/>
  <c r="P131" i="13" s="1"/>
  <c r="L319" i="10"/>
  <c r="K319" i="10"/>
  <c r="J319" i="10"/>
  <c r="I319" i="10"/>
  <c r="G319" i="10"/>
  <c r="F319" i="10"/>
  <c r="E319" i="10"/>
  <c r="D319" i="10"/>
  <c r="L318" i="10"/>
  <c r="K318" i="10"/>
  <c r="J318" i="10"/>
  <c r="S318" i="10" s="1"/>
  <c r="I318" i="10"/>
  <c r="G318" i="10"/>
  <c r="F318" i="10"/>
  <c r="P318" i="10" s="1"/>
  <c r="E318" i="10"/>
  <c r="D318" i="10"/>
  <c r="L317" i="10"/>
  <c r="K317" i="10"/>
  <c r="J317" i="10"/>
  <c r="I317" i="10"/>
  <c r="G317" i="10"/>
  <c r="F317" i="10"/>
  <c r="E317" i="10"/>
  <c r="D317" i="10"/>
  <c r="L316" i="10"/>
  <c r="K316" i="10"/>
  <c r="J316" i="10"/>
  <c r="I316" i="10"/>
  <c r="G316" i="10"/>
  <c r="F316" i="10"/>
  <c r="E316" i="10"/>
  <c r="D316" i="10"/>
  <c r="L315" i="10"/>
  <c r="K315" i="10"/>
  <c r="J315" i="10"/>
  <c r="I315" i="10"/>
  <c r="G315" i="10"/>
  <c r="F315" i="10"/>
  <c r="E315" i="10"/>
  <c r="D315" i="10"/>
  <c r="L314" i="10"/>
  <c r="X130" i="13" s="1"/>
  <c r="K314" i="10"/>
  <c r="W130" i="13" s="1"/>
  <c r="J314" i="10"/>
  <c r="V130" i="13" s="1"/>
  <c r="I314" i="10"/>
  <c r="U130" i="13" s="1"/>
  <c r="G314" i="10"/>
  <c r="S130" i="13" s="1"/>
  <c r="F314" i="10"/>
  <c r="R130" i="13" s="1"/>
  <c r="E314" i="10"/>
  <c r="Q130" i="13" s="1"/>
  <c r="D314" i="10"/>
  <c r="P130" i="13" s="1"/>
  <c r="L313" i="10"/>
  <c r="K313" i="10"/>
  <c r="J313" i="10"/>
  <c r="I313" i="10"/>
  <c r="G313" i="10"/>
  <c r="F313" i="10"/>
  <c r="E313" i="10"/>
  <c r="D313" i="10"/>
  <c r="L312" i="10"/>
  <c r="X129" i="13" s="1"/>
  <c r="K312" i="10"/>
  <c r="W129" i="13" s="1"/>
  <c r="J312" i="10"/>
  <c r="V129" i="13" s="1"/>
  <c r="I312" i="10"/>
  <c r="U129" i="13" s="1"/>
  <c r="G312" i="10"/>
  <c r="S129" i="13" s="1"/>
  <c r="F312" i="10"/>
  <c r="R129" i="13" s="1"/>
  <c r="E312" i="10"/>
  <c r="Q129" i="13" s="1"/>
  <c r="D312" i="10"/>
  <c r="P129" i="13" s="1"/>
  <c r="L311" i="10"/>
  <c r="K311" i="10"/>
  <c r="J311" i="10"/>
  <c r="I311" i="10"/>
  <c r="G311" i="10"/>
  <c r="F311" i="10"/>
  <c r="E311" i="10"/>
  <c r="D311" i="10"/>
  <c r="L310" i="10"/>
  <c r="X128" i="13" s="1"/>
  <c r="K310" i="10"/>
  <c r="W128" i="13" s="1"/>
  <c r="J310" i="10"/>
  <c r="V128" i="13" s="1"/>
  <c r="I310" i="10"/>
  <c r="U128" i="13" s="1"/>
  <c r="G310" i="10"/>
  <c r="S128" i="13" s="1"/>
  <c r="F310" i="10"/>
  <c r="R128" i="13" s="1"/>
  <c r="E310" i="10"/>
  <c r="Q128" i="13" s="1"/>
  <c r="D310" i="10"/>
  <c r="P128" i="13" s="1"/>
  <c r="L309" i="10"/>
  <c r="K309" i="10"/>
  <c r="J309" i="10"/>
  <c r="I309" i="10"/>
  <c r="G309" i="10"/>
  <c r="F309" i="10"/>
  <c r="E309" i="10"/>
  <c r="D309" i="10"/>
  <c r="L308" i="10"/>
  <c r="K308" i="10"/>
  <c r="J308" i="10"/>
  <c r="S308" i="10" s="1"/>
  <c r="I308" i="10"/>
  <c r="G308" i="10"/>
  <c r="F308" i="10"/>
  <c r="P308" i="10" s="1"/>
  <c r="E308" i="10"/>
  <c r="D308" i="10"/>
  <c r="L307" i="10"/>
  <c r="X127" i="13" s="1"/>
  <c r="K307" i="10"/>
  <c r="W127" i="13" s="1"/>
  <c r="J307" i="10"/>
  <c r="V127" i="13" s="1"/>
  <c r="I307" i="10"/>
  <c r="U127" i="13" s="1"/>
  <c r="G307" i="10"/>
  <c r="S127" i="13" s="1"/>
  <c r="F307" i="10"/>
  <c r="R127" i="13" s="1"/>
  <c r="E307" i="10"/>
  <c r="Q127" i="13" s="1"/>
  <c r="D307" i="10"/>
  <c r="P127" i="13" s="1"/>
  <c r="L306" i="10"/>
  <c r="K306" i="10"/>
  <c r="J306" i="10"/>
  <c r="I306" i="10"/>
  <c r="G306" i="10"/>
  <c r="F306" i="10"/>
  <c r="P306" i="10" s="1"/>
  <c r="E306" i="10"/>
  <c r="O306" i="10" s="1"/>
  <c r="D306" i="10"/>
  <c r="L305" i="10"/>
  <c r="X126" i="13" s="1"/>
  <c r="K305" i="10"/>
  <c r="W126" i="13" s="1"/>
  <c r="J305" i="10"/>
  <c r="V126" i="13" s="1"/>
  <c r="I305" i="10"/>
  <c r="U126" i="13" s="1"/>
  <c r="G305" i="10"/>
  <c r="S126" i="13" s="1"/>
  <c r="F305" i="10"/>
  <c r="R126" i="13" s="1"/>
  <c r="E305" i="10"/>
  <c r="Q126" i="13" s="1"/>
  <c r="D305" i="10"/>
  <c r="P126" i="13" s="1"/>
  <c r="L304" i="10"/>
  <c r="K304" i="10"/>
  <c r="J304" i="10"/>
  <c r="I304" i="10"/>
  <c r="G304" i="10"/>
  <c r="F304" i="10"/>
  <c r="E304" i="10"/>
  <c r="D304" i="10"/>
  <c r="L303" i="10"/>
  <c r="K303" i="10"/>
  <c r="J303" i="10"/>
  <c r="I303" i="10"/>
  <c r="G303" i="10"/>
  <c r="F303" i="10"/>
  <c r="E303" i="10"/>
  <c r="D303" i="10"/>
  <c r="L302" i="10"/>
  <c r="K302" i="10"/>
  <c r="J302" i="10"/>
  <c r="S302" i="10" s="1"/>
  <c r="I302" i="10"/>
  <c r="R302" i="10" s="1"/>
  <c r="G302" i="10"/>
  <c r="F302" i="10"/>
  <c r="E302" i="10"/>
  <c r="D302" i="10"/>
  <c r="L301" i="10"/>
  <c r="X125" i="13" s="1"/>
  <c r="K301" i="10"/>
  <c r="W125" i="13" s="1"/>
  <c r="J301" i="10"/>
  <c r="V125" i="13" s="1"/>
  <c r="I301" i="10"/>
  <c r="U125" i="13" s="1"/>
  <c r="G301" i="10"/>
  <c r="S125" i="13" s="1"/>
  <c r="F301" i="10"/>
  <c r="R125" i="13" s="1"/>
  <c r="E301" i="10"/>
  <c r="Q125" i="13" s="1"/>
  <c r="D301" i="10"/>
  <c r="P125" i="13" s="1"/>
  <c r="L300" i="10"/>
  <c r="K300" i="10"/>
  <c r="J300" i="10"/>
  <c r="I300" i="10"/>
  <c r="G300" i="10"/>
  <c r="F300" i="10"/>
  <c r="P300" i="10" s="1"/>
  <c r="E300" i="10"/>
  <c r="D300" i="10"/>
  <c r="L299" i="10"/>
  <c r="X124" i="13" s="1"/>
  <c r="K299" i="10"/>
  <c r="W124" i="13" s="1"/>
  <c r="J299" i="10"/>
  <c r="V124" i="13" s="1"/>
  <c r="I299" i="10"/>
  <c r="U124" i="13" s="1"/>
  <c r="G299" i="10"/>
  <c r="S124" i="13" s="1"/>
  <c r="F299" i="10"/>
  <c r="R124" i="13" s="1"/>
  <c r="E299" i="10"/>
  <c r="Q124" i="13" s="1"/>
  <c r="D299" i="10"/>
  <c r="P124" i="13" s="1"/>
  <c r="L298" i="10"/>
  <c r="K298" i="10"/>
  <c r="T298" i="10" s="1"/>
  <c r="J298" i="10"/>
  <c r="I298" i="10"/>
  <c r="G298" i="10"/>
  <c r="F298" i="10"/>
  <c r="P298" i="10" s="1"/>
  <c r="E298" i="10"/>
  <c r="O298" i="10" s="1"/>
  <c r="D298" i="10"/>
  <c r="L297" i="10"/>
  <c r="K297" i="10"/>
  <c r="J297" i="10"/>
  <c r="I297" i="10"/>
  <c r="G297" i="10"/>
  <c r="F297" i="10"/>
  <c r="E297" i="10"/>
  <c r="D297" i="10"/>
  <c r="L296" i="10"/>
  <c r="X123" i="13" s="1"/>
  <c r="K296" i="10"/>
  <c r="W123" i="13" s="1"/>
  <c r="J296" i="10"/>
  <c r="V123" i="13" s="1"/>
  <c r="I296" i="10"/>
  <c r="U123" i="13" s="1"/>
  <c r="G296" i="10"/>
  <c r="S123" i="13" s="1"/>
  <c r="F296" i="10"/>
  <c r="R123" i="13" s="1"/>
  <c r="E296" i="10"/>
  <c r="Q123" i="13" s="1"/>
  <c r="D296" i="10"/>
  <c r="P123" i="13" s="1"/>
  <c r="L295" i="10"/>
  <c r="X122" i="13" s="1"/>
  <c r="K295" i="10"/>
  <c r="W122" i="13" s="1"/>
  <c r="J295" i="10"/>
  <c r="V122" i="13" s="1"/>
  <c r="I295" i="10"/>
  <c r="U122" i="13" s="1"/>
  <c r="G295" i="10"/>
  <c r="S122" i="13" s="1"/>
  <c r="F295" i="10"/>
  <c r="R122" i="13" s="1"/>
  <c r="E295" i="10"/>
  <c r="Q122" i="13" s="1"/>
  <c r="D295" i="10"/>
  <c r="P122" i="13" s="1"/>
  <c r="L294" i="10"/>
  <c r="K294" i="10"/>
  <c r="J294" i="10"/>
  <c r="S294" i="10" s="1"/>
  <c r="I294" i="10"/>
  <c r="R294" i="10" s="1"/>
  <c r="G294" i="10"/>
  <c r="F294" i="10"/>
  <c r="P294" i="10" s="1"/>
  <c r="E294" i="10"/>
  <c r="D294" i="10"/>
  <c r="L293" i="10"/>
  <c r="X121" i="13" s="1"/>
  <c r="K293" i="10"/>
  <c r="W121" i="13" s="1"/>
  <c r="J293" i="10"/>
  <c r="V121" i="13" s="1"/>
  <c r="I293" i="10"/>
  <c r="U121" i="13" s="1"/>
  <c r="G293" i="10"/>
  <c r="S121" i="13" s="1"/>
  <c r="F293" i="10"/>
  <c r="R121" i="13" s="1"/>
  <c r="E293" i="10"/>
  <c r="Q121" i="13" s="1"/>
  <c r="D293" i="10"/>
  <c r="P121" i="13" s="1"/>
  <c r="L292" i="10"/>
  <c r="K292" i="10"/>
  <c r="J292" i="10"/>
  <c r="I292" i="10"/>
  <c r="G292" i="10"/>
  <c r="F292" i="10"/>
  <c r="P292" i="10" s="1"/>
  <c r="E292" i="10"/>
  <c r="D292" i="10"/>
  <c r="L291" i="10"/>
  <c r="X120" i="13" s="1"/>
  <c r="K291" i="10"/>
  <c r="W120" i="13" s="1"/>
  <c r="J291" i="10"/>
  <c r="V120" i="13" s="1"/>
  <c r="I291" i="10"/>
  <c r="U120" i="13" s="1"/>
  <c r="G291" i="10"/>
  <c r="S120" i="13" s="1"/>
  <c r="F291" i="10"/>
  <c r="R120" i="13" s="1"/>
  <c r="E291" i="10"/>
  <c r="Q120" i="13" s="1"/>
  <c r="D291" i="10"/>
  <c r="P120" i="13" s="1"/>
  <c r="L290" i="10"/>
  <c r="K290" i="10"/>
  <c r="T290" i="10" s="1"/>
  <c r="J290" i="10"/>
  <c r="I290" i="10"/>
  <c r="G290" i="10"/>
  <c r="F290" i="10"/>
  <c r="P290" i="10" s="1"/>
  <c r="E290" i="10"/>
  <c r="O290" i="10" s="1"/>
  <c r="D290" i="10"/>
  <c r="L289" i="10"/>
  <c r="X119" i="13" s="1"/>
  <c r="K289" i="10"/>
  <c r="W119" i="13" s="1"/>
  <c r="J289" i="10"/>
  <c r="V119" i="13" s="1"/>
  <c r="I289" i="10"/>
  <c r="U119" i="13" s="1"/>
  <c r="G289" i="10"/>
  <c r="S119" i="13" s="1"/>
  <c r="F289" i="10"/>
  <c r="R119" i="13" s="1"/>
  <c r="E289" i="10"/>
  <c r="Q119" i="13" s="1"/>
  <c r="D289" i="10"/>
  <c r="P119" i="13" s="1"/>
  <c r="L288" i="10"/>
  <c r="K288" i="10"/>
  <c r="J288" i="10"/>
  <c r="S288" i="10" s="1"/>
  <c r="I288" i="10"/>
  <c r="G288" i="10"/>
  <c r="F288" i="10"/>
  <c r="E288" i="10"/>
  <c r="D288" i="10"/>
  <c r="L287" i="10"/>
  <c r="K287" i="10"/>
  <c r="J287" i="10"/>
  <c r="I287" i="10"/>
  <c r="G287" i="10"/>
  <c r="F287" i="10"/>
  <c r="E287" i="10"/>
  <c r="D287" i="10"/>
  <c r="L286" i="10"/>
  <c r="X118" i="13" s="1"/>
  <c r="K286" i="10"/>
  <c r="W118" i="13" s="1"/>
  <c r="J286" i="10"/>
  <c r="V118" i="13" s="1"/>
  <c r="I286" i="10"/>
  <c r="U118" i="13" s="1"/>
  <c r="G286" i="10"/>
  <c r="S118" i="13" s="1"/>
  <c r="F286" i="10"/>
  <c r="R118" i="13" s="1"/>
  <c r="E286" i="10"/>
  <c r="Q118" i="13" s="1"/>
  <c r="D286" i="10"/>
  <c r="P118" i="13" s="1"/>
  <c r="L285" i="10"/>
  <c r="K285" i="10"/>
  <c r="J285" i="10"/>
  <c r="I285" i="10"/>
  <c r="G285" i="10"/>
  <c r="F285" i="10"/>
  <c r="E285" i="10"/>
  <c r="D285" i="10"/>
  <c r="L284" i="10"/>
  <c r="X117" i="13" s="1"/>
  <c r="K284" i="10"/>
  <c r="W117" i="13" s="1"/>
  <c r="J284" i="10"/>
  <c r="V117" i="13" s="1"/>
  <c r="I284" i="10"/>
  <c r="U117" i="13" s="1"/>
  <c r="G284" i="10"/>
  <c r="S117" i="13" s="1"/>
  <c r="F284" i="10"/>
  <c r="R117" i="13" s="1"/>
  <c r="E284" i="10"/>
  <c r="Q117" i="13" s="1"/>
  <c r="D284" i="10"/>
  <c r="P117" i="13" s="1"/>
  <c r="L283" i="10"/>
  <c r="K283" i="10"/>
  <c r="J283" i="10"/>
  <c r="I283" i="10"/>
  <c r="G283" i="10"/>
  <c r="F283" i="10"/>
  <c r="E283" i="10"/>
  <c r="D283" i="10"/>
  <c r="L282" i="10"/>
  <c r="X116" i="13" s="1"/>
  <c r="K282" i="10"/>
  <c r="W116" i="13" s="1"/>
  <c r="J282" i="10"/>
  <c r="V116" i="13" s="1"/>
  <c r="I282" i="10"/>
  <c r="U116" i="13" s="1"/>
  <c r="G282" i="10"/>
  <c r="S116" i="13" s="1"/>
  <c r="F282" i="10"/>
  <c r="R116" i="13" s="1"/>
  <c r="E282" i="10"/>
  <c r="Q116" i="13" s="1"/>
  <c r="D282" i="10"/>
  <c r="P116" i="13" s="1"/>
  <c r="L281" i="10"/>
  <c r="K281" i="10"/>
  <c r="J281" i="10"/>
  <c r="I281" i="10"/>
  <c r="G281" i="10"/>
  <c r="F281" i="10"/>
  <c r="E281" i="10"/>
  <c r="D281" i="10"/>
  <c r="L280" i="10"/>
  <c r="X115" i="13" s="1"/>
  <c r="K280" i="10"/>
  <c r="W115" i="13" s="1"/>
  <c r="J280" i="10"/>
  <c r="V115" i="13" s="1"/>
  <c r="I280" i="10"/>
  <c r="U115" i="13" s="1"/>
  <c r="G280" i="10"/>
  <c r="S115" i="13" s="1"/>
  <c r="F280" i="10"/>
  <c r="R115" i="13" s="1"/>
  <c r="E280" i="10"/>
  <c r="Q115" i="13" s="1"/>
  <c r="D280" i="10"/>
  <c r="P115" i="13" s="1"/>
  <c r="L279" i="10"/>
  <c r="K279" i="10"/>
  <c r="J279" i="10"/>
  <c r="I279" i="10"/>
  <c r="G279" i="10"/>
  <c r="F279" i="10"/>
  <c r="E279" i="10"/>
  <c r="D279" i="10"/>
  <c r="L278" i="10"/>
  <c r="K278" i="10"/>
  <c r="J278" i="10"/>
  <c r="S278" i="10" s="1"/>
  <c r="I278" i="10"/>
  <c r="R278" i="10" s="1"/>
  <c r="G278" i="10"/>
  <c r="F278" i="10"/>
  <c r="P278" i="10" s="1"/>
  <c r="E278" i="10"/>
  <c r="D278" i="10"/>
  <c r="L277" i="10"/>
  <c r="X114" i="13" s="1"/>
  <c r="K277" i="10"/>
  <c r="W114" i="13" s="1"/>
  <c r="J277" i="10"/>
  <c r="V114" i="13" s="1"/>
  <c r="I277" i="10"/>
  <c r="U114" i="13" s="1"/>
  <c r="G277" i="10"/>
  <c r="S114" i="13" s="1"/>
  <c r="F277" i="10"/>
  <c r="R114" i="13" s="1"/>
  <c r="E277" i="10"/>
  <c r="Q114" i="13" s="1"/>
  <c r="D277" i="10"/>
  <c r="P114" i="13" s="1"/>
  <c r="L276" i="10"/>
  <c r="K276" i="10"/>
  <c r="J276" i="10"/>
  <c r="I276" i="10"/>
  <c r="G276" i="10"/>
  <c r="F276" i="10"/>
  <c r="P276" i="10" s="1"/>
  <c r="E276" i="10"/>
  <c r="D276" i="10"/>
  <c r="L275" i="10"/>
  <c r="X113" i="13" s="1"/>
  <c r="K275" i="10"/>
  <c r="W113" i="13" s="1"/>
  <c r="J275" i="10"/>
  <c r="V113" i="13" s="1"/>
  <c r="I275" i="10"/>
  <c r="U113" i="13" s="1"/>
  <c r="G275" i="10"/>
  <c r="S113" i="13" s="1"/>
  <c r="F275" i="10"/>
  <c r="R113" i="13" s="1"/>
  <c r="E275" i="10"/>
  <c r="Q113" i="13" s="1"/>
  <c r="D275" i="10"/>
  <c r="P113" i="13" s="1"/>
  <c r="L274" i="10"/>
  <c r="K274" i="10"/>
  <c r="T274" i="10" s="1"/>
  <c r="J274" i="10"/>
  <c r="I274" i="10"/>
  <c r="G274" i="10"/>
  <c r="F274" i="10"/>
  <c r="P274" i="10" s="1"/>
  <c r="E274" i="10"/>
  <c r="D274" i="10"/>
  <c r="L273" i="10"/>
  <c r="K273" i="10"/>
  <c r="J273" i="10"/>
  <c r="I273" i="10"/>
  <c r="G273" i="10"/>
  <c r="F273" i="10"/>
  <c r="E273" i="10"/>
  <c r="D273" i="10"/>
  <c r="L272" i="10"/>
  <c r="K272" i="10"/>
  <c r="J272" i="10"/>
  <c r="I272" i="10"/>
  <c r="G272" i="10"/>
  <c r="F272" i="10"/>
  <c r="E272" i="10"/>
  <c r="D272" i="10"/>
  <c r="L271" i="10"/>
  <c r="K271" i="10"/>
  <c r="J271" i="10"/>
  <c r="I271" i="10"/>
  <c r="G271" i="10"/>
  <c r="F271" i="10"/>
  <c r="E271" i="10"/>
  <c r="D271" i="10"/>
  <c r="L270" i="10"/>
  <c r="K270" i="10"/>
  <c r="J270" i="10"/>
  <c r="S270" i="10" s="1"/>
  <c r="I270" i="10"/>
  <c r="R270" i="10" s="1"/>
  <c r="G270" i="10"/>
  <c r="F270" i="10"/>
  <c r="P270" i="10" s="1"/>
  <c r="E270" i="10"/>
  <c r="D270" i="10"/>
  <c r="L269" i="10"/>
  <c r="K269" i="10"/>
  <c r="J269" i="10"/>
  <c r="I269" i="10"/>
  <c r="G269" i="10"/>
  <c r="F269" i="10"/>
  <c r="E269" i="10"/>
  <c r="D269" i="10"/>
  <c r="L268" i="10"/>
  <c r="X112" i="13" s="1"/>
  <c r="K268" i="10"/>
  <c r="W112" i="13" s="1"/>
  <c r="J268" i="10"/>
  <c r="V112" i="13" s="1"/>
  <c r="I268" i="10"/>
  <c r="U112" i="13" s="1"/>
  <c r="G268" i="10"/>
  <c r="S112" i="13" s="1"/>
  <c r="F268" i="10"/>
  <c r="R112" i="13" s="1"/>
  <c r="E268" i="10"/>
  <c r="Q112" i="13" s="1"/>
  <c r="D268" i="10"/>
  <c r="P112" i="13" s="1"/>
  <c r="L267" i="10"/>
  <c r="K267" i="10"/>
  <c r="J267" i="10"/>
  <c r="I267" i="10"/>
  <c r="G267" i="10"/>
  <c r="F267" i="10"/>
  <c r="E267" i="10"/>
  <c r="D267" i="10"/>
  <c r="L266" i="10"/>
  <c r="K266" i="10"/>
  <c r="J266" i="10"/>
  <c r="I266" i="10"/>
  <c r="G266" i="10"/>
  <c r="F266" i="10"/>
  <c r="E266" i="10"/>
  <c r="D266" i="10"/>
  <c r="L265" i="10"/>
  <c r="K265" i="10"/>
  <c r="J265" i="10"/>
  <c r="I265" i="10"/>
  <c r="G265" i="10"/>
  <c r="F265" i="10"/>
  <c r="E265" i="10"/>
  <c r="D265" i="10"/>
  <c r="L264" i="10"/>
  <c r="X111" i="13" s="1"/>
  <c r="K264" i="10"/>
  <c r="W111" i="13" s="1"/>
  <c r="J264" i="10"/>
  <c r="V111" i="13" s="1"/>
  <c r="I264" i="10"/>
  <c r="U111" i="13" s="1"/>
  <c r="G264" i="10"/>
  <c r="S111" i="13" s="1"/>
  <c r="F264" i="10"/>
  <c r="R111" i="13" s="1"/>
  <c r="E264" i="10"/>
  <c r="Q111" i="13" s="1"/>
  <c r="D264" i="10"/>
  <c r="P111" i="13" s="1"/>
  <c r="L263" i="10"/>
  <c r="K263" i="10"/>
  <c r="J263" i="10"/>
  <c r="I263" i="10"/>
  <c r="G263" i="10"/>
  <c r="F263" i="10"/>
  <c r="E263" i="10"/>
  <c r="D263" i="10"/>
  <c r="L262" i="10"/>
  <c r="K262" i="10"/>
  <c r="J262" i="10"/>
  <c r="I262" i="10"/>
  <c r="R262" i="10" s="1"/>
  <c r="G262" i="10"/>
  <c r="F262" i="10"/>
  <c r="P262" i="10" s="1"/>
  <c r="E262" i="10"/>
  <c r="D262" i="10"/>
  <c r="L261" i="10"/>
  <c r="X110" i="13" s="1"/>
  <c r="K261" i="10"/>
  <c r="W110" i="13" s="1"/>
  <c r="J261" i="10"/>
  <c r="V110" i="13" s="1"/>
  <c r="I261" i="10"/>
  <c r="U110" i="13" s="1"/>
  <c r="G261" i="10"/>
  <c r="S110" i="13" s="1"/>
  <c r="F261" i="10"/>
  <c r="R110" i="13" s="1"/>
  <c r="E261" i="10"/>
  <c r="Q110" i="13" s="1"/>
  <c r="D261" i="10"/>
  <c r="P110" i="13" s="1"/>
  <c r="L260" i="10"/>
  <c r="K260" i="10"/>
  <c r="T260" i="10" s="1"/>
  <c r="J260" i="10"/>
  <c r="S260" i="10" s="1"/>
  <c r="I260" i="10"/>
  <c r="G260" i="10"/>
  <c r="F260" i="10"/>
  <c r="E260" i="10"/>
  <c r="D260" i="10"/>
  <c r="L259" i="10"/>
  <c r="X109" i="13" s="1"/>
  <c r="K259" i="10"/>
  <c r="W109" i="13" s="1"/>
  <c r="J259" i="10"/>
  <c r="V109" i="13" s="1"/>
  <c r="I259" i="10"/>
  <c r="U109" i="13" s="1"/>
  <c r="G259" i="10"/>
  <c r="S109" i="13" s="1"/>
  <c r="F259" i="10"/>
  <c r="R109" i="13" s="1"/>
  <c r="E259" i="10"/>
  <c r="Q109" i="13" s="1"/>
  <c r="D259" i="10"/>
  <c r="P109" i="13" s="1"/>
  <c r="L258" i="10"/>
  <c r="K258" i="10"/>
  <c r="J258" i="10"/>
  <c r="I258" i="10"/>
  <c r="G258" i="10"/>
  <c r="F258" i="10"/>
  <c r="E258" i="10"/>
  <c r="D258" i="10"/>
  <c r="L257" i="10"/>
  <c r="X108" i="13" s="1"/>
  <c r="K257" i="10"/>
  <c r="W108" i="13" s="1"/>
  <c r="J257" i="10"/>
  <c r="V108" i="13" s="1"/>
  <c r="I257" i="10"/>
  <c r="U108" i="13" s="1"/>
  <c r="G257" i="10"/>
  <c r="S108" i="13" s="1"/>
  <c r="F257" i="10"/>
  <c r="R108" i="13" s="1"/>
  <c r="E257" i="10"/>
  <c r="Q108" i="13" s="1"/>
  <c r="D257" i="10"/>
  <c r="P108" i="13" s="1"/>
  <c r="L256" i="10"/>
  <c r="K256" i="10"/>
  <c r="T256" i="10" s="1"/>
  <c r="J256" i="10"/>
  <c r="I256" i="10"/>
  <c r="R256" i="10" s="1"/>
  <c r="G256" i="10"/>
  <c r="F256" i="10"/>
  <c r="E256" i="10"/>
  <c r="D256" i="10"/>
  <c r="L255" i="10"/>
  <c r="X107" i="13" s="1"/>
  <c r="K255" i="10"/>
  <c r="W107" i="13" s="1"/>
  <c r="J255" i="10"/>
  <c r="V107" i="13" s="1"/>
  <c r="I255" i="10"/>
  <c r="U107" i="13" s="1"/>
  <c r="G255" i="10"/>
  <c r="S107" i="13" s="1"/>
  <c r="F255" i="10"/>
  <c r="R107" i="13" s="1"/>
  <c r="E255" i="10"/>
  <c r="Q107" i="13" s="1"/>
  <c r="D255" i="10"/>
  <c r="P107" i="13" s="1"/>
  <c r="L254" i="10"/>
  <c r="K254" i="10"/>
  <c r="J254" i="10"/>
  <c r="I254" i="10"/>
  <c r="R254" i="10" s="1"/>
  <c r="G254" i="10"/>
  <c r="F254" i="10"/>
  <c r="E254" i="10"/>
  <c r="D254" i="10"/>
  <c r="L253" i="10"/>
  <c r="K253" i="10"/>
  <c r="J253" i="10"/>
  <c r="I253" i="10"/>
  <c r="G253" i="10"/>
  <c r="F253" i="10"/>
  <c r="E253" i="10"/>
  <c r="D253" i="10"/>
  <c r="L252" i="10"/>
  <c r="X106" i="13" s="1"/>
  <c r="K252" i="10"/>
  <c r="W106" i="13" s="1"/>
  <c r="J252" i="10"/>
  <c r="V106" i="13" s="1"/>
  <c r="I252" i="10"/>
  <c r="U106" i="13" s="1"/>
  <c r="G252" i="10"/>
  <c r="S106" i="13" s="1"/>
  <c r="F252" i="10"/>
  <c r="R106" i="13" s="1"/>
  <c r="E252" i="10"/>
  <c r="Q106" i="13" s="1"/>
  <c r="D252" i="10"/>
  <c r="P106" i="13" s="1"/>
  <c r="L251" i="10"/>
  <c r="K251" i="10"/>
  <c r="J251" i="10"/>
  <c r="I251" i="10"/>
  <c r="G251" i="10"/>
  <c r="F251" i="10"/>
  <c r="E251" i="10"/>
  <c r="D251" i="10"/>
  <c r="L250" i="10"/>
  <c r="K250" i="10"/>
  <c r="J250" i="10"/>
  <c r="I250" i="10"/>
  <c r="G250" i="10"/>
  <c r="F250" i="10"/>
  <c r="E250" i="10"/>
  <c r="D250" i="10"/>
  <c r="L249" i="10"/>
  <c r="X105" i="13" s="1"/>
  <c r="K249" i="10"/>
  <c r="W105" i="13" s="1"/>
  <c r="J249" i="10"/>
  <c r="V105" i="13" s="1"/>
  <c r="I249" i="10"/>
  <c r="U105" i="13" s="1"/>
  <c r="G249" i="10"/>
  <c r="S105" i="13" s="1"/>
  <c r="F249" i="10"/>
  <c r="R105" i="13" s="1"/>
  <c r="E249" i="10"/>
  <c r="Q105" i="13" s="1"/>
  <c r="D249" i="10"/>
  <c r="P105" i="13" s="1"/>
  <c r="L248" i="10"/>
  <c r="X104" i="13" s="1"/>
  <c r="K248" i="10"/>
  <c r="W104" i="13" s="1"/>
  <c r="J248" i="10"/>
  <c r="V104" i="13" s="1"/>
  <c r="I248" i="10"/>
  <c r="U104" i="13" s="1"/>
  <c r="G248" i="10"/>
  <c r="S104" i="13" s="1"/>
  <c r="F248" i="10"/>
  <c r="R104" i="13" s="1"/>
  <c r="E248" i="10"/>
  <c r="Q104" i="13" s="1"/>
  <c r="D248" i="10"/>
  <c r="P104" i="13" s="1"/>
  <c r="L247" i="10"/>
  <c r="K247" i="10"/>
  <c r="J247" i="10"/>
  <c r="I247" i="10"/>
  <c r="G247" i="10"/>
  <c r="F247" i="10"/>
  <c r="E247" i="10"/>
  <c r="D247" i="10"/>
  <c r="L246" i="10"/>
  <c r="K246" i="10"/>
  <c r="J246" i="10"/>
  <c r="I246" i="10"/>
  <c r="R246" i="10" s="1"/>
  <c r="G246" i="10"/>
  <c r="F246" i="10"/>
  <c r="E246" i="10"/>
  <c r="D246" i="10"/>
  <c r="L245" i="10"/>
  <c r="K245" i="10"/>
  <c r="J245" i="10"/>
  <c r="I245" i="10"/>
  <c r="G245" i="10"/>
  <c r="F245" i="10"/>
  <c r="E245" i="10"/>
  <c r="D245" i="10"/>
  <c r="L244" i="10"/>
  <c r="K244" i="10"/>
  <c r="T244" i="10" s="1"/>
  <c r="J244" i="10"/>
  <c r="S244" i="10" s="1"/>
  <c r="I244" i="10"/>
  <c r="G244" i="10"/>
  <c r="F244" i="10"/>
  <c r="E244" i="10"/>
  <c r="O244" i="10" s="1"/>
  <c r="D244" i="10"/>
  <c r="L243" i="10"/>
  <c r="X103" i="13" s="1"/>
  <c r="K243" i="10"/>
  <c r="W103" i="13" s="1"/>
  <c r="J243" i="10"/>
  <c r="V103" i="13" s="1"/>
  <c r="I243" i="10"/>
  <c r="U103" i="13" s="1"/>
  <c r="G243" i="10"/>
  <c r="S103" i="13" s="1"/>
  <c r="F243" i="10"/>
  <c r="R103" i="13" s="1"/>
  <c r="E243" i="10"/>
  <c r="Q103" i="13" s="1"/>
  <c r="D243" i="10"/>
  <c r="P103" i="13" s="1"/>
  <c r="L242" i="10"/>
  <c r="K242" i="10"/>
  <c r="J242" i="10"/>
  <c r="I242" i="10"/>
  <c r="G242" i="10"/>
  <c r="F242" i="10"/>
  <c r="E242" i="10"/>
  <c r="D242" i="10"/>
  <c r="L241" i="10"/>
  <c r="K241" i="10"/>
  <c r="J241" i="10"/>
  <c r="I241" i="10"/>
  <c r="G241" i="10"/>
  <c r="F241" i="10"/>
  <c r="E241" i="10"/>
  <c r="D241" i="10"/>
  <c r="L240" i="10"/>
  <c r="K240" i="10"/>
  <c r="T240" i="10" s="1"/>
  <c r="J240" i="10"/>
  <c r="S240" i="10" s="1"/>
  <c r="I240" i="10"/>
  <c r="R240" i="10" s="1"/>
  <c r="G240" i="10"/>
  <c r="F240" i="10"/>
  <c r="P240" i="10" s="1"/>
  <c r="E240" i="10"/>
  <c r="D240" i="10"/>
  <c r="L239" i="10"/>
  <c r="K239" i="10"/>
  <c r="J239" i="10"/>
  <c r="I239" i="10"/>
  <c r="G239" i="10"/>
  <c r="F239" i="10"/>
  <c r="E239" i="10"/>
  <c r="D239" i="10"/>
  <c r="L238" i="10"/>
  <c r="K238" i="10"/>
  <c r="T238" i="10" s="1"/>
  <c r="J238" i="10"/>
  <c r="I238" i="10"/>
  <c r="G238" i="10"/>
  <c r="F238" i="10"/>
  <c r="E238" i="10"/>
  <c r="D238" i="10"/>
  <c r="L237" i="10"/>
  <c r="X102" i="13" s="1"/>
  <c r="K237" i="10"/>
  <c r="W102" i="13" s="1"/>
  <c r="J237" i="10"/>
  <c r="V102" i="13" s="1"/>
  <c r="I237" i="10"/>
  <c r="U102" i="13" s="1"/>
  <c r="G237" i="10"/>
  <c r="S102" i="13" s="1"/>
  <c r="F237" i="10"/>
  <c r="R102" i="13" s="1"/>
  <c r="E237" i="10"/>
  <c r="Q102" i="13" s="1"/>
  <c r="D237" i="10"/>
  <c r="P102" i="13" s="1"/>
  <c r="L236" i="10"/>
  <c r="K236" i="10"/>
  <c r="T236" i="10" s="1"/>
  <c r="J236" i="10"/>
  <c r="S236" i="10" s="1"/>
  <c r="I236" i="10"/>
  <c r="R236" i="10" s="1"/>
  <c r="G236" i="10"/>
  <c r="F236" i="10"/>
  <c r="E236" i="10"/>
  <c r="D236" i="10"/>
  <c r="L235" i="10"/>
  <c r="K235" i="10"/>
  <c r="J235" i="10"/>
  <c r="I235" i="10"/>
  <c r="G235" i="10"/>
  <c r="F235" i="10"/>
  <c r="E235" i="10"/>
  <c r="D235" i="10"/>
  <c r="L234" i="10"/>
  <c r="K234" i="10"/>
  <c r="T234" i="10" s="1"/>
  <c r="J234" i="10"/>
  <c r="I234" i="10"/>
  <c r="G234" i="10"/>
  <c r="F234" i="10"/>
  <c r="E234" i="10"/>
  <c r="D234" i="10"/>
  <c r="L233" i="10"/>
  <c r="K233" i="10"/>
  <c r="J233" i="10"/>
  <c r="I233" i="10"/>
  <c r="G233" i="10"/>
  <c r="F233" i="10"/>
  <c r="E233" i="10"/>
  <c r="D233" i="10"/>
  <c r="L232" i="10"/>
  <c r="X101" i="13" s="1"/>
  <c r="K232" i="10"/>
  <c r="W101" i="13" s="1"/>
  <c r="J232" i="10"/>
  <c r="V101" i="13" s="1"/>
  <c r="I232" i="10"/>
  <c r="U101" i="13" s="1"/>
  <c r="G232" i="10"/>
  <c r="S101" i="13" s="1"/>
  <c r="F232" i="10"/>
  <c r="R101" i="13" s="1"/>
  <c r="E232" i="10"/>
  <c r="Q101" i="13" s="1"/>
  <c r="D232" i="10"/>
  <c r="P101" i="13" s="1"/>
  <c r="L231" i="10"/>
  <c r="K231" i="10"/>
  <c r="J231" i="10"/>
  <c r="I231" i="10"/>
  <c r="G231" i="10"/>
  <c r="F231" i="10"/>
  <c r="E231" i="10"/>
  <c r="D231" i="10"/>
  <c r="L230" i="10"/>
  <c r="X100" i="13" s="1"/>
  <c r="K230" i="10"/>
  <c r="W100" i="13" s="1"/>
  <c r="J230" i="10"/>
  <c r="V100" i="13" s="1"/>
  <c r="I230" i="10"/>
  <c r="U100" i="13" s="1"/>
  <c r="G230" i="10"/>
  <c r="S100" i="13" s="1"/>
  <c r="F230" i="10"/>
  <c r="R100" i="13" s="1"/>
  <c r="E230" i="10"/>
  <c r="Q100" i="13" s="1"/>
  <c r="D230" i="10"/>
  <c r="P100" i="13" s="1"/>
  <c r="L229" i="10"/>
  <c r="K229" i="10"/>
  <c r="J229" i="10"/>
  <c r="I229" i="10"/>
  <c r="G229" i="10"/>
  <c r="F229" i="10"/>
  <c r="E229" i="10"/>
  <c r="D229" i="10"/>
  <c r="L228" i="10"/>
  <c r="X99" i="13" s="1"/>
  <c r="K228" i="10"/>
  <c r="W99" i="13" s="1"/>
  <c r="J228" i="10"/>
  <c r="V99" i="13" s="1"/>
  <c r="I228" i="10"/>
  <c r="U99" i="13" s="1"/>
  <c r="G228" i="10"/>
  <c r="S99" i="13" s="1"/>
  <c r="F228" i="10"/>
  <c r="R99" i="13" s="1"/>
  <c r="E228" i="10"/>
  <c r="Q99" i="13" s="1"/>
  <c r="D228" i="10"/>
  <c r="P99" i="13" s="1"/>
  <c r="L227" i="10"/>
  <c r="X98" i="13" s="1"/>
  <c r="K227" i="10"/>
  <c r="W98" i="13" s="1"/>
  <c r="J227" i="10"/>
  <c r="V98" i="13" s="1"/>
  <c r="I227" i="10"/>
  <c r="U98" i="13" s="1"/>
  <c r="G227" i="10"/>
  <c r="S98" i="13" s="1"/>
  <c r="F227" i="10"/>
  <c r="R98" i="13" s="1"/>
  <c r="E227" i="10"/>
  <c r="Q98" i="13" s="1"/>
  <c r="D227" i="10"/>
  <c r="P98" i="13" s="1"/>
  <c r="L226" i="10"/>
  <c r="K226" i="10"/>
  <c r="T226" i="10" s="1"/>
  <c r="J226" i="10"/>
  <c r="I226" i="10"/>
  <c r="G226" i="10"/>
  <c r="F226" i="10"/>
  <c r="E226" i="10"/>
  <c r="D226" i="10"/>
  <c r="L225" i="10"/>
  <c r="K225" i="10"/>
  <c r="J225" i="10"/>
  <c r="I225" i="10"/>
  <c r="G225" i="10"/>
  <c r="F225" i="10"/>
  <c r="E225" i="10"/>
  <c r="D225" i="10"/>
  <c r="L224" i="10"/>
  <c r="K224" i="10"/>
  <c r="T224" i="10" s="1"/>
  <c r="J224" i="10"/>
  <c r="I224" i="10"/>
  <c r="G224" i="10"/>
  <c r="F224" i="10"/>
  <c r="P224" i="10" s="1"/>
  <c r="E224" i="10"/>
  <c r="O224" i="10" s="1"/>
  <c r="D224" i="10"/>
  <c r="L223" i="10"/>
  <c r="X97" i="13" s="1"/>
  <c r="K223" i="10"/>
  <c r="W97" i="13" s="1"/>
  <c r="J223" i="10"/>
  <c r="V97" i="13" s="1"/>
  <c r="I223" i="10"/>
  <c r="U97" i="13" s="1"/>
  <c r="G223" i="10"/>
  <c r="S97" i="13" s="1"/>
  <c r="F223" i="10"/>
  <c r="R97" i="13" s="1"/>
  <c r="E223" i="10"/>
  <c r="Q97" i="13" s="1"/>
  <c r="D223" i="10"/>
  <c r="P97" i="13" s="1"/>
  <c r="L222" i="10"/>
  <c r="K222" i="10"/>
  <c r="T222" i="10" s="1"/>
  <c r="J222" i="10"/>
  <c r="I222" i="10"/>
  <c r="G222" i="10"/>
  <c r="F222" i="10"/>
  <c r="E222" i="10"/>
  <c r="D222" i="10"/>
  <c r="L221" i="10"/>
  <c r="X96" i="13" s="1"/>
  <c r="K221" i="10"/>
  <c r="W96" i="13" s="1"/>
  <c r="J221" i="10"/>
  <c r="V96" i="13" s="1"/>
  <c r="I221" i="10"/>
  <c r="U96" i="13" s="1"/>
  <c r="G221" i="10"/>
  <c r="S96" i="13" s="1"/>
  <c r="F221" i="10"/>
  <c r="R96" i="13" s="1"/>
  <c r="E221" i="10"/>
  <c r="Q96" i="13" s="1"/>
  <c r="D221" i="10"/>
  <c r="P96" i="13" s="1"/>
  <c r="L220" i="10"/>
  <c r="K220" i="10"/>
  <c r="T220" i="10" s="1"/>
  <c r="J220" i="10"/>
  <c r="S220" i="10" s="1"/>
  <c r="I220" i="10"/>
  <c r="R220" i="10" s="1"/>
  <c r="G220" i="10"/>
  <c r="F220" i="10"/>
  <c r="E220" i="10"/>
  <c r="D220" i="10"/>
  <c r="L219" i="10"/>
  <c r="K219" i="10"/>
  <c r="J219" i="10"/>
  <c r="I219" i="10"/>
  <c r="G219" i="10"/>
  <c r="F219" i="10"/>
  <c r="E219" i="10"/>
  <c r="D219" i="10"/>
  <c r="L218" i="10"/>
  <c r="K218" i="10"/>
  <c r="T218" i="10" s="1"/>
  <c r="J218" i="10"/>
  <c r="I218" i="10"/>
  <c r="G218" i="10"/>
  <c r="F218" i="10"/>
  <c r="E218" i="10"/>
  <c r="D218" i="10"/>
  <c r="L217" i="10"/>
  <c r="K217" i="10"/>
  <c r="J217" i="10"/>
  <c r="I217" i="10"/>
  <c r="G217" i="10"/>
  <c r="F217" i="10"/>
  <c r="E217" i="10"/>
  <c r="D217" i="10"/>
  <c r="L216" i="10"/>
  <c r="K216" i="10"/>
  <c r="J216" i="10"/>
  <c r="I216" i="10"/>
  <c r="G216" i="10"/>
  <c r="F216" i="10"/>
  <c r="P216" i="10" s="1"/>
  <c r="E216" i="10"/>
  <c r="O216" i="10" s="1"/>
  <c r="D216" i="10"/>
  <c r="L215" i="10"/>
  <c r="K215" i="10"/>
  <c r="J215" i="10"/>
  <c r="I215" i="10"/>
  <c r="G215" i="10"/>
  <c r="F215" i="10"/>
  <c r="E215" i="10"/>
  <c r="D215" i="10"/>
  <c r="L214" i="10"/>
  <c r="X95" i="13" s="1"/>
  <c r="K214" i="10"/>
  <c r="W95" i="13" s="1"/>
  <c r="J214" i="10"/>
  <c r="V95" i="13" s="1"/>
  <c r="I214" i="10"/>
  <c r="U95" i="13" s="1"/>
  <c r="G214" i="10"/>
  <c r="S95" i="13" s="1"/>
  <c r="F214" i="10"/>
  <c r="R95" i="13" s="1"/>
  <c r="E214" i="10"/>
  <c r="Q95" i="13" s="1"/>
  <c r="D214" i="10"/>
  <c r="P95" i="13" s="1"/>
  <c r="L213" i="10"/>
  <c r="K213" i="10"/>
  <c r="J213" i="10"/>
  <c r="I213" i="10"/>
  <c r="G213" i="10"/>
  <c r="F213" i="10"/>
  <c r="E213" i="10"/>
  <c r="D213" i="10"/>
  <c r="L212" i="10"/>
  <c r="K212" i="10"/>
  <c r="T212" i="10" s="1"/>
  <c r="J212" i="10"/>
  <c r="S212" i="10" s="1"/>
  <c r="I212" i="10"/>
  <c r="R212" i="10" s="1"/>
  <c r="G212" i="10"/>
  <c r="F212" i="10"/>
  <c r="E212" i="10"/>
  <c r="D212" i="10"/>
  <c r="L211" i="10"/>
  <c r="X94" i="13" s="1"/>
  <c r="K211" i="10"/>
  <c r="W94" i="13" s="1"/>
  <c r="J211" i="10"/>
  <c r="V94" i="13" s="1"/>
  <c r="I211" i="10"/>
  <c r="U94" i="13" s="1"/>
  <c r="G211" i="10"/>
  <c r="S94" i="13" s="1"/>
  <c r="F211" i="10"/>
  <c r="R94" i="13" s="1"/>
  <c r="E211" i="10"/>
  <c r="Q94" i="13" s="1"/>
  <c r="D211" i="10"/>
  <c r="P94" i="13" s="1"/>
  <c r="L210" i="10"/>
  <c r="K210" i="10"/>
  <c r="T210" i="10" s="1"/>
  <c r="J210" i="10"/>
  <c r="I210" i="10"/>
  <c r="G210" i="10"/>
  <c r="F210" i="10"/>
  <c r="E210" i="10"/>
  <c r="D210" i="10"/>
  <c r="L209" i="10"/>
  <c r="K209" i="10"/>
  <c r="J209" i="10"/>
  <c r="I209" i="10"/>
  <c r="G209" i="10"/>
  <c r="F209" i="10"/>
  <c r="E209" i="10"/>
  <c r="D209" i="10"/>
  <c r="L208" i="10"/>
  <c r="K208" i="10"/>
  <c r="J208" i="10"/>
  <c r="I208" i="10"/>
  <c r="R208" i="10" s="1"/>
  <c r="G208" i="10"/>
  <c r="F208" i="10"/>
  <c r="P208" i="10" s="1"/>
  <c r="E208" i="10"/>
  <c r="D208" i="10"/>
  <c r="L207" i="10"/>
  <c r="K207" i="10"/>
  <c r="J207" i="10"/>
  <c r="I207" i="10"/>
  <c r="G207" i="10"/>
  <c r="F207" i="10"/>
  <c r="E207" i="10"/>
  <c r="D207" i="10"/>
  <c r="L206" i="10"/>
  <c r="K206" i="10"/>
  <c r="J206" i="10"/>
  <c r="I206" i="10"/>
  <c r="G206" i="10"/>
  <c r="F206" i="10"/>
  <c r="E206" i="10"/>
  <c r="D206" i="10"/>
  <c r="L205" i="10"/>
  <c r="X93" i="13" s="1"/>
  <c r="K205" i="10"/>
  <c r="W93" i="13" s="1"/>
  <c r="J205" i="10"/>
  <c r="V93" i="13" s="1"/>
  <c r="I205" i="10"/>
  <c r="U93" i="13" s="1"/>
  <c r="G205" i="10"/>
  <c r="S93" i="13" s="1"/>
  <c r="F205" i="10"/>
  <c r="R93" i="13" s="1"/>
  <c r="E205" i="10"/>
  <c r="Q93" i="13" s="1"/>
  <c r="D205" i="10"/>
  <c r="P93" i="13" s="1"/>
  <c r="L204" i="10"/>
  <c r="K204" i="10"/>
  <c r="J204" i="10"/>
  <c r="S204" i="10" s="1"/>
  <c r="I204" i="10"/>
  <c r="G204" i="10"/>
  <c r="F204" i="10"/>
  <c r="P204" i="10" s="1"/>
  <c r="E204" i="10"/>
  <c r="O204" i="10" s="1"/>
  <c r="D204" i="10"/>
  <c r="L203" i="10"/>
  <c r="K203" i="10"/>
  <c r="J203" i="10"/>
  <c r="I203" i="10"/>
  <c r="G203" i="10"/>
  <c r="F203" i="10"/>
  <c r="E203" i="10"/>
  <c r="D203" i="10"/>
  <c r="L202" i="10"/>
  <c r="X92" i="13" s="1"/>
  <c r="K202" i="10"/>
  <c r="W92" i="13" s="1"/>
  <c r="J202" i="10"/>
  <c r="V92" i="13" s="1"/>
  <c r="I202" i="10"/>
  <c r="U92" i="13" s="1"/>
  <c r="G202" i="10"/>
  <c r="S92" i="13" s="1"/>
  <c r="F202" i="10"/>
  <c r="R92" i="13" s="1"/>
  <c r="E202" i="10"/>
  <c r="Q92" i="13" s="1"/>
  <c r="D202" i="10"/>
  <c r="P92" i="13" s="1"/>
  <c r="L201" i="10"/>
  <c r="K201" i="10"/>
  <c r="J201" i="10"/>
  <c r="I201" i="10"/>
  <c r="G201" i="10"/>
  <c r="F201" i="10"/>
  <c r="E201" i="10"/>
  <c r="D201" i="10"/>
  <c r="L200" i="10"/>
  <c r="X91" i="13" s="1"/>
  <c r="K200" i="10"/>
  <c r="W91" i="13" s="1"/>
  <c r="J200" i="10"/>
  <c r="V91" i="13" s="1"/>
  <c r="I200" i="10"/>
  <c r="U91" i="13" s="1"/>
  <c r="G200" i="10"/>
  <c r="S91" i="13" s="1"/>
  <c r="F200" i="10"/>
  <c r="R91" i="13" s="1"/>
  <c r="E200" i="10"/>
  <c r="Q91" i="13" s="1"/>
  <c r="D200" i="10"/>
  <c r="P91" i="13" s="1"/>
  <c r="L199" i="10"/>
  <c r="K199" i="10"/>
  <c r="J199" i="10"/>
  <c r="I199" i="10"/>
  <c r="G199" i="10"/>
  <c r="F199" i="10"/>
  <c r="E199" i="10"/>
  <c r="D199" i="10"/>
  <c r="L198" i="10"/>
  <c r="K198" i="10"/>
  <c r="J198" i="10"/>
  <c r="I198" i="10"/>
  <c r="G198" i="10"/>
  <c r="F198" i="10"/>
  <c r="E198" i="10"/>
  <c r="D198" i="10"/>
  <c r="L197" i="10"/>
  <c r="K197" i="10"/>
  <c r="J197" i="10"/>
  <c r="I197" i="10"/>
  <c r="G197" i="10"/>
  <c r="F197" i="10"/>
  <c r="E197" i="10"/>
  <c r="D197" i="10"/>
  <c r="L196" i="10"/>
  <c r="K196" i="10"/>
  <c r="J196" i="10"/>
  <c r="S196" i="10" s="1"/>
  <c r="I196" i="10"/>
  <c r="G196" i="10"/>
  <c r="F196" i="10"/>
  <c r="P196" i="10" s="1"/>
  <c r="E196" i="10"/>
  <c r="O196" i="10" s="1"/>
  <c r="D196" i="10"/>
  <c r="L195" i="10"/>
  <c r="K195" i="10"/>
  <c r="J195" i="10"/>
  <c r="I195" i="10"/>
  <c r="G195" i="10"/>
  <c r="F195" i="10"/>
  <c r="E195" i="10"/>
  <c r="D195" i="10"/>
  <c r="L194" i="10"/>
  <c r="X90" i="13" s="1"/>
  <c r="K194" i="10"/>
  <c r="W90" i="13" s="1"/>
  <c r="J194" i="10"/>
  <c r="V90" i="13" s="1"/>
  <c r="I194" i="10"/>
  <c r="U90" i="13" s="1"/>
  <c r="G194" i="10"/>
  <c r="S90" i="13" s="1"/>
  <c r="F194" i="10"/>
  <c r="R90" i="13" s="1"/>
  <c r="E194" i="10"/>
  <c r="Q90" i="13" s="1"/>
  <c r="D194" i="10"/>
  <c r="P90" i="13" s="1"/>
  <c r="L193" i="10"/>
  <c r="X89" i="13" s="1"/>
  <c r="K193" i="10"/>
  <c r="W89" i="13" s="1"/>
  <c r="J193" i="10"/>
  <c r="V89" i="13" s="1"/>
  <c r="I193" i="10"/>
  <c r="U89" i="13" s="1"/>
  <c r="G193" i="10"/>
  <c r="S89" i="13" s="1"/>
  <c r="F193" i="10"/>
  <c r="R89" i="13" s="1"/>
  <c r="E193" i="10"/>
  <c r="Q89" i="13" s="1"/>
  <c r="D193" i="10"/>
  <c r="P89" i="13" s="1"/>
  <c r="L192" i="10"/>
  <c r="K192" i="10"/>
  <c r="J192" i="10"/>
  <c r="I192" i="10"/>
  <c r="R192" i="10" s="1"/>
  <c r="G192" i="10"/>
  <c r="F192" i="10"/>
  <c r="P192" i="10" s="1"/>
  <c r="E192" i="10"/>
  <c r="D192" i="10"/>
  <c r="L191" i="10"/>
  <c r="K191" i="10"/>
  <c r="J191" i="10"/>
  <c r="I191" i="10"/>
  <c r="G191" i="10"/>
  <c r="F191" i="10"/>
  <c r="E191" i="10"/>
  <c r="D191" i="10"/>
  <c r="L190" i="10"/>
  <c r="K190" i="10"/>
  <c r="J190" i="10"/>
  <c r="I190" i="10"/>
  <c r="G190" i="10"/>
  <c r="F190" i="10"/>
  <c r="E190" i="10"/>
  <c r="D190" i="10"/>
  <c r="L189" i="10"/>
  <c r="K189" i="10"/>
  <c r="J189" i="10"/>
  <c r="I189" i="10"/>
  <c r="G189" i="10"/>
  <c r="F189" i="10"/>
  <c r="E189" i="10"/>
  <c r="D189" i="10"/>
  <c r="L188" i="10"/>
  <c r="X88" i="13" s="1"/>
  <c r="K188" i="10"/>
  <c r="W88" i="13" s="1"/>
  <c r="J188" i="10"/>
  <c r="V88" i="13" s="1"/>
  <c r="I188" i="10"/>
  <c r="U88" i="13" s="1"/>
  <c r="G188" i="10"/>
  <c r="S88" i="13" s="1"/>
  <c r="F188" i="10"/>
  <c r="R88" i="13" s="1"/>
  <c r="E188" i="10"/>
  <c r="Q88" i="13" s="1"/>
  <c r="D188" i="10"/>
  <c r="P88" i="13" s="1"/>
  <c r="L187" i="10"/>
  <c r="K187" i="10"/>
  <c r="J187" i="10"/>
  <c r="I187" i="10"/>
  <c r="G187" i="10"/>
  <c r="F187" i="10"/>
  <c r="E187" i="10"/>
  <c r="D187" i="10"/>
  <c r="L186" i="10"/>
  <c r="K186" i="10"/>
  <c r="T186" i="10" s="1"/>
  <c r="J186" i="10"/>
  <c r="S186" i="10" s="1"/>
  <c r="I186" i="10"/>
  <c r="R186" i="10" s="1"/>
  <c r="G186" i="10"/>
  <c r="F186" i="10"/>
  <c r="E186" i="10"/>
  <c r="D186" i="10"/>
  <c r="L185" i="10"/>
  <c r="X87" i="13" s="1"/>
  <c r="K185" i="10"/>
  <c r="W87" i="13" s="1"/>
  <c r="J185" i="10"/>
  <c r="V87" i="13" s="1"/>
  <c r="I185" i="10"/>
  <c r="U87" i="13" s="1"/>
  <c r="G185" i="10"/>
  <c r="S87" i="13" s="1"/>
  <c r="F185" i="10"/>
  <c r="R87" i="13" s="1"/>
  <c r="E185" i="10"/>
  <c r="Q87" i="13" s="1"/>
  <c r="D185" i="10"/>
  <c r="P87" i="13" s="1"/>
  <c r="L184" i="10"/>
  <c r="X86" i="13" s="1"/>
  <c r="K184" i="10"/>
  <c r="W86" i="13" s="1"/>
  <c r="J184" i="10"/>
  <c r="V86" i="13" s="1"/>
  <c r="I184" i="10"/>
  <c r="U86" i="13" s="1"/>
  <c r="G184" i="10"/>
  <c r="S86" i="13" s="1"/>
  <c r="F184" i="10"/>
  <c r="R86" i="13" s="1"/>
  <c r="E184" i="10"/>
  <c r="Q86" i="13" s="1"/>
  <c r="D184" i="10"/>
  <c r="P86" i="13" s="1"/>
  <c r="L183" i="10"/>
  <c r="K183" i="10"/>
  <c r="J183" i="10"/>
  <c r="I183" i="10"/>
  <c r="G183" i="10"/>
  <c r="F183" i="10"/>
  <c r="E183" i="10"/>
  <c r="D183" i="10"/>
  <c r="L182" i="10"/>
  <c r="K182" i="10"/>
  <c r="J182" i="10"/>
  <c r="I182" i="10"/>
  <c r="G182" i="10"/>
  <c r="F182" i="10"/>
  <c r="E182" i="10"/>
  <c r="D182" i="10"/>
  <c r="L181" i="10"/>
  <c r="X85" i="13" s="1"/>
  <c r="K181" i="10"/>
  <c r="W85" i="13" s="1"/>
  <c r="J181" i="10"/>
  <c r="V85" i="13" s="1"/>
  <c r="I181" i="10"/>
  <c r="U85" i="13" s="1"/>
  <c r="G181" i="10"/>
  <c r="S85" i="13" s="1"/>
  <c r="F181" i="10"/>
  <c r="R85" i="13" s="1"/>
  <c r="E181" i="10"/>
  <c r="Q85" i="13" s="1"/>
  <c r="D181" i="10"/>
  <c r="P85" i="13" s="1"/>
  <c r="L180" i="10"/>
  <c r="K180" i="10"/>
  <c r="J180" i="10"/>
  <c r="S180" i="10" s="1"/>
  <c r="I180" i="10"/>
  <c r="G180" i="10"/>
  <c r="F180" i="10"/>
  <c r="P180" i="10" s="1"/>
  <c r="E180" i="10"/>
  <c r="D180" i="10"/>
  <c r="L179" i="10"/>
  <c r="X84" i="13" s="1"/>
  <c r="K179" i="10"/>
  <c r="W84" i="13" s="1"/>
  <c r="J179" i="10"/>
  <c r="V84" i="13" s="1"/>
  <c r="I179" i="10"/>
  <c r="U84" i="13" s="1"/>
  <c r="G179" i="10"/>
  <c r="S84" i="13" s="1"/>
  <c r="F179" i="10"/>
  <c r="R84" i="13" s="1"/>
  <c r="E179" i="10"/>
  <c r="Q84" i="13" s="1"/>
  <c r="D179" i="10"/>
  <c r="P84" i="13" s="1"/>
  <c r="L178" i="10"/>
  <c r="K178" i="10"/>
  <c r="J178" i="10"/>
  <c r="I178" i="10"/>
  <c r="G178" i="10"/>
  <c r="F178" i="10"/>
  <c r="E178" i="10"/>
  <c r="D178" i="10"/>
  <c r="L177" i="10"/>
  <c r="X83" i="13" s="1"/>
  <c r="K177" i="10"/>
  <c r="W83" i="13" s="1"/>
  <c r="J177" i="10"/>
  <c r="V83" i="13" s="1"/>
  <c r="I177" i="10"/>
  <c r="U83" i="13" s="1"/>
  <c r="G177" i="10"/>
  <c r="S83" i="13" s="1"/>
  <c r="F177" i="10"/>
  <c r="R83" i="13" s="1"/>
  <c r="E177" i="10"/>
  <c r="Q83" i="13" s="1"/>
  <c r="D177" i="10"/>
  <c r="P83" i="13" s="1"/>
  <c r="L176" i="10"/>
  <c r="K176" i="10"/>
  <c r="T176" i="10" s="1"/>
  <c r="J176" i="10"/>
  <c r="S176" i="10" s="1"/>
  <c r="I176" i="10"/>
  <c r="R176" i="10" s="1"/>
  <c r="G176" i="10"/>
  <c r="F176" i="10"/>
  <c r="P176" i="10" s="1"/>
  <c r="E176" i="10"/>
  <c r="D176" i="10"/>
  <c r="L175" i="10"/>
  <c r="X82" i="13" s="1"/>
  <c r="K175" i="10"/>
  <c r="W82" i="13" s="1"/>
  <c r="J175" i="10"/>
  <c r="V82" i="13" s="1"/>
  <c r="I175" i="10"/>
  <c r="U82" i="13" s="1"/>
  <c r="G175" i="10"/>
  <c r="S82" i="13" s="1"/>
  <c r="F175" i="10"/>
  <c r="R82" i="13" s="1"/>
  <c r="E175" i="10"/>
  <c r="Q82" i="13" s="1"/>
  <c r="D175" i="10"/>
  <c r="P82" i="13" s="1"/>
  <c r="L174" i="10"/>
  <c r="K174" i="10"/>
  <c r="J174" i="10"/>
  <c r="S174" i="10" s="1"/>
  <c r="I174" i="10"/>
  <c r="G174" i="10"/>
  <c r="F174" i="10"/>
  <c r="E174" i="10"/>
  <c r="D174" i="10"/>
  <c r="L173" i="10"/>
  <c r="K173" i="10"/>
  <c r="J173" i="10"/>
  <c r="I173" i="10"/>
  <c r="G173" i="10"/>
  <c r="F173" i="10"/>
  <c r="E173" i="10"/>
  <c r="D173" i="10"/>
  <c r="L172" i="10"/>
  <c r="K172" i="10"/>
  <c r="T172" i="10" s="1"/>
  <c r="J172" i="10"/>
  <c r="I172" i="10"/>
  <c r="G172" i="10"/>
  <c r="F172" i="10"/>
  <c r="P172" i="10" s="1"/>
  <c r="E172" i="10"/>
  <c r="D172" i="10"/>
  <c r="L171" i="10"/>
  <c r="K171" i="10"/>
  <c r="J171" i="10"/>
  <c r="I171" i="10"/>
  <c r="G171" i="10"/>
  <c r="F171" i="10"/>
  <c r="E171" i="10"/>
  <c r="D171" i="10"/>
  <c r="L170" i="10"/>
  <c r="X81" i="13" s="1"/>
  <c r="K170" i="10"/>
  <c r="W81" i="13" s="1"/>
  <c r="J170" i="10"/>
  <c r="V81" i="13" s="1"/>
  <c r="I170" i="10"/>
  <c r="U81" i="13" s="1"/>
  <c r="G170" i="10"/>
  <c r="S81" i="13" s="1"/>
  <c r="F170" i="10"/>
  <c r="R81" i="13" s="1"/>
  <c r="E170" i="10"/>
  <c r="Q81" i="13" s="1"/>
  <c r="D170" i="10"/>
  <c r="P81" i="13" s="1"/>
  <c r="L169" i="10"/>
  <c r="K169" i="10"/>
  <c r="J169" i="10"/>
  <c r="I169" i="10"/>
  <c r="G169" i="10"/>
  <c r="F169" i="10"/>
  <c r="E169" i="10"/>
  <c r="D169" i="10"/>
  <c r="L168" i="10"/>
  <c r="K168" i="10"/>
  <c r="T168" i="10" s="1"/>
  <c r="J168" i="10"/>
  <c r="S168" i="10" s="1"/>
  <c r="I168" i="10"/>
  <c r="R168" i="10" s="1"/>
  <c r="G168" i="10"/>
  <c r="F168" i="10"/>
  <c r="E168" i="10"/>
  <c r="D168" i="10"/>
  <c r="L167" i="10"/>
  <c r="X80" i="13" s="1"/>
  <c r="K167" i="10"/>
  <c r="W80" i="13" s="1"/>
  <c r="J167" i="10"/>
  <c r="V80" i="13" s="1"/>
  <c r="I167" i="10"/>
  <c r="U80" i="13" s="1"/>
  <c r="G167" i="10"/>
  <c r="S80" i="13" s="1"/>
  <c r="F167" i="10"/>
  <c r="R80" i="13" s="1"/>
  <c r="E167" i="10"/>
  <c r="Q80" i="13" s="1"/>
  <c r="D167" i="10"/>
  <c r="P80" i="13" s="1"/>
  <c r="L166" i="10"/>
  <c r="K166" i="10"/>
  <c r="T166" i="10" s="1"/>
  <c r="J166" i="10"/>
  <c r="S166" i="10" s="1"/>
  <c r="I166" i="10"/>
  <c r="G166" i="10"/>
  <c r="F166" i="10"/>
  <c r="E166" i="10"/>
  <c r="D166" i="10"/>
  <c r="L165" i="10"/>
  <c r="X79" i="13" s="1"/>
  <c r="K165" i="10"/>
  <c r="W79" i="13" s="1"/>
  <c r="J165" i="10"/>
  <c r="V79" i="13" s="1"/>
  <c r="I165" i="10"/>
  <c r="U79" i="13" s="1"/>
  <c r="G165" i="10"/>
  <c r="S79" i="13" s="1"/>
  <c r="F165" i="10"/>
  <c r="R79" i="13" s="1"/>
  <c r="E165" i="10"/>
  <c r="Q79" i="13" s="1"/>
  <c r="D165" i="10"/>
  <c r="P79" i="13" s="1"/>
  <c r="L164" i="10"/>
  <c r="K164" i="10"/>
  <c r="T164" i="10" s="1"/>
  <c r="J164" i="10"/>
  <c r="I164" i="10"/>
  <c r="G164" i="10"/>
  <c r="F164" i="10"/>
  <c r="E164" i="10"/>
  <c r="D164" i="10"/>
  <c r="L163" i="10"/>
  <c r="X78" i="13" s="1"/>
  <c r="K163" i="10"/>
  <c r="W78" i="13" s="1"/>
  <c r="J163" i="10"/>
  <c r="V78" i="13" s="1"/>
  <c r="I163" i="10"/>
  <c r="U78" i="13" s="1"/>
  <c r="G163" i="10"/>
  <c r="S78" i="13" s="1"/>
  <c r="F163" i="10"/>
  <c r="R78" i="13" s="1"/>
  <c r="E163" i="10"/>
  <c r="Q78" i="13" s="1"/>
  <c r="D163" i="10"/>
  <c r="P78" i="13" s="1"/>
  <c r="L162" i="10"/>
  <c r="K162" i="10"/>
  <c r="T162" i="10" s="1"/>
  <c r="J162" i="10"/>
  <c r="I162" i="10"/>
  <c r="G162" i="10"/>
  <c r="F162" i="10"/>
  <c r="E162" i="10"/>
  <c r="D162" i="10"/>
  <c r="L161" i="10"/>
  <c r="K161" i="10"/>
  <c r="J161" i="10"/>
  <c r="I161" i="10"/>
  <c r="G161" i="10"/>
  <c r="F161" i="10"/>
  <c r="E161" i="10"/>
  <c r="D161" i="10"/>
  <c r="L160" i="10"/>
  <c r="K160" i="10"/>
  <c r="T160" i="10" s="1"/>
  <c r="J160" i="10"/>
  <c r="S160" i="10" s="1"/>
  <c r="I160" i="10"/>
  <c r="G160" i="10"/>
  <c r="F160" i="10"/>
  <c r="E160" i="10"/>
  <c r="D160" i="10"/>
  <c r="L159" i="10"/>
  <c r="K159" i="10"/>
  <c r="J159" i="10"/>
  <c r="I159" i="10"/>
  <c r="G159" i="10"/>
  <c r="F159" i="10"/>
  <c r="E159" i="10"/>
  <c r="D159" i="10"/>
  <c r="L158" i="10"/>
  <c r="K158" i="10"/>
  <c r="T158" i="10" s="1"/>
  <c r="J158" i="10"/>
  <c r="S158" i="10" s="1"/>
  <c r="I158" i="10"/>
  <c r="G158" i="10"/>
  <c r="F158" i="10"/>
  <c r="E158" i="10"/>
  <c r="D158" i="10"/>
  <c r="L157" i="10"/>
  <c r="K157" i="10"/>
  <c r="J157" i="10"/>
  <c r="I157" i="10"/>
  <c r="G157" i="10"/>
  <c r="F157" i="10"/>
  <c r="E157" i="10"/>
  <c r="D157" i="10"/>
  <c r="L156" i="10"/>
  <c r="X77" i="13" s="1"/>
  <c r="K156" i="10"/>
  <c r="W77" i="13" s="1"/>
  <c r="J156" i="10"/>
  <c r="V77" i="13" s="1"/>
  <c r="I156" i="10"/>
  <c r="U77" i="13" s="1"/>
  <c r="G156" i="10"/>
  <c r="S77" i="13" s="1"/>
  <c r="F156" i="10"/>
  <c r="R77" i="13" s="1"/>
  <c r="E156" i="10"/>
  <c r="Q77" i="13" s="1"/>
  <c r="D156" i="10"/>
  <c r="P77" i="13" s="1"/>
  <c r="L155" i="10"/>
  <c r="K155" i="10"/>
  <c r="J155" i="10"/>
  <c r="I155" i="10"/>
  <c r="G155" i="10"/>
  <c r="F155" i="10"/>
  <c r="E155" i="10"/>
  <c r="D155" i="10"/>
  <c r="L154" i="10"/>
  <c r="X76" i="13" s="1"/>
  <c r="K154" i="10"/>
  <c r="W76" i="13" s="1"/>
  <c r="J154" i="10"/>
  <c r="V76" i="13" s="1"/>
  <c r="I154" i="10"/>
  <c r="U76" i="13" s="1"/>
  <c r="G154" i="10"/>
  <c r="S76" i="13" s="1"/>
  <c r="F154" i="10"/>
  <c r="R76" i="13" s="1"/>
  <c r="E154" i="10"/>
  <c r="Q76" i="13" s="1"/>
  <c r="D154" i="10"/>
  <c r="P76" i="13" s="1"/>
  <c r="L153" i="10"/>
  <c r="K153" i="10"/>
  <c r="J153" i="10"/>
  <c r="I153" i="10"/>
  <c r="G153" i="10"/>
  <c r="F153" i="10"/>
  <c r="E153" i="10"/>
  <c r="D153" i="10"/>
  <c r="L152" i="10"/>
  <c r="X75" i="13" s="1"/>
  <c r="K152" i="10"/>
  <c r="W75" i="13" s="1"/>
  <c r="J152" i="10"/>
  <c r="V75" i="13" s="1"/>
  <c r="I152" i="10"/>
  <c r="U75" i="13" s="1"/>
  <c r="G152" i="10"/>
  <c r="S75" i="13" s="1"/>
  <c r="F152" i="10"/>
  <c r="R75" i="13" s="1"/>
  <c r="E152" i="10"/>
  <c r="Q75" i="13" s="1"/>
  <c r="D152" i="10"/>
  <c r="P75" i="13" s="1"/>
  <c r="L151" i="10"/>
  <c r="K151" i="10"/>
  <c r="J151" i="10"/>
  <c r="I151" i="10"/>
  <c r="G151" i="10"/>
  <c r="F151" i="10"/>
  <c r="E151" i="10"/>
  <c r="D151" i="10"/>
  <c r="L150" i="10"/>
  <c r="X74" i="13" s="1"/>
  <c r="K150" i="10"/>
  <c r="W74" i="13" s="1"/>
  <c r="J150" i="10"/>
  <c r="V74" i="13" s="1"/>
  <c r="I150" i="10"/>
  <c r="U74" i="13" s="1"/>
  <c r="G150" i="10"/>
  <c r="S74" i="13" s="1"/>
  <c r="F150" i="10"/>
  <c r="R74" i="13" s="1"/>
  <c r="E150" i="10"/>
  <c r="Q74" i="13" s="1"/>
  <c r="D150" i="10"/>
  <c r="P74" i="13" s="1"/>
  <c r="L149" i="10"/>
  <c r="K149" i="10"/>
  <c r="J149" i="10"/>
  <c r="I149" i="10"/>
  <c r="G149" i="10"/>
  <c r="F149" i="10"/>
  <c r="E149" i="10"/>
  <c r="D149" i="10"/>
  <c r="L148" i="10"/>
  <c r="X73" i="13" s="1"/>
  <c r="K148" i="10"/>
  <c r="W73" i="13" s="1"/>
  <c r="J148" i="10"/>
  <c r="V73" i="13" s="1"/>
  <c r="I148" i="10"/>
  <c r="U73" i="13" s="1"/>
  <c r="G148" i="10"/>
  <c r="S73" i="13" s="1"/>
  <c r="F148" i="10"/>
  <c r="R73" i="13" s="1"/>
  <c r="E148" i="10"/>
  <c r="Q73" i="13" s="1"/>
  <c r="D148" i="10"/>
  <c r="P73" i="13" s="1"/>
  <c r="L147" i="10"/>
  <c r="K147" i="10"/>
  <c r="J147" i="10"/>
  <c r="I147" i="10"/>
  <c r="G147" i="10"/>
  <c r="F147" i="10"/>
  <c r="E147" i="10"/>
  <c r="D147" i="10"/>
  <c r="L146" i="10"/>
  <c r="X72" i="13" s="1"/>
  <c r="K146" i="10"/>
  <c r="W72" i="13" s="1"/>
  <c r="J146" i="10"/>
  <c r="V72" i="13" s="1"/>
  <c r="I146" i="10"/>
  <c r="U72" i="13" s="1"/>
  <c r="G146" i="10"/>
  <c r="S72" i="13" s="1"/>
  <c r="F146" i="10"/>
  <c r="R72" i="13" s="1"/>
  <c r="E146" i="10"/>
  <c r="Q72" i="13" s="1"/>
  <c r="D146" i="10"/>
  <c r="P72" i="13" s="1"/>
  <c r="L145" i="10"/>
  <c r="K145" i="10"/>
  <c r="J145" i="10"/>
  <c r="I145" i="10"/>
  <c r="G145" i="10"/>
  <c r="F145" i="10"/>
  <c r="E145" i="10"/>
  <c r="D145" i="10"/>
  <c r="L144" i="10"/>
  <c r="K144" i="10"/>
  <c r="J144" i="10"/>
  <c r="I144" i="10"/>
  <c r="R144" i="10" s="1"/>
  <c r="G144" i="10"/>
  <c r="F144" i="10"/>
  <c r="E144" i="10"/>
  <c r="D144" i="10"/>
  <c r="L143" i="10"/>
  <c r="K143" i="10"/>
  <c r="J143" i="10"/>
  <c r="I143" i="10"/>
  <c r="G143" i="10"/>
  <c r="F143" i="10"/>
  <c r="E143" i="10"/>
  <c r="D143" i="10"/>
  <c r="L142" i="10"/>
  <c r="K142" i="10"/>
  <c r="J142" i="10"/>
  <c r="I142" i="10"/>
  <c r="G142" i="10"/>
  <c r="F142" i="10"/>
  <c r="E142" i="10"/>
  <c r="D142" i="10"/>
  <c r="L141" i="10"/>
  <c r="X71" i="13" s="1"/>
  <c r="K141" i="10"/>
  <c r="W71" i="13" s="1"/>
  <c r="J141" i="10"/>
  <c r="V71" i="13" s="1"/>
  <c r="I141" i="10"/>
  <c r="U71" i="13" s="1"/>
  <c r="G141" i="10"/>
  <c r="S71" i="13" s="1"/>
  <c r="F141" i="10"/>
  <c r="R71" i="13" s="1"/>
  <c r="E141" i="10"/>
  <c r="Q71" i="13" s="1"/>
  <c r="D141" i="10"/>
  <c r="P71" i="13" s="1"/>
  <c r="L140" i="10"/>
  <c r="X70" i="13" s="1"/>
  <c r="K140" i="10"/>
  <c r="W70" i="13" s="1"/>
  <c r="J140" i="10"/>
  <c r="V70" i="13" s="1"/>
  <c r="I140" i="10"/>
  <c r="U70" i="13" s="1"/>
  <c r="G140" i="10"/>
  <c r="S70" i="13" s="1"/>
  <c r="F140" i="10"/>
  <c r="R70" i="13" s="1"/>
  <c r="E140" i="10"/>
  <c r="Q70" i="13" s="1"/>
  <c r="D140" i="10"/>
  <c r="P70" i="13" s="1"/>
  <c r="L139" i="10"/>
  <c r="K139" i="10"/>
  <c r="J139" i="10"/>
  <c r="I139" i="10"/>
  <c r="G139" i="10"/>
  <c r="F139" i="10"/>
  <c r="E139" i="10"/>
  <c r="D139" i="10"/>
  <c r="L138" i="10"/>
  <c r="K138" i="10"/>
  <c r="T138" i="10" s="1"/>
  <c r="J138" i="10"/>
  <c r="S138" i="10" s="1"/>
  <c r="I138" i="10"/>
  <c r="G138" i="10"/>
  <c r="F138" i="10"/>
  <c r="E138" i="10"/>
  <c r="D138" i="10"/>
  <c r="L137" i="10"/>
  <c r="K137" i="10"/>
  <c r="J137" i="10"/>
  <c r="I137" i="10"/>
  <c r="G137" i="10"/>
  <c r="F137" i="10"/>
  <c r="E137" i="10"/>
  <c r="D137" i="10"/>
  <c r="L136" i="10"/>
  <c r="K136" i="10"/>
  <c r="J136" i="10"/>
  <c r="I136" i="10"/>
  <c r="R136" i="10" s="1"/>
  <c r="G136" i="10"/>
  <c r="F136" i="10"/>
  <c r="E136" i="10"/>
  <c r="D136" i="10"/>
  <c r="L135" i="10"/>
  <c r="K135" i="10"/>
  <c r="J135" i="10"/>
  <c r="I135" i="10"/>
  <c r="G135" i="10"/>
  <c r="F135" i="10"/>
  <c r="E135" i="10"/>
  <c r="D135" i="10"/>
  <c r="L134" i="10"/>
  <c r="X69" i="13" s="1"/>
  <c r="K134" i="10"/>
  <c r="W69" i="13" s="1"/>
  <c r="J134" i="10"/>
  <c r="V69" i="13" s="1"/>
  <c r="I134" i="10"/>
  <c r="U69" i="13" s="1"/>
  <c r="G134" i="10"/>
  <c r="S69" i="13" s="1"/>
  <c r="F134" i="10"/>
  <c r="R69" i="13" s="1"/>
  <c r="E134" i="10"/>
  <c r="Q69" i="13" s="1"/>
  <c r="D134" i="10"/>
  <c r="P69" i="13" s="1"/>
  <c r="L133" i="10"/>
  <c r="K133" i="10"/>
  <c r="J133" i="10"/>
  <c r="I133" i="10"/>
  <c r="G133" i="10"/>
  <c r="F133" i="10"/>
  <c r="E133" i="10"/>
  <c r="D133" i="10"/>
  <c r="L132" i="10"/>
  <c r="K132" i="10"/>
  <c r="T132" i="10" s="1"/>
  <c r="J132" i="10"/>
  <c r="S132" i="10" s="1"/>
  <c r="I132" i="10"/>
  <c r="R132" i="10" s="1"/>
  <c r="G132" i="10"/>
  <c r="F132" i="10"/>
  <c r="E132" i="10"/>
  <c r="D132" i="10"/>
  <c r="L131" i="10"/>
  <c r="X68" i="13" s="1"/>
  <c r="K131" i="10"/>
  <c r="W68" i="13" s="1"/>
  <c r="J131" i="10"/>
  <c r="V68" i="13" s="1"/>
  <c r="I131" i="10"/>
  <c r="U68" i="13" s="1"/>
  <c r="G131" i="10"/>
  <c r="S68" i="13" s="1"/>
  <c r="F131" i="10"/>
  <c r="R68" i="13" s="1"/>
  <c r="E131" i="10"/>
  <c r="Q68" i="13" s="1"/>
  <c r="D131" i="10"/>
  <c r="P68" i="13" s="1"/>
  <c r="L130" i="10"/>
  <c r="X67" i="13" s="1"/>
  <c r="K130" i="10"/>
  <c r="W67" i="13" s="1"/>
  <c r="J130" i="10"/>
  <c r="V67" i="13" s="1"/>
  <c r="I130" i="10"/>
  <c r="U67" i="13" s="1"/>
  <c r="G130" i="10"/>
  <c r="S67" i="13" s="1"/>
  <c r="F130" i="10"/>
  <c r="R67" i="13" s="1"/>
  <c r="E130" i="10"/>
  <c r="Q67" i="13" s="1"/>
  <c r="D130" i="10"/>
  <c r="P67" i="13" s="1"/>
  <c r="L129" i="10"/>
  <c r="K129" i="10"/>
  <c r="J129" i="10"/>
  <c r="I129" i="10"/>
  <c r="G129" i="10"/>
  <c r="F129" i="10"/>
  <c r="E129" i="10"/>
  <c r="D129" i="10"/>
  <c r="L128" i="10"/>
  <c r="K128" i="10"/>
  <c r="J128" i="10"/>
  <c r="I128" i="10"/>
  <c r="R128" i="10" s="1"/>
  <c r="G128" i="10"/>
  <c r="F128" i="10"/>
  <c r="E128" i="10"/>
  <c r="D128" i="10"/>
  <c r="L127" i="10"/>
  <c r="K127" i="10"/>
  <c r="J127" i="10"/>
  <c r="I127" i="10"/>
  <c r="G127" i="10"/>
  <c r="F127" i="10"/>
  <c r="E127" i="10"/>
  <c r="D127" i="10"/>
  <c r="L126" i="10"/>
  <c r="K126" i="10"/>
  <c r="J126" i="10"/>
  <c r="I126" i="10"/>
  <c r="G126" i="10"/>
  <c r="F126" i="10"/>
  <c r="E126" i="10"/>
  <c r="D126" i="10"/>
  <c r="L125" i="10"/>
  <c r="K125" i="10"/>
  <c r="J125" i="10"/>
  <c r="I125" i="10"/>
  <c r="G125" i="10"/>
  <c r="F125" i="10"/>
  <c r="E125" i="10"/>
  <c r="D125" i="10"/>
  <c r="L124" i="10"/>
  <c r="X66" i="13" s="1"/>
  <c r="K124" i="10"/>
  <c r="W66" i="13" s="1"/>
  <c r="J124" i="10"/>
  <c r="V66" i="13" s="1"/>
  <c r="I124" i="10"/>
  <c r="U66" i="13" s="1"/>
  <c r="G124" i="10"/>
  <c r="S66" i="13" s="1"/>
  <c r="F124" i="10"/>
  <c r="R66" i="13" s="1"/>
  <c r="E124" i="10"/>
  <c r="Q66" i="13" s="1"/>
  <c r="D124" i="10"/>
  <c r="P66" i="13" s="1"/>
  <c r="L123" i="10"/>
  <c r="K123" i="10"/>
  <c r="J123" i="10"/>
  <c r="I123" i="10"/>
  <c r="G123" i="10"/>
  <c r="F123" i="10"/>
  <c r="E123" i="10"/>
  <c r="D123" i="10"/>
  <c r="L122" i="10"/>
  <c r="X65" i="13" s="1"/>
  <c r="K122" i="10"/>
  <c r="W65" i="13" s="1"/>
  <c r="J122" i="10"/>
  <c r="V65" i="13" s="1"/>
  <c r="I122" i="10"/>
  <c r="U65" i="13" s="1"/>
  <c r="G122" i="10"/>
  <c r="S65" i="13" s="1"/>
  <c r="F122" i="10"/>
  <c r="R65" i="13" s="1"/>
  <c r="E122" i="10"/>
  <c r="Q65" i="13" s="1"/>
  <c r="D122" i="10"/>
  <c r="P65" i="13" s="1"/>
  <c r="L121" i="10"/>
  <c r="X64" i="13" s="1"/>
  <c r="K121" i="10"/>
  <c r="W64" i="13" s="1"/>
  <c r="J121" i="10"/>
  <c r="V64" i="13" s="1"/>
  <c r="I121" i="10"/>
  <c r="U64" i="13" s="1"/>
  <c r="G121" i="10"/>
  <c r="S64" i="13" s="1"/>
  <c r="F121" i="10"/>
  <c r="R64" i="13" s="1"/>
  <c r="E121" i="10"/>
  <c r="Q64" i="13" s="1"/>
  <c r="D121" i="10"/>
  <c r="P64" i="13" s="1"/>
  <c r="L120" i="10"/>
  <c r="K120" i="10"/>
  <c r="J120" i="10"/>
  <c r="S120" i="10" s="1"/>
  <c r="I120" i="10"/>
  <c r="G120" i="10"/>
  <c r="F120" i="10"/>
  <c r="E120" i="10"/>
  <c r="D120" i="10"/>
  <c r="L119" i="10"/>
  <c r="K119" i="10"/>
  <c r="J119" i="10"/>
  <c r="I119" i="10"/>
  <c r="G119" i="10"/>
  <c r="F119" i="10"/>
  <c r="E119" i="10"/>
  <c r="D119" i="10"/>
  <c r="L118" i="10"/>
  <c r="X63" i="13" s="1"/>
  <c r="K118" i="10"/>
  <c r="W63" i="13" s="1"/>
  <c r="J118" i="10"/>
  <c r="V63" i="13" s="1"/>
  <c r="I118" i="10"/>
  <c r="U63" i="13" s="1"/>
  <c r="G118" i="10"/>
  <c r="S63" i="13" s="1"/>
  <c r="F118" i="10"/>
  <c r="R63" i="13" s="1"/>
  <c r="E118" i="10"/>
  <c r="Q63" i="13" s="1"/>
  <c r="D118" i="10"/>
  <c r="P63" i="13" s="1"/>
  <c r="L117" i="10"/>
  <c r="K117" i="10"/>
  <c r="J117" i="10"/>
  <c r="I117" i="10"/>
  <c r="G117" i="10"/>
  <c r="F117" i="10"/>
  <c r="E117" i="10"/>
  <c r="D117" i="10"/>
  <c r="L116" i="10"/>
  <c r="K116" i="10"/>
  <c r="J116" i="10"/>
  <c r="S116" i="10" s="1"/>
  <c r="I116" i="10"/>
  <c r="R116" i="10" s="1"/>
  <c r="G116" i="10"/>
  <c r="F116" i="10"/>
  <c r="E116" i="10"/>
  <c r="D116" i="10"/>
  <c r="L115" i="10"/>
  <c r="X62" i="13" s="1"/>
  <c r="K115" i="10"/>
  <c r="W62" i="13" s="1"/>
  <c r="J115" i="10"/>
  <c r="V62" i="13" s="1"/>
  <c r="I115" i="10"/>
  <c r="U62" i="13" s="1"/>
  <c r="G115" i="10"/>
  <c r="S62" i="13" s="1"/>
  <c r="F115" i="10"/>
  <c r="R62" i="13" s="1"/>
  <c r="E115" i="10"/>
  <c r="Q62" i="13" s="1"/>
  <c r="D115" i="10"/>
  <c r="P62" i="13" s="1"/>
  <c r="L114" i="10"/>
  <c r="X61" i="13" s="1"/>
  <c r="K114" i="10"/>
  <c r="W61" i="13" s="1"/>
  <c r="J114" i="10"/>
  <c r="V61" i="13" s="1"/>
  <c r="I114" i="10"/>
  <c r="U61" i="13" s="1"/>
  <c r="G114" i="10"/>
  <c r="S61" i="13" s="1"/>
  <c r="F114" i="10"/>
  <c r="R61" i="13" s="1"/>
  <c r="E114" i="10"/>
  <c r="Q61" i="13" s="1"/>
  <c r="D114" i="10"/>
  <c r="P61" i="13" s="1"/>
  <c r="L113" i="10"/>
  <c r="K113" i="10"/>
  <c r="J113" i="10"/>
  <c r="I113" i="10"/>
  <c r="G113" i="10"/>
  <c r="F113" i="10"/>
  <c r="E113" i="10"/>
  <c r="D113" i="10"/>
  <c r="L112" i="10"/>
  <c r="K112" i="10"/>
  <c r="J112" i="10"/>
  <c r="I112" i="10"/>
  <c r="R112" i="10" s="1"/>
  <c r="G112" i="10"/>
  <c r="F112" i="10"/>
  <c r="E112" i="10"/>
  <c r="D112" i="10"/>
  <c r="L111" i="10"/>
  <c r="X60" i="13" s="1"/>
  <c r="K111" i="10"/>
  <c r="W60" i="13" s="1"/>
  <c r="J111" i="10"/>
  <c r="V60" i="13" s="1"/>
  <c r="I111" i="10"/>
  <c r="U60" i="13" s="1"/>
  <c r="G111" i="10"/>
  <c r="S60" i="13" s="1"/>
  <c r="F111" i="10"/>
  <c r="R60" i="13" s="1"/>
  <c r="E111" i="10"/>
  <c r="Q60" i="13" s="1"/>
  <c r="D111" i="10"/>
  <c r="P60" i="13" s="1"/>
  <c r="L110" i="10"/>
  <c r="K110" i="10"/>
  <c r="J110" i="10"/>
  <c r="I110" i="10"/>
  <c r="G110" i="10"/>
  <c r="F110" i="10"/>
  <c r="E110" i="10"/>
  <c r="D110" i="10"/>
  <c r="L109" i="10"/>
  <c r="X59" i="13" s="1"/>
  <c r="K109" i="10"/>
  <c r="W59" i="13" s="1"/>
  <c r="J109" i="10"/>
  <c r="V59" i="13" s="1"/>
  <c r="I109" i="10"/>
  <c r="U59" i="13" s="1"/>
  <c r="G109" i="10"/>
  <c r="S59" i="13" s="1"/>
  <c r="F109" i="10"/>
  <c r="R59" i="13" s="1"/>
  <c r="E109" i="10"/>
  <c r="Q59" i="13" s="1"/>
  <c r="D109" i="10"/>
  <c r="P59" i="13" s="1"/>
  <c r="L108" i="10"/>
  <c r="K108" i="10"/>
  <c r="J108" i="10"/>
  <c r="S108" i="10" s="1"/>
  <c r="I108" i="10"/>
  <c r="G108" i="10"/>
  <c r="F108" i="10"/>
  <c r="E108" i="10"/>
  <c r="D108" i="10"/>
  <c r="L107" i="10"/>
  <c r="K107" i="10"/>
  <c r="J107" i="10"/>
  <c r="I107" i="10"/>
  <c r="G107" i="10"/>
  <c r="F107" i="10"/>
  <c r="E107" i="10"/>
  <c r="D107" i="10"/>
  <c r="L106" i="10"/>
  <c r="K106" i="10"/>
  <c r="T106" i="10" s="1"/>
  <c r="J106" i="10"/>
  <c r="I106" i="10"/>
  <c r="R106" i="10" s="1"/>
  <c r="G106" i="10"/>
  <c r="F106" i="10"/>
  <c r="E106" i="10"/>
  <c r="D106" i="10"/>
  <c r="L105" i="10"/>
  <c r="K105" i="10"/>
  <c r="J105" i="10"/>
  <c r="I105" i="10"/>
  <c r="G105" i="10"/>
  <c r="F105" i="10"/>
  <c r="E105" i="10"/>
  <c r="D105" i="10"/>
  <c r="L104" i="10"/>
  <c r="K104" i="10"/>
  <c r="J104" i="10"/>
  <c r="I104" i="10"/>
  <c r="R104" i="10" s="1"/>
  <c r="G104" i="10"/>
  <c r="F104" i="10"/>
  <c r="E104" i="10"/>
  <c r="D104" i="10"/>
  <c r="L103" i="10"/>
  <c r="X58" i="13" s="1"/>
  <c r="K103" i="10"/>
  <c r="W58" i="13" s="1"/>
  <c r="J103" i="10"/>
  <c r="V58" i="13" s="1"/>
  <c r="I103" i="10"/>
  <c r="U58" i="13" s="1"/>
  <c r="G103" i="10"/>
  <c r="S58" i="13" s="1"/>
  <c r="F103" i="10"/>
  <c r="R58" i="13" s="1"/>
  <c r="E103" i="10"/>
  <c r="Q58" i="13" s="1"/>
  <c r="D103" i="10"/>
  <c r="P58" i="13" s="1"/>
  <c r="L102" i="10"/>
  <c r="X57" i="13" s="1"/>
  <c r="K102" i="10"/>
  <c r="W57" i="13" s="1"/>
  <c r="J102" i="10"/>
  <c r="V57" i="13" s="1"/>
  <c r="I102" i="10"/>
  <c r="U57" i="13" s="1"/>
  <c r="G102" i="10"/>
  <c r="S57" i="13" s="1"/>
  <c r="F102" i="10"/>
  <c r="R57" i="13" s="1"/>
  <c r="E102" i="10"/>
  <c r="Q57" i="13" s="1"/>
  <c r="D102" i="10"/>
  <c r="P57" i="13" s="1"/>
  <c r="L101" i="10"/>
  <c r="K101" i="10"/>
  <c r="J101" i="10"/>
  <c r="I101" i="10"/>
  <c r="G101" i="10"/>
  <c r="F101" i="10"/>
  <c r="E101" i="10"/>
  <c r="D101" i="10"/>
  <c r="L100" i="10"/>
  <c r="K100" i="10"/>
  <c r="J100" i="10"/>
  <c r="S100" i="10" s="1"/>
  <c r="I100" i="10"/>
  <c r="G100" i="10"/>
  <c r="F100" i="10"/>
  <c r="E100" i="10"/>
  <c r="D100" i="10"/>
  <c r="L99" i="10"/>
  <c r="K99" i="10"/>
  <c r="J99" i="10"/>
  <c r="I99" i="10"/>
  <c r="G99" i="10"/>
  <c r="F99" i="10"/>
  <c r="E99" i="10"/>
  <c r="D99" i="10"/>
  <c r="L98" i="10"/>
  <c r="K98" i="10"/>
  <c r="T98" i="10" s="1"/>
  <c r="J98" i="10"/>
  <c r="I98" i="10"/>
  <c r="R98" i="10" s="1"/>
  <c r="G98" i="10"/>
  <c r="F98" i="10"/>
  <c r="E98" i="10"/>
  <c r="D98" i="10"/>
  <c r="L97" i="10"/>
  <c r="K97" i="10"/>
  <c r="J97" i="10"/>
  <c r="I97" i="10"/>
  <c r="G97" i="10"/>
  <c r="F97" i="10"/>
  <c r="E97" i="10"/>
  <c r="D97" i="10"/>
  <c r="L96" i="10"/>
  <c r="K96" i="10"/>
  <c r="J96" i="10"/>
  <c r="I96" i="10"/>
  <c r="R96" i="10" s="1"/>
  <c r="G96" i="10"/>
  <c r="F96" i="10"/>
  <c r="E96" i="10"/>
  <c r="D96" i="10"/>
  <c r="L95" i="10"/>
  <c r="K95" i="10"/>
  <c r="J95" i="10"/>
  <c r="I95" i="10"/>
  <c r="G95" i="10"/>
  <c r="F95" i="10"/>
  <c r="E95" i="10"/>
  <c r="D95" i="10"/>
  <c r="L94" i="10"/>
  <c r="X56" i="13" s="1"/>
  <c r="K94" i="10"/>
  <c r="W56" i="13" s="1"/>
  <c r="J94" i="10"/>
  <c r="V56" i="13" s="1"/>
  <c r="I94" i="10"/>
  <c r="U56" i="13" s="1"/>
  <c r="G94" i="10"/>
  <c r="S56" i="13" s="1"/>
  <c r="F94" i="10"/>
  <c r="R56" i="13" s="1"/>
  <c r="E94" i="10"/>
  <c r="Q56" i="13" s="1"/>
  <c r="D94" i="10"/>
  <c r="P56" i="13" s="1"/>
  <c r="L93" i="10"/>
  <c r="K93" i="10"/>
  <c r="J93" i="10"/>
  <c r="I93" i="10"/>
  <c r="G93" i="10"/>
  <c r="F93" i="10"/>
  <c r="E93" i="10"/>
  <c r="D93" i="10"/>
  <c r="L92" i="10"/>
  <c r="X55" i="13" s="1"/>
  <c r="K92" i="10"/>
  <c r="W55" i="13" s="1"/>
  <c r="J92" i="10"/>
  <c r="V55" i="13" s="1"/>
  <c r="I92" i="10"/>
  <c r="U55" i="13" s="1"/>
  <c r="G92" i="10"/>
  <c r="S55" i="13" s="1"/>
  <c r="F92" i="10"/>
  <c r="R55" i="13" s="1"/>
  <c r="E92" i="10"/>
  <c r="Q55" i="13" s="1"/>
  <c r="D92" i="10"/>
  <c r="P55" i="13" s="1"/>
  <c r="L91" i="10"/>
  <c r="K91" i="10"/>
  <c r="J91" i="10"/>
  <c r="I91" i="10"/>
  <c r="G91" i="10"/>
  <c r="F91" i="10"/>
  <c r="E91" i="10"/>
  <c r="D91" i="10"/>
  <c r="L90" i="10"/>
  <c r="X54" i="13" s="1"/>
  <c r="K90" i="10"/>
  <c r="W54" i="13" s="1"/>
  <c r="J90" i="10"/>
  <c r="V54" i="13" s="1"/>
  <c r="I90" i="10"/>
  <c r="U54" i="13" s="1"/>
  <c r="G90" i="10"/>
  <c r="S54" i="13" s="1"/>
  <c r="F90" i="10"/>
  <c r="R54" i="13" s="1"/>
  <c r="E90" i="10"/>
  <c r="Q54" i="13" s="1"/>
  <c r="D90" i="10"/>
  <c r="P54" i="13" s="1"/>
  <c r="L89" i="10"/>
  <c r="K89" i="10"/>
  <c r="J89" i="10"/>
  <c r="I89" i="10"/>
  <c r="G89" i="10"/>
  <c r="F89" i="10"/>
  <c r="E89" i="10"/>
  <c r="D89" i="10"/>
  <c r="L88" i="10"/>
  <c r="X53" i="13" s="1"/>
  <c r="K88" i="10"/>
  <c r="W53" i="13" s="1"/>
  <c r="J88" i="10"/>
  <c r="V53" i="13" s="1"/>
  <c r="I88" i="10"/>
  <c r="U53" i="13" s="1"/>
  <c r="G88" i="10"/>
  <c r="S53" i="13" s="1"/>
  <c r="F88" i="10"/>
  <c r="R53" i="13" s="1"/>
  <c r="E88" i="10"/>
  <c r="Q53" i="13" s="1"/>
  <c r="D88" i="10"/>
  <c r="P53" i="13" s="1"/>
  <c r="L87" i="10"/>
  <c r="X52" i="13" s="1"/>
  <c r="K87" i="10"/>
  <c r="W52" i="13" s="1"/>
  <c r="J87" i="10"/>
  <c r="V52" i="13" s="1"/>
  <c r="I87" i="10"/>
  <c r="U52" i="13" s="1"/>
  <c r="G87" i="10"/>
  <c r="S52" i="13" s="1"/>
  <c r="F87" i="10"/>
  <c r="R52" i="13" s="1"/>
  <c r="E87" i="10"/>
  <c r="Q52" i="13" s="1"/>
  <c r="D87" i="10"/>
  <c r="P52" i="13" s="1"/>
  <c r="L86" i="10"/>
  <c r="K86" i="10"/>
  <c r="J86" i="10"/>
  <c r="I86" i="10"/>
  <c r="R86" i="10" s="1"/>
  <c r="G86" i="10"/>
  <c r="F86" i="10"/>
  <c r="E86" i="10"/>
  <c r="D86" i="10"/>
  <c r="L85" i="10"/>
  <c r="K85" i="10"/>
  <c r="J85" i="10"/>
  <c r="I85" i="10"/>
  <c r="G85" i="10"/>
  <c r="F85" i="10"/>
  <c r="E85" i="10"/>
  <c r="D85" i="10"/>
  <c r="L84" i="10"/>
  <c r="K84" i="10"/>
  <c r="J84" i="10"/>
  <c r="S84" i="10" s="1"/>
  <c r="I84" i="10"/>
  <c r="G84" i="10"/>
  <c r="F84" i="10"/>
  <c r="E84" i="10"/>
  <c r="D84" i="10"/>
  <c r="L83" i="10"/>
  <c r="X51" i="13" s="1"/>
  <c r="K83" i="10"/>
  <c r="W51" i="13" s="1"/>
  <c r="J83" i="10"/>
  <c r="V51" i="13" s="1"/>
  <c r="I83" i="10"/>
  <c r="U51" i="13" s="1"/>
  <c r="G83" i="10"/>
  <c r="S51" i="13" s="1"/>
  <c r="F83" i="10"/>
  <c r="R51" i="13" s="1"/>
  <c r="E83" i="10"/>
  <c r="Q51" i="13" s="1"/>
  <c r="D83" i="10"/>
  <c r="P51" i="13" s="1"/>
  <c r="L82" i="10"/>
  <c r="K82" i="10"/>
  <c r="T82" i="10" s="1"/>
  <c r="J82" i="10"/>
  <c r="I82" i="10"/>
  <c r="G82" i="10"/>
  <c r="F82" i="10"/>
  <c r="E82" i="10"/>
  <c r="D82" i="10"/>
  <c r="L81" i="10"/>
  <c r="K81" i="10"/>
  <c r="J81" i="10"/>
  <c r="I81" i="10"/>
  <c r="G81" i="10"/>
  <c r="F81" i="10"/>
  <c r="E81" i="10"/>
  <c r="D81" i="10"/>
  <c r="L80" i="10"/>
  <c r="K80" i="10"/>
  <c r="T80" i="10" s="1"/>
  <c r="J80" i="10"/>
  <c r="I80" i="10"/>
  <c r="R80" i="10" s="1"/>
  <c r="G80" i="10"/>
  <c r="F80" i="10"/>
  <c r="E80" i="10"/>
  <c r="D80" i="10"/>
  <c r="L79" i="10"/>
  <c r="K79" i="10"/>
  <c r="J79" i="10"/>
  <c r="I79" i="10"/>
  <c r="G79" i="10"/>
  <c r="F79" i="10"/>
  <c r="E79" i="10"/>
  <c r="D79" i="10"/>
  <c r="L78" i="10"/>
  <c r="K78" i="10"/>
  <c r="J78" i="10"/>
  <c r="I78" i="10"/>
  <c r="R78" i="10" s="1"/>
  <c r="G78" i="10"/>
  <c r="F78" i="10"/>
  <c r="E78" i="10"/>
  <c r="D78" i="10"/>
  <c r="L77" i="10"/>
  <c r="K77" i="10"/>
  <c r="J77" i="10"/>
  <c r="I77" i="10"/>
  <c r="G77" i="10"/>
  <c r="F77" i="10"/>
  <c r="E77" i="10"/>
  <c r="D77" i="10"/>
  <c r="L76" i="10"/>
  <c r="K76" i="10"/>
  <c r="J76" i="10"/>
  <c r="S76" i="10" s="1"/>
  <c r="I76" i="10"/>
  <c r="G76" i="10"/>
  <c r="F76" i="10"/>
  <c r="E76" i="10"/>
  <c r="D76" i="10"/>
  <c r="L75" i="10"/>
  <c r="X50" i="13" s="1"/>
  <c r="K75" i="10"/>
  <c r="W50" i="13" s="1"/>
  <c r="J75" i="10"/>
  <c r="V50" i="13" s="1"/>
  <c r="I75" i="10"/>
  <c r="U50" i="13" s="1"/>
  <c r="G75" i="10"/>
  <c r="S50" i="13" s="1"/>
  <c r="F75" i="10"/>
  <c r="R50" i="13" s="1"/>
  <c r="E75" i="10"/>
  <c r="Q50" i="13" s="1"/>
  <c r="D75" i="10"/>
  <c r="P50" i="13" s="1"/>
  <c r="L74" i="10"/>
  <c r="K74" i="10"/>
  <c r="T74" i="10" s="1"/>
  <c r="J74" i="10"/>
  <c r="I74" i="10"/>
  <c r="G74" i="10"/>
  <c r="F74" i="10"/>
  <c r="E74" i="10"/>
  <c r="D74" i="10"/>
  <c r="L73" i="10"/>
  <c r="K73" i="10"/>
  <c r="J73" i="10"/>
  <c r="I73" i="10"/>
  <c r="G73" i="10"/>
  <c r="F73" i="10"/>
  <c r="E73" i="10"/>
  <c r="D73" i="10"/>
  <c r="L72" i="10"/>
  <c r="X49" i="13" s="1"/>
  <c r="K72" i="10"/>
  <c r="W49" i="13" s="1"/>
  <c r="J72" i="10"/>
  <c r="V49" i="13" s="1"/>
  <c r="I72" i="10"/>
  <c r="U49" i="13" s="1"/>
  <c r="G72" i="10"/>
  <c r="S49" i="13" s="1"/>
  <c r="F72" i="10"/>
  <c r="R49" i="13" s="1"/>
  <c r="E72" i="10"/>
  <c r="Q49" i="13" s="1"/>
  <c r="D72" i="10"/>
  <c r="P49" i="13" s="1"/>
  <c r="L71" i="10"/>
  <c r="K71" i="10"/>
  <c r="J71" i="10"/>
  <c r="I71" i="10"/>
  <c r="G71" i="10"/>
  <c r="F71" i="10"/>
  <c r="E71" i="10"/>
  <c r="D71" i="10"/>
  <c r="L70" i="10"/>
  <c r="K70" i="10"/>
  <c r="J70" i="10"/>
  <c r="I70" i="10"/>
  <c r="R70" i="10" s="1"/>
  <c r="G70" i="10"/>
  <c r="F70" i="10"/>
  <c r="E70" i="10"/>
  <c r="D70" i="10"/>
  <c r="L69" i="10"/>
  <c r="K69" i="10"/>
  <c r="J69" i="10"/>
  <c r="I69" i="10"/>
  <c r="G69" i="10"/>
  <c r="F69" i="10"/>
  <c r="E69" i="10"/>
  <c r="D69" i="10"/>
  <c r="L68" i="10"/>
  <c r="K68" i="10"/>
  <c r="J68" i="10"/>
  <c r="S68" i="10" s="1"/>
  <c r="I68" i="10"/>
  <c r="G68" i="10"/>
  <c r="F68" i="10"/>
  <c r="E68" i="10"/>
  <c r="D68" i="10"/>
  <c r="L67" i="10"/>
  <c r="K67" i="10"/>
  <c r="J67" i="10"/>
  <c r="I67" i="10"/>
  <c r="G67" i="10"/>
  <c r="F67" i="10"/>
  <c r="E67" i="10"/>
  <c r="D67" i="10"/>
  <c r="L66" i="10"/>
  <c r="K66" i="10"/>
  <c r="T66" i="10" s="1"/>
  <c r="J66" i="10"/>
  <c r="I66" i="10"/>
  <c r="G66" i="10"/>
  <c r="F66" i="10"/>
  <c r="E66" i="10"/>
  <c r="D66" i="10"/>
  <c r="L65" i="10"/>
  <c r="K65" i="10"/>
  <c r="J65" i="10"/>
  <c r="I65" i="10"/>
  <c r="G65" i="10"/>
  <c r="F65" i="10"/>
  <c r="E65" i="10"/>
  <c r="D65" i="10"/>
  <c r="L64" i="10"/>
  <c r="X48" i="13" s="1"/>
  <c r="K64" i="10"/>
  <c r="W48" i="13" s="1"/>
  <c r="J64" i="10"/>
  <c r="V48" i="13" s="1"/>
  <c r="I64" i="10"/>
  <c r="U48" i="13" s="1"/>
  <c r="G64" i="10"/>
  <c r="S48" i="13" s="1"/>
  <c r="F64" i="10"/>
  <c r="R48" i="13" s="1"/>
  <c r="E64" i="10"/>
  <c r="Q48" i="13" s="1"/>
  <c r="D64" i="10"/>
  <c r="P48" i="13" s="1"/>
  <c r="L63" i="10"/>
  <c r="K63" i="10"/>
  <c r="J63" i="10"/>
  <c r="I63" i="10"/>
  <c r="G63" i="10"/>
  <c r="F63" i="10"/>
  <c r="E63" i="10"/>
  <c r="D63" i="10"/>
  <c r="L62" i="10"/>
  <c r="K62" i="10"/>
  <c r="J62" i="10"/>
  <c r="I62" i="10"/>
  <c r="R62" i="10" s="1"/>
  <c r="G62" i="10"/>
  <c r="F62" i="10"/>
  <c r="E62" i="10"/>
  <c r="D62" i="10"/>
  <c r="L61" i="10"/>
  <c r="K61" i="10"/>
  <c r="J61" i="10"/>
  <c r="I61" i="10"/>
  <c r="G61" i="10"/>
  <c r="F61" i="10"/>
  <c r="E61" i="10"/>
  <c r="D61" i="10"/>
  <c r="L60" i="10"/>
  <c r="X47" i="13" s="1"/>
  <c r="K60" i="10"/>
  <c r="W47" i="13" s="1"/>
  <c r="J60" i="10"/>
  <c r="V47" i="13" s="1"/>
  <c r="I60" i="10"/>
  <c r="U47" i="13" s="1"/>
  <c r="G60" i="10"/>
  <c r="S47" i="13" s="1"/>
  <c r="F60" i="10"/>
  <c r="R47" i="13" s="1"/>
  <c r="E60" i="10"/>
  <c r="Q47" i="13" s="1"/>
  <c r="D60" i="10"/>
  <c r="P47" i="13" s="1"/>
  <c r="L59" i="10"/>
  <c r="K59" i="10"/>
  <c r="J59" i="10"/>
  <c r="I59" i="10"/>
  <c r="G59" i="10"/>
  <c r="F59" i="10"/>
  <c r="E59" i="10"/>
  <c r="D59" i="10"/>
  <c r="L58" i="10"/>
  <c r="K58" i="10"/>
  <c r="J58" i="10"/>
  <c r="I58" i="10"/>
  <c r="G58" i="10"/>
  <c r="F58" i="10"/>
  <c r="E58" i="10"/>
  <c r="D58" i="10"/>
  <c r="L57" i="10"/>
  <c r="X46" i="13" s="1"/>
  <c r="K57" i="10"/>
  <c r="W46" i="13" s="1"/>
  <c r="J57" i="10"/>
  <c r="V46" i="13" s="1"/>
  <c r="I57" i="10"/>
  <c r="U46" i="13" s="1"/>
  <c r="G57" i="10"/>
  <c r="S46" i="13" s="1"/>
  <c r="F57" i="10"/>
  <c r="R46" i="13" s="1"/>
  <c r="E57" i="10"/>
  <c r="Q46" i="13" s="1"/>
  <c r="D57" i="10"/>
  <c r="P46" i="13" s="1"/>
  <c r="L56" i="10"/>
  <c r="K56" i="10"/>
  <c r="J56" i="10"/>
  <c r="I56" i="10"/>
  <c r="G56" i="10"/>
  <c r="F56" i="10"/>
  <c r="E56" i="10"/>
  <c r="D56" i="10"/>
  <c r="L55" i="10"/>
  <c r="K55" i="10"/>
  <c r="J55" i="10"/>
  <c r="I55" i="10"/>
  <c r="G55" i="10"/>
  <c r="F55" i="10"/>
  <c r="E55" i="10"/>
  <c r="D55" i="10"/>
  <c r="L54" i="10"/>
  <c r="X45" i="13" s="1"/>
  <c r="K54" i="10"/>
  <c r="W45" i="13" s="1"/>
  <c r="J54" i="10"/>
  <c r="V45" i="13" s="1"/>
  <c r="I54" i="10"/>
  <c r="U45" i="13" s="1"/>
  <c r="G54" i="10"/>
  <c r="S45" i="13" s="1"/>
  <c r="F54" i="10"/>
  <c r="R45" i="13" s="1"/>
  <c r="E54" i="10"/>
  <c r="Q45" i="13" s="1"/>
  <c r="D54" i="10"/>
  <c r="P45" i="13" s="1"/>
  <c r="L53" i="10"/>
  <c r="K53" i="10"/>
  <c r="J53" i="10"/>
  <c r="I53" i="10"/>
  <c r="G53" i="10"/>
  <c r="F53" i="10"/>
  <c r="E53" i="10"/>
  <c r="D53" i="10"/>
  <c r="L52" i="10"/>
  <c r="K52" i="10"/>
  <c r="J52" i="10"/>
  <c r="S52" i="10" s="1"/>
  <c r="I52" i="10"/>
  <c r="R52" i="10" s="1"/>
  <c r="G52" i="10"/>
  <c r="F52" i="10"/>
  <c r="E52" i="10"/>
  <c r="D52" i="10"/>
  <c r="L51" i="10"/>
  <c r="X44" i="13" s="1"/>
  <c r="K51" i="10"/>
  <c r="W44" i="13" s="1"/>
  <c r="J51" i="10"/>
  <c r="V44" i="13" s="1"/>
  <c r="I51" i="10"/>
  <c r="U44" i="13" s="1"/>
  <c r="G51" i="10"/>
  <c r="S44" i="13" s="1"/>
  <c r="F51" i="10"/>
  <c r="R44" i="13" s="1"/>
  <c r="E51" i="10"/>
  <c r="Q44" i="13" s="1"/>
  <c r="D51" i="10"/>
  <c r="P44" i="13" s="1"/>
  <c r="L50" i="10"/>
  <c r="K50" i="10"/>
  <c r="J50" i="10"/>
  <c r="I50" i="10"/>
  <c r="G50" i="10"/>
  <c r="F50" i="10"/>
  <c r="E50" i="10"/>
  <c r="D50" i="10"/>
  <c r="L49" i="10"/>
  <c r="K49" i="10"/>
  <c r="J49" i="10"/>
  <c r="I49" i="10"/>
  <c r="G49" i="10"/>
  <c r="F49" i="10"/>
  <c r="E49" i="10"/>
  <c r="D49" i="10"/>
  <c r="L48" i="10"/>
  <c r="K48" i="10"/>
  <c r="T48" i="10" s="1"/>
  <c r="J48" i="10"/>
  <c r="I48" i="10"/>
  <c r="G48" i="10"/>
  <c r="F48" i="10"/>
  <c r="E48" i="10"/>
  <c r="D48" i="10"/>
  <c r="L47" i="10"/>
  <c r="X43" i="13" s="1"/>
  <c r="K47" i="10"/>
  <c r="W43" i="13" s="1"/>
  <c r="J47" i="10"/>
  <c r="V43" i="13" s="1"/>
  <c r="I47" i="10"/>
  <c r="U43" i="13" s="1"/>
  <c r="G47" i="10"/>
  <c r="S43" i="13" s="1"/>
  <c r="F47" i="10"/>
  <c r="R43" i="13" s="1"/>
  <c r="E47" i="10"/>
  <c r="Q43" i="13" s="1"/>
  <c r="D47" i="10"/>
  <c r="P43" i="13" s="1"/>
  <c r="L46" i="10"/>
  <c r="K46" i="10"/>
  <c r="T46" i="10" s="1"/>
  <c r="J46" i="10"/>
  <c r="S46" i="10" s="1"/>
  <c r="I46" i="10"/>
  <c r="R46" i="10" s="1"/>
  <c r="G46" i="10"/>
  <c r="F46" i="10"/>
  <c r="E46" i="10"/>
  <c r="D46" i="10"/>
  <c r="L45" i="10"/>
  <c r="X42" i="13" s="1"/>
  <c r="K45" i="10"/>
  <c r="W42" i="13" s="1"/>
  <c r="J45" i="10"/>
  <c r="V42" i="13" s="1"/>
  <c r="I45" i="10"/>
  <c r="U42" i="13" s="1"/>
  <c r="G45" i="10"/>
  <c r="S42" i="13" s="1"/>
  <c r="F45" i="10"/>
  <c r="R42" i="13" s="1"/>
  <c r="E45" i="10"/>
  <c r="Q42" i="13" s="1"/>
  <c r="D45" i="10"/>
  <c r="P42" i="13" s="1"/>
  <c r="L44" i="10"/>
  <c r="K44" i="10"/>
  <c r="J44" i="10"/>
  <c r="S44" i="10" s="1"/>
  <c r="I44" i="10"/>
  <c r="R44" i="10" s="1"/>
  <c r="G44" i="10"/>
  <c r="F44" i="10"/>
  <c r="E44" i="10"/>
  <c r="D44" i="10"/>
  <c r="L43" i="10"/>
  <c r="K43" i="10"/>
  <c r="J43" i="10"/>
  <c r="I43" i="10"/>
  <c r="G43" i="10"/>
  <c r="F43" i="10"/>
  <c r="E43" i="10"/>
  <c r="D43" i="10"/>
  <c r="L42" i="10"/>
  <c r="K42" i="10"/>
  <c r="J42" i="10"/>
  <c r="I42" i="10"/>
  <c r="G42" i="10"/>
  <c r="F42" i="10"/>
  <c r="E42" i="10"/>
  <c r="D42" i="10"/>
  <c r="L41" i="10"/>
  <c r="X41" i="13" s="1"/>
  <c r="K41" i="10"/>
  <c r="W41" i="13" s="1"/>
  <c r="J41" i="10"/>
  <c r="V41" i="13" s="1"/>
  <c r="I41" i="10"/>
  <c r="U41" i="13" s="1"/>
  <c r="G41" i="10"/>
  <c r="S41" i="13" s="1"/>
  <c r="F41" i="10"/>
  <c r="R41" i="13" s="1"/>
  <c r="E41" i="10"/>
  <c r="Q41" i="13" s="1"/>
  <c r="D41" i="10"/>
  <c r="P41" i="13" s="1"/>
  <c r="L40" i="10"/>
  <c r="X40" i="13" s="1"/>
  <c r="K40" i="10"/>
  <c r="W40" i="13" s="1"/>
  <c r="J40" i="10"/>
  <c r="V40" i="13" s="1"/>
  <c r="I40" i="10"/>
  <c r="U40" i="13" s="1"/>
  <c r="G40" i="10"/>
  <c r="S40" i="13" s="1"/>
  <c r="F40" i="10"/>
  <c r="R40" i="13" s="1"/>
  <c r="E40" i="10"/>
  <c r="Q40" i="13" s="1"/>
  <c r="D40" i="10"/>
  <c r="P40" i="13" s="1"/>
  <c r="L39" i="10"/>
  <c r="K39" i="10"/>
  <c r="J39" i="10"/>
  <c r="I39" i="10"/>
  <c r="G39" i="10"/>
  <c r="F39" i="10"/>
  <c r="E39" i="10"/>
  <c r="D39" i="10"/>
  <c r="L38" i="10"/>
  <c r="X39" i="13" s="1"/>
  <c r="K38" i="10"/>
  <c r="W39" i="13" s="1"/>
  <c r="J38" i="10"/>
  <c r="V39" i="13" s="1"/>
  <c r="I38" i="10"/>
  <c r="U39" i="13" s="1"/>
  <c r="G38" i="10"/>
  <c r="S39" i="13" s="1"/>
  <c r="F38" i="10"/>
  <c r="R39" i="13" s="1"/>
  <c r="E38" i="10"/>
  <c r="Q39" i="13" s="1"/>
  <c r="D38" i="10"/>
  <c r="P39" i="13" s="1"/>
  <c r="L37" i="10"/>
  <c r="K37" i="10"/>
  <c r="J37" i="10"/>
  <c r="I37" i="10"/>
  <c r="G37" i="10"/>
  <c r="F37" i="10"/>
  <c r="E37" i="10"/>
  <c r="D37" i="10"/>
  <c r="L36" i="10"/>
  <c r="X38" i="13" s="1"/>
  <c r="K36" i="10"/>
  <c r="W38" i="13" s="1"/>
  <c r="J36" i="10"/>
  <c r="V38" i="13" s="1"/>
  <c r="I36" i="10"/>
  <c r="U38" i="13" s="1"/>
  <c r="G36" i="10"/>
  <c r="S38" i="13" s="1"/>
  <c r="F36" i="10"/>
  <c r="R38" i="13" s="1"/>
  <c r="E36" i="10"/>
  <c r="Q38" i="13" s="1"/>
  <c r="D36" i="10"/>
  <c r="P38" i="13" s="1"/>
  <c r="L35" i="10"/>
  <c r="K35" i="10"/>
  <c r="J35" i="10"/>
  <c r="I35" i="10"/>
  <c r="G35" i="10"/>
  <c r="F35" i="10"/>
  <c r="E35" i="10"/>
  <c r="D35" i="10"/>
  <c r="L34" i="10"/>
  <c r="X37" i="13" s="1"/>
  <c r="K34" i="10"/>
  <c r="W37" i="13" s="1"/>
  <c r="J34" i="10"/>
  <c r="V37" i="13" s="1"/>
  <c r="I34" i="10"/>
  <c r="U37" i="13" s="1"/>
  <c r="G34" i="10"/>
  <c r="S37" i="13" s="1"/>
  <c r="F34" i="10"/>
  <c r="R37" i="13" s="1"/>
  <c r="E34" i="10"/>
  <c r="Q37" i="13" s="1"/>
  <c r="D34" i="10"/>
  <c r="P37" i="13" s="1"/>
  <c r="L33" i="10"/>
  <c r="X36" i="13" s="1"/>
  <c r="K33" i="10"/>
  <c r="W36" i="13" s="1"/>
  <c r="J33" i="10"/>
  <c r="V36" i="13" s="1"/>
  <c r="I33" i="10"/>
  <c r="U36" i="13" s="1"/>
  <c r="G33" i="10"/>
  <c r="S36" i="13" s="1"/>
  <c r="F33" i="10"/>
  <c r="R36" i="13" s="1"/>
  <c r="E33" i="10"/>
  <c r="Q36" i="13" s="1"/>
  <c r="D33" i="10"/>
  <c r="P36" i="13" s="1"/>
  <c r="L32" i="10"/>
  <c r="K32" i="10"/>
  <c r="T32" i="10" s="1"/>
  <c r="J32" i="10"/>
  <c r="I32" i="10"/>
  <c r="G32" i="10"/>
  <c r="F32" i="10"/>
  <c r="E32" i="10"/>
  <c r="D32" i="10"/>
  <c r="L31" i="10"/>
  <c r="K31" i="10"/>
  <c r="J31" i="10"/>
  <c r="I31" i="10"/>
  <c r="G31" i="10"/>
  <c r="F31" i="10"/>
  <c r="E31" i="10"/>
  <c r="D31" i="10"/>
  <c r="L30" i="10"/>
  <c r="K30" i="10"/>
  <c r="T30" i="10" s="1"/>
  <c r="J30" i="10"/>
  <c r="S30" i="10" s="1"/>
  <c r="I30" i="10"/>
  <c r="R30" i="10" s="1"/>
  <c r="G30" i="10"/>
  <c r="F30" i="10"/>
  <c r="E30" i="10"/>
  <c r="D30" i="10"/>
  <c r="L29" i="10"/>
  <c r="K29" i="10"/>
  <c r="J29" i="10"/>
  <c r="I29" i="10"/>
  <c r="G29" i="10"/>
  <c r="F29" i="10"/>
  <c r="E29" i="10"/>
  <c r="D29" i="10"/>
  <c r="L28" i="10"/>
  <c r="X35" i="13" s="1"/>
  <c r="K28" i="10"/>
  <c r="W35" i="13" s="1"/>
  <c r="J28" i="10"/>
  <c r="V35" i="13" s="1"/>
  <c r="I28" i="10"/>
  <c r="U35" i="13" s="1"/>
  <c r="G28" i="10"/>
  <c r="S35" i="13" s="1"/>
  <c r="F28" i="10"/>
  <c r="R35" i="13" s="1"/>
  <c r="E28" i="10"/>
  <c r="Q35" i="13" s="1"/>
  <c r="D28" i="10"/>
  <c r="P35" i="13" s="1"/>
  <c r="L27" i="10"/>
  <c r="K27" i="10"/>
  <c r="J27" i="10"/>
  <c r="I27" i="10"/>
  <c r="G27" i="10"/>
  <c r="F27" i="10"/>
  <c r="E27" i="10"/>
  <c r="D27" i="10"/>
  <c r="L26" i="10"/>
  <c r="K26" i="10"/>
  <c r="J26" i="10"/>
  <c r="I26" i="10"/>
  <c r="G26" i="10"/>
  <c r="F26" i="10"/>
  <c r="E26" i="10"/>
  <c r="D26" i="10"/>
  <c r="L25" i="10"/>
  <c r="X34" i="13" s="1"/>
  <c r="K25" i="10"/>
  <c r="W34" i="13" s="1"/>
  <c r="J25" i="10"/>
  <c r="V34" i="13" s="1"/>
  <c r="I25" i="10"/>
  <c r="U34" i="13" s="1"/>
  <c r="G25" i="10"/>
  <c r="S34" i="13" s="1"/>
  <c r="F25" i="10"/>
  <c r="R34" i="13" s="1"/>
  <c r="E25" i="10"/>
  <c r="Q34" i="13" s="1"/>
  <c r="D25" i="10"/>
  <c r="P34" i="13" s="1"/>
  <c r="L24" i="10"/>
  <c r="X33" i="13" s="1"/>
  <c r="K24" i="10"/>
  <c r="W33" i="13" s="1"/>
  <c r="J24" i="10"/>
  <c r="V33" i="13" s="1"/>
  <c r="I24" i="10"/>
  <c r="U33" i="13" s="1"/>
  <c r="G24" i="10"/>
  <c r="S33" i="13" s="1"/>
  <c r="F24" i="10"/>
  <c r="R33" i="13" s="1"/>
  <c r="E24" i="10"/>
  <c r="Q33" i="13" s="1"/>
  <c r="D24" i="10"/>
  <c r="P33" i="13" s="1"/>
  <c r="L23" i="10"/>
  <c r="K23" i="10"/>
  <c r="J23" i="10"/>
  <c r="I23" i="10"/>
  <c r="G23" i="10"/>
  <c r="F23" i="10"/>
  <c r="E23" i="10"/>
  <c r="D23" i="10"/>
  <c r="L22" i="10"/>
  <c r="K22" i="10"/>
  <c r="T22" i="10" s="1"/>
  <c r="J22" i="10"/>
  <c r="S22" i="10" s="1"/>
  <c r="I22" i="10"/>
  <c r="R22" i="10" s="1"/>
  <c r="G22" i="10"/>
  <c r="F22" i="10"/>
  <c r="E22" i="10"/>
  <c r="D22" i="10"/>
  <c r="L21" i="10"/>
  <c r="X32" i="13" s="1"/>
  <c r="K21" i="10"/>
  <c r="W32" i="13" s="1"/>
  <c r="J21" i="10"/>
  <c r="V32" i="13" s="1"/>
  <c r="I21" i="10"/>
  <c r="U32" i="13" s="1"/>
  <c r="G21" i="10"/>
  <c r="S32" i="13" s="1"/>
  <c r="F21" i="10"/>
  <c r="R32" i="13" s="1"/>
  <c r="E21" i="10"/>
  <c r="Q32" i="13" s="1"/>
  <c r="D21" i="10"/>
  <c r="P32" i="13" s="1"/>
  <c r="L20" i="10"/>
  <c r="K20" i="10"/>
  <c r="J20" i="10"/>
  <c r="S20" i="10" s="1"/>
  <c r="I20" i="10"/>
  <c r="R20" i="10" s="1"/>
  <c r="G20" i="10"/>
  <c r="F20" i="10"/>
  <c r="E20" i="10"/>
  <c r="D20" i="10"/>
  <c r="L19" i="10"/>
  <c r="X31" i="13" s="1"/>
  <c r="K19" i="10"/>
  <c r="W31" i="13" s="1"/>
  <c r="J19" i="10"/>
  <c r="V31" i="13" s="1"/>
  <c r="I19" i="10"/>
  <c r="U31" i="13" s="1"/>
  <c r="G19" i="10"/>
  <c r="S31" i="13" s="1"/>
  <c r="F19" i="10"/>
  <c r="R31" i="13" s="1"/>
  <c r="E19" i="10"/>
  <c r="Q31" i="13" s="1"/>
  <c r="D19" i="10"/>
  <c r="P31" i="13" s="1"/>
  <c r="L18" i="10"/>
  <c r="X30" i="13" s="1"/>
  <c r="K18" i="10"/>
  <c r="W30" i="13" s="1"/>
  <c r="J18" i="10"/>
  <c r="V30" i="13" s="1"/>
  <c r="I18" i="10"/>
  <c r="U30" i="13" s="1"/>
  <c r="G18" i="10"/>
  <c r="S30" i="13" s="1"/>
  <c r="F18" i="10"/>
  <c r="R30" i="13" s="1"/>
  <c r="E18" i="10"/>
  <c r="Q30" i="13" s="1"/>
  <c r="D18" i="10"/>
  <c r="P30" i="13" s="1"/>
  <c r="L17" i="10"/>
  <c r="K17" i="10"/>
  <c r="J17" i="10"/>
  <c r="I17" i="10"/>
  <c r="G17" i="10"/>
  <c r="F17" i="10"/>
  <c r="E17" i="10"/>
  <c r="D17" i="10"/>
  <c r="L16" i="10"/>
  <c r="X29" i="13" s="1"/>
  <c r="K16" i="10"/>
  <c r="W29" i="13" s="1"/>
  <c r="J16" i="10"/>
  <c r="V29" i="13" s="1"/>
  <c r="I16" i="10"/>
  <c r="U29" i="13" s="1"/>
  <c r="G16" i="10"/>
  <c r="S29" i="13" s="1"/>
  <c r="F16" i="10"/>
  <c r="R29" i="13" s="1"/>
  <c r="E16" i="10"/>
  <c r="Q29" i="13" s="1"/>
  <c r="D16" i="10"/>
  <c r="P29" i="13" s="1"/>
  <c r="L15" i="10"/>
  <c r="K15" i="10"/>
  <c r="J15" i="10"/>
  <c r="I15" i="10"/>
  <c r="G15" i="10"/>
  <c r="F15" i="10"/>
  <c r="E15" i="10"/>
  <c r="D15" i="10"/>
  <c r="L14" i="10"/>
  <c r="X28" i="13" s="1"/>
  <c r="K14" i="10"/>
  <c r="W28" i="13" s="1"/>
  <c r="J14" i="10"/>
  <c r="V28" i="13" s="1"/>
  <c r="I14" i="10"/>
  <c r="U28" i="13" s="1"/>
  <c r="G14" i="10"/>
  <c r="S28" i="13" s="1"/>
  <c r="F14" i="10"/>
  <c r="R28" i="13" s="1"/>
  <c r="E14" i="10"/>
  <c r="Q28" i="13" s="1"/>
  <c r="D14" i="10"/>
  <c r="P28" i="13" s="1"/>
  <c r="L13" i="10"/>
  <c r="X27" i="13" s="1"/>
  <c r="K13" i="10"/>
  <c r="W27" i="13" s="1"/>
  <c r="J13" i="10"/>
  <c r="V27" i="13" s="1"/>
  <c r="I13" i="10"/>
  <c r="U27" i="13" s="1"/>
  <c r="G13" i="10"/>
  <c r="S27" i="13" s="1"/>
  <c r="F13" i="10"/>
  <c r="R27" i="13" s="1"/>
  <c r="E13" i="10"/>
  <c r="Q27" i="13" s="1"/>
  <c r="D13" i="10"/>
  <c r="P27" i="13" s="1"/>
  <c r="L12" i="10"/>
  <c r="K12" i="10"/>
  <c r="J12" i="10"/>
  <c r="S12" i="10" s="1"/>
  <c r="I12" i="10"/>
  <c r="R12" i="10" s="1"/>
  <c r="G12" i="10"/>
  <c r="F12" i="10"/>
  <c r="E12" i="10"/>
  <c r="D12" i="10"/>
  <c r="L11" i="10"/>
  <c r="X26" i="13" s="1"/>
  <c r="K11" i="10"/>
  <c r="W26" i="13" s="1"/>
  <c r="J11" i="10"/>
  <c r="V26" i="13" s="1"/>
  <c r="I11" i="10"/>
  <c r="U26" i="13" s="1"/>
  <c r="G11" i="10"/>
  <c r="S26" i="13" s="1"/>
  <c r="F11" i="10"/>
  <c r="R26" i="13" s="1"/>
  <c r="E11" i="10"/>
  <c r="Q26" i="13" s="1"/>
  <c r="D11" i="10"/>
  <c r="P26" i="13" s="1"/>
  <c r="L10" i="10"/>
  <c r="K10" i="10"/>
  <c r="J10" i="10"/>
  <c r="I10" i="10"/>
  <c r="G10" i="10"/>
  <c r="F10" i="10"/>
  <c r="E10" i="10"/>
  <c r="D10" i="10"/>
  <c r="L9" i="10"/>
  <c r="X25" i="13" s="1"/>
  <c r="K9" i="10"/>
  <c r="W25" i="13" s="1"/>
  <c r="J9" i="10"/>
  <c r="V25" i="13" s="1"/>
  <c r="I9" i="10"/>
  <c r="U25" i="13" s="1"/>
  <c r="G9" i="10"/>
  <c r="S25" i="13" s="1"/>
  <c r="F9" i="10"/>
  <c r="R25" i="13" s="1"/>
  <c r="E9" i="10"/>
  <c r="Q25" i="13" s="1"/>
  <c r="D9" i="10"/>
  <c r="P25" i="13" s="1"/>
  <c r="L8" i="10"/>
  <c r="X24" i="13" s="1"/>
  <c r="K8" i="10"/>
  <c r="W24" i="13" s="1"/>
  <c r="J8" i="10"/>
  <c r="V24" i="13" s="1"/>
  <c r="I8" i="10"/>
  <c r="U24" i="13" s="1"/>
  <c r="G8" i="10"/>
  <c r="S24" i="13" s="1"/>
  <c r="F8" i="10"/>
  <c r="R24" i="13" s="1"/>
  <c r="E8" i="10"/>
  <c r="Q24" i="13" s="1"/>
  <c r="D8" i="10"/>
  <c r="P24" i="13" s="1"/>
  <c r="L7" i="10"/>
  <c r="X23" i="13" s="1"/>
  <c r="K7" i="10"/>
  <c r="W23" i="13" s="1"/>
  <c r="J7" i="10"/>
  <c r="V23" i="13" s="1"/>
  <c r="I7" i="10"/>
  <c r="U23" i="13" s="1"/>
  <c r="G7" i="10"/>
  <c r="S23" i="13" s="1"/>
  <c r="F7" i="10"/>
  <c r="R23" i="13" s="1"/>
  <c r="E7" i="10"/>
  <c r="Q23" i="13" s="1"/>
  <c r="D7" i="10"/>
  <c r="P23" i="13" s="1"/>
  <c r="L5" i="10"/>
  <c r="K5" i="10"/>
  <c r="J5" i="10"/>
  <c r="I5" i="10"/>
  <c r="G5" i="10"/>
  <c r="F5" i="10"/>
  <c r="E5" i="10"/>
  <c r="D5" i="10"/>
  <c r="L429" i="9"/>
  <c r="K429" i="9"/>
  <c r="J429" i="9"/>
  <c r="I429" i="9"/>
  <c r="G429" i="9"/>
  <c r="F429" i="9"/>
  <c r="E429" i="9"/>
  <c r="D429" i="9"/>
  <c r="L428" i="9"/>
  <c r="K428" i="9"/>
  <c r="J428" i="9"/>
  <c r="I428" i="9"/>
  <c r="G428" i="9"/>
  <c r="F428" i="9"/>
  <c r="P428" i="9" s="1"/>
  <c r="E428" i="9"/>
  <c r="O428" i="9" s="1"/>
  <c r="D428" i="9"/>
  <c r="L427" i="9"/>
  <c r="M168" i="13" s="1"/>
  <c r="K427" i="9"/>
  <c r="L168" i="13" s="1"/>
  <c r="J427" i="9"/>
  <c r="K168" i="13" s="1"/>
  <c r="I427" i="9"/>
  <c r="J168" i="13" s="1"/>
  <c r="G427" i="9"/>
  <c r="H168" i="13" s="1"/>
  <c r="F427" i="9"/>
  <c r="G168" i="13" s="1"/>
  <c r="E427" i="9"/>
  <c r="F168" i="13" s="1"/>
  <c r="D427" i="9"/>
  <c r="E168" i="13" s="1"/>
  <c r="L426" i="9"/>
  <c r="K426" i="9"/>
  <c r="J426" i="9"/>
  <c r="I426" i="9"/>
  <c r="G426" i="9"/>
  <c r="F426" i="9"/>
  <c r="E426" i="9"/>
  <c r="D426" i="9"/>
  <c r="L425" i="9"/>
  <c r="K425" i="9"/>
  <c r="J425" i="9"/>
  <c r="I425" i="9"/>
  <c r="G425" i="9"/>
  <c r="F425" i="9"/>
  <c r="E425" i="9"/>
  <c r="D425" i="9"/>
  <c r="L424" i="9"/>
  <c r="M167" i="13" s="1"/>
  <c r="K424" i="9"/>
  <c r="L167" i="13" s="1"/>
  <c r="J424" i="9"/>
  <c r="K167" i="13" s="1"/>
  <c r="I424" i="9"/>
  <c r="J167" i="13" s="1"/>
  <c r="G424" i="9"/>
  <c r="H167" i="13" s="1"/>
  <c r="F424" i="9"/>
  <c r="G167" i="13" s="1"/>
  <c r="E424" i="9"/>
  <c r="F167" i="13" s="1"/>
  <c r="D424" i="9"/>
  <c r="E167" i="13" s="1"/>
  <c r="L423" i="9"/>
  <c r="K423" i="9"/>
  <c r="J423" i="9"/>
  <c r="I423" i="9"/>
  <c r="G423" i="9"/>
  <c r="F423" i="9"/>
  <c r="E423" i="9"/>
  <c r="D423" i="9"/>
  <c r="L422" i="9"/>
  <c r="K422" i="9"/>
  <c r="J422" i="9"/>
  <c r="I422" i="9"/>
  <c r="G422" i="9"/>
  <c r="F422" i="9"/>
  <c r="P422" i="9" s="1"/>
  <c r="E422" i="9"/>
  <c r="D422" i="9"/>
  <c r="L421" i="9"/>
  <c r="M166" i="13" s="1"/>
  <c r="K421" i="9"/>
  <c r="L166" i="13" s="1"/>
  <c r="J421" i="9"/>
  <c r="K166" i="13" s="1"/>
  <c r="I421" i="9"/>
  <c r="J166" i="13" s="1"/>
  <c r="G421" i="9"/>
  <c r="H166" i="13" s="1"/>
  <c r="F421" i="9"/>
  <c r="G166" i="13" s="1"/>
  <c r="E421" i="9"/>
  <c r="F166" i="13" s="1"/>
  <c r="D421" i="9"/>
  <c r="E166" i="13" s="1"/>
  <c r="L420" i="9"/>
  <c r="K420" i="9"/>
  <c r="J420" i="9"/>
  <c r="I420" i="9"/>
  <c r="G420" i="9"/>
  <c r="F420" i="9"/>
  <c r="P420" i="9" s="1"/>
  <c r="E420" i="9"/>
  <c r="O420" i="9" s="1"/>
  <c r="D420" i="9"/>
  <c r="L419" i="9"/>
  <c r="K419" i="9"/>
  <c r="J419" i="9"/>
  <c r="I419" i="9"/>
  <c r="G419" i="9"/>
  <c r="F419" i="9"/>
  <c r="E419" i="9"/>
  <c r="D419" i="9"/>
  <c r="L418" i="9"/>
  <c r="M165" i="13" s="1"/>
  <c r="K418" i="9"/>
  <c r="L165" i="13" s="1"/>
  <c r="J418" i="9"/>
  <c r="K165" i="13" s="1"/>
  <c r="I418" i="9"/>
  <c r="J165" i="13" s="1"/>
  <c r="G418" i="9"/>
  <c r="H165" i="13" s="1"/>
  <c r="F418" i="9"/>
  <c r="G165" i="13" s="1"/>
  <c r="E418" i="9"/>
  <c r="F165" i="13" s="1"/>
  <c r="D418" i="9"/>
  <c r="E165" i="13" s="1"/>
  <c r="L417" i="9"/>
  <c r="M164" i="13" s="1"/>
  <c r="K417" i="9"/>
  <c r="L164" i="13" s="1"/>
  <c r="J417" i="9"/>
  <c r="K164" i="13" s="1"/>
  <c r="I417" i="9"/>
  <c r="J164" i="13" s="1"/>
  <c r="G417" i="9"/>
  <c r="H164" i="13" s="1"/>
  <c r="F417" i="9"/>
  <c r="G164" i="13" s="1"/>
  <c r="E417" i="9"/>
  <c r="F164" i="13" s="1"/>
  <c r="D417" i="9"/>
  <c r="E164" i="13" s="1"/>
  <c r="L416" i="9"/>
  <c r="K416" i="9"/>
  <c r="J416" i="9"/>
  <c r="I416" i="9"/>
  <c r="G416" i="9"/>
  <c r="F416" i="9"/>
  <c r="P416" i="9" s="1"/>
  <c r="E416" i="9"/>
  <c r="O416" i="9" s="1"/>
  <c r="D416" i="9"/>
  <c r="L415" i="9"/>
  <c r="K415" i="9"/>
  <c r="J415" i="9"/>
  <c r="I415" i="9"/>
  <c r="G415" i="9"/>
  <c r="F415" i="9"/>
  <c r="E415" i="9"/>
  <c r="D415" i="9"/>
  <c r="L414" i="9"/>
  <c r="M163" i="13" s="1"/>
  <c r="K414" i="9"/>
  <c r="L163" i="13" s="1"/>
  <c r="J414" i="9"/>
  <c r="K163" i="13" s="1"/>
  <c r="I414" i="9"/>
  <c r="J163" i="13" s="1"/>
  <c r="G414" i="9"/>
  <c r="H163" i="13" s="1"/>
  <c r="F414" i="9"/>
  <c r="G163" i="13" s="1"/>
  <c r="E414" i="9"/>
  <c r="F163" i="13" s="1"/>
  <c r="D414" i="9"/>
  <c r="E163" i="13" s="1"/>
  <c r="L413" i="9"/>
  <c r="K413" i="9"/>
  <c r="J413" i="9"/>
  <c r="I413" i="9"/>
  <c r="G413" i="9"/>
  <c r="F413" i="9"/>
  <c r="E413" i="9"/>
  <c r="D413" i="9"/>
  <c r="L412" i="9"/>
  <c r="K412" i="9"/>
  <c r="J412" i="9"/>
  <c r="I412" i="9"/>
  <c r="G412" i="9"/>
  <c r="F412" i="9"/>
  <c r="P412" i="9" s="1"/>
  <c r="E412" i="9"/>
  <c r="O412" i="9" s="1"/>
  <c r="D412" i="9"/>
  <c r="L411" i="9"/>
  <c r="M162" i="13" s="1"/>
  <c r="K411" i="9"/>
  <c r="L162" i="13" s="1"/>
  <c r="J411" i="9"/>
  <c r="K162" i="13" s="1"/>
  <c r="I411" i="9"/>
  <c r="J162" i="13" s="1"/>
  <c r="G411" i="9"/>
  <c r="H162" i="13" s="1"/>
  <c r="F411" i="9"/>
  <c r="G162" i="13" s="1"/>
  <c r="E411" i="9"/>
  <c r="F162" i="13" s="1"/>
  <c r="D411" i="9"/>
  <c r="E162" i="13" s="1"/>
  <c r="L410" i="9"/>
  <c r="M161" i="13" s="1"/>
  <c r="K410" i="9"/>
  <c r="L161" i="13" s="1"/>
  <c r="J410" i="9"/>
  <c r="K161" i="13" s="1"/>
  <c r="I410" i="9"/>
  <c r="J161" i="13" s="1"/>
  <c r="G410" i="9"/>
  <c r="H161" i="13" s="1"/>
  <c r="F410" i="9"/>
  <c r="G161" i="13" s="1"/>
  <c r="E410" i="9"/>
  <c r="F161" i="13" s="1"/>
  <c r="D410" i="9"/>
  <c r="E161" i="13" s="1"/>
  <c r="L409" i="9"/>
  <c r="K409" i="9"/>
  <c r="J409" i="9"/>
  <c r="I409" i="9"/>
  <c r="G409" i="9"/>
  <c r="F409" i="9"/>
  <c r="E409" i="9"/>
  <c r="D409" i="9"/>
  <c r="L408" i="9"/>
  <c r="M160" i="13" s="1"/>
  <c r="K408" i="9"/>
  <c r="L160" i="13" s="1"/>
  <c r="J408" i="9"/>
  <c r="K160" i="13" s="1"/>
  <c r="I408" i="9"/>
  <c r="J160" i="13" s="1"/>
  <c r="G408" i="9"/>
  <c r="H160" i="13" s="1"/>
  <c r="F408" i="9"/>
  <c r="G160" i="13" s="1"/>
  <c r="E408" i="9"/>
  <c r="F160" i="13" s="1"/>
  <c r="D408" i="9"/>
  <c r="E160" i="13" s="1"/>
  <c r="L407" i="9"/>
  <c r="K407" i="9"/>
  <c r="J407" i="9"/>
  <c r="I407" i="9"/>
  <c r="G407" i="9"/>
  <c r="F407" i="9"/>
  <c r="E407" i="9"/>
  <c r="D407" i="9"/>
  <c r="L406" i="9"/>
  <c r="K406" i="9"/>
  <c r="J406" i="9"/>
  <c r="I406" i="9"/>
  <c r="G406" i="9"/>
  <c r="F406" i="9"/>
  <c r="E406" i="9"/>
  <c r="O406" i="9" s="1"/>
  <c r="D406" i="9"/>
  <c r="L405" i="9"/>
  <c r="K405" i="9"/>
  <c r="J405" i="9"/>
  <c r="I405" i="9"/>
  <c r="G405" i="9"/>
  <c r="F405" i="9"/>
  <c r="E405" i="9"/>
  <c r="D405" i="9"/>
  <c r="L404" i="9"/>
  <c r="M159" i="13" s="1"/>
  <c r="K404" i="9"/>
  <c r="L159" i="13" s="1"/>
  <c r="J404" i="9"/>
  <c r="K159" i="13" s="1"/>
  <c r="I404" i="9"/>
  <c r="J159" i="13" s="1"/>
  <c r="G404" i="9"/>
  <c r="H159" i="13" s="1"/>
  <c r="F404" i="9"/>
  <c r="G159" i="13" s="1"/>
  <c r="E404" i="9"/>
  <c r="F159" i="13" s="1"/>
  <c r="D404" i="9"/>
  <c r="E159" i="13" s="1"/>
  <c r="L403" i="9"/>
  <c r="K403" i="9"/>
  <c r="J403" i="9"/>
  <c r="I403" i="9"/>
  <c r="G403" i="9"/>
  <c r="F403" i="9"/>
  <c r="E403" i="9"/>
  <c r="D403" i="9"/>
  <c r="L402" i="9"/>
  <c r="K402" i="9"/>
  <c r="J402" i="9"/>
  <c r="I402" i="9"/>
  <c r="G402" i="9"/>
  <c r="F402" i="9"/>
  <c r="E402" i="9"/>
  <c r="D402" i="9"/>
  <c r="L401" i="9"/>
  <c r="K401" i="9"/>
  <c r="J401" i="9"/>
  <c r="I401" i="9"/>
  <c r="G401" i="9"/>
  <c r="F401" i="9"/>
  <c r="E401" i="9"/>
  <c r="D401" i="9"/>
  <c r="L400" i="9"/>
  <c r="K400" i="9"/>
  <c r="J400" i="9"/>
  <c r="I400" i="9"/>
  <c r="G400" i="9"/>
  <c r="F400" i="9"/>
  <c r="P400" i="9" s="1"/>
  <c r="E400" i="9"/>
  <c r="O400" i="9" s="1"/>
  <c r="D400" i="9"/>
  <c r="L399" i="9"/>
  <c r="M158" i="13" s="1"/>
  <c r="K399" i="9"/>
  <c r="L158" i="13" s="1"/>
  <c r="J399" i="9"/>
  <c r="K158" i="13" s="1"/>
  <c r="I399" i="9"/>
  <c r="J158" i="13" s="1"/>
  <c r="G399" i="9"/>
  <c r="H158" i="13" s="1"/>
  <c r="F399" i="9"/>
  <c r="G158" i="13" s="1"/>
  <c r="E399" i="9"/>
  <c r="F158" i="13" s="1"/>
  <c r="D399" i="9"/>
  <c r="E158" i="13" s="1"/>
  <c r="L398" i="9"/>
  <c r="M157" i="13" s="1"/>
  <c r="K398" i="9"/>
  <c r="L157" i="13" s="1"/>
  <c r="J398" i="9"/>
  <c r="K157" i="13" s="1"/>
  <c r="I398" i="9"/>
  <c r="J157" i="13" s="1"/>
  <c r="G398" i="9"/>
  <c r="H157" i="13" s="1"/>
  <c r="F398" i="9"/>
  <c r="G157" i="13" s="1"/>
  <c r="E398" i="9"/>
  <c r="F157" i="13" s="1"/>
  <c r="D398" i="9"/>
  <c r="E157" i="13" s="1"/>
  <c r="L397" i="9"/>
  <c r="M156" i="13" s="1"/>
  <c r="K397" i="9"/>
  <c r="L156" i="13" s="1"/>
  <c r="J397" i="9"/>
  <c r="K156" i="13" s="1"/>
  <c r="I397" i="9"/>
  <c r="J156" i="13" s="1"/>
  <c r="G397" i="9"/>
  <c r="H156" i="13" s="1"/>
  <c r="F397" i="9"/>
  <c r="G156" i="13" s="1"/>
  <c r="E397" i="9"/>
  <c r="F156" i="13" s="1"/>
  <c r="D397" i="9"/>
  <c r="E156" i="13" s="1"/>
  <c r="L396" i="9"/>
  <c r="K396" i="9"/>
  <c r="J396" i="9"/>
  <c r="I396" i="9"/>
  <c r="G396" i="9"/>
  <c r="F396" i="9"/>
  <c r="P396" i="9" s="1"/>
  <c r="E396" i="9"/>
  <c r="O396" i="9" s="1"/>
  <c r="D396" i="9"/>
  <c r="L395" i="9"/>
  <c r="M155" i="13" s="1"/>
  <c r="K395" i="9"/>
  <c r="L155" i="13" s="1"/>
  <c r="J395" i="9"/>
  <c r="K155" i="13" s="1"/>
  <c r="I395" i="9"/>
  <c r="J155" i="13" s="1"/>
  <c r="G395" i="9"/>
  <c r="H155" i="13" s="1"/>
  <c r="F395" i="9"/>
  <c r="G155" i="13" s="1"/>
  <c r="E395" i="9"/>
  <c r="F155" i="13" s="1"/>
  <c r="D395" i="9"/>
  <c r="E155" i="13" s="1"/>
  <c r="L394" i="9"/>
  <c r="K394" i="9"/>
  <c r="J394" i="9"/>
  <c r="I394" i="9"/>
  <c r="G394" i="9"/>
  <c r="F394" i="9"/>
  <c r="P394" i="9" s="1"/>
  <c r="E394" i="9"/>
  <c r="O394" i="9" s="1"/>
  <c r="D394" i="9"/>
  <c r="L393" i="9"/>
  <c r="K393" i="9"/>
  <c r="J393" i="9"/>
  <c r="I393" i="9"/>
  <c r="G393" i="9"/>
  <c r="F393" i="9"/>
  <c r="E393" i="9"/>
  <c r="D393" i="9"/>
  <c r="L392" i="9"/>
  <c r="K392" i="9"/>
  <c r="J392" i="9"/>
  <c r="I392" i="9"/>
  <c r="G392" i="9"/>
  <c r="F392" i="9"/>
  <c r="P392" i="9" s="1"/>
  <c r="E392" i="9"/>
  <c r="O392" i="9" s="1"/>
  <c r="D392" i="9"/>
  <c r="L391" i="9"/>
  <c r="K391" i="9"/>
  <c r="J391" i="9"/>
  <c r="I391" i="9"/>
  <c r="G391" i="9"/>
  <c r="F391" i="9"/>
  <c r="E391" i="9"/>
  <c r="D391" i="9"/>
  <c r="L390" i="9"/>
  <c r="K390" i="9"/>
  <c r="J390" i="9"/>
  <c r="I390" i="9"/>
  <c r="G390" i="9"/>
  <c r="F390" i="9"/>
  <c r="E390" i="9"/>
  <c r="O390" i="9" s="1"/>
  <c r="D390" i="9"/>
  <c r="L389" i="9"/>
  <c r="K389" i="9"/>
  <c r="J389" i="9"/>
  <c r="I389" i="9"/>
  <c r="G389" i="9"/>
  <c r="F389" i="9"/>
  <c r="E389" i="9"/>
  <c r="D389" i="9"/>
  <c r="L388" i="9"/>
  <c r="K388" i="9"/>
  <c r="J388" i="9"/>
  <c r="I388" i="9"/>
  <c r="G388" i="9"/>
  <c r="F388" i="9"/>
  <c r="E388" i="9"/>
  <c r="O388" i="9" s="1"/>
  <c r="D388" i="9"/>
  <c r="L387" i="9"/>
  <c r="K387" i="9"/>
  <c r="J387" i="9"/>
  <c r="I387" i="9"/>
  <c r="G387" i="9"/>
  <c r="F387" i="9"/>
  <c r="E387" i="9"/>
  <c r="D387" i="9"/>
  <c r="L386" i="9"/>
  <c r="M154" i="13" s="1"/>
  <c r="K386" i="9"/>
  <c r="L154" i="13" s="1"/>
  <c r="J386" i="9"/>
  <c r="K154" i="13" s="1"/>
  <c r="I386" i="9"/>
  <c r="J154" i="13" s="1"/>
  <c r="G386" i="9"/>
  <c r="H154" i="13" s="1"/>
  <c r="F386" i="9"/>
  <c r="G154" i="13" s="1"/>
  <c r="E386" i="9"/>
  <c r="F154" i="13" s="1"/>
  <c r="D386" i="9"/>
  <c r="E154" i="13" s="1"/>
  <c r="L385" i="9"/>
  <c r="M153" i="13" s="1"/>
  <c r="K385" i="9"/>
  <c r="L153" i="13" s="1"/>
  <c r="J385" i="9"/>
  <c r="K153" i="13" s="1"/>
  <c r="I385" i="9"/>
  <c r="J153" i="13" s="1"/>
  <c r="G385" i="9"/>
  <c r="H153" i="13" s="1"/>
  <c r="F385" i="9"/>
  <c r="G153" i="13" s="1"/>
  <c r="E385" i="9"/>
  <c r="F153" i="13" s="1"/>
  <c r="D385" i="9"/>
  <c r="E153" i="13" s="1"/>
  <c r="L384" i="9"/>
  <c r="K384" i="9"/>
  <c r="J384" i="9"/>
  <c r="I384" i="9"/>
  <c r="G384" i="9"/>
  <c r="F384" i="9"/>
  <c r="P384" i="9" s="1"/>
  <c r="E384" i="9"/>
  <c r="O384" i="9" s="1"/>
  <c r="D384" i="9"/>
  <c r="L383" i="9"/>
  <c r="K383" i="9"/>
  <c r="J383" i="9"/>
  <c r="I383" i="9"/>
  <c r="G383" i="9"/>
  <c r="F383" i="9"/>
  <c r="E383" i="9"/>
  <c r="D383" i="9"/>
  <c r="L382" i="9"/>
  <c r="M152" i="13" s="1"/>
  <c r="K382" i="9"/>
  <c r="L152" i="13" s="1"/>
  <c r="J382" i="9"/>
  <c r="K152" i="13" s="1"/>
  <c r="I382" i="9"/>
  <c r="J152" i="13" s="1"/>
  <c r="G382" i="9"/>
  <c r="H152" i="13" s="1"/>
  <c r="F382" i="9"/>
  <c r="G152" i="13" s="1"/>
  <c r="E382" i="9"/>
  <c r="F152" i="13" s="1"/>
  <c r="D382" i="9"/>
  <c r="E152" i="13" s="1"/>
  <c r="L381" i="9"/>
  <c r="K381" i="9"/>
  <c r="J381" i="9"/>
  <c r="I381" i="9"/>
  <c r="G381" i="9"/>
  <c r="F381" i="9"/>
  <c r="E381" i="9"/>
  <c r="D381" i="9"/>
  <c r="L380" i="9"/>
  <c r="M151" i="13" s="1"/>
  <c r="K380" i="9"/>
  <c r="L151" i="13" s="1"/>
  <c r="J380" i="9"/>
  <c r="K151" i="13" s="1"/>
  <c r="I380" i="9"/>
  <c r="J151" i="13" s="1"/>
  <c r="G380" i="9"/>
  <c r="H151" i="13" s="1"/>
  <c r="F380" i="9"/>
  <c r="G151" i="13" s="1"/>
  <c r="E380" i="9"/>
  <c r="F151" i="13" s="1"/>
  <c r="D380" i="9"/>
  <c r="E151" i="13" s="1"/>
  <c r="L379" i="9"/>
  <c r="K379" i="9"/>
  <c r="J379" i="9"/>
  <c r="I379" i="9"/>
  <c r="G379" i="9"/>
  <c r="F379" i="9"/>
  <c r="E379" i="9"/>
  <c r="D379" i="9"/>
  <c r="L378" i="9"/>
  <c r="M150" i="13" s="1"/>
  <c r="K378" i="9"/>
  <c r="L150" i="13" s="1"/>
  <c r="J378" i="9"/>
  <c r="K150" i="13" s="1"/>
  <c r="I378" i="9"/>
  <c r="J150" i="13" s="1"/>
  <c r="G378" i="9"/>
  <c r="H150" i="13" s="1"/>
  <c r="F378" i="9"/>
  <c r="G150" i="13" s="1"/>
  <c r="E378" i="9"/>
  <c r="F150" i="13" s="1"/>
  <c r="D378" i="9"/>
  <c r="E150" i="13" s="1"/>
  <c r="L377" i="9"/>
  <c r="K377" i="9"/>
  <c r="J377" i="9"/>
  <c r="I377" i="9"/>
  <c r="G377" i="9"/>
  <c r="F377" i="9"/>
  <c r="E377" i="9"/>
  <c r="D377" i="9"/>
  <c r="L376" i="9"/>
  <c r="M149" i="13" s="1"/>
  <c r="K376" i="9"/>
  <c r="L149" i="13" s="1"/>
  <c r="J376" i="9"/>
  <c r="K149" i="13" s="1"/>
  <c r="I376" i="9"/>
  <c r="J149" i="13" s="1"/>
  <c r="G376" i="9"/>
  <c r="H149" i="13" s="1"/>
  <c r="F376" i="9"/>
  <c r="G149" i="13" s="1"/>
  <c r="E376" i="9"/>
  <c r="F149" i="13" s="1"/>
  <c r="D376" i="9"/>
  <c r="E149" i="13" s="1"/>
  <c r="L375" i="9"/>
  <c r="K375" i="9"/>
  <c r="J375" i="9"/>
  <c r="I375" i="9"/>
  <c r="G375" i="9"/>
  <c r="F375" i="9"/>
  <c r="E375" i="9"/>
  <c r="D375" i="9"/>
  <c r="L374" i="9"/>
  <c r="M148" i="13" s="1"/>
  <c r="K374" i="9"/>
  <c r="L148" i="13" s="1"/>
  <c r="J374" i="9"/>
  <c r="K148" i="13" s="1"/>
  <c r="I374" i="9"/>
  <c r="J148" i="13" s="1"/>
  <c r="G374" i="9"/>
  <c r="H148" i="13" s="1"/>
  <c r="F374" i="9"/>
  <c r="G148" i="13" s="1"/>
  <c r="E374" i="9"/>
  <c r="F148" i="13" s="1"/>
  <c r="D374" i="9"/>
  <c r="E148" i="13" s="1"/>
  <c r="L373" i="9"/>
  <c r="K373" i="9"/>
  <c r="J373" i="9"/>
  <c r="I373" i="9"/>
  <c r="G373" i="9"/>
  <c r="F373" i="9"/>
  <c r="E373" i="9"/>
  <c r="D373" i="9"/>
  <c r="L372" i="9"/>
  <c r="K372" i="9"/>
  <c r="J372" i="9"/>
  <c r="I372" i="9"/>
  <c r="G372" i="9"/>
  <c r="F372" i="9"/>
  <c r="E372" i="9"/>
  <c r="O372" i="9" s="1"/>
  <c r="D372" i="9"/>
  <c r="L371" i="9"/>
  <c r="K371" i="9"/>
  <c r="J371" i="9"/>
  <c r="I371" i="9"/>
  <c r="G371" i="9"/>
  <c r="F371" i="9"/>
  <c r="E371" i="9"/>
  <c r="D371" i="9"/>
  <c r="L370" i="9"/>
  <c r="M147" i="13" s="1"/>
  <c r="K370" i="9"/>
  <c r="L147" i="13" s="1"/>
  <c r="J370" i="9"/>
  <c r="K147" i="13" s="1"/>
  <c r="I370" i="9"/>
  <c r="J147" i="13" s="1"/>
  <c r="G370" i="9"/>
  <c r="H147" i="13" s="1"/>
  <c r="F370" i="9"/>
  <c r="G147" i="13" s="1"/>
  <c r="E370" i="9"/>
  <c r="F147" i="13" s="1"/>
  <c r="D370" i="9"/>
  <c r="E147" i="13" s="1"/>
  <c r="L369" i="9"/>
  <c r="M146" i="13" s="1"/>
  <c r="K369" i="9"/>
  <c r="L146" i="13" s="1"/>
  <c r="J369" i="9"/>
  <c r="K146" i="13" s="1"/>
  <c r="I369" i="9"/>
  <c r="J146" i="13" s="1"/>
  <c r="G369" i="9"/>
  <c r="H146" i="13" s="1"/>
  <c r="F369" i="9"/>
  <c r="G146" i="13" s="1"/>
  <c r="E369" i="9"/>
  <c r="F146" i="13" s="1"/>
  <c r="D369" i="9"/>
  <c r="E146" i="13" s="1"/>
  <c r="L368" i="9"/>
  <c r="K368" i="9"/>
  <c r="J368" i="9"/>
  <c r="I368" i="9"/>
  <c r="G368" i="9"/>
  <c r="F368" i="9"/>
  <c r="E368" i="9"/>
  <c r="O368" i="9" s="1"/>
  <c r="D368" i="9"/>
  <c r="L367" i="9"/>
  <c r="K367" i="9"/>
  <c r="J367" i="9"/>
  <c r="I367" i="9"/>
  <c r="G367" i="9"/>
  <c r="F367" i="9"/>
  <c r="E367" i="9"/>
  <c r="D367" i="9"/>
  <c r="L366" i="9"/>
  <c r="K366" i="9"/>
  <c r="J366" i="9"/>
  <c r="I366" i="9"/>
  <c r="G366" i="9"/>
  <c r="F366" i="9"/>
  <c r="P366" i="9" s="1"/>
  <c r="E366" i="9"/>
  <c r="O366" i="9" s="1"/>
  <c r="D366" i="9"/>
  <c r="L365" i="9"/>
  <c r="K365" i="9"/>
  <c r="J365" i="9"/>
  <c r="I365" i="9"/>
  <c r="G365" i="9"/>
  <c r="F365" i="9"/>
  <c r="E365" i="9"/>
  <c r="D365" i="9"/>
  <c r="L364" i="9"/>
  <c r="K364" i="9"/>
  <c r="J364" i="9"/>
  <c r="I364" i="9"/>
  <c r="G364" i="9"/>
  <c r="F364" i="9"/>
  <c r="E364" i="9"/>
  <c r="O364" i="9" s="1"/>
  <c r="D364" i="9"/>
  <c r="L363" i="9"/>
  <c r="M145" i="13" s="1"/>
  <c r="K363" i="9"/>
  <c r="L145" i="13" s="1"/>
  <c r="J363" i="9"/>
  <c r="K145" i="13" s="1"/>
  <c r="I363" i="9"/>
  <c r="J145" i="13" s="1"/>
  <c r="G363" i="9"/>
  <c r="H145" i="13" s="1"/>
  <c r="F363" i="9"/>
  <c r="G145" i="13" s="1"/>
  <c r="E363" i="9"/>
  <c r="F145" i="13" s="1"/>
  <c r="D363" i="9"/>
  <c r="E145" i="13" s="1"/>
  <c r="L362" i="9"/>
  <c r="K362" i="9"/>
  <c r="J362" i="9"/>
  <c r="I362" i="9"/>
  <c r="G362" i="9"/>
  <c r="F362" i="9"/>
  <c r="P362" i="9" s="1"/>
  <c r="E362" i="9"/>
  <c r="O362" i="9" s="1"/>
  <c r="D362" i="9"/>
  <c r="L361" i="9"/>
  <c r="K361" i="9"/>
  <c r="J361" i="9"/>
  <c r="I361" i="9"/>
  <c r="G361" i="9"/>
  <c r="F361" i="9"/>
  <c r="E361" i="9"/>
  <c r="D361" i="9"/>
  <c r="L360" i="9"/>
  <c r="K360" i="9"/>
  <c r="J360" i="9"/>
  <c r="I360" i="9"/>
  <c r="G360" i="9"/>
  <c r="F360" i="9"/>
  <c r="E360" i="9"/>
  <c r="O360" i="9" s="1"/>
  <c r="D360" i="9"/>
  <c r="L359" i="9"/>
  <c r="M144" i="13" s="1"/>
  <c r="K359" i="9"/>
  <c r="L144" i="13" s="1"/>
  <c r="J359" i="9"/>
  <c r="K144" i="13" s="1"/>
  <c r="I359" i="9"/>
  <c r="J144" i="13" s="1"/>
  <c r="G359" i="9"/>
  <c r="H144" i="13" s="1"/>
  <c r="F359" i="9"/>
  <c r="G144" i="13" s="1"/>
  <c r="E359" i="9"/>
  <c r="F144" i="13" s="1"/>
  <c r="D359" i="9"/>
  <c r="E144" i="13" s="1"/>
  <c r="L358" i="9"/>
  <c r="K358" i="9"/>
  <c r="J358" i="9"/>
  <c r="I358" i="9"/>
  <c r="G358" i="9"/>
  <c r="F358" i="9"/>
  <c r="P358" i="9" s="1"/>
  <c r="E358" i="9"/>
  <c r="O358" i="9" s="1"/>
  <c r="D358" i="9"/>
  <c r="L357" i="9"/>
  <c r="M143" i="13" s="1"/>
  <c r="K357" i="9"/>
  <c r="L143" i="13" s="1"/>
  <c r="J357" i="9"/>
  <c r="K143" i="13" s="1"/>
  <c r="I357" i="9"/>
  <c r="J143" i="13" s="1"/>
  <c r="G357" i="9"/>
  <c r="H143" i="13" s="1"/>
  <c r="F357" i="9"/>
  <c r="G143" i="13" s="1"/>
  <c r="E357" i="9"/>
  <c r="F143" i="13" s="1"/>
  <c r="D357" i="9"/>
  <c r="E143" i="13" s="1"/>
  <c r="L356" i="9"/>
  <c r="K356" i="9"/>
  <c r="J356" i="9"/>
  <c r="I356" i="9"/>
  <c r="G356" i="9"/>
  <c r="F356" i="9"/>
  <c r="E356" i="9"/>
  <c r="O356" i="9" s="1"/>
  <c r="D356" i="9"/>
  <c r="L355" i="9"/>
  <c r="M142" i="13" s="1"/>
  <c r="K355" i="9"/>
  <c r="L142" i="13" s="1"/>
  <c r="J355" i="9"/>
  <c r="K142" i="13" s="1"/>
  <c r="I355" i="9"/>
  <c r="J142" i="13" s="1"/>
  <c r="G355" i="9"/>
  <c r="H142" i="13" s="1"/>
  <c r="F355" i="9"/>
  <c r="G142" i="13" s="1"/>
  <c r="E355" i="9"/>
  <c r="F142" i="13" s="1"/>
  <c r="D355" i="9"/>
  <c r="E142" i="13" s="1"/>
  <c r="L354" i="9"/>
  <c r="K354" i="9"/>
  <c r="J354" i="9"/>
  <c r="I354" i="9"/>
  <c r="G354" i="9"/>
  <c r="F354" i="9"/>
  <c r="P354" i="9" s="1"/>
  <c r="E354" i="9"/>
  <c r="O354" i="9" s="1"/>
  <c r="D354" i="9"/>
  <c r="L353" i="9"/>
  <c r="M141" i="13" s="1"/>
  <c r="K353" i="9"/>
  <c r="L141" i="13" s="1"/>
  <c r="J353" i="9"/>
  <c r="K141" i="13" s="1"/>
  <c r="I353" i="9"/>
  <c r="J141" i="13" s="1"/>
  <c r="G353" i="9"/>
  <c r="H141" i="13" s="1"/>
  <c r="F353" i="9"/>
  <c r="G141" i="13" s="1"/>
  <c r="E353" i="9"/>
  <c r="F141" i="13" s="1"/>
  <c r="D353" i="9"/>
  <c r="E141" i="13" s="1"/>
  <c r="L352" i="9"/>
  <c r="K352" i="9"/>
  <c r="J352" i="9"/>
  <c r="I352" i="9"/>
  <c r="G352" i="9"/>
  <c r="F352" i="9"/>
  <c r="E352" i="9"/>
  <c r="O352" i="9" s="1"/>
  <c r="D352" i="9"/>
  <c r="L351" i="9"/>
  <c r="K351" i="9"/>
  <c r="J351" i="9"/>
  <c r="I351" i="9"/>
  <c r="G351" i="9"/>
  <c r="F351" i="9"/>
  <c r="E351" i="9"/>
  <c r="D351" i="9"/>
  <c r="L350" i="9"/>
  <c r="M140" i="13" s="1"/>
  <c r="K350" i="9"/>
  <c r="L140" i="13" s="1"/>
  <c r="J350" i="9"/>
  <c r="K140" i="13" s="1"/>
  <c r="I350" i="9"/>
  <c r="J140" i="13" s="1"/>
  <c r="G350" i="9"/>
  <c r="H140" i="13" s="1"/>
  <c r="F350" i="9"/>
  <c r="G140" i="13" s="1"/>
  <c r="E350" i="9"/>
  <c r="F140" i="13" s="1"/>
  <c r="D350" i="9"/>
  <c r="E140" i="13" s="1"/>
  <c r="L349" i="9"/>
  <c r="M139" i="13" s="1"/>
  <c r="K349" i="9"/>
  <c r="L139" i="13" s="1"/>
  <c r="J349" i="9"/>
  <c r="K139" i="13" s="1"/>
  <c r="I349" i="9"/>
  <c r="J139" i="13" s="1"/>
  <c r="G349" i="9"/>
  <c r="H139" i="13" s="1"/>
  <c r="F349" i="9"/>
  <c r="G139" i="13" s="1"/>
  <c r="E349" i="9"/>
  <c r="F139" i="13" s="1"/>
  <c r="D349" i="9"/>
  <c r="E139" i="13" s="1"/>
  <c r="L348" i="9"/>
  <c r="K348" i="9"/>
  <c r="J348" i="9"/>
  <c r="I348" i="9"/>
  <c r="G348" i="9"/>
  <c r="F348" i="9"/>
  <c r="E348" i="9"/>
  <c r="O348" i="9" s="1"/>
  <c r="D348" i="9"/>
  <c r="L347" i="9"/>
  <c r="K347" i="9"/>
  <c r="J347" i="9"/>
  <c r="I347" i="9"/>
  <c r="G347" i="9"/>
  <c r="F347" i="9"/>
  <c r="E347" i="9"/>
  <c r="D347" i="9"/>
  <c r="L346" i="9"/>
  <c r="M138" i="13" s="1"/>
  <c r="K346" i="9"/>
  <c r="L138" i="13" s="1"/>
  <c r="J346" i="9"/>
  <c r="K138" i="13" s="1"/>
  <c r="I346" i="9"/>
  <c r="J138" i="13" s="1"/>
  <c r="G346" i="9"/>
  <c r="H138" i="13" s="1"/>
  <c r="F346" i="9"/>
  <c r="G138" i="13" s="1"/>
  <c r="E346" i="9"/>
  <c r="F138" i="13" s="1"/>
  <c r="D346" i="9"/>
  <c r="E138" i="13" s="1"/>
  <c r="L345" i="9"/>
  <c r="K345" i="9"/>
  <c r="J345" i="9"/>
  <c r="I345" i="9"/>
  <c r="G345" i="9"/>
  <c r="F345" i="9"/>
  <c r="E345" i="9"/>
  <c r="D345" i="9"/>
  <c r="L344" i="9"/>
  <c r="M137" i="13" s="1"/>
  <c r="K344" i="9"/>
  <c r="L137" i="13" s="1"/>
  <c r="J344" i="9"/>
  <c r="K137" i="13" s="1"/>
  <c r="I344" i="9"/>
  <c r="J137" i="13" s="1"/>
  <c r="G344" i="9"/>
  <c r="H137" i="13" s="1"/>
  <c r="F344" i="9"/>
  <c r="G137" i="13" s="1"/>
  <c r="E344" i="9"/>
  <c r="F137" i="13" s="1"/>
  <c r="D344" i="9"/>
  <c r="E137" i="13" s="1"/>
  <c r="L343" i="9"/>
  <c r="K343" i="9"/>
  <c r="J343" i="9"/>
  <c r="I343" i="9"/>
  <c r="G343" i="9"/>
  <c r="F343" i="9"/>
  <c r="E343" i="9"/>
  <c r="D343" i="9"/>
  <c r="L342" i="9"/>
  <c r="M136" i="13" s="1"/>
  <c r="K342" i="9"/>
  <c r="L136" i="13" s="1"/>
  <c r="J342" i="9"/>
  <c r="K136" i="13" s="1"/>
  <c r="I342" i="9"/>
  <c r="J136" i="13" s="1"/>
  <c r="G342" i="9"/>
  <c r="H136" i="13" s="1"/>
  <c r="F342" i="9"/>
  <c r="G136" i="13" s="1"/>
  <c r="E342" i="9"/>
  <c r="F136" i="13" s="1"/>
  <c r="D342" i="9"/>
  <c r="E136" i="13" s="1"/>
  <c r="L341" i="9"/>
  <c r="M135" i="13" s="1"/>
  <c r="K341" i="9"/>
  <c r="L135" i="13" s="1"/>
  <c r="J341" i="9"/>
  <c r="K135" i="13" s="1"/>
  <c r="I341" i="9"/>
  <c r="J135" i="13" s="1"/>
  <c r="G341" i="9"/>
  <c r="H135" i="13" s="1"/>
  <c r="F341" i="9"/>
  <c r="G135" i="13" s="1"/>
  <c r="E341" i="9"/>
  <c r="F135" i="13" s="1"/>
  <c r="D341" i="9"/>
  <c r="E135" i="13" s="1"/>
  <c r="L340" i="9"/>
  <c r="K340" i="9"/>
  <c r="J340" i="9"/>
  <c r="I340" i="9"/>
  <c r="G340" i="9"/>
  <c r="F340" i="9"/>
  <c r="P340" i="9" s="1"/>
  <c r="E340" i="9"/>
  <c r="O340" i="9" s="1"/>
  <c r="D340" i="9"/>
  <c r="L339" i="9"/>
  <c r="K339" i="9"/>
  <c r="J339" i="9"/>
  <c r="I339" i="9"/>
  <c r="G339" i="9"/>
  <c r="F339" i="9"/>
  <c r="E339" i="9"/>
  <c r="D339" i="9"/>
  <c r="L338" i="9"/>
  <c r="K338" i="9"/>
  <c r="J338" i="9"/>
  <c r="I338" i="9"/>
  <c r="G338" i="9"/>
  <c r="F338" i="9"/>
  <c r="P338" i="9" s="1"/>
  <c r="E338" i="9"/>
  <c r="D338" i="9"/>
  <c r="L337" i="9"/>
  <c r="K337" i="9"/>
  <c r="J337" i="9"/>
  <c r="I337" i="9"/>
  <c r="G337" i="9"/>
  <c r="F337" i="9"/>
  <c r="E337" i="9"/>
  <c r="D337" i="9"/>
  <c r="L336" i="9"/>
  <c r="K336" i="9"/>
  <c r="J336" i="9"/>
  <c r="I336" i="9"/>
  <c r="G336" i="9"/>
  <c r="F336" i="9"/>
  <c r="P336" i="9" s="1"/>
  <c r="E336" i="9"/>
  <c r="O336" i="9" s="1"/>
  <c r="D336" i="9"/>
  <c r="L335" i="9"/>
  <c r="K335" i="9"/>
  <c r="J335" i="9"/>
  <c r="I335" i="9"/>
  <c r="G335" i="9"/>
  <c r="F335" i="9"/>
  <c r="E335" i="9"/>
  <c r="D335" i="9"/>
  <c r="L334" i="9"/>
  <c r="K334" i="9"/>
  <c r="J334" i="9"/>
  <c r="I334" i="9"/>
  <c r="G334" i="9"/>
  <c r="F334" i="9"/>
  <c r="P334" i="9" s="1"/>
  <c r="E334" i="9"/>
  <c r="D334" i="9"/>
  <c r="L333" i="9"/>
  <c r="K333" i="9"/>
  <c r="J333" i="9"/>
  <c r="I333" i="9"/>
  <c r="G333" i="9"/>
  <c r="F333" i="9"/>
  <c r="E333" i="9"/>
  <c r="D333" i="9"/>
  <c r="L332" i="9"/>
  <c r="M134" i="13" s="1"/>
  <c r="K332" i="9"/>
  <c r="L134" i="13" s="1"/>
  <c r="J332" i="9"/>
  <c r="K134" i="13" s="1"/>
  <c r="I332" i="9"/>
  <c r="J134" i="13" s="1"/>
  <c r="G332" i="9"/>
  <c r="H134" i="13" s="1"/>
  <c r="F332" i="9"/>
  <c r="G134" i="13" s="1"/>
  <c r="E332" i="9"/>
  <c r="F134" i="13" s="1"/>
  <c r="D332" i="9"/>
  <c r="E134" i="13" s="1"/>
  <c r="L331" i="9"/>
  <c r="K331" i="9"/>
  <c r="J331" i="9"/>
  <c r="I331" i="9"/>
  <c r="G331" i="9"/>
  <c r="F331" i="9"/>
  <c r="E331" i="9"/>
  <c r="D331" i="9"/>
  <c r="L330" i="9"/>
  <c r="K330" i="9"/>
  <c r="J330" i="9"/>
  <c r="I330" i="9"/>
  <c r="G330" i="9"/>
  <c r="F330" i="9"/>
  <c r="P330" i="9" s="1"/>
  <c r="E330" i="9"/>
  <c r="D330" i="9"/>
  <c r="L329" i="9"/>
  <c r="M133" i="13" s="1"/>
  <c r="K329" i="9"/>
  <c r="L133" i="13" s="1"/>
  <c r="J329" i="9"/>
  <c r="K133" i="13" s="1"/>
  <c r="I329" i="9"/>
  <c r="J133" i="13" s="1"/>
  <c r="G329" i="9"/>
  <c r="H133" i="13" s="1"/>
  <c r="F329" i="9"/>
  <c r="G133" i="13" s="1"/>
  <c r="E329" i="9"/>
  <c r="F133" i="13" s="1"/>
  <c r="D329" i="9"/>
  <c r="E133" i="13" s="1"/>
  <c r="L328" i="9"/>
  <c r="K328" i="9"/>
  <c r="J328" i="9"/>
  <c r="I328" i="9"/>
  <c r="G328" i="9"/>
  <c r="F328" i="9"/>
  <c r="P328" i="9" s="1"/>
  <c r="E328" i="9"/>
  <c r="O328" i="9" s="1"/>
  <c r="D328" i="9"/>
  <c r="L327" i="9"/>
  <c r="M132" i="13" s="1"/>
  <c r="K327" i="9"/>
  <c r="L132" i="13" s="1"/>
  <c r="J327" i="9"/>
  <c r="K132" i="13" s="1"/>
  <c r="I327" i="9"/>
  <c r="J132" i="13" s="1"/>
  <c r="G327" i="9"/>
  <c r="H132" i="13" s="1"/>
  <c r="F327" i="9"/>
  <c r="G132" i="13" s="1"/>
  <c r="E327" i="9"/>
  <c r="D327" i="9"/>
  <c r="E132" i="13" s="1"/>
  <c r="L326" i="9"/>
  <c r="K326" i="9"/>
  <c r="J326" i="9"/>
  <c r="I326" i="9"/>
  <c r="G326" i="9"/>
  <c r="F326" i="9"/>
  <c r="P326" i="9" s="1"/>
  <c r="E326" i="9"/>
  <c r="D326" i="9"/>
  <c r="L325" i="9"/>
  <c r="K325" i="9"/>
  <c r="J325" i="9"/>
  <c r="I325" i="9"/>
  <c r="G325" i="9"/>
  <c r="F325" i="9"/>
  <c r="E325" i="9"/>
  <c r="D325" i="9"/>
  <c r="L324" i="9"/>
  <c r="K324" i="9"/>
  <c r="J324" i="9"/>
  <c r="I324" i="9"/>
  <c r="G324" i="9"/>
  <c r="F324" i="9"/>
  <c r="P324" i="9" s="1"/>
  <c r="E324" i="9"/>
  <c r="O324" i="9" s="1"/>
  <c r="D324" i="9"/>
  <c r="L323" i="9"/>
  <c r="K323" i="9"/>
  <c r="J323" i="9"/>
  <c r="I323" i="9"/>
  <c r="G323" i="9"/>
  <c r="F323" i="9"/>
  <c r="E323" i="9"/>
  <c r="D323" i="9"/>
  <c r="L322" i="9"/>
  <c r="K322" i="9"/>
  <c r="J322" i="9"/>
  <c r="I322" i="9"/>
  <c r="G322" i="9"/>
  <c r="F322" i="9"/>
  <c r="P322" i="9" s="1"/>
  <c r="E322" i="9"/>
  <c r="D322" i="9"/>
  <c r="L321" i="9"/>
  <c r="K321" i="9"/>
  <c r="J321" i="9"/>
  <c r="I321" i="9"/>
  <c r="G321" i="9"/>
  <c r="F321" i="9"/>
  <c r="E321" i="9"/>
  <c r="D321" i="9"/>
  <c r="L320" i="9"/>
  <c r="M131" i="13" s="1"/>
  <c r="K320" i="9"/>
  <c r="L131" i="13" s="1"/>
  <c r="J320" i="9"/>
  <c r="K131" i="13" s="1"/>
  <c r="I320" i="9"/>
  <c r="J131" i="13" s="1"/>
  <c r="G320" i="9"/>
  <c r="H131" i="13" s="1"/>
  <c r="F320" i="9"/>
  <c r="G131" i="13" s="1"/>
  <c r="E320" i="9"/>
  <c r="F131" i="13" s="1"/>
  <c r="D320" i="9"/>
  <c r="E131" i="13" s="1"/>
  <c r="L319" i="9"/>
  <c r="K319" i="9"/>
  <c r="J319" i="9"/>
  <c r="I319" i="9"/>
  <c r="G319" i="9"/>
  <c r="F319" i="9"/>
  <c r="E319" i="9"/>
  <c r="D319" i="9"/>
  <c r="L318" i="9"/>
  <c r="K318" i="9"/>
  <c r="J318" i="9"/>
  <c r="I318" i="9"/>
  <c r="G318" i="9"/>
  <c r="F318" i="9"/>
  <c r="P318" i="9" s="1"/>
  <c r="E318" i="9"/>
  <c r="D318" i="9"/>
  <c r="L317" i="9"/>
  <c r="K317" i="9"/>
  <c r="J317" i="9"/>
  <c r="I317" i="9"/>
  <c r="G317" i="9"/>
  <c r="F317" i="9"/>
  <c r="E317" i="9"/>
  <c r="D317" i="9"/>
  <c r="L316" i="9"/>
  <c r="K316" i="9"/>
  <c r="J316" i="9"/>
  <c r="I316" i="9"/>
  <c r="G316" i="9"/>
  <c r="F316" i="9"/>
  <c r="P316" i="9" s="1"/>
  <c r="E316" i="9"/>
  <c r="O316" i="9" s="1"/>
  <c r="D316" i="9"/>
  <c r="L315" i="9"/>
  <c r="K315" i="9"/>
  <c r="J315" i="9"/>
  <c r="I315" i="9"/>
  <c r="G315" i="9"/>
  <c r="F315" i="9"/>
  <c r="E315" i="9"/>
  <c r="D315" i="9"/>
  <c r="L314" i="9"/>
  <c r="M130" i="13" s="1"/>
  <c r="K314" i="9"/>
  <c r="L130" i="13" s="1"/>
  <c r="J314" i="9"/>
  <c r="K130" i="13" s="1"/>
  <c r="I314" i="9"/>
  <c r="J130" i="13" s="1"/>
  <c r="G314" i="9"/>
  <c r="H130" i="13" s="1"/>
  <c r="F314" i="9"/>
  <c r="G130" i="13" s="1"/>
  <c r="E314" i="9"/>
  <c r="F130" i="13" s="1"/>
  <c r="D314" i="9"/>
  <c r="E130" i="13" s="1"/>
  <c r="L313" i="9"/>
  <c r="K313" i="9"/>
  <c r="J313" i="9"/>
  <c r="I313" i="9"/>
  <c r="G313" i="9"/>
  <c r="F313" i="9"/>
  <c r="E313" i="9"/>
  <c r="D313" i="9"/>
  <c r="L312" i="9"/>
  <c r="M129" i="13" s="1"/>
  <c r="K312" i="9"/>
  <c r="L129" i="13" s="1"/>
  <c r="J312" i="9"/>
  <c r="K129" i="13" s="1"/>
  <c r="I312" i="9"/>
  <c r="J129" i="13" s="1"/>
  <c r="G312" i="9"/>
  <c r="H129" i="13" s="1"/>
  <c r="F312" i="9"/>
  <c r="G129" i="13" s="1"/>
  <c r="E312" i="9"/>
  <c r="F129" i="13" s="1"/>
  <c r="D312" i="9"/>
  <c r="E129" i="13" s="1"/>
  <c r="L311" i="9"/>
  <c r="K311" i="9"/>
  <c r="J311" i="9"/>
  <c r="I311" i="9"/>
  <c r="G311" i="9"/>
  <c r="F311" i="9"/>
  <c r="E311" i="9"/>
  <c r="D311" i="9"/>
  <c r="L310" i="9"/>
  <c r="M128" i="13" s="1"/>
  <c r="K310" i="9"/>
  <c r="L128" i="13" s="1"/>
  <c r="J310" i="9"/>
  <c r="K128" i="13" s="1"/>
  <c r="I310" i="9"/>
  <c r="J128" i="13" s="1"/>
  <c r="G310" i="9"/>
  <c r="H128" i="13" s="1"/>
  <c r="F310" i="9"/>
  <c r="G128" i="13" s="1"/>
  <c r="E310" i="9"/>
  <c r="D310" i="9"/>
  <c r="E128" i="13" s="1"/>
  <c r="L309" i="9"/>
  <c r="K309" i="9"/>
  <c r="J309" i="9"/>
  <c r="I309" i="9"/>
  <c r="G309" i="9"/>
  <c r="F309" i="9"/>
  <c r="E309" i="9"/>
  <c r="D309" i="9"/>
  <c r="L308" i="9"/>
  <c r="K308" i="9"/>
  <c r="J308" i="9"/>
  <c r="I308" i="9"/>
  <c r="G308" i="9"/>
  <c r="F308" i="9"/>
  <c r="P308" i="9" s="1"/>
  <c r="E308" i="9"/>
  <c r="O308" i="9" s="1"/>
  <c r="D308" i="9"/>
  <c r="L307" i="9"/>
  <c r="M127" i="13" s="1"/>
  <c r="K307" i="9"/>
  <c r="L127" i="13" s="1"/>
  <c r="J307" i="9"/>
  <c r="K127" i="13" s="1"/>
  <c r="I307" i="9"/>
  <c r="J127" i="13" s="1"/>
  <c r="G307" i="9"/>
  <c r="H127" i="13" s="1"/>
  <c r="F307" i="9"/>
  <c r="G127" i="13" s="1"/>
  <c r="E307" i="9"/>
  <c r="F127" i="13" s="1"/>
  <c r="D307" i="9"/>
  <c r="E127" i="13" s="1"/>
  <c r="L306" i="9"/>
  <c r="K306" i="9"/>
  <c r="J306" i="9"/>
  <c r="I306" i="9"/>
  <c r="G306" i="9"/>
  <c r="F306" i="9"/>
  <c r="E306" i="9"/>
  <c r="D306" i="9"/>
  <c r="L305" i="9"/>
  <c r="M126" i="13" s="1"/>
  <c r="K305" i="9"/>
  <c r="L126" i="13" s="1"/>
  <c r="J305" i="9"/>
  <c r="K126" i="13" s="1"/>
  <c r="I305" i="9"/>
  <c r="J126" i="13" s="1"/>
  <c r="G305" i="9"/>
  <c r="H126" i="13" s="1"/>
  <c r="F305" i="9"/>
  <c r="G126" i="13" s="1"/>
  <c r="E305" i="9"/>
  <c r="D305" i="9"/>
  <c r="L304" i="9"/>
  <c r="K304" i="9"/>
  <c r="J304" i="9"/>
  <c r="I304" i="9"/>
  <c r="G304" i="9"/>
  <c r="F304" i="9"/>
  <c r="P304" i="9" s="1"/>
  <c r="E304" i="9"/>
  <c r="O304" i="9" s="1"/>
  <c r="D304" i="9"/>
  <c r="L303" i="9"/>
  <c r="K303" i="9"/>
  <c r="J303" i="9"/>
  <c r="I303" i="9"/>
  <c r="G303" i="9"/>
  <c r="F303" i="9"/>
  <c r="E303" i="9"/>
  <c r="D303" i="9"/>
  <c r="L302" i="9"/>
  <c r="K302" i="9"/>
  <c r="J302" i="9"/>
  <c r="I302" i="9"/>
  <c r="G302" i="9"/>
  <c r="F302" i="9"/>
  <c r="E302" i="9"/>
  <c r="O302" i="9" s="1"/>
  <c r="D302" i="9"/>
  <c r="L301" i="9"/>
  <c r="M125" i="13" s="1"/>
  <c r="K301" i="9"/>
  <c r="L125" i="13" s="1"/>
  <c r="J301" i="9"/>
  <c r="K125" i="13" s="1"/>
  <c r="I301" i="9"/>
  <c r="J125" i="13" s="1"/>
  <c r="G301" i="9"/>
  <c r="H125" i="13" s="1"/>
  <c r="F301" i="9"/>
  <c r="G125" i="13" s="1"/>
  <c r="E301" i="9"/>
  <c r="F125" i="13" s="1"/>
  <c r="D301" i="9"/>
  <c r="E125" i="13" s="1"/>
  <c r="L300" i="9"/>
  <c r="K300" i="9"/>
  <c r="J300" i="9"/>
  <c r="I300" i="9"/>
  <c r="G300" i="9"/>
  <c r="F300" i="9"/>
  <c r="P300" i="9" s="1"/>
  <c r="E300" i="9"/>
  <c r="O300" i="9" s="1"/>
  <c r="D300" i="9"/>
  <c r="L299" i="9"/>
  <c r="M124" i="13" s="1"/>
  <c r="K299" i="9"/>
  <c r="L124" i="13" s="1"/>
  <c r="J299" i="9"/>
  <c r="K124" i="13" s="1"/>
  <c r="I299" i="9"/>
  <c r="J124" i="13" s="1"/>
  <c r="G299" i="9"/>
  <c r="H124" i="13" s="1"/>
  <c r="F299" i="9"/>
  <c r="G124" i="13" s="1"/>
  <c r="E299" i="9"/>
  <c r="D299" i="9"/>
  <c r="E124" i="13" s="1"/>
  <c r="L298" i="9"/>
  <c r="K298" i="9"/>
  <c r="J298" i="9"/>
  <c r="I298" i="9"/>
  <c r="G298" i="9"/>
  <c r="F298" i="9"/>
  <c r="E298" i="9"/>
  <c r="O298" i="9" s="1"/>
  <c r="D298" i="9"/>
  <c r="L297" i="9"/>
  <c r="K297" i="9"/>
  <c r="J297" i="9"/>
  <c r="I297" i="9"/>
  <c r="G297" i="9"/>
  <c r="F297" i="9"/>
  <c r="E297" i="9"/>
  <c r="D297" i="9"/>
  <c r="L296" i="9"/>
  <c r="M123" i="13" s="1"/>
  <c r="K296" i="9"/>
  <c r="L123" i="13" s="1"/>
  <c r="J296" i="9"/>
  <c r="K123" i="13" s="1"/>
  <c r="I296" i="9"/>
  <c r="J123" i="13" s="1"/>
  <c r="G296" i="9"/>
  <c r="H123" i="13" s="1"/>
  <c r="F296" i="9"/>
  <c r="G123" i="13" s="1"/>
  <c r="E296" i="9"/>
  <c r="F123" i="13" s="1"/>
  <c r="D296" i="9"/>
  <c r="E123" i="13" s="1"/>
  <c r="L295" i="9"/>
  <c r="M122" i="13" s="1"/>
  <c r="K295" i="9"/>
  <c r="L122" i="13" s="1"/>
  <c r="J295" i="9"/>
  <c r="K122" i="13" s="1"/>
  <c r="I295" i="9"/>
  <c r="J122" i="13" s="1"/>
  <c r="G295" i="9"/>
  <c r="H122" i="13" s="1"/>
  <c r="F295" i="9"/>
  <c r="G122" i="13" s="1"/>
  <c r="E295" i="9"/>
  <c r="F122" i="13" s="1"/>
  <c r="D295" i="9"/>
  <c r="E122" i="13" s="1"/>
  <c r="L294" i="9"/>
  <c r="K294" i="9"/>
  <c r="J294" i="9"/>
  <c r="I294" i="9"/>
  <c r="G294" i="9"/>
  <c r="F294" i="9"/>
  <c r="P294" i="9" s="1"/>
  <c r="E294" i="9"/>
  <c r="O294" i="9" s="1"/>
  <c r="D294" i="9"/>
  <c r="L293" i="9"/>
  <c r="M121" i="13" s="1"/>
  <c r="K293" i="9"/>
  <c r="L121" i="13" s="1"/>
  <c r="J293" i="9"/>
  <c r="K121" i="13" s="1"/>
  <c r="I293" i="9"/>
  <c r="J121" i="13" s="1"/>
  <c r="G293" i="9"/>
  <c r="H121" i="13" s="1"/>
  <c r="F293" i="9"/>
  <c r="G121" i="13" s="1"/>
  <c r="E293" i="9"/>
  <c r="D293" i="9"/>
  <c r="E121" i="13" s="1"/>
  <c r="L292" i="9"/>
  <c r="K292" i="9"/>
  <c r="J292" i="9"/>
  <c r="I292" i="9"/>
  <c r="G292" i="9"/>
  <c r="F292" i="9"/>
  <c r="P292" i="9" s="1"/>
  <c r="E292" i="9"/>
  <c r="O292" i="9" s="1"/>
  <c r="D292" i="9"/>
  <c r="L291" i="9"/>
  <c r="M120" i="13" s="1"/>
  <c r="K291" i="9"/>
  <c r="L120" i="13" s="1"/>
  <c r="J291" i="9"/>
  <c r="K120" i="13" s="1"/>
  <c r="I291" i="9"/>
  <c r="J120" i="13" s="1"/>
  <c r="G291" i="9"/>
  <c r="H120" i="13" s="1"/>
  <c r="F291" i="9"/>
  <c r="G120" i="13" s="1"/>
  <c r="E291" i="9"/>
  <c r="F120" i="13" s="1"/>
  <c r="D291" i="9"/>
  <c r="E120" i="13" s="1"/>
  <c r="L290" i="9"/>
  <c r="K290" i="9"/>
  <c r="J290" i="9"/>
  <c r="I290" i="9"/>
  <c r="G290" i="9"/>
  <c r="F290" i="9"/>
  <c r="P290" i="9" s="1"/>
  <c r="E290" i="9"/>
  <c r="O290" i="9" s="1"/>
  <c r="D290" i="9"/>
  <c r="L289" i="9"/>
  <c r="M119" i="13" s="1"/>
  <c r="K289" i="9"/>
  <c r="L119" i="13" s="1"/>
  <c r="J289" i="9"/>
  <c r="K119" i="13" s="1"/>
  <c r="I289" i="9"/>
  <c r="J119" i="13" s="1"/>
  <c r="G289" i="9"/>
  <c r="H119" i="13" s="1"/>
  <c r="F289" i="9"/>
  <c r="G119" i="13" s="1"/>
  <c r="E289" i="9"/>
  <c r="D289" i="9"/>
  <c r="E119" i="13" s="1"/>
  <c r="L288" i="9"/>
  <c r="K288" i="9"/>
  <c r="J288" i="9"/>
  <c r="I288" i="9"/>
  <c r="G288" i="9"/>
  <c r="F288" i="9"/>
  <c r="P288" i="9" s="1"/>
  <c r="E288" i="9"/>
  <c r="O288" i="9" s="1"/>
  <c r="D288" i="9"/>
  <c r="L287" i="9"/>
  <c r="K287" i="9"/>
  <c r="J287" i="9"/>
  <c r="I287" i="9"/>
  <c r="G287" i="9"/>
  <c r="F287" i="9"/>
  <c r="E287" i="9"/>
  <c r="D287" i="9"/>
  <c r="L286" i="9"/>
  <c r="M118" i="13" s="1"/>
  <c r="K286" i="9"/>
  <c r="L118" i="13" s="1"/>
  <c r="J286" i="9"/>
  <c r="K118" i="13" s="1"/>
  <c r="I286" i="9"/>
  <c r="J118" i="13" s="1"/>
  <c r="G286" i="9"/>
  <c r="H118" i="13" s="1"/>
  <c r="F286" i="9"/>
  <c r="G118" i="13" s="1"/>
  <c r="E286" i="9"/>
  <c r="F118" i="13" s="1"/>
  <c r="D286" i="9"/>
  <c r="E118" i="13" s="1"/>
  <c r="L285" i="9"/>
  <c r="K285" i="9"/>
  <c r="J285" i="9"/>
  <c r="I285" i="9"/>
  <c r="G285" i="9"/>
  <c r="F285" i="9"/>
  <c r="E285" i="9"/>
  <c r="D285" i="9"/>
  <c r="L284" i="9"/>
  <c r="M117" i="13" s="1"/>
  <c r="K284" i="9"/>
  <c r="L117" i="13" s="1"/>
  <c r="J284" i="9"/>
  <c r="K117" i="13" s="1"/>
  <c r="I284" i="9"/>
  <c r="J117" i="13" s="1"/>
  <c r="G284" i="9"/>
  <c r="H117" i="13" s="1"/>
  <c r="F284" i="9"/>
  <c r="G117" i="13" s="1"/>
  <c r="E284" i="9"/>
  <c r="F117" i="13" s="1"/>
  <c r="D284" i="9"/>
  <c r="E117" i="13" s="1"/>
  <c r="L283" i="9"/>
  <c r="K283" i="9"/>
  <c r="J283" i="9"/>
  <c r="I283" i="9"/>
  <c r="G283" i="9"/>
  <c r="F283" i="9"/>
  <c r="E283" i="9"/>
  <c r="D283" i="9"/>
  <c r="L282" i="9"/>
  <c r="M116" i="13" s="1"/>
  <c r="K282" i="9"/>
  <c r="L116" i="13" s="1"/>
  <c r="J282" i="9"/>
  <c r="K116" i="13" s="1"/>
  <c r="I282" i="9"/>
  <c r="J116" i="13" s="1"/>
  <c r="G282" i="9"/>
  <c r="H116" i="13" s="1"/>
  <c r="F282" i="9"/>
  <c r="G116" i="13" s="1"/>
  <c r="E282" i="9"/>
  <c r="F116" i="13" s="1"/>
  <c r="D282" i="9"/>
  <c r="E116" i="13" s="1"/>
  <c r="L281" i="9"/>
  <c r="K281" i="9"/>
  <c r="J281" i="9"/>
  <c r="I281" i="9"/>
  <c r="G281" i="9"/>
  <c r="F281" i="9"/>
  <c r="E281" i="9"/>
  <c r="D281" i="9"/>
  <c r="L280" i="9"/>
  <c r="M115" i="13" s="1"/>
  <c r="K280" i="9"/>
  <c r="L115" i="13" s="1"/>
  <c r="J280" i="9"/>
  <c r="K115" i="13" s="1"/>
  <c r="I280" i="9"/>
  <c r="J115" i="13" s="1"/>
  <c r="G280" i="9"/>
  <c r="H115" i="13" s="1"/>
  <c r="F280" i="9"/>
  <c r="E280" i="9"/>
  <c r="F115" i="13" s="1"/>
  <c r="D280" i="9"/>
  <c r="E115" i="13" s="1"/>
  <c r="L279" i="9"/>
  <c r="K279" i="9"/>
  <c r="J279" i="9"/>
  <c r="I279" i="9"/>
  <c r="G279" i="9"/>
  <c r="F279" i="9"/>
  <c r="E279" i="9"/>
  <c r="D279" i="9"/>
  <c r="L278" i="9"/>
  <c r="K278" i="9"/>
  <c r="J278" i="9"/>
  <c r="I278" i="9"/>
  <c r="G278" i="9"/>
  <c r="F278" i="9"/>
  <c r="E278" i="9"/>
  <c r="D278" i="9"/>
  <c r="L277" i="9"/>
  <c r="M114" i="13" s="1"/>
  <c r="K277" i="9"/>
  <c r="L114" i="13" s="1"/>
  <c r="J277" i="9"/>
  <c r="K114" i="13" s="1"/>
  <c r="I277" i="9"/>
  <c r="J114" i="13" s="1"/>
  <c r="G277" i="9"/>
  <c r="H114" i="13" s="1"/>
  <c r="F277" i="9"/>
  <c r="G114" i="13" s="1"/>
  <c r="E277" i="9"/>
  <c r="F114" i="13" s="1"/>
  <c r="D277" i="9"/>
  <c r="E114" i="13" s="1"/>
  <c r="L276" i="9"/>
  <c r="K276" i="9"/>
  <c r="J276" i="9"/>
  <c r="I276" i="9"/>
  <c r="G276" i="9"/>
  <c r="F276" i="9"/>
  <c r="P276" i="9" s="1"/>
  <c r="E276" i="9"/>
  <c r="O276" i="9" s="1"/>
  <c r="D276" i="9"/>
  <c r="L275" i="9"/>
  <c r="M113" i="13" s="1"/>
  <c r="K275" i="9"/>
  <c r="L113" i="13" s="1"/>
  <c r="J275" i="9"/>
  <c r="K113" i="13" s="1"/>
  <c r="I275" i="9"/>
  <c r="J113" i="13" s="1"/>
  <c r="G275" i="9"/>
  <c r="H113" i="13" s="1"/>
  <c r="F275" i="9"/>
  <c r="G113" i="13" s="1"/>
  <c r="E275" i="9"/>
  <c r="F113" i="13" s="1"/>
  <c r="D275" i="9"/>
  <c r="E113" i="13" s="1"/>
  <c r="L274" i="9"/>
  <c r="K274" i="9"/>
  <c r="J274" i="9"/>
  <c r="I274" i="9"/>
  <c r="G274" i="9"/>
  <c r="F274" i="9"/>
  <c r="P274" i="9" s="1"/>
  <c r="E274" i="9"/>
  <c r="D274" i="9"/>
  <c r="L273" i="9"/>
  <c r="K273" i="9"/>
  <c r="J273" i="9"/>
  <c r="I273" i="9"/>
  <c r="G273" i="9"/>
  <c r="F273" i="9"/>
  <c r="E273" i="9"/>
  <c r="D273" i="9"/>
  <c r="L272" i="9"/>
  <c r="K272" i="9"/>
  <c r="J272" i="9"/>
  <c r="I272" i="9"/>
  <c r="G272" i="9"/>
  <c r="F272" i="9"/>
  <c r="P272" i="9" s="1"/>
  <c r="E272" i="9"/>
  <c r="O272" i="9" s="1"/>
  <c r="D272" i="9"/>
  <c r="L271" i="9"/>
  <c r="K271" i="9"/>
  <c r="J271" i="9"/>
  <c r="I271" i="9"/>
  <c r="G271" i="9"/>
  <c r="F271" i="9"/>
  <c r="E271" i="9"/>
  <c r="D271" i="9"/>
  <c r="L270" i="9"/>
  <c r="K270" i="9"/>
  <c r="J270" i="9"/>
  <c r="I270" i="9"/>
  <c r="G270" i="9"/>
  <c r="F270" i="9"/>
  <c r="P270" i="9" s="1"/>
  <c r="E270" i="9"/>
  <c r="O270" i="9" s="1"/>
  <c r="D270" i="9"/>
  <c r="L269" i="9"/>
  <c r="K269" i="9"/>
  <c r="J269" i="9"/>
  <c r="I269" i="9"/>
  <c r="G269" i="9"/>
  <c r="F269" i="9"/>
  <c r="E269" i="9"/>
  <c r="D269" i="9"/>
  <c r="L268" i="9"/>
  <c r="M112" i="13" s="1"/>
  <c r="K268" i="9"/>
  <c r="L112" i="13" s="1"/>
  <c r="J268" i="9"/>
  <c r="K112" i="13" s="1"/>
  <c r="I268" i="9"/>
  <c r="J112" i="13" s="1"/>
  <c r="G268" i="9"/>
  <c r="H112" i="13" s="1"/>
  <c r="F268" i="9"/>
  <c r="G112" i="13" s="1"/>
  <c r="E268" i="9"/>
  <c r="F112" i="13" s="1"/>
  <c r="D268" i="9"/>
  <c r="E112" i="13" s="1"/>
  <c r="L267" i="9"/>
  <c r="K267" i="9"/>
  <c r="J267" i="9"/>
  <c r="I267" i="9"/>
  <c r="G267" i="9"/>
  <c r="F267" i="9"/>
  <c r="E267" i="9"/>
  <c r="D267" i="9"/>
  <c r="L266" i="9"/>
  <c r="K266" i="9"/>
  <c r="J266" i="9"/>
  <c r="I266" i="9"/>
  <c r="G266" i="9"/>
  <c r="F266" i="9"/>
  <c r="P266" i="9" s="1"/>
  <c r="E266" i="9"/>
  <c r="O266" i="9" s="1"/>
  <c r="D266" i="9"/>
  <c r="L265" i="9"/>
  <c r="K265" i="9"/>
  <c r="J265" i="9"/>
  <c r="I265" i="9"/>
  <c r="G265" i="9"/>
  <c r="F265" i="9"/>
  <c r="E265" i="9"/>
  <c r="D265" i="9"/>
  <c r="L264" i="9"/>
  <c r="M111" i="13" s="1"/>
  <c r="K264" i="9"/>
  <c r="L111" i="13" s="1"/>
  <c r="J264" i="9"/>
  <c r="K111" i="13" s="1"/>
  <c r="I264" i="9"/>
  <c r="J111" i="13" s="1"/>
  <c r="G264" i="9"/>
  <c r="H111" i="13" s="1"/>
  <c r="F264" i="9"/>
  <c r="G111" i="13" s="1"/>
  <c r="E264" i="9"/>
  <c r="F111" i="13" s="1"/>
  <c r="D264" i="9"/>
  <c r="E111" i="13" s="1"/>
  <c r="L263" i="9"/>
  <c r="K263" i="9"/>
  <c r="J263" i="9"/>
  <c r="I263" i="9"/>
  <c r="G263" i="9"/>
  <c r="F263" i="9"/>
  <c r="E263" i="9"/>
  <c r="D263" i="9"/>
  <c r="L262" i="9"/>
  <c r="K262" i="9"/>
  <c r="J262" i="9"/>
  <c r="I262" i="9"/>
  <c r="G262" i="9"/>
  <c r="F262" i="9"/>
  <c r="P262" i="9" s="1"/>
  <c r="E262" i="9"/>
  <c r="O262" i="9" s="1"/>
  <c r="D262" i="9"/>
  <c r="L261" i="9"/>
  <c r="M110" i="13" s="1"/>
  <c r="K261" i="9"/>
  <c r="L110" i="13" s="1"/>
  <c r="J261" i="9"/>
  <c r="K110" i="13" s="1"/>
  <c r="I261" i="9"/>
  <c r="J110" i="13" s="1"/>
  <c r="G261" i="9"/>
  <c r="H110" i="13" s="1"/>
  <c r="F261" i="9"/>
  <c r="G110" i="13" s="1"/>
  <c r="E261" i="9"/>
  <c r="F110" i="13" s="1"/>
  <c r="D261" i="9"/>
  <c r="E110" i="13" s="1"/>
  <c r="L260" i="9"/>
  <c r="K260" i="9"/>
  <c r="J260" i="9"/>
  <c r="I260" i="9"/>
  <c r="G260" i="9"/>
  <c r="F260" i="9"/>
  <c r="P260" i="9" s="1"/>
  <c r="E260" i="9"/>
  <c r="O260" i="9" s="1"/>
  <c r="D260" i="9"/>
  <c r="L259" i="9"/>
  <c r="M109" i="13" s="1"/>
  <c r="K259" i="9"/>
  <c r="L109" i="13" s="1"/>
  <c r="J259" i="9"/>
  <c r="K109" i="13" s="1"/>
  <c r="I259" i="9"/>
  <c r="J109" i="13" s="1"/>
  <c r="G259" i="9"/>
  <c r="H109" i="13" s="1"/>
  <c r="F259" i="9"/>
  <c r="G109" i="13" s="1"/>
  <c r="E259" i="9"/>
  <c r="F109" i="13" s="1"/>
  <c r="D259" i="9"/>
  <c r="E109" i="13" s="1"/>
  <c r="L258" i="9"/>
  <c r="K258" i="9"/>
  <c r="J258" i="9"/>
  <c r="I258" i="9"/>
  <c r="G258" i="9"/>
  <c r="F258" i="9"/>
  <c r="P258" i="9" s="1"/>
  <c r="E258" i="9"/>
  <c r="O258" i="9" s="1"/>
  <c r="D258" i="9"/>
  <c r="L257" i="9"/>
  <c r="M108" i="13" s="1"/>
  <c r="K257" i="9"/>
  <c r="L108" i="13" s="1"/>
  <c r="J257" i="9"/>
  <c r="K108" i="13" s="1"/>
  <c r="I257" i="9"/>
  <c r="J108" i="13" s="1"/>
  <c r="G257" i="9"/>
  <c r="H108" i="13" s="1"/>
  <c r="F257" i="9"/>
  <c r="G108" i="13" s="1"/>
  <c r="E257" i="9"/>
  <c r="F108" i="13" s="1"/>
  <c r="D257" i="9"/>
  <c r="E108" i="13" s="1"/>
  <c r="L256" i="9"/>
  <c r="K256" i="9"/>
  <c r="J256" i="9"/>
  <c r="I256" i="9"/>
  <c r="G256" i="9"/>
  <c r="F256" i="9"/>
  <c r="P256" i="9" s="1"/>
  <c r="E256" i="9"/>
  <c r="O256" i="9" s="1"/>
  <c r="D256" i="9"/>
  <c r="L255" i="9"/>
  <c r="M107" i="13" s="1"/>
  <c r="K255" i="9"/>
  <c r="L107" i="13" s="1"/>
  <c r="J255" i="9"/>
  <c r="K107" i="13" s="1"/>
  <c r="I255" i="9"/>
  <c r="J107" i="13" s="1"/>
  <c r="G255" i="9"/>
  <c r="H107" i="13" s="1"/>
  <c r="F255" i="9"/>
  <c r="E255" i="9"/>
  <c r="F107" i="13" s="1"/>
  <c r="D255" i="9"/>
  <c r="E107" i="13" s="1"/>
  <c r="L254" i="9"/>
  <c r="K254" i="9"/>
  <c r="J254" i="9"/>
  <c r="I254" i="9"/>
  <c r="G254" i="9"/>
  <c r="F254" i="9"/>
  <c r="P254" i="9" s="1"/>
  <c r="E254" i="9"/>
  <c r="O254" i="9" s="1"/>
  <c r="D254" i="9"/>
  <c r="L253" i="9"/>
  <c r="K253" i="9"/>
  <c r="J253" i="9"/>
  <c r="I253" i="9"/>
  <c r="G253" i="9"/>
  <c r="F253" i="9"/>
  <c r="E253" i="9"/>
  <c r="D253" i="9"/>
  <c r="L252" i="9"/>
  <c r="M106" i="13" s="1"/>
  <c r="K252" i="9"/>
  <c r="L106" i="13" s="1"/>
  <c r="J252" i="9"/>
  <c r="K106" i="13" s="1"/>
  <c r="I252" i="9"/>
  <c r="J106" i="13" s="1"/>
  <c r="G252" i="9"/>
  <c r="H106" i="13" s="1"/>
  <c r="F252" i="9"/>
  <c r="G106" i="13" s="1"/>
  <c r="E252" i="9"/>
  <c r="F106" i="13" s="1"/>
  <c r="D252" i="9"/>
  <c r="E106" i="13" s="1"/>
  <c r="L251" i="9"/>
  <c r="K251" i="9"/>
  <c r="J251" i="9"/>
  <c r="I251" i="9"/>
  <c r="G251" i="9"/>
  <c r="F251" i="9"/>
  <c r="E251" i="9"/>
  <c r="D251" i="9"/>
  <c r="L250" i="9"/>
  <c r="K250" i="9"/>
  <c r="J250" i="9"/>
  <c r="I250" i="9"/>
  <c r="G250" i="9"/>
  <c r="F250" i="9"/>
  <c r="P250" i="9" s="1"/>
  <c r="E250" i="9"/>
  <c r="O250" i="9" s="1"/>
  <c r="D250" i="9"/>
  <c r="L249" i="9"/>
  <c r="M105" i="13" s="1"/>
  <c r="K249" i="9"/>
  <c r="L105" i="13" s="1"/>
  <c r="J249" i="9"/>
  <c r="K105" i="13" s="1"/>
  <c r="I249" i="9"/>
  <c r="J105" i="13" s="1"/>
  <c r="G249" i="9"/>
  <c r="H105" i="13" s="1"/>
  <c r="F249" i="9"/>
  <c r="G105" i="13" s="1"/>
  <c r="E249" i="9"/>
  <c r="F105" i="13" s="1"/>
  <c r="D249" i="9"/>
  <c r="E105" i="13" s="1"/>
  <c r="L248" i="9"/>
  <c r="M104" i="13" s="1"/>
  <c r="K248" i="9"/>
  <c r="L104" i="13" s="1"/>
  <c r="J248" i="9"/>
  <c r="K104" i="13" s="1"/>
  <c r="I248" i="9"/>
  <c r="J104" i="13" s="1"/>
  <c r="G248" i="9"/>
  <c r="H104" i="13" s="1"/>
  <c r="F248" i="9"/>
  <c r="G104" i="13" s="1"/>
  <c r="E248" i="9"/>
  <c r="F104" i="13" s="1"/>
  <c r="D248" i="9"/>
  <c r="E104" i="13" s="1"/>
  <c r="L247" i="9"/>
  <c r="K247" i="9"/>
  <c r="J247" i="9"/>
  <c r="I247" i="9"/>
  <c r="G247" i="9"/>
  <c r="F247" i="9"/>
  <c r="E247" i="9"/>
  <c r="D247" i="9"/>
  <c r="L246" i="9"/>
  <c r="K246" i="9"/>
  <c r="J246" i="9"/>
  <c r="I246" i="9"/>
  <c r="G246" i="9"/>
  <c r="F246" i="9"/>
  <c r="P246" i="9" s="1"/>
  <c r="E246" i="9"/>
  <c r="O246" i="9" s="1"/>
  <c r="D246" i="9"/>
  <c r="L245" i="9"/>
  <c r="K245" i="9"/>
  <c r="J245" i="9"/>
  <c r="I245" i="9"/>
  <c r="G245" i="9"/>
  <c r="F245" i="9"/>
  <c r="E245" i="9"/>
  <c r="D245" i="9"/>
  <c r="L244" i="9"/>
  <c r="K244" i="9"/>
  <c r="J244" i="9"/>
  <c r="I244" i="9"/>
  <c r="G244" i="9"/>
  <c r="F244" i="9"/>
  <c r="P244" i="9" s="1"/>
  <c r="E244" i="9"/>
  <c r="O244" i="9" s="1"/>
  <c r="D244" i="9"/>
  <c r="L243" i="9"/>
  <c r="M103" i="13" s="1"/>
  <c r="K243" i="9"/>
  <c r="L103" i="13" s="1"/>
  <c r="J243" i="9"/>
  <c r="K103" i="13" s="1"/>
  <c r="I243" i="9"/>
  <c r="J103" i="13" s="1"/>
  <c r="G243" i="9"/>
  <c r="H103" i="13" s="1"/>
  <c r="F243" i="9"/>
  <c r="G103" i="13" s="1"/>
  <c r="E243" i="9"/>
  <c r="F103" i="13" s="1"/>
  <c r="D243" i="9"/>
  <c r="E103" i="13" s="1"/>
  <c r="L242" i="9"/>
  <c r="K242" i="9"/>
  <c r="J242" i="9"/>
  <c r="I242" i="9"/>
  <c r="G242" i="9"/>
  <c r="F242" i="9"/>
  <c r="P242" i="9" s="1"/>
  <c r="E242" i="9"/>
  <c r="O242" i="9" s="1"/>
  <c r="D242" i="9"/>
  <c r="L241" i="9"/>
  <c r="K241" i="9"/>
  <c r="J241" i="9"/>
  <c r="I241" i="9"/>
  <c r="G241" i="9"/>
  <c r="F241" i="9"/>
  <c r="E241" i="9"/>
  <c r="D241" i="9"/>
  <c r="L240" i="9"/>
  <c r="K240" i="9"/>
  <c r="J240" i="9"/>
  <c r="I240" i="9"/>
  <c r="G240" i="9"/>
  <c r="F240" i="9"/>
  <c r="P240" i="9" s="1"/>
  <c r="E240" i="9"/>
  <c r="O240" i="9" s="1"/>
  <c r="D240" i="9"/>
  <c r="L239" i="9"/>
  <c r="K239" i="9"/>
  <c r="J239" i="9"/>
  <c r="I239" i="9"/>
  <c r="G239" i="9"/>
  <c r="F239" i="9"/>
  <c r="E239" i="9"/>
  <c r="D239" i="9"/>
  <c r="L238" i="9"/>
  <c r="K238" i="9"/>
  <c r="J238" i="9"/>
  <c r="I238" i="9"/>
  <c r="G238" i="9"/>
  <c r="F238" i="9"/>
  <c r="P238" i="9" s="1"/>
  <c r="E238" i="9"/>
  <c r="O238" i="9" s="1"/>
  <c r="D238" i="9"/>
  <c r="L237" i="9"/>
  <c r="M102" i="13" s="1"/>
  <c r="K237" i="9"/>
  <c r="L102" i="13" s="1"/>
  <c r="J237" i="9"/>
  <c r="K102" i="13" s="1"/>
  <c r="I237" i="9"/>
  <c r="J102" i="13" s="1"/>
  <c r="G237" i="9"/>
  <c r="H102" i="13" s="1"/>
  <c r="F237" i="9"/>
  <c r="G102" i="13" s="1"/>
  <c r="E237" i="9"/>
  <c r="F102" i="13" s="1"/>
  <c r="D237" i="9"/>
  <c r="E102" i="13" s="1"/>
  <c r="L236" i="9"/>
  <c r="K236" i="9"/>
  <c r="J236" i="9"/>
  <c r="I236" i="9"/>
  <c r="G236" i="9"/>
  <c r="F236" i="9"/>
  <c r="P236" i="9" s="1"/>
  <c r="E236" i="9"/>
  <c r="O236" i="9" s="1"/>
  <c r="D236" i="9"/>
  <c r="L235" i="9"/>
  <c r="K235" i="9"/>
  <c r="J235" i="9"/>
  <c r="I235" i="9"/>
  <c r="G235" i="9"/>
  <c r="F235" i="9"/>
  <c r="E235" i="9"/>
  <c r="D235" i="9"/>
  <c r="L234" i="9"/>
  <c r="K234" i="9"/>
  <c r="J234" i="9"/>
  <c r="I234" i="9"/>
  <c r="G234" i="9"/>
  <c r="F234" i="9"/>
  <c r="P234" i="9" s="1"/>
  <c r="E234" i="9"/>
  <c r="O234" i="9" s="1"/>
  <c r="D234" i="9"/>
  <c r="L233" i="9"/>
  <c r="K233" i="9"/>
  <c r="J233" i="9"/>
  <c r="I233" i="9"/>
  <c r="G233" i="9"/>
  <c r="F233" i="9"/>
  <c r="E233" i="9"/>
  <c r="D233" i="9"/>
  <c r="L232" i="9"/>
  <c r="M101" i="13" s="1"/>
  <c r="K232" i="9"/>
  <c r="L101" i="13" s="1"/>
  <c r="J232" i="9"/>
  <c r="K101" i="13" s="1"/>
  <c r="I232" i="9"/>
  <c r="J101" i="13" s="1"/>
  <c r="G232" i="9"/>
  <c r="H101" i="13" s="1"/>
  <c r="F232" i="9"/>
  <c r="G101" i="13" s="1"/>
  <c r="E232" i="9"/>
  <c r="F101" i="13" s="1"/>
  <c r="D232" i="9"/>
  <c r="E101" i="13" s="1"/>
  <c r="L231" i="9"/>
  <c r="K231" i="9"/>
  <c r="J231" i="9"/>
  <c r="I231" i="9"/>
  <c r="G231" i="9"/>
  <c r="F231" i="9"/>
  <c r="E231" i="9"/>
  <c r="D231" i="9"/>
  <c r="L230" i="9"/>
  <c r="M100" i="13" s="1"/>
  <c r="K230" i="9"/>
  <c r="L100" i="13" s="1"/>
  <c r="J230" i="9"/>
  <c r="K100" i="13" s="1"/>
  <c r="I230" i="9"/>
  <c r="J100" i="13" s="1"/>
  <c r="G230" i="9"/>
  <c r="H100" i="13" s="1"/>
  <c r="F230" i="9"/>
  <c r="G100" i="13" s="1"/>
  <c r="E230" i="9"/>
  <c r="F100" i="13" s="1"/>
  <c r="D230" i="9"/>
  <c r="E100" i="13" s="1"/>
  <c r="L229" i="9"/>
  <c r="K229" i="9"/>
  <c r="J229" i="9"/>
  <c r="I229" i="9"/>
  <c r="G229" i="9"/>
  <c r="F229" i="9"/>
  <c r="E229" i="9"/>
  <c r="D229" i="9"/>
  <c r="L228" i="9"/>
  <c r="M99" i="13" s="1"/>
  <c r="K228" i="9"/>
  <c r="L99" i="13" s="1"/>
  <c r="J228" i="9"/>
  <c r="K99" i="13" s="1"/>
  <c r="I228" i="9"/>
  <c r="J99" i="13" s="1"/>
  <c r="G228" i="9"/>
  <c r="H99" i="13" s="1"/>
  <c r="F228" i="9"/>
  <c r="G99" i="13" s="1"/>
  <c r="E228" i="9"/>
  <c r="F99" i="13" s="1"/>
  <c r="D228" i="9"/>
  <c r="E99" i="13" s="1"/>
  <c r="L227" i="9"/>
  <c r="M98" i="13" s="1"/>
  <c r="K227" i="9"/>
  <c r="L98" i="13" s="1"/>
  <c r="J227" i="9"/>
  <c r="K98" i="13" s="1"/>
  <c r="I227" i="9"/>
  <c r="J98" i="13" s="1"/>
  <c r="G227" i="9"/>
  <c r="H98" i="13" s="1"/>
  <c r="F227" i="9"/>
  <c r="G98" i="13" s="1"/>
  <c r="E227" i="9"/>
  <c r="F98" i="13" s="1"/>
  <c r="D227" i="9"/>
  <c r="E98" i="13" s="1"/>
  <c r="L226" i="9"/>
  <c r="K226" i="9"/>
  <c r="J226" i="9"/>
  <c r="I226" i="9"/>
  <c r="G226" i="9"/>
  <c r="F226" i="9"/>
  <c r="P226" i="9" s="1"/>
  <c r="E226" i="9"/>
  <c r="O226" i="9" s="1"/>
  <c r="D226" i="9"/>
  <c r="L225" i="9"/>
  <c r="K225" i="9"/>
  <c r="J225" i="9"/>
  <c r="I225" i="9"/>
  <c r="G225" i="9"/>
  <c r="F225" i="9"/>
  <c r="E225" i="9"/>
  <c r="D225" i="9"/>
  <c r="L224" i="9"/>
  <c r="K224" i="9"/>
  <c r="J224" i="9"/>
  <c r="I224" i="9"/>
  <c r="G224" i="9"/>
  <c r="F224" i="9"/>
  <c r="P224" i="9" s="1"/>
  <c r="E224" i="9"/>
  <c r="O224" i="9" s="1"/>
  <c r="D224" i="9"/>
  <c r="L223" i="9"/>
  <c r="M97" i="13" s="1"/>
  <c r="K223" i="9"/>
  <c r="L97" i="13" s="1"/>
  <c r="J223" i="9"/>
  <c r="K97" i="13" s="1"/>
  <c r="I223" i="9"/>
  <c r="J97" i="13" s="1"/>
  <c r="G223" i="9"/>
  <c r="H97" i="13" s="1"/>
  <c r="F223" i="9"/>
  <c r="G97" i="13" s="1"/>
  <c r="E223" i="9"/>
  <c r="F97" i="13" s="1"/>
  <c r="D223" i="9"/>
  <c r="E97" i="13" s="1"/>
  <c r="L222" i="9"/>
  <c r="K222" i="9"/>
  <c r="J222" i="9"/>
  <c r="I222" i="9"/>
  <c r="G222" i="9"/>
  <c r="F222" i="9"/>
  <c r="P222" i="9" s="1"/>
  <c r="E222" i="9"/>
  <c r="O222" i="9" s="1"/>
  <c r="D222" i="9"/>
  <c r="L221" i="9"/>
  <c r="M96" i="13" s="1"/>
  <c r="K221" i="9"/>
  <c r="L96" i="13" s="1"/>
  <c r="J221" i="9"/>
  <c r="K96" i="13" s="1"/>
  <c r="I221" i="9"/>
  <c r="J96" i="13" s="1"/>
  <c r="G221" i="9"/>
  <c r="H96" i="13" s="1"/>
  <c r="F221" i="9"/>
  <c r="E221" i="9"/>
  <c r="F96" i="13" s="1"/>
  <c r="D221" i="9"/>
  <c r="E96" i="13" s="1"/>
  <c r="L220" i="9"/>
  <c r="K220" i="9"/>
  <c r="J220" i="9"/>
  <c r="I220" i="9"/>
  <c r="G220" i="9"/>
  <c r="F220" i="9"/>
  <c r="P220" i="9" s="1"/>
  <c r="E220" i="9"/>
  <c r="O220" i="9" s="1"/>
  <c r="D220" i="9"/>
  <c r="L219" i="9"/>
  <c r="K219" i="9"/>
  <c r="J219" i="9"/>
  <c r="I219" i="9"/>
  <c r="G219" i="9"/>
  <c r="F219" i="9"/>
  <c r="E219" i="9"/>
  <c r="D219" i="9"/>
  <c r="L218" i="9"/>
  <c r="K218" i="9"/>
  <c r="J218" i="9"/>
  <c r="I218" i="9"/>
  <c r="G218" i="9"/>
  <c r="F218" i="9"/>
  <c r="P218" i="9" s="1"/>
  <c r="E218" i="9"/>
  <c r="O218" i="9" s="1"/>
  <c r="D218" i="9"/>
  <c r="L217" i="9"/>
  <c r="K217" i="9"/>
  <c r="J217" i="9"/>
  <c r="I217" i="9"/>
  <c r="G217" i="9"/>
  <c r="F217" i="9"/>
  <c r="E217" i="9"/>
  <c r="D217" i="9"/>
  <c r="L216" i="9"/>
  <c r="K216" i="9"/>
  <c r="J216" i="9"/>
  <c r="I216" i="9"/>
  <c r="G216" i="9"/>
  <c r="F216" i="9"/>
  <c r="P216" i="9" s="1"/>
  <c r="E216" i="9"/>
  <c r="O216" i="9" s="1"/>
  <c r="D216" i="9"/>
  <c r="L215" i="9"/>
  <c r="K215" i="9"/>
  <c r="J215" i="9"/>
  <c r="I215" i="9"/>
  <c r="G215" i="9"/>
  <c r="F215" i="9"/>
  <c r="E215" i="9"/>
  <c r="D215" i="9"/>
  <c r="L214" i="9"/>
  <c r="M95" i="13" s="1"/>
  <c r="K214" i="9"/>
  <c r="L95" i="13" s="1"/>
  <c r="J214" i="9"/>
  <c r="K95" i="13" s="1"/>
  <c r="I214" i="9"/>
  <c r="J95" i="13" s="1"/>
  <c r="G214" i="9"/>
  <c r="H95" i="13" s="1"/>
  <c r="F214" i="9"/>
  <c r="G95" i="13" s="1"/>
  <c r="E214" i="9"/>
  <c r="F95" i="13" s="1"/>
  <c r="D214" i="9"/>
  <c r="E95" i="13" s="1"/>
  <c r="L213" i="9"/>
  <c r="K213" i="9"/>
  <c r="J213" i="9"/>
  <c r="I213" i="9"/>
  <c r="G213" i="9"/>
  <c r="F213" i="9"/>
  <c r="E213" i="9"/>
  <c r="D213" i="9"/>
  <c r="L212" i="9"/>
  <c r="K212" i="9"/>
  <c r="J212" i="9"/>
  <c r="I212" i="9"/>
  <c r="G212" i="9"/>
  <c r="F212" i="9"/>
  <c r="E212" i="9"/>
  <c r="D212" i="9"/>
  <c r="L211" i="9"/>
  <c r="M94" i="13" s="1"/>
  <c r="K211" i="9"/>
  <c r="L94" i="13" s="1"/>
  <c r="J211" i="9"/>
  <c r="K94" i="13" s="1"/>
  <c r="I211" i="9"/>
  <c r="J94" i="13" s="1"/>
  <c r="G211" i="9"/>
  <c r="H94" i="13" s="1"/>
  <c r="F211" i="9"/>
  <c r="G94" i="13" s="1"/>
  <c r="E211" i="9"/>
  <c r="F94" i="13" s="1"/>
  <c r="D211" i="9"/>
  <c r="E94" i="13" s="1"/>
  <c r="L210" i="9"/>
  <c r="K210" i="9"/>
  <c r="J210" i="9"/>
  <c r="I210" i="9"/>
  <c r="G210" i="9"/>
  <c r="F210" i="9"/>
  <c r="P210" i="9" s="1"/>
  <c r="E210" i="9"/>
  <c r="O210" i="9" s="1"/>
  <c r="D210" i="9"/>
  <c r="L209" i="9"/>
  <c r="K209" i="9"/>
  <c r="J209" i="9"/>
  <c r="I209" i="9"/>
  <c r="G209" i="9"/>
  <c r="F209" i="9"/>
  <c r="E209" i="9"/>
  <c r="D209" i="9"/>
  <c r="L208" i="9"/>
  <c r="K208" i="9"/>
  <c r="J208" i="9"/>
  <c r="I208" i="9"/>
  <c r="G208" i="9"/>
  <c r="F208" i="9"/>
  <c r="P208" i="9" s="1"/>
  <c r="E208" i="9"/>
  <c r="O208" i="9" s="1"/>
  <c r="D208" i="9"/>
  <c r="L207" i="9"/>
  <c r="K207" i="9"/>
  <c r="J207" i="9"/>
  <c r="I207" i="9"/>
  <c r="G207" i="9"/>
  <c r="F207" i="9"/>
  <c r="E207" i="9"/>
  <c r="D207" i="9"/>
  <c r="L206" i="9"/>
  <c r="K206" i="9"/>
  <c r="J206" i="9"/>
  <c r="I206" i="9"/>
  <c r="G206" i="9"/>
  <c r="F206" i="9"/>
  <c r="P206" i="9" s="1"/>
  <c r="E206" i="9"/>
  <c r="O206" i="9" s="1"/>
  <c r="D206" i="9"/>
  <c r="L205" i="9"/>
  <c r="M93" i="13" s="1"/>
  <c r="K205" i="9"/>
  <c r="L93" i="13" s="1"/>
  <c r="J205" i="9"/>
  <c r="K93" i="13" s="1"/>
  <c r="I205" i="9"/>
  <c r="J93" i="13" s="1"/>
  <c r="G205" i="9"/>
  <c r="H93" i="13" s="1"/>
  <c r="F205" i="9"/>
  <c r="G93" i="13" s="1"/>
  <c r="E205" i="9"/>
  <c r="F93" i="13" s="1"/>
  <c r="D205" i="9"/>
  <c r="E93" i="13" s="1"/>
  <c r="L204" i="9"/>
  <c r="K204" i="9"/>
  <c r="J204" i="9"/>
  <c r="I204" i="9"/>
  <c r="G204" i="9"/>
  <c r="F204" i="9"/>
  <c r="P204" i="9" s="1"/>
  <c r="E204" i="9"/>
  <c r="O204" i="9" s="1"/>
  <c r="D204" i="9"/>
  <c r="L203" i="9"/>
  <c r="K203" i="9"/>
  <c r="J203" i="9"/>
  <c r="I203" i="9"/>
  <c r="G203" i="9"/>
  <c r="F203" i="9"/>
  <c r="E203" i="9"/>
  <c r="D203" i="9"/>
  <c r="L202" i="9"/>
  <c r="M92" i="13" s="1"/>
  <c r="K202" i="9"/>
  <c r="L92" i="13" s="1"/>
  <c r="J202" i="9"/>
  <c r="K92" i="13" s="1"/>
  <c r="I202" i="9"/>
  <c r="J92" i="13" s="1"/>
  <c r="G202" i="9"/>
  <c r="H92" i="13" s="1"/>
  <c r="F202" i="9"/>
  <c r="G92" i="13" s="1"/>
  <c r="E202" i="9"/>
  <c r="F92" i="13" s="1"/>
  <c r="D202" i="9"/>
  <c r="E92" i="13" s="1"/>
  <c r="L201" i="9"/>
  <c r="K201" i="9"/>
  <c r="J201" i="9"/>
  <c r="I201" i="9"/>
  <c r="G201" i="9"/>
  <c r="F201" i="9"/>
  <c r="E201" i="9"/>
  <c r="D201" i="9"/>
  <c r="L200" i="9"/>
  <c r="M91" i="13" s="1"/>
  <c r="K200" i="9"/>
  <c r="L91" i="13" s="1"/>
  <c r="J200" i="9"/>
  <c r="K91" i="13" s="1"/>
  <c r="I200" i="9"/>
  <c r="J91" i="13" s="1"/>
  <c r="G200" i="9"/>
  <c r="H91" i="13" s="1"/>
  <c r="F200" i="9"/>
  <c r="E200" i="9"/>
  <c r="F91" i="13" s="1"/>
  <c r="D200" i="9"/>
  <c r="E91" i="13" s="1"/>
  <c r="L199" i="9"/>
  <c r="K199" i="9"/>
  <c r="J199" i="9"/>
  <c r="I199" i="9"/>
  <c r="G199" i="9"/>
  <c r="F199" i="9"/>
  <c r="E199" i="9"/>
  <c r="D199" i="9"/>
  <c r="L198" i="9"/>
  <c r="K198" i="9"/>
  <c r="J198" i="9"/>
  <c r="I198" i="9"/>
  <c r="G198" i="9"/>
  <c r="F198" i="9"/>
  <c r="P198" i="9" s="1"/>
  <c r="E198" i="9"/>
  <c r="O198" i="9" s="1"/>
  <c r="D198" i="9"/>
  <c r="L197" i="9"/>
  <c r="K197" i="9"/>
  <c r="J197" i="9"/>
  <c r="I197" i="9"/>
  <c r="G197" i="9"/>
  <c r="F197" i="9"/>
  <c r="E197" i="9"/>
  <c r="D197" i="9"/>
  <c r="L196" i="9"/>
  <c r="K196" i="9"/>
  <c r="J196" i="9"/>
  <c r="I196" i="9"/>
  <c r="G196" i="9"/>
  <c r="F196" i="9"/>
  <c r="P196" i="9" s="1"/>
  <c r="E196" i="9"/>
  <c r="O196" i="9" s="1"/>
  <c r="D196" i="9"/>
  <c r="L195" i="9"/>
  <c r="K195" i="9"/>
  <c r="J195" i="9"/>
  <c r="I195" i="9"/>
  <c r="G195" i="9"/>
  <c r="F195" i="9"/>
  <c r="E195" i="9"/>
  <c r="D195" i="9"/>
  <c r="L194" i="9"/>
  <c r="M90" i="13" s="1"/>
  <c r="K194" i="9"/>
  <c r="L90" i="13" s="1"/>
  <c r="J194" i="9"/>
  <c r="K90" i="13" s="1"/>
  <c r="I194" i="9"/>
  <c r="J90" i="13" s="1"/>
  <c r="G194" i="9"/>
  <c r="H90" i="13" s="1"/>
  <c r="F194" i="9"/>
  <c r="G90" i="13" s="1"/>
  <c r="E194" i="9"/>
  <c r="F90" i="13" s="1"/>
  <c r="D194" i="9"/>
  <c r="E90" i="13" s="1"/>
  <c r="L193" i="9"/>
  <c r="M89" i="13" s="1"/>
  <c r="K193" i="9"/>
  <c r="L89" i="13" s="1"/>
  <c r="J193" i="9"/>
  <c r="K89" i="13" s="1"/>
  <c r="I193" i="9"/>
  <c r="J89" i="13" s="1"/>
  <c r="G193" i="9"/>
  <c r="H89" i="13" s="1"/>
  <c r="F193" i="9"/>
  <c r="G89" i="13" s="1"/>
  <c r="E193" i="9"/>
  <c r="F89" i="13" s="1"/>
  <c r="D193" i="9"/>
  <c r="E89" i="13" s="1"/>
  <c r="L192" i="9"/>
  <c r="K192" i="9"/>
  <c r="J192" i="9"/>
  <c r="I192" i="9"/>
  <c r="G192" i="9"/>
  <c r="F192" i="9"/>
  <c r="P192" i="9" s="1"/>
  <c r="E192" i="9"/>
  <c r="O192" i="9" s="1"/>
  <c r="D192" i="9"/>
  <c r="L191" i="9"/>
  <c r="K191" i="9"/>
  <c r="J191" i="9"/>
  <c r="I191" i="9"/>
  <c r="G191" i="9"/>
  <c r="F191" i="9"/>
  <c r="E191" i="9"/>
  <c r="D191" i="9"/>
  <c r="L190" i="9"/>
  <c r="K190" i="9"/>
  <c r="J190" i="9"/>
  <c r="I190" i="9"/>
  <c r="G190" i="9"/>
  <c r="F190" i="9"/>
  <c r="P190" i="9" s="1"/>
  <c r="E190" i="9"/>
  <c r="O190" i="9" s="1"/>
  <c r="D190" i="9"/>
  <c r="L189" i="9"/>
  <c r="K189" i="9"/>
  <c r="J189" i="9"/>
  <c r="I189" i="9"/>
  <c r="G189" i="9"/>
  <c r="F189" i="9"/>
  <c r="E189" i="9"/>
  <c r="D189" i="9"/>
  <c r="L188" i="9"/>
  <c r="M88" i="13" s="1"/>
  <c r="K188" i="9"/>
  <c r="L88" i="13" s="1"/>
  <c r="J188" i="9"/>
  <c r="K88" i="13" s="1"/>
  <c r="I188" i="9"/>
  <c r="J88" i="13" s="1"/>
  <c r="G188" i="9"/>
  <c r="H88" i="13" s="1"/>
  <c r="F188" i="9"/>
  <c r="G88" i="13" s="1"/>
  <c r="E188" i="9"/>
  <c r="F88" i="13" s="1"/>
  <c r="D188" i="9"/>
  <c r="E88" i="13" s="1"/>
  <c r="L187" i="9"/>
  <c r="K187" i="9"/>
  <c r="J187" i="9"/>
  <c r="I187" i="9"/>
  <c r="G187" i="9"/>
  <c r="F187" i="9"/>
  <c r="E187" i="9"/>
  <c r="D187" i="9"/>
  <c r="L186" i="9"/>
  <c r="K186" i="9"/>
  <c r="J186" i="9"/>
  <c r="I186" i="9"/>
  <c r="G186" i="9"/>
  <c r="F186" i="9"/>
  <c r="P186" i="9" s="1"/>
  <c r="E186" i="9"/>
  <c r="O186" i="9" s="1"/>
  <c r="D186" i="9"/>
  <c r="L185" i="9"/>
  <c r="M87" i="13" s="1"/>
  <c r="K185" i="9"/>
  <c r="L87" i="13" s="1"/>
  <c r="J185" i="9"/>
  <c r="K87" i="13" s="1"/>
  <c r="I185" i="9"/>
  <c r="J87" i="13" s="1"/>
  <c r="G185" i="9"/>
  <c r="H87" i="13" s="1"/>
  <c r="F185" i="9"/>
  <c r="G87" i="13" s="1"/>
  <c r="E185" i="9"/>
  <c r="F87" i="13" s="1"/>
  <c r="D185" i="9"/>
  <c r="E87" i="13" s="1"/>
  <c r="L184" i="9"/>
  <c r="M86" i="13" s="1"/>
  <c r="K184" i="9"/>
  <c r="L86" i="13" s="1"/>
  <c r="J184" i="9"/>
  <c r="K86" i="13" s="1"/>
  <c r="I184" i="9"/>
  <c r="J86" i="13" s="1"/>
  <c r="G184" i="9"/>
  <c r="H86" i="13" s="1"/>
  <c r="F184" i="9"/>
  <c r="G86" i="13" s="1"/>
  <c r="E184" i="9"/>
  <c r="F86" i="13" s="1"/>
  <c r="D184" i="9"/>
  <c r="E86" i="13" s="1"/>
  <c r="L183" i="9"/>
  <c r="K183" i="9"/>
  <c r="J183" i="9"/>
  <c r="I183" i="9"/>
  <c r="G183" i="9"/>
  <c r="F183" i="9"/>
  <c r="E183" i="9"/>
  <c r="D183" i="9"/>
  <c r="L182" i="9"/>
  <c r="K182" i="9"/>
  <c r="J182" i="9"/>
  <c r="I182" i="9"/>
  <c r="G182" i="9"/>
  <c r="F182" i="9"/>
  <c r="P182" i="9" s="1"/>
  <c r="E182" i="9"/>
  <c r="O182" i="9" s="1"/>
  <c r="D182" i="9"/>
  <c r="L181" i="9"/>
  <c r="M85" i="13" s="1"/>
  <c r="K181" i="9"/>
  <c r="L85" i="13" s="1"/>
  <c r="J181" i="9"/>
  <c r="K85" i="13" s="1"/>
  <c r="I181" i="9"/>
  <c r="J85" i="13" s="1"/>
  <c r="G181" i="9"/>
  <c r="H85" i="13" s="1"/>
  <c r="F181" i="9"/>
  <c r="G85" i="13" s="1"/>
  <c r="E181" i="9"/>
  <c r="F85" i="13" s="1"/>
  <c r="D181" i="9"/>
  <c r="E85" i="13" s="1"/>
  <c r="L180" i="9"/>
  <c r="K180" i="9"/>
  <c r="J180" i="9"/>
  <c r="I180" i="9"/>
  <c r="G180" i="9"/>
  <c r="F180" i="9"/>
  <c r="P180" i="9" s="1"/>
  <c r="E180" i="9"/>
  <c r="O180" i="9" s="1"/>
  <c r="D180" i="9"/>
  <c r="L179" i="9"/>
  <c r="M84" i="13" s="1"/>
  <c r="K179" i="9"/>
  <c r="J179" i="9"/>
  <c r="K84" i="13" s="1"/>
  <c r="I179" i="9"/>
  <c r="J84" i="13" s="1"/>
  <c r="G179" i="9"/>
  <c r="H84" i="13" s="1"/>
  <c r="F179" i="9"/>
  <c r="G84" i="13" s="1"/>
  <c r="E179" i="9"/>
  <c r="F84" i="13" s="1"/>
  <c r="D179" i="9"/>
  <c r="E84" i="13" s="1"/>
  <c r="L178" i="9"/>
  <c r="K178" i="9"/>
  <c r="J178" i="9"/>
  <c r="I178" i="9"/>
  <c r="G178" i="9"/>
  <c r="F178" i="9"/>
  <c r="P178" i="9" s="1"/>
  <c r="E178" i="9"/>
  <c r="O178" i="9" s="1"/>
  <c r="D178" i="9"/>
  <c r="L177" i="9"/>
  <c r="M83" i="13" s="1"/>
  <c r="K177" i="9"/>
  <c r="L83" i="13" s="1"/>
  <c r="J177" i="9"/>
  <c r="K83" i="13" s="1"/>
  <c r="I177" i="9"/>
  <c r="J83" i="13" s="1"/>
  <c r="G177" i="9"/>
  <c r="H83" i="13" s="1"/>
  <c r="F177" i="9"/>
  <c r="G83" i="13" s="1"/>
  <c r="E177" i="9"/>
  <c r="F83" i="13" s="1"/>
  <c r="D177" i="9"/>
  <c r="E83" i="13" s="1"/>
  <c r="L176" i="9"/>
  <c r="K176" i="9"/>
  <c r="J176" i="9"/>
  <c r="I176" i="9"/>
  <c r="G176" i="9"/>
  <c r="F176" i="9"/>
  <c r="E176" i="9"/>
  <c r="O176" i="9" s="1"/>
  <c r="D176" i="9"/>
  <c r="L175" i="9"/>
  <c r="K175" i="9"/>
  <c r="L82" i="13" s="1"/>
  <c r="J175" i="9"/>
  <c r="K82" i="13" s="1"/>
  <c r="I175" i="9"/>
  <c r="J82" i="13" s="1"/>
  <c r="G175" i="9"/>
  <c r="H82" i="13" s="1"/>
  <c r="F175" i="9"/>
  <c r="G82" i="13" s="1"/>
  <c r="E175" i="9"/>
  <c r="F82" i="13" s="1"/>
  <c r="D175" i="9"/>
  <c r="E82" i="13" s="1"/>
  <c r="L174" i="9"/>
  <c r="K174" i="9"/>
  <c r="J174" i="9"/>
  <c r="I174" i="9"/>
  <c r="G174" i="9"/>
  <c r="F174" i="9"/>
  <c r="E174" i="9"/>
  <c r="O174" i="9" s="1"/>
  <c r="D174" i="9"/>
  <c r="L173" i="9"/>
  <c r="K173" i="9"/>
  <c r="J173" i="9"/>
  <c r="I173" i="9"/>
  <c r="G173" i="9"/>
  <c r="F173" i="9"/>
  <c r="E173" i="9"/>
  <c r="D173" i="9"/>
  <c r="L172" i="9"/>
  <c r="K172" i="9"/>
  <c r="J172" i="9"/>
  <c r="I172" i="9"/>
  <c r="G172" i="9"/>
  <c r="F172" i="9"/>
  <c r="E172" i="9"/>
  <c r="O172" i="9" s="1"/>
  <c r="D172" i="9"/>
  <c r="L171" i="9"/>
  <c r="K171" i="9"/>
  <c r="J171" i="9"/>
  <c r="I171" i="9"/>
  <c r="G171" i="9"/>
  <c r="F171" i="9"/>
  <c r="E171" i="9"/>
  <c r="D171" i="9"/>
  <c r="L170" i="9"/>
  <c r="M81" i="13" s="1"/>
  <c r="K170" i="9"/>
  <c r="L81" i="13" s="1"/>
  <c r="J170" i="9"/>
  <c r="K81" i="13" s="1"/>
  <c r="I170" i="9"/>
  <c r="J81" i="13" s="1"/>
  <c r="G170" i="9"/>
  <c r="H81" i="13" s="1"/>
  <c r="F170" i="9"/>
  <c r="G81" i="13" s="1"/>
  <c r="E170" i="9"/>
  <c r="F81" i="13" s="1"/>
  <c r="D170" i="9"/>
  <c r="E81" i="13" s="1"/>
  <c r="L169" i="9"/>
  <c r="K169" i="9"/>
  <c r="J169" i="9"/>
  <c r="I169" i="9"/>
  <c r="G169" i="9"/>
  <c r="F169" i="9"/>
  <c r="E169" i="9"/>
  <c r="D169" i="9"/>
  <c r="L168" i="9"/>
  <c r="K168" i="9"/>
  <c r="J168" i="9"/>
  <c r="I168" i="9"/>
  <c r="G168" i="9"/>
  <c r="F168" i="9"/>
  <c r="E168" i="9"/>
  <c r="O168" i="9" s="1"/>
  <c r="D168" i="9"/>
  <c r="L167" i="9"/>
  <c r="M80" i="13" s="1"/>
  <c r="K167" i="9"/>
  <c r="L80" i="13" s="1"/>
  <c r="J167" i="9"/>
  <c r="K80" i="13" s="1"/>
  <c r="I167" i="9"/>
  <c r="J80" i="13" s="1"/>
  <c r="G167" i="9"/>
  <c r="H80" i="13" s="1"/>
  <c r="F167" i="9"/>
  <c r="G80" i="13" s="1"/>
  <c r="E167" i="9"/>
  <c r="F80" i="13" s="1"/>
  <c r="D167" i="9"/>
  <c r="E80" i="13" s="1"/>
  <c r="L166" i="9"/>
  <c r="K166" i="9"/>
  <c r="J166" i="9"/>
  <c r="I166" i="9"/>
  <c r="G166" i="9"/>
  <c r="F166" i="9"/>
  <c r="E166" i="9"/>
  <c r="D166" i="9"/>
  <c r="L165" i="9"/>
  <c r="M79" i="13" s="1"/>
  <c r="K165" i="9"/>
  <c r="L79" i="13" s="1"/>
  <c r="J165" i="9"/>
  <c r="K79" i="13" s="1"/>
  <c r="I165" i="9"/>
  <c r="J79" i="13" s="1"/>
  <c r="G165" i="9"/>
  <c r="H79" i="13" s="1"/>
  <c r="F165" i="9"/>
  <c r="E165" i="9"/>
  <c r="F79" i="13" s="1"/>
  <c r="D165" i="9"/>
  <c r="E79" i="13" s="1"/>
  <c r="L164" i="9"/>
  <c r="K164" i="9"/>
  <c r="J164" i="9"/>
  <c r="I164" i="9"/>
  <c r="G164" i="9"/>
  <c r="F164" i="9"/>
  <c r="E164" i="9"/>
  <c r="D164" i="9"/>
  <c r="L163" i="9"/>
  <c r="M78" i="13" s="1"/>
  <c r="K163" i="9"/>
  <c r="L78" i="13" s="1"/>
  <c r="J163" i="9"/>
  <c r="K78" i="13" s="1"/>
  <c r="I163" i="9"/>
  <c r="J78" i="13" s="1"/>
  <c r="G163" i="9"/>
  <c r="H78" i="13" s="1"/>
  <c r="F163" i="9"/>
  <c r="G78" i="13" s="1"/>
  <c r="E163" i="9"/>
  <c r="F78" i="13" s="1"/>
  <c r="D163" i="9"/>
  <c r="E78" i="13" s="1"/>
  <c r="L162" i="9"/>
  <c r="K162" i="9"/>
  <c r="J162" i="9"/>
  <c r="I162" i="9"/>
  <c r="G162" i="9"/>
  <c r="F162" i="9"/>
  <c r="E162" i="9"/>
  <c r="O162" i="9" s="1"/>
  <c r="D162" i="9"/>
  <c r="L161" i="9"/>
  <c r="K161" i="9"/>
  <c r="J161" i="9"/>
  <c r="I161" i="9"/>
  <c r="G161" i="9"/>
  <c r="F161" i="9"/>
  <c r="E161" i="9"/>
  <c r="D161" i="9"/>
  <c r="L160" i="9"/>
  <c r="K160" i="9"/>
  <c r="J160" i="9"/>
  <c r="I160" i="9"/>
  <c r="G160" i="9"/>
  <c r="F160" i="9"/>
  <c r="E160" i="9"/>
  <c r="O160" i="9" s="1"/>
  <c r="D160" i="9"/>
  <c r="L159" i="9"/>
  <c r="K159" i="9"/>
  <c r="J159" i="9"/>
  <c r="I159" i="9"/>
  <c r="G159" i="9"/>
  <c r="F159" i="9"/>
  <c r="E159" i="9"/>
  <c r="D159" i="9"/>
  <c r="L158" i="9"/>
  <c r="K158" i="9"/>
  <c r="J158" i="9"/>
  <c r="I158" i="9"/>
  <c r="G158" i="9"/>
  <c r="F158" i="9"/>
  <c r="E158" i="9"/>
  <c r="O158" i="9" s="1"/>
  <c r="D158" i="9"/>
  <c r="L157" i="9"/>
  <c r="K157" i="9"/>
  <c r="J157" i="9"/>
  <c r="I157" i="9"/>
  <c r="G157" i="9"/>
  <c r="F157" i="9"/>
  <c r="E157" i="9"/>
  <c r="D157" i="9"/>
  <c r="L156" i="9"/>
  <c r="M77" i="13" s="1"/>
  <c r="K156" i="9"/>
  <c r="L77" i="13" s="1"/>
  <c r="J156" i="9"/>
  <c r="K77" i="13" s="1"/>
  <c r="I156" i="9"/>
  <c r="J77" i="13" s="1"/>
  <c r="G156" i="9"/>
  <c r="H77" i="13" s="1"/>
  <c r="F156" i="9"/>
  <c r="G77" i="13" s="1"/>
  <c r="E156" i="9"/>
  <c r="F77" i="13" s="1"/>
  <c r="D156" i="9"/>
  <c r="E77" i="13" s="1"/>
  <c r="L155" i="9"/>
  <c r="K155" i="9"/>
  <c r="J155" i="9"/>
  <c r="I155" i="9"/>
  <c r="G155" i="9"/>
  <c r="F155" i="9"/>
  <c r="E155" i="9"/>
  <c r="D155" i="9"/>
  <c r="L154" i="9"/>
  <c r="K154" i="9"/>
  <c r="L76" i="13" s="1"/>
  <c r="J154" i="9"/>
  <c r="K76" i="13" s="1"/>
  <c r="I154" i="9"/>
  <c r="J76" i="13" s="1"/>
  <c r="G154" i="9"/>
  <c r="H76" i="13" s="1"/>
  <c r="F154" i="9"/>
  <c r="G76" i="13" s="1"/>
  <c r="E154" i="9"/>
  <c r="F76" i="13" s="1"/>
  <c r="D154" i="9"/>
  <c r="E76" i="13" s="1"/>
  <c r="L153" i="9"/>
  <c r="K153" i="9"/>
  <c r="J153" i="9"/>
  <c r="I153" i="9"/>
  <c r="G153" i="9"/>
  <c r="F153" i="9"/>
  <c r="E153" i="9"/>
  <c r="D153" i="9"/>
  <c r="L152" i="9"/>
  <c r="K152" i="9"/>
  <c r="J152" i="9"/>
  <c r="K75" i="13" s="1"/>
  <c r="I152" i="9"/>
  <c r="J75" i="13" s="1"/>
  <c r="G152" i="9"/>
  <c r="H75" i="13" s="1"/>
  <c r="F152" i="9"/>
  <c r="G75" i="13" s="1"/>
  <c r="E152" i="9"/>
  <c r="F75" i="13" s="1"/>
  <c r="D152" i="9"/>
  <c r="E75" i="13" s="1"/>
  <c r="L151" i="9"/>
  <c r="K151" i="9"/>
  <c r="J151" i="9"/>
  <c r="I151" i="9"/>
  <c r="G151" i="9"/>
  <c r="F151" i="9"/>
  <c r="E151" i="9"/>
  <c r="D151" i="9"/>
  <c r="L150" i="9"/>
  <c r="M74" i="13" s="1"/>
  <c r="K150" i="9"/>
  <c r="L74" i="13" s="1"/>
  <c r="J150" i="9"/>
  <c r="K74" i="13" s="1"/>
  <c r="I150" i="9"/>
  <c r="J74" i="13" s="1"/>
  <c r="G150" i="9"/>
  <c r="F150" i="9"/>
  <c r="E150" i="9"/>
  <c r="F74" i="13" s="1"/>
  <c r="D150" i="9"/>
  <c r="E74" i="13" s="1"/>
  <c r="L149" i="9"/>
  <c r="K149" i="9"/>
  <c r="J149" i="9"/>
  <c r="I149" i="9"/>
  <c r="G149" i="9"/>
  <c r="F149" i="9"/>
  <c r="E149" i="9"/>
  <c r="D149" i="9"/>
  <c r="L148" i="9"/>
  <c r="K148" i="9"/>
  <c r="J148" i="9"/>
  <c r="K73" i="13" s="1"/>
  <c r="I148" i="9"/>
  <c r="J73" i="13" s="1"/>
  <c r="G148" i="9"/>
  <c r="H73" i="13" s="1"/>
  <c r="F148" i="9"/>
  <c r="E148" i="9"/>
  <c r="F73" i="13" s="1"/>
  <c r="D148" i="9"/>
  <c r="E73" i="13" s="1"/>
  <c r="L147" i="9"/>
  <c r="K147" i="9"/>
  <c r="J147" i="9"/>
  <c r="I147" i="9"/>
  <c r="G147" i="9"/>
  <c r="F147" i="9"/>
  <c r="E147" i="9"/>
  <c r="D147" i="9"/>
  <c r="L146" i="9"/>
  <c r="M72" i="13" s="1"/>
  <c r="K146" i="9"/>
  <c r="L72" i="13" s="1"/>
  <c r="J146" i="9"/>
  <c r="K72" i="13" s="1"/>
  <c r="I146" i="9"/>
  <c r="J72" i="13" s="1"/>
  <c r="G146" i="9"/>
  <c r="H72" i="13" s="1"/>
  <c r="F146" i="9"/>
  <c r="E146" i="9"/>
  <c r="D146" i="9"/>
  <c r="E72" i="13" s="1"/>
  <c r="L145" i="9"/>
  <c r="K145" i="9"/>
  <c r="J145" i="9"/>
  <c r="I145" i="9"/>
  <c r="G145" i="9"/>
  <c r="F145" i="9"/>
  <c r="E145" i="9"/>
  <c r="D145" i="9"/>
  <c r="L144" i="9"/>
  <c r="K144" i="9"/>
  <c r="J144" i="9"/>
  <c r="I144" i="9"/>
  <c r="G144" i="9"/>
  <c r="F144" i="9"/>
  <c r="E144" i="9"/>
  <c r="D144" i="9"/>
  <c r="L143" i="9"/>
  <c r="K143" i="9"/>
  <c r="J143" i="9"/>
  <c r="I143" i="9"/>
  <c r="G143" i="9"/>
  <c r="F143" i="9"/>
  <c r="E143" i="9"/>
  <c r="D143" i="9"/>
  <c r="L142" i="9"/>
  <c r="K142" i="9"/>
  <c r="J142" i="9"/>
  <c r="I142" i="9"/>
  <c r="G142" i="9"/>
  <c r="F142" i="9"/>
  <c r="E142" i="9"/>
  <c r="D142" i="9"/>
  <c r="L141" i="9"/>
  <c r="M71" i="13" s="1"/>
  <c r="K141" i="9"/>
  <c r="L71" i="13" s="1"/>
  <c r="J141" i="9"/>
  <c r="K71" i="13" s="1"/>
  <c r="I141" i="9"/>
  <c r="J71" i="13" s="1"/>
  <c r="G141" i="9"/>
  <c r="H71" i="13" s="1"/>
  <c r="F141" i="9"/>
  <c r="G71" i="13" s="1"/>
  <c r="E141" i="9"/>
  <c r="F71" i="13" s="1"/>
  <c r="D141" i="9"/>
  <c r="E71" i="13" s="1"/>
  <c r="L140" i="9"/>
  <c r="M70" i="13" s="1"/>
  <c r="K140" i="9"/>
  <c r="L70" i="13" s="1"/>
  <c r="J140" i="9"/>
  <c r="K70" i="13" s="1"/>
  <c r="I140" i="9"/>
  <c r="J70" i="13" s="1"/>
  <c r="G140" i="9"/>
  <c r="H70" i="13" s="1"/>
  <c r="F140" i="9"/>
  <c r="G70" i="13" s="1"/>
  <c r="E140" i="9"/>
  <c r="F70" i="13" s="1"/>
  <c r="D140" i="9"/>
  <c r="E70" i="13" s="1"/>
  <c r="L139" i="9"/>
  <c r="K139" i="9"/>
  <c r="J139" i="9"/>
  <c r="I139" i="9"/>
  <c r="G139" i="9"/>
  <c r="F139" i="9"/>
  <c r="E139" i="9"/>
  <c r="D139" i="9"/>
  <c r="L138" i="9"/>
  <c r="K138" i="9"/>
  <c r="J138" i="9"/>
  <c r="I138" i="9"/>
  <c r="G138" i="9"/>
  <c r="F138" i="9"/>
  <c r="E138" i="9"/>
  <c r="D138" i="9"/>
  <c r="L137" i="9"/>
  <c r="K137" i="9"/>
  <c r="J137" i="9"/>
  <c r="I137" i="9"/>
  <c r="G137" i="9"/>
  <c r="F137" i="9"/>
  <c r="E137" i="9"/>
  <c r="D137" i="9"/>
  <c r="L136" i="9"/>
  <c r="K136" i="9"/>
  <c r="J136" i="9"/>
  <c r="I136" i="9"/>
  <c r="G136" i="9"/>
  <c r="F136" i="9"/>
  <c r="E136" i="9"/>
  <c r="D136" i="9"/>
  <c r="L135" i="9"/>
  <c r="K135" i="9"/>
  <c r="J135" i="9"/>
  <c r="I135" i="9"/>
  <c r="G135" i="9"/>
  <c r="F135" i="9"/>
  <c r="E135" i="9"/>
  <c r="D135" i="9"/>
  <c r="L134" i="9"/>
  <c r="M69" i="13" s="1"/>
  <c r="K134" i="9"/>
  <c r="L69" i="13" s="1"/>
  <c r="J134" i="9"/>
  <c r="K69" i="13" s="1"/>
  <c r="I134" i="9"/>
  <c r="J69" i="13" s="1"/>
  <c r="G134" i="9"/>
  <c r="H69" i="13" s="1"/>
  <c r="F134" i="9"/>
  <c r="G69" i="13" s="1"/>
  <c r="E134" i="9"/>
  <c r="F69" i="13" s="1"/>
  <c r="D134" i="9"/>
  <c r="E69" i="13" s="1"/>
  <c r="L133" i="9"/>
  <c r="K133" i="9"/>
  <c r="J133" i="9"/>
  <c r="I133" i="9"/>
  <c r="G133" i="9"/>
  <c r="F133" i="9"/>
  <c r="E133" i="9"/>
  <c r="D133" i="9"/>
  <c r="L132" i="9"/>
  <c r="K132" i="9"/>
  <c r="J132" i="9"/>
  <c r="I132" i="9"/>
  <c r="G132" i="9"/>
  <c r="F132" i="9"/>
  <c r="E132" i="9"/>
  <c r="D132" i="9"/>
  <c r="L131" i="9"/>
  <c r="M68" i="13" s="1"/>
  <c r="K131" i="9"/>
  <c r="L68" i="13" s="1"/>
  <c r="J131" i="9"/>
  <c r="K68" i="13" s="1"/>
  <c r="I131" i="9"/>
  <c r="J68" i="13" s="1"/>
  <c r="G131" i="9"/>
  <c r="H68" i="13" s="1"/>
  <c r="F131" i="9"/>
  <c r="G68" i="13" s="1"/>
  <c r="E131" i="9"/>
  <c r="F68" i="13" s="1"/>
  <c r="D131" i="9"/>
  <c r="E68" i="13" s="1"/>
  <c r="L130" i="9"/>
  <c r="M67" i="13" s="1"/>
  <c r="K130" i="9"/>
  <c r="L67" i="13" s="1"/>
  <c r="J130" i="9"/>
  <c r="K67" i="13" s="1"/>
  <c r="I130" i="9"/>
  <c r="J67" i="13" s="1"/>
  <c r="G130" i="9"/>
  <c r="H67" i="13" s="1"/>
  <c r="F130" i="9"/>
  <c r="G67" i="13" s="1"/>
  <c r="E130" i="9"/>
  <c r="F67" i="13" s="1"/>
  <c r="D130" i="9"/>
  <c r="E67" i="13" s="1"/>
  <c r="L129" i="9"/>
  <c r="K129" i="9"/>
  <c r="J129" i="9"/>
  <c r="I129" i="9"/>
  <c r="G129" i="9"/>
  <c r="F129" i="9"/>
  <c r="E129" i="9"/>
  <c r="D129" i="9"/>
  <c r="L128" i="9"/>
  <c r="K128" i="9"/>
  <c r="J128" i="9"/>
  <c r="I128" i="9"/>
  <c r="G128" i="9"/>
  <c r="F128" i="9"/>
  <c r="P128" i="9" s="1"/>
  <c r="E128" i="9"/>
  <c r="O128" i="9" s="1"/>
  <c r="D128" i="9"/>
  <c r="L127" i="9"/>
  <c r="K127" i="9"/>
  <c r="J127" i="9"/>
  <c r="I127" i="9"/>
  <c r="G127" i="9"/>
  <c r="F127" i="9"/>
  <c r="E127" i="9"/>
  <c r="D127" i="9"/>
  <c r="L126" i="9"/>
  <c r="K126" i="9"/>
  <c r="J126" i="9"/>
  <c r="I126" i="9"/>
  <c r="G126" i="9"/>
  <c r="F126" i="9"/>
  <c r="P126" i="9" s="1"/>
  <c r="E126" i="9"/>
  <c r="D126" i="9"/>
  <c r="L125" i="9"/>
  <c r="K125" i="9"/>
  <c r="J125" i="9"/>
  <c r="I125" i="9"/>
  <c r="G125" i="9"/>
  <c r="F125" i="9"/>
  <c r="E125" i="9"/>
  <c r="D125" i="9"/>
  <c r="L124" i="9"/>
  <c r="M66" i="13" s="1"/>
  <c r="K124" i="9"/>
  <c r="L66" i="13" s="1"/>
  <c r="J124" i="9"/>
  <c r="K66" i="13" s="1"/>
  <c r="I124" i="9"/>
  <c r="J66" i="13" s="1"/>
  <c r="G124" i="9"/>
  <c r="H66" i="13" s="1"/>
  <c r="F124" i="9"/>
  <c r="G66" i="13" s="1"/>
  <c r="E124" i="9"/>
  <c r="F66" i="13" s="1"/>
  <c r="D124" i="9"/>
  <c r="E66" i="13" s="1"/>
  <c r="L123" i="9"/>
  <c r="K123" i="9"/>
  <c r="J123" i="9"/>
  <c r="I123" i="9"/>
  <c r="G123" i="9"/>
  <c r="F123" i="9"/>
  <c r="E123" i="9"/>
  <c r="D123" i="9"/>
  <c r="L122" i="9"/>
  <c r="K122" i="9"/>
  <c r="L65" i="13" s="1"/>
  <c r="J122" i="9"/>
  <c r="K65" i="13" s="1"/>
  <c r="I122" i="9"/>
  <c r="J65" i="13" s="1"/>
  <c r="G122" i="9"/>
  <c r="H65" i="13" s="1"/>
  <c r="F122" i="9"/>
  <c r="G65" i="13" s="1"/>
  <c r="E122" i="9"/>
  <c r="F65" i="13" s="1"/>
  <c r="D122" i="9"/>
  <c r="L121" i="9"/>
  <c r="M64" i="13" s="1"/>
  <c r="K121" i="9"/>
  <c r="L64" i="13" s="1"/>
  <c r="J121" i="9"/>
  <c r="K64" i="13" s="1"/>
  <c r="I121" i="9"/>
  <c r="J64" i="13" s="1"/>
  <c r="G121" i="9"/>
  <c r="H64" i="13" s="1"/>
  <c r="F121" i="9"/>
  <c r="G64" i="13" s="1"/>
  <c r="E121" i="9"/>
  <c r="F64" i="13" s="1"/>
  <c r="D121" i="9"/>
  <c r="E64" i="13" s="1"/>
  <c r="L120" i="9"/>
  <c r="K120" i="9"/>
  <c r="J120" i="9"/>
  <c r="I120" i="9"/>
  <c r="G120" i="9"/>
  <c r="F120" i="9"/>
  <c r="E120" i="9"/>
  <c r="O120" i="9" s="1"/>
  <c r="D120" i="9"/>
  <c r="L119" i="9"/>
  <c r="K119" i="9"/>
  <c r="J119" i="9"/>
  <c r="I119" i="9"/>
  <c r="G119" i="9"/>
  <c r="F119" i="9"/>
  <c r="E119" i="9"/>
  <c r="D119" i="9"/>
  <c r="L118" i="9"/>
  <c r="M63" i="13" s="1"/>
  <c r="K118" i="9"/>
  <c r="J118" i="9"/>
  <c r="K63" i="13" s="1"/>
  <c r="I118" i="9"/>
  <c r="J63" i="13" s="1"/>
  <c r="G118" i="9"/>
  <c r="H63" i="13" s="1"/>
  <c r="F118" i="9"/>
  <c r="G63" i="13" s="1"/>
  <c r="E118" i="9"/>
  <c r="F63" i="13" s="1"/>
  <c r="D118" i="9"/>
  <c r="E63" i="13" s="1"/>
  <c r="L117" i="9"/>
  <c r="K117" i="9"/>
  <c r="J117" i="9"/>
  <c r="I117" i="9"/>
  <c r="G117" i="9"/>
  <c r="F117" i="9"/>
  <c r="E117" i="9"/>
  <c r="D117" i="9"/>
  <c r="L116" i="9"/>
  <c r="K116" i="9"/>
  <c r="J116" i="9"/>
  <c r="I116" i="9"/>
  <c r="G116" i="9"/>
  <c r="F116" i="9"/>
  <c r="E116" i="9"/>
  <c r="O116" i="9" s="1"/>
  <c r="D116" i="9"/>
  <c r="L115" i="9"/>
  <c r="M62" i="13" s="1"/>
  <c r="K115" i="9"/>
  <c r="L62" i="13" s="1"/>
  <c r="J115" i="9"/>
  <c r="K62" i="13" s="1"/>
  <c r="I115" i="9"/>
  <c r="J62" i="13" s="1"/>
  <c r="G115" i="9"/>
  <c r="H62" i="13" s="1"/>
  <c r="F115" i="9"/>
  <c r="G62" i="13" s="1"/>
  <c r="E115" i="9"/>
  <c r="F62" i="13" s="1"/>
  <c r="D115" i="9"/>
  <c r="E62" i="13" s="1"/>
  <c r="L114" i="9"/>
  <c r="M61" i="13" s="1"/>
  <c r="K114" i="9"/>
  <c r="L61" i="13" s="1"/>
  <c r="J114" i="9"/>
  <c r="K61" i="13" s="1"/>
  <c r="I114" i="9"/>
  <c r="J61" i="13" s="1"/>
  <c r="G114" i="9"/>
  <c r="H61" i="13" s="1"/>
  <c r="F114" i="9"/>
  <c r="G61" i="13" s="1"/>
  <c r="E114" i="9"/>
  <c r="F61" i="13" s="1"/>
  <c r="D114" i="9"/>
  <c r="E61" i="13" s="1"/>
  <c r="L113" i="9"/>
  <c r="K113" i="9"/>
  <c r="J113" i="9"/>
  <c r="I113" i="9"/>
  <c r="G113" i="9"/>
  <c r="F113" i="9"/>
  <c r="E113" i="9"/>
  <c r="D113" i="9"/>
  <c r="L112" i="9"/>
  <c r="K112" i="9"/>
  <c r="J112" i="9"/>
  <c r="I112" i="9"/>
  <c r="G112" i="9"/>
  <c r="F112" i="9"/>
  <c r="E112" i="9"/>
  <c r="O112" i="9" s="1"/>
  <c r="D112" i="9"/>
  <c r="L111" i="9"/>
  <c r="M60" i="13" s="1"/>
  <c r="K111" i="9"/>
  <c r="L60" i="13" s="1"/>
  <c r="J111" i="9"/>
  <c r="K60" i="13" s="1"/>
  <c r="I111" i="9"/>
  <c r="J60" i="13" s="1"/>
  <c r="G111" i="9"/>
  <c r="H60" i="13" s="1"/>
  <c r="F111" i="9"/>
  <c r="G60" i="13" s="1"/>
  <c r="E111" i="9"/>
  <c r="F60" i="13" s="1"/>
  <c r="D111" i="9"/>
  <c r="E60" i="13" s="1"/>
  <c r="L110" i="9"/>
  <c r="K110" i="9"/>
  <c r="J110" i="9"/>
  <c r="I110" i="9"/>
  <c r="G110" i="9"/>
  <c r="F110" i="9"/>
  <c r="E110" i="9"/>
  <c r="D110" i="9"/>
  <c r="L109" i="9"/>
  <c r="M59" i="13" s="1"/>
  <c r="K109" i="9"/>
  <c r="L59" i="13" s="1"/>
  <c r="J109" i="9"/>
  <c r="I109" i="9"/>
  <c r="J59" i="13" s="1"/>
  <c r="G109" i="9"/>
  <c r="F109" i="9"/>
  <c r="G59" i="13" s="1"/>
  <c r="E109" i="9"/>
  <c r="F59" i="13" s="1"/>
  <c r="D109" i="9"/>
  <c r="L108" i="9"/>
  <c r="K108" i="9"/>
  <c r="J108" i="9"/>
  <c r="I108" i="9"/>
  <c r="G108" i="9"/>
  <c r="F108" i="9"/>
  <c r="E108" i="9"/>
  <c r="O108" i="9" s="1"/>
  <c r="D108" i="9"/>
  <c r="L107" i="9"/>
  <c r="K107" i="9"/>
  <c r="J107" i="9"/>
  <c r="I107" i="9"/>
  <c r="G107" i="9"/>
  <c r="F107" i="9"/>
  <c r="E107" i="9"/>
  <c r="D107" i="9"/>
  <c r="L106" i="9"/>
  <c r="K106" i="9"/>
  <c r="J106" i="9"/>
  <c r="I106" i="9"/>
  <c r="G106" i="9"/>
  <c r="F106" i="9"/>
  <c r="E106" i="9"/>
  <c r="D106" i="9"/>
  <c r="L105" i="9"/>
  <c r="K105" i="9"/>
  <c r="J105" i="9"/>
  <c r="I105" i="9"/>
  <c r="G105" i="9"/>
  <c r="F105" i="9"/>
  <c r="E105" i="9"/>
  <c r="D105" i="9"/>
  <c r="L104" i="9"/>
  <c r="K104" i="9"/>
  <c r="J104" i="9"/>
  <c r="I104" i="9"/>
  <c r="G104" i="9"/>
  <c r="F104" i="9"/>
  <c r="E104" i="9"/>
  <c r="O104" i="9" s="1"/>
  <c r="D104" i="9"/>
  <c r="L103" i="9"/>
  <c r="M58" i="13" s="1"/>
  <c r="K103" i="9"/>
  <c r="L58" i="13" s="1"/>
  <c r="J103" i="9"/>
  <c r="K58" i="13" s="1"/>
  <c r="I103" i="9"/>
  <c r="J58" i="13" s="1"/>
  <c r="G103" i="9"/>
  <c r="H58" i="13" s="1"/>
  <c r="F103" i="9"/>
  <c r="G58" i="13" s="1"/>
  <c r="E103" i="9"/>
  <c r="F58" i="13" s="1"/>
  <c r="D103" i="9"/>
  <c r="E58" i="13" s="1"/>
  <c r="L102" i="9"/>
  <c r="M57" i="13" s="1"/>
  <c r="K102" i="9"/>
  <c r="L57" i="13" s="1"/>
  <c r="J102" i="9"/>
  <c r="K57" i="13" s="1"/>
  <c r="I102" i="9"/>
  <c r="J57" i="13" s="1"/>
  <c r="G102" i="9"/>
  <c r="H57" i="13" s="1"/>
  <c r="F102" i="9"/>
  <c r="G57" i="13" s="1"/>
  <c r="E102" i="9"/>
  <c r="F57" i="13" s="1"/>
  <c r="D102" i="9"/>
  <c r="E57" i="13" s="1"/>
  <c r="L101" i="9"/>
  <c r="K101" i="9"/>
  <c r="T101" i="9" s="1"/>
  <c r="J101" i="9"/>
  <c r="I101" i="9"/>
  <c r="G101" i="9"/>
  <c r="F101" i="9"/>
  <c r="E101" i="9"/>
  <c r="D101" i="9"/>
  <c r="L100" i="9"/>
  <c r="K100" i="9"/>
  <c r="J100" i="9"/>
  <c r="I100" i="9"/>
  <c r="G100" i="9"/>
  <c r="F100" i="9"/>
  <c r="E100" i="9"/>
  <c r="O100" i="9" s="1"/>
  <c r="D100" i="9"/>
  <c r="L99" i="9"/>
  <c r="K99" i="9"/>
  <c r="T99" i="9" s="1"/>
  <c r="J99" i="9"/>
  <c r="I99" i="9"/>
  <c r="G99" i="9"/>
  <c r="F99" i="9"/>
  <c r="E99" i="9"/>
  <c r="D99" i="9"/>
  <c r="L98" i="9"/>
  <c r="K98" i="9"/>
  <c r="J98" i="9"/>
  <c r="I98" i="9"/>
  <c r="G98" i="9"/>
  <c r="F98" i="9"/>
  <c r="E98" i="9"/>
  <c r="D98" i="9"/>
  <c r="L97" i="9"/>
  <c r="K97" i="9"/>
  <c r="T97" i="9" s="1"/>
  <c r="J97" i="9"/>
  <c r="I97" i="9"/>
  <c r="G97" i="9"/>
  <c r="F97" i="9"/>
  <c r="E97" i="9"/>
  <c r="D97" i="9"/>
  <c r="L96" i="9"/>
  <c r="K96" i="9"/>
  <c r="J96" i="9"/>
  <c r="I96" i="9"/>
  <c r="G96" i="9"/>
  <c r="F96" i="9"/>
  <c r="E96" i="9"/>
  <c r="D96" i="9"/>
  <c r="L95" i="9"/>
  <c r="K95" i="9"/>
  <c r="T95" i="9" s="1"/>
  <c r="J95" i="9"/>
  <c r="I95" i="9"/>
  <c r="G95" i="9"/>
  <c r="F95" i="9"/>
  <c r="E95" i="9"/>
  <c r="D95" i="9"/>
  <c r="L94" i="9"/>
  <c r="M56" i="13" s="1"/>
  <c r="K94" i="9"/>
  <c r="L56" i="13" s="1"/>
  <c r="J94" i="9"/>
  <c r="K56" i="13" s="1"/>
  <c r="I94" i="9"/>
  <c r="J56" i="13" s="1"/>
  <c r="G94" i="9"/>
  <c r="H56" i="13" s="1"/>
  <c r="F94" i="9"/>
  <c r="G56" i="13" s="1"/>
  <c r="E94" i="9"/>
  <c r="F56" i="13" s="1"/>
  <c r="D94" i="9"/>
  <c r="E56" i="13" s="1"/>
  <c r="L93" i="9"/>
  <c r="K93" i="9"/>
  <c r="T93" i="9" s="1"/>
  <c r="J93" i="9"/>
  <c r="I93" i="9"/>
  <c r="G93" i="9"/>
  <c r="F93" i="9"/>
  <c r="E93" i="9"/>
  <c r="D93" i="9"/>
  <c r="L92" i="9"/>
  <c r="M55" i="13" s="1"/>
  <c r="K92" i="9"/>
  <c r="L55" i="13" s="1"/>
  <c r="J92" i="9"/>
  <c r="K55" i="13" s="1"/>
  <c r="I92" i="9"/>
  <c r="G92" i="9"/>
  <c r="H55" i="13" s="1"/>
  <c r="F92" i="9"/>
  <c r="E92" i="9"/>
  <c r="D92" i="9"/>
  <c r="L91" i="9"/>
  <c r="K91" i="9"/>
  <c r="T91" i="9" s="1"/>
  <c r="J91" i="9"/>
  <c r="I91" i="9"/>
  <c r="G91" i="9"/>
  <c r="F91" i="9"/>
  <c r="E91" i="9"/>
  <c r="D91" i="9"/>
  <c r="L90" i="9"/>
  <c r="K90" i="9"/>
  <c r="L54" i="13" s="1"/>
  <c r="J90" i="9"/>
  <c r="K54" i="13" s="1"/>
  <c r="I90" i="9"/>
  <c r="J54" i="13" s="1"/>
  <c r="G90" i="9"/>
  <c r="H54" i="13" s="1"/>
  <c r="F90" i="9"/>
  <c r="G54" i="13" s="1"/>
  <c r="E90" i="9"/>
  <c r="F54" i="13" s="1"/>
  <c r="D90" i="9"/>
  <c r="L89" i="9"/>
  <c r="K89" i="9"/>
  <c r="J89" i="9"/>
  <c r="I89" i="9"/>
  <c r="G89" i="9"/>
  <c r="F89" i="9"/>
  <c r="E89" i="9"/>
  <c r="D89" i="9"/>
  <c r="L88" i="9"/>
  <c r="K88" i="9"/>
  <c r="L53" i="13" s="1"/>
  <c r="J88" i="9"/>
  <c r="K53" i="13" s="1"/>
  <c r="I88" i="9"/>
  <c r="J53" i="13" s="1"/>
  <c r="G88" i="9"/>
  <c r="H53" i="13" s="1"/>
  <c r="F88" i="9"/>
  <c r="E88" i="9"/>
  <c r="D88" i="9"/>
  <c r="E53" i="13" s="1"/>
  <c r="L87" i="9"/>
  <c r="M52" i="13" s="1"/>
  <c r="K87" i="9"/>
  <c r="L52" i="13" s="1"/>
  <c r="J87" i="9"/>
  <c r="K52" i="13" s="1"/>
  <c r="I87" i="9"/>
  <c r="J52" i="13" s="1"/>
  <c r="G87" i="9"/>
  <c r="H52" i="13" s="1"/>
  <c r="F87" i="9"/>
  <c r="G52" i="13" s="1"/>
  <c r="E87" i="9"/>
  <c r="F52" i="13" s="1"/>
  <c r="D87" i="9"/>
  <c r="E52" i="13" s="1"/>
  <c r="L86" i="9"/>
  <c r="K86" i="9"/>
  <c r="J86" i="9"/>
  <c r="I86" i="9"/>
  <c r="G86" i="9"/>
  <c r="F86" i="9"/>
  <c r="E86" i="9"/>
  <c r="D86" i="9"/>
  <c r="L85" i="9"/>
  <c r="K85" i="9"/>
  <c r="T85" i="9" s="1"/>
  <c r="J85" i="9"/>
  <c r="I85" i="9"/>
  <c r="G85" i="9"/>
  <c r="F85" i="9"/>
  <c r="E85" i="9"/>
  <c r="D85" i="9"/>
  <c r="L84" i="9"/>
  <c r="K84" i="9"/>
  <c r="J84" i="9"/>
  <c r="I84" i="9"/>
  <c r="G84" i="9"/>
  <c r="F84" i="9"/>
  <c r="E84" i="9"/>
  <c r="D84" i="9"/>
  <c r="L83" i="9"/>
  <c r="M51" i="13" s="1"/>
  <c r="K83" i="9"/>
  <c r="J83" i="9"/>
  <c r="I83" i="9"/>
  <c r="J51" i="13" s="1"/>
  <c r="G83" i="9"/>
  <c r="F83" i="9"/>
  <c r="E83" i="9"/>
  <c r="D83" i="9"/>
  <c r="L82" i="9"/>
  <c r="K82" i="9"/>
  <c r="J82" i="9"/>
  <c r="I82" i="9"/>
  <c r="G82" i="9"/>
  <c r="F82" i="9"/>
  <c r="E82" i="9"/>
  <c r="D82" i="9"/>
  <c r="L81" i="9"/>
  <c r="K81" i="9"/>
  <c r="J81" i="9"/>
  <c r="I81" i="9"/>
  <c r="G81" i="9"/>
  <c r="F81" i="9"/>
  <c r="E81" i="9"/>
  <c r="D81" i="9"/>
  <c r="L80" i="9"/>
  <c r="K80" i="9"/>
  <c r="J80" i="9"/>
  <c r="I80" i="9"/>
  <c r="G80" i="9"/>
  <c r="F80" i="9"/>
  <c r="E80" i="9"/>
  <c r="D80" i="9"/>
  <c r="L79" i="9"/>
  <c r="K79" i="9"/>
  <c r="T79" i="9" s="1"/>
  <c r="J79" i="9"/>
  <c r="I79" i="9"/>
  <c r="G79" i="9"/>
  <c r="F79" i="9"/>
  <c r="E79" i="9"/>
  <c r="D79" i="9"/>
  <c r="L78" i="9"/>
  <c r="K78" i="9"/>
  <c r="J78" i="9"/>
  <c r="I78" i="9"/>
  <c r="G78" i="9"/>
  <c r="F78" i="9"/>
  <c r="E78" i="9"/>
  <c r="D78" i="9"/>
  <c r="L77" i="9"/>
  <c r="K77" i="9"/>
  <c r="J77" i="9"/>
  <c r="I77" i="9"/>
  <c r="G77" i="9"/>
  <c r="F77" i="9"/>
  <c r="E77" i="9"/>
  <c r="D77" i="9"/>
  <c r="L76" i="9"/>
  <c r="K76" i="9"/>
  <c r="J76" i="9"/>
  <c r="I76" i="9"/>
  <c r="G76" i="9"/>
  <c r="F76" i="9"/>
  <c r="E76" i="9"/>
  <c r="D76" i="9"/>
  <c r="L75" i="9"/>
  <c r="K75" i="9"/>
  <c r="J75" i="9"/>
  <c r="K50" i="13" s="1"/>
  <c r="I75" i="9"/>
  <c r="J50" i="13" s="1"/>
  <c r="G75" i="9"/>
  <c r="F75" i="9"/>
  <c r="G50" i="13" s="1"/>
  <c r="E75" i="9"/>
  <c r="F50" i="13" s="1"/>
  <c r="D75" i="9"/>
  <c r="L74" i="9"/>
  <c r="K74" i="9"/>
  <c r="J74" i="9"/>
  <c r="I74" i="9"/>
  <c r="G74" i="9"/>
  <c r="F74" i="9"/>
  <c r="E74" i="9"/>
  <c r="D74" i="9"/>
  <c r="L73" i="9"/>
  <c r="K73" i="9"/>
  <c r="T73" i="9" s="1"/>
  <c r="J73" i="9"/>
  <c r="I73" i="9"/>
  <c r="G73" i="9"/>
  <c r="F73" i="9"/>
  <c r="E73" i="9"/>
  <c r="D73" i="9"/>
  <c r="L72" i="9"/>
  <c r="M49" i="13" s="1"/>
  <c r="K72" i="9"/>
  <c r="L49" i="13" s="1"/>
  <c r="J72" i="9"/>
  <c r="K49" i="13" s="1"/>
  <c r="I72" i="9"/>
  <c r="J49" i="13" s="1"/>
  <c r="G72" i="9"/>
  <c r="H49" i="13" s="1"/>
  <c r="F72" i="9"/>
  <c r="G49" i="13" s="1"/>
  <c r="E72" i="9"/>
  <c r="F49" i="13" s="1"/>
  <c r="D72" i="9"/>
  <c r="E49" i="13" s="1"/>
  <c r="L71" i="9"/>
  <c r="K71" i="9"/>
  <c r="T71" i="9" s="1"/>
  <c r="J71" i="9"/>
  <c r="I71" i="9"/>
  <c r="G71" i="9"/>
  <c r="F71" i="9"/>
  <c r="E71" i="9"/>
  <c r="D71" i="9"/>
  <c r="L70" i="9"/>
  <c r="K70" i="9"/>
  <c r="J70" i="9"/>
  <c r="I70" i="9"/>
  <c r="G70" i="9"/>
  <c r="F70" i="9"/>
  <c r="E70" i="9"/>
  <c r="D70" i="9"/>
  <c r="L69" i="9"/>
  <c r="K69" i="9"/>
  <c r="J69" i="9"/>
  <c r="I69" i="9"/>
  <c r="G69" i="9"/>
  <c r="F69" i="9"/>
  <c r="E69" i="9"/>
  <c r="D69" i="9"/>
  <c r="L68" i="9"/>
  <c r="K68" i="9"/>
  <c r="J68" i="9"/>
  <c r="I68" i="9"/>
  <c r="G68" i="9"/>
  <c r="F68" i="9"/>
  <c r="E68" i="9"/>
  <c r="D68" i="9"/>
  <c r="L67" i="9"/>
  <c r="K67" i="9"/>
  <c r="T67" i="9" s="1"/>
  <c r="J67" i="9"/>
  <c r="I67" i="9"/>
  <c r="G67" i="9"/>
  <c r="F67" i="9"/>
  <c r="E67" i="9"/>
  <c r="D67" i="9"/>
  <c r="L66" i="9"/>
  <c r="K66" i="9"/>
  <c r="J66" i="9"/>
  <c r="I66" i="9"/>
  <c r="G66" i="9"/>
  <c r="F66" i="9"/>
  <c r="E66" i="9"/>
  <c r="D66" i="9"/>
  <c r="L65" i="9"/>
  <c r="K65" i="9"/>
  <c r="T65" i="9" s="1"/>
  <c r="J65" i="9"/>
  <c r="I65" i="9"/>
  <c r="G65" i="9"/>
  <c r="F65" i="9"/>
  <c r="E65" i="9"/>
  <c r="D65" i="9"/>
  <c r="L64" i="9"/>
  <c r="M48" i="13" s="1"/>
  <c r="K64" i="9"/>
  <c r="L48" i="13" s="1"/>
  <c r="J64" i="9"/>
  <c r="K48" i="13" s="1"/>
  <c r="I64" i="9"/>
  <c r="J48" i="13" s="1"/>
  <c r="G64" i="9"/>
  <c r="H48" i="13" s="1"/>
  <c r="F64" i="9"/>
  <c r="G48" i="13" s="1"/>
  <c r="E64" i="9"/>
  <c r="F48" i="13" s="1"/>
  <c r="D64" i="9"/>
  <c r="E48" i="13" s="1"/>
  <c r="L63" i="9"/>
  <c r="K63" i="9"/>
  <c r="T63" i="9" s="1"/>
  <c r="J63" i="9"/>
  <c r="I63" i="9"/>
  <c r="G63" i="9"/>
  <c r="F63" i="9"/>
  <c r="E63" i="9"/>
  <c r="D63" i="9"/>
  <c r="L62" i="9"/>
  <c r="K62" i="9"/>
  <c r="J62" i="9"/>
  <c r="I62" i="9"/>
  <c r="G62" i="9"/>
  <c r="F62" i="9"/>
  <c r="E62" i="9"/>
  <c r="D62" i="9"/>
  <c r="L61" i="9"/>
  <c r="K61" i="9"/>
  <c r="T61" i="9" s="1"/>
  <c r="J61" i="9"/>
  <c r="I61" i="9"/>
  <c r="G61" i="9"/>
  <c r="F61" i="9"/>
  <c r="E61" i="9"/>
  <c r="D61" i="9"/>
  <c r="L60" i="9"/>
  <c r="M47" i="13" s="1"/>
  <c r="K60" i="9"/>
  <c r="L47" i="13" s="1"/>
  <c r="J60" i="9"/>
  <c r="K47" i="13" s="1"/>
  <c r="I60" i="9"/>
  <c r="J47" i="13" s="1"/>
  <c r="G60" i="9"/>
  <c r="H47" i="13" s="1"/>
  <c r="F60" i="9"/>
  <c r="G47" i="13" s="1"/>
  <c r="E60" i="9"/>
  <c r="F47" i="13" s="1"/>
  <c r="D60" i="9"/>
  <c r="E47" i="13" s="1"/>
  <c r="L59" i="9"/>
  <c r="K59" i="9"/>
  <c r="T59" i="9" s="1"/>
  <c r="J59" i="9"/>
  <c r="I59" i="9"/>
  <c r="G59" i="9"/>
  <c r="F59" i="9"/>
  <c r="E59" i="9"/>
  <c r="D59" i="9"/>
  <c r="L58" i="9"/>
  <c r="K58" i="9"/>
  <c r="J58" i="9"/>
  <c r="I58" i="9"/>
  <c r="G58" i="9"/>
  <c r="F58" i="9"/>
  <c r="E58" i="9"/>
  <c r="D58" i="9"/>
  <c r="L57" i="9"/>
  <c r="M46" i="13" s="1"/>
  <c r="K57" i="9"/>
  <c r="L46" i="13" s="1"/>
  <c r="J57" i="9"/>
  <c r="K46" i="13" s="1"/>
  <c r="I57" i="9"/>
  <c r="J46" i="13" s="1"/>
  <c r="G57" i="9"/>
  <c r="H46" i="13" s="1"/>
  <c r="F57" i="9"/>
  <c r="G46" i="13" s="1"/>
  <c r="E57" i="9"/>
  <c r="F46" i="13" s="1"/>
  <c r="D57" i="9"/>
  <c r="E46" i="13" s="1"/>
  <c r="L56" i="9"/>
  <c r="K56" i="9"/>
  <c r="J56" i="9"/>
  <c r="I56" i="9"/>
  <c r="G56" i="9"/>
  <c r="F56" i="9"/>
  <c r="E56" i="9"/>
  <c r="O56" i="9" s="1"/>
  <c r="D56" i="9"/>
  <c r="L55" i="9"/>
  <c r="K55" i="9"/>
  <c r="T55" i="9" s="1"/>
  <c r="J55" i="9"/>
  <c r="I55" i="9"/>
  <c r="G55" i="9"/>
  <c r="F55" i="9"/>
  <c r="E55" i="9"/>
  <c r="D55" i="9"/>
  <c r="L54" i="9"/>
  <c r="M45" i="13" s="1"/>
  <c r="K54" i="9"/>
  <c r="L45" i="13" s="1"/>
  <c r="J54" i="9"/>
  <c r="K45" i="13" s="1"/>
  <c r="I54" i="9"/>
  <c r="J45" i="13" s="1"/>
  <c r="G54" i="9"/>
  <c r="H45" i="13" s="1"/>
  <c r="F54" i="9"/>
  <c r="G45" i="13" s="1"/>
  <c r="E54" i="9"/>
  <c r="F45" i="13" s="1"/>
  <c r="D54" i="9"/>
  <c r="E45" i="13" s="1"/>
  <c r="L53" i="9"/>
  <c r="K53" i="9"/>
  <c r="T53" i="9" s="1"/>
  <c r="J53" i="9"/>
  <c r="I53" i="9"/>
  <c r="G53" i="9"/>
  <c r="F53" i="9"/>
  <c r="E53" i="9"/>
  <c r="D53" i="9"/>
  <c r="L52" i="9"/>
  <c r="K52" i="9"/>
  <c r="J52" i="9"/>
  <c r="I52" i="9"/>
  <c r="G52" i="9"/>
  <c r="F52" i="9"/>
  <c r="E52" i="9"/>
  <c r="O52" i="9" s="1"/>
  <c r="D52" i="9"/>
  <c r="L51" i="9"/>
  <c r="M44" i="13" s="1"/>
  <c r="K51" i="9"/>
  <c r="L44" i="13" s="1"/>
  <c r="J51" i="9"/>
  <c r="K44" i="13" s="1"/>
  <c r="I51" i="9"/>
  <c r="J44" i="13" s="1"/>
  <c r="G51" i="9"/>
  <c r="H44" i="13" s="1"/>
  <c r="F51" i="9"/>
  <c r="G44" i="13" s="1"/>
  <c r="E51" i="9"/>
  <c r="F44" i="13" s="1"/>
  <c r="D51" i="9"/>
  <c r="E44" i="13" s="1"/>
  <c r="L50" i="9"/>
  <c r="K50" i="9"/>
  <c r="J50" i="9"/>
  <c r="I50" i="9"/>
  <c r="G50" i="9"/>
  <c r="F50" i="9"/>
  <c r="E50" i="9"/>
  <c r="D50" i="9"/>
  <c r="L49" i="9"/>
  <c r="K49" i="9"/>
  <c r="T49" i="9" s="1"/>
  <c r="J49" i="9"/>
  <c r="I49" i="9"/>
  <c r="G49" i="9"/>
  <c r="F49" i="9"/>
  <c r="E49" i="9"/>
  <c r="D49" i="9"/>
  <c r="L48" i="9"/>
  <c r="K48" i="9"/>
  <c r="J48" i="9"/>
  <c r="I48" i="9"/>
  <c r="G48" i="9"/>
  <c r="F48" i="9"/>
  <c r="E48" i="9"/>
  <c r="D48" i="9"/>
  <c r="L47" i="9"/>
  <c r="M43" i="13" s="1"/>
  <c r="K47" i="9"/>
  <c r="L43" i="13" s="1"/>
  <c r="J47" i="9"/>
  <c r="K43" i="13" s="1"/>
  <c r="I47" i="9"/>
  <c r="J43" i="13" s="1"/>
  <c r="G47" i="9"/>
  <c r="H43" i="13" s="1"/>
  <c r="F47" i="9"/>
  <c r="G43" i="13" s="1"/>
  <c r="E47" i="9"/>
  <c r="F43" i="13" s="1"/>
  <c r="D47" i="9"/>
  <c r="E43" i="13" s="1"/>
  <c r="L46" i="9"/>
  <c r="K46" i="9"/>
  <c r="J46" i="9"/>
  <c r="I46" i="9"/>
  <c r="G46" i="9"/>
  <c r="F46" i="9"/>
  <c r="E46" i="9"/>
  <c r="O46" i="9" s="1"/>
  <c r="D46" i="9"/>
  <c r="L45" i="9"/>
  <c r="K45" i="9"/>
  <c r="L42" i="13" s="1"/>
  <c r="J45" i="9"/>
  <c r="K42" i="13" s="1"/>
  <c r="I45" i="9"/>
  <c r="G45" i="9"/>
  <c r="F45" i="9"/>
  <c r="E45" i="9"/>
  <c r="D45" i="9"/>
  <c r="L44" i="9"/>
  <c r="K44" i="9"/>
  <c r="J44" i="9"/>
  <c r="I44" i="9"/>
  <c r="G44" i="9"/>
  <c r="F44" i="9"/>
  <c r="E44" i="9"/>
  <c r="O44" i="9" s="1"/>
  <c r="D44" i="9"/>
  <c r="L43" i="9"/>
  <c r="K43" i="9"/>
  <c r="T43" i="9" s="1"/>
  <c r="J43" i="9"/>
  <c r="I43" i="9"/>
  <c r="G43" i="9"/>
  <c r="F43" i="9"/>
  <c r="E43" i="9"/>
  <c r="D43" i="9"/>
  <c r="L42" i="9"/>
  <c r="K42" i="9"/>
  <c r="J42" i="9"/>
  <c r="I42" i="9"/>
  <c r="G42" i="9"/>
  <c r="F42" i="9"/>
  <c r="E42" i="9"/>
  <c r="O42" i="9" s="1"/>
  <c r="D42" i="9"/>
  <c r="L41" i="9"/>
  <c r="M41" i="13" s="1"/>
  <c r="K41" i="9"/>
  <c r="L41" i="13" s="1"/>
  <c r="J41" i="9"/>
  <c r="K41" i="13" s="1"/>
  <c r="I41" i="9"/>
  <c r="J41" i="13" s="1"/>
  <c r="G41" i="9"/>
  <c r="H41" i="13" s="1"/>
  <c r="F41" i="9"/>
  <c r="G41" i="13" s="1"/>
  <c r="E41" i="9"/>
  <c r="F41" i="13" s="1"/>
  <c r="D41" i="9"/>
  <c r="E41" i="13" s="1"/>
  <c r="L40" i="9"/>
  <c r="M40" i="13" s="1"/>
  <c r="K40" i="9"/>
  <c r="L40" i="13" s="1"/>
  <c r="J40" i="9"/>
  <c r="K40" i="13" s="1"/>
  <c r="I40" i="9"/>
  <c r="J40" i="13" s="1"/>
  <c r="G40" i="9"/>
  <c r="H40" i="13" s="1"/>
  <c r="F40" i="9"/>
  <c r="G40" i="13" s="1"/>
  <c r="E40" i="9"/>
  <c r="F40" i="13" s="1"/>
  <c r="D40" i="9"/>
  <c r="E40" i="13" s="1"/>
  <c r="L39" i="9"/>
  <c r="K39" i="9"/>
  <c r="T39" i="9" s="1"/>
  <c r="J39" i="9"/>
  <c r="I39" i="9"/>
  <c r="G39" i="9"/>
  <c r="Q39" i="9" s="1"/>
  <c r="F39" i="9"/>
  <c r="E39" i="9"/>
  <c r="D39" i="9"/>
  <c r="L38" i="9"/>
  <c r="M39" i="13" s="1"/>
  <c r="K38" i="9"/>
  <c r="L39" i="13" s="1"/>
  <c r="J38" i="9"/>
  <c r="K39" i="13" s="1"/>
  <c r="I38" i="9"/>
  <c r="J39" i="13" s="1"/>
  <c r="G38" i="9"/>
  <c r="H39" i="13" s="1"/>
  <c r="F38" i="9"/>
  <c r="G39" i="13" s="1"/>
  <c r="E38" i="9"/>
  <c r="F39" i="13" s="1"/>
  <c r="D38" i="9"/>
  <c r="E39" i="13" s="1"/>
  <c r="L37" i="9"/>
  <c r="K37" i="9"/>
  <c r="T37" i="9" s="1"/>
  <c r="J37" i="9"/>
  <c r="I37" i="9"/>
  <c r="G37" i="9"/>
  <c r="Q37" i="9" s="1"/>
  <c r="F37" i="9"/>
  <c r="E37" i="9"/>
  <c r="D37" i="9"/>
  <c r="L36" i="9"/>
  <c r="M38" i="13" s="1"/>
  <c r="K36" i="9"/>
  <c r="L38" i="13" s="1"/>
  <c r="J36" i="9"/>
  <c r="K38" i="13" s="1"/>
  <c r="I36" i="9"/>
  <c r="G36" i="9"/>
  <c r="F36" i="9"/>
  <c r="E36" i="9"/>
  <c r="D36" i="9"/>
  <c r="E38" i="13" s="1"/>
  <c r="L35" i="9"/>
  <c r="K35" i="9"/>
  <c r="T35" i="9" s="1"/>
  <c r="J35" i="9"/>
  <c r="I35" i="9"/>
  <c r="G35" i="9"/>
  <c r="Q35" i="9" s="1"/>
  <c r="F35" i="9"/>
  <c r="E35" i="9"/>
  <c r="D35" i="9"/>
  <c r="L34" i="9"/>
  <c r="K34" i="9"/>
  <c r="J34" i="9"/>
  <c r="K37" i="13" s="1"/>
  <c r="I34" i="9"/>
  <c r="G34" i="9"/>
  <c r="H37" i="13" s="1"/>
  <c r="F34" i="9"/>
  <c r="E34" i="9"/>
  <c r="D34" i="9"/>
  <c r="L33" i="9"/>
  <c r="M36" i="13" s="1"/>
  <c r="K33" i="9"/>
  <c r="L36" i="13" s="1"/>
  <c r="J33" i="9"/>
  <c r="K36" i="13" s="1"/>
  <c r="I33" i="9"/>
  <c r="J36" i="13" s="1"/>
  <c r="G33" i="9"/>
  <c r="H36" i="13" s="1"/>
  <c r="F33" i="9"/>
  <c r="G36" i="13" s="1"/>
  <c r="E33" i="9"/>
  <c r="F36" i="13" s="1"/>
  <c r="D33" i="9"/>
  <c r="E36" i="13" s="1"/>
  <c r="L32" i="9"/>
  <c r="K32" i="9"/>
  <c r="J32" i="9"/>
  <c r="I32" i="9"/>
  <c r="G32" i="9"/>
  <c r="F32" i="9"/>
  <c r="E32" i="9"/>
  <c r="O32" i="9" s="1"/>
  <c r="D32" i="9"/>
  <c r="L31" i="9"/>
  <c r="K31" i="9"/>
  <c r="T31" i="9" s="1"/>
  <c r="J31" i="9"/>
  <c r="I31" i="9"/>
  <c r="G31" i="9"/>
  <c r="Q31" i="9" s="1"/>
  <c r="F31" i="9"/>
  <c r="E31" i="9"/>
  <c r="D31" i="9"/>
  <c r="L30" i="9"/>
  <c r="K30" i="9"/>
  <c r="J30" i="9"/>
  <c r="I30" i="9"/>
  <c r="G30" i="9"/>
  <c r="F30" i="9"/>
  <c r="E30" i="9"/>
  <c r="O30" i="9" s="1"/>
  <c r="D30" i="9"/>
  <c r="L29" i="9"/>
  <c r="K29" i="9"/>
  <c r="T29" i="9" s="1"/>
  <c r="J29" i="9"/>
  <c r="I29" i="9"/>
  <c r="G29" i="9"/>
  <c r="Q29" i="9" s="1"/>
  <c r="F29" i="9"/>
  <c r="E29" i="9"/>
  <c r="D29" i="9"/>
  <c r="L28" i="9"/>
  <c r="M35" i="13" s="1"/>
  <c r="K28" i="9"/>
  <c r="L35" i="13" s="1"/>
  <c r="J28" i="9"/>
  <c r="K35" i="13" s="1"/>
  <c r="I28" i="9"/>
  <c r="J35" i="13" s="1"/>
  <c r="G28" i="9"/>
  <c r="H35" i="13" s="1"/>
  <c r="F28" i="9"/>
  <c r="G35" i="13" s="1"/>
  <c r="E28" i="9"/>
  <c r="F35" i="13" s="1"/>
  <c r="D28" i="9"/>
  <c r="E35" i="13" s="1"/>
  <c r="L27" i="9"/>
  <c r="K27" i="9"/>
  <c r="T27" i="9" s="1"/>
  <c r="J27" i="9"/>
  <c r="I27" i="9"/>
  <c r="G27" i="9"/>
  <c r="Q27" i="9" s="1"/>
  <c r="F27" i="9"/>
  <c r="E27" i="9"/>
  <c r="D27" i="9"/>
  <c r="L26" i="9"/>
  <c r="K26" i="9"/>
  <c r="J26" i="9"/>
  <c r="I26" i="9"/>
  <c r="G26" i="9"/>
  <c r="F26" i="9"/>
  <c r="E26" i="9"/>
  <c r="O26" i="9" s="1"/>
  <c r="D26" i="9"/>
  <c r="L25" i="9"/>
  <c r="M34" i="13" s="1"/>
  <c r="K25" i="9"/>
  <c r="L34" i="13" s="1"/>
  <c r="J25" i="9"/>
  <c r="K34" i="13" s="1"/>
  <c r="I25" i="9"/>
  <c r="J34" i="13" s="1"/>
  <c r="G25" i="9"/>
  <c r="H34" i="13" s="1"/>
  <c r="F25" i="9"/>
  <c r="G34" i="13" s="1"/>
  <c r="E25" i="9"/>
  <c r="F34" i="13" s="1"/>
  <c r="D25" i="9"/>
  <c r="E34" i="13" s="1"/>
  <c r="L24" i="9"/>
  <c r="M33" i="13" s="1"/>
  <c r="K24" i="9"/>
  <c r="L33" i="13" s="1"/>
  <c r="J24" i="9"/>
  <c r="K33" i="13" s="1"/>
  <c r="I24" i="9"/>
  <c r="J33" i="13" s="1"/>
  <c r="G24" i="9"/>
  <c r="H33" i="13" s="1"/>
  <c r="F24" i="9"/>
  <c r="G33" i="13" s="1"/>
  <c r="E24" i="9"/>
  <c r="F33" i="13" s="1"/>
  <c r="D24" i="9"/>
  <c r="E33" i="13" s="1"/>
  <c r="L23" i="9"/>
  <c r="K23" i="9"/>
  <c r="T23" i="9" s="1"/>
  <c r="J23" i="9"/>
  <c r="I23" i="9"/>
  <c r="G23" i="9"/>
  <c r="Q23" i="9" s="1"/>
  <c r="F23" i="9"/>
  <c r="E23" i="9"/>
  <c r="D23" i="9"/>
  <c r="L22" i="9"/>
  <c r="K22" i="9"/>
  <c r="J22" i="9"/>
  <c r="I22" i="9"/>
  <c r="G22" i="9"/>
  <c r="F22" i="9"/>
  <c r="E22" i="9"/>
  <c r="O22" i="9" s="1"/>
  <c r="D22" i="9"/>
  <c r="L21" i="9"/>
  <c r="M32" i="13" s="1"/>
  <c r="K21" i="9"/>
  <c r="L32" i="13" s="1"/>
  <c r="J21" i="9"/>
  <c r="K32" i="13" s="1"/>
  <c r="I21" i="9"/>
  <c r="J32" i="13" s="1"/>
  <c r="G21" i="9"/>
  <c r="H32" i="13" s="1"/>
  <c r="F21" i="9"/>
  <c r="G32" i="13" s="1"/>
  <c r="E21" i="9"/>
  <c r="F32" i="13" s="1"/>
  <c r="D21" i="9"/>
  <c r="E32" i="13" s="1"/>
  <c r="L20" i="9"/>
  <c r="K20" i="9"/>
  <c r="J20" i="9"/>
  <c r="I20" i="9"/>
  <c r="G20" i="9"/>
  <c r="F20" i="9"/>
  <c r="E20" i="9"/>
  <c r="O20" i="9" s="1"/>
  <c r="D20" i="9"/>
  <c r="L19" i="9"/>
  <c r="K19" i="9"/>
  <c r="J19" i="9"/>
  <c r="I19" i="9"/>
  <c r="G19" i="9"/>
  <c r="F19" i="9"/>
  <c r="E19" i="9"/>
  <c r="D19" i="9"/>
  <c r="L18" i="9"/>
  <c r="M30" i="13" s="1"/>
  <c r="K18" i="9"/>
  <c r="L30" i="13" s="1"/>
  <c r="J18" i="9"/>
  <c r="K30" i="13" s="1"/>
  <c r="I18" i="9"/>
  <c r="J30" i="13" s="1"/>
  <c r="G18" i="9"/>
  <c r="H30" i="13" s="1"/>
  <c r="F18" i="9"/>
  <c r="G30" i="13" s="1"/>
  <c r="E18" i="9"/>
  <c r="F30" i="13" s="1"/>
  <c r="D18" i="9"/>
  <c r="E30" i="13" s="1"/>
  <c r="L17" i="9"/>
  <c r="K17" i="9"/>
  <c r="T17" i="9" s="1"/>
  <c r="J17" i="9"/>
  <c r="I17" i="9"/>
  <c r="G17" i="9"/>
  <c r="F17" i="9"/>
  <c r="E17" i="9"/>
  <c r="D17" i="9"/>
  <c r="L16" i="9"/>
  <c r="K16" i="9"/>
  <c r="L29" i="13" s="1"/>
  <c r="J16" i="9"/>
  <c r="I16" i="9"/>
  <c r="G16" i="9"/>
  <c r="F16" i="9"/>
  <c r="E16" i="9"/>
  <c r="D16" i="9"/>
  <c r="L15" i="9"/>
  <c r="K15" i="9"/>
  <c r="T15" i="9" s="1"/>
  <c r="J15" i="9"/>
  <c r="I15" i="9"/>
  <c r="G15" i="9"/>
  <c r="Q15" i="9" s="1"/>
  <c r="F15" i="9"/>
  <c r="E15" i="9"/>
  <c r="D15" i="9"/>
  <c r="L14" i="9"/>
  <c r="K14" i="9"/>
  <c r="J14" i="9"/>
  <c r="I14" i="9"/>
  <c r="G14" i="9"/>
  <c r="F14" i="9"/>
  <c r="E14" i="9"/>
  <c r="D14" i="9"/>
  <c r="L13" i="9"/>
  <c r="M27" i="13" s="1"/>
  <c r="K13" i="9"/>
  <c r="L27" i="13" s="1"/>
  <c r="J13" i="9"/>
  <c r="K27" i="13" s="1"/>
  <c r="I13" i="9"/>
  <c r="J27" i="13" s="1"/>
  <c r="G13" i="9"/>
  <c r="H27" i="13" s="1"/>
  <c r="F13" i="9"/>
  <c r="G27" i="13" s="1"/>
  <c r="E13" i="9"/>
  <c r="F27" i="13" s="1"/>
  <c r="D13" i="9"/>
  <c r="E27" i="13" s="1"/>
  <c r="L12" i="9"/>
  <c r="K12" i="9"/>
  <c r="J12" i="9"/>
  <c r="I12" i="9"/>
  <c r="G12" i="9"/>
  <c r="F12" i="9"/>
  <c r="E12" i="9"/>
  <c r="D12" i="9"/>
  <c r="L11" i="9"/>
  <c r="K11" i="9"/>
  <c r="J11" i="9"/>
  <c r="I11" i="9"/>
  <c r="G11" i="9"/>
  <c r="F11" i="9"/>
  <c r="E11" i="9"/>
  <c r="D11" i="9"/>
  <c r="L10" i="9"/>
  <c r="K10" i="9"/>
  <c r="J10" i="9"/>
  <c r="I10" i="9"/>
  <c r="G10" i="9"/>
  <c r="F10" i="9"/>
  <c r="E10" i="9"/>
  <c r="O10" i="9" s="1"/>
  <c r="D10" i="9"/>
  <c r="L9" i="9"/>
  <c r="K9" i="9"/>
  <c r="L25" i="13" s="1"/>
  <c r="J9" i="9"/>
  <c r="I9" i="9"/>
  <c r="G9" i="9"/>
  <c r="F9" i="9"/>
  <c r="E9" i="9"/>
  <c r="D9" i="9"/>
  <c r="L8" i="9"/>
  <c r="M24" i="13" s="1"/>
  <c r="K8" i="9"/>
  <c r="L24" i="13" s="1"/>
  <c r="J8" i="9"/>
  <c r="K24" i="13" s="1"/>
  <c r="I8" i="9"/>
  <c r="J24" i="13" s="1"/>
  <c r="G8" i="9"/>
  <c r="H24" i="13" s="1"/>
  <c r="F8" i="9"/>
  <c r="G24" i="13" s="1"/>
  <c r="E8" i="9"/>
  <c r="F24" i="13" s="1"/>
  <c r="D8" i="9"/>
  <c r="E24" i="13" s="1"/>
  <c r="L7" i="9"/>
  <c r="M23" i="13" s="1"/>
  <c r="K7" i="9"/>
  <c r="L23" i="13" s="1"/>
  <c r="J7" i="9"/>
  <c r="K23" i="13" s="1"/>
  <c r="I7" i="9"/>
  <c r="J23" i="13" s="1"/>
  <c r="G7" i="9"/>
  <c r="H23" i="13" s="1"/>
  <c r="F7" i="9"/>
  <c r="G23" i="13" s="1"/>
  <c r="E7" i="9"/>
  <c r="F23" i="13" s="1"/>
  <c r="D7" i="9"/>
  <c r="L5" i="9"/>
  <c r="K5" i="9"/>
  <c r="J5" i="9"/>
  <c r="I5" i="9"/>
  <c r="G5" i="9"/>
  <c r="F5" i="9"/>
  <c r="E5" i="9"/>
  <c r="D5" i="9"/>
  <c r="O161" i="8" l="1"/>
  <c r="N161" i="8"/>
  <c r="O156" i="8"/>
  <c r="N156" i="8"/>
  <c r="N39" i="8"/>
  <c r="O39" i="8"/>
  <c r="M82" i="13"/>
  <c r="L31" i="13"/>
  <c r="H42" i="13"/>
  <c r="H51" i="13"/>
  <c r="AF61" i="13"/>
  <c r="AF86" i="13"/>
  <c r="AF98" i="13"/>
  <c r="AF113" i="13"/>
  <c r="AF135" i="13"/>
  <c r="M65" i="13"/>
  <c r="AG61" i="13"/>
  <c r="AG86" i="13"/>
  <c r="AG98" i="13"/>
  <c r="AG113" i="13"/>
  <c r="AG135" i="13"/>
  <c r="AH61" i="13"/>
  <c r="AH86" i="13"/>
  <c r="AH98" i="13"/>
  <c r="AH113" i="13"/>
  <c r="AH135" i="13"/>
  <c r="AO61" i="13"/>
  <c r="AO86" i="13"/>
  <c r="AO98" i="13"/>
  <c r="AO113" i="13"/>
  <c r="AO135" i="13"/>
  <c r="AP61" i="13"/>
  <c r="AP86" i="13"/>
  <c r="AP98" i="13"/>
  <c r="AP113" i="13"/>
  <c r="AP135" i="13"/>
  <c r="AQ61" i="13"/>
  <c r="AQ86" i="13"/>
  <c r="AQ98" i="13"/>
  <c r="AQ113" i="13"/>
  <c r="AQ135" i="13"/>
  <c r="AR61" i="13"/>
  <c r="AR86" i="13"/>
  <c r="AR98" i="13"/>
  <c r="AR113" i="13"/>
  <c r="AR135" i="13"/>
  <c r="AE61" i="13"/>
  <c r="P61" i="15" s="1"/>
  <c r="AE86" i="13"/>
  <c r="AE98" i="13"/>
  <c r="AE113" i="13"/>
  <c r="AE135" i="13"/>
  <c r="E31" i="13"/>
  <c r="E51" i="13"/>
  <c r="G96" i="13"/>
  <c r="F51" i="13"/>
  <c r="G74" i="13"/>
  <c r="L28" i="13"/>
  <c r="G42" i="13"/>
  <c r="M76" i="13"/>
  <c r="M42" i="13"/>
  <c r="E65" i="13"/>
  <c r="K51" i="13"/>
  <c r="L84" i="13"/>
  <c r="H59" i="13"/>
  <c r="L37" i="13"/>
  <c r="K59" i="13"/>
  <c r="E42" i="13"/>
  <c r="E59" i="13"/>
  <c r="J31" i="13"/>
  <c r="E54" i="13"/>
  <c r="J37" i="13"/>
  <c r="M25" i="13"/>
  <c r="H31" i="13"/>
  <c r="G38" i="13"/>
  <c r="M31" i="13"/>
  <c r="K29" i="13"/>
  <c r="J42" i="13"/>
  <c r="L50" i="13"/>
  <c r="M53" i="13"/>
  <c r="M26" i="13"/>
  <c r="K26" i="13"/>
  <c r="M29" i="13"/>
  <c r="F55" i="13"/>
  <c r="F121" i="13"/>
  <c r="F124" i="13"/>
  <c r="F126" i="13"/>
  <c r="F128" i="13"/>
  <c r="F132" i="13"/>
  <c r="J55" i="13"/>
  <c r="F53" i="13"/>
  <c r="F38" i="13"/>
  <c r="G115" i="13"/>
  <c r="F72" i="13"/>
  <c r="L75" i="13"/>
  <c r="L73" i="13"/>
  <c r="F37" i="13"/>
  <c r="G37" i="13"/>
  <c r="G73" i="13"/>
  <c r="G79" i="13"/>
  <c r="J38" i="13"/>
  <c r="G53" i="13"/>
  <c r="J29" i="13"/>
  <c r="E23" i="13"/>
  <c r="N7" i="9"/>
  <c r="M28" i="13"/>
  <c r="M50" i="13"/>
  <c r="J26" i="13"/>
  <c r="G28" i="13"/>
  <c r="H38" i="13"/>
  <c r="M37" i="13"/>
  <c r="E126" i="13"/>
  <c r="F28" i="13"/>
  <c r="E37" i="13"/>
  <c r="F119" i="13"/>
  <c r="F42" i="13"/>
  <c r="E55" i="13"/>
  <c r="H25" i="13"/>
  <c r="G72" i="13"/>
  <c r="K25" i="13"/>
  <c r="K28" i="13"/>
  <c r="E26" i="13"/>
  <c r="E29" i="13"/>
  <c r="G91" i="13"/>
  <c r="M73" i="13"/>
  <c r="J28" i="13"/>
  <c r="G26" i="13"/>
  <c r="G51" i="13"/>
  <c r="E28" i="13"/>
  <c r="G29" i="13"/>
  <c r="H74" i="13"/>
  <c r="H29" i="13"/>
  <c r="L26" i="13"/>
  <c r="G107" i="13"/>
  <c r="G25" i="13"/>
  <c r="H50" i="13"/>
  <c r="F31" i="13"/>
  <c r="H28" i="13"/>
  <c r="J25" i="13"/>
  <c r="E50" i="13"/>
  <c r="M54" i="13"/>
  <c r="F25" i="13"/>
  <c r="M75" i="13"/>
  <c r="H26" i="13"/>
  <c r="E25" i="13"/>
  <c r="F26" i="13"/>
  <c r="F29" i="13"/>
  <c r="G55" i="13"/>
  <c r="G31" i="13"/>
  <c r="K31" i="13"/>
  <c r="L51" i="13"/>
  <c r="L63" i="13"/>
  <c r="T25" i="9"/>
  <c r="T47" i="9"/>
  <c r="O14" i="9"/>
  <c r="O16" i="9"/>
  <c r="O18" i="9"/>
  <c r="O24" i="9"/>
  <c r="O28" i="9"/>
  <c r="O34" i="9"/>
  <c r="O36" i="9"/>
  <c r="O38" i="9"/>
  <c r="O40" i="9"/>
  <c r="O124" i="9"/>
  <c r="O170" i="9"/>
  <c r="O194" i="9"/>
  <c r="O200" i="9"/>
  <c r="O202" i="9"/>
  <c r="O230" i="9"/>
  <c r="O232" i="9"/>
  <c r="O264" i="9"/>
  <c r="O280" i="9"/>
  <c r="O286" i="9"/>
  <c r="O296" i="9"/>
  <c r="O312" i="9"/>
  <c r="O320" i="9"/>
  <c r="O332" i="9"/>
  <c r="O344" i="9"/>
  <c r="O374" i="9"/>
  <c r="O376" i="9"/>
  <c r="O380" i="9"/>
  <c r="O382" i="9"/>
  <c r="O404" i="9"/>
  <c r="O408" i="9"/>
  <c r="O424" i="9"/>
  <c r="T13" i="9"/>
  <c r="P188" i="9"/>
  <c r="P200" i="9"/>
  <c r="P202" i="9"/>
  <c r="P230" i="9"/>
  <c r="P232" i="9"/>
  <c r="P252" i="9"/>
  <c r="P264" i="9"/>
  <c r="P284" i="9"/>
  <c r="P286" i="9"/>
  <c r="P312" i="9"/>
  <c r="P314" i="9"/>
  <c r="P332" i="9"/>
  <c r="P344" i="9"/>
  <c r="P346" i="9"/>
  <c r="P370" i="9"/>
  <c r="P374" i="9"/>
  <c r="P378" i="9"/>
  <c r="P382" i="9"/>
  <c r="P398" i="9"/>
  <c r="P404" i="9"/>
  <c r="P408" i="9"/>
  <c r="P424" i="9"/>
  <c r="P184" i="10"/>
  <c r="T7" i="9"/>
  <c r="T19" i="9"/>
  <c r="Q9" i="9"/>
  <c r="Q11" i="9"/>
  <c r="T11" i="9"/>
  <c r="Q7" i="9"/>
  <c r="Q19" i="9"/>
  <c r="T9" i="9"/>
  <c r="T51" i="9"/>
  <c r="Q21" i="9"/>
  <c r="T21" i="9"/>
  <c r="T45" i="9"/>
  <c r="T75" i="9"/>
  <c r="T83" i="9"/>
  <c r="T87" i="9"/>
  <c r="T33" i="9"/>
  <c r="T41" i="9"/>
  <c r="R22" i="9"/>
  <c r="R26" i="9"/>
  <c r="R30" i="9"/>
  <c r="R38" i="9"/>
  <c r="R40" i="9"/>
  <c r="R48" i="9"/>
  <c r="R50" i="9"/>
  <c r="R54" i="9"/>
  <c r="R34" i="9"/>
  <c r="R46" i="9"/>
  <c r="R52" i="9"/>
  <c r="R56" i="9"/>
  <c r="R36" i="9"/>
  <c r="R42" i="9"/>
  <c r="R58" i="9"/>
  <c r="R66" i="9"/>
  <c r="R70" i="9"/>
  <c r="R74" i="9"/>
  <c r="R78" i="9"/>
  <c r="R80" i="9"/>
  <c r="R84" i="9"/>
  <c r="R86" i="9"/>
  <c r="R90" i="9"/>
  <c r="R92" i="9"/>
  <c r="R94" i="9"/>
  <c r="R102" i="9"/>
  <c r="R104" i="9"/>
  <c r="R106" i="9"/>
  <c r="R108" i="9"/>
  <c r="R110" i="9"/>
  <c r="R112" i="9"/>
  <c r="R114" i="9"/>
  <c r="R116" i="9"/>
  <c r="R118" i="9"/>
  <c r="R120" i="9"/>
  <c r="R122" i="9"/>
  <c r="R126" i="9"/>
  <c r="R128" i="9"/>
  <c r="R130" i="9"/>
  <c r="R132" i="9"/>
  <c r="R134" i="9"/>
  <c r="R136" i="9"/>
  <c r="R138" i="9"/>
  <c r="R142" i="9"/>
  <c r="R144" i="9"/>
  <c r="R146" i="9"/>
  <c r="R148" i="9"/>
  <c r="R152" i="9"/>
  <c r="R154" i="9"/>
  <c r="R158" i="9"/>
  <c r="R160" i="9"/>
  <c r="R162" i="9"/>
  <c r="R164" i="9"/>
  <c r="R166" i="9"/>
  <c r="R172" i="9"/>
  <c r="R174" i="9"/>
  <c r="R178" i="9"/>
  <c r="R182" i="9"/>
  <c r="R186" i="9"/>
  <c r="R188" i="9"/>
  <c r="R190" i="9"/>
  <c r="R194" i="9"/>
  <c r="R196" i="9"/>
  <c r="R198" i="9"/>
  <c r="R202" i="9"/>
  <c r="R204" i="9"/>
  <c r="R206" i="9"/>
  <c r="R208" i="9"/>
  <c r="R210" i="9"/>
  <c r="R212" i="9"/>
  <c r="R214" i="9"/>
  <c r="R216" i="9"/>
  <c r="R222" i="9"/>
  <c r="R226" i="9"/>
  <c r="R230" i="9"/>
  <c r="R234" i="9"/>
  <c r="R238" i="9"/>
  <c r="R242" i="9"/>
  <c r="R246" i="9"/>
  <c r="R250" i="9"/>
  <c r="R254" i="9"/>
  <c r="R258" i="9"/>
  <c r="R262" i="9"/>
  <c r="R266" i="9"/>
  <c r="R270" i="9"/>
  <c r="R272" i="9"/>
  <c r="R274" i="9"/>
  <c r="R276" i="9"/>
  <c r="R278" i="9"/>
  <c r="R280" i="9"/>
  <c r="R284" i="9"/>
  <c r="R286" i="9"/>
  <c r="R288" i="9"/>
  <c r="R290" i="9"/>
  <c r="R292" i="9"/>
  <c r="R294" i="9"/>
  <c r="R298" i="9"/>
  <c r="R300" i="9"/>
  <c r="R302" i="9"/>
  <c r="R60" i="9"/>
  <c r="R62" i="9"/>
  <c r="R76" i="9"/>
  <c r="R82" i="9"/>
  <c r="R88" i="9"/>
  <c r="R96" i="9"/>
  <c r="R98" i="9"/>
  <c r="R64" i="9"/>
  <c r="R68" i="9"/>
  <c r="R72" i="9"/>
  <c r="R100" i="9"/>
  <c r="N8" i="9"/>
  <c r="N10" i="9"/>
  <c r="N12" i="9"/>
  <c r="N14" i="9"/>
  <c r="N16" i="9"/>
  <c r="N18" i="9"/>
  <c r="N20" i="9"/>
  <c r="N22" i="9"/>
  <c r="N24" i="9"/>
  <c r="N26" i="9"/>
  <c r="N28" i="9"/>
  <c r="N30" i="9"/>
  <c r="N32" i="9"/>
  <c r="N34" i="9"/>
  <c r="N36" i="9"/>
  <c r="N38" i="9"/>
  <c r="N40" i="9"/>
  <c r="N42" i="9"/>
  <c r="N44" i="9"/>
  <c r="N46" i="9"/>
  <c r="N48" i="9"/>
  <c r="N50" i="9"/>
  <c r="N52" i="9"/>
  <c r="N54" i="9"/>
  <c r="N56" i="9"/>
  <c r="N60" i="9"/>
  <c r="N62" i="9"/>
  <c r="N64" i="9"/>
  <c r="N68" i="9"/>
  <c r="N70" i="9"/>
  <c r="N72" i="9"/>
  <c r="N74" i="9"/>
  <c r="N76" i="9"/>
  <c r="N80" i="9"/>
  <c r="N84" i="9"/>
  <c r="N88" i="9"/>
  <c r="N92" i="9"/>
  <c r="N94" i="9"/>
  <c r="N96" i="9"/>
  <c r="N98" i="9"/>
  <c r="N100" i="9"/>
  <c r="N102" i="9"/>
  <c r="N104" i="9"/>
  <c r="N106" i="9"/>
  <c r="N108" i="9"/>
  <c r="N110" i="9"/>
  <c r="N112" i="9"/>
  <c r="N114" i="9"/>
  <c r="N116" i="9"/>
  <c r="N118" i="9"/>
  <c r="N120" i="9"/>
  <c r="N122" i="9"/>
  <c r="N124" i="9"/>
  <c r="N126" i="9"/>
  <c r="N128" i="9"/>
  <c r="N132" i="9"/>
  <c r="N136" i="9"/>
  <c r="N138" i="9"/>
  <c r="N142" i="9"/>
  <c r="N144" i="9"/>
  <c r="N146" i="9"/>
  <c r="N148" i="9"/>
  <c r="N150" i="9"/>
  <c r="R8" i="9"/>
  <c r="R18" i="9"/>
  <c r="R156" i="9"/>
  <c r="R10" i="9"/>
  <c r="R14" i="9"/>
  <c r="U7" i="9"/>
  <c r="P8" i="9"/>
  <c r="S8" i="9"/>
  <c r="U9" i="9"/>
  <c r="P10" i="9"/>
  <c r="S10" i="9"/>
  <c r="U11" i="9"/>
  <c r="P12" i="9"/>
  <c r="U13" i="9"/>
  <c r="P14" i="9"/>
  <c r="S14" i="9"/>
  <c r="U15" i="9"/>
  <c r="P16" i="9"/>
  <c r="U17" i="9"/>
  <c r="P18" i="9"/>
  <c r="S18" i="9"/>
  <c r="U19" i="9"/>
  <c r="P20" i="9"/>
  <c r="U21" i="9"/>
  <c r="P22" i="9"/>
  <c r="S22" i="9"/>
  <c r="P24" i="9"/>
  <c r="U25" i="9"/>
  <c r="P26" i="9"/>
  <c r="S26" i="9"/>
  <c r="P28" i="9"/>
  <c r="P30" i="9"/>
  <c r="S30" i="9"/>
  <c r="P32" i="9"/>
  <c r="P34" i="9"/>
  <c r="S34" i="9"/>
  <c r="P38" i="9"/>
  <c r="S38" i="9"/>
  <c r="S40" i="9"/>
  <c r="P42" i="9"/>
  <c r="S42" i="9"/>
  <c r="P46" i="9"/>
  <c r="S48" i="9"/>
  <c r="P50" i="9"/>
  <c r="S50" i="9"/>
  <c r="P52" i="9"/>
  <c r="S52" i="9"/>
  <c r="S54" i="9"/>
  <c r="P56" i="9"/>
  <c r="S56" i="9"/>
  <c r="S58" i="9"/>
  <c r="P60" i="9"/>
  <c r="S60" i="9"/>
  <c r="P62" i="9"/>
  <c r="S62" i="9"/>
  <c r="P64" i="9"/>
  <c r="S64" i="9"/>
  <c r="S66" i="9"/>
  <c r="P68" i="9"/>
  <c r="S68" i="9"/>
  <c r="S70" i="9"/>
  <c r="P72" i="9"/>
  <c r="S72" i="9"/>
  <c r="P74" i="9"/>
  <c r="S74" i="9"/>
  <c r="P76" i="9"/>
  <c r="S76" i="9"/>
  <c r="S78" i="9"/>
  <c r="P80" i="9"/>
  <c r="S80" i="9"/>
  <c r="P82" i="9"/>
  <c r="S82" i="9"/>
  <c r="P84" i="9"/>
  <c r="S84" i="9"/>
  <c r="P86" i="9"/>
  <c r="S86" i="9"/>
  <c r="P88" i="9"/>
  <c r="S88" i="9"/>
  <c r="S90" i="9"/>
  <c r="P92" i="9"/>
  <c r="S92" i="9"/>
  <c r="P94" i="9"/>
  <c r="S94" i="9"/>
  <c r="P96" i="9"/>
  <c r="S96" i="9"/>
  <c r="P98" i="9"/>
  <c r="S98" i="9"/>
  <c r="P100" i="9"/>
  <c r="S100" i="9"/>
  <c r="P102" i="9"/>
  <c r="S102" i="9"/>
  <c r="P104" i="9"/>
  <c r="S104" i="9"/>
  <c r="P106" i="9"/>
  <c r="S106" i="9"/>
  <c r="P108" i="9"/>
  <c r="S108" i="9"/>
  <c r="P110" i="9"/>
  <c r="S110" i="9"/>
  <c r="P112" i="9"/>
  <c r="S112" i="9"/>
  <c r="P114" i="9"/>
  <c r="S114" i="9"/>
  <c r="P116" i="9"/>
  <c r="S116" i="9"/>
  <c r="P118" i="9"/>
  <c r="S118" i="9"/>
  <c r="P120" i="9"/>
  <c r="S120" i="9"/>
  <c r="P122" i="9"/>
  <c r="S122" i="9"/>
  <c r="P124" i="9"/>
  <c r="S124" i="9"/>
  <c r="S126" i="9"/>
  <c r="S128" i="9"/>
  <c r="S130" i="9"/>
  <c r="S132" i="9"/>
  <c r="S134" i="9"/>
  <c r="P136" i="9"/>
  <c r="S136" i="9"/>
  <c r="P138" i="9"/>
  <c r="S138" i="9"/>
  <c r="S140" i="9"/>
  <c r="P142" i="9"/>
  <c r="S142" i="9"/>
  <c r="S144" i="9"/>
  <c r="P146" i="9"/>
  <c r="S146" i="9"/>
  <c r="S148" i="9"/>
  <c r="P150" i="9"/>
  <c r="S150" i="9"/>
  <c r="P152" i="9"/>
  <c r="S152" i="9"/>
  <c r="P154" i="9"/>
  <c r="S154" i="9"/>
  <c r="P156" i="9"/>
  <c r="S156" i="9"/>
  <c r="P158" i="9"/>
  <c r="S158" i="9"/>
  <c r="P160" i="9"/>
  <c r="S160" i="9"/>
  <c r="P162" i="9"/>
  <c r="S162" i="9"/>
  <c r="P164" i="9"/>
  <c r="S166" i="9"/>
  <c r="P168" i="9"/>
  <c r="S168" i="9"/>
  <c r="P170" i="9"/>
  <c r="P172" i="9"/>
  <c r="P174" i="9"/>
  <c r="S174" i="9"/>
  <c r="P176" i="9"/>
  <c r="S178" i="9"/>
  <c r="S182" i="9"/>
  <c r="S184" i="9"/>
  <c r="S186" i="9"/>
  <c r="S190" i="9"/>
  <c r="S198" i="9"/>
  <c r="S202" i="9"/>
  <c r="S206" i="9"/>
  <c r="S208" i="9"/>
  <c r="N209" i="9"/>
  <c r="S210" i="9"/>
  <c r="N211" i="9"/>
  <c r="S212" i="9"/>
  <c r="N213" i="9"/>
  <c r="S214" i="9"/>
  <c r="N215" i="9"/>
  <c r="S216" i="9"/>
  <c r="S220" i="9"/>
  <c r="S222" i="9"/>
  <c r="S224" i="9"/>
  <c r="N225" i="9"/>
  <c r="S226" i="9"/>
  <c r="S228" i="9"/>
  <c r="N229" i="9"/>
  <c r="S230" i="9"/>
  <c r="S232" i="9"/>
  <c r="N233" i="9"/>
  <c r="S234" i="9"/>
  <c r="S236" i="9"/>
  <c r="S238" i="9"/>
  <c r="S240" i="9"/>
  <c r="S242" i="9"/>
  <c r="S244" i="9"/>
  <c r="N245" i="9"/>
  <c r="S246" i="9"/>
  <c r="N249" i="9"/>
  <c r="S250" i="9"/>
  <c r="N253" i="9"/>
  <c r="S254" i="9"/>
  <c r="S256" i="9"/>
  <c r="S258" i="9"/>
  <c r="S260" i="9"/>
  <c r="S262" i="9"/>
  <c r="S264" i="9"/>
  <c r="N265" i="9"/>
  <c r="S266" i="9"/>
  <c r="S270" i="9"/>
  <c r="S272" i="9"/>
  <c r="S274" i="9"/>
  <c r="S276" i="9"/>
  <c r="S278" i="9"/>
  <c r="S280" i="9"/>
  <c r="S282" i="9"/>
  <c r="S284" i="9"/>
  <c r="S286" i="9"/>
  <c r="S288" i="9"/>
  <c r="S290" i="9"/>
  <c r="S292" i="9"/>
  <c r="S294" i="9"/>
  <c r="S296" i="9"/>
  <c r="S298" i="9"/>
  <c r="S300" i="9"/>
  <c r="S302" i="9"/>
  <c r="S304" i="9"/>
  <c r="S308" i="9"/>
  <c r="S316" i="9"/>
  <c r="S318" i="9"/>
  <c r="S320" i="9"/>
  <c r="S322" i="9"/>
  <c r="S324" i="9"/>
  <c r="S326" i="9"/>
  <c r="S328" i="9"/>
  <c r="S330" i="9"/>
  <c r="S332" i="9"/>
  <c r="S334" i="9"/>
  <c r="S336" i="9"/>
  <c r="S338" i="9"/>
  <c r="Q43" i="9"/>
  <c r="T271" i="9"/>
  <c r="T273" i="9"/>
  <c r="T275" i="9"/>
  <c r="T277" i="9"/>
  <c r="T279" i="9"/>
  <c r="T281" i="9"/>
  <c r="T283" i="9"/>
  <c r="T285" i="9"/>
  <c r="T287" i="9"/>
  <c r="T289" i="9"/>
  <c r="T291" i="9"/>
  <c r="T293" i="9"/>
  <c r="T295" i="9"/>
  <c r="T297" i="9"/>
  <c r="T299" i="9"/>
  <c r="T301" i="9"/>
  <c r="U27" i="9"/>
  <c r="U29" i="9"/>
  <c r="U31" i="9"/>
  <c r="U33" i="9"/>
  <c r="U37" i="9"/>
  <c r="U41" i="9"/>
  <c r="U45" i="9"/>
  <c r="U47" i="9"/>
  <c r="U49" i="9"/>
  <c r="U51" i="9"/>
  <c r="U53" i="9"/>
  <c r="U55" i="9"/>
  <c r="U59" i="9"/>
  <c r="U63" i="9"/>
  <c r="U65" i="9"/>
  <c r="U67" i="9"/>
  <c r="U69" i="9"/>
  <c r="U71" i="9"/>
  <c r="U73" i="9"/>
  <c r="U75" i="9"/>
  <c r="U77" i="9"/>
  <c r="U79" i="9"/>
  <c r="U83" i="9"/>
  <c r="U85" i="9"/>
  <c r="N105" i="9"/>
  <c r="N107" i="9"/>
  <c r="N109" i="9"/>
  <c r="N111" i="9"/>
  <c r="N113" i="9"/>
  <c r="N115" i="9"/>
  <c r="N117" i="9"/>
  <c r="N119" i="9"/>
  <c r="N121" i="9"/>
  <c r="N123" i="9"/>
  <c r="N125" i="9"/>
  <c r="N127" i="9"/>
  <c r="N135" i="9"/>
  <c r="N137" i="9"/>
  <c r="N139" i="9"/>
  <c r="N141" i="9"/>
  <c r="N143" i="9"/>
  <c r="N145" i="9"/>
  <c r="N147" i="9"/>
  <c r="N149" i="9"/>
  <c r="N151" i="9"/>
  <c r="N153" i="9"/>
  <c r="N155" i="9"/>
  <c r="N157" i="9"/>
  <c r="N159" i="9"/>
  <c r="N163" i="9"/>
  <c r="N169" i="9"/>
  <c r="N171" i="9"/>
  <c r="N175" i="9"/>
  <c r="N177" i="9"/>
  <c r="N179" i="9"/>
  <c r="N183" i="9"/>
  <c r="N185" i="9"/>
  <c r="N187" i="9"/>
  <c r="N191" i="9"/>
  <c r="N195" i="9"/>
  <c r="N197" i="9"/>
  <c r="N199" i="9"/>
  <c r="N203" i="9"/>
  <c r="N207" i="9"/>
  <c r="T152" i="9"/>
  <c r="T154" i="9"/>
  <c r="T156" i="9"/>
  <c r="T158" i="9"/>
  <c r="T160" i="9"/>
  <c r="T162" i="9"/>
  <c r="T166" i="9"/>
  <c r="T170" i="9"/>
  <c r="T174" i="9"/>
  <c r="T178" i="9"/>
  <c r="T182" i="9"/>
  <c r="T186" i="9"/>
  <c r="T190" i="9"/>
  <c r="T198" i="9"/>
  <c r="T202" i="9"/>
  <c r="T206" i="9"/>
  <c r="T210" i="9"/>
  <c r="T216" i="9"/>
  <c r="T218" i="9"/>
  <c r="T220" i="9"/>
  <c r="T222" i="9"/>
  <c r="T224" i="9"/>
  <c r="T226" i="9"/>
  <c r="T230" i="9"/>
  <c r="T234" i="9"/>
  <c r="T236" i="9"/>
  <c r="T238" i="9"/>
  <c r="T240" i="9"/>
  <c r="T242" i="9"/>
  <c r="T244" i="9"/>
  <c r="T246" i="9"/>
  <c r="T248" i="9"/>
  <c r="T250" i="9"/>
  <c r="T252" i="9"/>
  <c r="T254" i="9"/>
  <c r="T256" i="9"/>
  <c r="T258" i="9"/>
  <c r="T260" i="9"/>
  <c r="T262" i="9"/>
  <c r="T264" i="9"/>
  <c r="T266" i="9"/>
  <c r="T303" i="9"/>
  <c r="R304" i="9"/>
  <c r="T305" i="9"/>
  <c r="R306" i="9"/>
  <c r="T311" i="9"/>
  <c r="T315" i="9"/>
  <c r="R318" i="9"/>
  <c r="T319" i="9"/>
  <c r="R322" i="9"/>
  <c r="T323" i="9"/>
  <c r="R326" i="9"/>
  <c r="T327" i="9"/>
  <c r="R330" i="9"/>
  <c r="T331" i="9"/>
  <c r="R334" i="9"/>
  <c r="T335" i="9"/>
  <c r="R338" i="9"/>
  <c r="T339" i="9"/>
  <c r="T343" i="9"/>
  <c r="R344" i="9"/>
  <c r="T345" i="9"/>
  <c r="T347" i="9"/>
  <c r="T351" i="9"/>
  <c r="R352" i="9"/>
  <c r="T353" i="9"/>
  <c r="R354" i="9"/>
  <c r="T355" i="9"/>
  <c r="R356" i="9"/>
  <c r="T357" i="9"/>
  <c r="R358" i="9"/>
  <c r="T359" i="9"/>
  <c r="R360" i="9"/>
  <c r="T361" i="9"/>
  <c r="R362" i="9"/>
  <c r="T363" i="9"/>
  <c r="R364" i="9"/>
  <c r="T365" i="9"/>
  <c r="R366" i="9"/>
  <c r="T367" i="9"/>
  <c r="R368" i="9"/>
  <c r="R370" i="9"/>
  <c r="T371" i="9"/>
  <c r="R372" i="9"/>
  <c r="T373" i="9"/>
  <c r="R374" i="9"/>
  <c r="T375" i="9"/>
  <c r="R376" i="9"/>
  <c r="T377" i="9"/>
  <c r="R378" i="9"/>
  <c r="T379" i="9"/>
  <c r="T381" i="9"/>
  <c r="R382" i="9"/>
  <c r="T383" i="9"/>
  <c r="R384" i="9"/>
  <c r="T385" i="9"/>
  <c r="R386" i="9"/>
  <c r="T387" i="9"/>
  <c r="R388" i="9"/>
  <c r="T389" i="9"/>
  <c r="T391" i="9"/>
  <c r="R392" i="9"/>
  <c r="T393" i="9"/>
  <c r="R394" i="9"/>
  <c r="T395" i="9"/>
  <c r="R396" i="9"/>
  <c r="T397" i="9"/>
  <c r="R398" i="9"/>
  <c r="T399" i="9"/>
  <c r="R400" i="9"/>
  <c r="R402" i="9"/>
  <c r="T403" i="9"/>
  <c r="T405" i="9"/>
  <c r="T407" i="9"/>
  <c r="T409" i="9"/>
  <c r="R412" i="9"/>
  <c r="R414" i="9"/>
  <c r="T415" i="9"/>
  <c r="R416" i="9"/>
  <c r="R418" i="9"/>
  <c r="T419" i="9"/>
  <c r="R420" i="9"/>
  <c r="R422" i="9"/>
  <c r="T423" i="9"/>
  <c r="R426" i="9"/>
  <c r="R428" i="9"/>
  <c r="S340" i="9"/>
  <c r="S350" i="9"/>
  <c r="S352" i="9"/>
  <c r="S354" i="9"/>
  <c r="S356" i="9"/>
  <c r="S358" i="9"/>
  <c r="S360" i="9"/>
  <c r="S362" i="9"/>
  <c r="S364" i="9"/>
  <c r="S366" i="9"/>
  <c r="S368" i="9"/>
  <c r="S370" i="9"/>
  <c r="S372" i="9"/>
  <c r="S374" i="9"/>
  <c r="S376" i="9"/>
  <c r="S384" i="9"/>
  <c r="S388" i="9"/>
  <c r="S390" i="9"/>
  <c r="S392" i="9"/>
  <c r="S394" i="9"/>
  <c r="S396" i="9"/>
  <c r="S398" i="9"/>
  <c r="S400" i="9"/>
  <c r="S402" i="9"/>
  <c r="S406" i="9"/>
  <c r="S412" i="9"/>
  <c r="S414" i="9"/>
  <c r="S416" i="9"/>
  <c r="S418" i="9"/>
  <c r="S420" i="9"/>
  <c r="S422" i="9"/>
  <c r="S426" i="9"/>
  <c r="S428" i="9"/>
  <c r="T268" i="9"/>
  <c r="T270" i="9"/>
  <c r="T272" i="9"/>
  <c r="T274" i="9"/>
  <c r="T276" i="9"/>
  <c r="T278" i="9"/>
  <c r="T282" i="9"/>
  <c r="T284" i="9"/>
  <c r="T286" i="9"/>
  <c r="T288" i="9"/>
  <c r="T290" i="9"/>
  <c r="T292" i="9"/>
  <c r="T294" i="9"/>
  <c r="T298" i="9"/>
  <c r="T300" i="9"/>
  <c r="T302" i="9"/>
  <c r="T310" i="9"/>
  <c r="T312" i="9"/>
  <c r="T314" i="9"/>
  <c r="T316" i="9"/>
  <c r="T318" i="9"/>
  <c r="T322" i="9"/>
  <c r="T324" i="9"/>
  <c r="T326" i="9"/>
  <c r="T328" i="9"/>
  <c r="T330" i="9"/>
  <c r="T332" i="9"/>
  <c r="T334" i="9"/>
  <c r="T336" i="9"/>
  <c r="T338" i="9"/>
  <c r="T340" i="9"/>
  <c r="T342" i="9"/>
  <c r="T346" i="9"/>
  <c r="T350" i="9"/>
  <c r="T352" i="9"/>
  <c r="T354" i="9"/>
  <c r="T356" i="9"/>
  <c r="T358" i="9"/>
  <c r="T360" i="9"/>
  <c r="T362" i="9"/>
  <c r="T364" i="9"/>
  <c r="T366" i="9"/>
  <c r="T368" i="9"/>
  <c r="T370" i="9"/>
  <c r="T372" i="9"/>
  <c r="T374" i="9"/>
  <c r="T376" i="9"/>
  <c r="T378" i="9"/>
  <c r="T384" i="9"/>
  <c r="T388" i="9"/>
  <c r="T392" i="9"/>
  <c r="T396" i="9"/>
  <c r="T400" i="9"/>
  <c r="T412" i="9"/>
  <c r="T416" i="9"/>
  <c r="T420" i="9"/>
  <c r="T428" i="9"/>
  <c r="P32" i="10"/>
  <c r="P48" i="10"/>
  <c r="P56" i="10"/>
  <c r="P120" i="10"/>
  <c r="P132" i="10"/>
  <c r="P160" i="10"/>
  <c r="N163" i="10"/>
  <c r="P164" i="10"/>
  <c r="P168" i="10"/>
  <c r="N171" i="10"/>
  <c r="N173" i="10"/>
  <c r="N183" i="10"/>
  <c r="N191" i="10"/>
  <c r="N199" i="10"/>
  <c r="N201" i="10"/>
  <c r="N207" i="10"/>
  <c r="N219" i="10"/>
  <c r="N235" i="10"/>
  <c r="N245" i="10"/>
  <c r="N247" i="10"/>
  <c r="N253" i="10"/>
  <c r="N263" i="10"/>
  <c r="N269" i="10"/>
  <c r="N285" i="10"/>
  <c r="P316" i="10"/>
  <c r="N323" i="10"/>
  <c r="N335" i="10"/>
  <c r="N339" i="10"/>
  <c r="N347" i="10"/>
  <c r="N371" i="10"/>
  <c r="N375" i="10"/>
  <c r="N379" i="10"/>
  <c r="N383" i="10"/>
  <c r="N391" i="10"/>
  <c r="N407" i="10"/>
  <c r="O265" i="10"/>
  <c r="T416" i="10"/>
  <c r="T103" i="9"/>
  <c r="T105" i="9"/>
  <c r="T107" i="9"/>
  <c r="T109" i="9"/>
  <c r="T111" i="9"/>
  <c r="T113" i="9"/>
  <c r="T115" i="9"/>
  <c r="T117" i="9"/>
  <c r="T119" i="9"/>
  <c r="Q121" i="9"/>
  <c r="T121" i="9"/>
  <c r="T123" i="9"/>
  <c r="Q125" i="9"/>
  <c r="T125" i="9"/>
  <c r="T127" i="9"/>
  <c r="Q129" i="9"/>
  <c r="T129" i="9"/>
  <c r="T131" i="9"/>
  <c r="T135" i="9"/>
  <c r="T139" i="9"/>
  <c r="T141" i="9"/>
  <c r="T143" i="9"/>
  <c r="T145" i="9"/>
  <c r="T149" i="9"/>
  <c r="T151" i="9"/>
  <c r="T153" i="9"/>
  <c r="T155" i="9"/>
  <c r="Q157" i="9"/>
  <c r="T157" i="9"/>
  <c r="Q159" i="9"/>
  <c r="Q163" i="9"/>
  <c r="T165" i="9"/>
  <c r="Q167" i="9"/>
  <c r="Q169" i="9"/>
  <c r="T169" i="9"/>
  <c r="Q171" i="9"/>
  <c r="T171" i="9"/>
  <c r="N9" i="9"/>
  <c r="N15" i="9"/>
  <c r="N21" i="9"/>
  <c r="N37" i="9"/>
  <c r="N39" i="9"/>
  <c r="N53" i="9"/>
  <c r="N61" i="9"/>
  <c r="N65" i="9"/>
  <c r="N71" i="9"/>
  <c r="N73" i="9"/>
  <c r="N75" i="9"/>
  <c r="N77" i="9"/>
  <c r="N79" i="9"/>
  <c r="N81" i="9"/>
  <c r="N83" i="9"/>
  <c r="N85" i="9"/>
  <c r="N87" i="9"/>
  <c r="U87" i="9"/>
  <c r="N89" i="9"/>
  <c r="N91" i="9"/>
  <c r="U91" i="9"/>
  <c r="N93" i="9"/>
  <c r="U93" i="9"/>
  <c r="N95" i="9"/>
  <c r="U95" i="9"/>
  <c r="N97" i="9"/>
  <c r="U97" i="9"/>
  <c r="N99" i="9"/>
  <c r="U99" i="9"/>
  <c r="N101" i="9"/>
  <c r="U101" i="9"/>
  <c r="N103" i="9"/>
  <c r="U103" i="9"/>
  <c r="U105" i="9"/>
  <c r="U107" i="9"/>
  <c r="U109" i="9"/>
  <c r="U111" i="9"/>
  <c r="U113" i="9"/>
  <c r="U115" i="9"/>
  <c r="U117" i="9"/>
  <c r="U119" i="9"/>
  <c r="U121" i="9"/>
  <c r="U123" i="9"/>
  <c r="U125" i="9"/>
  <c r="U127" i="9"/>
  <c r="U129" i="9"/>
  <c r="U131" i="9"/>
  <c r="U133" i="9"/>
  <c r="U135" i="9"/>
  <c r="U139" i="9"/>
  <c r="U141" i="9"/>
  <c r="U143" i="9"/>
  <c r="U145" i="9"/>
  <c r="U149" i="9"/>
  <c r="U153" i="9"/>
  <c r="U155" i="9"/>
  <c r="U157" i="9"/>
  <c r="U163" i="9"/>
  <c r="U167" i="9"/>
  <c r="U169" i="9"/>
  <c r="U171" i="9"/>
  <c r="U173" i="9"/>
  <c r="U175" i="9"/>
  <c r="U177" i="9"/>
  <c r="U179" i="9"/>
  <c r="U181" i="9"/>
  <c r="U183" i="9"/>
  <c r="U185" i="9"/>
  <c r="U187" i="9"/>
  <c r="U189" i="9"/>
  <c r="U191" i="9"/>
  <c r="N13" i="9"/>
  <c r="N19" i="9"/>
  <c r="N27" i="9"/>
  <c r="N31" i="9"/>
  <c r="N35" i="9"/>
  <c r="N47" i="9"/>
  <c r="N55" i="9"/>
  <c r="N57" i="9"/>
  <c r="N63" i="9"/>
  <c r="N69" i="9"/>
  <c r="O7" i="9"/>
  <c r="Q8" i="9"/>
  <c r="O9" i="9"/>
  <c r="R9" i="9"/>
  <c r="Q10" i="9"/>
  <c r="T10" i="9"/>
  <c r="O11" i="9"/>
  <c r="R11" i="9"/>
  <c r="Q12" i="9"/>
  <c r="R13" i="9"/>
  <c r="Q14" i="9"/>
  <c r="T14" i="9"/>
  <c r="O15" i="9"/>
  <c r="R15" i="9"/>
  <c r="R17" i="9"/>
  <c r="Q18" i="9"/>
  <c r="T18" i="9"/>
  <c r="O19" i="9"/>
  <c r="R19" i="9"/>
  <c r="T20" i="9"/>
  <c r="O21" i="9"/>
  <c r="R21" i="9"/>
  <c r="Q22" i="9"/>
  <c r="T22" i="9"/>
  <c r="O23" i="9"/>
  <c r="R23" i="9"/>
  <c r="R25" i="9"/>
  <c r="Q26" i="9"/>
  <c r="T26" i="9"/>
  <c r="O27" i="9"/>
  <c r="R27" i="9"/>
  <c r="T28" i="9"/>
  <c r="O29" i="9"/>
  <c r="R29" i="9"/>
  <c r="Q30" i="9"/>
  <c r="T30" i="9"/>
  <c r="O31" i="9"/>
  <c r="R31" i="9"/>
  <c r="R33" i="9"/>
  <c r="Q34" i="9"/>
  <c r="T34" i="9"/>
  <c r="O35" i="9"/>
  <c r="R35" i="9"/>
  <c r="T36" i="9"/>
  <c r="O37" i="9"/>
  <c r="R37" i="9"/>
  <c r="Q38" i="9"/>
  <c r="T38" i="9"/>
  <c r="O39" i="9"/>
  <c r="R39" i="9"/>
  <c r="T40" i="9"/>
  <c r="R41" i="9"/>
  <c r="Q42" i="9"/>
  <c r="T42" i="9"/>
  <c r="O43" i="9"/>
  <c r="R43" i="9"/>
  <c r="R45" i="9"/>
  <c r="Q46" i="9"/>
  <c r="T46" i="9"/>
  <c r="O47" i="9"/>
  <c r="R47" i="9"/>
  <c r="T48" i="9"/>
  <c r="O49" i="9"/>
  <c r="R49" i="9"/>
  <c r="Q50" i="9"/>
  <c r="T50" i="9"/>
  <c r="O51" i="9"/>
  <c r="R51" i="9"/>
  <c r="T52" i="9"/>
  <c r="O53" i="9"/>
  <c r="R53" i="9"/>
  <c r="Q54" i="9"/>
  <c r="T54" i="9"/>
  <c r="O55" i="9"/>
  <c r="R55" i="9"/>
  <c r="T56" i="9"/>
  <c r="O57" i="9"/>
  <c r="Q58" i="9"/>
  <c r="T58" i="9"/>
  <c r="O59" i="9"/>
  <c r="R59" i="9"/>
  <c r="T60" i="9"/>
  <c r="O61" i="9"/>
  <c r="Q62" i="9"/>
  <c r="T62" i="9"/>
  <c r="O63" i="9"/>
  <c r="R63" i="9"/>
  <c r="T64" i="9"/>
  <c r="O65" i="9"/>
  <c r="R65" i="9"/>
  <c r="Q66" i="9"/>
  <c r="T66" i="9"/>
  <c r="O67" i="9"/>
  <c r="R67" i="9"/>
  <c r="T68" i="9"/>
  <c r="O69" i="9"/>
  <c r="R69" i="9"/>
  <c r="T70" i="9"/>
  <c r="O71" i="9"/>
  <c r="R71" i="9"/>
  <c r="T72" i="9"/>
  <c r="O73" i="9"/>
  <c r="R73" i="9"/>
  <c r="Q74" i="9"/>
  <c r="T74" i="9"/>
  <c r="O75" i="9"/>
  <c r="R75" i="9"/>
  <c r="T76" i="9"/>
  <c r="O77" i="9"/>
  <c r="T78" i="9"/>
  <c r="O79" i="9"/>
  <c r="R79" i="9"/>
  <c r="T80" i="9"/>
  <c r="O81" i="9"/>
  <c r="R81" i="9"/>
  <c r="Q82" i="9"/>
  <c r="T82" i="9"/>
  <c r="O83" i="9"/>
  <c r="R83" i="9"/>
  <c r="T84" i="9"/>
  <c r="O85" i="9"/>
  <c r="Q86" i="9"/>
  <c r="T86" i="9"/>
  <c r="O87" i="9"/>
  <c r="R87" i="9"/>
  <c r="T88" i="9"/>
  <c r="O89" i="9"/>
  <c r="T90" i="9"/>
  <c r="O91" i="9"/>
  <c r="R91" i="9"/>
  <c r="T92" i="9"/>
  <c r="O93" i="9"/>
  <c r="R93" i="9"/>
  <c r="Q94" i="9"/>
  <c r="T94" i="9"/>
  <c r="O95" i="9"/>
  <c r="R95" i="9"/>
  <c r="T96" i="9"/>
  <c r="O97" i="9"/>
  <c r="R97" i="9"/>
  <c r="Q98" i="9"/>
  <c r="T98" i="9"/>
  <c r="O99" i="9"/>
  <c r="R99" i="9"/>
  <c r="T100" i="9"/>
  <c r="O101" i="9"/>
  <c r="Q102" i="9"/>
  <c r="T102" i="9"/>
  <c r="O103" i="9"/>
  <c r="N11" i="9"/>
  <c r="N23" i="9"/>
  <c r="U23" i="9"/>
  <c r="N29" i="9"/>
  <c r="N43" i="9"/>
  <c r="N49" i="9"/>
  <c r="N51" i="9"/>
  <c r="N59" i="9"/>
  <c r="N67" i="9"/>
  <c r="P7" i="9"/>
  <c r="U8" i="9"/>
  <c r="P9" i="9"/>
  <c r="S9" i="9"/>
  <c r="U10" i="9"/>
  <c r="P11" i="9"/>
  <c r="S11" i="9"/>
  <c r="S13" i="9"/>
  <c r="U14" i="9"/>
  <c r="P15" i="9"/>
  <c r="S15" i="9"/>
  <c r="S17" i="9"/>
  <c r="U18" i="9"/>
  <c r="P19" i="9"/>
  <c r="S19" i="9"/>
  <c r="U20" i="9"/>
  <c r="P21" i="9"/>
  <c r="S21" i="9"/>
  <c r="U22" i="9"/>
  <c r="P23" i="9"/>
  <c r="S23" i="9"/>
  <c r="S25" i="9"/>
  <c r="U26" i="9"/>
  <c r="P27" i="9"/>
  <c r="S27" i="9"/>
  <c r="U28" i="9"/>
  <c r="P29" i="9"/>
  <c r="S29" i="9"/>
  <c r="U30" i="9"/>
  <c r="P31" i="9"/>
  <c r="S31" i="9"/>
  <c r="S33" i="9"/>
  <c r="U34" i="9"/>
  <c r="P35" i="9"/>
  <c r="S35" i="9"/>
  <c r="U36" i="9"/>
  <c r="S37" i="9"/>
  <c r="U38" i="9"/>
  <c r="P39" i="9"/>
  <c r="S39" i="9"/>
  <c r="U40" i="9"/>
  <c r="S41" i="9"/>
  <c r="U42" i="9"/>
  <c r="P43" i="9"/>
  <c r="S43" i="9"/>
  <c r="S45" i="9"/>
  <c r="P47" i="9"/>
  <c r="S47" i="9"/>
  <c r="U48" i="9"/>
  <c r="S49" i="9"/>
  <c r="U50" i="9"/>
  <c r="P51" i="9"/>
  <c r="S51" i="9"/>
  <c r="U52" i="9"/>
  <c r="P53" i="9"/>
  <c r="S53" i="9"/>
  <c r="U54" i="9"/>
  <c r="P55" i="9"/>
  <c r="S55" i="9"/>
  <c r="U56" i="9"/>
  <c r="P57" i="9"/>
  <c r="U58" i="9"/>
  <c r="P59" i="9"/>
  <c r="S59" i="9"/>
  <c r="U60" i="9"/>
  <c r="P61" i="9"/>
  <c r="U62" i="9"/>
  <c r="P63" i="9"/>
  <c r="S63" i="9"/>
  <c r="U64" i="9"/>
  <c r="P65" i="9"/>
  <c r="S65" i="9"/>
  <c r="U66" i="9"/>
  <c r="P67" i="9"/>
  <c r="S67" i="9"/>
  <c r="U68" i="9"/>
  <c r="P69" i="9"/>
  <c r="S69" i="9"/>
  <c r="U70" i="9"/>
  <c r="P71" i="9"/>
  <c r="S71" i="9"/>
  <c r="U72" i="9"/>
  <c r="P73" i="9"/>
  <c r="S73" i="9"/>
  <c r="U74" i="9"/>
  <c r="P75" i="9"/>
  <c r="S75" i="9"/>
  <c r="U76" i="9"/>
  <c r="P77" i="9"/>
  <c r="S77" i="9"/>
  <c r="U78" i="9"/>
  <c r="P79" i="9"/>
  <c r="S79" i="9"/>
  <c r="U80" i="9"/>
  <c r="P81" i="9"/>
  <c r="U82" i="9"/>
  <c r="P83" i="9"/>
  <c r="S83" i="9"/>
  <c r="U84" i="9"/>
  <c r="P85" i="9"/>
  <c r="S85" i="9"/>
  <c r="U86" i="9"/>
  <c r="P87" i="9"/>
  <c r="S87" i="9"/>
  <c r="U88" i="9"/>
  <c r="P89" i="9"/>
  <c r="U90" i="9"/>
  <c r="P91" i="9"/>
  <c r="S91" i="9"/>
  <c r="U92" i="9"/>
  <c r="P93" i="9"/>
  <c r="S93" i="9"/>
  <c r="U94" i="9"/>
  <c r="P95" i="9"/>
  <c r="S95" i="9"/>
  <c r="U96" i="9"/>
  <c r="P97" i="9"/>
  <c r="S97" i="9"/>
  <c r="U98" i="9"/>
  <c r="P99" i="9"/>
  <c r="S99" i="9"/>
  <c r="U100" i="9"/>
  <c r="P101" i="9"/>
  <c r="S101" i="9"/>
  <c r="U102" i="9"/>
  <c r="P103" i="9"/>
  <c r="S103" i="9"/>
  <c r="U104" i="9"/>
  <c r="P105" i="9"/>
  <c r="S105" i="9"/>
  <c r="U106" i="9"/>
  <c r="P107" i="9"/>
  <c r="S107" i="9"/>
  <c r="U108" i="9"/>
  <c r="P109" i="9"/>
  <c r="S109" i="9"/>
  <c r="U110" i="9"/>
  <c r="P111" i="9"/>
  <c r="S111" i="9"/>
  <c r="U112" i="9"/>
  <c r="P113" i="9"/>
  <c r="S113" i="9"/>
  <c r="U114" i="9"/>
  <c r="T173" i="9"/>
  <c r="Q177" i="9"/>
  <c r="T177" i="9"/>
  <c r="Q179" i="9"/>
  <c r="T179" i="9"/>
  <c r="Q181" i="9"/>
  <c r="T181" i="9"/>
  <c r="Q183" i="9"/>
  <c r="T183" i="9"/>
  <c r="Q185" i="9"/>
  <c r="T185" i="9"/>
  <c r="Q187" i="9"/>
  <c r="T187" i="9"/>
  <c r="T189" i="9"/>
  <c r="Q191" i="9"/>
  <c r="T191" i="9"/>
  <c r="Q193" i="9"/>
  <c r="T193" i="9"/>
  <c r="Q195" i="9"/>
  <c r="T195" i="9"/>
  <c r="T197" i="9"/>
  <c r="Q199" i="9"/>
  <c r="T199" i="9"/>
  <c r="T201" i="9"/>
  <c r="Q203" i="9"/>
  <c r="T203" i="9"/>
  <c r="Q207" i="9"/>
  <c r="T207" i="9"/>
  <c r="Q209" i="9"/>
  <c r="T209" i="9"/>
  <c r="Q213" i="9"/>
  <c r="T213" i="9"/>
  <c r="Q215" i="9"/>
  <c r="T215" i="9"/>
  <c r="Q217" i="9"/>
  <c r="T217" i="9"/>
  <c r="T219" i="9"/>
  <c r="T221" i="9"/>
  <c r="T223" i="9"/>
  <c r="Q225" i="9"/>
  <c r="T225" i="9"/>
  <c r="Q229" i="9"/>
  <c r="T229" i="9"/>
  <c r="T231" i="9"/>
  <c r="Q233" i="9"/>
  <c r="T233" i="9"/>
  <c r="T235" i="9"/>
  <c r="T237" i="9"/>
  <c r="T239" i="9"/>
  <c r="Q241" i="9"/>
  <c r="T241" i="9"/>
  <c r="T243" i="9"/>
  <c r="Q245" i="9"/>
  <c r="T245" i="9"/>
  <c r="T247" i="9"/>
  <c r="Q249" i="9"/>
  <c r="T249" i="9"/>
  <c r="T251" i="9"/>
  <c r="Q253" i="9"/>
  <c r="T253" i="9"/>
  <c r="T255" i="9"/>
  <c r="Q257" i="9"/>
  <c r="T257" i="9"/>
  <c r="Q261" i="9"/>
  <c r="T261" i="9"/>
  <c r="T263" i="9"/>
  <c r="Q265" i="9"/>
  <c r="T265" i="9"/>
  <c r="T267" i="9"/>
  <c r="Q271" i="9"/>
  <c r="Q273" i="9"/>
  <c r="Q279" i="9"/>
  <c r="Q281" i="9"/>
  <c r="Q283" i="9"/>
  <c r="Q285" i="9"/>
  <c r="Q287" i="9"/>
  <c r="Q289" i="9"/>
  <c r="Q293" i="9"/>
  <c r="Q297" i="9"/>
  <c r="Q299" i="9"/>
  <c r="Q301" i="9"/>
  <c r="Q303" i="9"/>
  <c r="Q313" i="9"/>
  <c r="Q317" i="9"/>
  <c r="Q321" i="9"/>
  <c r="Q325" i="9"/>
  <c r="Q333" i="9"/>
  <c r="Q337" i="9"/>
  <c r="Q341" i="9"/>
  <c r="Q347" i="9"/>
  <c r="Q351" i="9"/>
  <c r="Q353" i="9"/>
  <c r="Q357" i="9"/>
  <c r="Q359" i="9"/>
  <c r="Q361" i="9"/>
  <c r="Q365" i="9"/>
  <c r="Q373" i="9"/>
  <c r="Q377" i="9"/>
  <c r="Q381" i="9"/>
  <c r="Q383" i="9"/>
  <c r="U193" i="9"/>
  <c r="U195" i="9"/>
  <c r="U197" i="9"/>
  <c r="U199" i="9"/>
  <c r="U201" i="9"/>
  <c r="U203" i="9"/>
  <c r="U205" i="9"/>
  <c r="U207" i="9"/>
  <c r="U209" i="9"/>
  <c r="U211" i="9"/>
  <c r="U213" i="9"/>
  <c r="U215" i="9"/>
  <c r="U217" i="9"/>
  <c r="U219" i="9"/>
  <c r="U221" i="9"/>
  <c r="U223" i="9"/>
  <c r="U225" i="9"/>
  <c r="U227" i="9"/>
  <c r="U229" i="9"/>
  <c r="U231" i="9"/>
  <c r="U233" i="9"/>
  <c r="U235" i="9"/>
  <c r="U239" i="9"/>
  <c r="U241" i="9"/>
  <c r="U243" i="9"/>
  <c r="U245" i="9"/>
  <c r="U247" i="9"/>
  <c r="U249" i="9"/>
  <c r="U251" i="9"/>
  <c r="U253" i="9"/>
  <c r="U255" i="9"/>
  <c r="U259" i="9"/>
  <c r="U263" i="9"/>
  <c r="U265" i="9"/>
  <c r="U267" i="9"/>
  <c r="N271" i="9"/>
  <c r="U271" i="9"/>
  <c r="N273" i="9"/>
  <c r="N275" i="9"/>
  <c r="U275" i="9"/>
  <c r="N279" i="9"/>
  <c r="U279" i="9"/>
  <c r="N281" i="9"/>
  <c r="U281" i="9"/>
  <c r="N283" i="9"/>
  <c r="U283" i="9"/>
  <c r="N285" i="9"/>
  <c r="U285" i="9"/>
  <c r="N287" i="9"/>
  <c r="U287" i="9"/>
  <c r="N289" i="9"/>
  <c r="U289" i="9"/>
  <c r="N293" i="9"/>
  <c r="U293" i="9"/>
  <c r="N297" i="9"/>
  <c r="U297" i="9"/>
  <c r="U301" i="9"/>
  <c r="N303" i="9"/>
  <c r="U303" i="9"/>
  <c r="U305" i="9"/>
  <c r="U309" i="9"/>
  <c r="N311" i="9"/>
  <c r="U311" i="9"/>
  <c r="N313" i="9"/>
  <c r="U313" i="9"/>
  <c r="N315" i="9"/>
  <c r="U315" i="9"/>
  <c r="N317" i="9"/>
  <c r="U317" i="9"/>
  <c r="N319" i="9"/>
  <c r="U319" i="9"/>
  <c r="N321" i="9"/>
  <c r="U321" i="9"/>
  <c r="N323" i="9"/>
  <c r="U323" i="9"/>
  <c r="N325" i="9"/>
  <c r="U325" i="9"/>
  <c r="N329" i="9"/>
  <c r="U329" i="9"/>
  <c r="N331" i="9"/>
  <c r="U331" i="9"/>
  <c r="N333" i="9"/>
  <c r="U333" i="9"/>
  <c r="N335" i="9"/>
  <c r="U335" i="9"/>
  <c r="N337" i="9"/>
  <c r="U337" i="9"/>
  <c r="N339" i="9"/>
  <c r="U339" i="9"/>
  <c r="N341" i="9"/>
  <c r="N343" i="9"/>
  <c r="U343" i="9"/>
  <c r="U345" i="9"/>
  <c r="U349" i="9"/>
  <c r="U351" i="9"/>
  <c r="N353" i="9"/>
  <c r="U353" i="9"/>
  <c r="U355" i="9"/>
  <c r="R103" i="9"/>
  <c r="T104" i="9"/>
  <c r="O105" i="9"/>
  <c r="Q106" i="9"/>
  <c r="T106" i="9"/>
  <c r="O107" i="9"/>
  <c r="R107" i="9"/>
  <c r="T108" i="9"/>
  <c r="O109" i="9"/>
  <c r="Q110" i="9"/>
  <c r="T110" i="9"/>
  <c r="O111" i="9"/>
  <c r="R111" i="9"/>
  <c r="T112" i="9"/>
  <c r="O113" i="9"/>
  <c r="Q114" i="9"/>
  <c r="T114" i="9"/>
  <c r="O115" i="9"/>
  <c r="R115" i="9"/>
  <c r="T116" i="9"/>
  <c r="O117" i="9"/>
  <c r="Q118" i="9"/>
  <c r="T118" i="9"/>
  <c r="O119" i="9"/>
  <c r="R119" i="9"/>
  <c r="T120" i="9"/>
  <c r="O121" i="9"/>
  <c r="Q122" i="9"/>
  <c r="T122" i="9"/>
  <c r="O123" i="9"/>
  <c r="R123" i="9"/>
  <c r="T124" i="9"/>
  <c r="O125" i="9"/>
  <c r="Q126" i="9"/>
  <c r="T126" i="9"/>
  <c r="O127" i="9"/>
  <c r="R127" i="9"/>
  <c r="T128" i="9"/>
  <c r="O129" i="9"/>
  <c r="T130" i="9"/>
  <c r="O131" i="9"/>
  <c r="R131" i="9"/>
  <c r="Q132" i="9"/>
  <c r="T132" i="9"/>
  <c r="R133" i="9"/>
  <c r="T134" i="9"/>
  <c r="O135" i="9"/>
  <c r="Q136" i="9"/>
  <c r="T136" i="9"/>
  <c r="O137" i="9"/>
  <c r="T138" i="9"/>
  <c r="O139" i="9"/>
  <c r="T140" i="9"/>
  <c r="O141" i="9"/>
  <c r="R141" i="9"/>
  <c r="T142" i="9"/>
  <c r="O143" i="9"/>
  <c r="Q144" i="9"/>
  <c r="T144" i="9"/>
  <c r="O145" i="9"/>
  <c r="R145" i="9"/>
  <c r="T146" i="9"/>
  <c r="O147" i="9"/>
  <c r="Q148" i="9"/>
  <c r="T148" i="9"/>
  <c r="O149" i="9"/>
  <c r="R149" i="9"/>
  <c r="T150" i="9"/>
  <c r="O151" i="9"/>
  <c r="Q152" i="9"/>
  <c r="O153" i="9"/>
  <c r="R153" i="9"/>
  <c r="O155" i="9"/>
  <c r="Q156" i="9"/>
  <c r="O157" i="9"/>
  <c r="R157" i="9"/>
  <c r="Q158" i="9"/>
  <c r="O159" i="9"/>
  <c r="R161" i="9"/>
  <c r="Q162" i="9"/>
  <c r="R163" i="9"/>
  <c r="Q164" i="9"/>
  <c r="O165" i="9"/>
  <c r="R165" i="9"/>
  <c r="O167" i="9"/>
  <c r="R167" i="9"/>
  <c r="Q168" i="9"/>
  <c r="O169" i="9"/>
  <c r="R169" i="9"/>
  <c r="Q170" i="9"/>
  <c r="O171" i="9"/>
  <c r="R171" i="9"/>
  <c r="Q172" i="9"/>
  <c r="R173" i="9"/>
  <c r="Q174" i="9"/>
  <c r="O175" i="9"/>
  <c r="R175" i="9"/>
  <c r="Q176" i="9"/>
  <c r="O177" i="9"/>
  <c r="R177" i="9"/>
  <c r="Q178" i="9"/>
  <c r="O179" i="9"/>
  <c r="R179" i="9"/>
  <c r="Q180" i="9"/>
  <c r="O181" i="9"/>
  <c r="R181" i="9"/>
  <c r="Q182" i="9"/>
  <c r="O183" i="9"/>
  <c r="R183" i="9"/>
  <c r="Q184" i="9"/>
  <c r="O185" i="9"/>
  <c r="R185" i="9"/>
  <c r="Q186" i="9"/>
  <c r="O187" i="9"/>
  <c r="R187" i="9"/>
  <c r="Q188" i="9"/>
  <c r="R189" i="9"/>
  <c r="Q190" i="9"/>
  <c r="O191" i="9"/>
  <c r="R191" i="9"/>
  <c r="Q192" i="9"/>
  <c r="O193" i="9"/>
  <c r="O195" i="9"/>
  <c r="R195" i="9"/>
  <c r="Q196" i="9"/>
  <c r="R197" i="9"/>
  <c r="Q198" i="9"/>
  <c r="O199" i="9"/>
  <c r="R199" i="9"/>
  <c r="Q200" i="9"/>
  <c r="R201" i="9"/>
  <c r="Q202" i="9"/>
  <c r="O203" i="9"/>
  <c r="R203" i="9"/>
  <c r="Q204" i="9"/>
  <c r="R205" i="9"/>
  <c r="Q206" i="9"/>
  <c r="O207" i="9"/>
  <c r="R207" i="9"/>
  <c r="Q208" i="9"/>
  <c r="O209" i="9"/>
  <c r="R209" i="9"/>
  <c r="O213" i="9"/>
  <c r="R213" i="9"/>
  <c r="O215" i="9"/>
  <c r="R215" i="9"/>
  <c r="Q216" i="9"/>
  <c r="R217" i="9"/>
  <c r="Q218" i="9"/>
  <c r="O219" i="9"/>
  <c r="R219" i="9"/>
  <c r="Q220" i="9"/>
  <c r="R221" i="9"/>
  <c r="Q222" i="9"/>
  <c r="O223" i="9"/>
  <c r="R223" i="9"/>
  <c r="Q224" i="9"/>
  <c r="O225" i="9"/>
  <c r="R225" i="9"/>
  <c r="Q226" i="9"/>
  <c r="O229" i="9"/>
  <c r="R229" i="9"/>
  <c r="Q230" i="9"/>
  <c r="O231" i="9"/>
  <c r="R231" i="9"/>
  <c r="Q232" i="9"/>
  <c r="O233" i="9"/>
  <c r="R233" i="9"/>
  <c r="Q234" i="9"/>
  <c r="O235" i="9"/>
  <c r="R235" i="9"/>
  <c r="Q236" i="9"/>
  <c r="O237" i="9"/>
  <c r="R237" i="9"/>
  <c r="Q238" i="9"/>
  <c r="O239" i="9"/>
  <c r="R239" i="9"/>
  <c r="Q240" i="9"/>
  <c r="O241" i="9"/>
  <c r="R241" i="9"/>
  <c r="Q242" i="9"/>
  <c r="O243" i="9"/>
  <c r="R243" i="9"/>
  <c r="Q244" i="9"/>
  <c r="O245" i="9"/>
  <c r="R245" i="9"/>
  <c r="Q246" i="9"/>
  <c r="O247" i="9"/>
  <c r="R247" i="9"/>
  <c r="O249" i="9"/>
  <c r="R249" i="9"/>
  <c r="Q250" i="9"/>
  <c r="O251" i="9"/>
  <c r="R251" i="9"/>
  <c r="O253" i="9"/>
  <c r="R253" i="9"/>
  <c r="Q254" i="9"/>
  <c r="O255" i="9"/>
  <c r="R255" i="9"/>
  <c r="Q256" i="9"/>
  <c r="Q258" i="9"/>
  <c r="R259" i="9"/>
  <c r="Q260" i="9"/>
  <c r="O261" i="9"/>
  <c r="R261" i="9"/>
  <c r="Q262" i="9"/>
  <c r="O263" i="9"/>
  <c r="R263" i="9"/>
  <c r="Q264" i="9"/>
  <c r="O265" i="9"/>
  <c r="R265" i="9"/>
  <c r="Q266" i="9"/>
  <c r="O267" i="9"/>
  <c r="R267" i="9"/>
  <c r="R269" i="9"/>
  <c r="Q270" i="9"/>
  <c r="O271" i="9"/>
  <c r="R271" i="9"/>
  <c r="Q272" i="9"/>
  <c r="O273" i="9"/>
  <c r="Q274" i="9"/>
  <c r="R275" i="9"/>
  <c r="Q276" i="9"/>
  <c r="Q278" i="9"/>
  <c r="O279" i="9"/>
  <c r="R279" i="9"/>
  <c r="Q280" i="9"/>
  <c r="O281" i="9"/>
  <c r="R281" i="9"/>
  <c r="Q282" i="9"/>
  <c r="O283" i="9"/>
  <c r="R283" i="9"/>
  <c r="Q284" i="9"/>
  <c r="O285" i="9"/>
  <c r="R285" i="9"/>
  <c r="Q286" i="9"/>
  <c r="O287" i="9"/>
  <c r="R287" i="9"/>
  <c r="Q288" i="9"/>
  <c r="O289" i="9"/>
  <c r="R289" i="9"/>
  <c r="Q290" i="9"/>
  <c r="Q292" i="9"/>
  <c r="O293" i="9"/>
  <c r="R293" i="9"/>
  <c r="Q294" i="9"/>
  <c r="O297" i="9"/>
  <c r="R297" i="9"/>
  <c r="Q298" i="9"/>
  <c r="Q300" i="9"/>
  <c r="O301" i="9"/>
  <c r="R301" i="9"/>
  <c r="Q302" i="9"/>
  <c r="O303" i="9"/>
  <c r="R303" i="9"/>
  <c r="Q304" i="9"/>
  <c r="O305" i="9"/>
  <c r="R305" i="9"/>
  <c r="R307" i="9"/>
  <c r="Q308" i="9"/>
  <c r="R309" i="9"/>
  <c r="O311" i="9"/>
  <c r="R311" i="9"/>
  <c r="Q312" i="9"/>
  <c r="O313" i="9"/>
  <c r="R313" i="9"/>
  <c r="O315" i="9"/>
  <c r="R315" i="9"/>
  <c r="Q316" i="9"/>
  <c r="O317" i="9"/>
  <c r="R317" i="9"/>
  <c r="Q318" i="9"/>
  <c r="O319" i="9"/>
  <c r="R319" i="9"/>
  <c r="O321" i="9"/>
  <c r="R321" i="9"/>
  <c r="Q322" i="9"/>
  <c r="O323" i="9"/>
  <c r="R323" i="9"/>
  <c r="Q324" i="9"/>
  <c r="O325" i="9"/>
  <c r="R325" i="9"/>
  <c r="Q326" i="9"/>
  <c r="Q328" i="9"/>
  <c r="O329" i="9"/>
  <c r="R329" i="9"/>
  <c r="Q330" i="9"/>
  <c r="O331" i="9"/>
  <c r="R331" i="9"/>
  <c r="O333" i="9"/>
  <c r="R333" i="9"/>
  <c r="Q334" i="9"/>
  <c r="O335" i="9"/>
  <c r="R335" i="9"/>
  <c r="Q336" i="9"/>
  <c r="O337" i="9"/>
  <c r="R337" i="9"/>
  <c r="Q338" i="9"/>
  <c r="O339" i="9"/>
  <c r="R339" i="9"/>
  <c r="Q340" i="9"/>
  <c r="O341" i="9"/>
  <c r="R341" i="9"/>
  <c r="O343" i="9"/>
  <c r="R343" i="9"/>
  <c r="P115" i="9"/>
  <c r="S115" i="9"/>
  <c r="U116" i="9"/>
  <c r="P117" i="9"/>
  <c r="S117" i="9"/>
  <c r="U118" i="9"/>
  <c r="P119" i="9"/>
  <c r="S119" i="9"/>
  <c r="U120" i="9"/>
  <c r="P121" i="9"/>
  <c r="S121" i="9"/>
  <c r="U122" i="9"/>
  <c r="P123" i="9"/>
  <c r="S123" i="9"/>
  <c r="U124" i="9"/>
  <c r="P125" i="9"/>
  <c r="S125" i="9"/>
  <c r="U126" i="9"/>
  <c r="P127" i="9"/>
  <c r="S127" i="9"/>
  <c r="U128" i="9"/>
  <c r="P129" i="9"/>
  <c r="S129" i="9"/>
  <c r="U130" i="9"/>
  <c r="S131" i="9"/>
  <c r="U132" i="9"/>
  <c r="S133" i="9"/>
  <c r="U134" i="9"/>
  <c r="P135" i="9"/>
  <c r="S135" i="9"/>
  <c r="U136" i="9"/>
  <c r="P137" i="9"/>
  <c r="U138" i="9"/>
  <c r="P139" i="9"/>
  <c r="S139" i="9"/>
  <c r="U140" i="9"/>
  <c r="P141" i="9"/>
  <c r="S141" i="9"/>
  <c r="U142" i="9"/>
  <c r="P143" i="9"/>
  <c r="S143" i="9"/>
  <c r="U144" i="9"/>
  <c r="P145" i="9"/>
  <c r="S145" i="9"/>
  <c r="U146" i="9"/>
  <c r="P147" i="9"/>
  <c r="U148" i="9"/>
  <c r="P149" i="9"/>
  <c r="S149" i="9"/>
  <c r="U150" i="9"/>
  <c r="P151" i="9"/>
  <c r="U152" i="9"/>
  <c r="P153" i="9"/>
  <c r="S153" i="9"/>
  <c r="N154" i="9"/>
  <c r="U154" i="9"/>
  <c r="P155" i="9"/>
  <c r="S155" i="9"/>
  <c r="N156" i="9"/>
  <c r="U156" i="9"/>
  <c r="P157" i="9"/>
  <c r="S157" i="9"/>
  <c r="N158" i="9"/>
  <c r="U158" i="9"/>
  <c r="P159" i="9"/>
  <c r="S159" i="9"/>
  <c r="P161" i="9"/>
  <c r="S161" i="9"/>
  <c r="N162" i="9"/>
  <c r="U162" i="9"/>
  <c r="S163" i="9"/>
  <c r="N164" i="9"/>
  <c r="S165" i="9"/>
  <c r="U166" i="9"/>
  <c r="P167" i="9"/>
  <c r="N168" i="9"/>
  <c r="P169" i="9"/>
  <c r="S169" i="9"/>
  <c r="N170" i="9"/>
  <c r="U170" i="9"/>
  <c r="P171" i="9"/>
  <c r="S171" i="9"/>
  <c r="N172" i="9"/>
  <c r="S173" i="9"/>
  <c r="N174" i="9"/>
  <c r="U174" i="9"/>
  <c r="N176" i="9"/>
  <c r="P177" i="9"/>
  <c r="S177" i="9"/>
  <c r="N178" i="9"/>
  <c r="U178" i="9"/>
  <c r="P179" i="9"/>
  <c r="S179" i="9"/>
  <c r="N180" i="9"/>
  <c r="P181" i="9"/>
  <c r="S181" i="9"/>
  <c r="N182" i="9"/>
  <c r="U182" i="9"/>
  <c r="P183" i="9"/>
  <c r="S183" i="9"/>
  <c r="N184" i="9"/>
  <c r="P185" i="9"/>
  <c r="S185" i="9"/>
  <c r="N186" i="9"/>
  <c r="U186" i="9"/>
  <c r="P187" i="9"/>
  <c r="S187" i="9"/>
  <c r="S189" i="9"/>
  <c r="N190" i="9"/>
  <c r="U190" i="9"/>
  <c r="P191" i="9"/>
  <c r="S191" i="9"/>
  <c r="N192" i="9"/>
  <c r="P193" i="9"/>
  <c r="N194" i="9"/>
  <c r="U194" i="9"/>
  <c r="P195" i="9"/>
  <c r="S195" i="9"/>
  <c r="N196" i="9"/>
  <c r="S197" i="9"/>
  <c r="N198" i="9"/>
  <c r="U198" i="9"/>
  <c r="P199" i="9"/>
  <c r="S199" i="9"/>
  <c r="N200" i="9"/>
  <c r="S201" i="9"/>
  <c r="N202" i="9"/>
  <c r="U202" i="9"/>
  <c r="P203" i="9"/>
  <c r="S203" i="9"/>
  <c r="N204" i="9"/>
  <c r="N206" i="9"/>
  <c r="U206" i="9"/>
  <c r="P207" i="9"/>
  <c r="S207" i="9"/>
  <c r="N208" i="9"/>
  <c r="S209" i="9"/>
  <c r="N210" i="9"/>
  <c r="U210" i="9"/>
  <c r="U212" i="9"/>
  <c r="P213" i="9"/>
  <c r="S213" i="9"/>
  <c r="U214" i="9"/>
  <c r="P215" i="9"/>
  <c r="S215" i="9"/>
  <c r="N216" i="9"/>
  <c r="U216" i="9"/>
  <c r="P217" i="9"/>
  <c r="S217" i="9"/>
  <c r="N218" i="9"/>
  <c r="P219" i="9"/>
  <c r="S219" i="9"/>
  <c r="N220" i="9"/>
  <c r="U220" i="9"/>
  <c r="S221" i="9"/>
  <c r="N222" i="9"/>
  <c r="U222" i="9"/>
  <c r="P223" i="9"/>
  <c r="S223" i="9"/>
  <c r="N224" i="9"/>
  <c r="U224" i="9"/>
  <c r="P225" i="9"/>
  <c r="S225" i="9"/>
  <c r="N226" i="9"/>
  <c r="U226" i="9"/>
  <c r="S227" i="9"/>
  <c r="U228" i="9"/>
  <c r="P229" i="9"/>
  <c r="S229" i="9"/>
  <c r="N230" i="9"/>
  <c r="U230" i="9"/>
  <c r="P231" i="9"/>
  <c r="S231" i="9"/>
  <c r="P233" i="9"/>
  <c r="S233" i="9"/>
  <c r="N234" i="9"/>
  <c r="U234" i="9"/>
  <c r="P235" i="9"/>
  <c r="S235" i="9"/>
  <c r="N236" i="9"/>
  <c r="U236" i="9"/>
  <c r="P237" i="9"/>
  <c r="S237" i="9"/>
  <c r="N238" i="9"/>
  <c r="U238" i="9"/>
  <c r="P239" i="9"/>
  <c r="S239" i="9"/>
  <c r="N240" i="9"/>
  <c r="U240" i="9"/>
  <c r="P241" i="9"/>
  <c r="S241" i="9"/>
  <c r="N242" i="9"/>
  <c r="U242" i="9"/>
  <c r="P243" i="9"/>
  <c r="S243" i="9"/>
  <c r="N244" i="9"/>
  <c r="U244" i="9"/>
  <c r="P245" i="9"/>
  <c r="S245" i="9"/>
  <c r="N246" i="9"/>
  <c r="U246" i="9"/>
  <c r="P247" i="9"/>
  <c r="S247" i="9"/>
  <c r="N248" i="9"/>
  <c r="P249" i="9"/>
  <c r="S249" i="9"/>
  <c r="N250" i="9"/>
  <c r="U250" i="9"/>
  <c r="P251" i="9"/>
  <c r="S251" i="9"/>
  <c r="P253" i="9"/>
  <c r="S253" i="9"/>
  <c r="N254" i="9"/>
  <c r="U254" i="9"/>
  <c r="S255" i="9"/>
  <c r="N256" i="9"/>
  <c r="U256" i="9"/>
  <c r="S257" i="9"/>
  <c r="N258" i="9"/>
  <c r="U258" i="9"/>
  <c r="P259" i="9"/>
  <c r="S259" i="9"/>
  <c r="N260" i="9"/>
  <c r="U260" i="9"/>
  <c r="P261" i="9"/>
  <c r="S261" i="9"/>
  <c r="N262" i="9"/>
  <c r="U262" i="9"/>
  <c r="P263" i="9"/>
  <c r="S263" i="9"/>
  <c r="N264" i="9"/>
  <c r="U264" i="9"/>
  <c r="P265" i="9"/>
  <c r="S265" i="9"/>
  <c r="N266" i="9"/>
  <c r="P267" i="9"/>
  <c r="S267" i="9"/>
  <c r="S269" i="9"/>
  <c r="N270" i="9"/>
  <c r="U270" i="9"/>
  <c r="P271" i="9"/>
  <c r="S271" i="9"/>
  <c r="N272" i="9"/>
  <c r="U272" i="9"/>
  <c r="P273" i="9"/>
  <c r="S273" i="9"/>
  <c r="U274" i="9"/>
  <c r="P275" i="9"/>
  <c r="N276" i="9"/>
  <c r="U276" i="9"/>
  <c r="P277" i="9"/>
  <c r="U278" i="9"/>
  <c r="P279" i="9"/>
  <c r="S279" i="9"/>
  <c r="N280" i="9"/>
  <c r="U280" i="9"/>
  <c r="P281" i="9"/>
  <c r="S281" i="9"/>
  <c r="P283" i="9"/>
  <c r="S283" i="9"/>
  <c r="U284" i="9"/>
  <c r="P285" i="9"/>
  <c r="S285" i="9"/>
  <c r="N286" i="9"/>
  <c r="U286" i="9"/>
  <c r="P287" i="9"/>
  <c r="S287" i="9"/>
  <c r="N288" i="9"/>
  <c r="U288" i="9"/>
  <c r="P289" i="9"/>
  <c r="S289" i="9"/>
  <c r="N290" i="9"/>
  <c r="U290" i="9"/>
  <c r="N292" i="9"/>
  <c r="U292" i="9"/>
  <c r="P293" i="9"/>
  <c r="S293" i="9"/>
  <c r="N294" i="9"/>
  <c r="U294" i="9"/>
  <c r="P295" i="9"/>
  <c r="N296" i="9"/>
  <c r="U296" i="9"/>
  <c r="P297" i="9"/>
  <c r="S297" i="9"/>
  <c r="N298" i="9"/>
  <c r="U298" i="9"/>
  <c r="S299" i="9"/>
  <c r="N300" i="9"/>
  <c r="U300" i="9"/>
  <c r="P301" i="9"/>
  <c r="S301" i="9"/>
  <c r="N302" i="9"/>
  <c r="U302" i="9"/>
  <c r="P303" i="9"/>
  <c r="S303" i="9"/>
  <c r="N304" i="9"/>
  <c r="U304" i="9"/>
  <c r="P305" i="9"/>
  <c r="S305" i="9"/>
  <c r="S307" i="9"/>
  <c r="N308" i="9"/>
  <c r="U308" i="9"/>
  <c r="S309" i="9"/>
  <c r="P311" i="9"/>
  <c r="S311" i="9"/>
  <c r="N312" i="9"/>
  <c r="U312" i="9"/>
  <c r="P313" i="9"/>
  <c r="S313" i="9"/>
  <c r="P315" i="9"/>
  <c r="S315" i="9"/>
  <c r="N316" i="9"/>
  <c r="U316" i="9"/>
  <c r="P317" i="9"/>
  <c r="S317" i="9"/>
  <c r="U318" i="9"/>
  <c r="P319" i="9"/>
  <c r="S319" i="9"/>
  <c r="N320" i="9"/>
  <c r="U320" i="9"/>
  <c r="P321" i="9"/>
  <c r="S321" i="9"/>
  <c r="U322" i="9"/>
  <c r="P323" i="9"/>
  <c r="S323" i="9"/>
  <c r="N324" i="9"/>
  <c r="U324" i="9"/>
  <c r="P325" i="9"/>
  <c r="S325" i="9"/>
  <c r="U326" i="9"/>
  <c r="S327" i="9"/>
  <c r="N328" i="9"/>
  <c r="U328" i="9"/>
  <c r="P329" i="9"/>
  <c r="S329" i="9"/>
  <c r="U330" i="9"/>
  <c r="P331" i="9"/>
  <c r="S331" i="9"/>
  <c r="N332" i="9"/>
  <c r="P333" i="9"/>
  <c r="S333" i="9"/>
  <c r="Q389" i="9"/>
  <c r="Q393" i="9"/>
  <c r="Q397" i="9"/>
  <c r="Q401" i="9"/>
  <c r="Q403" i="9"/>
  <c r="Q405" i="9"/>
  <c r="Q409" i="9"/>
  <c r="Q413" i="9"/>
  <c r="Q417" i="9"/>
  <c r="Q421" i="9"/>
  <c r="Q425" i="9"/>
  <c r="Q429" i="9"/>
  <c r="Q61" i="10"/>
  <c r="Q117" i="10"/>
  <c r="Q129" i="10"/>
  <c r="Q137" i="10"/>
  <c r="Q145" i="10"/>
  <c r="Q153" i="10"/>
  <c r="Q161" i="10"/>
  <c r="Q169" i="10"/>
  <c r="Q189" i="10"/>
  <c r="Q197" i="10"/>
  <c r="O260" i="10"/>
  <c r="O274" i="10"/>
  <c r="T315" i="10"/>
  <c r="Q325" i="10"/>
  <c r="T335" i="10"/>
  <c r="Q337" i="10"/>
  <c r="Q345" i="10"/>
  <c r="T347" i="10"/>
  <c r="T351" i="10"/>
  <c r="Q361" i="10"/>
  <c r="T371" i="10"/>
  <c r="T375" i="10"/>
  <c r="Q377" i="10"/>
  <c r="Q407" i="10"/>
  <c r="N357" i="9"/>
  <c r="U357" i="9"/>
  <c r="U359" i="9"/>
  <c r="N361" i="9"/>
  <c r="U361" i="9"/>
  <c r="N365" i="9"/>
  <c r="U365" i="9"/>
  <c r="U367" i="9"/>
  <c r="U369" i="9"/>
  <c r="U371" i="9"/>
  <c r="N373" i="9"/>
  <c r="U373" i="9"/>
  <c r="U375" i="9"/>
  <c r="N377" i="9"/>
  <c r="U377" i="9"/>
  <c r="U379" i="9"/>
  <c r="N381" i="9"/>
  <c r="U381" i="9"/>
  <c r="N383" i="9"/>
  <c r="U383" i="9"/>
  <c r="N389" i="9"/>
  <c r="N391" i="9"/>
  <c r="U391" i="9"/>
  <c r="N393" i="9"/>
  <c r="U395" i="9"/>
  <c r="N397" i="9"/>
  <c r="U399" i="9"/>
  <c r="N401" i="9"/>
  <c r="U403" i="9"/>
  <c r="N405" i="9"/>
  <c r="U405" i="9"/>
  <c r="U407" i="9"/>
  <c r="N409" i="9"/>
  <c r="U409" i="9"/>
  <c r="U411" i="9"/>
  <c r="N413" i="9"/>
  <c r="U413" i="9"/>
  <c r="N415" i="9"/>
  <c r="U415" i="9"/>
  <c r="N417" i="9"/>
  <c r="N419" i="9"/>
  <c r="U419" i="9"/>
  <c r="N421" i="9"/>
  <c r="N423" i="9"/>
  <c r="U423" i="9"/>
  <c r="N425" i="9"/>
  <c r="U425" i="9"/>
  <c r="N427" i="9"/>
  <c r="N429" i="9"/>
  <c r="N11" i="10"/>
  <c r="N19" i="10"/>
  <c r="N21" i="10"/>
  <c r="N27" i="10"/>
  <c r="N29" i="10"/>
  <c r="U29" i="10"/>
  <c r="N35" i="10"/>
  <c r="N37" i="10"/>
  <c r="U37" i="10"/>
  <c r="N43" i="10"/>
  <c r="N45" i="10"/>
  <c r="N51" i="10"/>
  <c r="N53" i="10"/>
  <c r="U53" i="10"/>
  <c r="N59" i="10"/>
  <c r="U61" i="10"/>
  <c r="N63" i="10"/>
  <c r="N69" i="10"/>
  <c r="U69" i="10"/>
  <c r="N71" i="10"/>
  <c r="N77" i="10"/>
  <c r="U77" i="10"/>
  <c r="N79" i="10"/>
  <c r="N85" i="10"/>
  <c r="U85" i="10"/>
  <c r="N87" i="10"/>
  <c r="N89" i="10"/>
  <c r="U89" i="10"/>
  <c r="N91" i="10"/>
  <c r="N93" i="10"/>
  <c r="N95" i="10"/>
  <c r="N97" i="10"/>
  <c r="U97" i="10"/>
  <c r="N103" i="10"/>
  <c r="N105" i="10"/>
  <c r="U105" i="10"/>
  <c r="N111" i="10"/>
  <c r="N113" i="10"/>
  <c r="U113" i="10"/>
  <c r="N119" i="10"/>
  <c r="N123" i="10"/>
  <c r="U125" i="10"/>
  <c r="N127" i="10"/>
  <c r="U133" i="10"/>
  <c r="N135" i="10"/>
  <c r="N143" i="10"/>
  <c r="N151" i="10"/>
  <c r="N155" i="10"/>
  <c r="N157" i="10"/>
  <c r="U209" i="10"/>
  <c r="U245" i="10"/>
  <c r="U253" i="10"/>
  <c r="U269" i="10"/>
  <c r="U313" i="10"/>
  <c r="U323" i="10"/>
  <c r="U343" i="10"/>
  <c r="U371" i="10"/>
  <c r="U375" i="10"/>
  <c r="U379" i="10"/>
  <c r="U383" i="10"/>
  <c r="U391" i="10"/>
  <c r="U403" i="10"/>
  <c r="U407" i="10"/>
  <c r="Q344" i="9"/>
  <c r="R345" i="9"/>
  <c r="O347" i="9"/>
  <c r="R347" i="9"/>
  <c r="Q348" i="9"/>
  <c r="Q350" i="9"/>
  <c r="O351" i="9"/>
  <c r="R351" i="9"/>
  <c r="Q352" i="9"/>
  <c r="O353" i="9"/>
  <c r="R353" i="9"/>
  <c r="Q354" i="9"/>
  <c r="O355" i="9"/>
  <c r="R355" i="9"/>
  <c r="Q356" i="9"/>
  <c r="O357" i="9"/>
  <c r="Q358" i="9"/>
  <c r="O359" i="9"/>
  <c r="Q360" i="9"/>
  <c r="O361" i="9"/>
  <c r="R361" i="9"/>
  <c r="Q362" i="9"/>
  <c r="Q364" i="9"/>
  <c r="O365" i="9"/>
  <c r="R365" i="9"/>
  <c r="Q366" i="9"/>
  <c r="O367" i="9"/>
  <c r="R367" i="9"/>
  <c r="Q368" i="9"/>
  <c r="R369" i="9"/>
  <c r="Q370" i="9"/>
  <c r="O371" i="9"/>
  <c r="R371" i="9"/>
  <c r="Q372" i="9"/>
  <c r="O373" i="9"/>
  <c r="R373" i="9"/>
  <c r="O375" i="9"/>
  <c r="R375" i="9"/>
  <c r="Q376" i="9"/>
  <c r="O377" i="9"/>
  <c r="R377" i="9"/>
  <c r="Q378" i="9"/>
  <c r="O379" i="9"/>
  <c r="R379" i="9"/>
  <c r="Q380" i="9"/>
  <c r="O381" i="9"/>
  <c r="R381" i="9"/>
  <c r="O383" i="9"/>
  <c r="R383" i="9"/>
  <c r="Q384" i="9"/>
  <c r="O387" i="9"/>
  <c r="O389" i="9"/>
  <c r="R391" i="9"/>
  <c r="O393" i="9"/>
  <c r="Q394" i="9"/>
  <c r="Q398" i="9"/>
  <c r="R399" i="9"/>
  <c r="O401" i="9"/>
  <c r="R403" i="9"/>
  <c r="O405" i="9"/>
  <c r="R407" i="9"/>
  <c r="O409" i="9"/>
  <c r="R411" i="9"/>
  <c r="O413" i="9"/>
  <c r="R415" i="9"/>
  <c r="O417" i="9"/>
  <c r="Q418" i="9"/>
  <c r="R419" i="9"/>
  <c r="O421" i="9"/>
  <c r="Q422" i="9"/>
  <c r="R423" i="9"/>
  <c r="O425" i="9"/>
  <c r="R425" i="9"/>
  <c r="O429" i="9"/>
  <c r="R429" i="9"/>
  <c r="Q12" i="10"/>
  <c r="Q20" i="10"/>
  <c r="Q44" i="10"/>
  <c r="Q52" i="10"/>
  <c r="O53" i="10"/>
  <c r="O61" i="10"/>
  <c r="O65" i="10"/>
  <c r="O69" i="10"/>
  <c r="O73" i="10"/>
  <c r="O77" i="10"/>
  <c r="O81" i="10"/>
  <c r="O85" i="10"/>
  <c r="O89" i="10"/>
  <c r="Q96" i="10"/>
  <c r="Q104" i="10"/>
  <c r="Q112" i="10"/>
  <c r="O153" i="10"/>
  <c r="O157" i="10"/>
  <c r="O161" i="10"/>
  <c r="Q164" i="10"/>
  <c r="O169" i="10"/>
  <c r="Q172" i="10"/>
  <c r="O173" i="10"/>
  <c r="Q192" i="10"/>
  <c r="O201" i="10"/>
  <c r="Q208" i="10"/>
  <c r="O217" i="10"/>
  <c r="O225" i="10"/>
  <c r="O229" i="10"/>
  <c r="O233" i="10"/>
  <c r="Q276" i="10"/>
  <c r="O285" i="10"/>
  <c r="Q292" i="10"/>
  <c r="Q300" i="10"/>
  <c r="O309" i="10"/>
  <c r="R315" i="10"/>
  <c r="O317" i="10"/>
  <c r="R331" i="10"/>
  <c r="O337" i="10"/>
  <c r="Q366" i="10"/>
  <c r="Q390" i="10"/>
  <c r="O403" i="10"/>
  <c r="O407" i="10"/>
  <c r="O411" i="10"/>
  <c r="O415" i="10"/>
  <c r="O423" i="10"/>
  <c r="U334" i="9"/>
  <c r="P335" i="9"/>
  <c r="S335" i="9"/>
  <c r="N336" i="9"/>
  <c r="U336" i="9"/>
  <c r="P337" i="9"/>
  <c r="S337" i="9"/>
  <c r="U338" i="9"/>
  <c r="P339" i="9"/>
  <c r="S339" i="9"/>
  <c r="N340" i="9"/>
  <c r="U340" i="9"/>
  <c r="S341" i="9"/>
  <c r="P343" i="9"/>
  <c r="S343" i="9"/>
  <c r="N344" i="9"/>
  <c r="U344" i="9"/>
  <c r="S345" i="9"/>
  <c r="S347" i="9"/>
  <c r="N348" i="9"/>
  <c r="S349" i="9"/>
  <c r="P351" i="9"/>
  <c r="S351" i="9"/>
  <c r="U352" i="9"/>
  <c r="S353" i="9"/>
  <c r="N354" i="9"/>
  <c r="U354" i="9"/>
  <c r="P355" i="9"/>
  <c r="S355" i="9"/>
  <c r="N356" i="9"/>
  <c r="U356" i="9"/>
  <c r="S357" i="9"/>
  <c r="N358" i="9"/>
  <c r="U358" i="9"/>
  <c r="P359" i="9"/>
  <c r="S359" i="9"/>
  <c r="N360" i="9"/>
  <c r="U360" i="9"/>
  <c r="S361" i="9"/>
  <c r="N362" i="9"/>
  <c r="U362" i="9"/>
  <c r="N364" i="9"/>
  <c r="U364" i="9"/>
  <c r="S365" i="9"/>
  <c r="N366" i="9"/>
  <c r="U366" i="9"/>
  <c r="P367" i="9"/>
  <c r="S367" i="9"/>
  <c r="N368" i="9"/>
  <c r="U368" i="9"/>
  <c r="N370" i="9"/>
  <c r="U370" i="9"/>
  <c r="P371" i="9"/>
  <c r="S371" i="9"/>
  <c r="N372" i="9"/>
  <c r="U372" i="9"/>
  <c r="S373" i="9"/>
  <c r="N374" i="9"/>
  <c r="U374" i="9"/>
  <c r="P375" i="9"/>
  <c r="S375" i="9"/>
  <c r="N376" i="9"/>
  <c r="U376" i="9"/>
  <c r="P377" i="9"/>
  <c r="S377" i="9"/>
  <c r="P379" i="9"/>
  <c r="S379" i="9"/>
  <c r="N380" i="9"/>
  <c r="U380" i="9"/>
  <c r="P381" i="9"/>
  <c r="S381" i="9"/>
  <c r="S383" i="9"/>
  <c r="N384" i="9"/>
  <c r="U384" i="9"/>
  <c r="N388" i="9"/>
  <c r="U388" i="9"/>
  <c r="P389" i="9"/>
  <c r="S391" i="9"/>
  <c r="N392" i="9"/>
  <c r="U392" i="9"/>
  <c r="P393" i="9"/>
  <c r="S393" i="9"/>
  <c r="S395" i="9"/>
  <c r="N396" i="9"/>
  <c r="U396" i="9"/>
  <c r="P397" i="9"/>
  <c r="S397" i="9"/>
  <c r="N400" i="9"/>
  <c r="U400" i="9"/>
  <c r="P401" i="9"/>
  <c r="S403" i="9"/>
  <c r="P405" i="9"/>
  <c r="S405" i="9"/>
  <c r="S407" i="9"/>
  <c r="N408" i="9"/>
  <c r="U408" i="9"/>
  <c r="P409" i="9"/>
  <c r="S409" i="9"/>
  <c r="N412" i="9"/>
  <c r="U412" i="9"/>
  <c r="P413" i="9"/>
  <c r="S413" i="9"/>
  <c r="S415" i="9"/>
  <c r="N416" i="9"/>
  <c r="U416" i="9"/>
  <c r="S417" i="9"/>
  <c r="S419" i="9"/>
  <c r="N420" i="9"/>
  <c r="U420" i="9"/>
  <c r="P421" i="9"/>
  <c r="S421" i="9"/>
  <c r="N422" i="9"/>
  <c r="U422" i="9"/>
  <c r="S423" i="9"/>
  <c r="N424" i="9"/>
  <c r="P425" i="9"/>
  <c r="S425" i="9"/>
  <c r="U426" i="9"/>
  <c r="N428" i="9"/>
  <c r="U428" i="9"/>
  <c r="P429" i="9"/>
  <c r="S429" i="9"/>
  <c r="U22" i="10"/>
  <c r="U30" i="10"/>
  <c r="U46" i="10"/>
  <c r="U68" i="10"/>
  <c r="U78" i="10"/>
  <c r="U86" i="10"/>
  <c r="U120" i="10"/>
  <c r="U132" i="10"/>
  <c r="U160" i="10"/>
  <c r="U168" i="10"/>
  <c r="U176" i="10"/>
  <c r="U180" i="10"/>
  <c r="U196" i="10"/>
  <c r="U204" i="10"/>
  <c r="U216" i="10"/>
  <c r="U224" i="10"/>
  <c r="U244" i="10"/>
  <c r="U260" i="10"/>
  <c r="U270" i="10"/>
  <c r="U274" i="10"/>
  <c r="U290" i="10"/>
  <c r="U298" i="10"/>
  <c r="U306" i="10"/>
  <c r="U322" i="10"/>
  <c r="U330" i="10"/>
  <c r="U334" i="10"/>
  <c r="U338" i="10"/>
  <c r="N354" i="10"/>
  <c r="N358" i="10"/>
  <c r="N362" i="10"/>
  <c r="U362" i="10"/>
  <c r="S371" i="10"/>
  <c r="S387" i="10"/>
  <c r="U388" i="10"/>
  <c r="U396" i="10"/>
  <c r="U400" i="10"/>
  <c r="N402" i="10"/>
  <c r="P403" i="10"/>
  <c r="N412" i="10"/>
  <c r="U412" i="10"/>
  <c r="N420" i="10"/>
  <c r="U420" i="10"/>
  <c r="N422" i="10"/>
  <c r="N426" i="10"/>
  <c r="N428" i="10"/>
  <c r="U428" i="10"/>
  <c r="R15" i="10"/>
  <c r="R23" i="10"/>
  <c r="R31" i="10"/>
  <c r="R39" i="10"/>
  <c r="R55" i="10"/>
  <c r="R71" i="10"/>
  <c r="R79" i="10"/>
  <c r="R91" i="10"/>
  <c r="R95" i="10"/>
  <c r="R119" i="10"/>
  <c r="R123" i="10"/>
  <c r="R151" i="10"/>
  <c r="R155" i="10"/>
  <c r="R171" i="10"/>
  <c r="R183" i="10"/>
  <c r="R191" i="10"/>
  <c r="R199" i="10"/>
  <c r="N14" i="10"/>
  <c r="N22" i="10"/>
  <c r="S27" i="10"/>
  <c r="N30" i="10"/>
  <c r="S35" i="10"/>
  <c r="N38" i="10"/>
  <c r="S43" i="10"/>
  <c r="N46" i="10"/>
  <c r="N54" i="10"/>
  <c r="O10" i="10"/>
  <c r="O14" i="10"/>
  <c r="O18" i="10"/>
  <c r="O22" i="10"/>
  <c r="O26" i="10"/>
  <c r="T27" i="10"/>
  <c r="O30" i="10"/>
  <c r="O34" i="10"/>
  <c r="T35" i="10"/>
  <c r="O38" i="10"/>
  <c r="O42" i="10"/>
  <c r="T43" i="10"/>
  <c r="O50" i="10"/>
  <c r="O54" i="10"/>
  <c r="O58" i="10"/>
  <c r="O66" i="10"/>
  <c r="O74" i="10"/>
  <c r="O82" i="10"/>
  <c r="T91" i="10"/>
  <c r="O110" i="10"/>
  <c r="T119" i="10"/>
  <c r="T123" i="10"/>
  <c r="O126" i="10"/>
  <c r="T127" i="10"/>
  <c r="T135" i="10"/>
  <c r="O142" i="10"/>
  <c r="T143" i="10"/>
  <c r="T147" i="10"/>
  <c r="T151" i="10"/>
  <c r="T155" i="10"/>
  <c r="P58" i="10"/>
  <c r="P62" i="10"/>
  <c r="U63" i="10"/>
  <c r="P70" i="10"/>
  <c r="U71" i="10"/>
  <c r="P78" i="10"/>
  <c r="U79" i="10"/>
  <c r="P86" i="10"/>
  <c r="U95" i="10"/>
  <c r="U119" i="10"/>
  <c r="U123" i="10"/>
  <c r="U127" i="10"/>
  <c r="U135" i="10"/>
  <c r="U143" i="10"/>
  <c r="U147" i="10"/>
  <c r="U151" i="10"/>
  <c r="P158" i="10"/>
  <c r="P162" i="10"/>
  <c r="P166" i="10"/>
  <c r="R17" i="10"/>
  <c r="O19" i="10"/>
  <c r="O27" i="10"/>
  <c r="O35" i="10"/>
  <c r="O43" i="10"/>
  <c r="R49" i="10"/>
  <c r="O51" i="10"/>
  <c r="T56" i="10"/>
  <c r="O59" i="10"/>
  <c r="R61" i="10"/>
  <c r="Q62" i="10"/>
  <c r="O63" i="10"/>
  <c r="R69" i="10"/>
  <c r="Q70" i="10"/>
  <c r="O71" i="10"/>
  <c r="R77" i="10"/>
  <c r="Q78" i="10"/>
  <c r="O79" i="10"/>
  <c r="R85" i="10"/>
  <c r="Q86" i="10"/>
  <c r="P15" i="10"/>
  <c r="S17" i="10"/>
  <c r="P23" i="10"/>
  <c r="P31" i="10"/>
  <c r="U32" i="10"/>
  <c r="P39" i="10"/>
  <c r="U48" i="10"/>
  <c r="S49" i="10"/>
  <c r="P55" i="10"/>
  <c r="N56" i="10"/>
  <c r="U56" i="10"/>
  <c r="S61" i="10"/>
  <c r="P63" i="10"/>
  <c r="O8" i="10"/>
  <c r="O16" i="10"/>
  <c r="T17" i="10"/>
  <c r="O24" i="10"/>
  <c r="T29" i="10"/>
  <c r="O32" i="10"/>
  <c r="T37" i="10"/>
  <c r="O40" i="10"/>
  <c r="O48" i="10"/>
  <c r="T49" i="10"/>
  <c r="T53" i="10"/>
  <c r="O56" i="10"/>
  <c r="T65" i="10"/>
  <c r="T73" i="10"/>
  <c r="R207" i="10"/>
  <c r="R215" i="10"/>
  <c r="R231" i="10"/>
  <c r="R239" i="10"/>
  <c r="R247" i="10"/>
  <c r="R263" i="10"/>
  <c r="R283" i="10"/>
  <c r="R347" i="10"/>
  <c r="R351" i="10"/>
  <c r="O361" i="10"/>
  <c r="T362" i="10"/>
  <c r="Q364" i="10"/>
  <c r="R371" i="10"/>
  <c r="O373" i="10"/>
  <c r="N62" i="10"/>
  <c r="U62" i="10"/>
  <c r="P65" i="10"/>
  <c r="N66" i="10"/>
  <c r="S67" i="10"/>
  <c r="U70" i="10"/>
  <c r="P73" i="10"/>
  <c r="N74" i="10"/>
  <c r="P81" i="10"/>
  <c r="N82" i="10"/>
  <c r="P89" i="10"/>
  <c r="S95" i="10"/>
  <c r="P97" i="10"/>
  <c r="P105" i="10"/>
  <c r="U110" i="10"/>
  <c r="P113" i="10"/>
  <c r="S119" i="10"/>
  <c r="N122" i="10"/>
  <c r="S123" i="10"/>
  <c r="P129" i="10"/>
  <c r="P137" i="10"/>
  <c r="N138" i="10"/>
  <c r="U138" i="10"/>
  <c r="P145" i="10"/>
  <c r="N146" i="10"/>
  <c r="N150" i="10"/>
  <c r="S151" i="10"/>
  <c r="P157" i="10"/>
  <c r="N158" i="10"/>
  <c r="S159" i="10"/>
  <c r="N162" i="10"/>
  <c r="U162" i="10"/>
  <c r="N166" i="10"/>
  <c r="N170" i="10"/>
  <c r="P173" i="10"/>
  <c r="N174" i="10"/>
  <c r="N178" i="10"/>
  <c r="U178" i="10"/>
  <c r="U182" i="10"/>
  <c r="S183" i="10"/>
  <c r="N186" i="10"/>
  <c r="N190" i="10"/>
  <c r="U190" i="10"/>
  <c r="S191" i="10"/>
  <c r="N198" i="10"/>
  <c r="U198" i="10"/>
  <c r="S199" i="10"/>
  <c r="N206" i="10"/>
  <c r="U206" i="10"/>
  <c r="S207" i="10"/>
  <c r="N210" i="10"/>
  <c r="U210" i="10"/>
  <c r="P213" i="10"/>
  <c r="S215" i="10"/>
  <c r="N222" i="10"/>
  <c r="U222" i="10"/>
  <c r="P229" i="10"/>
  <c r="S231" i="10"/>
  <c r="N238" i="10"/>
  <c r="U238" i="10"/>
  <c r="S239" i="10"/>
  <c r="N242" i="10"/>
  <c r="U246" i="10"/>
  <c r="N250" i="10"/>
  <c r="S251" i="10"/>
  <c r="U254" i="10"/>
  <c r="N258" i="10"/>
  <c r="U262" i="10"/>
  <c r="P265" i="10"/>
  <c r="S267" i="10"/>
  <c r="N274" i="10"/>
  <c r="N290" i="10"/>
  <c r="N298" i="10"/>
  <c r="N302" i="10"/>
  <c r="N306" i="10"/>
  <c r="S311" i="10"/>
  <c r="S315" i="10"/>
  <c r="S319" i="10"/>
  <c r="N322" i="10"/>
  <c r="S323" i="10"/>
  <c r="N330" i="10"/>
  <c r="N334" i="10"/>
  <c r="P345" i="10"/>
  <c r="P373" i="10"/>
  <c r="P377" i="10"/>
  <c r="O162" i="10"/>
  <c r="T171" i="10"/>
  <c r="O178" i="10"/>
  <c r="O182" i="10"/>
  <c r="T183" i="10"/>
  <c r="O190" i="10"/>
  <c r="T191" i="10"/>
  <c r="O198" i="10"/>
  <c r="T199" i="10"/>
  <c r="O206" i="10"/>
  <c r="T207" i="10"/>
  <c r="O250" i="10"/>
  <c r="T251" i="10"/>
  <c r="O258" i="10"/>
  <c r="O266" i="10"/>
  <c r="T267" i="10"/>
  <c r="T279" i="10"/>
  <c r="T283" i="10"/>
  <c r="T287" i="10"/>
  <c r="T303" i="10"/>
  <c r="P174" i="10"/>
  <c r="U183" i="10"/>
  <c r="P190" i="10"/>
  <c r="P198" i="10"/>
  <c r="P206" i="10"/>
  <c r="P210" i="10"/>
  <c r="P218" i="10"/>
  <c r="U219" i="10"/>
  <c r="P222" i="10"/>
  <c r="P226" i="10"/>
  <c r="P234" i="10"/>
  <c r="U235" i="10"/>
  <c r="P238" i="10"/>
  <c r="P246" i="10"/>
  <c r="U247" i="10"/>
  <c r="P250" i="10"/>
  <c r="P254" i="10"/>
  <c r="U263" i="10"/>
  <c r="O91" i="10"/>
  <c r="R97" i="10"/>
  <c r="O107" i="10"/>
  <c r="Q110" i="10"/>
  <c r="R125" i="10"/>
  <c r="Q126" i="10"/>
  <c r="O127" i="10"/>
  <c r="R133" i="10"/>
  <c r="O135" i="10"/>
  <c r="Q142" i="10"/>
  <c r="O143" i="10"/>
  <c r="R149" i="10"/>
  <c r="O151" i="10"/>
  <c r="R153" i="10"/>
  <c r="O155" i="10"/>
  <c r="R161" i="10"/>
  <c r="R169" i="10"/>
  <c r="O171" i="10"/>
  <c r="O183" i="10"/>
  <c r="R189" i="10"/>
  <c r="O191" i="10"/>
  <c r="R197" i="10"/>
  <c r="O199" i="10"/>
  <c r="O203" i="10"/>
  <c r="O207" i="10"/>
  <c r="Q210" i="10"/>
  <c r="R217" i="10"/>
  <c r="Q218" i="10"/>
  <c r="O219" i="10"/>
  <c r="R225" i="10"/>
  <c r="Q226" i="10"/>
  <c r="R233" i="10"/>
  <c r="Q234" i="10"/>
  <c r="O235" i="10"/>
  <c r="R245" i="10"/>
  <c r="Q246" i="10"/>
  <c r="O247" i="10"/>
  <c r="R253" i="10"/>
  <c r="Q254" i="10"/>
  <c r="Q262" i="10"/>
  <c r="O263" i="10"/>
  <c r="R269" i="10"/>
  <c r="Q270" i="10"/>
  <c r="R273" i="10"/>
  <c r="R281" i="10"/>
  <c r="R297" i="10"/>
  <c r="O303" i="10"/>
  <c r="Q326" i="10"/>
  <c r="O331" i="10"/>
  <c r="R333" i="10"/>
  <c r="Q334" i="10"/>
  <c r="O335" i="10"/>
  <c r="R337" i="10"/>
  <c r="Q338" i="10"/>
  <c r="O339" i="10"/>
  <c r="R345" i="10"/>
  <c r="O347" i="10"/>
  <c r="T360" i="10"/>
  <c r="R365" i="10"/>
  <c r="T368" i="10"/>
  <c r="O375" i="10"/>
  <c r="S69" i="10"/>
  <c r="P71" i="10"/>
  <c r="U76" i="10"/>
  <c r="S77" i="10"/>
  <c r="P79" i="10"/>
  <c r="U84" i="10"/>
  <c r="S85" i="10"/>
  <c r="P91" i="10"/>
  <c r="S93" i="10"/>
  <c r="P99" i="10"/>
  <c r="S101" i="10"/>
  <c r="P107" i="10"/>
  <c r="S117" i="10"/>
  <c r="P127" i="10"/>
  <c r="S129" i="10"/>
  <c r="S133" i="10"/>
  <c r="P135" i="10"/>
  <c r="P139" i="10"/>
  <c r="P143" i="10"/>
  <c r="S145" i="10"/>
  <c r="P147" i="10"/>
  <c r="S149" i="10"/>
  <c r="P159" i="10"/>
  <c r="N160" i="10"/>
  <c r="N168" i="10"/>
  <c r="S173" i="10"/>
  <c r="N176" i="10"/>
  <c r="N180" i="10"/>
  <c r="S189" i="10"/>
  <c r="P195" i="10"/>
  <c r="N196" i="10"/>
  <c r="S197" i="10"/>
  <c r="N204" i="10"/>
  <c r="N212" i="10"/>
  <c r="S217" i="10"/>
  <c r="N224" i="10"/>
  <c r="S225" i="10"/>
  <c r="S233" i="10"/>
  <c r="N236" i="10"/>
  <c r="S245" i="10"/>
  <c r="P247" i="10"/>
  <c r="S253" i="10"/>
  <c r="P263" i="10"/>
  <c r="S269" i="10"/>
  <c r="N272" i="10"/>
  <c r="U272" i="10"/>
  <c r="N276" i="10"/>
  <c r="P279" i="10"/>
  <c r="P287" i="10"/>
  <c r="N288" i="10"/>
  <c r="U288" i="10"/>
  <c r="N292" i="10"/>
  <c r="N300" i="10"/>
  <c r="P303" i="10"/>
  <c r="N304" i="10"/>
  <c r="U304" i="10"/>
  <c r="N308" i="10"/>
  <c r="U308" i="10"/>
  <c r="U316" i="10"/>
  <c r="N324" i="10"/>
  <c r="U324" i="10"/>
  <c r="N328" i="10"/>
  <c r="U328" i="10"/>
  <c r="U336" i="10"/>
  <c r="S337" i="10"/>
  <c r="S345" i="10"/>
  <c r="P351" i="10"/>
  <c r="N356" i="10"/>
  <c r="U356" i="10"/>
  <c r="N364" i="10"/>
  <c r="U364" i="10"/>
  <c r="S365" i="10"/>
  <c r="S373" i="10"/>
  <c r="S377" i="10"/>
  <c r="T81" i="10"/>
  <c r="T93" i="10"/>
  <c r="T97" i="10"/>
  <c r="O100" i="10"/>
  <c r="T101" i="10"/>
  <c r="T105" i="10"/>
  <c r="O108" i="10"/>
  <c r="T113" i="10"/>
  <c r="O116" i="10"/>
  <c r="T117" i="10"/>
  <c r="O120" i="10"/>
  <c r="T125" i="10"/>
  <c r="T129" i="10"/>
  <c r="O132" i="10"/>
  <c r="T133" i="10"/>
  <c r="T137" i="10"/>
  <c r="T145" i="10"/>
  <c r="T157" i="10"/>
  <c r="T173" i="10"/>
  <c r="O180" i="10"/>
  <c r="T193" i="10"/>
  <c r="Q203" i="10"/>
  <c r="T209" i="10"/>
  <c r="T213" i="10"/>
  <c r="T217" i="10"/>
  <c r="T225" i="10"/>
  <c r="T229" i="10"/>
  <c r="Q231" i="10"/>
  <c r="T233" i="10"/>
  <c r="T309" i="10"/>
  <c r="T333" i="10"/>
  <c r="T337" i="10"/>
  <c r="Q351" i="10"/>
  <c r="N361" i="10"/>
  <c r="N365" i="10"/>
  <c r="U365" i="10"/>
  <c r="N373" i="10"/>
  <c r="N381" i="10"/>
  <c r="T379" i="10"/>
  <c r="T383" i="10"/>
  <c r="R384" i="10"/>
  <c r="T387" i="10"/>
  <c r="T391" i="10"/>
  <c r="R392" i="10"/>
  <c r="R400" i="10"/>
  <c r="Q401" i="10"/>
  <c r="Q409" i="10"/>
  <c r="Q425" i="10"/>
  <c r="T384" i="10"/>
  <c r="R389" i="10"/>
  <c r="R401" i="10"/>
  <c r="R409" i="10"/>
  <c r="R413" i="10"/>
  <c r="R429" i="10"/>
  <c r="S381" i="10"/>
  <c r="S389" i="10"/>
  <c r="S401" i="10"/>
  <c r="S405" i="10"/>
  <c r="S409" i="10"/>
  <c r="T405" i="10"/>
  <c r="T413" i="10"/>
  <c r="T429" i="10"/>
  <c r="U389" i="10"/>
  <c r="N401" i="10"/>
  <c r="U401" i="10"/>
  <c r="N409" i="10"/>
  <c r="U409" i="10"/>
  <c r="U425" i="10"/>
  <c r="S426" i="10"/>
  <c r="P428" i="10"/>
  <c r="R379" i="10"/>
  <c r="O381" i="10"/>
  <c r="R383" i="10"/>
  <c r="O393" i="10"/>
  <c r="Q400" i="10"/>
  <c r="T402" i="10"/>
  <c r="R403" i="10"/>
  <c r="O405" i="10"/>
  <c r="T406" i="10"/>
  <c r="Q416" i="10"/>
  <c r="R419" i="10"/>
  <c r="T426" i="10"/>
  <c r="P393" i="10"/>
  <c r="P401" i="10"/>
  <c r="U402" i="10"/>
  <c r="P405" i="10"/>
  <c r="S407" i="10"/>
  <c r="P409" i="10"/>
  <c r="U422" i="10"/>
  <c r="U426" i="10"/>
  <c r="T8" i="10"/>
  <c r="R9" i="10"/>
  <c r="T24" i="10"/>
  <c r="R25" i="10"/>
  <c r="R33" i="10"/>
  <c r="T40" i="10"/>
  <c r="R41" i="10"/>
  <c r="R57" i="10"/>
  <c r="T64" i="10"/>
  <c r="T72" i="10"/>
  <c r="O115" i="10"/>
  <c r="Q118" i="10"/>
  <c r="Q134" i="10"/>
  <c r="T148" i="10"/>
  <c r="T152" i="10"/>
  <c r="R181" i="10"/>
  <c r="T248" i="10"/>
  <c r="O255" i="10"/>
  <c r="Q342" i="10"/>
  <c r="R357" i="10"/>
  <c r="O359" i="10"/>
  <c r="O363" i="10"/>
  <c r="T404" i="10"/>
  <c r="P7" i="10"/>
  <c r="S9" i="10"/>
  <c r="S33" i="10"/>
  <c r="S41" i="10"/>
  <c r="P47" i="10"/>
  <c r="P87" i="10"/>
  <c r="P115" i="10"/>
  <c r="P131" i="10"/>
  <c r="N232" i="10"/>
  <c r="N248" i="10"/>
  <c r="P255" i="10"/>
  <c r="U268" i="10"/>
  <c r="U312" i="10"/>
  <c r="U320" i="10"/>
  <c r="U344" i="10"/>
  <c r="S353" i="10"/>
  <c r="P359" i="10"/>
  <c r="T13" i="10"/>
  <c r="R14" i="10"/>
  <c r="T21" i="10"/>
  <c r="T33" i="10"/>
  <c r="T41" i="10"/>
  <c r="R54" i="10"/>
  <c r="Q87" i="10"/>
  <c r="R90" i="10"/>
  <c r="T109" i="10"/>
  <c r="R114" i="10"/>
  <c r="T121" i="10"/>
  <c r="O140" i="10"/>
  <c r="O188" i="10"/>
  <c r="T221" i="10"/>
  <c r="Q223" i="10"/>
  <c r="R342" i="10"/>
  <c r="T357" i="10"/>
  <c r="O404" i="10"/>
  <c r="P8" i="10"/>
  <c r="S14" i="10"/>
  <c r="P16" i="10"/>
  <c r="P40" i="10"/>
  <c r="S54" i="10"/>
  <c r="P140" i="10"/>
  <c r="P188" i="10"/>
  <c r="N193" i="10"/>
  <c r="S202" i="10"/>
  <c r="U301" i="10"/>
  <c r="S310" i="10"/>
  <c r="N341" i="10"/>
  <c r="S342" i="10"/>
  <c r="N357" i="10"/>
  <c r="U357" i="10"/>
  <c r="S398" i="10"/>
  <c r="P404" i="10"/>
  <c r="T14" i="10"/>
  <c r="Q28" i="10"/>
  <c r="Q36" i="10"/>
  <c r="R103" i="10"/>
  <c r="R111" i="10"/>
  <c r="T130" i="10"/>
  <c r="T146" i="10"/>
  <c r="T154" i="10"/>
  <c r="R163" i="10"/>
  <c r="T170" i="10"/>
  <c r="Q184" i="10"/>
  <c r="O193" i="10"/>
  <c r="O221" i="10"/>
  <c r="R223" i="10"/>
  <c r="T230" i="10"/>
  <c r="O249" i="10"/>
  <c r="O257" i="10"/>
  <c r="R275" i="10"/>
  <c r="T282" i="10"/>
  <c r="O293" i="10"/>
  <c r="T342" i="10"/>
  <c r="T350" i="10"/>
  <c r="T374" i="10"/>
  <c r="O385" i="10"/>
  <c r="T410" i="10"/>
  <c r="U14" i="10"/>
  <c r="S51" i="10"/>
  <c r="S111" i="10"/>
  <c r="P165" i="10"/>
  <c r="U170" i="10"/>
  <c r="P185" i="10"/>
  <c r="N194" i="10"/>
  <c r="N202" i="10"/>
  <c r="P221" i="10"/>
  <c r="N230" i="10"/>
  <c r="P257" i="10"/>
  <c r="N282" i="10"/>
  <c r="N314" i="10"/>
  <c r="U314" i="10"/>
  <c r="N342" i="10"/>
  <c r="N346" i="10"/>
  <c r="U346" i="10"/>
  <c r="N350" i="10"/>
  <c r="P357" i="10"/>
  <c r="S359" i="10"/>
  <c r="P369" i="10"/>
  <c r="U370" i="10"/>
  <c r="U398" i="10"/>
  <c r="U418" i="10"/>
  <c r="R28" i="10"/>
  <c r="R36" i="10"/>
  <c r="T51" i="10"/>
  <c r="R72" i="10"/>
  <c r="R88" i="10"/>
  <c r="O122" i="10"/>
  <c r="R124" i="10"/>
  <c r="O134" i="10"/>
  <c r="R140" i="10"/>
  <c r="O154" i="10"/>
  <c r="T163" i="10"/>
  <c r="O170" i="10"/>
  <c r="Q177" i="10"/>
  <c r="R184" i="10"/>
  <c r="T275" i="10"/>
  <c r="O282" i="10"/>
  <c r="T299" i="10"/>
  <c r="T307" i="10"/>
  <c r="Q357" i="10"/>
  <c r="T359" i="10"/>
  <c r="T363" i="10"/>
  <c r="R380" i="10"/>
  <c r="R404" i="10"/>
  <c r="O410" i="10"/>
  <c r="U111" i="10"/>
  <c r="S148" i="10"/>
  <c r="P154" i="10"/>
  <c r="P170" i="10"/>
  <c r="P214" i="10"/>
  <c r="S228" i="10"/>
  <c r="P230" i="10"/>
  <c r="S268" i="10"/>
  <c r="P282" i="10"/>
  <c r="P346" i="10"/>
  <c r="S380" i="10"/>
  <c r="S408" i="10"/>
  <c r="S424" i="10"/>
  <c r="T424" i="10"/>
  <c r="R410" i="10"/>
  <c r="Q411" i="10"/>
  <c r="S418" i="10"/>
  <c r="S28" i="10"/>
  <c r="S36" i="10"/>
  <c r="S60" i="10"/>
  <c r="U103" i="10"/>
  <c r="S124" i="10"/>
  <c r="U131" i="10"/>
  <c r="S140" i="10"/>
  <c r="P150" i="10"/>
  <c r="S152" i="10"/>
  <c r="U167" i="10"/>
  <c r="U175" i="10"/>
  <c r="S188" i="10"/>
  <c r="U211" i="10"/>
  <c r="N227" i="10"/>
  <c r="S252" i="10"/>
  <c r="P310" i="10"/>
  <c r="P314" i="10"/>
  <c r="S332" i="10"/>
  <c r="O11" i="10"/>
  <c r="T16" i="10"/>
  <c r="T124" i="10"/>
  <c r="T140" i="10"/>
  <c r="R141" i="10"/>
  <c r="Q150" i="10"/>
  <c r="T156" i="10"/>
  <c r="R177" i="10"/>
  <c r="O227" i="10"/>
  <c r="T232" i="10"/>
  <c r="R289" i="10"/>
  <c r="O307" i="10"/>
  <c r="T312" i="10"/>
  <c r="O355" i="10"/>
  <c r="R397" i="10"/>
  <c r="U8" i="10"/>
  <c r="U16" i="10"/>
  <c r="U24" i="10"/>
  <c r="S25" i="10"/>
  <c r="U40" i="10"/>
  <c r="S57" i="10"/>
  <c r="U60" i="10"/>
  <c r="S109" i="10"/>
  <c r="S121" i="10"/>
  <c r="U124" i="10"/>
  <c r="U140" i="10"/>
  <c r="S141" i="10"/>
  <c r="U148" i="10"/>
  <c r="N152" i="10"/>
  <c r="U152" i="10"/>
  <c r="P175" i="10"/>
  <c r="N188" i="10"/>
  <c r="U188" i="10"/>
  <c r="U252" i="10"/>
  <c r="P295" i="10"/>
  <c r="U296" i="10"/>
  <c r="N332" i="10"/>
  <c r="T9" i="10"/>
  <c r="T25" i="10"/>
  <c r="R38" i="10"/>
  <c r="T45" i="10"/>
  <c r="T57" i="10"/>
  <c r="O92" i="10"/>
  <c r="R194" i="10"/>
  <c r="R202" i="10"/>
  <c r="O232" i="10"/>
  <c r="R286" i="10"/>
  <c r="T305" i="10"/>
  <c r="Q307" i="10"/>
  <c r="O332" i="10"/>
  <c r="O344" i="10"/>
  <c r="Q355" i="10"/>
  <c r="N13" i="10"/>
  <c r="U13" i="10"/>
  <c r="U21" i="10"/>
  <c r="P24" i="10"/>
  <c r="S38" i="10"/>
  <c r="U45" i="10"/>
  <c r="U121" i="10"/>
  <c r="S130" i="10"/>
  <c r="U141" i="10"/>
  <c r="P148" i="10"/>
  <c r="P152" i="10"/>
  <c r="P156" i="10"/>
  <c r="U177" i="10"/>
  <c r="S194" i="10"/>
  <c r="P200" i="10"/>
  <c r="N261" i="10"/>
  <c r="U261" i="10"/>
  <c r="S286" i="10"/>
  <c r="N305" i="10"/>
  <c r="U305" i="10"/>
  <c r="P332" i="10"/>
  <c r="S378" i="10"/>
  <c r="R7" i="10"/>
  <c r="T38" i="10"/>
  <c r="R47" i="10"/>
  <c r="T54" i="10"/>
  <c r="T90" i="10"/>
  <c r="T114" i="10"/>
  <c r="Q156" i="10"/>
  <c r="O177" i="10"/>
  <c r="R179" i="10"/>
  <c r="T194" i="10"/>
  <c r="Q200" i="10"/>
  <c r="T202" i="10"/>
  <c r="R255" i="10"/>
  <c r="R291" i="10"/>
  <c r="O305" i="10"/>
  <c r="R307" i="10"/>
  <c r="O341" i="10"/>
  <c r="O349" i="10"/>
  <c r="T378" i="10"/>
  <c r="S11" i="10"/>
  <c r="S19" i="10"/>
  <c r="U38" i="10"/>
  <c r="U54" i="10"/>
  <c r="S75" i="10"/>
  <c r="S83" i="10"/>
  <c r="U90" i="10"/>
  <c r="U94" i="10"/>
  <c r="U102" i="10"/>
  <c r="S103" i="10"/>
  <c r="U118" i="10"/>
  <c r="U122" i="10"/>
  <c r="N130" i="10"/>
  <c r="U130" i="10"/>
  <c r="N154" i="10"/>
  <c r="U154" i="10"/>
  <c r="S167" i="10"/>
  <c r="S175" i="10"/>
  <c r="U214" i="10"/>
  <c r="S223" i="10"/>
  <c r="U230" i="10"/>
  <c r="P249" i="10"/>
  <c r="S259" i="10"/>
  <c r="S307" i="10"/>
  <c r="S355" i="10"/>
  <c r="N382" i="10"/>
  <c r="T11" i="10"/>
  <c r="T19" i="10"/>
  <c r="R64" i="10"/>
  <c r="O118" i="10"/>
  <c r="Q121" i="10"/>
  <c r="R148" i="10"/>
  <c r="O150" i="10"/>
  <c r="Q181" i="10"/>
  <c r="R200" i="10"/>
  <c r="Q205" i="10"/>
  <c r="R228" i="10"/>
  <c r="T259" i="10"/>
  <c r="T291" i="10"/>
  <c r="T327" i="10"/>
  <c r="T355" i="10"/>
  <c r="U414" i="10"/>
  <c r="R408" i="10"/>
  <c r="O414" i="10"/>
  <c r="Q417" i="10"/>
  <c r="U399" i="10"/>
  <c r="R421" i="10"/>
  <c r="S397" i="10"/>
  <c r="U408" i="10"/>
  <c r="P411" i="10"/>
  <c r="T421" i="10"/>
  <c r="U397" i="10"/>
  <c r="P408" i="10"/>
  <c r="N417" i="10"/>
  <c r="U417" i="10"/>
  <c r="R411" i="10"/>
  <c r="R427" i="10"/>
  <c r="N165" i="10"/>
  <c r="N185" i="10"/>
  <c r="P232" i="10"/>
  <c r="N277" i="10"/>
  <c r="P284" i="10"/>
  <c r="N293" i="10"/>
  <c r="N301" i="10"/>
  <c r="P344" i="10"/>
  <c r="N349" i="10"/>
  <c r="S350" i="10"/>
  <c r="N353" i="10"/>
  <c r="P424" i="10"/>
  <c r="O165" i="10"/>
  <c r="O185" i="10"/>
  <c r="T214" i="10"/>
  <c r="O237" i="10"/>
  <c r="O277" i="10"/>
  <c r="Q284" i="10"/>
  <c r="R299" i="10"/>
  <c r="O301" i="10"/>
  <c r="R327" i="10"/>
  <c r="T346" i="10"/>
  <c r="O353" i="10"/>
  <c r="R363" i="10"/>
  <c r="T370" i="10"/>
  <c r="T398" i="10"/>
  <c r="Q408" i="10"/>
  <c r="N214" i="10"/>
  <c r="P237" i="10"/>
  <c r="S243" i="10"/>
  <c r="U282" i="10"/>
  <c r="S299" i="10"/>
  <c r="P329" i="10"/>
  <c r="P353" i="10"/>
  <c r="S363" i="10"/>
  <c r="N378" i="10"/>
  <c r="P385" i="10"/>
  <c r="S395" i="10"/>
  <c r="N398" i="10"/>
  <c r="S399" i="10"/>
  <c r="N414" i="10"/>
  <c r="N418" i="10"/>
  <c r="T243" i="10"/>
  <c r="R248" i="10"/>
  <c r="R264" i="10"/>
  <c r="T295" i="10"/>
  <c r="R312" i="10"/>
  <c r="R320" i="10"/>
  <c r="Q329" i="10"/>
  <c r="R344" i="10"/>
  <c r="Q369" i="10"/>
  <c r="R376" i="10"/>
  <c r="T395" i="10"/>
  <c r="O398" i="10"/>
  <c r="U227" i="10"/>
  <c r="N255" i="10"/>
  <c r="U255" i="10"/>
  <c r="S296" i="10"/>
  <c r="S312" i="10"/>
  <c r="S320" i="10"/>
  <c r="S344" i="10"/>
  <c r="N363" i="10"/>
  <c r="P414" i="10"/>
  <c r="O163" i="10"/>
  <c r="R205" i="10"/>
  <c r="T252" i="10"/>
  <c r="R261" i="10"/>
  <c r="T264" i="10"/>
  <c r="T320" i="10"/>
  <c r="Q350" i="10"/>
  <c r="O399" i="10"/>
  <c r="N60" i="10"/>
  <c r="S181" i="10"/>
  <c r="S205" i="10"/>
  <c r="U232" i="10"/>
  <c r="S261" i="10"/>
  <c r="N264" i="10"/>
  <c r="N280" i="10"/>
  <c r="U280" i="10"/>
  <c r="N284" i="10"/>
  <c r="N296" i="10"/>
  <c r="N312" i="10"/>
  <c r="N320" i="10"/>
  <c r="U332" i="10"/>
  <c r="N344" i="10"/>
  <c r="S369" i="10"/>
  <c r="N376" i="10"/>
  <c r="N408" i="10"/>
  <c r="T141" i="10"/>
  <c r="T165" i="10"/>
  <c r="O252" i="10"/>
  <c r="O268" i="10"/>
  <c r="R314" i="10"/>
  <c r="T329" i="10"/>
  <c r="O376" i="10"/>
  <c r="R398" i="10"/>
  <c r="Q399" i="10"/>
  <c r="O408" i="10"/>
  <c r="R418" i="10"/>
  <c r="P163" i="9"/>
  <c r="P175" i="9"/>
  <c r="N188" i="9"/>
  <c r="S193" i="9"/>
  <c r="S205" i="9"/>
  <c r="P211" i="9"/>
  <c r="P227" i="9"/>
  <c r="N228" i="9"/>
  <c r="N232" i="9"/>
  <c r="U232" i="9"/>
  <c r="U248" i="9"/>
  <c r="N252" i="9"/>
  <c r="U252" i="9"/>
  <c r="P255" i="9"/>
  <c r="N268" i="9"/>
  <c r="U268" i="9"/>
  <c r="N284" i="9"/>
  <c r="P291" i="9"/>
  <c r="P299" i="9"/>
  <c r="P307" i="9"/>
  <c r="P327" i="9"/>
  <c r="U332" i="9"/>
  <c r="P363" i="9"/>
  <c r="S369" i="9"/>
  <c r="S385" i="9"/>
  <c r="N404" i="9"/>
  <c r="U404" i="9"/>
  <c r="U424" i="9"/>
  <c r="R150" i="9"/>
  <c r="R170" i="9"/>
  <c r="Q175" i="9"/>
  <c r="O184" i="9"/>
  <c r="O188" i="9"/>
  <c r="T205" i="9"/>
  <c r="Q211" i="9"/>
  <c r="O228" i="9"/>
  <c r="O248" i="9"/>
  <c r="O252" i="9"/>
  <c r="O268" i="9"/>
  <c r="Q275" i="9"/>
  <c r="R282" i="9"/>
  <c r="O284" i="9"/>
  <c r="Q291" i="9"/>
  <c r="Q295" i="9"/>
  <c r="R310" i="9"/>
  <c r="R314" i="9"/>
  <c r="R342" i="9"/>
  <c r="R346" i="9"/>
  <c r="T349" i="9"/>
  <c r="R350" i="9"/>
  <c r="Q355" i="9"/>
  <c r="T369" i="9"/>
  <c r="S170" i="9"/>
  <c r="N181" i="9"/>
  <c r="P184" i="9"/>
  <c r="N193" i="9"/>
  <c r="S194" i="9"/>
  <c r="N205" i="9"/>
  <c r="P228" i="9"/>
  <c r="U237" i="9"/>
  <c r="P248" i="9"/>
  <c r="N257" i="9"/>
  <c r="U257" i="9"/>
  <c r="N261" i="9"/>
  <c r="U261" i="9"/>
  <c r="P268" i="9"/>
  <c r="N277" i="9"/>
  <c r="U277" i="9"/>
  <c r="P280" i="9"/>
  <c r="P296" i="9"/>
  <c r="N301" i="9"/>
  <c r="S310" i="9"/>
  <c r="S314" i="9"/>
  <c r="P320" i="9"/>
  <c r="U341" i="9"/>
  <c r="S342" i="9"/>
  <c r="S346" i="9"/>
  <c r="N369" i="9"/>
  <c r="S378" i="9"/>
  <c r="S382" i="9"/>
  <c r="N385" i="9"/>
  <c r="U385" i="9"/>
  <c r="S386" i="9"/>
  <c r="S410" i="9"/>
  <c r="U421" i="9"/>
  <c r="T214" i="9"/>
  <c r="R227" i="9"/>
  <c r="Q228" i="9"/>
  <c r="Q248" i="9"/>
  <c r="Q252" i="9"/>
  <c r="O257" i="9"/>
  <c r="Q268" i="9"/>
  <c r="O277" i="9"/>
  <c r="R291" i="9"/>
  <c r="R295" i="9"/>
  <c r="Q296" i="9"/>
  <c r="R299" i="9"/>
  <c r="Q320" i="9"/>
  <c r="R327" i="9"/>
  <c r="Q332" i="9"/>
  <c r="R359" i="9"/>
  <c r="R363" i="9"/>
  <c r="O369" i="9"/>
  <c r="T382" i="9"/>
  <c r="O385" i="9"/>
  <c r="R395" i="9"/>
  <c r="O397" i="9"/>
  <c r="R427" i="9"/>
  <c r="S167" i="9"/>
  <c r="S175" i="9"/>
  <c r="N214" i="9"/>
  <c r="P257" i="9"/>
  <c r="S275" i="9"/>
  <c r="N282" i="9"/>
  <c r="U282" i="9"/>
  <c r="S291" i="9"/>
  <c r="S295" i="9"/>
  <c r="N310" i="9"/>
  <c r="U310" i="9"/>
  <c r="U314" i="9"/>
  <c r="P341" i="9"/>
  <c r="U342" i="9"/>
  <c r="N346" i="9"/>
  <c r="U346" i="9"/>
  <c r="N350" i="9"/>
  <c r="U350" i="9"/>
  <c r="S363" i="9"/>
  <c r="N378" i="9"/>
  <c r="U378" i="9"/>
  <c r="P385" i="9"/>
  <c r="S399" i="9"/>
  <c r="S411" i="9"/>
  <c r="P417" i="9"/>
  <c r="S427" i="9"/>
  <c r="T194" i="9"/>
  <c r="R124" i="9"/>
  <c r="R140" i="9"/>
  <c r="T163" i="9"/>
  <c r="T167" i="9"/>
  <c r="T175" i="9"/>
  <c r="O214" i="9"/>
  <c r="T227" i="9"/>
  <c r="Q237" i="9"/>
  <c r="T259" i="9"/>
  <c r="Q277" i="9"/>
  <c r="O282" i="9"/>
  <c r="R296" i="9"/>
  <c r="T307" i="9"/>
  <c r="Q329" i="9"/>
  <c r="O346" i="9"/>
  <c r="Q349" i="9"/>
  <c r="O350" i="9"/>
  <c r="Q369" i="9"/>
  <c r="O370" i="9"/>
  <c r="O378" i="9"/>
  <c r="R380" i="9"/>
  <c r="Q385" i="9"/>
  <c r="O398" i="9"/>
  <c r="R404" i="9"/>
  <c r="R408" i="9"/>
  <c r="O410" i="9"/>
  <c r="T411" i="9"/>
  <c r="R424" i="9"/>
  <c r="T427" i="9"/>
  <c r="N167" i="9"/>
  <c r="P194" i="9"/>
  <c r="P214" i="9"/>
  <c r="S248" i="9"/>
  <c r="S252" i="9"/>
  <c r="P282" i="9"/>
  <c r="N291" i="9"/>
  <c r="U291" i="9"/>
  <c r="N295" i="9"/>
  <c r="U295" i="9"/>
  <c r="N299" i="9"/>
  <c r="U299" i="9"/>
  <c r="U307" i="9"/>
  <c r="P310" i="9"/>
  <c r="S312" i="9"/>
  <c r="N327" i="9"/>
  <c r="U327" i="9"/>
  <c r="P342" i="9"/>
  <c r="P350" i="9"/>
  <c r="U363" i="9"/>
  <c r="S380" i="9"/>
  <c r="P386" i="9"/>
  <c r="S404" i="9"/>
  <c r="S408" i="9"/>
  <c r="P410" i="9"/>
  <c r="S424" i="9"/>
  <c r="U427" i="9"/>
  <c r="O163" i="9"/>
  <c r="R193" i="9"/>
  <c r="Q194" i="9"/>
  <c r="O211" i="9"/>
  <c r="Q214" i="9"/>
  <c r="O227" i="9"/>
  <c r="T228" i="9"/>
  <c r="T232" i="9"/>
  <c r="R257" i="9"/>
  <c r="O259" i="9"/>
  <c r="O275" i="9"/>
  <c r="R277" i="9"/>
  <c r="T280" i="9"/>
  <c r="O291" i="9"/>
  <c r="O295" i="9"/>
  <c r="T296" i="9"/>
  <c r="O299" i="9"/>
  <c r="Q310" i="9"/>
  <c r="Q314" i="9"/>
  <c r="T320" i="9"/>
  <c r="O327" i="9"/>
  <c r="Q342" i="9"/>
  <c r="Q346" i="9"/>
  <c r="R349" i="9"/>
  <c r="R357" i="9"/>
  <c r="O363" i="9"/>
  <c r="Q374" i="9"/>
  <c r="T380" i="9"/>
  <c r="Q382" i="9"/>
  <c r="Q386" i="9"/>
  <c r="T404" i="9"/>
  <c r="T408" i="9"/>
  <c r="T424" i="9"/>
  <c r="Q420" i="9"/>
  <c r="Q424" i="9"/>
  <c r="U285" i="10"/>
  <c r="Q206" i="10"/>
  <c r="O378" i="10"/>
  <c r="Q237" i="10"/>
  <c r="Q241" i="10"/>
  <c r="S155" i="10"/>
  <c r="Q392" i="10"/>
  <c r="U35" i="10"/>
  <c r="U237" i="10"/>
  <c r="R391" i="10"/>
  <c r="O133" i="10"/>
  <c r="U146" i="10"/>
  <c r="R166" i="10"/>
  <c r="T188" i="10"/>
  <c r="Q235" i="10"/>
  <c r="T280" i="10"/>
  <c r="P334" i="10"/>
  <c r="T178" i="10"/>
  <c r="T265" i="10"/>
  <c r="P349" i="9"/>
  <c r="S61" i="9"/>
  <c r="Q137" i="9"/>
  <c r="Q141" i="9"/>
  <c r="Q149" i="9"/>
  <c r="N64" i="10"/>
  <c r="N72" i="10"/>
  <c r="T116" i="10"/>
  <c r="Q151" i="10"/>
  <c r="Q281" i="10"/>
  <c r="Q289" i="10"/>
  <c r="T302" i="10"/>
  <c r="Q60" i="9"/>
  <c r="Q25" i="9"/>
  <c r="N40" i="10"/>
  <c r="U199" i="10"/>
  <c r="Q201" i="10"/>
  <c r="Q31" i="10"/>
  <c r="Q83" i="10"/>
  <c r="U88" i="10"/>
  <c r="Q144" i="10"/>
  <c r="Q148" i="10"/>
  <c r="U157" i="10"/>
  <c r="N244" i="10"/>
  <c r="T258" i="10"/>
  <c r="Q287" i="10"/>
  <c r="N368" i="10"/>
  <c r="Q419" i="10"/>
  <c r="S89" i="9"/>
  <c r="S277" i="9"/>
  <c r="U43" i="10"/>
  <c r="Q55" i="10"/>
  <c r="O125" i="10"/>
  <c r="N129" i="10"/>
  <c r="P138" i="10"/>
  <c r="Q215" i="10"/>
  <c r="S222" i="10"/>
  <c r="Q265" i="10"/>
  <c r="O269" i="10"/>
  <c r="U329" i="10"/>
  <c r="Q346" i="10"/>
  <c r="T403" i="10"/>
  <c r="N48" i="10"/>
  <c r="P66" i="10"/>
  <c r="P122" i="10"/>
  <c r="T219" i="10"/>
  <c r="T263" i="10"/>
  <c r="T322" i="10"/>
  <c r="R374" i="10"/>
  <c r="Q115" i="9"/>
  <c r="Q235" i="9"/>
  <c r="S214" i="10"/>
  <c r="Q89" i="9"/>
  <c r="Q142" i="9"/>
  <c r="Q150" i="9"/>
  <c r="S348" i="9"/>
  <c r="Q53" i="10"/>
  <c r="P60" i="10"/>
  <c r="P130" i="10"/>
  <c r="R131" i="10"/>
  <c r="Q171" i="10"/>
  <c r="U217" i="10"/>
  <c r="Q243" i="10"/>
  <c r="Q315" i="10"/>
  <c r="O329" i="10"/>
  <c r="U368" i="10"/>
  <c r="U378" i="10"/>
  <c r="T393" i="10"/>
  <c r="T168" i="9"/>
  <c r="T180" i="10"/>
  <c r="T272" i="10"/>
  <c r="P326" i="10"/>
  <c r="O106" i="9"/>
  <c r="U414" i="9"/>
  <c r="U418" i="9"/>
  <c r="N16" i="10"/>
  <c r="U59" i="10"/>
  <c r="Q90" i="10"/>
  <c r="Q165" i="10"/>
  <c r="O316" i="10"/>
  <c r="N385" i="10"/>
  <c r="Q95" i="9"/>
  <c r="T337" i="9"/>
  <c r="N25" i="10"/>
  <c r="O141" i="10"/>
  <c r="R209" i="10"/>
  <c r="Q303" i="10"/>
  <c r="T344" i="10"/>
  <c r="Q372" i="10"/>
  <c r="O382" i="10"/>
  <c r="Q91" i="9"/>
  <c r="Q84" i="9"/>
  <c r="Q99" i="9"/>
  <c r="O29" i="10"/>
  <c r="Q79" i="10"/>
  <c r="T111" i="10"/>
  <c r="P123" i="10"/>
  <c r="Q132" i="10"/>
  <c r="R139" i="10"/>
  <c r="Q249" i="10"/>
  <c r="Q310" i="10"/>
  <c r="U311" i="10"/>
  <c r="Q313" i="10"/>
  <c r="O327" i="10"/>
  <c r="U347" i="10"/>
  <c r="P389" i="10"/>
  <c r="U35" i="9"/>
  <c r="Q53" i="9"/>
  <c r="Q57" i="9"/>
  <c r="Q61" i="9"/>
  <c r="P365" i="9"/>
  <c r="T71" i="10"/>
  <c r="R147" i="10"/>
  <c r="T204" i="10"/>
  <c r="T241" i="10"/>
  <c r="T247" i="10"/>
  <c r="P304" i="10"/>
  <c r="T364" i="10"/>
  <c r="T417" i="10"/>
  <c r="Q319" i="9"/>
  <c r="Q404" i="9"/>
  <c r="Q423" i="9"/>
  <c r="U19" i="10"/>
  <c r="Q63" i="10"/>
  <c r="Q124" i="10"/>
  <c r="S128" i="10"/>
  <c r="U207" i="10"/>
  <c r="Q221" i="10"/>
  <c r="Q259" i="10"/>
  <c r="Q295" i="10"/>
  <c r="U361" i="10"/>
  <c r="Q363" i="10"/>
  <c r="Q387" i="10"/>
  <c r="S388" i="10"/>
  <c r="O66" i="9"/>
  <c r="O156" i="9"/>
  <c r="T211" i="9"/>
  <c r="R240" i="9"/>
  <c r="R328" i="9"/>
  <c r="R332" i="9"/>
  <c r="Q7" i="10"/>
  <c r="P18" i="10"/>
  <c r="P27" i="10"/>
  <c r="N57" i="10"/>
  <c r="U91" i="10"/>
  <c r="Q127" i="10"/>
  <c r="U161" i="10"/>
  <c r="Q163" i="10"/>
  <c r="T196" i="10"/>
  <c r="T228" i="10"/>
  <c r="P266" i="10"/>
  <c r="P338" i="10"/>
  <c r="T385" i="10"/>
  <c r="S82" i="10"/>
  <c r="S171" i="10"/>
  <c r="Q384" i="10"/>
  <c r="O390" i="10"/>
  <c r="T415" i="10"/>
  <c r="Q105" i="9"/>
  <c r="R256" i="9"/>
  <c r="N8" i="10"/>
  <c r="P42" i="10"/>
  <c r="P51" i="10"/>
  <c r="Q75" i="10"/>
  <c r="Q81" i="10"/>
  <c r="U104" i="10"/>
  <c r="Q140" i="10"/>
  <c r="U149" i="10"/>
  <c r="U153" i="10"/>
  <c r="N164" i="10"/>
  <c r="Q167" i="10"/>
  <c r="Q187" i="10"/>
  <c r="Q198" i="10"/>
  <c r="U225" i="10"/>
  <c r="T249" i="10"/>
  <c r="N260" i="10"/>
  <c r="Q267" i="10"/>
  <c r="Q279" i="10"/>
  <c r="T300" i="10"/>
  <c r="T317" i="10"/>
  <c r="O319" i="10"/>
  <c r="S327" i="10"/>
  <c r="R359" i="10"/>
  <c r="P381" i="10"/>
  <c r="N388" i="10"/>
  <c r="Q51" i="9"/>
  <c r="Q55" i="9"/>
  <c r="Q117" i="9"/>
  <c r="U160" i="9"/>
  <c r="T329" i="9"/>
  <c r="R405" i="9"/>
  <c r="P11" i="10"/>
  <c r="O13" i="10"/>
  <c r="Q15" i="10"/>
  <c r="N24" i="10"/>
  <c r="P26" i="10"/>
  <c r="Q39" i="10"/>
  <c r="P50" i="10"/>
  <c r="P59" i="10"/>
  <c r="P74" i="10"/>
  <c r="N80" i="10"/>
  <c r="P96" i="10"/>
  <c r="S97" i="10"/>
  <c r="N107" i="10"/>
  <c r="P112" i="10"/>
  <c r="S113" i="10"/>
  <c r="P348" i="9"/>
  <c r="P387" i="9"/>
  <c r="N33" i="10"/>
  <c r="T79" i="10"/>
  <c r="O99" i="10"/>
  <c r="N102" i="10"/>
  <c r="N110" i="10"/>
  <c r="N115" i="10"/>
  <c r="N120" i="10"/>
  <c r="N137" i="10"/>
  <c r="Q111" i="9"/>
  <c r="Q243" i="9"/>
  <c r="R244" i="9"/>
  <c r="Q267" i="9"/>
  <c r="R320" i="9"/>
  <c r="N394" i="9"/>
  <c r="N9" i="10"/>
  <c r="N145" i="10"/>
  <c r="N156" i="10"/>
  <c r="O102" i="9"/>
  <c r="Q323" i="9"/>
  <c r="N326" i="9"/>
  <c r="Q135" i="10"/>
  <c r="S136" i="10"/>
  <c r="Q109" i="9"/>
  <c r="Q128" i="9"/>
  <c r="P376" i="9"/>
  <c r="Q379" i="9"/>
  <c r="U11" i="10"/>
  <c r="P19" i="10"/>
  <c r="O21" i="10"/>
  <c r="Q23" i="10"/>
  <c r="N32" i="10"/>
  <c r="P34" i="10"/>
  <c r="O45" i="10"/>
  <c r="Q47" i="10"/>
  <c r="T63" i="10"/>
  <c r="Q73" i="10"/>
  <c r="S74" i="10"/>
  <c r="U96" i="10"/>
  <c r="Q106" i="10"/>
  <c r="U107" i="10"/>
  <c r="U112" i="10"/>
  <c r="Q143" i="10"/>
  <c r="S144" i="10"/>
  <c r="P146" i="10"/>
  <c r="O149" i="10"/>
  <c r="U150" i="10"/>
  <c r="Q157" i="10"/>
  <c r="R158" i="10"/>
  <c r="Q159" i="10"/>
  <c r="P10" i="10"/>
  <c r="Q56" i="10"/>
  <c r="Q58" i="10"/>
  <c r="Q67" i="10"/>
  <c r="Q71" i="10"/>
  <c r="P82" i="10"/>
  <c r="P88" i="10"/>
  <c r="Q98" i="10"/>
  <c r="U99" i="10"/>
  <c r="Q101" i="10"/>
  <c r="T102" i="10"/>
  <c r="Q109" i="10"/>
  <c r="T110" i="10"/>
  <c r="Q114" i="10"/>
  <c r="U115" i="10"/>
  <c r="T120" i="10"/>
  <c r="Q128" i="10"/>
  <c r="U134" i="10"/>
  <c r="Q155" i="10"/>
  <c r="Q13" i="9"/>
  <c r="Q16" i="9"/>
  <c r="Q36" i="9"/>
  <c r="Q40" i="9"/>
  <c r="Q47" i="9"/>
  <c r="Q103" i="9"/>
  <c r="O110" i="9"/>
  <c r="O136" i="9"/>
  <c r="O140" i="9"/>
  <c r="O144" i="9"/>
  <c r="P212" i="9"/>
  <c r="N278" i="9"/>
  <c r="N355" i="9"/>
  <c r="N17" i="10"/>
  <c r="U27" i="10"/>
  <c r="P35" i="10"/>
  <c r="O37" i="10"/>
  <c r="U51" i="10"/>
  <c r="Q65" i="10"/>
  <c r="S66" i="10"/>
  <c r="U87" i="10"/>
  <c r="Q93" i="10"/>
  <c r="T94" i="10"/>
  <c r="P104" i="10"/>
  <c r="S105" i="10"/>
  <c r="P117" i="10"/>
  <c r="T118" i="10"/>
  <c r="Q136" i="10"/>
  <c r="U142" i="10"/>
  <c r="U165" i="10"/>
  <c r="Q173" i="10"/>
  <c r="R174" i="10"/>
  <c r="Q175" i="10"/>
  <c r="Q211" i="10"/>
  <c r="N220" i="10"/>
  <c r="Q229" i="10"/>
  <c r="N252" i="10"/>
  <c r="T255" i="10"/>
  <c r="Q273" i="10"/>
  <c r="T294" i="10"/>
  <c r="T304" i="10"/>
  <c r="U319" i="10"/>
  <c r="Q323" i="10"/>
  <c r="T332" i="10"/>
  <c r="Q333" i="10"/>
  <c r="Q349" i="10"/>
  <c r="R350" i="10"/>
  <c r="P355" i="10"/>
  <c r="T356" i="10"/>
  <c r="Q406" i="10"/>
  <c r="T376" i="10"/>
  <c r="T386" i="10"/>
  <c r="O417" i="10"/>
  <c r="T418" i="10"/>
  <c r="T420" i="10"/>
  <c r="T422" i="10"/>
  <c r="Q179" i="10"/>
  <c r="Q185" i="10"/>
  <c r="Q193" i="10"/>
  <c r="Q195" i="10"/>
  <c r="N216" i="10"/>
  <c r="Q227" i="10"/>
  <c r="Q257" i="10"/>
  <c r="Q271" i="10"/>
  <c r="U277" i="10"/>
  <c r="Q301" i="10"/>
  <c r="O308" i="10"/>
  <c r="Q321" i="10"/>
  <c r="Q336" i="10"/>
  <c r="Q341" i="10"/>
  <c r="Q343" i="10"/>
  <c r="Q360" i="10"/>
  <c r="R366" i="10"/>
  <c r="P375" i="10"/>
  <c r="S379" i="10"/>
  <c r="N393" i="10"/>
  <c r="T394" i="10"/>
  <c r="N396" i="10"/>
  <c r="Q424" i="10"/>
  <c r="T425" i="10"/>
  <c r="T235" i="10"/>
  <c r="T288" i="10"/>
  <c r="S275" i="10"/>
  <c r="Q386" i="10"/>
  <c r="Q402" i="10"/>
  <c r="O422" i="10"/>
  <c r="T423" i="10"/>
  <c r="N172" i="10"/>
  <c r="U173" i="10"/>
  <c r="T211" i="10"/>
  <c r="Q219" i="10"/>
  <c r="N228" i="10"/>
  <c r="U233" i="10"/>
  <c r="S238" i="10"/>
  <c r="Q251" i="10"/>
  <c r="T278" i="10"/>
  <c r="S283" i="10"/>
  <c r="U293" i="10"/>
  <c r="T296" i="10"/>
  <c r="Q297" i="10"/>
  <c r="T314" i="10"/>
  <c r="T316" i="10"/>
  <c r="T325" i="10"/>
  <c r="S333" i="10"/>
  <c r="U349" i="10"/>
  <c r="Q352" i="10"/>
  <c r="T353" i="10"/>
  <c r="U382" i="10"/>
  <c r="U390" i="10"/>
  <c r="Q394" i="10"/>
  <c r="P397" i="10"/>
  <c r="Q405" i="10"/>
  <c r="T412" i="10"/>
  <c r="T414" i="10"/>
  <c r="Q427" i="10"/>
  <c r="T428" i="10"/>
  <c r="T250" i="10"/>
  <c r="T266" i="10"/>
  <c r="T286" i="10"/>
  <c r="T306" i="10"/>
  <c r="S163" i="10"/>
  <c r="U169" i="10"/>
  <c r="Q182" i="10"/>
  <c r="Q190" i="10"/>
  <c r="U191" i="10"/>
  <c r="T216" i="10"/>
  <c r="T227" i="10"/>
  <c r="S230" i="10"/>
  <c r="T257" i="10"/>
  <c r="Q263" i="10"/>
  <c r="N268" i="10"/>
  <c r="S291" i="10"/>
  <c r="T301" i="10"/>
  <c r="Q305" i="10"/>
  <c r="T308" i="10"/>
  <c r="Q318" i="10"/>
  <c r="U321" i="10"/>
  <c r="Q331" i="10"/>
  <c r="T336" i="10"/>
  <c r="U358" i="10"/>
  <c r="Q367" i="10"/>
  <c r="U373" i="10"/>
  <c r="Q395" i="10"/>
  <c r="S396" i="10"/>
  <c r="N403" i="10"/>
  <c r="Q68" i="9"/>
  <c r="Q72" i="9"/>
  <c r="Q83" i="9"/>
  <c r="Q20" i="9"/>
  <c r="O12" i="9"/>
  <c r="Q32" i="9"/>
  <c r="O98" i="9"/>
  <c r="R117" i="9"/>
  <c r="R125" i="9"/>
  <c r="Q151" i="9"/>
  <c r="N382" i="9"/>
  <c r="Q10" i="10"/>
  <c r="P13" i="10"/>
  <c r="Q18" i="10"/>
  <c r="P21" i="10"/>
  <c r="Q26" i="10"/>
  <c r="P29" i="10"/>
  <c r="Q34" i="10"/>
  <c r="P37" i="10"/>
  <c r="Q42" i="10"/>
  <c r="P45" i="10"/>
  <c r="Q50" i="10"/>
  <c r="P53" i="10"/>
  <c r="R60" i="10"/>
  <c r="S62" i="10"/>
  <c r="S65" i="10"/>
  <c r="U67" i="10"/>
  <c r="S73" i="10"/>
  <c r="U75" i="10"/>
  <c r="S81" i="10"/>
  <c r="U83" i="10"/>
  <c r="R87" i="10"/>
  <c r="O109" i="10"/>
  <c r="Q13" i="10"/>
  <c r="Q21" i="10"/>
  <c r="Q29" i="10"/>
  <c r="Q37" i="10"/>
  <c r="Q45" i="10"/>
  <c r="T62" i="10"/>
  <c r="O67" i="10"/>
  <c r="O75" i="10"/>
  <c r="O83" i="10"/>
  <c r="S88" i="10"/>
  <c r="U39" i="9"/>
  <c r="Q67" i="9"/>
  <c r="Q71" i="9"/>
  <c r="Q85" i="9"/>
  <c r="Q92" i="9"/>
  <c r="Q97" i="9"/>
  <c r="O114" i="9"/>
  <c r="Q119" i="9"/>
  <c r="Q127" i="9"/>
  <c r="O152" i="9"/>
  <c r="O161" i="9"/>
  <c r="U266" i="9"/>
  <c r="S7" i="10"/>
  <c r="Q8" i="10"/>
  <c r="U9" i="10"/>
  <c r="R10" i="10"/>
  <c r="T12" i="10"/>
  <c r="S15" i="10"/>
  <c r="Q16" i="10"/>
  <c r="U17" i="10"/>
  <c r="R18" i="10"/>
  <c r="T20" i="10"/>
  <c r="S23" i="10"/>
  <c r="Q24" i="10"/>
  <c r="U25" i="10"/>
  <c r="R26" i="10"/>
  <c r="T28" i="10"/>
  <c r="S31" i="10"/>
  <c r="Q32" i="10"/>
  <c r="U33" i="10"/>
  <c r="R34" i="10"/>
  <c r="T36" i="10"/>
  <c r="S39" i="10"/>
  <c r="Q40" i="10"/>
  <c r="N41" i="10"/>
  <c r="U41" i="10"/>
  <c r="R42" i="10"/>
  <c r="P43" i="10"/>
  <c r="T44" i="10"/>
  <c r="O46" i="10"/>
  <c r="S47" i="10"/>
  <c r="Q48" i="10"/>
  <c r="N49" i="10"/>
  <c r="U49" i="10"/>
  <c r="R50" i="10"/>
  <c r="T52" i="10"/>
  <c r="S55" i="10"/>
  <c r="U57" i="10"/>
  <c r="R58" i="10"/>
  <c r="R68" i="10"/>
  <c r="R76" i="10"/>
  <c r="R84" i="10"/>
  <c r="N112" i="10"/>
  <c r="Q101" i="9"/>
  <c r="R129" i="9"/>
  <c r="P369" i="9"/>
  <c r="P383" i="9"/>
  <c r="U386" i="9"/>
  <c r="T7" i="10"/>
  <c r="O9" i="10"/>
  <c r="S10" i="10"/>
  <c r="Q11" i="10"/>
  <c r="N12" i="10"/>
  <c r="U12" i="10"/>
  <c r="R13" i="10"/>
  <c r="P14" i="10"/>
  <c r="T15" i="10"/>
  <c r="O17" i="10"/>
  <c r="S18" i="10"/>
  <c r="Q19" i="10"/>
  <c r="N20" i="10"/>
  <c r="U20" i="10"/>
  <c r="R21" i="10"/>
  <c r="P22" i="10"/>
  <c r="T23" i="10"/>
  <c r="O25" i="10"/>
  <c r="S26" i="10"/>
  <c r="Q27" i="10"/>
  <c r="N28" i="10"/>
  <c r="U28" i="10"/>
  <c r="R29" i="10"/>
  <c r="P30" i="10"/>
  <c r="T31" i="10"/>
  <c r="O33" i="10"/>
  <c r="S34" i="10"/>
  <c r="Q35" i="10"/>
  <c r="N36" i="10"/>
  <c r="U36" i="10"/>
  <c r="R37" i="10"/>
  <c r="P38" i="10"/>
  <c r="T39" i="10"/>
  <c r="O41" i="10"/>
  <c r="S42" i="10"/>
  <c r="Q43" i="10"/>
  <c r="N44" i="10"/>
  <c r="U44" i="10"/>
  <c r="R45" i="10"/>
  <c r="P46" i="10"/>
  <c r="T47" i="10"/>
  <c r="O49" i="10"/>
  <c r="S50" i="10"/>
  <c r="Q51" i="10"/>
  <c r="N52" i="10"/>
  <c r="U52" i="10"/>
  <c r="R53" i="10"/>
  <c r="P54" i="10"/>
  <c r="T55" i="10"/>
  <c r="O57" i="10"/>
  <c r="S58" i="10"/>
  <c r="Q59" i="10"/>
  <c r="O60" i="10"/>
  <c r="P61" i="10"/>
  <c r="N61" i="10"/>
  <c r="T70" i="10"/>
  <c r="T78" i="10"/>
  <c r="T86" i="10"/>
  <c r="N94" i="10"/>
  <c r="Q94" i="10"/>
  <c r="N342" i="9"/>
  <c r="P361" i="9"/>
  <c r="P372" i="9"/>
  <c r="Q408" i="9"/>
  <c r="R409" i="9"/>
  <c r="N7" i="10"/>
  <c r="U7" i="10"/>
  <c r="R8" i="10"/>
  <c r="P9" i="10"/>
  <c r="T10" i="10"/>
  <c r="O12" i="10"/>
  <c r="S13" i="10"/>
  <c r="Q14" i="10"/>
  <c r="N15" i="10"/>
  <c r="U15" i="10"/>
  <c r="R16" i="10"/>
  <c r="P17" i="10"/>
  <c r="T18" i="10"/>
  <c r="O20" i="10"/>
  <c r="S21" i="10"/>
  <c r="Q22" i="10"/>
  <c r="N23" i="10"/>
  <c r="U23" i="10"/>
  <c r="R24" i="10"/>
  <c r="P25" i="10"/>
  <c r="T26" i="10"/>
  <c r="O28" i="10"/>
  <c r="S29" i="10"/>
  <c r="Q30" i="10"/>
  <c r="N31" i="10"/>
  <c r="U31" i="10"/>
  <c r="R32" i="10"/>
  <c r="P33" i="10"/>
  <c r="T34" i="10"/>
  <c r="O36" i="10"/>
  <c r="S37" i="10"/>
  <c r="Q38" i="10"/>
  <c r="N39" i="10"/>
  <c r="U39" i="10"/>
  <c r="R40" i="10"/>
  <c r="P41" i="10"/>
  <c r="T42" i="10"/>
  <c r="O44" i="10"/>
  <c r="S45" i="10"/>
  <c r="Q46" i="10"/>
  <c r="N47" i="10"/>
  <c r="U47" i="10"/>
  <c r="R48" i="10"/>
  <c r="P49" i="10"/>
  <c r="T50" i="10"/>
  <c r="O52" i="10"/>
  <c r="S53" i="10"/>
  <c r="Q54" i="10"/>
  <c r="N55" i="10"/>
  <c r="U55" i="10"/>
  <c r="R56" i="10"/>
  <c r="P57" i="10"/>
  <c r="T58" i="10"/>
  <c r="R59" i="10"/>
  <c r="N68" i="10"/>
  <c r="P68" i="10"/>
  <c r="N70" i="10"/>
  <c r="N76" i="10"/>
  <c r="P76" i="10"/>
  <c r="N78" i="10"/>
  <c r="N84" i="10"/>
  <c r="P84" i="10"/>
  <c r="N86" i="10"/>
  <c r="R89" i="10"/>
  <c r="S89" i="10"/>
  <c r="U46" i="9"/>
  <c r="Q48" i="9"/>
  <c r="O58" i="9"/>
  <c r="O62" i="9"/>
  <c r="Q76" i="9"/>
  <c r="Q93" i="9"/>
  <c r="Q107" i="9"/>
  <c r="R151" i="9"/>
  <c r="Q231" i="9"/>
  <c r="R232" i="9"/>
  <c r="N241" i="9"/>
  <c r="N274" i="9"/>
  <c r="R316" i="9"/>
  <c r="Q375" i="9"/>
  <c r="Q412" i="9"/>
  <c r="Q415" i="9"/>
  <c r="O7" i="10"/>
  <c r="S8" i="10"/>
  <c r="Q9" i="10"/>
  <c r="N10" i="10"/>
  <c r="U10" i="10"/>
  <c r="R11" i="10"/>
  <c r="P12" i="10"/>
  <c r="O15" i="10"/>
  <c r="S16" i="10"/>
  <c r="Q17" i="10"/>
  <c r="N18" i="10"/>
  <c r="U18" i="10"/>
  <c r="R19" i="10"/>
  <c r="P20" i="10"/>
  <c r="O23" i="10"/>
  <c r="S24" i="10"/>
  <c r="Q25" i="10"/>
  <c r="N26" i="10"/>
  <c r="U26" i="10"/>
  <c r="R27" i="10"/>
  <c r="P28" i="10"/>
  <c r="O31" i="10"/>
  <c r="S32" i="10"/>
  <c r="Q33" i="10"/>
  <c r="N34" i="10"/>
  <c r="U34" i="10"/>
  <c r="R35" i="10"/>
  <c r="P36" i="10"/>
  <c r="O39" i="10"/>
  <c r="S40" i="10"/>
  <c r="Q41" i="10"/>
  <c r="N42" i="10"/>
  <c r="U42" i="10"/>
  <c r="R43" i="10"/>
  <c r="P44" i="10"/>
  <c r="O47" i="10"/>
  <c r="S48" i="10"/>
  <c r="Q49" i="10"/>
  <c r="N50" i="10"/>
  <c r="U50" i="10"/>
  <c r="R51" i="10"/>
  <c r="P52" i="10"/>
  <c r="O55" i="10"/>
  <c r="S56" i="10"/>
  <c r="Q57" i="10"/>
  <c r="N58" i="10"/>
  <c r="U58" i="10"/>
  <c r="S59" i="10"/>
  <c r="P64" i="10"/>
  <c r="P72" i="10"/>
  <c r="P80" i="10"/>
  <c r="Q239" i="9"/>
  <c r="T313" i="9"/>
  <c r="Q315" i="9"/>
  <c r="T321" i="9"/>
  <c r="Q367" i="9"/>
  <c r="N386" i="9"/>
  <c r="R387" i="9"/>
  <c r="Q419" i="9"/>
  <c r="O422" i="9"/>
  <c r="T59" i="10"/>
  <c r="Q60" i="10"/>
  <c r="T61" i="10"/>
  <c r="R63" i="10"/>
  <c r="O68" i="10"/>
  <c r="Q68" i="10"/>
  <c r="O76" i="10"/>
  <c r="Q76" i="10"/>
  <c r="O84" i="10"/>
  <c r="Q84" i="10"/>
  <c r="P90" i="10"/>
  <c r="Q49" i="9"/>
  <c r="Q59" i="9"/>
  <c r="Q87" i="9"/>
  <c r="Q113" i="9"/>
  <c r="P197" i="9"/>
  <c r="Q335" i="9"/>
  <c r="S344" i="9"/>
  <c r="P357" i="9"/>
  <c r="N359" i="9"/>
  <c r="N406" i="9"/>
  <c r="Q416" i="9"/>
  <c r="Q69" i="10"/>
  <c r="Q77" i="10"/>
  <c r="Q85" i="10"/>
  <c r="S107" i="10"/>
  <c r="S64" i="10"/>
  <c r="U66" i="10"/>
  <c r="R67" i="10"/>
  <c r="T69" i="10"/>
  <c r="S72" i="10"/>
  <c r="U74" i="10"/>
  <c r="R75" i="10"/>
  <c r="T77" i="10"/>
  <c r="S80" i="10"/>
  <c r="U82" i="10"/>
  <c r="R83" i="10"/>
  <c r="T85" i="10"/>
  <c r="Q89" i="10"/>
  <c r="S99" i="10"/>
  <c r="R102" i="10"/>
  <c r="U109" i="10"/>
  <c r="T112" i="10"/>
  <c r="P114" i="10"/>
  <c r="Q119" i="10"/>
  <c r="U64" i="10"/>
  <c r="R65" i="10"/>
  <c r="T67" i="10"/>
  <c r="S70" i="10"/>
  <c r="U72" i="10"/>
  <c r="R73" i="10"/>
  <c r="T75" i="10"/>
  <c r="S78" i="10"/>
  <c r="U80" i="10"/>
  <c r="R81" i="10"/>
  <c r="T83" i="10"/>
  <c r="S86" i="10"/>
  <c r="T88" i="10"/>
  <c r="R110" i="10"/>
  <c r="U117" i="10"/>
  <c r="O121" i="10"/>
  <c r="O64" i="10"/>
  <c r="Q66" i="10"/>
  <c r="N67" i="10"/>
  <c r="P69" i="10"/>
  <c r="O72" i="10"/>
  <c r="Q74" i="10"/>
  <c r="N75" i="10"/>
  <c r="P77" i="10"/>
  <c r="O80" i="10"/>
  <c r="Q82" i="10"/>
  <c r="N83" i="10"/>
  <c r="P85" i="10"/>
  <c r="S87" i="10"/>
  <c r="T92" i="10"/>
  <c r="R92" i="10"/>
  <c r="O94" i="10"/>
  <c r="Q95" i="10"/>
  <c r="S115" i="10"/>
  <c r="O117" i="10"/>
  <c r="Q122" i="10"/>
  <c r="P125" i="10"/>
  <c r="T87" i="10"/>
  <c r="N88" i="10"/>
  <c r="S91" i="10"/>
  <c r="T100" i="10"/>
  <c r="R100" i="10"/>
  <c r="O102" i="10"/>
  <c r="Q102" i="10"/>
  <c r="Q103" i="10"/>
  <c r="R118" i="10"/>
  <c r="T60" i="10"/>
  <c r="O62" i="10"/>
  <c r="S63" i="10"/>
  <c r="Q64" i="10"/>
  <c r="N65" i="10"/>
  <c r="U65" i="10"/>
  <c r="R66" i="10"/>
  <c r="P67" i="10"/>
  <c r="T68" i="10"/>
  <c r="O70" i="10"/>
  <c r="S71" i="10"/>
  <c r="Q72" i="10"/>
  <c r="N73" i="10"/>
  <c r="U73" i="10"/>
  <c r="R74" i="10"/>
  <c r="P75" i="10"/>
  <c r="T76" i="10"/>
  <c r="O78" i="10"/>
  <c r="S79" i="10"/>
  <c r="Q80" i="10"/>
  <c r="N81" i="10"/>
  <c r="U81" i="10"/>
  <c r="R82" i="10"/>
  <c r="P83" i="10"/>
  <c r="T84" i="10"/>
  <c r="O86" i="10"/>
  <c r="O88" i="10"/>
  <c r="T89" i="10"/>
  <c r="S92" i="10"/>
  <c r="U93" i="10"/>
  <c r="T96" i="10"/>
  <c r="P98" i="10"/>
  <c r="O93" i="10"/>
  <c r="N96" i="10"/>
  <c r="U101" i="10"/>
  <c r="T104" i="10"/>
  <c r="P106" i="10"/>
  <c r="T108" i="10"/>
  <c r="R108" i="10"/>
  <c r="Q111" i="10"/>
  <c r="O87" i="10"/>
  <c r="Q88" i="10"/>
  <c r="R94" i="10"/>
  <c r="O101" i="10"/>
  <c r="N104" i="10"/>
  <c r="N118" i="10"/>
  <c r="S90" i="10"/>
  <c r="Q91" i="10"/>
  <c r="N92" i="10"/>
  <c r="U92" i="10"/>
  <c r="R93" i="10"/>
  <c r="P94" i="10"/>
  <c r="T95" i="10"/>
  <c r="O97" i="10"/>
  <c r="S98" i="10"/>
  <c r="Q99" i="10"/>
  <c r="N100" i="10"/>
  <c r="U100" i="10"/>
  <c r="R101" i="10"/>
  <c r="P102" i="10"/>
  <c r="T103" i="10"/>
  <c r="O105" i="10"/>
  <c r="S106" i="10"/>
  <c r="Q107" i="10"/>
  <c r="N108" i="10"/>
  <c r="U108" i="10"/>
  <c r="R109" i="10"/>
  <c r="P110" i="10"/>
  <c r="O113" i="10"/>
  <c r="S114" i="10"/>
  <c r="Q115" i="10"/>
  <c r="N116" i="10"/>
  <c r="U116" i="10"/>
  <c r="R117" i="10"/>
  <c r="P118" i="10"/>
  <c r="N90" i="10"/>
  <c r="P92" i="10"/>
  <c r="O95" i="10"/>
  <c r="S96" i="10"/>
  <c r="Q97" i="10"/>
  <c r="N98" i="10"/>
  <c r="U98" i="10"/>
  <c r="R99" i="10"/>
  <c r="P100" i="10"/>
  <c r="O103" i="10"/>
  <c r="S104" i="10"/>
  <c r="Q105" i="10"/>
  <c r="N106" i="10"/>
  <c r="U106" i="10"/>
  <c r="R107" i="10"/>
  <c r="P108" i="10"/>
  <c r="O111" i="10"/>
  <c r="S112" i="10"/>
  <c r="Q113" i="10"/>
  <c r="N114" i="10"/>
  <c r="U114" i="10"/>
  <c r="R115" i="10"/>
  <c r="P116" i="10"/>
  <c r="O119" i="10"/>
  <c r="P121" i="10"/>
  <c r="N121" i="10"/>
  <c r="N124" i="10"/>
  <c r="O90" i="10"/>
  <c r="Q92" i="10"/>
  <c r="P95" i="10"/>
  <c r="O98" i="10"/>
  <c r="Q100" i="10"/>
  <c r="N101" i="10"/>
  <c r="P103" i="10"/>
  <c r="O106" i="10"/>
  <c r="Q108" i="10"/>
  <c r="N109" i="10"/>
  <c r="P111" i="10"/>
  <c r="O114" i="10"/>
  <c r="Q116" i="10"/>
  <c r="N117" i="10"/>
  <c r="P119" i="10"/>
  <c r="O124" i="10"/>
  <c r="S94" i="10"/>
  <c r="T99" i="10"/>
  <c r="S102" i="10"/>
  <c r="R105" i="10"/>
  <c r="T107" i="10"/>
  <c r="S110" i="10"/>
  <c r="R113" i="10"/>
  <c r="T115" i="10"/>
  <c r="S118" i="10"/>
  <c r="P93" i="10"/>
  <c r="O96" i="10"/>
  <c r="N99" i="10"/>
  <c r="P101" i="10"/>
  <c r="O104" i="10"/>
  <c r="P109" i="10"/>
  <c r="O112" i="10"/>
  <c r="R122" i="10"/>
  <c r="P124" i="10"/>
  <c r="S125" i="10"/>
  <c r="R121" i="10"/>
  <c r="T122" i="10"/>
  <c r="S122" i="10"/>
  <c r="R120" i="10"/>
  <c r="Q120" i="10"/>
  <c r="Q123" i="10"/>
  <c r="O123" i="10"/>
  <c r="U126" i="10"/>
  <c r="T126" i="10"/>
  <c r="R126" i="10"/>
  <c r="N125" i="10"/>
  <c r="T128" i="10"/>
  <c r="O130" i="10"/>
  <c r="S131" i="10"/>
  <c r="N133" i="10"/>
  <c r="R134" i="10"/>
  <c r="T136" i="10"/>
  <c r="O138" i="10"/>
  <c r="S139" i="10"/>
  <c r="N141" i="10"/>
  <c r="R142" i="10"/>
  <c r="T144" i="10"/>
  <c r="O146" i="10"/>
  <c r="S147" i="10"/>
  <c r="T149" i="10"/>
  <c r="S164" i="10"/>
  <c r="O166" i="10"/>
  <c r="P167" i="10"/>
  <c r="Q168" i="10"/>
  <c r="U174" i="10"/>
  <c r="O175" i="10"/>
  <c r="P199" i="10"/>
  <c r="S126" i="10"/>
  <c r="N128" i="10"/>
  <c r="U128" i="10"/>
  <c r="R129" i="10"/>
  <c r="T131" i="10"/>
  <c r="S134" i="10"/>
  <c r="N136" i="10"/>
  <c r="U136" i="10"/>
  <c r="R137" i="10"/>
  <c r="T139" i="10"/>
  <c r="S142" i="10"/>
  <c r="N144" i="10"/>
  <c r="U144" i="10"/>
  <c r="R145" i="10"/>
  <c r="R150" i="10"/>
  <c r="S172" i="10"/>
  <c r="O174" i="10"/>
  <c r="Q176" i="10"/>
  <c r="T205" i="10"/>
  <c r="O128" i="10"/>
  <c r="Q130" i="10"/>
  <c r="N131" i="10"/>
  <c r="P133" i="10"/>
  <c r="T134" i="10"/>
  <c r="O136" i="10"/>
  <c r="S137" i="10"/>
  <c r="Q138" i="10"/>
  <c r="N139" i="10"/>
  <c r="U139" i="10"/>
  <c r="P141" i="10"/>
  <c r="T142" i="10"/>
  <c r="O144" i="10"/>
  <c r="Q146" i="10"/>
  <c r="N147" i="10"/>
  <c r="S150" i="10"/>
  <c r="Q152" i="10"/>
  <c r="T153" i="10"/>
  <c r="R159" i="10"/>
  <c r="Q125" i="10"/>
  <c r="N126" i="10"/>
  <c r="R127" i="10"/>
  <c r="P128" i="10"/>
  <c r="O131" i="10"/>
  <c r="Q133" i="10"/>
  <c r="N134" i="10"/>
  <c r="R135" i="10"/>
  <c r="P136" i="10"/>
  <c r="O139" i="10"/>
  <c r="Q141" i="10"/>
  <c r="N142" i="10"/>
  <c r="R143" i="10"/>
  <c r="P144" i="10"/>
  <c r="O147" i="10"/>
  <c r="P149" i="10"/>
  <c r="N149" i="10"/>
  <c r="N153" i="10"/>
  <c r="P155" i="10"/>
  <c r="T161" i="10"/>
  <c r="R167" i="10"/>
  <c r="S127" i="10"/>
  <c r="U129" i="10"/>
  <c r="R130" i="10"/>
  <c r="S135" i="10"/>
  <c r="U137" i="10"/>
  <c r="R138" i="10"/>
  <c r="S143" i="10"/>
  <c r="U145" i="10"/>
  <c r="R146" i="10"/>
  <c r="T150" i="10"/>
  <c r="N161" i="10"/>
  <c r="P163" i="10"/>
  <c r="T169" i="10"/>
  <c r="R175" i="10"/>
  <c r="P126" i="10"/>
  <c r="O129" i="10"/>
  <c r="Q131" i="10"/>
  <c r="N132" i="10"/>
  <c r="P134" i="10"/>
  <c r="O137" i="10"/>
  <c r="Q139" i="10"/>
  <c r="N140" i="10"/>
  <c r="P142" i="10"/>
  <c r="O145" i="10"/>
  <c r="S146" i="10"/>
  <c r="Q147" i="10"/>
  <c r="N148" i="10"/>
  <c r="Q149" i="10"/>
  <c r="P151" i="10"/>
  <c r="N169" i="10"/>
  <c r="P171" i="10"/>
  <c r="T177" i="10"/>
  <c r="O148" i="10"/>
  <c r="U158" i="10"/>
  <c r="O159" i="10"/>
  <c r="N177" i="10"/>
  <c r="R203" i="10"/>
  <c r="S156" i="10"/>
  <c r="O158" i="10"/>
  <c r="Q160" i="10"/>
  <c r="U166" i="10"/>
  <c r="O167" i="10"/>
  <c r="P178" i="10"/>
  <c r="N197" i="10"/>
  <c r="O152" i="10"/>
  <c r="S153" i="10"/>
  <c r="Q154" i="10"/>
  <c r="U155" i="10"/>
  <c r="R156" i="10"/>
  <c r="O160" i="10"/>
  <c r="S161" i="10"/>
  <c r="Q162" i="10"/>
  <c r="U163" i="10"/>
  <c r="R164" i="10"/>
  <c r="O168" i="10"/>
  <c r="S169" i="10"/>
  <c r="Q170" i="10"/>
  <c r="U171" i="10"/>
  <c r="R172" i="10"/>
  <c r="T174" i="10"/>
  <c r="O176" i="10"/>
  <c r="Q178" i="10"/>
  <c r="T181" i="10"/>
  <c r="N205" i="10"/>
  <c r="P207" i="10"/>
  <c r="N181" i="10"/>
  <c r="U181" i="10"/>
  <c r="S184" i="10"/>
  <c r="T185" i="10"/>
  <c r="U186" i="10"/>
  <c r="O187" i="10"/>
  <c r="Q188" i="10"/>
  <c r="S210" i="10"/>
  <c r="R154" i="10"/>
  <c r="R162" i="10"/>
  <c r="R170" i="10"/>
  <c r="S179" i="10"/>
  <c r="O181" i="10"/>
  <c r="N182" i="10"/>
  <c r="U185" i="10"/>
  <c r="O186" i="10"/>
  <c r="P187" i="10"/>
  <c r="U194" i="10"/>
  <c r="O195" i="10"/>
  <c r="Q196" i="10"/>
  <c r="S154" i="10"/>
  <c r="U156" i="10"/>
  <c r="R157" i="10"/>
  <c r="T159" i="10"/>
  <c r="S162" i="10"/>
  <c r="U164" i="10"/>
  <c r="R165" i="10"/>
  <c r="T167" i="10"/>
  <c r="S170" i="10"/>
  <c r="U172" i="10"/>
  <c r="R173" i="10"/>
  <c r="T175" i="10"/>
  <c r="R178" i="10"/>
  <c r="S178" i="10"/>
  <c r="T179" i="10"/>
  <c r="P183" i="10"/>
  <c r="S192" i="10"/>
  <c r="O194" i="10"/>
  <c r="U202" i="10"/>
  <c r="Q204" i="10"/>
  <c r="S209" i="10"/>
  <c r="R152" i="10"/>
  <c r="P153" i="10"/>
  <c r="O156" i="10"/>
  <c r="S157" i="10"/>
  <c r="Q158" i="10"/>
  <c r="N159" i="10"/>
  <c r="U159" i="10"/>
  <c r="R160" i="10"/>
  <c r="P161" i="10"/>
  <c r="O164" i="10"/>
  <c r="S165" i="10"/>
  <c r="Q166" i="10"/>
  <c r="N167" i="10"/>
  <c r="P169" i="10"/>
  <c r="O172" i="10"/>
  <c r="Q174" i="10"/>
  <c r="N175" i="10"/>
  <c r="P177" i="10"/>
  <c r="N179" i="10"/>
  <c r="P182" i="10"/>
  <c r="U193" i="10"/>
  <c r="S200" i="10"/>
  <c r="T201" i="10"/>
  <c r="O202" i="10"/>
  <c r="P203" i="10"/>
  <c r="O179" i="10"/>
  <c r="Q180" i="10"/>
  <c r="R187" i="10"/>
  <c r="T189" i="10"/>
  <c r="U201" i="10"/>
  <c r="S208" i="10"/>
  <c r="S177" i="10"/>
  <c r="P179" i="10"/>
  <c r="N189" i="10"/>
  <c r="P191" i="10"/>
  <c r="R195" i="10"/>
  <c r="T197" i="10"/>
  <c r="P193" i="10"/>
  <c r="P201" i="10"/>
  <c r="U212" i="10"/>
  <c r="O212" i="10"/>
  <c r="R182" i="10"/>
  <c r="T184" i="10"/>
  <c r="S187" i="10"/>
  <c r="U189" i="10"/>
  <c r="R190" i="10"/>
  <c r="T192" i="10"/>
  <c r="S195" i="10"/>
  <c r="U197" i="10"/>
  <c r="R198" i="10"/>
  <c r="T200" i="10"/>
  <c r="S203" i="10"/>
  <c r="U205" i="10"/>
  <c r="R206" i="10"/>
  <c r="T208" i="10"/>
  <c r="O210" i="10"/>
  <c r="N211" i="10"/>
  <c r="S182" i="10"/>
  <c r="Q183" i="10"/>
  <c r="N184" i="10"/>
  <c r="U184" i="10"/>
  <c r="R185" i="10"/>
  <c r="P186" i="10"/>
  <c r="T187" i="10"/>
  <c r="O189" i="10"/>
  <c r="S190" i="10"/>
  <c r="Q191" i="10"/>
  <c r="N192" i="10"/>
  <c r="U192" i="10"/>
  <c r="R193" i="10"/>
  <c r="P194" i="10"/>
  <c r="T195" i="10"/>
  <c r="O197" i="10"/>
  <c r="S198" i="10"/>
  <c r="Q199" i="10"/>
  <c r="N200" i="10"/>
  <c r="U200" i="10"/>
  <c r="R201" i="10"/>
  <c r="P202" i="10"/>
  <c r="T203" i="10"/>
  <c r="O205" i="10"/>
  <c r="S206" i="10"/>
  <c r="Q207" i="10"/>
  <c r="N208" i="10"/>
  <c r="U208" i="10"/>
  <c r="P209" i="10"/>
  <c r="N209" i="10"/>
  <c r="O211" i="10"/>
  <c r="U179" i="10"/>
  <c r="R180" i="10"/>
  <c r="P181" i="10"/>
  <c r="T182" i="10"/>
  <c r="O184" i="10"/>
  <c r="S185" i="10"/>
  <c r="Q186" i="10"/>
  <c r="N187" i="10"/>
  <c r="U187" i="10"/>
  <c r="R188" i="10"/>
  <c r="P189" i="10"/>
  <c r="T190" i="10"/>
  <c r="O192" i="10"/>
  <c r="S193" i="10"/>
  <c r="Q194" i="10"/>
  <c r="N195" i="10"/>
  <c r="U195" i="10"/>
  <c r="R196" i="10"/>
  <c r="P197" i="10"/>
  <c r="T198" i="10"/>
  <c r="O200" i="10"/>
  <c r="S201" i="10"/>
  <c r="Q202" i="10"/>
  <c r="N203" i="10"/>
  <c r="U203" i="10"/>
  <c r="R204" i="10"/>
  <c r="P205" i="10"/>
  <c r="T206" i="10"/>
  <c r="O208" i="10"/>
  <c r="Q209" i="10"/>
  <c r="O209" i="10"/>
  <c r="Q213" i="10"/>
  <c r="O213" i="10"/>
  <c r="R210" i="10"/>
  <c r="P211" i="10"/>
  <c r="O214" i="10"/>
  <c r="Q216" i="10"/>
  <c r="N217" i="10"/>
  <c r="R218" i="10"/>
  <c r="P219" i="10"/>
  <c r="O222" i="10"/>
  <c r="Q224" i="10"/>
  <c r="N225" i="10"/>
  <c r="R226" i="10"/>
  <c r="P227" i="10"/>
  <c r="O230" i="10"/>
  <c r="Q232" i="10"/>
  <c r="N233" i="10"/>
  <c r="R234" i="10"/>
  <c r="P235" i="10"/>
  <c r="O238" i="10"/>
  <c r="R213" i="10"/>
  <c r="T215" i="10"/>
  <c r="S218" i="10"/>
  <c r="U220" i="10"/>
  <c r="R221" i="10"/>
  <c r="T223" i="10"/>
  <c r="S226" i="10"/>
  <c r="U228" i="10"/>
  <c r="R229" i="10"/>
  <c r="T231" i="10"/>
  <c r="S234" i="10"/>
  <c r="U236" i="10"/>
  <c r="R237" i="10"/>
  <c r="T239" i="10"/>
  <c r="O240" i="10"/>
  <c r="S213" i="10"/>
  <c r="Q214" i="10"/>
  <c r="N215" i="10"/>
  <c r="U215" i="10"/>
  <c r="R216" i="10"/>
  <c r="P217" i="10"/>
  <c r="O220" i="10"/>
  <c r="S221" i="10"/>
  <c r="Q222" i="10"/>
  <c r="N223" i="10"/>
  <c r="U223" i="10"/>
  <c r="R224" i="10"/>
  <c r="P225" i="10"/>
  <c r="O228" i="10"/>
  <c r="S229" i="10"/>
  <c r="Q230" i="10"/>
  <c r="N231" i="10"/>
  <c r="U231" i="10"/>
  <c r="R232" i="10"/>
  <c r="P233" i="10"/>
  <c r="O236" i="10"/>
  <c r="S237" i="10"/>
  <c r="Q238" i="10"/>
  <c r="N239" i="10"/>
  <c r="U239" i="10"/>
  <c r="O241" i="10"/>
  <c r="R211" i="10"/>
  <c r="P212" i="10"/>
  <c r="O215" i="10"/>
  <c r="S216" i="10"/>
  <c r="Q217" i="10"/>
  <c r="N218" i="10"/>
  <c r="U218" i="10"/>
  <c r="R219" i="10"/>
  <c r="P220" i="10"/>
  <c r="O223" i="10"/>
  <c r="S224" i="10"/>
  <c r="Q225" i="10"/>
  <c r="N226" i="10"/>
  <c r="U226" i="10"/>
  <c r="R227" i="10"/>
  <c r="P228" i="10"/>
  <c r="O231" i="10"/>
  <c r="S232" i="10"/>
  <c r="Q233" i="10"/>
  <c r="N234" i="10"/>
  <c r="U234" i="10"/>
  <c r="R235" i="10"/>
  <c r="P236" i="10"/>
  <c r="T237" i="10"/>
  <c r="O239" i="10"/>
  <c r="P241" i="10"/>
  <c r="O243" i="10"/>
  <c r="S211" i="10"/>
  <c r="Q212" i="10"/>
  <c r="N213" i="10"/>
  <c r="U213" i="10"/>
  <c r="R214" i="10"/>
  <c r="P215" i="10"/>
  <c r="O218" i="10"/>
  <c r="S219" i="10"/>
  <c r="Q220" i="10"/>
  <c r="N221" i="10"/>
  <c r="U221" i="10"/>
  <c r="R222" i="10"/>
  <c r="P223" i="10"/>
  <c r="O226" i="10"/>
  <c r="S227" i="10"/>
  <c r="Q228" i="10"/>
  <c r="N229" i="10"/>
  <c r="U229" i="10"/>
  <c r="R230" i="10"/>
  <c r="P231" i="10"/>
  <c r="O234" i="10"/>
  <c r="S235" i="10"/>
  <c r="Q236" i="10"/>
  <c r="N237" i="10"/>
  <c r="R238" i="10"/>
  <c r="P239" i="10"/>
  <c r="Q239" i="10"/>
  <c r="O242" i="10"/>
  <c r="U240" i="10"/>
  <c r="S241" i="10"/>
  <c r="T242" i="10"/>
  <c r="S242" i="10"/>
  <c r="U242" i="10"/>
  <c r="R243" i="10"/>
  <c r="P244" i="10"/>
  <c r="T245" i="10"/>
  <c r="S248" i="10"/>
  <c r="U250" i="10"/>
  <c r="R251" i="10"/>
  <c r="P252" i="10"/>
  <c r="T253" i="10"/>
  <c r="S256" i="10"/>
  <c r="U258" i="10"/>
  <c r="R259" i="10"/>
  <c r="P260" i="10"/>
  <c r="T261" i="10"/>
  <c r="S264" i="10"/>
  <c r="N266" i="10"/>
  <c r="U266" i="10"/>
  <c r="R267" i="10"/>
  <c r="P268" i="10"/>
  <c r="T269" i="10"/>
  <c r="N271" i="10"/>
  <c r="T271" i="10"/>
  <c r="Q244" i="10"/>
  <c r="Q252" i="10"/>
  <c r="Q260" i="10"/>
  <c r="Q268" i="10"/>
  <c r="N273" i="10"/>
  <c r="N240" i="10"/>
  <c r="R241" i="10"/>
  <c r="P242" i="10"/>
  <c r="O245" i="10"/>
  <c r="S246" i="10"/>
  <c r="Q247" i="10"/>
  <c r="U248" i="10"/>
  <c r="R249" i="10"/>
  <c r="O253" i="10"/>
  <c r="S254" i="10"/>
  <c r="Q255" i="10"/>
  <c r="N256" i="10"/>
  <c r="U256" i="10"/>
  <c r="R257" i="10"/>
  <c r="P258" i="10"/>
  <c r="O261" i="10"/>
  <c r="S262" i="10"/>
  <c r="U264" i="10"/>
  <c r="R265" i="10"/>
  <c r="T270" i="10"/>
  <c r="P271" i="10"/>
  <c r="O271" i="10"/>
  <c r="Q242" i="10"/>
  <c r="N243" i="10"/>
  <c r="U243" i="10"/>
  <c r="R244" i="10"/>
  <c r="P245" i="10"/>
  <c r="T246" i="10"/>
  <c r="O248" i="10"/>
  <c r="S249" i="10"/>
  <c r="Q250" i="10"/>
  <c r="N251" i="10"/>
  <c r="U251" i="10"/>
  <c r="R252" i="10"/>
  <c r="P253" i="10"/>
  <c r="T254" i="10"/>
  <c r="O256" i="10"/>
  <c r="S257" i="10"/>
  <c r="Q258" i="10"/>
  <c r="N259" i="10"/>
  <c r="U259" i="10"/>
  <c r="R260" i="10"/>
  <c r="P261" i="10"/>
  <c r="T262" i="10"/>
  <c r="O264" i="10"/>
  <c r="S265" i="10"/>
  <c r="Q266" i="10"/>
  <c r="N267" i="10"/>
  <c r="U267" i="10"/>
  <c r="R268" i="10"/>
  <c r="P269" i="10"/>
  <c r="Q245" i="10"/>
  <c r="N246" i="10"/>
  <c r="P248" i="10"/>
  <c r="O251" i="10"/>
  <c r="Q253" i="10"/>
  <c r="N254" i="10"/>
  <c r="P256" i="10"/>
  <c r="O259" i="10"/>
  <c r="Q261" i="10"/>
  <c r="N262" i="10"/>
  <c r="P264" i="10"/>
  <c r="O267" i="10"/>
  <c r="Q269" i="10"/>
  <c r="N270" i="10"/>
  <c r="O272" i="10"/>
  <c r="Q240" i="10"/>
  <c r="N241" i="10"/>
  <c r="U241" i="10"/>
  <c r="R242" i="10"/>
  <c r="P243" i="10"/>
  <c r="O246" i="10"/>
  <c r="S247" i="10"/>
  <c r="Q248" i="10"/>
  <c r="N249" i="10"/>
  <c r="U249" i="10"/>
  <c r="R250" i="10"/>
  <c r="P251" i="10"/>
  <c r="O254" i="10"/>
  <c r="S255" i="10"/>
  <c r="Q256" i="10"/>
  <c r="N257" i="10"/>
  <c r="U257" i="10"/>
  <c r="R258" i="10"/>
  <c r="P259" i="10"/>
  <c r="O262" i="10"/>
  <c r="S263" i="10"/>
  <c r="Q264" i="10"/>
  <c r="N265" i="10"/>
  <c r="U265" i="10"/>
  <c r="R266" i="10"/>
  <c r="P267" i="10"/>
  <c r="T268" i="10"/>
  <c r="O270" i="10"/>
  <c r="S250" i="10"/>
  <c r="S258" i="10"/>
  <c r="S266" i="10"/>
  <c r="R271" i="10"/>
  <c r="Q272" i="10"/>
  <c r="S273" i="10"/>
  <c r="Q274" i="10"/>
  <c r="N275" i="10"/>
  <c r="U275" i="10"/>
  <c r="R276" i="10"/>
  <c r="P277" i="10"/>
  <c r="O280" i="10"/>
  <c r="S281" i="10"/>
  <c r="Q282" i="10"/>
  <c r="N283" i="10"/>
  <c r="U283" i="10"/>
  <c r="R284" i="10"/>
  <c r="P285" i="10"/>
  <c r="O288" i="10"/>
  <c r="S289" i="10"/>
  <c r="Q290" i="10"/>
  <c r="N291" i="10"/>
  <c r="U291" i="10"/>
  <c r="R292" i="10"/>
  <c r="P293" i="10"/>
  <c r="O296" i="10"/>
  <c r="S297" i="10"/>
  <c r="Q298" i="10"/>
  <c r="N299" i="10"/>
  <c r="U299" i="10"/>
  <c r="R300" i="10"/>
  <c r="P301" i="10"/>
  <c r="O304" i="10"/>
  <c r="N307" i="10"/>
  <c r="U307" i="10"/>
  <c r="P272" i="10"/>
  <c r="T273" i="10"/>
  <c r="O275" i="10"/>
  <c r="S276" i="10"/>
  <c r="Q277" i="10"/>
  <c r="N278" i="10"/>
  <c r="U278" i="10"/>
  <c r="R279" i="10"/>
  <c r="P280" i="10"/>
  <c r="T281" i="10"/>
  <c r="O283" i="10"/>
  <c r="S284" i="10"/>
  <c r="Q285" i="10"/>
  <c r="N286" i="10"/>
  <c r="U286" i="10"/>
  <c r="R287" i="10"/>
  <c r="P288" i="10"/>
  <c r="T289" i="10"/>
  <c r="O291" i="10"/>
  <c r="S292" i="10"/>
  <c r="Q293" i="10"/>
  <c r="N294" i="10"/>
  <c r="U294" i="10"/>
  <c r="R295" i="10"/>
  <c r="P296" i="10"/>
  <c r="T297" i="10"/>
  <c r="O299" i="10"/>
  <c r="S300" i="10"/>
  <c r="U302" i="10"/>
  <c r="R303" i="10"/>
  <c r="Q306" i="10"/>
  <c r="S271" i="10"/>
  <c r="U273" i="10"/>
  <c r="R274" i="10"/>
  <c r="P275" i="10"/>
  <c r="T276" i="10"/>
  <c r="O278" i="10"/>
  <c r="S279" i="10"/>
  <c r="Q280" i="10"/>
  <c r="N281" i="10"/>
  <c r="U281" i="10"/>
  <c r="R282" i="10"/>
  <c r="P283" i="10"/>
  <c r="T284" i="10"/>
  <c r="O286" i="10"/>
  <c r="S287" i="10"/>
  <c r="Q288" i="10"/>
  <c r="N289" i="10"/>
  <c r="U289" i="10"/>
  <c r="R290" i="10"/>
  <c r="P291" i="10"/>
  <c r="T292" i="10"/>
  <c r="O294" i="10"/>
  <c r="S295" i="10"/>
  <c r="Q296" i="10"/>
  <c r="N297" i="10"/>
  <c r="U297" i="10"/>
  <c r="R298" i="10"/>
  <c r="P299" i="10"/>
  <c r="O302" i="10"/>
  <c r="S303" i="10"/>
  <c r="Q304" i="10"/>
  <c r="P305" i="10"/>
  <c r="P307" i="10"/>
  <c r="U310" i="10"/>
  <c r="O273" i="10"/>
  <c r="S274" i="10"/>
  <c r="Q275" i="10"/>
  <c r="U276" i="10"/>
  <c r="R277" i="10"/>
  <c r="O281" i="10"/>
  <c r="S282" i="10"/>
  <c r="Q283" i="10"/>
  <c r="U284" i="10"/>
  <c r="R285" i="10"/>
  <c r="P286" i="10"/>
  <c r="O289" i="10"/>
  <c r="S290" i="10"/>
  <c r="Q291" i="10"/>
  <c r="U292" i="10"/>
  <c r="R293" i="10"/>
  <c r="O297" i="10"/>
  <c r="S298" i="10"/>
  <c r="Q299" i="10"/>
  <c r="U300" i="10"/>
  <c r="R301" i="10"/>
  <c r="P302" i="10"/>
  <c r="S306" i="10"/>
  <c r="P309" i="10"/>
  <c r="O310" i="10"/>
  <c r="U271" i="10"/>
  <c r="R272" i="10"/>
  <c r="P273" i="10"/>
  <c r="O276" i="10"/>
  <c r="S277" i="10"/>
  <c r="Q278" i="10"/>
  <c r="N279" i="10"/>
  <c r="U279" i="10"/>
  <c r="R280" i="10"/>
  <c r="P281" i="10"/>
  <c r="O284" i="10"/>
  <c r="S285" i="10"/>
  <c r="Q286" i="10"/>
  <c r="N287" i="10"/>
  <c r="U287" i="10"/>
  <c r="R288" i="10"/>
  <c r="P289" i="10"/>
  <c r="O292" i="10"/>
  <c r="S293" i="10"/>
  <c r="Q294" i="10"/>
  <c r="N295" i="10"/>
  <c r="U295" i="10"/>
  <c r="R296" i="10"/>
  <c r="P297" i="10"/>
  <c r="O300" i="10"/>
  <c r="S301" i="10"/>
  <c r="Q302" i="10"/>
  <c r="N303" i="10"/>
  <c r="U303" i="10"/>
  <c r="R304" i="10"/>
  <c r="R306" i="10"/>
  <c r="S272" i="10"/>
  <c r="T277" i="10"/>
  <c r="O279" i="10"/>
  <c r="S280" i="10"/>
  <c r="T285" i="10"/>
  <c r="O287" i="10"/>
  <c r="T293" i="10"/>
  <c r="O295" i="10"/>
  <c r="S304" i="10"/>
  <c r="R305" i="10"/>
  <c r="Q308" i="10"/>
  <c r="S309" i="10"/>
  <c r="R309" i="10"/>
  <c r="U309" i="10"/>
  <c r="S305" i="10"/>
  <c r="O311" i="10"/>
  <c r="N311" i="10"/>
  <c r="Q311" i="10"/>
  <c r="N309" i="10"/>
  <c r="R310" i="10"/>
  <c r="P311" i="10"/>
  <c r="O314" i="10"/>
  <c r="Q316" i="10"/>
  <c r="N317" i="10"/>
  <c r="U317" i="10"/>
  <c r="R318" i="10"/>
  <c r="P319" i="10"/>
  <c r="O322" i="10"/>
  <c r="T323" i="10"/>
  <c r="O325" i="10"/>
  <c r="U326" i="10"/>
  <c r="R329" i="10"/>
  <c r="T331" i="10"/>
  <c r="P336" i="10"/>
  <c r="R313" i="10"/>
  <c r="Q319" i="10"/>
  <c r="R321" i="10"/>
  <c r="O328" i="10"/>
  <c r="N331" i="10"/>
  <c r="R308" i="10"/>
  <c r="T310" i="10"/>
  <c r="O312" i="10"/>
  <c r="S313" i="10"/>
  <c r="Q314" i="10"/>
  <c r="N315" i="10"/>
  <c r="U315" i="10"/>
  <c r="R316" i="10"/>
  <c r="P317" i="10"/>
  <c r="T318" i="10"/>
  <c r="O320" i="10"/>
  <c r="S321" i="10"/>
  <c r="Q322" i="10"/>
  <c r="O323" i="10"/>
  <c r="O324" i="10"/>
  <c r="N326" i="10"/>
  <c r="Q309" i="10"/>
  <c r="N310" i="10"/>
  <c r="R311" i="10"/>
  <c r="P312" i="10"/>
  <c r="T313" i="10"/>
  <c r="O315" i="10"/>
  <c r="S316" i="10"/>
  <c r="Q317" i="10"/>
  <c r="N318" i="10"/>
  <c r="U318" i="10"/>
  <c r="R319" i="10"/>
  <c r="P320" i="10"/>
  <c r="T321" i="10"/>
  <c r="P323" i="10"/>
  <c r="P324" i="10"/>
  <c r="R325" i="10"/>
  <c r="O326" i="10"/>
  <c r="N327" i="10"/>
  <c r="P333" i="10"/>
  <c r="Q312" i="10"/>
  <c r="N313" i="10"/>
  <c r="P315" i="10"/>
  <c r="O318" i="10"/>
  <c r="Q320" i="10"/>
  <c r="N321" i="10"/>
  <c r="Q324" i="10"/>
  <c r="S325" i="10"/>
  <c r="U335" i="10"/>
  <c r="S335" i="10"/>
  <c r="T341" i="10"/>
  <c r="U341" i="10"/>
  <c r="T311" i="10"/>
  <c r="O313" i="10"/>
  <c r="S314" i="10"/>
  <c r="N316" i="10"/>
  <c r="R317" i="10"/>
  <c r="T319" i="10"/>
  <c r="O321" i="10"/>
  <c r="S322" i="10"/>
  <c r="U325" i="10"/>
  <c r="Q327" i="10"/>
  <c r="Q330" i="10"/>
  <c r="T352" i="10"/>
  <c r="P313" i="10"/>
  <c r="S317" i="10"/>
  <c r="N319" i="10"/>
  <c r="P321" i="10"/>
  <c r="R323" i="10"/>
  <c r="S324" i="10"/>
  <c r="R326" i="10"/>
  <c r="U327" i="10"/>
  <c r="S334" i="10"/>
  <c r="P325" i="10"/>
  <c r="N325" i="10"/>
  <c r="S351" i="10"/>
  <c r="P327" i="10"/>
  <c r="T328" i="10"/>
  <c r="O330" i="10"/>
  <c r="S331" i="10"/>
  <c r="Q332" i="10"/>
  <c r="N333" i="10"/>
  <c r="U333" i="10"/>
  <c r="R334" i="10"/>
  <c r="P335" i="10"/>
  <c r="N336" i="10"/>
  <c r="R338" i="10"/>
  <c r="N343" i="10"/>
  <c r="N352" i="10"/>
  <c r="O333" i="10"/>
  <c r="Q335" i="10"/>
  <c r="O336" i="10"/>
  <c r="S338" i="10"/>
  <c r="S341" i="10"/>
  <c r="U342" i="10"/>
  <c r="O343" i="10"/>
  <c r="Q344" i="10"/>
  <c r="S349" i="10"/>
  <c r="U350" i="10"/>
  <c r="S329" i="10"/>
  <c r="U331" i="10"/>
  <c r="R332" i="10"/>
  <c r="N338" i="10"/>
  <c r="O342" i="10"/>
  <c r="P343" i="10"/>
  <c r="T349" i="10"/>
  <c r="O350" i="10"/>
  <c r="R335" i="10"/>
  <c r="P339" i="10"/>
  <c r="S340" i="10"/>
  <c r="S348" i="10"/>
  <c r="Q328" i="10"/>
  <c r="N329" i="10"/>
  <c r="P331" i="10"/>
  <c r="O334" i="10"/>
  <c r="N337" i="10"/>
  <c r="U337" i="10"/>
  <c r="S336" i="10"/>
  <c r="U339" i="10"/>
  <c r="S339" i="10"/>
  <c r="T339" i="10"/>
  <c r="R343" i="10"/>
  <c r="T345" i="10"/>
  <c r="R355" i="10"/>
  <c r="P337" i="10"/>
  <c r="R339" i="10"/>
  <c r="N345" i="10"/>
  <c r="P347" i="10"/>
  <c r="Q340" i="10"/>
  <c r="O346" i="10"/>
  <c r="S347" i="10"/>
  <c r="Q348" i="10"/>
  <c r="R354" i="10"/>
  <c r="R340" i="10"/>
  <c r="P341" i="10"/>
  <c r="R348" i="10"/>
  <c r="P349" i="10"/>
  <c r="U352" i="10"/>
  <c r="Q353" i="10"/>
  <c r="U354" i="10"/>
  <c r="T340" i="10"/>
  <c r="S343" i="10"/>
  <c r="U345" i="10"/>
  <c r="R346" i="10"/>
  <c r="T348" i="10"/>
  <c r="U351" i="10"/>
  <c r="O352" i="10"/>
  <c r="O354" i="10"/>
  <c r="N355" i="10"/>
  <c r="Q339" i="10"/>
  <c r="N340" i="10"/>
  <c r="U340" i="10"/>
  <c r="R341" i="10"/>
  <c r="P342" i="10"/>
  <c r="T343" i="10"/>
  <c r="O345" i="10"/>
  <c r="S346" i="10"/>
  <c r="Q347" i="10"/>
  <c r="N348" i="10"/>
  <c r="U348" i="10"/>
  <c r="R349" i="10"/>
  <c r="P350" i="10"/>
  <c r="N351" i="10"/>
  <c r="P352" i="10"/>
  <c r="Q356" i="10"/>
  <c r="O351" i="10"/>
  <c r="U353" i="10"/>
  <c r="R353" i="10"/>
  <c r="P354" i="10"/>
  <c r="O357" i="10"/>
  <c r="S358" i="10"/>
  <c r="Q359" i="10"/>
  <c r="N360" i="10"/>
  <c r="U360" i="10"/>
  <c r="R361" i="10"/>
  <c r="P362" i="10"/>
  <c r="O365" i="10"/>
  <c r="O367" i="10"/>
  <c r="O370" i="10"/>
  <c r="Q370" i="10"/>
  <c r="P370" i="10"/>
  <c r="Q354" i="10"/>
  <c r="U355" i="10"/>
  <c r="R356" i="10"/>
  <c r="O360" i="10"/>
  <c r="S361" i="10"/>
  <c r="Q362" i="10"/>
  <c r="U363" i="10"/>
  <c r="R364" i="10"/>
  <c r="P365" i="10"/>
  <c r="P367" i="10"/>
  <c r="N370" i="10"/>
  <c r="S356" i="10"/>
  <c r="T361" i="10"/>
  <c r="S364" i="10"/>
  <c r="Q365" i="10"/>
  <c r="S366" i="10"/>
  <c r="P363" i="10"/>
  <c r="T366" i="10"/>
  <c r="P368" i="10"/>
  <c r="U366" i="10"/>
  <c r="R367" i="10"/>
  <c r="U369" i="10"/>
  <c r="O356" i="10"/>
  <c r="S357" i="10"/>
  <c r="Q358" i="10"/>
  <c r="N359" i="10"/>
  <c r="U359" i="10"/>
  <c r="R360" i="10"/>
  <c r="P361" i="10"/>
  <c r="O364" i="10"/>
  <c r="T365" i="10"/>
  <c r="S367" i="10"/>
  <c r="O369" i="10"/>
  <c r="N366" i="10"/>
  <c r="N367" i="10"/>
  <c r="T367" i="10"/>
  <c r="R368" i="10"/>
  <c r="O366" i="10"/>
  <c r="U367" i="10"/>
  <c r="S368" i="10"/>
  <c r="R369" i="10"/>
  <c r="S374" i="10"/>
  <c r="Q375" i="10"/>
  <c r="U376" i="10"/>
  <c r="R377" i="10"/>
  <c r="P378" i="10"/>
  <c r="T381" i="10"/>
  <c r="U381" i="10"/>
  <c r="R372" i="10"/>
  <c r="Q378" i="10"/>
  <c r="P383" i="10"/>
  <c r="T369" i="10"/>
  <c r="O371" i="10"/>
  <c r="S372" i="10"/>
  <c r="Q373" i="10"/>
  <c r="N374" i="10"/>
  <c r="U374" i="10"/>
  <c r="R375" i="10"/>
  <c r="P376" i="10"/>
  <c r="T377" i="10"/>
  <c r="O379" i="10"/>
  <c r="T380" i="10"/>
  <c r="P382" i="10"/>
  <c r="Q368" i="10"/>
  <c r="N369" i="10"/>
  <c r="R370" i="10"/>
  <c r="P371" i="10"/>
  <c r="T372" i="10"/>
  <c r="O374" i="10"/>
  <c r="S375" i="10"/>
  <c r="Q376" i="10"/>
  <c r="N377" i="10"/>
  <c r="U377" i="10"/>
  <c r="R378" i="10"/>
  <c r="P379" i="10"/>
  <c r="U380" i="10"/>
  <c r="Q382" i="10"/>
  <c r="S370" i="10"/>
  <c r="Q371" i="10"/>
  <c r="N372" i="10"/>
  <c r="U372" i="10"/>
  <c r="R373" i="10"/>
  <c r="P374" i="10"/>
  <c r="O377" i="10"/>
  <c r="Q379" i="10"/>
  <c r="N380" i="10"/>
  <c r="Q381" i="10"/>
  <c r="O372" i="10"/>
  <c r="Q374" i="10"/>
  <c r="O380" i="10"/>
  <c r="T373" i="10"/>
  <c r="S376" i="10"/>
  <c r="P380" i="10"/>
  <c r="R381" i="10"/>
  <c r="Q380" i="10"/>
  <c r="O383" i="10"/>
  <c r="S384" i="10"/>
  <c r="Q385" i="10"/>
  <c r="N386" i="10"/>
  <c r="U386" i="10"/>
  <c r="R387" i="10"/>
  <c r="P388" i="10"/>
  <c r="T389" i="10"/>
  <c r="O391" i="10"/>
  <c r="S392" i="10"/>
  <c r="Q393" i="10"/>
  <c r="N394" i="10"/>
  <c r="U394" i="10"/>
  <c r="R395" i="10"/>
  <c r="P396" i="10"/>
  <c r="T397" i="10"/>
  <c r="P398" i="10"/>
  <c r="R382" i="10"/>
  <c r="O386" i="10"/>
  <c r="Q388" i="10"/>
  <c r="N389" i="10"/>
  <c r="R390" i="10"/>
  <c r="P391" i="10"/>
  <c r="O394" i="10"/>
  <c r="Q396" i="10"/>
  <c r="N397" i="10"/>
  <c r="R399" i="10"/>
  <c r="S382" i="10"/>
  <c r="Q383" i="10"/>
  <c r="N384" i="10"/>
  <c r="U384" i="10"/>
  <c r="R385" i="10"/>
  <c r="P386" i="10"/>
  <c r="O389" i="10"/>
  <c r="S390" i="10"/>
  <c r="Q391" i="10"/>
  <c r="N392" i="10"/>
  <c r="U392" i="10"/>
  <c r="R393" i="10"/>
  <c r="P394" i="10"/>
  <c r="O397" i="10"/>
  <c r="Q398" i="10"/>
  <c r="T382" i="10"/>
  <c r="O384" i="10"/>
  <c r="S385" i="10"/>
  <c r="N387" i="10"/>
  <c r="U387" i="10"/>
  <c r="R388" i="10"/>
  <c r="T390" i="10"/>
  <c r="S393" i="10"/>
  <c r="N395" i="10"/>
  <c r="U395" i="10"/>
  <c r="R396" i="10"/>
  <c r="P402" i="10"/>
  <c r="P384" i="10"/>
  <c r="O387" i="10"/>
  <c r="Q389" i="10"/>
  <c r="N390" i="10"/>
  <c r="P392" i="10"/>
  <c r="O395" i="10"/>
  <c r="Q397" i="10"/>
  <c r="S383" i="10"/>
  <c r="U385" i="10"/>
  <c r="R386" i="10"/>
  <c r="P387" i="10"/>
  <c r="S391" i="10"/>
  <c r="U393" i="10"/>
  <c r="R394" i="10"/>
  <c r="P395" i="10"/>
  <c r="N399" i="10"/>
  <c r="T400" i="10"/>
  <c r="S386" i="10"/>
  <c r="S394" i="10"/>
  <c r="N400" i="10"/>
  <c r="T401" i="10"/>
  <c r="S404" i="10"/>
  <c r="N406" i="10"/>
  <c r="U406" i="10"/>
  <c r="R407" i="10"/>
  <c r="T409" i="10"/>
  <c r="U410" i="10"/>
  <c r="P421" i="10"/>
  <c r="Q426" i="10"/>
  <c r="T411" i="10"/>
  <c r="R423" i="10"/>
  <c r="T399" i="10"/>
  <c r="O401" i="10"/>
  <c r="S402" i="10"/>
  <c r="Q403" i="10"/>
  <c r="N404" i="10"/>
  <c r="U404" i="10"/>
  <c r="R405" i="10"/>
  <c r="P406" i="10"/>
  <c r="T407" i="10"/>
  <c r="O409" i="10"/>
  <c r="P410" i="10"/>
  <c r="N410" i="10"/>
  <c r="N411" i="10"/>
  <c r="S423" i="10"/>
  <c r="U424" i="10"/>
  <c r="Q412" i="10"/>
  <c r="P413" i="10"/>
  <c r="Q418" i="10"/>
  <c r="S422" i="10"/>
  <c r="O424" i="10"/>
  <c r="T427" i="10"/>
  <c r="Q410" i="10"/>
  <c r="R415" i="10"/>
  <c r="R425" i="10"/>
  <c r="N427" i="10"/>
  <c r="P399" i="10"/>
  <c r="O402" i="10"/>
  <c r="S403" i="10"/>
  <c r="Q404" i="10"/>
  <c r="N405" i="10"/>
  <c r="U405" i="10"/>
  <c r="R406" i="10"/>
  <c r="P407" i="10"/>
  <c r="T408" i="10"/>
  <c r="S415" i="10"/>
  <c r="U416" i="10"/>
  <c r="P429" i="10"/>
  <c r="S410" i="10"/>
  <c r="S414" i="10"/>
  <c r="O416" i="10"/>
  <c r="T419" i="10"/>
  <c r="O425" i="10"/>
  <c r="N425" i="10"/>
  <c r="R417" i="10"/>
  <c r="N419" i="10"/>
  <c r="O412" i="10"/>
  <c r="S413" i="10"/>
  <c r="Q414" i="10"/>
  <c r="N415" i="10"/>
  <c r="U415" i="10"/>
  <c r="R416" i="10"/>
  <c r="P417" i="10"/>
  <c r="O420" i="10"/>
  <c r="S421" i="10"/>
  <c r="Q422" i="10"/>
  <c r="N423" i="10"/>
  <c r="U423" i="10"/>
  <c r="R424" i="10"/>
  <c r="P425" i="10"/>
  <c r="O428" i="10"/>
  <c r="S429" i="10"/>
  <c r="S411" i="10"/>
  <c r="N413" i="10"/>
  <c r="U413" i="10"/>
  <c r="R414" i="10"/>
  <c r="P415" i="10"/>
  <c r="O418" i="10"/>
  <c r="S419" i="10"/>
  <c r="Q420" i="10"/>
  <c r="N421" i="10"/>
  <c r="U421" i="10"/>
  <c r="R422" i="10"/>
  <c r="P423" i="10"/>
  <c r="O426" i="10"/>
  <c r="S427" i="10"/>
  <c r="Q428" i="10"/>
  <c r="N429" i="10"/>
  <c r="U429" i="10"/>
  <c r="O413" i="10"/>
  <c r="Q415" i="10"/>
  <c r="N416" i="10"/>
  <c r="P418" i="10"/>
  <c r="O421" i="10"/>
  <c r="Q423" i="10"/>
  <c r="N424" i="10"/>
  <c r="P426" i="10"/>
  <c r="O429" i="10"/>
  <c r="U411" i="10"/>
  <c r="R412" i="10"/>
  <c r="S417" i="10"/>
  <c r="U419" i="10"/>
  <c r="R420" i="10"/>
  <c r="S425" i="10"/>
  <c r="U427" i="10"/>
  <c r="R428" i="10"/>
  <c r="Q413" i="10"/>
  <c r="O419" i="10"/>
  <c r="Q421" i="10"/>
  <c r="O427" i="10"/>
  <c r="S428" i="10"/>
  <c r="Q429" i="10"/>
  <c r="P419" i="10"/>
  <c r="P427" i="10"/>
  <c r="U43" i="9"/>
  <c r="O50" i="9"/>
  <c r="O54" i="9"/>
  <c r="Q63" i="9"/>
  <c r="Q69" i="9"/>
  <c r="Q73" i="9"/>
  <c r="Q75" i="9"/>
  <c r="Q77" i="9"/>
  <c r="O86" i="9"/>
  <c r="Q33" i="9"/>
  <c r="Q44" i="9"/>
  <c r="Q52" i="9"/>
  <c r="Q56" i="9"/>
  <c r="Q65" i="9"/>
  <c r="Q88" i="9"/>
  <c r="O8" i="9"/>
  <c r="S57" i="9"/>
  <c r="S7" i="9"/>
  <c r="Q24" i="9"/>
  <c r="Q28" i="9"/>
  <c r="Q41" i="9"/>
  <c r="O70" i="9"/>
  <c r="O74" i="9"/>
  <c r="Q80" i="9"/>
  <c r="S81" i="9"/>
  <c r="Q17" i="9"/>
  <c r="O94" i="9"/>
  <c r="Q64" i="9"/>
  <c r="Q79" i="9"/>
  <c r="Q81" i="9"/>
  <c r="O90" i="9"/>
  <c r="Q123" i="9"/>
  <c r="Q131" i="9"/>
  <c r="Q133" i="9"/>
  <c r="Q154" i="9"/>
  <c r="R155" i="9"/>
  <c r="Q223" i="9"/>
  <c r="Q227" i="9"/>
  <c r="R236" i="9"/>
  <c r="N237" i="9"/>
  <c r="Q259" i="9"/>
  <c r="R260" i="9"/>
  <c r="Q96" i="9"/>
  <c r="O118" i="9"/>
  <c r="R135" i="9"/>
  <c r="R139" i="9"/>
  <c r="R143" i="9"/>
  <c r="Q146" i="9"/>
  <c r="Q160" i="9"/>
  <c r="Q165" i="9"/>
  <c r="T172" i="9"/>
  <c r="T176" i="9"/>
  <c r="U218" i="9"/>
  <c r="R224" i="9"/>
  <c r="R228" i="9"/>
  <c r="Q255" i="9"/>
  <c r="Q100" i="9"/>
  <c r="R101" i="9"/>
  <c r="Q104" i="9"/>
  <c r="R105" i="9"/>
  <c r="Q108" i="9"/>
  <c r="R109" i="9"/>
  <c r="Q112" i="9"/>
  <c r="R113" i="9"/>
  <c r="Q116" i="9"/>
  <c r="O122" i="9"/>
  <c r="R137" i="9"/>
  <c r="Q153" i="9"/>
  <c r="Q155" i="9"/>
  <c r="T180" i="9"/>
  <c r="P209" i="9"/>
  <c r="R220" i="9"/>
  <c r="Q247" i="9"/>
  <c r="Q251" i="9"/>
  <c r="O126" i="9"/>
  <c r="O132" i="9"/>
  <c r="U164" i="9"/>
  <c r="T184" i="9"/>
  <c r="P205" i="9"/>
  <c r="Q120" i="9"/>
  <c r="R121" i="9"/>
  <c r="Q124" i="9"/>
  <c r="Q130" i="9"/>
  <c r="Q135" i="9"/>
  <c r="Q139" i="9"/>
  <c r="Q143" i="9"/>
  <c r="Q145" i="9"/>
  <c r="Q147" i="9"/>
  <c r="Q166" i="9"/>
  <c r="T188" i="9"/>
  <c r="T192" i="9"/>
  <c r="P201" i="9"/>
  <c r="N217" i="9"/>
  <c r="R248" i="9"/>
  <c r="R252" i="9"/>
  <c r="O148" i="9"/>
  <c r="O164" i="9"/>
  <c r="R324" i="9"/>
  <c r="N334" i="9"/>
  <c r="R340" i="9"/>
  <c r="R385" i="9"/>
  <c r="N410" i="9"/>
  <c r="Q263" i="9"/>
  <c r="S268" i="9"/>
  <c r="Q307" i="9"/>
  <c r="R308" i="9"/>
  <c r="N322" i="9"/>
  <c r="Q327" i="9"/>
  <c r="Q343" i="9"/>
  <c r="N351" i="9"/>
  <c r="Q363" i="9"/>
  <c r="U382" i="9"/>
  <c r="T426" i="9"/>
  <c r="Q428" i="9"/>
  <c r="R264" i="9"/>
  <c r="N314" i="9"/>
  <c r="N330" i="9"/>
  <c r="N338" i="9"/>
  <c r="N347" i="9"/>
  <c r="P373" i="9"/>
  <c r="N402" i="9"/>
  <c r="Q311" i="9"/>
  <c r="Q371" i="9"/>
  <c r="Q400" i="9"/>
  <c r="P298" i="9"/>
  <c r="T304" i="9"/>
  <c r="Q305" i="9"/>
  <c r="U306" i="9"/>
  <c r="O310" i="9"/>
  <c r="R312" i="9"/>
  <c r="T325" i="9"/>
  <c r="R336" i="9"/>
  <c r="T341" i="9"/>
  <c r="P352" i="9"/>
  <c r="P380" i="9"/>
  <c r="Q392" i="9"/>
  <c r="Q396" i="9"/>
  <c r="N398" i="9"/>
  <c r="T401" i="9"/>
  <c r="T422" i="9"/>
  <c r="T309" i="9"/>
  <c r="T317" i="9"/>
  <c r="P356" i="9"/>
  <c r="P360" i="9"/>
  <c r="P302" i="9"/>
  <c r="N318" i="9"/>
  <c r="Q331" i="9"/>
  <c r="T333" i="9"/>
  <c r="Q339" i="9"/>
  <c r="P353" i="9"/>
  <c r="P364" i="9"/>
  <c r="P368" i="9"/>
  <c r="Q388" i="9"/>
  <c r="N390" i="9"/>
  <c r="T425" i="9"/>
  <c r="Q427" i="9"/>
  <c r="T8" i="9"/>
  <c r="O25" i="9"/>
  <c r="T32" i="9"/>
  <c r="P41" i="9"/>
  <c r="T44" i="9"/>
  <c r="Q45" i="9"/>
  <c r="O13" i="9"/>
  <c r="P13" i="9"/>
  <c r="R20" i="9"/>
  <c r="R28" i="9"/>
  <c r="N45" i="9"/>
  <c r="O17" i="9"/>
  <c r="S20" i="9"/>
  <c r="S28" i="9"/>
  <c r="R12" i="9"/>
  <c r="R16" i="9"/>
  <c r="R24" i="9"/>
  <c r="R32" i="9"/>
  <c r="N41" i="9"/>
  <c r="R44" i="9"/>
  <c r="O45" i="9"/>
  <c r="S12" i="9"/>
  <c r="S16" i="9"/>
  <c r="N17" i="9"/>
  <c r="S24" i="9"/>
  <c r="N25" i="9"/>
  <c r="S32" i="9"/>
  <c r="N33" i="9"/>
  <c r="O41" i="9"/>
  <c r="S44" i="9"/>
  <c r="O78" i="9"/>
  <c r="Q78" i="9"/>
  <c r="N78" i="9"/>
  <c r="O33" i="9"/>
  <c r="T12" i="9"/>
  <c r="T16" i="9"/>
  <c r="T24" i="9"/>
  <c r="R7" i="9"/>
  <c r="U12" i="9"/>
  <c r="U16" i="9"/>
  <c r="P17" i="9"/>
  <c r="U24" i="9"/>
  <c r="P25" i="9"/>
  <c r="U32" i="9"/>
  <c r="P33" i="9"/>
  <c r="S36" i="9"/>
  <c r="P37" i="9"/>
  <c r="U44" i="9"/>
  <c r="O82" i="9"/>
  <c r="N82" i="9"/>
  <c r="P45" i="9"/>
  <c r="S46" i="9"/>
  <c r="P49" i="9"/>
  <c r="R57" i="9"/>
  <c r="N58" i="9"/>
  <c r="U61" i="9"/>
  <c r="P70" i="9"/>
  <c r="Q70" i="9"/>
  <c r="T81" i="9"/>
  <c r="R89" i="9"/>
  <c r="N90" i="9"/>
  <c r="O130" i="9"/>
  <c r="P48" i="9"/>
  <c r="O48" i="9"/>
  <c r="P58" i="9"/>
  <c r="T69" i="9"/>
  <c r="R77" i="9"/>
  <c r="U81" i="9"/>
  <c r="P90" i="9"/>
  <c r="T57" i="9"/>
  <c r="N66" i="9"/>
  <c r="P78" i="9"/>
  <c r="T89" i="9"/>
  <c r="Q90" i="9"/>
  <c r="P54" i="9"/>
  <c r="U57" i="9"/>
  <c r="P66" i="9"/>
  <c r="T77" i="9"/>
  <c r="R85" i="9"/>
  <c r="N86" i="9"/>
  <c r="U89" i="9"/>
  <c r="O134" i="9"/>
  <c r="Q134" i="9"/>
  <c r="P36" i="9"/>
  <c r="P40" i="9"/>
  <c r="P44" i="9"/>
  <c r="R61" i="9"/>
  <c r="R147" i="9"/>
  <c r="S147" i="9"/>
  <c r="Q138" i="9"/>
  <c r="O138" i="9"/>
  <c r="N130" i="9"/>
  <c r="N131" i="9"/>
  <c r="N133" i="9"/>
  <c r="T133" i="9"/>
  <c r="N134" i="9"/>
  <c r="P148" i="9"/>
  <c r="U151" i="9"/>
  <c r="U159" i="9"/>
  <c r="Q189" i="9"/>
  <c r="P189" i="9"/>
  <c r="Q221" i="9"/>
  <c r="P221" i="9"/>
  <c r="N221" i="9"/>
  <c r="S137" i="9"/>
  <c r="T147" i="9"/>
  <c r="P130" i="9"/>
  <c r="P131" i="9"/>
  <c r="P132" i="9"/>
  <c r="O133" i="9"/>
  <c r="P134" i="9"/>
  <c r="T137" i="9"/>
  <c r="P144" i="9"/>
  <c r="U147" i="9"/>
  <c r="S151" i="9"/>
  <c r="Q173" i="9"/>
  <c r="P173" i="9"/>
  <c r="O60" i="9"/>
  <c r="O64" i="9"/>
  <c r="O68" i="9"/>
  <c r="O72" i="9"/>
  <c r="O76" i="9"/>
  <c r="O80" i="9"/>
  <c r="O84" i="9"/>
  <c r="O88" i="9"/>
  <c r="O92" i="9"/>
  <c r="O96" i="9"/>
  <c r="P133" i="9"/>
  <c r="U137" i="9"/>
  <c r="N140" i="9"/>
  <c r="N129" i="9"/>
  <c r="P140" i="9"/>
  <c r="Q140" i="9"/>
  <c r="T159" i="9"/>
  <c r="R159" i="9"/>
  <c r="N152" i="9"/>
  <c r="Q161" i="9"/>
  <c r="N165" i="9"/>
  <c r="U168" i="9"/>
  <c r="S172" i="9"/>
  <c r="N173" i="9"/>
  <c r="U184" i="9"/>
  <c r="S188" i="9"/>
  <c r="N189" i="9"/>
  <c r="N212" i="9"/>
  <c r="U165" i="9"/>
  <c r="N166" i="9"/>
  <c r="R168" i="9"/>
  <c r="O173" i="9"/>
  <c r="R184" i="9"/>
  <c r="O189" i="9"/>
  <c r="U196" i="9"/>
  <c r="T196" i="9"/>
  <c r="O212" i="9"/>
  <c r="O166" i="9"/>
  <c r="U180" i="9"/>
  <c r="U200" i="9"/>
  <c r="T200" i="9"/>
  <c r="N160" i="9"/>
  <c r="S164" i="9"/>
  <c r="P165" i="9"/>
  <c r="P166" i="9"/>
  <c r="R180" i="9"/>
  <c r="S196" i="9"/>
  <c r="O197" i="9"/>
  <c r="Q197" i="9"/>
  <c r="R200" i="9"/>
  <c r="N201" i="9"/>
  <c r="U204" i="9"/>
  <c r="T204" i="9"/>
  <c r="O142" i="9"/>
  <c r="O146" i="9"/>
  <c r="O150" i="9"/>
  <c r="O154" i="9"/>
  <c r="N161" i="9"/>
  <c r="T161" i="9"/>
  <c r="T164" i="9"/>
  <c r="U176" i="9"/>
  <c r="S180" i="9"/>
  <c r="U192" i="9"/>
  <c r="S200" i="9"/>
  <c r="O201" i="9"/>
  <c r="Q201" i="9"/>
  <c r="U208" i="9"/>
  <c r="T208" i="9"/>
  <c r="U161" i="9"/>
  <c r="R176" i="9"/>
  <c r="R192" i="9"/>
  <c r="S204" i="9"/>
  <c r="O205" i="9"/>
  <c r="Q205" i="9"/>
  <c r="U172" i="9"/>
  <c r="S176" i="9"/>
  <c r="U188" i="9"/>
  <c r="S192" i="9"/>
  <c r="T212" i="9"/>
  <c r="O221" i="9"/>
  <c r="Q210" i="9"/>
  <c r="R211" i="9"/>
  <c r="O217" i="9"/>
  <c r="R218" i="9"/>
  <c r="S211" i="9"/>
  <c r="Q212" i="9"/>
  <c r="S218" i="9"/>
  <c r="Q219" i="9"/>
  <c r="N219" i="9"/>
  <c r="Q269" i="9"/>
  <c r="P269" i="9"/>
  <c r="O269" i="9"/>
  <c r="N223" i="9"/>
  <c r="N227" i="9"/>
  <c r="N231" i="9"/>
  <c r="N235" i="9"/>
  <c r="N239" i="9"/>
  <c r="N243" i="9"/>
  <c r="N247" i="9"/>
  <c r="N251" i="9"/>
  <c r="N255" i="9"/>
  <c r="N259" i="9"/>
  <c r="N263" i="9"/>
  <c r="N267" i="9"/>
  <c r="N269" i="9"/>
  <c r="T269" i="9"/>
  <c r="Q309" i="9"/>
  <c r="R268" i="9"/>
  <c r="U269" i="9"/>
  <c r="O278" i="9"/>
  <c r="R273" i="9"/>
  <c r="P278" i="9"/>
  <c r="Q306" i="9"/>
  <c r="P306" i="9"/>
  <c r="O306" i="9"/>
  <c r="N306" i="9"/>
  <c r="P309" i="9"/>
  <c r="O309" i="9"/>
  <c r="N309" i="9"/>
  <c r="U273" i="9"/>
  <c r="O274" i="9"/>
  <c r="N305" i="9"/>
  <c r="S306" i="9"/>
  <c r="T306" i="9"/>
  <c r="P395" i="9"/>
  <c r="O395" i="9"/>
  <c r="Q395" i="9"/>
  <c r="N307" i="9"/>
  <c r="O307" i="9"/>
  <c r="T308" i="9"/>
  <c r="P345" i="9"/>
  <c r="Q345" i="9"/>
  <c r="N345" i="9"/>
  <c r="O314" i="9"/>
  <c r="O318" i="9"/>
  <c r="O322" i="9"/>
  <c r="O326" i="9"/>
  <c r="O330" i="9"/>
  <c r="O334" i="9"/>
  <c r="O338" i="9"/>
  <c r="O342" i="9"/>
  <c r="P347" i="9"/>
  <c r="P407" i="9"/>
  <c r="O407" i="9"/>
  <c r="Q407" i="9"/>
  <c r="O345" i="9"/>
  <c r="R348" i="9"/>
  <c r="U347" i="9"/>
  <c r="O349" i="9"/>
  <c r="N349" i="9"/>
  <c r="O414" i="9"/>
  <c r="N414" i="9"/>
  <c r="Q414" i="9"/>
  <c r="T348" i="9"/>
  <c r="T344" i="9"/>
  <c r="U348" i="9"/>
  <c r="U389" i="9"/>
  <c r="R389" i="9"/>
  <c r="O386" i="9"/>
  <c r="Q387" i="9"/>
  <c r="U394" i="9"/>
  <c r="T394" i="9"/>
  <c r="N395" i="9"/>
  <c r="U406" i="9"/>
  <c r="T406" i="9"/>
  <c r="N407" i="9"/>
  <c r="T417" i="9"/>
  <c r="R417" i="9"/>
  <c r="N352" i="9"/>
  <c r="S389" i="9"/>
  <c r="U401" i="9"/>
  <c r="R401" i="9"/>
  <c r="R406" i="9"/>
  <c r="Q410" i="9"/>
  <c r="T413" i="9"/>
  <c r="R413" i="9"/>
  <c r="P418" i="9"/>
  <c r="P399" i="9"/>
  <c r="O399" i="9"/>
  <c r="P411" i="9"/>
  <c r="O411" i="9"/>
  <c r="P414" i="9"/>
  <c r="P426" i="9"/>
  <c r="O426" i="9"/>
  <c r="N363" i="9"/>
  <c r="N367" i="9"/>
  <c r="N371" i="9"/>
  <c r="N375" i="9"/>
  <c r="N379" i="9"/>
  <c r="T386" i="9"/>
  <c r="P390" i="9"/>
  <c r="Q390" i="9"/>
  <c r="U393" i="9"/>
  <c r="R393" i="9"/>
  <c r="U398" i="9"/>
  <c r="T398" i="9"/>
  <c r="N399" i="9"/>
  <c r="S401" i="9"/>
  <c r="O402" i="9"/>
  <c r="U410" i="9"/>
  <c r="T410" i="9"/>
  <c r="N411" i="9"/>
  <c r="N426" i="9"/>
  <c r="S387" i="9"/>
  <c r="P391" i="9"/>
  <c r="O391" i="9"/>
  <c r="Q399" i="9"/>
  <c r="P402" i="9"/>
  <c r="Q402" i="9"/>
  <c r="R410" i="9"/>
  <c r="Q411" i="9"/>
  <c r="U417" i="9"/>
  <c r="Q426" i="9"/>
  <c r="T429" i="9"/>
  <c r="U390" i="9"/>
  <c r="T390" i="9"/>
  <c r="P403" i="9"/>
  <c r="O403" i="9"/>
  <c r="U429" i="9"/>
  <c r="N387" i="9"/>
  <c r="U387" i="9"/>
  <c r="P388" i="9"/>
  <c r="R390" i="9"/>
  <c r="Q391" i="9"/>
  <c r="U397" i="9"/>
  <c r="R397" i="9"/>
  <c r="U402" i="9"/>
  <c r="T402" i="9"/>
  <c r="N403" i="9"/>
  <c r="P406" i="9"/>
  <c r="Q406" i="9"/>
  <c r="O418" i="9"/>
  <c r="N418" i="9"/>
  <c r="T421" i="9"/>
  <c r="R421" i="9"/>
  <c r="T414" i="9"/>
  <c r="O415" i="9"/>
  <c r="T418" i="9"/>
  <c r="O419" i="9"/>
  <c r="O423" i="9"/>
  <c r="O427" i="9"/>
  <c r="P415" i="9"/>
  <c r="P419" i="9"/>
  <c r="P423" i="9"/>
  <c r="P427" i="9"/>
  <c r="P113" i="15" l="1"/>
  <c r="P86" i="15"/>
  <c r="T113" i="15"/>
  <c r="T98" i="15"/>
  <c r="T86" i="15"/>
  <c r="P135" i="15"/>
  <c r="T61" i="15"/>
  <c r="P98" i="15"/>
  <c r="T135" i="15"/>
  <c r="N6" i="9"/>
  <c r="D6" i="9" s="1"/>
  <c r="E22" i="13" s="1"/>
  <c r="Q6" i="9"/>
  <c r="G6" i="9" s="1"/>
  <c r="H22" i="13" s="1"/>
  <c r="P6" i="9"/>
  <c r="F6" i="9" s="1"/>
  <c r="G22" i="13" s="1"/>
  <c r="T6" i="9"/>
  <c r="K6" i="9" s="1"/>
  <c r="L22" i="13" s="1"/>
  <c r="R6" i="10"/>
  <c r="I6" i="10" s="1"/>
  <c r="U22" i="13" s="1"/>
  <c r="O6" i="9"/>
  <c r="E6" i="9" s="1"/>
  <c r="F22" i="13" s="1"/>
  <c r="S6" i="9"/>
  <c r="J6" i="9" s="1"/>
  <c r="K22" i="13" s="1"/>
  <c r="P6" i="10"/>
  <c r="O6" i="10"/>
  <c r="S6" i="10"/>
  <c r="U6" i="10"/>
  <c r="N6" i="10"/>
  <c r="T6" i="10"/>
  <c r="Q6" i="10"/>
  <c r="U6" i="9"/>
  <c r="L6" i="9" s="1"/>
  <c r="M22" i="13" s="1"/>
  <c r="R6" i="9"/>
  <c r="AJ61" i="13" l="1"/>
  <c r="AJ86" i="13"/>
  <c r="AJ98" i="13"/>
  <c r="AJ113" i="13"/>
  <c r="AJ135" i="13"/>
  <c r="J6" i="10"/>
  <c r="V22" i="13" s="1"/>
  <c r="F6" i="10"/>
  <c r="R22" i="13" s="1"/>
  <c r="E6" i="10"/>
  <c r="Q22" i="13" s="1"/>
  <c r="K6" i="10"/>
  <c r="W22" i="13" s="1"/>
  <c r="D6" i="10"/>
  <c r="P22" i="13" s="1"/>
  <c r="L6" i="10"/>
  <c r="X22" i="13" s="1"/>
  <c r="G6" i="10"/>
  <c r="S22" i="13" s="1"/>
  <c r="I6" i="9"/>
  <c r="J22" i="13" s="1"/>
  <c r="O14" i="3"/>
  <c r="O13" i="3"/>
  <c r="O12" i="3"/>
  <c r="O11" i="3"/>
  <c r="O10" i="3"/>
  <c r="O9" i="3"/>
  <c r="O8" i="3"/>
  <c r="N13" i="3"/>
  <c r="N12" i="3"/>
  <c r="N11" i="3"/>
  <c r="N10" i="3"/>
  <c r="N9" i="3"/>
  <c r="N8" i="3"/>
  <c r="CE4" i="1"/>
  <c r="BN4" i="1"/>
  <c r="CI4" i="2"/>
  <c r="CH4" i="2"/>
  <c r="CG4" i="2"/>
  <c r="CF4" i="2"/>
  <c r="CE4" i="2"/>
  <c r="CD4" i="2"/>
  <c r="BN4" i="2"/>
  <c r="BM4" i="2"/>
  <c r="BL4" i="2"/>
  <c r="BK4" i="2"/>
  <c r="BJ4" i="2"/>
  <c r="BI4" i="2"/>
  <c r="AA61" i="13" l="1"/>
  <c r="AA135" i="13"/>
  <c r="AA86" i="13"/>
  <c r="AA98" i="13"/>
  <c r="AA113" i="13"/>
  <c r="AB113" i="13"/>
  <c r="AB135" i="13"/>
  <c r="AB61" i="13"/>
  <c r="AB86" i="13"/>
  <c r="AB98" i="13"/>
  <c r="AK113" i="13"/>
  <c r="AK61" i="13"/>
  <c r="AK135" i="13"/>
  <c r="AK86" i="13"/>
  <c r="AK98" i="13"/>
  <c r="AC98" i="13"/>
  <c r="AC113" i="13"/>
  <c r="AC61" i="13"/>
  <c r="AC135" i="13"/>
  <c r="AC86" i="13"/>
  <c r="AM86" i="13"/>
  <c r="AM98" i="13"/>
  <c r="AM113" i="13"/>
  <c r="AM61" i="13"/>
  <c r="AM135" i="13"/>
  <c r="Z86" i="13"/>
  <c r="Z98" i="13"/>
  <c r="O98" i="15" s="1"/>
  <c r="Z113" i="13"/>
  <c r="Z61" i="13"/>
  <c r="O61" i="15" s="1"/>
  <c r="Z135" i="13"/>
  <c r="AL113" i="13"/>
  <c r="AL61" i="13"/>
  <c r="S61" i="15" s="1"/>
  <c r="AL135" i="13"/>
  <c r="AL86" i="13"/>
  <c r="AL98" i="13"/>
  <c r="BU4" i="1"/>
  <c r="BT4" i="1"/>
  <c r="BS4" i="1"/>
  <c r="BR4" i="1"/>
  <c r="BP4" i="1"/>
  <c r="BQ4" i="1"/>
  <c r="DP4" i="2"/>
  <c r="DM4" i="2"/>
  <c r="DQ4" i="2"/>
  <c r="DN4" i="2"/>
  <c r="DO4" i="2"/>
  <c r="BM4" i="1"/>
  <c r="CD4" i="1"/>
  <c r="CF4" i="1"/>
  <c r="CT4" i="1" s="1"/>
  <c r="CG4" i="1"/>
  <c r="CU4" i="1" s="1"/>
  <c r="BI4" i="1"/>
  <c r="CH4" i="1"/>
  <c r="BJ4" i="1"/>
  <c r="CI4" i="1"/>
  <c r="CW4" i="1" s="1"/>
  <c r="BK4" i="1"/>
  <c r="BL4" i="1"/>
  <c r="CS4" i="2"/>
  <c r="CW4" i="2"/>
  <c r="CR4" i="2"/>
  <c r="CT4" i="2"/>
  <c r="CV4" i="2"/>
  <c r="CU4" i="2"/>
  <c r="O135" i="15" l="1"/>
  <c r="Q135" i="15" s="1"/>
  <c r="O86" i="15"/>
  <c r="S98" i="15"/>
  <c r="S86" i="15"/>
  <c r="U86" i="15" s="1"/>
  <c r="S135" i="15"/>
  <c r="U135" i="15" s="1"/>
  <c r="S113" i="15"/>
  <c r="U113" i="15" s="1"/>
  <c r="Z86" i="15"/>
  <c r="AA86" i="15" s="1"/>
  <c r="Q86" i="15"/>
  <c r="W86" i="15" s="1"/>
  <c r="X86" i="15" s="1"/>
  <c r="Z135" i="15"/>
  <c r="AA135" i="15" s="1"/>
  <c r="O113" i="15"/>
  <c r="DY4" i="2"/>
  <c r="DR4" i="1"/>
  <c r="CV4" i="1"/>
  <c r="DX4" i="1" s="1"/>
  <c r="CR4" i="1"/>
  <c r="DF4" i="2" s="1"/>
  <c r="DM4" i="1"/>
  <c r="CS4" i="1"/>
  <c r="DG4" i="2" s="1"/>
  <c r="DV4" i="2"/>
  <c r="DX4" i="2"/>
  <c r="DU4" i="2"/>
  <c r="DW4" i="2"/>
  <c r="DT4" i="2"/>
  <c r="DV4" i="1"/>
  <c r="DK4" i="1"/>
  <c r="DD4" i="1"/>
  <c r="DN4" i="1"/>
  <c r="DI4" i="1"/>
  <c r="DB4" i="1"/>
  <c r="DH4" i="1"/>
  <c r="DA4" i="1"/>
  <c r="DP4" i="1"/>
  <c r="DO4" i="1"/>
  <c r="DQ4" i="1"/>
  <c r="DC4" i="1"/>
  <c r="DK4" i="2"/>
  <c r="DH4" i="2"/>
  <c r="DI4" i="2"/>
  <c r="DB4" i="2"/>
  <c r="DA4" i="2"/>
  <c r="CY4" i="2"/>
  <c r="DD4" i="2"/>
  <c r="DC4" i="2"/>
  <c r="CZ4" i="2"/>
  <c r="W135" i="15" l="1"/>
  <c r="X135" i="15" s="1"/>
  <c r="Z113" i="15"/>
  <c r="Q113" i="15"/>
  <c r="W113" i="15" s="1"/>
  <c r="DJ4" i="2"/>
  <c r="CY4" i="1"/>
  <c r="DF4" i="1"/>
  <c r="DY4" i="1"/>
  <c r="DT4" i="1"/>
  <c r="DG4" i="1"/>
  <c r="DW4" i="1"/>
  <c r="DJ4" i="1"/>
  <c r="CZ4" i="1"/>
  <c r="DU4" i="1"/>
  <c r="A5" i="2" l="1"/>
  <c r="DY5" i="2" l="1"/>
  <c r="DR5" i="2"/>
  <c r="BL5" i="2"/>
  <c r="BR5" i="2"/>
  <c r="BM5" i="2"/>
  <c r="BP5" i="2"/>
  <c r="CS5" i="2"/>
  <c r="BQ5" i="2"/>
  <c r="CG5" i="2"/>
  <c r="CU5" i="2" s="1"/>
  <c r="BS5" i="2"/>
  <c r="BZ5" i="2" s="1"/>
  <c r="BK5" i="2"/>
  <c r="BT5" i="2"/>
  <c r="CA5" i="2" s="1"/>
  <c r="CD5" i="2"/>
  <c r="CR5" i="2" s="1"/>
  <c r="CT5" i="2"/>
  <c r="CI5" i="2"/>
  <c r="CW5" i="2" s="1"/>
  <c r="BI5" i="2"/>
  <c r="CH5" i="2"/>
  <c r="CV5" i="2" s="1"/>
  <c r="CE5" i="2"/>
  <c r="DN5" i="2"/>
  <c r="BJ5" i="2"/>
  <c r="BN5" i="2"/>
  <c r="CF5" i="2"/>
  <c r="CM5" i="2" s="1"/>
  <c r="DM5" i="2"/>
  <c r="BY5" i="2"/>
  <c r="BX5" i="2"/>
  <c r="BW5" i="2"/>
  <c r="CL5" i="2"/>
  <c r="CO5" i="2"/>
  <c r="CN5" i="2"/>
  <c r="BU5" i="2"/>
  <c r="CP5" i="2"/>
  <c r="CK5" i="2"/>
  <c r="DD5" i="2" l="1"/>
  <c r="DX5" i="2"/>
  <c r="I5" i="7"/>
  <c r="DV5" i="2"/>
  <c r="DB5" i="2"/>
  <c r="CY5" i="2"/>
  <c r="DC5" i="2"/>
  <c r="DW5" i="2"/>
  <c r="DA5" i="2"/>
  <c r="DQ5" i="2"/>
  <c r="Q5" i="6" s="1"/>
  <c r="DO5" i="2"/>
  <c r="G5" i="7"/>
  <c r="F5" i="7"/>
  <c r="H5" i="7"/>
  <c r="CZ5" i="2"/>
  <c r="DP5" i="2"/>
  <c r="DT5" i="2"/>
  <c r="D5" i="7" s="1"/>
  <c r="BI5" i="1"/>
  <c r="CI5" i="1"/>
  <c r="CW5" i="1" s="1"/>
  <c r="BM5" i="1"/>
  <c r="BT5" i="1"/>
  <c r="CD5" i="1"/>
  <c r="CR5" i="1" s="1"/>
  <c r="CF5" i="1"/>
  <c r="BP5" i="1"/>
  <c r="BW5" i="1" s="1"/>
  <c r="BU5" i="1"/>
  <c r="DG5" i="1"/>
  <c r="BK5" i="1"/>
  <c r="BR5" i="1"/>
  <c r="DN5" i="1" s="1"/>
  <c r="N5" i="6" s="1"/>
  <c r="CH5" i="1"/>
  <c r="CO5" i="1" s="1"/>
  <c r="CG5" i="1"/>
  <c r="BS5" i="1"/>
  <c r="DO5" i="1" s="1"/>
  <c r="CE5" i="1"/>
  <c r="CL5" i="1" s="1"/>
  <c r="DM5" i="1"/>
  <c r="DQ5" i="1"/>
  <c r="BQ5" i="1"/>
  <c r="R5" i="6"/>
  <c r="T5" i="6" s="1"/>
  <c r="BJ5" i="1"/>
  <c r="BL5" i="1"/>
  <c r="BN5" i="1"/>
  <c r="CS5" i="1"/>
  <c r="DG5" i="2" s="1"/>
  <c r="N5" i="4" s="1"/>
  <c r="CT5" i="1"/>
  <c r="DH5" i="2" s="1"/>
  <c r="O5" i="4" s="1"/>
  <c r="CB5" i="1"/>
  <c r="CN5" i="1"/>
  <c r="BY5" i="1"/>
  <c r="BX5" i="1"/>
  <c r="CM5" i="1"/>
  <c r="CA5" i="1"/>
  <c r="H5" i="3" s="1"/>
  <c r="D5" i="6"/>
  <c r="E5" i="6"/>
  <c r="M5" i="6"/>
  <c r="I5" i="6"/>
  <c r="F5" i="6"/>
  <c r="CB5" i="2"/>
  <c r="DU5" i="2"/>
  <c r="P5" i="3"/>
  <c r="Q5" i="3"/>
  <c r="O5" i="3"/>
  <c r="M5" i="3"/>
  <c r="F5" i="3"/>
  <c r="N5" i="3"/>
  <c r="F5" i="4"/>
  <c r="D5" i="4"/>
  <c r="J5" i="4" s="1"/>
  <c r="K5" i="4" s="1"/>
  <c r="I5" i="4"/>
  <c r="H5" i="4"/>
  <c r="E5" i="4"/>
  <c r="G5" i="4"/>
  <c r="N5" i="7" l="1"/>
  <c r="CY5" i="1"/>
  <c r="DF5" i="2"/>
  <c r="M5" i="4" s="1"/>
  <c r="DF5" i="1"/>
  <c r="D5" i="3"/>
  <c r="O5" i="6"/>
  <c r="R5" i="7"/>
  <c r="T5" i="7" s="1"/>
  <c r="DK5" i="1"/>
  <c r="DK5" i="2"/>
  <c r="R5" i="4" s="1"/>
  <c r="DD5" i="1"/>
  <c r="S5" i="3"/>
  <c r="T5" i="3" s="1"/>
  <c r="J5" i="7"/>
  <c r="K5" i="7" s="1"/>
  <c r="CV5" i="1"/>
  <c r="E5" i="7"/>
  <c r="R5" i="3"/>
  <c r="G5" i="6"/>
  <c r="J5" i="6" s="1"/>
  <c r="K5" i="6" s="1"/>
  <c r="BZ5" i="1"/>
  <c r="DU5" i="1"/>
  <c r="H5" i="6"/>
  <c r="DP5" i="1"/>
  <c r="P5" i="6" s="1"/>
  <c r="S5" i="6" s="1"/>
  <c r="DT5" i="1"/>
  <c r="M5" i="7" s="1"/>
  <c r="CZ5" i="1"/>
  <c r="CU5" i="1"/>
  <c r="E5" i="3"/>
  <c r="I5" i="3"/>
  <c r="CP5" i="1"/>
  <c r="CK5" i="1"/>
  <c r="DA5" i="1"/>
  <c r="DH5" i="1"/>
  <c r="V5" i="7" l="1"/>
  <c r="J5" i="15" s="1"/>
  <c r="V5" i="6"/>
  <c r="I5" i="15" s="1"/>
  <c r="G5" i="3"/>
  <c r="J5" i="3" s="1"/>
  <c r="K5" i="3" s="1"/>
  <c r="DJ5" i="2"/>
  <c r="Q5" i="4" s="1"/>
  <c r="S5" i="4" s="1"/>
  <c r="T5" i="4" s="1"/>
  <c r="DJ5" i="1"/>
  <c r="DC5" i="1"/>
  <c r="DW5" i="1"/>
  <c r="P5" i="7" s="1"/>
  <c r="DX5" i="1"/>
  <c r="Q5" i="7" s="1"/>
  <c r="DV5" i="1"/>
  <c r="O5" i="7" s="1"/>
  <c r="S5" i="7" s="1"/>
  <c r="DI5" i="2"/>
  <c r="P5" i="4" s="1"/>
  <c r="DI5" i="1"/>
  <c r="DB5" i="1"/>
  <c r="K5" i="15" l="1"/>
  <c r="V5" i="4"/>
  <c r="E5" i="15" s="1"/>
  <c r="V5" i="3"/>
  <c r="D5" i="15" s="1"/>
  <c r="W5" i="6"/>
  <c r="K5" i="5"/>
  <c r="L5" i="5"/>
  <c r="W5" i="7"/>
  <c r="F5" i="15" l="1"/>
  <c r="L5" i="15"/>
  <c r="D5" i="5"/>
  <c r="W5" i="3"/>
  <c r="E5" i="5"/>
  <c r="W5" i="4"/>
  <c r="M5" i="5"/>
  <c r="G5" i="15" l="1"/>
  <c r="F5" i="5"/>
  <c r="N5" i="5"/>
  <c r="O5" i="5"/>
  <c r="P5" i="5"/>
  <c r="H5" i="5" l="1"/>
  <c r="G5" i="5"/>
  <c r="I5" i="5"/>
  <c r="R5" i="5"/>
  <c r="T5" i="5" l="1"/>
  <c r="S5" i="5"/>
  <c r="U5" i="5"/>
  <c r="A304" i="2"/>
  <c r="A86" i="2"/>
  <c r="A286" i="2"/>
  <c r="A311" i="2"/>
  <c r="A228" i="2"/>
  <c r="A177" i="2"/>
  <c r="A67" i="2"/>
  <c r="A169" i="2"/>
  <c r="A245" i="2"/>
  <c r="A248" i="2"/>
  <c r="A170" i="2"/>
  <c r="A188" i="2"/>
  <c r="A229" i="2"/>
  <c r="A208" i="2"/>
  <c r="A337" i="2"/>
  <c r="A234" i="2"/>
  <c r="A214" i="2"/>
  <c r="A353" i="2"/>
  <c r="A283" i="2"/>
  <c r="A352" i="2"/>
  <c r="A89" i="2"/>
  <c r="A113" i="2"/>
  <c r="A14" i="2"/>
  <c r="A182" i="2"/>
  <c r="A164" i="2"/>
  <c r="A135" i="2"/>
  <c r="A299" i="2"/>
  <c r="A122" i="2"/>
  <c r="A76" i="2"/>
  <c r="A267" i="2"/>
  <c r="A342" i="2"/>
  <c r="A258" i="2"/>
  <c r="A315" i="2"/>
  <c r="A197" i="2"/>
  <c r="A333" i="2"/>
  <c r="A64" i="2"/>
  <c r="A280" i="2"/>
  <c r="A276" i="2"/>
  <c r="A104" i="2"/>
  <c r="A239" i="2"/>
  <c r="A61" i="2"/>
  <c r="A272" i="2"/>
  <c r="A238" i="2"/>
  <c r="A349" i="2"/>
  <c r="A225" i="2"/>
  <c r="A33" i="2"/>
  <c r="A345" i="2"/>
  <c r="A324" i="2"/>
  <c r="A332" i="2"/>
  <c r="A289" i="2"/>
  <c r="A325" i="2"/>
  <c r="A254" i="2"/>
  <c r="A222" i="2"/>
  <c r="A161" i="2"/>
  <c r="A22" i="2"/>
  <c r="A257" i="2"/>
  <c r="A40" i="2"/>
  <c r="A319" i="2"/>
  <c r="A277" i="2"/>
  <c r="A98" i="2"/>
  <c r="A153" i="2"/>
  <c r="A292" i="2"/>
  <c r="A129" i="2"/>
  <c r="A308" i="2"/>
  <c r="A39" i="2"/>
  <c r="A183" i="2"/>
  <c r="A19" i="2"/>
  <c r="A298" i="2"/>
  <c r="A157" i="2"/>
  <c r="A156" i="2"/>
  <c r="A271" i="2"/>
  <c r="A146" i="2"/>
  <c r="A173" i="2"/>
  <c r="A57" i="2"/>
  <c r="A84" i="13" l="1"/>
  <c r="A250" i="13"/>
  <c r="A215" i="13"/>
  <c r="A346" i="13"/>
  <c r="A192" i="13"/>
  <c r="A120" i="13"/>
  <c r="A138" i="13"/>
  <c r="A72" i="13"/>
  <c r="A351" i="13"/>
  <c r="A167" i="13"/>
  <c r="A317" i="13"/>
  <c r="A217" i="13"/>
  <c r="A92" i="13"/>
  <c r="A63" i="13"/>
  <c r="A241" i="13"/>
  <c r="A125" i="13"/>
  <c r="A210" i="13"/>
  <c r="A313" i="13"/>
  <c r="A75" i="13"/>
  <c r="A184" i="13"/>
  <c r="A175" i="13"/>
  <c r="A191" i="13"/>
  <c r="A244" i="13"/>
  <c r="A288" i="13"/>
  <c r="A252" i="13"/>
  <c r="A132" i="13"/>
  <c r="A265" i="13"/>
  <c r="A71" i="13"/>
  <c r="A119" i="13"/>
  <c r="A194" i="13"/>
  <c r="A160" i="13"/>
  <c r="A209" i="13"/>
  <c r="A193" i="13"/>
  <c r="A116" i="13"/>
  <c r="A21" i="13"/>
  <c r="A262" i="13"/>
  <c r="A279" i="13"/>
  <c r="A318" i="13"/>
  <c r="A341" i="13"/>
  <c r="A348" i="13"/>
  <c r="A35" i="13"/>
  <c r="A329" i="13"/>
  <c r="A181" i="13"/>
  <c r="A196" i="13"/>
  <c r="A65" i="13"/>
  <c r="A247" i="13"/>
  <c r="A97" i="13"/>
  <c r="A274" i="13"/>
  <c r="A212" i="13"/>
  <c r="A227" i="13"/>
  <c r="A171" i="13"/>
  <c r="A130" i="13"/>
  <c r="A69" i="13"/>
  <c r="A220" i="13"/>
  <c r="A144" i="13"/>
  <c r="A235" i="13"/>
  <c r="A114" i="13"/>
  <c r="A336" i="13"/>
  <c r="A151" i="13"/>
  <c r="A343" i="13"/>
  <c r="A275" i="13"/>
  <c r="A80" i="13"/>
  <c r="A180" i="13"/>
  <c r="A305" i="13"/>
  <c r="A105" i="13"/>
  <c r="A49" i="13"/>
  <c r="A201" i="13"/>
  <c r="A285" i="13"/>
  <c r="A36" i="13"/>
  <c r="A85" i="13"/>
  <c r="A82" i="13"/>
  <c r="A269" i="13"/>
  <c r="A110" i="13"/>
  <c r="A204" i="13"/>
  <c r="A195" i="13"/>
  <c r="A199" i="13"/>
  <c r="A261" i="13"/>
  <c r="A189" i="13"/>
  <c r="A34" i="13"/>
  <c r="A145" i="13"/>
  <c r="A354" i="13"/>
  <c r="A355" i="13"/>
  <c r="A295" i="13"/>
  <c r="A307" i="13"/>
  <c r="A309" i="13"/>
  <c r="A74" i="13"/>
  <c r="A335" i="13"/>
  <c r="A301" i="13"/>
  <c r="A29" i="13"/>
  <c r="A246" i="13"/>
  <c r="A27" i="13"/>
  <c r="A42" i="13"/>
  <c r="A328" i="13"/>
  <c r="A13" i="13"/>
  <c r="A226" i="13"/>
  <c r="A294" i="13"/>
  <c r="A45" i="13"/>
  <c r="A102" i="13"/>
  <c r="A115" i="13"/>
  <c r="A186" i="13"/>
  <c r="A38" i="13"/>
  <c r="A103" i="13"/>
  <c r="A203" i="13"/>
  <c r="A172" i="13"/>
  <c r="A344" i="13"/>
  <c r="A48" i="13"/>
  <c r="A149" i="13"/>
  <c r="A43" i="13"/>
  <c r="A187" i="13"/>
  <c r="A126" i="13"/>
  <c r="A287" i="13"/>
  <c r="A202" i="13"/>
  <c r="A99" i="13"/>
  <c r="A232" i="13"/>
  <c r="A134" i="13"/>
  <c r="A17" i="13"/>
  <c r="A168" i="13"/>
  <c r="A11" i="13"/>
  <c r="A233" i="13"/>
  <c r="A281" i="13"/>
  <c r="A291" i="13"/>
  <c r="A251" i="13"/>
  <c r="A66" i="13"/>
  <c r="A297" i="13"/>
  <c r="A78" i="13"/>
  <c r="A26" i="13"/>
  <c r="A123" i="13"/>
  <c r="A205" i="13"/>
  <c r="A18" i="13"/>
  <c r="A296" i="13"/>
  <c r="A179" i="13"/>
  <c r="A253" i="13"/>
  <c r="A37" i="13"/>
  <c r="A136" i="13"/>
  <c r="A270" i="13"/>
  <c r="A314" i="13"/>
  <c r="A90" i="13"/>
  <c r="A9" i="13"/>
  <c r="A112" i="13"/>
  <c r="A216" i="13"/>
  <c r="A206" i="13"/>
  <c r="A88" i="13"/>
  <c r="A10" i="13"/>
  <c r="A249" i="13"/>
  <c r="A124" i="13"/>
  <c r="A143" i="13"/>
  <c r="A68" i="13"/>
  <c r="A155" i="13"/>
  <c r="A231" i="13"/>
  <c r="A347" i="13"/>
  <c r="A87" i="13"/>
  <c r="A200" i="13"/>
  <c r="A108" i="13"/>
  <c r="A20" i="13"/>
  <c r="A51" i="13"/>
  <c r="A127" i="13"/>
  <c r="A31" i="13"/>
  <c r="A148" i="13"/>
  <c r="A55" i="13"/>
  <c r="A323" i="13"/>
  <c r="A50" i="13"/>
  <c r="A300" i="13"/>
  <c r="A15" i="13"/>
  <c r="A158" i="13"/>
  <c r="A133" i="13"/>
  <c r="A44" i="13"/>
  <c r="A303" i="13"/>
  <c r="A338" i="13"/>
  <c r="A259" i="13"/>
  <c r="A109" i="13"/>
  <c r="A59" i="13"/>
  <c r="A213" i="13"/>
  <c r="A94" i="13"/>
  <c r="A128" i="13"/>
  <c r="A264" i="13"/>
  <c r="A273" i="13"/>
  <c r="A81" i="13"/>
  <c r="A147" i="13"/>
  <c r="A46" i="13"/>
  <c r="A106" i="13"/>
  <c r="A185" i="13"/>
  <c r="A327" i="13"/>
  <c r="A121" i="13"/>
  <c r="A223" i="13"/>
  <c r="A118" i="13"/>
  <c r="A142" i="13"/>
  <c r="A221" i="13"/>
  <c r="A93" i="13"/>
  <c r="A162" i="13"/>
  <c r="A32" i="13"/>
  <c r="A242" i="13"/>
  <c r="A176" i="13"/>
  <c r="A211" i="13"/>
  <c r="A255" i="13"/>
  <c r="A260" i="13"/>
  <c r="A165" i="13"/>
  <c r="A96" i="13"/>
  <c r="A60" i="13"/>
  <c r="A95" i="13"/>
  <c r="A154" i="13"/>
  <c r="A25" i="13"/>
  <c r="A278" i="13"/>
  <c r="A330" i="13"/>
  <c r="A107" i="13"/>
  <c r="A152" i="13"/>
  <c r="A159" i="13"/>
  <c r="A62" i="13"/>
  <c r="A100" i="13"/>
  <c r="A166" i="13"/>
  <c r="A321" i="13"/>
  <c r="A322" i="13"/>
  <c r="A174" i="13"/>
  <c r="A350" i="13"/>
  <c r="A58" i="13"/>
  <c r="A12" i="13"/>
  <c r="A256" i="13"/>
  <c r="A340" i="13"/>
  <c r="A190" i="13"/>
  <c r="A230" i="13"/>
  <c r="A356" i="13"/>
  <c r="A137" i="13"/>
  <c r="A24" i="13"/>
  <c r="A7" i="13"/>
  <c r="A310" i="13"/>
  <c r="A131" i="13"/>
  <c r="A236" i="13"/>
  <c r="A101" i="13"/>
  <c r="A53" i="13"/>
  <c r="A111" i="13"/>
  <c r="A77" i="13"/>
  <c r="A198" i="13"/>
  <c r="A141" i="13"/>
  <c r="A47" i="13"/>
  <c r="A224" i="13"/>
  <c r="A266" i="13"/>
  <c r="A150" i="13"/>
  <c r="A79" i="13"/>
  <c r="A219" i="13"/>
  <c r="A178" i="13"/>
  <c r="A306" i="13"/>
  <c r="A237" i="13"/>
  <c r="A320" i="13"/>
  <c r="A240" i="13"/>
  <c r="A293" i="13"/>
  <c r="A312" i="13"/>
  <c r="A268" i="13"/>
  <c r="A282" i="13"/>
  <c r="A218" i="13"/>
  <c r="A326" i="13"/>
  <c r="A334" i="13"/>
  <c r="A331" i="13"/>
  <c r="A16" i="13"/>
  <c r="A290" i="13"/>
  <c r="A91" i="13"/>
  <c r="A316" i="13"/>
  <c r="A30" i="13"/>
  <c r="A302" i="13"/>
  <c r="A243" i="13"/>
  <c r="A339" i="13"/>
  <c r="A117" i="13"/>
  <c r="A41" i="13"/>
  <c r="A28" i="13"/>
  <c r="A284" i="13"/>
  <c r="A8" i="13"/>
  <c r="DY57" i="2"/>
  <c r="DR57" i="2"/>
  <c r="DX57" i="2"/>
  <c r="DT57" i="2"/>
  <c r="DW57" i="2"/>
  <c r="DV57" i="2"/>
  <c r="DU57" i="2"/>
  <c r="DO57" i="2"/>
  <c r="DN57" i="2"/>
  <c r="DQ57" i="2"/>
  <c r="DM57" i="2"/>
  <c r="DP57" i="2"/>
  <c r="DH57" i="2"/>
  <c r="DK57" i="2"/>
  <c r="DG57" i="2"/>
  <c r="DJ57" i="2"/>
  <c r="DF57" i="2"/>
  <c r="DC57" i="2"/>
  <c r="CY57" i="2"/>
  <c r="DI57" i="2"/>
  <c r="DB57" i="2"/>
  <c r="DA57" i="2"/>
  <c r="CT57" i="2"/>
  <c r="CM57" i="2"/>
  <c r="CW57" i="2"/>
  <c r="CS57" i="2"/>
  <c r="CP57" i="2"/>
  <c r="CL57" i="2"/>
  <c r="CZ57" i="2"/>
  <c r="CO57" i="2"/>
  <c r="CF57" i="2"/>
  <c r="BY57" i="2"/>
  <c r="CV57" i="2"/>
  <c r="CN57" i="2"/>
  <c r="CI57" i="2"/>
  <c r="CE57" i="2"/>
  <c r="CB57" i="2"/>
  <c r="BX57" i="2"/>
  <c r="CK57" i="2"/>
  <c r="CD57" i="2"/>
  <c r="CU57" i="2"/>
  <c r="CR57" i="2"/>
  <c r="CH57" i="2"/>
  <c r="BZ57" i="2"/>
  <c r="CG57" i="2"/>
  <c r="CA57" i="2"/>
  <c r="BS57" i="2"/>
  <c r="BL57" i="2"/>
  <c r="DD57" i="2"/>
  <c r="BW57" i="2"/>
  <c r="BR57" i="2"/>
  <c r="BK57" i="2"/>
  <c r="BN57" i="2"/>
  <c r="BU57" i="2"/>
  <c r="BQ57" i="2"/>
  <c r="BJ57" i="2"/>
  <c r="BT57" i="2"/>
  <c r="BP57" i="2"/>
  <c r="BM57" i="2"/>
  <c r="BI57" i="2"/>
  <c r="DY298" i="2"/>
  <c r="DR298" i="2"/>
  <c r="DW298" i="2"/>
  <c r="DV298" i="2"/>
  <c r="DU298" i="2"/>
  <c r="DX298" i="2"/>
  <c r="DP298" i="2"/>
  <c r="DO298" i="2"/>
  <c r="DN298" i="2"/>
  <c r="DM298" i="2"/>
  <c r="DJ298" i="2"/>
  <c r="DF298" i="2"/>
  <c r="DT298" i="2"/>
  <c r="DI298" i="2"/>
  <c r="DH298" i="2"/>
  <c r="DK298" i="2"/>
  <c r="DC298" i="2"/>
  <c r="CY298" i="2"/>
  <c r="DQ298" i="2"/>
  <c r="DG298" i="2"/>
  <c r="DB298" i="2"/>
  <c r="DA298" i="2"/>
  <c r="CT298" i="2"/>
  <c r="DD298" i="2"/>
  <c r="CW298" i="2"/>
  <c r="CS298" i="2"/>
  <c r="CZ298" i="2"/>
  <c r="CO298" i="2"/>
  <c r="CK298" i="2"/>
  <c r="CH298" i="2"/>
  <c r="CD298" i="2"/>
  <c r="CV298" i="2"/>
  <c r="CN298" i="2"/>
  <c r="CG298" i="2"/>
  <c r="CR298" i="2"/>
  <c r="CL298" i="2"/>
  <c r="CA298" i="2"/>
  <c r="BW298" i="2"/>
  <c r="CI298" i="2"/>
  <c r="BZ298" i="2"/>
  <c r="BS298" i="2"/>
  <c r="CF298" i="2"/>
  <c r="BY298" i="2"/>
  <c r="CU298" i="2"/>
  <c r="CP298" i="2"/>
  <c r="CE298" i="2"/>
  <c r="BX298" i="2"/>
  <c r="CM298" i="2"/>
  <c r="CB298" i="2"/>
  <c r="BU298" i="2"/>
  <c r="BP298" i="2"/>
  <c r="BN298" i="2"/>
  <c r="BJ298" i="2"/>
  <c r="BQ298" i="2"/>
  <c r="BT298" i="2"/>
  <c r="BM298" i="2"/>
  <c r="BI298" i="2"/>
  <c r="BR298" i="2"/>
  <c r="BL298" i="2"/>
  <c r="BK298" i="2"/>
  <c r="CH19" i="2"/>
  <c r="CO19" i="2" s="1"/>
  <c r="CD19" i="2"/>
  <c r="CG19" i="2"/>
  <c r="CF19" i="2"/>
  <c r="CE19" i="2"/>
  <c r="CL19" i="2" s="1"/>
  <c r="BU19" i="2"/>
  <c r="BQ19" i="2"/>
  <c r="BN19" i="2"/>
  <c r="BJ19" i="2"/>
  <c r="BT19" i="2"/>
  <c r="CA19" i="2" s="1"/>
  <c r="BP19" i="2"/>
  <c r="BW19" i="2" s="1"/>
  <c r="BM19" i="2"/>
  <c r="BI19" i="2"/>
  <c r="CI19" i="2"/>
  <c r="CW19" i="2" s="1"/>
  <c r="BS19" i="2"/>
  <c r="DO19" i="2" s="1"/>
  <c r="BL19" i="2"/>
  <c r="BR19" i="2"/>
  <c r="BY19" i="2" s="1"/>
  <c r="BK19" i="2"/>
  <c r="CH308" i="2"/>
  <c r="CO308" i="2" s="1"/>
  <c r="CD308" i="2"/>
  <c r="CK308" i="2" s="1"/>
  <c r="CG308" i="2"/>
  <c r="CN308" i="2" s="1"/>
  <c r="CF308" i="2"/>
  <c r="CE308" i="2"/>
  <c r="BS308" i="2"/>
  <c r="BZ308" i="2" s="1"/>
  <c r="CI308" i="2"/>
  <c r="CP308" i="2" s="1"/>
  <c r="BT308" i="2"/>
  <c r="CA308" i="2" s="1"/>
  <c r="BN308" i="2"/>
  <c r="BJ308" i="2"/>
  <c r="BP308" i="2"/>
  <c r="BW308" i="2" s="1"/>
  <c r="BR308" i="2"/>
  <c r="BY308" i="2" s="1"/>
  <c r="BM308" i="2"/>
  <c r="BI308" i="2"/>
  <c r="BQ308" i="2"/>
  <c r="DM308" i="2" s="1"/>
  <c r="BL308" i="2"/>
  <c r="BU308" i="2"/>
  <c r="CB308" i="2" s="1"/>
  <c r="BK308" i="2"/>
  <c r="DY292" i="2"/>
  <c r="DR292" i="2"/>
  <c r="DU292" i="2"/>
  <c r="DX292" i="2"/>
  <c r="DT292" i="2"/>
  <c r="DW292" i="2"/>
  <c r="DV292" i="2"/>
  <c r="DN292" i="2"/>
  <c r="DQ292" i="2"/>
  <c r="DM292" i="2"/>
  <c r="DP292" i="2"/>
  <c r="DJ292" i="2"/>
  <c r="DF292" i="2"/>
  <c r="DI292" i="2"/>
  <c r="DH292" i="2"/>
  <c r="DC292" i="2"/>
  <c r="CY292" i="2"/>
  <c r="DK292" i="2"/>
  <c r="DB292" i="2"/>
  <c r="DG292" i="2"/>
  <c r="DA292" i="2"/>
  <c r="DO292" i="2"/>
  <c r="CT292" i="2"/>
  <c r="CW292" i="2"/>
  <c r="CS292" i="2"/>
  <c r="DD292" i="2"/>
  <c r="CU292" i="2"/>
  <c r="CO292" i="2"/>
  <c r="CK292" i="2"/>
  <c r="CH292" i="2"/>
  <c r="CD292" i="2"/>
  <c r="CR292" i="2"/>
  <c r="CN292" i="2"/>
  <c r="CG292" i="2"/>
  <c r="CZ292" i="2"/>
  <c r="CV292" i="2"/>
  <c r="CP292" i="2"/>
  <c r="CF292" i="2"/>
  <c r="CA292" i="2"/>
  <c r="BW292" i="2"/>
  <c r="CM292" i="2"/>
  <c r="CE292" i="2"/>
  <c r="BZ292" i="2"/>
  <c r="BS292" i="2"/>
  <c r="CI292" i="2"/>
  <c r="CB292" i="2"/>
  <c r="BY292" i="2"/>
  <c r="BT292" i="2"/>
  <c r="BN292" i="2"/>
  <c r="BJ292" i="2"/>
  <c r="BX292" i="2"/>
  <c r="BR292" i="2"/>
  <c r="BM292" i="2"/>
  <c r="BI292" i="2"/>
  <c r="CL292" i="2"/>
  <c r="BU292" i="2"/>
  <c r="BQ292" i="2"/>
  <c r="BL292" i="2"/>
  <c r="BP292" i="2"/>
  <c r="BK292" i="2"/>
  <c r="CF98" i="2"/>
  <c r="CI98" i="2"/>
  <c r="CE98" i="2"/>
  <c r="CL98" i="2" s="1"/>
  <c r="CH98" i="2"/>
  <c r="CG98" i="2"/>
  <c r="CD98" i="2"/>
  <c r="CK98" i="2" s="1"/>
  <c r="BS98" i="2"/>
  <c r="BL98" i="2"/>
  <c r="CN98" i="2"/>
  <c r="BT98" i="2"/>
  <c r="BR98" i="2"/>
  <c r="BY98" i="2" s="1"/>
  <c r="BK98" i="2"/>
  <c r="BP98" i="2"/>
  <c r="BW98" i="2" s="1"/>
  <c r="CA98" i="2"/>
  <c r="BU98" i="2"/>
  <c r="CB98" i="2" s="1"/>
  <c r="BQ98" i="2"/>
  <c r="BX98" i="2" s="1"/>
  <c r="BN98" i="2"/>
  <c r="BJ98" i="2"/>
  <c r="BZ98" i="2"/>
  <c r="BI98" i="2"/>
  <c r="BM98" i="2"/>
  <c r="DY40" i="2"/>
  <c r="DR40" i="2"/>
  <c r="DW40" i="2"/>
  <c r="DV40" i="2"/>
  <c r="DU40" i="2"/>
  <c r="DT40" i="2"/>
  <c r="DX40" i="2"/>
  <c r="DN40" i="2"/>
  <c r="DQ40" i="2"/>
  <c r="DM40" i="2"/>
  <c r="DP40" i="2"/>
  <c r="DJ40" i="2"/>
  <c r="DF40" i="2"/>
  <c r="DI40" i="2"/>
  <c r="DH40" i="2"/>
  <c r="DO40" i="2"/>
  <c r="DG40" i="2"/>
  <c r="DA40" i="2"/>
  <c r="DD40" i="2"/>
  <c r="CZ40" i="2"/>
  <c r="DC40" i="2"/>
  <c r="CY40" i="2"/>
  <c r="CV40" i="2"/>
  <c r="CR40" i="2"/>
  <c r="CO40" i="2"/>
  <c r="CK40" i="2"/>
  <c r="DK40" i="2"/>
  <c r="DB40" i="2"/>
  <c r="CU40" i="2"/>
  <c r="CN40" i="2"/>
  <c r="CS40" i="2"/>
  <c r="CH40" i="2"/>
  <c r="CD40" i="2"/>
  <c r="CA40" i="2"/>
  <c r="BW40" i="2"/>
  <c r="CP40" i="2"/>
  <c r="CG40" i="2"/>
  <c r="BZ40" i="2"/>
  <c r="CT40" i="2"/>
  <c r="CF40" i="2"/>
  <c r="CE40" i="2"/>
  <c r="CM40" i="2"/>
  <c r="CB40" i="2"/>
  <c r="BU40" i="2"/>
  <c r="BQ40" i="2"/>
  <c r="BN40" i="2"/>
  <c r="BJ40" i="2"/>
  <c r="CI40" i="2"/>
  <c r="BT40" i="2"/>
  <c r="BP40" i="2"/>
  <c r="BM40" i="2"/>
  <c r="BI40" i="2"/>
  <c r="CW40" i="2"/>
  <c r="BY40" i="2"/>
  <c r="BS40" i="2"/>
  <c r="BL40" i="2"/>
  <c r="CL40" i="2"/>
  <c r="BX40" i="2"/>
  <c r="BR40" i="2"/>
  <c r="BK40" i="2"/>
  <c r="DY22" i="2"/>
  <c r="DR22" i="2"/>
  <c r="DX22" i="2"/>
  <c r="DT22" i="2"/>
  <c r="DW22" i="2"/>
  <c r="DV22" i="2"/>
  <c r="DU22" i="2"/>
  <c r="DO22" i="2"/>
  <c r="DN22" i="2"/>
  <c r="DQ22" i="2"/>
  <c r="DM22" i="2"/>
  <c r="DP22" i="2"/>
  <c r="DH22" i="2"/>
  <c r="DK22" i="2"/>
  <c r="DG22" i="2"/>
  <c r="DJ22" i="2"/>
  <c r="DF22" i="2"/>
  <c r="DC22" i="2"/>
  <c r="CY22" i="2"/>
  <c r="DI22" i="2"/>
  <c r="DB22" i="2"/>
  <c r="DA22" i="2"/>
  <c r="CT22" i="2"/>
  <c r="CM22" i="2"/>
  <c r="CW22" i="2"/>
  <c r="CS22" i="2"/>
  <c r="CP22" i="2"/>
  <c r="CL22" i="2"/>
  <c r="CZ22" i="2"/>
  <c r="CO22" i="2"/>
  <c r="CF22" i="2"/>
  <c r="BY22" i="2"/>
  <c r="CV22" i="2"/>
  <c r="CN22" i="2"/>
  <c r="CI22" i="2"/>
  <c r="CE22" i="2"/>
  <c r="CB22" i="2"/>
  <c r="BX22" i="2"/>
  <c r="CK22" i="2"/>
  <c r="CD22" i="2"/>
  <c r="CU22" i="2"/>
  <c r="CR22" i="2"/>
  <c r="CH22" i="2"/>
  <c r="BZ22" i="2"/>
  <c r="DD22" i="2"/>
  <c r="CG22" i="2"/>
  <c r="CA22" i="2"/>
  <c r="BS22" i="2"/>
  <c r="BL22" i="2"/>
  <c r="BW22" i="2"/>
  <c r="BR22" i="2"/>
  <c r="BK22" i="2"/>
  <c r="BN22" i="2"/>
  <c r="BJ22" i="2"/>
  <c r="BU22" i="2"/>
  <c r="BQ22" i="2"/>
  <c r="BT22" i="2"/>
  <c r="BP22" i="2"/>
  <c r="BM22" i="2"/>
  <c r="BI22" i="2"/>
  <c r="A83" i="13"/>
  <c r="DY272" i="2"/>
  <c r="DR272" i="2"/>
  <c r="DU272" i="2"/>
  <c r="DX272" i="2"/>
  <c r="DT272" i="2"/>
  <c r="DW272" i="2"/>
  <c r="DN272" i="2"/>
  <c r="DQ272" i="2"/>
  <c r="DM272" i="2"/>
  <c r="DP272" i="2"/>
  <c r="DO272" i="2"/>
  <c r="DJ272" i="2"/>
  <c r="DF272" i="2"/>
  <c r="DI272" i="2"/>
  <c r="DH272" i="2"/>
  <c r="DG272" i="2"/>
  <c r="DC272" i="2"/>
  <c r="CY272" i="2"/>
  <c r="DB272" i="2"/>
  <c r="DV272" i="2"/>
  <c r="DA272" i="2"/>
  <c r="DD272" i="2"/>
  <c r="CT272" i="2"/>
  <c r="CZ272" i="2"/>
  <c r="CW272" i="2"/>
  <c r="CS272" i="2"/>
  <c r="DK272" i="2"/>
  <c r="CU272" i="2"/>
  <c r="CO272" i="2"/>
  <c r="CK272" i="2"/>
  <c r="CH272" i="2"/>
  <c r="CD272" i="2"/>
  <c r="CR272" i="2"/>
  <c r="CN272" i="2"/>
  <c r="CG272" i="2"/>
  <c r="CP272" i="2"/>
  <c r="CF272" i="2"/>
  <c r="CA272" i="2"/>
  <c r="BW272" i="2"/>
  <c r="CM272" i="2"/>
  <c r="CE272" i="2"/>
  <c r="BZ272" i="2"/>
  <c r="BS272" i="2"/>
  <c r="CV272" i="2"/>
  <c r="CL272" i="2"/>
  <c r="CB272" i="2"/>
  <c r="BY272" i="2"/>
  <c r="BX272" i="2"/>
  <c r="BQ272" i="2"/>
  <c r="BN272" i="2"/>
  <c r="BJ272" i="2"/>
  <c r="CI272" i="2"/>
  <c r="BU272" i="2"/>
  <c r="BP272" i="2"/>
  <c r="BM272" i="2"/>
  <c r="BI272" i="2"/>
  <c r="BT272" i="2"/>
  <c r="BL272" i="2"/>
  <c r="BR272" i="2"/>
  <c r="BK272" i="2"/>
  <c r="A70" i="13"/>
  <c r="CH280" i="2"/>
  <c r="CO280" i="2" s="1"/>
  <c r="CD280" i="2"/>
  <c r="CK280" i="2" s="1"/>
  <c r="CG280" i="2"/>
  <c r="CF280" i="2"/>
  <c r="CE280" i="2"/>
  <c r="CL280" i="2" s="1"/>
  <c r="BS280" i="2"/>
  <c r="CI280" i="2"/>
  <c r="CP280" i="2" s="1"/>
  <c r="BQ280" i="2"/>
  <c r="BN280" i="2"/>
  <c r="BJ280" i="2"/>
  <c r="BU280" i="2"/>
  <c r="DQ280" i="2" s="1"/>
  <c r="BP280" i="2"/>
  <c r="BW280" i="2" s="1"/>
  <c r="BM280" i="2"/>
  <c r="BI280" i="2"/>
  <c r="BX280" i="2"/>
  <c r="BT280" i="2"/>
  <c r="DP280" i="2" s="1"/>
  <c r="BL280" i="2"/>
  <c r="BR280" i="2"/>
  <c r="BY280" i="2" s="1"/>
  <c r="BK280" i="2"/>
  <c r="DY197" i="2"/>
  <c r="DR197" i="2"/>
  <c r="DV197" i="2"/>
  <c r="DU197" i="2"/>
  <c r="DX197" i="2"/>
  <c r="DT197" i="2"/>
  <c r="DO197" i="2"/>
  <c r="DW197" i="2"/>
  <c r="DN197" i="2"/>
  <c r="DQ197" i="2"/>
  <c r="DM197" i="2"/>
  <c r="DP197" i="2"/>
  <c r="DH197" i="2"/>
  <c r="DK197" i="2"/>
  <c r="DG197" i="2"/>
  <c r="DD197" i="2"/>
  <c r="CZ197" i="2"/>
  <c r="DJ197" i="2"/>
  <c r="DF197" i="2"/>
  <c r="DI197" i="2"/>
  <c r="DB197" i="2"/>
  <c r="DA197" i="2"/>
  <c r="CY197" i="2"/>
  <c r="CT197" i="2"/>
  <c r="CM197" i="2"/>
  <c r="CF197" i="2"/>
  <c r="CW197" i="2"/>
  <c r="CS197" i="2"/>
  <c r="CP197" i="2"/>
  <c r="CL197" i="2"/>
  <c r="CI197" i="2"/>
  <c r="CE197" i="2"/>
  <c r="DC197" i="2"/>
  <c r="CU197" i="2"/>
  <c r="CK197" i="2"/>
  <c r="BY197" i="2"/>
  <c r="CR197" i="2"/>
  <c r="CH197" i="2"/>
  <c r="CB197" i="2"/>
  <c r="BX197" i="2"/>
  <c r="CV197" i="2"/>
  <c r="CO197" i="2"/>
  <c r="CG197" i="2"/>
  <c r="CD197" i="2"/>
  <c r="BW197" i="2"/>
  <c r="BS197" i="2"/>
  <c r="BL197" i="2"/>
  <c r="BP197" i="2"/>
  <c r="BR197" i="2"/>
  <c r="BK197" i="2"/>
  <c r="BT197" i="2"/>
  <c r="CA197" i="2"/>
  <c r="BU197" i="2"/>
  <c r="BQ197" i="2"/>
  <c r="BN197" i="2"/>
  <c r="BJ197" i="2"/>
  <c r="CN197" i="2"/>
  <c r="BZ197" i="2"/>
  <c r="BM197" i="2"/>
  <c r="BI197" i="2"/>
  <c r="DY299" i="2"/>
  <c r="DR299" i="2"/>
  <c r="DV299" i="2"/>
  <c r="DU299" i="2"/>
  <c r="DX299" i="2"/>
  <c r="DT299" i="2"/>
  <c r="DW299" i="2"/>
  <c r="DO299" i="2"/>
  <c r="DN299" i="2"/>
  <c r="DQ299" i="2"/>
  <c r="DM299" i="2"/>
  <c r="DH299" i="2"/>
  <c r="DK299" i="2"/>
  <c r="DG299" i="2"/>
  <c r="DP299" i="2"/>
  <c r="DJ299" i="2"/>
  <c r="DF299" i="2"/>
  <c r="DA299" i="2"/>
  <c r="DD299" i="2"/>
  <c r="CZ299" i="2"/>
  <c r="DC299" i="2"/>
  <c r="CY299" i="2"/>
  <c r="DI299" i="2"/>
  <c r="DB299" i="2"/>
  <c r="CV299" i="2"/>
  <c r="CR299" i="2"/>
  <c r="CU299" i="2"/>
  <c r="CS299" i="2"/>
  <c r="CM299" i="2"/>
  <c r="CF299" i="2"/>
  <c r="CP299" i="2"/>
  <c r="CL299" i="2"/>
  <c r="CI299" i="2"/>
  <c r="CE299" i="2"/>
  <c r="CN299" i="2"/>
  <c r="CD299" i="2"/>
  <c r="BY299" i="2"/>
  <c r="CW299" i="2"/>
  <c r="CK299" i="2"/>
  <c r="CB299" i="2"/>
  <c r="BX299" i="2"/>
  <c r="BU299" i="2"/>
  <c r="BQ299" i="2"/>
  <c r="CT299" i="2"/>
  <c r="CO299" i="2"/>
  <c r="CA299" i="2"/>
  <c r="BZ299" i="2"/>
  <c r="CH299" i="2"/>
  <c r="BW299" i="2"/>
  <c r="BT299" i="2"/>
  <c r="BL299" i="2"/>
  <c r="CG299" i="2"/>
  <c r="BS299" i="2"/>
  <c r="BK299" i="2"/>
  <c r="BR299" i="2"/>
  <c r="BN299" i="2"/>
  <c r="BJ299" i="2"/>
  <c r="BP299" i="2"/>
  <c r="BM299" i="2"/>
  <c r="BI299" i="2"/>
  <c r="CH113" i="2"/>
  <c r="CD113" i="2"/>
  <c r="CG113" i="2"/>
  <c r="CF113" i="2"/>
  <c r="CM113" i="2" s="1"/>
  <c r="CE113" i="2"/>
  <c r="CS113" i="2" s="1"/>
  <c r="CI113" i="2"/>
  <c r="CP113" i="2" s="1"/>
  <c r="BU113" i="2"/>
  <c r="DQ113" i="2" s="1"/>
  <c r="BQ113" i="2"/>
  <c r="BN113" i="2"/>
  <c r="BJ113" i="2"/>
  <c r="BR113" i="2"/>
  <c r="DN113" i="2" s="1"/>
  <c r="BT113" i="2"/>
  <c r="CA113" i="2" s="1"/>
  <c r="BP113" i="2"/>
  <c r="BW113" i="2" s="1"/>
  <c r="BM113" i="2"/>
  <c r="BI113" i="2"/>
  <c r="BX113" i="2"/>
  <c r="BS113" i="2"/>
  <c r="BL113" i="2"/>
  <c r="BK113" i="2"/>
  <c r="DY214" i="2"/>
  <c r="DR214" i="2"/>
  <c r="DW214" i="2"/>
  <c r="DV214" i="2"/>
  <c r="DU214" i="2"/>
  <c r="DO214" i="2"/>
  <c r="DN214" i="2"/>
  <c r="DX214" i="2"/>
  <c r="DQ214" i="2"/>
  <c r="DM214" i="2"/>
  <c r="DT214" i="2"/>
  <c r="DH214" i="2"/>
  <c r="DA214" i="2"/>
  <c r="DK214" i="2"/>
  <c r="DG214" i="2"/>
  <c r="DD214" i="2"/>
  <c r="CZ214" i="2"/>
  <c r="DJ214" i="2"/>
  <c r="DF214" i="2"/>
  <c r="DC214" i="2"/>
  <c r="CY214" i="2"/>
  <c r="CV214" i="2"/>
  <c r="CR214" i="2"/>
  <c r="DP214" i="2"/>
  <c r="DB214" i="2"/>
  <c r="CU214" i="2"/>
  <c r="CM214" i="2"/>
  <c r="CF214" i="2"/>
  <c r="DI214" i="2"/>
  <c r="CT214" i="2"/>
  <c r="CP214" i="2"/>
  <c r="CL214" i="2"/>
  <c r="CI214" i="2"/>
  <c r="CE214" i="2"/>
  <c r="CW214" i="2"/>
  <c r="CN214" i="2"/>
  <c r="CD214" i="2"/>
  <c r="BY214" i="2"/>
  <c r="CS214" i="2"/>
  <c r="CK214" i="2"/>
  <c r="CB214" i="2"/>
  <c r="BX214" i="2"/>
  <c r="CH214" i="2"/>
  <c r="CG214" i="2"/>
  <c r="BZ214" i="2"/>
  <c r="CO214" i="2"/>
  <c r="BW214" i="2"/>
  <c r="CA214" i="2"/>
  <c r="BS214" i="2"/>
  <c r="BL214" i="2"/>
  <c r="BR214" i="2"/>
  <c r="BK214" i="2"/>
  <c r="BU214" i="2"/>
  <c r="BQ214" i="2"/>
  <c r="BN214" i="2"/>
  <c r="BJ214" i="2"/>
  <c r="BT214" i="2"/>
  <c r="BP214" i="2"/>
  <c r="BM214" i="2"/>
  <c r="BI214" i="2"/>
  <c r="DY248" i="2"/>
  <c r="DR248" i="2"/>
  <c r="DX248" i="2"/>
  <c r="DT248" i="2"/>
  <c r="DW248" i="2"/>
  <c r="DV248" i="2"/>
  <c r="DU248" i="2"/>
  <c r="DQ248" i="2"/>
  <c r="DM248" i="2"/>
  <c r="DP248" i="2"/>
  <c r="DO248" i="2"/>
  <c r="DN248" i="2"/>
  <c r="DJ248" i="2"/>
  <c r="DF248" i="2"/>
  <c r="DK248" i="2"/>
  <c r="DA248" i="2"/>
  <c r="DI248" i="2"/>
  <c r="DD248" i="2"/>
  <c r="CZ248" i="2"/>
  <c r="DH248" i="2"/>
  <c r="DC248" i="2"/>
  <c r="CY248" i="2"/>
  <c r="DG248" i="2"/>
  <c r="CV248" i="2"/>
  <c r="CR248" i="2"/>
  <c r="CU248" i="2"/>
  <c r="CW248" i="2"/>
  <c r="CM248" i="2"/>
  <c r="CF248" i="2"/>
  <c r="CT248" i="2"/>
  <c r="CP248" i="2"/>
  <c r="CL248" i="2"/>
  <c r="CI248" i="2"/>
  <c r="CE248" i="2"/>
  <c r="DB248" i="2"/>
  <c r="CH248" i="2"/>
  <c r="BY248" i="2"/>
  <c r="CS248" i="2"/>
  <c r="CO248" i="2"/>
  <c r="CG248" i="2"/>
  <c r="CB248" i="2"/>
  <c r="BX248" i="2"/>
  <c r="BU248" i="2"/>
  <c r="BQ248" i="2"/>
  <c r="CK248" i="2"/>
  <c r="BW248" i="2"/>
  <c r="CD248" i="2"/>
  <c r="CA248" i="2"/>
  <c r="BP248" i="2"/>
  <c r="BL248" i="2"/>
  <c r="BZ248" i="2"/>
  <c r="BT248" i="2"/>
  <c r="BK248" i="2"/>
  <c r="CN248" i="2"/>
  <c r="BR248" i="2"/>
  <c r="BS248" i="2"/>
  <c r="BN248" i="2"/>
  <c r="BJ248" i="2"/>
  <c r="BI248" i="2"/>
  <c r="BM248" i="2"/>
  <c r="DY67" i="2"/>
  <c r="DR67" i="2"/>
  <c r="DV67" i="2"/>
  <c r="DU67" i="2"/>
  <c r="DX67" i="2"/>
  <c r="DT67" i="2"/>
  <c r="DW67" i="2"/>
  <c r="DQ67" i="2"/>
  <c r="DM67" i="2"/>
  <c r="DO67" i="2"/>
  <c r="DN67" i="2"/>
  <c r="DH67" i="2"/>
  <c r="DP67" i="2"/>
  <c r="DK67" i="2"/>
  <c r="DG67" i="2"/>
  <c r="DJ67" i="2"/>
  <c r="DF67" i="2"/>
  <c r="DC67" i="2"/>
  <c r="CY67" i="2"/>
  <c r="DB67" i="2"/>
  <c r="DI67" i="2"/>
  <c r="DA67" i="2"/>
  <c r="CZ67" i="2"/>
  <c r="CT67" i="2"/>
  <c r="CM67" i="2"/>
  <c r="CW67" i="2"/>
  <c r="CS67" i="2"/>
  <c r="CP67" i="2"/>
  <c r="CL67" i="2"/>
  <c r="DD67" i="2"/>
  <c r="CU67" i="2"/>
  <c r="CK67" i="2"/>
  <c r="CF67" i="2"/>
  <c r="BY67" i="2"/>
  <c r="CR67" i="2"/>
  <c r="CI67" i="2"/>
  <c r="CE67" i="2"/>
  <c r="CB67" i="2"/>
  <c r="BX67" i="2"/>
  <c r="CO67" i="2"/>
  <c r="CH67" i="2"/>
  <c r="CN67" i="2"/>
  <c r="CG67" i="2"/>
  <c r="CV67" i="2"/>
  <c r="CD67" i="2"/>
  <c r="BS67" i="2"/>
  <c r="BL67" i="2"/>
  <c r="CA67" i="2"/>
  <c r="BR67" i="2"/>
  <c r="BK67" i="2"/>
  <c r="BJ67" i="2"/>
  <c r="BT67" i="2"/>
  <c r="BZ67" i="2"/>
  <c r="BU67" i="2"/>
  <c r="BQ67" i="2"/>
  <c r="BN67" i="2"/>
  <c r="BW67" i="2"/>
  <c r="BP67" i="2"/>
  <c r="BI67" i="2"/>
  <c r="BM67" i="2"/>
  <c r="DY177" i="2"/>
  <c r="DR177" i="2"/>
  <c r="DV177" i="2"/>
  <c r="DU177" i="2"/>
  <c r="DX177" i="2"/>
  <c r="DT177" i="2"/>
  <c r="DO177" i="2"/>
  <c r="DN177" i="2"/>
  <c r="DW177" i="2"/>
  <c r="DQ177" i="2"/>
  <c r="DM177" i="2"/>
  <c r="DP177" i="2"/>
  <c r="DH177" i="2"/>
  <c r="DK177" i="2"/>
  <c r="DG177" i="2"/>
  <c r="DJ177" i="2"/>
  <c r="DF177" i="2"/>
  <c r="DC177" i="2"/>
  <c r="CY177" i="2"/>
  <c r="DB177" i="2"/>
  <c r="DI177" i="2"/>
  <c r="DA177" i="2"/>
  <c r="CZ177" i="2"/>
  <c r="CT177" i="2"/>
  <c r="CM177" i="2"/>
  <c r="CF177" i="2"/>
  <c r="CW177" i="2"/>
  <c r="CS177" i="2"/>
  <c r="CP177" i="2"/>
  <c r="CL177" i="2"/>
  <c r="CI177" i="2"/>
  <c r="CE177" i="2"/>
  <c r="CU177" i="2"/>
  <c r="CK177" i="2"/>
  <c r="BY177" i="2"/>
  <c r="CR177" i="2"/>
  <c r="CH177" i="2"/>
  <c r="CB177" i="2"/>
  <c r="BX177" i="2"/>
  <c r="DD177" i="2"/>
  <c r="CO177" i="2"/>
  <c r="CG177" i="2"/>
  <c r="CN177" i="2"/>
  <c r="CD177" i="2"/>
  <c r="CV177" i="2"/>
  <c r="BZ177" i="2"/>
  <c r="BS177" i="2"/>
  <c r="BL177" i="2"/>
  <c r="BT177" i="2"/>
  <c r="BW177" i="2"/>
  <c r="BR177" i="2"/>
  <c r="BK177" i="2"/>
  <c r="CA177" i="2"/>
  <c r="BP177" i="2"/>
  <c r="BU177" i="2"/>
  <c r="BQ177" i="2"/>
  <c r="BN177" i="2"/>
  <c r="BJ177" i="2"/>
  <c r="BI177" i="2"/>
  <c r="BM177" i="2"/>
  <c r="DY228" i="2"/>
  <c r="DR228" i="2"/>
  <c r="DX228" i="2"/>
  <c r="DT228" i="2"/>
  <c r="DW228" i="2"/>
  <c r="DV228" i="2"/>
  <c r="DU228" i="2"/>
  <c r="DQ228" i="2"/>
  <c r="DM228" i="2"/>
  <c r="DP228" i="2"/>
  <c r="DO228" i="2"/>
  <c r="DN228" i="2"/>
  <c r="DH228" i="2"/>
  <c r="DA228" i="2"/>
  <c r="DK228" i="2"/>
  <c r="DG228" i="2"/>
  <c r="DD228" i="2"/>
  <c r="CZ228" i="2"/>
  <c r="DJ228" i="2"/>
  <c r="DF228" i="2"/>
  <c r="DC228" i="2"/>
  <c r="CY228" i="2"/>
  <c r="CV228" i="2"/>
  <c r="CR228" i="2"/>
  <c r="DB228" i="2"/>
  <c r="DI228" i="2"/>
  <c r="CW228" i="2"/>
  <c r="CM228" i="2"/>
  <c r="CF228" i="2"/>
  <c r="CU228" i="2"/>
  <c r="CP228" i="2"/>
  <c r="CL228" i="2"/>
  <c r="CI228" i="2"/>
  <c r="CE228" i="2"/>
  <c r="CH228" i="2"/>
  <c r="BY228" i="2"/>
  <c r="CT228" i="2"/>
  <c r="CO228" i="2"/>
  <c r="CG228" i="2"/>
  <c r="CB228" i="2"/>
  <c r="BX228" i="2"/>
  <c r="CD228" i="2"/>
  <c r="BW228" i="2"/>
  <c r="CN228" i="2"/>
  <c r="CS228" i="2"/>
  <c r="CK228" i="2"/>
  <c r="CA228" i="2"/>
  <c r="BZ228" i="2"/>
  <c r="BS228" i="2"/>
  <c r="BL228" i="2"/>
  <c r="BR228" i="2"/>
  <c r="BK228" i="2"/>
  <c r="BT228" i="2"/>
  <c r="BU228" i="2"/>
  <c r="BQ228" i="2"/>
  <c r="BN228" i="2"/>
  <c r="BJ228" i="2"/>
  <c r="BP228" i="2"/>
  <c r="BM228" i="2"/>
  <c r="BI228" i="2"/>
  <c r="CH286" i="2"/>
  <c r="CD286" i="2"/>
  <c r="CK286" i="2" s="1"/>
  <c r="CG286" i="2"/>
  <c r="CN286" i="2" s="1"/>
  <c r="CI286" i="2"/>
  <c r="BS286" i="2"/>
  <c r="BZ286" i="2" s="1"/>
  <c r="CF286" i="2"/>
  <c r="CT286" i="2" s="1"/>
  <c r="BR286" i="2"/>
  <c r="BN286" i="2"/>
  <c r="BJ286" i="2"/>
  <c r="CP286" i="2"/>
  <c r="BQ286" i="2"/>
  <c r="BM286" i="2"/>
  <c r="BI286" i="2"/>
  <c r="BT286" i="2"/>
  <c r="DP286" i="2" s="1"/>
  <c r="CE286" i="2"/>
  <c r="CS286" i="2" s="1"/>
  <c r="BU286" i="2"/>
  <c r="BP286" i="2"/>
  <c r="BW286" i="2" s="1"/>
  <c r="BL286" i="2"/>
  <c r="BK286" i="2"/>
  <c r="DY173" i="2"/>
  <c r="DR173" i="2"/>
  <c r="DV173" i="2"/>
  <c r="DU173" i="2"/>
  <c r="DX173" i="2"/>
  <c r="DT173" i="2"/>
  <c r="DO173" i="2"/>
  <c r="DN173" i="2"/>
  <c r="DQ173" i="2"/>
  <c r="DM173" i="2"/>
  <c r="DW173" i="2"/>
  <c r="DP173" i="2"/>
  <c r="DH173" i="2"/>
  <c r="DK173" i="2"/>
  <c r="DG173" i="2"/>
  <c r="DJ173" i="2"/>
  <c r="DF173" i="2"/>
  <c r="DI173" i="2"/>
  <c r="DC173" i="2"/>
  <c r="CY173" i="2"/>
  <c r="DB173" i="2"/>
  <c r="DA173" i="2"/>
  <c r="CT173" i="2"/>
  <c r="CM173" i="2"/>
  <c r="CF173" i="2"/>
  <c r="DD173" i="2"/>
  <c r="CW173" i="2"/>
  <c r="CS173" i="2"/>
  <c r="CP173" i="2"/>
  <c r="CL173" i="2"/>
  <c r="CI173" i="2"/>
  <c r="CE173" i="2"/>
  <c r="CU173" i="2"/>
  <c r="CK173" i="2"/>
  <c r="BY173" i="2"/>
  <c r="CZ173" i="2"/>
  <c r="CR173" i="2"/>
  <c r="CH173" i="2"/>
  <c r="CB173" i="2"/>
  <c r="BX173" i="2"/>
  <c r="CV173" i="2"/>
  <c r="CO173" i="2"/>
  <c r="CG173" i="2"/>
  <c r="CN173" i="2"/>
  <c r="CA173" i="2"/>
  <c r="BS173" i="2"/>
  <c r="BL173" i="2"/>
  <c r="CD173" i="2"/>
  <c r="BZ173" i="2"/>
  <c r="BR173" i="2"/>
  <c r="BK173" i="2"/>
  <c r="BT173" i="2"/>
  <c r="BW173" i="2"/>
  <c r="BU173" i="2"/>
  <c r="BQ173" i="2"/>
  <c r="BN173" i="2"/>
  <c r="BJ173" i="2"/>
  <c r="BP173" i="2"/>
  <c r="BM173" i="2"/>
  <c r="BI173" i="2"/>
  <c r="DY271" i="2"/>
  <c r="DR271" i="2"/>
  <c r="DV271" i="2"/>
  <c r="DU271" i="2"/>
  <c r="DX271" i="2"/>
  <c r="DT271" i="2"/>
  <c r="DW271" i="2"/>
  <c r="DO271" i="2"/>
  <c r="DN271" i="2"/>
  <c r="DQ271" i="2"/>
  <c r="DM271" i="2"/>
  <c r="DH271" i="2"/>
  <c r="DP271" i="2"/>
  <c r="DK271" i="2"/>
  <c r="DG271" i="2"/>
  <c r="DJ271" i="2"/>
  <c r="DF271" i="2"/>
  <c r="DA271" i="2"/>
  <c r="DI271" i="2"/>
  <c r="DD271" i="2"/>
  <c r="CZ271" i="2"/>
  <c r="DC271" i="2"/>
  <c r="CY271" i="2"/>
  <c r="CV271" i="2"/>
  <c r="CR271" i="2"/>
  <c r="CU271" i="2"/>
  <c r="DB271" i="2"/>
  <c r="CS271" i="2"/>
  <c r="CM271" i="2"/>
  <c r="CF271" i="2"/>
  <c r="CP271" i="2"/>
  <c r="CL271" i="2"/>
  <c r="CI271" i="2"/>
  <c r="CE271" i="2"/>
  <c r="CT271" i="2"/>
  <c r="CN271" i="2"/>
  <c r="CD271" i="2"/>
  <c r="BY271" i="2"/>
  <c r="CK271" i="2"/>
  <c r="CB271" i="2"/>
  <c r="BX271" i="2"/>
  <c r="BU271" i="2"/>
  <c r="BQ271" i="2"/>
  <c r="CH271" i="2"/>
  <c r="CA271" i="2"/>
  <c r="CW271" i="2"/>
  <c r="CG271" i="2"/>
  <c r="BZ271" i="2"/>
  <c r="CO271" i="2"/>
  <c r="BW271" i="2"/>
  <c r="BR271" i="2"/>
  <c r="BL271" i="2"/>
  <c r="BS271" i="2"/>
  <c r="BP271" i="2"/>
  <c r="BK271" i="2"/>
  <c r="BT271" i="2"/>
  <c r="BN271" i="2"/>
  <c r="BJ271" i="2"/>
  <c r="BI271" i="2"/>
  <c r="BM271" i="2"/>
  <c r="DY156" i="2"/>
  <c r="DR156" i="2"/>
  <c r="DV156" i="2"/>
  <c r="DU156" i="2"/>
  <c r="DX156" i="2"/>
  <c r="DT156" i="2"/>
  <c r="DO156" i="2"/>
  <c r="DN156" i="2"/>
  <c r="DQ156" i="2"/>
  <c r="DM156" i="2"/>
  <c r="DP156" i="2"/>
  <c r="DW156" i="2"/>
  <c r="DH156" i="2"/>
  <c r="DK156" i="2"/>
  <c r="DG156" i="2"/>
  <c r="DJ156" i="2"/>
  <c r="DF156" i="2"/>
  <c r="DI156" i="2"/>
  <c r="DC156" i="2"/>
  <c r="CY156" i="2"/>
  <c r="DB156" i="2"/>
  <c r="DA156" i="2"/>
  <c r="CT156" i="2"/>
  <c r="CM156" i="2"/>
  <c r="CF156" i="2"/>
  <c r="DD156" i="2"/>
  <c r="CW156" i="2"/>
  <c r="CS156" i="2"/>
  <c r="CP156" i="2"/>
  <c r="CL156" i="2"/>
  <c r="CI156" i="2"/>
  <c r="CE156" i="2"/>
  <c r="CU156" i="2"/>
  <c r="CK156" i="2"/>
  <c r="BY156" i="2"/>
  <c r="CZ156" i="2"/>
  <c r="CR156" i="2"/>
  <c r="CH156" i="2"/>
  <c r="CB156" i="2"/>
  <c r="BX156" i="2"/>
  <c r="CV156" i="2"/>
  <c r="CO156" i="2"/>
  <c r="CG156" i="2"/>
  <c r="CA156" i="2"/>
  <c r="BS156" i="2"/>
  <c r="BL156" i="2"/>
  <c r="BZ156" i="2"/>
  <c r="BR156" i="2"/>
  <c r="BK156" i="2"/>
  <c r="CN156" i="2"/>
  <c r="BW156" i="2"/>
  <c r="BU156" i="2"/>
  <c r="BQ156" i="2"/>
  <c r="BN156" i="2"/>
  <c r="BJ156" i="2"/>
  <c r="CD156" i="2"/>
  <c r="BT156" i="2"/>
  <c r="BP156" i="2"/>
  <c r="BM156" i="2"/>
  <c r="BI156" i="2"/>
  <c r="DY129" i="2"/>
  <c r="DR129" i="2"/>
  <c r="DW129" i="2"/>
  <c r="DV129" i="2"/>
  <c r="DU129" i="2"/>
  <c r="DP129" i="2"/>
  <c r="DO129" i="2"/>
  <c r="DX129" i="2"/>
  <c r="DN129" i="2"/>
  <c r="DQ129" i="2"/>
  <c r="DM129" i="2"/>
  <c r="DT129" i="2"/>
  <c r="DJ129" i="2"/>
  <c r="DF129" i="2"/>
  <c r="DI129" i="2"/>
  <c r="DH129" i="2"/>
  <c r="DA129" i="2"/>
  <c r="DK129" i="2"/>
  <c r="DD129" i="2"/>
  <c r="CZ129" i="2"/>
  <c r="DG129" i="2"/>
  <c r="DC129" i="2"/>
  <c r="CY129" i="2"/>
  <c r="CV129" i="2"/>
  <c r="CR129" i="2"/>
  <c r="CO129" i="2"/>
  <c r="CK129" i="2"/>
  <c r="CU129" i="2"/>
  <c r="CN129" i="2"/>
  <c r="CG129" i="2"/>
  <c r="DB129" i="2"/>
  <c r="CS129" i="2"/>
  <c r="CI129" i="2"/>
  <c r="CD129" i="2"/>
  <c r="CA129" i="2"/>
  <c r="BW129" i="2"/>
  <c r="CP129" i="2"/>
  <c r="CH129" i="2"/>
  <c r="BZ129" i="2"/>
  <c r="CM129" i="2"/>
  <c r="CF129" i="2"/>
  <c r="CW129" i="2"/>
  <c r="CL129" i="2"/>
  <c r="CE129" i="2"/>
  <c r="CT129" i="2"/>
  <c r="CB129" i="2"/>
  <c r="BU129" i="2"/>
  <c r="BQ129" i="2"/>
  <c r="BN129" i="2"/>
  <c r="BJ129" i="2"/>
  <c r="BY129" i="2"/>
  <c r="BT129" i="2"/>
  <c r="BP129" i="2"/>
  <c r="BM129" i="2"/>
  <c r="BI129" i="2"/>
  <c r="BX129" i="2"/>
  <c r="BS129" i="2"/>
  <c r="BL129" i="2"/>
  <c r="BR129" i="2"/>
  <c r="BK129" i="2"/>
  <c r="CF319" i="2"/>
  <c r="CI319" i="2"/>
  <c r="CP319" i="2" s="1"/>
  <c r="CE319" i="2"/>
  <c r="CD319" i="2"/>
  <c r="CK319" i="2" s="1"/>
  <c r="BU319" i="2"/>
  <c r="CW319" i="2" s="1"/>
  <c r="BQ319" i="2"/>
  <c r="BX319" i="2" s="1"/>
  <c r="CH319" i="2"/>
  <c r="CO319" i="2" s="1"/>
  <c r="CG319" i="2"/>
  <c r="CN319" i="2" s="1"/>
  <c r="BR319" i="2"/>
  <c r="BY319" i="2" s="1"/>
  <c r="BL319" i="2"/>
  <c r="BS319" i="2"/>
  <c r="DO319" i="2" s="1"/>
  <c r="BP319" i="2"/>
  <c r="BW319" i="2" s="1"/>
  <c r="BK319" i="2"/>
  <c r="BT319" i="2"/>
  <c r="DP319" i="2" s="1"/>
  <c r="BN319" i="2"/>
  <c r="BJ319" i="2"/>
  <c r="BI319" i="2"/>
  <c r="BM319" i="2"/>
  <c r="DY222" i="2"/>
  <c r="DR222" i="2"/>
  <c r="DV222" i="2"/>
  <c r="DU222" i="2"/>
  <c r="DX222" i="2"/>
  <c r="DT222" i="2"/>
  <c r="DW222" i="2"/>
  <c r="DO222" i="2"/>
  <c r="DN222" i="2"/>
  <c r="DQ222" i="2"/>
  <c r="DM222" i="2"/>
  <c r="DP222" i="2"/>
  <c r="DH222" i="2"/>
  <c r="DA222" i="2"/>
  <c r="DK222" i="2"/>
  <c r="DG222" i="2"/>
  <c r="DD222" i="2"/>
  <c r="CZ222" i="2"/>
  <c r="DJ222" i="2"/>
  <c r="DF222" i="2"/>
  <c r="DC222" i="2"/>
  <c r="CY222" i="2"/>
  <c r="CV222" i="2"/>
  <c r="CR222" i="2"/>
  <c r="DB222" i="2"/>
  <c r="CU222" i="2"/>
  <c r="CM222" i="2"/>
  <c r="CF222" i="2"/>
  <c r="CT222" i="2"/>
  <c r="CP222" i="2"/>
  <c r="CL222" i="2"/>
  <c r="CI222" i="2"/>
  <c r="CE222" i="2"/>
  <c r="CN222" i="2"/>
  <c r="CD222" i="2"/>
  <c r="BY222" i="2"/>
  <c r="CK222" i="2"/>
  <c r="CB222" i="2"/>
  <c r="BX222" i="2"/>
  <c r="CW222" i="2"/>
  <c r="CH222" i="2"/>
  <c r="DI222" i="2"/>
  <c r="CS222" i="2"/>
  <c r="CG222" i="2"/>
  <c r="BZ222" i="2"/>
  <c r="CO222" i="2"/>
  <c r="BW222" i="2"/>
  <c r="CA222" i="2"/>
  <c r="BS222" i="2"/>
  <c r="BL222" i="2"/>
  <c r="BT222" i="2"/>
  <c r="BR222" i="2"/>
  <c r="BK222" i="2"/>
  <c r="BU222" i="2"/>
  <c r="BQ222" i="2"/>
  <c r="BN222" i="2"/>
  <c r="BJ222" i="2"/>
  <c r="BP222" i="2"/>
  <c r="BM222" i="2"/>
  <c r="BI222" i="2"/>
  <c r="DY325" i="2"/>
  <c r="DR325" i="2"/>
  <c r="DX325" i="2"/>
  <c r="DT325" i="2"/>
  <c r="DW325" i="2"/>
  <c r="DV325" i="2"/>
  <c r="DQ325" i="2"/>
  <c r="DM325" i="2"/>
  <c r="DU325" i="2"/>
  <c r="DP325" i="2"/>
  <c r="DO325" i="2"/>
  <c r="DN325" i="2"/>
  <c r="DH325" i="2"/>
  <c r="DK325" i="2"/>
  <c r="DG325" i="2"/>
  <c r="DJ325" i="2"/>
  <c r="DF325" i="2"/>
  <c r="DI325" i="2"/>
  <c r="DA325" i="2"/>
  <c r="DD325" i="2"/>
  <c r="CZ325" i="2"/>
  <c r="DC325" i="2"/>
  <c r="CY325" i="2"/>
  <c r="CV325" i="2"/>
  <c r="CR325" i="2"/>
  <c r="DB325" i="2"/>
  <c r="CU325" i="2"/>
  <c r="CW325" i="2"/>
  <c r="CM325" i="2"/>
  <c r="CF325" i="2"/>
  <c r="CT325" i="2"/>
  <c r="CP325" i="2"/>
  <c r="CL325" i="2"/>
  <c r="CI325" i="2"/>
  <c r="CE325" i="2"/>
  <c r="CH325" i="2"/>
  <c r="BY325" i="2"/>
  <c r="CO325" i="2"/>
  <c r="CG325" i="2"/>
  <c r="CB325" i="2"/>
  <c r="BX325" i="2"/>
  <c r="BU325" i="2"/>
  <c r="BQ325" i="2"/>
  <c r="CD325" i="2"/>
  <c r="BW325" i="2"/>
  <c r="CS325" i="2"/>
  <c r="CN325" i="2"/>
  <c r="CK325" i="2"/>
  <c r="CA325" i="2"/>
  <c r="BZ325" i="2"/>
  <c r="BS325" i="2"/>
  <c r="BL325" i="2"/>
  <c r="BT325" i="2"/>
  <c r="BR325" i="2"/>
  <c r="BK325" i="2"/>
  <c r="BP325" i="2"/>
  <c r="BN325" i="2"/>
  <c r="BJ325" i="2"/>
  <c r="BM325" i="2"/>
  <c r="BI325" i="2"/>
  <c r="DY332" i="2"/>
  <c r="DR332" i="2"/>
  <c r="DU332" i="2"/>
  <c r="DX332" i="2"/>
  <c r="DT332" i="2"/>
  <c r="DW332" i="2"/>
  <c r="DV332" i="2"/>
  <c r="DN332" i="2"/>
  <c r="DQ332" i="2"/>
  <c r="DM332" i="2"/>
  <c r="DP332" i="2"/>
  <c r="DO332" i="2"/>
  <c r="DJ332" i="2"/>
  <c r="DF332" i="2"/>
  <c r="DI332" i="2"/>
  <c r="DH332" i="2"/>
  <c r="DC332" i="2"/>
  <c r="CY332" i="2"/>
  <c r="DK332" i="2"/>
  <c r="DB332" i="2"/>
  <c r="DG332" i="2"/>
  <c r="DA332" i="2"/>
  <c r="CT332" i="2"/>
  <c r="CW332" i="2"/>
  <c r="CS332" i="2"/>
  <c r="DD332" i="2"/>
  <c r="CU332" i="2"/>
  <c r="CO332" i="2"/>
  <c r="CK332" i="2"/>
  <c r="CH332" i="2"/>
  <c r="CD332" i="2"/>
  <c r="CR332" i="2"/>
  <c r="CN332" i="2"/>
  <c r="CG332" i="2"/>
  <c r="CV332" i="2"/>
  <c r="CP332" i="2"/>
  <c r="CF332" i="2"/>
  <c r="CA332" i="2"/>
  <c r="BW332" i="2"/>
  <c r="CZ332" i="2"/>
  <c r="CM332" i="2"/>
  <c r="CE332" i="2"/>
  <c r="BZ332" i="2"/>
  <c r="BS332" i="2"/>
  <c r="CI332" i="2"/>
  <c r="CB332" i="2"/>
  <c r="BY332" i="2"/>
  <c r="CL332" i="2"/>
  <c r="BT332" i="2"/>
  <c r="BN332" i="2"/>
  <c r="BJ332" i="2"/>
  <c r="BX332" i="2"/>
  <c r="BU332" i="2"/>
  <c r="BR332" i="2"/>
  <c r="BM332" i="2"/>
  <c r="BI332" i="2"/>
  <c r="BP332" i="2"/>
  <c r="BQ332" i="2"/>
  <c r="BL332" i="2"/>
  <c r="BK332" i="2"/>
  <c r="DY349" i="2"/>
  <c r="DR349" i="2"/>
  <c r="DX349" i="2"/>
  <c r="DT349" i="2"/>
  <c r="DW349" i="2"/>
  <c r="DV349" i="2"/>
  <c r="DQ349" i="2"/>
  <c r="DM349" i="2"/>
  <c r="DP349" i="2"/>
  <c r="DO349" i="2"/>
  <c r="DH349" i="2"/>
  <c r="DU349" i="2"/>
  <c r="DN349" i="2"/>
  <c r="DK349" i="2"/>
  <c r="DG349" i="2"/>
  <c r="DJ349" i="2"/>
  <c r="DF349" i="2"/>
  <c r="DI349" i="2"/>
  <c r="DA349" i="2"/>
  <c r="DD349" i="2"/>
  <c r="CZ349" i="2"/>
  <c r="DC349" i="2"/>
  <c r="CY349" i="2"/>
  <c r="CV349" i="2"/>
  <c r="CR349" i="2"/>
  <c r="DB349" i="2"/>
  <c r="CU349" i="2"/>
  <c r="CW349" i="2"/>
  <c r="CM349" i="2"/>
  <c r="CF349" i="2"/>
  <c r="CT349" i="2"/>
  <c r="CP349" i="2"/>
  <c r="CL349" i="2"/>
  <c r="CI349" i="2"/>
  <c r="CE349" i="2"/>
  <c r="CH349" i="2"/>
  <c r="BY349" i="2"/>
  <c r="CO349" i="2"/>
  <c r="CG349" i="2"/>
  <c r="CB349" i="2"/>
  <c r="BX349" i="2"/>
  <c r="BU349" i="2"/>
  <c r="BQ349" i="2"/>
  <c r="CD349" i="2"/>
  <c r="BW349" i="2"/>
  <c r="CN349" i="2"/>
  <c r="CK349" i="2"/>
  <c r="CA349" i="2"/>
  <c r="CS349" i="2"/>
  <c r="BS349" i="2"/>
  <c r="BL349" i="2"/>
  <c r="BR349" i="2"/>
  <c r="BK349" i="2"/>
  <c r="BT349" i="2"/>
  <c r="BZ349" i="2"/>
  <c r="BP349" i="2"/>
  <c r="BN349" i="2"/>
  <c r="BJ349" i="2"/>
  <c r="BM349" i="2"/>
  <c r="BI349" i="2"/>
  <c r="CF61" i="2"/>
  <c r="CI61" i="2"/>
  <c r="CE61" i="2"/>
  <c r="CD61" i="2"/>
  <c r="CK61" i="2" s="1"/>
  <c r="CH61" i="2"/>
  <c r="BS61" i="2"/>
  <c r="BL61" i="2"/>
  <c r="CG61" i="2"/>
  <c r="CU61" i="2" s="1"/>
  <c r="BR61" i="2"/>
  <c r="BY61" i="2" s="1"/>
  <c r="BK61" i="2"/>
  <c r="BN61" i="2"/>
  <c r="BJ61" i="2"/>
  <c r="BU61" i="2"/>
  <c r="BQ61" i="2"/>
  <c r="BT61" i="2"/>
  <c r="DP61" i="2" s="1"/>
  <c r="BP61" i="2"/>
  <c r="CR61" i="2" s="1"/>
  <c r="BM61" i="2"/>
  <c r="BI61" i="2"/>
  <c r="DY276" i="2"/>
  <c r="DR276" i="2"/>
  <c r="DU276" i="2"/>
  <c r="DX276" i="2"/>
  <c r="DT276" i="2"/>
  <c r="DW276" i="2"/>
  <c r="DV276" i="2"/>
  <c r="DN276" i="2"/>
  <c r="DQ276" i="2"/>
  <c r="DM276" i="2"/>
  <c r="DP276" i="2"/>
  <c r="DJ276" i="2"/>
  <c r="DF276" i="2"/>
  <c r="DI276" i="2"/>
  <c r="DH276" i="2"/>
  <c r="DO276" i="2"/>
  <c r="DC276" i="2"/>
  <c r="CY276" i="2"/>
  <c r="DK276" i="2"/>
  <c r="DB276" i="2"/>
  <c r="DG276" i="2"/>
  <c r="DA276" i="2"/>
  <c r="CT276" i="2"/>
  <c r="CW276" i="2"/>
  <c r="CS276" i="2"/>
  <c r="DD276" i="2"/>
  <c r="CZ276" i="2"/>
  <c r="CU276" i="2"/>
  <c r="CO276" i="2"/>
  <c r="CK276" i="2"/>
  <c r="CH276" i="2"/>
  <c r="CD276" i="2"/>
  <c r="CR276" i="2"/>
  <c r="CN276" i="2"/>
  <c r="CG276" i="2"/>
  <c r="CV276" i="2"/>
  <c r="CP276" i="2"/>
  <c r="CF276" i="2"/>
  <c r="CA276" i="2"/>
  <c r="BW276" i="2"/>
  <c r="CM276" i="2"/>
  <c r="CE276" i="2"/>
  <c r="BZ276" i="2"/>
  <c r="BS276" i="2"/>
  <c r="CI276" i="2"/>
  <c r="CB276" i="2"/>
  <c r="BY276" i="2"/>
  <c r="BT276" i="2"/>
  <c r="BN276" i="2"/>
  <c r="BJ276" i="2"/>
  <c r="CL276" i="2"/>
  <c r="BX276" i="2"/>
  <c r="BR276" i="2"/>
  <c r="BM276" i="2"/>
  <c r="BI276" i="2"/>
  <c r="BP276" i="2"/>
  <c r="BQ276" i="2"/>
  <c r="BL276" i="2"/>
  <c r="BU276" i="2"/>
  <c r="BK276" i="2"/>
  <c r="DY258" i="2"/>
  <c r="DR258" i="2"/>
  <c r="DV258" i="2"/>
  <c r="DU258" i="2"/>
  <c r="DX258" i="2"/>
  <c r="DT258" i="2"/>
  <c r="DO258" i="2"/>
  <c r="DN258" i="2"/>
  <c r="DQ258" i="2"/>
  <c r="DM258" i="2"/>
  <c r="DW258" i="2"/>
  <c r="DP258" i="2"/>
  <c r="DJ258" i="2"/>
  <c r="DF258" i="2"/>
  <c r="DI258" i="2"/>
  <c r="DA258" i="2"/>
  <c r="DH258" i="2"/>
  <c r="DD258" i="2"/>
  <c r="CZ258" i="2"/>
  <c r="DG258" i="2"/>
  <c r="DC258" i="2"/>
  <c r="CY258" i="2"/>
  <c r="DK258" i="2"/>
  <c r="DB258" i="2"/>
  <c r="CV258" i="2"/>
  <c r="CR258" i="2"/>
  <c r="CU258" i="2"/>
  <c r="CS258" i="2"/>
  <c r="CM258" i="2"/>
  <c r="CF258" i="2"/>
  <c r="CP258" i="2"/>
  <c r="CL258" i="2"/>
  <c r="CI258" i="2"/>
  <c r="CE258" i="2"/>
  <c r="CN258" i="2"/>
  <c r="CD258" i="2"/>
  <c r="BY258" i="2"/>
  <c r="CW258" i="2"/>
  <c r="CK258" i="2"/>
  <c r="CB258" i="2"/>
  <c r="BX258" i="2"/>
  <c r="BU258" i="2"/>
  <c r="BQ258" i="2"/>
  <c r="CO258" i="2"/>
  <c r="CA258" i="2"/>
  <c r="BZ258" i="2"/>
  <c r="CT258" i="2"/>
  <c r="CH258" i="2"/>
  <c r="BW258" i="2"/>
  <c r="CG258" i="2"/>
  <c r="BT258" i="2"/>
  <c r="BL258" i="2"/>
  <c r="BS258" i="2"/>
  <c r="BK258" i="2"/>
  <c r="BP258" i="2"/>
  <c r="BR258" i="2"/>
  <c r="BN258" i="2"/>
  <c r="BJ258" i="2"/>
  <c r="BM258" i="2"/>
  <c r="BI258" i="2"/>
  <c r="DY76" i="2"/>
  <c r="DR76" i="2"/>
  <c r="DW76" i="2"/>
  <c r="DV76" i="2"/>
  <c r="DU76" i="2"/>
  <c r="DT76" i="2"/>
  <c r="DN76" i="2"/>
  <c r="DQ76" i="2"/>
  <c r="DP76" i="2"/>
  <c r="DX76" i="2"/>
  <c r="DO76" i="2"/>
  <c r="DJ76" i="2"/>
  <c r="DF76" i="2"/>
  <c r="DI76" i="2"/>
  <c r="DH76" i="2"/>
  <c r="DG76" i="2"/>
  <c r="DA76" i="2"/>
  <c r="DD76" i="2"/>
  <c r="CZ76" i="2"/>
  <c r="DC76" i="2"/>
  <c r="CY76" i="2"/>
  <c r="DM76" i="2"/>
  <c r="CV76" i="2"/>
  <c r="CR76" i="2"/>
  <c r="CO76" i="2"/>
  <c r="CK76" i="2"/>
  <c r="DK76" i="2"/>
  <c r="DB76" i="2"/>
  <c r="CU76" i="2"/>
  <c r="CN76" i="2"/>
  <c r="CS76" i="2"/>
  <c r="CH76" i="2"/>
  <c r="CD76" i="2"/>
  <c r="CA76" i="2"/>
  <c r="BW76" i="2"/>
  <c r="CP76" i="2"/>
  <c r="CG76" i="2"/>
  <c r="BZ76" i="2"/>
  <c r="CT76" i="2"/>
  <c r="CF76" i="2"/>
  <c r="CE76" i="2"/>
  <c r="CM76" i="2"/>
  <c r="CB76" i="2"/>
  <c r="BU76" i="2"/>
  <c r="BQ76" i="2"/>
  <c r="BN76" i="2"/>
  <c r="BJ76" i="2"/>
  <c r="BR76" i="2"/>
  <c r="BT76" i="2"/>
  <c r="BP76" i="2"/>
  <c r="BM76" i="2"/>
  <c r="BI76" i="2"/>
  <c r="CL76" i="2"/>
  <c r="BX76" i="2"/>
  <c r="CW76" i="2"/>
  <c r="BY76" i="2"/>
  <c r="BS76" i="2"/>
  <c r="BL76" i="2"/>
  <c r="CI76" i="2"/>
  <c r="BK76" i="2"/>
  <c r="DY89" i="2"/>
  <c r="DR89" i="2"/>
  <c r="DW89" i="2"/>
  <c r="DV89" i="2"/>
  <c r="DU89" i="2"/>
  <c r="DX89" i="2"/>
  <c r="DT89" i="2"/>
  <c r="DN89" i="2"/>
  <c r="DP89" i="2"/>
  <c r="DO89" i="2"/>
  <c r="DM89" i="2"/>
  <c r="DJ89" i="2"/>
  <c r="DF89" i="2"/>
  <c r="DI89" i="2"/>
  <c r="DH89" i="2"/>
  <c r="DQ89" i="2"/>
  <c r="DA89" i="2"/>
  <c r="DK89" i="2"/>
  <c r="DD89" i="2"/>
  <c r="CZ89" i="2"/>
  <c r="DG89" i="2"/>
  <c r="DC89" i="2"/>
  <c r="CY89" i="2"/>
  <c r="CV89" i="2"/>
  <c r="CR89" i="2"/>
  <c r="CO89" i="2"/>
  <c r="CK89" i="2"/>
  <c r="CU89" i="2"/>
  <c r="CN89" i="2"/>
  <c r="CS89" i="2"/>
  <c r="CH89" i="2"/>
  <c r="CD89" i="2"/>
  <c r="CA89" i="2"/>
  <c r="BW89" i="2"/>
  <c r="CP89" i="2"/>
  <c r="CG89" i="2"/>
  <c r="BZ89" i="2"/>
  <c r="DB89" i="2"/>
  <c r="CM89" i="2"/>
  <c r="CF89" i="2"/>
  <c r="CW89" i="2"/>
  <c r="CL89" i="2"/>
  <c r="CE89" i="2"/>
  <c r="CT89" i="2"/>
  <c r="CB89" i="2"/>
  <c r="BX89" i="2"/>
  <c r="BU89" i="2"/>
  <c r="BQ89" i="2"/>
  <c r="BN89" i="2"/>
  <c r="BJ89" i="2"/>
  <c r="BR89" i="2"/>
  <c r="BT89" i="2"/>
  <c r="BP89" i="2"/>
  <c r="BM89" i="2"/>
  <c r="BI89" i="2"/>
  <c r="BY89" i="2"/>
  <c r="CI89" i="2"/>
  <c r="BS89" i="2"/>
  <c r="BL89" i="2"/>
  <c r="BK89" i="2"/>
  <c r="DY283" i="2"/>
  <c r="DR283" i="2"/>
  <c r="DV283" i="2"/>
  <c r="DU283" i="2"/>
  <c r="DX283" i="2"/>
  <c r="DT283" i="2"/>
  <c r="DW283" i="2"/>
  <c r="DO283" i="2"/>
  <c r="DN283" i="2"/>
  <c r="DQ283" i="2"/>
  <c r="DM283" i="2"/>
  <c r="DH283" i="2"/>
  <c r="DK283" i="2"/>
  <c r="DG283" i="2"/>
  <c r="DP283" i="2"/>
  <c r="DJ283" i="2"/>
  <c r="DF283" i="2"/>
  <c r="DA283" i="2"/>
  <c r="DD283" i="2"/>
  <c r="CZ283" i="2"/>
  <c r="DC283" i="2"/>
  <c r="CY283" i="2"/>
  <c r="DB283" i="2"/>
  <c r="CV283" i="2"/>
  <c r="CR283" i="2"/>
  <c r="CU283" i="2"/>
  <c r="DI283" i="2"/>
  <c r="CS283" i="2"/>
  <c r="CM283" i="2"/>
  <c r="CF283" i="2"/>
  <c r="CP283" i="2"/>
  <c r="CL283" i="2"/>
  <c r="CI283" i="2"/>
  <c r="CE283" i="2"/>
  <c r="CN283" i="2"/>
  <c r="CD283" i="2"/>
  <c r="BY283" i="2"/>
  <c r="CW283" i="2"/>
  <c r="CK283" i="2"/>
  <c r="CB283" i="2"/>
  <c r="BX283" i="2"/>
  <c r="BU283" i="2"/>
  <c r="BQ283" i="2"/>
  <c r="CT283" i="2"/>
  <c r="CO283" i="2"/>
  <c r="CA283" i="2"/>
  <c r="BZ283" i="2"/>
  <c r="CH283" i="2"/>
  <c r="BW283" i="2"/>
  <c r="BT283" i="2"/>
  <c r="BL283" i="2"/>
  <c r="BS283" i="2"/>
  <c r="BK283" i="2"/>
  <c r="BP283" i="2"/>
  <c r="BR283" i="2"/>
  <c r="BN283" i="2"/>
  <c r="BJ283" i="2"/>
  <c r="CG283" i="2"/>
  <c r="BM283" i="2"/>
  <c r="BI283" i="2"/>
  <c r="DR229" i="2"/>
  <c r="DY229" i="2"/>
  <c r="DW229" i="2"/>
  <c r="DV229" i="2"/>
  <c r="DU229" i="2"/>
  <c r="DT229" i="2"/>
  <c r="DX229" i="2"/>
  <c r="DP229" i="2"/>
  <c r="DO229" i="2"/>
  <c r="DN229" i="2"/>
  <c r="DQ229" i="2"/>
  <c r="DM229" i="2"/>
  <c r="DJ229" i="2"/>
  <c r="DF229" i="2"/>
  <c r="DC229" i="2"/>
  <c r="CY229" i="2"/>
  <c r="DI229" i="2"/>
  <c r="DB229" i="2"/>
  <c r="DH229" i="2"/>
  <c r="DA229" i="2"/>
  <c r="DK229" i="2"/>
  <c r="CZ229" i="2"/>
  <c r="CT229" i="2"/>
  <c r="DG229" i="2"/>
  <c r="CV229" i="2"/>
  <c r="CO229" i="2"/>
  <c r="CK229" i="2"/>
  <c r="CH229" i="2"/>
  <c r="CD229" i="2"/>
  <c r="DD229" i="2"/>
  <c r="CU229" i="2"/>
  <c r="CN229" i="2"/>
  <c r="CG229" i="2"/>
  <c r="CR229" i="2"/>
  <c r="CL229" i="2"/>
  <c r="CA229" i="2"/>
  <c r="BW229" i="2"/>
  <c r="CI229" i="2"/>
  <c r="BZ229" i="2"/>
  <c r="CW229" i="2"/>
  <c r="CM229" i="2"/>
  <c r="BY229" i="2"/>
  <c r="CS229" i="2"/>
  <c r="BX229" i="2"/>
  <c r="CF229" i="2"/>
  <c r="BU229" i="2"/>
  <c r="BQ229" i="2"/>
  <c r="BN229" i="2"/>
  <c r="BJ229" i="2"/>
  <c r="CE229" i="2"/>
  <c r="BT229" i="2"/>
  <c r="BP229" i="2"/>
  <c r="BM229" i="2"/>
  <c r="BI229" i="2"/>
  <c r="CP229" i="2"/>
  <c r="BS229" i="2"/>
  <c r="BL229" i="2"/>
  <c r="CB229" i="2"/>
  <c r="BR229" i="2"/>
  <c r="BK229" i="2"/>
  <c r="DY245" i="2"/>
  <c r="DR245" i="2"/>
  <c r="DW245" i="2"/>
  <c r="DV245" i="2"/>
  <c r="DU245" i="2"/>
  <c r="DT245" i="2"/>
  <c r="DP245" i="2"/>
  <c r="DO245" i="2"/>
  <c r="DN245" i="2"/>
  <c r="DQ245" i="2"/>
  <c r="DX245" i="2"/>
  <c r="DM245" i="2"/>
  <c r="DH245" i="2"/>
  <c r="DG245" i="2"/>
  <c r="DC245" i="2"/>
  <c r="CY245" i="2"/>
  <c r="DK245" i="2"/>
  <c r="DF245" i="2"/>
  <c r="DB245" i="2"/>
  <c r="DJ245" i="2"/>
  <c r="DA245" i="2"/>
  <c r="CZ245" i="2"/>
  <c r="CT245" i="2"/>
  <c r="CW245" i="2"/>
  <c r="CS245" i="2"/>
  <c r="CO245" i="2"/>
  <c r="CK245" i="2"/>
  <c r="CH245" i="2"/>
  <c r="CD245" i="2"/>
  <c r="CV245" i="2"/>
  <c r="CN245" i="2"/>
  <c r="CG245" i="2"/>
  <c r="CL245" i="2"/>
  <c r="CA245" i="2"/>
  <c r="BW245" i="2"/>
  <c r="DD245" i="2"/>
  <c r="CU245" i="2"/>
  <c r="CI245" i="2"/>
  <c r="BZ245" i="2"/>
  <c r="BS245" i="2"/>
  <c r="CR245" i="2"/>
  <c r="CM245" i="2"/>
  <c r="BY245" i="2"/>
  <c r="BX245" i="2"/>
  <c r="CF245" i="2"/>
  <c r="CP245" i="2"/>
  <c r="BR245" i="2"/>
  <c r="BN245" i="2"/>
  <c r="BJ245" i="2"/>
  <c r="DI245" i="2"/>
  <c r="BT245" i="2"/>
  <c r="CE245" i="2"/>
  <c r="BQ245" i="2"/>
  <c r="BM245" i="2"/>
  <c r="BI245" i="2"/>
  <c r="BU245" i="2"/>
  <c r="BP245" i="2"/>
  <c r="BL245" i="2"/>
  <c r="CB245" i="2"/>
  <c r="BK245" i="2"/>
  <c r="CF86" i="2"/>
  <c r="CI86" i="2"/>
  <c r="CE86" i="2"/>
  <c r="CH86" i="2"/>
  <c r="CO86" i="2" s="1"/>
  <c r="CG86" i="2"/>
  <c r="CD86" i="2"/>
  <c r="CK86" i="2" s="1"/>
  <c r="BS86" i="2"/>
  <c r="BZ86" i="2" s="1"/>
  <c r="BL86" i="2"/>
  <c r="BR86" i="2"/>
  <c r="BY86" i="2" s="1"/>
  <c r="BK86" i="2"/>
  <c r="BT86" i="2"/>
  <c r="DP86" i="2" s="1"/>
  <c r="BU86" i="2"/>
  <c r="DQ86" i="2" s="1"/>
  <c r="BQ86" i="2"/>
  <c r="BX86" i="2" s="1"/>
  <c r="BN86" i="2"/>
  <c r="BJ86" i="2"/>
  <c r="BP86" i="2"/>
  <c r="BW86" i="2" s="1"/>
  <c r="BI86" i="2"/>
  <c r="BM86" i="2"/>
  <c r="DY39" i="2"/>
  <c r="DR39" i="2"/>
  <c r="DX39" i="2"/>
  <c r="DT39" i="2"/>
  <c r="DW39" i="2"/>
  <c r="DV39" i="2"/>
  <c r="DU39" i="2"/>
  <c r="DO39" i="2"/>
  <c r="DN39" i="2"/>
  <c r="DQ39" i="2"/>
  <c r="DM39" i="2"/>
  <c r="DP39" i="2"/>
  <c r="DH39" i="2"/>
  <c r="DK39" i="2"/>
  <c r="DG39" i="2"/>
  <c r="DJ39" i="2"/>
  <c r="DF39" i="2"/>
  <c r="DC39" i="2"/>
  <c r="CY39" i="2"/>
  <c r="DI39" i="2"/>
  <c r="DB39" i="2"/>
  <c r="DA39" i="2"/>
  <c r="CT39" i="2"/>
  <c r="CM39" i="2"/>
  <c r="CW39" i="2"/>
  <c r="CS39" i="2"/>
  <c r="CP39" i="2"/>
  <c r="CL39" i="2"/>
  <c r="CZ39" i="2"/>
  <c r="CO39" i="2"/>
  <c r="CF39" i="2"/>
  <c r="BY39" i="2"/>
  <c r="CV39" i="2"/>
  <c r="CN39" i="2"/>
  <c r="CI39" i="2"/>
  <c r="CE39" i="2"/>
  <c r="CB39" i="2"/>
  <c r="BX39" i="2"/>
  <c r="CK39" i="2"/>
  <c r="CD39" i="2"/>
  <c r="DD39" i="2"/>
  <c r="CU39" i="2"/>
  <c r="CR39" i="2"/>
  <c r="CH39" i="2"/>
  <c r="BZ39" i="2"/>
  <c r="CG39" i="2"/>
  <c r="CA39" i="2"/>
  <c r="BS39" i="2"/>
  <c r="BL39" i="2"/>
  <c r="BW39" i="2"/>
  <c r="BR39" i="2"/>
  <c r="BK39" i="2"/>
  <c r="BN39" i="2"/>
  <c r="BJ39" i="2"/>
  <c r="BU39" i="2"/>
  <c r="BQ39" i="2"/>
  <c r="BT39" i="2"/>
  <c r="BP39" i="2"/>
  <c r="BM39" i="2"/>
  <c r="BI39" i="2"/>
  <c r="DY277" i="2"/>
  <c r="DR277" i="2"/>
  <c r="DX277" i="2"/>
  <c r="DT277" i="2"/>
  <c r="DW277" i="2"/>
  <c r="DV277" i="2"/>
  <c r="DU277" i="2"/>
  <c r="DQ277" i="2"/>
  <c r="DM277" i="2"/>
  <c r="DP277" i="2"/>
  <c r="DO277" i="2"/>
  <c r="DH277" i="2"/>
  <c r="DK277" i="2"/>
  <c r="DG277" i="2"/>
  <c r="DN277" i="2"/>
  <c r="DJ277" i="2"/>
  <c r="DF277" i="2"/>
  <c r="DI277" i="2"/>
  <c r="DA277" i="2"/>
  <c r="DD277" i="2"/>
  <c r="CZ277" i="2"/>
  <c r="DC277" i="2"/>
  <c r="CY277" i="2"/>
  <c r="CV277" i="2"/>
  <c r="CR277" i="2"/>
  <c r="DB277" i="2"/>
  <c r="CU277" i="2"/>
  <c r="CW277" i="2"/>
  <c r="CM277" i="2"/>
  <c r="CF277" i="2"/>
  <c r="CT277" i="2"/>
  <c r="CP277" i="2"/>
  <c r="CL277" i="2"/>
  <c r="CI277" i="2"/>
  <c r="CE277" i="2"/>
  <c r="CH277" i="2"/>
  <c r="BY277" i="2"/>
  <c r="CO277" i="2"/>
  <c r="CG277" i="2"/>
  <c r="CB277" i="2"/>
  <c r="BX277" i="2"/>
  <c r="BU277" i="2"/>
  <c r="BQ277" i="2"/>
  <c r="CD277" i="2"/>
  <c r="BW277" i="2"/>
  <c r="CS277" i="2"/>
  <c r="CN277" i="2"/>
  <c r="CK277" i="2"/>
  <c r="CA277" i="2"/>
  <c r="BZ277" i="2"/>
  <c r="BS277" i="2"/>
  <c r="BL277" i="2"/>
  <c r="BT277" i="2"/>
  <c r="BR277" i="2"/>
  <c r="BK277" i="2"/>
  <c r="BP277" i="2"/>
  <c r="BN277" i="2"/>
  <c r="BJ277" i="2"/>
  <c r="BM277" i="2"/>
  <c r="BI277" i="2"/>
  <c r="DY161" i="2"/>
  <c r="DR161" i="2"/>
  <c r="DU161" i="2"/>
  <c r="DX161" i="2"/>
  <c r="DT161" i="2"/>
  <c r="DW161" i="2"/>
  <c r="DN161" i="2"/>
  <c r="DV161" i="2"/>
  <c r="DQ161" i="2"/>
  <c r="DM161" i="2"/>
  <c r="DP161" i="2"/>
  <c r="DJ161" i="2"/>
  <c r="DF161" i="2"/>
  <c r="DI161" i="2"/>
  <c r="DH161" i="2"/>
  <c r="DK161" i="2"/>
  <c r="DA161" i="2"/>
  <c r="DG161" i="2"/>
  <c r="DD161" i="2"/>
  <c r="CZ161" i="2"/>
  <c r="DC161" i="2"/>
  <c r="CY161" i="2"/>
  <c r="CV161" i="2"/>
  <c r="CR161" i="2"/>
  <c r="CO161" i="2"/>
  <c r="CK161" i="2"/>
  <c r="CH161" i="2"/>
  <c r="CD161" i="2"/>
  <c r="DO161" i="2"/>
  <c r="CU161" i="2"/>
  <c r="CN161" i="2"/>
  <c r="CG161" i="2"/>
  <c r="CW161" i="2"/>
  <c r="CM161" i="2"/>
  <c r="CE161" i="2"/>
  <c r="CA161" i="2"/>
  <c r="BW161" i="2"/>
  <c r="DB161" i="2"/>
  <c r="CT161" i="2"/>
  <c r="CL161" i="2"/>
  <c r="BZ161" i="2"/>
  <c r="CS161" i="2"/>
  <c r="CI161" i="2"/>
  <c r="BX161" i="2"/>
  <c r="CP161" i="2"/>
  <c r="BU161" i="2"/>
  <c r="BQ161" i="2"/>
  <c r="BN161" i="2"/>
  <c r="BJ161" i="2"/>
  <c r="CF161" i="2"/>
  <c r="CB161" i="2"/>
  <c r="BT161" i="2"/>
  <c r="BP161" i="2"/>
  <c r="BM161" i="2"/>
  <c r="BI161" i="2"/>
  <c r="BR161" i="2"/>
  <c r="BY161" i="2"/>
  <c r="BS161" i="2"/>
  <c r="BL161" i="2"/>
  <c r="BK161" i="2"/>
  <c r="DY289" i="2"/>
  <c r="DR289" i="2"/>
  <c r="DX289" i="2"/>
  <c r="DT289" i="2"/>
  <c r="DW289" i="2"/>
  <c r="DV289" i="2"/>
  <c r="DU289" i="2"/>
  <c r="DQ289" i="2"/>
  <c r="DM289" i="2"/>
  <c r="DP289" i="2"/>
  <c r="DO289" i="2"/>
  <c r="DH289" i="2"/>
  <c r="DK289" i="2"/>
  <c r="DG289" i="2"/>
  <c r="DJ289" i="2"/>
  <c r="DF289" i="2"/>
  <c r="DN289" i="2"/>
  <c r="DA289" i="2"/>
  <c r="DD289" i="2"/>
  <c r="CZ289" i="2"/>
  <c r="DI289" i="2"/>
  <c r="DC289" i="2"/>
  <c r="CY289" i="2"/>
  <c r="CV289" i="2"/>
  <c r="CR289" i="2"/>
  <c r="CU289" i="2"/>
  <c r="CW289" i="2"/>
  <c r="CM289" i="2"/>
  <c r="CF289" i="2"/>
  <c r="CT289" i="2"/>
  <c r="CP289" i="2"/>
  <c r="CL289" i="2"/>
  <c r="CI289" i="2"/>
  <c r="CE289" i="2"/>
  <c r="CH289" i="2"/>
  <c r="BY289" i="2"/>
  <c r="DB289" i="2"/>
  <c r="CS289" i="2"/>
  <c r="CO289" i="2"/>
  <c r="CG289" i="2"/>
  <c r="CB289" i="2"/>
  <c r="BX289" i="2"/>
  <c r="BU289" i="2"/>
  <c r="BQ289" i="2"/>
  <c r="CK289" i="2"/>
  <c r="BW289" i="2"/>
  <c r="CD289" i="2"/>
  <c r="CA289" i="2"/>
  <c r="CN289" i="2"/>
  <c r="BP289" i="2"/>
  <c r="BL289" i="2"/>
  <c r="BT289" i="2"/>
  <c r="BK289" i="2"/>
  <c r="BR289" i="2"/>
  <c r="BS289" i="2"/>
  <c r="BN289" i="2"/>
  <c r="BJ289" i="2"/>
  <c r="BZ289" i="2"/>
  <c r="BM289" i="2"/>
  <c r="BI289" i="2"/>
  <c r="DY345" i="2"/>
  <c r="DR345" i="2"/>
  <c r="DX345" i="2"/>
  <c r="DT345" i="2"/>
  <c r="DW345" i="2"/>
  <c r="DV345" i="2"/>
  <c r="DU345" i="2"/>
  <c r="DQ345" i="2"/>
  <c r="DM345" i="2"/>
  <c r="DP345" i="2"/>
  <c r="DO345" i="2"/>
  <c r="DN345" i="2"/>
  <c r="DH345" i="2"/>
  <c r="DK345" i="2"/>
  <c r="DG345" i="2"/>
  <c r="DJ345" i="2"/>
  <c r="DF345" i="2"/>
  <c r="DA345" i="2"/>
  <c r="DD345" i="2"/>
  <c r="CZ345" i="2"/>
  <c r="DI345" i="2"/>
  <c r="DC345" i="2"/>
  <c r="CY345" i="2"/>
  <c r="CV345" i="2"/>
  <c r="CR345" i="2"/>
  <c r="CU345" i="2"/>
  <c r="CW345" i="2"/>
  <c r="CM345" i="2"/>
  <c r="CF345" i="2"/>
  <c r="CT345" i="2"/>
  <c r="CP345" i="2"/>
  <c r="CL345" i="2"/>
  <c r="CI345" i="2"/>
  <c r="CE345" i="2"/>
  <c r="CH345" i="2"/>
  <c r="BY345" i="2"/>
  <c r="CS345" i="2"/>
  <c r="CO345" i="2"/>
  <c r="CG345" i="2"/>
  <c r="CB345" i="2"/>
  <c r="BX345" i="2"/>
  <c r="BU345" i="2"/>
  <c r="BQ345" i="2"/>
  <c r="CK345" i="2"/>
  <c r="BW345" i="2"/>
  <c r="CD345" i="2"/>
  <c r="CA345" i="2"/>
  <c r="BP345" i="2"/>
  <c r="BL345" i="2"/>
  <c r="BZ345" i="2"/>
  <c r="BT345" i="2"/>
  <c r="BK345" i="2"/>
  <c r="CN345" i="2"/>
  <c r="DB345" i="2"/>
  <c r="BS345" i="2"/>
  <c r="BN345" i="2"/>
  <c r="BJ345" i="2"/>
  <c r="BR345" i="2"/>
  <c r="BM345" i="2"/>
  <c r="BI345" i="2"/>
  <c r="DY33" i="2"/>
  <c r="DR33" i="2"/>
  <c r="DV33" i="2"/>
  <c r="DU33" i="2"/>
  <c r="DX33" i="2"/>
  <c r="DT33" i="2"/>
  <c r="DW33" i="2"/>
  <c r="DQ33" i="2"/>
  <c r="DM33" i="2"/>
  <c r="DP33" i="2"/>
  <c r="DO33" i="2"/>
  <c r="DN33" i="2"/>
  <c r="DH33" i="2"/>
  <c r="DK33" i="2"/>
  <c r="DG33" i="2"/>
  <c r="DJ33" i="2"/>
  <c r="DF33" i="2"/>
  <c r="DC33" i="2"/>
  <c r="CY33" i="2"/>
  <c r="DB33" i="2"/>
  <c r="DI33" i="2"/>
  <c r="DA33" i="2"/>
  <c r="CZ33" i="2"/>
  <c r="CT33" i="2"/>
  <c r="CM33" i="2"/>
  <c r="CW33" i="2"/>
  <c r="CS33" i="2"/>
  <c r="CP33" i="2"/>
  <c r="CL33" i="2"/>
  <c r="DD33" i="2"/>
  <c r="CU33" i="2"/>
  <c r="CK33" i="2"/>
  <c r="CF33" i="2"/>
  <c r="BY33" i="2"/>
  <c r="CR33" i="2"/>
  <c r="CI33" i="2"/>
  <c r="CE33" i="2"/>
  <c r="CB33" i="2"/>
  <c r="BX33" i="2"/>
  <c r="CO33" i="2"/>
  <c r="CH33" i="2"/>
  <c r="CN33" i="2"/>
  <c r="CG33" i="2"/>
  <c r="CV33" i="2"/>
  <c r="CD33" i="2"/>
  <c r="BS33" i="2"/>
  <c r="BL33" i="2"/>
  <c r="BW33" i="2"/>
  <c r="CA33" i="2"/>
  <c r="BR33" i="2"/>
  <c r="BK33" i="2"/>
  <c r="BN33" i="2"/>
  <c r="BZ33" i="2"/>
  <c r="BU33" i="2"/>
  <c r="BQ33" i="2"/>
  <c r="BJ33" i="2"/>
  <c r="BP33" i="2"/>
  <c r="BT33" i="2"/>
  <c r="BI33" i="2"/>
  <c r="BM33" i="2"/>
  <c r="DY238" i="2"/>
  <c r="DR238" i="2"/>
  <c r="DV238" i="2"/>
  <c r="DU238" i="2"/>
  <c r="DX238" i="2"/>
  <c r="DT238" i="2"/>
  <c r="DW238" i="2"/>
  <c r="DO238" i="2"/>
  <c r="DN238" i="2"/>
  <c r="DQ238" i="2"/>
  <c r="DM238" i="2"/>
  <c r="DP238" i="2"/>
  <c r="DH238" i="2"/>
  <c r="DA238" i="2"/>
  <c r="DK238" i="2"/>
  <c r="DG238" i="2"/>
  <c r="DD238" i="2"/>
  <c r="CZ238" i="2"/>
  <c r="DJ238" i="2"/>
  <c r="DF238" i="2"/>
  <c r="DC238" i="2"/>
  <c r="CY238" i="2"/>
  <c r="CV238" i="2"/>
  <c r="CR238" i="2"/>
  <c r="DB238" i="2"/>
  <c r="DI238" i="2"/>
  <c r="CU238" i="2"/>
  <c r="CM238" i="2"/>
  <c r="CF238" i="2"/>
  <c r="CT238" i="2"/>
  <c r="CP238" i="2"/>
  <c r="CL238" i="2"/>
  <c r="CI238" i="2"/>
  <c r="CE238" i="2"/>
  <c r="CN238" i="2"/>
  <c r="CD238" i="2"/>
  <c r="BY238" i="2"/>
  <c r="CK238" i="2"/>
  <c r="CB238" i="2"/>
  <c r="BX238" i="2"/>
  <c r="BU238" i="2"/>
  <c r="BQ238" i="2"/>
  <c r="CH238" i="2"/>
  <c r="CA238" i="2"/>
  <c r="CG238" i="2"/>
  <c r="BZ238" i="2"/>
  <c r="CW238" i="2"/>
  <c r="CO238" i="2"/>
  <c r="BW238" i="2"/>
  <c r="BR238" i="2"/>
  <c r="BL238" i="2"/>
  <c r="BS238" i="2"/>
  <c r="CS238" i="2"/>
  <c r="BP238" i="2"/>
  <c r="BK238" i="2"/>
  <c r="BT238" i="2"/>
  <c r="BN238" i="2"/>
  <c r="BJ238" i="2"/>
  <c r="BM238" i="2"/>
  <c r="BI238" i="2"/>
  <c r="DY104" i="2"/>
  <c r="DR104" i="2"/>
  <c r="DX104" i="2"/>
  <c r="DT104" i="2"/>
  <c r="DW104" i="2"/>
  <c r="DV104" i="2"/>
  <c r="DU104" i="2"/>
  <c r="DO104" i="2"/>
  <c r="DP104" i="2"/>
  <c r="DN104" i="2"/>
  <c r="DM104" i="2"/>
  <c r="DH104" i="2"/>
  <c r="DQ104" i="2"/>
  <c r="DK104" i="2"/>
  <c r="DG104" i="2"/>
  <c r="DJ104" i="2"/>
  <c r="DF104" i="2"/>
  <c r="DC104" i="2"/>
  <c r="CY104" i="2"/>
  <c r="DB104" i="2"/>
  <c r="DA104" i="2"/>
  <c r="DD104" i="2"/>
  <c r="CT104" i="2"/>
  <c r="CM104" i="2"/>
  <c r="CZ104" i="2"/>
  <c r="CW104" i="2"/>
  <c r="CS104" i="2"/>
  <c r="CP104" i="2"/>
  <c r="CL104" i="2"/>
  <c r="CO104" i="2"/>
  <c r="CF104" i="2"/>
  <c r="BY104" i="2"/>
  <c r="CV104" i="2"/>
  <c r="CN104" i="2"/>
  <c r="CI104" i="2"/>
  <c r="CE104" i="2"/>
  <c r="CB104" i="2"/>
  <c r="BX104" i="2"/>
  <c r="CR104" i="2"/>
  <c r="CD104" i="2"/>
  <c r="DI104" i="2"/>
  <c r="CK104" i="2"/>
  <c r="CH104" i="2"/>
  <c r="BZ104" i="2"/>
  <c r="CU104" i="2"/>
  <c r="BS104" i="2"/>
  <c r="BL104" i="2"/>
  <c r="CG104" i="2"/>
  <c r="BP104" i="2"/>
  <c r="CA104" i="2"/>
  <c r="BR104" i="2"/>
  <c r="BK104" i="2"/>
  <c r="BT104" i="2"/>
  <c r="BW104" i="2"/>
  <c r="BU104" i="2"/>
  <c r="BQ104" i="2"/>
  <c r="BN104" i="2"/>
  <c r="BJ104" i="2"/>
  <c r="BM104" i="2"/>
  <c r="BI104" i="2"/>
  <c r="DY64" i="2"/>
  <c r="DR64" i="2"/>
  <c r="DU64" i="2"/>
  <c r="DX64" i="2"/>
  <c r="DT64" i="2"/>
  <c r="DW64" i="2"/>
  <c r="DV64" i="2"/>
  <c r="DP64" i="2"/>
  <c r="DN64" i="2"/>
  <c r="DM64" i="2"/>
  <c r="DQ64" i="2"/>
  <c r="DO64" i="2"/>
  <c r="DJ64" i="2"/>
  <c r="DF64" i="2"/>
  <c r="DI64" i="2"/>
  <c r="DH64" i="2"/>
  <c r="DA64" i="2"/>
  <c r="DD64" i="2"/>
  <c r="CZ64" i="2"/>
  <c r="DK64" i="2"/>
  <c r="DC64" i="2"/>
  <c r="CY64" i="2"/>
  <c r="DB64" i="2"/>
  <c r="CV64" i="2"/>
  <c r="CR64" i="2"/>
  <c r="CO64" i="2"/>
  <c r="CK64" i="2"/>
  <c r="DG64" i="2"/>
  <c r="CU64" i="2"/>
  <c r="CN64" i="2"/>
  <c r="CW64" i="2"/>
  <c r="CM64" i="2"/>
  <c r="CH64" i="2"/>
  <c r="CD64" i="2"/>
  <c r="CA64" i="2"/>
  <c r="BW64" i="2"/>
  <c r="CT64" i="2"/>
  <c r="CL64" i="2"/>
  <c r="CG64" i="2"/>
  <c r="BZ64" i="2"/>
  <c r="CP64" i="2"/>
  <c r="CI64" i="2"/>
  <c r="CF64" i="2"/>
  <c r="BX64" i="2"/>
  <c r="CB64" i="2"/>
  <c r="BU64" i="2"/>
  <c r="BQ64" i="2"/>
  <c r="BN64" i="2"/>
  <c r="BJ64" i="2"/>
  <c r="BR64" i="2"/>
  <c r="BY64" i="2"/>
  <c r="BT64" i="2"/>
  <c r="BP64" i="2"/>
  <c r="BM64" i="2"/>
  <c r="BI64" i="2"/>
  <c r="BL64" i="2"/>
  <c r="CS64" i="2"/>
  <c r="BS64" i="2"/>
  <c r="CE64" i="2"/>
  <c r="BK64" i="2"/>
  <c r="DY267" i="2"/>
  <c r="DR267" i="2"/>
  <c r="DV267" i="2"/>
  <c r="DU267" i="2"/>
  <c r="DX267" i="2"/>
  <c r="DT267" i="2"/>
  <c r="DW267" i="2"/>
  <c r="DO267" i="2"/>
  <c r="DN267" i="2"/>
  <c r="DQ267" i="2"/>
  <c r="DM267" i="2"/>
  <c r="DH267" i="2"/>
  <c r="DK267" i="2"/>
  <c r="DG267" i="2"/>
  <c r="DP267" i="2"/>
  <c r="DJ267" i="2"/>
  <c r="DF267" i="2"/>
  <c r="DA267" i="2"/>
  <c r="DD267" i="2"/>
  <c r="CZ267" i="2"/>
  <c r="DC267" i="2"/>
  <c r="CY267" i="2"/>
  <c r="DI267" i="2"/>
  <c r="DB267" i="2"/>
  <c r="CV267" i="2"/>
  <c r="CR267" i="2"/>
  <c r="CU267" i="2"/>
  <c r="CS267" i="2"/>
  <c r="CM267" i="2"/>
  <c r="CF267" i="2"/>
  <c r="CP267" i="2"/>
  <c r="CL267" i="2"/>
  <c r="CI267" i="2"/>
  <c r="CE267" i="2"/>
  <c r="CN267" i="2"/>
  <c r="CD267" i="2"/>
  <c r="BY267" i="2"/>
  <c r="CW267" i="2"/>
  <c r="CK267" i="2"/>
  <c r="CB267" i="2"/>
  <c r="BX267" i="2"/>
  <c r="BU267" i="2"/>
  <c r="BQ267" i="2"/>
  <c r="CT267" i="2"/>
  <c r="CO267" i="2"/>
  <c r="CA267" i="2"/>
  <c r="BZ267" i="2"/>
  <c r="CH267" i="2"/>
  <c r="BW267" i="2"/>
  <c r="BT267" i="2"/>
  <c r="BL267" i="2"/>
  <c r="CG267" i="2"/>
  <c r="BS267" i="2"/>
  <c r="BK267" i="2"/>
  <c r="BR267" i="2"/>
  <c r="BN267" i="2"/>
  <c r="BJ267" i="2"/>
  <c r="BP267" i="2"/>
  <c r="BM267" i="2"/>
  <c r="BI267" i="2"/>
  <c r="DY122" i="2"/>
  <c r="DR122" i="2"/>
  <c r="DV122" i="2"/>
  <c r="DU122" i="2"/>
  <c r="DX122" i="2"/>
  <c r="DT122" i="2"/>
  <c r="DO122" i="2"/>
  <c r="DN122" i="2"/>
  <c r="DQ122" i="2"/>
  <c r="DM122" i="2"/>
  <c r="DW122" i="2"/>
  <c r="DP122" i="2"/>
  <c r="DH122" i="2"/>
  <c r="DK122" i="2"/>
  <c r="DG122" i="2"/>
  <c r="DJ122" i="2"/>
  <c r="DF122" i="2"/>
  <c r="DI122" i="2"/>
  <c r="DC122" i="2"/>
  <c r="CY122" i="2"/>
  <c r="DB122" i="2"/>
  <c r="DA122" i="2"/>
  <c r="CT122" i="2"/>
  <c r="CM122" i="2"/>
  <c r="DD122" i="2"/>
  <c r="CW122" i="2"/>
  <c r="CS122" i="2"/>
  <c r="CP122" i="2"/>
  <c r="CL122" i="2"/>
  <c r="CU122" i="2"/>
  <c r="CK122" i="2"/>
  <c r="CF122" i="2"/>
  <c r="BY122" i="2"/>
  <c r="CZ122" i="2"/>
  <c r="CR122" i="2"/>
  <c r="CI122" i="2"/>
  <c r="CE122" i="2"/>
  <c r="CB122" i="2"/>
  <c r="BX122" i="2"/>
  <c r="CV122" i="2"/>
  <c r="CH122" i="2"/>
  <c r="CG122" i="2"/>
  <c r="CO122" i="2"/>
  <c r="CD122" i="2"/>
  <c r="CA122" i="2"/>
  <c r="BS122" i="2"/>
  <c r="BL122" i="2"/>
  <c r="BZ122" i="2"/>
  <c r="BR122" i="2"/>
  <c r="BK122" i="2"/>
  <c r="BT122" i="2"/>
  <c r="CN122" i="2"/>
  <c r="BW122" i="2"/>
  <c r="BU122" i="2"/>
  <c r="BQ122" i="2"/>
  <c r="BN122" i="2"/>
  <c r="BJ122" i="2"/>
  <c r="BP122" i="2"/>
  <c r="BM122" i="2"/>
  <c r="BI122" i="2"/>
  <c r="CH135" i="2"/>
  <c r="CD135" i="2"/>
  <c r="CG135" i="2"/>
  <c r="CN135" i="2" s="1"/>
  <c r="CE135" i="2"/>
  <c r="CL135" i="2" s="1"/>
  <c r="CI135" i="2"/>
  <c r="CW135" i="2" s="1"/>
  <c r="BU135" i="2"/>
  <c r="BQ135" i="2"/>
  <c r="DM135" i="2" s="1"/>
  <c r="BN135" i="2"/>
  <c r="BJ135" i="2"/>
  <c r="CP135" i="2"/>
  <c r="BT135" i="2"/>
  <c r="DP135" i="2" s="1"/>
  <c r="BP135" i="2"/>
  <c r="BW135" i="2" s="1"/>
  <c r="BM135" i="2"/>
  <c r="BI135" i="2"/>
  <c r="CF135" i="2"/>
  <c r="CM135" i="2" s="1"/>
  <c r="BS135" i="2"/>
  <c r="BZ135" i="2" s="1"/>
  <c r="BL135" i="2"/>
  <c r="BR135" i="2"/>
  <c r="DN135" i="2" s="1"/>
  <c r="BK135" i="2"/>
  <c r="DY164" i="2"/>
  <c r="DR164" i="2"/>
  <c r="DW164" i="2"/>
  <c r="DV164" i="2"/>
  <c r="DU164" i="2"/>
  <c r="DP164" i="2"/>
  <c r="DO164" i="2"/>
  <c r="DX164" i="2"/>
  <c r="DN164" i="2"/>
  <c r="DT164" i="2"/>
  <c r="DQ164" i="2"/>
  <c r="DM164" i="2"/>
  <c r="DJ164" i="2"/>
  <c r="DF164" i="2"/>
  <c r="DI164" i="2"/>
  <c r="DH164" i="2"/>
  <c r="DA164" i="2"/>
  <c r="DK164" i="2"/>
  <c r="DD164" i="2"/>
  <c r="CZ164" i="2"/>
  <c r="DG164" i="2"/>
  <c r="DC164" i="2"/>
  <c r="CY164" i="2"/>
  <c r="CV164" i="2"/>
  <c r="CR164" i="2"/>
  <c r="CO164" i="2"/>
  <c r="CK164" i="2"/>
  <c r="CH164" i="2"/>
  <c r="CD164" i="2"/>
  <c r="CU164" i="2"/>
  <c r="CN164" i="2"/>
  <c r="CG164" i="2"/>
  <c r="DB164" i="2"/>
  <c r="CS164" i="2"/>
  <c r="CI164" i="2"/>
  <c r="CA164" i="2"/>
  <c r="BW164" i="2"/>
  <c r="CP164" i="2"/>
  <c r="CF164" i="2"/>
  <c r="BZ164" i="2"/>
  <c r="CM164" i="2"/>
  <c r="CE164" i="2"/>
  <c r="CW164" i="2"/>
  <c r="CL164" i="2"/>
  <c r="CT164" i="2"/>
  <c r="CB164" i="2"/>
  <c r="BU164" i="2"/>
  <c r="BQ164" i="2"/>
  <c r="BN164" i="2"/>
  <c r="BJ164" i="2"/>
  <c r="BY164" i="2"/>
  <c r="BT164" i="2"/>
  <c r="BP164" i="2"/>
  <c r="BM164" i="2"/>
  <c r="BI164" i="2"/>
  <c r="BR164" i="2"/>
  <c r="BX164" i="2"/>
  <c r="BS164" i="2"/>
  <c r="BL164" i="2"/>
  <c r="BK164" i="2"/>
  <c r="DY14" i="2"/>
  <c r="DR14" i="2"/>
  <c r="DX14" i="2"/>
  <c r="DT14" i="2"/>
  <c r="DW14" i="2"/>
  <c r="DV14" i="2"/>
  <c r="DU14" i="2"/>
  <c r="DO14" i="2"/>
  <c r="DN14" i="2"/>
  <c r="DQ14" i="2"/>
  <c r="DM14" i="2"/>
  <c r="DH14" i="2"/>
  <c r="DK14" i="2"/>
  <c r="DG14" i="2"/>
  <c r="DP14" i="2"/>
  <c r="DJ14" i="2"/>
  <c r="DF14" i="2"/>
  <c r="DC14" i="2"/>
  <c r="CY14" i="2"/>
  <c r="DI14" i="2"/>
  <c r="DB14" i="2"/>
  <c r="DD14" i="2"/>
  <c r="CT14" i="2"/>
  <c r="CM14" i="2"/>
  <c r="DA14" i="2"/>
  <c r="CW14" i="2"/>
  <c r="CS14" i="2"/>
  <c r="CP14" i="2"/>
  <c r="CL14" i="2"/>
  <c r="CO14" i="2"/>
  <c r="CF14" i="2"/>
  <c r="BY14" i="2"/>
  <c r="CV14" i="2"/>
  <c r="CN14" i="2"/>
  <c r="CI14" i="2"/>
  <c r="CE14" i="2"/>
  <c r="CB14" i="2"/>
  <c r="BX14" i="2"/>
  <c r="CK14" i="2"/>
  <c r="CD14" i="2"/>
  <c r="CU14" i="2"/>
  <c r="CR14" i="2"/>
  <c r="CH14" i="2"/>
  <c r="BZ14" i="2"/>
  <c r="BS14" i="2"/>
  <c r="BL14" i="2"/>
  <c r="BW14" i="2"/>
  <c r="CZ14" i="2"/>
  <c r="BR14" i="2"/>
  <c r="BK14" i="2"/>
  <c r="BJ14" i="2"/>
  <c r="CG14" i="2"/>
  <c r="CA14" i="2"/>
  <c r="BU14" i="2"/>
  <c r="BQ14" i="2"/>
  <c r="BN14" i="2"/>
  <c r="BT14" i="2"/>
  <c r="BP14" i="2"/>
  <c r="BI14" i="2"/>
  <c r="BM14" i="2"/>
  <c r="DY352" i="2"/>
  <c r="DR352" i="2"/>
  <c r="DU352" i="2"/>
  <c r="DX352" i="2"/>
  <c r="DT352" i="2"/>
  <c r="DW352" i="2"/>
  <c r="DN352" i="2"/>
  <c r="DQ352" i="2"/>
  <c r="DM352" i="2"/>
  <c r="DP352" i="2"/>
  <c r="DV352" i="2"/>
  <c r="DO352" i="2"/>
  <c r="DJ352" i="2"/>
  <c r="DF352" i="2"/>
  <c r="DI352" i="2"/>
  <c r="DH352" i="2"/>
  <c r="DG352" i="2"/>
  <c r="DC352" i="2"/>
  <c r="CY352" i="2"/>
  <c r="DB352" i="2"/>
  <c r="DA352" i="2"/>
  <c r="DK352" i="2"/>
  <c r="DD352" i="2"/>
  <c r="CT352" i="2"/>
  <c r="CZ352" i="2"/>
  <c r="CW352" i="2"/>
  <c r="CS352" i="2"/>
  <c r="CU352" i="2"/>
  <c r="CO352" i="2"/>
  <c r="CK352" i="2"/>
  <c r="CH352" i="2"/>
  <c r="CD352" i="2"/>
  <c r="CR352" i="2"/>
  <c r="CN352" i="2"/>
  <c r="CG352" i="2"/>
  <c r="CP352" i="2"/>
  <c r="CF352" i="2"/>
  <c r="CA352" i="2"/>
  <c r="BW352" i="2"/>
  <c r="CM352" i="2"/>
  <c r="CE352" i="2"/>
  <c r="BZ352" i="2"/>
  <c r="BS352" i="2"/>
  <c r="CV352" i="2"/>
  <c r="CL352" i="2"/>
  <c r="CB352" i="2"/>
  <c r="BY352" i="2"/>
  <c r="BX352" i="2"/>
  <c r="BQ352" i="2"/>
  <c r="BN352" i="2"/>
  <c r="BJ352" i="2"/>
  <c r="CI352" i="2"/>
  <c r="BU352" i="2"/>
  <c r="BP352" i="2"/>
  <c r="BM352" i="2"/>
  <c r="BI352" i="2"/>
  <c r="BR352" i="2"/>
  <c r="BT352" i="2"/>
  <c r="BL352" i="2"/>
  <c r="BK352" i="2"/>
  <c r="DY353" i="2"/>
  <c r="DR353" i="2"/>
  <c r="DX353" i="2"/>
  <c r="DT353" i="2"/>
  <c r="DW353" i="2"/>
  <c r="DV353" i="2"/>
  <c r="DQ353" i="2"/>
  <c r="DM353" i="2"/>
  <c r="DP353" i="2"/>
  <c r="DU353" i="2"/>
  <c r="DO353" i="2"/>
  <c r="DN353" i="2"/>
  <c r="DH353" i="2"/>
  <c r="DK353" i="2"/>
  <c r="DG353" i="2"/>
  <c r="DJ353" i="2"/>
  <c r="DF353" i="2"/>
  <c r="DA353" i="2"/>
  <c r="DD353" i="2"/>
  <c r="CZ353" i="2"/>
  <c r="DI353" i="2"/>
  <c r="DC353" i="2"/>
  <c r="CY353" i="2"/>
  <c r="CV353" i="2"/>
  <c r="CR353" i="2"/>
  <c r="CU353" i="2"/>
  <c r="CW353" i="2"/>
  <c r="CM353" i="2"/>
  <c r="CF353" i="2"/>
  <c r="CT353" i="2"/>
  <c r="CP353" i="2"/>
  <c r="CL353" i="2"/>
  <c r="CI353" i="2"/>
  <c r="CE353" i="2"/>
  <c r="CH353" i="2"/>
  <c r="BY353" i="2"/>
  <c r="DB353" i="2"/>
  <c r="CS353" i="2"/>
  <c r="CO353" i="2"/>
  <c r="CG353" i="2"/>
  <c r="CB353" i="2"/>
  <c r="BX353" i="2"/>
  <c r="BU353" i="2"/>
  <c r="BQ353" i="2"/>
  <c r="CK353" i="2"/>
  <c r="BW353" i="2"/>
  <c r="CD353" i="2"/>
  <c r="CA353" i="2"/>
  <c r="CN353" i="2"/>
  <c r="BP353" i="2"/>
  <c r="BL353" i="2"/>
  <c r="BR353" i="2"/>
  <c r="BT353" i="2"/>
  <c r="BK353" i="2"/>
  <c r="BS353" i="2"/>
  <c r="BN353" i="2"/>
  <c r="BJ353" i="2"/>
  <c r="BZ353" i="2"/>
  <c r="BM353" i="2"/>
  <c r="BI353" i="2"/>
  <c r="DY234" i="2"/>
  <c r="DR234" i="2"/>
  <c r="DV234" i="2"/>
  <c r="DU234" i="2"/>
  <c r="DX234" i="2"/>
  <c r="DT234" i="2"/>
  <c r="DW234" i="2"/>
  <c r="DO234" i="2"/>
  <c r="DN234" i="2"/>
  <c r="DQ234" i="2"/>
  <c r="DM234" i="2"/>
  <c r="DP234" i="2"/>
  <c r="DH234" i="2"/>
  <c r="DA234" i="2"/>
  <c r="DK234" i="2"/>
  <c r="DG234" i="2"/>
  <c r="DD234" i="2"/>
  <c r="CZ234" i="2"/>
  <c r="DJ234" i="2"/>
  <c r="DF234" i="2"/>
  <c r="DC234" i="2"/>
  <c r="CY234" i="2"/>
  <c r="DB234" i="2"/>
  <c r="CV234" i="2"/>
  <c r="CR234" i="2"/>
  <c r="DI234" i="2"/>
  <c r="CS234" i="2"/>
  <c r="CM234" i="2"/>
  <c r="CF234" i="2"/>
  <c r="CW234" i="2"/>
  <c r="CP234" i="2"/>
  <c r="CL234" i="2"/>
  <c r="CI234" i="2"/>
  <c r="CE234" i="2"/>
  <c r="CT234" i="2"/>
  <c r="CN234" i="2"/>
  <c r="CD234" i="2"/>
  <c r="BY234" i="2"/>
  <c r="CK234" i="2"/>
  <c r="CB234" i="2"/>
  <c r="BX234" i="2"/>
  <c r="BU234" i="2"/>
  <c r="BQ234" i="2"/>
  <c r="CO234" i="2"/>
  <c r="CA234" i="2"/>
  <c r="BZ234" i="2"/>
  <c r="CH234" i="2"/>
  <c r="BW234" i="2"/>
  <c r="BT234" i="2"/>
  <c r="BL234" i="2"/>
  <c r="BP234" i="2"/>
  <c r="CG234" i="2"/>
  <c r="BS234" i="2"/>
  <c r="BK234" i="2"/>
  <c r="CU234" i="2"/>
  <c r="BR234" i="2"/>
  <c r="BN234" i="2"/>
  <c r="BJ234" i="2"/>
  <c r="BM234" i="2"/>
  <c r="BI234" i="2"/>
  <c r="DY188" i="2"/>
  <c r="DR188" i="2"/>
  <c r="DW188" i="2"/>
  <c r="DV188" i="2"/>
  <c r="DU188" i="2"/>
  <c r="DX188" i="2"/>
  <c r="DP188" i="2"/>
  <c r="DT188" i="2"/>
  <c r="DO188" i="2"/>
  <c r="DN188" i="2"/>
  <c r="DQ188" i="2"/>
  <c r="DJ188" i="2"/>
  <c r="DF188" i="2"/>
  <c r="DI188" i="2"/>
  <c r="DH188" i="2"/>
  <c r="DA188" i="2"/>
  <c r="DM188" i="2"/>
  <c r="DK188" i="2"/>
  <c r="DD188" i="2"/>
  <c r="CZ188" i="2"/>
  <c r="DG188" i="2"/>
  <c r="DC188" i="2"/>
  <c r="CY188" i="2"/>
  <c r="CV188" i="2"/>
  <c r="CR188" i="2"/>
  <c r="CO188" i="2"/>
  <c r="CK188" i="2"/>
  <c r="CH188" i="2"/>
  <c r="CD188" i="2"/>
  <c r="CU188" i="2"/>
  <c r="CN188" i="2"/>
  <c r="CG188" i="2"/>
  <c r="CS188" i="2"/>
  <c r="CI188" i="2"/>
  <c r="CA188" i="2"/>
  <c r="BW188" i="2"/>
  <c r="CP188" i="2"/>
  <c r="CF188" i="2"/>
  <c r="BZ188" i="2"/>
  <c r="DB188" i="2"/>
  <c r="CM188" i="2"/>
  <c r="CE188" i="2"/>
  <c r="CW188" i="2"/>
  <c r="CL188" i="2"/>
  <c r="CT188" i="2"/>
  <c r="CB188" i="2"/>
  <c r="BX188" i="2"/>
  <c r="BU188" i="2"/>
  <c r="BQ188" i="2"/>
  <c r="BN188" i="2"/>
  <c r="BJ188" i="2"/>
  <c r="BR188" i="2"/>
  <c r="BT188" i="2"/>
  <c r="BP188" i="2"/>
  <c r="BM188" i="2"/>
  <c r="BI188" i="2"/>
  <c r="BY188" i="2"/>
  <c r="BS188" i="2"/>
  <c r="BL188" i="2"/>
  <c r="BK188" i="2"/>
  <c r="DY169" i="2"/>
  <c r="DR169" i="2"/>
  <c r="DV169" i="2"/>
  <c r="DU169" i="2"/>
  <c r="DX169" i="2"/>
  <c r="DT169" i="2"/>
  <c r="DW169" i="2"/>
  <c r="DO169" i="2"/>
  <c r="DN169" i="2"/>
  <c r="DQ169" i="2"/>
  <c r="DM169" i="2"/>
  <c r="DP169" i="2"/>
  <c r="DH169" i="2"/>
  <c r="DK169" i="2"/>
  <c r="DG169" i="2"/>
  <c r="DJ169" i="2"/>
  <c r="DF169" i="2"/>
  <c r="DC169" i="2"/>
  <c r="CY169" i="2"/>
  <c r="DB169" i="2"/>
  <c r="DI169" i="2"/>
  <c r="DA169" i="2"/>
  <c r="CZ169" i="2"/>
  <c r="CT169" i="2"/>
  <c r="CM169" i="2"/>
  <c r="CF169" i="2"/>
  <c r="CW169" i="2"/>
  <c r="CS169" i="2"/>
  <c r="CP169" i="2"/>
  <c r="CL169" i="2"/>
  <c r="CI169" i="2"/>
  <c r="CE169" i="2"/>
  <c r="DD169" i="2"/>
  <c r="CU169" i="2"/>
  <c r="CK169" i="2"/>
  <c r="BY169" i="2"/>
  <c r="CR169" i="2"/>
  <c r="CH169" i="2"/>
  <c r="CB169" i="2"/>
  <c r="BX169" i="2"/>
  <c r="CO169" i="2"/>
  <c r="CG169" i="2"/>
  <c r="CN169" i="2"/>
  <c r="CD169" i="2"/>
  <c r="CV169" i="2"/>
  <c r="BS169" i="2"/>
  <c r="BL169" i="2"/>
  <c r="BT169" i="2"/>
  <c r="CA169" i="2"/>
  <c r="BR169" i="2"/>
  <c r="BK169" i="2"/>
  <c r="BW169" i="2"/>
  <c r="BP169" i="2"/>
  <c r="BZ169" i="2"/>
  <c r="BU169" i="2"/>
  <c r="BQ169" i="2"/>
  <c r="BN169" i="2"/>
  <c r="BJ169" i="2"/>
  <c r="BI169" i="2"/>
  <c r="BM169" i="2"/>
  <c r="DY311" i="2"/>
  <c r="DR311" i="2"/>
  <c r="DV311" i="2"/>
  <c r="DU311" i="2"/>
  <c r="DX311" i="2"/>
  <c r="DT311" i="2"/>
  <c r="DW311" i="2"/>
  <c r="DO311" i="2"/>
  <c r="DN311" i="2"/>
  <c r="DQ311" i="2"/>
  <c r="DM311" i="2"/>
  <c r="DH311" i="2"/>
  <c r="DK311" i="2"/>
  <c r="DG311" i="2"/>
  <c r="DJ311" i="2"/>
  <c r="DF311" i="2"/>
  <c r="DA311" i="2"/>
  <c r="DP311" i="2"/>
  <c r="DI311" i="2"/>
  <c r="DD311" i="2"/>
  <c r="CZ311" i="2"/>
  <c r="DC311" i="2"/>
  <c r="CY311" i="2"/>
  <c r="CV311" i="2"/>
  <c r="CR311" i="2"/>
  <c r="CU311" i="2"/>
  <c r="DB311" i="2"/>
  <c r="CS311" i="2"/>
  <c r="CM311" i="2"/>
  <c r="CF311" i="2"/>
  <c r="CP311" i="2"/>
  <c r="CL311" i="2"/>
  <c r="CI311" i="2"/>
  <c r="CE311" i="2"/>
  <c r="CT311" i="2"/>
  <c r="CN311" i="2"/>
  <c r="CD311" i="2"/>
  <c r="BY311" i="2"/>
  <c r="CK311" i="2"/>
  <c r="CB311" i="2"/>
  <c r="BX311" i="2"/>
  <c r="BU311" i="2"/>
  <c r="BQ311" i="2"/>
  <c r="CH311" i="2"/>
  <c r="CA311" i="2"/>
  <c r="CG311" i="2"/>
  <c r="BZ311" i="2"/>
  <c r="CO311" i="2"/>
  <c r="BW311" i="2"/>
  <c r="BR311" i="2"/>
  <c r="BL311" i="2"/>
  <c r="BP311" i="2"/>
  <c r="BK311" i="2"/>
  <c r="CW311" i="2"/>
  <c r="BT311" i="2"/>
  <c r="BN311" i="2"/>
  <c r="BJ311" i="2"/>
  <c r="BS311" i="2"/>
  <c r="BI311" i="2"/>
  <c r="BM311" i="2"/>
  <c r="DY146" i="2"/>
  <c r="DR146" i="2"/>
  <c r="DX146" i="2"/>
  <c r="DT146" i="2"/>
  <c r="DW146" i="2"/>
  <c r="DV146" i="2"/>
  <c r="DU146" i="2"/>
  <c r="DQ146" i="2"/>
  <c r="DM146" i="2"/>
  <c r="DP146" i="2"/>
  <c r="DO146" i="2"/>
  <c r="DN146" i="2"/>
  <c r="DH146" i="2"/>
  <c r="DK146" i="2"/>
  <c r="DG146" i="2"/>
  <c r="DJ146" i="2"/>
  <c r="DF146" i="2"/>
  <c r="DC146" i="2"/>
  <c r="CY146" i="2"/>
  <c r="DB146" i="2"/>
  <c r="DA146" i="2"/>
  <c r="DI146" i="2"/>
  <c r="DD146" i="2"/>
  <c r="CT146" i="2"/>
  <c r="CM146" i="2"/>
  <c r="CF146" i="2"/>
  <c r="CZ146" i="2"/>
  <c r="CW146" i="2"/>
  <c r="CS146" i="2"/>
  <c r="CP146" i="2"/>
  <c r="CL146" i="2"/>
  <c r="CI146" i="2"/>
  <c r="CE146" i="2"/>
  <c r="CO146" i="2"/>
  <c r="CG146" i="2"/>
  <c r="BY146" i="2"/>
  <c r="CV146" i="2"/>
  <c r="CN146" i="2"/>
  <c r="CD146" i="2"/>
  <c r="CB146" i="2"/>
  <c r="BX146" i="2"/>
  <c r="CR146" i="2"/>
  <c r="CH146" i="2"/>
  <c r="CK146" i="2"/>
  <c r="BZ146" i="2"/>
  <c r="BW146" i="2"/>
  <c r="BS146" i="2"/>
  <c r="BL146" i="2"/>
  <c r="BT146" i="2"/>
  <c r="CU146" i="2"/>
  <c r="BR146" i="2"/>
  <c r="BK146" i="2"/>
  <c r="CA146" i="2"/>
  <c r="BU146" i="2"/>
  <c r="BQ146" i="2"/>
  <c r="BN146" i="2"/>
  <c r="BJ146" i="2"/>
  <c r="BP146" i="2"/>
  <c r="BM146" i="2"/>
  <c r="BI146" i="2"/>
  <c r="DY157" i="2"/>
  <c r="DR157" i="2"/>
  <c r="DU157" i="2"/>
  <c r="DX157" i="2"/>
  <c r="DT157" i="2"/>
  <c r="DW157" i="2"/>
  <c r="DN157" i="2"/>
  <c r="DQ157" i="2"/>
  <c r="DM157" i="2"/>
  <c r="DV157" i="2"/>
  <c r="DP157" i="2"/>
  <c r="DO157" i="2"/>
  <c r="DJ157" i="2"/>
  <c r="DF157" i="2"/>
  <c r="DI157" i="2"/>
  <c r="DH157" i="2"/>
  <c r="DA157" i="2"/>
  <c r="DD157" i="2"/>
  <c r="CZ157" i="2"/>
  <c r="DK157" i="2"/>
  <c r="DC157" i="2"/>
  <c r="CY157" i="2"/>
  <c r="DG157" i="2"/>
  <c r="DB157" i="2"/>
  <c r="CV157" i="2"/>
  <c r="CR157" i="2"/>
  <c r="CO157" i="2"/>
  <c r="CK157" i="2"/>
  <c r="CH157" i="2"/>
  <c r="CD157" i="2"/>
  <c r="CU157" i="2"/>
  <c r="CN157" i="2"/>
  <c r="CG157" i="2"/>
  <c r="CW157" i="2"/>
  <c r="CM157" i="2"/>
  <c r="CE157" i="2"/>
  <c r="CA157" i="2"/>
  <c r="BW157" i="2"/>
  <c r="CT157" i="2"/>
  <c r="CL157" i="2"/>
  <c r="BZ157" i="2"/>
  <c r="CI157" i="2"/>
  <c r="CP157" i="2"/>
  <c r="CF157" i="2"/>
  <c r="BX157" i="2"/>
  <c r="BU157" i="2"/>
  <c r="BQ157" i="2"/>
  <c r="BN157" i="2"/>
  <c r="BJ157" i="2"/>
  <c r="CS157" i="2"/>
  <c r="BT157" i="2"/>
  <c r="BP157" i="2"/>
  <c r="BM157" i="2"/>
  <c r="BI157" i="2"/>
  <c r="BR157" i="2"/>
  <c r="CB157" i="2"/>
  <c r="BS157" i="2"/>
  <c r="BL157" i="2"/>
  <c r="BY157" i="2"/>
  <c r="BK157" i="2"/>
  <c r="DY183" i="2"/>
  <c r="DR183" i="2"/>
  <c r="DX183" i="2"/>
  <c r="DT183" i="2"/>
  <c r="DW183" i="2"/>
  <c r="DV183" i="2"/>
  <c r="DQ183" i="2"/>
  <c r="DM183" i="2"/>
  <c r="DP183" i="2"/>
  <c r="DO183" i="2"/>
  <c r="DN183" i="2"/>
  <c r="DU183" i="2"/>
  <c r="DH183" i="2"/>
  <c r="DK183" i="2"/>
  <c r="DG183" i="2"/>
  <c r="DJ183" i="2"/>
  <c r="DF183" i="2"/>
  <c r="DC183" i="2"/>
  <c r="CY183" i="2"/>
  <c r="DI183" i="2"/>
  <c r="DB183" i="2"/>
  <c r="DA183" i="2"/>
  <c r="CT183" i="2"/>
  <c r="CM183" i="2"/>
  <c r="CF183" i="2"/>
  <c r="CW183" i="2"/>
  <c r="CS183" i="2"/>
  <c r="CP183" i="2"/>
  <c r="CL183" i="2"/>
  <c r="CI183" i="2"/>
  <c r="CE183" i="2"/>
  <c r="CO183" i="2"/>
  <c r="CG183" i="2"/>
  <c r="BY183" i="2"/>
  <c r="DD183" i="2"/>
  <c r="CV183" i="2"/>
  <c r="CN183" i="2"/>
  <c r="CD183" i="2"/>
  <c r="CB183" i="2"/>
  <c r="BX183" i="2"/>
  <c r="CK183" i="2"/>
  <c r="CU183" i="2"/>
  <c r="CZ183" i="2"/>
  <c r="CR183" i="2"/>
  <c r="BZ183" i="2"/>
  <c r="BS183" i="2"/>
  <c r="BL183" i="2"/>
  <c r="BP183" i="2"/>
  <c r="CH183" i="2"/>
  <c r="BR183" i="2"/>
  <c r="BK183" i="2"/>
  <c r="BW183" i="2"/>
  <c r="CA183" i="2"/>
  <c r="BU183" i="2"/>
  <c r="BQ183" i="2"/>
  <c r="BN183" i="2"/>
  <c r="BJ183" i="2"/>
  <c r="BT183" i="2"/>
  <c r="BI183" i="2"/>
  <c r="BM183" i="2"/>
  <c r="DY153" i="2"/>
  <c r="DR153" i="2"/>
  <c r="DU153" i="2"/>
  <c r="DX153" i="2"/>
  <c r="DT153" i="2"/>
  <c r="DW153" i="2"/>
  <c r="DN153" i="2"/>
  <c r="DQ153" i="2"/>
  <c r="DM153" i="2"/>
  <c r="DP153" i="2"/>
  <c r="DO153" i="2"/>
  <c r="DV153" i="2"/>
  <c r="DJ153" i="2"/>
  <c r="DF153" i="2"/>
  <c r="DI153" i="2"/>
  <c r="DH153" i="2"/>
  <c r="DK153" i="2"/>
  <c r="DA153" i="2"/>
  <c r="DG153" i="2"/>
  <c r="DD153" i="2"/>
  <c r="CZ153" i="2"/>
  <c r="DC153" i="2"/>
  <c r="CY153" i="2"/>
  <c r="CV153" i="2"/>
  <c r="CR153" i="2"/>
  <c r="CO153" i="2"/>
  <c r="CK153" i="2"/>
  <c r="CH153" i="2"/>
  <c r="CD153" i="2"/>
  <c r="CU153" i="2"/>
  <c r="CN153" i="2"/>
  <c r="CG153" i="2"/>
  <c r="CW153" i="2"/>
  <c r="CM153" i="2"/>
  <c r="CE153" i="2"/>
  <c r="CA153" i="2"/>
  <c r="BW153" i="2"/>
  <c r="CT153" i="2"/>
  <c r="CL153" i="2"/>
  <c r="BZ153" i="2"/>
  <c r="DB153" i="2"/>
  <c r="CS153" i="2"/>
  <c r="CI153" i="2"/>
  <c r="BX153" i="2"/>
  <c r="CF153" i="2"/>
  <c r="BY153" i="2"/>
  <c r="BU153" i="2"/>
  <c r="BQ153" i="2"/>
  <c r="BN153" i="2"/>
  <c r="BJ153" i="2"/>
  <c r="BT153" i="2"/>
  <c r="BP153" i="2"/>
  <c r="BM153" i="2"/>
  <c r="BI153" i="2"/>
  <c r="CP153" i="2"/>
  <c r="CB153" i="2"/>
  <c r="BS153" i="2"/>
  <c r="BL153" i="2"/>
  <c r="BR153" i="2"/>
  <c r="BK153" i="2"/>
  <c r="DY257" i="2"/>
  <c r="DR257" i="2"/>
  <c r="DW257" i="2"/>
  <c r="DV257" i="2"/>
  <c r="DU257" i="2"/>
  <c r="DX257" i="2"/>
  <c r="DT257" i="2"/>
  <c r="DP257" i="2"/>
  <c r="DO257" i="2"/>
  <c r="DN257" i="2"/>
  <c r="DQ257" i="2"/>
  <c r="DM257" i="2"/>
  <c r="DH257" i="2"/>
  <c r="DJ257" i="2"/>
  <c r="DC257" i="2"/>
  <c r="CY257" i="2"/>
  <c r="DI257" i="2"/>
  <c r="DB257" i="2"/>
  <c r="DG257" i="2"/>
  <c r="DA257" i="2"/>
  <c r="CT257" i="2"/>
  <c r="DK257" i="2"/>
  <c r="DD257" i="2"/>
  <c r="CW257" i="2"/>
  <c r="CS257" i="2"/>
  <c r="DF257" i="2"/>
  <c r="CZ257" i="2"/>
  <c r="CO257" i="2"/>
  <c r="CK257" i="2"/>
  <c r="CH257" i="2"/>
  <c r="CD257" i="2"/>
  <c r="CV257" i="2"/>
  <c r="CN257" i="2"/>
  <c r="CG257" i="2"/>
  <c r="CR257" i="2"/>
  <c r="CL257" i="2"/>
  <c r="CA257" i="2"/>
  <c r="BW257" i="2"/>
  <c r="CI257" i="2"/>
  <c r="BZ257" i="2"/>
  <c r="BS257" i="2"/>
  <c r="CF257" i="2"/>
  <c r="BY257" i="2"/>
  <c r="CP257" i="2"/>
  <c r="CE257" i="2"/>
  <c r="BX257" i="2"/>
  <c r="CM257" i="2"/>
  <c r="BU257" i="2"/>
  <c r="BP257" i="2"/>
  <c r="BN257" i="2"/>
  <c r="BJ257" i="2"/>
  <c r="BQ257" i="2"/>
  <c r="CU257" i="2"/>
  <c r="BT257" i="2"/>
  <c r="BM257" i="2"/>
  <c r="BI257" i="2"/>
  <c r="CB257" i="2"/>
  <c r="BR257" i="2"/>
  <c r="BL257" i="2"/>
  <c r="BK257" i="2"/>
  <c r="A139" i="13"/>
  <c r="DY254" i="2"/>
  <c r="DR254" i="2"/>
  <c r="DV254" i="2"/>
  <c r="DU254" i="2"/>
  <c r="DX254" i="2"/>
  <c r="DT254" i="2"/>
  <c r="DW254" i="2"/>
  <c r="DO254" i="2"/>
  <c r="DN254" i="2"/>
  <c r="DQ254" i="2"/>
  <c r="DM254" i="2"/>
  <c r="DP254" i="2"/>
  <c r="DJ254" i="2"/>
  <c r="DF254" i="2"/>
  <c r="DG254" i="2"/>
  <c r="DA254" i="2"/>
  <c r="DK254" i="2"/>
  <c r="DD254" i="2"/>
  <c r="CZ254" i="2"/>
  <c r="DI254" i="2"/>
  <c r="DC254" i="2"/>
  <c r="CY254" i="2"/>
  <c r="CV254" i="2"/>
  <c r="CR254" i="2"/>
  <c r="DH254" i="2"/>
  <c r="CU254" i="2"/>
  <c r="DB254" i="2"/>
  <c r="CS254" i="2"/>
  <c r="CM254" i="2"/>
  <c r="CF254" i="2"/>
  <c r="CP254" i="2"/>
  <c r="CL254" i="2"/>
  <c r="CI254" i="2"/>
  <c r="CE254" i="2"/>
  <c r="CT254" i="2"/>
  <c r="CN254" i="2"/>
  <c r="CD254" i="2"/>
  <c r="BY254" i="2"/>
  <c r="CK254" i="2"/>
  <c r="CB254" i="2"/>
  <c r="BX254" i="2"/>
  <c r="BU254" i="2"/>
  <c r="BQ254" i="2"/>
  <c r="CH254" i="2"/>
  <c r="CA254" i="2"/>
  <c r="CW254" i="2"/>
  <c r="CG254" i="2"/>
  <c r="BZ254" i="2"/>
  <c r="CO254" i="2"/>
  <c r="BW254" i="2"/>
  <c r="BR254" i="2"/>
  <c r="BL254" i="2"/>
  <c r="BS254" i="2"/>
  <c r="BP254" i="2"/>
  <c r="BK254" i="2"/>
  <c r="BT254" i="2"/>
  <c r="BN254" i="2"/>
  <c r="BJ254" i="2"/>
  <c r="BM254" i="2"/>
  <c r="BI254" i="2"/>
  <c r="A23" i="13"/>
  <c r="DY324" i="2"/>
  <c r="DR324" i="2"/>
  <c r="DU324" i="2"/>
  <c r="DX324" i="2"/>
  <c r="DT324" i="2"/>
  <c r="DW324" i="2"/>
  <c r="DN324" i="2"/>
  <c r="DQ324" i="2"/>
  <c r="DM324" i="2"/>
  <c r="DV324" i="2"/>
  <c r="DP324" i="2"/>
  <c r="DO324" i="2"/>
  <c r="DJ324" i="2"/>
  <c r="DF324" i="2"/>
  <c r="DI324" i="2"/>
  <c r="DH324" i="2"/>
  <c r="DC324" i="2"/>
  <c r="CY324" i="2"/>
  <c r="DK324" i="2"/>
  <c r="DB324" i="2"/>
  <c r="DG324" i="2"/>
  <c r="DA324" i="2"/>
  <c r="CT324" i="2"/>
  <c r="CW324" i="2"/>
  <c r="CS324" i="2"/>
  <c r="DD324" i="2"/>
  <c r="CU324" i="2"/>
  <c r="CO324" i="2"/>
  <c r="CK324" i="2"/>
  <c r="CH324" i="2"/>
  <c r="CD324" i="2"/>
  <c r="CR324" i="2"/>
  <c r="CN324" i="2"/>
  <c r="CG324" i="2"/>
  <c r="CV324" i="2"/>
  <c r="CP324" i="2"/>
  <c r="CF324" i="2"/>
  <c r="CA324" i="2"/>
  <c r="BW324" i="2"/>
  <c r="CM324" i="2"/>
  <c r="CE324" i="2"/>
  <c r="BZ324" i="2"/>
  <c r="BS324" i="2"/>
  <c r="CZ324" i="2"/>
  <c r="CI324" i="2"/>
  <c r="CB324" i="2"/>
  <c r="BY324" i="2"/>
  <c r="BT324" i="2"/>
  <c r="BN324" i="2"/>
  <c r="BJ324" i="2"/>
  <c r="BP324" i="2"/>
  <c r="BX324" i="2"/>
  <c r="BR324" i="2"/>
  <c r="BM324" i="2"/>
  <c r="BI324" i="2"/>
  <c r="CL324" i="2"/>
  <c r="BU324" i="2"/>
  <c r="BQ324" i="2"/>
  <c r="BL324" i="2"/>
  <c r="BK324" i="2"/>
  <c r="DY225" i="2"/>
  <c r="DR225" i="2"/>
  <c r="DW225" i="2"/>
  <c r="DV225" i="2"/>
  <c r="DU225" i="2"/>
  <c r="DX225" i="2"/>
  <c r="DT225" i="2"/>
  <c r="DP225" i="2"/>
  <c r="DO225" i="2"/>
  <c r="DN225" i="2"/>
  <c r="DQ225" i="2"/>
  <c r="DM225" i="2"/>
  <c r="DJ225" i="2"/>
  <c r="DF225" i="2"/>
  <c r="DC225" i="2"/>
  <c r="CY225" i="2"/>
  <c r="DI225" i="2"/>
  <c r="DB225" i="2"/>
  <c r="DH225" i="2"/>
  <c r="DA225" i="2"/>
  <c r="CT225" i="2"/>
  <c r="DD225" i="2"/>
  <c r="DK225" i="2"/>
  <c r="CZ225" i="2"/>
  <c r="CS225" i="2"/>
  <c r="CO225" i="2"/>
  <c r="CK225" i="2"/>
  <c r="CH225" i="2"/>
  <c r="CD225" i="2"/>
  <c r="DG225" i="2"/>
  <c r="CW225" i="2"/>
  <c r="CR225" i="2"/>
  <c r="CN225" i="2"/>
  <c r="CG225" i="2"/>
  <c r="CU225" i="2"/>
  <c r="CL225" i="2"/>
  <c r="CA225" i="2"/>
  <c r="BW225" i="2"/>
  <c r="CI225" i="2"/>
  <c r="BZ225" i="2"/>
  <c r="CF225" i="2"/>
  <c r="CV225" i="2"/>
  <c r="CP225" i="2"/>
  <c r="CE225" i="2"/>
  <c r="BX225" i="2"/>
  <c r="CM225" i="2"/>
  <c r="BY225" i="2"/>
  <c r="BU225" i="2"/>
  <c r="BQ225" i="2"/>
  <c r="BN225" i="2"/>
  <c r="BJ225" i="2"/>
  <c r="BT225" i="2"/>
  <c r="BP225" i="2"/>
  <c r="BM225" i="2"/>
  <c r="BI225" i="2"/>
  <c r="BS225" i="2"/>
  <c r="BL225" i="2"/>
  <c r="CB225" i="2"/>
  <c r="BR225" i="2"/>
  <c r="BK225" i="2"/>
  <c r="DY239" i="2"/>
  <c r="DR239" i="2"/>
  <c r="DU239" i="2"/>
  <c r="DX239" i="2"/>
  <c r="DT239" i="2"/>
  <c r="DW239" i="2"/>
  <c r="DN239" i="2"/>
  <c r="DV239" i="2"/>
  <c r="DQ239" i="2"/>
  <c r="DM239" i="2"/>
  <c r="DP239" i="2"/>
  <c r="DO239" i="2"/>
  <c r="DH239" i="2"/>
  <c r="DK239" i="2"/>
  <c r="DF239" i="2"/>
  <c r="DC239" i="2"/>
  <c r="CY239" i="2"/>
  <c r="DJ239" i="2"/>
  <c r="DB239" i="2"/>
  <c r="DI239" i="2"/>
  <c r="DA239" i="2"/>
  <c r="DD239" i="2"/>
  <c r="CT239" i="2"/>
  <c r="CZ239" i="2"/>
  <c r="DG239" i="2"/>
  <c r="CU239" i="2"/>
  <c r="CO239" i="2"/>
  <c r="CK239" i="2"/>
  <c r="CH239" i="2"/>
  <c r="CD239" i="2"/>
  <c r="CS239" i="2"/>
  <c r="CN239" i="2"/>
  <c r="CG239" i="2"/>
  <c r="CV239" i="2"/>
  <c r="CP239" i="2"/>
  <c r="CF239" i="2"/>
  <c r="CA239" i="2"/>
  <c r="BW239" i="2"/>
  <c r="CR239" i="2"/>
  <c r="CM239" i="2"/>
  <c r="CE239" i="2"/>
  <c r="BZ239" i="2"/>
  <c r="BS239" i="2"/>
  <c r="CW239" i="2"/>
  <c r="CL239" i="2"/>
  <c r="CB239" i="2"/>
  <c r="BY239" i="2"/>
  <c r="BX239" i="2"/>
  <c r="BQ239" i="2"/>
  <c r="BN239" i="2"/>
  <c r="BJ239" i="2"/>
  <c r="BU239" i="2"/>
  <c r="BP239" i="2"/>
  <c r="BM239" i="2"/>
  <c r="BI239" i="2"/>
  <c r="BT239" i="2"/>
  <c r="BL239" i="2"/>
  <c r="CI239" i="2"/>
  <c r="BR239" i="2"/>
  <c r="BK239" i="2"/>
  <c r="DY333" i="2"/>
  <c r="DR333" i="2"/>
  <c r="DX333" i="2"/>
  <c r="DT333" i="2"/>
  <c r="DW333" i="2"/>
  <c r="DV333" i="2"/>
  <c r="DQ333" i="2"/>
  <c r="DM333" i="2"/>
  <c r="DP333" i="2"/>
  <c r="DO333" i="2"/>
  <c r="DU333" i="2"/>
  <c r="DH333" i="2"/>
  <c r="DK333" i="2"/>
  <c r="DG333" i="2"/>
  <c r="DN333" i="2"/>
  <c r="DJ333" i="2"/>
  <c r="DF333" i="2"/>
  <c r="DI333" i="2"/>
  <c r="DA333" i="2"/>
  <c r="DD333" i="2"/>
  <c r="CZ333" i="2"/>
  <c r="DC333" i="2"/>
  <c r="CY333" i="2"/>
  <c r="CV333" i="2"/>
  <c r="CR333" i="2"/>
  <c r="DB333" i="2"/>
  <c r="CU333" i="2"/>
  <c r="CW333" i="2"/>
  <c r="CM333" i="2"/>
  <c r="CF333" i="2"/>
  <c r="CT333" i="2"/>
  <c r="CP333" i="2"/>
  <c r="CL333" i="2"/>
  <c r="CI333" i="2"/>
  <c r="CE333" i="2"/>
  <c r="CH333" i="2"/>
  <c r="BY333" i="2"/>
  <c r="CO333" i="2"/>
  <c r="CG333" i="2"/>
  <c r="CB333" i="2"/>
  <c r="BX333" i="2"/>
  <c r="BU333" i="2"/>
  <c r="BQ333" i="2"/>
  <c r="CD333" i="2"/>
  <c r="BW333" i="2"/>
  <c r="CN333" i="2"/>
  <c r="CK333" i="2"/>
  <c r="CA333" i="2"/>
  <c r="BS333" i="2"/>
  <c r="BL333" i="2"/>
  <c r="BR333" i="2"/>
  <c r="BK333" i="2"/>
  <c r="BZ333" i="2"/>
  <c r="BP333" i="2"/>
  <c r="BN333" i="2"/>
  <c r="BJ333" i="2"/>
  <c r="CS333" i="2"/>
  <c r="BT333" i="2"/>
  <c r="BM333" i="2"/>
  <c r="BI333" i="2"/>
  <c r="DY315" i="2"/>
  <c r="DR315" i="2"/>
  <c r="DV315" i="2"/>
  <c r="DU315" i="2"/>
  <c r="DX315" i="2"/>
  <c r="DT315" i="2"/>
  <c r="DW315" i="2"/>
  <c r="DO315" i="2"/>
  <c r="DN315" i="2"/>
  <c r="DQ315" i="2"/>
  <c r="DM315" i="2"/>
  <c r="DH315" i="2"/>
  <c r="DK315" i="2"/>
  <c r="DG315" i="2"/>
  <c r="DP315" i="2"/>
  <c r="DJ315" i="2"/>
  <c r="DF315" i="2"/>
  <c r="DA315" i="2"/>
  <c r="DD315" i="2"/>
  <c r="CZ315" i="2"/>
  <c r="DC315" i="2"/>
  <c r="CY315" i="2"/>
  <c r="DB315" i="2"/>
  <c r="CV315" i="2"/>
  <c r="CR315" i="2"/>
  <c r="CU315" i="2"/>
  <c r="DI315" i="2"/>
  <c r="CS315" i="2"/>
  <c r="CM315" i="2"/>
  <c r="CF315" i="2"/>
  <c r="CP315" i="2"/>
  <c r="CL315" i="2"/>
  <c r="CI315" i="2"/>
  <c r="CE315" i="2"/>
  <c r="CN315" i="2"/>
  <c r="CD315" i="2"/>
  <c r="BY315" i="2"/>
  <c r="CW315" i="2"/>
  <c r="CK315" i="2"/>
  <c r="CB315" i="2"/>
  <c r="BX315" i="2"/>
  <c r="BU315" i="2"/>
  <c r="BQ315" i="2"/>
  <c r="CT315" i="2"/>
  <c r="CO315" i="2"/>
  <c r="CA315" i="2"/>
  <c r="BZ315" i="2"/>
  <c r="CH315" i="2"/>
  <c r="BW315" i="2"/>
  <c r="BT315" i="2"/>
  <c r="BL315" i="2"/>
  <c r="CG315" i="2"/>
  <c r="BP315" i="2"/>
  <c r="BS315" i="2"/>
  <c r="BK315" i="2"/>
  <c r="BR315" i="2"/>
  <c r="BN315" i="2"/>
  <c r="BJ315" i="2"/>
  <c r="BM315" i="2"/>
  <c r="BI315" i="2"/>
  <c r="DY342" i="2"/>
  <c r="DR342" i="2"/>
  <c r="DW342" i="2"/>
  <c r="DV342" i="2"/>
  <c r="DU342" i="2"/>
  <c r="DT342" i="2"/>
  <c r="DP342" i="2"/>
  <c r="DO342" i="2"/>
  <c r="DN342" i="2"/>
  <c r="DM342" i="2"/>
  <c r="DX342" i="2"/>
  <c r="DJ342" i="2"/>
  <c r="DF342" i="2"/>
  <c r="DI342" i="2"/>
  <c r="DH342" i="2"/>
  <c r="DQ342" i="2"/>
  <c r="DC342" i="2"/>
  <c r="CY342" i="2"/>
  <c r="DB342" i="2"/>
  <c r="DK342" i="2"/>
  <c r="DA342" i="2"/>
  <c r="DG342" i="2"/>
  <c r="CZ342" i="2"/>
  <c r="CT342" i="2"/>
  <c r="CW342" i="2"/>
  <c r="CS342" i="2"/>
  <c r="CO342" i="2"/>
  <c r="CK342" i="2"/>
  <c r="CH342" i="2"/>
  <c r="CD342" i="2"/>
  <c r="CV342" i="2"/>
  <c r="CN342" i="2"/>
  <c r="CG342" i="2"/>
  <c r="CL342" i="2"/>
  <c r="CA342" i="2"/>
  <c r="BW342" i="2"/>
  <c r="CU342" i="2"/>
  <c r="CI342" i="2"/>
  <c r="BZ342" i="2"/>
  <c r="BS342" i="2"/>
  <c r="DD342" i="2"/>
  <c r="CR342" i="2"/>
  <c r="CM342" i="2"/>
  <c r="BY342" i="2"/>
  <c r="BX342" i="2"/>
  <c r="CF342" i="2"/>
  <c r="CP342" i="2"/>
  <c r="BR342" i="2"/>
  <c r="BN342" i="2"/>
  <c r="BJ342" i="2"/>
  <c r="CE342" i="2"/>
  <c r="BQ342" i="2"/>
  <c r="BM342" i="2"/>
  <c r="BI342" i="2"/>
  <c r="CB342" i="2"/>
  <c r="BU342" i="2"/>
  <c r="BP342" i="2"/>
  <c r="BL342" i="2"/>
  <c r="BT342" i="2"/>
  <c r="BK342" i="2"/>
  <c r="DY182" i="2"/>
  <c r="DR182" i="2"/>
  <c r="DU182" i="2"/>
  <c r="DX182" i="2"/>
  <c r="DT182" i="2"/>
  <c r="DW182" i="2"/>
  <c r="DV182" i="2"/>
  <c r="DN182" i="2"/>
  <c r="DQ182" i="2"/>
  <c r="DM182" i="2"/>
  <c r="DP182" i="2"/>
  <c r="DO182" i="2"/>
  <c r="DJ182" i="2"/>
  <c r="DF182" i="2"/>
  <c r="DI182" i="2"/>
  <c r="DH182" i="2"/>
  <c r="DA182" i="2"/>
  <c r="DD182" i="2"/>
  <c r="CZ182" i="2"/>
  <c r="DK182" i="2"/>
  <c r="DC182" i="2"/>
  <c r="CY182" i="2"/>
  <c r="DB182" i="2"/>
  <c r="CV182" i="2"/>
  <c r="CR182" i="2"/>
  <c r="CO182" i="2"/>
  <c r="CK182" i="2"/>
  <c r="CH182" i="2"/>
  <c r="CD182" i="2"/>
  <c r="CU182" i="2"/>
  <c r="CN182" i="2"/>
  <c r="CG182" i="2"/>
  <c r="CW182" i="2"/>
  <c r="CM182" i="2"/>
  <c r="CE182" i="2"/>
  <c r="CA182" i="2"/>
  <c r="BW182" i="2"/>
  <c r="DG182" i="2"/>
  <c r="CT182" i="2"/>
  <c r="CL182" i="2"/>
  <c r="BZ182" i="2"/>
  <c r="CI182" i="2"/>
  <c r="CP182" i="2"/>
  <c r="CF182" i="2"/>
  <c r="BX182" i="2"/>
  <c r="CS182" i="2"/>
  <c r="CB182" i="2"/>
  <c r="BU182" i="2"/>
  <c r="BQ182" i="2"/>
  <c r="BN182" i="2"/>
  <c r="BJ182" i="2"/>
  <c r="BY182" i="2"/>
  <c r="BT182" i="2"/>
  <c r="BP182" i="2"/>
  <c r="BM182" i="2"/>
  <c r="BI182" i="2"/>
  <c r="BR182" i="2"/>
  <c r="BS182" i="2"/>
  <c r="BL182" i="2"/>
  <c r="BK182" i="2"/>
  <c r="A52" i="13"/>
  <c r="DY337" i="2"/>
  <c r="DR337" i="2"/>
  <c r="DX337" i="2"/>
  <c r="DT337" i="2"/>
  <c r="DW337" i="2"/>
  <c r="DV337" i="2"/>
  <c r="DQ337" i="2"/>
  <c r="DM337" i="2"/>
  <c r="DP337" i="2"/>
  <c r="DU337" i="2"/>
  <c r="DO337" i="2"/>
  <c r="DN337" i="2"/>
  <c r="DH337" i="2"/>
  <c r="DK337" i="2"/>
  <c r="DG337" i="2"/>
  <c r="DJ337" i="2"/>
  <c r="DF337" i="2"/>
  <c r="DA337" i="2"/>
  <c r="DD337" i="2"/>
  <c r="CZ337" i="2"/>
  <c r="DI337" i="2"/>
  <c r="DC337" i="2"/>
  <c r="CY337" i="2"/>
  <c r="CV337" i="2"/>
  <c r="CR337" i="2"/>
  <c r="CU337" i="2"/>
  <c r="CW337" i="2"/>
  <c r="CM337" i="2"/>
  <c r="CF337" i="2"/>
  <c r="DB337" i="2"/>
  <c r="CT337" i="2"/>
  <c r="CP337" i="2"/>
  <c r="CL337" i="2"/>
  <c r="CI337" i="2"/>
  <c r="CE337" i="2"/>
  <c r="CH337" i="2"/>
  <c r="BY337" i="2"/>
  <c r="CS337" i="2"/>
  <c r="CO337" i="2"/>
  <c r="CG337" i="2"/>
  <c r="CB337" i="2"/>
  <c r="BX337" i="2"/>
  <c r="BU337" i="2"/>
  <c r="BQ337" i="2"/>
  <c r="CK337" i="2"/>
  <c r="BW337" i="2"/>
  <c r="CD337" i="2"/>
  <c r="CA337" i="2"/>
  <c r="BP337" i="2"/>
  <c r="BL337" i="2"/>
  <c r="BT337" i="2"/>
  <c r="BK337" i="2"/>
  <c r="CN337" i="2"/>
  <c r="BS337" i="2"/>
  <c r="BN337" i="2"/>
  <c r="BJ337" i="2"/>
  <c r="BZ337" i="2"/>
  <c r="BR337" i="2"/>
  <c r="BM337" i="2"/>
  <c r="BI337" i="2"/>
  <c r="DY208" i="2"/>
  <c r="DR208" i="2"/>
  <c r="DY170" i="2"/>
  <c r="DR170" i="2"/>
  <c r="DU170" i="2"/>
  <c r="DX170" i="2"/>
  <c r="DT170" i="2"/>
  <c r="DW170" i="2"/>
  <c r="DN170" i="2"/>
  <c r="DQ170" i="2"/>
  <c r="DM170" i="2"/>
  <c r="DP170" i="2"/>
  <c r="DO170" i="2"/>
  <c r="DV170" i="2"/>
  <c r="DJ170" i="2"/>
  <c r="DF170" i="2"/>
  <c r="DI170" i="2"/>
  <c r="DH170" i="2"/>
  <c r="DK170" i="2"/>
  <c r="DA170" i="2"/>
  <c r="DG170" i="2"/>
  <c r="DD170" i="2"/>
  <c r="CZ170" i="2"/>
  <c r="DC170" i="2"/>
  <c r="CY170" i="2"/>
  <c r="CV170" i="2"/>
  <c r="CR170" i="2"/>
  <c r="CO170" i="2"/>
  <c r="CK170" i="2"/>
  <c r="CH170" i="2"/>
  <c r="CD170" i="2"/>
  <c r="CU170" i="2"/>
  <c r="CN170" i="2"/>
  <c r="CG170" i="2"/>
  <c r="CW170" i="2"/>
  <c r="CM170" i="2"/>
  <c r="CE170" i="2"/>
  <c r="CA170" i="2"/>
  <c r="BW170" i="2"/>
  <c r="CT170" i="2"/>
  <c r="CL170" i="2"/>
  <c r="BZ170" i="2"/>
  <c r="CS170" i="2"/>
  <c r="CI170" i="2"/>
  <c r="BX170" i="2"/>
  <c r="BY170" i="2"/>
  <c r="BU170" i="2"/>
  <c r="BQ170" i="2"/>
  <c r="BN170" i="2"/>
  <c r="BJ170" i="2"/>
  <c r="CP170" i="2"/>
  <c r="BT170" i="2"/>
  <c r="BP170" i="2"/>
  <c r="BM170" i="2"/>
  <c r="BI170" i="2"/>
  <c r="DB170" i="2"/>
  <c r="CF170" i="2"/>
  <c r="BS170" i="2"/>
  <c r="BL170" i="2"/>
  <c r="CB170" i="2"/>
  <c r="BR170" i="2"/>
  <c r="BK170" i="2"/>
  <c r="CH304" i="2"/>
  <c r="CO304" i="2" s="1"/>
  <c r="CD304" i="2"/>
  <c r="CK304" i="2" s="1"/>
  <c r="CG304" i="2"/>
  <c r="CF304" i="2"/>
  <c r="CE304" i="2"/>
  <c r="BS304" i="2"/>
  <c r="BZ304" i="2" s="1"/>
  <c r="CL304" i="2"/>
  <c r="BQ304" i="2"/>
  <c r="BN304" i="2"/>
  <c r="BJ304" i="2"/>
  <c r="BU304" i="2"/>
  <c r="BP304" i="2"/>
  <c r="BW304" i="2" s="1"/>
  <c r="BM304" i="2"/>
  <c r="BI304" i="2"/>
  <c r="BT304" i="2"/>
  <c r="DP304" i="2" s="1"/>
  <c r="BL304" i="2"/>
  <c r="CI304" i="2"/>
  <c r="CP304" i="2" s="1"/>
  <c r="BR304" i="2"/>
  <c r="DN304" i="2" s="1"/>
  <c r="BK304" i="2"/>
  <c r="CN208" i="2"/>
  <c r="CG208" i="2"/>
  <c r="BS208" i="2"/>
  <c r="BZ208" i="2" s="1"/>
  <c r="BL208" i="2"/>
  <c r="BJ208" i="2"/>
  <c r="CD208" i="2"/>
  <c r="CR208" i="2" s="1"/>
  <c r="CF208" i="2"/>
  <c r="CM208" i="2" s="1"/>
  <c r="BY208" i="2"/>
  <c r="BR208" i="2"/>
  <c r="BK208" i="2"/>
  <c r="BN208" i="2"/>
  <c r="CK208" i="2"/>
  <c r="BT208" i="2"/>
  <c r="DP208" i="2" s="1"/>
  <c r="BI208" i="2"/>
  <c r="DN208" i="2"/>
  <c r="CP208" i="2"/>
  <c r="CL208" i="2"/>
  <c r="CI208" i="2"/>
  <c r="CW208" i="2" s="1"/>
  <c r="CE208" i="2"/>
  <c r="CS208" i="2" s="1"/>
  <c r="CB208" i="2"/>
  <c r="BX208" i="2"/>
  <c r="BU208" i="2"/>
  <c r="DQ208" i="2" s="1"/>
  <c r="BQ208" i="2"/>
  <c r="CO208" i="2"/>
  <c r="CH208" i="2"/>
  <c r="CV208" i="2" s="1"/>
  <c r="BP208" i="2"/>
  <c r="BM208" i="2"/>
  <c r="A119" i="2"/>
  <c r="A119" i="8"/>
  <c r="A119" i="5"/>
  <c r="A119" i="7"/>
  <c r="A119" i="4"/>
  <c r="A119" i="6"/>
  <c r="A119" i="3"/>
  <c r="A119" i="1"/>
  <c r="A181" i="2"/>
  <c r="A181" i="8"/>
  <c r="A181" i="5"/>
  <c r="A181" i="4"/>
  <c r="A181" i="3"/>
  <c r="A181" i="1"/>
  <c r="A181" i="6"/>
  <c r="A181" i="7"/>
  <c r="A285" i="2"/>
  <c r="A285" i="8"/>
  <c r="A285" i="5"/>
  <c r="A285" i="7"/>
  <c r="A285" i="6"/>
  <c r="A285" i="4"/>
  <c r="A285" i="1"/>
  <c r="A285" i="3"/>
  <c r="A27" i="2"/>
  <c r="A27" i="8"/>
  <c r="A27" i="5"/>
  <c r="A27" i="7"/>
  <c r="A27" i="4"/>
  <c r="A27" i="6"/>
  <c r="A27" i="3"/>
  <c r="A27" i="1"/>
  <c r="A270" i="2"/>
  <c r="A270" i="8"/>
  <c r="A270" i="5"/>
  <c r="A270" i="7"/>
  <c r="A270" i="4"/>
  <c r="A270" i="6"/>
  <c r="A270" i="3"/>
  <c r="A270" i="1"/>
  <c r="A81" i="2"/>
  <c r="A81" i="8"/>
  <c r="A81" i="5"/>
  <c r="A81" i="7"/>
  <c r="A81" i="4"/>
  <c r="A81" i="6"/>
  <c r="A81" i="1"/>
  <c r="A81" i="3"/>
  <c r="A223" i="2"/>
  <c r="A223" i="8"/>
  <c r="A223" i="5"/>
  <c r="A223" i="7"/>
  <c r="A223" i="4"/>
  <c r="A223" i="6"/>
  <c r="A223" i="3"/>
  <c r="A223" i="1"/>
  <c r="A162" i="2"/>
  <c r="A162" i="8"/>
  <c r="A162" i="5"/>
  <c r="A162" i="7"/>
  <c r="A162" i="4"/>
  <c r="A162" i="6"/>
  <c r="A162" i="3"/>
  <c r="A162" i="1"/>
  <c r="A256" i="2"/>
  <c r="A256" i="8"/>
  <c r="A256" i="5"/>
  <c r="A256" i="7"/>
  <c r="A256" i="4"/>
  <c r="A256" i="6"/>
  <c r="A256" i="3"/>
  <c r="A256" i="1"/>
  <c r="A306" i="2"/>
  <c r="A306" i="8"/>
  <c r="A306" i="5"/>
  <c r="A306" i="7"/>
  <c r="A306" i="4"/>
  <c r="A306" i="6"/>
  <c r="A306" i="3"/>
  <c r="A306" i="1"/>
  <c r="A36" i="2"/>
  <c r="A36" i="8"/>
  <c r="A36" i="5"/>
  <c r="A36" i="6"/>
  <c r="A36" i="7"/>
  <c r="A36" i="4"/>
  <c r="A36" i="3"/>
  <c r="A36" i="1"/>
  <c r="A115" i="2"/>
  <c r="A115" i="8"/>
  <c r="A115" i="5"/>
  <c r="A115" i="7"/>
  <c r="A115" i="4"/>
  <c r="A115" i="6"/>
  <c r="A115" i="3"/>
  <c r="A115" i="1"/>
  <c r="A18" i="2"/>
  <c r="A18" i="8"/>
  <c r="A18" i="5"/>
  <c r="A18" i="7"/>
  <c r="A18" i="4"/>
  <c r="A18" i="6"/>
  <c r="A18" i="3"/>
  <c r="A18" i="1"/>
  <c r="A314" i="2"/>
  <c r="A314" i="8"/>
  <c r="A314" i="5"/>
  <c r="A314" i="7"/>
  <c r="A314" i="4"/>
  <c r="A314" i="6"/>
  <c r="A314" i="3"/>
  <c r="A314" i="1"/>
  <c r="A10" i="2"/>
  <c r="A10" i="8"/>
  <c r="A10" i="5"/>
  <c r="A10" i="7"/>
  <c r="A10" i="4"/>
  <c r="A10" i="6"/>
  <c r="A10" i="3"/>
  <c r="A10" i="1"/>
  <c r="A259" i="2"/>
  <c r="A259" i="8"/>
  <c r="A259" i="5"/>
  <c r="A259" i="7"/>
  <c r="A259" i="4"/>
  <c r="A259" i="6"/>
  <c r="A259" i="3"/>
  <c r="A259" i="1"/>
  <c r="A264" i="2"/>
  <c r="A264" i="8"/>
  <c r="A264" i="5"/>
  <c r="A264" i="7"/>
  <c r="A264" i="4"/>
  <c r="A264" i="6"/>
  <c r="A264" i="3"/>
  <c r="A264" i="1"/>
  <c r="A118" i="2"/>
  <c r="A118" i="8"/>
  <c r="A118" i="5"/>
  <c r="A118" i="7"/>
  <c r="A118" i="4"/>
  <c r="A118" i="6"/>
  <c r="A118" i="3"/>
  <c r="A118" i="1"/>
  <c r="A159" i="2"/>
  <c r="A159" i="8"/>
  <c r="A159" i="5"/>
  <c r="A159" i="7"/>
  <c r="A159" i="4"/>
  <c r="A159" i="6"/>
  <c r="A159" i="3"/>
  <c r="A159" i="1"/>
  <c r="A340" i="2"/>
  <c r="A340" i="5"/>
  <c r="A340" i="4"/>
  <c r="A340" i="3"/>
  <c r="A340" i="6"/>
  <c r="A340" i="8"/>
  <c r="A340" i="7"/>
  <c r="A340" i="1"/>
  <c r="A42" i="8"/>
  <c r="A42" i="5"/>
  <c r="A42" i="7"/>
  <c r="A42" i="4"/>
  <c r="A42" i="6"/>
  <c r="A42" i="3"/>
  <c r="A42" i="1"/>
  <c r="A42" i="2"/>
  <c r="A138" i="2"/>
  <c r="A138" i="8"/>
  <c r="A138" i="5"/>
  <c r="A138" i="7"/>
  <c r="A138" i="4"/>
  <c r="A138" i="6"/>
  <c r="A138" i="3"/>
  <c r="A138" i="1"/>
  <c r="A335" i="2"/>
  <c r="A335" i="8"/>
  <c r="A335" i="5"/>
  <c r="A335" i="7"/>
  <c r="A335" i="4"/>
  <c r="A335" i="6"/>
  <c r="A335" i="3"/>
  <c r="A335" i="1"/>
  <c r="A186" i="2"/>
  <c r="A186" i="8"/>
  <c r="A186" i="5"/>
  <c r="A186" i="7"/>
  <c r="A186" i="4"/>
  <c r="A186" i="6"/>
  <c r="A186" i="3"/>
  <c r="A186" i="1"/>
  <c r="A200" i="2"/>
  <c r="A200" i="8"/>
  <c r="A200" i="5"/>
  <c r="A200" i="7"/>
  <c r="A200" i="4"/>
  <c r="A200" i="6"/>
  <c r="A200" i="3"/>
  <c r="A200" i="1"/>
  <c r="A62" i="2"/>
  <c r="A62" i="8"/>
  <c r="A62" i="5"/>
  <c r="A62" i="7"/>
  <c r="A62" i="4"/>
  <c r="A62" i="6"/>
  <c r="A62" i="3"/>
  <c r="A62" i="1"/>
  <c r="A58" i="2"/>
  <c r="A58" i="8"/>
  <c r="A58" i="5"/>
  <c r="A58" i="7"/>
  <c r="A58" i="4"/>
  <c r="A58" i="6"/>
  <c r="A58" i="3"/>
  <c r="A58" i="1"/>
  <c r="A190" i="2"/>
  <c r="A190" i="8"/>
  <c r="A190" i="5"/>
  <c r="A190" i="7"/>
  <c r="A190" i="4"/>
  <c r="A190" i="6"/>
  <c r="A190" i="3"/>
  <c r="A190" i="1"/>
  <c r="A131" i="2"/>
  <c r="A131" i="8"/>
  <c r="A131" i="5"/>
  <c r="A131" i="7"/>
  <c r="A131" i="4"/>
  <c r="A131" i="6"/>
  <c r="A131" i="3"/>
  <c r="A131" i="1"/>
  <c r="A320" i="2"/>
  <c r="A320" i="8"/>
  <c r="A320" i="5"/>
  <c r="A320" i="7"/>
  <c r="A320" i="4"/>
  <c r="A320" i="6"/>
  <c r="A320" i="3"/>
  <c r="A320" i="1"/>
  <c r="A72" i="2"/>
  <c r="A72" i="8"/>
  <c r="A72" i="5"/>
  <c r="A72" i="7"/>
  <c r="A72" i="4"/>
  <c r="A72" i="6"/>
  <c r="A72" i="3"/>
  <c r="A72" i="1"/>
  <c r="A217" i="8"/>
  <c r="A217" i="5"/>
  <c r="A217" i="7"/>
  <c r="A217" i="4"/>
  <c r="A217" i="6"/>
  <c r="A217" i="3"/>
  <c r="A217" i="1"/>
  <c r="A217" i="2"/>
  <c r="A125" i="2"/>
  <c r="A125" i="8"/>
  <c r="A125" i="5"/>
  <c r="A125" i="4"/>
  <c r="A125" i="7"/>
  <c r="A125" i="6"/>
  <c r="A125" i="1"/>
  <c r="A125" i="3"/>
  <c r="A252" i="2"/>
  <c r="A252" i="5"/>
  <c r="A252" i="8"/>
  <c r="A252" i="3"/>
  <c r="A252" i="7"/>
  <c r="A252" i="6"/>
  <c r="A252" i="4"/>
  <c r="A252" i="1"/>
  <c r="A160" i="2"/>
  <c r="A160" i="8"/>
  <c r="A160" i="5"/>
  <c r="A160" i="7"/>
  <c r="A160" i="4"/>
  <c r="A160" i="6"/>
  <c r="A160" i="3"/>
  <c r="A160" i="1"/>
  <c r="A105" i="2"/>
  <c r="A105" i="8"/>
  <c r="A105" i="5"/>
  <c r="A105" i="7"/>
  <c r="A105" i="4"/>
  <c r="A105" i="6"/>
  <c r="A105" i="1"/>
  <c r="A105" i="3"/>
  <c r="A301" i="2"/>
  <c r="A301" i="8"/>
  <c r="A301" i="5"/>
  <c r="A301" i="7"/>
  <c r="A301" i="6"/>
  <c r="A301" i="4"/>
  <c r="A301" i="3"/>
  <c r="A301" i="1"/>
  <c r="A13" i="2"/>
  <c r="A13" i="8"/>
  <c r="A13" i="5"/>
  <c r="A13" i="4"/>
  <c r="A13" i="7"/>
  <c r="A13" i="1"/>
  <c r="A13" i="6"/>
  <c r="A13" i="3"/>
  <c r="A148" i="2"/>
  <c r="A148" i="8"/>
  <c r="A148" i="5"/>
  <c r="A148" i="6"/>
  <c r="A148" i="3"/>
  <c r="A148" i="4"/>
  <c r="A148" i="7"/>
  <c r="A148" i="1"/>
  <c r="A142" i="2"/>
  <c r="A142" i="8"/>
  <c r="A142" i="5"/>
  <c r="A142" i="7"/>
  <c r="A142" i="4"/>
  <c r="A142" i="6"/>
  <c r="A142" i="3"/>
  <c r="A142" i="1"/>
  <c r="A302" i="2"/>
  <c r="A302" i="8"/>
  <c r="A302" i="5"/>
  <c r="A302" i="7"/>
  <c r="A302" i="4"/>
  <c r="A302" i="6"/>
  <c r="A302" i="3"/>
  <c r="A302" i="1"/>
  <c r="A29" i="2"/>
  <c r="A29" i="8"/>
  <c r="A29" i="5"/>
  <c r="A29" i="4"/>
  <c r="A29" i="7"/>
  <c r="A29" i="1"/>
  <c r="A29" i="3"/>
  <c r="A29" i="6"/>
  <c r="A43" i="2"/>
  <c r="A43" i="8"/>
  <c r="A43" i="5"/>
  <c r="A43" i="7"/>
  <c r="A43" i="4"/>
  <c r="A43" i="6"/>
  <c r="A43" i="3"/>
  <c r="A43" i="1"/>
  <c r="A168" i="2"/>
  <c r="A168" i="8"/>
  <c r="A168" i="5"/>
  <c r="A168" i="7"/>
  <c r="A168" i="4"/>
  <c r="A168" i="6"/>
  <c r="A168" i="3"/>
  <c r="A168" i="1"/>
  <c r="A9" i="2"/>
  <c r="A9" i="8"/>
  <c r="A9" i="5"/>
  <c r="A9" i="7"/>
  <c r="A9" i="4"/>
  <c r="A9" i="6"/>
  <c r="A9" i="3"/>
  <c r="A9" i="1"/>
  <c r="A221" i="2"/>
  <c r="A221" i="8"/>
  <c r="A221" i="5"/>
  <c r="A221" i="7"/>
  <c r="A221" i="4"/>
  <c r="A221" i="3"/>
  <c r="A221" i="1"/>
  <c r="A221" i="6"/>
  <c r="A192" i="8"/>
  <c r="A192" i="5"/>
  <c r="A192" i="7"/>
  <c r="A192" i="4"/>
  <c r="A192" i="6"/>
  <c r="A192" i="3"/>
  <c r="A192" i="1"/>
  <c r="A192" i="2"/>
  <c r="A269" i="2"/>
  <c r="A269" i="8"/>
  <c r="A269" i="5"/>
  <c r="A269" i="7"/>
  <c r="A269" i="6"/>
  <c r="A269" i="4"/>
  <c r="A269" i="1"/>
  <c r="A269" i="3"/>
  <c r="A203" i="2"/>
  <c r="A203" i="8"/>
  <c r="A203" i="5"/>
  <c r="A203" i="7"/>
  <c r="A203" i="4"/>
  <c r="A203" i="6"/>
  <c r="A203" i="3"/>
  <c r="A203" i="1"/>
  <c r="A26" i="2"/>
  <c r="A26" i="8"/>
  <c r="A26" i="5"/>
  <c r="A26" i="7"/>
  <c r="A26" i="4"/>
  <c r="A26" i="6"/>
  <c r="A26" i="3"/>
  <c r="A26" i="1"/>
  <c r="A55" i="2"/>
  <c r="A55" i="8"/>
  <c r="A55" i="5"/>
  <c r="A55" i="7"/>
  <c r="A55" i="4"/>
  <c r="A55" i="6"/>
  <c r="A55" i="3"/>
  <c r="A55" i="1"/>
  <c r="A263" i="2"/>
  <c r="A263" i="8"/>
  <c r="A263" i="5"/>
  <c r="A263" i="7"/>
  <c r="A263" i="4"/>
  <c r="A263" i="6"/>
  <c r="A263" i="3"/>
  <c r="A263" i="1"/>
  <c r="A93" i="2"/>
  <c r="A93" i="8"/>
  <c r="A93" i="5"/>
  <c r="A93" i="7"/>
  <c r="A93" i="4"/>
  <c r="A93" i="6"/>
  <c r="A93" i="3"/>
  <c r="A93" i="1"/>
  <c r="A175" i="2"/>
  <c r="A175" i="8"/>
  <c r="A175" i="5"/>
  <c r="A175" i="7"/>
  <c r="A175" i="4"/>
  <c r="A175" i="6"/>
  <c r="A175" i="3"/>
  <c r="A175" i="1"/>
  <c r="A279" i="2"/>
  <c r="A279" i="8"/>
  <c r="A279" i="5"/>
  <c r="A279" i="7"/>
  <c r="A279" i="4"/>
  <c r="A279" i="6"/>
  <c r="A279" i="3"/>
  <c r="A279" i="1"/>
  <c r="A212" i="2"/>
  <c r="A212" i="8"/>
  <c r="A212" i="4"/>
  <c r="A212" i="6"/>
  <c r="A212" i="3"/>
  <c r="A212" i="5"/>
  <c r="A212" i="7"/>
  <c r="A212" i="1"/>
  <c r="A336" i="2"/>
  <c r="A336" i="8"/>
  <c r="A336" i="5"/>
  <c r="A336" i="7"/>
  <c r="A336" i="4"/>
  <c r="A336" i="6"/>
  <c r="A336" i="3"/>
  <c r="A336" i="1"/>
  <c r="A110" i="2"/>
  <c r="A110" i="8"/>
  <c r="A110" i="5"/>
  <c r="A110" i="7"/>
  <c r="A110" i="4"/>
  <c r="A110" i="6"/>
  <c r="A110" i="3"/>
  <c r="A110" i="1"/>
  <c r="A323" i="2"/>
  <c r="A323" i="8"/>
  <c r="A323" i="5"/>
  <c r="A323" i="7"/>
  <c r="A323" i="4"/>
  <c r="A323" i="6"/>
  <c r="A323" i="3"/>
  <c r="A323" i="1"/>
  <c r="A213" i="2"/>
  <c r="A213" i="8"/>
  <c r="A213" i="5"/>
  <c r="A213" i="7"/>
  <c r="A213" i="3"/>
  <c r="A213" i="4"/>
  <c r="A213" i="1"/>
  <c r="A213" i="6"/>
  <c r="A60" i="2"/>
  <c r="A60" i="8"/>
  <c r="A60" i="5"/>
  <c r="A60" i="6"/>
  <c r="A60" i="3"/>
  <c r="A60" i="7"/>
  <c r="A60" i="4"/>
  <c r="A60" i="1"/>
  <c r="A12" i="2"/>
  <c r="A12" i="8"/>
  <c r="A12" i="5"/>
  <c r="A12" i="6"/>
  <c r="A12" i="4"/>
  <c r="A12" i="7"/>
  <c r="A12" i="1"/>
  <c r="A12" i="3"/>
  <c r="A91" i="2"/>
  <c r="A91" i="8"/>
  <c r="A91" i="5"/>
  <c r="A91" i="7"/>
  <c r="A91" i="4"/>
  <c r="A91" i="6"/>
  <c r="A91" i="3"/>
  <c r="A91" i="1"/>
  <c r="A351" i="8"/>
  <c r="A351" i="5"/>
  <c r="A351" i="7"/>
  <c r="A351" i="4"/>
  <c r="A351" i="6"/>
  <c r="A351" i="3"/>
  <c r="A351" i="1"/>
  <c r="A351" i="2"/>
  <c r="A167" i="2"/>
  <c r="A167" i="8"/>
  <c r="A167" i="5"/>
  <c r="A167" i="7"/>
  <c r="A167" i="4"/>
  <c r="A167" i="6"/>
  <c r="A167" i="3"/>
  <c r="A167" i="1"/>
  <c r="A265" i="2"/>
  <c r="A265" i="8"/>
  <c r="A265" i="5"/>
  <c r="A265" i="7"/>
  <c r="A265" i="4"/>
  <c r="A265" i="6"/>
  <c r="A265" i="3"/>
  <c r="A265" i="1"/>
  <c r="A191" i="2"/>
  <c r="A191" i="8"/>
  <c r="A191" i="5"/>
  <c r="A191" i="7"/>
  <c r="A191" i="4"/>
  <c r="A191" i="6"/>
  <c r="A191" i="3"/>
  <c r="A191" i="1"/>
  <c r="A80" i="2"/>
  <c r="A80" i="8"/>
  <c r="A80" i="5"/>
  <c r="A80" i="7"/>
  <c r="A80" i="4"/>
  <c r="A80" i="6"/>
  <c r="A80" i="3"/>
  <c r="A80" i="1"/>
  <c r="A201" i="2"/>
  <c r="A201" i="8"/>
  <c r="A201" i="5"/>
  <c r="A201" i="7"/>
  <c r="A201" i="4"/>
  <c r="A201" i="6"/>
  <c r="A201" i="3"/>
  <c r="A201" i="1"/>
  <c r="A204" i="2"/>
  <c r="A204" i="5"/>
  <c r="A204" i="7"/>
  <c r="A204" i="6"/>
  <c r="A204" i="3"/>
  <c r="A204" i="4"/>
  <c r="A204" i="8"/>
  <c r="A204" i="1"/>
  <c r="A309" i="8"/>
  <c r="A309" i="5"/>
  <c r="A309" i="7"/>
  <c r="A309" i="4"/>
  <c r="A309" i="6"/>
  <c r="A309" i="1"/>
  <c r="A309" i="3"/>
  <c r="A309" i="2"/>
  <c r="A246" i="2"/>
  <c r="A246" i="8"/>
  <c r="A246" i="5"/>
  <c r="A246" i="7"/>
  <c r="A246" i="4"/>
  <c r="A246" i="6"/>
  <c r="A246" i="3"/>
  <c r="A246" i="1"/>
  <c r="A136" i="2"/>
  <c r="A136" i="8"/>
  <c r="A136" i="5"/>
  <c r="A136" i="7"/>
  <c r="A136" i="4"/>
  <c r="A136" i="6"/>
  <c r="A136" i="3"/>
  <c r="A136" i="1"/>
  <c r="A178" i="2"/>
  <c r="A178" i="8"/>
  <c r="A178" i="5"/>
  <c r="A178" i="7"/>
  <c r="A178" i="4"/>
  <c r="A178" i="6"/>
  <c r="A178" i="3"/>
  <c r="A178" i="1"/>
  <c r="A293" i="2"/>
  <c r="A293" i="8"/>
  <c r="A293" i="5"/>
  <c r="A293" i="7"/>
  <c r="A293" i="4"/>
  <c r="A293" i="6"/>
  <c r="A293" i="3"/>
  <c r="A293" i="1"/>
  <c r="A117" i="2"/>
  <c r="A117" i="8"/>
  <c r="A117" i="5"/>
  <c r="A117" i="7"/>
  <c r="A117" i="4"/>
  <c r="A117" i="3"/>
  <c r="A117" i="6"/>
  <c r="A117" i="1"/>
  <c r="A120" i="2"/>
  <c r="A120" i="8"/>
  <c r="A120" i="5"/>
  <c r="A120" i="7"/>
  <c r="A120" i="4"/>
  <c r="A120" i="6"/>
  <c r="A120" i="3"/>
  <c r="A120" i="1"/>
  <c r="A184" i="2"/>
  <c r="A184" i="8"/>
  <c r="A184" i="5"/>
  <c r="A184" i="7"/>
  <c r="A184" i="4"/>
  <c r="A184" i="6"/>
  <c r="A184" i="3"/>
  <c r="A184" i="1"/>
  <c r="A35" i="2"/>
  <c r="A35" i="8"/>
  <c r="A35" i="5"/>
  <c r="A35" i="7"/>
  <c r="A35" i="4"/>
  <c r="A35" i="6"/>
  <c r="A35" i="3"/>
  <c r="A35" i="1"/>
  <c r="A247" i="2"/>
  <c r="A247" i="8"/>
  <c r="A247" i="5"/>
  <c r="A247" i="7"/>
  <c r="A247" i="4"/>
  <c r="A247" i="6"/>
  <c r="A247" i="3"/>
  <c r="A247" i="1"/>
  <c r="A163" i="2"/>
  <c r="A163" i="8"/>
  <c r="A163" i="5"/>
  <c r="A163" i="7"/>
  <c r="A163" i="4"/>
  <c r="A163" i="6"/>
  <c r="A163" i="3"/>
  <c r="A163" i="1"/>
  <c r="A235" i="2"/>
  <c r="A235" i="8"/>
  <c r="A235" i="5"/>
  <c r="A235" i="7"/>
  <c r="A235" i="4"/>
  <c r="A235" i="6"/>
  <c r="A235" i="3"/>
  <c r="A235" i="1"/>
  <c r="A343" i="2"/>
  <c r="A343" i="8"/>
  <c r="A343" i="5"/>
  <c r="A343" i="7"/>
  <c r="A343" i="4"/>
  <c r="A343" i="6"/>
  <c r="A343" i="3"/>
  <c r="A343" i="1"/>
  <c r="A49" i="2"/>
  <c r="A49" i="8"/>
  <c r="A49" i="5"/>
  <c r="A49" i="7"/>
  <c r="A49" i="4"/>
  <c r="A49" i="6"/>
  <c r="A49" i="3"/>
  <c r="A49" i="1"/>
  <c r="A82" i="2"/>
  <c r="A82" i="8"/>
  <c r="A82" i="5"/>
  <c r="A82" i="7"/>
  <c r="A82" i="4"/>
  <c r="A82" i="6"/>
  <c r="A82" i="3"/>
  <c r="A82" i="1"/>
  <c r="A145" i="2"/>
  <c r="A145" i="8"/>
  <c r="A145" i="5"/>
  <c r="A145" i="7"/>
  <c r="A145" i="4"/>
  <c r="A145" i="6"/>
  <c r="A145" i="1"/>
  <c r="A145" i="3"/>
  <c r="A126" i="2"/>
  <c r="A126" i="8"/>
  <c r="A126" i="5"/>
  <c r="A126" i="7"/>
  <c r="A126" i="4"/>
  <c r="A126" i="6"/>
  <c r="A126" i="3"/>
  <c r="A126" i="1"/>
  <c r="A297" i="2"/>
  <c r="A297" i="8"/>
  <c r="A297" i="5"/>
  <c r="A297" i="7"/>
  <c r="A297" i="4"/>
  <c r="A297" i="6"/>
  <c r="A297" i="3"/>
  <c r="A297" i="1"/>
  <c r="A124" i="2"/>
  <c r="A124" i="5"/>
  <c r="A124" i="6"/>
  <c r="A124" i="3"/>
  <c r="A124" i="4"/>
  <c r="A124" i="8"/>
  <c r="A124" i="7"/>
  <c r="A124" i="1"/>
  <c r="A31" i="2"/>
  <c r="A31" i="8"/>
  <c r="A31" i="5"/>
  <c r="A31" i="7"/>
  <c r="A31" i="4"/>
  <c r="A31" i="6"/>
  <c r="A31" i="3"/>
  <c r="A31" i="1"/>
  <c r="A59" i="2"/>
  <c r="A59" i="8"/>
  <c r="A59" i="5"/>
  <c r="A59" i="7"/>
  <c r="A59" i="4"/>
  <c r="A59" i="6"/>
  <c r="A59" i="3"/>
  <c r="A59" i="1"/>
  <c r="A121" i="2"/>
  <c r="A121" i="8"/>
  <c r="A121" i="5"/>
  <c r="A121" i="7"/>
  <c r="A121" i="4"/>
  <c r="A121" i="6"/>
  <c r="A121" i="3"/>
  <c r="A121" i="1"/>
  <c r="A310" i="2"/>
  <c r="A310" i="8"/>
  <c r="A310" i="5"/>
  <c r="A310" i="7"/>
  <c r="A310" i="4"/>
  <c r="A310" i="6"/>
  <c r="A310" i="3"/>
  <c r="A310" i="1"/>
  <c r="A224" i="2"/>
  <c r="A224" i="8"/>
  <c r="A224" i="5"/>
  <c r="A224" i="7"/>
  <c r="A224" i="4"/>
  <c r="A224" i="6"/>
  <c r="A224" i="3"/>
  <c r="A224" i="1"/>
  <c r="A219" i="2"/>
  <c r="A219" i="8"/>
  <c r="A219" i="5"/>
  <c r="A219" i="7"/>
  <c r="A219" i="4"/>
  <c r="A219" i="6"/>
  <c r="A219" i="3"/>
  <c r="A219" i="1"/>
  <c r="A41" i="2"/>
  <c r="A41" i="8"/>
  <c r="A41" i="5"/>
  <c r="A41" i="7"/>
  <c r="A41" i="4"/>
  <c r="A41" i="6"/>
  <c r="A41" i="1"/>
  <c r="A41" i="3"/>
  <c r="A92" i="2"/>
  <c r="A92" i="5"/>
  <c r="A92" i="6"/>
  <c r="A92" i="3"/>
  <c r="A92" i="7"/>
  <c r="A92" i="8"/>
  <c r="A92" i="1"/>
  <c r="A92" i="4"/>
  <c r="A193" i="2"/>
  <c r="A193" i="8"/>
  <c r="A193" i="5"/>
  <c r="A193" i="7"/>
  <c r="A193" i="4"/>
  <c r="A193" i="6"/>
  <c r="A193" i="3"/>
  <c r="A193" i="1"/>
  <c r="A63" i="2"/>
  <c r="A63" i="8"/>
  <c r="A63" i="5"/>
  <c r="A63" i="7"/>
  <c r="A63" i="4"/>
  <c r="A63" i="6"/>
  <c r="A63" i="3"/>
  <c r="A63" i="1"/>
  <c r="A97" i="2"/>
  <c r="A97" i="8"/>
  <c r="A97" i="5"/>
  <c r="A97" i="7"/>
  <c r="A97" i="4"/>
  <c r="A97" i="6"/>
  <c r="A97" i="3"/>
  <c r="A97" i="1"/>
  <c r="A180" i="2"/>
  <c r="A180" i="5"/>
  <c r="A180" i="8"/>
  <c r="A180" i="7"/>
  <c r="A180" i="6"/>
  <c r="A180" i="3"/>
  <c r="A180" i="4"/>
  <c r="A180" i="1"/>
  <c r="A195" i="2"/>
  <c r="A195" i="8"/>
  <c r="A195" i="5"/>
  <c r="A195" i="7"/>
  <c r="A195" i="4"/>
  <c r="A195" i="6"/>
  <c r="A195" i="3"/>
  <c r="A195" i="1"/>
  <c r="A226" i="2"/>
  <c r="A226" i="8"/>
  <c r="A226" i="5"/>
  <c r="A226" i="7"/>
  <c r="A226" i="4"/>
  <c r="A226" i="6"/>
  <c r="A226" i="3"/>
  <c r="A226" i="1"/>
  <c r="A287" i="2"/>
  <c r="A287" i="8"/>
  <c r="A287" i="5"/>
  <c r="A287" i="7"/>
  <c r="A287" i="4"/>
  <c r="A287" i="6"/>
  <c r="A287" i="3"/>
  <c r="A287" i="1"/>
  <c r="A11" i="2"/>
  <c r="A11" i="8"/>
  <c r="A11" i="5"/>
  <c r="A11" i="7"/>
  <c r="A11" i="4"/>
  <c r="A11" i="6"/>
  <c r="A11" i="3"/>
  <c r="A11" i="1"/>
  <c r="A112" i="2"/>
  <c r="A112" i="8"/>
  <c r="A112" i="5"/>
  <c r="A112" i="7"/>
  <c r="A112" i="4"/>
  <c r="A112" i="6"/>
  <c r="A112" i="3"/>
  <c r="A112" i="1"/>
  <c r="A347" i="2"/>
  <c r="A347" i="8"/>
  <c r="A347" i="5"/>
  <c r="A347" i="7"/>
  <c r="A347" i="4"/>
  <c r="A347" i="6"/>
  <c r="A347" i="3"/>
  <c r="A347" i="1"/>
  <c r="A44" i="2"/>
  <c r="A44" i="5"/>
  <c r="A44" i="8"/>
  <c r="A44" i="6"/>
  <c r="A44" i="4"/>
  <c r="A44" i="7"/>
  <c r="A44" i="1"/>
  <c r="A44" i="3"/>
  <c r="A255" i="2"/>
  <c r="A255" i="8"/>
  <c r="A255" i="5"/>
  <c r="A255" i="7"/>
  <c r="A255" i="4"/>
  <c r="A255" i="6"/>
  <c r="A255" i="3"/>
  <c r="A255" i="1"/>
  <c r="A96" i="2"/>
  <c r="A96" i="8"/>
  <c r="A96" i="5"/>
  <c r="A96" i="7"/>
  <c r="A96" i="4"/>
  <c r="A96" i="6"/>
  <c r="A96" i="3"/>
  <c r="A96" i="1"/>
  <c r="A107" i="2"/>
  <c r="A107" i="8"/>
  <c r="A107" i="5"/>
  <c r="A107" i="7"/>
  <c r="A107" i="4"/>
  <c r="A107" i="6"/>
  <c r="A107" i="3"/>
  <c r="A107" i="1"/>
  <c r="A47" i="2"/>
  <c r="A47" i="8"/>
  <c r="A47" i="5"/>
  <c r="A47" i="7"/>
  <c r="A47" i="4"/>
  <c r="A47" i="6"/>
  <c r="A47" i="3"/>
  <c r="A47" i="1"/>
  <c r="A266" i="2"/>
  <c r="A266" i="8"/>
  <c r="A266" i="5"/>
  <c r="A266" i="7"/>
  <c r="A266" i="4"/>
  <c r="A266" i="6"/>
  <c r="A266" i="3"/>
  <c r="A266" i="1"/>
  <c r="A73" i="2"/>
  <c r="A73" i="8"/>
  <c r="A73" i="5"/>
  <c r="A73" i="7"/>
  <c r="A73" i="4"/>
  <c r="A73" i="6"/>
  <c r="A73" i="3"/>
  <c r="A73" i="1"/>
  <c r="A312" i="2"/>
  <c r="A312" i="8"/>
  <c r="A312" i="5"/>
  <c r="A312" i="7"/>
  <c r="A312" i="4"/>
  <c r="A312" i="6"/>
  <c r="A312" i="3"/>
  <c r="A312" i="1"/>
  <c r="A334" i="2"/>
  <c r="A334" i="8"/>
  <c r="A334" i="5"/>
  <c r="A334" i="7"/>
  <c r="A334" i="4"/>
  <c r="A334" i="6"/>
  <c r="A334" i="3"/>
  <c r="A334" i="1"/>
  <c r="A28" i="2"/>
  <c r="A28" i="8"/>
  <c r="A28" i="5"/>
  <c r="A28" i="6"/>
  <c r="A28" i="4"/>
  <c r="A28" i="7"/>
  <c r="A28" i="1"/>
  <c r="A28" i="3"/>
  <c r="A313" i="2"/>
  <c r="A313" i="8"/>
  <c r="A313" i="5"/>
  <c r="A313" i="7"/>
  <c r="A313" i="4"/>
  <c r="A313" i="6"/>
  <c r="A313" i="3"/>
  <c r="A313" i="1"/>
  <c r="A116" i="2"/>
  <c r="A116" i="8"/>
  <c r="A116" i="5"/>
  <c r="A116" i="6"/>
  <c r="A116" i="3"/>
  <c r="A116" i="7"/>
  <c r="A116" i="4"/>
  <c r="A116" i="1"/>
  <c r="A329" i="2"/>
  <c r="A329" i="8"/>
  <c r="A329" i="5"/>
  <c r="A329" i="7"/>
  <c r="A329" i="4"/>
  <c r="A329" i="6"/>
  <c r="A329" i="3"/>
  <c r="A329" i="1"/>
  <c r="A274" i="2"/>
  <c r="A274" i="8"/>
  <c r="A274" i="5"/>
  <c r="A274" i="7"/>
  <c r="A274" i="4"/>
  <c r="A274" i="6"/>
  <c r="A274" i="3"/>
  <c r="A274" i="1"/>
  <c r="A130" i="2"/>
  <c r="A130" i="8"/>
  <c r="A130" i="5"/>
  <c r="A130" i="7"/>
  <c r="A130" i="4"/>
  <c r="A130" i="6"/>
  <c r="A130" i="3"/>
  <c r="A130" i="1"/>
  <c r="A114" i="2"/>
  <c r="A114" i="8"/>
  <c r="A114" i="5"/>
  <c r="A114" i="7"/>
  <c r="A114" i="4"/>
  <c r="A114" i="6"/>
  <c r="A114" i="3"/>
  <c r="A114" i="1"/>
  <c r="A354" i="2"/>
  <c r="A354" i="8"/>
  <c r="A354" i="5"/>
  <c r="A354" i="7"/>
  <c r="A354" i="4"/>
  <c r="A354" i="6"/>
  <c r="A354" i="3"/>
  <c r="A354" i="1"/>
  <c r="A294" i="2"/>
  <c r="A294" i="8"/>
  <c r="A294" i="5"/>
  <c r="A294" i="7"/>
  <c r="A294" i="4"/>
  <c r="A294" i="6"/>
  <c r="A294" i="3"/>
  <c r="A294" i="1"/>
  <c r="A38" i="2"/>
  <c r="A38" i="8"/>
  <c r="A38" i="5"/>
  <c r="A38" i="7"/>
  <c r="A38" i="4"/>
  <c r="A38" i="6"/>
  <c r="A38" i="3"/>
  <c r="A38" i="1"/>
  <c r="A48" i="2"/>
  <c r="A48" i="8"/>
  <c r="A48" i="5"/>
  <c r="A48" i="7"/>
  <c r="A48" i="4"/>
  <c r="A48" i="6"/>
  <c r="A48" i="3"/>
  <c r="A48" i="1"/>
  <c r="A202" i="2"/>
  <c r="A202" i="8"/>
  <c r="A202" i="5"/>
  <c r="A202" i="7"/>
  <c r="A202" i="4"/>
  <c r="A202" i="6"/>
  <c r="A202" i="3"/>
  <c r="A202" i="1"/>
  <c r="A232" i="2"/>
  <c r="A232" i="8"/>
  <c r="A232" i="5"/>
  <c r="A232" i="7"/>
  <c r="A232" i="4"/>
  <c r="A232" i="6"/>
  <c r="A232" i="3"/>
  <c r="A232" i="1"/>
  <c r="A233" i="2"/>
  <c r="A233" i="8"/>
  <c r="A233" i="5"/>
  <c r="A233" i="7"/>
  <c r="A233" i="4"/>
  <c r="A233" i="6"/>
  <c r="A233" i="3"/>
  <c r="A233" i="1"/>
  <c r="A140" i="2"/>
  <c r="A140" i="8"/>
  <c r="A140" i="5"/>
  <c r="A140" i="7"/>
  <c r="A140" i="6"/>
  <c r="A140" i="3"/>
  <c r="A140" i="4"/>
  <c r="A140" i="1"/>
  <c r="A66" i="2"/>
  <c r="A66" i="8"/>
  <c r="A66" i="5"/>
  <c r="A66" i="7"/>
  <c r="A66" i="4"/>
  <c r="A66" i="6"/>
  <c r="A66" i="3"/>
  <c r="A66" i="1"/>
  <c r="A78" i="2"/>
  <c r="A78" i="8"/>
  <c r="A78" i="5"/>
  <c r="A78" i="7"/>
  <c r="A78" i="4"/>
  <c r="A78" i="6"/>
  <c r="A78" i="3"/>
  <c r="A78" i="1"/>
  <c r="A296" i="2"/>
  <c r="A296" i="8"/>
  <c r="A296" i="5"/>
  <c r="A296" i="7"/>
  <c r="A296" i="4"/>
  <c r="A296" i="6"/>
  <c r="A296" i="3"/>
  <c r="A296" i="1"/>
  <c r="A216" i="2"/>
  <c r="A216" i="8"/>
  <c r="A216" i="5"/>
  <c r="A216" i="7"/>
  <c r="A216" i="4"/>
  <c r="A216" i="6"/>
  <c r="A216" i="3"/>
  <c r="A216" i="1"/>
  <c r="A143" i="2"/>
  <c r="A143" i="8"/>
  <c r="A143" i="5"/>
  <c r="A143" i="7"/>
  <c r="A143" i="4"/>
  <c r="A143" i="6"/>
  <c r="A143" i="3"/>
  <c r="A143" i="1"/>
  <c r="A108" i="2"/>
  <c r="A108" i="8"/>
  <c r="A108" i="6"/>
  <c r="A108" i="3"/>
  <c r="A108" i="4"/>
  <c r="A108" i="5"/>
  <c r="A108" i="7"/>
  <c r="A108" i="1"/>
  <c r="A50" i="2"/>
  <c r="A50" i="8"/>
  <c r="A50" i="5"/>
  <c r="A50" i="7"/>
  <c r="A50" i="4"/>
  <c r="A50" i="6"/>
  <c r="A50" i="3"/>
  <c r="A50" i="1"/>
  <c r="A303" i="2"/>
  <c r="A303" i="8"/>
  <c r="A303" i="5"/>
  <c r="A303" i="7"/>
  <c r="A303" i="4"/>
  <c r="A303" i="6"/>
  <c r="A303" i="3"/>
  <c r="A303" i="1"/>
  <c r="A147" i="2"/>
  <c r="A147" i="8"/>
  <c r="A147" i="5"/>
  <c r="A147" i="7"/>
  <c r="A147" i="4"/>
  <c r="A147" i="6"/>
  <c r="A147" i="3"/>
  <c r="A147" i="1"/>
  <c r="A100" i="2"/>
  <c r="A100" i="5"/>
  <c r="A100" i="8"/>
  <c r="A100" i="7"/>
  <c r="A100" i="6"/>
  <c r="A100" i="3"/>
  <c r="A100" i="4"/>
  <c r="A100" i="1"/>
  <c r="A230" i="2"/>
  <c r="A230" i="8"/>
  <c r="A230" i="5"/>
  <c r="A230" i="7"/>
  <c r="A230" i="4"/>
  <c r="A230" i="6"/>
  <c r="A230" i="3"/>
  <c r="A230" i="1"/>
  <c r="A77" i="2"/>
  <c r="A77" i="8"/>
  <c r="A77" i="5"/>
  <c r="A77" i="7"/>
  <c r="A77" i="4"/>
  <c r="A77" i="1"/>
  <c r="A77" i="3"/>
  <c r="A77" i="6"/>
  <c r="A150" i="2"/>
  <c r="A150" i="8"/>
  <c r="A150" i="5"/>
  <c r="A150" i="7"/>
  <c r="A150" i="4"/>
  <c r="A150" i="6"/>
  <c r="A150" i="3"/>
  <c r="A150" i="1"/>
  <c r="A240" i="2"/>
  <c r="A240" i="8"/>
  <c r="A240" i="5"/>
  <c r="A240" i="7"/>
  <c r="A240" i="4"/>
  <c r="A240" i="6"/>
  <c r="A240" i="3"/>
  <c r="A240" i="1"/>
  <c r="A268" i="2"/>
  <c r="A268" i="8"/>
  <c r="A268" i="5"/>
  <c r="A268" i="7"/>
  <c r="A268" i="3"/>
  <c r="A268" i="6"/>
  <c r="A268" i="4"/>
  <c r="A268" i="1"/>
  <c r="A331" i="2"/>
  <c r="A331" i="8"/>
  <c r="A331" i="5"/>
  <c r="A331" i="7"/>
  <c r="A331" i="4"/>
  <c r="A331" i="6"/>
  <c r="A331" i="3"/>
  <c r="A331" i="1"/>
  <c r="A243" i="2"/>
  <c r="A243" i="8"/>
  <c r="A243" i="5"/>
  <c r="A243" i="7"/>
  <c r="A243" i="4"/>
  <c r="A243" i="6"/>
  <c r="A243" i="3"/>
  <c r="A243" i="1"/>
  <c r="A284" i="2"/>
  <c r="A284" i="8"/>
  <c r="A284" i="5"/>
  <c r="A284" i="7"/>
  <c r="A284" i="3"/>
  <c r="A284" i="6"/>
  <c r="A284" i="4"/>
  <c r="A284" i="1"/>
  <c r="A241" i="2"/>
  <c r="A241" i="8"/>
  <c r="A241" i="5"/>
  <c r="A241" i="7"/>
  <c r="A241" i="4"/>
  <c r="A241" i="6"/>
  <c r="A241" i="3"/>
  <c r="A241" i="1"/>
  <c r="A194" i="2"/>
  <c r="A194" i="8"/>
  <c r="A194" i="5"/>
  <c r="A194" i="7"/>
  <c r="A194" i="4"/>
  <c r="A194" i="6"/>
  <c r="A194" i="3"/>
  <c r="A194" i="1"/>
  <c r="A84" i="2"/>
  <c r="A84" i="8"/>
  <c r="A84" i="5"/>
  <c r="A84" i="6"/>
  <c r="A84" i="3"/>
  <c r="A84" i="4"/>
  <c r="A84" i="7"/>
  <c r="A84" i="1"/>
  <c r="A132" i="2"/>
  <c r="A132" i="5"/>
  <c r="A132" i="8"/>
  <c r="A132" i="4"/>
  <c r="A132" i="6"/>
  <c r="A132" i="3"/>
  <c r="A132" i="7"/>
  <c r="A132" i="1"/>
  <c r="A305" i="2"/>
  <c r="A305" i="8"/>
  <c r="A305" i="5"/>
  <c r="A305" i="7"/>
  <c r="A305" i="4"/>
  <c r="A305" i="6"/>
  <c r="A305" i="3"/>
  <c r="A305" i="1"/>
  <c r="A355" i="2"/>
  <c r="A355" i="8"/>
  <c r="A355" i="5"/>
  <c r="A355" i="7"/>
  <c r="A355" i="4"/>
  <c r="A355" i="6"/>
  <c r="A355" i="3"/>
  <c r="A355" i="1"/>
  <c r="A103" i="2"/>
  <c r="A103" i="8"/>
  <c r="A103" i="5"/>
  <c r="A103" i="7"/>
  <c r="A103" i="4"/>
  <c r="A103" i="6"/>
  <c r="A103" i="3"/>
  <c r="A103" i="1"/>
  <c r="A149" i="2"/>
  <c r="A149" i="8"/>
  <c r="A149" i="5"/>
  <c r="A149" i="4"/>
  <c r="A149" i="7"/>
  <c r="A149" i="6"/>
  <c r="A149" i="1"/>
  <c r="A149" i="3"/>
  <c r="A179" i="2"/>
  <c r="A179" i="8"/>
  <c r="A179" i="5"/>
  <c r="A179" i="7"/>
  <c r="A179" i="4"/>
  <c r="A179" i="6"/>
  <c r="A179" i="3"/>
  <c r="A179" i="1"/>
  <c r="A206" i="2"/>
  <c r="A206" i="8"/>
  <c r="A206" i="5"/>
  <c r="A206" i="7"/>
  <c r="A206" i="4"/>
  <c r="A206" i="6"/>
  <c r="A206" i="3"/>
  <c r="A206" i="1"/>
  <c r="A300" i="2"/>
  <c r="A300" i="8"/>
  <c r="A300" i="7"/>
  <c r="A300" i="3"/>
  <c r="A300" i="5"/>
  <c r="A300" i="6"/>
  <c r="A300" i="1"/>
  <c r="A300" i="4"/>
  <c r="A338" i="2"/>
  <c r="A338" i="8"/>
  <c r="A338" i="5"/>
  <c r="A338" i="7"/>
  <c r="A338" i="4"/>
  <c r="A338" i="6"/>
  <c r="A338" i="3"/>
  <c r="A338" i="1"/>
  <c r="A56" i="2"/>
  <c r="A56" i="8"/>
  <c r="A56" i="5"/>
  <c r="A56" i="7"/>
  <c r="A56" i="4"/>
  <c r="A56" i="6"/>
  <c r="A56" i="3"/>
  <c r="A56" i="1"/>
  <c r="A46" i="2"/>
  <c r="A46" i="8"/>
  <c r="A46" i="5"/>
  <c r="A46" i="7"/>
  <c r="A46" i="4"/>
  <c r="A46" i="6"/>
  <c r="A46" i="3"/>
  <c r="A46" i="1"/>
  <c r="A32" i="2"/>
  <c r="A32" i="8"/>
  <c r="A32" i="5"/>
  <c r="A32" i="7"/>
  <c r="A32" i="4"/>
  <c r="A32" i="6"/>
  <c r="A32" i="3"/>
  <c r="A32" i="1"/>
  <c r="A260" i="2"/>
  <c r="A260" i="7"/>
  <c r="A260" i="8"/>
  <c r="A260" i="5"/>
  <c r="A260" i="3"/>
  <c r="A260" i="4"/>
  <c r="A260" i="6"/>
  <c r="A260" i="1"/>
  <c r="A95" i="2"/>
  <c r="A95" i="8"/>
  <c r="A95" i="5"/>
  <c r="A95" i="7"/>
  <c r="A95" i="4"/>
  <c r="A95" i="6"/>
  <c r="A95" i="3"/>
  <c r="A95" i="1"/>
  <c r="A152" i="2"/>
  <c r="A152" i="8"/>
  <c r="A152" i="5"/>
  <c r="A152" i="7"/>
  <c r="A152" i="4"/>
  <c r="A152" i="6"/>
  <c r="A152" i="3"/>
  <c r="A152" i="1"/>
  <c r="A166" i="2"/>
  <c r="A166" i="8"/>
  <c r="A166" i="5"/>
  <c r="A166" i="7"/>
  <c r="A166" i="4"/>
  <c r="A166" i="6"/>
  <c r="A166" i="3"/>
  <c r="A166" i="1"/>
  <c r="A356" i="2"/>
  <c r="A356" i="8"/>
  <c r="A356" i="5"/>
  <c r="A356" i="7"/>
  <c r="A356" i="4"/>
  <c r="A356" i="3"/>
  <c r="A356" i="6"/>
  <c r="A356" i="1"/>
  <c r="A282" i="2"/>
  <c r="A282" i="8"/>
  <c r="A282" i="5"/>
  <c r="A282" i="7"/>
  <c r="A282" i="4"/>
  <c r="A282" i="6"/>
  <c r="A282" i="3"/>
  <c r="A282" i="1"/>
  <c r="A250" i="2"/>
  <c r="A250" i="8"/>
  <c r="A250" i="5"/>
  <c r="A250" i="7"/>
  <c r="A250" i="4"/>
  <c r="A250" i="6"/>
  <c r="A250" i="3"/>
  <c r="A250" i="1"/>
  <c r="A75" i="2"/>
  <c r="A75" i="8"/>
  <c r="A75" i="5"/>
  <c r="A75" i="7"/>
  <c r="A75" i="4"/>
  <c r="A75" i="6"/>
  <c r="A75" i="3"/>
  <c r="A75" i="1"/>
  <c r="A318" i="2"/>
  <c r="A318" i="8"/>
  <c r="A318" i="5"/>
  <c r="A318" i="7"/>
  <c r="A318" i="4"/>
  <c r="A318" i="6"/>
  <c r="A318" i="3"/>
  <c r="A318" i="1"/>
  <c r="A69" i="2"/>
  <c r="A69" i="8"/>
  <c r="A69" i="5"/>
  <c r="A69" i="4"/>
  <c r="A69" i="7"/>
  <c r="A69" i="6"/>
  <c r="A69" i="3"/>
  <c r="A69" i="1"/>
  <c r="A199" i="2"/>
  <c r="A199" i="8"/>
  <c r="A199" i="5"/>
  <c r="A199" i="7"/>
  <c r="A199" i="4"/>
  <c r="A199" i="6"/>
  <c r="A199" i="3"/>
  <c r="A199" i="1"/>
  <c r="A295" i="2"/>
  <c r="A295" i="8"/>
  <c r="A295" i="5"/>
  <c r="A295" i="7"/>
  <c r="A295" i="4"/>
  <c r="A295" i="6"/>
  <c r="A295" i="3"/>
  <c r="A295" i="1"/>
  <c r="A74" i="2"/>
  <c r="A74" i="8"/>
  <c r="A74" i="5"/>
  <c r="A74" i="7"/>
  <c r="A74" i="4"/>
  <c r="A74" i="6"/>
  <c r="A74" i="3"/>
  <c r="A74" i="1"/>
  <c r="A45" i="2"/>
  <c r="A45" i="8"/>
  <c r="A45" i="5"/>
  <c r="A45" i="4"/>
  <c r="A45" i="7"/>
  <c r="A45" i="6"/>
  <c r="A45" i="1"/>
  <c r="A45" i="3"/>
  <c r="A134" i="2"/>
  <c r="A134" i="8"/>
  <c r="A134" i="5"/>
  <c r="A134" i="7"/>
  <c r="A134" i="4"/>
  <c r="A134" i="6"/>
  <c r="A134" i="3"/>
  <c r="A134" i="1"/>
  <c r="A281" i="2"/>
  <c r="A281" i="8"/>
  <c r="A281" i="5"/>
  <c r="A281" i="7"/>
  <c r="A281" i="4"/>
  <c r="A281" i="6"/>
  <c r="A281" i="3"/>
  <c r="A281" i="1"/>
  <c r="A253" i="2"/>
  <c r="A253" i="8"/>
  <c r="A253" i="5"/>
  <c r="A253" i="7"/>
  <c r="A253" i="6"/>
  <c r="A253" i="4"/>
  <c r="A253" i="1"/>
  <c r="A253" i="3"/>
  <c r="A88" i="2"/>
  <c r="A88" i="8"/>
  <c r="A88" i="5"/>
  <c r="A88" i="7"/>
  <c r="A88" i="4"/>
  <c r="A88" i="6"/>
  <c r="A88" i="3"/>
  <c r="A88" i="1"/>
  <c r="A68" i="2"/>
  <c r="A68" i="5"/>
  <c r="A68" i="6"/>
  <c r="A68" i="3"/>
  <c r="A68" i="4"/>
  <c r="A68" i="8"/>
  <c r="A68" i="7"/>
  <c r="A68" i="1"/>
  <c r="A15" i="2"/>
  <c r="A15" i="8"/>
  <c r="A15" i="5"/>
  <c r="A15" i="7"/>
  <c r="A15" i="4"/>
  <c r="A15" i="6"/>
  <c r="A15" i="3"/>
  <c r="A15" i="1"/>
  <c r="A106" i="2"/>
  <c r="A106" i="8"/>
  <c r="A106" i="5"/>
  <c r="A106" i="7"/>
  <c r="A106" i="4"/>
  <c r="A106" i="6"/>
  <c r="A106" i="3"/>
  <c r="A106" i="1"/>
  <c r="A242" i="2"/>
  <c r="A242" i="8"/>
  <c r="A242" i="5"/>
  <c r="A242" i="7"/>
  <c r="A242" i="4"/>
  <c r="A242" i="6"/>
  <c r="A242" i="3"/>
  <c r="A242" i="1"/>
  <c r="A154" i="2"/>
  <c r="A154" i="8"/>
  <c r="A154" i="5"/>
  <c r="A154" i="7"/>
  <c r="A154" i="4"/>
  <c r="A154" i="6"/>
  <c r="A154" i="3"/>
  <c r="A154" i="1"/>
  <c r="A321" i="2"/>
  <c r="A321" i="8"/>
  <c r="A321" i="5"/>
  <c r="A321" i="7"/>
  <c r="A321" i="4"/>
  <c r="A321" i="6"/>
  <c r="A321" i="3"/>
  <c r="A321" i="1"/>
  <c r="A137" i="2"/>
  <c r="A137" i="8"/>
  <c r="A137" i="5"/>
  <c r="A137" i="7"/>
  <c r="A137" i="4"/>
  <c r="A137" i="6"/>
  <c r="A137" i="3"/>
  <c r="A137" i="1"/>
  <c r="A236" i="2"/>
  <c r="A236" i="8"/>
  <c r="A236" i="6"/>
  <c r="A236" i="3"/>
  <c r="A236" i="7"/>
  <c r="A236" i="5"/>
  <c r="A236" i="4"/>
  <c r="A236" i="1"/>
  <c r="A198" i="2"/>
  <c r="A198" i="8"/>
  <c r="A198" i="5"/>
  <c r="A198" i="7"/>
  <c r="A198" i="4"/>
  <c r="A198" i="6"/>
  <c r="A198" i="3"/>
  <c r="A198" i="1"/>
  <c r="A218" i="2"/>
  <c r="A218" i="8"/>
  <c r="A218" i="5"/>
  <c r="A218" i="7"/>
  <c r="A218" i="4"/>
  <c r="A218" i="6"/>
  <c r="A218" i="3"/>
  <c r="A218" i="1"/>
  <c r="A16" i="2"/>
  <c r="A16" i="8"/>
  <c r="A16" i="5"/>
  <c r="A16" i="7"/>
  <c r="A16" i="4"/>
  <c r="A16" i="6"/>
  <c r="A16" i="3"/>
  <c r="A16" i="1"/>
  <c r="A8" i="2"/>
  <c r="A8" i="8"/>
  <c r="A8" i="5"/>
  <c r="A8" i="7"/>
  <c r="A8" i="4"/>
  <c r="A8" i="6"/>
  <c r="A8" i="3"/>
  <c r="A8" i="1"/>
  <c r="A244" i="2"/>
  <c r="A244" i="8"/>
  <c r="A244" i="5"/>
  <c r="A244" i="6"/>
  <c r="A244" i="3"/>
  <c r="A244" i="4"/>
  <c r="A244" i="7"/>
  <c r="A244" i="1"/>
  <c r="A21" i="2"/>
  <c r="A21" i="8"/>
  <c r="A21" i="5"/>
  <c r="A21" i="7"/>
  <c r="A21" i="4"/>
  <c r="A21" i="6"/>
  <c r="A21" i="3"/>
  <c r="A21" i="1"/>
  <c r="A341" i="2"/>
  <c r="A341" i="8"/>
  <c r="A341" i="5"/>
  <c r="A341" i="7"/>
  <c r="A341" i="6"/>
  <c r="A341" i="4"/>
  <c r="A341" i="1"/>
  <c r="A341" i="3"/>
  <c r="A227" i="2"/>
  <c r="A227" i="8"/>
  <c r="A227" i="5"/>
  <c r="A227" i="7"/>
  <c r="A227" i="4"/>
  <c r="A227" i="6"/>
  <c r="A227" i="3"/>
  <c r="A227" i="1"/>
  <c r="A220" i="2"/>
  <c r="A220" i="8"/>
  <c r="A220" i="5"/>
  <c r="A220" i="6"/>
  <c r="A220" i="3"/>
  <c r="A220" i="7"/>
  <c r="A220" i="4"/>
  <c r="A220" i="1"/>
  <c r="A275" i="2"/>
  <c r="A275" i="8"/>
  <c r="A275" i="5"/>
  <c r="A275" i="7"/>
  <c r="A275" i="4"/>
  <c r="A275" i="6"/>
  <c r="A275" i="3"/>
  <c r="A275" i="1"/>
  <c r="A261" i="2"/>
  <c r="A261" i="8"/>
  <c r="A261" i="5"/>
  <c r="A261" i="4"/>
  <c r="A261" i="6"/>
  <c r="A261" i="7"/>
  <c r="A261" i="3"/>
  <c r="A261" i="1"/>
  <c r="A102" i="2"/>
  <c r="A102" i="8"/>
  <c r="A102" i="5"/>
  <c r="A102" i="7"/>
  <c r="A102" i="4"/>
  <c r="A102" i="6"/>
  <c r="A102" i="3"/>
  <c r="A102" i="1"/>
  <c r="A99" i="2"/>
  <c r="A99" i="8"/>
  <c r="A99" i="5"/>
  <c r="A99" i="7"/>
  <c r="A99" i="4"/>
  <c r="A99" i="6"/>
  <c r="A99" i="3"/>
  <c r="A99" i="1"/>
  <c r="A251" i="2"/>
  <c r="A251" i="8"/>
  <c r="A251" i="5"/>
  <c r="A251" i="7"/>
  <c r="A251" i="4"/>
  <c r="A251" i="3"/>
  <c r="A251" i="6"/>
  <c r="A251" i="1"/>
  <c r="A123" i="2"/>
  <c r="A123" i="8"/>
  <c r="A123" i="5"/>
  <c r="A123" i="7"/>
  <c r="A123" i="4"/>
  <c r="A123" i="6"/>
  <c r="A123" i="3"/>
  <c r="A123" i="1"/>
  <c r="A20" i="2"/>
  <c r="A20" i="5"/>
  <c r="A20" i="8"/>
  <c r="A20" i="6"/>
  <c r="A20" i="7"/>
  <c r="A20" i="4"/>
  <c r="A20" i="3"/>
  <c r="A20" i="1"/>
  <c r="A158" i="2"/>
  <c r="A158" i="8"/>
  <c r="A158" i="5"/>
  <c r="A158" i="7"/>
  <c r="A158" i="4"/>
  <c r="A158" i="6"/>
  <c r="A158" i="3"/>
  <c r="A158" i="1"/>
  <c r="A25" i="2"/>
  <c r="A25" i="8"/>
  <c r="A25" i="5"/>
  <c r="A25" i="7"/>
  <c r="A25" i="4"/>
  <c r="A25" i="6"/>
  <c r="A25" i="3"/>
  <c r="A25" i="1"/>
  <c r="A322" i="2"/>
  <c r="A322" i="8"/>
  <c r="A322" i="5"/>
  <c r="A322" i="7"/>
  <c r="A322" i="4"/>
  <c r="A322" i="6"/>
  <c r="A322" i="3"/>
  <c r="A322" i="1"/>
  <c r="A24" i="2"/>
  <c r="A24" i="8"/>
  <c r="A24" i="5"/>
  <c r="A24" i="7"/>
  <c r="A24" i="4"/>
  <c r="A24" i="6"/>
  <c r="A24" i="3"/>
  <c r="A24" i="1"/>
  <c r="A101" i="2"/>
  <c r="A101" i="8"/>
  <c r="A101" i="5"/>
  <c r="A101" i="4"/>
  <c r="A101" i="6"/>
  <c r="A101" i="7"/>
  <c r="A101" i="1"/>
  <c r="A101" i="3"/>
  <c r="A316" i="2"/>
  <c r="A316" i="5"/>
  <c r="A316" i="4"/>
  <c r="A316" i="3"/>
  <c r="A316" i="8"/>
  <c r="A316" i="6"/>
  <c r="A316" i="7"/>
  <c r="A316" i="1"/>
  <c r="A339" i="2"/>
  <c r="A339" i="8"/>
  <c r="A339" i="5"/>
  <c r="A339" i="7"/>
  <c r="A339" i="4"/>
  <c r="A339" i="6"/>
  <c r="A339" i="3"/>
  <c r="A339" i="1"/>
  <c r="A346" i="2"/>
  <c r="A346" i="8"/>
  <c r="A346" i="5"/>
  <c r="A346" i="7"/>
  <c r="A346" i="4"/>
  <c r="A346" i="6"/>
  <c r="A346" i="3"/>
  <c r="A346" i="1"/>
  <c r="A210" i="2"/>
  <c r="A210" i="8"/>
  <c r="A210" i="5"/>
  <c r="A210" i="7"/>
  <c r="A210" i="4"/>
  <c r="A210" i="6"/>
  <c r="A210" i="3"/>
  <c r="A210" i="1"/>
  <c r="A288" i="2"/>
  <c r="A288" i="8"/>
  <c r="A288" i="5"/>
  <c r="A288" i="7"/>
  <c r="A288" i="4"/>
  <c r="A288" i="6"/>
  <c r="A288" i="3"/>
  <c r="A288" i="1"/>
  <c r="A209" i="2"/>
  <c r="A209" i="8"/>
  <c r="A209" i="5"/>
  <c r="A209" i="7"/>
  <c r="A209" i="4"/>
  <c r="A209" i="6"/>
  <c r="A209" i="3"/>
  <c r="A209" i="1"/>
  <c r="A348" i="2"/>
  <c r="A348" i="7"/>
  <c r="A348" i="8"/>
  <c r="A348" i="6"/>
  <c r="A348" i="3"/>
  <c r="A348" i="5"/>
  <c r="A348" i="4"/>
  <c r="A348" i="1"/>
  <c r="A196" i="2"/>
  <c r="A196" i="8"/>
  <c r="A196" i="5"/>
  <c r="A196" i="6"/>
  <c r="A196" i="3"/>
  <c r="A196" i="7"/>
  <c r="A196" i="4"/>
  <c r="A196" i="1"/>
  <c r="A171" i="2"/>
  <c r="A171" i="8"/>
  <c r="A171" i="5"/>
  <c r="A171" i="7"/>
  <c r="A171" i="4"/>
  <c r="A171" i="6"/>
  <c r="A171" i="3"/>
  <c r="A171" i="1"/>
  <c r="A144" i="2"/>
  <c r="A144" i="8"/>
  <c r="A144" i="5"/>
  <c r="A144" i="7"/>
  <c r="A144" i="4"/>
  <c r="A144" i="6"/>
  <c r="A144" i="3"/>
  <c r="A144" i="1"/>
  <c r="A189" i="2"/>
  <c r="A189" i="8"/>
  <c r="A189" i="5"/>
  <c r="A189" i="7"/>
  <c r="A189" i="6"/>
  <c r="A189" i="1"/>
  <c r="A189" i="4"/>
  <c r="A189" i="3"/>
  <c r="A307" i="2"/>
  <c r="A307" i="8"/>
  <c r="A307" i="5"/>
  <c r="A307" i="7"/>
  <c r="A307" i="4"/>
  <c r="A307" i="6"/>
  <c r="A307" i="3"/>
  <c r="A307" i="1"/>
  <c r="A328" i="2"/>
  <c r="A328" i="8"/>
  <c r="A328" i="5"/>
  <c r="A328" i="7"/>
  <c r="A328" i="4"/>
  <c r="A328" i="6"/>
  <c r="A328" i="3"/>
  <c r="A328" i="1"/>
  <c r="A172" i="2"/>
  <c r="A172" i="8"/>
  <c r="A172" i="5"/>
  <c r="A172" i="6"/>
  <c r="A172" i="3"/>
  <c r="A172" i="7"/>
  <c r="A172" i="1"/>
  <c r="A172" i="4"/>
  <c r="A187" i="2"/>
  <c r="A187" i="8"/>
  <c r="A187" i="5"/>
  <c r="A187" i="7"/>
  <c r="A187" i="4"/>
  <c r="A187" i="6"/>
  <c r="A187" i="3"/>
  <c r="A187" i="1"/>
  <c r="A17" i="2"/>
  <c r="A17" i="8"/>
  <c r="A17" i="5"/>
  <c r="A17" i="7"/>
  <c r="A17" i="4"/>
  <c r="A17" i="6"/>
  <c r="A17" i="3"/>
  <c r="A17" i="1"/>
  <c r="A291" i="2"/>
  <c r="A291" i="8"/>
  <c r="A291" i="5"/>
  <c r="A291" i="7"/>
  <c r="A291" i="4"/>
  <c r="A291" i="6"/>
  <c r="A291" i="3"/>
  <c r="A291" i="1"/>
  <c r="A37" i="2"/>
  <c r="A37" i="8"/>
  <c r="A37" i="5"/>
  <c r="A37" i="7"/>
  <c r="A37" i="4"/>
  <c r="A37" i="3"/>
  <c r="A37" i="6"/>
  <c r="A37" i="1"/>
  <c r="A90" i="2"/>
  <c r="A90" i="8"/>
  <c r="A90" i="5"/>
  <c r="A90" i="7"/>
  <c r="A90" i="4"/>
  <c r="A90" i="6"/>
  <c r="A90" i="3"/>
  <c r="A90" i="1"/>
  <c r="A155" i="2"/>
  <c r="A155" i="8"/>
  <c r="A155" i="5"/>
  <c r="A155" i="7"/>
  <c r="A155" i="4"/>
  <c r="A155" i="6"/>
  <c r="A155" i="3"/>
  <c r="A155" i="1"/>
  <c r="A87" i="2"/>
  <c r="A87" i="8"/>
  <c r="A87" i="5"/>
  <c r="A87" i="7"/>
  <c r="A87" i="4"/>
  <c r="A87" i="6"/>
  <c r="A87" i="3"/>
  <c r="A87" i="1"/>
  <c r="A51" i="2"/>
  <c r="A51" i="8"/>
  <c r="A51" i="5"/>
  <c r="A51" i="7"/>
  <c r="A51" i="4"/>
  <c r="A51" i="6"/>
  <c r="A51" i="3"/>
  <c r="A51" i="1"/>
  <c r="A133" i="2"/>
  <c r="A133" i="8"/>
  <c r="A133" i="5"/>
  <c r="A133" i="7"/>
  <c r="A133" i="4"/>
  <c r="A133" i="1"/>
  <c r="A133" i="6"/>
  <c r="A133" i="3"/>
  <c r="A94" i="2"/>
  <c r="A94" i="8"/>
  <c r="A94" i="5"/>
  <c r="A94" i="7"/>
  <c r="A94" i="4"/>
  <c r="A94" i="6"/>
  <c r="A94" i="3"/>
  <c r="A94" i="1"/>
  <c r="A273" i="2"/>
  <c r="A273" i="8"/>
  <c r="A273" i="5"/>
  <c r="A273" i="7"/>
  <c r="A273" i="4"/>
  <c r="A273" i="6"/>
  <c r="A273" i="3"/>
  <c r="A273" i="1"/>
  <c r="A185" i="2"/>
  <c r="A185" i="8"/>
  <c r="A185" i="5"/>
  <c r="A185" i="7"/>
  <c r="A185" i="4"/>
  <c r="A185" i="6"/>
  <c r="A185" i="3"/>
  <c r="A185" i="1"/>
  <c r="A176" i="2"/>
  <c r="A176" i="8"/>
  <c r="A176" i="5"/>
  <c r="A176" i="7"/>
  <c r="A176" i="4"/>
  <c r="A176" i="6"/>
  <c r="A176" i="3"/>
  <c r="A176" i="1"/>
  <c r="A278" i="2"/>
  <c r="A278" i="8"/>
  <c r="A278" i="5"/>
  <c r="A278" i="7"/>
  <c r="A278" i="4"/>
  <c r="A278" i="6"/>
  <c r="A278" i="3"/>
  <c r="A278" i="1"/>
  <c r="A174" i="2"/>
  <c r="A174" i="8"/>
  <c r="A174" i="5"/>
  <c r="A174" i="7"/>
  <c r="A174" i="4"/>
  <c r="A174" i="6"/>
  <c r="A174" i="3"/>
  <c r="A174" i="1"/>
  <c r="A7" i="2"/>
  <c r="A7" i="8"/>
  <c r="A7" i="5"/>
  <c r="A7" i="7"/>
  <c r="A7" i="4"/>
  <c r="A7" i="6"/>
  <c r="A7" i="3"/>
  <c r="A7" i="1"/>
  <c r="A53" i="2"/>
  <c r="A53" i="8"/>
  <c r="A53" i="5"/>
  <c r="A53" i="7"/>
  <c r="A53" i="4"/>
  <c r="A53" i="3"/>
  <c r="A53" i="1"/>
  <c r="A53" i="6"/>
  <c r="A141" i="2"/>
  <c r="A141" i="8"/>
  <c r="A141" i="5"/>
  <c r="A141" i="4"/>
  <c r="A141" i="3"/>
  <c r="A141" i="1"/>
  <c r="A141" i="7"/>
  <c r="A141" i="6"/>
  <c r="A79" i="2"/>
  <c r="A79" i="8"/>
  <c r="A79" i="5"/>
  <c r="A79" i="7"/>
  <c r="A79" i="4"/>
  <c r="A79" i="6"/>
  <c r="A79" i="3"/>
  <c r="A79" i="1"/>
  <c r="A326" i="2"/>
  <c r="A326" i="8"/>
  <c r="A326" i="5"/>
  <c r="A326" i="7"/>
  <c r="A326" i="4"/>
  <c r="A326" i="6"/>
  <c r="A326" i="3"/>
  <c r="A326" i="1"/>
  <c r="A290" i="2"/>
  <c r="A290" i="8"/>
  <c r="A290" i="5"/>
  <c r="A290" i="7"/>
  <c r="A290" i="4"/>
  <c r="A290" i="6"/>
  <c r="A290" i="3"/>
  <c r="A290" i="1"/>
  <c r="A215" i="2"/>
  <c r="A215" i="8"/>
  <c r="A215" i="5"/>
  <c r="A215" i="7"/>
  <c r="A215" i="4"/>
  <c r="A215" i="6"/>
  <c r="A215" i="3"/>
  <c r="A215" i="1"/>
  <c r="A71" i="2"/>
  <c r="A71" i="8"/>
  <c r="A71" i="5"/>
  <c r="A71" i="7"/>
  <c r="A71" i="4"/>
  <c r="A71" i="6"/>
  <c r="A71" i="3"/>
  <c r="A71" i="1"/>
  <c r="A317" i="2"/>
  <c r="A317" i="8"/>
  <c r="A317" i="5"/>
  <c r="A317" i="7"/>
  <c r="A317" i="6"/>
  <c r="A317" i="4"/>
  <c r="A317" i="3"/>
  <c r="A317" i="1"/>
  <c r="A262" i="2"/>
  <c r="A262" i="8"/>
  <c r="A262" i="5"/>
  <c r="A262" i="7"/>
  <c r="A262" i="4"/>
  <c r="A262" i="6"/>
  <c r="A262" i="3"/>
  <c r="A262" i="1"/>
  <c r="A65" i="2"/>
  <c r="A65" i="8"/>
  <c r="A65" i="5"/>
  <c r="A65" i="7"/>
  <c r="A65" i="4"/>
  <c r="A65" i="6"/>
  <c r="A65" i="3"/>
  <c r="A65" i="1"/>
  <c r="A151" i="2"/>
  <c r="A151" i="8"/>
  <c r="A151" i="5"/>
  <c r="A151" i="7"/>
  <c r="A151" i="4"/>
  <c r="A151" i="6"/>
  <c r="A151" i="3"/>
  <c r="A151" i="1"/>
  <c r="A85" i="2"/>
  <c r="A85" i="8"/>
  <c r="A85" i="5"/>
  <c r="A85" i="4"/>
  <c r="A85" i="7"/>
  <c r="A85" i="1"/>
  <c r="A85" i="6"/>
  <c r="A85" i="3"/>
  <c r="A34" i="2"/>
  <c r="A34" i="8"/>
  <c r="A34" i="5"/>
  <c r="A34" i="7"/>
  <c r="A34" i="4"/>
  <c r="A34" i="6"/>
  <c r="A34" i="3"/>
  <c r="A34" i="1"/>
  <c r="A344" i="2"/>
  <c r="A344" i="8"/>
  <c r="A344" i="5"/>
  <c r="A344" i="7"/>
  <c r="A344" i="4"/>
  <c r="A344" i="6"/>
  <c r="A344" i="3"/>
  <c r="A344" i="1"/>
  <c r="A205" i="2"/>
  <c r="A205" i="8"/>
  <c r="A205" i="5"/>
  <c r="A205" i="4"/>
  <c r="A205" i="6"/>
  <c r="A205" i="7"/>
  <c r="A205" i="1"/>
  <c r="A205" i="3"/>
  <c r="A249" i="2"/>
  <c r="A249" i="8"/>
  <c r="A249" i="5"/>
  <c r="A249" i="7"/>
  <c r="A249" i="4"/>
  <c r="A249" i="3"/>
  <c r="A249" i="6"/>
  <c r="A249" i="1"/>
  <c r="A231" i="2"/>
  <c r="A231" i="8"/>
  <c r="A231" i="5"/>
  <c r="A231" i="7"/>
  <c r="A231" i="4"/>
  <c r="A231" i="6"/>
  <c r="A231" i="3"/>
  <c r="A231" i="1"/>
  <c r="A127" i="2"/>
  <c r="A127" i="8"/>
  <c r="A127" i="5"/>
  <c r="A127" i="7"/>
  <c r="A127" i="4"/>
  <c r="A127" i="6"/>
  <c r="A127" i="3"/>
  <c r="A127" i="1"/>
  <c r="A109" i="2"/>
  <c r="A109" i="8"/>
  <c r="A109" i="5"/>
  <c r="A109" i="4"/>
  <c r="A109" i="7"/>
  <c r="A109" i="3"/>
  <c r="A109" i="1"/>
  <c r="A109" i="6"/>
  <c r="A128" i="2"/>
  <c r="A128" i="8"/>
  <c r="A128" i="5"/>
  <c r="A128" i="7"/>
  <c r="A128" i="4"/>
  <c r="A128" i="6"/>
  <c r="A128" i="3"/>
  <c r="A128" i="1"/>
  <c r="A327" i="2"/>
  <c r="A327" i="8"/>
  <c r="A327" i="5"/>
  <c r="A327" i="7"/>
  <c r="A327" i="4"/>
  <c r="A327" i="6"/>
  <c r="A327" i="3"/>
  <c r="A327" i="1"/>
  <c r="A211" i="2"/>
  <c r="A211" i="8"/>
  <c r="A211" i="5"/>
  <c r="A211" i="7"/>
  <c r="A211" i="4"/>
  <c r="A211" i="6"/>
  <c r="A211" i="3"/>
  <c r="A211" i="1"/>
  <c r="A165" i="2"/>
  <c r="A165" i="8"/>
  <c r="A165" i="5"/>
  <c r="A165" i="4"/>
  <c r="A165" i="7"/>
  <c r="A165" i="1"/>
  <c r="A165" i="3"/>
  <c r="A165" i="6"/>
  <c r="A330" i="2"/>
  <c r="A330" i="8"/>
  <c r="A330" i="5"/>
  <c r="A330" i="7"/>
  <c r="A330" i="4"/>
  <c r="A330" i="6"/>
  <c r="A330" i="3"/>
  <c r="A330" i="1"/>
  <c r="A350" i="2"/>
  <c r="A350" i="8"/>
  <c r="A350" i="5"/>
  <c r="A350" i="7"/>
  <c r="A350" i="4"/>
  <c r="A350" i="6"/>
  <c r="A350" i="3"/>
  <c r="A350" i="1"/>
  <c r="A111" i="2"/>
  <c r="A111" i="8"/>
  <c r="A111" i="5"/>
  <c r="A111" i="7"/>
  <c r="A111" i="4"/>
  <c r="A111" i="6"/>
  <c r="A111" i="3"/>
  <c r="A111" i="1"/>
  <c r="A237" i="2"/>
  <c r="A237" i="8"/>
  <c r="A237" i="5"/>
  <c r="A237" i="7"/>
  <c r="A237" i="4"/>
  <c r="A237" i="3"/>
  <c r="A237" i="1"/>
  <c r="A237" i="6"/>
  <c r="A30" i="2"/>
  <c r="A30" i="8"/>
  <c r="A30" i="5"/>
  <c r="A30" i="7"/>
  <c r="A30" i="4"/>
  <c r="A30" i="6"/>
  <c r="A30" i="3"/>
  <c r="A30" i="1"/>
  <c r="A6" i="2"/>
  <c r="DM304" i="2" l="1"/>
  <c r="CU304" i="2"/>
  <c r="DQ135" i="2"/>
  <c r="CR135" i="2"/>
  <c r="CW86" i="2"/>
  <c r="CA61" i="2"/>
  <c r="CV61" i="2"/>
  <c r="CW61" i="2"/>
  <c r="DO113" i="2"/>
  <c r="CR113" i="2"/>
  <c r="CB280" i="2"/>
  <c r="CU280" i="2"/>
  <c r="DP98" i="2"/>
  <c r="CW98" i="2"/>
  <c r="CT19" i="2"/>
  <c r="DR304" i="2"/>
  <c r="CB304" i="2"/>
  <c r="CS304" i="2"/>
  <c r="CN304" i="2"/>
  <c r="CV135" i="2"/>
  <c r="CU86" i="2"/>
  <c r="CT86" i="2"/>
  <c r="CT61" i="2"/>
  <c r="CT319" i="2"/>
  <c r="DR286" i="2"/>
  <c r="CW286" i="2"/>
  <c r="CV286" i="2"/>
  <c r="DM113" i="2"/>
  <c r="CW113" i="2"/>
  <c r="DX113" i="2" s="1"/>
  <c r="CV113" i="2"/>
  <c r="DO280" i="2"/>
  <c r="CU98" i="2"/>
  <c r="CT98" i="2"/>
  <c r="BX308" i="2"/>
  <c r="CS308" i="2"/>
  <c r="DM19" i="2"/>
  <c r="CU19" i="2"/>
  <c r="CA304" i="2"/>
  <c r="DM61" i="2"/>
  <c r="BX61" i="2"/>
  <c r="CV319" i="2"/>
  <c r="DM286" i="2"/>
  <c r="DN286" i="2"/>
  <c r="CO113" i="2"/>
  <c r="DM280" i="2"/>
  <c r="CV98" i="2"/>
  <c r="CL308" i="2"/>
  <c r="CT308" i="2"/>
  <c r="DQ19" i="2"/>
  <c r="CR19" i="2"/>
  <c r="DO304" i="2"/>
  <c r="CT304" i="2"/>
  <c r="DO86" i="2"/>
  <c r="CS86" i="2"/>
  <c r="DR61" i="2"/>
  <c r="DO61" i="2"/>
  <c r="CS61" i="2"/>
  <c r="DM319" i="2"/>
  <c r="CS319" i="2"/>
  <c r="DU319" i="2" s="1"/>
  <c r="E319" i="7" s="1"/>
  <c r="CU113" i="2"/>
  <c r="CT280" i="2"/>
  <c r="DO98" i="2"/>
  <c r="CZ304" i="2"/>
  <c r="DX135" i="2"/>
  <c r="DD135" i="2"/>
  <c r="DV86" i="2"/>
  <c r="DB86" i="2"/>
  <c r="DA319" i="2"/>
  <c r="DD286" i="2"/>
  <c r="DX286" i="2"/>
  <c r="DV98" i="2"/>
  <c r="DB98" i="2"/>
  <c r="CZ308" i="2"/>
  <c r="CZ113" i="2"/>
  <c r="DT113" i="2"/>
  <c r="DC319" i="2"/>
  <c r="DW98" i="2"/>
  <c r="DC98" i="2"/>
  <c r="DA308" i="2"/>
  <c r="DU308" i="2"/>
  <c r="DY19" i="2"/>
  <c r="DD19" i="2"/>
  <c r="DU304" i="2"/>
  <c r="DA304" i="2"/>
  <c r="CZ86" i="2"/>
  <c r="CZ61" i="2"/>
  <c r="DT61" i="2"/>
  <c r="DB113" i="2"/>
  <c r="DB280" i="2"/>
  <c r="DV280" i="2"/>
  <c r="DB304" i="2"/>
  <c r="DV304" i="2"/>
  <c r="CY135" i="2"/>
  <c r="DD86" i="2"/>
  <c r="CY61" i="2"/>
  <c r="DY61" i="2"/>
  <c r="DX61" i="2"/>
  <c r="DD61" i="2"/>
  <c r="DD319" i="2"/>
  <c r="DX319" i="2"/>
  <c r="CY113" i="2"/>
  <c r="DX98" i="2"/>
  <c r="DD98" i="2"/>
  <c r="DA19" i="2"/>
  <c r="DC135" i="2"/>
  <c r="DU86" i="2"/>
  <c r="DA86" i="2"/>
  <c r="DB61" i="2"/>
  <c r="DV61" i="2"/>
  <c r="DU61" i="2"/>
  <c r="DA61" i="2"/>
  <c r="DC286" i="2"/>
  <c r="DW113" i="2"/>
  <c r="DC113" i="2"/>
  <c r="DA98" i="2"/>
  <c r="DV19" i="2"/>
  <c r="DB19" i="2"/>
  <c r="CZ286" i="2"/>
  <c r="CY19" i="2"/>
  <c r="DC61" i="2"/>
  <c r="DW61" i="2"/>
  <c r="CZ319" i="2"/>
  <c r="DU286" i="2"/>
  <c r="DA286" i="2"/>
  <c r="DA280" i="2"/>
  <c r="CR304" i="2"/>
  <c r="CW304" i="2"/>
  <c r="DQ304" i="2"/>
  <c r="CT135" i="2"/>
  <c r="CU135" i="2"/>
  <c r="CB86" i="2"/>
  <c r="CO61" i="2"/>
  <c r="CU319" i="2"/>
  <c r="DW319" i="2" s="1"/>
  <c r="DQ319" i="2"/>
  <c r="DR319" i="2"/>
  <c r="CU286" i="2"/>
  <c r="DW286" i="2" s="1"/>
  <c r="G286" i="7" s="1"/>
  <c r="DQ286" i="2"/>
  <c r="BZ113" i="2"/>
  <c r="DP113" i="2"/>
  <c r="BZ280" i="2"/>
  <c r="CN280" i="2"/>
  <c r="CS280" i="2"/>
  <c r="DR280" i="2"/>
  <c r="CP98" i="2"/>
  <c r="CV308" i="2"/>
  <c r="CU308" i="2"/>
  <c r="DO308" i="2"/>
  <c r="CV19" i="2"/>
  <c r="DX19" i="2" s="1"/>
  <c r="DN19" i="2"/>
  <c r="BX304" i="2"/>
  <c r="CM304" i="2"/>
  <c r="CL86" i="2"/>
  <c r="BW61" i="2"/>
  <c r="CB61" i="2"/>
  <c r="CL61" i="2"/>
  <c r="CR319" i="2"/>
  <c r="DT319" i="2" s="1"/>
  <c r="DN319" i="2"/>
  <c r="CR286" i="2"/>
  <c r="DY286" i="2" s="1"/>
  <c r="CB113" i="2"/>
  <c r="CN113" i="2"/>
  <c r="CR280" i="2"/>
  <c r="CW280" i="2"/>
  <c r="CO98" i="2"/>
  <c r="CS98" i="2"/>
  <c r="DU98" i="2" s="1"/>
  <c r="E98" i="7" s="1"/>
  <c r="DP308" i="2"/>
  <c r="CM19" i="2"/>
  <c r="BY304" i="2"/>
  <c r="BY135" i="2"/>
  <c r="CA135" i="2"/>
  <c r="DO135" i="2"/>
  <c r="CV86" i="2"/>
  <c r="DX86" i="2" s="1"/>
  <c r="CP86" i="2"/>
  <c r="BZ61" i="2"/>
  <c r="CP61" i="2"/>
  <c r="BZ319" i="2"/>
  <c r="CB319" i="2"/>
  <c r="CL319" i="2"/>
  <c r="BX286" i="2"/>
  <c r="CA286" i="2"/>
  <c r="CO286" i="2"/>
  <c r="BY113" i="2"/>
  <c r="CT113" i="2"/>
  <c r="CM280" i="2"/>
  <c r="DN280" i="2"/>
  <c r="CR98" i="2"/>
  <c r="DN98" i="2"/>
  <c r="DR98" i="2"/>
  <c r="DR308" i="2"/>
  <c r="BX19" i="2"/>
  <c r="CS19" i="2"/>
  <c r="BX135" i="2"/>
  <c r="CK135" i="2"/>
  <c r="CR86" i="2"/>
  <c r="DN86" i="2"/>
  <c r="CB286" i="2"/>
  <c r="BY286" i="2"/>
  <c r="CL286" i="2"/>
  <c r="DM98" i="2"/>
  <c r="CM308" i="2"/>
  <c r="CR308" i="2"/>
  <c r="DQ308" i="2"/>
  <c r="CB19" i="2"/>
  <c r="BZ19" i="2"/>
  <c r="CN19" i="2"/>
  <c r="CO135" i="2"/>
  <c r="DR135" i="2"/>
  <c r="CN86" i="2"/>
  <c r="DR86" i="2"/>
  <c r="CN61" i="2"/>
  <c r="DQ61" i="2"/>
  <c r="CM286" i="2"/>
  <c r="CL113" i="2"/>
  <c r="CK113" i="2"/>
  <c r="DD113" i="2"/>
  <c r="DR113" i="2"/>
  <c r="CV280" i="2"/>
  <c r="CA280" i="2"/>
  <c r="CM98" i="2"/>
  <c r="DQ98" i="2"/>
  <c r="CW308" i="2"/>
  <c r="DN308" i="2"/>
  <c r="CV304" i="2"/>
  <c r="CB135" i="2"/>
  <c r="CS135" i="2"/>
  <c r="CM86" i="2"/>
  <c r="DM86" i="2"/>
  <c r="DN61" i="2"/>
  <c r="CA319" i="2"/>
  <c r="CM319" i="2"/>
  <c r="DO286" i="2"/>
  <c r="DY113" i="2"/>
  <c r="CP19" i="2"/>
  <c r="CK19" i="2"/>
  <c r="DP19" i="2"/>
  <c r="CA86" i="2"/>
  <c r="CM61" i="2"/>
  <c r="DR19" i="2"/>
  <c r="A70" i="2"/>
  <c r="A52" i="2"/>
  <c r="A2" i="13"/>
  <c r="A54" i="13"/>
  <c r="AA30" i="13"/>
  <c r="AF30" i="13"/>
  <c r="AK30" i="13"/>
  <c r="AP30" i="13"/>
  <c r="AC30" i="13"/>
  <c r="AH30" i="13"/>
  <c r="AM30" i="13"/>
  <c r="AR30" i="13"/>
  <c r="Z30" i="13"/>
  <c r="AE30" i="13"/>
  <c r="AJ30" i="13"/>
  <c r="AO30" i="13"/>
  <c r="AB30" i="13"/>
  <c r="AG30" i="13"/>
  <c r="AL30" i="13"/>
  <c r="AQ30" i="13"/>
  <c r="AC111" i="13"/>
  <c r="AH111" i="13"/>
  <c r="AM111" i="13"/>
  <c r="AR111" i="13"/>
  <c r="Z111" i="13"/>
  <c r="AE111" i="13"/>
  <c r="AJ111" i="13"/>
  <c r="AO111" i="13"/>
  <c r="AA111" i="13"/>
  <c r="AF111" i="13"/>
  <c r="AK111" i="13"/>
  <c r="AP111" i="13"/>
  <c r="AB111" i="13"/>
  <c r="AG111" i="13"/>
  <c r="AL111" i="13"/>
  <c r="AQ111" i="13"/>
  <c r="Z165" i="13"/>
  <c r="AE165" i="13"/>
  <c r="AJ165" i="13"/>
  <c r="S165" i="15" s="1"/>
  <c r="AO165" i="13"/>
  <c r="AC165" i="13"/>
  <c r="AK165" i="13"/>
  <c r="AQ165" i="13"/>
  <c r="AF165" i="13"/>
  <c r="AL165" i="13"/>
  <c r="AR165" i="13"/>
  <c r="AA165" i="13"/>
  <c r="AG165" i="13"/>
  <c r="AM165" i="13"/>
  <c r="AB165" i="13"/>
  <c r="AH165" i="13"/>
  <c r="AP165" i="13"/>
  <c r="AB128" i="13"/>
  <c r="AG128" i="13"/>
  <c r="AL128" i="13"/>
  <c r="AQ128" i="13"/>
  <c r="Z128" i="13"/>
  <c r="AF128" i="13"/>
  <c r="AM128" i="13"/>
  <c r="AA128" i="13"/>
  <c r="AH128" i="13"/>
  <c r="AO128" i="13"/>
  <c r="AC128" i="13"/>
  <c r="AJ128" i="13"/>
  <c r="AP128" i="13"/>
  <c r="AE128" i="13"/>
  <c r="AK128" i="13"/>
  <c r="AR128" i="13"/>
  <c r="AB109" i="13"/>
  <c r="AG109" i="13"/>
  <c r="AL109" i="13"/>
  <c r="AQ109" i="13"/>
  <c r="AA109" i="13"/>
  <c r="AH109" i="13"/>
  <c r="AO109" i="13"/>
  <c r="AC109" i="13"/>
  <c r="AJ109" i="13"/>
  <c r="AP109" i="13"/>
  <c r="AE109" i="13"/>
  <c r="AK109" i="13"/>
  <c r="AR109" i="13"/>
  <c r="Z109" i="13"/>
  <c r="AF109" i="13"/>
  <c r="AM109" i="13"/>
  <c r="Z127" i="13"/>
  <c r="AE127" i="13"/>
  <c r="AJ127" i="13"/>
  <c r="AO127" i="13"/>
  <c r="AC127" i="13"/>
  <c r="AK127" i="13"/>
  <c r="AQ127" i="13"/>
  <c r="AF127" i="13"/>
  <c r="AL127" i="13"/>
  <c r="AR127" i="13"/>
  <c r="AA127" i="13"/>
  <c r="AG127" i="13"/>
  <c r="AM127" i="13"/>
  <c r="AB127" i="13"/>
  <c r="AH127" i="13"/>
  <c r="AP127" i="13"/>
  <c r="AA34" i="13"/>
  <c r="AF34" i="13"/>
  <c r="AK34" i="13"/>
  <c r="AP34" i="13"/>
  <c r="AC34" i="13"/>
  <c r="AJ34" i="13"/>
  <c r="AQ34" i="13"/>
  <c r="AE34" i="13"/>
  <c r="AL34" i="13"/>
  <c r="AR34" i="13"/>
  <c r="Z34" i="13"/>
  <c r="AG34" i="13"/>
  <c r="AM34" i="13"/>
  <c r="AB34" i="13"/>
  <c r="AH34" i="13"/>
  <c r="AO34" i="13"/>
  <c r="AB85" i="13"/>
  <c r="AG85" i="13"/>
  <c r="AL85" i="13"/>
  <c r="AQ85" i="13"/>
  <c r="AC85" i="13"/>
  <c r="AH85" i="13"/>
  <c r="AM85" i="13"/>
  <c r="AR85" i="13"/>
  <c r="AA85" i="13"/>
  <c r="AF85" i="13"/>
  <c r="AK85" i="13"/>
  <c r="AP85" i="13"/>
  <c r="AE85" i="13"/>
  <c r="AJ85" i="13"/>
  <c r="AO85" i="13"/>
  <c r="Z85" i="13"/>
  <c r="Z151" i="13"/>
  <c r="AE151" i="13"/>
  <c r="AJ151" i="13"/>
  <c r="S151" i="15" s="1"/>
  <c r="AO151" i="13"/>
  <c r="AC151" i="13"/>
  <c r="AK151" i="13"/>
  <c r="AQ151" i="13"/>
  <c r="AF151" i="13"/>
  <c r="AL151" i="13"/>
  <c r="AR151" i="13"/>
  <c r="AA151" i="13"/>
  <c r="AG151" i="13"/>
  <c r="AM151" i="13"/>
  <c r="AB151" i="13"/>
  <c r="AH151" i="13"/>
  <c r="AP151" i="13"/>
  <c r="AC65" i="13"/>
  <c r="AH65" i="13"/>
  <c r="AM65" i="13"/>
  <c r="AR65" i="13"/>
  <c r="AB65" i="13"/>
  <c r="AJ65" i="13"/>
  <c r="AP65" i="13"/>
  <c r="AE65" i="13"/>
  <c r="AK65" i="13"/>
  <c r="AQ65" i="13"/>
  <c r="Z65" i="13"/>
  <c r="O65" i="15" s="1"/>
  <c r="AF65" i="13"/>
  <c r="AL65" i="13"/>
  <c r="AA65" i="13"/>
  <c r="AG65" i="13"/>
  <c r="AO65" i="13"/>
  <c r="AA71" i="13"/>
  <c r="AF71" i="13"/>
  <c r="AK71" i="13"/>
  <c r="AP71" i="13"/>
  <c r="AB71" i="13"/>
  <c r="AG71" i="13"/>
  <c r="AL71" i="13"/>
  <c r="AQ71" i="13"/>
  <c r="Z71" i="13"/>
  <c r="AE71" i="13"/>
  <c r="AJ71" i="13"/>
  <c r="AO71" i="13"/>
  <c r="AH71" i="13"/>
  <c r="AM71" i="13"/>
  <c r="AR71" i="13"/>
  <c r="AC71" i="13"/>
  <c r="AB132" i="13"/>
  <c r="AG132" i="13"/>
  <c r="AL132" i="13"/>
  <c r="AQ132" i="13"/>
  <c r="Z132" i="13"/>
  <c r="AF132" i="13"/>
  <c r="AM132" i="13"/>
  <c r="AA132" i="13"/>
  <c r="AH132" i="13"/>
  <c r="AO132" i="13"/>
  <c r="AC132" i="13"/>
  <c r="AJ132" i="13"/>
  <c r="AP132" i="13"/>
  <c r="AE132" i="13"/>
  <c r="AK132" i="13"/>
  <c r="AR132" i="13"/>
  <c r="Z100" i="13"/>
  <c r="AE100" i="13"/>
  <c r="AJ100" i="13"/>
  <c r="AO100" i="13"/>
  <c r="AF100" i="13"/>
  <c r="AL100" i="13"/>
  <c r="AR100" i="13"/>
  <c r="AA100" i="13"/>
  <c r="AG100" i="13"/>
  <c r="AM100" i="13"/>
  <c r="AB100" i="13"/>
  <c r="AH100" i="13"/>
  <c r="AP100" i="13"/>
  <c r="AC100" i="13"/>
  <c r="AK100" i="13"/>
  <c r="AQ100" i="13"/>
  <c r="AC44" i="13"/>
  <c r="AH44" i="13"/>
  <c r="AM44" i="13"/>
  <c r="AR44" i="13"/>
  <c r="Z44" i="13"/>
  <c r="AE44" i="13"/>
  <c r="AJ44" i="13"/>
  <c r="AO44" i="13"/>
  <c r="AA44" i="13"/>
  <c r="AF44" i="13"/>
  <c r="AK44" i="13"/>
  <c r="AP44" i="13"/>
  <c r="AB44" i="13"/>
  <c r="AG44" i="13"/>
  <c r="AL44" i="13"/>
  <c r="AQ44" i="13"/>
  <c r="Z79" i="13"/>
  <c r="AE79" i="13"/>
  <c r="AJ79" i="13"/>
  <c r="AO79" i="13"/>
  <c r="AF79" i="13"/>
  <c r="AL79" i="13"/>
  <c r="AR79" i="13"/>
  <c r="AA79" i="13"/>
  <c r="AG79" i="13"/>
  <c r="AM79" i="13"/>
  <c r="AB79" i="13"/>
  <c r="AH79" i="13"/>
  <c r="AP79" i="13"/>
  <c r="AC79" i="13"/>
  <c r="AK79" i="13"/>
  <c r="AQ79" i="13"/>
  <c r="Z141" i="13"/>
  <c r="AE141" i="13"/>
  <c r="AJ141" i="13"/>
  <c r="AO141" i="13"/>
  <c r="AC141" i="13"/>
  <c r="AK141" i="13"/>
  <c r="AQ141" i="13"/>
  <c r="AF141" i="13"/>
  <c r="AL141" i="13"/>
  <c r="AR141" i="13"/>
  <c r="AA141" i="13"/>
  <c r="AG141" i="13"/>
  <c r="AM141" i="13"/>
  <c r="AH141" i="13"/>
  <c r="AP141" i="13"/>
  <c r="AB141" i="13"/>
  <c r="AA53" i="13"/>
  <c r="AF53" i="13"/>
  <c r="AK53" i="13"/>
  <c r="AP53" i="13"/>
  <c r="AB53" i="13"/>
  <c r="AG53" i="13"/>
  <c r="AL53" i="13"/>
  <c r="AQ53" i="13"/>
  <c r="AC53" i="13"/>
  <c r="AH53" i="13"/>
  <c r="AM53" i="13"/>
  <c r="AR53" i="13"/>
  <c r="Z53" i="13"/>
  <c r="AE53" i="13"/>
  <c r="AJ53" i="13"/>
  <c r="AO53" i="13"/>
  <c r="AA94" i="13"/>
  <c r="AF94" i="13"/>
  <c r="AK94" i="13"/>
  <c r="AP94" i="13"/>
  <c r="AE94" i="13"/>
  <c r="AL94" i="13"/>
  <c r="AR94" i="13"/>
  <c r="Z94" i="13"/>
  <c r="AG94" i="13"/>
  <c r="AM94" i="13"/>
  <c r="AB94" i="13"/>
  <c r="AH94" i="13"/>
  <c r="AO94" i="13"/>
  <c r="AC94" i="13"/>
  <c r="AJ94" i="13"/>
  <c r="AQ94" i="13"/>
  <c r="Z133" i="13"/>
  <c r="AE133" i="13"/>
  <c r="AJ133" i="13"/>
  <c r="AO133" i="13"/>
  <c r="AC133" i="13"/>
  <c r="AK133" i="13"/>
  <c r="AQ133" i="13"/>
  <c r="AF133" i="13"/>
  <c r="AL133" i="13"/>
  <c r="AR133" i="13"/>
  <c r="AA133" i="13"/>
  <c r="AG133" i="13"/>
  <c r="AM133" i="13"/>
  <c r="AB133" i="13"/>
  <c r="AH133" i="13"/>
  <c r="AP133" i="13"/>
  <c r="AB51" i="13"/>
  <c r="AG51" i="13"/>
  <c r="AL51" i="13"/>
  <c r="AQ51" i="13"/>
  <c r="Z51" i="13"/>
  <c r="AF51" i="13"/>
  <c r="AM51" i="13"/>
  <c r="AA51" i="13"/>
  <c r="AH51" i="13"/>
  <c r="AO51" i="13"/>
  <c r="AC51" i="13"/>
  <c r="AJ51" i="13"/>
  <c r="AP51" i="13"/>
  <c r="AE51" i="13"/>
  <c r="AK51" i="13"/>
  <c r="AR51" i="13"/>
  <c r="AB87" i="13"/>
  <c r="AG87" i="13"/>
  <c r="AL87" i="13"/>
  <c r="AQ87" i="13"/>
  <c r="AC87" i="13"/>
  <c r="AH87" i="13"/>
  <c r="AM87" i="13"/>
  <c r="AR87" i="13"/>
  <c r="AF87" i="13"/>
  <c r="AP87" i="13"/>
  <c r="Z87" i="13"/>
  <c r="AJ87" i="13"/>
  <c r="AA87" i="13"/>
  <c r="AK87" i="13"/>
  <c r="AE87" i="13"/>
  <c r="AO87" i="13"/>
  <c r="Z155" i="13"/>
  <c r="AE155" i="13"/>
  <c r="AJ155" i="13"/>
  <c r="AO155" i="13"/>
  <c r="AC155" i="13"/>
  <c r="AK155" i="13"/>
  <c r="AQ155" i="13"/>
  <c r="AF155" i="13"/>
  <c r="AL155" i="13"/>
  <c r="AR155" i="13"/>
  <c r="AA155" i="13"/>
  <c r="AG155" i="13"/>
  <c r="AM155" i="13"/>
  <c r="AB155" i="13"/>
  <c r="AH155" i="13"/>
  <c r="AP155" i="13"/>
  <c r="AA90" i="13"/>
  <c r="AF90" i="13"/>
  <c r="AK90" i="13"/>
  <c r="AP90" i="13"/>
  <c r="AE90" i="13"/>
  <c r="AL90" i="13"/>
  <c r="AR90" i="13"/>
  <c r="Z90" i="13"/>
  <c r="AG90" i="13"/>
  <c r="AM90" i="13"/>
  <c r="AB90" i="13"/>
  <c r="AH90" i="13"/>
  <c r="AO90" i="13"/>
  <c r="AC90" i="13"/>
  <c r="AJ90" i="13"/>
  <c r="AQ90" i="13"/>
  <c r="Z37" i="13"/>
  <c r="AE37" i="13"/>
  <c r="AJ37" i="13"/>
  <c r="AO37" i="13"/>
  <c r="AA37" i="13"/>
  <c r="AF37" i="13"/>
  <c r="AK37" i="13"/>
  <c r="AP37" i="13"/>
  <c r="AC37" i="13"/>
  <c r="AH37" i="13"/>
  <c r="AM37" i="13"/>
  <c r="AR37" i="13"/>
  <c r="AL37" i="13"/>
  <c r="AQ37" i="13"/>
  <c r="AB37" i="13"/>
  <c r="AG37" i="13"/>
  <c r="Z144" i="13"/>
  <c r="AE144" i="13"/>
  <c r="AJ144" i="13"/>
  <c r="AO144" i="13"/>
  <c r="AB144" i="13"/>
  <c r="AG144" i="13"/>
  <c r="AL144" i="13"/>
  <c r="AQ144" i="13"/>
  <c r="AA144" i="13"/>
  <c r="AK144" i="13"/>
  <c r="AC144" i="13"/>
  <c r="AM144" i="13"/>
  <c r="AF144" i="13"/>
  <c r="AP144" i="13"/>
  <c r="AH144" i="13"/>
  <c r="AR144" i="13"/>
  <c r="AB101" i="13"/>
  <c r="AG101" i="13"/>
  <c r="AL101" i="13"/>
  <c r="AQ101" i="13"/>
  <c r="AA101" i="13"/>
  <c r="AH101" i="13"/>
  <c r="AO101" i="13"/>
  <c r="AC101" i="13"/>
  <c r="AJ101" i="13"/>
  <c r="AP101" i="13"/>
  <c r="AE101" i="13"/>
  <c r="AK101" i="13"/>
  <c r="AR101" i="13"/>
  <c r="Z101" i="13"/>
  <c r="AF101" i="13"/>
  <c r="AM101" i="13"/>
  <c r="AA24" i="13"/>
  <c r="AF24" i="13"/>
  <c r="AK24" i="13"/>
  <c r="AP24" i="13"/>
  <c r="AC24" i="13"/>
  <c r="AH24" i="13"/>
  <c r="AM24" i="13"/>
  <c r="AR24" i="13"/>
  <c r="AB24" i="13"/>
  <c r="AL24" i="13"/>
  <c r="AE24" i="13"/>
  <c r="AO24" i="13"/>
  <c r="AG24" i="13"/>
  <c r="AQ24" i="13"/>
  <c r="Z24" i="13"/>
  <c r="AJ24" i="13"/>
  <c r="AA25" i="13"/>
  <c r="AF25" i="13"/>
  <c r="AK25" i="13"/>
  <c r="AP25" i="13"/>
  <c r="AB25" i="13"/>
  <c r="AH25" i="13"/>
  <c r="AO25" i="13"/>
  <c r="AC25" i="13"/>
  <c r="AJ25" i="13"/>
  <c r="AQ25" i="13"/>
  <c r="AE25" i="13"/>
  <c r="AL25" i="13"/>
  <c r="AR25" i="13"/>
  <c r="Z25" i="13"/>
  <c r="AG25" i="13"/>
  <c r="AM25" i="13"/>
  <c r="AB158" i="13"/>
  <c r="AG158" i="13"/>
  <c r="AL158" i="13"/>
  <c r="AQ158" i="13"/>
  <c r="Z158" i="13"/>
  <c r="AF158" i="13"/>
  <c r="AM158" i="13"/>
  <c r="AA158" i="13"/>
  <c r="AH158" i="13"/>
  <c r="AO158" i="13"/>
  <c r="AC158" i="13"/>
  <c r="AJ158" i="13"/>
  <c r="AP158" i="13"/>
  <c r="AE158" i="13"/>
  <c r="AK158" i="13"/>
  <c r="AR158" i="13"/>
  <c r="Z123" i="13"/>
  <c r="AE123" i="13"/>
  <c r="AJ123" i="13"/>
  <c r="AO123" i="13"/>
  <c r="AB123" i="13"/>
  <c r="AG123" i="13"/>
  <c r="AL123" i="13"/>
  <c r="AQ123" i="13"/>
  <c r="AA123" i="13"/>
  <c r="AK123" i="13"/>
  <c r="AC123" i="13"/>
  <c r="AM123" i="13"/>
  <c r="AF123" i="13"/>
  <c r="AP123" i="13"/>
  <c r="AH123" i="13"/>
  <c r="AR123" i="13"/>
  <c r="AB99" i="13"/>
  <c r="AG99" i="13"/>
  <c r="AL99" i="13"/>
  <c r="AQ99" i="13"/>
  <c r="Z99" i="13"/>
  <c r="AE99" i="13"/>
  <c r="AJ99" i="13"/>
  <c r="AO99" i="13"/>
  <c r="AC99" i="13"/>
  <c r="AM99" i="13"/>
  <c r="AF99" i="13"/>
  <c r="AP99" i="13"/>
  <c r="AH99" i="13"/>
  <c r="AR99" i="13"/>
  <c r="AA99" i="13"/>
  <c r="AK99" i="13"/>
  <c r="Z102" i="13"/>
  <c r="AE102" i="13"/>
  <c r="AJ102" i="13"/>
  <c r="AO102" i="13"/>
  <c r="AF102" i="13"/>
  <c r="AL102" i="13"/>
  <c r="AR102" i="13"/>
  <c r="AA102" i="13"/>
  <c r="AG102" i="13"/>
  <c r="AM102" i="13"/>
  <c r="AB102" i="13"/>
  <c r="AH102" i="13"/>
  <c r="AP102" i="13"/>
  <c r="AC102" i="13"/>
  <c r="AK102" i="13"/>
  <c r="AQ102" i="13"/>
  <c r="Z137" i="13"/>
  <c r="AE137" i="13"/>
  <c r="AJ137" i="13"/>
  <c r="AO137" i="13"/>
  <c r="AC137" i="13"/>
  <c r="AK137" i="13"/>
  <c r="AQ137" i="13"/>
  <c r="AF137" i="13"/>
  <c r="AL137" i="13"/>
  <c r="AR137" i="13"/>
  <c r="AA137" i="13"/>
  <c r="AG137" i="13"/>
  <c r="AM137" i="13"/>
  <c r="AH137" i="13"/>
  <c r="AP137" i="13"/>
  <c r="AB137" i="13"/>
  <c r="AB154" i="13"/>
  <c r="AG154" i="13"/>
  <c r="AL154" i="13"/>
  <c r="AQ154" i="13"/>
  <c r="Z154" i="13"/>
  <c r="AF154" i="13"/>
  <c r="AM154" i="13"/>
  <c r="AA154" i="13"/>
  <c r="AH154" i="13"/>
  <c r="AO154" i="13"/>
  <c r="AC154" i="13"/>
  <c r="AJ154" i="13"/>
  <c r="AP154" i="13"/>
  <c r="AE154" i="13"/>
  <c r="P154" i="15" s="1"/>
  <c r="AK154" i="13"/>
  <c r="AR154" i="13"/>
  <c r="Z106" i="13"/>
  <c r="AE106" i="13"/>
  <c r="AJ106" i="13"/>
  <c r="AO106" i="13"/>
  <c r="AF106" i="13"/>
  <c r="AL106" i="13"/>
  <c r="AR106" i="13"/>
  <c r="AA106" i="13"/>
  <c r="AG106" i="13"/>
  <c r="AM106" i="13"/>
  <c r="AB106" i="13"/>
  <c r="AH106" i="13"/>
  <c r="AP106" i="13"/>
  <c r="AC106" i="13"/>
  <c r="AK106" i="13"/>
  <c r="AQ106" i="13"/>
  <c r="AA68" i="13"/>
  <c r="AF68" i="13"/>
  <c r="AK68" i="13"/>
  <c r="AP68" i="13"/>
  <c r="Z68" i="13"/>
  <c r="AG68" i="13"/>
  <c r="AM68" i="13"/>
  <c r="AB68" i="13"/>
  <c r="AH68" i="13"/>
  <c r="AO68" i="13"/>
  <c r="AC68" i="13"/>
  <c r="AJ68" i="13"/>
  <c r="AQ68" i="13"/>
  <c r="AE68" i="13"/>
  <c r="AL68" i="13"/>
  <c r="AR68" i="13"/>
  <c r="Z88" i="13"/>
  <c r="AE88" i="13"/>
  <c r="AJ88" i="13"/>
  <c r="AO88" i="13"/>
  <c r="AA88" i="13"/>
  <c r="AF88" i="13"/>
  <c r="AK88" i="13"/>
  <c r="AP88" i="13"/>
  <c r="AC88" i="13"/>
  <c r="AM88" i="13"/>
  <c r="AG88" i="13"/>
  <c r="AQ88" i="13"/>
  <c r="AH88" i="13"/>
  <c r="AR88" i="13"/>
  <c r="AB88" i="13"/>
  <c r="AL88" i="13"/>
  <c r="AB134" i="13"/>
  <c r="AG134" i="13"/>
  <c r="AL134" i="13"/>
  <c r="AQ134" i="13"/>
  <c r="Z134" i="13"/>
  <c r="AF134" i="13"/>
  <c r="AM134" i="13"/>
  <c r="AA134" i="13"/>
  <c r="AH134" i="13"/>
  <c r="AO134" i="13"/>
  <c r="AC134" i="13"/>
  <c r="AJ134" i="13"/>
  <c r="AP134" i="13"/>
  <c r="AE134" i="13"/>
  <c r="AK134" i="13"/>
  <c r="AR134" i="13"/>
  <c r="AA45" i="13"/>
  <c r="AF45" i="13"/>
  <c r="AK45" i="13"/>
  <c r="AP45" i="13"/>
  <c r="AB45" i="13"/>
  <c r="AG45" i="13"/>
  <c r="AL45" i="13"/>
  <c r="AQ45" i="13"/>
  <c r="AC45" i="13"/>
  <c r="AH45" i="13"/>
  <c r="AM45" i="13"/>
  <c r="AR45" i="13"/>
  <c r="Z45" i="13"/>
  <c r="O45" i="15" s="1"/>
  <c r="AE45" i="13"/>
  <c r="AJ45" i="13"/>
  <c r="AO45" i="13"/>
  <c r="AC74" i="13"/>
  <c r="AH74" i="13"/>
  <c r="AM74" i="13"/>
  <c r="AR74" i="13"/>
  <c r="AB74" i="13"/>
  <c r="AG74" i="13"/>
  <c r="AL74" i="13"/>
  <c r="AQ74" i="13"/>
  <c r="AE74" i="13"/>
  <c r="AO74" i="13"/>
  <c r="AF74" i="13"/>
  <c r="AP74" i="13"/>
  <c r="Z74" i="13"/>
  <c r="AJ74" i="13"/>
  <c r="AA74" i="13"/>
  <c r="AK74" i="13"/>
  <c r="AC69" i="13"/>
  <c r="AH69" i="13"/>
  <c r="AM69" i="13"/>
  <c r="AR69" i="13"/>
  <c r="AB69" i="13"/>
  <c r="AJ69" i="13"/>
  <c r="AP69" i="13"/>
  <c r="AE69" i="13"/>
  <c r="AK69" i="13"/>
  <c r="AQ69" i="13"/>
  <c r="Z69" i="13"/>
  <c r="AF69" i="13"/>
  <c r="AL69" i="13"/>
  <c r="AA69" i="13"/>
  <c r="AG69" i="13"/>
  <c r="AO69" i="13"/>
  <c r="AA75" i="13"/>
  <c r="AF75" i="13"/>
  <c r="AK75" i="13"/>
  <c r="AP75" i="13"/>
  <c r="Z75" i="13"/>
  <c r="AE75" i="13"/>
  <c r="AJ75" i="13"/>
  <c r="AO75" i="13"/>
  <c r="AB75" i="13"/>
  <c r="AL75" i="13"/>
  <c r="AC75" i="13"/>
  <c r="AM75" i="13"/>
  <c r="AG75" i="13"/>
  <c r="AQ75" i="13"/>
  <c r="AH75" i="13"/>
  <c r="AR75" i="13"/>
  <c r="AB166" i="13"/>
  <c r="AG166" i="13"/>
  <c r="AL166" i="13"/>
  <c r="AQ166" i="13"/>
  <c r="Z166" i="13"/>
  <c r="AF166" i="13"/>
  <c r="AM166" i="13"/>
  <c r="AA166" i="13"/>
  <c r="AH166" i="13"/>
  <c r="AO166" i="13"/>
  <c r="AC166" i="13"/>
  <c r="AJ166" i="13"/>
  <c r="AP166" i="13"/>
  <c r="AE166" i="13"/>
  <c r="AK166" i="13"/>
  <c r="AR166" i="13"/>
  <c r="AB152" i="13"/>
  <c r="AG152" i="13"/>
  <c r="AL152" i="13"/>
  <c r="AQ152" i="13"/>
  <c r="Z152" i="13"/>
  <c r="AF152" i="13"/>
  <c r="AM152" i="13"/>
  <c r="AA152" i="13"/>
  <c r="AH152" i="13"/>
  <c r="AO152" i="13"/>
  <c r="AC152" i="13"/>
  <c r="AJ152" i="13"/>
  <c r="AP152" i="13"/>
  <c r="AE152" i="13"/>
  <c r="AK152" i="13"/>
  <c r="AR152" i="13"/>
  <c r="AC95" i="13"/>
  <c r="AH95" i="13"/>
  <c r="AM95" i="13"/>
  <c r="AR95" i="13"/>
  <c r="AA95" i="13"/>
  <c r="AG95" i="13"/>
  <c r="AO95" i="13"/>
  <c r="AE95" i="13"/>
  <c r="AK95" i="13"/>
  <c r="AQ95" i="13"/>
  <c r="Z95" i="13"/>
  <c r="AF95" i="13"/>
  <c r="AL95" i="13"/>
  <c r="AB95" i="13"/>
  <c r="AJ95" i="13"/>
  <c r="AP95" i="13"/>
  <c r="AA32" i="13"/>
  <c r="AF32" i="13"/>
  <c r="AK32" i="13"/>
  <c r="AP32" i="13"/>
  <c r="AC32" i="13"/>
  <c r="AJ32" i="13"/>
  <c r="AQ32" i="13"/>
  <c r="AE32" i="13"/>
  <c r="AL32" i="13"/>
  <c r="AR32" i="13"/>
  <c r="Z32" i="13"/>
  <c r="AG32" i="13"/>
  <c r="AM32" i="13"/>
  <c r="AB32" i="13"/>
  <c r="AH32" i="13"/>
  <c r="AO32" i="13"/>
  <c r="Z46" i="13"/>
  <c r="AE46" i="13"/>
  <c r="AJ46" i="13"/>
  <c r="AO46" i="13"/>
  <c r="AA46" i="13"/>
  <c r="AF46" i="13"/>
  <c r="AK46" i="13"/>
  <c r="AP46" i="13"/>
  <c r="AB46" i="13"/>
  <c r="AG46" i="13"/>
  <c r="AL46" i="13"/>
  <c r="AQ46" i="13"/>
  <c r="AM46" i="13"/>
  <c r="AR46" i="13"/>
  <c r="AC46" i="13"/>
  <c r="AH46" i="13"/>
  <c r="AC56" i="13"/>
  <c r="AH56" i="13"/>
  <c r="AM56" i="13"/>
  <c r="AR56" i="13"/>
  <c r="Z56" i="13"/>
  <c r="AE56" i="13"/>
  <c r="AJ56" i="13"/>
  <c r="AO56" i="13"/>
  <c r="AA56" i="13"/>
  <c r="AF56" i="13"/>
  <c r="AK56" i="13"/>
  <c r="AP56" i="13"/>
  <c r="AB56" i="13"/>
  <c r="AG56" i="13"/>
  <c r="AL56" i="13"/>
  <c r="AQ56" i="13"/>
  <c r="Z149" i="13"/>
  <c r="AE149" i="13"/>
  <c r="AJ149" i="13"/>
  <c r="AO149" i="13"/>
  <c r="AC149" i="13"/>
  <c r="AK149" i="13"/>
  <c r="AQ149" i="13"/>
  <c r="AF149" i="13"/>
  <c r="AL149" i="13"/>
  <c r="AR149" i="13"/>
  <c r="AA149" i="13"/>
  <c r="AG149" i="13"/>
  <c r="AM149" i="13"/>
  <c r="AB149" i="13"/>
  <c r="AH149" i="13"/>
  <c r="AP149" i="13"/>
  <c r="AB103" i="13"/>
  <c r="AG103" i="13"/>
  <c r="AL103" i="13"/>
  <c r="AQ103" i="13"/>
  <c r="AA103" i="13"/>
  <c r="AH103" i="13"/>
  <c r="AO103" i="13"/>
  <c r="AC103" i="13"/>
  <c r="AJ103" i="13"/>
  <c r="AP103" i="13"/>
  <c r="AE103" i="13"/>
  <c r="AK103" i="13"/>
  <c r="AR103" i="13"/>
  <c r="Z103" i="13"/>
  <c r="AF103" i="13"/>
  <c r="AM103" i="13"/>
  <c r="AB84" i="13"/>
  <c r="AG84" i="13"/>
  <c r="AL84" i="13"/>
  <c r="AQ84" i="13"/>
  <c r="AA84" i="13"/>
  <c r="AH84" i="13"/>
  <c r="AO84" i="13"/>
  <c r="AC84" i="13"/>
  <c r="AJ84" i="13"/>
  <c r="AP84" i="13"/>
  <c r="Z84" i="13"/>
  <c r="AF84" i="13"/>
  <c r="AM84" i="13"/>
  <c r="AE84" i="13"/>
  <c r="AK84" i="13"/>
  <c r="AR84" i="13"/>
  <c r="AB150" i="13"/>
  <c r="AG150" i="13"/>
  <c r="AL150" i="13"/>
  <c r="AQ150" i="13"/>
  <c r="Z150" i="13"/>
  <c r="AF150" i="13"/>
  <c r="AM150" i="13"/>
  <c r="AA150" i="13"/>
  <c r="AH150" i="13"/>
  <c r="AO150" i="13"/>
  <c r="AC150" i="13"/>
  <c r="AJ150" i="13"/>
  <c r="AP150" i="13"/>
  <c r="AE150" i="13"/>
  <c r="AK150" i="13"/>
  <c r="AR150" i="13"/>
  <c r="Z77" i="13"/>
  <c r="AE77" i="13"/>
  <c r="AJ77" i="13"/>
  <c r="AO77" i="13"/>
  <c r="AF77" i="13"/>
  <c r="AL77" i="13"/>
  <c r="AR77" i="13"/>
  <c r="AA77" i="13"/>
  <c r="AG77" i="13"/>
  <c r="AM77" i="13"/>
  <c r="AB77" i="13"/>
  <c r="AH77" i="13"/>
  <c r="AP77" i="13"/>
  <c r="AC77" i="13"/>
  <c r="AK77" i="13"/>
  <c r="AQ77" i="13"/>
  <c r="AB147" i="13"/>
  <c r="AG147" i="13"/>
  <c r="AL147" i="13"/>
  <c r="AQ147" i="13"/>
  <c r="Z147" i="13"/>
  <c r="AE147" i="13"/>
  <c r="AJ147" i="13"/>
  <c r="AO147" i="13"/>
  <c r="AF147" i="13"/>
  <c r="AP147" i="13"/>
  <c r="AH147" i="13"/>
  <c r="AR147" i="13"/>
  <c r="AA147" i="13"/>
  <c r="AK147" i="13"/>
  <c r="AC147" i="13"/>
  <c r="AM147" i="13"/>
  <c r="Z50" i="13"/>
  <c r="AE50" i="13"/>
  <c r="AJ50" i="13"/>
  <c r="AO50" i="13"/>
  <c r="AC50" i="13"/>
  <c r="AK50" i="13"/>
  <c r="AQ50" i="13"/>
  <c r="AF50" i="13"/>
  <c r="AL50" i="13"/>
  <c r="AR50" i="13"/>
  <c r="AA50" i="13"/>
  <c r="AG50" i="13"/>
  <c r="AM50" i="13"/>
  <c r="AB50" i="13"/>
  <c r="AH50" i="13"/>
  <c r="AP50" i="13"/>
  <c r="Z108" i="13"/>
  <c r="AE108" i="13"/>
  <c r="AJ108" i="13"/>
  <c r="AO108" i="13"/>
  <c r="AF108" i="13"/>
  <c r="AL108" i="13"/>
  <c r="AR108" i="13"/>
  <c r="AA108" i="13"/>
  <c r="AG108" i="13"/>
  <c r="AM108" i="13"/>
  <c r="AB108" i="13"/>
  <c r="AH108" i="13"/>
  <c r="AP108" i="13"/>
  <c r="AC108" i="13"/>
  <c r="AK108" i="13"/>
  <c r="AQ108" i="13"/>
  <c r="AB143" i="13"/>
  <c r="AG143" i="13"/>
  <c r="AL143" i="13"/>
  <c r="AQ143" i="13"/>
  <c r="Z143" i="13"/>
  <c r="AE143" i="13"/>
  <c r="AJ143" i="13"/>
  <c r="AO143" i="13"/>
  <c r="AF143" i="13"/>
  <c r="AP143" i="13"/>
  <c r="AH143" i="13"/>
  <c r="AR143" i="13"/>
  <c r="AA143" i="13"/>
  <c r="AK143" i="13"/>
  <c r="AC143" i="13"/>
  <c r="AM143" i="13"/>
  <c r="AB78" i="13"/>
  <c r="AG78" i="13"/>
  <c r="AL78" i="13"/>
  <c r="AQ78" i="13"/>
  <c r="AA78" i="13"/>
  <c r="AH78" i="13"/>
  <c r="AO78" i="13"/>
  <c r="AC78" i="13"/>
  <c r="AJ78" i="13"/>
  <c r="AP78" i="13"/>
  <c r="AE78" i="13"/>
  <c r="AK78" i="13"/>
  <c r="AR78" i="13"/>
  <c r="Z78" i="13"/>
  <c r="AF78" i="13"/>
  <c r="AM78" i="13"/>
  <c r="AA66" i="13"/>
  <c r="AF66" i="13"/>
  <c r="AK66" i="13"/>
  <c r="AP66" i="13"/>
  <c r="Z66" i="13"/>
  <c r="AG66" i="13"/>
  <c r="AM66" i="13"/>
  <c r="AB66" i="13"/>
  <c r="AH66" i="13"/>
  <c r="AO66" i="13"/>
  <c r="AC66" i="13"/>
  <c r="AJ66" i="13"/>
  <c r="AQ66" i="13"/>
  <c r="AE66" i="13"/>
  <c r="AL66" i="13"/>
  <c r="AR66" i="13"/>
  <c r="AB140" i="13"/>
  <c r="AG140" i="13"/>
  <c r="AL140" i="13"/>
  <c r="AQ140" i="13"/>
  <c r="Z140" i="13"/>
  <c r="AF140" i="13"/>
  <c r="AM140" i="13"/>
  <c r="AA140" i="13"/>
  <c r="AH140" i="13"/>
  <c r="AO140" i="13"/>
  <c r="AC140" i="13"/>
  <c r="AJ140" i="13"/>
  <c r="AP140" i="13"/>
  <c r="AE140" i="13"/>
  <c r="AK140" i="13"/>
  <c r="AR140" i="13"/>
  <c r="Z48" i="13"/>
  <c r="AE48" i="13"/>
  <c r="AJ48" i="13"/>
  <c r="AO48" i="13"/>
  <c r="AB48" i="13"/>
  <c r="AG48" i="13"/>
  <c r="AL48" i="13"/>
  <c r="AQ48" i="13"/>
  <c r="AF48" i="13"/>
  <c r="AP48" i="13"/>
  <c r="AH48" i="13"/>
  <c r="AR48" i="13"/>
  <c r="AA48" i="13"/>
  <c r="AK48" i="13"/>
  <c r="AC48" i="13"/>
  <c r="AM48" i="13"/>
  <c r="AC38" i="13"/>
  <c r="AH38" i="13"/>
  <c r="AM38" i="13"/>
  <c r="AR38" i="13"/>
  <c r="AA38" i="13"/>
  <c r="AF38" i="13"/>
  <c r="AK38" i="13"/>
  <c r="AP38" i="13"/>
  <c r="AE38" i="13"/>
  <c r="AO38" i="13"/>
  <c r="I38" i="8" s="1"/>
  <c r="AG38" i="13"/>
  <c r="AQ38" i="13"/>
  <c r="Z38" i="13"/>
  <c r="AJ38" i="13"/>
  <c r="AB38" i="13"/>
  <c r="AL38" i="13"/>
  <c r="AA114" i="13"/>
  <c r="AF114" i="13"/>
  <c r="AK114" i="13"/>
  <c r="AP114" i="13"/>
  <c r="AB114" i="13"/>
  <c r="AG114" i="13"/>
  <c r="AL114" i="13"/>
  <c r="AQ114" i="13"/>
  <c r="AC114" i="13"/>
  <c r="AH114" i="13"/>
  <c r="AM114" i="13"/>
  <c r="AR114" i="13"/>
  <c r="Z114" i="13"/>
  <c r="AE114" i="13"/>
  <c r="AJ114" i="13"/>
  <c r="AO114" i="13"/>
  <c r="AB130" i="13"/>
  <c r="AG130" i="13"/>
  <c r="AL130" i="13"/>
  <c r="AQ130" i="13"/>
  <c r="Z130" i="13"/>
  <c r="AF130" i="13"/>
  <c r="AM130" i="13"/>
  <c r="AA130" i="13"/>
  <c r="AH130" i="13"/>
  <c r="AO130" i="13"/>
  <c r="AC130" i="13"/>
  <c r="AJ130" i="13"/>
  <c r="AP130" i="13"/>
  <c r="AE130" i="13"/>
  <c r="AK130" i="13"/>
  <c r="AR130" i="13"/>
  <c r="AB116" i="13"/>
  <c r="AG116" i="13"/>
  <c r="AL116" i="13"/>
  <c r="AQ116" i="13"/>
  <c r="AC116" i="13"/>
  <c r="AH116" i="13"/>
  <c r="AM116" i="13"/>
  <c r="AR116" i="13"/>
  <c r="Z116" i="13"/>
  <c r="AE116" i="13"/>
  <c r="AJ116" i="13"/>
  <c r="AO116" i="13"/>
  <c r="AA116" i="13"/>
  <c r="AF116" i="13"/>
  <c r="AK116" i="13"/>
  <c r="AP116" i="13"/>
  <c r="AA28" i="13"/>
  <c r="AF28" i="13"/>
  <c r="AK28" i="13"/>
  <c r="AP28" i="13"/>
  <c r="AC28" i="13"/>
  <c r="AH28" i="13"/>
  <c r="AM28" i="13"/>
  <c r="AR28" i="13"/>
  <c r="Z28" i="13"/>
  <c r="AE28" i="13"/>
  <c r="AJ28" i="13"/>
  <c r="AO28" i="13"/>
  <c r="AB28" i="13"/>
  <c r="D28" i="8" s="1"/>
  <c r="AG28" i="13"/>
  <c r="AL28" i="13"/>
  <c r="AQ28" i="13"/>
  <c r="I28" i="8" s="1"/>
  <c r="AA73" i="13"/>
  <c r="AF73" i="13"/>
  <c r="AK73" i="13"/>
  <c r="AP73" i="13"/>
  <c r="AB73" i="13"/>
  <c r="AG73" i="13"/>
  <c r="AL73" i="13"/>
  <c r="AQ73" i="13"/>
  <c r="Z73" i="13"/>
  <c r="AE73" i="13"/>
  <c r="AJ73" i="13"/>
  <c r="AO73" i="13"/>
  <c r="AH73" i="13"/>
  <c r="AM73" i="13"/>
  <c r="AR73" i="13"/>
  <c r="AC73" i="13"/>
  <c r="AB47" i="13"/>
  <c r="AG47" i="13"/>
  <c r="AL47" i="13"/>
  <c r="AQ47" i="13"/>
  <c r="AC47" i="13"/>
  <c r="AH47" i="13"/>
  <c r="AM47" i="13"/>
  <c r="AR47" i="13"/>
  <c r="Z47" i="13"/>
  <c r="AE47" i="13"/>
  <c r="AJ47" i="13"/>
  <c r="AO47" i="13"/>
  <c r="AA47" i="13"/>
  <c r="AF47" i="13"/>
  <c r="AK47" i="13"/>
  <c r="AP47" i="13"/>
  <c r="AB107" i="13"/>
  <c r="AG107" i="13"/>
  <c r="AL107" i="13"/>
  <c r="AQ107" i="13"/>
  <c r="AA107" i="13"/>
  <c r="AH107" i="13"/>
  <c r="AO107" i="13"/>
  <c r="AC107" i="13"/>
  <c r="AJ107" i="13"/>
  <c r="AP107" i="13"/>
  <c r="AE107" i="13"/>
  <c r="AK107" i="13"/>
  <c r="AR107" i="13"/>
  <c r="Z107" i="13"/>
  <c r="AF107" i="13"/>
  <c r="AM107" i="13"/>
  <c r="AA96" i="13"/>
  <c r="AF96" i="13"/>
  <c r="AK96" i="13"/>
  <c r="AP96" i="13"/>
  <c r="AE96" i="13"/>
  <c r="AL96" i="13"/>
  <c r="AR96" i="13"/>
  <c r="AB96" i="13"/>
  <c r="AH96" i="13"/>
  <c r="AO96" i="13"/>
  <c r="AC96" i="13"/>
  <c r="AJ96" i="13"/>
  <c r="AQ96" i="13"/>
  <c r="Z96" i="13"/>
  <c r="AG96" i="13"/>
  <c r="AM96" i="13"/>
  <c r="AA112" i="13"/>
  <c r="AF112" i="13"/>
  <c r="AK112" i="13"/>
  <c r="AP112" i="13"/>
  <c r="AB112" i="13"/>
  <c r="AG112" i="13"/>
  <c r="AL112" i="13"/>
  <c r="AQ112" i="13"/>
  <c r="AC112" i="13"/>
  <c r="AH112" i="13"/>
  <c r="AM112" i="13"/>
  <c r="AR112" i="13"/>
  <c r="Z112" i="13"/>
  <c r="AE112" i="13"/>
  <c r="AJ112" i="13"/>
  <c r="AO112" i="13"/>
  <c r="AC97" i="13"/>
  <c r="AA97" i="13"/>
  <c r="AG97" i="13"/>
  <c r="AL97" i="13"/>
  <c r="AQ97" i="13"/>
  <c r="AE97" i="13"/>
  <c r="AJ97" i="13"/>
  <c r="AO97" i="13"/>
  <c r="Z97" i="13"/>
  <c r="AF97" i="13"/>
  <c r="AK97" i="13"/>
  <c r="AP97" i="13"/>
  <c r="AB97" i="13"/>
  <c r="AH97" i="13"/>
  <c r="AM97" i="13"/>
  <c r="AR97" i="13"/>
  <c r="AB63" i="13"/>
  <c r="AG63" i="13"/>
  <c r="AL63" i="13"/>
  <c r="AQ63" i="13"/>
  <c r="AC63" i="13"/>
  <c r="AH63" i="13"/>
  <c r="AM63" i="13"/>
  <c r="AR63" i="13"/>
  <c r="Z63" i="13"/>
  <c r="AJ63" i="13"/>
  <c r="AA63" i="13"/>
  <c r="AK63" i="13"/>
  <c r="AE63" i="13"/>
  <c r="AO63" i="13"/>
  <c r="AF63" i="13"/>
  <c r="AP63" i="13"/>
  <c r="AA92" i="13"/>
  <c r="AF92" i="13"/>
  <c r="AK92" i="13"/>
  <c r="AP92" i="13"/>
  <c r="AE92" i="13"/>
  <c r="AL92" i="13"/>
  <c r="AR92" i="13"/>
  <c r="Z92" i="13"/>
  <c r="AG92" i="13"/>
  <c r="AM92" i="13"/>
  <c r="AB92" i="13"/>
  <c r="AH92" i="13"/>
  <c r="AO92" i="13"/>
  <c r="AC92" i="13"/>
  <c r="AJ92" i="13"/>
  <c r="AQ92" i="13"/>
  <c r="AA41" i="13"/>
  <c r="AF41" i="13"/>
  <c r="AK41" i="13"/>
  <c r="AC41" i="13"/>
  <c r="AJ41" i="13"/>
  <c r="AP41" i="13"/>
  <c r="AE41" i="13"/>
  <c r="AL41" i="13"/>
  <c r="AQ41" i="13"/>
  <c r="Z41" i="13"/>
  <c r="AG41" i="13"/>
  <c r="AM41" i="13"/>
  <c r="AR41" i="13"/>
  <c r="AB41" i="13"/>
  <c r="AH41" i="13"/>
  <c r="AO41" i="13"/>
  <c r="Z121" i="13"/>
  <c r="AE121" i="13"/>
  <c r="AJ121" i="13"/>
  <c r="AO121" i="13"/>
  <c r="AA121" i="13"/>
  <c r="AF121" i="13"/>
  <c r="AK121" i="13"/>
  <c r="AP121" i="13"/>
  <c r="AB121" i="13"/>
  <c r="AG121" i="13"/>
  <c r="AL121" i="13"/>
  <c r="AQ121" i="13"/>
  <c r="AM121" i="13"/>
  <c r="AR121" i="13"/>
  <c r="AC121" i="13"/>
  <c r="AH121" i="13"/>
  <c r="AA59" i="13"/>
  <c r="AF59" i="13"/>
  <c r="AK59" i="13"/>
  <c r="AP59" i="13"/>
  <c r="AB59" i="13"/>
  <c r="AG59" i="13"/>
  <c r="AL59" i="13"/>
  <c r="AQ59" i="13"/>
  <c r="AC59" i="13"/>
  <c r="AH59" i="13"/>
  <c r="AM59" i="13"/>
  <c r="AR59" i="13"/>
  <c r="AJ59" i="13"/>
  <c r="AO59" i="13"/>
  <c r="Z59" i="13"/>
  <c r="AE59" i="13"/>
  <c r="AC31" i="13"/>
  <c r="AH31" i="13"/>
  <c r="AM31" i="13"/>
  <c r="AR31" i="13"/>
  <c r="AA31" i="13"/>
  <c r="AF31" i="13"/>
  <c r="AK31" i="13"/>
  <c r="AP31" i="13"/>
  <c r="AE31" i="13"/>
  <c r="AO31" i="13"/>
  <c r="AG31" i="13"/>
  <c r="AQ31" i="13"/>
  <c r="Z31" i="13"/>
  <c r="D31" i="8" s="1"/>
  <c r="AJ31" i="13"/>
  <c r="AB31" i="13"/>
  <c r="AL31" i="13"/>
  <c r="AB124" i="13"/>
  <c r="AG124" i="13"/>
  <c r="AL124" i="13"/>
  <c r="AQ124" i="13"/>
  <c r="Z124" i="13"/>
  <c r="AE124" i="13"/>
  <c r="AJ124" i="13"/>
  <c r="AO124" i="13"/>
  <c r="AF124" i="13"/>
  <c r="AP124" i="13"/>
  <c r="AH124" i="13"/>
  <c r="AR124" i="13"/>
  <c r="AA124" i="13"/>
  <c r="AK124" i="13"/>
  <c r="AC124" i="13"/>
  <c r="AM124" i="13"/>
  <c r="AB126" i="13"/>
  <c r="AG126" i="13"/>
  <c r="AL126" i="13"/>
  <c r="AQ126" i="13"/>
  <c r="Z126" i="13"/>
  <c r="AF126" i="13"/>
  <c r="AM126" i="13"/>
  <c r="AA126" i="13"/>
  <c r="AH126" i="13"/>
  <c r="AO126" i="13"/>
  <c r="AC126" i="13"/>
  <c r="AJ126" i="13"/>
  <c r="AP126" i="13"/>
  <c r="AE126" i="13"/>
  <c r="AK126" i="13"/>
  <c r="AR126" i="13"/>
  <c r="AB145" i="13"/>
  <c r="AG145" i="13"/>
  <c r="AL145" i="13"/>
  <c r="AQ145" i="13"/>
  <c r="Z145" i="13"/>
  <c r="AE145" i="13"/>
  <c r="AJ145" i="13"/>
  <c r="AO145" i="13"/>
  <c r="AF145" i="13"/>
  <c r="AP145" i="13"/>
  <c r="AH145" i="13"/>
  <c r="AR145" i="13"/>
  <c r="AA145" i="13"/>
  <c r="AK145" i="13"/>
  <c r="AC145" i="13"/>
  <c r="AM145" i="13"/>
  <c r="AB82" i="13"/>
  <c r="AG82" i="13"/>
  <c r="AL82" i="13"/>
  <c r="AQ82" i="13"/>
  <c r="AA82" i="13"/>
  <c r="AH82" i="13"/>
  <c r="AO82" i="13"/>
  <c r="AC82" i="13"/>
  <c r="AJ82" i="13"/>
  <c r="AP82" i="13"/>
  <c r="AE82" i="13"/>
  <c r="AK82" i="13"/>
  <c r="AR82" i="13"/>
  <c r="Z82" i="13"/>
  <c r="AF82" i="13"/>
  <c r="AM82" i="13"/>
  <c r="AB49" i="13"/>
  <c r="AG49" i="13"/>
  <c r="AL49" i="13"/>
  <c r="AQ49" i="13"/>
  <c r="Z49" i="13"/>
  <c r="AE49" i="13"/>
  <c r="AJ49" i="13"/>
  <c r="AO49" i="13"/>
  <c r="AA49" i="13"/>
  <c r="AK49" i="13"/>
  <c r="AC49" i="13"/>
  <c r="AM49" i="13"/>
  <c r="AF49" i="13"/>
  <c r="AP49" i="13"/>
  <c r="AH49" i="13"/>
  <c r="AR49" i="13"/>
  <c r="Z163" i="13"/>
  <c r="AE163" i="13"/>
  <c r="AJ163" i="13"/>
  <c r="AO163" i="13"/>
  <c r="AC163" i="13"/>
  <c r="AK163" i="13"/>
  <c r="AQ163" i="13"/>
  <c r="AF163" i="13"/>
  <c r="AL163" i="13"/>
  <c r="AR163" i="13"/>
  <c r="AA163" i="13"/>
  <c r="AG163" i="13"/>
  <c r="AM163" i="13"/>
  <c r="AB163" i="13"/>
  <c r="AH163" i="13"/>
  <c r="AP163" i="13"/>
  <c r="Z35" i="13"/>
  <c r="AE35" i="13"/>
  <c r="AJ35" i="13"/>
  <c r="AO35" i="13"/>
  <c r="AA35" i="13"/>
  <c r="AF35" i="13"/>
  <c r="AK35" i="13"/>
  <c r="AP35" i="13"/>
  <c r="AC35" i="13"/>
  <c r="AH35" i="13"/>
  <c r="AM35" i="13"/>
  <c r="AR35" i="13"/>
  <c r="AL35" i="13"/>
  <c r="AQ35" i="13"/>
  <c r="AB35" i="13"/>
  <c r="AG35" i="13"/>
  <c r="AB120" i="13"/>
  <c r="AG120" i="13"/>
  <c r="AL120" i="13"/>
  <c r="AQ120" i="13"/>
  <c r="AC120" i="13"/>
  <c r="AH120" i="13"/>
  <c r="AM120" i="13"/>
  <c r="AR120" i="13"/>
  <c r="Z120" i="13"/>
  <c r="AE120" i="13"/>
  <c r="AJ120" i="13"/>
  <c r="AO120" i="13"/>
  <c r="AA120" i="13"/>
  <c r="AF120" i="13"/>
  <c r="AK120" i="13"/>
  <c r="AP120" i="13"/>
  <c r="Z117" i="13"/>
  <c r="AE117" i="13"/>
  <c r="AJ117" i="13"/>
  <c r="AO117" i="13"/>
  <c r="AA117" i="13"/>
  <c r="AF117" i="13"/>
  <c r="AK117" i="13"/>
  <c r="AP117" i="13"/>
  <c r="AB117" i="13"/>
  <c r="AG117" i="13"/>
  <c r="AL117" i="13"/>
  <c r="AQ117" i="13"/>
  <c r="AM117" i="13"/>
  <c r="AR117" i="13"/>
  <c r="AC117" i="13"/>
  <c r="AH117" i="13"/>
  <c r="AB136" i="13"/>
  <c r="AG136" i="13"/>
  <c r="AL136" i="13"/>
  <c r="AQ136" i="13"/>
  <c r="Z136" i="13"/>
  <c r="AF136" i="13"/>
  <c r="AM136" i="13"/>
  <c r="AA136" i="13"/>
  <c r="AH136" i="13"/>
  <c r="AO136" i="13"/>
  <c r="AC136" i="13"/>
  <c r="AJ136" i="13"/>
  <c r="AP136" i="13"/>
  <c r="AE136" i="13"/>
  <c r="AK136" i="13"/>
  <c r="AR136" i="13"/>
  <c r="AB80" i="13"/>
  <c r="AG80" i="13"/>
  <c r="AL80" i="13"/>
  <c r="AQ80" i="13"/>
  <c r="AA80" i="13"/>
  <c r="AH80" i="13"/>
  <c r="AO80" i="13"/>
  <c r="AC80" i="13"/>
  <c r="AJ80" i="13"/>
  <c r="AP80" i="13"/>
  <c r="AE80" i="13"/>
  <c r="AK80" i="13"/>
  <c r="AR80" i="13"/>
  <c r="Z80" i="13"/>
  <c r="AF80" i="13"/>
  <c r="AM80" i="13"/>
  <c r="Z167" i="13"/>
  <c r="AE167" i="13"/>
  <c r="AJ167" i="13"/>
  <c r="AO167" i="13"/>
  <c r="AC167" i="13"/>
  <c r="AK167" i="13"/>
  <c r="AQ167" i="13"/>
  <c r="AF167" i="13"/>
  <c r="AL167" i="13"/>
  <c r="AR167" i="13"/>
  <c r="AA167" i="13"/>
  <c r="AG167" i="13"/>
  <c r="AM167" i="13"/>
  <c r="AB167" i="13"/>
  <c r="AH167" i="13"/>
  <c r="AP167" i="13"/>
  <c r="AC91" i="13"/>
  <c r="AH91" i="13"/>
  <c r="AM91" i="13"/>
  <c r="AR91" i="13"/>
  <c r="AA91" i="13"/>
  <c r="AG91" i="13"/>
  <c r="AO91" i="13"/>
  <c r="AB91" i="13"/>
  <c r="AJ91" i="13"/>
  <c r="AP91" i="13"/>
  <c r="AE91" i="13"/>
  <c r="AK91" i="13"/>
  <c r="AQ91" i="13"/>
  <c r="Z91" i="13"/>
  <c r="AF91" i="13"/>
  <c r="AL91" i="13"/>
  <c r="AC60" i="13"/>
  <c r="AH60" i="13"/>
  <c r="AM60" i="13"/>
  <c r="AR60" i="13"/>
  <c r="Z60" i="13"/>
  <c r="AE60" i="13"/>
  <c r="AJ60" i="13"/>
  <c r="AO60" i="13"/>
  <c r="AA60" i="13"/>
  <c r="AF60" i="13"/>
  <c r="AK60" i="13"/>
  <c r="AP60" i="13"/>
  <c r="AB60" i="13"/>
  <c r="AG60" i="13"/>
  <c r="AL60" i="13"/>
  <c r="AQ60" i="13"/>
  <c r="AA110" i="13"/>
  <c r="AF110" i="13"/>
  <c r="AK110" i="13"/>
  <c r="AP110" i="13"/>
  <c r="AB110" i="13"/>
  <c r="AG110" i="13"/>
  <c r="AL110" i="13"/>
  <c r="AQ110" i="13"/>
  <c r="AC110" i="13"/>
  <c r="AH110" i="13"/>
  <c r="AM110" i="13"/>
  <c r="AR110" i="13"/>
  <c r="Z110" i="13"/>
  <c r="O110" i="15" s="1"/>
  <c r="AE110" i="13"/>
  <c r="P110" i="15" s="1"/>
  <c r="AJ110" i="13"/>
  <c r="S110" i="15" s="1"/>
  <c r="AO110" i="13"/>
  <c r="AC93" i="13"/>
  <c r="AH93" i="13"/>
  <c r="AM93" i="13"/>
  <c r="AR93" i="13"/>
  <c r="AA93" i="13"/>
  <c r="AG93" i="13"/>
  <c r="AO93" i="13"/>
  <c r="AB93" i="13"/>
  <c r="AJ93" i="13"/>
  <c r="AP93" i="13"/>
  <c r="AE93" i="13"/>
  <c r="AK93" i="13"/>
  <c r="AQ93" i="13"/>
  <c r="Z93" i="13"/>
  <c r="AF93" i="13"/>
  <c r="AL93" i="13"/>
  <c r="AA55" i="13"/>
  <c r="AF55" i="13"/>
  <c r="AK55" i="13"/>
  <c r="AP55" i="13"/>
  <c r="AB55" i="13"/>
  <c r="AG55" i="13"/>
  <c r="AL55" i="13"/>
  <c r="AQ55" i="13"/>
  <c r="AC55" i="13"/>
  <c r="AH55" i="13"/>
  <c r="AM55" i="13"/>
  <c r="AR55" i="13"/>
  <c r="Z55" i="13"/>
  <c r="O55" i="15" s="1"/>
  <c r="AE55" i="13"/>
  <c r="P55" i="15" s="1"/>
  <c r="AJ55" i="13"/>
  <c r="S55" i="15" s="1"/>
  <c r="AO55" i="13"/>
  <c r="AA26" i="13"/>
  <c r="AF26" i="13"/>
  <c r="AK26" i="13"/>
  <c r="AP26" i="13"/>
  <c r="AB26" i="13"/>
  <c r="AG26" i="13"/>
  <c r="AL26" i="13"/>
  <c r="AQ26" i="13"/>
  <c r="AC26" i="13"/>
  <c r="AH26" i="13"/>
  <c r="AM26" i="13"/>
  <c r="AR26" i="13"/>
  <c r="Z26" i="13"/>
  <c r="D26" i="8" s="1"/>
  <c r="AE26" i="13"/>
  <c r="AJ26" i="13"/>
  <c r="AO26" i="13"/>
  <c r="AB168" i="13"/>
  <c r="AG168" i="13"/>
  <c r="AL168" i="13"/>
  <c r="AQ168" i="13"/>
  <c r="Z168" i="13"/>
  <c r="AF168" i="13"/>
  <c r="AM168" i="13"/>
  <c r="AA168" i="13"/>
  <c r="AH168" i="13"/>
  <c r="AO168" i="13"/>
  <c r="AC168" i="13"/>
  <c r="AJ168" i="13"/>
  <c r="AP168" i="13"/>
  <c r="AE168" i="13"/>
  <c r="AK168" i="13"/>
  <c r="AR168" i="13"/>
  <c r="AA43" i="13"/>
  <c r="AF43" i="13"/>
  <c r="AK43" i="13"/>
  <c r="AP43" i="13"/>
  <c r="AB43" i="13"/>
  <c r="AG43" i="13"/>
  <c r="AL43" i="13"/>
  <c r="AQ43" i="13"/>
  <c r="AC43" i="13"/>
  <c r="AH43" i="13"/>
  <c r="AM43" i="13"/>
  <c r="AR43" i="13"/>
  <c r="Z43" i="13"/>
  <c r="O43" i="15" s="1"/>
  <c r="AE43" i="13"/>
  <c r="P43" i="15" s="1"/>
  <c r="AJ43" i="13"/>
  <c r="S43" i="15" s="1"/>
  <c r="AO43" i="13"/>
  <c r="AC29" i="13"/>
  <c r="AH29" i="13"/>
  <c r="AM29" i="13"/>
  <c r="AR29" i="13"/>
  <c r="AA29" i="13"/>
  <c r="AF29" i="13"/>
  <c r="AK29" i="13"/>
  <c r="AP29" i="13"/>
  <c r="AB29" i="13"/>
  <c r="AG29" i="13"/>
  <c r="AL29" i="13"/>
  <c r="AQ29" i="13"/>
  <c r="AJ29" i="13"/>
  <c r="AO29" i="13"/>
  <c r="Z29" i="13"/>
  <c r="AE29" i="13"/>
  <c r="AB142" i="13"/>
  <c r="AG142" i="13"/>
  <c r="AL142" i="13"/>
  <c r="AQ142" i="13"/>
  <c r="Z142" i="13"/>
  <c r="AF142" i="13"/>
  <c r="AM142" i="13"/>
  <c r="AA142" i="13"/>
  <c r="AH142" i="13"/>
  <c r="AO142" i="13"/>
  <c r="AC142" i="13"/>
  <c r="AJ142" i="13"/>
  <c r="AP142" i="13"/>
  <c r="AE142" i="13"/>
  <c r="AK142" i="13"/>
  <c r="AR142" i="13"/>
  <c r="Z148" i="13"/>
  <c r="AE148" i="13"/>
  <c r="AJ148" i="13"/>
  <c r="AO148" i="13"/>
  <c r="AB148" i="13"/>
  <c r="AG148" i="13"/>
  <c r="AL148" i="13"/>
  <c r="AQ148" i="13"/>
  <c r="AA148" i="13"/>
  <c r="AK148" i="13"/>
  <c r="AC148" i="13"/>
  <c r="AM148" i="13"/>
  <c r="AF148" i="13"/>
  <c r="AP148" i="13"/>
  <c r="AH148" i="13"/>
  <c r="AR148" i="13"/>
  <c r="AB105" i="13"/>
  <c r="AG105" i="13"/>
  <c r="AL105" i="13"/>
  <c r="AQ105" i="13"/>
  <c r="AA105" i="13"/>
  <c r="AH105" i="13"/>
  <c r="AO105" i="13"/>
  <c r="AC105" i="13"/>
  <c r="AJ105" i="13"/>
  <c r="AP105" i="13"/>
  <c r="AE105" i="13"/>
  <c r="AK105" i="13"/>
  <c r="AR105" i="13"/>
  <c r="Z105" i="13"/>
  <c r="AF105" i="13"/>
  <c r="AM105" i="13"/>
  <c r="AB160" i="13"/>
  <c r="AG160" i="13"/>
  <c r="AL160" i="13"/>
  <c r="AQ160" i="13"/>
  <c r="Z160" i="13"/>
  <c r="AF160" i="13"/>
  <c r="AM160" i="13"/>
  <c r="AA160" i="13"/>
  <c r="AH160" i="13"/>
  <c r="AO160" i="13"/>
  <c r="AC160" i="13"/>
  <c r="AJ160" i="13"/>
  <c r="AP160" i="13"/>
  <c r="AE160" i="13"/>
  <c r="P160" i="15" s="1"/>
  <c r="AK160" i="13"/>
  <c r="AR160" i="13"/>
  <c r="Z125" i="13"/>
  <c r="AE125" i="13"/>
  <c r="AJ125" i="13"/>
  <c r="AO125" i="13"/>
  <c r="AB125" i="13"/>
  <c r="AG125" i="13"/>
  <c r="AL125" i="13"/>
  <c r="AQ125" i="13"/>
  <c r="AA125" i="13"/>
  <c r="AK125" i="13"/>
  <c r="AC125" i="13"/>
  <c r="AM125" i="13"/>
  <c r="AF125" i="13"/>
  <c r="AP125" i="13"/>
  <c r="AH125" i="13"/>
  <c r="AR125" i="13"/>
  <c r="AC72" i="13"/>
  <c r="AH72" i="13"/>
  <c r="AM72" i="13"/>
  <c r="AR72" i="13"/>
  <c r="Z72" i="13"/>
  <c r="AE72" i="13"/>
  <c r="AJ72" i="13"/>
  <c r="AO72" i="13"/>
  <c r="AB72" i="13"/>
  <c r="AG72" i="13"/>
  <c r="AL72" i="13"/>
  <c r="AQ72" i="13"/>
  <c r="AP72" i="13"/>
  <c r="AA72" i="13"/>
  <c r="AF72" i="13"/>
  <c r="AK72" i="13"/>
  <c r="Z131" i="13"/>
  <c r="AE131" i="13"/>
  <c r="AJ131" i="13"/>
  <c r="AO131" i="13"/>
  <c r="AC131" i="13"/>
  <c r="AK131" i="13"/>
  <c r="AQ131" i="13"/>
  <c r="AF131" i="13"/>
  <c r="AL131" i="13"/>
  <c r="AR131" i="13"/>
  <c r="AA131" i="13"/>
  <c r="AG131" i="13"/>
  <c r="AM131" i="13"/>
  <c r="AB131" i="13"/>
  <c r="AH131" i="13"/>
  <c r="AP131" i="13"/>
  <c r="AC58" i="13"/>
  <c r="AH58" i="13"/>
  <c r="AM58" i="13"/>
  <c r="AR58" i="13"/>
  <c r="Z58" i="13"/>
  <c r="AE58" i="13"/>
  <c r="AJ58" i="13"/>
  <c r="AO58" i="13"/>
  <c r="AA58" i="13"/>
  <c r="AF58" i="13"/>
  <c r="AK58" i="13"/>
  <c r="AP58" i="13"/>
  <c r="AB58" i="13"/>
  <c r="AG58" i="13"/>
  <c r="AL58" i="13"/>
  <c r="AQ58" i="13"/>
  <c r="AC62" i="13"/>
  <c r="AH62" i="13"/>
  <c r="AM62" i="13"/>
  <c r="AR62" i="13"/>
  <c r="Z62" i="13"/>
  <c r="AE62" i="13"/>
  <c r="AJ62" i="13"/>
  <c r="AO62" i="13"/>
  <c r="AA62" i="13"/>
  <c r="AF62" i="13"/>
  <c r="AK62" i="13"/>
  <c r="AP62" i="13"/>
  <c r="AB62" i="13"/>
  <c r="AG62" i="13"/>
  <c r="AL62" i="13"/>
  <c r="AQ62" i="13"/>
  <c r="AB138" i="13"/>
  <c r="AG138" i="13"/>
  <c r="AL138" i="13"/>
  <c r="AQ138" i="13"/>
  <c r="Z138" i="13"/>
  <c r="AF138" i="13"/>
  <c r="AM138" i="13"/>
  <c r="AA138" i="13"/>
  <c r="AH138" i="13"/>
  <c r="AO138" i="13"/>
  <c r="AC138" i="13"/>
  <c r="AJ138" i="13"/>
  <c r="AP138" i="13"/>
  <c r="AE138" i="13"/>
  <c r="AK138" i="13"/>
  <c r="AR138" i="13"/>
  <c r="Z159" i="13"/>
  <c r="AE159" i="13"/>
  <c r="AJ159" i="13"/>
  <c r="AO159" i="13"/>
  <c r="AC159" i="13"/>
  <c r="AK159" i="13"/>
  <c r="AQ159" i="13"/>
  <c r="AF159" i="13"/>
  <c r="AL159" i="13"/>
  <c r="AR159" i="13"/>
  <c r="AA159" i="13"/>
  <c r="AG159" i="13"/>
  <c r="AM159" i="13"/>
  <c r="AB159" i="13"/>
  <c r="AH159" i="13"/>
  <c r="AP159" i="13"/>
  <c r="AB118" i="13"/>
  <c r="AG118" i="13"/>
  <c r="AL118" i="13"/>
  <c r="AQ118" i="13"/>
  <c r="AC118" i="13"/>
  <c r="AH118" i="13"/>
  <c r="AM118" i="13"/>
  <c r="AR118" i="13"/>
  <c r="Z118" i="13"/>
  <c r="AE118" i="13"/>
  <c r="AJ118" i="13"/>
  <c r="AO118" i="13"/>
  <c r="AA118" i="13"/>
  <c r="AF118" i="13"/>
  <c r="AK118" i="13"/>
  <c r="AP118" i="13"/>
  <c r="AC115" i="13"/>
  <c r="AH115" i="13"/>
  <c r="AM115" i="13"/>
  <c r="AR115" i="13"/>
  <c r="Z115" i="13"/>
  <c r="AE115" i="13"/>
  <c r="AJ115" i="13"/>
  <c r="AO115" i="13"/>
  <c r="AA115" i="13"/>
  <c r="AF115" i="13"/>
  <c r="AK115" i="13"/>
  <c r="AP115" i="13"/>
  <c r="AB115" i="13"/>
  <c r="AG115" i="13"/>
  <c r="AL115" i="13"/>
  <c r="AQ115" i="13"/>
  <c r="AB36" i="13"/>
  <c r="AG36" i="13"/>
  <c r="AL36" i="13"/>
  <c r="AQ36" i="13"/>
  <c r="AC36" i="13"/>
  <c r="AH36" i="13"/>
  <c r="AM36" i="13"/>
  <c r="AR36" i="13"/>
  <c r="AA36" i="13"/>
  <c r="AF36" i="13"/>
  <c r="AK36" i="13"/>
  <c r="AP36" i="13"/>
  <c r="Z36" i="13"/>
  <c r="AE36" i="13"/>
  <c r="AJ36" i="13"/>
  <c r="AO36" i="13"/>
  <c r="AB162" i="13"/>
  <c r="AG162" i="13"/>
  <c r="AL162" i="13"/>
  <c r="AQ162" i="13"/>
  <c r="Z162" i="13"/>
  <c r="AF162" i="13"/>
  <c r="AM162" i="13"/>
  <c r="AA162" i="13"/>
  <c r="AH162" i="13"/>
  <c r="AO162" i="13"/>
  <c r="AC162" i="13"/>
  <c r="AJ162" i="13"/>
  <c r="AP162" i="13"/>
  <c r="AE162" i="13"/>
  <c r="AK162" i="13"/>
  <c r="AR162" i="13"/>
  <c r="Z81" i="13"/>
  <c r="AE81" i="13"/>
  <c r="AJ81" i="13"/>
  <c r="AO81" i="13"/>
  <c r="AF81" i="13"/>
  <c r="AL81" i="13"/>
  <c r="AR81" i="13"/>
  <c r="AA81" i="13"/>
  <c r="AG81" i="13"/>
  <c r="AM81" i="13"/>
  <c r="AB81" i="13"/>
  <c r="AH81" i="13"/>
  <c r="AP81" i="13"/>
  <c r="AC81" i="13"/>
  <c r="AK81" i="13"/>
  <c r="AQ81" i="13"/>
  <c r="AC27" i="13"/>
  <c r="AH27" i="13"/>
  <c r="AM27" i="13"/>
  <c r="AR27" i="13"/>
  <c r="Z27" i="13"/>
  <c r="AE27" i="13"/>
  <c r="AJ27" i="13"/>
  <c r="AO27" i="13"/>
  <c r="AA27" i="13"/>
  <c r="AF27" i="13"/>
  <c r="AK27" i="13"/>
  <c r="AP27" i="13"/>
  <c r="AB27" i="13"/>
  <c r="AG27" i="13"/>
  <c r="AL27" i="13"/>
  <c r="AQ27" i="13"/>
  <c r="Z119" i="13"/>
  <c r="AE119" i="13"/>
  <c r="AJ119" i="13"/>
  <c r="AO119" i="13"/>
  <c r="AA119" i="13"/>
  <c r="AF119" i="13"/>
  <c r="AK119" i="13"/>
  <c r="AP119" i="13"/>
  <c r="AB119" i="13"/>
  <c r="AG119" i="13"/>
  <c r="AL119" i="13"/>
  <c r="AQ119" i="13"/>
  <c r="AM119" i="13"/>
  <c r="AR119" i="13"/>
  <c r="AC119" i="13"/>
  <c r="AH119" i="13"/>
  <c r="AC42" i="13"/>
  <c r="AH42" i="13"/>
  <c r="AM42" i="13"/>
  <c r="AR42" i="13"/>
  <c r="Z42" i="13"/>
  <c r="AE42" i="13"/>
  <c r="AJ42" i="13"/>
  <c r="AO42" i="13"/>
  <c r="AA42" i="13"/>
  <c r="AF42" i="13"/>
  <c r="AK42" i="13"/>
  <c r="AP42" i="13"/>
  <c r="AB42" i="13"/>
  <c r="AG42" i="13"/>
  <c r="AL42" i="13"/>
  <c r="AQ42" i="13"/>
  <c r="DY140" i="1"/>
  <c r="DR140" i="1"/>
  <c r="CF309" i="2"/>
  <c r="CI309" i="2"/>
  <c r="CE309" i="2"/>
  <c r="CL309" i="2" s="1"/>
  <c r="CH309" i="2"/>
  <c r="CO309" i="2" s="1"/>
  <c r="CG309" i="2"/>
  <c r="CN309" i="2" s="1"/>
  <c r="BU309" i="2"/>
  <c r="BQ309" i="2"/>
  <c r="CD309" i="2"/>
  <c r="CK309" i="2" s="1"/>
  <c r="BS309" i="2"/>
  <c r="BZ309" i="2" s="1"/>
  <c r="BL309" i="2"/>
  <c r="BR309" i="2"/>
  <c r="BK309" i="2"/>
  <c r="BT309" i="2"/>
  <c r="CA309" i="2" s="1"/>
  <c r="BP309" i="2"/>
  <c r="BW309" i="2" s="1"/>
  <c r="BN309" i="2"/>
  <c r="BJ309" i="2"/>
  <c r="BM309" i="2"/>
  <c r="BI309" i="2"/>
  <c r="CF351" i="2"/>
  <c r="CI351" i="2"/>
  <c r="CP351" i="2" s="1"/>
  <c r="CE351" i="2"/>
  <c r="CD351" i="2"/>
  <c r="CK351" i="2" s="1"/>
  <c r="BU351" i="2"/>
  <c r="CB351" i="2" s="1"/>
  <c r="R351" i="3" s="1"/>
  <c r="BQ351" i="2"/>
  <c r="CH351" i="2"/>
  <c r="CG351" i="2"/>
  <c r="CN351" i="2" s="1"/>
  <c r="BR351" i="2"/>
  <c r="BL351" i="2"/>
  <c r="BP351" i="2"/>
  <c r="BW351" i="2" s="1"/>
  <c r="BK351" i="2"/>
  <c r="BT351" i="2"/>
  <c r="BN351" i="2"/>
  <c r="BJ351" i="2"/>
  <c r="BS351" i="2"/>
  <c r="BI351" i="2"/>
  <c r="BM351" i="2"/>
  <c r="DY263" i="1"/>
  <c r="DR263" i="1"/>
  <c r="CH192" i="2"/>
  <c r="CO192" i="2" s="1"/>
  <c r="CD192" i="2"/>
  <c r="CK192" i="2" s="1"/>
  <c r="CG192" i="2"/>
  <c r="CI192" i="2"/>
  <c r="CP192" i="2" s="1"/>
  <c r="CF192" i="2"/>
  <c r="CM192" i="2" s="1"/>
  <c r="CE192" i="2"/>
  <c r="CL192" i="2" s="1"/>
  <c r="BU192" i="2"/>
  <c r="CB192" i="2" s="1"/>
  <c r="BQ192" i="2"/>
  <c r="BX192" i="2" s="1"/>
  <c r="BN192" i="2"/>
  <c r="BJ192" i="2"/>
  <c r="BR192" i="2"/>
  <c r="BT192" i="2"/>
  <c r="BP192" i="2"/>
  <c r="BW192" i="2" s="1"/>
  <c r="BM192" i="2"/>
  <c r="BI192" i="2"/>
  <c r="BS192" i="2"/>
  <c r="BZ192" i="2" s="1"/>
  <c r="BL192" i="2"/>
  <c r="BK192" i="2"/>
  <c r="CH217" i="2"/>
  <c r="CO217" i="2" s="1"/>
  <c r="CD217" i="2"/>
  <c r="CK217" i="2" s="1"/>
  <c r="CG217" i="2"/>
  <c r="CI217" i="2"/>
  <c r="CF217" i="2"/>
  <c r="CM217" i="2" s="1"/>
  <c r="CE217" i="2"/>
  <c r="CL217" i="2" s="1"/>
  <c r="BU217" i="2"/>
  <c r="BQ217" i="2"/>
  <c r="BN217" i="2"/>
  <c r="BJ217" i="2"/>
  <c r="BT217" i="2"/>
  <c r="CA217" i="2" s="1"/>
  <c r="BP217" i="2"/>
  <c r="BW217" i="2" s="1"/>
  <c r="BM217" i="2"/>
  <c r="BI217" i="2"/>
  <c r="CB217" i="2"/>
  <c r="R217" i="3" s="1"/>
  <c r="BS217" i="2"/>
  <c r="BL217" i="2"/>
  <c r="BR217" i="2"/>
  <c r="BY217" i="2" s="1"/>
  <c r="BK217" i="2"/>
  <c r="CH42" i="2"/>
  <c r="CO42" i="2" s="1"/>
  <c r="CD42" i="2"/>
  <c r="CK42" i="2" s="1"/>
  <c r="CG42" i="2"/>
  <c r="CI42" i="2"/>
  <c r="CP42" i="2" s="1"/>
  <c r="CF42" i="2"/>
  <c r="CM42" i="2" s="1"/>
  <c r="BU42" i="2"/>
  <c r="CB42" i="2" s="1"/>
  <c r="R42" i="3" s="1"/>
  <c r="BQ42" i="2"/>
  <c r="BX42" i="2" s="1"/>
  <c r="BN42" i="2"/>
  <c r="BJ42" i="2"/>
  <c r="BT42" i="2"/>
  <c r="BP42" i="2"/>
  <c r="BW42" i="2" s="1"/>
  <c r="BM42" i="2"/>
  <c r="BI42" i="2"/>
  <c r="BL42" i="2"/>
  <c r="CE42" i="2"/>
  <c r="BS42" i="2"/>
  <c r="BZ42" i="2" s="1"/>
  <c r="BR42" i="2"/>
  <c r="BY42" i="2" s="1"/>
  <c r="BK42" i="2"/>
  <c r="A23" i="8"/>
  <c r="A23" i="7"/>
  <c r="A23" i="6"/>
  <c r="A23" i="1"/>
  <c r="A23" i="5"/>
  <c r="A23" i="4"/>
  <c r="A23" i="3"/>
  <c r="A70" i="5"/>
  <c r="A70" i="4"/>
  <c r="A70" i="3"/>
  <c r="A70" i="8"/>
  <c r="A70" i="7"/>
  <c r="A70" i="6"/>
  <c r="A70" i="1"/>
  <c r="A23" i="2"/>
  <c r="CH30" i="2"/>
  <c r="CD30" i="2"/>
  <c r="CG30" i="2"/>
  <c r="CI30" i="2"/>
  <c r="CF30" i="2"/>
  <c r="BU30" i="2"/>
  <c r="CB30" i="2" s="1"/>
  <c r="BQ30" i="2"/>
  <c r="BN30" i="2"/>
  <c r="BJ30" i="2"/>
  <c r="BT30" i="2"/>
  <c r="BP30" i="2"/>
  <c r="BW30" i="2" s="1"/>
  <c r="M30" i="3" s="1"/>
  <c r="BM30" i="2"/>
  <c r="BI30" i="2"/>
  <c r="CE30" i="2"/>
  <c r="CL30" i="2" s="1"/>
  <c r="BS30" i="2"/>
  <c r="BZ30" i="2" s="1"/>
  <c r="BL30" i="2"/>
  <c r="BR30" i="2"/>
  <c r="BY30" i="2" s="1"/>
  <c r="BK30" i="2"/>
  <c r="CH237" i="2"/>
  <c r="CD237" i="2"/>
  <c r="CK237" i="2" s="1"/>
  <c r="CG237" i="2"/>
  <c r="CI237" i="2"/>
  <c r="CP237" i="2" s="1"/>
  <c r="BS237" i="2"/>
  <c r="CF237" i="2"/>
  <c r="CM237" i="2" s="1"/>
  <c r="CE237" i="2"/>
  <c r="BR237" i="2"/>
  <c r="BN237" i="2"/>
  <c r="BJ237" i="2"/>
  <c r="BQ237" i="2"/>
  <c r="BX237" i="2" s="1"/>
  <c r="BM237" i="2"/>
  <c r="BI237" i="2"/>
  <c r="BU237" i="2"/>
  <c r="BP237" i="2"/>
  <c r="BL237" i="2"/>
  <c r="BT237" i="2"/>
  <c r="CA237" i="2" s="1"/>
  <c r="BK237" i="2"/>
  <c r="CH111" i="2"/>
  <c r="CD111" i="2"/>
  <c r="CG111" i="2"/>
  <c r="CI111" i="2"/>
  <c r="CF111" i="2"/>
  <c r="CM111" i="2" s="1"/>
  <c r="BU111" i="2"/>
  <c r="BQ111" i="2"/>
  <c r="BN111" i="2"/>
  <c r="BJ111" i="2"/>
  <c r="CB111" i="2"/>
  <c r="BT111" i="2"/>
  <c r="CA111" i="2" s="1"/>
  <c r="BP111" i="2"/>
  <c r="BW111" i="2" s="1"/>
  <c r="BM111" i="2"/>
  <c r="BI111" i="2"/>
  <c r="CP111" i="2"/>
  <c r="CE111" i="2"/>
  <c r="CL111" i="2" s="1"/>
  <c r="BS111" i="2"/>
  <c r="BZ111" i="2" s="1"/>
  <c r="BL111" i="2"/>
  <c r="BR111" i="2"/>
  <c r="BK111" i="2"/>
  <c r="CH350" i="2"/>
  <c r="CO350" i="2" s="1"/>
  <c r="CD350" i="2"/>
  <c r="CK350" i="2" s="1"/>
  <c r="CG350" i="2"/>
  <c r="CN350" i="2" s="1"/>
  <c r="CI350" i="2"/>
  <c r="CP350" i="2" s="1"/>
  <c r="BS350" i="2"/>
  <c r="CF350" i="2"/>
  <c r="CM350" i="2" s="1"/>
  <c r="BR350" i="2"/>
  <c r="BN350" i="2"/>
  <c r="BJ350" i="2"/>
  <c r="BT350" i="2"/>
  <c r="BQ350" i="2"/>
  <c r="BX350" i="2" s="1"/>
  <c r="N350" i="3" s="1"/>
  <c r="BM350" i="2"/>
  <c r="BI350" i="2"/>
  <c r="CE350" i="2"/>
  <c r="BU350" i="2"/>
  <c r="BP350" i="2"/>
  <c r="BW350" i="2" s="1"/>
  <c r="BL350" i="2"/>
  <c r="BK350" i="2"/>
  <c r="CH330" i="2"/>
  <c r="CD330" i="2"/>
  <c r="CK330" i="2" s="1"/>
  <c r="CG330" i="2"/>
  <c r="CN330" i="2" s="1"/>
  <c r="CI330" i="2"/>
  <c r="BS330" i="2"/>
  <c r="CF330" i="2"/>
  <c r="CE330" i="2"/>
  <c r="CL330" i="2" s="1"/>
  <c r="BU330" i="2"/>
  <c r="CB330" i="2" s="1"/>
  <c r="BP330" i="2"/>
  <c r="BW330" i="2" s="1"/>
  <c r="M330" i="3" s="1"/>
  <c r="BN330" i="2"/>
  <c r="BJ330" i="2"/>
  <c r="BQ330" i="2"/>
  <c r="BT330" i="2"/>
  <c r="CA330" i="2" s="1"/>
  <c r="BM330" i="2"/>
  <c r="BI330" i="2"/>
  <c r="BR330" i="2"/>
  <c r="BL330" i="2"/>
  <c r="BK330" i="2"/>
  <c r="CF165" i="2"/>
  <c r="CI165" i="2"/>
  <c r="CP165" i="2" s="1"/>
  <c r="CE165" i="2"/>
  <c r="CL165" i="2" s="1"/>
  <c r="CH165" i="2"/>
  <c r="CO165" i="2" s="1"/>
  <c r="CG165" i="2"/>
  <c r="CD165" i="2"/>
  <c r="CK165" i="2" s="1"/>
  <c r="BS165" i="2"/>
  <c r="BZ165" i="2" s="1"/>
  <c r="P165" i="3" s="1"/>
  <c r="BL165" i="2"/>
  <c r="BT165" i="2"/>
  <c r="CA165" i="2" s="1"/>
  <c r="BR165" i="2"/>
  <c r="BK165" i="2"/>
  <c r="BU165" i="2"/>
  <c r="BQ165" i="2"/>
  <c r="BN165" i="2"/>
  <c r="BJ165" i="2"/>
  <c r="BP165" i="2"/>
  <c r="BW165" i="2" s="1"/>
  <c r="BI165" i="2"/>
  <c r="BM165" i="2"/>
  <c r="CH211" i="2"/>
  <c r="CO211" i="2" s="1"/>
  <c r="CD211" i="2"/>
  <c r="CG211" i="2"/>
  <c r="CN211" i="2" s="1"/>
  <c r="CF211" i="2"/>
  <c r="CM211" i="2" s="1"/>
  <c r="CE211" i="2"/>
  <c r="CL211" i="2" s="1"/>
  <c r="CI211" i="2"/>
  <c r="BU211" i="2"/>
  <c r="CB211" i="2" s="1"/>
  <c r="BQ211" i="2"/>
  <c r="BX211" i="2" s="1"/>
  <c r="BN211" i="2"/>
  <c r="BJ211" i="2"/>
  <c r="BT211" i="2"/>
  <c r="CA211" i="2" s="1"/>
  <c r="BP211" i="2"/>
  <c r="BW211" i="2" s="1"/>
  <c r="BM211" i="2"/>
  <c r="BI211" i="2"/>
  <c r="BS211" i="2"/>
  <c r="BZ211" i="2" s="1"/>
  <c r="BL211" i="2"/>
  <c r="BR211" i="2"/>
  <c r="BY211" i="2" s="1"/>
  <c r="BK211" i="2"/>
  <c r="CF327" i="2"/>
  <c r="CM327" i="2" s="1"/>
  <c r="CI327" i="2"/>
  <c r="CP327" i="2" s="1"/>
  <c r="CE327" i="2"/>
  <c r="CL327" i="2" s="1"/>
  <c r="CD327" i="2"/>
  <c r="CK327" i="2" s="1"/>
  <c r="BU327" i="2"/>
  <c r="BQ327" i="2"/>
  <c r="BX327" i="2" s="1"/>
  <c r="CH327" i="2"/>
  <c r="CO327" i="2" s="1"/>
  <c r="CG327" i="2"/>
  <c r="BR327" i="2"/>
  <c r="BY327" i="2" s="1"/>
  <c r="BL327" i="2"/>
  <c r="BS327" i="2"/>
  <c r="BZ327" i="2" s="1"/>
  <c r="BP327" i="2"/>
  <c r="BW327" i="2" s="1"/>
  <c r="BK327" i="2"/>
  <c r="BT327" i="2"/>
  <c r="CA327" i="2" s="1"/>
  <c r="BN327" i="2"/>
  <c r="BJ327" i="2"/>
  <c r="BI327" i="2"/>
  <c r="BM327" i="2"/>
  <c r="CF128" i="2"/>
  <c r="CM128" i="2" s="1"/>
  <c r="CI128" i="2"/>
  <c r="CP128" i="2" s="1"/>
  <c r="CE128" i="2"/>
  <c r="CL128" i="2" s="1"/>
  <c r="CD128" i="2"/>
  <c r="CK128" i="2" s="1"/>
  <c r="CH128" i="2"/>
  <c r="BS128" i="2"/>
  <c r="BZ128" i="2" s="1"/>
  <c r="BL128" i="2"/>
  <c r="BP128" i="2"/>
  <c r="BW128" i="2" s="1"/>
  <c r="CG128" i="2"/>
  <c r="CU128" i="2" s="1"/>
  <c r="BR128" i="2"/>
  <c r="DO128" i="2" s="1"/>
  <c r="BK128" i="2"/>
  <c r="BT128" i="2"/>
  <c r="CA128" i="2" s="1"/>
  <c r="BU128" i="2"/>
  <c r="CB128" i="2" s="1"/>
  <c r="BQ128" i="2"/>
  <c r="BN128" i="2"/>
  <c r="BJ128" i="2"/>
  <c r="BM128" i="2"/>
  <c r="BI128" i="2"/>
  <c r="CH109" i="2"/>
  <c r="CO109" i="2" s="1"/>
  <c r="CD109" i="2"/>
  <c r="CK109" i="2" s="1"/>
  <c r="CG109" i="2"/>
  <c r="CN109" i="2" s="1"/>
  <c r="CF109" i="2"/>
  <c r="CM109" i="2" s="1"/>
  <c r="CE109" i="2"/>
  <c r="BU109" i="2"/>
  <c r="BQ109" i="2"/>
  <c r="BN109" i="2"/>
  <c r="BJ109" i="2"/>
  <c r="BT109" i="2"/>
  <c r="BP109" i="2"/>
  <c r="BM109" i="2"/>
  <c r="BI109" i="2"/>
  <c r="BR109" i="2"/>
  <c r="BS109" i="2"/>
  <c r="BZ109" i="2" s="1"/>
  <c r="BL109" i="2"/>
  <c r="CL109" i="2"/>
  <c r="CI109" i="2"/>
  <c r="CP109" i="2" s="1"/>
  <c r="BK109" i="2"/>
  <c r="CH127" i="2"/>
  <c r="CO127" i="2" s="1"/>
  <c r="CD127" i="2"/>
  <c r="CK127" i="2" s="1"/>
  <c r="CG127" i="2"/>
  <c r="CN127" i="2" s="1"/>
  <c r="CI127" i="2"/>
  <c r="CP127" i="2" s="1"/>
  <c r="CF127" i="2"/>
  <c r="BU127" i="2"/>
  <c r="CB127" i="2" s="1"/>
  <c r="BQ127" i="2"/>
  <c r="BX127" i="2" s="1"/>
  <c r="BN127" i="2"/>
  <c r="BJ127" i="2"/>
  <c r="BT127" i="2"/>
  <c r="BP127" i="2"/>
  <c r="BW127" i="2" s="1"/>
  <c r="BM127" i="2"/>
  <c r="BI127" i="2"/>
  <c r="CE127" i="2"/>
  <c r="BS127" i="2"/>
  <c r="BZ127" i="2" s="1"/>
  <c r="BL127" i="2"/>
  <c r="BR127" i="2"/>
  <c r="BY127" i="2" s="1"/>
  <c r="BK127" i="2"/>
  <c r="CH231" i="2"/>
  <c r="CO231" i="2" s="1"/>
  <c r="CD231" i="2"/>
  <c r="CK231" i="2" s="1"/>
  <c r="CG231" i="2"/>
  <c r="CN231" i="2" s="1"/>
  <c r="CF231" i="2"/>
  <c r="CM231" i="2" s="1"/>
  <c r="CE231" i="2"/>
  <c r="BS231" i="2"/>
  <c r="BZ231" i="2" s="1"/>
  <c r="BQ231" i="2"/>
  <c r="BX231" i="2" s="1"/>
  <c r="BN231" i="2"/>
  <c r="BJ231" i="2"/>
  <c r="BU231" i="2"/>
  <c r="BP231" i="2"/>
  <c r="BW231" i="2" s="1"/>
  <c r="BM231" i="2"/>
  <c r="BI231" i="2"/>
  <c r="BR231" i="2"/>
  <c r="CI231" i="2"/>
  <c r="CP231" i="2" s="1"/>
  <c r="BT231" i="2"/>
  <c r="BL231" i="2"/>
  <c r="BK231" i="2"/>
  <c r="CH249" i="2"/>
  <c r="CO249" i="2" s="1"/>
  <c r="CD249" i="2"/>
  <c r="CK249" i="2" s="1"/>
  <c r="CG249" i="2"/>
  <c r="CN249" i="2" s="1"/>
  <c r="CI249" i="2"/>
  <c r="CP249" i="2" s="1"/>
  <c r="BS249" i="2"/>
  <c r="CF249" i="2"/>
  <c r="CE249" i="2"/>
  <c r="CL249" i="2" s="1"/>
  <c r="BU249" i="2"/>
  <c r="BP249" i="2"/>
  <c r="BW249" i="2" s="1"/>
  <c r="BN249" i="2"/>
  <c r="BJ249" i="2"/>
  <c r="BQ249" i="2"/>
  <c r="BT249" i="2"/>
  <c r="CA249" i="2" s="1"/>
  <c r="BM249" i="2"/>
  <c r="BI249" i="2"/>
  <c r="BR249" i="2"/>
  <c r="BL249" i="2"/>
  <c r="BK249" i="2"/>
  <c r="CF205" i="2"/>
  <c r="CM205" i="2" s="1"/>
  <c r="CI205" i="2"/>
  <c r="CE205" i="2"/>
  <c r="CH205" i="2"/>
  <c r="CO205" i="2" s="1"/>
  <c r="CG205" i="2"/>
  <c r="BS205" i="2"/>
  <c r="BZ205" i="2" s="1"/>
  <c r="P205" i="3" s="1"/>
  <c r="BL205" i="2"/>
  <c r="CD205" i="2"/>
  <c r="CK205" i="2" s="1"/>
  <c r="BR205" i="2"/>
  <c r="BY205" i="2" s="1"/>
  <c r="BK205" i="2"/>
  <c r="BT205" i="2"/>
  <c r="CA205" i="2" s="1"/>
  <c r="BU205" i="2"/>
  <c r="BQ205" i="2"/>
  <c r="BX205" i="2" s="1"/>
  <c r="BN205" i="2"/>
  <c r="BJ205" i="2"/>
  <c r="BP205" i="2"/>
  <c r="BW205" i="2" s="1"/>
  <c r="BM205" i="2"/>
  <c r="BI205" i="2"/>
  <c r="CH344" i="2"/>
  <c r="CO344" i="2" s="1"/>
  <c r="CD344" i="2"/>
  <c r="CK344" i="2" s="1"/>
  <c r="CG344" i="2"/>
  <c r="CF344" i="2"/>
  <c r="CM344" i="2" s="1"/>
  <c r="CE344" i="2"/>
  <c r="BS344" i="2"/>
  <c r="CI344" i="2"/>
  <c r="BQ344" i="2"/>
  <c r="BN344" i="2"/>
  <c r="BJ344" i="2"/>
  <c r="BU344" i="2"/>
  <c r="BP344" i="2"/>
  <c r="BW344" i="2" s="1"/>
  <c r="BM344" i="2"/>
  <c r="BI344" i="2"/>
  <c r="BR344" i="2"/>
  <c r="BX344" i="2"/>
  <c r="BT344" i="2"/>
  <c r="CA344" i="2" s="1"/>
  <c r="BL344" i="2"/>
  <c r="BK344" i="2"/>
  <c r="CH34" i="2"/>
  <c r="CO34" i="2" s="1"/>
  <c r="CD34" i="2"/>
  <c r="CG34" i="2"/>
  <c r="CN34" i="2" s="1"/>
  <c r="CI34" i="2"/>
  <c r="CF34" i="2"/>
  <c r="CM34" i="2" s="1"/>
  <c r="CE34" i="2"/>
  <c r="CL34" i="2" s="1"/>
  <c r="BU34" i="2"/>
  <c r="CB34" i="2" s="1"/>
  <c r="BQ34" i="2"/>
  <c r="BN34" i="2"/>
  <c r="BJ34" i="2"/>
  <c r="BT34" i="2"/>
  <c r="CA34" i="2" s="1"/>
  <c r="BP34" i="2"/>
  <c r="BW34" i="2" s="1"/>
  <c r="BM34" i="2"/>
  <c r="BI34" i="2"/>
  <c r="BL34" i="2"/>
  <c r="BS34" i="2"/>
  <c r="BZ34" i="2" s="1"/>
  <c r="P34" i="3" s="1"/>
  <c r="BR34" i="2"/>
  <c r="BY34" i="2" s="1"/>
  <c r="BK34" i="2"/>
  <c r="CH85" i="2"/>
  <c r="CO85" i="2" s="1"/>
  <c r="CD85" i="2"/>
  <c r="CK85" i="2" s="1"/>
  <c r="CG85" i="2"/>
  <c r="CN85" i="2" s="1"/>
  <c r="CF85" i="2"/>
  <c r="CM85" i="2" s="1"/>
  <c r="CE85" i="2"/>
  <c r="CL85" i="2" s="1"/>
  <c r="BU85" i="2"/>
  <c r="BQ85" i="2"/>
  <c r="BX85" i="2" s="1"/>
  <c r="BN85" i="2"/>
  <c r="BJ85" i="2"/>
  <c r="BR85" i="2"/>
  <c r="BY85" i="2" s="1"/>
  <c r="CI85" i="2"/>
  <c r="CP85" i="2" s="1"/>
  <c r="BT85" i="2"/>
  <c r="CA85" i="2" s="1"/>
  <c r="BP85" i="2"/>
  <c r="BW85" i="2" s="1"/>
  <c r="BM85" i="2"/>
  <c r="BI85" i="2"/>
  <c r="BS85" i="2"/>
  <c r="BL85" i="2"/>
  <c r="BK85" i="2"/>
  <c r="CH151" i="2"/>
  <c r="CO151" i="2" s="1"/>
  <c r="CD151" i="2"/>
  <c r="CG151" i="2"/>
  <c r="CI151" i="2"/>
  <c r="CP151" i="2" s="1"/>
  <c r="CF151" i="2"/>
  <c r="CE151" i="2"/>
  <c r="BU151" i="2"/>
  <c r="BQ151" i="2"/>
  <c r="BN151" i="2"/>
  <c r="BJ151" i="2"/>
  <c r="BT151" i="2"/>
  <c r="BP151" i="2"/>
  <c r="BW151" i="2" s="1"/>
  <c r="M151" i="3" s="1"/>
  <c r="BM151" i="2"/>
  <c r="BI151" i="2"/>
  <c r="BS151" i="2"/>
  <c r="BZ151" i="2" s="1"/>
  <c r="BL151" i="2"/>
  <c r="BR151" i="2"/>
  <c r="BY151" i="2" s="1"/>
  <c r="BK151" i="2"/>
  <c r="CF65" i="2"/>
  <c r="CI65" i="2"/>
  <c r="CE65" i="2"/>
  <c r="CD65" i="2"/>
  <c r="CK65" i="2" s="1"/>
  <c r="CH65" i="2"/>
  <c r="BS65" i="2"/>
  <c r="BZ65" i="2" s="1"/>
  <c r="BL65" i="2"/>
  <c r="BR65" i="2"/>
  <c r="BY65" i="2" s="1"/>
  <c r="BK65" i="2"/>
  <c r="BN65" i="2"/>
  <c r="BT65" i="2"/>
  <c r="CG65" i="2"/>
  <c r="CN65" i="2" s="1"/>
  <c r="BU65" i="2"/>
  <c r="CB65" i="2" s="1"/>
  <c r="BQ65" i="2"/>
  <c r="BJ65" i="2"/>
  <c r="BP65" i="2"/>
  <c r="BW65" i="2" s="1"/>
  <c r="BI65" i="2"/>
  <c r="BM65" i="2"/>
  <c r="CF262" i="2"/>
  <c r="CM262" i="2" s="1"/>
  <c r="CI262" i="2"/>
  <c r="CE262" i="2"/>
  <c r="CL262" i="2" s="1"/>
  <c r="CD262" i="2"/>
  <c r="CK262" i="2" s="1"/>
  <c r="BU262" i="2"/>
  <c r="CB262" i="2" s="1"/>
  <c r="BQ262" i="2"/>
  <c r="BX262" i="2" s="1"/>
  <c r="CH262" i="2"/>
  <c r="CO262" i="2" s="1"/>
  <c r="CG262" i="2"/>
  <c r="BR262" i="2"/>
  <c r="BY262" i="2" s="1"/>
  <c r="BL262" i="2"/>
  <c r="BP262" i="2"/>
  <c r="BW262" i="2" s="1"/>
  <c r="BK262" i="2"/>
  <c r="BS262" i="2"/>
  <c r="BZ262" i="2" s="1"/>
  <c r="BT262" i="2"/>
  <c r="BN262" i="2"/>
  <c r="BJ262" i="2"/>
  <c r="BM262" i="2"/>
  <c r="BI262" i="2"/>
  <c r="CF317" i="2"/>
  <c r="CM317" i="2" s="1"/>
  <c r="CI317" i="2"/>
  <c r="CP317" i="2" s="1"/>
  <c r="CE317" i="2"/>
  <c r="CL317" i="2" s="1"/>
  <c r="CH317" i="2"/>
  <c r="CO317" i="2" s="1"/>
  <c r="CG317" i="2"/>
  <c r="BU317" i="2"/>
  <c r="CB317" i="2" s="1"/>
  <c r="R317" i="3" s="1"/>
  <c r="BQ317" i="2"/>
  <c r="BX317" i="2" s="1"/>
  <c r="CD317" i="2"/>
  <c r="BS317" i="2"/>
  <c r="BL317" i="2"/>
  <c r="BT317" i="2"/>
  <c r="CA317" i="2" s="1"/>
  <c r="Q317" i="3" s="1"/>
  <c r="BR317" i="2"/>
  <c r="BY317" i="2" s="1"/>
  <c r="BK317" i="2"/>
  <c r="BP317" i="2"/>
  <c r="BW317" i="2" s="1"/>
  <c r="M317" i="3" s="1"/>
  <c r="BN317" i="2"/>
  <c r="BJ317" i="2"/>
  <c r="BM317" i="2"/>
  <c r="BI317" i="2"/>
  <c r="CH71" i="2"/>
  <c r="CO71" i="2" s="1"/>
  <c r="CD71" i="2"/>
  <c r="CG71" i="2"/>
  <c r="CF71" i="2"/>
  <c r="CM71" i="2" s="1"/>
  <c r="CE71" i="2"/>
  <c r="BU71" i="2"/>
  <c r="BQ71" i="2"/>
  <c r="BX71" i="2" s="1"/>
  <c r="BN71" i="2"/>
  <c r="BJ71" i="2"/>
  <c r="BR71" i="2"/>
  <c r="BT71" i="2"/>
  <c r="BP71" i="2"/>
  <c r="BW71" i="2" s="1"/>
  <c r="BM71" i="2"/>
  <c r="BI71" i="2"/>
  <c r="BL71" i="2"/>
  <c r="CI71" i="2"/>
  <c r="CP71" i="2" s="1"/>
  <c r="BS71" i="2"/>
  <c r="DO71" i="2" s="1"/>
  <c r="BY71" i="2"/>
  <c r="BK71" i="2"/>
  <c r="CH215" i="2"/>
  <c r="CO215" i="2" s="1"/>
  <c r="CD215" i="2"/>
  <c r="CK215" i="2" s="1"/>
  <c r="CG215" i="2"/>
  <c r="CF215" i="2"/>
  <c r="CM215" i="2" s="1"/>
  <c r="CE215" i="2"/>
  <c r="CI215" i="2"/>
  <c r="CP215" i="2" s="1"/>
  <c r="BU215" i="2"/>
  <c r="BQ215" i="2"/>
  <c r="BX215" i="2" s="1"/>
  <c r="BN215" i="2"/>
  <c r="BJ215" i="2"/>
  <c r="BT215" i="2"/>
  <c r="CA215" i="2" s="1"/>
  <c r="BP215" i="2"/>
  <c r="BW215" i="2" s="1"/>
  <c r="BM215" i="2"/>
  <c r="BI215" i="2"/>
  <c r="BR215" i="2"/>
  <c r="BS215" i="2"/>
  <c r="BZ215" i="2" s="1"/>
  <c r="BL215" i="2"/>
  <c r="BK215" i="2"/>
  <c r="CH290" i="2"/>
  <c r="CO290" i="2" s="1"/>
  <c r="CD290" i="2"/>
  <c r="CK290" i="2" s="1"/>
  <c r="CG290" i="2"/>
  <c r="CN290" i="2" s="1"/>
  <c r="CI290" i="2"/>
  <c r="CP290" i="2" s="1"/>
  <c r="BS290" i="2"/>
  <c r="BZ290" i="2" s="1"/>
  <c r="CF290" i="2"/>
  <c r="CE290" i="2"/>
  <c r="CL290" i="2" s="1"/>
  <c r="BU290" i="2"/>
  <c r="BP290" i="2"/>
  <c r="BW290" i="2" s="1"/>
  <c r="BN290" i="2"/>
  <c r="BJ290" i="2"/>
  <c r="BT290" i="2"/>
  <c r="CA290" i="2" s="1"/>
  <c r="BM290" i="2"/>
  <c r="BI290" i="2"/>
  <c r="BR290" i="2"/>
  <c r="BL290" i="2"/>
  <c r="BQ290" i="2"/>
  <c r="BK290" i="2"/>
  <c r="CH326" i="2"/>
  <c r="CO326" i="2" s="1"/>
  <c r="CD326" i="2"/>
  <c r="CK326" i="2" s="1"/>
  <c r="CG326" i="2"/>
  <c r="CN326" i="2" s="1"/>
  <c r="CI326" i="2"/>
  <c r="BS326" i="2"/>
  <c r="CF326" i="2"/>
  <c r="BR326" i="2"/>
  <c r="BY326" i="2" s="1"/>
  <c r="BN326" i="2"/>
  <c r="BJ326" i="2"/>
  <c r="BQ326" i="2"/>
  <c r="BX326" i="2" s="1"/>
  <c r="BM326" i="2"/>
  <c r="BI326" i="2"/>
  <c r="BU326" i="2"/>
  <c r="CB326" i="2" s="1"/>
  <c r="R326" i="3" s="1"/>
  <c r="BP326" i="2"/>
  <c r="BL326" i="2"/>
  <c r="CE326" i="2"/>
  <c r="BT326" i="2"/>
  <c r="BK326" i="2"/>
  <c r="A52" i="8"/>
  <c r="A52" i="7"/>
  <c r="A52" i="6"/>
  <c r="A52" i="1"/>
  <c r="A52" i="5"/>
  <c r="A52" i="4"/>
  <c r="A52" i="3"/>
  <c r="A139" i="8"/>
  <c r="A139" i="7"/>
  <c r="A139" i="6"/>
  <c r="A139" i="1"/>
  <c r="CD139" i="1" s="1"/>
  <c r="CK139" i="1" s="1"/>
  <c r="A139" i="5"/>
  <c r="A139" i="4"/>
  <c r="A139" i="3"/>
  <c r="A83" i="8"/>
  <c r="A83" i="7"/>
  <c r="A83" i="6"/>
  <c r="A83" i="1"/>
  <c r="A83" i="5"/>
  <c r="A83" i="4"/>
  <c r="A83" i="3"/>
  <c r="DY6" i="2"/>
  <c r="DR6" i="2"/>
  <c r="DX6" i="2"/>
  <c r="DT6" i="2"/>
  <c r="DW6" i="2"/>
  <c r="DV6" i="2"/>
  <c r="DU6" i="2"/>
  <c r="DO6" i="2"/>
  <c r="DN6" i="2"/>
  <c r="DQ6" i="2"/>
  <c r="DM6" i="2"/>
  <c r="DP6" i="2"/>
  <c r="DH6" i="2"/>
  <c r="DK6" i="2"/>
  <c r="DG6" i="2"/>
  <c r="DJ6" i="2"/>
  <c r="DF6" i="2"/>
  <c r="DC6" i="2"/>
  <c r="CY6" i="2"/>
  <c r="DI6" i="2"/>
  <c r="DB6" i="2"/>
  <c r="DD6" i="2"/>
  <c r="CT6" i="2"/>
  <c r="CM6" i="2"/>
  <c r="DA6" i="2"/>
  <c r="CW6" i="2"/>
  <c r="CS6" i="2"/>
  <c r="CP6" i="2"/>
  <c r="CL6" i="2"/>
  <c r="CO6" i="2"/>
  <c r="CF6" i="2"/>
  <c r="CV6" i="2"/>
  <c r="CN6" i="2"/>
  <c r="CI6" i="2"/>
  <c r="CE6" i="2"/>
  <c r="CB6" i="2"/>
  <c r="BX6" i="2"/>
  <c r="CK6" i="2"/>
  <c r="CD6" i="2"/>
  <c r="CZ6" i="2"/>
  <c r="CU6" i="2"/>
  <c r="CR6" i="2"/>
  <c r="CH6" i="2"/>
  <c r="CG6" i="2"/>
  <c r="BZ6" i="2"/>
  <c r="BS6" i="2"/>
  <c r="BL6" i="2"/>
  <c r="BY6" i="2"/>
  <c r="BR6" i="2"/>
  <c r="BK6" i="2"/>
  <c r="BJ6" i="2"/>
  <c r="BW6" i="2"/>
  <c r="BU6" i="2"/>
  <c r="BQ6" i="2"/>
  <c r="BN6" i="2"/>
  <c r="CA6" i="2"/>
  <c r="BT6" i="2"/>
  <c r="BP6" i="2"/>
  <c r="BI6" i="2"/>
  <c r="BM6" i="2"/>
  <c r="CF79" i="2"/>
  <c r="CI79" i="2"/>
  <c r="CP79" i="2" s="1"/>
  <c r="CE79" i="2"/>
  <c r="CD79" i="2"/>
  <c r="CH79" i="2"/>
  <c r="BS79" i="2"/>
  <c r="BZ79" i="2" s="1"/>
  <c r="BL79" i="2"/>
  <c r="CG79" i="2"/>
  <c r="BR79" i="2"/>
  <c r="BK79" i="2"/>
  <c r="BU79" i="2"/>
  <c r="BQ79" i="2"/>
  <c r="BN79" i="2"/>
  <c r="BJ79" i="2"/>
  <c r="BP79" i="2"/>
  <c r="BW79" i="2" s="1"/>
  <c r="BT79" i="2"/>
  <c r="CA79" i="2" s="1"/>
  <c r="BM79" i="2"/>
  <c r="BI79" i="2"/>
  <c r="CH141" i="2"/>
  <c r="CO141" i="2" s="1"/>
  <c r="CD141" i="2"/>
  <c r="CK141" i="2" s="1"/>
  <c r="CG141" i="2"/>
  <c r="CE141" i="2"/>
  <c r="CL141" i="2" s="1"/>
  <c r="CI141" i="2"/>
  <c r="CP141" i="2" s="1"/>
  <c r="CF141" i="2"/>
  <c r="CM141" i="2" s="1"/>
  <c r="BU141" i="2"/>
  <c r="BQ141" i="2"/>
  <c r="CS141" i="2" s="1"/>
  <c r="BN141" i="2"/>
  <c r="BJ141" i="2"/>
  <c r="BR141" i="2"/>
  <c r="BT141" i="2"/>
  <c r="BP141" i="2"/>
  <c r="BW141" i="2" s="1"/>
  <c r="BM141" i="2"/>
  <c r="BI141" i="2"/>
  <c r="CB141" i="2"/>
  <c r="R141" i="3" s="1"/>
  <c r="BS141" i="2"/>
  <c r="BL141" i="2"/>
  <c r="BY141" i="2"/>
  <c r="BK141" i="2"/>
  <c r="CH53" i="2"/>
  <c r="CO53" i="2" s="1"/>
  <c r="CD53" i="2"/>
  <c r="CK53" i="2" s="1"/>
  <c r="CG53" i="2"/>
  <c r="CN53" i="2" s="1"/>
  <c r="CF53" i="2"/>
  <c r="CM53" i="2" s="1"/>
  <c r="CE53" i="2"/>
  <c r="CL53" i="2" s="1"/>
  <c r="BU53" i="2"/>
  <c r="BQ53" i="2"/>
  <c r="BN53" i="2"/>
  <c r="BJ53" i="2"/>
  <c r="BT53" i="2"/>
  <c r="CA53" i="2" s="1"/>
  <c r="Q53" i="3" s="1"/>
  <c r="BP53" i="2"/>
  <c r="BW53" i="2" s="1"/>
  <c r="BM53" i="2"/>
  <c r="BI53" i="2"/>
  <c r="CI53" i="2"/>
  <c r="CP53" i="2" s="1"/>
  <c r="BS53" i="2"/>
  <c r="BL53" i="2"/>
  <c r="BR53" i="2"/>
  <c r="BY53" i="2" s="1"/>
  <c r="BK53" i="2"/>
  <c r="CH7" i="2"/>
  <c r="CO7" i="2" s="1"/>
  <c r="CD7" i="2"/>
  <c r="CG7" i="2"/>
  <c r="CN7" i="2" s="1"/>
  <c r="CF7" i="2"/>
  <c r="CM7" i="2" s="1"/>
  <c r="CE7" i="2"/>
  <c r="CL7" i="2" s="1"/>
  <c r="BU7" i="2"/>
  <c r="BQ7" i="2"/>
  <c r="BX7" i="2" s="1"/>
  <c r="BN7" i="2"/>
  <c r="BJ7" i="2"/>
  <c r="BT7" i="2"/>
  <c r="CA7" i="2" s="1"/>
  <c r="Q7" i="3" s="1"/>
  <c r="BP7" i="2"/>
  <c r="BW7" i="2" s="1"/>
  <c r="BM7" i="2"/>
  <c r="BI7" i="2"/>
  <c r="BL7" i="2"/>
  <c r="CI7" i="2"/>
  <c r="BS7" i="2"/>
  <c r="BR7" i="2"/>
  <c r="BK7" i="2"/>
  <c r="CH174" i="2"/>
  <c r="CO174" i="2" s="1"/>
  <c r="CD174" i="2"/>
  <c r="CK174" i="2" s="1"/>
  <c r="CG174" i="2"/>
  <c r="CN174" i="2" s="1"/>
  <c r="CE174" i="2"/>
  <c r="CL174" i="2" s="1"/>
  <c r="CI174" i="2"/>
  <c r="CP174" i="2" s="1"/>
  <c r="CF174" i="2"/>
  <c r="CM174" i="2" s="1"/>
  <c r="BU174" i="2"/>
  <c r="CB174" i="2" s="1"/>
  <c r="BQ174" i="2"/>
  <c r="BX174" i="2" s="1"/>
  <c r="N174" i="3" s="1"/>
  <c r="BN174" i="2"/>
  <c r="BJ174" i="2"/>
  <c r="BT174" i="2"/>
  <c r="BP174" i="2"/>
  <c r="BM174" i="2"/>
  <c r="BI174" i="2"/>
  <c r="BR174" i="2"/>
  <c r="BS174" i="2"/>
  <c r="BZ174" i="2" s="1"/>
  <c r="P174" i="3" s="1"/>
  <c r="BL174" i="2"/>
  <c r="BK174" i="2"/>
  <c r="CH278" i="2"/>
  <c r="CD278" i="2"/>
  <c r="CK278" i="2" s="1"/>
  <c r="CG278" i="2"/>
  <c r="CI278" i="2"/>
  <c r="CP278" i="2" s="1"/>
  <c r="BS278" i="2"/>
  <c r="BZ278" i="2" s="1"/>
  <c r="CF278" i="2"/>
  <c r="CM278" i="2" s="1"/>
  <c r="BR278" i="2"/>
  <c r="BY278" i="2" s="1"/>
  <c r="BN278" i="2"/>
  <c r="BJ278" i="2"/>
  <c r="CE278" i="2"/>
  <c r="BQ278" i="2"/>
  <c r="BM278" i="2"/>
  <c r="BI278" i="2"/>
  <c r="BT278" i="2"/>
  <c r="CA278" i="2" s="1"/>
  <c r="Q278" i="3" s="1"/>
  <c r="BU278" i="2"/>
  <c r="BP278" i="2"/>
  <c r="BL278" i="2"/>
  <c r="BK278" i="2"/>
  <c r="CH176" i="2"/>
  <c r="CO176" i="2" s="1"/>
  <c r="CD176" i="2"/>
  <c r="CK176" i="2" s="1"/>
  <c r="CG176" i="2"/>
  <c r="CI176" i="2"/>
  <c r="CP176" i="2" s="1"/>
  <c r="CF176" i="2"/>
  <c r="CM176" i="2" s="1"/>
  <c r="CE176" i="2"/>
  <c r="BU176" i="2"/>
  <c r="BQ176" i="2"/>
  <c r="BX176" i="2" s="1"/>
  <c r="BN176" i="2"/>
  <c r="BJ176" i="2"/>
  <c r="BT176" i="2"/>
  <c r="CA176" i="2" s="1"/>
  <c r="BP176" i="2"/>
  <c r="BM176" i="2"/>
  <c r="BI176" i="2"/>
  <c r="BR176" i="2"/>
  <c r="BY176" i="2" s="1"/>
  <c r="BS176" i="2"/>
  <c r="BL176" i="2"/>
  <c r="BK176" i="2"/>
  <c r="CF185" i="2"/>
  <c r="CM185" i="2" s="1"/>
  <c r="CI185" i="2"/>
  <c r="CP185" i="2" s="1"/>
  <c r="CE185" i="2"/>
  <c r="CL185" i="2" s="1"/>
  <c r="CH185" i="2"/>
  <c r="CO185" i="2" s="1"/>
  <c r="CG185" i="2"/>
  <c r="CN185" i="2" s="1"/>
  <c r="CD185" i="2"/>
  <c r="CK185" i="2" s="1"/>
  <c r="BS185" i="2"/>
  <c r="BZ185" i="2" s="1"/>
  <c r="BL185" i="2"/>
  <c r="BP185" i="2"/>
  <c r="BW185" i="2" s="1"/>
  <c r="BR185" i="2"/>
  <c r="BK185" i="2"/>
  <c r="BU185" i="2"/>
  <c r="BQ185" i="2"/>
  <c r="BN185" i="2"/>
  <c r="BJ185" i="2"/>
  <c r="BT185" i="2"/>
  <c r="CA185" i="2" s="1"/>
  <c r="BM185" i="2"/>
  <c r="BI185" i="2"/>
  <c r="CF273" i="2"/>
  <c r="CI273" i="2"/>
  <c r="CP273" i="2" s="1"/>
  <c r="CE273" i="2"/>
  <c r="CH273" i="2"/>
  <c r="CG273" i="2"/>
  <c r="CN273" i="2" s="1"/>
  <c r="BU273" i="2"/>
  <c r="CB273" i="2" s="1"/>
  <c r="BQ273" i="2"/>
  <c r="BX273" i="2" s="1"/>
  <c r="CD273" i="2"/>
  <c r="CK273" i="2" s="1"/>
  <c r="BP273" i="2"/>
  <c r="BW273" i="2" s="1"/>
  <c r="BL273" i="2"/>
  <c r="BT273" i="2"/>
  <c r="BK273" i="2"/>
  <c r="BR273" i="2"/>
  <c r="BS273" i="2"/>
  <c r="BN273" i="2"/>
  <c r="BJ273" i="2"/>
  <c r="BM273" i="2"/>
  <c r="BI273" i="2"/>
  <c r="CF94" i="2"/>
  <c r="CI94" i="2"/>
  <c r="CP94" i="2" s="1"/>
  <c r="CE94" i="2"/>
  <c r="CH94" i="2"/>
  <c r="CO94" i="2" s="1"/>
  <c r="CG94" i="2"/>
  <c r="CD94" i="2"/>
  <c r="BS94" i="2"/>
  <c r="BZ94" i="2" s="1"/>
  <c r="BL94" i="2"/>
  <c r="BT94" i="2"/>
  <c r="CA94" i="2" s="1"/>
  <c r="BR94" i="2"/>
  <c r="BY94" i="2" s="1"/>
  <c r="BK94" i="2"/>
  <c r="BU94" i="2"/>
  <c r="BQ94" i="2"/>
  <c r="BX94" i="2" s="1"/>
  <c r="BN94" i="2"/>
  <c r="BJ94" i="2"/>
  <c r="BP94" i="2"/>
  <c r="BW94" i="2" s="1"/>
  <c r="BI94" i="2"/>
  <c r="BM94" i="2"/>
  <c r="CH133" i="2"/>
  <c r="CO133" i="2" s="1"/>
  <c r="CD133" i="2"/>
  <c r="CK133" i="2" s="1"/>
  <c r="CG133" i="2"/>
  <c r="CI133" i="2"/>
  <c r="CP133" i="2" s="1"/>
  <c r="CF133" i="2"/>
  <c r="CM133" i="2" s="1"/>
  <c r="CE133" i="2"/>
  <c r="CL133" i="2" s="1"/>
  <c r="BU133" i="2"/>
  <c r="BQ133" i="2"/>
  <c r="BN133" i="2"/>
  <c r="BJ133" i="2"/>
  <c r="BR133" i="2"/>
  <c r="BT133" i="2"/>
  <c r="BP133" i="2"/>
  <c r="BW133" i="2" s="1"/>
  <c r="BM133" i="2"/>
  <c r="BI133" i="2"/>
  <c r="BS133" i="2"/>
  <c r="BL133" i="2"/>
  <c r="BK133" i="2"/>
  <c r="CF51" i="2"/>
  <c r="CM51" i="2" s="1"/>
  <c r="CI51" i="2"/>
  <c r="CP51" i="2" s="1"/>
  <c r="CE51" i="2"/>
  <c r="CD51" i="2"/>
  <c r="CK51" i="2" s="1"/>
  <c r="CH51" i="2"/>
  <c r="BS51" i="2"/>
  <c r="BZ51" i="2" s="1"/>
  <c r="BL51" i="2"/>
  <c r="BR51" i="2"/>
  <c r="BK51" i="2"/>
  <c r="BN51" i="2"/>
  <c r="BJ51" i="2"/>
  <c r="BU51" i="2"/>
  <c r="CB51" i="2" s="1"/>
  <c r="BQ51" i="2"/>
  <c r="BX51" i="2" s="1"/>
  <c r="CG51" i="2"/>
  <c r="CU51" i="2" s="1"/>
  <c r="BT51" i="2"/>
  <c r="BP51" i="2"/>
  <c r="BW51" i="2" s="1"/>
  <c r="BM51" i="2"/>
  <c r="BI51" i="2"/>
  <c r="CH87" i="2"/>
  <c r="CO87" i="2" s="1"/>
  <c r="CD87" i="2"/>
  <c r="CK87" i="2" s="1"/>
  <c r="CG87" i="2"/>
  <c r="CN87" i="2" s="1"/>
  <c r="CI87" i="2"/>
  <c r="CP87" i="2" s="1"/>
  <c r="CF87" i="2"/>
  <c r="CM87" i="2" s="1"/>
  <c r="CE87" i="2"/>
  <c r="BU87" i="2"/>
  <c r="CB87" i="2" s="1"/>
  <c r="BQ87" i="2"/>
  <c r="BN87" i="2"/>
  <c r="BJ87" i="2"/>
  <c r="BR87" i="2"/>
  <c r="BY87" i="2" s="1"/>
  <c r="BT87" i="2"/>
  <c r="BP87" i="2"/>
  <c r="CR87" i="2" s="1"/>
  <c r="BM87" i="2"/>
  <c r="BI87" i="2"/>
  <c r="BS87" i="2"/>
  <c r="BL87" i="2"/>
  <c r="BK87" i="2"/>
  <c r="CH155" i="2"/>
  <c r="CO155" i="2" s="1"/>
  <c r="CD155" i="2"/>
  <c r="CK155" i="2" s="1"/>
  <c r="CG155" i="2"/>
  <c r="CN155" i="2" s="1"/>
  <c r="CI155" i="2"/>
  <c r="CP155" i="2" s="1"/>
  <c r="CF155" i="2"/>
  <c r="CM155" i="2" s="1"/>
  <c r="CE155" i="2"/>
  <c r="CL155" i="2" s="1"/>
  <c r="BU155" i="2"/>
  <c r="BQ155" i="2"/>
  <c r="BN155" i="2"/>
  <c r="BJ155" i="2"/>
  <c r="BR155" i="2"/>
  <c r="BT155" i="2"/>
  <c r="CA155" i="2" s="1"/>
  <c r="BP155" i="2"/>
  <c r="BW155" i="2" s="1"/>
  <c r="BM155" i="2"/>
  <c r="BI155" i="2"/>
  <c r="BS155" i="2"/>
  <c r="BZ155" i="2" s="1"/>
  <c r="BL155" i="2"/>
  <c r="BK155" i="2"/>
  <c r="CF90" i="2"/>
  <c r="CM90" i="2" s="1"/>
  <c r="CI90" i="2"/>
  <c r="CE90" i="2"/>
  <c r="CL90" i="2" s="1"/>
  <c r="CH90" i="2"/>
  <c r="CG90" i="2"/>
  <c r="CN90" i="2" s="1"/>
  <c r="CD90" i="2"/>
  <c r="BS90" i="2"/>
  <c r="BZ90" i="2" s="1"/>
  <c r="BL90" i="2"/>
  <c r="BR90" i="2"/>
  <c r="BK90" i="2"/>
  <c r="BN90" i="2"/>
  <c r="BU90" i="2"/>
  <c r="BQ90" i="2"/>
  <c r="BX90" i="2" s="1"/>
  <c r="BJ90" i="2"/>
  <c r="BT90" i="2"/>
  <c r="BP90" i="2"/>
  <c r="BW90" i="2" s="1"/>
  <c r="BM90" i="2"/>
  <c r="BI90" i="2"/>
  <c r="CF37" i="2"/>
  <c r="CI37" i="2"/>
  <c r="CP37" i="2" s="1"/>
  <c r="CE37" i="2"/>
  <c r="CH37" i="2"/>
  <c r="CG37" i="2"/>
  <c r="CN37" i="2" s="1"/>
  <c r="CD37" i="2"/>
  <c r="CK37" i="2" s="1"/>
  <c r="BS37" i="2"/>
  <c r="BZ37" i="2" s="1"/>
  <c r="BL37" i="2"/>
  <c r="BR37" i="2"/>
  <c r="BY37" i="2" s="1"/>
  <c r="BK37" i="2"/>
  <c r="BJ37" i="2"/>
  <c r="BU37" i="2"/>
  <c r="BQ37" i="2"/>
  <c r="BX37" i="2" s="1"/>
  <c r="BN37" i="2"/>
  <c r="BT37" i="2"/>
  <c r="BP37" i="2"/>
  <c r="BW37" i="2" s="1"/>
  <c r="BM37" i="2"/>
  <c r="BI37" i="2"/>
  <c r="CF291" i="2"/>
  <c r="CI291" i="2"/>
  <c r="CP291" i="2" s="1"/>
  <c r="CE291" i="2"/>
  <c r="CD291" i="2"/>
  <c r="CK291" i="2" s="1"/>
  <c r="BU291" i="2"/>
  <c r="BQ291" i="2"/>
  <c r="BX291" i="2" s="1"/>
  <c r="CH291" i="2"/>
  <c r="CG291" i="2"/>
  <c r="BT291" i="2"/>
  <c r="BL291" i="2"/>
  <c r="BP291" i="2"/>
  <c r="BS291" i="2"/>
  <c r="BZ291" i="2" s="1"/>
  <c r="BK291" i="2"/>
  <c r="BR291" i="2"/>
  <c r="BY291" i="2" s="1"/>
  <c r="BN291" i="2"/>
  <c r="BJ291" i="2"/>
  <c r="BM291" i="2"/>
  <c r="BI291" i="2"/>
  <c r="CH17" i="2"/>
  <c r="CO17" i="2" s="1"/>
  <c r="CD17" i="2"/>
  <c r="CK17" i="2" s="1"/>
  <c r="CG17" i="2"/>
  <c r="CN17" i="2" s="1"/>
  <c r="CI17" i="2"/>
  <c r="CP17" i="2" s="1"/>
  <c r="CF17" i="2"/>
  <c r="CM17" i="2" s="1"/>
  <c r="CE17" i="2"/>
  <c r="CL17" i="2" s="1"/>
  <c r="BU17" i="2"/>
  <c r="BQ17" i="2"/>
  <c r="BX17" i="2" s="1"/>
  <c r="BN17" i="2"/>
  <c r="BJ17" i="2"/>
  <c r="BT17" i="2"/>
  <c r="CA17" i="2" s="1"/>
  <c r="BP17" i="2"/>
  <c r="BM17" i="2"/>
  <c r="BI17" i="2"/>
  <c r="BL17" i="2"/>
  <c r="BS17" i="2"/>
  <c r="BZ17" i="2" s="1"/>
  <c r="BR17" i="2"/>
  <c r="BY17" i="2" s="1"/>
  <c r="BK17" i="2"/>
  <c r="CF187" i="2"/>
  <c r="CI187" i="2"/>
  <c r="CP187" i="2" s="1"/>
  <c r="CE187" i="2"/>
  <c r="CL187" i="2" s="1"/>
  <c r="CG187" i="2"/>
  <c r="CN187" i="2" s="1"/>
  <c r="CD187" i="2"/>
  <c r="CH187" i="2"/>
  <c r="CO187" i="2" s="1"/>
  <c r="BS187" i="2"/>
  <c r="BZ187" i="2" s="1"/>
  <c r="BL187" i="2"/>
  <c r="BR187" i="2"/>
  <c r="BK187" i="2"/>
  <c r="BP187" i="2"/>
  <c r="BW187" i="2" s="1"/>
  <c r="BU187" i="2"/>
  <c r="BQ187" i="2"/>
  <c r="BX187" i="2" s="1"/>
  <c r="BN187" i="2"/>
  <c r="BJ187" i="2"/>
  <c r="BT187" i="2"/>
  <c r="BI187" i="2"/>
  <c r="BM187" i="2"/>
  <c r="CH172" i="2"/>
  <c r="CO172" i="2" s="1"/>
  <c r="CD172" i="2"/>
  <c r="CK172" i="2" s="1"/>
  <c r="CG172" i="2"/>
  <c r="CN172" i="2" s="1"/>
  <c r="CI172" i="2"/>
  <c r="CP172" i="2" s="1"/>
  <c r="CF172" i="2"/>
  <c r="CM172" i="2" s="1"/>
  <c r="CE172" i="2"/>
  <c r="CL172" i="2" s="1"/>
  <c r="BU172" i="2"/>
  <c r="BQ172" i="2"/>
  <c r="BN172" i="2"/>
  <c r="BJ172" i="2"/>
  <c r="BR172" i="2"/>
  <c r="BY172" i="2" s="1"/>
  <c r="BT172" i="2"/>
  <c r="BP172" i="2"/>
  <c r="BW172" i="2" s="1"/>
  <c r="BM172" i="2"/>
  <c r="BI172" i="2"/>
  <c r="BS172" i="2"/>
  <c r="BL172" i="2"/>
  <c r="BK172" i="2"/>
  <c r="CH328" i="2"/>
  <c r="CO328" i="2" s="1"/>
  <c r="CD328" i="2"/>
  <c r="CK328" i="2" s="1"/>
  <c r="CG328" i="2"/>
  <c r="CN328" i="2" s="1"/>
  <c r="CF328" i="2"/>
  <c r="CE328" i="2"/>
  <c r="BS328" i="2"/>
  <c r="BZ328" i="2" s="1"/>
  <c r="BQ328" i="2"/>
  <c r="BX328" i="2" s="1"/>
  <c r="BN328" i="2"/>
  <c r="BJ328" i="2"/>
  <c r="BU328" i="2"/>
  <c r="BP328" i="2"/>
  <c r="BW328" i="2" s="1"/>
  <c r="BM328" i="2"/>
  <c r="BI328" i="2"/>
  <c r="BR328" i="2"/>
  <c r="CI328" i="2"/>
  <c r="BT328" i="2"/>
  <c r="CA328" i="2" s="1"/>
  <c r="BL328" i="2"/>
  <c r="BK328" i="2"/>
  <c r="CF307" i="2"/>
  <c r="CM307" i="2" s="1"/>
  <c r="CI307" i="2"/>
  <c r="CE307" i="2"/>
  <c r="CL307" i="2" s="1"/>
  <c r="CD307" i="2"/>
  <c r="CK307" i="2" s="1"/>
  <c r="BU307" i="2"/>
  <c r="CB307" i="2" s="1"/>
  <c r="BQ307" i="2"/>
  <c r="BX307" i="2" s="1"/>
  <c r="N307" i="3" s="1"/>
  <c r="CH307" i="2"/>
  <c r="BT307" i="2"/>
  <c r="CA307" i="2" s="1"/>
  <c r="BL307" i="2"/>
  <c r="BS307" i="2"/>
  <c r="BZ307" i="2" s="1"/>
  <c r="BK307" i="2"/>
  <c r="CG307" i="2"/>
  <c r="BR307" i="2"/>
  <c r="BN307" i="2"/>
  <c r="BJ307" i="2"/>
  <c r="BP307" i="2"/>
  <c r="BW307" i="2" s="1"/>
  <c r="BM307" i="2"/>
  <c r="BI307" i="2"/>
  <c r="CF189" i="2"/>
  <c r="CI189" i="2"/>
  <c r="CE189" i="2"/>
  <c r="CL189" i="2" s="1"/>
  <c r="CH189" i="2"/>
  <c r="CO189" i="2" s="1"/>
  <c r="CG189" i="2"/>
  <c r="CN189" i="2" s="1"/>
  <c r="BS189" i="2"/>
  <c r="BL189" i="2"/>
  <c r="BR189" i="2"/>
  <c r="BK189" i="2"/>
  <c r="BP189" i="2"/>
  <c r="BW189" i="2" s="1"/>
  <c r="BU189" i="2"/>
  <c r="BQ189" i="2"/>
  <c r="BX189" i="2" s="1"/>
  <c r="BN189" i="2"/>
  <c r="BJ189" i="2"/>
  <c r="CD189" i="2"/>
  <c r="CK189" i="2" s="1"/>
  <c r="BT189" i="2"/>
  <c r="CA189" i="2" s="1"/>
  <c r="BM189" i="2"/>
  <c r="BI189" i="2"/>
  <c r="CF144" i="2"/>
  <c r="CI144" i="2"/>
  <c r="CE144" i="2"/>
  <c r="CH144" i="2"/>
  <c r="CO144" i="2" s="1"/>
  <c r="CG144" i="2"/>
  <c r="CN144" i="2" s="1"/>
  <c r="CD144" i="2"/>
  <c r="CK144" i="2" s="1"/>
  <c r="BS144" i="2"/>
  <c r="BL144" i="2"/>
  <c r="BP144" i="2"/>
  <c r="BW144" i="2" s="1"/>
  <c r="BR144" i="2"/>
  <c r="BY144" i="2" s="1"/>
  <c r="BK144" i="2"/>
  <c r="BT144" i="2"/>
  <c r="BU144" i="2"/>
  <c r="BQ144" i="2"/>
  <c r="BN144" i="2"/>
  <c r="BJ144" i="2"/>
  <c r="BI144" i="2"/>
  <c r="BM144" i="2"/>
  <c r="CF171" i="2"/>
  <c r="CI171" i="2"/>
  <c r="CE171" i="2"/>
  <c r="CL171" i="2" s="1"/>
  <c r="CG171" i="2"/>
  <c r="CN171" i="2" s="1"/>
  <c r="CD171" i="2"/>
  <c r="CK171" i="2" s="1"/>
  <c r="CH171" i="2"/>
  <c r="BS171" i="2"/>
  <c r="BZ171" i="2" s="1"/>
  <c r="BL171" i="2"/>
  <c r="BR171" i="2"/>
  <c r="BY171" i="2" s="1"/>
  <c r="BK171" i="2"/>
  <c r="BT171" i="2"/>
  <c r="CA171" i="2" s="1"/>
  <c r="BP171" i="2"/>
  <c r="BU171" i="2"/>
  <c r="BQ171" i="2"/>
  <c r="BN171" i="2"/>
  <c r="BJ171" i="2"/>
  <c r="BM171" i="2"/>
  <c r="BI171" i="2"/>
  <c r="CH196" i="2"/>
  <c r="CO196" i="2" s="1"/>
  <c r="CD196" i="2"/>
  <c r="CK196" i="2" s="1"/>
  <c r="CG196" i="2"/>
  <c r="CI196" i="2"/>
  <c r="CP196" i="2" s="1"/>
  <c r="CF196" i="2"/>
  <c r="CM196" i="2" s="1"/>
  <c r="CE196" i="2"/>
  <c r="CL196" i="2" s="1"/>
  <c r="BU196" i="2"/>
  <c r="BQ196" i="2"/>
  <c r="BX196" i="2" s="1"/>
  <c r="N196" i="3" s="1"/>
  <c r="BN196" i="2"/>
  <c r="BJ196" i="2"/>
  <c r="BT196" i="2"/>
  <c r="BP196" i="2"/>
  <c r="BM196" i="2"/>
  <c r="BI196" i="2"/>
  <c r="BS196" i="2"/>
  <c r="BL196" i="2"/>
  <c r="BR196" i="2"/>
  <c r="BY196" i="2" s="1"/>
  <c r="BK196" i="2"/>
  <c r="CH348" i="2"/>
  <c r="CO348" i="2" s="1"/>
  <c r="CD348" i="2"/>
  <c r="CK348" i="2" s="1"/>
  <c r="CG348" i="2"/>
  <c r="CN348" i="2" s="1"/>
  <c r="CF348" i="2"/>
  <c r="CM348" i="2" s="1"/>
  <c r="CE348" i="2"/>
  <c r="CL348" i="2" s="1"/>
  <c r="BS348" i="2"/>
  <c r="BZ348" i="2" s="1"/>
  <c r="CI348" i="2"/>
  <c r="CP348" i="2" s="1"/>
  <c r="BT348" i="2"/>
  <c r="CV348" i="2" s="1"/>
  <c r="BN348" i="2"/>
  <c r="BJ348" i="2"/>
  <c r="BP348" i="2"/>
  <c r="BR348" i="2"/>
  <c r="BY348" i="2" s="1"/>
  <c r="BM348" i="2"/>
  <c r="BI348" i="2"/>
  <c r="BQ348" i="2"/>
  <c r="DM348" i="2" s="1"/>
  <c r="BL348" i="2"/>
  <c r="BU348" i="2"/>
  <c r="BK348" i="2"/>
  <c r="CH209" i="2"/>
  <c r="CO209" i="2" s="1"/>
  <c r="CD209" i="2"/>
  <c r="CG209" i="2"/>
  <c r="CI209" i="2"/>
  <c r="CF209" i="2"/>
  <c r="CM209" i="2" s="1"/>
  <c r="CE209" i="2"/>
  <c r="BU209" i="2"/>
  <c r="CB209" i="2" s="1"/>
  <c r="R209" i="3" s="1"/>
  <c r="BQ209" i="2"/>
  <c r="BN209" i="2"/>
  <c r="BJ209" i="2"/>
  <c r="BT209" i="2"/>
  <c r="BP209" i="2"/>
  <c r="BW209" i="2" s="1"/>
  <c r="BM209" i="2"/>
  <c r="BI209" i="2"/>
  <c r="BX209" i="2"/>
  <c r="BS209" i="2"/>
  <c r="BZ209" i="2" s="1"/>
  <c r="BL209" i="2"/>
  <c r="BR209" i="2"/>
  <c r="BY209" i="2" s="1"/>
  <c r="BK209" i="2"/>
  <c r="CH288" i="2"/>
  <c r="CO288" i="2" s="1"/>
  <c r="CD288" i="2"/>
  <c r="CG288" i="2"/>
  <c r="CN288" i="2" s="1"/>
  <c r="CF288" i="2"/>
  <c r="CE288" i="2"/>
  <c r="BS288" i="2"/>
  <c r="BZ288" i="2" s="1"/>
  <c r="P288" i="3" s="1"/>
  <c r="BQ288" i="2"/>
  <c r="BX288" i="2" s="1"/>
  <c r="BN288" i="2"/>
  <c r="BJ288" i="2"/>
  <c r="CI288" i="2"/>
  <c r="CP288" i="2" s="1"/>
  <c r="BU288" i="2"/>
  <c r="BP288" i="2"/>
  <c r="BW288" i="2" s="1"/>
  <c r="BM288" i="2"/>
  <c r="BI288" i="2"/>
  <c r="BT288" i="2"/>
  <c r="BL288" i="2"/>
  <c r="BR288" i="2"/>
  <c r="BK288" i="2"/>
  <c r="CF210" i="2"/>
  <c r="CI210" i="2"/>
  <c r="CE210" i="2"/>
  <c r="CL210" i="2" s="1"/>
  <c r="CD210" i="2"/>
  <c r="CH210" i="2"/>
  <c r="CO210" i="2" s="1"/>
  <c r="BS210" i="2"/>
  <c r="BZ210" i="2" s="1"/>
  <c r="BL210" i="2"/>
  <c r="BT210" i="2"/>
  <c r="BR210" i="2"/>
  <c r="BY210" i="2" s="1"/>
  <c r="BK210" i="2"/>
  <c r="BP210" i="2"/>
  <c r="BW210" i="2" s="1"/>
  <c r="CG210" i="2"/>
  <c r="BU210" i="2"/>
  <c r="BQ210" i="2"/>
  <c r="BN210" i="2"/>
  <c r="BJ210" i="2"/>
  <c r="BM210" i="2"/>
  <c r="BI210" i="2"/>
  <c r="CH346" i="2"/>
  <c r="CO346" i="2" s="1"/>
  <c r="CD346" i="2"/>
  <c r="CK346" i="2" s="1"/>
  <c r="CG346" i="2"/>
  <c r="CN346" i="2" s="1"/>
  <c r="CI346" i="2"/>
  <c r="CP346" i="2" s="1"/>
  <c r="BS346" i="2"/>
  <c r="CF346" i="2"/>
  <c r="CE346" i="2"/>
  <c r="BU346" i="2"/>
  <c r="BP346" i="2"/>
  <c r="BW346" i="2" s="1"/>
  <c r="BN346" i="2"/>
  <c r="BJ346" i="2"/>
  <c r="BT346" i="2"/>
  <c r="CA346" i="2" s="1"/>
  <c r="BM346" i="2"/>
  <c r="BI346" i="2"/>
  <c r="BR346" i="2"/>
  <c r="BY346" i="2" s="1"/>
  <c r="BL346" i="2"/>
  <c r="BQ346" i="2"/>
  <c r="DM346" i="2" s="1"/>
  <c r="BK346" i="2"/>
  <c r="CF339" i="2"/>
  <c r="CM339" i="2" s="1"/>
  <c r="CI339" i="2"/>
  <c r="CE339" i="2"/>
  <c r="CD339" i="2"/>
  <c r="CK339" i="2" s="1"/>
  <c r="BU339" i="2"/>
  <c r="BQ339" i="2"/>
  <c r="CH339" i="2"/>
  <c r="CO339" i="2" s="1"/>
  <c r="BT339" i="2"/>
  <c r="BL339" i="2"/>
  <c r="BS339" i="2"/>
  <c r="BZ339" i="2" s="1"/>
  <c r="BK339" i="2"/>
  <c r="BP339" i="2"/>
  <c r="CR339" i="2" s="1"/>
  <c r="CY339" i="2" s="1"/>
  <c r="D339" i="4" s="1"/>
  <c r="CG339" i="2"/>
  <c r="BR339" i="2"/>
  <c r="BY339" i="2" s="1"/>
  <c r="BN339" i="2"/>
  <c r="BJ339" i="2"/>
  <c r="BM339" i="2"/>
  <c r="BI339" i="2"/>
  <c r="CH316" i="2"/>
  <c r="CO316" i="2" s="1"/>
  <c r="CD316" i="2"/>
  <c r="CG316" i="2"/>
  <c r="CN316" i="2" s="1"/>
  <c r="CF316" i="2"/>
  <c r="CE316" i="2"/>
  <c r="BS316" i="2"/>
  <c r="BZ316" i="2" s="1"/>
  <c r="CI316" i="2"/>
  <c r="BT316" i="2"/>
  <c r="BN316" i="2"/>
  <c r="BJ316" i="2"/>
  <c r="BR316" i="2"/>
  <c r="BM316" i="2"/>
  <c r="BI316" i="2"/>
  <c r="BQ316" i="2"/>
  <c r="BX316" i="2" s="1"/>
  <c r="N316" i="3" s="1"/>
  <c r="BL316" i="2"/>
  <c r="BU316" i="2"/>
  <c r="DQ316" i="2" s="1"/>
  <c r="BP316" i="2"/>
  <c r="BK316" i="2"/>
  <c r="CH101" i="2"/>
  <c r="CD101" i="2"/>
  <c r="CK101" i="2" s="1"/>
  <c r="CG101" i="2"/>
  <c r="CN101" i="2" s="1"/>
  <c r="CF101" i="2"/>
  <c r="CM101" i="2" s="1"/>
  <c r="CE101" i="2"/>
  <c r="CL101" i="2" s="1"/>
  <c r="BU101" i="2"/>
  <c r="BQ101" i="2"/>
  <c r="BX101" i="2" s="1"/>
  <c r="BN101" i="2"/>
  <c r="BJ101" i="2"/>
  <c r="CI101" i="2"/>
  <c r="CP101" i="2" s="1"/>
  <c r="BT101" i="2"/>
  <c r="BP101" i="2"/>
  <c r="BW101" i="2" s="1"/>
  <c r="M101" i="3" s="1"/>
  <c r="BM101" i="2"/>
  <c r="BI101" i="2"/>
  <c r="BR101" i="2"/>
  <c r="DN101" i="2" s="1"/>
  <c r="BS101" i="2"/>
  <c r="BZ101" i="2" s="1"/>
  <c r="BL101" i="2"/>
  <c r="BK101" i="2"/>
  <c r="CH24" i="2"/>
  <c r="CD24" i="2"/>
  <c r="CG24" i="2"/>
  <c r="CF24" i="2"/>
  <c r="CM24" i="2" s="1"/>
  <c r="CE24" i="2"/>
  <c r="CL24" i="2" s="1"/>
  <c r="BU24" i="2"/>
  <c r="BQ24" i="2"/>
  <c r="BX24" i="2" s="1"/>
  <c r="BN24" i="2"/>
  <c r="BJ24" i="2"/>
  <c r="BT24" i="2"/>
  <c r="BP24" i="2"/>
  <c r="BW24" i="2" s="1"/>
  <c r="BM24" i="2"/>
  <c r="BI24" i="2"/>
  <c r="BL24" i="2"/>
  <c r="BS24" i="2"/>
  <c r="BZ24" i="2" s="1"/>
  <c r="CI24" i="2"/>
  <c r="BR24" i="2"/>
  <c r="BY24" i="2" s="1"/>
  <c r="O24" i="3" s="1"/>
  <c r="BK24" i="2"/>
  <c r="CH322" i="2"/>
  <c r="CO322" i="2" s="1"/>
  <c r="CD322" i="2"/>
  <c r="CK322" i="2" s="1"/>
  <c r="CG322" i="2"/>
  <c r="CN322" i="2" s="1"/>
  <c r="CI322" i="2"/>
  <c r="CP322" i="2" s="1"/>
  <c r="BS322" i="2"/>
  <c r="CF322" i="2"/>
  <c r="CM322" i="2" s="1"/>
  <c r="CE322" i="2"/>
  <c r="BU322" i="2"/>
  <c r="BP322" i="2"/>
  <c r="BN322" i="2"/>
  <c r="BJ322" i="2"/>
  <c r="BQ322" i="2"/>
  <c r="BX322" i="2" s="1"/>
  <c r="BT322" i="2"/>
  <c r="DP322" i="2" s="1"/>
  <c r="BM322" i="2"/>
  <c r="BI322" i="2"/>
  <c r="CB322" i="2"/>
  <c r="BR322" i="2"/>
  <c r="BY322" i="2" s="1"/>
  <c r="BL322" i="2"/>
  <c r="BK322" i="2"/>
  <c r="CF25" i="2"/>
  <c r="CI25" i="2"/>
  <c r="CE25" i="2"/>
  <c r="CH25" i="2"/>
  <c r="CG25" i="2"/>
  <c r="CN25" i="2" s="1"/>
  <c r="CD25" i="2"/>
  <c r="CK25" i="2" s="1"/>
  <c r="BS25" i="2"/>
  <c r="BL25" i="2"/>
  <c r="BR25" i="2"/>
  <c r="BK25" i="2"/>
  <c r="BN25" i="2"/>
  <c r="BU25" i="2"/>
  <c r="CB25" i="2" s="1"/>
  <c r="BQ25" i="2"/>
  <c r="BX25" i="2" s="1"/>
  <c r="BJ25" i="2"/>
  <c r="BP25" i="2"/>
  <c r="BT25" i="2"/>
  <c r="DP25" i="2" s="1"/>
  <c r="BI25" i="2"/>
  <c r="BM25" i="2"/>
  <c r="CF158" i="2"/>
  <c r="CI158" i="2"/>
  <c r="CE158" i="2"/>
  <c r="CG158" i="2"/>
  <c r="CN158" i="2" s="1"/>
  <c r="CD158" i="2"/>
  <c r="CK158" i="2" s="1"/>
  <c r="BS158" i="2"/>
  <c r="BL158" i="2"/>
  <c r="BP158" i="2"/>
  <c r="BW158" i="2" s="1"/>
  <c r="BR158" i="2"/>
  <c r="BY158" i="2" s="1"/>
  <c r="BK158" i="2"/>
  <c r="CH158" i="2"/>
  <c r="BU158" i="2"/>
  <c r="BQ158" i="2"/>
  <c r="BN158" i="2"/>
  <c r="BJ158" i="2"/>
  <c r="BT158" i="2"/>
  <c r="BM158" i="2"/>
  <c r="BI158" i="2"/>
  <c r="CF20" i="2"/>
  <c r="CM20" i="2" s="1"/>
  <c r="CI20" i="2"/>
  <c r="CP20" i="2" s="1"/>
  <c r="CE20" i="2"/>
  <c r="CH20" i="2"/>
  <c r="CG20" i="2"/>
  <c r="CD20" i="2"/>
  <c r="CK20" i="2" s="1"/>
  <c r="BS20" i="2"/>
  <c r="BL20" i="2"/>
  <c r="BR20" i="2"/>
  <c r="CT20" i="2" s="1"/>
  <c r="BK20" i="2"/>
  <c r="BN20" i="2"/>
  <c r="BJ20" i="2"/>
  <c r="CN20" i="2"/>
  <c r="BU20" i="2"/>
  <c r="BQ20" i="2"/>
  <c r="BX20" i="2" s="1"/>
  <c r="BT20" i="2"/>
  <c r="BP20" i="2"/>
  <c r="BW20" i="2" s="1"/>
  <c r="BM20" i="2"/>
  <c r="BI20" i="2"/>
  <c r="CH123" i="2"/>
  <c r="CO123" i="2" s="1"/>
  <c r="CD123" i="2"/>
  <c r="CG123" i="2"/>
  <c r="CN123" i="2" s="1"/>
  <c r="CI123" i="2"/>
  <c r="CP123" i="2" s="1"/>
  <c r="CF123" i="2"/>
  <c r="CM123" i="2" s="1"/>
  <c r="BU123" i="2"/>
  <c r="BQ123" i="2"/>
  <c r="BX123" i="2" s="1"/>
  <c r="BN123" i="2"/>
  <c r="BJ123" i="2"/>
  <c r="BR123" i="2"/>
  <c r="CE123" i="2"/>
  <c r="BT123" i="2"/>
  <c r="CA123" i="2" s="1"/>
  <c r="BP123" i="2"/>
  <c r="BW123" i="2" s="1"/>
  <c r="M123" i="3" s="1"/>
  <c r="BM123" i="2"/>
  <c r="BI123" i="2"/>
  <c r="BS123" i="2"/>
  <c r="BL123" i="2"/>
  <c r="BK123" i="2"/>
  <c r="CH251" i="2"/>
  <c r="CD251" i="2"/>
  <c r="CK251" i="2" s="1"/>
  <c r="CG251" i="2"/>
  <c r="CN251" i="2" s="1"/>
  <c r="CF251" i="2"/>
  <c r="CE251" i="2"/>
  <c r="CL251" i="2" s="1"/>
  <c r="BS251" i="2"/>
  <c r="BZ251" i="2" s="1"/>
  <c r="P251" i="3" s="1"/>
  <c r="CI251" i="2"/>
  <c r="CP251" i="2" s="1"/>
  <c r="BT251" i="2"/>
  <c r="BN251" i="2"/>
  <c r="BJ251" i="2"/>
  <c r="BU251" i="2"/>
  <c r="CB251" i="2" s="1"/>
  <c r="R251" i="3" s="1"/>
  <c r="BR251" i="2"/>
  <c r="BY251" i="2" s="1"/>
  <c r="BM251" i="2"/>
  <c r="BI251" i="2"/>
  <c r="BP251" i="2"/>
  <c r="BQ251" i="2"/>
  <c r="BX251" i="2" s="1"/>
  <c r="BL251" i="2"/>
  <c r="BK251" i="2"/>
  <c r="CH99" i="2"/>
  <c r="CO99" i="2" s="1"/>
  <c r="CD99" i="2"/>
  <c r="CK99" i="2" s="1"/>
  <c r="CG99" i="2"/>
  <c r="CN99" i="2" s="1"/>
  <c r="CI99" i="2"/>
  <c r="CF99" i="2"/>
  <c r="CM99" i="2" s="1"/>
  <c r="BU99" i="2"/>
  <c r="BQ99" i="2"/>
  <c r="BX99" i="2" s="1"/>
  <c r="BN99" i="2"/>
  <c r="BJ99" i="2"/>
  <c r="BT99" i="2"/>
  <c r="CA99" i="2" s="1"/>
  <c r="BP99" i="2"/>
  <c r="BW99" i="2" s="1"/>
  <c r="BM99" i="2"/>
  <c r="BI99" i="2"/>
  <c r="BS99" i="2"/>
  <c r="BL99" i="2"/>
  <c r="CE99" i="2"/>
  <c r="BR99" i="2"/>
  <c r="BK99" i="2"/>
  <c r="CF102" i="2"/>
  <c r="CM102" i="2" s="1"/>
  <c r="CI102" i="2"/>
  <c r="CP102" i="2" s="1"/>
  <c r="CE102" i="2"/>
  <c r="CH102" i="2"/>
  <c r="CG102" i="2"/>
  <c r="CN102" i="2" s="1"/>
  <c r="CD102" i="2"/>
  <c r="BS102" i="2"/>
  <c r="BL102" i="2"/>
  <c r="BR102" i="2"/>
  <c r="BY102" i="2" s="1"/>
  <c r="BK102" i="2"/>
  <c r="BU102" i="2"/>
  <c r="BQ102" i="2"/>
  <c r="BX102" i="2" s="1"/>
  <c r="BN102" i="2"/>
  <c r="BJ102" i="2"/>
  <c r="BT102" i="2"/>
  <c r="DP102" i="2" s="1"/>
  <c r="G102" i="6" s="1"/>
  <c r="BP102" i="2"/>
  <c r="BW102" i="2" s="1"/>
  <c r="BI102" i="2"/>
  <c r="BM102" i="2"/>
  <c r="CH261" i="2"/>
  <c r="CD261" i="2"/>
  <c r="CK261" i="2" s="1"/>
  <c r="CG261" i="2"/>
  <c r="CN261" i="2" s="1"/>
  <c r="CI261" i="2"/>
  <c r="CP261" i="2" s="1"/>
  <c r="BS261" i="2"/>
  <c r="CF261" i="2"/>
  <c r="BR261" i="2"/>
  <c r="BY261" i="2" s="1"/>
  <c r="BN261" i="2"/>
  <c r="BJ261" i="2"/>
  <c r="BT261" i="2"/>
  <c r="BQ261" i="2"/>
  <c r="BX261" i="2" s="1"/>
  <c r="BM261" i="2"/>
  <c r="BI261" i="2"/>
  <c r="BU261" i="2"/>
  <c r="CB261" i="2" s="1"/>
  <c r="BP261" i="2"/>
  <c r="BW261" i="2" s="1"/>
  <c r="BL261" i="2"/>
  <c r="CE261" i="2"/>
  <c r="CL261" i="2" s="1"/>
  <c r="BK261" i="2"/>
  <c r="CF275" i="2"/>
  <c r="CM275" i="2" s="1"/>
  <c r="CI275" i="2"/>
  <c r="CE275" i="2"/>
  <c r="CD275" i="2"/>
  <c r="BU275" i="2"/>
  <c r="BQ275" i="2"/>
  <c r="BX275" i="2" s="1"/>
  <c r="CH275" i="2"/>
  <c r="BT275" i="2"/>
  <c r="BL275" i="2"/>
  <c r="BS275" i="2"/>
  <c r="BZ275" i="2" s="1"/>
  <c r="BK275" i="2"/>
  <c r="CG275" i="2"/>
  <c r="BR275" i="2"/>
  <c r="BY275" i="2" s="1"/>
  <c r="BN275" i="2"/>
  <c r="BJ275" i="2"/>
  <c r="BP275" i="2"/>
  <c r="BW275" i="2" s="1"/>
  <c r="BM275" i="2"/>
  <c r="BI275" i="2"/>
  <c r="CF220" i="2"/>
  <c r="CM220" i="2" s="1"/>
  <c r="CI220" i="2"/>
  <c r="CE220" i="2"/>
  <c r="CH220" i="2"/>
  <c r="CG220" i="2"/>
  <c r="CD220" i="2"/>
  <c r="BS220" i="2"/>
  <c r="BZ220" i="2" s="1"/>
  <c r="BL220" i="2"/>
  <c r="BP220" i="2"/>
  <c r="BW220" i="2" s="1"/>
  <c r="BR220" i="2"/>
  <c r="BY220" i="2" s="1"/>
  <c r="BK220" i="2"/>
  <c r="BT220" i="2"/>
  <c r="BU220" i="2"/>
  <c r="BQ220" i="2"/>
  <c r="BX220" i="2" s="1"/>
  <c r="BN220" i="2"/>
  <c r="BJ220" i="2"/>
  <c r="BM220" i="2"/>
  <c r="BI220" i="2"/>
  <c r="CH227" i="2"/>
  <c r="CD227" i="2"/>
  <c r="CG227" i="2"/>
  <c r="CF227" i="2"/>
  <c r="CM227" i="2" s="1"/>
  <c r="CE227" i="2"/>
  <c r="CI227" i="2"/>
  <c r="CP227" i="2" s="1"/>
  <c r="BU227" i="2"/>
  <c r="CB227" i="2" s="1"/>
  <c r="BQ227" i="2"/>
  <c r="BX227" i="2" s="1"/>
  <c r="BN227" i="2"/>
  <c r="BJ227" i="2"/>
  <c r="BR227" i="2"/>
  <c r="BY227" i="2" s="1"/>
  <c r="BT227" i="2"/>
  <c r="CA227" i="2" s="1"/>
  <c r="BP227" i="2"/>
  <c r="BW227" i="2" s="1"/>
  <c r="BM227" i="2"/>
  <c r="BI227" i="2"/>
  <c r="BS227" i="2"/>
  <c r="BL227" i="2"/>
  <c r="BK227" i="2"/>
  <c r="CF341" i="2"/>
  <c r="CM341" i="2" s="1"/>
  <c r="CI341" i="2"/>
  <c r="CE341" i="2"/>
  <c r="CL341" i="2" s="1"/>
  <c r="CH341" i="2"/>
  <c r="CO341" i="2" s="1"/>
  <c r="CG341" i="2"/>
  <c r="BU341" i="2"/>
  <c r="BQ341" i="2"/>
  <c r="BX341" i="2" s="1"/>
  <c r="N341" i="3" s="1"/>
  <c r="CD341" i="2"/>
  <c r="BS341" i="2"/>
  <c r="BL341" i="2"/>
  <c r="BR341" i="2"/>
  <c r="BK341" i="2"/>
  <c r="BT341" i="2"/>
  <c r="CA341" i="2" s="1"/>
  <c r="Q341" i="3" s="1"/>
  <c r="BP341" i="2"/>
  <c r="BW341" i="2" s="1"/>
  <c r="BN341" i="2"/>
  <c r="BJ341" i="2"/>
  <c r="BM341" i="2"/>
  <c r="BI341" i="2"/>
  <c r="CH21" i="2"/>
  <c r="CO21" i="2" s="1"/>
  <c r="CD21" i="2"/>
  <c r="CG21" i="2"/>
  <c r="CI21" i="2"/>
  <c r="CP21" i="2" s="1"/>
  <c r="CF21" i="2"/>
  <c r="CM21" i="2" s="1"/>
  <c r="BU21" i="2"/>
  <c r="BQ21" i="2"/>
  <c r="BN21" i="2"/>
  <c r="BJ21" i="2"/>
  <c r="CE21" i="2"/>
  <c r="CL21" i="2" s="1"/>
  <c r="BT21" i="2"/>
  <c r="CA21" i="2" s="1"/>
  <c r="BP21" i="2"/>
  <c r="BW21" i="2" s="1"/>
  <c r="BM21" i="2"/>
  <c r="BI21" i="2"/>
  <c r="BS21" i="2"/>
  <c r="BZ21" i="2" s="1"/>
  <c r="BL21" i="2"/>
  <c r="BR21" i="2"/>
  <c r="BY21" i="2" s="1"/>
  <c r="BK21" i="2"/>
  <c r="CF244" i="2"/>
  <c r="CI244" i="2"/>
  <c r="CE244" i="2"/>
  <c r="CH244" i="2"/>
  <c r="CO244" i="2" s="1"/>
  <c r="CG244" i="2"/>
  <c r="CN244" i="2" s="1"/>
  <c r="BU244" i="2"/>
  <c r="BQ244" i="2"/>
  <c r="CD244" i="2"/>
  <c r="CK244" i="2" s="1"/>
  <c r="BS244" i="2"/>
  <c r="BZ244" i="2" s="1"/>
  <c r="BL244" i="2"/>
  <c r="BR244" i="2"/>
  <c r="BK244" i="2"/>
  <c r="BT244" i="2"/>
  <c r="BP244" i="2"/>
  <c r="BW244" i="2" s="1"/>
  <c r="BN244" i="2"/>
  <c r="BJ244" i="2"/>
  <c r="BM244" i="2"/>
  <c r="BI244" i="2"/>
  <c r="CF8" i="2"/>
  <c r="CM8" i="2" s="1"/>
  <c r="CI8" i="2"/>
  <c r="CP8" i="2" s="1"/>
  <c r="CE8" i="2"/>
  <c r="CL8" i="2" s="1"/>
  <c r="CH8" i="2"/>
  <c r="CO8" i="2" s="1"/>
  <c r="CG8" i="2"/>
  <c r="CD8" i="2"/>
  <c r="CK8" i="2" s="1"/>
  <c r="BS8" i="2"/>
  <c r="BZ8" i="2" s="1"/>
  <c r="BL8" i="2"/>
  <c r="BR8" i="2"/>
  <c r="BK8" i="2"/>
  <c r="BJ8" i="2"/>
  <c r="BU8" i="2"/>
  <c r="BQ8" i="2"/>
  <c r="BX8" i="2" s="1"/>
  <c r="BN8" i="2"/>
  <c r="BP8" i="2"/>
  <c r="BW8" i="2" s="1"/>
  <c r="BT8" i="2"/>
  <c r="BI8" i="2"/>
  <c r="BM8" i="2"/>
  <c r="CF16" i="2"/>
  <c r="CI16" i="2"/>
  <c r="CP16" i="2" s="1"/>
  <c r="CE16" i="2"/>
  <c r="CL16" i="2" s="1"/>
  <c r="CH16" i="2"/>
  <c r="CG16" i="2"/>
  <c r="CD16" i="2"/>
  <c r="BS16" i="2"/>
  <c r="BL16" i="2"/>
  <c r="BR16" i="2"/>
  <c r="BK16" i="2"/>
  <c r="BJ16" i="2"/>
  <c r="BU16" i="2"/>
  <c r="BQ16" i="2"/>
  <c r="BX16" i="2" s="1"/>
  <c r="BN16" i="2"/>
  <c r="BP16" i="2"/>
  <c r="BW16" i="2" s="1"/>
  <c r="BT16" i="2"/>
  <c r="BI16" i="2"/>
  <c r="BM16" i="2"/>
  <c r="CF218" i="2"/>
  <c r="CM218" i="2" s="1"/>
  <c r="CI218" i="2"/>
  <c r="CP218" i="2" s="1"/>
  <c r="CE218" i="2"/>
  <c r="CL218" i="2" s="1"/>
  <c r="CD218" i="2"/>
  <c r="CH218" i="2"/>
  <c r="BS218" i="2"/>
  <c r="BL218" i="2"/>
  <c r="BR218" i="2"/>
  <c r="BY218" i="2" s="1"/>
  <c r="BK218" i="2"/>
  <c r="CG218" i="2"/>
  <c r="CN218" i="2" s="1"/>
  <c r="BT218" i="2"/>
  <c r="CA218" i="2" s="1"/>
  <c r="Q218" i="3" s="1"/>
  <c r="BU218" i="2"/>
  <c r="BQ218" i="2"/>
  <c r="BX218" i="2" s="1"/>
  <c r="BN218" i="2"/>
  <c r="BJ218" i="2"/>
  <c r="BP218" i="2"/>
  <c r="BW218" i="2" s="1"/>
  <c r="BM218" i="2"/>
  <c r="BI218" i="2"/>
  <c r="CH198" i="2"/>
  <c r="CO198" i="2" s="1"/>
  <c r="CD198" i="2"/>
  <c r="CK198" i="2" s="1"/>
  <c r="CG198" i="2"/>
  <c r="CE198" i="2"/>
  <c r="CL198" i="2" s="1"/>
  <c r="CI198" i="2"/>
  <c r="CF198" i="2"/>
  <c r="CM198" i="2" s="1"/>
  <c r="BU198" i="2"/>
  <c r="BQ198" i="2"/>
  <c r="BX198" i="2" s="1"/>
  <c r="BN198" i="2"/>
  <c r="BJ198" i="2"/>
  <c r="BT198" i="2"/>
  <c r="CA198" i="2" s="1"/>
  <c r="BP198" i="2"/>
  <c r="BM198" i="2"/>
  <c r="BI198" i="2"/>
  <c r="BS198" i="2"/>
  <c r="BL198" i="2"/>
  <c r="BR198" i="2"/>
  <c r="BK198" i="2"/>
  <c r="CF236" i="2"/>
  <c r="CI236" i="2"/>
  <c r="CE236" i="2"/>
  <c r="CH236" i="2"/>
  <c r="CO236" i="2" s="1"/>
  <c r="CG236" i="2"/>
  <c r="CN236" i="2" s="1"/>
  <c r="BU236" i="2"/>
  <c r="BQ236" i="2"/>
  <c r="BX236" i="2" s="1"/>
  <c r="N236" i="3" s="1"/>
  <c r="CD236" i="2"/>
  <c r="BS236" i="2"/>
  <c r="BL236" i="2"/>
  <c r="BR236" i="2"/>
  <c r="BK236" i="2"/>
  <c r="BT236" i="2"/>
  <c r="BP236" i="2"/>
  <c r="BW236" i="2" s="1"/>
  <c r="BN236" i="2"/>
  <c r="BJ236" i="2"/>
  <c r="BM236" i="2"/>
  <c r="BI236" i="2"/>
  <c r="CH137" i="2"/>
  <c r="CO137" i="2" s="1"/>
  <c r="CD137" i="2"/>
  <c r="CK137" i="2" s="1"/>
  <c r="CG137" i="2"/>
  <c r="CN137" i="2" s="1"/>
  <c r="CI137" i="2"/>
  <c r="CF137" i="2"/>
  <c r="CE137" i="2"/>
  <c r="CL137" i="2" s="1"/>
  <c r="BU137" i="2"/>
  <c r="CB137" i="2" s="1"/>
  <c r="BQ137" i="2"/>
  <c r="BN137" i="2"/>
  <c r="BJ137" i="2"/>
  <c r="BT137" i="2"/>
  <c r="CA137" i="2" s="1"/>
  <c r="BP137" i="2"/>
  <c r="BM137" i="2"/>
  <c r="BI137" i="2"/>
  <c r="BR137" i="2"/>
  <c r="BS137" i="2"/>
  <c r="BL137" i="2"/>
  <c r="BK137" i="2"/>
  <c r="CF321" i="2"/>
  <c r="CI321" i="2"/>
  <c r="CE321" i="2"/>
  <c r="CH321" i="2"/>
  <c r="CG321" i="2"/>
  <c r="BU321" i="2"/>
  <c r="BQ321" i="2"/>
  <c r="BX321" i="2" s="1"/>
  <c r="CD321" i="2"/>
  <c r="CK321" i="2" s="1"/>
  <c r="BP321" i="2"/>
  <c r="BW321" i="2" s="1"/>
  <c r="BL321" i="2"/>
  <c r="BT321" i="2"/>
  <c r="BK321" i="2"/>
  <c r="BR321" i="2"/>
  <c r="BS321" i="2"/>
  <c r="BN321" i="2"/>
  <c r="BJ321" i="2"/>
  <c r="BM321" i="2"/>
  <c r="BI321" i="2"/>
  <c r="CF154" i="2"/>
  <c r="CI154" i="2"/>
  <c r="CP154" i="2" s="1"/>
  <c r="CE154" i="2"/>
  <c r="CL154" i="2" s="1"/>
  <c r="CG154" i="2"/>
  <c r="CN154" i="2" s="1"/>
  <c r="CD154" i="2"/>
  <c r="CK154" i="2" s="1"/>
  <c r="CH154" i="2"/>
  <c r="CO154" i="2" s="1"/>
  <c r="BS154" i="2"/>
  <c r="BL154" i="2"/>
  <c r="BR154" i="2"/>
  <c r="BK154" i="2"/>
  <c r="BP154" i="2"/>
  <c r="BU154" i="2"/>
  <c r="BQ154" i="2"/>
  <c r="BX154" i="2" s="1"/>
  <c r="BN154" i="2"/>
  <c r="BJ154" i="2"/>
  <c r="BT154" i="2"/>
  <c r="CA154" i="2" s="1"/>
  <c r="Q154" i="3" s="1"/>
  <c r="BM154" i="2"/>
  <c r="BI154" i="2"/>
  <c r="CF242" i="2"/>
  <c r="CI242" i="2"/>
  <c r="CE242" i="2"/>
  <c r="CD242" i="2"/>
  <c r="CK242" i="2" s="1"/>
  <c r="BU242" i="2"/>
  <c r="BQ242" i="2"/>
  <c r="BX242" i="2" s="1"/>
  <c r="N242" i="3" s="1"/>
  <c r="CH242" i="2"/>
  <c r="BT242" i="2"/>
  <c r="CA242" i="2" s="1"/>
  <c r="BL242" i="2"/>
  <c r="BP242" i="2"/>
  <c r="BS242" i="2"/>
  <c r="BK242" i="2"/>
  <c r="CG242" i="2"/>
  <c r="CN242" i="2" s="1"/>
  <c r="BR242" i="2"/>
  <c r="BY242" i="2" s="1"/>
  <c r="O242" i="3" s="1"/>
  <c r="BN242" i="2"/>
  <c r="BJ242" i="2"/>
  <c r="BM242" i="2"/>
  <c r="BI242" i="2"/>
  <c r="CF106" i="2"/>
  <c r="CM106" i="2" s="1"/>
  <c r="CI106" i="2"/>
  <c r="CP106" i="2" s="1"/>
  <c r="CE106" i="2"/>
  <c r="CH106" i="2"/>
  <c r="CG106" i="2"/>
  <c r="CN106" i="2" s="1"/>
  <c r="CD106" i="2"/>
  <c r="CK106" i="2" s="1"/>
  <c r="BS106" i="2"/>
  <c r="BZ106" i="2" s="1"/>
  <c r="BL106" i="2"/>
  <c r="BP106" i="2"/>
  <c r="BR106" i="2"/>
  <c r="BK106" i="2"/>
  <c r="BU106" i="2"/>
  <c r="BQ106" i="2"/>
  <c r="BX106" i="2" s="1"/>
  <c r="BN106" i="2"/>
  <c r="BJ106" i="2"/>
  <c r="BT106" i="2"/>
  <c r="CA106" i="2" s="1"/>
  <c r="BM106" i="2"/>
  <c r="BI106" i="2"/>
  <c r="CH15" i="2"/>
  <c r="CO15" i="2" s="1"/>
  <c r="CD15" i="2"/>
  <c r="CG15" i="2"/>
  <c r="CN15" i="2" s="1"/>
  <c r="CF15" i="2"/>
  <c r="CM15" i="2" s="1"/>
  <c r="CE15" i="2"/>
  <c r="CL15" i="2" s="1"/>
  <c r="BU15" i="2"/>
  <c r="BQ15" i="2"/>
  <c r="BX15" i="2" s="1"/>
  <c r="BN15" i="2"/>
  <c r="BJ15" i="2"/>
  <c r="CI15" i="2"/>
  <c r="CP15" i="2" s="1"/>
  <c r="BT15" i="2"/>
  <c r="CA15" i="2" s="1"/>
  <c r="BP15" i="2"/>
  <c r="BM15" i="2"/>
  <c r="BI15" i="2"/>
  <c r="BL15" i="2"/>
  <c r="BS15" i="2"/>
  <c r="BR15" i="2"/>
  <c r="BK15" i="2"/>
  <c r="CH68" i="2"/>
  <c r="CD68" i="2"/>
  <c r="CK68" i="2" s="1"/>
  <c r="CG68" i="2"/>
  <c r="CI68" i="2"/>
  <c r="CF68" i="2"/>
  <c r="CM68" i="2" s="1"/>
  <c r="CE68" i="2"/>
  <c r="CL68" i="2" s="1"/>
  <c r="BU68" i="2"/>
  <c r="BQ68" i="2"/>
  <c r="BN68" i="2"/>
  <c r="BJ68" i="2"/>
  <c r="BR68" i="2"/>
  <c r="CP68" i="2"/>
  <c r="BT68" i="2"/>
  <c r="BP68" i="2"/>
  <c r="BW68" i="2" s="1"/>
  <c r="BM68" i="2"/>
  <c r="BI68" i="2"/>
  <c r="BL68" i="2"/>
  <c r="BS68" i="2"/>
  <c r="BZ68" i="2" s="1"/>
  <c r="BK68" i="2"/>
  <c r="CF88" i="2"/>
  <c r="CM88" i="2" s="1"/>
  <c r="CI88" i="2"/>
  <c r="CP88" i="2" s="1"/>
  <c r="CE88" i="2"/>
  <c r="CD88" i="2"/>
  <c r="CH88" i="2"/>
  <c r="CO88" i="2" s="1"/>
  <c r="BS88" i="2"/>
  <c r="BL88" i="2"/>
  <c r="BR88" i="2"/>
  <c r="BY88" i="2" s="1"/>
  <c r="BK88" i="2"/>
  <c r="BT88" i="2"/>
  <c r="BU88" i="2"/>
  <c r="BQ88" i="2"/>
  <c r="BN88" i="2"/>
  <c r="BJ88" i="2"/>
  <c r="CG88" i="2"/>
  <c r="BP88" i="2"/>
  <c r="BW88" i="2" s="1"/>
  <c r="BM88" i="2"/>
  <c r="BI88" i="2"/>
  <c r="CH253" i="2"/>
  <c r="CD253" i="2"/>
  <c r="CK253" i="2" s="1"/>
  <c r="CG253" i="2"/>
  <c r="CN253" i="2" s="1"/>
  <c r="CI253" i="2"/>
  <c r="CP253" i="2" s="1"/>
  <c r="BS253" i="2"/>
  <c r="CF253" i="2"/>
  <c r="BR253" i="2"/>
  <c r="BY253" i="2" s="1"/>
  <c r="BN253" i="2"/>
  <c r="BJ253" i="2"/>
  <c r="BQ253" i="2"/>
  <c r="BX253" i="2" s="1"/>
  <c r="BM253" i="2"/>
  <c r="BI253" i="2"/>
  <c r="CE253" i="2"/>
  <c r="CL253" i="2" s="1"/>
  <c r="BU253" i="2"/>
  <c r="CB253" i="2" s="1"/>
  <c r="BP253" i="2"/>
  <c r="BL253" i="2"/>
  <c r="BT253" i="2"/>
  <c r="BK253" i="2"/>
  <c r="CF281" i="2"/>
  <c r="CI281" i="2"/>
  <c r="CE281" i="2"/>
  <c r="CL281" i="2" s="1"/>
  <c r="CH281" i="2"/>
  <c r="CO281" i="2" s="1"/>
  <c r="CG281" i="2"/>
  <c r="BU281" i="2"/>
  <c r="BQ281" i="2"/>
  <c r="BX281" i="2" s="1"/>
  <c r="CD281" i="2"/>
  <c r="CK281" i="2" s="1"/>
  <c r="BP281" i="2"/>
  <c r="BL281" i="2"/>
  <c r="BR281" i="2"/>
  <c r="BY281" i="2" s="1"/>
  <c r="BT281" i="2"/>
  <c r="BK281" i="2"/>
  <c r="BS281" i="2"/>
  <c r="BN281" i="2"/>
  <c r="BJ281" i="2"/>
  <c r="BM281" i="2"/>
  <c r="BI281" i="2"/>
  <c r="CF134" i="2"/>
  <c r="CM134" i="2" s="1"/>
  <c r="CI134" i="2"/>
  <c r="CE134" i="2"/>
  <c r="CH134" i="2"/>
  <c r="CO134" i="2" s="1"/>
  <c r="CG134" i="2"/>
  <c r="CD134" i="2"/>
  <c r="CK134" i="2" s="1"/>
  <c r="BS134" i="2"/>
  <c r="BZ134" i="2" s="1"/>
  <c r="P134" i="3" s="1"/>
  <c r="BL134" i="2"/>
  <c r="BR134" i="2"/>
  <c r="BY134" i="2" s="1"/>
  <c r="BK134" i="2"/>
  <c r="BT134" i="2"/>
  <c r="BU134" i="2"/>
  <c r="BQ134" i="2"/>
  <c r="BN134" i="2"/>
  <c r="BJ134" i="2"/>
  <c r="BP134" i="2"/>
  <c r="BW134" i="2" s="1"/>
  <c r="BI134" i="2"/>
  <c r="BM134" i="2"/>
  <c r="CF45" i="2"/>
  <c r="CM45" i="2" s="1"/>
  <c r="CI45" i="2"/>
  <c r="CP45" i="2" s="1"/>
  <c r="CE45" i="2"/>
  <c r="CL45" i="2" s="1"/>
  <c r="CH45" i="2"/>
  <c r="CO45" i="2" s="1"/>
  <c r="CG45" i="2"/>
  <c r="CD45" i="2"/>
  <c r="CK45" i="2" s="1"/>
  <c r="BS45" i="2"/>
  <c r="BL45" i="2"/>
  <c r="BR45" i="2"/>
  <c r="CT45" i="2" s="1"/>
  <c r="BK45" i="2"/>
  <c r="BN45" i="2"/>
  <c r="BU45" i="2"/>
  <c r="CB45" i="2" s="1"/>
  <c r="BQ45" i="2"/>
  <c r="BJ45" i="2"/>
  <c r="BT45" i="2"/>
  <c r="BP45" i="2"/>
  <c r="BM45" i="2"/>
  <c r="BI45" i="2"/>
  <c r="CH74" i="2"/>
  <c r="CD74" i="2"/>
  <c r="CG74" i="2"/>
  <c r="CN74" i="2" s="1"/>
  <c r="CI74" i="2"/>
  <c r="CF74" i="2"/>
  <c r="BU74" i="2"/>
  <c r="CB74" i="2" s="1"/>
  <c r="R74" i="3" s="1"/>
  <c r="BQ74" i="2"/>
  <c r="BX74" i="2" s="1"/>
  <c r="BN74" i="2"/>
  <c r="BJ74" i="2"/>
  <c r="CE74" i="2"/>
  <c r="CL74" i="2" s="1"/>
  <c r="BT74" i="2"/>
  <c r="CA74" i="2" s="1"/>
  <c r="Q74" i="3" s="1"/>
  <c r="BP74" i="2"/>
  <c r="BW74" i="2" s="1"/>
  <c r="BM74" i="2"/>
  <c r="BI74" i="2"/>
  <c r="BS74" i="2"/>
  <c r="BZ74" i="2" s="1"/>
  <c r="P74" i="3" s="1"/>
  <c r="BL74" i="2"/>
  <c r="BR74" i="2"/>
  <c r="BK74" i="2"/>
  <c r="CF295" i="2"/>
  <c r="CM295" i="2" s="1"/>
  <c r="CI295" i="2"/>
  <c r="CE295" i="2"/>
  <c r="CD295" i="2"/>
  <c r="CK295" i="2" s="1"/>
  <c r="BU295" i="2"/>
  <c r="BQ295" i="2"/>
  <c r="CH295" i="2"/>
  <c r="CO295" i="2" s="1"/>
  <c r="CG295" i="2"/>
  <c r="BR295" i="2"/>
  <c r="BY295" i="2" s="1"/>
  <c r="BL295" i="2"/>
  <c r="BP295" i="2"/>
  <c r="BW295" i="2" s="1"/>
  <c r="BK295" i="2"/>
  <c r="BT295" i="2"/>
  <c r="CA295" i="2" s="1"/>
  <c r="BN295" i="2"/>
  <c r="BJ295" i="2"/>
  <c r="BS295" i="2"/>
  <c r="BZ295" i="2" s="1"/>
  <c r="BI295" i="2"/>
  <c r="BM295" i="2"/>
  <c r="CF199" i="2"/>
  <c r="CM199" i="2" s="1"/>
  <c r="CI199" i="2"/>
  <c r="CE199" i="2"/>
  <c r="CG199" i="2"/>
  <c r="CD199" i="2"/>
  <c r="BS199" i="2"/>
  <c r="BZ199" i="2" s="1"/>
  <c r="BL199" i="2"/>
  <c r="CH199" i="2"/>
  <c r="CO199" i="2" s="1"/>
  <c r="BR199" i="2"/>
  <c r="BY199" i="2" s="1"/>
  <c r="BK199" i="2"/>
  <c r="BP199" i="2"/>
  <c r="BW199" i="2" s="1"/>
  <c r="BU199" i="2"/>
  <c r="BQ199" i="2"/>
  <c r="BN199" i="2"/>
  <c r="BJ199" i="2"/>
  <c r="BT199" i="2"/>
  <c r="BI199" i="2"/>
  <c r="BM199" i="2"/>
  <c r="CF69" i="2"/>
  <c r="CI69" i="2"/>
  <c r="CP69" i="2" s="1"/>
  <c r="CE69" i="2"/>
  <c r="CD69" i="2"/>
  <c r="CH69" i="2"/>
  <c r="CO69" i="2" s="1"/>
  <c r="BS69" i="2"/>
  <c r="BL69" i="2"/>
  <c r="BR69" i="2"/>
  <c r="BK69" i="2"/>
  <c r="BJ69" i="2"/>
  <c r="CG69" i="2"/>
  <c r="CN69" i="2" s="1"/>
  <c r="BU69" i="2"/>
  <c r="BQ69" i="2"/>
  <c r="BN69" i="2"/>
  <c r="BT69" i="2"/>
  <c r="BP69" i="2"/>
  <c r="BW69" i="2" s="1"/>
  <c r="BM69" i="2"/>
  <c r="BI69" i="2"/>
  <c r="CH318" i="2"/>
  <c r="CO318" i="2" s="1"/>
  <c r="CD318" i="2"/>
  <c r="CK318" i="2" s="1"/>
  <c r="CG318" i="2"/>
  <c r="CN318" i="2" s="1"/>
  <c r="CI318" i="2"/>
  <c r="CP318" i="2" s="1"/>
  <c r="BS318" i="2"/>
  <c r="CF318" i="2"/>
  <c r="BR318" i="2"/>
  <c r="BY318" i="2" s="1"/>
  <c r="BN318" i="2"/>
  <c r="BJ318" i="2"/>
  <c r="BQ318" i="2"/>
  <c r="BX318" i="2" s="1"/>
  <c r="BM318" i="2"/>
  <c r="BI318" i="2"/>
  <c r="BT318" i="2"/>
  <c r="CE318" i="2"/>
  <c r="CL318" i="2" s="1"/>
  <c r="BU318" i="2"/>
  <c r="BP318" i="2"/>
  <c r="BW318" i="2" s="1"/>
  <c r="BL318" i="2"/>
  <c r="BK318" i="2"/>
  <c r="CF75" i="2"/>
  <c r="CI75" i="2"/>
  <c r="CE75" i="2"/>
  <c r="CD75" i="2"/>
  <c r="CK75" i="2" s="1"/>
  <c r="CH75" i="2"/>
  <c r="CO75" i="2" s="1"/>
  <c r="CG75" i="2"/>
  <c r="BS75" i="2"/>
  <c r="BZ75" i="2" s="1"/>
  <c r="P75" i="3" s="1"/>
  <c r="BL75" i="2"/>
  <c r="BR75" i="2"/>
  <c r="BY75" i="2" s="1"/>
  <c r="O75" i="3" s="1"/>
  <c r="BK75" i="2"/>
  <c r="BN75" i="2"/>
  <c r="BP75" i="2"/>
  <c r="BW75" i="2" s="1"/>
  <c r="BU75" i="2"/>
  <c r="BQ75" i="2"/>
  <c r="BJ75" i="2"/>
  <c r="BT75" i="2"/>
  <c r="BM75" i="2"/>
  <c r="BI75" i="2"/>
  <c r="CF250" i="2"/>
  <c r="CI250" i="2"/>
  <c r="CE250" i="2"/>
  <c r="CD250" i="2"/>
  <c r="CK250" i="2" s="1"/>
  <c r="BU250" i="2"/>
  <c r="BQ250" i="2"/>
  <c r="CH250" i="2"/>
  <c r="BT250" i="2"/>
  <c r="CA250" i="2" s="1"/>
  <c r="BL250" i="2"/>
  <c r="BS250" i="2"/>
  <c r="BK250" i="2"/>
  <c r="CG250" i="2"/>
  <c r="BR250" i="2"/>
  <c r="BY250" i="2" s="1"/>
  <c r="BN250" i="2"/>
  <c r="BJ250" i="2"/>
  <c r="BP250" i="2"/>
  <c r="BW250" i="2" s="1"/>
  <c r="BM250" i="2"/>
  <c r="BI250" i="2"/>
  <c r="CH282" i="2"/>
  <c r="CO282" i="2" s="1"/>
  <c r="CD282" i="2"/>
  <c r="CK282" i="2" s="1"/>
  <c r="CG282" i="2"/>
  <c r="CN282" i="2" s="1"/>
  <c r="CI282" i="2"/>
  <c r="CP282" i="2" s="1"/>
  <c r="BS282" i="2"/>
  <c r="BZ282" i="2" s="1"/>
  <c r="P282" i="3" s="1"/>
  <c r="CF282" i="2"/>
  <c r="CE282" i="2"/>
  <c r="BU282" i="2"/>
  <c r="CB282" i="2" s="1"/>
  <c r="BP282" i="2"/>
  <c r="BN282" i="2"/>
  <c r="BJ282" i="2"/>
  <c r="BT282" i="2"/>
  <c r="BM282" i="2"/>
  <c r="BI282" i="2"/>
  <c r="BR282" i="2"/>
  <c r="BL282" i="2"/>
  <c r="BQ282" i="2"/>
  <c r="DM282" i="2" s="1"/>
  <c r="BK282" i="2"/>
  <c r="CH356" i="2"/>
  <c r="CO356" i="2" s="1"/>
  <c r="CD356" i="2"/>
  <c r="CG356" i="2"/>
  <c r="CN356" i="2" s="1"/>
  <c r="CF356" i="2"/>
  <c r="CM356" i="2" s="1"/>
  <c r="CE356" i="2"/>
  <c r="CL356" i="2" s="1"/>
  <c r="BS356" i="2"/>
  <c r="BZ356" i="2" s="1"/>
  <c r="CI356" i="2"/>
  <c r="CP356" i="2" s="1"/>
  <c r="BT356" i="2"/>
  <c r="CA356" i="2" s="1"/>
  <c r="BN356" i="2"/>
  <c r="BJ356" i="2"/>
  <c r="BU356" i="2"/>
  <c r="BR356" i="2"/>
  <c r="BM356" i="2"/>
  <c r="BI356" i="2"/>
  <c r="BQ356" i="2"/>
  <c r="BX356" i="2" s="1"/>
  <c r="BL356" i="2"/>
  <c r="BP356" i="2"/>
  <c r="BW356" i="2" s="1"/>
  <c r="BK356" i="2"/>
  <c r="CH166" i="2"/>
  <c r="CD166" i="2"/>
  <c r="CK166" i="2" s="1"/>
  <c r="CG166" i="2"/>
  <c r="CE166" i="2"/>
  <c r="CL166" i="2" s="1"/>
  <c r="CI166" i="2"/>
  <c r="CF166" i="2"/>
  <c r="BU166" i="2"/>
  <c r="CB166" i="2" s="1"/>
  <c r="BQ166" i="2"/>
  <c r="BX166" i="2" s="1"/>
  <c r="BN166" i="2"/>
  <c r="BJ166" i="2"/>
  <c r="BT166" i="2"/>
  <c r="CA166" i="2" s="1"/>
  <c r="BP166" i="2"/>
  <c r="BM166" i="2"/>
  <c r="BI166" i="2"/>
  <c r="BR166" i="2"/>
  <c r="DN166" i="2" s="1"/>
  <c r="BS166" i="2"/>
  <c r="BL166" i="2"/>
  <c r="BK166" i="2"/>
  <c r="CF152" i="2"/>
  <c r="CI152" i="2"/>
  <c r="CP152" i="2" s="1"/>
  <c r="CE152" i="2"/>
  <c r="CL152" i="2" s="1"/>
  <c r="CH152" i="2"/>
  <c r="CO152" i="2" s="1"/>
  <c r="CG152" i="2"/>
  <c r="CD152" i="2"/>
  <c r="BS152" i="2"/>
  <c r="BZ152" i="2" s="1"/>
  <c r="BL152" i="2"/>
  <c r="BT152" i="2"/>
  <c r="BR152" i="2"/>
  <c r="BY152" i="2" s="1"/>
  <c r="BK152" i="2"/>
  <c r="BP152" i="2"/>
  <c r="BW152" i="2" s="1"/>
  <c r="BU152" i="2"/>
  <c r="BQ152" i="2"/>
  <c r="BN152" i="2"/>
  <c r="BJ152" i="2"/>
  <c r="BI152" i="2"/>
  <c r="BM152" i="2"/>
  <c r="CH95" i="2"/>
  <c r="CO95" i="2" s="1"/>
  <c r="CD95" i="2"/>
  <c r="CK95" i="2" s="1"/>
  <c r="CG95" i="2"/>
  <c r="CN95" i="2" s="1"/>
  <c r="CI95" i="2"/>
  <c r="CP95" i="2" s="1"/>
  <c r="CF95" i="2"/>
  <c r="CM95" i="2" s="1"/>
  <c r="BU95" i="2"/>
  <c r="BQ95" i="2"/>
  <c r="BX95" i="2" s="1"/>
  <c r="BN95" i="2"/>
  <c r="BJ95" i="2"/>
  <c r="CB95" i="2"/>
  <c r="BT95" i="2"/>
  <c r="CA95" i="2" s="1"/>
  <c r="BP95" i="2"/>
  <c r="BW95" i="2" s="1"/>
  <c r="BM95" i="2"/>
  <c r="BI95" i="2"/>
  <c r="BR95" i="2"/>
  <c r="DN95" i="2" s="1"/>
  <c r="CE95" i="2"/>
  <c r="CL95" i="2" s="1"/>
  <c r="BS95" i="2"/>
  <c r="BL95" i="2"/>
  <c r="BK95" i="2"/>
  <c r="CF260" i="2"/>
  <c r="CM260" i="2" s="1"/>
  <c r="CI260" i="2"/>
  <c r="CE260" i="2"/>
  <c r="CL260" i="2" s="1"/>
  <c r="CH260" i="2"/>
  <c r="CG260" i="2"/>
  <c r="CN260" i="2" s="1"/>
  <c r="BU260" i="2"/>
  <c r="BQ260" i="2"/>
  <c r="BX260" i="2" s="1"/>
  <c r="N260" i="3" s="1"/>
  <c r="CD260" i="2"/>
  <c r="CK260" i="2" s="1"/>
  <c r="BS260" i="2"/>
  <c r="BL260" i="2"/>
  <c r="BR260" i="2"/>
  <c r="BY260" i="2" s="1"/>
  <c r="BK260" i="2"/>
  <c r="BP260" i="2"/>
  <c r="BW260" i="2" s="1"/>
  <c r="BN260" i="2"/>
  <c r="BJ260" i="2"/>
  <c r="BT260" i="2"/>
  <c r="CA260" i="2" s="1"/>
  <c r="BM260" i="2"/>
  <c r="BI260" i="2"/>
  <c r="CH32" i="2"/>
  <c r="CD32" i="2"/>
  <c r="CK32" i="2" s="1"/>
  <c r="CG32" i="2"/>
  <c r="CN32" i="2" s="1"/>
  <c r="CF32" i="2"/>
  <c r="CE32" i="2"/>
  <c r="CM32" i="2"/>
  <c r="BU32" i="2"/>
  <c r="BQ32" i="2"/>
  <c r="BN32" i="2"/>
  <c r="BJ32" i="2"/>
  <c r="CI32" i="2"/>
  <c r="BT32" i="2"/>
  <c r="CA32" i="2" s="1"/>
  <c r="BP32" i="2"/>
  <c r="BM32" i="2"/>
  <c r="BI32" i="2"/>
  <c r="BL32" i="2"/>
  <c r="BS32" i="2"/>
  <c r="BR32" i="2"/>
  <c r="BK32" i="2"/>
  <c r="CH46" i="2"/>
  <c r="CD46" i="2"/>
  <c r="CK46" i="2" s="1"/>
  <c r="CG46" i="2"/>
  <c r="CI46" i="2"/>
  <c r="CP46" i="2" s="1"/>
  <c r="CF46" i="2"/>
  <c r="CM46" i="2" s="1"/>
  <c r="BU46" i="2"/>
  <c r="CB46" i="2" s="1"/>
  <c r="BQ46" i="2"/>
  <c r="BX46" i="2" s="1"/>
  <c r="BN46" i="2"/>
  <c r="BJ46" i="2"/>
  <c r="BT46" i="2"/>
  <c r="BP46" i="2"/>
  <c r="BM46" i="2"/>
  <c r="BI46" i="2"/>
  <c r="BL46" i="2"/>
  <c r="CE46" i="2"/>
  <c r="CL46" i="2" s="1"/>
  <c r="BS46" i="2"/>
  <c r="BZ46" i="2" s="1"/>
  <c r="BR46" i="2"/>
  <c r="BY46" i="2" s="1"/>
  <c r="BK46" i="2"/>
  <c r="CH338" i="2"/>
  <c r="CD338" i="2"/>
  <c r="CG338" i="2"/>
  <c r="CI338" i="2"/>
  <c r="BS338" i="2"/>
  <c r="BZ338" i="2" s="1"/>
  <c r="CF338" i="2"/>
  <c r="CE338" i="2"/>
  <c r="BU338" i="2"/>
  <c r="BP338" i="2"/>
  <c r="BW338" i="2" s="1"/>
  <c r="BN338" i="2"/>
  <c r="BJ338" i="2"/>
  <c r="BQ338" i="2"/>
  <c r="BX338" i="2" s="1"/>
  <c r="BT338" i="2"/>
  <c r="CA338" i="2" s="1"/>
  <c r="BM338" i="2"/>
  <c r="BI338" i="2"/>
  <c r="CB338" i="2"/>
  <c r="BR338" i="2"/>
  <c r="BL338" i="2"/>
  <c r="BK338" i="2"/>
  <c r="CH300" i="2"/>
  <c r="CO300" i="2" s="1"/>
  <c r="CD300" i="2"/>
  <c r="CG300" i="2"/>
  <c r="CN300" i="2" s="1"/>
  <c r="CF300" i="2"/>
  <c r="CE300" i="2"/>
  <c r="CL300" i="2" s="1"/>
  <c r="BS300" i="2"/>
  <c r="CI300" i="2"/>
  <c r="CP300" i="2" s="1"/>
  <c r="BT300" i="2"/>
  <c r="CA300" i="2" s="1"/>
  <c r="BN300" i="2"/>
  <c r="BJ300" i="2"/>
  <c r="BP300" i="2"/>
  <c r="BW300" i="2" s="1"/>
  <c r="BR300" i="2"/>
  <c r="BY300" i="2" s="1"/>
  <c r="BM300" i="2"/>
  <c r="BI300" i="2"/>
  <c r="BU300" i="2"/>
  <c r="BQ300" i="2"/>
  <c r="BL300" i="2"/>
  <c r="BK300" i="2"/>
  <c r="CH206" i="2"/>
  <c r="CO206" i="2" s="1"/>
  <c r="CD206" i="2"/>
  <c r="CK206" i="2" s="1"/>
  <c r="CG206" i="2"/>
  <c r="CN206" i="2" s="1"/>
  <c r="CE206" i="2"/>
  <c r="CL206" i="2" s="1"/>
  <c r="CI206" i="2"/>
  <c r="CP206" i="2" s="1"/>
  <c r="CF206" i="2"/>
  <c r="CM206" i="2" s="1"/>
  <c r="BU206" i="2"/>
  <c r="BQ206" i="2"/>
  <c r="BN206" i="2"/>
  <c r="BJ206" i="2"/>
  <c r="BT206" i="2"/>
  <c r="CA206" i="2" s="1"/>
  <c r="BP206" i="2"/>
  <c r="BW206" i="2" s="1"/>
  <c r="M206" i="3" s="1"/>
  <c r="BM206" i="2"/>
  <c r="BI206" i="2"/>
  <c r="CB206" i="2"/>
  <c r="BS206" i="2"/>
  <c r="BL206" i="2"/>
  <c r="BR206" i="2"/>
  <c r="BY206" i="2" s="1"/>
  <c r="BK206" i="2"/>
  <c r="CF179" i="2"/>
  <c r="CM179" i="2" s="1"/>
  <c r="CI179" i="2"/>
  <c r="CE179" i="2"/>
  <c r="CL179" i="2" s="1"/>
  <c r="CG179" i="2"/>
  <c r="CD179" i="2"/>
  <c r="CH179" i="2"/>
  <c r="BS179" i="2"/>
  <c r="BZ179" i="2" s="1"/>
  <c r="BL179" i="2"/>
  <c r="BR179" i="2"/>
  <c r="BK179" i="2"/>
  <c r="BP179" i="2"/>
  <c r="BW179" i="2" s="1"/>
  <c r="BU179" i="2"/>
  <c r="BQ179" i="2"/>
  <c r="BN179" i="2"/>
  <c r="BJ179" i="2"/>
  <c r="BT179" i="2"/>
  <c r="CA179" i="2" s="1"/>
  <c r="BM179" i="2"/>
  <c r="BI179" i="2"/>
  <c r="CH149" i="2"/>
  <c r="CO149" i="2" s="1"/>
  <c r="CD149" i="2"/>
  <c r="CG149" i="2"/>
  <c r="CE149" i="2"/>
  <c r="CS149" i="2" s="1"/>
  <c r="CI149" i="2"/>
  <c r="CF149" i="2"/>
  <c r="BU149" i="2"/>
  <c r="CB149" i="2" s="1"/>
  <c r="BQ149" i="2"/>
  <c r="BX149" i="2" s="1"/>
  <c r="BN149" i="2"/>
  <c r="BJ149" i="2"/>
  <c r="BT149" i="2"/>
  <c r="BP149" i="2"/>
  <c r="BW149" i="2" s="1"/>
  <c r="BM149" i="2"/>
  <c r="BI149" i="2"/>
  <c r="BS149" i="2"/>
  <c r="BZ149" i="2" s="1"/>
  <c r="BL149" i="2"/>
  <c r="BR149" i="2"/>
  <c r="BK149" i="2"/>
  <c r="CH103" i="2"/>
  <c r="CD103" i="2"/>
  <c r="CG103" i="2"/>
  <c r="CN103" i="2" s="1"/>
  <c r="CI103" i="2"/>
  <c r="CF103" i="2"/>
  <c r="CM103" i="2" s="1"/>
  <c r="CE103" i="2"/>
  <c r="CL103" i="2" s="1"/>
  <c r="BU103" i="2"/>
  <c r="BQ103" i="2"/>
  <c r="BN103" i="2"/>
  <c r="BJ103" i="2"/>
  <c r="BT103" i="2"/>
  <c r="CA103" i="2" s="1"/>
  <c r="BP103" i="2"/>
  <c r="BW103" i="2" s="1"/>
  <c r="M103" i="3" s="1"/>
  <c r="BM103" i="2"/>
  <c r="BI103" i="2"/>
  <c r="CB103" i="2"/>
  <c r="BR103" i="2"/>
  <c r="BS103" i="2"/>
  <c r="BZ103" i="2" s="1"/>
  <c r="BL103" i="2"/>
  <c r="BK103" i="2"/>
  <c r="CF355" i="2"/>
  <c r="CM355" i="2" s="1"/>
  <c r="CI355" i="2"/>
  <c r="CE355" i="2"/>
  <c r="CL355" i="2" s="1"/>
  <c r="CD355" i="2"/>
  <c r="CK355" i="2" s="1"/>
  <c r="BU355" i="2"/>
  <c r="CB355" i="2" s="1"/>
  <c r="BQ355" i="2"/>
  <c r="CH355" i="2"/>
  <c r="CO355" i="2" s="1"/>
  <c r="CG355" i="2"/>
  <c r="BT355" i="2"/>
  <c r="BL355" i="2"/>
  <c r="BS355" i="2"/>
  <c r="BZ355" i="2" s="1"/>
  <c r="BK355" i="2"/>
  <c r="BP355" i="2"/>
  <c r="BW355" i="2" s="1"/>
  <c r="BR355" i="2"/>
  <c r="BN355" i="2"/>
  <c r="BJ355" i="2"/>
  <c r="BM355" i="2"/>
  <c r="BI355" i="2"/>
  <c r="CF305" i="2"/>
  <c r="CM305" i="2" s="1"/>
  <c r="CI305" i="2"/>
  <c r="CP305" i="2" s="1"/>
  <c r="CE305" i="2"/>
  <c r="CL305" i="2" s="1"/>
  <c r="CH305" i="2"/>
  <c r="CG305" i="2"/>
  <c r="BU305" i="2"/>
  <c r="BQ305" i="2"/>
  <c r="CD305" i="2"/>
  <c r="BP305" i="2"/>
  <c r="BW305" i="2" s="1"/>
  <c r="BL305" i="2"/>
  <c r="BR305" i="2"/>
  <c r="BT305" i="2"/>
  <c r="CA305" i="2" s="1"/>
  <c r="BK305" i="2"/>
  <c r="BS305" i="2"/>
  <c r="BZ305" i="2" s="1"/>
  <c r="BN305" i="2"/>
  <c r="BJ305" i="2"/>
  <c r="BM305" i="2"/>
  <c r="BI305" i="2"/>
  <c r="CF132" i="2"/>
  <c r="CI132" i="2"/>
  <c r="CE132" i="2"/>
  <c r="CG132" i="2"/>
  <c r="CN132" i="2" s="1"/>
  <c r="CD132" i="2"/>
  <c r="CK132" i="2" s="1"/>
  <c r="BS132" i="2"/>
  <c r="BZ132" i="2" s="1"/>
  <c r="BL132" i="2"/>
  <c r="CH132" i="2"/>
  <c r="CO132" i="2" s="1"/>
  <c r="BR132" i="2"/>
  <c r="BK132" i="2"/>
  <c r="BP132" i="2"/>
  <c r="BU132" i="2"/>
  <c r="BQ132" i="2"/>
  <c r="BX132" i="2" s="1"/>
  <c r="BN132" i="2"/>
  <c r="BJ132" i="2"/>
  <c r="BT132" i="2"/>
  <c r="CA132" i="2" s="1"/>
  <c r="BM132" i="2"/>
  <c r="BI132" i="2"/>
  <c r="CF84" i="2"/>
  <c r="CM84" i="2" s="1"/>
  <c r="CI84" i="2"/>
  <c r="CE84" i="2"/>
  <c r="CD84" i="2"/>
  <c r="CK84" i="2" s="1"/>
  <c r="CH84" i="2"/>
  <c r="BS84" i="2"/>
  <c r="BZ84" i="2" s="1"/>
  <c r="BL84" i="2"/>
  <c r="BP84" i="2"/>
  <c r="BW84" i="2" s="1"/>
  <c r="BR84" i="2"/>
  <c r="BK84" i="2"/>
  <c r="CG84" i="2"/>
  <c r="BU84" i="2"/>
  <c r="BQ84" i="2"/>
  <c r="BX84" i="2" s="1"/>
  <c r="BN84" i="2"/>
  <c r="BJ84" i="2"/>
  <c r="BT84" i="2"/>
  <c r="CA84" i="2" s="1"/>
  <c r="BI84" i="2"/>
  <c r="BM84" i="2"/>
  <c r="CH194" i="2"/>
  <c r="CD194" i="2"/>
  <c r="CK194" i="2" s="1"/>
  <c r="CG194" i="2"/>
  <c r="CE194" i="2"/>
  <c r="CI194" i="2"/>
  <c r="BU194" i="2"/>
  <c r="CB194" i="2" s="1"/>
  <c r="BQ194" i="2"/>
  <c r="BN194" i="2"/>
  <c r="BJ194" i="2"/>
  <c r="BR194" i="2"/>
  <c r="BY194" i="2" s="1"/>
  <c r="CF194" i="2"/>
  <c r="BT194" i="2"/>
  <c r="BP194" i="2"/>
  <c r="BW194" i="2" s="1"/>
  <c r="BM194" i="2"/>
  <c r="BI194" i="2"/>
  <c r="BS194" i="2"/>
  <c r="BL194" i="2"/>
  <c r="BK194" i="2"/>
  <c r="CH241" i="2"/>
  <c r="CO241" i="2" s="1"/>
  <c r="CD241" i="2"/>
  <c r="CG241" i="2"/>
  <c r="CI241" i="2"/>
  <c r="BS241" i="2"/>
  <c r="BZ241" i="2" s="1"/>
  <c r="CF241" i="2"/>
  <c r="CM241" i="2" s="1"/>
  <c r="CE241" i="2"/>
  <c r="CL241" i="2" s="1"/>
  <c r="BU241" i="2"/>
  <c r="BP241" i="2"/>
  <c r="BW241" i="2" s="1"/>
  <c r="BN241" i="2"/>
  <c r="BJ241" i="2"/>
  <c r="BT241" i="2"/>
  <c r="CA241" i="2" s="1"/>
  <c r="BM241" i="2"/>
  <c r="BI241" i="2"/>
  <c r="BR241" i="2"/>
  <c r="BY241" i="2" s="1"/>
  <c r="O241" i="3" s="1"/>
  <c r="BL241" i="2"/>
  <c r="BQ241" i="2"/>
  <c r="BK241" i="2"/>
  <c r="CH284" i="2"/>
  <c r="CO284" i="2" s="1"/>
  <c r="CD284" i="2"/>
  <c r="CG284" i="2"/>
  <c r="CN284" i="2" s="1"/>
  <c r="CF284" i="2"/>
  <c r="CM284" i="2" s="1"/>
  <c r="CE284" i="2"/>
  <c r="CL284" i="2" s="1"/>
  <c r="BS284" i="2"/>
  <c r="CI284" i="2"/>
  <c r="CP284" i="2" s="1"/>
  <c r="BT284" i="2"/>
  <c r="CA284" i="2" s="1"/>
  <c r="BN284" i="2"/>
  <c r="BJ284" i="2"/>
  <c r="BU284" i="2"/>
  <c r="BR284" i="2"/>
  <c r="BM284" i="2"/>
  <c r="BI284" i="2"/>
  <c r="BQ284" i="2"/>
  <c r="BL284" i="2"/>
  <c r="BP284" i="2"/>
  <c r="BW284" i="2" s="1"/>
  <c r="BK284" i="2"/>
  <c r="CH243" i="2"/>
  <c r="CD243" i="2"/>
  <c r="CK243" i="2" s="1"/>
  <c r="CG243" i="2"/>
  <c r="CN243" i="2" s="1"/>
  <c r="CF243" i="2"/>
  <c r="CM243" i="2" s="1"/>
  <c r="CE243" i="2"/>
  <c r="BS243" i="2"/>
  <c r="CI243" i="2"/>
  <c r="BT243" i="2"/>
  <c r="CA243" i="2" s="1"/>
  <c r="BN243" i="2"/>
  <c r="BJ243" i="2"/>
  <c r="BR243" i="2"/>
  <c r="BM243" i="2"/>
  <c r="BI243" i="2"/>
  <c r="BQ243" i="2"/>
  <c r="BX243" i="2" s="1"/>
  <c r="BL243" i="2"/>
  <c r="BU243" i="2"/>
  <c r="DQ243" i="2" s="1"/>
  <c r="BP243" i="2"/>
  <c r="BW243" i="2" s="1"/>
  <c r="BK243" i="2"/>
  <c r="CF331" i="2"/>
  <c r="CM331" i="2" s="1"/>
  <c r="CI331" i="2"/>
  <c r="CE331" i="2"/>
  <c r="CL331" i="2" s="1"/>
  <c r="CD331" i="2"/>
  <c r="CK331" i="2" s="1"/>
  <c r="BU331" i="2"/>
  <c r="BQ331" i="2"/>
  <c r="CH331" i="2"/>
  <c r="BT331" i="2"/>
  <c r="CA331" i="2" s="1"/>
  <c r="BL331" i="2"/>
  <c r="CG331" i="2"/>
  <c r="BS331" i="2"/>
  <c r="BZ331" i="2" s="1"/>
  <c r="BK331" i="2"/>
  <c r="BR331" i="2"/>
  <c r="BN331" i="2"/>
  <c r="BJ331" i="2"/>
  <c r="BP331" i="2"/>
  <c r="BW331" i="2" s="1"/>
  <c r="BM331" i="2"/>
  <c r="BI331" i="2"/>
  <c r="CH268" i="2"/>
  <c r="CO268" i="2" s="1"/>
  <c r="CD268" i="2"/>
  <c r="CG268" i="2"/>
  <c r="CN268" i="2" s="1"/>
  <c r="CF268" i="2"/>
  <c r="CM268" i="2" s="1"/>
  <c r="CE268" i="2"/>
  <c r="CL268" i="2" s="1"/>
  <c r="BS268" i="2"/>
  <c r="BZ268" i="2" s="1"/>
  <c r="CI268" i="2"/>
  <c r="CP268" i="2" s="1"/>
  <c r="BT268" i="2"/>
  <c r="CA268" i="2" s="1"/>
  <c r="BN268" i="2"/>
  <c r="BJ268" i="2"/>
  <c r="BP268" i="2"/>
  <c r="BW268" i="2" s="1"/>
  <c r="BR268" i="2"/>
  <c r="BY268" i="2" s="1"/>
  <c r="BM268" i="2"/>
  <c r="BI268" i="2"/>
  <c r="BQ268" i="2"/>
  <c r="BL268" i="2"/>
  <c r="BU268" i="2"/>
  <c r="BK268" i="2"/>
  <c r="CF240" i="2"/>
  <c r="CI240" i="2"/>
  <c r="CP240" i="2" s="1"/>
  <c r="CE240" i="2"/>
  <c r="CH240" i="2"/>
  <c r="CO240" i="2" s="1"/>
  <c r="CG240" i="2"/>
  <c r="BU240" i="2"/>
  <c r="CB240" i="2" s="1"/>
  <c r="BQ240" i="2"/>
  <c r="CD240" i="2"/>
  <c r="BP240" i="2"/>
  <c r="BW240" i="2" s="1"/>
  <c r="BL240" i="2"/>
  <c r="BT240" i="2"/>
  <c r="BK240" i="2"/>
  <c r="BR240" i="2"/>
  <c r="BS240" i="2"/>
  <c r="BZ240" i="2" s="1"/>
  <c r="BN240" i="2"/>
  <c r="BJ240" i="2"/>
  <c r="BI240" i="2"/>
  <c r="BM240" i="2"/>
  <c r="CF150" i="2"/>
  <c r="CI150" i="2"/>
  <c r="CP150" i="2" s="1"/>
  <c r="CE150" i="2"/>
  <c r="CL150" i="2" s="1"/>
  <c r="CG150" i="2"/>
  <c r="CN150" i="2" s="1"/>
  <c r="CD150" i="2"/>
  <c r="CK150" i="2" s="1"/>
  <c r="BS150" i="2"/>
  <c r="BZ150" i="2" s="1"/>
  <c r="P150" i="3" s="1"/>
  <c r="BL150" i="2"/>
  <c r="CH150" i="2"/>
  <c r="CO150" i="2" s="1"/>
  <c r="BR150" i="2"/>
  <c r="BY150" i="2" s="1"/>
  <c r="BK150" i="2"/>
  <c r="BP150" i="2"/>
  <c r="BU150" i="2"/>
  <c r="CB150" i="2" s="1"/>
  <c r="BQ150" i="2"/>
  <c r="BN150" i="2"/>
  <c r="BJ150" i="2"/>
  <c r="BT150" i="2"/>
  <c r="CA150" i="2" s="1"/>
  <c r="BI150" i="2"/>
  <c r="BM150" i="2"/>
  <c r="CF77" i="2"/>
  <c r="CI77" i="2"/>
  <c r="CE77" i="2"/>
  <c r="CL77" i="2" s="1"/>
  <c r="CH77" i="2"/>
  <c r="CO77" i="2" s="1"/>
  <c r="CG77" i="2"/>
  <c r="CD77" i="2"/>
  <c r="BS77" i="2"/>
  <c r="BZ77" i="2" s="1"/>
  <c r="BL77" i="2"/>
  <c r="BR77" i="2"/>
  <c r="BY77" i="2" s="1"/>
  <c r="O77" i="3" s="1"/>
  <c r="BK77" i="2"/>
  <c r="BT77" i="2"/>
  <c r="BU77" i="2"/>
  <c r="CB77" i="2" s="1"/>
  <c r="BQ77" i="2"/>
  <c r="BX77" i="2" s="1"/>
  <c r="BN77" i="2"/>
  <c r="BJ77" i="2"/>
  <c r="BP77" i="2"/>
  <c r="BW77" i="2" s="1"/>
  <c r="BI77" i="2"/>
  <c r="BM77" i="2"/>
  <c r="CF230" i="2"/>
  <c r="CI230" i="2"/>
  <c r="CP230" i="2" s="1"/>
  <c r="CE230" i="2"/>
  <c r="CL230" i="2" s="1"/>
  <c r="CD230" i="2"/>
  <c r="CH230" i="2"/>
  <c r="CG230" i="2"/>
  <c r="BS230" i="2"/>
  <c r="BZ230" i="2" s="1"/>
  <c r="P230" i="3" s="1"/>
  <c r="BL230" i="2"/>
  <c r="BT230" i="2"/>
  <c r="BR230" i="2"/>
  <c r="BK230" i="2"/>
  <c r="BU230" i="2"/>
  <c r="BQ230" i="2"/>
  <c r="BX230" i="2" s="1"/>
  <c r="BN230" i="2"/>
  <c r="BJ230" i="2"/>
  <c r="BP230" i="2"/>
  <c r="BW230" i="2" s="1"/>
  <c r="BM230" i="2"/>
  <c r="BI230" i="2"/>
  <c r="CF100" i="2"/>
  <c r="CI100" i="2"/>
  <c r="CP100" i="2" s="1"/>
  <c r="CE100" i="2"/>
  <c r="CL100" i="2" s="1"/>
  <c r="CD100" i="2"/>
  <c r="CK100" i="2" s="1"/>
  <c r="CH100" i="2"/>
  <c r="CO100" i="2" s="1"/>
  <c r="BS100" i="2"/>
  <c r="BL100" i="2"/>
  <c r="BT100" i="2"/>
  <c r="BR100" i="2"/>
  <c r="BY100" i="2" s="1"/>
  <c r="O100" i="3" s="1"/>
  <c r="BK100" i="2"/>
  <c r="BP100" i="2"/>
  <c r="BW100" i="2" s="1"/>
  <c r="CG100" i="2"/>
  <c r="CN100" i="2" s="1"/>
  <c r="BU100" i="2"/>
  <c r="CB100" i="2" s="1"/>
  <c r="BQ100" i="2"/>
  <c r="BN100" i="2"/>
  <c r="BJ100" i="2"/>
  <c r="BI100" i="2"/>
  <c r="BM100" i="2"/>
  <c r="CH147" i="2"/>
  <c r="CD147" i="2"/>
  <c r="CK147" i="2" s="1"/>
  <c r="CG147" i="2"/>
  <c r="CI147" i="2"/>
  <c r="CP147" i="2" s="1"/>
  <c r="CF147" i="2"/>
  <c r="CE147" i="2"/>
  <c r="BU147" i="2"/>
  <c r="BQ147" i="2"/>
  <c r="BN147" i="2"/>
  <c r="BJ147" i="2"/>
  <c r="BT147" i="2"/>
  <c r="CA147" i="2" s="1"/>
  <c r="Q147" i="3" s="1"/>
  <c r="BP147" i="2"/>
  <c r="BW147" i="2" s="1"/>
  <c r="BM147" i="2"/>
  <c r="BI147" i="2"/>
  <c r="BR147" i="2"/>
  <c r="BS147" i="2"/>
  <c r="BZ147" i="2" s="1"/>
  <c r="BL147" i="2"/>
  <c r="BK147" i="2"/>
  <c r="CF303" i="2"/>
  <c r="CM303" i="2" s="1"/>
  <c r="CI303" i="2"/>
  <c r="CE303" i="2"/>
  <c r="CL303" i="2" s="1"/>
  <c r="CD303" i="2"/>
  <c r="CK303" i="2" s="1"/>
  <c r="BU303" i="2"/>
  <c r="CB303" i="2" s="1"/>
  <c r="BQ303" i="2"/>
  <c r="CH303" i="2"/>
  <c r="CG303" i="2"/>
  <c r="BR303" i="2"/>
  <c r="BL303" i="2"/>
  <c r="BP303" i="2"/>
  <c r="BW303" i="2" s="1"/>
  <c r="BK303" i="2"/>
  <c r="BS303" i="2"/>
  <c r="BT303" i="2"/>
  <c r="BN303" i="2"/>
  <c r="BJ303" i="2"/>
  <c r="BI303" i="2"/>
  <c r="BM303" i="2"/>
  <c r="CH50" i="2"/>
  <c r="CD50" i="2"/>
  <c r="CG50" i="2"/>
  <c r="CI50" i="2"/>
  <c r="CP50" i="2" s="1"/>
  <c r="CF50" i="2"/>
  <c r="CE50" i="2"/>
  <c r="CL50" i="2" s="1"/>
  <c r="BU50" i="2"/>
  <c r="BQ50" i="2"/>
  <c r="BX50" i="2" s="1"/>
  <c r="BN50" i="2"/>
  <c r="BJ50" i="2"/>
  <c r="BT50" i="2"/>
  <c r="CA50" i="2" s="1"/>
  <c r="BP50" i="2"/>
  <c r="BW50" i="2" s="1"/>
  <c r="BM50" i="2"/>
  <c r="BI50" i="2"/>
  <c r="BS50" i="2"/>
  <c r="BZ50" i="2" s="1"/>
  <c r="BL50" i="2"/>
  <c r="BR50" i="2"/>
  <c r="BK50" i="2"/>
  <c r="CF108" i="2"/>
  <c r="CI108" i="2"/>
  <c r="CE108" i="2"/>
  <c r="CL108" i="2" s="1"/>
  <c r="CD108" i="2"/>
  <c r="CK108" i="2" s="1"/>
  <c r="CH108" i="2"/>
  <c r="CG108" i="2"/>
  <c r="CU108" i="2" s="1"/>
  <c r="DB108" i="2" s="1"/>
  <c r="BS108" i="2"/>
  <c r="BL108" i="2"/>
  <c r="BT108" i="2"/>
  <c r="CA108" i="2" s="1"/>
  <c r="Q108" i="3" s="1"/>
  <c r="BR108" i="2"/>
  <c r="BY108" i="2" s="1"/>
  <c r="BK108" i="2"/>
  <c r="BU108" i="2"/>
  <c r="CB108" i="2" s="1"/>
  <c r="R108" i="3" s="1"/>
  <c r="BQ108" i="2"/>
  <c r="BN108" i="2"/>
  <c r="BJ108" i="2"/>
  <c r="BP108" i="2"/>
  <c r="BM108" i="2"/>
  <c r="BI108" i="2"/>
  <c r="CH143" i="2"/>
  <c r="CO143" i="2" s="1"/>
  <c r="CD143" i="2"/>
  <c r="CG143" i="2"/>
  <c r="CI143" i="2"/>
  <c r="CP143" i="2" s="1"/>
  <c r="CF143" i="2"/>
  <c r="CE143" i="2"/>
  <c r="CL143" i="2" s="1"/>
  <c r="BU143" i="2"/>
  <c r="BQ143" i="2"/>
  <c r="BN143" i="2"/>
  <c r="BJ143" i="2"/>
  <c r="BT143" i="2"/>
  <c r="BP143" i="2"/>
  <c r="BW143" i="2" s="1"/>
  <c r="BM143" i="2"/>
  <c r="BI143" i="2"/>
  <c r="BS143" i="2"/>
  <c r="BL143" i="2"/>
  <c r="BR143" i="2"/>
  <c r="BY143" i="2" s="1"/>
  <c r="BK143" i="2"/>
  <c r="CF216" i="2"/>
  <c r="CI216" i="2"/>
  <c r="CP216" i="2" s="1"/>
  <c r="CE216" i="2"/>
  <c r="CL216" i="2" s="1"/>
  <c r="CH216" i="2"/>
  <c r="CG216" i="2"/>
  <c r="CN216" i="2" s="1"/>
  <c r="CD216" i="2"/>
  <c r="BS216" i="2"/>
  <c r="BZ216" i="2" s="1"/>
  <c r="BL216" i="2"/>
  <c r="BT216" i="2"/>
  <c r="CA216" i="2" s="1"/>
  <c r="BR216" i="2"/>
  <c r="BK216" i="2"/>
  <c r="BU216" i="2"/>
  <c r="BQ216" i="2"/>
  <c r="BX216" i="2" s="1"/>
  <c r="BN216" i="2"/>
  <c r="BJ216" i="2"/>
  <c r="BP216" i="2"/>
  <c r="BW216" i="2" s="1"/>
  <c r="BI216" i="2"/>
  <c r="BM216" i="2"/>
  <c r="CH296" i="2"/>
  <c r="CD296" i="2"/>
  <c r="CG296" i="2"/>
  <c r="CF296" i="2"/>
  <c r="CM296" i="2" s="1"/>
  <c r="CE296" i="2"/>
  <c r="CL296" i="2" s="1"/>
  <c r="BS296" i="2"/>
  <c r="BZ296" i="2" s="1"/>
  <c r="BQ296" i="2"/>
  <c r="BN296" i="2"/>
  <c r="BJ296" i="2"/>
  <c r="BU296" i="2"/>
  <c r="BP296" i="2"/>
  <c r="BW296" i="2" s="1"/>
  <c r="BM296" i="2"/>
  <c r="BI296" i="2"/>
  <c r="CI296" i="2"/>
  <c r="BX296" i="2"/>
  <c r="N296" i="3" s="1"/>
  <c r="BT296" i="2"/>
  <c r="CA296" i="2" s="1"/>
  <c r="BL296" i="2"/>
  <c r="BR296" i="2"/>
  <c r="BK296" i="2"/>
  <c r="CH78" i="2"/>
  <c r="CO78" i="2" s="1"/>
  <c r="CD78" i="2"/>
  <c r="CG78" i="2"/>
  <c r="CN78" i="2" s="1"/>
  <c r="CI78" i="2"/>
  <c r="CP78" i="2" s="1"/>
  <c r="CF78" i="2"/>
  <c r="BU78" i="2"/>
  <c r="BQ78" i="2"/>
  <c r="BX78" i="2" s="1"/>
  <c r="BN78" i="2"/>
  <c r="BJ78" i="2"/>
  <c r="BR78" i="2"/>
  <c r="BT78" i="2"/>
  <c r="CA78" i="2" s="1"/>
  <c r="BP78" i="2"/>
  <c r="BM78" i="2"/>
  <c r="BI78" i="2"/>
  <c r="BL78" i="2"/>
  <c r="CE78" i="2"/>
  <c r="BS78" i="2"/>
  <c r="DO78" i="2" s="1"/>
  <c r="BK78" i="2"/>
  <c r="CH66" i="2"/>
  <c r="CD66" i="2"/>
  <c r="CG66" i="2"/>
  <c r="CF66" i="2"/>
  <c r="CM66" i="2" s="1"/>
  <c r="CE66" i="2"/>
  <c r="CL66" i="2" s="1"/>
  <c r="BU66" i="2"/>
  <c r="BQ66" i="2"/>
  <c r="BX66" i="2" s="1"/>
  <c r="BN66" i="2"/>
  <c r="BJ66" i="2"/>
  <c r="BR66" i="2"/>
  <c r="CI66" i="2"/>
  <c r="BT66" i="2"/>
  <c r="CA66" i="2" s="1"/>
  <c r="BP66" i="2"/>
  <c r="BW66" i="2" s="1"/>
  <c r="BM66" i="2"/>
  <c r="BI66" i="2"/>
  <c r="BL66" i="2"/>
  <c r="BS66" i="2"/>
  <c r="BK66" i="2"/>
  <c r="DY140" i="2"/>
  <c r="DR140" i="2"/>
  <c r="CH233" i="2"/>
  <c r="CO233" i="2" s="1"/>
  <c r="CD233" i="2"/>
  <c r="CG233" i="2"/>
  <c r="CI233" i="2"/>
  <c r="CP233" i="2" s="1"/>
  <c r="BS233" i="2"/>
  <c r="CF233" i="2"/>
  <c r="CM233" i="2" s="1"/>
  <c r="CE233" i="2"/>
  <c r="CL233" i="2" s="1"/>
  <c r="BU233" i="2"/>
  <c r="CB233" i="2" s="1"/>
  <c r="BP233" i="2"/>
  <c r="BW233" i="2" s="1"/>
  <c r="BN233" i="2"/>
  <c r="BJ233" i="2"/>
  <c r="BT233" i="2"/>
  <c r="BM233" i="2"/>
  <c r="BI233" i="2"/>
  <c r="BQ233" i="2"/>
  <c r="BR233" i="2"/>
  <c r="BY233" i="2" s="1"/>
  <c r="BL233" i="2"/>
  <c r="BK233" i="2"/>
  <c r="CF232" i="2"/>
  <c r="CI232" i="2"/>
  <c r="CE232" i="2"/>
  <c r="CH232" i="2"/>
  <c r="CO232" i="2" s="1"/>
  <c r="CG232" i="2"/>
  <c r="CN232" i="2" s="1"/>
  <c r="BU232" i="2"/>
  <c r="BQ232" i="2"/>
  <c r="CD232" i="2"/>
  <c r="CK232" i="2" s="1"/>
  <c r="BP232" i="2"/>
  <c r="BW232" i="2" s="1"/>
  <c r="BL232" i="2"/>
  <c r="BT232" i="2"/>
  <c r="BK232" i="2"/>
  <c r="BS232" i="2"/>
  <c r="BN232" i="2"/>
  <c r="BJ232" i="2"/>
  <c r="BR232" i="2"/>
  <c r="BI232" i="2"/>
  <c r="BM232" i="2"/>
  <c r="CH202" i="2"/>
  <c r="CO202" i="2" s="1"/>
  <c r="CD202" i="2"/>
  <c r="CG202" i="2"/>
  <c r="CN202" i="2" s="1"/>
  <c r="CE202" i="2"/>
  <c r="CL202" i="2" s="1"/>
  <c r="CI202" i="2"/>
  <c r="CP202" i="2" s="1"/>
  <c r="BU202" i="2"/>
  <c r="BQ202" i="2"/>
  <c r="BN202" i="2"/>
  <c r="BJ202" i="2"/>
  <c r="BT202" i="2"/>
  <c r="CA202" i="2" s="1"/>
  <c r="BP202" i="2"/>
  <c r="BW202" i="2" s="1"/>
  <c r="BM202" i="2"/>
  <c r="BI202" i="2"/>
  <c r="BR202" i="2"/>
  <c r="BY202" i="2" s="1"/>
  <c r="CF202" i="2"/>
  <c r="CM202" i="2" s="1"/>
  <c r="BS202" i="2"/>
  <c r="BL202" i="2"/>
  <c r="BK202" i="2"/>
  <c r="CH48" i="2"/>
  <c r="CD48" i="2"/>
  <c r="CG48" i="2"/>
  <c r="CF48" i="2"/>
  <c r="CM48" i="2" s="1"/>
  <c r="CE48" i="2"/>
  <c r="BU48" i="2"/>
  <c r="BQ48" i="2"/>
  <c r="BX48" i="2" s="1"/>
  <c r="N48" i="3" s="1"/>
  <c r="BN48" i="2"/>
  <c r="BJ48" i="2"/>
  <c r="CI48" i="2"/>
  <c r="CP48" i="2" s="1"/>
  <c r="BT48" i="2"/>
  <c r="CA48" i="2" s="1"/>
  <c r="BP48" i="2"/>
  <c r="BM48" i="2"/>
  <c r="BI48" i="2"/>
  <c r="BL48" i="2"/>
  <c r="BS48" i="2"/>
  <c r="BR48" i="2"/>
  <c r="BK48" i="2"/>
  <c r="CH38" i="2"/>
  <c r="CO38" i="2" s="1"/>
  <c r="CD38" i="2"/>
  <c r="CK38" i="2" s="1"/>
  <c r="CG38" i="2"/>
  <c r="CN38" i="2" s="1"/>
  <c r="CI38" i="2"/>
  <c r="CP38" i="2" s="1"/>
  <c r="CF38" i="2"/>
  <c r="BU38" i="2"/>
  <c r="CB38" i="2" s="1"/>
  <c r="BQ38" i="2"/>
  <c r="BN38" i="2"/>
  <c r="BJ38" i="2"/>
  <c r="CE38" i="2"/>
  <c r="BT38" i="2"/>
  <c r="CA38" i="2" s="1"/>
  <c r="Q38" i="3" s="1"/>
  <c r="BP38" i="2"/>
  <c r="BW38" i="2" s="1"/>
  <c r="BM38" i="2"/>
  <c r="BI38" i="2"/>
  <c r="BL38" i="2"/>
  <c r="BS38" i="2"/>
  <c r="DO38" i="2" s="1"/>
  <c r="BR38" i="2"/>
  <c r="BY38" i="2" s="1"/>
  <c r="BK38" i="2"/>
  <c r="CH294" i="2"/>
  <c r="CD294" i="2"/>
  <c r="CK294" i="2" s="1"/>
  <c r="CG294" i="2"/>
  <c r="CN294" i="2" s="1"/>
  <c r="CI294" i="2"/>
  <c r="BS294" i="2"/>
  <c r="CF294" i="2"/>
  <c r="BR294" i="2"/>
  <c r="BY294" i="2" s="1"/>
  <c r="BN294" i="2"/>
  <c r="BJ294" i="2"/>
  <c r="BT294" i="2"/>
  <c r="BQ294" i="2"/>
  <c r="BX294" i="2" s="1"/>
  <c r="BM294" i="2"/>
  <c r="BI294" i="2"/>
  <c r="CE294" i="2"/>
  <c r="CL294" i="2" s="1"/>
  <c r="BU294" i="2"/>
  <c r="BP294" i="2"/>
  <c r="BL294" i="2"/>
  <c r="BK294" i="2"/>
  <c r="CH354" i="2"/>
  <c r="CO354" i="2" s="1"/>
  <c r="CD354" i="2"/>
  <c r="CK354" i="2" s="1"/>
  <c r="CG354" i="2"/>
  <c r="CN354" i="2" s="1"/>
  <c r="CI354" i="2"/>
  <c r="CP354" i="2" s="1"/>
  <c r="BS354" i="2"/>
  <c r="CF354" i="2"/>
  <c r="CE354" i="2"/>
  <c r="BU354" i="2"/>
  <c r="BP354" i="2"/>
  <c r="BN354" i="2"/>
  <c r="BJ354" i="2"/>
  <c r="BT354" i="2"/>
  <c r="CA354" i="2" s="1"/>
  <c r="BM354" i="2"/>
  <c r="BI354" i="2"/>
  <c r="BR354" i="2"/>
  <c r="BL354" i="2"/>
  <c r="BQ354" i="2"/>
  <c r="DM354" i="2" s="1"/>
  <c r="BK354" i="2"/>
  <c r="CF114" i="2"/>
  <c r="CM114" i="2" s="1"/>
  <c r="CI114" i="2"/>
  <c r="CP114" i="2" s="1"/>
  <c r="CE114" i="2"/>
  <c r="CL114" i="2" s="1"/>
  <c r="CH114" i="2"/>
  <c r="CO114" i="2" s="1"/>
  <c r="CG114" i="2"/>
  <c r="CD114" i="2"/>
  <c r="CK114" i="2" s="1"/>
  <c r="BS114" i="2"/>
  <c r="BL114" i="2"/>
  <c r="BR114" i="2"/>
  <c r="BK114" i="2"/>
  <c r="BP114" i="2"/>
  <c r="BW114" i="2" s="1"/>
  <c r="BU114" i="2"/>
  <c r="BQ114" i="2"/>
  <c r="BN114" i="2"/>
  <c r="BJ114" i="2"/>
  <c r="BT114" i="2"/>
  <c r="BM114" i="2"/>
  <c r="BI114" i="2"/>
  <c r="CF130" i="2"/>
  <c r="CI130" i="2"/>
  <c r="CP130" i="2" s="1"/>
  <c r="CE130" i="2"/>
  <c r="CH130" i="2"/>
  <c r="CG130" i="2"/>
  <c r="CN130" i="2" s="1"/>
  <c r="CD130" i="2"/>
  <c r="CK130" i="2" s="1"/>
  <c r="BS130" i="2"/>
  <c r="BZ130" i="2" s="1"/>
  <c r="BL130" i="2"/>
  <c r="BP130" i="2"/>
  <c r="BW130" i="2" s="1"/>
  <c r="BR130" i="2"/>
  <c r="BY130" i="2" s="1"/>
  <c r="BK130" i="2"/>
  <c r="BU130" i="2"/>
  <c r="BQ130" i="2"/>
  <c r="BN130" i="2"/>
  <c r="BJ130" i="2"/>
  <c r="BT130" i="2"/>
  <c r="BM130" i="2"/>
  <c r="BI130" i="2"/>
  <c r="CH274" i="2"/>
  <c r="CO274" i="2" s="1"/>
  <c r="CD274" i="2"/>
  <c r="CK274" i="2" s="1"/>
  <c r="CG274" i="2"/>
  <c r="CN274" i="2" s="1"/>
  <c r="CI274" i="2"/>
  <c r="CP274" i="2" s="1"/>
  <c r="BS274" i="2"/>
  <c r="BZ274" i="2" s="1"/>
  <c r="CF274" i="2"/>
  <c r="CE274" i="2"/>
  <c r="BU274" i="2"/>
  <c r="BP274" i="2"/>
  <c r="BN274" i="2"/>
  <c r="BJ274" i="2"/>
  <c r="BQ274" i="2"/>
  <c r="BX274" i="2" s="1"/>
  <c r="BT274" i="2"/>
  <c r="CA274" i="2" s="1"/>
  <c r="BM274" i="2"/>
  <c r="BI274" i="2"/>
  <c r="CB274" i="2"/>
  <c r="BR274" i="2"/>
  <c r="BL274" i="2"/>
  <c r="BK274" i="2"/>
  <c r="CF329" i="2"/>
  <c r="CI329" i="2"/>
  <c r="CE329" i="2"/>
  <c r="CL329" i="2" s="1"/>
  <c r="CH329" i="2"/>
  <c r="CG329" i="2"/>
  <c r="CN329" i="2" s="1"/>
  <c r="BU329" i="2"/>
  <c r="BQ329" i="2"/>
  <c r="BX329" i="2" s="1"/>
  <c r="CD329" i="2"/>
  <c r="CK329" i="2" s="1"/>
  <c r="BP329" i="2"/>
  <c r="BL329" i="2"/>
  <c r="BT329" i="2"/>
  <c r="BK329" i="2"/>
  <c r="BS329" i="2"/>
  <c r="BN329" i="2"/>
  <c r="BJ329" i="2"/>
  <c r="BR329" i="2"/>
  <c r="BM329" i="2"/>
  <c r="BI329" i="2"/>
  <c r="CF116" i="2"/>
  <c r="CI116" i="2"/>
  <c r="CP116" i="2" s="1"/>
  <c r="CE116" i="2"/>
  <c r="CL116" i="2" s="1"/>
  <c r="CD116" i="2"/>
  <c r="CK116" i="2" s="1"/>
  <c r="CH116" i="2"/>
  <c r="CO116" i="2" s="1"/>
  <c r="BS116" i="2"/>
  <c r="BL116" i="2"/>
  <c r="BR116" i="2"/>
  <c r="BY116" i="2" s="1"/>
  <c r="BK116" i="2"/>
  <c r="BP116" i="2"/>
  <c r="BW116" i="2" s="1"/>
  <c r="CG116" i="2"/>
  <c r="CN116" i="2" s="1"/>
  <c r="BU116" i="2"/>
  <c r="BQ116" i="2"/>
  <c r="BN116" i="2"/>
  <c r="BJ116" i="2"/>
  <c r="BT116" i="2"/>
  <c r="BM116" i="2"/>
  <c r="BI116" i="2"/>
  <c r="CF313" i="2"/>
  <c r="CI313" i="2"/>
  <c r="CE313" i="2"/>
  <c r="CL313" i="2" s="1"/>
  <c r="CH313" i="2"/>
  <c r="CG313" i="2"/>
  <c r="CN313" i="2" s="1"/>
  <c r="BU313" i="2"/>
  <c r="CB313" i="2" s="1"/>
  <c r="BQ313" i="2"/>
  <c r="BX313" i="2" s="1"/>
  <c r="CD313" i="2"/>
  <c r="CK313" i="2" s="1"/>
  <c r="BP313" i="2"/>
  <c r="BL313" i="2"/>
  <c r="BT313" i="2"/>
  <c r="CA313" i="2" s="1"/>
  <c r="BK313" i="2"/>
  <c r="BS313" i="2"/>
  <c r="BN313" i="2"/>
  <c r="BJ313" i="2"/>
  <c r="BR313" i="2"/>
  <c r="BY313" i="2" s="1"/>
  <c r="BM313" i="2"/>
  <c r="BI313" i="2"/>
  <c r="CH28" i="2"/>
  <c r="CO28" i="2" s="1"/>
  <c r="CD28" i="2"/>
  <c r="CG28" i="2"/>
  <c r="CN28" i="2" s="1"/>
  <c r="CF28" i="2"/>
  <c r="CE28" i="2"/>
  <c r="CL28" i="2" s="1"/>
  <c r="CI28" i="2"/>
  <c r="BU28" i="2"/>
  <c r="BQ28" i="2"/>
  <c r="BN28" i="2"/>
  <c r="BJ28" i="2"/>
  <c r="BT28" i="2"/>
  <c r="CA28" i="2" s="1"/>
  <c r="BP28" i="2"/>
  <c r="BW28" i="2" s="1"/>
  <c r="BM28" i="2"/>
  <c r="BI28" i="2"/>
  <c r="BL28" i="2"/>
  <c r="BS28" i="2"/>
  <c r="BZ28" i="2" s="1"/>
  <c r="BR28" i="2"/>
  <c r="BY28" i="2" s="1"/>
  <c r="BK28" i="2"/>
  <c r="CH334" i="2"/>
  <c r="CO334" i="2" s="1"/>
  <c r="CD334" i="2"/>
  <c r="CK334" i="2" s="1"/>
  <c r="CG334" i="2"/>
  <c r="CN334" i="2" s="1"/>
  <c r="CI334" i="2"/>
  <c r="CP334" i="2" s="1"/>
  <c r="BS334" i="2"/>
  <c r="CF334" i="2"/>
  <c r="CM334" i="2" s="1"/>
  <c r="CE334" i="2"/>
  <c r="CL334" i="2" s="1"/>
  <c r="BR334" i="2"/>
  <c r="BN334" i="2"/>
  <c r="BJ334" i="2"/>
  <c r="BQ334" i="2"/>
  <c r="BM334" i="2"/>
  <c r="BI334" i="2"/>
  <c r="BT334" i="2"/>
  <c r="CA334" i="2" s="1"/>
  <c r="BU334" i="2"/>
  <c r="BP334" i="2"/>
  <c r="BL334" i="2"/>
  <c r="BK334" i="2"/>
  <c r="CH312" i="2"/>
  <c r="CO312" i="2" s="1"/>
  <c r="CD312" i="2"/>
  <c r="CK312" i="2" s="1"/>
  <c r="CG312" i="2"/>
  <c r="CF312" i="2"/>
  <c r="CE312" i="2"/>
  <c r="BS312" i="2"/>
  <c r="CI312" i="2"/>
  <c r="CP312" i="2" s="1"/>
  <c r="BQ312" i="2"/>
  <c r="BN312" i="2"/>
  <c r="BJ312" i="2"/>
  <c r="BR312" i="2"/>
  <c r="BY312" i="2" s="1"/>
  <c r="BU312" i="2"/>
  <c r="CB312" i="2" s="1"/>
  <c r="BP312" i="2"/>
  <c r="BW312" i="2" s="1"/>
  <c r="BM312" i="2"/>
  <c r="BI312" i="2"/>
  <c r="BX312" i="2"/>
  <c r="BT312" i="2"/>
  <c r="CA312" i="2" s="1"/>
  <c r="BL312" i="2"/>
  <c r="BK312" i="2"/>
  <c r="CH266" i="2"/>
  <c r="CO266" i="2" s="1"/>
  <c r="CD266" i="2"/>
  <c r="CG266" i="2"/>
  <c r="CN266" i="2" s="1"/>
  <c r="CI266" i="2"/>
  <c r="CP266" i="2" s="1"/>
  <c r="BS266" i="2"/>
  <c r="BZ266" i="2" s="1"/>
  <c r="CF266" i="2"/>
  <c r="CE266" i="2"/>
  <c r="BU266" i="2"/>
  <c r="CB266" i="2" s="1"/>
  <c r="BP266" i="2"/>
  <c r="BN266" i="2"/>
  <c r="BJ266" i="2"/>
  <c r="BT266" i="2"/>
  <c r="CA266" i="2" s="1"/>
  <c r="BM266" i="2"/>
  <c r="BI266" i="2"/>
  <c r="BQ266" i="2"/>
  <c r="BX266" i="2" s="1"/>
  <c r="BR266" i="2"/>
  <c r="BL266" i="2"/>
  <c r="BK266" i="2"/>
  <c r="CF47" i="2"/>
  <c r="CM47" i="2" s="1"/>
  <c r="CI47" i="2"/>
  <c r="CP47" i="2" s="1"/>
  <c r="CE47" i="2"/>
  <c r="CL47" i="2" s="1"/>
  <c r="CD47" i="2"/>
  <c r="CK47" i="2" s="1"/>
  <c r="CH47" i="2"/>
  <c r="CO47" i="2" s="1"/>
  <c r="BS47" i="2"/>
  <c r="BZ47" i="2" s="1"/>
  <c r="BL47" i="2"/>
  <c r="BR47" i="2"/>
  <c r="BK47" i="2"/>
  <c r="BJ47" i="2"/>
  <c r="CG47" i="2"/>
  <c r="BU47" i="2"/>
  <c r="CB47" i="2" s="1"/>
  <c r="BQ47" i="2"/>
  <c r="BX47" i="2" s="1"/>
  <c r="BN47" i="2"/>
  <c r="BT47" i="2"/>
  <c r="CA47" i="2" s="1"/>
  <c r="BP47" i="2"/>
  <c r="BI47" i="2"/>
  <c r="BM47" i="2"/>
  <c r="CH107" i="2"/>
  <c r="CD107" i="2"/>
  <c r="CK107" i="2" s="1"/>
  <c r="CG107" i="2"/>
  <c r="CI107" i="2"/>
  <c r="CF107" i="2"/>
  <c r="CM107" i="2" s="1"/>
  <c r="BU107" i="2"/>
  <c r="CB107" i="2" s="1"/>
  <c r="R107" i="3" s="1"/>
  <c r="BQ107" i="2"/>
  <c r="BX107" i="2" s="1"/>
  <c r="N107" i="3" s="1"/>
  <c r="BN107" i="2"/>
  <c r="BJ107" i="2"/>
  <c r="CE107" i="2"/>
  <c r="BT107" i="2"/>
  <c r="CA107" i="2" s="1"/>
  <c r="BP107" i="2"/>
  <c r="BW107" i="2" s="1"/>
  <c r="BM107" i="2"/>
  <c r="BI107" i="2"/>
  <c r="BR107" i="2"/>
  <c r="BS107" i="2"/>
  <c r="BL107" i="2"/>
  <c r="BK107" i="2"/>
  <c r="CF96" i="2"/>
  <c r="CM96" i="2" s="1"/>
  <c r="CI96" i="2"/>
  <c r="CP96" i="2" s="1"/>
  <c r="CE96" i="2"/>
  <c r="CL96" i="2" s="1"/>
  <c r="CD96" i="2"/>
  <c r="CK96" i="2" s="1"/>
  <c r="CH96" i="2"/>
  <c r="BS96" i="2"/>
  <c r="BZ96" i="2" s="1"/>
  <c r="BL96" i="2"/>
  <c r="BP96" i="2"/>
  <c r="BW96" i="2" s="1"/>
  <c r="CG96" i="2"/>
  <c r="BR96" i="2"/>
  <c r="BK96" i="2"/>
  <c r="BU96" i="2"/>
  <c r="BQ96" i="2"/>
  <c r="BN96" i="2"/>
  <c r="BJ96" i="2"/>
  <c r="BT96" i="2"/>
  <c r="BM96" i="2"/>
  <c r="BI96" i="2"/>
  <c r="CH255" i="2"/>
  <c r="CD255" i="2"/>
  <c r="CG255" i="2"/>
  <c r="CF255" i="2"/>
  <c r="CM255" i="2" s="1"/>
  <c r="CE255" i="2"/>
  <c r="CL255" i="2" s="1"/>
  <c r="BS255" i="2"/>
  <c r="BQ255" i="2"/>
  <c r="BN255" i="2"/>
  <c r="BJ255" i="2"/>
  <c r="CI255" i="2"/>
  <c r="CP255" i="2" s="1"/>
  <c r="BU255" i="2"/>
  <c r="BP255" i="2"/>
  <c r="BW255" i="2" s="1"/>
  <c r="BM255" i="2"/>
  <c r="BI255" i="2"/>
  <c r="BR255" i="2"/>
  <c r="DN255" i="2" s="1"/>
  <c r="BT255" i="2"/>
  <c r="CA255" i="2" s="1"/>
  <c r="BL255" i="2"/>
  <c r="BK255" i="2"/>
  <c r="CH44" i="2"/>
  <c r="CD44" i="2"/>
  <c r="CK44" i="2" s="1"/>
  <c r="CG44" i="2"/>
  <c r="CN44" i="2" s="1"/>
  <c r="CF44" i="2"/>
  <c r="CM44" i="2" s="1"/>
  <c r="CE44" i="2"/>
  <c r="CL44" i="2" s="1"/>
  <c r="CI44" i="2"/>
  <c r="CP44" i="2" s="1"/>
  <c r="BU44" i="2"/>
  <c r="BQ44" i="2"/>
  <c r="BN44" i="2"/>
  <c r="BJ44" i="2"/>
  <c r="BT44" i="2"/>
  <c r="BP44" i="2"/>
  <c r="BW44" i="2" s="1"/>
  <c r="BM44" i="2"/>
  <c r="BI44" i="2"/>
  <c r="BL44" i="2"/>
  <c r="BS44" i="2"/>
  <c r="BR44" i="2"/>
  <c r="BY44" i="2" s="1"/>
  <c r="BK44" i="2"/>
  <c r="CF347" i="2"/>
  <c r="CI347" i="2"/>
  <c r="CP347" i="2" s="1"/>
  <c r="CE347" i="2"/>
  <c r="CD347" i="2"/>
  <c r="CK347" i="2" s="1"/>
  <c r="BU347" i="2"/>
  <c r="CB347" i="2" s="1"/>
  <c r="BQ347" i="2"/>
  <c r="CH347" i="2"/>
  <c r="BT347" i="2"/>
  <c r="BL347" i="2"/>
  <c r="CG347" i="2"/>
  <c r="CN347" i="2" s="1"/>
  <c r="BS347" i="2"/>
  <c r="BK347" i="2"/>
  <c r="BP347" i="2"/>
  <c r="BW347" i="2" s="1"/>
  <c r="BR347" i="2"/>
  <c r="DN347" i="2" s="1"/>
  <c r="BN347" i="2"/>
  <c r="BJ347" i="2"/>
  <c r="BM347" i="2"/>
  <c r="BI347" i="2"/>
  <c r="CF112" i="2"/>
  <c r="CI112" i="2"/>
  <c r="CP112" i="2" s="1"/>
  <c r="CE112" i="2"/>
  <c r="CL112" i="2" s="1"/>
  <c r="CD112" i="2"/>
  <c r="CH112" i="2"/>
  <c r="BS112" i="2"/>
  <c r="BZ112" i="2" s="1"/>
  <c r="BL112" i="2"/>
  <c r="CG112" i="2"/>
  <c r="BR112" i="2"/>
  <c r="BY112" i="2" s="1"/>
  <c r="BK112" i="2"/>
  <c r="BP112" i="2"/>
  <c r="BW112" i="2" s="1"/>
  <c r="BU112" i="2"/>
  <c r="BQ112" i="2"/>
  <c r="BX112" i="2" s="1"/>
  <c r="BN112" i="2"/>
  <c r="BJ112" i="2"/>
  <c r="BT112" i="2"/>
  <c r="CA112" i="2" s="1"/>
  <c r="BM112" i="2"/>
  <c r="BI112" i="2"/>
  <c r="CH11" i="2"/>
  <c r="CD11" i="2"/>
  <c r="CK11" i="2" s="1"/>
  <c r="CG11" i="2"/>
  <c r="CN11" i="2" s="1"/>
  <c r="CF11" i="2"/>
  <c r="CE11" i="2"/>
  <c r="CI11" i="2"/>
  <c r="CP11" i="2" s="1"/>
  <c r="BU11" i="2"/>
  <c r="BQ11" i="2"/>
  <c r="BN11" i="2"/>
  <c r="BJ11" i="2"/>
  <c r="BT11" i="2"/>
  <c r="CA11" i="2" s="1"/>
  <c r="BP11" i="2"/>
  <c r="BW11" i="2" s="1"/>
  <c r="BM11" i="2"/>
  <c r="BI11" i="2"/>
  <c r="BS11" i="2"/>
  <c r="BZ11" i="2" s="1"/>
  <c r="BL11" i="2"/>
  <c r="BR11" i="2"/>
  <c r="BY11" i="2" s="1"/>
  <c r="BK11" i="2"/>
  <c r="CF287" i="2"/>
  <c r="CM287" i="2" s="1"/>
  <c r="CI287" i="2"/>
  <c r="CE287" i="2"/>
  <c r="CL287" i="2" s="1"/>
  <c r="CD287" i="2"/>
  <c r="BU287" i="2"/>
  <c r="CB287" i="2" s="1"/>
  <c r="BQ287" i="2"/>
  <c r="CH287" i="2"/>
  <c r="CG287" i="2"/>
  <c r="BR287" i="2"/>
  <c r="CT287" i="2" s="1"/>
  <c r="BL287" i="2"/>
  <c r="BS287" i="2"/>
  <c r="BZ287" i="2" s="1"/>
  <c r="BP287" i="2"/>
  <c r="BW287" i="2" s="1"/>
  <c r="BK287" i="2"/>
  <c r="BT287" i="2"/>
  <c r="BN287" i="2"/>
  <c r="BJ287" i="2"/>
  <c r="BI287" i="2"/>
  <c r="BM287" i="2"/>
  <c r="CF226" i="2"/>
  <c r="CM226" i="2" s="1"/>
  <c r="CI226" i="2"/>
  <c r="CE226" i="2"/>
  <c r="CL226" i="2" s="1"/>
  <c r="CD226" i="2"/>
  <c r="CK226" i="2" s="1"/>
  <c r="CH226" i="2"/>
  <c r="CG226" i="2"/>
  <c r="CN226" i="2" s="1"/>
  <c r="BS226" i="2"/>
  <c r="BL226" i="2"/>
  <c r="BR226" i="2"/>
  <c r="BY226" i="2" s="1"/>
  <c r="O226" i="3" s="1"/>
  <c r="BK226" i="2"/>
  <c r="BT226" i="2"/>
  <c r="CA226" i="2" s="1"/>
  <c r="BU226" i="2"/>
  <c r="CB226" i="2" s="1"/>
  <c r="BQ226" i="2"/>
  <c r="BN226" i="2"/>
  <c r="BJ226" i="2"/>
  <c r="BP226" i="2"/>
  <c r="BW226" i="2" s="1"/>
  <c r="BM226" i="2"/>
  <c r="BI226" i="2"/>
  <c r="CF195" i="2"/>
  <c r="CM195" i="2" s="1"/>
  <c r="CI195" i="2"/>
  <c r="CP195" i="2" s="1"/>
  <c r="CE195" i="2"/>
  <c r="CL195" i="2" s="1"/>
  <c r="CG195" i="2"/>
  <c r="CN195" i="2" s="1"/>
  <c r="CD195" i="2"/>
  <c r="CK195" i="2" s="1"/>
  <c r="CH195" i="2"/>
  <c r="BS195" i="2"/>
  <c r="BZ195" i="2" s="1"/>
  <c r="BL195" i="2"/>
  <c r="BR195" i="2"/>
  <c r="BY195" i="2" s="1"/>
  <c r="BK195" i="2"/>
  <c r="BT195" i="2"/>
  <c r="CA195" i="2" s="1"/>
  <c r="BU195" i="2"/>
  <c r="BQ195" i="2"/>
  <c r="BN195" i="2"/>
  <c r="BJ195" i="2"/>
  <c r="BP195" i="2"/>
  <c r="BW195" i="2" s="1"/>
  <c r="BM195" i="2"/>
  <c r="BI195" i="2"/>
  <c r="CH180" i="2"/>
  <c r="CD180" i="2"/>
  <c r="CK180" i="2" s="1"/>
  <c r="CG180" i="2"/>
  <c r="CN180" i="2" s="1"/>
  <c r="CI180" i="2"/>
  <c r="CP180" i="2" s="1"/>
  <c r="CF180" i="2"/>
  <c r="CE180" i="2"/>
  <c r="CL180" i="2" s="1"/>
  <c r="BU180" i="2"/>
  <c r="BQ180" i="2"/>
  <c r="BX180" i="2" s="1"/>
  <c r="BN180" i="2"/>
  <c r="BJ180" i="2"/>
  <c r="BT180" i="2"/>
  <c r="CA180" i="2" s="1"/>
  <c r="BP180" i="2"/>
  <c r="BW180" i="2" s="1"/>
  <c r="BM180" i="2"/>
  <c r="BI180" i="2"/>
  <c r="BR180" i="2"/>
  <c r="BS180" i="2"/>
  <c r="BL180" i="2"/>
  <c r="BK180" i="2"/>
  <c r="CH97" i="2"/>
  <c r="CD97" i="2"/>
  <c r="CK97" i="2" s="1"/>
  <c r="CG97" i="2"/>
  <c r="CN97" i="2" s="1"/>
  <c r="CF97" i="2"/>
  <c r="CM97" i="2" s="1"/>
  <c r="CE97" i="2"/>
  <c r="CL97" i="2" s="1"/>
  <c r="CI97" i="2"/>
  <c r="CP97" i="2" s="1"/>
  <c r="BU97" i="2"/>
  <c r="BQ97" i="2"/>
  <c r="BX97" i="2" s="1"/>
  <c r="BN97" i="2"/>
  <c r="BJ97" i="2"/>
  <c r="BT97" i="2"/>
  <c r="CA97" i="2" s="1"/>
  <c r="BP97" i="2"/>
  <c r="BW97" i="2" s="1"/>
  <c r="BM97" i="2"/>
  <c r="BI97" i="2"/>
  <c r="BS97" i="2"/>
  <c r="BZ97" i="2" s="1"/>
  <c r="BL97" i="2"/>
  <c r="BR97" i="2"/>
  <c r="BK97" i="2"/>
  <c r="CF63" i="2"/>
  <c r="CM63" i="2" s="1"/>
  <c r="CI63" i="2"/>
  <c r="CP63" i="2" s="1"/>
  <c r="CE63" i="2"/>
  <c r="CL63" i="2" s="1"/>
  <c r="CH63" i="2"/>
  <c r="CO63" i="2" s="1"/>
  <c r="CG63" i="2"/>
  <c r="CD63" i="2"/>
  <c r="CK63" i="2" s="1"/>
  <c r="BS63" i="2"/>
  <c r="BL63" i="2"/>
  <c r="BR63" i="2"/>
  <c r="BK63" i="2"/>
  <c r="BN63" i="2"/>
  <c r="BP63" i="2"/>
  <c r="BU63" i="2"/>
  <c r="CB63" i="2" s="1"/>
  <c r="R63" i="3" s="1"/>
  <c r="BQ63" i="2"/>
  <c r="BJ63" i="2"/>
  <c r="BZ63" i="2"/>
  <c r="BT63" i="2"/>
  <c r="DP63" i="2" s="1"/>
  <c r="BI63" i="2"/>
  <c r="BM63" i="2"/>
  <c r="CF193" i="2"/>
  <c r="CI193" i="2"/>
  <c r="CE193" i="2"/>
  <c r="CL193" i="2" s="1"/>
  <c r="CH193" i="2"/>
  <c r="CO193" i="2" s="1"/>
  <c r="CG193" i="2"/>
  <c r="CD193" i="2"/>
  <c r="BS193" i="2"/>
  <c r="BZ193" i="2" s="1"/>
  <c r="BL193" i="2"/>
  <c r="BR193" i="2"/>
  <c r="BK193" i="2"/>
  <c r="BT193" i="2"/>
  <c r="BU193" i="2"/>
  <c r="BQ193" i="2"/>
  <c r="BX193" i="2" s="1"/>
  <c r="BN193" i="2"/>
  <c r="BJ193" i="2"/>
  <c r="BP193" i="2"/>
  <c r="BW193" i="2" s="1"/>
  <c r="BM193" i="2"/>
  <c r="BI193" i="2"/>
  <c r="CF92" i="2"/>
  <c r="CM92" i="2" s="1"/>
  <c r="CI92" i="2"/>
  <c r="CP92" i="2" s="1"/>
  <c r="CE92" i="2"/>
  <c r="CL92" i="2" s="1"/>
  <c r="CD92" i="2"/>
  <c r="CK92" i="2" s="1"/>
  <c r="CH92" i="2"/>
  <c r="CG92" i="2"/>
  <c r="BS92" i="2"/>
  <c r="BL92" i="2"/>
  <c r="BT92" i="2"/>
  <c r="BR92" i="2"/>
  <c r="BY92" i="2" s="1"/>
  <c r="BK92" i="2"/>
  <c r="BP92" i="2"/>
  <c r="BW92" i="2" s="1"/>
  <c r="BU92" i="2"/>
  <c r="BQ92" i="2"/>
  <c r="BN92" i="2"/>
  <c r="BJ92" i="2"/>
  <c r="BM92" i="2"/>
  <c r="BI92" i="2"/>
  <c r="CF41" i="2"/>
  <c r="CI41" i="2"/>
  <c r="CE41" i="2"/>
  <c r="CL41" i="2" s="1"/>
  <c r="CH41" i="2"/>
  <c r="CG41" i="2"/>
  <c r="CD41" i="2"/>
  <c r="BS41" i="2"/>
  <c r="BZ41" i="2" s="1"/>
  <c r="BL41" i="2"/>
  <c r="BR41" i="2"/>
  <c r="BK41" i="2"/>
  <c r="BN41" i="2"/>
  <c r="BJ41" i="2"/>
  <c r="BU41" i="2"/>
  <c r="BQ41" i="2"/>
  <c r="BP41" i="2"/>
  <c r="BW41" i="2" s="1"/>
  <c r="BT41" i="2"/>
  <c r="BI41" i="2"/>
  <c r="BM41" i="2"/>
  <c r="CH219" i="2"/>
  <c r="CO219" i="2" s="1"/>
  <c r="CD219" i="2"/>
  <c r="CG219" i="2"/>
  <c r="CF219" i="2"/>
  <c r="CM219" i="2" s="1"/>
  <c r="CE219" i="2"/>
  <c r="CL219" i="2" s="1"/>
  <c r="CI219" i="2"/>
  <c r="BU219" i="2"/>
  <c r="BQ219" i="2"/>
  <c r="BX219" i="2" s="1"/>
  <c r="BN219" i="2"/>
  <c r="BJ219" i="2"/>
  <c r="BT219" i="2"/>
  <c r="CA219" i="2" s="1"/>
  <c r="BP219" i="2"/>
  <c r="BW219" i="2" s="1"/>
  <c r="BM219" i="2"/>
  <c r="BI219" i="2"/>
  <c r="BS219" i="2"/>
  <c r="BZ219" i="2" s="1"/>
  <c r="BL219" i="2"/>
  <c r="BR219" i="2"/>
  <c r="BK219" i="2"/>
  <c r="CF224" i="2"/>
  <c r="CM224" i="2" s="1"/>
  <c r="CI224" i="2"/>
  <c r="CE224" i="2"/>
  <c r="CL224" i="2" s="1"/>
  <c r="CH224" i="2"/>
  <c r="CO224" i="2" s="1"/>
  <c r="CG224" i="2"/>
  <c r="CN224" i="2" s="1"/>
  <c r="CD224" i="2"/>
  <c r="BS224" i="2"/>
  <c r="BZ224" i="2" s="1"/>
  <c r="BL224" i="2"/>
  <c r="BT224" i="2"/>
  <c r="CA224" i="2" s="1"/>
  <c r="BR224" i="2"/>
  <c r="BK224" i="2"/>
  <c r="BU224" i="2"/>
  <c r="BQ224" i="2"/>
  <c r="BN224" i="2"/>
  <c r="BJ224" i="2"/>
  <c r="BP224" i="2"/>
  <c r="BW224" i="2" s="1"/>
  <c r="BI224" i="2"/>
  <c r="BM224" i="2"/>
  <c r="CH310" i="2"/>
  <c r="CO310" i="2" s="1"/>
  <c r="CD310" i="2"/>
  <c r="CK310" i="2" s="1"/>
  <c r="CG310" i="2"/>
  <c r="CN310" i="2" s="1"/>
  <c r="CI310" i="2"/>
  <c r="BS310" i="2"/>
  <c r="BZ310" i="2" s="1"/>
  <c r="P310" i="3" s="1"/>
  <c r="CF310" i="2"/>
  <c r="CM310" i="2" s="1"/>
  <c r="BR310" i="2"/>
  <c r="BN310" i="2"/>
  <c r="BJ310" i="2"/>
  <c r="BT310" i="2"/>
  <c r="CE310" i="2"/>
  <c r="BQ310" i="2"/>
  <c r="BX310" i="2" s="1"/>
  <c r="BM310" i="2"/>
  <c r="BI310" i="2"/>
  <c r="BU310" i="2"/>
  <c r="CB310" i="2" s="1"/>
  <c r="BP310" i="2"/>
  <c r="CR310" i="2" s="1"/>
  <c r="BL310" i="2"/>
  <c r="BK310" i="2"/>
  <c r="CH121" i="2"/>
  <c r="CO121" i="2" s="1"/>
  <c r="CD121" i="2"/>
  <c r="CK121" i="2" s="1"/>
  <c r="CG121" i="2"/>
  <c r="CN121" i="2" s="1"/>
  <c r="CF121" i="2"/>
  <c r="CE121" i="2"/>
  <c r="BU121" i="2"/>
  <c r="CB121" i="2" s="1"/>
  <c r="R121" i="3" s="1"/>
  <c r="BQ121" i="2"/>
  <c r="BN121" i="2"/>
  <c r="BJ121" i="2"/>
  <c r="BT121" i="2"/>
  <c r="CA121" i="2" s="1"/>
  <c r="BP121" i="2"/>
  <c r="BW121" i="2" s="1"/>
  <c r="BM121" i="2"/>
  <c r="BI121" i="2"/>
  <c r="BR121" i="2"/>
  <c r="CI121" i="2"/>
  <c r="CP121" i="2" s="1"/>
  <c r="BS121" i="2"/>
  <c r="BL121" i="2"/>
  <c r="BK121" i="2"/>
  <c r="CF59" i="2"/>
  <c r="CM59" i="2" s="1"/>
  <c r="CI59" i="2"/>
  <c r="CP59" i="2" s="1"/>
  <c r="CE59" i="2"/>
  <c r="CL59" i="2" s="1"/>
  <c r="CH59" i="2"/>
  <c r="CO59" i="2" s="1"/>
  <c r="CG59" i="2"/>
  <c r="CN59" i="2" s="1"/>
  <c r="CD59" i="2"/>
  <c r="BS59" i="2"/>
  <c r="BZ59" i="2" s="1"/>
  <c r="P59" i="3" s="1"/>
  <c r="BL59" i="2"/>
  <c r="BR59" i="2"/>
  <c r="BY59" i="2" s="1"/>
  <c r="BK59" i="2"/>
  <c r="BJ59" i="2"/>
  <c r="BU59" i="2"/>
  <c r="BQ59" i="2"/>
  <c r="BN59" i="2"/>
  <c r="BP59" i="2"/>
  <c r="BW59" i="2" s="1"/>
  <c r="BT59" i="2"/>
  <c r="BI59" i="2"/>
  <c r="BM59" i="2"/>
  <c r="CF31" i="2"/>
  <c r="CI31" i="2"/>
  <c r="CP31" i="2" s="1"/>
  <c r="CE31" i="2"/>
  <c r="CD31" i="2"/>
  <c r="CH31" i="2"/>
  <c r="BS31" i="2"/>
  <c r="BZ31" i="2" s="1"/>
  <c r="BL31" i="2"/>
  <c r="BR31" i="2"/>
  <c r="BK31" i="2"/>
  <c r="BN31" i="2"/>
  <c r="BJ31" i="2"/>
  <c r="CG31" i="2"/>
  <c r="BU31" i="2"/>
  <c r="BQ31" i="2"/>
  <c r="DM31" i="2" s="1"/>
  <c r="BT31" i="2"/>
  <c r="BP31" i="2"/>
  <c r="BW31" i="2" s="1"/>
  <c r="BM31" i="2"/>
  <c r="BI31" i="2"/>
  <c r="CF124" i="2"/>
  <c r="CI124" i="2"/>
  <c r="CP124" i="2" s="1"/>
  <c r="CE124" i="2"/>
  <c r="CL124" i="2" s="1"/>
  <c r="CD124" i="2"/>
  <c r="CK124" i="2" s="1"/>
  <c r="CH124" i="2"/>
  <c r="CG124" i="2"/>
  <c r="BS124" i="2"/>
  <c r="BL124" i="2"/>
  <c r="BR124" i="2"/>
  <c r="BK124" i="2"/>
  <c r="BT124" i="2"/>
  <c r="DP124" i="2" s="1"/>
  <c r="BU124" i="2"/>
  <c r="BQ124" i="2"/>
  <c r="BN124" i="2"/>
  <c r="BJ124" i="2"/>
  <c r="BP124" i="2"/>
  <c r="BI124" i="2"/>
  <c r="BM124" i="2"/>
  <c r="CF297" i="2"/>
  <c r="CM297" i="2" s="1"/>
  <c r="CI297" i="2"/>
  <c r="CP297" i="2" s="1"/>
  <c r="CE297" i="2"/>
  <c r="CH297" i="2"/>
  <c r="CO297" i="2" s="1"/>
  <c r="CG297" i="2"/>
  <c r="BU297" i="2"/>
  <c r="BQ297" i="2"/>
  <c r="CD297" i="2"/>
  <c r="BP297" i="2"/>
  <c r="BW297" i="2" s="1"/>
  <c r="BL297" i="2"/>
  <c r="BT297" i="2"/>
  <c r="BK297" i="2"/>
  <c r="BR297" i="2"/>
  <c r="BS297" i="2"/>
  <c r="BZ297" i="2" s="1"/>
  <c r="BN297" i="2"/>
  <c r="BJ297" i="2"/>
  <c r="BM297" i="2"/>
  <c r="BI297" i="2"/>
  <c r="CF126" i="2"/>
  <c r="CI126" i="2"/>
  <c r="CE126" i="2"/>
  <c r="CL126" i="2" s="1"/>
  <c r="CH126" i="2"/>
  <c r="CG126" i="2"/>
  <c r="CN126" i="2" s="1"/>
  <c r="CD126" i="2"/>
  <c r="BS126" i="2"/>
  <c r="BL126" i="2"/>
  <c r="BP126" i="2"/>
  <c r="BW126" i="2" s="1"/>
  <c r="BR126" i="2"/>
  <c r="BK126" i="2"/>
  <c r="BT126" i="2"/>
  <c r="CA126" i="2" s="1"/>
  <c r="BU126" i="2"/>
  <c r="BQ126" i="2"/>
  <c r="BX126" i="2" s="1"/>
  <c r="BN126" i="2"/>
  <c r="BJ126" i="2"/>
  <c r="BI126" i="2"/>
  <c r="BM126" i="2"/>
  <c r="CH145" i="2"/>
  <c r="CD145" i="2"/>
  <c r="CK145" i="2" s="1"/>
  <c r="CG145" i="2"/>
  <c r="CE145" i="2"/>
  <c r="CI145" i="2"/>
  <c r="CP145" i="2" s="1"/>
  <c r="BU145" i="2"/>
  <c r="CB145" i="2" s="1"/>
  <c r="BQ145" i="2"/>
  <c r="BN145" i="2"/>
  <c r="BJ145" i="2"/>
  <c r="BT145" i="2"/>
  <c r="CA145" i="2" s="1"/>
  <c r="BP145" i="2"/>
  <c r="BW145" i="2" s="1"/>
  <c r="BM145" i="2"/>
  <c r="BI145" i="2"/>
  <c r="CF145" i="2"/>
  <c r="CM145" i="2" s="1"/>
  <c r="BS145" i="2"/>
  <c r="BL145" i="2"/>
  <c r="BR145" i="2"/>
  <c r="BY145" i="2" s="1"/>
  <c r="BK145" i="2"/>
  <c r="CH82" i="2"/>
  <c r="CD82" i="2"/>
  <c r="CK82" i="2" s="1"/>
  <c r="CG82" i="2"/>
  <c r="CI82" i="2"/>
  <c r="CW82" i="2" s="1"/>
  <c r="CF82" i="2"/>
  <c r="CM82" i="2" s="1"/>
  <c r="BU82" i="2"/>
  <c r="CB82" i="2" s="1"/>
  <c r="BQ82" i="2"/>
  <c r="BN82" i="2"/>
  <c r="BJ82" i="2"/>
  <c r="CE82" i="2"/>
  <c r="CL82" i="2" s="1"/>
  <c r="BT82" i="2"/>
  <c r="BP82" i="2"/>
  <c r="BW82" i="2" s="1"/>
  <c r="BM82" i="2"/>
  <c r="BI82" i="2"/>
  <c r="BR82" i="2"/>
  <c r="BY82" i="2" s="1"/>
  <c r="O82" i="3" s="1"/>
  <c r="BS82" i="2"/>
  <c r="BZ82" i="2" s="1"/>
  <c r="P82" i="3" s="1"/>
  <c r="BL82" i="2"/>
  <c r="BK82" i="2"/>
  <c r="CF49" i="2"/>
  <c r="CI49" i="2"/>
  <c r="CP49" i="2" s="1"/>
  <c r="CE49" i="2"/>
  <c r="CL49" i="2" s="1"/>
  <c r="CH49" i="2"/>
  <c r="CG49" i="2"/>
  <c r="CN49" i="2" s="1"/>
  <c r="CD49" i="2"/>
  <c r="CK49" i="2" s="1"/>
  <c r="BS49" i="2"/>
  <c r="BL49" i="2"/>
  <c r="BR49" i="2"/>
  <c r="BK49" i="2"/>
  <c r="BN49" i="2"/>
  <c r="BJ49" i="2"/>
  <c r="BU49" i="2"/>
  <c r="BQ49" i="2"/>
  <c r="BP49" i="2"/>
  <c r="BW49" i="2" s="1"/>
  <c r="BT49" i="2"/>
  <c r="BI49" i="2"/>
  <c r="BM49" i="2"/>
  <c r="CF343" i="2"/>
  <c r="CM343" i="2" s="1"/>
  <c r="CI343" i="2"/>
  <c r="CP343" i="2" s="1"/>
  <c r="CE343" i="2"/>
  <c r="CL343" i="2" s="1"/>
  <c r="CD343" i="2"/>
  <c r="CK343" i="2" s="1"/>
  <c r="BU343" i="2"/>
  <c r="CB343" i="2" s="1"/>
  <c r="BQ343" i="2"/>
  <c r="BX343" i="2" s="1"/>
  <c r="N343" i="3" s="1"/>
  <c r="CH343" i="2"/>
  <c r="CG343" i="2"/>
  <c r="CN343" i="2" s="1"/>
  <c r="BR343" i="2"/>
  <c r="BL343" i="2"/>
  <c r="BS343" i="2"/>
  <c r="BZ343" i="2" s="1"/>
  <c r="P343" i="3" s="1"/>
  <c r="BP343" i="2"/>
  <c r="BW343" i="2" s="1"/>
  <c r="M343" i="3" s="1"/>
  <c r="BK343" i="2"/>
  <c r="BT343" i="2"/>
  <c r="BN343" i="2"/>
  <c r="BJ343" i="2"/>
  <c r="BI343" i="2"/>
  <c r="BM343" i="2"/>
  <c r="CH235" i="2"/>
  <c r="CO235" i="2" s="1"/>
  <c r="CD235" i="2"/>
  <c r="CK235" i="2" s="1"/>
  <c r="CG235" i="2"/>
  <c r="CN235" i="2" s="1"/>
  <c r="CF235" i="2"/>
  <c r="CM235" i="2" s="1"/>
  <c r="CE235" i="2"/>
  <c r="CL235" i="2" s="1"/>
  <c r="BS235" i="2"/>
  <c r="BZ235" i="2" s="1"/>
  <c r="CI235" i="2"/>
  <c r="BT235" i="2"/>
  <c r="CA235" i="2" s="1"/>
  <c r="BN235" i="2"/>
  <c r="BJ235" i="2"/>
  <c r="BR235" i="2"/>
  <c r="BM235" i="2"/>
  <c r="BI235" i="2"/>
  <c r="BQ235" i="2"/>
  <c r="BL235" i="2"/>
  <c r="BP235" i="2"/>
  <c r="BW235" i="2" s="1"/>
  <c r="BU235" i="2"/>
  <c r="BK235" i="2"/>
  <c r="CH247" i="2"/>
  <c r="CO247" i="2" s="1"/>
  <c r="CD247" i="2"/>
  <c r="CG247" i="2"/>
  <c r="CF247" i="2"/>
  <c r="CE247" i="2"/>
  <c r="BS247" i="2"/>
  <c r="CI247" i="2"/>
  <c r="CP247" i="2" s="1"/>
  <c r="BQ247" i="2"/>
  <c r="BN247" i="2"/>
  <c r="BJ247" i="2"/>
  <c r="BU247" i="2"/>
  <c r="CB247" i="2" s="1"/>
  <c r="BP247" i="2"/>
  <c r="BM247" i="2"/>
  <c r="BI247" i="2"/>
  <c r="BT247" i="2"/>
  <c r="BL247" i="2"/>
  <c r="BR247" i="2"/>
  <c r="BY247" i="2" s="1"/>
  <c r="BK247" i="2"/>
  <c r="CF35" i="2"/>
  <c r="CI35" i="2"/>
  <c r="CE35" i="2"/>
  <c r="CD35" i="2"/>
  <c r="CH35" i="2"/>
  <c r="CO35" i="2" s="1"/>
  <c r="BS35" i="2"/>
  <c r="BL35" i="2"/>
  <c r="BR35" i="2"/>
  <c r="BY35" i="2" s="1"/>
  <c r="BK35" i="2"/>
  <c r="BN35" i="2"/>
  <c r="BU35" i="2"/>
  <c r="BQ35" i="2"/>
  <c r="BX35" i="2" s="1"/>
  <c r="BJ35" i="2"/>
  <c r="CG35" i="2"/>
  <c r="CN35" i="2" s="1"/>
  <c r="BT35" i="2"/>
  <c r="CA35" i="2" s="1"/>
  <c r="BP35" i="2"/>
  <c r="BW35" i="2" s="1"/>
  <c r="BM35" i="2"/>
  <c r="BI35" i="2"/>
  <c r="CH184" i="2"/>
  <c r="CD184" i="2"/>
  <c r="CK184" i="2" s="1"/>
  <c r="CG184" i="2"/>
  <c r="CI184" i="2"/>
  <c r="CF184" i="2"/>
  <c r="CE184" i="2"/>
  <c r="BU184" i="2"/>
  <c r="CB184" i="2" s="1"/>
  <c r="R184" i="3" s="1"/>
  <c r="BQ184" i="2"/>
  <c r="BN184" i="2"/>
  <c r="BJ184" i="2"/>
  <c r="BT184" i="2"/>
  <c r="BP184" i="2"/>
  <c r="BW184" i="2" s="1"/>
  <c r="M184" i="3" s="1"/>
  <c r="BM184" i="2"/>
  <c r="BI184" i="2"/>
  <c r="BR184" i="2"/>
  <c r="BS184" i="2"/>
  <c r="BL184" i="2"/>
  <c r="BK184" i="2"/>
  <c r="CF120" i="2"/>
  <c r="CI120" i="2"/>
  <c r="CP120" i="2" s="1"/>
  <c r="CE120" i="2"/>
  <c r="CL120" i="2" s="1"/>
  <c r="CD120" i="2"/>
  <c r="CK120" i="2" s="1"/>
  <c r="CH120" i="2"/>
  <c r="CO120" i="2" s="1"/>
  <c r="BS120" i="2"/>
  <c r="BZ120" i="2" s="1"/>
  <c r="BL120" i="2"/>
  <c r="BT120" i="2"/>
  <c r="CA120" i="2" s="1"/>
  <c r="BR120" i="2"/>
  <c r="BY120" i="2" s="1"/>
  <c r="BK120" i="2"/>
  <c r="BU120" i="2"/>
  <c r="CB120" i="2" s="1"/>
  <c r="BQ120" i="2"/>
  <c r="BX120" i="2" s="1"/>
  <c r="BN120" i="2"/>
  <c r="BJ120" i="2"/>
  <c r="CG120" i="2"/>
  <c r="CN120" i="2" s="1"/>
  <c r="BP120" i="2"/>
  <c r="BM120" i="2"/>
  <c r="BI120" i="2"/>
  <c r="CH117" i="2"/>
  <c r="CD117" i="2"/>
  <c r="CG117" i="2"/>
  <c r="CF117" i="2"/>
  <c r="CM117" i="2" s="1"/>
  <c r="CE117" i="2"/>
  <c r="CL117" i="2" s="1"/>
  <c r="BU117" i="2"/>
  <c r="BQ117" i="2"/>
  <c r="BX117" i="2" s="1"/>
  <c r="BN117" i="2"/>
  <c r="BJ117" i="2"/>
  <c r="CI117" i="2"/>
  <c r="CP117" i="2" s="1"/>
  <c r="BT117" i="2"/>
  <c r="BP117" i="2"/>
  <c r="BW117" i="2" s="1"/>
  <c r="BM117" i="2"/>
  <c r="BI117" i="2"/>
  <c r="BR117" i="2"/>
  <c r="BS117" i="2"/>
  <c r="BZ117" i="2" s="1"/>
  <c r="P117" i="3" s="1"/>
  <c r="BL117" i="2"/>
  <c r="BK117" i="2"/>
  <c r="CF293" i="2"/>
  <c r="CM293" i="2" s="1"/>
  <c r="CI293" i="2"/>
  <c r="CP293" i="2" s="1"/>
  <c r="CE293" i="2"/>
  <c r="CH293" i="2"/>
  <c r="CG293" i="2"/>
  <c r="BU293" i="2"/>
  <c r="CB293" i="2" s="1"/>
  <c r="R293" i="3" s="1"/>
  <c r="BQ293" i="2"/>
  <c r="BX293" i="2" s="1"/>
  <c r="N293" i="3" s="1"/>
  <c r="CD293" i="2"/>
  <c r="CK293" i="2" s="1"/>
  <c r="BS293" i="2"/>
  <c r="BZ293" i="2" s="1"/>
  <c r="BL293" i="2"/>
  <c r="BR293" i="2"/>
  <c r="BY293" i="2" s="1"/>
  <c r="BK293" i="2"/>
  <c r="BP293" i="2"/>
  <c r="BN293" i="2"/>
  <c r="BJ293" i="2"/>
  <c r="BT293" i="2"/>
  <c r="BM293" i="2"/>
  <c r="BI293" i="2"/>
  <c r="CH178" i="2"/>
  <c r="CD178" i="2"/>
  <c r="CK178" i="2" s="1"/>
  <c r="CG178" i="2"/>
  <c r="CN178" i="2" s="1"/>
  <c r="CE178" i="2"/>
  <c r="CL178" i="2" s="1"/>
  <c r="CI178" i="2"/>
  <c r="CP178" i="2" s="1"/>
  <c r="BU178" i="2"/>
  <c r="CB178" i="2" s="1"/>
  <c r="BQ178" i="2"/>
  <c r="BN178" i="2"/>
  <c r="BJ178" i="2"/>
  <c r="BT178" i="2"/>
  <c r="CA178" i="2" s="1"/>
  <c r="BP178" i="2"/>
  <c r="BW178" i="2" s="1"/>
  <c r="BM178" i="2"/>
  <c r="BI178" i="2"/>
  <c r="CF178" i="2"/>
  <c r="CM178" i="2" s="1"/>
  <c r="BS178" i="2"/>
  <c r="BL178" i="2"/>
  <c r="BR178" i="2"/>
  <c r="BY178" i="2" s="1"/>
  <c r="BK178" i="2"/>
  <c r="CF136" i="2"/>
  <c r="CM136" i="2" s="1"/>
  <c r="CI136" i="2"/>
  <c r="CP136" i="2" s="1"/>
  <c r="CE136" i="2"/>
  <c r="CL136" i="2" s="1"/>
  <c r="CG136" i="2"/>
  <c r="CN136" i="2" s="1"/>
  <c r="CD136" i="2"/>
  <c r="CK136" i="2" s="1"/>
  <c r="CH136" i="2"/>
  <c r="CO136" i="2" s="1"/>
  <c r="BS136" i="2"/>
  <c r="BL136" i="2"/>
  <c r="BT136" i="2"/>
  <c r="BR136" i="2"/>
  <c r="BY136" i="2" s="1"/>
  <c r="BK136" i="2"/>
  <c r="BU136" i="2"/>
  <c r="BQ136" i="2"/>
  <c r="BN136" i="2"/>
  <c r="BJ136" i="2"/>
  <c r="BP136" i="2"/>
  <c r="BW136" i="2" s="1"/>
  <c r="M136" i="3" s="1"/>
  <c r="BM136" i="2"/>
  <c r="BI136" i="2"/>
  <c r="CF246" i="2"/>
  <c r="CM246" i="2" s="1"/>
  <c r="CI246" i="2"/>
  <c r="CE246" i="2"/>
  <c r="CL246" i="2" s="1"/>
  <c r="CD246" i="2"/>
  <c r="BU246" i="2"/>
  <c r="BQ246" i="2"/>
  <c r="CH246" i="2"/>
  <c r="CO246" i="2" s="1"/>
  <c r="CG246" i="2"/>
  <c r="CN246" i="2" s="1"/>
  <c r="BR246" i="2"/>
  <c r="BY246" i="2" s="1"/>
  <c r="BL246" i="2"/>
  <c r="BP246" i="2"/>
  <c r="BW246" i="2" s="1"/>
  <c r="BK246" i="2"/>
  <c r="BT246" i="2"/>
  <c r="BN246" i="2"/>
  <c r="BJ246" i="2"/>
  <c r="BS246" i="2"/>
  <c r="BM246" i="2"/>
  <c r="BI246" i="2"/>
  <c r="CH204" i="2"/>
  <c r="CO204" i="2" s="1"/>
  <c r="CD204" i="2"/>
  <c r="CK204" i="2" s="1"/>
  <c r="CG204" i="2"/>
  <c r="CN204" i="2" s="1"/>
  <c r="CI204" i="2"/>
  <c r="CP204" i="2" s="1"/>
  <c r="CF204" i="2"/>
  <c r="CM204" i="2" s="1"/>
  <c r="CE204" i="2"/>
  <c r="CL204" i="2" s="1"/>
  <c r="BU204" i="2"/>
  <c r="BQ204" i="2"/>
  <c r="BX204" i="2" s="1"/>
  <c r="N204" i="3" s="1"/>
  <c r="BN204" i="2"/>
  <c r="BJ204" i="2"/>
  <c r="BT204" i="2"/>
  <c r="BP204" i="2"/>
  <c r="BW204" i="2" s="1"/>
  <c r="BM204" i="2"/>
  <c r="BI204" i="2"/>
  <c r="BS204" i="2"/>
  <c r="BL204" i="2"/>
  <c r="BR204" i="2"/>
  <c r="BK204" i="2"/>
  <c r="CF201" i="2"/>
  <c r="CM201" i="2" s="1"/>
  <c r="CI201" i="2"/>
  <c r="CP201" i="2" s="1"/>
  <c r="CE201" i="2"/>
  <c r="CL201" i="2" s="1"/>
  <c r="CH201" i="2"/>
  <c r="CO201" i="2" s="1"/>
  <c r="CG201" i="2"/>
  <c r="CN201" i="2" s="1"/>
  <c r="CD201" i="2"/>
  <c r="BS201" i="2"/>
  <c r="BL201" i="2"/>
  <c r="BP201" i="2"/>
  <c r="BW201" i="2" s="1"/>
  <c r="BR201" i="2"/>
  <c r="BK201" i="2"/>
  <c r="BU201" i="2"/>
  <c r="BQ201" i="2"/>
  <c r="BX201" i="2" s="1"/>
  <c r="BN201" i="2"/>
  <c r="BJ201" i="2"/>
  <c r="BT201" i="2"/>
  <c r="CA201" i="2" s="1"/>
  <c r="BM201" i="2"/>
  <c r="BI201" i="2"/>
  <c r="CH80" i="2"/>
  <c r="CO80" i="2" s="1"/>
  <c r="CD80" i="2"/>
  <c r="CG80" i="2"/>
  <c r="CF80" i="2"/>
  <c r="CM80" i="2" s="1"/>
  <c r="CE80" i="2"/>
  <c r="CL80" i="2" s="1"/>
  <c r="CI80" i="2"/>
  <c r="CP80" i="2" s="1"/>
  <c r="BU80" i="2"/>
  <c r="CB80" i="2" s="1"/>
  <c r="BQ80" i="2"/>
  <c r="BN80" i="2"/>
  <c r="BJ80" i="2"/>
  <c r="BT80" i="2"/>
  <c r="CA80" i="2" s="1"/>
  <c r="BP80" i="2"/>
  <c r="BW80" i="2" s="1"/>
  <c r="M80" i="3" s="1"/>
  <c r="BM80" i="2"/>
  <c r="BI80" i="2"/>
  <c r="BR80" i="2"/>
  <c r="BS80" i="2"/>
  <c r="BZ80" i="2" s="1"/>
  <c r="BL80" i="2"/>
  <c r="BK80" i="2"/>
  <c r="CF191" i="2"/>
  <c r="CM191" i="2" s="1"/>
  <c r="CI191" i="2"/>
  <c r="CE191" i="2"/>
  <c r="CL191" i="2" s="1"/>
  <c r="CG191" i="2"/>
  <c r="CN191" i="2" s="1"/>
  <c r="CD191" i="2"/>
  <c r="CK191" i="2" s="1"/>
  <c r="BS191" i="2"/>
  <c r="BZ191" i="2" s="1"/>
  <c r="BL191" i="2"/>
  <c r="BR191" i="2"/>
  <c r="BY191" i="2" s="1"/>
  <c r="BK191" i="2"/>
  <c r="BT191" i="2"/>
  <c r="CH191" i="2"/>
  <c r="CO191" i="2" s="1"/>
  <c r="BU191" i="2"/>
  <c r="CB191" i="2" s="1"/>
  <c r="BQ191" i="2"/>
  <c r="BN191" i="2"/>
  <c r="BJ191" i="2"/>
  <c r="BP191" i="2"/>
  <c r="BI191" i="2"/>
  <c r="BM191" i="2"/>
  <c r="CF265" i="2"/>
  <c r="CM265" i="2" s="1"/>
  <c r="CI265" i="2"/>
  <c r="CE265" i="2"/>
  <c r="CH265" i="2"/>
  <c r="CO265" i="2" s="1"/>
  <c r="CG265" i="2"/>
  <c r="BU265" i="2"/>
  <c r="BQ265" i="2"/>
  <c r="BX265" i="2" s="1"/>
  <c r="CD265" i="2"/>
  <c r="CK265" i="2" s="1"/>
  <c r="BP265" i="2"/>
  <c r="BL265" i="2"/>
  <c r="BR265" i="2"/>
  <c r="BT265" i="2"/>
  <c r="BK265" i="2"/>
  <c r="BS265" i="2"/>
  <c r="BZ265" i="2" s="1"/>
  <c r="BN265" i="2"/>
  <c r="BJ265" i="2"/>
  <c r="BI265" i="2"/>
  <c r="BM265" i="2"/>
  <c r="CF167" i="2"/>
  <c r="CM167" i="2" s="1"/>
  <c r="CI167" i="2"/>
  <c r="CE167" i="2"/>
  <c r="CL167" i="2" s="1"/>
  <c r="CG167" i="2"/>
  <c r="CN167" i="2" s="1"/>
  <c r="CD167" i="2"/>
  <c r="CK167" i="2" s="1"/>
  <c r="BS167" i="2"/>
  <c r="BZ167" i="2" s="1"/>
  <c r="BL167" i="2"/>
  <c r="CH167" i="2"/>
  <c r="BR167" i="2"/>
  <c r="BY167" i="2" s="1"/>
  <c r="BK167" i="2"/>
  <c r="BT167" i="2"/>
  <c r="BU167" i="2"/>
  <c r="BQ167" i="2"/>
  <c r="BN167" i="2"/>
  <c r="BJ167" i="2"/>
  <c r="BP167" i="2"/>
  <c r="BI167" i="2"/>
  <c r="BM167" i="2"/>
  <c r="CH91" i="2"/>
  <c r="CO91" i="2" s="1"/>
  <c r="CD91" i="2"/>
  <c r="CG91" i="2"/>
  <c r="CI91" i="2"/>
  <c r="CP91" i="2" s="1"/>
  <c r="CF91" i="2"/>
  <c r="BU91" i="2"/>
  <c r="CB91" i="2" s="1"/>
  <c r="BQ91" i="2"/>
  <c r="BX91" i="2" s="1"/>
  <c r="BN91" i="2"/>
  <c r="BJ91" i="2"/>
  <c r="BR91" i="2"/>
  <c r="CE91" i="2"/>
  <c r="CL91" i="2" s="1"/>
  <c r="BT91" i="2"/>
  <c r="CA91" i="2" s="1"/>
  <c r="BP91" i="2"/>
  <c r="BM91" i="2"/>
  <c r="BI91" i="2"/>
  <c r="BS91" i="2"/>
  <c r="BL91" i="2"/>
  <c r="BK91" i="2"/>
  <c r="CF12" i="2"/>
  <c r="CM12" i="2" s="1"/>
  <c r="CI12" i="2"/>
  <c r="CE12" i="2"/>
  <c r="CL12" i="2" s="1"/>
  <c r="CH12" i="2"/>
  <c r="CG12" i="2"/>
  <c r="CN12" i="2" s="1"/>
  <c r="CD12" i="2"/>
  <c r="BS12" i="2"/>
  <c r="BZ12" i="2" s="1"/>
  <c r="BL12" i="2"/>
  <c r="BR12" i="2"/>
  <c r="BK12" i="2"/>
  <c r="BJ12" i="2"/>
  <c r="BU12" i="2"/>
  <c r="CB12" i="2" s="1"/>
  <c r="BQ12" i="2"/>
  <c r="BX12" i="2" s="1"/>
  <c r="BN12" i="2"/>
  <c r="BT12" i="2"/>
  <c r="BP12" i="2"/>
  <c r="BW12" i="2" s="1"/>
  <c r="BM12" i="2"/>
  <c r="BI12" i="2"/>
  <c r="CH60" i="2"/>
  <c r="CO60" i="2" s="1"/>
  <c r="CD60" i="2"/>
  <c r="CK60" i="2" s="1"/>
  <c r="CG60" i="2"/>
  <c r="CI60" i="2"/>
  <c r="CF60" i="2"/>
  <c r="BU60" i="2"/>
  <c r="CB60" i="2" s="1"/>
  <c r="R60" i="3" s="1"/>
  <c r="BQ60" i="2"/>
  <c r="BX60" i="2" s="1"/>
  <c r="BN60" i="2"/>
  <c r="BJ60" i="2"/>
  <c r="BT60" i="2"/>
  <c r="CA60" i="2" s="1"/>
  <c r="BP60" i="2"/>
  <c r="BW60" i="2" s="1"/>
  <c r="M60" i="3" s="1"/>
  <c r="BM60" i="2"/>
  <c r="BI60" i="2"/>
  <c r="BL60" i="2"/>
  <c r="CE60" i="2"/>
  <c r="CL60" i="2" s="1"/>
  <c r="BS60" i="2"/>
  <c r="BZ60" i="2" s="1"/>
  <c r="BR60" i="2"/>
  <c r="BK60" i="2"/>
  <c r="CH213" i="2"/>
  <c r="CO213" i="2" s="1"/>
  <c r="CD213" i="2"/>
  <c r="CK213" i="2" s="1"/>
  <c r="CG213" i="2"/>
  <c r="CN213" i="2" s="1"/>
  <c r="CI213" i="2"/>
  <c r="CP213" i="2" s="1"/>
  <c r="CF213" i="2"/>
  <c r="BU213" i="2"/>
  <c r="BQ213" i="2"/>
  <c r="BX213" i="2" s="1"/>
  <c r="BN213" i="2"/>
  <c r="BJ213" i="2"/>
  <c r="BR213" i="2"/>
  <c r="CE213" i="2"/>
  <c r="CL213" i="2" s="1"/>
  <c r="BT213" i="2"/>
  <c r="BP213" i="2"/>
  <c r="BM213" i="2"/>
  <c r="BI213" i="2"/>
  <c r="BS213" i="2"/>
  <c r="BL213" i="2"/>
  <c r="BK213" i="2"/>
  <c r="CF323" i="2"/>
  <c r="CM323" i="2" s="1"/>
  <c r="CI323" i="2"/>
  <c r="CE323" i="2"/>
  <c r="CD323" i="2"/>
  <c r="BU323" i="2"/>
  <c r="CB323" i="2" s="1"/>
  <c r="BQ323" i="2"/>
  <c r="BX323" i="2" s="1"/>
  <c r="CH323" i="2"/>
  <c r="CO323" i="2" s="1"/>
  <c r="CG323" i="2"/>
  <c r="BT323" i="2"/>
  <c r="CA323" i="2" s="1"/>
  <c r="Q323" i="3" s="1"/>
  <c r="BL323" i="2"/>
  <c r="BS323" i="2"/>
  <c r="BZ323" i="2" s="1"/>
  <c r="BK323" i="2"/>
  <c r="BR323" i="2"/>
  <c r="BN323" i="2"/>
  <c r="BJ323" i="2"/>
  <c r="BP323" i="2"/>
  <c r="BW323" i="2" s="1"/>
  <c r="BM323" i="2"/>
  <c r="BI323" i="2"/>
  <c r="CF110" i="2"/>
  <c r="CM110" i="2" s="1"/>
  <c r="CI110" i="2"/>
  <c r="CE110" i="2"/>
  <c r="CH110" i="2"/>
  <c r="CO110" i="2" s="1"/>
  <c r="CG110" i="2"/>
  <c r="CD110" i="2"/>
  <c r="BS110" i="2"/>
  <c r="BZ110" i="2" s="1"/>
  <c r="P110" i="3" s="1"/>
  <c r="BL110" i="2"/>
  <c r="BT110" i="2"/>
  <c r="BR110" i="2"/>
  <c r="BK110" i="2"/>
  <c r="BU110" i="2"/>
  <c r="BQ110" i="2"/>
  <c r="BX110" i="2" s="1"/>
  <c r="BN110" i="2"/>
  <c r="BJ110" i="2"/>
  <c r="BP110" i="2"/>
  <c r="BW110" i="2" s="1"/>
  <c r="BI110" i="2"/>
  <c r="BM110" i="2"/>
  <c r="CH336" i="2"/>
  <c r="CD336" i="2"/>
  <c r="CK336" i="2" s="1"/>
  <c r="CG336" i="2"/>
  <c r="CN336" i="2" s="1"/>
  <c r="CF336" i="2"/>
  <c r="CM336" i="2" s="1"/>
  <c r="CE336" i="2"/>
  <c r="BS336" i="2"/>
  <c r="BZ336" i="2" s="1"/>
  <c r="BQ336" i="2"/>
  <c r="BX336" i="2" s="1"/>
  <c r="N336" i="3" s="1"/>
  <c r="BN336" i="2"/>
  <c r="BJ336" i="2"/>
  <c r="BU336" i="2"/>
  <c r="BP336" i="2"/>
  <c r="BM336" i="2"/>
  <c r="BI336" i="2"/>
  <c r="CI336" i="2"/>
  <c r="CW336" i="2" s="1"/>
  <c r="DD336" i="2" s="1"/>
  <c r="BR336" i="2"/>
  <c r="DN336" i="2" s="1"/>
  <c r="E336" i="6" s="1"/>
  <c r="BT336" i="2"/>
  <c r="BL336" i="2"/>
  <c r="BK336" i="2"/>
  <c r="CF212" i="2"/>
  <c r="CM212" i="2" s="1"/>
  <c r="CI212" i="2"/>
  <c r="CP212" i="2" s="1"/>
  <c r="CE212" i="2"/>
  <c r="CL212" i="2" s="1"/>
  <c r="CH212" i="2"/>
  <c r="CO212" i="2" s="1"/>
  <c r="CG212" i="2"/>
  <c r="CN212" i="2" s="1"/>
  <c r="CD212" i="2"/>
  <c r="BS212" i="2"/>
  <c r="BZ212" i="2" s="1"/>
  <c r="BL212" i="2"/>
  <c r="BR212" i="2"/>
  <c r="BY212" i="2" s="1"/>
  <c r="O212" i="3" s="1"/>
  <c r="BK212" i="2"/>
  <c r="BT212" i="2"/>
  <c r="BU212" i="2"/>
  <c r="CB212" i="2" s="1"/>
  <c r="BQ212" i="2"/>
  <c r="BN212" i="2"/>
  <c r="BJ212" i="2"/>
  <c r="BP212" i="2"/>
  <c r="BW212" i="2" s="1"/>
  <c r="BM212" i="2"/>
  <c r="BI212" i="2"/>
  <c r="CF279" i="2"/>
  <c r="CM279" i="2" s="1"/>
  <c r="CI279" i="2"/>
  <c r="CP279" i="2" s="1"/>
  <c r="CE279" i="2"/>
  <c r="CL279" i="2" s="1"/>
  <c r="CD279" i="2"/>
  <c r="BU279" i="2"/>
  <c r="BQ279" i="2"/>
  <c r="CH279" i="2"/>
  <c r="CO279" i="2" s="1"/>
  <c r="CG279" i="2"/>
  <c r="CN279" i="2" s="1"/>
  <c r="BR279" i="2"/>
  <c r="BY279" i="2" s="1"/>
  <c r="O279" i="3" s="1"/>
  <c r="BL279" i="2"/>
  <c r="BP279" i="2"/>
  <c r="BW279" i="2" s="1"/>
  <c r="M279" i="3" s="1"/>
  <c r="BK279" i="2"/>
  <c r="BT279" i="2"/>
  <c r="BN279" i="2"/>
  <c r="BJ279" i="2"/>
  <c r="BS279" i="2"/>
  <c r="BI279" i="2"/>
  <c r="BM279" i="2"/>
  <c r="CF175" i="2"/>
  <c r="CI175" i="2"/>
  <c r="CE175" i="2"/>
  <c r="CL175" i="2" s="1"/>
  <c r="CG175" i="2"/>
  <c r="CN175" i="2" s="1"/>
  <c r="CD175" i="2"/>
  <c r="CK175" i="2" s="1"/>
  <c r="CH175" i="2"/>
  <c r="CO175" i="2" s="1"/>
  <c r="BS175" i="2"/>
  <c r="BZ175" i="2" s="1"/>
  <c r="P175" i="3" s="1"/>
  <c r="BL175" i="2"/>
  <c r="BP175" i="2"/>
  <c r="BR175" i="2"/>
  <c r="BK175" i="2"/>
  <c r="BU175" i="2"/>
  <c r="BQ175" i="2"/>
  <c r="BX175" i="2" s="1"/>
  <c r="BN175" i="2"/>
  <c r="BJ175" i="2"/>
  <c r="BT175" i="2"/>
  <c r="BM175" i="2"/>
  <c r="BI175" i="2"/>
  <c r="CH93" i="2"/>
  <c r="CO93" i="2" s="1"/>
  <c r="CD93" i="2"/>
  <c r="CK93" i="2" s="1"/>
  <c r="CG93" i="2"/>
  <c r="CN93" i="2" s="1"/>
  <c r="CF93" i="2"/>
  <c r="CM93" i="2" s="1"/>
  <c r="CE93" i="2"/>
  <c r="CL93" i="2" s="1"/>
  <c r="BU93" i="2"/>
  <c r="BQ93" i="2"/>
  <c r="BX93" i="2" s="1"/>
  <c r="BN93" i="2"/>
  <c r="BJ93" i="2"/>
  <c r="BT93" i="2"/>
  <c r="CA93" i="2" s="1"/>
  <c r="BP93" i="2"/>
  <c r="BW93" i="2" s="1"/>
  <c r="BM93" i="2"/>
  <c r="BI93" i="2"/>
  <c r="CI93" i="2"/>
  <c r="CP93" i="2" s="1"/>
  <c r="BS93" i="2"/>
  <c r="BZ93" i="2" s="1"/>
  <c r="P93" i="3" s="1"/>
  <c r="BL93" i="2"/>
  <c r="BR93" i="2"/>
  <c r="BK93" i="2"/>
  <c r="DY263" i="2"/>
  <c r="DR263" i="2"/>
  <c r="CN55" i="2"/>
  <c r="CH55" i="2"/>
  <c r="CO55" i="2" s="1"/>
  <c r="CD55" i="2"/>
  <c r="CG55" i="2"/>
  <c r="CI55" i="2"/>
  <c r="CF55" i="2"/>
  <c r="BU55" i="2"/>
  <c r="BQ55" i="2"/>
  <c r="BX55" i="2" s="1"/>
  <c r="BN55" i="2"/>
  <c r="BJ55" i="2"/>
  <c r="CE55" i="2"/>
  <c r="CL55" i="2" s="1"/>
  <c r="BT55" i="2"/>
  <c r="CA55" i="2" s="1"/>
  <c r="BP55" i="2"/>
  <c r="BW55" i="2" s="1"/>
  <c r="BM55" i="2"/>
  <c r="BI55" i="2"/>
  <c r="BL55" i="2"/>
  <c r="BS55" i="2"/>
  <c r="BZ55" i="2" s="1"/>
  <c r="P55" i="3" s="1"/>
  <c r="BR55" i="2"/>
  <c r="BK55" i="2"/>
  <c r="CH26" i="2"/>
  <c r="CO26" i="2" s="1"/>
  <c r="CD26" i="2"/>
  <c r="CK26" i="2" s="1"/>
  <c r="CG26" i="2"/>
  <c r="CN26" i="2" s="1"/>
  <c r="CI26" i="2"/>
  <c r="CP26" i="2" s="1"/>
  <c r="CF26" i="2"/>
  <c r="CM26" i="2" s="1"/>
  <c r="BU26" i="2"/>
  <c r="BQ26" i="2"/>
  <c r="BX26" i="2" s="1"/>
  <c r="BN26" i="2"/>
  <c r="BJ26" i="2"/>
  <c r="BT26" i="2"/>
  <c r="CA26" i="2" s="1"/>
  <c r="BP26" i="2"/>
  <c r="BW26" i="2" s="1"/>
  <c r="BM26" i="2"/>
  <c r="BI26" i="2"/>
  <c r="BL26" i="2"/>
  <c r="CE26" i="2"/>
  <c r="CL26" i="2" s="1"/>
  <c r="BS26" i="2"/>
  <c r="BR26" i="2"/>
  <c r="BY26" i="2" s="1"/>
  <c r="BK26" i="2"/>
  <c r="CF203" i="2"/>
  <c r="CI203" i="2"/>
  <c r="CP203" i="2" s="1"/>
  <c r="CE203" i="2"/>
  <c r="CL203" i="2" s="1"/>
  <c r="CG203" i="2"/>
  <c r="CN203" i="2" s="1"/>
  <c r="CD203" i="2"/>
  <c r="CK203" i="2" s="1"/>
  <c r="CH203" i="2"/>
  <c r="BS203" i="2"/>
  <c r="BZ203" i="2" s="1"/>
  <c r="P203" i="3" s="1"/>
  <c r="BL203" i="2"/>
  <c r="BR203" i="2"/>
  <c r="BK203" i="2"/>
  <c r="BT203" i="2"/>
  <c r="CA203" i="2" s="1"/>
  <c r="BU203" i="2"/>
  <c r="CB203" i="2" s="1"/>
  <c r="BQ203" i="2"/>
  <c r="BN203" i="2"/>
  <c r="BJ203" i="2"/>
  <c r="BP203" i="2"/>
  <c r="BM203" i="2"/>
  <c r="BI203" i="2"/>
  <c r="CF269" i="2"/>
  <c r="CM269" i="2" s="1"/>
  <c r="CI269" i="2"/>
  <c r="CE269" i="2"/>
  <c r="CH269" i="2"/>
  <c r="CO269" i="2" s="1"/>
  <c r="CG269" i="2"/>
  <c r="BU269" i="2"/>
  <c r="BQ269" i="2"/>
  <c r="BX269" i="2" s="1"/>
  <c r="CD269" i="2"/>
  <c r="CK269" i="2" s="1"/>
  <c r="BS269" i="2"/>
  <c r="BZ269" i="2" s="1"/>
  <c r="BL269" i="2"/>
  <c r="BR269" i="2"/>
  <c r="BK269" i="2"/>
  <c r="BT269" i="2"/>
  <c r="CA269" i="2" s="1"/>
  <c r="BP269" i="2"/>
  <c r="BN269" i="2"/>
  <c r="BJ269" i="2"/>
  <c r="BM269" i="2"/>
  <c r="BI269" i="2"/>
  <c r="CH221" i="2"/>
  <c r="CO221" i="2" s="1"/>
  <c r="CD221" i="2"/>
  <c r="CG221" i="2"/>
  <c r="CN221" i="2" s="1"/>
  <c r="CI221" i="2"/>
  <c r="CP221" i="2" s="1"/>
  <c r="CF221" i="2"/>
  <c r="CM221" i="2" s="1"/>
  <c r="BU221" i="2"/>
  <c r="CB221" i="2" s="1"/>
  <c r="BQ221" i="2"/>
  <c r="BN221" i="2"/>
  <c r="BJ221" i="2"/>
  <c r="BT221" i="2"/>
  <c r="BP221" i="2"/>
  <c r="BW221" i="2" s="1"/>
  <c r="BM221" i="2"/>
  <c r="BI221" i="2"/>
  <c r="CE221" i="2"/>
  <c r="CS221" i="2" s="1"/>
  <c r="BS221" i="2"/>
  <c r="BL221" i="2"/>
  <c r="BR221" i="2"/>
  <c r="BK221" i="2"/>
  <c r="CH9" i="2"/>
  <c r="CO9" i="2" s="1"/>
  <c r="CD9" i="2"/>
  <c r="CG9" i="2"/>
  <c r="CI9" i="2"/>
  <c r="CP9" i="2" s="1"/>
  <c r="CF9" i="2"/>
  <c r="BU9" i="2"/>
  <c r="CB9" i="2" s="1"/>
  <c r="BQ9" i="2"/>
  <c r="BX9" i="2" s="1"/>
  <c r="BN9" i="2"/>
  <c r="BJ9" i="2"/>
  <c r="BT9" i="2"/>
  <c r="BP9" i="2"/>
  <c r="BW9" i="2" s="1"/>
  <c r="M9" i="3" s="1"/>
  <c r="BM9" i="2"/>
  <c r="BI9" i="2"/>
  <c r="BL9" i="2"/>
  <c r="CE9" i="2"/>
  <c r="BS9" i="2"/>
  <c r="BZ9" i="2" s="1"/>
  <c r="BR9" i="2"/>
  <c r="BK9" i="2"/>
  <c r="CH168" i="2"/>
  <c r="CD168" i="2"/>
  <c r="CK168" i="2" s="1"/>
  <c r="CG168" i="2"/>
  <c r="CN168" i="2" s="1"/>
  <c r="CI168" i="2"/>
  <c r="CF168" i="2"/>
  <c r="CE168" i="2"/>
  <c r="CL168" i="2" s="1"/>
  <c r="BU168" i="2"/>
  <c r="CB168" i="2" s="1"/>
  <c r="R168" i="3" s="1"/>
  <c r="BQ168" i="2"/>
  <c r="BX168" i="2" s="1"/>
  <c r="BN168" i="2"/>
  <c r="BJ168" i="2"/>
  <c r="BR168" i="2"/>
  <c r="BY168" i="2" s="1"/>
  <c r="BT168" i="2"/>
  <c r="CA168" i="2" s="1"/>
  <c r="Q168" i="3" s="1"/>
  <c r="BP168" i="2"/>
  <c r="BW168" i="2" s="1"/>
  <c r="BM168" i="2"/>
  <c r="BI168" i="2"/>
  <c r="BS168" i="2"/>
  <c r="BL168" i="2"/>
  <c r="BK168" i="2"/>
  <c r="CF43" i="2"/>
  <c r="CM43" i="2" s="1"/>
  <c r="CI43" i="2"/>
  <c r="CP43" i="2" s="1"/>
  <c r="CE43" i="2"/>
  <c r="CL43" i="2" s="1"/>
  <c r="CD43" i="2"/>
  <c r="CK43" i="2" s="1"/>
  <c r="CH43" i="2"/>
  <c r="CO43" i="2" s="1"/>
  <c r="BS43" i="2"/>
  <c r="BL43" i="2"/>
  <c r="CG43" i="2"/>
  <c r="CN43" i="2" s="1"/>
  <c r="BR43" i="2"/>
  <c r="BY43" i="2" s="1"/>
  <c r="O43" i="3" s="1"/>
  <c r="BK43" i="2"/>
  <c r="BN43" i="2"/>
  <c r="BU43" i="2"/>
  <c r="CB43" i="2" s="1"/>
  <c r="BQ43" i="2"/>
  <c r="BX43" i="2" s="1"/>
  <c r="BJ43" i="2"/>
  <c r="BT43" i="2"/>
  <c r="BP43" i="2"/>
  <c r="BW43" i="2" s="1"/>
  <c r="BM43" i="2"/>
  <c r="BI43" i="2"/>
  <c r="CF29" i="2"/>
  <c r="CI29" i="2"/>
  <c r="CP29" i="2" s="1"/>
  <c r="CE29" i="2"/>
  <c r="CL29" i="2" s="1"/>
  <c r="CH29" i="2"/>
  <c r="CG29" i="2"/>
  <c r="CN29" i="2" s="1"/>
  <c r="CD29" i="2"/>
  <c r="BS29" i="2"/>
  <c r="BL29" i="2"/>
  <c r="BR29" i="2"/>
  <c r="BY29" i="2" s="1"/>
  <c r="O29" i="3" s="1"/>
  <c r="BK29" i="2"/>
  <c r="BN29" i="2"/>
  <c r="BJ29" i="2"/>
  <c r="BU29" i="2"/>
  <c r="CB29" i="2" s="1"/>
  <c r="BQ29" i="2"/>
  <c r="BT29" i="2"/>
  <c r="CA29" i="2" s="1"/>
  <c r="BP29" i="2"/>
  <c r="BW29" i="2" s="1"/>
  <c r="M29" i="3" s="1"/>
  <c r="BM29" i="2"/>
  <c r="BI29" i="2"/>
  <c r="CH302" i="2"/>
  <c r="CO302" i="2" s="1"/>
  <c r="CD302" i="2"/>
  <c r="CG302" i="2"/>
  <c r="CN302" i="2" s="1"/>
  <c r="CI302" i="2"/>
  <c r="BS302" i="2"/>
  <c r="CF302" i="2"/>
  <c r="CM302" i="2" s="1"/>
  <c r="CE302" i="2"/>
  <c r="CL302" i="2" s="1"/>
  <c r="BR302" i="2"/>
  <c r="BN302" i="2"/>
  <c r="BJ302" i="2"/>
  <c r="BT302" i="2"/>
  <c r="BQ302" i="2"/>
  <c r="BM302" i="2"/>
  <c r="BI302" i="2"/>
  <c r="BU302" i="2"/>
  <c r="CB302" i="2" s="1"/>
  <c r="R302" i="3" s="1"/>
  <c r="BP302" i="2"/>
  <c r="BW302" i="2" s="1"/>
  <c r="BL302" i="2"/>
  <c r="BK302" i="2"/>
  <c r="CF142" i="2"/>
  <c r="CM142" i="2" s="1"/>
  <c r="CI142" i="2"/>
  <c r="CP142" i="2" s="1"/>
  <c r="CE142" i="2"/>
  <c r="CG142" i="2"/>
  <c r="CD142" i="2"/>
  <c r="CH142" i="2"/>
  <c r="BS142" i="2"/>
  <c r="BL142" i="2"/>
  <c r="BR142" i="2"/>
  <c r="BK142" i="2"/>
  <c r="BT142" i="2"/>
  <c r="CA142" i="2" s="1"/>
  <c r="Q142" i="3" s="1"/>
  <c r="BU142" i="2"/>
  <c r="BQ142" i="2"/>
  <c r="BN142" i="2"/>
  <c r="BJ142" i="2"/>
  <c r="BP142" i="2"/>
  <c r="BW142" i="2" s="1"/>
  <c r="BM142" i="2"/>
  <c r="BI142" i="2"/>
  <c r="CF148" i="2"/>
  <c r="CM148" i="2" s="1"/>
  <c r="CI148" i="2"/>
  <c r="CE148" i="2"/>
  <c r="CL148" i="2" s="1"/>
  <c r="CH148" i="2"/>
  <c r="CO148" i="2" s="1"/>
  <c r="CG148" i="2"/>
  <c r="CN148" i="2" s="1"/>
  <c r="BS148" i="2"/>
  <c r="BL148" i="2"/>
  <c r="BT148" i="2"/>
  <c r="CA148" i="2" s="1"/>
  <c r="BR148" i="2"/>
  <c r="BK148" i="2"/>
  <c r="CD148" i="2"/>
  <c r="CK148" i="2" s="1"/>
  <c r="BU148" i="2"/>
  <c r="BQ148" i="2"/>
  <c r="BX148" i="2" s="1"/>
  <c r="BN148" i="2"/>
  <c r="BJ148" i="2"/>
  <c r="BP148" i="2"/>
  <c r="BM148" i="2"/>
  <c r="BI148" i="2"/>
  <c r="CH13" i="2"/>
  <c r="CO13" i="2" s="1"/>
  <c r="CD13" i="2"/>
  <c r="CK13" i="2" s="1"/>
  <c r="CG13" i="2"/>
  <c r="CN13" i="2" s="1"/>
  <c r="CI13" i="2"/>
  <c r="CP13" i="2" s="1"/>
  <c r="CF13" i="2"/>
  <c r="BU13" i="2"/>
  <c r="BQ13" i="2"/>
  <c r="BX13" i="2" s="1"/>
  <c r="BN13" i="2"/>
  <c r="BJ13" i="2"/>
  <c r="BT13" i="2"/>
  <c r="BP13" i="2"/>
  <c r="BM13" i="2"/>
  <c r="BI13" i="2"/>
  <c r="BL13" i="2"/>
  <c r="BS13" i="2"/>
  <c r="CE13" i="2"/>
  <c r="CL13" i="2" s="1"/>
  <c r="BR13" i="2"/>
  <c r="BK13" i="2"/>
  <c r="CF301" i="2"/>
  <c r="CM301" i="2" s="1"/>
  <c r="CI301" i="2"/>
  <c r="CE301" i="2"/>
  <c r="CL301" i="2" s="1"/>
  <c r="CH301" i="2"/>
  <c r="CG301" i="2"/>
  <c r="CN301" i="2" s="1"/>
  <c r="BU301" i="2"/>
  <c r="CB301" i="2" s="1"/>
  <c r="R301" i="3" s="1"/>
  <c r="BQ301" i="2"/>
  <c r="BX301" i="2" s="1"/>
  <c r="N301" i="3" s="1"/>
  <c r="CD301" i="2"/>
  <c r="BS301" i="2"/>
  <c r="BL301" i="2"/>
  <c r="BR301" i="2"/>
  <c r="BK301" i="2"/>
  <c r="BP301" i="2"/>
  <c r="BW301" i="2" s="1"/>
  <c r="M301" i="3" s="1"/>
  <c r="BN301" i="2"/>
  <c r="BJ301" i="2"/>
  <c r="BT301" i="2"/>
  <c r="CA301" i="2" s="1"/>
  <c r="Q301" i="3" s="1"/>
  <c r="BM301" i="2"/>
  <c r="BI301" i="2"/>
  <c r="CH105" i="2"/>
  <c r="CD105" i="2"/>
  <c r="CG105" i="2"/>
  <c r="CF105" i="2"/>
  <c r="CE105" i="2"/>
  <c r="CL105" i="2" s="1"/>
  <c r="BU105" i="2"/>
  <c r="BQ105" i="2"/>
  <c r="BN105" i="2"/>
  <c r="BJ105" i="2"/>
  <c r="BT105" i="2"/>
  <c r="CA105" i="2" s="1"/>
  <c r="BP105" i="2"/>
  <c r="BW105" i="2" s="1"/>
  <c r="BM105" i="2"/>
  <c r="BI105" i="2"/>
  <c r="CI105" i="2"/>
  <c r="CW105" i="2" s="1"/>
  <c r="BS105" i="2"/>
  <c r="BL105" i="2"/>
  <c r="BR105" i="2"/>
  <c r="BK105" i="2"/>
  <c r="CF160" i="2"/>
  <c r="CM160" i="2" s="1"/>
  <c r="CI160" i="2"/>
  <c r="CE160" i="2"/>
  <c r="CL160" i="2" s="1"/>
  <c r="CH160" i="2"/>
  <c r="CO160" i="2" s="1"/>
  <c r="CG160" i="2"/>
  <c r="CD160" i="2"/>
  <c r="BS160" i="2"/>
  <c r="BZ160" i="2" s="1"/>
  <c r="P160" i="3" s="1"/>
  <c r="BL160" i="2"/>
  <c r="BP160" i="2"/>
  <c r="BW160" i="2" s="1"/>
  <c r="M160" i="3" s="1"/>
  <c r="BR160" i="2"/>
  <c r="BK160" i="2"/>
  <c r="BU160" i="2"/>
  <c r="BQ160" i="2"/>
  <c r="BN160" i="2"/>
  <c r="BJ160" i="2"/>
  <c r="BT160" i="2"/>
  <c r="BI160" i="2"/>
  <c r="BM160" i="2"/>
  <c r="CF252" i="2"/>
  <c r="CM252" i="2" s="1"/>
  <c r="CI252" i="2"/>
  <c r="CE252" i="2"/>
  <c r="CL252" i="2" s="1"/>
  <c r="CH252" i="2"/>
  <c r="CO252" i="2" s="1"/>
  <c r="CG252" i="2"/>
  <c r="BU252" i="2"/>
  <c r="CB252" i="2" s="1"/>
  <c r="BQ252" i="2"/>
  <c r="CD252" i="2"/>
  <c r="CK252" i="2" s="1"/>
  <c r="BS252" i="2"/>
  <c r="BZ252" i="2" s="1"/>
  <c r="BL252" i="2"/>
  <c r="BR252" i="2"/>
  <c r="BY252" i="2" s="1"/>
  <c r="O252" i="3" s="1"/>
  <c r="BK252" i="2"/>
  <c r="BP252" i="2"/>
  <c r="BW252" i="2" s="1"/>
  <c r="BN252" i="2"/>
  <c r="BJ252" i="2"/>
  <c r="BT252" i="2"/>
  <c r="CA252" i="2" s="1"/>
  <c r="Q252" i="3" s="1"/>
  <c r="BM252" i="2"/>
  <c r="BI252" i="2"/>
  <c r="CH125" i="2"/>
  <c r="CO125" i="2" s="1"/>
  <c r="CD125" i="2"/>
  <c r="CG125" i="2"/>
  <c r="CF125" i="2"/>
  <c r="CM125" i="2" s="1"/>
  <c r="CE125" i="2"/>
  <c r="CL125" i="2" s="1"/>
  <c r="BU125" i="2"/>
  <c r="BQ125" i="2"/>
  <c r="BX125" i="2" s="1"/>
  <c r="BN125" i="2"/>
  <c r="BJ125" i="2"/>
  <c r="BT125" i="2"/>
  <c r="CA125" i="2" s="1"/>
  <c r="BP125" i="2"/>
  <c r="BW125" i="2" s="1"/>
  <c r="BM125" i="2"/>
  <c r="BI125" i="2"/>
  <c r="BS125" i="2"/>
  <c r="BL125" i="2"/>
  <c r="CI125" i="2"/>
  <c r="BR125" i="2"/>
  <c r="BY125" i="2" s="1"/>
  <c r="O125" i="3" s="1"/>
  <c r="BK125" i="2"/>
  <c r="CF72" i="2"/>
  <c r="CI72" i="2"/>
  <c r="CE72" i="2"/>
  <c r="CH72" i="2"/>
  <c r="CG72" i="2"/>
  <c r="CD72" i="2"/>
  <c r="CK72" i="2" s="1"/>
  <c r="BS72" i="2"/>
  <c r="BZ72" i="2" s="1"/>
  <c r="BL72" i="2"/>
  <c r="BT72" i="2"/>
  <c r="CA72" i="2" s="1"/>
  <c r="BR72" i="2"/>
  <c r="BY72" i="2" s="1"/>
  <c r="O72" i="3" s="1"/>
  <c r="BK72" i="2"/>
  <c r="BN72" i="2"/>
  <c r="BJ72" i="2"/>
  <c r="BP72" i="2"/>
  <c r="BW72" i="2" s="1"/>
  <c r="BU72" i="2"/>
  <c r="CB72" i="2" s="1"/>
  <c r="BQ72" i="2"/>
  <c r="BX72" i="2" s="1"/>
  <c r="BM72" i="2"/>
  <c r="BI72" i="2"/>
  <c r="CH320" i="2"/>
  <c r="CD320" i="2"/>
  <c r="CK320" i="2" s="1"/>
  <c r="CG320" i="2"/>
  <c r="CF320" i="2"/>
  <c r="CE320" i="2"/>
  <c r="CL320" i="2" s="1"/>
  <c r="BS320" i="2"/>
  <c r="BQ320" i="2"/>
  <c r="BX320" i="2" s="1"/>
  <c r="BN320" i="2"/>
  <c r="BJ320" i="2"/>
  <c r="CI320" i="2"/>
  <c r="CP320" i="2" s="1"/>
  <c r="BU320" i="2"/>
  <c r="BP320" i="2"/>
  <c r="BW320" i="2" s="1"/>
  <c r="BM320" i="2"/>
  <c r="BI320" i="2"/>
  <c r="BT320" i="2"/>
  <c r="CA320" i="2" s="1"/>
  <c r="BL320" i="2"/>
  <c r="BR320" i="2"/>
  <c r="DN320" i="2" s="1"/>
  <c r="E320" i="6" s="1"/>
  <c r="BK320" i="2"/>
  <c r="CH131" i="2"/>
  <c r="CD131" i="2"/>
  <c r="CG131" i="2"/>
  <c r="CN131" i="2" s="1"/>
  <c r="CE131" i="2"/>
  <c r="CL131" i="2" s="1"/>
  <c r="CI131" i="2"/>
  <c r="CP131" i="2" s="1"/>
  <c r="CF131" i="2"/>
  <c r="CM131" i="2" s="1"/>
  <c r="BU131" i="2"/>
  <c r="BQ131" i="2"/>
  <c r="BX131" i="2" s="1"/>
  <c r="N131" i="3" s="1"/>
  <c r="BN131" i="2"/>
  <c r="BJ131" i="2"/>
  <c r="BR131" i="2"/>
  <c r="BT131" i="2"/>
  <c r="BP131" i="2"/>
  <c r="BW131" i="2" s="1"/>
  <c r="M131" i="3" s="1"/>
  <c r="BM131" i="2"/>
  <c r="BI131" i="2"/>
  <c r="BS131" i="2"/>
  <c r="BZ131" i="2" s="1"/>
  <c r="P131" i="3" s="1"/>
  <c r="BL131" i="2"/>
  <c r="BK131" i="2"/>
  <c r="CH190" i="2"/>
  <c r="CD190" i="2"/>
  <c r="CG190" i="2"/>
  <c r="CN190" i="2" s="1"/>
  <c r="CE190" i="2"/>
  <c r="CL190" i="2" s="1"/>
  <c r="CI190" i="2"/>
  <c r="CP190" i="2" s="1"/>
  <c r="CF190" i="2"/>
  <c r="BU190" i="2"/>
  <c r="BQ190" i="2"/>
  <c r="BN190" i="2"/>
  <c r="BJ190" i="2"/>
  <c r="BR190" i="2"/>
  <c r="BY190" i="2" s="1"/>
  <c r="BT190" i="2"/>
  <c r="CA190" i="2" s="1"/>
  <c r="Q190" i="3" s="1"/>
  <c r="BP190" i="2"/>
  <c r="BM190" i="2"/>
  <c r="BI190" i="2"/>
  <c r="BS190" i="2"/>
  <c r="BL190" i="2"/>
  <c r="BK190" i="2"/>
  <c r="CH58" i="2"/>
  <c r="CO58" i="2" s="1"/>
  <c r="CD58" i="2"/>
  <c r="CK58" i="2" s="1"/>
  <c r="CG58" i="2"/>
  <c r="CF58" i="2"/>
  <c r="CE58" i="2"/>
  <c r="BU58" i="2"/>
  <c r="BQ58" i="2"/>
  <c r="BX58" i="2" s="1"/>
  <c r="BN58" i="2"/>
  <c r="BJ58" i="2"/>
  <c r="CI58" i="2"/>
  <c r="BT58" i="2"/>
  <c r="BP58" i="2"/>
  <c r="BW58" i="2" s="1"/>
  <c r="M58" i="3" s="1"/>
  <c r="BM58" i="2"/>
  <c r="BI58" i="2"/>
  <c r="BL58" i="2"/>
  <c r="BS58" i="2"/>
  <c r="BZ58" i="2" s="1"/>
  <c r="P58" i="3" s="1"/>
  <c r="BR58" i="2"/>
  <c r="BY58" i="2" s="1"/>
  <c r="O58" i="3" s="1"/>
  <c r="BK58" i="2"/>
  <c r="CH62" i="2"/>
  <c r="CD62" i="2"/>
  <c r="CK62" i="2" s="1"/>
  <c r="CG62" i="2"/>
  <c r="CF62" i="2"/>
  <c r="CM62" i="2" s="1"/>
  <c r="CE62" i="2"/>
  <c r="CI62" i="2"/>
  <c r="BU62" i="2"/>
  <c r="BQ62" i="2"/>
  <c r="BX62" i="2" s="1"/>
  <c r="N62" i="3" s="1"/>
  <c r="BN62" i="2"/>
  <c r="BJ62" i="2"/>
  <c r="BR62" i="2"/>
  <c r="BT62" i="2"/>
  <c r="CA62" i="2" s="1"/>
  <c r="Q62" i="3" s="1"/>
  <c r="BP62" i="2"/>
  <c r="BM62" i="2"/>
  <c r="BI62" i="2"/>
  <c r="BL62" i="2"/>
  <c r="BS62" i="2"/>
  <c r="BK62" i="2"/>
  <c r="CH200" i="2"/>
  <c r="CD200" i="2"/>
  <c r="CK200" i="2" s="1"/>
  <c r="CG200" i="2"/>
  <c r="CN200" i="2" s="1"/>
  <c r="CI200" i="2"/>
  <c r="CF200" i="2"/>
  <c r="CM200" i="2" s="1"/>
  <c r="CE200" i="2"/>
  <c r="CL200" i="2" s="1"/>
  <c r="BU200" i="2"/>
  <c r="BQ200" i="2"/>
  <c r="BX200" i="2" s="1"/>
  <c r="N200" i="3" s="1"/>
  <c r="BN200" i="2"/>
  <c r="BJ200" i="2"/>
  <c r="BT200" i="2"/>
  <c r="CA200" i="2" s="1"/>
  <c r="Q200" i="3" s="1"/>
  <c r="BP200" i="2"/>
  <c r="BW200" i="2" s="1"/>
  <c r="M200" i="3" s="1"/>
  <c r="BM200" i="2"/>
  <c r="BI200" i="2"/>
  <c r="BR200" i="2"/>
  <c r="BS200" i="2"/>
  <c r="BZ200" i="2" s="1"/>
  <c r="BL200" i="2"/>
  <c r="BK200" i="2"/>
  <c r="CH186" i="2"/>
  <c r="CD186" i="2"/>
  <c r="CG186" i="2"/>
  <c r="CE186" i="2"/>
  <c r="CL186" i="2" s="1"/>
  <c r="CI186" i="2"/>
  <c r="CF186" i="2"/>
  <c r="CM186" i="2" s="1"/>
  <c r="BU186" i="2"/>
  <c r="BQ186" i="2"/>
  <c r="BX186" i="2" s="1"/>
  <c r="N186" i="3" s="1"/>
  <c r="BN186" i="2"/>
  <c r="BJ186" i="2"/>
  <c r="BR186" i="2"/>
  <c r="BY186" i="2" s="1"/>
  <c r="BT186" i="2"/>
  <c r="CA186" i="2" s="1"/>
  <c r="Q186" i="3" s="1"/>
  <c r="BP186" i="2"/>
  <c r="BM186" i="2"/>
  <c r="BI186" i="2"/>
  <c r="BS186" i="2"/>
  <c r="BL186" i="2"/>
  <c r="BK186" i="2"/>
  <c r="CF335" i="2"/>
  <c r="CM335" i="2" s="1"/>
  <c r="CI335" i="2"/>
  <c r="CE335" i="2"/>
  <c r="CL335" i="2" s="1"/>
  <c r="CD335" i="2"/>
  <c r="BU335" i="2"/>
  <c r="BQ335" i="2"/>
  <c r="BX335" i="2" s="1"/>
  <c r="CH335" i="2"/>
  <c r="CG335" i="2"/>
  <c r="CN335" i="2" s="1"/>
  <c r="BR335" i="2"/>
  <c r="BY335" i="2" s="1"/>
  <c r="O335" i="3" s="1"/>
  <c r="BL335" i="2"/>
  <c r="BS335" i="2"/>
  <c r="BP335" i="2"/>
  <c r="BW335" i="2" s="1"/>
  <c r="BK335" i="2"/>
  <c r="BT335" i="2"/>
  <c r="BN335" i="2"/>
  <c r="BJ335" i="2"/>
  <c r="BI335" i="2"/>
  <c r="BM335" i="2"/>
  <c r="CF138" i="2"/>
  <c r="CI138" i="2"/>
  <c r="CP138" i="2" s="1"/>
  <c r="CE138" i="2"/>
  <c r="CL138" i="2" s="1"/>
  <c r="CH138" i="2"/>
  <c r="CO138" i="2" s="1"/>
  <c r="CG138" i="2"/>
  <c r="BS138" i="2"/>
  <c r="BZ138" i="2" s="1"/>
  <c r="BL138" i="2"/>
  <c r="CD138" i="2"/>
  <c r="BR138" i="2"/>
  <c r="BK138" i="2"/>
  <c r="BU138" i="2"/>
  <c r="BQ138" i="2"/>
  <c r="BX138" i="2" s="1"/>
  <c r="BN138" i="2"/>
  <c r="BJ138" i="2"/>
  <c r="BP138" i="2"/>
  <c r="BW138" i="2" s="1"/>
  <c r="M138" i="3" s="1"/>
  <c r="BT138" i="2"/>
  <c r="CA138" i="2" s="1"/>
  <c r="BM138" i="2"/>
  <c r="BI138" i="2"/>
  <c r="CH340" i="2"/>
  <c r="CO340" i="2" s="1"/>
  <c r="CD340" i="2"/>
  <c r="CK340" i="2" s="1"/>
  <c r="CG340" i="2"/>
  <c r="CN340" i="2" s="1"/>
  <c r="CF340" i="2"/>
  <c r="CM340" i="2" s="1"/>
  <c r="CE340" i="2"/>
  <c r="CL340" i="2" s="1"/>
  <c r="BS340" i="2"/>
  <c r="CI340" i="2"/>
  <c r="CP340" i="2" s="1"/>
  <c r="BT340" i="2"/>
  <c r="CA340" i="2" s="1"/>
  <c r="Q340" i="3" s="1"/>
  <c r="BN340" i="2"/>
  <c r="BJ340" i="2"/>
  <c r="BU340" i="2"/>
  <c r="CB340" i="2" s="1"/>
  <c r="BR340" i="2"/>
  <c r="BY340" i="2" s="1"/>
  <c r="O340" i="3" s="1"/>
  <c r="BM340" i="2"/>
  <c r="BI340" i="2"/>
  <c r="BQ340" i="2"/>
  <c r="BX340" i="2" s="1"/>
  <c r="BL340" i="2"/>
  <c r="BP340" i="2"/>
  <c r="BW340" i="2" s="1"/>
  <c r="BK340" i="2"/>
  <c r="CH159" i="2"/>
  <c r="CD159" i="2"/>
  <c r="CG159" i="2"/>
  <c r="CN159" i="2" s="1"/>
  <c r="CI159" i="2"/>
  <c r="CP159" i="2" s="1"/>
  <c r="CF159" i="2"/>
  <c r="CM159" i="2" s="1"/>
  <c r="CE159" i="2"/>
  <c r="BU159" i="2"/>
  <c r="CB159" i="2" s="1"/>
  <c r="BQ159" i="2"/>
  <c r="BX159" i="2" s="1"/>
  <c r="BN159" i="2"/>
  <c r="BJ159" i="2"/>
  <c r="BT159" i="2"/>
  <c r="BP159" i="2"/>
  <c r="BW159" i="2" s="1"/>
  <c r="BM159" i="2"/>
  <c r="BI159" i="2"/>
  <c r="BR159" i="2"/>
  <c r="BS159" i="2"/>
  <c r="BL159" i="2"/>
  <c r="BK159" i="2"/>
  <c r="CF118" i="2"/>
  <c r="CI118" i="2"/>
  <c r="CP118" i="2" s="1"/>
  <c r="CE118" i="2"/>
  <c r="CL118" i="2" s="1"/>
  <c r="CH118" i="2"/>
  <c r="CO118" i="2" s="1"/>
  <c r="CG118" i="2"/>
  <c r="CN118" i="2" s="1"/>
  <c r="CD118" i="2"/>
  <c r="CK118" i="2" s="1"/>
  <c r="BS118" i="2"/>
  <c r="BL118" i="2"/>
  <c r="BP118" i="2"/>
  <c r="BW118" i="2" s="1"/>
  <c r="BR118" i="2"/>
  <c r="BY118" i="2" s="1"/>
  <c r="O118" i="3" s="1"/>
  <c r="BK118" i="2"/>
  <c r="BU118" i="2"/>
  <c r="BQ118" i="2"/>
  <c r="BN118" i="2"/>
  <c r="BJ118" i="2"/>
  <c r="BT118" i="2"/>
  <c r="BI118" i="2"/>
  <c r="BM118" i="2"/>
  <c r="CH264" i="2"/>
  <c r="CD264" i="2"/>
  <c r="CK264" i="2" s="1"/>
  <c r="CG264" i="2"/>
  <c r="CF264" i="2"/>
  <c r="CM264" i="2" s="1"/>
  <c r="CE264" i="2"/>
  <c r="CL264" i="2" s="1"/>
  <c r="BS264" i="2"/>
  <c r="BZ264" i="2" s="1"/>
  <c r="BQ264" i="2"/>
  <c r="BN264" i="2"/>
  <c r="BJ264" i="2"/>
  <c r="BU264" i="2"/>
  <c r="BP264" i="2"/>
  <c r="BW264" i="2" s="1"/>
  <c r="BM264" i="2"/>
  <c r="BI264" i="2"/>
  <c r="CI264" i="2"/>
  <c r="CP264" i="2" s="1"/>
  <c r="BX264" i="2"/>
  <c r="BT264" i="2"/>
  <c r="BL264" i="2"/>
  <c r="BR264" i="2"/>
  <c r="BK264" i="2"/>
  <c r="CH259" i="2"/>
  <c r="CO259" i="2" s="1"/>
  <c r="CD259" i="2"/>
  <c r="CK259" i="2" s="1"/>
  <c r="CG259" i="2"/>
  <c r="CN259" i="2" s="1"/>
  <c r="CF259" i="2"/>
  <c r="CM259" i="2" s="1"/>
  <c r="CE259" i="2"/>
  <c r="BS259" i="2"/>
  <c r="CI259" i="2"/>
  <c r="CP259" i="2" s="1"/>
  <c r="BT259" i="2"/>
  <c r="CA259" i="2" s="1"/>
  <c r="BN259" i="2"/>
  <c r="BJ259" i="2"/>
  <c r="BP259" i="2"/>
  <c r="BR259" i="2"/>
  <c r="BM259" i="2"/>
  <c r="BI259" i="2"/>
  <c r="BQ259" i="2"/>
  <c r="BX259" i="2" s="1"/>
  <c r="BL259" i="2"/>
  <c r="BU259" i="2"/>
  <c r="BK259" i="2"/>
  <c r="CF10" i="2"/>
  <c r="CM10" i="2" s="1"/>
  <c r="CI10" i="2"/>
  <c r="CP10" i="2" s="1"/>
  <c r="CE10" i="2"/>
  <c r="CL10" i="2" s="1"/>
  <c r="CD10" i="2"/>
  <c r="CH10" i="2"/>
  <c r="CO10" i="2" s="1"/>
  <c r="BS10" i="2"/>
  <c r="BL10" i="2"/>
  <c r="CG10" i="2"/>
  <c r="BR10" i="2"/>
  <c r="BK10" i="2"/>
  <c r="BN10" i="2"/>
  <c r="BU10" i="2"/>
  <c r="BQ10" i="2"/>
  <c r="BJ10" i="2"/>
  <c r="BT10" i="2"/>
  <c r="CA10" i="2" s="1"/>
  <c r="BP10" i="2"/>
  <c r="BW10" i="2" s="1"/>
  <c r="BM10" i="2"/>
  <c r="BI10" i="2"/>
  <c r="CH314" i="2"/>
  <c r="CO314" i="2" s="1"/>
  <c r="CD314" i="2"/>
  <c r="CK314" i="2" s="1"/>
  <c r="CG314" i="2"/>
  <c r="CN314" i="2" s="1"/>
  <c r="CI314" i="2"/>
  <c r="BS314" i="2"/>
  <c r="CF314" i="2"/>
  <c r="CM314" i="2" s="1"/>
  <c r="CP314" i="2"/>
  <c r="CE314" i="2"/>
  <c r="CL314" i="2" s="1"/>
  <c r="BU314" i="2"/>
  <c r="BP314" i="2"/>
  <c r="BW314" i="2" s="1"/>
  <c r="M314" i="3" s="1"/>
  <c r="BN314" i="2"/>
  <c r="BJ314" i="2"/>
  <c r="BT314" i="2"/>
  <c r="CA314" i="2" s="1"/>
  <c r="Q314" i="3" s="1"/>
  <c r="BM314" i="2"/>
  <c r="BI314" i="2"/>
  <c r="BQ314" i="2"/>
  <c r="BR314" i="2"/>
  <c r="BL314" i="2"/>
  <c r="BK314" i="2"/>
  <c r="CF18" i="2"/>
  <c r="CM18" i="2" s="1"/>
  <c r="CI18" i="2"/>
  <c r="CP18" i="2" s="1"/>
  <c r="CE18" i="2"/>
  <c r="CL18" i="2" s="1"/>
  <c r="CD18" i="2"/>
  <c r="CK18" i="2" s="1"/>
  <c r="CH18" i="2"/>
  <c r="BS18" i="2"/>
  <c r="BZ18" i="2" s="1"/>
  <c r="P18" i="3" s="1"/>
  <c r="BL18" i="2"/>
  <c r="CG18" i="2"/>
  <c r="CN18" i="2" s="1"/>
  <c r="BR18" i="2"/>
  <c r="BK18" i="2"/>
  <c r="BN18" i="2"/>
  <c r="BJ18" i="2"/>
  <c r="BU18" i="2"/>
  <c r="BQ18" i="2"/>
  <c r="BT18" i="2"/>
  <c r="BP18" i="2"/>
  <c r="BW18" i="2" s="1"/>
  <c r="BM18" i="2"/>
  <c r="BI18" i="2"/>
  <c r="CH115" i="2"/>
  <c r="CD115" i="2"/>
  <c r="CG115" i="2"/>
  <c r="CI115" i="2"/>
  <c r="CF115" i="2"/>
  <c r="CM115" i="2" s="1"/>
  <c r="BU115" i="2"/>
  <c r="BQ115" i="2"/>
  <c r="BX115" i="2" s="1"/>
  <c r="N115" i="3" s="1"/>
  <c r="BN115" i="2"/>
  <c r="BJ115" i="2"/>
  <c r="BR115" i="2"/>
  <c r="BT115" i="2"/>
  <c r="BP115" i="2"/>
  <c r="BW115" i="2" s="1"/>
  <c r="M115" i="3" s="1"/>
  <c r="BM115" i="2"/>
  <c r="BI115" i="2"/>
  <c r="CE115" i="2"/>
  <c r="CS115" i="2" s="1"/>
  <c r="BS115" i="2"/>
  <c r="BL115" i="2"/>
  <c r="BK115" i="2"/>
  <c r="CH36" i="2"/>
  <c r="CO36" i="2" s="1"/>
  <c r="CD36" i="2"/>
  <c r="CG36" i="2"/>
  <c r="CF36" i="2"/>
  <c r="CM36" i="2" s="1"/>
  <c r="CE36" i="2"/>
  <c r="BU36" i="2"/>
  <c r="BQ36" i="2"/>
  <c r="BN36" i="2"/>
  <c r="BJ36" i="2"/>
  <c r="BT36" i="2"/>
  <c r="BP36" i="2"/>
  <c r="BW36" i="2" s="1"/>
  <c r="BM36" i="2"/>
  <c r="BI36" i="2"/>
  <c r="BL36" i="2"/>
  <c r="CI36" i="2"/>
  <c r="CP36" i="2" s="1"/>
  <c r="BS36" i="2"/>
  <c r="BR36" i="2"/>
  <c r="BK36" i="2"/>
  <c r="CH306" i="2"/>
  <c r="CO306" i="2" s="1"/>
  <c r="CD306" i="2"/>
  <c r="CK306" i="2" s="1"/>
  <c r="CG306" i="2"/>
  <c r="CN306" i="2" s="1"/>
  <c r="CI306" i="2"/>
  <c r="CP306" i="2" s="1"/>
  <c r="BS306" i="2"/>
  <c r="BZ306" i="2" s="1"/>
  <c r="CF306" i="2"/>
  <c r="CM306" i="2" s="1"/>
  <c r="CE306" i="2"/>
  <c r="CL306" i="2" s="1"/>
  <c r="BU306" i="2"/>
  <c r="BP306" i="2"/>
  <c r="BW306" i="2" s="1"/>
  <c r="BN306" i="2"/>
  <c r="BJ306" i="2"/>
  <c r="BT306" i="2"/>
  <c r="BM306" i="2"/>
  <c r="BI306" i="2"/>
  <c r="BQ306" i="2"/>
  <c r="BX306" i="2" s="1"/>
  <c r="CB306" i="2"/>
  <c r="R306" i="3" s="1"/>
  <c r="BR306" i="2"/>
  <c r="BL306" i="2"/>
  <c r="BK306" i="2"/>
  <c r="CF256" i="2"/>
  <c r="CI256" i="2"/>
  <c r="CE256" i="2"/>
  <c r="CL256" i="2" s="1"/>
  <c r="CH256" i="2"/>
  <c r="CG256" i="2"/>
  <c r="BU256" i="2"/>
  <c r="BQ256" i="2"/>
  <c r="CD256" i="2"/>
  <c r="BP256" i="2"/>
  <c r="BW256" i="2" s="1"/>
  <c r="M256" i="3" s="1"/>
  <c r="BL256" i="2"/>
  <c r="BT256" i="2"/>
  <c r="CA256" i="2" s="1"/>
  <c r="Q256" i="3" s="1"/>
  <c r="BK256" i="2"/>
  <c r="BS256" i="2"/>
  <c r="BN256" i="2"/>
  <c r="BJ256" i="2"/>
  <c r="BR256" i="2"/>
  <c r="BY256" i="2" s="1"/>
  <c r="O256" i="3" s="1"/>
  <c r="BI256" i="2"/>
  <c r="BM256" i="2"/>
  <c r="CF162" i="2"/>
  <c r="CM162" i="2" s="1"/>
  <c r="CI162" i="2"/>
  <c r="CP162" i="2" s="1"/>
  <c r="CE162" i="2"/>
  <c r="CG162" i="2"/>
  <c r="CD162" i="2"/>
  <c r="CK162" i="2" s="1"/>
  <c r="CH162" i="2"/>
  <c r="CO162" i="2" s="1"/>
  <c r="BS162" i="2"/>
  <c r="BL162" i="2"/>
  <c r="BP162" i="2"/>
  <c r="BW162" i="2" s="1"/>
  <c r="M162" i="3" s="1"/>
  <c r="BR162" i="2"/>
  <c r="BK162" i="2"/>
  <c r="BU162" i="2"/>
  <c r="BQ162" i="2"/>
  <c r="BN162" i="2"/>
  <c r="BJ162" i="2"/>
  <c r="BT162" i="2"/>
  <c r="BM162" i="2"/>
  <c r="BI162" i="2"/>
  <c r="CH223" i="2"/>
  <c r="CD223" i="2"/>
  <c r="CK223" i="2" s="1"/>
  <c r="CG223" i="2"/>
  <c r="CN223" i="2" s="1"/>
  <c r="CF223" i="2"/>
  <c r="CE223" i="2"/>
  <c r="BU223" i="2"/>
  <c r="BQ223" i="2"/>
  <c r="BX223" i="2" s="1"/>
  <c r="BN223" i="2"/>
  <c r="BJ223" i="2"/>
  <c r="CI223" i="2"/>
  <c r="BT223" i="2"/>
  <c r="CA223" i="2" s="1"/>
  <c r="BP223" i="2"/>
  <c r="BW223" i="2" s="1"/>
  <c r="BM223" i="2"/>
  <c r="BI223" i="2"/>
  <c r="BR223" i="2"/>
  <c r="BY223" i="2" s="1"/>
  <c r="BS223" i="2"/>
  <c r="BL223" i="2"/>
  <c r="BK223" i="2"/>
  <c r="CF81" i="2"/>
  <c r="CM81" i="2" s="1"/>
  <c r="CI81" i="2"/>
  <c r="CP81" i="2" s="1"/>
  <c r="CE81" i="2"/>
  <c r="CL81" i="2" s="1"/>
  <c r="CH81" i="2"/>
  <c r="CO81" i="2" s="1"/>
  <c r="CG81" i="2"/>
  <c r="CD81" i="2"/>
  <c r="BS81" i="2"/>
  <c r="BL81" i="2"/>
  <c r="BP81" i="2"/>
  <c r="BW81" i="2" s="1"/>
  <c r="BR81" i="2"/>
  <c r="BK81" i="2"/>
  <c r="BU81" i="2"/>
  <c r="BQ81" i="2"/>
  <c r="BX81" i="2" s="1"/>
  <c r="BN81" i="2"/>
  <c r="BJ81" i="2"/>
  <c r="BT81" i="2"/>
  <c r="CA81" i="2" s="1"/>
  <c r="BI81" i="2"/>
  <c r="BM81" i="2"/>
  <c r="CH270" i="2"/>
  <c r="CO270" i="2" s="1"/>
  <c r="CD270" i="2"/>
  <c r="CK270" i="2" s="1"/>
  <c r="CG270" i="2"/>
  <c r="CN270" i="2" s="1"/>
  <c r="CI270" i="2"/>
  <c r="CP270" i="2" s="1"/>
  <c r="BS270" i="2"/>
  <c r="BZ270" i="2" s="1"/>
  <c r="P270" i="3" s="1"/>
  <c r="CF270" i="2"/>
  <c r="CM270" i="2" s="1"/>
  <c r="CE270" i="2"/>
  <c r="CL270" i="2" s="1"/>
  <c r="BR270" i="2"/>
  <c r="BY270" i="2" s="1"/>
  <c r="O270" i="3" s="1"/>
  <c r="BN270" i="2"/>
  <c r="BJ270" i="2"/>
  <c r="BQ270" i="2"/>
  <c r="BX270" i="2" s="1"/>
  <c r="N270" i="3" s="1"/>
  <c r="BM270" i="2"/>
  <c r="BI270" i="2"/>
  <c r="BU270" i="2"/>
  <c r="CB270" i="2" s="1"/>
  <c r="BP270" i="2"/>
  <c r="BW270" i="2" s="1"/>
  <c r="M270" i="3" s="1"/>
  <c r="BL270" i="2"/>
  <c r="BT270" i="2"/>
  <c r="BK270" i="2"/>
  <c r="CF27" i="2"/>
  <c r="CM27" i="2" s="1"/>
  <c r="CI27" i="2"/>
  <c r="CE27" i="2"/>
  <c r="CL27" i="2" s="1"/>
  <c r="CD27" i="2"/>
  <c r="CK27" i="2" s="1"/>
  <c r="CH27" i="2"/>
  <c r="CO27" i="2" s="1"/>
  <c r="BS27" i="2"/>
  <c r="BL27" i="2"/>
  <c r="CG27" i="2"/>
  <c r="CN27" i="2" s="1"/>
  <c r="BR27" i="2"/>
  <c r="BK27" i="2"/>
  <c r="BJ27" i="2"/>
  <c r="BU27" i="2"/>
  <c r="CB27" i="2" s="1"/>
  <c r="BQ27" i="2"/>
  <c r="BX27" i="2" s="1"/>
  <c r="N27" i="3" s="1"/>
  <c r="BN27" i="2"/>
  <c r="BT27" i="2"/>
  <c r="CA27" i="2" s="1"/>
  <c r="Q27" i="3" s="1"/>
  <c r="BP27" i="2"/>
  <c r="BW27" i="2" s="1"/>
  <c r="BM27" i="2"/>
  <c r="BI27" i="2"/>
  <c r="CF285" i="2"/>
  <c r="CI285" i="2"/>
  <c r="CE285" i="2"/>
  <c r="CL285" i="2" s="1"/>
  <c r="CH285" i="2"/>
  <c r="CG285" i="2"/>
  <c r="CN285" i="2" s="1"/>
  <c r="BU285" i="2"/>
  <c r="BQ285" i="2"/>
  <c r="CD285" i="2"/>
  <c r="BS285" i="2"/>
  <c r="BZ285" i="2" s="1"/>
  <c r="BL285" i="2"/>
  <c r="BR285" i="2"/>
  <c r="BY285" i="2" s="1"/>
  <c r="BK285" i="2"/>
  <c r="BP285" i="2"/>
  <c r="BW285" i="2" s="1"/>
  <c r="BN285" i="2"/>
  <c r="BJ285" i="2"/>
  <c r="BT285" i="2"/>
  <c r="CA285" i="2" s="1"/>
  <c r="Q285" i="3" s="1"/>
  <c r="BM285" i="2"/>
  <c r="BI285" i="2"/>
  <c r="CF181" i="2"/>
  <c r="CM181" i="2" s="1"/>
  <c r="CI181" i="2"/>
  <c r="CP181" i="2" s="1"/>
  <c r="CE181" i="2"/>
  <c r="CH181" i="2"/>
  <c r="CO181" i="2" s="1"/>
  <c r="CG181" i="2"/>
  <c r="CN181" i="2" s="1"/>
  <c r="BS181" i="2"/>
  <c r="BZ181" i="2" s="1"/>
  <c r="P181" i="3" s="1"/>
  <c r="BL181" i="2"/>
  <c r="BP181" i="2"/>
  <c r="BW181" i="2" s="1"/>
  <c r="BR181" i="2"/>
  <c r="BK181" i="2"/>
  <c r="CD181" i="2"/>
  <c r="BU181" i="2"/>
  <c r="BQ181" i="2"/>
  <c r="BN181" i="2"/>
  <c r="BJ181" i="2"/>
  <c r="BT181" i="2"/>
  <c r="CA181" i="2" s="1"/>
  <c r="BM181" i="2"/>
  <c r="BI181" i="2"/>
  <c r="CH119" i="2"/>
  <c r="CD119" i="2"/>
  <c r="CG119" i="2"/>
  <c r="CI119" i="2"/>
  <c r="CF119" i="2"/>
  <c r="CE119" i="2"/>
  <c r="CL119" i="2" s="1"/>
  <c r="BU119" i="2"/>
  <c r="BQ119" i="2"/>
  <c r="BX119" i="2" s="1"/>
  <c r="N119" i="3" s="1"/>
  <c r="BN119" i="2"/>
  <c r="BJ119" i="2"/>
  <c r="BT119" i="2"/>
  <c r="BP119" i="2"/>
  <c r="BW119" i="2" s="1"/>
  <c r="M119" i="3" s="1"/>
  <c r="BM119" i="2"/>
  <c r="BI119" i="2"/>
  <c r="BR119" i="2"/>
  <c r="BY119" i="2" s="1"/>
  <c r="O119" i="3" s="1"/>
  <c r="BS119" i="2"/>
  <c r="BZ119" i="2" s="1"/>
  <c r="P119" i="3" s="1"/>
  <c r="BL119" i="2"/>
  <c r="BK119" i="2"/>
  <c r="A139" i="2"/>
  <c r="A83" i="2"/>
  <c r="CF56" i="2"/>
  <c r="CT56" i="2" s="1"/>
  <c r="BR56" i="2"/>
  <c r="BY56" i="2" s="1"/>
  <c r="O56" i="3" s="1"/>
  <c r="BK56" i="2"/>
  <c r="CP56" i="2"/>
  <c r="CI56" i="2"/>
  <c r="CE56" i="2"/>
  <c r="BX56" i="2"/>
  <c r="BU56" i="2"/>
  <c r="CW56" i="2" s="1"/>
  <c r="BQ56" i="2"/>
  <c r="BN56" i="2"/>
  <c r="BJ56" i="2"/>
  <c r="BS56" i="2"/>
  <c r="DO56" i="2" s="1"/>
  <c r="CH56" i="2"/>
  <c r="CO56" i="2" s="1"/>
  <c r="CD56" i="2"/>
  <c r="CK56" i="2" s="1"/>
  <c r="BT56" i="2"/>
  <c r="CV56" i="2" s="1"/>
  <c r="BP56" i="2"/>
  <c r="DM56" i="2" s="1"/>
  <c r="D56" i="6" s="1"/>
  <c r="BM56" i="2"/>
  <c r="BI56" i="2"/>
  <c r="CG56" i="2"/>
  <c r="CU56" i="2" s="1"/>
  <c r="BL56" i="2"/>
  <c r="DU263" i="2"/>
  <c r="DO263" i="2"/>
  <c r="DJ263" i="2"/>
  <c r="DF263" i="2"/>
  <c r="DA263" i="2"/>
  <c r="CV263" i="2"/>
  <c r="CR263" i="2"/>
  <c r="CM263" i="2"/>
  <c r="CH263" i="2"/>
  <c r="CD263" i="2"/>
  <c r="BY263" i="2"/>
  <c r="BT263" i="2"/>
  <c r="BP263" i="2"/>
  <c r="BK263" i="2"/>
  <c r="DV263" i="2"/>
  <c r="BZ263" i="2"/>
  <c r="DX263" i="2"/>
  <c r="DT263" i="2"/>
  <c r="DN263" i="2"/>
  <c r="DI263" i="2"/>
  <c r="DD263" i="2"/>
  <c r="CZ263" i="2"/>
  <c r="CU263" i="2"/>
  <c r="CP263" i="2"/>
  <c r="CL263" i="2"/>
  <c r="CG263" i="2"/>
  <c r="CB263" i="2"/>
  <c r="BX263" i="2"/>
  <c r="BS263" i="2"/>
  <c r="BN263" i="2"/>
  <c r="BJ263" i="2"/>
  <c r="DK263" i="2"/>
  <c r="CS263" i="2"/>
  <c r="CI263" i="2"/>
  <c r="BU263" i="2"/>
  <c r="DW263" i="2"/>
  <c r="DQ263" i="2"/>
  <c r="DM263" i="2"/>
  <c r="DH263" i="2"/>
  <c r="DC263" i="2"/>
  <c r="CY263" i="2"/>
  <c r="CT263" i="2"/>
  <c r="CO263" i="2"/>
  <c r="CK263" i="2"/>
  <c r="CF263" i="2"/>
  <c r="CA263" i="2"/>
  <c r="BW263" i="2"/>
  <c r="BR263" i="2"/>
  <c r="BM263" i="2"/>
  <c r="BI263" i="2"/>
  <c r="DP263" i="2"/>
  <c r="DG263" i="2"/>
  <c r="DB263" i="2"/>
  <c r="CW263" i="2"/>
  <c r="CN263" i="2"/>
  <c r="CE263" i="2"/>
  <c r="BQ263" i="2"/>
  <c r="BL263" i="2"/>
  <c r="DT208" i="2"/>
  <c r="CZ208" i="2"/>
  <c r="DX208" i="2"/>
  <c r="DD208" i="2"/>
  <c r="CY208" i="2"/>
  <c r="DC208" i="2"/>
  <c r="DW208" i="2"/>
  <c r="CT208" i="2"/>
  <c r="CA208" i="2"/>
  <c r="BW208" i="2"/>
  <c r="DM208" i="2"/>
  <c r="CU208" i="2"/>
  <c r="DO208" i="2"/>
  <c r="CI163" i="2"/>
  <c r="CP163" i="2" s="1"/>
  <c r="CE163" i="2"/>
  <c r="CL163" i="2" s="1"/>
  <c r="BU163" i="2"/>
  <c r="CB163" i="2" s="1"/>
  <c r="BQ163" i="2"/>
  <c r="BL163" i="2"/>
  <c r="CH163" i="2"/>
  <c r="CD163" i="2"/>
  <c r="CK163" i="2" s="1"/>
  <c r="BT163" i="2"/>
  <c r="BP163" i="2"/>
  <c r="BW163" i="2" s="1"/>
  <c r="BK163" i="2"/>
  <c r="BR163" i="2"/>
  <c r="BM163" i="2"/>
  <c r="CG163" i="2"/>
  <c r="CN163" i="2" s="1"/>
  <c r="BS163" i="2"/>
  <c r="BZ163" i="2" s="1"/>
  <c r="BN163" i="2"/>
  <c r="BJ163" i="2"/>
  <c r="CF163" i="2"/>
  <c r="CM163" i="2" s="1"/>
  <c r="BI163" i="2"/>
  <c r="DV140" i="2"/>
  <c r="DO140" i="2"/>
  <c r="DH140" i="2"/>
  <c r="DA140" i="2"/>
  <c r="CT140" i="2"/>
  <c r="CM140" i="2"/>
  <c r="CF140" i="2"/>
  <c r="BY140" i="2"/>
  <c r="BR140" i="2"/>
  <c r="BK140" i="2"/>
  <c r="DU140" i="2"/>
  <c r="DN140" i="2"/>
  <c r="DK140" i="2"/>
  <c r="DG140" i="2"/>
  <c r="DD140" i="2"/>
  <c r="CZ140" i="2"/>
  <c r="CW140" i="2"/>
  <c r="CS140" i="2"/>
  <c r="CP140" i="2"/>
  <c r="CL140" i="2"/>
  <c r="CI140" i="2"/>
  <c r="CE140" i="2"/>
  <c r="CB140" i="2"/>
  <c r="BX140" i="2"/>
  <c r="BU140" i="2"/>
  <c r="BQ140" i="2"/>
  <c r="BN140" i="2"/>
  <c r="BJ140" i="2"/>
  <c r="DX140" i="2"/>
  <c r="DT140" i="2"/>
  <c r="DQ140" i="2"/>
  <c r="DM140" i="2"/>
  <c r="DJ140" i="2"/>
  <c r="DF140" i="2"/>
  <c r="DC140" i="2"/>
  <c r="CY140" i="2"/>
  <c r="CV140" i="2"/>
  <c r="CR140" i="2"/>
  <c r="CO140" i="2"/>
  <c r="CK140" i="2"/>
  <c r="CH140" i="2"/>
  <c r="CD140" i="2"/>
  <c r="CA140" i="2"/>
  <c r="BW140" i="2"/>
  <c r="BT140" i="2"/>
  <c r="BP140" i="2"/>
  <c r="BM140" i="2"/>
  <c r="BI140" i="2"/>
  <c r="DW140" i="2"/>
  <c r="DP140" i="2"/>
  <c r="DI140" i="2"/>
  <c r="DB140" i="2"/>
  <c r="CU140" i="2"/>
  <c r="CN140" i="2"/>
  <c r="CG140" i="2"/>
  <c r="BZ140" i="2"/>
  <c r="BS140" i="2"/>
  <c r="BL140" i="2"/>
  <c r="CF73" i="2"/>
  <c r="CM73" i="2" s="1"/>
  <c r="BR73" i="2"/>
  <c r="BM73" i="2"/>
  <c r="BI73" i="2"/>
  <c r="BJ73" i="2"/>
  <c r="CI73" i="2"/>
  <c r="CP73" i="2" s="1"/>
  <c r="CE73" i="2"/>
  <c r="BU73" i="2"/>
  <c r="CB73" i="2" s="1"/>
  <c r="BQ73" i="2"/>
  <c r="BX73" i="2" s="1"/>
  <c r="BL73" i="2"/>
  <c r="BS73" i="2"/>
  <c r="CH73" i="2"/>
  <c r="CO73" i="2" s="1"/>
  <c r="CD73" i="2"/>
  <c r="BT73" i="2"/>
  <c r="CA73" i="2" s="1"/>
  <c r="Q73" i="3" s="1"/>
  <c r="BP73" i="2"/>
  <c r="BW73" i="2" s="1"/>
  <c r="BK73" i="2"/>
  <c r="CG73" i="2"/>
  <c r="BN73" i="2"/>
  <c r="N17" i="3"/>
  <c r="O326" i="3"/>
  <c r="M211" i="3"/>
  <c r="P211" i="3"/>
  <c r="P65" i="3"/>
  <c r="D263" i="6"/>
  <c r="N231" i="3"/>
  <c r="Q171" i="3"/>
  <c r="O171" i="3"/>
  <c r="N46" i="3"/>
  <c r="M49" i="3"/>
  <c r="R46" i="3"/>
  <c r="R140" i="3"/>
  <c r="M92" i="3"/>
  <c r="A54" i="8"/>
  <c r="A54" i="5"/>
  <c r="A54" i="7"/>
  <c r="A54" i="4"/>
  <c r="A2" i="4" s="1"/>
  <c r="A54" i="6"/>
  <c r="A54" i="3"/>
  <c r="A54" i="1"/>
  <c r="A54" i="2"/>
  <c r="D263" i="4"/>
  <c r="CI293" i="1"/>
  <c r="CP293" i="1" s="1"/>
  <c r="BQ293" i="1"/>
  <c r="BL293" i="1"/>
  <c r="BU293" i="1"/>
  <c r="BS293" i="1"/>
  <c r="CH293" i="1"/>
  <c r="CO293" i="1" s="1"/>
  <c r="CE293" i="1"/>
  <c r="CL293" i="1" s="1"/>
  <c r="BM293" i="1"/>
  <c r="BP293" i="1"/>
  <c r="BW293" i="1" s="1"/>
  <c r="CG293" i="1"/>
  <c r="CN293" i="1" s="1"/>
  <c r="BI293" i="1"/>
  <c r="CF293" i="1"/>
  <c r="BJ293" i="1"/>
  <c r="BN293" i="1"/>
  <c r="CD293" i="1"/>
  <c r="BK293" i="1"/>
  <c r="BR293" i="1"/>
  <c r="BY293" i="1" s="1"/>
  <c r="F293" i="3" s="1"/>
  <c r="BT293" i="1"/>
  <c r="Q309" i="3"/>
  <c r="BJ30" i="1"/>
  <c r="BU30" i="1"/>
  <c r="CB30" i="1" s="1"/>
  <c r="I30" i="3" s="1"/>
  <c r="BP30" i="1"/>
  <c r="BS30" i="1"/>
  <c r="BZ30" i="1" s="1"/>
  <c r="G30" i="3" s="1"/>
  <c r="BM30" i="1"/>
  <c r="BQ30" i="1"/>
  <c r="CI30" i="1"/>
  <c r="CH30" i="1"/>
  <c r="BT30" i="1"/>
  <c r="CA30" i="1" s="1"/>
  <c r="BI30" i="1"/>
  <c r="CE30" i="1"/>
  <c r="BR30" i="1"/>
  <c r="BY30" i="1" s="1"/>
  <c r="F30" i="3" s="1"/>
  <c r="BK30" i="1"/>
  <c r="CD30" i="1"/>
  <c r="CK30" i="1" s="1"/>
  <c r="BL30" i="1"/>
  <c r="CF30" i="1"/>
  <c r="CG30" i="1"/>
  <c r="CN30" i="1" s="1"/>
  <c r="BN30" i="1"/>
  <c r="BM237" i="1"/>
  <c r="BN237" i="1"/>
  <c r="BI237" i="1"/>
  <c r="BQ237" i="1"/>
  <c r="BK237" i="1"/>
  <c r="CE237" i="1"/>
  <c r="CL237" i="1" s="1"/>
  <c r="BS237" i="1"/>
  <c r="BU237" i="1"/>
  <c r="BR237" i="1"/>
  <c r="BY237" i="1" s="1"/>
  <c r="BJ237" i="1"/>
  <c r="CH237" i="1"/>
  <c r="CI237" i="1"/>
  <c r="BP237" i="1"/>
  <c r="BW237" i="1" s="1"/>
  <c r="BT237" i="1"/>
  <c r="CG237" i="1"/>
  <c r="CD237" i="1"/>
  <c r="CK237" i="1" s="1"/>
  <c r="BL237" i="1"/>
  <c r="CF237" i="1"/>
  <c r="CM237" i="1" s="1"/>
  <c r="Q111" i="3"/>
  <c r="Q330" i="3"/>
  <c r="O211" i="3"/>
  <c r="N211" i="3"/>
  <c r="R211" i="3"/>
  <c r="Q211" i="3"/>
  <c r="G182" i="6"/>
  <c r="H182" i="6"/>
  <c r="F182" i="6"/>
  <c r="D182" i="6"/>
  <c r="CH109" i="1"/>
  <c r="CO109" i="1" s="1"/>
  <c r="BK109" i="1"/>
  <c r="BL109" i="1"/>
  <c r="BR109" i="1"/>
  <c r="BY109" i="1" s="1"/>
  <c r="BN109" i="1"/>
  <c r="CI109" i="1"/>
  <c r="CP109" i="1" s="1"/>
  <c r="BI109" i="1"/>
  <c r="BM109" i="1"/>
  <c r="BS109" i="1"/>
  <c r="BZ109" i="1" s="1"/>
  <c r="G109" i="3" s="1"/>
  <c r="BQ109" i="1"/>
  <c r="BX109" i="1" s="1"/>
  <c r="CF109" i="1"/>
  <c r="CM109" i="1" s="1"/>
  <c r="CE109" i="1"/>
  <c r="BJ109" i="1"/>
  <c r="BT109" i="1"/>
  <c r="CG109" i="1"/>
  <c r="BU109" i="1"/>
  <c r="BP109" i="1"/>
  <c r="BW109" i="1" s="1"/>
  <c r="CD109" i="1"/>
  <c r="I263" i="7"/>
  <c r="P231" i="3"/>
  <c r="BP136" i="1"/>
  <c r="BW136" i="1" s="1"/>
  <c r="BK136" i="1"/>
  <c r="BT136" i="1"/>
  <c r="CA136" i="1" s="1"/>
  <c r="BL136" i="1"/>
  <c r="CI136" i="1"/>
  <c r="CP136" i="1" s="1"/>
  <c r="BR136" i="1"/>
  <c r="CH136" i="1"/>
  <c r="CO136" i="1" s="1"/>
  <c r="BS136" i="1"/>
  <c r="CD136" i="1"/>
  <c r="CK136" i="1" s="1"/>
  <c r="BI136" i="1"/>
  <c r="CF136" i="1"/>
  <c r="CM136" i="1" s="1"/>
  <c r="BQ136" i="1"/>
  <c r="BU136" i="1"/>
  <c r="CB136" i="1" s="1"/>
  <c r="CE136" i="1"/>
  <c r="CL136" i="1" s="1"/>
  <c r="BJ136" i="1"/>
  <c r="CG136" i="1"/>
  <c r="CN136" i="1" s="1"/>
  <c r="BN136" i="1"/>
  <c r="BM136" i="1"/>
  <c r="R289" i="3"/>
  <c r="M289" i="3"/>
  <c r="P289" i="3"/>
  <c r="BL289" i="1"/>
  <c r="CB289" i="1"/>
  <c r="I289" i="3" s="1"/>
  <c r="CD289" i="1"/>
  <c r="CF289" i="1"/>
  <c r="BI289" i="1"/>
  <c r="BJ289" i="1"/>
  <c r="BN289" i="1"/>
  <c r="CG289" i="1"/>
  <c r="BR289" i="1"/>
  <c r="BY289" i="1" s="1"/>
  <c r="CM289" i="1"/>
  <c r="DP289" i="1"/>
  <c r="CN289" i="1"/>
  <c r="BQ289" i="1"/>
  <c r="BM289" i="1"/>
  <c r="BK289" i="1"/>
  <c r="CH289" i="1"/>
  <c r="CK289" i="1"/>
  <c r="BP289" i="1"/>
  <c r="CR289" i="1" s="1"/>
  <c r="CE289" i="1"/>
  <c r="CS289" i="1" s="1"/>
  <c r="CA289" i="1"/>
  <c r="CI289" i="1"/>
  <c r="CW289" i="1" s="1"/>
  <c r="BT289" i="1"/>
  <c r="CU289" i="1"/>
  <c r="DV289" i="1" s="1"/>
  <c r="O289" i="7" s="1"/>
  <c r="BU289" i="1"/>
  <c r="DQ289" i="1" s="1"/>
  <c r="Q289" i="6" s="1"/>
  <c r="BX289" i="1"/>
  <c r="CL289" i="1"/>
  <c r="CV289" i="1"/>
  <c r="DJ289" i="1" s="1"/>
  <c r="CO289" i="1"/>
  <c r="CT289" i="1"/>
  <c r="DA289" i="1" s="1"/>
  <c r="BS289" i="1"/>
  <c r="BZ289" i="1" s="1"/>
  <c r="G289" i="3" s="1"/>
  <c r="DH289" i="1"/>
  <c r="O289" i="3"/>
  <c r="M246" i="3"/>
  <c r="R80" i="3"/>
  <c r="P80" i="3"/>
  <c r="BL65" i="1"/>
  <c r="BM65" i="1"/>
  <c r="BU65" i="1"/>
  <c r="BP65" i="1"/>
  <c r="BW65" i="1" s="1"/>
  <c r="D65" i="3" s="1"/>
  <c r="CD65" i="1"/>
  <c r="BR65" i="1"/>
  <c r="BY65" i="1" s="1"/>
  <c r="F65" i="3" s="1"/>
  <c r="BN65" i="1"/>
  <c r="CE65" i="1"/>
  <c r="CH65" i="1"/>
  <c r="CO65" i="1" s="1"/>
  <c r="BT65" i="1"/>
  <c r="CA65" i="1" s="1"/>
  <c r="BK65" i="1"/>
  <c r="CF65" i="1"/>
  <c r="CM65" i="1" s="1"/>
  <c r="CI65" i="1"/>
  <c r="BJ65" i="1"/>
  <c r="BQ65" i="1"/>
  <c r="BX65" i="1" s="1"/>
  <c r="CG65" i="1"/>
  <c r="CN65" i="1" s="1"/>
  <c r="BI65" i="1"/>
  <c r="BS65" i="1"/>
  <c r="P19" i="3"/>
  <c r="O19" i="3"/>
  <c r="R19" i="3"/>
  <c r="M19" i="3"/>
  <c r="S19" i="3" s="1"/>
  <c r="T19" i="3" s="1"/>
  <c r="Q19" i="3"/>
  <c r="N19" i="3"/>
  <c r="N317" i="3"/>
  <c r="BT174" i="1"/>
  <c r="CA174" i="1" s="1"/>
  <c r="CG174" i="1"/>
  <c r="BS174" i="1"/>
  <c r="CF174" i="1"/>
  <c r="BQ174" i="1"/>
  <c r="BP174" i="1"/>
  <c r="BW174" i="1" s="1"/>
  <c r="BM174" i="1"/>
  <c r="BN174" i="1"/>
  <c r="CH174" i="1"/>
  <c r="CV174" i="1" s="1"/>
  <c r="BI174" i="1"/>
  <c r="CD174" i="1"/>
  <c r="CK174" i="1" s="1"/>
  <c r="BU174" i="1"/>
  <c r="CE174" i="1"/>
  <c r="CS174" i="1" s="1"/>
  <c r="BK174" i="1"/>
  <c r="BJ174" i="1"/>
  <c r="BL174" i="1"/>
  <c r="CI174" i="1"/>
  <c r="CP174" i="1" s="1"/>
  <c r="BR174" i="1"/>
  <c r="BY174" i="1" s="1"/>
  <c r="CF52" i="1"/>
  <c r="CM52" i="1" s="1"/>
  <c r="BN52" i="1"/>
  <c r="CG52" i="1"/>
  <c r="CN52" i="1" s="1"/>
  <c r="CH52" i="1"/>
  <c r="CO52" i="1" s="1"/>
  <c r="BP52" i="1"/>
  <c r="BJ52" i="1"/>
  <c r="BQ52" i="1"/>
  <c r="BX52" i="1" s="1"/>
  <c r="BK52" i="1"/>
  <c r="BL52" i="1"/>
  <c r="BT52" i="1"/>
  <c r="CA52" i="1" s="1"/>
  <c r="BM52" i="1"/>
  <c r="BU52" i="1"/>
  <c r="CB52" i="1" s="1"/>
  <c r="BI52" i="1"/>
  <c r="CD52" i="1"/>
  <c r="CK52" i="1" s="1"/>
  <c r="CI52" i="1"/>
  <c r="CP52" i="1" s="1"/>
  <c r="BR52" i="1"/>
  <c r="BY52" i="1" s="1"/>
  <c r="CE52" i="1"/>
  <c r="CL52" i="1" s="1"/>
  <c r="BS52" i="1"/>
  <c r="D352" i="6"/>
  <c r="I352" i="6"/>
  <c r="H352" i="6"/>
  <c r="BJ328" i="1"/>
  <c r="CD328" i="1"/>
  <c r="CK328" i="1" s="1"/>
  <c r="BM328" i="1"/>
  <c r="CE328" i="1"/>
  <c r="CL328" i="1" s="1"/>
  <c r="BL328" i="1"/>
  <c r="CG328" i="1"/>
  <c r="BR328" i="1"/>
  <c r="BY328" i="1" s="1"/>
  <c r="CI328" i="1"/>
  <c r="CP328" i="1" s="1"/>
  <c r="BN328" i="1"/>
  <c r="CH328" i="1"/>
  <c r="CO328" i="1" s="1"/>
  <c r="CF328" i="1"/>
  <c r="BT328" i="1"/>
  <c r="BU328" i="1"/>
  <c r="BI328" i="1"/>
  <c r="BS328" i="1"/>
  <c r="BZ328" i="1" s="1"/>
  <c r="BP328" i="1"/>
  <c r="BK328" i="1"/>
  <c r="BQ328" i="1"/>
  <c r="BX328" i="1" s="1"/>
  <c r="M189" i="3"/>
  <c r="H40" i="8"/>
  <c r="J40" i="8" s="1"/>
  <c r="D40" i="8"/>
  <c r="E40" i="8"/>
  <c r="I40" i="8"/>
  <c r="CD40" i="1"/>
  <c r="BR40" i="1"/>
  <c r="BP40" i="1"/>
  <c r="DM40" i="1" s="1"/>
  <c r="CF40" i="1"/>
  <c r="CT40" i="1" s="1"/>
  <c r="CB40" i="1"/>
  <c r="BQ40" i="1"/>
  <c r="BK40" i="1"/>
  <c r="CA40" i="1"/>
  <c r="BJ40" i="1"/>
  <c r="BL40" i="1"/>
  <c r="CM40" i="1"/>
  <c r="CG40" i="1"/>
  <c r="CN40" i="1" s="1"/>
  <c r="CK40" i="1"/>
  <c r="BT40" i="1"/>
  <c r="CV40" i="1" s="1"/>
  <c r="BN40" i="1"/>
  <c r="BU40" i="1"/>
  <c r="DQ40" i="1" s="1"/>
  <c r="BI40" i="1"/>
  <c r="CS40" i="1"/>
  <c r="DT40" i="1" s="1"/>
  <c r="CH40" i="1"/>
  <c r="BX40" i="1"/>
  <c r="BZ40" i="1"/>
  <c r="CO40" i="1"/>
  <c r="CU40" i="1"/>
  <c r="DB40" i="1" s="1"/>
  <c r="CP40" i="1"/>
  <c r="DN40" i="1"/>
  <c r="BY40" i="1"/>
  <c r="CR40" i="1"/>
  <c r="DF40" i="1" s="1"/>
  <c r="BS40" i="1"/>
  <c r="DP40" i="1" s="1"/>
  <c r="CE40" i="1"/>
  <c r="CL40" i="1" s="1"/>
  <c r="BM40" i="1"/>
  <c r="CI40" i="1"/>
  <c r="CW40" i="1" s="1"/>
  <c r="P171" i="3"/>
  <c r="O164" i="3"/>
  <c r="R164" i="3"/>
  <c r="N164" i="3"/>
  <c r="P164" i="3"/>
  <c r="E135" i="8"/>
  <c r="O251" i="3"/>
  <c r="N251" i="3"/>
  <c r="G324" i="4"/>
  <c r="M309" i="3"/>
  <c r="P309" i="3"/>
  <c r="P207" i="3"/>
  <c r="R207" i="3"/>
  <c r="M207" i="3"/>
  <c r="S207" i="3" s="1"/>
  <c r="T207" i="3" s="1"/>
  <c r="Q207" i="3"/>
  <c r="N207" i="3"/>
  <c r="O207" i="3"/>
  <c r="M111" i="3"/>
  <c r="P111" i="3"/>
  <c r="R111" i="3"/>
  <c r="M350" i="3"/>
  <c r="CI165" i="1"/>
  <c r="CP165" i="1" s="1"/>
  <c r="BU165" i="1"/>
  <c r="BL165" i="1"/>
  <c r="CD165" i="1"/>
  <c r="CK165" i="1" s="1"/>
  <c r="BT165" i="1"/>
  <c r="CG165" i="1"/>
  <c r="CN165" i="1" s="1"/>
  <c r="BJ165" i="1"/>
  <c r="BQ165" i="1"/>
  <c r="BX165" i="1" s="1"/>
  <c r="BM165" i="1"/>
  <c r="CF165" i="1"/>
  <c r="CM165" i="1" s="1"/>
  <c r="BN165" i="1"/>
  <c r="BI165" i="1"/>
  <c r="CA165" i="1"/>
  <c r="H165" i="3" s="1"/>
  <c r="BP165" i="1"/>
  <c r="BW165" i="1" s="1"/>
  <c r="D165" i="3" s="1"/>
  <c r="CE165" i="1"/>
  <c r="CL165" i="1" s="1"/>
  <c r="CH165" i="1"/>
  <c r="BS165" i="1"/>
  <c r="BR165" i="1"/>
  <c r="BY165" i="1" s="1"/>
  <c r="BK165" i="1"/>
  <c r="BJ327" i="1"/>
  <c r="BQ327" i="1"/>
  <c r="BX327" i="1" s="1"/>
  <c r="BT327" i="1"/>
  <c r="CA327" i="1" s="1"/>
  <c r="H327" i="3" s="1"/>
  <c r="CG327" i="1"/>
  <c r="CN327" i="1" s="1"/>
  <c r="BL327" i="1"/>
  <c r="BN327" i="1"/>
  <c r="BK327" i="1"/>
  <c r="CE327" i="1"/>
  <c r="CL327" i="1" s="1"/>
  <c r="BU327" i="1"/>
  <c r="CI327" i="1"/>
  <c r="BM327" i="1"/>
  <c r="BP327" i="1"/>
  <c r="BW327" i="1" s="1"/>
  <c r="D327" i="3" s="1"/>
  <c r="CD327" i="1"/>
  <c r="CK327" i="1" s="1"/>
  <c r="BR327" i="1"/>
  <c r="CH327" i="1"/>
  <c r="CF327" i="1"/>
  <c r="CM327" i="1" s="1"/>
  <c r="BI327" i="1"/>
  <c r="BS327" i="1"/>
  <c r="BZ327" i="1" s="1"/>
  <c r="E263" i="6"/>
  <c r="F263" i="6"/>
  <c r="I263" i="6"/>
  <c r="I263" i="4"/>
  <c r="H263" i="6"/>
  <c r="BQ127" i="1"/>
  <c r="BX127" i="1" s="1"/>
  <c r="E127" i="3" s="1"/>
  <c r="BS127" i="1"/>
  <c r="BZ127" i="1" s="1"/>
  <c r="BI127" i="1"/>
  <c r="BU127" i="1"/>
  <c r="BP127" i="1"/>
  <c r="BW127" i="1" s="1"/>
  <c r="D127" i="3" s="1"/>
  <c r="CF127" i="1"/>
  <c r="BK127" i="1"/>
  <c r="BJ127" i="1"/>
  <c r="BL127" i="1"/>
  <c r="BT127" i="1"/>
  <c r="CA127" i="1" s="1"/>
  <c r="CD127" i="1"/>
  <c r="CK127" i="1" s="1"/>
  <c r="CG127" i="1"/>
  <c r="CN127" i="1" s="1"/>
  <c r="CE127" i="1"/>
  <c r="CL127" i="1" s="1"/>
  <c r="BN127" i="1"/>
  <c r="BM127" i="1"/>
  <c r="CI127" i="1"/>
  <c r="BR127" i="1"/>
  <c r="CH127" i="1"/>
  <c r="M249" i="3"/>
  <c r="Q249" i="3"/>
  <c r="BN249" i="1"/>
  <c r="BT249" i="1"/>
  <c r="BL249" i="1"/>
  <c r="BK249" i="1"/>
  <c r="CI249" i="1"/>
  <c r="CP249" i="1" s="1"/>
  <c r="CE249" i="1"/>
  <c r="CL249" i="1" s="1"/>
  <c r="BS249" i="1"/>
  <c r="BZ249" i="1" s="1"/>
  <c r="CH249" i="1"/>
  <c r="CO249" i="1" s="1"/>
  <c r="BP249" i="1"/>
  <c r="BW249" i="1" s="1"/>
  <c r="D249" i="3" s="1"/>
  <c r="BJ249" i="1"/>
  <c r="BR249" i="1"/>
  <c r="BY249" i="1" s="1"/>
  <c r="CD249" i="1"/>
  <c r="CK249" i="1" s="1"/>
  <c r="CG249" i="1"/>
  <c r="CN249" i="1" s="1"/>
  <c r="BM249" i="1"/>
  <c r="BU249" i="1"/>
  <c r="CF249" i="1"/>
  <c r="BI249" i="1"/>
  <c r="BQ249" i="1"/>
  <c r="F289" i="7"/>
  <c r="I289" i="7"/>
  <c r="E289" i="7"/>
  <c r="D289" i="7"/>
  <c r="BL13" i="1"/>
  <c r="BR13" i="1"/>
  <c r="CF13" i="1"/>
  <c r="CM13" i="1" s="1"/>
  <c r="BU13" i="1"/>
  <c r="CG13" i="1"/>
  <c r="BJ13" i="1"/>
  <c r="CI13" i="1"/>
  <c r="CP13" i="1" s="1"/>
  <c r="BK13" i="1"/>
  <c r="CE13" i="1"/>
  <c r="CL13" i="1" s="1"/>
  <c r="BI13" i="1"/>
  <c r="CD13" i="1"/>
  <c r="CK13" i="1" s="1"/>
  <c r="BQ13" i="1"/>
  <c r="BN13" i="1"/>
  <c r="CH13" i="1"/>
  <c r="CO13" i="1" s="1"/>
  <c r="BM13" i="1"/>
  <c r="BT13" i="1"/>
  <c r="BP13" i="1"/>
  <c r="BW13" i="1" s="1"/>
  <c r="BS13" i="1"/>
  <c r="BZ13" i="1" s="1"/>
  <c r="G156" i="6"/>
  <c r="E156" i="6"/>
  <c r="F156" i="6"/>
  <c r="H156" i="6"/>
  <c r="O317" i="3"/>
  <c r="BM176" i="1"/>
  <c r="BP176" i="1"/>
  <c r="BW176" i="1" s="1"/>
  <c r="CD176" i="1"/>
  <c r="CK176" i="1" s="1"/>
  <c r="BJ176" i="1"/>
  <c r="BK176" i="1"/>
  <c r="CE176" i="1"/>
  <c r="CL176" i="1" s="1"/>
  <c r="BT176" i="1"/>
  <c r="CI176" i="1"/>
  <c r="CP176" i="1" s="1"/>
  <c r="BR176" i="1"/>
  <c r="BN176" i="1"/>
  <c r="CG176" i="1"/>
  <c r="BU176" i="1"/>
  <c r="BQ176" i="1"/>
  <c r="BS176" i="1"/>
  <c r="BZ176" i="1" s="1"/>
  <c r="BL176" i="1"/>
  <c r="CF176" i="1"/>
  <c r="BI176" i="1"/>
  <c r="CH176" i="1"/>
  <c r="Q185" i="3"/>
  <c r="P185" i="3"/>
  <c r="M185" i="3"/>
  <c r="BJ87" i="1"/>
  <c r="BR87" i="1"/>
  <c r="BY87" i="1" s="1"/>
  <c r="F87" i="3" s="1"/>
  <c r="BL87" i="1"/>
  <c r="BI87" i="1"/>
  <c r="BK87" i="1"/>
  <c r="BP87" i="1"/>
  <c r="BW87" i="1" s="1"/>
  <c r="CE87" i="1"/>
  <c r="CL87" i="1" s="1"/>
  <c r="BN87" i="1"/>
  <c r="CG87" i="1"/>
  <c r="CN87" i="1" s="1"/>
  <c r="CI87" i="1"/>
  <c r="CP87" i="1" s="1"/>
  <c r="BQ87" i="1"/>
  <c r="BX87" i="1" s="1"/>
  <c r="BM87" i="1"/>
  <c r="CD87" i="1"/>
  <c r="CK87" i="1" s="1"/>
  <c r="CF87" i="1"/>
  <c r="CM87" i="1" s="1"/>
  <c r="BS87" i="1"/>
  <c r="BZ87" i="1" s="1"/>
  <c r="CH87" i="1"/>
  <c r="BU87" i="1"/>
  <c r="BT87" i="1"/>
  <c r="M155" i="3"/>
  <c r="Q155" i="3"/>
  <c r="P155" i="3"/>
  <c r="CD37" i="1"/>
  <c r="CK37" i="1" s="1"/>
  <c r="BL37" i="1"/>
  <c r="BU37" i="1"/>
  <c r="CB37" i="1" s="1"/>
  <c r="BS37" i="1"/>
  <c r="BZ37" i="1" s="1"/>
  <c r="BK37" i="1"/>
  <c r="BI37" i="1"/>
  <c r="BQ37" i="1"/>
  <c r="CG37" i="1"/>
  <c r="BM37" i="1"/>
  <c r="BN37" i="1"/>
  <c r="CF37" i="1"/>
  <c r="CM37" i="1" s="1"/>
  <c r="BJ37" i="1"/>
  <c r="BR37" i="1"/>
  <c r="BY37" i="1" s="1"/>
  <c r="F37" i="3" s="1"/>
  <c r="BT37" i="1"/>
  <c r="CI37" i="1"/>
  <c r="CP37" i="1" s="1"/>
  <c r="CH37" i="1"/>
  <c r="BP37" i="1"/>
  <c r="CE37" i="1"/>
  <c r="F61" i="4"/>
  <c r="D61" i="4"/>
  <c r="E61" i="4"/>
  <c r="G61" i="4"/>
  <c r="BY325" i="1"/>
  <c r="CS325" i="1"/>
  <c r="N325" i="4" s="1"/>
  <c r="CD325" i="1"/>
  <c r="CR325" i="1" s="1"/>
  <c r="CE325" i="1"/>
  <c r="CI325" i="1"/>
  <c r="BR325" i="1"/>
  <c r="BZ325" i="1"/>
  <c r="CK325" i="1"/>
  <c r="BM325" i="1"/>
  <c r="BQ325" i="1"/>
  <c r="DN325" i="1" s="1"/>
  <c r="BL325" i="1"/>
  <c r="BW325" i="1"/>
  <c r="CB325" i="1"/>
  <c r="CF325" i="1"/>
  <c r="DM325" i="1"/>
  <c r="CP325" i="1"/>
  <c r="CH325" i="1"/>
  <c r="CV325" i="1" s="1"/>
  <c r="DO325" i="1"/>
  <c r="BJ325" i="1"/>
  <c r="BK325" i="1"/>
  <c r="CT325" i="1"/>
  <c r="DH325" i="1" s="1"/>
  <c r="CM325" i="1"/>
  <c r="BX325" i="1"/>
  <c r="BS325" i="1"/>
  <c r="BU325" i="1"/>
  <c r="CW325" i="1"/>
  <c r="DX325" i="1" s="1"/>
  <c r="BP325" i="1"/>
  <c r="CL325" i="1"/>
  <c r="BT325" i="1"/>
  <c r="CA325" i="1" s="1"/>
  <c r="H325" i="3" s="1"/>
  <c r="CG325" i="1"/>
  <c r="CN325" i="1" s="1"/>
  <c r="BN325" i="1"/>
  <c r="DK325" i="1"/>
  <c r="BI325" i="1"/>
  <c r="DA325" i="1"/>
  <c r="D325" i="7"/>
  <c r="O172" i="3"/>
  <c r="M172" i="3"/>
  <c r="M210" i="3"/>
  <c r="O210" i="3"/>
  <c r="P339" i="3"/>
  <c r="O339" i="3"/>
  <c r="E353" i="4"/>
  <c r="G89" i="7"/>
  <c r="F122" i="6"/>
  <c r="D122" i="6"/>
  <c r="H122" i="6"/>
  <c r="E122" i="6"/>
  <c r="G122" i="6"/>
  <c r="BM309" i="1"/>
  <c r="BT309" i="1"/>
  <c r="CA309" i="1" s="1"/>
  <c r="H309" i="3" s="1"/>
  <c r="CI309" i="1"/>
  <c r="CP309" i="1" s="1"/>
  <c r="BI309" i="1"/>
  <c r="BK309" i="1"/>
  <c r="BN309" i="1"/>
  <c r="CD309" i="1"/>
  <c r="CK309" i="1" s="1"/>
  <c r="BQ309" i="1"/>
  <c r="CG309" i="1"/>
  <c r="CF309" i="1"/>
  <c r="CM309" i="1" s="1"/>
  <c r="BU309" i="1"/>
  <c r="BL309" i="1"/>
  <c r="BS309" i="1"/>
  <c r="BZ309" i="1" s="1"/>
  <c r="G309" i="3" s="1"/>
  <c r="BR309" i="1"/>
  <c r="BJ309" i="1"/>
  <c r="BP309" i="1"/>
  <c r="BW309" i="1" s="1"/>
  <c r="D309" i="3" s="1"/>
  <c r="CN309" i="1"/>
  <c r="CH309" i="1"/>
  <c r="CO309" i="1" s="1"/>
  <c r="CE309" i="1"/>
  <c r="CL309" i="1" s="1"/>
  <c r="N192" i="3"/>
  <c r="G207" i="7"/>
  <c r="H207" i="7"/>
  <c r="F207" i="7"/>
  <c r="I207" i="7"/>
  <c r="O205" i="3"/>
  <c r="M205" i="3"/>
  <c r="Q205" i="3"/>
  <c r="N205" i="3"/>
  <c r="BI205" i="1"/>
  <c r="BR205" i="1"/>
  <c r="BY205" i="1" s="1"/>
  <c r="F205" i="3" s="1"/>
  <c r="BQ205" i="1"/>
  <c r="BX205" i="1" s="1"/>
  <c r="E205" i="3" s="1"/>
  <c r="BN205" i="1"/>
  <c r="BK205" i="1"/>
  <c r="BT205" i="1"/>
  <c r="CA205" i="1" s="1"/>
  <c r="H205" i="3" s="1"/>
  <c r="BS205" i="1"/>
  <c r="BL205" i="1"/>
  <c r="BJ205" i="1"/>
  <c r="BM205" i="1"/>
  <c r="CG205" i="1"/>
  <c r="CN205" i="1" s="1"/>
  <c r="CD205" i="1"/>
  <c r="CK205" i="1" s="1"/>
  <c r="CF205" i="1"/>
  <c r="CM205" i="1" s="1"/>
  <c r="BP205" i="1"/>
  <c r="BW205" i="1" s="1"/>
  <c r="D205" i="3" s="1"/>
  <c r="CH205" i="1"/>
  <c r="CO205" i="1" s="1"/>
  <c r="CE205" i="1"/>
  <c r="CL205" i="1" s="1"/>
  <c r="BU205" i="1"/>
  <c r="CI205" i="1"/>
  <c r="CP205" i="1" s="1"/>
  <c r="P79" i="3"/>
  <c r="Q79" i="3"/>
  <c r="M79" i="3"/>
  <c r="F352" i="4"/>
  <c r="I352" i="4"/>
  <c r="E352" i="4"/>
  <c r="H352" i="4"/>
  <c r="G352" i="4"/>
  <c r="D352" i="4"/>
  <c r="J352" i="4" s="1"/>
  <c r="K352" i="4" s="1"/>
  <c r="CD273" i="1"/>
  <c r="CK273" i="1" s="1"/>
  <c r="BR273" i="1"/>
  <c r="CI273" i="1"/>
  <c r="CP273" i="1" s="1"/>
  <c r="BS273" i="1"/>
  <c r="BZ273" i="1" s="1"/>
  <c r="CG273" i="1"/>
  <c r="BT273" i="1"/>
  <c r="BN273" i="1"/>
  <c r="BQ273" i="1"/>
  <c r="BX273" i="1" s="1"/>
  <c r="BP273" i="1"/>
  <c r="BW273" i="1" s="1"/>
  <c r="BL273" i="1"/>
  <c r="BU273" i="1"/>
  <c r="CH273" i="1"/>
  <c r="CO273" i="1" s="1"/>
  <c r="CE273" i="1"/>
  <c r="BI273" i="1"/>
  <c r="BM273" i="1"/>
  <c r="BK273" i="1"/>
  <c r="CF273" i="1"/>
  <c r="CM273" i="1" s="1"/>
  <c r="BJ273" i="1"/>
  <c r="F61" i="6"/>
  <c r="E61" i="6"/>
  <c r="Q17" i="3"/>
  <c r="O17" i="3"/>
  <c r="P17" i="3"/>
  <c r="M325" i="3"/>
  <c r="O325" i="3"/>
  <c r="D325" i="3"/>
  <c r="N325" i="3"/>
  <c r="G325" i="3"/>
  <c r="Q325" i="3"/>
  <c r="E325" i="3"/>
  <c r="F325" i="3"/>
  <c r="P325" i="3"/>
  <c r="BU306" i="1"/>
  <c r="CF306" i="1"/>
  <c r="CM306" i="1" s="1"/>
  <c r="BL306" i="1"/>
  <c r="BR306" i="1"/>
  <c r="BM306" i="1"/>
  <c r="CD306" i="1"/>
  <c r="CK306" i="1" s="1"/>
  <c r="CI306" i="1"/>
  <c r="CP306" i="1" s="1"/>
  <c r="CH306" i="1"/>
  <c r="CO306" i="1" s="1"/>
  <c r="BN306" i="1"/>
  <c r="BP306" i="1"/>
  <c r="BW306" i="1" s="1"/>
  <c r="D306" i="3" s="1"/>
  <c r="BS306" i="1"/>
  <c r="BZ306" i="1" s="1"/>
  <c r="CE306" i="1"/>
  <c r="CL306" i="1" s="1"/>
  <c r="BK306" i="1"/>
  <c r="BJ306" i="1"/>
  <c r="CG306" i="1"/>
  <c r="BQ306" i="1"/>
  <c r="BI306" i="1"/>
  <c r="BT306" i="1"/>
  <c r="F169" i="6"/>
  <c r="E169" i="6"/>
  <c r="D169" i="6"/>
  <c r="G169" i="6"/>
  <c r="G353" i="4"/>
  <c r="I299" i="6"/>
  <c r="H299" i="6"/>
  <c r="G299" i="6"/>
  <c r="F299" i="6"/>
  <c r="E299" i="6"/>
  <c r="CD55" i="1"/>
  <c r="BP55" i="1"/>
  <c r="BW55" i="1" s="1"/>
  <c r="D55" i="3" s="1"/>
  <c r="BL55" i="1"/>
  <c r="CF55" i="1"/>
  <c r="CM55" i="1" s="1"/>
  <c r="BI55" i="1"/>
  <c r="CE55" i="1"/>
  <c r="CH55" i="1"/>
  <c r="BU55" i="1"/>
  <c r="CG55" i="1"/>
  <c r="BR55" i="1"/>
  <c r="BJ55" i="1"/>
  <c r="BM55" i="1"/>
  <c r="BS55" i="1"/>
  <c r="CI55" i="1"/>
  <c r="CP55" i="1" s="1"/>
  <c r="BQ55" i="1"/>
  <c r="BX55" i="1" s="1"/>
  <c r="BK55" i="1"/>
  <c r="BN55" i="1"/>
  <c r="BT55" i="1"/>
  <c r="M20" i="3"/>
  <c r="N20" i="3"/>
  <c r="R197" i="3"/>
  <c r="M197" i="3"/>
  <c r="P197" i="3"/>
  <c r="Q197" i="3"/>
  <c r="R192" i="3"/>
  <c r="O217" i="3"/>
  <c r="Q217" i="3"/>
  <c r="M217" i="3"/>
  <c r="BR207" i="1"/>
  <c r="DO207" i="1" s="1"/>
  <c r="O207" i="6" s="1"/>
  <c r="CK207" i="1"/>
  <c r="CS207" i="1"/>
  <c r="DG207" i="1" s="1"/>
  <c r="BU207" i="1"/>
  <c r="BJ207" i="1"/>
  <c r="CH207" i="1"/>
  <c r="CI207" i="1"/>
  <c r="CW207" i="1" s="1"/>
  <c r="CO207" i="1"/>
  <c r="CM207" i="1"/>
  <c r="BX207" i="1"/>
  <c r="E207" i="3" s="1"/>
  <c r="BW207" i="1"/>
  <c r="D207" i="3" s="1"/>
  <c r="BM207" i="1"/>
  <c r="CE207" i="1"/>
  <c r="CL207" i="1" s="1"/>
  <c r="CG207" i="1"/>
  <c r="CU207" i="1" s="1"/>
  <c r="BI207" i="1"/>
  <c r="BQ207" i="1"/>
  <c r="CP207" i="1"/>
  <c r="BS207" i="1"/>
  <c r="BZ207" i="1" s="1"/>
  <c r="G207" i="3" s="1"/>
  <c r="DM207" i="1"/>
  <c r="BL207" i="1"/>
  <c r="CB207" i="1"/>
  <c r="I207" i="3" s="1"/>
  <c r="BK207" i="1"/>
  <c r="BY207" i="1"/>
  <c r="F207" i="3" s="1"/>
  <c r="BT207" i="1"/>
  <c r="DP207" i="1" s="1"/>
  <c r="CF207" i="1"/>
  <c r="CT207" i="1" s="1"/>
  <c r="CD207" i="1"/>
  <c r="CN207" i="1"/>
  <c r="CZ207" i="1"/>
  <c r="BP207" i="1"/>
  <c r="CR207" i="1" s="1"/>
  <c r="BN207" i="1"/>
  <c r="E208" i="4"/>
  <c r="H208" i="4"/>
  <c r="BK111" i="1"/>
  <c r="CF111" i="1"/>
  <c r="CM111" i="1" s="1"/>
  <c r="CI111" i="1"/>
  <c r="CP111" i="1" s="1"/>
  <c r="BL111" i="1"/>
  <c r="CH111" i="1"/>
  <c r="BI111" i="1"/>
  <c r="BU111" i="1"/>
  <c r="CG111" i="1"/>
  <c r="CN111" i="1" s="1"/>
  <c r="BP111" i="1"/>
  <c r="BT111" i="1"/>
  <c r="CA111" i="1" s="1"/>
  <c r="BR111" i="1"/>
  <c r="BN111" i="1"/>
  <c r="BS111" i="1"/>
  <c r="BZ111" i="1" s="1"/>
  <c r="G111" i="3" s="1"/>
  <c r="BJ111" i="1"/>
  <c r="CD111" i="1"/>
  <c r="BM111" i="1"/>
  <c r="BQ111" i="1"/>
  <c r="BX111" i="1" s="1"/>
  <c r="CE111" i="1"/>
  <c r="Q165" i="3"/>
  <c r="M165" i="3"/>
  <c r="P109" i="3"/>
  <c r="CF263" i="1"/>
  <c r="CM263" i="1" s="1"/>
  <c r="CI263" i="1"/>
  <c r="CP263" i="1" s="1"/>
  <c r="BT263" i="1"/>
  <c r="CA263" i="1" s="1"/>
  <c r="H263" i="3" s="1"/>
  <c r="CE263" i="1"/>
  <c r="CL263" i="1" s="1"/>
  <c r="BL263" i="1"/>
  <c r="CD263" i="1"/>
  <c r="BM263" i="1"/>
  <c r="BP263" i="1"/>
  <c r="BW263" i="1" s="1"/>
  <c r="D263" i="3" s="1"/>
  <c r="BQ263" i="1"/>
  <c r="BX263" i="1" s="1"/>
  <c r="BR263" i="1"/>
  <c r="BY263" i="1" s="1"/>
  <c r="F263" i="3" s="1"/>
  <c r="CH263" i="1"/>
  <c r="CV263" i="1" s="1"/>
  <c r="DC263" i="1" s="1"/>
  <c r="CG263" i="1"/>
  <c r="CN263" i="1" s="1"/>
  <c r="BN263" i="1"/>
  <c r="BK263" i="1"/>
  <c r="BI263" i="1"/>
  <c r="BU263" i="1"/>
  <c r="BS263" i="1"/>
  <c r="BJ263" i="1"/>
  <c r="CD351" i="1"/>
  <c r="CK351" i="1" s="1"/>
  <c r="CG351" i="1"/>
  <c r="CF351" i="1"/>
  <c r="BL351" i="1"/>
  <c r="BN351" i="1"/>
  <c r="CH351" i="1"/>
  <c r="BR351" i="1"/>
  <c r="CE351" i="1"/>
  <c r="CL351" i="1" s="1"/>
  <c r="BS351" i="1"/>
  <c r="BJ351" i="1"/>
  <c r="BI351" i="1"/>
  <c r="BK351" i="1"/>
  <c r="BT351" i="1"/>
  <c r="BQ351" i="1"/>
  <c r="CI351" i="1"/>
  <c r="CP351" i="1" s="1"/>
  <c r="BP351" i="1"/>
  <c r="BW351" i="1" s="1"/>
  <c r="D351" i="3" s="1"/>
  <c r="BU351" i="1"/>
  <c r="BM351" i="1"/>
  <c r="I207" i="6"/>
  <c r="D207" i="6"/>
  <c r="F207" i="6"/>
  <c r="M207" i="6"/>
  <c r="R207" i="6"/>
  <c r="T207" i="6" s="1"/>
  <c r="G207" i="6"/>
  <c r="Q237" i="3"/>
  <c r="N237" i="3"/>
  <c r="E67" i="6"/>
  <c r="D67" i="6"/>
  <c r="I67" i="6"/>
  <c r="H67" i="6"/>
  <c r="F67" i="6"/>
  <c r="G67" i="6"/>
  <c r="J67" i="6" s="1"/>
  <c r="CE62" i="1"/>
  <c r="CL62" i="1" s="1"/>
  <c r="BL62" i="1"/>
  <c r="BM62" i="1"/>
  <c r="CG62" i="1"/>
  <c r="CN62" i="1" s="1"/>
  <c r="BS62" i="1"/>
  <c r="BZ62" i="1" s="1"/>
  <c r="BT62" i="1"/>
  <c r="CA62" i="1" s="1"/>
  <c r="CI62" i="1"/>
  <c r="CP62" i="1" s="1"/>
  <c r="CD62" i="1"/>
  <c r="CK62" i="1" s="1"/>
  <c r="BP62" i="1"/>
  <c r="BW62" i="1" s="1"/>
  <c r="BQ62" i="1"/>
  <c r="BX62" i="1" s="1"/>
  <c r="BJ62" i="1"/>
  <c r="BK62" i="1"/>
  <c r="BN62" i="1"/>
  <c r="CF62" i="1"/>
  <c r="CM62" i="1" s="1"/>
  <c r="CH62" i="1"/>
  <c r="CO62" i="1" s="1"/>
  <c r="BU62" i="1"/>
  <c r="BI62" i="1"/>
  <c r="BR62" i="1"/>
  <c r="BY62" i="1" s="1"/>
  <c r="R330" i="3"/>
  <c r="BJ211" i="1"/>
  <c r="BR211" i="1"/>
  <c r="BY211" i="1" s="1"/>
  <c r="F211" i="3" s="1"/>
  <c r="BQ211" i="1"/>
  <c r="CI211" i="1"/>
  <c r="BT211" i="1"/>
  <c r="CA211" i="1" s="1"/>
  <c r="BL211" i="1"/>
  <c r="CF211" i="1"/>
  <c r="CM211" i="1" s="1"/>
  <c r="CD211" i="1"/>
  <c r="CK211" i="1" s="1"/>
  <c r="CE211" i="1"/>
  <c r="CL211" i="1" s="1"/>
  <c r="BN211" i="1"/>
  <c r="CH211" i="1"/>
  <c r="BU211" i="1"/>
  <c r="BP211" i="1"/>
  <c r="BW211" i="1" s="1"/>
  <c r="BK211" i="1"/>
  <c r="BI211" i="1"/>
  <c r="BS211" i="1"/>
  <c r="BZ211" i="1" s="1"/>
  <c r="CG211" i="1"/>
  <c r="CN211" i="1" s="1"/>
  <c r="BM211" i="1"/>
  <c r="I182" i="4"/>
  <c r="G182" i="4"/>
  <c r="F182" i="4"/>
  <c r="E182" i="4"/>
  <c r="R263" i="3"/>
  <c r="P263" i="3"/>
  <c r="O263" i="3"/>
  <c r="M263" i="3"/>
  <c r="Q263" i="3"/>
  <c r="BM200" i="1"/>
  <c r="CI200" i="1"/>
  <c r="CP200" i="1" s="1"/>
  <c r="BS200" i="1"/>
  <c r="CE200" i="1"/>
  <c r="BI200" i="1"/>
  <c r="BT200" i="1"/>
  <c r="CG200" i="1"/>
  <c r="CN200" i="1" s="1"/>
  <c r="BN200" i="1"/>
  <c r="CD200" i="1"/>
  <c r="BJ200" i="1"/>
  <c r="BU200" i="1"/>
  <c r="CF200" i="1"/>
  <c r="BQ200" i="1"/>
  <c r="BX200" i="1" s="1"/>
  <c r="BL200" i="1"/>
  <c r="BK200" i="1"/>
  <c r="CH200" i="1"/>
  <c r="CO200" i="1" s="1"/>
  <c r="BR200" i="1"/>
  <c r="BP200" i="1"/>
  <c r="BW200" i="1" s="1"/>
  <c r="I289" i="4"/>
  <c r="D289" i="4"/>
  <c r="E289" i="4"/>
  <c r="G289" i="4"/>
  <c r="F289" i="4"/>
  <c r="N289" i="3"/>
  <c r="S289" i="3" s="1"/>
  <c r="T289" i="3" s="1"/>
  <c r="Q289" i="3"/>
  <c r="BK344" i="1"/>
  <c r="CH344" i="1"/>
  <c r="CO344" i="1" s="1"/>
  <c r="BN344" i="1"/>
  <c r="BT344" i="1"/>
  <c r="CA344" i="1" s="1"/>
  <c r="H344" i="3" s="1"/>
  <c r="BJ344" i="1"/>
  <c r="BU344" i="1"/>
  <c r="CB344" i="1" s="1"/>
  <c r="CE344" i="1"/>
  <c r="CL344" i="1" s="1"/>
  <c r="BR344" i="1"/>
  <c r="BM344" i="1"/>
  <c r="BI344" i="1"/>
  <c r="BL344" i="1"/>
  <c r="CF344" i="1"/>
  <c r="CM344" i="1" s="1"/>
  <c r="CI344" i="1"/>
  <c r="CD344" i="1"/>
  <c r="CG344" i="1"/>
  <c r="CN344" i="1" s="1"/>
  <c r="BP344" i="1"/>
  <c r="BW344" i="1" s="1"/>
  <c r="D344" i="3" s="1"/>
  <c r="BQ344" i="1"/>
  <c r="BX344" i="1" s="1"/>
  <c r="E344" i="3" s="1"/>
  <c r="BS344" i="1"/>
  <c r="O246" i="3"/>
  <c r="O85" i="3"/>
  <c r="N85" i="3"/>
  <c r="M85" i="3"/>
  <c r="Q85" i="3"/>
  <c r="Q80" i="3"/>
  <c r="P151" i="3"/>
  <c r="R65" i="3"/>
  <c r="M65" i="3"/>
  <c r="O65" i="3"/>
  <c r="H156" i="4"/>
  <c r="E156" i="4"/>
  <c r="F156" i="4"/>
  <c r="D156" i="4"/>
  <c r="BN54" i="1"/>
  <c r="BS54" i="1"/>
  <c r="BZ54" i="1" s="1"/>
  <c r="BM54" i="1"/>
  <c r="CD54" i="1"/>
  <c r="CG54" i="1"/>
  <c r="BQ54" i="1"/>
  <c r="BX54" i="1" s="1"/>
  <c r="BP54" i="1"/>
  <c r="BW54" i="1" s="1"/>
  <c r="BI54" i="1"/>
  <c r="BU54" i="1"/>
  <c r="CB54" i="1" s="1"/>
  <c r="BT54" i="1"/>
  <c r="BL54" i="1"/>
  <c r="CI54" i="1"/>
  <c r="CP54" i="1" s="1"/>
  <c r="CF54" i="1"/>
  <c r="CM54" i="1" s="1"/>
  <c r="BJ54" i="1"/>
  <c r="CH54" i="1"/>
  <c r="BK54" i="1"/>
  <c r="CE54" i="1"/>
  <c r="CL54" i="1" s="1"/>
  <c r="BR54" i="1"/>
  <c r="P245" i="3"/>
  <c r="I245" i="3"/>
  <c r="R245" i="3"/>
  <c r="O245" i="3"/>
  <c r="M245" i="3"/>
  <c r="S245" i="3" s="1"/>
  <c r="T245" i="3" s="1"/>
  <c r="Q245" i="3"/>
  <c r="N245" i="3"/>
  <c r="H245" i="3"/>
  <c r="BR245" i="1"/>
  <c r="DN245" i="1" s="1"/>
  <c r="BL245" i="1"/>
  <c r="BT245" i="1"/>
  <c r="CV245" i="1" s="1"/>
  <c r="BI245" i="1"/>
  <c r="CH245" i="1"/>
  <c r="CO245" i="1" s="1"/>
  <c r="CW245" i="1"/>
  <c r="DK245" i="1" s="1"/>
  <c r="BU245" i="1"/>
  <c r="BK245" i="1"/>
  <c r="CB245" i="1"/>
  <c r="DB245" i="1"/>
  <c r="CA245" i="1"/>
  <c r="CN245" i="1"/>
  <c r="DP245" i="1"/>
  <c r="BM245" i="1"/>
  <c r="BN245" i="1"/>
  <c r="BQ245" i="1"/>
  <c r="BX245" i="1" s="1"/>
  <c r="E245" i="3" s="1"/>
  <c r="CD245" i="1"/>
  <c r="CR245" i="1" s="1"/>
  <c r="CI245" i="1"/>
  <c r="CP245" i="1" s="1"/>
  <c r="BJ245" i="1"/>
  <c r="BZ245" i="1"/>
  <c r="G245" i="3" s="1"/>
  <c r="BS245" i="1"/>
  <c r="DO245" i="1" s="1"/>
  <c r="DQ245" i="1"/>
  <c r="CF245" i="1"/>
  <c r="CM245" i="1" s="1"/>
  <c r="CE245" i="1"/>
  <c r="CL245" i="1" s="1"/>
  <c r="CG245" i="1"/>
  <c r="CU245" i="1"/>
  <c r="BP245" i="1"/>
  <c r="BN141" i="1"/>
  <c r="CF141" i="1"/>
  <c r="CM141" i="1" s="1"/>
  <c r="BM141" i="1"/>
  <c r="BQ141" i="1"/>
  <c r="BX141" i="1" s="1"/>
  <c r="CG141" i="1"/>
  <c r="CN141" i="1" s="1"/>
  <c r="CH141" i="1"/>
  <c r="CO141" i="1" s="1"/>
  <c r="BS141" i="1"/>
  <c r="BZ141" i="1" s="1"/>
  <c r="BL141" i="1"/>
  <c r="BK141" i="1"/>
  <c r="BJ141" i="1"/>
  <c r="CD141" i="1"/>
  <c r="CK141" i="1" s="1"/>
  <c r="CI141" i="1"/>
  <c r="CP141" i="1" s="1"/>
  <c r="BT141" i="1"/>
  <c r="CA141" i="1" s="1"/>
  <c r="BP141" i="1"/>
  <c r="BW141" i="1" s="1"/>
  <c r="D141" i="3" s="1"/>
  <c r="BI141" i="1"/>
  <c r="CE141" i="1"/>
  <c r="CL141" i="1" s="1"/>
  <c r="BR141" i="1"/>
  <c r="BU141" i="1"/>
  <c r="O53" i="3"/>
  <c r="M53" i="3"/>
  <c r="R174" i="3"/>
  <c r="BK185" i="1"/>
  <c r="BI185" i="1"/>
  <c r="BJ185" i="1"/>
  <c r="BS185" i="1"/>
  <c r="BZ185" i="1" s="1"/>
  <c r="G185" i="3" s="1"/>
  <c r="CD185" i="1"/>
  <c r="CK185" i="1" s="1"/>
  <c r="BT185" i="1"/>
  <c r="CA185" i="1" s="1"/>
  <c r="H185" i="3" s="1"/>
  <c r="BN185" i="1"/>
  <c r="BM185" i="1"/>
  <c r="CH185" i="1"/>
  <c r="CO185" i="1" s="1"/>
  <c r="BU185" i="1"/>
  <c r="BQ185" i="1"/>
  <c r="BX185" i="1" s="1"/>
  <c r="BR185" i="1"/>
  <c r="BY185" i="1" s="1"/>
  <c r="CE185" i="1"/>
  <c r="CL185" i="1" s="1"/>
  <c r="CI185" i="1"/>
  <c r="BL185" i="1"/>
  <c r="CG185" i="1"/>
  <c r="CN185" i="1" s="1"/>
  <c r="BP185" i="1"/>
  <c r="BW185" i="1" s="1"/>
  <c r="CF185" i="1"/>
  <c r="N51" i="3"/>
  <c r="R51" i="3"/>
  <c r="P51" i="3"/>
  <c r="M51" i="3"/>
  <c r="H61" i="6"/>
  <c r="E33" i="6"/>
  <c r="H33" i="6"/>
  <c r="F33" i="6"/>
  <c r="I33" i="6"/>
  <c r="G33" i="6"/>
  <c r="E325" i="4"/>
  <c r="BU292" i="1"/>
  <c r="CB292" i="1"/>
  <c r="CM292" i="1"/>
  <c r="CE292" i="1"/>
  <c r="CH292" i="1"/>
  <c r="CV292" i="1" s="1"/>
  <c r="BJ292" i="1"/>
  <c r="DQ292" i="1"/>
  <c r="CL292" i="1"/>
  <c r="BN292" i="1"/>
  <c r="CF292" i="1"/>
  <c r="CT292" i="1" s="1"/>
  <c r="BQ292" i="1"/>
  <c r="DM292" i="1" s="1"/>
  <c r="M292" i="6" s="1"/>
  <c r="CN292" i="1"/>
  <c r="BR292" i="1"/>
  <c r="BY292" i="1" s="1"/>
  <c r="BM292" i="1"/>
  <c r="BK292" i="1"/>
  <c r="CG292" i="1"/>
  <c r="CP292" i="1"/>
  <c r="BL292" i="1"/>
  <c r="BW292" i="1"/>
  <c r="BP292" i="1"/>
  <c r="CW292" i="1"/>
  <c r="CI292" i="1"/>
  <c r="BS292" i="1"/>
  <c r="BZ292" i="1" s="1"/>
  <c r="BI292" i="1"/>
  <c r="CD292" i="1"/>
  <c r="CK292" i="1" s="1"/>
  <c r="BT292" i="1"/>
  <c r="CA292" i="1" s="1"/>
  <c r="BN209" i="1"/>
  <c r="BU209" i="1"/>
  <c r="CB209" i="1" s="1"/>
  <c r="CD209" i="1"/>
  <c r="BP209" i="1"/>
  <c r="BW209" i="1" s="1"/>
  <c r="BQ209" i="1"/>
  <c r="CH209" i="1"/>
  <c r="CE209" i="1"/>
  <c r="CL209" i="1" s="1"/>
  <c r="BT209" i="1"/>
  <c r="CA209" i="1" s="1"/>
  <c r="BM209" i="1"/>
  <c r="BI209" i="1"/>
  <c r="BS209" i="1"/>
  <c r="BZ209" i="1" s="1"/>
  <c r="BJ209" i="1"/>
  <c r="BK209" i="1"/>
  <c r="CG209" i="1"/>
  <c r="CI209" i="1"/>
  <c r="BR209" i="1"/>
  <c r="BY209" i="1" s="1"/>
  <c r="F209" i="3" s="1"/>
  <c r="BL209" i="1"/>
  <c r="CF209" i="1"/>
  <c r="BJ316" i="1"/>
  <c r="CI316" i="1"/>
  <c r="CP316" i="1" s="1"/>
  <c r="BN316" i="1"/>
  <c r="BR316" i="1"/>
  <c r="BY316" i="1" s="1"/>
  <c r="BP316" i="1"/>
  <c r="BM316" i="1"/>
  <c r="BS316" i="1"/>
  <c r="BZ316" i="1" s="1"/>
  <c r="BT316" i="1"/>
  <c r="CA316" i="1" s="1"/>
  <c r="BU316" i="1"/>
  <c r="CE316" i="1"/>
  <c r="CL316" i="1" s="1"/>
  <c r="BK316" i="1"/>
  <c r="CG316" i="1"/>
  <c r="CN316" i="1" s="1"/>
  <c r="CH316" i="1"/>
  <c r="CO316" i="1" s="1"/>
  <c r="CD316" i="1"/>
  <c r="CK316" i="1" s="1"/>
  <c r="BL316" i="1"/>
  <c r="BQ316" i="1"/>
  <c r="BI316" i="1"/>
  <c r="CF316" i="1"/>
  <c r="CM316" i="1" s="1"/>
  <c r="D353" i="4"/>
  <c r="CH10" i="1"/>
  <c r="CO10" i="1" s="1"/>
  <c r="CG10" i="1"/>
  <c r="CN10" i="1" s="1"/>
  <c r="BU10" i="1"/>
  <c r="BN10" i="1"/>
  <c r="BT10" i="1"/>
  <c r="CI10" i="1"/>
  <c r="CP10" i="1" s="1"/>
  <c r="CF10" i="1"/>
  <c r="BR10" i="1"/>
  <c r="BY10" i="1" s="1"/>
  <c r="BM10" i="1"/>
  <c r="CE10" i="1"/>
  <c r="CL10" i="1" s="1"/>
  <c r="BS10" i="1"/>
  <c r="BQ10" i="1"/>
  <c r="BX10" i="1" s="1"/>
  <c r="BJ10" i="1"/>
  <c r="CD10" i="1"/>
  <c r="BK10" i="1"/>
  <c r="BI10" i="1"/>
  <c r="BP10" i="1"/>
  <c r="BW10" i="1" s="1"/>
  <c r="BL10" i="1"/>
  <c r="O261" i="3"/>
  <c r="E207" i="6"/>
  <c r="P67" i="3"/>
  <c r="R67" i="3"/>
  <c r="N67" i="3"/>
  <c r="M67" i="3"/>
  <c r="O67" i="3"/>
  <c r="S67" i="3" s="1"/>
  <c r="T67" i="3" s="1"/>
  <c r="Q67" i="3"/>
  <c r="CB67" i="1"/>
  <c r="I67" i="3" s="1"/>
  <c r="BN67" i="1"/>
  <c r="BJ67" i="1"/>
  <c r="BT67" i="1"/>
  <c r="DP67" i="1" s="1"/>
  <c r="CD67" i="1"/>
  <c r="CK67" i="1" s="1"/>
  <c r="BU67" i="1"/>
  <c r="DQ67" i="1" s="1"/>
  <c r="Q67" i="6" s="1"/>
  <c r="BL67" i="1"/>
  <c r="CI67" i="1"/>
  <c r="CP67" i="1" s="1"/>
  <c r="BM67" i="1"/>
  <c r="CH67" i="1"/>
  <c r="BP67" i="1"/>
  <c r="BW67" i="1" s="1"/>
  <c r="D67" i="3" s="1"/>
  <c r="BK67" i="1"/>
  <c r="CG67" i="1"/>
  <c r="CU67" i="1" s="1"/>
  <c r="BS67" i="1"/>
  <c r="BZ67" i="1" s="1"/>
  <c r="G67" i="3" s="1"/>
  <c r="CF67" i="1"/>
  <c r="CM67" i="1" s="1"/>
  <c r="CO67" i="1"/>
  <c r="BI67" i="1"/>
  <c r="CE67" i="1"/>
  <c r="CL67" i="1" s="1"/>
  <c r="BQ67" i="1"/>
  <c r="BX67" i="1" s="1"/>
  <c r="E67" i="3" s="1"/>
  <c r="BR67" i="1"/>
  <c r="DN67" i="1" s="1"/>
  <c r="N67" i="6" s="1"/>
  <c r="BQ190" i="1"/>
  <c r="BX190" i="1" s="1"/>
  <c r="CG190" i="1"/>
  <c r="CN190" i="1" s="1"/>
  <c r="BM190" i="1"/>
  <c r="BN190" i="1"/>
  <c r="CH190" i="1"/>
  <c r="CO190" i="1" s="1"/>
  <c r="CE190" i="1"/>
  <c r="CL190" i="1" s="1"/>
  <c r="BS190" i="1"/>
  <c r="BZ190" i="1" s="1"/>
  <c r="BT190" i="1"/>
  <c r="BL190" i="1"/>
  <c r="BJ190" i="1"/>
  <c r="CF190" i="1"/>
  <c r="CM190" i="1" s="1"/>
  <c r="BI190" i="1"/>
  <c r="BP190" i="1"/>
  <c r="BW190" i="1" s="1"/>
  <c r="CD190" i="1"/>
  <c r="CK190" i="1" s="1"/>
  <c r="CI190" i="1"/>
  <c r="CP190" i="1" s="1"/>
  <c r="BK190" i="1"/>
  <c r="BU190" i="1"/>
  <c r="BR190" i="1"/>
  <c r="P182" i="3"/>
  <c r="O182" i="3"/>
  <c r="R182" i="3"/>
  <c r="M182" i="3"/>
  <c r="S182" i="3" s="1"/>
  <c r="T182" i="3" s="1"/>
  <c r="Q182" i="3"/>
  <c r="N182" i="3"/>
  <c r="F128" i="6"/>
  <c r="P200" i="3"/>
  <c r="BJ9" i="1"/>
  <c r="BL9" i="1"/>
  <c r="BT9" i="1"/>
  <c r="CA9" i="1" s="1"/>
  <c r="CG9" i="1"/>
  <c r="CE9" i="1"/>
  <c r="CL9" i="1" s="1"/>
  <c r="BM9" i="1"/>
  <c r="CD9" i="1"/>
  <c r="BQ9" i="1"/>
  <c r="BX9" i="1" s="1"/>
  <c r="BR9" i="1"/>
  <c r="BS9" i="1"/>
  <c r="BZ9" i="1" s="1"/>
  <c r="BN9" i="1"/>
  <c r="BK9" i="1"/>
  <c r="BP9" i="1"/>
  <c r="CH9" i="1"/>
  <c r="BI9" i="1"/>
  <c r="BU9" i="1"/>
  <c r="CF9" i="1"/>
  <c r="CT9" i="1" s="1"/>
  <c r="CI9" i="1"/>
  <c r="CP9" i="1" s="1"/>
  <c r="Q344" i="3"/>
  <c r="M344" i="3"/>
  <c r="N344" i="3"/>
  <c r="BI246" i="1"/>
  <c r="BK246" i="1"/>
  <c r="BQ246" i="1"/>
  <c r="BM246" i="1"/>
  <c r="CD246" i="1"/>
  <c r="CK246" i="1" s="1"/>
  <c r="CH246" i="1"/>
  <c r="CE246" i="1"/>
  <c r="CL246" i="1" s="1"/>
  <c r="CG246" i="1"/>
  <c r="CN246" i="1" s="1"/>
  <c r="BT246" i="1"/>
  <c r="CA246" i="1" s="1"/>
  <c r="BN246" i="1"/>
  <c r="BS246" i="1"/>
  <c r="BZ246" i="1" s="1"/>
  <c r="BU246" i="1"/>
  <c r="CF246" i="1"/>
  <c r="CM246" i="1" s="1"/>
  <c r="CI246" i="1"/>
  <c r="CP246" i="1" s="1"/>
  <c r="BR246" i="1"/>
  <c r="BL246" i="1"/>
  <c r="BJ246" i="1"/>
  <c r="BP246" i="1"/>
  <c r="BW246" i="1" s="1"/>
  <c r="D246" i="3" s="1"/>
  <c r="O151" i="3"/>
  <c r="CH156" i="1"/>
  <c r="BI156" i="1"/>
  <c r="CG156" i="1"/>
  <c r="BR156" i="1"/>
  <c r="BP156" i="1"/>
  <c r="BW156" i="1" s="1"/>
  <c r="BJ156" i="1"/>
  <c r="BY156" i="1"/>
  <c r="CK156" i="1"/>
  <c r="CI156" i="1"/>
  <c r="CW156" i="1"/>
  <c r="DX156" i="1" s="1"/>
  <c r="CD156" i="1"/>
  <c r="CR156" i="1" s="1"/>
  <c r="CA156" i="1"/>
  <c r="BQ156" i="1"/>
  <c r="CU156" i="1"/>
  <c r="P156" i="4" s="1"/>
  <c r="BN156" i="1"/>
  <c r="DK156" i="1"/>
  <c r="BK156" i="1"/>
  <c r="CN156" i="1"/>
  <c r="DN156" i="1"/>
  <c r="N156" i="6" s="1"/>
  <c r="CO156" i="1"/>
  <c r="BX156" i="1"/>
  <c r="BS156" i="1"/>
  <c r="BZ156" i="1" s="1"/>
  <c r="CF156" i="1"/>
  <c r="CM156" i="1" s="1"/>
  <c r="CP156" i="1"/>
  <c r="BM156" i="1"/>
  <c r="BU156" i="1"/>
  <c r="CB156" i="1" s="1"/>
  <c r="CV156" i="1"/>
  <c r="DC156" i="1" s="1"/>
  <c r="BL156" i="1"/>
  <c r="BT156" i="1"/>
  <c r="DP156" i="1" s="1"/>
  <c r="P156" i="6" s="1"/>
  <c r="DJ156" i="1"/>
  <c r="CE156" i="1"/>
  <c r="CL156" i="1" s="1"/>
  <c r="BU317" i="1"/>
  <c r="CD317" i="1"/>
  <c r="CK317" i="1" s="1"/>
  <c r="BM317" i="1"/>
  <c r="BK317" i="1"/>
  <c r="BR317" i="1"/>
  <c r="BY317" i="1" s="1"/>
  <c r="F317" i="3" s="1"/>
  <c r="BT317" i="1"/>
  <c r="BN317" i="1"/>
  <c r="BI317" i="1"/>
  <c r="CH317" i="1"/>
  <c r="CO317" i="1" s="1"/>
  <c r="BJ317" i="1"/>
  <c r="BP317" i="1"/>
  <c r="BS317" i="1"/>
  <c r="BZ317" i="1" s="1"/>
  <c r="CF317" i="1"/>
  <c r="CM317" i="1" s="1"/>
  <c r="CI317" i="1"/>
  <c r="CG317" i="1"/>
  <c r="CN317" i="1" s="1"/>
  <c r="BQ317" i="1"/>
  <c r="BX317" i="1" s="1"/>
  <c r="E317" i="3" s="1"/>
  <c r="CE317" i="1"/>
  <c r="CL317" i="1" s="1"/>
  <c r="BL317" i="1"/>
  <c r="N326" i="3"/>
  <c r="CI79" i="1"/>
  <c r="BT79" i="1"/>
  <c r="CA79" i="1" s="1"/>
  <c r="H79" i="3" s="1"/>
  <c r="BI79" i="1"/>
  <c r="BN79" i="1"/>
  <c r="BU79" i="1"/>
  <c r="CD79" i="1"/>
  <c r="CK79" i="1" s="1"/>
  <c r="BS79" i="1"/>
  <c r="BZ79" i="1" s="1"/>
  <c r="G79" i="3" s="1"/>
  <c r="CH79" i="1"/>
  <c r="BL79" i="1"/>
  <c r="CE79" i="1"/>
  <c r="CL79" i="1" s="1"/>
  <c r="BM79" i="1"/>
  <c r="BK79" i="1"/>
  <c r="BJ79" i="1"/>
  <c r="CG79" i="1"/>
  <c r="CN79" i="1" s="1"/>
  <c r="CF79" i="1"/>
  <c r="CM79" i="1" s="1"/>
  <c r="BP79" i="1"/>
  <c r="BW79" i="1" s="1"/>
  <c r="D79" i="3" s="1"/>
  <c r="BQ79" i="1"/>
  <c r="BR79" i="1"/>
  <c r="BY79" i="1" s="1"/>
  <c r="BP53" i="1"/>
  <c r="BW53" i="1" s="1"/>
  <c r="D53" i="3" s="1"/>
  <c r="CH53" i="1"/>
  <c r="CF53" i="1"/>
  <c r="CM53" i="1" s="1"/>
  <c r="BI53" i="1"/>
  <c r="BN53" i="1"/>
  <c r="BM53" i="1"/>
  <c r="CI53" i="1"/>
  <c r="CP53" i="1" s="1"/>
  <c r="BK53" i="1"/>
  <c r="BL53" i="1"/>
  <c r="CG53" i="1"/>
  <c r="CN53" i="1" s="1"/>
  <c r="BJ53" i="1"/>
  <c r="BR53" i="1"/>
  <c r="CD53" i="1"/>
  <c r="CK53" i="1" s="1"/>
  <c r="CE53" i="1"/>
  <c r="CL53" i="1" s="1"/>
  <c r="BS53" i="1"/>
  <c r="BZ53" i="1" s="1"/>
  <c r="BT53" i="1"/>
  <c r="CV53" i="1" s="1"/>
  <c r="CO53" i="1"/>
  <c r="BQ53" i="1"/>
  <c r="DM53" i="1" s="1"/>
  <c r="BU53" i="1"/>
  <c r="M133" i="3"/>
  <c r="I272" i="6"/>
  <c r="H272" i="6"/>
  <c r="E272" i="6"/>
  <c r="D272" i="6"/>
  <c r="F272" i="6"/>
  <c r="D272" i="4"/>
  <c r="E272" i="4"/>
  <c r="F272" i="4"/>
  <c r="D33" i="8"/>
  <c r="H33" i="8"/>
  <c r="BP33" i="1"/>
  <c r="BW33" i="1" s="1"/>
  <c r="BX33" i="1"/>
  <c r="BT33" i="1"/>
  <c r="CK33" i="1"/>
  <c r="CS33" i="1"/>
  <c r="DG33" i="1" s="1"/>
  <c r="CP33" i="1"/>
  <c r="BI33" i="1"/>
  <c r="CL33" i="1"/>
  <c r="DT33" i="1"/>
  <c r="BJ33" i="1"/>
  <c r="CG33" i="1"/>
  <c r="CN33" i="1" s="1"/>
  <c r="CR33" i="1"/>
  <c r="CY33" i="1" s="1"/>
  <c r="BY33" i="1"/>
  <c r="BR33" i="1"/>
  <c r="BS33" i="1"/>
  <c r="DO33" i="1" s="1"/>
  <c r="O33" i="6" s="1"/>
  <c r="CF33" i="1"/>
  <c r="CA33" i="1"/>
  <c r="BM33" i="1"/>
  <c r="CD33" i="1"/>
  <c r="DU33" i="1"/>
  <c r="DN33" i="1"/>
  <c r="N33" i="6" s="1"/>
  <c r="DM33" i="1"/>
  <c r="CT33" i="1"/>
  <c r="DA33" i="1" s="1"/>
  <c r="CI33" i="1"/>
  <c r="CW33" i="1" s="1"/>
  <c r="CE33" i="1"/>
  <c r="DF33" i="1"/>
  <c r="BK33" i="1"/>
  <c r="BN33" i="1"/>
  <c r="BQ33" i="1"/>
  <c r="CH33" i="1"/>
  <c r="CV33" i="1" s="1"/>
  <c r="CM33" i="1"/>
  <c r="BU33" i="1"/>
  <c r="CB33" i="1" s="1"/>
  <c r="BL33" i="1"/>
  <c r="I325" i="3"/>
  <c r="I292" i="6"/>
  <c r="H292" i="6"/>
  <c r="E292" i="6"/>
  <c r="G292" i="6"/>
  <c r="R292" i="6"/>
  <c r="D292" i="6"/>
  <c r="Q292" i="6"/>
  <c r="O196" i="3"/>
  <c r="I169" i="4"/>
  <c r="E169" i="4"/>
  <c r="F169" i="4"/>
  <c r="I276" i="6"/>
  <c r="F276" i="6"/>
  <c r="D276" i="6"/>
  <c r="CH276" i="1"/>
  <c r="CV276" i="1" s="1"/>
  <c r="BP276" i="1"/>
  <c r="R276" i="6" s="1"/>
  <c r="T276" i="6" s="1"/>
  <c r="CF276" i="1"/>
  <c r="CR276" i="1"/>
  <c r="CY276" i="1" s="1"/>
  <c r="CO276" i="1"/>
  <c r="DQ276" i="1"/>
  <c r="BN276" i="1"/>
  <c r="CI276" i="1"/>
  <c r="CW276" i="1" s="1"/>
  <c r="BS276" i="1"/>
  <c r="BZ276" i="1" s="1"/>
  <c r="DF276" i="1"/>
  <c r="BL276" i="1"/>
  <c r="BI276" i="1"/>
  <c r="CB276" i="1"/>
  <c r="BT276" i="1"/>
  <c r="DP276" i="1" s="1"/>
  <c r="CD276" i="1"/>
  <c r="BR276" i="1"/>
  <c r="BY276" i="1" s="1"/>
  <c r="CG276" i="1"/>
  <c r="CN276" i="1" s="1"/>
  <c r="BQ276" i="1"/>
  <c r="DM276" i="1" s="1"/>
  <c r="M276" i="6" s="1"/>
  <c r="BW276" i="1"/>
  <c r="CM276" i="1"/>
  <c r="BU276" i="1"/>
  <c r="CK276" i="1"/>
  <c r="BK276" i="1"/>
  <c r="BJ276" i="1"/>
  <c r="CE276" i="1"/>
  <c r="CL276" i="1" s="1"/>
  <c r="BM276" i="1"/>
  <c r="P192" i="3"/>
  <c r="F67" i="4"/>
  <c r="E67" i="4"/>
  <c r="G67" i="4"/>
  <c r="D67" i="4"/>
  <c r="H67" i="4"/>
  <c r="E208" i="6"/>
  <c r="H208" i="6"/>
  <c r="I208" i="6"/>
  <c r="D208" i="6"/>
  <c r="F208" i="6"/>
  <c r="G208" i="6"/>
  <c r="CI330" i="1"/>
  <c r="CH330" i="1"/>
  <c r="CO330" i="1" s="1"/>
  <c r="BR330" i="1"/>
  <c r="BY330" i="1" s="1"/>
  <c r="BP330" i="1"/>
  <c r="BW330" i="1" s="1"/>
  <c r="BL330" i="1"/>
  <c r="CG330" i="1"/>
  <c r="CN330" i="1" s="1"/>
  <c r="BS330" i="1"/>
  <c r="BQ330" i="1"/>
  <c r="CE330" i="1"/>
  <c r="CD330" i="1"/>
  <c r="BK330" i="1"/>
  <c r="BI330" i="1"/>
  <c r="CF330" i="1"/>
  <c r="BN330" i="1"/>
  <c r="BU330" i="1"/>
  <c r="BT330" i="1"/>
  <c r="BJ330" i="1"/>
  <c r="BM330" i="1"/>
  <c r="F182" i="7"/>
  <c r="E182" i="7"/>
  <c r="P128" i="3"/>
  <c r="M128" i="3"/>
  <c r="Q128" i="3"/>
  <c r="R128" i="3"/>
  <c r="BJ128" i="1"/>
  <c r="CI128" i="1"/>
  <c r="CP128" i="1" s="1"/>
  <c r="BP128" i="1"/>
  <c r="BR128" i="1"/>
  <c r="CE128" i="1"/>
  <c r="CL128" i="1" s="1"/>
  <c r="CG128" i="1"/>
  <c r="CN128" i="1" s="1"/>
  <c r="BK128" i="1"/>
  <c r="BM128" i="1"/>
  <c r="BN128" i="1"/>
  <c r="BI128" i="1"/>
  <c r="BS128" i="1"/>
  <c r="CH128" i="1"/>
  <c r="BU128" i="1"/>
  <c r="BQ128" i="1"/>
  <c r="CD128" i="1"/>
  <c r="CF128" i="1"/>
  <c r="CM128" i="1" s="1"/>
  <c r="BT128" i="1"/>
  <c r="BL128" i="1"/>
  <c r="BN323" i="1"/>
  <c r="CG323" i="1"/>
  <c r="CN323" i="1" s="1"/>
  <c r="BM323" i="1"/>
  <c r="BU323" i="1"/>
  <c r="BT323" i="1"/>
  <c r="CA323" i="1" s="1"/>
  <c r="BR323" i="1"/>
  <c r="BY323" i="1" s="1"/>
  <c r="BQ323" i="1"/>
  <c r="BX323" i="1" s="1"/>
  <c r="E323" i="3" s="1"/>
  <c r="BK323" i="1"/>
  <c r="BP323" i="1"/>
  <c r="BW323" i="1" s="1"/>
  <c r="D323" i="3" s="1"/>
  <c r="CE323" i="1"/>
  <c r="BS323" i="1"/>
  <c r="BL323" i="1"/>
  <c r="CF323" i="1"/>
  <c r="CM323" i="1" s="1"/>
  <c r="CD323" i="1"/>
  <c r="CK323" i="1" s="1"/>
  <c r="CH323" i="1"/>
  <c r="CO323" i="1" s="1"/>
  <c r="BI323" i="1"/>
  <c r="CI323" i="1"/>
  <c r="BJ323" i="1"/>
  <c r="N127" i="3"/>
  <c r="O127" i="3"/>
  <c r="G127" i="3"/>
  <c r="M127" i="3"/>
  <c r="R127" i="3"/>
  <c r="P127" i="3"/>
  <c r="N168" i="3"/>
  <c r="O168" i="3"/>
  <c r="M168" i="3"/>
  <c r="G156" i="4"/>
  <c r="CD288" i="1"/>
  <c r="CK288" i="1" s="1"/>
  <c r="BS288" i="1"/>
  <c r="BZ288" i="1" s="1"/>
  <c r="BT288" i="1"/>
  <c r="CE288" i="1"/>
  <c r="CH288" i="1"/>
  <c r="CO288" i="1" s="1"/>
  <c r="BL288" i="1"/>
  <c r="BR288" i="1"/>
  <c r="BY288" i="1" s="1"/>
  <c r="BK288" i="1"/>
  <c r="CF288" i="1"/>
  <c r="CM288" i="1" s="1"/>
  <c r="BJ288" i="1"/>
  <c r="BP288" i="1"/>
  <c r="BW288" i="1" s="1"/>
  <c r="D288" i="3" s="1"/>
  <c r="BI288" i="1"/>
  <c r="CG288" i="1"/>
  <c r="CN288" i="1" s="1"/>
  <c r="BN288" i="1"/>
  <c r="BQ288" i="1"/>
  <c r="CI288" i="1"/>
  <c r="CP288" i="1" s="1"/>
  <c r="BM288" i="1"/>
  <c r="BU288" i="1"/>
  <c r="N176" i="3"/>
  <c r="BR142" i="1"/>
  <c r="BY142" i="1" s="1"/>
  <c r="BP142" i="1"/>
  <c r="BW142" i="1" s="1"/>
  <c r="BT142" i="1"/>
  <c r="CG142" i="1"/>
  <c r="BM142" i="1"/>
  <c r="CD142" i="1"/>
  <c r="CK142" i="1" s="1"/>
  <c r="BS142" i="1"/>
  <c r="BZ142" i="1" s="1"/>
  <c r="BK142" i="1"/>
  <c r="BU142" i="1"/>
  <c r="BQ142" i="1"/>
  <c r="CF142" i="1"/>
  <c r="BL142" i="1"/>
  <c r="BJ142" i="1"/>
  <c r="BI142" i="1"/>
  <c r="BN142" i="1"/>
  <c r="CI142" i="1"/>
  <c r="CP142" i="1" s="1"/>
  <c r="CE142" i="1"/>
  <c r="CL142" i="1" s="1"/>
  <c r="CH142" i="1"/>
  <c r="CH133" i="1"/>
  <c r="CG133" i="1"/>
  <c r="CN133" i="1" s="1"/>
  <c r="BK133" i="1"/>
  <c r="BU133" i="1"/>
  <c r="CF133" i="1"/>
  <c r="BM133" i="1"/>
  <c r="BS133" i="1"/>
  <c r="BR133" i="1"/>
  <c r="BI133" i="1"/>
  <c r="BQ133" i="1"/>
  <c r="BP133" i="1"/>
  <c r="BW133" i="1" s="1"/>
  <c r="D133" i="3" s="1"/>
  <c r="BN133" i="1"/>
  <c r="BT133" i="1"/>
  <c r="CA133" i="1" s="1"/>
  <c r="CI133" i="1"/>
  <c r="CP133" i="1" s="1"/>
  <c r="CD133" i="1"/>
  <c r="CK133" i="1" s="1"/>
  <c r="CE133" i="1"/>
  <c r="CL133" i="1" s="1"/>
  <c r="BL133" i="1"/>
  <c r="BJ133" i="1"/>
  <c r="H33" i="7"/>
  <c r="P307" i="3"/>
  <c r="R307" i="3"/>
  <c r="M307" i="3"/>
  <c r="Q307" i="3"/>
  <c r="BQ189" i="1"/>
  <c r="BX189" i="1" s="1"/>
  <c r="BR189" i="1"/>
  <c r="CD189" i="1"/>
  <c r="CK189" i="1" s="1"/>
  <c r="CH189" i="1"/>
  <c r="BS189" i="1"/>
  <c r="BZ189" i="1" s="1"/>
  <c r="CE189" i="1"/>
  <c r="CL189" i="1" s="1"/>
  <c r="BJ189" i="1"/>
  <c r="BU189" i="1"/>
  <c r="BT189" i="1"/>
  <c r="CA189" i="1" s="1"/>
  <c r="H189" i="3" s="1"/>
  <c r="BM189" i="1"/>
  <c r="CF189" i="1"/>
  <c r="BL189" i="1"/>
  <c r="CG189" i="1"/>
  <c r="CN189" i="1" s="1"/>
  <c r="BN189" i="1"/>
  <c r="BP189" i="1"/>
  <c r="BW189" i="1" s="1"/>
  <c r="BK189" i="1"/>
  <c r="CI189" i="1"/>
  <c r="CP189" i="1" s="1"/>
  <c r="BI189" i="1"/>
  <c r="H40" i="3"/>
  <c r="F40" i="3"/>
  <c r="R40" i="3"/>
  <c r="G40" i="3"/>
  <c r="P40" i="3"/>
  <c r="I40" i="3"/>
  <c r="Q40" i="3"/>
  <c r="M40" i="3"/>
  <c r="S40" i="3" s="1"/>
  <c r="T40" i="3" s="1"/>
  <c r="N40" i="3"/>
  <c r="E40" i="3"/>
  <c r="O40" i="3"/>
  <c r="CF196" i="1"/>
  <c r="CM196" i="1" s="1"/>
  <c r="BI196" i="1"/>
  <c r="BT196" i="1"/>
  <c r="CA196" i="1" s="1"/>
  <c r="BN196" i="1"/>
  <c r="CG196" i="1"/>
  <c r="CN196" i="1" s="1"/>
  <c r="BR196" i="1"/>
  <c r="BY196" i="1" s="1"/>
  <c r="F196" i="3" s="1"/>
  <c r="BJ196" i="1"/>
  <c r="BS196" i="1"/>
  <c r="BZ196" i="1" s="1"/>
  <c r="CH196" i="1"/>
  <c r="CI196" i="1"/>
  <c r="BK196" i="1"/>
  <c r="CE196" i="1"/>
  <c r="CL196" i="1" s="1"/>
  <c r="BM196" i="1"/>
  <c r="CD196" i="1"/>
  <c r="CK196" i="1" s="1"/>
  <c r="BQ196" i="1"/>
  <c r="BX196" i="1" s="1"/>
  <c r="BL196" i="1"/>
  <c r="BU196" i="1"/>
  <c r="BP196" i="1"/>
  <c r="BW196" i="1" s="1"/>
  <c r="N71" i="3"/>
  <c r="O71" i="3"/>
  <c r="F173" i="6"/>
  <c r="H173" i="6"/>
  <c r="E173" i="6"/>
  <c r="D173" i="6"/>
  <c r="J173" i="6" s="1"/>
  <c r="G173" i="6"/>
  <c r="I173" i="6"/>
  <c r="BL215" i="1"/>
  <c r="CD215" i="1"/>
  <c r="CK215" i="1" s="1"/>
  <c r="CH215" i="1"/>
  <c r="CO215" i="1" s="1"/>
  <c r="BJ215" i="1"/>
  <c r="CG215" i="1"/>
  <c r="CN215" i="1" s="1"/>
  <c r="BN215" i="1"/>
  <c r="BI215" i="1"/>
  <c r="BU215" i="1"/>
  <c r="CI215" i="1"/>
  <c r="CP215" i="1" s="1"/>
  <c r="BM215" i="1"/>
  <c r="BQ215" i="1"/>
  <c r="BX215" i="1" s="1"/>
  <c r="BK215" i="1"/>
  <c r="BT215" i="1"/>
  <c r="CA215" i="1" s="1"/>
  <c r="H215" i="3" s="1"/>
  <c r="BR215" i="1"/>
  <c r="BP215" i="1"/>
  <c r="BW215" i="1" s="1"/>
  <c r="D215" i="3" s="1"/>
  <c r="BS215" i="1"/>
  <c r="CF215" i="1"/>
  <c r="CM215" i="1" s="1"/>
  <c r="CE215" i="1"/>
  <c r="I164" i="6"/>
  <c r="E164" i="6"/>
  <c r="F164" i="6"/>
  <c r="H164" i="6"/>
  <c r="G164" i="6"/>
  <c r="D135" i="4"/>
  <c r="D299" i="6"/>
  <c r="J299" i="6" s="1"/>
  <c r="E239" i="6"/>
  <c r="I239" i="6"/>
  <c r="H239" i="6"/>
  <c r="D239" i="7"/>
  <c r="G239" i="7"/>
  <c r="CH217" i="1"/>
  <c r="BI217" i="1"/>
  <c r="BJ217" i="1"/>
  <c r="CD217" i="1"/>
  <c r="CK217" i="1" s="1"/>
  <c r="BS217" i="1"/>
  <c r="BZ217" i="1" s="1"/>
  <c r="BT217" i="1"/>
  <c r="CI217" i="1"/>
  <c r="CP217" i="1" s="1"/>
  <c r="BR217" i="1"/>
  <c r="BY217" i="1" s="1"/>
  <c r="F217" i="3" s="1"/>
  <c r="BM217" i="1"/>
  <c r="BQ217" i="1"/>
  <c r="BU217" i="1"/>
  <c r="DQ217" i="1" s="1"/>
  <c r="CE217" i="1"/>
  <c r="CA217" i="1"/>
  <c r="H217" i="3" s="1"/>
  <c r="BX217" i="1"/>
  <c r="BK217" i="1"/>
  <c r="CG217" i="1"/>
  <c r="CN217" i="1" s="1"/>
  <c r="BN217" i="1"/>
  <c r="BP217" i="1"/>
  <c r="DM217" i="1" s="1"/>
  <c r="CF217" i="1"/>
  <c r="BL217" i="1"/>
  <c r="CD42" i="1"/>
  <c r="CK42" i="1" s="1"/>
  <c r="BP42" i="1"/>
  <c r="BW42" i="1" s="1"/>
  <c r="D42" i="3" s="1"/>
  <c r="BQ42" i="1"/>
  <c r="BX42" i="1" s="1"/>
  <c r="E42" i="3" s="1"/>
  <c r="BR42" i="1"/>
  <c r="BJ42" i="1"/>
  <c r="BN42" i="1"/>
  <c r="BK42" i="1"/>
  <c r="BI42" i="1"/>
  <c r="BL42" i="1"/>
  <c r="BM42" i="1"/>
  <c r="BU42" i="1"/>
  <c r="CH42" i="1"/>
  <c r="CO42" i="1" s="1"/>
  <c r="BT42" i="1"/>
  <c r="CA42" i="1" s="1"/>
  <c r="BS42" i="1"/>
  <c r="CI42" i="1"/>
  <c r="CF42" i="1"/>
  <c r="CM42" i="1" s="1"/>
  <c r="CG42" i="1"/>
  <c r="CN42" i="1" s="1"/>
  <c r="CE42" i="1"/>
  <c r="P293" i="3"/>
  <c r="O293" i="3"/>
  <c r="P30" i="3"/>
  <c r="O30" i="3"/>
  <c r="R30" i="3"/>
  <c r="BL208" i="1"/>
  <c r="CF208" i="1"/>
  <c r="BT208" i="1"/>
  <c r="CI208" i="1"/>
  <c r="CP208" i="1" s="1"/>
  <c r="BQ208" i="1"/>
  <c r="BX208" i="1" s="1"/>
  <c r="E208" i="3" s="1"/>
  <c r="CM208" i="1"/>
  <c r="BI208" i="1"/>
  <c r="BU208" i="1"/>
  <c r="CG208" i="1"/>
  <c r="BN208" i="1"/>
  <c r="BM208" i="1"/>
  <c r="BK208" i="1"/>
  <c r="CN208" i="1"/>
  <c r="BS208" i="1"/>
  <c r="DO208" i="1" s="1"/>
  <c r="O208" i="6" s="1"/>
  <c r="BP208" i="1"/>
  <c r="BW208" i="1" s="1"/>
  <c r="D208" i="3" s="1"/>
  <c r="BR208" i="1"/>
  <c r="DN208" i="1" s="1"/>
  <c r="N208" i="6" s="1"/>
  <c r="CV208" i="1"/>
  <c r="DJ208" i="2" s="1"/>
  <c r="CA208" i="1"/>
  <c r="BY208" i="1"/>
  <c r="CD208" i="1"/>
  <c r="CE208" i="1"/>
  <c r="CL208" i="1" s="1"/>
  <c r="BJ208" i="1"/>
  <c r="DP208" i="1"/>
  <c r="P208" i="6" s="1"/>
  <c r="CH208" i="1"/>
  <c r="CO208" i="1" s="1"/>
  <c r="CK208" i="1"/>
  <c r="DO182" i="1"/>
  <c r="O182" i="6" s="1"/>
  <c r="CL182" i="1"/>
  <c r="CF182" i="1"/>
  <c r="CT182" i="1" s="1"/>
  <c r="BT182" i="1"/>
  <c r="DP182" i="1" s="1"/>
  <c r="P182" i="6" s="1"/>
  <c r="CD182" i="1"/>
  <c r="CK182" i="1" s="1"/>
  <c r="CO182" i="1"/>
  <c r="CH182" i="1"/>
  <c r="CV182" i="1" s="1"/>
  <c r="BU182" i="1"/>
  <c r="CB182" i="1" s="1"/>
  <c r="I182" i="3" s="1"/>
  <c r="CE182" i="1"/>
  <c r="BL182" i="1"/>
  <c r="BQ182" i="1"/>
  <c r="DM182" i="1" s="1"/>
  <c r="M182" i="6" s="1"/>
  <c r="BJ182" i="1"/>
  <c r="BX182" i="1"/>
  <c r="E182" i="3" s="1"/>
  <c r="BP182" i="1"/>
  <c r="BW182" i="1" s="1"/>
  <c r="D182" i="3" s="1"/>
  <c r="BR182" i="1"/>
  <c r="DN182" i="1" s="1"/>
  <c r="CS182" i="1"/>
  <c r="BI182" i="1"/>
  <c r="BM182" i="1"/>
  <c r="CG182" i="1"/>
  <c r="CN182" i="1" s="1"/>
  <c r="BK182" i="1"/>
  <c r="BS182" i="1"/>
  <c r="CU182" i="1" s="1"/>
  <c r="CI182" i="1"/>
  <c r="CP182" i="1" s="1"/>
  <c r="BN182" i="1"/>
  <c r="M323" i="3"/>
  <c r="N323" i="3"/>
  <c r="P323" i="3"/>
  <c r="R323" i="3"/>
  <c r="BK231" i="1"/>
  <c r="BQ231" i="1"/>
  <c r="BX231" i="1" s="1"/>
  <c r="E231" i="3" s="1"/>
  <c r="CD231" i="1"/>
  <c r="CK231" i="1" s="1"/>
  <c r="BI231" i="1"/>
  <c r="CF231" i="1"/>
  <c r="BT231" i="1"/>
  <c r="CI231" i="1"/>
  <c r="CP231" i="1" s="1"/>
  <c r="CH231" i="1"/>
  <c r="CE231" i="1"/>
  <c r="BN231" i="1"/>
  <c r="BU231" i="1"/>
  <c r="CG231" i="1"/>
  <c r="CN231" i="1" s="1"/>
  <c r="BM231" i="1"/>
  <c r="BL231" i="1"/>
  <c r="BS231" i="1"/>
  <c r="BZ231" i="1" s="1"/>
  <c r="G231" i="3" s="1"/>
  <c r="BP231" i="1"/>
  <c r="BJ231" i="1"/>
  <c r="BR231" i="1"/>
  <c r="BY231" i="1" s="1"/>
  <c r="BN168" i="1"/>
  <c r="BM168" i="1"/>
  <c r="BK168" i="1"/>
  <c r="CI168" i="1"/>
  <c r="CP168" i="1" s="1"/>
  <c r="CH168" i="1"/>
  <c r="CO168" i="1" s="1"/>
  <c r="CE168" i="1"/>
  <c r="CL168" i="1" s="1"/>
  <c r="BS168" i="1"/>
  <c r="BZ168" i="1" s="1"/>
  <c r="BP168" i="1"/>
  <c r="BW168" i="1" s="1"/>
  <c r="D168" i="3" s="1"/>
  <c r="BT168" i="1"/>
  <c r="CG168" i="1"/>
  <c r="CN168" i="1" s="1"/>
  <c r="CD168" i="1"/>
  <c r="CK168" i="1" s="1"/>
  <c r="BQ168" i="1"/>
  <c r="BI168" i="1"/>
  <c r="BU168" i="1"/>
  <c r="BL168" i="1"/>
  <c r="BJ168" i="1"/>
  <c r="CF168" i="1"/>
  <c r="CM168" i="1" s="1"/>
  <c r="BR168" i="1"/>
  <c r="E289" i="6"/>
  <c r="J289" i="6" s="1"/>
  <c r="P289" i="6"/>
  <c r="F289" i="6"/>
  <c r="D289" i="6"/>
  <c r="I289" i="6"/>
  <c r="G289" i="6"/>
  <c r="H289" i="6"/>
  <c r="H289" i="7"/>
  <c r="M204" i="3"/>
  <c r="BM204" i="1"/>
  <c r="CE204" i="1"/>
  <c r="CL204" i="1" s="1"/>
  <c r="CH204" i="1"/>
  <c r="CO204" i="1" s="1"/>
  <c r="CG204" i="1"/>
  <c r="CN204" i="1" s="1"/>
  <c r="CF204" i="1"/>
  <c r="CI204" i="1"/>
  <c r="BT204" i="1"/>
  <c r="BS204" i="1"/>
  <c r="BZ204" i="1" s="1"/>
  <c r="BQ204" i="1"/>
  <c r="BX204" i="1" s="1"/>
  <c r="BK204" i="1"/>
  <c r="BP204" i="1"/>
  <c r="BW204" i="1" s="1"/>
  <c r="D204" i="3" s="1"/>
  <c r="BJ204" i="1"/>
  <c r="BN204" i="1"/>
  <c r="BR204" i="1"/>
  <c r="BU204" i="1"/>
  <c r="BI204" i="1"/>
  <c r="BL204" i="1"/>
  <c r="CD204" i="1"/>
  <c r="BQ85" i="1"/>
  <c r="BK85" i="1"/>
  <c r="BJ85" i="1"/>
  <c r="BS85" i="1"/>
  <c r="BZ85" i="1" s="1"/>
  <c r="CE85" i="1"/>
  <c r="CL85" i="1" s="1"/>
  <c r="CG85" i="1"/>
  <c r="CN85" i="1" s="1"/>
  <c r="CI85" i="1"/>
  <c r="CP85" i="1" s="1"/>
  <c r="CD85" i="1"/>
  <c r="CK85" i="1" s="1"/>
  <c r="BP85" i="1"/>
  <c r="CH85" i="1"/>
  <c r="CO85" i="1" s="1"/>
  <c r="BR85" i="1"/>
  <c r="BU85" i="1"/>
  <c r="BL85" i="1"/>
  <c r="BN85" i="1"/>
  <c r="BM85" i="1"/>
  <c r="CF85" i="1"/>
  <c r="CM85" i="1" s="1"/>
  <c r="BT85" i="1"/>
  <c r="BI85" i="1"/>
  <c r="R262" i="3"/>
  <c r="O262" i="3"/>
  <c r="P262" i="3"/>
  <c r="M262" i="3"/>
  <c r="N262" i="3"/>
  <c r="I19" i="7"/>
  <c r="D156" i="7"/>
  <c r="G156" i="7"/>
  <c r="F156" i="7"/>
  <c r="I245" i="4"/>
  <c r="P245" i="4"/>
  <c r="G245" i="4"/>
  <c r="D245" i="4"/>
  <c r="N7" i="3"/>
  <c r="M7" i="3"/>
  <c r="BS7" i="1"/>
  <c r="BZ7" i="1" s="1"/>
  <c r="BQ7" i="1"/>
  <c r="CD7" i="1"/>
  <c r="CK7" i="1" s="1"/>
  <c r="BK7" i="1"/>
  <c r="CF7" i="1"/>
  <c r="CM7" i="1" s="1"/>
  <c r="BN7" i="1"/>
  <c r="BI7" i="1"/>
  <c r="CE7" i="1"/>
  <c r="CL7" i="1" s="1"/>
  <c r="CG7" i="1"/>
  <c r="CN7" i="1" s="1"/>
  <c r="CH7" i="1"/>
  <c r="CO7" i="1" s="1"/>
  <c r="BR7" i="1"/>
  <c r="BY7" i="1" s="1"/>
  <c r="BT7" i="1"/>
  <c r="BM7" i="1"/>
  <c r="BL7" i="1"/>
  <c r="CI7" i="1"/>
  <c r="BU7" i="1"/>
  <c r="BP7" i="1"/>
  <c r="BW7" i="1" s="1"/>
  <c r="D7" i="3" s="1"/>
  <c r="BJ7" i="1"/>
  <c r="P278" i="3"/>
  <c r="O278" i="3"/>
  <c r="BP51" i="1"/>
  <c r="BR51" i="1"/>
  <c r="BY51" i="1" s="1"/>
  <c r="BI51" i="1"/>
  <c r="CH51" i="1"/>
  <c r="CO51" i="1" s="1"/>
  <c r="BK51" i="1"/>
  <c r="CD51" i="1"/>
  <c r="CK51" i="1" s="1"/>
  <c r="BS51" i="1"/>
  <c r="BZ51" i="1" s="1"/>
  <c r="G51" i="3" s="1"/>
  <c r="CF51" i="1"/>
  <c r="CT51" i="1" s="1"/>
  <c r="DA51" i="1" s="1"/>
  <c r="CE51" i="1"/>
  <c r="CL51" i="1" s="1"/>
  <c r="BL51" i="1"/>
  <c r="BM51" i="1"/>
  <c r="BJ51" i="1"/>
  <c r="BT51" i="1"/>
  <c r="BN51" i="1"/>
  <c r="BQ51" i="1"/>
  <c r="DN51" i="1" s="1"/>
  <c r="CI51" i="1"/>
  <c r="CP51" i="1" s="1"/>
  <c r="BU51" i="1"/>
  <c r="CB51" i="1" s="1"/>
  <c r="I51" i="3" s="1"/>
  <c r="CG51" i="1"/>
  <c r="I272" i="4"/>
  <c r="G272" i="6"/>
  <c r="Q189" i="3"/>
  <c r="E292" i="4"/>
  <c r="G292" i="4"/>
  <c r="I292" i="4"/>
  <c r="O144" i="3"/>
  <c r="M144" i="3"/>
  <c r="Q173" i="3"/>
  <c r="O173" i="3"/>
  <c r="P173" i="3"/>
  <c r="R173" i="3"/>
  <c r="BL173" i="1"/>
  <c r="CE173" i="1"/>
  <c r="BP173" i="1"/>
  <c r="R173" i="6"/>
  <c r="T173" i="6" s="1"/>
  <c r="CV173" i="1"/>
  <c r="CR173" i="1"/>
  <c r="DF173" i="1" s="1"/>
  <c r="DM173" i="1"/>
  <c r="M173" i="6" s="1"/>
  <c r="BT173" i="1"/>
  <c r="BR173" i="1"/>
  <c r="BY173" i="1" s="1"/>
  <c r="F173" i="3" s="1"/>
  <c r="CW173" i="1"/>
  <c r="DX173" i="1" s="1"/>
  <c r="BU173" i="1"/>
  <c r="BM173" i="1"/>
  <c r="DC173" i="1"/>
  <c r="CS173" i="1"/>
  <c r="N173" i="4" s="1"/>
  <c r="BS173" i="1"/>
  <c r="CL173" i="1"/>
  <c r="CA173" i="1"/>
  <c r="H173" i="3" s="1"/>
  <c r="DQ173" i="1"/>
  <c r="Q173" i="6" s="1"/>
  <c r="DP173" i="1"/>
  <c r="P173" i="6" s="1"/>
  <c r="BJ173" i="1"/>
  <c r="CH173" i="1"/>
  <c r="CO173" i="1"/>
  <c r="CB173" i="1"/>
  <c r="I173" i="3" s="1"/>
  <c r="CG173" i="1"/>
  <c r="CN173" i="1" s="1"/>
  <c r="CF173" i="1"/>
  <c r="CT173" i="1" s="1"/>
  <c r="CY173" i="1"/>
  <c r="BW173" i="1"/>
  <c r="CM173" i="1"/>
  <c r="DT173" i="1"/>
  <c r="BI173" i="1"/>
  <c r="CD173" i="1"/>
  <c r="CK173" i="1" s="1"/>
  <c r="BK173" i="1"/>
  <c r="BZ173" i="1"/>
  <c r="G173" i="3" s="1"/>
  <c r="BN173" i="1"/>
  <c r="CI173" i="1"/>
  <c r="CP173" i="1" s="1"/>
  <c r="DN173" i="1"/>
  <c r="N173" i="6" s="1"/>
  <c r="BX173" i="1"/>
  <c r="BQ173" i="1"/>
  <c r="F228" i="7"/>
  <c r="G25" i="6"/>
  <c r="BS25" i="1"/>
  <c r="BZ25" i="1" s="1"/>
  <c r="BU25" i="1"/>
  <c r="CB25" i="1" s="1"/>
  <c r="BQ25" i="1"/>
  <c r="BX25" i="1" s="1"/>
  <c r="E25" i="3" s="1"/>
  <c r="CD25" i="1"/>
  <c r="BI25" i="1"/>
  <c r="CI25" i="1"/>
  <c r="CP25" i="1" s="1"/>
  <c r="BL25" i="1"/>
  <c r="BP25" i="1"/>
  <c r="BW25" i="1" s="1"/>
  <c r="CG25" i="1"/>
  <c r="CU25" i="1" s="1"/>
  <c r="BR25" i="1"/>
  <c r="BY25" i="1" s="1"/>
  <c r="BK25" i="1"/>
  <c r="CF25" i="1"/>
  <c r="CM25" i="1" s="1"/>
  <c r="BT25" i="1"/>
  <c r="CA25" i="1" s="1"/>
  <c r="CE25" i="1"/>
  <c r="CL25" i="1" s="1"/>
  <c r="BN25" i="1"/>
  <c r="CH25" i="1"/>
  <c r="BJ25" i="1"/>
  <c r="BM25" i="1"/>
  <c r="G353" i="6"/>
  <c r="D353" i="6"/>
  <c r="I353" i="6"/>
  <c r="H353" i="6"/>
  <c r="O158" i="3"/>
  <c r="M158" i="3"/>
  <c r="N335" i="3"/>
  <c r="BR335" i="1"/>
  <c r="BY335" i="1" s="1"/>
  <c r="BM335" i="1"/>
  <c r="BK335" i="1"/>
  <c r="BS335" i="1"/>
  <c r="BZ335" i="1" s="1"/>
  <c r="CG335" i="1"/>
  <c r="CN335" i="1" s="1"/>
  <c r="CI335" i="1"/>
  <c r="BP335" i="1"/>
  <c r="BW335" i="1" s="1"/>
  <c r="CH335" i="1"/>
  <c r="CO335" i="1" s="1"/>
  <c r="BN335" i="1"/>
  <c r="BU335" i="1"/>
  <c r="CD335" i="1"/>
  <c r="CK335" i="1" s="1"/>
  <c r="BI335" i="1"/>
  <c r="BQ335" i="1"/>
  <c r="BX335" i="1" s="1"/>
  <c r="BT335" i="1"/>
  <c r="CA335" i="1" s="1"/>
  <c r="BJ335" i="1"/>
  <c r="CE335" i="1"/>
  <c r="CL335" i="1" s="1"/>
  <c r="BL335" i="1"/>
  <c r="CF335" i="1"/>
  <c r="CM335" i="1" s="1"/>
  <c r="M192" i="3"/>
  <c r="O190" i="3"/>
  <c r="O42" i="3"/>
  <c r="P42" i="3"/>
  <c r="N42" i="3"/>
  <c r="M42" i="3"/>
  <c r="G207" i="4"/>
  <c r="H207" i="4"/>
  <c r="F207" i="4"/>
  <c r="I207" i="4"/>
  <c r="D207" i="4"/>
  <c r="H207" i="6"/>
  <c r="G67" i="7"/>
  <c r="D67" i="7"/>
  <c r="F67" i="7"/>
  <c r="E67" i="7"/>
  <c r="N208" i="3"/>
  <c r="P208" i="3"/>
  <c r="H208" i="3"/>
  <c r="M208" i="3"/>
  <c r="R208" i="3"/>
  <c r="Q208" i="3"/>
  <c r="F208" i="3"/>
  <c r="O208" i="3"/>
  <c r="BU192" i="1"/>
  <c r="BQ192" i="1"/>
  <c r="BX192" i="1" s="1"/>
  <c r="E192" i="3" s="1"/>
  <c r="BP192" i="1"/>
  <c r="BW192" i="1" s="1"/>
  <c r="D192" i="3" s="1"/>
  <c r="CF192" i="1"/>
  <c r="CM192" i="1" s="1"/>
  <c r="BM192" i="1"/>
  <c r="CH192" i="1"/>
  <c r="BK192" i="1"/>
  <c r="BI192" i="1"/>
  <c r="BL192" i="1"/>
  <c r="BN192" i="1"/>
  <c r="CE192" i="1"/>
  <c r="CG192" i="1"/>
  <c r="CI192" i="1"/>
  <c r="CP192" i="1" s="1"/>
  <c r="BS192" i="1"/>
  <c r="BR192" i="1"/>
  <c r="BY192" i="1" s="1"/>
  <c r="BT192" i="1"/>
  <c r="CD192" i="1"/>
  <c r="BJ192" i="1"/>
  <c r="M351" i="3"/>
  <c r="G208" i="7"/>
  <c r="BQ350" i="1"/>
  <c r="BT350" i="1"/>
  <c r="CA350" i="1" s="1"/>
  <c r="CD350" i="1"/>
  <c r="CK350" i="1" s="1"/>
  <c r="CI350" i="1"/>
  <c r="CP350" i="1" s="1"/>
  <c r="BJ350" i="1"/>
  <c r="CF350" i="1"/>
  <c r="CM350" i="1" s="1"/>
  <c r="BU350" i="1"/>
  <c r="BN350" i="1"/>
  <c r="BX350" i="1"/>
  <c r="BI350" i="1"/>
  <c r="BP350" i="1"/>
  <c r="BK350" i="1"/>
  <c r="BM350" i="1"/>
  <c r="BS350" i="1"/>
  <c r="BZ350" i="1" s="1"/>
  <c r="CG350" i="1"/>
  <c r="BL350" i="1"/>
  <c r="CH350" i="1"/>
  <c r="BR350" i="1"/>
  <c r="BY350" i="1" s="1"/>
  <c r="CE350" i="1"/>
  <c r="N327" i="3"/>
  <c r="O327" i="3"/>
  <c r="M327" i="3"/>
  <c r="E327" i="3"/>
  <c r="P327" i="3"/>
  <c r="Q327" i="3"/>
  <c r="G327" i="3"/>
  <c r="N263" i="3"/>
  <c r="S263" i="3" s="1"/>
  <c r="T263" i="3" s="1"/>
  <c r="O136" i="3"/>
  <c r="BS115" i="1"/>
  <c r="BM115" i="1"/>
  <c r="BQ115" i="1"/>
  <c r="BX115" i="1" s="1"/>
  <c r="BK115" i="1"/>
  <c r="CE115" i="1"/>
  <c r="CL115" i="1" s="1"/>
  <c r="BP115" i="1"/>
  <c r="BW115" i="1" s="1"/>
  <c r="BU115" i="1"/>
  <c r="CB115" i="1" s="1"/>
  <c r="CI115" i="1"/>
  <c r="BT115" i="1"/>
  <c r="CA115" i="1" s="1"/>
  <c r="BR115" i="1"/>
  <c r="BY115" i="1" s="1"/>
  <c r="BI115" i="1"/>
  <c r="CG115" i="1"/>
  <c r="BJ115" i="1"/>
  <c r="BL115" i="1"/>
  <c r="BN115" i="1"/>
  <c r="CF115" i="1"/>
  <c r="CM115" i="1" s="1"/>
  <c r="CD115" i="1"/>
  <c r="CK115" i="1" s="1"/>
  <c r="CH115" i="1"/>
  <c r="CO115" i="1" s="1"/>
  <c r="BQ301" i="1"/>
  <c r="BI301" i="1"/>
  <c r="BS301" i="1"/>
  <c r="CF301" i="1"/>
  <c r="CM301" i="1" s="1"/>
  <c r="BT301" i="1"/>
  <c r="CA301" i="1" s="1"/>
  <c r="BP301" i="1"/>
  <c r="BW301" i="1" s="1"/>
  <c r="CD301" i="1"/>
  <c r="BL301" i="1"/>
  <c r="BU301" i="1"/>
  <c r="CH301" i="1"/>
  <c r="CO301" i="1" s="1"/>
  <c r="BN301" i="1"/>
  <c r="CI301" i="1"/>
  <c r="BJ301" i="1"/>
  <c r="CE301" i="1"/>
  <c r="CL301" i="1" s="1"/>
  <c r="BM301" i="1"/>
  <c r="CG301" i="1"/>
  <c r="CN301" i="1" s="1"/>
  <c r="BR301" i="1"/>
  <c r="BK301" i="1"/>
  <c r="BP34" i="1"/>
  <c r="BW34" i="1" s="1"/>
  <c r="BT34" i="1"/>
  <c r="CA34" i="1" s="1"/>
  <c r="H34" i="3" s="1"/>
  <c r="BS34" i="1"/>
  <c r="BQ34" i="1"/>
  <c r="DM34" i="1" s="1"/>
  <c r="BM34" i="1"/>
  <c r="CG34" i="1"/>
  <c r="CN34" i="1" s="1"/>
  <c r="BI34" i="1"/>
  <c r="BN34" i="1"/>
  <c r="CI34" i="1"/>
  <c r="BR34" i="1"/>
  <c r="BY34" i="1" s="1"/>
  <c r="F34" i="3" s="1"/>
  <c r="CF34" i="1"/>
  <c r="CM34" i="1" s="1"/>
  <c r="BL34" i="1"/>
  <c r="CH34" i="1"/>
  <c r="CO34" i="1" s="1"/>
  <c r="CE34" i="1"/>
  <c r="CL34" i="1" s="1"/>
  <c r="BJ34" i="1"/>
  <c r="CD34" i="1"/>
  <c r="BU34" i="1"/>
  <c r="BK34" i="1"/>
  <c r="N288" i="3"/>
  <c r="M288" i="3"/>
  <c r="N117" i="3"/>
  <c r="M117" i="3"/>
  <c r="BR290" i="1"/>
  <c r="BY290" i="1" s="1"/>
  <c r="BJ290" i="1"/>
  <c r="BS290" i="1"/>
  <c r="BP290" i="1"/>
  <c r="BW290" i="1" s="1"/>
  <c r="D290" i="3" s="1"/>
  <c r="BM290" i="1"/>
  <c r="BI290" i="1"/>
  <c r="CE290" i="1"/>
  <c r="CL290" i="1" s="1"/>
  <c r="BT290" i="1"/>
  <c r="CG290" i="1"/>
  <c r="CN290" i="1" s="1"/>
  <c r="BN290" i="1"/>
  <c r="BL290" i="1"/>
  <c r="CF290" i="1"/>
  <c r="CM290" i="1" s="1"/>
  <c r="BQ290" i="1"/>
  <c r="BU290" i="1"/>
  <c r="CI290" i="1"/>
  <c r="CP290" i="1" s="1"/>
  <c r="CD290" i="1"/>
  <c r="BK290" i="1"/>
  <c r="CH290" i="1"/>
  <c r="BI326" i="1"/>
  <c r="BS326" i="1"/>
  <c r="BR326" i="1"/>
  <c r="BY326" i="1" s="1"/>
  <c r="F326" i="3" s="1"/>
  <c r="BT326" i="1"/>
  <c r="CA326" i="1" s="1"/>
  <c r="BN326" i="1"/>
  <c r="CG326" i="1"/>
  <c r="BU326" i="1"/>
  <c r="BJ326" i="1"/>
  <c r="BP326" i="1"/>
  <c r="CD326" i="1"/>
  <c r="BL326" i="1"/>
  <c r="CH326" i="1"/>
  <c r="CO326" i="1" s="1"/>
  <c r="BK326" i="1"/>
  <c r="CN326" i="1"/>
  <c r="CI326" i="1"/>
  <c r="CP326" i="1" s="1"/>
  <c r="BM326" i="1"/>
  <c r="CE326" i="1"/>
  <c r="CL326" i="1" s="1"/>
  <c r="BQ326" i="1"/>
  <c r="CF326" i="1"/>
  <c r="CM326" i="1" s="1"/>
  <c r="F245" i="7"/>
  <c r="I245" i="7"/>
  <c r="CG278" i="1"/>
  <c r="CN278" i="1" s="1"/>
  <c r="BT278" i="1"/>
  <c r="CA278" i="1" s="1"/>
  <c r="CF278" i="1"/>
  <c r="CM278" i="1" s="1"/>
  <c r="BM278" i="1"/>
  <c r="BU278" i="1"/>
  <c r="BP278" i="1"/>
  <c r="BW278" i="1" s="1"/>
  <c r="BI278" i="1"/>
  <c r="CI278" i="1"/>
  <c r="CP278" i="1" s="1"/>
  <c r="CH278" i="1"/>
  <c r="CD278" i="1"/>
  <c r="CE278" i="1"/>
  <c r="CL278" i="1" s="1"/>
  <c r="BQ278" i="1"/>
  <c r="BX278" i="1" s="1"/>
  <c r="BS278" i="1"/>
  <c r="BR278" i="1"/>
  <c r="BJ278" i="1"/>
  <c r="BN278" i="1"/>
  <c r="BK278" i="1"/>
  <c r="BL278" i="1"/>
  <c r="P352" i="3"/>
  <c r="N352" i="3"/>
  <c r="Q352" i="3"/>
  <c r="R352" i="3"/>
  <c r="S352" i="3"/>
  <c r="T352" i="3" s="1"/>
  <c r="O352" i="3"/>
  <c r="M352" i="3"/>
  <c r="D352" i="7"/>
  <c r="J352" i="7" s="1"/>
  <c r="H352" i="7"/>
  <c r="F352" i="7"/>
  <c r="G352" i="7"/>
  <c r="E352" i="7"/>
  <c r="I352" i="7"/>
  <c r="K352" i="7" s="1"/>
  <c r="Q176" i="3"/>
  <c r="O176" i="3"/>
  <c r="BT155" i="1"/>
  <c r="BK155" i="1"/>
  <c r="BQ155" i="1"/>
  <c r="BX155" i="1" s="1"/>
  <c r="CG155" i="1"/>
  <c r="CN155" i="1" s="1"/>
  <c r="BN155" i="1"/>
  <c r="CH155" i="1"/>
  <c r="CO155" i="1" s="1"/>
  <c r="CD155" i="1"/>
  <c r="BR155" i="1"/>
  <c r="BY155" i="1" s="1"/>
  <c r="BJ155" i="1"/>
  <c r="BS155" i="1"/>
  <c r="BZ155" i="1" s="1"/>
  <c r="G155" i="3" s="1"/>
  <c r="BU155" i="1"/>
  <c r="BI155" i="1"/>
  <c r="CI155" i="1"/>
  <c r="CP155" i="1" s="1"/>
  <c r="CF155" i="1"/>
  <c r="BL155" i="1"/>
  <c r="BP155" i="1"/>
  <c r="BW155" i="1" s="1"/>
  <c r="D155" i="3" s="1"/>
  <c r="BM155" i="1"/>
  <c r="CE155" i="1"/>
  <c r="F33" i="4"/>
  <c r="H33" i="4"/>
  <c r="O33" i="4"/>
  <c r="I33" i="4"/>
  <c r="D33" i="4"/>
  <c r="I33" i="7"/>
  <c r="CI187" i="1"/>
  <c r="CP187" i="1" s="1"/>
  <c r="CE187" i="1"/>
  <c r="CL187" i="1" s="1"/>
  <c r="BU187" i="1"/>
  <c r="BS187" i="1"/>
  <c r="BZ187" i="1" s="1"/>
  <c r="G187" i="3" s="1"/>
  <c r="CD187" i="1"/>
  <c r="CK187" i="1" s="1"/>
  <c r="BK187" i="1"/>
  <c r="BR187" i="1"/>
  <c r="BI187" i="1"/>
  <c r="BT187" i="1"/>
  <c r="CA187" i="1" s="1"/>
  <c r="CF187" i="1"/>
  <c r="CM187" i="1" s="1"/>
  <c r="BL187" i="1"/>
  <c r="BP187" i="1"/>
  <c r="BW187" i="1" s="1"/>
  <c r="D187" i="3" s="1"/>
  <c r="CG187" i="1"/>
  <c r="CH187" i="1"/>
  <c r="CO187" i="1" s="1"/>
  <c r="BN187" i="1"/>
  <c r="BJ187" i="1"/>
  <c r="BM187" i="1"/>
  <c r="BQ187" i="1"/>
  <c r="BX187" i="1" s="1"/>
  <c r="E187" i="3" s="1"/>
  <c r="BT71" i="1"/>
  <c r="CA71" i="1" s="1"/>
  <c r="CG71" i="1"/>
  <c r="CN71" i="1" s="1"/>
  <c r="BK71" i="1"/>
  <c r="BQ71" i="1"/>
  <c r="BU71" i="1"/>
  <c r="BI71" i="1"/>
  <c r="BL71" i="1"/>
  <c r="BJ71" i="1"/>
  <c r="BR71" i="1"/>
  <c r="CE71" i="1"/>
  <c r="CL71" i="1" s="1"/>
  <c r="BN71" i="1"/>
  <c r="BS71" i="1"/>
  <c r="BM71" i="1"/>
  <c r="CD71" i="1"/>
  <c r="CK71" i="1" s="1"/>
  <c r="CI71" i="1"/>
  <c r="CP71" i="1" s="1"/>
  <c r="BP71" i="1"/>
  <c r="BW71" i="1" s="1"/>
  <c r="CF71" i="1"/>
  <c r="CM71" i="1" s="1"/>
  <c r="CH71" i="1"/>
  <c r="CO71" i="1" s="1"/>
  <c r="P210" i="3"/>
  <c r="Q173" i="4"/>
  <c r="H173" i="4"/>
  <c r="D173" i="4"/>
  <c r="E173" i="4"/>
  <c r="G173" i="4"/>
  <c r="H234" i="4"/>
  <c r="I234" i="4"/>
  <c r="G234" i="4"/>
  <c r="O197" i="3"/>
  <c r="H276" i="6"/>
  <c r="H324" i="4"/>
  <c r="BK261" i="1"/>
  <c r="CE261" i="1"/>
  <c r="CL261" i="1" s="1"/>
  <c r="BJ261" i="1"/>
  <c r="BR261" i="1"/>
  <c r="BY261" i="1" s="1"/>
  <c r="BM261" i="1"/>
  <c r="BN261" i="1"/>
  <c r="CG261" i="1"/>
  <c r="CN261" i="1" s="1"/>
  <c r="CF261" i="1"/>
  <c r="CM261" i="1" s="1"/>
  <c r="BI261" i="1"/>
  <c r="CD261" i="1"/>
  <c r="CK261" i="1" s="1"/>
  <c r="BU261" i="1"/>
  <c r="BP261" i="1"/>
  <c r="BW261" i="1" s="1"/>
  <c r="BT261" i="1"/>
  <c r="CA261" i="1" s="1"/>
  <c r="CH261" i="1"/>
  <c r="BQ261" i="1"/>
  <c r="BX261" i="1" s="1"/>
  <c r="BS261" i="1"/>
  <c r="BL261" i="1"/>
  <c r="CI261" i="1"/>
  <c r="CP261" i="1" s="1"/>
  <c r="G283" i="4"/>
  <c r="F283" i="4"/>
  <c r="M341" i="3"/>
  <c r="O21" i="3"/>
  <c r="P21" i="3"/>
  <c r="M21" i="3"/>
  <c r="BQ244" i="1"/>
  <c r="CH244" i="1"/>
  <c r="CO244" i="1" s="1"/>
  <c r="BL244" i="1"/>
  <c r="BU244" i="1"/>
  <c r="CB244" i="1" s="1"/>
  <c r="CF244" i="1"/>
  <c r="CM244" i="1" s="1"/>
  <c r="BK244" i="1"/>
  <c r="BN244" i="1"/>
  <c r="CD244" i="1"/>
  <c r="BJ244" i="1"/>
  <c r="CG244" i="1"/>
  <c r="BP244" i="1"/>
  <c r="BW244" i="1" s="1"/>
  <c r="BR244" i="1"/>
  <c r="CT244" i="1" s="1"/>
  <c r="CI244" i="1"/>
  <c r="CP244" i="1" s="1"/>
  <c r="BS244" i="1"/>
  <c r="BZ244" i="1" s="1"/>
  <c r="BT244" i="1"/>
  <c r="CA244" i="1" s="1"/>
  <c r="BI244" i="1"/>
  <c r="BM244" i="1"/>
  <c r="CE244" i="1"/>
  <c r="BK170" i="1"/>
  <c r="BJ170" i="1"/>
  <c r="CA170" i="1"/>
  <c r="BM170" i="1"/>
  <c r="BN170" i="1"/>
  <c r="DP170" i="1"/>
  <c r="CT170" i="1"/>
  <c r="DA170" i="1" s="1"/>
  <c r="BR170" i="1"/>
  <c r="CP170" i="1"/>
  <c r="BS170" i="1"/>
  <c r="DO170" i="1" s="1"/>
  <c r="CW170" i="1"/>
  <c r="CG170" i="1"/>
  <c r="CU170" i="1" s="1"/>
  <c r="CF170" i="1"/>
  <c r="CN170" i="1"/>
  <c r="BT170" i="1"/>
  <c r="BW170" i="1"/>
  <c r="BP170" i="1"/>
  <c r="BY170" i="1"/>
  <c r="CD170" i="1"/>
  <c r="CR170" i="1" s="1"/>
  <c r="DN170" i="1"/>
  <c r="CI170" i="1"/>
  <c r="BU170" i="1"/>
  <c r="DQ170" i="1" s="1"/>
  <c r="DH170" i="1"/>
  <c r="BI170" i="1"/>
  <c r="CK170" i="1"/>
  <c r="CV170" i="1"/>
  <c r="BL170" i="1"/>
  <c r="BQ170" i="1"/>
  <c r="DM170" i="1" s="1"/>
  <c r="CH170" i="1"/>
  <c r="CO170" i="1" s="1"/>
  <c r="CE170" i="1"/>
  <c r="CL170" i="1" s="1"/>
  <c r="BZ170" i="1"/>
  <c r="CM170" i="1"/>
  <c r="CE159" i="1"/>
  <c r="CL159" i="1" s="1"/>
  <c r="CG159" i="1"/>
  <c r="CN159" i="1" s="1"/>
  <c r="BT159" i="1"/>
  <c r="CA159" i="1" s="1"/>
  <c r="CF159" i="1"/>
  <c r="CM159" i="1" s="1"/>
  <c r="BU159" i="1"/>
  <c r="CD159" i="1"/>
  <c r="CK159" i="1" s="1"/>
  <c r="BP159" i="1"/>
  <c r="BI159" i="1"/>
  <c r="CH159" i="1"/>
  <c r="CO159" i="1" s="1"/>
  <c r="BK159" i="1"/>
  <c r="BN159" i="1"/>
  <c r="BL159" i="1"/>
  <c r="BJ159" i="1"/>
  <c r="CI159" i="1"/>
  <c r="BS159" i="1"/>
  <c r="BZ159" i="1" s="1"/>
  <c r="BR159" i="1"/>
  <c r="BM159" i="1"/>
  <c r="BQ159" i="1"/>
  <c r="I283" i="4"/>
  <c r="E283" i="4"/>
  <c r="N113" i="3"/>
  <c r="O113" i="3"/>
  <c r="M113" i="3"/>
  <c r="Q113" i="3"/>
  <c r="P106" i="3"/>
  <c r="N106" i="3"/>
  <c r="Q106" i="3"/>
  <c r="H76" i="8"/>
  <c r="H258" i="6"/>
  <c r="F258" i="6"/>
  <c r="E258" i="6"/>
  <c r="D258" i="6"/>
  <c r="J258" i="6" s="1"/>
  <c r="G258" i="6"/>
  <c r="CW333" i="1"/>
  <c r="BK333" i="1"/>
  <c r="CY333" i="1"/>
  <c r="BP333" i="1"/>
  <c r="CR333" i="1"/>
  <c r="BQ333" i="1"/>
  <c r="CN333" i="1"/>
  <c r="DH333" i="1"/>
  <c r="BM333" i="1"/>
  <c r="DM333" i="1"/>
  <c r="CM333" i="1"/>
  <c r="BY333" i="1"/>
  <c r="CG333" i="1"/>
  <c r="DP333" i="1"/>
  <c r="DF333" i="1"/>
  <c r="CU333" i="1"/>
  <c r="CO333" i="1"/>
  <c r="CI333" i="1"/>
  <c r="DW333" i="1"/>
  <c r="DX333" i="1"/>
  <c r="BJ333" i="1"/>
  <c r="CT333" i="1"/>
  <c r="DT333" i="1"/>
  <c r="BR333" i="1"/>
  <c r="BT333" i="1"/>
  <c r="DV333" i="1"/>
  <c r="BN333" i="1"/>
  <c r="BX333" i="1"/>
  <c r="CE333" i="1"/>
  <c r="DI333" i="1"/>
  <c r="CL333" i="1"/>
  <c r="DN333" i="1"/>
  <c r="CZ333" i="1"/>
  <c r="CK333" i="1"/>
  <c r="DD333" i="1"/>
  <c r="CV333" i="1"/>
  <c r="DA333" i="1"/>
  <c r="BS333" i="1"/>
  <c r="DO333" i="1"/>
  <c r="CP333" i="1"/>
  <c r="BZ333" i="1"/>
  <c r="DC333" i="1"/>
  <c r="BW333" i="1"/>
  <c r="DG333" i="1"/>
  <c r="BL333" i="1"/>
  <c r="CH333" i="1"/>
  <c r="CF333" i="1"/>
  <c r="DB333" i="1"/>
  <c r="CS333" i="1"/>
  <c r="CD333" i="1"/>
  <c r="DQ333" i="1"/>
  <c r="CB333" i="1"/>
  <c r="CA333" i="1"/>
  <c r="BU333" i="1"/>
  <c r="BI333" i="1"/>
  <c r="DK333" i="1"/>
  <c r="DU333" i="1"/>
  <c r="DJ333" i="1"/>
  <c r="BM203" i="1"/>
  <c r="BQ203" i="1"/>
  <c r="BI203" i="1"/>
  <c r="BU203" i="1"/>
  <c r="CG203" i="1"/>
  <c r="CN203" i="1" s="1"/>
  <c r="CE203" i="1"/>
  <c r="CI203" i="1"/>
  <c r="BK203" i="1"/>
  <c r="BL203" i="1"/>
  <c r="CH203" i="1"/>
  <c r="CO203" i="1" s="1"/>
  <c r="CD203" i="1"/>
  <c r="BP203" i="1"/>
  <c r="BW203" i="1" s="1"/>
  <c r="BS203" i="1"/>
  <c r="BZ203" i="1" s="1"/>
  <c r="BN203" i="1"/>
  <c r="BJ203" i="1"/>
  <c r="BR203" i="1"/>
  <c r="BY203" i="1" s="1"/>
  <c r="CF203" i="1"/>
  <c r="CM203" i="1" s="1"/>
  <c r="BT203" i="1"/>
  <c r="M74" i="3"/>
  <c r="N74" i="3"/>
  <c r="M199" i="3"/>
  <c r="O199" i="3"/>
  <c r="BK105" i="1"/>
  <c r="BP105" i="1"/>
  <c r="BI105" i="1"/>
  <c r="CE105" i="1"/>
  <c r="CL105" i="1" s="1"/>
  <c r="BJ105" i="1"/>
  <c r="BU105" i="1"/>
  <c r="CG105" i="1"/>
  <c r="CN105" i="1" s="1"/>
  <c r="BM105" i="1"/>
  <c r="BQ105" i="1"/>
  <c r="BX105" i="1" s="1"/>
  <c r="BN105" i="1"/>
  <c r="CI105" i="1"/>
  <c r="CH105" i="1"/>
  <c r="CO105" i="1" s="1"/>
  <c r="BR105" i="1"/>
  <c r="BY105" i="1" s="1"/>
  <c r="BT105" i="1"/>
  <c r="CA105" i="1" s="1"/>
  <c r="BL105" i="1"/>
  <c r="BS105" i="1"/>
  <c r="BZ105" i="1" s="1"/>
  <c r="CD105" i="1"/>
  <c r="CK105" i="1" s="1"/>
  <c r="CF105" i="1"/>
  <c r="CM105" i="1" s="1"/>
  <c r="P336" i="3"/>
  <c r="CE181" i="1"/>
  <c r="CL181" i="1" s="1"/>
  <c r="BT181" i="1"/>
  <c r="CH181" i="1"/>
  <c r="BJ181" i="1"/>
  <c r="BM181" i="1"/>
  <c r="BU181" i="1"/>
  <c r="BP181" i="1"/>
  <c r="BW181" i="1" s="1"/>
  <c r="CI181" i="1"/>
  <c r="CP181" i="1" s="1"/>
  <c r="CF181" i="1"/>
  <c r="CA181" i="1"/>
  <c r="BQ181" i="1"/>
  <c r="BR181" i="1"/>
  <c r="BY181" i="1" s="1"/>
  <c r="BK181" i="1"/>
  <c r="BS181" i="1"/>
  <c r="BN181" i="1"/>
  <c r="CD181" i="1"/>
  <c r="CK181" i="1" s="1"/>
  <c r="BI181" i="1"/>
  <c r="BL181" i="1"/>
  <c r="CG181" i="1"/>
  <c r="CN181" i="1" s="1"/>
  <c r="BQ125" i="1"/>
  <c r="CE125" i="1"/>
  <c r="CL125" i="1" s="1"/>
  <c r="CG125" i="1"/>
  <c r="CN125" i="1" s="1"/>
  <c r="BJ125" i="1"/>
  <c r="BP125" i="1"/>
  <c r="BW125" i="1" s="1"/>
  <c r="CH125" i="1"/>
  <c r="BT125" i="1"/>
  <c r="CA125" i="1" s="1"/>
  <c r="H125" i="3" s="1"/>
  <c r="BU125" i="1"/>
  <c r="BX125" i="1"/>
  <c r="CD125" i="1"/>
  <c r="CK125" i="1" s="1"/>
  <c r="BK125" i="1"/>
  <c r="BR125" i="1"/>
  <c r="BY125" i="1" s="1"/>
  <c r="F125" i="3" s="1"/>
  <c r="BM125" i="1"/>
  <c r="BI125" i="1"/>
  <c r="CI125" i="1"/>
  <c r="BN125" i="1"/>
  <c r="BL125" i="1"/>
  <c r="BS125" i="1"/>
  <c r="CF125" i="1"/>
  <c r="E57" i="7"/>
  <c r="G57" i="7"/>
  <c r="F57" i="7"/>
  <c r="E57" i="4"/>
  <c r="H57" i="4"/>
  <c r="G57" i="4"/>
  <c r="R304" i="3"/>
  <c r="M304" i="3"/>
  <c r="O304" i="3"/>
  <c r="P304" i="3"/>
  <c r="Q304" i="3"/>
  <c r="N304" i="3"/>
  <c r="BJ304" i="1"/>
  <c r="BP304" i="1"/>
  <c r="CF304" i="1"/>
  <c r="CM304" i="1" s="1"/>
  <c r="CG304" i="1"/>
  <c r="BW304" i="1"/>
  <c r="D304" i="3" s="1"/>
  <c r="CH304" i="1"/>
  <c r="BU304" i="1"/>
  <c r="DR304" i="1" s="1"/>
  <c r="BS304" i="1"/>
  <c r="DO304" i="1" s="1"/>
  <c r="CE304" i="1"/>
  <c r="CL304" i="1" s="1"/>
  <c r="BR304" i="1"/>
  <c r="BY304" i="1" s="1"/>
  <c r="F304" i="3" s="1"/>
  <c r="CU304" i="1"/>
  <c r="DI304" i="1" s="1"/>
  <c r="BL304" i="1"/>
  <c r="BN304" i="1"/>
  <c r="CD304" i="1"/>
  <c r="CK304" i="1" s="1"/>
  <c r="BK304" i="1"/>
  <c r="CB304" i="1"/>
  <c r="I304" i="3" s="1"/>
  <c r="BI304" i="1"/>
  <c r="BT304" i="1"/>
  <c r="CA304" i="1" s="1"/>
  <c r="H304" i="3" s="1"/>
  <c r="CO304" i="1"/>
  <c r="CN304" i="1"/>
  <c r="CI304" i="1"/>
  <c r="CW304" i="1" s="1"/>
  <c r="BM304" i="1"/>
  <c r="BQ304" i="1"/>
  <c r="BX304" i="1" s="1"/>
  <c r="E304" i="3" s="1"/>
  <c r="R282" i="3"/>
  <c r="P152" i="3"/>
  <c r="M152" i="3"/>
  <c r="O260" i="3"/>
  <c r="M260" i="3"/>
  <c r="Q260" i="3"/>
  <c r="BL118" i="1"/>
  <c r="BU118" i="1"/>
  <c r="BT118" i="1"/>
  <c r="CA118" i="1" s="1"/>
  <c r="CF118" i="1"/>
  <c r="CM118" i="1" s="1"/>
  <c r="CH118" i="1"/>
  <c r="BN118" i="1"/>
  <c r="CD118" i="1"/>
  <c r="CK118" i="1" s="1"/>
  <c r="BR118" i="1"/>
  <c r="BM118" i="1"/>
  <c r="BQ118" i="1"/>
  <c r="BX118" i="1" s="1"/>
  <c r="CI118" i="1"/>
  <c r="CP118" i="1" s="1"/>
  <c r="BS118" i="1"/>
  <c r="BK118" i="1"/>
  <c r="BJ118" i="1"/>
  <c r="BI118" i="1"/>
  <c r="CG118" i="1"/>
  <c r="CN118" i="1" s="1"/>
  <c r="BP118" i="1"/>
  <c r="BW118" i="1" s="1"/>
  <c r="CE118" i="1"/>
  <c r="CS118" i="1" s="1"/>
  <c r="CD338" i="1"/>
  <c r="BJ338" i="1"/>
  <c r="BI338" i="1"/>
  <c r="BK338" i="1"/>
  <c r="CE338" i="1"/>
  <c r="CL338" i="1" s="1"/>
  <c r="CH338" i="1"/>
  <c r="CO338" i="1" s="1"/>
  <c r="BU338" i="1"/>
  <c r="BL338" i="1"/>
  <c r="BN338" i="1"/>
  <c r="BP338" i="1"/>
  <c r="BW338" i="1" s="1"/>
  <c r="BM338" i="1"/>
  <c r="CG338" i="1"/>
  <c r="CN338" i="1" s="1"/>
  <c r="CF338" i="1"/>
  <c r="CM338" i="1" s="1"/>
  <c r="BS338" i="1"/>
  <c r="BQ338" i="1"/>
  <c r="CS338" i="1" s="1"/>
  <c r="DG338" i="1" s="1"/>
  <c r="CI338" i="1"/>
  <c r="CP338" i="1" s="1"/>
  <c r="BR338" i="1"/>
  <c r="BT338" i="1"/>
  <c r="CA338" i="1" s="1"/>
  <c r="H338" i="3" s="1"/>
  <c r="O206" i="3"/>
  <c r="R206" i="3"/>
  <c r="I254" i="7"/>
  <c r="H254" i="7"/>
  <c r="P355" i="3"/>
  <c r="M355" i="3"/>
  <c r="BJ212" i="1"/>
  <c r="CD212" i="1"/>
  <c r="CK212" i="1" s="1"/>
  <c r="BM212" i="1"/>
  <c r="BL212" i="1"/>
  <c r="CH212" i="1"/>
  <c r="CO212" i="1" s="1"/>
  <c r="BN212" i="1"/>
  <c r="BR212" i="1"/>
  <c r="BY212" i="1" s="1"/>
  <c r="BT212" i="1"/>
  <c r="CA212" i="1" s="1"/>
  <c r="CE212" i="1"/>
  <c r="CL212" i="1" s="1"/>
  <c r="CG212" i="1"/>
  <c r="CN212" i="1" s="1"/>
  <c r="CF212" i="1"/>
  <c r="CM212" i="1" s="1"/>
  <c r="BQ212" i="1"/>
  <c r="BX212" i="1" s="1"/>
  <c r="CI212" i="1"/>
  <c r="CP212" i="1" s="1"/>
  <c r="BU212" i="1"/>
  <c r="BK212" i="1"/>
  <c r="BS212" i="1"/>
  <c r="BZ212" i="1" s="1"/>
  <c r="BI212" i="1"/>
  <c r="BP212" i="1"/>
  <c r="BL84" i="1"/>
  <c r="BQ84" i="1"/>
  <c r="CH84" i="1"/>
  <c r="CO84" i="1" s="1"/>
  <c r="CG84" i="1"/>
  <c r="CN84" i="1" s="1"/>
  <c r="BI84" i="1"/>
  <c r="BU84" i="1"/>
  <c r="BN84" i="1"/>
  <c r="BP84" i="1"/>
  <c r="BW84" i="1" s="1"/>
  <c r="D84" i="3" s="1"/>
  <c r="CD84" i="1"/>
  <c r="CF84" i="1"/>
  <c r="CM84" i="1" s="1"/>
  <c r="BK84" i="1"/>
  <c r="BM84" i="1"/>
  <c r="BR84" i="1"/>
  <c r="BY84" i="1" s="1"/>
  <c r="CE84" i="1"/>
  <c r="CL84" i="1" s="1"/>
  <c r="BS84" i="1"/>
  <c r="BZ84" i="1" s="1"/>
  <c r="G84" i="3" s="1"/>
  <c r="BT84" i="1"/>
  <c r="CA84" i="1" s="1"/>
  <c r="CI84" i="1"/>
  <c r="CP84" i="1" s="1"/>
  <c r="BJ84" i="1"/>
  <c r="O150" i="3"/>
  <c r="R150" i="3"/>
  <c r="Q150" i="3"/>
  <c r="F229" i="4"/>
  <c r="E229" i="4"/>
  <c r="I229" i="4"/>
  <c r="G229" i="4"/>
  <c r="D229" i="4"/>
  <c r="BS229" i="1"/>
  <c r="BP229" i="1"/>
  <c r="CH229" i="1"/>
  <c r="CV229" i="1" s="1"/>
  <c r="DM229" i="1"/>
  <c r="CM229" i="1"/>
  <c r="BJ229" i="1"/>
  <c r="BT229" i="1"/>
  <c r="CA229" i="1" s="1"/>
  <c r="BL229" i="1"/>
  <c r="BW229" i="1"/>
  <c r="BR229" i="1"/>
  <c r="DO229" i="1" s="1"/>
  <c r="BN229" i="1"/>
  <c r="DP229" i="1"/>
  <c r="CI229" i="1"/>
  <c r="CP229" i="1" s="1"/>
  <c r="BU229" i="1"/>
  <c r="CB229" i="1" s="1"/>
  <c r="CF229" i="1"/>
  <c r="BX229" i="1"/>
  <c r="BI229" i="1"/>
  <c r="DQ229" i="1"/>
  <c r="CN229" i="1"/>
  <c r="CK229" i="1"/>
  <c r="BK229" i="1"/>
  <c r="CD229" i="1"/>
  <c r="CR229" i="1" s="1"/>
  <c r="CT229" i="1"/>
  <c r="DA229" i="1" s="1"/>
  <c r="CG229" i="1"/>
  <c r="CE229" i="1"/>
  <c r="CS229" i="1" s="1"/>
  <c r="CU229" i="1"/>
  <c r="DI229" i="1" s="1"/>
  <c r="BM229" i="1"/>
  <c r="BQ229" i="1"/>
  <c r="BZ229" i="1"/>
  <c r="G14" i="4"/>
  <c r="D14" i="4"/>
  <c r="CS14" i="1"/>
  <c r="DG14" i="1" s="1"/>
  <c r="BM14" i="1"/>
  <c r="BQ14" i="1"/>
  <c r="DN14" i="1" s="1"/>
  <c r="BR14" i="1"/>
  <c r="CE14" i="1"/>
  <c r="BT14" i="1"/>
  <c r="CO14" i="1"/>
  <c r="BK14" i="1"/>
  <c r="CZ14" i="1"/>
  <c r="CA14" i="1"/>
  <c r="CL14" i="1"/>
  <c r="BP14" i="1"/>
  <c r="BW14" i="1" s="1"/>
  <c r="BN14" i="1"/>
  <c r="CG14" i="1"/>
  <c r="CU14" i="1" s="1"/>
  <c r="CH14" i="1"/>
  <c r="BL14" i="1"/>
  <c r="CR14" i="1"/>
  <c r="M14" i="4" s="1"/>
  <c r="DM14" i="1"/>
  <c r="CF14" i="1"/>
  <c r="CT14" i="1" s="1"/>
  <c r="CK14" i="1"/>
  <c r="CV14" i="1"/>
  <c r="BI14" i="1"/>
  <c r="BY14" i="1"/>
  <c r="CI14" i="1"/>
  <c r="CW14" i="1" s="1"/>
  <c r="BJ14" i="1"/>
  <c r="DT14" i="1"/>
  <c r="BX14" i="1"/>
  <c r="CD14" i="1"/>
  <c r="BU14" i="1"/>
  <c r="DQ14" i="1"/>
  <c r="BS14" i="1"/>
  <c r="DO14" i="1" s="1"/>
  <c r="Q78" i="3"/>
  <c r="N78" i="3"/>
  <c r="BR38" i="1"/>
  <c r="BT38" i="1"/>
  <c r="CG38" i="1"/>
  <c r="CN38" i="1" s="1"/>
  <c r="BN38" i="1"/>
  <c r="BU38" i="1"/>
  <c r="BQ38" i="1"/>
  <c r="BX38" i="1" s="1"/>
  <c r="BL38" i="1"/>
  <c r="CD38" i="1"/>
  <c r="CE38" i="1"/>
  <c r="CF38" i="1"/>
  <c r="CT38" i="1" s="1"/>
  <c r="BP38" i="1"/>
  <c r="BW38" i="1" s="1"/>
  <c r="BK38" i="1"/>
  <c r="BM38" i="1"/>
  <c r="BS38" i="1"/>
  <c r="BJ38" i="1"/>
  <c r="CH38" i="1"/>
  <c r="CO38" i="1" s="1"/>
  <c r="BI38" i="1"/>
  <c r="CI38" i="1"/>
  <c r="CP38" i="1" s="1"/>
  <c r="D354" i="6"/>
  <c r="E22" i="8"/>
  <c r="I22" i="8"/>
  <c r="G153" i="6"/>
  <c r="H153" i="6"/>
  <c r="F153" i="6"/>
  <c r="E153" i="6"/>
  <c r="M130" i="3"/>
  <c r="P130" i="3"/>
  <c r="BK194" i="1"/>
  <c r="BR194" i="1"/>
  <c r="BL194" i="1"/>
  <c r="CD194" i="1"/>
  <c r="BT194" i="1"/>
  <c r="CA194" i="1" s="1"/>
  <c r="CF194" i="1"/>
  <c r="CM194" i="1" s="1"/>
  <c r="BN194" i="1"/>
  <c r="CG194" i="1"/>
  <c r="CN194" i="1" s="1"/>
  <c r="BI194" i="1"/>
  <c r="BM194" i="1"/>
  <c r="BQ194" i="1"/>
  <c r="BX194" i="1" s="1"/>
  <c r="CH194" i="1"/>
  <c r="CO194" i="1" s="1"/>
  <c r="BJ194" i="1"/>
  <c r="BU194" i="1"/>
  <c r="CI194" i="1"/>
  <c r="CP194" i="1" s="1"/>
  <c r="CE194" i="1"/>
  <c r="CL194" i="1" s="1"/>
  <c r="BP194" i="1"/>
  <c r="BW194" i="1" s="1"/>
  <c r="BS194" i="1"/>
  <c r="D298" i="7"/>
  <c r="R91" i="3"/>
  <c r="N91" i="3"/>
  <c r="Q91" i="3"/>
  <c r="BN266" i="1"/>
  <c r="BS266" i="1"/>
  <c r="BZ266" i="1" s="1"/>
  <c r="BI266" i="1"/>
  <c r="CH266" i="1"/>
  <c r="CO266" i="1" s="1"/>
  <c r="BQ266" i="1"/>
  <c r="BX266" i="1" s="1"/>
  <c r="BK266" i="1"/>
  <c r="BM266" i="1"/>
  <c r="BR266" i="1"/>
  <c r="CD266" i="1"/>
  <c r="CK266" i="1" s="1"/>
  <c r="CG266" i="1"/>
  <c r="CN266" i="1" s="1"/>
  <c r="BJ266" i="1"/>
  <c r="BP266" i="1"/>
  <c r="BL266" i="1"/>
  <c r="CE266" i="1"/>
  <c r="BU266" i="1"/>
  <c r="CB266" i="1" s="1"/>
  <c r="CI266" i="1"/>
  <c r="CF266" i="1"/>
  <c r="CM266" i="1" s="1"/>
  <c r="BT266" i="1"/>
  <c r="CA266" i="1" s="1"/>
  <c r="BM223" i="1"/>
  <c r="CH223" i="1"/>
  <c r="CO223" i="1" s="1"/>
  <c r="CE223" i="1"/>
  <c r="CG223" i="1"/>
  <c r="CN223" i="1" s="1"/>
  <c r="BL223" i="1"/>
  <c r="BQ223" i="1"/>
  <c r="BX223" i="1" s="1"/>
  <c r="BP223" i="1"/>
  <c r="BW223" i="1" s="1"/>
  <c r="BJ223" i="1"/>
  <c r="BU223" i="1"/>
  <c r="BT223" i="1"/>
  <c r="CV223" i="1" s="1"/>
  <c r="CL223" i="1"/>
  <c r="CF223" i="1"/>
  <c r="CD223" i="1"/>
  <c r="BN223" i="1"/>
  <c r="BR223" i="1"/>
  <c r="BY223" i="1" s="1"/>
  <c r="BS223" i="1"/>
  <c r="CI223" i="1"/>
  <c r="CW223" i="1" s="1"/>
  <c r="BI223" i="1"/>
  <c r="BK223" i="1"/>
  <c r="D267" i="7"/>
  <c r="G267" i="7"/>
  <c r="F267" i="7"/>
  <c r="J267" i="7" s="1"/>
  <c r="I267" i="7"/>
  <c r="K267" i="7" s="1"/>
  <c r="H267" i="7"/>
  <c r="E267" i="7"/>
  <c r="E315" i="7"/>
  <c r="F315" i="7"/>
  <c r="D315" i="7"/>
  <c r="M27" i="3"/>
  <c r="D161" i="4"/>
  <c r="I161" i="4"/>
  <c r="G161" i="4"/>
  <c r="F161" i="4"/>
  <c r="H161" i="4"/>
  <c r="D129" i="6"/>
  <c r="I129" i="6"/>
  <c r="H129" i="6"/>
  <c r="P63" i="3"/>
  <c r="BR12" i="1"/>
  <c r="BY12" i="1" s="1"/>
  <c r="BL12" i="1"/>
  <c r="BM12" i="1"/>
  <c r="CI12" i="1"/>
  <c r="BJ12" i="1"/>
  <c r="BN12" i="1"/>
  <c r="BQ12" i="1"/>
  <c r="BX12" i="1" s="1"/>
  <c r="BP12" i="1"/>
  <c r="BW12" i="1" s="1"/>
  <c r="D12" i="3" s="1"/>
  <c r="P12" i="3" s="1"/>
  <c r="CE12" i="1"/>
  <c r="CL12" i="1" s="1"/>
  <c r="CF12" i="1"/>
  <c r="CM12" i="1" s="1"/>
  <c r="CD12" i="1"/>
  <c r="BK12" i="1"/>
  <c r="BU12" i="1"/>
  <c r="CG12" i="1"/>
  <c r="BS12" i="1"/>
  <c r="BZ12" i="1" s="1"/>
  <c r="BI12" i="1"/>
  <c r="BT12" i="1"/>
  <c r="CA12" i="1" s="1"/>
  <c r="CH12" i="1"/>
  <c r="CK12" i="1"/>
  <c r="BQ59" i="1"/>
  <c r="CF59" i="1"/>
  <c r="CM59" i="1" s="1"/>
  <c r="BS59" i="1"/>
  <c r="BZ59" i="1" s="1"/>
  <c r="BK59" i="1"/>
  <c r="CD59" i="1"/>
  <c r="CH59" i="1"/>
  <c r="CO59" i="1" s="1"/>
  <c r="BR59" i="1"/>
  <c r="BY59" i="1" s="1"/>
  <c r="F59" i="3" s="1"/>
  <c r="CE59" i="1"/>
  <c r="CL59" i="1" s="1"/>
  <c r="CG59" i="1"/>
  <c r="CN59" i="1" s="1"/>
  <c r="BU59" i="1"/>
  <c r="BJ59" i="1"/>
  <c r="BT59" i="1"/>
  <c r="CA59" i="1" s="1"/>
  <c r="BM59" i="1"/>
  <c r="BI59" i="1"/>
  <c r="BL59" i="1"/>
  <c r="BN59" i="1"/>
  <c r="CI59" i="1"/>
  <c r="BP59" i="1"/>
  <c r="BW59" i="1" s="1"/>
  <c r="D59" i="3" s="1"/>
  <c r="M31" i="3"/>
  <c r="P31" i="3"/>
  <c r="CF139" i="1"/>
  <c r="CM139" i="1" s="1"/>
  <c r="M145" i="3"/>
  <c r="M82" i="3"/>
  <c r="R82" i="3"/>
  <c r="BP35" i="1"/>
  <c r="BW35" i="1" s="1"/>
  <c r="CD35" i="1"/>
  <c r="BN35" i="1"/>
  <c r="BS35" i="1"/>
  <c r="BZ35" i="1" s="1"/>
  <c r="BI35" i="1"/>
  <c r="BK35" i="1"/>
  <c r="BU35" i="1"/>
  <c r="BT35" i="1"/>
  <c r="CA35" i="1" s="1"/>
  <c r="BM35" i="1"/>
  <c r="CI35" i="1"/>
  <c r="CP35" i="1" s="1"/>
  <c r="CF35" i="1"/>
  <c r="CM35" i="1" s="1"/>
  <c r="BR35" i="1"/>
  <c r="BJ35" i="1"/>
  <c r="CG35" i="1"/>
  <c r="CN35" i="1" s="1"/>
  <c r="BL35" i="1"/>
  <c r="BQ35" i="1"/>
  <c r="CH35" i="1"/>
  <c r="CE35" i="1"/>
  <c r="D157" i="6"/>
  <c r="E157" i="6"/>
  <c r="I157" i="6"/>
  <c r="I248" i="7"/>
  <c r="H248" i="7"/>
  <c r="E101" i="6"/>
  <c r="BL101" i="1"/>
  <c r="BP101" i="1"/>
  <c r="BW101" i="1" s="1"/>
  <c r="BK101" i="1"/>
  <c r="BQ101" i="1"/>
  <c r="CH101" i="1"/>
  <c r="BI101" i="1"/>
  <c r="CG101" i="1"/>
  <c r="BT101" i="1"/>
  <c r="CA101" i="1" s="1"/>
  <c r="BM101" i="1"/>
  <c r="CI101" i="1"/>
  <c r="CP101" i="1" s="1"/>
  <c r="BS101" i="1"/>
  <c r="BZ101" i="1" s="1"/>
  <c r="G101" i="3" s="1"/>
  <c r="BU101" i="1"/>
  <c r="BJ101" i="1"/>
  <c r="CF101" i="1"/>
  <c r="BN101" i="1"/>
  <c r="CE101" i="1"/>
  <c r="CD101" i="1"/>
  <c r="BR101" i="1"/>
  <c r="BY101" i="1" s="1"/>
  <c r="G234" i="7"/>
  <c r="F234" i="7"/>
  <c r="H234" i="7"/>
  <c r="I234" i="7"/>
  <c r="BK234" i="1"/>
  <c r="BU234" i="1"/>
  <c r="BY234" i="1"/>
  <c r="CI234" i="1"/>
  <c r="BS234" i="1"/>
  <c r="DO234" i="1" s="1"/>
  <c r="BR234" i="1"/>
  <c r="BJ234" i="1"/>
  <c r="CB234" i="1"/>
  <c r="CV234" i="1"/>
  <c r="BM234" i="1"/>
  <c r="BN234" i="1"/>
  <c r="CE234" i="1"/>
  <c r="CL234" i="1" s="1"/>
  <c r="BQ234" i="1"/>
  <c r="BL234" i="1"/>
  <c r="CD234" i="1"/>
  <c r="CK234" i="1" s="1"/>
  <c r="BI234" i="1"/>
  <c r="BZ234" i="1"/>
  <c r="CH234" i="1"/>
  <c r="CF234" i="1"/>
  <c r="CT234" i="1" s="1"/>
  <c r="DU234" i="1" s="1"/>
  <c r="BT234" i="1"/>
  <c r="CA234" i="1" s="1"/>
  <c r="DP234" i="1"/>
  <c r="CO234" i="1"/>
  <c r="CS234" i="1"/>
  <c r="DQ234" i="1"/>
  <c r="BP234" i="1"/>
  <c r="BW234" i="1" s="1"/>
  <c r="CG234" i="1"/>
  <c r="CU234" i="1" s="1"/>
  <c r="O322" i="3"/>
  <c r="R322" i="3"/>
  <c r="N322" i="3"/>
  <c r="BU164" i="1"/>
  <c r="CO164" i="1"/>
  <c r="BS164" i="1"/>
  <c r="BZ164" i="1" s="1"/>
  <c r="G164" i="3" s="1"/>
  <c r="CF164" i="1"/>
  <c r="CE164" i="1"/>
  <c r="BL164" i="1"/>
  <c r="CD164" i="1"/>
  <c r="CR164" i="1" s="1"/>
  <c r="BN164" i="1"/>
  <c r="BP164" i="1"/>
  <c r="R164" i="6" s="1"/>
  <c r="T164" i="6" s="1"/>
  <c r="CM164" i="1"/>
  <c r="CI164" i="1"/>
  <c r="CP164" i="1" s="1"/>
  <c r="CY164" i="1"/>
  <c r="BT164" i="1"/>
  <c r="DQ164" i="1" s="1"/>
  <c r="Q164" i="6" s="1"/>
  <c r="BM164" i="1"/>
  <c r="CH164" i="1"/>
  <c r="CV164" i="1"/>
  <c r="BI164" i="1"/>
  <c r="BQ164" i="1"/>
  <c r="CG164" i="1"/>
  <c r="CB164" i="1"/>
  <c r="I164" i="3" s="1"/>
  <c r="BR164" i="1"/>
  <c r="DN164" i="1" s="1"/>
  <c r="N164" i="6" s="1"/>
  <c r="BK164" i="1"/>
  <c r="BJ164" i="1"/>
  <c r="I135" i="4"/>
  <c r="G276" i="6"/>
  <c r="E239" i="4"/>
  <c r="D239" i="4"/>
  <c r="H239" i="4"/>
  <c r="G239" i="4"/>
  <c r="CP239" i="1"/>
  <c r="BJ239" i="1"/>
  <c r="BN239" i="1"/>
  <c r="CH239" i="1"/>
  <c r="BL239" i="1"/>
  <c r="DN239" i="1"/>
  <c r="N239" i="6" s="1"/>
  <c r="CD239" i="1"/>
  <c r="CK239" i="1" s="1"/>
  <c r="BP239" i="1"/>
  <c r="CO239" i="1"/>
  <c r="CG239" i="1"/>
  <c r="CU239" i="1" s="1"/>
  <c r="CN239" i="1"/>
  <c r="BW239" i="1"/>
  <c r="BM239" i="1"/>
  <c r="BU239" i="1"/>
  <c r="BK239" i="1"/>
  <c r="BS239" i="1"/>
  <c r="DO239" i="1" s="1"/>
  <c r="CY239" i="1"/>
  <c r="R239" i="6"/>
  <c r="CR239" i="1"/>
  <c r="DF239" i="1" s="1"/>
  <c r="DB239" i="1"/>
  <c r="CW239" i="1"/>
  <c r="DD239" i="1"/>
  <c r="BI239" i="1"/>
  <c r="CF239" i="1"/>
  <c r="CM239" i="1" s="1"/>
  <c r="CI239" i="1"/>
  <c r="BR239" i="1"/>
  <c r="CT239" i="1" s="1"/>
  <c r="BQ239" i="1"/>
  <c r="BX239" i="1" s="1"/>
  <c r="BY239" i="1"/>
  <c r="CE239" i="1"/>
  <c r="CL239" i="1" s="1"/>
  <c r="DM239" i="1"/>
  <c r="BT239" i="1"/>
  <c r="CA239" i="1" s="1"/>
  <c r="H239" i="3" s="1"/>
  <c r="CB239" i="1"/>
  <c r="Q324" i="3"/>
  <c r="P324" i="3"/>
  <c r="N324" i="3"/>
  <c r="M324" i="3"/>
  <c r="O324" i="3"/>
  <c r="R324" i="3"/>
  <c r="CF102" i="1"/>
  <c r="CM102" i="1" s="1"/>
  <c r="BI102" i="1"/>
  <c r="BU102" i="1"/>
  <c r="BT102" i="1"/>
  <c r="BS102" i="1"/>
  <c r="BZ102" i="1" s="1"/>
  <c r="BP102" i="1"/>
  <c r="BR102" i="1"/>
  <c r="CI102" i="1"/>
  <c r="BQ102" i="1"/>
  <c r="BL102" i="1"/>
  <c r="CH102" i="1"/>
  <c r="CO102" i="1" s="1"/>
  <c r="CG102" i="1"/>
  <c r="CN102" i="1" s="1"/>
  <c r="BJ102" i="1"/>
  <c r="BN102" i="1"/>
  <c r="CD102" i="1"/>
  <c r="BM102" i="1"/>
  <c r="CE102" i="1"/>
  <c r="BK102" i="1"/>
  <c r="E261" i="3"/>
  <c r="N261" i="3"/>
  <c r="BI275" i="1"/>
  <c r="BJ275" i="1"/>
  <c r="BN275" i="1"/>
  <c r="CE275" i="1"/>
  <c r="CL275" i="1" s="1"/>
  <c r="CD275" i="1"/>
  <c r="CK275" i="1" s="1"/>
  <c r="CG275" i="1"/>
  <c r="BM275" i="1"/>
  <c r="BS275" i="1"/>
  <c r="BZ275" i="1" s="1"/>
  <c r="BP275" i="1"/>
  <c r="BW275" i="1" s="1"/>
  <c r="BK275" i="1"/>
  <c r="BT275" i="1"/>
  <c r="CA275" i="1" s="1"/>
  <c r="CF275" i="1"/>
  <c r="CM275" i="1" s="1"/>
  <c r="CH275" i="1"/>
  <c r="CO275" i="1" s="1"/>
  <c r="BR275" i="1"/>
  <c r="BY275" i="1" s="1"/>
  <c r="BQ275" i="1"/>
  <c r="BL275" i="1"/>
  <c r="BU275" i="1"/>
  <c r="DR275" i="1" s="1"/>
  <c r="CI275" i="1"/>
  <c r="CP275" i="1" s="1"/>
  <c r="N218" i="3"/>
  <c r="O218" i="3"/>
  <c r="M218" i="3"/>
  <c r="BQ113" i="1"/>
  <c r="DN113" i="1" s="1"/>
  <c r="N113" i="6" s="1"/>
  <c r="BU113" i="1"/>
  <c r="CB113" i="1" s="1"/>
  <c r="BK113" i="1"/>
  <c r="BS113" i="1"/>
  <c r="BZ113" i="1" s="1"/>
  <c r="BL113" i="1"/>
  <c r="CD113" i="1"/>
  <c r="BR113" i="1"/>
  <c r="CI113" i="1"/>
  <c r="CP113" i="1" s="1"/>
  <c r="BX113" i="1"/>
  <c r="E113" i="3" s="1"/>
  <c r="CE113" i="1"/>
  <c r="BM113" i="1"/>
  <c r="CF113" i="1"/>
  <c r="CT113" i="1" s="1"/>
  <c r="CK113" i="1"/>
  <c r="BY113" i="1"/>
  <c r="F113" i="3" s="1"/>
  <c r="BI113" i="1"/>
  <c r="BJ113" i="1"/>
  <c r="CH113" i="1"/>
  <c r="CO113" i="1" s="1"/>
  <c r="BT113" i="1"/>
  <c r="DQ113" i="1" s="1"/>
  <c r="Q113" i="6" s="1"/>
  <c r="BN113" i="1"/>
  <c r="CW113" i="1"/>
  <c r="CM113" i="1"/>
  <c r="BP113" i="1"/>
  <c r="CG113" i="1"/>
  <c r="CN113" i="1" s="1"/>
  <c r="Q242" i="3"/>
  <c r="D76" i="7"/>
  <c r="O333" i="3"/>
  <c r="E333" i="3"/>
  <c r="K333" i="3"/>
  <c r="M333" i="3"/>
  <c r="R333" i="3"/>
  <c r="Q333" i="3"/>
  <c r="T333" i="3"/>
  <c r="F333" i="3"/>
  <c r="N333" i="3"/>
  <c r="D333" i="3"/>
  <c r="P333" i="3"/>
  <c r="J333" i="3"/>
  <c r="G333" i="3"/>
  <c r="S333" i="3"/>
  <c r="H333" i="3"/>
  <c r="I333" i="3"/>
  <c r="V333" i="3"/>
  <c r="D333" i="15" s="1"/>
  <c r="CH253" i="1"/>
  <c r="CO253" i="1" s="1"/>
  <c r="BQ253" i="1"/>
  <c r="BX253" i="1" s="1"/>
  <c r="CG253" i="1"/>
  <c r="CN253" i="1" s="1"/>
  <c r="BU253" i="1"/>
  <c r="BM253" i="1"/>
  <c r="BL253" i="1"/>
  <c r="CF253" i="1"/>
  <c r="CM253" i="1" s="1"/>
  <c r="BS253" i="1"/>
  <c r="BZ253" i="1" s="1"/>
  <c r="BK253" i="1"/>
  <c r="CD253" i="1"/>
  <c r="CK253" i="1" s="1"/>
  <c r="BJ253" i="1"/>
  <c r="BT253" i="1"/>
  <c r="CE253" i="1"/>
  <c r="BP253" i="1"/>
  <c r="BI253" i="1"/>
  <c r="CI253" i="1"/>
  <c r="BN253" i="1"/>
  <c r="BR253" i="1"/>
  <c r="BY253" i="1" s="1"/>
  <c r="F253" i="3" s="1"/>
  <c r="R45" i="3"/>
  <c r="BP295" i="1"/>
  <c r="BN295" i="1"/>
  <c r="CE295" i="1"/>
  <c r="CL295" i="1" s="1"/>
  <c r="BI295" i="1"/>
  <c r="CH295" i="1"/>
  <c r="CO295" i="1" s="1"/>
  <c r="BJ295" i="1"/>
  <c r="BK295" i="1"/>
  <c r="BQ295" i="1"/>
  <c r="BU295" i="1"/>
  <c r="BT295" i="1"/>
  <c r="CA295" i="1" s="1"/>
  <c r="BS295" i="1"/>
  <c r="BZ295" i="1" s="1"/>
  <c r="BR295" i="1"/>
  <c r="BY295" i="1" s="1"/>
  <c r="BM295" i="1"/>
  <c r="CG295" i="1"/>
  <c r="CN295" i="1" s="1"/>
  <c r="CD295" i="1"/>
  <c r="CI295" i="1"/>
  <c r="CP295" i="1" s="1"/>
  <c r="BL295" i="1"/>
  <c r="CF295" i="1"/>
  <c r="O318" i="3"/>
  <c r="N318" i="3"/>
  <c r="M318" i="3"/>
  <c r="CG265" i="1"/>
  <c r="CN265" i="1" s="1"/>
  <c r="BM265" i="1"/>
  <c r="CE265" i="1"/>
  <c r="CL265" i="1" s="1"/>
  <c r="BL265" i="1"/>
  <c r="BR265" i="1"/>
  <c r="BS265" i="1"/>
  <c r="DO265" i="1" s="1"/>
  <c r="BP265" i="1"/>
  <c r="BW265" i="1" s="1"/>
  <c r="BU265" i="1"/>
  <c r="CF265" i="1"/>
  <c r="BI265" i="1"/>
  <c r="BQ265" i="1"/>
  <c r="BJ265" i="1"/>
  <c r="BT265" i="1"/>
  <c r="CA265" i="1" s="1"/>
  <c r="CH265" i="1"/>
  <c r="BN265" i="1"/>
  <c r="BK265" i="1"/>
  <c r="CD265" i="1"/>
  <c r="CI265" i="1"/>
  <c r="CP265" i="1" s="1"/>
  <c r="F304" i="7"/>
  <c r="BK282" i="1"/>
  <c r="CF282" i="1"/>
  <c r="BI282" i="1"/>
  <c r="BM282" i="1"/>
  <c r="BL282" i="1"/>
  <c r="BP282" i="1"/>
  <c r="BW282" i="1" s="1"/>
  <c r="CE282" i="1"/>
  <c r="CL282" i="1" s="1"/>
  <c r="CD282" i="1"/>
  <c r="CK282" i="1" s="1"/>
  <c r="CI282" i="1"/>
  <c r="CH282" i="1"/>
  <c r="BJ282" i="1"/>
  <c r="BS282" i="1"/>
  <c r="BZ282" i="1" s="1"/>
  <c r="BT282" i="1"/>
  <c r="CG282" i="1"/>
  <c r="CN282" i="1" s="1"/>
  <c r="BU282" i="1"/>
  <c r="BQ282" i="1"/>
  <c r="BX282" i="1" s="1"/>
  <c r="BR282" i="1"/>
  <c r="BY282" i="1" s="1"/>
  <c r="BN282" i="1"/>
  <c r="BR152" i="1"/>
  <c r="BY152" i="1" s="1"/>
  <c r="BQ152" i="1"/>
  <c r="BX152" i="1" s="1"/>
  <c r="CF152" i="1"/>
  <c r="BT152" i="1"/>
  <c r="CA152" i="1" s="1"/>
  <c r="BU152" i="1"/>
  <c r="BM152" i="1"/>
  <c r="CH152" i="1"/>
  <c r="CO152" i="1" s="1"/>
  <c r="BI152" i="1"/>
  <c r="BS152" i="1"/>
  <c r="BZ152" i="1" s="1"/>
  <c r="G152" i="3" s="1"/>
  <c r="BJ152" i="1"/>
  <c r="CI152" i="1"/>
  <c r="CP152" i="1" s="1"/>
  <c r="BL152" i="1"/>
  <c r="BP152" i="1"/>
  <c r="BW152" i="1" s="1"/>
  <c r="D152" i="3" s="1"/>
  <c r="CE152" i="1"/>
  <c r="CL152" i="1" s="1"/>
  <c r="BN152" i="1"/>
  <c r="CD152" i="1"/>
  <c r="CK152" i="1" s="1"/>
  <c r="BK152" i="1"/>
  <c r="CG152" i="1"/>
  <c r="E95" i="6"/>
  <c r="N56" i="3"/>
  <c r="T342" i="4"/>
  <c r="I342" i="4"/>
  <c r="F342" i="4"/>
  <c r="D342" i="4"/>
  <c r="K342" i="4"/>
  <c r="O342" i="4"/>
  <c r="N342" i="4"/>
  <c r="E342" i="4"/>
  <c r="P342" i="4"/>
  <c r="H342" i="4"/>
  <c r="S342" i="4"/>
  <c r="Q342" i="4"/>
  <c r="G342" i="4"/>
  <c r="J342" i="4"/>
  <c r="M342" i="4"/>
  <c r="R342" i="4"/>
  <c r="V342" i="4"/>
  <c r="E342" i="15" s="1"/>
  <c r="CF206" i="1"/>
  <c r="CM206" i="1" s="1"/>
  <c r="BQ206" i="1"/>
  <c r="BX206" i="1" s="1"/>
  <c r="BK206" i="1"/>
  <c r="BP206" i="1"/>
  <c r="BW206" i="1" s="1"/>
  <c r="CE206" i="1"/>
  <c r="CL206" i="1" s="1"/>
  <c r="BJ206" i="1"/>
  <c r="BM206" i="1"/>
  <c r="CD206" i="1"/>
  <c r="CK206" i="1" s="1"/>
  <c r="CG206" i="1"/>
  <c r="CN206" i="1" s="1"/>
  <c r="BN206" i="1"/>
  <c r="BS206" i="1"/>
  <c r="BL206" i="1"/>
  <c r="BR206" i="1"/>
  <c r="CH206" i="1"/>
  <c r="CO206" i="1" s="1"/>
  <c r="BT206" i="1"/>
  <c r="CA206" i="1" s="1"/>
  <c r="CI206" i="1"/>
  <c r="BI206" i="1"/>
  <c r="BU206" i="1"/>
  <c r="BP83" i="1"/>
  <c r="BW83" i="1" s="1"/>
  <c r="BR83" i="1"/>
  <c r="BL83" i="1"/>
  <c r="CD83" i="1"/>
  <c r="BK83" i="1"/>
  <c r="BQ83" i="1"/>
  <c r="BI83" i="1"/>
  <c r="CH83" i="1"/>
  <c r="BN83" i="1"/>
  <c r="BM83" i="1"/>
  <c r="CG83" i="1"/>
  <c r="CN83" i="1" s="1"/>
  <c r="BU83" i="1"/>
  <c r="BT83" i="1"/>
  <c r="CA83" i="1" s="1"/>
  <c r="CF83" i="1"/>
  <c r="CM83" i="1" s="1"/>
  <c r="BJ83" i="1"/>
  <c r="BS83" i="1"/>
  <c r="CI83" i="1"/>
  <c r="CE83" i="1"/>
  <c r="Q254" i="3"/>
  <c r="M254" i="3"/>
  <c r="S254" i="3" s="1"/>
  <c r="T254" i="3" s="1"/>
  <c r="N254" i="3"/>
  <c r="P254" i="3"/>
  <c r="R254" i="3"/>
  <c r="O254" i="3"/>
  <c r="H222" i="7"/>
  <c r="CI355" i="1"/>
  <c r="CH355" i="1"/>
  <c r="BU355" i="1"/>
  <c r="CG355" i="1"/>
  <c r="CN355" i="1" s="1"/>
  <c r="BI355" i="1"/>
  <c r="CF355" i="1"/>
  <c r="CM355" i="1" s="1"/>
  <c r="BN355" i="1"/>
  <c r="CD355" i="1"/>
  <c r="BQ355" i="1"/>
  <c r="BS355" i="1"/>
  <c r="BZ355" i="1" s="1"/>
  <c r="G355" i="3" s="1"/>
  <c r="BP355" i="1"/>
  <c r="BW355" i="1" s="1"/>
  <c r="D355" i="3" s="1"/>
  <c r="BJ355" i="1"/>
  <c r="BL355" i="1"/>
  <c r="BT355" i="1"/>
  <c r="BK355" i="1"/>
  <c r="CE355" i="1"/>
  <c r="CL355" i="1" s="1"/>
  <c r="BM355" i="1"/>
  <c r="BR355" i="1"/>
  <c r="BY355" i="1" s="1"/>
  <c r="E183" i="6"/>
  <c r="I183" i="6"/>
  <c r="H183" i="6"/>
  <c r="D183" i="6"/>
  <c r="F183" i="6"/>
  <c r="O191" i="3"/>
  <c r="R191" i="3"/>
  <c r="BP191" i="1"/>
  <c r="BW191" i="1" s="1"/>
  <c r="BQ191" i="1"/>
  <c r="CG191" i="1"/>
  <c r="CN191" i="1" s="1"/>
  <c r="BR191" i="1"/>
  <c r="CI191" i="1"/>
  <c r="CP191" i="1" s="1"/>
  <c r="BL191" i="1"/>
  <c r="BK191" i="1"/>
  <c r="BS191" i="1"/>
  <c r="BZ191" i="1" s="1"/>
  <c r="CE191" i="1"/>
  <c r="CL191" i="1" s="1"/>
  <c r="CD191" i="1"/>
  <c r="CH191" i="1"/>
  <c r="CO191" i="1" s="1"/>
  <c r="BI191" i="1"/>
  <c r="CF191" i="1"/>
  <c r="BN191" i="1"/>
  <c r="BU191" i="1"/>
  <c r="BM191" i="1"/>
  <c r="BJ191" i="1"/>
  <c r="BT191" i="1"/>
  <c r="CA191" i="1" s="1"/>
  <c r="G146" i="4"/>
  <c r="E146" i="4"/>
  <c r="I146" i="4"/>
  <c r="D146" i="4"/>
  <c r="H146" i="4"/>
  <c r="Q313" i="3"/>
  <c r="O313" i="3"/>
  <c r="R313" i="3"/>
  <c r="CG138" i="1"/>
  <c r="CN138" i="1" s="1"/>
  <c r="CI138" i="1"/>
  <c r="CP138" i="1" s="1"/>
  <c r="BT138" i="1"/>
  <c r="CA138" i="1" s="1"/>
  <c r="H138" i="3" s="1"/>
  <c r="BR138" i="1"/>
  <c r="BY138" i="1" s="1"/>
  <c r="BN138" i="1"/>
  <c r="BL138" i="1"/>
  <c r="CF138" i="1"/>
  <c r="CD138" i="1"/>
  <c r="BI138" i="1"/>
  <c r="CH138" i="1"/>
  <c r="BQ138" i="1"/>
  <c r="BJ138" i="1"/>
  <c r="BP138" i="1"/>
  <c r="BW138" i="1" s="1"/>
  <c r="BU138" i="1"/>
  <c r="CW138" i="1" s="1"/>
  <c r="BM138" i="1"/>
  <c r="BK138" i="1"/>
  <c r="BS138" i="1"/>
  <c r="BZ138" i="1" s="1"/>
  <c r="G138" i="3" s="1"/>
  <c r="CE138" i="1"/>
  <c r="BK331" i="1"/>
  <c r="BL331" i="1"/>
  <c r="CG331" i="1"/>
  <c r="BR331" i="1"/>
  <c r="BY331" i="1" s="1"/>
  <c r="BN331" i="1"/>
  <c r="BP331" i="1"/>
  <c r="BW331" i="1" s="1"/>
  <c r="D331" i="3" s="1"/>
  <c r="BI331" i="1"/>
  <c r="CE331" i="1"/>
  <c r="BJ331" i="1"/>
  <c r="CI331" i="1"/>
  <c r="CP331" i="1" s="1"/>
  <c r="CF331" i="1"/>
  <c r="CM331" i="1" s="1"/>
  <c r="BU331" i="1"/>
  <c r="CD331" i="1"/>
  <c r="CK331" i="1" s="1"/>
  <c r="BS331" i="1"/>
  <c r="BZ331" i="1" s="1"/>
  <c r="BQ331" i="1"/>
  <c r="BX331" i="1" s="1"/>
  <c r="BM331" i="1"/>
  <c r="CH331" i="1"/>
  <c r="CO331" i="1" s="1"/>
  <c r="BT331" i="1"/>
  <c r="P229" i="3"/>
  <c r="D229" i="3"/>
  <c r="M229" i="3"/>
  <c r="Q229" i="3"/>
  <c r="G229" i="3"/>
  <c r="O229" i="3"/>
  <c r="H229" i="3"/>
  <c r="M229" i="4"/>
  <c r="E229" i="3"/>
  <c r="N58" i="3"/>
  <c r="I14" i="7"/>
  <c r="F14" i="7"/>
  <c r="I14" i="4"/>
  <c r="M50" i="3"/>
  <c r="BJ140" i="1"/>
  <c r="CE140" i="1"/>
  <c r="CL140" i="1" s="1"/>
  <c r="BM140" i="1"/>
  <c r="BR140" i="1"/>
  <c r="BU140" i="1"/>
  <c r="CB140" i="1" s="1"/>
  <c r="BN140" i="1"/>
  <c r="CH140" i="1"/>
  <c r="BL140" i="1"/>
  <c r="BP140" i="1"/>
  <c r="BS140" i="1"/>
  <c r="BK140" i="1"/>
  <c r="CD140" i="1"/>
  <c r="CK140" i="1" s="1"/>
  <c r="CI140" i="1"/>
  <c r="BI140" i="1"/>
  <c r="CG140" i="1"/>
  <c r="CN140" i="1" s="1"/>
  <c r="BQ140" i="1"/>
  <c r="BX140" i="1" s="1"/>
  <c r="CF140" i="1"/>
  <c r="BT140" i="1"/>
  <c r="BS202" i="1"/>
  <c r="BZ202" i="1" s="1"/>
  <c r="BI202" i="1"/>
  <c r="BU202" i="1"/>
  <c r="CG202" i="1"/>
  <c r="BJ202" i="1"/>
  <c r="BT202" i="1"/>
  <c r="BL202" i="1"/>
  <c r="BK202" i="1"/>
  <c r="BP202" i="1"/>
  <c r="BW202" i="1" s="1"/>
  <c r="D202" i="3" s="1"/>
  <c r="CF202" i="1"/>
  <c r="CM202" i="1" s="1"/>
  <c r="BN202" i="1"/>
  <c r="CD202" i="1"/>
  <c r="CK202" i="1" s="1"/>
  <c r="BM202" i="1"/>
  <c r="CI202" i="1"/>
  <c r="CP202" i="1" s="1"/>
  <c r="BR202" i="1"/>
  <c r="BY202" i="1" s="1"/>
  <c r="F202" i="3" s="1"/>
  <c r="CE202" i="1"/>
  <c r="CL202" i="1" s="1"/>
  <c r="BQ202" i="1"/>
  <c r="DM202" i="1" s="1"/>
  <c r="CH202" i="1"/>
  <c r="CO202" i="1" s="1"/>
  <c r="Q354" i="3"/>
  <c r="DQ22" i="1"/>
  <c r="BS22" i="1"/>
  <c r="BI22" i="1"/>
  <c r="DP22" i="1"/>
  <c r="CB22" i="1"/>
  <c r="CD22" i="1"/>
  <c r="BL22" i="1"/>
  <c r="CF22" i="1"/>
  <c r="CM22" i="1" s="1"/>
  <c r="CI22" i="1"/>
  <c r="CP22" i="1" s="1"/>
  <c r="BJ22" i="1"/>
  <c r="BX22" i="1"/>
  <c r="CW22" i="1"/>
  <c r="DX22" i="1" s="1"/>
  <c r="BZ22" i="1"/>
  <c r="BM22" i="1"/>
  <c r="BU22" i="1"/>
  <c r="BY22" i="1"/>
  <c r="BN22" i="1"/>
  <c r="DO22" i="1"/>
  <c r="BK22" i="1"/>
  <c r="DK22" i="1"/>
  <c r="BQ22" i="1"/>
  <c r="BT22" i="1"/>
  <c r="CA22" i="1" s="1"/>
  <c r="BP22" i="1"/>
  <c r="DM22" i="1" s="1"/>
  <c r="CH22" i="1"/>
  <c r="CV22" i="1" s="1"/>
  <c r="CG22" i="1"/>
  <c r="CN22" i="1" s="1"/>
  <c r="CK22" i="1"/>
  <c r="BR22" i="1"/>
  <c r="DN22" i="1" s="1"/>
  <c r="N22" i="6" s="1"/>
  <c r="CE22" i="1"/>
  <c r="CL22" i="1" s="1"/>
  <c r="P319" i="3"/>
  <c r="O319" i="3"/>
  <c r="M319" i="3"/>
  <c r="R319" i="3"/>
  <c r="D153" i="7"/>
  <c r="G153" i="7"/>
  <c r="I153" i="7"/>
  <c r="H153" i="7"/>
  <c r="F153" i="7"/>
  <c r="Q334" i="3"/>
  <c r="BT255" i="1"/>
  <c r="CA255" i="1" s="1"/>
  <c r="H255" i="3" s="1"/>
  <c r="BL255" i="1"/>
  <c r="CG255" i="1"/>
  <c r="CE255" i="1"/>
  <c r="CL255" i="1" s="1"/>
  <c r="BP255" i="1"/>
  <c r="BW255" i="1" s="1"/>
  <c r="D255" i="3" s="1"/>
  <c r="BS255" i="1"/>
  <c r="CF255" i="1"/>
  <c r="BU255" i="1"/>
  <c r="BM255" i="1"/>
  <c r="CH255" i="1"/>
  <c r="CO255" i="1" s="1"/>
  <c r="BR255" i="1"/>
  <c r="BY255" i="1" s="1"/>
  <c r="BI255" i="1"/>
  <c r="BK255" i="1"/>
  <c r="BJ255" i="1"/>
  <c r="CI255" i="1"/>
  <c r="CP255" i="1" s="1"/>
  <c r="BQ255" i="1"/>
  <c r="BX255" i="1" s="1"/>
  <c r="CD255" i="1"/>
  <c r="CK255" i="1" s="1"/>
  <c r="BN255" i="1"/>
  <c r="Q148" i="3"/>
  <c r="N148" i="3"/>
  <c r="F315" i="4"/>
  <c r="H315" i="4"/>
  <c r="D315" i="4"/>
  <c r="G315" i="4"/>
  <c r="E315" i="4"/>
  <c r="R347" i="3"/>
  <c r="BJ112" i="1"/>
  <c r="BQ112" i="1"/>
  <c r="BU112" i="1"/>
  <c r="CF112" i="1"/>
  <c r="CM112" i="1" s="1"/>
  <c r="CD112" i="1"/>
  <c r="CK112" i="1" s="1"/>
  <c r="BI112" i="1"/>
  <c r="BS112" i="1"/>
  <c r="BZ112" i="1" s="1"/>
  <c r="G112" i="3" s="1"/>
  <c r="BN112" i="1"/>
  <c r="BP112" i="1"/>
  <c r="BW112" i="1" s="1"/>
  <c r="BT112" i="1"/>
  <c r="BR112" i="1"/>
  <c r="BY112" i="1" s="1"/>
  <c r="F112" i="3" s="1"/>
  <c r="CG112" i="1"/>
  <c r="BM112" i="1"/>
  <c r="BL112" i="1"/>
  <c r="CH112" i="1"/>
  <c r="CE112" i="1"/>
  <c r="CL112" i="1" s="1"/>
  <c r="CI112" i="1"/>
  <c r="CP112" i="1" s="1"/>
  <c r="BK112" i="1"/>
  <c r="N112" i="3"/>
  <c r="M18" i="3"/>
  <c r="CE11" i="1"/>
  <c r="CL11" i="1" s="1"/>
  <c r="CD11" i="1"/>
  <c r="CK11" i="1" s="1"/>
  <c r="BR11" i="1"/>
  <c r="BY11" i="1" s="1"/>
  <c r="BP11" i="1"/>
  <c r="BW11" i="1" s="1"/>
  <c r="D11" i="3" s="1"/>
  <c r="P11" i="3" s="1"/>
  <c r="BN11" i="1"/>
  <c r="BU11" i="1"/>
  <c r="BL11" i="1"/>
  <c r="BS11" i="1"/>
  <c r="BT11" i="1"/>
  <c r="BK11" i="1"/>
  <c r="CF11" i="1"/>
  <c r="CM11" i="1" s="1"/>
  <c r="BQ11" i="1"/>
  <c r="BM11" i="1"/>
  <c r="CI11" i="1"/>
  <c r="CP11" i="1" s="1"/>
  <c r="BI11" i="1"/>
  <c r="CH11" i="1"/>
  <c r="BJ11" i="1"/>
  <c r="CG11" i="1"/>
  <c r="M226" i="3"/>
  <c r="Q226" i="3"/>
  <c r="R226" i="3"/>
  <c r="BM27" i="1"/>
  <c r="BU27" i="1"/>
  <c r="BS27" i="1"/>
  <c r="BZ27" i="1" s="1"/>
  <c r="BP27" i="1"/>
  <c r="BW27" i="1" s="1"/>
  <c r="D27" i="3" s="1"/>
  <c r="BK27" i="1"/>
  <c r="CD27" i="1"/>
  <c r="CK27" i="1" s="1"/>
  <c r="BI27" i="1"/>
  <c r="BN27" i="1"/>
  <c r="BQ27" i="1"/>
  <c r="BX27" i="1" s="1"/>
  <c r="CF27" i="1"/>
  <c r="CM27" i="1" s="1"/>
  <c r="CH27" i="1"/>
  <c r="CO27" i="1" s="1"/>
  <c r="CG27" i="1"/>
  <c r="CN27" i="1" s="1"/>
  <c r="BJ27" i="1"/>
  <c r="BL27" i="1"/>
  <c r="BR27" i="1"/>
  <c r="CI27" i="1"/>
  <c r="BT27" i="1"/>
  <c r="CE27" i="1"/>
  <c r="CL27" i="1" s="1"/>
  <c r="BU195" i="1"/>
  <c r="CI195" i="1"/>
  <c r="CP195" i="1" s="1"/>
  <c r="BR195" i="1"/>
  <c r="BY195" i="1" s="1"/>
  <c r="BQ195" i="1"/>
  <c r="BX195" i="1" s="1"/>
  <c r="BM195" i="1"/>
  <c r="CH195" i="1"/>
  <c r="CO195" i="1" s="1"/>
  <c r="BK195" i="1"/>
  <c r="BT195" i="1"/>
  <c r="CD195" i="1"/>
  <c r="BS195" i="1"/>
  <c r="BZ195" i="1" s="1"/>
  <c r="G195" i="3" s="1"/>
  <c r="BN195" i="1"/>
  <c r="CE195" i="1"/>
  <c r="CL195" i="1" s="1"/>
  <c r="CG195" i="1"/>
  <c r="CN195" i="1" s="1"/>
  <c r="BL195" i="1"/>
  <c r="BP195" i="1"/>
  <c r="BI195" i="1"/>
  <c r="BJ195" i="1"/>
  <c r="CF195" i="1"/>
  <c r="CM195" i="1" s="1"/>
  <c r="Q129" i="3"/>
  <c r="N129" i="3"/>
  <c r="P129" i="3"/>
  <c r="M129" i="3"/>
  <c r="R129" i="3"/>
  <c r="O129" i="3"/>
  <c r="S129" i="3" s="1"/>
  <c r="T129" i="3" s="1"/>
  <c r="M97" i="3"/>
  <c r="N97" i="3"/>
  <c r="BQ97" i="1"/>
  <c r="BX97" i="1" s="1"/>
  <c r="E97" i="3" s="1"/>
  <c r="BU97" i="1"/>
  <c r="CI97" i="1"/>
  <c r="CE97" i="1"/>
  <c r="CL97" i="1" s="1"/>
  <c r="CD97" i="1"/>
  <c r="CK97" i="1" s="1"/>
  <c r="BN97" i="1"/>
  <c r="BJ97" i="1"/>
  <c r="BI97" i="1"/>
  <c r="CH97" i="1"/>
  <c r="BP97" i="1"/>
  <c r="CG97" i="1"/>
  <c r="CN97" i="1" s="1"/>
  <c r="BR97" i="1"/>
  <c r="BM97" i="1"/>
  <c r="CF97" i="1"/>
  <c r="BL97" i="1"/>
  <c r="BK97" i="1"/>
  <c r="BT97" i="1"/>
  <c r="CA97" i="1" s="1"/>
  <c r="BS97" i="1"/>
  <c r="BZ97" i="1" s="1"/>
  <c r="F308" i="6"/>
  <c r="D308" i="6"/>
  <c r="H308" i="6"/>
  <c r="G308" i="6"/>
  <c r="E308" i="6"/>
  <c r="M41" i="3"/>
  <c r="BP41" i="1"/>
  <c r="BW41" i="1" s="1"/>
  <c r="D41" i="3" s="1"/>
  <c r="CF41" i="1"/>
  <c r="CM41" i="1" s="1"/>
  <c r="BK41" i="1"/>
  <c r="CH41" i="1"/>
  <c r="CI41" i="1"/>
  <c r="CP41" i="1" s="1"/>
  <c r="BL41" i="1"/>
  <c r="BJ41" i="1"/>
  <c r="BQ41" i="1"/>
  <c r="BU41" i="1"/>
  <c r="BS41" i="1"/>
  <c r="BR41" i="1"/>
  <c r="BY41" i="1" s="1"/>
  <c r="CE41" i="1"/>
  <c r="CL41" i="1" s="1"/>
  <c r="CD41" i="1"/>
  <c r="CK41" i="1" s="1"/>
  <c r="CG41" i="1"/>
  <c r="CN41" i="1" s="1"/>
  <c r="BT41" i="1"/>
  <c r="CA41" i="1" s="1"/>
  <c r="BI41" i="1"/>
  <c r="BM41" i="1"/>
  <c r="BN41" i="1"/>
  <c r="BI320" i="1"/>
  <c r="BL320" i="1"/>
  <c r="CI320" i="1"/>
  <c r="CP320" i="1" s="1"/>
  <c r="BN320" i="1"/>
  <c r="BS320" i="1"/>
  <c r="BZ320" i="1" s="1"/>
  <c r="BM320" i="1"/>
  <c r="BU320" i="1"/>
  <c r="BT320" i="1"/>
  <c r="CE320" i="1"/>
  <c r="CD320" i="1"/>
  <c r="CK320" i="1" s="1"/>
  <c r="BK320" i="1"/>
  <c r="BQ320" i="1"/>
  <c r="BX320" i="1" s="1"/>
  <c r="BJ320" i="1"/>
  <c r="CG320" i="1"/>
  <c r="CN320" i="1" s="1"/>
  <c r="CF320" i="1"/>
  <c r="BP320" i="1"/>
  <c r="BW320" i="1" s="1"/>
  <c r="BR320" i="1"/>
  <c r="CH320" i="1"/>
  <c r="CO320" i="1" s="1"/>
  <c r="H337" i="6"/>
  <c r="N337" i="6"/>
  <c r="P337" i="6"/>
  <c r="J337" i="6"/>
  <c r="Q337" i="6"/>
  <c r="S337" i="6"/>
  <c r="F337" i="6"/>
  <c r="G337" i="6"/>
  <c r="I337" i="6"/>
  <c r="K337" i="6" s="1"/>
  <c r="M337" i="6"/>
  <c r="D337" i="6"/>
  <c r="R337" i="6"/>
  <c r="T337" i="6" s="1"/>
  <c r="O337" i="6"/>
  <c r="E337" i="6"/>
  <c r="V337" i="6"/>
  <c r="I337" i="15" s="1"/>
  <c r="K337" i="15" s="1"/>
  <c r="L337" i="15" s="1"/>
  <c r="S214" i="3"/>
  <c r="G214" i="3"/>
  <c r="M214" i="3"/>
  <c r="F214" i="3"/>
  <c r="E214" i="3"/>
  <c r="T214" i="3"/>
  <c r="H214" i="3"/>
  <c r="D214" i="3"/>
  <c r="K214" i="3"/>
  <c r="N214" i="3"/>
  <c r="I214" i="3"/>
  <c r="O214" i="3"/>
  <c r="R214" i="3"/>
  <c r="J214" i="3"/>
  <c r="Q214" i="3"/>
  <c r="P214" i="3"/>
  <c r="V214" i="3"/>
  <c r="D214" i="15" s="1"/>
  <c r="CD124" i="1"/>
  <c r="CK124" i="1" s="1"/>
  <c r="CG124" i="1"/>
  <c r="CN124" i="1" s="1"/>
  <c r="BT124" i="1"/>
  <c r="BR124" i="1"/>
  <c r="BY124" i="1" s="1"/>
  <c r="BP124" i="1"/>
  <c r="BW124" i="1" s="1"/>
  <c r="BK124" i="1"/>
  <c r="CE124" i="1"/>
  <c r="CH124" i="1"/>
  <c r="CO124" i="1" s="1"/>
  <c r="BN124" i="1"/>
  <c r="BJ124" i="1"/>
  <c r="BI124" i="1"/>
  <c r="BQ124" i="1"/>
  <c r="BX124" i="1" s="1"/>
  <c r="BL124" i="1"/>
  <c r="CI124" i="1"/>
  <c r="CP124" i="1" s="1"/>
  <c r="BM124" i="1"/>
  <c r="CF124" i="1"/>
  <c r="BU124" i="1"/>
  <c r="BS124" i="1"/>
  <c r="M297" i="3"/>
  <c r="P297" i="3"/>
  <c r="D345" i="4"/>
  <c r="G345" i="4"/>
  <c r="F345" i="4"/>
  <c r="H345" i="4"/>
  <c r="BM345" i="1"/>
  <c r="BY345" i="1"/>
  <c r="BQ345" i="1"/>
  <c r="BX345" i="1" s="1"/>
  <c r="E345" i="3" s="1"/>
  <c r="BL345" i="1"/>
  <c r="BS345" i="1"/>
  <c r="CH345" i="1"/>
  <c r="CO345" i="1" s="1"/>
  <c r="CE345" i="1"/>
  <c r="CL345" i="1" s="1"/>
  <c r="BJ345" i="1"/>
  <c r="CI345" i="1"/>
  <c r="CP345" i="1" s="1"/>
  <c r="CW345" i="1"/>
  <c r="DK345" i="1" s="1"/>
  <c r="BU345" i="1"/>
  <c r="DQ345" i="1" s="1"/>
  <c r="CD345" i="1"/>
  <c r="CK345" i="1" s="1"/>
  <c r="BN345" i="1"/>
  <c r="CA345" i="1"/>
  <c r="BK345" i="1"/>
  <c r="CB345" i="1"/>
  <c r="BI345" i="1"/>
  <c r="CF345" i="1"/>
  <c r="CM345" i="1" s="1"/>
  <c r="CS345" i="1"/>
  <c r="DN345" i="1"/>
  <c r="BZ345" i="1"/>
  <c r="BP345" i="1"/>
  <c r="BW345" i="1" s="1"/>
  <c r="D345" i="3" s="1"/>
  <c r="CG345" i="1"/>
  <c r="CU345" i="1" s="1"/>
  <c r="BT345" i="1"/>
  <c r="DP345" i="1" s="1"/>
  <c r="BR345" i="1"/>
  <c r="CT345" i="1" s="1"/>
  <c r="CH49" i="1"/>
  <c r="CO49" i="1" s="1"/>
  <c r="BU49" i="1"/>
  <c r="CE49" i="1"/>
  <c r="CL49" i="1" s="1"/>
  <c r="CG49" i="1"/>
  <c r="CN49" i="1" s="1"/>
  <c r="BJ49" i="1"/>
  <c r="BN49" i="1"/>
  <c r="BP49" i="1"/>
  <c r="BW49" i="1" s="1"/>
  <c r="D49" i="3" s="1"/>
  <c r="BM49" i="1"/>
  <c r="BS49" i="1"/>
  <c r="BT49" i="1"/>
  <c r="CA49" i="1" s="1"/>
  <c r="BL49" i="1"/>
  <c r="CI49" i="1"/>
  <c r="BI49" i="1"/>
  <c r="CD49" i="1"/>
  <c r="BR49" i="1"/>
  <c r="BY49" i="1" s="1"/>
  <c r="BQ49" i="1"/>
  <c r="BX49" i="1" s="1"/>
  <c r="BK49" i="1"/>
  <c r="CF49" i="1"/>
  <c r="CM49" i="1" s="1"/>
  <c r="M163" i="3"/>
  <c r="R163" i="3"/>
  <c r="O247" i="3"/>
  <c r="H39" i="8"/>
  <c r="I39" i="8"/>
  <c r="N193" i="3"/>
  <c r="M193" i="3"/>
  <c r="P193" i="3"/>
  <c r="G157" i="7"/>
  <c r="BJ157" i="1"/>
  <c r="BM157" i="1"/>
  <c r="CP157" i="1"/>
  <c r="BP157" i="1"/>
  <c r="CT157" i="1"/>
  <c r="DH157" i="1" s="1"/>
  <c r="BK157" i="1"/>
  <c r="BL157" i="1"/>
  <c r="CG157" i="1"/>
  <c r="CO157" i="1"/>
  <c r="BQ157" i="1"/>
  <c r="DN157" i="1" s="1"/>
  <c r="N157" i="6" s="1"/>
  <c r="CW157" i="1"/>
  <c r="BI157" i="1"/>
  <c r="BU157" i="1"/>
  <c r="CB157" i="1" s="1"/>
  <c r="CD157" i="1"/>
  <c r="CR157" i="1" s="1"/>
  <c r="DQ157" i="1"/>
  <c r="CM157" i="1"/>
  <c r="CF157" i="1"/>
  <c r="CA157" i="1"/>
  <c r="BT157" i="1"/>
  <c r="DP157" i="1" s="1"/>
  <c r="CI157" i="1"/>
  <c r="CE157" i="1"/>
  <c r="CS157" i="1" s="1"/>
  <c r="BR157" i="1"/>
  <c r="R157" i="6"/>
  <c r="BN157" i="1"/>
  <c r="CK157" i="1"/>
  <c r="BS157" i="1"/>
  <c r="BZ157" i="1" s="1"/>
  <c r="BY157" i="1"/>
  <c r="CN157" i="1"/>
  <c r="CU157" i="1"/>
  <c r="DO157" i="1"/>
  <c r="BW157" i="1"/>
  <c r="CH157" i="1"/>
  <c r="Q34" i="3"/>
  <c r="D34" i="3"/>
  <c r="O34" i="3"/>
  <c r="R34" i="3"/>
  <c r="M34" i="3"/>
  <c r="BJ80" i="1"/>
  <c r="BM80" i="1"/>
  <c r="CE80" i="1"/>
  <c r="CL80" i="1" s="1"/>
  <c r="BI80" i="1"/>
  <c r="BP80" i="1"/>
  <c r="BW80" i="1" s="1"/>
  <c r="CF80" i="1"/>
  <c r="CM80" i="1" s="1"/>
  <c r="BQ80" i="1"/>
  <c r="BN80" i="1"/>
  <c r="CH80" i="1"/>
  <c r="CO80" i="1" s="1"/>
  <c r="BL80" i="1"/>
  <c r="BS80" i="1"/>
  <c r="BT80" i="1"/>
  <c r="CA80" i="1" s="1"/>
  <c r="CG80" i="1"/>
  <c r="CN80" i="1" s="1"/>
  <c r="BK80" i="1"/>
  <c r="BR80" i="1"/>
  <c r="CD80" i="1"/>
  <c r="BU80" i="1"/>
  <c r="CI80" i="1"/>
  <c r="CP80" i="1" s="1"/>
  <c r="BJ262" i="1"/>
  <c r="BT262" i="1"/>
  <c r="CA262" i="1" s="1"/>
  <c r="BP262" i="1"/>
  <c r="BW262" i="1" s="1"/>
  <c r="D262" i="3" s="1"/>
  <c r="BK262" i="1"/>
  <c r="BQ262" i="1"/>
  <c r="BX262" i="1" s="1"/>
  <c r="BN262" i="1"/>
  <c r="BR262" i="1"/>
  <c r="BM262" i="1"/>
  <c r="CE262" i="1"/>
  <c r="CL262" i="1" s="1"/>
  <c r="CH262" i="1"/>
  <c r="CV262" i="1" s="1"/>
  <c r="BI262" i="1"/>
  <c r="BS262" i="1"/>
  <c r="CI262" i="1"/>
  <c r="BL262" i="1"/>
  <c r="CF262" i="1"/>
  <c r="CM262" i="1" s="1"/>
  <c r="CD262" i="1"/>
  <c r="BU262" i="1"/>
  <c r="CG262" i="1"/>
  <c r="CN262" i="1" s="1"/>
  <c r="I19" i="4"/>
  <c r="D19" i="4"/>
  <c r="G156" i="3"/>
  <c r="J156" i="3" s="1"/>
  <c r="K156" i="3" s="1"/>
  <c r="V156" i="3" s="1"/>
  <c r="D156" i="15" s="1"/>
  <c r="E156" i="3"/>
  <c r="N156" i="3"/>
  <c r="R156" i="3"/>
  <c r="F156" i="3"/>
  <c r="D156" i="3"/>
  <c r="P156" i="3"/>
  <c r="Q156" i="3"/>
  <c r="I156" i="3"/>
  <c r="H156" i="3"/>
  <c r="O156" i="3"/>
  <c r="M156" i="3"/>
  <c r="S156" i="3" s="1"/>
  <c r="T156" i="3" s="1"/>
  <c r="BL117" i="1"/>
  <c r="CF117" i="1"/>
  <c r="CM117" i="1" s="1"/>
  <c r="CE117" i="1"/>
  <c r="CL117" i="1" s="1"/>
  <c r="CI117" i="1"/>
  <c r="CP117" i="1" s="1"/>
  <c r="BI117" i="1"/>
  <c r="BS117" i="1"/>
  <c r="BZ117" i="1" s="1"/>
  <c r="CH117" i="1"/>
  <c r="CO117" i="1" s="1"/>
  <c r="BQ117" i="1"/>
  <c r="BR117" i="1"/>
  <c r="BU117" i="1"/>
  <c r="BK117" i="1"/>
  <c r="BM117" i="1"/>
  <c r="BT117" i="1"/>
  <c r="CA117" i="1" s="1"/>
  <c r="CD117" i="1"/>
  <c r="CK117" i="1" s="1"/>
  <c r="BN117" i="1"/>
  <c r="BJ117" i="1"/>
  <c r="BP117" i="1"/>
  <c r="CG117" i="1"/>
  <c r="CN117" i="1" s="1"/>
  <c r="P290" i="3"/>
  <c r="M290" i="3"/>
  <c r="Q290" i="3"/>
  <c r="P245" i="6"/>
  <c r="R245" i="6"/>
  <c r="T245" i="6" s="1"/>
  <c r="D245" i="6"/>
  <c r="J245" i="6" s="1"/>
  <c r="F245" i="6"/>
  <c r="Q245" i="6"/>
  <c r="G245" i="6"/>
  <c r="E245" i="6"/>
  <c r="O245" i="6"/>
  <c r="N245" i="6"/>
  <c r="I245" i="6"/>
  <c r="H245" i="6"/>
  <c r="O141" i="3"/>
  <c r="M141" i="3"/>
  <c r="R273" i="3"/>
  <c r="E273" i="3"/>
  <c r="D273" i="3"/>
  <c r="N273" i="3"/>
  <c r="M273" i="3"/>
  <c r="R61" i="3"/>
  <c r="O61" i="3"/>
  <c r="M61" i="3"/>
  <c r="Q61" i="3"/>
  <c r="P61" i="3"/>
  <c r="BQ61" i="1"/>
  <c r="BX61" i="1" s="1"/>
  <c r="BU61" i="1"/>
  <c r="CI61" i="1"/>
  <c r="BR61" i="1"/>
  <c r="BY61" i="1" s="1"/>
  <c r="F61" i="3" s="1"/>
  <c r="CD61" i="1"/>
  <c r="CK61" i="1" s="1"/>
  <c r="BT61" i="1"/>
  <c r="CA61" i="1"/>
  <c r="H61" i="3" s="1"/>
  <c r="CH61" i="1"/>
  <c r="CV61" i="1" s="1"/>
  <c r="DJ61" i="2" s="1"/>
  <c r="BI61" i="1"/>
  <c r="DQ61" i="1"/>
  <c r="CE61" i="1"/>
  <c r="CS61" i="1" s="1"/>
  <c r="CW61" i="1"/>
  <c r="DK61" i="1" s="1"/>
  <c r="BJ61" i="1"/>
  <c r="BK61" i="1"/>
  <c r="CG61" i="1"/>
  <c r="CN61" i="1" s="1"/>
  <c r="BP61" i="1"/>
  <c r="BW61" i="1" s="1"/>
  <c r="D61" i="3" s="1"/>
  <c r="BS61" i="1"/>
  <c r="BZ61" i="1" s="1"/>
  <c r="G61" i="3" s="1"/>
  <c r="BL61" i="1"/>
  <c r="BM61" i="1"/>
  <c r="CF61" i="1"/>
  <c r="CP61" i="1"/>
  <c r="BN61" i="1"/>
  <c r="BU291" i="1"/>
  <c r="CE291" i="1"/>
  <c r="CL291" i="1" s="1"/>
  <c r="BS291" i="1"/>
  <c r="BZ291" i="1" s="1"/>
  <c r="BK291" i="1"/>
  <c r="CG291" i="1"/>
  <c r="BQ291" i="1"/>
  <c r="BX291" i="1" s="1"/>
  <c r="BP291" i="1"/>
  <c r="BW291" i="1" s="1"/>
  <c r="BT291" i="1"/>
  <c r="CA291" i="1" s="1"/>
  <c r="BM291" i="1"/>
  <c r="CD291" i="1"/>
  <c r="CK291" i="1" s="1"/>
  <c r="BN291" i="1"/>
  <c r="CF291" i="1"/>
  <c r="CM291" i="1" s="1"/>
  <c r="CI291" i="1"/>
  <c r="CP291" i="1" s="1"/>
  <c r="BJ291" i="1"/>
  <c r="CH291" i="1"/>
  <c r="CO291" i="1" s="1"/>
  <c r="BI291" i="1"/>
  <c r="BL291" i="1"/>
  <c r="BR291" i="1"/>
  <c r="BY291" i="1" s="1"/>
  <c r="G325" i="6"/>
  <c r="H325" i="6"/>
  <c r="F325" i="6"/>
  <c r="D325" i="6"/>
  <c r="J325" i="6" s="1"/>
  <c r="E325" i="6"/>
  <c r="R325" i="6"/>
  <c r="T325" i="6" s="1"/>
  <c r="N325" i="6"/>
  <c r="O325" i="6"/>
  <c r="M325" i="6"/>
  <c r="I325" i="6"/>
  <c r="M187" i="3"/>
  <c r="P187" i="3"/>
  <c r="N187" i="3"/>
  <c r="P215" i="3"/>
  <c r="Q215" i="3"/>
  <c r="E215" i="3"/>
  <c r="M215" i="3"/>
  <c r="N215" i="3"/>
  <c r="P228" i="3"/>
  <c r="N228" i="3"/>
  <c r="O228" i="3"/>
  <c r="Q228" i="3"/>
  <c r="S228" i="3" s="1"/>
  <c r="T228" i="3" s="1"/>
  <c r="R228" i="3"/>
  <c r="M228" i="3"/>
  <c r="G228" i="4"/>
  <c r="CI169" i="1"/>
  <c r="CP169" i="1" s="1"/>
  <c r="BU169" i="1"/>
  <c r="BL169" i="1"/>
  <c r="BP169" i="1"/>
  <c r="BS169" i="1"/>
  <c r="BZ169" i="1" s="1"/>
  <c r="G169" i="3" s="1"/>
  <c r="DM169" i="1"/>
  <c r="M169" i="6" s="1"/>
  <c r="CB169" i="1"/>
  <c r="DG169" i="1"/>
  <c r="BW169" i="1"/>
  <c r="CE169" i="1"/>
  <c r="BY169" i="1"/>
  <c r="CL169" i="1"/>
  <c r="BR169" i="1"/>
  <c r="DN169" i="1" s="1"/>
  <c r="N169" i="6" s="1"/>
  <c r="CG169" i="1"/>
  <c r="CN169" i="1" s="1"/>
  <c r="BQ169" i="1"/>
  <c r="BX169" i="1" s="1"/>
  <c r="E169" i="3" s="1"/>
  <c r="CF169" i="1"/>
  <c r="CT169" i="1" s="1"/>
  <c r="CH169" i="1"/>
  <c r="BM169" i="1"/>
  <c r="CO169" i="1"/>
  <c r="DO169" i="1"/>
  <c r="O169" i="6" s="1"/>
  <c r="BN169" i="1"/>
  <c r="CD169" i="1"/>
  <c r="CR169" i="1" s="1"/>
  <c r="BI169" i="1"/>
  <c r="CS169" i="1"/>
  <c r="N169" i="4" s="1"/>
  <c r="BT169" i="1"/>
  <c r="DQ169" i="1" s="1"/>
  <c r="BJ169" i="1"/>
  <c r="BK169" i="1"/>
  <c r="P101" i="3"/>
  <c r="N101" i="3"/>
  <c r="F234" i="6"/>
  <c r="P234" i="6"/>
  <c r="Q234" i="6"/>
  <c r="I234" i="6"/>
  <c r="D234" i="6"/>
  <c r="G234" i="6"/>
  <c r="J234" i="6" s="1"/>
  <c r="H234" i="6"/>
  <c r="O234" i="6"/>
  <c r="E234" i="6"/>
  <c r="R25" i="3"/>
  <c r="N25" i="3"/>
  <c r="Q353" i="3"/>
  <c r="N353" i="3"/>
  <c r="O353" i="3"/>
  <c r="S353" i="3" s="1"/>
  <c r="T353" i="3" s="1"/>
  <c r="R353" i="3"/>
  <c r="G353" i="3"/>
  <c r="M353" i="3"/>
  <c r="F353" i="3"/>
  <c r="CN353" i="1"/>
  <c r="BS353" i="1"/>
  <c r="DM353" i="1"/>
  <c r="M353" i="6" s="1"/>
  <c r="BZ353" i="1"/>
  <c r="BX353" i="1"/>
  <c r="E353" i="3" s="1"/>
  <c r="CP353" i="1"/>
  <c r="BT353" i="1"/>
  <c r="CV353" i="1" s="1"/>
  <c r="CH353" i="1"/>
  <c r="BY353" i="1"/>
  <c r="BR353" i="1"/>
  <c r="BI353" i="1"/>
  <c r="CE353" i="1"/>
  <c r="CS353" i="1" s="1"/>
  <c r="CW353" i="1"/>
  <c r="CD353" i="1"/>
  <c r="BW353" i="1"/>
  <c r="D353" i="3" s="1"/>
  <c r="CG353" i="1"/>
  <c r="CI353" i="1"/>
  <c r="CO353" i="1"/>
  <c r="BL353" i="1"/>
  <c r="CF353" i="1"/>
  <c r="CM353" i="1" s="1"/>
  <c r="BJ353" i="1"/>
  <c r="BQ353" i="1"/>
  <c r="DO353" i="1"/>
  <c r="DN353" i="1"/>
  <c r="BP353" i="1"/>
  <c r="CR353" i="1"/>
  <c r="M353" i="4" s="1"/>
  <c r="CL353" i="1"/>
  <c r="CU353" i="1"/>
  <c r="P353" i="4" s="1"/>
  <c r="BN353" i="1"/>
  <c r="BM353" i="1"/>
  <c r="BK353" i="1"/>
  <c r="CK353" i="1"/>
  <c r="DI353" i="1"/>
  <c r="DP353" i="1"/>
  <c r="P353" i="6" s="1"/>
  <c r="CY353" i="1"/>
  <c r="BU353" i="1"/>
  <c r="CB353" i="1" s="1"/>
  <c r="I353" i="3" s="1"/>
  <c r="P353" i="3"/>
  <c r="F164" i="4"/>
  <c r="D164" i="4"/>
  <c r="I164" i="4"/>
  <c r="N135" i="3"/>
  <c r="O135" i="3"/>
  <c r="M135" i="3"/>
  <c r="R135" i="3"/>
  <c r="Q135" i="3"/>
  <c r="I299" i="4"/>
  <c r="D299" i="4"/>
  <c r="H299" i="4"/>
  <c r="E122" i="3"/>
  <c r="R122" i="3"/>
  <c r="N122" i="3"/>
  <c r="S122" i="3" s="1"/>
  <c r="T122" i="3" s="1"/>
  <c r="O122" i="3"/>
  <c r="P122" i="3"/>
  <c r="M122" i="3"/>
  <c r="Q122" i="3"/>
  <c r="BU122" i="1"/>
  <c r="CK122" i="1"/>
  <c r="CH122" i="1"/>
  <c r="DP122" i="1"/>
  <c r="BM122" i="1"/>
  <c r="BP122" i="1"/>
  <c r="BW122" i="1" s="1"/>
  <c r="D122" i="3" s="1"/>
  <c r="BI122" i="1"/>
  <c r="CA122" i="1"/>
  <c r="H122" i="3" s="1"/>
  <c r="BT122" i="1"/>
  <c r="BL122" i="1"/>
  <c r="CF122" i="1"/>
  <c r="BJ122" i="1"/>
  <c r="CE122" i="1"/>
  <c r="CL122" i="1" s="1"/>
  <c r="CR122" i="1"/>
  <c r="BQ122" i="1"/>
  <c r="CP122" i="1"/>
  <c r="CO122" i="1"/>
  <c r="BX122" i="1"/>
  <c r="CM122" i="1"/>
  <c r="BS122" i="1"/>
  <c r="BZ122" i="1" s="1"/>
  <c r="G122" i="3" s="1"/>
  <c r="BR122" i="1"/>
  <c r="DN122" i="1" s="1"/>
  <c r="N122" i="6" s="1"/>
  <c r="CG122" i="1"/>
  <c r="CU122" i="1" s="1"/>
  <c r="BK122" i="1"/>
  <c r="BY122" i="1"/>
  <c r="F122" i="3" s="1"/>
  <c r="CD122" i="1"/>
  <c r="CI122" i="1"/>
  <c r="CW122" i="1" s="1"/>
  <c r="DM122" i="1"/>
  <c r="M122" i="6" s="1"/>
  <c r="BN122" i="1"/>
  <c r="CV122" i="1"/>
  <c r="DJ122" i="1" s="1"/>
  <c r="CE20" i="1"/>
  <c r="BQ20" i="1"/>
  <c r="CF20" i="1"/>
  <c r="BP20" i="1"/>
  <c r="BW20" i="1" s="1"/>
  <c r="D20" i="3" s="1"/>
  <c r="CH20" i="1"/>
  <c r="CO20" i="1" s="1"/>
  <c r="BI20" i="1"/>
  <c r="BT20" i="1"/>
  <c r="CA20" i="1" s="1"/>
  <c r="BS20" i="1"/>
  <c r="BZ20" i="1" s="1"/>
  <c r="CI20" i="1"/>
  <c r="CP20" i="1" s="1"/>
  <c r="BK20" i="1"/>
  <c r="CG20" i="1"/>
  <c r="CN20" i="1" s="1"/>
  <c r="BR20" i="1"/>
  <c r="BN20" i="1"/>
  <c r="BU20" i="1"/>
  <c r="BJ20" i="1"/>
  <c r="CD20" i="1"/>
  <c r="CK20" i="1" s="1"/>
  <c r="BL20" i="1"/>
  <c r="BM20" i="1"/>
  <c r="F239" i="3"/>
  <c r="O239" i="3"/>
  <c r="I239" i="3"/>
  <c r="E239" i="3"/>
  <c r="R239" i="3"/>
  <c r="P239" i="3"/>
  <c r="D239" i="3"/>
  <c r="N239" i="3"/>
  <c r="M239" i="3"/>
  <c r="Q239" i="3"/>
  <c r="S239" i="3" s="1"/>
  <c r="T239" i="3" s="1"/>
  <c r="F324" i="6"/>
  <c r="H324" i="6"/>
  <c r="I324" i="6"/>
  <c r="E324" i="6"/>
  <c r="D324" i="6"/>
  <c r="CB324" i="1"/>
  <c r="I324" i="3" s="1"/>
  <c r="BT324" i="1"/>
  <c r="BN324" i="1"/>
  <c r="BK324" i="1"/>
  <c r="CF324" i="1"/>
  <c r="CM324" i="1" s="1"/>
  <c r="DP324" i="1"/>
  <c r="CA324" i="1"/>
  <c r="H324" i="3" s="1"/>
  <c r="BZ324" i="1"/>
  <c r="G324" i="3" s="1"/>
  <c r="BM324" i="1"/>
  <c r="CG324" i="1"/>
  <c r="CU324" i="1" s="1"/>
  <c r="BS324" i="1"/>
  <c r="CI324" i="1"/>
  <c r="CW324" i="1" s="1"/>
  <c r="BU324" i="1"/>
  <c r="DQ324" i="1" s="1"/>
  <c r="Q324" i="6" s="1"/>
  <c r="CS324" i="1"/>
  <c r="CZ324" i="1" s="1"/>
  <c r="BJ324" i="1"/>
  <c r="BL324" i="1"/>
  <c r="BQ324" i="1"/>
  <c r="CH324" i="1"/>
  <c r="CV324" i="1" s="1"/>
  <c r="CE324" i="1"/>
  <c r="CL324" i="1" s="1"/>
  <c r="BI324" i="1"/>
  <c r="DO324" i="1"/>
  <c r="O324" i="6" s="1"/>
  <c r="BX324" i="1"/>
  <c r="E324" i="3" s="1"/>
  <c r="BP324" i="1"/>
  <c r="CR324" i="1" s="1"/>
  <c r="BR324" i="1"/>
  <c r="BY324" i="1" s="1"/>
  <c r="F324" i="3" s="1"/>
  <c r="CD324" i="1"/>
  <c r="CK324" i="1" s="1"/>
  <c r="R261" i="3"/>
  <c r="BU341" i="1"/>
  <c r="CB341" i="1" s="1"/>
  <c r="BR341" i="1"/>
  <c r="BY341" i="1" s="1"/>
  <c r="BI341" i="1"/>
  <c r="BN341" i="1"/>
  <c r="CI341" i="1"/>
  <c r="CP341" i="1" s="1"/>
  <c r="CE341" i="1"/>
  <c r="CL341" i="1" s="1"/>
  <c r="BK341" i="1"/>
  <c r="BP341" i="1"/>
  <c r="BW341" i="1" s="1"/>
  <c r="D341" i="3" s="1"/>
  <c r="BL341" i="1"/>
  <c r="BQ341" i="1"/>
  <c r="DN341" i="1" s="1"/>
  <c r="BJ341" i="1"/>
  <c r="CD341" i="1"/>
  <c r="CK341" i="1" s="1"/>
  <c r="BM341" i="1"/>
  <c r="BS341" i="1"/>
  <c r="DO341" i="1" s="1"/>
  <c r="CH341" i="1"/>
  <c r="BT341" i="1"/>
  <c r="CA341" i="1" s="1"/>
  <c r="CG341" i="1"/>
  <c r="CN341" i="1" s="1"/>
  <c r="CF341" i="1"/>
  <c r="CT341" i="1" s="1"/>
  <c r="G271" i="4"/>
  <c r="E271" i="4"/>
  <c r="D271" i="4"/>
  <c r="CE120" i="1"/>
  <c r="CL120" i="1" s="1"/>
  <c r="BK120" i="1"/>
  <c r="BT120" i="1"/>
  <c r="CA120" i="1" s="1"/>
  <c r="H120" i="3" s="1"/>
  <c r="BS120" i="1"/>
  <c r="CF120" i="1"/>
  <c r="CM120" i="1" s="1"/>
  <c r="CH120" i="1"/>
  <c r="CD120" i="1"/>
  <c r="CK120" i="1" s="1"/>
  <c r="BM120" i="1"/>
  <c r="BI120" i="1"/>
  <c r="BQ120" i="1"/>
  <c r="CG120" i="1"/>
  <c r="BJ120" i="1"/>
  <c r="CI120" i="1"/>
  <c r="BP120" i="1"/>
  <c r="BW120" i="1" s="1"/>
  <c r="BL120" i="1"/>
  <c r="BR120" i="1"/>
  <c r="BU120" i="1"/>
  <c r="BN120" i="1"/>
  <c r="N120" i="3"/>
  <c r="BR218" i="1"/>
  <c r="BY218" i="1" s="1"/>
  <c r="F218" i="3" s="1"/>
  <c r="BJ218" i="1"/>
  <c r="BU218" i="1"/>
  <c r="BQ218" i="1"/>
  <c r="BI218" i="1"/>
  <c r="CE218" i="1"/>
  <c r="BL218" i="1"/>
  <c r="BN218" i="1"/>
  <c r="BS218" i="1"/>
  <c r="BZ218" i="1" s="1"/>
  <c r="BP218" i="1"/>
  <c r="BW218" i="1" s="1"/>
  <c r="D218" i="3" s="1"/>
  <c r="CH218" i="1"/>
  <c r="CO218" i="1" s="1"/>
  <c r="BK218" i="1"/>
  <c r="BT218" i="1"/>
  <c r="CI218" i="1"/>
  <c r="CP218" i="1" s="1"/>
  <c r="CG218" i="1"/>
  <c r="BM218" i="1"/>
  <c r="CD218" i="1"/>
  <c r="CK218" i="1" s="1"/>
  <c r="CF218" i="1"/>
  <c r="CT218" i="1" s="1"/>
  <c r="D170" i="7"/>
  <c r="E170" i="7"/>
  <c r="CD137" i="1"/>
  <c r="CK137" i="1" s="1"/>
  <c r="BT137" i="1"/>
  <c r="CA137" i="1" s="1"/>
  <c r="H137" i="3" s="1"/>
  <c r="BM137" i="1"/>
  <c r="BL137" i="1"/>
  <c r="BQ137" i="1"/>
  <c r="BX137" i="1" s="1"/>
  <c r="CG137" i="1"/>
  <c r="BJ137" i="1"/>
  <c r="BI137" i="1"/>
  <c r="CH137" i="1"/>
  <c r="CO137" i="1" s="1"/>
  <c r="CF137" i="1"/>
  <c r="CM137" i="1" s="1"/>
  <c r="CI137" i="1"/>
  <c r="CP137" i="1" s="1"/>
  <c r="CE137" i="1"/>
  <c r="BK137" i="1"/>
  <c r="BR137" i="1"/>
  <c r="BY137" i="1" s="1"/>
  <c r="BS137" i="1"/>
  <c r="BZ137" i="1" s="1"/>
  <c r="BN137" i="1"/>
  <c r="BP137" i="1"/>
  <c r="BW137" i="1" s="1"/>
  <c r="BU137" i="1"/>
  <c r="G113" i="7"/>
  <c r="Q76" i="3"/>
  <c r="P76" i="3"/>
  <c r="M76" i="3"/>
  <c r="G76" i="3"/>
  <c r="O76" i="3"/>
  <c r="BQ76" i="1"/>
  <c r="DM76" i="1" s="1"/>
  <c r="CI76" i="1"/>
  <c r="CW76" i="1" s="1"/>
  <c r="BS76" i="1"/>
  <c r="CF76" i="1"/>
  <c r="BZ76" i="1"/>
  <c r="CE76" i="1"/>
  <c r="CS76" i="1" s="1"/>
  <c r="BL76" i="1"/>
  <c r="BW76" i="1"/>
  <c r="D76" i="3" s="1"/>
  <c r="BX76" i="1"/>
  <c r="BK76" i="1"/>
  <c r="CH76" i="1"/>
  <c r="CO76" i="1" s="1"/>
  <c r="BP76" i="1"/>
  <c r="BR76" i="1"/>
  <c r="CT76" i="1" s="1"/>
  <c r="CD76" i="1"/>
  <c r="CR76" i="1" s="1"/>
  <c r="CK76" i="1"/>
  <c r="BJ76" i="1"/>
  <c r="BU76" i="1"/>
  <c r="BN76" i="1"/>
  <c r="BY76" i="1"/>
  <c r="F76" i="3" s="1"/>
  <c r="CM76" i="1"/>
  <c r="BM76" i="1"/>
  <c r="BI76" i="1"/>
  <c r="DO76" i="1"/>
  <c r="DN76" i="1"/>
  <c r="BT76" i="1"/>
  <c r="CA76" i="1" s="1"/>
  <c r="H76" i="3" s="1"/>
  <c r="CG76" i="1"/>
  <c r="CN76" i="1" s="1"/>
  <c r="BN15" i="1"/>
  <c r="CG15" i="1"/>
  <c r="CN15" i="1" s="1"/>
  <c r="CF15" i="1"/>
  <c r="CM15" i="1" s="1"/>
  <c r="CD15" i="1"/>
  <c r="CK15" i="1" s="1"/>
  <c r="BR15" i="1"/>
  <c r="BY15" i="1" s="1"/>
  <c r="BP15" i="1"/>
  <c r="BW15" i="1" s="1"/>
  <c r="BI15" i="1"/>
  <c r="CE15" i="1"/>
  <c r="CL15" i="1" s="1"/>
  <c r="BJ15" i="1"/>
  <c r="BM15" i="1"/>
  <c r="BQ15" i="1"/>
  <c r="BX15" i="1" s="1"/>
  <c r="BS15" i="1"/>
  <c r="BZ15" i="1" s="1"/>
  <c r="CI15" i="1"/>
  <c r="CP15" i="1" s="1"/>
  <c r="BU15" i="1"/>
  <c r="BL15" i="1"/>
  <c r="CH15" i="1"/>
  <c r="BT15" i="1"/>
  <c r="BK15" i="1"/>
  <c r="R253" i="3"/>
  <c r="O253" i="3"/>
  <c r="BP336" i="1"/>
  <c r="BW336" i="1" s="1"/>
  <c r="BS336" i="1"/>
  <c r="BZ336" i="1" s="1"/>
  <c r="G336" i="3" s="1"/>
  <c r="CE336" i="1"/>
  <c r="CL336" i="1" s="1"/>
  <c r="BK336" i="1"/>
  <c r="BN336" i="1"/>
  <c r="BL336" i="1"/>
  <c r="BJ336" i="1"/>
  <c r="CF336" i="1"/>
  <c r="CD336" i="1"/>
  <c r="CK336" i="1" s="1"/>
  <c r="CH336" i="1"/>
  <c r="CO336" i="1" s="1"/>
  <c r="BU336" i="1"/>
  <c r="BR336" i="1"/>
  <c r="BY336" i="1" s="1"/>
  <c r="BT336" i="1"/>
  <c r="CA336" i="1" s="1"/>
  <c r="CI336" i="1"/>
  <c r="CP336" i="1" s="1"/>
  <c r="CG336" i="1"/>
  <c r="BQ336" i="1"/>
  <c r="BX336" i="1" s="1"/>
  <c r="BI336" i="1"/>
  <c r="BM336" i="1"/>
  <c r="F57" i="4"/>
  <c r="G304" i="4"/>
  <c r="N356" i="3"/>
  <c r="BQ256" i="1"/>
  <c r="BX256" i="1" s="1"/>
  <c r="BR256" i="1"/>
  <c r="BY256" i="1" s="1"/>
  <c r="CE256" i="1"/>
  <c r="CL256" i="1" s="1"/>
  <c r="CI256" i="1"/>
  <c r="CP256" i="1" s="1"/>
  <c r="CD256" i="1"/>
  <c r="CK256" i="1" s="1"/>
  <c r="BP256" i="1"/>
  <c r="BW256" i="1" s="1"/>
  <c r="BL256" i="1"/>
  <c r="BU256" i="1"/>
  <c r="BS256" i="1"/>
  <c r="BT256" i="1"/>
  <c r="CA256" i="1" s="1"/>
  <c r="BI256" i="1"/>
  <c r="BK256" i="1"/>
  <c r="BJ256" i="1"/>
  <c r="CH256" i="1"/>
  <c r="CF256" i="1"/>
  <c r="CM256" i="1" s="1"/>
  <c r="BN256" i="1"/>
  <c r="BM256" i="1"/>
  <c r="CG256" i="1"/>
  <c r="BS32" i="1"/>
  <c r="CH32" i="1"/>
  <c r="BL32" i="1"/>
  <c r="BJ32" i="1"/>
  <c r="BT32" i="1"/>
  <c r="CA32" i="1" s="1"/>
  <c r="BI32" i="1"/>
  <c r="BK32" i="1"/>
  <c r="CE32" i="1"/>
  <c r="CL32" i="1" s="1"/>
  <c r="BU32" i="1"/>
  <c r="CB32" i="1" s="1"/>
  <c r="CO32" i="1"/>
  <c r="BM32" i="1"/>
  <c r="BR32" i="1"/>
  <c r="CI32" i="1"/>
  <c r="BN32" i="1"/>
  <c r="CF32" i="1"/>
  <c r="CM32" i="1" s="1"/>
  <c r="BP32" i="1"/>
  <c r="BQ32" i="1"/>
  <c r="CG32" i="1"/>
  <c r="CN32" i="1" s="1"/>
  <c r="CD32" i="1"/>
  <c r="CK32" i="1" s="1"/>
  <c r="O300" i="3"/>
  <c r="Q300" i="3"/>
  <c r="M179" i="3"/>
  <c r="P179" i="3"/>
  <c r="Q179" i="3"/>
  <c r="I349" i="7"/>
  <c r="E349" i="7"/>
  <c r="H349" i="7"/>
  <c r="F349" i="7"/>
  <c r="G349" i="7"/>
  <c r="D349" i="7"/>
  <c r="J349" i="7" s="1"/>
  <c r="R332" i="3"/>
  <c r="O332" i="3"/>
  <c r="P332" i="3"/>
  <c r="Q332" i="3"/>
  <c r="N332" i="3"/>
  <c r="M332" i="3"/>
  <c r="S332" i="3" s="1"/>
  <c r="T332" i="3" s="1"/>
  <c r="D332" i="7"/>
  <c r="CI149" i="1"/>
  <c r="CP149" i="1" s="1"/>
  <c r="BJ149" i="1"/>
  <c r="BS149" i="1"/>
  <c r="BZ149" i="1" s="1"/>
  <c r="CD149" i="1"/>
  <c r="CK149" i="1" s="1"/>
  <c r="BT149" i="1"/>
  <c r="CA149" i="1" s="1"/>
  <c r="BP149" i="1"/>
  <c r="BW149" i="1" s="1"/>
  <c r="BM149" i="1"/>
  <c r="BQ149" i="1"/>
  <c r="BX149" i="1" s="1"/>
  <c r="E149" i="3" s="1"/>
  <c r="CH149" i="1"/>
  <c r="BL149" i="1"/>
  <c r="BN149" i="1"/>
  <c r="CG149" i="1"/>
  <c r="BU149" i="1"/>
  <c r="CB149" i="1" s="1"/>
  <c r="CE149" i="1"/>
  <c r="CL149" i="1" s="1"/>
  <c r="CF149" i="1"/>
  <c r="CM149" i="1" s="1"/>
  <c r="BK149" i="1"/>
  <c r="BR149" i="1"/>
  <c r="DO149" i="1" s="1"/>
  <c r="BI149" i="1"/>
  <c r="M305" i="3"/>
  <c r="P305" i="3"/>
  <c r="BK305" i="1"/>
  <c r="BJ305" i="1"/>
  <c r="BM305" i="1"/>
  <c r="BL305" i="1"/>
  <c r="BI305" i="1"/>
  <c r="BN305" i="1"/>
  <c r="BS305" i="1"/>
  <c r="BZ305" i="1" s="1"/>
  <c r="G305" i="3" s="1"/>
  <c r="BQ305" i="1"/>
  <c r="CF305" i="1"/>
  <c r="CM305" i="1" s="1"/>
  <c r="BU305" i="1"/>
  <c r="CH305" i="1"/>
  <c r="CO305" i="1" s="1"/>
  <c r="BP305" i="1"/>
  <c r="BW305" i="1" s="1"/>
  <c r="D305" i="3" s="1"/>
  <c r="CI305" i="1"/>
  <c r="CP305" i="1" s="1"/>
  <c r="CD305" i="1"/>
  <c r="CK305" i="1" s="1"/>
  <c r="BT305" i="1"/>
  <c r="CA305" i="1" s="1"/>
  <c r="CE305" i="1"/>
  <c r="CL305" i="1" s="1"/>
  <c r="BR305" i="1"/>
  <c r="BY305" i="1" s="1"/>
  <c r="CG305" i="1"/>
  <c r="CN305" i="1" s="1"/>
  <c r="Q305" i="3"/>
  <c r="R212" i="3"/>
  <c r="P212" i="3"/>
  <c r="CG313" i="1"/>
  <c r="CE313" i="1"/>
  <c r="CL313" i="1" s="1"/>
  <c r="CD313" i="1"/>
  <c r="CK313" i="1" s="1"/>
  <c r="BR313" i="1"/>
  <c r="BS313" i="1"/>
  <c r="BZ313" i="1" s="1"/>
  <c r="BI313" i="1"/>
  <c r="BM313" i="1"/>
  <c r="BT313" i="1"/>
  <c r="CA313" i="1" s="1"/>
  <c r="H313" i="3" s="1"/>
  <c r="CF313" i="1"/>
  <c r="CI313" i="1"/>
  <c r="CP313" i="1" s="1"/>
  <c r="BP313" i="1"/>
  <c r="BW313" i="1" s="1"/>
  <c r="BJ313" i="1"/>
  <c r="BN313" i="1"/>
  <c r="BQ313" i="1"/>
  <c r="BX313" i="1" s="1"/>
  <c r="BU313" i="1"/>
  <c r="DR313" i="1" s="1"/>
  <c r="BL313" i="1"/>
  <c r="CH313" i="1"/>
  <c r="BK313" i="1"/>
  <c r="N313" i="3"/>
  <c r="H243" i="6"/>
  <c r="BK178" i="1"/>
  <c r="BU178" i="1"/>
  <c r="CE178" i="1"/>
  <c r="CL178" i="1" s="1"/>
  <c r="BQ178" i="1"/>
  <c r="BI178" i="1"/>
  <c r="CD178" i="1"/>
  <c r="CK178" i="1" s="1"/>
  <c r="BM178" i="1"/>
  <c r="BS178" i="1"/>
  <c r="BZ178" i="1" s="1"/>
  <c r="BJ178" i="1"/>
  <c r="BL178" i="1"/>
  <c r="BT178" i="1"/>
  <c r="CG178" i="1"/>
  <c r="CN178" i="1" s="1"/>
  <c r="CI178" i="1"/>
  <c r="CF178" i="1"/>
  <c r="CM178" i="1" s="1"/>
  <c r="CH178" i="1"/>
  <c r="CO178" i="1" s="1"/>
  <c r="BP178" i="1"/>
  <c r="BW178" i="1" s="1"/>
  <c r="BR178" i="1"/>
  <c r="BN178" i="1"/>
  <c r="I229" i="3"/>
  <c r="CI77" i="1"/>
  <c r="CP77" i="1" s="1"/>
  <c r="BU77" i="1"/>
  <c r="CE77" i="1"/>
  <c r="CL77" i="1" s="1"/>
  <c r="BL77" i="1"/>
  <c r="BM77" i="1"/>
  <c r="BT77" i="1"/>
  <c r="CA77" i="1" s="1"/>
  <c r="CH77" i="1"/>
  <c r="CO77" i="1" s="1"/>
  <c r="CD77" i="1"/>
  <c r="CK77" i="1" s="1"/>
  <c r="BP77" i="1"/>
  <c r="BW77" i="1" s="1"/>
  <c r="D77" i="3" s="1"/>
  <c r="BK77" i="1"/>
  <c r="CF77" i="1"/>
  <c r="CM77" i="1" s="1"/>
  <c r="CG77" i="1"/>
  <c r="CN77" i="1" s="1"/>
  <c r="BR77" i="1"/>
  <c r="BY77" i="1" s="1"/>
  <c r="BQ77" i="1"/>
  <c r="BS77" i="1"/>
  <c r="BZ77" i="1" s="1"/>
  <c r="G77" i="3" s="1"/>
  <c r="BN77" i="1"/>
  <c r="BI77" i="1"/>
  <c r="BJ77" i="1"/>
  <c r="R77" i="3"/>
  <c r="CF58" i="1"/>
  <c r="CM58" i="1" s="1"/>
  <c r="CI58" i="1"/>
  <c r="BL58" i="1"/>
  <c r="BQ58" i="1"/>
  <c r="BX58" i="1" s="1"/>
  <c r="BT58" i="1"/>
  <c r="BJ58" i="1"/>
  <c r="CG58" i="1"/>
  <c r="CN58" i="1" s="1"/>
  <c r="CH58" i="1"/>
  <c r="CO58" i="1" s="1"/>
  <c r="BI58" i="1"/>
  <c r="BK58" i="1"/>
  <c r="BR58" i="1"/>
  <c r="BY58" i="1" s="1"/>
  <c r="BP58" i="1"/>
  <c r="BW58" i="1" s="1"/>
  <c r="BM58" i="1"/>
  <c r="BU58" i="1"/>
  <c r="BN58" i="1"/>
  <c r="CD58" i="1"/>
  <c r="CE58" i="1"/>
  <c r="CL58" i="1" s="1"/>
  <c r="BS58" i="1"/>
  <c r="N14" i="3"/>
  <c r="G108" i="4"/>
  <c r="O64" i="3"/>
  <c r="P64" i="3"/>
  <c r="M64" i="3"/>
  <c r="S64" i="3" s="1"/>
  <c r="T64" i="3" s="1"/>
  <c r="R64" i="3"/>
  <c r="N64" i="3"/>
  <c r="Q64" i="3"/>
  <c r="BU143" i="1"/>
  <c r="BM143" i="1"/>
  <c r="BT143" i="1"/>
  <c r="BQ143" i="1"/>
  <c r="CI143" i="1"/>
  <c r="CP143" i="1" s="1"/>
  <c r="BR143" i="1"/>
  <c r="BI143" i="1"/>
  <c r="BS143" i="1"/>
  <c r="BZ143" i="1" s="1"/>
  <c r="CE143" i="1"/>
  <c r="CL143" i="1" s="1"/>
  <c r="BL143" i="1"/>
  <c r="CD143" i="1"/>
  <c r="CK143" i="1" s="1"/>
  <c r="CG143" i="1"/>
  <c r="CN143" i="1" s="1"/>
  <c r="CF143" i="1"/>
  <c r="CM143" i="1" s="1"/>
  <c r="CH143" i="1"/>
  <c r="CO143" i="1" s="1"/>
  <c r="BN143" i="1"/>
  <c r="BK143" i="1"/>
  <c r="BP143" i="1"/>
  <c r="BW143" i="1" s="1"/>
  <c r="D143" i="3" s="1"/>
  <c r="BJ143" i="1"/>
  <c r="Q296" i="3"/>
  <c r="M296" i="3"/>
  <c r="P296" i="3"/>
  <c r="F78" i="6"/>
  <c r="E140" i="7"/>
  <c r="M233" i="3"/>
  <c r="BN294" i="1"/>
  <c r="CH294" i="1"/>
  <c r="CO294" i="1" s="1"/>
  <c r="BP294" i="1"/>
  <c r="BW294" i="1" s="1"/>
  <c r="BM294" i="1"/>
  <c r="BT294" i="1"/>
  <c r="CA294" i="1" s="1"/>
  <c r="BI294" i="1"/>
  <c r="BK294" i="1"/>
  <c r="BS294" i="1"/>
  <c r="BZ294" i="1" s="1"/>
  <c r="BQ294" i="1"/>
  <c r="BX294" i="1" s="1"/>
  <c r="E294" i="3" s="1"/>
  <c r="BJ294" i="1"/>
  <c r="CI294" i="1"/>
  <c r="CD294" i="1"/>
  <c r="CK294" i="1" s="1"/>
  <c r="BR294" i="1"/>
  <c r="CF294" i="1"/>
  <c r="BU294" i="1"/>
  <c r="CG294" i="1"/>
  <c r="CN294" i="1" s="1"/>
  <c r="CE294" i="1"/>
  <c r="BL294" i="1"/>
  <c r="M114" i="3"/>
  <c r="BU114" i="1"/>
  <c r="CF114" i="1"/>
  <c r="CM114" i="1" s="1"/>
  <c r="CD114" i="1"/>
  <c r="CK114" i="1" s="1"/>
  <c r="BT114" i="1"/>
  <c r="BM114" i="1"/>
  <c r="BN114" i="1"/>
  <c r="BI114" i="1"/>
  <c r="CG114" i="1"/>
  <c r="CN114" i="1" s="1"/>
  <c r="BL114" i="1"/>
  <c r="BJ114" i="1"/>
  <c r="BQ114" i="1"/>
  <c r="CH114" i="1"/>
  <c r="CO114" i="1" s="1"/>
  <c r="BP114" i="1"/>
  <c r="BK114" i="1"/>
  <c r="CI114" i="1"/>
  <c r="CP114" i="1" s="1"/>
  <c r="CE114" i="1"/>
  <c r="BR114" i="1"/>
  <c r="BY114" i="1" s="1"/>
  <c r="BS114" i="1"/>
  <c r="BN329" i="1"/>
  <c r="BQ329" i="1"/>
  <c r="BX329" i="1" s="1"/>
  <c r="CE329" i="1"/>
  <c r="CG329" i="1"/>
  <c r="CN329" i="1" s="1"/>
  <c r="CF329" i="1"/>
  <c r="CM329" i="1" s="1"/>
  <c r="BT329" i="1"/>
  <c r="CA329" i="1" s="1"/>
  <c r="CI329" i="1"/>
  <c r="CP329" i="1" s="1"/>
  <c r="BK329" i="1"/>
  <c r="BU329" i="1"/>
  <c r="BR329" i="1"/>
  <c r="BY329" i="1" s="1"/>
  <c r="BL329" i="1"/>
  <c r="BI329" i="1"/>
  <c r="CH329" i="1"/>
  <c r="BM329" i="1"/>
  <c r="CD329" i="1"/>
  <c r="BS329" i="1"/>
  <c r="BP329" i="1"/>
  <c r="BW329" i="1" s="1"/>
  <c r="BJ329" i="1"/>
  <c r="P298" i="3"/>
  <c r="R298" i="3"/>
  <c r="N298" i="3"/>
  <c r="Q298" i="3"/>
  <c r="O298" i="3"/>
  <c r="CE28" i="1"/>
  <c r="CL28" i="1" s="1"/>
  <c r="CI28" i="1"/>
  <c r="CP28" i="1" s="1"/>
  <c r="BM28" i="1"/>
  <c r="CG28" i="1"/>
  <c r="CN28" i="1" s="1"/>
  <c r="BI28" i="1"/>
  <c r="BT28" i="1"/>
  <c r="CA28" i="1" s="1"/>
  <c r="CH28" i="1"/>
  <c r="CO28" i="1" s="1"/>
  <c r="CF28" i="1"/>
  <c r="CM28" i="1" s="1"/>
  <c r="BJ28" i="1"/>
  <c r="BK28" i="1"/>
  <c r="BQ28" i="1"/>
  <c r="BX28" i="1" s="1"/>
  <c r="BU28" i="1"/>
  <c r="CB28" i="1" s="1"/>
  <c r="CD28" i="1"/>
  <c r="CK28" i="1" s="1"/>
  <c r="BN28" i="1"/>
  <c r="BS28" i="1"/>
  <c r="BP28" i="1"/>
  <c r="BW28" i="1" s="1"/>
  <c r="BR28" i="1"/>
  <c r="BY28" i="1" s="1"/>
  <c r="F28" i="3" s="1"/>
  <c r="BL28" i="1"/>
  <c r="BK312" i="1"/>
  <c r="BS312" i="1"/>
  <c r="BZ312" i="1" s="1"/>
  <c r="CI312" i="1"/>
  <c r="CP312" i="1" s="1"/>
  <c r="BL312" i="1"/>
  <c r="BM312" i="1"/>
  <c r="BN312" i="1"/>
  <c r="CD312" i="1"/>
  <c r="CH312" i="1"/>
  <c r="CO312" i="1" s="1"/>
  <c r="BQ312" i="1"/>
  <c r="BX312" i="1" s="1"/>
  <c r="E312" i="3" s="1"/>
  <c r="CF312" i="1"/>
  <c r="CM312" i="1" s="1"/>
  <c r="BP312" i="1"/>
  <c r="BW312" i="1" s="1"/>
  <c r="BU312" i="1"/>
  <c r="BR312" i="1"/>
  <c r="BY312" i="1" s="1"/>
  <c r="BJ312" i="1"/>
  <c r="BI312" i="1"/>
  <c r="CG312" i="1"/>
  <c r="CN312" i="1" s="1"/>
  <c r="CE312" i="1"/>
  <c r="CS312" i="1" s="1"/>
  <c r="BT312" i="1"/>
  <c r="DP312" i="1" s="1"/>
  <c r="BP107" i="1"/>
  <c r="BW107" i="1" s="1"/>
  <c r="D107" i="3" s="1"/>
  <c r="BU107" i="1"/>
  <c r="BS107" i="1"/>
  <c r="CG107" i="1"/>
  <c r="BQ107" i="1"/>
  <c r="CE107" i="1"/>
  <c r="CL107" i="1" s="1"/>
  <c r="CI107" i="1"/>
  <c r="CP107" i="1" s="1"/>
  <c r="BL107" i="1"/>
  <c r="BT107" i="1"/>
  <c r="CA107" i="1" s="1"/>
  <c r="BJ107" i="1"/>
  <c r="BR107" i="1"/>
  <c r="BY107" i="1" s="1"/>
  <c r="BN107" i="1"/>
  <c r="CH107" i="1"/>
  <c r="BI107" i="1"/>
  <c r="CD107" i="1"/>
  <c r="BM107" i="1"/>
  <c r="BK107" i="1"/>
  <c r="CF107" i="1"/>
  <c r="CM107" i="1" s="1"/>
  <c r="P96" i="3"/>
  <c r="M96" i="3"/>
  <c r="M255" i="3"/>
  <c r="Q255" i="3"/>
  <c r="BU221" i="1"/>
  <c r="CB221" i="1" s="1"/>
  <c r="BQ221" i="1"/>
  <c r="BX221" i="1" s="1"/>
  <c r="BN221" i="1"/>
  <c r="BL221" i="1"/>
  <c r="BS221" i="1"/>
  <c r="BM221" i="1"/>
  <c r="CI221" i="1"/>
  <c r="CP221" i="1" s="1"/>
  <c r="CG221" i="1"/>
  <c r="CF221" i="1"/>
  <c r="CM221" i="1" s="1"/>
  <c r="BJ221" i="1"/>
  <c r="BT221" i="1"/>
  <c r="BP221" i="1"/>
  <c r="BW221" i="1" s="1"/>
  <c r="BR221" i="1"/>
  <c r="BY221" i="1" s="1"/>
  <c r="CE221" i="1"/>
  <c r="CH221" i="1"/>
  <c r="CD221" i="1"/>
  <c r="BI221" i="1"/>
  <c r="BK221" i="1"/>
  <c r="O44" i="3"/>
  <c r="BK44" i="1"/>
  <c r="BS44" i="1"/>
  <c r="BZ44" i="1" s="1"/>
  <c r="BP44" i="1"/>
  <c r="BW44" i="1" s="1"/>
  <c r="BU44" i="1"/>
  <c r="BI44" i="1"/>
  <c r="BQ44" i="1"/>
  <c r="BX44" i="1" s="1"/>
  <c r="CG44" i="1"/>
  <c r="CN44" i="1" s="1"/>
  <c r="CF44" i="1"/>
  <c r="CM44" i="1" s="1"/>
  <c r="BT44" i="1"/>
  <c r="CA44" i="1" s="1"/>
  <c r="BM44" i="1"/>
  <c r="CE44" i="1"/>
  <c r="CL44" i="1" s="1"/>
  <c r="CD44" i="1"/>
  <c r="CK44" i="1" s="1"/>
  <c r="BR44" i="1"/>
  <c r="BY44" i="1" s="1"/>
  <c r="F44" i="3" s="1"/>
  <c r="BN44" i="1"/>
  <c r="BL44" i="1"/>
  <c r="CH44" i="1"/>
  <c r="BJ44" i="1"/>
  <c r="CI44" i="1"/>
  <c r="BK347" i="1"/>
  <c r="BP347" i="1"/>
  <c r="BW347" i="1" s="1"/>
  <c r="BT347" i="1"/>
  <c r="CE347" i="1"/>
  <c r="CL347" i="1" s="1"/>
  <c r="BM347" i="1"/>
  <c r="BS347" i="1"/>
  <c r="BZ347" i="1" s="1"/>
  <c r="BR347" i="1"/>
  <c r="BN347" i="1"/>
  <c r="CH347" i="1"/>
  <c r="CO347" i="1" s="1"/>
  <c r="CD347" i="1"/>
  <c r="CR347" i="1" s="1"/>
  <c r="BJ347" i="1"/>
  <c r="CG347" i="1"/>
  <c r="CN347" i="1" s="1"/>
  <c r="BQ347" i="1"/>
  <c r="CF347" i="1"/>
  <c r="CM347" i="1" s="1"/>
  <c r="BU347" i="1"/>
  <c r="BL347" i="1"/>
  <c r="BI347" i="1"/>
  <c r="CI347" i="1"/>
  <c r="P112" i="3"/>
  <c r="M112" i="3"/>
  <c r="Q112" i="3"/>
  <c r="O112" i="3"/>
  <c r="M11" i="3"/>
  <c r="BU186" i="1"/>
  <c r="BM186" i="1"/>
  <c r="BR186" i="1"/>
  <c r="BY186" i="1" s="1"/>
  <c r="BT186" i="1"/>
  <c r="CA186" i="1" s="1"/>
  <c r="BQ186" i="1"/>
  <c r="CH186" i="1"/>
  <c r="CO186" i="1" s="1"/>
  <c r="BL186" i="1"/>
  <c r="BJ186" i="1"/>
  <c r="CF186" i="1"/>
  <c r="CM186" i="1" s="1"/>
  <c r="CI186" i="1"/>
  <c r="CE186" i="1"/>
  <c r="BS186" i="1"/>
  <c r="BZ186" i="1" s="1"/>
  <c r="BP186" i="1"/>
  <c r="BW186" i="1" s="1"/>
  <c r="BK186" i="1"/>
  <c r="CG186" i="1"/>
  <c r="CN186" i="1" s="1"/>
  <c r="BI186" i="1"/>
  <c r="CD186" i="1"/>
  <c r="CK186" i="1" s="1"/>
  <c r="BN186" i="1"/>
  <c r="Q180" i="3"/>
  <c r="M180" i="3"/>
  <c r="N180" i="3"/>
  <c r="BT180" i="1"/>
  <c r="BQ180" i="1"/>
  <c r="BK180" i="1"/>
  <c r="CI180" i="1"/>
  <c r="BS180" i="1"/>
  <c r="BZ180" i="1" s="1"/>
  <c r="CD180" i="1"/>
  <c r="CK180" i="1" s="1"/>
  <c r="BU180" i="1"/>
  <c r="BM180" i="1"/>
  <c r="BP180" i="1"/>
  <c r="BJ180" i="1"/>
  <c r="BR180" i="1"/>
  <c r="BN180" i="1"/>
  <c r="CF180" i="1"/>
  <c r="CM180" i="1" s="1"/>
  <c r="BL180" i="1"/>
  <c r="CG180" i="1"/>
  <c r="CN180" i="1" s="1"/>
  <c r="CH180" i="1"/>
  <c r="CO180" i="1" s="1"/>
  <c r="BI180" i="1"/>
  <c r="CE180" i="1"/>
  <c r="CS180" i="1" s="1"/>
  <c r="BR119" i="1"/>
  <c r="BY119" i="1" s="1"/>
  <c r="CE119" i="1"/>
  <c r="BQ119" i="1"/>
  <c r="BX119" i="1" s="1"/>
  <c r="CG119" i="1"/>
  <c r="CI119" i="1"/>
  <c r="CP119" i="1" s="1"/>
  <c r="BK119" i="1"/>
  <c r="BP119" i="1"/>
  <c r="BW119" i="1" s="1"/>
  <c r="BU119" i="1"/>
  <c r="BI119" i="1"/>
  <c r="CH119" i="1"/>
  <c r="CO119" i="1" s="1"/>
  <c r="BJ119" i="1"/>
  <c r="BS119" i="1"/>
  <c r="BT119" i="1"/>
  <c r="CF119" i="1"/>
  <c r="CM119" i="1" s="1"/>
  <c r="CD119" i="1"/>
  <c r="CK119" i="1" s="1"/>
  <c r="BM119" i="1"/>
  <c r="BL119" i="1"/>
  <c r="BN119" i="1"/>
  <c r="M302" i="3"/>
  <c r="P224" i="3"/>
  <c r="F337" i="3"/>
  <c r="K337" i="3"/>
  <c r="M337" i="3"/>
  <c r="R337" i="3"/>
  <c r="G337" i="3"/>
  <c r="P337" i="3"/>
  <c r="N337" i="3"/>
  <c r="J337" i="3"/>
  <c r="D337" i="3"/>
  <c r="S337" i="3"/>
  <c r="H337" i="3"/>
  <c r="E337" i="3"/>
  <c r="Q337" i="3"/>
  <c r="T337" i="3"/>
  <c r="I337" i="3"/>
  <c r="O337" i="3"/>
  <c r="V337" i="3"/>
  <c r="D337" i="15" s="1"/>
  <c r="BZ337" i="1"/>
  <c r="DA337" i="1"/>
  <c r="BY337" i="1"/>
  <c r="DI337" i="1"/>
  <c r="DT337" i="1"/>
  <c r="DX337" i="1"/>
  <c r="BM337" i="1"/>
  <c r="DB337" i="1"/>
  <c r="CE337" i="1"/>
  <c r="CA337" i="1"/>
  <c r="DU337" i="1"/>
  <c r="CW337" i="1"/>
  <c r="BJ337" i="1"/>
  <c r="BN337" i="1"/>
  <c r="CD337" i="1"/>
  <c r="CI337" i="1"/>
  <c r="BT337" i="1"/>
  <c r="CT337" i="1"/>
  <c r="DP337" i="1"/>
  <c r="CS337" i="1"/>
  <c r="CH337" i="1"/>
  <c r="CK337" i="1"/>
  <c r="BQ337" i="1"/>
  <c r="CM337" i="1"/>
  <c r="CL337" i="1"/>
  <c r="CN337" i="1"/>
  <c r="DW337" i="1"/>
  <c r="BR337" i="1"/>
  <c r="DD337" i="1"/>
  <c r="DF337" i="1"/>
  <c r="DO337" i="1"/>
  <c r="BX337" i="1"/>
  <c r="CV337" i="1"/>
  <c r="BP337" i="1"/>
  <c r="DJ337" i="1"/>
  <c r="CU337" i="1"/>
  <c r="DG337" i="1"/>
  <c r="DC337" i="1"/>
  <c r="CF337" i="1"/>
  <c r="CR337" i="1"/>
  <c r="BS337" i="1"/>
  <c r="CG337" i="1"/>
  <c r="BU337" i="1"/>
  <c r="DH337" i="1"/>
  <c r="DV337" i="1"/>
  <c r="BL337" i="1"/>
  <c r="CO337" i="1"/>
  <c r="DK337" i="1"/>
  <c r="CP337" i="1"/>
  <c r="DM337" i="1"/>
  <c r="BW337" i="1"/>
  <c r="DN337" i="1"/>
  <c r="CY337" i="1"/>
  <c r="CZ337" i="1"/>
  <c r="BI337" i="1"/>
  <c r="CB337" i="1"/>
  <c r="DQ337" i="1"/>
  <c r="BK337" i="1"/>
  <c r="N214" i="6"/>
  <c r="F214" i="6"/>
  <c r="R214" i="6"/>
  <c r="T214" i="6" s="1"/>
  <c r="Q214" i="6"/>
  <c r="M214" i="6"/>
  <c r="P214" i="6"/>
  <c r="O214" i="6"/>
  <c r="D214" i="6"/>
  <c r="S214" i="6"/>
  <c r="H214" i="6"/>
  <c r="I214" i="6"/>
  <c r="K214" i="6" s="1"/>
  <c r="E214" i="6"/>
  <c r="J214" i="6"/>
  <c r="G214" i="6"/>
  <c r="V214" i="6"/>
  <c r="I214" i="15" s="1"/>
  <c r="E225" i="4"/>
  <c r="H225" i="4"/>
  <c r="D225" i="4"/>
  <c r="J225" i="4" s="1"/>
  <c r="K225" i="4" s="1"/>
  <c r="I225" i="4"/>
  <c r="G225" i="4"/>
  <c r="F225" i="4"/>
  <c r="N345" i="3"/>
  <c r="Q345" i="3"/>
  <c r="M345" i="3"/>
  <c r="I345" i="3"/>
  <c r="R345" i="3"/>
  <c r="H345" i="3"/>
  <c r="O345" i="3"/>
  <c r="F345" i="3"/>
  <c r="R343" i="3"/>
  <c r="CF163" i="1"/>
  <c r="CM163" i="1" s="1"/>
  <c r="BS163" i="1"/>
  <c r="BT163" i="1"/>
  <c r="CA163" i="1" s="1"/>
  <c r="CH163" i="1"/>
  <c r="BK163" i="1"/>
  <c r="BI163" i="1"/>
  <c r="CG163" i="1"/>
  <c r="BJ163" i="1"/>
  <c r="CI163" i="1"/>
  <c r="CP163" i="1" s="1"/>
  <c r="BQ163" i="1"/>
  <c r="BR163" i="1"/>
  <c r="BY163" i="1" s="1"/>
  <c r="BN163" i="1"/>
  <c r="BU163" i="1"/>
  <c r="BM163" i="1"/>
  <c r="BP163" i="1"/>
  <c r="BW163" i="1" s="1"/>
  <c r="D163" i="3" s="1"/>
  <c r="BL163" i="1"/>
  <c r="CD163" i="1"/>
  <c r="CE163" i="1"/>
  <c r="CL163" i="1" s="1"/>
  <c r="I39" i="6"/>
  <c r="F39" i="6"/>
  <c r="G39" i="6"/>
  <c r="H39" i="6"/>
  <c r="D39" i="6"/>
  <c r="F39" i="4"/>
  <c r="E39" i="4"/>
  <c r="G39" i="4"/>
  <c r="D157" i="7"/>
  <c r="BN184" i="1"/>
  <c r="BI184" i="1"/>
  <c r="CE184" i="1"/>
  <c r="CL184" i="1" s="1"/>
  <c r="CF184" i="1"/>
  <c r="CM184" i="1" s="1"/>
  <c r="BS184" i="1"/>
  <c r="BZ184" i="1" s="1"/>
  <c r="BL184" i="1"/>
  <c r="CG184" i="1"/>
  <c r="BJ184" i="1"/>
  <c r="BM184" i="1"/>
  <c r="CD184" i="1"/>
  <c r="BR184" i="1"/>
  <c r="BQ184" i="1"/>
  <c r="BU184" i="1"/>
  <c r="BT184" i="1"/>
  <c r="CA184" i="1" s="1"/>
  <c r="BP184" i="1"/>
  <c r="BK184" i="1"/>
  <c r="CI184" i="1"/>
  <c r="CP184" i="1" s="1"/>
  <c r="CH184" i="1"/>
  <c r="D271" i="7"/>
  <c r="G177" i="7"/>
  <c r="D177" i="7"/>
  <c r="H177" i="7"/>
  <c r="E177" i="7"/>
  <c r="I177" i="7"/>
  <c r="H170" i="6"/>
  <c r="Q170" i="6"/>
  <c r="I170" i="6"/>
  <c r="D170" i="6"/>
  <c r="G170" i="6"/>
  <c r="M170" i="6"/>
  <c r="R170" i="6"/>
  <c r="P170" i="6"/>
  <c r="BQ198" i="1"/>
  <c r="BX198" i="1" s="1"/>
  <c r="BL198" i="1"/>
  <c r="BJ198" i="1"/>
  <c r="BM198" i="1"/>
  <c r="CD198" i="1"/>
  <c r="CK198" i="1" s="1"/>
  <c r="BT198" i="1"/>
  <c r="CA198" i="1" s="1"/>
  <c r="H198" i="3" s="1"/>
  <c r="BU198" i="1"/>
  <c r="BN198" i="1"/>
  <c r="BP198" i="1"/>
  <c r="BW198" i="1" s="1"/>
  <c r="BR198" i="1"/>
  <c r="BK198" i="1"/>
  <c r="CE198" i="1"/>
  <c r="CL198" i="1" s="1"/>
  <c r="CF198" i="1"/>
  <c r="BS198" i="1"/>
  <c r="BZ198" i="1" s="1"/>
  <c r="CI198" i="1"/>
  <c r="CG198" i="1"/>
  <c r="CN198" i="1" s="1"/>
  <c r="CH198" i="1"/>
  <c r="CO198" i="1" s="1"/>
  <c r="BI198" i="1"/>
  <c r="N321" i="3"/>
  <c r="M321" i="3"/>
  <c r="BI154" i="1"/>
  <c r="CF154" i="1"/>
  <c r="CM154" i="1" s="1"/>
  <c r="BS154" i="1"/>
  <c r="BZ154" i="1" s="1"/>
  <c r="BP154" i="1"/>
  <c r="BW154" i="1" s="1"/>
  <c r="BL154" i="1"/>
  <c r="CE154" i="1"/>
  <c r="CL154" i="1" s="1"/>
  <c r="BN154" i="1"/>
  <c r="CI154" i="1"/>
  <c r="BJ154" i="1"/>
  <c r="BT154" i="1"/>
  <c r="CA154" i="1" s="1"/>
  <c r="CH154" i="1"/>
  <c r="CO154" i="1" s="1"/>
  <c r="CG154" i="1"/>
  <c r="CN154" i="1" s="1"/>
  <c r="BU154" i="1"/>
  <c r="CD154" i="1"/>
  <c r="CK154" i="1" s="1"/>
  <c r="BQ154" i="1"/>
  <c r="BK154" i="1"/>
  <c r="BR154" i="1"/>
  <c r="BM154" i="1"/>
  <c r="BS242" i="1"/>
  <c r="CF242" i="1"/>
  <c r="CM242" i="1" s="1"/>
  <c r="BJ242" i="1"/>
  <c r="BK242" i="1"/>
  <c r="CD242" i="1"/>
  <c r="CK242" i="1" s="1"/>
  <c r="CG242" i="1"/>
  <c r="CN242" i="1" s="1"/>
  <c r="BT242" i="1"/>
  <c r="CA242" i="1" s="1"/>
  <c r="H242" i="3" s="1"/>
  <c r="BN242" i="1"/>
  <c r="BM242" i="1"/>
  <c r="BL242" i="1"/>
  <c r="CE242" i="1"/>
  <c r="CL242" i="1" s="1"/>
  <c r="BQ242" i="1"/>
  <c r="BX242" i="1" s="1"/>
  <c r="E242" i="3" s="1"/>
  <c r="BI242" i="1"/>
  <c r="BU242" i="1"/>
  <c r="BR242" i="1"/>
  <c r="CH242" i="1"/>
  <c r="CO242" i="1" s="1"/>
  <c r="CI242" i="1"/>
  <c r="CP242" i="1" s="1"/>
  <c r="BP242" i="1"/>
  <c r="G76" i="4"/>
  <c r="E76" i="4"/>
  <c r="D76" i="4"/>
  <c r="P68" i="3"/>
  <c r="M68" i="3"/>
  <c r="I238" i="6"/>
  <c r="E238" i="6"/>
  <c r="F238" i="6"/>
  <c r="H238" i="6"/>
  <c r="I238" i="7"/>
  <c r="F238" i="7"/>
  <c r="O281" i="3"/>
  <c r="N281" i="3"/>
  <c r="O134" i="3"/>
  <c r="BK134" i="1"/>
  <c r="BU134" i="1"/>
  <c r="CF134" i="1"/>
  <c r="CM134" i="1" s="1"/>
  <c r="BN134" i="1"/>
  <c r="BS134" i="1"/>
  <c r="BZ134" i="1" s="1"/>
  <c r="BP134" i="1"/>
  <c r="BW134" i="1" s="1"/>
  <c r="CD134" i="1"/>
  <c r="CK134" i="1" s="1"/>
  <c r="CH134" i="1"/>
  <c r="CO134" i="1" s="1"/>
  <c r="BM134" i="1"/>
  <c r="CI134" i="1"/>
  <c r="CW134" i="1" s="1"/>
  <c r="BT134" i="1"/>
  <c r="CA134" i="1" s="1"/>
  <c r="BQ134" i="1"/>
  <c r="BX134" i="1" s="1"/>
  <c r="CG134" i="1"/>
  <c r="BL134" i="1"/>
  <c r="BR134" i="1"/>
  <c r="BY134" i="1" s="1"/>
  <c r="F134" i="3" s="1"/>
  <c r="CE134" i="1"/>
  <c r="CL134" i="1" s="1"/>
  <c r="BI134" i="1"/>
  <c r="BJ134" i="1"/>
  <c r="BS318" i="1"/>
  <c r="BZ318" i="1" s="1"/>
  <c r="CG318" i="1"/>
  <c r="CN318" i="1" s="1"/>
  <c r="BM318" i="1"/>
  <c r="CD318" i="1"/>
  <c r="CK318" i="1" s="1"/>
  <c r="BN318" i="1"/>
  <c r="CF318" i="1"/>
  <c r="CM318" i="1" s="1"/>
  <c r="BK318" i="1"/>
  <c r="BT318" i="1"/>
  <c r="CA318" i="1" s="1"/>
  <c r="BI318" i="1"/>
  <c r="CE318" i="1"/>
  <c r="CL318" i="1" s="1"/>
  <c r="BL318" i="1"/>
  <c r="BQ318" i="1"/>
  <c r="CH318" i="1"/>
  <c r="CO318" i="1" s="1"/>
  <c r="BR318" i="1"/>
  <c r="BY318" i="1" s="1"/>
  <c r="F318" i="3" s="1"/>
  <c r="BU318" i="1"/>
  <c r="BJ318" i="1"/>
  <c r="CI318" i="1"/>
  <c r="CP318" i="1" s="1"/>
  <c r="BP318" i="1"/>
  <c r="P265" i="3"/>
  <c r="N265" i="3"/>
  <c r="I57" i="6"/>
  <c r="H57" i="6"/>
  <c r="E57" i="6"/>
  <c r="G57" i="6"/>
  <c r="D57" i="6"/>
  <c r="CK57" i="1"/>
  <c r="BM57" i="1"/>
  <c r="CD57" i="1"/>
  <c r="CF57" i="1"/>
  <c r="CT57" i="1" s="1"/>
  <c r="BW57" i="1"/>
  <c r="CA57" i="1"/>
  <c r="CI57" i="1"/>
  <c r="BT57" i="1"/>
  <c r="BS57" i="1"/>
  <c r="BJ57" i="1"/>
  <c r="DP57" i="1"/>
  <c r="P57" i="6" s="1"/>
  <c r="BQ57" i="1"/>
  <c r="DM57" i="1" s="1"/>
  <c r="M57" i="6" s="1"/>
  <c r="CH57" i="1"/>
  <c r="CV57" i="1" s="1"/>
  <c r="CE57" i="1"/>
  <c r="CS57" i="1" s="1"/>
  <c r="BU57" i="1"/>
  <c r="DQ57" i="1" s="1"/>
  <c r="Q57" i="6" s="1"/>
  <c r="CL57" i="1"/>
  <c r="CP57" i="1"/>
  <c r="BP57" i="1"/>
  <c r="CR57" i="1" s="1"/>
  <c r="CW57" i="1"/>
  <c r="BK57" i="1"/>
  <c r="BL57" i="1"/>
  <c r="BY57" i="1"/>
  <c r="BN57" i="1"/>
  <c r="BZ57" i="1"/>
  <c r="BR57" i="1"/>
  <c r="CG57" i="1"/>
  <c r="CU57" i="1" s="1"/>
  <c r="BI57" i="1"/>
  <c r="DO57" i="1"/>
  <c r="DK57" i="1"/>
  <c r="CB57" i="1"/>
  <c r="O250" i="3"/>
  <c r="Q250" i="3"/>
  <c r="M250" i="3"/>
  <c r="I86" i="6"/>
  <c r="D86" i="6"/>
  <c r="F86" i="6"/>
  <c r="G86" i="6"/>
  <c r="H86" i="6"/>
  <c r="J86" i="6"/>
  <c r="E86" i="6"/>
  <c r="F286" i="4"/>
  <c r="H286" i="4"/>
  <c r="P188" i="3"/>
  <c r="M188" i="3"/>
  <c r="Q188" i="3"/>
  <c r="N188" i="3"/>
  <c r="D188" i="7"/>
  <c r="E188" i="7"/>
  <c r="F188" i="7"/>
  <c r="G188" i="7"/>
  <c r="CI46" i="1"/>
  <c r="CP46" i="1" s="1"/>
  <c r="BS46" i="1"/>
  <c r="CE46" i="1"/>
  <c r="CH46" i="1"/>
  <c r="CF46" i="1"/>
  <c r="CM46" i="1" s="1"/>
  <c r="BJ46" i="1"/>
  <c r="BL46" i="1"/>
  <c r="BP46" i="1"/>
  <c r="BW46" i="1" s="1"/>
  <c r="BK46" i="1"/>
  <c r="BU46" i="1"/>
  <c r="CG46" i="1"/>
  <c r="CO46" i="1"/>
  <c r="BM46" i="1"/>
  <c r="BI46" i="1"/>
  <c r="CD46" i="1"/>
  <c r="CK46" i="1" s="1"/>
  <c r="BQ46" i="1"/>
  <c r="BT46" i="1"/>
  <c r="BR46" i="1"/>
  <c r="BY46" i="1" s="1"/>
  <c r="F46" i="3" s="1"/>
  <c r="BN46" i="1"/>
  <c r="CD300" i="1"/>
  <c r="BU300" i="1"/>
  <c r="BK300" i="1"/>
  <c r="BR300" i="1"/>
  <c r="BY300" i="1" s="1"/>
  <c r="F300" i="3" s="1"/>
  <c r="BM300" i="1"/>
  <c r="BI300" i="1"/>
  <c r="BS300" i="1"/>
  <c r="BZ300" i="1" s="1"/>
  <c r="BQ300" i="1"/>
  <c r="CF300" i="1"/>
  <c r="CM300" i="1" s="1"/>
  <c r="CH300" i="1"/>
  <c r="CO300" i="1" s="1"/>
  <c r="CI300" i="1"/>
  <c r="CE300" i="1"/>
  <c r="CL300" i="1" s="1"/>
  <c r="BJ300" i="1"/>
  <c r="BT300" i="1"/>
  <c r="CA300" i="1" s="1"/>
  <c r="H300" i="3" s="1"/>
  <c r="BL300" i="1"/>
  <c r="CG300" i="1"/>
  <c r="CN300" i="1" s="1"/>
  <c r="BP300" i="1"/>
  <c r="BW300" i="1" s="1"/>
  <c r="BN300" i="1"/>
  <c r="BP26" i="1"/>
  <c r="BW26" i="1" s="1"/>
  <c r="D26" i="3" s="1"/>
  <c r="CD26" i="1"/>
  <c r="BU26" i="1"/>
  <c r="CB26" i="1" s="1"/>
  <c r="CE26" i="1"/>
  <c r="BS26" i="1"/>
  <c r="BN26" i="1"/>
  <c r="CH26" i="1"/>
  <c r="BJ26" i="1"/>
  <c r="BL26" i="1"/>
  <c r="BM26" i="1"/>
  <c r="BK26" i="1"/>
  <c r="BT26" i="1"/>
  <c r="CA26" i="1" s="1"/>
  <c r="CF26" i="1"/>
  <c r="BR26" i="1"/>
  <c r="BY26" i="1" s="1"/>
  <c r="CG26" i="1"/>
  <c r="CK26" i="1"/>
  <c r="CI26" i="1"/>
  <c r="CP26" i="1" s="1"/>
  <c r="BI26" i="1"/>
  <c r="BQ26" i="1"/>
  <c r="BX26" i="1" s="1"/>
  <c r="I332" i="6"/>
  <c r="F332" i="6"/>
  <c r="G332" i="6"/>
  <c r="D332" i="6"/>
  <c r="E332" i="6"/>
  <c r="BI332" i="1"/>
  <c r="CE332" i="1"/>
  <c r="CL332" i="1" s="1"/>
  <c r="CI332" i="1"/>
  <c r="BN332" i="1"/>
  <c r="BT332" i="1"/>
  <c r="CA332" i="1" s="1"/>
  <c r="H332" i="3" s="1"/>
  <c r="CM332" i="1"/>
  <c r="CH332" i="1"/>
  <c r="CO332" i="1" s="1"/>
  <c r="BR332" i="1"/>
  <c r="BM332" i="1"/>
  <c r="CV332" i="1"/>
  <c r="BP332" i="1"/>
  <c r="BW332" i="1" s="1"/>
  <c r="D332" i="3" s="1"/>
  <c r="CG332" i="1"/>
  <c r="CN332" i="1" s="1"/>
  <c r="DN332" i="1"/>
  <c r="N332" i="6" s="1"/>
  <c r="BK332" i="1"/>
  <c r="CD332" i="1"/>
  <c r="CK332" i="1" s="1"/>
  <c r="CW332" i="1"/>
  <c r="DX332" i="1" s="1"/>
  <c r="BZ332" i="1"/>
  <c r="G332" i="3" s="1"/>
  <c r="BS332" i="1"/>
  <c r="DQ332" i="1"/>
  <c r="BQ332" i="1"/>
  <c r="BX332" i="1" s="1"/>
  <c r="E332" i="3" s="1"/>
  <c r="DO332" i="1"/>
  <c r="O332" i="6" s="1"/>
  <c r="CU332" i="1"/>
  <c r="DV332" i="1" s="1"/>
  <c r="BJ332" i="1"/>
  <c r="CF332" i="1"/>
  <c r="CT332" i="1"/>
  <c r="DH332" i="1" s="1"/>
  <c r="BL332" i="1"/>
  <c r="BY332" i="1"/>
  <c r="F332" i="3" s="1"/>
  <c r="BU332" i="1"/>
  <c r="CB332" i="1" s="1"/>
  <c r="I332" i="3" s="1"/>
  <c r="R332" i="6"/>
  <c r="DD332" i="1"/>
  <c r="CP332" i="1"/>
  <c r="Q103" i="3"/>
  <c r="P103" i="3"/>
  <c r="F98" i="4"/>
  <c r="H98" i="4"/>
  <c r="Q183" i="3"/>
  <c r="P183" i="3"/>
  <c r="O183" i="3"/>
  <c r="R183" i="3"/>
  <c r="N183" i="3"/>
  <c r="M183" i="3"/>
  <c r="S183" i="3" s="1"/>
  <c r="T183" i="3" s="1"/>
  <c r="G183" i="3"/>
  <c r="BZ183" i="1"/>
  <c r="CF183" i="1"/>
  <c r="CM183" i="1" s="1"/>
  <c r="BP183" i="1"/>
  <c r="R183" i="6" s="1"/>
  <c r="CH183" i="1"/>
  <c r="CV183" i="1" s="1"/>
  <c r="BL183" i="1"/>
  <c r="CI183" i="1"/>
  <c r="CW183" i="1" s="1"/>
  <c r="BM183" i="1"/>
  <c r="BU183" i="1"/>
  <c r="CB183" i="1"/>
  <c r="I183" i="3" s="1"/>
  <c r="BN183" i="1"/>
  <c r="DO183" i="1"/>
  <c r="O183" i="6" s="1"/>
  <c r="DN183" i="1"/>
  <c r="N183" i="6" s="1"/>
  <c r="CD183" i="1"/>
  <c r="CR183" i="1" s="1"/>
  <c r="CE183" i="1"/>
  <c r="CS183" i="1" s="1"/>
  <c r="BY183" i="1"/>
  <c r="F183" i="3" s="1"/>
  <c r="BJ183" i="1"/>
  <c r="BT183" i="1"/>
  <c r="DQ183" i="1" s="1"/>
  <c r="Q183" i="6" s="1"/>
  <c r="CT183" i="1"/>
  <c r="BS183" i="1"/>
  <c r="BX183" i="1"/>
  <c r="E183" i="3" s="1"/>
  <c r="BI183" i="1"/>
  <c r="BW183" i="1"/>
  <c r="D183" i="3" s="1"/>
  <c r="BK183" i="1"/>
  <c r="BR183" i="1"/>
  <c r="CG183" i="1"/>
  <c r="CU183" i="1" s="1"/>
  <c r="CK183" i="1"/>
  <c r="DM183" i="1"/>
  <c r="M183" i="6" s="1"/>
  <c r="BQ183" i="1"/>
  <c r="BU284" i="1"/>
  <c r="BJ284" i="1"/>
  <c r="BR284" i="1"/>
  <c r="BQ284" i="1"/>
  <c r="BN284" i="1"/>
  <c r="CH284" i="1"/>
  <c r="BP284" i="1"/>
  <c r="BW284" i="1" s="1"/>
  <c r="D284" i="3" s="1"/>
  <c r="CF284" i="1"/>
  <c r="CM284" i="1" s="1"/>
  <c r="CB284" i="1"/>
  <c r="CE284" i="1"/>
  <c r="CL284" i="1" s="1"/>
  <c r="CI284" i="1"/>
  <c r="BT284" i="1"/>
  <c r="CA284" i="1" s="1"/>
  <c r="H284" i="3" s="1"/>
  <c r="BS284" i="1"/>
  <c r="BL284" i="1"/>
  <c r="CG284" i="1"/>
  <c r="CN284" i="1" s="1"/>
  <c r="BM284" i="1"/>
  <c r="CD284" i="1"/>
  <c r="BI284" i="1"/>
  <c r="BK284" i="1"/>
  <c r="P240" i="3"/>
  <c r="R240" i="3"/>
  <c r="N77" i="3"/>
  <c r="M77" i="3"/>
  <c r="P77" i="3"/>
  <c r="BQ147" i="1"/>
  <c r="BX147" i="1" s="1"/>
  <c r="CH147" i="1"/>
  <c r="BN147" i="1"/>
  <c r="CG147" i="1"/>
  <c r="CN147" i="1" s="1"/>
  <c r="BM147" i="1"/>
  <c r="BS147" i="1"/>
  <c r="BK147" i="1"/>
  <c r="BJ147" i="1"/>
  <c r="CI147" i="1"/>
  <c r="CP147" i="1" s="1"/>
  <c r="BL147" i="1"/>
  <c r="CE147" i="1"/>
  <c r="CL147" i="1" s="1"/>
  <c r="CD147" i="1"/>
  <c r="BT147" i="1"/>
  <c r="BP147" i="1"/>
  <c r="BW147" i="1" s="1"/>
  <c r="D147" i="3" s="1"/>
  <c r="CF147" i="1"/>
  <c r="BR147" i="1"/>
  <c r="BY147" i="1" s="1"/>
  <c r="BU147" i="1"/>
  <c r="BI147" i="1"/>
  <c r="M303" i="3"/>
  <c r="N216" i="3"/>
  <c r="Q216" i="3"/>
  <c r="M216" i="3"/>
  <c r="P216" i="3"/>
  <c r="CF78" i="1"/>
  <c r="CM78" i="1" s="1"/>
  <c r="BI78" i="1"/>
  <c r="BM78" i="1"/>
  <c r="BL78" i="1"/>
  <c r="BP78" i="1"/>
  <c r="BW78" i="1" s="1"/>
  <c r="BN78" i="1"/>
  <c r="BQ78" i="1"/>
  <c r="BS78" i="1"/>
  <c r="BZ78" i="1" s="1"/>
  <c r="BK78" i="1"/>
  <c r="CI78" i="1"/>
  <c r="BR78" i="1"/>
  <c r="CG78" i="1"/>
  <c r="CD78" i="1"/>
  <c r="CK78" i="1" s="1"/>
  <c r="CH78" i="1"/>
  <c r="CP78" i="1"/>
  <c r="CE78" i="1"/>
  <c r="BT78" i="1"/>
  <c r="BU78" i="1"/>
  <c r="CB78" i="1" s="1"/>
  <c r="BJ78" i="1"/>
  <c r="BK233" i="1"/>
  <c r="CF233" i="1"/>
  <c r="CD233" i="1"/>
  <c r="CK233" i="1" s="1"/>
  <c r="BL233" i="1"/>
  <c r="BJ233" i="1"/>
  <c r="BU233" i="1"/>
  <c r="BM233" i="1"/>
  <c r="CI233" i="1"/>
  <c r="BQ233" i="1"/>
  <c r="BX233" i="1" s="1"/>
  <c r="BS233" i="1"/>
  <c r="BZ233" i="1" s="1"/>
  <c r="BI233" i="1"/>
  <c r="BT233" i="1"/>
  <c r="CE233" i="1"/>
  <c r="CG233" i="1"/>
  <c r="CN233" i="1" s="1"/>
  <c r="BP233" i="1"/>
  <c r="BW233" i="1" s="1"/>
  <c r="D233" i="3" s="1"/>
  <c r="CH233" i="1"/>
  <c r="BN233" i="1"/>
  <c r="BR233" i="1"/>
  <c r="DO233" i="1" s="1"/>
  <c r="O202" i="3"/>
  <c r="M202" i="3"/>
  <c r="Q202" i="3"/>
  <c r="Q48" i="3"/>
  <c r="F38" i="6"/>
  <c r="O22" i="6"/>
  <c r="E22" i="6"/>
  <c r="P22" i="6"/>
  <c r="H22" i="6"/>
  <c r="I22" i="6"/>
  <c r="F22" i="6"/>
  <c r="Q22" i="6"/>
  <c r="G22" i="6"/>
  <c r="D319" i="6"/>
  <c r="F319" i="6"/>
  <c r="I319" i="6"/>
  <c r="H319" i="6"/>
  <c r="G319" i="6"/>
  <c r="BI319" i="1"/>
  <c r="CF319" i="1"/>
  <c r="BN319" i="1"/>
  <c r="BU319" i="1"/>
  <c r="BP319" i="1"/>
  <c r="BW319" i="1" s="1"/>
  <c r="D319" i="3" s="1"/>
  <c r="BM319" i="1"/>
  <c r="BR319" i="1"/>
  <c r="CT319" i="1" s="1"/>
  <c r="DH319" i="2" s="1"/>
  <c r="BK319" i="1"/>
  <c r="BY319" i="1"/>
  <c r="F319" i="3" s="1"/>
  <c r="CD319" i="1"/>
  <c r="BQ319" i="1"/>
  <c r="BX319" i="1" s="1"/>
  <c r="BL319" i="1"/>
  <c r="BT319" i="1"/>
  <c r="DN319" i="1"/>
  <c r="CE319" i="1"/>
  <c r="CL319" i="1" s="1"/>
  <c r="CI319" i="1"/>
  <c r="CP319" i="1" s="1"/>
  <c r="BJ319" i="1"/>
  <c r="CM319" i="1"/>
  <c r="CH319" i="1"/>
  <c r="CV319" i="1" s="1"/>
  <c r="DJ319" i="1" s="1"/>
  <c r="CG319" i="1"/>
  <c r="BS319" i="1"/>
  <c r="BZ319" i="1" s="1"/>
  <c r="G319" i="3" s="1"/>
  <c r="E153" i="4"/>
  <c r="D153" i="4"/>
  <c r="G153" i="4"/>
  <c r="I153" i="4"/>
  <c r="F153" i="4"/>
  <c r="J153" i="4" s="1"/>
  <c r="K153" i="4" s="1"/>
  <c r="H153" i="4"/>
  <c r="E329" i="3"/>
  <c r="N329" i="3"/>
  <c r="F298" i="6"/>
  <c r="I298" i="6"/>
  <c r="H298" i="6"/>
  <c r="E298" i="6"/>
  <c r="G298" i="6"/>
  <c r="BU298" i="1"/>
  <c r="DQ298" i="1" s="1"/>
  <c r="Q298" i="6" s="1"/>
  <c r="CN298" i="1"/>
  <c r="BN298" i="1"/>
  <c r="CG298" i="1"/>
  <c r="CU298" i="1" s="1"/>
  <c r="BK298" i="1"/>
  <c r="CI298" i="1"/>
  <c r="CW298" i="1" s="1"/>
  <c r="BR298" i="1"/>
  <c r="BY298" i="1" s="1"/>
  <c r="F298" i="3" s="1"/>
  <c r="CH298" i="1"/>
  <c r="BT298" i="1"/>
  <c r="CV298" i="1"/>
  <c r="BI298" i="1"/>
  <c r="CE298" i="1"/>
  <c r="BS298" i="1"/>
  <c r="BZ298" i="1"/>
  <c r="G298" i="3" s="1"/>
  <c r="DP298" i="1"/>
  <c r="P298" i="6" s="1"/>
  <c r="CF298" i="1"/>
  <c r="CM298" i="1" s="1"/>
  <c r="CO298" i="1"/>
  <c r="BL298" i="1"/>
  <c r="BQ298" i="1"/>
  <c r="CS298" i="1" s="1"/>
  <c r="CD298" i="1"/>
  <c r="CK298" i="1" s="1"/>
  <c r="BP298" i="1"/>
  <c r="BW298" i="1" s="1"/>
  <c r="CL298" i="1"/>
  <c r="BM298" i="1"/>
  <c r="CA298" i="1"/>
  <c r="H298" i="3" s="1"/>
  <c r="BJ298" i="1"/>
  <c r="O312" i="3"/>
  <c r="R266" i="3"/>
  <c r="N266" i="3"/>
  <c r="I266" i="3"/>
  <c r="E266" i="3"/>
  <c r="BJ162" i="1"/>
  <c r="CG162" i="1"/>
  <c r="CN162" i="1" s="1"/>
  <c r="CF162" i="1"/>
  <c r="BR162" i="1"/>
  <c r="BY162" i="1" s="1"/>
  <c r="CE162" i="1"/>
  <c r="CI162" i="1"/>
  <c r="CP162" i="1" s="1"/>
  <c r="BS162" i="1"/>
  <c r="BZ162" i="1" s="1"/>
  <c r="BL162" i="1"/>
  <c r="BQ162" i="1"/>
  <c r="BX162" i="1" s="1"/>
  <c r="BU162" i="1"/>
  <c r="BI162" i="1"/>
  <c r="BT162" i="1"/>
  <c r="CA162" i="1" s="1"/>
  <c r="BM162" i="1"/>
  <c r="BK162" i="1"/>
  <c r="CD162" i="1"/>
  <c r="CK162" i="1" s="1"/>
  <c r="CH162" i="1"/>
  <c r="CO162" i="1" s="1"/>
  <c r="BN162" i="1"/>
  <c r="BP162" i="1"/>
  <c r="BW162" i="1" s="1"/>
  <c r="CE264" i="1"/>
  <c r="CL264" i="1" s="1"/>
  <c r="CI264" i="1"/>
  <c r="CP264" i="1" s="1"/>
  <c r="BT264" i="1"/>
  <c r="CA264" i="1" s="1"/>
  <c r="CF264" i="1"/>
  <c r="CM264" i="1" s="1"/>
  <c r="BQ264" i="1"/>
  <c r="BX264" i="1" s="1"/>
  <c r="E264" i="3" s="1"/>
  <c r="BJ264" i="1"/>
  <c r="BM264" i="1"/>
  <c r="BP264" i="1"/>
  <c r="BR264" i="1"/>
  <c r="BY264" i="1" s="1"/>
  <c r="BK264" i="1"/>
  <c r="BS264" i="1"/>
  <c r="BZ264" i="1" s="1"/>
  <c r="G264" i="3" s="1"/>
  <c r="BL264" i="1"/>
  <c r="CH264" i="1"/>
  <c r="CO264" i="1" s="1"/>
  <c r="CG264" i="1"/>
  <c r="CN264" i="1" s="1"/>
  <c r="CD264" i="1"/>
  <c r="CK264" i="1" s="1"/>
  <c r="BI264" i="1"/>
  <c r="BU264" i="1"/>
  <c r="BN264" i="1"/>
  <c r="Q104" i="3"/>
  <c r="R104" i="3"/>
  <c r="M104" i="3"/>
  <c r="O104" i="3"/>
  <c r="P104" i="3"/>
  <c r="R270" i="3"/>
  <c r="BR270" i="1"/>
  <c r="BY270" i="1" s="1"/>
  <c r="CD270" i="1"/>
  <c r="CK270" i="1" s="1"/>
  <c r="CE270" i="1"/>
  <c r="CL270" i="1" s="1"/>
  <c r="BL270" i="1"/>
  <c r="BJ270" i="1"/>
  <c r="BS270" i="1"/>
  <c r="BZ270" i="1" s="1"/>
  <c r="BM270" i="1"/>
  <c r="BN270" i="1"/>
  <c r="BU270" i="1"/>
  <c r="BK270" i="1"/>
  <c r="BQ270" i="1"/>
  <c r="CF270" i="1"/>
  <c r="CM270" i="1" s="1"/>
  <c r="BI270" i="1"/>
  <c r="CH270" i="1"/>
  <c r="CO270" i="1" s="1"/>
  <c r="CG270" i="1"/>
  <c r="CI270" i="1"/>
  <c r="CP270" i="1" s="1"/>
  <c r="BP270" i="1"/>
  <c r="BW270" i="1" s="1"/>
  <c r="BT270" i="1"/>
  <c r="R29" i="3"/>
  <c r="Q29" i="3"/>
  <c r="M195" i="3"/>
  <c r="O195" i="3"/>
  <c r="P195" i="3"/>
  <c r="Q195" i="3"/>
  <c r="F195" i="3"/>
  <c r="I257" i="6"/>
  <c r="D257" i="6"/>
  <c r="E257" i="6"/>
  <c r="F257" i="6"/>
  <c r="G257" i="6"/>
  <c r="O308" i="3"/>
  <c r="P308" i="3"/>
  <c r="M308" i="3"/>
  <c r="N308" i="3"/>
  <c r="R308" i="3"/>
  <c r="Q308" i="3"/>
  <c r="CI308" i="1"/>
  <c r="BI308" i="1"/>
  <c r="BQ308" i="1"/>
  <c r="CS308" i="1" s="1"/>
  <c r="DG308" i="2" s="1"/>
  <c r="BK308" i="1"/>
  <c r="CE308" i="1"/>
  <c r="CH308" i="1"/>
  <c r="CL308" i="1"/>
  <c r="BR308" i="1"/>
  <c r="BY308" i="1" s="1"/>
  <c r="F308" i="3" s="1"/>
  <c r="BM308" i="1"/>
  <c r="BP308" i="1"/>
  <c r="BW308" i="1" s="1"/>
  <c r="D308" i="3" s="1"/>
  <c r="CG308" i="1"/>
  <c r="BL308" i="1"/>
  <c r="CF308" i="1"/>
  <c r="CM308" i="1" s="1"/>
  <c r="BT308" i="1"/>
  <c r="CA308" i="1" s="1"/>
  <c r="H308" i="3" s="1"/>
  <c r="BJ308" i="1"/>
  <c r="BN308" i="1"/>
  <c r="BS308" i="1"/>
  <c r="CD308" i="1"/>
  <c r="CK308" i="1" s="1"/>
  <c r="CP308" i="1"/>
  <c r="BU308" i="1"/>
  <c r="CB308" i="1" s="1"/>
  <c r="I308" i="3" s="1"/>
  <c r="DQ308" i="1"/>
  <c r="Q308" i="6" s="1"/>
  <c r="G63" i="6"/>
  <c r="BJ63" i="1"/>
  <c r="CD63" i="1"/>
  <c r="CK63" i="1" s="1"/>
  <c r="CH63" i="1"/>
  <c r="CF63" i="1"/>
  <c r="CM63" i="1" s="1"/>
  <c r="BI63" i="1"/>
  <c r="BN63" i="1"/>
  <c r="BM63" i="1"/>
  <c r="BR63" i="1"/>
  <c r="BY63" i="1" s="1"/>
  <c r="CE63" i="1"/>
  <c r="CL63" i="1" s="1"/>
  <c r="BK63" i="1"/>
  <c r="BP63" i="1"/>
  <c r="BW63" i="1" s="1"/>
  <c r="BQ63" i="1"/>
  <c r="CG63" i="1"/>
  <c r="CN63" i="1" s="1"/>
  <c r="BS63" i="1"/>
  <c r="BZ63" i="1" s="1"/>
  <c r="G63" i="3" s="1"/>
  <c r="BT63" i="1"/>
  <c r="CA63" i="1" s="1"/>
  <c r="BU63" i="1"/>
  <c r="CI63" i="1"/>
  <c r="CP63" i="1" s="1"/>
  <c r="BL63" i="1"/>
  <c r="BQ302" i="1"/>
  <c r="BX302" i="1" s="1"/>
  <c r="CH302" i="1"/>
  <c r="CO302" i="1" s="1"/>
  <c r="CG302" i="1"/>
  <c r="CN302" i="1" s="1"/>
  <c r="BT302" i="1"/>
  <c r="CD302" i="1"/>
  <c r="CK302" i="1" s="1"/>
  <c r="CF302" i="1"/>
  <c r="CM302" i="1" s="1"/>
  <c r="BI302" i="1"/>
  <c r="BN302" i="1"/>
  <c r="BL302" i="1"/>
  <c r="BM302" i="1"/>
  <c r="BJ302" i="1"/>
  <c r="BS302" i="1"/>
  <c r="BZ302" i="1" s="1"/>
  <c r="CI302" i="1"/>
  <c r="CP302" i="1" s="1"/>
  <c r="BK302" i="1"/>
  <c r="BP302" i="1"/>
  <c r="BW302" i="1" s="1"/>
  <c r="D302" i="3" s="1"/>
  <c r="BU302" i="1"/>
  <c r="BR302" i="1"/>
  <c r="CE302" i="1"/>
  <c r="I311" i="7"/>
  <c r="H311" i="7"/>
  <c r="E311" i="7"/>
  <c r="D311" i="7"/>
  <c r="Q219" i="3"/>
  <c r="P219" i="3"/>
  <c r="M219" i="3"/>
  <c r="N219" i="3"/>
  <c r="G337" i="7"/>
  <c r="Q337" i="7"/>
  <c r="D337" i="7"/>
  <c r="I337" i="7"/>
  <c r="K337" i="7" s="1"/>
  <c r="R337" i="7"/>
  <c r="T337" i="7" s="1"/>
  <c r="F337" i="7"/>
  <c r="J337" i="7"/>
  <c r="S337" i="7"/>
  <c r="O337" i="7"/>
  <c r="N337" i="7"/>
  <c r="P337" i="7"/>
  <c r="H337" i="7"/>
  <c r="M337" i="7"/>
  <c r="E337" i="7"/>
  <c r="V337" i="7"/>
  <c r="J337" i="15" s="1"/>
  <c r="CL214" i="1"/>
  <c r="DT214" i="1"/>
  <c r="DC214" i="1"/>
  <c r="BL214" i="1"/>
  <c r="BU214" i="1"/>
  <c r="DO214" i="1"/>
  <c r="CI214" i="1"/>
  <c r="CV214" i="1"/>
  <c r="CG214" i="1"/>
  <c r="DV214" i="1"/>
  <c r="CD214" i="1"/>
  <c r="CE214" i="1"/>
  <c r="DA214" i="1"/>
  <c r="BK214" i="1"/>
  <c r="BN214" i="1"/>
  <c r="DM214" i="1"/>
  <c r="DW214" i="1"/>
  <c r="CT214" i="1"/>
  <c r="DF214" i="1"/>
  <c r="BI214" i="1"/>
  <c r="CR214" i="1"/>
  <c r="BP214" i="1"/>
  <c r="BT214" i="1"/>
  <c r="CM214" i="1"/>
  <c r="CZ214" i="1"/>
  <c r="DP214" i="1"/>
  <c r="CS214" i="1"/>
  <c r="BW214" i="1"/>
  <c r="CN214" i="1"/>
  <c r="DD214" i="1"/>
  <c r="CH214" i="1"/>
  <c r="BM214" i="1"/>
  <c r="CW214" i="1"/>
  <c r="BJ214" i="1"/>
  <c r="BZ214" i="1"/>
  <c r="DG214" i="1"/>
  <c r="DU214" i="1"/>
  <c r="BY214" i="1"/>
  <c r="DX214" i="1"/>
  <c r="BX214" i="1"/>
  <c r="DQ214" i="1"/>
  <c r="CK214" i="1"/>
  <c r="DH214" i="1"/>
  <c r="CO214" i="1"/>
  <c r="BQ214" i="1"/>
  <c r="CF214" i="1"/>
  <c r="BS214" i="1"/>
  <c r="CA214" i="1"/>
  <c r="CU214" i="1"/>
  <c r="CY214" i="1"/>
  <c r="BR214" i="1"/>
  <c r="DI214" i="1"/>
  <c r="CB214" i="1"/>
  <c r="DJ214" i="1"/>
  <c r="DB214" i="1"/>
  <c r="DN214" i="1"/>
  <c r="CP214" i="1"/>
  <c r="DK214" i="1"/>
  <c r="N60" i="3"/>
  <c r="P60" i="3"/>
  <c r="Q60" i="3"/>
  <c r="BL31" i="1"/>
  <c r="BI31" i="1"/>
  <c r="BN31" i="1"/>
  <c r="CE31" i="1"/>
  <c r="CI31" i="1"/>
  <c r="BS31" i="1"/>
  <c r="DP31" i="1" s="1"/>
  <c r="CF31" i="1"/>
  <c r="CN31" i="1"/>
  <c r="BT31" i="1"/>
  <c r="CA31" i="1" s="1"/>
  <c r="BP31" i="1"/>
  <c r="BW31" i="1" s="1"/>
  <c r="D31" i="3" s="1"/>
  <c r="CG31" i="1"/>
  <c r="CD31" i="1"/>
  <c r="BQ31" i="1"/>
  <c r="DM31" i="1" s="1"/>
  <c r="M31" i="6" s="1"/>
  <c r="BU31" i="1"/>
  <c r="BJ31" i="1"/>
  <c r="BK31" i="1"/>
  <c r="BR31" i="1"/>
  <c r="CH31" i="1"/>
  <c r="CV31" i="1" s="1"/>
  <c r="DJ31" i="1" s="1"/>
  <c r="BM31" i="1"/>
  <c r="BJ297" i="1"/>
  <c r="BN297" i="1"/>
  <c r="BS297" i="1"/>
  <c r="BZ297" i="1" s="1"/>
  <c r="BL297" i="1"/>
  <c r="CF297" i="1"/>
  <c r="CM297" i="1" s="1"/>
  <c r="CD297" i="1"/>
  <c r="CK297" i="1" s="1"/>
  <c r="BM297" i="1"/>
  <c r="CI297" i="1"/>
  <c r="CP297" i="1" s="1"/>
  <c r="CG297" i="1"/>
  <c r="CN297" i="1" s="1"/>
  <c r="BP297" i="1"/>
  <c r="BW297" i="1" s="1"/>
  <c r="D297" i="3" s="1"/>
  <c r="BU297" i="1"/>
  <c r="BK297" i="1"/>
  <c r="BQ297" i="1"/>
  <c r="BX297" i="1" s="1"/>
  <c r="BI297" i="1"/>
  <c r="CH297" i="1"/>
  <c r="CE297" i="1"/>
  <c r="CL297" i="1" s="1"/>
  <c r="BR297" i="1"/>
  <c r="BY297" i="1" s="1"/>
  <c r="BT297" i="1"/>
  <c r="G345" i="3"/>
  <c r="BL145" i="1"/>
  <c r="BJ145" i="1"/>
  <c r="CF145" i="1"/>
  <c r="CM145" i="1" s="1"/>
  <c r="BK145" i="1"/>
  <c r="BS145" i="1"/>
  <c r="BZ145" i="1" s="1"/>
  <c r="BT145" i="1"/>
  <c r="CA145" i="1" s="1"/>
  <c r="BM145" i="1"/>
  <c r="CI145" i="1"/>
  <c r="CP145" i="1" s="1"/>
  <c r="CE145" i="1"/>
  <c r="CL145" i="1" s="1"/>
  <c r="BI145" i="1"/>
  <c r="CD145" i="1"/>
  <c r="CK145" i="1" s="1"/>
  <c r="CG145" i="1"/>
  <c r="CN145" i="1" s="1"/>
  <c r="BN145" i="1"/>
  <c r="BP145" i="1"/>
  <c r="BW145" i="1" s="1"/>
  <c r="D145" i="3" s="1"/>
  <c r="BR145" i="1"/>
  <c r="BY145" i="1" s="1"/>
  <c r="CH145" i="1"/>
  <c r="BU145" i="1"/>
  <c r="BQ145" i="1"/>
  <c r="BX145" i="1" s="1"/>
  <c r="BK343" i="1"/>
  <c r="CE343" i="1"/>
  <c r="CL343" i="1" s="1"/>
  <c r="BN343" i="1"/>
  <c r="BS343" i="1"/>
  <c r="BU343" i="1"/>
  <c r="CB343" i="1" s="1"/>
  <c r="I343" i="3" s="1"/>
  <c r="CG343" i="1"/>
  <c r="CN343" i="1" s="1"/>
  <c r="CF343" i="1"/>
  <c r="CM343" i="1" s="1"/>
  <c r="BR343" i="1"/>
  <c r="BY343" i="1" s="1"/>
  <c r="BM343" i="1"/>
  <c r="BQ343" i="1"/>
  <c r="BX343" i="1" s="1"/>
  <c r="E343" i="3" s="1"/>
  <c r="CI343" i="1"/>
  <c r="CD343" i="1"/>
  <c r="BJ343" i="1"/>
  <c r="BL343" i="1"/>
  <c r="BI343" i="1"/>
  <c r="CH343" i="1"/>
  <c r="CO343" i="1" s="1"/>
  <c r="BT343" i="1"/>
  <c r="BP343" i="1"/>
  <c r="BW343" i="1" s="1"/>
  <c r="P235" i="3"/>
  <c r="O39" i="3"/>
  <c r="M39" i="3"/>
  <c r="Q39" i="3"/>
  <c r="P39" i="3"/>
  <c r="N39" i="3"/>
  <c r="BQ39" i="1"/>
  <c r="BS39" i="1"/>
  <c r="BZ39" i="1" s="1"/>
  <c r="G39" i="3" s="1"/>
  <c r="CS39" i="1"/>
  <c r="N39" i="4" s="1"/>
  <c r="CH39" i="1"/>
  <c r="BM39" i="1"/>
  <c r="BJ39" i="1"/>
  <c r="CP39" i="1"/>
  <c r="BI39" i="1"/>
  <c r="CL39" i="1"/>
  <c r="CG39" i="1"/>
  <c r="BY39" i="1"/>
  <c r="F39" i="3" s="1"/>
  <c r="CD39" i="1"/>
  <c r="BL39" i="1"/>
  <c r="CN39" i="1"/>
  <c r="CK39" i="1"/>
  <c r="BN39" i="1"/>
  <c r="BK39" i="1"/>
  <c r="CE39" i="1"/>
  <c r="BT39" i="1"/>
  <c r="DP39" i="1" s="1"/>
  <c r="P39" i="6" s="1"/>
  <c r="CO39" i="1"/>
  <c r="CU39" i="1"/>
  <c r="DI39" i="1" s="1"/>
  <c r="CI39" i="1"/>
  <c r="BX39" i="1"/>
  <c r="E39" i="3" s="1"/>
  <c r="BU39" i="1"/>
  <c r="R39" i="6" s="1"/>
  <c r="DN39" i="1"/>
  <c r="BR39" i="1"/>
  <c r="CM39" i="1"/>
  <c r="DO39" i="1"/>
  <c r="O39" i="6" s="1"/>
  <c r="BP39" i="1"/>
  <c r="DM39" i="1" s="1"/>
  <c r="M39" i="6" s="1"/>
  <c r="CF39" i="1"/>
  <c r="CT39" i="1" s="1"/>
  <c r="H157" i="4"/>
  <c r="D157" i="4"/>
  <c r="E157" i="4"/>
  <c r="P157" i="4"/>
  <c r="G157" i="4"/>
  <c r="P90" i="3"/>
  <c r="M90" i="3"/>
  <c r="N90" i="3"/>
  <c r="CD90" i="1"/>
  <c r="CK90" i="1" s="1"/>
  <c r="CI90" i="1"/>
  <c r="CP90" i="1" s="1"/>
  <c r="BI90" i="1"/>
  <c r="BU90" i="1"/>
  <c r="BL90" i="1"/>
  <c r="BK90" i="1"/>
  <c r="CG90" i="1"/>
  <c r="BT90" i="1"/>
  <c r="CE90" i="1"/>
  <c r="CL90" i="1" s="1"/>
  <c r="BJ90" i="1"/>
  <c r="CH90" i="1"/>
  <c r="CO90" i="1" s="1"/>
  <c r="BP90" i="1"/>
  <c r="BW90" i="1" s="1"/>
  <c r="D90" i="3" s="1"/>
  <c r="BM90" i="1"/>
  <c r="BR90" i="1"/>
  <c r="BY90" i="1" s="1"/>
  <c r="BS90" i="1"/>
  <c r="BZ90" i="1" s="1"/>
  <c r="G90" i="3" s="1"/>
  <c r="BQ90" i="1"/>
  <c r="CF90" i="1"/>
  <c r="CM90" i="1" s="1"/>
  <c r="BN90" i="1"/>
  <c r="F61" i="7"/>
  <c r="E61" i="7"/>
  <c r="D61" i="7"/>
  <c r="E61" i="3"/>
  <c r="R272" i="3"/>
  <c r="O272" i="3"/>
  <c r="N272" i="3"/>
  <c r="P272" i="3"/>
  <c r="M272" i="3"/>
  <c r="S272" i="3" s="1"/>
  <c r="T272" i="3" s="1"/>
  <c r="Q272" i="3"/>
  <c r="BI272" i="1"/>
  <c r="BU272" i="1"/>
  <c r="BK272" i="1"/>
  <c r="CF272" i="1"/>
  <c r="CM272" i="1" s="1"/>
  <c r="CG272" i="1"/>
  <c r="CU272" i="1" s="1"/>
  <c r="CN272" i="1"/>
  <c r="BL272" i="1"/>
  <c r="CA272" i="1"/>
  <c r="H272" i="3" s="1"/>
  <c r="CE272" i="1"/>
  <c r="CL272" i="1" s="1"/>
  <c r="BT272" i="1"/>
  <c r="CH272" i="1"/>
  <c r="CV272" i="1" s="1"/>
  <c r="CP272" i="1"/>
  <c r="R272" i="6"/>
  <c r="T272" i="6" s="1"/>
  <c r="DF272" i="1"/>
  <c r="BR272" i="1"/>
  <c r="BY272" i="1" s="1"/>
  <c r="F272" i="3" s="1"/>
  <c r="BP272" i="1"/>
  <c r="CR272" i="1"/>
  <c r="M272" i="4" s="1"/>
  <c r="CK272" i="1"/>
  <c r="BJ272" i="1"/>
  <c r="BS272" i="1"/>
  <c r="DO272" i="1" s="1"/>
  <c r="O272" i="6" s="1"/>
  <c r="BM272" i="1"/>
  <c r="DD272" i="1"/>
  <c r="DQ272" i="1"/>
  <c r="Q272" i="6" s="1"/>
  <c r="CB272" i="1"/>
  <c r="I272" i="3" s="1"/>
  <c r="CD272" i="1"/>
  <c r="CI272" i="1"/>
  <c r="DP272" i="1"/>
  <c r="BN272" i="1"/>
  <c r="BW272" i="1"/>
  <c r="D272" i="3" s="1"/>
  <c r="CS272" i="1"/>
  <c r="N272" i="4" s="1"/>
  <c r="CW272" i="1"/>
  <c r="R272" i="4" s="1"/>
  <c r="CO272" i="1"/>
  <c r="BQ272" i="1"/>
  <c r="DM272" i="1" s="1"/>
  <c r="M272" i="6" s="1"/>
  <c r="CY272" i="1"/>
  <c r="BL307" i="1"/>
  <c r="BU307" i="1"/>
  <c r="CD307" i="1"/>
  <c r="CK307" i="1" s="1"/>
  <c r="BP307" i="1"/>
  <c r="BW307" i="1" s="1"/>
  <c r="D307" i="3" s="1"/>
  <c r="BM307" i="1"/>
  <c r="CI307" i="1"/>
  <c r="BN307" i="1"/>
  <c r="BT307" i="1"/>
  <c r="CA307" i="1" s="1"/>
  <c r="H307" i="3" s="1"/>
  <c r="BK307" i="1"/>
  <c r="BI307" i="1"/>
  <c r="BR307" i="1"/>
  <c r="BY307" i="1" s="1"/>
  <c r="CH307" i="1"/>
  <c r="BJ307" i="1"/>
  <c r="CF307" i="1"/>
  <c r="CG307" i="1"/>
  <c r="CE307" i="1"/>
  <c r="BS307" i="1"/>
  <c r="BZ307" i="1" s="1"/>
  <c r="G307" i="3" s="1"/>
  <c r="BQ307" i="1"/>
  <c r="H40" i="6"/>
  <c r="I40" i="6"/>
  <c r="Q40" i="6"/>
  <c r="F40" i="6"/>
  <c r="D40" i="6"/>
  <c r="E40" i="6"/>
  <c r="N40" i="6"/>
  <c r="P40" i="6"/>
  <c r="M40" i="6"/>
  <c r="G40" i="6"/>
  <c r="R40" i="6"/>
  <c r="J40" i="6"/>
  <c r="I277" i="6"/>
  <c r="G277" i="6"/>
  <c r="D277" i="6"/>
  <c r="E277" i="6"/>
  <c r="J277" i="6" s="1"/>
  <c r="F277" i="6"/>
  <c r="H277" i="6"/>
  <c r="I277" i="4"/>
  <c r="E277" i="4"/>
  <c r="D277" i="4"/>
  <c r="BS144" i="1"/>
  <c r="CH144" i="1"/>
  <c r="CD144" i="1"/>
  <c r="CK144" i="1" s="1"/>
  <c r="CG144" i="1"/>
  <c r="CN144" i="1" s="1"/>
  <c r="CF144" i="1"/>
  <c r="CM144" i="1" s="1"/>
  <c r="BM144" i="1"/>
  <c r="CI144" i="1"/>
  <c r="BT144" i="1"/>
  <c r="BK144" i="1"/>
  <c r="BJ144" i="1"/>
  <c r="CE144" i="1"/>
  <c r="CL144" i="1" s="1"/>
  <c r="BQ144" i="1"/>
  <c r="BX144" i="1" s="1"/>
  <c r="BR144" i="1"/>
  <c r="BY144" i="1" s="1"/>
  <c r="F144" i="3" s="1"/>
  <c r="BN144" i="1"/>
  <c r="BL144" i="1"/>
  <c r="BI144" i="1"/>
  <c r="BU144" i="1"/>
  <c r="BP144" i="1"/>
  <c r="D348" i="6"/>
  <c r="BI348" i="1"/>
  <c r="CG348" i="1"/>
  <c r="BR348" i="1"/>
  <c r="BJ348" i="1"/>
  <c r="BQ348" i="1"/>
  <c r="BX348" i="1" s="1"/>
  <c r="CI348" i="1"/>
  <c r="CP348" i="1" s="1"/>
  <c r="BP348" i="1"/>
  <c r="BS348" i="1"/>
  <c r="BT348" i="1"/>
  <c r="CA348" i="1" s="1"/>
  <c r="BK348" i="1"/>
  <c r="CF348" i="1"/>
  <c r="CM348" i="1" s="1"/>
  <c r="BL348" i="1"/>
  <c r="CD348" i="1"/>
  <c r="CK348" i="1" s="1"/>
  <c r="CE348" i="1"/>
  <c r="CL348" i="1" s="1"/>
  <c r="BM348" i="1"/>
  <c r="BN348" i="1"/>
  <c r="BU348" i="1"/>
  <c r="CH348" i="1"/>
  <c r="CO348" i="1" s="1"/>
  <c r="F71" i="6"/>
  <c r="G173" i="7"/>
  <c r="M173" i="7"/>
  <c r="D173" i="7"/>
  <c r="F228" i="6"/>
  <c r="H228" i="6"/>
  <c r="J228" i="6"/>
  <c r="I228" i="6"/>
  <c r="E228" i="6"/>
  <c r="G228" i="6"/>
  <c r="D228" i="6"/>
  <c r="DP228" i="1"/>
  <c r="P228" i="6" s="1"/>
  <c r="CE228" i="1"/>
  <c r="CS228" i="1" s="1"/>
  <c r="BQ228" i="1"/>
  <c r="BN228" i="1"/>
  <c r="BJ228" i="1"/>
  <c r="CF228" i="1"/>
  <c r="BM228" i="1"/>
  <c r="CM228" i="1"/>
  <c r="CT228" i="1"/>
  <c r="DA228" i="1" s="1"/>
  <c r="BU228" i="1"/>
  <c r="CB228" i="1" s="1"/>
  <c r="I228" i="3" s="1"/>
  <c r="CK228" i="1"/>
  <c r="CG228" i="1"/>
  <c r="CN228" i="1" s="1"/>
  <c r="CD228" i="1"/>
  <c r="BT228" i="1"/>
  <c r="CA228" i="1" s="1"/>
  <c r="H228" i="3" s="1"/>
  <c r="CL228" i="1"/>
  <c r="CI228" i="1"/>
  <c r="CW228" i="1" s="1"/>
  <c r="BP228" i="1"/>
  <c r="DM228" i="1" s="1"/>
  <c r="M228" i="6" s="1"/>
  <c r="DO228" i="1"/>
  <c r="O228" i="6" s="1"/>
  <c r="BK228" i="1"/>
  <c r="DQ228" i="1"/>
  <c r="Q228" i="6" s="1"/>
  <c r="BL228" i="1"/>
  <c r="BX228" i="1"/>
  <c r="E228" i="3" s="1"/>
  <c r="BI228" i="1"/>
  <c r="BS228" i="1"/>
  <c r="BZ228" i="1" s="1"/>
  <c r="G228" i="3" s="1"/>
  <c r="BR228" i="1"/>
  <c r="DN228" i="1" s="1"/>
  <c r="N228" i="6" s="1"/>
  <c r="CH228" i="1"/>
  <c r="CO228" i="1" s="1"/>
  <c r="N169" i="3"/>
  <c r="P169" i="3"/>
  <c r="O169" i="3"/>
  <c r="R169" i="3"/>
  <c r="I169" i="3"/>
  <c r="F169" i="3"/>
  <c r="D169" i="3"/>
  <c r="Q169" i="3"/>
  <c r="S169" i="3" s="1"/>
  <c r="T169" i="3" s="1"/>
  <c r="M169" i="3"/>
  <c r="I248" i="4"/>
  <c r="G248" i="4"/>
  <c r="I24" i="8"/>
  <c r="BQ24" i="1"/>
  <c r="BX24" i="1" s="1"/>
  <c r="E24" i="3" s="1"/>
  <c r="BP24" i="1"/>
  <c r="BW24" i="1" s="1"/>
  <c r="BN24" i="1"/>
  <c r="CD24" i="1"/>
  <c r="CK24" i="1" s="1"/>
  <c r="BS24" i="1"/>
  <c r="BZ24" i="1" s="1"/>
  <c r="G24" i="3" s="1"/>
  <c r="BK24" i="1"/>
  <c r="CG24" i="1"/>
  <c r="CN24" i="1" s="1"/>
  <c r="BT24" i="1"/>
  <c r="CA24" i="1" s="1"/>
  <c r="BI24" i="1"/>
  <c r="CE24" i="1"/>
  <c r="CI24" i="1"/>
  <c r="CH24" i="1"/>
  <c r="CO24" i="1" s="1"/>
  <c r="BJ24" i="1"/>
  <c r="BU24" i="1"/>
  <c r="CF24" i="1"/>
  <c r="BR24" i="1"/>
  <c r="BY24" i="1" s="1"/>
  <c r="BL24" i="1"/>
  <c r="BM24" i="1"/>
  <c r="BU322" i="1"/>
  <c r="CB322" i="1" s="1"/>
  <c r="I322" i="3" s="1"/>
  <c r="BK322" i="1"/>
  <c r="BI322" i="1"/>
  <c r="BS322" i="1"/>
  <c r="BZ322" i="1" s="1"/>
  <c r="BL322" i="1"/>
  <c r="BR322" i="1"/>
  <c r="BY322" i="1" s="1"/>
  <c r="F322" i="3" s="1"/>
  <c r="BT322" i="1"/>
  <c r="CA322" i="1" s="1"/>
  <c r="BN322" i="1"/>
  <c r="BQ322" i="1"/>
  <c r="CG322" i="1"/>
  <c r="CF322" i="1"/>
  <c r="CM322" i="1" s="1"/>
  <c r="CI322" i="1"/>
  <c r="CP322" i="1" s="1"/>
  <c r="CD322" i="1"/>
  <c r="CK322" i="1" s="1"/>
  <c r="CE322" i="1"/>
  <c r="CL322" i="1" s="1"/>
  <c r="BM322" i="1"/>
  <c r="BP322" i="1"/>
  <c r="BJ322" i="1"/>
  <c r="CH322" i="1"/>
  <c r="CO322" i="1" s="1"/>
  <c r="H89" i="8"/>
  <c r="H164" i="7"/>
  <c r="E164" i="7"/>
  <c r="I164" i="7"/>
  <c r="H135" i="7"/>
  <c r="CI135" i="1"/>
  <c r="CP135" i="1" s="1"/>
  <c r="CE135" i="1"/>
  <c r="CL135" i="1" s="1"/>
  <c r="BJ135" i="1"/>
  <c r="CG135" i="1"/>
  <c r="BP135" i="1"/>
  <c r="BW135" i="1" s="1"/>
  <c r="D135" i="3" s="1"/>
  <c r="BK135" i="1"/>
  <c r="BN135" i="1"/>
  <c r="BT135" i="1"/>
  <c r="BI135" i="1"/>
  <c r="BQ135" i="1"/>
  <c r="BX135" i="1" s="1"/>
  <c r="E135" i="3" s="1"/>
  <c r="BU135" i="1"/>
  <c r="CW135" i="1" s="1"/>
  <c r="BL135" i="1"/>
  <c r="CD135" i="1"/>
  <c r="CK135" i="1" s="1"/>
  <c r="BM135" i="1"/>
  <c r="CH135" i="1"/>
  <c r="CO135" i="1" s="1"/>
  <c r="CF135" i="1"/>
  <c r="CM135" i="1" s="1"/>
  <c r="BS135" i="1"/>
  <c r="BR135" i="1"/>
  <c r="BY135" i="1" s="1"/>
  <c r="F135" i="3" s="1"/>
  <c r="N299" i="3"/>
  <c r="P299" i="3"/>
  <c r="R299" i="3"/>
  <c r="Q299" i="3"/>
  <c r="O299" i="3"/>
  <c r="M299" i="3"/>
  <c r="S299" i="3" s="1"/>
  <c r="T299" i="3" s="1"/>
  <c r="D122" i="7"/>
  <c r="E122" i="7"/>
  <c r="G276" i="7"/>
  <c r="N123" i="3"/>
  <c r="Q123" i="3"/>
  <c r="G324" i="6"/>
  <c r="M99" i="3"/>
  <c r="Q99" i="3"/>
  <c r="N99" i="3"/>
  <c r="A2" i="2"/>
  <c r="CG110" i="1"/>
  <c r="CN110" i="1" s="1"/>
  <c r="BP110" i="1"/>
  <c r="BW110" i="1" s="1"/>
  <c r="D110" i="3" s="1"/>
  <c r="BL110" i="1"/>
  <c r="BI110" i="1"/>
  <c r="CI110" i="1"/>
  <c r="CP110" i="1" s="1"/>
  <c r="CD110" i="1"/>
  <c r="CK110" i="1" s="1"/>
  <c r="CF110" i="1"/>
  <c r="CM110" i="1" s="1"/>
  <c r="BQ110" i="1"/>
  <c r="BS110" i="1"/>
  <c r="BK110" i="1"/>
  <c r="BN110" i="1"/>
  <c r="BU110" i="1"/>
  <c r="BM110" i="1"/>
  <c r="BJ110" i="1"/>
  <c r="CE110" i="1"/>
  <c r="BT110" i="1"/>
  <c r="CA110" i="1" s="1"/>
  <c r="BR110" i="1"/>
  <c r="CH110" i="1"/>
  <c r="P275" i="3"/>
  <c r="G275" i="3"/>
  <c r="N275" i="3"/>
  <c r="F275" i="3"/>
  <c r="O275" i="3"/>
  <c r="BQ220" i="1"/>
  <c r="BX220" i="1" s="1"/>
  <c r="E220" i="3" s="1"/>
  <c r="BK220" i="1"/>
  <c r="CF220" i="1"/>
  <c r="CM220" i="1" s="1"/>
  <c r="BP220" i="1"/>
  <c r="BW220" i="1" s="1"/>
  <c r="D220" i="3" s="1"/>
  <c r="BM220" i="1"/>
  <c r="CE220" i="1"/>
  <c r="CL220" i="1" s="1"/>
  <c r="CG220" i="1"/>
  <c r="CN220" i="1" s="1"/>
  <c r="CH220" i="1"/>
  <c r="BS220" i="1"/>
  <c r="BR220" i="1"/>
  <c r="BY220" i="1" s="1"/>
  <c r="F220" i="3" s="1"/>
  <c r="BN220" i="1"/>
  <c r="CI220" i="1"/>
  <c r="BT220" i="1"/>
  <c r="BJ220" i="1"/>
  <c r="BU220" i="1"/>
  <c r="BI220" i="1"/>
  <c r="BL220" i="1"/>
  <c r="CD220" i="1"/>
  <c r="H271" i="6"/>
  <c r="J271" i="6" s="1"/>
  <c r="E271" i="6"/>
  <c r="G271" i="6"/>
  <c r="D271" i="6"/>
  <c r="I271" i="6"/>
  <c r="F271" i="6"/>
  <c r="BM8" i="1"/>
  <c r="BI8" i="1"/>
  <c r="BN8" i="1"/>
  <c r="CE8" i="1"/>
  <c r="BU8" i="1"/>
  <c r="BR8" i="1"/>
  <c r="BY8" i="1" s="1"/>
  <c r="BP8" i="1"/>
  <c r="BW8" i="1" s="1"/>
  <c r="BL8" i="1"/>
  <c r="CG8" i="1"/>
  <c r="CN8" i="1" s="1"/>
  <c r="BT8" i="1"/>
  <c r="CF8" i="1"/>
  <c r="BS8" i="1"/>
  <c r="CI8" i="1"/>
  <c r="CP8" i="1" s="1"/>
  <c r="BJ8" i="1"/>
  <c r="CD8" i="1"/>
  <c r="CR8" i="1" s="1"/>
  <c r="CH8" i="1"/>
  <c r="CO8" i="1" s="1"/>
  <c r="BQ8" i="1"/>
  <c r="BK8" i="1"/>
  <c r="I177" i="6"/>
  <c r="F177" i="6"/>
  <c r="E177" i="6"/>
  <c r="G177" i="6"/>
  <c r="H177" i="6"/>
  <c r="D177" i="6"/>
  <c r="D170" i="3"/>
  <c r="O170" i="3"/>
  <c r="N170" i="3"/>
  <c r="F170" i="3"/>
  <c r="H170" i="3"/>
  <c r="P170" i="3"/>
  <c r="M170" i="3"/>
  <c r="S170" i="3" s="1"/>
  <c r="T170" i="3" s="1"/>
  <c r="R170" i="3"/>
  <c r="G170" i="3"/>
  <c r="Q170" i="3"/>
  <c r="N170" i="6"/>
  <c r="CG321" i="1"/>
  <c r="BS321" i="1"/>
  <c r="BZ321" i="1" s="1"/>
  <c r="BN321" i="1"/>
  <c r="BM321" i="1"/>
  <c r="CE321" i="1"/>
  <c r="BJ321" i="1"/>
  <c r="CH321" i="1"/>
  <c r="BL321" i="1"/>
  <c r="BR321" i="1"/>
  <c r="BY321" i="1" s="1"/>
  <c r="CI321" i="1"/>
  <c r="CP321" i="1" s="1"/>
  <c r="CD321" i="1"/>
  <c r="CK321" i="1" s="1"/>
  <c r="BP321" i="1"/>
  <c r="BW321" i="1" s="1"/>
  <c r="D321" i="3" s="1"/>
  <c r="BT321" i="1"/>
  <c r="CA321" i="1" s="1"/>
  <c r="CF321" i="1"/>
  <c r="CM321" i="1" s="1"/>
  <c r="BK321" i="1"/>
  <c r="BQ321" i="1"/>
  <c r="CN321" i="1"/>
  <c r="BU321" i="1"/>
  <c r="BI321" i="1"/>
  <c r="R159" i="3"/>
  <c r="N159" i="3"/>
  <c r="M159" i="3"/>
  <c r="N154" i="3"/>
  <c r="H283" i="6"/>
  <c r="G283" i="6"/>
  <c r="E283" i="6"/>
  <c r="F283" i="6"/>
  <c r="I283" i="6"/>
  <c r="N76" i="3"/>
  <c r="BR213" i="1"/>
  <c r="BY213" i="1" s="1"/>
  <c r="BI213" i="1"/>
  <c r="BU213" i="1"/>
  <c r="CE213" i="1"/>
  <c r="CL213" i="1" s="1"/>
  <c r="CG213" i="1"/>
  <c r="CN213" i="1" s="1"/>
  <c r="BP213" i="1"/>
  <c r="BW213" i="1" s="1"/>
  <c r="BL213" i="1"/>
  <c r="BK213" i="1"/>
  <c r="BM213" i="1"/>
  <c r="CD213" i="1"/>
  <c r="BQ213" i="1"/>
  <c r="CI213" i="1"/>
  <c r="CF213" i="1"/>
  <c r="CM213" i="1" s="1"/>
  <c r="BN213" i="1"/>
  <c r="CB213" i="1"/>
  <c r="BS213" i="1"/>
  <c r="BZ213" i="1" s="1"/>
  <c r="CH213" i="1"/>
  <c r="CO213" i="1" s="1"/>
  <c r="BT213" i="1"/>
  <c r="BJ213" i="1"/>
  <c r="N15" i="3"/>
  <c r="Q15" i="3"/>
  <c r="E15" i="3"/>
  <c r="O258" i="3"/>
  <c r="P258" i="3"/>
  <c r="Q258" i="3"/>
  <c r="M258" i="3"/>
  <c r="N258" i="3"/>
  <c r="D333" i="6"/>
  <c r="H333" i="6"/>
  <c r="P333" i="6"/>
  <c r="E333" i="6"/>
  <c r="Q333" i="6"/>
  <c r="O333" i="6"/>
  <c r="J333" i="6"/>
  <c r="M333" i="6"/>
  <c r="R333" i="6"/>
  <c r="T333" i="6" s="1"/>
  <c r="N333" i="6"/>
  <c r="I333" i="6"/>
  <c r="K333" i="6" s="1"/>
  <c r="G333" i="6"/>
  <c r="S333" i="6"/>
  <c r="F333" i="6"/>
  <c r="V333" i="6"/>
  <c r="I333" i="15" s="1"/>
  <c r="K333" i="15" s="1"/>
  <c r="L333" i="15" s="1"/>
  <c r="BI68" i="1"/>
  <c r="CG68" i="1"/>
  <c r="CN68" i="1" s="1"/>
  <c r="BM68" i="1"/>
  <c r="BU68" i="1"/>
  <c r="CB68" i="1" s="1"/>
  <c r="BQ68" i="1"/>
  <c r="BX68" i="1" s="1"/>
  <c r="CH68" i="1"/>
  <c r="BT68" i="1"/>
  <c r="BP68" i="1"/>
  <c r="BW68" i="1" s="1"/>
  <c r="D68" i="3" s="1"/>
  <c r="BN68" i="1"/>
  <c r="BS68" i="1"/>
  <c r="BZ68" i="1" s="1"/>
  <c r="G68" i="3" s="1"/>
  <c r="BL68" i="1"/>
  <c r="CF68" i="1"/>
  <c r="CI68" i="1"/>
  <c r="CE68" i="1"/>
  <c r="BJ68" i="1"/>
  <c r="BK68" i="1"/>
  <c r="CD68" i="1"/>
  <c r="BR68" i="1"/>
  <c r="BY68" i="1" s="1"/>
  <c r="M238" i="3"/>
  <c r="O238" i="3"/>
  <c r="Q238" i="3"/>
  <c r="P238" i="3"/>
  <c r="BQ238" i="1"/>
  <c r="BU238" i="1"/>
  <c r="CB238" i="1" s="1"/>
  <c r="BZ238" i="1"/>
  <c r="G238" i="3" s="1"/>
  <c r="BL238" i="1"/>
  <c r="BW238" i="1"/>
  <c r="D238" i="3" s="1"/>
  <c r="BM238" i="1"/>
  <c r="CI238" i="1"/>
  <c r="CP238" i="1" s="1"/>
  <c r="CL238" i="1"/>
  <c r="DO238" i="1"/>
  <c r="O238" i="6" s="1"/>
  <c r="CM238" i="1"/>
  <c r="BJ238" i="1"/>
  <c r="BI238" i="1"/>
  <c r="CT238" i="1"/>
  <c r="DH238" i="1" s="1"/>
  <c r="BT238" i="1"/>
  <c r="BR238" i="1"/>
  <c r="BY238" i="1" s="1"/>
  <c r="F238" i="3" s="1"/>
  <c r="CD238" i="1"/>
  <c r="CK238" i="1" s="1"/>
  <c r="BS238" i="1"/>
  <c r="CW238" i="1"/>
  <c r="CV238" i="1"/>
  <c r="DJ238" i="1" s="1"/>
  <c r="R238" i="6"/>
  <c r="DN238" i="1"/>
  <c r="N238" i="6" s="1"/>
  <c r="DD238" i="1"/>
  <c r="BP238" i="1"/>
  <c r="CE238" i="1"/>
  <c r="CS238" i="1" s="1"/>
  <c r="DM238" i="1"/>
  <c r="BX238" i="1"/>
  <c r="CH238" i="1"/>
  <c r="CO238" i="1" s="1"/>
  <c r="CG238" i="1"/>
  <c r="CU238" i="1" s="1"/>
  <c r="CF238" i="1"/>
  <c r="BK238" i="1"/>
  <c r="DP238" i="1"/>
  <c r="DX238" i="1"/>
  <c r="BN238" i="1"/>
  <c r="CA238" i="1"/>
  <c r="H238" i="3" s="1"/>
  <c r="G238" i="6"/>
  <c r="D238" i="6"/>
  <c r="M134" i="3"/>
  <c r="N43" i="3"/>
  <c r="M43" i="3"/>
  <c r="BQ45" i="1"/>
  <c r="BX45" i="1" s="1"/>
  <c r="CI45" i="1"/>
  <c r="CP45" i="1" s="1"/>
  <c r="CF45" i="1"/>
  <c r="BP45" i="1"/>
  <c r="BJ45" i="1"/>
  <c r="CD45" i="1"/>
  <c r="CK45" i="1" s="1"/>
  <c r="BU45" i="1"/>
  <c r="BS45" i="1"/>
  <c r="BZ45" i="1" s="1"/>
  <c r="BI45" i="1"/>
  <c r="BL45" i="1"/>
  <c r="CG45" i="1"/>
  <c r="CN45" i="1" s="1"/>
  <c r="BR45" i="1"/>
  <c r="BT45" i="1"/>
  <c r="CE45" i="1"/>
  <c r="CL45" i="1" s="1"/>
  <c r="BM45" i="1"/>
  <c r="BK45" i="1"/>
  <c r="BN45" i="1"/>
  <c r="CH45" i="1"/>
  <c r="CO45" i="1" s="1"/>
  <c r="BS199" i="1"/>
  <c r="BZ199" i="1" s="1"/>
  <c r="BJ199" i="1"/>
  <c r="CD199" i="1"/>
  <c r="CG199" i="1"/>
  <c r="CN199" i="1" s="1"/>
  <c r="BK199" i="1"/>
  <c r="BP199" i="1"/>
  <c r="BW199" i="1" s="1"/>
  <c r="D199" i="3" s="1"/>
  <c r="BN199" i="1"/>
  <c r="CF199" i="1"/>
  <c r="CM199" i="1" s="1"/>
  <c r="CH199" i="1"/>
  <c r="CO199" i="1" s="1"/>
  <c r="BL199" i="1"/>
  <c r="BT199" i="1"/>
  <c r="CA199" i="1" s="1"/>
  <c r="BU199" i="1"/>
  <c r="BM199" i="1"/>
  <c r="BQ199" i="1"/>
  <c r="DM199" i="1" s="1"/>
  <c r="BR199" i="1"/>
  <c r="CI199" i="1"/>
  <c r="CP199" i="1" s="1"/>
  <c r="BI199" i="1"/>
  <c r="CE199" i="1"/>
  <c r="M69" i="3"/>
  <c r="E57" i="8"/>
  <c r="CE86" i="1"/>
  <c r="CL86" i="1" s="1"/>
  <c r="BP86" i="1"/>
  <c r="BJ86" i="1"/>
  <c r="BR86" i="1"/>
  <c r="CD86" i="1"/>
  <c r="CK86" i="1" s="1"/>
  <c r="CI86" i="1"/>
  <c r="CP86" i="1" s="1"/>
  <c r="BT86" i="1"/>
  <c r="BL86" i="1"/>
  <c r="BU86" i="1"/>
  <c r="CB86" i="1" s="1"/>
  <c r="I86" i="3" s="1"/>
  <c r="BM86" i="1"/>
  <c r="CG86" i="1"/>
  <c r="CN86" i="1" s="1"/>
  <c r="BQ86" i="1"/>
  <c r="DM86" i="1" s="1"/>
  <c r="M86" i="6" s="1"/>
  <c r="BN86" i="1"/>
  <c r="BK86" i="1"/>
  <c r="CF86" i="1"/>
  <c r="CM86" i="1" s="1"/>
  <c r="BW86" i="1"/>
  <c r="BS86" i="1"/>
  <c r="BZ86" i="1" s="1"/>
  <c r="CH86" i="1"/>
  <c r="CO86" i="1" s="1"/>
  <c r="BI86" i="1"/>
  <c r="I188" i="6"/>
  <c r="D188" i="6"/>
  <c r="G188" i="6"/>
  <c r="CD188" i="1"/>
  <c r="CH188" i="1"/>
  <c r="CV188" i="1" s="1"/>
  <c r="BX188" i="1"/>
  <c r="E188" i="3" s="1"/>
  <c r="BL188" i="1"/>
  <c r="CB188" i="1"/>
  <c r="CE188" i="1"/>
  <c r="CS188" i="1" s="1"/>
  <c r="BK188" i="1"/>
  <c r="CO188" i="1"/>
  <c r="BN188" i="1"/>
  <c r="BP188" i="1"/>
  <c r="BM188" i="1"/>
  <c r="BU188" i="1"/>
  <c r="BI188" i="1"/>
  <c r="BR188" i="1"/>
  <c r="DO188" i="1" s="1"/>
  <c r="BT188" i="1"/>
  <c r="DP188" i="1" s="1"/>
  <c r="P188" i="6" s="1"/>
  <c r="CG188" i="1"/>
  <c r="CU188" i="1" s="1"/>
  <c r="CF188" i="1"/>
  <c r="CM188" i="1" s="1"/>
  <c r="CI188" i="1"/>
  <c r="CP188" i="1" s="1"/>
  <c r="BW188" i="1"/>
  <c r="D188" i="3" s="1"/>
  <c r="R188" i="6"/>
  <c r="T188" i="6" s="1"/>
  <c r="CW188" i="1"/>
  <c r="DK188" i="1" s="1"/>
  <c r="BQ188" i="1"/>
  <c r="BJ188" i="1"/>
  <c r="DM188" i="1"/>
  <c r="M188" i="6" s="1"/>
  <c r="CK188" i="1"/>
  <c r="DN188" i="1"/>
  <c r="BS188" i="1"/>
  <c r="BZ188" i="1" s="1"/>
  <c r="G188" i="3" s="1"/>
  <c r="CR188" i="1"/>
  <c r="Q95" i="3"/>
  <c r="R95" i="3"/>
  <c r="M95" i="3"/>
  <c r="N95" i="3"/>
  <c r="BM95" i="1"/>
  <c r="BJ95" i="1"/>
  <c r="CG95" i="1"/>
  <c r="CN95" i="1" s="1"/>
  <c r="CH95" i="1"/>
  <c r="CO95" i="1" s="1"/>
  <c r="CE95" i="1"/>
  <c r="BL95" i="1"/>
  <c r="BR95" i="1"/>
  <c r="BY95" i="1" s="1"/>
  <c r="BK95" i="1"/>
  <c r="CF95" i="1"/>
  <c r="CM95" i="1" s="1"/>
  <c r="BU95" i="1"/>
  <c r="CI95" i="1"/>
  <c r="CP95" i="1" s="1"/>
  <c r="BS95" i="1"/>
  <c r="BZ95" i="1" s="1"/>
  <c r="BP95" i="1"/>
  <c r="BN95" i="1"/>
  <c r="BQ95" i="1"/>
  <c r="BX95" i="1" s="1"/>
  <c r="E95" i="3" s="1"/>
  <c r="CD95" i="1"/>
  <c r="CK95" i="1" s="1"/>
  <c r="BT95" i="1"/>
  <c r="BI95" i="1"/>
  <c r="M93" i="3"/>
  <c r="Q93" i="3"/>
  <c r="N93" i="3"/>
  <c r="M300" i="3"/>
  <c r="CH314" i="1"/>
  <c r="CO314" i="1" s="1"/>
  <c r="BR314" i="1"/>
  <c r="BK314" i="1"/>
  <c r="BS314" i="1"/>
  <c r="BZ314" i="1" s="1"/>
  <c r="BP314" i="1"/>
  <c r="BN314" i="1"/>
  <c r="BI314" i="1"/>
  <c r="CG314" i="1"/>
  <c r="CN314" i="1" s="1"/>
  <c r="BQ314" i="1"/>
  <c r="BX314" i="1" s="1"/>
  <c r="CF314" i="1"/>
  <c r="CM314" i="1" s="1"/>
  <c r="CE314" i="1"/>
  <c r="BJ314" i="1"/>
  <c r="BM314" i="1"/>
  <c r="CD314" i="1"/>
  <c r="CK314" i="1" s="1"/>
  <c r="BL314" i="1"/>
  <c r="BT314" i="1"/>
  <c r="CA314" i="1" s="1"/>
  <c r="H314" i="3" s="1"/>
  <c r="BU314" i="1"/>
  <c r="CI314" i="1"/>
  <c r="H332" i="6"/>
  <c r="BR269" i="1"/>
  <c r="BY269" i="1" s="1"/>
  <c r="CH269" i="1"/>
  <c r="CO269" i="1" s="1"/>
  <c r="CE269" i="1"/>
  <c r="CL269" i="1" s="1"/>
  <c r="CG269" i="1"/>
  <c r="CN269" i="1" s="1"/>
  <c r="BK269" i="1"/>
  <c r="CD269" i="1"/>
  <c r="CK269" i="1" s="1"/>
  <c r="BJ269" i="1"/>
  <c r="BL269" i="1"/>
  <c r="BM269" i="1"/>
  <c r="BU269" i="1"/>
  <c r="BN269" i="1"/>
  <c r="CI269" i="1"/>
  <c r="CP269" i="1" s="1"/>
  <c r="BP269" i="1"/>
  <c r="CF269" i="1"/>
  <c r="BS269" i="1"/>
  <c r="BZ269" i="1" s="1"/>
  <c r="G269" i="3" s="1"/>
  <c r="BT269" i="1"/>
  <c r="BQ269" i="1"/>
  <c r="BI269" i="1"/>
  <c r="P98" i="3"/>
  <c r="Q98" i="3"/>
  <c r="R98" i="3"/>
  <c r="M98" i="3"/>
  <c r="O98" i="3"/>
  <c r="N98" i="3"/>
  <c r="I98" i="4"/>
  <c r="P132" i="3"/>
  <c r="Q132" i="3"/>
  <c r="N132" i="3"/>
  <c r="M146" i="3"/>
  <c r="O146" i="3"/>
  <c r="P146" i="3"/>
  <c r="Q146" i="3"/>
  <c r="R146" i="3"/>
  <c r="CE268" i="1"/>
  <c r="CL268" i="1" s="1"/>
  <c r="BR268" i="1"/>
  <c r="BY268" i="1" s="1"/>
  <c r="F268" i="3" s="1"/>
  <c r="BL268" i="1"/>
  <c r="BJ268" i="1"/>
  <c r="BN268" i="1"/>
  <c r="CD268" i="1"/>
  <c r="CK268" i="1" s="1"/>
  <c r="CI268" i="1"/>
  <c r="BP268" i="1"/>
  <c r="BW268" i="1" s="1"/>
  <c r="D268" i="3" s="1"/>
  <c r="CF268" i="1"/>
  <c r="CM268" i="1" s="1"/>
  <c r="BQ268" i="1"/>
  <c r="BX268" i="1" s="1"/>
  <c r="BI268" i="1"/>
  <c r="BK268" i="1"/>
  <c r="BS268" i="1"/>
  <c r="BM268" i="1"/>
  <c r="BT268" i="1"/>
  <c r="CA268" i="1" s="1"/>
  <c r="H268" i="3" s="1"/>
  <c r="BU268" i="1"/>
  <c r="CH268" i="1"/>
  <c r="CG268" i="1"/>
  <c r="H229" i="4"/>
  <c r="N230" i="3"/>
  <c r="M230" i="3"/>
  <c r="R100" i="3"/>
  <c r="M100" i="3"/>
  <c r="R14" i="4"/>
  <c r="F14" i="4"/>
  <c r="CD50" i="1"/>
  <c r="CK50" i="1" s="1"/>
  <c r="BM50" i="1"/>
  <c r="BK50" i="1"/>
  <c r="CH50" i="1"/>
  <c r="CO50" i="1" s="1"/>
  <c r="BP50" i="1"/>
  <c r="BW50" i="1" s="1"/>
  <c r="BS50" i="1"/>
  <c r="CF50" i="1"/>
  <c r="CI50" i="1"/>
  <c r="CP50" i="1" s="1"/>
  <c r="CG50" i="1"/>
  <c r="BN50" i="1"/>
  <c r="BR50" i="1"/>
  <c r="BL50" i="1"/>
  <c r="CE50" i="1"/>
  <c r="CL50" i="1" s="1"/>
  <c r="BZ50" i="1"/>
  <c r="G50" i="3" s="1"/>
  <c r="BQ50" i="1"/>
  <c r="BJ50" i="1"/>
  <c r="BU50" i="1"/>
  <c r="BT50" i="1"/>
  <c r="BI50" i="1"/>
  <c r="CF108" i="1"/>
  <c r="CM108" i="1" s="1"/>
  <c r="BK108" i="1"/>
  <c r="CE108" i="1"/>
  <c r="CD108" i="1"/>
  <c r="BI108" i="1"/>
  <c r="CI108" i="1"/>
  <c r="CP108" i="1" s="1"/>
  <c r="BU108" i="1"/>
  <c r="BS108" i="1"/>
  <c r="BZ108" i="1" s="1"/>
  <c r="BL108" i="1"/>
  <c r="BM108" i="1"/>
  <c r="BR108" i="1"/>
  <c r="BJ108" i="1"/>
  <c r="BN108" i="1"/>
  <c r="BQ108" i="1"/>
  <c r="BX108" i="1" s="1"/>
  <c r="BT108" i="1"/>
  <c r="CH108" i="1"/>
  <c r="BP108" i="1"/>
  <c r="BW108" i="1" s="1"/>
  <c r="CG108" i="1"/>
  <c r="F64" i="6"/>
  <c r="D64" i="6"/>
  <c r="E64" i="6"/>
  <c r="G64" i="6"/>
  <c r="I64" i="6"/>
  <c r="G64" i="4"/>
  <c r="F64" i="4"/>
  <c r="E64" i="4"/>
  <c r="D64" i="4"/>
  <c r="BP216" i="1"/>
  <c r="BK216" i="1"/>
  <c r="BQ216" i="1"/>
  <c r="BL216" i="1"/>
  <c r="BN216" i="1"/>
  <c r="BM216" i="1"/>
  <c r="CI216" i="1"/>
  <c r="BI216" i="1"/>
  <c r="BJ216" i="1"/>
  <c r="CD216" i="1"/>
  <c r="CF216" i="1"/>
  <c r="CM216" i="1" s="1"/>
  <c r="BT216" i="1"/>
  <c r="CA216" i="1" s="1"/>
  <c r="H216" i="3" s="1"/>
  <c r="CH216" i="1"/>
  <c r="CO216" i="1" s="1"/>
  <c r="CG216" i="1"/>
  <c r="BU216" i="1"/>
  <c r="CE216" i="1"/>
  <c r="CL216" i="1" s="1"/>
  <c r="BW216" i="1"/>
  <c r="D216" i="3" s="1"/>
  <c r="BS216" i="1"/>
  <c r="BR216" i="1"/>
  <c r="E319" i="4"/>
  <c r="I319" i="4"/>
  <c r="F319" i="4"/>
  <c r="E153" i="7"/>
  <c r="J153" i="7" s="1"/>
  <c r="M194" i="3"/>
  <c r="D298" i="3"/>
  <c r="M241" i="3"/>
  <c r="Q241" i="3"/>
  <c r="P241" i="3"/>
  <c r="Q312" i="3"/>
  <c r="N312" i="3"/>
  <c r="R312" i="3"/>
  <c r="R47" i="3"/>
  <c r="P47" i="3"/>
  <c r="N47" i="3"/>
  <c r="Q47" i="3"/>
  <c r="CH47" i="1"/>
  <c r="CO47" i="1" s="1"/>
  <c r="BP47" i="1"/>
  <c r="BW47" i="1" s="1"/>
  <c r="BU47" i="1"/>
  <c r="BJ47" i="1"/>
  <c r="BN47" i="1"/>
  <c r="CD47" i="1"/>
  <c r="CK47" i="1" s="1"/>
  <c r="BM47" i="1"/>
  <c r="BI47" i="1"/>
  <c r="BS47" i="1"/>
  <c r="BZ47" i="1" s="1"/>
  <c r="G47" i="3" s="1"/>
  <c r="BK47" i="1"/>
  <c r="BQ47" i="1"/>
  <c r="BX47" i="1" s="1"/>
  <c r="E47" i="3" s="1"/>
  <c r="CG47" i="1"/>
  <c r="BR47" i="1"/>
  <c r="BT47" i="1"/>
  <c r="CA47" i="1" s="1"/>
  <c r="H47" i="3" s="1"/>
  <c r="CF47" i="1"/>
  <c r="CM47" i="1" s="1"/>
  <c r="CI47" i="1"/>
  <c r="CP47" i="1" s="1"/>
  <c r="CE47" i="1"/>
  <c r="CL47" i="1" s="1"/>
  <c r="BL47" i="1"/>
  <c r="D347" i="3"/>
  <c r="BP29" i="1"/>
  <c r="CE29" i="1"/>
  <c r="CL29" i="1" s="1"/>
  <c r="CF29" i="1"/>
  <c r="CM29" i="1" s="1"/>
  <c r="BT29" i="1"/>
  <c r="CA29" i="1" s="1"/>
  <c r="H29" i="3" s="1"/>
  <c r="BN29" i="1"/>
  <c r="BW29" i="1"/>
  <c r="BK29" i="1"/>
  <c r="BM29" i="1"/>
  <c r="BQ29" i="1"/>
  <c r="BL29" i="1"/>
  <c r="BS29" i="1"/>
  <c r="BZ29" i="1" s="1"/>
  <c r="BU29" i="1"/>
  <c r="CI29" i="1"/>
  <c r="CP29" i="1" s="1"/>
  <c r="BJ29" i="1"/>
  <c r="CH29" i="1"/>
  <c r="CO29" i="1" s="1"/>
  <c r="CG29" i="1"/>
  <c r="BI29" i="1"/>
  <c r="BR29" i="1"/>
  <c r="BY29" i="1" s="1"/>
  <c r="CD29" i="1"/>
  <c r="CK29" i="1" s="1"/>
  <c r="G257" i="3"/>
  <c r="N257" i="3"/>
  <c r="R257" i="3"/>
  <c r="M257" i="3"/>
  <c r="O257" i="3"/>
  <c r="DN257" i="1"/>
  <c r="N257" i="6" s="1"/>
  <c r="CI257" i="1"/>
  <c r="DM257" i="1"/>
  <c r="M257" i="6" s="1"/>
  <c r="CE257" i="1"/>
  <c r="CS257" i="1" s="1"/>
  <c r="CV257" i="1"/>
  <c r="BP257" i="1"/>
  <c r="BK257" i="1"/>
  <c r="CG257" i="1"/>
  <c r="CN257" i="1" s="1"/>
  <c r="BM257" i="1"/>
  <c r="CT257" i="1"/>
  <c r="DA257" i="1" s="1"/>
  <c r="CH257" i="1"/>
  <c r="CO257" i="1" s="1"/>
  <c r="BQ257" i="1"/>
  <c r="BX257" i="1" s="1"/>
  <c r="E257" i="3" s="1"/>
  <c r="CD257" i="1"/>
  <c r="CK257" i="1" s="1"/>
  <c r="BW257" i="1"/>
  <c r="D257" i="3" s="1"/>
  <c r="CR257" i="1"/>
  <c r="BT257" i="1"/>
  <c r="DP257" i="1" s="1"/>
  <c r="BL257" i="1"/>
  <c r="BN257" i="1"/>
  <c r="CF257" i="1"/>
  <c r="CL257" i="1"/>
  <c r="BI257" i="1"/>
  <c r="BU257" i="1"/>
  <c r="CW257" i="1" s="1"/>
  <c r="BR257" i="1"/>
  <c r="BJ257" i="1"/>
  <c r="CP257" i="1"/>
  <c r="BS257" i="1"/>
  <c r="BZ257" i="1" s="1"/>
  <c r="CM257" i="1"/>
  <c r="BY257" i="1"/>
  <c r="F257" i="3" s="1"/>
  <c r="P257" i="3"/>
  <c r="M201" i="3"/>
  <c r="E129" i="7"/>
  <c r="G129" i="7"/>
  <c r="D129" i="7"/>
  <c r="J129" i="7" s="1"/>
  <c r="I129" i="7"/>
  <c r="K129" i="7" s="1"/>
  <c r="H129" i="7"/>
  <c r="F129" i="7"/>
  <c r="G97" i="3"/>
  <c r="I308" i="6"/>
  <c r="K308" i="6" s="1"/>
  <c r="M252" i="3"/>
  <c r="R252" i="3"/>
  <c r="BU252" i="1"/>
  <c r="BT252" i="1"/>
  <c r="BN252" i="1"/>
  <c r="BK252" i="1"/>
  <c r="BQ252" i="1"/>
  <c r="CG252" i="1"/>
  <c r="CN252" i="1" s="1"/>
  <c r="BP252" i="1"/>
  <c r="BW252" i="1" s="1"/>
  <c r="D252" i="3" s="1"/>
  <c r="BJ252" i="1"/>
  <c r="BR252" i="1"/>
  <c r="BM252" i="1"/>
  <c r="BI252" i="1"/>
  <c r="CH252" i="1"/>
  <c r="CO252" i="1" s="1"/>
  <c r="BL252" i="1"/>
  <c r="CE252" i="1"/>
  <c r="CI252" i="1"/>
  <c r="CD252" i="1"/>
  <c r="BS252" i="1"/>
  <c r="BZ252" i="1" s="1"/>
  <c r="CF252" i="1"/>
  <c r="CM252" i="1" s="1"/>
  <c r="O167" i="3"/>
  <c r="P167" i="3"/>
  <c r="BM219" i="1"/>
  <c r="BK219" i="1"/>
  <c r="BT219" i="1"/>
  <c r="CA219" i="1" s="1"/>
  <c r="H219" i="3" s="1"/>
  <c r="CF219" i="1"/>
  <c r="CM219" i="1" s="1"/>
  <c r="BQ219" i="1"/>
  <c r="CH219" i="1"/>
  <c r="CO219" i="1" s="1"/>
  <c r="BN219" i="1"/>
  <c r="BP219" i="1"/>
  <c r="BW219" i="1" s="1"/>
  <c r="D219" i="3" s="1"/>
  <c r="CD219" i="1"/>
  <c r="BI219" i="1"/>
  <c r="CG219" i="1"/>
  <c r="BJ219" i="1"/>
  <c r="CI219" i="1"/>
  <c r="CP219" i="1" s="1"/>
  <c r="CE219" i="1"/>
  <c r="BR219" i="1"/>
  <c r="BS219" i="1"/>
  <c r="BU219" i="1"/>
  <c r="BL219" i="1"/>
  <c r="Q224" i="3"/>
  <c r="M224" i="3"/>
  <c r="E280" i="6"/>
  <c r="F280" i="6"/>
  <c r="H280" i="6"/>
  <c r="I280" i="6"/>
  <c r="D280" i="6"/>
  <c r="G124" i="6"/>
  <c r="D225" i="6"/>
  <c r="I225" i="6"/>
  <c r="G225" i="6"/>
  <c r="H225" i="6"/>
  <c r="F225" i="6"/>
  <c r="E225" i="6"/>
  <c r="J225" i="6" s="1"/>
  <c r="Q235" i="3"/>
  <c r="M235" i="3"/>
  <c r="BL247" i="1"/>
  <c r="BJ247" i="1"/>
  <c r="BP247" i="1"/>
  <c r="BS247" i="1"/>
  <c r="BZ247" i="1" s="1"/>
  <c r="CH247" i="1"/>
  <c r="CO247" i="1" s="1"/>
  <c r="BT247" i="1"/>
  <c r="CE247" i="1"/>
  <c r="CL247" i="1" s="1"/>
  <c r="CG247" i="1"/>
  <c r="CN247" i="1" s="1"/>
  <c r="BR247" i="1"/>
  <c r="BY247" i="1" s="1"/>
  <c r="F247" i="3" s="1"/>
  <c r="BM247" i="1"/>
  <c r="BU247" i="1"/>
  <c r="DR247" i="1" s="1"/>
  <c r="BN247" i="1"/>
  <c r="BI247" i="1"/>
  <c r="CD247" i="1"/>
  <c r="CK247" i="1" s="1"/>
  <c r="CI247" i="1"/>
  <c r="CP247" i="1" s="1"/>
  <c r="CF247" i="1"/>
  <c r="CM247" i="1" s="1"/>
  <c r="BQ247" i="1"/>
  <c r="BK247" i="1"/>
  <c r="E39" i="6"/>
  <c r="F157" i="6"/>
  <c r="CD92" i="1"/>
  <c r="CK92" i="1" s="1"/>
  <c r="BS92" i="1"/>
  <c r="BZ92" i="1" s="1"/>
  <c r="BI92" i="1"/>
  <c r="BJ92" i="1"/>
  <c r="BM92" i="1"/>
  <c r="CH92" i="1"/>
  <c r="CO92" i="1" s="1"/>
  <c r="BN92" i="1"/>
  <c r="BQ92" i="1"/>
  <c r="BX92" i="1" s="1"/>
  <c r="CI92" i="1"/>
  <c r="CP92" i="1" s="1"/>
  <c r="BU92" i="1"/>
  <c r="BP92" i="1"/>
  <c r="BW92" i="1" s="1"/>
  <c r="CF92" i="1"/>
  <c r="CM92" i="1" s="1"/>
  <c r="BL92" i="1"/>
  <c r="BR92" i="1"/>
  <c r="BT92" i="1"/>
  <c r="BK92" i="1"/>
  <c r="CG92" i="1"/>
  <c r="CE92" i="1"/>
  <c r="CL92" i="1" s="1"/>
  <c r="M346" i="3"/>
  <c r="Q346" i="3"/>
  <c r="O346" i="3"/>
  <c r="BL151" i="1"/>
  <c r="CF151" i="1"/>
  <c r="CH151" i="1"/>
  <c r="CO151" i="1" s="1"/>
  <c r="BS151" i="1"/>
  <c r="BR151" i="1"/>
  <c r="BY151" i="1" s="1"/>
  <c r="CI151" i="1"/>
  <c r="CP151" i="1" s="1"/>
  <c r="BK151" i="1"/>
  <c r="BI151" i="1"/>
  <c r="BU151" i="1"/>
  <c r="BJ151" i="1"/>
  <c r="CD151" i="1"/>
  <c r="CK151" i="1" s="1"/>
  <c r="BQ151" i="1"/>
  <c r="BX151" i="1" s="1"/>
  <c r="CE151" i="1"/>
  <c r="CG151" i="1"/>
  <c r="BM151" i="1"/>
  <c r="BT151" i="1"/>
  <c r="CA151" i="1" s="1"/>
  <c r="BN151" i="1"/>
  <c r="BP151" i="1"/>
  <c r="BW151" i="1" s="1"/>
  <c r="D151" i="3" s="1"/>
  <c r="D19" i="6"/>
  <c r="E19" i="6"/>
  <c r="I19" i="6"/>
  <c r="F19" i="6"/>
  <c r="G19" i="6"/>
  <c r="H19" i="6"/>
  <c r="BU19" i="1"/>
  <c r="BT19" i="1"/>
  <c r="CA19" i="1" s="1"/>
  <c r="H19" i="3" s="1"/>
  <c r="CB19" i="1"/>
  <c r="BM19" i="1"/>
  <c r="CG19" i="1"/>
  <c r="BJ19" i="1"/>
  <c r="BI19" i="1"/>
  <c r="BN19" i="1"/>
  <c r="BK19" i="1"/>
  <c r="BL19" i="1"/>
  <c r="CE19" i="1"/>
  <c r="CL19" i="1" s="1"/>
  <c r="BP19" i="1"/>
  <c r="BW19" i="1" s="1"/>
  <c r="D19" i="3" s="1"/>
  <c r="BQ19" i="1"/>
  <c r="BR19" i="1"/>
  <c r="BY19" i="1" s="1"/>
  <c r="F19" i="3" s="1"/>
  <c r="CD19" i="1"/>
  <c r="CK19" i="1" s="1"/>
  <c r="CH19" i="1"/>
  <c r="CF19" i="1"/>
  <c r="BS19" i="1"/>
  <c r="DO19" i="1" s="1"/>
  <c r="O19" i="6" s="1"/>
  <c r="CI19" i="1"/>
  <c r="CW19" i="1" s="1"/>
  <c r="BU352" i="1"/>
  <c r="CB352" i="1" s="1"/>
  <c r="I352" i="3" s="1"/>
  <c r="CF352" i="1"/>
  <c r="CS352" i="1"/>
  <c r="BK352" i="1"/>
  <c r="BL352" i="1"/>
  <c r="BM352" i="1"/>
  <c r="BJ352" i="1"/>
  <c r="CZ352" i="1"/>
  <c r="BT352" i="1"/>
  <c r="BI352" i="1"/>
  <c r="BP352" i="1"/>
  <c r="BW352" i="1" s="1"/>
  <c r="D352" i="3" s="1"/>
  <c r="CE352" i="1"/>
  <c r="CG352" i="1"/>
  <c r="CN352" i="1" s="1"/>
  <c r="CD352" i="1"/>
  <c r="CR352" i="1" s="1"/>
  <c r="M352" i="4" s="1"/>
  <c r="CH352" i="1"/>
  <c r="CO352" i="1" s="1"/>
  <c r="BR352" i="1"/>
  <c r="CM352" i="1"/>
  <c r="CP352" i="1"/>
  <c r="CI352" i="1"/>
  <c r="CL352" i="1"/>
  <c r="BS352" i="1"/>
  <c r="BN352" i="1"/>
  <c r="BQ352" i="1"/>
  <c r="CU352" i="1"/>
  <c r="O94" i="3"/>
  <c r="M94" i="3"/>
  <c r="N94" i="3"/>
  <c r="Q94" i="3"/>
  <c r="P94" i="3"/>
  <c r="BM94" i="1"/>
  <c r="BS94" i="1"/>
  <c r="BQ94" i="1"/>
  <c r="BX94" i="1" s="1"/>
  <c r="E94" i="3" s="1"/>
  <c r="BT94" i="1"/>
  <c r="CF94" i="1"/>
  <c r="CM94" i="1" s="1"/>
  <c r="BJ94" i="1"/>
  <c r="BI94" i="1"/>
  <c r="BU94" i="1"/>
  <c r="CI94" i="1"/>
  <c r="CP94" i="1" s="1"/>
  <c r="CG94" i="1"/>
  <c r="CN94" i="1" s="1"/>
  <c r="CE94" i="1"/>
  <c r="BK94" i="1"/>
  <c r="BP94" i="1"/>
  <c r="BN94" i="1"/>
  <c r="CD94" i="1"/>
  <c r="CH94" i="1"/>
  <c r="BL94" i="1"/>
  <c r="BR94" i="1"/>
  <c r="O87" i="3"/>
  <c r="R87" i="3"/>
  <c r="O37" i="3"/>
  <c r="N37" i="3"/>
  <c r="M37" i="3"/>
  <c r="BN17" i="1"/>
  <c r="CI17" i="1"/>
  <c r="CP17" i="1" s="1"/>
  <c r="BL17" i="1"/>
  <c r="BT17" i="1"/>
  <c r="BM17" i="1"/>
  <c r="BR17" i="1"/>
  <c r="BP17" i="1"/>
  <c r="BW17" i="1" s="1"/>
  <c r="CF17" i="1"/>
  <c r="CM17" i="1" s="1"/>
  <c r="CD17" i="1"/>
  <c r="CK17" i="1" s="1"/>
  <c r="BQ17" i="1"/>
  <c r="BK17" i="1"/>
  <c r="BS17" i="1"/>
  <c r="BZ17" i="1" s="1"/>
  <c r="G17" i="3" s="1"/>
  <c r="BI17" i="1"/>
  <c r="CH17" i="1"/>
  <c r="CO17" i="1" s="1"/>
  <c r="BU17" i="1"/>
  <c r="BJ17" i="1"/>
  <c r="CG17" i="1"/>
  <c r="CE17" i="1"/>
  <c r="N328" i="3"/>
  <c r="M328" i="3"/>
  <c r="G328" i="3"/>
  <c r="P328" i="3"/>
  <c r="Q328" i="3"/>
  <c r="E328" i="3"/>
  <c r="M40" i="4"/>
  <c r="H40" i="4"/>
  <c r="D40" i="4"/>
  <c r="F40" i="4"/>
  <c r="N277" i="3"/>
  <c r="P277" i="3"/>
  <c r="O277" i="3"/>
  <c r="Q277" i="3"/>
  <c r="R277" i="3"/>
  <c r="M277" i="3"/>
  <c r="S277" i="3" s="1"/>
  <c r="T277" i="3" s="1"/>
  <c r="DQ277" i="1"/>
  <c r="Q277" i="6" s="1"/>
  <c r="CA277" i="1"/>
  <c r="H277" i="3" s="1"/>
  <c r="BN277" i="1"/>
  <c r="BK277" i="1"/>
  <c r="BT277" i="1"/>
  <c r="DP277" i="1" s="1"/>
  <c r="P277" i="6" s="1"/>
  <c r="BM277" i="1"/>
  <c r="BI277" i="1"/>
  <c r="CF277" i="1"/>
  <c r="CD277" i="1"/>
  <c r="CK277" i="1" s="1"/>
  <c r="BL277" i="1"/>
  <c r="BJ277" i="1"/>
  <c r="BY277" i="1"/>
  <c r="F277" i="3" s="1"/>
  <c r="BP277" i="1"/>
  <c r="BW277" i="1" s="1"/>
  <c r="D277" i="3" s="1"/>
  <c r="BS277" i="1"/>
  <c r="BZ277" i="1" s="1"/>
  <c r="G277" i="3" s="1"/>
  <c r="CV277" i="1"/>
  <c r="BQ277" i="1"/>
  <c r="DM277" i="1" s="1"/>
  <c r="M277" i="6" s="1"/>
  <c r="BR277" i="1"/>
  <c r="CI277" i="1"/>
  <c r="CW277" i="1" s="1"/>
  <c r="DD277" i="1" s="1"/>
  <c r="CH277" i="1"/>
  <c r="CM277" i="1"/>
  <c r="CO277" i="1"/>
  <c r="CT277" i="1"/>
  <c r="CE277" i="1"/>
  <c r="CR277" i="1"/>
  <c r="CG277" i="1"/>
  <c r="CU277" i="1" s="1"/>
  <c r="DV277" i="1" s="1"/>
  <c r="BU277" i="1"/>
  <c r="BN210" i="1"/>
  <c r="CE210" i="1"/>
  <c r="CL210" i="1" s="1"/>
  <c r="BK210" i="1"/>
  <c r="BR210" i="1"/>
  <c r="BY210" i="1" s="1"/>
  <c r="F210" i="3" s="1"/>
  <c r="BL210" i="1"/>
  <c r="CD210" i="1"/>
  <c r="CK210" i="1" s="1"/>
  <c r="CF210" i="1"/>
  <c r="BT210" i="1"/>
  <c r="CI210" i="1"/>
  <c r="CP210" i="1" s="1"/>
  <c r="BS210" i="1"/>
  <c r="BI210" i="1"/>
  <c r="CH210" i="1"/>
  <c r="CO210" i="1" s="1"/>
  <c r="BJ210" i="1"/>
  <c r="BM210" i="1"/>
  <c r="BU210" i="1"/>
  <c r="BQ210" i="1"/>
  <c r="CG210" i="1"/>
  <c r="CN210" i="1" s="1"/>
  <c r="BP210" i="1"/>
  <c r="BW210" i="1" s="1"/>
  <c r="D210" i="3" s="1"/>
  <c r="N306" i="3"/>
  <c r="P306" i="3"/>
  <c r="G306" i="3"/>
  <c r="M306" i="3"/>
  <c r="Q248" i="3"/>
  <c r="N248" i="3"/>
  <c r="G248" i="3"/>
  <c r="P248" i="3"/>
  <c r="M248" i="3"/>
  <c r="O248" i="3"/>
  <c r="S248" i="3"/>
  <c r="T248" i="3" s="1"/>
  <c r="R248" i="3"/>
  <c r="CP248" i="1"/>
  <c r="BQ248" i="1"/>
  <c r="BX248" i="1" s="1"/>
  <c r="E248" i="3" s="1"/>
  <c r="CN248" i="1"/>
  <c r="DB248" i="1"/>
  <c r="CH248" i="1"/>
  <c r="CO248" i="1" s="1"/>
  <c r="BM248" i="1"/>
  <c r="BU248" i="1"/>
  <c r="CB248" i="1"/>
  <c r="I248" i="3" s="1"/>
  <c r="DK248" i="1"/>
  <c r="BK248" i="1"/>
  <c r="CI248" i="1"/>
  <c r="BS248" i="1"/>
  <c r="BZ248" i="1" s="1"/>
  <c r="BT248" i="1"/>
  <c r="CG248" i="1"/>
  <c r="CE248" i="1"/>
  <c r="CL248" i="1" s="1"/>
  <c r="BR248" i="1"/>
  <c r="DO248" i="1"/>
  <c r="CD248" i="1"/>
  <c r="CK248" i="1" s="1"/>
  <c r="CW248" i="1"/>
  <c r="CS248" i="1"/>
  <c r="DG248" i="1" s="1"/>
  <c r="BP248" i="1"/>
  <c r="BL248" i="1"/>
  <c r="CU248" i="1"/>
  <c r="P248" i="4" s="1"/>
  <c r="BI248" i="1"/>
  <c r="BN248" i="1"/>
  <c r="BW248" i="1"/>
  <c r="D248" i="3" s="1"/>
  <c r="CR248" i="1"/>
  <c r="CY248" i="1" s="1"/>
  <c r="CM248" i="1"/>
  <c r="BJ248" i="1"/>
  <c r="BY248" i="1"/>
  <c r="F248" i="3" s="1"/>
  <c r="CF248" i="1"/>
  <c r="CT248" i="1" s="1"/>
  <c r="DF248" i="1"/>
  <c r="DH248" i="1"/>
  <c r="P24" i="3"/>
  <c r="N24" i="3"/>
  <c r="N340" i="3"/>
  <c r="R340" i="3"/>
  <c r="M340" i="3"/>
  <c r="P89" i="3"/>
  <c r="O89" i="3"/>
  <c r="Q89" i="3"/>
  <c r="N89" i="3"/>
  <c r="R89" i="3"/>
  <c r="M89" i="3"/>
  <c r="D135" i="6"/>
  <c r="E135" i="6"/>
  <c r="G135" i="6"/>
  <c r="H135" i="6"/>
  <c r="F135" i="6"/>
  <c r="I135" i="6"/>
  <c r="BU158" i="1"/>
  <c r="BN158" i="1"/>
  <c r="BT158" i="1"/>
  <c r="CA158" i="1" s="1"/>
  <c r="BS158" i="1"/>
  <c r="CD158" i="1"/>
  <c r="CK158" i="1" s="1"/>
  <c r="BL158" i="1"/>
  <c r="BK158" i="1"/>
  <c r="CH158" i="1"/>
  <c r="CO158" i="1" s="1"/>
  <c r="BI158" i="1"/>
  <c r="BJ158" i="1"/>
  <c r="BR158" i="1"/>
  <c r="BY158" i="1" s="1"/>
  <c r="F158" i="3" s="1"/>
  <c r="CI158" i="1"/>
  <c r="CP158" i="1" s="1"/>
  <c r="BM158" i="1"/>
  <c r="CG158" i="1"/>
  <c r="CN158" i="1" s="1"/>
  <c r="BP158" i="1"/>
  <c r="BQ158" i="1"/>
  <c r="CE158" i="1"/>
  <c r="CL158" i="1" s="1"/>
  <c r="CF158" i="1"/>
  <c r="N55" i="3"/>
  <c r="Q55" i="3"/>
  <c r="M55" i="3"/>
  <c r="E55" i="3"/>
  <c r="H197" i="7"/>
  <c r="I197" i="7"/>
  <c r="CB197" i="1"/>
  <c r="I197" i="3" s="1"/>
  <c r="CN197" i="1"/>
  <c r="DP197" i="1"/>
  <c r="BP197" i="1"/>
  <c r="CG197" i="1"/>
  <c r="CK197" i="1"/>
  <c r="BL197" i="1"/>
  <c r="CF197" i="1"/>
  <c r="CM197" i="1" s="1"/>
  <c r="DI197" i="1"/>
  <c r="BI197" i="1"/>
  <c r="BZ197" i="1"/>
  <c r="G197" i="3" s="1"/>
  <c r="CA197" i="1"/>
  <c r="BW197" i="1"/>
  <c r="D197" i="3" s="1"/>
  <c r="CH197" i="1"/>
  <c r="CO197" i="1" s="1"/>
  <c r="CD197" i="1"/>
  <c r="BR197" i="1"/>
  <c r="DN197" i="1" s="1"/>
  <c r="BQ197" i="1"/>
  <c r="BX197" i="1" s="1"/>
  <c r="BM197" i="1"/>
  <c r="CU197" i="1"/>
  <c r="BK197" i="1"/>
  <c r="BN197" i="1"/>
  <c r="BY197" i="1"/>
  <c r="CE197" i="1"/>
  <c r="CS197" i="1" s="1"/>
  <c r="BT197" i="1"/>
  <c r="BJ197" i="1"/>
  <c r="BS197" i="1"/>
  <c r="CI197" i="1"/>
  <c r="CP197" i="1" s="1"/>
  <c r="BU197" i="1"/>
  <c r="DB197" i="1"/>
  <c r="CR197" i="1"/>
  <c r="DM197" i="1"/>
  <c r="DQ197" i="1"/>
  <c r="M10" i="3"/>
  <c r="D10" i="3"/>
  <c r="P10" i="3" s="1"/>
  <c r="BR123" i="1"/>
  <c r="CF123" i="1"/>
  <c r="CM123" i="1" s="1"/>
  <c r="BL123" i="1"/>
  <c r="BM123" i="1"/>
  <c r="BN123" i="1"/>
  <c r="CI123" i="1"/>
  <c r="CP123" i="1" s="1"/>
  <c r="BS123" i="1"/>
  <c r="BZ123" i="1" s="1"/>
  <c r="CD123" i="1"/>
  <c r="CK123" i="1" s="1"/>
  <c r="BJ123" i="1"/>
  <c r="BI123" i="1"/>
  <c r="CG123" i="1"/>
  <c r="BQ123" i="1"/>
  <c r="BT123" i="1"/>
  <c r="CA123" i="1" s="1"/>
  <c r="H123" i="3" s="1"/>
  <c r="CH123" i="1"/>
  <c r="CO123" i="1" s="1"/>
  <c r="BU123" i="1"/>
  <c r="BK123" i="1"/>
  <c r="CE123" i="1"/>
  <c r="CL123" i="1" s="1"/>
  <c r="BP123" i="1"/>
  <c r="BW123" i="1" s="1"/>
  <c r="D123" i="3" s="1"/>
  <c r="M110" i="3"/>
  <c r="N110" i="3"/>
  <c r="P220" i="3"/>
  <c r="M220" i="3"/>
  <c r="N220" i="3"/>
  <c r="O220" i="3"/>
  <c r="BP21" i="1"/>
  <c r="BW21" i="1" s="1"/>
  <c r="D21" i="3" s="1"/>
  <c r="BN21" i="1"/>
  <c r="BQ21" i="1"/>
  <c r="BJ21" i="1"/>
  <c r="BR21" i="1"/>
  <c r="BY21" i="1" s="1"/>
  <c r="F21" i="3" s="1"/>
  <c r="BI21" i="1"/>
  <c r="CI21" i="1"/>
  <c r="CP21" i="1" s="1"/>
  <c r="BK21" i="1"/>
  <c r="BL21" i="1"/>
  <c r="CE21" i="1"/>
  <c r="CL21" i="1" s="1"/>
  <c r="BS21" i="1"/>
  <c r="BZ21" i="1" s="1"/>
  <c r="G21" i="3" s="1"/>
  <c r="CH21" i="1"/>
  <c r="CD21" i="1"/>
  <c r="BT21" i="1"/>
  <c r="BM21" i="1"/>
  <c r="CF21" i="1"/>
  <c r="CM21" i="1" s="1"/>
  <c r="BU21" i="1"/>
  <c r="DR21" i="1" s="1"/>
  <c r="CG21" i="1"/>
  <c r="P120" i="3"/>
  <c r="R120" i="3"/>
  <c r="O120" i="3"/>
  <c r="Q120" i="3"/>
  <c r="M16" i="3"/>
  <c r="N16" i="3"/>
  <c r="P177" i="3"/>
  <c r="O177" i="3"/>
  <c r="R177" i="3"/>
  <c r="M177" i="3"/>
  <c r="Q177" i="3"/>
  <c r="N177" i="3"/>
  <c r="S177" i="3" s="1"/>
  <c r="T177" i="3" s="1"/>
  <c r="BJ177" i="1"/>
  <c r="BT177" i="1"/>
  <c r="BM177" i="1"/>
  <c r="BK177" i="1"/>
  <c r="DP177" i="1"/>
  <c r="P177" i="6" s="1"/>
  <c r="BL177" i="1"/>
  <c r="BP177" i="1"/>
  <c r="CR177" i="1" s="1"/>
  <c r="CG177" i="1"/>
  <c r="CN177" i="1" s="1"/>
  <c r="BQ177" i="1"/>
  <c r="BX177" i="1" s="1"/>
  <c r="E177" i="3" s="1"/>
  <c r="CI177" i="1"/>
  <c r="BN177" i="1"/>
  <c r="CP177" i="1"/>
  <c r="CF177" i="1"/>
  <c r="CM177" i="1" s="1"/>
  <c r="CK177" i="1"/>
  <c r="BS177" i="1"/>
  <c r="DO177" i="1" s="1"/>
  <c r="O177" i="6" s="1"/>
  <c r="CU177" i="1"/>
  <c r="BI177" i="1"/>
  <c r="CH177" i="1"/>
  <c r="CO177" i="1" s="1"/>
  <c r="CD177" i="1"/>
  <c r="CE177" i="1"/>
  <c r="CS177" i="1" s="1"/>
  <c r="BR177" i="1"/>
  <c r="BY177" i="1" s="1"/>
  <c r="F177" i="3" s="1"/>
  <c r="BZ177" i="1"/>
  <c r="G177" i="3" s="1"/>
  <c r="CL177" i="1"/>
  <c r="BU177" i="1"/>
  <c r="CB177" i="1" s="1"/>
  <c r="I177" i="3" s="1"/>
  <c r="CA177" i="1"/>
  <c r="H177" i="3" s="1"/>
  <c r="Q283" i="3"/>
  <c r="R283" i="3"/>
  <c r="N283" i="3"/>
  <c r="P283" i="3"/>
  <c r="M283" i="3"/>
  <c r="S283" i="3" s="1"/>
  <c r="T283" i="3" s="1"/>
  <c r="O283" i="3"/>
  <c r="BJ283" i="1"/>
  <c r="CH283" i="1"/>
  <c r="CV283" i="1" s="1"/>
  <c r="CG283" i="1"/>
  <c r="CZ283" i="1"/>
  <c r="BI283" i="1"/>
  <c r="BM283" i="1"/>
  <c r="BP283" i="1"/>
  <c r="BW283" i="1" s="1"/>
  <c r="D283" i="3" s="1"/>
  <c r="BN283" i="1"/>
  <c r="BU283" i="1"/>
  <c r="CB283" i="1" s="1"/>
  <c r="I283" i="3" s="1"/>
  <c r="BY283" i="1"/>
  <c r="F283" i="3" s="1"/>
  <c r="CA283" i="1"/>
  <c r="H283" i="3" s="1"/>
  <c r="BR283" i="1"/>
  <c r="DN283" i="1" s="1"/>
  <c r="N283" i="6" s="1"/>
  <c r="BK283" i="1"/>
  <c r="CN283" i="1"/>
  <c r="BS283" i="1"/>
  <c r="BZ283" i="1" s="1"/>
  <c r="G283" i="3" s="1"/>
  <c r="DQ283" i="1"/>
  <c r="Q283" i="6" s="1"/>
  <c r="BL283" i="1"/>
  <c r="CD283" i="1"/>
  <c r="CK283" i="1" s="1"/>
  <c r="CL283" i="1"/>
  <c r="CF283" i="1"/>
  <c r="CM283" i="1" s="1"/>
  <c r="BQ283" i="1"/>
  <c r="DM283" i="1" s="1"/>
  <c r="CI283" i="1"/>
  <c r="CW283" i="1" s="1"/>
  <c r="CS283" i="1"/>
  <c r="N283" i="4" s="1"/>
  <c r="CO283" i="1"/>
  <c r="BT283" i="1"/>
  <c r="CR283" i="1"/>
  <c r="DF283" i="1" s="1"/>
  <c r="BX283" i="1"/>
  <c r="E283" i="3" s="1"/>
  <c r="CE283" i="1"/>
  <c r="D113" i="4"/>
  <c r="G113" i="4"/>
  <c r="H113" i="4"/>
  <c r="E76" i="6"/>
  <c r="D76" i="6"/>
  <c r="F76" i="6"/>
  <c r="R76" i="6"/>
  <c r="O76" i="6"/>
  <c r="N76" i="6"/>
  <c r="M76" i="6"/>
  <c r="G76" i="6"/>
  <c r="I76" i="6"/>
  <c r="BN258" i="1"/>
  <c r="BI258" i="1"/>
  <c r="BP258" i="1"/>
  <c r="DN258" i="1"/>
  <c r="N258" i="6" s="1"/>
  <c r="CZ258" i="1"/>
  <c r="CH258" i="1"/>
  <c r="CV258" i="1" s="1"/>
  <c r="BQ258" i="1"/>
  <c r="BL258" i="1"/>
  <c r="CO258" i="1"/>
  <c r="CF258" i="1"/>
  <c r="CM258" i="1" s="1"/>
  <c r="BU258" i="1"/>
  <c r="DQ258" i="1" s="1"/>
  <c r="Q258" i="6" s="1"/>
  <c r="BR258" i="1"/>
  <c r="CN258" i="1"/>
  <c r="CS258" i="1"/>
  <c r="DG258" i="1" s="1"/>
  <c r="CE258" i="1"/>
  <c r="CL258" i="1" s="1"/>
  <c r="BS258" i="1"/>
  <c r="CU258" i="1" s="1"/>
  <c r="BX258" i="1"/>
  <c r="E258" i="3" s="1"/>
  <c r="BK258" i="1"/>
  <c r="BJ258" i="1"/>
  <c r="CG258" i="1"/>
  <c r="BM258" i="1"/>
  <c r="CD258" i="1"/>
  <c r="CK258" i="1" s="1"/>
  <c r="CI258" i="1"/>
  <c r="CP258" i="1" s="1"/>
  <c r="BY258" i="1"/>
  <c r="BT258" i="1"/>
  <c r="CA258" i="1" s="1"/>
  <c r="H258" i="3" s="1"/>
  <c r="BW258" i="1"/>
  <c r="D258" i="3" s="1"/>
  <c r="M88" i="3"/>
  <c r="O88" i="3"/>
  <c r="G238" i="4"/>
  <c r="F238" i="4"/>
  <c r="R238" i="4"/>
  <c r="D238" i="4"/>
  <c r="I238" i="4"/>
  <c r="M105" i="3"/>
  <c r="BJ75" i="1"/>
  <c r="BP75" i="1"/>
  <c r="BL75" i="1"/>
  <c r="CD75" i="1"/>
  <c r="CK75" i="1" s="1"/>
  <c r="CH75" i="1"/>
  <c r="BU75" i="1"/>
  <c r="CB75" i="1" s="1"/>
  <c r="BN75" i="1"/>
  <c r="BQ75" i="1"/>
  <c r="BX75" i="1" s="1"/>
  <c r="CI75" i="1"/>
  <c r="BR75" i="1"/>
  <c r="BY75" i="1" s="1"/>
  <c r="BK75" i="1"/>
  <c r="BW75" i="1"/>
  <c r="BS75" i="1"/>
  <c r="BZ75" i="1" s="1"/>
  <c r="CF75" i="1"/>
  <c r="CG75" i="1"/>
  <c r="CN75" i="1" s="1"/>
  <c r="BT75" i="1"/>
  <c r="CE75" i="1"/>
  <c r="CL75" i="1" s="1"/>
  <c r="CP75" i="1"/>
  <c r="BI75" i="1"/>
  <c r="BM75" i="1"/>
  <c r="N125" i="3"/>
  <c r="Q125" i="3"/>
  <c r="E125" i="3"/>
  <c r="M125" i="3"/>
  <c r="N57" i="3"/>
  <c r="I57" i="3"/>
  <c r="H57" i="3"/>
  <c r="Q57" i="3"/>
  <c r="S57" i="3" s="1"/>
  <c r="T57" i="3" s="1"/>
  <c r="D57" i="3"/>
  <c r="M57" i="3"/>
  <c r="R57" i="3"/>
  <c r="O57" i="3"/>
  <c r="F57" i="3"/>
  <c r="P57" i="3"/>
  <c r="G57" i="3"/>
  <c r="CD250" i="1"/>
  <c r="CK250" i="1" s="1"/>
  <c r="BR250" i="1"/>
  <c r="BY250" i="1" s="1"/>
  <c r="F250" i="3" s="1"/>
  <c r="BJ250" i="1"/>
  <c r="CF250" i="1"/>
  <c r="BS250" i="1"/>
  <c r="BU250" i="1"/>
  <c r="BQ250" i="1"/>
  <c r="BX250" i="1" s="1"/>
  <c r="BP250" i="1"/>
  <c r="BW250" i="1" s="1"/>
  <c r="D250" i="3" s="1"/>
  <c r="BT250" i="1"/>
  <c r="CH250" i="1"/>
  <c r="CO250" i="1" s="1"/>
  <c r="BL250" i="1"/>
  <c r="BK250" i="1"/>
  <c r="CI250" i="1"/>
  <c r="CE250" i="1"/>
  <c r="BM250" i="1"/>
  <c r="BI250" i="1"/>
  <c r="BN250" i="1"/>
  <c r="CG250" i="1"/>
  <c r="E86" i="4"/>
  <c r="G86" i="4"/>
  <c r="F86" i="4"/>
  <c r="F286" i="6"/>
  <c r="D286" i="6"/>
  <c r="G286" i="6"/>
  <c r="H286" i="6"/>
  <c r="I286" i="6"/>
  <c r="E286" i="6"/>
  <c r="P356" i="3"/>
  <c r="Q356" i="3"/>
  <c r="M356" i="3"/>
  <c r="BI93" i="1"/>
  <c r="BN93" i="1"/>
  <c r="BJ93" i="1"/>
  <c r="BU93" i="1"/>
  <c r="CB93" i="1" s="1"/>
  <c r="CI93" i="1"/>
  <c r="CP93" i="1" s="1"/>
  <c r="BL93" i="1"/>
  <c r="BR93" i="1"/>
  <c r="BM93" i="1"/>
  <c r="BP93" i="1"/>
  <c r="BW93" i="1" s="1"/>
  <c r="D93" i="3" s="1"/>
  <c r="CH93" i="1"/>
  <c r="CO93" i="1" s="1"/>
  <c r="CE93" i="1"/>
  <c r="CL93" i="1" s="1"/>
  <c r="CG93" i="1"/>
  <c r="CN93" i="1" s="1"/>
  <c r="BS93" i="1"/>
  <c r="CD93" i="1"/>
  <c r="BQ93" i="1"/>
  <c r="BX93" i="1" s="1"/>
  <c r="E93" i="3" s="1"/>
  <c r="CF93" i="1"/>
  <c r="BK93" i="1"/>
  <c r="BT93" i="1"/>
  <c r="P46" i="3"/>
  <c r="O46" i="3"/>
  <c r="R338" i="3"/>
  <c r="P338" i="3"/>
  <c r="Q338" i="3"/>
  <c r="D342" i="3"/>
  <c r="T342" i="3"/>
  <c r="O342" i="3"/>
  <c r="G342" i="3"/>
  <c r="R342" i="3"/>
  <c r="M342" i="3"/>
  <c r="N342" i="3"/>
  <c r="H342" i="3"/>
  <c r="E342" i="3"/>
  <c r="K342" i="3"/>
  <c r="Q342" i="3"/>
  <c r="P342" i="3"/>
  <c r="F342" i="3"/>
  <c r="I342" i="3"/>
  <c r="S342" i="3"/>
  <c r="J342" i="3"/>
  <c r="V342" i="3"/>
  <c r="D342" i="15" s="1"/>
  <c r="F342" i="15" s="1"/>
  <c r="G342" i="15" s="1"/>
  <c r="M26" i="3"/>
  <c r="Q26" i="3"/>
  <c r="H26" i="3"/>
  <c r="O349" i="3"/>
  <c r="R349" i="3"/>
  <c r="P349" i="3"/>
  <c r="M349" i="3"/>
  <c r="Q349" i="3"/>
  <c r="CM349" i="1"/>
  <c r="BI349" i="1"/>
  <c r="BQ349" i="1"/>
  <c r="DM349" i="1" s="1"/>
  <c r="M349" i="6" s="1"/>
  <c r="S349" i="6" s="1"/>
  <c r="BY349" i="1"/>
  <c r="F349" i="3" s="1"/>
  <c r="CD349" i="1"/>
  <c r="CR349" i="1" s="1"/>
  <c r="BJ349" i="1"/>
  <c r="BL349" i="1"/>
  <c r="BN349" i="1"/>
  <c r="BU349" i="1"/>
  <c r="DQ349" i="1" s="1"/>
  <c r="Q349" i="6" s="1"/>
  <c r="CH349" i="1"/>
  <c r="CO349" i="1" s="1"/>
  <c r="BP349" i="1"/>
  <c r="BW349" i="1" s="1"/>
  <c r="D349" i="3" s="1"/>
  <c r="CW349" i="1"/>
  <c r="BK349" i="1"/>
  <c r="BR349" i="1"/>
  <c r="DN349" i="1" s="1"/>
  <c r="N349" i="6" s="1"/>
  <c r="CA349" i="1"/>
  <c r="H349" i="3" s="1"/>
  <c r="BT349" i="1"/>
  <c r="CE349" i="1"/>
  <c r="CL349" i="1" s="1"/>
  <c r="BM349" i="1"/>
  <c r="CT349" i="1"/>
  <c r="BS349" i="1"/>
  <c r="DO349" i="1" s="1"/>
  <c r="O349" i="6" s="1"/>
  <c r="CV349" i="1"/>
  <c r="CF349" i="1"/>
  <c r="BZ349" i="1"/>
  <c r="G349" i="3" s="1"/>
  <c r="DH349" i="1"/>
  <c r="CI349" i="1"/>
  <c r="CP349" i="1" s="1"/>
  <c r="CG349" i="1"/>
  <c r="CN349" i="1" s="1"/>
  <c r="DP349" i="1"/>
  <c r="CB349" i="1"/>
  <c r="I349" i="3" s="1"/>
  <c r="F254" i="4"/>
  <c r="I254" i="4"/>
  <c r="D254" i="4"/>
  <c r="H254" i="4"/>
  <c r="BQ103" i="1"/>
  <c r="BX103" i="1" s="1"/>
  <c r="BK103" i="1"/>
  <c r="CF103" i="1"/>
  <c r="CM103" i="1" s="1"/>
  <c r="BT103" i="1"/>
  <c r="CA103" i="1" s="1"/>
  <c r="H103" i="3" s="1"/>
  <c r="BJ103" i="1"/>
  <c r="CG103" i="1"/>
  <c r="CN103" i="1" s="1"/>
  <c r="BL103" i="1"/>
  <c r="CE103" i="1"/>
  <c r="CI103" i="1"/>
  <c r="CP103" i="1" s="1"/>
  <c r="BN103" i="1"/>
  <c r="BI103" i="1"/>
  <c r="BU103" i="1"/>
  <c r="CH103" i="1"/>
  <c r="BM103" i="1"/>
  <c r="CD103" i="1"/>
  <c r="BR103" i="1"/>
  <c r="BP103" i="1"/>
  <c r="DM103" i="1" s="1"/>
  <c r="BS103" i="1"/>
  <c r="I222" i="6"/>
  <c r="G222" i="6"/>
  <c r="D222" i="6"/>
  <c r="F222" i="6"/>
  <c r="J222" i="6" s="1"/>
  <c r="H222" i="6"/>
  <c r="E222" i="6"/>
  <c r="N269" i="3"/>
  <c r="P269" i="3"/>
  <c r="Q269" i="3"/>
  <c r="O285" i="3"/>
  <c r="M285" i="3"/>
  <c r="D98" i="6"/>
  <c r="I98" i="6"/>
  <c r="E98" i="6"/>
  <c r="F98" i="6"/>
  <c r="H98" i="6"/>
  <c r="G98" i="6"/>
  <c r="H98" i="7"/>
  <c r="O183" i="4"/>
  <c r="I183" i="4"/>
  <c r="P183" i="4"/>
  <c r="G183" i="4"/>
  <c r="H183" i="4"/>
  <c r="F183" i="4"/>
  <c r="D183" i="4"/>
  <c r="H146" i="6"/>
  <c r="G146" i="6"/>
  <c r="E146" i="6"/>
  <c r="F146" i="6"/>
  <c r="I146" i="6"/>
  <c r="BN146" i="1"/>
  <c r="CI146" i="1"/>
  <c r="DM146" i="1"/>
  <c r="BM146" i="1"/>
  <c r="CA146" i="1"/>
  <c r="H146" i="3" s="1"/>
  <c r="DP146" i="1"/>
  <c r="P146" i="6" s="1"/>
  <c r="CG146" i="1"/>
  <c r="CN146" i="1" s="1"/>
  <c r="CV146" i="1"/>
  <c r="Q146" i="4" s="1"/>
  <c r="BR146" i="1"/>
  <c r="BY146" i="1" s="1"/>
  <c r="F146" i="3" s="1"/>
  <c r="CP146" i="1"/>
  <c r="BP146" i="1"/>
  <c r="BL146" i="1"/>
  <c r="BU146" i="1"/>
  <c r="DQ146" i="1" s="1"/>
  <c r="Q146" i="6" s="1"/>
  <c r="CD146" i="1"/>
  <c r="CK146" i="1" s="1"/>
  <c r="CE146" i="1"/>
  <c r="CL146" i="1" s="1"/>
  <c r="BK146" i="1"/>
  <c r="BS146" i="1"/>
  <c r="DO146" i="1"/>
  <c r="O146" i="6" s="1"/>
  <c r="CH146" i="1"/>
  <c r="CO146" i="1" s="1"/>
  <c r="BJ146" i="1"/>
  <c r="BX146" i="1"/>
  <c r="CR146" i="1"/>
  <c r="M146" i="4" s="1"/>
  <c r="BT146" i="1"/>
  <c r="CU146" i="1"/>
  <c r="P146" i="4" s="1"/>
  <c r="CF146" i="1"/>
  <c r="CT146" i="1" s="1"/>
  <c r="BW146" i="1"/>
  <c r="D146" i="3" s="1"/>
  <c r="BQ146" i="1"/>
  <c r="BZ146" i="1"/>
  <c r="G146" i="3" s="1"/>
  <c r="BI146" i="1"/>
  <c r="D146" i="6"/>
  <c r="J146" i="6" s="1"/>
  <c r="N72" i="3"/>
  <c r="Q72" i="3"/>
  <c r="M72" i="3"/>
  <c r="P72" i="3"/>
  <c r="R72" i="3"/>
  <c r="D72" i="8"/>
  <c r="M243" i="3"/>
  <c r="N243" i="3"/>
  <c r="Q243" i="3"/>
  <c r="O268" i="3"/>
  <c r="Q268" i="3"/>
  <c r="P268" i="3"/>
  <c r="M268" i="3"/>
  <c r="H229" i="7"/>
  <c r="G229" i="7"/>
  <c r="F229" i="7"/>
  <c r="D229" i="7"/>
  <c r="J229" i="7" s="1"/>
  <c r="I229" i="7"/>
  <c r="E229" i="7"/>
  <c r="P229" i="4"/>
  <c r="BT100" i="1"/>
  <c r="CA100" i="1" s="1"/>
  <c r="BL100" i="1"/>
  <c r="CD100" i="1"/>
  <c r="CK100" i="1" s="1"/>
  <c r="CH100" i="1"/>
  <c r="CO100" i="1" s="1"/>
  <c r="BK100" i="1"/>
  <c r="BN100" i="1"/>
  <c r="BP100" i="1"/>
  <c r="BW100" i="1" s="1"/>
  <c r="D100" i="3" s="1"/>
  <c r="BI100" i="1"/>
  <c r="CI100" i="1"/>
  <c r="CP100" i="1" s="1"/>
  <c r="BR100" i="1"/>
  <c r="BY100" i="1" s="1"/>
  <c r="F100" i="3" s="1"/>
  <c r="BJ100" i="1"/>
  <c r="BQ100" i="1"/>
  <c r="BS100" i="1"/>
  <c r="BZ100" i="1" s="1"/>
  <c r="CF100" i="1"/>
  <c r="CM100" i="1" s="1"/>
  <c r="CE100" i="1"/>
  <c r="CG100" i="1"/>
  <c r="CN100" i="1" s="1"/>
  <c r="BM100" i="1"/>
  <c r="BU100" i="1"/>
  <c r="P147" i="3"/>
  <c r="M147" i="3"/>
  <c r="BL303" i="1"/>
  <c r="BM303" i="1"/>
  <c r="CF303" i="1"/>
  <c r="CM303" i="1" s="1"/>
  <c r="BR303" i="1"/>
  <c r="BS303" i="1"/>
  <c r="BZ303" i="1" s="1"/>
  <c r="BN303" i="1"/>
  <c r="CE303" i="1"/>
  <c r="BQ303" i="1"/>
  <c r="BX303" i="1" s="1"/>
  <c r="BU303" i="1"/>
  <c r="BK303" i="1"/>
  <c r="BT303" i="1"/>
  <c r="CD303" i="1"/>
  <c r="CK303" i="1" s="1"/>
  <c r="CG303" i="1"/>
  <c r="CN303" i="1" s="1"/>
  <c r="BP303" i="1"/>
  <c r="BW303" i="1" s="1"/>
  <c r="D303" i="3" s="1"/>
  <c r="BI303" i="1"/>
  <c r="BJ303" i="1"/>
  <c r="CH303" i="1"/>
  <c r="CI303" i="1"/>
  <c r="CP303" i="1" s="1"/>
  <c r="O108" i="3"/>
  <c r="O143" i="3"/>
  <c r="M143" i="3"/>
  <c r="Q66" i="3"/>
  <c r="N66" i="3"/>
  <c r="M66" i="3"/>
  <c r="H140" i="4"/>
  <c r="F140" i="4"/>
  <c r="CG48" i="1"/>
  <c r="CN48" i="1" s="1"/>
  <c r="BR48" i="1"/>
  <c r="CI48" i="1"/>
  <c r="BU48" i="1"/>
  <c r="BP48" i="1"/>
  <c r="BW48" i="1" s="1"/>
  <c r="BS48" i="1"/>
  <c r="BQ48" i="1"/>
  <c r="BX48" i="1" s="1"/>
  <c r="BN48" i="1"/>
  <c r="BI48" i="1"/>
  <c r="CH48" i="1"/>
  <c r="CD48" i="1"/>
  <c r="BJ48" i="1"/>
  <c r="BK48" i="1"/>
  <c r="BT48" i="1"/>
  <c r="CA48" i="1" s="1"/>
  <c r="H48" i="3" s="1"/>
  <c r="CE48" i="1"/>
  <c r="CL48" i="1" s="1"/>
  <c r="CF48" i="1"/>
  <c r="CM48" i="1" s="1"/>
  <c r="BL48" i="1"/>
  <c r="BM48" i="1"/>
  <c r="CE354" i="1"/>
  <c r="CL354" i="1" s="1"/>
  <c r="BP354" i="1"/>
  <c r="BW354" i="1" s="1"/>
  <c r="CG354" i="1"/>
  <c r="CN354" i="1" s="1"/>
  <c r="CF354" i="1"/>
  <c r="BK354" i="1"/>
  <c r="CI354" i="1"/>
  <c r="CP354" i="1" s="1"/>
  <c r="BJ354" i="1"/>
  <c r="BI354" i="1"/>
  <c r="BL354" i="1"/>
  <c r="BM354" i="1"/>
  <c r="BR354" i="1"/>
  <c r="BY354" i="1" s="1"/>
  <c r="CH354" i="1"/>
  <c r="CO354" i="1" s="1"/>
  <c r="BQ354" i="1"/>
  <c r="BU354" i="1"/>
  <c r="BN354" i="1"/>
  <c r="BT354" i="1"/>
  <c r="CD354" i="1"/>
  <c r="BS354" i="1"/>
  <c r="E22" i="7"/>
  <c r="D22" i="7"/>
  <c r="BQ130" i="1"/>
  <c r="BX130" i="1" s="1"/>
  <c r="CF130" i="1"/>
  <c r="CM130" i="1" s="1"/>
  <c r="CE130" i="1"/>
  <c r="BL130" i="1"/>
  <c r="CI130" i="1"/>
  <c r="CP130" i="1" s="1"/>
  <c r="BP130" i="1"/>
  <c r="BW130" i="1" s="1"/>
  <c r="D130" i="3" s="1"/>
  <c r="BS130" i="1"/>
  <c r="BZ130" i="1" s="1"/>
  <c r="G130" i="3" s="1"/>
  <c r="BM130" i="1"/>
  <c r="BT130" i="1"/>
  <c r="CA130" i="1" s="1"/>
  <c r="BI130" i="1"/>
  <c r="BJ130" i="1"/>
  <c r="BN130" i="1"/>
  <c r="BU130" i="1"/>
  <c r="CH130" i="1"/>
  <c r="CO130" i="1" s="1"/>
  <c r="CD130" i="1"/>
  <c r="CK130" i="1" s="1"/>
  <c r="BK130" i="1"/>
  <c r="CG130" i="1"/>
  <c r="CN130" i="1" s="1"/>
  <c r="BR130" i="1"/>
  <c r="R274" i="3"/>
  <c r="Q274" i="3"/>
  <c r="N274" i="3"/>
  <c r="P274" i="3"/>
  <c r="O116" i="3"/>
  <c r="M116" i="3"/>
  <c r="BR91" i="1"/>
  <c r="BY91" i="1" s="1"/>
  <c r="BU91" i="1"/>
  <c r="BK91" i="1"/>
  <c r="BS91" i="1"/>
  <c r="BP91" i="1"/>
  <c r="BW91" i="1" s="1"/>
  <c r="CH91" i="1"/>
  <c r="CO91" i="1" s="1"/>
  <c r="BJ91" i="1"/>
  <c r="BM91" i="1"/>
  <c r="BT91" i="1"/>
  <c r="CA91" i="1" s="1"/>
  <c r="H91" i="3" s="1"/>
  <c r="BQ91" i="1"/>
  <c r="CI91" i="1"/>
  <c r="CF91" i="1"/>
  <c r="CM91" i="1" s="1"/>
  <c r="BN91" i="1"/>
  <c r="CG91" i="1"/>
  <c r="CN91" i="1" s="1"/>
  <c r="CD91" i="1"/>
  <c r="BL91" i="1"/>
  <c r="CE91" i="1"/>
  <c r="BI91" i="1"/>
  <c r="H107" i="3"/>
  <c r="Q107" i="3"/>
  <c r="M107" i="3"/>
  <c r="CG96" i="1"/>
  <c r="CN96" i="1" s="1"/>
  <c r="BL96" i="1"/>
  <c r="BJ96" i="1"/>
  <c r="CD96" i="1"/>
  <c r="CK96" i="1" s="1"/>
  <c r="CI96" i="1"/>
  <c r="BP96" i="1"/>
  <c r="BW96" i="1" s="1"/>
  <c r="D96" i="3" s="1"/>
  <c r="BM96" i="1"/>
  <c r="CF96" i="1"/>
  <c r="CM96" i="1" s="1"/>
  <c r="BK96" i="1"/>
  <c r="BR96" i="1"/>
  <c r="BS96" i="1"/>
  <c r="BZ96" i="1" s="1"/>
  <c r="G96" i="3" s="1"/>
  <c r="BI96" i="1"/>
  <c r="BT96" i="1"/>
  <c r="CA96" i="1" s="1"/>
  <c r="BN96" i="1"/>
  <c r="BU96" i="1"/>
  <c r="CH96" i="1"/>
  <c r="CO96" i="1" s="1"/>
  <c r="CE96" i="1"/>
  <c r="CL96" i="1" s="1"/>
  <c r="BQ96" i="1"/>
  <c r="BX96" i="1" s="1"/>
  <c r="P264" i="3"/>
  <c r="N264" i="3"/>
  <c r="M264" i="3"/>
  <c r="Q267" i="3"/>
  <c r="M267" i="3"/>
  <c r="S267" i="3" s="1"/>
  <c r="T267" i="3" s="1"/>
  <c r="P267" i="3"/>
  <c r="R267" i="3"/>
  <c r="O267" i="3"/>
  <c r="N267" i="3"/>
  <c r="BL148" i="1"/>
  <c r="CH148" i="1"/>
  <c r="CO148" i="1" s="1"/>
  <c r="CI148" i="1"/>
  <c r="CP148" i="1" s="1"/>
  <c r="CF148" i="1"/>
  <c r="CM148" i="1" s="1"/>
  <c r="BT148" i="1"/>
  <c r="BM148" i="1"/>
  <c r="BN148" i="1"/>
  <c r="CE148" i="1"/>
  <c r="BU148" i="1"/>
  <c r="CB148" i="1" s="1"/>
  <c r="BJ148" i="1"/>
  <c r="BS148" i="1"/>
  <c r="BZ148" i="1" s="1"/>
  <c r="CG148" i="1"/>
  <c r="CN148" i="1" s="1"/>
  <c r="BK148" i="1"/>
  <c r="CD148" i="1"/>
  <c r="BP148" i="1"/>
  <c r="BW148" i="1" s="1"/>
  <c r="BR148" i="1"/>
  <c r="BY148" i="1" s="1"/>
  <c r="BI148" i="1"/>
  <c r="BQ148" i="1"/>
  <c r="BX148" i="1" s="1"/>
  <c r="E148" i="3" s="1"/>
  <c r="D315" i="6"/>
  <c r="J315" i="6" s="1"/>
  <c r="I315" i="6"/>
  <c r="F315" i="6"/>
  <c r="E315" i="6"/>
  <c r="H315" i="6"/>
  <c r="G315" i="6"/>
  <c r="E347" i="6"/>
  <c r="H104" i="8"/>
  <c r="E104" i="4"/>
  <c r="J104" i="4" s="1"/>
  <c r="K104" i="4" s="1"/>
  <c r="D104" i="4"/>
  <c r="I104" i="4"/>
  <c r="H104" i="4"/>
  <c r="G104" i="4"/>
  <c r="F104" i="4"/>
  <c r="BJ23" i="1"/>
  <c r="CH23" i="1"/>
  <c r="CO23" i="1" s="1"/>
  <c r="BM23" i="1"/>
  <c r="BK23" i="1"/>
  <c r="BS23" i="1"/>
  <c r="BZ23" i="1" s="1"/>
  <c r="BN23" i="1"/>
  <c r="BI23" i="1"/>
  <c r="BU23" i="1"/>
  <c r="CB23" i="1" s="1"/>
  <c r="CI23" i="1"/>
  <c r="BP23" i="1"/>
  <c r="BW23" i="1" s="1"/>
  <c r="CE23" i="1"/>
  <c r="CL23" i="1" s="1"/>
  <c r="CD23" i="1"/>
  <c r="CK23" i="1" s="1"/>
  <c r="CF23" i="1"/>
  <c r="CM23" i="1" s="1"/>
  <c r="BL23" i="1"/>
  <c r="BT23" i="1"/>
  <c r="BQ23" i="1"/>
  <c r="CG23" i="1"/>
  <c r="BR23" i="1"/>
  <c r="BY23" i="1" s="1"/>
  <c r="BI226" i="1"/>
  <c r="CD226" i="1"/>
  <c r="CE226" i="1"/>
  <c r="CL226" i="1" s="1"/>
  <c r="BL226" i="1"/>
  <c r="BT226" i="1"/>
  <c r="CA226" i="1" s="1"/>
  <c r="H226" i="3" s="1"/>
  <c r="BM226" i="1"/>
  <c r="BN226" i="1"/>
  <c r="CI226" i="1"/>
  <c r="CF226" i="1"/>
  <c r="CK226" i="1"/>
  <c r="BQ226" i="1"/>
  <c r="CH226" i="1"/>
  <c r="CO226" i="1" s="1"/>
  <c r="BJ226" i="1"/>
  <c r="BS226" i="1"/>
  <c r="BZ226" i="1" s="1"/>
  <c r="BK226" i="1"/>
  <c r="BU226" i="1"/>
  <c r="BP226" i="1"/>
  <c r="BW226" i="1" s="1"/>
  <c r="D226" i="3" s="1"/>
  <c r="CG226" i="1"/>
  <c r="BR226" i="1"/>
  <c r="BY226" i="1" s="1"/>
  <c r="I257" i="4"/>
  <c r="H257" i="4"/>
  <c r="G257" i="4"/>
  <c r="E257" i="4"/>
  <c r="D257" i="4"/>
  <c r="E308" i="7"/>
  <c r="G311" i="6"/>
  <c r="I311" i="6"/>
  <c r="E311" i="6"/>
  <c r="H311" i="6"/>
  <c r="D311" i="6"/>
  <c r="J311" i="6" s="1"/>
  <c r="F311" i="6"/>
  <c r="N320" i="3"/>
  <c r="M320" i="3"/>
  <c r="Q320" i="3"/>
  <c r="E320" i="3"/>
  <c r="CH310" i="1"/>
  <c r="CO310" i="1" s="1"/>
  <c r="BT310" i="1"/>
  <c r="BI310" i="1"/>
  <c r="BQ310" i="1"/>
  <c r="BX310" i="1" s="1"/>
  <c r="CD310" i="1"/>
  <c r="CK310" i="1" s="1"/>
  <c r="BK310" i="1"/>
  <c r="BJ310" i="1"/>
  <c r="CI310" i="1"/>
  <c r="BN310" i="1"/>
  <c r="BP310" i="1"/>
  <c r="BW310" i="1" s="1"/>
  <c r="BS310" i="1"/>
  <c r="BL310" i="1"/>
  <c r="CE310" i="1"/>
  <c r="CL310" i="1" s="1"/>
  <c r="BU310" i="1"/>
  <c r="CF310" i="1"/>
  <c r="CM310" i="1" s="1"/>
  <c r="BM310" i="1"/>
  <c r="CG310" i="1"/>
  <c r="BR310" i="1"/>
  <c r="T214" i="4"/>
  <c r="F214" i="4"/>
  <c r="E214" i="4"/>
  <c r="O214" i="4"/>
  <c r="S214" i="4"/>
  <c r="D214" i="4"/>
  <c r="R214" i="4"/>
  <c r="J214" i="4"/>
  <c r="H214" i="4"/>
  <c r="G214" i="4"/>
  <c r="M214" i="4"/>
  <c r="N214" i="4"/>
  <c r="K214" i="4"/>
  <c r="P214" i="4"/>
  <c r="Q214" i="4"/>
  <c r="I214" i="4"/>
  <c r="V214" i="4"/>
  <c r="E214" i="15" s="1"/>
  <c r="BJ121" i="1"/>
  <c r="BQ121" i="1"/>
  <c r="BX121" i="1" s="1"/>
  <c r="CH121" i="1"/>
  <c r="CO121" i="1" s="1"/>
  <c r="CG121" i="1"/>
  <c r="CN121" i="1" s="1"/>
  <c r="BM121" i="1"/>
  <c r="CE121" i="1"/>
  <c r="CL121" i="1" s="1"/>
  <c r="BI121" i="1"/>
  <c r="BK121" i="1"/>
  <c r="CD121" i="1"/>
  <c r="BL121" i="1"/>
  <c r="CI121" i="1"/>
  <c r="BP121" i="1"/>
  <c r="BU121" i="1"/>
  <c r="BT121" i="1"/>
  <c r="CV121" i="1" s="1"/>
  <c r="BR121" i="1"/>
  <c r="BY121" i="1" s="1"/>
  <c r="BS121" i="1"/>
  <c r="BN121" i="1"/>
  <c r="CF121" i="1"/>
  <c r="CM121" i="1" s="1"/>
  <c r="Q81" i="3"/>
  <c r="N81" i="3"/>
  <c r="M81" i="3"/>
  <c r="CG81" i="1"/>
  <c r="CN81" i="1" s="1"/>
  <c r="BM81" i="1"/>
  <c r="BL81" i="1"/>
  <c r="CI81" i="1"/>
  <c r="CP81" i="1" s="1"/>
  <c r="CE81" i="1"/>
  <c r="CL81" i="1" s="1"/>
  <c r="BN81" i="1"/>
  <c r="BR81" i="1"/>
  <c r="BY81" i="1" s="1"/>
  <c r="BQ81" i="1"/>
  <c r="BX81" i="1" s="1"/>
  <c r="E81" i="3" s="1"/>
  <c r="BU81" i="1"/>
  <c r="CH81" i="1"/>
  <c r="CO81" i="1" s="1"/>
  <c r="CF81" i="1"/>
  <c r="BS81" i="1"/>
  <c r="CD81" i="1"/>
  <c r="CK81" i="1" s="1"/>
  <c r="BI81" i="1"/>
  <c r="BT81" i="1"/>
  <c r="BJ81" i="1"/>
  <c r="BP81" i="1"/>
  <c r="BK81" i="1"/>
  <c r="G280" i="4"/>
  <c r="F280" i="4"/>
  <c r="BJ280" i="1"/>
  <c r="BU280" i="1"/>
  <c r="BK280" i="1"/>
  <c r="CE280" i="1"/>
  <c r="CL280" i="1" s="1"/>
  <c r="BP280" i="1"/>
  <c r="BW280" i="1" s="1"/>
  <c r="D280" i="3" s="1"/>
  <c r="BR280" i="1"/>
  <c r="BI280" i="1"/>
  <c r="CI280" i="1"/>
  <c r="CP280" i="1" s="1"/>
  <c r="CF280" i="1"/>
  <c r="BS280" i="1"/>
  <c r="BZ280" i="1" s="1"/>
  <c r="G280" i="3" s="1"/>
  <c r="BL280" i="1"/>
  <c r="CD280" i="1"/>
  <c r="CK280" i="1" s="1"/>
  <c r="BT280" i="1"/>
  <c r="CH280" i="1"/>
  <c r="CO280" i="1" s="1"/>
  <c r="BN280" i="1"/>
  <c r="BM280" i="1"/>
  <c r="BY280" i="1"/>
  <c r="F280" i="3" s="1"/>
  <c r="BQ280" i="1"/>
  <c r="BX280" i="1" s="1"/>
  <c r="E280" i="3" s="1"/>
  <c r="CG280" i="1"/>
  <c r="CN280" i="1" s="1"/>
  <c r="G345" i="7"/>
  <c r="F345" i="7"/>
  <c r="BN126" i="1"/>
  <c r="BP126" i="1"/>
  <c r="BW126" i="1" s="1"/>
  <c r="D126" i="3" s="1"/>
  <c r="BT126" i="1"/>
  <c r="CA126" i="1" s="1"/>
  <c r="BU126" i="1"/>
  <c r="CF126" i="1"/>
  <c r="BQ126" i="1"/>
  <c r="BK126" i="1"/>
  <c r="BJ126" i="1"/>
  <c r="CH126" i="1"/>
  <c r="CD126" i="1"/>
  <c r="CK126" i="1" s="1"/>
  <c r="BL126" i="1"/>
  <c r="BI126" i="1"/>
  <c r="BS126" i="1"/>
  <c r="BM126" i="1"/>
  <c r="CI126" i="1"/>
  <c r="CP126" i="1" s="1"/>
  <c r="BR126" i="1"/>
  <c r="CE126" i="1"/>
  <c r="CG126" i="1"/>
  <c r="CN126" i="1" s="1"/>
  <c r="E39" i="7"/>
  <c r="F39" i="7"/>
  <c r="O39" i="4"/>
  <c r="CI193" i="1"/>
  <c r="CP193" i="1" s="1"/>
  <c r="BK193" i="1"/>
  <c r="BQ193" i="1"/>
  <c r="BX193" i="1" s="1"/>
  <c r="E193" i="3" s="1"/>
  <c r="BI193" i="1"/>
  <c r="BS193" i="1"/>
  <c r="BZ193" i="1" s="1"/>
  <c r="G193" i="3" s="1"/>
  <c r="BM193" i="1"/>
  <c r="BR193" i="1"/>
  <c r="BY193" i="1" s="1"/>
  <c r="CD193" i="1"/>
  <c r="CK193" i="1" s="1"/>
  <c r="CG193" i="1"/>
  <c r="CE193" i="1"/>
  <c r="CF193" i="1"/>
  <c r="BN193" i="1"/>
  <c r="CH193" i="1"/>
  <c r="CO193" i="1" s="1"/>
  <c r="BT193" i="1"/>
  <c r="CA193" i="1" s="1"/>
  <c r="BP193" i="1"/>
  <c r="BW193" i="1" s="1"/>
  <c r="D193" i="3" s="1"/>
  <c r="BL193" i="1"/>
  <c r="BU193" i="1"/>
  <c r="BJ193" i="1"/>
  <c r="D346" i="6"/>
  <c r="H272" i="7"/>
  <c r="I272" i="7"/>
  <c r="E272" i="7"/>
  <c r="D272" i="7"/>
  <c r="D33" i="3"/>
  <c r="Q33" i="3"/>
  <c r="M33" i="3"/>
  <c r="S33" i="3" s="1"/>
  <c r="T33" i="3" s="1"/>
  <c r="P33" i="3"/>
  <c r="F33" i="3"/>
  <c r="I33" i="3"/>
  <c r="O33" i="3"/>
  <c r="R33" i="3"/>
  <c r="H33" i="3"/>
  <c r="N33" i="3"/>
  <c r="E33" i="3"/>
  <c r="O291" i="3"/>
  <c r="F291" i="3"/>
  <c r="P291" i="3"/>
  <c r="G291" i="3"/>
  <c r="BK172" i="1"/>
  <c r="CF172" i="1"/>
  <c r="CG172" i="1"/>
  <c r="CN172" i="1" s="1"/>
  <c r="BN172" i="1"/>
  <c r="BI172" i="1"/>
  <c r="BL172" i="1"/>
  <c r="BJ172" i="1"/>
  <c r="CD172" i="1"/>
  <c r="CK172" i="1" s="1"/>
  <c r="CI172" i="1"/>
  <c r="CP172" i="1" s="1"/>
  <c r="BM172" i="1"/>
  <c r="BQ172" i="1"/>
  <c r="BR172" i="1"/>
  <c r="BT172" i="1"/>
  <c r="CE172" i="1"/>
  <c r="BU172" i="1"/>
  <c r="BS172" i="1"/>
  <c r="CH172" i="1"/>
  <c r="BP172" i="1"/>
  <c r="E40" i="7"/>
  <c r="D277" i="7"/>
  <c r="I277" i="7"/>
  <c r="H277" i="7"/>
  <c r="H292" i="3"/>
  <c r="M292" i="3"/>
  <c r="S292" i="3" s="1"/>
  <c r="T292" i="3" s="1"/>
  <c r="D292" i="3"/>
  <c r="P292" i="3"/>
  <c r="Q292" i="3"/>
  <c r="O292" i="3"/>
  <c r="F292" i="3"/>
  <c r="N292" i="3"/>
  <c r="I292" i="3"/>
  <c r="R292" i="3"/>
  <c r="G292" i="3"/>
  <c r="BT171" i="1"/>
  <c r="CA171" i="1" s="1"/>
  <c r="H171" i="3" s="1"/>
  <c r="BN171" i="1"/>
  <c r="BL171" i="1"/>
  <c r="BK171" i="1"/>
  <c r="BR171" i="1"/>
  <c r="BM171" i="1"/>
  <c r="BP171" i="1"/>
  <c r="BS171" i="1"/>
  <c r="BI171" i="1"/>
  <c r="BQ171" i="1"/>
  <c r="BX171" i="1" s="1"/>
  <c r="BJ171" i="1"/>
  <c r="CI171" i="1"/>
  <c r="CF171" i="1"/>
  <c r="CM171" i="1" s="1"/>
  <c r="CE171" i="1"/>
  <c r="CG171" i="1"/>
  <c r="BU171" i="1"/>
  <c r="CD171" i="1"/>
  <c r="CK171" i="1" s="1"/>
  <c r="CH171" i="1"/>
  <c r="P348" i="3"/>
  <c r="O348" i="3"/>
  <c r="N209" i="3"/>
  <c r="P209" i="3"/>
  <c r="O209" i="3"/>
  <c r="G209" i="3"/>
  <c r="M209" i="3"/>
  <c r="D209" i="3"/>
  <c r="BS339" i="1"/>
  <c r="BI339" i="1"/>
  <c r="CH339" i="1"/>
  <c r="CO339" i="1" s="1"/>
  <c r="BR339" i="1"/>
  <c r="BY339" i="1" s="1"/>
  <c r="F339" i="3" s="1"/>
  <c r="CF339" i="1"/>
  <c r="CM339" i="1" s="1"/>
  <c r="BT339" i="1"/>
  <c r="CA339" i="1" s="1"/>
  <c r="BL339" i="1"/>
  <c r="CI339" i="1"/>
  <c r="CP339" i="1" s="1"/>
  <c r="BM339" i="1"/>
  <c r="BJ339" i="1"/>
  <c r="CE339" i="1"/>
  <c r="CL339" i="1" s="1"/>
  <c r="CD339" i="1"/>
  <c r="CK339" i="1" s="1"/>
  <c r="BU339" i="1"/>
  <c r="CB339" i="1" s="1"/>
  <c r="BN339" i="1"/>
  <c r="BQ339" i="1"/>
  <c r="BK339" i="1"/>
  <c r="CG339" i="1"/>
  <c r="CN339" i="1" s="1"/>
  <c r="BP339" i="1"/>
  <c r="BW339" i="1" s="1"/>
  <c r="BX339" i="1"/>
  <c r="I169" i="7"/>
  <c r="E169" i="7"/>
  <c r="O248" i="6"/>
  <c r="F248" i="6"/>
  <c r="R248" i="6"/>
  <c r="E248" i="6"/>
  <c r="D248" i="6"/>
  <c r="I248" i="6"/>
  <c r="G248" i="6"/>
  <c r="J248" i="6" s="1"/>
  <c r="H248" i="6"/>
  <c r="BJ340" i="1"/>
  <c r="BN340" i="1"/>
  <c r="CF340" i="1"/>
  <c r="CG340" i="1"/>
  <c r="CN340" i="1" s="1"/>
  <c r="BM340" i="1"/>
  <c r="BS340" i="1"/>
  <c r="BZ340" i="1" s="1"/>
  <c r="CE340" i="1"/>
  <c r="CL340" i="1" s="1"/>
  <c r="CH340" i="1"/>
  <c r="CI340" i="1"/>
  <c r="BL340" i="1"/>
  <c r="BU340" i="1"/>
  <c r="CB340" i="1" s="1"/>
  <c r="I340" i="3" s="1"/>
  <c r="BK340" i="1"/>
  <c r="CD340" i="1"/>
  <c r="CK340" i="1" s="1"/>
  <c r="BP340" i="1"/>
  <c r="BW340" i="1" s="1"/>
  <c r="D340" i="3" s="1"/>
  <c r="BR340" i="1"/>
  <c r="BY340" i="1" s="1"/>
  <c r="BI340" i="1"/>
  <c r="BT340" i="1"/>
  <c r="DQ340" i="1" s="1"/>
  <c r="BQ340" i="1"/>
  <c r="G89" i="6"/>
  <c r="H89" i="6"/>
  <c r="I89" i="6"/>
  <c r="K89" i="6" s="1"/>
  <c r="V89" i="6" s="1"/>
  <c r="I89" i="15" s="1"/>
  <c r="D89" i="6"/>
  <c r="J89" i="6" s="1"/>
  <c r="E89" i="6"/>
  <c r="F89" i="6"/>
  <c r="CH89" i="1"/>
  <c r="CV89" i="1" s="1"/>
  <c r="BN89" i="1"/>
  <c r="BW89" i="1"/>
  <c r="D89" i="3" s="1"/>
  <c r="BR89" i="1"/>
  <c r="DN89" i="1" s="1"/>
  <c r="N89" i="6" s="1"/>
  <c r="CF89" i="1"/>
  <c r="CR89" i="1"/>
  <c r="CY89" i="1" s="1"/>
  <c r="CP89" i="1"/>
  <c r="CL89" i="1"/>
  <c r="BK89" i="1"/>
  <c r="CS89" i="1"/>
  <c r="DT89" i="1" s="1"/>
  <c r="BI89" i="1"/>
  <c r="CB89" i="1"/>
  <c r="I89" i="3" s="1"/>
  <c r="BQ89" i="1"/>
  <c r="BX89" i="1"/>
  <c r="E89" i="3" s="1"/>
  <c r="BT89" i="1"/>
  <c r="CA89" i="1" s="1"/>
  <c r="H89" i="3" s="1"/>
  <c r="BP89" i="1"/>
  <c r="DM89" i="1" s="1"/>
  <c r="M89" i="6" s="1"/>
  <c r="CI89" i="1"/>
  <c r="BJ89" i="1"/>
  <c r="BU89" i="1"/>
  <c r="R89" i="6" s="1"/>
  <c r="T89" i="6" s="1"/>
  <c r="BL89" i="1"/>
  <c r="CK89" i="1"/>
  <c r="CG89" i="1"/>
  <c r="CN89" i="1" s="1"/>
  <c r="BM89" i="1"/>
  <c r="CE89" i="1"/>
  <c r="CM89" i="1"/>
  <c r="CD89" i="1"/>
  <c r="BS89" i="1"/>
  <c r="DO89" i="1" s="1"/>
  <c r="O89" i="6" s="1"/>
  <c r="H299" i="7"/>
  <c r="I299" i="7"/>
  <c r="BS299" i="1"/>
  <c r="BZ299" i="1" s="1"/>
  <c r="G299" i="3" s="1"/>
  <c r="BW299" i="1"/>
  <c r="D299" i="3" s="1"/>
  <c r="CB299" i="1"/>
  <c r="I299" i="3" s="1"/>
  <c r="CG299" i="1"/>
  <c r="BJ299" i="1"/>
  <c r="BK299" i="1"/>
  <c r="CH299" i="1"/>
  <c r="CV299" i="1" s="1"/>
  <c r="CF299" i="1"/>
  <c r="CT299" i="1" s="1"/>
  <c r="CN299" i="1"/>
  <c r="BL299" i="1"/>
  <c r="BY299" i="1"/>
  <c r="F299" i="3" s="1"/>
  <c r="BT299" i="1"/>
  <c r="DP299" i="1" s="1"/>
  <c r="P299" i="6" s="1"/>
  <c r="CM299" i="1"/>
  <c r="BI299" i="1"/>
  <c r="DM299" i="1"/>
  <c r="R299" i="6"/>
  <c r="T299" i="6" s="1"/>
  <c r="CU299" i="1"/>
  <c r="DB299" i="1" s="1"/>
  <c r="BN299" i="1"/>
  <c r="BM299" i="1"/>
  <c r="BX299" i="1"/>
  <c r="E299" i="3" s="1"/>
  <c r="BU299" i="1"/>
  <c r="CI299" i="1"/>
  <c r="CP299" i="1" s="1"/>
  <c r="DN299" i="1"/>
  <c r="N299" i="6" s="1"/>
  <c r="BP299" i="1"/>
  <c r="CR299" i="1"/>
  <c r="M299" i="4" s="1"/>
  <c r="BQ299" i="1"/>
  <c r="CD299" i="1"/>
  <c r="CK299" i="1" s="1"/>
  <c r="CE299" i="1"/>
  <c r="CL299" i="1" s="1"/>
  <c r="BR299" i="1"/>
  <c r="F122" i="4"/>
  <c r="M122" i="4"/>
  <c r="D122" i="4"/>
  <c r="E122" i="4"/>
  <c r="H197" i="6"/>
  <c r="E197" i="6"/>
  <c r="N197" i="6"/>
  <c r="I197" i="6"/>
  <c r="G197" i="6"/>
  <c r="Q197" i="6"/>
  <c r="P197" i="6"/>
  <c r="D197" i="6"/>
  <c r="J197" i="6"/>
  <c r="F197" i="6"/>
  <c r="M197" i="6"/>
  <c r="G276" i="4"/>
  <c r="H276" i="4"/>
  <c r="G324" i="7"/>
  <c r="CH99" i="1"/>
  <c r="CF99" i="1"/>
  <c r="CM99" i="1" s="1"/>
  <c r="CG99" i="1"/>
  <c r="BU99" i="1"/>
  <c r="CB99" i="1" s="1"/>
  <c r="BR99" i="1"/>
  <c r="BY99" i="1" s="1"/>
  <c r="BM99" i="1"/>
  <c r="CD99" i="1"/>
  <c r="BI99" i="1"/>
  <c r="BT99" i="1"/>
  <c r="CA99" i="1" s="1"/>
  <c r="H99" i="3" s="1"/>
  <c r="BK99" i="1"/>
  <c r="BJ99" i="1"/>
  <c r="BP99" i="1"/>
  <c r="BW99" i="1" s="1"/>
  <c r="D99" i="3" s="1"/>
  <c r="CE99" i="1"/>
  <c r="CL99" i="1" s="1"/>
  <c r="BL99" i="1"/>
  <c r="BS99" i="1"/>
  <c r="BZ99" i="1" s="1"/>
  <c r="BN99" i="1"/>
  <c r="BQ99" i="1"/>
  <c r="CI99" i="1"/>
  <c r="N102" i="3"/>
  <c r="O102" i="3"/>
  <c r="M102" i="3"/>
  <c r="Q227" i="3"/>
  <c r="O227" i="3"/>
  <c r="N227" i="3"/>
  <c r="R227" i="3"/>
  <c r="M227" i="3"/>
  <c r="G244" i="3"/>
  <c r="M244" i="3"/>
  <c r="P244" i="3"/>
  <c r="D244" i="3"/>
  <c r="P271" i="3"/>
  <c r="O271" i="3"/>
  <c r="Q271" i="3"/>
  <c r="M271" i="3"/>
  <c r="S271" i="3" s="1"/>
  <c r="T271" i="3" s="1"/>
  <c r="N271" i="3"/>
  <c r="G271" i="3"/>
  <c r="R271" i="3"/>
  <c r="BJ271" i="1"/>
  <c r="CE271" i="1"/>
  <c r="BS271" i="1"/>
  <c r="CF271" i="1"/>
  <c r="CT271" i="1" s="1"/>
  <c r="CN271" i="1"/>
  <c r="BW271" i="1"/>
  <c r="D271" i="3" s="1"/>
  <c r="BT271" i="1"/>
  <c r="CG271" i="1"/>
  <c r="CU271" i="1" s="1"/>
  <c r="BR271" i="1"/>
  <c r="DO271" i="1" s="1"/>
  <c r="O271" i="6" s="1"/>
  <c r="BI271" i="1"/>
  <c r="BU271" i="1"/>
  <c r="DQ271" i="1" s="1"/>
  <c r="BM271" i="1"/>
  <c r="CL271" i="1"/>
  <c r="CD271" i="1"/>
  <c r="BZ271" i="1"/>
  <c r="BQ271" i="1"/>
  <c r="DM271" i="1" s="1"/>
  <c r="M271" i="6" s="1"/>
  <c r="BK271" i="1"/>
  <c r="BN271" i="1"/>
  <c r="CZ271" i="1"/>
  <c r="CI271" i="1"/>
  <c r="CW271" i="1" s="1"/>
  <c r="CK271" i="1"/>
  <c r="BL271" i="1"/>
  <c r="DT271" i="1"/>
  <c r="M271" i="7" s="1"/>
  <c r="BP271" i="1"/>
  <c r="CS271" i="1"/>
  <c r="N271" i="4" s="1"/>
  <c r="CA271" i="1"/>
  <c r="H271" i="3" s="1"/>
  <c r="CY271" i="1"/>
  <c r="DN271" i="1"/>
  <c r="N271" i="6" s="1"/>
  <c r="CR271" i="1"/>
  <c r="M271" i="4" s="1"/>
  <c r="CH271" i="1"/>
  <c r="CO271" i="1" s="1"/>
  <c r="DP271" i="1"/>
  <c r="P271" i="6" s="1"/>
  <c r="E177" i="4"/>
  <c r="H177" i="4"/>
  <c r="G177" i="4"/>
  <c r="F177" i="4"/>
  <c r="D177" i="4"/>
  <c r="J177" i="4" s="1"/>
  <c r="K177" i="4" s="1"/>
  <c r="P177" i="4"/>
  <c r="I177" i="4"/>
  <c r="N198" i="3"/>
  <c r="Q198" i="3"/>
  <c r="M236" i="3"/>
  <c r="BR236" i="1"/>
  <c r="BY236" i="1" s="1"/>
  <c r="CF236" i="1"/>
  <c r="BQ236" i="1"/>
  <c r="BX236" i="1" s="1"/>
  <c r="BI236" i="1"/>
  <c r="BL236" i="1"/>
  <c r="BU236" i="1"/>
  <c r="BT236" i="1"/>
  <c r="BM236" i="1"/>
  <c r="CE236" i="1"/>
  <c r="CL236" i="1" s="1"/>
  <c r="CG236" i="1"/>
  <c r="CN236" i="1" s="1"/>
  <c r="BP236" i="1"/>
  <c r="BW236" i="1" s="1"/>
  <c r="D236" i="3" s="1"/>
  <c r="BK236" i="1"/>
  <c r="BS236" i="1"/>
  <c r="BZ236" i="1" s="1"/>
  <c r="BN236" i="1"/>
  <c r="CI236" i="1"/>
  <c r="CP236" i="1" s="1"/>
  <c r="CH236" i="1"/>
  <c r="CO236" i="1" s="1"/>
  <c r="CD236" i="1"/>
  <c r="CK236" i="1" s="1"/>
  <c r="BJ236" i="1"/>
  <c r="F283" i="7"/>
  <c r="E283" i="7"/>
  <c r="H76" i="6"/>
  <c r="J76" i="6" s="1"/>
  <c r="Q259" i="3"/>
  <c r="N259" i="3"/>
  <c r="G258" i="7"/>
  <c r="F258" i="7"/>
  <c r="F333" i="4"/>
  <c r="Q333" i="4"/>
  <c r="K333" i="4"/>
  <c r="E333" i="4"/>
  <c r="P333" i="4"/>
  <c r="H333" i="4"/>
  <c r="N333" i="4"/>
  <c r="T333" i="4"/>
  <c r="J333" i="4"/>
  <c r="G333" i="4"/>
  <c r="O333" i="4"/>
  <c r="I333" i="4"/>
  <c r="S333" i="4"/>
  <c r="R333" i="4"/>
  <c r="D333" i="4"/>
  <c r="M333" i="4"/>
  <c r="V333" i="4"/>
  <c r="E333" i="15" s="1"/>
  <c r="BP43" i="1"/>
  <c r="BW43" i="1" s="1"/>
  <c r="D43" i="3" s="1"/>
  <c r="CH43" i="1"/>
  <c r="CO43" i="1" s="1"/>
  <c r="CE43" i="1"/>
  <c r="CF43" i="1"/>
  <c r="CM43" i="1" s="1"/>
  <c r="BT43" i="1"/>
  <c r="BK43" i="1"/>
  <c r="BJ43" i="1"/>
  <c r="BL43" i="1"/>
  <c r="CD43" i="1"/>
  <c r="CK43" i="1" s="1"/>
  <c r="BQ43" i="1"/>
  <c r="BN43" i="1"/>
  <c r="BS43" i="1"/>
  <c r="BZ43" i="1" s="1"/>
  <c r="CG43" i="1"/>
  <c r="CN43" i="1" s="1"/>
  <c r="BI43" i="1"/>
  <c r="BR43" i="1"/>
  <c r="BM43" i="1"/>
  <c r="CI43" i="1"/>
  <c r="CP43" i="1" s="1"/>
  <c r="BU43" i="1"/>
  <c r="BK69" i="1"/>
  <c r="CD69" i="1"/>
  <c r="CK69" i="1" s="1"/>
  <c r="CH69" i="1"/>
  <c r="BM69" i="1"/>
  <c r="BL69" i="1"/>
  <c r="BU69" i="1"/>
  <c r="BP69" i="1"/>
  <c r="CE69" i="1"/>
  <c r="CL69" i="1" s="1"/>
  <c r="CI69" i="1"/>
  <c r="CP69" i="1" s="1"/>
  <c r="BI69" i="1"/>
  <c r="BN69" i="1"/>
  <c r="BR69" i="1"/>
  <c r="BQ69" i="1"/>
  <c r="BT69" i="1"/>
  <c r="BS69" i="1"/>
  <c r="CG69" i="1"/>
  <c r="CN69" i="1" s="1"/>
  <c r="CF69" i="1"/>
  <c r="CM69" i="1" s="1"/>
  <c r="BJ69" i="1"/>
  <c r="CO69" i="1"/>
  <c r="BY69" i="1"/>
  <c r="M181" i="3"/>
  <c r="Q181" i="3"/>
  <c r="M75" i="3"/>
  <c r="D75" i="3"/>
  <c r="Q86" i="3"/>
  <c r="M86" i="3"/>
  <c r="G86" i="3"/>
  <c r="R86" i="3"/>
  <c r="P86" i="3"/>
  <c r="O86" i="3"/>
  <c r="N86" i="3"/>
  <c r="D86" i="3"/>
  <c r="O286" i="3"/>
  <c r="R286" i="3"/>
  <c r="M286" i="3"/>
  <c r="Q286" i="3"/>
  <c r="P286" i="3"/>
  <c r="N286" i="3"/>
  <c r="BM286" i="1"/>
  <c r="BP286" i="1"/>
  <c r="BW286" i="1" s="1"/>
  <c r="D286" i="3" s="1"/>
  <c r="BK286" i="1"/>
  <c r="CF286" i="1"/>
  <c r="CD286" i="1"/>
  <c r="CK286" i="1" s="1"/>
  <c r="CE286" i="1"/>
  <c r="CM286" i="1"/>
  <c r="BJ286" i="1"/>
  <c r="BN286" i="1"/>
  <c r="BQ286" i="1"/>
  <c r="CH286" i="1"/>
  <c r="CO286" i="1" s="1"/>
  <c r="BL286" i="1"/>
  <c r="CI286" i="1"/>
  <c r="CP286" i="1" s="1"/>
  <c r="CG286" i="1"/>
  <c r="BT286" i="1"/>
  <c r="CA286" i="1" s="1"/>
  <c r="H286" i="3" s="1"/>
  <c r="BU286" i="1"/>
  <c r="DR286" i="1" s="1"/>
  <c r="BI286" i="1"/>
  <c r="R286" i="6"/>
  <c r="T286" i="6" s="1"/>
  <c r="BR286" i="1"/>
  <c r="BY286" i="1" s="1"/>
  <c r="F286" i="3" s="1"/>
  <c r="CW286" i="1"/>
  <c r="DK286" i="2" s="1"/>
  <c r="BS286" i="1"/>
  <c r="R166" i="3"/>
  <c r="N166" i="3"/>
  <c r="Q166" i="3"/>
  <c r="BL166" i="1"/>
  <c r="BR166" i="1"/>
  <c r="BY166" i="1" s="1"/>
  <c r="BP166" i="1"/>
  <c r="BW166" i="1" s="1"/>
  <c r="BN166" i="1"/>
  <c r="BM166" i="1"/>
  <c r="BQ166" i="1"/>
  <c r="BJ166" i="1"/>
  <c r="CG166" i="1"/>
  <c r="CN166" i="1" s="1"/>
  <c r="CI166" i="1"/>
  <c r="CP166" i="1" s="1"/>
  <c r="CE166" i="1"/>
  <c r="CL166" i="1" s="1"/>
  <c r="BK166" i="1"/>
  <c r="BI166" i="1"/>
  <c r="CD166" i="1"/>
  <c r="CH166" i="1"/>
  <c r="BS166" i="1"/>
  <c r="BZ166" i="1" s="1"/>
  <c r="CF166" i="1"/>
  <c r="CM166" i="1" s="1"/>
  <c r="BT166" i="1"/>
  <c r="CA166" i="1" s="1"/>
  <c r="H166" i="3" s="1"/>
  <c r="BU166" i="1"/>
  <c r="CH260" i="1"/>
  <c r="CO260" i="1" s="1"/>
  <c r="CG260" i="1"/>
  <c r="CN260" i="1" s="1"/>
  <c r="CE260" i="1"/>
  <c r="BU260" i="1"/>
  <c r="CB260" i="1" s="1"/>
  <c r="BK260" i="1"/>
  <c r="BR260" i="1"/>
  <c r="BI260" i="1"/>
  <c r="BT260" i="1"/>
  <c r="CA260" i="1" s="1"/>
  <c r="H260" i="3" s="1"/>
  <c r="CD260" i="1"/>
  <c r="BJ260" i="1"/>
  <c r="BL260" i="1"/>
  <c r="BS260" i="1"/>
  <c r="BQ260" i="1"/>
  <c r="BM260" i="1"/>
  <c r="BN260" i="1"/>
  <c r="CI260" i="1"/>
  <c r="BP260" i="1"/>
  <c r="BW260" i="1" s="1"/>
  <c r="D260" i="3" s="1"/>
  <c r="CF260" i="1"/>
  <c r="CM260" i="1" s="1"/>
  <c r="BQ56" i="1"/>
  <c r="BX56" i="1" s="1"/>
  <c r="E56" i="3" s="1"/>
  <c r="BJ56" i="1"/>
  <c r="BL56" i="1"/>
  <c r="BS56" i="1"/>
  <c r="BZ56" i="1" s="1"/>
  <c r="CF56" i="1"/>
  <c r="BM56" i="1"/>
  <c r="CH56" i="1"/>
  <c r="CI56" i="1"/>
  <c r="CP56" i="1" s="1"/>
  <c r="BP56" i="1"/>
  <c r="BW56" i="1" s="1"/>
  <c r="BI56" i="1"/>
  <c r="CD56" i="1"/>
  <c r="BN56" i="1"/>
  <c r="CG56" i="1"/>
  <c r="CE56" i="1"/>
  <c r="CL56" i="1" s="1"/>
  <c r="BU56" i="1"/>
  <c r="DR56" i="1" s="1"/>
  <c r="BK56" i="1"/>
  <c r="BR56" i="1"/>
  <c r="BY56" i="1" s="1"/>
  <c r="BT56" i="1"/>
  <c r="P342" i="6"/>
  <c r="I342" i="6"/>
  <c r="K342" i="6" s="1"/>
  <c r="S342" i="6"/>
  <c r="E342" i="6"/>
  <c r="R342" i="6"/>
  <c r="T342" i="6" s="1"/>
  <c r="G342" i="6"/>
  <c r="J342" i="6"/>
  <c r="Q342" i="6"/>
  <c r="D342" i="6"/>
  <c r="O342" i="6"/>
  <c r="F342" i="6"/>
  <c r="N342" i="6"/>
  <c r="M342" i="6"/>
  <c r="H342" i="6"/>
  <c r="V342" i="6"/>
  <c r="I342" i="15" s="1"/>
  <c r="BY342" i="1"/>
  <c r="CB342" i="1"/>
  <c r="DW342" i="1"/>
  <c r="CU342" i="1"/>
  <c r="CW342" i="1"/>
  <c r="BS342" i="1"/>
  <c r="DP342" i="1"/>
  <c r="CI342" i="1"/>
  <c r="CP342" i="1"/>
  <c r="CS342" i="1"/>
  <c r="DV342" i="1"/>
  <c r="DD342" i="1"/>
  <c r="DC342" i="1"/>
  <c r="BZ342" i="1"/>
  <c r="DX342" i="1"/>
  <c r="BL342" i="1"/>
  <c r="CH342" i="1"/>
  <c r="CY342" i="1"/>
  <c r="BR342" i="1"/>
  <c r="CO342" i="1"/>
  <c r="DI342" i="1"/>
  <c r="BK342" i="1"/>
  <c r="DJ342" i="1"/>
  <c r="DK342" i="1"/>
  <c r="DT342" i="1"/>
  <c r="DA342" i="1"/>
  <c r="DG342" i="1"/>
  <c r="DF342" i="1"/>
  <c r="BJ342" i="1"/>
  <c r="DH342" i="1"/>
  <c r="BP342" i="1"/>
  <c r="CR342" i="1"/>
  <c r="CG342" i="1"/>
  <c r="DO342" i="1"/>
  <c r="CZ342" i="1"/>
  <c r="CA342" i="1"/>
  <c r="CM342" i="1"/>
  <c r="DU342" i="1"/>
  <c r="DB342" i="1"/>
  <c r="BX342" i="1"/>
  <c r="CN342" i="1"/>
  <c r="DN342" i="1"/>
  <c r="CL342" i="1"/>
  <c r="BU342" i="1"/>
  <c r="CK342" i="1"/>
  <c r="DQ342" i="1"/>
  <c r="CT342" i="1"/>
  <c r="BQ342" i="1"/>
  <c r="BI342" i="1"/>
  <c r="BW342" i="1"/>
  <c r="DM342" i="1"/>
  <c r="CV342" i="1"/>
  <c r="BN342" i="1"/>
  <c r="BT342" i="1"/>
  <c r="CE342" i="1"/>
  <c r="CD342" i="1"/>
  <c r="BM342" i="1"/>
  <c r="CF342" i="1"/>
  <c r="G349" i="6"/>
  <c r="I349" i="6"/>
  <c r="R349" i="6"/>
  <c r="T349" i="6" s="1"/>
  <c r="E349" i="6"/>
  <c r="D349" i="6"/>
  <c r="J349" i="6" s="1"/>
  <c r="P349" i="6"/>
  <c r="F349" i="6"/>
  <c r="H349" i="6"/>
  <c r="N349" i="3"/>
  <c r="D332" i="4"/>
  <c r="Q332" i="4"/>
  <c r="H332" i="4"/>
  <c r="E332" i="4"/>
  <c r="G254" i="6"/>
  <c r="H254" i="6"/>
  <c r="I254" i="6"/>
  <c r="N254" i="6"/>
  <c r="E254" i="6"/>
  <c r="F254" i="6"/>
  <c r="D254" i="6"/>
  <c r="J254" i="6" s="1"/>
  <c r="CD254" i="1"/>
  <c r="CK254" i="1" s="1"/>
  <c r="BS254" i="1"/>
  <c r="BL254" i="1"/>
  <c r="CM254" i="1"/>
  <c r="BY254" i="1"/>
  <c r="F254" i="3" s="1"/>
  <c r="BU254" i="1"/>
  <c r="CW254" i="1" s="1"/>
  <c r="CO254" i="1"/>
  <c r="CL254" i="1"/>
  <c r="CT254" i="1"/>
  <c r="O254" i="4" s="1"/>
  <c r="BZ254" i="1"/>
  <c r="G254" i="3" s="1"/>
  <c r="BN254" i="1"/>
  <c r="CH254" i="1"/>
  <c r="CV254" i="1" s="1"/>
  <c r="BJ254" i="1"/>
  <c r="CS254" i="1"/>
  <c r="DG254" i="1" s="1"/>
  <c r="CI254" i="1"/>
  <c r="BT254" i="1"/>
  <c r="CA254" i="1" s="1"/>
  <c r="H254" i="3" s="1"/>
  <c r="BR254" i="1"/>
  <c r="BP254" i="1"/>
  <c r="BW254" i="1" s="1"/>
  <c r="D254" i="3" s="1"/>
  <c r="CE254" i="1"/>
  <c r="CP254" i="1"/>
  <c r="BI254" i="1"/>
  <c r="DN254" i="1"/>
  <c r="CZ254" i="1"/>
  <c r="CF254" i="1"/>
  <c r="DP254" i="1"/>
  <c r="P254" i="6" s="1"/>
  <c r="BK254" i="1"/>
  <c r="DO254" i="1"/>
  <c r="O254" i="6" s="1"/>
  <c r="BM254" i="1"/>
  <c r="CG254" i="1"/>
  <c r="CN254" i="1" s="1"/>
  <c r="BQ254" i="1"/>
  <c r="DM254" i="1" s="1"/>
  <c r="M254" i="6" s="1"/>
  <c r="CR254" i="1"/>
  <c r="M254" i="4" s="1"/>
  <c r="BX254" i="1"/>
  <c r="E254" i="3" s="1"/>
  <c r="E222" i="3"/>
  <c r="I222" i="3"/>
  <c r="N222" i="3"/>
  <c r="O222" i="3"/>
  <c r="R222" i="3"/>
  <c r="Q222" i="3"/>
  <c r="M222" i="3"/>
  <c r="DQ222" i="1"/>
  <c r="Q222" i="6" s="1"/>
  <c r="CI222" i="1"/>
  <c r="CW222" i="1" s="1"/>
  <c r="CS222" i="1"/>
  <c r="CG222" i="1"/>
  <c r="CU222" i="1" s="1"/>
  <c r="BT222" i="1"/>
  <c r="CP222" i="1"/>
  <c r="BJ222" i="1"/>
  <c r="BX222" i="1"/>
  <c r="DO222" i="1"/>
  <c r="O222" i="6" s="1"/>
  <c r="BU222" i="1"/>
  <c r="BP222" i="1"/>
  <c r="DM222" i="1" s="1"/>
  <c r="M222" i="6" s="1"/>
  <c r="S222" i="6" s="1"/>
  <c r="BZ222" i="1"/>
  <c r="G222" i="3" s="1"/>
  <c r="BS222" i="1"/>
  <c r="CA222" i="1"/>
  <c r="H222" i="3" s="1"/>
  <c r="CD222" i="1"/>
  <c r="BI222" i="1"/>
  <c r="DP222" i="1"/>
  <c r="P222" i="6" s="1"/>
  <c r="CF222" i="1"/>
  <c r="CT222" i="1" s="1"/>
  <c r="BQ222" i="1"/>
  <c r="BM222" i="1"/>
  <c r="DN222" i="1"/>
  <c r="N222" i="6" s="1"/>
  <c r="CE222" i="1"/>
  <c r="CL222" i="1" s="1"/>
  <c r="CK222" i="1"/>
  <c r="CB222" i="1"/>
  <c r="CH222" i="1"/>
  <c r="CV222" i="1" s="1"/>
  <c r="BL222" i="1"/>
  <c r="BK222" i="1"/>
  <c r="BN222" i="1"/>
  <c r="BR222" i="1"/>
  <c r="BY222" i="1" s="1"/>
  <c r="F222" i="3" s="1"/>
  <c r="CN222" i="1"/>
  <c r="P222" i="3"/>
  <c r="BM98" i="1"/>
  <c r="CH98" i="1"/>
  <c r="CO98" i="1" s="1"/>
  <c r="BT98" i="1"/>
  <c r="CV98" i="1" s="1"/>
  <c r="BP98" i="1"/>
  <c r="BW98" i="1" s="1"/>
  <c r="D98" i="3" s="1"/>
  <c r="CE98" i="1"/>
  <c r="CL98" i="1" s="1"/>
  <c r="BR98" i="1"/>
  <c r="CT98" i="1" s="1"/>
  <c r="DH98" i="2" s="1"/>
  <c r="CD98" i="1"/>
  <c r="CK98" i="1" s="1"/>
  <c r="BL98" i="1"/>
  <c r="BK98" i="1"/>
  <c r="BJ98" i="1"/>
  <c r="BQ98" i="1"/>
  <c r="DM98" i="1" s="1"/>
  <c r="M98" i="6" s="1"/>
  <c r="CF98" i="1"/>
  <c r="CM98" i="1" s="1"/>
  <c r="CA98" i="1"/>
  <c r="H98" i="3" s="1"/>
  <c r="BN98" i="1"/>
  <c r="BU98" i="1"/>
  <c r="DR98" i="1" s="1"/>
  <c r="CI98" i="1"/>
  <c r="CW98" i="1" s="1"/>
  <c r="BS98" i="1"/>
  <c r="BZ98" i="1" s="1"/>
  <c r="G98" i="3" s="1"/>
  <c r="BI98" i="1"/>
  <c r="CG98" i="1"/>
  <c r="CN98" i="1" s="1"/>
  <c r="M212" i="3"/>
  <c r="F212" i="3"/>
  <c r="G183" i="7"/>
  <c r="H183" i="7"/>
  <c r="I183" i="7"/>
  <c r="F183" i="7"/>
  <c r="I146" i="7"/>
  <c r="G146" i="7"/>
  <c r="D146" i="7"/>
  <c r="H146" i="7"/>
  <c r="N84" i="3"/>
  <c r="Q84" i="3"/>
  <c r="H84" i="3"/>
  <c r="M84" i="3"/>
  <c r="P84" i="3"/>
  <c r="CD72" i="1"/>
  <c r="CK72" i="1" s="1"/>
  <c r="BQ72" i="1"/>
  <c r="BI72" i="1"/>
  <c r="BK72" i="1"/>
  <c r="BM72" i="1"/>
  <c r="BL72" i="1"/>
  <c r="CH72" i="1"/>
  <c r="CO72" i="1" s="1"/>
  <c r="CF72" i="1"/>
  <c r="BJ72" i="1"/>
  <c r="CE72" i="1"/>
  <c r="BU72" i="1"/>
  <c r="BN72" i="1"/>
  <c r="CI72" i="1"/>
  <c r="CP72" i="1" s="1"/>
  <c r="BT72" i="1"/>
  <c r="BS72" i="1"/>
  <c r="BZ72" i="1" s="1"/>
  <c r="G72" i="3" s="1"/>
  <c r="CG72" i="1"/>
  <c r="BP72" i="1"/>
  <c r="CR72" i="1" s="1"/>
  <c r="DF72" i="1" s="1"/>
  <c r="BR72" i="1"/>
  <c r="M284" i="3"/>
  <c r="Q284" i="3"/>
  <c r="CE243" i="1"/>
  <c r="CL243" i="1" s="1"/>
  <c r="BJ243" i="1"/>
  <c r="BP243" i="1"/>
  <c r="BW243" i="1" s="1"/>
  <c r="D243" i="3" s="1"/>
  <c r="BQ243" i="1"/>
  <c r="BX243" i="1" s="1"/>
  <c r="E243" i="3" s="1"/>
  <c r="BL243" i="1"/>
  <c r="CG243" i="1"/>
  <c r="CN243" i="1" s="1"/>
  <c r="BU243" i="1"/>
  <c r="CB243" i="1" s="1"/>
  <c r="BK243" i="1"/>
  <c r="CH243" i="1"/>
  <c r="BS243" i="1"/>
  <c r="CU243" i="1" s="1"/>
  <c r="DI243" i="1" s="1"/>
  <c r="BR243" i="1"/>
  <c r="BI243" i="1"/>
  <c r="BN243" i="1"/>
  <c r="CD243" i="1"/>
  <c r="BT243" i="1"/>
  <c r="CA243" i="1" s="1"/>
  <c r="H243" i="3" s="1"/>
  <c r="BM243" i="1"/>
  <c r="CF243" i="1"/>
  <c r="CI243" i="1"/>
  <c r="P331" i="3"/>
  <c r="BM150" i="1"/>
  <c r="BJ150" i="1"/>
  <c r="CD150" i="1"/>
  <c r="CK150" i="1" s="1"/>
  <c r="BN150" i="1"/>
  <c r="BS150" i="1"/>
  <c r="BZ150" i="1" s="1"/>
  <c r="CE150" i="1"/>
  <c r="CF150" i="1"/>
  <c r="CM150" i="1" s="1"/>
  <c r="CI150" i="1"/>
  <c r="BP150" i="1"/>
  <c r="CG150" i="1"/>
  <c r="CN150" i="1" s="1"/>
  <c r="BK150" i="1"/>
  <c r="BL150" i="1"/>
  <c r="BI150" i="1"/>
  <c r="BU150" i="1"/>
  <c r="BT150" i="1"/>
  <c r="BR150" i="1"/>
  <c r="BY150" i="1" s="1"/>
  <c r="F150" i="3" s="1"/>
  <c r="CH150" i="1"/>
  <c r="BQ150" i="1"/>
  <c r="Q229" i="4"/>
  <c r="BP230" i="1"/>
  <c r="CF230" i="1"/>
  <c r="CH230" i="1"/>
  <c r="CO230" i="1" s="1"/>
  <c r="CI230" i="1"/>
  <c r="CP230" i="1" s="1"/>
  <c r="CG230" i="1"/>
  <c r="CN230" i="1" s="1"/>
  <c r="BL230" i="1"/>
  <c r="BR230" i="1"/>
  <c r="BY230" i="1" s="1"/>
  <c r="BS230" i="1"/>
  <c r="BZ230" i="1" s="1"/>
  <c r="G230" i="3" s="1"/>
  <c r="BJ230" i="1"/>
  <c r="BK230" i="1"/>
  <c r="BI230" i="1"/>
  <c r="BQ230" i="1"/>
  <c r="BX230" i="1" s="1"/>
  <c r="E230" i="3" s="1"/>
  <c r="CD230" i="1"/>
  <c r="CK230" i="1" s="1"/>
  <c r="BN230" i="1"/>
  <c r="BT230" i="1"/>
  <c r="BU230" i="1"/>
  <c r="BM230" i="1"/>
  <c r="CE230" i="1"/>
  <c r="CL230" i="1" s="1"/>
  <c r="Q14" i="6"/>
  <c r="H14" i="6"/>
  <c r="O14" i="6"/>
  <c r="G14" i="6"/>
  <c r="M14" i="6"/>
  <c r="E14" i="6"/>
  <c r="N14" i="6"/>
  <c r="I14" i="6"/>
  <c r="D14" i="6"/>
  <c r="R14" i="6"/>
  <c r="T14" i="6" s="1"/>
  <c r="F14" i="6"/>
  <c r="J14" i="6" s="1"/>
  <c r="D64" i="7"/>
  <c r="F64" i="7"/>
  <c r="E64" i="7"/>
  <c r="BL66" i="1"/>
  <c r="BN66" i="1"/>
  <c r="BT66" i="1"/>
  <c r="CA66" i="1" s="1"/>
  <c r="H66" i="3" s="1"/>
  <c r="BJ66" i="1"/>
  <c r="CG66" i="1"/>
  <c r="CN66" i="1" s="1"/>
  <c r="BS66" i="1"/>
  <c r="BZ66" i="1" s="1"/>
  <c r="BI66" i="1"/>
  <c r="CF66" i="1"/>
  <c r="CM66" i="1" s="1"/>
  <c r="CE66" i="1"/>
  <c r="CL66" i="1" s="1"/>
  <c r="BK66" i="1"/>
  <c r="BR66" i="1"/>
  <c r="BM66" i="1"/>
  <c r="BP66" i="1"/>
  <c r="CD66" i="1"/>
  <c r="BU66" i="1"/>
  <c r="BQ66" i="1"/>
  <c r="BX66" i="1" s="1"/>
  <c r="E66" i="3" s="1"/>
  <c r="CI66" i="1"/>
  <c r="CP66" i="1" s="1"/>
  <c r="CH66" i="1"/>
  <c r="CO66" i="1" s="1"/>
  <c r="O140" i="3"/>
  <c r="M140" i="3"/>
  <c r="E140" i="3"/>
  <c r="N140" i="3"/>
  <c r="I140" i="3"/>
  <c r="P140" i="3"/>
  <c r="Q140" i="3"/>
  <c r="M232" i="3"/>
  <c r="BK232" i="1"/>
  <c r="BN232" i="1"/>
  <c r="BI232" i="1"/>
  <c r="BQ232" i="1"/>
  <c r="BX232" i="1" s="1"/>
  <c r="BT232" i="1"/>
  <c r="CA232" i="1" s="1"/>
  <c r="BU232" i="1"/>
  <c r="BP232" i="1"/>
  <c r="BW232" i="1" s="1"/>
  <c r="D232" i="3" s="1"/>
  <c r="CG232" i="1"/>
  <c r="CF232" i="1"/>
  <c r="CM232" i="1" s="1"/>
  <c r="BS232" i="1"/>
  <c r="BL232" i="1"/>
  <c r="CE232" i="1"/>
  <c r="CL232" i="1" s="1"/>
  <c r="CI232" i="1"/>
  <c r="CP232" i="1" s="1"/>
  <c r="CD232" i="1"/>
  <c r="CK232" i="1" s="1"/>
  <c r="BJ232" i="1"/>
  <c r="CH232" i="1"/>
  <c r="CO232" i="1" s="1"/>
  <c r="BM232" i="1"/>
  <c r="BR232" i="1"/>
  <c r="R38" i="3"/>
  <c r="O38" i="3"/>
  <c r="Q22" i="3"/>
  <c r="O22" i="3"/>
  <c r="P22" i="3"/>
  <c r="R22" i="3"/>
  <c r="E22" i="3"/>
  <c r="F22" i="3"/>
  <c r="I22" i="3"/>
  <c r="N22" i="3"/>
  <c r="G22" i="3"/>
  <c r="H22" i="3"/>
  <c r="M22" i="3"/>
  <c r="S22" i="3" s="1"/>
  <c r="T22" i="3" s="1"/>
  <c r="D22" i="4"/>
  <c r="H22" i="4"/>
  <c r="E22" i="4"/>
  <c r="Q22" i="4"/>
  <c r="F22" i="4"/>
  <c r="R153" i="3"/>
  <c r="N153" i="3"/>
  <c r="Q153" i="3"/>
  <c r="M153" i="3"/>
  <c r="P153" i="3"/>
  <c r="O153" i="3"/>
  <c r="S153" i="3" s="1"/>
  <c r="T153" i="3" s="1"/>
  <c r="BR116" i="1"/>
  <c r="BY116" i="1" s="1"/>
  <c r="F116" i="3" s="1"/>
  <c r="BT116" i="1"/>
  <c r="BM116" i="1"/>
  <c r="BI116" i="1"/>
  <c r="CH116" i="1"/>
  <c r="CF116" i="1"/>
  <c r="CE116" i="1"/>
  <c r="CL116" i="1" s="1"/>
  <c r="BU116" i="1"/>
  <c r="BQ116" i="1"/>
  <c r="DN116" i="1" s="1"/>
  <c r="CI116" i="1"/>
  <c r="CP116" i="1" s="1"/>
  <c r="BL116" i="1"/>
  <c r="BS116" i="1"/>
  <c r="BJ116" i="1"/>
  <c r="CG116" i="1"/>
  <c r="CN116" i="1" s="1"/>
  <c r="CD116" i="1"/>
  <c r="CK116" i="1" s="1"/>
  <c r="BK116" i="1"/>
  <c r="BN116" i="1"/>
  <c r="BP116" i="1"/>
  <c r="BW116" i="1" s="1"/>
  <c r="D116" i="3" s="1"/>
  <c r="D194" i="3"/>
  <c r="O194" i="3"/>
  <c r="R194" i="3"/>
  <c r="BQ241" i="1"/>
  <c r="BU241" i="1"/>
  <c r="BJ241" i="1"/>
  <c r="BK241" i="1"/>
  <c r="BR241" i="1"/>
  <c r="BY241" i="1" s="1"/>
  <c r="F241" i="3" s="1"/>
  <c r="CD241" i="1"/>
  <c r="CK241" i="1" s="1"/>
  <c r="CH241" i="1"/>
  <c r="CO241" i="1" s="1"/>
  <c r="BT241" i="1"/>
  <c r="CA241" i="1" s="1"/>
  <c r="H241" i="3" s="1"/>
  <c r="BL241" i="1"/>
  <c r="BN241" i="1"/>
  <c r="CF241" i="1"/>
  <c r="CM241" i="1" s="1"/>
  <c r="CE241" i="1"/>
  <c r="BP241" i="1"/>
  <c r="BW241" i="1" s="1"/>
  <c r="D241" i="3" s="1"/>
  <c r="CG241" i="1"/>
  <c r="BI241" i="1"/>
  <c r="BM241" i="1"/>
  <c r="BS241" i="1"/>
  <c r="CI241" i="1"/>
  <c r="CP241" i="1" s="1"/>
  <c r="Q28" i="3"/>
  <c r="D28" i="3"/>
  <c r="M28" i="3"/>
  <c r="H28" i="3"/>
  <c r="O28" i="3"/>
  <c r="N73" i="3"/>
  <c r="R73" i="3"/>
  <c r="M73" i="3"/>
  <c r="BS73" i="1"/>
  <c r="BK73" i="1"/>
  <c r="BJ73" i="1"/>
  <c r="CG73" i="1"/>
  <c r="CN73" i="1" s="1"/>
  <c r="BL73" i="1"/>
  <c r="BP73" i="1"/>
  <c r="BW73" i="1" s="1"/>
  <c r="D73" i="3" s="1"/>
  <c r="BM73" i="1"/>
  <c r="CD73" i="1"/>
  <c r="BQ73" i="1"/>
  <c r="BX73" i="1" s="1"/>
  <c r="E73" i="3" s="1"/>
  <c r="CE73" i="1"/>
  <c r="CF73" i="1"/>
  <c r="CM73" i="1" s="1"/>
  <c r="CH73" i="1"/>
  <c r="CO73" i="1" s="1"/>
  <c r="BU73" i="1"/>
  <c r="BN73" i="1"/>
  <c r="BI73" i="1"/>
  <c r="BR73" i="1"/>
  <c r="BY73" i="1" s="1"/>
  <c r="CI73" i="1"/>
  <c r="CP73" i="1" s="1"/>
  <c r="BT73" i="1"/>
  <c r="CA73" i="1" s="1"/>
  <c r="E255" i="6"/>
  <c r="F267" i="6"/>
  <c r="G267" i="6"/>
  <c r="I267" i="6"/>
  <c r="E267" i="6"/>
  <c r="J267" i="6"/>
  <c r="D267" i="6"/>
  <c r="H267" i="6"/>
  <c r="BR267" i="1"/>
  <c r="CA267" i="1"/>
  <c r="H267" i="3" s="1"/>
  <c r="CM267" i="1"/>
  <c r="BI267" i="1"/>
  <c r="BJ267" i="1"/>
  <c r="BP267" i="1"/>
  <c r="BW267" i="1" s="1"/>
  <c r="D267" i="3" s="1"/>
  <c r="BT267" i="1"/>
  <c r="DP267" i="1" s="1"/>
  <c r="P267" i="6" s="1"/>
  <c r="CT267" i="1"/>
  <c r="CG267" i="1"/>
  <c r="CU267" i="1" s="1"/>
  <c r="BQ267" i="1"/>
  <c r="DM267" i="1" s="1"/>
  <c r="M267" i="6" s="1"/>
  <c r="BK267" i="1"/>
  <c r="CI267" i="1"/>
  <c r="CP267" i="1" s="1"/>
  <c r="BY267" i="1"/>
  <c r="F267" i="3" s="1"/>
  <c r="BM267" i="1"/>
  <c r="CO267" i="1"/>
  <c r="BS267" i="1"/>
  <c r="BZ267" i="1" s="1"/>
  <c r="G267" i="3" s="1"/>
  <c r="CD267" i="1"/>
  <c r="CR267" i="1" s="1"/>
  <c r="CF267" i="1"/>
  <c r="BN267" i="1"/>
  <c r="BL267" i="1"/>
  <c r="DO267" i="1"/>
  <c r="O267" i="6" s="1"/>
  <c r="CH267" i="1"/>
  <c r="CV267" i="1" s="1"/>
  <c r="DN267" i="1"/>
  <c r="N267" i="6" s="1"/>
  <c r="CE267" i="1"/>
  <c r="CS267" i="1" s="1"/>
  <c r="CK267" i="1"/>
  <c r="BU267" i="1"/>
  <c r="DQ267" i="1" s="1"/>
  <c r="Q267" i="6" s="1"/>
  <c r="I104" i="6"/>
  <c r="D104" i="6"/>
  <c r="F104" i="6"/>
  <c r="J104" i="6" s="1"/>
  <c r="H104" i="6"/>
  <c r="E104" i="6"/>
  <c r="G104" i="6"/>
  <c r="CG104" i="1"/>
  <c r="BN104" i="1"/>
  <c r="R104" i="6"/>
  <c r="T104" i="6" s="1"/>
  <c r="BR104" i="1"/>
  <c r="BY104" i="1" s="1"/>
  <c r="F104" i="3" s="1"/>
  <c r="CD104" i="1"/>
  <c r="CK104" i="1" s="1"/>
  <c r="BS104" i="1"/>
  <c r="CU104" i="1" s="1"/>
  <c r="BP104" i="1"/>
  <c r="CR104" i="1" s="1"/>
  <c r="BQ104" i="1"/>
  <c r="BX104" i="1" s="1"/>
  <c r="CW104" i="1"/>
  <c r="R104" i="4" s="1"/>
  <c r="BK104" i="1"/>
  <c r="CH104" i="1"/>
  <c r="CV104" i="1" s="1"/>
  <c r="BU104" i="1"/>
  <c r="BW104" i="1"/>
  <c r="D104" i="3" s="1"/>
  <c r="CE104" i="1"/>
  <c r="CS104" i="1" s="1"/>
  <c r="CT104" i="1"/>
  <c r="O104" i="4" s="1"/>
  <c r="CM104" i="1"/>
  <c r="CN104" i="1"/>
  <c r="CF104" i="1"/>
  <c r="DD104" i="1"/>
  <c r="BJ104" i="1"/>
  <c r="BT104" i="1"/>
  <c r="DP104" i="1" s="1"/>
  <c r="P104" i="6" s="1"/>
  <c r="CI104" i="1"/>
  <c r="BM104" i="1"/>
  <c r="CP104" i="1"/>
  <c r="CB104" i="1"/>
  <c r="I104" i="3" s="1"/>
  <c r="BI104" i="1"/>
  <c r="DQ104" i="1"/>
  <c r="Q104" i="6" s="1"/>
  <c r="BL104" i="1"/>
  <c r="CO104" i="1"/>
  <c r="BZ104" i="1"/>
  <c r="G104" i="3" s="1"/>
  <c r="CE18" i="1"/>
  <c r="CL18" i="1" s="1"/>
  <c r="BK18" i="1"/>
  <c r="BR18" i="1"/>
  <c r="BY18" i="1" s="1"/>
  <c r="CF18" i="1"/>
  <c r="CM18" i="1" s="1"/>
  <c r="CH18" i="1"/>
  <c r="CO18" i="1" s="1"/>
  <c r="BJ18" i="1"/>
  <c r="BI18" i="1"/>
  <c r="BS18" i="1"/>
  <c r="BZ18" i="1" s="1"/>
  <c r="G18" i="3" s="1"/>
  <c r="BQ18" i="1"/>
  <c r="CG18" i="1"/>
  <c r="CN18" i="1" s="1"/>
  <c r="BM18" i="1"/>
  <c r="BU18" i="1"/>
  <c r="CI18" i="1"/>
  <c r="CP18" i="1" s="1"/>
  <c r="BP18" i="1"/>
  <c r="BW18" i="1" s="1"/>
  <c r="D18" i="3" s="1"/>
  <c r="BL18" i="1"/>
  <c r="BN18" i="1"/>
  <c r="BT18" i="1"/>
  <c r="CD18" i="1"/>
  <c r="CK18" i="1" s="1"/>
  <c r="R287" i="3"/>
  <c r="M287" i="3"/>
  <c r="P287" i="3"/>
  <c r="E161" i="6"/>
  <c r="F161" i="6"/>
  <c r="J161" i="6" s="1"/>
  <c r="G161" i="6"/>
  <c r="D161" i="6"/>
  <c r="H161" i="6"/>
  <c r="I161" i="6"/>
  <c r="G161" i="7"/>
  <c r="H161" i="7"/>
  <c r="F161" i="7"/>
  <c r="I161" i="7"/>
  <c r="D257" i="7"/>
  <c r="G257" i="7"/>
  <c r="F257" i="7"/>
  <c r="I257" i="7"/>
  <c r="H257" i="7"/>
  <c r="BI129" i="1"/>
  <c r="CH129" i="1"/>
  <c r="CV129" i="1" s="1"/>
  <c r="BK129" i="1"/>
  <c r="BS129" i="1"/>
  <c r="DO129" i="1" s="1"/>
  <c r="CI129" i="1"/>
  <c r="CW129" i="1" s="1"/>
  <c r="BJ129" i="1"/>
  <c r="CG129" i="1"/>
  <c r="CN129" i="1" s="1"/>
  <c r="CD129" i="1"/>
  <c r="BL129" i="1"/>
  <c r="CP129" i="1"/>
  <c r="BR129" i="1"/>
  <c r="BY129" i="1" s="1"/>
  <c r="F129" i="3" s="1"/>
  <c r="CF129" i="1"/>
  <c r="CT129" i="1" s="1"/>
  <c r="BU129" i="1"/>
  <c r="CB129" i="1" s="1"/>
  <c r="I129" i="3" s="1"/>
  <c r="BN129" i="1"/>
  <c r="BP129" i="1"/>
  <c r="CR129" i="1" s="1"/>
  <c r="CK129" i="1"/>
  <c r="BT129" i="1"/>
  <c r="DP129" i="1" s="1"/>
  <c r="BQ129" i="1"/>
  <c r="DN129" i="1" s="1"/>
  <c r="BX129" i="1"/>
  <c r="E129" i="3" s="1"/>
  <c r="BM129" i="1"/>
  <c r="CE129" i="1"/>
  <c r="CL129" i="1" s="1"/>
  <c r="E308" i="4"/>
  <c r="F308" i="4"/>
  <c r="BJ279" i="1"/>
  <c r="BR279" i="1"/>
  <c r="BY279" i="1" s="1"/>
  <c r="F279" i="3" s="1"/>
  <c r="CH279" i="1"/>
  <c r="CI279" i="1"/>
  <c r="CP279" i="1" s="1"/>
  <c r="BI279" i="1"/>
  <c r="BK279" i="1"/>
  <c r="CG279" i="1"/>
  <c r="CD279" i="1"/>
  <c r="CK279" i="1" s="1"/>
  <c r="BQ279" i="1"/>
  <c r="BX279" i="1" s="1"/>
  <c r="CF279" i="1"/>
  <c r="CM279" i="1" s="1"/>
  <c r="BT279" i="1"/>
  <c r="CA279" i="1" s="1"/>
  <c r="BM279" i="1"/>
  <c r="CE279" i="1"/>
  <c r="CL279" i="1" s="1"/>
  <c r="BP279" i="1"/>
  <c r="BW279" i="1" s="1"/>
  <c r="D279" i="3" s="1"/>
  <c r="BL279" i="1"/>
  <c r="BU279" i="1"/>
  <c r="BN279" i="1"/>
  <c r="BS279" i="1"/>
  <c r="DO279" i="1" s="1"/>
  <c r="BP167" i="1"/>
  <c r="BW167" i="1" s="1"/>
  <c r="BM167" i="1"/>
  <c r="CF167" i="1"/>
  <c r="CM167" i="1" s="1"/>
  <c r="CD167" i="1"/>
  <c r="CK167" i="1" s="1"/>
  <c r="BQ167" i="1"/>
  <c r="BX167" i="1" s="1"/>
  <c r="BR167" i="1"/>
  <c r="BY167" i="1" s="1"/>
  <c r="F167" i="3" s="1"/>
  <c r="BI167" i="1"/>
  <c r="BK167" i="1"/>
  <c r="CE167" i="1"/>
  <c r="CL167" i="1" s="1"/>
  <c r="CH167" i="1"/>
  <c r="CO167" i="1" s="1"/>
  <c r="BU167" i="1"/>
  <c r="CG167" i="1"/>
  <c r="CI167" i="1"/>
  <c r="BL167" i="1"/>
  <c r="BJ167" i="1"/>
  <c r="BT167" i="1"/>
  <c r="CA167" i="1" s="1"/>
  <c r="BS167" i="1"/>
  <c r="BZ167" i="1" s="1"/>
  <c r="G167" i="3" s="1"/>
  <c r="BN167" i="1"/>
  <c r="P311" i="3"/>
  <c r="Q311" i="3"/>
  <c r="M311" i="3"/>
  <c r="S311" i="3" s="1"/>
  <c r="T311" i="3" s="1"/>
  <c r="N311" i="3"/>
  <c r="O311" i="3"/>
  <c r="R311" i="3"/>
  <c r="CH311" i="1"/>
  <c r="CO311" i="1" s="1"/>
  <c r="CF311" i="1"/>
  <c r="CM311" i="1" s="1"/>
  <c r="BR311" i="1"/>
  <c r="DN311" i="1" s="1"/>
  <c r="N311" i="6" s="1"/>
  <c r="BK311" i="1"/>
  <c r="CK311" i="1"/>
  <c r="CS311" i="1"/>
  <c r="N311" i="4" s="1"/>
  <c r="BN311" i="1"/>
  <c r="CB311" i="1"/>
  <c r="I311" i="3" s="1"/>
  <c r="BI311" i="1"/>
  <c r="BU311" i="1"/>
  <c r="R311" i="6" s="1"/>
  <c r="BM311" i="1"/>
  <c r="CD311" i="1"/>
  <c r="CR311" i="1" s="1"/>
  <c r="CG311" i="1"/>
  <c r="CU311" i="1" s="1"/>
  <c r="CE311" i="1"/>
  <c r="BQ311" i="1"/>
  <c r="BX311" i="1" s="1"/>
  <c r="E311" i="3" s="1"/>
  <c r="BP311" i="1"/>
  <c r="BW311" i="1" s="1"/>
  <c r="D311" i="3" s="1"/>
  <c r="CL311" i="1"/>
  <c r="BT311" i="1"/>
  <c r="CA311" i="1" s="1"/>
  <c r="H311" i="3" s="1"/>
  <c r="DM311" i="1"/>
  <c r="M311" i="6" s="1"/>
  <c r="BJ311" i="1"/>
  <c r="BL311" i="1"/>
  <c r="BS311" i="1"/>
  <c r="BZ311" i="1" s="1"/>
  <c r="G311" i="3" s="1"/>
  <c r="CI311" i="1"/>
  <c r="CW311" i="1" s="1"/>
  <c r="P337" i="4"/>
  <c r="K337" i="4"/>
  <c r="E337" i="4"/>
  <c r="N337" i="4"/>
  <c r="T337" i="4"/>
  <c r="R337" i="4"/>
  <c r="M337" i="4"/>
  <c r="O337" i="4"/>
  <c r="H337" i="4"/>
  <c r="Q337" i="4"/>
  <c r="G337" i="4"/>
  <c r="I337" i="4"/>
  <c r="S337" i="4"/>
  <c r="D337" i="4"/>
  <c r="J337" i="4"/>
  <c r="F337" i="4"/>
  <c r="V337" i="4"/>
  <c r="E337" i="15" s="1"/>
  <c r="M12" i="3"/>
  <c r="G12" i="3"/>
  <c r="E12" i="3"/>
  <c r="Q12" i="3" s="1"/>
  <c r="R214" i="7"/>
  <c r="T214" i="7" s="1"/>
  <c r="D214" i="7"/>
  <c r="M214" i="7"/>
  <c r="P214" i="7"/>
  <c r="I214" i="7"/>
  <c r="K214" i="7" s="1"/>
  <c r="S214" i="7"/>
  <c r="G214" i="7"/>
  <c r="N214" i="7"/>
  <c r="E214" i="7"/>
  <c r="Q214" i="7"/>
  <c r="F214" i="7"/>
  <c r="O214" i="7"/>
  <c r="H214" i="7"/>
  <c r="J214" i="7"/>
  <c r="V214" i="7"/>
  <c r="J214" i="15" s="1"/>
  <c r="Q121" i="3"/>
  <c r="M121" i="3"/>
  <c r="D31" i="6"/>
  <c r="O280" i="3"/>
  <c r="M280" i="3"/>
  <c r="N280" i="3"/>
  <c r="P280" i="3"/>
  <c r="Q280" i="3"/>
  <c r="R280" i="3"/>
  <c r="G280" i="6"/>
  <c r="R225" i="3"/>
  <c r="F225" i="3"/>
  <c r="I225" i="3"/>
  <c r="M225" i="3"/>
  <c r="S225" i="3" s="1"/>
  <c r="T225" i="3" s="1"/>
  <c r="Q225" i="3"/>
  <c r="O225" i="3"/>
  <c r="N225" i="3"/>
  <c r="P225" i="3"/>
  <c r="BJ225" i="1"/>
  <c r="CL225" i="1"/>
  <c r="CB225" i="1"/>
  <c r="BK225" i="1"/>
  <c r="CD225" i="1"/>
  <c r="CK225" i="1" s="1"/>
  <c r="CN225" i="1"/>
  <c r="DF225" i="1"/>
  <c r="BX225" i="1"/>
  <c r="E225" i="3" s="1"/>
  <c r="DJ225" i="1"/>
  <c r="BS225" i="1"/>
  <c r="DO225" i="1" s="1"/>
  <c r="O225" i="6" s="1"/>
  <c r="BT225" i="1"/>
  <c r="DQ225" i="1" s="1"/>
  <c r="Q225" i="6" s="1"/>
  <c r="CF225" i="1"/>
  <c r="CM225" i="1" s="1"/>
  <c r="BN225" i="1"/>
  <c r="BQ225" i="1"/>
  <c r="BM225" i="1"/>
  <c r="CH225" i="1"/>
  <c r="CO225" i="1" s="1"/>
  <c r="BW225" i="1"/>
  <c r="D225" i="3" s="1"/>
  <c r="BY225" i="1"/>
  <c r="BI225" i="1"/>
  <c r="CY225" i="1"/>
  <c r="BZ225" i="1"/>
  <c r="G225" i="3" s="1"/>
  <c r="CP225" i="1"/>
  <c r="DM225" i="1"/>
  <c r="M225" i="6" s="1"/>
  <c r="BU225" i="1"/>
  <c r="CE225" i="1"/>
  <c r="CS225" i="1" s="1"/>
  <c r="CG225" i="1"/>
  <c r="CU225" i="1" s="1"/>
  <c r="CR225" i="1"/>
  <c r="M225" i="4" s="1"/>
  <c r="CW225" i="1"/>
  <c r="R225" i="4" s="1"/>
  <c r="BP225" i="1"/>
  <c r="R225" i="6" s="1"/>
  <c r="BL225" i="1"/>
  <c r="CI225" i="1"/>
  <c r="BR225" i="1"/>
  <c r="DN225" i="1" s="1"/>
  <c r="N225" i="6" s="1"/>
  <c r="CV225" i="1"/>
  <c r="Q225" i="4" s="1"/>
  <c r="BK82" i="1"/>
  <c r="BP82" i="1"/>
  <c r="BW82" i="1" s="1"/>
  <c r="D82" i="3" s="1"/>
  <c r="CF82" i="1"/>
  <c r="BQ82" i="1"/>
  <c r="BX82" i="1" s="1"/>
  <c r="CG82" i="1"/>
  <c r="CN82" i="1" s="1"/>
  <c r="BR82" i="1"/>
  <c r="BY82" i="1" s="1"/>
  <c r="BM82" i="1"/>
  <c r="CD82" i="1"/>
  <c r="CK82" i="1" s="1"/>
  <c r="BJ82" i="1"/>
  <c r="BS82" i="1"/>
  <c r="BZ82" i="1" s="1"/>
  <c r="BI82" i="1"/>
  <c r="BT82" i="1"/>
  <c r="CA82" i="1" s="1"/>
  <c r="CH82" i="1"/>
  <c r="CO82" i="1" s="1"/>
  <c r="BL82" i="1"/>
  <c r="BN82" i="1"/>
  <c r="CI82" i="1"/>
  <c r="CE82" i="1"/>
  <c r="BU82" i="1"/>
  <c r="DQ82" i="1" s="1"/>
  <c r="CM82" i="1"/>
  <c r="CH235" i="1"/>
  <c r="BN235" i="1"/>
  <c r="BR235" i="1"/>
  <c r="BQ235" i="1"/>
  <c r="BX235" i="1" s="1"/>
  <c r="CD235" i="1"/>
  <c r="CK235" i="1" s="1"/>
  <c r="BI235" i="1"/>
  <c r="BL235" i="1"/>
  <c r="BJ235" i="1"/>
  <c r="CG235" i="1"/>
  <c r="CN235" i="1" s="1"/>
  <c r="CF235" i="1"/>
  <c r="CM235" i="1" s="1"/>
  <c r="CI235" i="1"/>
  <c r="CP235" i="1" s="1"/>
  <c r="BK235" i="1"/>
  <c r="BM235" i="1"/>
  <c r="BT235" i="1"/>
  <c r="CA235" i="1" s="1"/>
  <c r="H235" i="3" s="1"/>
  <c r="CE235" i="1"/>
  <c r="CL235" i="1" s="1"/>
  <c r="BU235" i="1"/>
  <c r="BP235" i="1"/>
  <c r="BW235" i="1" s="1"/>
  <c r="D235" i="3" s="1"/>
  <c r="BS235" i="1"/>
  <c r="N35" i="3"/>
  <c r="Q35" i="3"/>
  <c r="H35" i="3"/>
  <c r="O35" i="3"/>
  <c r="P39" i="4"/>
  <c r="O92" i="3"/>
  <c r="M234" i="3"/>
  <c r="H234" i="3"/>
  <c r="R234" i="3"/>
  <c r="O234" i="3"/>
  <c r="G234" i="3"/>
  <c r="I234" i="3"/>
  <c r="D234" i="3"/>
  <c r="F234" i="3"/>
  <c r="Q234" i="3"/>
  <c r="N234" i="3"/>
  <c r="S234" i="3" s="1"/>
  <c r="T234" i="3" s="1"/>
  <c r="P234" i="3"/>
  <c r="D353" i="7"/>
  <c r="F89" i="4"/>
  <c r="H89" i="4"/>
  <c r="G89" i="4"/>
  <c r="I197" i="4"/>
  <c r="D197" i="4"/>
  <c r="S276" i="3"/>
  <c r="T276" i="3" s="1"/>
  <c r="F276" i="3"/>
  <c r="G276" i="3"/>
  <c r="O276" i="3"/>
  <c r="M276" i="3"/>
  <c r="I276" i="3"/>
  <c r="D276" i="3"/>
  <c r="R276" i="3"/>
  <c r="P276" i="3"/>
  <c r="N276" i="3"/>
  <c r="Q276" i="3"/>
  <c r="BK70" i="1"/>
  <c r="BR70" i="1"/>
  <c r="BY70" i="1" s="1"/>
  <c r="BN70" i="1"/>
  <c r="CI70" i="1"/>
  <c r="CP70" i="1" s="1"/>
  <c r="CE70" i="1"/>
  <c r="CL70" i="1" s="1"/>
  <c r="BI70" i="1"/>
  <c r="CD70" i="1"/>
  <c r="CK70" i="1" s="1"/>
  <c r="CF70" i="1"/>
  <c r="BQ70" i="1"/>
  <c r="BX70" i="1" s="1"/>
  <c r="CG70" i="1"/>
  <c r="CH70" i="1"/>
  <c r="CO70" i="1" s="1"/>
  <c r="BM70" i="1"/>
  <c r="BL70" i="1"/>
  <c r="BJ70" i="1"/>
  <c r="BP70" i="1"/>
  <c r="BW70" i="1" s="1"/>
  <c r="BU70" i="1"/>
  <c r="CB70" i="1" s="1"/>
  <c r="BT70" i="1"/>
  <c r="BS70" i="1"/>
  <c r="BZ70" i="1" s="1"/>
  <c r="BR251" i="1"/>
  <c r="BT251" i="1"/>
  <c r="CI251" i="1"/>
  <c r="CP251" i="1" s="1"/>
  <c r="BS251" i="1"/>
  <c r="BZ251" i="1" s="1"/>
  <c r="G251" i="3" s="1"/>
  <c r="BI251" i="1"/>
  <c r="CF251" i="1"/>
  <c r="CM251" i="1" s="1"/>
  <c r="BK251" i="1"/>
  <c r="BM251" i="1"/>
  <c r="CG251" i="1"/>
  <c r="BU251" i="1"/>
  <c r="BQ251" i="1"/>
  <c r="BX251" i="1" s="1"/>
  <c r="E251" i="3" s="1"/>
  <c r="BN251" i="1"/>
  <c r="CD251" i="1"/>
  <c r="CK251" i="1" s="1"/>
  <c r="BP251" i="1"/>
  <c r="BW251" i="1" s="1"/>
  <c r="CH251" i="1"/>
  <c r="CO251" i="1" s="1"/>
  <c r="CE251" i="1"/>
  <c r="CL251" i="1" s="1"/>
  <c r="BL251" i="1"/>
  <c r="BJ251" i="1"/>
  <c r="M36" i="3"/>
  <c r="BU36" i="1"/>
  <c r="CH36" i="1"/>
  <c r="CO36" i="1" s="1"/>
  <c r="CI36" i="1"/>
  <c r="CF36" i="1"/>
  <c r="CM36" i="1" s="1"/>
  <c r="BP36" i="1"/>
  <c r="BW36" i="1" s="1"/>
  <c r="D36" i="3" s="1"/>
  <c r="BJ36" i="1"/>
  <c r="CD36" i="1"/>
  <c r="BR36" i="1"/>
  <c r="BY36" i="1" s="1"/>
  <c r="BN36" i="1"/>
  <c r="CG36" i="1"/>
  <c r="BI36" i="1"/>
  <c r="CE36" i="1"/>
  <c r="BM36" i="1"/>
  <c r="BS36" i="1"/>
  <c r="BZ36" i="1" s="1"/>
  <c r="BL36" i="1"/>
  <c r="BK36" i="1"/>
  <c r="BT36" i="1"/>
  <c r="BQ36" i="1"/>
  <c r="BQ227" i="1"/>
  <c r="BX227" i="1" s="1"/>
  <c r="E227" i="3" s="1"/>
  <c r="BR227" i="1"/>
  <c r="CG227" i="1"/>
  <c r="CN227" i="1" s="1"/>
  <c r="BN227" i="1"/>
  <c r="BM227" i="1"/>
  <c r="BK227" i="1"/>
  <c r="CD227" i="1"/>
  <c r="CK227" i="1" s="1"/>
  <c r="BI227" i="1"/>
  <c r="BJ227" i="1"/>
  <c r="CI227" i="1"/>
  <c r="CH227" i="1"/>
  <c r="CF227" i="1"/>
  <c r="CM227" i="1" s="1"/>
  <c r="BL227" i="1"/>
  <c r="BT227" i="1"/>
  <c r="BP227" i="1"/>
  <c r="BW227" i="1" s="1"/>
  <c r="D227" i="3" s="1"/>
  <c r="BS227" i="1"/>
  <c r="BZ227" i="1" s="1"/>
  <c r="BU227" i="1"/>
  <c r="CE227" i="1"/>
  <c r="BK16" i="1"/>
  <c r="BS16" i="1"/>
  <c r="BZ16" i="1" s="1"/>
  <c r="CI16" i="1"/>
  <c r="CP16" i="1" s="1"/>
  <c r="BL16" i="1"/>
  <c r="CF16" i="1"/>
  <c r="CM16" i="1" s="1"/>
  <c r="CH16" i="1"/>
  <c r="CO16" i="1" s="1"/>
  <c r="CG16" i="1"/>
  <c r="BM16" i="1"/>
  <c r="BJ16" i="1"/>
  <c r="CE16" i="1"/>
  <c r="CL16" i="1" s="1"/>
  <c r="BP16" i="1"/>
  <c r="BI16" i="1"/>
  <c r="BU16" i="1"/>
  <c r="BT16" i="1"/>
  <c r="CA16" i="1" s="1"/>
  <c r="CD16" i="1"/>
  <c r="CK16" i="1" s="1"/>
  <c r="BN16" i="1"/>
  <c r="BQ16" i="1"/>
  <c r="BX16" i="1" s="1"/>
  <c r="E16" i="3" s="1"/>
  <c r="BR16" i="1"/>
  <c r="BY16" i="1" s="1"/>
  <c r="O170" i="4"/>
  <c r="F170" i="4"/>
  <c r="H170" i="4"/>
  <c r="E170" i="4"/>
  <c r="Q137" i="3"/>
  <c r="R137" i="3"/>
  <c r="H113" i="6"/>
  <c r="E113" i="6"/>
  <c r="F113" i="6"/>
  <c r="D113" i="6"/>
  <c r="G113" i="6"/>
  <c r="I113" i="6"/>
  <c r="BU106" i="1"/>
  <c r="BJ106" i="1"/>
  <c r="BK106" i="1"/>
  <c r="CF106" i="1"/>
  <c r="CM106" i="1" s="1"/>
  <c r="BM106" i="1"/>
  <c r="CG106" i="1"/>
  <c r="BI106" i="1"/>
  <c r="CD106" i="1"/>
  <c r="CK106" i="1" s="1"/>
  <c r="BS106" i="1"/>
  <c r="BL106" i="1"/>
  <c r="CH106" i="1"/>
  <c r="CO106" i="1" s="1"/>
  <c r="BR106" i="1"/>
  <c r="CT106" i="1" s="1"/>
  <c r="BT106" i="1"/>
  <c r="CA106" i="1" s="1"/>
  <c r="H106" i="3" s="1"/>
  <c r="CE106" i="1"/>
  <c r="CL106" i="1" s="1"/>
  <c r="BN106" i="1"/>
  <c r="CI106" i="1"/>
  <c r="CP106" i="1" s="1"/>
  <c r="BP106" i="1"/>
  <c r="BW106" i="1" s="1"/>
  <c r="BQ106" i="1"/>
  <c r="BX106" i="1" s="1"/>
  <c r="E106" i="3" s="1"/>
  <c r="BR259" i="1"/>
  <c r="BY259" i="1" s="1"/>
  <c r="BI259" i="1"/>
  <c r="BP259" i="1"/>
  <c r="BW259" i="1" s="1"/>
  <c r="BL259" i="1"/>
  <c r="CF259" i="1"/>
  <c r="CE259" i="1"/>
  <c r="CL259" i="1" s="1"/>
  <c r="BS259" i="1"/>
  <c r="CI259" i="1"/>
  <c r="BM259" i="1"/>
  <c r="CG259" i="1"/>
  <c r="CD259" i="1"/>
  <c r="CR259" i="1" s="1"/>
  <c r="BK259" i="1"/>
  <c r="BQ259" i="1"/>
  <c r="BX259" i="1" s="1"/>
  <c r="E259" i="3" s="1"/>
  <c r="CH259" i="1"/>
  <c r="CO259" i="1" s="1"/>
  <c r="BJ259" i="1"/>
  <c r="BT259" i="1"/>
  <c r="CA259" i="1" s="1"/>
  <c r="H259" i="3" s="1"/>
  <c r="BN259" i="1"/>
  <c r="BU259" i="1"/>
  <c r="H258" i="4"/>
  <c r="F258" i="4"/>
  <c r="G258" i="4"/>
  <c r="O333" i="7"/>
  <c r="I333" i="7"/>
  <c r="K333" i="7" s="1"/>
  <c r="G333" i="7"/>
  <c r="H333" i="7"/>
  <c r="R333" i="7"/>
  <c r="T333" i="7" s="1"/>
  <c r="E333" i="7"/>
  <c r="D333" i="7"/>
  <c r="Q333" i="7"/>
  <c r="J333" i="7"/>
  <c r="P333" i="7"/>
  <c r="S333" i="7"/>
  <c r="M333" i="7"/>
  <c r="N333" i="7"/>
  <c r="F333" i="7"/>
  <c r="V333" i="7"/>
  <c r="J333" i="15" s="1"/>
  <c r="BL88" i="1"/>
  <c r="CI88" i="1"/>
  <c r="CP88" i="1" s="1"/>
  <c r="CD88" i="1"/>
  <c r="CK88" i="1" s="1"/>
  <c r="BQ88" i="1"/>
  <c r="BX88" i="1" s="1"/>
  <c r="BR88" i="1"/>
  <c r="BY88" i="1" s="1"/>
  <c r="F88" i="3" s="1"/>
  <c r="CH88" i="1"/>
  <c r="BT88" i="1"/>
  <c r="CA88" i="1" s="1"/>
  <c r="CE88" i="1"/>
  <c r="CL88" i="1" s="1"/>
  <c r="CG88" i="1"/>
  <c r="CN88" i="1" s="1"/>
  <c r="BN88" i="1"/>
  <c r="CF88" i="1"/>
  <c r="CM88" i="1" s="1"/>
  <c r="BP88" i="1"/>
  <c r="BW88" i="1" s="1"/>
  <c r="D88" i="3" s="1"/>
  <c r="BK88" i="1"/>
  <c r="BM88" i="1"/>
  <c r="BU88" i="1"/>
  <c r="BS88" i="1"/>
  <c r="BI88" i="1"/>
  <c r="BJ88" i="1"/>
  <c r="CF281" i="1"/>
  <c r="CM281" i="1" s="1"/>
  <c r="BI281" i="1"/>
  <c r="BJ281" i="1"/>
  <c r="BT281" i="1"/>
  <c r="CA281" i="1" s="1"/>
  <c r="BL281" i="1"/>
  <c r="BS281" i="1"/>
  <c r="CH281" i="1"/>
  <c r="CO281" i="1" s="1"/>
  <c r="CD281" i="1"/>
  <c r="BP281" i="1"/>
  <c r="BU281" i="1"/>
  <c r="BM281" i="1"/>
  <c r="CE281" i="1"/>
  <c r="BK281" i="1"/>
  <c r="BQ281" i="1"/>
  <c r="BX281" i="1" s="1"/>
  <c r="E281" i="3" s="1"/>
  <c r="BN281" i="1"/>
  <c r="CI281" i="1"/>
  <c r="CG281" i="1"/>
  <c r="BR281" i="1"/>
  <c r="BY281" i="1" s="1"/>
  <c r="F281" i="3" s="1"/>
  <c r="CD74" i="1"/>
  <c r="BJ74" i="1"/>
  <c r="CG74" i="1"/>
  <c r="CN74" i="1" s="1"/>
  <c r="BQ74" i="1"/>
  <c r="BS74" i="1"/>
  <c r="BK74" i="1"/>
  <c r="CK74" i="1"/>
  <c r="CF74" i="1"/>
  <c r="BU74" i="1"/>
  <c r="BL74" i="1"/>
  <c r="CE74" i="1"/>
  <c r="BM74" i="1"/>
  <c r="BI74" i="1"/>
  <c r="BP74" i="1"/>
  <c r="CR74" i="1" s="1"/>
  <c r="CH74" i="1"/>
  <c r="CI74" i="1"/>
  <c r="BN74" i="1"/>
  <c r="BT74" i="1"/>
  <c r="CA74" i="1" s="1"/>
  <c r="H74" i="3" s="1"/>
  <c r="BR74" i="1"/>
  <c r="BY74" i="1" s="1"/>
  <c r="BZ74" i="1"/>
  <c r="P295" i="3"/>
  <c r="M295" i="3"/>
  <c r="Q295" i="3"/>
  <c r="G295" i="3"/>
  <c r="BI160" i="1"/>
  <c r="BM160" i="1"/>
  <c r="CE160" i="1"/>
  <c r="BT160" i="1"/>
  <c r="CA160" i="1" s="1"/>
  <c r="BK160" i="1"/>
  <c r="BJ160" i="1"/>
  <c r="BP160" i="1"/>
  <c r="BW160" i="1" s="1"/>
  <c r="BQ160" i="1"/>
  <c r="BX160" i="1" s="1"/>
  <c r="BR160" i="1"/>
  <c r="BY160" i="1" s="1"/>
  <c r="CD160" i="1"/>
  <c r="CK160" i="1" s="1"/>
  <c r="CL160" i="1"/>
  <c r="BL160" i="1"/>
  <c r="BS160" i="1"/>
  <c r="BZ160" i="1" s="1"/>
  <c r="CH160" i="1"/>
  <c r="CO160" i="1" s="1"/>
  <c r="CF160" i="1"/>
  <c r="CM160" i="1" s="1"/>
  <c r="BN160" i="1"/>
  <c r="CG160" i="1"/>
  <c r="BU160" i="1"/>
  <c r="CI160" i="1"/>
  <c r="CP160" i="1" s="1"/>
  <c r="R304" i="6"/>
  <c r="F304" i="6"/>
  <c r="D304" i="6"/>
  <c r="E304" i="6"/>
  <c r="J304" i="6" s="1"/>
  <c r="H304" i="6"/>
  <c r="G304" i="6"/>
  <c r="O304" i="6"/>
  <c r="I304" i="6"/>
  <c r="F86" i="7"/>
  <c r="E86" i="7"/>
  <c r="D282" i="6"/>
  <c r="H188" i="4"/>
  <c r="M188" i="4"/>
  <c r="D188" i="4"/>
  <c r="E188" i="4"/>
  <c r="G188" i="4"/>
  <c r="F188" i="4"/>
  <c r="BM356" i="1"/>
  <c r="BN356" i="1"/>
  <c r="CG356" i="1"/>
  <c r="CN356" i="1" s="1"/>
  <c r="BK356" i="1"/>
  <c r="BJ356" i="1"/>
  <c r="BS356" i="1"/>
  <c r="BZ356" i="1" s="1"/>
  <c r="G356" i="3" s="1"/>
  <c r="CI356" i="1"/>
  <c r="CP356" i="1" s="1"/>
  <c r="BP356" i="1"/>
  <c r="BW356" i="1" s="1"/>
  <c r="D356" i="3" s="1"/>
  <c r="BR356" i="1"/>
  <c r="CE356" i="1"/>
  <c r="CH356" i="1"/>
  <c r="CO356" i="1" s="1"/>
  <c r="BU356" i="1"/>
  <c r="BT356" i="1"/>
  <c r="CA356" i="1" s="1"/>
  <c r="H356" i="3" s="1"/>
  <c r="CD356" i="1"/>
  <c r="CF356" i="1"/>
  <c r="CM356" i="1" s="1"/>
  <c r="BL356" i="1"/>
  <c r="BQ356" i="1"/>
  <c r="BX356" i="1" s="1"/>
  <c r="E356" i="3" s="1"/>
  <c r="BI356" i="1"/>
  <c r="M118" i="3"/>
  <c r="D118" i="3"/>
  <c r="N342" i="7"/>
  <c r="F342" i="7"/>
  <c r="E342" i="7"/>
  <c r="M342" i="7"/>
  <c r="D342" i="7"/>
  <c r="G342" i="7"/>
  <c r="H342" i="7"/>
  <c r="P342" i="7"/>
  <c r="S342" i="7"/>
  <c r="J342" i="7"/>
  <c r="O342" i="7"/>
  <c r="R342" i="7"/>
  <c r="T342" i="7" s="1"/>
  <c r="Q342" i="7"/>
  <c r="I342" i="7"/>
  <c r="K342" i="7" s="1"/>
  <c r="V342" i="7"/>
  <c r="J342" i="15" s="1"/>
  <c r="CH179" i="1"/>
  <c r="CO179" i="1" s="1"/>
  <c r="CE179" i="1"/>
  <c r="CG179" i="1"/>
  <c r="CN179" i="1" s="1"/>
  <c r="BR179" i="1"/>
  <c r="BY179" i="1" s="1"/>
  <c r="BT179" i="1"/>
  <c r="BS179" i="1"/>
  <c r="BZ179" i="1" s="1"/>
  <c r="G179" i="3" s="1"/>
  <c r="BL179" i="1"/>
  <c r="BI179" i="1"/>
  <c r="BP179" i="1"/>
  <c r="BW179" i="1" s="1"/>
  <c r="D179" i="3" s="1"/>
  <c r="BU179" i="1"/>
  <c r="BQ179" i="1"/>
  <c r="BK179" i="1"/>
  <c r="CD179" i="1"/>
  <c r="BM179" i="1"/>
  <c r="CI179" i="1"/>
  <c r="CF179" i="1"/>
  <c r="CM179" i="1" s="1"/>
  <c r="BJ179" i="1"/>
  <c r="BN179" i="1"/>
  <c r="H349" i="4"/>
  <c r="Q349" i="4"/>
  <c r="D349" i="4"/>
  <c r="E349" i="4"/>
  <c r="J349" i="4" s="1"/>
  <c r="K349" i="4" s="1"/>
  <c r="I349" i="4"/>
  <c r="F349" i="4"/>
  <c r="O349" i="4"/>
  <c r="G349" i="4"/>
  <c r="R349" i="4"/>
  <c r="G149" i="3"/>
  <c r="N149" i="3"/>
  <c r="P149" i="3"/>
  <c r="M149" i="3"/>
  <c r="D149" i="3"/>
  <c r="I222" i="4"/>
  <c r="N222" i="4"/>
  <c r="E222" i="4"/>
  <c r="H222" i="4"/>
  <c r="F222" i="4"/>
  <c r="CI285" i="1"/>
  <c r="CP285" i="1" s="1"/>
  <c r="BQ285" i="1"/>
  <c r="BX285" i="1" s="1"/>
  <c r="BP285" i="1"/>
  <c r="BW285" i="1" s="1"/>
  <c r="D285" i="3" s="1"/>
  <c r="CH285" i="1"/>
  <c r="BM285" i="1"/>
  <c r="CG285" i="1"/>
  <c r="CN285" i="1" s="1"/>
  <c r="BU285" i="1"/>
  <c r="BL285" i="1"/>
  <c r="BN285" i="1"/>
  <c r="BJ285" i="1"/>
  <c r="BR285" i="1"/>
  <c r="BK285" i="1"/>
  <c r="CF285" i="1"/>
  <c r="CM285" i="1" s="1"/>
  <c r="CE285" i="1"/>
  <c r="CD285" i="1"/>
  <c r="CK285" i="1" s="1"/>
  <c r="BI285" i="1"/>
  <c r="BS285" i="1"/>
  <c r="BZ285" i="1" s="1"/>
  <c r="BT285" i="1"/>
  <c r="CA285" i="1" s="1"/>
  <c r="CH132" i="1"/>
  <c r="CO132" i="1" s="1"/>
  <c r="BP132" i="1"/>
  <c r="BW132" i="1" s="1"/>
  <c r="BJ132" i="1"/>
  <c r="CD132" i="1"/>
  <c r="CK132" i="1" s="1"/>
  <c r="BQ132" i="1"/>
  <c r="BX132" i="1" s="1"/>
  <c r="E132" i="3" s="1"/>
  <c r="BR132" i="1"/>
  <c r="BY132" i="1" s="1"/>
  <c r="CG132" i="1"/>
  <c r="CN132" i="1" s="1"/>
  <c r="BT132" i="1"/>
  <c r="BL132" i="1"/>
  <c r="BU132" i="1"/>
  <c r="DR132" i="1" s="1"/>
  <c r="BS132" i="1"/>
  <c r="BZ132" i="1" s="1"/>
  <c r="G132" i="3" s="1"/>
  <c r="CF132" i="1"/>
  <c r="CM132" i="1" s="1"/>
  <c r="CE132" i="1"/>
  <c r="CL132" i="1" s="1"/>
  <c r="BN132" i="1"/>
  <c r="BI132" i="1"/>
  <c r="BK132" i="1"/>
  <c r="CI132" i="1"/>
  <c r="BM132" i="1"/>
  <c r="N138" i="3"/>
  <c r="Q138" i="3"/>
  <c r="P138" i="3"/>
  <c r="M331" i="3"/>
  <c r="Q331" i="3"/>
  <c r="BQ240" i="1"/>
  <c r="BX240" i="1" s="1"/>
  <c r="BL240" i="1"/>
  <c r="CF240" i="1"/>
  <c r="CM240" i="1" s="1"/>
  <c r="BK240" i="1"/>
  <c r="CE240" i="1"/>
  <c r="BT240" i="1"/>
  <c r="BS240" i="1"/>
  <c r="BZ240" i="1" s="1"/>
  <c r="G240" i="3" s="1"/>
  <c r="BN240" i="1"/>
  <c r="BU240" i="1"/>
  <c r="CI240" i="1"/>
  <c r="CP240" i="1" s="1"/>
  <c r="BP240" i="1"/>
  <c r="BW240" i="1" s="1"/>
  <c r="BM240" i="1"/>
  <c r="CH240" i="1"/>
  <c r="CO240" i="1" s="1"/>
  <c r="BJ240" i="1"/>
  <c r="CD240" i="1"/>
  <c r="BR240" i="1"/>
  <c r="BI240" i="1"/>
  <c r="CG240" i="1"/>
  <c r="CN240" i="1" s="1"/>
  <c r="D178" i="3"/>
  <c r="O178" i="3"/>
  <c r="R178" i="3"/>
  <c r="M178" i="3"/>
  <c r="Q178" i="3"/>
  <c r="F229" i="6"/>
  <c r="J229" i="6" s="1"/>
  <c r="Q229" i="6"/>
  <c r="G229" i="6"/>
  <c r="E229" i="6"/>
  <c r="P229" i="6"/>
  <c r="I229" i="6"/>
  <c r="M229" i="6"/>
  <c r="D229" i="6"/>
  <c r="O229" i="6"/>
  <c r="R229" i="6"/>
  <c r="H229" i="6"/>
  <c r="M14" i="3"/>
  <c r="S14" i="3" s="1"/>
  <c r="T14" i="3" s="1"/>
  <c r="H14" i="3"/>
  <c r="D14" i="3"/>
  <c r="P14" i="3" s="1"/>
  <c r="E14" i="3"/>
  <c r="Q14" i="3" s="1"/>
  <c r="F14" i="3"/>
  <c r="R14" i="3" s="1"/>
  <c r="P50" i="3"/>
  <c r="N50" i="3"/>
  <c r="Q50" i="3"/>
  <c r="DQ64" i="1"/>
  <c r="CU64" i="1"/>
  <c r="P64" i="4" s="1"/>
  <c r="DI64" i="1"/>
  <c r="BM64" i="1"/>
  <c r="CF64" i="1"/>
  <c r="CT64" i="1" s="1"/>
  <c r="CI64" i="1"/>
  <c r="CK64" i="1"/>
  <c r="BP64" i="1"/>
  <c r="R64" i="6" s="1"/>
  <c r="BR64" i="1"/>
  <c r="BY64" i="1" s="1"/>
  <c r="F64" i="3" s="1"/>
  <c r="CP64" i="1"/>
  <c r="DO64" i="1"/>
  <c r="O64" i="6" s="1"/>
  <c r="CL64" i="1"/>
  <c r="CE64" i="1"/>
  <c r="CA64" i="1"/>
  <c r="H64" i="3" s="1"/>
  <c r="BZ64" i="1"/>
  <c r="G64" i="3" s="1"/>
  <c r="BU64" i="1"/>
  <c r="CW64" i="1" s="1"/>
  <c r="CM64" i="1"/>
  <c r="BI64" i="1"/>
  <c r="BJ64" i="1"/>
  <c r="CR64" i="1"/>
  <c r="M64" i="4" s="1"/>
  <c r="CG64" i="1"/>
  <c r="BL64" i="1"/>
  <c r="BS64" i="1"/>
  <c r="BQ64" i="1"/>
  <c r="BX64" i="1" s="1"/>
  <c r="E64" i="3" s="1"/>
  <c r="BT64" i="1"/>
  <c r="CH64" i="1"/>
  <c r="CO64" i="1" s="1"/>
  <c r="BN64" i="1"/>
  <c r="BK64" i="1"/>
  <c r="CB64" i="1"/>
  <c r="I64" i="3" s="1"/>
  <c r="DP64" i="1"/>
  <c r="P64" i="6" s="1"/>
  <c r="CN64" i="1"/>
  <c r="CD64" i="1"/>
  <c r="BI296" i="1"/>
  <c r="BQ296" i="1"/>
  <c r="BJ296" i="1"/>
  <c r="CI296" i="1"/>
  <c r="CP296" i="1" s="1"/>
  <c r="BN296" i="1"/>
  <c r="BM296" i="1"/>
  <c r="BT296" i="1"/>
  <c r="CA296" i="1" s="1"/>
  <c r="H296" i="3" s="1"/>
  <c r="BK296" i="1"/>
  <c r="BL296" i="1"/>
  <c r="BS296" i="1"/>
  <c r="CD296" i="1"/>
  <c r="CK296" i="1" s="1"/>
  <c r="BU296" i="1"/>
  <c r="CH296" i="1"/>
  <c r="CO296" i="1" s="1"/>
  <c r="CG296" i="1"/>
  <c r="CN296" i="1" s="1"/>
  <c r="CF296" i="1"/>
  <c r="CM296" i="1" s="1"/>
  <c r="BR296" i="1"/>
  <c r="BY296" i="1" s="1"/>
  <c r="BP296" i="1"/>
  <c r="CE296" i="1"/>
  <c r="CL296" i="1" s="1"/>
  <c r="H140" i="6"/>
  <c r="E140" i="6"/>
  <c r="G140" i="6"/>
  <c r="I140" i="6"/>
  <c r="F140" i="6"/>
  <c r="D140" i="6"/>
  <c r="O294" i="3"/>
  <c r="N294" i="3"/>
  <c r="CH153" i="1"/>
  <c r="CV153" i="1" s="1"/>
  <c r="BS153" i="1"/>
  <c r="CB153" i="1"/>
  <c r="I153" i="3" s="1"/>
  <c r="DO153" i="1"/>
  <c r="O153" i="6" s="1"/>
  <c r="BY153" i="1"/>
  <c r="F153" i="3" s="1"/>
  <c r="CF153" i="1"/>
  <c r="CT153" i="1" s="1"/>
  <c r="BN153" i="1"/>
  <c r="BM153" i="1"/>
  <c r="BK153" i="1"/>
  <c r="BU153" i="1"/>
  <c r="DQ153" i="1" s="1"/>
  <c r="Q153" i="6" s="1"/>
  <c r="CP153" i="1"/>
  <c r="CE153" i="1"/>
  <c r="CS153" i="1" s="1"/>
  <c r="CW153" i="1"/>
  <c r="R153" i="4" s="1"/>
  <c r="BT153" i="1"/>
  <c r="CA153" i="1" s="1"/>
  <c r="H153" i="3" s="1"/>
  <c r="CU153" i="1"/>
  <c r="P153" i="4" s="1"/>
  <c r="BP153" i="1"/>
  <c r="CR153" i="1" s="1"/>
  <c r="DB153" i="1"/>
  <c r="CI153" i="1"/>
  <c r="BW153" i="1"/>
  <c r="D153" i="3" s="1"/>
  <c r="DK153" i="1"/>
  <c r="BR153" i="1"/>
  <c r="BL153" i="1"/>
  <c r="CN153" i="1"/>
  <c r="DP153" i="1"/>
  <c r="P153" i="6" s="1"/>
  <c r="BZ153" i="1"/>
  <c r="G153" i="3" s="1"/>
  <c r="CD153" i="1"/>
  <c r="CK153" i="1" s="1"/>
  <c r="BI153" i="1"/>
  <c r="BJ153" i="1"/>
  <c r="CG153" i="1"/>
  <c r="BQ153" i="1"/>
  <c r="DN153" i="1" s="1"/>
  <c r="N153" i="6" s="1"/>
  <c r="BQ274" i="1"/>
  <c r="BL274" i="1"/>
  <c r="BR274" i="1"/>
  <c r="BY274" i="1" s="1"/>
  <c r="BJ274" i="1"/>
  <c r="CD274" i="1"/>
  <c r="CK274" i="1" s="1"/>
  <c r="BI274" i="1"/>
  <c r="BT274" i="1"/>
  <c r="CA274" i="1" s="1"/>
  <c r="H274" i="3" s="1"/>
  <c r="CG274" i="1"/>
  <c r="CF274" i="1"/>
  <c r="CM274" i="1" s="1"/>
  <c r="BP274" i="1"/>
  <c r="BW274" i="1" s="1"/>
  <c r="BN274" i="1"/>
  <c r="CE274" i="1"/>
  <c r="BK274" i="1"/>
  <c r="CH274" i="1"/>
  <c r="CO274" i="1" s="1"/>
  <c r="BM274" i="1"/>
  <c r="CI274" i="1"/>
  <c r="CP274" i="1" s="1"/>
  <c r="BS274" i="1"/>
  <c r="BU274" i="1"/>
  <c r="G298" i="4"/>
  <c r="H298" i="4"/>
  <c r="D298" i="4"/>
  <c r="Q298" i="4"/>
  <c r="E298" i="4"/>
  <c r="I298" i="4"/>
  <c r="BN334" i="1"/>
  <c r="CF334" i="1"/>
  <c r="CM334" i="1" s="1"/>
  <c r="BU334" i="1"/>
  <c r="CE334" i="1"/>
  <c r="CL334" i="1" s="1"/>
  <c r="BQ334" i="1"/>
  <c r="BX334" i="1" s="1"/>
  <c r="CG334" i="1"/>
  <c r="CN334" i="1" s="1"/>
  <c r="BL334" i="1"/>
  <c r="BJ334" i="1"/>
  <c r="CI334" i="1"/>
  <c r="CP334" i="1" s="1"/>
  <c r="BP334" i="1"/>
  <c r="BR334" i="1"/>
  <c r="BY334" i="1" s="1"/>
  <c r="BS334" i="1"/>
  <c r="CH334" i="1"/>
  <c r="CO334" i="1" s="1"/>
  <c r="BI334" i="1"/>
  <c r="BM334" i="1"/>
  <c r="CD334" i="1"/>
  <c r="BT334" i="1"/>
  <c r="BK334" i="1"/>
  <c r="BT131" i="1"/>
  <c r="CF131" i="1"/>
  <c r="BI131" i="1"/>
  <c r="BN131" i="1"/>
  <c r="CD131" i="1"/>
  <c r="CK131" i="1" s="1"/>
  <c r="BS131" i="1"/>
  <c r="BZ131" i="1" s="1"/>
  <c r="G131" i="3" s="1"/>
  <c r="CE131" i="1"/>
  <c r="CL131" i="1" s="1"/>
  <c r="BL131" i="1"/>
  <c r="BU131" i="1"/>
  <c r="BJ131" i="1"/>
  <c r="CG131" i="1"/>
  <c r="CN131" i="1" s="1"/>
  <c r="BR131" i="1"/>
  <c r="BY131" i="1" s="1"/>
  <c r="BM131" i="1"/>
  <c r="BK131" i="1"/>
  <c r="BQ131" i="1"/>
  <c r="BX131" i="1" s="1"/>
  <c r="CH131" i="1"/>
  <c r="CO131" i="1" s="1"/>
  <c r="CI131" i="1"/>
  <c r="BP131" i="1"/>
  <c r="BW131" i="1" s="1"/>
  <c r="D131" i="3" s="1"/>
  <c r="M221" i="3"/>
  <c r="D221" i="3"/>
  <c r="O223" i="3"/>
  <c r="M223" i="3"/>
  <c r="D223" i="3"/>
  <c r="Q223" i="3"/>
  <c r="F223" i="3"/>
  <c r="N223" i="3"/>
  <c r="E223" i="3"/>
  <c r="I267" i="4"/>
  <c r="E267" i="4"/>
  <c r="O267" i="4"/>
  <c r="H267" i="4"/>
  <c r="F267" i="4"/>
  <c r="G267" i="4"/>
  <c r="D267" i="4"/>
  <c r="J267" i="4" s="1"/>
  <c r="K267" i="4" s="1"/>
  <c r="M315" i="3"/>
  <c r="S315" i="3" s="1"/>
  <c r="T315" i="3" s="1"/>
  <c r="P315" i="3"/>
  <c r="O315" i="3"/>
  <c r="Q315" i="3"/>
  <c r="R315" i="3"/>
  <c r="N315" i="3"/>
  <c r="BS315" i="1"/>
  <c r="DO315" i="1" s="1"/>
  <c r="O315" i="6" s="1"/>
  <c r="CL315" i="1"/>
  <c r="BU315" i="1"/>
  <c r="R315" i="6" s="1"/>
  <c r="CH315" i="1"/>
  <c r="BJ315" i="1"/>
  <c r="BQ315" i="1"/>
  <c r="BX315" i="1" s="1"/>
  <c r="E315" i="3" s="1"/>
  <c r="DN315" i="1"/>
  <c r="N315" i="6" s="1"/>
  <c r="DM315" i="1"/>
  <c r="M315" i="6" s="1"/>
  <c r="BN315" i="1"/>
  <c r="BW315" i="1"/>
  <c r="D315" i="3" s="1"/>
  <c r="CI315" i="1"/>
  <c r="BT315" i="1"/>
  <c r="DP315" i="1" s="1"/>
  <c r="P315" i="6" s="1"/>
  <c r="CE315" i="1"/>
  <c r="BL315" i="1"/>
  <c r="BM315" i="1"/>
  <c r="BK315" i="1"/>
  <c r="CS315" i="1"/>
  <c r="CZ315" i="1" s="1"/>
  <c r="BP315" i="1"/>
  <c r="BR315" i="1"/>
  <c r="BY315" i="1" s="1"/>
  <c r="F315" i="3" s="1"/>
  <c r="CO315" i="1"/>
  <c r="CF315" i="1"/>
  <c r="CT315" i="1" s="1"/>
  <c r="BZ315" i="1"/>
  <c r="G315" i="3" s="1"/>
  <c r="CD315" i="1"/>
  <c r="CR315" i="1" s="1"/>
  <c r="CG315" i="1"/>
  <c r="CN315" i="1" s="1"/>
  <c r="BI315" i="1"/>
  <c r="CP315" i="1"/>
  <c r="CU315" i="1"/>
  <c r="P315" i="4" s="1"/>
  <c r="G104" i="7"/>
  <c r="J104" i="7" s="1"/>
  <c r="I104" i="7"/>
  <c r="F104" i="7"/>
  <c r="H104" i="7"/>
  <c r="D104" i="7"/>
  <c r="E104" i="7"/>
  <c r="CH287" i="1"/>
  <c r="CO287" i="1" s="1"/>
  <c r="BU287" i="1"/>
  <c r="BP287" i="1"/>
  <c r="BW287" i="1" s="1"/>
  <c r="D287" i="3" s="1"/>
  <c r="CG287" i="1"/>
  <c r="BQ287" i="1"/>
  <c r="BX287" i="1" s="1"/>
  <c r="BI287" i="1"/>
  <c r="CD287" i="1"/>
  <c r="CK287" i="1" s="1"/>
  <c r="BK287" i="1"/>
  <c r="BN287" i="1"/>
  <c r="CI287" i="1"/>
  <c r="CP287" i="1" s="1"/>
  <c r="BR287" i="1"/>
  <c r="CE287" i="1"/>
  <c r="CL287" i="1" s="1"/>
  <c r="BS287" i="1"/>
  <c r="BL287" i="1"/>
  <c r="BM287" i="1"/>
  <c r="BJ287" i="1"/>
  <c r="CF287" i="1"/>
  <c r="BT287" i="1"/>
  <c r="Q161" i="3"/>
  <c r="O161" i="3"/>
  <c r="D161" i="3"/>
  <c r="N161" i="3"/>
  <c r="P161" i="3"/>
  <c r="M161" i="3"/>
  <c r="S161" i="3" s="1"/>
  <c r="T161" i="3" s="1"/>
  <c r="R161" i="3"/>
  <c r="F161" i="3"/>
  <c r="DN161" i="1"/>
  <c r="N161" i="6" s="1"/>
  <c r="CD161" i="1"/>
  <c r="CF161" i="1"/>
  <c r="CT161" i="1" s="1"/>
  <c r="BL161" i="1"/>
  <c r="BJ161" i="1"/>
  <c r="DP161" i="1"/>
  <c r="P161" i="6" s="1"/>
  <c r="CG161" i="1"/>
  <c r="CU161" i="1" s="1"/>
  <c r="CM161" i="1"/>
  <c r="CI161" i="1"/>
  <c r="BM161" i="1"/>
  <c r="BQ161" i="1"/>
  <c r="CS161" i="1" s="1"/>
  <c r="CP161" i="1"/>
  <c r="CE161" i="1"/>
  <c r="DM161" i="1"/>
  <c r="M161" i="6" s="1"/>
  <c r="CK161" i="1"/>
  <c r="BK161" i="1"/>
  <c r="BI161" i="1"/>
  <c r="BW161" i="1"/>
  <c r="DQ161" i="1"/>
  <c r="Q161" i="6" s="1"/>
  <c r="CW161" i="1"/>
  <c r="R161" i="4" s="1"/>
  <c r="CL161" i="1"/>
  <c r="BT161" i="1"/>
  <c r="CA161" i="1" s="1"/>
  <c r="H161" i="3" s="1"/>
  <c r="CH161" i="1"/>
  <c r="CO161" i="1" s="1"/>
  <c r="BZ161" i="1"/>
  <c r="G161" i="3" s="1"/>
  <c r="BR161" i="1"/>
  <c r="DO161" i="1" s="1"/>
  <c r="O161" i="6" s="1"/>
  <c r="BU161" i="1"/>
  <c r="R161" i="6" s="1"/>
  <c r="BN161" i="1"/>
  <c r="BP161" i="1"/>
  <c r="CR161" i="1" s="1"/>
  <c r="CN161" i="1"/>
  <c r="BY161" i="1"/>
  <c r="BS161" i="1"/>
  <c r="Q201" i="3"/>
  <c r="N201" i="3"/>
  <c r="BQ201" i="1"/>
  <c r="BX201" i="1" s="1"/>
  <c r="E201" i="3" s="1"/>
  <c r="BU201" i="1"/>
  <c r="CF201" i="1"/>
  <c r="CM201" i="1" s="1"/>
  <c r="BJ201" i="1"/>
  <c r="BL201" i="1"/>
  <c r="BN201" i="1"/>
  <c r="BI201" i="1"/>
  <c r="CH201" i="1"/>
  <c r="CO201" i="1" s="1"/>
  <c r="BT201" i="1"/>
  <c r="BK201" i="1"/>
  <c r="BR201" i="1"/>
  <c r="BY201" i="1" s="1"/>
  <c r="BM201" i="1"/>
  <c r="CE201" i="1"/>
  <c r="BP201" i="1"/>
  <c r="CG201" i="1"/>
  <c r="CN201" i="1" s="1"/>
  <c r="CD201" i="1"/>
  <c r="CK201" i="1" s="1"/>
  <c r="CI201" i="1"/>
  <c r="CP201" i="1" s="1"/>
  <c r="BS201" i="1"/>
  <c r="BZ201" i="1" s="1"/>
  <c r="D129" i="4"/>
  <c r="J129" i="4" s="1"/>
  <c r="K129" i="4" s="1"/>
  <c r="I129" i="4"/>
  <c r="G129" i="4"/>
  <c r="E129" i="4"/>
  <c r="H129" i="4"/>
  <c r="F129" i="4"/>
  <c r="BQ175" i="1"/>
  <c r="BX175" i="1" s="1"/>
  <c r="BU175" i="1"/>
  <c r="CD175" i="1"/>
  <c r="CK175" i="1" s="1"/>
  <c r="CF175" i="1"/>
  <c r="CM175" i="1" s="1"/>
  <c r="CI175" i="1"/>
  <c r="CP175" i="1" s="1"/>
  <c r="BP175" i="1"/>
  <c r="BR175" i="1"/>
  <c r="BI175" i="1"/>
  <c r="CE175" i="1"/>
  <c r="CL175" i="1" s="1"/>
  <c r="BS175" i="1"/>
  <c r="BZ175" i="1" s="1"/>
  <c r="G175" i="3" s="1"/>
  <c r="BK175" i="1"/>
  <c r="BN175" i="1"/>
  <c r="BL175" i="1"/>
  <c r="CH175" i="1"/>
  <c r="BM175" i="1"/>
  <c r="CG175" i="1"/>
  <c r="CN175" i="1" s="1"/>
  <c r="BJ175" i="1"/>
  <c r="BT175" i="1"/>
  <c r="CA175" i="1" s="1"/>
  <c r="F311" i="4"/>
  <c r="H311" i="4"/>
  <c r="I311" i="4"/>
  <c r="D311" i="4"/>
  <c r="E311" i="4"/>
  <c r="BL224" i="1"/>
  <c r="BM224" i="1"/>
  <c r="CH224" i="1"/>
  <c r="BP224" i="1"/>
  <c r="BW224" i="1" s="1"/>
  <c r="D224" i="3" s="1"/>
  <c r="CG224" i="1"/>
  <c r="CN224" i="1" s="1"/>
  <c r="BR224" i="1"/>
  <c r="BY224" i="1" s="1"/>
  <c r="BJ224" i="1"/>
  <c r="CE224" i="1"/>
  <c r="BQ224" i="1"/>
  <c r="BX224" i="1" s="1"/>
  <c r="CI224" i="1"/>
  <c r="CP224" i="1" s="1"/>
  <c r="CF224" i="1"/>
  <c r="BK224" i="1"/>
  <c r="BI224" i="1"/>
  <c r="CD224" i="1"/>
  <c r="BN224" i="1"/>
  <c r="BU224" i="1"/>
  <c r="BS224" i="1"/>
  <c r="BZ224" i="1" s="1"/>
  <c r="G224" i="3" s="1"/>
  <c r="BT224" i="1"/>
  <c r="CF60" i="1"/>
  <c r="CM60" i="1" s="1"/>
  <c r="CH60" i="1"/>
  <c r="CO60" i="1" s="1"/>
  <c r="CG60" i="1"/>
  <c r="CN60" i="1" s="1"/>
  <c r="BN60" i="1"/>
  <c r="BS60" i="1"/>
  <c r="BZ60" i="1" s="1"/>
  <c r="G60" i="3" s="1"/>
  <c r="BJ60" i="1"/>
  <c r="BR60" i="1"/>
  <c r="BQ60" i="1"/>
  <c r="CI60" i="1"/>
  <c r="CP60" i="1" s="1"/>
  <c r="BL60" i="1"/>
  <c r="CD60" i="1"/>
  <c r="CK60" i="1" s="1"/>
  <c r="BP60" i="1"/>
  <c r="BW60" i="1" s="1"/>
  <c r="D60" i="3" s="1"/>
  <c r="BT60" i="1"/>
  <c r="CA60" i="1" s="1"/>
  <c r="H60" i="3" s="1"/>
  <c r="CE60" i="1"/>
  <c r="CL60" i="1" s="1"/>
  <c r="BM60" i="1"/>
  <c r="BI60" i="1"/>
  <c r="BU60" i="1"/>
  <c r="BK60" i="1"/>
  <c r="O59" i="3"/>
  <c r="M59" i="3"/>
  <c r="I225" i="7"/>
  <c r="K225" i="7" s="1"/>
  <c r="G225" i="7"/>
  <c r="H225" i="7"/>
  <c r="F225" i="7"/>
  <c r="E225" i="7"/>
  <c r="D225" i="7"/>
  <c r="J225" i="7" s="1"/>
  <c r="R345" i="6"/>
  <c r="H345" i="6"/>
  <c r="G345" i="6"/>
  <c r="N345" i="6"/>
  <c r="D345" i="6"/>
  <c r="J345" i="6" s="1"/>
  <c r="P345" i="6"/>
  <c r="I345" i="6"/>
  <c r="Q345" i="6"/>
  <c r="E345" i="6"/>
  <c r="F345" i="6"/>
  <c r="M126" i="3"/>
  <c r="Q126" i="3"/>
  <c r="N126" i="3"/>
  <c r="O157" i="3"/>
  <c r="P157" i="3"/>
  <c r="H157" i="3"/>
  <c r="M157" i="3"/>
  <c r="F157" i="3"/>
  <c r="G157" i="3"/>
  <c r="I157" i="3"/>
  <c r="D157" i="3"/>
  <c r="Q157" i="3"/>
  <c r="R157" i="3"/>
  <c r="N157" i="3"/>
  <c r="S157" i="3" s="1"/>
  <c r="T157" i="3" s="1"/>
  <c r="CF346" i="1"/>
  <c r="CM346" i="1" s="1"/>
  <c r="BR346" i="1"/>
  <c r="BY346" i="1" s="1"/>
  <c r="CH346" i="1"/>
  <c r="CO346" i="1" s="1"/>
  <c r="CE346" i="1"/>
  <c r="BU346" i="1"/>
  <c r="CI346" i="1"/>
  <c r="CG346" i="1"/>
  <c r="BM346" i="1"/>
  <c r="BI346" i="1"/>
  <c r="BQ346" i="1"/>
  <c r="BT346" i="1"/>
  <c r="CA346" i="1" s="1"/>
  <c r="H346" i="3" s="1"/>
  <c r="BS346" i="1"/>
  <c r="BZ346" i="1" s="1"/>
  <c r="BN346" i="1"/>
  <c r="BJ346" i="1"/>
  <c r="CD346" i="1"/>
  <c r="CK346" i="1" s="1"/>
  <c r="BP346" i="1"/>
  <c r="BW346" i="1" s="1"/>
  <c r="D346" i="3" s="1"/>
  <c r="BL346" i="1"/>
  <c r="BK346" i="1"/>
  <c r="S145" i="15" l="1"/>
  <c r="S50" i="15"/>
  <c r="O95" i="15"/>
  <c r="S155" i="15"/>
  <c r="DJ98" i="2"/>
  <c r="K342" i="15"/>
  <c r="L342" i="15" s="1"/>
  <c r="DO286" i="1"/>
  <c r="O286" i="6" s="1"/>
  <c r="DD286" i="1"/>
  <c r="DN19" i="1"/>
  <c r="N19" i="6" s="1"/>
  <c r="CU19" i="1"/>
  <c r="DI19" i="2" s="1"/>
  <c r="CW86" i="1"/>
  <c r="DK86" i="2" s="1"/>
  <c r="DO135" i="1"/>
  <c r="O135" i="6" s="1"/>
  <c r="CU319" i="1"/>
  <c r="CT61" i="1"/>
  <c r="DH61" i="2" s="1"/>
  <c r="CR61" i="1"/>
  <c r="DF61" i="2" s="1"/>
  <c r="F333" i="15"/>
  <c r="G333" i="15" s="1"/>
  <c r="CV304" i="1"/>
  <c r="DW304" i="1" s="1"/>
  <c r="BW56" i="2"/>
  <c r="M56" i="3" s="1"/>
  <c r="CB56" i="2"/>
  <c r="R56" i="3" s="1"/>
  <c r="P47" i="15"/>
  <c r="O109" i="15"/>
  <c r="CT286" i="1"/>
  <c r="S280" i="3"/>
  <c r="T280" i="3" s="1"/>
  <c r="S86" i="3"/>
  <c r="T86" i="3" s="1"/>
  <c r="CV19" i="1"/>
  <c r="CO319" i="1"/>
  <c r="CR319" i="1"/>
  <c r="DF319" i="1" s="1"/>
  <c r="K214" i="15"/>
  <c r="L214" i="15" s="1"/>
  <c r="CL61" i="1"/>
  <c r="F214" i="15"/>
  <c r="G214" i="15" s="1"/>
  <c r="J308" i="6"/>
  <c r="CA56" i="2"/>
  <c r="Q56" i="3" s="1"/>
  <c r="CS56" i="2"/>
  <c r="CR109" i="2"/>
  <c r="O160" i="15"/>
  <c r="O49" i="15"/>
  <c r="O47" i="15"/>
  <c r="CV86" i="1"/>
  <c r="F337" i="15"/>
  <c r="G337" i="15" s="1"/>
  <c r="CR56" i="2"/>
  <c r="S160" i="15"/>
  <c r="T167" i="15"/>
  <c r="S126" i="15"/>
  <c r="S96" i="15"/>
  <c r="T47" i="15"/>
  <c r="S130" i="15"/>
  <c r="S66" i="15"/>
  <c r="T50" i="15"/>
  <c r="T77" i="15"/>
  <c r="S134" i="15"/>
  <c r="T106" i="15"/>
  <c r="S154" i="15"/>
  <c r="T123" i="15"/>
  <c r="T155" i="15"/>
  <c r="T151" i="15"/>
  <c r="T165" i="15"/>
  <c r="CU98" i="1"/>
  <c r="DI98" i="1" s="1"/>
  <c r="DN286" i="1"/>
  <c r="N286" i="6" s="1"/>
  <c r="CS86" i="1"/>
  <c r="DG86" i="2" s="1"/>
  <c r="N86" i="4" s="1"/>
  <c r="DN86" i="1"/>
  <c r="N86" i="6" s="1"/>
  <c r="T48" i="15"/>
  <c r="T46" i="15"/>
  <c r="P48" i="15"/>
  <c r="S92" i="15"/>
  <c r="S112" i="15"/>
  <c r="S95" i="15"/>
  <c r="S45" i="15"/>
  <c r="S90" i="15"/>
  <c r="S69" i="15"/>
  <c r="O126" i="15"/>
  <c r="O112" i="15"/>
  <c r="P105" i="15"/>
  <c r="S167" i="15"/>
  <c r="S47" i="15"/>
  <c r="S48" i="15"/>
  <c r="S77" i="15"/>
  <c r="S46" i="15"/>
  <c r="O69" i="15"/>
  <c r="S106" i="15"/>
  <c r="S123" i="15"/>
  <c r="U151" i="15"/>
  <c r="P109" i="15"/>
  <c r="T160" i="15"/>
  <c r="P167" i="15"/>
  <c r="T126" i="15"/>
  <c r="U126" i="15" s="1"/>
  <c r="O41" i="15"/>
  <c r="T96" i="15"/>
  <c r="T130" i="15"/>
  <c r="T66" i="15"/>
  <c r="P50" i="15"/>
  <c r="P77" i="15"/>
  <c r="P46" i="15"/>
  <c r="T134" i="15"/>
  <c r="P106" i="15"/>
  <c r="T154" i="15"/>
  <c r="P123" i="15"/>
  <c r="P155" i="15"/>
  <c r="P151" i="15"/>
  <c r="P165" i="15"/>
  <c r="U130" i="15"/>
  <c r="S105" i="15"/>
  <c r="O167" i="15"/>
  <c r="O48" i="15"/>
  <c r="O50" i="15"/>
  <c r="O77" i="15"/>
  <c r="O46" i="15"/>
  <c r="O106" i="15"/>
  <c r="O123" i="15"/>
  <c r="O155" i="15"/>
  <c r="O151" i="15"/>
  <c r="S109" i="15"/>
  <c r="O165" i="15"/>
  <c r="T58" i="15"/>
  <c r="T43" i="15"/>
  <c r="T55" i="15"/>
  <c r="U55" i="15" s="1"/>
  <c r="T110" i="15"/>
  <c r="T60" i="15"/>
  <c r="T49" i="15"/>
  <c r="T145" i="15"/>
  <c r="T41" i="15"/>
  <c r="O92" i="15"/>
  <c r="T112" i="15"/>
  <c r="T56" i="15"/>
  <c r="P95" i="15"/>
  <c r="T69" i="15"/>
  <c r="P69" i="15"/>
  <c r="T45" i="15"/>
  <c r="O90" i="15"/>
  <c r="T44" i="15"/>
  <c r="T65" i="15"/>
  <c r="P65" i="15"/>
  <c r="T111" i="15"/>
  <c r="S58" i="15"/>
  <c r="T105" i="15"/>
  <c r="S60" i="15"/>
  <c r="S49" i="15"/>
  <c r="P41" i="15"/>
  <c r="S56" i="15"/>
  <c r="T95" i="15"/>
  <c r="S44" i="15"/>
  <c r="T109" i="15"/>
  <c r="S111" i="15"/>
  <c r="P58" i="15"/>
  <c r="O105" i="15"/>
  <c r="P60" i="15"/>
  <c r="P49" i="15"/>
  <c r="P145" i="15"/>
  <c r="P126" i="15"/>
  <c r="Q126" i="15" s="1"/>
  <c r="W126" i="15" s="1"/>
  <c r="X126" i="15" s="1"/>
  <c r="P112" i="15"/>
  <c r="O96" i="15"/>
  <c r="P130" i="15"/>
  <c r="P66" i="15"/>
  <c r="P56" i="15"/>
  <c r="P45" i="15"/>
  <c r="P134" i="15"/>
  <c r="P44" i="15"/>
  <c r="S65" i="15"/>
  <c r="Q109" i="15"/>
  <c r="P111" i="15"/>
  <c r="O58" i="15"/>
  <c r="Q55" i="15"/>
  <c r="O60" i="15"/>
  <c r="O145" i="15"/>
  <c r="S41" i="15"/>
  <c r="T92" i="15"/>
  <c r="P92" i="15"/>
  <c r="P96" i="15"/>
  <c r="O130" i="15"/>
  <c r="O66" i="15"/>
  <c r="O56" i="15"/>
  <c r="O134" i="15"/>
  <c r="O154" i="15"/>
  <c r="T90" i="15"/>
  <c r="P90" i="15"/>
  <c r="O44" i="15"/>
  <c r="O111" i="15"/>
  <c r="DH286" i="2"/>
  <c r="O286" i="4" s="1"/>
  <c r="CY56" i="2"/>
  <c r="D56" i="4" s="1"/>
  <c r="DD56" i="2"/>
  <c r="I56" i="4" s="1"/>
  <c r="DX56" i="2"/>
  <c r="DY56" i="2"/>
  <c r="DA56" i="2"/>
  <c r="DU56" i="2"/>
  <c r="DG61" i="2"/>
  <c r="N61" i="4" s="1"/>
  <c r="DB56" i="2"/>
  <c r="DV56" i="2"/>
  <c r="CZ56" i="2"/>
  <c r="E56" i="4" s="1"/>
  <c r="DT56" i="2"/>
  <c r="D56" i="7" s="1"/>
  <c r="DK135" i="2"/>
  <c r="R135" i="4" s="1"/>
  <c r="DC56" i="2"/>
  <c r="H56" i="4" s="1"/>
  <c r="DW56" i="2"/>
  <c r="G56" i="7" s="1"/>
  <c r="K304" i="6"/>
  <c r="CS98" i="1"/>
  <c r="DC98" i="1"/>
  <c r="DN135" i="1"/>
  <c r="N135" i="6" s="1"/>
  <c r="CS319" i="1"/>
  <c r="K86" i="6"/>
  <c r="DF61" i="1"/>
  <c r="DR61" i="1"/>
  <c r="DK113" i="1"/>
  <c r="DX280" i="2"/>
  <c r="DD280" i="2"/>
  <c r="I280" i="4" s="1"/>
  <c r="DY280" i="2"/>
  <c r="DV308" i="2"/>
  <c r="F308" i="7" s="1"/>
  <c r="DB308" i="2"/>
  <c r="G308" i="4" s="1"/>
  <c r="DB135" i="2"/>
  <c r="G135" i="4" s="1"/>
  <c r="DV135" i="2"/>
  <c r="DI304" i="2"/>
  <c r="F56" i="3"/>
  <c r="CU286" i="1"/>
  <c r="DI286" i="2" s="1"/>
  <c r="P286" i="4" s="1"/>
  <c r="S286" i="3"/>
  <c r="T286" i="3" s="1"/>
  <c r="CT280" i="1"/>
  <c r="DH280" i="2" s="1"/>
  <c r="DG86" i="1"/>
  <c r="CU308" i="1"/>
  <c r="DI308" i="2" s="1"/>
  <c r="P308" i="4" s="1"/>
  <c r="M61" i="4"/>
  <c r="CN56" i="2"/>
  <c r="CL56" i="2"/>
  <c r="DN56" i="2"/>
  <c r="E56" i="6" s="1"/>
  <c r="CY86" i="2"/>
  <c r="CY98" i="2"/>
  <c r="D98" i="4" s="1"/>
  <c r="CY280" i="2"/>
  <c r="DW308" i="2"/>
  <c r="G308" i="7" s="1"/>
  <c r="DC308" i="2"/>
  <c r="H308" i="4" s="1"/>
  <c r="DA135" i="2"/>
  <c r="DU135" i="2"/>
  <c r="J113" i="6"/>
  <c r="BX286" i="1"/>
  <c r="E286" i="3" s="1"/>
  <c r="J286" i="6"/>
  <c r="DP86" i="1"/>
  <c r="P86" i="6" s="1"/>
  <c r="DQ135" i="1"/>
  <c r="Q135" i="6" s="1"/>
  <c r="DR135" i="1"/>
  <c r="R135" i="6" s="1"/>
  <c r="CW319" i="1"/>
  <c r="DR319" i="1"/>
  <c r="CM61" i="1"/>
  <c r="DP304" i="1"/>
  <c r="P304" i="6" s="1"/>
  <c r="DR56" i="2"/>
  <c r="I56" i="6" s="1"/>
  <c r="DT135" i="2"/>
  <c r="D135" i="7" s="1"/>
  <c r="CZ135" i="2"/>
  <c r="E135" i="4" s="1"/>
  <c r="DW280" i="2"/>
  <c r="G280" i="7" s="1"/>
  <c r="DC280" i="2"/>
  <c r="H280" i="4" s="1"/>
  <c r="CY308" i="2"/>
  <c r="D308" i="4" s="1"/>
  <c r="DB286" i="2"/>
  <c r="G286" i="4" s="1"/>
  <c r="DV286" i="2"/>
  <c r="DY98" i="2"/>
  <c r="I98" i="7" s="1"/>
  <c r="DQ98" i="1"/>
  <c r="Q98" i="6" s="1"/>
  <c r="DP280" i="1"/>
  <c r="CB280" i="1"/>
  <c r="I280" i="3" s="1"/>
  <c r="DR280" i="1"/>
  <c r="CO19" i="1"/>
  <c r="J19" i="6"/>
  <c r="R86" i="6"/>
  <c r="DR86" i="1"/>
  <c r="BY86" i="1"/>
  <c r="F86" i="3" s="1"/>
  <c r="CB135" i="1"/>
  <c r="I135" i="3" s="1"/>
  <c r="CU135" i="1"/>
  <c r="DI135" i="2" s="1"/>
  <c r="P135" i="4" s="1"/>
  <c r="DP308" i="1"/>
  <c r="P308" i="6" s="1"/>
  <c r="CK319" i="1"/>
  <c r="DD61" i="1"/>
  <c r="DY61" i="1"/>
  <c r="DM61" i="1"/>
  <c r="DQ56" i="2"/>
  <c r="H56" i="6" s="1"/>
  <c r="CM56" i="2"/>
  <c r="DK113" i="2"/>
  <c r="DK304" i="2"/>
  <c r="DX304" i="2"/>
  <c r="H304" i="7" s="1"/>
  <c r="DD304" i="2"/>
  <c r="I304" i="4" s="1"/>
  <c r="DY304" i="2"/>
  <c r="DK98" i="2"/>
  <c r="DK19" i="2"/>
  <c r="DJ319" i="2"/>
  <c r="DT308" i="2"/>
  <c r="D308" i="7" s="1"/>
  <c r="CR98" i="1"/>
  <c r="CS286" i="1"/>
  <c r="DG286" i="2" s="1"/>
  <c r="CW280" i="1"/>
  <c r="DM280" i="1"/>
  <c r="M280" i="6" s="1"/>
  <c r="CT86" i="1"/>
  <c r="CW308" i="1"/>
  <c r="DK308" i="2" s="1"/>
  <c r="R308" i="4" s="1"/>
  <c r="DM319" i="1"/>
  <c r="M319" i="6" s="1"/>
  <c r="DP61" i="1"/>
  <c r="DN304" i="1"/>
  <c r="N304" i="6" s="1"/>
  <c r="DC304" i="2"/>
  <c r="H304" i="4" s="1"/>
  <c r="DJ304" i="2"/>
  <c r="DW304" i="2"/>
  <c r="CZ19" i="2"/>
  <c r="DT19" i="2"/>
  <c r="DH113" i="2"/>
  <c r="DA113" i="2"/>
  <c r="DU113" i="2"/>
  <c r="CY286" i="2"/>
  <c r="D286" i="4" s="1"/>
  <c r="DT280" i="2"/>
  <c r="CZ280" i="2"/>
  <c r="E280" i="4" s="1"/>
  <c r="CY304" i="2"/>
  <c r="DW135" i="2"/>
  <c r="DK61" i="2"/>
  <c r="DY86" i="2"/>
  <c r="DT86" i="2"/>
  <c r="DY135" i="2"/>
  <c r="I135" i="7" s="1"/>
  <c r="CV286" i="1"/>
  <c r="CB286" i="1"/>
  <c r="I286" i="3" s="1"/>
  <c r="DN280" i="1"/>
  <c r="N280" i="6" s="1"/>
  <c r="DQ19" i="1"/>
  <c r="Q19" i="6" s="1"/>
  <c r="DR19" i="1"/>
  <c r="S98" i="3"/>
  <c r="T98" i="3" s="1"/>
  <c r="DO86" i="1"/>
  <c r="O86" i="6" s="1"/>
  <c r="CA86" i="1"/>
  <c r="H86" i="3" s="1"/>
  <c r="DC319" i="1"/>
  <c r="CR113" i="1"/>
  <c r="DF113" i="2" s="1"/>
  <c r="DR113" i="1"/>
  <c r="S304" i="3"/>
  <c r="T304" i="3" s="1"/>
  <c r="DV319" i="2"/>
  <c r="DI319" i="2"/>
  <c r="DB319" i="2"/>
  <c r="DT286" i="2"/>
  <c r="Q98" i="4"/>
  <c r="CU280" i="1"/>
  <c r="DQ86" i="1"/>
  <c r="Q86" i="6" s="1"/>
  <c r="CR86" i="1"/>
  <c r="DY86" i="1" s="1"/>
  <c r="CV135" i="1"/>
  <c r="DJ135" i="2" s="1"/>
  <c r="CV308" i="1"/>
  <c r="DJ308" i="2" s="1"/>
  <c r="Q308" i="4" s="1"/>
  <c r="S308" i="3"/>
  <c r="T308" i="3" s="1"/>
  <c r="DP319" i="1"/>
  <c r="P319" i="6" s="1"/>
  <c r="CA319" i="1"/>
  <c r="CN319" i="1"/>
  <c r="DQ304" i="1"/>
  <c r="Q304" i="6" s="1"/>
  <c r="CT304" i="1"/>
  <c r="DP56" i="2"/>
  <c r="G56" i="6" s="1"/>
  <c r="DY308" i="2"/>
  <c r="DD308" i="2"/>
  <c r="DX308" i="2"/>
  <c r="DT98" i="2"/>
  <c r="D98" i="7" s="1"/>
  <c r="DG98" i="2"/>
  <c r="CZ98" i="2"/>
  <c r="E98" i="4" s="1"/>
  <c r="CY319" i="2"/>
  <c r="DF319" i="2"/>
  <c r="DW19" i="2"/>
  <c r="DJ19" i="2"/>
  <c r="DC19" i="2"/>
  <c r="DI98" i="2"/>
  <c r="BY98" i="1"/>
  <c r="F98" i="3" s="1"/>
  <c r="CB98" i="1"/>
  <c r="I98" i="3" s="1"/>
  <c r="CN286" i="1"/>
  <c r="J98" i="6"/>
  <c r="CP19" i="1"/>
  <c r="BX86" i="1"/>
  <c r="E86" i="3" s="1"/>
  <c r="DR308" i="1"/>
  <c r="CY61" i="1"/>
  <c r="BZ56" i="2"/>
  <c r="DW86" i="2"/>
  <c r="DJ86" i="2"/>
  <c r="DC86" i="2"/>
  <c r="DU280" i="2"/>
  <c r="E280" i="7" s="1"/>
  <c r="DU19" i="2"/>
  <c r="DY319" i="2"/>
  <c r="DV113" i="2"/>
  <c r="DT304" i="2"/>
  <c r="H82" i="8"/>
  <c r="D35" i="8"/>
  <c r="I209" i="3"/>
  <c r="CW343" i="1"/>
  <c r="DO338" i="1"/>
  <c r="DN338" i="2"/>
  <c r="E338" i="6" s="1"/>
  <c r="CU31" i="2"/>
  <c r="DB31" i="2" s="1"/>
  <c r="G31" i="4" s="1"/>
  <c r="CR31" i="2"/>
  <c r="D82" i="8"/>
  <c r="I121" i="8"/>
  <c r="I37" i="8"/>
  <c r="DM265" i="2"/>
  <c r="D265" i="6" s="1"/>
  <c r="CT266" i="2"/>
  <c r="CU338" i="2"/>
  <c r="CU29" i="1"/>
  <c r="CS124" i="1"/>
  <c r="DP191" i="2"/>
  <c r="G191" i="6" s="1"/>
  <c r="DN109" i="2"/>
  <c r="E109" i="6" s="1"/>
  <c r="CW266" i="1"/>
  <c r="DK266" i="1" s="1"/>
  <c r="DN341" i="2"/>
  <c r="E341" i="6" s="1"/>
  <c r="CR213" i="1"/>
  <c r="CV32" i="1"/>
  <c r="BZ341" i="1"/>
  <c r="DR154" i="2"/>
  <c r="I154" i="6" s="1"/>
  <c r="DN136" i="1"/>
  <c r="DN149" i="2"/>
  <c r="E149" i="6" s="1"/>
  <c r="CV218" i="1"/>
  <c r="G117" i="3"/>
  <c r="F11" i="3"/>
  <c r="R11" i="3" s="1"/>
  <c r="DM35" i="1"/>
  <c r="BQ139" i="1"/>
  <c r="BR139" i="1"/>
  <c r="DN338" i="1"/>
  <c r="N338" i="6" s="1"/>
  <c r="H278" i="3"/>
  <c r="D330" i="3"/>
  <c r="CV148" i="1"/>
  <c r="CS107" i="1"/>
  <c r="CZ107" i="1" s="1"/>
  <c r="DR35" i="1"/>
  <c r="BJ139" i="1"/>
  <c r="BM139" i="1"/>
  <c r="E350" i="3"/>
  <c r="DO84" i="2"/>
  <c r="F84" i="6" s="1"/>
  <c r="CW25" i="2"/>
  <c r="DD25" i="2" s="1"/>
  <c r="I25" i="4" s="1"/>
  <c r="H126" i="3"/>
  <c r="CW213" i="1"/>
  <c r="DK213" i="1" s="1"/>
  <c r="CS24" i="1"/>
  <c r="G297" i="3"/>
  <c r="D206" i="3"/>
  <c r="BI139" i="1"/>
  <c r="BK139" i="1"/>
  <c r="A2" i="3"/>
  <c r="CS32" i="2"/>
  <c r="CU339" i="2"/>
  <c r="DP51" i="2"/>
  <c r="G51" i="6" s="1"/>
  <c r="CW260" i="1"/>
  <c r="DD260" i="1" s="1"/>
  <c r="D343" i="3"/>
  <c r="CG139" i="1"/>
  <c r="BU139" i="1"/>
  <c r="CW139" i="1" s="1"/>
  <c r="CE139" i="1"/>
  <c r="CL139" i="1" s="1"/>
  <c r="I25" i="3"/>
  <c r="A2" i="6"/>
  <c r="DM174" i="2"/>
  <c r="D174" i="6" s="1"/>
  <c r="DN111" i="2"/>
  <c r="E111" i="6" s="1"/>
  <c r="F24" i="3"/>
  <c r="DP343" i="1"/>
  <c r="BZ265" i="1"/>
  <c r="G265" i="3" s="1"/>
  <c r="CP139" i="1"/>
  <c r="CI139" i="1"/>
  <c r="BP139" i="1"/>
  <c r="BW139" i="1" s="1"/>
  <c r="CT25" i="1"/>
  <c r="DH25" i="1" s="1"/>
  <c r="G288" i="3"/>
  <c r="E200" i="3"/>
  <c r="CB132" i="1"/>
  <c r="I132" i="3" s="1"/>
  <c r="H285" i="3"/>
  <c r="CP343" i="1"/>
  <c r="G134" i="3"/>
  <c r="CH139" i="1"/>
  <c r="CO139" i="1" s="1"/>
  <c r="BN139" i="1"/>
  <c r="BS139" i="1"/>
  <c r="BZ139" i="1" s="1"/>
  <c r="CW209" i="1"/>
  <c r="A2" i="7"/>
  <c r="DP116" i="2"/>
  <c r="G116" i="6" s="1"/>
  <c r="DN32" i="2"/>
  <c r="E32" i="6" s="1"/>
  <c r="CS344" i="2"/>
  <c r="CS340" i="1"/>
  <c r="DG340" i="1" s="1"/>
  <c r="D112" i="3"/>
  <c r="G282" i="3"/>
  <c r="D101" i="3"/>
  <c r="BT139" i="1"/>
  <c r="BL139" i="1"/>
  <c r="CS217" i="1"/>
  <c r="DR53" i="1"/>
  <c r="A2" i="5"/>
  <c r="DP193" i="2"/>
  <c r="G193" i="6" s="1"/>
  <c r="DP221" i="1"/>
  <c r="DQ25" i="1"/>
  <c r="CT53" i="1"/>
  <c r="CV209" i="1"/>
  <c r="CT37" i="1"/>
  <c r="DH37" i="1" s="1"/>
  <c r="DM10" i="2"/>
  <c r="D10" i="6" s="1"/>
  <c r="DM167" i="2"/>
  <c r="D167" i="6" s="1"/>
  <c r="DO226" i="2"/>
  <c r="F226" i="6" s="1"/>
  <c r="DP75" i="2"/>
  <c r="G75" i="6" s="1"/>
  <c r="DN71" i="2"/>
  <c r="E71" i="6" s="1"/>
  <c r="CR26" i="1"/>
  <c r="CW218" i="1"/>
  <c r="CR25" i="1"/>
  <c r="DN209" i="1"/>
  <c r="DP213" i="2"/>
  <c r="G213" i="6" s="1"/>
  <c r="DM28" i="2"/>
  <c r="D28" i="6" s="1"/>
  <c r="DM213" i="1"/>
  <c r="BX51" i="1"/>
  <c r="E51" i="3" s="1"/>
  <c r="CM51" i="1"/>
  <c r="CV37" i="1"/>
  <c r="CW35" i="2"/>
  <c r="DN121" i="2"/>
  <c r="E121" i="6" s="1"/>
  <c r="CU26" i="1"/>
  <c r="DH51" i="1"/>
  <c r="CT209" i="1"/>
  <c r="CS36" i="2"/>
  <c r="CS107" i="2"/>
  <c r="DG107" i="2" s="1"/>
  <c r="N107" i="4" s="1"/>
  <c r="DN147" i="2"/>
  <c r="DN25" i="2"/>
  <c r="E25" i="6" s="1"/>
  <c r="CW209" i="2"/>
  <c r="DD209" i="2" s="1"/>
  <c r="I209" i="4" s="1"/>
  <c r="CS82" i="1"/>
  <c r="DR142" i="1"/>
  <c r="D136" i="3"/>
  <c r="DR124" i="2"/>
  <c r="I124" i="6" s="1"/>
  <c r="CU84" i="2"/>
  <c r="CW341" i="2"/>
  <c r="DD341" i="2" s="1"/>
  <c r="I341" i="4" s="1"/>
  <c r="DN108" i="1"/>
  <c r="CW341" i="1"/>
  <c r="DK341" i="1" s="1"/>
  <c r="DR84" i="1"/>
  <c r="DR138" i="2"/>
  <c r="I138" i="6" s="1"/>
  <c r="DN91" i="2"/>
  <c r="E91" i="6" s="1"/>
  <c r="DO136" i="2"/>
  <c r="F136" i="6" s="1"/>
  <c r="CU82" i="2"/>
  <c r="DO310" i="2"/>
  <c r="F310" i="6" s="1"/>
  <c r="DN38" i="2"/>
  <c r="E38" i="6" s="1"/>
  <c r="DO260" i="2"/>
  <c r="F260" i="6" s="1"/>
  <c r="DQ74" i="1"/>
  <c r="CR84" i="1"/>
  <c r="CW30" i="1"/>
  <c r="DM136" i="2"/>
  <c r="D136" i="6" s="1"/>
  <c r="CR38" i="1"/>
  <c r="CU217" i="1"/>
  <c r="DR136" i="2"/>
  <c r="I136" i="6" s="1"/>
  <c r="DQ84" i="2"/>
  <c r="H84" i="6" s="1"/>
  <c r="DP82" i="1"/>
  <c r="CS109" i="2"/>
  <c r="CZ109" i="2" s="1"/>
  <c r="CS35" i="1"/>
  <c r="CR251" i="2"/>
  <c r="CY251" i="2" s="1"/>
  <c r="D251" i="4" s="1"/>
  <c r="I82" i="8"/>
  <c r="DQ72" i="1"/>
  <c r="CV35" i="1"/>
  <c r="CW35" i="1"/>
  <c r="CU147" i="2"/>
  <c r="DO244" i="2"/>
  <c r="F244" i="6" s="1"/>
  <c r="DO141" i="2"/>
  <c r="F141" i="6" s="1"/>
  <c r="DP260" i="1"/>
  <c r="CR24" i="1"/>
  <c r="CR144" i="1"/>
  <c r="CU163" i="1"/>
  <c r="DN55" i="1"/>
  <c r="CP30" i="1"/>
  <c r="DP59" i="2"/>
  <c r="G59" i="6" s="1"/>
  <c r="CW103" i="2"/>
  <c r="DP74" i="1"/>
  <c r="DM347" i="2"/>
  <c r="CR78" i="2"/>
  <c r="CT30" i="2"/>
  <c r="DR251" i="1"/>
  <c r="CV217" i="1"/>
  <c r="CU73" i="2"/>
  <c r="DO74" i="2"/>
  <c r="F74" i="6" s="1"/>
  <c r="CW85" i="2"/>
  <c r="BX136" i="2"/>
  <c r="N136" i="3" s="1"/>
  <c r="DN124" i="2"/>
  <c r="E124" i="6" s="1"/>
  <c r="CR59" i="2"/>
  <c r="DN180" i="2"/>
  <c r="DQ38" i="2"/>
  <c r="H38" i="6" s="1"/>
  <c r="DM82" i="1"/>
  <c r="G59" i="3"/>
  <c r="CS38" i="1"/>
  <c r="DO36" i="2"/>
  <c r="F36" i="6" s="1"/>
  <c r="J36" i="6" s="1"/>
  <c r="DM82" i="2"/>
  <c r="D82" i="6" s="1"/>
  <c r="CR124" i="2"/>
  <c r="DR59" i="2"/>
  <c r="I59" i="6" s="1"/>
  <c r="CT38" i="2"/>
  <c r="DP100" i="2"/>
  <c r="G100" i="6" s="1"/>
  <c r="DO99" i="2"/>
  <c r="F99" i="6" s="1"/>
  <c r="E84" i="8"/>
  <c r="H35" i="8"/>
  <c r="H29" i="8"/>
  <c r="D84" i="8"/>
  <c r="H84" i="8"/>
  <c r="H53" i="8"/>
  <c r="D29" i="8"/>
  <c r="E38" i="8"/>
  <c r="D38" i="8"/>
  <c r="D78" i="8"/>
  <c r="D74" i="8"/>
  <c r="I30" i="8"/>
  <c r="D121" i="8"/>
  <c r="D24" i="8"/>
  <c r="D53" i="8"/>
  <c r="D148" i="8"/>
  <c r="D75" i="8"/>
  <c r="D30" i="8"/>
  <c r="E35" i="8"/>
  <c r="F35" i="8" s="1"/>
  <c r="D107" i="8"/>
  <c r="H38" i="8"/>
  <c r="D25" i="8"/>
  <c r="E53" i="8"/>
  <c r="I72" i="8"/>
  <c r="I148" i="8"/>
  <c r="H78" i="8"/>
  <c r="I78" i="8"/>
  <c r="I108" i="8"/>
  <c r="I84" i="8"/>
  <c r="J84" i="8" s="1"/>
  <c r="I75" i="8"/>
  <c r="I29" i="8"/>
  <c r="E78" i="8"/>
  <c r="I26" i="8"/>
  <c r="I55" i="8"/>
  <c r="I35" i="8"/>
  <c r="I53" i="8"/>
  <c r="H72" i="8"/>
  <c r="H107" i="8"/>
  <c r="H25" i="8"/>
  <c r="I74" i="8"/>
  <c r="I221" i="3"/>
  <c r="R221" i="3"/>
  <c r="D38" i="3"/>
  <c r="M38" i="3"/>
  <c r="N338" i="3"/>
  <c r="R149" i="3"/>
  <c r="I149" i="3"/>
  <c r="D35" i="3"/>
  <c r="M35" i="3"/>
  <c r="P266" i="3"/>
  <c r="G266" i="3"/>
  <c r="E26" i="3"/>
  <c r="N26" i="3"/>
  <c r="DG38" i="1"/>
  <c r="CZ38" i="1"/>
  <c r="DT38" i="1"/>
  <c r="DR121" i="1"/>
  <c r="G75" i="3"/>
  <c r="H341" i="3"/>
  <c r="CL38" i="1"/>
  <c r="DP38" i="1"/>
  <c r="BX209" i="1"/>
  <c r="E209" i="3" s="1"/>
  <c r="DP344" i="1"/>
  <c r="DM13" i="2"/>
  <c r="D13" i="6" s="1"/>
  <c r="CV29" i="2"/>
  <c r="DC29" i="2" s="1"/>
  <c r="H29" i="4" s="1"/>
  <c r="CS35" i="2"/>
  <c r="DP266" i="2"/>
  <c r="G266" i="6" s="1"/>
  <c r="DQ329" i="2"/>
  <c r="H329" i="6" s="1"/>
  <c r="CW38" i="2"/>
  <c r="DD38" i="2" s="1"/>
  <c r="I38" i="4" s="1"/>
  <c r="DM53" i="2"/>
  <c r="D53" i="6" s="1"/>
  <c r="DP326" i="2"/>
  <c r="G326" i="6" s="1"/>
  <c r="H31" i="8"/>
  <c r="D108" i="8"/>
  <c r="DQ107" i="1"/>
  <c r="DP35" i="1"/>
  <c r="CK38" i="1"/>
  <c r="CV38" i="1"/>
  <c r="DO84" i="1"/>
  <c r="CO209" i="1"/>
  <c r="CS26" i="2"/>
  <c r="CT213" i="2"/>
  <c r="DP38" i="2"/>
  <c r="DR341" i="2"/>
  <c r="I341" i="6" s="1"/>
  <c r="DM339" i="2"/>
  <c r="D339" i="6" s="1"/>
  <c r="DR53" i="2"/>
  <c r="I107" i="8"/>
  <c r="J107" i="8" s="1"/>
  <c r="I25" i="8"/>
  <c r="E30" i="8"/>
  <c r="CT340" i="1"/>
  <c r="DU340" i="1" s="1"/>
  <c r="CW29" i="1"/>
  <c r="CO31" i="1"/>
  <c r="CL35" i="1"/>
  <c r="CP266" i="1"/>
  <c r="CA38" i="1"/>
  <c r="H38" i="3" s="1"/>
  <c r="DN84" i="1"/>
  <c r="DN25" i="1"/>
  <c r="N25" i="6" s="1"/>
  <c r="CV55" i="1"/>
  <c r="CT35" i="2"/>
  <c r="CS38" i="2"/>
  <c r="CU38" i="2"/>
  <c r="CT78" i="2"/>
  <c r="DP84" i="2"/>
  <c r="G84" i="6" s="1"/>
  <c r="CB53" i="2"/>
  <c r="R53" i="3" s="1"/>
  <c r="CU251" i="1"/>
  <c r="CR149" i="1"/>
  <c r="CY149" i="1" s="1"/>
  <c r="CV341" i="1"/>
  <c r="BX35" i="1"/>
  <c r="E35" i="3" s="1"/>
  <c r="DO25" i="1"/>
  <c r="CW148" i="2"/>
  <c r="CT221" i="2"/>
  <c r="DP26" i="2"/>
  <c r="G26" i="6" s="1"/>
  <c r="DO343" i="2"/>
  <c r="F343" i="6" s="1"/>
  <c r="CL38" i="2"/>
  <c r="DP202" i="2"/>
  <c r="G202" i="6" s="1"/>
  <c r="CR53" i="2"/>
  <c r="CW340" i="1"/>
  <c r="CT29" i="1"/>
  <c r="DO78" i="1"/>
  <c r="O78" i="6" s="1"/>
  <c r="CU35" i="1"/>
  <c r="DI35" i="1" s="1"/>
  <c r="CT84" i="1"/>
  <c r="CT55" i="2"/>
  <c r="DQ265" i="2"/>
  <c r="H265" i="6" s="1"/>
  <c r="DO35" i="2"/>
  <c r="F35" i="6" s="1"/>
  <c r="CP35" i="2"/>
  <c r="CA124" i="2"/>
  <c r="Q124" i="3" s="1"/>
  <c r="CN31" i="2"/>
  <c r="DO121" i="2"/>
  <c r="F121" i="6" s="1"/>
  <c r="DM100" i="2"/>
  <c r="D100" i="6" s="1"/>
  <c r="CV84" i="2"/>
  <c r="DR338" i="2"/>
  <c r="I338" i="6" s="1"/>
  <c r="CV338" i="2"/>
  <c r="DC338" i="2" s="1"/>
  <c r="H338" i="4" s="1"/>
  <c r="CT74" i="2"/>
  <c r="CW53" i="2"/>
  <c r="DQ53" i="2"/>
  <c r="H53" i="6" s="1"/>
  <c r="CS127" i="2"/>
  <c r="G74" i="3"/>
  <c r="CU260" i="1"/>
  <c r="CV340" i="1"/>
  <c r="CS31" i="1"/>
  <c r="CR78" i="1"/>
  <c r="DF78" i="1" s="1"/>
  <c r="CS26" i="1"/>
  <c r="DO221" i="1"/>
  <c r="DK35" i="1"/>
  <c r="CM38" i="1"/>
  <c r="BX338" i="1"/>
  <c r="E338" i="3" s="1"/>
  <c r="DN53" i="1"/>
  <c r="CU213" i="2"/>
  <c r="BZ35" i="2"/>
  <c r="CM35" i="2"/>
  <c r="CU124" i="2"/>
  <c r="DR84" i="2"/>
  <c r="DP209" i="2"/>
  <c r="G209" i="6" s="1"/>
  <c r="G150" i="3"/>
  <c r="CU213" i="1"/>
  <c r="DN31" i="1"/>
  <c r="CU218" i="1"/>
  <c r="DB218" i="1" s="1"/>
  <c r="CS29" i="2"/>
  <c r="DM221" i="2"/>
  <c r="D221" i="6" s="1"/>
  <c r="DR35" i="2"/>
  <c r="DP343" i="2"/>
  <c r="G343" i="6" s="1"/>
  <c r="CV124" i="2"/>
  <c r="DC124" i="2" s="1"/>
  <c r="H124" i="4" s="1"/>
  <c r="CW107" i="2"/>
  <c r="CR38" i="2"/>
  <c r="DR38" i="2"/>
  <c r="I38" i="6" s="1"/>
  <c r="CS84" i="2"/>
  <c r="DN273" i="2"/>
  <c r="CU344" i="2"/>
  <c r="DM109" i="2"/>
  <c r="D109" i="6" s="1"/>
  <c r="DM111" i="2"/>
  <c r="D111" i="6" s="1"/>
  <c r="DN26" i="1"/>
  <c r="DQ221" i="1"/>
  <c r="DR124" i="1"/>
  <c r="R124" i="6" s="1"/>
  <c r="CS244" i="1"/>
  <c r="DP25" i="1"/>
  <c r="P25" i="6" s="1"/>
  <c r="CR53" i="1"/>
  <c r="CY53" i="1" s="1"/>
  <c r="CR209" i="1"/>
  <c r="CY209" i="1" s="1"/>
  <c r="CT26" i="2"/>
  <c r="CR35" i="2"/>
  <c r="CY35" i="2" s="1"/>
  <c r="D35" i="4" s="1"/>
  <c r="CS121" i="2"/>
  <c r="CV38" i="2"/>
  <c r="DM232" i="2"/>
  <c r="D232" i="6" s="1"/>
  <c r="CW84" i="2"/>
  <c r="CT338" i="2"/>
  <c r="CR341" i="2"/>
  <c r="CY341" i="2" s="1"/>
  <c r="D341" i="4" s="1"/>
  <c r="CU209" i="2"/>
  <c r="DB209" i="2" s="1"/>
  <c r="G209" i="4" s="1"/>
  <c r="DM144" i="2"/>
  <c r="D144" i="6" s="1"/>
  <c r="CR30" i="2"/>
  <c r="D149" i="8"/>
  <c r="H149" i="8"/>
  <c r="D32" i="8"/>
  <c r="H32" i="8"/>
  <c r="D55" i="8"/>
  <c r="D37" i="8"/>
  <c r="DH29" i="1"/>
  <c r="DA29" i="1"/>
  <c r="P28" i="3"/>
  <c r="Q32" i="3"/>
  <c r="H32" i="3"/>
  <c r="O26" i="3"/>
  <c r="F26" i="3"/>
  <c r="H266" i="3"/>
  <c r="Q266" i="3"/>
  <c r="M338" i="3"/>
  <c r="D338" i="3"/>
  <c r="DA209" i="1"/>
  <c r="DH209" i="1"/>
  <c r="M24" i="3"/>
  <c r="D24" i="3"/>
  <c r="DF209" i="1"/>
  <c r="N213" i="3"/>
  <c r="P37" i="3"/>
  <c r="G37" i="3"/>
  <c r="DF213" i="1"/>
  <c r="CY213" i="1"/>
  <c r="F340" i="3"/>
  <c r="DN260" i="1"/>
  <c r="CM340" i="1"/>
  <c r="CR226" i="1"/>
  <c r="DP148" i="1"/>
  <c r="CK213" i="1"/>
  <c r="CP213" i="1"/>
  <c r="DO213" i="1"/>
  <c r="CT343" i="1"/>
  <c r="DO28" i="1"/>
  <c r="DQ32" i="1"/>
  <c r="DP341" i="1"/>
  <c r="DP115" i="2"/>
  <c r="G115" i="6" s="1"/>
  <c r="CU115" i="2"/>
  <c r="DM107" i="2"/>
  <c r="D107" i="6" s="1"/>
  <c r="CR28" i="2"/>
  <c r="DQ32" i="2"/>
  <c r="H32" i="6" s="1"/>
  <c r="DN75" i="2"/>
  <c r="E75" i="6" s="1"/>
  <c r="CS341" i="2"/>
  <c r="CS25" i="2"/>
  <c r="DR24" i="2"/>
  <c r="I24" i="6" s="1"/>
  <c r="BW339" i="2"/>
  <c r="M339" i="3" s="1"/>
  <c r="DR209" i="2"/>
  <c r="I209" i="6" s="1"/>
  <c r="CN209" i="2"/>
  <c r="DP196" i="2"/>
  <c r="G196" i="6" s="1"/>
  <c r="DP37" i="2"/>
  <c r="G37" i="6" s="1"/>
  <c r="H28" i="8"/>
  <c r="J28" i="8" s="1"/>
  <c r="H74" i="8"/>
  <c r="H51" i="8"/>
  <c r="H30" i="8"/>
  <c r="J30" i="8" s="1"/>
  <c r="CB72" i="1"/>
  <c r="I72" i="3" s="1"/>
  <c r="F75" i="3"/>
  <c r="D29" i="3"/>
  <c r="CO341" i="1"/>
  <c r="DQ107" i="2"/>
  <c r="H107" i="6" s="1"/>
  <c r="CU74" i="1"/>
  <c r="DO340" i="1"/>
  <c r="CU148" i="1"/>
  <c r="DI148" i="1" s="1"/>
  <c r="DO148" i="1"/>
  <c r="DP75" i="1"/>
  <c r="P75" i="6" s="1"/>
  <c r="F29" i="3"/>
  <c r="CS213" i="1"/>
  <c r="DN213" i="1"/>
  <c r="DO218" i="1"/>
  <c r="G191" i="3"/>
  <c r="CV266" i="1"/>
  <c r="DC266" i="1" s="1"/>
  <c r="BZ338" i="1"/>
  <c r="G338" i="3" s="1"/>
  <c r="CT338" i="1"/>
  <c r="DA338" i="1" s="1"/>
  <c r="CW51" i="1"/>
  <c r="E204" i="3"/>
  <c r="CB217" i="1"/>
  <c r="I217" i="3" s="1"/>
  <c r="CO217" i="1"/>
  <c r="CP209" i="1"/>
  <c r="CK209" i="1"/>
  <c r="CS340" i="2"/>
  <c r="CT340" i="2"/>
  <c r="DA340" i="2" s="1"/>
  <c r="F340" i="4" s="1"/>
  <c r="CW72" i="2"/>
  <c r="CS148" i="2"/>
  <c r="BZ26" i="2"/>
  <c r="P26" i="3" s="1"/>
  <c r="CW55" i="2"/>
  <c r="CV213" i="2"/>
  <c r="DC213" i="2" s="1"/>
  <c r="H213" i="4" s="1"/>
  <c r="CU265" i="2"/>
  <c r="CP107" i="2"/>
  <c r="CU28" i="2"/>
  <c r="CW218" i="2"/>
  <c r="CV218" i="2"/>
  <c r="DP123" i="2"/>
  <c r="G123" i="6" s="1"/>
  <c r="BY25" i="2"/>
  <c r="CS209" i="2"/>
  <c r="DO351" i="2"/>
  <c r="F351" i="6" s="1"/>
  <c r="DN74" i="1"/>
  <c r="DN251" i="1"/>
  <c r="DN82" i="1"/>
  <c r="DR73" i="1"/>
  <c r="CU340" i="1"/>
  <c r="CR339" i="1"/>
  <c r="CY339" i="1" s="1"/>
  <c r="F226" i="3"/>
  <c r="CV29" i="1"/>
  <c r="DP24" i="1"/>
  <c r="DM343" i="1"/>
  <c r="DM26" i="1"/>
  <c r="BZ221" i="1"/>
  <c r="CT28" i="1"/>
  <c r="DP149" i="1"/>
  <c r="CM218" i="1"/>
  <c r="DM341" i="1"/>
  <c r="D138" i="3"/>
  <c r="DP338" i="1"/>
  <c r="DM25" i="1"/>
  <c r="DM209" i="1"/>
  <c r="CS209" i="1"/>
  <c r="CU30" i="1"/>
  <c r="DI30" i="1" s="1"/>
  <c r="DN340" i="2"/>
  <c r="E340" i="6" s="1"/>
  <c r="DM26" i="2"/>
  <c r="D26" i="6" s="1"/>
  <c r="DO26" i="2"/>
  <c r="F26" i="6" s="1"/>
  <c r="CP55" i="2"/>
  <c r="DN213" i="2"/>
  <c r="E213" i="6" s="1"/>
  <c r="BZ213" i="2"/>
  <c r="DO213" i="2"/>
  <c r="DO91" i="2"/>
  <c r="F91" i="6" s="1"/>
  <c r="DP107" i="2"/>
  <c r="G107" i="6" s="1"/>
  <c r="CU107" i="2"/>
  <c r="DB107" i="2" s="1"/>
  <c r="G107" i="4" s="1"/>
  <c r="CT48" i="2"/>
  <c r="DO341" i="2"/>
  <c r="CP341" i="2"/>
  <c r="CA25" i="2"/>
  <c r="DO25" i="2"/>
  <c r="CT25" i="2"/>
  <c r="CU30" i="2"/>
  <c r="DM217" i="2"/>
  <c r="D217" i="6" s="1"/>
  <c r="E48" i="3"/>
  <c r="CR260" i="1"/>
  <c r="DM340" i="1"/>
  <c r="CR340" i="1"/>
  <c r="CW148" i="1"/>
  <c r="CS343" i="1"/>
  <c r="CV149" i="1"/>
  <c r="DN32" i="1"/>
  <c r="N32" i="6" s="1"/>
  <c r="CR341" i="1"/>
  <c r="DP266" i="1"/>
  <c r="P266" i="6" s="1"/>
  <c r="DP244" i="1"/>
  <c r="E196" i="3"/>
  <c r="CU209" i="1"/>
  <c r="CM209" i="1"/>
  <c r="DQ30" i="1"/>
  <c r="DO29" i="2"/>
  <c r="F29" i="6" s="1"/>
  <c r="CU55" i="2"/>
  <c r="DN265" i="2"/>
  <c r="E265" i="6" s="1"/>
  <c r="CV120" i="2"/>
  <c r="CR47" i="2"/>
  <c r="CM338" i="2"/>
  <c r="CS260" i="2"/>
  <c r="CW260" i="2"/>
  <c r="CV74" i="2"/>
  <c r="BZ341" i="2"/>
  <c r="P341" i="3" s="1"/>
  <c r="CT341" i="2"/>
  <c r="BX339" i="2"/>
  <c r="N339" i="3" s="1"/>
  <c r="DR196" i="2"/>
  <c r="I196" i="6" s="1"/>
  <c r="DR217" i="2"/>
  <c r="I217" i="6" s="1"/>
  <c r="G82" i="3"/>
  <c r="F82" i="3"/>
  <c r="BZ260" i="1"/>
  <c r="DN340" i="1"/>
  <c r="N340" i="6" s="1"/>
  <c r="DM339" i="1"/>
  <c r="M339" i="6" s="1"/>
  <c r="CS339" i="1"/>
  <c r="DG339" i="1" s="1"/>
  <c r="CS148" i="1"/>
  <c r="S72" i="3"/>
  <c r="T72" i="3" s="1"/>
  <c r="DQ343" i="1"/>
  <c r="CL26" i="1"/>
  <c r="CZ338" i="1"/>
  <c r="CV338" i="1"/>
  <c r="DC338" i="1" s="1"/>
  <c r="CK25" i="1"/>
  <c r="CT217" i="1"/>
  <c r="CS55" i="1"/>
  <c r="CV340" i="2"/>
  <c r="BX221" i="2"/>
  <c r="DN55" i="2"/>
  <c r="CR55" i="2"/>
  <c r="DN323" i="2"/>
  <c r="E323" i="6" s="1"/>
  <c r="BY213" i="2"/>
  <c r="CR120" i="2"/>
  <c r="DP108" i="2"/>
  <c r="G108" i="6" s="1"/>
  <c r="CB341" i="2"/>
  <c r="R341" i="3" s="1"/>
  <c r="DP20" i="2"/>
  <c r="G20" i="6" s="1"/>
  <c r="CU25" i="2"/>
  <c r="CP25" i="2"/>
  <c r="CR24" i="2"/>
  <c r="CY24" i="2" s="1"/>
  <c r="D24" i="4" s="1"/>
  <c r="CA209" i="2"/>
  <c r="CS37" i="2"/>
  <c r="CZ37" i="2" s="1"/>
  <c r="E37" i="4" s="1"/>
  <c r="DN344" i="2"/>
  <c r="E344" i="6" s="1"/>
  <c r="CW344" i="2"/>
  <c r="CV231" i="2"/>
  <c r="D339" i="3"/>
  <c r="CS73" i="1"/>
  <c r="DM260" i="1"/>
  <c r="DP339" i="1"/>
  <c r="CS121" i="1"/>
  <c r="CV226" i="1"/>
  <c r="CV75" i="1"/>
  <c r="CA343" i="1"/>
  <c r="BX341" i="1"/>
  <c r="E341" i="3" s="1"/>
  <c r="CW265" i="1"/>
  <c r="CU265" i="1"/>
  <c r="DI265" i="1" s="1"/>
  <c r="CN209" i="1"/>
  <c r="DO55" i="1"/>
  <c r="CR29" i="2"/>
  <c r="CK29" i="2"/>
  <c r="DP221" i="2"/>
  <c r="CT91" i="2"/>
  <c r="DR108" i="2"/>
  <c r="I108" i="6" s="1"/>
  <c r="CS338" i="2"/>
  <c r="CZ338" i="2" s="1"/>
  <c r="E338" i="4" s="1"/>
  <c r="DP32" i="2"/>
  <c r="G32" i="6" s="1"/>
  <c r="DN260" i="2"/>
  <c r="E260" i="6" s="1"/>
  <c r="CK341" i="2"/>
  <c r="CU341" i="2"/>
  <c r="CT144" i="2"/>
  <c r="CS290" i="2"/>
  <c r="DO344" i="2"/>
  <c r="F344" i="6" s="1"/>
  <c r="CV74" i="1"/>
  <c r="DC74" i="1" s="1"/>
  <c r="CW72" i="1"/>
  <c r="DK72" i="1" s="1"/>
  <c r="CP340" i="1"/>
  <c r="DO339" i="1"/>
  <c r="CL148" i="1"/>
  <c r="BX213" i="1"/>
  <c r="E213" i="3" s="1"/>
  <c r="CV343" i="1"/>
  <c r="DJ343" i="1" s="1"/>
  <c r="CW26" i="1"/>
  <c r="DK26" i="1" s="1"/>
  <c r="DO26" i="1"/>
  <c r="BZ28" i="1"/>
  <c r="G28" i="3" s="1"/>
  <c r="BY149" i="1"/>
  <c r="CS341" i="1"/>
  <c r="DR341" i="1"/>
  <c r="CS25" i="1"/>
  <c r="DG25" i="1" s="1"/>
  <c r="CV51" i="1"/>
  <c r="DN217" i="1"/>
  <c r="H323" i="3"/>
  <c r="DN314" i="2"/>
  <c r="E314" i="6" s="1"/>
  <c r="CR340" i="2"/>
  <c r="CY340" i="2" s="1"/>
  <c r="D340" i="4" s="1"/>
  <c r="CO29" i="2"/>
  <c r="CV343" i="2"/>
  <c r="DN226" i="2"/>
  <c r="E226" i="6" s="1"/>
  <c r="CR266" i="2"/>
  <c r="CY266" i="2" s="1"/>
  <c r="D266" i="4" s="1"/>
  <c r="CW143" i="2"/>
  <c r="DO108" i="2"/>
  <c r="F108" i="6" s="1"/>
  <c r="CW108" i="2"/>
  <c r="DM338" i="2"/>
  <c r="D338" i="6" s="1"/>
  <c r="DP338" i="2"/>
  <c r="DO75" i="2"/>
  <c r="F75" i="6" s="1"/>
  <c r="CT75" i="2"/>
  <c r="DP134" i="2"/>
  <c r="G134" i="6" s="1"/>
  <c r="CU244" i="2"/>
  <c r="DP341" i="2"/>
  <c r="G341" i="6" s="1"/>
  <c r="CN341" i="2"/>
  <c r="CU220" i="2"/>
  <c r="DB220" i="2" s="1"/>
  <c r="G220" i="4" s="1"/>
  <c r="CV25" i="2"/>
  <c r="DC25" i="2" s="1"/>
  <c r="H25" i="4" s="1"/>
  <c r="CM25" i="2"/>
  <c r="DM196" i="2"/>
  <c r="D196" i="6" s="1"/>
  <c r="CN51" i="2"/>
  <c r="CS71" i="2"/>
  <c r="BZ344" i="2"/>
  <c r="P344" i="3" s="1"/>
  <c r="E108" i="8"/>
  <c r="E55" i="8"/>
  <c r="H26" i="8"/>
  <c r="H55" i="8"/>
  <c r="H121" i="8"/>
  <c r="J121" i="8" s="1"/>
  <c r="E72" i="8"/>
  <c r="F72" i="8" s="1"/>
  <c r="H148" i="8"/>
  <c r="J148" i="8" s="1"/>
  <c r="E148" i="8"/>
  <c r="E82" i="8"/>
  <c r="E31" i="8"/>
  <c r="E107" i="8"/>
  <c r="E28" i="8"/>
  <c r="F28" i="8" s="1"/>
  <c r="E75" i="8"/>
  <c r="E51" i="8"/>
  <c r="D51" i="8"/>
  <c r="E29" i="8"/>
  <c r="E26" i="8"/>
  <c r="F26" i="8" s="1"/>
  <c r="I31" i="8"/>
  <c r="E121" i="8"/>
  <c r="H108" i="8"/>
  <c r="I149" i="8"/>
  <c r="E149" i="8"/>
  <c r="I32" i="8"/>
  <c r="E32" i="8"/>
  <c r="H75" i="8"/>
  <c r="E74" i="8"/>
  <c r="E25" i="8"/>
  <c r="F25" i="8" s="1"/>
  <c r="E37" i="8"/>
  <c r="I51" i="8"/>
  <c r="E24" i="8"/>
  <c r="F24" i="8" s="1"/>
  <c r="H24" i="8"/>
  <c r="J24" i="8" s="1"/>
  <c r="DK340" i="1"/>
  <c r="DD340" i="1"/>
  <c r="DT339" i="1"/>
  <c r="CA213" i="1"/>
  <c r="DQ213" i="1"/>
  <c r="CW32" i="1"/>
  <c r="DK32" i="1" s="1"/>
  <c r="CP32" i="1"/>
  <c r="H37" i="8"/>
  <c r="J37" i="8" s="1"/>
  <c r="CT74" i="1"/>
  <c r="DH74" i="2" s="1"/>
  <c r="O74" i="4" s="1"/>
  <c r="CR82" i="1"/>
  <c r="CB82" i="1"/>
  <c r="I82" i="3" s="1"/>
  <c r="CT82" i="1"/>
  <c r="DU82" i="1" s="1"/>
  <c r="DO72" i="1"/>
  <c r="BY260" i="1"/>
  <c r="F260" i="3" s="1"/>
  <c r="DT340" i="1"/>
  <c r="DN339" i="1"/>
  <c r="DF339" i="1"/>
  <c r="CU339" i="1"/>
  <c r="DI339" i="2" s="1"/>
  <c r="P339" i="4" s="1"/>
  <c r="CS75" i="1"/>
  <c r="DG75" i="1" s="1"/>
  <c r="CR75" i="1"/>
  <c r="CV213" i="1"/>
  <c r="DX213" i="1" s="1"/>
  <c r="CK343" i="1"/>
  <c r="CR343" i="1"/>
  <c r="CT251" i="1"/>
  <c r="BW72" i="1"/>
  <c r="D72" i="3" s="1"/>
  <c r="BX340" i="1"/>
  <c r="E340" i="3" s="1"/>
  <c r="DR340" i="1"/>
  <c r="DH340" i="1"/>
  <c r="CZ340" i="1"/>
  <c r="CV339" i="1"/>
  <c r="DN121" i="1"/>
  <c r="N121" i="6" s="1"/>
  <c r="DB148" i="1"/>
  <c r="CR148" i="1"/>
  <c r="CU100" i="1"/>
  <c r="DB100" i="1" s="1"/>
  <c r="CU343" i="1"/>
  <c r="DG26" i="1"/>
  <c r="CZ26" i="1"/>
  <c r="DD341" i="1"/>
  <c r="CP344" i="1"/>
  <c r="CW344" i="1"/>
  <c r="DM74" i="1"/>
  <c r="CM74" i="1"/>
  <c r="CW82" i="1"/>
  <c r="DK82" i="2" s="1"/>
  <c r="R82" i="4" s="1"/>
  <c r="DO260" i="1"/>
  <c r="O260" i="6" s="1"/>
  <c r="DP340" i="1"/>
  <c r="CT339" i="1"/>
  <c r="CZ339" i="1"/>
  <c r="BZ339" i="1"/>
  <c r="G339" i="3" s="1"/>
  <c r="CW339" i="1"/>
  <c r="CA121" i="1"/>
  <c r="H121" i="3" s="1"/>
  <c r="DQ148" i="1"/>
  <c r="CO75" i="1"/>
  <c r="DM75" i="1"/>
  <c r="DD213" i="1"/>
  <c r="DC218" i="1"/>
  <c r="DJ218" i="1"/>
  <c r="DW218" i="1"/>
  <c r="DR338" i="1"/>
  <c r="DQ338" i="1"/>
  <c r="CB338" i="1"/>
  <c r="I338" i="3" s="1"/>
  <c r="DP72" i="1"/>
  <c r="CA340" i="1"/>
  <c r="H340" i="3" s="1"/>
  <c r="DQ339" i="1"/>
  <c r="CM31" i="1"/>
  <c r="CT31" i="1"/>
  <c r="DI26" i="1"/>
  <c r="DB26" i="1"/>
  <c r="BW32" i="1"/>
  <c r="CR32" i="1"/>
  <c r="DF32" i="1" s="1"/>
  <c r="CS74" i="1"/>
  <c r="DT74" i="1" s="1"/>
  <c r="CV251" i="1"/>
  <c r="DO82" i="1"/>
  <c r="CU82" i="1"/>
  <c r="DA340" i="1"/>
  <c r="DR339" i="1"/>
  <c r="DQ121" i="1"/>
  <c r="CA148" i="1"/>
  <c r="H148" i="3" s="1"/>
  <c r="BZ343" i="1"/>
  <c r="G343" i="3" s="1"/>
  <c r="DO343" i="1"/>
  <c r="O343" i="6" s="1"/>
  <c r="CV26" i="1"/>
  <c r="CO26" i="1"/>
  <c r="BX74" i="1"/>
  <c r="E74" i="3" s="1"/>
  <c r="CR251" i="1"/>
  <c r="DF251" i="2" s="1"/>
  <c r="M251" i="4" s="1"/>
  <c r="CP260" i="1"/>
  <c r="CO340" i="1"/>
  <c r="DM121" i="1"/>
  <c r="DP213" i="1"/>
  <c r="P213" i="6" s="1"/>
  <c r="CM26" i="1"/>
  <c r="CT26" i="1"/>
  <c r="CU32" i="1"/>
  <c r="DO32" i="1"/>
  <c r="DP32" i="1"/>
  <c r="DF340" i="2"/>
  <c r="M340" i="4" s="1"/>
  <c r="CU72" i="1"/>
  <c r="CU226" i="1"/>
  <c r="DP226" i="1"/>
  <c r="DN148" i="1"/>
  <c r="DM148" i="1"/>
  <c r="CU75" i="1"/>
  <c r="DH341" i="1"/>
  <c r="DA341" i="1"/>
  <c r="CO30" i="1"/>
  <c r="CV30" i="1"/>
  <c r="CR29" i="1"/>
  <c r="BY31" i="1"/>
  <c r="CN26" i="1"/>
  <c r="CU341" i="1"/>
  <c r="DM266" i="1"/>
  <c r="BW266" i="1"/>
  <c r="DJ338" i="1"/>
  <c r="CV25" i="1"/>
  <c r="CO25" i="1"/>
  <c r="DO168" i="2"/>
  <c r="F168" i="6" s="1"/>
  <c r="BZ168" i="2"/>
  <c r="P168" i="3" s="1"/>
  <c r="DR75" i="2"/>
  <c r="I75" i="6" s="1"/>
  <c r="CB75" i="2"/>
  <c r="R75" i="3" s="1"/>
  <c r="CT24" i="1"/>
  <c r="DH24" i="1" s="1"/>
  <c r="DO24" i="1"/>
  <c r="DQ26" i="1"/>
  <c r="CB107" i="1"/>
  <c r="I107" i="3" s="1"/>
  <c r="CU244" i="1"/>
  <c r="CN244" i="1"/>
  <c r="DC217" i="1"/>
  <c r="DJ217" i="1"/>
  <c r="DP340" i="2"/>
  <c r="BZ340" i="2"/>
  <c r="DO72" i="2"/>
  <c r="F72" i="6" s="1"/>
  <c r="DR26" i="2"/>
  <c r="DQ26" i="2"/>
  <c r="CB26" i="2"/>
  <c r="DB339" i="2"/>
  <c r="G339" i="4" s="1"/>
  <c r="DR213" i="1"/>
  <c r="CL31" i="1"/>
  <c r="CR221" i="1"/>
  <c r="DM221" i="1"/>
  <c r="M221" i="6" s="1"/>
  <c r="CW221" i="1"/>
  <c r="CW107" i="1"/>
  <c r="CO149" i="1"/>
  <c r="CU149" i="1"/>
  <c r="CR218" i="1"/>
  <c r="DN218" i="1"/>
  <c r="CB265" i="1"/>
  <c r="DM338" i="1"/>
  <c r="CZ340" i="2"/>
  <c r="E340" i="4" s="1"/>
  <c r="CU340" i="2"/>
  <c r="CM29" i="2"/>
  <c r="CT29" i="2"/>
  <c r="BY108" i="1"/>
  <c r="F108" i="3" s="1"/>
  <c r="DN343" i="1"/>
  <c r="BZ26" i="1"/>
  <c r="CR28" i="1"/>
  <c r="DF28" i="2" s="1"/>
  <c r="M28" i="4" s="1"/>
  <c r="DP28" i="1"/>
  <c r="CN149" i="1"/>
  <c r="CT32" i="1"/>
  <c r="DA32" i="1" s="1"/>
  <c r="DQ218" i="1"/>
  <c r="CM341" i="1"/>
  <c r="CW338" i="1"/>
  <c r="CY25" i="1"/>
  <c r="DF25" i="1"/>
  <c r="DD209" i="1"/>
  <c r="DK209" i="1"/>
  <c r="DN24" i="1"/>
  <c r="CS221" i="1"/>
  <c r="CT107" i="1"/>
  <c r="DU107" i="1" s="1"/>
  <c r="DR28" i="1"/>
  <c r="CU28" i="1"/>
  <c r="CP168" i="2"/>
  <c r="CW168" i="2"/>
  <c r="DD168" i="2" s="1"/>
  <c r="I168" i="4" s="1"/>
  <c r="DV25" i="2"/>
  <c r="DB25" i="2"/>
  <c r="G25" i="4" s="1"/>
  <c r="DI25" i="2"/>
  <c r="P25" i="4" s="1"/>
  <c r="CS29" i="1"/>
  <c r="DR108" i="1"/>
  <c r="R108" i="6" s="1"/>
  <c r="CT213" i="1"/>
  <c r="DH213" i="2" s="1"/>
  <c r="O213" i="4" s="1"/>
  <c r="DG213" i="1"/>
  <c r="DM24" i="1"/>
  <c r="CZ343" i="1"/>
  <c r="BX31" i="1"/>
  <c r="DP26" i="1"/>
  <c r="P26" i="6" s="1"/>
  <c r="CT221" i="1"/>
  <c r="DM28" i="1"/>
  <c r="M28" i="6" s="1"/>
  <c r="CT149" i="1"/>
  <c r="DH149" i="1" s="1"/>
  <c r="BY32" i="1"/>
  <c r="DQ341" i="1"/>
  <c r="CT138" i="1"/>
  <c r="DU338" i="1"/>
  <c r="DH338" i="1"/>
  <c r="CN25" i="1"/>
  <c r="DO51" i="1"/>
  <c r="CR55" i="1"/>
  <c r="DF55" i="2" s="1"/>
  <c r="M55" i="4" s="1"/>
  <c r="CK55" i="1"/>
  <c r="DO340" i="2"/>
  <c r="CW26" i="2"/>
  <c r="CV251" i="2"/>
  <c r="CO251" i="2"/>
  <c r="DO29" i="1"/>
  <c r="O29" i="6" s="1"/>
  <c r="CW24" i="1"/>
  <c r="DR26" i="1"/>
  <c r="DN107" i="1"/>
  <c r="CV28" i="1"/>
  <c r="CR265" i="1"/>
  <c r="CK265" i="1"/>
  <c r="CR266" i="1"/>
  <c r="DF266" i="2" s="1"/>
  <c r="M266" i="4" s="1"/>
  <c r="CR338" i="1"/>
  <c r="CK338" i="1"/>
  <c r="DB25" i="1"/>
  <c r="DI25" i="1"/>
  <c r="DV25" i="1"/>
  <c r="DR55" i="1"/>
  <c r="CB55" i="1"/>
  <c r="CK221" i="2"/>
  <c r="CR221" i="2"/>
  <c r="CY221" i="2" s="1"/>
  <c r="D221" i="4" s="1"/>
  <c r="DG26" i="2"/>
  <c r="N26" i="4" s="1"/>
  <c r="DR213" i="2"/>
  <c r="DQ213" i="2"/>
  <c r="CB213" i="2"/>
  <c r="DB213" i="2"/>
  <c r="G213" i="4" s="1"/>
  <c r="DV213" i="2"/>
  <c r="CZ25" i="1"/>
  <c r="CR213" i="2"/>
  <c r="BW213" i="2"/>
  <c r="CW149" i="2"/>
  <c r="CP149" i="2"/>
  <c r="DV338" i="2"/>
  <c r="DB338" i="2"/>
  <c r="G338" i="4" s="1"/>
  <c r="CV260" i="2"/>
  <c r="CO260" i="2"/>
  <c r="CB339" i="2"/>
  <c r="DQ339" i="2"/>
  <c r="DP30" i="2"/>
  <c r="CA30" i="2"/>
  <c r="CW37" i="1"/>
  <c r="CT30" i="1"/>
  <c r="DN30" i="1"/>
  <c r="CR115" i="2"/>
  <c r="DR340" i="2"/>
  <c r="CU72" i="2"/>
  <c r="DP148" i="2"/>
  <c r="G148" i="6" s="1"/>
  <c r="CU168" i="2"/>
  <c r="CV221" i="2"/>
  <c r="CR26" i="2"/>
  <c r="DA213" i="2"/>
  <c r="F213" i="4" s="1"/>
  <c r="DM91" i="2"/>
  <c r="D91" i="6" s="1"/>
  <c r="BW91" i="2"/>
  <c r="M91" i="3" s="1"/>
  <c r="CA149" i="2"/>
  <c r="DP149" i="2"/>
  <c r="G149" i="6" s="1"/>
  <c r="CR338" i="2"/>
  <c r="CK338" i="2"/>
  <c r="DW25" i="2"/>
  <c r="CU338" i="1"/>
  <c r="DI338" i="2" s="1"/>
  <c r="P338" i="4" s="1"/>
  <c r="CW115" i="1"/>
  <c r="DA25" i="1"/>
  <c r="DO209" i="1"/>
  <c r="DM344" i="1"/>
  <c r="BZ55" i="1"/>
  <c r="G55" i="3" s="1"/>
  <c r="CL55" i="1"/>
  <c r="DM55" i="1"/>
  <c r="DP37" i="1"/>
  <c r="P37" i="6" s="1"/>
  <c r="DM30" i="1"/>
  <c r="DM340" i="2"/>
  <c r="DQ138" i="2"/>
  <c r="H138" i="6" s="1"/>
  <c r="CV72" i="2"/>
  <c r="DR148" i="2"/>
  <c r="I148" i="6" s="1"/>
  <c r="CT148" i="2"/>
  <c r="DA148" i="2" s="1"/>
  <c r="F148" i="4" s="1"/>
  <c r="CU221" i="2"/>
  <c r="DN26" i="2"/>
  <c r="CV26" i="2"/>
  <c r="CR218" i="2"/>
  <c r="CK218" i="2"/>
  <c r="CZ209" i="2"/>
  <c r="E209" i="4" s="1"/>
  <c r="CR209" i="2"/>
  <c r="CV265" i="1"/>
  <c r="DN265" i="1"/>
  <c r="N265" i="6" s="1"/>
  <c r="CW217" i="1"/>
  <c r="DK217" i="1" s="1"/>
  <c r="G9" i="3"/>
  <c r="CV344" i="1"/>
  <c r="DC344" i="1" s="1"/>
  <c r="CU37" i="1"/>
  <c r="DI37" i="1" s="1"/>
  <c r="CW340" i="2"/>
  <c r="DH340" i="2"/>
  <c r="O340" i="4" s="1"/>
  <c r="DQ340" i="2"/>
  <c r="DN72" i="2"/>
  <c r="E72" i="6" s="1"/>
  <c r="CS72" i="2"/>
  <c r="BX29" i="2"/>
  <c r="N29" i="3" s="1"/>
  <c r="CV168" i="2"/>
  <c r="CL221" i="2"/>
  <c r="DN221" i="2"/>
  <c r="E221" i="6" s="1"/>
  <c r="DT338" i="2"/>
  <c r="DG338" i="2"/>
  <c r="N338" i="4" s="1"/>
  <c r="DH338" i="2"/>
  <c r="O338" i="4" s="1"/>
  <c r="DU338" i="2"/>
  <c r="DA338" i="2"/>
  <c r="F338" i="4" s="1"/>
  <c r="CP75" i="2"/>
  <c r="CW75" i="2"/>
  <c r="DD75" i="2" s="1"/>
  <c r="I75" i="4" s="1"/>
  <c r="CM74" i="2"/>
  <c r="DR25" i="2"/>
  <c r="CR25" i="2"/>
  <c r="BW25" i="2"/>
  <c r="DM25" i="2"/>
  <c r="D125" i="3"/>
  <c r="CW244" i="1"/>
  <c r="DK244" i="1" s="1"/>
  <c r="D115" i="3"/>
  <c r="DR25" i="1"/>
  <c r="DN37" i="1"/>
  <c r="CN37" i="1"/>
  <c r="CS30" i="1"/>
  <c r="DO30" i="1"/>
  <c r="DQ221" i="2"/>
  <c r="H221" i="6" s="1"/>
  <c r="CW221" i="2"/>
  <c r="DR221" i="2"/>
  <c r="I221" i="6" s="1"/>
  <c r="CW213" i="2"/>
  <c r="CA82" i="2"/>
  <c r="Q82" i="3" s="1"/>
  <c r="DP82" i="2"/>
  <c r="G82" i="6" s="1"/>
  <c r="DQ82" i="2"/>
  <c r="H82" i="6" s="1"/>
  <c r="CV149" i="2"/>
  <c r="DP339" i="2"/>
  <c r="CA339" i="2"/>
  <c r="CS339" i="2"/>
  <c r="CL339" i="2"/>
  <c r="DR339" i="2"/>
  <c r="DK209" i="2"/>
  <c r="R209" i="4" s="1"/>
  <c r="CA51" i="2"/>
  <c r="Q51" i="3" s="1"/>
  <c r="BY338" i="1"/>
  <c r="DO244" i="1"/>
  <c r="O244" i="6" s="1"/>
  <c r="CR34" i="1"/>
  <c r="DT25" i="1"/>
  <c r="DP51" i="1"/>
  <c r="P51" i="6" s="1"/>
  <c r="CR217" i="1"/>
  <c r="CT142" i="1"/>
  <c r="DR209" i="1"/>
  <c r="R209" i="6" s="1"/>
  <c r="CR344" i="1"/>
  <c r="DF344" i="1" s="1"/>
  <c r="DP55" i="1"/>
  <c r="CT55" i="1"/>
  <c r="CS37" i="1"/>
  <c r="DO37" i="1"/>
  <c r="CL30" i="1"/>
  <c r="DP30" i="1"/>
  <c r="CR30" i="1"/>
  <c r="DM162" i="2"/>
  <c r="D162" i="6" s="1"/>
  <c r="DR115" i="2"/>
  <c r="I115" i="6" s="1"/>
  <c r="DN131" i="2"/>
  <c r="E131" i="6" s="1"/>
  <c r="CR148" i="2"/>
  <c r="CZ26" i="2"/>
  <c r="E26" i="4" s="1"/>
  <c r="DN31" i="2"/>
  <c r="E31" i="6" s="1"/>
  <c r="BY31" i="2"/>
  <c r="O31" i="3" s="1"/>
  <c r="CT31" i="2"/>
  <c r="CV32" i="2"/>
  <c r="DC32" i="2" s="1"/>
  <c r="H32" i="4" s="1"/>
  <c r="CO32" i="2"/>
  <c r="CM244" i="2"/>
  <c r="CT244" i="2"/>
  <c r="DA244" i="2" s="1"/>
  <c r="F244" i="4" s="1"/>
  <c r="DI341" i="2"/>
  <c r="P341" i="4" s="1"/>
  <c r="DB341" i="2"/>
  <c r="G341" i="4" s="1"/>
  <c r="DV341" i="2"/>
  <c r="DH25" i="2"/>
  <c r="O25" i="4" s="1"/>
  <c r="DA25" i="2"/>
  <c r="F25" i="4" s="1"/>
  <c r="CW339" i="2"/>
  <c r="DM209" i="2"/>
  <c r="CW217" i="2"/>
  <c r="CP217" i="2"/>
  <c r="BY265" i="1"/>
  <c r="CU266" i="1"/>
  <c r="CW25" i="1"/>
  <c r="DK25" i="2" s="1"/>
  <c r="R25" i="4" s="1"/>
  <c r="CS51" i="1"/>
  <c r="DP209" i="1"/>
  <c r="P209" i="6" s="1"/>
  <c r="DQ209" i="1"/>
  <c r="DN344" i="1"/>
  <c r="N344" i="6" s="1"/>
  <c r="CU55" i="1"/>
  <c r="DB55" i="1" s="1"/>
  <c r="CR37" i="1"/>
  <c r="DP18" i="2"/>
  <c r="CT138" i="2"/>
  <c r="DA138" i="2" s="1"/>
  <c r="F138" i="4" s="1"/>
  <c r="CT72" i="2"/>
  <c r="DM148" i="2"/>
  <c r="D148" i="6" s="1"/>
  <c r="DN148" i="2"/>
  <c r="E148" i="6" s="1"/>
  <c r="DP142" i="2"/>
  <c r="G142" i="6" s="1"/>
  <c r="CU26" i="2"/>
  <c r="DM213" i="2"/>
  <c r="DP265" i="2"/>
  <c r="G265" i="6" s="1"/>
  <c r="CA265" i="2"/>
  <c r="CA31" i="2"/>
  <c r="Q31" i="3" s="1"/>
  <c r="DP31" i="2"/>
  <c r="G31" i="6" s="1"/>
  <c r="DB28" i="2"/>
  <c r="G28" i="4" s="1"/>
  <c r="CW338" i="2"/>
  <c r="CP338" i="2"/>
  <c r="CU75" i="2"/>
  <c r="CN75" i="2"/>
  <c r="DJ213" i="2"/>
  <c r="Q213" i="4" s="1"/>
  <c r="DW213" i="2"/>
  <c r="CV265" i="2"/>
  <c r="CV224" i="2"/>
  <c r="DC224" i="2" s="1"/>
  <c r="H224" i="4" s="1"/>
  <c r="BZ107" i="2"/>
  <c r="P107" i="3" s="1"/>
  <c r="CS266" i="2"/>
  <c r="DU266" i="2" s="1"/>
  <c r="E266" i="7" s="1"/>
  <c r="CT28" i="2"/>
  <c r="DV28" i="2" s="1"/>
  <c r="CK28" i="2"/>
  <c r="CV243" i="2"/>
  <c r="CT218" i="2"/>
  <c r="DQ244" i="2"/>
  <c r="H244" i="6" s="1"/>
  <c r="CV341" i="2"/>
  <c r="DM341" i="2"/>
  <c r="DR158" i="2"/>
  <c r="I158" i="6" s="1"/>
  <c r="DQ25" i="2"/>
  <c r="DF339" i="2"/>
  <c r="M339" i="4" s="1"/>
  <c r="CL209" i="2"/>
  <c r="CT209" i="2"/>
  <c r="DQ209" i="2"/>
  <c r="CT344" i="2"/>
  <c r="CV217" i="2"/>
  <c r="DN93" i="2"/>
  <c r="E93" i="6" s="1"/>
  <c r="CS213" i="2"/>
  <c r="DQ31" i="2"/>
  <c r="H31" i="6" s="1"/>
  <c r="CL121" i="2"/>
  <c r="DP28" i="2"/>
  <c r="G28" i="6" s="1"/>
  <c r="DR32" i="2"/>
  <c r="I32" i="6" s="1"/>
  <c r="CO74" i="2"/>
  <c r="DQ341" i="2"/>
  <c r="CO25" i="2"/>
  <c r="CV339" i="2"/>
  <c r="DN339" i="2"/>
  <c r="CP209" i="2"/>
  <c r="DN209" i="2"/>
  <c r="CT37" i="2"/>
  <c r="DA37" i="2" s="1"/>
  <c r="F37" i="4" s="1"/>
  <c r="CW51" i="2"/>
  <c r="DM344" i="2"/>
  <c r="D344" i="6" s="1"/>
  <c r="CP344" i="2"/>
  <c r="DO217" i="2"/>
  <c r="F217" i="6" s="1"/>
  <c r="CU217" i="2"/>
  <c r="CA213" i="2"/>
  <c r="DO82" i="2"/>
  <c r="F82" i="6" s="1"/>
  <c r="CV31" i="2"/>
  <c r="CM31" i="2"/>
  <c r="CT121" i="2"/>
  <c r="CU195" i="2"/>
  <c r="DM226" i="2"/>
  <c r="D226" i="6" s="1"/>
  <c r="CU44" i="2"/>
  <c r="CS108" i="2"/>
  <c r="DO100" i="2"/>
  <c r="F100" i="6" s="1"/>
  <c r="CW243" i="2"/>
  <c r="CU149" i="2"/>
  <c r="DM149" i="2"/>
  <c r="D149" i="6" s="1"/>
  <c r="DM300" i="2"/>
  <c r="CL338" i="2"/>
  <c r="CO338" i="2"/>
  <c r="CT32" i="2"/>
  <c r="DU32" i="2" s="1"/>
  <c r="BY74" i="2"/>
  <c r="O74" i="3" s="1"/>
  <c r="S74" i="3" s="1"/>
  <c r="T74" i="3" s="1"/>
  <c r="CW251" i="2"/>
  <c r="DX251" i="2" s="1"/>
  <c r="H251" i="7" s="1"/>
  <c r="BZ25" i="2"/>
  <c r="CK24" i="2"/>
  <c r="CT339" i="2"/>
  <c r="DV339" i="2" s="1"/>
  <c r="CP339" i="2"/>
  <c r="DO339" i="2"/>
  <c r="CV209" i="2"/>
  <c r="CK209" i="2"/>
  <c r="DO209" i="2"/>
  <c r="DO37" i="2"/>
  <c r="CU37" i="2"/>
  <c r="CT51" i="2"/>
  <c r="CW34" i="2"/>
  <c r="CV30" i="2"/>
  <c r="DQ55" i="2"/>
  <c r="H55" i="6" s="1"/>
  <c r="CR91" i="2"/>
  <c r="CS265" i="2"/>
  <c r="CR191" i="2"/>
  <c r="CY191" i="2" s="1"/>
  <c r="D191" i="4" s="1"/>
  <c r="CA343" i="2"/>
  <c r="Q343" i="3" s="1"/>
  <c r="CT343" i="2"/>
  <c r="DN82" i="2"/>
  <c r="E82" i="6" s="1"/>
  <c r="CR82" i="2"/>
  <c r="BZ121" i="2"/>
  <c r="P121" i="3" s="1"/>
  <c r="CT226" i="2"/>
  <c r="DR107" i="2"/>
  <c r="I107" i="6" s="1"/>
  <c r="CV107" i="2"/>
  <c r="DO266" i="2"/>
  <c r="F266" i="6" s="1"/>
  <c r="CK266" i="2"/>
  <c r="DQ108" i="2"/>
  <c r="H108" i="6" s="1"/>
  <c r="BZ108" i="2"/>
  <c r="P108" i="3" s="1"/>
  <c r="CN108" i="2"/>
  <c r="DP243" i="2"/>
  <c r="G243" i="6" s="1"/>
  <c r="DO149" i="2"/>
  <c r="DQ149" i="2"/>
  <c r="H149" i="6" s="1"/>
  <c r="CN149" i="2"/>
  <c r="BY338" i="2"/>
  <c r="DQ338" i="2"/>
  <c r="CW32" i="2"/>
  <c r="BZ32" i="2"/>
  <c r="P32" i="3" s="1"/>
  <c r="DO32" i="2"/>
  <c r="DQ260" i="2"/>
  <c r="H260" i="6" s="1"/>
  <c r="CU74" i="2"/>
  <c r="DM74" i="2"/>
  <c r="D74" i="6" s="1"/>
  <c r="BY341" i="2"/>
  <c r="DH341" i="2"/>
  <c r="O341" i="4" s="1"/>
  <c r="CT251" i="2"/>
  <c r="DH251" i="2" s="1"/>
  <c r="O251" i="4" s="1"/>
  <c r="CL25" i="2"/>
  <c r="DX25" i="2"/>
  <c r="CA37" i="2"/>
  <c r="Q37" i="3" s="1"/>
  <c r="DM51" i="2"/>
  <c r="D51" i="6" s="1"/>
  <c r="CL344" i="2"/>
  <c r="CN344" i="2"/>
  <c r="DM30" i="2"/>
  <c r="CK30" i="2"/>
  <c r="CW265" i="2"/>
  <c r="CV82" i="2"/>
  <c r="CU121" i="2"/>
  <c r="DQ224" i="2"/>
  <c r="H224" i="6" s="1"/>
  <c r="BZ226" i="2"/>
  <c r="P226" i="3" s="1"/>
  <c r="CV108" i="2"/>
  <c r="DX108" i="2" s="1"/>
  <c r="CT108" i="2"/>
  <c r="CR149" i="2"/>
  <c r="CU32" i="2"/>
  <c r="DN152" i="2"/>
  <c r="E152" i="6" s="1"/>
  <c r="DM68" i="2"/>
  <c r="D68" i="6" s="1"/>
  <c r="CO218" i="2"/>
  <c r="DN251" i="2"/>
  <c r="E251" i="6" s="1"/>
  <c r="CS123" i="2"/>
  <c r="CZ123" i="2" s="1"/>
  <c r="E123" i="4" s="1"/>
  <c r="DN24" i="2"/>
  <c r="CT24" i="2"/>
  <c r="DO24" i="2"/>
  <c r="F24" i="6" s="1"/>
  <c r="CR344" i="2"/>
  <c r="DN30" i="2"/>
  <c r="E30" i="6" s="1"/>
  <c r="CS217" i="2"/>
  <c r="CK55" i="2"/>
  <c r="DR93" i="2"/>
  <c r="I93" i="6" s="1"/>
  <c r="CR175" i="2"/>
  <c r="CY175" i="2" s="1"/>
  <c r="D175" i="4" s="1"/>
  <c r="CM213" i="2"/>
  <c r="CW91" i="2"/>
  <c r="DD91" i="2" s="1"/>
  <c r="I91" i="4" s="1"/>
  <c r="BW265" i="2"/>
  <c r="CP265" i="2"/>
  <c r="DM343" i="2"/>
  <c r="D343" i="6" s="1"/>
  <c r="CU343" i="2"/>
  <c r="CN82" i="2"/>
  <c r="CS31" i="2"/>
  <c r="DO31" i="2"/>
  <c r="F31" i="6" s="1"/>
  <c r="DM121" i="2"/>
  <c r="D121" i="6" s="1"/>
  <c r="BX226" i="2"/>
  <c r="N226" i="3" s="1"/>
  <c r="DP226" i="2"/>
  <c r="G226" i="6" s="1"/>
  <c r="CN107" i="2"/>
  <c r="DM266" i="2"/>
  <c r="CW266" i="2"/>
  <c r="DR28" i="2"/>
  <c r="CO108" i="2"/>
  <c r="DO240" i="2"/>
  <c r="F240" i="6" s="1"/>
  <c r="CT149" i="2"/>
  <c r="CN338" i="2"/>
  <c r="DO338" i="2"/>
  <c r="CL32" i="2"/>
  <c r="CU260" i="2"/>
  <c r="CM75" i="2"/>
  <c r="DP74" i="2"/>
  <c r="G74" i="6" s="1"/>
  <c r="CS218" i="2"/>
  <c r="CW244" i="2"/>
  <c r="DM24" i="2"/>
  <c r="CS51" i="2"/>
  <c r="DN249" i="2"/>
  <c r="E249" i="6" s="1"/>
  <c r="DR30" i="2"/>
  <c r="I30" i="6" s="1"/>
  <c r="DQ217" i="2"/>
  <c r="CU226" i="2"/>
  <c r="DN266" i="2"/>
  <c r="E266" i="6" s="1"/>
  <c r="BW266" i="2"/>
  <c r="CW48" i="2"/>
  <c r="CT143" i="2"/>
  <c r="DA143" i="2" s="1"/>
  <c r="F143" i="4" s="1"/>
  <c r="DO355" i="2"/>
  <c r="F355" i="6" s="1"/>
  <c r="CK149" i="2"/>
  <c r="DM32" i="2"/>
  <c r="D32" i="6" s="1"/>
  <c r="CR32" i="2"/>
  <c r="BZ260" i="2"/>
  <c r="P260" i="3" s="1"/>
  <c r="DM75" i="2"/>
  <c r="D75" i="6" s="1"/>
  <c r="CS75" i="2"/>
  <c r="CZ75" i="2" s="1"/>
  <c r="E75" i="4" s="1"/>
  <c r="DQ74" i="2"/>
  <c r="H74" i="6" s="1"/>
  <c r="CU24" i="2"/>
  <c r="DB24" i="2" s="1"/>
  <c r="G24" i="4" s="1"/>
  <c r="CN339" i="2"/>
  <c r="CV37" i="2"/>
  <c r="DN51" i="2"/>
  <c r="E51" i="6" s="1"/>
  <c r="DN330" i="2"/>
  <c r="CW30" i="2"/>
  <c r="CS42" i="2"/>
  <c r="CT217" i="2"/>
  <c r="DF74" i="1"/>
  <c r="CY74" i="1"/>
  <c r="DT82" i="1"/>
  <c r="CZ82" i="1"/>
  <c r="DG82" i="1"/>
  <c r="DY29" i="1"/>
  <c r="DD29" i="1"/>
  <c r="DK29" i="1"/>
  <c r="DX29" i="1"/>
  <c r="DA82" i="1"/>
  <c r="DD82" i="1"/>
  <c r="DG74" i="1"/>
  <c r="DV251" i="1"/>
  <c r="DI251" i="1"/>
  <c r="DB251" i="1"/>
  <c r="CW74" i="1"/>
  <c r="CP74" i="1"/>
  <c r="DC251" i="1"/>
  <c r="DJ251" i="1"/>
  <c r="DW251" i="1"/>
  <c r="DI82" i="1"/>
  <c r="DJ74" i="1"/>
  <c r="CL74" i="1"/>
  <c r="BW74" i="1"/>
  <c r="D74" i="3" s="1"/>
  <c r="CN251" i="1"/>
  <c r="DR82" i="1"/>
  <c r="CL82" i="1"/>
  <c r="CP82" i="1"/>
  <c r="CV82" i="1"/>
  <c r="DB260" i="1"/>
  <c r="DI260" i="1"/>
  <c r="CT121" i="1"/>
  <c r="CY148" i="1"/>
  <c r="DF148" i="1"/>
  <c r="CW75" i="1"/>
  <c r="DB29" i="1"/>
  <c r="DV29" i="1"/>
  <c r="DI29" i="1"/>
  <c r="CN29" i="1"/>
  <c r="DW29" i="1"/>
  <c r="DC29" i="1"/>
  <c r="DJ29" i="1"/>
  <c r="DO108" i="1"/>
  <c r="O108" i="6" s="1"/>
  <c r="CT108" i="1"/>
  <c r="CZ24" i="1"/>
  <c r="DG24" i="1"/>
  <c r="CK31" i="1"/>
  <c r="CR31" i="1"/>
  <c r="DT31" i="1" s="1"/>
  <c r="DR287" i="1"/>
  <c r="DR74" i="1"/>
  <c r="DM251" i="1"/>
  <c r="DQ251" i="1"/>
  <c r="CY251" i="1"/>
  <c r="BY72" i="1"/>
  <c r="F72" i="3" s="1"/>
  <c r="DN72" i="1"/>
  <c r="N72" i="6" s="1"/>
  <c r="CT72" i="1"/>
  <c r="DV72" i="1" s="1"/>
  <c r="CM72" i="1"/>
  <c r="CT260" i="1"/>
  <c r="DV260" i="1" s="1"/>
  <c r="DC121" i="1"/>
  <c r="DJ121" i="1"/>
  <c r="DN226" i="1"/>
  <c r="N226" i="6" s="1"/>
  <c r="DM29" i="1"/>
  <c r="BX29" i="1"/>
  <c r="DN29" i="1"/>
  <c r="DD343" i="1"/>
  <c r="DX343" i="1"/>
  <c r="DK343" i="1"/>
  <c r="DO31" i="1"/>
  <c r="O31" i="6" s="1"/>
  <c r="BZ31" i="1"/>
  <c r="G31" i="3" s="1"/>
  <c r="DO121" i="1"/>
  <c r="O121" i="6" s="1"/>
  <c r="BZ121" i="1"/>
  <c r="CU121" i="1"/>
  <c r="DI121" i="2" s="1"/>
  <c r="P121" i="4" s="1"/>
  <c r="DA343" i="1"/>
  <c r="DH343" i="1"/>
  <c r="BX78" i="1"/>
  <c r="E78" i="3" s="1"/>
  <c r="DM78" i="1"/>
  <c r="DO251" i="1"/>
  <c r="CN78" i="1"/>
  <c r="CU78" i="1"/>
  <c r="DI78" i="1" s="1"/>
  <c r="CR51" i="1"/>
  <c r="BW51" i="1"/>
  <c r="D51" i="3" s="1"/>
  <c r="DM51" i="1"/>
  <c r="M51" i="6" s="1"/>
  <c r="CY37" i="1"/>
  <c r="DF37" i="1"/>
  <c r="DR179" i="1"/>
  <c r="CO74" i="1"/>
  <c r="CA251" i="1"/>
  <c r="DY72" i="1"/>
  <c r="DD72" i="1"/>
  <c r="DM72" i="1"/>
  <c r="DI226" i="1"/>
  <c r="DB226" i="1"/>
  <c r="CS226" i="1"/>
  <c r="DC148" i="1"/>
  <c r="DJ148" i="1"/>
  <c r="CT148" i="1"/>
  <c r="CZ75" i="1"/>
  <c r="CV108" i="1"/>
  <c r="CU31" i="1"/>
  <c r="DW31" i="1" s="1"/>
  <c r="CW31" i="1"/>
  <c r="CL260" i="1"/>
  <c r="CS260" i="1"/>
  <c r="DG260" i="2" s="1"/>
  <c r="N260" i="4" s="1"/>
  <c r="CO221" i="1"/>
  <c r="CV221" i="1"/>
  <c r="CW251" i="1"/>
  <c r="BY251" i="1"/>
  <c r="F251" i="3" s="1"/>
  <c r="DP251" i="1"/>
  <c r="CB251" i="1"/>
  <c r="I251" i="3" s="1"/>
  <c r="DB72" i="1"/>
  <c r="DI72" i="1"/>
  <c r="DG121" i="1"/>
  <c r="CZ121" i="1"/>
  <c r="CW121" i="1"/>
  <c r="CP121" i="1"/>
  <c r="DJ226" i="1"/>
  <c r="DF75" i="1"/>
  <c r="CY75" i="1"/>
  <c r="DR29" i="1"/>
  <c r="DQ29" i="1"/>
  <c r="CB29" i="1"/>
  <c r="I29" i="3" s="1"/>
  <c r="DP108" i="1"/>
  <c r="P108" i="6" s="1"/>
  <c r="DQ108" i="1"/>
  <c r="Q108" i="6" s="1"/>
  <c r="CA108" i="1"/>
  <c r="H108" i="3" s="1"/>
  <c r="CR108" i="1"/>
  <c r="CK108" i="1"/>
  <c r="F31" i="8"/>
  <c r="CN107" i="1"/>
  <c r="CU107" i="1"/>
  <c r="CM75" i="1"/>
  <c r="CT75" i="1"/>
  <c r="DR31" i="1"/>
  <c r="CB31" i="1"/>
  <c r="DQ31" i="1"/>
  <c r="Q31" i="6" s="1"/>
  <c r="DY260" i="1"/>
  <c r="DK260" i="1"/>
  <c r="CP226" i="1"/>
  <c r="CW226" i="1"/>
  <c r="CN108" i="1"/>
  <c r="CU108" i="1"/>
  <c r="DO74" i="1"/>
  <c r="O74" i="6" s="1"/>
  <c r="CB74" i="1"/>
  <c r="I74" i="3" s="1"/>
  <c r="CS251" i="1"/>
  <c r="DU251" i="1" s="1"/>
  <c r="DM226" i="1"/>
  <c r="M226" i="6" s="1"/>
  <c r="BX226" i="1"/>
  <c r="DR75" i="1"/>
  <c r="DQ75" i="1"/>
  <c r="CZ29" i="1"/>
  <c r="DT29" i="1"/>
  <c r="DG29" i="1"/>
  <c r="CS108" i="1"/>
  <c r="CL108" i="1"/>
  <c r="CM24" i="1"/>
  <c r="DC31" i="1"/>
  <c r="DU31" i="1"/>
  <c r="DA31" i="1"/>
  <c r="DH31" i="1"/>
  <c r="CS72" i="1"/>
  <c r="CL72" i="1"/>
  <c r="CT226" i="1"/>
  <c r="CM226" i="1"/>
  <c r="DV343" i="1"/>
  <c r="DI343" i="1"/>
  <c r="DB343" i="1"/>
  <c r="CY218" i="1"/>
  <c r="DF218" i="1"/>
  <c r="DF251" i="1"/>
  <c r="BX72" i="1"/>
  <c r="E72" i="3" s="1"/>
  <c r="CY72" i="1"/>
  <c r="CR121" i="1"/>
  <c r="CK121" i="1"/>
  <c r="DR226" i="1"/>
  <c r="DQ226" i="1"/>
  <c r="CB226" i="1"/>
  <c r="I226" i="3" s="1"/>
  <c r="DO75" i="1"/>
  <c r="O75" i="6" s="1"/>
  <c r="CZ31" i="1"/>
  <c r="DG31" i="1"/>
  <c r="BX260" i="1"/>
  <c r="E260" i="3" s="1"/>
  <c r="BW121" i="1"/>
  <c r="D121" i="3" s="1"/>
  <c r="DO226" i="1"/>
  <c r="O226" i="6" s="1"/>
  <c r="CS100" i="1"/>
  <c r="DU29" i="1"/>
  <c r="DP29" i="1"/>
  <c r="CP24" i="1"/>
  <c r="CV24" i="1"/>
  <c r="DG343" i="1"/>
  <c r="CW78" i="1"/>
  <c r="CR107" i="1"/>
  <c r="DI28" i="2"/>
  <c r="P28" i="4" s="1"/>
  <c r="DB28" i="1"/>
  <c r="DV149" i="1"/>
  <c r="DI149" i="1"/>
  <c r="DY32" i="1"/>
  <c r="DX32" i="1"/>
  <c r="DW32" i="1"/>
  <c r="DC32" i="1"/>
  <c r="DJ32" i="1"/>
  <c r="BX218" i="1"/>
  <c r="E218" i="3" s="1"/>
  <c r="DM218" i="1"/>
  <c r="DQ260" i="1"/>
  <c r="Q260" i="6" s="1"/>
  <c r="CV260" i="1"/>
  <c r="DX260" i="1" s="1"/>
  <c r="CB121" i="1"/>
  <c r="I121" i="3" s="1"/>
  <c r="CK148" i="1"/>
  <c r="CW91" i="1"/>
  <c r="CA75" i="1"/>
  <c r="DM108" i="1"/>
  <c r="DR24" i="1"/>
  <c r="R24" i="6" s="1"/>
  <c r="DQ24" i="1"/>
  <c r="CV107" i="1"/>
  <c r="CO107" i="1"/>
  <c r="DO107" i="1"/>
  <c r="BZ107" i="1"/>
  <c r="DP107" i="1"/>
  <c r="P107" i="6" s="1"/>
  <c r="DO130" i="1"/>
  <c r="CB108" i="1"/>
  <c r="I108" i="3" s="1"/>
  <c r="CP31" i="1"/>
  <c r="DQ78" i="1"/>
  <c r="CZ221" i="1"/>
  <c r="DA221" i="1"/>
  <c r="DH221" i="1"/>
  <c r="DU221" i="1"/>
  <c r="DA107" i="1"/>
  <c r="DH107" i="1"/>
  <c r="CS28" i="1"/>
  <c r="DA149" i="1"/>
  <c r="CW149" i="1"/>
  <c r="DI218" i="1"/>
  <c r="DR72" i="1"/>
  <c r="CK260" i="1"/>
  <c r="CN226" i="1"/>
  <c r="DR148" i="1"/>
  <c r="DN75" i="1"/>
  <c r="N75" i="6" s="1"/>
  <c r="CW68" i="1"/>
  <c r="CU24" i="1"/>
  <c r="DC343" i="1"/>
  <c r="CS78" i="1"/>
  <c r="CV78" i="1"/>
  <c r="CL218" i="1"/>
  <c r="CS218" i="1"/>
  <c r="DU218" i="1" s="1"/>
  <c r="CT243" i="1"/>
  <c r="CV72" i="1"/>
  <c r="CN72" i="1"/>
  <c r="DR260" i="1"/>
  <c r="DP121" i="1"/>
  <c r="CT93" i="1"/>
  <c r="DA93" i="1" s="1"/>
  <c r="CO108" i="1"/>
  <c r="CW108" i="1"/>
  <c r="CY221" i="1"/>
  <c r="DF221" i="1"/>
  <c r="CN221" i="1"/>
  <c r="CU221" i="1"/>
  <c r="DI221" i="2" s="1"/>
  <c r="P221" i="4" s="1"/>
  <c r="DD107" i="1"/>
  <c r="DK107" i="1"/>
  <c r="DR149" i="1"/>
  <c r="DQ149" i="1"/>
  <c r="Q149" i="6" s="1"/>
  <c r="DA218" i="1"/>
  <c r="DV218" i="1"/>
  <c r="CA72" i="1"/>
  <c r="H72" i="3" s="1"/>
  <c r="DO103" i="1"/>
  <c r="CL24" i="1"/>
  <c r="CB24" i="1"/>
  <c r="DR343" i="1"/>
  <c r="CO78" i="1"/>
  <c r="CT78" i="1"/>
  <c r="DM107" i="1"/>
  <c r="M107" i="6" s="1"/>
  <c r="DC149" i="1"/>
  <c r="DJ149" i="1"/>
  <c r="DM32" i="1"/>
  <c r="M32" i="6" s="1"/>
  <c r="BX32" i="1"/>
  <c r="CS32" i="1"/>
  <c r="CY32" i="1"/>
  <c r="DH218" i="1"/>
  <c r="DH38" i="1"/>
  <c r="DU38" i="1"/>
  <c r="DA38" i="1"/>
  <c r="DH244" i="2"/>
  <c r="O244" i="4" s="1"/>
  <c r="DU244" i="1"/>
  <c r="DA244" i="1"/>
  <c r="DH244" i="1"/>
  <c r="CK221" i="1"/>
  <c r="BX107" i="1"/>
  <c r="E107" i="3" s="1"/>
  <c r="CW28" i="1"/>
  <c r="DN149" i="1"/>
  <c r="N149" i="6" s="1"/>
  <c r="CS149" i="1"/>
  <c r="DP218" i="1"/>
  <c r="CY265" i="1"/>
  <c r="DF265" i="1"/>
  <c r="DB266" i="1"/>
  <c r="DI266" i="1"/>
  <c r="DD244" i="1"/>
  <c r="DM244" i="1"/>
  <c r="BX244" i="1"/>
  <c r="DN221" i="1"/>
  <c r="N221" i="6" s="1"/>
  <c r="CA221" i="1"/>
  <c r="DG107" i="1"/>
  <c r="CK107" i="1"/>
  <c r="DF149" i="1"/>
  <c r="BZ32" i="1"/>
  <c r="CN218" i="1"/>
  <c r="CM265" i="1"/>
  <c r="CT265" i="1"/>
  <c r="DV265" i="1" s="1"/>
  <c r="CZ35" i="1"/>
  <c r="DG35" i="1"/>
  <c r="DN35" i="1"/>
  <c r="BY35" i="1"/>
  <c r="F35" i="3" s="1"/>
  <c r="DO35" i="1"/>
  <c r="CT266" i="1"/>
  <c r="DV266" i="1" s="1"/>
  <c r="DO266" i="1"/>
  <c r="O266" i="6" s="1"/>
  <c r="DN266" i="1"/>
  <c r="BY266" i="1"/>
  <c r="DR38" i="1"/>
  <c r="R38" i="6" s="1"/>
  <c r="CW38" i="1"/>
  <c r="DQ38" i="1"/>
  <c r="Q38" i="6" s="1"/>
  <c r="CB38" i="1"/>
  <c r="I38" i="3" s="1"/>
  <c r="CU51" i="1"/>
  <c r="CN51" i="1"/>
  <c r="CL221" i="1"/>
  <c r="DM149" i="1"/>
  <c r="M149" i="6" s="1"/>
  <c r="DR32" i="1"/>
  <c r="R32" i="6" s="1"/>
  <c r="CA218" i="1"/>
  <c r="H218" i="3" s="1"/>
  <c r="CT27" i="1"/>
  <c r="DD265" i="1"/>
  <c r="DX265" i="1"/>
  <c r="DK265" i="1"/>
  <c r="DJ35" i="1"/>
  <c r="DW35" i="1"/>
  <c r="DC35" i="1"/>
  <c r="DD266" i="1"/>
  <c r="DX266" i="1"/>
  <c r="DF84" i="1"/>
  <c r="CY84" i="1"/>
  <c r="DI244" i="1"/>
  <c r="DV244" i="1"/>
  <c r="DB244" i="1"/>
  <c r="DY221" i="1"/>
  <c r="DR107" i="1"/>
  <c r="R107" i="6" s="1"/>
  <c r="DQ28" i="1"/>
  <c r="DN28" i="1"/>
  <c r="CU124" i="1"/>
  <c r="BX265" i="1"/>
  <c r="E265" i="3" s="1"/>
  <c r="CS265" i="1"/>
  <c r="DG265" i="2" s="1"/>
  <c r="N265" i="4" s="1"/>
  <c r="DM265" i="1"/>
  <c r="M265" i="6" s="1"/>
  <c r="DB265" i="1"/>
  <c r="CK35" i="1"/>
  <c r="CR35" i="1"/>
  <c r="DR266" i="1"/>
  <c r="DQ266" i="1"/>
  <c r="CU38" i="1"/>
  <c r="DW38" i="1" s="1"/>
  <c r="DR221" i="1"/>
  <c r="DQ77" i="1"/>
  <c r="DR218" i="1"/>
  <c r="CB218" i="1"/>
  <c r="DB35" i="1"/>
  <c r="DO38" i="1"/>
  <c r="O38" i="6" s="1"/>
  <c r="BZ38" i="1"/>
  <c r="CR244" i="1"/>
  <c r="CK244" i="1"/>
  <c r="DY51" i="1"/>
  <c r="DX51" i="1"/>
  <c r="DD51" i="1"/>
  <c r="DK51" i="1"/>
  <c r="J75" i="8"/>
  <c r="CS266" i="1"/>
  <c r="DG266" i="2" s="1"/>
  <c r="N266" i="4" s="1"/>
  <c r="CL266" i="1"/>
  <c r="DF38" i="1"/>
  <c r="CY38" i="1"/>
  <c r="DC38" i="1"/>
  <c r="DJ38" i="1"/>
  <c r="BY38" i="1"/>
  <c r="F38" i="3" s="1"/>
  <c r="DN38" i="1"/>
  <c r="N38" i="6" s="1"/>
  <c r="CZ244" i="1"/>
  <c r="DG244" i="1"/>
  <c r="DQ265" i="1"/>
  <c r="DP265" i="1"/>
  <c r="DD35" i="1"/>
  <c r="CY266" i="1"/>
  <c r="BX84" i="1"/>
  <c r="E84" i="3" s="1"/>
  <c r="DP84" i="1"/>
  <c r="P84" i="6" s="1"/>
  <c r="CV84" i="1"/>
  <c r="CK84" i="1"/>
  <c r="CL244" i="1"/>
  <c r="CV244" i="1"/>
  <c r="DF217" i="1"/>
  <c r="CY217" i="1"/>
  <c r="CY344" i="1"/>
  <c r="DH55" i="1"/>
  <c r="DA55" i="1"/>
  <c r="CY30" i="1"/>
  <c r="DF30" i="1"/>
  <c r="CO265" i="1"/>
  <c r="CB84" i="1"/>
  <c r="DR244" i="1"/>
  <c r="CA51" i="1"/>
  <c r="H51" i="3" s="1"/>
  <c r="DJ51" i="1"/>
  <c r="CO35" i="1"/>
  <c r="DQ84" i="1"/>
  <c r="Q84" i="6" s="1"/>
  <c r="DN244" i="1"/>
  <c r="BY244" i="1"/>
  <c r="DG51" i="1"/>
  <c r="DT217" i="1"/>
  <c r="CZ217" i="1"/>
  <c r="DG217" i="1"/>
  <c r="DC55" i="1"/>
  <c r="DJ55" i="1"/>
  <c r="DW55" i="1"/>
  <c r="DY30" i="1"/>
  <c r="DD30" i="1"/>
  <c r="DX30" i="1"/>
  <c r="DK30" i="1"/>
  <c r="DR265" i="1"/>
  <c r="CT35" i="1"/>
  <c r="DQ35" i="1"/>
  <c r="DO139" i="1"/>
  <c r="DJ266" i="1"/>
  <c r="DM38" i="1"/>
  <c r="CS84" i="1"/>
  <c r="DH30" i="1"/>
  <c r="DA30" i="1"/>
  <c r="DV30" i="1"/>
  <c r="DU30" i="1"/>
  <c r="DW266" i="1"/>
  <c r="DM84" i="1"/>
  <c r="DR51" i="1"/>
  <c r="DQ51" i="1"/>
  <c r="DC51" i="1"/>
  <c r="DC53" i="1"/>
  <c r="DJ53" i="1"/>
  <c r="DO83" i="1"/>
  <c r="DF266" i="1"/>
  <c r="CU84" i="1"/>
  <c r="DQ244" i="1"/>
  <c r="Q244" i="6" s="1"/>
  <c r="DH217" i="1"/>
  <c r="DU217" i="1"/>
  <c r="DA217" i="1"/>
  <c r="CB35" i="1"/>
  <c r="CW84" i="1"/>
  <c r="DT51" i="1"/>
  <c r="DG30" i="1"/>
  <c r="DT30" i="1"/>
  <c r="CZ30" i="1"/>
  <c r="DY217" i="1"/>
  <c r="DP217" i="1"/>
  <c r="CS53" i="1"/>
  <c r="BY344" i="1"/>
  <c r="CK344" i="1"/>
  <c r="CU344" i="1"/>
  <c r="CA55" i="1"/>
  <c r="H55" i="3" s="1"/>
  <c r="CO55" i="1"/>
  <c r="CA37" i="1"/>
  <c r="H37" i="3" s="1"/>
  <c r="BW37" i="1"/>
  <c r="D37" i="3" s="1"/>
  <c r="DV55" i="2"/>
  <c r="DB55" i="2"/>
  <c r="G55" i="4" s="1"/>
  <c r="DD82" i="2"/>
  <c r="I82" i="4" s="1"/>
  <c r="DR217" i="1"/>
  <c r="CL217" i="1"/>
  <c r="CU53" i="1"/>
  <c r="DW53" i="1" s="1"/>
  <c r="BX53" i="1"/>
  <c r="BZ344" i="1"/>
  <c r="G344" i="3" s="1"/>
  <c r="DA72" i="2"/>
  <c r="F72" i="4" s="1"/>
  <c r="DU72" i="2"/>
  <c r="CY29" i="2"/>
  <c r="D29" i="4" s="1"/>
  <c r="DF29" i="2"/>
  <c r="M29" i="4" s="1"/>
  <c r="DI265" i="2"/>
  <c r="P265" i="4" s="1"/>
  <c r="DB265" i="2"/>
  <c r="G265" i="4" s="1"/>
  <c r="DW265" i="2"/>
  <c r="CZ121" i="2"/>
  <c r="E121" i="4" s="1"/>
  <c r="DG121" i="2"/>
  <c r="N121" i="4" s="1"/>
  <c r="DJ344" i="1"/>
  <c r="CS344" i="1"/>
  <c r="CT344" i="1"/>
  <c r="DR344" i="1"/>
  <c r="DQ344" i="1"/>
  <c r="DQ55" i="1"/>
  <c r="CO37" i="1"/>
  <c r="DM37" i="1"/>
  <c r="DQ37" i="1"/>
  <c r="DR37" i="1"/>
  <c r="CW127" i="1"/>
  <c r="BX30" i="1"/>
  <c r="DD148" i="2"/>
  <c r="I148" i="4" s="1"/>
  <c r="DK148" i="2"/>
  <c r="R148" i="4" s="1"/>
  <c r="CY55" i="2"/>
  <c r="D55" i="4" s="1"/>
  <c r="DN85" i="1"/>
  <c r="DD217" i="1"/>
  <c r="CM217" i="1"/>
  <c r="DO53" i="1"/>
  <c r="CW55" i="1"/>
  <c r="DK55" i="2" s="1"/>
  <c r="R55" i="4" s="1"/>
  <c r="DA37" i="1"/>
  <c r="CL37" i="1"/>
  <c r="DN327" i="1"/>
  <c r="CM30" i="1"/>
  <c r="DR30" i="1"/>
  <c r="R30" i="6" s="1"/>
  <c r="DH221" i="2"/>
  <c r="O221" i="4" s="1"/>
  <c r="DA221" i="2"/>
  <c r="F221" i="4" s="1"/>
  <c r="DU221" i="2"/>
  <c r="DC31" i="2"/>
  <c r="H31" i="4" s="1"/>
  <c r="DW31" i="2"/>
  <c r="DJ31" i="2"/>
  <c r="Q31" i="4" s="1"/>
  <c r="BW217" i="1"/>
  <c r="D217" i="3" s="1"/>
  <c r="DO217" i="1"/>
  <c r="O217" i="6" s="1"/>
  <c r="CB53" i="1"/>
  <c r="I53" i="3" s="1"/>
  <c r="CA53" i="1"/>
  <c r="H53" i="3" s="1"/>
  <c r="DF53" i="1"/>
  <c r="BY53" i="1"/>
  <c r="F53" i="3" s="1"/>
  <c r="BY55" i="1"/>
  <c r="DB30" i="1"/>
  <c r="DC30" i="1"/>
  <c r="DI72" i="2"/>
  <c r="P72" i="4" s="1"/>
  <c r="DV72" i="2"/>
  <c r="DB72" i="2"/>
  <c r="G72" i="4" s="1"/>
  <c r="DW221" i="2"/>
  <c r="CZ265" i="2"/>
  <c r="E265" i="4" s="1"/>
  <c r="DF35" i="2"/>
  <c r="M35" i="4" s="1"/>
  <c r="DA343" i="2"/>
  <c r="F343" i="4" s="1"/>
  <c r="DH343" i="2"/>
  <c r="O343" i="4" s="1"/>
  <c r="DF82" i="2"/>
  <c r="M82" i="4" s="1"/>
  <c r="CY82" i="2"/>
  <c r="D82" i="4" s="1"/>
  <c r="DH31" i="2"/>
  <c r="O31" i="4" s="1"/>
  <c r="DP53" i="1"/>
  <c r="DY344" i="1"/>
  <c r="DO344" i="1"/>
  <c r="O344" i="6" s="1"/>
  <c r="CN55" i="1"/>
  <c r="DB221" i="2"/>
  <c r="G221" i="4" s="1"/>
  <c r="DV221" i="2"/>
  <c r="DH55" i="2"/>
  <c r="O55" i="4" s="1"/>
  <c r="DA55" i="2"/>
  <c r="F55" i="4" s="1"/>
  <c r="CZ35" i="2"/>
  <c r="E35" i="4" s="1"/>
  <c r="DJ343" i="2"/>
  <c r="Q343" i="4" s="1"/>
  <c r="DC343" i="2"/>
  <c r="H343" i="4" s="1"/>
  <c r="DF31" i="2"/>
  <c r="M31" i="4" s="1"/>
  <c r="CY31" i="2"/>
  <c r="D31" i="4" s="1"/>
  <c r="DV121" i="2"/>
  <c r="DB121" i="2"/>
  <c r="G121" i="4" s="1"/>
  <c r="CW53" i="1"/>
  <c r="DK53" i="2" s="1"/>
  <c r="R53" i="4" s="1"/>
  <c r="DQ53" i="1"/>
  <c r="Q53" i="6" s="1"/>
  <c r="DX344" i="1"/>
  <c r="DG72" i="2"/>
  <c r="N72" i="4" s="1"/>
  <c r="CZ72" i="2"/>
  <c r="E72" i="4" s="1"/>
  <c r="DG221" i="2"/>
  <c r="N221" i="4" s="1"/>
  <c r="CZ221" i="2"/>
  <c r="E221" i="4" s="1"/>
  <c r="DK35" i="2"/>
  <c r="R35" i="4" s="1"/>
  <c r="DD35" i="2"/>
  <c r="I35" i="4" s="1"/>
  <c r="DT31" i="2"/>
  <c r="DU31" i="2"/>
  <c r="DG31" i="2"/>
  <c r="N31" i="4" s="1"/>
  <c r="CZ31" i="2"/>
  <c r="E31" i="4" s="1"/>
  <c r="DX217" i="1"/>
  <c r="BX37" i="1"/>
  <c r="E37" i="3" s="1"/>
  <c r="BW30" i="1"/>
  <c r="D30" i="3" s="1"/>
  <c r="DP163" i="2"/>
  <c r="G163" i="6" s="1"/>
  <c r="CA163" i="2"/>
  <c r="Q163" i="3" s="1"/>
  <c r="DQ163" i="2"/>
  <c r="H163" i="6" s="1"/>
  <c r="DD72" i="2"/>
  <c r="I72" i="4" s="1"/>
  <c r="DK72" i="2"/>
  <c r="R72" i="4" s="1"/>
  <c r="DT29" i="2"/>
  <c r="DG29" i="2"/>
  <c r="N29" i="4" s="1"/>
  <c r="CZ29" i="2"/>
  <c r="E29" i="4" s="1"/>
  <c r="DY221" i="2"/>
  <c r="CR181" i="2"/>
  <c r="CY181" i="2" s="1"/>
  <c r="D181" i="4" s="1"/>
  <c r="DN115" i="2"/>
  <c r="E115" i="6" s="1"/>
  <c r="DN264" i="2"/>
  <c r="E264" i="6" s="1"/>
  <c r="DR264" i="2"/>
  <c r="I264" i="6" s="1"/>
  <c r="DM118" i="2"/>
  <c r="D118" i="6" s="1"/>
  <c r="CT159" i="2"/>
  <c r="CW138" i="2"/>
  <c r="CW58" i="2"/>
  <c r="CN72" i="2"/>
  <c r="CL72" i="2"/>
  <c r="CV148" i="2"/>
  <c r="CW29" i="2"/>
  <c r="DP29" i="2"/>
  <c r="DR29" i="2"/>
  <c r="DR168" i="2"/>
  <c r="I168" i="6" s="1"/>
  <c r="DC221" i="2"/>
  <c r="H221" i="4" s="1"/>
  <c r="BY55" i="2"/>
  <c r="DD55" i="2"/>
  <c r="I55" i="4" s="1"/>
  <c r="DR55" i="2"/>
  <c r="CV279" i="2"/>
  <c r="DQ336" i="2"/>
  <c r="H336" i="6" s="1"/>
  <c r="CM91" i="2"/>
  <c r="CR167" i="2"/>
  <c r="CY167" i="2" s="1"/>
  <c r="D167" i="4" s="1"/>
  <c r="CN265" i="2"/>
  <c r="DO246" i="2"/>
  <c r="CW136" i="2"/>
  <c r="CU35" i="2"/>
  <c r="CB35" i="2"/>
  <c r="CL35" i="2"/>
  <c r="DP35" i="2"/>
  <c r="BY343" i="2"/>
  <c r="BX82" i="2"/>
  <c r="CT82" i="2"/>
  <c r="CS124" i="2"/>
  <c r="CT124" i="2"/>
  <c r="CK31" i="2"/>
  <c r="CW121" i="2"/>
  <c r="DD266" i="2"/>
  <c r="I266" i="4" s="1"/>
  <c r="DK266" i="2"/>
  <c r="R266" i="4" s="1"/>
  <c r="DY149" i="2"/>
  <c r="DD149" i="2"/>
  <c r="I149" i="4" s="1"/>
  <c r="DX149" i="2"/>
  <c r="DK149" i="2"/>
  <c r="R149" i="4" s="1"/>
  <c r="DW32" i="2"/>
  <c r="DJ32" i="2"/>
  <c r="Q32" i="4" s="1"/>
  <c r="DC260" i="2"/>
  <c r="H260" i="4" s="1"/>
  <c r="CW27" i="2"/>
  <c r="DR118" i="2"/>
  <c r="I118" i="6" s="1"/>
  <c r="CP72" i="2"/>
  <c r="DN125" i="2"/>
  <c r="E125" i="6" s="1"/>
  <c r="CZ148" i="2"/>
  <c r="E148" i="4" s="1"/>
  <c r="DO148" i="2"/>
  <c r="DM29" i="2"/>
  <c r="DK221" i="2"/>
  <c r="R221" i="4" s="1"/>
  <c r="DF221" i="2"/>
  <c r="M221" i="4" s="1"/>
  <c r="CS55" i="2"/>
  <c r="CV55" i="2"/>
  <c r="DX55" i="2" s="1"/>
  <c r="DO55" i="2"/>
  <c r="DO265" i="2"/>
  <c r="CW343" i="2"/>
  <c r="CO124" i="2"/>
  <c r="CR226" i="2"/>
  <c r="DF38" i="2"/>
  <c r="M38" i="4" s="1"/>
  <c r="CY38" i="2"/>
  <c r="D38" i="4" s="1"/>
  <c r="DG84" i="2"/>
  <c r="N84" i="4" s="1"/>
  <c r="CZ84" i="2"/>
  <c r="E84" i="4" s="1"/>
  <c r="DJ149" i="2"/>
  <c r="Q149" i="4" s="1"/>
  <c r="CM138" i="2"/>
  <c r="CS62" i="2"/>
  <c r="CO72" i="2"/>
  <c r="CR72" i="2"/>
  <c r="DT72" i="2" s="1"/>
  <c r="DR125" i="2"/>
  <c r="I125" i="6" s="1"/>
  <c r="CR301" i="2"/>
  <c r="CB148" i="2"/>
  <c r="BZ29" i="2"/>
  <c r="DJ29" i="2"/>
  <c r="Q29" i="4" s="1"/>
  <c r="DQ29" i="2"/>
  <c r="DP168" i="2"/>
  <c r="G168" i="6" s="1"/>
  <c r="CR168" i="2"/>
  <c r="CA221" i="2"/>
  <c r="DM269" i="2"/>
  <c r="D269" i="6" s="1"/>
  <c r="CR203" i="2"/>
  <c r="CY203" i="2" s="1"/>
  <c r="CB55" i="2"/>
  <c r="CM55" i="2"/>
  <c r="DP55" i="2"/>
  <c r="DP175" i="2"/>
  <c r="G175" i="6" s="1"/>
  <c r="BY91" i="2"/>
  <c r="O91" i="3" s="1"/>
  <c r="CK91" i="2"/>
  <c r="DR265" i="2"/>
  <c r="CR136" i="2"/>
  <c r="DP136" i="2"/>
  <c r="G136" i="6" s="1"/>
  <c r="CB136" i="2"/>
  <c r="CT136" i="2"/>
  <c r="DM35" i="2"/>
  <c r="CS343" i="2"/>
  <c r="DM49" i="2"/>
  <c r="D49" i="6" s="1"/>
  <c r="CO82" i="2"/>
  <c r="DR82" i="2"/>
  <c r="BX31" i="2"/>
  <c r="DA31" i="2"/>
  <c r="F31" i="4" s="1"/>
  <c r="DV31" i="2"/>
  <c r="DR121" i="2"/>
  <c r="DQ121" i="2"/>
  <c r="CM121" i="2"/>
  <c r="CV121" i="2"/>
  <c r="CY28" i="2"/>
  <c r="D28" i="4" s="1"/>
  <c r="DA38" i="2"/>
  <c r="F38" i="4" s="1"/>
  <c r="DU38" i="2"/>
  <c r="DH38" i="2"/>
  <c r="O38" i="4" s="1"/>
  <c r="DJ38" i="2"/>
  <c r="Q38" i="4" s="1"/>
  <c r="DC38" i="2"/>
  <c r="H38" i="4" s="1"/>
  <c r="DW38" i="2"/>
  <c r="DK84" i="2"/>
  <c r="R84" i="4" s="1"/>
  <c r="DD84" i="2"/>
  <c r="I84" i="4" s="1"/>
  <c r="DX84" i="2"/>
  <c r="DT149" i="2"/>
  <c r="CZ149" i="2"/>
  <c r="E149" i="4" s="1"/>
  <c r="CZ32" i="2"/>
  <c r="E32" i="4" s="1"/>
  <c r="DK260" i="2"/>
  <c r="R260" i="4" s="1"/>
  <c r="DD260" i="2"/>
  <c r="I260" i="4" s="1"/>
  <c r="CV27" i="2"/>
  <c r="CB138" i="2"/>
  <c r="R138" i="3" s="1"/>
  <c r="DR72" i="2"/>
  <c r="CP148" i="2"/>
  <c r="DM55" i="2"/>
  <c r="BZ91" i="2"/>
  <c r="CB265" i="2"/>
  <c r="CL265" i="2"/>
  <c r="CR265" i="2"/>
  <c r="DM178" i="2"/>
  <c r="CK35" i="2"/>
  <c r="DQ35" i="2"/>
  <c r="CP82" i="2"/>
  <c r="CB31" i="2"/>
  <c r="CO31" i="2"/>
  <c r="BX121" i="2"/>
  <c r="DN107" i="2"/>
  <c r="CT107" i="2"/>
  <c r="BY107" i="2"/>
  <c r="CZ266" i="2"/>
  <c r="E266" i="4" s="1"/>
  <c r="DT266" i="2"/>
  <c r="DY38" i="2"/>
  <c r="CZ108" i="2"/>
  <c r="E108" i="4" s="1"/>
  <c r="DD108" i="2"/>
  <c r="I108" i="4" s="1"/>
  <c r="DV149" i="2"/>
  <c r="DI149" i="2"/>
  <c r="P149" i="4" s="1"/>
  <c r="DB149" i="2"/>
  <c r="G149" i="4" s="1"/>
  <c r="DP72" i="2"/>
  <c r="CU29" i="2"/>
  <c r="DW29" i="2" s="1"/>
  <c r="CT168" i="2"/>
  <c r="CU91" i="2"/>
  <c r="DJ265" i="2"/>
  <c r="Q265" i="4" s="1"/>
  <c r="CV35" i="2"/>
  <c r="DN35" i="2"/>
  <c r="DQ343" i="2"/>
  <c r="DR343" i="2"/>
  <c r="CL31" i="2"/>
  <c r="CP28" i="2"/>
  <c r="CW28" i="2"/>
  <c r="DD32" i="2"/>
  <c r="I32" i="4" s="1"/>
  <c r="DX32" i="2"/>
  <c r="DK32" i="2"/>
  <c r="R32" i="4" s="1"/>
  <c r="CW223" i="2"/>
  <c r="CS58" i="2"/>
  <c r="CM72" i="2"/>
  <c r="DM72" i="2"/>
  <c r="BW148" i="2"/>
  <c r="BY148" i="2"/>
  <c r="CV142" i="2"/>
  <c r="DC142" i="2" s="1"/>
  <c r="H142" i="4" s="1"/>
  <c r="DN29" i="2"/>
  <c r="DD221" i="2"/>
  <c r="I221" i="4" s="1"/>
  <c r="DO221" i="2"/>
  <c r="DN269" i="2"/>
  <c r="E269" i="6" s="1"/>
  <c r="CT265" i="2"/>
  <c r="DV265" i="2" s="1"/>
  <c r="CU136" i="2"/>
  <c r="DN136" i="2"/>
  <c r="E136" i="6" s="1"/>
  <c r="CR343" i="2"/>
  <c r="DP121" i="2"/>
  <c r="DH266" i="2"/>
  <c r="O266" i="4" s="1"/>
  <c r="DG38" i="2"/>
  <c r="N38" i="4" s="1"/>
  <c r="CZ38" i="2"/>
  <c r="E38" i="4" s="1"/>
  <c r="DT38" i="2"/>
  <c r="DI38" i="2"/>
  <c r="P38" i="4" s="1"/>
  <c r="DV38" i="2"/>
  <c r="DB38" i="2"/>
  <c r="G38" i="4" s="1"/>
  <c r="DH108" i="2"/>
  <c r="O108" i="4" s="1"/>
  <c r="DA108" i="2"/>
  <c r="F108" i="4" s="1"/>
  <c r="DF149" i="2"/>
  <c r="M149" i="4" s="1"/>
  <c r="CY149" i="2"/>
  <c r="D149" i="4" s="1"/>
  <c r="CV163" i="2"/>
  <c r="DQ27" i="2"/>
  <c r="H27" i="6" s="1"/>
  <c r="CS18" i="2"/>
  <c r="DO18" i="2"/>
  <c r="F18" i="6" s="1"/>
  <c r="CT18" i="2"/>
  <c r="DA18" i="2" s="1"/>
  <c r="F18" i="4" s="1"/>
  <c r="DO62" i="2"/>
  <c r="F62" i="6" s="1"/>
  <c r="CV62" i="2"/>
  <c r="DQ72" i="2"/>
  <c r="CR105" i="2"/>
  <c r="CY105" i="2" s="1"/>
  <c r="D105" i="4" s="1"/>
  <c r="DQ148" i="2"/>
  <c r="DQ142" i="2"/>
  <c r="H142" i="6" s="1"/>
  <c r="BY221" i="2"/>
  <c r="BZ221" i="2"/>
  <c r="DC265" i="2"/>
  <c r="H265" i="4" s="1"/>
  <c r="BZ136" i="2"/>
  <c r="P136" i="3" s="1"/>
  <c r="CO343" i="2"/>
  <c r="DN343" i="2"/>
  <c r="DO124" i="2"/>
  <c r="F124" i="6" s="1"/>
  <c r="CN124" i="2"/>
  <c r="DR31" i="2"/>
  <c r="BY121" i="2"/>
  <c r="CW226" i="2"/>
  <c r="CP226" i="2"/>
  <c r="DA28" i="2"/>
  <c r="F28" i="4" s="1"/>
  <c r="DI108" i="2"/>
  <c r="P108" i="4" s="1"/>
  <c r="DH149" i="2"/>
  <c r="O149" i="4" s="1"/>
  <c r="DA149" i="2"/>
  <c r="F149" i="4" s="1"/>
  <c r="DU149" i="2"/>
  <c r="DI260" i="2"/>
  <c r="P260" i="4" s="1"/>
  <c r="DB260" i="2"/>
  <c r="G260" i="4" s="1"/>
  <c r="DN163" i="2"/>
  <c r="E163" i="6" s="1"/>
  <c r="CS131" i="2"/>
  <c r="BZ148" i="2"/>
  <c r="CU148" i="2"/>
  <c r="CV9" i="2"/>
  <c r="DQ91" i="2"/>
  <c r="H91" i="6" s="1"/>
  <c r="CV91" i="2"/>
  <c r="DC91" i="2" s="1"/>
  <c r="H91" i="4" s="1"/>
  <c r="BY265" i="2"/>
  <c r="CS82" i="2"/>
  <c r="CW31" i="2"/>
  <c r="CR121" i="2"/>
  <c r="CV226" i="2"/>
  <c r="DH226" i="2"/>
  <c r="O226" i="4" s="1"/>
  <c r="DA226" i="2"/>
  <c r="F226" i="4" s="1"/>
  <c r="DX107" i="2"/>
  <c r="DA266" i="2"/>
  <c r="F266" i="4" s="1"/>
  <c r="DJ84" i="2"/>
  <c r="Q84" i="4" s="1"/>
  <c r="DC84" i="2"/>
  <c r="H84" i="4" s="1"/>
  <c r="DF32" i="2"/>
  <c r="M32" i="4" s="1"/>
  <c r="CY32" i="2"/>
  <c r="D32" i="4" s="1"/>
  <c r="DH75" i="2"/>
  <c r="O75" i="4" s="1"/>
  <c r="DP310" i="2"/>
  <c r="G310" i="6" s="1"/>
  <c r="CO107" i="2"/>
  <c r="DO107" i="2"/>
  <c r="CM266" i="2"/>
  <c r="CV266" i="2"/>
  <c r="DX266" i="2" s="1"/>
  <c r="BX28" i="2"/>
  <c r="DQ28" i="2"/>
  <c r="DN78" i="2"/>
  <c r="E78" i="6" s="1"/>
  <c r="BZ78" i="2"/>
  <c r="CM108" i="2"/>
  <c r="CW147" i="2"/>
  <c r="DD147" i="2" s="1"/>
  <c r="DO230" i="2"/>
  <c r="F230" i="6" s="1"/>
  <c r="CB84" i="2"/>
  <c r="CO84" i="2"/>
  <c r="BY149" i="2"/>
  <c r="CT152" i="2"/>
  <c r="BX75" i="2"/>
  <c r="DR74" i="2"/>
  <c r="DQ68" i="2"/>
  <c r="H68" i="6" s="1"/>
  <c r="CB68" i="2"/>
  <c r="DP218" i="2"/>
  <c r="DG51" i="2"/>
  <c r="N51" i="4" s="1"/>
  <c r="CZ51" i="2"/>
  <c r="E51" i="4" s="1"/>
  <c r="DD53" i="2"/>
  <c r="I53" i="4" s="1"/>
  <c r="DI30" i="2"/>
  <c r="P30" i="4" s="1"/>
  <c r="DB30" i="2"/>
  <c r="G30" i="4" s="1"/>
  <c r="DV30" i="2"/>
  <c r="DD217" i="2"/>
  <c r="I217" i="4" s="1"/>
  <c r="CR107" i="2"/>
  <c r="CV28" i="2"/>
  <c r="DN28" i="2"/>
  <c r="BZ38" i="2"/>
  <c r="CM38" i="2"/>
  <c r="DM38" i="2"/>
  <c r="CS78" i="2"/>
  <c r="DM108" i="2"/>
  <c r="BX100" i="2"/>
  <c r="N100" i="3" s="1"/>
  <c r="CL84" i="2"/>
  <c r="DP260" i="2"/>
  <c r="DR260" i="2"/>
  <c r="CA244" i="2"/>
  <c r="DP244" i="2"/>
  <c r="DM244" i="2"/>
  <c r="BX244" i="2"/>
  <c r="CA24" i="2"/>
  <c r="DP24" i="2"/>
  <c r="DA24" i="2"/>
  <c r="F24" i="4" s="1"/>
  <c r="DP53" i="2"/>
  <c r="CP262" i="2"/>
  <c r="CW262" i="2"/>
  <c r="DI344" i="2"/>
  <c r="P344" i="4" s="1"/>
  <c r="CT63" i="2"/>
  <c r="CM28" i="2"/>
  <c r="CS28" i="2"/>
  <c r="DU28" i="2" s="1"/>
  <c r="DO28" i="2"/>
  <c r="CW274" i="2"/>
  <c r="DD274" i="2" s="1"/>
  <c r="I274" i="4" s="1"/>
  <c r="BX108" i="2"/>
  <c r="DV108" i="2"/>
  <c r="DN100" i="2"/>
  <c r="E100" i="6" s="1"/>
  <c r="CR84" i="2"/>
  <c r="DT84" i="2" s="1"/>
  <c r="CP84" i="2"/>
  <c r="CM149" i="2"/>
  <c r="DR149" i="2"/>
  <c r="CR260" i="2"/>
  <c r="DT260" i="2" s="1"/>
  <c r="DM260" i="2"/>
  <c r="DG75" i="2"/>
  <c r="N75" i="4" s="1"/>
  <c r="CL75" i="2"/>
  <c r="CW74" i="2"/>
  <c r="CP74" i="2"/>
  <c r="DV244" i="2"/>
  <c r="DB244" i="2"/>
  <c r="G244" i="4" s="1"/>
  <c r="CP24" i="2"/>
  <c r="CW24" i="2"/>
  <c r="DU37" i="2"/>
  <c r="DH37" i="2"/>
  <c r="O37" i="4" s="1"/>
  <c r="CU53" i="2"/>
  <c r="DF30" i="2"/>
  <c r="M30" i="4" s="1"/>
  <c r="CY30" i="2"/>
  <c r="D30" i="4" s="1"/>
  <c r="DV217" i="2"/>
  <c r="DB217" i="2"/>
  <c r="G217" i="4" s="1"/>
  <c r="CS284" i="2"/>
  <c r="CN84" i="2"/>
  <c r="DM84" i="2"/>
  <c r="BY32" i="2"/>
  <c r="CP32" i="2"/>
  <c r="CB260" i="2"/>
  <c r="CP260" i="2"/>
  <c r="DR152" i="2"/>
  <c r="I152" i="6" s="1"/>
  <c r="CV250" i="2"/>
  <c r="CR75" i="2"/>
  <c r="DT75" i="2" s="1"/>
  <c r="DN74" i="2"/>
  <c r="CS74" i="2"/>
  <c r="DU74" i="2" s="1"/>
  <c r="DN218" i="2"/>
  <c r="DF218" i="2"/>
  <c r="M218" i="4" s="1"/>
  <c r="CY218" i="2"/>
  <c r="D218" i="4" s="1"/>
  <c r="DN244" i="2"/>
  <c r="DI244" i="2"/>
  <c r="P244" i="4" s="1"/>
  <c r="BW251" i="2"/>
  <c r="DI37" i="2"/>
  <c r="P37" i="4" s="1"/>
  <c r="DV37" i="2"/>
  <c r="DB51" i="2"/>
  <c r="G51" i="4" s="1"/>
  <c r="DV51" i="2"/>
  <c r="CS317" i="2"/>
  <c r="CZ317" i="2" s="1"/>
  <c r="DF344" i="2"/>
  <c r="M344" i="4" s="1"/>
  <c r="DJ30" i="2"/>
  <c r="Q30" i="4" s="1"/>
  <c r="DC30" i="2"/>
  <c r="H30" i="4" s="1"/>
  <c r="DW30" i="2"/>
  <c r="CO226" i="2"/>
  <c r="CS226" i="2"/>
  <c r="CR347" i="2"/>
  <c r="CU266" i="2"/>
  <c r="CL266" i="2"/>
  <c r="CB28" i="2"/>
  <c r="DK38" i="2"/>
  <c r="R38" i="4" s="1"/>
  <c r="DX38" i="2"/>
  <c r="DR78" i="2"/>
  <c r="I78" i="6" s="1"/>
  <c r="CU230" i="2"/>
  <c r="DN84" i="2"/>
  <c r="BX32" i="2"/>
  <c r="CB32" i="2"/>
  <c r="BW32" i="2"/>
  <c r="CT260" i="2"/>
  <c r="DV75" i="2"/>
  <c r="DA251" i="2"/>
  <c r="F251" i="4" s="1"/>
  <c r="DD251" i="2"/>
  <c r="I251" i="4" s="1"/>
  <c r="DK251" i="2"/>
  <c r="R251" i="4" s="1"/>
  <c r="DQ37" i="2"/>
  <c r="DR37" i="2"/>
  <c r="CW37" i="2"/>
  <c r="DO53" i="2"/>
  <c r="BZ53" i="2"/>
  <c r="CR71" i="2"/>
  <c r="CY71" i="2" s="1"/>
  <c r="CK71" i="2"/>
  <c r="DQ226" i="2"/>
  <c r="DR226" i="2"/>
  <c r="CL107" i="2"/>
  <c r="BY266" i="2"/>
  <c r="BX38" i="2"/>
  <c r="CU78" i="2"/>
  <c r="DB78" i="2" s="1"/>
  <c r="G78" i="4" s="1"/>
  <c r="BW108" i="2"/>
  <c r="CR108" i="2"/>
  <c r="DY108" i="2" s="1"/>
  <c r="CP108" i="2"/>
  <c r="DN108" i="2"/>
  <c r="CA100" i="2"/>
  <c r="Q100" i="3" s="1"/>
  <c r="CL149" i="2"/>
  <c r="CV75" i="2"/>
  <c r="DQ75" i="2"/>
  <c r="DJ74" i="2"/>
  <c r="Q74" i="4" s="1"/>
  <c r="BZ218" i="2"/>
  <c r="DO218" i="2"/>
  <c r="DM218" i="2"/>
  <c r="CV244" i="2"/>
  <c r="DJ251" i="2"/>
  <c r="Q251" i="4" s="1"/>
  <c r="DC251" i="2"/>
  <c r="H251" i="4" s="1"/>
  <c r="CS144" i="2"/>
  <c r="CZ144" i="2" s="1"/>
  <c r="E144" i="4" s="1"/>
  <c r="CL144" i="2"/>
  <c r="CO51" i="2"/>
  <c r="CV51" i="2"/>
  <c r="DH51" i="2"/>
  <c r="O51" i="4" s="1"/>
  <c r="CB344" i="2"/>
  <c r="DQ344" i="2"/>
  <c r="DR344" i="2"/>
  <c r="DT344" i="2"/>
  <c r="CZ344" i="2"/>
  <c r="E344" i="4" s="1"/>
  <c r="DQ266" i="2"/>
  <c r="DR266" i="2"/>
  <c r="DM78" i="2"/>
  <c r="D78" i="6" s="1"/>
  <c r="CK78" i="2"/>
  <c r="CT100" i="2"/>
  <c r="DR241" i="2"/>
  <c r="I241" i="6" s="1"/>
  <c r="BY84" i="2"/>
  <c r="CT84" i="2"/>
  <c r="CT103" i="2"/>
  <c r="DW149" i="2"/>
  <c r="CZ260" i="2"/>
  <c r="E260" i="4" s="1"/>
  <c r="DA75" i="2"/>
  <c r="F75" i="4" s="1"/>
  <c r="DU75" i="2"/>
  <c r="DA74" i="2"/>
  <c r="F74" i="4" s="1"/>
  <c r="DD218" i="2"/>
  <c r="I218" i="4" s="1"/>
  <c r="CS244" i="2"/>
  <c r="DU244" i="2" s="1"/>
  <c r="CL244" i="2"/>
  <c r="DQ24" i="2"/>
  <c r="CV24" i="2"/>
  <c r="DC37" i="2"/>
  <c r="H37" i="4" s="1"/>
  <c r="DH30" i="2"/>
  <c r="O30" i="4" s="1"/>
  <c r="DA30" i="2"/>
  <c r="F30" i="4" s="1"/>
  <c r="CS310" i="2"/>
  <c r="CW310" i="2"/>
  <c r="DD310" i="2" s="1"/>
  <c r="DP347" i="2"/>
  <c r="DM130" i="2"/>
  <c r="D130" i="6" s="1"/>
  <c r="CW78" i="2"/>
  <c r="DK78" i="2" s="1"/>
  <c r="R78" i="4" s="1"/>
  <c r="DP78" i="2"/>
  <c r="G78" i="6" s="1"/>
  <c r="DP143" i="2"/>
  <c r="G143" i="6" s="1"/>
  <c r="CR100" i="2"/>
  <c r="CY100" i="2" s="1"/>
  <c r="D100" i="4" s="1"/>
  <c r="CS100" i="2"/>
  <c r="DC149" i="2"/>
  <c r="H149" i="4" s="1"/>
  <c r="CR282" i="2"/>
  <c r="CY282" i="2" s="1"/>
  <c r="CA75" i="2"/>
  <c r="DB75" i="2"/>
  <c r="G75" i="4" s="1"/>
  <c r="CR74" i="2"/>
  <c r="CK74" i="2"/>
  <c r="DC74" i="2"/>
  <c r="H74" i="4" s="1"/>
  <c r="CU218" i="2"/>
  <c r="DD244" i="2"/>
  <c r="I244" i="4" s="1"/>
  <c r="CA251" i="2"/>
  <c r="DP251" i="2"/>
  <c r="DO251" i="2"/>
  <c r="CS24" i="2"/>
  <c r="DU24" i="2" s="1"/>
  <c r="DO144" i="2"/>
  <c r="F144" i="6" s="1"/>
  <c r="BZ144" i="2"/>
  <c r="P144" i="3" s="1"/>
  <c r="CB37" i="2"/>
  <c r="DB344" i="2"/>
  <c r="G344" i="4" s="1"/>
  <c r="DK30" i="2"/>
  <c r="R30" i="4" s="1"/>
  <c r="DX30" i="2"/>
  <c r="DD30" i="2"/>
  <c r="I30" i="4" s="1"/>
  <c r="DH217" i="2"/>
  <c r="O217" i="4" s="1"/>
  <c r="DA217" i="2"/>
  <c r="F217" i="4" s="1"/>
  <c r="DU217" i="2"/>
  <c r="DQ218" i="2"/>
  <c r="DR218" i="2"/>
  <c r="DR244" i="2"/>
  <c r="CU251" i="2"/>
  <c r="DW251" i="2" s="1"/>
  <c r="CN24" i="2"/>
  <c r="CW144" i="2"/>
  <c r="CL37" i="2"/>
  <c r="DQ51" i="2"/>
  <c r="DR51" i="2"/>
  <c r="CV53" i="2"/>
  <c r="DN53" i="2"/>
  <c r="DP141" i="2"/>
  <c r="G141" i="6" s="1"/>
  <c r="DO85" i="2"/>
  <c r="F85" i="6" s="1"/>
  <c r="CY344" i="2"/>
  <c r="D344" i="4" s="1"/>
  <c r="DP344" i="2"/>
  <c r="CR111" i="2"/>
  <c r="CY111" i="2" s="1"/>
  <c r="CP30" i="2"/>
  <c r="CO30" i="2"/>
  <c r="DO30" i="2"/>
  <c r="CN217" i="2"/>
  <c r="DG217" i="2"/>
  <c r="N217" i="4" s="1"/>
  <c r="DN217" i="2"/>
  <c r="DP351" i="2"/>
  <c r="G351" i="6" s="1"/>
  <c r="DO253" i="2"/>
  <c r="DN68" i="2"/>
  <c r="CR242" i="2"/>
  <c r="DN236" i="2"/>
  <c r="E236" i="6" s="1"/>
  <c r="CR244" i="2"/>
  <c r="DP220" i="2"/>
  <c r="G220" i="6" s="1"/>
  <c r="DM251" i="2"/>
  <c r="DR251" i="2"/>
  <c r="DR144" i="2"/>
  <c r="I144" i="6" s="1"/>
  <c r="CR144" i="2"/>
  <c r="DN37" i="2"/>
  <c r="DP155" i="2"/>
  <c r="BY51" i="2"/>
  <c r="DM71" i="2"/>
  <c r="D71" i="6" s="1"/>
  <c r="DO350" i="2"/>
  <c r="F350" i="6" s="1"/>
  <c r="CS30" i="2"/>
  <c r="DY30" i="2" s="1"/>
  <c r="DQ30" i="2"/>
  <c r="BZ217" i="2"/>
  <c r="CR217" i="2"/>
  <c r="CZ217" i="2"/>
  <c r="E217" i="4" s="1"/>
  <c r="CB218" i="2"/>
  <c r="CB244" i="2"/>
  <c r="CP244" i="2"/>
  <c r="DO227" i="2"/>
  <c r="F227" i="6" s="1"/>
  <c r="CM251" i="2"/>
  <c r="CS251" i="2"/>
  <c r="DY251" i="2" s="1"/>
  <c r="DQ251" i="2"/>
  <c r="CB24" i="2"/>
  <c r="DP144" i="2"/>
  <c r="G144" i="6" s="1"/>
  <c r="CO37" i="2"/>
  <c r="CR37" i="2"/>
  <c r="DT37" i="2" s="1"/>
  <c r="DR155" i="2"/>
  <c r="I155" i="6" s="1"/>
  <c r="CR51" i="2"/>
  <c r="DO51" i="2"/>
  <c r="BX53" i="2"/>
  <c r="CS53" i="2"/>
  <c r="DR71" i="2"/>
  <c r="I71" i="6" s="1"/>
  <c r="CM30" i="2"/>
  <c r="DP217" i="2"/>
  <c r="DN192" i="2"/>
  <c r="E192" i="6" s="1"/>
  <c r="DU51" i="2"/>
  <c r="DN88" i="2"/>
  <c r="E88" i="6" s="1"/>
  <c r="CU322" i="2"/>
  <c r="DB322" i="2" s="1"/>
  <c r="CO24" i="2"/>
  <c r="CB144" i="2"/>
  <c r="R144" i="3" s="1"/>
  <c r="CL51" i="2"/>
  <c r="CT53" i="2"/>
  <c r="BY344" i="2"/>
  <c r="DR111" i="2"/>
  <c r="I111" i="6" s="1"/>
  <c r="CN30" i="2"/>
  <c r="DN351" i="2"/>
  <c r="E351" i="6" s="1"/>
  <c r="CT198" i="2"/>
  <c r="BY244" i="2"/>
  <c r="DN99" i="2"/>
  <c r="E99" i="6" s="1"/>
  <c r="CM37" i="2"/>
  <c r="DM37" i="2"/>
  <c r="DA51" i="2"/>
  <c r="F51" i="4" s="1"/>
  <c r="DP71" i="2"/>
  <c r="G71" i="6" s="1"/>
  <c r="CV344" i="2"/>
  <c r="DM128" i="2"/>
  <c r="D128" i="6" s="1"/>
  <c r="BX30" i="2"/>
  <c r="BX217" i="2"/>
  <c r="DP199" i="2"/>
  <c r="G199" i="6" s="1"/>
  <c r="CS99" i="2"/>
  <c r="CS316" i="2"/>
  <c r="CZ316" i="2" s="1"/>
  <c r="E316" i="4" s="1"/>
  <c r="DO155" i="2"/>
  <c r="F155" i="6" s="1"/>
  <c r="CU71" i="2"/>
  <c r="DP109" i="2"/>
  <c r="G109" i="6" s="1"/>
  <c r="CR237" i="2"/>
  <c r="CW243" i="1"/>
  <c r="CW99" i="1"/>
  <c r="DK99" i="1" s="1"/>
  <c r="CW163" i="1"/>
  <c r="CV138" i="1"/>
  <c r="DP136" i="1"/>
  <c r="P136" i="6" s="1"/>
  <c r="CO138" i="1"/>
  <c r="CV124" i="1"/>
  <c r="DP100" i="1"/>
  <c r="P100" i="6" s="1"/>
  <c r="CV100" i="1"/>
  <c r="DC100" i="1" s="1"/>
  <c r="DQ91" i="1"/>
  <c r="CV54" i="1"/>
  <c r="CV59" i="1"/>
  <c r="DJ59" i="1" s="1"/>
  <c r="DQ136" i="1"/>
  <c r="DQ99" i="1"/>
  <c r="BZ136" i="1"/>
  <c r="DP27" i="1"/>
  <c r="DP93" i="1"/>
  <c r="DO136" i="1"/>
  <c r="O136" i="6" s="1"/>
  <c r="DO302" i="1"/>
  <c r="CU136" i="1"/>
  <c r="DB136" i="1" s="1"/>
  <c r="CT136" i="1"/>
  <c r="DH136" i="1" s="1"/>
  <c r="DO100" i="1"/>
  <c r="O100" i="6" s="1"/>
  <c r="CT100" i="1"/>
  <c r="DH100" i="1" s="1"/>
  <c r="DN100" i="1"/>
  <c r="DO93" i="1"/>
  <c r="BY136" i="1"/>
  <c r="F136" i="3" s="1"/>
  <c r="CM243" i="1"/>
  <c r="DN63" i="1"/>
  <c r="CT18" i="1"/>
  <c r="CT99" i="1"/>
  <c r="DH99" i="1" s="1"/>
  <c r="CM93" i="1"/>
  <c r="CT124" i="1"/>
  <c r="DV124" i="1" s="1"/>
  <c r="CM124" i="1"/>
  <c r="CS240" i="1"/>
  <c r="CL73" i="1"/>
  <c r="BX100" i="1"/>
  <c r="DN143" i="1"/>
  <c r="DN124" i="1"/>
  <c r="N124" i="6" s="1"/>
  <c r="BX136" i="1"/>
  <c r="E136" i="3" s="1"/>
  <c r="CS136" i="1"/>
  <c r="CZ136" i="1" s="1"/>
  <c r="DR41" i="1"/>
  <c r="DR354" i="1"/>
  <c r="DR15" i="1"/>
  <c r="DR105" i="1"/>
  <c r="DR290" i="1"/>
  <c r="DM23" i="1"/>
  <c r="DR62" i="1"/>
  <c r="DR204" i="1"/>
  <c r="DR80" i="1"/>
  <c r="DM124" i="1"/>
  <c r="DR88" i="1"/>
  <c r="DR136" i="1"/>
  <c r="R136" i="6" s="1"/>
  <c r="DR50" i="1"/>
  <c r="DR223" i="1"/>
  <c r="CR99" i="1"/>
  <c r="CY99" i="1" s="1"/>
  <c r="CR139" i="1"/>
  <c r="CY139" i="1" s="1"/>
  <c r="CR100" i="1"/>
  <c r="DF100" i="1" s="1"/>
  <c r="DR294" i="1"/>
  <c r="DM136" i="1"/>
  <c r="M136" i="6" s="1"/>
  <c r="DR259" i="1"/>
  <c r="DR314" i="1"/>
  <c r="CR124" i="1"/>
  <c r="DF124" i="1" s="1"/>
  <c r="DR264" i="1"/>
  <c r="R264" i="6" s="1"/>
  <c r="DM99" i="1"/>
  <c r="DR100" i="1"/>
  <c r="DM100" i="1"/>
  <c r="M100" i="6" s="1"/>
  <c r="DM93" i="1"/>
  <c r="DR168" i="1"/>
  <c r="R168" i="6" s="1"/>
  <c r="CR136" i="1"/>
  <c r="CY136" i="1" s="1"/>
  <c r="DR184" i="1"/>
  <c r="DR85" i="1"/>
  <c r="DM168" i="1"/>
  <c r="CR93" i="1"/>
  <c r="CK93" i="1"/>
  <c r="DR163" i="1"/>
  <c r="DR137" i="1"/>
  <c r="DR71" i="1"/>
  <c r="D42" i="8"/>
  <c r="I100" i="8"/>
  <c r="E136" i="8"/>
  <c r="D124" i="8"/>
  <c r="I124" i="8"/>
  <c r="E99" i="8"/>
  <c r="H99" i="8"/>
  <c r="D93" i="8"/>
  <c r="D99" i="8"/>
  <c r="E100" i="8"/>
  <c r="H124" i="8"/>
  <c r="D100" i="8"/>
  <c r="H42" i="8"/>
  <c r="I136" i="8"/>
  <c r="H100" i="8"/>
  <c r="I93" i="8"/>
  <c r="H93" i="8"/>
  <c r="H136" i="8"/>
  <c r="D136" i="8"/>
  <c r="E124" i="8"/>
  <c r="E93" i="8"/>
  <c r="I99" i="8"/>
  <c r="DJ100" i="1"/>
  <c r="CU99" i="1"/>
  <c r="DI99" i="1" s="1"/>
  <c r="CW100" i="1"/>
  <c r="CL100" i="1"/>
  <c r="CR103" i="1"/>
  <c r="DN93" i="1"/>
  <c r="N93" i="6" s="1"/>
  <c r="DI124" i="1"/>
  <c r="DB124" i="1"/>
  <c r="DN103" i="1"/>
  <c r="CZ124" i="1"/>
  <c r="DT124" i="1"/>
  <c r="DG124" i="1"/>
  <c r="DN99" i="1"/>
  <c r="N99" i="6" s="1"/>
  <c r="CV99" i="1"/>
  <c r="CU23" i="1"/>
  <c r="CB100" i="1"/>
  <c r="I100" i="3" s="1"/>
  <c r="CW93" i="1"/>
  <c r="DD93" i="1" s="1"/>
  <c r="DR348" i="1"/>
  <c r="DR144" i="1"/>
  <c r="DW124" i="1"/>
  <c r="DC124" i="1"/>
  <c r="DJ124" i="1"/>
  <c r="DN243" i="1"/>
  <c r="CS243" i="1"/>
  <c r="CP91" i="1"/>
  <c r="CB91" i="1"/>
  <c r="I91" i="3" s="1"/>
  <c r="DR91" i="1"/>
  <c r="DQ100" i="1"/>
  <c r="DD27" i="2"/>
  <c r="DM347" i="1"/>
  <c r="M347" i="6" s="1"/>
  <c r="CW124" i="1"/>
  <c r="CB124" i="1"/>
  <c r="CY124" i="1"/>
  <c r="CP27" i="2"/>
  <c r="CT27" i="2"/>
  <c r="CR36" i="2"/>
  <c r="CY36" i="2" s="1"/>
  <c r="D36" i="4" s="1"/>
  <c r="CK36" i="2"/>
  <c r="CY168" i="2"/>
  <c r="D168" i="4" s="1"/>
  <c r="CY91" i="2"/>
  <c r="D91" i="4" s="1"/>
  <c r="CY136" i="2"/>
  <c r="D136" i="4" s="1"/>
  <c r="DR147" i="1"/>
  <c r="CL124" i="1"/>
  <c r="DR138" i="1"/>
  <c r="R138" i="6" s="1"/>
  <c r="DR206" i="1"/>
  <c r="DR59" i="1"/>
  <c r="R59" i="6" s="1"/>
  <c r="DN27" i="2"/>
  <c r="E27" i="6" s="1"/>
  <c r="BY27" i="2"/>
  <c r="O27" i="3" s="1"/>
  <c r="DO27" i="2"/>
  <c r="F27" i="6" s="1"/>
  <c r="CS27" i="2"/>
  <c r="DC168" i="2"/>
  <c r="H168" i="4" s="1"/>
  <c r="DJ124" i="2"/>
  <c r="Q124" i="4" s="1"/>
  <c r="CK347" i="1"/>
  <c r="DR347" i="1"/>
  <c r="DO347" i="1"/>
  <c r="DP124" i="1"/>
  <c r="P124" i="6" s="1"/>
  <c r="DO124" i="1"/>
  <c r="O124" i="6" s="1"/>
  <c r="CA124" i="1"/>
  <c r="H124" i="3" s="1"/>
  <c r="E27" i="3"/>
  <c r="CB27" i="1"/>
  <c r="DR27" i="1"/>
  <c r="DM139" i="1"/>
  <c r="DR115" i="1"/>
  <c r="CW136" i="1"/>
  <c r="DK136" i="2" s="1"/>
  <c r="R136" i="4" s="1"/>
  <c r="CV136" i="1"/>
  <c r="DR109" i="1"/>
  <c r="DP27" i="2"/>
  <c r="BZ27" i="2"/>
  <c r="P27" i="3" s="1"/>
  <c r="CR27" i="2"/>
  <c r="DM27" i="2"/>
  <c r="D27" i="6" s="1"/>
  <c r="DM36" i="2"/>
  <c r="D36" i="6" s="1"/>
  <c r="BX36" i="2"/>
  <c r="N36" i="3" s="1"/>
  <c r="DA168" i="2"/>
  <c r="F168" i="4" s="1"/>
  <c r="DV91" i="2"/>
  <c r="F91" i="7" s="1"/>
  <c r="DB91" i="2"/>
  <c r="G91" i="4" s="1"/>
  <c r="DD136" i="2"/>
  <c r="I136" i="4" s="1"/>
  <c r="DG124" i="2"/>
  <c r="N124" i="4" s="1"/>
  <c r="DT124" i="2"/>
  <c r="CZ124" i="2"/>
  <c r="E124" i="4" s="1"/>
  <c r="DV124" i="2"/>
  <c r="DI124" i="2"/>
  <c r="P124" i="4" s="1"/>
  <c r="DB124" i="2"/>
  <c r="G124" i="4" s="1"/>
  <c r="DA124" i="2"/>
  <c r="F124" i="4" s="1"/>
  <c r="DU124" i="2"/>
  <c r="DQ124" i="1"/>
  <c r="BZ124" i="1"/>
  <c r="CW27" i="1"/>
  <c r="DN168" i="1"/>
  <c r="DM142" i="1"/>
  <c r="CU163" i="2"/>
  <c r="DB163" i="2" s="1"/>
  <c r="CO163" i="2"/>
  <c r="CU27" i="2"/>
  <c r="DC27" i="2"/>
  <c r="DR27" i="2"/>
  <c r="I27" i="6" s="1"/>
  <c r="DA91" i="2"/>
  <c r="F91" i="4" s="1"/>
  <c r="CY124" i="2"/>
  <c r="D124" i="4" s="1"/>
  <c r="DF124" i="2"/>
  <c r="M124" i="4" s="1"/>
  <c r="CL115" i="2"/>
  <c r="CV115" i="2"/>
  <c r="DC115" i="2" s="1"/>
  <c r="H115" i="4" s="1"/>
  <c r="DM18" i="2"/>
  <c r="D18" i="6" s="1"/>
  <c r="CR142" i="2"/>
  <c r="DM168" i="2"/>
  <c r="D168" i="6" s="1"/>
  <c r="DP91" i="2"/>
  <c r="G91" i="6" s="1"/>
  <c r="CW191" i="2"/>
  <c r="DD191" i="2" s="1"/>
  <c r="CS136" i="2"/>
  <c r="CT120" i="2"/>
  <c r="DA120" i="2" s="1"/>
  <c r="F120" i="4" s="1"/>
  <c r="BW124" i="2"/>
  <c r="CB124" i="2"/>
  <c r="CW124" i="2"/>
  <c r="DW124" i="2"/>
  <c r="CV59" i="2"/>
  <c r="CB59" i="2"/>
  <c r="R59" i="3" s="1"/>
  <c r="CS347" i="2"/>
  <c r="DT347" i="2" s="1"/>
  <c r="D347" i="7" s="1"/>
  <c r="CR216" i="2"/>
  <c r="CB143" i="2"/>
  <c r="R143" i="3" s="1"/>
  <c r="DQ143" i="2"/>
  <c r="H143" i="6" s="1"/>
  <c r="CR143" i="2"/>
  <c r="CY143" i="2" s="1"/>
  <c r="D143" i="4" s="1"/>
  <c r="DU144" i="2"/>
  <c r="DA144" i="2"/>
  <c r="DB71" i="2"/>
  <c r="G71" i="4" s="1"/>
  <c r="DP36" i="2"/>
  <c r="G36" i="6" s="1"/>
  <c r="DR36" i="2"/>
  <c r="I36" i="6" s="1"/>
  <c r="CU36" i="2"/>
  <c r="CK115" i="2"/>
  <c r="DR18" i="2"/>
  <c r="I18" i="6" s="1"/>
  <c r="DN18" i="2"/>
  <c r="E18" i="6" s="1"/>
  <c r="DO142" i="2"/>
  <c r="F142" i="6" s="1"/>
  <c r="CU142" i="2"/>
  <c r="DB142" i="2" s="1"/>
  <c r="G142" i="4" s="1"/>
  <c r="DO302" i="2"/>
  <c r="F302" i="6" s="1"/>
  <c r="CM168" i="2"/>
  <c r="CS168" i="2"/>
  <c r="CO168" i="2"/>
  <c r="DQ168" i="2"/>
  <c r="H168" i="6" s="1"/>
  <c r="DN168" i="2"/>
  <c r="E168" i="6" s="1"/>
  <c r="DO93" i="2"/>
  <c r="F93" i="6" s="1"/>
  <c r="CW93" i="2"/>
  <c r="CU93" i="2"/>
  <c r="DR175" i="2"/>
  <c r="I175" i="6" s="1"/>
  <c r="DO110" i="2"/>
  <c r="CS323" i="2"/>
  <c r="DN60" i="2"/>
  <c r="E60" i="6" s="1"/>
  <c r="DQ136" i="2"/>
  <c r="DR120" i="2"/>
  <c r="I120" i="6" s="1"/>
  <c r="DP120" i="2"/>
  <c r="G120" i="6" s="1"/>
  <c r="BZ124" i="2"/>
  <c r="BY124" i="2"/>
  <c r="CM124" i="2"/>
  <c r="DM124" i="2"/>
  <c r="DO59" i="2"/>
  <c r="F59" i="6" s="1"/>
  <c r="CU59" i="2"/>
  <c r="DB59" i="2" s="1"/>
  <c r="DO180" i="2"/>
  <c r="F180" i="6" s="1"/>
  <c r="CS114" i="2"/>
  <c r="CK216" i="2"/>
  <c r="CV143" i="2"/>
  <c r="DX143" i="2" s="1"/>
  <c r="DN36" i="2"/>
  <c r="E36" i="6" s="1"/>
  <c r="DO115" i="2"/>
  <c r="F115" i="6" s="1"/>
  <c r="DM115" i="2"/>
  <c r="D115" i="6" s="1"/>
  <c r="CW115" i="2"/>
  <c r="CA115" i="2"/>
  <c r="Q115" i="3" s="1"/>
  <c r="CO115" i="2"/>
  <c r="CA18" i="2"/>
  <c r="BX18" i="2"/>
  <c r="N18" i="3" s="1"/>
  <c r="CR138" i="2"/>
  <c r="CY138" i="2" s="1"/>
  <c r="D138" i="4" s="1"/>
  <c r="DO186" i="2"/>
  <c r="F186" i="6" s="1"/>
  <c r="CS142" i="2"/>
  <c r="DU142" i="2" s="1"/>
  <c r="BY93" i="2"/>
  <c r="O93" i="3" s="1"/>
  <c r="DQ93" i="2"/>
  <c r="H93" i="6" s="1"/>
  <c r="DP110" i="2"/>
  <c r="CS91" i="2"/>
  <c r="DU91" i="2" s="1"/>
  <c r="E91" i="7" s="1"/>
  <c r="CN91" i="2"/>
  <c r="DR91" i="2"/>
  <c r="I91" i="6" s="1"/>
  <c r="CA136" i="2"/>
  <c r="CS293" i="2"/>
  <c r="CW117" i="2"/>
  <c r="DD117" i="2" s="1"/>
  <c r="I117" i="4" s="1"/>
  <c r="DQ117" i="2"/>
  <c r="H117" i="6" s="1"/>
  <c r="DQ124" i="2"/>
  <c r="DM59" i="2"/>
  <c r="D59" i="6" s="1"/>
  <c r="DN59" i="2"/>
  <c r="E59" i="6" s="1"/>
  <c r="CW59" i="2"/>
  <c r="DD59" i="2" s="1"/>
  <c r="I59" i="4" s="1"/>
  <c r="DQ59" i="2"/>
  <c r="H59" i="6" s="1"/>
  <c r="CT347" i="2"/>
  <c r="DA347" i="2" s="1"/>
  <c r="F347" i="4" s="1"/>
  <c r="DR48" i="2"/>
  <c r="I48" i="6" s="1"/>
  <c r="CM143" i="2"/>
  <c r="CK143" i="2"/>
  <c r="DA100" i="2"/>
  <c r="F100" i="4" s="1"/>
  <c r="DD144" i="2"/>
  <c r="I144" i="4" s="1"/>
  <c r="DT71" i="2"/>
  <c r="CZ71" i="2"/>
  <c r="CV18" i="2"/>
  <c r="DM142" i="2"/>
  <c r="D142" i="6" s="1"/>
  <c r="CT142" i="2"/>
  <c r="DA142" i="2" s="1"/>
  <c r="F142" i="4" s="1"/>
  <c r="DP12" i="2"/>
  <c r="G12" i="6" s="1"/>
  <c r="CU12" i="2"/>
  <c r="DB12" i="2" s="1"/>
  <c r="G12" i="4" s="1"/>
  <c r="CV136" i="2"/>
  <c r="DX136" i="2" s="1"/>
  <c r="DO120" i="2"/>
  <c r="F120" i="6" s="1"/>
  <c r="BX124" i="2"/>
  <c r="CA59" i="2"/>
  <c r="DO347" i="2"/>
  <c r="CV347" i="2"/>
  <c r="CU347" i="2"/>
  <c r="DO143" i="2"/>
  <c r="F143" i="6" s="1"/>
  <c r="DM143" i="2"/>
  <c r="D143" i="6" s="1"/>
  <c r="CU143" i="2"/>
  <c r="DV143" i="2" s="1"/>
  <c r="F143" i="7" s="1"/>
  <c r="CY144" i="2"/>
  <c r="DF144" i="2"/>
  <c r="CU100" i="2"/>
  <c r="DQ100" i="2"/>
  <c r="DR100" i="2"/>
  <c r="DM103" i="2"/>
  <c r="M103" i="6" s="1"/>
  <c r="DO152" i="2"/>
  <c r="F152" i="6" s="1"/>
  <c r="CV134" i="2"/>
  <c r="DC134" i="2" s="1"/>
  <c r="CU281" i="2"/>
  <c r="DB281" i="2" s="1"/>
  <c r="G281" i="4" s="1"/>
  <c r="BZ253" i="2"/>
  <c r="P253" i="3" s="1"/>
  <c r="CV68" i="2"/>
  <c r="BY99" i="2"/>
  <c r="O99" i="3" s="1"/>
  <c r="DQ99" i="2"/>
  <c r="H99" i="6" s="1"/>
  <c r="DQ144" i="2"/>
  <c r="H144" i="6" s="1"/>
  <c r="CA141" i="2"/>
  <c r="CB71" i="2"/>
  <c r="R71" i="3" s="1"/>
  <c r="CL71" i="2"/>
  <c r="BZ71" i="2"/>
  <c r="P71" i="3" s="1"/>
  <c r="CA71" i="2"/>
  <c r="CN71" i="2"/>
  <c r="DM34" i="2"/>
  <c r="D34" i="6" s="1"/>
  <c r="BX109" i="2"/>
  <c r="N109" i="3" s="1"/>
  <c r="DQ109" i="2"/>
  <c r="H109" i="6" s="1"/>
  <c r="CT109" i="2"/>
  <c r="DA109" i="2" s="1"/>
  <c r="F109" i="4" s="1"/>
  <c r="BZ100" i="2"/>
  <c r="CV100" i="2"/>
  <c r="CW100" i="2"/>
  <c r="CU331" i="2"/>
  <c r="DB331" i="2" s="1"/>
  <c r="G331" i="4" s="1"/>
  <c r="CP103" i="2"/>
  <c r="DR103" i="2"/>
  <c r="I103" i="6" s="1"/>
  <c r="CR103" i="2"/>
  <c r="CY103" i="2" s="1"/>
  <c r="D103" i="4" s="1"/>
  <c r="CK103" i="2"/>
  <c r="CR152" i="2"/>
  <c r="CY152" i="2" s="1"/>
  <c r="D152" i="4" s="1"/>
  <c r="BY166" i="2"/>
  <c r="O166" i="3" s="1"/>
  <c r="CA199" i="2"/>
  <c r="Q199" i="3" s="1"/>
  <c r="BY68" i="2"/>
  <c r="O68" i="3" s="1"/>
  <c r="CU68" i="2"/>
  <c r="DB68" i="2" s="1"/>
  <c r="G68" i="4" s="1"/>
  <c r="DN321" i="2"/>
  <c r="E321" i="6" s="1"/>
  <c r="CU321" i="2"/>
  <c r="DB321" i="2" s="1"/>
  <c r="G321" i="4" s="1"/>
  <c r="CV236" i="2"/>
  <c r="DP8" i="2"/>
  <c r="G8" i="6" s="1"/>
  <c r="CV99" i="2"/>
  <c r="DP101" i="2"/>
  <c r="G101" i="6" s="1"/>
  <c r="CR348" i="2"/>
  <c r="CA144" i="2"/>
  <c r="Q144" i="3" s="1"/>
  <c r="CV144" i="2"/>
  <c r="CU144" i="2"/>
  <c r="CP144" i="2"/>
  <c r="CM144" i="2"/>
  <c r="CW291" i="2"/>
  <c r="DQ90" i="2"/>
  <c r="H90" i="6" s="1"/>
  <c r="CS278" i="2"/>
  <c r="DN141" i="2"/>
  <c r="DR141" i="2"/>
  <c r="CW141" i="2"/>
  <c r="DD141" i="2" s="1"/>
  <c r="I141" i="4" s="1"/>
  <c r="DM141" i="2"/>
  <c r="D141" i="6" s="1"/>
  <c r="CT290" i="2"/>
  <c r="DU290" i="2" s="1"/>
  <c r="CT71" i="2"/>
  <c r="CW71" i="2"/>
  <c r="CV71" i="2"/>
  <c r="DM85" i="2"/>
  <c r="D85" i="6" s="1"/>
  <c r="CP34" i="2"/>
  <c r="DR34" i="2"/>
  <c r="I34" i="6" s="1"/>
  <c r="CB109" i="2"/>
  <c r="R109" i="3" s="1"/>
  <c r="CU109" i="2"/>
  <c r="CV109" i="2"/>
  <c r="CV111" i="2"/>
  <c r="CM100" i="2"/>
  <c r="DT100" i="2"/>
  <c r="DO103" i="2"/>
  <c r="F103" i="6" s="1"/>
  <c r="CS103" i="2"/>
  <c r="DT103" i="2" s="1"/>
  <c r="CV103" i="2"/>
  <c r="DQ103" i="2"/>
  <c r="H103" i="6" s="1"/>
  <c r="DO95" i="2"/>
  <c r="F95" i="6" s="1"/>
  <c r="CV152" i="2"/>
  <c r="CU152" i="2"/>
  <c r="DB152" i="2" s="1"/>
  <c r="CM152" i="2"/>
  <c r="DQ282" i="2"/>
  <c r="H282" i="6" s="1"/>
  <c r="DP68" i="2"/>
  <c r="G68" i="6" s="1"/>
  <c r="CA68" i="2"/>
  <c r="CW99" i="2"/>
  <c r="DD99" i="2" s="1"/>
  <c r="I99" i="4" s="1"/>
  <c r="DN144" i="2"/>
  <c r="E144" i="6" s="1"/>
  <c r="DO172" i="2"/>
  <c r="F172" i="6" s="1"/>
  <c r="BX141" i="2"/>
  <c r="BZ141" i="2"/>
  <c r="P141" i="3" s="1"/>
  <c r="CU141" i="2"/>
  <c r="DB141" i="2" s="1"/>
  <c r="G141" i="4" s="1"/>
  <c r="DQ71" i="2"/>
  <c r="H71" i="6" s="1"/>
  <c r="CT85" i="2"/>
  <c r="DR85" i="2"/>
  <c r="I85" i="6" s="1"/>
  <c r="CS85" i="2"/>
  <c r="CV85" i="2"/>
  <c r="DC85" i="2" s="1"/>
  <c r="H85" i="4" s="1"/>
  <c r="CT34" i="2"/>
  <c r="DA34" i="2" s="1"/>
  <c r="F34" i="4" s="1"/>
  <c r="CL127" i="2"/>
  <c r="BY109" i="2"/>
  <c r="BW109" i="2"/>
  <c r="M109" i="3" s="1"/>
  <c r="CU327" i="2"/>
  <c r="CW111" i="2"/>
  <c r="DX111" i="2" s="1"/>
  <c r="H111" i="7" s="1"/>
  <c r="CK111" i="2"/>
  <c r="DN237" i="2"/>
  <c r="E237" i="6" s="1"/>
  <c r="DP103" i="2"/>
  <c r="G103" i="6" s="1"/>
  <c r="CV46" i="2"/>
  <c r="DC46" i="2" s="1"/>
  <c r="CW152" i="2"/>
  <c r="CR68" i="2"/>
  <c r="CY68" i="2" s="1"/>
  <c r="D68" i="4" s="1"/>
  <c r="CU99" i="2"/>
  <c r="BX144" i="2"/>
  <c r="N144" i="3" s="1"/>
  <c r="CR34" i="2"/>
  <c r="CA109" i="2"/>
  <c r="Q109" i="3" s="1"/>
  <c r="CU111" i="2"/>
  <c r="DB111" i="2" s="1"/>
  <c r="G111" i="4" s="1"/>
  <c r="BS70" i="2"/>
  <c r="BM70" i="2"/>
  <c r="CH70" i="2"/>
  <c r="BQ70" i="2"/>
  <c r="BP70" i="2"/>
  <c r="BW70" i="2" s="1"/>
  <c r="M70" i="3" s="1"/>
  <c r="BL70" i="2"/>
  <c r="CF70" i="2"/>
  <c r="CI70" i="2"/>
  <c r="BN70" i="2"/>
  <c r="BI70" i="2"/>
  <c r="CD70" i="2"/>
  <c r="BR70" i="2"/>
  <c r="CE70" i="2"/>
  <c r="BJ70" i="2"/>
  <c r="CG70" i="2"/>
  <c r="BT70" i="2"/>
  <c r="BK70" i="2"/>
  <c r="BU70" i="2"/>
  <c r="CK70" i="2"/>
  <c r="DC99" i="1"/>
  <c r="DJ99" i="1"/>
  <c r="CU36" i="1"/>
  <c r="DI36" i="2" s="1"/>
  <c r="CB18" i="1"/>
  <c r="DR18" i="1"/>
  <c r="CP99" i="1"/>
  <c r="CS99" i="1"/>
  <c r="CN99" i="1"/>
  <c r="CK99" i="1"/>
  <c r="DR99" i="1"/>
  <c r="CO99" i="1"/>
  <c r="CS23" i="1"/>
  <c r="DG23" i="1" s="1"/>
  <c r="CW103" i="1"/>
  <c r="CK103" i="1"/>
  <c r="DQ93" i="1"/>
  <c r="Q93" i="6" s="1"/>
  <c r="BY93" i="1"/>
  <c r="CU93" i="1"/>
  <c r="CS93" i="1"/>
  <c r="DP347" i="1"/>
  <c r="CB36" i="1"/>
  <c r="DR36" i="1"/>
  <c r="DP99" i="1"/>
  <c r="BZ93" i="1"/>
  <c r="G93" i="3" s="1"/>
  <c r="CS68" i="1"/>
  <c r="DO348" i="1"/>
  <c r="DR305" i="1"/>
  <c r="CZ36" i="2"/>
  <c r="E36" i="4" s="1"/>
  <c r="CZ115" i="2"/>
  <c r="E115" i="4" s="1"/>
  <c r="DB115" i="2"/>
  <c r="G115" i="4" s="1"/>
  <c r="DC18" i="2"/>
  <c r="DU18" i="2"/>
  <c r="E18" i="7" s="1"/>
  <c r="CV70" i="1"/>
  <c r="CT70" i="1"/>
  <c r="CR243" i="1"/>
  <c r="DO243" i="1"/>
  <c r="BZ243" i="1"/>
  <c r="CK243" i="1"/>
  <c r="BX99" i="1"/>
  <c r="E99" i="3" s="1"/>
  <c r="DO99" i="1"/>
  <c r="O99" i="6" s="1"/>
  <c r="CB103" i="1"/>
  <c r="DR103" i="1"/>
  <c r="CA93" i="1"/>
  <c r="H93" i="3" s="1"/>
  <c r="DR307" i="1"/>
  <c r="CB152" i="1"/>
  <c r="DR152" i="1"/>
  <c r="CZ18" i="2"/>
  <c r="E18" i="4" s="1"/>
  <c r="CV243" i="1"/>
  <c r="DR243" i="1"/>
  <c r="CV93" i="1"/>
  <c r="DR93" i="1"/>
  <c r="R93" i="6" s="1"/>
  <c r="DR68" i="1"/>
  <c r="CB143" i="1"/>
  <c r="DR143" i="1"/>
  <c r="CB120" i="1"/>
  <c r="I120" i="3" s="1"/>
  <c r="DR120" i="1"/>
  <c r="DB36" i="2"/>
  <c r="G36" i="4" s="1"/>
  <c r="DO34" i="1"/>
  <c r="DO73" i="2"/>
  <c r="F73" i="6" s="1"/>
  <c r="CW270" i="2"/>
  <c r="DD270" i="2" s="1"/>
  <c r="I270" i="4" s="1"/>
  <c r="DP81" i="2"/>
  <c r="G81" i="6" s="1"/>
  <c r="CV81" i="2"/>
  <c r="CV162" i="2"/>
  <c r="DN306" i="2"/>
  <c r="CB36" i="2"/>
  <c r="R36" i="3" s="1"/>
  <c r="CL36" i="2"/>
  <c r="BZ36" i="2"/>
  <c r="P36" i="3" s="1"/>
  <c r="CA36" i="2"/>
  <c r="Q36" i="3" s="1"/>
  <c r="CN36" i="2"/>
  <c r="DQ36" i="2"/>
  <c r="H36" i="6" s="1"/>
  <c r="CP115" i="2"/>
  <c r="CT115" i="2"/>
  <c r="CN115" i="2"/>
  <c r="DQ115" i="2"/>
  <c r="H115" i="6" s="1"/>
  <c r="CU18" i="2"/>
  <c r="BY18" i="2"/>
  <c r="O18" i="3" s="1"/>
  <c r="CW159" i="2"/>
  <c r="CS138" i="2"/>
  <c r="DU138" i="2" s="1"/>
  <c r="E138" i="7" s="1"/>
  <c r="CZ142" i="2"/>
  <c r="E142" i="4" s="1"/>
  <c r="DU347" i="2"/>
  <c r="E347" i="7" s="1"/>
  <c r="E115" i="3"/>
  <c r="CB141" i="1"/>
  <c r="I141" i="3" s="1"/>
  <c r="DR141" i="1"/>
  <c r="CS73" i="2"/>
  <c r="DP270" i="2"/>
  <c r="G270" i="6" s="1"/>
  <c r="DO162" i="2"/>
  <c r="F162" i="6" s="1"/>
  <c r="DO256" i="2"/>
  <c r="F256" i="6" s="1"/>
  <c r="BY36" i="2"/>
  <c r="O36" i="3" s="1"/>
  <c r="S36" i="3" s="1"/>
  <c r="T36" i="3" s="1"/>
  <c r="CT36" i="2"/>
  <c r="DV36" i="2" s="1"/>
  <c r="F36" i="7" s="1"/>
  <c r="CW36" i="2"/>
  <c r="CV36" i="2"/>
  <c r="BY115" i="2"/>
  <c r="O115" i="3" s="1"/>
  <c r="BZ115" i="2"/>
  <c r="P115" i="3" s="1"/>
  <c r="CR18" i="2"/>
  <c r="DH18" i="2"/>
  <c r="O18" i="4" s="1"/>
  <c r="DO159" i="2"/>
  <c r="F159" i="6" s="1"/>
  <c r="CV138" i="2"/>
  <c r="DP138" i="2"/>
  <c r="G138" i="6" s="1"/>
  <c r="DH142" i="2"/>
  <c r="CY59" i="2"/>
  <c r="DC347" i="2"/>
  <c r="DF347" i="2"/>
  <c r="M347" i="4" s="1"/>
  <c r="CY347" i="2"/>
  <c r="D347" i="4" s="1"/>
  <c r="CB34" i="1"/>
  <c r="I34" i="3" s="1"/>
  <c r="DR34" i="1"/>
  <c r="CB111" i="1"/>
  <c r="I111" i="3" s="1"/>
  <c r="DR111" i="1"/>
  <c r="R111" i="6" s="1"/>
  <c r="CW119" i="2"/>
  <c r="DD119" i="2" s="1"/>
  <c r="I119" i="4" s="1"/>
  <c r="CO18" i="2"/>
  <c r="CW18" i="2"/>
  <c r="DN138" i="2"/>
  <c r="E138" i="6" s="1"/>
  <c r="CN138" i="2"/>
  <c r="CU138" i="2"/>
  <c r="BY138" i="2"/>
  <c r="O138" i="3" s="1"/>
  <c r="DM138" i="2"/>
  <c r="D138" i="6" s="1"/>
  <c r="CY142" i="2"/>
  <c r="CY120" i="2"/>
  <c r="D120" i="4" s="1"/>
  <c r="CZ347" i="2"/>
  <c r="E347" i="4" s="1"/>
  <c r="CB85" i="1"/>
  <c r="DN73" i="2"/>
  <c r="E73" i="6" s="1"/>
  <c r="DN181" i="2"/>
  <c r="CB115" i="2"/>
  <c r="R115" i="3" s="1"/>
  <c r="CB18" i="2"/>
  <c r="R18" i="3" s="1"/>
  <c r="DQ18" i="2"/>
  <c r="H18" i="6" s="1"/>
  <c r="DN159" i="2"/>
  <c r="E159" i="6" s="1"/>
  <c r="CK138" i="2"/>
  <c r="DH138" i="2"/>
  <c r="DO138" i="2"/>
  <c r="F138" i="6" s="1"/>
  <c r="CW142" i="2"/>
  <c r="DR142" i="2"/>
  <c r="I142" i="6" s="1"/>
  <c r="CR93" i="2"/>
  <c r="DM93" i="2"/>
  <c r="BW120" i="2"/>
  <c r="CS120" i="2"/>
  <c r="CM120" i="2"/>
  <c r="DN120" i="2"/>
  <c r="E120" i="6" s="1"/>
  <c r="DM120" i="2"/>
  <c r="D120" i="6" s="1"/>
  <c r="CV49" i="2"/>
  <c r="CT59" i="2"/>
  <c r="CA347" i="2"/>
  <c r="Q347" i="3" s="1"/>
  <c r="CW347" i="2"/>
  <c r="DQ347" i="2"/>
  <c r="H347" i="6" s="1"/>
  <c r="DR347" i="2"/>
  <c r="DQ114" i="2"/>
  <c r="H114" i="6" s="1"/>
  <c r="DD152" i="2"/>
  <c r="I152" i="4" s="1"/>
  <c r="CO62" i="2"/>
  <c r="CU160" i="2"/>
  <c r="DN13" i="2"/>
  <c r="E13" i="6" s="1"/>
  <c r="BZ142" i="2"/>
  <c r="P142" i="3" s="1"/>
  <c r="CK142" i="2"/>
  <c r="CN142" i="2"/>
  <c r="CO142" i="2"/>
  <c r="CL142" i="2"/>
  <c r="DN142" i="2"/>
  <c r="CB93" i="2"/>
  <c r="CT93" i="2"/>
  <c r="CV93" i="2"/>
  <c r="DO279" i="2"/>
  <c r="F279" i="6" s="1"/>
  <c r="CR212" i="2"/>
  <c r="CS336" i="2"/>
  <c r="DM191" i="2"/>
  <c r="D191" i="6" s="1"/>
  <c r="DO204" i="2"/>
  <c r="F204" i="6" s="1"/>
  <c r="DR204" i="2"/>
  <c r="I204" i="6" s="1"/>
  <c r="DR178" i="2"/>
  <c r="I178" i="6" s="1"/>
  <c r="CR293" i="2"/>
  <c r="CY293" i="2" s="1"/>
  <c r="CU120" i="2"/>
  <c r="CW120" i="2"/>
  <c r="DQ120" i="2"/>
  <c r="H120" i="6" s="1"/>
  <c r="DO49" i="2"/>
  <c r="F49" i="6" s="1"/>
  <c r="DM145" i="2"/>
  <c r="D145" i="6" s="1"/>
  <c r="DP297" i="2"/>
  <c r="G297" i="6" s="1"/>
  <c r="DM297" i="2"/>
  <c r="D297" i="6" s="1"/>
  <c r="CK59" i="2"/>
  <c r="CS59" i="2"/>
  <c r="DN41" i="2"/>
  <c r="E41" i="6" s="1"/>
  <c r="CV180" i="2"/>
  <c r="CO347" i="2"/>
  <c r="BX347" i="2"/>
  <c r="N347" i="3" s="1"/>
  <c r="BY347" i="2"/>
  <c r="O347" i="3" s="1"/>
  <c r="CM347" i="2"/>
  <c r="DP47" i="2"/>
  <c r="DD103" i="2"/>
  <c r="I103" i="4" s="1"/>
  <c r="DK103" i="2"/>
  <c r="DC68" i="2"/>
  <c r="DO335" i="2"/>
  <c r="F335" i="6" s="1"/>
  <c r="DN62" i="2"/>
  <c r="E62" i="6" s="1"/>
  <c r="DQ62" i="2"/>
  <c r="H62" i="6" s="1"/>
  <c r="DM58" i="2"/>
  <c r="D58" i="6" s="1"/>
  <c r="CT190" i="2"/>
  <c r="DA190" i="2" s="1"/>
  <c r="F190" i="4" s="1"/>
  <c r="CM190" i="2"/>
  <c r="DR131" i="2"/>
  <c r="I131" i="6" s="1"/>
  <c r="CW252" i="2"/>
  <c r="BX142" i="2"/>
  <c r="N142" i="3" s="1"/>
  <c r="CS93" i="2"/>
  <c r="DP93" i="2"/>
  <c r="CT175" i="2"/>
  <c r="DA175" i="2" s="1"/>
  <c r="F175" i="4" s="1"/>
  <c r="DC120" i="2"/>
  <c r="H120" i="4" s="1"/>
  <c r="DQ247" i="2"/>
  <c r="H247" i="6" s="1"/>
  <c r="BX59" i="2"/>
  <c r="N59" i="3" s="1"/>
  <c r="CV41" i="2"/>
  <c r="DC41" i="2" s="1"/>
  <c r="H41" i="4" s="1"/>
  <c r="CR63" i="2"/>
  <c r="CY63" i="2" s="1"/>
  <c r="BY180" i="2"/>
  <c r="O180" i="3" s="1"/>
  <c r="CL347" i="2"/>
  <c r="BW47" i="2"/>
  <c r="M47" i="3" s="1"/>
  <c r="DN47" i="2"/>
  <c r="CZ99" i="2"/>
  <c r="E99" i="4" s="1"/>
  <c r="DG99" i="2"/>
  <c r="N99" i="4" s="1"/>
  <c r="DJ99" i="2"/>
  <c r="Q99" i="4" s="1"/>
  <c r="DC99" i="2"/>
  <c r="H99" i="4" s="1"/>
  <c r="CB142" i="2"/>
  <c r="R142" i="3" s="1"/>
  <c r="BY142" i="2"/>
  <c r="O142" i="3" s="1"/>
  <c r="CU302" i="2"/>
  <c r="DB302" i="2" s="1"/>
  <c r="G302" i="4" s="1"/>
  <c r="CS269" i="2"/>
  <c r="CZ269" i="2" s="1"/>
  <c r="E269" i="4" s="1"/>
  <c r="BY336" i="2"/>
  <c r="O336" i="3" s="1"/>
  <c r="CW323" i="2"/>
  <c r="DN12" i="2"/>
  <c r="E12" i="6" s="1"/>
  <c r="BW191" i="2"/>
  <c r="M191" i="3" s="1"/>
  <c r="DR246" i="2"/>
  <c r="I246" i="6" s="1"/>
  <c r="CV293" i="2"/>
  <c r="CW184" i="2"/>
  <c r="DP92" i="2"/>
  <c r="G92" i="6" s="1"/>
  <c r="DO63" i="2"/>
  <c r="F63" i="6" s="1"/>
  <c r="J63" i="6" s="1"/>
  <c r="BZ347" i="2"/>
  <c r="P347" i="3" s="1"/>
  <c r="CZ103" i="2"/>
  <c r="CS143" i="2"/>
  <c r="DU143" i="2" s="1"/>
  <c r="E143" i="7" s="1"/>
  <c r="DR143" i="2"/>
  <c r="BX103" i="2"/>
  <c r="N103" i="3" s="1"/>
  <c r="BX152" i="2"/>
  <c r="N152" i="3" s="1"/>
  <c r="CS152" i="2"/>
  <c r="DP152" i="2"/>
  <c r="G152" i="6" s="1"/>
  <c r="CW68" i="2"/>
  <c r="CO68" i="2"/>
  <c r="DR68" i="2"/>
  <c r="I68" i="6" s="1"/>
  <c r="CR21" i="2"/>
  <c r="CY21" i="2" s="1"/>
  <c r="CL99" i="2"/>
  <c r="DM99" i="2"/>
  <c r="DR99" i="2"/>
  <c r="CS348" i="2"/>
  <c r="DC348" i="2"/>
  <c r="H348" i="4" s="1"/>
  <c r="CT233" i="2"/>
  <c r="DN66" i="2"/>
  <c r="E66" i="6" s="1"/>
  <c r="BX143" i="2"/>
  <c r="DN143" i="2"/>
  <c r="E143" i="6" s="1"/>
  <c r="CW303" i="2"/>
  <c r="CT77" i="2"/>
  <c r="DN268" i="2"/>
  <c r="E268" i="6" s="1"/>
  <c r="BZ243" i="2"/>
  <c r="P243" i="3" s="1"/>
  <c r="CU243" i="2"/>
  <c r="CU241" i="2"/>
  <c r="CO103" i="2"/>
  <c r="CT300" i="2"/>
  <c r="DA300" i="2" s="1"/>
  <c r="F300" i="4" s="1"/>
  <c r="CN152" i="2"/>
  <c r="CB152" i="2"/>
  <c r="R152" i="3" s="1"/>
  <c r="CK152" i="2"/>
  <c r="DM152" i="2"/>
  <c r="D152" i="6" s="1"/>
  <c r="CT166" i="2"/>
  <c r="DP69" i="2"/>
  <c r="G69" i="6" s="1"/>
  <c r="DO281" i="2"/>
  <c r="CN68" i="2"/>
  <c r="DO68" i="2"/>
  <c r="F68" i="6" s="1"/>
  <c r="CN321" i="2"/>
  <c r="CT261" i="2"/>
  <c r="CB99" i="2"/>
  <c r="CP99" i="2"/>
  <c r="CT99" i="2"/>
  <c r="CR99" i="2"/>
  <c r="CY348" i="2"/>
  <c r="DP348" i="2"/>
  <c r="G348" i="6" s="1"/>
  <c r="CA348" i="2"/>
  <c r="Q348" i="3" s="1"/>
  <c r="CZ141" i="2"/>
  <c r="DD34" i="2"/>
  <c r="I34" i="4" s="1"/>
  <c r="DN233" i="2"/>
  <c r="E233" i="6" s="1"/>
  <c r="DP66" i="2"/>
  <c r="G66" i="6" s="1"/>
  <c r="BZ143" i="2"/>
  <c r="CA143" i="2"/>
  <c r="Q143" i="3" s="1"/>
  <c r="CN143" i="2"/>
  <c r="DP50" i="2"/>
  <c r="G50" i="6" s="1"/>
  <c r="CV303" i="2"/>
  <c r="DQ77" i="2"/>
  <c r="H77" i="6" s="1"/>
  <c r="DN77" i="2"/>
  <c r="E77" i="6" s="1"/>
  <c r="DN243" i="2"/>
  <c r="E243" i="6" s="1"/>
  <c r="BY243" i="2"/>
  <c r="O243" i="3" s="1"/>
  <c r="CS243" i="2"/>
  <c r="CZ243" i="2" s="1"/>
  <c r="E243" i="4" s="1"/>
  <c r="DO243" i="2"/>
  <c r="F243" i="6" s="1"/>
  <c r="CR241" i="2"/>
  <c r="CY241" i="2" s="1"/>
  <c r="D241" i="4" s="1"/>
  <c r="DO194" i="2"/>
  <c r="BY103" i="2"/>
  <c r="O103" i="3" s="1"/>
  <c r="DN103" i="2"/>
  <c r="E103" i="6" s="1"/>
  <c r="DA152" i="2"/>
  <c r="DQ152" i="2"/>
  <c r="H152" i="6" s="1"/>
  <c r="CT250" i="2"/>
  <c r="CS68" i="2"/>
  <c r="CT68" i="2"/>
  <c r="BZ99" i="2"/>
  <c r="DP99" i="2"/>
  <c r="DP158" i="2"/>
  <c r="G158" i="6" s="1"/>
  <c r="DQ348" i="2"/>
  <c r="H348" i="6" s="1"/>
  <c r="DR348" i="2"/>
  <c r="I348" i="6" s="1"/>
  <c r="CB348" i="2"/>
  <c r="R348" i="3" s="1"/>
  <c r="BX348" i="2"/>
  <c r="BW348" i="2"/>
  <c r="M348" i="3" s="1"/>
  <c r="DO348" i="2"/>
  <c r="F348" i="6" s="1"/>
  <c r="DB109" i="2"/>
  <c r="G109" i="4" s="1"/>
  <c r="DD143" i="2"/>
  <c r="CR230" i="2"/>
  <c r="CS240" i="2"/>
  <c r="CZ240" i="2" s="1"/>
  <c r="E240" i="4" s="1"/>
  <c r="CU268" i="2"/>
  <c r="DB268" i="2" s="1"/>
  <c r="G268" i="4" s="1"/>
  <c r="CU103" i="2"/>
  <c r="CA152" i="2"/>
  <c r="Q152" i="3" s="1"/>
  <c r="DR356" i="2"/>
  <c r="I356" i="6" s="1"/>
  <c r="DO250" i="2"/>
  <c r="F250" i="6" s="1"/>
  <c r="CR199" i="2"/>
  <c r="BX68" i="2"/>
  <c r="N68" i="3" s="1"/>
  <c r="CR106" i="2"/>
  <c r="CY106" i="2" s="1"/>
  <c r="CA236" i="2"/>
  <c r="Q236" i="3" s="1"/>
  <c r="CS236" i="2"/>
  <c r="CU21" i="2"/>
  <c r="CW101" i="2"/>
  <c r="CL316" i="2"/>
  <c r="CR288" i="2"/>
  <c r="CT348" i="2"/>
  <c r="CW348" i="2"/>
  <c r="DN348" i="2"/>
  <c r="E348" i="6" s="1"/>
  <c r="CZ85" i="2"/>
  <c r="E85" i="4" s="1"/>
  <c r="CY109" i="2"/>
  <c r="D109" i="4" s="1"/>
  <c r="CR141" i="2"/>
  <c r="CU85" i="2"/>
  <c r="CR85" i="2"/>
  <c r="DN85" i="2"/>
  <c r="E85" i="6" s="1"/>
  <c r="CS34" i="2"/>
  <c r="CU34" i="2"/>
  <c r="CV34" i="2"/>
  <c r="DO34" i="2"/>
  <c r="F34" i="6" s="1"/>
  <c r="DO109" i="2"/>
  <c r="F109" i="6" s="1"/>
  <c r="CS111" i="2"/>
  <c r="CT111" i="2"/>
  <c r="DO111" i="2"/>
  <c r="F111" i="6" s="1"/>
  <c r="CO111" i="2"/>
  <c r="DP111" i="2"/>
  <c r="G111" i="6" s="1"/>
  <c r="CU348" i="2"/>
  <c r="DW348" i="2" s="1"/>
  <c r="G348" i="7" s="1"/>
  <c r="CU307" i="2"/>
  <c r="DM291" i="2"/>
  <c r="D291" i="6" s="1"/>
  <c r="CV291" i="2"/>
  <c r="DX291" i="2" s="1"/>
  <c r="CV185" i="2"/>
  <c r="DN176" i="2"/>
  <c r="E176" i="6" s="1"/>
  <c r="CV141" i="2"/>
  <c r="DQ141" i="2"/>
  <c r="CU317" i="2"/>
  <c r="CT65" i="2"/>
  <c r="DA65" i="2" s="1"/>
  <c r="DD85" i="2"/>
  <c r="DQ85" i="2"/>
  <c r="H85" i="6" s="1"/>
  <c r="BX34" i="2"/>
  <c r="N34" i="3" s="1"/>
  <c r="CK34" i="2"/>
  <c r="DP34" i="2"/>
  <c r="G34" i="6" s="1"/>
  <c r="CT127" i="2"/>
  <c r="CW109" i="2"/>
  <c r="DT109" i="2"/>
  <c r="DR109" i="2"/>
  <c r="I109" i="6" s="1"/>
  <c r="DN165" i="2"/>
  <c r="E165" i="6" s="1"/>
  <c r="BY111" i="2"/>
  <c r="O111" i="3" s="1"/>
  <c r="BX111" i="2"/>
  <c r="N111" i="3" s="1"/>
  <c r="CN111" i="2"/>
  <c r="DN189" i="2"/>
  <c r="E189" i="6" s="1"/>
  <c r="CW328" i="2"/>
  <c r="DD328" i="2" s="1"/>
  <c r="I328" i="4" s="1"/>
  <c r="CU17" i="2"/>
  <c r="DB17" i="2" s="1"/>
  <c r="G17" i="4" s="1"/>
  <c r="CS273" i="2"/>
  <c r="CS176" i="2"/>
  <c r="CZ176" i="2" s="1"/>
  <c r="E176" i="4" s="1"/>
  <c r="CT141" i="2"/>
  <c r="CN141" i="2"/>
  <c r="CB85" i="2"/>
  <c r="R85" i="3" s="1"/>
  <c r="DP85" i="2"/>
  <c r="G85" i="6" s="1"/>
  <c r="DX85" i="2"/>
  <c r="DQ34" i="2"/>
  <c r="H34" i="6" s="1"/>
  <c r="DN34" i="2"/>
  <c r="E34" i="6" s="1"/>
  <c r="DC109" i="2"/>
  <c r="H109" i="4" s="1"/>
  <c r="DU109" i="2"/>
  <c r="DP350" i="2"/>
  <c r="G350" i="6" s="1"/>
  <c r="DQ111" i="2"/>
  <c r="H111" i="6" s="1"/>
  <c r="CW326" i="2"/>
  <c r="DD326" i="2" s="1"/>
  <c r="I326" i="4" s="1"/>
  <c r="CT151" i="2"/>
  <c r="BZ85" i="2"/>
  <c r="P85" i="3" s="1"/>
  <c r="CS205" i="2"/>
  <c r="CZ205" i="2" s="1"/>
  <c r="DO249" i="2"/>
  <c r="F249" i="6" s="1"/>
  <c r="E131" i="3"/>
  <c r="DR92" i="1"/>
  <c r="F270" i="3"/>
  <c r="DR118" i="1"/>
  <c r="DR285" i="2"/>
  <c r="I285" i="6" s="1"/>
  <c r="CP223" i="2"/>
  <c r="DM223" i="2"/>
  <c r="D223" i="6" s="1"/>
  <c r="CW256" i="2"/>
  <c r="DD256" i="2" s="1"/>
  <c r="CU62" i="2"/>
  <c r="DB62" i="2" s="1"/>
  <c r="G62" i="4" s="1"/>
  <c r="CV301" i="2"/>
  <c r="DR145" i="1"/>
  <c r="DR302" i="1"/>
  <c r="DR262" i="1"/>
  <c r="DR11" i="1"/>
  <c r="DR331" i="1"/>
  <c r="DR191" i="1"/>
  <c r="DR326" i="1"/>
  <c r="DR174" i="1"/>
  <c r="DP119" i="2"/>
  <c r="BY181" i="2"/>
  <c r="DO285" i="2"/>
  <c r="F285" i="6" s="1"/>
  <c r="CB285" i="2"/>
  <c r="R285" i="3" s="1"/>
  <c r="CT81" i="2"/>
  <c r="DQ223" i="2"/>
  <c r="H223" i="6" s="1"/>
  <c r="CU256" i="2"/>
  <c r="DB256" i="2" s="1"/>
  <c r="G256" i="4" s="1"/>
  <c r="CT256" i="2"/>
  <c r="DP306" i="2"/>
  <c r="G306" i="6" s="1"/>
  <c r="CT306" i="2"/>
  <c r="DA306" i="2" s="1"/>
  <c r="F306" i="4" s="1"/>
  <c r="DM314" i="2"/>
  <c r="D314" i="6" s="1"/>
  <c r="DO259" i="2"/>
  <c r="F259" i="6" s="1"/>
  <c r="DP118" i="2"/>
  <c r="G118" i="6" s="1"/>
  <c r="BY159" i="2"/>
  <c r="O159" i="3" s="1"/>
  <c r="DN335" i="2"/>
  <c r="E335" i="6" s="1"/>
  <c r="DN200" i="2"/>
  <c r="E200" i="6" s="1"/>
  <c r="DR200" i="2"/>
  <c r="I200" i="6" s="1"/>
  <c r="DR62" i="2"/>
  <c r="I62" i="6" s="1"/>
  <c r="CL62" i="2"/>
  <c r="CT58" i="2"/>
  <c r="CS190" i="2"/>
  <c r="CZ190" i="2" s="1"/>
  <c r="E190" i="4" s="1"/>
  <c r="DN190" i="2"/>
  <c r="E190" i="6" s="1"/>
  <c r="CS320" i="2"/>
  <c r="DU320" i="2" s="1"/>
  <c r="CV320" i="2"/>
  <c r="CS125" i="2"/>
  <c r="CZ125" i="2" s="1"/>
  <c r="E125" i="4" s="1"/>
  <c r="CK105" i="2"/>
  <c r="DN301" i="2"/>
  <c r="E301" i="6" s="1"/>
  <c r="CK301" i="2"/>
  <c r="DP43" i="2"/>
  <c r="G43" i="6" s="1"/>
  <c r="CR43" i="2"/>
  <c r="CY43" i="2" s="1"/>
  <c r="CS43" i="2"/>
  <c r="CZ43" i="2" s="1"/>
  <c r="E43" i="4" s="1"/>
  <c r="D160" i="3"/>
  <c r="BX139" i="1"/>
  <c r="D301" i="3"/>
  <c r="E62" i="3"/>
  <c r="DR249" i="1"/>
  <c r="CU119" i="2"/>
  <c r="DM181" i="2"/>
  <c r="D181" i="6" s="1"/>
  <c r="CR285" i="2"/>
  <c r="CY285" i="2" s="1"/>
  <c r="D285" i="4" s="1"/>
  <c r="CT285" i="2"/>
  <c r="CU81" i="2"/>
  <c r="CS223" i="2"/>
  <c r="CV256" i="2"/>
  <c r="CS259" i="2"/>
  <c r="CR159" i="2"/>
  <c r="DP62" i="2"/>
  <c r="CB62" i="2"/>
  <c r="R62" i="3" s="1"/>
  <c r="DQ190" i="2"/>
  <c r="H190" i="6" s="1"/>
  <c r="CR190" i="2"/>
  <c r="CT320" i="2"/>
  <c r="CU252" i="2"/>
  <c r="DB252" i="2" s="1"/>
  <c r="G252" i="4" s="1"/>
  <c r="DN160" i="2"/>
  <c r="E160" i="6" s="1"/>
  <c r="DO105" i="2"/>
  <c r="F105" i="6" s="1"/>
  <c r="DM105" i="2"/>
  <c r="D105" i="6" s="1"/>
  <c r="CS301" i="2"/>
  <c r="CZ301" i="2" s="1"/>
  <c r="E301" i="4" s="1"/>
  <c r="DO43" i="2"/>
  <c r="F43" i="6" s="1"/>
  <c r="CW9" i="2"/>
  <c r="DN70" i="1"/>
  <c r="DM285" i="2"/>
  <c r="D285" i="6" s="1"/>
  <c r="CT223" i="2"/>
  <c r="CV223" i="2"/>
  <c r="DX223" i="2" s="1"/>
  <c r="DO10" i="2"/>
  <c r="DN259" i="2"/>
  <c r="E259" i="6" s="1"/>
  <c r="DM186" i="2"/>
  <c r="D186" i="6" s="1"/>
  <c r="BY62" i="2"/>
  <c r="O62" i="3" s="1"/>
  <c r="CT62" i="2"/>
  <c r="DA62" i="2" s="1"/>
  <c r="BZ62" i="2"/>
  <c r="P62" i="3" s="1"/>
  <c r="CV190" i="2"/>
  <c r="DC190" i="2" s="1"/>
  <c r="CU125" i="2"/>
  <c r="DM160" i="2"/>
  <c r="D160" i="6" s="1"/>
  <c r="CW160" i="2"/>
  <c r="CS13" i="2"/>
  <c r="BY302" i="2"/>
  <c r="O302" i="3" s="1"/>
  <c r="DO9" i="2"/>
  <c r="F9" i="6" s="1"/>
  <c r="CU269" i="2"/>
  <c r="DB269" i="2" s="1"/>
  <c r="G269" i="4" s="1"/>
  <c r="CR279" i="2"/>
  <c r="CY279" i="2" s="1"/>
  <c r="CU246" i="2"/>
  <c r="DP112" i="2"/>
  <c r="G112" i="6" s="1"/>
  <c r="CR312" i="2"/>
  <c r="CY312" i="2" s="1"/>
  <c r="CT329" i="2"/>
  <c r="CN331" i="2"/>
  <c r="CW241" i="2"/>
  <c r="DD241" i="2" s="1"/>
  <c r="CN269" i="2"/>
  <c r="CU175" i="2"/>
  <c r="CV336" i="2"/>
  <c r="CS110" i="2"/>
  <c r="CZ110" i="2" s="1"/>
  <c r="E110" i="4" s="1"/>
  <c r="CV12" i="2"/>
  <c r="CW167" i="2"/>
  <c r="CS246" i="2"/>
  <c r="CW293" i="2"/>
  <c r="DD293" i="2" s="1"/>
  <c r="DM117" i="2"/>
  <c r="D117" i="6" s="1"/>
  <c r="CR247" i="2"/>
  <c r="CY247" i="2" s="1"/>
  <c r="D247" i="4" s="1"/>
  <c r="CV126" i="2"/>
  <c r="CW224" i="2"/>
  <c r="DM219" i="2"/>
  <c r="D219" i="6" s="1"/>
  <c r="DM41" i="2"/>
  <c r="D41" i="6" s="1"/>
  <c r="CR41" i="2"/>
  <c r="CO41" i="2"/>
  <c r="CK41" i="2"/>
  <c r="CR193" i="2"/>
  <c r="CY193" i="2" s="1"/>
  <c r="CU63" i="2"/>
  <c r="BY63" i="2"/>
  <c r="CV97" i="2"/>
  <c r="DC97" i="2" s="1"/>
  <c r="H97" i="4" s="1"/>
  <c r="CW180" i="2"/>
  <c r="CR195" i="2"/>
  <c r="CY195" i="2" s="1"/>
  <c r="D195" i="4" s="1"/>
  <c r="CW287" i="2"/>
  <c r="DQ255" i="2"/>
  <c r="H255" i="6" s="1"/>
  <c r="CR255" i="2"/>
  <c r="CY255" i="2" s="1"/>
  <c r="D255" i="4" s="1"/>
  <c r="CW47" i="2"/>
  <c r="CS116" i="2"/>
  <c r="CZ116" i="2" s="1"/>
  <c r="E116" i="4" s="1"/>
  <c r="CV329" i="2"/>
  <c r="DO130" i="2"/>
  <c r="F130" i="6" s="1"/>
  <c r="DQ354" i="2"/>
  <c r="H354" i="6" s="1"/>
  <c r="DM294" i="2"/>
  <c r="D294" i="6" s="1"/>
  <c r="CV48" i="2"/>
  <c r="DX48" i="2" s="1"/>
  <c r="H48" i="7" s="1"/>
  <c r="DO232" i="2"/>
  <c r="F232" i="6" s="1"/>
  <c r="CS296" i="2"/>
  <c r="CU50" i="2"/>
  <c r="DB50" i="2" s="1"/>
  <c r="G50" i="4" s="1"/>
  <c r="DP303" i="2"/>
  <c r="G303" i="6" s="1"/>
  <c r="DO147" i="2"/>
  <c r="F147" i="6" s="1"/>
  <c r="DM147" i="2"/>
  <c r="D147" i="6" s="1"/>
  <c r="CU240" i="2"/>
  <c r="DB240" i="2" s="1"/>
  <c r="G240" i="4" s="1"/>
  <c r="CL240" i="2"/>
  <c r="DO331" i="2"/>
  <c r="F331" i="6" s="1"/>
  <c r="DO284" i="2"/>
  <c r="F284" i="6" s="1"/>
  <c r="CT284" i="2"/>
  <c r="DA284" i="2" s="1"/>
  <c r="F284" i="4" s="1"/>
  <c r="CB241" i="2"/>
  <c r="R241" i="3" s="1"/>
  <c r="CV241" i="2"/>
  <c r="CV300" i="2"/>
  <c r="DP46" i="2"/>
  <c r="G46" i="6" s="1"/>
  <c r="CS95" i="2"/>
  <c r="CZ95" i="2" s="1"/>
  <c r="E95" i="4" s="1"/>
  <c r="CS356" i="2"/>
  <c r="CZ356" i="2" s="1"/>
  <c r="E356" i="4" s="1"/>
  <c r="CM250" i="2"/>
  <c r="DM279" i="2"/>
  <c r="D279" i="6" s="1"/>
  <c r="CR336" i="2"/>
  <c r="DY336" i="2" s="1"/>
  <c r="CR110" i="2"/>
  <c r="CW110" i="2"/>
  <c r="CU323" i="2"/>
  <c r="DB323" i="2" s="1"/>
  <c r="CU60" i="2"/>
  <c r="BZ246" i="2"/>
  <c r="P246" i="3" s="1"/>
  <c r="CR117" i="2"/>
  <c r="CT184" i="2"/>
  <c r="DA184" i="2" s="1"/>
  <c r="DP49" i="2"/>
  <c r="G49" i="6" s="1"/>
  <c r="BZ49" i="2"/>
  <c r="P49" i="3" s="1"/>
  <c r="CU297" i="2"/>
  <c r="DB297" i="2" s="1"/>
  <c r="G297" i="4" s="1"/>
  <c r="CU219" i="2"/>
  <c r="DB219" i="2" s="1"/>
  <c r="DM92" i="2"/>
  <c r="D92" i="6" s="1"/>
  <c r="DO193" i="2"/>
  <c r="F193" i="6" s="1"/>
  <c r="CU193" i="2"/>
  <c r="DB193" i="2" s="1"/>
  <c r="G193" i="4" s="1"/>
  <c r="CW193" i="2"/>
  <c r="DD193" i="2" s="1"/>
  <c r="DN63" i="2"/>
  <c r="E63" i="6" s="1"/>
  <c r="BW63" i="2"/>
  <c r="M63" i="3" s="1"/>
  <c r="DM63" i="2"/>
  <c r="D63" i="6" s="1"/>
  <c r="CT195" i="2"/>
  <c r="DV195" i="2" s="1"/>
  <c r="CP287" i="2"/>
  <c r="CU112" i="2"/>
  <c r="DB112" i="2" s="1"/>
  <c r="G112" i="4" s="1"/>
  <c r="CN112" i="2"/>
  <c r="BY255" i="2"/>
  <c r="O255" i="3" s="1"/>
  <c r="DN334" i="2"/>
  <c r="E334" i="6" s="1"/>
  <c r="DO116" i="2"/>
  <c r="F116" i="6" s="1"/>
  <c r="CS130" i="2"/>
  <c r="CZ130" i="2" s="1"/>
  <c r="E130" i="4" s="1"/>
  <c r="BX354" i="2"/>
  <c r="N354" i="3" s="1"/>
  <c r="CV202" i="2"/>
  <c r="DM216" i="2"/>
  <c r="D216" i="6" s="1"/>
  <c r="DN216" i="2"/>
  <c r="E216" i="6" s="1"/>
  <c r="DO216" i="2"/>
  <c r="F216" i="6" s="1"/>
  <c r="CR50" i="2"/>
  <c r="CY50" i="2" s="1"/>
  <c r="D50" i="4" s="1"/>
  <c r="CK230" i="2"/>
  <c r="CT150" i="2"/>
  <c r="CW331" i="2"/>
  <c r="DD331" i="2" s="1"/>
  <c r="I331" i="4" s="1"/>
  <c r="BZ194" i="2"/>
  <c r="P194" i="3" s="1"/>
  <c r="CV194" i="2"/>
  <c r="DR179" i="2"/>
  <c r="I179" i="6" s="1"/>
  <c r="DQ300" i="2"/>
  <c r="CM300" i="2"/>
  <c r="DP300" i="2"/>
  <c r="CU46" i="2"/>
  <c r="DR95" i="2"/>
  <c r="I95" i="6" s="1"/>
  <c r="DM250" i="2"/>
  <c r="D250" i="6" s="1"/>
  <c r="CV295" i="2"/>
  <c r="DC295" i="2" s="1"/>
  <c r="H295" i="4" s="1"/>
  <c r="BW203" i="2"/>
  <c r="M203" i="3" s="1"/>
  <c r="CV203" i="2"/>
  <c r="DC203" i="2" s="1"/>
  <c r="BW175" i="2"/>
  <c r="M175" i="3" s="1"/>
  <c r="CA175" i="2"/>
  <c r="CW12" i="2"/>
  <c r="DD12" i="2" s="1"/>
  <c r="I12" i="4" s="1"/>
  <c r="CU167" i="2"/>
  <c r="DB167" i="2" s="1"/>
  <c r="G167" i="4" s="1"/>
  <c r="CU80" i="2"/>
  <c r="DB80" i="2" s="1"/>
  <c r="G80" i="4" s="1"/>
  <c r="DN201" i="2"/>
  <c r="E201" i="6" s="1"/>
  <c r="CV201" i="2"/>
  <c r="DC201" i="2" s="1"/>
  <c r="DP246" i="2"/>
  <c r="G246" i="6" s="1"/>
  <c r="DR293" i="2"/>
  <c r="I293" i="6" s="1"/>
  <c r="CV117" i="2"/>
  <c r="CP184" i="2"/>
  <c r="CV184" i="2"/>
  <c r="DC184" i="2" s="1"/>
  <c r="H184" i="4" s="1"/>
  <c r="CW247" i="2"/>
  <c r="CR219" i="2"/>
  <c r="DQ195" i="2"/>
  <c r="H195" i="6" s="1"/>
  <c r="CR11" i="2"/>
  <c r="CT255" i="2"/>
  <c r="DP255" i="2"/>
  <c r="G255" i="6" s="1"/>
  <c r="CR96" i="2"/>
  <c r="CY96" i="2" s="1"/>
  <c r="D96" i="4" s="1"/>
  <c r="DQ334" i="2"/>
  <c r="H334" i="6" s="1"/>
  <c r="DO329" i="2"/>
  <c r="F329" i="6" s="1"/>
  <c r="CR329" i="2"/>
  <c r="CY329" i="2" s="1"/>
  <c r="D329" i="4" s="1"/>
  <c r="DO296" i="2"/>
  <c r="F296" i="6" s="1"/>
  <c r="DR216" i="2"/>
  <c r="I216" i="6" s="1"/>
  <c r="CV50" i="2"/>
  <c r="CV150" i="2"/>
  <c r="CT268" i="2"/>
  <c r="CS194" i="2"/>
  <c r="CZ194" i="2" s="1"/>
  <c r="E194" i="4" s="1"/>
  <c r="CW355" i="2"/>
  <c r="CV206" i="2"/>
  <c r="CR356" i="2"/>
  <c r="CS282" i="2"/>
  <c r="DT282" i="2" s="1"/>
  <c r="DR250" i="2"/>
  <c r="I250" i="6" s="1"/>
  <c r="DO318" i="2"/>
  <c r="F318" i="6" s="1"/>
  <c r="CR318" i="2"/>
  <c r="CU69" i="2"/>
  <c r="CT253" i="2"/>
  <c r="DA253" i="2" s="1"/>
  <c r="CM253" i="2"/>
  <c r="CS45" i="2"/>
  <c r="DN15" i="2"/>
  <c r="E15" i="6" s="1"/>
  <c r="CR236" i="2"/>
  <c r="DQ198" i="2"/>
  <c r="H198" i="6" s="1"/>
  <c r="CU16" i="2"/>
  <c r="CV220" i="2"/>
  <c r="CS275" i="2"/>
  <c r="CZ275" i="2" s="1"/>
  <c r="E275" i="4" s="1"/>
  <c r="DO102" i="2"/>
  <c r="F102" i="6" s="1"/>
  <c r="CV158" i="2"/>
  <c r="DP316" i="2"/>
  <c r="G316" i="6" s="1"/>
  <c r="DN288" i="2"/>
  <c r="E288" i="6" s="1"/>
  <c r="CS288" i="2"/>
  <c r="CW171" i="2"/>
  <c r="CR328" i="2"/>
  <c r="DP187" i="2"/>
  <c r="G187" i="6" s="1"/>
  <c r="DR187" i="2"/>
  <c r="I187" i="6" s="1"/>
  <c r="CR90" i="2"/>
  <c r="CY90" i="2" s="1"/>
  <c r="CW90" i="2"/>
  <c r="DD90" i="2" s="1"/>
  <c r="DR133" i="2"/>
  <c r="I133" i="6" s="1"/>
  <c r="CT94" i="2"/>
  <c r="DR185" i="2"/>
  <c r="DN7" i="2"/>
  <c r="E7" i="6" s="1"/>
  <c r="DR7" i="2"/>
  <c r="I7" i="6" s="1"/>
  <c r="CR7" i="2"/>
  <c r="CY7" i="2" s="1"/>
  <c r="D7" i="4" s="1"/>
  <c r="DP79" i="2"/>
  <c r="G79" i="6" s="1"/>
  <c r="DO79" i="2"/>
  <c r="CT326" i="2"/>
  <c r="CU215" i="2"/>
  <c r="DB215" i="2" s="1"/>
  <c r="G215" i="4" s="1"/>
  <c r="CS65" i="2"/>
  <c r="CM65" i="2"/>
  <c r="CT231" i="2"/>
  <c r="CN128" i="2"/>
  <c r="CN327" i="2"/>
  <c r="CW211" i="2"/>
  <c r="DD211" i="2" s="1"/>
  <c r="DP165" i="2"/>
  <c r="G165" i="6" s="1"/>
  <c r="CU165" i="2"/>
  <c r="DB165" i="2" s="1"/>
  <c r="G165" i="4" s="1"/>
  <c r="CT165" i="2"/>
  <c r="DA165" i="2" s="1"/>
  <c r="CV330" i="2"/>
  <c r="DC330" i="2" s="1"/>
  <c r="H330" i="4" s="1"/>
  <c r="BZ350" i="2"/>
  <c r="P350" i="3" s="1"/>
  <c r="DR237" i="2"/>
  <c r="I237" i="6" s="1"/>
  <c r="BY192" i="2"/>
  <c r="O192" i="3" s="1"/>
  <c r="DM309" i="2"/>
  <c r="D309" i="6" s="1"/>
  <c r="CV309" i="2"/>
  <c r="DC309" i="2" s="1"/>
  <c r="CR45" i="2"/>
  <c r="DN253" i="2"/>
  <c r="E253" i="6" s="1"/>
  <c r="CT88" i="2"/>
  <c r="DA88" i="2" s="1"/>
  <c r="F88" i="4" s="1"/>
  <c r="DO15" i="2"/>
  <c r="F15" i="6" s="1"/>
  <c r="CT106" i="2"/>
  <c r="DH106" i="2" s="1"/>
  <c r="O106" i="4" s="1"/>
  <c r="CS242" i="2"/>
  <c r="DO321" i="2"/>
  <c r="F321" i="6" s="1"/>
  <c r="DM321" i="2"/>
  <c r="D321" i="6" s="1"/>
  <c r="CB198" i="2"/>
  <c r="R198" i="3" s="1"/>
  <c r="CV198" i="2"/>
  <c r="DC198" i="2" s="1"/>
  <c r="DP16" i="2"/>
  <c r="G16" i="6" s="1"/>
  <c r="CN16" i="2"/>
  <c r="CT16" i="2"/>
  <c r="CA220" i="2"/>
  <c r="Q220" i="3" s="1"/>
  <c r="DR275" i="2"/>
  <c r="I275" i="6" s="1"/>
  <c r="DP261" i="2"/>
  <c r="G261" i="6" s="1"/>
  <c r="DR20" i="2"/>
  <c r="CA20" i="2"/>
  <c r="Q20" i="3" s="1"/>
  <c r="DO158" i="2"/>
  <c r="F158" i="6" s="1"/>
  <c r="CS158" i="2"/>
  <c r="CZ158" i="2" s="1"/>
  <c r="DR210" i="2"/>
  <c r="I210" i="6" s="1"/>
  <c r="DN210" i="2"/>
  <c r="E210" i="6" s="1"/>
  <c r="DN196" i="2"/>
  <c r="E196" i="6" s="1"/>
  <c r="CP171" i="2"/>
  <c r="DM189" i="2"/>
  <c r="D189" i="6" s="1"/>
  <c r="CT307" i="2"/>
  <c r="CT172" i="2"/>
  <c r="CU90" i="2"/>
  <c r="DB90" i="2" s="1"/>
  <c r="CW155" i="2"/>
  <c r="CS87" i="2"/>
  <c r="CS133" i="2"/>
  <c r="CL176" i="2"/>
  <c r="DO278" i="2"/>
  <c r="F278" i="6" s="1"/>
  <c r="DN174" i="2"/>
  <c r="E174" i="6" s="1"/>
  <c r="CT79" i="2"/>
  <c r="DA79" i="2" s="1"/>
  <c r="CS326" i="2"/>
  <c r="CZ326" i="2" s="1"/>
  <c r="E326" i="4" s="1"/>
  <c r="CP326" i="2"/>
  <c r="CN215" i="2"/>
  <c r="CV262" i="2"/>
  <c r="CU262" i="2"/>
  <c r="CW151" i="2"/>
  <c r="DD151" i="2" s="1"/>
  <c r="DR151" i="2"/>
  <c r="I151" i="6" s="1"/>
  <c r="CU205" i="2"/>
  <c r="DB205" i="2" s="1"/>
  <c r="G205" i="4" s="1"/>
  <c r="CL205" i="2"/>
  <c r="DM249" i="2"/>
  <c r="D249" i="6" s="1"/>
  <c r="DQ249" i="2"/>
  <c r="H249" i="6" s="1"/>
  <c r="BZ249" i="2"/>
  <c r="P249" i="3" s="1"/>
  <c r="DO127" i="2"/>
  <c r="F127" i="6" s="1"/>
  <c r="CU330" i="2"/>
  <c r="DB330" i="2" s="1"/>
  <c r="G330" i="4" s="1"/>
  <c r="DN350" i="2"/>
  <c r="E350" i="6" s="1"/>
  <c r="CS351" i="2"/>
  <c r="DN309" i="2"/>
  <c r="E309" i="6" s="1"/>
  <c r="BP52" i="2"/>
  <c r="BW52" i="2" s="1"/>
  <c r="M52" i="3" s="1"/>
  <c r="BL52" i="2"/>
  <c r="BJ52" i="2"/>
  <c r="BI52" i="2"/>
  <c r="BQ52" i="2"/>
  <c r="BM52" i="2"/>
  <c r="CH52" i="2"/>
  <c r="BK52" i="2"/>
  <c r="CG52" i="2"/>
  <c r="BU52" i="2"/>
  <c r="CI52" i="2"/>
  <c r="CD52" i="2"/>
  <c r="CE52" i="2"/>
  <c r="BS52" i="2"/>
  <c r="CO52" i="2"/>
  <c r="BR52" i="2"/>
  <c r="BT52" i="2"/>
  <c r="CF52" i="2"/>
  <c r="CM52" i="2" s="1"/>
  <c r="BN52" i="2"/>
  <c r="DR101" i="2"/>
  <c r="CR316" i="2"/>
  <c r="CN307" i="2"/>
  <c r="CR187" i="2"/>
  <c r="CY187" i="2" s="1"/>
  <c r="D187" i="4" s="1"/>
  <c r="CU326" i="2"/>
  <c r="DB326" i="2" s="1"/>
  <c r="G326" i="4" s="1"/>
  <c r="DQ205" i="2"/>
  <c r="H205" i="6" s="1"/>
  <c r="CU350" i="2"/>
  <c r="CS15" i="2"/>
  <c r="BW106" i="2"/>
  <c r="M106" i="3" s="1"/>
  <c r="CV242" i="2"/>
  <c r="CR154" i="2"/>
  <c r="CY154" i="2" s="1"/>
  <c r="DN8" i="2"/>
  <c r="E8" i="6" s="1"/>
  <c r="CV275" i="2"/>
  <c r="DC275" i="2" s="1"/>
  <c r="H275" i="4" s="1"/>
  <c r="CR275" i="2"/>
  <c r="CY275" i="2" s="1"/>
  <c r="D275" i="4" s="1"/>
  <c r="CR210" i="2"/>
  <c r="CY210" i="2" s="1"/>
  <c r="CV307" i="2"/>
  <c r="DC307" i="2" s="1"/>
  <c r="DR17" i="2"/>
  <c r="I17" i="6" s="1"/>
  <c r="DN87" i="2"/>
  <c r="E87" i="6" s="1"/>
  <c r="CT176" i="2"/>
  <c r="CR309" i="2"/>
  <c r="DH243" i="1"/>
  <c r="DA243" i="1"/>
  <c r="DW243" i="1"/>
  <c r="DJ243" i="1"/>
  <c r="DC243" i="1"/>
  <c r="DV243" i="1"/>
  <c r="DD243" i="1"/>
  <c r="DX243" i="1"/>
  <c r="DK243" i="1"/>
  <c r="DM243" i="1"/>
  <c r="CO243" i="1"/>
  <c r="DQ243" i="1"/>
  <c r="Q243" i="6" s="1"/>
  <c r="DR158" i="1"/>
  <c r="CP243" i="1"/>
  <c r="BY243" i="1"/>
  <c r="F243" i="3" s="1"/>
  <c r="DR131" i="1"/>
  <c r="DB243" i="1"/>
  <c r="DR126" i="1"/>
  <c r="DR123" i="1"/>
  <c r="DP243" i="1"/>
  <c r="P243" i="6" s="1"/>
  <c r="DT78" i="1"/>
  <c r="CZ78" i="1"/>
  <c r="DG78" i="1"/>
  <c r="DJ78" i="1"/>
  <c r="DC78" i="1"/>
  <c r="DW78" i="1"/>
  <c r="DY78" i="1"/>
  <c r="DX78" i="1"/>
  <c r="DD78" i="1"/>
  <c r="DK78" i="1"/>
  <c r="DR297" i="1"/>
  <c r="CY78" i="1"/>
  <c r="CL78" i="1"/>
  <c r="DB78" i="1"/>
  <c r="DR154" i="1"/>
  <c r="D119" i="3"/>
  <c r="D181" i="3"/>
  <c r="DR246" i="1"/>
  <c r="DR65" i="1"/>
  <c r="CR119" i="2"/>
  <c r="CY119" i="2" s="1"/>
  <c r="D119" i="4" s="1"/>
  <c r="DQ285" i="2"/>
  <c r="H285" i="6" s="1"/>
  <c r="DN256" i="2"/>
  <c r="E256" i="6" s="1"/>
  <c r="DQ314" i="2"/>
  <c r="H314" i="6" s="1"/>
  <c r="BY314" i="2"/>
  <c r="O314" i="3" s="1"/>
  <c r="DO118" i="2"/>
  <c r="F118" i="6" s="1"/>
  <c r="BX118" i="2"/>
  <c r="CP186" i="2"/>
  <c r="CW186" i="2"/>
  <c r="DD186" i="2" s="1"/>
  <c r="DA63" i="2"/>
  <c r="DR220" i="1"/>
  <c r="CB63" i="1"/>
  <c r="I63" i="3" s="1"/>
  <c r="DR63" i="1"/>
  <c r="F256" i="3"/>
  <c r="DR255" i="1"/>
  <c r="DR196" i="1"/>
  <c r="CP119" i="2"/>
  <c r="DQ119" i="2"/>
  <c r="CV119" i="2"/>
  <c r="CU181" i="2"/>
  <c r="DB181" i="2" s="1"/>
  <c r="DO181" i="2"/>
  <c r="F181" i="6" s="1"/>
  <c r="CS285" i="2"/>
  <c r="CW285" i="2"/>
  <c r="CM285" i="2"/>
  <c r="DR270" i="2"/>
  <c r="I270" i="6" s="1"/>
  <c r="DN270" i="2"/>
  <c r="E270" i="6" s="1"/>
  <c r="DO223" i="2"/>
  <c r="F223" i="6" s="1"/>
  <c r="DD223" i="2"/>
  <c r="I223" i="4" s="1"/>
  <c r="DN162" i="2"/>
  <c r="E162" i="6" s="1"/>
  <c r="BZ162" i="2"/>
  <c r="G162" i="3" s="1"/>
  <c r="CU162" i="2"/>
  <c r="BZ256" i="2"/>
  <c r="P256" i="3" s="1"/>
  <c r="CN256" i="2"/>
  <c r="DQ256" i="2"/>
  <c r="H256" i="6" s="1"/>
  <c r="CO256" i="2"/>
  <c r="CM256" i="2"/>
  <c r="BY306" i="2"/>
  <c r="O306" i="3" s="1"/>
  <c r="CR306" i="2"/>
  <c r="CY306" i="2" s="1"/>
  <c r="DM306" i="2"/>
  <c r="CB314" i="2"/>
  <c r="R314" i="3" s="1"/>
  <c r="BY10" i="2"/>
  <c r="F10" i="3" s="1"/>
  <c r="R10" i="3" s="1"/>
  <c r="DN10" i="2"/>
  <c r="DR259" i="2"/>
  <c r="I259" i="6" s="1"/>
  <c r="DQ259" i="2"/>
  <c r="H259" i="6" s="1"/>
  <c r="CB259" i="2"/>
  <c r="R259" i="3" s="1"/>
  <c r="CV264" i="2"/>
  <c r="CO264" i="2"/>
  <c r="CA118" i="2"/>
  <c r="DN118" i="2"/>
  <c r="E118" i="6" s="1"/>
  <c r="CL159" i="2"/>
  <c r="CS159" i="2"/>
  <c r="DU159" i="2" s="1"/>
  <c r="CZ62" i="2"/>
  <c r="E62" i="4" s="1"/>
  <c r="DU62" i="2"/>
  <c r="CR58" i="2"/>
  <c r="CY58" i="2" s="1"/>
  <c r="CB307" i="1"/>
  <c r="I307" i="3" s="1"/>
  <c r="DR78" i="1"/>
  <c r="R78" i="6" s="1"/>
  <c r="CA78" i="1"/>
  <c r="H78" i="3" s="1"/>
  <c r="DN78" i="1"/>
  <c r="BY78" i="1"/>
  <c r="CN119" i="2"/>
  <c r="BX181" i="2"/>
  <c r="N181" i="3" s="1"/>
  <c r="CS181" i="2"/>
  <c r="CZ181" i="2" s="1"/>
  <c r="E181" i="4" s="1"/>
  <c r="DP181" i="2"/>
  <c r="G181" i="6" s="1"/>
  <c r="CK285" i="2"/>
  <c r="CS270" i="2"/>
  <c r="CZ270" i="2" s="1"/>
  <c r="E270" i="4" s="1"/>
  <c r="DN81" i="2"/>
  <c r="E81" i="6" s="1"/>
  <c r="BY81" i="2"/>
  <c r="O81" i="3" s="1"/>
  <c r="DM81" i="2"/>
  <c r="D81" i="6" s="1"/>
  <c r="CM223" i="2"/>
  <c r="DP162" i="2"/>
  <c r="G162" i="6" s="1"/>
  <c r="CS162" i="2"/>
  <c r="CZ162" i="2" s="1"/>
  <c r="E162" i="4" s="1"/>
  <c r="CR256" i="2"/>
  <c r="CY256" i="2" s="1"/>
  <c r="D256" i="4" s="1"/>
  <c r="BX256" i="2"/>
  <c r="N256" i="3" s="1"/>
  <c r="CS256" i="2"/>
  <c r="DM256" i="2"/>
  <c r="D256" i="6" s="1"/>
  <c r="DQ306" i="2"/>
  <c r="H306" i="6" s="1"/>
  <c r="DO314" i="2"/>
  <c r="F314" i="6" s="1"/>
  <c r="CW314" i="2"/>
  <c r="DD314" i="2" s="1"/>
  <c r="I314" i="4" s="1"/>
  <c r="DR10" i="2"/>
  <c r="I10" i="6" s="1"/>
  <c r="CU10" i="2"/>
  <c r="CR10" i="2"/>
  <c r="CY10" i="2" s="1"/>
  <c r="DP335" i="2"/>
  <c r="G335" i="6" s="1"/>
  <c r="CA335" i="2"/>
  <c r="BW62" i="2"/>
  <c r="M62" i="3" s="1"/>
  <c r="DM62" i="2"/>
  <c r="D62" i="6" s="1"/>
  <c r="CP62" i="2"/>
  <c r="CW62" i="2"/>
  <c r="DB63" i="2"/>
  <c r="DV63" i="2"/>
  <c r="DR90" i="1"/>
  <c r="DP78" i="1"/>
  <c r="P78" i="6" s="1"/>
  <c r="CR73" i="2"/>
  <c r="DT73" i="2" s="1"/>
  <c r="D73" i="7" s="1"/>
  <c r="DO119" i="2"/>
  <c r="CT119" i="2"/>
  <c r="DV119" i="2" s="1"/>
  <c r="F119" i="7" s="1"/>
  <c r="DM119" i="2"/>
  <c r="D119" i="6" s="1"/>
  <c r="DR181" i="2"/>
  <c r="I181" i="6" s="1"/>
  <c r="CV181" i="2"/>
  <c r="DC181" i="2" s="1"/>
  <c r="H181" i="4" s="1"/>
  <c r="CW181" i="2"/>
  <c r="BX285" i="2"/>
  <c r="N285" i="3" s="1"/>
  <c r="CV285" i="2"/>
  <c r="DP285" i="2"/>
  <c r="G285" i="6" s="1"/>
  <c r="CT270" i="2"/>
  <c r="DA270" i="2" s="1"/>
  <c r="F270" i="4" s="1"/>
  <c r="DQ81" i="2"/>
  <c r="H81" i="6" s="1"/>
  <c r="CN81" i="2"/>
  <c r="CR81" i="2"/>
  <c r="CY81" i="2" s="1"/>
  <c r="D81" i="4" s="1"/>
  <c r="CB81" i="2"/>
  <c r="R81" i="3" s="1"/>
  <c r="CR223" i="2"/>
  <c r="CY223" i="2" s="1"/>
  <c r="CA162" i="2"/>
  <c r="Q162" i="3" s="1"/>
  <c r="DQ162" i="2"/>
  <c r="H162" i="6" s="1"/>
  <c r="CW162" i="2"/>
  <c r="DX162" i="2" s="1"/>
  <c r="CK256" i="2"/>
  <c r="CB256" i="2"/>
  <c r="CT314" i="2"/>
  <c r="DA314" i="2" s="1"/>
  <c r="F314" i="4" s="1"/>
  <c r="BX10" i="2"/>
  <c r="E10" i="3" s="1"/>
  <c r="Q10" i="3" s="1"/>
  <c r="CB264" i="2"/>
  <c r="R264" i="3" s="1"/>
  <c r="CU264" i="2"/>
  <c r="DR335" i="2"/>
  <c r="I335" i="6" s="1"/>
  <c r="CB335" i="2"/>
  <c r="R335" i="3" s="1"/>
  <c r="CU186" i="2"/>
  <c r="CN186" i="2"/>
  <c r="CW200" i="2"/>
  <c r="DD200" i="2" s="1"/>
  <c r="CP200" i="2"/>
  <c r="DC62" i="2"/>
  <c r="H62" i="4" s="1"/>
  <c r="CW335" i="2"/>
  <c r="DQ200" i="2"/>
  <c r="H200" i="6" s="1"/>
  <c r="CN62" i="2"/>
  <c r="CR62" i="2"/>
  <c r="CW190" i="2"/>
  <c r="DO320" i="2"/>
  <c r="F320" i="6" s="1"/>
  <c r="CU320" i="2"/>
  <c r="CO320" i="2"/>
  <c r="CW125" i="2"/>
  <c r="CS252" i="2"/>
  <c r="CZ252" i="2" s="1"/>
  <c r="E252" i="4" s="1"/>
  <c r="DM252" i="2"/>
  <c r="D252" i="6" s="1"/>
  <c r="CV252" i="2"/>
  <c r="DC252" i="2" s="1"/>
  <c r="H252" i="4" s="1"/>
  <c r="DQ105" i="2"/>
  <c r="H105" i="6" s="1"/>
  <c r="CT301" i="2"/>
  <c r="CT13" i="2"/>
  <c r="DM302" i="2"/>
  <c r="D302" i="6" s="1"/>
  <c r="DP9" i="2"/>
  <c r="G9" i="6" s="1"/>
  <c r="CO203" i="2"/>
  <c r="CV175" i="2"/>
  <c r="CW175" i="2"/>
  <c r="DD175" i="2" s="1"/>
  <c r="I175" i="4" s="1"/>
  <c r="DQ175" i="2"/>
  <c r="H175" i="6" s="1"/>
  <c r="BZ279" i="2"/>
  <c r="P279" i="3" s="1"/>
  <c r="DR279" i="2"/>
  <c r="I279" i="6" s="1"/>
  <c r="CP336" i="2"/>
  <c r="CT60" i="2"/>
  <c r="DA60" i="2" s="1"/>
  <c r="DR167" i="2"/>
  <c r="I167" i="6" s="1"/>
  <c r="BW167" i="2"/>
  <c r="M167" i="3" s="1"/>
  <c r="BX167" i="2"/>
  <c r="N167" i="3" s="1"/>
  <c r="CP167" i="2"/>
  <c r="CT191" i="2"/>
  <c r="DA191" i="2" s="1"/>
  <c r="F191" i="4" s="1"/>
  <c r="CN80" i="2"/>
  <c r="BZ204" i="2"/>
  <c r="P204" i="3" s="1"/>
  <c r="DN246" i="2"/>
  <c r="E246" i="6" s="1"/>
  <c r="DP293" i="2"/>
  <c r="G293" i="6" s="1"/>
  <c r="CA293" i="2"/>
  <c r="Q293" i="3" s="1"/>
  <c r="DM293" i="2"/>
  <c r="D293" i="6" s="1"/>
  <c r="CS184" i="2"/>
  <c r="DO247" i="2"/>
  <c r="F247" i="6" s="1"/>
  <c r="CU247" i="2"/>
  <c r="CV235" i="2"/>
  <c r="DC235" i="2" s="1"/>
  <c r="H235" i="4" s="1"/>
  <c r="DQ49" i="2"/>
  <c r="H49" i="6" s="1"/>
  <c r="DQ145" i="2"/>
  <c r="H145" i="6" s="1"/>
  <c r="CV145" i="2"/>
  <c r="CR126" i="2"/>
  <c r="CO126" i="2"/>
  <c r="CK126" i="2"/>
  <c r="CN297" i="2"/>
  <c r="DO297" i="2"/>
  <c r="F297" i="6" s="1"/>
  <c r="DR310" i="2"/>
  <c r="I310" i="6" s="1"/>
  <c r="BW310" i="2"/>
  <c r="M310" i="3" s="1"/>
  <c r="CV310" i="2"/>
  <c r="CR224" i="2"/>
  <c r="CS219" i="2"/>
  <c r="CZ219" i="2" s="1"/>
  <c r="CN219" i="2"/>
  <c r="CK219" i="2"/>
  <c r="DP41" i="2"/>
  <c r="G41" i="6" s="1"/>
  <c r="CS41" i="2"/>
  <c r="CR92" i="2"/>
  <c r="CY92" i="2" s="1"/>
  <c r="D92" i="4" s="1"/>
  <c r="DR193" i="2"/>
  <c r="I193" i="6" s="1"/>
  <c r="CN193" i="2"/>
  <c r="CB193" i="2"/>
  <c r="R193" i="3" s="1"/>
  <c r="CS193" i="2"/>
  <c r="CN63" i="2"/>
  <c r="CA63" i="2"/>
  <c r="Q63" i="3" s="1"/>
  <c r="DQ63" i="2"/>
  <c r="H63" i="6" s="1"/>
  <c r="CR97" i="2"/>
  <c r="CY97" i="2" s="1"/>
  <c r="D97" i="4" s="1"/>
  <c r="DP97" i="2"/>
  <c r="G97" i="6" s="1"/>
  <c r="CS180" i="2"/>
  <c r="DG180" i="2" s="1"/>
  <c r="CU180" i="2"/>
  <c r="DP195" i="2"/>
  <c r="G195" i="6" s="1"/>
  <c r="CW195" i="2"/>
  <c r="DX243" i="2"/>
  <c r="DD243" i="2"/>
  <c r="I243" i="4" s="1"/>
  <c r="DK243" i="2"/>
  <c r="R243" i="4" s="1"/>
  <c r="CR259" i="2"/>
  <c r="DF259" i="2" s="1"/>
  <c r="M259" i="4" s="1"/>
  <c r="DQ264" i="2"/>
  <c r="H264" i="6" s="1"/>
  <c r="CR264" i="2"/>
  <c r="CY264" i="2" s="1"/>
  <c r="D264" i="4" s="1"/>
  <c r="DM159" i="2"/>
  <c r="D159" i="6" s="1"/>
  <c r="CV159" i="2"/>
  <c r="CV335" i="2"/>
  <c r="DC335" i="2" s="1"/>
  <c r="H335" i="4" s="1"/>
  <c r="DQ186" i="2"/>
  <c r="H186" i="6" s="1"/>
  <c r="CS186" i="2"/>
  <c r="CR186" i="2"/>
  <c r="DO200" i="2"/>
  <c r="F200" i="6" s="1"/>
  <c r="CB200" i="2"/>
  <c r="R200" i="3" s="1"/>
  <c r="CT200" i="2"/>
  <c r="DP58" i="2"/>
  <c r="G58" i="6" s="1"/>
  <c r="CU58" i="2"/>
  <c r="DB58" i="2" s="1"/>
  <c r="G58" i="4" s="1"/>
  <c r="CN58" i="2"/>
  <c r="DO190" i="2"/>
  <c r="F190" i="6" s="1"/>
  <c r="DM190" i="2"/>
  <c r="D190" i="6" s="1"/>
  <c r="BX190" i="2"/>
  <c r="N190" i="3" s="1"/>
  <c r="CK190" i="2"/>
  <c r="DO131" i="2"/>
  <c r="F131" i="6" s="1"/>
  <c r="CR131" i="2"/>
  <c r="CR320" i="2"/>
  <c r="CY320" i="2" s="1"/>
  <c r="D320" i="4" s="1"/>
  <c r="CR125" i="2"/>
  <c r="DP160" i="2"/>
  <c r="G160" i="6" s="1"/>
  <c r="DR160" i="2"/>
  <c r="I160" i="6" s="1"/>
  <c r="CV160" i="2"/>
  <c r="BY160" i="2"/>
  <c r="O160" i="3" s="1"/>
  <c r="CP160" i="2"/>
  <c r="DN105" i="2"/>
  <c r="E105" i="6" s="1"/>
  <c r="BX105" i="2"/>
  <c r="CT105" i="2"/>
  <c r="DQ301" i="2"/>
  <c r="H301" i="6" s="1"/>
  <c r="DO13" i="2"/>
  <c r="F13" i="6" s="1"/>
  <c r="DP302" i="2"/>
  <c r="G302" i="6" s="1"/>
  <c r="CW302" i="2"/>
  <c r="DD302" i="2" s="1"/>
  <c r="I302" i="4" s="1"/>
  <c r="DM43" i="2"/>
  <c r="D43" i="6" s="1"/>
  <c r="BY9" i="2"/>
  <c r="DR9" i="2"/>
  <c r="I9" i="6" s="1"/>
  <c r="CU9" i="2"/>
  <c r="CN9" i="2"/>
  <c r="CL269" i="2"/>
  <c r="DM203" i="2"/>
  <c r="D203" i="6" s="1"/>
  <c r="CS203" i="2"/>
  <c r="CT203" i="2"/>
  <c r="DA203" i="2" s="1"/>
  <c r="F203" i="4" s="1"/>
  <c r="CB175" i="2"/>
  <c r="R175" i="3" s="1"/>
  <c r="CU279" i="2"/>
  <c r="CB279" i="2"/>
  <c r="R279" i="3" s="1"/>
  <c r="CT279" i="2"/>
  <c r="DA279" i="2" s="1"/>
  <c r="F279" i="4" s="1"/>
  <c r="CW212" i="2"/>
  <c r="DP336" i="2"/>
  <c r="G336" i="6" s="1"/>
  <c r="DM336" i="2"/>
  <c r="D336" i="6" s="1"/>
  <c r="DR110" i="2"/>
  <c r="I110" i="6" s="1"/>
  <c r="DM110" i="2"/>
  <c r="D110" i="6" s="1"/>
  <c r="DM323" i="2"/>
  <c r="D323" i="6" s="1"/>
  <c r="CR323" i="2"/>
  <c r="CL323" i="2"/>
  <c r="CW60" i="2"/>
  <c r="DD60" i="2" s="1"/>
  <c r="I60" i="4" s="1"/>
  <c r="CO12" i="2"/>
  <c r="BY12" i="2"/>
  <c r="F12" i="3" s="1"/>
  <c r="R12" i="3" s="1"/>
  <c r="CP12" i="2"/>
  <c r="DO12" i="2"/>
  <c r="F12" i="6" s="1"/>
  <c r="DP167" i="2"/>
  <c r="G167" i="6" s="1"/>
  <c r="CV167" i="2"/>
  <c r="CB167" i="2"/>
  <c r="DM80" i="2"/>
  <c r="D80" i="6" s="1"/>
  <c r="DM201" i="2"/>
  <c r="D201" i="6" s="1"/>
  <c r="BY201" i="2"/>
  <c r="O201" i="3" s="1"/>
  <c r="CT201" i="2"/>
  <c r="DA201" i="2" s="1"/>
  <c r="CA246" i="2"/>
  <c r="Q246" i="3" s="1"/>
  <c r="BX246" i="2"/>
  <c r="N246" i="3" s="1"/>
  <c r="CT246" i="2"/>
  <c r="BX178" i="2"/>
  <c r="N178" i="3" s="1"/>
  <c r="CV178" i="2"/>
  <c r="CU293" i="2"/>
  <c r="DQ293" i="2"/>
  <c r="H293" i="6" s="1"/>
  <c r="DR117" i="2"/>
  <c r="I117" i="6" s="1"/>
  <c r="CU117" i="2"/>
  <c r="CO117" i="2"/>
  <c r="DN184" i="2"/>
  <c r="E184" i="6" s="1"/>
  <c r="CM184" i="2"/>
  <c r="CO184" i="2"/>
  <c r="BZ247" i="2"/>
  <c r="P247" i="3" s="1"/>
  <c r="CN247" i="2"/>
  <c r="CK247" i="2"/>
  <c r="DM235" i="2"/>
  <c r="D235" i="6" s="1"/>
  <c r="DN235" i="2"/>
  <c r="E235" i="6" s="1"/>
  <c r="CT235" i="2"/>
  <c r="CR235" i="2"/>
  <c r="CY235" i="2" s="1"/>
  <c r="D235" i="4" s="1"/>
  <c r="DP235" i="2"/>
  <c r="G235" i="6" s="1"/>
  <c r="CO49" i="2"/>
  <c r="CR49" i="2"/>
  <c r="CY49" i="2" s="1"/>
  <c r="D49" i="4" s="1"/>
  <c r="DO145" i="2"/>
  <c r="BX145" i="2"/>
  <c r="N145" i="3" s="1"/>
  <c r="CU145" i="2"/>
  <c r="CS126" i="2"/>
  <c r="CV297" i="2"/>
  <c r="CA310" i="2"/>
  <c r="Q310" i="3" s="1"/>
  <c r="DQ310" i="2"/>
  <c r="H310" i="6" s="1"/>
  <c r="DR224" i="2"/>
  <c r="I224" i="6" s="1"/>
  <c r="CU224" i="2"/>
  <c r="CV219" i="2"/>
  <c r="DC219" i="2" s="1"/>
  <c r="DP219" i="2"/>
  <c r="G219" i="6" s="1"/>
  <c r="BY41" i="2"/>
  <c r="DM193" i="2"/>
  <c r="D193" i="6" s="1"/>
  <c r="CV63" i="2"/>
  <c r="CS63" i="2"/>
  <c r="BZ180" i="2"/>
  <c r="P180" i="3" s="1"/>
  <c r="DO195" i="2"/>
  <c r="F195" i="6" s="1"/>
  <c r="DA78" i="2"/>
  <c r="F78" i="4" s="1"/>
  <c r="DU78" i="2"/>
  <c r="DC243" i="2"/>
  <c r="H243" i="4" s="1"/>
  <c r="DJ243" i="2"/>
  <c r="Q243" i="4" s="1"/>
  <c r="DM264" i="2"/>
  <c r="D264" i="6" s="1"/>
  <c r="CT118" i="2"/>
  <c r="DA118" i="2" s="1"/>
  <c r="F118" i="4" s="1"/>
  <c r="DP159" i="2"/>
  <c r="G159" i="6" s="1"/>
  <c r="CU159" i="2"/>
  <c r="DV159" i="2" s="1"/>
  <c r="CO159" i="2"/>
  <c r="CO335" i="2"/>
  <c r="CS335" i="2"/>
  <c r="CZ335" i="2" s="1"/>
  <c r="CR335" i="2"/>
  <c r="CB186" i="2"/>
  <c r="CV186" i="2"/>
  <c r="CS200" i="2"/>
  <c r="CV200" i="2"/>
  <c r="DC200" i="2" s="1"/>
  <c r="H200" i="4" s="1"/>
  <c r="DQ58" i="2"/>
  <c r="H58" i="6" s="1"/>
  <c r="CA58" i="2"/>
  <c r="Q58" i="3" s="1"/>
  <c r="CB190" i="2"/>
  <c r="R190" i="3" s="1"/>
  <c r="DQ131" i="2"/>
  <c r="H131" i="6" s="1"/>
  <c r="DM131" i="2"/>
  <c r="D131" i="6" s="1"/>
  <c r="CV131" i="2"/>
  <c r="DC131" i="2" s="1"/>
  <c r="H131" i="4" s="1"/>
  <c r="DQ320" i="2"/>
  <c r="H320" i="6" s="1"/>
  <c r="DO125" i="2"/>
  <c r="F125" i="6" s="1"/>
  <c r="BZ125" i="2"/>
  <c r="P125" i="3" s="1"/>
  <c r="CV125" i="2"/>
  <c r="DN252" i="2"/>
  <c r="E252" i="6" s="1"/>
  <c r="BX252" i="2"/>
  <c r="N252" i="3" s="1"/>
  <c r="DQ252" i="2"/>
  <c r="H252" i="6" s="1"/>
  <c r="CA160" i="2"/>
  <c r="Q160" i="3" s="1"/>
  <c r="CR160" i="2"/>
  <c r="CS160" i="2"/>
  <c r="DT160" i="2" s="1"/>
  <c r="CT160" i="2"/>
  <c r="DA160" i="2" s="1"/>
  <c r="F160" i="4" s="1"/>
  <c r="CB105" i="2"/>
  <c r="R105" i="3" s="1"/>
  <c r="BZ105" i="2"/>
  <c r="P105" i="3" s="1"/>
  <c r="CV105" i="2"/>
  <c r="DX105" i="2" s="1"/>
  <c r="H105" i="7" s="1"/>
  <c r="DP301" i="2"/>
  <c r="G301" i="6" s="1"/>
  <c r="DM301" i="2"/>
  <c r="D301" i="6" s="1"/>
  <c r="CO301" i="2"/>
  <c r="CW301" i="2"/>
  <c r="DD301" i="2" s="1"/>
  <c r="I301" i="4" s="1"/>
  <c r="DP13" i="2"/>
  <c r="DQ13" i="2"/>
  <c r="H13" i="6" s="1"/>
  <c r="CR302" i="2"/>
  <c r="CY302" i="2" s="1"/>
  <c r="CS9" i="2"/>
  <c r="CT9" i="2"/>
  <c r="CL9" i="2"/>
  <c r="DR203" i="2"/>
  <c r="I203" i="6" s="1"/>
  <c r="DN175" i="2"/>
  <c r="E175" i="6" s="1"/>
  <c r="DO175" i="2"/>
  <c r="F175" i="6" s="1"/>
  <c r="CP175" i="2"/>
  <c r="CK279" i="2"/>
  <c r="CS212" i="2"/>
  <c r="CZ212" i="2" s="1"/>
  <c r="CK212" i="2"/>
  <c r="CU212" i="2"/>
  <c r="DB212" i="2" s="1"/>
  <c r="G212" i="4" s="1"/>
  <c r="CL110" i="2"/>
  <c r="CV323" i="2"/>
  <c r="DR323" i="2"/>
  <c r="I323" i="6" s="1"/>
  <c r="CN323" i="2"/>
  <c r="CP323" i="2"/>
  <c r="DQ323" i="2"/>
  <c r="H323" i="6" s="1"/>
  <c r="BY60" i="2"/>
  <c r="O60" i="3" s="1"/>
  <c r="CP60" i="2"/>
  <c r="CM60" i="2"/>
  <c r="CT167" i="2"/>
  <c r="DA167" i="2" s="1"/>
  <c r="F167" i="4" s="1"/>
  <c r="DR191" i="2"/>
  <c r="I191" i="6" s="1"/>
  <c r="CU191" i="2"/>
  <c r="BX191" i="2"/>
  <c r="CP191" i="2"/>
  <c r="DO191" i="2"/>
  <c r="F191" i="6" s="1"/>
  <c r="DO80" i="2"/>
  <c r="F80" i="6" s="1"/>
  <c r="CR80" i="2"/>
  <c r="CS201" i="2"/>
  <c r="CZ201" i="2" s="1"/>
  <c r="DM204" i="2"/>
  <c r="D204" i="6" s="1"/>
  <c r="CB246" i="2"/>
  <c r="R246" i="3" s="1"/>
  <c r="CN293" i="2"/>
  <c r="CL293" i="2"/>
  <c r="DO117" i="2"/>
  <c r="F117" i="6" s="1"/>
  <c r="CB117" i="2"/>
  <c r="R117" i="3" s="1"/>
  <c r="CL184" i="2"/>
  <c r="BX235" i="2"/>
  <c r="N235" i="3" s="1"/>
  <c r="BY235" i="2"/>
  <c r="O235" i="3" s="1"/>
  <c r="CS235" i="2"/>
  <c r="CU235" i="2"/>
  <c r="DB235" i="2" s="1"/>
  <c r="CA49" i="2"/>
  <c r="BX49" i="2"/>
  <c r="CT49" i="2"/>
  <c r="CW145" i="2"/>
  <c r="CN145" i="2"/>
  <c r="DP145" i="2"/>
  <c r="G145" i="6" s="1"/>
  <c r="CP310" i="2"/>
  <c r="CU310" i="2"/>
  <c r="CB224" i="2"/>
  <c r="R224" i="3" s="1"/>
  <c r="CT41" i="2"/>
  <c r="DA41" i="2" s="1"/>
  <c r="CU92" i="2"/>
  <c r="DB92" i="2" s="1"/>
  <c r="BY193" i="2"/>
  <c r="DN193" i="2"/>
  <c r="E193" i="6" s="1"/>
  <c r="BX63" i="2"/>
  <c r="N63" i="3" s="1"/>
  <c r="CW63" i="2"/>
  <c r="DR63" i="2"/>
  <c r="I63" i="6" s="1"/>
  <c r="CU97" i="2"/>
  <c r="CR180" i="2"/>
  <c r="CY180" i="2" s="1"/>
  <c r="D180" i="4" s="1"/>
  <c r="DM180" i="2"/>
  <c r="CB195" i="2"/>
  <c r="R195" i="3" s="1"/>
  <c r="CR287" i="2"/>
  <c r="CY287" i="2" s="1"/>
  <c r="D287" i="4" s="1"/>
  <c r="CK287" i="2"/>
  <c r="CN96" i="2"/>
  <c r="CU96" i="2"/>
  <c r="DB96" i="2" s="1"/>
  <c r="CW131" i="2"/>
  <c r="CN125" i="2"/>
  <c r="CR252" i="2"/>
  <c r="CS105" i="2"/>
  <c r="CU105" i="2"/>
  <c r="CN105" i="2"/>
  <c r="DP105" i="2"/>
  <c r="G105" i="6" s="1"/>
  <c r="BY301" i="2"/>
  <c r="O301" i="3" s="1"/>
  <c r="CR9" i="2"/>
  <c r="CS175" i="2"/>
  <c r="DR212" i="2"/>
  <c r="I212" i="6" s="1"/>
  <c r="CN60" i="2"/>
  <c r="DR12" i="2"/>
  <c r="I12" i="6" s="1"/>
  <c r="CT12" i="2"/>
  <c r="DA12" i="2" s="1"/>
  <c r="DO167" i="2"/>
  <c r="F167" i="6" s="1"/>
  <c r="DN167" i="2"/>
  <c r="E167" i="6" s="1"/>
  <c r="CW204" i="2"/>
  <c r="BW293" i="2"/>
  <c r="M293" i="3" s="1"/>
  <c r="CS49" i="2"/>
  <c r="DM126" i="2"/>
  <c r="D126" i="6" s="1"/>
  <c r="CA297" i="2"/>
  <c r="Q297" i="3" s="1"/>
  <c r="CK193" i="2"/>
  <c r="DM97" i="2"/>
  <c r="D97" i="6" s="1"/>
  <c r="DR195" i="2"/>
  <c r="I195" i="6" s="1"/>
  <c r="CK112" i="2"/>
  <c r="CR112" i="2"/>
  <c r="CY112" i="2" s="1"/>
  <c r="D112" i="4" s="1"/>
  <c r="BZ44" i="2"/>
  <c r="P44" i="3" s="1"/>
  <c r="DO44" i="2"/>
  <c r="F44" i="6" s="1"/>
  <c r="DP96" i="2"/>
  <c r="G96" i="6" s="1"/>
  <c r="CA96" i="2"/>
  <c r="Q96" i="3" s="1"/>
  <c r="DR116" i="2"/>
  <c r="CU116" i="2"/>
  <c r="DB116" i="2" s="1"/>
  <c r="CB116" i="2"/>
  <c r="R116" i="3" s="1"/>
  <c r="CV116" i="2"/>
  <c r="DC116" i="2" s="1"/>
  <c r="H116" i="4" s="1"/>
  <c r="DM329" i="2"/>
  <c r="D329" i="6" s="1"/>
  <c r="CU130" i="2"/>
  <c r="DB130" i="2" s="1"/>
  <c r="G130" i="4" s="1"/>
  <c r="CW354" i="2"/>
  <c r="DD354" i="2" s="1"/>
  <c r="I354" i="4" s="1"/>
  <c r="DR66" i="2"/>
  <c r="I66" i="6" s="1"/>
  <c r="CR66" i="2"/>
  <c r="CY66" i="2" s="1"/>
  <c r="D66" i="4" s="1"/>
  <c r="CV78" i="2"/>
  <c r="DM296" i="2"/>
  <c r="D296" i="6" s="1"/>
  <c r="CR296" i="2"/>
  <c r="CY296" i="2" s="1"/>
  <c r="D296" i="4" s="1"/>
  <c r="BY216" i="2"/>
  <c r="O216" i="3" s="1"/>
  <c r="CK50" i="2"/>
  <c r="CS147" i="2"/>
  <c r="CZ147" i="2" s="1"/>
  <c r="E147" i="4" s="1"/>
  <c r="DO150" i="2"/>
  <c r="F150" i="6" s="1"/>
  <c r="CU150" i="2"/>
  <c r="DP150" i="2"/>
  <c r="G150" i="6" s="1"/>
  <c r="DR240" i="2"/>
  <c r="I240" i="6" s="1"/>
  <c r="BY240" i="2"/>
  <c r="O240" i="3" s="1"/>
  <c r="CL243" i="2"/>
  <c r="DP284" i="2"/>
  <c r="G284" i="6" s="1"/>
  <c r="CP241" i="2"/>
  <c r="DQ241" i="2"/>
  <c r="H241" i="6" s="1"/>
  <c r="DQ194" i="2"/>
  <c r="H194" i="6" s="1"/>
  <c r="CA194" i="2"/>
  <c r="DP194" i="2"/>
  <c r="G194" i="6" s="1"/>
  <c r="BY132" i="2"/>
  <c r="O132" i="3" s="1"/>
  <c r="DN132" i="2"/>
  <c r="E132" i="6" s="1"/>
  <c r="CL132" i="2"/>
  <c r="CS132" i="2"/>
  <c r="CZ132" i="2" s="1"/>
  <c r="E132" i="4" s="1"/>
  <c r="DR287" i="2"/>
  <c r="I287" i="6" s="1"/>
  <c r="DO11" i="2"/>
  <c r="F11" i="6" s="1"/>
  <c r="DR112" i="2"/>
  <c r="I112" i="6" s="1"/>
  <c r="DO112" i="2"/>
  <c r="F112" i="6" s="1"/>
  <c r="CT112" i="2"/>
  <c r="DQ112" i="2"/>
  <c r="H112" i="6" s="1"/>
  <c r="DP44" i="2"/>
  <c r="G44" i="6" s="1"/>
  <c r="DM44" i="2"/>
  <c r="D44" i="6" s="1"/>
  <c r="DM47" i="2"/>
  <c r="CB334" i="2"/>
  <c r="R334" i="3" s="1"/>
  <c r="CW334" i="2"/>
  <c r="DD334" i="2" s="1"/>
  <c r="I334" i="4" s="1"/>
  <c r="CV334" i="2"/>
  <c r="CS334" i="2"/>
  <c r="CZ334" i="2" s="1"/>
  <c r="E334" i="4" s="1"/>
  <c r="CV313" i="2"/>
  <c r="DC313" i="2" s="1"/>
  <c r="H313" i="4" s="1"/>
  <c r="DN313" i="2"/>
  <c r="E313" i="6" s="1"/>
  <c r="CA116" i="2"/>
  <c r="Q116" i="3" s="1"/>
  <c r="S116" i="3" s="1"/>
  <c r="T116" i="3" s="1"/>
  <c r="BZ116" i="2"/>
  <c r="P116" i="3" s="1"/>
  <c r="CW116" i="2"/>
  <c r="DN329" i="2"/>
  <c r="E329" i="6" s="1"/>
  <c r="CO329" i="2"/>
  <c r="CM329" i="2"/>
  <c r="CV114" i="2"/>
  <c r="DR114" i="2"/>
  <c r="DN114" i="2"/>
  <c r="BX114" i="2"/>
  <c r="N114" i="3" s="1"/>
  <c r="CR114" i="2"/>
  <c r="CY114" i="2" s="1"/>
  <c r="D114" i="4" s="1"/>
  <c r="CB354" i="2"/>
  <c r="R354" i="3" s="1"/>
  <c r="DN294" i="2"/>
  <c r="E294" i="6" s="1"/>
  <c r="DQ48" i="2"/>
  <c r="CS202" i="2"/>
  <c r="CZ202" i="2" s="1"/>
  <c r="E202" i="4" s="1"/>
  <c r="CU202" i="2"/>
  <c r="DB202" i="2" s="1"/>
  <c r="DN232" i="2"/>
  <c r="E232" i="6" s="1"/>
  <c r="BY232" i="2"/>
  <c r="O232" i="3" s="1"/>
  <c r="BY66" i="2"/>
  <c r="O66" i="3" s="1"/>
  <c r="CT66" i="2"/>
  <c r="CV66" i="2"/>
  <c r="DQ66" i="2"/>
  <c r="H66" i="6" s="1"/>
  <c r="BW78" i="2"/>
  <c r="CM78" i="2"/>
  <c r="DN296" i="2"/>
  <c r="CT216" i="2"/>
  <c r="BY147" i="2"/>
  <c r="CN147" i="2"/>
  <c r="DO77" i="2"/>
  <c r="F77" i="6" s="1"/>
  <c r="DQ150" i="2"/>
  <c r="H150" i="6" s="1"/>
  <c r="DM331" i="2"/>
  <c r="D331" i="6" s="1"/>
  <c r="CR331" i="2"/>
  <c r="CB243" i="2"/>
  <c r="CT243" i="2"/>
  <c r="DM243" i="2"/>
  <c r="DR243" i="2"/>
  <c r="DQ132" i="2"/>
  <c r="H132" i="6" s="1"/>
  <c r="CB132" i="2"/>
  <c r="R132" i="3" s="1"/>
  <c r="DM11" i="2"/>
  <c r="D11" i="6" s="1"/>
  <c r="DP11" i="2"/>
  <c r="CW112" i="2"/>
  <c r="DD112" i="2" s="1"/>
  <c r="I112" i="4" s="1"/>
  <c r="CR44" i="2"/>
  <c r="CY44" i="2" s="1"/>
  <c r="D44" i="4" s="1"/>
  <c r="DM255" i="2"/>
  <c r="D255" i="6" s="1"/>
  <c r="CS255" i="2"/>
  <c r="CV96" i="2"/>
  <c r="BY47" i="2"/>
  <c r="CT47" i="2"/>
  <c r="DO47" i="2"/>
  <c r="F47" i="6" s="1"/>
  <c r="DR312" i="2"/>
  <c r="I312" i="6" s="1"/>
  <c r="DM312" i="2"/>
  <c r="D312" i="6" s="1"/>
  <c r="DO312" i="2"/>
  <c r="F312" i="6" s="1"/>
  <c r="CU312" i="2"/>
  <c r="DP313" i="2"/>
  <c r="G313" i="6" s="1"/>
  <c r="DM313" i="2"/>
  <c r="D313" i="6" s="1"/>
  <c r="DQ313" i="2"/>
  <c r="H313" i="6" s="1"/>
  <c r="CO313" i="2"/>
  <c r="CT116" i="2"/>
  <c r="CS329" i="2"/>
  <c r="DT329" i="2" s="1"/>
  <c r="D329" i="7" s="1"/>
  <c r="CW329" i="2"/>
  <c r="CU329" i="2"/>
  <c r="DN130" i="2"/>
  <c r="E130" i="6" s="1"/>
  <c r="CA114" i="2"/>
  <c r="Q114" i="3" s="1"/>
  <c r="CB114" i="2"/>
  <c r="R114" i="3" s="1"/>
  <c r="BY114" i="2"/>
  <c r="O114" i="3" s="1"/>
  <c r="DP114" i="2"/>
  <c r="CT294" i="2"/>
  <c r="BW294" i="2"/>
  <c r="BY48" i="2"/>
  <c r="CO48" i="2"/>
  <c r="DN202" i="2"/>
  <c r="E202" i="6" s="1"/>
  <c r="BZ202" i="2"/>
  <c r="DM202" i="2"/>
  <c r="BX232" i="2"/>
  <c r="N232" i="3" s="1"/>
  <c r="CR232" i="2"/>
  <c r="CY232" i="2" s="1"/>
  <c r="CV233" i="2"/>
  <c r="DC233" i="2" s="1"/>
  <c r="H233" i="4" s="1"/>
  <c r="DR233" i="2"/>
  <c r="I233" i="6" s="1"/>
  <c r="CS233" i="2"/>
  <c r="CB66" i="2"/>
  <c r="R66" i="3" s="1"/>
  <c r="CU66" i="2"/>
  <c r="DB66" i="2" s="1"/>
  <c r="CS66" i="2"/>
  <c r="BY78" i="2"/>
  <c r="CB78" i="2"/>
  <c r="CL78" i="2"/>
  <c r="DQ78" i="2"/>
  <c r="CW216" i="2"/>
  <c r="CB216" i="2"/>
  <c r="R216" i="3" s="1"/>
  <c r="CS216" i="2"/>
  <c r="CM216" i="2"/>
  <c r="CN50" i="2"/>
  <c r="CR303" i="2"/>
  <c r="CP303" i="2"/>
  <c r="CL147" i="2"/>
  <c r="CR147" i="2"/>
  <c r="CY147" i="2" s="1"/>
  <c r="D147" i="4" s="1"/>
  <c r="DR230" i="2"/>
  <c r="I230" i="6" s="1"/>
  <c r="CV230" i="2"/>
  <c r="CN230" i="2"/>
  <c r="CT230" i="2"/>
  <c r="DV230" i="2" s="1"/>
  <c r="F230" i="7" s="1"/>
  <c r="CR77" i="2"/>
  <c r="CY77" i="2" s="1"/>
  <c r="CK77" i="2"/>
  <c r="DM77" i="2"/>
  <c r="D77" i="6" s="1"/>
  <c r="CM150" i="2"/>
  <c r="DQ240" i="2"/>
  <c r="H240" i="6" s="1"/>
  <c r="CT240" i="2"/>
  <c r="CV268" i="2"/>
  <c r="DP268" i="2"/>
  <c r="G268" i="6" s="1"/>
  <c r="DR331" i="2"/>
  <c r="I331" i="6" s="1"/>
  <c r="CP331" i="2"/>
  <c r="DP331" i="2"/>
  <c r="G331" i="6" s="1"/>
  <c r="CP243" i="2"/>
  <c r="CR243" i="2"/>
  <c r="DY243" i="2" s="1"/>
  <c r="CO243" i="2"/>
  <c r="DN284" i="2"/>
  <c r="E284" i="6" s="1"/>
  <c r="CV284" i="2"/>
  <c r="BZ284" i="2"/>
  <c r="P284" i="3" s="1"/>
  <c r="CT241" i="2"/>
  <c r="CN241" i="2"/>
  <c r="CK241" i="2"/>
  <c r="CT132" i="2"/>
  <c r="CM132" i="2"/>
  <c r="CV305" i="2"/>
  <c r="DC305" i="2" s="1"/>
  <c r="H305" i="4" s="1"/>
  <c r="DP287" i="2"/>
  <c r="G287" i="6" s="1"/>
  <c r="CV287" i="2"/>
  <c r="BX11" i="2"/>
  <c r="CU11" i="2"/>
  <c r="CV112" i="2"/>
  <c r="DC112" i="2" s="1"/>
  <c r="H112" i="4" s="1"/>
  <c r="CT44" i="2"/>
  <c r="DV44" i="2" s="1"/>
  <c r="CV44" i="2"/>
  <c r="BX255" i="2"/>
  <c r="N255" i="3" s="1"/>
  <c r="DM96" i="2"/>
  <c r="D96" i="6" s="1"/>
  <c r="CT96" i="2"/>
  <c r="BZ312" i="2"/>
  <c r="CN312" i="2"/>
  <c r="BY334" i="2"/>
  <c r="O334" i="3" s="1"/>
  <c r="CS313" i="2"/>
  <c r="DN116" i="2"/>
  <c r="E116" i="6" s="1"/>
  <c r="CR116" i="2"/>
  <c r="BX116" i="2"/>
  <c r="N116" i="3" s="1"/>
  <c r="CB329" i="2"/>
  <c r="R329" i="3" s="1"/>
  <c r="BY329" i="2"/>
  <c r="O329" i="3" s="1"/>
  <c r="DN274" i="2"/>
  <c r="E274" i="6" s="1"/>
  <c r="DP274" i="2"/>
  <c r="G274" i="6" s="1"/>
  <c r="CT274" i="2"/>
  <c r="DA274" i="2" s="1"/>
  <c r="CU274" i="2"/>
  <c r="DB274" i="2" s="1"/>
  <c r="G274" i="4" s="1"/>
  <c r="DP130" i="2"/>
  <c r="CL130" i="2"/>
  <c r="DO114" i="2"/>
  <c r="CU114" i="2"/>
  <c r="DM114" i="2"/>
  <c r="D114" i="6" s="1"/>
  <c r="CT354" i="2"/>
  <c r="CU354" i="2"/>
  <c r="CS294" i="2"/>
  <c r="DR202" i="2"/>
  <c r="I202" i="6" s="1"/>
  <c r="CU232" i="2"/>
  <c r="CS232" i="2"/>
  <c r="CZ232" i="2" s="1"/>
  <c r="DM66" i="2"/>
  <c r="CK66" i="2"/>
  <c r="CT296" i="2"/>
  <c r="DU296" i="2" s="1"/>
  <c r="E296" i="7" s="1"/>
  <c r="DP216" i="2"/>
  <c r="G216" i="6" s="1"/>
  <c r="CU216" i="2"/>
  <c r="DB216" i="2" s="1"/>
  <c r="DQ216" i="2"/>
  <c r="H216" i="6" s="1"/>
  <c r="CV147" i="2"/>
  <c r="DW147" i="2" s="1"/>
  <c r="CB230" i="2"/>
  <c r="R230" i="3" s="1"/>
  <c r="CM230" i="2"/>
  <c r="CS77" i="2"/>
  <c r="CR150" i="2"/>
  <c r="CY150" i="2" s="1"/>
  <c r="D150" i="4" s="1"/>
  <c r="CW150" i="2"/>
  <c r="CW240" i="2"/>
  <c r="DD240" i="2" s="1"/>
  <c r="I240" i="4" s="1"/>
  <c r="CM240" i="2"/>
  <c r="DO268" i="2"/>
  <c r="F268" i="6" s="1"/>
  <c r="CV331" i="2"/>
  <c r="DC331" i="2" s="1"/>
  <c r="H331" i="4" s="1"/>
  <c r="CB331" i="2"/>
  <c r="R331" i="3" s="1"/>
  <c r="BY284" i="2"/>
  <c r="O284" i="3" s="1"/>
  <c r="DP241" i="2"/>
  <c r="G241" i="6" s="1"/>
  <c r="CU194" i="2"/>
  <c r="CN194" i="2"/>
  <c r="DP132" i="2"/>
  <c r="G132" i="6" s="1"/>
  <c r="CB179" i="2"/>
  <c r="R179" i="3" s="1"/>
  <c r="CW179" i="2"/>
  <c r="DD179" i="2" s="1"/>
  <c r="I179" i="4" s="1"/>
  <c r="DN300" i="2"/>
  <c r="DN46" i="2"/>
  <c r="E46" i="6" s="1"/>
  <c r="CW166" i="2"/>
  <c r="DQ166" i="2"/>
  <c r="H166" i="6" s="1"/>
  <c r="DP356" i="2"/>
  <c r="G356" i="6" s="1"/>
  <c r="CW282" i="2"/>
  <c r="CS318" i="2"/>
  <c r="CZ318" i="2" s="1"/>
  <c r="E318" i="4" s="1"/>
  <c r="CK199" i="2"/>
  <c r="DM295" i="2"/>
  <c r="D295" i="6" s="1"/>
  <c r="CS295" i="2"/>
  <c r="DT295" i="2" s="1"/>
  <c r="D295" i="7" s="1"/>
  <c r="CR295" i="2"/>
  <c r="DM134" i="2"/>
  <c r="D134" i="6" s="1"/>
  <c r="CS134" i="2"/>
  <c r="CZ134" i="2" s="1"/>
  <c r="DN281" i="2"/>
  <c r="E281" i="6" s="1"/>
  <c r="CW253" i="2"/>
  <c r="CV88" i="2"/>
  <c r="DC88" i="2" s="1"/>
  <c r="H88" i="4" s="1"/>
  <c r="CV15" i="2"/>
  <c r="DC15" i="2" s="1"/>
  <c r="CS106" i="2"/>
  <c r="DN242" i="2"/>
  <c r="E242" i="6" s="1"/>
  <c r="BW154" i="2"/>
  <c r="M154" i="3" s="1"/>
  <c r="CV154" i="2"/>
  <c r="CW154" i="2"/>
  <c r="DP154" i="2"/>
  <c r="G154" i="6" s="1"/>
  <c r="BZ321" i="2"/>
  <c r="DN194" i="2"/>
  <c r="E194" i="6" s="1"/>
  <c r="CU132" i="2"/>
  <c r="DB132" i="2" s="1"/>
  <c r="G132" i="4" s="1"/>
  <c r="CW132" i="2"/>
  <c r="DM305" i="2"/>
  <c r="D305" i="6" s="1"/>
  <c r="CU355" i="2"/>
  <c r="DB355" i="2" s="1"/>
  <c r="G355" i="4" s="1"/>
  <c r="CN355" i="2"/>
  <c r="CP355" i="2"/>
  <c r="DQ179" i="2"/>
  <c r="H179" i="6" s="1"/>
  <c r="DM206" i="2"/>
  <c r="D206" i="6" s="1"/>
  <c r="CS206" i="2"/>
  <c r="CR206" i="2"/>
  <c r="CY206" i="2" s="1"/>
  <c r="D206" i="4" s="1"/>
  <c r="DP206" i="2"/>
  <c r="G206" i="6" s="1"/>
  <c r="CW300" i="2"/>
  <c r="CT46" i="2"/>
  <c r="CN46" i="2"/>
  <c r="DO46" i="2"/>
  <c r="F46" i="6" s="1"/>
  <c r="BY95" i="2"/>
  <c r="O95" i="3" s="1"/>
  <c r="CU95" i="2"/>
  <c r="DP166" i="2"/>
  <c r="G166" i="6" s="1"/>
  <c r="BZ166" i="2"/>
  <c r="P166" i="3" s="1"/>
  <c r="CV166" i="2"/>
  <c r="DC166" i="2" s="1"/>
  <c r="H166" i="4" s="1"/>
  <c r="DQ356" i="2"/>
  <c r="H356" i="6" s="1"/>
  <c r="CB356" i="2"/>
  <c r="R356" i="3" s="1"/>
  <c r="DM356" i="2"/>
  <c r="D356" i="6" s="1"/>
  <c r="BW282" i="2"/>
  <c r="M282" i="3" s="1"/>
  <c r="BZ250" i="2"/>
  <c r="P250" i="3" s="1"/>
  <c r="BX250" i="2"/>
  <c r="N250" i="3" s="1"/>
  <c r="CS250" i="2"/>
  <c r="CR250" i="2"/>
  <c r="CY250" i="2" s="1"/>
  <c r="D250" i="4" s="1"/>
  <c r="DP318" i="2"/>
  <c r="G318" i="6" s="1"/>
  <c r="CT318" i="2"/>
  <c r="DU318" i="2" s="1"/>
  <c r="E318" i="7" s="1"/>
  <c r="CT69" i="2"/>
  <c r="DA69" i="2" s="1"/>
  <c r="DM199" i="2"/>
  <c r="D199" i="6" s="1"/>
  <c r="BX199" i="2"/>
  <c r="N199" i="3" s="1"/>
  <c r="CS199" i="2"/>
  <c r="DT199" i="2" s="1"/>
  <c r="D199" i="7" s="1"/>
  <c r="CU295" i="2"/>
  <c r="DR295" i="2"/>
  <c r="I295" i="6" s="1"/>
  <c r="DP295" i="2"/>
  <c r="G295" i="6" s="1"/>
  <c r="DR45" i="2"/>
  <c r="I45" i="6" s="1"/>
  <c r="DN45" i="2"/>
  <c r="DR134" i="2"/>
  <c r="I134" i="6" s="1"/>
  <c r="CR134" i="2"/>
  <c r="CY134" i="2" s="1"/>
  <c r="CW134" i="2"/>
  <c r="DK134" i="2" s="1"/>
  <c r="DR15" i="2"/>
  <c r="I15" i="6" s="1"/>
  <c r="DQ15" i="2"/>
  <c r="H15" i="6" s="1"/>
  <c r="CL106" i="2"/>
  <c r="DM242" i="2"/>
  <c r="D242" i="6" s="1"/>
  <c r="CT242" i="2"/>
  <c r="DO154" i="2"/>
  <c r="F154" i="6" s="1"/>
  <c r="CU154" i="2"/>
  <c r="CV321" i="2"/>
  <c r="DW321" i="2" s="1"/>
  <c r="CO321" i="2"/>
  <c r="DR194" i="2"/>
  <c r="I194" i="6" s="1"/>
  <c r="CR194" i="2"/>
  <c r="CP132" i="2"/>
  <c r="BX300" i="2"/>
  <c r="CS300" i="2"/>
  <c r="CW46" i="2"/>
  <c r="DD46" i="2" s="1"/>
  <c r="I46" i="4" s="1"/>
  <c r="CA46" i="2"/>
  <c r="Q46" i="3" s="1"/>
  <c r="CO46" i="2"/>
  <c r="DM95" i="2"/>
  <c r="D95" i="6" s="1"/>
  <c r="CS166" i="2"/>
  <c r="CZ166" i="2" s="1"/>
  <c r="E166" i="4" s="1"/>
  <c r="CM166" i="2"/>
  <c r="CO166" i="2"/>
  <c r="CW356" i="2"/>
  <c r="CU356" i="2"/>
  <c r="CK356" i="2"/>
  <c r="DP282" i="2"/>
  <c r="G282" i="6" s="1"/>
  <c r="DR282" i="2"/>
  <c r="I282" i="6" s="1"/>
  <c r="CT282" i="2"/>
  <c r="CA282" i="2"/>
  <c r="Q282" i="3" s="1"/>
  <c r="DO282" i="2"/>
  <c r="F282" i="6" s="1"/>
  <c r="CU250" i="2"/>
  <c r="CO250" i="2"/>
  <c r="DM318" i="2"/>
  <c r="D318" i="6" s="1"/>
  <c r="DN318" i="2"/>
  <c r="E318" i="6" s="1"/>
  <c r="DM69" i="2"/>
  <c r="D69" i="6" s="1"/>
  <c r="DO69" i="2"/>
  <c r="F69" i="6" s="1"/>
  <c r="CS69" i="2"/>
  <c r="DR199" i="2"/>
  <c r="DO199" i="2"/>
  <c r="CB199" i="2"/>
  <c r="BX295" i="2"/>
  <c r="N295" i="3" s="1"/>
  <c r="CT295" i="2"/>
  <c r="DU295" i="2" s="1"/>
  <c r="E295" i="7" s="1"/>
  <c r="DN295" i="2"/>
  <c r="E295" i="6" s="1"/>
  <c r="DM45" i="2"/>
  <c r="D45" i="6" s="1"/>
  <c r="CU134" i="2"/>
  <c r="CL134" i="2"/>
  <c r="CN281" i="2"/>
  <c r="DM281" i="2"/>
  <c r="D281" i="6" s="1"/>
  <c r="DR281" i="2"/>
  <c r="I281" i="6" s="1"/>
  <c r="CS281" i="2"/>
  <c r="CZ281" i="2" s="1"/>
  <c r="E281" i="4" s="1"/>
  <c r="DQ253" i="2"/>
  <c r="CS253" i="2"/>
  <c r="CZ253" i="2" s="1"/>
  <c r="E253" i="4" s="1"/>
  <c r="DP88" i="2"/>
  <c r="G88" i="6" s="1"/>
  <c r="CW15" i="2"/>
  <c r="BY15" i="2"/>
  <c r="O15" i="3" s="1"/>
  <c r="CR15" i="2"/>
  <c r="CU106" i="2"/>
  <c r="DB106" i="2" s="1"/>
  <c r="G106" i="4" s="1"/>
  <c r="BY106" i="2"/>
  <c r="O106" i="3" s="1"/>
  <c r="DP106" i="2"/>
  <c r="G106" i="6" s="1"/>
  <c r="BW242" i="2"/>
  <c r="M242" i="3" s="1"/>
  <c r="DR242" i="2"/>
  <c r="CM242" i="2"/>
  <c r="DM154" i="2"/>
  <c r="D154" i="6" s="1"/>
  <c r="BZ154" i="2"/>
  <c r="P154" i="3" s="1"/>
  <c r="CS154" i="2"/>
  <c r="CA321" i="2"/>
  <c r="Q321" i="3" s="1"/>
  <c r="DP321" i="2"/>
  <c r="G321" i="6" s="1"/>
  <c r="CL321" i="2"/>
  <c r="CS321" i="2"/>
  <c r="CR321" i="2"/>
  <c r="CY321" i="2" s="1"/>
  <c r="D321" i="4" s="1"/>
  <c r="CM137" i="2"/>
  <c r="CT137" i="2"/>
  <c r="DA137" i="2" s="1"/>
  <c r="F137" i="4" s="1"/>
  <c r="DO132" i="2"/>
  <c r="F132" i="6" s="1"/>
  <c r="DN355" i="2"/>
  <c r="E355" i="6" s="1"/>
  <c r="CT355" i="2"/>
  <c r="DQ46" i="2"/>
  <c r="H46" i="6" s="1"/>
  <c r="DP95" i="2"/>
  <c r="G95" i="6" s="1"/>
  <c r="CW95" i="2"/>
  <c r="CT95" i="2"/>
  <c r="CV95" i="2"/>
  <c r="DW95" i="2" s="1"/>
  <c r="DN250" i="2"/>
  <c r="E250" i="6" s="1"/>
  <c r="DR69" i="2"/>
  <c r="I69" i="6" s="1"/>
  <c r="DQ69" i="2"/>
  <c r="H69" i="6" s="1"/>
  <c r="CV199" i="2"/>
  <c r="DC199" i="2" s="1"/>
  <c r="H199" i="4" s="1"/>
  <c r="BX45" i="2"/>
  <c r="N45" i="3" s="1"/>
  <c r="DO134" i="2"/>
  <c r="F134" i="6" s="1"/>
  <c r="CP134" i="2"/>
  <c r="CT15" i="2"/>
  <c r="DO106" i="2"/>
  <c r="F106" i="6" s="1"/>
  <c r="DQ137" i="2"/>
  <c r="H137" i="6" s="1"/>
  <c r="CW137" i="2"/>
  <c r="DD137" i="2" s="1"/>
  <c r="I137" i="4" s="1"/>
  <c r="CP137" i="2"/>
  <c r="CK236" i="2"/>
  <c r="DM236" i="2"/>
  <c r="D236" i="6" s="1"/>
  <c r="DO16" i="2"/>
  <c r="F16" i="6" s="1"/>
  <c r="BY8" i="2"/>
  <c r="F8" i="3" s="1"/>
  <c r="R8" i="3" s="1"/>
  <c r="CS8" i="2"/>
  <c r="CS21" i="2"/>
  <c r="CN21" i="2"/>
  <c r="DO21" i="2"/>
  <c r="F21" i="6" s="1"/>
  <c r="DR227" i="2"/>
  <c r="I227" i="6" s="1"/>
  <c r="CT220" i="2"/>
  <c r="CN220" i="2"/>
  <c r="CO220" i="2"/>
  <c r="CU275" i="2"/>
  <c r="DP275" i="2"/>
  <c r="G275" i="6" s="1"/>
  <c r="CA275" i="2"/>
  <c r="CK275" i="2"/>
  <c r="CS261" i="2"/>
  <c r="CL123" i="2"/>
  <c r="DQ322" i="2"/>
  <c r="H322" i="6" s="1"/>
  <c r="CT101" i="2"/>
  <c r="CV101" i="2"/>
  <c r="CA316" i="2"/>
  <c r="DO316" i="2"/>
  <c r="F316" i="6" s="1"/>
  <c r="CK210" i="2"/>
  <c r="CK288" i="2"/>
  <c r="BW196" i="2"/>
  <c r="M196" i="3" s="1"/>
  <c r="DP171" i="2"/>
  <c r="G171" i="6" s="1"/>
  <c r="CV189" i="2"/>
  <c r="BY189" i="2"/>
  <c r="O189" i="3" s="1"/>
  <c r="DR307" i="2"/>
  <c r="BY307" i="2"/>
  <c r="O307" i="3" s="1"/>
  <c r="S307" i="3" s="1"/>
  <c r="T307" i="3" s="1"/>
  <c r="DN328" i="2"/>
  <c r="E328" i="6" s="1"/>
  <c r="DR328" i="2"/>
  <c r="I328" i="6" s="1"/>
  <c r="CB328" i="2"/>
  <c r="R328" i="3" s="1"/>
  <c r="CV328" i="2"/>
  <c r="DR172" i="2"/>
  <c r="I172" i="6" s="1"/>
  <c r="BZ172" i="2"/>
  <c r="P172" i="3" s="1"/>
  <c r="DM187" i="2"/>
  <c r="CB187" i="2"/>
  <c r="R187" i="3" s="1"/>
  <c r="DQ187" i="2"/>
  <c r="H187" i="6" s="1"/>
  <c r="CB17" i="2"/>
  <c r="R17" i="3" s="1"/>
  <c r="DP291" i="2"/>
  <c r="G291" i="6" s="1"/>
  <c r="CO291" i="2"/>
  <c r="DN291" i="2"/>
  <c r="E291" i="6" s="1"/>
  <c r="DR90" i="2"/>
  <c r="I90" i="6" s="1"/>
  <c r="CS90" i="2"/>
  <c r="DT90" i="2" s="1"/>
  <c r="D90" i="7" s="1"/>
  <c r="CK90" i="2"/>
  <c r="CU155" i="2"/>
  <c r="CR155" i="2"/>
  <c r="DM87" i="2"/>
  <c r="D87" i="6" s="1"/>
  <c r="CW87" i="2"/>
  <c r="CW133" i="2"/>
  <c r="DM133" i="2"/>
  <c r="D133" i="6" s="1"/>
  <c r="CT133" i="2"/>
  <c r="CU94" i="2"/>
  <c r="CN94" i="2"/>
  <c r="CN278" i="2"/>
  <c r="CU278" i="2"/>
  <c r="DB278" i="2" s="1"/>
  <c r="BW174" i="2"/>
  <c r="M174" i="3" s="1"/>
  <c r="DR321" i="2"/>
  <c r="I321" i="6" s="1"/>
  <c r="CU137" i="2"/>
  <c r="DR236" i="2"/>
  <c r="I236" i="6" s="1"/>
  <c r="BY236" i="2"/>
  <c r="O236" i="3" s="1"/>
  <c r="CS198" i="2"/>
  <c r="CS16" i="2"/>
  <c r="CW8" i="2"/>
  <c r="DD8" i="2" s="1"/>
  <c r="I8" i="4" s="1"/>
  <c r="CT21" i="2"/>
  <c r="DN227" i="2"/>
  <c r="E227" i="6" s="1"/>
  <c r="CW227" i="2"/>
  <c r="DM275" i="2"/>
  <c r="D275" i="6" s="1"/>
  <c r="CT275" i="2"/>
  <c r="DA261" i="2"/>
  <c r="F261" i="4" s="1"/>
  <c r="CS102" i="2"/>
  <c r="DM102" i="2"/>
  <c r="D102" i="6" s="1"/>
  <c r="CU123" i="2"/>
  <c r="DB123" i="2" s="1"/>
  <c r="CS20" i="2"/>
  <c r="CW158" i="2"/>
  <c r="DD158" i="2" s="1"/>
  <c r="CA322" i="2"/>
  <c r="Q322" i="3" s="1"/>
  <c r="CO101" i="2"/>
  <c r="DN316" i="2"/>
  <c r="E316" i="6" s="1"/>
  <c r="CT316" i="2"/>
  <c r="DR346" i="2"/>
  <c r="CS196" i="2"/>
  <c r="CR307" i="2"/>
  <c r="CY307" i="2" s="1"/>
  <c r="D307" i="4" s="1"/>
  <c r="CU172" i="2"/>
  <c r="CR172" i="2"/>
  <c r="CY172" i="2" s="1"/>
  <c r="D172" i="4" s="1"/>
  <c r="CW17" i="2"/>
  <c r="DD17" i="2" s="1"/>
  <c r="I17" i="4" s="1"/>
  <c r="DN17" i="2"/>
  <c r="E17" i="6" s="1"/>
  <c r="CU291" i="2"/>
  <c r="DO291" i="2"/>
  <c r="DQ155" i="2"/>
  <c r="H155" i="6" s="1"/>
  <c r="DR87" i="2"/>
  <c r="I87" i="6" s="1"/>
  <c r="DN133" i="2"/>
  <c r="E133" i="6" s="1"/>
  <c r="BY133" i="2"/>
  <c r="O133" i="3" s="1"/>
  <c r="DR94" i="2"/>
  <c r="DM176" i="2"/>
  <c r="BW176" i="2"/>
  <c r="M176" i="3" s="1"/>
  <c r="CV137" i="2"/>
  <c r="CU236" i="2"/>
  <c r="DW236" i="2" s="1"/>
  <c r="G236" i="7" s="1"/>
  <c r="DP236" i="2"/>
  <c r="G236" i="6" s="1"/>
  <c r="DO8" i="2"/>
  <c r="F8" i="6" s="1"/>
  <c r="CV21" i="2"/>
  <c r="DM227" i="2"/>
  <c r="D227" i="6" s="1"/>
  <c r="CW261" i="2"/>
  <c r="DN261" i="2"/>
  <c r="E261" i="6" s="1"/>
  <c r="CA102" i="2"/>
  <c r="Q102" i="3" s="1"/>
  <c r="CU102" i="2"/>
  <c r="DB102" i="2" s="1"/>
  <c r="CV123" i="2"/>
  <c r="CU20" i="2"/>
  <c r="DB20" i="2" s="1"/>
  <c r="G20" i="4" s="1"/>
  <c r="CL20" i="2"/>
  <c r="CL158" i="2"/>
  <c r="CT322" i="2"/>
  <c r="CS101" i="2"/>
  <c r="CA101" i="2"/>
  <c r="Q101" i="3" s="1"/>
  <c r="DO101" i="2"/>
  <c r="F101" i="6" s="1"/>
  <c r="J101" i="6" s="1"/>
  <c r="DM316" i="2"/>
  <c r="D316" i="6" s="1"/>
  <c r="BY316" i="2"/>
  <c r="CK316" i="2"/>
  <c r="CB346" i="2"/>
  <c r="R346" i="3" s="1"/>
  <c r="CW346" i="2"/>
  <c r="CV171" i="2"/>
  <c r="CW189" i="2"/>
  <c r="DN307" i="2"/>
  <c r="E307" i="6" s="1"/>
  <c r="DQ328" i="2"/>
  <c r="H328" i="6" s="1"/>
  <c r="CA187" i="2"/>
  <c r="Q187" i="3" s="1"/>
  <c r="CV187" i="2"/>
  <c r="DC187" i="2" s="1"/>
  <c r="DP17" i="2"/>
  <c r="G17" i="6" s="1"/>
  <c r="CT155" i="2"/>
  <c r="BW87" i="2"/>
  <c r="DO133" i="2"/>
  <c r="F133" i="6" s="1"/>
  <c r="BZ133" i="2"/>
  <c r="P133" i="3" s="1"/>
  <c r="CB133" i="2"/>
  <c r="R133" i="3" s="1"/>
  <c r="CR133" i="2"/>
  <c r="CY133" i="2" s="1"/>
  <c r="D133" i="4" s="1"/>
  <c r="CB94" i="2"/>
  <c r="R94" i="3" s="1"/>
  <c r="BZ273" i="2"/>
  <c r="P273" i="3" s="1"/>
  <c r="DO273" i="2"/>
  <c r="CV273" i="2"/>
  <c r="DC273" i="2" s="1"/>
  <c r="CO273" i="2"/>
  <c r="BW278" i="2"/>
  <c r="M278" i="3" s="1"/>
  <c r="CR278" i="2"/>
  <c r="CY278" i="2" s="1"/>
  <c r="D278" i="4" s="1"/>
  <c r="DN21" i="2"/>
  <c r="E21" i="6" s="1"/>
  <c r="DQ21" i="2"/>
  <c r="H21" i="6" s="1"/>
  <c r="CR227" i="2"/>
  <c r="DQ227" i="2"/>
  <c r="H227" i="6" s="1"/>
  <c r="DO220" i="2"/>
  <c r="F220" i="6" s="1"/>
  <c r="CS220" i="2"/>
  <c r="CZ220" i="2" s="1"/>
  <c r="E220" i="4" s="1"/>
  <c r="DO275" i="2"/>
  <c r="CT102" i="2"/>
  <c r="CT123" i="2"/>
  <c r="DA123" i="2" s="1"/>
  <c r="F123" i="4" s="1"/>
  <c r="DM20" i="2"/>
  <c r="D20" i="6" s="1"/>
  <c r="DO20" i="2"/>
  <c r="F20" i="6" s="1"/>
  <c r="BY20" i="2"/>
  <c r="O20" i="3" s="1"/>
  <c r="DN20" i="2"/>
  <c r="CU158" i="2"/>
  <c r="DB158" i="2" s="1"/>
  <c r="CW322" i="2"/>
  <c r="DD322" i="2" s="1"/>
  <c r="I322" i="4" s="1"/>
  <c r="DR316" i="2"/>
  <c r="I316" i="6" s="1"/>
  <c r="CW316" i="2"/>
  <c r="CM316" i="2"/>
  <c r="CS346" i="2"/>
  <c r="CZ346" i="2" s="1"/>
  <c r="E346" i="4" s="1"/>
  <c r="DM210" i="2"/>
  <c r="D210" i="6" s="1"/>
  <c r="BX210" i="2"/>
  <c r="N210" i="3" s="1"/>
  <c r="DQ210" i="2"/>
  <c r="H210" i="6" s="1"/>
  <c r="CV288" i="2"/>
  <c r="CT196" i="2"/>
  <c r="CU171" i="2"/>
  <c r="CO171" i="2"/>
  <c r="CR189" i="2"/>
  <c r="CY189" i="2" s="1"/>
  <c r="D189" i="4" s="1"/>
  <c r="CP189" i="2"/>
  <c r="DM307" i="2"/>
  <c r="D307" i="6" s="1"/>
  <c r="DM328" i="2"/>
  <c r="D328" i="6" s="1"/>
  <c r="CS172" i="2"/>
  <c r="CZ172" i="2" s="1"/>
  <c r="DO185" i="2"/>
  <c r="F185" i="6" s="1"/>
  <c r="DN185" i="2"/>
  <c r="E185" i="6" s="1"/>
  <c r="DP174" i="2"/>
  <c r="G174" i="6" s="1"/>
  <c r="CK7" i="2"/>
  <c r="CA326" i="2"/>
  <c r="Q326" i="3" s="1"/>
  <c r="DQ326" i="2"/>
  <c r="H326" i="6" s="1"/>
  <c r="DP290" i="2"/>
  <c r="G290" i="6" s="1"/>
  <c r="CS215" i="2"/>
  <c r="DO215" i="2"/>
  <c r="F215" i="6" s="1"/>
  <c r="CN262" i="2"/>
  <c r="DO262" i="2"/>
  <c r="F262" i="6" s="1"/>
  <c r="DR327" i="2"/>
  <c r="I327" i="6" s="1"/>
  <c r="DN327" i="2"/>
  <c r="E327" i="6" s="1"/>
  <c r="DR165" i="2"/>
  <c r="I165" i="6" s="1"/>
  <c r="CW330" i="2"/>
  <c r="DQ42" i="2"/>
  <c r="H42" i="6" s="1"/>
  <c r="CL42" i="2"/>
  <c r="DP192" i="2"/>
  <c r="G192" i="6" s="1"/>
  <c r="CW192" i="2"/>
  <c r="DD192" i="2" s="1"/>
  <c r="I192" i="4" s="1"/>
  <c r="CT192" i="2"/>
  <c r="CW351" i="2"/>
  <c r="DD351" i="2" s="1"/>
  <c r="DP309" i="2"/>
  <c r="G309" i="6" s="1"/>
  <c r="CS94" i="2"/>
  <c r="CZ94" i="2" s="1"/>
  <c r="E94" i="4" s="1"/>
  <c r="DP273" i="2"/>
  <c r="G273" i="6" s="1"/>
  <c r="CU273" i="2"/>
  <c r="CB185" i="2"/>
  <c r="DP278" i="2"/>
  <c r="G278" i="6" s="1"/>
  <c r="CA174" i="2"/>
  <c r="Q174" i="3" s="1"/>
  <c r="CB7" i="2"/>
  <c r="BY7" i="2"/>
  <c r="O7" i="3" s="1"/>
  <c r="CT7" i="2"/>
  <c r="CV7" i="2"/>
  <c r="DC7" i="2" s="1"/>
  <c r="H7" i="4" s="1"/>
  <c r="DN326" i="2"/>
  <c r="E326" i="6" s="1"/>
  <c r="BZ326" i="2"/>
  <c r="P326" i="3" s="1"/>
  <c r="DO326" i="2"/>
  <c r="F326" i="6" s="1"/>
  <c r="CR290" i="2"/>
  <c r="DM215" i="2"/>
  <c r="D215" i="6" s="1"/>
  <c r="DO317" i="2"/>
  <c r="F317" i="6" s="1"/>
  <c r="DN262" i="2"/>
  <c r="E262" i="6" s="1"/>
  <c r="CM151" i="2"/>
  <c r="CN205" i="2"/>
  <c r="CU249" i="2"/>
  <c r="CV249" i="2"/>
  <c r="DQ231" i="2"/>
  <c r="H231" i="6" s="1"/>
  <c r="CB231" i="2"/>
  <c r="R231" i="3" s="1"/>
  <c r="CA231" i="2"/>
  <c r="Q231" i="3" s="1"/>
  <c r="DP127" i="2"/>
  <c r="G127" i="6" s="1"/>
  <c r="DM127" i="2"/>
  <c r="D127" i="6" s="1"/>
  <c r="CU127" i="2"/>
  <c r="DB127" i="2" s="1"/>
  <c r="G127" i="4" s="1"/>
  <c r="BX128" i="2"/>
  <c r="N128" i="3" s="1"/>
  <c r="BY128" i="2"/>
  <c r="O128" i="3" s="1"/>
  <c r="DN128" i="2"/>
  <c r="E128" i="6" s="1"/>
  <c r="CB327" i="2"/>
  <c r="R327" i="3" s="1"/>
  <c r="CU211" i="2"/>
  <c r="CR211" i="2"/>
  <c r="CY211" i="2" s="1"/>
  <c r="D211" i="4" s="1"/>
  <c r="DO211" i="2"/>
  <c r="F211" i="6" s="1"/>
  <c r="BY165" i="2"/>
  <c r="O165" i="3" s="1"/>
  <c r="CM165" i="2"/>
  <c r="DM330" i="2"/>
  <c r="D330" i="6" s="1"/>
  <c r="CT330" i="2"/>
  <c r="DA330" i="2" s="1"/>
  <c r="F330" i="4" s="1"/>
  <c r="CW350" i="2"/>
  <c r="CV350" i="2"/>
  <c r="DW350" i="2" s="1"/>
  <c r="G350" i="7" s="1"/>
  <c r="DM350" i="2"/>
  <c r="D350" i="6" s="1"/>
  <c r="DO237" i="2"/>
  <c r="F237" i="6" s="1"/>
  <c r="CV237" i="2"/>
  <c r="DC237" i="2" s="1"/>
  <c r="H237" i="4" s="1"/>
  <c r="CR42" i="2"/>
  <c r="CY42" i="2" s="1"/>
  <c r="CU192" i="2"/>
  <c r="DB192" i="2" s="1"/>
  <c r="G192" i="4" s="1"/>
  <c r="DO192" i="2"/>
  <c r="F192" i="6" s="1"/>
  <c r="CV351" i="2"/>
  <c r="BY351" i="2"/>
  <c r="O351" i="3" s="1"/>
  <c r="DQ309" i="2"/>
  <c r="H309" i="6" s="1"/>
  <c r="CW94" i="2"/>
  <c r="CW185" i="2"/>
  <c r="DD185" i="2" s="1"/>
  <c r="DP185" i="2"/>
  <c r="G185" i="6" s="1"/>
  <c r="BY174" i="2"/>
  <c r="O174" i="3" s="1"/>
  <c r="CS174" i="2"/>
  <c r="DG174" i="2" s="1"/>
  <c r="N174" i="4" s="1"/>
  <c r="CS7" i="2"/>
  <c r="CW79" i="2"/>
  <c r="CM79" i="2"/>
  <c r="CV326" i="2"/>
  <c r="CW290" i="2"/>
  <c r="DD290" i="2" s="1"/>
  <c r="I290" i="4" s="1"/>
  <c r="CW317" i="2"/>
  <c r="DD317" i="2" s="1"/>
  <c r="CS262" i="2"/>
  <c r="CZ262" i="2" s="1"/>
  <c r="E262" i="4" s="1"/>
  <c r="DO151" i="2"/>
  <c r="F151" i="6" s="1"/>
  <c r="CT249" i="2"/>
  <c r="CR249" i="2"/>
  <c r="CY249" i="2" s="1"/>
  <c r="D249" i="4" s="1"/>
  <c r="CS249" i="2"/>
  <c r="CR231" i="2"/>
  <c r="CY231" i="2" s="1"/>
  <c r="D231" i="4" s="1"/>
  <c r="DO231" i="2"/>
  <c r="F231" i="6" s="1"/>
  <c r="DQ127" i="2"/>
  <c r="H127" i="6" s="1"/>
  <c r="CA127" i="2"/>
  <c r="Q127" i="3" s="1"/>
  <c r="S127" i="3" s="1"/>
  <c r="T127" i="3" s="1"/>
  <c r="CT128" i="2"/>
  <c r="DP128" i="2"/>
  <c r="G128" i="6" s="1"/>
  <c r="CW327" i="2"/>
  <c r="CV327" i="2"/>
  <c r="CS327" i="2"/>
  <c r="CZ327" i="2" s="1"/>
  <c r="DM211" i="2"/>
  <c r="D211" i="6" s="1"/>
  <c r="CM330" i="2"/>
  <c r="DO330" i="2"/>
  <c r="F330" i="6" s="1"/>
  <c r="CO330" i="2"/>
  <c r="DR350" i="2"/>
  <c r="I350" i="6" s="1"/>
  <c r="CW237" i="2"/>
  <c r="CV42" i="2"/>
  <c r="DM192" i="2"/>
  <c r="D192" i="6" s="1"/>
  <c r="CS192" i="2"/>
  <c r="CZ192" i="2" s="1"/>
  <c r="E192" i="4" s="1"/>
  <c r="DM351" i="2"/>
  <c r="D351" i="6" s="1"/>
  <c r="CR351" i="2"/>
  <c r="CY351" i="2" s="1"/>
  <c r="D351" i="4" s="1"/>
  <c r="CT351" i="2"/>
  <c r="DO309" i="2"/>
  <c r="F309" i="6" s="1"/>
  <c r="CS309" i="2"/>
  <c r="CU309" i="2"/>
  <c r="CW309" i="2"/>
  <c r="DN94" i="2"/>
  <c r="E94" i="6" s="1"/>
  <c r="DM94" i="2"/>
  <c r="D94" i="6" s="1"/>
  <c r="BY273" i="2"/>
  <c r="O273" i="3" s="1"/>
  <c r="CL273" i="2"/>
  <c r="CU185" i="2"/>
  <c r="CV176" i="2"/>
  <c r="DC176" i="2" s="1"/>
  <c r="CU174" i="2"/>
  <c r="DB174" i="2" s="1"/>
  <c r="CW7" i="2"/>
  <c r="CP7" i="2"/>
  <c r="DM7" i="2"/>
  <c r="D7" i="6" s="1"/>
  <c r="CV79" i="2"/>
  <c r="BY79" i="2"/>
  <c r="O79" i="3" s="1"/>
  <c r="CV290" i="2"/>
  <c r="CL215" i="2"/>
  <c r="CR215" i="2"/>
  <c r="BZ317" i="2"/>
  <c r="P317" i="3" s="1"/>
  <c r="DP317" i="2"/>
  <c r="G317" i="6" s="1"/>
  <c r="CN317" i="2"/>
  <c r="CR262" i="2"/>
  <c r="CY262" i="2" s="1"/>
  <c r="CR65" i="2"/>
  <c r="CW65" i="2"/>
  <c r="CL65" i="2"/>
  <c r="CB151" i="2"/>
  <c r="R151" i="3" s="1"/>
  <c r="CW205" i="2"/>
  <c r="DN205" i="2"/>
  <c r="E205" i="6" s="1"/>
  <c r="CM249" i="2"/>
  <c r="CS231" i="2"/>
  <c r="DN231" i="2"/>
  <c r="E231" i="6" s="1"/>
  <c r="CR127" i="2"/>
  <c r="CV128" i="2"/>
  <c r="DC128" i="2" s="1"/>
  <c r="H128" i="4" s="1"/>
  <c r="DQ128" i="2"/>
  <c r="H128" i="6" s="1"/>
  <c r="DO327" i="2"/>
  <c r="F327" i="6" s="1"/>
  <c r="CR327" i="2"/>
  <c r="CY327" i="2" s="1"/>
  <c r="D327" i="4" s="1"/>
  <c r="DR211" i="2"/>
  <c r="I211" i="6" s="1"/>
  <c r="CK211" i="2"/>
  <c r="DM165" i="2"/>
  <c r="DO165" i="2"/>
  <c r="F165" i="6" s="1"/>
  <c r="CB165" i="2"/>
  <c r="R165" i="3" s="1"/>
  <c r="CS330" i="2"/>
  <c r="CZ330" i="2" s="1"/>
  <c r="BZ330" i="2"/>
  <c r="P330" i="3" s="1"/>
  <c r="CS350" i="2"/>
  <c r="CZ350" i="2" s="1"/>
  <c r="CB350" i="2"/>
  <c r="R350" i="3" s="1"/>
  <c r="CA350" i="2"/>
  <c r="Q350" i="3" s="1"/>
  <c r="CS237" i="2"/>
  <c r="CU237" i="2"/>
  <c r="DP42" i="2"/>
  <c r="G42" i="6" s="1"/>
  <c r="CU42" i="2"/>
  <c r="DB42" i="2" s="1"/>
  <c r="G42" i="4" s="1"/>
  <c r="DR192" i="2"/>
  <c r="I192" i="6" s="1"/>
  <c r="CV192" i="2"/>
  <c r="CT309" i="2"/>
  <c r="I42" i="8"/>
  <c r="E42" i="8"/>
  <c r="AC70" i="13"/>
  <c r="AH70" i="13"/>
  <c r="AM70" i="13"/>
  <c r="AR70" i="13"/>
  <c r="Z70" i="13"/>
  <c r="AE70" i="13"/>
  <c r="AJ70" i="13"/>
  <c r="AO70" i="13"/>
  <c r="AA70" i="13"/>
  <c r="AF70" i="13"/>
  <c r="AK70" i="13"/>
  <c r="AP70" i="13"/>
  <c r="AB70" i="13"/>
  <c r="AG70" i="13"/>
  <c r="AL70" i="13"/>
  <c r="AQ70" i="13"/>
  <c r="A2" i="8"/>
  <c r="AC54" i="13"/>
  <c r="AH54" i="13"/>
  <c r="AM54" i="13"/>
  <c r="AR54" i="13"/>
  <c r="Z54" i="13"/>
  <c r="AE54" i="13"/>
  <c r="AJ54" i="13"/>
  <c r="AO54" i="13"/>
  <c r="AA54" i="13"/>
  <c r="AF54" i="13"/>
  <c r="AK54" i="13"/>
  <c r="AP54" i="13"/>
  <c r="AB54" i="13"/>
  <c r="AG54" i="13"/>
  <c r="AL54" i="13"/>
  <c r="AQ54" i="13"/>
  <c r="Z83" i="13"/>
  <c r="AE83" i="13"/>
  <c r="AJ83" i="13"/>
  <c r="AO83" i="13"/>
  <c r="AF83" i="13"/>
  <c r="AL83" i="13"/>
  <c r="AR83" i="13"/>
  <c r="AA83" i="13"/>
  <c r="AG83" i="13"/>
  <c r="AM83" i="13"/>
  <c r="AC83" i="13"/>
  <c r="AK83" i="13"/>
  <c r="AQ83" i="13"/>
  <c r="AH83" i="13"/>
  <c r="AP83" i="13"/>
  <c r="AB83" i="13"/>
  <c r="Z139" i="13"/>
  <c r="AE139" i="13"/>
  <c r="AJ139" i="13"/>
  <c r="AO139" i="13"/>
  <c r="AC139" i="13"/>
  <c r="AK139" i="13"/>
  <c r="AQ139" i="13"/>
  <c r="AF139" i="13"/>
  <c r="AL139" i="13"/>
  <c r="AR139" i="13"/>
  <c r="AA139" i="13"/>
  <c r="AG139" i="13"/>
  <c r="AM139" i="13"/>
  <c r="AH139" i="13"/>
  <c r="AP139" i="13"/>
  <c r="AB139" i="13"/>
  <c r="Z52" i="13"/>
  <c r="AE52" i="13"/>
  <c r="AJ52" i="13"/>
  <c r="AO52" i="13"/>
  <c r="AC52" i="13"/>
  <c r="AK52" i="13"/>
  <c r="AQ52" i="13"/>
  <c r="AF52" i="13"/>
  <c r="AL52" i="13"/>
  <c r="AR52" i="13"/>
  <c r="AA52" i="13"/>
  <c r="AG52" i="13"/>
  <c r="AM52" i="13"/>
  <c r="AB52" i="13"/>
  <c r="AH52" i="13"/>
  <c r="AP52" i="13"/>
  <c r="AC23" i="13"/>
  <c r="AH23" i="13"/>
  <c r="AM23" i="13"/>
  <c r="AR23" i="13"/>
  <c r="Z23" i="13"/>
  <c r="AE23" i="13"/>
  <c r="AJ23" i="13"/>
  <c r="AO23" i="13"/>
  <c r="AA23" i="13"/>
  <c r="AF23" i="13"/>
  <c r="AK23" i="13"/>
  <c r="AP23" i="13"/>
  <c r="AQ23" i="13"/>
  <c r="AB23" i="13"/>
  <c r="AG23" i="13"/>
  <c r="AL23" i="13"/>
  <c r="CB175" i="1"/>
  <c r="I175" i="3" s="1"/>
  <c r="DR175" i="1"/>
  <c r="CB356" i="1"/>
  <c r="DR356" i="1"/>
  <c r="DR16" i="1"/>
  <c r="CB227" i="1"/>
  <c r="I227" i="3" s="1"/>
  <c r="DR227" i="1"/>
  <c r="CM70" i="1"/>
  <c r="CU70" i="1"/>
  <c r="DI70" i="1" s="1"/>
  <c r="CB279" i="1"/>
  <c r="DR279" i="1"/>
  <c r="DR241" i="1"/>
  <c r="DR116" i="1"/>
  <c r="CB230" i="1"/>
  <c r="I230" i="3" s="1"/>
  <c r="DR230" i="1"/>
  <c r="CB96" i="1"/>
  <c r="DR96" i="1"/>
  <c r="CB268" i="1"/>
  <c r="DR268" i="1"/>
  <c r="DB81" i="2"/>
  <c r="G81" i="4" s="1"/>
  <c r="DA223" i="2"/>
  <c r="DJ223" i="2"/>
  <c r="Q223" i="4" s="1"/>
  <c r="DC223" i="2"/>
  <c r="DB264" i="2"/>
  <c r="G264" i="4" s="1"/>
  <c r="CY159" i="2"/>
  <c r="DX125" i="2"/>
  <c r="H125" i="7" s="1"/>
  <c r="DD125" i="2"/>
  <c r="DD105" i="2"/>
  <c r="I105" i="4" s="1"/>
  <c r="DC301" i="2"/>
  <c r="DA13" i="2"/>
  <c r="DR346" i="1"/>
  <c r="CB285" i="1"/>
  <c r="DR285" i="1"/>
  <c r="CB66" i="1"/>
  <c r="DR66" i="1"/>
  <c r="DR150" i="1"/>
  <c r="DR236" i="1"/>
  <c r="CB193" i="1"/>
  <c r="DR193" i="1"/>
  <c r="R193" i="6" s="1"/>
  <c r="CB81" i="1"/>
  <c r="DR81" i="1"/>
  <c r="DN94" i="1"/>
  <c r="CB151" i="1"/>
  <c r="DR151" i="1"/>
  <c r="DR252" i="1"/>
  <c r="DQ216" i="1"/>
  <c r="DR216" i="1"/>
  <c r="DR199" i="1"/>
  <c r="DW119" i="2"/>
  <c r="DC119" i="2"/>
  <c r="DD285" i="2"/>
  <c r="DT223" i="2"/>
  <c r="D223" i="7" s="1"/>
  <c r="DB162" i="2"/>
  <c r="CY186" i="2"/>
  <c r="D186" i="4" s="1"/>
  <c r="DU200" i="2"/>
  <c r="DA200" i="2"/>
  <c r="F200" i="4" s="1"/>
  <c r="DT320" i="2"/>
  <c r="D320" i="7" s="1"/>
  <c r="CZ320" i="2"/>
  <c r="E320" i="4" s="1"/>
  <c r="DD212" i="2"/>
  <c r="I212" i="4" s="1"/>
  <c r="DR60" i="1"/>
  <c r="CB201" i="1"/>
  <c r="DR201" i="1"/>
  <c r="CB274" i="1"/>
  <c r="I274" i="3" s="1"/>
  <c r="DR274" i="1"/>
  <c r="CB160" i="1"/>
  <c r="DR160" i="1"/>
  <c r="R160" i="6" s="1"/>
  <c r="CB166" i="1"/>
  <c r="I166" i="3" s="1"/>
  <c r="DR166" i="1"/>
  <c r="CB171" i="1"/>
  <c r="DR171" i="1"/>
  <c r="CB172" i="1"/>
  <c r="DR172" i="1"/>
  <c r="CB130" i="1"/>
  <c r="DR130" i="1"/>
  <c r="DR48" i="1"/>
  <c r="DR303" i="1"/>
  <c r="CB250" i="1"/>
  <c r="DR250" i="1"/>
  <c r="R250" i="6" s="1"/>
  <c r="CB17" i="1"/>
  <c r="DR17" i="1"/>
  <c r="DR219" i="1"/>
  <c r="DR269" i="1"/>
  <c r="CB95" i="1"/>
  <c r="I95" i="3" s="1"/>
  <c r="DR95" i="1"/>
  <c r="R95" i="6" s="1"/>
  <c r="CB321" i="1"/>
  <c r="DR321" i="1"/>
  <c r="DB119" i="2"/>
  <c r="G119" i="4" s="1"/>
  <c r="DB10" i="2"/>
  <c r="G10" i="4" s="1"/>
  <c r="DB159" i="2"/>
  <c r="G159" i="4" s="1"/>
  <c r="M335" i="3"/>
  <c r="D335" i="3"/>
  <c r="CY335" i="2"/>
  <c r="CZ200" i="2"/>
  <c r="DD58" i="2"/>
  <c r="I58" i="4" s="1"/>
  <c r="DC125" i="2"/>
  <c r="H125" i="4" s="1"/>
  <c r="DW125" i="2"/>
  <c r="CY160" i="2"/>
  <c r="D160" i="4" s="1"/>
  <c r="DC105" i="2"/>
  <c r="H105" i="4" s="1"/>
  <c r="DY301" i="2"/>
  <c r="DX301" i="2"/>
  <c r="CZ9" i="2"/>
  <c r="E9" i="4" s="1"/>
  <c r="DC279" i="2"/>
  <c r="CY336" i="2"/>
  <c r="D336" i="4" s="1"/>
  <c r="CY80" i="2"/>
  <c r="CB224" i="1"/>
  <c r="DR224" i="1"/>
  <c r="R224" i="6" s="1"/>
  <c r="CB334" i="1"/>
  <c r="I334" i="3" s="1"/>
  <c r="DR334" i="1"/>
  <c r="CB296" i="1"/>
  <c r="DR296" i="1"/>
  <c r="DR240" i="1"/>
  <c r="CB281" i="1"/>
  <c r="DR281" i="1"/>
  <c r="CB106" i="1"/>
  <c r="DR106" i="1"/>
  <c r="DP70" i="1"/>
  <c r="DR235" i="1"/>
  <c r="CB167" i="1"/>
  <c r="DR167" i="1"/>
  <c r="CB232" i="1"/>
  <c r="DR232" i="1"/>
  <c r="CB69" i="1"/>
  <c r="DR69" i="1"/>
  <c r="CB43" i="1"/>
  <c r="DR43" i="1"/>
  <c r="CB310" i="1"/>
  <c r="DR310" i="1"/>
  <c r="CV23" i="1"/>
  <c r="DJ23" i="1" s="1"/>
  <c r="CW23" i="1"/>
  <c r="CB210" i="1"/>
  <c r="DR210" i="1"/>
  <c r="R210" i="6" s="1"/>
  <c r="CB94" i="1"/>
  <c r="DR94" i="1"/>
  <c r="DR47" i="1"/>
  <c r="CB45" i="1"/>
  <c r="I45" i="3" s="1"/>
  <c r="DR45" i="1"/>
  <c r="CB110" i="1"/>
  <c r="DR110" i="1"/>
  <c r="DA119" i="2"/>
  <c r="F119" i="4" s="1"/>
  <c r="DD181" i="2"/>
  <c r="I181" i="4" s="1"/>
  <c r="DD162" i="2"/>
  <c r="I162" i="4" s="1"/>
  <c r="DB186" i="2"/>
  <c r="G186" i="4" s="1"/>
  <c r="DT190" i="2"/>
  <c r="CY190" i="2"/>
  <c r="DY131" i="2"/>
  <c r="DA320" i="2"/>
  <c r="F320" i="4" s="1"/>
  <c r="DB125" i="2"/>
  <c r="DB160" i="2"/>
  <c r="G160" i="4" s="1"/>
  <c r="CZ105" i="2"/>
  <c r="E105" i="4" s="1"/>
  <c r="DX9" i="2"/>
  <c r="DD9" i="2"/>
  <c r="I9" i="4" s="1"/>
  <c r="DC336" i="2"/>
  <c r="H336" i="4" s="1"/>
  <c r="DC12" i="2"/>
  <c r="H12" i="4" s="1"/>
  <c r="DW12" i="2"/>
  <c r="G12" i="7" s="1"/>
  <c r="CV110" i="1"/>
  <c r="DR322" i="1"/>
  <c r="CB233" i="1"/>
  <c r="DR233" i="1"/>
  <c r="CB119" i="1"/>
  <c r="DR119" i="1"/>
  <c r="H186" i="3"/>
  <c r="D58" i="3"/>
  <c r="CB256" i="1"/>
  <c r="DR256" i="1"/>
  <c r="CB49" i="1"/>
  <c r="DR49" i="1"/>
  <c r="CB320" i="1"/>
  <c r="DR320" i="1"/>
  <c r="DR97" i="1"/>
  <c r="CB112" i="1"/>
  <c r="DR112" i="1"/>
  <c r="DM83" i="1"/>
  <c r="DQ212" i="1"/>
  <c r="DR212" i="1"/>
  <c r="DR155" i="1"/>
  <c r="DR278" i="1"/>
  <c r="CB301" i="1"/>
  <c r="I301" i="3" s="1"/>
  <c r="DR301" i="1"/>
  <c r="H301" i="3"/>
  <c r="CB350" i="1"/>
  <c r="DR350" i="1"/>
  <c r="R350" i="6" s="1"/>
  <c r="CB189" i="1"/>
  <c r="DR189" i="1"/>
  <c r="CB133" i="1"/>
  <c r="DR133" i="1"/>
  <c r="R133" i="6" s="1"/>
  <c r="CB317" i="1"/>
  <c r="I317" i="3" s="1"/>
  <c r="DR317" i="1"/>
  <c r="CB185" i="1"/>
  <c r="DR185" i="1"/>
  <c r="R185" i="6" s="1"/>
  <c r="D200" i="3"/>
  <c r="DR351" i="1"/>
  <c r="DR309" i="1"/>
  <c r="CU52" i="1"/>
  <c r="DM52" i="1"/>
  <c r="CB237" i="1"/>
  <c r="DR237" i="1"/>
  <c r="DR73" i="2"/>
  <c r="I73" i="6" s="1"/>
  <c r="CW73" i="2"/>
  <c r="CT73" i="2"/>
  <c r="CR163" i="2"/>
  <c r="CY163" i="2" s="1"/>
  <c r="D163" i="4" s="1"/>
  <c r="DR163" i="2"/>
  <c r="I163" i="6" s="1"/>
  <c r="BP139" i="2"/>
  <c r="BW139" i="2" s="1"/>
  <c r="BS139" i="2"/>
  <c r="CI139" i="2"/>
  <c r="CP139" i="2" s="1"/>
  <c r="BR139" i="2"/>
  <c r="CE139" i="2"/>
  <c r="CH139" i="2"/>
  <c r="CO139" i="2" s="1"/>
  <c r="BK139" i="2"/>
  <c r="CG139" i="2"/>
  <c r="CN139" i="2" s="1"/>
  <c r="BN139" i="2"/>
  <c r="BZ139" i="2"/>
  <c r="BM139" i="2"/>
  <c r="BQ139" i="2"/>
  <c r="BX139" i="2" s="1"/>
  <c r="CD139" i="2"/>
  <c r="BJ139" i="2"/>
  <c r="BU139" i="2"/>
  <c r="CB139" i="2" s="1"/>
  <c r="R139" i="3" s="1"/>
  <c r="CF139" i="2"/>
  <c r="CM139" i="2" s="1"/>
  <c r="BI139" i="2"/>
  <c r="BT139" i="2"/>
  <c r="DP139" i="2" s="1"/>
  <c r="G139" i="6" s="1"/>
  <c r="BL139" i="2"/>
  <c r="CM119" i="2"/>
  <c r="CK119" i="2"/>
  <c r="DN119" i="2"/>
  <c r="CT181" i="2"/>
  <c r="DV181" i="2" s="1"/>
  <c r="CU285" i="2"/>
  <c r="DN285" i="2"/>
  <c r="E285" i="6" s="1"/>
  <c r="CV270" i="2"/>
  <c r="DM270" i="2"/>
  <c r="D270" i="6" s="1"/>
  <c r="BZ81" i="2"/>
  <c r="P81" i="3" s="1"/>
  <c r="S81" i="3" s="1"/>
  <c r="T81" i="3" s="1"/>
  <c r="CK81" i="2"/>
  <c r="CS81" i="2"/>
  <c r="DC81" i="2"/>
  <c r="DO81" i="2"/>
  <c r="F81" i="6" s="1"/>
  <c r="DW81" i="2"/>
  <c r="CL223" i="2"/>
  <c r="CO223" i="2"/>
  <c r="DK223" i="2"/>
  <c r="DP223" i="2"/>
  <c r="G223" i="6" s="1"/>
  <c r="DN223" i="2"/>
  <c r="E223" i="6" s="1"/>
  <c r="CT162" i="2"/>
  <c r="DV162" i="2" s="1"/>
  <c r="BX314" i="2"/>
  <c r="N314" i="3" s="1"/>
  <c r="CR314" i="2"/>
  <c r="DP314" i="2"/>
  <c r="G314" i="6" s="1"/>
  <c r="CN10" i="2"/>
  <c r="CS10" i="2"/>
  <c r="CT10" i="2"/>
  <c r="DP10" i="2"/>
  <c r="G10" i="6" s="1"/>
  <c r="BW259" i="2"/>
  <c r="M259" i="3" s="1"/>
  <c r="CV259" i="2"/>
  <c r="CW259" i="2"/>
  <c r="DP259" i="2"/>
  <c r="G259" i="6" s="1"/>
  <c r="BY264" i="2"/>
  <c r="O264" i="3" s="1"/>
  <c r="CS264" i="2"/>
  <c r="CT264" i="2"/>
  <c r="DO264" i="2"/>
  <c r="F264" i="6" s="1"/>
  <c r="DP264" i="2"/>
  <c r="G264" i="6" s="1"/>
  <c r="CR118" i="2"/>
  <c r="CU118" i="2"/>
  <c r="CS118" i="2"/>
  <c r="CA159" i="2"/>
  <c r="Q159" i="3" s="1"/>
  <c r="DD159" i="2"/>
  <c r="DQ159" i="2"/>
  <c r="H159" i="6" s="1"/>
  <c r="CK335" i="2"/>
  <c r="CT335" i="2"/>
  <c r="CP335" i="2"/>
  <c r="DM335" i="2"/>
  <c r="D335" i="6" s="1"/>
  <c r="CK186" i="2"/>
  <c r="DN186" i="2"/>
  <c r="E186" i="6" s="1"/>
  <c r="CU200" i="2"/>
  <c r="CO200" i="2"/>
  <c r="DM200" i="2"/>
  <c r="D200" i="6" s="1"/>
  <c r="CB58" i="2"/>
  <c r="CP58" i="2"/>
  <c r="DN58" i="2"/>
  <c r="E58" i="6" s="1"/>
  <c r="CU190" i="2"/>
  <c r="CO190" i="2"/>
  <c r="DP190" i="2"/>
  <c r="G190" i="6" s="1"/>
  <c r="DU190" i="2"/>
  <c r="E190" i="7" s="1"/>
  <c r="CT131" i="2"/>
  <c r="CU131" i="2"/>
  <c r="CK131" i="2"/>
  <c r="CZ131" i="2"/>
  <c r="E131" i="4" s="1"/>
  <c r="DP131" i="2"/>
  <c r="G131" i="6" s="1"/>
  <c r="BY320" i="2"/>
  <c r="O320" i="3" s="1"/>
  <c r="DP320" i="2"/>
  <c r="G320" i="6" s="1"/>
  <c r="CB125" i="2"/>
  <c r="CT125" i="2"/>
  <c r="CP125" i="2"/>
  <c r="DM125" i="2"/>
  <c r="D125" i="6" s="1"/>
  <c r="DP125" i="2"/>
  <c r="G125" i="6" s="1"/>
  <c r="CT252" i="2"/>
  <c r="DO252" i="2"/>
  <c r="F252" i="6" s="1"/>
  <c r="BX160" i="2"/>
  <c r="N160" i="3" s="1"/>
  <c r="DO160" i="2"/>
  <c r="F160" i="6" s="1"/>
  <c r="CP105" i="2"/>
  <c r="CU301" i="2"/>
  <c r="CY301" i="2"/>
  <c r="DO301" i="2"/>
  <c r="F301" i="6" s="1"/>
  <c r="J301" i="6" s="1"/>
  <c r="BY13" i="2"/>
  <c r="BZ13" i="2"/>
  <c r="G13" i="3" s="1"/>
  <c r="BW13" i="2"/>
  <c r="CM13" i="2"/>
  <c r="CU13" i="2"/>
  <c r="CR13" i="2"/>
  <c r="BX302" i="2"/>
  <c r="N302" i="3" s="1"/>
  <c r="CK302" i="2"/>
  <c r="CT302" i="2"/>
  <c r="CU43" i="2"/>
  <c r="BZ43" i="2"/>
  <c r="P43" i="3" s="1"/>
  <c r="CT43" i="2"/>
  <c r="CM9" i="2"/>
  <c r="DQ9" i="2"/>
  <c r="H9" i="6" s="1"/>
  <c r="DQ269" i="2"/>
  <c r="H269" i="6" s="1"/>
  <c r="CB269" i="2"/>
  <c r="R269" i="3" s="1"/>
  <c r="BY269" i="2"/>
  <c r="O269" i="3" s="1"/>
  <c r="DO269" i="2"/>
  <c r="F269" i="6" s="1"/>
  <c r="DO203" i="2"/>
  <c r="F203" i="6" s="1"/>
  <c r="DP279" i="2"/>
  <c r="G279" i="6" s="1"/>
  <c r="DN279" i="2"/>
  <c r="DX336" i="2"/>
  <c r="CT110" i="2"/>
  <c r="CY110" i="2"/>
  <c r="D110" i="4" s="1"/>
  <c r="DQ110" i="2"/>
  <c r="H110" i="6" s="1"/>
  <c r="DP323" i="2"/>
  <c r="G323" i="6" s="1"/>
  <c r="DO323" i="2"/>
  <c r="F323" i="6" s="1"/>
  <c r="CS60" i="2"/>
  <c r="CR60" i="2"/>
  <c r="DO60" i="2"/>
  <c r="F60" i="6" s="1"/>
  <c r="CA167" i="2"/>
  <c r="Q167" i="3" s="1"/>
  <c r="CO167" i="2"/>
  <c r="DQ167" i="2"/>
  <c r="H167" i="6" s="1"/>
  <c r="CA191" i="2"/>
  <c r="Q191" i="3" s="1"/>
  <c r="CV191" i="2"/>
  <c r="DX191" i="2" s="1"/>
  <c r="DQ191" i="2"/>
  <c r="H191" i="6" s="1"/>
  <c r="BX80" i="2"/>
  <c r="N80" i="3" s="1"/>
  <c r="CV80" i="2"/>
  <c r="DN80" i="2"/>
  <c r="E80" i="6" s="1"/>
  <c r="CU201" i="2"/>
  <c r="DP204" i="2"/>
  <c r="G204" i="6" s="1"/>
  <c r="DQ204" i="2"/>
  <c r="H204" i="6" s="1"/>
  <c r="CA204" i="2"/>
  <c r="Q204" i="3" s="1"/>
  <c r="CR204" i="2"/>
  <c r="DY204" i="2" s="1"/>
  <c r="CS204" i="2"/>
  <c r="CU178" i="2"/>
  <c r="CR178" i="2"/>
  <c r="DQ178" i="2"/>
  <c r="DA287" i="2"/>
  <c r="F287" i="4" s="1"/>
  <c r="DD291" i="2"/>
  <c r="DT87" i="2"/>
  <c r="CZ87" i="2"/>
  <c r="DR284" i="1"/>
  <c r="DR134" i="1"/>
  <c r="E119" i="3"/>
  <c r="CB44" i="1"/>
  <c r="DR44" i="1"/>
  <c r="CB312" i="1"/>
  <c r="I312" i="3" s="1"/>
  <c r="DR312" i="1"/>
  <c r="CB114" i="1"/>
  <c r="I114" i="3" s="1"/>
  <c r="DR114" i="1"/>
  <c r="F58" i="3"/>
  <c r="E336" i="3"/>
  <c r="D80" i="3"/>
  <c r="DR202" i="1"/>
  <c r="DR282" i="1"/>
  <c r="CB295" i="1"/>
  <c r="DR295" i="1"/>
  <c r="R295" i="6" s="1"/>
  <c r="CB101" i="1"/>
  <c r="DR101" i="1"/>
  <c r="DR194" i="1"/>
  <c r="G203" i="3"/>
  <c r="CB261" i="1"/>
  <c r="DR261" i="1"/>
  <c r="DR192" i="1"/>
  <c r="CB335" i="1"/>
  <c r="I335" i="3" s="1"/>
  <c r="DR335" i="1"/>
  <c r="R335" i="6" s="1"/>
  <c r="CB7" i="1"/>
  <c r="DR7" i="1"/>
  <c r="CB231" i="1"/>
  <c r="I231" i="3" s="1"/>
  <c r="DR231" i="1"/>
  <c r="CB288" i="1"/>
  <c r="DR288" i="1"/>
  <c r="CB330" i="1"/>
  <c r="I330" i="3" s="1"/>
  <c r="DR330" i="1"/>
  <c r="CB10" i="1"/>
  <c r="DR10" i="1"/>
  <c r="DR273" i="1"/>
  <c r="CB87" i="1"/>
  <c r="I87" i="3" s="1"/>
  <c r="DR87" i="1"/>
  <c r="CB13" i="1"/>
  <c r="DR13" i="1"/>
  <c r="DR327" i="1"/>
  <c r="A2" i="1"/>
  <c r="DR54" i="1"/>
  <c r="BZ73" i="2"/>
  <c r="P73" i="3" s="1"/>
  <c r="CA119" i="2"/>
  <c r="Q119" i="3" s="1"/>
  <c r="CO119" i="2"/>
  <c r="DR119" i="2"/>
  <c r="I119" i="6" s="1"/>
  <c r="CB181" i="2"/>
  <c r="R181" i="3" s="1"/>
  <c r="CK181" i="2"/>
  <c r="CL181" i="2"/>
  <c r="DQ181" i="2"/>
  <c r="CO285" i="2"/>
  <c r="CU270" i="2"/>
  <c r="DQ270" i="2"/>
  <c r="H270" i="6" s="1"/>
  <c r="CW81" i="2"/>
  <c r="DA81" i="2"/>
  <c r="F81" i="4" s="1"/>
  <c r="DR81" i="2"/>
  <c r="BZ223" i="2"/>
  <c r="P223" i="3" s="1"/>
  <c r="CU223" i="2"/>
  <c r="DR223" i="2"/>
  <c r="CR162" i="2"/>
  <c r="CN162" i="2"/>
  <c r="CL162" i="2"/>
  <c r="DC162" i="2"/>
  <c r="H162" i="4" s="1"/>
  <c r="DR162" i="2"/>
  <c r="I162" i="6" s="1"/>
  <c r="CP256" i="2"/>
  <c r="CZ256" i="2"/>
  <c r="E256" i="4" s="1"/>
  <c r="DP256" i="2"/>
  <c r="G256" i="6" s="1"/>
  <c r="DR256" i="2"/>
  <c r="I256" i="6" s="1"/>
  <c r="CS306" i="2"/>
  <c r="DR306" i="2"/>
  <c r="I306" i="6" s="1"/>
  <c r="CS314" i="2"/>
  <c r="DR314" i="2"/>
  <c r="I314" i="6" s="1"/>
  <c r="CK10" i="2"/>
  <c r="CB10" i="2"/>
  <c r="CV10" i="2"/>
  <c r="CW10" i="2"/>
  <c r="DQ10" i="2"/>
  <c r="H10" i="6" s="1"/>
  <c r="CL259" i="2"/>
  <c r="BY259" i="2"/>
  <c r="O259" i="3" s="1"/>
  <c r="BZ259" i="2"/>
  <c r="P259" i="3" s="1"/>
  <c r="CU259" i="2"/>
  <c r="CT259" i="2"/>
  <c r="DM259" i="2"/>
  <c r="D259" i="6" s="1"/>
  <c r="CA264" i="2"/>
  <c r="Q264" i="3" s="1"/>
  <c r="CN264" i="2"/>
  <c r="CW264" i="2"/>
  <c r="CB118" i="2"/>
  <c r="R118" i="3" s="1"/>
  <c r="CW118" i="2"/>
  <c r="DQ118" i="2"/>
  <c r="H118" i="6" s="1"/>
  <c r="CK159" i="2"/>
  <c r="DA159" i="2"/>
  <c r="F159" i="4" s="1"/>
  <c r="DR159" i="2"/>
  <c r="I159" i="6" s="1"/>
  <c r="CU335" i="2"/>
  <c r="DQ335" i="2"/>
  <c r="H335" i="6" s="1"/>
  <c r="CT186" i="2"/>
  <c r="CO186" i="2"/>
  <c r="DP186" i="2"/>
  <c r="G186" i="6" s="1"/>
  <c r="DR186" i="2"/>
  <c r="I186" i="6" s="1"/>
  <c r="BY200" i="2"/>
  <c r="O200" i="3" s="1"/>
  <c r="S200" i="3" s="1"/>
  <c r="T200" i="3" s="1"/>
  <c r="CR200" i="2"/>
  <c r="DP200" i="2"/>
  <c r="G200" i="6" s="1"/>
  <c r="CL58" i="2"/>
  <c r="CM58" i="2"/>
  <c r="DO58" i="2"/>
  <c r="F58" i="6" s="1"/>
  <c r="CV58" i="2"/>
  <c r="DR58" i="2"/>
  <c r="I58" i="6" s="1"/>
  <c r="BW190" i="2"/>
  <c r="M190" i="3" s="1"/>
  <c r="DR190" i="2"/>
  <c r="I190" i="6" s="1"/>
  <c r="CB131" i="2"/>
  <c r="R131" i="3" s="1"/>
  <c r="CO131" i="2"/>
  <c r="CB320" i="2"/>
  <c r="BZ320" i="2"/>
  <c r="G320" i="3" s="1"/>
  <c r="CN320" i="2"/>
  <c r="CW320" i="2"/>
  <c r="DM320" i="2"/>
  <c r="D320" i="6" s="1"/>
  <c r="J320" i="6" s="1"/>
  <c r="DR320" i="2"/>
  <c r="I320" i="6" s="1"/>
  <c r="CK125" i="2"/>
  <c r="DQ125" i="2"/>
  <c r="H125" i="6" s="1"/>
  <c r="CN252" i="2"/>
  <c r="DP252" i="2"/>
  <c r="G252" i="6" s="1"/>
  <c r="DR252" i="2"/>
  <c r="I252" i="6" s="1"/>
  <c r="CN160" i="2"/>
  <c r="CB160" i="2"/>
  <c r="R160" i="3" s="1"/>
  <c r="CK160" i="2"/>
  <c r="DC160" i="2"/>
  <c r="H160" i="4" s="1"/>
  <c r="DQ160" i="2"/>
  <c r="H160" i="6" s="1"/>
  <c r="BY105" i="2"/>
  <c r="CM105" i="2"/>
  <c r="CO105" i="2"/>
  <c r="DR105" i="2"/>
  <c r="I105" i="6" s="1"/>
  <c r="BZ301" i="2"/>
  <c r="P301" i="3" s="1"/>
  <c r="DR301" i="2"/>
  <c r="I301" i="6" s="1"/>
  <c r="CB13" i="2"/>
  <c r="CA13" i="2"/>
  <c r="CW13" i="2"/>
  <c r="CV13" i="2"/>
  <c r="DR13" i="2"/>
  <c r="I13" i="6" s="1"/>
  <c r="CP302" i="2"/>
  <c r="BZ302" i="2"/>
  <c r="P302" i="3" s="1"/>
  <c r="CA302" i="2"/>
  <c r="Q302" i="3" s="1"/>
  <c r="CV302" i="2"/>
  <c r="DQ302" i="2"/>
  <c r="H302" i="6" s="1"/>
  <c r="DN302" i="2"/>
  <c r="E302" i="6" s="1"/>
  <c r="DR302" i="2"/>
  <c r="I302" i="6" s="1"/>
  <c r="CW43" i="2"/>
  <c r="DQ43" i="2"/>
  <c r="H43" i="6" s="1"/>
  <c r="DR43" i="2"/>
  <c r="DC9" i="2"/>
  <c r="H9" i="4" s="1"/>
  <c r="CA9" i="2"/>
  <c r="H9" i="3" s="1"/>
  <c r="CK9" i="2"/>
  <c r="DM9" i="2"/>
  <c r="D9" i="6" s="1"/>
  <c r="DN9" i="2"/>
  <c r="E9" i="6" s="1"/>
  <c r="BW269" i="2"/>
  <c r="M269" i="3" s="1"/>
  <c r="CV269" i="2"/>
  <c r="CT269" i="2"/>
  <c r="DP269" i="2"/>
  <c r="G269" i="6" s="1"/>
  <c r="CM203" i="2"/>
  <c r="CM175" i="2"/>
  <c r="DM175" i="2"/>
  <c r="D175" i="6" s="1"/>
  <c r="DM212" i="2"/>
  <c r="CL336" i="2"/>
  <c r="CO336" i="2"/>
  <c r="CZ336" i="2"/>
  <c r="E336" i="4" s="1"/>
  <c r="DO336" i="2"/>
  <c r="F336" i="6" s="1"/>
  <c r="CV110" i="2"/>
  <c r="DX110" i="2" s="1"/>
  <c r="DD110" i="2"/>
  <c r="BY110" i="2"/>
  <c r="O110" i="3" s="1"/>
  <c r="CP110" i="2"/>
  <c r="DN110" i="2"/>
  <c r="E110" i="6" s="1"/>
  <c r="CV60" i="2"/>
  <c r="DP60" i="2"/>
  <c r="G60" i="6" s="1"/>
  <c r="CS167" i="2"/>
  <c r="CS191" i="2"/>
  <c r="CT80" i="2"/>
  <c r="DV80" i="2" s="1"/>
  <c r="F80" i="7" s="1"/>
  <c r="DO201" i="2"/>
  <c r="F201" i="6" s="1"/>
  <c r="DP201" i="2"/>
  <c r="G201" i="6" s="1"/>
  <c r="BZ201" i="2"/>
  <c r="P201" i="3" s="1"/>
  <c r="DD204" i="2"/>
  <c r="DP178" i="2"/>
  <c r="G178" i="6" s="1"/>
  <c r="DO178" i="2"/>
  <c r="F178" i="6" s="1"/>
  <c r="DB117" i="2"/>
  <c r="G117" i="4" s="1"/>
  <c r="D270" i="3"/>
  <c r="G270" i="3"/>
  <c r="CB46" i="1"/>
  <c r="I46" i="3" s="1"/>
  <c r="DR46" i="1"/>
  <c r="DR318" i="1"/>
  <c r="DR242" i="1"/>
  <c r="CB198" i="1"/>
  <c r="DR198" i="1"/>
  <c r="DR180" i="1"/>
  <c r="DR329" i="1"/>
  <c r="DR58" i="1"/>
  <c r="H256" i="3"/>
  <c r="D256" i="3"/>
  <c r="CB336" i="1"/>
  <c r="DR336" i="1"/>
  <c r="CB291" i="1"/>
  <c r="DR291" i="1"/>
  <c r="CB117" i="1"/>
  <c r="DR117" i="1"/>
  <c r="DR195" i="1"/>
  <c r="R195" i="6" s="1"/>
  <c r="CR83" i="1"/>
  <c r="DF83" i="1" s="1"/>
  <c r="CB102" i="1"/>
  <c r="DR102" i="1"/>
  <c r="DR203" i="1"/>
  <c r="R203" i="6" s="1"/>
  <c r="CB159" i="1"/>
  <c r="I159" i="3" s="1"/>
  <c r="DR159" i="1"/>
  <c r="F335" i="3"/>
  <c r="CB9" i="1"/>
  <c r="I9" i="3" s="1"/>
  <c r="DR9" i="1"/>
  <c r="E9" i="3"/>
  <c r="Q9" i="3" s="1"/>
  <c r="CB190" i="1"/>
  <c r="DR190" i="1"/>
  <c r="DR211" i="1"/>
  <c r="DR306" i="1"/>
  <c r="CB127" i="1"/>
  <c r="I127" i="3" s="1"/>
  <c r="DR127" i="1"/>
  <c r="CB328" i="1"/>
  <c r="DR328" i="1"/>
  <c r="CB293" i="1"/>
  <c r="I293" i="3" s="1"/>
  <c r="DR293" i="1"/>
  <c r="CF54" i="2"/>
  <c r="CI54" i="2"/>
  <c r="CP54" i="2" s="1"/>
  <c r="CE54" i="2"/>
  <c r="CH54" i="2"/>
  <c r="CG54" i="2"/>
  <c r="CN54" i="2" s="1"/>
  <c r="CO54" i="2"/>
  <c r="CD54" i="2"/>
  <c r="BS54" i="2"/>
  <c r="BL54" i="2"/>
  <c r="BZ54" i="2"/>
  <c r="BR54" i="2"/>
  <c r="BK54" i="2"/>
  <c r="BN54" i="2"/>
  <c r="BJ54" i="2"/>
  <c r="BU54" i="2"/>
  <c r="BQ54" i="2"/>
  <c r="BT54" i="2"/>
  <c r="BP54" i="2"/>
  <c r="BW54" i="2" s="1"/>
  <c r="BM54" i="2"/>
  <c r="BI54" i="2"/>
  <c r="CS119" i="2"/>
  <c r="CZ285" i="2"/>
  <c r="E285" i="4" s="1"/>
  <c r="CR270" i="2"/>
  <c r="DO270" i="2"/>
  <c r="F270" i="6" s="1"/>
  <c r="BX162" i="2"/>
  <c r="N162" i="3" s="1"/>
  <c r="DW162" i="2"/>
  <c r="CA306" i="2"/>
  <c r="Q306" i="3" s="1"/>
  <c r="CW306" i="2"/>
  <c r="DO306" i="2"/>
  <c r="F306" i="6" s="1"/>
  <c r="CM118" i="2"/>
  <c r="BW186" i="2"/>
  <c r="M186" i="3" s="1"/>
  <c r="BZ190" i="2"/>
  <c r="P190" i="3" s="1"/>
  <c r="CA131" i="2"/>
  <c r="Q131" i="3" s="1"/>
  <c r="CS302" i="2"/>
  <c r="CV43" i="2"/>
  <c r="DN43" i="2"/>
  <c r="E43" i="6" s="1"/>
  <c r="CR269" i="2"/>
  <c r="CU203" i="2"/>
  <c r="DP203" i="2"/>
  <c r="G203" i="6" s="1"/>
  <c r="CA279" i="2"/>
  <c r="Q279" i="3" s="1"/>
  <c r="BX279" i="2"/>
  <c r="N279" i="3" s="1"/>
  <c r="CS279" i="2"/>
  <c r="DP212" i="2"/>
  <c r="CA212" i="2"/>
  <c r="Q212" i="3" s="1"/>
  <c r="CT212" i="2"/>
  <c r="CV212" i="2"/>
  <c r="DN212" i="2"/>
  <c r="E212" i="6" s="1"/>
  <c r="DQ212" i="2"/>
  <c r="H212" i="6" s="1"/>
  <c r="BW336" i="2"/>
  <c r="M336" i="3" s="1"/>
  <c r="CU336" i="2"/>
  <c r="CT336" i="2"/>
  <c r="CA110" i="2"/>
  <c r="Q110" i="3" s="1"/>
  <c r="CU110" i="2"/>
  <c r="CN110" i="2"/>
  <c r="CB110" i="2"/>
  <c r="R110" i="3" s="1"/>
  <c r="CK323" i="2"/>
  <c r="CZ323" i="2"/>
  <c r="E323" i="4" s="1"/>
  <c r="DM60" i="2"/>
  <c r="D60" i="6" s="1"/>
  <c r="CA12" i="2"/>
  <c r="CS12" i="2"/>
  <c r="DM12" i="2"/>
  <c r="D12" i="6" s="1"/>
  <c r="DN191" i="2"/>
  <c r="E191" i="6" s="1"/>
  <c r="BY80" i="2"/>
  <c r="O80" i="3" s="1"/>
  <c r="DR80" i="2"/>
  <c r="I80" i="6" s="1"/>
  <c r="DQ80" i="2"/>
  <c r="CK80" i="2"/>
  <c r="DP80" i="2"/>
  <c r="G80" i="6" s="1"/>
  <c r="CR201" i="2"/>
  <c r="BY204" i="2"/>
  <c r="O204" i="3" s="1"/>
  <c r="DN204" i="2"/>
  <c r="E204" i="6" s="1"/>
  <c r="CU204" i="2"/>
  <c r="CZ246" i="2"/>
  <c r="CR246" i="2"/>
  <c r="DT246" i="2" s="1"/>
  <c r="D246" i="7" s="1"/>
  <c r="CK246" i="2"/>
  <c r="CW246" i="2"/>
  <c r="CP246" i="2"/>
  <c r="DV246" i="2"/>
  <c r="F246" i="7" s="1"/>
  <c r="DB246" i="2"/>
  <c r="G246" i="4" s="1"/>
  <c r="DN293" i="2"/>
  <c r="E293" i="6" s="1"/>
  <c r="CT293" i="2"/>
  <c r="DV293" i="2" s="1"/>
  <c r="F293" i="7" s="1"/>
  <c r="DB293" i="2"/>
  <c r="G293" i="4" s="1"/>
  <c r="CB8" i="1"/>
  <c r="DR8" i="1"/>
  <c r="DR270" i="1"/>
  <c r="D162" i="3"/>
  <c r="CB162" i="1"/>
  <c r="DR162" i="1"/>
  <c r="DR300" i="1"/>
  <c r="F119" i="3"/>
  <c r="DR186" i="1"/>
  <c r="DR77" i="1"/>
  <c r="CB178" i="1"/>
  <c r="I178" i="3" s="1"/>
  <c r="DR178" i="1"/>
  <c r="DR20" i="1"/>
  <c r="CB355" i="1"/>
  <c r="DR355" i="1"/>
  <c r="CW83" i="1"/>
  <c r="CK83" i="1"/>
  <c r="CB253" i="1"/>
  <c r="I253" i="3" s="1"/>
  <c r="DR253" i="1"/>
  <c r="CB12" i="1"/>
  <c r="I12" i="3" s="1"/>
  <c r="DR12" i="1"/>
  <c r="CB125" i="1"/>
  <c r="DR125" i="1"/>
  <c r="H181" i="3"/>
  <c r="CB181" i="1"/>
  <c r="DR181" i="1"/>
  <c r="CB187" i="1"/>
  <c r="DR187" i="1"/>
  <c r="R187" i="6" s="1"/>
  <c r="CB42" i="1"/>
  <c r="I42" i="3" s="1"/>
  <c r="DR42" i="1"/>
  <c r="DR215" i="1"/>
  <c r="CB323" i="1"/>
  <c r="DR323" i="1"/>
  <c r="CB128" i="1"/>
  <c r="I128" i="3" s="1"/>
  <c r="DR128" i="1"/>
  <c r="DR79" i="1"/>
  <c r="CW316" i="1"/>
  <c r="DR316" i="1"/>
  <c r="DR200" i="1"/>
  <c r="CB205" i="1"/>
  <c r="DR205" i="1"/>
  <c r="CB176" i="1"/>
  <c r="DR176" i="1"/>
  <c r="CB165" i="1"/>
  <c r="DR165" i="1"/>
  <c r="R165" i="6" s="1"/>
  <c r="BY73" i="2"/>
  <c r="O73" i="3" s="1"/>
  <c r="DM73" i="2"/>
  <c r="D73" i="6" s="1"/>
  <c r="DO163" i="2"/>
  <c r="F163" i="6" s="1"/>
  <c r="DM163" i="2"/>
  <c r="D163" i="6" s="1"/>
  <c r="CW163" i="2"/>
  <c r="BS83" i="2"/>
  <c r="BZ83" i="2" s="1"/>
  <c r="P83" i="3" s="1"/>
  <c r="CF83" i="2"/>
  <c r="CH83" i="2"/>
  <c r="CI83" i="2"/>
  <c r="BN83" i="2"/>
  <c r="BL83" i="2"/>
  <c r="CE83" i="2"/>
  <c r="BJ83" i="2"/>
  <c r="CG83" i="2"/>
  <c r="CN83" i="2" s="1"/>
  <c r="BT83" i="2"/>
  <c r="BR83" i="2"/>
  <c r="BP83" i="2"/>
  <c r="BU83" i="2"/>
  <c r="CD83" i="2"/>
  <c r="BI83" i="2"/>
  <c r="BK83" i="2"/>
  <c r="BM83" i="2"/>
  <c r="BQ83" i="2"/>
  <c r="CB119" i="2"/>
  <c r="R119" i="3" s="1"/>
  <c r="CP285" i="2"/>
  <c r="CA270" i="2"/>
  <c r="Q270" i="3" s="1"/>
  <c r="CB223" i="2"/>
  <c r="R223" i="3" s="1"/>
  <c r="CB162" i="2"/>
  <c r="R162" i="3" s="1"/>
  <c r="BY162" i="2"/>
  <c r="O162" i="3" s="1"/>
  <c r="CU306" i="2"/>
  <c r="CV306" i="2"/>
  <c r="CU314" i="2"/>
  <c r="BZ314" i="2"/>
  <c r="P314" i="3" s="1"/>
  <c r="CV314" i="2"/>
  <c r="BZ10" i="2"/>
  <c r="BZ118" i="2"/>
  <c r="P118" i="3" s="1"/>
  <c r="CV118" i="2"/>
  <c r="BZ159" i="2"/>
  <c r="P159" i="3" s="1"/>
  <c r="BZ335" i="2"/>
  <c r="P335" i="3" s="1"/>
  <c r="BZ186" i="2"/>
  <c r="P186" i="3" s="1"/>
  <c r="BY131" i="2"/>
  <c r="O131" i="3" s="1"/>
  <c r="CM320" i="2"/>
  <c r="CP252" i="2"/>
  <c r="CP301" i="2"/>
  <c r="CA43" i="2"/>
  <c r="Q43" i="3" s="1"/>
  <c r="CW269" i="2"/>
  <c r="CP269" i="2"/>
  <c r="DR269" i="2"/>
  <c r="I269" i="6" s="1"/>
  <c r="DN203" i="2"/>
  <c r="E203" i="6" s="1"/>
  <c r="BY203" i="2"/>
  <c r="O203" i="3" s="1"/>
  <c r="BX203" i="2"/>
  <c r="N203" i="3" s="1"/>
  <c r="CW203" i="2"/>
  <c r="DQ203" i="2"/>
  <c r="H203" i="6" s="1"/>
  <c r="BY175" i="2"/>
  <c r="O175" i="3" s="1"/>
  <c r="CW279" i="2"/>
  <c r="DB279" i="2"/>
  <c r="G279" i="4" s="1"/>
  <c r="BX212" i="2"/>
  <c r="DO212" i="2"/>
  <c r="F212" i="6" s="1"/>
  <c r="DR336" i="2"/>
  <c r="I336" i="6" s="1"/>
  <c r="CB336" i="2"/>
  <c r="R336" i="3" s="1"/>
  <c r="CK110" i="2"/>
  <c r="CT323" i="2"/>
  <c r="BY323" i="2"/>
  <c r="DD323" i="2"/>
  <c r="I323" i="4" s="1"/>
  <c r="DR60" i="2"/>
  <c r="I60" i="6" s="1"/>
  <c r="DQ60" i="2"/>
  <c r="H60" i="6" s="1"/>
  <c r="CK12" i="2"/>
  <c r="CR12" i="2"/>
  <c r="DQ12" i="2"/>
  <c r="H12" i="6" s="1"/>
  <c r="DV12" i="2"/>
  <c r="F12" i="7" s="1"/>
  <c r="CW80" i="2"/>
  <c r="CS80" i="2"/>
  <c r="CW201" i="2"/>
  <c r="DR201" i="2"/>
  <c r="I201" i="6" s="1"/>
  <c r="DQ201" i="2"/>
  <c r="H201" i="6" s="1"/>
  <c r="CB201" i="2"/>
  <c r="R201" i="3" s="1"/>
  <c r="CT204" i="2"/>
  <c r="BZ178" i="2"/>
  <c r="CW178" i="2"/>
  <c r="DW178" i="2"/>
  <c r="DC178" i="2"/>
  <c r="CY117" i="2"/>
  <c r="D117" i="4" s="1"/>
  <c r="DC262" i="2"/>
  <c r="H262" i="4" s="1"/>
  <c r="CV246" i="2"/>
  <c r="DM246" i="2"/>
  <c r="D246" i="6" s="1"/>
  <c r="CT178" i="2"/>
  <c r="DN178" i="2"/>
  <c r="E178" i="6" s="1"/>
  <c r="DO293" i="2"/>
  <c r="F293" i="6" s="1"/>
  <c r="CT117" i="2"/>
  <c r="CS117" i="2"/>
  <c r="DY117" i="2" s="1"/>
  <c r="I117" i="7" s="1"/>
  <c r="DX117" i="2"/>
  <c r="H117" i="7" s="1"/>
  <c r="CA247" i="2"/>
  <c r="Q247" i="3" s="1"/>
  <c r="CV247" i="2"/>
  <c r="DP247" i="2"/>
  <c r="G247" i="6" s="1"/>
  <c r="CS247" i="2"/>
  <c r="CL247" i="2"/>
  <c r="CT145" i="2"/>
  <c r="DN145" i="2"/>
  <c r="E145" i="6" s="1"/>
  <c r="CR297" i="2"/>
  <c r="CK297" i="2"/>
  <c r="DB310" i="2"/>
  <c r="G310" i="4" s="1"/>
  <c r="CT224" i="2"/>
  <c r="CW219" i="2"/>
  <c r="CP219" i="2"/>
  <c r="CS97" i="2"/>
  <c r="CZ180" i="2"/>
  <c r="E180" i="4" s="1"/>
  <c r="DN195" i="2"/>
  <c r="E195" i="6" s="1"/>
  <c r="BX195" i="2"/>
  <c r="N195" i="3" s="1"/>
  <c r="S195" i="3" s="1"/>
  <c r="T195" i="3" s="1"/>
  <c r="DM195" i="2"/>
  <c r="D195" i="6" s="1"/>
  <c r="DB195" i="2"/>
  <c r="G195" i="4" s="1"/>
  <c r="CS195" i="2"/>
  <c r="CY11" i="2"/>
  <c r="DN11" i="2"/>
  <c r="E11" i="6" s="1"/>
  <c r="DN44" i="2"/>
  <c r="E44" i="6" s="1"/>
  <c r="CV255" i="2"/>
  <c r="CO255" i="2"/>
  <c r="DR96" i="2"/>
  <c r="I96" i="6" s="1"/>
  <c r="CU47" i="2"/>
  <c r="CN47" i="2"/>
  <c r="DD47" i="2"/>
  <c r="DN312" i="2"/>
  <c r="E312" i="6" s="1"/>
  <c r="DM334" i="2"/>
  <c r="D334" i="6" s="1"/>
  <c r="CT313" i="2"/>
  <c r="CM313" i="2"/>
  <c r="DA116" i="2"/>
  <c r="F116" i="4" s="1"/>
  <c r="DU116" i="2"/>
  <c r="E116" i="7" s="1"/>
  <c r="DR329" i="2"/>
  <c r="I329" i="6" s="1"/>
  <c r="BW329" i="2"/>
  <c r="M329" i="3" s="1"/>
  <c r="DO274" i="2"/>
  <c r="F274" i="6" s="1"/>
  <c r="CO130" i="2"/>
  <c r="CV130" i="2"/>
  <c r="CW130" i="2"/>
  <c r="DC114" i="2"/>
  <c r="DN354" i="2"/>
  <c r="E354" i="6" s="1"/>
  <c r="BY354" i="2"/>
  <c r="O354" i="3" s="1"/>
  <c r="DP354" i="2"/>
  <c r="G354" i="6" s="1"/>
  <c r="BZ354" i="2"/>
  <c r="P354" i="3" s="1"/>
  <c r="DP294" i="2"/>
  <c r="G294" i="6" s="1"/>
  <c r="CO294" i="2"/>
  <c r="CV294" i="2"/>
  <c r="DO48" i="2"/>
  <c r="F48" i="6" s="1"/>
  <c r="BZ48" i="2"/>
  <c r="P48" i="3" s="1"/>
  <c r="DP48" i="2"/>
  <c r="G48" i="6" s="1"/>
  <c r="DM48" i="2"/>
  <c r="D48" i="6" s="1"/>
  <c r="BW48" i="2"/>
  <c r="M48" i="3" s="1"/>
  <c r="CU48" i="2"/>
  <c r="CN48" i="2"/>
  <c r="CW232" i="2"/>
  <c r="CP232" i="2"/>
  <c r="DM233" i="2"/>
  <c r="D233" i="6" s="1"/>
  <c r="BX233" i="2"/>
  <c r="N233" i="3" s="1"/>
  <c r="DO233" i="2"/>
  <c r="F233" i="6" s="1"/>
  <c r="BZ233" i="2"/>
  <c r="P233" i="3" s="1"/>
  <c r="CK233" i="2"/>
  <c r="CR233" i="2"/>
  <c r="DA233" i="2"/>
  <c r="F233" i="4" s="1"/>
  <c r="DU233" i="2"/>
  <c r="CP66" i="2"/>
  <c r="CW66" i="2"/>
  <c r="CU296" i="2"/>
  <c r="CN296" i="2"/>
  <c r="DV216" i="2"/>
  <c r="CT50" i="2"/>
  <c r="DV50" i="2" s="1"/>
  <c r="F50" i="7" s="1"/>
  <c r="CM50" i="2"/>
  <c r="CN303" i="2"/>
  <c r="CU303" i="2"/>
  <c r="DB147" i="2"/>
  <c r="CA230" i="2"/>
  <c r="Q230" i="3" s="1"/>
  <c r="DP230" i="2"/>
  <c r="G230" i="6" s="1"/>
  <c r="CO230" i="2"/>
  <c r="DM230" i="2"/>
  <c r="D230" i="6" s="1"/>
  <c r="DR150" i="2"/>
  <c r="DB150" i="2"/>
  <c r="G150" i="4" s="1"/>
  <c r="DA150" i="2"/>
  <c r="CN240" i="2"/>
  <c r="DM240" i="2"/>
  <c r="D240" i="6" s="1"/>
  <c r="BX240" i="2"/>
  <c r="E240" i="3" s="1"/>
  <c r="CW268" i="2"/>
  <c r="DQ268" i="2"/>
  <c r="H268" i="6" s="1"/>
  <c r="DR268" i="2"/>
  <c r="CB268" i="2"/>
  <c r="R268" i="3" s="1"/>
  <c r="CK284" i="2"/>
  <c r="CR284" i="2"/>
  <c r="CS241" i="2"/>
  <c r="DR132" i="2"/>
  <c r="I132" i="6" s="1"/>
  <c r="CU305" i="2"/>
  <c r="CW305" i="2"/>
  <c r="DO305" i="2"/>
  <c r="DQ355" i="2"/>
  <c r="H355" i="6" s="1"/>
  <c r="DP355" i="2"/>
  <c r="G355" i="6" s="1"/>
  <c r="CA355" i="2"/>
  <c r="BX355" i="2"/>
  <c r="DM355" i="2"/>
  <c r="D355" i="6" s="1"/>
  <c r="CR355" i="2"/>
  <c r="CS355" i="2"/>
  <c r="DM179" i="2"/>
  <c r="D179" i="6" s="1"/>
  <c r="BX179" i="2"/>
  <c r="N179" i="3" s="1"/>
  <c r="DN179" i="2"/>
  <c r="E179" i="6" s="1"/>
  <c r="CT179" i="2"/>
  <c r="BY179" i="2"/>
  <c r="O179" i="3" s="1"/>
  <c r="CV179" i="2"/>
  <c r="CO179" i="2"/>
  <c r="CS179" i="2"/>
  <c r="DO206" i="2"/>
  <c r="CZ206" i="2"/>
  <c r="CT206" i="2"/>
  <c r="DO300" i="2"/>
  <c r="F300" i="6" s="1"/>
  <c r="BZ300" i="2"/>
  <c r="P300" i="3" s="1"/>
  <c r="CU300" i="2"/>
  <c r="DW300" i="2" s="1"/>
  <c r="CR46" i="2"/>
  <c r="CR95" i="2"/>
  <c r="DD166" i="2"/>
  <c r="I166" i="4" s="1"/>
  <c r="DX166" i="2"/>
  <c r="H166" i="7" s="1"/>
  <c r="DO356" i="2"/>
  <c r="F356" i="6" s="1"/>
  <c r="DN282" i="2"/>
  <c r="E282" i="6" s="1"/>
  <c r="BY282" i="2"/>
  <c r="O282" i="3" s="1"/>
  <c r="CU282" i="2"/>
  <c r="CW318" i="2"/>
  <c r="DT318" i="2"/>
  <c r="CK69" i="2"/>
  <c r="CR69" i="2"/>
  <c r="CZ295" i="2"/>
  <c r="E295" i="4" s="1"/>
  <c r="CY295" i="2"/>
  <c r="D295" i="4" s="1"/>
  <c r="CZ45" i="2"/>
  <c r="E45" i="4" s="1"/>
  <c r="BY45" i="2"/>
  <c r="O45" i="3" s="1"/>
  <c r="DN134" i="2"/>
  <c r="E134" i="6" s="1"/>
  <c r="BW281" i="2"/>
  <c r="M281" i="3" s="1"/>
  <c r="CR281" i="2"/>
  <c r="CU253" i="2"/>
  <c r="CO253" i="2"/>
  <c r="CV253" i="2"/>
  <c r="DX253" i="2" s="1"/>
  <c r="CN88" i="2"/>
  <c r="CU88" i="2"/>
  <c r="DW88" i="2" s="1"/>
  <c r="DR88" i="2"/>
  <c r="I88" i="6" s="1"/>
  <c r="CB88" i="2"/>
  <c r="R88" i="3" s="1"/>
  <c r="CW88" i="2"/>
  <c r="DQ88" i="2"/>
  <c r="H88" i="6" s="1"/>
  <c r="CL88" i="2"/>
  <c r="CS88" i="2"/>
  <c r="DM15" i="2"/>
  <c r="D15" i="6" s="1"/>
  <c r="BW15" i="2"/>
  <c r="M15" i="3" s="1"/>
  <c r="DT15" i="2"/>
  <c r="CZ15" i="2"/>
  <c r="E15" i="4" s="1"/>
  <c r="DA106" i="2"/>
  <c r="F106" i="4" s="1"/>
  <c r="CO106" i="2"/>
  <c r="CV106" i="2"/>
  <c r="DP242" i="2"/>
  <c r="DC154" i="2"/>
  <c r="CS137" i="2"/>
  <c r="CZ236" i="2"/>
  <c r="E236" i="4" s="1"/>
  <c r="DC236" i="2"/>
  <c r="H236" i="4" s="1"/>
  <c r="DR198" i="2"/>
  <c r="I198" i="6" s="1"/>
  <c r="DM198" i="2"/>
  <c r="D198" i="6" s="1"/>
  <c r="BW198" i="2"/>
  <c r="M198" i="3" s="1"/>
  <c r="CR198" i="2"/>
  <c r="DT198" i="2" s="1"/>
  <c r="D198" i="7" s="1"/>
  <c r="BY16" i="2"/>
  <c r="O16" i="3" s="1"/>
  <c r="DN16" i="2"/>
  <c r="E16" i="6" s="1"/>
  <c r="DB16" i="2"/>
  <c r="G16" i="4" s="1"/>
  <c r="DR8" i="2"/>
  <c r="CR8" i="2"/>
  <c r="DT8" i="2" s="1"/>
  <c r="DM8" i="2"/>
  <c r="D8" i="6" s="1"/>
  <c r="DM220" i="2"/>
  <c r="D220" i="6" s="1"/>
  <c r="DR261" i="2"/>
  <c r="I261" i="6" s="1"/>
  <c r="DM261" i="2"/>
  <c r="D261" i="6" s="1"/>
  <c r="CR261" i="2"/>
  <c r="CO102" i="2"/>
  <c r="CV102" i="2"/>
  <c r="CL102" i="2"/>
  <c r="CW123" i="2"/>
  <c r="DV20" i="2"/>
  <c r="CR158" i="2"/>
  <c r="DY158" i="2" s="1"/>
  <c r="I158" i="7" s="1"/>
  <c r="DM101" i="2"/>
  <c r="D101" i="6" s="1"/>
  <c r="CR101" i="2"/>
  <c r="CP316" i="2"/>
  <c r="CL288" i="2"/>
  <c r="CT288" i="2"/>
  <c r="CM288" i="2"/>
  <c r="DC288" i="2"/>
  <c r="H288" i="4" s="1"/>
  <c r="DM171" i="2"/>
  <c r="D171" i="6" s="1"/>
  <c r="DB171" i="2"/>
  <c r="CS328" i="2"/>
  <c r="CL328" i="2"/>
  <c r="CY328" i="2"/>
  <c r="D328" i="4" s="1"/>
  <c r="CT187" i="2"/>
  <c r="CM187" i="2"/>
  <c r="CT291" i="2"/>
  <c r="CM291" i="2"/>
  <c r="CT90" i="2"/>
  <c r="DN90" i="2"/>
  <c r="CA90" i="2"/>
  <c r="Q90" i="3" s="1"/>
  <c r="CZ90" i="2"/>
  <c r="E90" i="4" s="1"/>
  <c r="DM155" i="2"/>
  <c r="D155" i="6" s="1"/>
  <c r="BX155" i="2"/>
  <c r="CS155" i="2"/>
  <c r="DP133" i="2"/>
  <c r="G133" i="6" s="1"/>
  <c r="CA133" i="2"/>
  <c r="Q133" i="3" s="1"/>
  <c r="DA133" i="2"/>
  <c r="F133" i="4" s="1"/>
  <c r="DP94" i="2"/>
  <c r="G94" i="6" s="1"/>
  <c r="DQ94" i="2"/>
  <c r="H94" i="6" s="1"/>
  <c r="CV94" i="2"/>
  <c r="DR273" i="2"/>
  <c r="I273" i="6" s="1"/>
  <c r="DM273" i="2"/>
  <c r="DM185" i="2"/>
  <c r="D185" i="6" s="1"/>
  <c r="DR176" i="2"/>
  <c r="I176" i="6" s="1"/>
  <c r="DQ176" i="2"/>
  <c r="H176" i="6" s="1"/>
  <c r="CW176" i="2"/>
  <c r="CB176" i="2"/>
  <c r="R176" i="3" s="1"/>
  <c r="CR174" i="2"/>
  <c r="CK79" i="2"/>
  <c r="CR79" i="2"/>
  <c r="DN290" i="2"/>
  <c r="E290" i="6" s="1"/>
  <c r="BY290" i="2"/>
  <c r="O290" i="3" s="1"/>
  <c r="CT215" i="2"/>
  <c r="BY215" i="2"/>
  <c r="O215" i="3" s="1"/>
  <c r="DN215" i="2"/>
  <c r="E215" i="6" s="1"/>
  <c r="CV215" i="2"/>
  <c r="DP215" i="2"/>
  <c r="G215" i="6" s="1"/>
  <c r="DQ215" i="2"/>
  <c r="H215" i="6" s="1"/>
  <c r="CB215" i="2"/>
  <c r="R215" i="3" s="1"/>
  <c r="DR215" i="2"/>
  <c r="CW215" i="2"/>
  <c r="CR317" i="2"/>
  <c r="CK317" i="2"/>
  <c r="DB317" i="2"/>
  <c r="G317" i="4" s="1"/>
  <c r="DR262" i="2"/>
  <c r="I262" i="6" s="1"/>
  <c r="CO65" i="2"/>
  <c r="CV65" i="2"/>
  <c r="DU65" i="2"/>
  <c r="DP151" i="2"/>
  <c r="CA151" i="2"/>
  <c r="Q151" i="3" s="1"/>
  <c r="DQ151" i="2"/>
  <c r="H151" i="6" s="1"/>
  <c r="DA231" i="2"/>
  <c r="F231" i="4" s="1"/>
  <c r="DT127" i="2"/>
  <c r="D127" i="7" s="1"/>
  <c r="CZ127" i="2"/>
  <c r="E127" i="4" s="1"/>
  <c r="DB327" i="2"/>
  <c r="DV165" i="2"/>
  <c r="F165" i="7" s="1"/>
  <c r="DD350" i="2"/>
  <c r="DC351" i="2"/>
  <c r="H351" i="4" s="1"/>
  <c r="DQ279" i="2"/>
  <c r="H279" i="6" s="1"/>
  <c r="CA336" i="2"/>
  <c r="Q336" i="3" s="1"/>
  <c r="CK201" i="2"/>
  <c r="CB204" i="2"/>
  <c r="R204" i="3" s="1"/>
  <c r="CV204" i="2"/>
  <c r="DQ246" i="2"/>
  <c r="H246" i="6" s="1"/>
  <c r="CS178" i="2"/>
  <c r="CO178" i="2"/>
  <c r="CO293" i="2"/>
  <c r="CA117" i="2"/>
  <c r="Q117" i="3" s="1"/>
  <c r="CK117" i="2"/>
  <c r="DN117" i="2"/>
  <c r="E117" i="6" s="1"/>
  <c r="DP117" i="2"/>
  <c r="G117" i="6" s="1"/>
  <c r="CT247" i="2"/>
  <c r="DV247" i="2" s="1"/>
  <c r="CM247" i="2"/>
  <c r="DN49" i="2"/>
  <c r="E49" i="6" s="1"/>
  <c r="CZ49" i="2"/>
  <c r="CR145" i="2"/>
  <c r="DY145" i="2" s="1"/>
  <c r="DN297" i="2"/>
  <c r="E297" i="6" s="1"/>
  <c r="BY297" i="2"/>
  <c r="O297" i="3" s="1"/>
  <c r="DW297" i="2"/>
  <c r="DC297" i="2"/>
  <c r="CT297" i="2"/>
  <c r="CY310" i="2"/>
  <c r="D310" i="4" s="1"/>
  <c r="DY310" i="2"/>
  <c r="I310" i="7" s="1"/>
  <c r="CS224" i="2"/>
  <c r="DQ41" i="2"/>
  <c r="H41" i="6" s="1"/>
  <c r="CB41" i="2"/>
  <c r="R41" i="3" s="1"/>
  <c r="DR41" i="2"/>
  <c r="I41" i="6" s="1"/>
  <c r="CY41" i="2"/>
  <c r="D41" i="4" s="1"/>
  <c r="DO92" i="2"/>
  <c r="F92" i="6" s="1"/>
  <c r="BZ92" i="2"/>
  <c r="P92" i="3" s="1"/>
  <c r="DN92" i="2"/>
  <c r="E92" i="6" s="1"/>
  <c r="CT193" i="2"/>
  <c r="DV193" i="2" s="1"/>
  <c r="F193" i="7" s="1"/>
  <c r="CM193" i="2"/>
  <c r="DR180" i="2"/>
  <c r="I180" i="6" s="1"/>
  <c r="DQ180" i="2"/>
  <c r="H180" i="6" s="1"/>
  <c r="CB180" i="2"/>
  <c r="R180" i="3" s="1"/>
  <c r="CN287" i="2"/>
  <c r="CU287" i="2"/>
  <c r="CS11" i="2"/>
  <c r="CL11" i="2"/>
  <c r="CS44" i="2"/>
  <c r="DU44" i="2" s="1"/>
  <c r="DO255" i="2"/>
  <c r="F255" i="6" s="1"/>
  <c r="BZ255" i="2"/>
  <c r="DT255" i="2"/>
  <c r="CZ255" i="2"/>
  <c r="BX96" i="2"/>
  <c r="DA47" i="2"/>
  <c r="F47" i="4" s="1"/>
  <c r="CS312" i="2"/>
  <c r="CL312" i="2"/>
  <c r="CW312" i="2"/>
  <c r="DQ312" i="2"/>
  <c r="H312" i="6" s="1"/>
  <c r="DP334" i="2"/>
  <c r="G334" i="6" s="1"/>
  <c r="CU334" i="2"/>
  <c r="DO334" i="2"/>
  <c r="F334" i="6" s="1"/>
  <c r="BZ334" i="2"/>
  <c r="P334" i="3" s="1"/>
  <c r="CR313" i="2"/>
  <c r="DP329" i="2"/>
  <c r="G329" i="6" s="1"/>
  <c r="CA329" i="2"/>
  <c r="Q329" i="3" s="1"/>
  <c r="DV329" i="2"/>
  <c r="F329" i="7" s="1"/>
  <c r="CR130" i="2"/>
  <c r="DT130" i="2" s="1"/>
  <c r="D130" i="7" s="1"/>
  <c r="CN114" i="2"/>
  <c r="DO354" i="2"/>
  <c r="F354" i="6" s="1"/>
  <c r="CZ294" i="2"/>
  <c r="E294" i="4" s="1"/>
  <c r="CK202" i="2"/>
  <c r="CR202" i="2"/>
  <c r="CT202" i="2"/>
  <c r="DR232" i="2"/>
  <c r="CT232" i="2"/>
  <c r="CM232" i="2"/>
  <c r="DO66" i="2"/>
  <c r="BZ66" i="2"/>
  <c r="P66" i="3" s="1"/>
  <c r="S66" i="3" s="1"/>
  <c r="T66" i="3" s="1"/>
  <c r="CP296" i="2"/>
  <c r="CW296" i="2"/>
  <c r="DQ296" i="2"/>
  <c r="H296" i="6" s="1"/>
  <c r="CB296" i="2"/>
  <c r="R296" i="3" s="1"/>
  <c r="DR296" i="2"/>
  <c r="I296" i="6" s="1"/>
  <c r="BY296" i="2"/>
  <c r="DO50" i="2"/>
  <c r="F50" i="6" s="1"/>
  <c r="CW50" i="2"/>
  <c r="DC303" i="2"/>
  <c r="H303" i="4" s="1"/>
  <c r="DD303" i="2"/>
  <c r="I303" i="4" s="1"/>
  <c r="DR147" i="2"/>
  <c r="I147" i="6" s="1"/>
  <c r="DQ147" i="2"/>
  <c r="H147" i="6" s="1"/>
  <c r="CB147" i="2"/>
  <c r="R147" i="3" s="1"/>
  <c r="DB230" i="2"/>
  <c r="G230" i="4" s="1"/>
  <c r="CS230" i="2"/>
  <c r="CU77" i="2"/>
  <c r="CN77" i="2"/>
  <c r="CS150" i="2"/>
  <c r="DN240" i="2"/>
  <c r="E240" i="6" s="1"/>
  <c r="CV240" i="2"/>
  <c r="DW331" i="2"/>
  <c r="G331" i="7" s="1"/>
  <c r="DN241" i="2"/>
  <c r="E241" i="6" s="1"/>
  <c r="CW194" i="2"/>
  <c r="CP194" i="2"/>
  <c r="CR305" i="2"/>
  <c r="CK305" i="2"/>
  <c r="CO305" i="2"/>
  <c r="DR355" i="2"/>
  <c r="I355" i="6" s="1"/>
  <c r="CV355" i="2"/>
  <c r="DP179" i="2"/>
  <c r="G179" i="6" s="1"/>
  <c r="DO179" i="2"/>
  <c r="F179" i="6" s="1"/>
  <c r="DQ206" i="2"/>
  <c r="H206" i="6" s="1"/>
  <c r="CW206" i="2"/>
  <c r="DR206" i="2"/>
  <c r="I206" i="6" s="1"/>
  <c r="CR300" i="2"/>
  <c r="CK300" i="2"/>
  <c r="CS46" i="2"/>
  <c r="DB46" i="2"/>
  <c r="G46" i="4" s="1"/>
  <c r="DW46" i="2"/>
  <c r="DA95" i="2"/>
  <c r="F95" i="4" s="1"/>
  <c r="DU95" i="2"/>
  <c r="DN356" i="2"/>
  <c r="E356" i="6" s="1"/>
  <c r="BY356" i="2"/>
  <c r="O356" i="3" s="1"/>
  <c r="S356" i="3" s="1"/>
  <c r="T356" i="3" s="1"/>
  <c r="CT356" i="2"/>
  <c r="CY356" i="2"/>
  <c r="D356" i="4" s="1"/>
  <c r="CZ282" i="2"/>
  <c r="E282" i="4" s="1"/>
  <c r="CZ250" i="2"/>
  <c r="DA318" i="2"/>
  <c r="F318" i="4" s="1"/>
  <c r="CW199" i="2"/>
  <c r="CP199" i="2"/>
  <c r="DB295" i="2"/>
  <c r="G295" i="4" s="1"/>
  <c r="CW295" i="2"/>
  <c r="CP295" i="2"/>
  <c r="DA45" i="2"/>
  <c r="F45" i="4" s="1"/>
  <c r="DU45" i="2"/>
  <c r="DB134" i="2"/>
  <c r="CW281" i="2"/>
  <c r="CP281" i="2"/>
  <c r="DO88" i="2"/>
  <c r="F88" i="6" s="1"/>
  <c r="BZ88" i="2"/>
  <c r="P88" i="3" s="1"/>
  <c r="DR106" i="2"/>
  <c r="I106" i="6" s="1"/>
  <c r="CZ106" i="2"/>
  <c r="E106" i="4" s="1"/>
  <c r="CU242" i="2"/>
  <c r="DW242" i="2" s="1"/>
  <c r="G242" i="7" s="1"/>
  <c r="BZ242" i="2"/>
  <c r="DO242" i="2"/>
  <c r="F242" i="6" s="1"/>
  <c r="DB154" i="2"/>
  <c r="G154" i="4" s="1"/>
  <c r="CW321" i="2"/>
  <c r="CP321" i="2"/>
  <c r="CW236" i="2"/>
  <c r="CP236" i="2"/>
  <c r="DP198" i="2"/>
  <c r="DO198" i="2"/>
  <c r="F198" i="6" s="1"/>
  <c r="BZ198" i="2"/>
  <c r="CZ198" i="2"/>
  <c r="E198" i="4" s="1"/>
  <c r="DR16" i="2"/>
  <c r="I16" i="6" s="1"/>
  <c r="CW16" i="2"/>
  <c r="CB16" i="2"/>
  <c r="R16" i="3" s="1"/>
  <c r="DQ16" i="2"/>
  <c r="H16" i="6" s="1"/>
  <c r="DR21" i="2"/>
  <c r="I21" i="6" s="1"/>
  <c r="CB21" i="2"/>
  <c r="R21" i="3" s="1"/>
  <c r="CS227" i="2"/>
  <c r="CL227" i="2"/>
  <c r="CO227" i="2"/>
  <c r="CV227" i="2"/>
  <c r="DR220" i="2"/>
  <c r="I220" i="6" s="1"/>
  <c r="CU261" i="2"/>
  <c r="DO261" i="2"/>
  <c r="F261" i="6" s="1"/>
  <c r="BZ261" i="2"/>
  <c r="P261" i="3" s="1"/>
  <c r="CR102" i="2"/>
  <c r="CK102" i="2"/>
  <c r="CZ102" i="2"/>
  <c r="E102" i="4" s="1"/>
  <c r="CO20" i="2"/>
  <c r="CV20" i="2"/>
  <c r="DM158" i="2"/>
  <c r="D158" i="6" s="1"/>
  <c r="DX158" i="2"/>
  <c r="DV322" i="2"/>
  <c r="DR322" i="2"/>
  <c r="I322" i="6" s="1"/>
  <c r="BW322" i="2"/>
  <c r="M322" i="3" s="1"/>
  <c r="DM322" i="2"/>
  <c r="D322" i="6" s="1"/>
  <c r="CR322" i="2"/>
  <c r="CS322" i="2"/>
  <c r="DU322" i="2" s="1"/>
  <c r="E322" i="7" s="1"/>
  <c r="CL322" i="2"/>
  <c r="DY101" i="2"/>
  <c r="DX101" i="2"/>
  <c r="DD101" i="2"/>
  <c r="DQ101" i="2"/>
  <c r="H101" i="6" s="1"/>
  <c r="CB101" i="2"/>
  <c r="R101" i="3" s="1"/>
  <c r="DC101" i="2"/>
  <c r="H101" i="4" s="1"/>
  <c r="DD316" i="2"/>
  <c r="I316" i="4" s="1"/>
  <c r="DP346" i="2"/>
  <c r="G346" i="6" s="1"/>
  <c r="CT346" i="2"/>
  <c r="CU346" i="2"/>
  <c r="DO196" i="2"/>
  <c r="F196" i="6" s="1"/>
  <c r="BZ196" i="2"/>
  <c r="P196" i="3" s="1"/>
  <c r="CZ196" i="2"/>
  <c r="CR196" i="2"/>
  <c r="DR171" i="2"/>
  <c r="I171" i="6" s="1"/>
  <c r="CT171" i="2"/>
  <c r="DV171" i="2" s="1"/>
  <c r="CM171" i="2"/>
  <c r="CW307" i="2"/>
  <c r="CP307" i="2"/>
  <c r="DV172" i="2"/>
  <c r="DB172" i="2"/>
  <c r="CS17" i="2"/>
  <c r="BW291" i="2"/>
  <c r="CR291" i="2"/>
  <c r="DN155" i="2"/>
  <c r="E155" i="6" s="1"/>
  <c r="BY155" i="2"/>
  <c r="O155" i="3" s="1"/>
  <c r="DV155" i="2"/>
  <c r="DB155" i="2"/>
  <c r="BZ87" i="2"/>
  <c r="DO87" i="2"/>
  <c r="F87" i="6" s="1"/>
  <c r="CU87" i="2"/>
  <c r="CA87" i="2"/>
  <c r="Q87" i="3" s="1"/>
  <c r="DP87" i="2"/>
  <c r="G87" i="6" s="1"/>
  <c r="CL87" i="2"/>
  <c r="CZ133" i="2"/>
  <c r="DP176" i="2"/>
  <c r="G176" i="6" s="1"/>
  <c r="DO176" i="2"/>
  <c r="F176" i="6" s="1"/>
  <c r="BZ176" i="2"/>
  <c r="P176" i="3" s="1"/>
  <c r="DR278" i="2"/>
  <c r="I278" i="6" s="1"/>
  <c r="DQ278" i="2"/>
  <c r="H278" i="6" s="1"/>
  <c r="CB278" i="2"/>
  <c r="R278" i="3" s="1"/>
  <c r="DM278" i="2"/>
  <c r="D278" i="6" s="1"/>
  <c r="BX278" i="2"/>
  <c r="N278" i="3" s="1"/>
  <c r="DN278" i="2"/>
  <c r="E278" i="6" s="1"/>
  <c r="CW278" i="2"/>
  <c r="CU7" i="2"/>
  <c r="CZ7" i="2"/>
  <c r="CL79" i="2"/>
  <c r="CS79" i="2"/>
  <c r="BW326" i="2"/>
  <c r="M326" i="3" s="1"/>
  <c r="S326" i="3" s="1"/>
  <c r="T326" i="3" s="1"/>
  <c r="CR326" i="2"/>
  <c r="DY326" i="2" s="1"/>
  <c r="I326" i="7" s="1"/>
  <c r="DP262" i="2"/>
  <c r="G262" i="6" s="1"/>
  <c r="CA262" i="2"/>
  <c r="Q262" i="3" s="1"/>
  <c r="DB262" i="2"/>
  <c r="CA65" i="2"/>
  <c r="Q65" i="3" s="1"/>
  <c r="DP65" i="2"/>
  <c r="G65" i="6" s="1"/>
  <c r="DA151" i="2"/>
  <c r="DA249" i="2"/>
  <c r="F249" i="4" s="1"/>
  <c r="DC231" i="2"/>
  <c r="H231" i="4" s="1"/>
  <c r="DD237" i="2"/>
  <c r="DT42" i="2"/>
  <c r="CZ42" i="2"/>
  <c r="DX309" i="2"/>
  <c r="H309" i="7" s="1"/>
  <c r="DD309" i="2"/>
  <c r="I309" i="4" s="1"/>
  <c r="BY117" i="2"/>
  <c r="O117" i="3" s="1"/>
  <c r="CN117" i="2"/>
  <c r="DO184" i="2"/>
  <c r="F184" i="6" s="1"/>
  <c r="BZ184" i="2"/>
  <c r="P184" i="3" s="1"/>
  <c r="DM184" i="2"/>
  <c r="CU184" i="2"/>
  <c r="DB247" i="2"/>
  <c r="CB235" i="2"/>
  <c r="R235" i="3" s="1"/>
  <c r="DQ235" i="2"/>
  <c r="H235" i="6" s="1"/>
  <c r="DR235" i="2"/>
  <c r="CZ235" i="2"/>
  <c r="CL145" i="2"/>
  <c r="CS145" i="2"/>
  <c r="DC145" i="2"/>
  <c r="H145" i="4" s="1"/>
  <c r="DP126" i="2"/>
  <c r="G126" i="6" s="1"/>
  <c r="BZ126" i="2"/>
  <c r="P126" i="3" s="1"/>
  <c r="CP126" i="2"/>
  <c r="CW126" i="2"/>
  <c r="DO126" i="2"/>
  <c r="F126" i="6" s="1"/>
  <c r="DQ297" i="2"/>
  <c r="H297" i="6" s="1"/>
  <c r="CW297" i="2"/>
  <c r="CB297" i="2"/>
  <c r="DR297" i="2"/>
  <c r="I297" i="6" s="1"/>
  <c r="CL297" i="2"/>
  <c r="CS297" i="2"/>
  <c r="DM224" i="2"/>
  <c r="D224" i="6" s="1"/>
  <c r="BX224" i="2"/>
  <c r="N224" i="3" s="1"/>
  <c r="DN224" i="2"/>
  <c r="E224" i="6" s="1"/>
  <c r="CY224" i="2"/>
  <c r="D224" i="4" s="1"/>
  <c r="DO224" i="2"/>
  <c r="F224" i="6" s="1"/>
  <c r="CU41" i="2"/>
  <c r="CN41" i="2"/>
  <c r="CT92" i="2"/>
  <c r="DO97" i="2"/>
  <c r="CT97" i="2"/>
  <c r="BY97" i="2"/>
  <c r="O97" i="3" s="1"/>
  <c r="CB97" i="2"/>
  <c r="R97" i="3" s="1"/>
  <c r="DR97" i="2"/>
  <c r="I97" i="6" s="1"/>
  <c r="DQ97" i="2"/>
  <c r="H97" i="6" s="1"/>
  <c r="CM180" i="2"/>
  <c r="CT180" i="2"/>
  <c r="CO195" i="2"/>
  <c r="CV195" i="2"/>
  <c r="DX195" i="2" s="1"/>
  <c r="H195" i="7" s="1"/>
  <c r="DD195" i="2"/>
  <c r="DY195" i="2"/>
  <c r="I195" i="7" s="1"/>
  <c r="DC287" i="2"/>
  <c r="H287" i="4" s="1"/>
  <c r="DD287" i="2"/>
  <c r="CT11" i="2"/>
  <c r="DV11" i="2" s="1"/>
  <c r="CM11" i="2"/>
  <c r="CO11" i="2"/>
  <c r="CV11" i="2"/>
  <c r="CO112" i="2"/>
  <c r="DX112" i="2"/>
  <c r="H112" i="7" s="1"/>
  <c r="CU255" i="2"/>
  <c r="CN255" i="2"/>
  <c r="DC96" i="2"/>
  <c r="CO96" i="2"/>
  <c r="CT312" i="2"/>
  <c r="DV312" i="2" s="1"/>
  <c r="CM312" i="2"/>
  <c r="DR313" i="2"/>
  <c r="I313" i="6" s="1"/>
  <c r="BW313" i="2"/>
  <c r="M313" i="3" s="1"/>
  <c r="DV116" i="2"/>
  <c r="CS274" i="2"/>
  <c r="CL274" i="2"/>
  <c r="DR130" i="2"/>
  <c r="DQ130" i="2"/>
  <c r="H130" i="6" s="1"/>
  <c r="CB130" i="2"/>
  <c r="R130" i="3" s="1"/>
  <c r="CS354" i="2"/>
  <c r="CL354" i="2"/>
  <c r="CU294" i="2"/>
  <c r="BZ294" i="2"/>
  <c r="DO294" i="2"/>
  <c r="F294" i="6" s="1"/>
  <c r="DA48" i="2"/>
  <c r="F48" i="4" s="1"/>
  <c r="CS48" i="2"/>
  <c r="DU48" i="2" s="1"/>
  <c r="CL48" i="2"/>
  <c r="CK48" i="2"/>
  <c r="CR48" i="2"/>
  <c r="DP232" i="2"/>
  <c r="G232" i="6" s="1"/>
  <c r="CA232" i="2"/>
  <c r="Q232" i="3" s="1"/>
  <c r="CV232" i="2"/>
  <c r="DC66" i="2"/>
  <c r="H66" i="4" s="1"/>
  <c r="CO296" i="2"/>
  <c r="CV296" i="2"/>
  <c r="CV216" i="2"/>
  <c r="DX216" i="2" s="1"/>
  <c r="CO216" i="2"/>
  <c r="DA216" i="2"/>
  <c r="CB50" i="2"/>
  <c r="R50" i="3" s="1"/>
  <c r="DR50" i="2"/>
  <c r="I50" i="6" s="1"/>
  <c r="DQ50" i="2"/>
  <c r="H50" i="6" s="1"/>
  <c r="CS303" i="2"/>
  <c r="DY303" i="2" s="1"/>
  <c r="BX303" i="2"/>
  <c r="DM303" i="2"/>
  <c r="D303" i="6" s="1"/>
  <c r="CM147" i="2"/>
  <c r="CT147" i="2"/>
  <c r="CY230" i="2"/>
  <c r="D230" i="4" s="1"/>
  <c r="CP77" i="2"/>
  <c r="CW77" i="2"/>
  <c r="DT77" i="2"/>
  <c r="CT331" i="2"/>
  <c r="DN331" i="2"/>
  <c r="BY331" i="2"/>
  <c r="DX331" i="2"/>
  <c r="H331" i="7" s="1"/>
  <c r="DC284" i="2"/>
  <c r="H284" i="4" s="1"/>
  <c r="DX241" i="2"/>
  <c r="DB241" i="2"/>
  <c r="DC194" i="2"/>
  <c r="H194" i="4" s="1"/>
  <c r="DM132" i="2"/>
  <c r="D132" i="6" s="1"/>
  <c r="CR132" i="2"/>
  <c r="BW132" i="2"/>
  <c r="M132" i="3" s="1"/>
  <c r="BY305" i="2"/>
  <c r="O305" i="3" s="1"/>
  <c r="DN305" i="2"/>
  <c r="E305" i="6" s="1"/>
  <c r="CK179" i="2"/>
  <c r="CR179" i="2"/>
  <c r="DC300" i="2"/>
  <c r="H300" i="4" s="1"/>
  <c r="DR46" i="2"/>
  <c r="I46" i="6" s="1"/>
  <c r="DM46" i="2"/>
  <c r="D46" i="6" s="1"/>
  <c r="BW46" i="2"/>
  <c r="DR166" i="2"/>
  <c r="I166" i="6" s="1"/>
  <c r="DM166" i="2"/>
  <c r="D166" i="6" s="1"/>
  <c r="BW166" i="2"/>
  <c r="M166" i="3" s="1"/>
  <c r="CW250" i="2"/>
  <c r="CP250" i="2"/>
  <c r="CY318" i="2"/>
  <c r="D318" i="4" s="1"/>
  <c r="DV69" i="2"/>
  <c r="DB69" i="2"/>
  <c r="DA295" i="2"/>
  <c r="F295" i="4" s="1"/>
  <c r="DP45" i="2"/>
  <c r="G45" i="6" s="1"/>
  <c r="CV45" i="2"/>
  <c r="CA45" i="2"/>
  <c r="Q45" i="3" s="1"/>
  <c r="CU45" i="2"/>
  <c r="CN45" i="2"/>
  <c r="DP281" i="2"/>
  <c r="G281" i="6" s="1"/>
  <c r="CA281" i="2"/>
  <c r="Q281" i="3" s="1"/>
  <c r="DT281" i="2"/>
  <c r="D281" i="7" s="1"/>
  <c r="CT281" i="2"/>
  <c r="CM281" i="2"/>
  <c r="DR253" i="2"/>
  <c r="DM253" i="2"/>
  <c r="D253" i="6" s="1"/>
  <c r="BW253" i="2"/>
  <c r="M253" i="3" s="1"/>
  <c r="CR253" i="2"/>
  <c r="DY253" i="2" s="1"/>
  <c r="I253" i="7" s="1"/>
  <c r="DA15" i="2"/>
  <c r="CZ242" i="2"/>
  <c r="E242" i="4" s="1"/>
  <c r="CZ154" i="2"/>
  <c r="E154" i="4" s="1"/>
  <c r="DT154" i="2"/>
  <c r="CZ321" i="2"/>
  <c r="E321" i="4" s="1"/>
  <c r="CT321" i="2"/>
  <c r="DV321" i="2" s="1"/>
  <c r="CM321" i="2"/>
  <c r="DB137" i="2"/>
  <c r="G137" i="4" s="1"/>
  <c r="DR137" i="2"/>
  <c r="I137" i="6" s="1"/>
  <c r="BW137" i="2"/>
  <c r="DM137" i="2"/>
  <c r="D137" i="6" s="1"/>
  <c r="BX137" i="2"/>
  <c r="CR137" i="2"/>
  <c r="CT236" i="2"/>
  <c r="DV236" i="2" s="1"/>
  <c r="F236" i="7" s="1"/>
  <c r="CM236" i="2"/>
  <c r="CP198" i="2"/>
  <c r="CW198" i="2"/>
  <c r="CO16" i="2"/>
  <c r="CV16" i="2"/>
  <c r="CU8" i="2"/>
  <c r="CN8" i="2"/>
  <c r="DB21" i="2"/>
  <c r="DD227" i="2"/>
  <c r="DX227" i="2"/>
  <c r="CW220" i="2"/>
  <c r="CP220" i="2"/>
  <c r="DD261" i="2"/>
  <c r="I261" i="4" s="1"/>
  <c r="DN123" i="2"/>
  <c r="E123" i="6" s="1"/>
  <c r="BY123" i="2"/>
  <c r="O123" i="3" s="1"/>
  <c r="DR123" i="2"/>
  <c r="I123" i="6" s="1"/>
  <c r="DQ123" i="2"/>
  <c r="H123" i="6" s="1"/>
  <c r="CR123" i="2"/>
  <c r="DM123" i="2"/>
  <c r="D123" i="6" s="1"/>
  <c r="DA322" i="2"/>
  <c r="F322" i="4" s="1"/>
  <c r="CU101" i="2"/>
  <c r="DO346" i="2"/>
  <c r="F346" i="6" s="1"/>
  <c r="BZ346" i="2"/>
  <c r="DD346" i="2"/>
  <c r="I346" i="4" s="1"/>
  <c r="DN346" i="2"/>
  <c r="E346" i="6" s="1"/>
  <c r="CW210" i="2"/>
  <c r="CP210" i="2"/>
  <c r="CY288" i="2"/>
  <c r="CU196" i="2"/>
  <c r="CN196" i="2"/>
  <c r="CR171" i="2"/>
  <c r="DY171" i="2" s="1"/>
  <c r="BW171" i="2"/>
  <c r="M171" i="3" s="1"/>
  <c r="DO189" i="2"/>
  <c r="F189" i="6" s="1"/>
  <c r="BZ189" i="2"/>
  <c r="P189" i="3" s="1"/>
  <c r="DP189" i="2"/>
  <c r="G189" i="6" s="1"/>
  <c r="DC189" i="2"/>
  <c r="H189" i="4" s="1"/>
  <c r="CT328" i="2"/>
  <c r="CM328" i="2"/>
  <c r="DC328" i="2"/>
  <c r="DP172" i="2"/>
  <c r="G172" i="6" s="1"/>
  <c r="DQ172" i="2"/>
  <c r="H172" i="6" s="1"/>
  <c r="CA172" i="2"/>
  <c r="Q172" i="3" s="1"/>
  <c r="BX172" i="2"/>
  <c r="N172" i="3" s="1"/>
  <c r="DM172" i="2"/>
  <c r="D172" i="6" s="1"/>
  <c r="DO187" i="2"/>
  <c r="F187" i="6" s="1"/>
  <c r="DN187" i="2"/>
  <c r="E187" i="6" s="1"/>
  <c r="BY187" i="2"/>
  <c r="O187" i="3" s="1"/>
  <c r="CR17" i="2"/>
  <c r="DR291" i="2"/>
  <c r="I291" i="6" s="1"/>
  <c r="DQ291" i="2"/>
  <c r="CB291" i="2"/>
  <c r="CS291" i="2"/>
  <c r="CL291" i="2"/>
  <c r="DC291" i="2"/>
  <c r="DD87" i="2"/>
  <c r="I87" i="4" s="1"/>
  <c r="CY87" i="2"/>
  <c r="DT133" i="2"/>
  <c r="CZ273" i="2"/>
  <c r="CT273" i="2"/>
  <c r="CM273" i="2"/>
  <c r="CZ278" i="2"/>
  <c r="E278" i="4" s="1"/>
  <c r="DR174" i="2"/>
  <c r="I174" i="6" s="1"/>
  <c r="DQ174" i="2"/>
  <c r="H174" i="6" s="1"/>
  <c r="BZ7" i="2"/>
  <c r="P7" i="3" s="1"/>
  <c r="DO7" i="2"/>
  <c r="F7" i="6" s="1"/>
  <c r="BX79" i="2"/>
  <c r="N79" i="3" s="1"/>
  <c r="DN79" i="2"/>
  <c r="CN79" i="2"/>
  <c r="CU79" i="2"/>
  <c r="DD79" i="2"/>
  <c r="DM79" i="2"/>
  <c r="D79" i="6" s="1"/>
  <c r="DC326" i="2"/>
  <c r="H326" i="4" s="1"/>
  <c r="CZ290" i="2"/>
  <c r="E290" i="4" s="1"/>
  <c r="DC290" i="2"/>
  <c r="H290" i="4" s="1"/>
  <c r="DR317" i="2"/>
  <c r="I317" i="6" s="1"/>
  <c r="DN317" i="2"/>
  <c r="E317" i="6" s="1"/>
  <c r="DM65" i="2"/>
  <c r="D65" i="6" s="1"/>
  <c r="BX65" i="2"/>
  <c r="DD65" i="2"/>
  <c r="DN65" i="2"/>
  <c r="E65" i="6" s="1"/>
  <c r="CU151" i="2"/>
  <c r="CN151" i="2"/>
  <c r="DD205" i="2"/>
  <c r="I205" i="4" s="1"/>
  <c r="CY127" i="2"/>
  <c r="D127" i="4" s="1"/>
  <c r="DW128" i="2"/>
  <c r="G128" i="7" s="1"/>
  <c r="CY237" i="2"/>
  <c r="D237" i="4" s="1"/>
  <c r="DB237" i="2"/>
  <c r="G237" i="4" s="1"/>
  <c r="DC192" i="2"/>
  <c r="H192" i="4" s="1"/>
  <c r="CZ351" i="2"/>
  <c r="E351" i="4" s="1"/>
  <c r="DT351" i="2"/>
  <c r="D351" i="7" s="1"/>
  <c r="DA309" i="2"/>
  <c r="F309" i="4" s="1"/>
  <c r="DP184" i="2"/>
  <c r="G184" i="6" s="1"/>
  <c r="DR184" i="2"/>
  <c r="DR247" i="2"/>
  <c r="I247" i="6" s="1"/>
  <c r="BW247" i="2"/>
  <c r="M247" i="3" s="1"/>
  <c r="DM247" i="2"/>
  <c r="D247" i="6" s="1"/>
  <c r="BX247" i="2"/>
  <c r="N247" i="3" s="1"/>
  <c r="CW235" i="2"/>
  <c r="CP235" i="2"/>
  <c r="CU49" i="2"/>
  <c r="DD145" i="2"/>
  <c r="CB126" i="2"/>
  <c r="R126" i="3" s="1"/>
  <c r="DR126" i="2"/>
  <c r="I126" i="6" s="1"/>
  <c r="DQ126" i="2"/>
  <c r="DN126" i="2"/>
  <c r="E126" i="6" s="1"/>
  <c r="BY126" i="2"/>
  <c r="O126" i="3" s="1"/>
  <c r="CT126" i="2"/>
  <c r="CY126" i="2"/>
  <c r="DV297" i="2"/>
  <c r="F297" i="7" s="1"/>
  <c r="DT310" i="2"/>
  <c r="D310" i="7" s="1"/>
  <c r="CZ310" i="2"/>
  <c r="E310" i="4" s="1"/>
  <c r="DB224" i="2"/>
  <c r="G224" i="4" s="1"/>
  <c r="BY224" i="2"/>
  <c r="O224" i="3" s="1"/>
  <c r="S224" i="3" s="1"/>
  <c r="T224" i="3" s="1"/>
  <c r="DN219" i="2"/>
  <c r="E219" i="6" s="1"/>
  <c r="DO219" i="2"/>
  <c r="F219" i="6" s="1"/>
  <c r="BY219" i="2"/>
  <c r="O219" i="3" s="1"/>
  <c r="CB219" i="2"/>
  <c r="R219" i="3" s="1"/>
  <c r="DQ219" i="2"/>
  <c r="H219" i="6" s="1"/>
  <c r="DR219" i="2"/>
  <c r="I219" i="6" s="1"/>
  <c r="CT219" i="2"/>
  <c r="CP41" i="2"/>
  <c r="CW41" i="2"/>
  <c r="DO41" i="2"/>
  <c r="DQ92" i="2"/>
  <c r="H92" i="6" s="1"/>
  <c r="CB92" i="2"/>
  <c r="R92" i="3" s="1"/>
  <c r="DR92" i="2"/>
  <c r="I92" i="6" s="1"/>
  <c r="CV92" i="2"/>
  <c r="CO92" i="2"/>
  <c r="CW92" i="2"/>
  <c r="CW97" i="2"/>
  <c r="DN97" i="2"/>
  <c r="E97" i="6" s="1"/>
  <c r="DX180" i="2"/>
  <c r="H180" i="7" s="1"/>
  <c r="DC180" i="2"/>
  <c r="H180" i="4" s="1"/>
  <c r="DT180" i="2"/>
  <c r="D180" i="7" s="1"/>
  <c r="DO287" i="2"/>
  <c r="F287" i="6" s="1"/>
  <c r="DN287" i="2"/>
  <c r="E287" i="6" s="1"/>
  <c r="BY287" i="2"/>
  <c r="O287" i="3" s="1"/>
  <c r="CS287" i="2"/>
  <c r="BX287" i="2"/>
  <c r="N287" i="3" s="1"/>
  <c r="DM287" i="2"/>
  <c r="D287" i="6" s="1"/>
  <c r="DQ11" i="2"/>
  <c r="H11" i="6" s="1"/>
  <c r="CW11" i="2"/>
  <c r="CB11" i="2"/>
  <c r="DR11" i="2"/>
  <c r="I11" i="6" s="1"/>
  <c r="DB11" i="2"/>
  <c r="G11" i="4" s="1"/>
  <c r="DN112" i="2"/>
  <c r="E112" i="6" s="1"/>
  <c r="CS112" i="2"/>
  <c r="DM112" i="2"/>
  <c r="D112" i="6" s="1"/>
  <c r="DY112" i="2"/>
  <c r="I112" i="7" s="1"/>
  <c r="DQ44" i="2"/>
  <c r="H44" i="6" s="1"/>
  <c r="CW44" i="2"/>
  <c r="CB44" i="2"/>
  <c r="R44" i="3" s="1"/>
  <c r="DR44" i="2"/>
  <c r="I44" i="6" s="1"/>
  <c r="DO96" i="2"/>
  <c r="F96" i="6" s="1"/>
  <c r="DN96" i="2"/>
  <c r="E96" i="6" s="1"/>
  <c r="BY96" i="2"/>
  <c r="O96" i="3" s="1"/>
  <c r="CS96" i="2"/>
  <c r="DB312" i="2"/>
  <c r="DR334" i="2"/>
  <c r="I334" i="6" s="1"/>
  <c r="BW334" i="2"/>
  <c r="M334" i="3" s="1"/>
  <c r="CR334" i="2"/>
  <c r="CW313" i="2"/>
  <c r="CP313" i="2"/>
  <c r="DD116" i="2"/>
  <c r="I116" i="4" s="1"/>
  <c r="DC329" i="2"/>
  <c r="H329" i="4" s="1"/>
  <c r="DA329" i="2"/>
  <c r="F329" i="4" s="1"/>
  <c r="DU329" i="2"/>
  <c r="E329" i="7" s="1"/>
  <c r="DW329" i="2"/>
  <c r="DR274" i="2"/>
  <c r="I274" i="6" s="1"/>
  <c r="BW274" i="2"/>
  <c r="DM274" i="2"/>
  <c r="D274" i="6" s="1"/>
  <c r="CR274" i="2"/>
  <c r="DV274" i="2"/>
  <c r="DQ274" i="2"/>
  <c r="H274" i="6" s="1"/>
  <c r="CT130" i="2"/>
  <c r="CM130" i="2"/>
  <c r="CZ114" i="2"/>
  <c r="E114" i="4" s="1"/>
  <c r="DR354" i="2"/>
  <c r="I354" i="6" s="1"/>
  <c r="BW354" i="2"/>
  <c r="M354" i="3" s="1"/>
  <c r="CR354" i="2"/>
  <c r="DA354" i="2"/>
  <c r="DR294" i="2"/>
  <c r="I294" i="6" s="1"/>
  <c r="DQ294" i="2"/>
  <c r="H294" i="6" s="1"/>
  <c r="CB294" i="2"/>
  <c r="R294" i="3" s="1"/>
  <c r="CW294" i="2"/>
  <c r="DV232" i="2"/>
  <c r="DB232" i="2"/>
  <c r="G232" i="4" s="1"/>
  <c r="DT232" i="2"/>
  <c r="CU233" i="2"/>
  <c r="CN233" i="2"/>
  <c r="DT233" i="2"/>
  <c r="D233" i="7" s="1"/>
  <c r="CZ233" i="2"/>
  <c r="E233" i="4" s="1"/>
  <c r="DT296" i="2"/>
  <c r="D296" i="7" s="1"/>
  <c r="CZ296" i="2"/>
  <c r="E296" i="4" s="1"/>
  <c r="DP296" i="2"/>
  <c r="G296" i="6" s="1"/>
  <c r="DD216" i="2"/>
  <c r="CZ216" i="2"/>
  <c r="DN50" i="2"/>
  <c r="E50" i="6" s="1"/>
  <c r="BY50" i="2"/>
  <c r="O50" i="3" s="1"/>
  <c r="S50" i="3" s="1"/>
  <c r="T50" i="3" s="1"/>
  <c r="DC50" i="2"/>
  <c r="H50" i="4" s="1"/>
  <c r="DO303" i="2"/>
  <c r="F303" i="6" s="1"/>
  <c r="BZ303" i="2"/>
  <c r="P303" i="3" s="1"/>
  <c r="DN303" i="2"/>
  <c r="E303" i="6" s="1"/>
  <c r="BY303" i="2"/>
  <c r="O303" i="3" s="1"/>
  <c r="DR303" i="2"/>
  <c r="I303" i="6" s="1"/>
  <c r="CT303" i="2"/>
  <c r="CY303" i="2"/>
  <c r="DX147" i="2"/>
  <c r="DY147" i="2"/>
  <c r="DC147" i="2"/>
  <c r="DU230" i="2"/>
  <c r="DA230" i="2"/>
  <c r="CZ77" i="2"/>
  <c r="E77" i="4" s="1"/>
  <c r="DM150" i="2"/>
  <c r="D150" i="6" s="1"/>
  <c r="DN150" i="2"/>
  <c r="E150" i="6" s="1"/>
  <c r="BX150" i="2"/>
  <c r="N150" i="3" s="1"/>
  <c r="S150" i="3" s="1"/>
  <c r="T150" i="3" s="1"/>
  <c r="DY150" i="2"/>
  <c r="CR240" i="2"/>
  <c r="CK240" i="2"/>
  <c r="DG240" i="2"/>
  <c r="CR268" i="2"/>
  <c r="CK268" i="2"/>
  <c r="DA268" i="2"/>
  <c r="F268" i="4" s="1"/>
  <c r="CS331" i="2"/>
  <c r="DY331" i="2" s="1"/>
  <c r="I331" i="7" s="1"/>
  <c r="BX331" i="2"/>
  <c r="CY331" i="2"/>
  <c r="D331" i="4" s="1"/>
  <c r="CW284" i="2"/>
  <c r="DQ284" i="2"/>
  <c r="H284" i="6" s="1"/>
  <c r="DR284" i="2"/>
  <c r="CB284" i="2"/>
  <c r="R284" i="3" s="1"/>
  <c r="CU284" i="2"/>
  <c r="DM241" i="2"/>
  <c r="D241" i="6" s="1"/>
  <c r="BX241" i="2"/>
  <c r="N241" i="3" s="1"/>
  <c r="CM194" i="2"/>
  <c r="CT194" i="2"/>
  <c r="DV194" i="2" s="1"/>
  <c r="BX194" i="2"/>
  <c r="DM194" i="2"/>
  <c r="D194" i="6" s="1"/>
  <c r="CL194" i="2"/>
  <c r="DB194" i="2"/>
  <c r="G194" i="4" s="1"/>
  <c r="DD132" i="2"/>
  <c r="I132" i="4" s="1"/>
  <c r="DQ305" i="2"/>
  <c r="H305" i="6" s="1"/>
  <c r="CB305" i="2"/>
  <c r="R305" i="3" s="1"/>
  <c r="DR305" i="2"/>
  <c r="I305" i="6" s="1"/>
  <c r="CT305" i="2"/>
  <c r="DD355" i="2"/>
  <c r="CN179" i="2"/>
  <c r="CU179" i="2"/>
  <c r="DC206" i="2"/>
  <c r="H206" i="4" s="1"/>
  <c r="DN206" i="2"/>
  <c r="E206" i="6" s="1"/>
  <c r="DX46" i="2"/>
  <c r="DB95" i="2"/>
  <c r="CU166" i="2"/>
  <c r="CN166" i="2"/>
  <c r="CR166" i="2"/>
  <c r="DB356" i="2"/>
  <c r="G356" i="4" s="1"/>
  <c r="DA282" i="2"/>
  <c r="F282" i="4" s="1"/>
  <c r="DR318" i="2"/>
  <c r="DQ318" i="2"/>
  <c r="H318" i="6" s="1"/>
  <c r="CB318" i="2"/>
  <c r="CU318" i="2"/>
  <c r="BZ318" i="2"/>
  <c r="P318" i="3" s="1"/>
  <c r="CV69" i="2"/>
  <c r="CA69" i="2"/>
  <c r="Q69" i="3" s="1"/>
  <c r="DN69" i="2"/>
  <c r="E69" i="6" s="1"/>
  <c r="BY69" i="2"/>
  <c r="O69" i="3" s="1"/>
  <c r="CL69" i="2"/>
  <c r="CU199" i="2"/>
  <c r="DW199" i="2" s="1"/>
  <c r="CN199" i="2"/>
  <c r="DW295" i="2"/>
  <c r="G295" i="7" s="1"/>
  <c r="DO45" i="2"/>
  <c r="BZ45" i="2"/>
  <c r="P45" i="3" s="1"/>
  <c r="DW134" i="2"/>
  <c r="DT134" i="2"/>
  <c r="CT134" i="2"/>
  <c r="DV134" i="2" s="1"/>
  <c r="CV281" i="2"/>
  <c r="DV281" i="2"/>
  <c r="F281" i="7" s="1"/>
  <c r="DD253" i="2"/>
  <c r="CK88" i="2"/>
  <c r="CR88" i="2"/>
  <c r="CY15" i="2"/>
  <c r="DV106" i="2"/>
  <c r="F106" i="7" s="1"/>
  <c r="CW242" i="2"/>
  <c r="CP242" i="2"/>
  <c r="DC242" i="2"/>
  <c r="H242" i="4" s="1"/>
  <c r="DN154" i="2"/>
  <c r="BY154" i="2"/>
  <c r="O154" i="3" s="1"/>
  <c r="CT154" i="2"/>
  <c r="CM154" i="2"/>
  <c r="DC321" i="2"/>
  <c r="H321" i="4" s="1"/>
  <c r="DN137" i="2"/>
  <c r="E137" i="6" s="1"/>
  <c r="BY137" i="2"/>
  <c r="O137" i="3" s="1"/>
  <c r="DO137" i="2"/>
  <c r="F137" i="6" s="1"/>
  <c r="DB236" i="2"/>
  <c r="G236" i="4" s="1"/>
  <c r="CU198" i="2"/>
  <c r="CN198" i="2"/>
  <c r="CR16" i="2"/>
  <c r="DT16" i="2" s="1"/>
  <c r="D16" i="7" s="1"/>
  <c r="CK16" i="2"/>
  <c r="CM16" i="2"/>
  <c r="DM16" i="2"/>
  <c r="D16" i="6" s="1"/>
  <c r="CW21" i="2"/>
  <c r="CU227" i="2"/>
  <c r="CN227" i="2"/>
  <c r="CT227" i="2"/>
  <c r="CR220" i="2"/>
  <c r="DB275" i="2"/>
  <c r="G275" i="4" s="1"/>
  <c r="CW275" i="2"/>
  <c r="CP275" i="2"/>
  <c r="CO261" i="2"/>
  <c r="CV261" i="2"/>
  <c r="DX261" i="2" s="1"/>
  <c r="H261" i="7" s="1"/>
  <c r="DR102" i="2"/>
  <c r="CW102" i="2"/>
  <c r="CB102" i="2"/>
  <c r="R102" i="3" s="1"/>
  <c r="DQ102" i="2"/>
  <c r="DA102" i="2"/>
  <c r="F102" i="4" s="1"/>
  <c r="CB123" i="2"/>
  <c r="R123" i="3" s="1"/>
  <c r="DC123" i="2"/>
  <c r="DA20" i="2"/>
  <c r="DU20" i="2"/>
  <c r="CZ20" i="2"/>
  <c r="DC158" i="2"/>
  <c r="H158" i="4" s="1"/>
  <c r="CO158" i="2"/>
  <c r="CT158" i="2"/>
  <c r="CM158" i="2"/>
  <c r="DO322" i="2"/>
  <c r="F322" i="6" s="1"/>
  <c r="BZ322" i="2"/>
  <c r="P322" i="3" s="1"/>
  <c r="DT101" i="2"/>
  <c r="CZ101" i="2"/>
  <c r="E101" i="4" s="1"/>
  <c r="CU210" i="2"/>
  <c r="CN210" i="2"/>
  <c r="CV210" i="2"/>
  <c r="CA210" i="2"/>
  <c r="Q210" i="3" s="1"/>
  <c r="DP210" i="2"/>
  <c r="G210" i="6" s="1"/>
  <c r="CT210" i="2"/>
  <c r="CM210" i="2"/>
  <c r="CA288" i="2"/>
  <c r="Q288" i="3" s="1"/>
  <c r="DP288" i="2"/>
  <c r="G288" i="6" s="1"/>
  <c r="DR288" i="2"/>
  <c r="CW288" i="2"/>
  <c r="CB288" i="2"/>
  <c r="DQ288" i="2"/>
  <c r="H288" i="6" s="1"/>
  <c r="DM288" i="2"/>
  <c r="D288" i="6" s="1"/>
  <c r="DD171" i="2"/>
  <c r="DR189" i="2"/>
  <c r="CB189" i="2"/>
  <c r="R189" i="3" s="1"/>
  <c r="CU189" i="2"/>
  <c r="DW189" i="2" s="1"/>
  <c r="G189" i="7" s="1"/>
  <c r="CT189" i="2"/>
  <c r="CM189" i="2"/>
  <c r="DQ189" i="2"/>
  <c r="H189" i="6" s="1"/>
  <c r="DA307" i="2"/>
  <c r="F307" i="4" s="1"/>
  <c r="DN172" i="2"/>
  <c r="E172" i="6" s="1"/>
  <c r="DA172" i="2"/>
  <c r="F172" i="4" s="1"/>
  <c r="CS187" i="2"/>
  <c r="DM17" i="2"/>
  <c r="D17" i="6" s="1"/>
  <c r="BW17" i="2"/>
  <c r="M17" i="3" s="1"/>
  <c r="DO90" i="2"/>
  <c r="F90" i="6" s="1"/>
  <c r="CO90" i="2"/>
  <c r="CV90" i="2"/>
  <c r="DY90" i="2" s="1"/>
  <c r="BY90" i="2"/>
  <c r="O90" i="3" s="1"/>
  <c r="DP90" i="2"/>
  <c r="G90" i="6" s="1"/>
  <c r="DA155" i="2"/>
  <c r="F155" i="4" s="1"/>
  <c r="CU133" i="2"/>
  <c r="CN133" i="2"/>
  <c r="CK94" i="2"/>
  <c r="CR94" i="2"/>
  <c r="DY94" i="2" s="1"/>
  <c r="I94" i="7" s="1"/>
  <c r="DA94" i="2"/>
  <c r="F94" i="4" s="1"/>
  <c r="CR273" i="2"/>
  <c r="DB185" i="2"/>
  <c r="G185" i="4" s="1"/>
  <c r="CR185" i="2"/>
  <c r="CU176" i="2"/>
  <c r="CN176" i="2"/>
  <c r="CO278" i="2"/>
  <c r="CV278" i="2"/>
  <c r="CW174" i="2"/>
  <c r="DP7" i="2"/>
  <c r="DR79" i="2"/>
  <c r="I79" i="6" s="1"/>
  <c r="DC79" i="2"/>
  <c r="DQ290" i="2"/>
  <c r="H290" i="6" s="1"/>
  <c r="DR290" i="2"/>
  <c r="I290" i="6" s="1"/>
  <c r="CB290" i="2"/>
  <c r="R290" i="3" s="1"/>
  <c r="DO290" i="2"/>
  <c r="F290" i="6" s="1"/>
  <c r="CZ215" i="2"/>
  <c r="E215" i="4" s="1"/>
  <c r="CV317" i="2"/>
  <c r="DY317" i="2" s="1"/>
  <c r="DM317" i="2"/>
  <c r="D317" i="6" s="1"/>
  <c r="DT262" i="2"/>
  <c r="D262" i="7" s="1"/>
  <c r="CZ65" i="2"/>
  <c r="E65" i="4" s="1"/>
  <c r="DN151" i="2"/>
  <c r="E151" i="6" s="1"/>
  <c r="DM151" i="2"/>
  <c r="D151" i="6" s="1"/>
  <c r="BX151" i="2"/>
  <c r="N151" i="3" s="1"/>
  <c r="CS151" i="2"/>
  <c r="CK151" i="2"/>
  <c r="CR151" i="2"/>
  <c r="DA127" i="2"/>
  <c r="F127" i="4" s="1"/>
  <c r="DU127" i="2"/>
  <c r="DV249" i="2"/>
  <c r="F249" i="7" s="1"/>
  <c r="CV127" i="2"/>
  <c r="DV127" i="2"/>
  <c r="F127" i="7" s="1"/>
  <c r="DB128" i="2"/>
  <c r="G128" i="4" s="1"/>
  <c r="DP327" i="2"/>
  <c r="G327" i="6" s="1"/>
  <c r="CP211" i="2"/>
  <c r="DQ211" i="2"/>
  <c r="H211" i="6" s="1"/>
  <c r="CV165" i="2"/>
  <c r="CR165" i="2"/>
  <c r="CS165" i="2"/>
  <c r="BW237" i="2"/>
  <c r="M237" i="3" s="1"/>
  <c r="DM237" i="2"/>
  <c r="D237" i="6" s="1"/>
  <c r="DP237" i="2"/>
  <c r="G237" i="6" s="1"/>
  <c r="DR70" i="1"/>
  <c r="CA42" i="2"/>
  <c r="Q42" i="3" s="1"/>
  <c r="CW42" i="2"/>
  <c r="DM42" i="2"/>
  <c r="D42" i="6" s="1"/>
  <c r="DN42" i="2"/>
  <c r="E42" i="6" s="1"/>
  <c r="DR42" i="2"/>
  <c r="I42" i="6" s="1"/>
  <c r="CR192" i="2"/>
  <c r="DT192" i="2" s="1"/>
  <c r="D192" i="7" s="1"/>
  <c r="CU351" i="2"/>
  <c r="DW351" i="2" s="1"/>
  <c r="DQ351" i="2"/>
  <c r="H351" i="6" s="1"/>
  <c r="J351" i="6" s="1"/>
  <c r="DR351" i="2"/>
  <c r="I351" i="6" s="1"/>
  <c r="DR309" i="2"/>
  <c r="I309" i="6" s="1"/>
  <c r="CA184" i="2"/>
  <c r="Q184" i="3" s="1"/>
  <c r="CR184" i="2"/>
  <c r="DT184" i="2" s="1"/>
  <c r="DQ184" i="2"/>
  <c r="DN247" i="2"/>
  <c r="E247" i="6" s="1"/>
  <c r="DX247" i="2"/>
  <c r="CB49" i="2"/>
  <c r="BY49" i="2"/>
  <c r="CW49" i="2"/>
  <c r="DC49" i="2"/>
  <c r="H49" i="4" s="1"/>
  <c r="DR49" i="2"/>
  <c r="I49" i="6" s="1"/>
  <c r="CO145" i="2"/>
  <c r="DR145" i="2"/>
  <c r="I145" i="6" s="1"/>
  <c r="CU126" i="2"/>
  <c r="DW126" i="2" s="1"/>
  <c r="DC126" i="2"/>
  <c r="H126" i="4" s="1"/>
  <c r="BX297" i="2"/>
  <c r="N297" i="3" s="1"/>
  <c r="CL310" i="2"/>
  <c r="DM310" i="2"/>
  <c r="D310" i="6" s="1"/>
  <c r="CK224" i="2"/>
  <c r="CP224" i="2"/>
  <c r="DP224" i="2"/>
  <c r="G224" i="6" s="1"/>
  <c r="CA41" i="2"/>
  <c r="Q41" i="3" s="1"/>
  <c r="BX41" i="2"/>
  <c r="N41" i="3" s="1"/>
  <c r="CA92" i="2"/>
  <c r="Q92" i="3" s="1"/>
  <c r="BX92" i="2"/>
  <c r="CN92" i="2"/>
  <c r="CS92" i="2"/>
  <c r="CP193" i="2"/>
  <c r="DQ193" i="2"/>
  <c r="H193" i="6" s="1"/>
  <c r="DB97" i="2"/>
  <c r="G97" i="4" s="1"/>
  <c r="CO97" i="2"/>
  <c r="CO180" i="2"/>
  <c r="DP180" i="2"/>
  <c r="G180" i="6" s="1"/>
  <c r="DQ287" i="2"/>
  <c r="H287" i="6" s="1"/>
  <c r="CB112" i="2"/>
  <c r="I112" i="3" s="1"/>
  <c r="CA44" i="2"/>
  <c r="Q44" i="3" s="1"/>
  <c r="DB44" i="2"/>
  <c r="CO44" i="2"/>
  <c r="CB255" i="2"/>
  <c r="R255" i="3" s="1"/>
  <c r="CK255" i="2"/>
  <c r="CW255" i="2"/>
  <c r="DR255" i="2"/>
  <c r="I255" i="6" s="1"/>
  <c r="CB96" i="2"/>
  <c r="R96" i="3" s="1"/>
  <c r="CW96" i="2"/>
  <c r="DQ96" i="2"/>
  <c r="H96" i="6" s="1"/>
  <c r="CS47" i="2"/>
  <c r="DQ47" i="2"/>
  <c r="H47" i="6" s="1"/>
  <c r="DR47" i="2"/>
  <c r="I47" i="6" s="1"/>
  <c r="BX334" i="2"/>
  <c r="N334" i="3" s="1"/>
  <c r="CZ313" i="2"/>
  <c r="CM116" i="2"/>
  <c r="DM116" i="2"/>
  <c r="BZ329" i="2"/>
  <c r="P329" i="3" s="1"/>
  <c r="CP329" i="2"/>
  <c r="CZ329" i="2"/>
  <c r="E329" i="4" s="1"/>
  <c r="CV274" i="2"/>
  <c r="CA130" i="2"/>
  <c r="Q130" i="3" s="1"/>
  <c r="BZ114" i="2"/>
  <c r="CV354" i="2"/>
  <c r="CP294" i="2"/>
  <c r="CA294" i="2"/>
  <c r="DN48" i="2"/>
  <c r="BX202" i="2"/>
  <c r="N202" i="3" s="1"/>
  <c r="DO202" i="2"/>
  <c r="F202" i="6" s="1"/>
  <c r="DQ202" i="2"/>
  <c r="H202" i="6" s="1"/>
  <c r="BZ232" i="2"/>
  <c r="P232" i="3" s="1"/>
  <c r="CB232" i="2"/>
  <c r="R232" i="3" s="1"/>
  <c r="CL232" i="2"/>
  <c r="DQ232" i="2"/>
  <c r="H232" i="6" s="1"/>
  <c r="CA233" i="2"/>
  <c r="Q233" i="3" s="1"/>
  <c r="DQ233" i="2"/>
  <c r="H233" i="6" s="1"/>
  <c r="CN66" i="2"/>
  <c r="CO66" i="2"/>
  <c r="CK296" i="2"/>
  <c r="CO50" i="2"/>
  <c r="DM50" i="2"/>
  <c r="D50" i="6" s="1"/>
  <c r="DQ303" i="2"/>
  <c r="H303" i="6" s="1"/>
  <c r="CO147" i="2"/>
  <c r="DP147" i="2"/>
  <c r="G147" i="6" s="1"/>
  <c r="CW230" i="2"/>
  <c r="DQ230" i="2"/>
  <c r="H230" i="6" s="1"/>
  <c r="DP77" i="2"/>
  <c r="G77" i="6" s="1"/>
  <c r="J77" i="6" s="1"/>
  <c r="DR77" i="2"/>
  <c r="I77" i="6" s="1"/>
  <c r="DC150" i="2"/>
  <c r="H150" i="4" s="1"/>
  <c r="DP240" i="2"/>
  <c r="G240" i="6" s="1"/>
  <c r="BX268" i="2"/>
  <c r="N268" i="3" s="1"/>
  <c r="S268" i="3" s="1"/>
  <c r="T268" i="3" s="1"/>
  <c r="DM268" i="2"/>
  <c r="D268" i="6" s="1"/>
  <c r="DQ331" i="2"/>
  <c r="BX284" i="2"/>
  <c r="N284" i="3" s="1"/>
  <c r="DM284" i="2"/>
  <c r="CO194" i="2"/>
  <c r="CN305" i="2"/>
  <c r="BX305" i="2"/>
  <c r="N305" i="3" s="1"/>
  <c r="CS305" i="2"/>
  <c r="DP305" i="2"/>
  <c r="G305" i="6" s="1"/>
  <c r="CP179" i="2"/>
  <c r="BX206" i="2"/>
  <c r="CB300" i="2"/>
  <c r="R300" i="3" s="1"/>
  <c r="DR300" i="2"/>
  <c r="I300" i="6" s="1"/>
  <c r="BZ95" i="2"/>
  <c r="P95" i="3" s="1"/>
  <c r="DO166" i="2"/>
  <c r="F166" i="6" s="1"/>
  <c r="CV356" i="2"/>
  <c r="CM282" i="2"/>
  <c r="CL282" i="2"/>
  <c r="CV282" i="2"/>
  <c r="CB250" i="2"/>
  <c r="CL250" i="2"/>
  <c r="DP250" i="2"/>
  <c r="G250" i="6" s="1"/>
  <c r="CA318" i="2"/>
  <c r="Q318" i="3" s="1"/>
  <c r="CV318" i="2"/>
  <c r="BZ69" i="2"/>
  <c r="P69" i="3" s="1"/>
  <c r="CM69" i="2"/>
  <c r="CT199" i="2"/>
  <c r="CL199" i="2"/>
  <c r="CY199" i="2"/>
  <c r="D199" i="4" s="1"/>
  <c r="DN199" i="2"/>
  <c r="E199" i="6" s="1"/>
  <c r="CB295" i="2"/>
  <c r="R295" i="3" s="1"/>
  <c r="CN295" i="2"/>
  <c r="CL295" i="2"/>
  <c r="DO295" i="2"/>
  <c r="F295" i="6" s="1"/>
  <c r="BW45" i="2"/>
  <c r="M45" i="3" s="1"/>
  <c r="DQ45" i="2"/>
  <c r="CA134" i="2"/>
  <c r="H134" i="3" s="1"/>
  <c r="BX134" i="2"/>
  <c r="N134" i="3" s="1"/>
  <c r="BZ281" i="2"/>
  <c r="P281" i="3" s="1"/>
  <c r="CB281" i="2"/>
  <c r="DQ281" i="2"/>
  <c r="H281" i="6" s="1"/>
  <c r="DP253" i="2"/>
  <c r="BZ15" i="2"/>
  <c r="P15" i="3" s="1"/>
  <c r="CK15" i="2"/>
  <c r="DN106" i="2"/>
  <c r="E106" i="6" s="1"/>
  <c r="DM106" i="2"/>
  <c r="D106" i="6" s="1"/>
  <c r="CO242" i="2"/>
  <c r="CB242" i="2"/>
  <c r="R242" i="3" s="1"/>
  <c r="CL242" i="2"/>
  <c r="CB154" i="2"/>
  <c r="R154" i="3" s="1"/>
  <c r="CB321" i="2"/>
  <c r="BY321" i="2"/>
  <c r="F321" i="3" s="1"/>
  <c r="DQ321" i="2"/>
  <c r="H321" i="6" s="1"/>
  <c r="CB236" i="2"/>
  <c r="R236" i="3" s="1"/>
  <c r="CL236" i="2"/>
  <c r="DN198" i="2"/>
  <c r="E198" i="6" s="1"/>
  <c r="BZ16" i="2"/>
  <c r="P16" i="3" s="1"/>
  <c r="CA16" i="2"/>
  <c r="Q16" i="3" s="1"/>
  <c r="CA8" i="2"/>
  <c r="CB8" i="2"/>
  <c r="DQ8" i="2"/>
  <c r="BX21" i="2"/>
  <c r="N21" i="3" s="1"/>
  <c r="CK21" i="2"/>
  <c r="DP21" i="2"/>
  <c r="G21" i="6" s="1"/>
  <c r="CK227" i="2"/>
  <c r="CK220" i="2"/>
  <c r="CB220" i="2"/>
  <c r="R220" i="3" s="1"/>
  <c r="S220" i="3" s="1"/>
  <c r="T220" i="3" s="1"/>
  <c r="CL220" i="2"/>
  <c r="DW220" i="2"/>
  <c r="G220" i="7" s="1"/>
  <c r="DC220" i="2"/>
  <c r="H220" i="4" s="1"/>
  <c r="CO275" i="2"/>
  <c r="CB275" i="2"/>
  <c r="R275" i="3" s="1"/>
  <c r="CL275" i="2"/>
  <c r="DN275" i="2"/>
  <c r="E275" i="6" s="1"/>
  <c r="CA261" i="2"/>
  <c r="Q261" i="3" s="1"/>
  <c r="BZ102" i="2"/>
  <c r="P102" i="3" s="1"/>
  <c r="BZ123" i="2"/>
  <c r="P123" i="3" s="1"/>
  <c r="CK123" i="2"/>
  <c r="DO123" i="2"/>
  <c r="F123" i="6" s="1"/>
  <c r="BZ20" i="2"/>
  <c r="P20" i="3" s="1"/>
  <c r="BZ158" i="2"/>
  <c r="P158" i="3" s="1"/>
  <c r="BX158" i="2"/>
  <c r="N158" i="3" s="1"/>
  <c r="CP158" i="2"/>
  <c r="DN158" i="2"/>
  <c r="E158" i="6" s="1"/>
  <c r="CV322" i="2"/>
  <c r="DN322" i="2"/>
  <c r="BY101" i="2"/>
  <c r="O101" i="3" s="1"/>
  <c r="BW316" i="2"/>
  <c r="M316" i="3" s="1"/>
  <c r="CV316" i="2"/>
  <c r="CM346" i="2"/>
  <c r="CL346" i="2"/>
  <c r="CV346" i="2"/>
  <c r="CB210" i="2"/>
  <c r="R210" i="3" s="1"/>
  <c r="CU288" i="2"/>
  <c r="DW288" i="2" s="1"/>
  <c r="G288" i="7" s="1"/>
  <c r="DO288" i="2"/>
  <c r="F288" i="6" s="1"/>
  <c r="CA196" i="2"/>
  <c r="CV196" i="2"/>
  <c r="BX171" i="2"/>
  <c r="N171" i="3" s="1"/>
  <c r="CS171" i="2"/>
  <c r="DN171" i="2"/>
  <c r="E171" i="6" s="1"/>
  <c r="CS189" i="2"/>
  <c r="CO307" i="2"/>
  <c r="CS307" i="2"/>
  <c r="DU307" i="2" s="1"/>
  <c r="E307" i="7" s="1"/>
  <c r="DP307" i="2"/>
  <c r="G307" i="6" s="1"/>
  <c r="DO307" i="2"/>
  <c r="F307" i="6" s="1"/>
  <c r="CP328" i="2"/>
  <c r="CU328" i="2"/>
  <c r="DO328" i="2"/>
  <c r="F328" i="6" s="1"/>
  <c r="CV172" i="2"/>
  <c r="CU187" i="2"/>
  <c r="CK187" i="2"/>
  <c r="CW187" i="2"/>
  <c r="CT17" i="2"/>
  <c r="CV17" i="2"/>
  <c r="DO17" i="2"/>
  <c r="F17" i="6" s="1"/>
  <c r="CA291" i="2"/>
  <c r="CP90" i="2"/>
  <c r="DM90" i="2"/>
  <c r="D90" i="6" s="1"/>
  <c r="CV155" i="2"/>
  <c r="BX87" i="2"/>
  <c r="E87" i="3" s="1"/>
  <c r="CT87" i="2"/>
  <c r="CV87" i="2"/>
  <c r="BX133" i="2"/>
  <c r="N133" i="3" s="1"/>
  <c r="CV133" i="2"/>
  <c r="DY133" i="2" s="1"/>
  <c r="CL94" i="2"/>
  <c r="CM94" i="2"/>
  <c r="CA273" i="2"/>
  <c r="Q273" i="3" s="1"/>
  <c r="DQ273" i="2"/>
  <c r="BX185" i="2"/>
  <c r="N185" i="3" s="1"/>
  <c r="BY185" i="2"/>
  <c r="O185" i="3" s="1"/>
  <c r="CS185" i="2"/>
  <c r="CT185" i="2"/>
  <c r="CR176" i="2"/>
  <c r="CT278" i="2"/>
  <c r="CV174" i="2"/>
  <c r="DO174" i="2"/>
  <c r="F174" i="6" s="1"/>
  <c r="DQ7" i="2"/>
  <c r="DR83" i="1"/>
  <c r="DR52" i="1"/>
  <c r="CM326" i="2"/>
  <c r="CL326" i="2"/>
  <c r="CU290" i="2"/>
  <c r="DW290" i="2" s="1"/>
  <c r="G290" i="7" s="1"/>
  <c r="CM290" i="2"/>
  <c r="DM290" i="2"/>
  <c r="D290" i="6" s="1"/>
  <c r="DV215" i="2"/>
  <c r="F215" i="7" s="1"/>
  <c r="CT317" i="2"/>
  <c r="DV317" i="2" s="1"/>
  <c r="F317" i="7" s="1"/>
  <c r="DQ317" i="2"/>
  <c r="H317" i="6" s="1"/>
  <c r="CT262" i="2"/>
  <c r="DM262" i="2"/>
  <c r="D262" i="6" s="1"/>
  <c r="CP65" i="2"/>
  <c r="DQ65" i="2"/>
  <c r="H65" i="6" s="1"/>
  <c r="DO65" i="2"/>
  <c r="F65" i="6" s="1"/>
  <c r="CV151" i="2"/>
  <c r="CT205" i="2"/>
  <c r="CR205" i="2"/>
  <c r="DT205" i="2" s="1"/>
  <c r="DP205" i="2"/>
  <c r="G205" i="6" s="1"/>
  <c r="DO205" i="2"/>
  <c r="F205" i="6" s="1"/>
  <c r="BX249" i="2"/>
  <c r="N249" i="3" s="1"/>
  <c r="BY249" i="2"/>
  <c r="O249" i="3" s="1"/>
  <c r="CW249" i="2"/>
  <c r="DP249" i="2"/>
  <c r="G249" i="6" s="1"/>
  <c r="CL231" i="2"/>
  <c r="DP231" i="2"/>
  <c r="G231" i="6" s="1"/>
  <c r="CM127" i="2"/>
  <c r="DN127" i="2"/>
  <c r="E127" i="6" s="1"/>
  <c r="CR128" i="2"/>
  <c r="CS128" i="2"/>
  <c r="CT327" i="2"/>
  <c r="DV327" i="2" s="1"/>
  <c r="DM327" i="2"/>
  <c r="D327" i="6" s="1"/>
  <c r="CS211" i="2"/>
  <c r="CV211" i="2"/>
  <c r="DP211" i="2"/>
  <c r="G211" i="6" s="1"/>
  <c r="DN211" i="2"/>
  <c r="E211" i="6" s="1"/>
  <c r="BX165" i="2"/>
  <c r="N165" i="3" s="1"/>
  <c r="CW165" i="2"/>
  <c r="BX330" i="2"/>
  <c r="N330" i="3" s="1"/>
  <c r="BY330" i="2"/>
  <c r="O330" i="3" s="1"/>
  <c r="CR330" i="2"/>
  <c r="DQ330" i="2"/>
  <c r="H330" i="6" s="1"/>
  <c r="DW330" i="2"/>
  <c r="G330" i="7" s="1"/>
  <c r="BY350" i="2"/>
  <c r="O350" i="3" s="1"/>
  <c r="CL350" i="2"/>
  <c r="CT350" i="2"/>
  <c r="DB350" i="2"/>
  <c r="G350" i="4" s="1"/>
  <c r="DQ350" i="2"/>
  <c r="H350" i="6" s="1"/>
  <c r="CB237" i="2"/>
  <c r="R237" i="3" s="1"/>
  <c r="BY237" i="2"/>
  <c r="O237" i="3" s="1"/>
  <c r="BZ237" i="2"/>
  <c r="CN237" i="2"/>
  <c r="CT237" i="2"/>
  <c r="DQ237" i="2"/>
  <c r="H237" i="6" s="1"/>
  <c r="CT42" i="2"/>
  <c r="CN42" i="2"/>
  <c r="DO42" i="2"/>
  <c r="F42" i="6" s="1"/>
  <c r="CA192" i="2"/>
  <c r="Q192" i="3" s="1"/>
  <c r="S192" i="3" s="1"/>
  <c r="T192" i="3" s="1"/>
  <c r="CN192" i="2"/>
  <c r="CO351" i="2"/>
  <c r="CA351" i="2"/>
  <c r="Q351" i="3" s="1"/>
  <c r="BX351" i="2"/>
  <c r="N351" i="3" s="1"/>
  <c r="CM351" i="2"/>
  <c r="DX351" i="2"/>
  <c r="DY351" i="2"/>
  <c r="I351" i="7" s="1"/>
  <c r="BX309" i="2"/>
  <c r="N309" i="3" s="1"/>
  <c r="BY309" i="2"/>
  <c r="O309" i="3" s="1"/>
  <c r="CM309" i="2"/>
  <c r="CZ309" i="2"/>
  <c r="BX184" i="2"/>
  <c r="N184" i="3" s="1"/>
  <c r="CN184" i="2"/>
  <c r="DD184" i="2"/>
  <c r="I184" i="4" s="1"/>
  <c r="CM49" i="2"/>
  <c r="BZ145" i="2"/>
  <c r="P145" i="3" s="1"/>
  <c r="CM126" i="2"/>
  <c r="DN310" i="2"/>
  <c r="E310" i="6" s="1"/>
  <c r="CM41" i="2"/>
  <c r="CA193" i="2"/>
  <c r="Q193" i="3" s="1"/>
  <c r="CV193" i="2"/>
  <c r="CO287" i="2"/>
  <c r="CA287" i="2"/>
  <c r="Q287" i="3" s="1"/>
  <c r="CM112" i="2"/>
  <c r="BX44" i="2"/>
  <c r="CV47" i="2"/>
  <c r="DP312" i="2"/>
  <c r="CT334" i="2"/>
  <c r="BZ313" i="2"/>
  <c r="P313" i="3" s="1"/>
  <c r="S313" i="3" s="1"/>
  <c r="T313" i="3" s="1"/>
  <c r="DO313" i="2"/>
  <c r="F313" i="6" s="1"/>
  <c r="DQ116" i="2"/>
  <c r="H116" i="6" s="1"/>
  <c r="DB329" i="2"/>
  <c r="G329" i="4" s="1"/>
  <c r="CM274" i="2"/>
  <c r="BY274" i="2"/>
  <c r="O274" i="3" s="1"/>
  <c r="BX130" i="2"/>
  <c r="N130" i="3" s="1"/>
  <c r="CT114" i="2"/>
  <c r="CM354" i="2"/>
  <c r="CM294" i="2"/>
  <c r="CB48" i="2"/>
  <c r="R48" i="3" s="1"/>
  <c r="DD48" i="2"/>
  <c r="I48" i="4" s="1"/>
  <c r="CB202" i="2"/>
  <c r="R202" i="3" s="1"/>
  <c r="DP233" i="2"/>
  <c r="G233" i="6" s="1"/>
  <c r="J233" i="6" s="1"/>
  <c r="K233" i="6" s="1"/>
  <c r="CS50" i="2"/>
  <c r="CO303" i="2"/>
  <c r="CA303" i="2"/>
  <c r="BX147" i="2"/>
  <c r="N147" i="3" s="1"/>
  <c r="BY230" i="2"/>
  <c r="O230" i="3" s="1"/>
  <c r="DN230" i="2"/>
  <c r="E230" i="6" s="1"/>
  <c r="CA77" i="2"/>
  <c r="Q77" i="3" s="1"/>
  <c r="S77" i="3" s="1"/>
  <c r="T77" i="3" s="1"/>
  <c r="CM77" i="2"/>
  <c r="CS268" i="2"/>
  <c r="CO331" i="2"/>
  <c r="DO241" i="2"/>
  <c r="F241" i="6" s="1"/>
  <c r="J241" i="6" s="1"/>
  <c r="K241" i="6" s="1"/>
  <c r="BY355" i="2"/>
  <c r="O355" i="3" s="1"/>
  <c r="CU206" i="2"/>
  <c r="BZ206" i="2"/>
  <c r="P206" i="3" s="1"/>
  <c r="CP166" i="2"/>
  <c r="BX282" i="2"/>
  <c r="N282" i="3" s="1"/>
  <c r="CN250" i="2"/>
  <c r="BX69" i="2"/>
  <c r="N69" i="3" s="1"/>
  <c r="DQ199" i="2"/>
  <c r="H199" i="6" s="1"/>
  <c r="CN134" i="2"/>
  <c r="CB134" i="2"/>
  <c r="R134" i="3" s="1"/>
  <c r="CA253" i="2"/>
  <c r="Q253" i="3" s="1"/>
  <c r="CA88" i="2"/>
  <c r="Q88" i="3" s="1"/>
  <c r="BX88" i="2"/>
  <c r="N88" i="3" s="1"/>
  <c r="DM88" i="2"/>
  <c r="D88" i="6" s="1"/>
  <c r="CB15" i="2"/>
  <c r="R15" i="3" s="1"/>
  <c r="DP15" i="2"/>
  <c r="G15" i="6" s="1"/>
  <c r="DQ106" i="2"/>
  <c r="H106" i="6" s="1"/>
  <c r="DQ154" i="2"/>
  <c r="H154" i="6" s="1"/>
  <c r="BZ137" i="2"/>
  <c r="DP137" i="2"/>
  <c r="G137" i="6" s="1"/>
  <c r="BZ236" i="2"/>
  <c r="P236" i="3" s="1"/>
  <c r="DO236" i="2"/>
  <c r="DQ236" i="2"/>
  <c r="H236" i="6" s="1"/>
  <c r="BY198" i="2"/>
  <c r="O198" i="3" s="1"/>
  <c r="CT8" i="2"/>
  <c r="DM21" i="2"/>
  <c r="D21" i="6" s="1"/>
  <c r="DP227" i="2"/>
  <c r="G227" i="6" s="1"/>
  <c r="DN220" i="2"/>
  <c r="E220" i="6" s="1"/>
  <c r="DQ220" i="2"/>
  <c r="H220" i="6" s="1"/>
  <c r="CN275" i="2"/>
  <c r="CM261" i="2"/>
  <c r="DQ261" i="2"/>
  <c r="H261" i="6" s="1"/>
  <c r="J261" i="6" s="1"/>
  <c r="DN102" i="2"/>
  <c r="E102" i="6" s="1"/>
  <c r="CR20" i="2"/>
  <c r="DT20" i="2" s="1"/>
  <c r="DQ20" i="2"/>
  <c r="CB158" i="2"/>
  <c r="R158" i="3" s="1"/>
  <c r="DQ158" i="2"/>
  <c r="H158" i="6" s="1"/>
  <c r="CU316" i="2"/>
  <c r="BX346" i="2"/>
  <c r="N346" i="3" s="1"/>
  <c r="CR346" i="2"/>
  <c r="DQ346" i="2"/>
  <c r="H346" i="6" s="1"/>
  <c r="CS210" i="2"/>
  <c r="DO210" i="2"/>
  <c r="F210" i="6" s="1"/>
  <c r="BY288" i="2"/>
  <c r="O288" i="3" s="1"/>
  <c r="CW196" i="2"/>
  <c r="CB171" i="2"/>
  <c r="R171" i="3" s="1"/>
  <c r="DO171" i="2"/>
  <c r="F171" i="6" s="1"/>
  <c r="DQ171" i="2"/>
  <c r="H171" i="6" s="1"/>
  <c r="DB307" i="2"/>
  <c r="G307" i="4" s="1"/>
  <c r="BY328" i="2"/>
  <c r="DP328" i="2"/>
  <c r="G328" i="6" s="1"/>
  <c r="DD155" i="2"/>
  <c r="I155" i="4" s="1"/>
  <c r="DD133" i="2"/>
  <c r="DO94" i="2"/>
  <c r="F94" i="6" s="1"/>
  <c r="CW273" i="2"/>
  <c r="CO79" i="2"/>
  <c r="DM326" i="2"/>
  <c r="D326" i="6" s="1"/>
  <c r="DR326" i="2"/>
  <c r="I326" i="6" s="1"/>
  <c r="BX290" i="2"/>
  <c r="N290" i="3" s="1"/>
  <c r="DQ262" i="2"/>
  <c r="H262" i="6" s="1"/>
  <c r="CU65" i="2"/>
  <c r="DR65" i="2"/>
  <c r="I65" i="6" s="1"/>
  <c r="CB205" i="2"/>
  <c r="R205" i="3" s="1"/>
  <c r="CP205" i="2"/>
  <c r="CV205" i="2"/>
  <c r="DM205" i="2"/>
  <c r="D205" i="6" s="1"/>
  <c r="DR205" i="2"/>
  <c r="I205" i="6" s="1"/>
  <c r="DB249" i="2"/>
  <c r="G249" i="4" s="1"/>
  <c r="DR249" i="2"/>
  <c r="I249" i="6" s="1"/>
  <c r="BY231" i="2"/>
  <c r="CW231" i="2"/>
  <c r="CU231" i="2"/>
  <c r="DM231" i="2"/>
  <c r="D231" i="6" s="1"/>
  <c r="DR231" i="2"/>
  <c r="I231" i="6" s="1"/>
  <c r="CW127" i="2"/>
  <c r="DR127" i="2"/>
  <c r="I127" i="6" s="1"/>
  <c r="CO128" i="2"/>
  <c r="CW128" i="2"/>
  <c r="DR128" i="2"/>
  <c r="DQ327" i="2"/>
  <c r="H327" i="6" s="1"/>
  <c r="DT327" i="2"/>
  <c r="D327" i="7" s="1"/>
  <c r="CT211" i="2"/>
  <c r="DB211" i="2"/>
  <c r="G211" i="4" s="1"/>
  <c r="DQ165" i="2"/>
  <c r="H165" i="6" s="1"/>
  <c r="DP330" i="2"/>
  <c r="G330" i="6" s="1"/>
  <c r="DR330" i="2"/>
  <c r="I330" i="6" s="1"/>
  <c r="CL237" i="2"/>
  <c r="CO237" i="2"/>
  <c r="CD23" i="2"/>
  <c r="CK23" i="2" s="1"/>
  <c r="BU23" i="2"/>
  <c r="CB23" i="2" s="1"/>
  <c r="R23" i="3" s="1"/>
  <c r="BN23" i="2"/>
  <c r="BI23" i="2"/>
  <c r="BT23" i="2"/>
  <c r="BJ23" i="2"/>
  <c r="CI23" i="2"/>
  <c r="BP23" i="2"/>
  <c r="BW23" i="2" s="1"/>
  <c r="M23" i="3" s="1"/>
  <c r="CG23" i="2"/>
  <c r="CE23" i="2"/>
  <c r="BR23" i="2"/>
  <c r="CH23" i="2"/>
  <c r="BK23" i="2"/>
  <c r="BS23" i="2"/>
  <c r="BQ23" i="2"/>
  <c r="CF23" i="2"/>
  <c r="BM23" i="2"/>
  <c r="BL23" i="2"/>
  <c r="DX192" i="2"/>
  <c r="H192" i="7" s="1"/>
  <c r="DQ192" i="2"/>
  <c r="H192" i="6" s="1"/>
  <c r="BZ351" i="2"/>
  <c r="P351" i="3" s="1"/>
  <c r="CL351" i="2"/>
  <c r="CB309" i="2"/>
  <c r="R309" i="3" s="1"/>
  <c r="CP309" i="2"/>
  <c r="BY184" i="2"/>
  <c r="O184" i="3" s="1"/>
  <c r="DD247" i="2"/>
  <c r="DO235" i="2"/>
  <c r="F235" i="6" s="1"/>
  <c r="BY310" i="2"/>
  <c r="CT310" i="2"/>
  <c r="CV312" i="2"/>
  <c r="CU313" i="2"/>
  <c r="CW114" i="2"/>
  <c r="CR294" i="2"/>
  <c r="CW202" i="2"/>
  <c r="CW233" i="2"/>
  <c r="CV77" i="2"/>
  <c r="BW150" i="2"/>
  <c r="M150" i="3" s="1"/>
  <c r="CA240" i="2"/>
  <c r="Q240" i="3" s="1"/>
  <c r="CV132" i="2"/>
  <c r="DX132" i="2" s="1"/>
  <c r="H132" i="7" s="1"/>
  <c r="DQ95" i="2"/>
  <c r="H95" i="6" s="1"/>
  <c r="J95" i="6" s="1"/>
  <c r="K95" i="6" s="1"/>
  <c r="DQ250" i="2"/>
  <c r="H250" i="6" s="1"/>
  <c r="CM318" i="2"/>
  <c r="CB69" i="2"/>
  <c r="R69" i="3" s="1"/>
  <c r="CW69" i="2"/>
  <c r="DQ295" i="2"/>
  <c r="H295" i="6" s="1"/>
  <c r="CW45" i="2"/>
  <c r="DQ134" i="2"/>
  <c r="H134" i="6" s="1"/>
  <c r="CU15" i="2"/>
  <c r="CB106" i="2"/>
  <c r="R106" i="3" s="1"/>
  <c r="CW106" i="2"/>
  <c r="DQ242" i="2"/>
  <c r="CV8" i="2"/>
  <c r="CZ8" i="2"/>
  <c r="BZ227" i="2"/>
  <c r="P227" i="3" s="1"/>
  <c r="DQ275" i="2"/>
  <c r="H275" i="6" s="1"/>
  <c r="CB20" i="2"/>
  <c r="R20" i="3" s="1"/>
  <c r="CW20" i="2"/>
  <c r="CA158" i="2"/>
  <c r="Q158" i="3" s="1"/>
  <c r="CB316" i="2"/>
  <c r="R316" i="3" s="1"/>
  <c r="CB196" i="2"/>
  <c r="R196" i="3" s="1"/>
  <c r="DQ196" i="2"/>
  <c r="H196" i="6" s="1"/>
  <c r="DQ307" i="2"/>
  <c r="CB172" i="2"/>
  <c r="R172" i="3" s="1"/>
  <c r="S172" i="3" s="1"/>
  <c r="T172" i="3" s="1"/>
  <c r="CW172" i="2"/>
  <c r="DQ17" i="2"/>
  <c r="H17" i="6" s="1"/>
  <c r="CN291" i="2"/>
  <c r="CB90" i="2"/>
  <c r="R90" i="3" s="1"/>
  <c r="CB155" i="2"/>
  <c r="R155" i="3" s="1"/>
  <c r="DQ87" i="2"/>
  <c r="H87" i="6" s="1"/>
  <c r="DQ133" i="2"/>
  <c r="H133" i="6" s="1"/>
  <c r="DQ185" i="2"/>
  <c r="CL278" i="2"/>
  <c r="CT174" i="2"/>
  <c r="CB79" i="2"/>
  <c r="R79" i="3" s="1"/>
  <c r="DQ79" i="2"/>
  <c r="H79" i="6" s="1"/>
  <c r="DX262" i="2"/>
  <c r="H262" i="7" s="1"/>
  <c r="CL151" i="2"/>
  <c r="CB249" i="2"/>
  <c r="R249" i="3" s="1"/>
  <c r="CN165" i="2"/>
  <c r="CP330" i="2"/>
  <c r="CR350" i="2"/>
  <c r="DY350" i="2" s="1"/>
  <c r="DC350" i="2"/>
  <c r="H350" i="4" s="1"/>
  <c r="DR23" i="1"/>
  <c r="CY73" i="2"/>
  <c r="D73" i="4" s="1"/>
  <c r="DA73" i="2"/>
  <c r="F73" i="4" s="1"/>
  <c r="DB73" i="2"/>
  <c r="G73" i="4" s="1"/>
  <c r="DV73" i="2"/>
  <c r="F73" i="7" s="1"/>
  <c r="CZ73" i="2"/>
  <c r="E73" i="4" s="1"/>
  <c r="DG73" i="2"/>
  <c r="N73" i="4" s="1"/>
  <c r="CV73" i="2"/>
  <c r="CN73" i="2"/>
  <c r="DQ73" i="2"/>
  <c r="H73" i="6" s="1"/>
  <c r="CL73" i="2"/>
  <c r="CK73" i="2"/>
  <c r="DP73" i="2"/>
  <c r="G73" i="6" s="1"/>
  <c r="BW52" i="1"/>
  <c r="CR52" i="1"/>
  <c r="CY52" i="1" s="1"/>
  <c r="S208" i="3"/>
  <c r="T208" i="3" s="1"/>
  <c r="CT208" i="1"/>
  <c r="DH208" i="2" s="1"/>
  <c r="Q208" i="4"/>
  <c r="CU208" i="1"/>
  <c r="R208" i="6"/>
  <c r="T208" i="6" s="1"/>
  <c r="CR208" i="1"/>
  <c r="DF208" i="2" s="1"/>
  <c r="J208" i="6"/>
  <c r="DB208" i="2"/>
  <c r="DV208" i="2"/>
  <c r="DI208" i="2"/>
  <c r="DU208" i="2"/>
  <c r="E208" i="7" s="1"/>
  <c r="DA208" i="2"/>
  <c r="F208" i="4" s="1"/>
  <c r="BX163" i="2"/>
  <c r="N163" i="3" s="1"/>
  <c r="DI163" i="2"/>
  <c r="P163" i="4" s="1"/>
  <c r="DX163" i="2"/>
  <c r="H163" i="7" s="1"/>
  <c r="CS163" i="2"/>
  <c r="DK163" i="2"/>
  <c r="BY163" i="2"/>
  <c r="O163" i="3" s="1"/>
  <c r="CT163" i="2"/>
  <c r="DC163" i="2"/>
  <c r="H163" i="4" s="1"/>
  <c r="DD163" i="2"/>
  <c r="I163" i="4" s="1"/>
  <c r="CB139" i="1"/>
  <c r="CS139" i="1"/>
  <c r="CT139" i="1"/>
  <c r="CV83" i="1"/>
  <c r="CT83" i="1"/>
  <c r="DO70" i="1"/>
  <c r="CN70" i="1"/>
  <c r="DQ70" i="1"/>
  <c r="CS70" i="1"/>
  <c r="CA70" i="1"/>
  <c r="DK23" i="1"/>
  <c r="CP23" i="1"/>
  <c r="BX23" i="1"/>
  <c r="DP23" i="1"/>
  <c r="DN23" i="1"/>
  <c r="DO23" i="1"/>
  <c r="H159" i="3"/>
  <c r="CS220" i="1"/>
  <c r="CS186" i="1"/>
  <c r="DG186" i="2" s="1"/>
  <c r="N186" i="4" s="1"/>
  <c r="DM117" i="1"/>
  <c r="M117" i="6" s="1"/>
  <c r="CT307" i="1"/>
  <c r="CW323" i="1"/>
  <c r="DK323" i="2" s="1"/>
  <c r="R323" i="4" s="1"/>
  <c r="DN220" i="1"/>
  <c r="DM220" i="1"/>
  <c r="DM154" i="1"/>
  <c r="M154" i="6" s="1"/>
  <c r="DO119" i="1"/>
  <c r="DO116" i="1"/>
  <c r="O116" i="6" s="1"/>
  <c r="K14" i="6"/>
  <c r="V14" i="6" s="1"/>
  <c r="R48" i="6"/>
  <c r="DQ351" i="1"/>
  <c r="DM216" i="1"/>
  <c r="DM249" i="1"/>
  <c r="M249" i="6" s="1"/>
  <c r="CR216" i="1"/>
  <c r="CY216" i="1" s="1"/>
  <c r="CT200" i="1"/>
  <c r="DA200" i="1" s="1"/>
  <c r="CV101" i="1"/>
  <c r="DJ101" i="2" s="1"/>
  <c r="Q101" i="4" s="1"/>
  <c r="R50" i="6"/>
  <c r="DP355" i="1"/>
  <c r="CR101" i="1"/>
  <c r="DF101" i="1" s="1"/>
  <c r="F13" i="4"/>
  <c r="CU184" i="1"/>
  <c r="DM137" i="1"/>
  <c r="CV10" i="1"/>
  <c r="CV329" i="1"/>
  <c r="DJ329" i="2" s="1"/>
  <c r="Q329" i="4" s="1"/>
  <c r="CU331" i="1"/>
  <c r="DI331" i="2" s="1"/>
  <c r="P331" i="4" s="1"/>
  <c r="CV307" i="1"/>
  <c r="DJ307" i="2" s="1"/>
  <c r="Q307" i="4" s="1"/>
  <c r="CS233" i="1"/>
  <c r="DG233" i="2" s="1"/>
  <c r="N233" i="4" s="1"/>
  <c r="CR326" i="1"/>
  <c r="CS41" i="1"/>
  <c r="CV11" i="1"/>
  <c r="DC11" i="1" s="1"/>
  <c r="DM101" i="1"/>
  <c r="M101" i="6" s="1"/>
  <c r="K299" i="6"/>
  <c r="CS330" i="1"/>
  <c r="CZ330" i="1" s="1"/>
  <c r="CT191" i="1"/>
  <c r="N327" i="6"/>
  <c r="DM236" i="1"/>
  <c r="CS203" i="1"/>
  <c r="DP264" i="1"/>
  <c r="P264" i="6" s="1"/>
  <c r="DP330" i="1"/>
  <c r="DP220" i="1"/>
  <c r="P220" i="6" s="1"/>
  <c r="CU264" i="1"/>
  <c r="DB264" i="1" s="1"/>
  <c r="DO194" i="1"/>
  <c r="O194" i="6" s="1"/>
  <c r="CS192" i="1"/>
  <c r="DG192" i="2" s="1"/>
  <c r="N192" i="4" s="1"/>
  <c r="CT215" i="1"/>
  <c r="DA215" i="1" s="1"/>
  <c r="DP297" i="1"/>
  <c r="P297" i="6" s="1"/>
  <c r="CU259" i="1"/>
  <c r="DP192" i="1"/>
  <c r="P192" i="6" s="1"/>
  <c r="DO17" i="1"/>
  <c r="DM306" i="1"/>
  <c r="DQ92" i="1"/>
  <c r="CT194" i="1"/>
  <c r="CR219" i="1"/>
  <c r="DP95" i="1"/>
  <c r="P95" i="6" s="1"/>
  <c r="DO264" i="1"/>
  <c r="O264" i="6" s="1"/>
  <c r="CU137" i="1"/>
  <c r="DO330" i="1"/>
  <c r="CW200" i="1"/>
  <c r="DO329" i="1"/>
  <c r="O329" i="6" s="1"/>
  <c r="DN294" i="1"/>
  <c r="DP11" i="1"/>
  <c r="DO288" i="1"/>
  <c r="O288" i="6" s="1"/>
  <c r="CV165" i="1"/>
  <c r="CU334" i="1"/>
  <c r="BX216" i="1"/>
  <c r="E216" i="3" s="1"/>
  <c r="DO268" i="1"/>
  <c r="O268" i="6" s="1"/>
  <c r="DQ137" i="1"/>
  <c r="Q137" i="6" s="1"/>
  <c r="CS137" i="1"/>
  <c r="DG137" i="1" s="1"/>
  <c r="DQ16" i="1"/>
  <c r="DN216" i="1"/>
  <c r="N216" i="6" s="1"/>
  <c r="CW300" i="1"/>
  <c r="BX154" i="1"/>
  <c r="F15" i="3"/>
  <c r="H12" i="3"/>
  <c r="D320" i="3"/>
  <c r="CV247" i="1"/>
  <c r="DP233" i="1"/>
  <c r="P233" i="6" s="1"/>
  <c r="CR331" i="1"/>
  <c r="DM295" i="1"/>
  <c r="CR179" i="1"/>
  <c r="DN118" i="1"/>
  <c r="DO237" i="1"/>
  <c r="DM336" i="1"/>
  <c r="M336" i="6" s="1"/>
  <c r="DP137" i="1"/>
  <c r="CS350" i="1"/>
  <c r="CW327" i="1"/>
  <c r="CT17" i="1"/>
  <c r="CU192" i="1"/>
  <c r="CR215" i="1"/>
  <c r="CY215" i="1" s="1"/>
  <c r="E127" i="7"/>
  <c r="CV287" i="1"/>
  <c r="DJ287" i="2" s="1"/>
  <c r="Q287" i="4" s="1"/>
  <c r="DM219" i="1"/>
  <c r="M219" i="6" s="1"/>
  <c r="BX219" i="1"/>
  <c r="E219" i="3" s="1"/>
  <c r="CS60" i="1"/>
  <c r="CT224" i="1"/>
  <c r="DO274" i="1"/>
  <c r="O274" i="6" s="1"/>
  <c r="CV179" i="1"/>
  <c r="G160" i="3"/>
  <c r="DP294" i="1"/>
  <c r="P294" i="6" s="1"/>
  <c r="H105" i="3"/>
  <c r="Q105" i="3"/>
  <c r="N253" i="3"/>
  <c r="S253" i="3" s="1"/>
  <c r="T253" i="3" s="1"/>
  <c r="E253" i="3"/>
  <c r="F165" i="4"/>
  <c r="DN88" i="1"/>
  <c r="N88" i="6" s="1"/>
  <c r="DN179" i="1"/>
  <c r="CW346" i="1"/>
  <c r="DK346" i="2" s="1"/>
  <c r="R346" i="4" s="1"/>
  <c r="DM232" i="1"/>
  <c r="M232" i="6" s="1"/>
  <c r="BZ232" i="1"/>
  <c r="G232" i="3" s="1"/>
  <c r="DP232" i="1"/>
  <c r="P232" i="6" s="1"/>
  <c r="CS126" i="1"/>
  <c r="CV126" i="1"/>
  <c r="DJ126" i="2" s="1"/>
  <c r="Q126" i="4" s="1"/>
  <c r="DN81" i="1"/>
  <c r="N81" i="6" s="1"/>
  <c r="DP219" i="1"/>
  <c r="BZ219" i="1"/>
  <c r="G219" i="3" s="1"/>
  <c r="CU160" i="1"/>
  <c r="CV303" i="1"/>
  <c r="CB264" i="1"/>
  <c r="I264" i="3" s="1"/>
  <c r="DQ264" i="1"/>
  <c r="Q264" i="6" s="1"/>
  <c r="CM127" i="1"/>
  <c r="CT127" i="1"/>
  <c r="CW216" i="1"/>
  <c r="DK216" i="2" s="1"/>
  <c r="R216" i="4" s="1"/>
  <c r="CP216" i="1"/>
  <c r="F194" i="6"/>
  <c r="H201" i="4"/>
  <c r="I310" i="4"/>
  <c r="I253" i="4"/>
  <c r="H253" i="7"/>
  <c r="I125" i="4"/>
  <c r="E45" i="7"/>
  <c r="F56" i="4"/>
  <c r="E56" i="7"/>
  <c r="G158" i="4"/>
  <c r="I158" i="4"/>
  <c r="H158" i="7"/>
  <c r="G123" i="4"/>
  <c r="E291" i="3"/>
  <c r="N291" i="3"/>
  <c r="E198" i="3"/>
  <c r="D167" i="3"/>
  <c r="CT81" i="1"/>
  <c r="DH81" i="2" s="1"/>
  <c r="O81" i="4" s="1"/>
  <c r="CS17" i="1"/>
  <c r="CR220" i="1"/>
  <c r="DQ147" i="1"/>
  <c r="CV184" i="1"/>
  <c r="DJ184" i="2" s="1"/>
  <c r="Q184" i="4" s="1"/>
  <c r="DQ294" i="1"/>
  <c r="Q294" i="6" s="1"/>
  <c r="BW326" i="1"/>
  <c r="F223" i="4"/>
  <c r="H56" i="7"/>
  <c r="I56" i="7"/>
  <c r="I351" i="4"/>
  <c r="I195" i="4"/>
  <c r="G56" i="4"/>
  <c r="J56" i="4" s="1"/>
  <c r="K56" i="4" s="1"/>
  <c r="F56" i="7"/>
  <c r="CU17" i="1"/>
  <c r="CS151" i="1"/>
  <c r="DG151" i="1" s="1"/>
  <c r="CU219" i="1"/>
  <c r="CK216" i="1"/>
  <c r="DO216" i="1"/>
  <c r="O216" i="6" s="1"/>
  <c r="CS77" i="1"/>
  <c r="CT137" i="1"/>
  <c r="DH137" i="2" s="1"/>
  <c r="DQ41" i="1"/>
  <c r="Q41" i="6" s="1"/>
  <c r="F295" i="3"/>
  <c r="DP102" i="1"/>
  <c r="P102" i="6" s="1"/>
  <c r="E134" i="4"/>
  <c r="E327" i="4"/>
  <c r="DP17" i="1"/>
  <c r="DN219" i="1"/>
  <c r="CW307" i="1"/>
  <c r="DD307" i="1" s="1"/>
  <c r="CR58" i="1"/>
  <c r="DF58" i="2" s="1"/>
  <c r="M58" i="4" s="1"/>
  <c r="CT117" i="1"/>
  <c r="DH117" i="1" s="1"/>
  <c r="DP253" i="1"/>
  <c r="BY42" i="1"/>
  <c r="F42" i="3" s="1"/>
  <c r="DN42" i="1"/>
  <c r="CT13" i="1"/>
  <c r="DH13" i="1" s="1"/>
  <c r="DM17" i="1"/>
  <c r="M17" i="6" s="1"/>
  <c r="CS219" i="1"/>
  <c r="CS216" i="1"/>
  <c r="DG216" i="2" s="1"/>
  <c r="N216" i="4" s="1"/>
  <c r="DP178" i="1"/>
  <c r="P178" i="6" s="1"/>
  <c r="DO336" i="1"/>
  <c r="O336" i="6" s="1"/>
  <c r="DP255" i="1"/>
  <c r="P255" i="6" s="1"/>
  <c r="DQ202" i="1"/>
  <c r="DQ236" i="1"/>
  <c r="I17" i="3"/>
  <c r="D92" i="3"/>
  <c r="DQ220" i="1"/>
  <c r="Q220" i="6" s="1"/>
  <c r="DO220" i="1"/>
  <c r="O220" i="6" s="1"/>
  <c r="DO11" i="1"/>
  <c r="CR295" i="1"/>
  <c r="CY295" i="1" s="1"/>
  <c r="F261" i="3"/>
  <c r="H273" i="4"/>
  <c r="H123" i="4"/>
  <c r="I140" i="4"/>
  <c r="H140" i="7"/>
  <c r="E279" i="3"/>
  <c r="DN232" i="1"/>
  <c r="N232" i="6" s="1"/>
  <c r="CU232" i="1"/>
  <c r="DI232" i="2" s="1"/>
  <c r="P232" i="4" s="1"/>
  <c r="DN43" i="1"/>
  <c r="N43" i="6" s="1"/>
  <c r="CV94" i="1"/>
  <c r="J81" i="6"/>
  <c r="DP50" i="1"/>
  <c r="DN264" i="1"/>
  <c r="N264" i="6" s="1"/>
  <c r="CW77" i="1"/>
  <c r="DO178" i="1"/>
  <c r="DO137" i="1"/>
  <c r="O137" i="6" s="1"/>
  <c r="DN191" i="1"/>
  <c r="CV181" i="1"/>
  <c r="DM326" i="1"/>
  <c r="M326" i="6" s="1"/>
  <c r="BX326" i="1"/>
  <c r="E326" i="3" s="1"/>
  <c r="E190" i="3"/>
  <c r="E201" i="4"/>
  <c r="G211" i="3"/>
  <c r="D278" i="3"/>
  <c r="DQ181" i="1"/>
  <c r="DO187" i="1"/>
  <c r="O187" i="6" s="1"/>
  <c r="D211" i="3"/>
  <c r="I7" i="3"/>
  <c r="S327" i="3"/>
  <c r="T327" i="3" s="1"/>
  <c r="D189" i="3"/>
  <c r="CW317" i="1"/>
  <c r="DG220" i="1"/>
  <c r="CS250" i="1"/>
  <c r="DG250" i="2" s="1"/>
  <c r="N250" i="4" s="1"/>
  <c r="CN17" i="1"/>
  <c r="CW17" i="1"/>
  <c r="DO219" i="1"/>
  <c r="O219" i="6" s="1"/>
  <c r="CT219" i="1"/>
  <c r="DA219" i="1" s="1"/>
  <c r="CV216" i="1"/>
  <c r="DJ216" i="1" s="1"/>
  <c r="CV220" i="1"/>
  <c r="DJ220" i="2" s="1"/>
  <c r="CV300" i="1"/>
  <c r="DC300" i="1" s="1"/>
  <c r="CS12" i="1"/>
  <c r="CK326" i="1"/>
  <c r="CU326" i="1"/>
  <c r="DI326" i="1" s="1"/>
  <c r="CV215" i="1"/>
  <c r="DJ215" i="1" s="1"/>
  <c r="DM215" i="1"/>
  <c r="M215" i="6" s="1"/>
  <c r="CU215" i="1"/>
  <c r="DI215" i="2" s="1"/>
  <c r="DP189" i="1"/>
  <c r="P189" i="6" s="1"/>
  <c r="DP316" i="1"/>
  <c r="P316" i="6" s="1"/>
  <c r="DP351" i="1"/>
  <c r="P351" i="6" s="1"/>
  <c r="DQ249" i="1"/>
  <c r="Q249" i="6" s="1"/>
  <c r="CV127" i="1"/>
  <c r="DP327" i="1"/>
  <c r="P327" i="6" s="1"/>
  <c r="CV232" i="1"/>
  <c r="DO232" i="1"/>
  <c r="O232" i="6" s="1"/>
  <c r="CR232" i="1"/>
  <c r="DN126" i="1"/>
  <c r="CL17" i="1"/>
  <c r="DQ119" i="1"/>
  <c r="CW178" i="1"/>
  <c r="DK178" i="1" s="1"/>
  <c r="J326" i="6"/>
  <c r="R117" i="6"/>
  <c r="CR117" i="1"/>
  <c r="DF117" i="2" s="1"/>
  <c r="BW117" i="1"/>
  <c r="D117" i="3" s="1"/>
  <c r="DO204" i="1"/>
  <c r="O204" i="6" s="1"/>
  <c r="CT306" i="1"/>
  <c r="DH306" i="2" s="1"/>
  <c r="O306" i="4" s="1"/>
  <c r="DN127" i="1"/>
  <c r="N127" i="6" s="1"/>
  <c r="BY327" i="1"/>
  <c r="F327" i="3" s="1"/>
  <c r="CT328" i="1"/>
  <c r="CT279" i="1"/>
  <c r="BX17" i="1"/>
  <c r="E17" i="3" s="1"/>
  <c r="S94" i="3"/>
  <c r="T94" i="3" s="1"/>
  <c r="CW220" i="1"/>
  <c r="DD220" i="1" s="1"/>
  <c r="CR264" i="1"/>
  <c r="CW264" i="1"/>
  <c r="DN198" i="1"/>
  <c r="CW44" i="1"/>
  <c r="DD44" i="1" s="1"/>
  <c r="CU256" i="1"/>
  <c r="DI256" i="2" s="1"/>
  <c r="P256" i="4" s="1"/>
  <c r="CU336" i="1"/>
  <c r="CS336" i="1"/>
  <c r="DG336" i="2" s="1"/>
  <c r="N336" i="4" s="1"/>
  <c r="CW137" i="1"/>
  <c r="DD137" i="1" s="1"/>
  <c r="S215" i="3"/>
  <c r="T215" i="3" s="1"/>
  <c r="DP117" i="1"/>
  <c r="CS117" i="1"/>
  <c r="DG117" i="1" s="1"/>
  <c r="DM195" i="1"/>
  <c r="M195" i="6" s="1"/>
  <c r="CP127" i="1"/>
  <c r="J216" i="6"/>
  <c r="K216" i="6" s="1"/>
  <c r="CT232" i="1"/>
  <c r="DH232" i="1" s="1"/>
  <c r="BY232" i="1"/>
  <c r="F232" i="3" s="1"/>
  <c r="CR354" i="1"/>
  <c r="CY354" i="1" s="1"/>
  <c r="CL219" i="1"/>
  <c r="CB219" i="1"/>
  <c r="I219" i="3" s="1"/>
  <c r="CB216" i="1"/>
  <c r="I216" i="3" s="1"/>
  <c r="CS314" i="1"/>
  <c r="DP45" i="1"/>
  <c r="CS264" i="1"/>
  <c r="DM203" i="1"/>
  <c r="M203" i="6" s="1"/>
  <c r="DQ261" i="1"/>
  <c r="DQ326" i="1"/>
  <c r="Q326" i="6" s="1"/>
  <c r="CV326" i="1"/>
  <c r="DJ326" i="2" s="1"/>
  <c r="CU290" i="1"/>
  <c r="DI290" i="1" s="1"/>
  <c r="CR301" i="1"/>
  <c r="DF301" i="2" s="1"/>
  <c r="M301" i="4" s="1"/>
  <c r="CS127" i="1"/>
  <c r="DG127" i="1" s="1"/>
  <c r="DP127" i="1"/>
  <c r="DO327" i="1"/>
  <c r="O327" i="6" s="1"/>
  <c r="DQ201" i="1"/>
  <c r="Q201" i="6" s="1"/>
  <c r="CV17" i="1"/>
  <c r="CK219" i="1"/>
  <c r="CN219" i="1"/>
  <c r="CU216" i="1"/>
  <c r="DI216" i="1" s="1"/>
  <c r="DN314" i="1"/>
  <c r="N314" i="6" s="1"/>
  <c r="S216" i="3"/>
  <c r="T216" i="3" s="1"/>
  <c r="CU44" i="1"/>
  <c r="DI44" i="2" s="1"/>
  <c r="P44" i="4" s="1"/>
  <c r="CT336" i="1"/>
  <c r="DA336" i="1" s="1"/>
  <c r="CN137" i="1"/>
  <c r="DO97" i="1"/>
  <c r="DM261" i="1"/>
  <c r="M261" i="6" s="1"/>
  <c r="DO273" i="1"/>
  <c r="O273" i="6" s="1"/>
  <c r="CU171" i="1"/>
  <c r="DI171" i="2" s="1"/>
  <c r="P171" i="4" s="1"/>
  <c r="DQ126" i="1"/>
  <c r="Q126" i="6" s="1"/>
  <c r="BY130" i="1"/>
  <c r="DP216" i="1"/>
  <c r="P216" i="6" s="1"/>
  <c r="CR49" i="1"/>
  <c r="DF49" i="2" s="1"/>
  <c r="M49" i="4" s="1"/>
  <c r="CW97" i="1"/>
  <c r="DD97" i="1" s="1"/>
  <c r="CS195" i="1"/>
  <c r="DG195" i="1" s="1"/>
  <c r="DN102" i="1"/>
  <c r="S17" i="3"/>
  <c r="T17" i="3" s="1"/>
  <c r="CT65" i="1"/>
  <c r="CW259" i="1"/>
  <c r="CW232" i="1"/>
  <c r="DD232" i="1" s="1"/>
  <c r="R354" i="6"/>
  <c r="CU303" i="1"/>
  <c r="DN17" i="1"/>
  <c r="N17" i="6" s="1"/>
  <c r="CO94" i="1"/>
  <c r="CS247" i="1"/>
  <c r="DG247" i="1" s="1"/>
  <c r="CW95" i="1"/>
  <c r="CT264" i="1"/>
  <c r="DV264" i="1" s="1"/>
  <c r="CV264" i="1"/>
  <c r="CW242" i="1"/>
  <c r="CW336" i="1"/>
  <c r="DK336" i="1" s="1"/>
  <c r="R137" i="6"/>
  <c r="BX117" i="1"/>
  <c r="E117" i="3" s="1"/>
  <c r="BX295" i="1"/>
  <c r="E295" i="3" s="1"/>
  <c r="CW253" i="1"/>
  <c r="CS326" i="1"/>
  <c r="DG326" i="2" s="1"/>
  <c r="DM42" i="1"/>
  <c r="BY215" i="1"/>
  <c r="F215" i="3" s="1"/>
  <c r="CU127" i="1"/>
  <c r="DM127" i="1"/>
  <c r="M127" i="6" s="1"/>
  <c r="DO65" i="1"/>
  <c r="O65" i="6" s="1"/>
  <c r="CW132" i="1"/>
  <c r="CR356" i="1"/>
  <c r="CY356" i="1" s="1"/>
  <c r="CS232" i="1"/>
  <c r="DG232" i="2" s="1"/>
  <c r="DN130" i="1"/>
  <c r="N130" i="6" s="1"/>
  <c r="DQ303" i="1"/>
  <c r="BZ216" i="1"/>
  <c r="G216" i="3" s="1"/>
  <c r="CV313" i="1"/>
  <c r="DJ313" i="2" s="1"/>
  <c r="Q313" i="4" s="1"/>
  <c r="CR336" i="1"/>
  <c r="DF336" i="2" s="1"/>
  <c r="CT295" i="1"/>
  <c r="DH295" i="1" s="1"/>
  <c r="CT263" i="1"/>
  <c r="CR127" i="1"/>
  <c r="DY127" i="1" s="1"/>
  <c r="CV327" i="1"/>
  <c r="CT327" i="1"/>
  <c r="DH327" i="1" s="1"/>
  <c r="E127" i="8"/>
  <c r="I127" i="8"/>
  <c r="I117" i="8"/>
  <c r="I137" i="8"/>
  <c r="E94" i="8"/>
  <c r="D94" i="8"/>
  <c r="I94" i="8"/>
  <c r="D127" i="8"/>
  <c r="H127" i="8"/>
  <c r="H137" i="8"/>
  <c r="E137" i="8"/>
  <c r="D137" i="8"/>
  <c r="E117" i="8"/>
  <c r="D117" i="8"/>
  <c r="H117" i="8"/>
  <c r="H94" i="8"/>
  <c r="DB232" i="1"/>
  <c r="DI232" i="1"/>
  <c r="CY220" i="1"/>
  <c r="CT287" i="1"/>
  <c r="DH287" i="2" s="1"/>
  <c r="O287" i="4" s="1"/>
  <c r="CS179" i="1"/>
  <c r="CN232" i="1"/>
  <c r="DN236" i="1"/>
  <c r="N236" i="6" s="1"/>
  <c r="BZ126" i="1"/>
  <c r="G126" i="3" s="1"/>
  <c r="DP126" i="1"/>
  <c r="P126" i="6" s="1"/>
  <c r="S264" i="3"/>
  <c r="T264" i="3" s="1"/>
  <c r="BY94" i="1"/>
  <c r="F94" i="3" s="1"/>
  <c r="CK94" i="1"/>
  <c r="CR94" i="1"/>
  <c r="CT94" i="1"/>
  <c r="DH94" i="2" s="1"/>
  <c r="O94" i="4" s="1"/>
  <c r="CY219" i="1"/>
  <c r="DF219" i="1"/>
  <c r="CT216" i="1"/>
  <c r="DH216" i="2" s="1"/>
  <c r="O216" i="4" s="1"/>
  <c r="DQ224" i="1"/>
  <c r="Q224" i="6" s="1"/>
  <c r="G331" i="3"/>
  <c r="DM175" i="1"/>
  <c r="M175" i="6" s="1"/>
  <c r="CT201" i="1"/>
  <c r="DH201" i="1" s="1"/>
  <c r="CW131" i="1"/>
  <c r="DD131" i="1" s="1"/>
  <c r="DQ232" i="1"/>
  <c r="Q232" i="6" s="1"/>
  <c r="K349" i="6"/>
  <c r="V349" i="6" s="1"/>
  <c r="CS171" i="1"/>
  <c r="DG171" i="1" s="1"/>
  <c r="CR17" i="1"/>
  <c r="CS94" i="1"/>
  <c r="CL94" i="1"/>
  <c r="DP94" i="1"/>
  <c r="P94" i="6" s="1"/>
  <c r="CA94" i="1"/>
  <c r="H94" i="3" s="1"/>
  <c r="DG219" i="1"/>
  <c r="BZ94" i="1"/>
  <c r="G94" i="3" s="1"/>
  <c r="DO94" i="1"/>
  <c r="O94" i="6" s="1"/>
  <c r="CS201" i="1"/>
  <c r="DG201" i="2" s="1"/>
  <c r="DP16" i="1"/>
  <c r="P16" i="6" s="1"/>
  <c r="CR150" i="1"/>
  <c r="DF150" i="1" s="1"/>
  <c r="CR69" i="1"/>
  <c r="CT236" i="1"/>
  <c r="DA236" i="1" s="1"/>
  <c r="DA17" i="1"/>
  <c r="DH17" i="1"/>
  <c r="BW94" i="1"/>
  <c r="D94" i="3" s="1"/>
  <c r="DM94" i="1"/>
  <c r="M94" i="6" s="1"/>
  <c r="CN216" i="1"/>
  <c r="CZ137" i="1"/>
  <c r="CK220" i="1"/>
  <c r="CA220" i="1"/>
  <c r="H220" i="3" s="1"/>
  <c r="BY216" i="1"/>
  <c r="F216" i="3" s="1"/>
  <c r="CU50" i="1"/>
  <c r="CB220" i="1"/>
  <c r="BZ220" i="1"/>
  <c r="G220" i="3" s="1"/>
  <c r="CT220" i="1"/>
  <c r="CZ220" i="1"/>
  <c r="CP220" i="1"/>
  <c r="CO220" i="1"/>
  <c r="BW264" i="1"/>
  <c r="D264" i="3" s="1"/>
  <c r="CU162" i="1"/>
  <c r="DI162" i="2" s="1"/>
  <c r="P162" i="4" s="1"/>
  <c r="CW233" i="1"/>
  <c r="DN300" i="1"/>
  <c r="DP46" i="1"/>
  <c r="P46" i="6" s="1"/>
  <c r="DP336" i="1"/>
  <c r="P336" i="6" s="1"/>
  <c r="CV336" i="1"/>
  <c r="DJ336" i="2" s="1"/>
  <c r="Q336" i="4" s="1"/>
  <c r="CN336" i="1"/>
  <c r="CM336" i="1"/>
  <c r="CR137" i="1"/>
  <c r="CV137" i="1"/>
  <c r="CL137" i="1"/>
  <c r="BY117" i="1"/>
  <c r="F117" i="3" s="1"/>
  <c r="DO117" i="1"/>
  <c r="O117" i="6" s="1"/>
  <c r="CS130" i="1"/>
  <c r="CW48" i="1"/>
  <c r="DK48" i="2" s="1"/>
  <c r="DP123" i="1"/>
  <c r="BY17" i="1"/>
  <c r="F17" i="3" s="1"/>
  <c r="CA17" i="1"/>
  <c r="H17" i="3" s="1"/>
  <c r="DQ94" i="1"/>
  <c r="BY219" i="1"/>
  <c r="DQ219" i="1"/>
  <c r="DP110" i="1"/>
  <c r="P110" i="6" s="1"/>
  <c r="CS147" i="1"/>
  <c r="CZ147" i="1" s="1"/>
  <c r="CS294" i="1"/>
  <c r="DG294" i="2" s="1"/>
  <c r="DQ336" i="1"/>
  <c r="DN336" i="1"/>
  <c r="N336" i="6" s="1"/>
  <c r="R336" i="6"/>
  <c r="CU117" i="1"/>
  <c r="DI117" i="2" s="1"/>
  <c r="DN117" i="1"/>
  <c r="N117" i="6" s="1"/>
  <c r="CW117" i="1"/>
  <c r="DK117" i="2" s="1"/>
  <c r="DM80" i="1"/>
  <c r="M80" i="6" s="1"/>
  <c r="DP354" i="1"/>
  <c r="P354" i="6" s="1"/>
  <c r="CU48" i="1"/>
  <c r="DB48" i="1" s="1"/>
  <c r="J227" i="6"/>
  <c r="DQ17" i="1"/>
  <c r="CU94" i="1"/>
  <c r="CW94" i="1"/>
  <c r="CW219" i="1"/>
  <c r="DY219" i="1" s="1"/>
  <c r="CV219" i="1"/>
  <c r="DJ219" i="2" s="1"/>
  <c r="Q219" i="4" s="1"/>
  <c r="CW252" i="1"/>
  <c r="DO50" i="1"/>
  <c r="O50" i="6" s="1"/>
  <c r="CT8" i="1"/>
  <c r="DA8" i="1" s="1"/>
  <c r="CU220" i="1"/>
  <c r="DI220" i="2" s="1"/>
  <c r="DM264" i="1"/>
  <c r="M264" i="6" s="1"/>
  <c r="CU147" i="1"/>
  <c r="DM284" i="1"/>
  <c r="CU46" i="1"/>
  <c r="DI46" i="2" s="1"/>
  <c r="P46" i="4" s="1"/>
  <c r="DM318" i="1"/>
  <c r="M318" i="6" s="1"/>
  <c r="DP44" i="1"/>
  <c r="CS114" i="1"/>
  <c r="DG114" i="2" s="1"/>
  <c r="N114" i="4" s="1"/>
  <c r="DN137" i="1"/>
  <c r="CB137" i="1"/>
  <c r="I137" i="3" s="1"/>
  <c r="CV117" i="1"/>
  <c r="DJ117" i="2" s="1"/>
  <c r="DQ117" i="1"/>
  <c r="Q117" i="6" s="1"/>
  <c r="CW49" i="1"/>
  <c r="CR262" i="1"/>
  <c r="DF262" i="1" s="1"/>
  <c r="CU41" i="1"/>
  <c r="CR97" i="1"/>
  <c r="DQ97" i="1"/>
  <c r="Q97" i="6" s="1"/>
  <c r="DM331" i="1"/>
  <c r="M331" i="6" s="1"/>
  <c r="CR355" i="1"/>
  <c r="DF355" i="1" s="1"/>
  <c r="CS194" i="1"/>
  <c r="DG194" i="2" s="1"/>
  <c r="CS155" i="1"/>
  <c r="CT155" i="1"/>
  <c r="DH155" i="2" s="1"/>
  <c r="O155" i="4" s="1"/>
  <c r="CS278" i="1"/>
  <c r="DG278" i="2" s="1"/>
  <c r="N278" i="4" s="1"/>
  <c r="CW278" i="1"/>
  <c r="CT326" i="1"/>
  <c r="DH326" i="2" s="1"/>
  <c r="CW326" i="1"/>
  <c r="DN326" i="1"/>
  <c r="N326" i="6" s="1"/>
  <c r="DO326" i="1"/>
  <c r="O326" i="6" s="1"/>
  <c r="CR290" i="1"/>
  <c r="DQ350" i="1"/>
  <c r="DP204" i="1"/>
  <c r="P204" i="6" s="1"/>
  <c r="CS231" i="1"/>
  <c r="DG231" i="2" s="1"/>
  <c r="CS215" i="1"/>
  <c r="DU215" i="1" s="1"/>
  <c r="CL215" i="1"/>
  <c r="DO215" i="1"/>
  <c r="O215" i="6" s="1"/>
  <c r="BZ215" i="1"/>
  <c r="G215" i="3" s="1"/>
  <c r="DQ215" i="1"/>
  <c r="Q215" i="6" s="1"/>
  <c r="CB215" i="1"/>
  <c r="I215" i="3" s="1"/>
  <c r="CW215" i="1"/>
  <c r="DP215" i="1"/>
  <c r="P215" i="6" s="1"/>
  <c r="BW102" i="1"/>
  <c r="D102" i="3" s="1"/>
  <c r="CU223" i="1"/>
  <c r="DM231" i="1"/>
  <c r="DP49" i="1"/>
  <c r="P49" i="6" s="1"/>
  <c r="CU11" i="1"/>
  <c r="DI11" i="2" s="1"/>
  <c r="P11" i="4" s="1"/>
  <c r="CW125" i="1"/>
  <c r="BX203" i="1"/>
  <c r="E203" i="3" s="1"/>
  <c r="CR159" i="1"/>
  <c r="DF159" i="2" s="1"/>
  <c r="M159" i="4" s="1"/>
  <c r="CV290" i="1"/>
  <c r="CW335" i="1"/>
  <c r="CT189" i="1"/>
  <c r="DP288" i="1"/>
  <c r="DK127" i="1"/>
  <c r="DD127" i="1"/>
  <c r="R11" i="6"/>
  <c r="DP203" i="1"/>
  <c r="P203" i="6" s="1"/>
  <c r="CB326" i="1"/>
  <c r="I326" i="3" s="1"/>
  <c r="BZ326" i="1"/>
  <c r="G326" i="3" s="1"/>
  <c r="DP326" i="1"/>
  <c r="P326" i="6" s="1"/>
  <c r="DH215" i="1"/>
  <c r="DP9" i="1"/>
  <c r="P9" i="6" s="1"/>
  <c r="CS200" i="1"/>
  <c r="CZ200" i="1" s="1"/>
  <c r="DM309" i="1"/>
  <c r="M309" i="6" s="1"/>
  <c r="CS87" i="1"/>
  <c r="DG87" i="1" s="1"/>
  <c r="CO127" i="1"/>
  <c r="CS327" i="1"/>
  <c r="DG327" i="2" s="1"/>
  <c r="DQ174" i="1"/>
  <c r="Q174" i="6" s="1"/>
  <c r="I65" i="4"/>
  <c r="E232" i="4"/>
  <c r="G219" i="4"/>
  <c r="I336" i="4"/>
  <c r="I216" i="4"/>
  <c r="DN215" i="1"/>
  <c r="N215" i="6" s="1"/>
  <c r="DO9" i="1"/>
  <c r="DP10" i="1"/>
  <c r="P10" i="6" s="1"/>
  <c r="CV316" i="1"/>
  <c r="DJ316" i="1" s="1"/>
  <c r="BY13" i="1"/>
  <c r="DQ127" i="1"/>
  <c r="Q127" i="6" s="1"/>
  <c r="DO127" i="1"/>
  <c r="O127" i="6" s="1"/>
  <c r="CO327" i="1"/>
  <c r="DM327" i="1"/>
  <c r="CP327" i="1"/>
  <c r="DQ327" i="1"/>
  <c r="Q327" i="6" s="1"/>
  <c r="CR327" i="1"/>
  <c r="DF327" i="2" s="1"/>
  <c r="CB327" i="1"/>
  <c r="I327" i="3" s="1"/>
  <c r="J327" i="3" s="1"/>
  <c r="K327" i="3" s="1"/>
  <c r="DP237" i="1"/>
  <c r="DP293" i="1"/>
  <c r="F216" i="4"/>
  <c r="D232" i="4"/>
  <c r="E219" i="4"/>
  <c r="E216" i="4"/>
  <c r="G327" i="4"/>
  <c r="K208" i="6"/>
  <c r="CR317" i="1"/>
  <c r="BY127" i="1"/>
  <c r="F127" i="3" s="1"/>
  <c r="CU327" i="1"/>
  <c r="DI327" i="2" s="1"/>
  <c r="CR65" i="1"/>
  <c r="DF65" i="2" s="1"/>
  <c r="M65" i="4" s="1"/>
  <c r="DM237" i="1"/>
  <c r="DN237" i="1"/>
  <c r="H351" i="7"/>
  <c r="G329" i="7"/>
  <c r="H219" i="4"/>
  <c r="G216" i="4"/>
  <c r="CR312" i="1"/>
  <c r="DO140" i="1"/>
  <c r="O140" i="6" s="1"/>
  <c r="BZ140" i="1"/>
  <c r="G140" i="3" s="1"/>
  <c r="CS331" i="1"/>
  <c r="CL331" i="1"/>
  <c r="BX355" i="1"/>
  <c r="DM355" i="1"/>
  <c r="BY206" i="1"/>
  <c r="F206" i="3" s="1"/>
  <c r="CT206" i="1"/>
  <c r="BW295" i="1"/>
  <c r="D295" i="3" s="1"/>
  <c r="CW192" i="1"/>
  <c r="CS7" i="1"/>
  <c r="CZ7" i="1" s="1"/>
  <c r="BX7" i="1"/>
  <c r="E7" i="3" s="1"/>
  <c r="CA231" i="1"/>
  <c r="DQ231" i="1"/>
  <c r="CT240" i="1"/>
  <c r="CU18" i="1"/>
  <c r="DO73" i="1"/>
  <c r="O73" i="6" s="1"/>
  <c r="DN230" i="1"/>
  <c r="N230" i="6" s="1"/>
  <c r="CT230" i="1"/>
  <c r="DH230" i="2" s="1"/>
  <c r="O230" i="4" s="1"/>
  <c r="DP69" i="1"/>
  <c r="P69" i="6" s="1"/>
  <c r="CS172" i="1"/>
  <c r="DG172" i="2" s="1"/>
  <c r="N172" i="4" s="1"/>
  <c r="CS193" i="1"/>
  <c r="DN310" i="1"/>
  <c r="N310" i="6" s="1"/>
  <c r="J334" i="6"/>
  <c r="CT91" i="1"/>
  <c r="DH91" i="1" s="1"/>
  <c r="DO91" i="1"/>
  <c r="O91" i="6" s="1"/>
  <c r="DN48" i="1"/>
  <c r="CV103" i="1"/>
  <c r="DJ103" i="2" s="1"/>
  <c r="Q103" i="4" s="1"/>
  <c r="DP92" i="1"/>
  <c r="F145" i="6"/>
  <c r="CT321" i="1"/>
  <c r="DA321" i="1" s="1"/>
  <c r="CU321" i="1"/>
  <c r="DI321" i="2" s="1"/>
  <c r="CU322" i="1"/>
  <c r="DM307" i="1"/>
  <c r="M307" i="6" s="1"/>
  <c r="DQ318" i="1"/>
  <c r="CB318" i="1"/>
  <c r="DP77" i="1"/>
  <c r="DQ20" i="1"/>
  <c r="DP320" i="1"/>
  <c r="P320" i="6" s="1"/>
  <c r="CV41" i="1"/>
  <c r="CP140" i="1"/>
  <c r="CW140" i="1"/>
  <c r="R140" i="4" s="1"/>
  <c r="DN295" i="1"/>
  <c r="BX181" i="1"/>
  <c r="E181" i="3" s="1"/>
  <c r="CS181" i="1"/>
  <c r="DM181" i="1"/>
  <c r="M181" i="6" s="1"/>
  <c r="CW187" i="1"/>
  <c r="CO189" i="1"/>
  <c r="CV189" i="1"/>
  <c r="CV60" i="1"/>
  <c r="DN235" i="1"/>
  <c r="J175" i="6"/>
  <c r="K175" i="6" s="1"/>
  <c r="DM60" i="1"/>
  <c r="M60" i="6" s="1"/>
  <c r="CS175" i="1"/>
  <c r="DQ131" i="1"/>
  <c r="Q131" i="6" s="1"/>
  <c r="CS274" i="1"/>
  <c r="DG274" i="1" s="1"/>
  <c r="BY240" i="1"/>
  <c r="F240" i="3" s="1"/>
  <c r="CW240" i="1"/>
  <c r="CS285" i="1"/>
  <c r="CU281" i="1"/>
  <c r="DI281" i="2" s="1"/>
  <c r="P281" i="4" s="1"/>
  <c r="R281" i="6"/>
  <c r="CV227" i="1"/>
  <c r="DM36" i="1"/>
  <c r="DP18" i="1"/>
  <c r="P18" i="6" s="1"/>
  <c r="DO18" i="1"/>
  <c r="O18" i="6" s="1"/>
  <c r="BX116" i="1"/>
  <c r="E116" i="3" s="1"/>
  <c r="DM230" i="1"/>
  <c r="M230" i="6" s="1"/>
  <c r="DP150" i="1"/>
  <c r="P150" i="6" s="1"/>
  <c r="DN166" i="1"/>
  <c r="N166" i="6" s="1"/>
  <c r="CV166" i="1"/>
  <c r="CS69" i="1"/>
  <c r="DG69" i="2" s="1"/>
  <c r="N69" i="4" s="1"/>
  <c r="DM43" i="1"/>
  <c r="M43" i="6" s="1"/>
  <c r="DQ81" i="1"/>
  <c r="DO81" i="1"/>
  <c r="CU310" i="1"/>
  <c r="DI310" i="2" s="1"/>
  <c r="P310" i="4" s="1"/>
  <c r="CR91" i="1"/>
  <c r="DY91" i="1" s="1"/>
  <c r="DN91" i="1"/>
  <c r="DP303" i="1"/>
  <c r="P303" i="6" s="1"/>
  <c r="CU21" i="1"/>
  <c r="DI21" i="1" s="1"/>
  <c r="DP21" i="1"/>
  <c r="CA21" i="1"/>
  <c r="H21" i="3" s="1"/>
  <c r="CT158" i="1"/>
  <c r="DA158" i="1" s="1"/>
  <c r="DQ47" i="1"/>
  <c r="Q47" i="6" s="1"/>
  <c r="CR47" i="1"/>
  <c r="DF47" i="2" s="1"/>
  <c r="M47" i="4" s="1"/>
  <c r="DM50" i="1"/>
  <c r="DP269" i="1"/>
  <c r="DM269" i="1"/>
  <c r="M269" i="6" s="1"/>
  <c r="DP321" i="1"/>
  <c r="P321" i="6" s="1"/>
  <c r="DM348" i="1"/>
  <c r="M348" i="6" s="1"/>
  <c r="DQ144" i="1"/>
  <c r="Q144" i="6" s="1"/>
  <c r="CM307" i="1"/>
  <c r="CR307" i="1"/>
  <c r="DF307" i="1" s="1"/>
  <c r="CV302" i="1"/>
  <c r="DJ302" i="1" s="1"/>
  <c r="CS284" i="1"/>
  <c r="CW284" i="1"/>
  <c r="CP284" i="1"/>
  <c r="DN284" i="1"/>
  <c r="CW184" i="1"/>
  <c r="CR163" i="1"/>
  <c r="DN163" i="1"/>
  <c r="N163" i="6" s="1"/>
  <c r="CW347" i="1"/>
  <c r="CP294" i="1"/>
  <c r="CW294" i="1"/>
  <c r="DO77" i="1"/>
  <c r="O77" i="6" s="1"/>
  <c r="CU320" i="1"/>
  <c r="BW253" i="1"/>
  <c r="D253" i="3" s="1"/>
  <c r="CA142" i="1"/>
  <c r="H142" i="3" s="1"/>
  <c r="DQ142" i="1"/>
  <c r="Q142" i="6" s="1"/>
  <c r="CR334" i="1"/>
  <c r="CV88" i="1"/>
  <c r="DJ88" i="2" s="1"/>
  <c r="Q88" i="4" s="1"/>
  <c r="CV241" i="1"/>
  <c r="DQ60" i="1"/>
  <c r="Q60" i="6" s="1"/>
  <c r="DN175" i="1"/>
  <c r="N175" i="6" s="1"/>
  <c r="DN287" i="1"/>
  <c r="DP131" i="1"/>
  <c r="P131" i="6" s="1"/>
  <c r="CV240" i="1"/>
  <c r="CR240" i="1"/>
  <c r="CK179" i="1"/>
  <c r="R356" i="6"/>
  <c r="CK356" i="1"/>
  <c r="DN356" i="1"/>
  <c r="N356" i="6" s="1"/>
  <c r="DP88" i="1"/>
  <c r="P88" i="6" s="1"/>
  <c r="BY106" i="1"/>
  <c r="F106" i="3" s="1"/>
  <c r="CU16" i="1"/>
  <c r="DI16" i="2" s="1"/>
  <c r="CS227" i="1"/>
  <c r="DP227" i="1"/>
  <c r="P227" i="6" s="1"/>
  <c r="DN227" i="1"/>
  <c r="N227" i="6" s="1"/>
  <c r="CV36" i="1"/>
  <c r="CN36" i="1"/>
  <c r="CR36" i="1"/>
  <c r="DF36" i="2" s="1"/>
  <c r="M36" i="4" s="1"/>
  <c r="CW36" i="1"/>
  <c r="DM279" i="1"/>
  <c r="M279" i="6" s="1"/>
  <c r="CV279" i="1"/>
  <c r="DJ279" i="2" s="1"/>
  <c r="CU73" i="1"/>
  <c r="CT116" i="1"/>
  <c r="DQ116" i="1"/>
  <c r="CR66" i="1"/>
  <c r="DF66" i="1" s="1"/>
  <c r="BW150" i="1"/>
  <c r="CU56" i="1"/>
  <c r="DI56" i="2" s="1"/>
  <c r="P56" i="4" s="1"/>
  <c r="DP166" i="1"/>
  <c r="P166" i="6" s="1"/>
  <c r="DP43" i="1"/>
  <c r="P43" i="6" s="1"/>
  <c r="E236" i="3"/>
  <c r="CB126" i="1"/>
  <c r="I126" i="3" s="1"/>
  <c r="P320" i="3"/>
  <c r="DN96" i="1"/>
  <c r="N96" i="6" s="1"/>
  <c r="CT130" i="1"/>
  <c r="CR48" i="1"/>
  <c r="CY48" i="1" s="1"/>
  <c r="CR303" i="1"/>
  <c r="CA303" i="1"/>
  <c r="CS303" i="1"/>
  <c r="K98" i="6"/>
  <c r="N103" i="6"/>
  <c r="CU250" i="1"/>
  <c r="DB250" i="1" s="1"/>
  <c r="CR21" i="1"/>
  <c r="CY21" i="1" s="1"/>
  <c r="CT123" i="1"/>
  <c r="DA123" i="1" s="1"/>
  <c r="DO210" i="1"/>
  <c r="O210" i="6" s="1"/>
  <c r="CU92" i="1"/>
  <c r="DI92" i="2" s="1"/>
  <c r="CR92" i="1"/>
  <c r="CY92" i="1" s="1"/>
  <c r="DM252" i="1"/>
  <c r="M252" i="6" s="1"/>
  <c r="R252" i="6"/>
  <c r="CU47" i="1"/>
  <c r="F269" i="3"/>
  <c r="CW269" i="1"/>
  <c r="CP68" i="1"/>
  <c r="CV321" i="1"/>
  <c r="DJ321" i="2" s="1"/>
  <c r="Q321" i="4" s="1"/>
  <c r="DN110" i="1"/>
  <c r="N110" i="6" s="1"/>
  <c r="CU307" i="1"/>
  <c r="DI307" i="2" s="1"/>
  <c r="CS90" i="1"/>
  <c r="CV90" i="1"/>
  <c r="DO145" i="1"/>
  <c r="O145" i="6" s="1"/>
  <c r="CV297" i="1"/>
  <c r="CW297" i="1"/>
  <c r="CS302" i="1"/>
  <c r="DP270" i="1"/>
  <c r="P270" i="6" s="1"/>
  <c r="DN270" i="1"/>
  <c r="N270" i="6" s="1"/>
  <c r="CR284" i="1"/>
  <c r="CU242" i="1"/>
  <c r="DQ154" i="1"/>
  <c r="J302" i="6"/>
  <c r="K302" i="6" s="1"/>
  <c r="CS347" i="1"/>
  <c r="CR114" i="1"/>
  <c r="DF114" i="2" s="1"/>
  <c r="BY143" i="1"/>
  <c r="F143" i="3" s="1"/>
  <c r="CV256" i="1"/>
  <c r="DJ256" i="2" s="1"/>
  <c r="CR291" i="1"/>
  <c r="CR80" i="1"/>
  <c r="CY80" i="1" s="1"/>
  <c r="DQ112" i="1"/>
  <c r="Q112" i="6" s="1"/>
  <c r="CU206" i="1"/>
  <c r="DI206" i="1" s="1"/>
  <c r="BZ206" i="1"/>
  <c r="CB275" i="1"/>
  <c r="CW275" i="1"/>
  <c r="DQ331" i="1"/>
  <c r="Q331" i="6" s="1"/>
  <c r="CS253" i="1"/>
  <c r="CR212" i="1"/>
  <c r="CV125" i="1"/>
  <c r="DJ125" i="2" s="1"/>
  <c r="Q125" i="4" s="1"/>
  <c r="DO71" i="1"/>
  <c r="O71" i="6" s="1"/>
  <c r="DM71" i="1"/>
  <c r="M71" i="6" s="1"/>
  <c r="DO278" i="1"/>
  <c r="O278" i="6" s="1"/>
  <c r="CT192" i="1"/>
  <c r="DH192" i="1" s="1"/>
  <c r="DP85" i="1"/>
  <c r="P85" i="6" s="1"/>
  <c r="CV142" i="1"/>
  <c r="DJ142" i="2" s="1"/>
  <c r="Q142" i="4" s="1"/>
  <c r="CU190" i="1"/>
  <c r="DQ211" i="1"/>
  <c r="CR306" i="1"/>
  <c r="CY306" i="1" s="1"/>
  <c r="CS273" i="1"/>
  <c r="DG273" i="2" s="1"/>
  <c r="N273" i="4" s="1"/>
  <c r="CV87" i="1"/>
  <c r="CS176" i="1"/>
  <c r="DN13" i="1"/>
  <c r="N13" i="6" s="1"/>
  <c r="H65" i="3"/>
  <c r="DQ109" i="1"/>
  <c r="Q109" i="6" s="1"/>
  <c r="BZ237" i="1"/>
  <c r="DM293" i="1"/>
  <c r="M293" i="6" s="1"/>
  <c r="CS11" i="1"/>
  <c r="CV112" i="1"/>
  <c r="DJ112" i="2" s="1"/>
  <c r="Q112" i="4" s="1"/>
  <c r="CU112" i="1"/>
  <c r="CR191" i="1"/>
  <c r="CW355" i="1"/>
  <c r="CW206" i="1"/>
  <c r="DP101" i="1"/>
  <c r="P101" i="6" s="1"/>
  <c r="DQ118" i="1"/>
  <c r="Q118" i="6" s="1"/>
  <c r="CW105" i="1"/>
  <c r="DK105" i="2" s="1"/>
  <c r="CW203" i="1"/>
  <c r="CV278" i="1"/>
  <c r="DJ278" i="1" s="1"/>
  <c r="DO115" i="1"/>
  <c r="O115" i="6" s="1"/>
  <c r="J109" i="6"/>
  <c r="CS42" i="1"/>
  <c r="DP42" i="1"/>
  <c r="P42" i="6" s="1"/>
  <c r="DP323" i="1"/>
  <c r="P323" i="6" s="1"/>
  <c r="CV9" i="1"/>
  <c r="DJ9" i="1" s="1"/>
  <c r="CV190" i="1"/>
  <c r="DC190" i="1" s="1"/>
  <c r="DN316" i="1"/>
  <c r="DN141" i="1"/>
  <c r="N141" i="6" s="1"/>
  <c r="CM200" i="1"/>
  <c r="CV211" i="1"/>
  <c r="CT211" i="1"/>
  <c r="DH211" i="1" s="1"/>
  <c r="DN351" i="1"/>
  <c r="N351" i="6" s="1"/>
  <c r="CT351" i="1"/>
  <c r="CR263" i="1"/>
  <c r="CU306" i="1"/>
  <c r="CU273" i="1"/>
  <c r="DI273" i="1" s="1"/>
  <c r="DO205" i="1"/>
  <c r="O205" i="6" s="1"/>
  <c r="CS109" i="1"/>
  <c r="DG109" i="2" s="1"/>
  <c r="N109" i="4" s="1"/>
  <c r="E246" i="4"/>
  <c r="CW147" i="1"/>
  <c r="DK147" i="2" s="1"/>
  <c r="R147" i="4" s="1"/>
  <c r="E147" i="3"/>
  <c r="DN46" i="1"/>
  <c r="N46" i="6" s="1"/>
  <c r="DQ163" i="1"/>
  <c r="Q163" i="6" s="1"/>
  <c r="F41" i="3"/>
  <c r="CR119" i="1"/>
  <c r="DF119" i="1" s="1"/>
  <c r="DN186" i="1"/>
  <c r="N186" i="6" s="1"/>
  <c r="DQ186" i="1"/>
  <c r="CR329" i="1"/>
  <c r="DF329" i="2" s="1"/>
  <c r="DO58" i="1"/>
  <c r="O58" i="6" s="1"/>
  <c r="CV77" i="1"/>
  <c r="DJ77" i="1" s="1"/>
  <c r="DQ313" i="1"/>
  <c r="Q313" i="6" s="1"/>
  <c r="DO256" i="1"/>
  <c r="R15" i="6"/>
  <c r="DN262" i="1"/>
  <c r="N262" i="6" s="1"/>
  <c r="DN80" i="1"/>
  <c r="N80" i="6" s="1"/>
  <c r="CV97" i="1"/>
  <c r="DJ97" i="2" s="1"/>
  <c r="Q97" i="4" s="1"/>
  <c r="CW255" i="1"/>
  <c r="CS138" i="1"/>
  <c r="CP355" i="1"/>
  <c r="DM102" i="1"/>
  <c r="DQ59" i="1"/>
  <c r="Q59" i="6" s="1"/>
  <c r="CU12" i="1"/>
  <c r="DI12" i="1" s="1"/>
  <c r="CV118" i="1"/>
  <c r="CR125" i="1"/>
  <c r="DF125" i="1" s="1"/>
  <c r="DM159" i="1"/>
  <c r="M159" i="6" s="1"/>
  <c r="DO261" i="1"/>
  <c r="O261" i="6" s="1"/>
  <c r="CW301" i="1"/>
  <c r="CV350" i="1"/>
  <c r="DJ350" i="2" s="1"/>
  <c r="Q350" i="4" s="1"/>
  <c r="J34" i="6"/>
  <c r="CS168" i="1"/>
  <c r="DG168" i="1" s="1"/>
  <c r="CT133" i="1"/>
  <c r="DH133" i="2" s="1"/>
  <c r="O133" i="4" s="1"/>
  <c r="CW142" i="1"/>
  <c r="DN128" i="1"/>
  <c r="N128" i="6" s="1"/>
  <c r="DM9" i="1"/>
  <c r="M9" i="6" s="1"/>
  <c r="CV185" i="1"/>
  <c r="DJ185" i="2" s="1"/>
  <c r="Q185" i="4" s="1"/>
  <c r="DO54" i="1"/>
  <c r="CR200" i="1"/>
  <c r="CY200" i="1" s="1"/>
  <c r="DN211" i="1"/>
  <c r="CS351" i="1"/>
  <c r="DG351" i="2" s="1"/>
  <c r="N351" i="4" s="1"/>
  <c r="R263" i="6"/>
  <c r="G273" i="3"/>
  <c r="DN176" i="1"/>
  <c r="DP174" i="1"/>
  <c r="P174" i="6" s="1"/>
  <c r="CS65" i="1"/>
  <c r="DG65" i="2" s="1"/>
  <c r="N65" i="4" s="1"/>
  <c r="CU237" i="1"/>
  <c r="DB237" i="1" s="1"/>
  <c r="BX293" i="1"/>
  <c r="E293" i="3" s="1"/>
  <c r="DQ346" i="1"/>
  <c r="CV224" i="1"/>
  <c r="DO201" i="1"/>
  <c r="O201" i="6" s="1"/>
  <c r="CU201" i="1"/>
  <c r="DO287" i="1"/>
  <c r="O287" i="6" s="1"/>
  <c r="CT356" i="1"/>
  <c r="DA356" i="1" s="1"/>
  <c r="CT259" i="1"/>
  <c r="DA259" i="1" s="1"/>
  <c r="R227" i="6"/>
  <c r="BY227" i="1"/>
  <c r="F227" i="3" s="1"/>
  <c r="CV73" i="1"/>
  <c r="DC73" i="1" s="1"/>
  <c r="CV116" i="1"/>
  <c r="DJ116" i="2" s="1"/>
  <c r="Q116" i="4" s="1"/>
  <c r="CU166" i="1"/>
  <c r="BY96" i="1"/>
  <c r="DQ48" i="1"/>
  <c r="Q48" i="6" s="1"/>
  <c r="DO123" i="1"/>
  <c r="O123" i="6" s="1"/>
  <c r="CS158" i="1"/>
  <c r="DG158" i="2" s="1"/>
  <c r="N158" i="4" s="1"/>
  <c r="CU158" i="1"/>
  <c r="DM210" i="1"/>
  <c r="M210" i="6" s="1"/>
  <c r="CW210" i="1"/>
  <c r="DN151" i="1"/>
  <c r="DM151" i="1"/>
  <c r="BX247" i="1"/>
  <c r="BX252" i="1"/>
  <c r="E252" i="3" s="1"/>
  <c r="BZ268" i="1"/>
  <c r="G268" i="3" s="1"/>
  <c r="CS224" i="1"/>
  <c r="CZ224" i="1" s="1"/>
  <c r="CL240" i="1"/>
  <c r="CS281" i="1"/>
  <c r="DG281" i="2" s="1"/>
  <c r="N281" i="4" s="1"/>
  <c r="CN281" i="1"/>
  <c r="CL227" i="1"/>
  <c r="DQ73" i="1"/>
  <c r="Q73" i="6" s="1"/>
  <c r="DQ56" i="1"/>
  <c r="Q56" i="6" s="1"/>
  <c r="CV56" i="1"/>
  <c r="DJ56" i="2" s="1"/>
  <c r="CW43" i="1"/>
  <c r="CU43" i="1"/>
  <c r="DO171" i="1"/>
  <c r="CT172" i="1"/>
  <c r="CS81" i="1"/>
  <c r="CR96" i="1"/>
  <c r="DF96" i="2" s="1"/>
  <c r="CS252" i="1"/>
  <c r="DG252" i="1" s="1"/>
  <c r="CB252" i="1"/>
  <c r="I252" i="3" s="1"/>
  <c r="CV268" i="1"/>
  <c r="CT269" i="1"/>
  <c r="CR95" i="1"/>
  <c r="DF347" i="1"/>
  <c r="CM224" i="1"/>
  <c r="CA131" i="1"/>
  <c r="H131" i="3" s="1"/>
  <c r="DO334" i="1"/>
  <c r="O334" i="6" s="1"/>
  <c r="CK334" i="1"/>
  <c r="R132" i="6"/>
  <c r="DP179" i="1"/>
  <c r="P179" i="6" s="1"/>
  <c r="BX179" i="1"/>
  <c r="E179" i="3" s="1"/>
  <c r="DO356" i="1"/>
  <c r="O356" i="6" s="1"/>
  <c r="CP259" i="1"/>
  <c r="DP235" i="1"/>
  <c r="P235" i="6" s="1"/>
  <c r="CW18" i="1"/>
  <c r="DP241" i="1"/>
  <c r="P241" i="6" s="1"/>
  <c r="CO116" i="1"/>
  <c r="CM230" i="1"/>
  <c r="CT166" i="1"/>
  <c r="DH166" i="1" s="1"/>
  <c r="CA43" i="1"/>
  <c r="H43" i="3" s="1"/>
  <c r="DP250" i="1"/>
  <c r="CR250" i="1"/>
  <c r="CR158" i="1"/>
  <c r="CY158" i="1" s="1"/>
  <c r="CA92" i="1"/>
  <c r="CS50" i="1"/>
  <c r="CB50" i="1"/>
  <c r="I50" i="3" s="1"/>
  <c r="DM346" i="1"/>
  <c r="M346" i="6" s="1"/>
  <c r="CR224" i="1"/>
  <c r="DF224" i="1" s="1"/>
  <c r="CS131" i="1"/>
  <c r="DG131" i="2" s="1"/>
  <c r="CW279" i="1"/>
  <c r="DN241" i="1"/>
  <c r="N241" i="6" s="1"/>
  <c r="CT56" i="1"/>
  <c r="BX69" i="1"/>
  <c r="CU126" i="1"/>
  <c r="DB126" i="1" s="1"/>
  <c r="CU81" i="1"/>
  <c r="DB81" i="1" s="1"/>
  <c r="DQ310" i="1"/>
  <c r="Q310" i="6" s="1"/>
  <c r="BY48" i="1"/>
  <c r="F48" i="3" s="1"/>
  <c r="BY123" i="1"/>
  <c r="F123" i="3" s="1"/>
  <c r="DN123" i="1"/>
  <c r="CM158" i="1"/>
  <c r="R158" i="6"/>
  <c r="CV47" i="1"/>
  <c r="DC47" i="1" s="1"/>
  <c r="DM268" i="1"/>
  <c r="M268" i="6" s="1"/>
  <c r="CW314" i="1"/>
  <c r="DN45" i="1"/>
  <c r="BY45" i="1"/>
  <c r="F45" i="3" s="1"/>
  <c r="BY287" i="1"/>
  <c r="F287" i="3" s="1"/>
  <c r="DQ287" i="1"/>
  <c r="DO285" i="1"/>
  <c r="O285" i="6" s="1"/>
  <c r="CT235" i="1"/>
  <c r="DA235" i="1" s="1"/>
  <c r="DN167" i="1"/>
  <c r="N167" i="6" s="1"/>
  <c r="CT73" i="1"/>
  <c r="DH73" i="2" s="1"/>
  <c r="O73" i="4" s="1"/>
  <c r="DP230" i="1"/>
  <c r="P230" i="6" s="1"/>
  <c r="CV171" i="1"/>
  <c r="DP310" i="1"/>
  <c r="P310" i="6" s="1"/>
  <c r="DM250" i="1"/>
  <c r="M250" i="6" s="1"/>
  <c r="CP252" i="1"/>
  <c r="DQ50" i="1"/>
  <c r="Q50" i="6" s="1"/>
  <c r="DM224" i="1"/>
  <c r="M224" i="6" s="1"/>
  <c r="CV132" i="1"/>
  <c r="CN16" i="1"/>
  <c r="CU167" i="1"/>
  <c r="DQ241" i="1"/>
  <c r="Q241" i="6" s="1"/>
  <c r="CS150" i="1"/>
  <c r="DG150" i="1" s="1"/>
  <c r="CM56" i="1"/>
  <c r="CR56" i="1"/>
  <c r="DF56" i="2" s="1"/>
  <c r="M56" i="4" s="1"/>
  <c r="G166" i="3"/>
  <c r="CR166" i="1"/>
  <c r="DO69" i="1"/>
  <c r="O69" i="6" s="1"/>
  <c r="CL171" i="1"/>
  <c r="CR126" i="1"/>
  <c r="CY126" i="1" s="1"/>
  <c r="DM48" i="1"/>
  <c r="M48" i="6" s="1"/>
  <c r="DP103" i="1"/>
  <c r="P103" i="6" s="1"/>
  <c r="CS103" i="1"/>
  <c r="DP247" i="1"/>
  <c r="P247" i="6" s="1"/>
  <c r="CB47" i="1"/>
  <c r="I47" i="3" s="1"/>
  <c r="BX50" i="1"/>
  <c r="E50" i="3" s="1"/>
  <c r="CW268" i="1"/>
  <c r="DD268" i="1" s="1"/>
  <c r="CS268" i="1"/>
  <c r="DG268" i="1" s="1"/>
  <c r="DN269" i="1"/>
  <c r="N269" i="6" s="1"/>
  <c r="BX269" i="1"/>
  <c r="E269" i="3" s="1"/>
  <c r="CS95" i="1"/>
  <c r="DG95" i="2" s="1"/>
  <c r="N95" i="4" s="1"/>
  <c r="DQ68" i="1"/>
  <c r="Q68" i="6" s="1"/>
  <c r="CA68" i="1"/>
  <c r="H68" i="3" s="1"/>
  <c r="CW296" i="1"/>
  <c r="DP240" i="1"/>
  <c r="R179" i="6"/>
  <c r="CU179" i="1"/>
  <c r="DI179" i="1" s="1"/>
  <c r="DP356" i="1"/>
  <c r="P356" i="6" s="1"/>
  <c r="DQ356" i="1"/>
  <c r="DA106" i="1"/>
  <c r="CU106" i="1"/>
  <c r="DI106" i="2" s="1"/>
  <c r="P106" i="4" s="1"/>
  <c r="DO227" i="1"/>
  <c r="O227" i="6" s="1"/>
  <c r="CW227" i="1"/>
  <c r="CR167" i="1"/>
  <c r="DF167" i="2" s="1"/>
  <c r="DM73" i="1"/>
  <c r="M73" i="6" s="1"/>
  <c r="DM241" i="1"/>
  <c r="M241" i="6" s="1"/>
  <c r="CV66" i="1"/>
  <c r="J268" i="6"/>
  <c r="DP56" i="1"/>
  <c r="P56" i="6" s="1"/>
  <c r="CS56" i="1"/>
  <c r="DM166" i="1"/>
  <c r="M166" i="6" s="1"/>
  <c r="CN171" i="1"/>
  <c r="CT354" i="1"/>
  <c r="DH354" i="1" s="1"/>
  <c r="CW250" i="1"/>
  <c r="DN250" i="1"/>
  <c r="N250" i="6" s="1"/>
  <c r="BZ210" i="1"/>
  <c r="CT47" i="1"/>
  <c r="DH47" i="2" s="1"/>
  <c r="CA50" i="1"/>
  <c r="H50" i="3" s="1"/>
  <c r="DN201" i="1"/>
  <c r="N201" i="6" s="1"/>
  <c r="CR16" i="1"/>
  <c r="CY16" i="1" s="1"/>
  <c r="CO227" i="1"/>
  <c r="CR73" i="1"/>
  <c r="DT73" i="1" s="1"/>
  <c r="CW241" i="1"/>
  <c r="DK241" i="2" s="1"/>
  <c r="R241" i="4" s="1"/>
  <c r="CT66" i="1"/>
  <c r="DH66" i="1" s="1"/>
  <c r="DN150" i="1"/>
  <c r="N150" i="6" s="1"/>
  <c r="CM236" i="1"/>
  <c r="CW126" i="1"/>
  <c r="DX126" i="1" s="1"/>
  <c r="CT126" i="1"/>
  <c r="DU126" i="1" s="1"/>
  <c r="CV48" i="1"/>
  <c r="DD103" i="1"/>
  <c r="CV151" i="1"/>
  <c r="CL199" i="1"/>
  <c r="CS199" i="1"/>
  <c r="DG199" i="2" s="1"/>
  <c r="DQ45" i="1"/>
  <c r="Q45" i="6" s="1"/>
  <c r="CV68" i="1"/>
  <c r="CS321" i="1"/>
  <c r="DG321" i="2" s="1"/>
  <c r="N321" i="4" s="1"/>
  <c r="CV144" i="1"/>
  <c r="DJ144" i="1" s="1"/>
  <c r="CS307" i="1"/>
  <c r="DM90" i="1"/>
  <c r="CA297" i="1"/>
  <c r="S119" i="3"/>
  <c r="T119" i="3" s="1"/>
  <c r="CT270" i="1"/>
  <c r="DH270" i="2" s="1"/>
  <c r="CT147" i="1"/>
  <c r="DO318" i="1"/>
  <c r="O318" i="6" s="1"/>
  <c r="CB184" i="1"/>
  <c r="I184" i="3" s="1"/>
  <c r="BZ119" i="1"/>
  <c r="G119" i="3" s="1"/>
  <c r="DM180" i="1"/>
  <c r="M180" i="6" s="1"/>
  <c r="CO313" i="1"/>
  <c r="CW320" i="1"/>
  <c r="DM41" i="1"/>
  <c r="M41" i="6" s="1"/>
  <c r="DP97" i="1"/>
  <c r="P97" i="6" s="1"/>
  <c r="DN195" i="1"/>
  <c r="N195" i="6" s="1"/>
  <c r="CR195" i="1"/>
  <c r="CW195" i="1"/>
  <c r="DN140" i="1"/>
  <c r="N140" i="6" s="1"/>
  <c r="CM138" i="1"/>
  <c r="BX101" i="1"/>
  <c r="E101" i="3" s="1"/>
  <c r="DO223" i="1"/>
  <c r="O223" i="6" s="1"/>
  <c r="G212" i="3"/>
  <c r="CL118" i="1"/>
  <c r="CS261" i="1"/>
  <c r="CZ261" i="1" s="1"/>
  <c r="BZ261" i="1"/>
  <c r="G261" i="3" s="1"/>
  <c r="DP71" i="1"/>
  <c r="P71" i="6" s="1"/>
  <c r="DQ71" i="1"/>
  <c r="Q71" i="6" s="1"/>
  <c r="CR155" i="1"/>
  <c r="DF155" i="2" s="1"/>
  <c r="M155" i="4" s="1"/>
  <c r="DP155" i="1"/>
  <c r="P155" i="6" s="1"/>
  <c r="CT34" i="1"/>
  <c r="DA34" i="1" s="1"/>
  <c r="DQ204" i="1"/>
  <c r="Q204" i="6" s="1"/>
  <c r="CO9" i="1"/>
  <c r="DO190" i="1"/>
  <c r="O190" i="6" s="1"/>
  <c r="CU54" i="1"/>
  <c r="CV176" i="1"/>
  <c r="DJ176" i="2" s="1"/>
  <c r="Q176" i="4" s="1"/>
  <c r="DM176" i="1"/>
  <c r="M176" i="6" s="1"/>
  <c r="DQ165" i="1"/>
  <c r="BX199" i="1"/>
  <c r="E199" i="3" s="1"/>
  <c r="DO8" i="1"/>
  <c r="CS8" i="1"/>
  <c r="DG8" i="2" s="1"/>
  <c r="N8" i="4" s="1"/>
  <c r="J71" i="6"/>
  <c r="DQ307" i="1"/>
  <c r="CO297" i="1"/>
  <c r="CU270" i="1"/>
  <c r="CB147" i="1"/>
  <c r="I147" i="3" s="1"/>
  <c r="DQ300" i="1"/>
  <c r="Q300" i="6" s="1"/>
  <c r="CR46" i="1"/>
  <c r="DO46" i="1"/>
  <c r="DM198" i="1"/>
  <c r="M198" i="6" s="1"/>
  <c r="CR184" i="1"/>
  <c r="CY184" i="1" s="1"/>
  <c r="CT163" i="1"/>
  <c r="CL294" i="1"/>
  <c r="CK58" i="1"/>
  <c r="CW80" i="1"/>
  <c r="DK80" i="1" s="1"/>
  <c r="CT320" i="1"/>
  <c r="DH320" i="2" s="1"/>
  <c r="O320" i="4" s="1"/>
  <c r="DP195" i="1"/>
  <c r="CW331" i="1"/>
  <c r="CR138" i="1"/>
  <c r="DF138" i="2" s="1"/>
  <c r="CW101" i="1"/>
  <c r="DX101" i="1" s="1"/>
  <c r="CW231" i="1"/>
  <c r="DD231" i="1" s="1"/>
  <c r="I323" i="3"/>
  <c r="CR42" i="1"/>
  <c r="DF42" i="1" s="1"/>
  <c r="DQ189" i="1"/>
  <c r="Q189" i="6" s="1"/>
  <c r="DO142" i="1"/>
  <c r="O142" i="6" s="1"/>
  <c r="DP142" i="1"/>
  <c r="P142" i="6" s="1"/>
  <c r="DN330" i="1"/>
  <c r="CV330" i="1"/>
  <c r="CV246" i="1"/>
  <c r="BW9" i="1"/>
  <c r="D9" i="3" s="1"/>
  <c r="CS316" i="1"/>
  <c r="DG316" i="2" s="1"/>
  <c r="N316" i="4" s="1"/>
  <c r="CL200" i="1"/>
  <c r="CW62" i="1"/>
  <c r="DP87" i="1"/>
  <c r="P87" i="6" s="1"/>
  <c r="DN249" i="1"/>
  <c r="N249" i="6" s="1"/>
  <c r="CS293" i="1"/>
  <c r="DN8" i="1"/>
  <c r="N8" i="6" s="1"/>
  <c r="DM110" i="1"/>
  <c r="M110" i="6" s="1"/>
  <c r="DO322" i="1"/>
  <c r="O322" i="6" s="1"/>
  <c r="DP348" i="1"/>
  <c r="P348" i="6" s="1"/>
  <c r="J163" i="6"/>
  <c r="K163" i="6" s="1"/>
  <c r="CV284" i="1"/>
  <c r="CR300" i="1"/>
  <c r="CY300" i="1" s="1"/>
  <c r="CW198" i="1"/>
  <c r="DD198" i="1" s="1"/>
  <c r="DM119" i="1"/>
  <c r="M119" i="6" s="1"/>
  <c r="BX180" i="1"/>
  <c r="E180" i="3" s="1"/>
  <c r="DP143" i="1"/>
  <c r="P143" i="6" s="1"/>
  <c r="DN58" i="1"/>
  <c r="N58" i="6" s="1"/>
  <c r="CR77" i="1"/>
  <c r="DF77" i="2" s="1"/>
  <c r="M77" i="4" s="1"/>
  <c r="DN120" i="1"/>
  <c r="N120" i="6" s="1"/>
  <c r="CO41" i="1"/>
  <c r="CB97" i="1"/>
  <c r="I97" i="3" s="1"/>
  <c r="DM255" i="1"/>
  <c r="CV282" i="1"/>
  <c r="DJ282" i="1" s="1"/>
  <c r="CT282" i="1"/>
  <c r="DH282" i="2" s="1"/>
  <c r="O282" i="4" s="1"/>
  <c r="DM125" i="1"/>
  <c r="M125" i="6" s="1"/>
  <c r="CV71" i="1"/>
  <c r="DC71" i="1" s="1"/>
  <c r="DN301" i="1"/>
  <c r="N301" i="6" s="1"/>
  <c r="CL192" i="1"/>
  <c r="CV204" i="1"/>
  <c r="CV79" i="1"/>
  <c r="CW185" i="1"/>
  <c r="DM141" i="1"/>
  <c r="K67" i="6"/>
  <c r="CO263" i="1"/>
  <c r="DP306" i="1"/>
  <c r="P306" i="6" s="1"/>
  <c r="DO87" i="1"/>
  <c r="O87" i="6" s="1"/>
  <c r="DQ87" i="1"/>
  <c r="CS13" i="1"/>
  <c r="CZ13" i="1" s="1"/>
  <c r="CU165" i="1"/>
  <c r="DO109" i="1"/>
  <c r="O109" i="6" s="1"/>
  <c r="D318" i="7"/>
  <c r="DO199" i="1"/>
  <c r="O199" i="6" s="1"/>
  <c r="CR68" i="1"/>
  <c r="DO321" i="1"/>
  <c r="O321" i="6" s="1"/>
  <c r="CM8" i="1"/>
  <c r="DQ8" i="1"/>
  <c r="CR322" i="1"/>
  <c r="CY322" i="1" s="1"/>
  <c r="DM300" i="1"/>
  <c r="M300" i="6" s="1"/>
  <c r="DP242" i="1"/>
  <c r="P242" i="6" s="1"/>
  <c r="CW154" i="1"/>
  <c r="DD154" i="1" s="1"/>
  <c r="DQ180" i="1"/>
  <c r="Q180" i="6" s="1"/>
  <c r="CW186" i="1"/>
  <c r="DQ44" i="1"/>
  <c r="Q44" i="6" s="1"/>
  <c r="DQ11" i="1"/>
  <c r="Q11" i="6" s="1"/>
  <c r="CS152" i="1"/>
  <c r="CW282" i="1"/>
  <c r="CR253" i="1"/>
  <c r="BY102" i="1"/>
  <c r="F102" i="3" s="1"/>
  <c r="CR223" i="1"/>
  <c r="DF223" i="2" s="1"/>
  <c r="M223" i="4" s="1"/>
  <c r="CS125" i="1"/>
  <c r="DG125" i="2" s="1"/>
  <c r="CW181" i="1"/>
  <c r="DK181" i="2" s="1"/>
  <c r="DM105" i="1"/>
  <c r="M105" i="6" s="1"/>
  <c r="CR203" i="1"/>
  <c r="DF203" i="2" s="1"/>
  <c r="M203" i="4" s="1"/>
  <c r="DQ203" i="1"/>
  <c r="Q203" i="6" s="1"/>
  <c r="DN159" i="1"/>
  <c r="N159" i="6" s="1"/>
  <c r="DP159" i="1"/>
  <c r="P159" i="6" s="1"/>
  <c r="CU261" i="1"/>
  <c r="DP290" i="1"/>
  <c r="CW34" i="1"/>
  <c r="CR85" i="1"/>
  <c r="DF85" i="1" s="1"/>
  <c r="CW196" i="1"/>
  <c r="CA330" i="1"/>
  <c r="H330" i="3" s="1"/>
  <c r="CT330" i="1"/>
  <c r="CW246" i="1"/>
  <c r="CW190" i="1"/>
  <c r="DQ185" i="1"/>
  <c r="DP111" i="1"/>
  <c r="CV111" i="1"/>
  <c r="DJ111" i="2" s="1"/>
  <c r="Q111" i="4" s="1"/>
  <c r="CR309" i="1"/>
  <c r="DF309" i="1" s="1"/>
  <c r="CU176" i="1"/>
  <c r="DI176" i="1" s="1"/>
  <c r="BX13" i="1"/>
  <c r="E13" i="3" s="1"/>
  <c r="Q13" i="3" s="1"/>
  <c r="E172" i="4"/>
  <c r="CW45" i="1"/>
  <c r="CV348" i="1"/>
  <c r="DC348" i="1" s="1"/>
  <c r="CA233" i="1"/>
  <c r="CS242" i="1"/>
  <c r="CU119" i="1"/>
  <c r="CK329" i="1"/>
  <c r="CT313" i="1"/>
  <c r="DM291" i="1"/>
  <c r="M291" i="6" s="1"/>
  <c r="CT291" i="1"/>
  <c r="CR27" i="1"/>
  <c r="CU152" i="1"/>
  <c r="DI152" i="2" s="1"/>
  <c r="P152" i="4" s="1"/>
  <c r="DQ102" i="1"/>
  <c r="DP12" i="1"/>
  <c r="CT223" i="1"/>
  <c r="DH223" i="2" s="1"/>
  <c r="O223" i="4" s="1"/>
  <c r="DQ125" i="1"/>
  <c r="DO181" i="1"/>
  <c r="O181" i="6" s="1"/>
  <c r="CU159" i="1"/>
  <c r="DI159" i="2" s="1"/>
  <c r="CU187" i="1"/>
  <c r="DQ187" i="1"/>
  <c r="Q187" i="6" s="1"/>
  <c r="DM290" i="1"/>
  <c r="M290" i="6" s="1"/>
  <c r="DN34" i="1"/>
  <c r="N34" i="6" s="1"/>
  <c r="CS301" i="1"/>
  <c r="DG301" i="2" s="1"/>
  <c r="N301" i="4" s="1"/>
  <c r="CU115" i="1"/>
  <c r="DI115" i="2" s="1"/>
  <c r="P115" i="4" s="1"/>
  <c r="CW350" i="1"/>
  <c r="R192" i="6"/>
  <c r="CW7" i="1"/>
  <c r="CT204" i="1"/>
  <c r="CR142" i="1"/>
  <c r="CY142" i="1" s="1"/>
  <c r="CT323" i="1"/>
  <c r="DA323" i="1" s="1"/>
  <c r="CS111" i="1"/>
  <c r="DN87" i="1"/>
  <c r="N87" i="6" s="1"/>
  <c r="CT176" i="1"/>
  <c r="CW249" i="1"/>
  <c r="CT174" i="1"/>
  <c r="DA174" i="1" s="1"/>
  <c r="DN109" i="1"/>
  <c r="N109" i="6" s="1"/>
  <c r="CR293" i="1"/>
  <c r="DF293" i="2" s="1"/>
  <c r="M293" i="4" s="1"/>
  <c r="H279" i="4"/>
  <c r="DQ145" i="1"/>
  <c r="CV63" i="1"/>
  <c r="CP154" i="1"/>
  <c r="CB163" i="1"/>
  <c r="I163" i="3" s="1"/>
  <c r="DN114" i="1"/>
  <c r="CT20" i="1"/>
  <c r="CB11" i="1"/>
  <c r="I11" i="3" s="1"/>
  <c r="CV140" i="1"/>
  <c r="Q140" i="4" s="1"/>
  <c r="CP206" i="1"/>
  <c r="CV152" i="1"/>
  <c r="DJ152" i="2" s="1"/>
  <c r="Q152" i="4" s="1"/>
  <c r="CM295" i="1"/>
  <c r="CU125" i="1"/>
  <c r="DI125" i="2" s="1"/>
  <c r="CU203" i="1"/>
  <c r="DB203" i="1" s="1"/>
  <c r="CS159" i="1"/>
  <c r="DG159" i="2" s="1"/>
  <c r="N159" i="4" s="1"/>
  <c r="CV187" i="1"/>
  <c r="BY187" i="1"/>
  <c r="F187" i="3" s="1"/>
  <c r="BX290" i="1"/>
  <c r="BX301" i="1"/>
  <c r="E301" i="3" s="1"/>
  <c r="CP115" i="1"/>
  <c r="CS115" i="1"/>
  <c r="DG115" i="2" s="1"/>
  <c r="N115" i="4" s="1"/>
  <c r="BW350" i="1"/>
  <c r="D350" i="3" s="1"/>
  <c r="DO192" i="1"/>
  <c r="O192" i="6" s="1"/>
  <c r="CR168" i="1"/>
  <c r="DF168" i="1" s="1"/>
  <c r="CW42" i="1"/>
  <c r="DN288" i="1"/>
  <c r="N288" i="6" s="1"/>
  <c r="DP79" i="1"/>
  <c r="CT185" i="1"/>
  <c r="DH185" i="1" s="1"/>
  <c r="F109" i="3"/>
  <c r="CT111" i="1"/>
  <c r="DN306" i="1"/>
  <c r="N176" i="6"/>
  <c r="CB65" i="1"/>
  <c r="I65" i="3" s="1"/>
  <c r="DQ65" i="1"/>
  <c r="CA45" i="1"/>
  <c r="H45" i="3" s="1"/>
  <c r="BW322" i="1"/>
  <c r="CO144" i="1"/>
  <c r="CT233" i="1"/>
  <c r="DH233" i="2" s="1"/>
  <c r="O233" i="4" s="1"/>
  <c r="DP300" i="1"/>
  <c r="P300" i="6" s="1"/>
  <c r="DM242" i="1"/>
  <c r="M242" i="6" s="1"/>
  <c r="CB154" i="1"/>
  <c r="DO184" i="1"/>
  <c r="CS119" i="1"/>
  <c r="CP347" i="1"/>
  <c r="CS329" i="1"/>
  <c r="DG329" i="2" s="1"/>
  <c r="N329" i="4" s="1"/>
  <c r="CL114" i="1"/>
  <c r="BZ58" i="1"/>
  <c r="G58" i="3" s="1"/>
  <c r="DM305" i="1"/>
  <c r="M305" i="6" s="1"/>
  <c r="DM20" i="1"/>
  <c r="M20" i="6" s="1"/>
  <c r="BX41" i="1"/>
  <c r="CO11" i="1"/>
  <c r="CS112" i="1"/>
  <c r="DG112" i="1" s="1"/>
  <c r="DO202" i="1"/>
  <c r="DM138" i="1"/>
  <c r="M138" i="6" s="1"/>
  <c r="R206" i="6"/>
  <c r="H295" i="3"/>
  <c r="DO275" i="1"/>
  <c r="O275" i="6" s="1"/>
  <c r="CU275" i="1"/>
  <c r="DI275" i="2" s="1"/>
  <c r="P275" i="4" s="1"/>
  <c r="CT181" i="1"/>
  <c r="DH181" i="1" s="1"/>
  <c r="CR192" i="1"/>
  <c r="CA204" i="1"/>
  <c r="H204" i="3" s="1"/>
  <c r="K173" i="6"/>
  <c r="R142" i="6"/>
  <c r="DN323" i="1"/>
  <c r="N323" i="6" s="1"/>
  <c r="CV128" i="1"/>
  <c r="DJ128" i="2" s="1"/>
  <c r="Q128" i="4" s="1"/>
  <c r="CR9" i="1"/>
  <c r="DF9" i="1" s="1"/>
  <c r="CW65" i="1"/>
  <c r="CU293" i="1"/>
  <c r="CA90" i="1"/>
  <c r="H90" i="3" s="1"/>
  <c r="CV145" i="1"/>
  <c r="CU302" i="1"/>
  <c r="CV233" i="1"/>
  <c r="CM147" i="1"/>
  <c r="DO284" i="1"/>
  <c r="O284" i="6" s="1"/>
  <c r="BY284" i="1"/>
  <c r="F284" i="3" s="1"/>
  <c r="BW318" i="1"/>
  <c r="D318" i="3" s="1"/>
  <c r="DQ134" i="1"/>
  <c r="CN184" i="1"/>
  <c r="CT184" i="1"/>
  <c r="CV163" i="1"/>
  <c r="DJ163" i="2" s="1"/>
  <c r="Q163" i="4" s="1"/>
  <c r="DO186" i="1"/>
  <c r="O186" i="6" s="1"/>
  <c r="CA143" i="1"/>
  <c r="H143" i="3" s="1"/>
  <c r="DQ58" i="1"/>
  <c r="CT58" i="1"/>
  <c r="DH58" i="2" s="1"/>
  <c r="O58" i="4" s="1"/>
  <c r="CS256" i="1"/>
  <c r="CZ256" i="1" s="1"/>
  <c r="CU120" i="1"/>
  <c r="CT331" i="1"/>
  <c r="DA331" i="1" s="1"/>
  <c r="CN331" i="1"/>
  <c r="CR275" i="1"/>
  <c r="DF275" i="2" s="1"/>
  <c r="M275" i="4" s="1"/>
  <c r="CV102" i="1"/>
  <c r="DC102" i="1" s="1"/>
  <c r="CV12" i="1"/>
  <c r="DC12" i="1" s="1"/>
  <c r="CT261" i="1"/>
  <c r="DH261" i="2" s="1"/>
  <c r="DN155" i="1"/>
  <c r="DM350" i="1"/>
  <c r="DM192" i="1"/>
  <c r="M192" i="6" s="1"/>
  <c r="DQ335" i="1"/>
  <c r="CU189" i="1"/>
  <c r="DN133" i="1"/>
  <c r="N133" i="6" s="1"/>
  <c r="CM142" i="1"/>
  <c r="CL330" i="1"/>
  <c r="CR330" i="1"/>
  <c r="DN79" i="1"/>
  <c r="DP317" i="1"/>
  <c r="CU246" i="1"/>
  <c r="DI246" i="2" s="1"/>
  <c r="P246" i="4" s="1"/>
  <c r="DP190" i="1"/>
  <c r="DN10" i="1"/>
  <c r="DO200" i="1"/>
  <c r="O200" i="6" s="1"/>
  <c r="BY351" i="1"/>
  <c r="F351" i="3" s="1"/>
  <c r="DO351" i="1"/>
  <c r="O351" i="6" s="1"/>
  <c r="CB351" i="1"/>
  <c r="I351" i="3" s="1"/>
  <c r="CN273" i="1"/>
  <c r="CR176" i="1"/>
  <c r="DP176" i="1"/>
  <c r="CV249" i="1"/>
  <c r="DJ249" i="2" s="1"/>
  <c r="CU109" i="1"/>
  <c r="DI109" i="2" s="1"/>
  <c r="P109" i="4" s="1"/>
  <c r="CW237" i="1"/>
  <c r="K104" i="7"/>
  <c r="K349" i="7"/>
  <c r="K229" i="6"/>
  <c r="J174" i="6"/>
  <c r="K174" i="6" s="1"/>
  <c r="J190" i="6"/>
  <c r="K190" i="6" s="1"/>
  <c r="J329" i="6"/>
  <c r="K329" i="6" s="1"/>
  <c r="K104" i="6"/>
  <c r="J252" i="6"/>
  <c r="K252" i="6" s="1"/>
  <c r="J131" i="6"/>
  <c r="K131" i="6" s="1"/>
  <c r="J144" i="6"/>
  <c r="K144" i="6" s="1"/>
  <c r="J211" i="6"/>
  <c r="K222" i="6"/>
  <c r="J49" i="6"/>
  <c r="J162" i="6"/>
  <c r="K225" i="6"/>
  <c r="J348" i="6"/>
  <c r="K348" i="6" s="1"/>
  <c r="J73" i="6"/>
  <c r="J318" i="6"/>
  <c r="S314" i="3"/>
  <c r="T314" i="3" s="1"/>
  <c r="S159" i="3"/>
  <c r="T159" i="3" s="1"/>
  <c r="S223" i="3"/>
  <c r="T223" i="3" s="1"/>
  <c r="S273" i="3"/>
  <c r="T273" i="3" s="1"/>
  <c r="S16" i="3"/>
  <c r="T16" i="3" s="1"/>
  <c r="S166" i="3"/>
  <c r="T166" i="3" s="1"/>
  <c r="S179" i="3"/>
  <c r="T179" i="3" s="1"/>
  <c r="S128" i="3"/>
  <c r="T128" i="3" s="1"/>
  <c r="DU56" i="1"/>
  <c r="N56" i="7" s="1"/>
  <c r="CR201" i="1"/>
  <c r="CY201" i="1" s="1"/>
  <c r="CP131" i="1"/>
  <c r="CU131" i="1"/>
  <c r="DM334" i="1"/>
  <c r="M334" i="6" s="1"/>
  <c r="CL274" i="1"/>
  <c r="DM274" i="1"/>
  <c r="M274" i="6" s="1"/>
  <c r="DQ296" i="1"/>
  <c r="DN132" i="1"/>
  <c r="N132" i="6" s="1"/>
  <c r="CT285" i="1"/>
  <c r="DA285" i="1" s="1"/>
  <c r="DQ285" i="1"/>
  <c r="Q285" i="6" s="1"/>
  <c r="CT179" i="1"/>
  <c r="DM356" i="1"/>
  <c r="M356" i="6" s="1"/>
  <c r="CR281" i="1"/>
  <c r="CB88" i="1"/>
  <c r="I88" i="3" s="1"/>
  <c r="CA227" i="1"/>
  <c r="H227" i="3" s="1"/>
  <c r="BZ235" i="1"/>
  <c r="G235" i="3" s="1"/>
  <c r="CS241" i="1"/>
  <c r="CZ241" i="1" s="1"/>
  <c r="CS116" i="1"/>
  <c r="BW66" i="1"/>
  <c r="D66" i="3" s="1"/>
  <c r="BY66" i="1"/>
  <c r="F66" i="3" s="1"/>
  <c r="CR230" i="1"/>
  <c r="CY230" i="1" s="1"/>
  <c r="CA230" i="1"/>
  <c r="H230" i="3" s="1"/>
  <c r="CA69" i="1"/>
  <c r="BX43" i="1"/>
  <c r="E43" i="3" s="1"/>
  <c r="CR43" i="1"/>
  <c r="DF43" i="2" s="1"/>
  <c r="M43" i="4" s="1"/>
  <c r="DO236" i="1"/>
  <c r="CV236" i="1"/>
  <c r="DC236" i="1" s="1"/>
  <c r="CR172" i="1"/>
  <c r="DF172" i="2" s="1"/>
  <c r="DI46" i="1"/>
  <c r="CU346" i="1"/>
  <c r="DB346" i="1" s="1"/>
  <c r="CV346" i="1"/>
  <c r="DJ346" i="1" s="1"/>
  <c r="DN60" i="1"/>
  <c r="N60" i="6" s="1"/>
  <c r="DO224" i="1"/>
  <c r="CL224" i="1"/>
  <c r="BY175" i="1"/>
  <c r="F175" i="3" s="1"/>
  <c r="CR131" i="1"/>
  <c r="DF131" i="2" s="1"/>
  <c r="CR274" i="1"/>
  <c r="CT274" i="1"/>
  <c r="DH274" i="2" s="1"/>
  <c r="O274" i="4" s="1"/>
  <c r="CV274" i="1"/>
  <c r="CR132" i="1"/>
  <c r="DM179" i="1"/>
  <c r="M179" i="6" s="1"/>
  <c r="CV356" i="1"/>
  <c r="DC356" i="1" s="1"/>
  <c r="BY356" i="1"/>
  <c r="F356" i="3" s="1"/>
  <c r="CL281" i="1"/>
  <c r="BZ88" i="1"/>
  <c r="G88" i="3" s="1"/>
  <c r="DP106" i="1"/>
  <c r="CV16" i="1"/>
  <c r="DW16" i="1" s="1"/>
  <c r="CT16" i="1"/>
  <c r="DQ227" i="1"/>
  <c r="Q227" i="6" s="1"/>
  <c r="CW73" i="1"/>
  <c r="DD73" i="1" s="1"/>
  <c r="CT43" i="1"/>
  <c r="DH43" i="1" s="1"/>
  <c r="CO171" i="1"/>
  <c r="CT171" i="1"/>
  <c r="CS346" i="1"/>
  <c r="BX346" i="1"/>
  <c r="CP346" i="1"/>
  <c r="CW224" i="1"/>
  <c r="CW287" i="1"/>
  <c r="DM131" i="1"/>
  <c r="M131" i="6" s="1"/>
  <c r="DP334" i="1"/>
  <c r="P334" i="6" s="1"/>
  <c r="CT334" i="1"/>
  <c r="BZ274" i="1"/>
  <c r="G274" i="3" s="1"/>
  <c r="DN274" i="1"/>
  <c r="N274" i="6" s="1"/>
  <c r="CL285" i="1"/>
  <c r="CA179" i="1"/>
  <c r="H179" i="3" s="1"/>
  <c r="CS356" i="1"/>
  <c r="DO281" i="1"/>
  <c r="CS36" i="1"/>
  <c r="DG36" i="2" s="1"/>
  <c r="N36" i="4" s="1"/>
  <c r="CV235" i="1"/>
  <c r="CS279" i="1"/>
  <c r="CT241" i="1"/>
  <c r="DH241" i="1" s="1"/>
  <c r="CV230" i="1"/>
  <c r="CU150" i="1"/>
  <c r="DB150" i="1" s="1"/>
  <c r="DO150" i="1"/>
  <c r="O150" i="6" s="1"/>
  <c r="CW56" i="1"/>
  <c r="DY56" i="1" s="1"/>
  <c r="BY43" i="1"/>
  <c r="F43" i="3" s="1"/>
  <c r="DN346" i="1"/>
  <c r="N346" i="6" s="1"/>
  <c r="CU287" i="1"/>
  <c r="DW287" i="1" s="1"/>
  <c r="DP296" i="1"/>
  <c r="P296" i="6" s="1"/>
  <c r="DP285" i="1"/>
  <c r="P285" i="6" s="1"/>
  <c r="CW281" i="1"/>
  <c r="DP281" i="1"/>
  <c r="P281" i="6" s="1"/>
  <c r="DO106" i="1"/>
  <c r="O106" i="6" s="1"/>
  <c r="BW16" i="1"/>
  <c r="D16" i="3" s="1"/>
  <c r="CU235" i="1"/>
  <c r="CS235" i="1"/>
  <c r="CZ235" i="1" s="1"/>
  <c r="CU279" i="1"/>
  <c r="DI279" i="2" s="1"/>
  <c r="P279" i="4" s="1"/>
  <c r="CR18" i="1"/>
  <c r="CK73" i="1"/>
  <c r="CR241" i="1"/>
  <c r="CY241" i="1" s="1"/>
  <c r="DN66" i="1"/>
  <c r="N66" i="6" s="1"/>
  <c r="DM150" i="1"/>
  <c r="M150" i="6" s="1"/>
  <c r="CA150" i="1"/>
  <c r="H150" i="3" s="1"/>
  <c r="BX150" i="1"/>
  <c r="E150" i="3" s="1"/>
  <c r="CK56" i="1"/>
  <c r="R56" i="6"/>
  <c r="DN69" i="1"/>
  <c r="N69" i="6" s="1"/>
  <c r="DQ43" i="1"/>
  <c r="Q43" i="6" s="1"/>
  <c r="CB236" i="1"/>
  <c r="CU236" i="1"/>
  <c r="CW171" i="1"/>
  <c r="DD171" i="1" s="1"/>
  <c r="CP171" i="1"/>
  <c r="DQ172" i="1"/>
  <c r="Q172" i="6" s="1"/>
  <c r="CA172" i="1"/>
  <c r="H172" i="3" s="1"/>
  <c r="CB346" i="1"/>
  <c r="CB60" i="1"/>
  <c r="I60" i="3" s="1"/>
  <c r="DN224" i="1"/>
  <c r="N224" i="6" s="1"/>
  <c r="CU175" i="1"/>
  <c r="DI175" i="2" s="1"/>
  <c r="P175" i="4" s="1"/>
  <c r="CS334" i="1"/>
  <c r="CV334" i="1"/>
  <c r="DQ274" i="1"/>
  <c r="CU274" i="1"/>
  <c r="DB274" i="1" s="1"/>
  <c r="CU285" i="1"/>
  <c r="DI285" i="1" s="1"/>
  <c r="CL179" i="1"/>
  <c r="CU356" i="1"/>
  <c r="CV160" i="1"/>
  <c r="CV281" i="1"/>
  <c r="DO88" i="1"/>
  <c r="O88" i="6" s="1"/>
  <c r="DQ259" i="1"/>
  <c r="Q259" i="6" s="1"/>
  <c r="CM259" i="1"/>
  <c r="DO259" i="1"/>
  <c r="O259" i="6" s="1"/>
  <c r="DM259" i="1"/>
  <c r="M259" i="6" s="1"/>
  <c r="CP227" i="1"/>
  <c r="CA36" i="1"/>
  <c r="H36" i="3" s="1"/>
  <c r="DQ235" i="1"/>
  <c r="Q235" i="6" s="1"/>
  <c r="CW235" i="1"/>
  <c r="DO167" i="1"/>
  <c r="O167" i="6" s="1"/>
  <c r="DQ167" i="1"/>
  <c r="Q167" i="6" s="1"/>
  <c r="DM18" i="1"/>
  <c r="CU241" i="1"/>
  <c r="DB241" i="1" s="1"/>
  <c r="CA116" i="1"/>
  <c r="DC66" i="1"/>
  <c r="DP66" i="1"/>
  <c r="P66" i="6" s="1"/>
  <c r="DQ150" i="1"/>
  <c r="Q150" i="6" s="1"/>
  <c r="CK166" i="1"/>
  <c r="BZ69" i="1"/>
  <c r="G69" i="3" s="1"/>
  <c r="CW69" i="1"/>
  <c r="DD69" i="1" s="1"/>
  <c r="DQ69" i="1"/>
  <c r="Q69" i="6" s="1"/>
  <c r="DN171" i="1"/>
  <c r="BY171" i="1"/>
  <c r="F171" i="3" s="1"/>
  <c r="CR346" i="1"/>
  <c r="CU224" i="1"/>
  <c r="DI224" i="2" s="1"/>
  <c r="CW201" i="1"/>
  <c r="CM287" i="1"/>
  <c r="DN131" i="1"/>
  <c r="N131" i="6" s="1"/>
  <c r="BW334" i="1"/>
  <c r="D334" i="3" s="1"/>
  <c r="CW274" i="1"/>
  <c r="DM296" i="1"/>
  <c r="DM132" i="1"/>
  <c r="M132" i="6" s="1"/>
  <c r="BW281" i="1"/>
  <c r="D281" i="3" s="1"/>
  <c r="CB259" i="1"/>
  <c r="I259" i="3" s="1"/>
  <c r="CW106" i="1"/>
  <c r="DD106" i="1" s="1"/>
  <c r="CV106" i="1"/>
  <c r="DN16" i="1"/>
  <c r="N16" i="6" s="1"/>
  <c r="DI36" i="1"/>
  <c r="DO235" i="1"/>
  <c r="CW167" i="1"/>
  <c r="CP167" i="1"/>
  <c r="R279" i="6"/>
  <c r="DP279" i="1"/>
  <c r="P279" i="6" s="1"/>
  <c r="CO279" i="1"/>
  <c r="DN279" i="1"/>
  <c r="CB73" i="1"/>
  <c r="I73" i="3" s="1"/>
  <c r="R73" i="6"/>
  <c r="DP73" i="1"/>
  <c r="P73" i="6" s="1"/>
  <c r="BX241" i="1"/>
  <c r="E241" i="3" s="1"/>
  <c r="CL241" i="1"/>
  <c r="DQ66" i="1"/>
  <c r="Q66" i="6" s="1"/>
  <c r="CK66" i="1"/>
  <c r="BW230" i="1"/>
  <c r="D230" i="3" s="1"/>
  <c r="CS230" i="1"/>
  <c r="DG230" i="1" s="1"/>
  <c r="CZ69" i="1"/>
  <c r="CV69" i="1"/>
  <c r="DX69" i="1" s="1"/>
  <c r="BX172" i="1"/>
  <c r="E172" i="3" s="1"/>
  <c r="DM172" i="1"/>
  <c r="M172" i="6" s="1"/>
  <c r="CT131" i="1"/>
  <c r="DP274" i="1"/>
  <c r="P274" i="6" s="1"/>
  <c r="CS132" i="1"/>
  <c r="G285" i="3"/>
  <c r="CW179" i="1"/>
  <c r="DY179" i="1" s="1"/>
  <c r="DQ281" i="1"/>
  <c r="Q281" i="6" s="1"/>
  <c r="BZ106" i="1"/>
  <c r="G106" i="3" s="1"/>
  <c r="DM16" i="1"/>
  <c r="M16" i="6" s="1"/>
  <c r="CR227" i="1"/>
  <c r="CB235" i="1"/>
  <c r="I235" i="3" s="1"/>
  <c r="DM235" i="1"/>
  <c r="M235" i="6" s="1"/>
  <c r="BZ279" i="1"/>
  <c r="CW116" i="1"/>
  <c r="CB116" i="1"/>
  <c r="DM66" i="1"/>
  <c r="CU66" i="1"/>
  <c r="DB66" i="1" s="1"/>
  <c r="CV150" i="1"/>
  <c r="CW150" i="1"/>
  <c r="CB56" i="1"/>
  <c r="I56" i="3" s="1"/>
  <c r="DO43" i="1"/>
  <c r="O43" i="6" s="1"/>
  <c r="CR236" i="1"/>
  <c r="BW172" i="1"/>
  <c r="D172" i="3" s="1"/>
  <c r="CV175" i="1"/>
  <c r="DO175" i="1"/>
  <c r="CR296" i="1"/>
  <c r="DF296" i="1" s="1"/>
  <c r="CV285" i="1"/>
  <c r="DC285" i="1" s="1"/>
  <c r="DP36" i="1"/>
  <c r="P36" i="6" s="1"/>
  <c r="DM167" i="1"/>
  <c r="M167" i="6" s="1"/>
  <c r="CN279" i="1"/>
  <c r="DN73" i="1"/>
  <c r="N73" i="6" s="1"/>
  <c r="CB241" i="1"/>
  <c r="I241" i="3" s="1"/>
  <c r="DO230" i="1"/>
  <c r="O230" i="6" s="1"/>
  <c r="CT150" i="1"/>
  <c r="DH150" i="2" s="1"/>
  <c r="O150" i="4" s="1"/>
  <c r="CS43" i="1"/>
  <c r="DG43" i="2" s="1"/>
  <c r="DP236" i="1"/>
  <c r="P236" i="6" s="1"/>
  <c r="CV193" i="1"/>
  <c r="DJ193" i="1" s="1"/>
  <c r="CO126" i="1"/>
  <c r="CW130" i="1"/>
  <c r="DK130" i="1" s="1"/>
  <c r="CW354" i="1"/>
  <c r="CB303" i="1"/>
  <c r="I303" i="3" s="1"/>
  <c r="R103" i="6"/>
  <c r="CT250" i="1"/>
  <c r="DU250" i="1" s="1"/>
  <c r="CN21" i="1"/>
  <c r="DM158" i="1"/>
  <c r="DP158" i="1"/>
  <c r="P158" i="6" s="1"/>
  <c r="CN47" i="1"/>
  <c r="CR50" i="1"/>
  <c r="DF50" i="2" s="1"/>
  <c r="M50" i="4" s="1"/>
  <c r="DP314" i="1"/>
  <c r="P314" i="6" s="1"/>
  <c r="CV45" i="1"/>
  <c r="DC45" i="1" s="1"/>
  <c r="DO68" i="1"/>
  <c r="O68" i="6" s="1"/>
  <c r="CS348" i="1"/>
  <c r="BZ348" i="1"/>
  <c r="G348" i="3" s="1"/>
  <c r="CU348" i="1"/>
  <c r="DB348" i="1" s="1"/>
  <c r="BX307" i="1"/>
  <c r="E307" i="3" s="1"/>
  <c r="CP307" i="1"/>
  <c r="DO90" i="1"/>
  <c r="O90" i="6" s="1"/>
  <c r="CT297" i="1"/>
  <c r="CS162" i="1"/>
  <c r="CL233" i="1"/>
  <c r="CR147" i="1"/>
  <c r="DF147" i="2" s="1"/>
  <c r="CU284" i="1"/>
  <c r="BZ284" i="1"/>
  <c r="G284" i="3" s="1"/>
  <c r="BX300" i="1"/>
  <c r="BZ46" i="1"/>
  <c r="G46" i="3" s="1"/>
  <c r="CN46" i="1"/>
  <c r="CV318" i="1"/>
  <c r="CS134" i="1"/>
  <c r="DG134" i="2" s="1"/>
  <c r="CZ138" i="1"/>
  <c r="O138" i="4"/>
  <c r="DH138" i="1"/>
  <c r="DA138" i="1"/>
  <c r="DA282" i="1"/>
  <c r="DM96" i="1"/>
  <c r="M96" i="6" s="1"/>
  <c r="CS91" i="1"/>
  <c r="CZ91" i="1" s="1"/>
  <c r="CB354" i="1"/>
  <c r="I354" i="3" s="1"/>
  <c r="CT48" i="1"/>
  <c r="CO103" i="1"/>
  <c r="CV250" i="1"/>
  <c r="CV92" i="1"/>
  <c r="CV252" i="1"/>
  <c r="DJ252" i="2" s="1"/>
  <c r="DM47" i="1"/>
  <c r="M47" i="6" s="1"/>
  <c r="DP47" i="1"/>
  <c r="P47" i="6" s="1"/>
  <c r="BY50" i="1"/>
  <c r="CU268" i="1"/>
  <c r="DI268" i="2" s="1"/>
  <c r="P268" i="4" s="1"/>
  <c r="CB269" i="1"/>
  <c r="I269" i="3" s="1"/>
  <c r="CU269" i="1"/>
  <c r="CL314" i="1"/>
  <c r="CU68" i="1"/>
  <c r="DI68" i="2" s="1"/>
  <c r="P68" i="4" s="1"/>
  <c r="DM321" i="1"/>
  <c r="M321" i="6" s="1"/>
  <c r="DN144" i="1"/>
  <c r="N144" i="6" s="1"/>
  <c r="CT145" i="1"/>
  <c r="DH145" i="1" s="1"/>
  <c r="CS297" i="1"/>
  <c r="DO63" i="1"/>
  <c r="O63" i="6" s="1"/>
  <c r="CS46" i="1"/>
  <c r="BX318" i="1"/>
  <c r="E318" i="3" s="1"/>
  <c r="CP134" i="1"/>
  <c r="DO134" i="1"/>
  <c r="BY154" i="1"/>
  <c r="F154" i="3" s="1"/>
  <c r="DN154" i="1"/>
  <c r="N154" i="6" s="1"/>
  <c r="CT154" i="1"/>
  <c r="DA154" i="1" s="1"/>
  <c r="CY101" i="1"/>
  <c r="CM126" i="1"/>
  <c r="CV81" i="1"/>
  <c r="DJ81" i="2" s="1"/>
  <c r="Q81" i="4" s="1"/>
  <c r="CW81" i="1"/>
  <c r="DQ130" i="1"/>
  <c r="CA354" i="1"/>
  <c r="H354" i="3" s="1"/>
  <c r="CM354" i="1"/>
  <c r="CB48" i="1"/>
  <c r="CT303" i="1"/>
  <c r="DH303" i="1" s="1"/>
  <c r="CA250" i="1"/>
  <c r="H250" i="3" s="1"/>
  <c r="CM250" i="1"/>
  <c r="CV21" i="1"/>
  <c r="DJ21" i="2" s="1"/>
  <c r="Q21" i="4" s="1"/>
  <c r="CR123" i="1"/>
  <c r="CY123" i="1" s="1"/>
  <c r="CL151" i="1"/>
  <c r="CN92" i="1"/>
  <c r="CU247" i="1"/>
  <c r="DI247" i="1" s="1"/>
  <c r="CT50" i="1"/>
  <c r="DH50" i="1" s="1"/>
  <c r="DQ268" i="1"/>
  <c r="Q268" i="6" s="1"/>
  <c r="DQ314" i="1"/>
  <c r="Q314" i="6" s="1"/>
  <c r="CT95" i="1"/>
  <c r="DH95" i="1" s="1"/>
  <c r="CR199" i="1"/>
  <c r="DF199" i="2" s="1"/>
  <c r="CT68" i="1"/>
  <c r="DU68" i="1" s="1"/>
  <c r="CR321" i="1"/>
  <c r="CW321" i="1"/>
  <c r="CU8" i="1"/>
  <c r="DV8" i="1" s="1"/>
  <c r="BZ8" i="1"/>
  <c r="G8" i="3" s="1"/>
  <c r="CS110" i="1"/>
  <c r="DG110" i="2" s="1"/>
  <c r="N110" i="4" s="1"/>
  <c r="CT322" i="1"/>
  <c r="DH322" i="2" s="1"/>
  <c r="CR348" i="1"/>
  <c r="DF348" i="2" s="1"/>
  <c r="M348" i="4" s="1"/>
  <c r="DP144" i="1"/>
  <c r="P144" i="6" s="1"/>
  <c r="DQ90" i="1"/>
  <c r="Q90" i="6" s="1"/>
  <c r="DO297" i="1"/>
  <c r="O297" i="6" s="1"/>
  <c r="DN302" i="1"/>
  <c r="N302" i="6" s="1"/>
  <c r="DO270" i="1"/>
  <c r="O270" i="6" s="1"/>
  <c r="CN270" i="1"/>
  <c r="CT162" i="1"/>
  <c r="CW46" i="1"/>
  <c r="DY46" i="1" s="1"/>
  <c r="CB134" i="1"/>
  <c r="DN242" i="1"/>
  <c r="N242" i="6" s="1"/>
  <c r="BY242" i="1"/>
  <c r="F242" i="3" s="1"/>
  <c r="DN172" i="1"/>
  <c r="CU172" i="1"/>
  <c r="DO310" i="1"/>
  <c r="CN310" i="1"/>
  <c r="DP91" i="1"/>
  <c r="P91" i="6" s="1"/>
  <c r="DM130" i="1"/>
  <c r="M130" i="6" s="1"/>
  <c r="DO354" i="1"/>
  <c r="O354" i="6" s="1"/>
  <c r="BZ354" i="1"/>
  <c r="G354" i="3" s="1"/>
  <c r="CP48" i="1"/>
  <c r="BY103" i="1"/>
  <c r="F103" i="3" s="1"/>
  <c r="BW103" i="1"/>
  <c r="D103" i="3" s="1"/>
  <c r="DO21" i="1"/>
  <c r="O21" i="6" s="1"/>
  <c r="DO158" i="1"/>
  <c r="O158" i="6" s="1"/>
  <c r="BX158" i="1"/>
  <c r="E158" i="3" s="1"/>
  <c r="CR247" i="1"/>
  <c r="DF247" i="2" s="1"/>
  <c r="DO47" i="1"/>
  <c r="CT268" i="1"/>
  <c r="DA268" i="1" s="1"/>
  <c r="CS269" i="1"/>
  <c r="DG269" i="1" s="1"/>
  <c r="DQ199" i="1"/>
  <c r="CU199" i="1"/>
  <c r="R68" i="6"/>
  <c r="DQ321" i="1"/>
  <c r="CW8" i="1"/>
  <c r="CW110" i="1"/>
  <c r="CR110" i="1"/>
  <c r="CW144" i="1"/>
  <c r="DY144" i="1" s="1"/>
  <c r="CU297" i="1"/>
  <c r="DI297" i="2" s="1"/>
  <c r="DM63" i="1"/>
  <c r="M63" i="6" s="1"/>
  <c r="DP63" i="1"/>
  <c r="P63" i="6" s="1"/>
  <c r="DM162" i="1"/>
  <c r="M162" i="6" s="1"/>
  <c r="CW162" i="1"/>
  <c r="DK162" i="2" s="1"/>
  <c r="CB300" i="1"/>
  <c r="CK300" i="1"/>
  <c r="CA46" i="1"/>
  <c r="H46" i="3" s="1"/>
  <c r="BZ242" i="1"/>
  <c r="DM310" i="1"/>
  <c r="BY110" i="1"/>
  <c r="F110" i="3" s="1"/>
  <c r="BW144" i="1"/>
  <c r="D144" i="3" s="1"/>
  <c r="DO144" i="1"/>
  <c r="O144" i="6" s="1"/>
  <c r="CT90" i="1"/>
  <c r="DA90" i="1" s="1"/>
  <c r="DN145" i="1"/>
  <c r="N145" i="6" s="1"/>
  <c r="CU145" i="1"/>
  <c r="DP302" i="1"/>
  <c r="P302" i="6" s="1"/>
  <c r="DQ63" i="1"/>
  <c r="Q63" i="6" s="1"/>
  <c r="CR63" i="1"/>
  <c r="DF63" i="2" s="1"/>
  <c r="M63" i="4" s="1"/>
  <c r="BZ147" i="1"/>
  <c r="G147" i="3" s="1"/>
  <c r="CV172" i="1"/>
  <c r="DJ172" i="1" s="1"/>
  <c r="CT193" i="1"/>
  <c r="DA193" i="1" s="1"/>
  <c r="DM126" i="1"/>
  <c r="CK91" i="1"/>
  <c r="BZ103" i="1"/>
  <c r="G103" i="3" s="1"/>
  <c r="DQ250" i="1"/>
  <c r="F236" i="3"/>
  <c r="CW21" i="1"/>
  <c r="DF92" i="1"/>
  <c r="CL252" i="1"/>
  <c r="BY47" i="1"/>
  <c r="DN268" i="1"/>
  <c r="N268" i="6" s="1"/>
  <c r="DM314" i="1"/>
  <c r="M314" i="6" s="1"/>
  <c r="DD95" i="1"/>
  <c r="CS45" i="1"/>
  <c r="DG45" i="2" s="1"/>
  <c r="DP68" i="1"/>
  <c r="P68" i="6" s="1"/>
  <c r="DQ110" i="1"/>
  <c r="Q110" i="6" s="1"/>
  <c r="DM322" i="1"/>
  <c r="M322" i="6" s="1"/>
  <c r="DM144" i="1"/>
  <c r="CB144" i="1"/>
  <c r="I144" i="3" s="1"/>
  <c r="DM302" i="1"/>
  <c r="CO63" i="1"/>
  <c r="CA270" i="1"/>
  <c r="H270" i="3" s="1"/>
  <c r="DP147" i="1"/>
  <c r="P147" i="6" s="1"/>
  <c r="CV147" i="1"/>
  <c r="DX147" i="1" s="1"/>
  <c r="CO284" i="1"/>
  <c r="DP284" i="1"/>
  <c r="DN193" i="1"/>
  <c r="N193" i="6" s="1"/>
  <c r="DO126" i="1"/>
  <c r="O126" i="6" s="1"/>
  <c r="BY126" i="1"/>
  <c r="F126" i="3" s="1"/>
  <c r="CR310" i="1"/>
  <c r="DF310" i="2" s="1"/>
  <c r="DM354" i="1"/>
  <c r="M354" i="6" s="1"/>
  <c r="CU354" i="1"/>
  <c r="DI354" i="1" s="1"/>
  <c r="CO48" i="1"/>
  <c r="DM303" i="1"/>
  <c r="M303" i="6" s="1"/>
  <c r="CO303" i="1"/>
  <c r="CT103" i="1"/>
  <c r="DA103" i="1" s="1"/>
  <c r="CN250" i="1"/>
  <c r="DO250" i="1"/>
  <c r="O250" i="6" s="1"/>
  <c r="CT21" i="1"/>
  <c r="DV21" i="1" s="1"/>
  <c r="DM21" i="1"/>
  <c r="CV158" i="1"/>
  <c r="DC158" i="1" s="1"/>
  <c r="BW158" i="1"/>
  <c r="D158" i="3" s="1"/>
  <c r="CB92" i="1"/>
  <c r="CS47" i="1"/>
  <c r="DN50" i="1"/>
  <c r="N50" i="6" s="1"/>
  <c r="DO269" i="1"/>
  <c r="DO45" i="1"/>
  <c r="O45" i="6" s="1"/>
  <c r="CT45" i="1"/>
  <c r="DH45" i="2" s="1"/>
  <c r="R110" i="6"/>
  <c r="CU110" i="1"/>
  <c r="R322" i="6"/>
  <c r="CN307" i="1"/>
  <c r="CW90" i="1"/>
  <c r="DK90" i="2" s="1"/>
  <c r="R90" i="4" s="1"/>
  <c r="CU90" i="1"/>
  <c r="CN90" i="1"/>
  <c r="CB297" i="1"/>
  <c r="I297" i="3" s="1"/>
  <c r="CR297" i="1"/>
  <c r="DQ270" i="1"/>
  <c r="Q270" i="6" s="1"/>
  <c r="CM162" i="1"/>
  <c r="CO233" i="1"/>
  <c r="CS300" i="1"/>
  <c r="CZ300" i="1" s="1"/>
  <c r="DO300" i="1"/>
  <c r="O300" i="6" s="1"/>
  <c r="CU318" i="1"/>
  <c r="CT134" i="1"/>
  <c r="DP171" i="1"/>
  <c r="P171" i="6" s="1"/>
  <c r="DP172" i="1"/>
  <c r="CU193" i="1"/>
  <c r="DI193" i="2" s="1"/>
  <c r="P193" i="4" s="1"/>
  <c r="CW310" i="1"/>
  <c r="DK310" i="2" s="1"/>
  <c r="CU96" i="1"/>
  <c r="DI96" i="1" s="1"/>
  <c r="CW96" i="1"/>
  <c r="CS48" i="1"/>
  <c r="CR151" i="1"/>
  <c r="DP151" i="1"/>
  <c r="DO92" i="1"/>
  <c r="CU252" i="1"/>
  <c r="DI252" i="2" s="1"/>
  <c r="CW50" i="1"/>
  <c r="DD50" i="1" s="1"/>
  <c r="DP268" i="1"/>
  <c r="P268" i="6" s="1"/>
  <c r="CP268" i="1"/>
  <c r="CB314" i="1"/>
  <c r="I314" i="3" s="1"/>
  <c r="R314" i="6"/>
  <c r="CU314" i="1"/>
  <c r="DK95" i="1"/>
  <c r="DM8" i="1"/>
  <c r="M8" i="6" s="1"/>
  <c r="BZ110" i="1"/>
  <c r="G110" i="3" s="1"/>
  <c r="CT110" i="1"/>
  <c r="DA110" i="1" s="1"/>
  <c r="DN348" i="1"/>
  <c r="N348" i="6" s="1"/>
  <c r="CT144" i="1"/>
  <c r="DA144" i="1" s="1"/>
  <c r="CL307" i="1"/>
  <c r="DQ302" i="1"/>
  <c r="CT284" i="1"/>
  <c r="DH284" i="2" s="1"/>
  <c r="CV46" i="1"/>
  <c r="DJ46" i="2" s="1"/>
  <c r="Q46" i="4" s="1"/>
  <c r="CS318" i="1"/>
  <c r="DG318" i="2" s="1"/>
  <c r="N318" i="4" s="1"/>
  <c r="CU134" i="1"/>
  <c r="DI134" i="1" s="1"/>
  <c r="BW242" i="1"/>
  <c r="D242" i="3" s="1"/>
  <c r="DF49" i="1"/>
  <c r="DK223" i="1"/>
  <c r="R154" i="6"/>
  <c r="DQ198" i="1"/>
  <c r="Q198" i="6" s="1"/>
  <c r="DP184" i="1"/>
  <c r="P184" i="6" s="1"/>
  <c r="DN184" i="1"/>
  <c r="N184" i="6" s="1"/>
  <c r="CO163" i="1"/>
  <c r="DP119" i="1"/>
  <c r="P119" i="6" s="1"/>
  <c r="DN291" i="1"/>
  <c r="N291" i="6" s="1"/>
  <c r="CK262" i="1"/>
  <c r="DO49" i="1"/>
  <c r="O49" i="6" s="1"/>
  <c r="CS320" i="1"/>
  <c r="DG320" i="2" s="1"/>
  <c r="N320" i="4" s="1"/>
  <c r="CB41" i="1"/>
  <c r="I41" i="3" s="1"/>
  <c r="CP97" i="1"/>
  <c r="CU195" i="1"/>
  <c r="DI195" i="2" s="1"/>
  <c r="CS27" i="1"/>
  <c r="CV27" i="1"/>
  <c r="DJ27" i="2" s="1"/>
  <c r="Q27" i="4" s="1"/>
  <c r="BZ11" i="1"/>
  <c r="G11" i="3" s="1"/>
  <c r="CT112" i="1"/>
  <c r="DN255" i="1"/>
  <c r="N255" i="6" s="1"/>
  <c r="DN202" i="1"/>
  <c r="N202" i="6" s="1"/>
  <c r="CB202" i="1"/>
  <c r="CS140" i="1"/>
  <c r="CZ140" i="1" s="1"/>
  <c r="DN331" i="1"/>
  <c r="N331" i="6" s="1"/>
  <c r="R331" i="6"/>
  <c r="CK138" i="1"/>
  <c r="CK191" i="1"/>
  <c r="CT152" i="1"/>
  <c r="DH152" i="2" s="1"/>
  <c r="O152" i="4" s="1"/>
  <c r="DP282" i="1"/>
  <c r="P282" i="6" s="1"/>
  <c r="CM282" i="1"/>
  <c r="CP282" i="1"/>
  <c r="CS295" i="1"/>
  <c r="DT295" i="1" s="1"/>
  <c r="CT253" i="1"/>
  <c r="CV275" i="1"/>
  <c r="CB59" i="1"/>
  <c r="I59" i="3" s="1"/>
  <c r="CW12" i="1"/>
  <c r="CB347" i="1"/>
  <c r="I347" i="3" s="1"/>
  <c r="DQ347" i="1"/>
  <c r="Q347" i="6" s="1"/>
  <c r="CT312" i="1"/>
  <c r="DU312" i="1" s="1"/>
  <c r="CK312" i="1"/>
  <c r="CV143" i="1"/>
  <c r="DJ143" i="2" s="1"/>
  <c r="CW58" i="1"/>
  <c r="DY58" i="1" s="1"/>
  <c r="BX77" i="1"/>
  <c r="E77" i="3" s="1"/>
  <c r="CS15" i="1"/>
  <c r="DG15" i="2" s="1"/>
  <c r="CM20" i="1"/>
  <c r="DQ291" i="1"/>
  <c r="Q291" i="6" s="1"/>
  <c r="DO291" i="1"/>
  <c r="DO262" i="1"/>
  <c r="O262" i="6" s="1"/>
  <c r="CK80" i="1"/>
  <c r="CL320" i="1"/>
  <c r="DM320" i="1"/>
  <c r="DO41" i="1"/>
  <c r="O41" i="6" s="1"/>
  <c r="CU97" i="1"/>
  <c r="CK195" i="1"/>
  <c r="CU27" i="1"/>
  <c r="DN11" i="1"/>
  <c r="N11" i="6" s="1"/>
  <c r="BX11" i="1"/>
  <c r="CN112" i="1"/>
  <c r="CR255" i="1"/>
  <c r="DF255" i="2" s="1"/>
  <c r="DP202" i="1"/>
  <c r="DQ140" i="1"/>
  <c r="Q140" i="6" s="1"/>
  <c r="BY140" i="1"/>
  <c r="F140" i="3" s="1"/>
  <c r="CV331" i="1"/>
  <c r="CL138" i="1"/>
  <c r="CV191" i="1"/>
  <c r="DJ191" i="1" s="1"/>
  <c r="DP191" i="1"/>
  <c r="P191" i="6" s="1"/>
  <c r="CK101" i="1"/>
  <c r="CK223" i="1"/>
  <c r="BZ194" i="1"/>
  <c r="G194" i="3" s="1"/>
  <c r="DN194" i="1"/>
  <c r="BW212" i="1"/>
  <c r="D212" i="3" s="1"/>
  <c r="CW212" i="1"/>
  <c r="DK212" i="1" s="1"/>
  <c r="CO184" i="1"/>
  <c r="DM163" i="1"/>
  <c r="M163" i="6" s="1"/>
  <c r="CW119" i="1"/>
  <c r="DN180" i="1"/>
  <c r="N180" i="6" s="1"/>
  <c r="CU312" i="1"/>
  <c r="DI312" i="1" s="1"/>
  <c r="DO312" i="1"/>
  <c r="CT294" i="1"/>
  <c r="DH294" i="2" s="1"/>
  <c r="O294" i="4" s="1"/>
  <c r="CV294" i="1"/>
  <c r="CW143" i="1"/>
  <c r="DD143" i="1" s="1"/>
  <c r="DM143" i="1"/>
  <c r="M143" i="6" s="1"/>
  <c r="R58" i="6"/>
  <c r="DN77" i="1"/>
  <c r="N77" i="6" s="1"/>
  <c r="DM178" i="1"/>
  <c r="M178" i="6" s="1"/>
  <c r="CS178" i="1"/>
  <c r="CV80" i="1"/>
  <c r="CK49" i="1"/>
  <c r="CT140" i="1"/>
  <c r="CO140" i="1"/>
  <c r="R140" i="6"/>
  <c r="CA140" i="1"/>
  <c r="H140" i="3" s="1"/>
  <c r="CU191" i="1"/>
  <c r="DI191" i="2" s="1"/>
  <c r="CS191" i="1"/>
  <c r="DG191" i="1" s="1"/>
  <c r="CA355" i="1"/>
  <c r="H355" i="3" s="1"/>
  <c r="CU355" i="1"/>
  <c r="DI355" i="1" s="1"/>
  <c r="CV206" i="1"/>
  <c r="CK295" i="1"/>
  <c r="CO12" i="1"/>
  <c r="DM223" i="1"/>
  <c r="M223" i="6" s="1"/>
  <c r="CW180" i="1"/>
  <c r="DK180" i="2" s="1"/>
  <c r="R180" i="4" s="1"/>
  <c r="CS44" i="1"/>
  <c r="CT114" i="1"/>
  <c r="DA114" i="1" s="1"/>
  <c r="CT178" i="1"/>
  <c r="DN313" i="1"/>
  <c r="N313" i="6" s="1"/>
  <c r="BZ256" i="1"/>
  <c r="G256" i="3" s="1"/>
  <c r="DQ15" i="1"/>
  <c r="Q15" i="6" s="1"/>
  <c r="CW120" i="1"/>
  <c r="DK120" i="1" s="1"/>
  <c r="CV120" i="1"/>
  <c r="DJ120" i="2" s="1"/>
  <c r="Q120" i="4" s="1"/>
  <c r="CB262" i="1"/>
  <c r="I262" i="3" s="1"/>
  <c r="DP80" i="1"/>
  <c r="P80" i="6" s="1"/>
  <c r="DN49" i="1"/>
  <c r="N49" i="6" s="1"/>
  <c r="CR320" i="1"/>
  <c r="CR41" i="1"/>
  <c r="CT97" i="1"/>
  <c r="CU140" i="1"/>
  <c r="DW140" i="1" s="1"/>
  <c r="BX138" i="1"/>
  <c r="E138" i="3" s="1"/>
  <c r="R355" i="6"/>
  <c r="CB206" i="1"/>
  <c r="I206" i="3" s="1"/>
  <c r="CR206" i="1"/>
  <c r="DN282" i="1"/>
  <c r="N282" i="6" s="1"/>
  <c r="CR59" i="1"/>
  <c r="DF59" i="2" s="1"/>
  <c r="M59" i="4" s="1"/>
  <c r="CN12" i="1"/>
  <c r="CP223" i="1"/>
  <c r="DP194" i="1"/>
  <c r="CV194" i="1"/>
  <c r="DJ194" i="2" s="1"/>
  <c r="Q194" i="4" s="1"/>
  <c r="CU198" i="1"/>
  <c r="DB198" i="1" s="1"/>
  <c r="DQ184" i="1"/>
  <c r="DP163" i="1"/>
  <c r="P163" i="6" s="1"/>
  <c r="CR180" i="1"/>
  <c r="DF180" i="2" s="1"/>
  <c r="CT186" i="1"/>
  <c r="DU186" i="1" s="1"/>
  <c r="DM329" i="1"/>
  <c r="M329" i="6" s="1"/>
  <c r="CU114" i="1"/>
  <c r="CT77" i="1"/>
  <c r="DH77" i="2" s="1"/>
  <c r="CR178" i="1"/>
  <c r="DN305" i="1"/>
  <c r="N305" i="6" s="1"/>
  <c r="CS305" i="1"/>
  <c r="CN256" i="1"/>
  <c r="CV15" i="1"/>
  <c r="DC15" i="1" s="1"/>
  <c r="CW15" i="1"/>
  <c r="DK15" i="2" s="1"/>
  <c r="DO20" i="1"/>
  <c r="BX20" i="1"/>
  <c r="E20" i="3" s="1"/>
  <c r="CV291" i="1"/>
  <c r="DJ291" i="1" s="1"/>
  <c r="BW97" i="1"/>
  <c r="D97" i="3" s="1"/>
  <c r="CV195" i="1"/>
  <c r="DJ195" i="1" s="1"/>
  <c r="DQ195" i="1"/>
  <c r="Q195" i="6" s="1"/>
  <c r="DM112" i="1"/>
  <c r="M112" i="6" s="1"/>
  <c r="CS255" i="1"/>
  <c r="CZ255" i="1" s="1"/>
  <c r="DO255" i="1"/>
  <c r="CU255" i="1"/>
  <c r="DP140" i="1"/>
  <c r="P140" i="6" s="1"/>
  <c r="CB331" i="1"/>
  <c r="DP331" i="1"/>
  <c r="P331" i="6" s="1"/>
  <c r="DD138" i="1"/>
  <c r="DO138" i="1"/>
  <c r="O138" i="6" s="1"/>
  <c r="CU138" i="1"/>
  <c r="DW138" i="1" s="1"/>
  <c r="CK355" i="1"/>
  <c r="DQ355" i="1"/>
  <c r="Q355" i="6" s="1"/>
  <c r="CB282" i="1"/>
  <c r="I282" i="3" s="1"/>
  <c r="CW295" i="1"/>
  <c r="DO295" i="1"/>
  <c r="O295" i="6" s="1"/>
  <c r="BX102" i="1"/>
  <c r="E102" i="3" s="1"/>
  <c r="DO101" i="1"/>
  <c r="O101" i="6" s="1"/>
  <c r="DN223" i="1"/>
  <c r="N223" i="6" s="1"/>
  <c r="R194" i="6"/>
  <c r="DN212" i="1"/>
  <c r="N212" i="6" s="1"/>
  <c r="CV242" i="1"/>
  <c r="DJ242" i="2" s="1"/>
  <c r="CS154" i="1"/>
  <c r="DG154" i="2" s="1"/>
  <c r="DM184" i="1"/>
  <c r="M184" i="6" s="1"/>
  <c r="CS184" i="1"/>
  <c r="CZ184" i="1" s="1"/>
  <c r="CN119" i="1"/>
  <c r="CR44" i="1"/>
  <c r="DF44" i="2" s="1"/>
  <c r="CW312" i="1"/>
  <c r="BY294" i="1"/>
  <c r="F294" i="3" s="1"/>
  <c r="DO294" i="1"/>
  <c r="O294" i="6" s="1"/>
  <c r="CU143" i="1"/>
  <c r="DM58" i="1"/>
  <c r="M58" i="6" s="1"/>
  <c r="CU77" i="1"/>
  <c r="DB77" i="1" s="1"/>
  <c r="CV178" i="1"/>
  <c r="DJ178" i="1" s="1"/>
  <c r="CS313" i="1"/>
  <c r="CV305" i="1"/>
  <c r="DN256" i="1"/>
  <c r="N256" i="6" s="1"/>
  <c r="CR15" i="1"/>
  <c r="DF15" i="2" s="1"/>
  <c r="M15" i="4" s="1"/>
  <c r="DP120" i="1"/>
  <c r="P120" i="6" s="1"/>
  <c r="CS20" i="1"/>
  <c r="CZ20" i="1" s="1"/>
  <c r="DP262" i="1"/>
  <c r="P262" i="6" s="1"/>
  <c r="DN320" i="1"/>
  <c r="N320" i="6" s="1"/>
  <c r="DN41" i="1"/>
  <c r="N41" i="6" s="1"/>
  <c r="CS97" i="1"/>
  <c r="DU97" i="1" s="1"/>
  <c r="DM97" i="1"/>
  <c r="M97" i="6" s="1"/>
  <c r="BW195" i="1"/>
  <c r="D195" i="3" s="1"/>
  <c r="CA27" i="1"/>
  <c r="H27" i="3" s="1"/>
  <c r="CW11" i="1"/>
  <c r="CA11" i="1"/>
  <c r="H11" i="3" s="1"/>
  <c r="CB255" i="1"/>
  <c r="I255" i="3" s="1"/>
  <c r="CU202" i="1"/>
  <c r="DI202" i="1" s="1"/>
  <c r="DO331" i="1"/>
  <c r="O331" i="6" s="1"/>
  <c r="DP138" i="1"/>
  <c r="P138" i="6" s="1"/>
  <c r="CV355" i="1"/>
  <c r="DC355" i="1" s="1"/>
  <c r="CL253" i="1"/>
  <c r="DP275" i="1"/>
  <c r="P275" i="6" s="1"/>
  <c r="CS275" i="1"/>
  <c r="DG275" i="2" s="1"/>
  <c r="N275" i="4" s="1"/>
  <c r="CU194" i="1"/>
  <c r="BY194" i="1"/>
  <c r="F194" i="3" s="1"/>
  <c r="CU118" i="1"/>
  <c r="BY198" i="1"/>
  <c r="DO163" i="1"/>
  <c r="O163" i="6" s="1"/>
  <c r="CV119" i="1"/>
  <c r="CU180" i="1"/>
  <c r="DI180" i="2" s="1"/>
  <c r="CV180" i="1"/>
  <c r="DJ180" i="2" s="1"/>
  <c r="Q180" i="4" s="1"/>
  <c r="BX347" i="1"/>
  <c r="E347" i="3" s="1"/>
  <c r="R312" i="6"/>
  <c r="CT329" i="1"/>
  <c r="DH329" i="2" s="1"/>
  <c r="O329" i="4" s="1"/>
  <c r="DQ114" i="1"/>
  <c r="Q114" i="6" s="1"/>
  <c r="CU294" i="1"/>
  <c r="BX143" i="1"/>
  <c r="E143" i="3" s="1"/>
  <c r="CV58" i="1"/>
  <c r="BX178" i="1"/>
  <c r="E178" i="3" s="1"/>
  <c r="CM313" i="1"/>
  <c r="DP313" i="1"/>
  <c r="P313" i="6" s="1"/>
  <c r="CU313" i="1"/>
  <c r="DB313" i="1" s="1"/>
  <c r="DQ305" i="1"/>
  <c r="DP256" i="1"/>
  <c r="CB15" i="1"/>
  <c r="I15" i="3" s="1"/>
  <c r="CU20" i="1"/>
  <c r="CU291" i="1"/>
  <c r="DI291" i="2" s="1"/>
  <c r="P291" i="4" s="1"/>
  <c r="DM11" i="1"/>
  <c r="M11" i="6" s="1"/>
  <c r="DN138" i="1"/>
  <c r="N138" i="6" s="1"/>
  <c r="BX191" i="1"/>
  <c r="E191" i="3" s="1"/>
  <c r="CT101" i="1"/>
  <c r="DH101" i="1" s="1"/>
  <c r="CW59" i="1"/>
  <c r="DP223" i="1"/>
  <c r="P223" i="6" s="1"/>
  <c r="CS223" i="1"/>
  <c r="CR194" i="1"/>
  <c r="CV212" i="1"/>
  <c r="DC212" i="1" s="1"/>
  <c r="DP212" i="1"/>
  <c r="P212" i="6" s="1"/>
  <c r="CR242" i="1"/>
  <c r="DF242" i="1" s="1"/>
  <c r="CT198" i="1"/>
  <c r="CS163" i="1"/>
  <c r="CB180" i="1"/>
  <c r="I180" i="3" s="1"/>
  <c r="CL186" i="1"/>
  <c r="CV44" i="1"/>
  <c r="DJ44" i="2" s="1"/>
  <c r="Q44" i="4" s="1"/>
  <c r="CW329" i="1"/>
  <c r="DQ329" i="1"/>
  <c r="Q329" i="6" s="1"/>
  <c r="CR256" i="1"/>
  <c r="DF256" i="1" s="1"/>
  <c r="DN15" i="1"/>
  <c r="N15" i="6" s="1"/>
  <c r="CS120" i="1"/>
  <c r="CL20" i="1"/>
  <c r="CW291" i="1"/>
  <c r="DK291" i="1" s="1"/>
  <c r="CW262" i="1"/>
  <c r="CV49" i="1"/>
  <c r="DJ49" i="2" s="1"/>
  <c r="CA195" i="1"/>
  <c r="H195" i="3" s="1"/>
  <c r="BX112" i="1"/>
  <c r="E112" i="3" s="1"/>
  <c r="DO112" i="1"/>
  <c r="BZ255" i="1"/>
  <c r="G255" i="3" s="1"/>
  <c r="CT255" i="1"/>
  <c r="CB138" i="1"/>
  <c r="I138" i="3" s="1"/>
  <c r="CR152" i="1"/>
  <c r="DF152" i="2" s="1"/>
  <c r="DO152" i="1"/>
  <c r="O152" i="6" s="1"/>
  <c r="DM253" i="1"/>
  <c r="CU102" i="1"/>
  <c r="DI102" i="1" s="1"/>
  <c r="DM59" i="1"/>
  <c r="M59" i="6" s="1"/>
  <c r="DM118" i="1"/>
  <c r="M118" i="6" s="1"/>
  <c r="CB118" i="1"/>
  <c r="I118" i="3" s="1"/>
  <c r="CT125" i="1"/>
  <c r="DP125" i="1"/>
  <c r="P125" i="6" s="1"/>
  <c r="DQ105" i="1"/>
  <c r="Q105" i="6" s="1"/>
  <c r="DP261" i="1"/>
  <c r="P261" i="6" s="1"/>
  <c r="DM278" i="1"/>
  <c r="DN278" i="1"/>
  <c r="N278" i="6" s="1"/>
  <c r="CO278" i="1"/>
  <c r="CU278" i="1"/>
  <c r="DB278" i="1" s="1"/>
  <c r="CT290" i="1"/>
  <c r="DH290" i="1" s="1"/>
  <c r="BZ34" i="1"/>
  <c r="G34" i="3" s="1"/>
  <c r="DQ115" i="1"/>
  <c r="Q115" i="6" s="1"/>
  <c r="R115" i="6"/>
  <c r="CR350" i="1"/>
  <c r="CB192" i="1"/>
  <c r="I192" i="3" s="1"/>
  <c r="BZ192" i="1"/>
  <c r="G192" i="3" s="1"/>
  <c r="DO335" i="1"/>
  <c r="O335" i="6" s="1"/>
  <c r="DP335" i="1"/>
  <c r="P335" i="6" s="1"/>
  <c r="CV7" i="1"/>
  <c r="DJ7" i="2" s="1"/>
  <c r="Q7" i="4" s="1"/>
  <c r="DQ85" i="1"/>
  <c r="Q85" i="6" s="1"/>
  <c r="DM85" i="1"/>
  <c r="M85" i="6" s="1"/>
  <c r="CU204" i="1"/>
  <c r="DI204" i="1" s="1"/>
  <c r="DP168" i="1"/>
  <c r="P168" i="6" s="1"/>
  <c r="CU42" i="1"/>
  <c r="CR79" i="1"/>
  <c r="CT246" i="1"/>
  <c r="CK9" i="1"/>
  <c r="CR190" i="1"/>
  <c r="DF190" i="2" s="1"/>
  <c r="M190" i="4" s="1"/>
  <c r="DM190" i="1"/>
  <c r="M190" i="6" s="1"/>
  <c r="CR10" i="1"/>
  <c r="R10" i="6"/>
  <c r="CT141" i="1"/>
  <c r="DQ200" i="1"/>
  <c r="Q200" i="6" s="1"/>
  <c r="CL111" i="1"/>
  <c r="DQ306" i="1"/>
  <c r="DQ309" i="1"/>
  <c r="CB309" i="1"/>
  <c r="DQ176" i="1"/>
  <c r="Q176" i="6" s="1"/>
  <c r="BX176" i="1"/>
  <c r="E176" i="3" s="1"/>
  <c r="CO176" i="1"/>
  <c r="DM13" i="1"/>
  <c r="M13" i="6" s="1"/>
  <c r="CU328" i="1"/>
  <c r="CW174" i="1"/>
  <c r="CV65" i="1"/>
  <c r="D71" i="3"/>
  <c r="BZ278" i="1"/>
  <c r="G278" i="3" s="1"/>
  <c r="CV301" i="1"/>
  <c r="DX301" i="1" s="1"/>
  <c r="CU350" i="1"/>
  <c r="DI350" i="2" s="1"/>
  <c r="P350" i="4" s="1"/>
  <c r="CV335" i="1"/>
  <c r="CU7" i="1"/>
  <c r="CR7" i="1"/>
  <c r="DF7" i="2" s="1"/>
  <c r="CA85" i="1"/>
  <c r="H85" i="3" s="1"/>
  <c r="CR204" i="1"/>
  <c r="CU168" i="1"/>
  <c r="DI168" i="2" s="1"/>
  <c r="DO42" i="1"/>
  <c r="O42" i="6" s="1"/>
  <c r="CT196" i="1"/>
  <c r="DM133" i="1"/>
  <c r="M133" i="6" s="1"/>
  <c r="CB142" i="1"/>
  <c r="CS288" i="1"/>
  <c r="DG288" i="1" s="1"/>
  <c r="CP323" i="1"/>
  <c r="CU323" i="1"/>
  <c r="DI323" i="2" s="1"/>
  <c r="P323" i="4" s="1"/>
  <c r="DQ128" i="1"/>
  <c r="BY128" i="1"/>
  <c r="F128" i="3" s="1"/>
  <c r="BX330" i="1"/>
  <c r="DQ330" i="1"/>
  <c r="Q330" i="6" s="1"/>
  <c r="CT79" i="1"/>
  <c r="DO317" i="1"/>
  <c r="O317" i="6" s="1"/>
  <c r="DN190" i="1"/>
  <c r="N190" i="6" s="1"/>
  <c r="CU316" i="1"/>
  <c r="CS185" i="1"/>
  <c r="DO185" i="1"/>
  <c r="O185" i="6" s="1"/>
  <c r="DQ54" i="1"/>
  <c r="BZ200" i="1"/>
  <c r="G200" i="3" s="1"/>
  <c r="BX211" i="1"/>
  <c r="E211" i="3" s="1"/>
  <c r="CW211" i="1"/>
  <c r="DK211" i="2" s="1"/>
  <c r="R211" i="4" s="1"/>
  <c r="CW111" i="1"/>
  <c r="DK111" i="2" s="1"/>
  <c r="DO306" i="1"/>
  <c r="O306" i="6" s="1"/>
  <c r="CR273" i="1"/>
  <c r="DM87" i="1"/>
  <c r="CU13" i="1"/>
  <c r="DI13" i="1" s="1"/>
  <c r="DO249" i="1"/>
  <c r="O249" i="6" s="1"/>
  <c r="CR328" i="1"/>
  <c r="CN237" i="1"/>
  <c r="CP237" i="1"/>
  <c r="CT293" i="1"/>
  <c r="CO181" i="1"/>
  <c r="CV159" i="1"/>
  <c r="DJ159" i="2" s="1"/>
  <c r="Q159" i="4" s="1"/>
  <c r="CS71" i="1"/>
  <c r="DG71" i="2" s="1"/>
  <c r="N71" i="4" s="1"/>
  <c r="CT115" i="1"/>
  <c r="CV192" i="1"/>
  <c r="DJ192" i="2" s="1"/>
  <c r="Q192" i="4" s="1"/>
  <c r="DO168" i="1"/>
  <c r="O168" i="6" s="1"/>
  <c r="CT42" i="1"/>
  <c r="DQ196" i="1"/>
  <c r="DO189" i="1"/>
  <c r="O189" i="6" s="1"/>
  <c r="BY133" i="1"/>
  <c r="F133" i="3" s="1"/>
  <c r="DQ246" i="1"/>
  <c r="Q246" i="6" s="1"/>
  <c r="CT10" i="1"/>
  <c r="BX316" i="1"/>
  <c r="E316" i="3" s="1"/>
  <c r="DM316" i="1"/>
  <c r="DN185" i="1"/>
  <c r="N185" i="6" s="1"/>
  <c r="DP141" i="1"/>
  <c r="P141" i="6" s="1"/>
  <c r="CA306" i="1"/>
  <c r="H306" i="3" s="1"/>
  <c r="CW306" i="1"/>
  <c r="CL273" i="1"/>
  <c r="DP273" i="1"/>
  <c r="P273" i="6" s="1"/>
  <c r="CU87" i="1"/>
  <c r="CR87" i="1"/>
  <c r="DF87" i="1" s="1"/>
  <c r="CT249" i="1"/>
  <c r="DH249" i="2" s="1"/>
  <c r="O249" i="4" s="1"/>
  <c r="BZ165" i="1"/>
  <c r="G165" i="3" s="1"/>
  <c r="BZ174" i="1"/>
  <c r="G174" i="3" s="1"/>
  <c r="CR109" i="1"/>
  <c r="DF109" i="2" s="1"/>
  <c r="M109" i="4" s="1"/>
  <c r="CR237" i="1"/>
  <c r="DF237" i="2" s="1"/>
  <c r="DP118" i="1"/>
  <c r="P118" i="6" s="1"/>
  <c r="R125" i="6"/>
  <c r="CO125" i="1"/>
  <c r="DP105" i="1"/>
  <c r="P105" i="6" s="1"/>
  <c r="CB203" i="1"/>
  <c r="CK203" i="1"/>
  <c r="BX159" i="1"/>
  <c r="E159" i="3" s="1"/>
  <c r="DN261" i="1"/>
  <c r="N261" i="6" s="1"/>
  <c r="CR71" i="1"/>
  <c r="BX71" i="1"/>
  <c r="E71" i="3" s="1"/>
  <c r="CA155" i="1"/>
  <c r="H155" i="3" s="1"/>
  <c r="DQ155" i="1"/>
  <c r="CR278" i="1"/>
  <c r="DF278" i="2" s="1"/>
  <c r="M278" i="4" s="1"/>
  <c r="BX34" i="1"/>
  <c r="E34" i="3" s="1"/>
  <c r="BY301" i="1"/>
  <c r="F301" i="3" s="1"/>
  <c r="DQ301" i="1"/>
  <c r="Q301" i="6" s="1"/>
  <c r="DP301" i="1"/>
  <c r="P301" i="6" s="1"/>
  <c r="BZ115" i="1"/>
  <c r="G115" i="3" s="1"/>
  <c r="DK192" i="1"/>
  <c r="CT231" i="1"/>
  <c r="DH231" i="2" s="1"/>
  <c r="O231" i="4" s="1"/>
  <c r="DQ42" i="1"/>
  <c r="Q42" i="6" s="1"/>
  <c r="DM189" i="1"/>
  <c r="M189" i="6" s="1"/>
  <c r="CU142" i="1"/>
  <c r="DI142" i="2" s="1"/>
  <c r="P142" i="4" s="1"/>
  <c r="CR128" i="1"/>
  <c r="CW128" i="1"/>
  <c r="DX128" i="1" s="1"/>
  <c r="CU330" i="1"/>
  <c r="DI330" i="1" s="1"/>
  <c r="CW79" i="1"/>
  <c r="DM246" i="1"/>
  <c r="M246" i="6" s="1"/>
  <c r="BY190" i="1"/>
  <c r="F190" i="3" s="1"/>
  <c r="DM10" i="1"/>
  <c r="M10" i="6" s="1"/>
  <c r="CK10" i="1"/>
  <c r="DQ316" i="1"/>
  <c r="CM185" i="1"/>
  <c r="CU185" i="1"/>
  <c r="DN200" i="1"/>
  <c r="N200" i="6" s="1"/>
  <c r="CK200" i="1"/>
  <c r="DH200" i="1"/>
  <c r="CV62" i="1"/>
  <c r="DJ62" i="2" s="1"/>
  <c r="Q62" i="4" s="1"/>
  <c r="CS306" i="1"/>
  <c r="I288" i="3"/>
  <c r="DO309" i="1"/>
  <c r="O309" i="6" s="1"/>
  <c r="CU309" i="1"/>
  <c r="DB309" i="1" s="1"/>
  <c r="CW309" i="1"/>
  <c r="DO176" i="1"/>
  <c r="O176" i="6" s="1"/>
  <c r="CN176" i="1"/>
  <c r="CA176" i="1"/>
  <c r="H176" i="3" s="1"/>
  <c r="DO13" i="1"/>
  <c r="O13" i="6" s="1"/>
  <c r="DP249" i="1"/>
  <c r="CV237" i="1"/>
  <c r="DJ237" i="2" s="1"/>
  <c r="Q237" i="4" s="1"/>
  <c r="DO293" i="1"/>
  <c r="O293" i="6" s="1"/>
  <c r="CP105" i="1"/>
  <c r="CP203" i="1"/>
  <c r="BW159" i="1"/>
  <c r="D159" i="3" s="1"/>
  <c r="CR261" i="1"/>
  <c r="G316" i="3"/>
  <c r="CT71" i="1"/>
  <c r="CN187" i="1"/>
  <c r="CK155" i="1"/>
  <c r="DP278" i="1"/>
  <c r="P278" i="6" s="1"/>
  <c r="BY278" i="1"/>
  <c r="F278" i="3" s="1"/>
  <c r="CA290" i="1"/>
  <c r="H290" i="3" s="1"/>
  <c r="CS290" i="1"/>
  <c r="CZ290" i="1" s="1"/>
  <c r="DP34" i="1"/>
  <c r="P34" i="6" s="1"/>
  <c r="DO301" i="1"/>
  <c r="DN115" i="1"/>
  <c r="N115" i="6" s="1"/>
  <c r="DP115" i="1"/>
  <c r="P115" i="6" s="1"/>
  <c r="CA192" i="1"/>
  <c r="CP335" i="1"/>
  <c r="CT7" i="1"/>
  <c r="CB204" i="1"/>
  <c r="CW204" i="1"/>
  <c r="CV168" i="1"/>
  <c r="DJ168" i="2" s="1"/>
  <c r="Q168" i="4" s="1"/>
  <c r="CV231" i="1"/>
  <c r="DJ231" i="2" s="1"/>
  <c r="Q231" i="4" s="1"/>
  <c r="CR196" i="1"/>
  <c r="CY196" i="1" s="1"/>
  <c r="CM133" i="1"/>
  <c r="CL288" i="1"/>
  <c r="DH323" i="1"/>
  <c r="DM128" i="1"/>
  <c r="CO79" i="1"/>
  <c r="CV317" i="1"/>
  <c r="DJ317" i="1" s="1"/>
  <c r="CA317" i="1"/>
  <c r="H317" i="3" s="1"/>
  <c r="CT316" i="1"/>
  <c r="CS141" i="1"/>
  <c r="CZ141" i="1" s="1"/>
  <c r="CT54" i="1"/>
  <c r="DA54" i="1" s="1"/>
  <c r="CR62" i="1"/>
  <c r="DF62" i="1" s="1"/>
  <c r="CU351" i="1"/>
  <c r="CN306" i="1"/>
  <c r="DM273" i="1"/>
  <c r="DP309" i="1"/>
  <c r="P309" i="6" s="1"/>
  <c r="BY176" i="1"/>
  <c r="F176" i="3" s="1"/>
  <c r="CO165" i="1"/>
  <c r="CW328" i="1"/>
  <c r="DM174" i="1"/>
  <c r="M174" i="6" s="1"/>
  <c r="DP181" i="1"/>
  <c r="P181" i="6" s="1"/>
  <c r="DN181" i="1"/>
  <c r="CR105" i="1"/>
  <c r="DF105" i="2" s="1"/>
  <c r="M105" i="4" s="1"/>
  <c r="CT187" i="1"/>
  <c r="DN187" i="1"/>
  <c r="N187" i="6" s="1"/>
  <c r="CP34" i="1"/>
  <c r="CU34" i="1"/>
  <c r="CO192" i="1"/>
  <c r="DN335" i="1"/>
  <c r="N335" i="6" s="1"/>
  <c r="CW168" i="1"/>
  <c r="CV196" i="1"/>
  <c r="DO133" i="1"/>
  <c r="O133" i="6" s="1"/>
  <c r="CV133" i="1"/>
  <c r="CS323" i="1"/>
  <c r="DG323" i="2" s="1"/>
  <c r="N323" i="4" s="1"/>
  <c r="DQ9" i="1"/>
  <c r="Q9" i="6" s="1"/>
  <c r="CU9" i="1"/>
  <c r="DI9" i="1" s="1"/>
  <c r="DO10" i="1"/>
  <c r="O10" i="6" s="1"/>
  <c r="CP185" i="1"/>
  <c r="DO211" i="1"/>
  <c r="O211" i="6" s="1"/>
  <c r="DM351" i="1"/>
  <c r="M351" i="6" s="1"/>
  <c r="CV351" i="1"/>
  <c r="CR351" i="1"/>
  <c r="DF351" i="2" s="1"/>
  <c r="M351" i="4" s="1"/>
  <c r="CR111" i="1"/>
  <c r="DF111" i="2" s="1"/>
  <c r="M111" i="4" s="1"/>
  <c r="F316" i="3"/>
  <c r="CB273" i="1"/>
  <c r="I273" i="3" s="1"/>
  <c r="D142" i="3"/>
  <c r="CW205" i="1"/>
  <c r="DK205" i="2" s="1"/>
  <c r="R205" i="4" s="1"/>
  <c r="CR205" i="1"/>
  <c r="CY205" i="1" s="1"/>
  <c r="DP205" i="1"/>
  <c r="P205" i="6" s="1"/>
  <c r="CS249" i="1"/>
  <c r="CA249" i="1"/>
  <c r="H249" i="3" s="1"/>
  <c r="DQ328" i="1"/>
  <c r="Q328" i="6" s="1"/>
  <c r="CS237" i="1"/>
  <c r="DG237" i="1" s="1"/>
  <c r="CA203" i="1"/>
  <c r="BY159" i="1"/>
  <c r="F159" i="3" s="1"/>
  <c r="DQ159" i="1"/>
  <c r="Q159" i="6" s="1"/>
  <c r="DQ290" i="1"/>
  <c r="Q290" i="6" s="1"/>
  <c r="CP301" i="1"/>
  <c r="DM115" i="1"/>
  <c r="M115" i="6" s="1"/>
  <c r="CT335" i="1"/>
  <c r="DH335" i="1" s="1"/>
  <c r="DM335" i="1"/>
  <c r="M335" i="6" s="1"/>
  <c r="CR335" i="1"/>
  <c r="DF335" i="1" s="1"/>
  <c r="DM7" i="1"/>
  <c r="M7" i="6" s="1"/>
  <c r="CS79" i="1"/>
  <c r="CB79" i="1"/>
  <c r="I79" i="3" s="1"/>
  <c r="CV141" i="1"/>
  <c r="CB200" i="1"/>
  <c r="I200" i="3" s="1"/>
  <c r="DP13" i="1"/>
  <c r="P13" i="6" s="1"/>
  <c r="CU249" i="1"/>
  <c r="DI249" i="2" s="1"/>
  <c r="CS165" i="1"/>
  <c r="CM328" i="1"/>
  <c r="CB174" i="1"/>
  <c r="I174" i="3" s="1"/>
  <c r="R293" i="6"/>
  <c r="CR181" i="1"/>
  <c r="DO105" i="1"/>
  <c r="O105" i="6" s="1"/>
  <c r="CU105" i="1"/>
  <c r="CL203" i="1"/>
  <c r="CW159" i="1"/>
  <c r="DY159" i="1" s="1"/>
  <c r="CV261" i="1"/>
  <c r="CU155" i="1"/>
  <c r="DQ278" i="1"/>
  <c r="Q278" i="6" s="1"/>
  <c r="CK278" i="1"/>
  <c r="CB290" i="1"/>
  <c r="I290" i="3" s="1"/>
  <c r="CO290" i="1"/>
  <c r="CU301" i="1"/>
  <c r="DI301" i="1" s="1"/>
  <c r="CR115" i="1"/>
  <c r="CY115" i="1" s="1"/>
  <c r="CU335" i="1"/>
  <c r="DQ168" i="1"/>
  <c r="Q168" i="6" s="1"/>
  <c r="CR231" i="1"/>
  <c r="DF231" i="1" s="1"/>
  <c r="R196" i="6"/>
  <c r="H196" i="3"/>
  <c r="CU288" i="1"/>
  <c r="DI288" i="1" s="1"/>
  <c r="DQ323" i="1"/>
  <c r="Q323" i="6" s="1"/>
  <c r="CO128" i="1"/>
  <c r="DO128" i="1"/>
  <c r="O128" i="6" s="1"/>
  <c r="CW330" i="1"/>
  <c r="DK330" i="2" s="1"/>
  <c r="R330" i="4" s="1"/>
  <c r="CS246" i="1"/>
  <c r="DN9" i="1"/>
  <c r="N9" i="6" s="1"/>
  <c r="CW9" i="1"/>
  <c r="CT190" i="1"/>
  <c r="DM54" i="1"/>
  <c r="CR54" i="1"/>
  <c r="DM200" i="1"/>
  <c r="M200" i="6" s="1"/>
  <c r="DP62" i="1"/>
  <c r="P62" i="6" s="1"/>
  <c r="DO263" i="1"/>
  <c r="O263" i="6" s="1"/>
  <c r="DN273" i="1"/>
  <c r="CU205" i="1"/>
  <c r="DB205" i="1" s="1"/>
  <c r="BZ205" i="1"/>
  <c r="G205" i="3" s="1"/>
  <c r="DP328" i="1"/>
  <c r="P328" i="6" s="1"/>
  <c r="CU174" i="1"/>
  <c r="CU65" i="1"/>
  <c r="CL65" i="1"/>
  <c r="CV109" i="1"/>
  <c r="DJ109" i="2" s="1"/>
  <c r="Q109" i="4" s="1"/>
  <c r="CW293" i="1"/>
  <c r="D50" i="3"/>
  <c r="I295" i="3"/>
  <c r="J235" i="6"/>
  <c r="J60" i="6"/>
  <c r="K60" i="6" s="1"/>
  <c r="J314" i="6"/>
  <c r="J203" i="6"/>
  <c r="K203" i="6" s="1"/>
  <c r="S235" i="3"/>
  <c r="T235" i="3" s="1"/>
  <c r="S88" i="3"/>
  <c r="T88" i="3" s="1"/>
  <c r="J56" i="7"/>
  <c r="K40" i="6"/>
  <c r="J193" i="6"/>
  <c r="K193" i="6" s="1"/>
  <c r="S60" i="3"/>
  <c r="T60" i="3" s="1"/>
  <c r="J201" i="6"/>
  <c r="K201" i="6" s="1"/>
  <c r="S279" i="3"/>
  <c r="T279" i="3" s="1"/>
  <c r="H97" i="3"/>
  <c r="F312" i="3"/>
  <c r="S42" i="3"/>
  <c r="T42" i="3" s="1"/>
  <c r="S168" i="3"/>
  <c r="T168" i="3" s="1"/>
  <c r="S165" i="3"/>
  <c r="T165" i="3" s="1"/>
  <c r="D13" i="3"/>
  <c r="J44" i="6"/>
  <c r="K44" i="6" s="1"/>
  <c r="K161" i="6"/>
  <c r="J285" i="6"/>
  <c r="K285" i="6" s="1"/>
  <c r="S259" i="3"/>
  <c r="T259" i="3" s="1"/>
  <c r="S227" i="3"/>
  <c r="T227" i="3" s="1"/>
  <c r="K286" i="6"/>
  <c r="V286" i="6" s="1"/>
  <c r="I286" i="15" s="1"/>
  <c r="J196" i="6"/>
  <c r="K196" i="6" s="1"/>
  <c r="N87" i="3"/>
  <c r="S241" i="3"/>
  <c r="T241" i="3" s="1"/>
  <c r="K228" i="6"/>
  <c r="J186" i="6"/>
  <c r="K186" i="6" s="1"/>
  <c r="S270" i="3"/>
  <c r="T270" i="3" s="1"/>
  <c r="K325" i="6"/>
  <c r="V325" i="6" s="1"/>
  <c r="J259" i="6"/>
  <c r="K259" i="6" s="1"/>
  <c r="S106" i="3"/>
  <c r="T106" i="3" s="1"/>
  <c r="J143" i="6"/>
  <c r="K211" i="6"/>
  <c r="J85" i="6"/>
  <c r="K85" i="6" s="1"/>
  <c r="S115" i="3"/>
  <c r="T115" i="3" s="1"/>
  <c r="J200" i="6"/>
  <c r="P237" i="3"/>
  <c r="J223" i="6"/>
  <c r="J152" i="6"/>
  <c r="K152" i="6" s="1"/>
  <c r="J346" i="6"/>
  <c r="K71" i="6"/>
  <c r="E195" i="3"/>
  <c r="F77" i="3"/>
  <c r="J321" i="6"/>
  <c r="K321" i="6" s="1"/>
  <c r="S34" i="3"/>
  <c r="T34" i="3" s="1"/>
  <c r="R288" i="3"/>
  <c r="J350" i="6"/>
  <c r="K350" i="6" s="1"/>
  <c r="J204" i="6"/>
  <c r="K204" i="6" s="1"/>
  <c r="S211" i="3"/>
  <c r="T211" i="3" s="1"/>
  <c r="J150" i="6"/>
  <c r="F138" i="3"/>
  <c r="J313" i="6"/>
  <c r="K313" i="6" s="1"/>
  <c r="S12" i="3"/>
  <c r="T12" i="3" s="1"/>
  <c r="J138" i="6"/>
  <c r="K138" i="6" s="1"/>
  <c r="K254" i="6"/>
  <c r="J59" i="6"/>
  <c r="K59" i="6" s="1"/>
  <c r="K315" i="6"/>
  <c r="K229" i="7"/>
  <c r="S269" i="3"/>
  <c r="T269" i="3" s="1"/>
  <c r="J15" i="6"/>
  <c r="K15" i="6" s="1"/>
  <c r="E335" i="3"/>
  <c r="I185" i="3"/>
  <c r="J88" i="6"/>
  <c r="K88" i="6" s="1"/>
  <c r="J140" i="6"/>
  <c r="K140" i="6" s="1"/>
  <c r="J191" i="6"/>
  <c r="K191" i="6" s="1"/>
  <c r="H160" i="3"/>
  <c r="O295" i="3"/>
  <c r="S295" i="3" s="1"/>
  <c r="T295" i="3" s="1"/>
  <c r="S140" i="3"/>
  <c r="T140" i="3" s="1"/>
  <c r="I66" i="3"/>
  <c r="K227" i="6"/>
  <c r="K277" i="6"/>
  <c r="J159" i="6"/>
  <c r="K159" i="6" s="1"/>
  <c r="J168" i="6"/>
  <c r="K168" i="6" s="1"/>
  <c r="S317" i="3"/>
  <c r="T317" i="3" s="1"/>
  <c r="S138" i="3"/>
  <c r="T138" i="3" s="1"/>
  <c r="J167" i="6"/>
  <c r="J270" i="6"/>
  <c r="K270" i="6" s="1"/>
  <c r="K197" i="6"/>
  <c r="I268" i="3"/>
  <c r="J43" i="6"/>
  <c r="S306" i="3"/>
  <c r="T306" i="3" s="1"/>
  <c r="J105" i="6"/>
  <c r="K105" i="6" s="1"/>
  <c r="J293" i="6"/>
  <c r="K293" i="6" s="1"/>
  <c r="S133" i="3"/>
  <c r="T133" i="3" s="1"/>
  <c r="S301" i="3"/>
  <c r="T301" i="3" s="1"/>
  <c r="S85" i="3"/>
  <c r="T85" i="3" s="1"/>
  <c r="M142" i="3"/>
  <c r="S142" i="3" s="1"/>
  <c r="T142" i="3" s="1"/>
  <c r="S249" i="3"/>
  <c r="T249" i="3" s="1"/>
  <c r="S350" i="3"/>
  <c r="T350" i="3" s="1"/>
  <c r="S111" i="3"/>
  <c r="T111" i="3" s="1"/>
  <c r="S73" i="3"/>
  <c r="T73" i="3" s="1"/>
  <c r="S201" i="3"/>
  <c r="T201" i="3" s="1"/>
  <c r="S180" i="3"/>
  <c r="T180" i="3" s="1"/>
  <c r="E58" i="3"/>
  <c r="F305" i="3"/>
  <c r="J189" i="6"/>
  <c r="J34" i="3"/>
  <c r="K34" i="3" s="1"/>
  <c r="S144" i="3"/>
  <c r="T144" i="3" s="1"/>
  <c r="H111" i="3"/>
  <c r="S205" i="3"/>
  <c r="T205" i="3" s="1"/>
  <c r="H211" i="3"/>
  <c r="K267" i="6"/>
  <c r="E50" i="8"/>
  <c r="D168" i="8"/>
  <c r="D158" i="8"/>
  <c r="H63" i="8"/>
  <c r="H155" i="8"/>
  <c r="D60" i="8"/>
  <c r="D165" i="8"/>
  <c r="I160" i="8"/>
  <c r="I125" i="8"/>
  <c r="E79" i="8"/>
  <c r="H49" i="8"/>
  <c r="D130" i="8"/>
  <c r="D161" i="8"/>
  <c r="H114" i="8"/>
  <c r="I110" i="8"/>
  <c r="I81" i="8"/>
  <c r="I113" i="8"/>
  <c r="I164" i="8"/>
  <c r="E114" i="8"/>
  <c r="E122" i="8"/>
  <c r="H129" i="8"/>
  <c r="E91" i="8"/>
  <c r="I118" i="8"/>
  <c r="I101" i="8"/>
  <c r="D36" i="8"/>
  <c r="D115" i="8"/>
  <c r="I76" i="8"/>
  <c r="I165" i="8"/>
  <c r="H71" i="8"/>
  <c r="E156" i="8"/>
  <c r="E166" i="8"/>
  <c r="D97" i="8"/>
  <c r="H120" i="8"/>
  <c r="H34" i="8"/>
  <c r="E167" i="8"/>
  <c r="D27" i="8"/>
  <c r="I154" i="8"/>
  <c r="D151" i="8"/>
  <c r="I168" i="8"/>
  <c r="H62" i="8"/>
  <c r="I128" i="8"/>
  <c r="D128" i="8"/>
  <c r="H156" i="8"/>
  <c r="E106" i="8"/>
  <c r="H95" i="8"/>
  <c r="I134" i="8"/>
  <c r="I50" i="8"/>
  <c r="H80" i="8"/>
  <c r="I98" i="8"/>
  <c r="D45" i="8"/>
  <c r="D101" i="8"/>
  <c r="I34" i="8"/>
  <c r="I166" i="8"/>
  <c r="D122" i="8"/>
  <c r="F122" i="8" s="1"/>
  <c r="I126" i="8"/>
  <c r="H115" i="8"/>
  <c r="H123" i="8"/>
  <c r="I104" i="8"/>
  <c r="I131" i="8"/>
  <c r="D166" i="8"/>
  <c r="I167" i="8"/>
  <c r="H111" i="8"/>
  <c r="CS54" i="1"/>
  <c r="DT54" i="1" s="1"/>
  <c r="CK54" i="1"/>
  <c r="H58" i="8"/>
  <c r="I77" i="8"/>
  <c r="D118" i="8"/>
  <c r="E142" i="8"/>
  <c r="H163" i="8"/>
  <c r="E43" i="8"/>
  <c r="D34" i="8"/>
  <c r="H146" i="8"/>
  <c r="I88" i="8"/>
  <c r="I56" i="8"/>
  <c r="H168" i="8"/>
  <c r="D103" i="8"/>
  <c r="E69" i="8"/>
  <c r="E105" i="8"/>
  <c r="D112" i="8"/>
  <c r="I112" i="8"/>
  <c r="D49" i="8"/>
  <c r="D76" i="8"/>
  <c r="I158" i="8"/>
  <c r="I116" i="8"/>
  <c r="D142" i="8"/>
  <c r="I64" i="8"/>
  <c r="E155" i="8"/>
  <c r="I58" i="8"/>
  <c r="I63" i="8"/>
  <c r="I120" i="8"/>
  <c r="E71" i="8"/>
  <c r="I146" i="8"/>
  <c r="E63" i="8"/>
  <c r="I132" i="8"/>
  <c r="D44" i="8"/>
  <c r="H44" i="8"/>
  <c r="D80" i="8"/>
  <c r="E34" i="8"/>
  <c r="I156" i="8"/>
  <c r="J156" i="8" s="1"/>
  <c r="I123" i="8"/>
  <c r="D104" i="8"/>
  <c r="E123" i="8"/>
  <c r="D110" i="8"/>
  <c r="D111" i="8"/>
  <c r="I111" i="8"/>
  <c r="H56" i="8"/>
  <c r="H150" i="8"/>
  <c r="H167" i="8"/>
  <c r="I161" i="8"/>
  <c r="I147" i="8"/>
  <c r="H112" i="8"/>
  <c r="D134" i="8"/>
  <c r="E119" i="8"/>
  <c r="J104" i="8"/>
  <c r="I36" i="8"/>
  <c r="H126" i="8"/>
  <c r="D132" i="8"/>
  <c r="H142" i="8"/>
  <c r="I65" i="8"/>
  <c r="D64" i="8"/>
  <c r="D125" i="8"/>
  <c r="E46" i="8"/>
  <c r="E102" i="8"/>
  <c r="I102" i="8"/>
  <c r="H128" i="8"/>
  <c r="H81" i="8"/>
  <c r="I130" i="8"/>
  <c r="E159" i="8"/>
  <c r="D140" i="8"/>
  <c r="D160" i="8"/>
  <c r="E146" i="8"/>
  <c r="I69" i="8"/>
  <c r="H162" i="8"/>
  <c r="E118" i="8"/>
  <c r="D79" i="8"/>
  <c r="E64" i="8"/>
  <c r="H125" i="8"/>
  <c r="H164" i="8"/>
  <c r="J164" i="8" s="1"/>
  <c r="E164" i="8"/>
  <c r="I49" i="8"/>
  <c r="E56" i="8"/>
  <c r="D102" i="8"/>
  <c r="E33" i="8"/>
  <c r="H106" i="8"/>
  <c r="E145" i="8"/>
  <c r="H132" i="8"/>
  <c r="E49" i="8"/>
  <c r="J76" i="8"/>
  <c r="D120" i="8"/>
  <c r="I61" i="8"/>
  <c r="E101" i="8"/>
  <c r="E160" i="8"/>
  <c r="E73" i="8"/>
  <c r="E116" i="8"/>
  <c r="D58" i="8"/>
  <c r="I150" i="8"/>
  <c r="D146" i="8"/>
  <c r="F146" i="8" s="1"/>
  <c r="D105" i="8"/>
  <c r="E36" i="8"/>
  <c r="I142" i="8"/>
  <c r="E134" i="8"/>
  <c r="H46" i="8"/>
  <c r="E110" i="8"/>
  <c r="I71" i="8"/>
  <c r="I33" i="8"/>
  <c r="I62" i="8"/>
  <c r="I109" i="8"/>
  <c r="H122" i="8"/>
  <c r="I119" i="8"/>
  <c r="D129" i="8"/>
  <c r="I95" i="8"/>
  <c r="E95" i="8"/>
  <c r="I152" i="8"/>
  <c r="H159" i="8"/>
  <c r="D73" i="8"/>
  <c r="H116" i="8"/>
  <c r="E103" i="8"/>
  <c r="D88" i="8"/>
  <c r="E65" i="8"/>
  <c r="E112" i="8"/>
  <c r="D85" i="8"/>
  <c r="E97" i="8"/>
  <c r="D119" i="8"/>
  <c r="E129" i="8"/>
  <c r="H152" i="8"/>
  <c r="D114" i="8"/>
  <c r="H88" i="8"/>
  <c r="D157" i="8"/>
  <c r="I162" i="8"/>
  <c r="D147" i="8"/>
  <c r="E147" i="8"/>
  <c r="H118" i="8"/>
  <c r="H65" i="8"/>
  <c r="D39" i="8"/>
  <c r="H134" i="8"/>
  <c r="D164" i="8"/>
  <c r="F164" i="8" s="1"/>
  <c r="I44" i="8"/>
  <c r="I151" i="8"/>
  <c r="I85" i="8"/>
  <c r="E168" i="8"/>
  <c r="I155" i="8"/>
  <c r="D71" i="8"/>
  <c r="D123" i="8"/>
  <c r="H165" i="8"/>
  <c r="I103" i="8"/>
  <c r="D69" i="8"/>
  <c r="E163" i="8"/>
  <c r="E165" i="8"/>
  <c r="H143" i="8"/>
  <c r="E138" i="8"/>
  <c r="D144" i="8"/>
  <c r="D133" i="8"/>
  <c r="I66" i="8"/>
  <c r="D155" i="8"/>
  <c r="I80" i="8"/>
  <c r="D143" i="8"/>
  <c r="H147" i="8"/>
  <c r="I106" i="8"/>
  <c r="I141" i="8"/>
  <c r="H140" i="8"/>
  <c r="I135" i="8"/>
  <c r="H47" i="8"/>
  <c r="D138" i="8"/>
  <c r="H138" i="8"/>
  <c r="E66" i="8"/>
  <c r="H50" i="8"/>
  <c r="D47" i="8"/>
  <c r="H166" i="8"/>
  <c r="D159" i="8"/>
  <c r="H60" i="8"/>
  <c r="E60" i="8"/>
  <c r="D153" i="8"/>
  <c r="H105" i="8"/>
  <c r="I97" i="8"/>
  <c r="I47" i="8"/>
  <c r="E143" i="8"/>
  <c r="H68" i="8"/>
  <c r="D50" i="8"/>
  <c r="D59" i="8"/>
  <c r="D106" i="8"/>
  <c r="I122" i="8"/>
  <c r="I60" i="8"/>
  <c r="H22" i="8"/>
  <c r="E81" i="8"/>
  <c r="E45" i="8"/>
  <c r="D87" i="8"/>
  <c r="D135" i="8"/>
  <c r="F135" i="8" s="1"/>
  <c r="I91" i="8"/>
  <c r="H66" i="8"/>
  <c r="E89" i="8"/>
  <c r="H73" i="8"/>
  <c r="F33" i="8"/>
  <c r="H96" i="8"/>
  <c r="I138" i="8"/>
  <c r="H98" i="8"/>
  <c r="I92" i="8"/>
  <c r="E92" i="8"/>
  <c r="I57" i="8"/>
  <c r="E77" i="8"/>
  <c r="H102" i="8"/>
  <c r="E87" i="8"/>
  <c r="H119" i="8"/>
  <c r="E58" i="8"/>
  <c r="I105" i="8"/>
  <c r="E132" i="8"/>
  <c r="D61" i="8"/>
  <c r="E109" i="8"/>
  <c r="D95" i="8"/>
  <c r="D141" i="8"/>
  <c r="D90" i="8"/>
  <c r="D98" i="8"/>
  <c r="H130" i="8"/>
  <c r="E154" i="8"/>
  <c r="H48" i="8"/>
  <c r="D48" i="8"/>
  <c r="D86" i="8"/>
  <c r="E88" i="8"/>
  <c r="E90" i="8"/>
  <c r="I143" i="8"/>
  <c r="H131" i="8"/>
  <c r="D77" i="8"/>
  <c r="E62" i="8"/>
  <c r="E47" i="8"/>
  <c r="E98" i="8"/>
  <c r="E130" i="8"/>
  <c r="I27" i="8"/>
  <c r="H154" i="8"/>
  <c r="I144" i="8"/>
  <c r="H141" i="8"/>
  <c r="H41" i="8"/>
  <c r="H160" i="8"/>
  <c r="I89" i="8"/>
  <c r="H77" i="8"/>
  <c r="E150" i="8"/>
  <c r="D150" i="8"/>
  <c r="H36" i="8"/>
  <c r="D126" i="8"/>
  <c r="H64" i="8"/>
  <c r="J64" i="8" s="1"/>
  <c r="E44" i="8"/>
  <c r="E76" i="8"/>
  <c r="Q76" i="8" s="1"/>
  <c r="R76" i="8" s="1"/>
  <c r="H61" i="8"/>
  <c r="I129" i="8"/>
  <c r="E152" i="8"/>
  <c r="H161" i="8"/>
  <c r="J161" i="8" s="1"/>
  <c r="E104" i="8"/>
  <c r="E131" i="8"/>
  <c r="D68" i="8"/>
  <c r="I133" i="8"/>
  <c r="H153" i="8"/>
  <c r="E86" i="8"/>
  <c r="H69" i="8"/>
  <c r="E157" i="8"/>
  <c r="D162" i="8"/>
  <c r="J39" i="8"/>
  <c r="E125" i="8"/>
  <c r="I43" i="8"/>
  <c r="E111" i="8"/>
  <c r="I115" i="8"/>
  <c r="H90" i="8"/>
  <c r="D62" i="8"/>
  <c r="E128" i="8"/>
  <c r="H67" i="8"/>
  <c r="H109" i="8"/>
  <c r="H59" i="8"/>
  <c r="I45" i="8"/>
  <c r="H103" i="8"/>
  <c r="E126" i="8"/>
  <c r="H79" i="8"/>
  <c r="D56" i="8"/>
  <c r="D43" i="8"/>
  <c r="E151" i="8"/>
  <c r="E85" i="8"/>
  <c r="E115" i="8"/>
  <c r="H87" i="8"/>
  <c r="I96" i="8"/>
  <c r="D152" i="8"/>
  <c r="I159" i="8"/>
  <c r="H27" i="8"/>
  <c r="D91" i="8"/>
  <c r="E68" i="8"/>
  <c r="E144" i="8"/>
  <c r="I153" i="8"/>
  <c r="I73" i="8"/>
  <c r="I157" i="8"/>
  <c r="D46" i="8"/>
  <c r="H110" i="8"/>
  <c r="I90" i="8"/>
  <c r="D81" i="8"/>
  <c r="H97" i="8"/>
  <c r="E96" i="8"/>
  <c r="E48" i="8"/>
  <c r="H86" i="8"/>
  <c r="I145" i="8"/>
  <c r="E162" i="8"/>
  <c r="H43" i="8"/>
  <c r="E120" i="8"/>
  <c r="H151" i="8"/>
  <c r="H158" i="8"/>
  <c r="I87" i="8"/>
  <c r="D67" i="8"/>
  <c r="H135" i="8"/>
  <c r="I59" i="8"/>
  <c r="D167" i="8"/>
  <c r="D131" i="8"/>
  <c r="I114" i="8"/>
  <c r="I68" i="8"/>
  <c r="I86" i="8"/>
  <c r="H157" i="8"/>
  <c r="D145" i="8"/>
  <c r="H145" i="8"/>
  <c r="I79" i="8"/>
  <c r="D163" i="8"/>
  <c r="D22" i="8"/>
  <c r="I46" i="8"/>
  <c r="E67" i="8"/>
  <c r="E59" i="8"/>
  <c r="D96" i="8"/>
  <c r="H101" i="8"/>
  <c r="E27" i="8"/>
  <c r="D92" i="8"/>
  <c r="D57" i="8"/>
  <c r="H57" i="8"/>
  <c r="H85" i="8"/>
  <c r="E80" i="8"/>
  <c r="E158" i="8"/>
  <c r="H45" i="8"/>
  <c r="E161" i="8"/>
  <c r="H91" i="8"/>
  <c r="D154" i="8"/>
  <c r="D89" i="8"/>
  <c r="D116" i="8"/>
  <c r="D63" i="8"/>
  <c r="D65" i="8"/>
  <c r="E39" i="8"/>
  <c r="I163" i="8"/>
  <c r="E61" i="8"/>
  <c r="F61" i="8" s="1"/>
  <c r="D156" i="8"/>
  <c r="I67" i="8"/>
  <c r="J67" i="8" s="1"/>
  <c r="D109" i="8"/>
  <c r="DK64" i="1"/>
  <c r="DD64" i="1"/>
  <c r="DU240" i="1"/>
  <c r="DH240" i="1"/>
  <c r="DX132" i="1"/>
  <c r="DD132" i="1"/>
  <c r="DK132" i="1"/>
  <c r="DT179" i="1"/>
  <c r="CZ179" i="1"/>
  <c r="DG179" i="1"/>
  <c r="DD281" i="1"/>
  <c r="DK281" i="1"/>
  <c r="DW36" i="1"/>
  <c r="Q129" i="4"/>
  <c r="DJ129" i="1"/>
  <c r="DC129" i="1"/>
  <c r="Q104" i="4"/>
  <c r="DC104" i="1"/>
  <c r="DW104" i="1"/>
  <c r="P104" i="7" s="1"/>
  <c r="DJ104" i="1"/>
  <c r="DH230" i="1"/>
  <c r="DA230" i="1"/>
  <c r="DV222" i="1"/>
  <c r="DB222" i="1"/>
  <c r="DI222" i="1"/>
  <c r="K311" i="6"/>
  <c r="Q104" i="8"/>
  <c r="R104" i="8" s="1"/>
  <c r="DC303" i="1"/>
  <c r="DW303" i="1"/>
  <c r="DJ303" i="1"/>
  <c r="K146" i="6"/>
  <c r="DD250" i="1"/>
  <c r="DK250" i="1"/>
  <c r="DH250" i="1"/>
  <c r="DB258" i="1"/>
  <c r="DI258" i="1"/>
  <c r="P258" i="4"/>
  <c r="J283" i="3"/>
  <c r="K283" i="3" s="1"/>
  <c r="V283" i="3" s="1"/>
  <c r="D283" i="15" s="1"/>
  <c r="M315" i="4"/>
  <c r="DF315" i="1"/>
  <c r="CY315" i="1"/>
  <c r="DI131" i="1"/>
  <c r="O153" i="4"/>
  <c r="DU153" i="1"/>
  <c r="DA153" i="1"/>
  <c r="DH153" i="1"/>
  <c r="DV153" i="1"/>
  <c r="O153" i="7" s="1"/>
  <c r="DG285" i="1"/>
  <c r="DT36" i="1"/>
  <c r="DG36" i="1"/>
  <c r="Q267" i="4"/>
  <c r="DC267" i="1"/>
  <c r="DJ267" i="1"/>
  <c r="DW267" i="1"/>
  <c r="P267" i="7" s="1"/>
  <c r="R254" i="4"/>
  <c r="DX254" i="1"/>
  <c r="Q254" i="7" s="1"/>
  <c r="DK254" i="1"/>
  <c r="DD254" i="1"/>
  <c r="R254" i="7"/>
  <c r="T254" i="7" s="1"/>
  <c r="CY56" i="1"/>
  <c r="DF56" i="1"/>
  <c r="DA166" i="1"/>
  <c r="DB286" i="1"/>
  <c r="DV286" i="1"/>
  <c r="DI286" i="1"/>
  <c r="Q89" i="4"/>
  <c r="DC89" i="1"/>
  <c r="DJ89" i="1"/>
  <c r="CZ130" i="1"/>
  <c r="DI48" i="1"/>
  <c r="DG303" i="1"/>
  <c r="DT303" i="1"/>
  <c r="CZ303" i="1"/>
  <c r="K76" i="6"/>
  <c r="R283" i="4"/>
  <c r="DD283" i="1"/>
  <c r="DK283" i="1"/>
  <c r="DX283" i="1"/>
  <c r="M177" i="4"/>
  <c r="CY177" i="1"/>
  <c r="DF177" i="1"/>
  <c r="DJ21" i="1"/>
  <c r="K345" i="6"/>
  <c r="N153" i="4"/>
  <c r="CZ153" i="1"/>
  <c r="DT153" i="1"/>
  <c r="M153" i="7" s="1"/>
  <c r="DG153" i="1"/>
  <c r="CY240" i="1"/>
  <c r="P225" i="4"/>
  <c r="DB225" i="1"/>
  <c r="DI225" i="1"/>
  <c r="R311" i="4"/>
  <c r="R311" i="7"/>
  <c r="DD311" i="1"/>
  <c r="DK311" i="1"/>
  <c r="DF73" i="1"/>
  <c r="CY150" i="1"/>
  <c r="R98" i="4"/>
  <c r="DX98" i="1"/>
  <c r="Q98" i="7" s="1"/>
  <c r="DD98" i="1"/>
  <c r="DK98" i="1"/>
  <c r="N98" i="4"/>
  <c r="DG98" i="1"/>
  <c r="DT98" i="1"/>
  <c r="M98" i="7" s="1"/>
  <c r="CZ98" i="1"/>
  <c r="O98" i="4"/>
  <c r="DA98" i="1"/>
  <c r="DU98" i="1"/>
  <c r="N98" i="7" s="1"/>
  <c r="DH98" i="1"/>
  <c r="O222" i="4"/>
  <c r="DH222" i="1"/>
  <c r="DU222" i="1"/>
  <c r="DA222" i="1"/>
  <c r="R222" i="4"/>
  <c r="DK222" i="1"/>
  <c r="DD222" i="1"/>
  <c r="DX222" i="1"/>
  <c r="Q222" i="7" s="1"/>
  <c r="P271" i="4"/>
  <c r="DB271" i="1"/>
  <c r="DV271" i="1"/>
  <c r="DI271" i="1"/>
  <c r="O280" i="4"/>
  <c r="DV280" i="1"/>
  <c r="DH280" i="1"/>
  <c r="DA280" i="1"/>
  <c r="DI23" i="1"/>
  <c r="DB23" i="1"/>
  <c r="Q258" i="4"/>
  <c r="DW258" i="1"/>
  <c r="P258" i="7" s="1"/>
  <c r="DJ258" i="1"/>
  <c r="DC258" i="1"/>
  <c r="DC346" i="1"/>
  <c r="P161" i="4"/>
  <c r="DI161" i="1"/>
  <c r="DB161" i="1"/>
  <c r="DV161" i="1"/>
  <c r="O161" i="7" s="1"/>
  <c r="O315" i="4"/>
  <c r="DA315" i="1"/>
  <c r="DU315" i="1"/>
  <c r="N315" i="7" s="1"/>
  <c r="DH315" i="1"/>
  <c r="O64" i="4"/>
  <c r="DA64" i="1"/>
  <c r="DH64" i="1"/>
  <c r="DD240" i="1"/>
  <c r="DK240" i="1"/>
  <c r="DX240" i="1"/>
  <c r="DJ132" i="1"/>
  <c r="DC132" i="1"/>
  <c r="N225" i="4"/>
  <c r="CZ225" i="1"/>
  <c r="DT225" i="1"/>
  <c r="M225" i="7" s="1"/>
  <c r="DG225" i="1"/>
  <c r="M129" i="4"/>
  <c r="DF129" i="1"/>
  <c r="CY129" i="1"/>
  <c r="K162" i="6"/>
  <c r="Q222" i="4"/>
  <c r="DJ222" i="1"/>
  <c r="DC222" i="1"/>
  <c r="DW222" i="1"/>
  <c r="Q254" i="4"/>
  <c r="DJ254" i="1"/>
  <c r="DC254" i="1"/>
  <c r="K314" i="6"/>
  <c r="DH299" i="1"/>
  <c r="DA299" i="1"/>
  <c r="DG172" i="1"/>
  <c r="CZ172" i="1"/>
  <c r="DT172" i="1"/>
  <c r="S349" i="3"/>
  <c r="T349" i="3" s="1"/>
  <c r="DI346" i="1"/>
  <c r="DJ175" i="1"/>
  <c r="S161" i="6"/>
  <c r="T161" i="6" s="1"/>
  <c r="V161" i="6" s="1"/>
  <c r="I161" i="15" s="1"/>
  <c r="DC287" i="1"/>
  <c r="DJ287" i="1"/>
  <c r="CY259" i="1"/>
  <c r="DF259" i="1"/>
  <c r="DD36" i="1"/>
  <c r="DK36" i="1"/>
  <c r="DB311" i="1"/>
  <c r="DI311" i="1"/>
  <c r="K167" i="6"/>
  <c r="M104" i="4"/>
  <c r="DF104" i="1"/>
  <c r="CY104" i="1"/>
  <c r="DH150" i="1"/>
  <c r="DA150" i="1"/>
  <c r="S222" i="3"/>
  <c r="T222" i="3" s="1"/>
  <c r="DU286" i="1"/>
  <c r="CZ286" i="1"/>
  <c r="DG286" i="1"/>
  <c r="Q299" i="4"/>
  <c r="DC299" i="1"/>
  <c r="DJ299" i="1"/>
  <c r="DW299" i="1"/>
  <c r="N177" i="4"/>
  <c r="CZ177" i="1"/>
  <c r="DG177" i="1"/>
  <c r="DT177" i="1"/>
  <c r="M177" i="7" s="1"/>
  <c r="DK21" i="1"/>
  <c r="DG197" i="1"/>
  <c r="CZ197" i="1"/>
  <c r="DT197" i="1"/>
  <c r="DA334" i="1"/>
  <c r="DB259" i="1"/>
  <c r="DI259" i="1"/>
  <c r="M311" i="4"/>
  <c r="CY311" i="1"/>
  <c r="DF311" i="1"/>
  <c r="R129" i="4"/>
  <c r="DK129" i="1"/>
  <c r="DD129" i="1"/>
  <c r="DX129" i="1"/>
  <c r="Q129" i="7" s="1"/>
  <c r="R129" i="7"/>
  <c r="T129" i="7" s="1"/>
  <c r="N104" i="4"/>
  <c r="DT104" i="1"/>
  <c r="M104" i="7" s="1"/>
  <c r="DG104" i="1"/>
  <c r="CZ104" i="1"/>
  <c r="P104" i="4"/>
  <c r="DI104" i="1"/>
  <c r="DV104" i="1"/>
  <c r="O104" i="7" s="1"/>
  <c r="DB104" i="1"/>
  <c r="S267" i="6"/>
  <c r="DA116" i="1"/>
  <c r="DX56" i="1"/>
  <c r="Q56" i="7" s="1"/>
  <c r="DJ56" i="1"/>
  <c r="DW56" i="1"/>
  <c r="P56" i="7" s="1"/>
  <c r="DC56" i="1"/>
  <c r="K89" i="5"/>
  <c r="G346" i="3"/>
  <c r="DG126" i="1"/>
  <c r="CZ126" i="1"/>
  <c r="DD91" i="1"/>
  <c r="DK91" i="1"/>
  <c r="M349" i="4"/>
  <c r="DF349" i="1"/>
  <c r="CY349" i="1"/>
  <c r="DJ283" i="1"/>
  <c r="DC283" i="1"/>
  <c r="DX257" i="1"/>
  <c r="Q257" i="7" s="1"/>
  <c r="R257" i="4"/>
  <c r="R257" i="7"/>
  <c r="DK257" i="1"/>
  <c r="DD257" i="1"/>
  <c r="M161" i="4"/>
  <c r="CY161" i="1"/>
  <c r="DF161" i="1"/>
  <c r="R161" i="7"/>
  <c r="T161" i="7" s="1"/>
  <c r="M153" i="4"/>
  <c r="DF153" i="1"/>
  <c r="R153" i="7"/>
  <c r="T153" i="7" s="1"/>
  <c r="CY153" i="1"/>
  <c r="Q153" i="4"/>
  <c r="DW153" i="1"/>
  <c r="P153" i="7" s="1"/>
  <c r="DJ153" i="1"/>
  <c r="DC153" i="1"/>
  <c r="DB285" i="1"/>
  <c r="CY179" i="1"/>
  <c r="DF179" i="1"/>
  <c r="DA70" i="1"/>
  <c r="DU70" i="1"/>
  <c r="DH70" i="1"/>
  <c r="O129" i="4"/>
  <c r="DA129" i="1"/>
  <c r="DH129" i="1"/>
  <c r="V104" i="6"/>
  <c r="I104" i="15" s="1"/>
  <c r="M267" i="4"/>
  <c r="CY267" i="1"/>
  <c r="DF267" i="1"/>
  <c r="P267" i="4"/>
  <c r="DI267" i="1"/>
  <c r="DV267" i="1"/>
  <c r="O267" i="7" s="1"/>
  <c r="DB267" i="1"/>
  <c r="DK271" i="1"/>
  <c r="DD271" i="1"/>
  <c r="DA271" i="1"/>
  <c r="DH271" i="1"/>
  <c r="DU271" i="1"/>
  <c r="K248" i="6"/>
  <c r="DH172" i="1"/>
  <c r="DA172" i="1"/>
  <c r="DU172" i="1"/>
  <c r="DA81" i="1"/>
  <c r="DH81" i="1"/>
  <c r="DB310" i="1"/>
  <c r="DI310" i="1"/>
  <c r="CZ158" i="1"/>
  <c r="DI158" i="1"/>
  <c r="DV158" i="1"/>
  <c r="DB158" i="1"/>
  <c r="DD224" i="1"/>
  <c r="DG201" i="1"/>
  <c r="DT161" i="1"/>
  <c r="CZ161" i="1"/>
  <c r="DG161" i="1"/>
  <c r="O161" i="4"/>
  <c r="DA161" i="1"/>
  <c r="DU161" i="1"/>
  <c r="DH161" i="1"/>
  <c r="DK131" i="1"/>
  <c r="DA131" i="1"/>
  <c r="CZ334" i="1"/>
  <c r="N240" i="4"/>
  <c r="CZ240" i="1"/>
  <c r="DG240" i="1"/>
  <c r="K113" i="6"/>
  <c r="N267" i="4"/>
  <c r="CZ267" i="1"/>
  <c r="DG267" i="1"/>
  <c r="DT267" i="1"/>
  <c r="M267" i="7" s="1"/>
  <c r="K294" i="6"/>
  <c r="DV56" i="1"/>
  <c r="O56" i="7" s="1"/>
  <c r="DI56" i="1"/>
  <c r="DB56" i="1"/>
  <c r="DF91" i="1"/>
  <c r="DF354" i="1"/>
  <c r="DB354" i="1"/>
  <c r="DA146" i="1"/>
  <c r="DH146" i="1"/>
  <c r="DG103" i="1"/>
  <c r="CZ103" i="1"/>
  <c r="DG250" i="1"/>
  <c r="CZ250" i="1"/>
  <c r="DT315" i="1"/>
  <c r="M315" i="7" s="1"/>
  <c r="DP346" i="1"/>
  <c r="P346" i="6" s="1"/>
  <c r="CT346" i="1"/>
  <c r="CR60" i="1"/>
  <c r="DT60" i="1" s="1"/>
  <c r="CR287" i="1"/>
  <c r="DF287" i="2" s="1"/>
  <c r="CB287" i="1"/>
  <c r="I287" i="3" s="1"/>
  <c r="CV315" i="1"/>
  <c r="DM153" i="1"/>
  <c r="DN64" i="1"/>
  <c r="N64" i="6" s="1"/>
  <c r="DC240" i="1"/>
  <c r="DM240" i="1"/>
  <c r="M240" i="6" s="1"/>
  <c r="DN240" i="1"/>
  <c r="N240" i="6" s="1"/>
  <c r="CP132" i="1"/>
  <c r="CT132" i="1"/>
  <c r="DH132" i="2" s="1"/>
  <c r="DP132" i="1"/>
  <c r="P132" i="6" s="1"/>
  <c r="DQ132" i="1"/>
  <c r="Q132" i="6" s="1"/>
  <c r="CR285" i="1"/>
  <c r="DF285" i="2" s="1"/>
  <c r="DN285" i="1"/>
  <c r="N285" i="6" s="1"/>
  <c r="BY285" i="1"/>
  <c r="F285" i="3" s="1"/>
  <c r="DM285" i="1"/>
  <c r="M285" i="6" s="1"/>
  <c r="CP179" i="1"/>
  <c r="W342" i="7"/>
  <c r="L342" i="5"/>
  <c r="CW356" i="1"/>
  <c r="DY356" i="1" s="1"/>
  <c r="N45" i="6"/>
  <c r="E45" i="6"/>
  <c r="CK281" i="1"/>
  <c r="CS88" i="1"/>
  <c r="CO88" i="1"/>
  <c r="DN106" i="1"/>
  <c r="N106" i="6" s="1"/>
  <c r="G321" i="7"/>
  <c r="DO16" i="1"/>
  <c r="O16" i="6" s="1"/>
  <c r="CL36" i="1"/>
  <c r="DC70" i="1"/>
  <c r="BY235" i="1"/>
  <c r="F235" i="3" s="1"/>
  <c r="R145" i="3"/>
  <c r="DX225" i="1"/>
  <c r="Q225" i="7" s="1"/>
  <c r="CN311" i="1"/>
  <c r="DO311" i="1"/>
  <c r="O311" i="6" s="1"/>
  <c r="S311" i="6" s="1"/>
  <c r="T311" i="6" s="1"/>
  <c r="CS167" i="1"/>
  <c r="DU279" i="1"/>
  <c r="CA129" i="1"/>
  <c r="H129" i="3" s="1"/>
  <c r="DM129" i="1"/>
  <c r="M129" i="6" s="1"/>
  <c r="CB267" i="1"/>
  <c r="I267" i="3" s="1"/>
  <c r="R267" i="6"/>
  <c r="T267" i="6" s="1"/>
  <c r="V267" i="6" s="1"/>
  <c r="I267" i="15" s="1"/>
  <c r="D47" i="6"/>
  <c r="DI73" i="1"/>
  <c r="BZ241" i="1"/>
  <c r="G241" i="3" s="1"/>
  <c r="DD241" i="1"/>
  <c r="DM116" i="1"/>
  <c r="M116" i="6" s="1"/>
  <c r="CR116" i="1"/>
  <c r="DF116" i="2" s="1"/>
  <c r="E147" i="6"/>
  <c r="J147" i="6" s="1"/>
  <c r="K147" i="6" s="1"/>
  <c r="CL150" i="1"/>
  <c r="DV98" i="1"/>
  <c r="R98" i="6"/>
  <c r="I103" i="3"/>
  <c r="R103" i="3"/>
  <c r="S103" i="3" s="1"/>
  <c r="T103" i="3" s="1"/>
  <c r="R254" i="6"/>
  <c r="T254" i="6" s="1"/>
  <c r="V254" i="6" s="1"/>
  <c r="I254" i="15" s="1"/>
  <c r="CW166" i="1"/>
  <c r="DY166" i="1" s="1"/>
  <c r="O188" i="3"/>
  <c r="DP286" i="1"/>
  <c r="P286" i="6" s="1"/>
  <c r="D86" i="4"/>
  <c r="DM69" i="1"/>
  <c r="H68" i="4"/>
  <c r="CV271" i="1"/>
  <c r="BY89" i="1"/>
  <c r="F89" i="3" s="1"/>
  <c r="J89" i="3" s="1"/>
  <c r="K89" i="3" s="1"/>
  <c r="V89" i="3" s="1"/>
  <c r="D89" i="15" s="1"/>
  <c r="CT89" i="1"/>
  <c r="DH171" i="1"/>
  <c r="DM193" i="1"/>
  <c r="M193" i="6" s="1"/>
  <c r="DQ193" i="1"/>
  <c r="Q193" i="6" s="1"/>
  <c r="DC126" i="1"/>
  <c r="CA280" i="1"/>
  <c r="H280" i="3" s="1"/>
  <c r="J280" i="3" s="1"/>
  <c r="K280" i="3" s="1"/>
  <c r="V280" i="3" s="1"/>
  <c r="D280" i="15" s="1"/>
  <c r="DM81" i="1"/>
  <c r="M81" i="6" s="1"/>
  <c r="F60" i="4"/>
  <c r="CP310" i="1"/>
  <c r="CT310" i="1"/>
  <c r="DV310" i="1" s="1"/>
  <c r="D279" i="4"/>
  <c r="H257" i="6"/>
  <c r="G18" i="6"/>
  <c r="DQ96" i="1"/>
  <c r="Q96" i="6" s="1"/>
  <c r="CU91" i="1"/>
  <c r="DI91" i="2" s="1"/>
  <c r="DD130" i="1"/>
  <c r="CU130" i="1"/>
  <c r="E319" i="6"/>
  <c r="J319" i="6" s="1"/>
  <c r="N319" i="6"/>
  <c r="D103" i="6"/>
  <c r="J103" i="6" s="1"/>
  <c r="K103" i="6" s="1"/>
  <c r="I256" i="4"/>
  <c r="CR258" i="1"/>
  <c r="R113" i="3"/>
  <c r="I113" i="3"/>
  <c r="R283" i="6"/>
  <c r="E154" i="6"/>
  <c r="DM123" i="1"/>
  <c r="M123" i="6" s="1"/>
  <c r="M276" i="4"/>
  <c r="D276" i="4"/>
  <c r="DO197" i="1"/>
  <c r="O197" i="6" s="1"/>
  <c r="S197" i="6" s="1"/>
  <c r="E158" i="4"/>
  <c r="CB158" i="1"/>
  <c r="I158" i="3" s="1"/>
  <c r="DD210" i="1"/>
  <c r="M277" i="4"/>
  <c r="DF277" i="1"/>
  <c r="H133" i="8"/>
  <c r="DM352" i="1"/>
  <c r="M352" i="6" s="1"/>
  <c r="BX352" i="1"/>
  <c r="E352" i="3" s="1"/>
  <c r="DJ19" i="1"/>
  <c r="DW19" i="1"/>
  <c r="DC19" i="1"/>
  <c r="CN19" i="1"/>
  <c r="DN92" i="1"/>
  <c r="N92" i="6" s="1"/>
  <c r="H81" i="4"/>
  <c r="I41" i="8"/>
  <c r="DK252" i="1"/>
  <c r="DD252" i="1"/>
  <c r="I140" i="8"/>
  <c r="F66" i="6"/>
  <c r="N303" i="3"/>
  <c r="E303" i="3"/>
  <c r="J269" i="6"/>
  <c r="K269" i="6" s="1"/>
  <c r="D282" i="7"/>
  <c r="Q57" i="8"/>
  <c r="R57" i="8" s="1"/>
  <c r="F57" i="8"/>
  <c r="J57" i="8"/>
  <c r="DG68" i="1"/>
  <c r="CZ68" i="1"/>
  <c r="F258" i="3"/>
  <c r="J177" i="6"/>
  <c r="K271" i="6"/>
  <c r="J89" i="8"/>
  <c r="DH144" i="1"/>
  <c r="DI272" i="1"/>
  <c r="DB272" i="1"/>
  <c r="M183" i="4"/>
  <c r="DF183" i="1"/>
  <c r="CY183" i="1"/>
  <c r="J324" i="6"/>
  <c r="K324" i="6" s="1"/>
  <c r="DW353" i="1"/>
  <c r="DJ353" i="1"/>
  <c r="DC353" i="1"/>
  <c r="K245" i="6"/>
  <c r="V245" i="6" s="1"/>
  <c r="I245" i="15" s="1"/>
  <c r="J92" i="6"/>
  <c r="K92" i="6" s="1"/>
  <c r="DJ97" i="1"/>
  <c r="DC97" i="1"/>
  <c r="DI11" i="1"/>
  <c r="DB11" i="1"/>
  <c r="DD255" i="1"/>
  <c r="DK255" i="1"/>
  <c r="DK83" i="1"/>
  <c r="DD83" i="1"/>
  <c r="DX83" i="1"/>
  <c r="DF64" i="1"/>
  <c r="D304" i="4"/>
  <c r="CA224" i="1"/>
  <c r="H224" i="3" s="1"/>
  <c r="CO175" i="1"/>
  <c r="CL201" i="1"/>
  <c r="CW315" i="1"/>
  <c r="DG315" i="1"/>
  <c r="DB315" i="1"/>
  <c r="DN334" i="1"/>
  <c r="N334" i="6" s="1"/>
  <c r="CW334" i="1"/>
  <c r="BX274" i="1"/>
  <c r="E274" i="3" s="1"/>
  <c r="DN296" i="1"/>
  <c r="N296" i="6" s="1"/>
  <c r="CL346" i="1"/>
  <c r="DG60" i="1"/>
  <c r="DI224" i="1"/>
  <c r="CK224" i="1"/>
  <c r="CR175" i="1"/>
  <c r="DF175" i="2" s="1"/>
  <c r="DP175" i="1"/>
  <c r="P175" i="6" s="1"/>
  <c r="CV201" i="1"/>
  <c r="DJ201" i="2" s="1"/>
  <c r="DP201" i="1"/>
  <c r="P201" i="6" s="1"/>
  <c r="BX161" i="1"/>
  <c r="E161" i="3" s="1"/>
  <c r="J161" i="3" s="1"/>
  <c r="K161" i="3" s="1"/>
  <c r="V161" i="3" s="1"/>
  <c r="D161" i="15" s="1"/>
  <c r="CV161" i="1"/>
  <c r="CA287" i="1"/>
  <c r="H287" i="3" s="1"/>
  <c r="CS287" i="1"/>
  <c r="DU287" i="1" s="1"/>
  <c r="CM315" i="1"/>
  <c r="M44" i="3"/>
  <c r="D44" i="3"/>
  <c r="CM131" i="1"/>
  <c r="BZ334" i="1"/>
  <c r="DB334" i="1"/>
  <c r="DV334" i="1"/>
  <c r="DX274" i="1"/>
  <c r="BX153" i="1"/>
  <c r="E153" i="3" s="1"/>
  <c r="J153" i="3" s="1"/>
  <c r="K153" i="3" s="1"/>
  <c r="V153" i="3" s="1"/>
  <c r="D153" i="15" s="1"/>
  <c r="DD153" i="1"/>
  <c r="O48" i="3"/>
  <c r="CS64" i="1"/>
  <c r="DU64" i="1" s="1"/>
  <c r="N64" i="7" s="1"/>
  <c r="CV64" i="1"/>
  <c r="CY132" i="1"/>
  <c r="DO132" i="1"/>
  <c r="O132" i="6" s="1"/>
  <c r="CO285" i="1"/>
  <c r="DQ179" i="1"/>
  <c r="Q179" i="6" s="1"/>
  <c r="DO179" i="1"/>
  <c r="CL356" i="1"/>
  <c r="DQ160" i="1"/>
  <c r="CR160" i="1"/>
  <c r="DF160" i="2" s="1"/>
  <c r="CW160" i="1"/>
  <c r="BZ281" i="1"/>
  <c r="G281" i="3" s="1"/>
  <c r="DN281" i="1"/>
  <c r="CT88" i="1"/>
  <c r="DH88" i="2" s="1"/>
  <c r="CU88" i="1"/>
  <c r="DW88" i="1" s="1"/>
  <c r="DQ88" i="1"/>
  <c r="Q88" i="6" s="1"/>
  <c r="BZ259" i="1"/>
  <c r="G259" i="3" s="1"/>
  <c r="DK259" i="1"/>
  <c r="CN259" i="1"/>
  <c r="CN106" i="1"/>
  <c r="DM106" i="1"/>
  <c r="M106" i="6" s="1"/>
  <c r="CW16" i="1"/>
  <c r="DY16" i="1" s="1"/>
  <c r="CT227" i="1"/>
  <c r="DM227" i="1"/>
  <c r="DO36" i="1"/>
  <c r="DB36" i="1"/>
  <c r="DM70" i="1"/>
  <c r="CZ70" i="1"/>
  <c r="H297" i="4"/>
  <c r="DP311" i="1"/>
  <c r="P311" i="6" s="1"/>
  <c r="CZ311" i="1"/>
  <c r="DP167" i="1"/>
  <c r="CT167" i="1"/>
  <c r="DQ279" i="1"/>
  <c r="CR279" i="1"/>
  <c r="DT279" i="1" s="1"/>
  <c r="CO129" i="1"/>
  <c r="CU129" i="1"/>
  <c r="DQ129" i="1"/>
  <c r="Q129" i="6" s="1"/>
  <c r="BZ129" i="1"/>
  <c r="G129" i="3" s="1"/>
  <c r="R18" i="6"/>
  <c r="DU104" i="1"/>
  <c r="N104" i="7" s="1"/>
  <c r="DK104" i="1"/>
  <c r="CN267" i="1"/>
  <c r="I47" i="4"/>
  <c r="BZ73" i="1"/>
  <c r="G73" i="3" s="1"/>
  <c r="DH73" i="1"/>
  <c r="DG73" i="1"/>
  <c r="DO241" i="1"/>
  <c r="DX241" i="1"/>
  <c r="BZ116" i="1"/>
  <c r="G116" i="3" s="1"/>
  <c r="DP116" i="1"/>
  <c r="P116" i="6" s="1"/>
  <c r="I130" i="6"/>
  <c r="DO66" i="1"/>
  <c r="O66" i="6" s="1"/>
  <c r="DJ66" i="1"/>
  <c r="CW230" i="1"/>
  <c r="DY230" i="1" s="1"/>
  <c r="F150" i="4"/>
  <c r="DJ98" i="1"/>
  <c r="CP98" i="1"/>
  <c r="DN98" i="1"/>
  <c r="N98" i="6" s="1"/>
  <c r="DP98" i="1"/>
  <c r="P98" i="6" s="1"/>
  <c r="BW222" i="1"/>
  <c r="D222" i="3" s="1"/>
  <c r="J222" i="3" s="1"/>
  <c r="K222" i="3" s="1"/>
  <c r="V222" i="3" s="1"/>
  <c r="D222" i="15" s="1"/>
  <c r="E103" i="4"/>
  <c r="DM56" i="1"/>
  <c r="M56" i="6" s="1"/>
  <c r="CO56" i="1"/>
  <c r="CO166" i="1"/>
  <c r="DQ166" i="1"/>
  <c r="Q166" i="6" s="1"/>
  <c r="E188" i="6"/>
  <c r="N188" i="6"/>
  <c r="DQ286" i="1"/>
  <c r="Q286" i="6" s="1"/>
  <c r="CL286" i="1"/>
  <c r="DK69" i="1"/>
  <c r="I199" i="6"/>
  <c r="CV43" i="1"/>
  <c r="W333" i="4"/>
  <c r="E333" i="5"/>
  <c r="H154" i="4"/>
  <c r="F321" i="7"/>
  <c r="F271" i="7"/>
  <c r="O271" i="7"/>
  <c r="DG271" i="1"/>
  <c r="BX271" i="1"/>
  <c r="E271" i="3" s="1"/>
  <c r="J271" i="3" s="1"/>
  <c r="K271" i="3" s="1"/>
  <c r="V271" i="3" s="1"/>
  <c r="D271" i="15" s="1"/>
  <c r="CM271" i="1"/>
  <c r="CP271" i="1"/>
  <c r="R239" i="4"/>
  <c r="I239" i="4"/>
  <c r="DV299" i="1"/>
  <c r="DO299" i="1"/>
  <c r="O299" i="6" s="1"/>
  <c r="CO299" i="1"/>
  <c r="CO89" i="1"/>
  <c r="BZ89" i="1"/>
  <c r="G89" i="3" s="1"/>
  <c r="DG89" i="1"/>
  <c r="DQ89" i="1"/>
  <c r="Q89" i="6" s="1"/>
  <c r="DB171" i="1"/>
  <c r="BZ171" i="1"/>
  <c r="G171" i="3" s="1"/>
  <c r="BY172" i="1"/>
  <c r="F172" i="3" s="1"/>
  <c r="CL172" i="1"/>
  <c r="CN193" i="1"/>
  <c r="DP193" i="1"/>
  <c r="P193" i="6" s="1"/>
  <c r="DO280" i="1"/>
  <c r="O280" i="6" s="1"/>
  <c r="R280" i="6"/>
  <c r="CR81" i="1"/>
  <c r="BW81" i="1"/>
  <c r="D81" i="3" s="1"/>
  <c r="CV310" i="1"/>
  <c r="DJ310" i="2" s="1"/>
  <c r="BY310" i="1"/>
  <c r="F310" i="3" s="1"/>
  <c r="Q18" i="3"/>
  <c r="S18" i="3" s="1"/>
  <c r="T18" i="3" s="1"/>
  <c r="F104" i="8"/>
  <c r="D347" i="6"/>
  <c r="CP96" i="1"/>
  <c r="D312" i="3"/>
  <c r="M312" i="3"/>
  <c r="CV91" i="1"/>
  <c r="DX91" i="1" s="1"/>
  <c r="D298" i="6"/>
  <c r="J298" i="6" s="1"/>
  <c r="K298" i="6" s="1"/>
  <c r="CL130" i="1"/>
  <c r="G319" i="4"/>
  <c r="P319" i="4"/>
  <c r="DQ354" i="1"/>
  <c r="Q354" i="6" s="1"/>
  <c r="CK354" i="1"/>
  <c r="DO48" i="1"/>
  <c r="I143" i="4"/>
  <c r="N143" i="3"/>
  <c r="DN303" i="1"/>
  <c r="N303" i="6" s="1"/>
  <c r="CW303" i="1"/>
  <c r="DY303" i="1" s="1"/>
  <c r="CS146" i="1"/>
  <c r="R146" i="6"/>
  <c r="DC146" i="1"/>
  <c r="CM146" i="1"/>
  <c r="M146" i="6"/>
  <c r="G332" i="7"/>
  <c r="DX349" i="1"/>
  <c r="Q349" i="7" s="1"/>
  <c r="F206" i="6"/>
  <c r="J206" i="6" s="1"/>
  <c r="K206" i="6" s="1"/>
  <c r="W342" i="3"/>
  <c r="D342" i="5"/>
  <c r="R281" i="3"/>
  <c r="S281" i="3" s="1"/>
  <c r="T281" i="3" s="1"/>
  <c r="I281" i="3"/>
  <c r="DM258" i="1"/>
  <c r="M258" i="6" s="1"/>
  <c r="CB258" i="1"/>
  <c r="BZ258" i="1"/>
  <c r="G258" i="3" s="1"/>
  <c r="CT258" i="1"/>
  <c r="CV177" i="1"/>
  <c r="R177" i="6"/>
  <c r="CT177" i="1"/>
  <c r="DV177" i="1" s="1"/>
  <c r="O177" i="7" s="1"/>
  <c r="D8" i="3"/>
  <c r="M8" i="3"/>
  <c r="CO21" i="1"/>
  <c r="R21" i="6"/>
  <c r="CN123" i="1"/>
  <c r="CU123" i="1"/>
  <c r="DI123" i="2" s="1"/>
  <c r="S10" i="3"/>
  <c r="T10" i="3" s="1"/>
  <c r="R197" i="6"/>
  <c r="CV197" i="1"/>
  <c r="S89" i="3"/>
  <c r="T89" i="3" s="1"/>
  <c r="DI248" i="1"/>
  <c r="BX210" i="1"/>
  <c r="E210" i="3" s="1"/>
  <c r="E133" i="8"/>
  <c r="DM19" i="1"/>
  <c r="M19" i="6" s="1"/>
  <c r="P346" i="3"/>
  <c r="DJ92" i="1"/>
  <c r="DC92" i="1"/>
  <c r="CW92" i="1"/>
  <c r="DY92" i="1" s="1"/>
  <c r="CW247" i="1"/>
  <c r="E235" i="3"/>
  <c r="J145" i="6"/>
  <c r="K145" i="6" s="1"/>
  <c r="D41" i="8"/>
  <c r="DI314" i="1"/>
  <c r="DB314" i="1"/>
  <c r="DG95" i="1"/>
  <c r="CZ95" i="1"/>
  <c r="S86" i="6"/>
  <c r="T86" i="6" s="1"/>
  <c r="V86" i="6" s="1"/>
  <c r="I86" i="15" s="1"/>
  <c r="CY86" i="1"/>
  <c r="DT86" i="1"/>
  <c r="DF86" i="1"/>
  <c r="J238" i="6"/>
  <c r="K238" i="6" s="1"/>
  <c r="DB238" i="1"/>
  <c r="DI238" i="1"/>
  <c r="P238" i="4"/>
  <c r="DV238" i="1"/>
  <c r="O238" i="7" s="1"/>
  <c r="CY8" i="1"/>
  <c r="DF8" i="1"/>
  <c r="DF348" i="1"/>
  <c r="CY348" i="1"/>
  <c r="DW308" i="1"/>
  <c r="P308" i="7" s="1"/>
  <c r="DJ308" i="1"/>
  <c r="DC308" i="1"/>
  <c r="CZ233" i="1"/>
  <c r="DG233" i="1"/>
  <c r="Q183" i="4"/>
  <c r="DC183" i="1"/>
  <c r="DW183" i="1"/>
  <c r="P183" i="7" s="1"/>
  <c r="DJ183" i="1"/>
  <c r="J332" i="3"/>
  <c r="K332" i="3" s="1"/>
  <c r="V332" i="3" s="1"/>
  <c r="D332" i="15" s="1"/>
  <c r="P57" i="4"/>
  <c r="DI57" i="1"/>
  <c r="DB57" i="1"/>
  <c r="DV57" i="1"/>
  <c r="O57" i="7" s="1"/>
  <c r="CY57" i="1"/>
  <c r="DF57" i="1"/>
  <c r="DK198" i="1"/>
  <c r="F186" i="3"/>
  <c r="DG44" i="1"/>
  <c r="E319" i="3"/>
  <c r="CY58" i="1"/>
  <c r="DF58" i="1"/>
  <c r="DA77" i="1"/>
  <c r="DH77" i="1"/>
  <c r="O286" i="7"/>
  <c r="CY324" i="1"/>
  <c r="DF324" i="1"/>
  <c r="K234" i="6"/>
  <c r="O169" i="4"/>
  <c r="DH169" i="1"/>
  <c r="DU169" i="1"/>
  <c r="N169" i="7" s="1"/>
  <c r="DA169" i="1"/>
  <c r="DJ262" i="1"/>
  <c r="DC262" i="1"/>
  <c r="P345" i="4"/>
  <c r="DB345" i="1"/>
  <c r="DV345" i="1"/>
  <c r="O345" i="7" s="1"/>
  <c r="DI345" i="1"/>
  <c r="DA320" i="1"/>
  <c r="DH320" i="1"/>
  <c r="DU320" i="1"/>
  <c r="DV18" i="1"/>
  <c r="DQ18" i="1"/>
  <c r="Q18" i="6" s="1"/>
  <c r="CL104" i="1"/>
  <c r="CW267" i="1"/>
  <c r="P162" i="3"/>
  <c r="S162" i="3" s="1"/>
  <c r="T162" i="3" s="1"/>
  <c r="H64" i="6"/>
  <c r="J64" i="6" s="1"/>
  <c r="K64" i="6" s="1"/>
  <c r="Q64" i="6"/>
  <c r="R58" i="3"/>
  <c r="S58" i="3" s="1"/>
  <c r="T58" i="3" s="1"/>
  <c r="CB150" i="1"/>
  <c r="I150" i="3" s="1"/>
  <c r="D284" i="6"/>
  <c r="M284" i="6"/>
  <c r="DB98" i="1"/>
  <c r="CZ222" i="1"/>
  <c r="CR222" i="1"/>
  <c r="DT222" i="1"/>
  <c r="R222" i="6"/>
  <c r="T222" i="6" s="1"/>
  <c r="V222" i="6" s="1"/>
  <c r="I222" i="15" s="1"/>
  <c r="CU254" i="1"/>
  <c r="DW254" i="1" s="1"/>
  <c r="DO56" i="1"/>
  <c r="DG56" i="1"/>
  <c r="CS166" i="1"/>
  <c r="DG166" i="2" s="1"/>
  <c r="DB166" i="1"/>
  <c r="DA286" i="1"/>
  <c r="G125" i="4"/>
  <c r="BW69" i="1"/>
  <c r="D69" i="3" s="1"/>
  <c r="CU69" i="1"/>
  <c r="I258" i="6"/>
  <c r="K258" i="6" s="1"/>
  <c r="R258" i="6"/>
  <c r="T258" i="6" s="1"/>
  <c r="F76" i="4"/>
  <c r="J76" i="4" s="1"/>
  <c r="K76" i="4" s="1"/>
  <c r="O76" i="4"/>
  <c r="CW236" i="1"/>
  <c r="DQ299" i="1"/>
  <c r="Q299" i="6" s="1"/>
  <c r="CW299" i="1"/>
  <c r="CY299" i="1"/>
  <c r="CZ89" i="1"/>
  <c r="DF89" i="1"/>
  <c r="CW89" i="1"/>
  <c r="BW171" i="1"/>
  <c r="BZ172" i="1"/>
  <c r="G172" i="3" s="1"/>
  <c r="CW172" i="1"/>
  <c r="DY172" i="1" s="1"/>
  <c r="CM172" i="1"/>
  <c r="D193" i="4"/>
  <c r="CL193" i="1"/>
  <c r="DO193" i="1"/>
  <c r="O193" i="6" s="1"/>
  <c r="I247" i="4"/>
  <c r="BX126" i="1"/>
  <c r="E126" i="3" s="1"/>
  <c r="CV280" i="1"/>
  <c r="DJ280" i="2" s="1"/>
  <c r="DJ81" i="1"/>
  <c r="CM81" i="1"/>
  <c r="W214" i="4"/>
  <c r="E214" i="5"/>
  <c r="CA23" i="1"/>
  <c r="CS96" i="1"/>
  <c r="CR130" i="1"/>
  <c r="H319" i="3"/>
  <c r="Q319" i="3"/>
  <c r="CV354" i="1"/>
  <c r="DX354" i="1" s="1"/>
  <c r="R233" i="3"/>
  <c r="I233" i="3"/>
  <c r="DO303" i="1"/>
  <c r="O303" i="6" s="1"/>
  <c r="H147" i="4"/>
  <c r="D240" i="3"/>
  <c r="M240" i="3"/>
  <c r="CW146" i="1"/>
  <c r="DN146" i="1"/>
  <c r="N146" i="6" s="1"/>
  <c r="P285" i="3"/>
  <c r="S285" i="3" s="1"/>
  <c r="T285" i="3" s="1"/>
  <c r="I332" i="4"/>
  <c r="R332" i="4"/>
  <c r="CL250" i="1"/>
  <c r="DP258" i="1"/>
  <c r="P258" i="6" s="1"/>
  <c r="CW258" i="1"/>
  <c r="DT258" i="1"/>
  <c r="R76" i="3"/>
  <c r="M283" i="6"/>
  <c r="D283" i="6"/>
  <c r="J283" i="6" s="1"/>
  <c r="K283" i="6" s="1"/>
  <c r="CW177" i="1"/>
  <c r="BW177" i="1"/>
  <c r="D177" i="3" s="1"/>
  <c r="J177" i="3" s="1"/>
  <c r="K177" i="3" s="1"/>
  <c r="V177" i="3" s="1"/>
  <c r="D177" i="15" s="1"/>
  <c r="DN21" i="1"/>
  <c r="N21" i="6" s="1"/>
  <c r="DQ123" i="1"/>
  <c r="Q123" i="6" s="1"/>
  <c r="BX123" i="1"/>
  <c r="E123" i="3" s="1"/>
  <c r="DT248" i="1"/>
  <c r="CV210" i="1"/>
  <c r="CS277" i="1"/>
  <c r="R277" i="4"/>
  <c r="DX277" i="1"/>
  <c r="Q277" i="7" s="1"/>
  <c r="DK277" i="1"/>
  <c r="BY352" i="1"/>
  <c r="F352" i="3" s="1"/>
  <c r="DN352" i="1"/>
  <c r="CT352" i="1"/>
  <c r="R352" i="6"/>
  <c r="K19" i="6"/>
  <c r="DB92" i="1"/>
  <c r="R247" i="6"/>
  <c r="CB247" i="1"/>
  <c r="I247" i="3" s="1"/>
  <c r="DQ247" i="1"/>
  <c r="Q247" i="6" s="1"/>
  <c r="Q257" i="3"/>
  <c r="M257" i="4"/>
  <c r="DF257" i="1"/>
  <c r="CY257" i="1"/>
  <c r="P114" i="3"/>
  <c r="I43" i="3"/>
  <c r="DB110" i="1"/>
  <c r="DI110" i="1"/>
  <c r="DI307" i="1"/>
  <c r="DJ272" i="1"/>
  <c r="DC272" i="1"/>
  <c r="DW272" i="1"/>
  <c r="DX297" i="1"/>
  <c r="DD297" i="1"/>
  <c r="DK297" i="1"/>
  <c r="J257" i="6"/>
  <c r="DU162" i="1"/>
  <c r="DK284" i="1"/>
  <c r="DD284" i="1"/>
  <c r="DX284" i="1"/>
  <c r="DC46" i="1"/>
  <c r="DJ46" i="1"/>
  <c r="J250" i="6"/>
  <c r="K250" i="6" s="1"/>
  <c r="DB134" i="1"/>
  <c r="DC163" i="1"/>
  <c r="DW163" i="1"/>
  <c r="DJ163" i="1"/>
  <c r="M114" i="4"/>
  <c r="DF114" i="1"/>
  <c r="CY114" i="1"/>
  <c r="DK76" i="1"/>
  <c r="DD76" i="1"/>
  <c r="DF169" i="1"/>
  <c r="CY169" i="1"/>
  <c r="F39" i="8"/>
  <c r="Q39" i="8"/>
  <c r="R39" i="8" s="1"/>
  <c r="J345" i="3"/>
  <c r="K345" i="3" s="1"/>
  <c r="DB320" i="1"/>
  <c r="DG320" i="1"/>
  <c r="CZ320" i="1"/>
  <c r="DW11" i="1"/>
  <c r="DJ22" i="1"/>
  <c r="DC22" i="1"/>
  <c r="DT191" i="1"/>
  <c r="CN287" i="1"/>
  <c r="CV131" i="1"/>
  <c r="CK259" i="1"/>
  <c r="DN36" i="1"/>
  <c r="N36" i="6" s="1"/>
  <c r="L214" i="5"/>
  <c r="W214" i="7"/>
  <c r="DD346" i="1"/>
  <c r="BY60" i="1"/>
  <c r="F60" i="3" s="1"/>
  <c r="DP60" i="1"/>
  <c r="P60" i="6" s="1"/>
  <c r="CW60" i="1"/>
  <c r="BX60" i="1"/>
  <c r="E60" i="3" s="1"/>
  <c r="DB224" i="1"/>
  <c r="F41" i="6"/>
  <c r="J41" i="6" s="1"/>
  <c r="K41" i="6" s="1"/>
  <c r="CT175" i="1"/>
  <c r="DH175" i="2" s="1"/>
  <c r="CW175" i="1"/>
  <c r="DV201" i="1"/>
  <c r="DB201" i="1"/>
  <c r="BZ287" i="1"/>
  <c r="G287" i="3" s="1"/>
  <c r="DP287" i="1"/>
  <c r="P287" i="6" s="1"/>
  <c r="N315" i="4"/>
  <c r="DV315" i="1"/>
  <c r="O315" i="7" s="1"/>
  <c r="CA315" i="1"/>
  <c r="H315" i="3" s="1"/>
  <c r="J315" i="3" s="1"/>
  <c r="K315" i="3" s="1"/>
  <c r="V315" i="3" s="1"/>
  <c r="D315" i="15" s="1"/>
  <c r="DO131" i="1"/>
  <c r="O131" i="6" s="1"/>
  <c r="CA334" i="1"/>
  <c r="H334" i="3" s="1"/>
  <c r="CN274" i="1"/>
  <c r="CM153" i="1"/>
  <c r="CS296" i="1"/>
  <c r="DG296" i="2" s="1"/>
  <c r="BW296" i="1"/>
  <c r="D296" i="3" s="1"/>
  <c r="BX296" i="1"/>
  <c r="E296" i="3" s="1"/>
  <c r="DM64" i="1"/>
  <c r="M64" i="6" s="1"/>
  <c r="S64" i="6" s="1"/>
  <c r="T64" i="6" s="1"/>
  <c r="DB64" i="1"/>
  <c r="CK240" i="1"/>
  <c r="CA132" i="1"/>
  <c r="H132" i="3" s="1"/>
  <c r="CU132" i="1"/>
  <c r="DW132" i="1" s="1"/>
  <c r="DT132" i="1"/>
  <c r="CW285" i="1"/>
  <c r="DK285" i="2" s="1"/>
  <c r="CB179" i="1"/>
  <c r="I179" i="3" s="1"/>
  <c r="DB179" i="1"/>
  <c r="DA179" i="1"/>
  <c r="CN160" i="1"/>
  <c r="DN160" i="1"/>
  <c r="N160" i="6" s="1"/>
  <c r="CT160" i="1"/>
  <c r="DH160" i="2" s="1"/>
  <c r="R318" i="3"/>
  <c r="S318" i="3" s="1"/>
  <c r="T318" i="3" s="1"/>
  <c r="I318" i="3"/>
  <c r="DM281" i="1"/>
  <c r="M281" i="6" s="1"/>
  <c r="CT281" i="1"/>
  <c r="Q68" i="3"/>
  <c r="DN259" i="1"/>
  <c r="N259" i="6" s="1"/>
  <c r="CS106" i="1"/>
  <c r="DG106" i="2" s="1"/>
  <c r="CR106" i="1"/>
  <c r="DF106" i="2" s="1"/>
  <c r="M106" i="4" s="1"/>
  <c r="DI16" i="1"/>
  <c r="CU227" i="1"/>
  <c r="CT36" i="1"/>
  <c r="CK36" i="1"/>
  <c r="DB70" i="1"/>
  <c r="G92" i="4"/>
  <c r="G247" i="4"/>
  <c r="CA225" i="1"/>
  <c r="H225" i="3" s="1"/>
  <c r="J225" i="3" s="1"/>
  <c r="K225" i="3" s="1"/>
  <c r="V225" i="3" s="1"/>
  <c r="D225" i="15" s="1"/>
  <c r="R225" i="7"/>
  <c r="W337" i="4"/>
  <c r="E337" i="5"/>
  <c r="CV311" i="1"/>
  <c r="CP311" i="1"/>
  <c r="O63" i="3"/>
  <c r="S63" i="3" s="1"/>
  <c r="T63" i="3" s="1"/>
  <c r="F63" i="3"/>
  <c r="DA279" i="1"/>
  <c r="BW129" i="1"/>
  <c r="D129" i="3" s="1"/>
  <c r="J129" i="3" s="1"/>
  <c r="K129" i="3" s="1"/>
  <c r="V129" i="3" s="1"/>
  <c r="D129" i="15" s="1"/>
  <c r="E180" i="6"/>
  <c r="DH18" i="1"/>
  <c r="BX18" i="1"/>
  <c r="E18" i="3" s="1"/>
  <c r="CA18" i="1"/>
  <c r="H18" i="3" s="1"/>
  <c r="DO104" i="1"/>
  <c r="O104" i="6" s="1"/>
  <c r="DM104" i="1"/>
  <c r="M104" i="6" s="1"/>
  <c r="DN104" i="1"/>
  <c r="N104" i="6" s="1"/>
  <c r="CA104" i="1"/>
  <c r="H104" i="3" s="1"/>
  <c r="DA104" i="1"/>
  <c r="N44" i="3"/>
  <c r="E44" i="3"/>
  <c r="CL267" i="1"/>
  <c r="DB73" i="1"/>
  <c r="R241" i="6"/>
  <c r="DC241" i="1"/>
  <c r="D66" i="6"/>
  <c r="R230" i="6"/>
  <c r="CU230" i="1"/>
  <c r="DI230" i="2" s="1"/>
  <c r="CP150" i="1"/>
  <c r="I284" i="6"/>
  <c r="K284" i="6" s="1"/>
  <c r="DO98" i="1"/>
  <c r="O98" i="6" s="1"/>
  <c r="DQ254" i="1"/>
  <c r="Q254" i="6" s="1"/>
  <c r="S254" i="6" s="1"/>
  <c r="DN56" i="1"/>
  <c r="N56" i="6" s="1"/>
  <c r="DH56" i="1"/>
  <c r="CA56" i="1"/>
  <c r="H56" i="3" s="1"/>
  <c r="DO166" i="1"/>
  <c r="O166" i="6" s="1"/>
  <c r="DK286" i="1"/>
  <c r="DM286" i="1"/>
  <c r="M286" i="6" s="1"/>
  <c r="DK43" i="1"/>
  <c r="CL43" i="1"/>
  <c r="R238" i="3"/>
  <c r="I238" i="3"/>
  <c r="R271" i="6"/>
  <c r="T271" i="6" s="1"/>
  <c r="CS299" i="1"/>
  <c r="DO172" i="1"/>
  <c r="O172" i="6" s="1"/>
  <c r="CR193" i="1"/>
  <c r="R247" i="3"/>
  <c r="DJ126" i="1"/>
  <c r="CR280" i="1"/>
  <c r="DF280" i="2" s="1"/>
  <c r="M280" i="4" s="1"/>
  <c r="G59" i="4"/>
  <c r="CA81" i="1"/>
  <c r="H81" i="3" s="1"/>
  <c r="BZ81" i="1"/>
  <c r="G81" i="3" s="1"/>
  <c r="DQ23" i="1"/>
  <c r="CT23" i="1"/>
  <c r="DV23" i="1" s="1"/>
  <c r="G347" i="6"/>
  <c r="DO96" i="1"/>
  <c r="O96" i="6" s="1"/>
  <c r="DP96" i="1"/>
  <c r="P96" i="6" s="1"/>
  <c r="CV96" i="1"/>
  <c r="DJ96" i="2" s="1"/>
  <c r="Q96" i="4" s="1"/>
  <c r="CT96" i="1"/>
  <c r="DM91" i="1"/>
  <c r="M91" i="6" s="1"/>
  <c r="CL91" i="1"/>
  <c r="BZ91" i="1"/>
  <c r="G91" i="3" s="1"/>
  <c r="CV130" i="1"/>
  <c r="DX130" i="1" s="1"/>
  <c r="DP130" i="1"/>
  <c r="P130" i="6" s="1"/>
  <c r="BZ48" i="1"/>
  <c r="G48" i="3" s="1"/>
  <c r="CK48" i="1"/>
  <c r="CL303" i="1"/>
  <c r="BY303" i="1"/>
  <c r="F303" i="3" s="1"/>
  <c r="CB146" i="1"/>
  <c r="I146" i="3" s="1"/>
  <c r="CY146" i="1"/>
  <c r="DQ103" i="1"/>
  <c r="Q103" i="6" s="1"/>
  <c r="DK103" i="1"/>
  <c r="CS349" i="1"/>
  <c r="DU349" i="1"/>
  <c r="N349" i="7" s="1"/>
  <c r="E95" i="7"/>
  <c r="CP250" i="1"/>
  <c r="O57" i="6"/>
  <c r="F57" i="6"/>
  <c r="J57" i="6" s="1"/>
  <c r="K57" i="6" s="1"/>
  <c r="F281" i="6"/>
  <c r="O281" i="6"/>
  <c r="E68" i="6"/>
  <c r="J68" i="6" s="1"/>
  <c r="K68" i="6" s="1"/>
  <c r="DO258" i="1"/>
  <c r="O258" i="6" s="1"/>
  <c r="DP283" i="1"/>
  <c r="P283" i="6" s="1"/>
  <c r="CY283" i="1"/>
  <c r="DG283" i="1"/>
  <c r="DO283" i="1"/>
  <c r="O283" i="6" s="1"/>
  <c r="DQ21" i="1"/>
  <c r="Q21" i="6" s="1"/>
  <c r="CK21" i="1"/>
  <c r="DH123" i="1"/>
  <c r="CW197" i="1"/>
  <c r="CL197" i="1"/>
  <c r="BZ158" i="1"/>
  <c r="G158" i="3" s="1"/>
  <c r="J135" i="6"/>
  <c r="K135" i="6" s="1"/>
  <c r="DM248" i="1"/>
  <c r="M248" i="6" s="1"/>
  <c r="DP248" i="1"/>
  <c r="P248" i="6" s="1"/>
  <c r="CA248" i="1"/>
  <c r="H248" i="3" s="1"/>
  <c r="J248" i="3" s="1"/>
  <c r="K248" i="3" s="1"/>
  <c r="V248" i="3" s="1"/>
  <c r="D248" i="15" s="1"/>
  <c r="DN210" i="1"/>
  <c r="N210" i="6" s="1"/>
  <c r="H144" i="8"/>
  <c r="R277" i="7"/>
  <c r="DN277" i="1"/>
  <c r="N277" i="6" s="1"/>
  <c r="BX277" i="1"/>
  <c r="E277" i="3" s="1"/>
  <c r="J277" i="3" s="1"/>
  <c r="K277" i="3" s="1"/>
  <c r="V277" i="3" s="1"/>
  <c r="D277" i="15" s="1"/>
  <c r="BZ352" i="1"/>
  <c r="G352" i="3" s="1"/>
  <c r="J352" i="3" s="1"/>
  <c r="K352" i="3" s="1"/>
  <c r="V352" i="3" s="1"/>
  <c r="D352" i="15" s="1"/>
  <c r="DO352" i="1"/>
  <c r="CV352" i="1"/>
  <c r="CU151" i="1"/>
  <c r="DW151" i="1" s="1"/>
  <c r="CN151" i="1"/>
  <c r="DO151" i="1"/>
  <c r="BZ151" i="1"/>
  <c r="G151" i="3" s="1"/>
  <c r="CM151" i="1"/>
  <c r="CT151" i="1"/>
  <c r="DH151" i="2" s="1"/>
  <c r="O151" i="4" s="1"/>
  <c r="DW92" i="1"/>
  <c r="J280" i="6"/>
  <c r="K280" i="6" s="1"/>
  <c r="N279" i="6"/>
  <c r="R257" i="6"/>
  <c r="T257" i="6" s="1"/>
  <c r="DQ257" i="1"/>
  <c r="Q257" i="6" s="1"/>
  <c r="CB257" i="1"/>
  <c r="I257" i="3" s="1"/>
  <c r="E153" i="8"/>
  <c r="I48" i="8"/>
  <c r="DK50" i="1"/>
  <c r="DB50" i="1"/>
  <c r="DK314" i="1"/>
  <c r="Q188" i="4"/>
  <c r="DC188" i="1"/>
  <c r="DJ188" i="1"/>
  <c r="DX188" i="1"/>
  <c r="DW188" i="1"/>
  <c r="P188" i="7" s="1"/>
  <c r="DC86" i="1"/>
  <c r="DJ86" i="1"/>
  <c r="CY68" i="1"/>
  <c r="DH68" i="1"/>
  <c r="S154" i="3"/>
  <c r="T154" i="3" s="1"/>
  <c r="O319" i="4"/>
  <c r="DA319" i="1"/>
  <c r="DU319" i="1"/>
  <c r="N319" i="7" s="1"/>
  <c r="DH319" i="1"/>
  <c r="DG134" i="1"/>
  <c r="CY242" i="1"/>
  <c r="DH198" i="1"/>
  <c r="DX44" i="1"/>
  <c r="DK44" i="1"/>
  <c r="CZ329" i="1"/>
  <c r="DT329" i="1"/>
  <c r="M329" i="7" s="1"/>
  <c r="DG329" i="1"/>
  <c r="DD178" i="1"/>
  <c r="DG313" i="1"/>
  <c r="DW120" i="1"/>
  <c r="DJ120" i="1"/>
  <c r="DB122" i="1"/>
  <c r="DI122" i="1"/>
  <c r="N353" i="4"/>
  <c r="DG353" i="1"/>
  <c r="CZ353" i="1"/>
  <c r="DT353" i="1"/>
  <c r="M353" i="7" s="1"/>
  <c r="O61" i="4"/>
  <c r="DA61" i="1"/>
  <c r="DU61" i="1"/>
  <c r="N61" i="7" s="1"/>
  <c r="DH61" i="1"/>
  <c r="DJ61" i="1"/>
  <c r="DC61" i="1"/>
  <c r="W156" i="3"/>
  <c r="D156" i="5"/>
  <c r="S354" i="3"/>
  <c r="T354" i="3" s="1"/>
  <c r="CY113" i="1"/>
  <c r="DF113" i="1"/>
  <c r="M113" i="4"/>
  <c r="O119" i="6"/>
  <c r="F119" i="6"/>
  <c r="I355" i="4"/>
  <c r="DM88" i="1"/>
  <c r="M88" i="6" s="1"/>
  <c r="H8" i="6"/>
  <c r="J8" i="6" s="1"/>
  <c r="Q8" i="6"/>
  <c r="CN346" i="1"/>
  <c r="DO60" i="1"/>
  <c r="O60" i="6" s="1"/>
  <c r="DO296" i="1"/>
  <c r="O296" i="6" s="1"/>
  <c r="CT296" i="1"/>
  <c r="DH296" i="2" s="1"/>
  <c r="DG132" i="1"/>
  <c r="F305" i="6"/>
  <c r="J305" i="6" s="1"/>
  <c r="K305" i="6" s="1"/>
  <c r="DH356" i="1"/>
  <c r="D57" i="4"/>
  <c r="M57" i="4"/>
  <c r="DM160" i="1"/>
  <c r="M160" i="6" s="1"/>
  <c r="CS160" i="1"/>
  <c r="DG160" i="2" s="1"/>
  <c r="I318" i="6"/>
  <c r="K318" i="6" s="1"/>
  <c r="W333" i="7"/>
  <c r="L333" i="5"/>
  <c r="CV259" i="1"/>
  <c r="DX259" i="1" s="1"/>
  <c r="DH106" i="1"/>
  <c r="DJ70" i="1"/>
  <c r="E20" i="6"/>
  <c r="DW225" i="1"/>
  <c r="P225" i="7" s="1"/>
  <c r="CT311" i="1"/>
  <c r="DV311" i="1" s="1"/>
  <c r="P41" i="3"/>
  <c r="DH279" i="1"/>
  <c r="CS18" i="1"/>
  <c r="DG18" i="2" s="1"/>
  <c r="DN18" i="1"/>
  <c r="N18" i="6" s="1"/>
  <c r="E255" i="4"/>
  <c r="G241" i="4"/>
  <c r="DU254" i="1"/>
  <c r="BZ286" i="1"/>
  <c r="G286" i="3" s="1"/>
  <c r="J286" i="3" s="1"/>
  <c r="K286" i="3" s="1"/>
  <c r="V286" i="3" s="1"/>
  <c r="D286" i="15" s="1"/>
  <c r="N238" i="3"/>
  <c r="S238" i="3" s="1"/>
  <c r="T238" i="3" s="1"/>
  <c r="E238" i="3"/>
  <c r="J238" i="3" s="1"/>
  <c r="K238" i="3" s="1"/>
  <c r="V238" i="3" s="1"/>
  <c r="D238" i="15" s="1"/>
  <c r="CW193" i="1"/>
  <c r="E310" i="3"/>
  <c r="N310" i="3"/>
  <c r="CS310" i="1"/>
  <c r="DG310" i="2" s="1"/>
  <c r="G302" i="3"/>
  <c r="CN23" i="1"/>
  <c r="P255" i="3"/>
  <c r="S255" i="3" s="1"/>
  <c r="T255" i="3" s="1"/>
  <c r="D116" i="6"/>
  <c r="DV303" i="1"/>
  <c r="H14" i="4"/>
  <c r="Q14" i="4"/>
  <c r="F146" i="4"/>
  <c r="J146" i="4" s="1"/>
  <c r="K146" i="4" s="1"/>
  <c r="O146" i="4"/>
  <c r="DB146" i="1"/>
  <c r="R355" i="3"/>
  <c r="I355" i="3"/>
  <c r="E238" i="4"/>
  <c r="J238" i="4" s="1"/>
  <c r="K238" i="4" s="1"/>
  <c r="N238" i="4"/>
  <c r="D106" i="4"/>
  <c r="CU283" i="1"/>
  <c r="DI177" i="1"/>
  <c r="DM177" i="1"/>
  <c r="M177" i="6" s="1"/>
  <c r="CW123" i="1"/>
  <c r="CZ248" i="1"/>
  <c r="DA277" i="1"/>
  <c r="DH277" i="1"/>
  <c r="DP352" i="1"/>
  <c r="CA352" i="1"/>
  <c r="H352" i="3" s="1"/>
  <c r="DC151" i="1"/>
  <c r="DJ151" i="1"/>
  <c r="DM92" i="1"/>
  <c r="M92" i="6" s="1"/>
  <c r="DN247" i="1"/>
  <c r="N247" i="6" s="1"/>
  <c r="CT247" i="1"/>
  <c r="DV247" i="1" s="1"/>
  <c r="P252" i="3"/>
  <c r="S252" i="3" s="1"/>
  <c r="T252" i="3" s="1"/>
  <c r="G252" i="3"/>
  <c r="Q252" i="4"/>
  <c r="DN252" i="1"/>
  <c r="N252" i="6" s="1"/>
  <c r="BY252" i="1"/>
  <c r="F252" i="3" s="1"/>
  <c r="V129" i="7"/>
  <c r="J129" i="15" s="1"/>
  <c r="S257" i="3"/>
  <c r="T257" i="3" s="1"/>
  <c r="DH47" i="1"/>
  <c r="E140" i="8"/>
  <c r="CY50" i="1"/>
  <c r="DF50" i="1"/>
  <c r="DJ321" i="1"/>
  <c r="DC321" i="1"/>
  <c r="DX321" i="1"/>
  <c r="DB135" i="1"/>
  <c r="DI135" i="1"/>
  <c r="DK144" i="1"/>
  <c r="DD144" i="1"/>
  <c r="DX144" i="1"/>
  <c r="DC144" i="1"/>
  <c r="DI308" i="1"/>
  <c r="DB308" i="1"/>
  <c r="K257" i="6"/>
  <c r="V257" i="6" s="1"/>
  <c r="I257" i="15" s="1"/>
  <c r="R298" i="4"/>
  <c r="DX298" i="1"/>
  <c r="DK298" i="1"/>
  <c r="DD298" i="1"/>
  <c r="DV183" i="1"/>
  <c r="O183" i="7" s="1"/>
  <c r="DI183" i="1"/>
  <c r="DB183" i="1"/>
  <c r="J154" i="6"/>
  <c r="K154" i="6" s="1"/>
  <c r="DB119" i="1"/>
  <c r="DH294" i="1"/>
  <c r="DA294" i="1"/>
  <c r="DW313" i="1"/>
  <c r="DI313" i="1"/>
  <c r="DJ15" i="1"/>
  <c r="DX324" i="1"/>
  <c r="DK324" i="1"/>
  <c r="DD324" i="1"/>
  <c r="M157" i="4"/>
  <c r="CY157" i="1"/>
  <c r="DF157" i="1"/>
  <c r="DC112" i="1"/>
  <c r="DJ112" i="1"/>
  <c r="DW112" i="1"/>
  <c r="S131" i="3"/>
  <c r="T131" i="3" s="1"/>
  <c r="DU191" i="1"/>
  <c r="DF191" i="1"/>
  <c r="CY191" i="1"/>
  <c r="DJ83" i="1"/>
  <c r="DC83" i="1"/>
  <c r="DO346" i="1"/>
  <c r="O346" i="6" s="1"/>
  <c r="CU60" i="1"/>
  <c r="DI60" i="2" s="1"/>
  <c r="P60" i="4" s="1"/>
  <c r="DD161" i="1"/>
  <c r="DX161" i="1"/>
  <c r="Q161" i="7" s="1"/>
  <c r="R287" i="6"/>
  <c r="DQ315" i="1"/>
  <c r="Q315" i="6" s="1"/>
  <c r="S315" i="6" s="1"/>
  <c r="T315" i="6" s="1"/>
  <c r="V315" i="6" s="1"/>
  <c r="I315" i="15" s="1"/>
  <c r="DQ334" i="1"/>
  <c r="Q334" i="6" s="1"/>
  <c r="DK274" i="1"/>
  <c r="CO153" i="1"/>
  <c r="DX153" i="1"/>
  <c r="Q153" i="7" s="1"/>
  <c r="CV296" i="1"/>
  <c r="CU296" i="1"/>
  <c r="BZ296" i="1"/>
  <c r="G296" i="3" s="1"/>
  <c r="BW64" i="1"/>
  <c r="D64" i="3" s="1"/>
  <c r="J64" i="3" s="1"/>
  <c r="K64" i="3" s="1"/>
  <c r="V64" i="3" s="1"/>
  <c r="D64" i="15" s="1"/>
  <c r="CU240" i="1"/>
  <c r="DI240" i="2" s="1"/>
  <c r="DQ240" i="1"/>
  <c r="Q240" i="6" s="1"/>
  <c r="DJ240" i="1"/>
  <c r="CZ132" i="1"/>
  <c r="DF132" i="1"/>
  <c r="DV179" i="1"/>
  <c r="O188" i="6"/>
  <c r="F188" i="6"/>
  <c r="CW88" i="1"/>
  <c r="CR88" i="1"/>
  <c r="DP259" i="1"/>
  <c r="P259" i="6" s="1"/>
  <c r="DK106" i="1"/>
  <c r="DQ106" i="1"/>
  <c r="Q106" i="6" s="1"/>
  <c r="DF227" i="1"/>
  <c r="DC227" i="1"/>
  <c r="DV36" i="1"/>
  <c r="BX36" i="1"/>
  <c r="E36" i="3" s="1"/>
  <c r="DQ36" i="1"/>
  <c r="Q36" i="6" s="1"/>
  <c r="CW70" i="1"/>
  <c r="CR70" i="1"/>
  <c r="DT70" i="1" s="1"/>
  <c r="DW70" i="1"/>
  <c r="H157" i="6"/>
  <c r="Q157" i="6"/>
  <c r="CR235" i="1"/>
  <c r="DD225" i="1"/>
  <c r="DC225" i="1"/>
  <c r="DG311" i="1"/>
  <c r="CS129" i="1"/>
  <c r="DU129" i="1" s="1"/>
  <c r="N129" i="7" s="1"/>
  <c r="CM129" i="1"/>
  <c r="R129" i="6"/>
  <c r="H27" i="4"/>
  <c r="DH104" i="1"/>
  <c r="CZ73" i="1"/>
  <c r="I241" i="4"/>
  <c r="CN241" i="1"/>
  <c r="CU116" i="1"/>
  <c r="DI116" i="2" s="1"/>
  <c r="P116" i="4" s="1"/>
  <c r="DC116" i="1"/>
  <c r="CS66" i="1"/>
  <c r="R303" i="3"/>
  <c r="DF98" i="1"/>
  <c r="CO222" i="1"/>
  <c r="CM222" i="1"/>
  <c r="DT254" i="1"/>
  <c r="CB254" i="1"/>
  <c r="I254" i="3" s="1"/>
  <c r="J254" i="3" s="1"/>
  <c r="K254" i="3" s="1"/>
  <c r="V254" i="3" s="1"/>
  <c r="D254" i="15" s="1"/>
  <c r="W342" i="6"/>
  <c r="K342" i="5"/>
  <c r="CZ56" i="1"/>
  <c r="G95" i="4"/>
  <c r="F152" i="4"/>
  <c r="CY166" i="1"/>
  <c r="DC286" i="1"/>
  <c r="DW286" i="1"/>
  <c r="P286" i="7" s="1"/>
  <c r="CT69" i="1"/>
  <c r="DH69" i="2" s="1"/>
  <c r="O69" i="4" s="1"/>
  <c r="H253" i="6"/>
  <c r="CS236" i="1"/>
  <c r="CA236" i="1"/>
  <c r="H236" i="3" s="1"/>
  <c r="BY271" i="1"/>
  <c r="F271" i="3" s="1"/>
  <c r="CB271" i="1"/>
  <c r="I271" i="3" s="1"/>
  <c r="DI299" i="1"/>
  <c r="CA299" i="1"/>
  <c r="H299" i="3" s="1"/>
  <c r="J299" i="3" s="1"/>
  <c r="K299" i="3" s="1"/>
  <c r="V299" i="3" s="1"/>
  <c r="D299" i="15" s="1"/>
  <c r="DF299" i="1"/>
  <c r="DM171" i="1"/>
  <c r="M171" i="6" s="1"/>
  <c r="CR171" i="1"/>
  <c r="DQ171" i="1"/>
  <c r="CO172" i="1"/>
  <c r="CM193" i="1"/>
  <c r="D126" i="4"/>
  <c r="DX280" i="1"/>
  <c r="CS280" i="1"/>
  <c r="DG280" i="2" s="1"/>
  <c r="DB280" i="1"/>
  <c r="CM280" i="1"/>
  <c r="BZ310" i="1"/>
  <c r="G310" i="3" s="1"/>
  <c r="F201" i="4"/>
  <c r="DD23" i="1"/>
  <c r="E47" i="6"/>
  <c r="DA91" i="1"/>
  <c r="BX91" i="1"/>
  <c r="E91" i="3" s="1"/>
  <c r="DN354" i="1"/>
  <c r="DP48" i="1"/>
  <c r="P48" i="6" s="1"/>
  <c r="G66" i="4"/>
  <c r="DW146" i="1"/>
  <c r="P146" i="7" s="1"/>
  <c r="CU103" i="1"/>
  <c r="CL103" i="1"/>
  <c r="CU349" i="1"/>
  <c r="O56" i="6"/>
  <c r="F56" i="6"/>
  <c r="J56" i="6" s="1"/>
  <c r="K56" i="6" s="1"/>
  <c r="R188" i="3"/>
  <c r="S188" i="3" s="1"/>
  <c r="T188" i="3" s="1"/>
  <c r="I188" i="3"/>
  <c r="G304" i="7"/>
  <c r="P304" i="7"/>
  <c r="DF250" i="1"/>
  <c r="DQ177" i="1"/>
  <c r="Q177" i="6" s="1"/>
  <c r="DN177" i="1"/>
  <c r="N177" i="6" s="1"/>
  <c r="CB21" i="1"/>
  <c r="I21" i="3" s="1"/>
  <c r="DB21" i="1"/>
  <c r="CS123" i="1"/>
  <c r="DU123" i="1" s="1"/>
  <c r="CB123" i="1"/>
  <c r="I123" i="3" s="1"/>
  <c r="M197" i="4"/>
  <c r="DF197" i="1"/>
  <c r="CY197" i="1"/>
  <c r="DN158" i="1"/>
  <c r="DH158" i="1"/>
  <c r="DQ158" i="1"/>
  <c r="Q158" i="6" s="1"/>
  <c r="DA248" i="1"/>
  <c r="DU248" i="1"/>
  <c r="R248" i="4"/>
  <c r="DD248" i="1"/>
  <c r="DN248" i="1"/>
  <c r="N248" i="6" s="1"/>
  <c r="DV248" i="1"/>
  <c r="CR210" i="1"/>
  <c r="DF210" i="2" s="1"/>
  <c r="M210" i="4" s="1"/>
  <c r="DP210" i="1"/>
  <c r="P210" i="6" s="1"/>
  <c r="CA210" i="1"/>
  <c r="H210" i="3" s="1"/>
  <c r="DU277" i="1"/>
  <c r="CK352" i="1"/>
  <c r="DF352" i="1"/>
  <c r="N352" i="4"/>
  <c r="DG352" i="1"/>
  <c r="DT352" i="1"/>
  <c r="M352" i="7" s="1"/>
  <c r="R19" i="4"/>
  <c r="DD19" i="1"/>
  <c r="DX19" i="1"/>
  <c r="BX19" i="1"/>
  <c r="E19" i="3" s="1"/>
  <c r="CS19" i="1"/>
  <c r="DG19" i="2" s="1"/>
  <c r="N19" i="4" s="1"/>
  <c r="DB19" i="1"/>
  <c r="DI19" i="1"/>
  <c r="CZ247" i="1"/>
  <c r="H126" i="6"/>
  <c r="P280" i="6"/>
  <c r="I167" i="3"/>
  <c r="R167" i="3"/>
  <c r="S167" i="3" s="1"/>
  <c r="T167" i="3" s="1"/>
  <c r="CT252" i="1"/>
  <c r="CA252" i="1"/>
  <c r="H252" i="3" s="1"/>
  <c r="DP252" i="1"/>
  <c r="P252" i="6" s="1"/>
  <c r="Q257" i="4"/>
  <c r="DJ257" i="1"/>
  <c r="DC257" i="1"/>
  <c r="D22" i="6"/>
  <c r="J22" i="6" s="1"/>
  <c r="K22" i="6" s="1"/>
  <c r="V22" i="6" s="1"/>
  <c r="I22" i="15" s="1"/>
  <c r="M22" i="6"/>
  <c r="S22" i="6" s="1"/>
  <c r="G202" i="4"/>
  <c r="DJ268" i="1"/>
  <c r="DC268" i="1"/>
  <c r="DU95" i="1"/>
  <c r="P188" i="4"/>
  <c r="DI188" i="1"/>
  <c r="DB188" i="1"/>
  <c r="DG238" i="1"/>
  <c r="CZ238" i="1"/>
  <c r="K177" i="6"/>
  <c r="DG228" i="1"/>
  <c r="DU228" i="1"/>
  <c r="CZ228" i="1"/>
  <c r="CY144" i="1"/>
  <c r="DF144" i="1"/>
  <c r="DC307" i="1"/>
  <c r="DW307" i="1"/>
  <c r="DJ307" i="1"/>
  <c r="DG302" i="1"/>
  <c r="CZ302" i="1"/>
  <c r="N308" i="4"/>
  <c r="DG308" i="1"/>
  <c r="CZ308" i="1"/>
  <c r="DV319" i="1"/>
  <c r="DB319" i="1"/>
  <c r="DW319" i="1"/>
  <c r="DI319" i="1"/>
  <c r="J332" i="6"/>
  <c r="K332" i="6" s="1"/>
  <c r="N57" i="4"/>
  <c r="DT57" i="1"/>
  <c r="DG57" i="1"/>
  <c r="CZ57" i="1"/>
  <c r="J39" i="6"/>
  <c r="K39" i="6" s="1"/>
  <c r="DV163" i="1"/>
  <c r="DB163" i="1"/>
  <c r="DI163" i="1"/>
  <c r="DK180" i="1"/>
  <c r="CZ186" i="1"/>
  <c r="DG186" i="1"/>
  <c r="E334" i="3"/>
  <c r="DJ329" i="1"/>
  <c r="DC329" i="1"/>
  <c r="DI114" i="1"/>
  <c r="DB114" i="1"/>
  <c r="DV114" i="1"/>
  <c r="DJ305" i="1"/>
  <c r="DC305" i="1"/>
  <c r="DB291" i="1"/>
  <c r="DW291" i="1"/>
  <c r="DI291" i="1"/>
  <c r="DX262" i="1"/>
  <c r="Q262" i="7" s="1"/>
  <c r="N157" i="4"/>
  <c r="DT157" i="1"/>
  <c r="DG157" i="1"/>
  <c r="CZ157" i="1"/>
  <c r="DD49" i="1"/>
  <c r="DK49" i="1"/>
  <c r="DA97" i="1"/>
  <c r="DH97" i="1"/>
  <c r="DK195" i="1"/>
  <c r="DD195" i="1"/>
  <c r="DD27" i="1"/>
  <c r="DK27" i="1"/>
  <c r="DX27" i="1"/>
  <c r="K153" i="7"/>
  <c r="V153" i="7" s="1"/>
  <c r="J153" i="15" s="1"/>
  <c r="CT60" i="1"/>
  <c r="DA201" i="1"/>
  <c r="DQ175" i="1"/>
  <c r="Q175" i="6" s="1"/>
  <c r="CA201" i="1"/>
  <c r="H201" i="3" s="1"/>
  <c r="DI315" i="1"/>
  <c r="DM201" i="1"/>
  <c r="M201" i="6" s="1"/>
  <c r="BW201" i="1"/>
  <c r="D201" i="3" s="1"/>
  <c r="DM287" i="1"/>
  <c r="M287" i="6" s="1"/>
  <c r="DP224" i="1"/>
  <c r="P224" i="6" s="1"/>
  <c r="CO224" i="1"/>
  <c r="DK201" i="1"/>
  <c r="CB161" i="1"/>
  <c r="I161" i="3" s="1"/>
  <c r="CB315" i="1"/>
  <c r="I315" i="3" s="1"/>
  <c r="CB131" i="1"/>
  <c r="I131" i="3" s="1"/>
  <c r="DI153" i="1"/>
  <c r="I22" i="4"/>
  <c r="R22" i="4"/>
  <c r="DV64" i="1"/>
  <c r="O64" i="7" s="1"/>
  <c r="CY64" i="1"/>
  <c r="DO240" i="1"/>
  <c r="CB240" i="1"/>
  <c r="I240" i="3" s="1"/>
  <c r="E146" i="3"/>
  <c r="J146" i="3" s="1"/>
  <c r="K146" i="3" s="1"/>
  <c r="V146" i="3" s="1"/>
  <c r="D146" i="15" s="1"/>
  <c r="N146" i="3"/>
  <c r="S146" i="3" s="1"/>
  <c r="T146" i="3" s="1"/>
  <c r="H188" i="6"/>
  <c r="DO160" i="1"/>
  <c r="O160" i="6" s="1"/>
  <c r="G69" i="4"/>
  <c r="CS259" i="1"/>
  <c r="DG259" i="2" s="1"/>
  <c r="DJ106" i="1"/>
  <c r="CB16" i="1"/>
  <c r="I16" i="3" s="1"/>
  <c r="CS16" i="1"/>
  <c r="DG16" i="2" s="1"/>
  <c r="CP36" i="1"/>
  <c r="F110" i="6"/>
  <c r="CT225" i="1"/>
  <c r="DV225" i="1" s="1"/>
  <c r="O225" i="7" s="1"/>
  <c r="DK225" i="1"/>
  <c r="DP225" i="1"/>
  <c r="P225" i="6" s="1"/>
  <c r="S225" i="6" s="1"/>
  <c r="T225" i="6" s="1"/>
  <c r="V225" i="6" s="1"/>
  <c r="I225" i="15" s="1"/>
  <c r="DQ311" i="1"/>
  <c r="Q311" i="6" s="1"/>
  <c r="BY311" i="1"/>
  <c r="F311" i="3" s="1"/>
  <c r="J311" i="3" s="1"/>
  <c r="K311" i="3" s="1"/>
  <c r="V311" i="3" s="1"/>
  <c r="D311" i="15" s="1"/>
  <c r="CN167" i="1"/>
  <c r="DA18" i="1"/>
  <c r="DF18" i="1"/>
  <c r="R104" i="7"/>
  <c r="DA267" i="1"/>
  <c r="DU267" i="1"/>
  <c r="N267" i="7" s="1"/>
  <c r="DV73" i="1"/>
  <c r="H73" i="3"/>
  <c r="CM116" i="1"/>
  <c r="H303" i="3"/>
  <c r="Q303" i="3"/>
  <c r="CO150" i="1"/>
  <c r="CY98" i="1"/>
  <c r="BX98" i="1"/>
  <c r="E98" i="3" s="1"/>
  <c r="J98" i="3" s="1"/>
  <c r="K98" i="3" s="1"/>
  <c r="V98" i="3" s="1"/>
  <c r="D98" i="15" s="1"/>
  <c r="DG222" i="1"/>
  <c r="DA254" i="1"/>
  <c r="DF254" i="1"/>
  <c r="CY254" i="1"/>
  <c r="DH254" i="1"/>
  <c r="D300" i="6"/>
  <c r="BX166" i="1"/>
  <c r="E166" i="3" s="1"/>
  <c r="CR286" i="1"/>
  <c r="DF286" i="2" s="1"/>
  <c r="DJ286" i="1"/>
  <c r="DD43" i="1"/>
  <c r="E113" i="4"/>
  <c r="G198" i="6"/>
  <c r="J198" i="6" s="1"/>
  <c r="K198" i="6" s="1"/>
  <c r="DF271" i="1"/>
  <c r="M164" i="3"/>
  <c r="DP89" i="1"/>
  <c r="P89" i="6" s="1"/>
  <c r="S89" i="6" s="1"/>
  <c r="DF126" i="1"/>
  <c r="DQ280" i="1"/>
  <c r="Q280" i="6" s="1"/>
  <c r="DV81" i="1"/>
  <c r="DX81" i="1"/>
  <c r="DP81" i="1"/>
  <c r="P81" i="6" s="1"/>
  <c r="O310" i="3"/>
  <c r="CA310" i="1"/>
  <c r="H310" i="3" s="1"/>
  <c r="CR23" i="1"/>
  <c r="DY23" i="1" s="1"/>
  <c r="N104" i="3"/>
  <c r="S104" i="3" s="1"/>
  <c r="T104" i="3" s="1"/>
  <c r="E104" i="3"/>
  <c r="J104" i="3" s="1"/>
  <c r="K104" i="3" s="1"/>
  <c r="V104" i="3" s="1"/>
  <c r="D104" i="15" s="1"/>
  <c r="CS354" i="1"/>
  <c r="BX354" i="1"/>
  <c r="E354" i="3" s="1"/>
  <c r="DI146" i="1"/>
  <c r="DD349" i="1"/>
  <c r="BX349" i="1"/>
  <c r="E349" i="3" s="1"/>
  <c r="J349" i="3" s="1"/>
  <c r="K349" i="3" s="1"/>
  <c r="V349" i="3" s="1"/>
  <c r="D349" i="15" s="1"/>
  <c r="CK349" i="1"/>
  <c r="DC349" i="1"/>
  <c r="E166" i="6"/>
  <c r="J166" i="6" s="1"/>
  <c r="K166" i="6" s="1"/>
  <c r="BZ250" i="1"/>
  <c r="G250" i="3" s="1"/>
  <c r="R199" i="3"/>
  <c r="H242" i="6"/>
  <c r="CP283" i="1"/>
  <c r="CT283" i="1"/>
  <c r="DT283" i="1"/>
  <c r="F170" i="6"/>
  <c r="O170" i="6"/>
  <c r="S170" i="6" s="1"/>
  <c r="T170" i="6" s="1"/>
  <c r="H184" i="6"/>
  <c r="Q184" i="6"/>
  <c r="CS21" i="1"/>
  <c r="DG21" i="2" s="1"/>
  <c r="BX21" i="1"/>
  <c r="E21" i="3" s="1"/>
  <c r="CV123" i="1"/>
  <c r="DJ123" i="2" s="1"/>
  <c r="CT197" i="1"/>
  <c r="DV197" i="1" s="1"/>
  <c r="CW158" i="1"/>
  <c r="R248" i="7"/>
  <c r="T248" i="7" s="1"/>
  <c r="CT210" i="1"/>
  <c r="CM210" i="1"/>
  <c r="DK210" i="1"/>
  <c r="R277" i="6"/>
  <c r="T277" i="6" s="1"/>
  <c r="CB277" i="1"/>
  <c r="I277" i="3" s="1"/>
  <c r="CN277" i="1"/>
  <c r="CY277" i="1"/>
  <c r="DQ352" i="1"/>
  <c r="CW352" i="1"/>
  <c r="DK19" i="1"/>
  <c r="CS92" i="1"/>
  <c r="DO247" i="1"/>
  <c r="BW247" i="1"/>
  <c r="D247" i="3" s="1"/>
  <c r="DM247" i="1"/>
  <c r="M247" i="6" s="1"/>
  <c r="E41" i="8"/>
  <c r="DO252" i="1"/>
  <c r="O252" i="6" s="1"/>
  <c r="N257" i="4"/>
  <c r="CZ257" i="1"/>
  <c r="DT257" i="1"/>
  <c r="M257" i="7" s="1"/>
  <c r="DG257" i="1"/>
  <c r="E96" i="3"/>
  <c r="N96" i="3"/>
  <c r="S96" i="3" s="1"/>
  <c r="T96" i="3" s="1"/>
  <c r="DJ47" i="1"/>
  <c r="D66" i="8"/>
  <c r="DA50" i="1"/>
  <c r="S132" i="3"/>
  <c r="T132" i="3" s="1"/>
  <c r="DA45" i="1"/>
  <c r="S15" i="3"/>
  <c r="T15" i="3" s="1"/>
  <c r="Q271" i="6"/>
  <c r="S271" i="6" s="1"/>
  <c r="DG110" i="1"/>
  <c r="CZ110" i="1"/>
  <c r="DC135" i="1"/>
  <c r="DW135" i="1"/>
  <c r="DJ135" i="1"/>
  <c r="S228" i="6"/>
  <c r="V277" i="6"/>
  <c r="I277" i="15" s="1"/>
  <c r="P257" i="6"/>
  <c r="P298" i="4"/>
  <c r="DI298" i="1"/>
  <c r="DB298" i="1"/>
  <c r="DD319" i="1"/>
  <c r="DK319" i="1"/>
  <c r="DX319" i="1"/>
  <c r="K319" i="6"/>
  <c r="DJ233" i="1"/>
  <c r="DC233" i="1"/>
  <c r="DU233" i="1"/>
  <c r="DH233" i="1"/>
  <c r="DA233" i="1"/>
  <c r="DC57" i="1"/>
  <c r="DJ57" i="1"/>
  <c r="DW57" i="1"/>
  <c r="P57" i="7" s="1"/>
  <c r="Q57" i="4"/>
  <c r="DA58" i="1"/>
  <c r="DH58" i="1"/>
  <c r="S305" i="3"/>
  <c r="T305" i="3" s="1"/>
  <c r="G56" i="3"/>
  <c r="M76" i="4"/>
  <c r="CY76" i="1"/>
  <c r="DF76" i="1"/>
  <c r="N76" i="4"/>
  <c r="CZ76" i="1"/>
  <c r="DT76" i="1"/>
  <c r="M76" i="7" s="1"/>
  <c r="DG76" i="1"/>
  <c r="S76" i="3"/>
  <c r="T76" i="3" s="1"/>
  <c r="Q324" i="4"/>
  <c r="DC324" i="1"/>
  <c r="DJ324" i="1"/>
  <c r="DW324" i="1"/>
  <c r="P324" i="7" s="1"/>
  <c r="P324" i="4"/>
  <c r="DB324" i="1"/>
  <c r="DI324" i="1"/>
  <c r="DD291" i="1"/>
  <c r="DX291" i="1"/>
  <c r="DH27" i="1"/>
  <c r="DU27" i="1"/>
  <c r="DA27" i="1"/>
  <c r="DV27" i="1"/>
  <c r="O140" i="4"/>
  <c r="DH140" i="1"/>
  <c r="DD206" i="1"/>
  <c r="DK206" i="1"/>
  <c r="DA239" i="1"/>
  <c r="DH239" i="1"/>
  <c r="BW175" i="1"/>
  <c r="D175" i="3" s="1"/>
  <c r="CL153" i="1"/>
  <c r="CZ60" i="1"/>
  <c r="DV224" i="1"/>
  <c r="R175" i="6"/>
  <c r="DI201" i="1"/>
  <c r="DK161" i="1"/>
  <c r="CK315" i="1"/>
  <c r="D312" i="4"/>
  <c r="DI334" i="1"/>
  <c r="DJ334" i="1"/>
  <c r="DD274" i="1"/>
  <c r="CA240" i="1"/>
  <c r="H240" i="3" s="1"/>
  <c r="DF356" i="1"/>
  <c r="DP160" i="1"/>
  <c r="P160" i="6" s="1"/>
  <c r="CP281" i="1"/>
  <c r="DC106" i="1"/>
  <c r="DV16" i="1"/>
  <c r="CO235" i="1"/>
  <c r="J12" i="3"/>
  <c r="K12" i="3" s="1"/>
  <c r="DT311" i="1"/>
  <c r="M311" i="7" s="1"/>
  <c r="CV167" i="1"/>
  <c r="E119" i="6"/>
  <c r="F129" i="6"/>
  <c r="O129" i="6"/>
  <c r="CV18" i="1"/>
  <c r="DX18" i="1" s="1"/>
  <c r="DX104" i="1"/>
  <c r="Q104" i="7" s="1"/>
  <c r="DH267" i="1"/>
  <c r="BX267" i="1"/>
  <c r="E267" i="3" s="1"/>
  <c r="J267" i="3" s="1"/>
  <c r="K267" i="3" s="1"/>
  <c r="V267" i="3" s="1"/>
  <c r="D267" i="15" s="1"/>
  <c r="O47" i="3"/>
  <c r="S47" i="3" s="1"/>
  <c r="T47" i="3" s="1"/>
  <c r="F47" i="3"/>
  <c r="DA73" i="1"/>
  <c r="DJ241" i="1"/>
  <c r="O233" i="3"/>
  <c r="CW66" i="1"/>
  <c r="DQ230" i="1"/>
  <c r="Q230" i="6" s="1"/>
  <c r="D212" i="6"/>
  <c r="N206" i="3"/>
  <c r="E206" i="3"/>
  <c r="N300" i="3"/>
  <c r="S300" i="3" s="1"/>
  <c r="T300" i="3" s="1"/>
  <c r="E300" i="3"/>
  <c r="CN56" i="1"/>
  <c r="DV166" i="1"/>
  <c r="DI166" i="1"/>
  <c r="DH286" i="1"/>
  <c r="G181" i="4"/>
  <c r="DA43" i="1"/>
  <c r="R113" i="4"/>
  <c r="I113" i="4"/>
  <c r="I122" i="6"/>
  <c r="R122" i="6"/>
  <c r="F89" i="7"/>
  <c r="CU89" i="1"/>
  <c r="DI171" i="1"/>
  <c r="DA171" i="1"/>
  <c r="R39" i="3"/>
  <c r="S39" i="3" s="1"/>
  <c r="T39" i="3" s="1"/>
  <c r="CL126" i="1"/>
  <c r="DI280" i="1"/>
  <c r="CZ81" i="1"/>
  <c r="DD81" i="1"/>
  <c r="DF310" i="1"/>
  <c r="DK354" i="1"/>
  <c r="DC48" i="1"/>
  <c r="DX48" i="1"/>
  <c r="Q48" i="7" s="1"/>
  <c r="O296" i="3"/>
  <c r="S296" i="3" s="1"/>
  <c r="T296" i="3" s="1"/>
  <c r="F296" i="3"/>
  <c r="DV146" i="1"/>
  <c r="DF146" i="1"/>
  <c r="DJ146" i="1"/>
  <c r="N222" i="7"/>
  <c r="E222" i="7"/>
  <c r="DK349" i="1"/>
  <c r="DA349" i="1"/>
  <c r="DJ349" i="1"/>
  <c r="R349" i="7"/>
  <c r="T349" i="7" s="1"/>
  <c r="V349" i="7" s="1"/>
  <c r="J349" i="15" s="1"/>
  <c r="N286" i="4"/>
  <c r="E286" i="4"/>
  <c r="I253" i="6"/>
  <c r="R253" i="6"/>
  <c r="F177" i="7"/>
  <c r="J177" i="7" s="1"/>
  <c r="DB177" i="1"/>
  <c r="D275" i="3"/>
  <c r="M275" i="3"/>
  <c r="CV248" i="1"/>
  <c r="DQ248" i="1"/>
  <c r="Q248" i="6" s="1"/>
  <c r="CU210" i="1"/>
  <c r="DQ210" i="1"/>
  <c r="Q210" i="6" s="1"/>
  <c r="CS210" i="1"/>
  <c r="DI277" i="1"/>
  <c r="DB277" i="1"/>
  <c r="CL277" i="1"/>
  <c r="DJ277" i="1"/>
  <c r="DC277" i="1"/>
  <c r="DW277" i="1"/>
  <c r="CP277" i="1"/>
  <c r="P352" i="4"/>
  <c r="DB352" i="1"/>
  <c r="DI352" i="1"/>
  <c r="DV352" i="1"/>
  <c r="O352" i="7" s="1"/>
  <c r="CY352" i="1"/>
  <c r="E141" i="8"/>
  <c r="CT19" i="1"/>
  <c r="CM19" i="1"/>
  <c r="F346" i="3"/>
  <c r="H92" i="8"/>
  <c r="DJ247" i="1"/>
  <c r="DW247" i="1"/>
  <c r="DC247" i="1"/>
  <c r="CR252" i="1"/>
  <c r="CK252" i="1"/>
  <c r="DQ252" i="1"/>
  <c r="Q252" i="6" s="1"/>
  <c r="DU257" i="1"/>
  <c r="DH257" i="1"/>
  <c r="O130" i="3"/>
  <c r="S130" i="3" s="1"/>
  <c r="T130" i="3" s="1"/>
  <c r="F130" i="3"/>
  <c r="N14" i="4"/>
  <c r="E14" i="4"/>
  <c r="N188" i="4"/>
  <c r="CZ188" i="1"/>
  <c r="DT188" i="1"/>
  <c r="M188" i="7" s="1"/>
  <c r="DG188" i="1"/>
  <c r="DX86" i="1"/>
  <c r="I258" i="3"/>
  <c r="J258" i="3" s="1"/>
  <c r="K258" i="3" s="1"/>
  <c r="CZ321" i="1"/>
  <c r="DG321" i="1"/>
  <c r="DT8" i="1"/>
  <c r="DG8" i="1"/>
  <c r="CZ8" i="1"/>
  <c r="DW110" i="1"/>
  <c r="DJ110" i="1"/>
  <c r="DC110" i="1"/>
  <c r="DK228" i="1"/>
  <c r="DD228" i="1"/>
  <c r="DT348" i="1"/>
  <c r="CZ348" i="1"/>
  <c r="DG348" i="1"/>
  <c r="F193" i="3"/>
  <c r="DU39" i="1"/>
  <c r="N39" i="7" s="1"/>
  <c r="DA39" i="1"/>
  <c r="DH39" i="1"/>
  <c r="DD308" i="1"/>
  <c r="DK308" i="1"/>
  <c r="DX308" i="1"/>
  <c r="N298" i="4"/>
  <c r="CZ298" i="1"/>
  <c r="DG298" i="1"/>
  <c r="DK233" i="1"/>
  <c r="DD233" i="1"/>
  <c r="DX233" i="1"/>
  <c r="CZ183" i="1"/>
  <c r="DT183" i="1"/>
  <c r="DG183" i="1"/>
  <c r="R183" i="4"/>
  <c r="DX183" i="1"/>
  <c r="Q183" i="7" s="1"/>
  <c r="R183" i="7"/>
  <c r="DK183" i="1"/>
  <c r="DD183" i="1"/>
  <c r="DX300" i="1"/>
  <c r="DD300" i="1"/>
  <c r="DK300" i="1"/>
  <c r="O57" i="4"/>
  <c r="DH57" i="1"/>
  <c r="DA57" i="1"/>
  <c r="DU57" i="1"/>
  <c r="N57" i="7" s="1"/>
  <c r="DG318" i="1"/>
  <c r="K177" i="7"/>
  <c r="DG119" i="1"/>
  <c r="N180" i="4"/>
  <c r="DG180" i="1"/>
  <c r="CZ180" i="1"/>
  <c r="O47" i="6"/>
  <c r="DG312" i="1"/>
  <c r="CZ312" i="1"/>
  <c r="CZ114" i="1"/>
  <c r="DT114" i="1"/>
  <c r="DG114" i="1"/>
  <c r="DT178" i="1"/>
  <c r="DG178" i="1"/>
  <c r="CZ178" i="1"/>
  <c r="DI256" i="1"/>
  <c r="DB256" i="1"/>
  <c r="DC256" i="1"/>
  <c r="DA76" i="1"/>
  <c r="DH76" i="1"/>
  <c r="DU76" i="1"/>
  <c r="CZ120" i="1"/>
  <c r="DG120" i="1"/>
  <c r="DK122" i="1"/>
  <c r="DD122" i="1"/>
  <c r="DX122" i="1"/>
  <c r="O345" i="4"/>
  <c r="DU345" i="1"/>
  <c r="DH345" i="1"/>
  <c r="DA345" i="1"/>
  <c r="DO277" i="1"/>
  <c r="O277" i="6" s="1"/>
  <c r="S277" i="6" s="1"/>
  <c r="CR19" i="1"/>
  <c r="DF19" i="2" s="1"/>
  <c r="BY92" i="1"/>
  <c r="F92" i="3" s="1"/>
  <c r="CA247" i="1"/>
  <c r="H247" i="3" s="1"/>
  <c r="E49" i="4"/>
  <c r="CU257" i="1"/>
  <c r="DW257" i="1" s="1"/>
  <c r="P257" i="7" s="1"/>
  <c r="H223" i="4"/>
  <c r="DN47" i="1"/>
  <c r="N47" i="6" s="1"/>
  <c r="F298" i="4"/>
  <c r="J298" i="4" s="1"/>
  <c r="K298" i="4" s="1"/>
  <c r="R153" i="6"/>
  <c r="T153" i="6" s="1"/>
  <c r="I153" i="6"/>
  <c r="CM50" i="1"/>
  <c r="DH268" i="1"/>
  <c r="CR269" i="1"/>
  <c r="DD269" i="1"/>
  <c r="CV269" i="1"/>
  <c r="O269" i="6"/>
  <c r="CP314" i="1"/>
  <c r="CV314" i="1"/>
  <c r="CL95" i="1"/>
  <c r="BW95" i="1"/>
  <c r="D95" i="3" s="1"/>
  <c r="DN95" i="1"/>
  <c r="N95" i="6" s="1"/>
  <c r="CN188" i="1"/>
  <c r="CT188" i="1"/>
  <c r="DV188" i="1" s="1"/>
  <c r="O188" i="7" s="1"/>
  <c r="DU86" i="1"/>
  <c r="N86" i="7" s="1"/>
  <c r="CB199" i="1"/>
  <c r="I199" i="3" s="1"/>
  <c r="DP199" i="1"/>
  <c r="P199" i="6" s="1"/>
  <c r="CM45" i="1"/>
  <c r="CU45" i="1"/>
  <c r="DW45" i="1" s="1"/>
  <c r="R43" i="3"/>
  <c r="S43" i="3" s="1"/>
  <c r="T43" i="3" s="1"/>
  <c r="DQ238" i="1"/>
  <c r="Q238" i="6" s="1"/>
  <c r="CN238" i="1"/>
  <c r="DK68" i="1"/>
  <c r="W333" i="6"/>
  <c r="K333" i="5"/>
  <c r="R258" i="3"/>
  <c r="S258" i="3" s="1"/>
  <c r="T258" i="3" s="1"/>
  <c r="CL321" i="1"/>
  <c r="BX321" i="1"/>
  <c r="E321" i="3" s="1"/>
  <c r="CL8" i="1"/>
  <c r="CK8" i="1"/>
  <c r="DI8" i="1"/>
  <c r="BX8" i="1"/>
  <c r="E8" i="3" s="1"/>
  <c r="Q8" i="3" s="1"/>
  <c r="E6" i="4"/>
  <c r="G6" i="4"/>
  <c r="D6" i="4"/>
  <c r="F6" i="4"/>
  <c r="O239" i="6"/>
  <c r="F239" i="6"/>
  <c r="CN135" i="1"/>
  <c r="CS135" i="1"/>
  <c r="DG135" i="2" s="1"/>
  <c r="DM135" i="1"/>
  <c r="M135" i="6" s="1"/>
  <c r="DQ322" i="1"/>
  <c r="Q322" i="6" s="1"/>
  <c r="CR228" i="1"/>
  <c r="DH228" i="1"/>
  <c r="BY228" i="1"/>
  <c r="F228" i="3" s="1"/>
  <c r="BW348" i="1"/>
  <c r="D348" i="3" s="1"/>
  <c r="CB348" i="1"/>
  <c r="I348" i="3" s="1"/>
  <c r="CW348" i="1"/>
  <c r="DY348" i="1" s="1"/>
  <c r="CP144" i="1"/>
  <c r="CS144" i="1"/>
  <c r="DU144" i="1" s="1"/>
  <c r="CU144" i="1"/>
  <c r="I307" i="6"/>
  <c r="CO307" i="1"/>
  <c r="DN307" i="1"/>
  <c r="N307" i="6" s="1"/>
  <c r="R272" i="7"/>
  <c r="T272" i="7" s="1"/>
  <c r="CZ39" i="1"/>
  <c r="CW39" i="1"/>
  <c r="CR39" i="1"/>
  <c r="CR145" i="1"/>
  <c r="DM297" i="1"/>
  <c r="DW297" i="1"/>
  <c r="DN297" i="1"/>
  <c r="N297" i="6" s="1"/>
  <c r="DV297" i="1"/>
  <c r="O297" i="7" s="1"/>
  <c r="CT302" i="1"/>
  <c r="F63" i="4"/>
  <c r="CU63" i="1"/>
  <c r="DI63" i="2" s="1"/>
  <c r="P63" i="4" s="1"/>
  <c r="CS63" i="1"/>
  <c r="DJ63" i="1"/>
  <c r="CT63" i="1"/>
  <c r="DH63" i="2" s="1"/>
  <c r="E279" i="6"/>
  <c r="BX308" i="1"/>
  <c r="E308" i="3" s="1"/>
  <c r="DN308" i="1"/>
  <c r="N308" i="6" s="1"/>
  <c r="BZ308" i="1"/>
  <c r="G308" i="3" s="1"/>
  <c r="CO308" i="1"/>
  <c r="CB270" i="1"/>
  <c r="I270" i="3" s="1"/>
  <c r="DM270" i="1"/>
  <c r="M270" i="6" s="1"/>
  <c r="DB162" i="1"/>
  <c r="CR162" i="1"/>
  <c r="BX298" i="1"/>
  <c r="E298" i="3" s="1"/>
  <c r="J298" i="3" s="1"/>
  <c r="K298" i="3" s="1"/>
  <c r="V298" i="3" s="1"/>
  <c r="D298" i="15" s="1"/>
  <c r="CB298" i="1"/>
  <c r="I298" i="3" s="1"/>
  <c r="DW298" i="1"/>
  <c r="CP298" i="1"/>
  <c r="CB319" i="1"/>
  <c r="I319" i="3" s="1"/>
  <c r="R319" i="6"/>
  <c r="H48" i="6"/>
  <c r="D48" i="3"/>
  <c r="BY233" i="1"/>
  <c r="F233" i="3" s="1"/>
  <c r="DQ233" i="1"/>
  <c r="Q233" i="6" s="1"/>
  <c r="CM233" i="1"/>
  <c r="DN233" i="1"/>
  <c r="N233" i="6" s="1"/>
  <c r="CO147" i="1"/>
  <c r="CK147" i="1"/>
  <c r="DK147" i="1"/>
  <c r="CK284" i="1"/>
  <c r="CR332" i="1"/>
  <c r="DB332" i="1"/>
  <c r="DA332" i="1"/>
  <c r="DJ300" i="1"/>
  <c r="CM57" i="1"/>
  <c r="DN57" i="1"/>
  <c r="N57" i="6" s="1"/>
  <c r="S57" i="6" s="1"/>
  <c r="CV134" i="1"/>
  <c r="CR134" i="1"/>
  <c r="DY134" i="1" s="1"/>
  <c r="DK134" i="1"/>
  <c r="D134" i="3"/>
  <c r="P238" i="6"/>
  <c r="O321" i="3"/>
  <c r="E170" i="6"/>
  <c r="J170" i="6" s="1"/>
  <c r="K170" i="6" s="1"/>
  <c r="V170" i="6" s="1"/>
  <c r="I170" i="15" s="1"/>
  <c r="DD184" i="1"/>
  <c r="N39" i="6"/>
  <c r="S39" i="6" s="1"/>
  <c r="T39" i="6" s="1"/>
  <c r="BZ163" i="1"/>
  <c r="G163" i="3" s="1"/>
  <c r="DH163" i="1"/>
  <c r="DX163" i="1"/>
  <c r="N345" i="4"/>
  <c r="E345" i="4"/>
  <c r="J345" i="4" s="1"/>
  <c r="K345" i="4" s="1"/>
  <c r="P345" i="3"/>
  <c r="S345" i="3" s="1"/>
  <c r="T345" i="3" s="1"/>
  <c r="F12" i="4"/>
  <c r="D302" i="4"/>
  <c r="CL119" i="1"/>
  <c r="DN119" i="1"/>
  <c r="N119" i="6" s="1"/>
  <c r="N129" i="6"/>
  <c r="E129" i="6"/>
  <c r="DO180" i="1"/>
  <c r="O180" i="6" s="1"/>
  <c r="CT180" i="1"/>
  <c r="BY180" i="1"/>
  <c r="F180" i="3" s="1"/>
  <c r="BW180" i="1"/>
  <c r="D180" i="3" s="1"/>
  <c r="CR186" i="1"/>
  <c r="DF186" i="2" s="1"/>
  <c r="CP186" i="1"/>
  <c r="CV186" i="1"/>
  <c r="DX186" i="1" s="1"/>
  <c r="DG347" i="1"/>
  <c r="CU347" i="1"/>
  <c r="DI347" i="2" s="1"/>
  <c r="CV347" i="1"/>
  <c r="DJ347" i="2" s="1"/>
  <c r="Q347" i="4" s="1"/>
  <c r="CY347" i="1"/>
  <c r="CP44" i="1"/>
  <c r="CO44" i="1"/>
  <c r="CV312" i="1"/>
  <c r="DN329" i="1"/>
  <c r="N329" i="6" s="1"/>
  <c r="CO329" i="1"/>
  <c r="CA114" i="1"/>
  <c r="H114" i="3" s="1"/>
  <c r="DU114" i="1"/>
  <c r="DM294" i="1"/>
  <c r="M294" i="6" s="1"/>
  <c r="CM294" i="1"/>
  <c r="DW143" i="1"/>
  <c r="CB58" i="1"/>
  <c r="I58" i="3" s="1"/>
  <c r="DD77" i="1"/>
  <c r="DM77" i="1"/>
  <c r="M77" i="6" s="1"/>
  <c r="DQ178" i="1"/>
  <c r="Q178" i="6" s="1"/>
  <c r="CA178" i="1"/>
  <c r="H178" i="3" s="1"/>
  <c r="DN178" i="1"/>
  <c r="N178" i="6" s="1"/>
  <c r="CN313" i="1"/>
  <c r="R313" i="6"/>
  <c r="DP305" i="1"/>
  <c r="P305" i="6" s="1"/>
  <c r="CT305" i="1"/>
  <c r="H305" i="3"/>
  <c r="CW256" i="1"/>
  <c r="E181" i="6"/>
  <c r="N181" i="6"/>
  <c r="DM15" i="1"/>
  <c r="M15" i="6" s="1"/>
  <c r="DP15" i="1"/>
  <c r="P15" i="6" s="1"/>
  <c r="DK15" i="1"/>
  <c r="CO15" i="1"/>
  <c r="CP76" i="1"/>
  <c r="D154" i="4"/>
  <c r="P170" i="4"/>
  <c r="G170" i="4"/>
  <c r="CP120" i="1"/>
  <c r="CR120" i="1"/>
  <c r="DF120" i="2" s="1"/>
  <c r="CN120" i="1"/>
  <c r="CO120" i="1"/>
  <c r="DM120" i="1"/>
  <c r="M120" i="6" s="1"/>
  <c r="DQ120" i="1"/>
  <c r="Q120" i="6" s="1"/>
  <c r="I227" i="4"/>
  <c r="M36" i="6"/>
  <c r="CP324" i="1"/>
  <c r="DT324" i="1"/>
  <c r="P324" i="6"/>
  <c r="CB20" i="1"/>
  <c r="CR20" i="1"/>
  <c r="DC122" i="1"/>
  <c r="DW122" i="1"/>
  <c r="CT353" i="1"/>
  <c r="R353" i="6"/>
  <c r="DK353" i="1"/>
  <c r="DF353" i="1"/>
  <c r="CW169" i="1"/>
  <c r="DP169" i="1"/>
  <c r="P169" i="6" s="1"/>
  <c r="CM169" i="1"/>
  <c r="O325" i="4"/>
  <c r="F325" i="4"/>
  <c r="CS291" i="1"/>
  <c r="CN291" i="1"/>
  <c r="DP291" i="1"/>
  <c r="P291" i="6" s="1"/>
  <c r="DO61" i="1"/>
  <c r="O61" i="6" s="1"/>
  <c r="DG61" i="1"/>
  <c r="BZ262" i="1"/>
  <c r="G262" i="3" s="1"/>
  <c r="CU262" i="1"/>
  <c r="DI262" i="2" s="1"/>
  <c r="DM262" i="1"/>
  <c r="M262" i="6" s="1"/>
  <c r="CS80" i="1"/>
  <c r="BY80" i="1"/>
  <c r="F80" i="3" s="1"/>
  <c r="BX80" i="1"/>
  <c r="E80" i="3" s="1"/>
  <c r="Q92" i="6"/>
  <c r="DK157" i="1"/>
  <c r="DI157" i="1"/>
  <c r="M157" i="7"/>
  <c r="O193" i="3"/>
  <c r="S193" i="3" s="1"/>
  <c r="T193" i="3" s="1"/>
  <c r="E247" i="3"/>
  <c r="DM49" i="1"/>
  <c r="M49" i="6" s="1"/>
  <c r="CP49" i="1"/>
  <c r="CS49" i="1"/>
  <c r="DG49" i="2" s="1"/>
  <c r="CU49" i="1"/>
  <c r="I145" i="4"/>
  <c r="DO345" i="1"/>
  <c r="O345" i="6" s="1"/>
  <c r="CR345" i="1"/>
  <c r="DT345" i="1" s="1"/>
  <c r="DM345" i="1"/>
  <c r="M345" i="6" s="1"/>
  <c r="BY320" i="1"/>
  <c r="F320" i="3" s="1"/>
  <c r="DQ320" i="1"/>
  <c r="Q320" i="6" s="1"/>
  <c r="CV320" i="1"/>
  <c r="DJ320" i="2" s="1"/>
  <c r="BZ41" i="1"/>
  <c r="G41" i="3" s="1"/>
  <c r="O41" i="3"/>
  <c r="G119" i="6"/>
  <c r="R308" i="6"/>
  <c r="T308" i="6" s="1"/>
  <c r="V308" i="6" s="1"/>
  <c r="I308" i="15" s="1"/>
  <c r="DN97" i="1"/>
  <c r="N97" i="6" s="1"/>
  <c r="DI97" i="1"/>
  <c r="CY195" i="1"/>
  <c r="DO195" i="1"/>
  <c r="O195" i="6" s="1"/>
  <c r="CN11" i="1"/>
  <c r="G11" i="6"/>
  <c r="J11" i="6" s="1"/>
  <c r="K11" i="6" s="1"/>
  <c r="CW112" i="1"/>
  <c r="DK112" i="2" s="1"/>
  <c r="DN112" i="1"/>
  <c r="N112" i="6" s="1"/>
  <c r="CN255" i="1"/>
  <c r="CV255" i="1"/>
  <c r="F114" i="6"/>
  <c r="N153" i="7"/>
  <c r="N319" i="3"/>
  <c r="S319" i="3" s="1"/>
  <c r="T319" i="3" s="1"/>
  <c r="G22" i="4"/>
  <c r="J22" i="4" s="1"/>
  <c r="K22" i="4" s="1"/>
  <c r="CR22" i="1"/>
  <c r="CT22" i="1"/>
  <c r="CT202" i="1"/>
  <c r="BX202" i="1"/>
  <c r="E202" i="3" s="1"/>
  <c r="DK140" i="1"/>
  <c r="D58" i="4"/>
  <c r="DC331" i="1"/>
  <c r="DX331" i="1"/>
  <c r="Q331" i="7" s="1"/>
  <c r="CA331" i="1"/>
  <c r="H331" i="3" s="1"/>
  <c r="DQ138" i="1"/>
  <c r="Q138" i="6" s="1"/>
  <c r="E313" i="3"/>
  <c r="BY191" i="1"/>
  <c r="F191" i="3" s="1"/>
  <c r="DM191" i="1"/>
  <c r="M191" i="6" s="1"/>
  <c r="P191" i="3"/>
  <c r="G183" i="6"/>
  <c r="J183" i="6" s="1"/>
  <c r="K183" i="6" s="1"/>
  <c r="V183" i="6" s="1"/>
  <c r="I183" i="15" s="1"/>
  <c r="CO355" i="1"/>
  <c r="DK355" i="1"/>
  <c r="CT355" i="1"/>
  <c r="DH355" i="2" s="1"/>
  <c r="CO83" i="1"/>
  <c r="BZ83" i="1"/>
  <c r="DO206" i="1"/>
  <c r="O206" i="6" s="1"/>
  <c r="CS206" i="1"/>
  <c r="G152" i="4"/>
  <c r="DN152" i="1"/>
  <c r="N152" i="6" s="1"/>
  <c r="DU152" i="1"/>
  <c r="CN152" i="1"/>
  <c r="DP152" i="1"/>
  <c r="P152" i="6" s="1"/>
  <c r="CS282" i="1"/>
  <c r="DU282" i="1" s="1"/>
  <c r="CU295" i="1"/>
  <c r="DI295" i="2" s="1"/>
  <c r="CU253" i="1"/>
  <c r="BW113" i="1"/>
  <c r="D113" i="3" s="1"/>
  <c r="DH113" i="1"/>
  <c r="DA113" i="1"/>
  <c r="CN275" i="1"/>
  <c r="R234" i="6"/>
  <c r="BX234" i="1"/>
  <c r="E234" i="3" s="1"/>
  <c r="J234" i="3" s="1"/>
  <c r="K234" i="3" s="1"/>
  <c r="V234" i="3" s="1"/>
  <c r="D234" i="15" s="1"/>
  <c r="DM234" i="1"/>
  <c r="M234" i="6" s="1"/>
  <c r="S234" i="6" s="1"/>
  <c r="DN234" i="1"/>
  <c r="N234" i="6" s="1"/>
  <c r="DK59" i="1"/>
  <c r="DD59" i="1"/>
  <c r="DX59" i="1"/>
  <c r="CZ118" i="1"/>
  <c r="DG118" i="1"/>
  <c r="CY170" i="1"/>
  <c r="DF170" i="1"/>
  <c r="DI187" i="1"/>
  <c r="DB187" i="1"/>
  <c r="DA155" i="1"/>
  <c r="DH155" i="1"/>
  <c r="DU155" i="1"/>
  <c r="DF155" i="1"/>
  <c r="DI278" i="1"/>
  <c r="CZ350" i="1"/>
  <c r="CZ192" i="1"/>
  <c r="DT192" i="1"/>
  <c r="DG192" i="1"/>
  <c r="S262" i="3"/>
  <c r="T262" i="3" s="1"/>
  <c r="DF204" i="1"/>
  <c r="CY204" i="1"/>
  <c r="K289" i="6"/>
  <c r="J317" i="6"/>
  <c r="K317" i="6" s="1"/>
  <c r="J33" i="8"/>
  <c r="DD79" i="1"/>
  <c r="DK79" i="1"/>
  <c r="DX317" i="1"/>
  <c r="DK317" i="1"/>
  <c r="DD317" i="1"/>
  <c r="CY10" i="1"/>
  <c r="Q169" i="6"/>
  <c r="DJ292" i="1"/>
  <c r="DC292" i="1"/>
  <c r="DD200" i="1"/>
  <c r="DK200" i="1"/>
  <c r="DD62" i="1"/>
  <c r="DX62" i="1"/>
  <c r="DK62" i="1"/>
  <c r="P67" i="6"/>
  <c r="M207" i="4"/>
  <c r="CY207" i="1"/>
  <c r="DF207" i="1"/>
  <c r="DB207" i="1"/>
  <c r="DI207" i="1"/>
  <c r="P207" i="4"/>
  <c r="DV207" i="1"/>
  <c r="O207" i="7" s="1"/>
  <c r="DB13" i="1"/>
  <c r="DJ165" i="1"/>
  <c r="DC165" i="1"/>
  <c r="DW165" i="1"/>
  <c r="DA328" i="1"/>
  <c r="DU65" i="1"/>
  <c r="CZ289" i="1"/>
  <c r="DG289" i="1"/>
  <c r="DT289" i="1"/>
  <c r="M289" i="7" s="1"/>
  <c r="N289" i="4"/>
  <c r="DJ109" i="1"/>
  <c r="DC109" i="1"/>
  <c r="DW109" i="1"/>
  <c r="BZ19" i="1"/>
  <c r="G19" i="3" s="1"/>
  <c r="DQ151" i="1"/>
  <c r="Q151" i="6" s="1"/>
  <c r="DB247" i="1"/>
  <c r="D223" i="4"/>
  <c r="G312" i="4"/>
  <c r="F274" i="4"/>
  <c r="Q319" i="4"/>
  <c r="H319" i="4"/>
  <c r="CV50" i="1"/>
  <c r="D303" i="4"/>
  <c r="CA269" i="1"/>
  <c r="H269" i="3" s="1"/>
  <c r="DQ269" i="1"/>
  <c r="Q269" i="6" s="1"/>
  <c r="CM269" i="1"/>
  <c r="CR314" i="1"/>
  <c r="DO314" i="1"/>
  <c r="O314" i="6" s="1"/>
  <c r="S314" i="6" s="1"/>
  <c r="DO95" i="1"/>
  <c r="O95" i="6" s="1"/>
  <c r="DQ95" i="1"/>
  <c r="CU95" i="1"/>
  <c r="DI95" i="2" s="1"/>
  <c r="DD188" i="1"/>
  <c r="DF188" i="1"/>
  <c r="CU86" i="1"/>
  <c r="DI86" i="2" s="1"/>
  <c r="I57" i="4"/>
  <c r="R57" i="4"/>
  <c r="DN199" i="1"/>
  <c r="N199" i="6" s="1"/>
  <c r="R199" i="6"/>
  <c r="CV199" i="1"/>
  <c r="DJ199" i="2" s="1"/>
  <c r="DM45" i="1"/>
  <c r="M45" i="6" s="1"/>
  <c r="CR238" i="1"/>
  <c r="CM68" i="1"/>
  <c r="F113" i="4"/>
  <c r="O113" i="4"/>
  <c r="DN321" i="1"/>
  <c r="N321" i="6" s="1"/>
  <c r="DH8" i="1"/>
  <c r="DU8" i="1"/>
  <c r="DO110" i="1"/>
  <c r="O110" i="6" s="1"/>
  <c r="DX110" i="1"/>
  <c r="P6" i="3"/>
  <c r="M6" i="3"/>
  <c r="Q6" i="3"/>
  <c r="O6" i="3"/>
  <c r="H102" i="6"/>
  <c r="J102" i="6" s="1"/>
  <c r="BZ135" i="1"/>
  <c r="G135" i="3" s="1"/>
  <c r="DD135" i="1"/>
  <c r="DN322" i="1"/>
  <c r="N322" i="6" s="1"/>
  <c r="DP322" i="1"/>
  <c r="P322" i="6" s="1"/>
  <c r="CV228" i="1"/>
  <c r="DX228" i="1" s="1"/>
  <c r="CT348" i="1"/>
  <c r="BY348" i="1"/>
  <c r="F348" i="3" s="1"/>
  <c r="DO307" i="1"/>
  <c r="O307" i="6" s="1"/>
  <c r="D33" i="6"/>
  <c r="J33" i="6" s="1"/>
  <c r="M33" i="6"/>
  <c r="CT272" i="1"/>
  <c r="DN272" i="1"/>
  <c r="N272" i="6" s="1"/>
  <c r="S272" i="6" s="1"/>
  <c r="BW39" i="1"/>
  <c r="D39" i="3" s="1"/>
  <c r="DV39" i="1"/>
  <c r="O39" i="7" s="1"/>
  <c r="CB145" i="1"/>
  <c r="I145" i="3" s="1"/>
  <c r="DA297" i="1"/>
  <c r="BY302" i="1"/>
  <c r="F302" i="3" s="1"/>
  <c r="BX63" i="1"/>
  <c r="E63" i="3" s="1"/>
  <c r="H119" i="4"/>
  <c r="DO308" i="1"/>
  <c r="O308" i="6" s="1"/>
  <c r="N161" i="4"/>
  <c r="E161" i="4"/>
  <c r="J161" i="4" s="1"/>
  <c r="K161" i="4" s="1"/>
  <c r="CW270" i="1"/>
  <c r="DK270" i="2" s="1"/>
  <c r="DI162" i="1"/>
  <c r="R298" i="6"/>
  <c r="DQ319" i="1"/>
  <c r="Q319" i="6" s="1"/>
  <c r="CR233" i="1"/>
  <c r="R233" i="6"/>
  <c r="DO147" i="1"/>
  <c r="O147" i="6" s="1"/>
  <c r="D178" i="6"/>
  <c r="BX284" i="1"/>
  <c r="E284" i="3" s="1"/>
  <c r="CL183" i="1"/>
  <c r="CN183" i="1"/>
  <c r="DP183" i="1"/>
  <c r="P183" i="6" s="1"/>
  <c r="S183" i="6" s="1"/>
  <c r="T183" i="6" s="1"/>
  <c r="CT46" i="1"/>
  <c r="DH46" i="2" s="1"/>
  <c r="BX46" i="1"/>
  <c r="E46" i="3" s="1"/>
  <c r="DX57" i="1"/>
  <c r="CW318" i="1"/>
  <c r="CT318" i="1"/>
  <c r="DH318" i="2" s="1"/>
  <c r="F199" i="6"/>
  <c r="CN134" i="1"/>
  <c r="O238" i="4"/>
  <c r="M238" i="6"/>
  <c r="S238" i="6" s="1"/>
  <c r="T238" i="6" s="1"/>
  <c r="CP198" i="1"/>
  <c r="CS198" i="1"/>
  <c r="DG198" i="2" s="1"/>
  <c r="D184" i="6"/>
  <c r="BY184" i="1"/>
  <c r="F184" i="3" s="1"/>
  <c r="CN163" i="1"/>
  <c r="BX163" i="1"/>
  <c r="E163" i="3" s="1"/>
  <c r="I345" i="4"/>
  <c r="R345" i="4"/>
  <c r="D63" i="4"/>
  <c r="CU186" i="1"/>
  <c r="DI186" i="2" s="1"/>
  <c r="CT44" i="1"/>
  <c r="DN44" i="1"/>
  <c r="N44" i="6" s="1"/>
  <c r="G44" i="3"/>
  <c r="G47" i="6"/>
  <c r="DN312" i="1"/>
  <c r="N312" i="6" s="1"/>
  <c r="P91" i="3"/>
  <c r="S91" i="3" s="1"/>
  <c r="T91" i="3" s="1"/>
  <c r="CY329" i="1"/>
  <c r="G114" i="6"/>
  <c r="DV294" i="1"/>
  <c r="DW294" i="1"/>
  <c r="E296" i="6"/>
  <c r="J296" i="6" s="1"/>
  <c r="K296" i="6" s="1"/>
  <c r="CP58" i="1"/>
  <c r="DV77" i="1"/>
  <c r="CU178" i="1"/>
  <c r="BY313" i="1"/>
  <c r="F313" i="3" s="1"/>
  <c r="CR313" i="1"/>
  <c r="DT313" i="1" s="1"/>
  <c r="DM313" i="1"/>
  <c r="M313" i="6" s="1"/>
  <c r="CU305" i="1"/>
  <c r="D222" i="4"/>
  <c r="J222" i="4" s="1"/>
  <c r="K222" i="4" s="1"/>
  <c r="M222" i="4"/>
  <c r="S222" i="4" s="1"/>
  <c r="T222" i="4" s="1"/>
  <c r="E206" i="4"/>
  <c r="D300" i="3"/>
  <c r="DQ256" i="1"/>
  <c r="Q256" i="6" s="1"/>
  <c r="DP76" i="1"/>
  <c r="P76" i="6" s="1"/>
  <c r="CL76" i="1"/>
  <c r="E154" i="3"/>
  <c r="CT120" i="1"/>
  <c r="DH120" i="2" s="1"/>
  <c r="BY120" i="1"/>
  <c r="F120" i="3" s="1"/>
  <c r="I271" i="4"/>
  <c r="R271" i="4"/>
  <c r="Q21" i="3"/>
  <c r="S21" i="3" s="1"/>
  <c r="T21" i="3" s="1"/>
  <c r="CV20" i="1"/>
  <c r="CN122" i="1"/>
  <c r="DQ122" i="1"/>
  <c r="Q122" i="6" s="1"/>
  <c r="CT122" i="1"/>
  <c r="DV122" i="1" s="1"/>
  <c r="DX353" i="1"/>
  <c r="DQ353" i="1"/>
  <c r="CV169" i="1"/>
  <c r="CA169" i="1"/>
  <c r="H169" i="3" s="1"/>
  <c r="J169" i="3" s="1"/>
  <c r="K169" i="3" s="1"/>
  <c r="V169" i="3" s="1"/>
  <c r="D169" i="15" s="1"/>
  <c r="CB61" i="1"/>
  <c r="I61" i="3" s="1"/>
  <c r="J61" i="3" s="1"/>
  <c r="K61" i="3" s="1"/>
  <c r="N61" i="3"/>
  <c r="S61" i="3" s="1"/>
  <c r="T61" i="3" s="1"/>
  <c r="CY262" i="1"/>
  <c r="CP262" i="1"/>
  <c r="DO80" i="1"/>
  <c r="O80" i="6" s="1"/>
  <c r="DQ80" i="1"/>
  <c r="Q80" i="6" s="1"/>
  <c r="CB80" i="1"/>
  <c r="I80" i="3" s="1"/>
  <c r="CU80" i="1"/>
  <c r="CL157" i="1"/>
  <c r="DV157" i="1"/>
  <c r="BZ49" i="1"/>
  <c r="G49" i="3" s="1"/>
  <c r="DJ49" i="1"/>
  <c r="CZ345" i="1"/>
  <c r="CV345" i="1"/>
  <c r="DG345" i="1"/>
  <c r="W337" i="6"/>
  <c r="K337" i="5"/>
  <c r="CW41" i="1"/>
  <c r="DP41" i="1"/>
  <c r="P41" i="6" s="1"/>
  <c r="CT41" i="1"/>
  <c r="DH41" i="2" s="1"/>
  <c r="BY97" i="1"/>
  <c r="F97" i="3" s="1"/>
  <c r="CO97" i="1"/>
  <c r="Q97" i="3"/>
  <c r="DF195" i="1"/>
  <c r="BY27" i="1"/>
  <c r="F27" i="3" s="1"/>
  <c r="CP27" i="1"/>
  <c r="CT11" i="1"/>
  <c r="CA112" i="1"/>
  <c r="H112" i="3" s="1"/>
  <c r="CR112" i="1"/>
  <c r="DT112" i="1" s="1"/>
  <c r="DA112" i="1"/>
  <c r="M347" i="3"/>
  <c r="CM255" i="1"/>
  <c r="I116" i="6"/>
  <c r="CS22" i="1"/>
  <c r="R22" i="6"/>
  <c r="T22" i="6" s="1"/>
  <c r="CW202" i="1"/>
  <c r="CR140" i="1"/>
  <c r="M140" i="4" s="1"/>
  <c r="N229" i="3"/>
  <c r="DT331" i="1"/>
  <c r="DK331" i="1"/>
  <c r="DX138" i="1"/>
  <c r="DC138" i="1"/>
  <c r="DB191" i="1"/>
  <c r="N191" i="3"/>
  <c r="G222" i="4"/>
  <c r="P222" i="4"/>
  <c r="CB83" i="1"/>
  <c r="BX83" i="1"/>
  <c r="DM206" i="1"/>
  <c r="M206" i="6" s="1"/>
  <c r="W342" i="4"/>
  <c r="E342" i="5"/>
  <c r="CM152" i="1"/>
  <c r="CW152" i="1"/>
  <c r="DD282" i="1"/>
  <c r="P199" i="3"/>
  <c r="G199" i="3"/>
  <c r="CP253" i="1"/>
  <c r="DD113" i="1"/>
  <c r="D113" i="8"/>
  <c r="H113" i="8"/>
  <c r="J113" i="8" s="1"/>
  <c r="R275" i="6"/>
  <c r="DQ275" i="1"/>
  <c r="CL102" i="1"/>
  <c r="CS102" i="1"/>
  <c r="DG102" i="2" s="1"/>
  <c r="CP102" i="1"/>
  <c r="CW102" i="1"/>
  <c r="CU164" i="1"/>
  <c r="CN164" i="1"/>
  <c r="DF164" i="1"/>
  <c r="M164" i="4"/>
  <c r="CZ234" i="1"/>
  <c r="CL101" i="1"/>
  <c r="CS101" i="1"/>
  <c r="P14" i="4"/>
  <c r="DI14" i="1"/>
  <c r="DV14" i="1"/>
  <c r="O14" i="7" s="1"/>
  <c r="DB14" i="1"/>
  <c r="J229" i="4"/>
  <c r="K229" i="4" s="1"/>
  <c r="DK125" i="1"/>
  <c r="DX125" i="1"/>
  <c r="Q125" i="7" s="1"/>
  <c r="DD125" i="1"/>
  <c r="DI105" i="1"/>
  <c r="DB105" i="1"/>
  <c r="DW170" i="1"/>
  <c r="DH71" i="1"/>
  <c r="DU71" i="1"/>
  <c r="DA71" i="1"/>
  <c r="O291" i="6"/>
  <c r="CY290" i="1"/>
  <c r="DF34" i="1"/>
  <c r="CY34" i="1"/>
  <c r="DK301" i="1"/>
  <c r="DD301" i="1"/>
  <c r="CZ301" i="1"/>
  <c r="DG301" i="1"/>
  <c r="DD115" i="1"/>
  <c r="DK115" i="1"/>
  <c r="DX196" i="1"/>
  <c r="P61" i="6"/>
  <c r="DU323" i="1"/>
  <c r="DF330" i="1"/>
  <c r="CY330" i="1"/>
  <c r="V208" i="6"/>
  <c r="I208" i="15" s="1"/>
  <c r="DD246" i="1"/>
  <c r="DI67" i="1"/>
  <c r="DB67" i="1"/>
  <c r="P67" i="4"/>
  <c r="DG316" i="1"/>
  <c r="CZ316" i="1"/>
  <c r="R61" i="6"/>
  <c r="DD185" i="1"/>
  <c r="DK185" i="1"/>
  <c r="DX185" i="1"/>
  <c r="DH111" i="1"/>
  <c r="DA111" i="1"/>
  <c r="DU111" i="1"/>
  <c r="N182" i="6"/>
  <c r="CY328" i="1"/>
  <c r="DJ65" i="1"/>
  <c r="M289" i="4"/>
  <c r="CY289" i="1"/>
  <c r="DF289" i="1"/>
  <c r="DP19" i="1"/>
  <c r="P19" i="6" s="1"/>
  <c r="I27" i="4"/>
  <c r="DG50" i="1"/>
  <c r="CR268" i="1"/>
  <c r="G98" i="4"/>
  <c r="J98" i="4" s="1"/>
  <c r="K98" i="4" s="1"/>
  <c r="P98" i="4"/>
  <c r="BW269" i="1"/>
  <c r="D269" i="3" s="1"/>
  <c r="CT314" i="1"/>
  <c r="BY314" i="1"/>
  <c r="F314" i="3" s="1"/>
  <c r="DA95" i="1"/>
  <c r="CY188" i="1"/>
  <c r="CA188" i="1"/>
  <c r="H188" i="3" s="1"/>
  <c r="CL188" i="1"/>
  <c r="DD86" i="1"/>
  <c r="CK199" i="1"/>
  <c r="DJ45" i="1"/>
  <c r="CR45" i="1"/>
  <c r="DF45" i="2" s="1"/>
  <c r="H203" i="4"/>
  <c r="DW238" i="1"/>
  <c r="DK238" i="1"/>
  <c r="R238" i="7"/>
  <c r="CK68" i="1"/>
  <c r="CL68" i="1"/>
  <c r="DN68" i="1"/>
  <c r="N68" i="6" s="1"/>
  <c r="M283" i="4"/>
  <c r="D283" i="4"/>
  <c r="E8" i="4"/>
  <c r="DB8" i="1"/>
  <c r="DD110" i="1"/>
  <c r="CL110" i="1"/>
  <c r="BX110" i="1"/>
  <c r="E110" i="3" s="1"/>
  <c r="CR135" i="1"/>
  <c r="DF135" i="2" s="1"/>
  <c r="BX322" i="1"/>
  <c r="E322" i="3" s="1"/>
  <c r="CS322" i="1"/>
  <c r="CW322" i="1"/>
  <c r="H316" i="3"/>
  <c r="Q316" i="3"/>
  <c r="CA144" i="1"/>
  <c r="H144" i="3" s="1"/>
  <c r="DA307" i="1"/>
  <c r="DH307" i="1"/>
  <c r="DG272" i="1"/>
  <c r="DT272" i="1"/>
  <c r="M272" i="7" s="1"/>
  <c r="BX272" i="1"/>
  <c r="E272" i="3" s="1"/>
  <c r="J272" i="3" s="1"/>
  <c r="K272" i="3" s="1"/>
  <c r="V272" i="3" s="1"/>
  <c r="D272" i="15" s="1"/>
  <c r="CB90" i="1"/>
  <c r="I90" i="3" s="1"/>
  <c r="DB39" i="1"/>
  <c r="DQ39" i="1"/>
  <c r="Q39" i="6" s="1"/>
  <c r="Q145" i="3"/>
  <c r="H145" i="3"/>
  <c r="CO145" i="1"/>
  <c r="I310" i="3"/>
  <c r="R310" i="3"/>
  <c r="DC63" i="1"/>
  <c r="CW63" i="1"/>
  <c r="DM308" i="1"/>
  <c r="M308" i="6" s="1"/>
  <c r="S308" i="6" s="1"/>
  <c r="CN308" i="1"/>
  <c r="CR308" i="1"/>
  <c r="DF308" i="2" s="1"/>
  <c r="D180" i="6"/>
  <c r="CV270" i="1"/>
  <c r="BX270" i="1"/>
  <c r="E270" i="3" s="1"/>
  <c r="DP162" i="1"/>
  <c r="P162" i="6" s="1"/>
  <c r="CL162" i="1"/>
  <c r="CR298" i="1"/>
  <c r="DN298" i="1"/>
  <c r="N298" i="6" s="1"/>
  <c r="G130" i="6"/>
  <c r="J130" i="6" s="1"/>
  <c r="DO319" i="1"/>
  <c r="O319" i="6" s="1"/>
  <c r="S319" i="6" s="1"/>
  <c r="DT319" i="1"/>
  <c r="CY319" i="1"/>
  <c r="DM233" i="1"/>
  <c r="M233" i="6" s="1"/>
  <c r="DN147" i="1"/>
  <c r="N147" i="6" s="1"/>
  <c r="DM147" i="1"/>
  <c r="M147" i="6" s="1"/>
  <c r="DG284" i="1"/>
  <c r="DA183" i="1"/>
  <c r="DU183" i="1"/>
  <c r="CO183" i="1"/>
  <c r="DH183" i="1"/>
  <c r="DK332" i="1"/>
  <c r="Q332" i="6"/>
  <c r="Q206" i="3"/>
  <c r="H206" i="3"/>
  <c r="DG300" i="1"/>
  <c r="CP300" i="1"/>
  <c r="DF46" i="1"/>
  <c r="DQ46" i="1"/>
  <c r="Q46" i="6" s="1"/>
  <c r="Q250" i="6"/>
  <c r="DD57" i="1"/>
  <c r="R57" i="6"/>
  <c r="CO57" i="1"/>
  <c r="DP318" i="1"/>
  <c r="P318" i="6" s="1"/>
  <c r="DQ242" i="1"/>
  <c r="Q242" i="6" s="1"/>
  <c r="DP154" i="1"/>
  <c r="P154" i="6" s="1"/>
  <c r="CV154" i="1"/>
  <c r="CU154" i="1"/>
  <c r="DI154" i="2" s="1"/>
  <c r="BX184" i="1"/>
  <c r="CK184" i="1"/>
  <c r="F275" i="6"/>
  <c r="G157" i="6"/>
  <c r="J157" i="6" s="1"/>
  <c r="K157" i="6" s="1"/>
  <c r="P157" i="6"/>
  <c r="CZ163" i="1"/>
  <c r="DA163" i="1"/>
  <c r="F145" i="3"/>
  <c r="O145" i="3"/>
  <c r="DP180" i="1"/>
  <c r="CL180" i="1"/>
  <c r="CP180" i="1"/>
  <c r="CB186" i="1"/>
  <c r="I186" i="3" s="1"/>
  <c r="DP186" i="1"/>
  <c r="P186" i="6" s="1"/>
  <c r="O186" i="3"/>
  <c r="R112" i="3"/>
  <c r="S112" i="3" s="1"/>
  <c r="T112" i="3" s="1"/>
  <c r="H347" i="4"/>
  <c r="DT347" i="1"/>
  <c r="M347" i="7" s="1"/>
  <c r="DM44" i="1"/>
  <c r="M44" i="6" s="1"/>
  <c r="DM312" i="1"/>
  <c r="M312" i="6" s="1"/>
  <c r="CL312" i="1"/>
  <c r="DB312" i="1"/>
  <c r="CA312" i="1"/>
  <c r="H312" i="3" s="1"/>
  <c r="CU329" i="1"/>
  <c r="DD329" i="1"/>
  <c r="CB329" i="1"/>
  <c r="I329" i="3" s="1"/>
  <c r="BW114" i="1"/>
  <c r="D114" i="3" s="1"/>
  <c r="DC294" i="1"/>
  <c r="DQ143" i="1"/>
  <c r="Q143" i="6" s="1"/>
  <c r="CS143" i="1"/>
  <c r="DP58" i="1"/>
  <c r="P58" i="6" s="1"/>
  <c r="CB77" i="1"/>
  <c r="I77" i="3" s="1"/>
  <c r="CP178" i="1"/>
  <c r="CW313" i="1"/>
  <c r="BX305" i="1"/>
  <c r="E305" i="3" s="1"/>
  <c r="DG256" i="1"/>
  <c r="DT256" i="1"/>
  <c r="H45" i="6"/>
  <c r="E258" i="4"/>
  <c r="N258" i="4"/>
  <c r="DO15" i="1"/>
  <c r="O15" i="6" s="1"/>
  <c r="CT15" i="1"/>
  <c r="DH15" i="2" s="1"/>
  <c r="O15" i="4" s="1"/>
  <c r="BX120" i="1"/>
  <c r="E120" i="3" s="1"/>
  <c r="E10" i="6"/>
  <c r="N10" i="6"/>
  <c r="CW20" i="1"/>
  <c r="CB122" i="1"/>
  <c r="I122" i="3" s="1"/>
  <c r="J122" i="3" s="1"/>
  <c r="K122" i="3" s="1"/>
  <c r="V122" i="3" s="1"/>
  <c r="D122" i="15" s="1"/>
  <c r="D89" i="4"/>
  <c r="M89" i="4"/>
  <c r="DD353" i="1"/>
  <c r="CA353" i="1"/>
  <c r="H353" i="3" s="1"/>
  <c r="J353" i="3" s="1"/>
  <c r="K353" i="3" s="1"/>
  <c r="V353" i="3" s="1"/>
  <c r="D353" i="15" s="1"/>
  <c r="DB353" i="1"/>
  <c r="DT169" i="1"/>
  <c r="CU169" i="1"/>
  <c r="DA291" i="1"/>
  <c r="DC291" i="1"/>
  <c r="CO61" i="1"/>
  <c r="CU61" i="1"/>
  <c r="CS262" i="1"/>
  <c r="DG262" i="2" s="1"/>
  <c r="CT262" i="1"/>
  <c r="DQ262" i="1"/>
  <c r="BY262" i="1"/>
  <c r="F262" i="3" s="1"/>
  <c r="BX157" i="1"/>
  <c r="E157" i="3" s="1"/>
  <c r="J157" i="3" s="1"/>
  <c r="K157" i="3" s="1"/>
  <c r="V157" i="3" s="1"/>
  <c r="D157" i="15" s="1"/>
  <c r="DA157" i="1"/>
  <c r="DQ49" i="1"/>
  <c r="Q49" i="6" s="1"/>
  <c r="D59" i="4"/>
  <c r="O81" i="6"/>
  <c r="DD320" i="1"/>
  <c r="DI41" i="1"/>
  <c r="DB41" i="1"/>
  <c r="CM97" i="1"/>
  <c r="DB97" i="1"/>
  <c r="DW195" i="1"/>
  <c r="CB195" i="1"/>
  <c r="I195" i="3" s="1"/>
  <c r="J195" i="3" s="1"/>
  <c r="K195" i="3" s="1"/>
  <c r="DQ27" i="1"/>
  <c r="Q27" i="6" s="1"/>
  <c r="DM27" i="1"/>
  <c r="M27" i="6" s="1"/>
  <c r="CR11" i="1"/>
  <c r="DF11" i="2" s="1"/>
  <c r="M11" i="4" s="1"/>
  <c r="CZ11" i="1"/>
  <c r="R112" i="6"/>
  <c r="CO112" i="1"/>
  <c r="DQ255" i="1"/>
  <c r="Q255" i="6" s="1"/>
  <c r="N91" i="6"/>
  <c r="H298" i="7"/>
  <c r="Q298" i="7"/>
  <c r="H114" i="4"/>
  <c r="DD22" i="1"/>
  <c r="F354" i="3"/>
  <c r="CV202" i="1"/>
  <c r="DJ202" i="2" s="1"/>
  <c r="CR202" i="1"/>
  <c r="DJ140" i="1"/>
  <c r="CM140" i="1"/>
  <c r="DD140" i="1"/>
  <c r="R229" i="3"/>
  <c r="DJ331" i="1"/>
  <c r="DJ138" i="1"/>
  <c r="DO191" i="1"/>
  <c r="O191" i="6" s="1"/>
  <c r="CS355" i="1"/>
  <c r="CU83" i="1"/>
  <c r="BY83" i="1"/>
  <c r="DN83" i="1"/>
  <c r="DH206" i="1"/>
  <c r="DP206" i="1"/>
  <c r="P206" i="6" s="1"/>
  <c r="DM152" i="1"/>
  <c r="M152" i="6" s="1"/>
  <c r="DO282" i="1"/>
  <c r="O282" i="6" s="1"/>
  <c r="DH282" i="1"/>
  <c r="DM282" i="1"/>
  <c r="M282" i="6" s="1"/>
  <c r="F286" i="7"/>
  <c r="DP295" i="1"/>
  <c r="P295" i="6" s="1"/>
  <c r="DQ295" i="1"/>
  <c r="Q295" i="6" s="1"/>
  <c r="R258" i="4"/>
  <c r="I258" i="4"/>
  <c r="DP113" i="1"/>
  <c r="P113" i="6" s="1"/>
  <c r="CA113" i="1"/>
  <c r="H113" i="3" s="1"/>
  <c r="CV113" i="1"/>
  <c r="DJ113" i="2" s="1"/>
  <c r="R113" i="6"/>
  <c r="DC275" i="1"/>
  <c r="I20" i="6"/>
  <c r="DM164" i="1"/>
  <c r="BX164" i="1"/>
  <c r="E164" i="3" s="1"/>
  <c r="CP234" i="1"/>
  <c r="CW234" i="1"/>
  <c r="DQ101" i="1"/>
  <c r="Q101" i="6" s="1"/>
  <c r="I101" i="6"/>
  <c r="K101" i="6" s="1"/>
  <c r="DH139" i="1"/>
  <c r="DU139" i="1"/>
  <c r="DA139" i="1"/>
  <c r="DJ12" i="1"/>
  <c r="DD12" i="1"/>
  <c r="DK12" i="1"/>
  <c r="DX223" i="1"/>
  <c r="DA223" i="1"/>
  <c r="DH223" i="1"/>
  <c r="DW14" i="1"/>
  <c r="CY229" i="1"/>
  <c r="DF229" i="1"/>
  <c r="DD304" i="1"/>
  <c r="DX304" i="1"/>
  <c r="Q304" i="7" s="1"/>
  <c r="DK304" i="1"/>
  <c r="R304" i="4"/>
  <c r="DH125" i="1"/>
  <c r="DA125" i="1"/>
  <c r="DK278" i="1"/>
  <c r="DD278" i="1"/>
  <c r="K301" i="6"/>
  <c r="DJ350" i="1"/>
  <c r="DW350" i="1"/>
  <c r="P350" i="7" s="1"/>
  <c r="DC350" i="1"/>
  <c r="DU7" i="1"/>
  <c r="DH7" i="1"/>
  <c r="DA7" i="1"/>
  <c r="V173" i="6"/>
  <c r="I173" i="15" s="1"/>
  <c r="DC196" i="1"/>
  <c r="DJ196" i="1"/>
  <c r="DH189" i="1"/>
  <c r="DA189" i="1"/>
  <c r="DI142" i="1"/>
  <c r="DV142" i="1"/>
  <c r="DB142" i="1"/>
  <c r="DB323" i="1"/>
  <c r="DI323" i="1"/>
  <c r="DV323" i="1"/>
  <c r="J272" i="6"/>
  <c r="P9" i="3"/>
  <c r="DU54" i="1"/>
  <c r="DH54" i="1"/>
  <c r="CY111" i="1"/>
  <c r="DC87" i="1"/>
  <c r="DJ87" i="1"/>
  <c r="S151" i="3"/>
  <c r="T151" i="3" s="1"/>
  <c r="DD40" i="1"/>
  <c r="DK40" i="1"/>
  <c r="DX40" i="1"/>
  <c r="Q40" i="8"/>
  <c r="R40" i="8" s="1"/>
  <c r="CZ174" i="1"/>
  <c r="DG174" i="1"/>
  <c r="S80" i="3"/>
  <c r="T80" i="3" s="1"/>
  <c r="S246" i="3"/>
  <c r="T246" i="3" s="1"/>
  <c r="S62" i="3"/>
  <c r="T62" i="3" s="1"/>
  <c r="E254" i="4"/>
  <c r="N254" i="4"/>
  <c r="S254" i="4" s="1"/>
  <c r="T254" i="4" s="1"/>
  <c r="CA95" i="1"/>
  <c r="H95" i="3" s="1"/>
  <c r="CO110" i="1"/>
  <c r="CF6" i="1"/>
  <c r="BL6" i="1"/>
  <c r="DO6" i="1"/>
  <c r="BI6" i="1"/>
  <c r="BP6" i="1"/>
  <c r="BM6" i="1"/>
  <c r="BT6" i="1"/>
  <c r="DP6" i="1" s="1"/>
  <c r="P6" i="6" s="1"/>
  <c r="CH6" i="1"/>
  <c r="CV6" i="1" s="1"/>
  <c r="BK6" i="1"/>
  <c r="BS6" i="1"/>
  <c r="BN6" i="1"/>
  <c r="DD6" i="1"/>
  <c r="BQ6" i="1"/>
  <c r="DH6" i="1"/>
  <c r="CI6" i="1"/>
  <c r="BR6" i="1"/>
  <c r="DN6" i="1" s="1"/>
  <c r="N6" i="6" s="1"/>
  <c r="BU6" i="1"/>
  <c r="R6" i="6" s="1"/>
  <c r="T6" i="6" s="1"/>
  <c r="DK6" i="1"/>
  <c r="CW6" i="1"/>
  <c r="CD6" i="1"/>
  <c r="CK6" i="1" s="1"/>
  <c r="DM6" i="1"/>
  <c r="BJ6" i="1"/>
  <c r="CZ6" i="1"/>
  <c r="CT6" i="1"/>
  <c r="O6" i="4" s="1"/>
  <c r="CS6" i="1"/>
  <c r="N6" i="4" s="1"/>
  <c r="CG6" i="1"/>
  <c r="CU6" i="1" s="1"/>
  <c r="CE6" i="1"/>
  <c r="BX6" i="1"/>
  <c r="CL6" i="1"/>
  <c r="BW6" i="1"/>
  <c r="D6" i="3" s="1"/>
  <c r="BY6" i="1"/>
  <c r="CM6" i="1"/>
  <c r="CA6" i="1"/>
  <c r="H6" i="3" s="1"/>
  <c r="CP6" i="1"/>
  <c r="BZ6" i="1"/>
  <c r="CO6" i="1"/>
  <c r="CN6" i="1"/>
  <c r="F10" i="6"/>
  <c r="DX135" i="1"/>
  <c r="Q135" i="7" s="1"/>
  <c r="E306" i="6"/>
  <c r="DP307" i="1"/>
  <c r="P307" i="6" s="1"/>
  <c r="DG90" i="1"/>
  <c r="DU90" i="1"/>
  <c r="CA39" i="1"/>
  <c r="H39" i="3" s="1"/>
  <c r="DT39" i="1"/>
  <c r="R145" i="6"/>
  <c r="DB297" i="1"/>
  <c r="CB302" i="1"/>
  <c r="I302" i="3" s="1"/>
  <c r="CR302" i="1"/>
  <c r="DF302" i="2" s="1"/>
  <c r="H18" i="4"/>
  <c r="CV162" i="1"/>
  <c r="DJ162" i="2" s="1"/>
  <c r="DN162" i="1"/>
  <c r="N162" i="6" s="1"/>
  <c r="DG147" i="1"/>
  <c r="CA183" i="1"/>
  <c r="H183" i="3" s="1"/>
  <c r="J183" i="3" s="1"/>
  <c r="K183" i="3" s="1"/>
  <c r="V183" i="3" s="1"/>
  <c r="D183" i="15" s="1"/>
  <c r="DI332" i="1"/>
  <c r="DM46" i="1"/>
  <c r="M46" i="6" s="1"/>
  <c r="CL46" i="1"/>
  <c r="DD134" i="1"/>
  <c r="Q134" i="3"/>
  <c r="S134" i="3" s="1"/>
  <c r="T134" i="3" s="1"/>
  <c r="CR154" i="1"/>
  <c r="DF154" i="2" s="1"/>
  <c r="CM198" i="1"/>
  <c r="BW184" i="1"/>
  <c r="D184" i="3" s="1"/>
  <c r="I157" i="4"/>
  <c r="R157" i="4"/>
  <c r="CZ347" i="1"/>
  <c r="CT347" i="1"/>
  <c r="DH347" i="2" s="1"/>
  <c r="DO44" i="1"/>
  <c r="G96" i="4"/>
  <c r="M298" i="3"/>
  <c r="S298" i="3" s="1"/>
  <c r="T298" i="3" s="1"/>
  <c r="BZ329" i="1"/>
  <c r="G329" i="3" s="1"/>
  <c r="CV114" i="1"/>
  <c r="DJ114" i="2" s="1"/>
  <c r="DP114" i="1"/>
  <c r="P114" i="6" s="1"/>
  <c r="DD294" i="1"/>
  <c r="D140" i="4"/>
  <c r="CB313" i="1"/>
  <c r="I313" i="3" s="1"/>
  <c r="CW305" i="1"/>
  <c r="DO305" i="1"/>
  <c r="O305" i="6" s="1"/>
  <c r="O332" i="4"/>
  <c r="F332" i="4"/>
  <c r="J332" i="4" s="1"/>
  <c r="K332" i="4" s="1"/>
  <c r="Q181" i="6"/>
  <c r="H181" i="6"/>
  <c r="F45" i="6"/>
  <c r="R76" i="4"/>
  <c r="I76" i="4"/>
  <c r="CB76" i="1"/>
  <c r="I76" i="3" s="1"/>
  <c r="E76" i="3"/>
  <c r="J76" i="3" s="1"/>
  <c r="K76" i="3" s="1"/>
  <c r="V76" i="3" s="1"/>
  <c r="D76" i="15" s="1"/>
  <c r="G242" i="3"/>
  <c r="H154" i="3"/>
  <c r="O8" i="6"/>
  <c r="DG324" i="1"/>
  <c r="CO324" i="1"/>
  <c r="BY20" i="1"/>
  <c r="F20" i="3" s="1"/>
  <c r="DP20" i="1"/>
  <c r="P20" i="6" s="1"/>
  <c r="DO122" i="1"/>
  <c r="O122" i="6" s="1"/>
  <c r="S122" i="6" s="1"/>
  <c r="G299" i="4"/>
  <c r="P299" i="4"/>
  <c r="O248" i="4"/>
  <c r="F248" i="4"/>
  <c r="S169" i="6"/>
  <c r="E189" i="3"/>
  <c r="N189" i="3"/>
  <c r="S189" i="3" s="1"/>
  <c r="T189" i="3" s="1"/>
  <c r="DN61" i="1"/>
  <c r="N61" i="6" s="1"/>
  <c r="BZ80" i="1"/>
  <c r="G80" i="3" s="1"/>
  <c r="DD157" i="1"/>
  <c r="I193" i="3"/>
  <c r="DD345" i="1"/>
  <c r="R297" i="3"/>
  <c r="I81" i="6"/>
  <c r="K81" i="6" s="1"/>
  <c r="M302" i="6"/>
  <c r="DF27" i="1"/>
  <c r="DG27" i="1"/>
  <c r="DU112" i="1"/>
  <c r="DG255" i="1"/>
  <c r="G298" i="7"/>
  <c r="P298" i="7"/>
  <c r="E114" i="6"/>
  <c r="N114" i="6"/>
  <c r="G147" i="4"/>
  <c r="DU331" i="1"/>
  <c r="DQ191" i="1"/>
  <c r="Q191" i="6" s="1"/>
  <c r="G300" i="6"/>
  <c r="J46" i="6"/>
  <c r="K46" i="6" s="1"/>
  <c r="DC282" i="1"/>
  <c r="DU253" i="1"/>
  <c r="O236" i="6"/>
  <c r="DD275" i="1"/>
  <c r="CK102" i="1"/>
  <c r="CR102" i="1"/>
  <c r="DP239" i="1"/>
  <c r="CV239" i="1"/>
  <c r="DI239" i="1"/>
  <c r="P239" i="4"/>
  <c r="DV239" i="1"/>
  <c r="CS164" i="1"/>
  <c r="CL164" i="1"/>
  <c r="O353" i="6"/>
  <c r="CR234" i="1"/>
  <c r="CZ139" i="1"/>
  <c r="DG139" i="1"/>
  <c r="DI125" i="1"/>
  <c r="DV125" i="1"/>
  <c r="DF159" i="1"/>
  <c r="CY159" i="1"/>
  <c r="DF192" i="1"/>
  <c r="CY192" i="1"/>
  <c r="DD7" i="1"/>
  <c r="DK7" i="1"/>
  <c r="DX7" i="1"/>
  <c r="DK204" i="1"/>
  <c r="DD204" i="1"/>
  <c r="DJ182" i="1"/>
  <c r="DW182" i="1"/>
  <c r="DC182" i="1"/>
  <c r="DK42" i="1"/>
  <c r="DD323" i="1"/>
  <c r="DK323" i="1"/>
  <c r="DB9" i="1"/>
  <c r="DV9" i="1"/>
  <c r="DH292" i="1"/>
  <c r="DA292" i="1"/>
  <c r="N352" i="6"/>
  <c r="DK211" i="1"/>
  <c r="DU351" i="1"/>
  <c r="DA351" i="1"/>
  <c r="DH351" i="1"/>
  <c r="J115" i="6"/>
  <c r="K115" i="6" s="1"/>
  <c r="S210" i="3"/>
  <c r="T210" i="3" s="1"/>
  <c r="DF325" i="1"/>
  <c r="CY325" i="1"/>
  <c r="CY109" i="1"/>
  <c r="DF109" i="1"/>
  <c r="DT109" i="1"/>
  <c r="DG109" i="1"/>
  <c r="CZ109" i="1"/>
  <c r="I101" i="4"/>
  <c r="R151" i="6"/>
  <c r="CW151" i="1"/>
  <c r="CT92" i="1"/>
  <c r="H39" i="4"/>
  <c r="DO257" i="1"/>
  <c r="O257" i="6" s="1"/>
  <c r="S257" i="6" s="1"/>
  <c r="CA257" i="1"/>
  <c r="H257" i="3" s="1"/>
  <c r="J257" i="3" s="1"/>
  <c r="K257" i="3" s="1"/>
  <c r="V257" i="3" s="1"/>
  <c r="D257" i="15" s="1"/>
  <c r="R27" i="3"/>
  <c r="S27" i="3" s="1"/>
  <c r="T27" i="3" s="1"/>
  <c r="I27" i="3"/>
  <c r="CN50" i="1"/>
  <c r="I147" i="4"/>
  <c r="D77" i="4"/>
  <c r="CO268" i="1"/>
  <c r="CN268" i="1"/>
  <c r="BW314" i="1"/>
  <c r="D314" i="3" s="1"/>
  <c r="DM95" i="1"/>
  <c r="M95" i="6" s="1"/>
  <c r="BY188" i="1"/>
  <c r="F188" i="3" s="1"/>
  <c r="J188" i="3" s="1"/>
  <c r="K188" i="3" s="1"/>
  <c r="V188" i="3" s="1"/>
  <c r="D188" i="15" s="1"/>
  <c r="DQ188" i="1"/>
  <c r="Q188" i="6" s="1"/>
  <c r="S188" i="6" s="1"/>
  <c r="D282" i="4"/>
  <c r="DK86" i="1"/>
  <c r="BY199" i="1"/>
  <c r="F199" i="3" s="1"/>
  <c r="BW45" i="1"/>
  <c r="D45" i="3" s="1"/>
  <c r="CO321" i="1"/>
  <c r="CA8" i="1"/>
  <c r="H8" i="3" s="1"/>
  <c r="G110" i="6"/>
  <c r="D6" i="7"/>
  <c r="F6" i="7"/>
  <c r="E6" i="7"/>
  <c r="DK135" i="1"/>
  <c r="CA135" i="1"/>
  <c r="H135" i="3" s="1"/>
  <c r="CT135" i="1"/>
  <c r="DV135" i="1" s="1"/>
  <c r="CV322" i="1"/>
  <c r="CN322" i="1"/>
  <c r="M306" i="6"/>
  <c r="D306" i="6"/>
  <c r="BW228" i="1"/>
  <c r="D228" i="3" s="1"/>
  <c r="J228" i="3" s="1"/>
  <c r="K228" i="3" s="1"/>
  <c r="V228" i="3" s="1"/>
  <c r="D228" i="15" s="1"/>
  <c r="E173" i="3"/>
  <c r="N173" i="3"/>
  <c r="DQ348" i="1"/>
  <c r="Q348" i="6" s="1"/>
  <c r="CN348" i="1"/>
  <c r="BZ272" i="1"/>
  <c r="G272" i="3" s="1"/>
  <c r="CR90" i="1"/>
  <c r="DF90" i="2" s="1"/>
  <c r="M90" i="4" s="1"/>
  <c r="DK90" i="1"/>
  <c r="BX90" i="1"/>
  <c r="E90" i="3" s="1"/>
  <c r="CB39" i="1"/>
  <c r="I39" i="3" s="1"/>
  <c r="CS145" i="1"/>
  <c r="DP145" i="1"/>
  <c r="P145" i="6" s="1"/>
  <c r="DQ297" i="1"/>
  <c r="Q297" i="6" s="1"/>
  <c r="W337" i="7"/>
  <c r="L337" i="5"/>
  <c r="R302" i="6"/>
  <c r="CW302" i="1"/>
  <c r="CL302" i="1"/>
  <c r="F41" i="4"/>
  <c r="R270" i="6"/>
  <c r="DO162" i="1"/>
  <c r="O162" i="6" s="1"/>
  <c r="DQ162" i="1"/>
  <c r="Q162" i="6" s="1"/>
  <c r="CT298" i="1"/>
  <c r="DV298" i="1" s="1"/>
  <c r="DC298" i="1"/>
  <c r="DO298" i="1"/>
  <c r="O298" i="6" s="1"/>
  <c r="CP183" i="1"/>
  <c r="G332" i="4"/>
  <c r="P332" i="4"/>
  <c r="DJ332" i="1"/>
  <c r="DP332" i="1"/>
  <c r="P332" i="6" s="1"/>
  <c r="DX46" i="1"/>
  <c r="CY46" i="1"/>
  <c r="DD46" i="1"/>
  <c r="BX57" i="1"/>
  <c r="E57" i="3" s="1"/>
  <c r="J57" i="3" s="1"/>
  <c r="K57" i="3" s="1"/>
  <c r="V57" i="3" s="1"/>
  <c r="D57" i="15" s="1"/>
  <c r="CR318" i="1"/>
  <c r="DT318" i="1" s="1"/>
  <c r="M318" i="7" s="1"/>
  <c r="DN134" i="1"/>
  <c r="N134" i="6" s="1"/>
  <c r="DM134" i="1"/>
  <c r="M134" i="6" s="1"/>
  <c r="CT242" i="1"/>
  <c r="DH242" i="2" s="1"/>
  <c r="DO242" i="1"/>
  <c r="O242" i="6" s="1"/>
  <c r="DO154" i="1"/>
  <c r="O154" i="6" s="1"/>
  <c r="CV198" i="1"/>
  <c r="DJ198" i="2" s="1"/>
  <c r="DO198" i="1"/>
  <c r="O198" i="6" s="1"/>
  <c r="CR198" i="1"/>
  <c r="DP198" i="1"/>
  <c r="P198" i="6" s="1"/>
  <c r="R120" i="6"/>
  <c r="DG163" i="1"/>
  <c r="DK163" i="1"/>
  <c r="CK163" i="1"/>
  <c r="DD163" i="1"/>
  <c r="E235" i="4"/>
  <c r="CA119" i="1"/>
  <c r="H119" i="3" s="1"/>
  <c r="CT119" i="1"/>
  <c r="DH119" i="2" s="1"/>
  <c r="I308" i="4"/>
  <c r="J308" i="4" s="1"/>
  <c r="K308" i="4" s="1"/>
  <c r="BX186" i="1"/>
  <c r="E186" i="3" s="1"/>
  <c r="DK329" i="1"/>
  <c r="CL329" i="1"/>
  <c r="BZ114" i="1"/>
  <c r="G114" i="3" s="1"/>
  <c r="DM114" i="1"/>
  <c r="M114" i="6" s="1"/>
  <c r="DB294" i="1"/>
  <c r="CR294" i="1"/>
  <c r="CT143" i="1"/>
  <c r="DH143" i="2" s="1"/>
  <c r="DO143" i="1"/>
  <c r="O143" i="6" s="1"/>
  <c r="CU58" i="1"/>
  <c r="DI58" i="2" s="1"/>
  <c r="CS58" i="1"/>
  <c r="DU58" i="1" s="1"/>
  <c r="CA58" i="1"/>
  <c r="H58" i="3" s="1"/>
  <c r="CY77" i="1"/>
  <c r="DG77" i="1"/>
  <c r="BY178" i="1"/>
  <c r="F178" i="3" s="1"/>
  <c r="H331" i="6"/>
  <c r="CB305" i="1"/>
  <c r="I305" i="3" s="1"/>
  <c r="CR305" i="1"/>
  <c r="E300" i="6"/>
  <c r="CT256" i="1"/>
  <c r="DH256" i="2" s="1"/>
  <c r="CO256" i="1"/>
  <c r="R105" i="6"/>
  <c r="I203" i="3"/>
  <c r="R203" i="3"/>
  <c r="CU15" i="1"/>
  <c r="DD15" i="1"/>
  <c r="CU76" i="1"/>
  <c r="BZ120" i="1"/>
  <c r="G120" i="3" s="1"/>
  <c r="G102" i="4"/>
  <c r="CN324" i="1"/>
  <c r="BW324" i="1"/>
  <c r="D324" i="3" s="1"/>
  <c r="J324" i="3" s="1"/>
  <c r="K324" i="3" s="1"/>
  <c r="N197" i="3"/>
  <c r="S197" i="3" s="1"/>
  <c r="T197" i="3" s="1"/>
  <c r="E197" i="3"/>
  <c r="J197" i="3" s="1"/>
  <c r="K197" i="3" s="1"/>
  <c r="V197" i="3" s="1"/>
  <c r="D197" i="15" s="1"/>
  <c r="DN20" i="1"/>
  <c r="N20" i="6" s="1"/>
  <c r="CS122" i="1"/>
  <c r="F299" i="4"/>
  <c r="O299" i="4"/>
  <c r="P135" i="3"/>
  <c r="S135" i="3" s="1"/>
  <c r="T135" i="3" s="1"/>
  <c r="N353" i="6"/>
  <c r="S353" i="6" s="1"/>
  <c r="E353" i="6"/>
  <c r="E322" i="6"/>
  <c r="Q169" i="4"/>
  <c r="H169" i="4"/>
  <c r="CK169" i="1"/>
  <c r="Q316" i="6"/>
  <c r="H316" i="6"/>
  <c r="J316" i="6" s="1"/>
  <c r="K316" i="6" s="1"/>
  <c r="DF291" i="1"/>
  <c r="DX61" i="1"/>
  <c r="CZ61" i="1"/>
  <c r="H141" i="6"/>
  <c r="CO262" i="1"/>
  <c r="CV157" i="1"/>
  <c r="DM157" i="1"/>
  <c r="M157" i="6" s="1"/>
  <c r="DU157" i="1"/>
  <c r="R163" i="4"/>
  <c r="CT49" i="1"/>
  <c r="DH49" i="2" s="1"/>
  <c r="CN345" i="1"/>
  <c r="E320" i="7"/>
  <c r="DX320" i="1"/>
  <c r="CA320" i="1"/>
  <c r="H320" i="3" s="1"/>
  <c r="DO320" i="1"/>
  <c r="P311" i="4"/>
  <c r="G311" i="4"/>
  <c r="J311" i="4" s="1"/>
  <c r="K311" i="4" s="1"/>
  <c r="DT27" i="1"/>
  <c r="DO27" i="1"/>
  <c r="O27" i="6" s="1"/>
  <c r="DN27" i="1"/>
  <c r="N27" i="6" s="1"/>
  <c r="DG11" i="1"/>
  <c r="DH112" i="1"/>
  <c r="CU22" i="1"/>
  <c r="P22" i="4" s="1"/>
  <c r="CN202" i="1"/>
  <c r="CS202" i="1"/>
  <c r="DG202" i="2" s="1"/>
  <c r="DX140" i="1"/>
  <c r="Q140" i="7" s="1"/>
  <c r="DF331" i="1"/>
  <c r="CZ331" i="1"/>
  <c r="CY138" i="1"/>
  <c r="DU138" i="1"/>
  <c r="DK138" i="1"/>
  <c r="DG138" i="1"/>
  <c r="CM191" i="1"/>
  <c r="DI191" i="1"/>
  <c r="CY83" i="1"/>
  <c r="CP83" i="1"/>
  <c r="P56" i="3"/>
  <c r="S56" i="3" s="1"/>
  <c r="T56" i="3" s="1"/>
  <c r="O46" i="6"/>
  <c r="DQ152" i="1"/>
  <c r="Q152" i="6" s="1"/>
  <c r="CU282" i="1"/>
  <c r="DW282" i="1" s="1"/>
  <c r="CA282" i="1"/>
  <c r="H282" i="3" s="1"/>
  <c r="CV295" i="1"/>
  <c r="DX295" i="1" s="1"/>
  <c r="D134" i="4"/>
  <c r="F253" i="4"/>
  <c r="DD253" i="1"/>
  <c r="DK253" i="1"/>
  <c r="DO253" i="1"/>
  <c r="O253" i="6" s="1"/>
  <c r="H15" i="4"/>
  <c r="G242" i="6"/>
  <c r="G113" i="3"/>
  <c r="CL113" i="1"/>
  <c r="CS113" i="1"/>
  <c r="E113" i="8"/>
  <c r="DM275" i="1"/>
  <c r="M275" i="6" s="1"/>
  <c r="BX275" i="1"/>
  <c r="E275" i="3" s="1"/>
  <c r="I261" i="3"/>
  <c r="DW164" i="1"/>
  <c r="DJ164" i="1"/>
  <c r="DC164" i="1"/>
  <c r="Q234" i="4"/>
  <c r="DJ234" i="1"/>
  <c r="DC234" i="1"/>
  <c r="DW234" i="1"/>
  <c r="P234" i="7" s="1"/>
  <c r="CU101" i="1"/>
  <c r="CN101" i="1"/>
  <c r="DC223" i="1"/>
  <c r="DJ223" i="1"/>
  <c r="DH14" i="1"/>
  <c r="DA14" i="1"/>
  <c r="DU14" i="1"/>
  <c r="O14" i="4"/>
  <c r="DC125" i="1"/>
  <c r="DJ125" i="1"/>
  <c r="CZ125" i="1"/>
  <c r="DT125" i="1"/>
  <c r="DK203" i="1"/>
  <c r="DD203" i="1"/>
  <c r="DK159" i="1"/>
  <c r="DD159" i="1"/>
  <c r="DX159" i="1"/>
  <c r="DC261" i="1"/>
  <c r="DW261" i="1"/>
  <c r="DJ261" i="1"/>
  <c r="DG155" i="1"/>
  <c r="CZ155" i="1"/>
  <c r="DB115" i="1"/>
  <c r="DV115" i="1"/>
  <c r="DI115" i="1"/>
  <c r="K34" i="6"/>
  <c r="DJ168" i="1"/>
  <c r="DC168" i="1"/>
  <c r="CZ231" i="1"/>
  <c r="DC133" i="1"/>
  <c r="DJ133" i="1"/>
  <c r="DA142" i="1"/>
  <c r="O142" i="4"/>
  <c r="DH142" i="1"/>
  <c r="CY128" i="1"/>
  <c r="DF128" i="1"/>
  <c r="DK128" i="1"/>
  <c r="DD128" i="1"/>
  <c r="DJ276" i="1"/>
  <c r="DC276" i="1"/>
  <c r="Q276" i="4"/>
  <c r="R33" i="4"/>
  <c r="DX33" i="1"/>
  <c r="Q33" i="7" s="1"/>
  <c r="DD33" i="1"/>
  <c r="DK33" i="1"/>
  <c r="K272" i="6"/>
  <c r="V272" i="6" s="1"/>
  <c r="I272" i="15" s="1"/>
  <c r="CY317" i="1"/>
  <c r="DF317" i="1"/>
  <c r="CZ246" i="1"/>
  <c r="DA9" i="1"/>
  <c r="DH9" i="1"/>
  <c r="DV316" i="1"/>
  <c r="DJ141" i="1"/>
  <c r="DC141" i="1"/>
  <c r="DW245" i="1"/>
  <c r="DC245" i="1"/>
  <c r="DJ245" i="1"/>
  <c r="R169" i="6"/>
  <c r="T169" i="6" s="1"/>
  <c r="DA306" i="1"/>
  <c r="DH306" i="1"/>
  <c r="J325" i="3"/>
  <c r="K325" i="3" s="1"/>
  <c r="DX249" i="1"/>
  <c r="DD249" i="1"/>
  <c r="DK249" i="1"/>
  <c r="E207" i="7"/>
  <c r="DC40" i="1"/>
  <c r="DJ40" i="1"/>
  <c r="DW40" i="1"/>
  <c r="Q40" i="4"/>
  <c r="DD328" i="1"/>
  <c r="DK328" i="1"/>
  <c r="E142" i="7"/>
  <c r="DK65" i="1"/>
  <c r="DD65" i="1"/>
  <c r="DG65" i="1"/>
  <c r="CZ65" i="1"/>
  <c r="DD237" i="1"/>
  <c r="DK237" i="1"/>
  <c r="DK293" i="1"/>
  <c r="DD293" i="1"/>
  <c r="N248" i="4"/>
  <c r="E248" i="4"/>
  <c r="D173" i="3"/>
  <c r="J173" i="3" s="1"/>
  <c r="K173" i="3" s="1"/>
  <c r="M173" i="3"/>
  <c r="S173" i="3" s="1"/>
  <c r="T173" i="3" s="1"/>
  <c r="R19" i="6"/>
  <c r="T19" i="6" s="1"/>
  <c r="G315" i="7"/>
  <c r="CZ47" i="1"/>
  <c r="CW47" i="1"/>
  <c r="N355" i="3"/>
  <c r="E355" i="3"/>
  <c r="H46" i="4"/>
  <c r="CZ86" i="1"/>
  <c r="DA86" i="1"/>
  <c r="CT199" i="1"/>
  <c r="DX45" i="1"/>
  <c r="DD45" i="1"/>
  <c r="G134" i="4"/>
  <c r="DC238" i="1"/>
  <c r="DA238" i="1"/>
  <c r="DM68" i="1"/>
  <c r="M68" i="6" s="1"/>
  <c r="CO68" i="1"/>
  <c r="F15" i="4"/>
  <c r="CV8" i="1"/>
  <c r="DP8" i="1"/>
  <c r="P8" i="6" s="1"/>
  <c r="E276" i="6"/>
  <c r="J276" i="6" s="1"/>
  <c r="K276" i="6" s="1"/>
  <c r="V276" i="6" s="1"/>
  <c r="I276" i="15" s="1"/>
  <c r="DH322" i="1"/>
  <c r="R228" i="6"/>
  <c r="T228" i="6" s="1"/>
  <c r="V228" i="6" s="1"/>
  <c r="I228" i="15" s="1"/>
  <c r="CP228" i="1"/>
  <c r="DJ348" i="1"/>
  <c r="BZ144" i="1"/>
  <c r="G144" i="3" s="1"/>
  <c r="DK272" i="1"/>
  <c r="CZ272" i="1"/>
  <c r="DX272" i="1"/>
  <c r="Q272" i="7" s="1"/>
  <c r="DP90" i="1"/>
  <c r="P90" i="6" s="1"/>
  <c r="I39" i="4"/>
  <c r="R39" i="4"/>
  <c r="CV39" i="1"/>
  <c r="DM145" i="1"/>
  <c r="M145" i="6" s="1"/>
  <c r="CW145" i="1"/>
  <c r="CA302" i="1"/>
  <c r="H302" i="3" s="1"/>
  <c r="G129" i="6"/>
  <c r="P129" i="6"/>
  <c r="CR270" i="1"/>
  <c r="DM298" i="1"/>
  <c r="M298" i="6" s="1"/>
  <c r="S298" i="6" s="1"/>
  <c r="CZ319" i="1"/>
  <c r="CP233" i="1"/>
  <c r="CA147" i="1"/>
  <c r="H147" i="3" s="1"/>
  <c r="DQ284" i="1"/>
  <c r="Q284" i="6" s="1"/>
  <c r="DM332" i="1"/>
  <c r="M332" i="6" s="1"/>
  <c r="S332" i="6" s="1"/>
  <c r="T332" i="6" s="1"/>
  <c r="DW332" i="1"/>
  <c r="P332" i="7" s="1"/>
  <c r="CU300" i="1"/>
  <c r="DW300" i="1" s="1"/>
  <c r="CT300" i="1"/>
  <c r="DH300" i="2" s="1"/>
  <c r="CN57" i="1"/>
  <c r="DP134" i="1"/>
  <c r="P134" i="6" s="1"/>
  <c r="D15" i="4"/>
  <c r="DJ242" i="1"/>
  <c r="CB242" i="1"/>
  <c r="I242" i="3" s="1"/>
  <c r="I170" i="4"/>
  <c r="R170" i="4"/>
  <c r="DU184" i="1"/>
  <c r="G163" i="4"/>
  <c r="DM186" i="1"/>
  <c r="M186" i="6" s="1"/>
  <c r="DF44" i="1"/>
  <c r="DQ312" i="1"/>
  <c r="Q312" i="6" s="1"/>
  <c r="DO114" i="1"/>
  <c r="O114" i="6" s="1"/>
  <c r="CW114" i="1"/>
  <c r="DY114" i="1" s="1"/>
  <c r="BX114" i="1"/>
  <c r="E114" i="3" s="1"/>
  <c r="CB294" i="1"/>
  <c r="DI294" i="1"/>
  <c r="N140" i="4"/>
  <c r="E140" i="4"/>
  <c r="H64" i="4"/>
  <c r="J64" i="4" s="1"/>
  <c r="K64" i="4" s="1"/>
  <c r="Q64" i="4"/>
  <c r="DI77" i="1"/>
  <c r="DC178" i="1"/>
  <c r="E331" i="6"/>
  <c r="E212" i="4"/>
  <c r="DM256" i="1"/>
  <c r="M256" i="6" s="1"/>
  <c r="R286" i="4"/>
  <c r="I286" i="4"/>
  <c r="D203" i="4"/>
  <c r="DQ76" i="1"/>
  <c r="Q76" i="6" s="1"/>
  <c r="DO120" i="1"/>
  <c r="O120" i="6" s="1"/>
  <c r="CT324" i="1"/>
  <c r="DN324" i="1"/>
  <c r="N324" i="6" s="1"/>
  <c r="Q20" i="6"/>
  <c r="H20" i="6"/>
  <c r="J20" i="6" s="1"/>
  <c r="DV353" i="1"/>
  <c r="CZ169" i="1"/>
  <c r="CY291" i="1"/>
  <c r="I141" i="6"/>
  <c r="R141" i="6"/>
  <c r="E65" i="3"/>
  <c r="N65" i="3"/>
  <c r="S65" i="3" s="1"/>
  <c r="T65" i="3" s="1"/>
  <c r="H80" i="6"/>
  <c r="J80" i="6" s="1"/>
  <c r="K80" i="6" s="1"/>
  <c r="P163" i="3"/>
  <c r="S163" i="3" s="1"/>
  <c r="T163" i="3" s="1"/>
  <c r="O280" i="7"/>
  <c r="F280" i="7"/>
  <c r="E175" i="3"/>
  <c r="N175" i="3"/>
  <c r="CZ97" i="1"/>
  <c r="DT97" i="1"/>
  <c r="CT195" i="1"/>
  <c r="DH195" i="2" s="1"/>
  <c r="DB195" i="1"/>
  <c r="DP112" i="1"/>
  <c r="P112" i="6" s="1"/>
  <c r="CO22" i="1"/>
  <c r="BW140" i="1"/>
  <c r="D140" i="3" s="1"/>
  <c r="H178" i="4"/>
  <c r="DD331" i="1"/>
  <c r="CY331" i="1"/>
  <c r="DW331" i="1"/>
  <c r="P331" i="7" s="1"/>
  <c r="DO355" i="1"/>
  <c r="O355" i="6" s="1"/>
  <c r="DB355" i="1"/>
  <c r="DN355" i="1"/>
  <c r="N355" i="6" s="1"/>
  <c r="G254" i="4"/>
  <c r="P254" i="4"/>
  <c r="DH83" i="1"/>
  <c r="DQ83" i="1"/>
  <c r="DQ206" i="1"/>
  <c r="Q206" i="6" s="1"/>
  <c r="DN206" i="1"/>
  <c r="N206" i="6" s="1"/>
  <c r="CO282" i="1"/>
  <c r="CR282" i="1"/>
  <c r="DF282" i="2" s="1"/>
  <c r="G253" i="6"/>
  <c r="I242" i="6"/>
  <c r="DN275" i="1"/>
  <c r="N275" i="6" s="1"/>
  <c r="S324" i="3"/>
  <c r="T324" i="3" s="1"/>
  <c r="DQ239" i="1"/>
  <c r="Q239" i="6" s="1"/>
  <c r="CK164" i="1"/>
  <c r="O157" i="6"/>
  <c r="J18" i="6"/>
  <c r="DH194" i="1"/>
  <c r="DA194" i="1"/>
  <c r="DU194" i="1"/>
  <c r="J22" i="8"/>
  <c r="CY212" i="1"/>
  <c r="DI155" i="1"/>
  <c r="DB350" i="1"/>
  <c r="DI350" i="1"/>
  <c r="DV192" i="1"/>
  <c r="DI192" i="1"/>
  <c r="DB192" i="1"/>
  <c r="DH173" i="1"/>
  <c r="DU173" i="1"/>
  <c r="DA173" i="1"/>
  <c r="H71" i="3"/>
  <c r="DV182" i="1"/>
  <c r="O182" i="7" s="1"/>
  <c r="DI182" i="1"/>
  <c r="DB182" i="1"/>
  <c r="P182" i="4"/>
  <c r="DT42" i="1"/>
  <c r="DX276" i="1"/>
  <c r="DK276" i="1"/>
  <c r="DD276" i="1"/>
  <c r="P352" i="6"/>
  <c r="DU246" i="1"/>
  <c r="DB246" i="1"/>
  <c r="DI246" i="1"/>
  <c r="DV246" i="1"/>
  <c r="J207" i="6"/>
  <c r="K207" i="6" s="1"/>
  <c r="V207" i="6" s="1"/>
  <c r="I207" i="15" s="1"/>
  <c r="K33" i="6"/>
  <c r="DB351" i="1"/>
  <c r="DI351" i="1"/>
  <c r="DV351" i="1"/>
  <c r="DH207" i="1"/>
  <c r="O207" i="4"/>
  <c r="DA207" i="1"/>
  <c r="DU207" i="1"/>
  <c r="N207" i="7" s="1"/>
  <c r="DB306" i="1"/>
  <c r="DI306" i="1"/>
  <c r="DV306" i="1"/>
  <c r="DI309" i="1"/>
  <c r="DK309" i="1"/>
  <c r="DD309" i="1"/>
  <c r="J122" i="6"/>
  <c r="DC325" i="1"/>
  <c r="DJ325" i="1"/>
  <c r="N273" i="6"/>
  <c r="DH176" i="1"/>
  <c r="DA176" i="1"/>
  <c r="DU176" i="1"/>
  <c r="DB52" i="1"/>
  <c r="DI52" i="1"/>
  <c r="I19" i="3"/>
  <c r="H162" i="7"/>
  <c r="I191" i="4"/>
  <c r="N183" i="4"/>
  <c r="E183" i="4"/>
  <c r="J183" i="4" s="1"/>
  <c r="K183" i="4" s="1"/>
  <c r="CV95" i="1"/>
  <c r="DJ95" i="2" s="1"/>
  <c r="F69" i="4"/>
  <c r="CZ199" i="1"/>
  <c r="CW199" i="1"/>
  <c r="DU238" i="1"/>
  <c r="I159" i="4"/>
  <c r="F6" i="6"/>
  <c r="M6" i="6"/>
  <c r="D6" i="6"/>
  <c r="E6" i="6"/>
  <c r="J6" i="6" s="1"/>
  <c r="I6" i="6"/>
  <c r="H6" i="6"/>
  <c r="G6" i="6"/>
  <c r="O6" i="6"/>
  <c r="M239" i="6"/>
  <c r="D239" i="6"/>
  <c r="DP135" i="1"/>
  <c r="P135" i="6" s="1"/>
  <c r="I89" i="4"/>
  <c r="R89" i="4"/>
  <c r="F353" i="4"/>
  <c r="J353" i="4" s="1"/>
  <c r="K353" i="4" s="1"/>
  <c r="O353" i="4"/>
  <c r="DA322" i="1"/>
  <c r="CU228" i="1"/>
  <c r="DK307" i="1"/>
  <c r="DX307" i="1"/>
  <c r="G155" i="4"/>
  <c r="DG39" i="1"/>
  <c r="CS270" i="1"/>
  <c r="I315" i="4"/>
  <c r="J315" i="4" s="1"/>
  <c r="K315" i="4" s="1"/>
  <c r="R315" i="4"/>
  <c r="DJ298" i="1"/>
  <c r="D319" i="4"/>
  <c r="J319" i="4" s="1"/>
  <c r="K319" i="4" s="1"/>
  <c r="M319" i="4"/>
  <c r="CU233" i="1"/>
  <c r="DW233" i="1" s="1"/>
  <c r="CS332" i="1"/>
  <c r="DU332" i="1" s="1"/>
  <c r="DC332" i="1"/>
  <c r="DN318" i="1"/>
  <c r="N318" i="6" s="1"/>
  <c r="DC242" i="1"/>
  <c r="Q283" i="4"/>
  <c r="H283" i="4"/>
  <c r="O271" i="4"/>
  <c r="S271" i="4" s="1"/>
  <c r="T271" i="4" s="1"/>
  <c r="F271" i="4"/>
  <c r="J271" i="4" s="1"/>
  <c r="K271" i="4" s="1"/>
  <c r="DD119" i="1"/>
  <c r="CA180" i="1"/>
  <c r="H180" i="3" s="1"/>
  <c r="R186" i="3"/>
  <c r="DN347" i="1"/>
  <c r="N347" i="6" s="1"/>
  <c r="CA347" i="1"/>
  <c r="H347" i="3" s="1"/>
  <c r="BY347" i="1"/>
  <c r="G162" i="4"/>
  <c r="DD312" i="1"/>
  <c r="I298" i="7"/>
  <c r="DP329" i="1"/>
  <c r="P329" i="6" s="1"/>
  <c r="DH114" i="1"/>
  <c r="I143" i="6"/>
  <c r="CR143" i="1"/>
  <c r="DF143" i="2" s="1"/>
  <c r="DO313" i="1"/>
  <c r="O313" i="6" s="1"/>
  <c r="Q355" i="3"/>
  <c r="R86" i="4"/>
  <c r="I86" i="4"/>
  <c r="DG15" i="1"/>
  <c r="DT15" i="1"/>
  <c r="CA15" i="1"/>
  <c r="H15" i="3" s="1"/>
  <c r="CV76" i="1"/>
  <c r="F184" i="4"/>
  <c r="R324" i="6"/>
  <c r="T324" i="6" s="1"/>
  <c r="DM324" i="1"/>
  <c r="M324" i="6" s="1"/>
  <c r="S324" i="6" s="1"/>
  <c r="P239" i="6"/>
  <c r="G239" i="6"/>
  <c r="F20" i="4"/>
  <c r="CY122" i="1"/>
  <c r="DF122" i="1"/>
  <c r="DT61" i="1"/>
  <c r="M61" i="7" s="1"/>
  <c r="E90" i="6"/>
  <c r="J90" i="6" s="1"/>
  <c r="K90" i="6" s="1"/>
  <c r="CT80" i="1"/>
  <c r="G235" i="4"/>
  <c r="W214" i="3"/>
  <c r="D214" i="5"/>
  <c r="CM320" i="1"/>
  <c r="P97" i="3"/>
  <c r="CY27" i="1"/>
  <c r="I186" i="4"/>
  <c r="D11" i="4"/>
  <c r="BW22" i="1"/>
  <c r="D22" i="3" s="1"/>
  <c r="J22" i="3" s="1"/>
  <c r="K22" i="3" s="1"/>
  <c r="V22" i="3" s="1"/>
  <c r="D22" i="15" s="1"/>
  <c r="CA202" i="1"/>
  <c r="H202" i="3" s="1"/>
  <c r="DM140" i="1"/>
  <c r="M140" i="6" s="1"/>
  <c r="S140" i="6" s="1"/>
  <c r="T140" i="6" s="1"/>
  <c r="DC140" i="1"/>
  <c r="DT140" i="1"/>
  <c r="DI331" i="1"/>
  <c r="DH331" i="1"/>
  <c r="CB191" i="1"/>
  <c r="I191" i="3" s="1"/>
  <c r="CW191" i="1"/>
  <c r="DY191" i="1" s="1"/>
  <c r="G212" i="6"/>
  <c r="DP83" i="1"/>
  <c r="DJ152" i="1"/>
  <c r="DC152" i="1"/>
  <c r="DQ282" i="1"/>
  <c r="Q282" i="6" s="1"/>
  <c r="DA295" i="1"/>
  <c r="H203" i="3"/>
  <c r="Q203" i="3"/>
  <c r="CA253" i="1"/>
  <c r="H253" i="3" s="1"/>
  <c r="DQ253" i="1"/>
  <c r="Q253" i="6" s="1"/>
  <c r="DN253" i="1"/>
  <c r="N253" i="6" s="1"/>
  <c r="CV253" i="1"/>
  <c r="DX253" i="1" s="1"/>
  <c r="Q253" i="7" s="1"/>
  <c r="P242" i="3"/>
  <c r="S242" i="3" s="1"/>
  <c r="T242" i="3" s="1"/>
  <c r="CU113" i="1"/>
  <c r="DI113" i="2" s="1"/>
  <c r="DO113" i="1"/>
  <c r="O113" i="6" s="1"/>
  <c r="DM113" i="1"/>
  <c r="M113" i="6" s="1"/>
  <c r="S113" i="6" s="1"/>
  <c r="CZ275" i="1"/>
  <c r="DG275" i="1"/>
  <c r="P234" i="4"/>
  <c r="DB234" i="1"/>
  <c r="DG234" i="1"/>
  <c r="DV234" i="1"/>
  <c r="O234" i="7" s="1"/>
  <c r="DI234" i="1"/>
  <c r="DA101" i="1"/>
  <c r="DW101" i="1"/>
  <c r="DC101" i="1"/>
  <c r="DJ101" i="1"/>
  <c r="S14" i="4"/>
  <c r="T14" i="4" s="1"/>
  <c r="DC229" i="1"/>
  <c r="DJ229" i="1"/>
  <c r="DW229" i="1"/>
  <c r="P229" i="7" s="1"/>
  <c r="P151" i="6"/>
  <c r="DX192" i="1"/>
  <c r="Q192" i="7" s="1"/>
  <c r="DU192" i="1"/>
  <c r="DJ7" i="1"/>
  <c r="DC7" i="1"/>
  <c r="DW7" i="1"/>
  <c r="CY208" i="1"/>
  <c r="DF208" i="1"/>
  <c r="DI189" i="1"/>
  <c r="DB189" i="1"/>
  <c r="DV189" i="1"/>
  <c r="DH133" i="1"/>
  <c r="DA133" i="1"/>
  <c r="K200" i="6"/>
  <c r="DG323" i="1"/>
  <c r="CZ323" i="1"/>
  <c r="E89" i="7"/>
  <c r="Q33" i="4"/>
  <c r="DJ33" i="1"/>
  <c r="DC33" i="1"/>
  <c r="O352" i="6"/>
  <c r="DU79" i="1"/>
  <c r="DF156" i="1"/>
  <c r="M156" i="4"/>
  <c r="CY156" i="1"/>
  <c r="DC10" i="1"/>
  <c r="DJ10" i="1"/>
  <c r="DF245" i="1"/>
  <c r="M245" i="4"/>
  <c r="CY245" i="1"/>
  <c r="DV54" i="1"/>
  <c r="DI54" i="1"/>
  <c r="DB54" i="1"/>
  <c r="DJ351" i="1"/>
  <c r="CY351" i="1"/>
  <c r="DF351" i="1"/>
  <c r="H263" i="7"/>
  <c r="DD205" i="1"/>
  <c r="DK205" i="1"/>
  <c r="DV176" i="1"/>
  <c r="DB176" i="1"/>
  <c r="DG249" i="1"/>
  <c r="CZ249" i="1"/>
  <c r="F67" i="8"/>
  <c r="O40" i="4"/>
  <c r="DU40" i="1"/>
  <c r="N40" i="7" s="1"/>
  <c r="DA40" i="1"/>
  <c r="DH40" i="1"/>
  <c r="R289" i="7"/>
  <c r="DX289" i="1"/>
  <c r="DK289" i="1"/>
  <c r="R289" i="4"/>
  <c r="DD289" i="1"/>
  <c r="DU293" i="1"/>
  <c r="DA293" i="1"/>
  <c r="DH293" i="1"/>
  <c r="H178" i="6"/>
  <c r="DG199" i="1"/>
  <c r="O239" i="4"/>
  <c r="F239" i="4"/>
  <c r="J239" i="4" s="1"/>
  <c r="K239" i="4" s="1"/>
  <c r="G197" i="4"/>
  <c r="P197" i="4"/>
  <c r="H307" i="6"/>
  <c r="J307" i="6" s="1"/>
  <c r="Q307" i="6"/>
  <c r="D187" i="6"/>
  <c r="J187" i="6" s="1"/>
  <c r="K187" i="6" s="1"/>
  <c r="DN90" i="1"/>
  <c r="N90" i="6" s="1"/>
  <c r="O157" i="4"/>
  <c r="F157" i="4"/>
  <c r="J157" i="4" s="1"/>
  <c r="K157" i="4" s="1"/>
  <c r="DH297" i="1"/>
  <c r="DI297" i="1"/>
  <c r="CT308" i="1"/>
  <c r="DH308" i="2" s="1"/>
  <c r="W214" i="6"/>
  <c r="K214" i="5"/>
  <c r="W337" i="3"/>
  <c r="D337" i="5"/>
  <c r="F337" i="5" s="1"/>
  <c r="H175" i="3"/>
  <c r="Q175" i="3"/>
  <c r="I114" i="6"/>
  <c r="M153" i="6"/>
  <c r="S153" i="6" s="1"/>
  <c r="D153" i="6"/>
  <c r="J153" i="6" s="1"/>
  <c r="R64" i="4"/>
  <c r="I64" i="4"/>
  <c r="R256" i="3"/>
  <c r="S256" i="3" s="1"/>
  <c r="T256" i="3" s="1"/>
  <c r="I256" i="3"/>
  <c r="D261" i="3"/>
  <c r="M261" i="3"/>
  <c r="S261" i="3" s="1"/>
  <c r="T261" i="3" s="1"/>
  <c r="D164" i="6"/>
  <c r="J164" i="6" s="1"/>
  <c r="K164" i="6" s="1"/>
  <c r="V164" i="6" s="1"/>
  <c r="I164" i="15" s="1"/>
  <c r="M164" i="6"/>
  <c r="D61" i="6"/>
  <c r="M61" i="6"/>
  <c r="DB157" i="1"/>
  <c r="I193" i="4"/>
  <c r="H280" i="7"/>
  <c r="Q280" i="7"/>
  <c r="Q119" i="6"/>
  <c r="H119" i="6"/>
  <c r="DV97" i="1"/>
  <c r="CZ27" i="1"/>
  <c r="G44" i="4"/>
  <c r="DG140" i="1"/>
  <c r="DB331" i="1"/>
  <c r="E313" i="4"/>
  <c r="I285" i="4"/>
  <c r="CL83" i="1"/>
  <c r="CS83" i="1"/>
  <c r="DB206" i="1"/>
  <c r="DG152" i="1"/>
  <c r="CZ152" i="1"/>
  <c r="I188" i="4"/>
  <c r="J188" i="4" s="1"/>
  <c r="K188" i="4" s="1"/>
  <c r="R188" i="4"/>
  <c r="DX282" i="1"/>
  <c r="E250" i="4"/>
  <c r="Q76" i="4"/>
  <c r="H76" i="4"/>
  <c r="DI275" i="1"/>
  <c r="DB275" i="1"/>
  <c r="DB102" i="1"/>
  <c r="DA234" i="1"/>
  <c r="DH234" i="1"/>
  <c r="J129" i="6"/>
  <c r="K129" i="6" s="1"/>
  <c r="K18" i="6"/>
  <c r="Q22" i="8"/>
  <c r="F22" i="8"/>
  <c r="DD14" i="1"/>
  <c r="R14" i="7"/>
  <c r="T14" i="7" s="1"/>
  <c r="DX14" i="1"/>
  <c r="DK14" i="1"/>
  <c r="J14" i="4"/>
  <c r="K14" i="4" s="1"/>
  <c r="V14" i="4" s="1"/>
  <c r="E14" i="15" s="1"/>
  <c r="CZ229" i="1"/>
  <c r="N229" i="4"/>
  <c r="DT229" i="1"/>
  <c r="M229" i="7" s="1"/>
  <c r="DG229" i="1"/>
  <c r="DI118" i="1"/>
  <c r="DB118" i="1"/>
  <c r="DC118" i="1"/>
  <c r="DW118" i="1"/>
  <c r="DJ118" i="1"/>
  <c r="F152" i="3"/>
  <c r="CY105" i="1"/>
  <c r="DF105" i="1"/>
  <c r="DI170" i="1"/>
  <c r="DV170" i="1"/>
  <c r="DB170" i="1"/>
  <c r="DA182" i="1"/>
  <c r="O182" i="4"/>
  <c r="DH182" i="1"/>
  <c r="DU182" i="1"/>
  <c r="N182" i="7" s="1"/>
  <c r="V299" i="6"/>
  <c r="I299" i="15" s="1"/>
  <c r="DJ128" i="1"/>
  <c r="DC128" i="1"/>
  <c r="DC246" i="1"/>
  <c r="DA190" i="1"/>
  <c r="DH190" i="1"/>
  <c r="DW54" i="1"/>
  <c r="DC54" i="1"/>
  <c r="DJ54" i="1"/>
  <c r="CY54" i="1"/>
  <c r="DF54" i="1"/>
  <c r="J288" i="6"/>
  <c r="M263" i="4"/>
  <c r="DF263" i="1"/>
  <c r="CY263" i="1"/>
  <c r="DG111" i="1"/>
  <c r="DT111" i="1"/>
  <c r="CZ111" i="1"/>
  <c r="R207" i="7"/>
  <c r="T207" i="7" s="1"/>
  <c r="R207" i="4"/>
  <c r="DD207" i="1"/>
  <c r="DK207" i="1"/>
  <c r="J9" i="6"/>
  <c r="K9" i="6" s="1"/>
  <c r="P13" i="3"/>
  <c r="DW174" i="1"/>
  <c r="DC174" i="1"/>
  <c r="DJ174" i="1"/>
  <c r="DI174" i="1"/>
  <c r="DB174" i="1"/>
  <c r="DI109" i="1"/>
  <c r="DB109" i="1"/>
  <c r="BY139" i="1"/>
  <c r="D280" i="4"/>
  <c r="J280" i="4" s="1"/>
  <c r="K280" i="4" s="1"/>
  <c r="CU59" i="1"/>
  <c r="DI59" i="2" s="1"/>
  <c r="DM12" i="1"/>
  <c r="CR12" i="1"/>
  <c r="DT12" i="1" s="1"/>
  <c r="G63" i="4"/>
  <c r="G140" i="4"/>
  <c r="DJ14" i="1"/>
  <c r="CL229" i="1"/>
  <c r="DU229" i="1"/>
  <c r="N229" i="7" s="1"/>
  <c r="DO212" i="1"/>
  <c r="O212" i="6" s="1"/>
  <c r="CS212" i="1"/>
  <c r="DG212" i="2" s="1"/>
  <c r="CR118" i="1"/>
  <c r="E304" i="4"/>
  <c r="CM125" i="1"/>
  <c r="DJ170" i="1"/>
  <c r="I276" i="4"/>
  <c r="R276" i="4"/>
  <c r="G169" i="4"/>
  <c r="P169" i="4"/>
  <c r="DJ71" i="1"/>
  <c r="O277" i="4"/>
  <c r="F277" i="4"/>
  <c r="J277" i="4" s="1"/>
  <c r="K277" i="4" s="1"/>
  <c r="H325" i="4"/>
  <c r="Q325" i="4"/>
  <c r="CL155" i="1"/>
  <c r="Q245" i="4"/>
  <c r="H245" i="4"/>
  <c r="CK290" i="1"/>
  <c r="CS34" i="1"/>
  <c r="CV115" i="1"/>
  <c r="DX115" i="1" s="1"/>
  <c r="DP350" i="1"/>
  <c r="P350" i="6" s="1"/>
  <c r="CT350" i="1"/>
  <c r="Q304" i="4"/>
  <c r="E20" i="4"/>
  <c r="M144" i="6"/>
  <c r="F292" i="4"/>
  <c r="O292" i="4"/>
  <c r="G278" i="4"/>
  <c r="DP7" i="1"/>
  <c r="P7" i="6" s="1"/>
  <c r="H79" i="4"/>
  <c r="CK204" i="1"/>
  <c r="DN204" i="1"/>
  <c r="N204" i="6" s="1"/>
  <c r="CT168" i="1"/>
  <c r="DG182" i="1"/>
  <c r="DC208" i="1"/>
  <c r="DB208" i="1"/>
  <c r="CW189" i="1"/>
  <c r="DK189" i="2" s="1"/>
  <c r="R189" i="4" s="1"/>
  <c r="I291" i="4"/>
  <c r="I90" i="4"/>
  <c r="R155" i="6"/>
  <c r="BX133" i="1"/>
  <c r="E133" i="3" s="1"/>
  <c r="I185" i="6"/>
  <c r="CS142" i="1"/>
  <c r="DG142" i="2" s="1"/>
  <c r="N142" i="4" s="1"/>
  <c r="E245" i="4"/>
  <c r="J245" i="4" s="1"/>
  <c r="K245" i="4" s="1"/>
  <c r="CV288" i="1"/>
  <c r="DJ288" i="2" s="1"/>
  <c r="CT128" i="1"/>
  <c r="DH128" i="2" s="1"/>
  <c r="Q276" i="6"/>
  <c r="I171" i="4"/>
  <c r="DQ33" i="1"/>
  <c r="Q33" i="6" s="1"/>
  <c r="CO33" i="1"/>
  <c r="R33" i="6"/>
  <c r="P272" i="6"/>
  <c r="DM317" i="1"/>
  <c r="M317" i="6" s="1"/>
  <c r="DI156" i="1"/>
  <c r="BY9" i="1"/>
  <c r="F9" i="3" s="1"/>
  <c r="R9" i="3" s="1"/>
  <c r="DX9" i="1"/>
  <c r="Q9" i="7" s="1"/>
  <c r="CT67" i="1"/>
  <c r="DO67" i="1"/>
  <c r="O67" i="6" s="1"/>
  <c r="M234" i="4"/>
  <c r="D234" i="4"/>
  <c r="H248" i="4"/>
  <c r="Q248" i="4"/>
  <c r="DK316" i="1"/>
  <c r="CR292" i="1"/>
  <c r="DK292" i="1"/>
  <c r="E40" i="4"/>
  <c r="N40" i="4"/>
  <c r="S40" i="4" s="1"/>
  <c r="T40" i="4" s="1"/>
  <c r="DM185" i="1"/>
  <c r="M185" i="6" s="1"/>
  <c r="CR185" i="1"/>
  <c r="DA185" i="1"/>
  <c r="R245" i="7"/>
  <c r="T245" i="7" s="1"/>
  <c r="E263" i="3"/>
  <c r="CU211" i="1"/>
  <c r="DI211" i="2" s="1"/>
  <c r="M208" i="4"/>
  <c r="D208" i="4"/>
  <c r="DM263" i="1"/>
  <c r="M263" i="6" s="1"/>
  <c r="O109" i="3"/>
  <c r="S109" i="3" s="1"/>
  <c r="T109" i="3" s="1"/>
  <c r="F165" i="3"/>
  <c r="CO111" i="1"/>
  <c r="DM111" i="1"/>
  <c r="M316" i="6"/>
  <c r="R325" i="3"/>
  <c r="S325" i="3" s="1"/>
  <c r="T325" i="3" s="1"/>
  <c r="I61" i="6"/>
  <c r="DI205" i="1"/>
  <c r="E200" i="4"/>
  <c r="DN309" i="1"/>
  <c r="N309" i="6" s="1"/>
  <c r="BY309" i="1"/>
  <c r="G322" i="4"/>
  <c r="G322" i="6"/>
  <c r="CO325" i="1"/>
  <c r="E33" i="4"/>
  <c r="N33" i="4"/>
  <c r="R79" i="6"/>
  <c r="DG13" i="1"/>
  <c r="G263" i="6"/>
  <c r="J263" i="6" s="1"/>
  <c r="K263" i="6" s="1"/>
  <c r="DO165" i="1"/>
  <c r="O165" i="6" s="1"/>
  <c r="O237" i="6"/>
  <c r="R223" i="4"/>
  <c r="D335" i="4"/>
  <c r="M239" i="4"/>
  <c r="Q164" i="3"/>
  <c r="DG40" i="1"/>
  <c r="F273" i="6"/>
  <c r="E273" i="6"/>
  <c r="E352" i="6"/>
  <c r="DO52" i="1"/>
  <c r="E141" i="6"/>
  <c r="F245" i="4"/>
  <c r="H289" i="3"/>
  <c r="CN109" i="1"/>
  <c r="I182" i="6"/>
  <c r="E330" i="4"/>
  <c r="H62" i="3"/>
  <c r="I208" i="4"/>
  <c r="DQ237" i="1"/>
  <c r="Q237" i="6" s="1"/>
  <c r="BZ293" i="1"/>
  <c r="G293" i="3" s="1"/>
  <c r="CK293" i="1"/>
  <c r="Q156" i="4"/>
  <c r="D170" i="4"/>
  <c r="J170" i="4" s="1"/>
  <c r="K170" i="4" s="1"/>
  <c r="M170" i="4"/>
  <c r="E164" i="4"/>
  <c r="N164" i="4"/>
  <c r="CA164" i="1"/>
  <c r="H164" i="3" s="1"/>
  <c r="DP59" i="1"/>
  <c r="P59" i="6" s="1"/>
  <c r="CP59" i="1"/>
  <c r="CS59" i="1"/>
  <c r="CZ12" i="1"/>
  <c r="DO12" i="1"/>
  <c r="O12" i="6" s="1"/>
  <c r="CP12" i="1"/>
  <c r="DN12" i="1"/>
  <c r="N12" i="6" s="1"/>
  <c r="CB223" i="1"/>
  <c r="I223" i="3" s="1"/>
  <c r="DD223" i="1"/>
  <c r="CW194" i="1"/>
  <c r="G116" i="4"/>
  <c r="BZ14" i="1"/>
  <c r="G14" i="3" s="1"/>
  <c r="J14" i="3" s="1"/>
  <c r="K14" i="3" s="1"/>
  <c r="V14" i="3" s="1"/>
  <c r="D14" i="15" s="1"/>
  <c r="F14" i="15" s="1"/>
  <c r="G14" i="15" s="1"/>
  <c r="CW118" i="1"/>
  <c r="BY118" i="1"/>
  <c r="F118" i="3" s="1"/>
  <c r="CO118" i="1"/>
  <c r="CT118" i="1"/>
  <c r="DH118" i="2" s="1"/>
  <c r="DJ304" i="1"/>
  <c r="CS304" i="1"/>
  <c r="DT181" i="1"/>
  <c r="F253" i="6"/>
  <c r="CP159" i="1"/>
  <c r="F236" i="6"/>
  <c r="DC170" i="1"/>
  <c r="CO261" i="1"/>
  <c r="CW261" i="1"/>
  <c r="DY261" i="1" s="1"/>
  <c r="Q228" i="4"/>
  <c r="H228" i="4"/>
  <c r="BY71" i="1"/>
  <c r="F71" i="3" s="1"/>
  <c r="DP187" i="1"/>
  <c r="P187" i="6" s="1"/>
  <c r="G272" i="4"/>
  <c r="J272" i="4" s="1"/>
  <c r="K272" i="4" s="1"/>
  <c r="P272" i="4"/>
  <c r="DM155" i="1"/>
  <c r="M155" i="6" s="1"/>
  <c r="DN290" i="1"/>
  <c r="N290" i="6" s="1"/>
  <c r="CW290" i="1"/>
  <c r="DY290" i="1" s="1"/>
  <c r="DQ34" i="1"/>
  <c r="Q34" i="6" s="1"/>
  <c r="DG115" i="1"/>
  <c r="DX350" i="1"/>
  <c r="CN192" i="1"/>
  <c r="CK192" i="1"/>
  <c r="CS335" i="1"/>
  <c r="DC335" i="1"/>
  <c r="E335" i="4"/>
  <c r="F353" i="6"/>
  <c r="D210" i="4"/>
  <c r="R144" i="6"/>
  <c r="CA7" i="1"/>
  <c r="H7" i="3" s="1"/>
  <c r="DN7" i="1"/>
  <c r="N7" i="6" s="1"/>
  <c r="DO7" i="1"/>
  <c r="O7" i="6" s="1"/>
  <c r="CS85" i="1"/>
  <c r="DG85" i="2" s="1"/>
  <c r="BX85" i="1"/>
  <c r="E85" i="3" s="1"/>
  <c r="DM204" i="1"/>
  <c r="M204" i="6" s="1"/>
  <c r="BY204" i="1"/>
  <c r="CZ168" i="1"/>
  <c r="CO231" i="1"/>
  <c r="DO231" i="1"/>
  <c r="O231" i="6" s="1"/>
  <c r="BW231" i="1"/>
  <c r="D231" i="3" s="1"/>
  <c r="E263" i="4"/>
  <c r="BY182" i="1"/>
  <c r="F182" i="3" s="1"/>
  <c r="J182" i="3" s="1"/>
  <c r="K182" i="3" s="1"/>
  <c r="V182" i="3" s="1"/>
  <c r="D182" i="15" s="1"/>
  <c r="CR182" i="1"/>
  <c r="I211" i="4"/>
  <c r="CV42" i="1"/>
  <c r="DJ42" i="2" s="1"/>
  <c r="D10" i="4"/>
  <c r="Q71" i="3"/>
  <c r="M71" i="3"/>
  <c r="CS196" i="1"/>
  <c r="DU196" i="1" s="1"/>
  <c r="CU196" i="1"/>
  <c r="DW196" i="1" s="1"/>
  <c r="DO196" i="1"/>
  <c r="O196" i="6" s="1"/>
  <c r="CO196" i="1"/>
  <c r="DN196" i="1"/>
  <c r="N196" i="6" s="1"/>
  <c r="CM189" i="1"/>
  <c r="R33" i="7"/>
  <c r="T33" i="7" s="1"/>
  <c r="Q155" i="6"/>
  <c r="CS133" i="1"/>
  <c r="DG133" i="2" s="1"/>
  <c r="DQ133" i="1"/>
  <c r="Q133" i="6" s="1"/>
  <c r="CU133" i="1"/>
  <c r="DM288" i="1"/>
  <c r="M288" i="6" s="1"/>
  <c r="BX288" i="1"/>
  <c r="E288" i="3" s="1"/>
  <c r="CK128" i="1"/>
  <c r="DW330" i="1"/>
  <c r="P330" i="7" s="1"/>
  <c r="CK330" i="1"/>
  <c r="BZ330" i="1"/>
  <c r="G330" i="3" s="1"/>
  <c r="P276" i="6"/>
  <c r="M173" i="4"/>
  <c r="G40" i="4"/>
  <c r="P40" i="4"/>
  <c r="BZ33" i="1"/>
  <c r="G33" i="3" s="1"/>
  <c r="J33" i="3" s="1"/>
  <c r="K33" i="3" s="1"/>
  <c r="V33" i="3" s="1"/>
  <c r="D33" i="15" s="1"/>
  <c r="Q33" i="8"/>
  <c r="R33" i="8" s="1"/>
  <c r="G7" i="6"/>
  <c r="BW317" i="1"/>
  <c r="D317" i="3" s="1"/>
  <c r="DB156" i="1"/>
  <c r="DP246" i="1"/>
  <c r="P246" i="6" s="1"/>
  <c r="DO246" i="1"/>
  <c r="O246" i="6" s="1"/>
  <c r="DK9" i="1"/>
  <c r="CM9" i="1"/>
  <c r="CN9" i="1"/>
  <c r="DC9" i="1"/>
  <c r="DQ190" i="1"/>
  <c r="Q190" i="6" s="1"/>
  <c r="DJ190" i="1"/>
  <c r="CS190" i="1"/>
  <c r="DG190" i="2" s="1"/>
  <c r="CN67" i="1"/>
  <c r="CV67" i="1"/>
  <c r="R67" i="6"/>
  <c r="CW67" i="1"/>
  <c r="BZ10" i="1"/>
  <c r="G10" i="3" s="1"/>
  <c r="DO316" i="1"/>
  <c r="O316" i="6" s="1"/>
  <c r="CR316" i="1"/>
  <c r="DF316" i="2" s="1"/>
  <c r="CW141" i="1"/>
  <c r="DK141" i="2" s="1"/>
  <c r="BY141" i="1"/>
  <c r="F141" i="3" s="1"/>
  <c r="CT245" i="1"/>
  <c r="DV245" i="1" s="1"/>
  <c r="O245" i="7" s="1"/>
  <c r="BW245" i="1"/>
  <c r="D245" i="3" s="1"/>
  <c r="CA54" i="1"/>
  <c r="CN54" i="1"/>
  <c r="DN54" i="1"/>
  <c r="P288" i="6"/>
  <c r="D301" i="4"/>
  <c r="CU200" i="1"/>
  <c r="DP211" i="1"/>
  <c r="P211" i="6" s="1"/>
  <c r="CB211" i="1"/>
  <c r="I211" i="3" s="1"/>
  <c r="DJ62" i="1"/>
  <c r="CT62" i="1"/>
  <c r="DH62" i="2" s="1"/>
  <c r="O62" i="4" s="1"/>
  <c r="DN62" i="1"/>
  <c r="N62" i="6" s="1"/>
  <c r="P207" i="6"/>
  <c r="CA351" i="1"/>
  <c r="H351" i="3" s="1"/>
  <c r="CO351" i="1"/>
  <c r="R351" i="6"/>
  <c r="CB263" i="1"/>
  <c r="I263" i="3" s="1"/>
  <c r="M182" i="4"/>
  <c r="D182" i="4"/>
  <c r="DQ207" i="1"/>
  <c r="CB306" i="1"/>
  <c r="I306" i="3" s="1"/>
  <c r="CV306" i="1"/>
  <c r="DX306" i="1" s="1"/>
  <c r="BY306" i="1"/>
  <c r="F306" i="3" s="1"/>
  <c r="E71" i="4"/>
  <c r="M33" i="4"/>
  <c r="G61" i="6"/>
  <c r="CA273" i="1"/>
  <c r="H273" i="3" s="1"/>
  <c r="I142" i="3"/>
  <c r="R245" i="4"/>
  <c r="CS205" i="1"/>
  <c r="DG205" i="2" s="1"/>
  <c r="N205" i="4" s="1"/>
  <c r="E309" i="4"/>
  <c r="CS309" i="1"/>
  <c r="DG309" i="2" s="1"/>
  <c r="P316" i="3"/>
  <c r="CU325" i="1"/>
  <c r="DW325" i="1" s="1"/>
  <c r="DQ325" i="1"/>
  <c r="Q325" i="6" s="1"/>
  <c r="CO87" i="1"/>
  <c r="R185" i="3"/>
  <c r="S185" i="3" s="1"/>
  <c r="T185" i="3" s="1"/>
  <c r="CW176" i="1"/>
  <c r="DY176" i="1" s="1"/>
  <c r="R176" i="6"/>
  <c r="F79" i="6"/>
  <c r="F151" i="3"/>
  <c r="DA13" i="1"/>
  <c r="CW13" i="1"/>
  <c r="Q289" i="7"/>
  <c r="R249" i="6"/>
  <c r="DI249" i="1"/>
  <c r="DM165" i="1"/>
  <c r="M165" i="6" s="1"/>
  <c r="D190" i="4"/>
  <c r="R353" i="4"/>
  <c r="I353" i="4"/>
  <c r="DO328" i="1"/>
  <c r="O328" i="6" s="1"/>
  <c r="DN328" i="1"/>
  <c r="N328" i="6" s="1"/>
  <c r="E87" i="4"/>
  <c r="H273" i="6"/>
  <c r="G352" i="6"/>
  <c r="DN52" i="1"/>
  <c r="CM174" i="1"/>
  <c r="DO174" i="1"/>
  <c r="O174" i="6" s="1"/>
  <c r="M141" i="6"/>
  <c r="DN289" i="1"/>
  <c r="N289" i="6" s="1"/>
  <c r="DU289" i="1"/>
  <c r="N289" i="7" s="1"/>
  <c r="G263" i="4"/>
  <c r="CK109" i="1"/>
  <c r="DM109" i="1"/>
  <c r="M109" i="6" s="1"/>
  <c r="CL109" i="1"/>
  <c r="CA237" i="1"/>
  <c r="H237" i="3" s="1"/>
  <c r="DN293" i="1"/>
  <c r="N293" i="6" s="1"/>
  <c r="O289" i="4"/>
  <c r="H238" i="4"/>
  <c r="Q238" i="4"/>
  <c r="Q271" i="4"/>
  <c r="H271" i="4"/>
  <c r="CT275" i="1"/>
  <c r="DH275" i="2" s="1"/>
  <c r="CT102" i="1"/>
  <c r="DH102" i="2" s="1"/>
  <c r="O324" i="4"/>
  <c r="F324" i="4"/>
  <c r="CS239" i="1"/>
  <c r="DK239" i="1"/>
  <c r="DP164" i="1"/>
  <c r="P164" i="6" s="1"/>
  <c r="CN234" i="1"/>
  <c r="DN101" i="1"/>
  <c r="N101" i="6" s="1"/>
  <c r="DK139" i="1"/>
  <c r="DN59" i="1"/>
  <c r="N59" i="6" s="1"/>
  <c r="CB194" i="1"/>
  <c r="I194" i="3" s="1"/>
  <c r="CB14" i="1"/>
  <c r="I14" i="3" s="1"/>
  <c r="CP14" i="1"/>
  <c r="DM212" i="1"/>
  <c r="M212" i="6" s="1"/>
  <c r="CB212" i="1"/>
  <c r="I212" i="3" s="1"/>
  <c r="DJ212" i="1"/>
  <c r="DO118" i="1"/>
  <c r="O118" i="6" s="1"/>
  <c r="DB304" i="1"/>
  <c r="BZ304" i="1"/>
  <c r="G304" i="3" s="1"/>
  <c r="J304" i="3" s="1"/>
  <c r="K304" i="3" s="1"/>
  <c r="V304" i="3" s="1"/>
  <c r="D304" i="15" s="1"/>
  <c r="BZ125" i="1"/>
  <c r="G125" i="3" s="1"/>
  <c r="DO125" i="1"/>
  <c r="O125" i="6" s="1"/>
  <c r="CM181" i="1"/>
  <c r="DC181" i="1"/>
  <c r="DD105" i="1"/>
  <c r="CS105" i="1"/>
  <c r="DG105" i="2" s="1"/>
  <c r="CV105" i="1"/>
  <c r="DX105" i="1" s="1"/>
  <c r="DO203" i="1"/>
  <c r="O203" i="6" s="1"/>
  <c r="CV203" i="1"/>
  <c r="DJ203" i="2" s="1"/>
  <c r="CT159" i="1"/>
  <c r="DH159" i="2" s="1"/>
  <c r="CB170" i="1"/>
  <c r="I170" i="3" s="1"/>
  <c r="CS170" i="1"/>
  <c r="E228" i="4"/>
  <c r="N228" i="4"/>
  <c r="CZ71" i="1"/>
  <c r="CW71" i="1"/>
  <c r="Q272" i="4"/>
  <c r="H272" i="4"/>
  <c r="CT278" i="1"/>
  <c r="DG290" i="1"/>
  <c r="D288" i="4"/>
  <c r="BZ301" i="1"/>
  <c r="G301" i="3" s="1"/>
  <c r="J301" i="3" s="1"/>
  <c r="K301" i="3" s="1"/>
  <c r="V301" i="3" s="1"/>
  <c r="D301" i="15" s="1"/>
  <c r="DN192" i="1"/>
  <c r="N192" i="6" s="1"/>
  <c r="DQ192" i="1"/>
  <c r="Q192" i="6" s="1"/>
  <c r="DV335" i="1"/>
  <c r="Q353" i="6"/>
  <c r="DD173" i="1"/>
  <c r="H291" i="6"/>
  <c r="DG7" i="1"/>
  <c r="BW85" i="1"/>
  <c r="D85" i="3" s="1"/>
  <c r="CW85" i="1"/>
  <c r="CS204" i="1"/>
  <c r="BY168" i="1"/>
  <c r="F168" i="3" s="1"/>
  <c r="CB168" i="1"/>
  <c r="I168" i="3" s="1"/>
  <c r="CM231" i="1"/>
  <c r="CL231" i="1"/>
  <c r="CZ182" i="1"/>
  <c r="R182" i="6"/>
  <c r="CA182" i="1"/>
  <c r="H182" i="3" s="1"/>
  <c r="CM182" i="1"/>
  <c r="CS208" i="1"/>
  <c r="DG208" i="2" s="1"/>
  <c r="BZ208" i="1"/>
  <c r="G208" i="3" s="1"/>
  <c r="DM208" i="1"/>
  <c r="M208" i="6" s="1"/>
  <c r="I237" i="4"/>
  <c r="CL42" i="1"/>
  <c r="DI42" i="1"/>
  <c r="BZ42" i="1"/>
  <c r="G42" i="3" s="1"/>
  <c r="O228" i="4"/>
  <c r="F228" i="4"/>
  <c r="CR189" i="1"/>
  <c r="DF189" i="2" s="1"/>
  <c r="G33" i="4"/>
  <c r="G33" i="7"/>
  <c r="G155" i="6"/>
  <c r="J155" i="6" s="1"/>
  <c r="K155" i="6" s="1"/>
  <c r="BZ133" i="1"/>
  <c r="G133" i="3" s="1"/>
  <c r="DP133" i="1"/>
  <c r="P133" i="6" s="1"/>
  <c r="CR133" i="1"/>
  <c r="DF133" i="2" s="1"/>
  <c r="CO142" i="1"/>
  <c r="DN142" i="1"/>
  <c r="N142" i="6" s="1"/>
  <c r="CN142" i="1"/>
  <c r="BX142" i="1"/>
  <c r="E142" i="3" s="1"/>
  <c r="DQ288" i="1"/>
  <c r="Q288" i="6" s="1"/>
  <c r="D165" i="6"/>
  <c r="J165" i="6" s="1"/>
  <c r="K165" i="6" s="1"/>
  <c r="DC330" i="1"/>
  <c r="CS276" i="1"/>
  <c r="CU276" i="1"/>
  <c r="DW276" i="1" s="1"/>
  <c r="P276" i="7" s="1"/>
  <c r="CP276" i="1"/>
  <c r="Q306" i="6"/>
  <c r="E142" i="6"/>
  <c r="J142" i="6" s="1"/>
  <c r="K142" i="6" s="1"/>
  <c r="D176" i="6"/>
  <c r="J176" i="6" s="1"/>
  <c r="K176" i="6" s="1"/>
  <c r="BX79" i="1"/>
  <c r="E79" i="3" s="1"/>
  <c r="CU79" i="1"/>
  <c r="DA79" i="1"/>
  <c r="CP317" i="1"/>
  <c r="DM156" i="1"/>
  <c r="M156" i="6" s="1"/>
  <c r="S156" i="6" s="1"/>
  <c r="DW156" i="1"/>
  <c r="P156" i="7" s="1"/>
  <c r="I151" i="4"/>
  <c r="DN246" i="1"/>
  <c r="N246" i="6" s="1"/>
  <c r="CO246" i="1"/>
  <c r="BY246" i="1"/>
  <c r="F246" i="3" s="1"/>
  <c r="BX246" i="1"/>
  <c r="E246" i="3" s="1"/>
  <c r="DW9" i="1"/>
  <c r="CS9" i="1"/>
  <c r="DU9" i="1" s="1"/>
  <c r="CA190" i="1"/>
  <c r="H190" i="3" s="1"/>
  <c r="DX190" i="1"/>
  <c r="DM67" i="1"/>
  <c r="M67" i="6" s="1"/>
  <c r="S67" i="6" s="1"/>
  <c r="CR67" i="1"/>
  <c r="CA10" i="1"/>
  <c r="H10" i="3" s="1"/>
  <c r="N234" i="4"/>
  <c r="E234" i="4"/>
  <c r="BW316" i="1"/>
  <c r="D316" i="3" s="1"/>
  <c r="CU292" i="1"/>
  <c r="DP292" i="1"/>
  <c r="P292" i="6" s="1"/>
  <c r="DP185" i="1"/>
  <c r="P185" i="6" s="1"/>
  <c r="CR141" i="1"/>
  <c r="DQ141" i="1"/>
  <c r="Q141" i="6" s="1"/>
  <c r="BY245" i="1"/>
  <c r="F245" i="3" s="1"/>
  <c r="BY54" i="1"/>
  <c r="E205" i="4"/>
  <c r="BY200" i="1"/>
  <c r="CO211" i="1"/>
  <c r="DM211" i="1"/>
  <c r="M211" i="6" s="1"/>
  <c r="E330" i="6"/>
  <c r="J330" i="6" s="1"/>
  <c r="K330" i="6" s="1"/>
  <c r="DO62" i="1"/>
  <c r="O62" i="6" s="1"/>
  <c r="CW351" i="1"/>
  <c r="DY351" i="1" s="1"/>
  <c r="CM351" i="1"/>
  <c r="CU263" i="1"/>
  <c r="P263" i="4" s="1"/>
  <c r="DJ263" i="1"/>
  <c r="BZ263" i="1"/>
  <c r="G263" i="3" s="1"/>
  <c r="DD111" i="1"/>
  <c r="CU111" i="1"/>
  <c r="CK111" i="1"/>
  <c r="CA207" i="1"/>
  <c r="H207" i="3" s="1"/>
  <c r="J207" i="3" s="1"/>
  <c r="K207" i="3" s="1"/>
  <c r="V207" i="3" s="1"/>
  <c r="D207" i="15" s="1"/>
  <c r="DT207" i="1"/>
  <c r="F197" i="3"/>
  <c r="H169" i="6"/>
  <c r="J169" i="6" s="1"/>
  <c r="N316" i="6"/>
  <c r="H328" i="4"/>
  <c r="Q61" i="6"/>
  <c r="DQ273" i="1"/>
  <c r="Q273" i="6" s="1"/>
  <c r="CW273" i="1"/>
  <c r="F79" i="4"/>
  <c r="E317" i="4"/>
  <c r="G13" i="6"/>
  <c r="J13" i="6" s="1"/>
  <c r="K13" i="6" s="1"/>
  <c r="D111" i="4"/>
  <c r="E197" i="4"/>
  <c r="N197" i="4"/>
  <c r="O316" i="3"/>
  <c r="DG325" i="1"/>
  <c r="DD325" i="1"/>
  <c r="CW87" i="1"/>
  <c r="DY87" i="1" s="1"/>
  <c r="D185" i="3"/>
  <c r="E79" i="6"/>
  <c r="CN13" i="1"/>
  <c r="CR13" i="1"/>
  <c r="DQ13" i="1"/>
  <c r="Q13" i="6" s="1"/>
  <c r="M13" i="3"/>
  <c r="H289" i="4"/>
  <c r="J289" i="4" s="1"/>
  <c r="K289" i="4" s="1"/>
  <c r="Q289" i="4"/>
  <c r="CB249" i="1"/>
  <c r="I249" i="3" s="1"/>
  <c r="CM249" i="1"/>
  <c r="BX249" i="1"/>
  <c r="E249" i="3" s="1"/>
  <c r="DN165" i="1"/>
  <c r="N165" i="6" s="1"/>
  <c r="DB165" i="1"/>
  <c r="G62" i="6"/>
  <c r="J62" i="6" s="1"/>
  <c r="K62" i="6" s="1"/>
  <c r="N237" i="6"/>
  <c r="DI40" i="1"/>
  <c r="CY40" i="1"/>
  <c r="CV328" i="1"/>
  <c r="DX328" i="1" s="1"/>
  <c r="CN328" i="1"/>
  <c r="BW328" i="1"/>
  <c r="D328" i="3" s="1"/>
  <c r="M325" i="4"/>
  <c r="D325" i="4"/>
  <c r="CL174" i="1"/>
  <c r="CP65" i="1"/>
  <c r="BZ65" i="1"/>
  <c r="G65" i="3" s="1"/>
  <c r="H80" i="3"/>
  <c r="R289" i="6"/>
  <c r="T289" i="6" s="1"/>
  <c r="CP289" i="1"/>
  <c r="DO289" i="1"/>
  <c r="O289" i="6" s="1"/>
  <c r="F289" i="3"/>
  <c r="E289" i="3"/>
  <c r="H190" i="4"/>
  <c r="G208" i="4"/>
  <c r="P208" i="4"/>
  <c r="CO237" i="1"/>
  <c r="I293" i="4"/>
  <c r="CA293" i="1"/>
  <c r="H293" i="3" s="1"/>
  <c r="DB293" i="1"/>
  <c r="DG194" i="1"/>
  <c r="CN14" i="1"/>
  <c r="DP14" i="1"/>
  <c r="P14" i="6" s="1"/>
  <c r="S14" i="6" s="1"/>
  <c r="CW229" i="1"/>
  <c r="DH229" i="1"/>
  <c r="CO229" i="1"/>
  <c r="DV229" i="1"/>
  <c r="O229" i="7" s="1"/>
  <c r="BY229" i="1"/>
  <c r="F229" i="3" s="1"/>
  <c r="J229" i="3" s="1"/>
  <c r="K229" i="3" s="1"/>
  <c r="R118" i="6"/>
  <c r="D106" i="3"/>
  <c r="P113" i="3"/>
  <c r="S113" i="3" s="1"/>
  <c r="DV261" i="1"/>
  <c r="P164" i="4"/>
  <c r="G164" i="4"/>
  <c r="CB71" i="1"/>
  <c r="I71" i="3" s="1"/>
  <c r="Q262" i="6"/>
  <c r="F65" i="4"/>
  <c r="DA115" i="1"/>
  <c r="DF115" i="1"/>
  <c r="DO350" i="1"/>
  <c r="O350" i="6" s="1"/>
  <c r="D42" i="4"/>
  <c r="F291" i="6"/>
  <c r="DQ7" i="1"/>
  <c r="Q7" i="6" s="1"/>
  <c r="BY85" i="1"/>
  <c r="F85" i="3" s="1"/>
  <c r="CT85" i="1"/>
  <c r="DH85" i="2" s="1"/>
  <c r="CU85" i="1"/>
  <c r="DP231" i="1"/>
  <c r="P231" i="6" s="1"/>
  <c r="CU231" i="1"/>
  <c r="DW208" i="1"/>
  <c r="P208" i="7" s="1"/>
  <c r="D292" i="4"/>
  <c r="M292" i="4"/>
  <c r="H187" i="4"/>
  <c r="H185" i="6"/>
  <c r="J185" i="6" s="1"/>
  <c r="CT288" i="1"/>
  <c r="DV288" i="1" s="1"/>
  <c r="CW288" i="1"/>
  <c r="DO323" i="1"/>
  <c r="O323" i="6" s="1"/>
  <c r="BZ128" i="1"/>
  <c r="G128" i="3" s="1"/>
  <c r="CS128" i="1"/>
  <c r="CU128" i="1"/>
  <c r="DI128" i="2" s="1"/>
  <c r="CM330" i="1"/>
  <c r="CT276" i="1"/>
  <c r="Q196" i="3"/>
  <c r="S196" i="3" s="1"/>
  <c r="T196" i="3" s="1"/>
  <c r="H292" i="4"/>
  <c r="Q292" i="4"/>
  <c r="R325" i="4"/>
  <c r="I325" i="4"/>
  <c r="Q170" i="4"/>
  <c r="CS10" i="1"/>
  <c r="DW316" i="1"/>
  <c r="DD292" i="1"/>
  <c r="DX292" i="1"/>
  <c r="DU141" i="1"/>
  <c r="DG141" i="1"/>
  <c r="CS245" i="1"/>
  <c r="N245" i="4" s="1"/>
  <c r="CZ351" i="1"/>
  <c r="BZ351" i="1"/>
  <c r="G351" i="3" s="1"/>
  <c r="DN263" i="1"/>
  <c r="N263" i="6" s="1"/>
  <c r="DQ263" i="1"/>
  <c r="Q263" i="6" s="1"/>
  <c r="DH263" i="1"/>
  <c r="DN111" i="1"/>
  <c r="N111" i="6" s="1"/>
  <c r="O229" i="4"/>
  <c r="E324" i="4"/>
  <c r="N324" i="4"/>
  <c r="I169" i="6"/>
  <c r="D90" i="4"/>
  <c r="CV273" i="1"/>
  <c r="DJ273" i="2" s="1"/>
  <c r="CT273" i="1"/>
  <c r="CV309" i="1"/>
  <c r="DX309" i="1" s="1"/>
  <c r="Q309" i="7" s="1"/>
  <c r="Q197" i="4"/>
  <c r="H197" i="4"/>
  <c r="DP325" i="1"/>
  <c r="P325" i="6" s="1"/>
  <c r="S325" i="6" s="1"/>
  <c r="CZ87" i="1"/>
  <c r="CM176" i="1"/>
  <c r="G174" i="4"/>
  <c r="P79" i="6"/>
  <c r="I156" i="6"/>
  <c r="I85" i="4"/>
  <c r="CV13" i="1"/>
  <c r="CA13" i="1"/>
  <c r="H13" i="3" s="1"/>
  <c r="CR249" i="1"/>
  <c r="DF249" i="2" s="1"/>
  <c r="DC249" i="1"/>
  <c r="DI165" i="1"/>
  <c r="CR165" i="1"/>
  <c r="D293" i="4"/>
  <c r="E196" i="4"/>
  <c r="CZ40" i="1"/>
  <c r="DO40" i="1"/>
  <c r="O40" i="6" s="1"/>
  <c r="S40" i="6" s="1"/>
  <c r="T40" i="6" s="1"/>
  <c r="V40" i="6" s="1"/>
  <c r="I40" i="15" s="1"/>
  <c r="DV40" i="1"/>
  <c r="R328" i="6"/>
  <c r="CS328" i="1"/>
  <c r="G325" i="4"/>
  <c r="P325" i="4"/>
  <c r="H61" i="4"/>
  <c r="Q61" i="4"/>
  <c r="D273" i="6"/>
  <c r="F352" i="6"/>
  <c r="BZ52" i="1"/>
  <c r="CV52" i="1"/>
  <c r="I79" i="4"/>
  <c r="DB65" i="1"/>
  <c r="DN65" i="1"/>
  <c r="N65" i="6" s="1"/>
  <c r="H301" i="4"/>
  <c r="BW289" i="1"/>
  <c r="D289" i="3" s="1"/>
  <c r="DC289" i="1"/>
  <c r="H9" i="7"/>
  <c r="M231" i="3"/>
  <c r="CW109" i="1"/>
  <c r="DY109" i="1" s="1"/>
  <c r="BX237" i="1"/>
  <c r="E237" i="3" s="1"/>
  <c r="E42" i="4"/>
  <c r="R292" i="4"/>
  <c r="P289" i="4"/>
  <c r="Q86" i="4"/>
  <c r="H86" i="4"/>
  <c r="D43" i="4"/>
  <c r="D333" i="5"/>
  <c r="W333" i="3"/>
  <c r="CA102" i="1"/>
  <c r="H102" i="3" s="1"/>
  <c r="DO102" i="1"/>
  <c r="O102" i="6" s="1"/>
  <c r="DX239" i="1"/>
  <c r="BZ239" i="1"/>
  <c r="G239" i="3" s="1"/>
  <c r="J239" i="3" s="1"/>
  <c r="K239" i="3" s="1"/>
  <c r="V239" i="3" s="1"/>
  <c r="D239" i="15" s="1"/>
  <c r="BW164" i="1"/>
  <c r="D164" i="3" s="1"/>
  <c r="J164" i="3" s="1"/>
  <c r="K164" i="3" s="1"/>
  <c r="CW164" i="1"/>
  <c r="CT164" i="1"/>
  <c r="CM101" i="1"/>
  <c r="CO101" i="1"/>
  <c r="BX59" i="1"/>
  <c r="E59" i="3" s="1"/>
  <c r="CT59" i="1"/>
  <c r="DQ12" i="1"/>
  <c r="Q12" i="6" s="1"/>
  <c r="I287" i="4"/>
  <c r="CM223" i="1"/>
  <c r="DQ223" i="1"/>
  <c r="Q223" i="6" s="1"/>
  <c r="DB223" i="1"/>
  <c r="CA223" i="1"/>
  <c r="H223" i="3" s="1"/>
  <c r="H96" i="4"/>
  <c r="CK194" i="1"/>
  <c r="F354" i="4"/>
  <c r="CM14" i="1"/>
  <c r="DC14" i="1"/>
  <c r="DF14" i="1"/>
  <c r="DB229" i="1"/>
  <c r="DX212" i="1"/>
  <c r="CT212" i="1"/>
  <c r="H300" i="6"/>
  <c r="O152" i="3"/>
  <c r="S152" i="3" s="1"/>
  <c r="T152" i="3" s="1"/>
  <c r="DA304" i="1"/>
  <c r="CR304" i="1"/>
  <c r="DY304" i="1" s="1"/>
  <c r="DV304" i="1"/>
  <c r="O304" i="7" s="1"/>
  <c r="CU181" i="1"/>
  <c r="DI181" i="2" s="1"/>
  <c r="DJ181" i="1"/>
  <c r="DF181" i="1"/>
  <c r="BZ181" i="1"/>
  <c r="G181" i="3" s="1"/>
  <c r="BW105" i="1"/>
  <c r="D105" i="3" s="1"/>
  <c r="DN203" i="1"/>
  <c r="N203" i="6" s="1"/>
  <c r="H134" i="4"/>
  <c r="DB159" i="1"/>
  <c r="R159" i="6"/>
  <c r="BX170" i="1"/>
  <c r="E170" i="3" s="1"/>
  <c r="J170" i="3" s="1"/>
  <c r="K170" i="3" s="1"/>
  <c r="V170" i="3" s="1"/>
  <c r="D170" i="15" s="1"/>
  <c r="DB261" i="1"/>
  <c r="DA261" i="1"/>
  <c r="DN71" i="1"/>
  <c r="N71" i="6" s="1"/>
  <c r="DX187" i="1"/>
  <c r="CS187" i="1"/>
  <c r="DU187" i="1" s="1"/>
  <c r="CW155" i="1"/>
  <c r="DO155" i="1"/>
  <c r="O155" i="6" s="1"/>
  <c r="DO290" i="1"/>
  <c r="O290" i="6" s="1"/>
  <c r="DU290" i="1"/>
  <c r="DT290" i="1"/>
  <c r="R34" i="6"/>
  <c r="DH34" i="1"/>
  <c r="CK301" i="1"/>
  <c r="CT301" i="1"/>
  <c r="DH301" i="2" s="1"/>
  <c r="DM301" i="1"/>
  <c r="M301" i="6" s="1"/>
  <c r="DN350" i="1"/>
  <c r="N350" i="6" s="1"/>
  <c r="CN350" i="1"/>
  <c r="CO350" i="1"/>
  <c r="DA192" i="1"/>
  <c r="DO173" i="1"/>
  <c r="O173" i="6" s="1"/>
  <c r="S173" i="6" s="1"/>
  <c r="DJ173" i="1"/>
  <c r="F144" i="4"/>
  <c r="DB7" i="1"/>
  <c r="DT7" i="1"/>
  <c r="DI7" i="1"/>
  <c r="R7" i="3"/>
  <c r="E156" i="7"/>
  <c r="CV85" i="1"/>
  <c r="DJ85" i="2" s="1"/>
  <c r="DO85" i="1"/>
  <c r="O85" i="6" s="1"/>
  <c r="CM204" i="1"/>
  <c r="CA168" i="1"/>
  <c r="H168" i="3" s="1"/>
  <c r="DX168" i="1"/>
  <c r="DQ208" i="1"/>
  <c r="Q208" i="6" s="1"/>
  <c r="CP42" i="1"/>
  <c r="I122" i="4"/>
  <c r="R122" i="4"/>
  <c r="H164" i="4"/>
  <c r="Q164" i="4"/>
  <c r="CB196" i="1"/>
  <c r="I196" i="3" s="1"/>
  <c r="DW189" i="1"/>
  <c r="BY189" i="1"/>
  <c r="F189" i="3" s="1"/>
  <c r="CW133" i="1"/>
  <c r="DB288" i="1"/>
  <c r="CA288" i="1"/>
  <c r="H288" i="3" s="1"/>
  <c r="P317" i="6"/>
  <c r="CR323" i="1"/>
  <c r="DJ330" i="1"/>
  <c r="CA276" i="1"/>
  <c r="H276" i="3" s="1"/>
  <c r="BX276" i="1"/>
  <c r="E276" i="3" s="1"/>
  <c r="J276" i="3" s="1"/>
  <c r="K276" i="3" s="1"/>
  <c r="V276" i="3" s="1"/>
  <c r="D276" i="15" s="1"/>
  <c r="M169" i="4"/>
  <c r="D169" i="4"/>
  <c r="J169" i="4" s="1"/>
  <c r="K169" i="4" s="1"/>
  <c r="F292" i="6"/>
  <c r="J292" i="6" s="1"/>
  <c r="K292" i="6" s="1"/>
  <c r="DP33" i="1"/>
  <c r="P33" i="6" s="1"/>
  <c r="CZ33" i="1"/>
  <c r="DO79" i="1"/>
  <c r="O79" i="6" s="1"/>
  <c r="CP79" i="1"/>
  <c r="DQ79" i="1"/>
  <c r="Q79" i="6" s="1"/>
  <c r="CT317" i="1"/>
  <c r="R317" i="6"/>
  <c r="DQ317" i="1"/>
  <c r="Q317" i="6" s="1"/>
  <c r="DQ156" i="1"/>
  <c r="Q156" i="6" s="1"/>
  <c r="R156" i="6"/>
  <c r="T156" i="6" s="1"/>
  <c r="CS156" i="1"/>
  <c r="DD156" i="1"/>
  <c r="CR246" i="1"/>
  <c r="DT246" i="1" s="1"/>
  <c r="F62" i="4"/>
  <c r="DB190" i="1"/>
  <c r="CS67" i="1"/>
  <c r="BY67" i="1"/>
  <c r="F67" i="3" s="1"/>
  <c r="J67" i="3" s="1"/>
  <c r="K67" i="3" s="1"/>
  <c r="V67" i="3" s="1"/>
  <c r="D67" i="15" s="1"/>
  <c r="DQ10" i="1"/>
  <c r="Q10" i="6" s="1"/>
  <c r="CB316" i="1"/>
  <c r="I316" i="3" s="1"/>
  <c r="DC316" i="1"/>
  <c r="CO292" i="1"/>
  <c r="I133" i="4"/>
  <c r="DT141" i="1"/>
  <c r="CU141" i="1"/>
  <c r="DW141" i="1" s="1"/>
  <c r="DD245" i="1"/>
  <c r="CK245" i="1"/>
  <c r="DG54" i="1"/>
  <c r="DP54" i="1"/>
  <c r="CW54" i="1"/>
  <c r="DY54" i="1" s="1"/>
  <c r="N182" i="4"/>
  <c r="CS211" i="1"/>
  <c r="CU62" i="1"/>
  <c r="DW62" i="1" s="1"/>
  <c r="Q263" i="4"/>
  <c r="H263" i="4"/>
  <c r="DA263" i="1"/>
  <c r="CW263" i="1"/>
  <c r="CK263" i="1"/>
  <c r="DQ111" i="1"/>
  <c r="Q111" i="6" s="1"/>
  <c r="DK111" i="1"/>
  <c r="BY111" i="1"/>
  <c r="F111" i="3" s="1"/>
  <c r="DN207" i="1"/>
  <c r="N207" i="6" s="1"/>
  <c r="S207" i="6" s="1"/>
  <c r="H197" i="3"/>
  <c r="M299" i="6"/>
  <c r="S299" i="6" s="1"/>
  <c r="DB273" i="1"/>
  <c r="DQ205" i="1"/>
  <c r="Q205" i="6" s="1"/>
  <c r="CV205" i="1"/>
  <c r="DX205" i="1" s="1"/>
  <c r="H182" i="4"/>
  <c r="Q182" i="4"/>
  <c r="BX309" i="1"/>
  <c r="E309" i="3" s="1"/>
  <c r="P122" i="6"/>
  <c r="DU325" i="1"/>
  <c r="DT325" i="1"/>
  <c r="M325" i="7" s="1"/>
  <c r="R61" i="4"/>
  <c r="I61" i="4"/>
  <c r="CT87" i="1"/>
  <c r="DV87" i="1" s="1"/>
  <c r="E133" i="4"/>
  <c r="DB249" i="1"/>
  <c r="Q135" i="4"/>
  <c r="H135" i="4"/>
  <c r="F40" i="8"/>
  <c r="Q352" i="6"/>
  <c r="CW52" i="1"/>
  <c r="CT52" i="1"/>
  <c r="CR174" i="1"/>
  <c r="CN174" i="1"/>
  <c r="BX174" i="1"/>
  <c r="E174" i="3" s="1"/>
  <c r="E19" i="4"/>
  <c r="DP65" i="1"/>
  <c r="P65" i="6" s="1"/>
  <c r="DI65" i="1"/>
  <c r="DH65" i="1"/>
  <c r="DB289" i="1"/>
  <c r="DM289" i="1"/>
  <c r="M289" i="6" s="1"/>
  <c r="S289" i="6" s="1"/>
  <c r="DI289" i="1"/>
  <c r="CA109" i="1"/>
  <c r="H109" i="3" s="1"/>
  <c r="E182" i="6"/>
  <c r="J182" i="6" s="1"/>
  <c r="R67" i="4"/>
  <c r="I67" i="4"/>
  <c r="J67" i="4" s="1"/>
  <c r="K67" i="4" s="1"/>
  <c r="CZ293" i="1"/>
  <c r="Q198" i="4"/>
  <c r="H198" i="4"/>
  <c r="G21" i="4"/>
  <c r="BY164" i="1"/>
  <c r="F164" i="3" s="1"/>
  <c r="DO164" i="1"/>
  <c r="O164" i="6" s="1"/>
  <c r="CM234" i="1"/>
  <c r="D39" i="4"/>
  <c r="J39" i="4" s="1"/>
  <c r="K39" i="4" s="1"/>
  <c r="M39" i="4"/>
  <c r="DC59" i="1"/>
  <c r="DO59" i="1"/>
  <c r="O59" i="6" s="1"/>
  <c r="CT12" i="1"/>
  <c r="DH12" i="2" s="1"/>
  <c r="DG12" i="1"/>
  <c r="O257" i="4"/>
  <c r="F257" i="4"/>
  <c r="J257" i="4" s="1"/>
  <c r="K257" i="4" s="1"/>
  <c r="DM194" i="1"/>
  <c r="M194" i="6" s="1"/>
  <c r="CU212" i="1"/>
  <c r="DW212" i="1" s="1"/>
  <c r="BZ118" i="1"/>
  <c r="G118" i="3" s="1"/>
  <c r="DC304" i="1"/>
  <c r="CP304" i="1"/>
  <c r="CY125" i="1"/>
  <c r="DN105" i="1"/>
  <c r="N105" i="6" s="1"/>
  <c r="S105" i="6" s="1"/>
  <c r="CT203" i="1"/>
  <c r="DH203" i="2" s="1"/>
  <c r="D258" i="4"/>
  <c r="J258" i="4" s="1"/>
  <c r="K258" i="4" s="1"/>
  <c r="M258" i="4"/>
  <c r="D159" i="4"/>
  <c r="DO159" i="1"/>
  <c r="DU170" i="1"/>
  <c r="N170" i="7" s="1"/>
  <c r="P304" i="4"/>
  <c r="DI261" i="1"/>
  <c r="I173" i="4"/>
  <c r="R173" i="4"/>
  <c r="BZ71" i="1"/>
  <c r="G71" i="3" s="1"/>
  <c r="CU71" i="1"/>
  <c r="DW71" i="1" s="1"/>
  <c r="DM187" i="1"/>
  <c r="M187" i="6" s="1"/>
  <c r="DW187" i="1"/>
  <c r="DA187" i="1"/>
  <c r="G90" i="4"/>
  <c r="CB155" i="1"/>
  <c r="I155" i="3" s="1"/>
  <c r="CV155" i="1"/>
  <c r="DA290" i="1"/>
  <c r="CV34" i="1"/>
  <c r="DX34" i="1" s="1"/>
  <c r="CZ115" i="1"/>
  <c r="CN115" i="1"/>
  <c r="CL350" i="1"/>
  <c r="DF350" i="1"/>
  <c r="DX335" i="1"/>
  <c r="DA335" i="1"/>
  <c r="CZ173" i="1"/>
  <c r="DG173" i="1"/>
  <c r="CU173" i="1"/>
  <c r="DK173" i="1"/>
  <c r="G277" i="4"/>
  <c r="P277" i="4"/>
  <c r="D87" i="4"/>
  <c r="I185" i="4"/>
  <c r="CY7" i="1"/>
  <c r="E262" i="3"/>
  <c r="CP204" i="1"/>
  <c r="BX168" i="1"/>
  <c r="E168" i="3" s="1"/>
  <c r="DN231" i="1"/>
  <c r="N231" i="6" s="1"/>
  <c r="BZ182" i="1"/>
  <c r="G182" i="3" s="1"/>
  <c r="DQ182" i="1"/>
  <c r="Q182" i="6" s="1"/>
  <c r="S182" i="6" s="1"/>
  <c r="CW182" i="1"/>
  <c r="DJ208" i="1"/>
  <c r="CB208" i="1"/>
  <c r="I208" i="3" s="1"/>
  <c r="I110" i="4"/>
  <c r="R324" i="4"/>
  <c r="I324" i="4"/>
  <c r="E299" i="4"/>
  <c r="J299" i="4" s="1"/>
  <c r="K299" i="4" s="1"/>
  <c r="N299" i="4"/>
  <c r="DA196" i="1"/>
  <c r="CS189" i="1"/>
  <c r="CO133" i="1"/>
  <c r="DD142" i="1"/>
  <c r="G151" i="6"/>
  <c r="J151" i="6" s="1"/>
  <c r="K151" i="6" s="1"/>
  <c r="BZ323" i="1"/>
  <c r="G323" i="3" s="1"/>
  <c r="DM323" i="1"/>
  <c r="M323" i="6" s="1"/>
  <c r="DP128" i="1"/>
  <c r="P128" i="6" s="1"/>
  <c r="CA128" i="1"/>
  <c r="H128" i="3" s="1"/>
  <c r="DM330" i="1"/>
  <c r="M330" i="6" s="1"/>
  <c r="DO276" i="1"/>
  <c r="O276" i="6" s="1"/>
  <c r="DN276" i="1"/>
  <c r="N276" i="6" s="1"/>
  <c r="S276" i="6" s="1"/>
  <c r="N89" i="4"/>
  <c r="E89" i="4"/>
  <c r="D228" i="4"/>
  <c r="M228" i="4"/>
  <c r="DH33" i="1"/>
  <c r="H7" i="6"/>
  <c r="DM79" i="1"/>
  <c r="M79" i="6" s="1"/>
  <c r="CU317" i="1"/>
  <c r="DI317" i="2" s="1"/>
  <c r="DO156" i="1"/>
  <c r="O156" i="6" s="1"/>
  <c r="CB246" i="1"/>
  <c r="I246" i="3" s="1"/>
  <c r="CA67" i="1"/>
  <c r="H67" i="3" s="1"/>
  <c r="CM10" i="1"/>
  <c r="CW10" i="1"/>
  <c r="CU10" i="1"/>
  <c r="DI10" i="2" s="1"/>
  <c r="DX316" i="1"/>
  <c r="DD316" i="1"/>
  <c r="DN292" i="1"/>
  <c r="N292" i="6" s="1"/>
  <c r="DO292" i="1"/>
  <c r="O292" i="6" s="1"/>
  <c r="CS292" i="1"/>
  <c r="BX292" i="1"/>
  <c r="E292" i="3" s="1"/>
  <c r="J292" i="3" s="1"/>
  <c r="K292" i="3" s="1"/>
  <c r="V292" i="3" s="1"/>
  <c r="D292" i="15" s="1"/>
  <c r="H277" i="4"/>
  <c r="Q277" i="4"/>
  <c r="DJ185" i="1"/>
  <c r="DO141" i="1"/>
  <c r="O141" i="6" s="1"/>
  <c r="DI245" i="1"/>
  <c r="CO54" i="1"/>
  <c r="R156" i="4"/>
  <c r="I156" i="4"/>
  <c r="J156" i="4" s="1"/>
  <c r="K156" i="4" s="1"/>
  <c r="R200" i="6"/>
  <c r="CV200" i="1"/>
  <c r="DX200" i="1" s="1"/>
  <c r="DP200" i="1"/>
  <c r="P200" i="6" s="1"/>
  <c r="CP211" i="1"/>
  <c r="DM62" i="1"/>
  <c r="M62" i="6" s="1"/>
  <c r="Q207" i="6"/>
  <c r="BX351" i="1"/>
  <c r="E351" i="3" s="1"/>
  <c r="DP263" i="1"/>
  <c r="P263" i="6" s="1"/>
  <c r="BW111" i="1"/>
  <c r="D111" i="3" s="1"/>
  <c r="CV207" i="1"/>
  <c r="BX306" i="1"/>
  <c r="E306" i="3" s="1"/>
  <c r="R306" i="6"/>
  <c r="BY273" i="1"/>
  <c r="F273" i="3" s="1"/>
  <c r="DN205" i="1"/>
  <c r="N205" i="6" s="1"/>
  <c r="DM205" i="1"/>
  <c r="M205" i="6" s="1"/>
  <c r="CT205" i="1"/>
  <c r="O9" i="6"/>
  <c r="CT309" i="1"/>
  <c r="DV309" i="1" s="1"/>
  <c r="CY309" i="1"/>
  <c r="H353" i="4"/>
  <c r="Q353" i="4"/>
  <c r="S353" i="4" s="1"/>
  <c r="T353" i="4" s="1"/>
  <c r="G210" i="3"/>
  <c r="CA87" i="1"/>
  <c r="H87" i="3" s="1"/>
  <c r="DI87" i="1"/>
  <c r="D142" i="4"/>
  <c r="DT176" i="1"/>
  <c r="DG176" i="1"/>
  <c r="E7" i="4"/>
  <c r="F151" i="4"/>
  <c r="DJ249" i="1"/>
  <c r="CW165" i="1"/>
  <c r="CT165" i="1"/>
  <c r="N207" i="4"/>
  <c r="E207" i="4"/>
  <c r="J207" i="4" s="1"/>
  <c r="K207" i="4" s="1"/>
  <c r="G171" i="4"/>
  <c r="BW40" i="1"/>
  <c r="D40" i="3" s="1"/>
  <c r="J40" i="3" s="1"/>
  <c r="K40" i="3" s="1"/>
  <c r="V40" i="3" s="1"/>
  <c r="D40" i="15" s="1"/>
  <c r="CA328" i="1"/>
  <c r="H328" i="3" s="1"/>
  <c r="DP52" i="1"/>
  <c r="CO174" i="1"/>
  <c r="DX174" i="1"/>
  <c r="DN174" i="1"/>
  <c r="N174" i="6" s="1"/>
  <c r="CK65" i="1"/>
  <c r="DV65" i="1"/>
  <c r="I204" i="4"/>
  <c r="H231" i="3"/>
  <c r="DP109" i="1"/>
  <c r="P109" i="6" s="1"/>
  <c r="CT109" i="1"/>
  <c r="CB109" i="1"/>
  <c r="I109" i="3" s="1"/>
  <c r="P111" i="6"/>
  <c r="CT237" i="1"/>
  <c r="CV293" i="1"/>
  <c r="DV293" i="1"/>
  <c r="DI293" i="1"/>
  <c r="F304" i="4"/>
  <c r="R134" i="4"/>
  <c r="D21" i="4"/>
  <c r="E276" i="4"/>
  <c r="N276" i="4"/>
  <c r="DN139" i="1"/>
  <c r="CK59" i="1"/>
  <c r="BZ223" i="1"/>
  <c r="G223" i="3" s="1"/>
  <c r="CY14" i="1"/>
  <c r="F230" i="4"/>
  <c r="DN229" i="1"/>
  <c r="N229" i="6" s="1"/>
  <c r="S229" i="6" s="1"/>
  <c r="T229" i="6" s="1"/>
  <c r="V229" i="6" s="1"/>
  <c r="I229" i="15" s="1"/>
  <c r="DM304" i="1"/>
  <c r="M304" i="6" s="1"/>
  <c r="S304" i="6" s="1"/>
  <c r="T304" i="6" s="1"/>
  <c r="CP125" i="1"/>
  <c r="CY181" i="1"/>
  <c r="CB105" i="1"/>
  <c r="I105" i="3" s="1"/>
  <c r="DK170" i="1"/>
  <c r="O197" i="4"/>
  <c r="F197" i="4"/>
  <c r="R71" i="6"/>
  <c r="CM155" i="1"/>
  <c r="CB278" i="1"/>
  <c r="I278" i="3" s="1"/>
  <c r="E141" i="4"/>
  <c r="CK34" i="1"/>
  <c r="DB301" i="1"/>
  <c r="DJ301" i="1"/>
  <c r="CY350" i="1"/>
  <c r="DK350" i="1"/>
  <c r="R228" i="4"/>
  <c r="I228" i="4"/>
  <c r="R40" i="4"/>
  <c r="I40" i="4"/>
  <c r="DF7" i="1"/>
  <c r="R7" i="6"/>
  <c r="F19" i="4"/>
  <c r="D80" i="4"/>
  <c r="DH208" i="1"/>
  <c r="CW208" i="1"/>
  <c r="DK208" i="2" s="1"/>
  <c r="DA208" i="1"/>
  <c r="CY42" i="1"/>
  <c r="DB42" i="1"/>
  <c r="D306" i="4"/>
  <c r="DP196" i="1"/>
  <c r="P196" i="6" s="1"/>
  <c r="DM196" i="1"/>
  <c r="M196" i="6" s="1"/>
  <c r="CP196" i="1"/>
  <c r="DN189" i="1"/>
  <c r="N189" i="6" s="1"/>
  <c r="CR288" i="1"/>
  <c r="DF288" i="2" s="1"/>
  <c r="CL323" i="1"/>
  <c r="CV323" i="1"/>
  <c r="DJ323" i="2" s="1"/>
  <c r="BW128" i="1"/>
  <c r="D128" i="3" s="1"/>
  <c r="BX128" i="1"/>
  <c r="E128" i="3" s="1"/>
  <c r="CP330" i="1"/>
  <c r="CU33" i="1"/>
  <c r="DW33" i="1" s="1"/>
  <c r="P33" i="7" s="1"/>
  <c r="DN317" i="1"/>
  <c r="N317" i="6" s="1"/>
  <c r="CS317" i="1"/>
  <c r="DG317" i="2" s="1"/>
  <c r="DC317" i="1"/>
  <c r="Q19" i="4"/>
  <c r="H19" i="4"/>
  <c r="E109" i="4"/>
  <c r="DC185" i="1"/>
  <c r="DH141" i="1"/>
  <c r="DM245" i="1"/>
  <c r="M245" i="6" s="1"/>
  <c r="S245" i="6" s="1"/>
  <c r="DX245" i="1"/>
  <c r="CZ54" i="1"/>
  <c r="I317" i="4"/>
  <c r="I200" i="4"/>
  <c r="CA200" i="1"/>
  <c r="H200" i="3" s="1"/>
  <c r="DF200" i="1"/>
  <c r="F263" i="4"/>
  <c r="O263" i="4"/>
  <c r="DC62" i="1"/>
  <c r="DQ62" i="1"/>
  <c r="Q62" i="6" s="1"/>
  <c r="CB62" i="1"/>
  <c r="I62" i="3" s="1"/>
  <c r="CN351" i="1"/>
  <c r="DG351" i="1"/>
  <c r="CS263" i="1"/>
  <c r="N263" i="4" s="1"/>
  <c r="DO111" i="1"/>
  <c r="O111" i="6" s="1"/>
  <c r="M248" i="4"/>
  <c r="S248" i="4" s="1"/>
  <c r="T248" i="4" s="1"/>
  <c r="D248" i="4"/>
  <c r="J248" i="4" s="1"/>
  <c r="K248" i="4" s="1"/>
  <c r="D262" i="4"/>
  <c r="CZ325" i="1"/>
  <c r="H291" i="4"/>
  <c r="CZ176" i="1"/>
  <c r="D156" i="6"/>
  <c r="J156" i="6" s="1"/>
  <c r="DP165" i="1"/>
  <c r="P165" i="6" s="1"/>
  <c r="E350" i="4"/>
  <c r="F276" i="4"/>
  <c r="O276" i="4"/>
  <c r="CS52" i="1"/>
  <c r="DK174" i="1"/>
  <c r="DM65" i="1"/>
  <c r="M65" i="6" s="1"/>
  <c r="DG293" i="1"/>
  <c r="CM293" i="1"/>
  <c r="DQ194" i="1"/>
  <c r="Q194" i="6" s="1"/>
  <c r="DN125" i="1"/>
  <c r="N125" i="6" s="1"/>
  <c r="CT105" i="1"/>
  <c r="DH105" i="2" s="1"/>
  <c r="DX170" i="1"/>
  <c r="DD170" i="1"/>
  <c r="D71" i="4"/>
  <c r="CR187" i="1"/>
  <c r="DF187" i="2" s="1"/>
  <c r="BZ290" i="1"/>
  <c r="G290" i="3" s="1"/>
  <c r="CP7" i="1"/>
  <c r="D324" i="4"/>
  <c r="J324" i="4" s="1"/>
  <c r="K324" i="4" s="1"/>
  <c r="V324" i="4" s="1"/>
  <c r="E324" i="15" s="1"/>
  <c r="M324" i="4"/>
  <c r="S324" i="4" s="1"/>
  <c r="T324" i="4" s="1"/>
  <c r="F135" i="4"/>
  <c r="D348" i="4"/>
  <c r="DH196" i="1"/>
  <c r="DJ189" i="1"/>
  <c r="DB330" i="1"/>
  <c r="CT156" i="1"/>
  <c r="DK190" i="1"/>
  <c r="DD190" i="1"/>
  <c r="H122" i="4"/>
  <c r="Q122" i="4"/>
  <c r="O234" i="4"/>
  <c r="F234" i="4"/>
  <c r="O173" i="4"/>
  <c r="F173" i="4"/>
  <c r="J173" i="4" s="1"/>
  <c r="K173" i="4" s="1"/>
  <c r="G172" i="4"/>
  <c r="CR211" i="1"/>
  <c r="DF211" i="2" s="1"/>
  <c r="CS62" i="1"/>
  <c r="DG62" i="2" s="1"/>
  <c r="E273" i="4"/>
  <c r="F246" i="6"/>
  <c r="J246" i="6" s="1"/>
  <c r="K246" i="6" s="1"/>
  <c r="H309" i="4"/>
  <c r="G122" i="4"/>
  <c r="J122" i="4" s="1"/>
  <c r="K122" i="4" s="1"/>
  <c r="P122" i="4"/>
  <c r="G19" i="4"/>
  <c r="P19" i="4"/>
  <c r="G323" i="4"/>
  <c r="I350" i="4"/>
  <c r="M144" i="4"/>
  <c r="D144" i="4"/>
  <c r="H307" i="4"/>
  <c r="DM328" i="1"/>
  <c r="M328" i="6" s="1"/>
  <c r="H176" i="4"/>
  <c r="DQ52" i="1"/>
  <c r="G262" i="4"/>
  <c r="DW289" i="1"/>
  <c r="R109" i="6"/>
  <c r="DQ293" i="1"/>
  <c r="Q293" i="6" s="1"/>
  <c r="DX113" i="1" l="1"/>
  <c r="DJ355" i="1"/>
  <c r="S286" i="6"/>
  <c r="DW66" i="1"/>
  <c r="CY199" i="1"/>
  <c r="H92" i="3"/>
  <c r="R45" i="6"/>
  <c r="I356" i="3"/>
  <c r="J356" i="3" s="1"/>
  <c r="K356" i="3" s="1"/>
  <c r="V356" i="3" s="1"/>
  <c r="CY55" i="1"/>
  <c r="DV55" i="1"/>
  <c r="D56" i="3"/>
  <c r="K14" i="5"/>
  <c r="I14" i="15"/>
  <c r="DI55" i="1"/>
  <c r="K325" i="5"/>
  <c r="I325" i="15"/>
  <c r="DW98" i="1"/>
  <c r="J135" i="4"/>
  <c r="K135" i="4" s="1"/>
  <c r="T113" i="3"/>
  <c r="X113" i="15"/>
  <c r="AA113" i="15"/>
  <c r="Q105" i="7"/>
  <c r="J308" i="3"/>
  <c r="K308" i="3" s="1"/>
  <c r="V308" i="3" s="1"/>
  <c r="D308" i="15" s="1"/>
  <c r="CY172" i="1"/>
  <c r="DF123" i="1"/>
  <c r="DI66" i="1"/>
  <c r="O202" i="6"/>
  <c r="M151" i="6"/>
  <c r="F96" i="3"/>
  <c r="Q211" i="6"/>
  <c r="Q350" i="6"/>
  <c r="K349" i="5"/>
  <c r="I349" i="15"/>
  <c r="K349" i="15" s="1"/>
  <c r="L349" i="15" s="1"/>
  <c r="P45" i="6"/>
  <c r="K261" i="6"/>
  <c r="S110" i="3"/>
  <c r="T110" i="3" s="1"/>
  <c r="I224" i="3"/>
  <c r="R66" i="6"/>
  <c r="T23" i="15"/>
  <c r="DI55" i="2"/>
  <c r="P55" i="4" s="1"/>
  <c r="Z55" i="15"/>
  <c r="AA55" i="15" s="1"/>
  <c r="W55" i="15"/>
  <c r="X55" i="15" s="1"/>
  <c r="J61" i="8"/>
  <c r="S23" i="15"/>
  <c r="U23" i="15" s="1"/>
  <c r="T70" i="15"/>
  <c r="Q111" i="15"/>
  <c r="Z111" i="15"/>
  <c r="AA111" i="15" s="1"/>
  <c r="Q130" i="15"/>
  <c r="W130" i="15" s="1"/>
  <c r="X130" i="15" s="1"/>
  <c r="Z130" i="15"/>
  <c r="AA130" i="15" s="1"/>
  <c r="Q60" i="15"/>
  <c r="Z60" i="15"/>
  <c r="AA60" i="15" s="1"/>
  <c r="Q151" i="15"/>
  <c r="W151" i="15" s="1"/>
  <c r="X151" i="15" s="1"/>
  <c r="Z151" i="15"/>
  <c r="AA151" i="15" s="1"/>
  <c r="P23" i="15"/>
  <c r="S70" i="15"/>
  <c r="U70" i="15" s="1"/>
  <c r="O23" i="15"/>
  <c r="P70" i="15"/>
  <c r="O70" i="15"/>
  <c r="U109" i="15"/>
  <c r="Z126" i="15"/>
  <c r="AA126" i="15" s="1"/>
  <c r="Z109" i="15"/>
  <c r="AA109" i="15" s="1"/>
  <c r="U60" i="15"/>
  <c r="W109" i="15"/>
  <c r="X109" i="15" s="1"/>
  <c r="U111" i="15"/>
  <c r="Q135" i="8"/>
  <c r="R135" i="8" s="1"/>
  <c r="L61" i="8"/>
  <c r="M61" i="8" s="1"/>
  <c r="O61" i="8" s="1"/>
  <c r="J135" i="8"/>
  <c r="L135" i="8" s="1"/>
  <c r="M135" i="8" s="1"/>
  <c r="J86" i="8"/>
  <c r="J98" i="8"/>
  <c r="J135" i="3"/>
  <c r="K135" i="3" s="1"/>
  <c r="V135" i="3" s="1"/>
  <c r="D135" i="15" s="1"/>
  <c r="J319" i="3"/>
  <c r="K319" i="3" s="1"/>
  <c r="DY247" i="2"/>
  <c r="S302" i="3"/>
  <c r="T302" i="3" s="1"/>
  <c r="S160" i="3"/>
  <c r="T160" i="3" s="1"/>
  <c r="K320" i="6"/>
  <c r="DY319" i="1"/>
  <c r="R319" i="7" s="1"/>
  <c r="DK319" i="2"/>
  <c r="R319" i="4" s="1"/>
  <c r="DG319" i="1"/>
  <c r="DG319" i="2"/>
  <c r="N319" i="4" s="1"/>
  <c r="DK56" i="2"/>
  <c r="DG304" i="2"/>
  <c r="N304" i="4" s="1"/>
  <c r="N61" i="8"/>
  <c r="J19" i="3"/>
  <c r="K19" i="3" s="1"/>
  <c r="V19" i="3" s="1"/>
  <c r="D19" i="15" s="1"/>
  <c r="DH304" i="2"/>
  <c r="O304" i="4" s="1"/>
  <c r="DH304" i="1"/>
  <c r="DY280" i="1"/>
  <c r="DD280" i="1"/>
  <c r="DK280" i="1"/>
  <c r="Q56" i="4"/>
  <c r="DF304" i="2"/>
  <c r="DK280" i="2"/>
  <c r="R280" i="4" s="1"/>
  <c r="DY19" i="1"/>
  <c r="P280" i="4"/>
  <c r="DI280" i="2"/>
  <c r="DF98" i="2"/>
  <c r="M98" i="4" s="1"/>
  <c r="S98" i="4" s="1"/>
  <c r="T98" i="4" s="1"/>
  <c r="V98" i="4" s="1"/>
  <c r="E98" i="15" s="1"/>
  <c r="F98" i="15" s="1"/>
  <c r="G98" i="15" s="1"/>
  <c r="DY113" i="1"/>
  <c r="DY135" i="1"/>
  <c r="R135" i="7" s="1"/>
  <c r="J61" i="4"/>
  <c r="K61" i="4" s="1"/>
  <c r="DW61" i="1"/>
  <c r="DI61" i="2"/>
  <c r="V61" i="3"/>
  <c r="D61" i="15" s="1"/>
  <c r="DJ286" i="2"/>
  <c r="Q286" i="4" s="1"/>
  <c r="DH135" i="2"/>
  <c r="O135" i="4" s="1"/>
  <c r="S319" i="4"/>
  <c r="T319" i="4" s="1"/>
  <c r="V319" i="4" s="1"/>
  <c r="E319" i="15" s="1"/>
  <c r="DV19" i="1"/>
  <c r="DH19" i="2"/>
  <c r="O19" i="4" s="1"/>
  <c r="J86" i="3"/>
  <c r="K86" i="3" s="1"/>
  <c r="V86" i="3" s="1"/>
  <c r="D86" i="15" s="1"/>
  <c r="DY308" i="1"/>
  <c r="DF86" i="2"/>
  <c r="M86" i="4" s="1"/>
  <c r="DY98" i="1"/>
  <c r="R98" i="7" s="1"/>
  <c r="S280" i="6"/>
  <c r="T280" i="6" s="1"/>
  <c r="V280" i="6" s="1"/>
  <c r="I280" i="15" s="1"/>
  <c r="DY49" i="1"/>
  <c r="DY286" i="1"/>
  <c r="V304" i="6"/>
  <c r="I304" i="15" s="1"/>
  <c r="N113" i="4"/>
  <c r="DG113" i="2"/>
  <c r="S98" i="6"/>
  <c r="F86" i="8"/>
  <c r="L86" i="8" s="1"/>
  <c r="M86" i="8" s="1"/>
  <c r="DH86" i="1"/>
  <c r="DH86" i="2"/>
  <c r="O86" i="4" s="1"/>
  <c r="DX286" i="1"/>
  <c r="DG56" i="2"/>
  <c r="N56" i="4" s="1"/>
  <c r="DH56" i="2"/>
  <c r="O56" i="4" s="1"/>
  <c r="F82" i="8"/>
  <c r="S184" i="3"/>
  <c r="T184" i="3" s="1"/>
  <c r="DY103" i="2"/>
  <c r="I103" i="7" s="1"/>
  <c r="N266" i="6"/>
  <c r="P32" i="6"/>
  <c r="S190" i="3"/>
  <c r="T190" i="3" s="1"/>
  <c r="S226" i="3"/>
  <c r="T226" i="3" s="1"/>
  <c r="DU297" i="1"/>
  <c r="DV95" i="2"/>
  <c r="F95" i="7" s="1"/>
  <c r="DX221" i="2"/>
  <c r="DY37" i="1"/>
  <c r="DT341" i="1"/>
  <c r="DU340" i="2"/>
  <c r="DY244" i="2"/>
  <c r="J74" i="8"/>
  <c r="J51" i="8"/>
  <c r="J29" i="8"/>
  <c r="F149" i="8"/>
  <c r="K351" i="6"/>
  <c r="S278" i="3"/>
  <c r="T278" i="3" s="1"/>
  <c r="S117" i="3"/>
  <c r="T117" i="3" s="1"/>
  <c r="E226" i="3"/>
  <c r="DF53" i="2"/>
  <c r="M53" i="4" s="1"/>
  <c r="J195" i="6"/>
  <c r="K195" i="6" s="1"/>
  <c r="M53" i="6"/>
  <c r="K36" i="6"/>
  <c r="J303" i="6"/>
  <c r="K303" i="6" s="1"/>
  <c r="J125" i="6"/>
  <c r="K125" i="6" s="1"/>
  <c r="J335" i="6"/>
  <c r="K335" i="6" s="1"/>
  <c r="DV81" i="2"/>
  <c r="F81" i="7" s="1"/>
  <c r="I143" i="3"/>
  <c r="DG136" i="1"/>
  <c r="DW160" i="2"/>
  <c r="G160" i="7" s="1"/>
  <c r="J91" i="6"/>
  <c r="K91" i="6" s="1"/>
  <c r="DW50" i="2"/>
  <c r="G50" i="7" s="1"/>
  <c r="DV109" i="2"/>
  <c r="DI136" i="1"/>
  <c r="E29" i="3"/>
  <c r="G168" i="3"/>
  <c r="Q29" i="8"/>
  <c r="R29" i="8" s="1"/>
  <c r="T29" i="8" s="1"/>
  <c r="DY237" i="2"/>
  <c r="I237" i="7" s="1"/>
  <c r="J354" i="6"/>
  <c r="K354" i="6" s="1"/>
  <c r="DW273" i="2"/>
  <c r="G273" i="7" s="1"/>
  <c r="DX335" i="2"/>
  <c r="H335" i="7" s="1"/>
  <c r="DT235" i="2"/>
  <c r="K63" i="6"/>
  <c r="DW260" i="2"/>
  <c r="N341" i="6"/>
  <c r="DB172" i="1"/>
  <c r="DV172" i="1"/>
  <c r="DI269" i="1"/>
  <c r="DB269" i="1"/>
  <c r="DD167" i="1"/>
  <c r="DK167" i="1"/>
  <c r="DG334" i="2"/>
  <c r="N334" i="4" s="1"/>
  <c r="DG334" i="1"/>
  <c r="DI235" i="1"/>
  <c r="DB235" i="1"/>
  <c r="CY69" i="1"/>
  <c r="DT69" i="1"/>
  <c r="I43" i="6"/>
  <c r="R43" i="6"/>
  <c r="I223" i="6"/>
  <c r="K223" i="6" s="1"/>
  <c r="R223" i="6"/>
  <c r="DW75" i="1"/>
  <c r="DC75" i="1"/>
  <c r="DJ75" i="1"/>
  <c r="DD344" i="2"/>
  <c r="I344" i="4" s="1"/>
  <c r="DK344" i="2"/>
  <c r="R344" i="4" s="1"/>
  <c r="DJ340" i="2"/>
  <c r="Q340" i="4" s="1"/>
  <c r="DC340" i="2"/>
  <c r="H340" i="4" s="1"/>
  <c r="DI209" i="1"/>
  <c r="DV209" i="1"/>
  <c r="DB209" i="1"/>
  <c r="DD148" i="1"/>
  <c r="DK148" i="1"/>
  <c r="DY148" i="1"/>
  <c r="DX148" i="1"/>
  <c r="DY209" i="1"/>
  <c r="DU209" i="1"/>
  <c r="DG209" i="2"/>
  <c r="N209" i="4" s="1"/>
  <c r="DA28" i="1"/>
  <c r="DH28" i="2"/>
  <c r="O28" i="4" s="1"/>
  <c r="DH28" i="1"/>
  <c r="DI340" i="1"/>
  <c r="DB340" i="1"/>
  <c r="DV340" i="1"/>
  <c r="DT341" i="2"/>
  <c r="D341" i="7" s="1"/>
  <c r="CZ341" i="2"/>
  <c r="E341" i="4" s="1"/>
  <c r="DG341" i="2"/>
  <c r="N341" i="4" s="1"/>
  <c r="F37" i="8"/>
  <c r="L37" i="8" s="1"/>
  <c r="M37" i="8" s="1"/>
  <c r="N37" i="8" s="1"/>
  <c r="Q37" i="8"/>
  <c r="R37" i="8" s="1"/>
  <c r="DA26" i="2"/>
  <c r="F26" i="4" s="1"/>
  <c r="DH26" i="2"/>
  <c r="O26" i="4" s="1"/>
  <c r="DU26" i="2"/>
  <c r="DW340" i="1"/>
  <c r="DJ340" i="1"/>
  <c r="DC340" i="1"/>
  <c r="DX340" i="1"/>
  <c r="DC341" i="1"/>
  <c r="DX341" i="1"/>
  <c r="DJ341" i="1"/>
  <c r="DU35" i="2"/>
  <c r="DH35" i="2"/>
  <c r="O35" i="4" s="1"/>
  <c r="DA35" i="2"/>
  <c r="F35" i="4" s="1"/>
  <c r="DG35" i="2"/>
  <c r="N35" i="4" s="1"/>
  <c r="DT35" i="2"/>
  <c r="DY24" i="1"/>
  <c r="DF24" i="1"/>
  <c r="CY24" i="1"/>
  <c r="DF24" i="2"/>
  <c r="M24" i="4" s="1"/>
  <c r="Q82" i="8"/>
  <c r="R82" i="8" s="1"/>
  <c r="J82" i="8"/>
  <c r="DB82" i="2"/>
  <c r="G82" i="4" s="1"/>
  <c r="DI82" i="2"/>
  <c r="P82" i="4" s="1"/>
  <c r="DB84" i="2"/>
  <c r="G84" i="4" s="1"/>
  <c r="DW84" i="2"/>
  <c r="DF26" i="1"/>
  <c r="CY26" i="1"/>
  <c r="DT26" i="1"/>
  <c r="DH53" i="1"/>
  <c r="DA53" i="1"/>
  <c r="DU53" i="1"/>
  <c r="CA139" i="1"/>
  <c r="DP139" i="1"/>
  <c r="CV139" i="1"/>
  <c r="CN139" i="1"/>
  <c r="CU139" i="1"/>
  <c r="DW74" i="1"/>
  <c r="P74" i="7" s="1"/>
  <c r="DI74" i="1"/>
  <c r="DB74" i="1"/>
  <c r="DG25" i="2"/>
  <c r="N25" i="4" s="1"/>
  <c r="DU25" i="2"/>
  <c r="CZ25" i="2"/>
  <c r="E25" i="4" s="1"/>
  <c r="CY226" i="1"/>
  <c r="DF226" i="1"/>
  <c r="DT46" i="1"/>
  <c r="DG46" i="1"/>
  <c r="DJ250" i="1"/>
  <c r="DC250" i="1"/>
  <c r="DF346" i="1"/>
  <c r="CY346" i="1"/>
  <c r="DF110" i="2"/>
  <c r="DT110" i="1"/>
  <c r="DF110" i="1"/>
  <c r="CY110" i="1"/>
  <c r="N172" i="6"/>
  <c r="DB284" i="1"/>
  <c r="DW284" i="1"/>
  <c r="DB236" i="1"/>
  <c r="DI236" i="1"/>
  <c r="DW223" i="1"/>
  <c r="DI223" i="1"/>
  <c r="DU100" i="1"/>
  <c r="DV100" i="1"/>
  <c r="DH100" i="2"/>
  <c r="O100" i="4" s="1"/>
  <c r="DA100" i="1"/>
  <c r="DA198" i="2"/>
  <c r="F198" i="4" s="1"/>
  <c r="DU198" i="2"/>
  <c r="E198" i="7" s="1"/>
  <c r="DW72" i="2"/>
  <c r="G72" i="7" s="1"/>
  <c r="DJ72" i="2"/>
  <c r="Q72" i="4" s="1"/>
  <c r="DC72" i="2"/>
  <c r="H72" i="4" s="1"/>
  <c r="DX72" i="2"/>
  <c r="F200" i="3"/>
  <c r="O246" i="7"/>
  <c r="DC211" i="1"/>
  <c r="DJ211" i="1"/>
  <c r="DG42" i="2"/>
  <c r="N42" i="4" s="1"/>
  <c r="DG42" i="1"/>
  <c r="CZ42" i="1"/>
  <c r="DX206" i="1"/>
  <c r="DI190" i="1"/>
  <c r="DW190" i="1"/>
  <c r="DF212" i="2"/>
  <c r="M212" i="4" s="1"/>
  <c r="DF212" i="1"/>
  <c r="DC90" i="1"/>
  <c r="DX90" i="1"/>
  <c r="DJ90" i="1"/>
  <c r="DI320" i="2"/>
  <c r="P320" i="4" s="1"/>
  <c r="DV320" i="1"/>
  <c r="DI322" i="2"/>
  <c r="P322" i="4" s="1"/>
  <c r="DI322" i="1"/>
  <c r="DV322" i="1"/>
  <c r="DJ290" i="2"/>
  <c r="Q290" i="4" s="1"/>
  <c r="DJ290" i="1"/>
  <c r="DC290" i="1"/>
  <c r="S336" i="3"/>
  <c r="T336" i="3" s="1"/>
  <c r="N306" i="6"/>
  <c r="DT24" i="1"/>
  <c r="DW74" i="2"/>
  <c r="DV74" i="2"/>
  <c r="DI74" i="2"/>
  <c r="P74" i="4" s="1"/>
  <c r="DB74" i="2"/>
  <c r="G74" i="4" s="1"/>
  <c r="DJ107" i="2"/>
  <c r="Q107" i="4" s="1"/>
  <c r="DC107" i="2"/>
  <c r="H107" i="4" s="1"/>
  <c r="DW107" i="2"/>
  <c r="DK51" i="2"/>
  <c r="R51" i="4" s="1"/>
  <c r="DD51" i="2"/>
  <c r="I51" i="4" s="1"/>
  <c r="DA344" i="2"/>
  <c r="F344" i="4" s="1"/>
  <c r="DH344" i="2"/>
  <c r="O344" i="4" s="1"/>
  <c r="DU344" i="2"/>
  <c r="E344" i="7" s="1"/>
  <c r="DV344" i="2"/>
  <c r="DY341" i="2"/>
  <c r="DV82" i="1"/>
  <c r="DB82" i="1"/>
  <c r="CZ269" i="1"/>
  <c r="DJ275" i="2"/>
  <c r="Q275" i="4" s="1"/>
  <c r="DX275" i="1"/>
  <c r="DJ275" i="1"/>
  <c r="DH147" i="1"/>
  <c r="DU147" i="1"/>
  <c r="DA147" i="1"/>
  <c r="DJ68" i="2"/>
  <c r="Q68" i="4" s="1"/>
  <c r="DW68" i="1"/>
  <c r="DC68" i="1"/>
  <c r="DI167" i="1"/>
  <c r="DB167" i="1"/>
  <c r="DJ171" i="2"/>
  <c r="DC171" i="1"/>
  <c r="DK279" i="1"/>
  <c r="DD279" i="1"/>
  <c r="DF250" i="2"/>
  <c r="DT250" i="1"/>
  <c r="DG253" i="1"/>
  <c r="CZ253" i="1"/>
  <c r="DF284" i="1"/>
  <c r="CY284" i="1"/>
  <c r="DG90" i="2"/>
  <c r="CZ90" i="1"/>
  <c r="DC36" i="1"/>
  <c r="DJ36" i="1"/>
  <c r="DI18" i="1"/>
  <c r="DB18" i="1"/>
  <c r="DA206" i="1"/>
  <c r="DV206" i="1"/>
  <c r="DF312" i="2"/>
  <c r="M312" i="4" s="1"/>
  <c r="DF312" i="1"/>
  <c r="CY312" i="1"/>
  <c r="DT312" i="1"/>
  <c r="J256" i="6"/>
  <c r="K256" i="6" s="1"/>
  <c r="CZ107" i="2"/>
  <c r="E107" i="4" s="1"/>
  <c r="DY218" i="2"/>
  <c r="DG218" i="2"/>
  <c r="N218" i="4" s="1"/>
  <c r="DT218" i="2"/>
  <c r="CZ218" i="2"/>
  <c r="E218" i="4" s="1"/>
  <c r="DI209" i="2"/>
  <c r="P209" i="4" s="1"/>
  <c r="DC82" i="2"/>
  <c r="H82" i="4" s="1"/>
  <c r="DW82" i="2"/>
  <c r="G82" i="7" s="1"/>
  <c r="DX82" i="2"/>
  <c r="H82" i="7" s="1"/>
  <c r="DG246" i="2"/>
  <c r="N246" i="4" s="1"/>
  <c r="DG246" i="1"/>
  <c r="DJ351" i="2"/>
  <c r="Q351" i="4" s="1"/>
  <c r="DC351" i="1"/>
  <c r="DH316" i="2"/>
  <c r="O316" i="4" s="1"/>
  <c r="DU316" i="1"/>
  <c r="DH316" i="1"/>
  <c r="DA316" i="1"/>
  <c r="DB87" i="1"/>
  <c r="DW87" i="1"/>
  <c r="DF328" i="2"/>
  <c r="M328" i="4" s="1"/>
  <c r="DF328" i="1"/>
  <c r="DH79" i="2"/>
  <c r="O79" i="4" s="1"/>
  <c r="DH79" i="1"/>
  <c r="DB328" i="1"/>
  <c r="DI328" i="1"/>
  <c r="DH246" i="2"/>
  <c r="O246" i="4" s="1"/>
  <c r="DH246" i="1"/>
  <c r="DA246" i="1"/>
  <c r="DG223" i="2"/>
  <c r="CZ223" i="1"/>
  <c r="CZ305" i="1"/>
  <c r="DG305" i="1"/>
  <c r="DF320" i="2"/>
  <c r="DF320" i="1"/>
  <c r="DJ206" i="2"/>
  <c r="Q206" i="4" s="1"/>
  <c r="DW206" i="1"/>
  <c r="DJ206" i="1"/>
  <c r="DK143" i="2"/>
  <c r="R143" i="4" s="1"/>
  <c r="DX143" i="1"/>
  <c r="DH253" i="1"/>
  <c r="DA253" i="1"/>
  <c r="DC187" i="1"/>
  <c r="DJ187" i="1"/>
  <c r="DG242" i="1"/>
  <c r="DT242" i="1"/>
  <c r="DJ79" i="2"/>
  <c r="Q79" i="4" s="1"/>
  <c r="DJ79" i="1"/>
  <c r="DC79" i="1"/>
  <c r="DB270" i="1"/>
  <c r="DI270" i="1"/>
  <c r="DG81" i="1"/>
  <c r="DU81" i="1"/>
  <c r="E48" i="6"/>
  <c r="N48" i="6"/>
  <c r="I8" i="6"/>
  <c r="K8" i="6" s="1"/>
  <c r="R8" i="6"/>
  <c r="DW105" i="2"/>
  <c r="G105" i="7" s="1"/>
  <c r="DB105" i="2"/>
  <c r="G105" i="4" s="1"/>
  <c r="DX68" i="1"/>
  <c r="DD68" i="1"/>
  <c r="DJ68" i="1"/>
  <c r="DF69" i="1"/>
  <c r="DX250" i="1"/>
  <c r="DI155" i="2"/>
  <c r="P155" i="4" s="1"/>
  <c r="DV155" i="1"/>
  <c r="O155" i="7" s="1"/>
  <c r="DB155" i="1"/>
  <c r="DH187" i="1"/>
  <c r="DV187" i="1"/>
  <c r="DF71" i="2"/>
  <c r="M71" i="4" s="1"/>
  <c r="DF71" i="1"/>
  <c r="CY71" i="1"/>
  <c r="DA10" i="1"/>
  <c r="DH10" i="1"/>
  <c r="DJ335" i="2"/>
  <c r="Q335" i="4" s="1"/>
  <c r="DJ335" i="1"/>
  <c r="CY79" i="1"/>
  <c r="DF79" i="1"/>
  <c r="DH255" i="2"/>
  <c r="O255" i="4" s="1"/>
  <c r="DH255" i="1"/>
  <c r="DA255" i="1"/>
  <c r="DJ119" i="1"/>
  <c r="DC119" i="1"/>
  <c r="DI143" i="2"/>
  <c r="DI143" i="1"/>
  <c r="DB143" i="1"/>
  <c r="DF206" i="2"/>
  <c r="M206" i="4" s="1"/>
  <c r="DF206" i="1"/>
  <c r="DH178" i="1"/>
  <c r="DU178" i="1"/>
  <c r="DA178" i="1"/>
  <c r="DJ294" i="1"/>
  <c r="DX294" i="1"/>
  <c r="DA184" i="1"/>
  <c r="DH184" i="1"/>
  <c r="DI302" i="1"/>
  <c r="DB302" i="1"/>
  <c r="DH204" i="1"/>
  <c r="DA204" i="1"/>
  <c r="H233" i="3"/>
  <c r="DY34" i="1"/>
  <c r="DD34" i="1"/>
  <c r="DK34" i="1"/>
  <c r="DJ204" i="1"/>
  <c r="DX204" i="1"/>
  <c r="DG203" i="2"/>
  <c r="N203" i="4" s="1"/>
  <c r="DG203" i="1"/>
  <c r="CZ203" i="1"/>
  <c r="DG41" i="2"/>
  <c r="N41" i="4" s="1"/>
  <c r="CZ41" i="1"/>
  <c r="DG41" i="1"/>
  <c r="DI184" i="1"/>
  <c r="DV184" i="1"/>
  <c r="DB184" i="1"/>
  <c r="DQ139" i="1"/>
  <c r="I128" i="6"/>
  <c r="R128" i="6"/>
  <c r="DA78" i="1"/>
  <c r="DH78" i="2"/>
  <c r="O78" i="4" s="1"/>
  <c r="DW191" i="1"/>
  <c r="DC142" i="1"/>
  <c r="DX36" i="1"/>
  <c r="DB120" i="1"/>
  <c r="DI120" i="1"/>
  <c r="DJ145" i="2"/>
  <c r="Q145" i="4" s="1"/>
  <c r="DC145" i="1"/>
  <c r="DJ145" i="1"/>
  <c r="DJ127" i="1"/>
  <c r="DX127" i="1"/>
  <c r="DC127" i="1"/>
  <c r="DG350" i="2"/>
  <c r="N350" i="4" s="1"/>
  <c r="DG350" i="1"/>
  <c r="Q265" i="6"/>
  <c r="DK107" i="2"/>
  <c r="R107" i="4" s="1"/>
  <c r="DD107" i="2"/>
  <c r="I107" i="4" s="1"/>
  <c r="DI213" i="1"/>
  <c r="DI213" i="2"/>
  <c r="P213" i="4" s="1"/>
  <c r="DF78" i="2"/>
  <c r="M78" i="4" s="1"/>
  <c r="CY78" i="2"/>
  <c r="D78" i="4" s="1"/>
  <c r="DB217" i="1"/>
  <c r="DV217" i="1"/>
  <c r="DI217" i="1"/>
  <c r="DI217" i="2"/>
  <c r="P217" i="4" s="1"/>
  <c r="DW217" i="1"/>
  <c r="DJ37" i="2"/>
  <c r="Q37" i="4" s="1"/>
  <c r="DJ37" i="1"/>
  <c r="DC37" i="1"/>
  <c r="DX218" i="1"/>
  <c r="DK218" i="1"/>
  <c r="DD218" i="1"/>
  <c r="DC209" i="1"/>
  <c r="DX209" i="1"/>
  <c r="DJ209" i="1"/>
  <c r="DW209" i="1"/>
  <c r="DY71" i="1"/>
  <c r="DT305" i="1"/>
  <c r="DY151" i="1"/>
  <c r="Q163" i="7"/>
  <c r="S247" i="3"/>
  <c r="T247" i="3" s="1"/>
  <c r="CZ112" i="1"/>
  <c r="P256" i="6"/>
  <c r="G279" i="3"/>
  <c r="H116" i="3"/>
  <c r="N330" i="6"/>
  <c r="O256" i="6"/>
  <c r="DF191" i="2"/>
  <c r="M191" i="4" s="1"/>
  <c r="Q351" i="6"/>
  <c r="S351" i="6" s="1"/>
  <c r="J240" i="6"/>
  <c r="K240" i="6" s="1"/>
  <c r="J96" i="6"/>
  <c r="K96" i="6" s="1"/>
  <c r="DX300" i="2"/>
  <c r="H300" i="7" s="1"/>
  <c r="DD300" i="2"/>
  <c r="I300" i="4" s="1"/>
  <c r="DC44" i="2"/>
  <c r="H44" i="4" s="1"/>
  <c r="DW44" i="2"/>
  <c r="DA240" i="2"/>
  <c r="F240" i="4" s="1"/>
  <c r="DV240" i="2"/>
  <c r="F240" i="7" s="1"/>
  <c r="DC230" i="2"/>
  <c r="H230" i="4" s="1"/>
  <c r="DW230" i="2"/>
  <c r="G230" i="7" s="1"/>
  <c r="DU49" i="2"/>
  <c r="E49" i="7" s="1"/>
  <c r="DA49" i="2"/>
  <c r="F49" i="4" s="1"/>
  <c r="CZ203" i="2"/>
  <c r="E203" i="4" s="1"/>
  <c r="DT203" i="2"/>
  <c r="DU203" i="2"/>
  <c r="CY53" i="2"/>
  <c r="D53" i="4" s="1"/>
  <c r="DY35" i="2"/>
  <c r="DT32" i="2"/>
  <c r="DY32" i="2"/>
  <c r="R32" i="7" s="1"/>
  <c r="DI226" i="2"/>
  <c r="P226" i="4" s="1"/>
  <c r="DB226" i="2"/>
  <c r="G226" i="4" s="1"/>
  <c r="DV226" i="2"/>
  <c r="DB32" i="2"/>
  <c r="G32" i="4" s="1"/>
  <c r="DI32" i="2"/>
  <c r="P32" i="4" s="1"/>
  <c r="DK265" i="2"/>
  <c r="R265" i="4" s="1"/>
  <c r="DX265" i="2"/>
  <c r="DD265" i="2"/>
  <c r="I265" i="4" s="1"/>
  <c r="DJ338" i="2"/>
  <c r="Q338" i="4" s="1"/>
  <c r="DC28" i="1"/>
  <c r="DW28" i="1"/>
  <c r="DJ28" i="1"/>
  <c r="DU341" i="1"/>
  <c r="DG341" i="1"/>
  <c r="CZ341" i="1"/>
  <c r="DW226" i="1"/>
  <c r="DC226" i="1"/>
  <c r="DG55" i="1"/>
  <c r="DU55" i="1"/>
  <c r="CZ55" i="1"/>
  <c r="DT148" i="1"/>
  <c r="M148" i="7" s="1"/>
  <c r="CZ148" i="1"/>
  <c r="DG148" i="1"/>
  <c r="CY47" i="2"/>
  <c r="D47" i="4" s="1"/>
  <c r="DY47" i="2"/>
  <c r="CY340" i="1"/>
  <c r="DY340" i="1"/>
  <c r="DF340" i="1"/>
  <c r="DC218" i="2"/>
  <c r="H218" i="4" s="1"/>
  <c r="DJ218" i="2"/>
  <c r="Q218" i="4" s="1"/>
  <c r="DX218" i="2"/>
  <c r="DG148" i="2"/>
  <c r="N148" i="4" s="1"/>
  <c r="DT148" i="2"/>
  <c r="O159" i="6"/>
  <c r="F204" i="3"/>
  <c r="J236" i="6"/>
  <c r="K236" i="6" s="1"/>
  <c r="E184" i="3"/>
  <c r="Q275" i="6"/>
  <c r="DV312" i="1"/>
  <c r="DD180" i="1"/>
  <c r="F198" i="3"/>
  <c r="DH287" i="1"/>
  <c r="DY68" i="1"/>
  <c r="H297" i="3"/>
  <c r="Q261" i="6"/>
  <c r="S261" i="6" s="1"/>
  <c r="DH191" i="2"/>
  <c r="O191" i="4" s="1"/>
  <c r="CZ231" i="2"/>
  <c r="E231" i="4" s="1"/>
  <c r="DT231" i="2"/>
  <c r="D231" i="7" s="1"/>
  <c r="DC249" i="2"/>
  <c r="H249" i="4" s="1"/>
  <c r="DW249" i="2"/>
  <c r="G249" i="7" s="1"/>
  <c r="DC21" i="2"/>
  <c r="H21" i="4" s="1"/>
  <c r="DW21" i="2"/>
  <c r="DT21" i="2"/>
  <c r="D21" i="7" s="1"/>
  <c r="DB354" i="2"/>
  <c r="G354" i="4" s="1"/>
  <c r="DV354" i="2"/>
  <c r="DA132" i="2"/>
  <c r="F132" i="4" s="1"/>
  <c r="DU132" i="2"/>
  <c r="E132" i="7" s="1"/>
  <c r="DV132" i="2"/>
  <c r="F132" i="7" s="1"/>
  <c r="DU250" i="2"/>
  <c r="DA250" i="2"/>
  <c r="F250" i="4" s="1"/>
  <c r="DK218" i="2"/>
  <c r="R218" i="4" s="1"/>
  <c r="DW338" i="2"/>
  <c r="DT343" i="1"/>
  <c r="DY343" i="1"/>
  <c r="M128" i="6"/>
  <c r="DF10" i="2"/>
  <c r="M10" i="4" s="1"/>
  <c r="M278" i="6"/>
  <c r="DY312" i="1"/>
  <c r="P92" i="6"/>
  <c r="P44" i="6"/>
  <c r="N126" i="6"/>
  <c r="D326" i="3"/>
  <c r="DT9" i="2"/>
  <c r="D9" i="7" s="1"/>
  <c r="CY9" i="2"/>
  <c r="D9" i="4" s="1"/>
  <c r="R217" i="6"/>
  <c r="DT35" i="1"/>
  <c r="M35" i="7" s="1"/>
  <c r="DY35" i="1"/>
  <c r="DY218" i="1"/>
  <c r="DG100" i="1"/>
  <c r="CZ100" i="1"/>
  <c r="DI75" i="1"/>
  <c r="DI75" i="2"/>
  <c r="P75" i="4" s="1"/>
  <c r="DB75" i="1"/>
  <c r="DU34" i="1"/>
  <c r="N34" i="7" s="1"/>
  <c r="S297" i="3"/>
  <c r="T297" i="3" s="1"/>
  <c r="O44" i="6"/>
  <c r="DH314" i="2"/>
  <c r="O247" i="6"/>
  <c r="S247" i="6" s="1"/>
  <c r="T247" i="6" s="1"/>
  <c r="N95" i="7"/>
  <c r="J126" i="6"/>
  <c r="K126" i="6" s="1"/>
  <c r="Q171" i="6"/>
  <c r="DA68" i="1"/>
  <c r="Q279" i="6"/>
  <c r="DG91" i="1"/>
  <c r="DH274" i="1"/>
  <c r="DI105" i="2"/>
  <c r="P105" i="4" s="1"/>
  <c r="Q130" i="6"/>
  <c r="P195" i="6"/>
  <c r="S195" i="6" s="1"/>
  <c r="P123" i="6"/>
  <c r="N118" i="6"/>
  <c r="S118" i="6" s="1"/>
  <c r="T118" i="6" s="1"/>
  <c r="S290" i="3"/>
  <c r="T290" i="3" s="1"/>
  <c r="J160" i="6"/>
  <c r="K160" i="6" s="1"/>
  <c r="DU326" i="2"/>
  <c r="E326" i="7" s="1"/>
  <c r="DA326" i="2"/>
  <c r="F326" i="4" s="1"/>
  <c r="CY236" i="2"/>
  <c r="D236" i="4" s="1"/>
  <c r="DT236" i="2"/>
  <c r="D236" i="7" s="1"/>
  <c r="DU255" i="2"/>
  <c r="DA255" i="2"/>
  <c r="F255" i="4" s="1"/>
  <c r="DD160" i="2"/>
  <c r="I160" i="4" s="1"/>
  <c r="DX160" i="2"/>
  <c r="H160" i="7" s="1"/>
  <c r="DJ265" i="1"/>
  <c r="DC265" i="1"/>
  <c r="DW265" i="1"/>
  <c r="DV28" i="1"/>
  <c r="DI28" i="1"/>
  <c r="DB213" i="1"/>
  <c r="DY341" i="1"/>
  <c r="DT340" i="2"/>
  <c r="M111" i="6"/>
  <c r="O320" i="6"/>
  <c r="CZ237" i="1"/>
  <c r="T314" i="6"/>
  <c r="DX167" i="1"/>
  <c r="O73" i="7"/>
  <c r="O240" i="6"/>
  <c r="N354" i="6"/>
  <c r="DV167" i="1"/>
  <c r="DA274" i="1"/>
  <c r="DV34" i="1"/>
  <c r="DX65" i="1"/>
  <c r="P202" i="6"/>
  <c r="E41" i="3"/>
  <c r="DJ181" i="2"/>
  <c r="Q181" i="4" s="1"/>
  <c r="DR139" i="1"/>
  <c r="DY191" i="2"/>
  <c r="DX7" i="2"/>
  <c r="H7" i="7" s="1"/>
  <c r="DD7" i="2"/>
  <c r="I7" i="4" s="1"/>
  <c r="DW326" i="2"/>
  <c r="G326" i="7" s="1"/>
  <c r="DX326" i="2"/>
  <c r="H326" i="7" s="1"/>
  <c r="DD94" i="2"/>
  <c r="I94" i="4" s="1"/>
  <c r="DX94" i="2"/>
  <c r="DA21" i="2"/>
  <c r="F21" i="4" s="1"/>
  <c r="DV21" i="2"/>
  <c r="DV250" i="2"/>
  <c r="F250" i="7" s="1"/>
  <c r="DB250" i="2"/>
  <c r="G250" i="4" s="1"/>
  <c r="DB191" i="2"/>
  <c r="G191" i="4" s="1"/>
  <c r="DV191" i="2"/>
  <c r="F191" i="7" s="1"/>
  <c r="CZ126" i="2"/>
  <c r="E126" i="4" s="1"/>
  <c r="DT126" i="2"/>
  <c r="DC167" i="2"/>
  <c r="H167" i="4" s="1"/>
  <c r="DX167" i="2"/>
  <c r="DW167" i="2"/>
  <c r="G167" i="7" s="1"/>
  <c r="CZ41" i="2"/>
  <c r="E41" i="4" s="1"/>
  <c r="DT41" i="2"/>
  <c r="DU41" i="2"/>
  <c r="DX285" i="2"/>
  <c r="DC285" i="2"/>
  <c r="H285" i="4" s="1"/>
  <c r="DW262" i="2"/>
  <c r="G262" i="7" s="1"/>
  <c r="DJ262" i="2"/>
  <c r="Q262" i="4" s="1"/>
  <c r="DX224" i="2"/>
  <c r="H224" i="7" s="1"/>
  <c r="DY224" i="2"/>
  <c r="DD224" i="2"/>
  <c r="I224" i="4" s="1"/>
  <c r="DC185" i="2"/>
  <c r="H185" i="4" s="1"/>
  <c r="DW185" i="2"/>
  <c r="G185" i="7" s="1"/>
  <c r="DB99" i="2"/>
  <c r="G99" i="4" s="1"/>
  <c r="DW99" i="2"/>
  <c r="DI99" i="2"/>
  <c r="P99" i="4" s="1"/>
  <c r="DU85" i="2"/>
  <c r="E85" i="7" s="1"/>
  <c r="DA85" i="2"/>
  <c r="F85" i="4" s="1"/>
  <c r="DX103" i="2"/>
  <c r="DC103" i="2"/>
  <c r="H103" i="4" s="1"/>
  <c r="DT115" i="2"/>
  <c r="D115" i="7" s="1"/>
  <c r="CY115" i="2"/>
  <c r="D115" i="4" s="1"/>
  <c r="DK341" i="2"/>
  <c r="R341" i="4" s="1"/>
  <c r="S7" i="3"/>
  <c r="T7" i="3" s="1"/>
  <c r="M12" i="6"/>
  <c r="I294" i="3"/>
  <c r="DF10" i="1"/>
  <c r="J279" i="6"/>
  <c r="K279" i="6" s="1"/>
  <c r="O48" i="6"/>
  <c r="S48" i="6" s="1"/>
  <c r="T48" i="6" s="1"/>
  <c r="O241" i="6"/>
  <c r="O36" i="6"/>
  <c r="G334" i="3"/>
  <c r="DI130" i="2"/>
  <c r="P130" i="4" s="1"/>
  <c r="CZ36" i="1"/>
  <c r="K43" i="6"/>
  <c r="S288" i="3"/>
  <c r="T288" i="3" s="1"/>
  <c r="M320" i="6"/>
  <c r="S320" i="6" s="1"/>
  <c r="P284" i="6"/>
  <c r="M126" i="6"/>
  <c r="O310" i="6"/>
  <c r="G237" i="3"/>
  <c r="CZ336" i="1"/>
  <c r="DD335" i="2"/>
  <c r="I335" i="4" s="1"/>
  <c r="DD262" i="2"/>
  <c r="I262" i="4" s="1"/>
  <c r="DY262" i="2"/>
  <c r="I262" i="7" s="1"/>
  <c r="DB37" i="2"/>
  <c r="G37" i="4" s="1"/>
  <c r="DW37" i="2"/>
  <c r="DA121" i="2"/>
  <c r="F121" i="4" s="1"/>
  <c r="DH121" i="2"/>
  <c r="O121" i="4" s="1"/>
  <c r="DU121" i="2"/>
  <c r="DC217" i="2"/>
  <c r="H217" i="4" s="1"/>
  <c r="DJ217" i="2"/>
  <c r="Q217" i="4" s="1"/>
  <c r="DW217" i="2"/>
  <c r="G217" i="7" s="1"/>
  <c r="CY148" i="2"/>
  <c r="D148" i="4" s="1"/>
  <c r="DF148" i="2"/>
  <c r="M148" i="4" s="1"/>
  <c r="DG37" i="2"/>
  <c r="N37" i="4" s="1"/>
  <c r="DG37" i="1"/>
  <c r="DU37" i="1"/>
  <c r="DT37" i="1"/>
  <c r="CZ37" i="1"/>
  <c r="DJ25" i="2"/>
  <c r="Q25" i="4" s="1"/>
  <c r="R338" i="6"/>
  <c r="DI192" i="2"/>
  <c r="P192" i="4" s="1"/>
  <c r="O330" i="6"/>
  <c r="DV262" i="2"/>
  <c r="F262" i="7" s="1"/>
  <c r="DU253" i="2"/>
  <c r="R9" i="6"/>
  <c r="DV78" i="2"/>
  <c r="DY344" i="2"/>
  <c r="I344" i="7" s="1"/>
  <c r="DW218" i="2"/>
  <c r="DG100" i="2"/>
  <c r="N100" i="4" s="1"/>
  <c r="DT221" i="2"/>
  <c r="O35" i="6"/>
  <c r="DD32" i="1"/>
  <c r="DV75" i="1"/>
  <c r="DH82" i="1"/>
  <c r="G26" i="3"/>
  <c r="DG340" i="2"/>
  <c r="N340" i="4" s="1"/>
  <c r="DG126" i="2"/>
  <c r="N126" i="4" s="1"/>
  <c r="I8" i="3"/>
  <c r="DX354" i="2"/>
  <c r="H354" i="7" s="1"/>
  <c r="DT326" i="2"/>
  <c r="D326" i="7" s="1"/>
  <c r="DW154" i="2"/>
  <c r="G154" i="7" s="1"/>
  <c r="DT106" i="2"/>
  <c r="DY160" i="2"/>
  <c r="I160" i="7" s="1"/>
  <c r="DX260" i="2"/>
  <c r="DY55" i="2"/>
  <c r="R75" i="6"/>
  <c r="DW343" i="1"/>
  <c r="O26" i="6"/>
  <c r="M217" i="6"/>
  <c r="R221" i="6"/>
  <c r="DT55" i="1"/>
  <c r="M338" i="6"/>
  <c r="J230" i="6"/>
  <c r="K230" i="6" s="1"/>
  <c r="DW7" i="2"/>
  <c r="I117" i="3"/>
  <c r="J117" i="3" s="1"/>
  <c r="K117" i="3" s="1"/>
  <c r="V117" i="3" s="1"/>
  <c r="D117" i="15" s="1"/>
  <c r="R131" i="6"/>
  <c r="DX75" i="2"/>
  <c r="DV213" i="1"/>
  <c r="O84" i="6"/>
  <c r="J194" i="6"/>
  <c r="K194" i="6" s="1"/>
  <c r="DI160" i="2"/>
  <c r="P160" i="4" s="1"/>
  <c r="S204" i="3"/>
  <c r="T204" i="3" s="1"/>
  <c r="DV326" i="2"/>
  <c r="F326" i="7" s="1"/>
  <c r="CV54" i="2"/>
  <c r="R236" i="6"/>
  <c r="T236" i="6" s="1"/>
  <c r="V236" i="6" s="1"/>
  <c r="I236" i="15" s="1"/>
  <c r="DY285" i="2"/>
  <c r="R246" i="6"/>
  <c r="DC143" i="2"/>
  <c r="H143" i="4" s="1"/>
  <c r="Q91" i="6"/>
  <c r="DY82" i="2"/>
  <c r="DH32" i="2"/>
  <c r="O32" i="4" s="1"/>
  <c r="DY148" i="2"/>
  <c r="CZ74" i="1"/>
  <c r="DX35" i="1"/>
  <c r="DV90" i="2"/>
  <c r="R101" i="6"/>
  <c r="DI78" i="2"/>
  <c r="P78" i="4" s="1"/>
  <c r="DU34" i="2"/>
  <c r="E34" i="7" s="1"/>
  <c r="DU120" i="2"/>
  <c r="E120" i="7" s="1"/>
  <c r="DJ221" i="2"/>
  <c r="Q221" i="4" s="1"/>
  <c r="DH72" i="2"/>
  <c r="O72" i="4" s="1"/>
  <c r="P265" i="6"/>
  <c r="G107" i="3"/>
  <c r="DK91" i="2"/>
  <c r="R91" i="4" s="1"/>
  <c r="DW340" i="2"/>
  <c r="DD26" i="1"/>
  <c r="R341" i="6"/>
  <c r="L24" i="8"/>
  <c r="M24" i="8" s="1"/>
  <c r="N24" i="8" s="1"/>
  <c r="J35" i="8"/>
  <c r="L35" i="8" s="1"/>
  <c r="M35" i="8" s="1"/>
  <c r="J78" i="8"/>
  <c r="Q35" i="8"/>
  <c r="R35" i="8" s="1"/>
  <c r="T35" i="8" s="1"/>
  <c r="Q24" i="8"/>
  <c r="R24" i="8" s="1"/>
  <c r="F51" i="8"/>
  <c r="D190" i="3"/>
  <c r="DV123" i="2"/>
  <c r="F123" i="7" s="1"/>
  <c r="F53" i="8"/>
  <c r="DV102" i="2"/>
  <c r="DW66" i="2"/>
  <c r="DY141" i="2"/>
  <c r="I141" i="7" s="1"/>
  <c r="DT250" i="2"/>
  <c r="J82" i="6"/>
  <c r="DY213" i="1"/>
  <c r="DV309" i="2"/>
  <c r="F309" i="7" s="1"/>
  <c r="J309" i="6"/>
  <c r="DT172" i="2"/>
  <c r="D172" i="7" s="1"/>
  <c r="DV295" i="2"/>
  <c r="F295" i="7" s="1"/>
  <c r="DV279" i="2"/>
  <c r="F279" i="7" s="1"/>
  <c r="DT136" i="1"/>
  <c r="DF136" i="1"/>
  <c r="J10" i="6"/>
  <c r="K10" i="6" s="1"/>
  <c r="DO54" i="2"/>
  <c r="DY9" i="2"/>
  <c r="I9" i="7" s="1"/>
  <c r="DV152" i="2"/>
  <c r="N136" i="6"/>
  <c r="F84" i="8"/>
  <c r="L84" i="8" s="1"/>
  <c r="M84" i="8" s="1"/>
  <c r="N84" i="8" s="1"/>
  <c r="J108" i="8"/>
  <c r="Q107" i="8"/>
  <c r="R107" i="8" s="1"/>
  <c r="T107" i="8" s="1"/>
  <c r="O81" i="7"/>
  <c r="DY291" i="1"/>
  <c r="DA287" i="1"/>
  <c r="I275" i="3"/>
  <c r="P237" i="6"/>
  <c r="Q17" i="6"/>
  <c r="N102" i="6"/>
  <c r="M137" i="6"/>
  <c r="S45" i="3"/>
  <c r="T45" i="3" s="1"/>
  <c r="J287" i="6"/>
  <c r="K287" i="6" s="1"/>
  <c r="J274" i="6"/>
  <c r="S126" i="3"/>
  <c r="T126" i="3" s="1"/>
  <c r="DY46" i="2"/>
  <c r="DA44" i="2"/>
  <c r="F44" i="4" s="1"/>
  <c r="R114" i="6"/>
  <c r="DW252" i="2"/>
  <c r="G252" i="7" s="1"/>
  <c r="R172" i="6"/>
  <c r="DW97" i="2"/>
  <c r="G97" i="7" s="1"/>
  <c r="DY335" i="2"/>
  <c r="I335" i="7" s="1"/>
  <c r="DT301" i="2"/>
  <c r="R126" i="6"/>
  <c r="DP52" i="2"/>
  <c r="G52" i="6" s="1"/>
  <c r="DV16" i="2"/>
  <c r="F16" i="7" s="1"/>
  <c r="DV175" i="2"/>
  <c r="DW109" i="2"/>
  <c r="G109" i="7" s="1"/>
  <c r="DI44" i="1"/>
  <c r="J237" i="6"/>
  <c r="K237" i="6" s="1"/>
  <c r="R262" i="6"/>
  <c r="J141" i="6"/>
  <c r="K141" i="6" s="1"/>
  <c r="DF111" i="1"/>
  <c r="DA66" i="1"/>
  <c r="DB322" i="1"/>
  <c r="DJ279" i="1"/>
  <c r="CY49" i="1"/>
  <c r="Q134" i="6"/>
  <c r="P240" i="6"/>
  <c r="S240" i="6" s="1"/>
  <c r="N211" i="6"/>
  <c r="S211" i="6" s="1"/>
  <c r="Q94" i="6"/>
  <c r="Q303" i="6"/>
  <c r="N198" i="6"/>
  <c r="J205" i="6"/>
  <c r="K205" i="6" s="1"/>
  <c r="J21" i="6"/>
  <c r="K21" i="6" s="1"/>
  <c r="F264" i="3"/>
  <c r="J264" i="6"/>
  <c r="K264" i="6" s="1"/>
  <c r="R309" i="6"/>
  <c r="I133" i="3"/>
  <c r="R119" i="6"/>
  <c r="DX12" i="2"/>
  <c r="H12" i="7" s="1"/>
  <c r="DW279" i="2"/>
  <c r="G279" i="7" s="1"/>
  <c r="DW96" i="2"/>
  <c r="G96" i="7" s="1"/>
  <c r="DT125" i="2"/>
  <c r="DD111" i="2"/>
  <c r="I111" i="4" s="1"/>
  <c r="DY99" i="2"/>
  <c r="I99" i="7" s="1"/>
  <c r="DF136" i="2"/>
  <c r="M136" i="4" s="1"/>
  <c r="DW62" i="2"/>
  <c r="G62" i="7" s="1"/>
  <c r="DW90" i="1"/>
  <c r="P250" i="6"/>
  <c r="J231" i="6"/>
  <c r="K231" i="6" s="1"/>
  <c r="S309" i="3"/>
  <c r="T309" i="3" s="1"/>
  <c r="DW192" i="2"/>
  <c r="G192" i="7" s="1"/>
  <c r="DW145" i="2"/>
  <c r="G145" i="7" s="1"/>
  <c r="S41" i="3"/>
  <c r="T41" i="3" s="1"/>
  <c r="DF68" i="1"/>
  <c r="DC81" i="1"/>
  <c r="DV287" i="1"/>
  <c r="I309" i="3"/>
  <c r="I202" i="3"/>
  <c r="O235" i="6"/>
  <c r="Q185" i="6"/>
  <c r="S185" i="6" s="1"/>
  <c r="T185" i="6" s="1"/>
  <c r="S20" i="3"/>
  <c r="T20" i="3" s="1"/>
  <c r="DX290" i="2"/>
  <c r="H290" i="7" s="1"/>
  <c r="R186" i="6"/>
  <c r="R212" i="6"/>
  <c r="I94" i="3"/>
  <c r="J94" i="3" s="1"/>
  <c r="K94" i="3" s="1"/>
  <c r="V94" i="3" s="1"/>
  <c r="D94" i="15" s="1"/>
  <c r="R60" i="6"/>
  <c r="S293" i="3"/>
  <c r="T293" i="3" s="1"/>
  <c r="DT285" i="2"/>
  <c r="D285" i="7" s="1"/>
  <c r="DN52" i="2"/>
  <c r="E52" i="6" s="1"/>
  <c r="DK99" i="2"/>
  <c r="R99" i="4" s="1"/>
  <c r="DW59" i="2"/>
  <c r="DA99" i="1"/>
  <c r="DX144" i="2"/>
  <c r="Q144" i="7" s="1"/>
  <c r="R348" i="6"/>
  <c r="R69" i="6"/>
  <c r="J262" i="6"/>
  <c r="K262" i="6" s="1"/>
  <c r="S101" i="3"/>
  <c r="T101" i="3" s="1"/>
  <c r="R63" i="6"/>
  <c r="DX99" i="2"/>
  <c r="DY59" i="2"/>
  <c r="DV142" i="2"/>
  <c r="DW142" i="2"/>
  <c r="G142" i="7" s="1"/>
  <c r="DF99" i="1"/>
  <c r="DT144" i="2"/>
  <c r="D144" i="7" s="1"/>
  <c r="DX50" i="1"/>
  <c r="CZ318" i="1"/>
  <c r="DI320" i="1"/>
  <c r="H192" i="3"/>
  <c r="DY309" i="1"/>
  <c r="DD181" i="1"/>
  <c r="I236" i="3"/>
  <c r="DJ116" i="1"/>
  <c r="E290" i="3"/>
  <c r="M90" i="6"/>
  <c r="P21" i="6"/>
  <c r="DI264" i="1"/>
  <c r="Q236" i="6"/>
  <c r="F290" i="3"/>
  <c r="J94" i="6"/>
  <c r="J247" i="6"/>
  <c r="K247" i="6" s="1"/>
  <c r="DU21" i="2"/>
  <c r="CZ21" i="2"/>
  <c r="E21" i="4" s="1"/>
  <c r="DV356" i="2"/>
  <c r="F356" i="7" s="1"/>
  <c r="DT313" i="2"/>
  <c r="CU54" i="2"/>
  <c r="R269" i="6"/>
  <c r="R130" i="6"/>
  <c r="N94" i="6"/>
  <c r="S94" i="6" s="1"/>
  <c r="DV150" i="2"/>
  <c r="DK93" i="1"/>
  <c r="DT100" i="1"/>
  <c r="E100" i="3"/>
  <c r="L82" i="8"/>
  <c r="M82" i="8" s="1"/>
  <c r="M82" i="6"/>
  <c r="DV355" i="1"/>
  <c r="P109" i="7"/>
  <c r="O16" i="7"/>
  <c r="DD120" i="1"/>
  <c r="DF201" i="1"/>
  <c r="S237" i="3"/>
  <c r="T237" i="3" s="1"/>
  <c r="I154" i="3"/>
  <c r="DT253" i="1"/>
  <c r="M73" i="7"/>
  <c r="E69" i="3"/>
  <c r="Q346" i="6"/>
  <c r="Q202" i="6"/>
  <c r="R316" i="6"/>
  <c r="DT58" i="2"/>
  <c r="DY58" i="2"/>
  <c r="R58" i="7" s="1"/>
  <c r="R285" i="6"/>
  <c r="N78" i="6"/>
  <c r="DX119" i="2"/>
  <c r="H119" i="7" s="1"/>
  <c r="DU152" i="2"/>
  <c r="F32" i="8"/>
  <c r="F38" i="8"/>
  <c r="J25" i="8"/>
  <c r="L25" i="8" s="1"/>
  <c r="M25" i="8" s="1"/>
  <c r="O25" i="8" s="1"/>
  <c r="F29" i="8"/>
  <c r="L29" i="8" s="1"/>
  <c r="M29" i="8" s="1"/>
  <c r="N29" i="8" s="1"/>
  <c r="Q78" i="8"/>
  <c r="F30" i="8"/>
  <c r="L30" i="8" s="1"/>
  <c r="M30" i="8" s="1"/>
  <c r="J55" i="8"/>
  <c r="F78" i="8"/>
  <c r="Q53" i="8"/>
  <c r="R53" i="8" s="1"/>
  <c r="S53" i="8" s="1"/>
  <c r="F55" i="8"/>
  <c r="J32" i="8"/>
  <c r="F148" i="8"/>
  <c r="L148" i="8" s="1"/>
  <c r="M148" i="8" s="1"/>
  <c r="Q74" i="8"/>
  <c r="R74" i="8" s="1"/>
  <c r="S74" i="8" s="1"/>
  <c r="J31" i="8"/>
  <c r="L31" i="8" s="1"/>
  <c r="M31" i="8" s="1"/>
  <c r="J26" i="8"/>
  <c r="L26" i="8" s="1"/>
  <c r="M26" i="8" s="1"/>
  <c r="J72" i="8"/>
  <c r="L72" i="8" s="1"/>
  <c r="M72" i="8" s="1"/>
  <c r="N72" i="8" s="1"/>
  <c r="Q38" i="8"/>
  <c r="R38" i="8" s="1"/>
  <c r="S38" i="8" s="1"/>
  <c r="Q72" i="8"/>
  <c r="R72" i="8" s="1"/>
  <c r="Q55" i="8"/>
  <c r="Q84" i="8"/>
  <c r="J38" i="8"/>
  <c r="F121" i="8"/>
  <c r="L121" i="8" s="1"/>
  <c r="M121" i="8" s="1"/>
  <c r="N121" i="8" s="1"/>
  <c r="J53" i="8"/>
  <c r="L53" i="8" s="1"/>
  <c r="M53" i="8" s="1"/>
  <c r="O53" i="8" s="1"/>
  <c r="F108" i="8"/>
  <c r="L108" i="8" s="1"/>
  <c r="Q30" i="8"/>
  <c r="R30" i="8" s="1"/>
  <c r="J149" i="8"/>
  <c r="L149" i="8" s="1"/>
  <c r="M149" i="8" s="1"/>
  <c r="N149" i="8" s="1"/>
  <c r="R205" i="6"/>
  <c r="S282" i="3"/>
  <c r="T282" i="3" s="1"/>
  <c r="S329" i="3"/>
  <c r="T329" i="3" s="1"/>
  <c r="J294" i="6"/>
  <c r="DU124" i="1"/>
  <c r="DY78" i="2"/>
  <c r="DU25" i="1"/>
  <c r="I53" i="6"/>
  <c r="R53" i="6"/>
  <c r="K334" i="6"/>
  <c r="J133" i="6"/>
  <c r="K133" i="6" s="1"/>
  <c r="J282" i="6"/>
  <c r="K282" i="6" s="1"/>
  <c r="DW150" i="2"/>
  <c r="G150" i="7" s="1"/>
  <c r="DF103" i="2"/>
  <c r="M103" i="4" s="1"/>
  <c r="J310" i="6"/>
  <c r="K310" i="6" s="1"/>
  <c r="J232" i="6"/>
  <c r="DX35" i="2"/>
  <c r="Q26" i="8"/>
  <c r="R26" i="8" s="1"/>
  <c r="T26" i="8" s="1"/>
  <c r="I35" i="6"/>
  <c r="R35" i="6"/>
  <c r="R84" i="6"/>
  <c r="I84" i="6"/>
  <c r="S158" i="3"/>
  <c r="T158" i="3" s="1"/>
  <c r="DY282" i="2"/>
  <c r="I282" i="7" s="1"/>
  <c r="DA84" i="1"/>
  <c r="DH84" i="1"/>
  <c r="G38" i="6"/>
  <c r="P38" i="6"/>
  <c r="J117" i="6"/>
  <c r="K117" i="6" s="1"/>
  <c r="S187" i="3"/>
  <c r="T187" i="3" s="1"/>
  <c r="DY252" i="2"/>
  <c r="I252" i="7" s="1"/>
  <c r="J297" i="6"/>
  <c r="P35" i="3"/>
  <c r="G35" i="3"/>
  <c r="P343" i="6"/>
  <c r="DY84" i="2"/>
  <c r="DW148" i="1"/>
  <c r="DY53" i="2"/>
  <c r="I53" i="7" s="1"/>
  <c r="DB216" i="1"/>
  <c r="J326" i="7"/>
  <c r="DW237" i="2"/>
  <c r="G237" i="7" s="1"/>
  <c r="DT142" i="2"/>
  <c r="J38" i="4"/>
  <c r="K38" i="4" s="1"/>
  <c r="M26" i="6"/>
  <c r="F74" i="8"/>
  <c r="F107" i="8"/>
  <c r="L107" i="8" s="1"/>
  <c r="M107" i="8" s="1"/>
  <c r="Q31" i="8"/>
  <c r="R31" i="8" s="1"/>
  <c r="K326" i="7"/>
  <c r="DV137" i="2"/>
  <c r="F137" i="7" s="1"/>
  <c r="J58" i="6"/>
  <c r="K58" i="6" s="1"/>
  <c r="J323" i="6"/>
  <c r="DT293" i="2"/>
  <c r="DY115" i="2"/>
  <c r="I115" i="7" s="1"/>
  <c r="DX93" i="2"/>
  <c r="H93" i="7" s="1"/>
  <c r="O25" i="6"/>
  <c r="F25" i="6"/>
  <c r="F213" i="6"/>
  <c r="O213" i="6"/>
  <c r="DG209" i="1"/>
  <c r="DT209" i="1"/>
  <c r="CZ209" i="1"/>
  <c r="R190" i="6"/>
  <c r="R198" i="6"/>
  <c r="DY300" i="2"/>
  <c r="I300" i="7" s="1"/>
  <c r="S95" i="3"/>
  <c r="T95" i="3" s="1"/>
  <c r="DU241" i="2"/>
  <c r="E241" i="7" s="1"/>
  <c r="J112" i="6"/>
  <c r="K112" i="6" s="1"/>
  <c r="N251" i="6"/>
  <c r="Q25" i="3"/>
  <c r="H25" i="3"/>
  <c r="P213" i="3"/>
  <c r="G213" i="3"/>
  <c r="N213" i="6"/>
  <c r="K274" i="6"/>
  <c r="DY83" i="1"/>
  <c r="R106" i="6"/>
  <c r="K309" i="6"/>
  <c r="J127" i="6"/>
  <c r="K127" i="6" s="1"/>
  <c r="J134" i="6"/>
  <c r="K134" i="6" s="1"/>
  <c r="DX131" i="2"/>
  <c r="H131" i="7" s="1"/>
  <c r="DT336" i="2"/>
  <c r="J31" i="6"/>
  <c r="H209" i="3"/>
  <c r="J209" i="3" s="1"/>
  <c r="K209" i="3" s="1"/>
  <c r="Q209" i="3"/>
  <c r="S209" i="3" s="1"/>
  <c r="T209" i="3" s="1"/>
  <c r="F213" i="3"/>
  <c r="O213" i="3"/>
  <c r="DA341" i="2"/>
  <c r="F341" i="4" s="1"/>
  <c r="DU341" i="2"/>
  <c r="DF260" i="1"/>
  <c r="CY260" i="1"/>
  <c r="DT213" i="1"/>
  <c r="CZ213" i="1"/>
  <c r="S284" i="3"/>
  <c r="T284" i="3" s="1"/>
  <c r="R96" i="6"/>
  <c r="DX217" i="2"/>
  <c r="H217" i="7" s="1"/>
  <c r="DF341" i="2"/>
  <c r="M341" i="4" s="1"/>
  <c r="CY341" i="1"/>
  <c r="DF341" i="1"/>
  <c r="O341" i="6"/>
  <c r="F341" i="6"/>
  <c r="P341" i="6"/>
  <c r="DV42" i="1"/>
  <c r="J16" i="6"/>
  <c r="K16" i="6" s="1"/>
  <c r="S176" i="3"/>
  <c r="T176" i="3" s="1"/>
  <c r="R42" i="6"/>
  <c r="DX303" i="2"/>
  <c r="H303" i="7" s="1"/>
  <c r="DW68" i="2"/>
  <c r="DX27" i="2"/>
  <c r="H27" i="7" s="1"/>
  <c r="G221" i="6"/>
  <c r="P221" i="6"/>
  <c r="E339" i="3"/>
  <c r="G341" i="3"/>
  <c r="I341" i="3"/>
  <c r="J65" i="6"/>
  <c r="K65" i="6" s="1"/>
  <c r="S171" i="3"/>
  <c r="T171" i="3" s="1"/>
  <c r="J278" i="6"/>
  <c r="K278" i="6" s="1"/>
  <c r="S322" i="3"/>
  <c r="T322" i="3" s="1"/>
  <c r="DW181" i="2"/>
  <c r="DU77" i="2"/>
  <c r="E77" i="7" s="1"/>
  <c r="DV168" i="2"/>
  <c r="F168" i="7" s="1"/>
  <c r="M148" i="6"/>
  <c r="P82" i="6"/>
  <c r="N55" i="6"/>
  <c r="E55" i="6"/>
  <c r="Q107" i="6"/>
  <c r="Q32" i="6"/>
  <c r="R13" i="6"/>
  <c r="DT219" i="2"/>
  <c r="DW194" i="2"/>
  <c r="G194" i="7" s="1"/>
  <c r="DT259" i="2"/>
  <c r="D259" i="7" s="1"/>
  <c r="DV58" i="2"/>
  <c r="F58" i="7" s="1"/>
  <c r="DU218" i="2"/>
  <c r="E218" i="7" s="1"/>
  <c r="G338" i="6"/>
  <c r="P338" i="6"/>
  <c r="N221" i="3"/>
  <c r="E221" i="3"/>
  <c r="N260" i="6"/>
  <c r="J123" i="6"/>
  <c r="K123" i="6" s="1"/>
  <c r="R278" i="6"/>
  <c r="R320" i="6"/>
  <c r="DY143" i="2"/>
  <c r="R88" i="6"/>
  <c r="DT242" i="2"/>
  <c r="D242" i="7" s="1"/>
  <c r="DV343" i="2"/>
  <c r="F343" i="7" s="1"/>
  <c r="DU108" i="2"/>
  <c r="O25" i="3"/>
  <c r="F25" i="3"/>
  <c r="DU343" i="1"/>
  <c r="Q121" i="8"/>
  <c r="R121" i="8" s="1"/>
  <c r="T121" i="8" s="1"/>
  <c r="Q75" i="8"/>
  <c r="R75" i="8" s="1"/>
  <c r="S75" i="8" s="1"/>
  <c r="F75" i="8"/>
  <c r="L28" i="8"/>
  <c r="M28" i="8" s="1"/>
  <c r="O28" i="8" s="1"/>
  <c r="Q32" i="8"/>
  <c r="R32" i="8" s="1"/>
  <c r="T32" i="8" s="1"/>
  <c r="Q108" i="8"/>
  <c r="Q149" i="8"/>
  <c r="R149" i="8" s="1"/>
  <c r="Q51" i="8"/>
  <c r="Q148" i="8"/>
  <c r="R148" i="8" s="1"/>
  <c r="S148" i="8" s="1"/>
  <c r="Q28" i="8"/>
  <c r="R28" i="8" s="1"/>
  <c r="Q25" i="8"/>
  <c r="R25" i="8" s="1"/>
  <c r="DJ284" i="2"/>
  <c r="Q284" i="4" s="1"/>
  <c r="DJ284" i="1"/>
  <c r="N155" i="3"/>
  <c r="S155" i="3" s="1"/>
  <c r="T155" i="3" s="1"/>
  <c r="E155" i="3"/>
  <c r="O28" i="7"/>
  <c r="F28" i="7"/>
  <c r="F339" i="7"/>
  <c r="I184" i="6"/>
  <c r="R184" i="6"/>
  <c r="R341" i="7"/>
  <c r="I341" i="7"/>
  <c r="DC160" i="1"/>
  <c r="DJ160" i="1"/>
  <c r="DI219" i="2"/>
  <c r="P219" i="4" s="1"/>
  <c r="DV219" i="1"/>
  <c r="I189" i="6"/>
  <c r="K189" i="6" s="1"/>
  <c r="R189" i="6"/>
  <c r="DK327" i="2"/>
  <c r="R327" i="4" s="1"/>
  <c r="DK327" i="1"/>
  <c r="DD327" i="1"/>
  <c r="R321" i="3"/>
  <c r="I321" i="3"/>
  <c r="M253" i="6"/>
  <c r="I300" i="3"/>
  <c r="M296" i="6"/>
  <c r="DW334" i="1"/>
  <c r="DT356" i="1"/>
  <c r="D322" i="3"/>
  <c r="M50" i="6"/>
  <c r="P77" i="6"/>
  <c r="P293" i="6"/>
  <c r="R290" i="6"/>
  <c r="DK220" i="1"/>
  <c r="P50" i="6"/>
  <c r="M216" i="6"/>
  <c r="S351" i="3"/>
  <c r="T351" i="3" s="1"/>
  <c r="DV42" i="2"/>
  <c r="F42" i="7" s="1"/>
  <c r="S330" i="3"/>
  <c r="T330" i="3" s="1"/>
  <c r="J249" i="6"/>
  <c r="K249" i="6" s="1"/>
  <c r="J171" i="6"/>
  <c r="K171" i="6" s="1"/>
  <c r="S102" i="3"/>
  <c r="T102" i="3" s="1"/>
  <c r="S90" i="3"/>
  <c r="T90" i="3" s="1"/>
  <c r="DY193" i="2"/>
  <c r="S219" i="3"/>
  <c r="T219" i="3" s="1"/>
  <c r="DY7" i="2"/>
  <c r="I7" i="7" s="1"/>
  <c r="DT278" i="2"/>
  <c r="D278" i="7" s="1"/>
  <c r="DT7" i="2"/>
  <c r="DA16" i="2"/>
  <c r="F16" i="4" s="1"/>
  <c r="DU106" i="2"/>
  <c r="E106" i="7" s="1"/>
  <c r="DT147" i="2"/>
  <c r="DA296" i="2"/>
  <c r="F296" i="4" s="1"/>
  <c r="DW235" i="2"/>
  <c r="R291" i="6"/>
  <c r="DV186" i="2"/>
  <c r="DA58" i="2"/>
  <c r="F58" i="4" s="1"/>
  <c r="DY87" i="2"/>
  <c r="DT186" i="2"/>
  <c r="D186" i="7" s="1"/>
  <c r="DX190" i="2"/>
  <c r="Q190" i="7" s="1"/>
  <c r="DY256" i="2"/>
  <c r="J120" i="6"/>
  <c r="K120" i="6" s="1"/>
  <c r="DI100" i="1"/>
  <c r="DX344" i="2"/>
  <c r="DK217" i="2"/>
  <c r="R217" i="4" s="1"/>
  <c r="DA32" i="2"/>
  <c r="F32" i="4" s="1"/>
  <c r="DG108" i="2"/>
  <c r="N108" i="4" s="1"/>
  <c r="DB37" i="1"/>
  <c r="G32" i="3"/>
  <c r="DX244" i="1"/>
  <c r="DU24" i="1"/>
  <c r="DK82" i="1"/>
  <c r="E24" i="6"/>
  <c r="N24" i="6"/>
  <c r="M30" i="6"/>
  <c r="D30" i="6"/>
  <c r="O32" i="6"/>
  <c r="F32" i="6"/>
  <c r="J32" i="6" s="1"/>
  <c r="K32" i="6" s="1"/>
  <c r="H209" i="6"/>
  <c r="Q209" i="6"/>
  <c r="DD338" i="2"/>
  <c r="I338" i="4" s="1"/>
  <c r="DY338" i="2"/>
  <c r="DK338" i="2"/>
  <c r="R338" i="4" s="1"/>
  <c r="DX338" i="2"/>
  <c r="DI26" i="2"/>
  <c r="P26" i="4" s="1"/>
  <c r="DB26" i="2"/>
  <c r="G26" i="4" s="1"/>
  <c r="DV26" i="2"/>
  <c r="P339" i="6"/>
  <c r="G339" i="6"/>
  <c r="DY340" i="2"/>
  <c r="DD340" i="2"/>
  <c r="I340" i="4" s="1"/>
  <c r="DK340" i="2"/>
  <c r="R340" i="4" s="1"/>
  <c r="DX340" i="2"/>
  <c r="DX37" i="1"/>
  <c r="DD37" i="1"/>
  <c r="DK37" i="1"/>
  <c r="DX341" i="2"/>
  <c r="CY213" i="2"/>
  <c r="D213" i="4" s="1"/>
  <c r="DF213" i="2"/>
  <c r="M213" i="4" s="1"/>
  <c r="R213" i="3"/>
  <c r="I213" i="3"/>
  <c r="F25" i="7"/>
  <c r="O25" i="7"/>
  <c r="O24" i="6"/>
  <c r="DJ30" i="1"/>
  <c r="DW30" i="1"/>
  <c r="P30" i="7" s="1"/>
  <c r="DB32" i="1"/>
  <c r="DI32" i="1"/>
  <c r="DF343" i="1"/>
  <c r="CY343" i="1"/>
  <c r="DF82" i="1"/>
  <c r="CY82" i="1"/>
  <c r="J87" i="6"/>
  <c r="K87" i="6" s="1"/>
  <c r="K323" i="6"/>
  <c r="M266" i="6"/>
  <c r="D266" i="6"/>
  <c r="DW209" i="2"/>
  <c r="DJ209" i="2"/>
  <c r="Q209" i="4" s="1"/>
  <c r="DC209" i="2"/>
  <c r="H209" i="4" s="1"/>
  <c r="E209" i="6"/>
  <c r="N209" i="6"/>
  <c r="DU209" i="2"/>
  <c r="DH209" i="2"/>
  <c r="O209" i="4" s="1"/>
  <c r="DA209" i="2"/>
  <c r="F209" i="4" s="1"/>
  <c r="G213" i="7"/>
  <c r="DX209" i="2"/>
  <c r="DF209" i="2"/>
  <c r="M209" i="4" s="1"/>
  <c r="CY209" i="2"/>
  <c r="D209" i="4" s="1"/>
  <c r="DI338" i="1"/>
  <c r="DB338" i="1"/>
  <c r="DV338" i="1"/>
  <c r="O338" i="7" s="1"/>
  <c r="H149" i="3"/>
  <c r="Q149" i="3"/>
  <c r="Q30" i="3"/>
  <c r="H30" i="3"/>
  <c r="Q213" i="6"/>
  <c r="H213" i="6"/>
  <c r="DU29" i="2"/>
  <c r="E29" i="7" s="1"/>
  <c r="DA29" i="2"/>
  <c r="F29" i="4" s="1"/>
  <c r="Q221" i="6"/>
  <c r="I26" i="3"/>
  <c r="R26" i="3"/>
  <c r="S26" i="3" s="1"/>
  <c r="T26" i="3" s="1"/>
  <c r="DB341" i="1"/>
  <c r="DV341" i="1"/>
  <c r="DW341" i="1"/>
  <c r="DI341" i="1"/>
  <c r="DH26" i="1"/>
  <c r="DA26" i="1"/>
  <c r="DU26" i="1"/>
  <c r="O82" i="6"/>
  <c r="DV26" i="1"/>
  <c r="O92" i="6"/>
  <c r="Q321" i="6"/>
  <c r="I134" i="3"/>
  <c r="F50" i="3"/>
  <c r="J50" i="3" s="1"/>
  <c r="K50" i="3" s="1"/>
  <c r="V50" i="3" s="1"/>
  <c r="D50" i="15" s="1"/>
  <c r="P190" i="6"/>
  <c r="S190" i="6" s="1"/>
  <c r="Q145" i="6"/>
  <c r="Q154" i="6"/>
  <c r="I220" i="3"/>
  <c r="P219" i="6"/>
  <c r="DW206" i="2"/>
  <c r="G206" i="7" s="1"/>
  <c r="S334" i="3"/>
  <c r="T334" i="3" s="1"/>
  <c r="J42" i="6"/>
  <c r="K42" i="6" s="1"/>
  <c r="CY242" i="2"/>
  <c r="D242" i="4" s="1"/>
  <c r="J224" i="6"/>
  <c r="K224" i="6" s="1"/>
  <c r="CZ199" i="2"/>
  <c r="E199" i="4" s="1"/>
  <c r="DA77" i="2"/>
  <c r="F77" i="4" s="1"/>
  <c r="I190" i="3"/>
  <c r="DY110" i="2"/>
  <c r="DT105" i="2"/>
  <c r="D105" i="7" s="1"/>
  <c r="DY105" i="2"/>
  <c r="I105" i="7" s="1"/>
  <c r="DX237" i="2"/>
  <c r="H237" i="7" s="1"/>
  <c r="DX79" i="2"/>
  <c r="DU102" i="2"/>
  <c r="E102" i="7" s="1"/>
  <c r="DT181" i="2"/>
  <c r="D181" i="7" s="1"/>
  <c r="DU231" i="2"/>
  <c r="E231" i="7" s="1"/>
  <c r="R91" i="6"/>
  <c r="DK244" i="2"/>
  <c r="R244" i="4" s="1"/>
  <c r="DI24" i="2"/>
  <c r="P24" i="4" s="1"/>
  <c r="DH24" i="2"/>
  <c r="O24" i="4" s="1"/>
  <c r="DJ108" i="2"/>
  <c r="Q108" i="4" s="1"/>
  <c r="DF55" i="1"/>
  <c r="G121" i="3"/>
  <c r="DV74" i="1"/>
  <c r="DA74" i="1"/>
  <c r="O338" i="6"/>
  <c r="F338" i="6"/>
  <c r="O339" i="6"/>
  <c r="F339" i="6"/>
  <c r="H213" i="3"/>
  <c r="Q213" i="3"/>
  <c r="D209" i="6"/>
  <c r="M209" i="6"/>
  <c r="N51" i="6"/>
  <c r="DY209" i="2"/>
  <c r="G338" i="7"/>
  <c r="P30" i="6"/>
  <c r="G30" i="6"/>
  <c r="DU148" i="2"/>
  <c r="E148" i="7" s="1"/>
  <c r="I213" i="6"/>
  <c r="R213" i="6"/>
  <c r="H26" i="6"/>
  <c r="Q26" i="6"/>
  <c r="DJ25" i="1"/>
  <c r="DW25" i="1"/>
  <c r="DC25" i="1"/>
  <c r="P149" i="6"/>
  <c r="N148" i="6"/>
  <c r="I75" i="3"/>
  <c r="N82" i="6"/>
  <c r="DC213" i="1"/>
  <c r="DJ213" i="1"/>
  <c r="DW213" i="1"/>
  <c r="P213" i="7" s="1"/>
  <c r="DX195" i="1"/>
  <c r="DX106" i="1"/>
  <c r="P290" i="6"/>
  <c r="S290" i="6" s="1"/>
  <c r="M255" i="6"/>
  <c r="DT50" i="1"/>
  <c r="DI112" i="2"/>
  <c r="N287" i="6"/>
  <c r="DI17" i="2"/>
  <c r="P17" i="4" s="1"/>
  <c r="Q16" i="6"/>
  <c r="S230" i="3"/>
  <c r="T230" i="3" s="1"/>
  <c r="J219" i="6"/>
  <c r="DA290" i="2"/>
  <c r="F290" i="4" s="1"/>
  <c r="DY241" i="2"/>
  <c r="I241" i="7" s="1"/>
  <c r="J50" i="6"/>
  <c r="K50" i="6" s="1"/>
  <c r="DW112" i="2"/>
  <c r="G112" i="7" s="1"/>
  <c r="DY162" i="2"/>
  <c r="I162" i="7" s="1"/>
  <c r="R87" i="6"/>
  <c r="R237" i="6"/>
  <c r="I350" i="3"/>
  <c r="R256" i="6"/>
  <c r="R321" i="6"/>
  <c r="CY259" i="2"/>
  <c r="D259" i="4" s="1"/>
  <c r="R81" i="6"/>
  <c r="DT43" i="2"/>
  <c r="D43" i="7" s="1"/>
  <c r="DU172" i="2"/>
  <c r="E172" i="7" s="1"/>
  <c r="DU223" i="2"/>
  <c r="E223" i="7" s="1"/>
  <c r="DV307" i="2"/>
  <c r="F307" i="7" s="1"/>
  <c r="DW293" i="2"/>
  <c r="G293" i="7" s="1"/>
  <c r="K297" i="6"/>
  <c r="DU73" i="2"/>
  <c r="E73" i="7" s="1"/>
  <c r="R143" i="6"/>
  <c r="T143" i="6" s="1"/>
  <c r="CR70" i="2"/>
  <c r="CY70" i="2" s="1"/>
  <c r="D70" i="4" s="1"/>
  <c r="R80" i="6"/>
  <c r="R41" i="6"/>
  <c r="T41" i="6" s="1"/>
  <c r="V41" i="6" s="1"/>
  <c r="I41" i="15" s="1"/>
  <c r="DA218" i="2"/>
  <c r="F218" i="4" s="1"/>
  <c r="DV24" i="2"/>
  <c r="F24" i="7" s="1"/>
  <c r="DW108" i="2"/>
  <c r="G108" i="7" s="1"/>
  <c r="J336" i="6"/>
  <c r="K336" i="6" s="1"/>
  <c r="J221" i="4"/>
  <c r="K221" i="4" s="1"/>
  <c r="DX148" i="2"/>
  <c r="DH74" i="1"/>
  <c r="D24" i="6"/>
  <c r="M24" i="6"/>
  <c r="Q338" i="6"/>
  <c r="H338" i="6"/>
  <c r="E339" i="6"/>
  <c r="N339" i="6"/>
  <c r="DT209" i="2"/>
  <c r="DD339" i="2"/>
  <c r="I339" i="4" s="1"/>
  <c r="DX339" i="2"/>
  <c r="DK339" i="2"/>
  <c r="R339" i="4" s="1"/>
  <c r="DY339" i="2"/>
  <c r="M25" i="6"/>
  <c r="D25" i="6"/>
  <c r="E338" i="7"/>
  <c r="N338" i="7"/>
  <c r="M344" i="6"/>
  <c r="Q339" i="6"/>
  <c r="H339" i="6"/>
  <c r="DX26" i="2"/>
  <c r="DD26" i="2"/>
  <c r="I26" i="4" s="1"/>
  <c r="DY26" i="2"/>
  <c r="DK26" i="2"/>
  <c r="R26" i="4" s="1"/>
  <c r="DU213" i="1"/>
  <c r="DH213" i="1"/>
  <c r="DA213" i="1"/>
  <c r="DT221" i="1"/>
  <c r="DG221" i="1"/>
  <c r="P28" i="6"/>
  <c r="DI340" i="2"/>
  <c r="P340" i="4" s="1"/>
  <c r="DV340" i="2"/>
  <c r="DB340" i="2"/>
  <c r="G340" i="4" s="1"/>
  <c r="R26" i="6"/>
  <c r="I26" i="6"/>
  <c r="DW338" i="1"/>
  <c r="P338" i="7" s="1"/>
  <c r="P226" i="6"/>
  <c r="P74" i="6"/>
  <c r="DY339" i="1"/>
  <c r="DK339" i="1"/>
  <c r="DX339" i="1"/>
  <c r="DD339" i="1"/>
  <c r="M74" i="6"/>
  <c r="DH251" i="1"/>
  <c r="DA251" i="1"/>
  <c r="G108" i="3"/>
  <c r="Q74" i="6"/>
  <c r="O301" i="6"/>
  <c r="DY69" i="1"/>
  <c r="DW246" i="1"/>
  <c r="Q287" i="6"/>
  <c r="Q81" i="6"/>
  <c r="S81" i="6" s="1"/>
  <c r="DU91" i="1"/>
  <c r="N91" i="7" s="1"/>
  <c r="M237" i="6"/>
  <c r="S237" i="6" s="1"/>
  <c r="DX97" i="1"/>
  <c r="CY219" i="2"/>
  <c r="D219" i="4" s="1"/>
  <c r="DB273" i="2"/>
  <c r="G273" i="4" s="1"/>
  <c r="DC95" i="2"/>
  <c r="H95" i="4" s="1"/>
  <c r="J215" i="6"/>
  <c r="DX185" i="2"/>
  <c r="H185" i="7" s="1"/>
  <c r="DT206" i="2"/>
  <c r="D206" i="7" s="1"/>
  <c r="J179" i="6"/>
  <c r="K179" i="6" s="1"/>
  <c r="J355" i="6"/>
  <c r="K355" i="6" s="1"/>
  <c r="DY175" i="2"/>
  <c r="I175" i="7" s="1"/>
  <c r="R231" i="6"/>
  <c r="DB175" i="2"/>
  <c r="G175" i="4" s="1"/>
  <c r="I285" i="3"/>
  <c r="S79" i="3"/>
  <c r="T79" i="3" s="1"/>
  <c r="J192" i="6"/>
  <c r="K192" i="6" s="1"/>
  <c r="J128" i="6"/>
  <c r="S174" i="3"/>
  <c r="T174" i="3" s="1"/>
  <c r="J17" i="6"/>
  <c r="K17" i="6" s="1"/>
  <c r="S236" i="3"/>
  <c r="T236" i="3" s="1"/>
  <c r="DU355" i="2"/>
  <c r="E355" i="7" s="1"/>
  <c r="J106" i="6"/>
  <c r="K106" i="6" s="1"/>
  <c r="J356" i="6"/>
  <c r="K356" i="6" s="1"/>
  <c r="J132" i="6"/>
  <c r="K132" i="6" s="1"/>
  <c r="P11" i="6"/>
  <c r="DW115" i="2"/>
  <c r="G115" i="7" s="1"/>
  <c r="DH93" i="1"/>
  <c r="DX168" i="2"/>
  <c r="H168" i="7" s="1"/>
  <c r="DW168" i="2"/>
  <c r="G168" i="7" s="1"/>
  <c r="DH218" i="2"/>
  <c r="O218" i="4" s="1"/>
  <c r="DV32" i="2"/>
  <c r="F32" i="7" s="1"/>
  <c r="DC108" i="2"/>
  <c r="H108" i="4" s="1"/>
  <c r="DW343" i="2"/>
  <c r="Q55" i="6"/>
  <c r="DV32" i="1"/>
  <c r="DU74" i="1"/>
  <c r="D266" i="3"/>
  <c r="M266" i="3"/>
  <c r="D265" i="3"/>
  <c r="M265" i="3"/>
  <c r="F341" i="3"/>
  <c r="O341" i="3"/>
  <c r="S341" i="3" s="1"/>
  <c r="T341" i="3" s="1"/>
  <c r="O338" i="3"/>
  <c r="S338" i="3" s="1"/>
  <c r="T338" i="3" s="1"/>
  <c r="F338" i="3"/>
  <c r="J338" i="3" s="1"/>
  <c r="K338" i="3" s="1"/>
  <c r="DU339" i="2"/>
  <c r="DH339" i="2"/>
  <c r="O339" i="4" s="1"/>
  <c r="DA339" i="2"/>
  <c r="F339" i="4" s="1"/>
  <c r="DW339" i="2"/>
  <c r="DC339" i="2"/>
  <c r="H339" i="4" s="1"/>
  <c r="DJ339" i="2"/>
  <c r="Q339" i="4" s="1"/>
  <c r="DG213" i="2"/>
  <c r="N213" i="4" s="1"/>
  <c r="DT213" i="2"/>
  <c r="CZ213" i="2"/>
  <c r="E213" i="4" s="1"/>
  <c r="H25" i="6"/>
  <c r="Q25" i="6"/>
  <c r="DV209" i="2"/>
  <c r="CZ51" i="1"/>
  <c r="DU51" i="1"/>
  <c r="I339" i="6"/>
  <c r="R339" i="6"/>
  <c r="M25" i="3"/>
  <c r="D25" i="3"/>
  <c r="E26" i="7"/>
  <c r="N26" i="7"/>
  <c r="D340" i="6"/>
  <c r="M340" i="6"/>
  <c r="P25" i="7"/>
  <c r="G25" i="7"/>
  <c r="I340" i="6"/>
  <c r="R340" i="6"/>
  <c r="R339" i="3"/>
  <c r="I339" i="3"/>
  <c r="F338" i="7"/>
  <c r="O340" i="6"/>
  <c r="F340" i="6"/>
  <c r="H343" i="3"/>
  <c r="DY338" i="1"/>
  <c r="DD338" i="1"/>
  <c r="DK338" i="1"/>
  <c r="DX338" i="1"/>
  <c r="DF28" i="1"/>
  <c r="CY28" i="1"/>
  <c r="DB149" i="1"/>
  <c r="DW149" i="1"/>
  <c r="P31" i="6"/>
  <c r="F31" i="3"/>
  <c r="M121" i="6"/>
  <c r="F74" i="3"/>
  <c r="J74" i="3" s="1"/>
  <c r="K74" i="3" s="1"/>
  <c r="V74" i="3" s="1"/>
  <c r="D74" i="15" s="1"/>
  <c r="DK344" i="1"/>
  <c r="DD344" i="1"/>
  <c r="O72" i="6"/>
  <c r="M295" i="7"/>
  <c r="O175" i="6"/>
  <c r="Q296" i="6"/>
  <c r="DU20" i="1"/>
  <c r="Q102" i="6"/>
  <c r="Q165" i="6"/>
  <c r="S165" i="6" s="1"/>
  <c r="T165" i="6" s="1"/>
  <c r="V165" i="6" s="1"/>
  <c r="I165" i="15" s="1"/>
  <c r="N123" i="6"/>
  <c r="DW41" i="1"/>
  <c r="DF97" i="2"/>
  <c r="O178" i="6"/>
  <c r="Q147" i="6"/>
  <c r="S147" i="6" s="1"/>
  <c r="DF219" i="2"/>
  <c r="M219" i="4" s="1"/>
  <c r="DO23" i="2"/>
  <c r="DY211" i="2"/>
  <c r="I211" i="7" s="1"/>
  <c r="J290" i="6"/>
  <c r="K290" i="6" s="1"/>
  <c r="J210" i="6"/>
  <c r="K210" i="6" s="1"/>
  <c r="DV268" i="2"/>
  <c r="F268" i="7" s="1"/>
  <c r="DX212" i="2"/>
  <c r="H212" i="7" s="1"/>
  <c r="R46" i="6"/>
  <c r="R167" i="6"/>
  <c r="R216" i="6"/>
  <c r="CZ259" i="2"/>
  <c r="E259" i="4" s="1"/>
  <c r="E256" i="3"/>
  <c r="DT110" i="2"/>
  <c r="D110" i="7" s="1"/>
  <c r="R174" i="6"/>
  <c r="R92" i="6"/>
  <c r="DU93" i="1"/>
  <c r="J12" i="6"/>
  <c r="K12" i="6" s="1"/>
  <c r="DY91" i="2"/>
  <c r="I91" i="7" s="1"/>
  <c r="DW100" i="1"/>
  <c r="DI343" i="2"/>
  <c r="P343" i="4" s="1"/>
  <c r="S32" i="6"/>
  <c r="T32" i="6" s="1"/>
  <c r="DH32" i="1"/>
  <c r="R148" i="6"/>
  <c r="H265" i="3"/>
  <c r="Q265" i="3"/>
  <c r="DY25" i="1"/>
  <c r="DK25" i="1"/>
  <c r="DD25" i="1"/>
  <c r="DX25" i="1"/>
  <c r="Q25" i="7" s="1"/>
  <c r="CY25" i="2"/>
  <c r="D25" i="4" s="1"/>
  <c r="J25" i="4" s="1"/>
  <c r="K25" i="4" s="1"/>
  <c r="DY25" i="2"/>
  <c r="DF25" i="2"/>
  <c r="M25" i="4" s="1"/>
  <c r="DJ26" i="2"/>
  <c r="Q26" i="4" s="1"/>
  <c r="DC26" i="2"/>
  <c r="H26" i="4" s="1"/>
  <c r="DW26" i="2"/>
  <c r="F213" i="7"/>
  <c r="O213" i="7"/>
  <c r="CY338" i="1"/>
  <c r="DF338" i="1"/>
  <c r="DT338" i="1"/>
  <c r="M338" i="7" s="1"/>
  <c r="E340" i="7"/>
  <c r="N340" i="7"/>
  <c r="G340" i="3"/>
  <c r="J340" i="3" s="1"/>
  <c r="K340" i="3" s="1"/>
  <c r="P340" i="3"/>
  <c r="S340" i="3" s="1"/>
  <c r="T340" i="3" s="1"/>
  <c r="D91" i="3"/>
  <c r="DC339" i="1"/>
  <c r="DW339" i="1"/>
  <c r="DJ339" i="1"/>
  <c r="DT75" i="1"/>
  <c r="M75" i="7" s="1"/>
  <c r="N31" i="6"/>
  <c r="S31" i="6" s="1"/>
  <c r="I204" i="3"/>
  <c r="M21" i="6"/>
  <c r="K49" i="6"/>
  <c r="N155" i="6"/>
  <c r="G206" i="3"/>
  <c r="DB44" i="1"/>
  <c r="M327" i="6"/>
  <c r="Q219" i="6"/>
  <c r="J137" i="6"/>
  <c r="K137" i="6" s="1"/>
  <c r="S69" i="3"/>
  <c r="T69" i="3" s="1"/>
  <c r="S287" i="3"/>
  <c r="T287" i="3" s="1"/>
  <c r="K219" i="6"/>
  <c r="DT275" i="2"/>
  <c r="D275" i="7" s="1"/>
  <c r="J158" i="6"/>
  <c r="K158" i="6" s="1"/>
  <c r="R323" i="6"/>
  <c r="DY186" i="2"/>
  <c r="CZ293" i="2"/>
  <c r="E293" i="4" s="1"/>
  <c r="DV160" i="2"/>
  <c r="F160" i="7" s="1"/>
  <c r="R296" i="6"/>
  <c r="DT356" i="2"/>
  <c r="D356" i="7" s="1"/>
  <c r="R90" i="6"/>
  <c r="DB168" i="2"/>
  <c r="G168" i="4" s="1"/>
  <c r="DU30" i="2"/>
  <c r="DH29" i="2"/>
  <c r="O29" i="4" s="1"/>
  <c r="DB343" i="2"/>
  <c r="G343" i="4" s="1"/>
  <c r="DV37" i="1"/>
  <c r="DW37" i="1"/>
  <c r="P37" i="7" s="1"/>
  <c r="DA24" i="1"/>
  <c r="H25" i="7"/>
  <c r="O37" i="6"/>
  <c r="F37" i="6"/>
  <c r="G25" i="3"/>
  <c r="P25" i="3"/>
  <c r="H341" i="6"/>
  <c r="Q341" i="6"/>
  <c r="M341" i="6"/>
  <c r="D341" i="6"/>
  <c r="N25" i="7"/>
  <c r="E25" i="7"/>
  <c r="CZ339" i="2"/>
  <c r="E339" i="4" s="1"/>
  <c r="DT339" i="2"/>
  <c r="DG339" i="2"/>
  <c r="N339" i="4" s="1"/>
  <c r="DD213" i="2"/>
  <c r="I213" i="4" s="1"/>
  <c r="DY213" i="2"/>
  <c r="DX213" i="2"/>
  <c r="DK213" i="2"/>
  <c r="R213" i="4" s="1"/>
  <c r="I25" i="6"/>
  <c r="R25" i="6"/>
  <c r="Q340" i="6"/>
  <c r="H340" i="6"/>
  <c r="DT25" i="2"/>
  <c r="E26" i="6"/>
  <c r="J26" i="6" s="1"/>
  <c r="N26" i="6"/>
  <c r="DU213" i="2"/>
  <c r="N30" i="6"/>
  <c r="G340" i="7"/>
  <c r="P340" i="6"/>
  <c r="G340" i="6"/>
  <c r="DW26" i="1"/>
  <c r="DC26" i="1"/>
  <c r="DJ26" i="1"/>
  <c r="G226" i="3"/>
  <c r="J226" i="3" s="1"/>
  <c r="K226" i="3" s="1"/>
  <c r="V226" i="3" s="1"/>
  <c r="D226" i="15" s="1"/>
  <c r="DA339" i="1"/>
  <c r="DH339" i="1"/>
  <c r="DU339" i="1"/>
  <c r="DX26" i="1"/>
  <c r="DB339" i="1"/>
  <c r="DI339" i="1"/>
  <c r="DV339" i="1"/>
  <c r="O339" i="7" s="1"/>
  <c r="Q82" i="6"/>
  <c r="P148" i="6"/>
  <c r="M355" i="6"/>
  <c r="F219" i="3"/>
  <c r="N42" i="6"/>
  <c r="M220" i="6"/>
  <c r="S123" i="3"/>
  <c r="T123" i="3" s="1"/>
  <c r="J172" i="6"/>
  <c r="K172" i="6" s="1"/>
  <c r="R220" i="6"/>
  <c r="R191" i="6"/>
  <c r="DY168" i="2"/>
  <c r="I168" i="7" s="1"/>
  <c r="N29" i="7"/>
  <c r="Q217" i="6"/>
  <c r="H217" i="6"/>
  <c r="I28" i="6"/>
  <c r="R28" i="6"/>
  <c r="O149" i="6"/>
  <c r="F149" i="6"/>
  <c r="J149" i="6" s="1"/>
  <c r="F209" i="6"/>
  <c r="O209" i="6"/>
  <c r="DW341" i="2"/>
  <c r="DC341" i="2"/>
  <c r="H341" i="4" s="1"/>
  <c r="DJ341" i="2"/>
  <c r="Q341" i="4" s="1"/>
  <c r="S341" i="4" s="1"/>
  <c r="T341" i="4" s="1"/>
  <c r="D213" i="6"/>
  <c r="M213" i="6"/>
  <c r="F341" i="7"/>
  <c r="O341" i="7"/>
  <c r="H339" i="3"/>
  <c r="J339" i="3" s="1"/>
  <c r="K339" i="3" s="1"/>
  <c r="Q339" i="3"/>
  <c r="D338" i="7"/>
  <c r="CY338" i="2"/>
  <c r="D338" i="4" s="1"/>
  <c r="J338" i="4" s="1"/>
  <c r="K338" i="4" s="1"/>
  <c r="DF338" i="2"/>
  <c r="M338" i="4" s="1"/>
  <c r="DF26" i="2"/>
  <c r="M26" i="4" s="1"/>
  <c r="CY26" i="2"/>
  <c r="D26" i="4" s="1"/>
  <c r="DT26" i="2"/>
  <c r="D213" i="3"/>
  <c r="J213" i="3" s="1"/>
  <c r="K213" i="3" s="1"/>
  <c r="M213" i="3"/>
  <c r="S213" i="3" s="1"/>
  <c r="T213" i="3" s="1"/>
  <c r="DK24" i="1"/>
  <c r="DD24" i="1"/>
  <c r="M340" i="7"/>
  <c r="D340" i="7"/>
  <c r="DK221" i="1"/>
  <c r="DD221" i="1"/>
  <c r="H31" i="3"/>
  <c r="CY29" i="1"/>
  <c r="DF29" i="1"/>
  <c r="G260" i="3"/>
  <c r="M75" i="6"/>
  <c r="M343" i="6"/>
  <c r="DY26" i="1"/>
  <c r="H82" i="3"/>
  <c r="DK116" i="2"/>
  <c r="DX116" i="1"/>
  <c r="DD116" i="1"/>
  <c r="DK287" i="2"/>
  <c r="R287" i="4" s="1"/>
  <c r="DX287" i="1"/>
  <c r="DK287" i="1"/>
  <c r="I29" i="6"/>
  <c r="R29" i="6"/>
  <c r="DU236" i="1"/>
  <c r="P172" i="6"/>
  <c r="DH48" i="2"/>
  <c r="DH48" i="1"/>
  <c r="M158" i="6"/>
  <c r="DH116" i="2"/>
  <c r="O116" i="4" s="1"/>
  <c r="DH116" i="1"/>
  <c r="Q336" i="6"/>
  <c r="O309" i="7"/>
  <c r="DV270" i="1"/>
  <c r="O270" i="7" s="1"/>
  <c r="DK101" i="1"/>
  <c r="DU270" i="1"/>
  <c r="DB321" i="1"/>
  <c r="J199" i="6"/>
  <c r="K199" i="6" s="1"/>
  <c r="DC334" i="1"/>
  <c r="DV110" i="1"/>
  <c r="DY236" i="1"/>
  <c r="DI278" i="2"/>
  <c r="P278" i="4" s="1"/>
  <c r="DV20" i="1"/>
  <c r="O20" i="7" s="1"/>
  <c r="DG193" i="2"/>
  <c r="N193" i="4" s="1"/>
  <c r="DG193" i="1"/>
  <c r="CZ193" i="1"/>
  <c r="Q231" i="6"/>
  <c r="DG17" i="1"/>
  <c r="CZ17" i="1"/>
  <c r="I102" i="6"/>
  <c r="K102" i="6" s="1"/>
  <c r="R102" i="6"/>
  <c r="DC293" i="2"/>
  <c r="H293" i="4" s="1"/>
  <c r="DV347" i="2"/>
  <c r="F347" i="7" s="1"/>
  <c r="DW347" i="2"/>
  <c r="DB347" i="2"/>
  <c r="G347" i="4" s="1"/>
  <c r="CZ243" i="1"/>
  <c r="DG243" i="1"/>
  <c r="DU243" i="1"/>
  <c r="DG243" i="2"/>
  <c r="N243" i="4" s="1"/>
  <c r="DK227" i="2"/>
  <c r="R227" i="4" s="1"/>
  <c r="DK227" i="1"/>
  <c r="DX227" i="1"/>
  <c r="DD121" i="2"/>
  <c r="I121" i="4" s="1"/>
  <c r="DY121" i="2"/>
  <c r="DK121" i="2"/>
  <c r="R121" i="4" s="1"/>
  <c r="DX121" i="2"/>
  <c r="S159" i="6"/>
  <c r="T159" i="6" s="1"/>
  <c r="V159" i="6" s="1"/>
  <c r="I159" i="15" s="1"/>
  <c r="CZ356" i="1"/>
  <c r="DY150" i="1"/>
  <c r="DK150" i="1"/>
  <c r="DD150" i="1"/>
  <c r="DI356" i="2"/>
  <c r="DB356" i="1"/>
  <c r="DI12" i="2"/>
  <c r="P12" i="4" s="1"/>
  <c r="DB12" i="1"/>
  <c r="DF240" i="1"/>
  <c r="DT240" i="1"/>
  <c r="DT334" i="1"/>
  <c r="DF334" i="1"/>
  <c r="DK347" i="1"/>
  <c r="DD347" i="1"/>
  <c r="CZ181" i="1"/>
  <c r="DG181" i="1"/>
  <c r="DI50" i="2"/>
  <c r="P50" i="4" s="1"/>
  <c r="DV50" i="1"/>
  <c r="O50" i="7" s="1"/>
  <c r="DI127" i="2"/>
  <c r="P127" i="4" s="1"/>
  <c r="DB127" i="1"/>
  <c r="O231" i="3"/>
  <c r="S231" i="3" s="1"/>
  <c r="T231" i="3" s="1"/>
  <c r="F231" i="3"/>
  <c r="J231" i="3" s="1"/>
  <c r="K231" i="3" s="1"/>
  <c r="DA355" i="2"/>
  <c r="F355" i="4" s="1"/>
  <c r="I232" i="6"/>
  <c r="R232" i="6"/>
  <c r="I149" i="7"/>
  <c r="D35" i="7"/>
  <c r="DF236" i="2"/>
  <c r="CY236" i="1"/>
  <c r="CZ274" i="1"/>
  <c r="DU274" i="1"/>
  <c r="DH154" i="1"/>
  <c r="DV321" i="1"/>
  <c r="O321" i="7" s="1"/>
  <c r="DY20" i="1"/>
  <c r="I20" i="3"/>
  <c r="DY158" i="1"/>
  <c r="DH110" i="1"/>
  <c r="DI50" i="1"/>
  <c r="DV70" i="1"/>
  <c r="DD227" i="1"/>
  <c r="O134" i="6"/>
  <c r="DG346" i="1"/>
  <c r="DT346" i="1"/>
  <c r="DH16" i="2"/>
  <c r="O16" i="4" s="1"/>
  <c r="DA16" i="1"/>
  <c r="DH16" i="1"/>
  <c r="DK355" i="2"/>
  <c r="R355" i="4" s="1"/>
  <c r="DX355" i="1"/>
  <c r="DF80" i="2"/>
  <c r="M80" i="4" s="1"/>
  <c r="DF80" i="1"/>
  <c r="DJ297" i="2"/>
  <c r="Q297" i="4" s="1"/>
  <c r="DJ297" i="1"/>
  <c r="DC297" i="1"/>
  <c r="DF303" i="1"/>
  <c r="CY303" i="1"/>
  <c r="DJ327" i="2"/>
  <c r="DI303" i="1"/>
  <c r="DB303" i="1"/>
  <c r="DH224" i="1"/>
  <c r="DA224" i="1"/>
  <c r="M274" i="3"/>
  <c r="S274" i="3" s="1"/>
  <c r="T274" i="3" s="1"/>
  <c r="D274" i="3"/>
  <c r="O323" i="3"/>
  <c r="S323" i="3" s="1"/>
  <c r="T323" i="3" s="1"/>
  <c r="F323" i="3"/>
  <c r="J323" i="3" s="1"/>
  <c r="K323" i="3" s="1"/>
  <c r="I244" i="7"/>
  <c r="N244" i="6"/>
  <c r="E244" i="6"/>
  <c r="DC250" i="2"/>
  <c r="H250" i="4" s="1"/>
  <c r="DW250" i="2"/>
  <c r="G250" i="7" s="1"/>
  <c r="CZ284" i="2"/>
  <c r="E284" i="4" s="1"/>
  <c r="DU284" i="2"/>
  <c r="E284" i="7" s="1"/>
  <c r="DT284" i="2"/>
  <c r="D284" i="7" s="1"/>
  <c r="E37" i="7"/>
  <c r="N37" i="7"/>
  <c r="I82" i="7"/>
  <c r="E108" i="7"/>
  <c r="DB136" i="2"/>
  <c r="G136" i="4" s="1"/>
  <c r="DV136" i="2"/>
  <c r="DI136" i="2"/>
  <c r="P136" i="4" s="1"/>
  <c r="M148" i="3"/>
  <c r="D148" i="3"/>
  <c r="H343" i="6"/>
  <c r="Q343" i="6"/>
  <c r="E32" i="7"/>
  <c r="CZ226" i="1"/>
  <c r="DG226" i="1"/>
  <c r="DT226" i="1"/>
  <c r="DG356" i="2"/>
  <c r="N356" i="4" s="1"/>
  <c r="DG356" i="1"/>
  <c r="DG252" i="2"/>
  <c r="N252" i="4" s="1"/>
  <c r="CZ252" i="1"/>
  <c r="DH236" i="1"/>
  <c r="DV236" i="1"/>
  <c r="O236" i="7" s="1"/>
  <c r="M297" i="6"/>
  <c r="S297" i="6" s="1"/>
  <c r="DU200" i="1"/>
  <c r="S347" i="3"/>
  <c r="T347" i="3" s="1"/>
  <c r="DA270" i="1"/>
  <c r="DG159" i="1"/>
  <c r="O151" i="6"/>
  <c r="DU356" i="1"/>
  <c r="S48" i="3"/>
  <c r="T48" i="3" s="1"/>
  <c r="DU193" i="1"/>
  <c r="DH193" i="1"/>
  <c r="Q199" i="6"/>
  <c r="DJ235" i="2"/>
  <c r="Q235" i="4" s="1"/>
  <c r="DJ235" i="1"/>
  <c r="DU334" i="1"/>
  <c r="DH334" i="1"/>
  <c r="P176" i="6"/>
  <c r="S176" i="6" s="1"/>
  <c r="T176" i="6" s="1"/>
  <c r="V176" i="6" s="1"/>
  <c r="I176" i="15" s="1"/>
  <c r="DJ48" i="2"/>
  <c r="Q48" i="4" s="1"/>
  <c r="DJ48" i="1"/>
  <c r="DU269" i="1"/>
  <c r="DA269" i="1"/>
  <c r="DV43" i="1"/>
  <c r="DI43" i="1"/>
  <c r="DJ224" i="2"/>
  <c r="Q224" i="4" s="1"/>
  <c r="DJ224" i="1"/>
  <c r="DG130" i="2"/>
  <c r="N130" i="4" s="1"/>
  <c r="DG130" i="1"/>
  <c r="DG94" i="2"/>
  <c r="N94" i="4" s="1"/>
  <c r="CY326" i="1"/>
  <c r="DF326" i="1"/>
  <c r="I268" i="6"/>
  <c r="K268" i="6" s="1"/>
  <c r="R268" i="6"/>
  <c r="I150" i="6"/>
  <c r="K150" i="6" s="1"/>
  <c r="R150" i="6"/>
  <c r="CK54" i="2"/>
  <c r="CR54" i="2"/>
  <c r="DF54" i="2" s="1"/>
  <c r="CY212" i="2"/>
  <c r="D212" i="4" s="1"/>
  <c r="DY212" i="2"/>
  <c r="DT212" i="2"/>
  <c r="D212" i="7" s="1"/>
  <c r="DB93" i="2"/>
  <c r="G93" i="4" s="1"/>
  <c r="DI93" i="2"/>
  <c r="P93" i="4" s="1"/>
  <c r="CY216" i="2"/>
  <c r="D216" i="4" s="1"/>
  <c r="DY216" i="2"/>
  <c r="DT216" i="2"/>
  <c r="DK268" i="1"/>
  <c r="DX268" i="1"/>
  <c r="DG200" i="1"/>
  <c r="DC193" i="1"/>
  <c r="DI96" i="2"/>
  <c r="P96" i="4" s="1"/>
  <c r="DB96" i="1"/>
  <c r="DH127" i="2"/>
  <c r="DA127" i="1"/>
  <c r="N179" i="6"/>
  <c r="R250" i="3"/>
  <c r="S250" i="3" s="1"/>
  <c r="T250" i="3" s="1"/>
  <c r="I250" i="3"/>
  <c r="I288" i="6"/>
  <c r="K288" i="6" s="1"/>
  <c r="R288" i="6"/>
  <c r="F97" i="6"/>
  <c r="J97" i="6" s="1"/>
  <c r="K97" i="6" s="1"/>
  <c r="O97" i="6"/>
  <c r="I235" i="6"/>
  <c r="K235" i="6" s="1"/>
  <c r="R235" i="6"/>
  <c r="CY215" i="2"/>
  <c r="D215" i="4" s="1"/>
  <c r="DT215" i="2"/>
  <c r="DB309" i="2"/>
  <c r="G309" i="4" s="1"/>
  <c r="DW309" i="2"/>
  <c r="G309" i="7" s="1"/>
  <c r="DW42" i="2"/>
  <c r="G42" i="7" s="1"/>
  <c r="DC42" i="2"/>
  <c r="H42" i="4" s="1"/>
  <c r="DC327" i="2"/>
  <c r="H327" i="4" s="1"/>
  <c r="DW327" i="2"/>
  <c r="G327" i="7" s="1"/>
  <c r="DX327" i="2"/>
  <c r="DU249" i="2"/>
  <c r="E249" i="7" s="1"/>
  <c r="CZ249" i="2"/>
  <c r="E249" i="4" s="1"/>
  <c r="DT249" i="2"/>
  <c r="D249" i="7" s="1"/>
  <c r="DA7" i="2"/>
  <c r="F7" i="4" s="1"/>
  <c r="DU7" i="2"/>
  <c r="DX330" i="2"/>
  <c r="H330" i="7" s="1"/>
  <c r="DD330" i="2"/>
  <c r="I330" i="4" s="1"/>
  <c r="J328" i="6"/>
  <c r="K328" i="6" s="1"/>
  <c r="DD189" i="2"/>
  <c r="I189" i="4" s="1"/>
  <c r="DY189" i="2"/>
  <c r="DC137" i="2"/>
  <c r="H137" i="4" s="1"/>
  <c r="DW137" i="2"/>
  <c r="G137" i="7" s="1"/>
  <c r="I346" i="6"/>
  <c r="K346" i="6" s="1"/>
  <c r="R346" i="6"/>
  <c r="DA220" i="2"/>
  <c r="F220" i="4" s="1"/>
  <c r="DU220" i="2"/>
  <c r="E220" i="7" s="1"/>
  <c r="DV220" i="2"/>
  <c r="F220" i="7" s="1"/>
  <c r="DX95" i="2"/>
  <c r="H95" i="7" s="1"/>
  <c r="DD95" i="2"/>
  <c r="I95" i="4" s="1"/>
  <c r="DD15" i="2"/>
  <c r="I15" i="4" s="1"/>
  <c r="DY15" i="2"/>
  <c r="DX15" i="2"/>
  <c r="DY356" i="2"/>
  <c r="I356" i="7" s="1"/>
  <c r="DD356" i="2"/>
  <c r="I356" i="4" s="1"/>
  <c r="DU300" i="2"/>
  <c r="E300" i="7" s="1"/>
  <c r="CZ300" i="2"/>
  <c r="E300" i="4" s="1"/>
  <c r="J295" i="6"/>
  <c r="K295" i="6" s="1"/>
  <c r="DB114" i="2"/>
  <c r="G114" i="4" s="1"/>
  <c r="DW114" i="2"/>
  <c r="DV241" i="2"/>
  <c r="F241" i="7" s="1"/>
  <c r="DA241" i="2"/>
  <c r="F241" i="4" s="1"/>
  <c r="DY329" i="2"/>
  <c r="DX329" i="2"/>
  <c r="H329" i="7" s="1"/>
  <c r="J329" i="7" s="1"/>
  <c r="DD329" i="2"/>
  <c r="I329" i="4" s="1"/>
  <c r="J329" i="4" s="1"/>
  <c r="K329" i="4" s="1"/>
  <c r="J255" i="6"/>
  <c r="K255" i="6" s="1"/>
  <c r="DV66" i="2"/>
  <c r="DA66" i="2"/>
  <c r="F66" i="4" s="1"/>
  <c r="DU66" i="2"/>
  <c r="E66" i="7" s="1"/>
  <c r="DC334" i="2"/>
  <c r="H334" i="4" s="1"/>
  <c r="DX334" i="2"/>
  <c r="H334" i="7" s="1"/>
  <c r="DT175" i="2"/>
  <c r="D175" i="7" s="1"/>
  <c r="DU175" i="2"/>
  <c r="E175" i="7" s="1"/>
  <c r="CZ175" i="2"/>
  <c r="E175" i="4" s="1"/>
  <c r="DT252" i="2"/>
  <c r="CY252" i="2"/>
  <c r="D252" i="4" s="1"/>
  <c r="DV145" i="2"/>
  <c r="F145" i="7" s="1"/>
  <c r="DB145" i="2"/>
  <c r="G145" i="4" s="1"/>
  <c r="DB9" i="2"/>
  <c r="G9" i="4" s="1"/>
  <c r="DW9" i="2"/>
  <c r="G9" i="7" s="1"/>
  <c r="DV9" i="2"/>
  <c r="DU105" i="2"/>
  <c r="E105" i="7" s="1"/>
  <c r="DA105" i="2"/>
  <c r="F105" i="4" s="1"/>
  <c r="DY125" i="2"/>
  <c r="I125" i="7" s="1"/>
  <c r="CY125" i="2"/>
  <c r="D125" i="4" s="1"/>
  <c r="CZ159" i="1"/>
  <c r="Q95" i="6"/>
  <c r="J273" i="3"/>
  <c r="K273" i="3" s="1"/>
  <c r="V273" i="3" s="1"/>
  <c r="DT200" i="1"/>
  <c r="F309" i="3"/>
  <c r="CY65" i="1"/>
  <c r="F214" i="5"/>
  <c r="F347" i="3"/>
  <c r="DH270" i="1"/>
  <c r="DT159" i="1"/>
  <c r="P180" i="6"/>
  <c r="S180" i="6" s="1"/>
  <c r="S206" i="3"/>
  <c r="T206" i="3" s="1"/>
  <c r="N240" i="3"/>
  <c r="DD287" i="1"/>
  <c r="Q309" i="6"/>
  <c r="DI202" i="2"/>
  <c r="P202" i="4" s="1"/>
  <c r="DB202" i="1"/>
  <c r="DG313" i="2"/>
  <c r="N313" i="4" s="1"/>
  <c r="DU313" i="1"/>
  <c r="CZ313" i="1"/>
  <c r="DG255" i="2"/>
  <c r="N255" i="4" s="1"/>
  <c r="DU255" i="1"/>
  <c r="N255" i="7" s="1"/>
  <c r="DT274" i="1"/>
  <c r="DI119" i="2"/>
  <c r="P119" i="4" s="1"/>
  <c r="DI119" i="1"/>
  <c r="M231" i="6"/>
  <c r="P17" i="6"/>
  <c r="DG77" i="2"/>
  <c r="N77" i="4" s="1"/>
  <c r="CZ77" i="1"/>
  <c r="DI137" i="2"/>
  <c r="P137" i="4" s="1"/>
  <c r="DB137" i="1"/>
  <c r="DI137" i="1"/>
  <c r="I187" i="3"/>
  <c r="DD282" i="2"/>
  <c r="I282" i="4" s="1"/>
  <c r="D260" i="7"/>
  <c r="DH20" i="2"/>
  <c r="O20" i="4" s="1"/>
  <c r="DA20" i="1"/>
  <c r="DH20" i="1"/>
  <c r="N92" i="3"/>
  <c r="S92" i="3" s="1"/>
  <c r="T92" i="3" s="1"/>
  <c r="E92" i="3"/>
  <c r="DX138" i="2"/>
  <c r="H138" i="7" s="1"/>
  <c r="DD138" i="2"/>
  <c r="I138" i="4" s="1"/>
  <c r="DY138" i="2"/>
  <c r="I138" i="7" s="1"/>
  <c r="DK138" i="2"/>
  <c r="R138" i="4" s="1"/>
  <c r="DY74" i="1"/>
  <c r="DD74" i="1"/>
  <c r="DK74" i="1"/>
  <c r="DX74" i="1"/>
  <c r="CZ237" i="2"/>
  <c r="E237" i="4" s="1"/>
  <c r="DT237" i="2"/>
  <c r="CY65" i="2"/>
  <c r="D65" i="4" s="1"/>
  <c r="DT65" i="2"/>
  <c r="DY65" i="2"/>
  <c r="I65" i="7" s="1"/>
  <c r="DU351" i="2"/>
  <c r="E351" i="7" s="1"/>
  <c r="DA351" i="2"/>
  <c r="F351" i="4" s="1"/>
  <c r="DV128" i="2"/>
  <c r="F128" i="7" s="1"/>
  <c r="DA128" i="2"/>
  <c r="F128" i="4" s="1"/>
  <c r="CZ174" i="2"/>
  <c r="E174" i="4" s="1"/>
  <c r="DT174" i="2"/>
  <c r="DU330" i="2"/>
  <c r="DV330" i="2"/>
  <c r="F330" i="7" s="1"/>
  <c r="CY290" i="2"/>
  <c r="D290" i="4" s="1"/>
  <c r="DT290" i="2"/>
  <c r="D290" i="7" s="1"/>
  <c r="DY290" i="2"/>
  <c r="I290" i="7" s="1"/>
  <c r="DV192" i="2"/>
  <c r="DU192" i="2"/>
  <c r="E192" i="7" s="1"/>
  <c r="DA192" i="2"/>
  <c r="F192" i="4" s="1"/>
  <c r="CY227" i="2"/>
  <c r="D227" i="4" s="1"/>
  <c r="DY227" i="2"/>
  <c r="I94" i="6"/>
  <c r="K94" i="6" s="1"/>
  <c r="R94" i="6"/>
  <c r="DA275" i="2"/>
  <c r="F275" i="4" s="1"/>
  <c r="DV275" i="2"/>
  <c r="F275" i="7" s="1"/>
  <c r="DU275" i="2"/>
  <c r="E275" i="7" s="1"/>
  <c r="DV94" i="2"/>
  <c r="F94" i="7" s="1"/>
  <c r="DB94" i="2"/>
  <c r="G94" i="4" s="1"/>
  <c r="Q275" i="3"/>
  <c r="S275" i="3" s="1"/>
  <c r="T275" i="3" s="1"/>
  <c r="H275" i="3"/>
  <c r="J69" i="6"/>
  <c r="K69" i="6" s="1"/>
  <c r="CY194" i="2"/>
  <c r="D194" i="4" s="1"/>
  <c r="DT194" i="2"/>
  <c r="D194" i="7" s="1"/>
  <c r="DU46" i="2"/>
  <c r="E46" i="7" s="1"/>
  <c r="DV46" i="2"/>
  <c r="F46" i="7" s="1"/>
  <c r="DA46" i="2"/>
  <c r="F46" i="4" s="1"/>
  <c r="DY154" i="2"/>
  <c r="I154" i="7" s="1"/>
  <c r="DD154" i="2"/>
  <c r="I154" i="4" s="1"/>
  <c r="DX154" i="2"/>
  <c r="CY116" i="2"/>
  <c r="D116" i="4" s="1"/>
  <c r="J116" i="4" s="1"/>
  <c r="K116" i="4" s="1"/>
  <c r="DT116" i="2"/>
  <c r="D116" i="7" s="1"/>
  <c r="DC268" i="2"/>
  <c r="H268" i="4" s="1"/>
  <c r="DW268" i="2"/>
  <c r="G268" i="7" s="1"/>
  <c r="DT66" i="2"/>
  <c r="D66" i="7" s="1"/>
  <c r="CZ66" i="2"/>
  <c r="E66" i="4" s="1"/>
  <c r="DW186" i="2"/>
  <c r="G186" i="7" s="1"/>
  <c r="DC186" i="2"/>
  <c r="H186" i="4" s="1"/>
  <c r="DW264" i="2"/>
  <c r="G264" i="7" s="1"/>
  <c r="DC264" i="2"/>
  <c r="H264" i="4" s="1"/>
  <c r="J118" i="6"/>
  <c r="K118" i="6" s="1"/>
  <c r="DU176" i="2"/>
  <c r="E176" i="7" s="1"/>
  <c r="DA176" i="2"/>
  <c r="F176" i="4" s="1"/>
  <c r="N24" i="7"/>
  <c r="E24" i="7"/>
  <c r="N74" i="7"/>
  <c r="E74" i="7"/>
  <c r="DW226" i="2"/>
  <c r="DJ226" i="2"/>
  <c r="Q226" i="4" s="1"/>
  <c r="DC226" i="2"/>
  <c r="H226" i="4" s="1"/>
  <c r="DI148" i="2"/>
  <c r="P148" i="4" s="1"/>
  <c r="DV148" i="2"/>
  <c r="DB148" i="2"/>
  <c r="G148" i="4" s="1"/>
  <c r="DH148" i="2"/>
  <c r="O148" i="4" s="1"/>
  <c r="DU148" i="1"/>
  <c r="N148" i="7" s="1"/>
  <c r="DH148" i="1"/>
  <c r="DA148" i="1"/>
  <c r="DV148" i="1"/>
  <c r="O179" i="6"/>
  <c r="DG249" i="2"/>
  <c r="N249" i="4" s="1"/>
  <c r="DK329" i="2"/>
  <c r="R329" i="4" s="1"/>
  <c r="DJ15" i="2"/>
  <c r="Q15" i="4" s="1"/>
  <c r="H69" i="3"/>
  <c r="Q87" i="6"/>
  <c r="DJ268" i="2"/>
  <c r="Q268" i="4" s="1"/>
  <c r="DI158" i="2"/>
  <c r="P158" i="4" s="1"/>
  <c r="DK137" i="2"/>
  <c r="R137" i="4" s="1"/>
  <c r="DW179" i="1"/>
  <c r="DU128" i="2"/>
  <c r="DW233" i="2"/>
  <c r="G233" i="7" s="1"/>
  <c r="R300" i="6"/>
  <c r="DM54" i="2"/>
  <c r="BX54" i="2"/>
  <c r="CM54" i="2"/>
  <c r="CT54" i="2"/>
  <c r="DA54" i="2" s="1"/>
  <c r="R134" i="6"/>
  <c r="DT309" i="2"/>
  <c r="DU309" i="2"/>
  <c r="DC171" i="2"/>
  <c r="H171" i="4" s="1"/>
  <c r="DX171" i="2"/>
  <c r="DW291" i="2"/>
  <c r="DV291" i="2"/>
  <c r="F291" i="7" s="1"/>
  <c r="DA316" i="2"/>
  <c r="F316" i="4" s="1"/>
  <c r="DU316" i="2"/>
  <c r="E316" i="7" s="1"/>
  <c r="DU16" i="2"/>
  <c r="E16" i="7" s="1"/>
  <c r="CZ16" i="2"/>
  <c r="E16" i="4" s="1"/>
  <c r="CY155" i="2"/>
  <c r="D155" i="4" s="1"/>
  <c r="DY155" i="2"/>
  <c r="I155" i="7" s="1"/>
  <c r="DU261" i="2"/>
  <c r="E261" i="7" s="1"/>
  <c r="CZ261" i="2"/>
  <c r="E261" i="4" s="1"/>
  <c r="DT321" i="2"/>
  <c r="D321" i="7" s="1"/>
  <c r="CZ69" i="2"/>
  <c r="E69" i="4" s="1"/>
  <c r="DT69" i="2"/>
  <c r="D69" i="7" s="1"/>
  <c r="DU242" i="2"/>
  <c r="DA242" i="2"/>
  <c r="F242" i="4" s="1"/>
  <c r="P321" i="3"/>
  <c r="S321" i="3" s="1"/>
  <c r="T321" i="3" s="1"/>
  <c r="G321" i="3"/>
  <c r="DA96" i="2"/>
  <c r="F96" i="4" s="1"/>
  <c r="DV96" i="2"/>
  <c r="DW323" i="2"/>
  <c r="G323" i="7" s="1"/>
  <c r="DX323" i="2"/>
  <c r="H323" i="7" s="1"/>
  <c r="DC323" i="2"/>
  <c r="H323" i="4" s="1"/>
  <c r="CZ160" i="2"/>
  <c r="E160" i="4" s="1"/>
  <c r="J160" i="4" s="1"/>
  <c r="K160" i="4" s="1"/>
  <c r="DU160" i="2"/>
  <c r="BY52" i="2"/>
  <c r="O52" i="3" s="1"/>
  <c r="CT52" i="2"/>
  <c r="DA52" i="2" s="1"/>
  <c r="F52" i="4" s="1"/>
  <c r="DY355" i="2"/>
  <c r="DX355" i="2"/>
  <c r="H355" i="7" s="1"/>
  <c r="DW202" i="2"/>
  <c r="DC202" i="2"/>
  <c r="H202" i="4" s="1"/>
  <c r="DV60" i="2"/>
  <c r="DB60" i="2"/>
  <c r="G60" i="4" s="1"/>
  <c r="DC48" i="2"/>
  <c r="H48" i="4" s="1"/>
  <c r="DW48" i="2"/>
  <c r="G48" i="7" s="1"/>
  <c r="DC256" i="2"/>
  <c r="H256" i="4" s="1"/>
  <c r="DW256" i="2"/>
  <c r="G256" i="7" s="1"/>
  <c r="DX256" i="2"/>
  <c r="DY328" i="2"/>
  <c r="DX328" i="2"/>
  <c r="Q328" i="7" s="1"/>
  <c r="DU240" i="2"/>
  <c r="DT240" i="2"/>
  <c r="F93" i="3"/>
  <c r="DX152" i="2"/>
  <c r="H152" i="7" s="1"/>
  <c r="DC152" i="2"/>
  <c r="H152" i="4" s="1"/>
  <c r="DW152" i="2"/>
  <c r="DW111" i="2"/>
  <c r="G111" i="7" s="1"/>
  <c r="DC111" i="2"/>
  <c r="H111" i="4" s="1"/>
  <c r="DF100" i="2"/>
  <c r="M100" i="4" s="1"/>
  <c r="CY100" i="1"/>
  <c r="Q37" i="6"/>
  <c r="H37" i="6"/>
  <c r="P29" i="7"/>
  <c r="G29" i="7"/>
  <c r="CZ55" i="2"/>
  <c r="E55" i="4" s="1"/>
  <c r="DT55" i="2"/>
  <c r="DG55" i="2"/>
  <c r="N55" i="4" s="1"/>
  <c r="DU55" i="2"/>
  <c r="Q148" i="7"/>
  <c r="H148" i="7"/>
  <c r="DY108" i="1"/>
  <c r="R108" i="7" s="1"/>
  <c r="DX108" i="1"/>
  <c r="Q108" i="7" s="1"/>
  <c r="DD108" i="1"/>
  <c r="DK108" i="1"/>
  <c r="DK108" i="2"/>
  <c r="R108" i="4" s="1"/>
  <c r="DJ24" i="1"/>
  <c r="DC24" i="1"/>
  <c r="DX24" i="1"/>
  <c r="DW24" i="1"/>
  <c r="J72" i="3"/>
  <c r="K72" i="3" s="1"/>
  <c r="V72" i="3" s="1"/>
  <c r="D72" i="15" s="1"/>
  <c r="DY31" i="1"/>
  <c r="DX31" i="1"/>
  <c r="DD31" i="1"/>
  <c r="DK31" i="1"/>
  <c r="N158" i="6"/>
  <c r="DV96" i="1"/>
  <c r="DX131" i="1"/>
  <c r="S114" i="3"/>
  <c r="T114" i="3" s="1"/>
  <c r="N281" i="6"/>
  <c r="DI174" i="2"/>
  <c r="P174" i="4" s="1"/>
  <c r="DI309" i="2"/>
  <c r="P309" i="4" s="1"/>
  <c r="DF194" i="2"/>
  <c r="M194" i="4" s="1"/>
  <c r="DT41" i="1"/>
  <c r="M41" i="7" s="1"/>
  <c r="N171" i="6"/>
  <c r="P106" i="6"/>
  <c r="S106" i="6" s="1"/>
  <c r="Q58" i="6"/>
  <c r="DH330" i="2"/>
  <c r="O330" i="4" s="1"/>
  <c r="DG69" i="1"/>
  <c r="M102" i="6"/>
  <c r="DG284" i="2"/>
  <c r="N284" i="4" s="1"/>
  <c r="P269" i="6"/>
  <c r="S269" i="6" s="1"/>
  <c r="T269" i="6" s="1"/>
  <c r="V269" i="6" s="1"/>
  <c r="I269" i="15" s="1"/>
  <c r="P127" i="6"/>
  <c r="DT346" i="2"/>
  <c r="D346" i="7" s="1"/>
  <c r="DX17" i="2"/>
  <c r="DX350" i="2"/>
  <c r="Q350" i="7" s="1"/>
  <c r="R180" i="6"/>
  <c r="R97" i="6"/>
  <c r="S232" i="3"/>
  <c r="T232" i="3" s="1"/>
  <c r="DX116" i="2"/>
  <c r="H116" i="7" s="1"/>
  <c r="DX145" i="2"/>
  <c r="H145" i="7" s="1"/>
  <c r="DW224" i="2"/>
  <c r="G224" i="7" s="1"/>
  <c r="DV224" i="2"/>
  <c r="F224" i="7" s="1"/>
  <c r="DT131" i="2"/>
  <c r="D131" i="7" s="1"/>
  <c r="CY131" i="2"/>
  <c r="D131" i="4" s="1"/>
  <c r="DC159" i="2"/>
  <c r="H159" i="4" s="1"/>
  <c r="DW159" i="2"/>
  <c r="G159" i="7" s="1"/>
  <c r="DX159" i="2"/>
  <c r="Q159" i="7" s="1"/>
  <c r="CY309" i="2"/>
  <c r="D309" i="4" s="1"/>
  <c r="J309" i="4" s="1"/>
  <c r="K309" i="4" s="1"/>
  <c r="DY309" i="2"/>
  <c r="I309" i="7" s="1"/>
  <c r="DY287" i="2"/>
  <c r="DT243" i="1"/>
  <c r="CY34" i="2"/>
  <c r="D34" i="4" s="1"/>
  <c r="DF34" i="2"/>
  <c r="M34" i="4" s="1"/>
  <c r="DY34" i="2"/>
  <c r="CY74" i="2"/>
  <c r="D74" i="4" s="1"/>
  <c r="DF74" i="2"/>
  <c r="M74" i="4" s="1"/>
  <c r="Q218" i="7"/>
  <c r="H218" i="7"/>
  <c r="P251" i="7"/>
  <c r="G251" i="7"/>
  <c r="F74" i="7"/>
  <c r="O74" i="7"/>
  <c r="D108" i="3"/>
  <c r="M108" i="3"/>
  <c r="D84" i="7"/>
  <c r="D244" i="6"/>
  <c r="M244" i="6"/>
  <c r="DW28" i="2"/>
  <c r="DJ28" i="2"/>
  <c r="Q28" i="4" s="1"/>
  <c r="DC28" i="2"/>
  <c r="H28" i="4" s="1"/>
  <c r="E75" i="3"/>
  <c r="N75" i="3"/>
  <c r="P78" i="3"/>
  <c r="G78" i="3"/>
  <c r="DG266" i="1"/>
  <c r="DT266" i="1"/>
  <c r="CZ266" i="1"/>
  <c r="DY266" i="1"/>
  <c r="CY244" i="1"/>
  <c r="DF244" i="1"/>
  <c r="DY244" i="1"/>
  <c r="R244" i="7" s="1"/>
  <c r="DT244" i="1"/>
  <c r="DI51" i="1"/>
  <c r="DB51" i="1"/>
  <c r="DV51" i="1"/>
  <c r="DI51" i="2"/>
  <c r="P51" i="4" s="1"/>
  <c r="DT251" i="1"/>
  <c r="DG251" i="1"/>
  <c r="CZ251" i="1"/>
  <c r="DV107" i="1"/>
  <c r="DB107" i="1"/>
  <c r="DI107" i="1"/>
  <c r="DI107" i="2"/>
  <c r="P107" i="4" s="1"/>
  <c r="DW82" i="1"/>
  <c r="DJ82" i="1"/>
  <c r="DC82" i="1"/>
  <c r="DX82" i="1"/>
  <c r="Q82" i="7" s="1"/>
  <c r="DJ82" i="2"/>
  <c r="Q82" i="4" s="1"/>
  <c r="J116" i="6"/>
  <c r="J284" i="6"/>
  <c r="N320" i="7"/>
  <c r="S346" i="3"/>
  <c r="T346" i="3" s="1"/>
  <c r="P167" i="6"/>
  <c r="S167" i="6" s="1"/>
  <c r="DV190" i="1"/>
  <c r="M273" i="6"/>
  <c r="S273" i="6" s="1"/>
  <c r="P249" i="6"/>
  <c r="S249" i="6" s="1"/>
  <c r="E330" i="3"/>
  <c r="I331" i="3"/>
  <c r="E11" i="3"/>
  <c r="Q11" i="3" s="1"/>
  <c r="S11" i="3" s="1"/>
  <c r="T11" i="3" s="1"/>
  <c r="Q302" i="6"/>
  <c r="M310" i="6"/>
  <c r="M18" i="6"/>
  <c r="Q335" i="6"/>
  <c r="S335" i="6" s="1"/>
  <c r="T335" i="6" s="1"/>
  <c r="V335" i="6" s="1"/>
  <c r="I335" i="15" s="1"/>
  <c r="O184" i="6"/>
  <c r="S184" i="6" s="1"/>
  <c r="DH176" i="2"/>
  <c r="O176" i="4" s="1"/>
  <c r="DH9" i="2"/>
  <c r="O9" i="4" s="1"/>
  <c r="DU9" i="2"/>
  <c r="E9" i="7" s="1"/>
  <c r="CZ193" i="2"/>
  <c r="E193" i="4" s="1"/>
  <c r="DT193" i="2"/>
  <c r="D193" i="7" s="1"/>
  <c r="CY316" i="2"/>
  <c r="D316" i="4" s="1"/>
  <c r="DY316" i="2"/>
  <c r="I316" i="7" s="1"/>
  <c r="CY45" i="2"/>
  <c r="D45" i="4" s="1"/>
  <c r="DT45" i="2"/>
  <c r="D45" i="7" s="1"/>
  <c r="DU94" i="2"/>
  <c r="E94" i="7" s="1"/>
  <c r="CZ288" i="2"/>
  <c r="E288" i="4" s="1"/>
  <c r="DT288" i="2"/>
  <c r="D288" i="7" s="1"/>
  <c r="DC117" i="2"/>
  <c r="H117" i="4" s="1"/>
  <c r="DW117" i="2"/>
  <c r="G117" i="7" s="1"/>
  <c r="DC241" i="2"/>
  <c r="H241" i="4" s="1"/>
  <c r="DW241" i="2"/>
  <c r="DD180" i="2"/>
  <c r="I180" i="4" s="1"/>
  <c r="DY180" i="2"/>
  <c r="I180" i="7" s="1"/>
  <c r="DD167" i="2"/>
  <c r="I167" i="4" s="1"/>
  <c r="DY167" i="2"/>
  <c r="DU13" i="2"/>
  <c r="E13" i="7" s="1"/>
  <c r="CZ13" i="2"/>
  <c r="E13" i="4" s="1"/>
  <c r="DA285" i="2"/>
  <c r="F285" i="4" s="1"/>
  <c r="DU285" i="2"/>
  <c r="DW320" i="2"/>
  <c r="DC320" i="2"/>
  <c r="H320" i="4" s="1"/>
  <c r="DV256" i="2"/>
  <c r="F256" i="7" s="1"/>
  <c r="DA256" i="2"/>
  <c r="F256" i="4" s="1"/>
  <c r="DU256" i="2"/>
  <c r="E256" i="7" s="1"/>
  <c r="R305" i="6"/>
  <c r="DD115" i="2"/>
  <c r="I115" i="4" s="1"/>
  <c r="DX115" i="2"/>
  <c r="H115" i="7" s="1"/>
  <c r="DK115" i="2"/>
  <c r="R115" i="4" s="1"/>
  <c r="DT114" i="2"/>
  <c r="D114" i="7" s="1"/>
  <c r="R259" i="6"/>
  <c r="DA136" i="1"/>
  <c r="DU136" i="1"/>
  <c r="CZ53" i="2"/>
  <c r="E53" i="4" s="1"/>
  <c r="DG53" i="2"/>
  <c r="N53" i="4" s="1"/>
  <c r="DT53" i="2"/>
  <c r="R24" i="3"/>
  <c r="I24" i="3"/>
  <c r="F30" i="6"/>
  <c r="O30" i="6"/>
  <c r="E53" i="6"/>
  <c r="N53" i="6"/>
  <c r="I244" i="6"/>
  <c r="R244" i="6"/>
  <c r="H30" i="7"/>
  <c r="Q30" i="7"/>
  <c r="D37" i="7"/>
  <c r="M37" i="7"/>
  <c r="E244" i="7"/>
  <c r="N244" i="7"/>
  <c r="DA103" i="2"/>
  <c r="F103" i="4" s="1"/>
  <c r="DU103" i="2"/>
  <c r="H266" i="6"/>
  <c r="Q266" i="6"/>
  <c r="H75" i="7"/>
  <c r="DU260" i="2"/>
  <c r="DA260" i="2"/>
  <c r="F260" i="4" s="1"/>
  <c r="DH260" i="2"/>
  <c r="O260" i="4" s="1"/>
  <c r="DV260" i="2"/>
  <c r="G30" i="7"/>
  <c r="E28" i="7"/>
  <c r="Q148" i="6"/>
  <c r="H148" i="6"/>
  <c r="E107" i="6"/>
  <c r="N107" i="6"/>
  <c r="M29" i="6"/>
  <c r="D29" i="6"/>
  <c r="H35" i="7"/>
  <c r="Q35" i="7"/>
  <c r="DI84" i="1"/>
  <c r="DV84" i="1"/>
  <c r="DB84" i="1"/>
  <c r="DI84" i="2"/>
  <c r="P84" i="4" s="1"/>
  <c r="DH35" i="1"/>
  <c r="DU35" i="1"/>
  <c r="N35" i="7" s="1"/>
  <c r="DA35" i="1"/>
  <c r="DV35" i="1"/>
  <c r="CZ149" i="1"/>
  <c r="DG149" i="1"/>
  <c r="DT149" i="1"/>
  <c r="DG149" i="2"/>
  <c r="N149" i="4" s="1"/>
  <c r="DG237" i="2"/>
  <c r="N237" i="4" s="1"/>
  <c r="DU306" i="1"/>
  <c r="M87" i="6"/>
  <c r="S87" i="6" s="1"/>
  <c r="DT297" i="1"/>
  <c r="I92" i="3"/>
  <c r="CY223" i="1"/>
  <c r="I346" i="3"/>
  <c r="DH241" i="2"/>
  <c r="O241" i="4" s="1"/>
  <c r="DJ233" i="2"/>
  <c r="Q233" i="4" s="1"/>
  <c r="Q65" i="6"/>
  <c r="S65" i="6" s="1"/>
  <c r="Q125" i="6"/>
  <c r="S125" i="6" s="1"/>
  <c r="T125" i="6" s="1"/>
  <c r="V125" i="6" s="1"/>
  <c r="I125" i="15" s="1"/>
  <c r="DH66" i="2"/>
  <c r="O66" i="4" s="1"/>
  <c r="D150" i="3"/>
  <c r="DF163" i="2"/>
  <c r="M163" i="4" s="1"/>
  <c r="DG285" i="2"/>
  <c r="N285" i="4" s="1"/>
  <c r="N235" i="6"/>
  <c r="S235" i="6" s="1"/>
  <c r="N295" i="6"/>
  <c r="Q318" i="6"/>
  <c r="S318" i="6" s="1"/>
  <c r="N137" i="6"/>
  <c r="DI94" i="2"/>
  <c r="P94" i="4" s="1"/>
  <c r="DH220" i="2"/>
  <c r="O220" i="4" s="1"/>
  <c r="S126" i="6"/>
  <c r="M42" i="6"/>
  <c r="DJ264" i="2"/>
  <c r="K326" i="6"/>
  <c r="I215" i="6"/>
  <c r="K215" i="6" s="1"/>
  <c r="R215" i="6"/>
  <c r="DB291" i="2"/>
  <c r="G291" i="4" s="1"/>
  <c r="I328" i="3"/>
  <c r="R242" i="6"/>
  <c r="R49" i="6"/>
  <c r="DD190" i="2"/>
  <c r="I190" i="4" s="1"/>
  <c r="DW180" i="2"/>
  <c r="G180" i="7" s="1"/>
  <c r="DB180" i="2"/>
  <c r="G180" i="4" s="1"/>
  <c r="CZ184" i="2"/>
  <c r="E184" i="4" s="1"/>
  <c r="DU184" i="2"/>
  <c r="DU301" i="2"/>
  <c r="DA301" i="2"/>
  <c r="F301" i="4" s="1"/>
  <c r="DB320" i="2"/>
  <c r="G320" i="4" s="1"/>
  <c r="DV320" i="2"/>
  <c r="DY181" i="2"/>
  <c r="I181" i="7" s="1"/>
  <c r="DX181" i="2"/>
  <c r="H181" i="7" s="1"/>
  <c r="DT256" i="2"/>
  <c r="D256" i="7" s="1"/>
  <c r="DA166" i="2"/>
  <c r="F166" i="4" s="1"/>
  <c r="DU166" i="2"/>
  <c r="DW243" i="2"/>
  <c r="DI243" i="2"/>
  <c r="P243" i="4" s="1"/>
  <c r="DB243" i="2"/>
  <c r="G243" i="4" s="1"/>
  <c r="DB143" i="2"/>
  <c r="G143" i="4" s="1"/>
  <c r="DW143" i="2"/>
  <c r="G143" i="7" s="1"/>
  <c r="DV136" i="1"/>
  <c r="O136" i="7" s="1"/>
  <c r="G74" i="7"/>
  <c r="DT78" i="2"/>
  <c r="CZ78" i="2"/>
  <c r="E78" i="4" s="1"/>
  <c r="DG78" i="2"/>
  <c r="N78" i="4" s="1"/>
  <c r="H107" i="7"/>
  <c r="DW91" i="2"/>
  <c r="G91" i="7" s="1"/>
  <c r="DX91" i="2"/>
  <c r="H91" i="7" s="1"/>
  <c r="E82" i="3"/>
  <c r="N82" i="3"/>
  <c r="S82" i="3" s="1"/>
  <c r="T82" i="3" s="1"/>
  <c r="H221" i="7"/>
  <c r="D29" i="7"/>
  <c r="M29" i="7"/>
  <c r="F265" i="7"/>
  <c r="O265" i="7"/>
  <c r="CZ32" i="1"/>
  <c r="DT32" i="1"/>
  <c r="DG32" i="1"/>
  <c r="DG32" i="2"/>
  <c r="N32" i="4" s="1"/>
  <c r="DU32" i="1"/>
  <c r="N32" i="7" s="1"/>
  <c r="DU78" i="1"/>
  <c r="N78" i="7" s="1"/>
  <c r="DH78" i="1"/>
  <c r="DV78" i="1"/>
  <c r="O78" i="7" s="1"/>
  <c r="DW51" i="1"/>
  <c r="DW260" i="1"/>
  <c r="DC260" i="1"/>
  <c r="DJ260" i="1"/>
  <c r="DJ260" i="2"/>
  <c r="Q260" i="4" s="1"/>
  <c r="CY107" i="1"/>
  <c r="DF107" i="1"/>
  <c r="DY107" i="1"/>
  <c r="DT107" i="1"/>
  <c r="DY82" i="1"/>
  <c r="R82" i="7" s="1"/>
  <c r="J281" i="6"/>
  <c r="K281" i="6" s="1"/>
  <c r="D171" i="3"/>
  <c r="Q160" i="6"/>
  <c r="S160" i="6" s="1"/>
  <c r="T160" i="6" s="1"/>
  <c r="V160" i="6" s="1"/>
  <c r="I160" i="15" s="1"/>
  <c r="DY334" i="1"/>
  <c r="M69" i="6"/>
  <c r="Q128" i="6"/>
  <c r="O112" i="6"/>
  <c r="Q305" i="6"/>
  <c r="DV255" i="1"/>
  <c r="O312" i="6"/>
  <c r="N194" i="6"/>
  <c r="DF223" i="1"/>
  <c r="I48" i="3"/>
  <c r="M66" i="6"/>
  <c r="DU116" i="1"/>
  <c r="N116" i="7" s="1"/>
  <c r="N79" i="6"/>
  <c r="M350" i="6"/>
  <c r="DY42" i="1"/>
  <c r="N151" i="6"/>
  <c r="S151" i="6" s="1"/>
  <c r="T151" i="6" s="1"/>
  <c r="V151" i="6" s="1"/>
  <c r="I151" i="15" s="1"/>
  <c r="DH351" i="2"/>
  <c r="O351" i="4" s="1"/>
  <c r="F13" i="3"/>
  <c r="R13" i="3" s="1"/>
  <c r="N300" i="6"/>
  <c r="DA117" i="1"/>
  <c r="DT220" i="1"/>
  <c r="DV278" i="2"/>
  <c r="F278" i="7" s="1"/>
  <c r="DU69" i="2"/>
  <c r="E69" i="7" s="1"/>
  <c r="DY314" i="2"/>
  <c r="I314" i="7" s="1"/>
  <c r="DV167" i="2"/>
  <c r="F167" i="7" s="1"/>
  <c r="R202" i="6"/>
  <c r="R44" i="6"/>
  <c r="DX200" i="2"/>
  <c r="CZ186" i="2"/>
  <c r="E186" i="4" s="1"/>
  <c r="DY190" i="2"/>
  <c r="DV105" i="2"/>
  <c r="F105" i="7" s="1"/>
  <c r="CZ159" i="2"/>
  <c r="E159" i="4" s="1"/>
  <c r="DT159" i="2"/>
  <c r="D159" i="7" s="1"/>
  <c r="DC59" i="2"/>
  <c r="H59" i="4" s="1"/>
  <c r="DJ59" i="2"/>
  <c r="Q59" i="4" s="1"/>
  <c r="DX59" i="2"/>
  <c r="H59" i="7" s="1"/>
  <c r="I260" i="3"/>
  <c r="R260" i="3"/>
  <c r="S260" i="3" s="1"/>
  <c r="T260" i="3" s="1"/>
  <c r="O217" i="7"/>
  <c r="F217" i="7"/>
  <c r="CY260" i="2"/>
  <c r="D260" i="4" s="1"/>
  <c r="DF260" i="2"/>
  <c r="M260" i="4" s="1"/>
  <c r="DY260" i="2"/>
  <c r="H266" i="7"/>
  <c r="Q266" i="7"/>
  <c r="F221" i="6"/>
  <c r="J221" i="6" s="1"/>
  <c r="K221" i="6" s="1"/>
  <c r="O221" i="6"/>
  <c r="CZ58" i="2"/>
  <c r="E58" i="4" s="1"/>
  <c r="DU58" i="2"/>
  <c r="E58" i="7" s="1"/>
  <c r="G107" i="7"/>
  <c r="DG344" i="1"/>
  <c r="CZ344" i="1"/>
  <c r="DT344" i="1"/>
  <c r="DG344" i="2"/>
  <c r="N344" i="4" s="1"/>
  <c r="DY28" i="1"/>
  <c r="DK28" i="1"/>
  <c r="DD28" i="1"/>
  <c r="DX28" i="1"/>
  <c r="CY121" i="1"/>
  <c r="DF121" i="1"/>
  <c r="DG66" i="2"/>
  <c r="N66" i="4" s="1"/>
  <c r="M227" i="6"/>
  <c r="S227" i="6" s="1"/>
  <c r="K56" i="7"/>
  <c r="DH7" i="2"/>
  <c r="O7" i="4" s="1"/>
  <c r="Q196" i="6"/>
  <c r="DJ305" i="2"/>
  <c r="Q305" i="4" s="1"/>
  <c r="O255" i="6"/>
  <c r="O20" i="6"/>
  <c r="S20" i="6" s="1"/>
  <c r="DI114" i="2"/>
  <c r="P114" i="4" s="1"/>
  <c r="P194" i="6"/>
  <c r="DF321" i="2"/>
  <c r="M321" i="4" s="1"/>
  <c r="I116" i="3"/>
  <c r="J116" i="3" s="1"/>
  <c r="K116" i="3" s="1"/>
  <c r="V116" i="3" s="1"/>
  <c r="S73" i="6"/>
  <c r="Q274" i="6"/>
  <c r="E346" i="3"/>
  <c r="O224" i="6"/>
  <c r="S224" i="6" s="1"/>
  <c r="T224" i="6" s="1"/>
  <c r="P12" i="6"/>
  <c r="Q356" i="6"/>
  <c r="S356" i="6" s="1"/>
  <c r="T356" i="6" s="1"/>
  <c r="O171" i="6"/>
  <c r="Q186" i="6"/>
  <c r="S186" i="6" s="1"/>
  <c r="T186" i="6" s="1"/>
  <c r="V186" i="6" s="1"/>
  <c r="I186" i="15" s="1"/>
  <c r="Q116" i="6"/>
  <c r="N284" i="6"/>
  <c r="P117" i="6"/>
  <c r="N219" i="6"/>
  <c r="DG220" i="2"/>
  <c r="N220" i="4" s="1"/>
  <c r="D186" i="3"/>
  <c r="CL54" i="2"/>
  <c r="CS54" i="2"/>
  <c r="CZ54" i="2" s="1"/>
  <c r="R273" i="6"/>
  <c r="DA9" i="2"/>
  <c r="F9" i="4" s="1"/>
  <c r="R303" i="6"/>
  <c r="R166" i="6"/>
  <c r="DV112" i="2"/>
  <c r="F112" i="7" s="1"/>
  <c r="DA112" i="2"/>
  <c r="F112" i="4" s="1"/>
  <c r="DA235" i="2"/>
  <c r="F235" i="4" s="1"/>
  <c r="DU235" i="2"/>
  <c r="E235" i="7" s="1"/>
  <c r="DU246" i="2"/>
  <c r="E246" i="7" s="1"/>
  <c r="DA246" i="2"/>
  <c r="F246" i="4" s="1"/>
  <c r="DT323" i="2"/>
  <c r="D323" i="7" s="1"/>
  <c r="CY323" i="2"/>
  <c r="D323" i="4" s="1"/>
  <c r="DY323" i="2"/>
  <c r="I323" i="7" s="1"/>
  <c r="DC310" i="2"/>
  <c r="H310" i="4" s="1"/>
  <c r="DX310" i="2"/>
  <c r="H310" i="7" s="1"/>
  <c r="DW175" i="2"/>
  <c r="G175" i="7" s="1"/>
  <c r="DC175" i="2"/>
  <c r="H175" i="4" s="1"/>
  <c r="DX175" i="2"/>
  <c r="DF93" i="1"/>
  <c r="CY93" i="1"/>
  <c r="DY93" i="1"/>
  <c r="DY99" i="1"/>
  <c r="DX99" i="1"/>
  <c r="DD99" i="1"/>
  <c r="F344" i="3"/>
  <c r="O344" i="3"/>
  <c r="E51" i="7"/>
  <c r="N51" i="7"/>
  <c r="DF51" i="2"/>
  <c r="M51" i="4" s="1"/>
  <c r="CY51" i="2"/>
  <c r="D51" i="4" s="1"/>
  <c r="DT51" i="2"/>
  <c r="DY51" i="2"/>
  <c r="H30" i="6"/>
  <c r="Q30" i="6"/>
  <c r="Q51" i="6"/>
  <c r="H51" i="6"/>
  <c r="E217" i="7"/>
  <c r="N217" i="7"/>
  <c r="P218" i="7"/>
  <c r="G218" i="7"/>
  <c r="R344" i="6"/>
  <c r="I344" i="6"/>
  <c r="N108" i="6"/>
  <c r="E108" i="6"/>
  <c r="R226" i="6"/>
  <c r="I226" i="6"/>
  <c r="E32" i="3"/>
  <c r="N32" i="3"/>
  <c r="DV266" i="2"/>
  <c r="DB266" i="2"/>
  <c r="G266" i="4" s="1"/>
  <c r="DI266" i="2"/>
  <c r="P266" i="4" s="1"/>
  <c r="R68" i="3"/>
  <c r="S68" i="3" s="1"/>
  <c r="T68" i="3" s="1"/>
  <c r="I68" i="3"/>
  <c r="G84" i="7"/>
  <c r="F121" i="3"/>
  <c r="O121" i="3"/>
  <c r="H260" i="7"/>
  <c r="Q260" i="7"/>
  <c r="I84" i="7"/>
  <c r="F31" i="7"/>
  <c r="DH136" i="2"/>
  <c r="O136" i="4" s="1"/>
  <c r="DA136" i="2"/>
  <c r="F136" i="4" s="1"/>
  <c r="G55" i="6"/>
  <c r="P55" i="6"/>
  <c r="E121" i="7"/>
  <c r="DY55" i="1"/>
  <c r="DK55" i="1"/>
  <c r="DX55" i="1"/>
  <c r="Q55" i="7" s="1"/>
  <c r="DD55" i="1"/>
  <c r="S149" i="6"/>
  <c r="DU149" i="1"/>
  <c r="N149" i="7" s="1"/>
  <c r="DT121" i="1"/>
  <c r="DY75" i="1"/>
  <c r="DX75" i="1"/>
  <c r="Q75" i="7" s="1"/>
  <c r="DK75" i="1"/>
  <c r="DD75" i="1"/>
  <c r="DK75" i="2"/>
  <c r="R75" i="4" s="1"/>
  <c r="R36" i="6"/>
  <c r="R163" i="6"/>
  <c r="N53" i="3"/>
  <c r="E53" i="3"/>
  <c r="Q251" i="6"/>
  <c r="H251" i="6"/>
  <c r="DF217" i="2"/>
  <c r="M217" i="4" s="1"/>
  <c r="CY217" i="2"/>
  <c r="D217" i="4" s="1"/>
  <c r="J217" i="4" s="1"/>
  <c r="K217" i="4" s="1"/>
  <c r="E37" i="6"/>
  <c r="N37" i="6"/>
  <c r="DW53" i="2"/>
  <c r="DJ53" i="2"/>
  <c r="Q53" i="4" s="1"/>
  <c r="DC53" i="2"/>
  <c r="H53" i="4" s="1"/>
  <c r="R218" i="6"/>
  <c r="I218" i="6"/>
  <c r="I37" i="3"/>
  <c r="J37" i="3" s="1"/>
  <c r="K37" i="3" s="1"/>
  <c r="R37" i="3"/>
  <c r="S37" i="3" s="1"/>
  <c r="T37" i="3" s="1"/>
  <c r="Q344" i="6"/>
  <c r="H344" i="6"/>
  <c r="H226" i="6"/>
  <c r="J226" i="6" s="1"/>
  <c r="Q226" i="6"/>
  <c r="DY37" i="2"/>
  <c r="DD37" i="2"/>
  <c r="I37" i="4" s="1"/>
  <c r="DX37" i="2"/>
  <c r="DK37" i="2"/>
  <c r="R37" i="4" s="1"/>
  <c r="D32" i="3"/>
  <c r="M32" i="3"/>
  <c r="R28" i="3"/>
  <c r="I28" i="3"/>
  <c r="O37" i="7"/>
  <c r="F37" i="7"/>
  <c r="DX24" i="2"/>
  <c r="DY24" i="2"/>
  <c r="DD24" i="2"/>
  <c r="I24" i="4" s="1"/>
  <c r="DK24" i="2"/>
  <c r="R24" i="4" s="1"/>
  <c r="D75" i="7"/>
  <c r="F108" i="7"/>
  <c r="Q344" i="7"/>
  <c r="H344" i="7"/>
  <c r="P53" i="6"/>
  <c r="G53" i="6"/>
  <c r="P244" i="6"/>
  <c r="G244" i="6"/>
  <c r="DF107" i="2"/>
  <c r="M107" i="4" s="1"/>
  <c r="CY107" i="2"/>
  <c r="D107" i="4" s="1"/>
  <c r="DX53" i="2"/>
  <c r="O107" i="6"/>
  <c r="F107" i="6"/>
  <c r="M38" i="7"/>
  <c r="D38" i="7"/>
  <c r="DU265" i="2"/>
  <c r="DA265" i="2"/>
  <c r="F265" i="4" s="1"/>
  <c r="DH265" i="2"/>
  <c r="O265" i="4" s="1"/>
  <c r="D72" i="6"/>
  <c r="M72" i="6"/>
  <c r="DK28" i="2"/>
  <c r="R28" i="4" s="1"/>
  <c r="DD28" i="2"/>
  <c r="I28" i="4" s="1"/>
  <c r="DY28" i="2"/>
  <c r="DX28" i="2"/>
  <c r="N35" i="6"/>
  <c r="E35" i="6"/>
  <c r="I108" i="7"/>
  <c r="O107" i="3"/>
  <c r="S107" i="3" s="1"/>
  <c r="T107" i="3" s="1"/>
  <c r="F107" i="3"/>
  <c r="D55" i="6"/>
  <c r="M55" i="6"/>
  <c r="D149" i="7"/>
  <c r="M149" i="7"/>
  <c r="H121" i="6"/>
  <c r="Q121" i="6"/>
  <c r="DG343" i="2"/>
  <c r="N343" i="4" s="1"/>
  <c r="CZ343" i="2"/>
  <c r="E343" i="4" s="1"/>
  <c r="DT343" i="2"/>
  <c r="Q221" i="3"/>
  <c r="H221" i="3"/>
  <c r="I148" i="3"/>
  <c r="R148" i="3"/>
  <c r="S38" i="4"/>
  <c r="T38" i="4" s="1"/>
  <c r="S221" i="4"/>
  <c r="T221" i="4" s="1"/>
  <c r="H149" i="7"/>
  <c r="DT107" i="2"/>
  <c r="O343" i="3"/>
  <c r="S343" i="3" s="1"/>
  <c r="T343" i="3" s="1"/>
  <c r="F343" i="3"/>
  <c r="J343" i="3" s="1"/>
  <c r="K343" i="3" s="1"/>
  <c r="I35" i="7"/>
  <c r="R35" i="7"/>
  <c r="D72" i="7"/>
  <c r="H55" i="7"/>
  <c r="H100" i="3"/>
  <c r="DW72" i="1"/>
  <c r="DJ72" i="1"/>
  <c r="DC72" i="1"/>
  <c r="DT72" i="1"/>
  <c r="M72" i="7" s="1"/>
  <c r="CZ72" i="1"/>
  <c r="DG72" i="1"/>
  <c r="CZ108" i="1"/>
  <c r="DT108" i="1"/>
  <c r="DG108" i="1"/>
  <c r="DX72" i="1"/>
  <c r="M78" i="6"/>
  <c r="DA72" i="1"/>
  <c r="DH72" i="1"/>
  <c r="DU72" i="1"/>
  <c r="N72" i="7" s="1"/>
  <c r="DH108" i="1"/>
  <c r="DU108" i="1"/>
  <c r="N108" i="7" s="1"/>
  <c r="DA108" i="1"/>
  <c r="DT316" i="2"/>
  <c r="D316" i="7" s="1"/>
  <c r="DV323" i="2"/>
  <c r="F323" i="7" s="1"/>
  <c r="DQ54" i="2"/>
  <c r="I198" i="3"/>
  <c r="DX293" i="2"/>
  <c r="H293" i="7" s="1"/>
  <c r="DV302" i="2"/>
  <c r="F302" i="7" s="1"/>
  <c r="DD131" i="2"/>
  <c r="I131" i="4" s="1"/>
  <c r="I81" i="3"/>
  <c r="DU282" i="2"/>
  <c r="E282" i="7" s="1"/>
  <c r="DV243" i="2"/>
  <c r="O243" i="7" s="1"/>
  <c r="DX78" i="2"/>
  <c r="DD78" i="2"/>
  <c r="I78" i="4" s="1"/>
  <c r="DV99" i="2"/>
  <c r="DD93" i="2"/>
  <c r="I93" i="4" s="1"/>
  <c r="DT36" i="2"/>
  <c r="D36" i="7" s="1"/>
  <c r="CZ100" i="2"/>
  <c r="E100" i="4" s="1"/>
  <c r="R294" i="6"/>
  <c r="M37" i="6"/>
  <c r="D37" i="6"/>
  <c r="O51" i="6"/>
  <c r="F51" i="6"/>
  <c r="J51" i="6" s="1"/>
  <c r="DT251" i="2"/>
  <c r="DG251" i="2"/>
  <c r="N251" i="4" s="1"/>
  <c r="CZ251" i="2"/>
  <c r="E251" i="4" s="1"/>
  <c r="P217" i="3"/>
  <c r="G217" i="3"/>
  <c r="I51" i="6"/>
  <c r="R51" i="6"/>
  <c r="Q218" i="6"/>
  <c r="H218" i="6"/>
  <c r="H75" i="3"/>
  <c r="Q75" i="3"/>
  <c r="G37" i="7"/>
  <c r="I218" i="7"/>
  <c r="R218" i="7"/>
  <c r="P149" i="7"/>
  <c r="G149" i="7"/>
  <c r="R266" i="6"/>
  <c r="I266" i="6"/>
  <c r="I344" i="3"/>
  <c r="R344" i="3"/>
  <c r="DF108" i="2"/>
  <c r="M108" i="4" s="1"/>
  <c r="CY108" i="2"/>
  <c r="D108" i="4" s="1"/>
  <c r="J108" i="4" s="1"/>
  <c r="K108" i="4" s="1"/>
  <c r="R37" i="6"/>
  <c r="I37" i="6"/>
  <c r="R32" i="3"/>
  <c r="I32" i="3"/>
  <c r="M260" i="6"/>
  <c r="D260" i="6"/>
  <c r="E108" i="3"/>
  <c r="N108" i="3"/>
  <c r="F344" i="7"/>
  <c r="H244" i="3"/>
  <c r="Q244" i="3"/>
  <c r="M108" i="6"/>
  <c r="D108" i="6"/>
  <c r="DY217" i="2"/>
  <c r="I74" i="6"/>
  <c r="R74" i="6"/>
  <c r="E149" i="7"/>
  <c r="DX226" i="2"/>
  <c r="DK226" i="2"/>
  <c r="R226" i="4" s="1"/>
  <c r="DY226" i="2"/>
  <c r="DD226" i="2"/>
  <c r="I226" i="4" s="1"/>
  <c r="H72" i="6"/>
  <c r="Q72" i="6"/>
  <c r="DJ35" i="2"/>
  <c r="Q35" i="4" s="1"/>
  <c r="DC35" i="2"/>
  <c r="H35" i="4" s="1"/>
  <c r="DW35" i="2"/>
  <c r="DU107" i="2"/>
  <c r="DA107" i="2"/>
  <c r="F107" i="4" s="1"/>
  <c r="DV107" i="2"/>
  <c r="DH107" i="2"/>
  <c r="O107" i="4" s="1"/>
  <c r="Q35" i="6"/>
  <c r="H35" i="6"/>
  <c r="H84" i="7"/>
  <c r="E38" i="7"/>
  <c r="N38" i="7"/>
  <c r="I121" i="6"/>
  <c r="R121" i="6"/>
  <c r="D35" i="6"/>
  <c r="M35" i="6"/>
  <c r="CY226" i="2"/>
  <c r="D226" i="4" s="1"/>
  <c r="DF226" i="2"/>
  <c r="M226" i="4" s="1"/>
  <c r="P35" i="6"/>
  <c r="G35" i="6"/>
  <c r="H72" i="7"/>
  <c r="Q72" i="7"/>
  <c r="F221" i="7"/>
  <c r="DU343" i="2"/>
  <c r="G221" i="7"/>
  <c r="DV53" i="1"/>
  <c r="DI53" i="1"/>
  <c r="DB53" i="1"/>
  <c r="DB344" i="1"/>
  <c r="DI344" i="1"/>
  <c r="DW344" i="1"/>
  <c r="DV344" i="1"/>
  <c r="O344" i="7" s="1"/>
  <c r="DC244" i="1"/>
  <c r="DJ244" i="1"/>
  <c r="DW244" i="1"/>
  <c r="DY38" i="1"/>
  <c r="DD38" i="1"/>
  <c r="DX38" i="1"/>
  <c r="Q38" i="7" s="1"/>
  <c r="DK38" i="1"/>
  <c r="F91" i="3"/>
  <c r="DY149" i="1"/>
  <c r="R149" i="7" s="1"/>
  <c r="DX149" i="1"/>
  <c r="Q149" i="7" s="1"/>
  <c r="DD149" i="1"/>
  <c r="DK149" i="1"/>
  <c r="DW107" i="1"/>
  <c r="P107" i="7" s="1"/>
  <c r="DC107" i="1"/>
  <c r="DJ107" i="1"/>
  <c r="DY251" i="1"/>
  <c r="R251" i="7" s="1"/>
  <c r="DK251" i="1"/>
  <c r="DD251" i="1"/>
  <c r="DX251" i="1"/>
  <c r="Q251" i="7" s="1"/>
  <c r="DI31" i="2"/>
  <c r="P31" i="4" s="1"/>
  <c r="DB31" i="1"/>
  <c r="DI31" i="1"/>
  <c r="DV31" i="1"/>
  <c r="O31" i="7" s="1"/>
  <c r="DB121" i="1"/>
  <c r="DV121" i="1"/>
  <c r="DI121" i="1"/>
  <c r="DI326" i="2"/>
  <c r="O11" i="6"/>
  <c r="S11" i="6" s="1"/>
  <c r="T11" i="6" s="1"/>
  <c r="V11" i="6" s="1"/>
  <c r="I11" i="15" s="1"/>
  <c r="DG219" i="2"/>
  <c r="P253" i="6"/>
  <c r="N294" i="6"/>
  <c r="M236" i="6"/>
  <c r="DY151" i="2"/>
  <c r="DU96" i="2"/>
  <c r="E96" i="7" s="1"/>
  <c r="DA195" i="2"/>
  <c r="F195" i="4" s="1"/>
  <c r="DW307" i="2"/>
  <c r="G307" i="7" s="1"/>
  <c r="DW219" i="2"/>
  <c r="DU195" i="2"/>
  <c r="I165" i="3"/>
  <c r="DK316" i="2"/>
  <c r="R316" i="4" s="1"/>
  <c r="R12" i="6"/>
  <c r="R20" i="6"/>
  <c r="R162" i="6"/>
  <c r="R127" i="6"/>
  <c r="R318" i="6"/>
  <c r="T318" i="6" s="1"/>
  <c r="V318" i="6" s="1"/>
  <c r="I318" i="15" s="1"/>
  <c r="DU191" i="2"/>
  <c r="R327" i="6"/>
  <c r="R330" i="6"/>
  <c r="R284" i="6"/>
  <c r="R310" i="6"/>
  <c r="R240" i="6"/>
  <c r="DT335" i="2"/>
  <c r="D335" i="7" s="1"/>
  <c r="R219" i="6"/>
  <c r="CZ223" i="2"/>
  <c r="E223" i="4" s="1"/>
  <c r="Q216" i="6"/>
  <c r="DX252" i="2"/>
  <c r="H252" i="7" s="1"/>
  <c r="R116" i="6"/>
  <c r="R16" i="6"/>
  <c r="DU133" i="2"/>
  <c r="E133" i="7" s="1"/>
  <c r="DV141" i="2"/>
  <c r="F141" i="7" s="1"/>
  <c r="DU100" i="2"/>
  <c r="N100" i="7" s="1"/>
  <c r="DH124" i="2"/>
  <c r="O124" i="4" s="1"/>
  <c r="DY27" i="2"/>
  <c r="R27" i="6"/>
  <c r="R204" i="6"/>
  <c r="E217" i="3"/>
  <c r="N217" i="3"/>
  <c r="S217" i="3" s="1"/>
  <c r="T217" i="3" s="1"/>
  <c r="DU53" i="2"/>
  <c r="DH53" i="2"/>
  <c r="O53" i="4" s="1"/>
  <c r="DA53" i="2"/>
  <c r="F53" i="4" s="1"/>
  <c r="DG30" i="2"/>
  <c r="N30" i="4" s="1"/>
  <c r="S30" i="4" s="1"/>
  <c r="T30" i="4" s="1"/>
  <c r="DT30" i="2"/>
  <c r="CZ30" i="2"/>
  <c r="E30" i="4" s="1"/>
  <c r="J30" i="4" s="1"/>
  <c r="K30" i="4" s="1"/>
  <c r="I251" i="6"/>
  <c r="R251" i="6"/>
  <c r="G344" i="6"/>
  <c r="J344" i="6" s="1"/>
  <c r="P344" i="6"/>
  <c r="DG24" i="2"/>
  <c r="N24" i="4" s="1"/>
  <c r="CZ24" i="2"/>
  <c r="E24" i="4" s="1"/>
  <c r="DT24" i="2"/>
  <c r="DW24" i="2"/>
  <c r="DJ24" i="2"/>
  <c r="Q24" i="4" s="1"/>
  <c r="DC24" i="2"/>
  <c r="H24" i="4" s="1"/>
  <c r="DA84" i="2"/>
  <c r="F84" i="4" s="1"/>
  <c r="DU84" i="2"/>
  <c r="DH84" i="2"/>
  <c r="O84" i="4" s="1"/>
  <c r="DT217" i="2"/>
  <c r="DW51" i="2"/>
  <c r="DJ51" i="2"/>
  <c r="Q51" i="4" s="1"/>
  <c r="DC51" i="2"/>
  <c r="H51" i="4" s="1"/>
  <c r="DW244" i="2"/>
  <c r="DJ244" i="2"/>
  <c r="Q244" i="4" s="1"/>
  <c r="DC244" i="2"/>
  <c r="H244" i="4" s="1"/>
  <c r="DX244" i="2"/>
  <c r="H75" i="6"/>
  <c r="J75" i="6" s="1"/>
  <c r="K75" i="6" s="1"/>
  <c r="Q75" i="6"/>
  <c r="S75" i="6" s="1"/>
  <c r="T75" i="6" s="1"/>
  <c r="G53" i="3"/>
  <c r="P53" i="3"/>
  <c r="N218" i="7"/>
  <c r="N84" i="6"/>
  <c r="E84" i="6"/>
  <c r="E218" i="6"/>
  <c r="N218" i="6"/>
  <c r="O244" i="7"/>
  <c r="F244" i="7"/>
  <c r="I149" i="6"/>
  <c r="R149" i="6"/>
  <c r="T149" i="6" s="1"/>
  <c r="F28" i="6"/>
  <c r="O28" i="6"/>
  <c r="D218" i="7"/>
  <c r="M38" i="6"/>
  <c r="D38" i="6"/>
  <c r="DF121" i="2"/>
  <c r="M121" i="4" s="1"/>
  <c r="CY121" i="2"/>
  <c r="D121" i="4" s="1"/>
  <c r="P148" i="3"/>
  <c r="G148" i="3"/>
  <c r="R31" i="6"/>
  <c r="I31" i="6"/>
  <c r="G221" i="3"/>
  <c r="P221" i="3"/>
  <c r="DT108" i="2"/>
  <c r="E121" i="3"/>
  <c r="N121" i="3"/>
  <c r="S121" i="3" s="1"/>
  <c r="T121" i="3" s="1"/>
  <c r="R72" i="6"/>
  <c r="I72" i="6"/>
  <c r="M32" i="7"/>
  <c r="D32" i="7"/>
  <c r="I136" i="3"/>
  <c r="R136" i="3"/>
  <c r="Q29" i="6"/>
  <c r="H29" i="6"/>
  <c r="DF72" i="2"/>
  <c r="M72" i="4" s="1"/>
  <c r="S72" i="4" s="1"/>
  <c r="T72" i="4" s="1"/>
  <c r="CY72" i="2"/>
  <c r="D72" i="4" s="1"/>
  <c r="J72" i="4" s="1"/>
  <c r="K72" i="4" s="1"/>
  <c r="DY343" i="2"/>
  <c r="DD343" i="2"/>
  <c r="I343" i="4" s="1"/>
  <c r="DX343" i="2"/>
  <c r="DK343" i="2"/>
  <c r="R343" i="4" s="1"/>
  <c r="F148" i="6"/>
  <c r="J148" i="6" s="1"/>
  <c r="K148" i="6" s="1"/>
  <c r="O148" i="6"/>
  <c r="S148" i="6" s="1"/>
  <c r="G260" i="7"/>
  <c r="P260" i="7"/>
  <c r="R35" i="3"/>
  <c r="S35" i="3" s="1"/>
  <c r="T35" i="3" s="1"/>
  <c r="I35" i="3"/>
  <c r="G29" i="6"/>
  <c r="P29" i="6"/>
  <c r="E35" i="7"/>
  <c r="DY72" i="2"/>
  <c r="DY53" i="1"/>
  <c r="R53" i="7" s="1"/>
  <c r="DD53" i="1"/>
  <c r="DX53" i="1"/>
  <c r="DK53" i="1"/>
  <c r="H265" i="7"/>
  <c r="Q265" i="7"/>
  <c r="F72" i="7"/>
  <c r="O72" i="7"/>
  <c r="P31" i="7"/>
  <c r="G31" i="7"/>
  <c r="F55" i="7"/>
  <c r="O55" i="7"/>
  <c r="DI38" i="1"/>
  <c r="DB38" i="1"/>
  <c r="DV38" i="1"/>
  <c r="CZ265" i="1"/>
  <c r="DG265" i="1"/>
  <c r="DT265" i="1"/>
  <c r="DY265" i="1"/>
  <c r="S226" i="6"/>
  <c r="DV108" i="1"/>
  <c r="O108" i="7" s="1"/>
  <c r="DI108" i="1"/>
  <c r="DB108" i="1"/>
  <c r="DX107" i="1"/>
  <c r="Q107" i="7" s="1"/>
  <c r="CY31" i="1"/>
  <c r="DF31" i="1"/>
  <c r="DU121" i="1"/>
  <c r="N121" i="7" s="1"/>
  <c r="DA121" i="1"/>
  <c r="DH121" i="1"/>
  <c r="R178" i="6"/>
  <c r="O302" i="6"/>
  <c r="R47" i="6"/>
  <c r="R17" i="6"/>
  <c r="R274" i="6"/>
  <c r="DD252" i="2"/>
  <c r="I252" i="4" s="1"/>
  <c r="DW275" i="2"/>
  <c r="G275" i="7" s="1"/>
  <c r="DK93" i="2"/>
  <c r="R93" i="4" s="1"/>
  <c r="R152" i="6"/>
  <c r="R147" i="6"/>
  <c r="R85" i="6"/>
  <c r="R62" i="6"/>
  <c r="N100" i="6"/>
  <c r="N30" i="3"/>
  <c r="S30" i="3" s="1"/>
  <c r="T30" i="3" s="1"/>
  <c r="E30" i="3"/>
  <c r="J30" i="3" s="1"/>
  <c r="K30" i="3" s="1"/>
  <c r="O244" i="3"/>
  <c r="F244" i="3"/>
  <c r="G217" i="6"/>
  <c r="P217" i="6"/>
  <c r="DF37" i="2"/>
  <c r="M37" i="4" s="1"/>
  <c r="S37" i="4" s="1"/>
  <c r="T37" i="4" s="1"/>
  <c r="CY37" i="2"/>
  <c r="D37" i="4" s="1"/>
  <c r="M251" i="6"/>
  <c r="D251" i="6"/>
  <c r="E217" i="6"/>
  <c r="N217" i="6"/>
  <c r="O251" i="6"/>
  <c r="F251" i="6"/>
  <c r="DV218" i="2"/>
  <c r="DI218" i="2"/>
  <c r="P218" i="4" s="1"/>
  <c r="DB218" i="2"/>
  <c r="G218" i="4" s="1"/>
  <c r="Q24" i="6"/>
  <c r="H24" i="6"/>
  <c r="F84" i="3"/>
  <c r="O84" i="3"/>
  <c r="M218" i="6"/>
  <c r="D218" i="6"/>
  <c r="DC75" i="2"/>
  <c r="H75" i="4" s="1"/>
  <c r="DW75" i="2"/>
  <c r="DJ75" i="2"/>
  <c r="Q75" i="4" s="1"/>
  <c r="N38" i="3"/>
  <c r="E38" i="3"/>
  <c r="O53" i="6"/>
  <c r="F53" i="6"/>
  <c r="F226" i="7"/>
  <c r="CZ74" i="2"/>
  <c r="E74" i="4" s="1"/>
  <c r="DT74" i="2"/>
  <c r="DG74" i="2"/>
  <c r="N74" i="4" s="1"/>
  <c r="O32" i="3"/>
  <c r="F32" i="3"/>
  <c r="CZ28" i="2"/>
  <c r="E28" i="4" s="1"/>
  <c r="J28" i="4" s="1"/>
  <c r="K28" i="4" s="1"/>
  <c r="DG28" i="2"/>
  <c r="N28" i="4" s="1"/>
  <c r="S28" i="4" s="1"/>
  <c r="T28" i="4" s="1"/>
  <c r="DT28" i="2"/>
  <c r="G24" i="6"/>
  <c r="P24" i="6"/>
  <c r="O149" i="3"/>
  <c r="S149" i="3" s="1"/>
  <c r="T149" i="3" s="1"/>
  <c r="F149" i="3"/>
  <c r="Q28" i="6"/>
  <c r="H28" i="6"/>
  <c r="DY31" i="2"/>
  <c r="DX31" i="2"/>
  <c r="DK31" i="2"/>
  <c r="R31" i="4" s="1"/>
  <c r="S31" i="4" s="1"/>
  <c r="T31" i="4" s="1"/>
  <c r="DD31" i="2"/>
  <c r="I31" i="4" s="1"/>
  <c r="J31" i="4" s="1"/>
  <c r="K31" i="4" s="1"/>
  <c r="F221" i="3"/>
  <c r="J221" i="3" s="1"/>
  <c r="K221" i="3" s="1"/>
  <c r="O221" i="3"/>
  <c r="P121" i="6"/>
  <c r="S121" i="6" s="1"/>
  <c r="G121" i="6"/>
  <c r="J121" i="6" s="1"/>
  <c r="E29" i="6"/>
  <c r="N29" i="6"/>
  <c r="F149" i="7"/>
  <c r="O149" i="7"/>
  <c r="I38" i="7"/>
  <c r="R38" i="7"/>
  <c r="CY265" i="2"/>
  <c r="D265" i="4" s="1"/>
  <c r="DF265" i="2"/>
  <c r="M265" i="4" s="1"/>
  <c r="N31" i="3"/>
  <c r="E31" i="3"/>
  <c r="R55" i="3"/>
  <c r="I55" i="3"/>
  <c r="F265" i="6"/>
  <c r="J265" i="6" s="1"/>
  <c r="O265" i="6"/>
  <c r="S265" i="6" s="1"/>
  <c r="DV35" i="2"/>
  <c r="DI35" i="2"/>
  <c r="P35" i="4" s="1"/>
  <c r="DB35" i="2"/>
  <c r="G35" i="4" s="1"/>
  <c r="R55" i="6"/>
  <c r="I55" i="6"/>
  <c r="DX29" i="2"/>
  <c r="DK29" i="2"/>
  <c r="R29" i="4" s="1"/>
  <c r="DY29" i="2"/>
  <c r="DD29" i="2"/>
  <c r="I29" i="4" s="1"/>
  <c r="R221" i="7"/>
  <c r="I221" i="7"/>
  <c r="DY265" i="2"/>
  <c r="I148" i="7"/>
  <c r="R148" i="7"/>
  <c r="DT121" i="2"/>
  <c r="E72" i="7"/>
  <c r="CZ53" i="1"/>
  <c r="DG53" i="1"/>
  <c r="DT53" i="1"/>
  <c r="DY84" i="1"/>
  <c r="DX84" i="1"/>
  <c r="Q84" i="7" s="1"/>
  <c r="DD84" i="1"/>
  <c r="DK84" i="1"/>
  <c r="L75" i="8"/>
  <c r="M75" i="8" s="1"/>
  <c r="DJ84" i="1"/>
  <c r="DW84" i="1"/>
  <c r="P84" i="7" s="1"/>
  <c r="DC84" i="1"/>
  <c r="DT28" i="1"/>
  <c r="CZ28" i="1"/>
  <c r="DG28" i="1"/>
  <c r="DC221" i="1"/>
  <c r="DW221" i="1"/>
  <c r="P221" i="7" s="1"/>
  <c r="DX221" i="1"/>
  <c r="Q221" i="7" s="1"/>
  <c r="DJ221" i="1"/>
  <c r="DG260" i="1"/>
  <c r="CZ260" i="1"/>
  <c r="DT260" i="1"/>
  <c r="M260" i="7" s="1"/>
  <c r="DJ108" i="1"/>
  <c r="DC108" i="1"/>
  <c r="DW108" i="1"/>
  <c r="S51" i="6"/>
  <c r="DW121" i="1"/>
  <c r="DV205" i="2"/>
  <c r="DU88" i="2"/>
  <c r="DX287" i="2"/>
  <c r="DT300" i="2"/>
  <c r="D300" i="7" s="1"/>
  <c r="DT158" i="2"/>
  <c r="D158" i="7" s="1"/>
  <c r="DT261" i="2"/>
  <c r="D261" i="7" s="1"/>
  <c r="DU123" i="2"/>
  <c r="E123" i="7" s="1"/>
  <c r="DY302" i="2"/>
  <c r="I302" i="7" s="1"/>
  <c r="DU15" i="2"/>
  <c r="DV111" i="2"/>
  <c r="F111" i="7" s="1"/>
  <c r="DV93" i="2"/>
  <c r="F93" i="7" s="1"/>
  <c r="DA124" i="1"/>
  <c r="G136" i="3"/>
  <c r="R244" i="3"/>
  <c r="I244" i="3"/>
  <c r="P251" i="6"/>
  <c r="G251" i="6"/>
  <c r="E75" i="7"/>
  <c r="F218" i="6"/>
  <c r="O218" i="6"/>
  <c r="F266" i="3"/>
  <c r="J266" i="3" s="1"/>
  <c r="K266" i="3" s="1"/>
  <c r="O266" i="3"/>
  <c r="S266" i="3" s="1"/>
  <c r="T266" i="3" s="1"/>
  <c r="I251" i="7"/>
  <c r="O75" i="7"/>
  <c r="F75" i="7"/>
  <c r="DG226" i="2"/>
  <c r="N226" i="4" s="1"/>
  <c r="CZ226" i="2"/>
  <c r="E226" i="4" s="1"/>
  <c r="DT226" i="2"/>
  <c r="DU226" i="2"/>
  <c r="F51" i="7"/>
  <c r="O51" i="7"/>
  <c r="M251" i="3"/>
  <c r="D251" i="3"/>
  <c r="E74" i="6"/>
  <c r="J74" i="6" s="1"/>
  <c r="N74" i="6"/>
  <c r="M84" i="6"/>
  <c r="S84" i="6" s="1"/>
  <c r="D84" i="6"/>
  <c r="DV53" i="2"/>
  <c r="DB53" i="2"/>
  <c r="G53" i="4" s="1"/>
  <c r="DI53" i="2"/>
  <c r="P53" i="4" s="1"/>
  <c r="DY74" i="2"/>
  <c r="DX74" i="2"/>
  <c r="DK74" i="2"/>
  <c r="R74" i="4" s="1"/>
  <c r="DD74" i="2"/>
  <c r="I74" i="4" s="1"/>
  <c r="H24" i="3"/>
  <c r="Q24" i="3"/>
  <c r="S24" i="3" s="1"/>
  <c r="T24" i="3" s="1"/>
  <c r="I260" i="6"/>
  <c r="R260" i="6"/>
  <c r="P38" i="3"/>
  <c r="G38" i="3"/>
  <c r="O30" i="7"/>
  <c r="F30" i="7"/>
  <c r="N28" i="3"/>
  <c r="E28" i="3"/>
  <c r="J28" i="3" s="1"/>
  <c r="K28" i="3" s="1"/>
  <c r="J32" i="4"/>
  <c r="K32" i="4" s="1"/>
  <c r="DY107" i="2"/>
  <c r="DT82" i="2"/>
  <c r="DG82" i="2"/>
  <c r="N82" i="4" s="1"/>
  <c r="CZ82" i="2"/>
  <c r="E82" i="4" s="1"/>
  <c r="J149" i="4"/>
  <c r="K149" i="4" s="1"/>
  <c r="CY343" i="2"/>
  <c r="D343" i="4" s="1"/>
  <c r="DF343" i="2"/>
  <c r="M343" i="4" s="1"/>
  <c r="H32" i="7"/>
  <c r="Q32" i="7"/>
  <c r="DV29" i="2"/>
  <c r="DB29" i="2"/>
  <c r="G29" i="4" s="1"/>
  <c r="DI29" i="2"/>
  <c r="P29" i="4" s="1"/>
  <c r="S29" i="4" s="1"/>
  <c r="T29" i="4" s="1"/>
  <c r="M266" i="7"/>
  <c r="D266" i="7"/>
  <c r="R31" i="3"/>
  <c r="I31" i="3"/>
  <c r="P38" i="7"/>
  <c r="G38" i="7"/>
  <c r="R82" i="6"/>
  <c r="I82" i="6"/>
  <c r="K82" i="6" s="1"/>
  <c r="P29" i="3"/>
  <c r="S29" i="3" s="1"/>
  <c r="T29" i="3" s="1"/>
  <c r="G29" i="3"/>
  <c r="J29" i="3" s="1"/>
  <c r="K29" i="3" s="1"/>
  <c r="F55" i="6"/>
  <c r="O55" i="6"/>
  <c r="N31" i="7"/>
  <c r="E31" i="7"/>
  <c r="M221" i="7"/>
  <c r="D221" i="7"/>
  <c r="O121" i="7"/>
  <c r="F121" i="7"/>
  <c r="E221" i="7"/>
  <c r="N221" i="7"/>
  <c r="G265" i="7"/>
  <c r="P265" i="7"/>
  <c r="DG84" i="1"/>
  <c r="CZ84" i="1"/>
  <c r="DT84" i="1"/>
  <c r="M84" i="7" s="1"/>
  <c r="DU84" i="1"/>
  <c r="DA265" i="1"/>
  <c r="DU265" i="1"/>
  <c r="DH265" i="1"/>
  <c r="H163" i="3"/>
  <c r="DI221" i="1"/>
  <c r="DV221" i="1"/>
  <c r="O221" i="7" s="1"/>
  <c r="DB221" i="1"/>
  <c r="CZ218" i="1"/>
  <c r="DT218" i="1"/>
  <c r="M218" i="7" s="1"/>
  <c r="DG218" i="1"/>
  <c r="DH226" i="1"/>
  <c r="DA226" i="1"/>
  <c r="DU226" i="1"/>
  <c r="DY226" i="1"/>
  <c r="DX226" i="1"/>
  <c r="DK226" i="1"/>
  <c r="DD226" i="1"/>
  <c r="DA75" i="1"/>
  <c r="DH75" i="1"/>
  <c r="DU75" i="1"/>
  <c r="N75" i="7" s="1"/>
  <c r="CY108" i="1"/>
  <c r="DF108" i="1"/>
  <c r="DV226" i="1"/>
  <c r="O226" i="7" s="1"/>
  <c r="DF232" i="2"/>
  <c r="M232" i="4" s="1"/>
  <c r="N191" i="6"/>
  <c r="DJ303" i="2"/>
  <c r="Q303" i="4" s="1"/>
  <c r="M295" i="6"/>
  <c r="P355" i="6"/>
  <c r="DX356" i="2"/>
  <c r="H356" i="7" s="1"/>
  <c r="DT334" i="2"/>
  <c r="D334" i="7" s="1"/>
  <c r="DU79" i="2"/>
  <c r="E79" i="7" s="1"/>
  <c r="DY293" i="2"/>
  <c r="R181" i="6"/>
  <c r="R77" i="6"/>
  <c r="DN54" i="2"/>
  <c r="R211" i="6"/>
  <c r="R329" i="6"/>
  <c r="R261" i="6"/>
  <c r="R282" i="6"/>
  <c r="DU118" i="2"/>
  <c r="E118" i="7" s="1"/>
  <c r="R301" i="6"/>
  <c r="R334" i="6"/>
  <c r="R171" i="6"/>
  <c r="R201" i="6"/>
  <c r="I279" i="3"/>
  <c r="R255" i="6"/>
  <c r="R65" i="6"/>
  <c r="R297" i="6"/>
  <c r="R123" i="6"/>
  <c r="R307" i="6"/>
  <c r="P347" i="6"/>
  <c r="DH124" i="1"/>
  <c r="DJ344" i="2"/>
  <c r="Q344" i="4" s="1"/>
  <c r="DW344" i="2"/>
  <c r="DC344" i="2"/>
  <c r="H344" i="4" s="1"/>
  <c r="J344" i="4" s="1"/>
  <c r="K344" i="4" s="1"/>
  <c r="R218" i="3"/>
  <c r="I218" i="3"/>
  <c r="O51" i="3"/>
  <c r="S51" i="3" s="1"/>
  <c r="T51" i="3" s="1"/>
  <c r="F51" i="3"/>
  <c r="J51" i="3" s="1"/>
  <c r="K51" i="3" s="1"/>
  <c r="DF244" i="2"/>
  <c r="M244" i="4" s="1"/>
  <c r="CY244" i="2"/>
  <c r="D244" i="4" s="1"/>
  <c r="DI251" i="2"/>
  <c r="P251" i="4" s="1"/>
  <c r="DV251" i="2"/>
  <c r="DB251" i="2"/>
  <c r="G251" i="4" s="1"/>
  <c r="I30" i="7"/>
  <c r="R30" i="7"/>
  <c r="Q251" i="3"/>
  <c r="H251" i="3"/>
  <c r="DT244" i="2"/>
  <c r="DG244" i="2"/>
  <c r="N244" i="4" s="1"/>
  <c r="CZ244" i="2"/>
  <c r="E244" i="4" s="1"/>
  <c r="D344" i="7"/>
  <c r="M344" i="7"/>
  <c r="P218" i="3"/>
  <c r="G218" i="3"/>
  <c r="DU251" i="2"/>
  <c r="H38" i="7"/>
  <c r="DY75" i="2"/>
  <c r="DF75" i="2"/>
  <c r="M75" i="4" s="1"/>
  <c r="CY75" i="2"/>
  <c r="D75" i="4" s="1"/>
  <c r="J75" i="4" s="1"/>
  <c r="K75" i="4" s="1"/>
  <c r="DF84" i="2"/>
  <c r="M84" i="4" s="1"/>
  <c r="CY84" i="2"/>
  <c r="D84" i="4" s="1"/>
  <c r="N244" i="3"/>
  <c r="E244" i="3"/>
  <c r="G260" i="6"/>
  <c r="P260" i="6"/>
  <c r="N28" i="6"/>
  <c r="E28" i="6"/>
  <c r="J28" i="6" s="1"/>
  <c r="G218" i="6"/>
  <c r="P218" i="6"/>
  <c r="R84" i="3"/>
  <c r="I84" i="3"/>
  <c r="DC266" i="2"/>
  <c r="H266" i="4" s="1"/>
  <c r="J266" i="4" s="1"/>
  <c r="K266" i="4" s="1"/>
  <c r="DW266" i="2"/>
  <c r="DJ266" i="2"/>
  <c r="Q266" i="4" s="1"/>
  <c r="F265" i="3"/>
  <c r="O265" i="3"/>
  <c r="E343" i="6"/>
  <c r="N343" i="6"/>
  <c r="S149" i="4"/>
  <c r="T149" i="4" s="1"/>
  <c r="F38" i="7"/>
  <c r="O38" i="7"/>
  <c r="F148" i="3"/>
  <c r="O148" i="3"/>
  <c r="I343" i="6"/>
  <c r="R343" i="6"/>
  <c r="P72" i="6"/>
  <c r="G72" i="6"/>
  <c r="H108" i="7"/>
  <c r="I265" i="3"/>
  <c r="R265" i="3"/>
  <c r="DX51" i="2"/>
  <c r="DW121" i="2"/>
  <c r="DJ121" i="2"/>
  <c r="Q121" i="4" s="1"/>
  <c r="DC121" i="2"/>
  <c r="H121" i="4" s="1"/>
  <c r="R265" i="6"/>
  <c r="I265" i="6"/>
  <c r="K265" i="6" s="1"/>
  <c r="D148" i="7"/>
  <c r="DV84" i="2"/>
  <c r="DJ55" i="2"/>
  <c r="Q55" i="4" s="1"/>
  <c r="S55" i="4" s="1"/>
  <c r="T55" i="4" s="1"/>
  <c r="DC55" i="2"/>
  <c r="H55" i="4" s="1"/>
  <c r="DW55" i="2"/>
  <c r="G32" i="7"/>
  <c r="P32" i="7"/>
  <c r="DY266" i="2"/>
  <c r="DV82" i="2"/>
  <c r="DH82" i="2"/>
  <c r="O82" i="4" s="1"/>
  <c r="DA82" i="2"/>
  <c r="F82" i="4" s="1"/>
  <c r="DU82" i="2"/>
  <c r="F55" i="3"/>
  <c r="O55" i="3"/>
  <c r="DC148" i="2"/>
  <c r="H148" i="4" s="1"/>
  <c r="DJ148" i="2"/>
  <c r="Q148" i="4" s="1"/>
  <c r="S148" i="4" s="1"/>
  <c r="T148" i="4" s="1"/>
  <c r="DW148" i="2"/>
  <c r="D31" i="7"/>
  <c r="M31" i="7"/>
  <c r="DT265" i="2"/>
  <c r="I55" i="7"/>
  <c r="R55" i="7"/>
  <c r="DU344" i="1"/>
  <c r="DH344" i="1"/>
  <c r="DA344" i="1"/>
  <c r="DF35" i="1"/>
  <c r="CY35" i="1"/>
  <c r="DU266" i="1"/>
  <c r="N266" i="7" s="1"/>
  <c r="DA266" i="1"/>
  <c r="DH266" i="1"/>
  <c r="DI24" i="1"/>
  <c r="DV24" i="1"/>
  <c r="DB24" i="1"/>
  <c r="DY121" i="1"/>
  <c r="DK121" i="1"/>
  <c r="DX121" i="1"/>
  <c r="DD121" i="1"/>
  <c r="DU28" i="1"/>
  <c r="N28" i="7" s="1"/>
  <c r="DF51" i="1"/>
  <c r="CY51" i="1"/>
  <c r="DU260" i="1"/>
  <c r="DH260" i="1"/>
  <c r="DA260" i="1"/>
  <c r="F333" i="5"/>
  <c r="DX231" i="1"/>
  <c r="DW142" i="1"/>
  <c r="DC180" i="1"/>
  <c r="DW23" i="1"/>
  <c r="DC192" i="1"/>
  <c r="DX237" i="1"/>
  <c r="DJ142" i="1"/>
  <c r="DC77" i="1"/>
  <c r="DC302" i="1"/>
  <c r="DJ11" i="1"/>
  <c r="DW171" i="1"/>
  <c r="DX111" i="1"/>
  <c r="Q111" i="7" s="1"/>
  <c r="DJ192" i="1"/>
  <c r="DC278" i="1"/>
  <c r="DJ176" i="1"/>
  <c r="DX171" i="1"/>
  <c r="DJ171" i="1"/>
  <c r="DW231" i="1"/>
  <c r="DW111" i="1"/>
  <c r="P111" i="7" s="1"/>
  <c r="DJ237" i="1"/>
  <c r="DW192" i="1"/>
  <c r="P192" i="7" s="1"/>
  <c r="DW278" i="1"/>
  <c r="DX278" i="1"/>
  <c r="DC176" i="1"/>
  <c r="DC237" i="1"/>
  <c r="DJ111" i="1"/>
  <c r="DW77" i="1"/>
  <c r="DW176" i="1"/>
  <c r="DX23" i="1"/>
  <c r="DJ44" i="1"/>
  <c r="DX180" i="1"/>
  <c r="Q180" i="7" s="1"/>
  <c r="S346" i="6"/>
  <c r="DC111" i="1"/>
  <c r="DJ231" i="1"/>
  <c r="DC69" i="1"/>
  <c r="DW44" i="1"/>
  <c r="P44" i="7" s="1"/>
  <c r="DC23" i="1"/>
  <c r="DC231" i="1"/>
  <c r="DC44" i="1"/>
  <c r="DJ147" i="1"/>
  <c r="DJ180" i="1"/>
  <c r="DJ184" i="1"/>
  <c r="DJ246" i="1"/>
  <c r="DW351" i="1"/>
  <c r="P351" i="7" s="1"/>
  <c r="DW103" i="1"/>
  <c r="DC21" i="1"/>
  <c r="DX184" i="1"/>
  <c r="DW326" i="1"/>
  <c r="P326" i="7" s="1"/>
  <c r="DC220" i="1"/>
  <c r="DJ102" i="1"/>
  <c r="DJ179" i="1"/>
  <c r="DC120" i="1"/>
  <c r="DW21" i="1"/>
  <c r="P21" i="7" s="1"/>
  <c r="DC103" i="1"/>
  <c r="DC184" i="1"/>
  <c r="DX73" i="1"/>
  <c r="DC179" i="1"/>
  <c r="DX120" i="1"/>
  <c r="DX103" i="1"/>
  <c r="DW73" i="1"/>
  <c r="DJ69" i="1"/>
  <c r="DJ103" i="1"/>
  <c r="S115" i="6"/>
  <c r="T115" i="6" s="1"/>
  <c r="DJ73" i="1"/>
  <c r="DW184" i="1"/>
  <c r="DJ236" i="1"/>
  <c r="DW69" i="1"/>
  <c r="DC284" i="1"/>
  <c r="DW80" i="1"/>
  <c r="DW102" i="1"/>
  <c r="P102" i="7" s="1"/>
  <c r="DX246" i="1"/>
  <c r="DW133" i="1"/>
  <c r="DW152" i="1"/>
  <c r="DB290" i="1"/>
  <c r="DW168" i="1"/>
  <c r="P168" i="7" s="1"/>
  <c r="DI284" i="1"/>
  <c r="DI348" i="1"/>
  <c r="DI152" i="1"/>
  <c r="DB255" i="1"/>
  <c r="DW46" i="1"/>
  <c r="P46" i="7" s="1"/>
  <c r="DB268" i="1"/>
  <c r="DW48" i="1"/>
  <c r="DI193" i="1"/>
  <c r="DI237" i="1"/>
  <c r="DB168" i="1"/>
  <c r="S144" i="6"/>
  <c r="T144" i="6" s="1"/>
  <c r="V144" i="6" s="1"/>
  <c r="I144" i="15" s="1"/>
  <c r="DW237" i="1"/>
  <c r="P237" i="7" s="1"/>
  <c r="DV204" i="1"/>
  <c r="DW348" i="1"/>
  <c r="P348" i="7" s="1"/>
  <c r="DV150" i="1"/>
  <c r="DV48" i="1"/>
  <c r="DB46" i="1"/>
  <c r="DB204" i="1"/>
  <c r="S201" i="6"/>
  <c r="DW268" i="1"/>
  <c r="DV284" i="1"/>
  <c r="DI150" i="1"/>
  <c r="DW150" i="1"/>
  <c r="P150" i="7" s="1"/>
  <c r="DB34" i="1"/>
  <c r="DV356" i="1"/>
  <c r="O356" i="7" s="1"/>
  <c r="DV279" i="1"/>
  <c r="O279" i="7" s="1"/>
  <c r="DB99" i="1"/>
  <c r="DW204" i="1"/>
  <c r="DV348" i="1"/>
  <c r="DW281" i="1"/>
  <c r="DI281" i="1"/>
  <c r="DI279" i="1"/>
  <c r="DW99" i="1"/>
  <c r="DV99" i="1"/>
  <c r="DV168" i="1"/>
  <c r="DB152" i="1"/>
  <c r="DI255" i="1"/>
  <c r="DI81" i="1"/>
  <c r="DB281" i="1"/>
  <c r="DB193" i="1"/>
  <c r="DB279" i="1"/>
  <c r="DI34" i="1"/>
  <c r="DV152" i="1"/>
  <c r="DI268" i="1"/>
  <c r="DV193" i="1"/>
  <c r="O193" i="7" s="1"/>
  <c r="DV328" i="1"/>
  <c r="DU174" i="1"/>
  <c r="DH328" i="1"/>
  <c r="DV191" i="1"/>
  <c r="DV174" i="1"/>
  <c r="DH174" i="1"/>
  <c r="DA330" i="1"/>
  <c r="DA249" i="1"/>
  <c r="DU181" i="1"/>
  <c r="DA329" i="1"/>
  <c r="DH126" i="1"/>
  <c r="DH235" i="1"/>
  <c r="DV126" i="1"/>
  <c r="DA211" i="1"/>
  <c r="DA42" i="1"/>
  <c r="DH330" i="1"/>
  <c r="DH249" i="1"/>
  <c r="DA181" i="1"/>
  <c r="DH329" i="1"/>
  <c r="DA126" i="1"/>
  <c r="DH42" i="1"/>
  <c r="DU249" i="1"/>
  <c r="DU329" i="1"/>
  <c r="N329" i="7" s="1"/>
  <c r="DU235" i="1"/>
  <c r="DU13" i="1"/>
  <c r="N13" i="7" s="1"/>
  <c r="DA231" i="1"/>
  <c r="DV235" i="1"/>
  <c r="DH231" i="1"/>
  <c r="DU145" i="1"/>
  <c r="S270" i="6"/>
  <c r="DA191" i="1"/>
  <c r="DH269" i="1"/>
  <c r="DV269" i="1"/>
  <c r="DH312" i="1"/>
  <c r="DH191" i="1"/>
  <c r="DV143" i="1"/>
  <c r="O143" i="7" s="1"/>
  <c r="M333" i="5"/>
  <c r="P333" i="5" s="1"/>
  <c r="CZ273" i="1"/>
  <c r="S41" i="6"/>
  <c r="CZ46" i="1"/>
  <c r="DT216" i="1"/>
  <c r="S219" i="6"/>
  <c r="DT330" i="1"/>
  <c r="DG116" i="1"/>
  <c r="CZ23" i="1"/>
  <c r="DU50" i="1"/>
  <c r="DT171" i="1"/>
  <c r="CZ171" i="1"/>
  <c r="DU330" i="1"/>
  <c r="CZ50" i="1"/>
  <c r="CZ195" i="1"/>
  <c r="DU171" i="1"/>
  <c r="CZ116" i="1"/>
  <c r="DG224" i="1"/>
  <c r="DT273" i="1"/>
  <c r="DG216" i="1"/>
  <c r="DG273" i="1"/>
  <c r="CZ268" i="1"/>
  <c r="CZ230" i="1"/>
  <c r="DT195" i="1"/>
  <c r="DG330" i="1"/>
  <c r="DU268" i="1"/>
  <c r="J346" i="3"/>
  <c r="K346" i="3" s="1"/>
  <c r="CZ285" i="1"/>
  <c r="DY201" i="1"/>
  <c r="F136" i="8"/>
  <c r="S189" i="6"/>
  <c r="DF139" i="1"/>
  <c r="DF138" i="1"/>
  <c r="DF184" i="1"/>
  <c r="DT138" i="1"/>
  <c r="DT77" i="1"/>
  <c r="S10" i="6"/>
  <c r="T10" i="6" s="1"/>
  <c r="DT203" i="1"/>
  <c r="CY297" i="1"/>
  <c r="T227" i="6"/>
  <c r="DF77" i="1"/>
  <c r="DY139" i="1"/>
  <c r="S200" i="6"/>
  <c r="CY59" i="1"/>
  <c r="DT139" i="1"/>
  <c r="DY41" i="1"/>
  <c r="DF59" i="1"/>
  <c r="CY41" i="1"/>
  <c r="W14" i="6"/>
  <c r="DF16" i="1"/>
  <c r="S163" i="6"/>
  <c r="DY243" i="1"/>
  <c r="R243" i="7" s="1"/>
  <c r="CY243" i="1"/>
  <c r="DF329" i="1"/>
  <c r="DF243" i="1"/>
  <c r="DT68" i="1"/>
  <c r="CY255" i="1"/>
  <c r="DF48" i="1"/>
  <c r="S9" i="6"/>
  <c r="DY85" i="1"/>
  <c r="DF65" i="1"/>
  <c r="DT65" i="1"/>
  <c r="CY296" i="1"/>
  <c r="CY47" i="1"/>
  <c r="DT91" i="1"/>
  <c r="CY231" i="1"/>
  <c r="DY47" i="1"/>
  <c r="DT231" i="1"/>
  <c r="M231" i="7" s="1"/>
  <c r="DF203" i="1"/>
  <c r="CY119" i="1"/>
  <c r="DT307" i="1"/>
  <c r="DF321" i="1"/>
  <c r="CY91" i="1"/>
  <c r="DF36" i="1"/>
  <c r="DY65" i="1"/>
  <c r="DT127" i="1"/>
  <c r="M127" i="7" s="1"/>
  <c r="CY203" i="1"/>
  <c r="DF300" i="1"/>
  <c r="DF322" i="1"/>
  <c r="CY321" i="1"/>
  <c r="CY36" i="1"/>
  <c r="DY126" i="1"/>
  <c r="CY168" i="1"/>
  <c r="S71" i="6"/>
  <c r="CY62" i="1"/>
  <c r="DF152" i="1"/>
  <c r="DY152" i="1"/>
  <c r="CY96" i="1"/>
  <c r="CY73" i="1"/>
  <c r="DY119" i="1"/>
  <c r="DT168" i="1"/>
  <c r="CY85" i="1"/>
  <c r="DY59" i="1"/>
  <c r="R59" i="7" s="1"/>
  <c r="CY250" i="1"/>
  <c r="S174" i="6"/>
  <c r="DT321" i="1"/>
  <c r="M321" i="7" s="1"/>
  <c r="DY63" i="1"/>
  <c r="T73" i="6"/>
  <c r="DF47" i="1"/>
  <c r="DY168" i="1"/>
  <c r="DY204" i="1"/>
  <c r="R204" i="7" s="1"/>
  <c r="DT48" i="1"/>
  <c r="DT47" i="1"/>
  <c r="DY80" i="1"/>
  <c r="R80" i="7" s="1"/>
  <c r="DF215" i="1"/>
  <c r="DY313" i="1"/>
  <c r="DY155" i="1"/>
  <c r="R155" i="7" s="1"/>
  <c r="S13" i="3"/>
  <c r="T13" i="3" s="1"/>
  <c r="DY194" i="1"/>
  <c r="DY145" i="1"/>
  <c r="DY302" i="1"/>
  <c r="DT301" i="1"/>
  <c r="M301" i="7" s="1"/>
  <c r="CY155" i="1"/>
  <c r="CY163" i="1"/>
  <c r="S230" i="6"/>
  <c r="T230" i="6" s="1"/>
  <c r="V230" i="6" s="1"/>
  <c r="I230" i="15" s="1"/>
  <c r="DF306" i="1"/>
  <c r="CY275" i="1"/>
  <c r="CY335" i="1"/>
  <c r="J211" i="3"/>
  <c r="K211" i="3" s="1"/>
  <c r="V211" i="3" s="1"/>
  <c r="DF273" i="1"/>
  <c r="DF163" i="1"/>
  <c r="DY66" i="1"/>
  <c r="DT224" i="1"/>
  <c r="DT116" i="1"/>
  <c r="M116" i="7" s="1"/>
  <c r="DT184" i="1"/>
  <c r="M184" i="7" s="1"/>
  <c r="DF275" i="1"/>
  <c r="CY103" i="1"/>
  <c r="DF336" i="1"/>
  <c r="DT194" i="1"/>
  <c r="M194" i="7" s="1"/>
  <c r="CY273" i="1"/>
  <c r="DT275" i="1"/>
  <c r="DT163" i="1"/>
  <c r="DF293" i="1"/>
  <c r="DF301" i="1"/>
  <c r="DF103" i="1"/>
  <c r="DF295" i="1"/>
  <c r="CY278" i="1"/>
  <c r="DT293" i="1"/>
  <c r="M293" i="7" s="1"/>
  <c r="CY301" i="1"/>
  <c r="DF147" i="1"/>
  <c r="DY167" i="1"/>
  <c r="DT155" i="1"/>
  <c r="DT79" i="1"/>
  <c r="DT278" i="1"/>
  <c r="CY293" i="1"/>
  <c r="DF241" i="1"/>
  <c r="DY224" i="1"/>
  <c r="DY273" i="1"/>
  <c r="J256" i="3"/>
  <c r="K256" i="3" s="1"/>
  <c r="DF205" i="1"/>
  <c r="DT147" i="1"/>
  <c r="M147" i="7" s="1"/>
  <c r="DF278" i="1"/>
  <c r="CY194" i="1"/>
  <c r="CY224" i="1"/>
  <c r="DT103" i="1"/>
  <c r="DF194" i="1"/>
  <c r="DF142" i="1"/>
  <c r="DY301" i="1"/>
  <c r="F42" i="8"/>
  <c r="J100" i="8"/>
  <c r="D54" i="8"/>
  <c r="J42" i="8"/>
  <c r="F99" i="8"/>
  <c r="I54" i="8"/>
  <c r="F93" i="8"/>
  <c r="D23" i="8"/>
  <c r="J136" i="8"/>
  <c r="E54" i="8"/>
  <c r="J124" i="8"/>
  <c r="H70" i="8"/>
  <c r="E139" i="8"/>
  <c r="Q99" i="8"/>
  <c r="R99" i="8" s="1"/>
  <c r="S99" i="8" s="1"/>
  <c r="Q124" i="8"/>
  <c r="R124" i="8" s="1"/>
  <c r="T124" i="8" s="1"/>
  <c r="H54" i="8"/>
  <c r="F100" i="8"/>
  <c r="Q100" i="8"/>
  <c r="R100" i="8" s="1"/>
  <c r="D70" i="8"/>
  <c r="J93" i="8"/>
  <c r="Q93" i="8"/>
  <c r="R93" i="8" s="1"/>
  <c r="S93" i="8" s="1"/>
  <c r="F124" i="8"/>
  <c r="J99" i="8"/>
  <c r="Q136" i="8"/>
  <c r="R136" i="8" s="1"/>
  <c r="DJ54" i="2"/>
  <c r="DC54" i="2"/>
  <c r="DI54" i="2"/>
  <c r="DV54" i="2"/>
  <c r="H136" i="7"/>
  <c r="N138" i="7"/>
  <c r="F115" i="3"/>
  <c r="CU70" i="2"/>
  <c r="CN70" i="2"/>
  <c r="CM70" i="2"/>
  <c r="CT70" i="2"/>
  <c r="CO70" i="2"/>
  <c r="CV70" i="2"/>
  <c r="E141" i="3"/>
  <c r="N141" i="3"/>
  <c r="DC71" i="2"/>
  <c r="H71" i="4" s="1"/>
  <c r="DW71" i="2"/>
  <c r="P71" i="7" s="1"/>
  <c r="DJ71" i="2"/>
  <c r="Q71" i="4" s="1"/>
  <c r="G100" i="3"/>
  <c r="J100" i="3" s="1"/>
  <c r="K100" i="3" s="1"/>
  <c r="P100" i="3"/>
  <c r="S100" i="3" s="1"/>
  <c r="T100" i="3" s="1"/>
  <c r="R100" i="6"/>
  <c r="I100" i="6"/>
  <c r="Q59" i="3"/>
  <c r="S59" i="3" s="1"/>
  <c r="T59" i="3" s="1"/>
  <c r="H59" i="3"/>
  <c r="J59" i="3" s="1"/>
  <c r="K59" i="3" s="1"/>
  <c r="DK144" i="2"/>
  <c r="R144" i="4" s="1"/>
  <c r="P124" i="3"/>
  <c r="G124" i="3"/>
  <c r="DI71" i="2"/>
  <c r="P71" i="4" s="1"/>
  <c r="P124" i="7"/>
  <c r="G124" i="7"/>
  <c r="DK168" i="2"/>
  <c r="R168" i="4" s="1"/>
  <c r="M34" i="6"/>
  <c r="M124" i="7"/>
  <c r="D124" i="7"/>
  <c r="DY136" i="1"/>
  <c r="DD136" i="1"/>
  <c r="DX136" i="1"/>
  <c r="Q136" i="7" s="1"/>
  <c r="DK136" i="1"/>
  <c r="G253" i="3"/>
  <c r="J253" i="3" s="1"/>
  <c r="K253" i="3" s="1"/>
  <c r="V253" i="3" s="1"/>
  <c r="D253" i="15" s="1"/>
  <c r="E109" i="3"/>
  <c r="G27" i="3"/>
  <c r="J27" i="3" s="1"/>
  <c r="K27" i="3" s="1"/>
  <c r="V27" i="3" s="1"/>
  <c r="D27" i="15" s="1"/>
  <c r="F166" i="3"/>
  <c r="V327" i="3"/>
  <c r="CZ127" i="1"/>
  <c r="DW127" i="1"/>
  <c r="DC326" i="1"/>
  <c r="DI17" i="1"/>
  <c r="DW216" i="1"/>
  <c r="DY232" i="1"/>
  <c r="J327" i="6"/>
  <c r="K327" i="6" s="1"/>
  <c r="I181" i="3"/>
  <c r="CB54" i="2"/>
  <c r="CW54" i="2"/>
  <c r="DP54" i="2"/>
  <c r="DR54" i="2"/>
  <c r="I54" i="6" s="1"/>
  <c r="DR70" i="2"/>
  <c r="DQ70" i="2"/>
  <c r="CB70" i="2"/>
  <c r="DX71" i="2"/>
  <c r="DK71" i="2"/>
  <c r="R71" i="4" s="1"/>
  <c r="DD71" i="2"/>
  <c r="I71" i="4" s="1"/>
  <c r="DY71" i="2"/>
  <c r="DV144" i="2"/>
  <c r="F144" i="7" s="1"/>
  <c r="DB144" i="2"/>
  <c r="G144" i="4" s="1"/>
  <c r="DI144" i="2"/>
  <c r="P144" i="4" s="1"/>
  <c r="Q100" i="6"/>
  <c r="S100" i="6" s="1"/>
  <c r="H100" i="6"/>
  <c r="J100" i="6" s="1"/>
  <c r="N124" i="3"/>
  <c r="E124" i="3"/>
  <c r="M124" i="6"/>
  <c r="D124" i="6"/>
  <c r="DX124" i="2"/>
  <c r="DY124" i="2"/>
  <c r="DK124" i="2"/>
  <c r="R124" i="4" s="1"/>
  <c r="DD124" i="2"/>
  <c r="I124" i="4" s="1"/>
  <c r="J124" i="4" s="1"/>
  <c r="K124" i="4" s="1"/>
  <c r="CZ136" i="2"/>
  <c r="E136" i="4" s="1"/>
  <c r="DG136" i="2"/>
  <c r="N136" i="4" s="1"/>
  <c r="DT136" i="2"/>
  <c r="DH91" i="2"/>
  <c r="O91" i="4" s="1"/>
  <c r="E124" i="7"/>
  <c r="N124" i="7"/>
  <c r="DY136" i="2"/>
  <c r="G27" i="6"/>
  <c r="J27" i="6" s="1"/>
  <c r="K27" i="6" s="1"/>
  <c r="P27" i="6"/>
  <c r="M168" i="6"/>
  <c r="D109" i="3"/>
  <c r="J109" i="3" s="1"/>
  <c r="K109" i="3" s="1"/>
  <c r="V109" i="3" s="1"/>
  <c r="DU136" i="2"/>
  <c r="DF168" i="2"/>
  <c r="M168" i="4" s="1"/>
  <c r="DH27" i="2"/>
  <c r="O27" i="4" s="1"/>
  <c r="DA27" i="2"/>
  <c r="F27" i="4" s="1"/>
  <c r="DU27" i="2"/>
  <c r="E27" i="7" s="1"/>
  <c r="G141" i="3"/>
  <c r="F68" i="3"/>
  <c r="E144" i="3"/>
  <c r="J144" i="3" s="1"/>
  <c r="K144" i="3" s="1"/>
  <c r="V144" i="3" s="1"/>
  <c r="DY100" i="1"/>
  <c r="DD100" i="1"/>
  <c r="DK100" i="1"/>
  <c r="DX100" i="1"/>
  <c r="Q99" i="6"/>
  <c r="DY175" i="1"/>
  <c r="DX137" i="1"/>
  <c r="DH336" i="1"/>
  <c r="DV17" i="1"/>
  <c r="S216" i="6"/>
  <c r="T216" i="6" s="1"/>
  <c r="V216" i="6" s="1"/>
  <c r="I216" i="15" s="1"/>
  <c r="CA54" i="2"/>
  <c r="H54" i="3" s="1"/>
  <c r="BY54" i="2"/>
  <c r="O54" i="3" s="1"/>
  <c r="DT49" i="2"/>
  <c r="D49" i="7" s="1"/>
  <c r="CL70" i="2"/>
  <c r="CS70" i="2"/>
  <c r="BZ70" i="2"/>
  <c r="DO70" i="2"/>
  <c r="F70" i="6" s="1"/>
  <c r="DH71" i="2"/>
  <c r="O71" i="4" s="1"/>
  <c r="DU71" i="2"/>
  <c r="E71" i="7" s="1"/>
  <c r="DA71" i="2"/>
  <c r="F71" i="4" s="1"/>
  <c r="DJ144" i="2"/>
  <c r="Q144" i="4" s="1"/>
  <c r="DW144" i="2"/>
  <c r="DC144" i="2"/>
  <c r="H144" i="4" s="1"/>
  <c r="DX100" i="2"/>
  <c r="DD100" i="2"/>
  <c r="I100" i="4" s="1"/>
  <c r="DY100" i="2"/>
  <c r="DK100" i="2"/>
  <c r="R100" i="4" s="1"/>
  <c r="Q141" i="3"/>
  <c r="H141" i="3"/>
  <c r="DI100" i="2"/>
  <c r="P100" i="4" s="1"/>
  <c r="DB100" i="2"/>
  <c r="G100" i="4" s="1"/>
  <c r="DV100" i="2"/>
  <c r="DY144" i="2"/>
  <c r="DG144" i="2"/>
  <c r="N144" i="4" s="1"/>
  <c r="DV71" i="2"/>
  <c r="F71" i="7" s="1"/>
  <c r="DH144" i="2"/>
  <c r="O144" i="4" s="1"/>
  <c r="I124" i="3"/>
  <c r="R124" i="3"/>
  <c r="M142" i="6"/>
  <c r="S142" i="6" s="1"/>
  <c r="DY27" i="1"/>
  <c r="R27" i="7" s="1"/>
  <c r="O124" i="7"/>
  <c r="F124" i="7"/>
  <c r="DU168" i="2"/>
  <c r="E168" i="7" s="1"/>
  <c r="O103" i="6"/>
  <c r="S103" i="6" s="1"/>
  <c r="T103" i="6" s="1"/>
  <c r="V103" i="6" s="1"/>
  <c r="I103" i="15" s="1"/>
  <c r="H199" i="3"/>
  <c r="J199" i="3" s="1"/>
  <c r="K199" i="3" s="1"/>
  <c r="O93" i="6"/>
  <c r="F99" i="3"/>
  <c r="DC327" i="1"/>
  <c r="DB17" i="1"/>
  <c r="DW17" i="1"/>
  <c r="DK216" i="1"/>
  <c r="P330" i="6"/>
  <c r="DH54" i="2"/>
  <c r="I151" i="3"/>
  <c r="CA70" i="2"/>
  <c r="Q70" i="3" s="1"/>
  <c r="DP70" i="2"/>
  <c r="G70" i="6" s="1"/>
  <c r="BY70" i="2"/>
  <c r="DN70" i="2"/>
  <c r="E70" i="6" s="1"/>
  <c r="CP70" i="2"/>
  <c r="CW70" i="2"/>
  <c r="DM70" i="2"/>
  <c r="D70" i="6" s="1"/>
  <c r="BX70" i="2"/>
  <c r="D100" i="7"/>
  <c r="M100" i="7"/>
  <c r="DJ100" i="2"/>
  <c r="Q100" i="4" s="1"/>
  <c r="DW100" i="2"/>
  <c r="DC100" i="2"/>
  <c r="H100" i="4" s="1"/>
  <c r="O347" i="6"/>
  <c r="S347" i="6" s="1"/>
  <c r="F347" i="6"/>
  <c r="J347" i="6" s="1"/>
  <c r="DW136" i="2"/>
  <c r="DC136" i="2"/>
  <c r="H136" i="4" s="1"/>
  <c r="DJ136" i="2"/>
  <c r="Q136" i="4" s="1"/>
  <c r="H124" i="6"/>
  <c r="Q124" i="6"/>
  <c r="Q136" i="3"/>
  <c r="H136" i="3"/>
  <c r="DT91" i="2"/>
  <c r="D91" i="7" s="1"/>
  <c r="CZ91" i="2"/>
  <c r="E91" i="4" s="1"/>
  <c r="J91" i="4" s="1"/>
  <c r="K91" i="4" s="1"/>
  <c r="DG91" i="2"/>
  <c r="N91" i="4" s="1"/>
  <c r="F124" i="3"/>
  <c r="O124" i="3"/>
  <c r="Q136" i="6"/>
  <c r="S136" i="6" s="1"/>
  <c r="T136" i="6" s="1"/>
  <c r="H136" i="6"/>
  <c r="J136" i="6" s="1"/>
  <c r="K136" i="6" s="1"/>
  <c r="CZ168" i="2"/>
  <c r="E168" i="4" s="1"/>
  <c r="J168" i="4" s="1"/>
  <c r="K168" i="4" s="1"/>
  <c r="DT168" i="2"/>
  <c r="DG168" i="2"/>
  <c r="N168" i="4" s="1"/>
  <c r="M124" i="3"/>
  <c r="D124" i="3"/>
  <c r="F136" i="7"/>
  <c r="DB27" i="2"/>
  <c r="G27" i="4" s="1"/>
  <c r="DI27" i="2"/>
  <c r="P27" i="4" s="1"/>
  <c r="DV27" i="2"/>
  <c r="N168" i="6"/>
  <c r="DH168" i="2"/>
  <c r="O168" i="4" s="1"/>
  <c r="DF27" i="2"/>
  <c r="M27" i="4" s="1"/>
  <c r="CY27" i="2"/>
  <c r="D27" i="4" s="1"/>
  <c r="DJ136" i="1"/>
  <c r="DW136" i="1"/>
  <c r="DC136" i="1"/>
  <c r="DJ91" i="2"/>
  <c r="Q91" i="4" s="1"/>
  <c r="DT27" i="2"/>
  <c r="D27" i="7" s="1"/>
  <c r="CZ27" i="2"/>
  <c r="E27" i="4" s="1"/>
  <c r="DG27" i="2"/>
  <c r="N27" i="4" s="1"/>
  <c r="DW163" i="2"/>
  <c r="DF91" i="2"/>
  <c r="M91" i="4" s="1"/>
  <c r="DW27" i="2"/>
  <c r="H115" i="3"/>
  <c r="DY124" i="1"/>
  <c r="DX124" i="1"/>
  <c r="DK124" i="1"/>
  <c r="DD124" i="1"/>
  <c r="DK27" i="2"/>
  <c r="R27" i="4" s="1"/>
  <c r="D70" i="3"/>
  <c r="I59" i="7"/>
  <c r="O36" i="7"/>
  <c r="DY120" i="1"/>
  <c r="DX142" i="1"/>
  <c r="DY142" i="1"/>
  <c r="DX109" i="2"/>
  <c r="H109" i="7" s="1"/>
  <c r="DY109" i="2"/>
  <c r="DD109" i="2"/>
  <c r="I109" i="4" s="1"/>
  <c r="DK109" i="2"/>
  <c r="DH34" i="2"/>
  <c r="O34" i="4" s="1"/>
  <c r="J111" i="6"/>
  <c r="K111" i="6" s="1"/>
  <c r="DG111" i="2"/>
  <c r="N111" i="4" s="1"/>
  <c r="CZ111" i="2"/>
  <c r="E111" i="4" s="1"/>
  <c r="DT111" i="2"/>
  <c r="M111" i="7" s="1"/>
  <c r="DW34" i="2"/>
  <c r="G34" i="7" s="1"/>
  <c r="DC34" i="2"/>
  <c r="H34" i="4" s="1"/>
  <c r="DJ34" i="2"/>
  <c r="Q34" i="4" s="1"/>
  <c r="DF85" i="2"/>
  <c r="M85" i="4" s="1"/>
  <c r="CY85" i="2"/>
  <c r="D85" i="4" s="1"/>
  <c r="DV103" i="2"/>
  <c r="F103" i="7" s="1"/>
  <c r="DI103" i="2"/>
  <c r="P103" i="4" s="1"/>
  <c r="DB103" i="2"/>
  <c r="G103" i="4" s="1"/>
  <c r="DY85" i="2"/>
  <c r="I85" i="7" s="1"/>
  <c r="G99" i="6"/>
  <c r="P99" i="6"/>
  <c r="DX34" i="2"/>
  <c r="H34" i="7" s="1"/>
  <c r="DT141" i="2"/>
  <c r="DT348" i="2"/>
  <c r="DG348" i="2"/>
  <c r="N348" i="4" s="1"/>
  <c r="CZ348" i="2"/>
  <c r="E348" i="4" s="1"/>
  <c r="DG103" i="2"/>
  <c r="N103" i="4" s="1"/>
  <c r="P93" i="6"/>
  <c r="G93" i="6"/>
  <c r="DJ93" i="2"/>
  <c r="Q93" i="4" s="1"/>
  <c r="DC93" i="2"/>
  <c r="H93" i="4" s="1"/>
  <c r="DW93" i="2"/>
  <c r="R93" i="3"/>
  <c r="S93" i="3" s="1"/>
  <c r="T93" i="3" s="1"/>
  <c r="I93" i="3"/>
  <c r="J93" i="3" s="1"/>
  <c r="K93" i="3" s="1"/>
  <c r="DK152" i="2"/>
  <c r="R152" i="4" s="1"/>
  <c r="I347" i="6"/>
  <c r="R347" i="6"/>
  <c r="T347" i="6" s="1"/>
  <c r="M120" i="3"/>
  <c r="S120" i="3" s="1"/>
  <c r="T120" i="3" s="1"/>
  <c r="D120" i="3"/>
  <c r="E111" i="3"/>
  <c r="J111" i="3" s="1"/>
  <c r="K111" i="3" s="1"/>
  <c r="V111" i="3" s="1"/>
  <c r="D111" i="15" s="1"/>
  <c r="N85" i="6"/>
  <c r="S85" i="6" s="1"/>
  <c r="DC36" i="2"/>
  <c r="H36" i="4" s="1"/>
  <c r="DW36" i="2"/>
  <c r="DJ36" i="2"/>
  <c r="Q36" i="4" s="1"/>
  <c r="DU115" i="2"/>
  <c r="E115" i="7" s="1"/>
  <c r="DH115" i="2"/>
  <c r="O115" i="4" s="1"/>
  <c r="DA115" i="2"/>
  <c r="F115" i="4" s="1"/>
  <c r="DW93" i="1"/>
  <c r="DJ93" i="1"/>
  <c r="DC93" i="1"/>
  <c r="N243" i="6"/>
  <c r="I152" i="3"/>
  <c r="DV115" i="2"/>
  <c r="F115" i="7" s="1"/>
  <c r="F18" i="3"/>
  <c r="H152" i="3"/>
  <c r="D47" i="3"/>
  <c r="J47" i="3" s="1"/>
  <c r="K47" i="3" s="1"/>
  <c r="V47" i="3" s="1"/>
  <c r="D47" i="15" s="1"/>
  <c r="I18" i="3"/>
  <c r="J18" i="3" s="1"/>
  <c r="K18" i="3" s="1"/>
  <c r="V18" i="3" s="1"/>
  <c r="D18" i="15" s="1"/>
  <c r="J138" i="3"/>
  <c r="K138" i="3" s="1"/>
  <c r="V138" i="3" s="1"/>
  <c r="T142" i="6"/>
  <c r="V142" i="6" s="1"/>
  <c r="I142" i="15" s="1"/>
  <c r="DY36" i="1"/>
  <c r="DY347" i="1"/>
  <c r="DB219" i="1"/>
  <c r="CS23" i="2"/>
  <c r="DG23" i="2" s="1"/>
  <c r="N23" i="4" s="1"/>
  <c r="DR83" i="2"/>
  <c r="I83" i="6" s="1"/>
  <c r="K109" i="6"/>
  <c r="DK85" i="2"/>
  <c r="R85" i="4" s="1"/>
  <c r="DW141" i="2"/>
  <c r="G141" i="7" s="1"/>
  <c r="DJ141" i="2"/>
  <c r="Q141" i="4" s="1"/>
  <c r="DC141" i="2"/>
  <c r="H141" i="4" s="1"/>
  <c r="DV34" i="2"/>
  <c r="DI34" i="2"/>
  <c r="P34" i="4" s="1"/>
  <c r="DB34" i="2"/>
  <c r="G34" i="4" s="1"/>
  <c r="DI85" i="2"/>
  <c r="DB85" i="2"/>
  <c r="G85" i="4" s="1"/>
  <c r="DV85" i="2"/>
  <c r="F85" i="7" s="1"/>
  <c r="P99" i="3"/>
  <c r="G99" i="3"/>
  <c r="P143" i="3"/>
  <c r="S143" i="3" s="1"/>
  <c r="T143" i="3" s="1"/>
  <c r="G143" i="3"/>
  <c r="J143" i="3" s="1"/>
  <c r="K143" i="3" s="1"/>
  <c r="I99" i="3"/>
  <c r="R99" i="3"/>
  <c r="R99" i="6"/>
  <c r="I99" i="6"/>
  <c r="DG93" i="2"/>
  <c r="N93" i="4" s="1"/>
  <c r="DT93" i="2"/>
  <c r="CZ93" i="2"/>
  <c r="E93" i="4" s="1"/>
  <c r="DY120" i="2"/>
  <c r="I120" i="7" s="1"/>
  <c r="DK120" i="2"/>
  <c r="R120" i="4" s="1"/>
  <c r="DD120" i="2"/>
  <c r="I120" i="4" s="1"/>
  <c r="DX120" i="2"/>
  <c r="H120" i="7" s="1"/>
  <c r="DF68" i="2"/>
  <c r="M68" i="4" s="1"/>
  <c r="DA59" i="2"/>
  <c r="F59" i="4" s="1"/>
  <c r="DU59" i="2"/>
  <c r="DH59" i="2"/>
  <c r="DX142" i="2"/>
  <c r="H142" i="7" s="1"/>
  <c r="DY142" i="2"/>
  <c r="DK142" i="2"/>
  <c r="R142" i="4" s="1"/>
  <c r="DD142" i="2"/>
  <c r="I142" i="4" s="1"/>
  <c r="J142" i="4" s="1"/>
  <c r="K142" i="4" s="1"/>
  <c r="I85" i="3"/>
  <c r="DG347" i="2"/>
  <c r="N347" i="4" s="1"/>
  <c r="CY18" i="2"/>
  <c r="D18" i="4" s="1"/>
  <c r="DF18" i="2"/>
  <c r="DX36" i="2"/>
  <c r="DK36" i="2"/>
  <c r="R36" i="4" s="1"/>
  <c r="DD36" i="2"/>
  <c r="I36" i="4" s="1"/>
  <c r="DY36" i="2"/>
  <c r="I115" i="3"/>
  <c r="CZ138" i="2"/>
  <c r="E138" i="4" s="1"/>
  <c r="DG138" i="2"/>
  <c r="N138" i="4" s="1"/>
  <c r="DT138" i="2"/>
  <c r="D138" i="7" s="1"/>
  <c r="DV18" i="2"/>
  <c r="F18" i="7" s="1"/>
  <c r="DB18" i="2"/>
  <c r="G18" i="4" s="1"/>
  <c r="DI18" i="2"/>
  <c r="P18" i="4" s="1"/>
  <c r="O279" i="6"/>
  <c r="S279" i="6" s="1"/>
  <c r="T279" i="6" s="1"/>
  <c r="V279" i="6" s="1"/>
  <c r="I279" i="15" s="1"/>
  <c r="D191" i="3"/>
  <c r="E68" i="3"/>
  <c r="DW18" i="2"/>
  <c r="DF115" i="2"/>
  <c r="M115" i="4" s="1"/>
  <c r="Q77" i="6"/>
  <c r="CZ99" i="1"/>
  <c r="DT99" i="1"/>
  <c r="DG99" i="1"/>
  <c r="N52" i="6"/>
  <c r="DY193" i="1"/>
  <c r="P143" i="4"/>
  <c r="DD336" i="1"/>
  <c r="DT34" i="2"/>
  <c r="D34" i="7" s="1"/>
  <c r="DG34" i="2"/>
  <c r="N34" i="4" s="1"/>
  <c r="CZ34" i="2"/>
  <c r="E34" i="4" s="1"/>
  <c r="DF141" i="2"/>
  <c r="M141" i="4" s="1"/>
  <c r="CY141" i="2"/>
  <c r="D141" i="4" s="1"/>
  <c r="DW85" i="2"/>
  <c r="DT85" i="2"/>
  <c r="D85" i="7" s="1"/>
  <c r="DY348" i="2"/>
  <c r="I348" i="7" s="1"/>
  <c r="DD348" i="2"/>
  <c r="I348" i="4" s="1"/>
  <c r="DK348" i="2"/>
  <c r="DX348" i="2"/>
  <c r="H348" i="7" s="1"/>
  <c r="DU68" i="2"/>
  <c r="E68" i="7" s="1"/>
  <c r="DH68" i="2"/>
  <c r="O68" i="4" s="1"/>
  <c r="DA68" i="2"/>
  <c r="F68" i="4" s="1"/>
  <c r="DH109" i="2"/>
  <c r="O109" i="4" s="1"/>
  <c r="DF99" i="2"/>
  <c r="M99" i="4" s="1"/>
  <c r="CY99" i="2"/>
  <c r="D99" i="4" s="1"/>
  <c r="DI111" i="2"/>
  <c r="P111" i="4" s="1"/>
  <c r="M99" i="6"/>
  <c r="D99" i="6"/>
  <c r="J99" i="6" s="1"/>
  <c r="DT152" i="2"/>
  <c r="D152" i="7" s="1"/>
  <c r="DG152" i="2"/>
  <c r="N152" i="4" s="1"/>
  <c r="CZ152" i="2"/>
  <c r="E152" i="4" s="1"/>
  <c r="CZ143" i="2"/>
  <c r="E143" i="4" s="1"/>
  <c r="DG143" i="2"/>
  <c r="N143" i="4" s="1"/>
  <c r="DT143" i="2"/>
  <c r="D143" i="7" s="1"/>
  <c r="Q99" i="7"/>
  <c r="H99" i="7"/>
  <c r="DW103" i="2"/>
  <c r="G103" i="7" s="1"/>
  <c r="DT99" i="2"/>
  <c r="DV68" i="2"/>
  <c r="DT59" i="2"/>
  <c r="DG59" i="2"/>
  <c r="N59" i="4" s="1"/>
  <c r="CZ59" i="2"/>
  <c r="E59" i="4" s="1"/>
  <c r="DI120" i="2"/>
  <c r="P120" i="4" s="1"/>
  <c r="DV120" i="2"/>
  <c r="F120" i="7" s="1"/>
  <c r="DB120" i="2"/>
  <c r="G120" i="4" s="1"/>
  <c r="DH103" i="2"/>
  <c r="O103" i="4" s="1"/>
  <c r="DD347" i="2"/>
  <c r="I347" i="4" s="1"/>
  <c r="J347" i="4" s="1"/>
  <c r="K347" i="4" s="1"/>
  <c r="DY347" i="2"/>
  <c r="DX347" i="2"/>
  <c r="DK347" i="2"/>
  <c r="R347" i="4" s="1"/>
  <c r="M93" i="6"/>
  <c r="D93" i="6"/>
  <c r="DY93" i="2"/>
  <c r="DY115" i="1"/>
  <c r="DK18" i="2"/>
  <c r="R18" i="4" s="1"/>
  <c r="DD18" i="2"/>
  <c r="I18" i="4" s="1"/>
  <c r="DX18" i="2"/>
  <c r="H18" i="7" s="1"/>
  <c r="DY18" i="2"/>
  <c r="DW120" i="2"/>
  <c r="P120" i="7" s="1"/>
  <c r="DJ138" i="2"/>
  <c r="Q138" i="4" s="1"/>
  <c r="DW138" i="2"/>
  <c r="G138" i="7" s="1"/>
  <c r="DC138" i="2"/>
  <c r="H138" i="4" s="1"/>
  <c r="DH36" i="2"/>
  <c r="DU36" i="2"/>
  <c r="E36" i="7" s="1"/>
  <c r="DA36" i="2"/>
  <c r="F36" i="4" s="1"/>
  <c r="F142" i="3"/>
  <c r="DK59" i="2"/>
  <c r="R59" i="4" s="1"/>
  <c r="G142" i="3"/>
  <c r="G243" i="3"/>
  <c r="DJ18" i="2"/>
  <c r="Q18" i="4" s="1"/>
  <c r="G347" i="3"/>
  <c r="I36" i="3"/>
  <c r="DT93" i="1"/>
  <c r="DG93" i="1"/>
  <c r="CZ93" i="1"/>
  <c r="P36" i="4"/>
  <c r="DX93" i="1"/>
  <c r="S323" i="6"/>
  <c r="DY141" i="1"/>
  <c r="R111" i="4"/>
  <c r="DY111" i="1"/>
  <c r="DK143" i="1"/>
  <c r="DY143" i="1"/>
  <c r="R143" i="7" s="1"/>
  <c r="M138" i="4"/>
  <c r="DY18" i="1"/>
  <c r="DY264" i="1"/>
  <c r="J220" i="6"/>
  <c r="K220" i="6" s="1"/>
  <c r="DU141" i="2"/>
  <c r="E141" i="7" s="1"/>
  <c r="DH141" i="2"/>
  <c r="O141" i="4" s="1"/>
  <c r="DA141" i="2"/>
  <c r="F141" i="4" s="1"/>
  <c r="DV348" i="2"/>
  <c r="F348" i="7" s="1"/>
  <c r="DI348" i="2"/>
  <c r="P348" i="4" s="1"/>
  <c r="DB348" i="2"/>
  <c r="G348" i="4" s="1"/>
  <c r="DU111" i="2"/>
  <c r="E111" i="7" s="1"/>
  <c r="DH111" i="2"/>
  <c r="O111" i="4" s="1"/>
  <c r="DA111" i="2"/>
  <c r="F111" i="4" s="1"/>
  <c r="DY111" i="2"/>
  <c r="DI141" i="2"/>
  <c r="P141" i="4" s="1"/>
  <c r="DA348" i="2"/>
  <c r="F348" i="4" s="1"/>
  <c r="DU348" i="2"/>
  <c r="DH348" i="2"/>
  <c r="O348" i="4" s="1"/>
  <c r="DX141" i="2"/>
  <c r="H141" i="7" s="1"/>
  <c r="E348" i="3"/>
  <c r="N348" i="3"/>
  <c r="S348" i="3" s="1"/>
  <c r="T348" i="3" s="1"/>
  <c r="DG68" i="2"/>
  <c r="N68" i="4" s="1"/>
  <c r="DT68" i="2"/>
  <c r="CZ68" i="2"/>
  <c r="E68" i="4" s="1"/>
  <c r="DK34" i="2"/>
  <c r="R34" i="4" s="1"/>
  <c r="DG141" i="2"/>
  <c r="N141" i="4" s="1"/>
  <c r="DU99" i="2"/>
  <c r="DH99" i="2"/>
  <c r="O99" i="4" s="1"/>
  <c r="DA99" i="2"/>
  <c r="F99" i="4" s="1"/>
  <c r="DJ348" i="2"/>
  <c r="Q348" i="4" s="1"/>
  <c r="DX68" i="2"/>
  <c r="H68" i="7" s="1"/>
  <c r="DD68" i="2"/>
  <c r="I68" i="4" s="1"/>
  <c r="DY68" i="2"/>
  <c r="DK68" i="2"/>
  <c r="R68" i="4" s="1"/>
  <c r="P99" i="7"/>
  <c r="G99" i="7"/>
  <c r="DU93" i="2"/>
  <c r="DA93" i="2"/>
  <c r="F93" i="4" s="1"/>
  <c r="DH93" i="2"/>
  <c r="O93" i="4" s="1"/>
  <c r="DY152" i="2"/>
  <c r="I152" i="7" s="1"/>
  <c r="CZ120" i="2"/>
  <c r="E120" i="4" s="1"/>
  <c r="DG120" i="2"/>
  <c r="N120" i="4" s="1"/>
  <c r="DT120" i="2"/>
  <c r="D120" i="7" s="1"/>
  <c r="DF93" i="2"/>
  <c r="M93" i="4" s="1"/>
  <c r="CY93" i="2"/>
  <c r="D93" i="4" s="1"/>
  <c r="DV59" i="2"/>
  <c r="F59" i="7" s="1"/>
  <c r="DF142" i="2"/>
  <c r="M142" i="4" s="1"/>
  <c r="S142" i="4" s="1"/>
  <c r="T142" i="4" s="1"/>
  <c r="DB138" i="2"/>
  <c r="G138" i="4" s="1"/>
  <c r="DI138" i="2"/>
  <c r="P138" i="4" s="1"/>
  <c r="DV138" i="2"/>
  <c r="F138" i="7" s="1"/>
  <c r="G85" i="3"/>
  <c r="O34" i="6"/>
  <c r="S34" i="6" s="1"/>
  <c r="T34" i="6" s="1"/>
  <c r="V34" i="6" s="1"/>
  <c r="I34" i="15" s="1"/>
  <c r="DY138" i="1"/>
  <c r="F336" i="3"/>
  <c r="DT18" i="2"/>
  <c r="D18" i="7" s="1"/>
  <c r="DJ115" i="2"/>
  <c r="N143" i="6"/>
  <c r="S143" i="6" s="1"/>
  <c r="O243" i="6"/>
  <c r="F36" i="3"/>
  <c r="E152" i="3"/>
  <c r="O348" i="6"/>
  <c r="S348" i="6" s="1"/>
  <c r="H348" i="3"/>
  <c r="DV93" i="1"/>
  <c r="DI93" i="1"/>
  <c r="DB93" i="1"/>
  <c r="R103" i="4"/>
  <c r="DY103" i="1"/>
  <c r="R103" i="7" s="1"/>
  <c r="G36" i="3"/>
  <c r="E103" i="3"/>
  <c r="J103" i="3" s="1"/>
  <c r="K103" i="3" s="1"/>
  <c r="V103" i="3" s="1"/>
  <c r="D103" i="15" s="1"/>
  <c r="DU99" i="1"/>
  <c r="CP52" i="2"/>
  <c r="CW52" i="2"/>
  <c r="DK52" i="2" s="1"/>
  <c r="R52" i="4" s="1"/>
  <c r="G350" i="3"/>
  <c r="F181" i="3"/>
  <c r="O181" i="3"/>
  <c r="S181" i="3" s="1"/>
  <c r="T181" i="3" s="1"/>
  <c r="G246" i="3"/>
  <c r="F255" i="3"/>
  <c r="DY88" i="1"/>
  <c r="DA327" i="1"/>
  <c r="CZ326" i="1"/>
  <c r="J219" i="3"/>
  <c r="K219" i="3" s="1"/>
  <c r="V219" i="3" s="1"/>
  <c r="D219" i="15" s="1"/>
  <c r="DA264" i="1"/>
  <c r="D52" i="3"/>
  <c r="CV23" i="2"/>
  <c r="DC23" i="2" s="1"/>
  <c r="H23" i="4" s="1"/>
  <c r="DV235" i="2"/>
  <c r="F235" i="7" s="1"/>
  <c r="DO52" i="2"/>
  <c r="F52" i="6" s="1"/>
  <c r="BZ52" i="2"/>
  <c r="P52" i="3" s="1"/>
  <c r="CV52" i="2"/>
  <c r="CA52" i="2"/>
  <c r="H20" i="3"/>
  <c r="N63" i="6"/>
  <c r="S63" i="6" s="1"/>
  <c r="T63" i="6" s="1"/>
  <c r="V63" i="6" s="1"/>
  <c r="I63" i="15" s="1"/>
  <c r="F192" i="3"/>
  <c r="O130" i="6"/>
  <c r="S130" i="6" s="1"/>
  <c r="O293" i="7"/>
  <c r="G83" i="3"/>
  <c r="J66" i="6"/>
  <c r="K66" i="6" s="1"/>
  <c r="DU321" i="1"/>
  <c r="DT326" i="1"/>
  <c r="M326" i="7" s="1"/>
  <c r="DD264" i="1"/>
  <c r="DI219" i="1"/>
  <c r="R326" i="6"/>
  <c r="I23" i="8"/>
  <c r="CL52" i="2"/>
  <c r="CS52" i="2"/>
  <c r="DG52" i="2" s="1"/>
  <c r="N52" i="4" s="1"/>
  <c r="CB52" i="2"/>
  <c r="DR52" i="2"/>
  <c r="I52" i="6" s="1"/>
  <c r="DQ52" i="2"/>
  <c r="H52" i="6" s="1"/>
  <c r="D63" i="3"/>
  <c r="DV62" i="2"/>
  <c r="F62" i="7" s="1"/>
  <c r="DY165" i="1"/>
  <c r="DH264" i="1"/>
  <c r="CR52" i="2"/>
  <c r="CY52" i="2" s="1"/>
  <c r="D52" i="4" s="1"/>
  <c r="CK52" i="2"/>
  <c r="CN52" i="2"/>
  <c r="CU52" i="2"/>
  <c r="BX52" i="2"/>
  <c r="DM52" i="2"/>
  <c r="D52" i="6" s="1"/>
  <c r="DX184" i="2"/>
  <c r="H184" i="7" s="1"/>
  <c r="G62" i="3"/>
  <c r="G249" i="3"/>
  <c r="D203" i="3"/>
  <c r="F62" i="3"/>
  <c r="I243" i="7"/>
  <c r="H78" i="7"/>
  <c r="Q78" i="7"/>
  <c r="K73" i="6"/>
  <c r="DY62" i="1"/>
  <c r="DY17" i="2"/>
  <c r="DY327" i="2"/>
  <c r="I327" i="7" s="1"/>
  <c r="DD327" i="2"/>
  <c r="I327" i="4" s="1"/>
  <c r="DW158" i="2"/>
  <c r="G158" i="7" s="1"/>
  <c r="G312" i="3"/>
  <c r="J312" i="3" s="1"/>
  <c r="K312" i="3" s="1"/>
  <c r="P312" i="3"/>
  <c r="S312" i="3" s="1"/>
  <c r="T312" i="3" s="1"/>
  <c r="P202" i="3"/>
  <c r="S202" i="3" s="1"/>
  <c r="T202" i="3" s="1"/>
  <c r="G202" i="3"/>
  <c r="M294" i="3"/>
  <c r="D294" i="3"/>
  <c r="R243" i="3"/>
  <c r="S243" i="3" s="1"/>
  <c r="T243" i="3" s="1"/>
  <c r="I243" i="3"/>
  <c r="DY116" i="2"/>
  <c r="I116" i="7" s="1"/>
  <c r="R78" i="7"/>
  <c r="I78" i="7"/>
  <c r="H49" i="3"/>
  <c r="Q49" i="3"/>
  <c r="DW63" i="2"/>
  <c r="G63" i="7" s="1"/>
  <c r="DC63" i="2"/>
  <c r="H63" i="4" s="1"/>
  <c r="DJ63" i="2"/>
  <c r="Q63" i="4" s="1"/>
  <c r="N105" i="3"/>
  <c r="E105" i="3"/>
  <c r="G317" i="3"/>
  <c r="J317" i="3" s="1"/>
  <c r="K317" i="3" s="1"/>
  <c r="V317" i="3" s="1"/>
  <c r="D317" i="15" s="1"/>
  <c r="D282" i="3"/>
  <c r="H162" i="3"/>
  <c r="F95" i="3"/>
  <c r="DI62" i="2"/>
  <c r="F174" i="3"/>
  <c r="E255" i="3"/>
  <c r="M199" i="6"/>
  <c r="DX186" i="2"/>
  <c r="Q186" i="7" s="1"/>
  <c r="H350" i="3"/>
  <c r="E250" i="3"/>
  <c r="E232" i="3"/>
  <c r="E285" i="3"/>
  <c r="M246" i="7"/>
  <c r="DY79" i="1"/>
  <c r="DU130" i="1"/>
  <c r="DC264" i="1"/>
  <c r="DC216" i="1"/>
  <c r="DT336" i="1"/>
  <c r="DX264" i="1"/>
  <c r="S232" i="6"/>
  <c r="DT232" i="1"/>
  <c r="M232" i="7" s="1"/>
  <c r="DF220" i="1"/>
  <c r="DV232" i="1"/>
  <c r="N220" i="6"/>
  <c r="CW139" i="2"/>
  <c r="DM139" i="2"/>
  <c r="D139" i="6" s="1"/>
  <c r="D87" i="3"/>
  <c r="M87" i="3"/>
  <c r="S87" i="3" s="1"/>
  <c r="T87" i="3" s="1"/>
  <c r="DW171" i="2"/>
  <c r="G171" i="7" s="1"/>
  <c r="DX137" i="2"/>
  <c r="H137" i="7" s="1"/>
  <c r="DY134" i="2"/>
  <c r="R134" i="7" s="1"/>
  <c r="DD134" i="2"/>
  <c r="I134" i="4" s="1"/>
  <c r="DX134" i="2"/>
  <c r="H134" i="7" s="1"/>
  <c r="DD150" i="2"/>
  <c r="I150" i="4" s="1"/>
  <c r="DX150" i="2"/>
  <c r="DF243" i="2"/>
  <c r="M243" i="4" s="1"/>
  <c r="CY243" i="2"/>
  <c r="D243" i="4" s="1"/>
  <c r="R78" i="3"/>
  <c r="I78" i="3"/>
  <c r="DU294" i="2"/>
  <c r="E294" i="7" s="1"/>
  <c r="DA294" i="2"/>
  <c r="F294" i="4" s="1"/>
  <c r="I243" i="6"/>
  <c r="R243" i="6"/>
  <c r="DW116" i="2"/>
  <c r="G116" i="7" s="1"/>
  <c r="DU201" i="2"/>
  <c r="E201" i="7" s="1"/>
  <c r="Q243" i="7"/>
  <c r="H243" i="7"/>
  <c r="M78" i="7"/>
  <c r="D78" i="7"/>
  <c r="DY223" i="2"/>
  <c r="F7" i="3"/>
  <c r="F114" i="3"/>
  <c r="DD62" i="2"/>
  <c r="I62" i="4" s="1"/>
  <c r="DY62" i="2"/>
  <c r="DX62" i="2"/>
  <c r="H62" i="7" s="1"/>
  <c r="DK62" i="2"/>
  <c r="R62" i="4" s="1"/>
  <c r="H335" i="3"/>
  <c r="Q335" i="3"/>
  <c r="S335" i="3" s="1"/>
  <c r="T335" i="3" s="1"/>
  <c r="H174" i="3"/>
  <c r="H322" i="3"/>
  <c r="Q118" i="3"/>
  <c r="H118" i="3"/>
  <c r="E145" i="3"/>
  <c r="F79" i="3"/>
  <c r="J79" i="3" s="1"/>
  <c r="K79" i="3" s="1"/>
  <c r="F307" i="3"/>
  <c r="J307" i="3" s="1"/>
  <c r="K307" i="3" s="1"/>
  <c r="V307" i="3" s="1"/>
  <c r="H96" i="3"/>
  <c r="N116" i="6"/>
  <c r="F334" i="3"/>
  <c r="DY160" i="1"/>
  <c r="DY328" i="1"/>
  <c r="R328" i="7" s="1"/>
  <c r="CZ242" i="1"/>
  <c r="DX181" i="1"/>
  <c r="DY250" i="1"/>
  <c r="S264" i="6"/>
  <c r="T264" i="6" s="1"/>
  <c r="DX216" i="1"/>
  <c r="DJ264" i="1"/>
  <c r="J216" i="3"/>
  <c r="K216" i="3" s="1"/>
  <c r="V216" i="3" s="1"/>
  <c r="DU336" i="1"/>
  <c r="DT117" i="1"/>
  <c r="DG336" i="1"/>
  <c r="DK264" i="1"/>
  <c r="DA232" i="1"/>
  <c r="CY232" i="1"/>
  <c r="DY336" i="1"/>
  <c r="DU17" i="1"/>
  <c r="P137" i="6"/>
  <c r="S137" i="6" s="1"/>
  <c r="T137" i="6" s="1"/>
  <c r="V137" i="6" s="1"/>
  <c r="I137" i="15" s="1"/>
  <c r="O17" i="6"/>
  <c r="BZ23" i="2"/>
  <c r="P23" i="3" s="1"/>
  <c r="DY334" i="2"/>
  <c r="I334" i="7" s="1"/>
  <c r="H212" i="3"/>
  <c r="CA139" i="2"/>
  <c r="E23" i="8"/>
  <c r="E52" i="8"/>
  <c r="I52" i="8"/>
  <c r="I139" i="8"/>
  <c r="Q42" i="8"/>
  <c r="R42" i="8" s="1"/>
  <c r="T42" i="8" s="1"/>
  <c r="DA196" i="2"/>
  <c r="F196" i="4" s="1"/>
  <c r="DU196" i="2"/>
  <c r="E196" i="7" s="1"/>
  <c r="DW123" i="2"/>
  <c r="G123" i="7" s="1"/>
  <c r="O78" i="3"/>
  <c r="F78" i="3"/>
  <c r="M243" i="6"/>
  <c r="D243" i="6"/>
  <c r="J243" i="6" s="1"/>
  <c r="O147" i="3"/>
  <c r="S147" i="3" s="1"/>
  <c r="T147" i="3" s="1"/>
  <c r="F147" i="3"/>
  <c r="J147" i="3" s="1"/>
  <c r="K147" i="3" s="1"/>
  <c r="DT243" i="2"/>
  <c r="DY63" i="2"/>
  <c r="DX63" i="2"/>
  <c r="H63" i="7" s="1"/>
  <c r="DD63" i="2"/>
  <c r="I63" i="4" s="1"/>
  <c r="DK63" i="2"/>
  <c r="R63" i="4" s="1"/>
  <c r="E78" i="7"/>
  <c r="F78" i="7"/>
  <c r="DW310" i="2"/>
  <c r="G310" i="7" s="1"/>
  <c r="D176" i="3"/>
  <c r="H187" i="3"/>
  <c r="J187" i="3" s="1"/>
  <c r="K187" i="3" s="1"/>
  <c r="V187" i="3" s="1"/>
  <c r="F329" i="3"/>
  <c r="H127" i="3"/>
  <c r="J127" i="3" s="1"/>
  <c r="K127" i="3" s="1"/>
  <c r="V127" i="3" s="1"/>
  <c r="D127" i="15" s="1"/>
  <c r="G154" i="3"/>
  <c r="D293" i="3"/>
  <c r="G105" i="3"/>
  <c r="D154" i="3"/>
  <c r="DY159" i="2"/>
  <c r="R159" i="7" s="1"/>
  <c r="D196" i="3"/>
  <c r="G180" i="3"/>
  <c r="J180" i="3" s="1"/>
  <c r="K180" i="3" s="1"/>
  <c r="V180" i="3" s="1"/>
  <c r="D180" i="15" s="1"/>
  <c r="D310" i="3"/>
  <c r="J310" i="3" s="1"/>
  <c r="K310" i="3" s="1"/>
  <c r="G247" i="3"/>
  <c r="J247" i="3" s="1"/>
  <c r="K247" i="3" s="1"/>
  <c r="V247" i="3" s="1"/>
  <c r="D247" i="15" s="1"/>
  <c r="E167" i="3"/>
  <c r="F201" i="3"/>
  <c r="P233" i="7"/>
  <c r="J270" i="3"/>
  <c r="K270" i="3" s="1"/>
  <c r="V270" i="3" s="1"/>
  <c r="D270" i="15" s="1"/>
  <c r="O63" i="4"/>
  <c r="DY321" i="1"/>
  <c r="DC215" i="1"/>
  <c r="DW264" i="1"/>
  <c r="P264" i="7" s="1"/>
  <c r="DY94" i="1"/>
  <c r="R94" i="7" s="1"/>
  <c r="CY117" i="1"/>
  <c r="DU117" i="1"/>
  <c r="DK232" i="1"/>
  <c r="DF232" i="1"/>
  <c r="CZ216" i="1"/>
  <c r="DP23" i="2"/>
  <c r="H191" i="3"/>
  <c r="DX189" i="2"/>
  <c r="H189" i="7" s="1"/>
  <c r="DA101" i="2"/>
  <c r="F101" i="4" s="1"/>
  <c r="DU101" i="2"/>
  <c r="DV355" i="2"/>
  <c r="F355" i="7" s="1"/>
  <c r="H78" i="6"/>
  <c r="J78" i="6" s="1"/>
  <c r="K78" i="6" s="1"/>
  <c r="Q78" i="6"/>
  <c r="M202" i="6"/>
  <c r="D202" i="6"/>
  <c r="J202" i="6" s="1"/>
  <c r="K202" i="6" s="1"/>
  <c r="DH243" i="2"/>
  <c r="O243" i="4" s="1"/>
  <c r="DA243" i="2"/>
  <c r="F243" i="4" s="1"/>
  <c r="DU243" i="2"/>
  <c r="DU216" i="2"/>
  <c r="M78" i="3"/>
  <c r="D78" i="3"/>
  <c r="H194" i="3"/>
  <c r="Q194" i="3"/>
  <c r="DW78" i="2"/>
  <c r="DC78" i="2"/>
  <c r="H78" i="4" s="1"/>
  <c r="DJ78" i="2"/>
  <c r="Q78" i="4" s="1"/>
  <c r="N49" i="3"/>
  <c r="E49" i="3"/>
  <c r="G243" i="7"/>
  <c r="P243" i="7"/>
  <c r="CZ63" i="2"/>
  <c r="E63" i="4" s="1"/>
  <c r="J63" i="4" s="1"/>
  <c r="K63" i="4" s="1"/>
  <c r="DT63" i="2"/>
  <c r="DG63" i="2"/>
  <c r="CY62" i="2"/>
  <c r="D62" i="4" s="1"/>
  <c r="DF62" i="2"/>
  <c r="M62" i="4" s="1"/>
  <c r="DT62" i="2"/>
  <c r="D62" i="7" s="1"/>
  <c r="H246" i="3"/>
  <c r="H101" i="3"/>
  <c r="E45" i="3"/>
  <c r="DU270" i="2"/>
  <c r="E270" i="7" s="1"/>
  <c r="H326" i="3"/>
  <c r="J326" i="3" s="1"/>
  <c r="K326" i="3" s="1"/>
  <c r="V326" i="3" s="1"/>
  <c r="D326" i="15" s="1"/>
  <c r="H63" i="3"/>
  <c r="D174" i="3"/>
  <c r="H321" i="3"/>
  <c r="J321" i="3" s="1"/>
  <c r="K321" i="3" s="1"/>
  <c r="DU63" i="2"/>
  <c r="E63" i="7" s="1"/>
  <c r="E118" i="3"/>
  <c r="N118" i="3"/>
  <c r="D62" i="3"/>
  <c r="G204" i="3"/>
  <c r="F81" i="3"/>
  <c r="F160" i="3"/>
  <c r="F132" i="3"/>
  <c r="I83" i="8"/>
  <c r="E83" i="8"/>
  <c r="E70" i="8"/>
  <c r="D52" i="8"/>
  <c r="H52" i="8"/>
  <c r="D139" i="8"/>
  <c r="H139" i="8"/>
  <c r="D83" i="8"/>
  <c r="H83" i="8"/>
  <c r="J132" i="8"/>
  <c r="H23" i="8"/>
  <c r="I70" i="8"/>
  <c r="DY133" i="1"/>
  <c r="R133" i="7" s="1"/>
  <c r="P189" i="7"/>
  <c r="Q212" i="7"/>
  <c r="DY13" i="1"/>
  <c r="DY118" i="1"/>
  <c r="DY318" i="1"/>
  <c r="M192" i="7"/>
  <c r="Q195" i="7"/>
  <c r="DT193" i="1"/>
  <c r="DF193" i="2"/>
  <c r="M193" i="4" s="1"/>
  <c r="DY247" i="1"/>
  <c r="M346" i="7"/>
  <c r="DY306" i="1"/>
  <c r="DY11" i="1"/>
  <c r="DD212" i="1"/>
  <c r="DY212" i="1"/>
  <c r="DI97" i="2"/>
  <c r="P97" i="4" s="1"/>
  <c r="DY81" i="1"/>
  <c r="DY354" i="1"/>
  <c r="DK354" i="2"/>
  <c r="R354" i="4" s="1"/>
  <c r="DJ334" i="2"/>
  <c r="Q334" i="4" s="1"/>
  <c r="DK171" i="1"/>
  <c r="DY171" i="1"/>
  <c r="R171" i="7" s="1"/>
  <c r="DY237" i="1"/>
  <c r="DD350" i="1"/>
  <c r="DY350" i="1"/>
  <c r="R350" i="7" s="1"/>
  <c r="DK246" i="1"/>
  <c r="DY246" i="1"/>
  <c r="DK282" i="1"/>
  <c r="DY282" i="1"/>
  <c r="DD186" i="1"/>
  <c r="DY186" i="1"/>
  <c r="DY331" i="1"/>
  <c r="R331" i="7" s="1"/>
  <c r="DD314" i="1"/>
  <c r="DY314" i="1"/>
  <c r="DY335" i="1"/>
  <c r="R335" i="7" s="1"/>
  <c r="DF290" i="1"/>
  <c r="DF290" i="2"/>
  <c r="M290" i="4" s="1"/>
  <c r="DY326" i="1"/>
  <c r="R326" i="7" s="1"/>
  <c r="DK326" i="2"/>
  <c r="R326" i="4" s="1"/>
  <c r="DY252" i="1"/>
  <c r="R252" i="7" s="1"/>
  <c r="DY233" i="1"/>
  <c r="DY132" i="1"/>
  <c r="DY253" i="1"/>
  <c r="R253" i="7" s="1"/>
  <c r="DY95" i="1"/>
  <c r="DK95" i="2"/>
  <c r="R95" i="4" s="1"/>
  <c r="DC8" i="2"/>
  <c r="H8" i="4" s="1"/>
  <c r="DW8" i="2"/>
  <c r="DJ8" i="2"/>
  <c r="Q8" i="4" s="1"/>
  <c r="DX8" i="2"/>
  <c r="H8" i="7" s="1"/>
  <c r="DW312" i="2"/>
  <c r="DC312" i="2"/>
  <c r="H312" i="4" s="1"/>
  <c r="DJ312" i="2"/>
  <c r="Q312" i="4" s="1"/>
  <c r="BX23" i="2"/>
  <c r="N23" i="3" s="1"/>
  <c r="DM23" i="2"/>
  <c r="CN23" i="2"/>
  <c r="CU23" i="2"/>
  <c r="CO23" i="2"/>
  <c r="DI330" i="2"/>
  <c r="P330" i="4" s="1"/>
  <c r="DY128" i="2"/>
  <c r="DK128" i="2"/>
  <c r="R128" i="4" s="1"/>
  <c r="DD128" i="2"/>
  <c r="I128" i="4" s="1"/>
  <c r="DX128" i="2"/>
  <c r="H128" i="7" s="1"/>
  <c r="DY127" i="2"/>
  <c r="DK127" i="2"/>
  <c r="R127" i="4" s="1"/>
  <c r="DX127" i="2"/>
  <c r="H127" i="7" s="1"/>
  <c r="DD127" i="2"/>
  <c r="I127" i="4" s="1"/>
  <c r="DY231" i="2"/>
  <c r="I231" i="7" s="1"/>
  <c r="DD231" i="2"/>
  <c r="I231" i="4" s="1"/>
  <c r="DK231" i="2"/>
  <c r="R231" i="4" s="1"/>
  <c r="DX231" i="2"/>
  <c r="Q231" i="7" s="1"/>
  <c r="DJ205" i="2"/>
  <c r="Q205" i="4" s="1"/>
  <c r="DC205" i="2"/>
  <c r="H205" i="4" s="1"/>
  <c r="DW205" i="2"/>
  <c r="G205" i="7" s="1"/>
  <c r="DB65" i="2"/>
  <c r="G65" i="4" s="1"/>
  <c r="DV65" i="2"/>
  <c r="F65" i="7" s="1"/>
  <c r="DI65" i="2"/>
  <c r="P65" i="4" s="1"/>
  <c r="DG123" i="2"/>
  <c r="P137" i="3"/>
  <c r="G137" i="3"/>
  <c r="DA114" i="2"/>
  <c r="F114" i="4" s="1"/>
  <c r="DU114" i="2"/>
  <c r="DH114" i="2"/>
  <c r="O114" i="4" s="1"/>
  <c r="DH334" i="2"/>
  <c r="O334" i="4" s="1"/>
  <c r="DU334" i="2"/>
  <c r="E334" i="7" s="1"/>
  <c r="DA334" i="2"/>
  <c r="F334" i="4" s="1"/>
  <c r="DW193" i="2"/>
  <c r="G193" i="7" s="1"/>
  <c r="DC193" i="2"/>
  <c r="H193" i="4" s="1"/>
  <c r="DJ193" i="2"/>
  <c r="Q193" i="4" s="1"/>
  <c r="DF128" i="2"/>
  <c r="M128" i="4" s="1"/>
  <c r="CY128" i="2"/>
  <c r="D128" i="4" s="1"/>
  <c r="CY205" i="2"/>
  <c r="D205" i="4" s="1"/>
  <c r="DF205" i="2"/>
  <c r="M205" i="4" s="1"/>
  <c r="DF176" i="2"/>
  <c r="M176" i="4" s="1"/>
  <c r="CY176" i="2"/>
  <c r="D176" i="4" s="1"/>
  <c r="DA87" i="2"/>
  <c r="F87" i="4" s="1"/>
  <c r="DU87" i="2"/>
  <c r="DH87" i="2"/>
  <c r="DU17" i="2"/>
  <c r="DH17" i="2"/>
  <c r="O17" i="4" s="1"/>
  <c r="DV17" i="2"/>
  <c r="DA17" i="2"/>
  <c r="F17" i="4" s="1"/>
  <c r="DC172" i="2"/>
  <c r="H172" i="4" s="1"/>
  <c r="DW172" i="2"/>
  <c r="G172" i="7" s="1"/>
  <c r="DJ172" i="2"/>
  <c r="Q172" i="4" s="1"/>
  <c r="DT189" i="2"/>
  <c r="D189" i="7" s="1"/>
  <c r="DG189" i="2"/>
  <c r="CZ189" i="2"/>
  <c r="E189" i="4" s="1"/>
  <c r="DC196" i="2"/>
  <c r="H196" i="4" s="1"/>
  <c r="DW196" i="2"/>
  <c r="DJ196" i="2"/>
  <c r="Q196" i="4" s="1"/>
  <c r="DW316" i="2"/>
  <c r="DJ316" i="2"/>
  <c r="Q316" i="4" s="1"/>
  <c r="DC316" i="2"/>
  <c r="H316" i="4" s="1"/>
  <c r="DU199" i="2"/>
  <c r="DA199" i="2"/>
  <c r="F199" i="4" s="1"/>
  <c r="DH199" i="2"/>
  <c r="O199" i="4" s="1"/>
  <c r="DW282" i="2"/>
  <c r="DJ282" i="2"/>
  <c r="Q282" i="4" s="1"/>
  <c r="DC282" i="2"/>
  <c r="H282" i="4" s="1"/>
  <c r="DD230" i="2"/>
  <c r="I230" i="4" s="1"/>
  <c r="DY230" i="2"/>
  <c r="I230" i="7" s="1"/>
  <c r="DX230" i="2"/>
  <c r="H230" i="7" s="1"/>
  <c r="DK230" i="2"/>
  <c r="R230" i="4" s="1"/>
  <c r="H294" i="3"/>
  <c r="Q294" i="3"/>
  <c r="DY96" i="2"/>
  <c r="I96" i="7" s="1"/>
  <c r="DK96" i="2"/>
  <c r="DD96" i="2"/>
  <c r="I96" i="4" s="1"/>
  <c r="DX96" i="2"/>
  <c r="H96" i="7" s="1"/>
  <c r="DX255" i="2"/>
  <c r="DY255" i="2"/>
  <c r="I255" i="7" s="1"/>
  <c r="DK255" i="2"/>
  <c r="R255" i="4" s="1"/>
  <c r="DD255" i="2"/>
  <c r="I255" i="4" s="1"/>
  <c r="DY49" i="2"/>
  <c r="DX49" i="2"/>
  <c r="H49" i="7" s="1"/>
  <c r="DK49" i="2"/>
  <c r="R49" i="4" s="1"/>
  <c r="DD49" i="2"/>
  <c r="I49" i="4" s="1"/>
  <c r="DK351" i="2"/>
  <c r="CZ165" i="2"/>
  <c r="E165" i="4" s="1"/>
  <c r="DT165" i="2"/>
  <c r="D165" i="7" s="1"/>
  <c r="DG165" i="2"/>
  <c r="N165" i="4" s="1"/>
  <c r="DU165" i="2"/>
  <c r="E165" i="7" s="1"/>
  <c r="DW127" i="2"/>
  <c r="G127" i="7" s="1"/>
  <c r="DC127" i="2"/>
  <c r="H127" i="4" s="1"/>
  <c r="DJ127" i="2"/>
  <c r="Q127" i="4" s="1"/>
  <c r="DG215" i="2"/>
  <c r="DD174" i="2"/>
  <c r="I174" i="4" s="1"/>
  <c r="DX174" i="2"/>
  <c r="Q174" i="7" s="1"/>
  <c r="DK174" i="2"/>
  <c r="R174" i="4" s="1"/>
  <c r="DY174" i="2"/>
  <c r="I174" i="7" s="1"/>
  <c r="DB176" i="2"/>
  <c r="G176" i="4" s="1"/>
  <c r="DI176" i="2"/>
  <c r="P176" i="4" s="1"/>
  <c r="DV176" i="2"/>
  <c r="F176" i="7" s="1"/>
  <c r="DI133" i="2"/>
  <c r="DB133" i="2"/>
  <c r="G133" i="4" s="1"/>
  <c r="DV133" i="2"/>
  <c r="F133" i="7" s="1"/>
  <c r="DK171" i="2"/>
  <c r="R171" i="4" s="1"/>
  <c r="DU210" i="2"/>
  <c r="E210" i="7" s="1"/>
  <c r="DH210" i="2"/>
  <c r="O210" i="4" s="1"/>
  <c r="DA210" i="2"/>
  <c r="F210" i="4" s="1"/>
  <c r="DV227" i="2"/>
  <c r="DI227" i="2"/>
  <c r="DB227" i="2"/>
  <c r="G227" i="4" s="1"/>
  <c r="DJ295" i="2"/>
  <c r="DH305" i="2"/>
  <c r="DA305" i="2"/>
  <c r="F305" i="4" s="1"/>
  <c r="DU305" i="2"/>
  <c r="E194" i="3"/>
  <c r="J194" i="3" s="1"/>
  <c r="K194" i="3" s="1"/>
  <c r="N194" i="3"/>
  <c r="DB284" i="2"/>
  <c r="G284" i="4" s="1"/>
  <c r="DI284" i="2"/>
  <c r="P284" i="4" s="1"/>
  <c r="DV284" i="2"/>
  <c r="F284" i="7" s="1"/>
  <c r="DX284" i="2"/>
  <c r="DY284" i="2"/>
  <c r="DD284" i="2"/>
  <c r="I284" i="4" s="1"/>
  <c r="DK284" i="2"/>
  <c r="R284" i="4" s="1"/>
  <c r="CZ331" i="2"/>
  <c r="E331" i="4" s="1"/>
  <c r="DT331" i="2"/>
  <c r="D331" i="7" s="1"/>
  <c r="DG331" i="2"/>
  <c r="N331" i="4" s="1"/>
  <c r="DJ147" i="2"/>
  <c r="Q147" i="4" s="1"/>
  <c r="DX294" i="2"/>
  <c r="DD294" i="2"/>
  <c r="I294" i="4" s="1"/>
  <c r="DK294" i="2"/>
  <c r="R294" i="4" s="1"/>
  <c r="DY294" i="2"/>
  <c r="DF354" i="2"/>
  <c r="M354" i="4" s="1"/>
  <c r="CY354" i="2"/>
  <c r="D354" i="4" s="1"/>
  <c r="DY354" i="2"/>
  <c r="DK193" i="2"/>
  <c r="R193" i="4" s="1"/>
  <c r="DF126" i="2"/>
  <c r="M126" i="4" s="1"/>
  <c r="DK145" i="2"/>
  <c r="R145" i="4" s="1"/>
  <c r="DG330" i="2"/>
  <c r="N330" i="4" s="1"/>
  <c r="DY205" i="2"/>
  <c r="DW176" i="2"/>
  <c r="G176" i="7" s="1"/>
  <c r="DU273" i="2"/>
  <c r="E273" i="7" s="1"/>
  <c r="DH273" i="2"/>
  <c r="O273" i="4" s="1"/>
  <c r="DA273" i="2"/>
  <c r="F273" i="4" s="1"/>
  <c r="DF87" i="2"/>
  <c r="DU328" i="2"/>
  <c r="DH328" i="2"/>
  <c r="O328" i="4" s="1"/>
  <c r="DA328" i="2"/>
  <c r="F328" i="4" s="1"/>
  <c r="DI196" i="2"/>
  <c r="P196" i="4" s="1"/>
  <c r="DV196" i="2"/>
  <c r="F196" i="7" s="1"/>
  <c r="DB196" i="2"/>
  <c r="G196" i="4" s="1"/>
  <c r="DK210" i="2"/>
  <c r="R210" i="4" s="1"/>
  <c r="DX210" i="2"/>
  <c r="H210" i="7" s="1"/>
  <c r="DD210" i="2"/>
  <c r="I210" i="4" s="1"/>
  <c r="DY210" i="2"/>
  <c r="DI101" i="2"/>
  <c r="DV101" i="2"/>
  <c r="F101" i="7" s="1"/>
  <c r="DB101" i="2"/>
  <c r="G101" i="4" s="1"/>
  <c r="DK220" i="2"/>
  <c r="R220" i="4" s="1"/>
  <c r="DX220" i="2"/>
  <c r="H220" i="7" s="1"/>
  <c r="DD220" i="2"/>
  <c r="I220" i="4" s="1"/>
  <c r="DY220" i="2"/>
  <c r="DD198" i="2"/>
  <c r="I198" i="4" s="1"/>
  <c r="DX198" i="2"/>
  <c r="H198" i="7" s="1"/>
  <c r="DY198" i="2"/>
  <c r="I198" i="7" s="1"/>
  <c r="DK198" i="2"/>
  <c r="R198" i="4" s="1"/>
  <c r="CY137" i="2"/>
  <c r="D137" i="4" s="1"/>
  <c r="DY137" i="2"/>
  <c r="DF137" i="2"/>
  <c r="DW45" i="2"/>
  <c r="G45" i="7" s="1"/>
  <c r="DC45" i="2"/>
  <c r="H45" i="4" s="1"/>
  <c r="DJ45" i="2"/>
  <c r="Q45" i="4" s="1"/>
  <c r="D46" i="3"/>
  <c r="J46" i="3" s="1"/>
  <c r="K46" i="3" s="1"/>
  <c r="V46" i="3" s="1"/>
  <c r="D46" i="15" s="1"/>
  <c r="M46" i="3"/>
  <c r="S46" i="3" s="1"/>
  <c r="T46" i="3" s="1"/>
  <c r="DF179" i="2"/>
  <c r="M179" i="4" s="1"/>
  <c r="CY179" i="2"/>
  <c r="D179" i="4" s="1"/>
  <c r="DF132" i="2"/>
  <c r="CY132" i="2"/>
  <c r="D132" i="4" s="1"/>
  <c r="O331" i="3"/>
  <c r="F331" i="3"/>
  <c r="DF150" i="2"/>
  <c r="M150" i="4" s="1"/>
  <c r="DH147" i="2"/>
  <c r="O147" i="4" s="1"/>
  <c r="DU147" i="2"/>
  <c r="E147" i="7" s="1"/>
  <c r="DA147" i="2"/>
  <c r="F147" i="4" s="1"/>
  <c r="J147" i="4" s="1"/>
  <c r="K147" i="4" s="1"/>
  <c r="DJ232" i="2"/>
  <c r="Q232" i="4" s="1"/>
  <c r="DW232" i="2"/>
  <c r="G232" i="7" s="1"/>
  <c r="DC232" i="2"/>
  <c r="H232" i="4" s="1"/>
  <c r="CY48" i="2"/>
  <c r="D48" i="4" s="1"/>
  <c r="DF48" i="2"/>
  <c r="M48" i="4" s="1"/>
  <c r="DY48" i="2"/>
  <c r="I48" i="7" s="1"/>
  <c r="DI294" i="2"/>
  <c r="DB294" i="2"/>
  <c r="G294" i="4" s="1"/>
  <c r="DV294" i="2"/>
  <c r="F294" i="7" s="1"/>
  <c r="DU312" i="2"/>
  <c r="E312" i="7" s="1"/>
  <c r="DH312" i="2"/>
  <c r="O312" i="4" s="1"/>
  <c r="DA312" i="2"/>
  <c r="F312" i="4" s="1"/>
  <c r="DH11" i="2"/>
  <c r="O11" i="4" s="1"/>
  <c r="DU11" i="2"/>
  <c r="DA11" i="2"/>
  <c r="F11" i="4" s="1"/>
  <c r="DH97" i="2"/>
  <c r="O97" i="4" s="1"/>
  <c r="DU97" i="2"/>
  <c r="DA97" i="2"/>
  <c r="F97" i="4" s="1"/>
  <c r="DH92" i="2"/>
  <c r="O92" i="4" s="1"/>
  <c r="DA92" i="2"/>
  <c r="F92" i="4" s="1"/>
  <c r="DU92" i="2"/>
  <c r="E92" i="7" s="1"/>
  <c r="DF224" i="2"/>
  <c r="DT145" i="2"/>
  <c r="D145" i="7" s="1"/>
  <c r="CZ145" i="2"/>
  <c r="E145" i="4" s="1"/>
  <c r="DG145" i="2"/>
  <c r="DK309" i="2"/>
  <c r="R309" i="4" s="1"/>
  <c r="DF326" i="2"/>
  <c r="M326" i="4" s="1"/>
  <c r="CY326" i="2"/>
  <c r="D326" i="4" s="1"/>
  <c r="J326" i="4" s="1"/>
  <c r="K326" i="4" s="1"/>
  <c r="DG7" i="2"/>
  <c r="N7" i="4" s="1"/>
  <c r="DX278" i="2"/>
  <c r="H278" i="7" s="1"/>
  <c r="DK278" i="2"/>
  <c r="R278" i="4" s="1"/>
  <c r="DY278" i="2"/>
  <c r="DD278" i="2"/>
  <c r="I278" i="4" s="1"/>
  <c r="DK94" i="2"/>
  <c r="R94" i="4" s="1"/>
  <c r="DK328" i="2"/>
  <c r="R328" i="4" s="1"/>
  <c r="DA346" i="2"/>
  <c r="F346" i="4" s="1"/>
  <c r="DH346" i="2"/>
  <c r="DU346" i="2"/>
  <c r="E346" i="7" s="1"/>
  <c r="CY322" i="2"/>
  <c r="D322" i="4" s="1"/>
  <c r="DF322" i="2"/>
  <c r="M322" i="4" s="1"/>
  <c r="DY322" i="2"/>
  <c r="I322" i="7" s="1"/>
  <c r="DK158" i="2"/>
  <c r="R158" i="4" s="1"/>
  <c r="CY102" i="2"/>
  <c r="D102" i="4" s="1"/>
  <c r="DF102" i="2"/>
  <c r="M102" i="4" s="1"/>
  <c r="DW227" i="2"/>
  <c r="G227" i="7" s="1"/>
  <c r="DC227" i="2"/>
  <c r="H227" i="4" s="1"/>
  <c r="DJ227" i="2"/>
  <c r="DK16" i="2"/>
  <c r="R16" i="4" s="1"/>
  <c r="DD16" i="2"/>
  <c r="I16" i="4" s="1"/>
  <c r="DY16" i="2"/>
  <c r="I16" i="7" s="1"/>
  <c r="DX16" i="2"/>
  <c r="H16" i="7" s="1"/>
  <c r="DD321" i="2"/>
  <c r="I321" i="4" s="1"/>
  <c r="DX321" i="2"/>
  <c r="H321" i="7" s="1"/>
  <c r="DY321" i="2"/>
  <c r="DK321" i="2"/>
  <c r="R321" i="4" s="1"/>
  <c r="DG282" i="2"/>
  <c r="DA356" i="2"/>
  <c r="F356" i="4" s="1"/>
  <c r="DU356" i="2"/>
  <c r="E356" i="7" s="1"/>
  <c r="DH356" i="2"/>
  <c r="O356" i="4" s="1"/>
  <c r="DH95" i="2"/>
  <c r="O95" i="4" s="1"/>
  <c r="DG132" i="2"/>
  <c r="N132" i="4" s="1"/>
  <c r="CZ230" i="2"/>
  <c r="E230" i="4" s="1"/>
  <c r="DT230" i="2"/>
  <c r="D230" i="7" s="1"/>
  <c r="DG230" i="2"/>
  <c r="N230" i="4" s="1"/>
  <c r="DX50" i="2"/>
  <c r="H50" i="7" s="1"/>
  <c r="DK50" i="2"/>
  <c r="R50" i="4" s="1"/>
  <c r="DD50" i="2"/>
  <c r="I50" i="4" s="1"/>
  <c r="DY50" i="2"/>
  <c r="DF296" i="2"/>
  <c r="M296" i="4" s="1"/>
  <c r="DF66" i="2"/>
  <c r="M66" i="4" s="1"/>
  <c r="DA232" i="2"/>
  <c r="F232" i="4" s="1"/>
  <c r="DU232" i="2"/>
  <c r="E232" i="7" s="1"/>
  <c r="DH232" i="2"/>
  <c r="O232" i="4" s="1"/>
  <c r="CY130" i="2"/>
  <c r="D130" i="4" s="1"/>
  <c r="DF130" i="2"/>
  <c r="CZ312" i="2"/>
  <c r="E312" i="4" s="1"/>
  <c r="DG312" i="2"/>
  <c r="N312" i="4" s="1"/>
  <c r="DT312" i="2"/>
  <c r="DB287" i="2"/>
  <c r="G287" i="4" s="1"/>
  <c r="DV287" i="2"/>
  <c r="F287" i="7" s="1"/>
  <c r="DI287" i="2"/>
  <c r="P287" i="4" s="1"/>
  <c r="DF235" i="2"/>
  <c r="M235" i="4" s="1"/>
  <c r="DU247" i="2"/>
  <c r="DA247" i="2"/>
  <c r="F247" i="4" s="1"/>
  <c r="DH247" i="2"/>
  <c r="O247" i="4" s="1"/>
  <c r="DF42" i="2"/>
  <c r="M42" i="4" s="1"/>
  <c r="DK151" i="2"/>
  <c r="R151" i="4" s="1"/>
  <c r="DW65" i="2"/>
  <c r="G65" i="7" s="1"/>
  <c r="DC65" i="2"/>
  <c r="H65" i="4" s="1"/>
  <c r="DJ65" i="2"/>
  <c r="Q65" i="4" s="1"/>
  <c r="DY215" i="2"/>
  <c r="I215" i="7" s="1"/>
  <c r="DX215" i="2"/>
  <c r="H215" i="7" s="1"/>
  <c r="DD215" i="2"/>
  <c r="I215" i="4" s="1"/>
  <c r="DK215" i="2"/>
  <c r="DH215" i="2"/>
  <c r="O215" i="4" s="1"/>
  <c r="DU215" i="2"/>
  <c r="E215" i="7" s="1"/>
  <c r="DA215" i="2"/>
  <c r="F215" i="4" s="1"/>
  <c r="DF174" i="2"/>
  <c r="M174" i="4" s="1"/>
  <c r="CY174" i="2"/>
  <c r="D174" i="4" s="1"/>
  <c r="DU288" i="2"/>
  <c r="E288" i="7" s="1"/>
  <c r="DH288" i="2"/>
  <c r="DA288" i="2"/>
  <c r="F288" i="4" s="1"/>
  <c r="DF101" i="2"/>
  <c r="M101" i="4" s="1"/>
  <c r="CY101" i="2"/>
  <c r="D101" i="4" s="1"/>
  <c r="DD123" i="2"/>
  <c r="I123" i="4" s="1"/>
  <c r="DX123" i="2"/>
  <c r="H123" i="7" s="1"/>
  <c r="DK123" i="2"/>
  <c r="R123" i="4" s="1"/>
  <c r="DY123" i="2"/>
  <c r="I123" i="7" s="1"/>
  <c r="DG261" i="2"/>
  <c r="N261" i="4" s="1"/>
  <c r="DT137" i="2"/>
  <c r="CZ137" i="2"/>
  <c r="E137" i="4" s="1"/>
  <c r="DG137" i="2"/>
  <c r="N137" i="4" s="1"/>
  <c r="CZ88" i="2"/>
  <c r="E88" i="4" s="1"/>
  <c r="DG88" i="2"/>
  <c r="N88" i="4" s="1"/>
  <c r="DT88" i="2"/>
  <c r="DG253" i="2"/>
  <c r="N253" i="4" s="1"/>
  <c r="DT253" i="2"/>
  <c r="D253" i="7" s="1"/>
  <c r="DG295" i="2"/>
  <c r="CY95" i="2"/>
  <c r="D95" i="4" s="1"/>
  <c r="DF95" i="2"/>
  <c r="M95" i="4" s="1"/>
  <c r="DY95" i="2"/>
  <c r="DF355" i="2"/>
  <c r="M355" i="4" s="1"/>
  <c r="CY355" i="2"/>
  <c r="D355" i="4" s="1"/>
  <c r="DI305" i="2"/>
  <c r="DB305" i="2"/>
  <c r="G305" i="4" s="1"/>
  <c r="DV305" i="2"/>
  <c r="F305" i="7" s="1"/>
  <c r="DF241" i="2"/>
  <c r="M241" i="4" s="1"/>
  <c r="DV147" i="2"/>
  <c r="DY66" i="2"/>
  <c r="I66" i="7" s="1"/>
  <c r="DX66" i="2"/>
  <c r="H66" i="7" s="1"/>
  <c r="DD66" i="2"/>
  <c r="I66" i="4" s="1"/>
  <c r="DK66" i="2"/>
  <c r="R66" i="4" s="1"/>
  <c r="DX232" i="2"/>
  <c r="DK232" i="2"/>
  <c r="R232" i="4" s="1"/>
  <c r="DY232" i="2"/>
  <c r="DD232" i="2"/>
  <c r="I232" i="4" s="1"/>
  <c r="DW294" i="2"/>
  <c r="DJ294" i="2"/>
  <c r="Q294" i="4" s="1"/>
  <c r="DC294" i="2"/>
  <c r="H294" i="4" s="1"/>
  <c r="DF41" i="2"/>
  <c r="M41" i="4" s="1"/>
  <c r="DY219" i="2"/>
  <c r="I219" i="7" s="1"/>
  <c r="DX219" i="2"/>
  <c r="H219" i="7" s="1"/>
  <c r="DK219" i="2"/>
  <c r="R219" i="4" s="1"/>
  <c r="DD219" i="2"/>
  <c r="I219" i="4" s="1"/>
  <c r="DH145" i="2"/>
  <c r="DA145" i="2"/>
  <c r="F145" i="4" s="1"/>
  <c r="DU145" i="2"/>
  <c r="E145" i="7" s="1"/>
  <c r="DH184" i="2"/>
  <c r="O184" i="4" s="1"/>
  <c r="DH117" i="2"/>
  <c r="O117" i="4" s="1"/>
  <c r="DU117" i="2"/>
  <c r="DA117" i="2"/>
  <c r="F117" i="4" s="1"/>
  <c r="DI216" i="2"/>
  <c r="P216" i="4" s="1"/>
  <c r="DH96" i="2"/>
  <c r="DJ178" i="2"/>
  <c r="Q178" i="4" s="1"/>
  <c r="DT80" i="2"/>
  <c r="DG80" i="2"/>
  <c r="N80" i="4" s="1"/>
  <c r="CZ80" i="2"/>
  <c r="E80" i="4" s="1"/>
  <c r="DK167" i="2"/>
  <c r="R167" i="4" s="1"/>
  <c r="N212" i="3"/>
  <c r="S212" i="3" s="1"/>
  <c r="T212" i="3" s="1"/>
  <c r="E212" i="3"/>
  <c r="DV314" i="2"/>
  <c r="F314" i="7" s="1"/>
  <c r="DB314" i="2"/>
  <c r="G314" i="4" s="1"/>
  <c r="DI314" i="2"/>
  <c r="P314" i="4" s="1"/>
  <c r="DM83" i="2"/>
  <c r="D83" i="6" s="1"/>
  <c r="BX83" i="2"/>
  <c r="N83" i="3" s="1"/>
  <c r="DN83" i="2"/>
  <c r="E83" i="6" s="1"/>
  <c r="CS83" i="2"/>
  <c r="DG83" i="2" s="1"/>
  <c r="N83" i="4" s="1"/>
  <c r="CL83" i="2"/>
  <c r="CU83" i="2"/>
  <c r="DO83" i="2"/>
  <c r="F237" i="3"/>
  <c r="F249" i="3"/>
  <c r="H133" i="3"/>
  <c r="D15" i="3"/>
  <c r="H77" i="3"/>
  <c r="J77" i="3" s="1"/>
  <c r="K77" i="3" s="1"/>
  <c r="V77" i="3" s="1"/>
  <c r="DY163" i="1"/>
  <c r="DU137" i="2"/>
  <c r="E137" i="7" s="1"/>
  <c r="DH201" i="2"/>
  <c r="O201" i="4" s="1"/>
  <c r="CY201" i="2"/>
  <c r="D201" i="4" s="1"/>
  <c r="DF201" i="2"/>
  <c r="M201" i="4" s="1"/>
  <c r="DT12" i="2"/>
  <c r="D12" i="7" s="1"/>
  <c r="CZ12" i="2"/>
  <c r="E12" i="4" s="1"/>
  <c r="DG12" i="2"/>
  <c r="N12" i="4" s="1"/>
  <c r="DW43" i="2"/>
  <c r="G43" i="7" s="1"/>
  <c r="DC43" i="2"/>
  <c r="H43" i="4" s="1"/>
  <c r="DJ43" i="2"/>
  <c r="DD306" i="2"/>
  <c r="I306" i="4" s="1"/>
  <c r="DY306" i="2"/>
  <c r="I306" i="7" s="1"/>
  <c r="DK306" i="2"/>
  <c r="R306" i="4" s="1"/>
  <c r="DX306" i="2"/>
  <c r="H306" i="7" s="1"/>
  <c r="DT119" i="2"/>
  <c r="D119" i="7" s="1"/>
  <c r="CZ119" i="2"/>
  <c r="E119" i="4" s="1"/>
  <c r="J119" i="4" s="1"/>
  <c r="K119" i="4" s="1"/>
  <c r="DG119" i="2"/>
  <c r="DY223" i="1"/>
  <c r="R223" i="7" s="1"/>
  <c r="F137" i="3"/>
  <c r="D329" i="3"/>
  <c r="G300" i="3"/>
  <c r="DK204" i="2"/>
  <c r="R204" i="4" s="1"/>
  <c r="DG191" i="2"/>
  <c r="N191" i="4" s="1"/>
  <c r="DT191" i="2"/>
  <c r="D191" i="7" s="1"/>
  <c r="CZ191" i="2"/>
  <c r="E191" i="4" s="1"/>
  <c r="DW60" i="2"/>
  <c r="DC60" i="2"/>
  <c r="H60" i="4" s="1"/>
  <c r="DJ60" i="2"/>
  <c r="Q60" i="4" s="1"/>
  <c r="DX60" i="2"/>
  <c r="H60" i="7" s="1"/>
  <c r="DX13" i="2"/>
  <c r="DK13" i="2"/>
  <c r="R13" i="4" s="1"/>
  <c r="DY13" i="2"/>
  <c r="I13" i="7" s="1"/>
  <c r="DD13" i="2"/>
  <c r="I13" i="4" s="1"/>
  <c r="DC58" i="2"/>
  <c r="H58" i="4" s="1"/>
  <c r="DW58" i="2"/>
  <c r="G58" i="7" s="1"/>
  <c r="DJ58" i="2"/>
  <c r="Q58" i="4" s="1"/>
  <c r="DV335" i="2"/>
  <c r="F335" i="7" s="1"/>
  <c r="DI335" i="2"/>
  <c r="P335" i="4" s="1"/>
  <c r="DB335" i="2"/>
  <c r="G335" i="4" s="1"/>
  <c r="DW10" i="2"/>
  <c r="G10" i="7" s="1"/>
  <c r="DC10" i="2"/>
  <c r="H10" i="4" s="1"/>
  <c r="DJ10" i="2"/>
  <c r="Q10" i="4" s="1"/>
  <c r="DX314" i="2"/>
  <c r="DG306" i="2"/>
  <c r="DU306" i="2"/>
  <c r="E306" i="7" s="1"/>
  <c r="DT306" i="2"/>
  <c r="CZ306" i="2"/>
  <c r="E306" i="4" s="1"/>
  <c r="DG270" i="2"/>
  <c r="N270" i="4" s="1"/>
  <c r="E165" i="3"/>
  <c r="G176" i="3"/>
  <c r="E278" i="3"/>
  <c r="J278" i="3" s="1"/>
  <c r="K278" i="3" s="1"/>
  <c r="V278" i="3" s="1"/>
  <c r="G20" i="3"/>
  <c r="I284" i="3"/>
  <c r="J284" i="3" s="1"/>
  <c r="K284" i="3" s="1"/>
  <c r="V284" i="3" s="1"/>
  <c r="D284" i="15" s="1"/>
  <c r="F90" i="3"/>
  <c r="J90" i="3" s="1"/>
  <c r="K90" i="3" s="1"/>
  <c r="CY178" i="2"/>
  <c r="D178" i="4" s="1"/>
  <c r="DF178" i="2"/>
  <c r="M178" i="4" s="1"/>
  <c r="DY60" i="2"/>
  <c r="I60" i="7" s="1"/>
  <c r="CY60" i="2"/>
  <c r="D60" i="4" s="1"/>
  <c r="DF60" i="2"/>
  <c r="DH43" i="2"/>
  <c r="O43" i="4" s="1"/>
  <c r="DA43" i="2"/>
  <c r="F43" i="4" s="1"/>
  <c r="DU43" i="2"/>
  <c r="E43" i="7" s="1"/>
  <c r="DB13" i="2"/>
  <c r="G13" i="4" s="1"/>
  <c r="DI13" i="2"/>
  <c r="P13" i="4" s="1"/>
  <c r="DV13" i="2"/>
  <c r="DA252" i="2"/>
  <c r="F252" i="4" s="1"/>
  <c r="J252" i="4" s="1"/>
  <c r="K252" i="4" s="1"/>
  <c r="DU252" i="2"/>
  <c r="DH252" i="2"/>
  <c r="DH125" i="2"/>
  <c r="O125" i="4" s="1"/>
  <c r="DU125" i="2"/>
  <c r="DA125" i="2"/>
  <c r="F125" i="4" s="1"/>
  <c r="J125" i="4" s="1"/>
  <c r="K125" i="4" s="1"/>
  <c r="DV131" i="2"/>
  <c r="F131" i="7" s="1"/>
  <c r="DI131" i="2"/>
  <c r="P131" i="4" s="1"/>
  <c r="DB131" i="2"/>
  <c r="G131" i="4" s="1"/>
  <c r="DV200" i="2"/>
  <c r="F200" i="7" s="1"/>
  <c r="DI200" i="2"/>
  <c r="P200" i="4" s="1"/>
  <c r="DB200" i="2"/>
  <c r="G200" i="4" s="1"/>
  <c r="DF118" i="2"/>
  <c r="CY118" i="2"/>
  <c r="D118" i="4" s="1"/>
  <c r="DH264" i="2"/>
  <c r="O264" i="4" s="1"/>
  <c r="DA264" i="2"/>
  <c r="F264" i="4" s="1"/>
  <c r="DU264" i="2"/>
  <c r="E264" i="7" s="1"/>
  <c r="DX259" i="2"/>
  <c r="DY259" i="2"/>
  <c r="DD259" i="2"/>
  <c r="I259" i="4" s="1"/>
  <c r="DK259" i="2"/>
  <c r="R259" i="4" s="1"/>
  <c r="DH10" i="2"/>
  <c r="O10" i="4" s="1"/>
  <c r="DA10" i="2"/>
  <c r="F10" i="4" s="1"/>
  <c r="DU10" i="2"/>
  <c r="DC270" i="2"/>
  <c r="H270" i="4" s="1"/>
  <c r="DW270" i="2"/>
  <c r="DJ270" i="2"/>
  <c r="Q270" i="4" s="1"/>
  <c r="CK139" i="2"/>
  <c r="CR139" i="2"/>
  <c r="P139" i="3"/>
  <c r="G139" i="3"/>
  <c r="CV139" i="2"/>
  <c r="Q212" i="6"/>
  <c r="S212" i="6" s="1"/>
  <c r="G184" i="3"/>
  <c r="H264" i="3"/>
  <c r="F297" i="3"/>
  <c r="DU12" i="2"/>
  <c r="DF279" i="2"/>
  <c r="M279" i="4" s="1"/>
  <c r="DI269" i="2"/>
  <c r="P269" i="4" s="1"/>
  <c r="DJ9" i="2"/>
  <c r="Q9" i="4" s="1"/>
  <c r="DJ285" i="2"/>
  <c r="Q285" i="4" s="1"/>
  <c r="DU119" i="2"/>
  <c r="E119" i="7" s="1"/>
  <c r="I110" i="3"/>
  <c r="I210" i="3"/>
  <c r="DJ23" i="2"/>
  <c r="Q23" i="4" s="1"/>
  <c r="I232" i="3"/>
  <c r="I106" i="3"/>
  <c r="J106" i="3" s="1"/>
  <c r="K106" i="3" s="1"/>
  <c r="V106" i="3" s="1"/>
  <c r="DJ105" i="2"/>
  <c r="Q105" i="4" s="1"/>
  <c r="DW131" i="2"/>
  <c r="G131" i="7" s="1"/>
  <c r="DX58" i="2"/>
  <c r="H58" i="7" s="1"/>
  <c r="DG200" i="2"/>
  <c r="N200" i="4" s="1"/>
  <c r="DJ186" i="2"/>
  <c r="Q186" i="4" s="1"/>
  <c r="DF256" i="2"/>
  <c r="M256" i="4" s="1"/>
  <c r="E151" i="3"/>
  <c r="G303" i="3"/>
  <c r="E130" i="3"/>
  <c r="D23" i="3"/>
  <c r="DJ167" i="2"/>
  <c r="DK212" i="2"/>
  <c r="R212" i="4" s="1"/>
  <c r="DF125" i="2"/>
  <c r="M125" i="4" s="1"/>
  <c r="DH200" i="2"/>
  <c r="O200" i="4" s="1"/>
  <c r="DF306" i="2"/>
  <c r="M306" i="4" s="1"/>
  <c r="G314" i="3"/>
  <c r="G43" i="3"/>
  <c r="J43" i="3" s="1"/>
  <c r="K43" i="3" s="1"/>
  <c r="V43" i="3" s="1"/>
  <c r="D43" i="15" s="1"/>
  <c r="F230" i="3"/>
  <c r="J230" i="3" s="1"/>
  <c r="K230" i="3" s="1"/>
  <c r="G227" i="3"/>
  <c r="J227" i="3" s="1"/>
  <c r="K227" i="3" s="1"/>
  <c r="V227" i="3" s="1"/>
  <c r="DJ190" i="2"/>
  <c r="Q190" i="4" s="1"/>
  <c r="DK335" i="2"/>
  <c r="R335" i="4" s="1"/>
  <c r="DY119" i="2"/>
  <c r="E314" i="3"/>
  <c r="H193" i="3"/>
  <c r="J193" i="3" s="1"/>
  <c r="K193" i="3" s="1"/>
  <c r="V193" i="3" s="1"/>
  <c r="D193" i="15" s="1"/>
  <c r="H232" i="3"/>
  <c r="DV165" i="1"/>
  <c r="O165" i="7" s="1"/>
  <c r="DH165" i="2"/>
  <c r="DY10" i="1"/>
  <c r="DY112" i="1"/>
  <c r="R112" i="7" s="1"/>
  <c r="Q321" i="7"/>
  <c r="Q132" i="7"/>
  <c r="DY128" i="1"/>
  <c r="DX329" i="1"/>
  <c r="DY329" i="1"/>
  <c r="R329" i="7" s="1"/>
  <c r="P294" i="4"/>
  <c r="R96" i="4"/>
  <c r="DY96" i="1"/>
  <c r="M110" i="4"/>
  <c r="DY130" i="1"/>
  <c r="R116" i="4"/>
  <c r="DY116" i="1"/>
  <c r="DY106" i="1"/>
  <c r="DY281" i="1"/>
  <c r="M132" i="4"/>
  <c r="O261" i="4"/>
  <c r="DY45" i="1"/>
  <c r="DY198" i="1"/>
  <c r="DK231" i="1"/>
  <c r="DY231" i="1"/>
  <c r="DY195" i="1"/>
  <c r="R195" i="7" s="1"/>
  <c r="DY227" i="1"/>
  <c r="R227" i="7" s="1"/>
  <c r="DY43" i="1"/>
  <c r="DK294" i="1"/>
  <c r="DY294" i="1"/>
  <c r="R294" i="7" s="1"/>
  <c r="DY284" i="1"/>
  <c r="DY192" i="1"/>
  <c r="DU327" i="1"/>
  <c r="DY125" i="1"/>
  <c r="R125" i="7" s="1"/>
  <c r="DY215" i="1"/>
  <c r="DY242" i="1"/>
  <c r="DA65" i="1"/>
  <c r="DH65" i="2"/>
  <c r="O65" i="4" s="1"/>
  <c r="DY97" i="1"/>
  <c r="DY178" i="1"/>
  <c r="DY17" i="1"/>
  <c r="R17" i="7" s="1"/>
  <c r="DD216" i="1"/>
  <c r="DY216" i="1"/>
  <c r="DY323" i="1"/>
  <c r="E23" i="3"/>
  <c r="I139" i="3"/>
  <c r="DU174" i="2"/>
  <c r="E174" i="7" s="1"/>
  <c r="DH174" i="2"/>
  <c r="O174" i="4" s="1"/>
  <c r="DA174" i="2"/>
  <c r="F174" i="4" s="1"/>
  <c r="DI15" i="2"/>
  <c r="DV15" i="2"/>
  <c r="DB15" i="2"/>
  <c r="G15" i="4" s="1"/>
  <c r="J15" i="4" s="1"/>
  <c r="K15" i="4" s="1"/>
  <c r="DD69" i="2"/>
  <c r="I69" i="4" s="1"/>
  <c r="DX69" i="2"/>
  <c r="DK69" i="2"/>
  <c r="R69" i="4" s="1"/>
  <c r="DY69" i="2"/>
  <c r="I69" i="7" s="1"/>
  <c r="DJ77" i="2"/>
  <c r="Q77" i="4" s="1"/>
  <c r="DC77" i="2"/>
  <c r="H77" i="4" s="1"/>
  <c r="DW77" i="2"/>
  <c r="G77" i="7" s="1"/>
  <c r="CY294" i="2"/>
  <c r="D294" i="4" s="1"/>
  <c r="DF294" i="2"/>
  <c r="DH310" i="2"/>
  <c r="O310" i="4" s="1"/>
  <c r="DU310" i="2"/>
  <c r="E310" i="7" s="1"/>
  <c r="DA310" i="2"/>
  <c r="F310" i="4" s="1"/>
  <c r="J310" i="4" s="1"/>
  <c r="K310" i="4" s="1"/>
  <c r="BY23" i="2"/>
  <c r="DN23" i="2"/>
  <c r="CA23" i="2"/>
  <c r="Q23" i="3" s="1"/>
  <c r="CR23" i="2"/>
  <c r="CY23" i="2" s="1"/>
  <c r="D23" i="4" s="1"/>
  <c r="F328" i="3"/>
  <c r="O328" i="3"/>
  <c r="S328" i="3" s="1"/>
  <c r="T328" i="3" s="1"/>
  <c r="CY346" i="2"/>
  <c r="D346" i="4" s="1"/>
  <c r="DF346" i="2"/>
  <c r="M346" i="4" s="1"/>
  <c r="DU8" i="2"/>
  <c r="DH8" i="2"/>
  <c r="O8" i="4" s="1"/>
  <c r="DA8" i="2"/>
  <c r="F8" i="4" s="1"/>
  <c r="DT50" i="2"/>
  <c r="D50" i="7" s="1"/>
  <c r="CZ50" i="2"/>
  <c r="E50" i="4" s="1"/>
  <c r="DG50" i="2"/>
  <c r="N50" i="4" s="1"/>
  <c r="G312" i="6"/>
  <c r="J312" i="6" s="1"/>
  <c r="K312" i="6" s="1"/>
  <c r="P312" i="6"/>
  <c r="DU237" i="2"/>
  <c r="E237" i="7" s="1"/>
  <c r="DH237" i="2"/>
  <c r="DA237" i="2"/>
  <c r="F237" i="4" s="1"/>
  <c r="DU350" i="2"/>
  <c r="E350" i="7" s="1"/>
  <c r="DA350" i="2"/>
  <c r="F350" i="4" s="1"/>
  <c r="DV350" i="2"/>
  <c r="F350" i="7" s="1"/>
  <c r="DH350" i="2"/>
  <c r="O350" i="4" s="1"/>
  <c r="DY165" i="2"/>
  <c r="I165" i="7" s="1"/>
  <c r="DX165" i="2"/>
  <c r="H165" i="7" s="1"/>
  <c r="DK165" i="2"/>
  <c r="R165" i="4" s="1"/>
  <c r="DD165" i="2"/>
  <c r="I165" i="4" s="1"/>
  <c r="DY249" i="2"/>
  <c r="I249" i="7" s="1"/>
  <c r="DK249" i="2"/>
  <c r="R249" i="4" s="1"/>
  <c r="DX249" i="2"/>
  <c r="H249" i="7" s="1"/>
  <c r="DD249" i="2"/>
  <c r="I249" i="4" s="1"/>
  <c r="DH205" i="2"/>
  <c r="O205" i="4" s="1"/>
  <c r="DU205" i="2"/>
  <c r="DA205" i="2"/>
  <c r="F205" i="4" s="1"/>
  <c r="DA185" i="2"/>
  <c r="F185" i="4" s="1"/>
  <c r="DU185" i="2"/>
  <c r="DH185" i="2"/>
  <c r="O185" i="4" s="1"/>
  <c r="DW133" i="2"/>
  <c r="G133" i="7" s="1"/>
  <c r="DJ133" i="2"/>
  <c r="Q133" i="4" s="1"/>
  <c r="DC133" i="2"/>
  <c r="H133" i="4" s="1"/>
  <c r="Q291" i="3"/>
  <c r="H291" i="3"/>
  <c r="DK187" i="2"/>
  <c r="DD187" i="2"/>
  <c r="I187" i="4" s="1"/>
  <c r="DX187" i="2"/>
  <c r="DY187" i="2"/>
  <c r="I187" i="7" s="1"/>
  <c r="DC346" i="2"/>
  <c r="H346" i="4" s="1"/>
  <c r="DW346" i="2"/>
  <c r="G346" i="7" s="1"/>
  <c r="DJ346" i="2"/>
  <c r="Q346" i="4" s="1"/>
  <c r="DC322" i="2"/>
  <c r="H322" i="4" s="1"/>
  <c r="DW322" i="2"/>
  <c r="DJ322" i="2"/>
  <c r="Q322" i="4" s="1"/>
  <c r="DH166" i="2"/>
  <c r="O166" i="4" s="1"/>
  <c r="DT305" i="2"/>
  <c r="M305" i="7" s="1"/>
  <c r="DG305" i="2"/>
  <c r="N305" i="4" s="1"/>
  <c r="CZ305" i="2"/>
  <c r="E305" i="4" s="1"/>
  <c r="J305" i="4" s="1"/>
  <c r="K305" i="4" s="1"/>
  <c r="DC274" i="2"/>
  <c r="H274" i="4" s="1"/>
  <c r="DW274" i="2"/>
  <c r="G274" i="7" s="1"/>
  <c r="DJ274" i="2"/>
  <c r="DT92" i="2"/>
  <c r="D92" i="7" s="1"/>
  <c r="CZ92" i="2"/>
  <c r="E92" i="4" s="1"/>
  <c r="DG92" i="2"/>
  <c r="N92" i="4" s="1"/>
  <c r="F49" i="3"/>
  <c r="O49" i="3"/>
  <c r="DV351" i="2"/>
  <c r="DI351" i="2"/>
  <c r="P351" i="4" s="1"/>
  <c r="DB351" i="2"/>
  <c r="G351" i="4" s="1"/>
  <c r="J351" i="4" s="1"/>
  <c r="K351" i="4" s="1"/>
  <c r="DF165" i="2"/>
  <c r="M165" i="4" s="1"/>
  <c r="CY165" i="2"/>
  <c r="D165" i="4" s="1"/>
  <c r="DJ309" i="2"/>
  <c r="Q309" i="4" s="1"/>
  <c r="DT151" i="2"/>
  <c r="DG151" i="2"/>
  <c r="N151" i="4" s="1"/>
  <c r="CZ151" i="2"/>
  <c r="E151" i="4" s="1"/>
  <c r="DW317" i="2"/>
  <c r="G317" i="7" s="1"/>
  <c r="DC317" i="2"/>
  <c r="H317" i="4" s="1"/>
  <c r="DJ317" i="2"/>
  <c r="Q317" i="4" s="1"/>
  <c r="DG290" i="2"/>
  <c r="N290" i="4" s="1"/>
  <c r="DW278" i="2"/>
  <c r="G278" i="7" s="1"/>
  <c r="DJ278" i="2"/>
  <c r="Q278" i="4" s="1"/>
  <c r="DC278" i="2"/>
  <c r="H278" i="4" s="1"/>
  <c r="DI185" i="2"/>
  <c r="P185" i="4" s="1"/>
  <c r="DV185" i="2"/>
  <c r="F185" i="7" s="1"/>
  <c r="CY94" i="2"/>
  <c r="D94" i="4" s="1"/>
  <c r="DF94" i="2"/>
  <c r="M94" i="4" s="1"/>
  <c r="DW90" i="2"/>
  <c r="P90" i="7" s="1"/>
  <c r="DC90" i="2"/>
  <c r="H90" i="4" s="1"/>
  <c r="DJ90" i="2"/>
  <c r="Q90" i="4" s="1"/>
  <c r="DX90" i="2"/>
  <c r="DA189" i="2"/>
  <c r="F189" i="4" s="1"/>
  <c r="DU189" i="2"/>
  <c r="E189" i="7" s="1"/>
  <c r="DH189" i="2"/>
  <c r="O189" i="4" s="1"/>
  <c r="DV210" i="2"/>
  <c r="F210" i="7" s="1"/>
  <c r="DI210" i="2"/>
  <c r="P210" i="4" s="1"/>
  <c r="DB210" i="2"/>
  <c r="G210" i="4" s="1"/>
  <c r="DX322" i="2"/>
  <c r="H322" i="7" s="1"/>
  <c r="DA158" i="2"/>
  <c r="F158" i="4" s="1"/>
  <c r="DU158" i="2"/>
  <c r="DH158" i="2"/>
  <c r="O158" i="4" s="1"/>
  <c r="DI20" i="2"/>
  <c r="DY261" i="2"/>
  <c r="I261" i="7" s="1"/>
  <c r="DF220" i="2"/>
  <c r="M220" i="4" s="1"/>
  <c r="CY220" i="2"/>
  <c r="D220" i="4" s="1"/>
  <c r="DD21" i="2"/>
  <c r="I21" i="4" s="1"/>
  <c r="J21" i="4" s="1"/>
  <c r="K21" i="4" s="1"/>
  <c r="DX21" i="2"/>
  <c r="Q21" i="7" s="1"/>
  <c r="DK21" i="2"/>
  <c r="R21" i="4" s="1"/>
  <c r="DY21" i="2"/>
  <c r="CY16" i="2"/>
  <c r="D16" i="4" s="1"/>
  <c r="DF16" i="2"/>
  <c r="M16" i="4" s="1"/>
  <c r="DJ236" i="2"/>
  <c r="Q236" i="4" s="1"/>
  <c r="DU154" i="2"/>
  <c r="E154" i="7" s="1"/>
  <c r="DH154" i="2"/>
  <c r="O154" i="4" s="1"/>
  <c r="DA154" i="2"/>
  <c r="F154" i="4" s="1"/>
  <c r="J154" i="4" s="1"/>
  <c r="K154" i="4" s="1"/>
  <c r="DB318" i="2"/>
  <c r="G318" i="4" s="1"/>
  <c r="DV318" i="2"/>
  <c r="F318" i="7" s="1"/>
  <c r="DI318" i="2"/>
  <c r="P318" i="4" s="1"/>
  <c r="DH250" i="2"/>
  <c r="O250" i="4" s="1"/>
  <c r="DF166" i="2"/>
  <c r="M166" i="4" s="1"/>
  <c r="CY166" i="2"/>
  <c r="D166" i="4" s="1"/>
  <c r="DY166" i="2"/>
  <c r="I166" i="7" s="1"/>
  <c r="DK46" i="2"/>
  <c r="R46" i="4" s="1"/>
  <c r="DH194" i="2"/>
  <c r="O194" i="4" s="1"/>
  <c r="DU194" i="2"/>
  <c r="N194" i="7" s="1"/>
  <c r="DA194" i="2"/>
  <c r="F194" i="4" s="1"/>
  <c r="DF268" i="2"/>
  <c r="M268" i="4" s="1"/>
  <c r="CY268" i="2"/>
  <c r="D268" i="4" s="1"/>
  <c r="DF240" i="2"/>
  <c r="M240" i="4" s="1"/>
  <c r="CY240" i="2"/>
  <c r="D240" i="4" s="1"/>
  <c r="DU303" i="2"/>
  <c r="E303" i="7" s="1"/>
  <c r="DH303" i="2"/>
  <c r="O303" i="4" s="1"/>
  <c r="DA303" i="2"/>
  <c r="F303" i="4" s="1"/>
  <c r="DB233" i="2"/>
  <c r="G233" i="4" s="1"/>
  <c r="DV233" i="2"/>
  <c r="DI233" i="2"/>
  <c r="DI354" i="2"/>
  <c r="P354" i="4" s="1"/>
  <c r="DA130" i="2"/>
  <c r="F130" i="4" s="1"/>
  <c r="DU130" i="2"/>
  <c r="E130" i="7" s="1"/>
  <c r="DH130" i="2"/>
  <c r="O130" i="4" s="1"/>
  <c r="CY274" i="2"/>
  <c r="D274" i="4" s="1"/>
  <c r="DF274" i="2"/>
  <c r="M274" i="4" s="1"/>
  <c r="DY274" i="2"/>
  <c r="DF334" i="2"/>
  <c r="M334" i="4" s="1"/>
  <c r="CY334" i="2"/>
  <c r="D334" i="4" s="1"/>
  <c r="DX193" i="2"/>
  <c r="H193" i="7" s="1"/>
  <c r="DY92" i="2"/>
  <c r="I92" i="7" s="1"/>
  <c r="DK92" i="2"/>
  <c r="R92" i="4" s="1"/>
  <c r="DD92" i="2"/>
  <c r="I92" i="4" s="1"/>
  <c r="DX92" i="2"/>
  <c r="DB49" i="2"/>
  <c r="G49" i="4" s="1"/>
  <c r="DI49" i="2"/>
  <c r="P49" i="4" s="1"/>
  <c r="DV49" i="2"/>
  <c r="F49" i="7" s="1"/>
  <c r="DW49" i="2"/>
  <c r="G49" i="7" s="1"/>
  <c r="DV237" i="2"/>
  <c r="F237" i="7" s="1"/>
  <c r="DF127" i="2"/>
  <c r="M127" i="4" s="1"/>
  <c r="DX317" i="2"/>
  <c r="DV273" i="2"/>
  <c r="F273" i="7" s="1"/>
  <c r="DT291" i="2"/>
  <c r="D291" i="7" s="1"/>
  <c r="DG291" i="2"/>
  <c r="N291" i="4" s="1"/>
  <c r="CZ291" i="2"/>
  <c r="E291" i="4" s="1"/>
  <c r="DJ291" i="2"/>
  <c r="Q291" i="4" s="1"/>
  <c r="DF123" i="2"/>
  <c r="M123" i="4" s="1"/>
  <c r="CY123" i="2"/>
  <c r="D123" i="4" s="1"/>
  <c r="DT123" i="2"/>
  <c r="D123" i="7" s="1"/>
  <c r="DK261" i="2"/>
  <c r="DI21" i="2"/>
  <c r="P21" i="4" s="1"/>
  <c r="DV8" i="2"/>
  <c r="F8" i="7" s="1"/>
  <c r="DB8" i="2"/>
  <c r="G8" i="4" s="1"/>
  <c r="DI8" i="2"/>
  <c r="P8" i="4" s="1"/>
  <c r="N137" i="3"/>
  <c r="E137" i="3"/>
  <c r="DU321" i="2"/>
  <c r="DH321" i="2"/>
  <c r="O321" i="4" s="1"/>
  <c r="DA321" i="2"/>
  <c r="F321" i="4" s="1"/>
  <c r="J321" i="4" s="1"/>
  <c r="K321" i="4" s="1"/>
  <c r="DF242" i="2"/>
  <c r="M242" i="4" s="1"/>
  <c r="DF318" i="2"/>
  <c r="DI250" i="2"/>
  <c r="P250" i="4" s="1"/>
  <c r="DK132" i="2"/>
  <c r="R132" i="4" s="1"/>
  <c r="DI241" i="2"/>
  <c r="P241" i="4" s="1"/>
  <c r="DK331" i="2"/>
  <c r="R331" i="4" s="1"/>
  <c r="CZ303" i="2"/>
  <c r="E303" i="4" s="1"/>
  <c r="DT303" i="2"/>
  <c r="D303" i="7" s="1"/>
  <c r="DG303" i="2"/>
  <c r="N303" i="4" s="1"/>
  <c r="DT274" i="2"/>
  <c r="CZ274" i="2"/>
  <c r="E274" i="4" s="1"/>
  <c r="DG274" i="2"/>
  <c r="N274" i="4" s="1"/>
  <c r="DK334" i="2"/>
  <c r="R334" i="4" s="1"/>
  <c r="DJ11" i="2"/>
  <c r="Q11" i="4" s="1"/>
  <c r="DC11" i="2"/>
  <c r="H11" i="4" s="1"/>
  <c r="DW11" i="2"/>
  <c r="G11" i="7" s="1"/>
  <c r="DH180" i="2"/>
  <c r="O180" i="4" s="1"/>
  <c r="DU180" i="2"/>
  <c r="DA180" i="2"/>
  <c r="F180" i="4" s="1"/>
  <c r="DV92" i="2"/>
  <c r="F92" i="7" s="1"/>
  <c r="DB41" i="2"/>
  <c r="G41" i="4" s="1"/>
  <c r="DI41" i="2"/>
  <c r="P41" i="4" s="1"/>
  <c r="DV41" i="2"/>
  <c r="DW41" i="2"/>
  <c r="G41" i="7" s="1"/>
  <c r="DY126" i="2"/>
  <c r="I126" i="7" s="1"/>
  <c r="DX126" i="2"/>
  <c r="Q126" i="7" s="1"/>
  <c r="DK126" i="2"/>
  <c r="R126" i="4" s="1"/>
  <c r="DD126" i="2"/>
  <c r="I126" i="4" s="1"/>
  <c r="DG235" i="2"/>
  <c r="N235" i="4" s="1"/>
  <c r="DF231" i="2"/>
  <c r="M231" i="4" s="1"/>
  <c r="DU151" i="2"/>
  <c r="DT176" i="2"/>
  <c r="D176" i="7" s="1"/>
  <c r="G87" i="3"/>
  <c r="P87" i="3"/>
  <c r="DK307" i="2"/>
  <c r="R307" i="4" s="1"/>
  <c r="DD307" i="2"/>
  <c r="I307" i="4" s="1"/>
  <c r="DX307" i="2"/>
  <c r="H307" i="7" s="1"/>
  <c r="DY307" i="2"/>
  <c r="I307" i="7" s="1"/>
  <c r="DF196" i="2"/>
  <c r="CY196" i="2"/>
  <c r="D196" i="4" s="1"/>
  <c r="DT220" i="2"/>
  <c r="D220" i="7" s="1"/>
  <c r="G198" i="3"/>
  <c r="P198" i="3"/>
  <c r="S198" i="3" s="1"/>
  <c r="T198" i="3" s="1"/>
  <c r="DX236" i="2"/>
  <c r="H236" i="7" s="1"/>
  <c r="DK236" i="2"/>
  <c r="DY236" i="2"/>
  <c r="DD236" i="2"/>
  <c r="I236" i="4" s="1"/>
  <c r="DW15" i="2"/>
  <c r="G15" i="7" s="1"/>
  <c r="DK281" i="2"/>
  <c r="R281" i="4" s="1"/>
  <c r="DX281" i="2"/>
  <c r="H281" i="7" s="1"/>
  <c r="DD281" i="2"/>
  <c r="I281" i="4" s="1"/>
  <c r="DY281" i="2"/>
  <c r="I281" i="7" s="1"/>
  <c r="DK282" i="2"/>
  <c r="R282" i="4" s="1"/>
  <c r="DC355" i="2"/>
  <c r="H355" i="4" s="1"/>
  <c r="DJ355" i="2"/>
  <c r="Q355" i="4" s="1"/>
  <c r="DW355" i="2"/>
  <c r="G355" i="7" s="1"/>
  <c r="DT150" i="2"/>
  <c r="D150" i="7" s="1"/>
  <c r="DU150" i="2"/>
  <c r="DG150" i="2"/>
  <c r="N150" i="4" s="1"/>
  <c r="CZ150" i="2"/>
  <c r="E150" i="4" s="1"/>
  <c r="J150" i="4" s="1"/>
  <c r="K150" i="4" s="1"/>
  <c r="DX296" i="2"/>
  <c r="H296" i="7" s="1"/>
  <c r="DK296" i="2"/>
  <c r="R296" i="4" s="1"/>
  <c r="DY296" i="2"/>
  <c r="DD296" i="2"/>
  <c r="I296" i="4" s="1"/>
  <c r="DT294" i="2"/>
  <c r="D294" i="7" s="1"/>
  <c r="CY313" i="2"/>
  <c r="D313" i="4" s="1"/>
  <c r="DF313" i="2"/>
  <c r="M313" i="4" s="1"/>
  <c r="DH112" i="2"/>
  <c r="O112" i="4" s="1"/>
  <c r="DV97" i="2"/>
  <c r="DJ204" i="2"/>
  <c r="Q204" i="4" s="1"/>
  <c r="DC204" i="2"/>
  <c r="H204" i="4" s="1"/>
  <c r="DW204" i="2"/>
  <c r="G204" i="7" s="1"/>
  <c r="DX65" i="2"/>
  <c r="H65" i="7" s="1"/>
  <c r="DJ215" i="2"/>
  <c r="Q215" i="4" s="1"/>
  <c r="DC215" i="2"/>
  <c r="H215" i="4" s="1"/>
  <c r="DW215" i="2"/>
  <c r="G215" i="7" s="1"/>
  <c r="CY79" i="2"/>
  <c r="D79" i="4" s="1"/>
  <c r="DF79" i="2"/>
  <c r="M79" i="4" s="1"/>
  <c r="DK87" i="2"/>
  <c r="DA291" i="2"/>
  <c r="F291" i="4" s="1"/>
  <c r="DU291" i="2"/>
  <c r="E291" i="7" s="1"/>
  <c r="DH291" i="2"/>
  <c r="O291" i="4" s="1"/>
  <c r="DK17" i="2"/>
  <c r="R17" i="4" s="1"/>
  <c r="DU187" i="2"/>
  <c r="N187" i="7" s="1"/>
  <c r="DH187" i="2"/>
  <c r="O187" i="4" s="1"/>
  <c r="DA187" i="2"/>
  <c r="F187" i="4" s="1"/>
  <c r="CY158" i="2"/>
  <c r="D158" i="4" s="1"/>
  <c r="DF158" i="2"/>
  <c r="M158" i="4" s="1"/>
  <c r="DJ137" i="2"/>
  <c r="Q137" i="4" s="1"/>
  <c r="DW106" i="2"/>
  <c r="G106" i="7" s="1"/>
  <c r="DC106" i="2"/>
  <c r="H106" i="4" s="1"/>
  <c r="DJ106" i="2"/>
  <c r="Q106" i="4" s="1"/>
  <c r="DC253" i="2"/>
  <c r="H253" i="4" s="1"/>
  <c r="DW253" i="2"/>
  <c r="G253" i="7" s="1"/>
  <c r="DJ253" i="2"/>
  <c r="CY281" i="2"/>
  <c r="D281" i="4" s="1"/>
  <c r="DF281" i="2"/>
  <c r="M281" i="4" s="1"/>
  <c r="DF295" i="2"/>
  <c r="M295" i="4" s="1"/>
  <c r="CY69" i="2"/>
  <c r="D69" i="4" s="1"/>
  <c r="DF69" i="2"/>
  <c r="M69" i="4" s="1"/>
  <c r="DX318" i="2"/>
  <c r="H318" i="7" s="1"/>
  <c r="DK318" i="2"/>
  <c r="R318" i="4" s="1"/>
  <c r="DD318" i="2"/>
  <c r="I318" i="4" s="1"/>
  <c r="DY318" i="2"/>
  <c r="I318" i="7" s="1"/>
  <c r="DI282" i="2"/>
  <c r="DV282" i="2"/>
  <c r="F282" i="7" s="1"/>
  <c r="DB282" i="2"/>
  <c r="G282" i="4" s="1"/>
  <c r="J282" i="4" s="1"/>
  <c r="K282" i="4" s="1"/>
  <c r="DK166" i="2"/>
  <c r="R166" i="4" s="1"/>
  <c r="CY46" i="2"/>
  <c r="D46" i="4" s="1"/>
  <c r="DF46" i="2"/>
  <c r="M46" i="4" s="1"/>
  <c r="DH206" i="2"/>
  <c r="O206" i="4" s="1"/>
  <c r="DA206" i="2"/>
  <c r="F206" i="4" s="1"/>
  <c r="DU206" i="2"/>
  <c r="E206" i="7" s="1"/>
  <c r="DJ179" i="2"/>
  <c r="Q179" i="4" s="1"/>
  <c r="DW179" i="2"/>
  <c r="G179" i="7" s="1"/>
  <c r="DC179" i="2"/>
  <c r="H179" i="4" s="1"/>
  <c r="DF284" i="2"/>
  <c r="M284" i="4" s="1"/>
  <c r="CY284" i="2"/>
  <c r="D284" i="4" s="1"/>
  <c r="DG147" i="2"/>
  <c r="N147" i="4" s="1"/>
  <c r="CY233" i="2"/>
  <c r="D233" i="4" s="1"/>
  <c r="DF233" i="2"/>
  <c r="DK130" i="2"/>
  <c r="R130" i="4" s="1"/>
  <c r="DD130" i="2"/>
  <c r="I130" i="4" s="1"/>
  <c r="DY130" i="2"/>
  <c r="I130" i="7" s="1"/>
  <c r="DX130" i="2"/>
  <c r="DH44" i="2"/>
  <c r="O44" i="4" s="1"/>
  <c r="DH224" i="2"/>
  <c r="O224" i="4" s="1"/>
  <c r="DA224" i="2"/>
  <c r="F224" i="4" s="1"/>
  <c r="DU224" i="2"/>
  <c r="E224" i="7" s="1"/>
  <c r="DF297" i="2"/>
  <c r="M297" i="4" s="1"/>
  <c r="CY297" i="2"/>
  <c r="D297" i="4" s="1"/>
  <c r="DW247" i="2"/>
  <c r="P247" i="7" s="1"/>
  <c r="DJ247" i="2"/>
  <c r="Q247" i="4" s="1"/>
  <c r="DC247" i="2"/>
  <c r="H247" i="4" s="1"/>
  <c r="DU274" i="2"/>
  <c r="DW287" i="2"/>
  <c r="G287" i="7" s="1"/>
  <c r="DX178" i="2"/>
  <c r="DD178" i="2"/>
  <c r="I178" i="4" s="1"/>
  <c r="DY178" i="2"/>
  <c r="I178" i="7" s="1"/>
  <c r="DK178" i="2"/>
  <c r="R178" i="4" s="1"/>
  <c r="DX80" i="2"/>
  <c r="H80" i="7" s="1"/>
  <c r="DD80" i="2"/>
  <c r="I80" i="4" s="1"/>
  <c r="DY80" i="2"/>
  <c r="DK80" i="2"/>
  <c r="R80" i="4" s="1"/>
  <c r="DI167" i="2"/>
  <c r="CY12" i="2"/>
  <c r="D12" i="4" s="1"/>
  <c r="DY12" i="2"/>
  <c r="I12" i="7" s="1"/>
  <c r="DF12" i="2"/>
  <c r="M12" i="4" s="1"/>
  <c r="DD269" i="2"/>
  <c r="I269" i="4" s="1"/>
  <c r="DX269" i="2"/>
  <c r="DK269" i="2"/>
  <c r="R269" i="4" s="1"/>
  <c r="DY269" i="2"/>
  <c r="I269" i="7" s="1"/>
  <c r="DC306" i="2"/>
  <c r="H306" i="4" s="1"/>
  <c r="DW306" i="2"/>
  <c r="DJ306" i="2"/>
  <c r="Q306" i="4" s="1"/>
  <c r="CR83" i="2"/>
  <c r="CY83" i="2" s="1"/>
  <c r="D83" i="4" s="1"/>
  <c r="CK83" i="2"/>
  <c r="DP83" i="2"/>
  <c r="G83" i="6" s="1"/>
  <c r="CA83" i="2"/>
  <c r="BW83" i="2"/>
  <c r="CP83" i="2"/>
  <c r="CW83" i="2"/>
  <c r="D237" i="3"/>
  <c r="I205" i="3"/>
  <c r="J205" i="3" s="1"/>
  <c r="K205" i="3" s="1"/>
  <c r="V205" i="3" s="1"/>
  <c r="DY316" i="1"/>
  <c r="G189" i="3"/>
  <c r="F282" i="3"/>
  <c r="H184" i="3"/>
  <c r="I162" i="3"/>
  <c r="DH293" i="2"/>
  <c r="O293" i="4" s="1"/>
  <c r="DU293" i="2"/>
  <c r="E293" i="7" s="1"/>
  <c r="DA293" i="2"/>
  <c r="F293" i="4" s="1"/>
  <c r="CY246" i="2"/>
  <c r="D246" i="4" s="1"/>
  <c r="DF246" i="2"/>
  <c r="M246" i="4" s="1"/>
  <c r="DV204" i="2"/>
  <c r="DI204" i="2"/>
  <c r="P204" i="4" s="1"/>
  <c r="DB204" i="2"/>
  <c r="G204" i="4" s="1"/>
  <c r="DB110" i="2"/>
  <c r="G110" i="4" s="1"/>
  <c r="DI110" i="2"/>
  <c r="P110" i="4" s="1"/>
  <c r="DV110" i="2"/>
  <c r="F110" i="7" s="1"/>
  <c r="DH336" i="2"/>
  <c r="O336" i="4" s="1"/>
  <c r="DA336" i="2"/>
  <c r="F336" i="4" s="1"/>
  <c r="DU336" i="2"/>
  <c r="DB203" i="2"/>
  <c r="G203" i="4" s="1"/>
  <c r="DV203" i="2"/>
  <c r="F203" i="7" s="1"/>
  <c r="DI203" i="2"/>
  <c r="P203" i="4" s="1"/>
  <c r="CZ302" i="2"/>
  <c r="E302" i="4" s="1"/>
  <c r="DG302" i="2"/>
  <c r="N302" i="4" s="1"/>
  <c r="DT302" i="2"/>
  <c r="D302" i="7" s="1"/>
  <c r="D313" i="3"/>
  <c r="DY79" i="2"/>
  <c r="DG293" i="2"/>
  <c r="N293" i="4" s="1"/>
  <c r="DI80" i="2"/>
  <c r="DI212" i="2"/>
  <c r="P212" i="4" s="1"/>
  <c r="DW203" i="2"/>
  <c r="G203" i="7" s="1"/>
  <c r="DU269" i="2"/>
  <c r="E269" i="7" s="1"/>
  <c r="DH269" i="2"/>
  <c r="O269" i="4" s="1"/>
  <c r="DA269" i="2"/>
  <c r="F269" i="4" s="1"/>
  <c r="F105" i="3"/>
  <c r="O105" i="3"/>
  <c r="I320" i="3"/>
  <c r="R320" i="3"/>
  <c r="S320" i="3" s="1"/>
  <c r="T320" i="3" s="1"/>
  <c r="DF200" i="2"/>
  <c r="M200" i="4" s="1"/>
  <c r="CY200" i="2"/>
  <c r="D200" i="4" s="1"/>
  <c r="DX264" i="2"/>
  <c r="H264" i="7" s="1"/>
  <c r="DK264" i="2"/>
  <c r="R264" i="4" s="1"/>
  <c r="DY264" i="2"/>
  <c r="I264" i="7" s="1"/>
  <c r="DD264" i="2"/>
  <c r="I264" i="4" s="1"/>
  <c r="DH259" i="2"/>
  <c r="O259" i="4" s="1"/>
  <c r="DA259" i="2"/>
  <c r="F259" i="4" s="1"/>
  <c r="DU259" i="2"/>
  <c r="E259" i="7" s="1"/>
  <c r="DG314" i="2"/>
  <c r="N314" i="4" s="1"/>
  <c r="DU314" i="2"/>
  <c r="E314" i="7" s="1"/>
  <c r="DT314" i="2"/>
  <c r="D314" i="7" s="1"/>
  <c r="CZ314" i="2"/>
  <c r="E314" i="4" s="1"/>
  <c r="DI223" i="2"/>
  <c r="P223" i="4" s="1"/>
  <c r="DV223" i="2"/>
  <c r="F223" i="7" s="1"/>
  <c r="DB223" i="2"/>
  <c r="G223" i="4" s="1"/>
  <c r="J223" i="4" s="1"/>
  <c r="K223" i="4" s="1"/>
  <c r="DY81" i="2"/>
  <c r="I81" i="7" s="1"/>
  <c r="DX81" i="2"/>
  <c r="H81" i="7" s="1"/>
  <c r="DK81" i="2"/>
  <c r="R81" i="4" s="1"/>
  <c r="DD81" i="2"/>
  <c r="I81" i="4" s="1"/>
  <c r="DV270" i="2"/>
  <c r="F270" i="7" s="1"/>
  <c r="DI270" i="2"/>
  <c r="P270" i="4" s="1"/>
  <c r="DB270" i="2"/>
  <c r="G270" i="4" s="1"/>
  <c r="I10" i="3"/>
  <c r="G15" i="3"/>
  <c r="E233" i="3"/>
  <c r="G322" i="3"/>
  <c r="DG87" i="2"/>
  <c r="N87" i="4" s="1"/>
  <c r="DV178" i="2"/>
  <c r="F178" i="7" s="1"/>
  <c r="DI178" i="2"/>
  <c r="P178" i="4" s="1"/>
  <c r="DB178" i="2"/>
  <c r="G178" i="4" s="1"/>
  <c r="DC80" i="2"/>
  <c r="H80" i="4" s="1"/>
  <c r="DW80" i="2"/>
  <c r="G80" i="7" s="1"/>
  <c r="DJ80" i="2"/>
  <c r="Q80" i="4" s="1"/>
  <c r="DT60" i="2"/>
  <c r="CZ60" i="2"/>
  <c r="E60" i="4" s="1"/>
  <c r="DG60" i="2"/>
  <c r="DA110" i="2"/>
  <c r="F110" i="4" s="1"/>
  <c r="DU110" i="2"/>
  <c r="DH110" i="2"/>
  <c r="O110" i="4" s="1"/>
  <c r="DV269" i="2"/>
  <c r="DV301" i="2"/>
  <c r="DI301" i="2"/>
  <c r="P301" i="4" s="1"/>
  <c r="DB301" i="2"/>
  <c r="G301" i="4" s="1"/>
  <c r="J301" i="4" s="1"/>
  <c r="K301" i="4" s="1"/>
  <c r="I125" i="3"/>
  <c r="J125" i="3" s="1"/>
  <c r="K125" i="3" s="1"/>
  <c r="R125" i="3"/>
  <c r="S125" i="3" s="1"/>
  <c r="T125" i="3" s="1"/>
  <c r="DH131" i="2"/>
  <c r="O131" i="4" s="1"/>
  <c r="DA131" i="2"/>
  <c r="F131" i="4" s="1"/>
  <c r="DU131" i="2"/>
  <c r="E131" i="7" s="1"/>
  <c r="DU335" i="2"/>
  <c r="E335" i="7" s="1"/>
  <c r="DH335" i="2"/>
  <c r="O335" i="4" s="1"/>
  <c r="DA335" i="2"/>
  <c r="F335" i="4" s="1"/>
  <c r="DT264" i="2"/>
  <c r="DG264" i="2"/>
  <c r="N264" i="4" s="1"/>
  <c r="CZ264" i="2"/>
  <c r="E264" i="4" s="1"/>
  <c r="DW259" i="2"/>
  <c r="G259" i="7" s="1"/>
  <c r="DC259" i="2"/>
  <c r="H259" i="4" s="1"/>
  <c r="DJ259" i="2"/>
  <c r="DT10" i="2"/>
  <c r="D10" i="7" s="1"/>
  <c r="CZ10" i="2"/>
  <c r="E10" i="4" s="1"/>
  <c r="DG10" i="2"/>
  <c r="N10" i="4" s="1"/>
  <c r="DF314" i="2"/>
  <c r="M314" i="4" s="1"/>
  <c r="CY314" i="2"/>
  <c r="D314" i="4" s="1"/>
  <c r="DV285" i="2"/>
  <c r="DI285" i="2"/>
  <c r="P285" i="4" s="1"/>
  <c r="DB285" i="2"/>
  <c r="G285" i="4" s="1"/>
  <c r="DQ139" i="2"/>
  <c r="H139" i="6" s="1"/>
  <c r="CS139" i="2"/>
  <c r="DG139" i="2" s="1"/>
  <c r="N139" i="4" s="1"/>
  <c r="CL139" i="2"/>
  <c r="CU139" i="2"/>
  <c r="DO139" i="2"/>
  <c r="DR139" i="2"/>
  <c r="F288" i="3"/>
  <c r="J288" i="3" s="1"/>
  <c r="K288" i="3" s="1"/>
  <c r="V288" i="3" s="1"/>
  <c r="I189" i="3"/>
  <c r="M139" i="6"/>
  <c r="F355" i="3"/>
  <c r="J355" i="3" s="1"/>
  <c r="K355" i="3" s="1"/>
  <c r="D336" i="3"/>
  <c r="G313" i="3"/>
  <c r="G186" i="3"/>
  <c r="J186" i="3" s="1"/>
  <c r="K186" i="3" s="1"/>
  <c r="D198" i="3"/>
  <c r="G233" i="3"/>
  <c r="E302" i="3"/>
  <c r="J302" i="3" s="1"/>
  <c r="K302" i="3" s="1"/>
  <c r="V302" i="3" s="1"/>
  <c r="DH285" i="2"/>
  <c r="O285" i="4" s="1"/>
  <c r="H110" i="3"/>
  <c r="H158" i="3"/>
  <c r="H16" i="3"/>
  <c r="D259" i="3"/>
  <c r="F179" i="3"/>
  <c r="J179" i="3" s="1"/>
  <c r="K179" i="3" s="1"/>
  <c r="V179" i="3" s="1"/>
  <c r="D179" i="15" s="1"/>
  <c r="I296" i="3"/>
  <c r="J296" i="3" s="1"/>
  <c r="K296" i="3" s="1"/>
  <c r="V296" i="3" s="1"/>
  <c r="D296" i="15" s="1"/>
  <c r="DG9" i="2"/>
  <c r="N9" i="4" s="1"/>
  <c r="DW200" i="2"/>
  <c r="G200" i="7" s="1"/>
  <c r="DT200" i="2"/>
  <c r="M200" i="7" s="1"/>
  <c r="DG162" i="2"/>
  <c r="N162" i="4" s="1"/>
  <c r="H151" i="3"/>
  <c r="G123" i="3"/>
  <c r="J123" i="3" s="1"/>
  <c r="K123" i="3" s="1"/>
  <c r="H130" i="3"/>
  <c r="I171" i="3"/>
  <c r="G66" i="3"/>
  <c r="J66" i="3" s="1"/>
  <c r="K66" i="3" s="1"/>
  <c r="V66" i="3" s="1"/>
  <c r="I160" i="3"/>
  <c r="I201" i="3"/>
  <c r="DK302" i="2"/>
  <c r="DF264" i="2"/>
  <c r="M264" i="4" s="1"/>
  <c r="F69" i="3"/>
  <c r="F259" i="3"/>
  <c r="F274" i="3"/>
  <c r="J274" i="3" s="1"/>
  <c r="K274" i="3" s="1"/>
  <c r="V274" i="3" s="1"/>
  <c r="DU60" i="2"/>
  <c r="DH13" i="2"/>
  <c r="O13" i="4" s="1"/>
  <c r="DW301" i="2"/>
  <c r="DK125" i="2"/>
  <c r="R125" i="4" s="1"/>
  <c r="DI81" i="2"/>
  <c r="P81" i="4" s="1"/>
  <c r="I96" i="3"/>
  <c r="E171" i="3"/>
  <c r="G16" i="3"/>
  <c r="H88" i="3"/>
  <c r="F131" i="3"/>
  <c r="J131" i="3" s="1"/>
  <c r="K131" i="3" s="1"/>
  <c r="V131" i="3" s="1"/>
  <c r="D131" i="15" s="1"/>
  <c r="M282" i="4"/>
  <c r="O300" i="4"/>
  <c r="P77" i="7"/>
  <c r="O242" i="4"/>
  <c r="DY305" i="1"/>
  <c r="DW329" i="1"/>
  <c r="P329" i="7" s="1"/>
  <c r="DI329" i="2"/>
  <c r="DY322" i="1"/>
  <c r="R322" i="7" s="1"/>
  <c r="DK322" i="2"/>
  <c r="R322" i="4" s="1"/>
  <c r="DY102" i="1"/>
  <c r="DY202" i="1"/>
  <c r="O41" i="4"/>
  <c r="DY270" i="1"/>
  <c r="Q50" i="7"/>
  <c r="P262" i="4"/>
  <c r="DY256" i="1"/>
  <c r="R256" i="7" s="1"/>
  <c r="N160" i="4"/>
  <c r="DY60" i="1"/>
  <c r="DK60" i="2"/>
  <c r="R60" i="4" s="1"/>
  <c r="DD9" i="1"/>
  <c r="DY9" i="1"/>
  <c r="R9" i="7" s="1"/>
  <c r="DD330" i="1"/>
  <c r="DY330" i="1"/>
  <c r="DY211" i="1"/>
  <c r="DY262" i="1"/>
  <c r="DA198" i="1"/>
  <c r="DH198" i="2"/>
  <c r="O198" i="4" s="1"/>
  <c r="DI194" i="2"/>
  <c r="P194" i="4" s="1"/>
  <c r="DK295" i="1"/>
  <c r="DY295" i="1"/>
  <c r="R15" i="4"/>
  <c r="DY15" i="1"/>
  <c r="R15" i="7" s="1"/>
  <c r="DY180" i="1"/>
  <c r="P191" i="4"/>
  <c r="DY50" i="1"/>
  <c r="DD90" i="1"/>
  <c r="DY90" i="1"/>
  <c r="R90" i="7" s="1"/>
  <c r="DK110" i="1"/>
  <c r="DY110" i="1"/>
  <c r="O322" i="4"/>
  <c r="DC175" i="1"/>
  <c r="DJ175" i="2"/>
  <c r="Q175" i="4" s="1"/>
  <c r="CY227" i="1"/>
  <c r="DF227" i="2"/>
  <c r="M227" i="4" s="1"/>
  <c r="DY274" i="1"/>
  <c r="DK274" i="2"/>
  <c r="R274" i="4" s="1"/>
  <c r="DK235" i="1"/>
  <c r="DY235" i="1"/>
  <c r="DY287" i="1"/>
  <c r="R287" i="7" s="1"/>
  <c r="Q249" i="4"/>
  <c r="DY7" i="1"/>
  <c r="DK154" i="1"/>
  <c r="DY154" i="1"/>
  <c r="DY185" i="1"/>
  <c r="DD101" i="1"/>
  <c r="DY101" i="1"/>
  <c r="DF195" i="2"/>
  <c r="M195" i="4" s="1"/>
  <c r="DK320" i="1"/>
  <c r="DY320" i="1"/>
  <c r="O270" i="4"/>
  <c r="DK241" i="1"/>
  <c r="DY241" i="1"/>
  <c r="DD296" i="1"/>
  <c r="DY296" i="1"/>
  <c r="R296" i="7" s="1"/>
  <c r="DY268" i="1"/>
  <c r="Q171" i="4"/>
  <c r="DY255" i="1"/>
  <c r="DY203" i="1"/>
  <c r="DY206" i="1"/>
  <c r="DK275" i="1"/>
  <c r="DY275" i="1"/>
  <c r="DK269" i="1"/>
  <c r="DY269" i="1"/>
  <c r="P16" i="4"/>
  <c r="DK184" i="1"/>
  <c r="DY184" i="1"/>
  <c r="DK184" i="2"/>
  <c r="R184" i="4" s="1"/>
  <c r="DC166" i="1"/>
  <c r="DJ166" i="2"/>
  <c r="Q166" i="4" s="1"/>
  <c r="DY240" i="1"/>
  <c r="DY187" i="1"/>
  <c r="R187" i="7" s="1"/>
  <c r="Q127" i="7"/>
  <c r="DI147" i="2"/>
  <c r="P147" i="4" s="1"/>
  <c r="M220" i="7"/>
  <c r="DY131" i="1"/>
  <c r="R131" i="7" s="1"/>
  <c r="Q264" i="4"/>
  <c r="DY137" i="1"/>
  <c r="DY44" i="1"/>
  <c r="DY220" i="1"/>
  <c r="R220" i="7" s="1"/>
  <c r="DH279" i="2"/>
  <c r="O279" i="4" s="1"/>
  <c r="DY317" i="1"/>
  <c r="DY300" i="1"/>
  <c r="DK300" i="2"/>
  <c r="R300" i="4" s="1"/>
  <c r="DF216" i="1"/>
  <c r="DF216" i="2"/>
  <c r="M216" i="4" s="1"/>
  <c r="DH307" i="2"/>
  <c r="O307" i="4" s="1"/>
  <c r="P139" i="6"/>
  <c r="DK262" i="2"/>
  <c r="R262" i="4" s="1"/>
  <c r="DK155" i="2"/>
  <c r="R155" i="4" s="1"/>
  <c r="DY20" i="2"/>
  <c r="I20" i="7" s="1"/>
  <c r="DX20" i="2"/>
  <c r="H20" i="7" s="1"/>
  <c r="DD20" i="2"/>
  <c r="I20" i="4" s="1"/>
  <c r="DK20" i="2"/>
  <c r="R20" i="4" s="1"/>
  <c r="DJ132" i="2"/>
  <c r="Q132" i="4" s="1"/>
  <c r="DW132" i="2"/>
  <c r="G132" i="7" s="1"/>
  <c r="DC132" i="2"/>
  <c r="H132" i="4" s="1"/>
  <c r="DX233" i="2"/>
  <c r="DD233" i="2"/>
  <c r="I233" i="4" s="1"/>
  <c r="DK233" i="2"/>
  <c r="R233" i="4" s="1"/>
  <c r="DY233" i="2"/>
  <c r="R233" i="7" s="1"/>
  <c r="DK114" i="2"/>
  <c r="DX114" i="2"/>
  <c r="DD114" i="2"/>
  <c r="I114" i="4" s="1"/>
  <c r="J114" i="4" s="1"/>
  <c r="K114" i="4" s="1"/>
  <c r="DY114" i="2"/>
  <c r="I114" i="7" s="1"/>
  <c r="CP23" i="2"/>
  <c r="CW23" i="2"/>
  <c r="CL23" i="2"/>
  <c r="DQ23" i="2"/>
  <c r="H23" i="6" s="1"/>
  <c r="DR23" i="2"/>
  <c r="DK133" i="2"/>
  <c r="R133" i="4" s="1"/>
  <c r="DB206" i="2"/>
  <c r="G206" i="4" s="1"/>
  <c r="DV206" i="2"/>
  <c r="F206" i="7" s="1"/>
  <c r="DI206" i="2"/>
  <c r="P206" i="4" s="1"/>
  <c r="CZ268" i="2"/>
  <c r="E268" i="4" s="1"/>
  <c r="DT268" i="2"/>
  <c r="DG268" i="2"/>
  <c r="N268" i="4" s="1"/>
  <c r="DJ47" i="2"/>
  <c r="Q47" i="4" s="1"/>
  <c r="DW47" i="2"/>
  <c r="DC47" i="2"/>
  <c r="H47" i="4" s="1"/>
  <c r="DX47" i="2"/>
  <c r="DF330" i="2"/>
  <c r="M330" i="4" s="1"/>
  <c r="CY330" i="2"/>
  <c r="D330" i="4" s="1"/>
  <c r="DJ211" i="2"/>
  <c r="Q211" i="4" s="1"/>
  <c r="DW211" i="2"/>
  <c r="G211" i="7" s="1"/>
  <c r="DC211" i="2"/>
  <c r="H211" i="4" s="1"/>
  <c r="DH327" i="2"/>
  <c r="O327" i="4" s="1"/>
  <c r="DA327" i="2"/>
  <c r="F327" i="4" s="1"/>
  <c r="J327" i="4" s="1"/>
  <c r="K327" i="4" s="1"/>
  <c r="DU327" i="2"/>
  <c r="E327" i="7" s="1"/>
  <c r="DC151" i="2"/>
  <c r="H151" i="4" s="1"/>
  <c r="DW151" i="2"/>
  <c r="P151" i="7" s="1"/>
  <c r="DJ151" i="2"/>
  <c r="Q151" i="4" s="1"/>
  <c r="DU317" i="2"/>
  <c r="DH317" i="2"/>
  <c r="O317" i="4" s="1"/>
  <c r="DA317" i="2"/>
  <c r="F317" i="4" s="1"/>
  <c r="DB290" i="2"/>
  <c r="G290" i="4" s="1"/>
  <c r="J290" i="4" s="1"/>
  <c r="K290" i="4" s="1"/>
  <c r="DI290" i="2"/>
  <c r="P290" i="4" s="1"/>
  <c r="DV290" i="2"/>
  <c r="F290" i="7" s="1"/>
  <c r="DW174" i="2"/>
  <c r="G174" i="7" s="1"/>
  <c r="DJ174" i="2"/>
  <c r="Q174" i="4" s="1"/>
  <c r="DC174" i="2"/>
  <c r="H174" i="4" s="1"/>
  <c r="DT185" i="2"/>
  <c r="D185" i="7" s="1"/>
  <c r="DG185" i="2"/>
  <c r="N185" i="4" s="1"/>
  <c r="CZ185" i="2"/>
  <c r="E185" i="4" s="1"/>
  <c r="DC155" i="2"/>
  <c r="H155" i="4" s="1"/>
  <c r="DW155" i="2"/>
  <c r="G155" i="7" s="1"/>
  <c r="DJ155" i="2"/>
  <c r="Q155" i="4" s="1"/>
  <c r="DI328" i="2"/>
  <c r="P328" i="4" s="1"/>
  <c r="DV328" i="2"/>
  <c r="DB328" i="2"/>
  <c r="G328" i="4" s="1"/>
  <c r="DT307" i="2"/>
  <c r="D307" i="7" s="1"/>
  <c r="DG307" i="2"/>
  <c r="N307" i="4" s="1"/>
  <c r="CZ307" i="2"/>
  <c r="E307" i="4" s="1"/>
  <c r="CZ171" i="2"/>
  <c r="E171" i="4" s="1"/>
  <c r="DG171" i="2"/>
  <c r="N171" i="4" s="1"/>
  <c r="DT171" i="2"/>
  <c r="DH101" i="2"/>
  <c r="O101" i="4" s="1"/>
  <c r="DC354" i="2"/>
  <c r="H354" i="4" s="1"/>
  <c r="DW354" i="2"/>
  <c r="DJ354" i="2"/>
  <c r="Q354" i="4" s="1"/>
  <c r="DT47" i="2"/>
  <c r="DG47" i="2"/>
  <c r="N47" i="4" s="1"/>
  <c r="CZ47" i="2"/>
  <c r="E47" i="4" s="1"/>
  <c r="R49" i="3"/>
  <c r="I49" i="3"/>
  <c r="DF184" i="2"/>
  <c r="M184" i="4" s="1"/>
  <c r="CY184" i="2"/>
  <c r="D184" i="4" s="1"/>
  <c r="DY184" i="2"/>
  <c r="DH192" i="2"/>
  <c r="O192" i="4" s="1"/>
  <c r="DY70" i="1"/>
  <c r="DC165" i="2"/>
  <c r="H165" i="4" s="1"/>
  <c r="DW165" i="2"/>
  <c r="G165" i="7" s="1"/>
  <c r="DJ165" i="2"/>
  <c r="Q165" i="4" s="1"/>
  <c r="DI205" i="2"/>
  <c r="P205" i="4" s="1"/>
  <c r="DX211" i="2"/>
  <c r="DK7" i="2"/>
  <c r="R7" i="4" s="1"/>
  <c r="DK185" i="2"/>
  <c r="R185" i="4" s="1"/>
  <c r="CY273" i="2"/>
  <c r="D273" i="4" s="1"/>
  <c r="DF273" i="2"/>
  <c r="M273" i="4" s="1"/>
  <c r="DG187" i="2"/>
  <c r="N187" i="4" s="1"/>
  <c r="CZ187" i="2"/>
  <c r="E187" i="4" s="1"/>
  <c r="DT187" i="2"/>
  <c r="D187" i="7" s="1"/>
  <c r="DI189" i="2"/>
  <c r="P189" i="4" s="1"/>
  <c r="DV189" i="2"/>
  <c r="F189" i="7" s="1"/>
  <c r="DB189" i="2"/>
  <c r="G189" i="4" s="1"/>
  <c r="DG346" i="2"/>
  <c r="DW261" i="2"/>
  <c r="G261" i="7" s="1"/>
  <c r="DJ261" i="2"/>
  <c r="Q261" i="4" s="1"/>
  <c r="DC261" i="2"/>
  <c r="H261" i="4" s="1"/>
  <c r="DH227" i="2"/>
  <c r="DU227" i="2"/>
  <c r="E227" i="7" s="1"/>
  <c r="DA227" i="2"/>
  <c r="F227" i="4" s="1"/>
  <c r="DD242" i="2"/>
  <c r="I242" i="4" s="1"/>
  <c r="DK242" i="2"/>
  <c r="R242" i="4" s="1"/>
  <c r="DX242" i="2"/>
  <c r="H242" i="7" s="1"/>
  <c r="DY242" i="2"/>
  <c r="DK253" i="2"/>
  <c r="R253" i="4" s="1"/>
  <c r="DC281" i="2"/>
  <c r="H281" i="4" s="1"/>
  <c r="DJ281" i="2"/>
  <c r="Q281" i="4" s="1"/>
  <c r="DW281" i="2"/>
  <c r="G281" i="7" s="1"/>
  <c r="DV199" i="2"/>
  <c r="F199" i="7" s="1"/>
  <c r="DI199" i="2"/>
  <c r="P199" i="4" s="1"/>
  <c r="DB199" i="2"/>
  <c r="G199" i="4" s="1"/>
  <c r="DF331" i="2"/>
  <c r="M331" i="4" s="1"/>
  <c r="DK150" i="2"/>
  <c r="R150" i="4" s="1"/>
  <c r="DI66" i="2"/>
  <c r="P66" i="4" s="1"/>
  <c r="DH354" i="2"/>
  <c r="O354" i="4" s="1"/>
  <c r="DI274" i="2"/>
  <c r="P274" i="4" s="1"/>
  <c r="DK313" i="2"/>
  <c r="R313" i="4" s="1"/>
  <c r="DX313" i="2"/>
  <c r="H313" i="7" s="1"/>
  <c r="DD313" i="2"/>
  <c r="I313" i="4" s="1"/>
  <c r="DY313" i="2"/>
  <c r="I313" i="7" s="1"/>
  <c r="DI312" i="2"/>
  <c r="P312" i="4" s="1"/>
  <c r="DY44" i="2"/>
  <c r="R44" i="7" s="1"/>
  <c r="DX44" i="2"/>
  <c r="DK44" i="2"/>
  <c r="R44" i="4" s="1"/>
  <c r="DD44" i="2"/>
  <c r="I44" i="4" s="1"/>
  <c r="DY11" i="2"/>
  <c r="I11" i="7" s="1"/>
  <c r="DX11" i="2"/>
  <c r="H11" i="7" s="1"/>
  <c r="DK11" i="2"/>
  <c r="R11" i="4" s="1"/>
  <c r="DD11" i="2"/>
  <c r="I11" i="4" s="1"/>
  <c r="DY41" i="2"/>
  <c r="I41" i="7" s="1"/>
  <c r="DX41" i="2"/>
  <c r="H41" i="7" s="1"/>
  <c r="DK41" i="2"/>
  <c r="R41" i="4" s="1"/>
  <c r="DD41" i="2"/>
  <c r="I41" i="4" s="1"/>
  <c r="DU219" i="2"/>
  <c r="E219" i="7" s="1"/>
  <c r="DA219" i="2"/>
  <c r="F219" i="4" s="1"/>
  <c r="DV219" i="2"/>
  <c r="DH219" i="2"/>
  <c r="O219" i="4" s="1"/>
  <c r="DF309" i="2"/>
  <c r="M309" i="4" s="1"/>
  <c r="DT330" i="2"/>
  <c r="DB151" i="2"/>
  <c r="G151" i="4" s="1"/>
  <c r="DI151" i="2"/>
  <c r="P151" i="4" s="1"/>
  <c r="DV151" i="2"/>
  <c r="F151" i="7" s="1"/>
  <c r="DK317" i="2"/>
  <c r="R317" i="4" s="1"/>
  <c r="DF215" i="2"/>
  <c r="M215" i="4" s="1"/>
  <c r="DK79" i="2"/>
  <c r="R79" i="4" s="1"/>
  <c r="DT273" i="2"/>
  <c r="D273" i="7" s="1"/>
  <c r="DI90" i="2"/>
  <c r="P90" i="4" s="1"/>
  <c r="I291" i="3"/>
  <c r="R291" i="3"/>
  <c r="DW328" i="2"/>
  <c r="G328" i="7" s="1"/>
  <c r="CY171" i="2"/>
  <c r="D171" i="4" s="1"/>
  <c r="DF171" i="2"/>
  <c r="DI102" i="2"/>
  <c r="P102" i="4" s="1"/>
  <c r="DH21" i="2"/>
  <c r="O21" i="4" s="1"/>
  <c r="DC16" i="2"/>
  <c r="H16" i="4" s="1"/>
  <c r="DW16" i="2"/>
  <c r="G16" i="7" s="1"/>
  <c r="DJ16" i="2"/>
  <c r="Q16" i="4" s="1"/>
  <c r="DG242" i="2"/>
  <c r="CY253" i="2"/>
  <c r="D253" i="4" s="1"/>
  <c r="DF253" i="2"/>
  <c r="M253" i="4" s="1"/>
  <c r="DI45" i="2"/>
  <c r="P45" i="4" s="1"/>
  <c r="DV45" i="2"/>
  <c r="F45" i="7" s="1"/>
  <c r="DB45" i="2"/>
  <c r="G45" i="4" s="1"/>
  <c r="DY132" i="2"/>
  <c r="DJ241" i="2"/>
  <c r="Q241" i="4" s="1"/>
  <c r="DU331" i="2"/>
  <c r="DH331" i="2"/>
  <c r="O331" i="4" s="1"/>
  <c r="DA331" i="2"/>
  <c r="F331" i="4" s="1"/>
  <c r="J331" i="4" s="1"/>
  <c r="K331" i="4" s="1"/>
  <c r="DV331" i="2"/>
  <c r="DF230" i="2"/>
  <c r="M230" i="4" s="1"/>
  <c r="DC216" i="2"/>
  <c r="H216" i="4" s="1"/>
  <c r="DW216" i="2"/>
  <c r="P216" i="7" s="1"/>
  <c r="DJ216" i="2"/>
  <c r="Q216" i="4" s="1"/>
  <c r="DJ66" i="2"/>
  <c r="Q66" i="4" s="1"/>
  <c r="CZ354" i="2"/>
  <c r="E354" i="4" s="1"/>
  <c r="DT354" i="2"/>
  <c r="D354" i="7" s="1"/>
  <c r="DG354" i="2"/>
  <c r="N354" i="4" s="1"/>
  <c r="DU354" i="2"/>
  <c r="E354" i="7" s="1"/>
  <c r="DG116" i="2"/>
  <c r="N116" i="4" s="1"/>
  <c r="DC195" i="2"/>
  <c r="H195" i="4" s="1"/>
  <c r="DW195" i="2"/>
  <c r="G195" i="7" s="1"/>
  <c r="DJ195" i="2"/>
  <c r="Q195" i="4" s="1"/>
  <c r="DT297" i="2"/>
  <c r="D297" i="7" s="1"/>
  <c r="CZ297" i="2"/>
  <c r="E297" i="4" s="1"/>
  <c r="DG297" i="2"/>
  <c r="N297" i="4" s="1"/>
  <c r="DY297" i="2"/>
  <c r="I297" i="7" s="1"/>
  <c r="DK297" i="2"/>
  <c r="R297" i="4" s="1"/>
  <c r="DX297" i="2"/>
  <c r="H297" i="7" s="1"/>
  <c r="DD297" i="2"/>
  <c r="I297" i="4" s="1"/>
  <c r="DI247" i="2"/>
  <c r="P247" i="4" s="1"/>
  <c r="DI184" i="2"/>
  <c r="P184" i="4" s="1"/>
  <c r="DV184" i="2"/>
  <c r="DB184" i="2"/>
  <c r="G184" i="4" s="1"/>
  <c r="DK290" i="2"/>
  <c r="R290" i="4" s="1"/>
  <c r="CZ79" i="2"/>
  <c r="E79" i="4" s="1"/>
  <c r="DG79" i="2"/>
  <c r="N79" i="4" s="1"/>
  <c r="DT79" i="2"/>
  <c r="D79" i="7" s="1"/>
  <c r="DT94" i="2"/>
  <c r="CY291" i="2"/>
  <c r="D291" i="4" s="1"/>
  <c r="DF291" i="2"/>
  <c r="M291" i="4" s="1"/>
  <c r="DG17" i="2"/>
  <c r="N17" i="4" s="1"/>
  <c r="CZ17" i="2"/>
  <c r="E17" i="4" s="1"/>
  <c r="DT17" i="2"/>
  <c r="D17" i="7" s="1"/>
  <c r="DT196" i="2"/>
  <c r="D196" i="7" s="1"/>
  <c r="DG288" i="2"/>
  <c r="N288" i="4" s="1"/>
  <c r="DK101" i="2"/>
  <c r="R101" i="4" s="1"/>
  <c r="DW20" i="2"/>
  <c r="G20" i="7" s="1"/>
  <c r="DC20" i="2"/>
  <c r="H20" i="4" s="1"/>
  <c r="DJ20" i="2"/>
  <c r="DT102" i="2"/>
  <c r="D102" i="7" s="1"/>
  <c r="DV242" i="2"/>
  <c r="DI242" i="2"/>
  <c r="P242" i="4" s="1"/>
  <c r="DB242" i="2"/>
  <c r="G242" i="4" s="1"/>
  <c r="DI134" i="2"/>
  <c r="P134" i="4" s="1"/>
  <c r="DD295" i="2"/>
  <c r="I295" i="4" s="1"/>
  <c r="J295" i="4" s="1"/>
  <c r="K295" i="4" s="1"/>
  <c r="DK295" i="2"/>
  <c r="R295" i="4" s="1"/>
  <c r="DY295" i="2"/>
  <c r="I295" i="7" s="1"/>
  <c r="DX295" i="2"/>
  <c r="H295" i="7" s="1"/>
  <c r="J295" i="7" s="1"/>
  <c r="DX282" i="2"/>
  <c r="DF300" i="2"/>
  <c r="M300" i="4" s="1"/>
  <c r="CY300" i="2"/>
  <c r="D300" i="4" s="1"/>
  <c r="DK179" i="2"/>
  <c r="R179" i="4" s="1"/>
  <c r="DK303" i="2"/>
  <c r="R303" i="4" s="1"/>
  <c r="DU202" i="2"/>
  <c r="E202" i="7" s="1"/>
  <c r="DA202" i="2"/>
  <c r="F202" i="4" s="1"/>
  <c r="DH202" i="2"/>
  <c r="O202" i="4" s="1"/>
  <c r="DD312" i="2"/>
  <c r="I312" i="4" s="1"/>
  <c r="DX312" i="2"/>
  <c r="H312" i="7" s="1"/>
  <c r="DK312" i="2"/>
  <c r="R312" i="4" s="1"/>
  <c r="DY312" i="2"/>
  <c r="I312" i="7" s="1"/>
  <c r="DU47" i="2"/>
  <c r="E47" i="7" s="1"/>
  <c r="CZ44" i="2"/>
  <c r="E44" i="4" s="1"/>
  <c r="DG44" i="2"/>
  <c r="N44" i="4" s="1"/>
  <c r="DT44" i="2"/>
  <c r="D44" i="7" s="1"/>
  <c r="DK224" i="2"/>
  <c r="DF145" i="2"/>
  <c r="M145" i="4" s="1"/>
  <c r="CY145" i="2"/>
  <c r="D145" i="4" s="1"/>
  <c r="DK247" i="2"/>
  <c r="R247" i="4" s="1"/>
  <c r="DW184" i="2"/>
  <c r="G184" i="7" s="1"/>
  <c r="DG178" i="2"/>
  <c r="N178" i="4" s="1"/>
  <c r="DT178" i="2"/>
  <c r="D178" i="7" s="1"/>
  <c r="CZ178" i="2"/>
  <c r="E178" i="4" s="1"/>
  <c r="DK350" i="2"/>
  <c r="R350" i="4" s="1"/>
  <c r="DI165" i="2"/>
  <c r="P165" i="4" s="1"/>
  <c r="DK65" i="2"/>
  <c r="R65" i="4" s="1"/>
  <c r="DX176" i="2"/>
  <c r="H176" i="7" s="1"/>
  <c r="DD176" i="2"/>
  <c r="I176" i="4" s="1"/>
  <c r="DY176" i="2"/>
  <c r="I176" i="7" s="1"/>
  <c r="DK176" i="2"/>
  <c r="DT155" i="2"/>
  <c r="CZ155" i="2"/>
  <c r="E155" i="4" s="1"/>
  <c r="DG155" i="2"/>
  <c r="N155" i="4" s="1"/>
  <c r="DH172" i="2"/>
  <c r="O172" i="4" s="1"/>
  <c r="DG328" i="2"/>
  <c r="N328" i="4" s="1"/>
  <c r="DT328" i="2"/>
  <c r="D328" i="7" s="1"/>
  <c r="CZ328" i="2"/>
  <c r="E328" i="4" s="1"/>
  <c r="DW102" i="2"/>
  <c r="DJ102" i="2"/>
  <c r="Q102" i="4" s="1"/>
  <c r="DC102" i="2"/>
  <c r="H102" i="4" s="1"/>
  <c r="DF198" i="2"/>
  <c r="M198" i="4" s="1"/>
  <c r="CY198" i="2"/>
  <c r="D198" i="4" s="1"/>
  <c r="DK154" i="2"/>
  <c r="R154" i="4" s="1"/>
  <c r="DV88" i="2"/>
  <c r="DB88" i="2"/>
  <c r="G88" i="4" s="1"/>
  <c r="DI88" i="2"/>
  <c r="P88" i="4" s="1"/>
  <c r="DJ250" i="2"/>
  <c r="Q250" i="4" s="1"/>
  <c r="DB300" i="2"/>
  <c r="G300" i="4" s="1"/>
  <c r="DV300" i="2"/>
  <c r="F300" i="7" s="1"/>
  <c r="DI300" i="2"/>
  <c r="P300" i="4" s="1"/>
  <c r="DT132" i="2"/>
  <c r="D132" i="7" s="1"/>
  <c r="CZ241" i="2"/>
  <c r="E241" i="4" s="1"/>
  <c r="DG241" i="2"/>
  <c r="DT241" i="2"/>
  <c r="D241" i="7" s="1"/>
  <c r="DX268" i="2"/>
  <c r="H268" i="7" s="1"/>
  <c r="DY268" i="2"/>
  <c r="DD268" i="2"/>
  <c r="I268" i="4" s="1"/>
  <c r="DK268" i="2"/>
  <c r="R268" i="4" s="1"/>
  <c r="DA50" i="2"/>
  <c r="F50" i="4" s="1"/>
  <c r="DH50" i="2"/>
  <c r="O50" i="4" s="1"/>
  <c r="DU50" i="2"/>
  <c r="E50" i="7" s="1"/>
  <c r="DI48" i="2"/>
  <c r="P48" i="4" s="1"/>
  <c r="DB48" i="2"/>
  <c r="G48" i="4" s="1"/>
  <c r="DV48" i="2"/>
  <c r="F48" i="7" s="1"/>
  <c r="DC130" i="2"/>
  <c r="H130" i="4" s="1"/>
  <c r="DW130" i="2"/>
  <c r="G130" i="7" s="1"/>
  <c r="DJ130" i="2"/>
  <c r="Q130" i="4" s="1"/>
  <c r="DX274" i="2"/>
  <c r="H274" i="7" s="1"/>
  <c r="DA313" i="2"/>
  <c r="F313" i="4" s="1"/>
  <c r="DU313" i="2"/>
  <c r="E313" i="7" s="1"/>
  <c r="DH313" i="2"/>
  <c r="O313" i="4" s="1"/>
  <c r="DK47" i="2"/>
  <c r="DF112" i="2"/>
  <c r="M112" i="4" s="1"/>
  <c r="DT195" i="2"/>
  <c r="D195" i="7" s="1"/>
  <c r="CZ195" i="2"/>
  <c r="E195" i="4" s="1"/>
  <c r="DG195" i="2"/>
  <c r="N195" i="4" s="1"/>
  <c r="DT97" i="2"/>
  <c r="D97" i="7" s="1"/>
  <c r="CZ97" i="2"/>
  <c r="E97" i="4" s="1"/>
  <c r="DG97" i="2"/>
  <c r="N97" i="4" s="1"/>
  <c r="DJ246" i="2"/>
  <c r="Q246" i="4" s="1"/>
  <c r="DW246" i="2"/>
  <c r="P246" i="7" s="1"/>
  <c r="DC246" i="2"/>
  <c r="H246" i="4" s="1"/>
  <c r="G178" i="3"/>
  <c r="J178" i="3" s="1"/>
  <c r="K178" i="3" s="1"/>
  <c r="P178" i="3"/>
  <c r="S178" i="3" s="1"/>
  <c r="T178" i="3" s="1"/>
  <c r="DK191" i="2"/>
  <c r="DK336" i="2"/>
  <c r="R336" i="4" s="1"/>
  <c r="DX279" i="2"/>
  <c r="DY279" i="2"/>
  <c r="DK279" i="2"/>
  <c r="R279" i="4" s="1"/>
  <c r="DD279" i="2"/>
  <c r="I279" i="4" s="1"/>
  <c r="DJ314" i="2"/>
  <c r="Q314" i="4" s="1"/>
  <c r="DC314" i="2"/>
  <c r="H314" i="4" s="1"/>
  <c r="DW314" i="2"/>
  <c r="DV306" i="2"/>
  <c r="F306" i="7" s="1"/>
  <c r="DB306" i="2"/>
  <c r="G306" i="4" s="1"/>
  <c r="DI306" i="2"/>
  <c r="P306" i="4" s="1"/>
  <c r="DQ83" i="2"/>
  <c r="H83" i="6" s="1"/>
  <c r="CB83" i="2"/>
  <c r="R83" i="3" s="1"/>
  <c r="BY83" i="2"/>
  <c r="O83" i="3" s="1"/>
  <c r="CV83" i="2"/>
  <c r="DJ83" i="2" s="1"/>
  <c r="Q83" i="4" s="1"/>
  <c r="CO83" i="2"/>
  <c r="G196" i="3"/>
  <c r="J196" i="3" s="1"/>
  <c r="K196" i="3" s="1"/>
  <c r="V196" i="3" s="1"/>
  <c r="G335" i="3"/>
  <c r="H261" i="3"/>
  <c r="J261" i="3" s="1"/>
  <c r="K261" i="3" s="1"/>
  <c r="V261" i="3" s="1"/>
  <c r="D261" i="15" s="1"/>
  <c r="F101" i="3"/>
  <c r="H117" i="3"/>
  <c r="E134" i="3"/>
  <c r="DH290" i="2"/>
  <c r="O290" i="4" s="1"/>
  <c r="DJ230" i="2"/>
  <c r="Q230" i="4" s="1"/>
  <c r="DT201" i="2"/>
  <c r="D201" i="7" s="1"/>
  <c r="DI336" i="2"/>
  <c r="P336" i="4" s="1"/>
  <c r="DV336" i="2"/>
  <c r="F336" i="7" s="1"/>
  <c r="DB336" i="2"/>
  <c r="G336" i="4" s="1"/>
  <c r="DW212" i="2"/>
  <c r="G212" i="7" s="1"/>
  <c r="DC212" i="2"/>
  <c r="H212" i="4" s="1"/>
  <c r="DJ212" i="2"/>
  <c r="Q212" i="4" s="1"/>
  <c r="DT279" i="2"/>
  <c r="DG279" i="2"/>
  <c r="N279" i="4" s="1"/>
  <c r="DU279" i="2"/>
  <c r="CZ279" i="2"/>
  <c r="E279" i="4" s="1"/>
  <c r="CY269" i="2"/>
  <c r="D269" i="4" s="1"/>
  <c r="DF269" i="2"/>
  <c r="M269" i="4" s="1"/>
  <c r="DK314" i="2"/>
  <c r="R314" i="4" s="1"/>
  <c r="DF270" i="2"/>
  <c r="CY270" i="2"/>
  <c r="D270" i="4" s="1"/>
  <c r="F185" i="3"/>
  <c r="F203" i="3"/>
  <c r="H41" i="3"/>
  <c r="I336" i="3"/>
  <c r="DT95" i="2"/>
  <c r="D95" i="7" s="1"/>
  <c r="DW305" i="2"/>
  <c r="G305" i="7" s="1"/>
  <c r="DG167" i="2"/>
  <c r="N167" i="4" s="1"/>
  <c r="DT167" i="2"/>
  <c r="DU167" i="2"/>
  <c r="E167" i="7" s="1"/>
  <c r="CZ167" i="2"/>
  <c r="E167" i="4" s="1"/>
  <c r="DK175" i="2"/>
  <c r="DJ269" i="2"/>
  <c r="Q269" i="4" s="1"/>
  <c r="DW269" i="2"/>
  <c r="G269" i="7" s="1"/>
  <c r="DC269" i="2"/>
  <c r="H269" i="4" s="1"/>
  <c r="DY43" i="2"/>
  <c r="DK43" i="2"/>
  <c r="R43" i="4" s="1"/>
  <c r="DD43" i="2"/>
  <c r="I43" i="4" s="1"/>
  <c r="DX43" i="2"/>
  <c r="H43" i="7" s="1"/>
  <c r="DC302" i="2"/>
  <c r="H302" i="4" s="1"/>
  <c r="DW302" i="2"/>
  <c r="G302" i="7" s="1"/>
  <c r="DJ302" i="2"/>
  <c r="Q302" i="4" s="1"/>
  <c r="DG13" i="2"/>
  <c r="N13" i="4" s="1"/>
  <c r="DX320" i="2"/>
  <c r="Q320" i="7" s="1"/>
  <c r="DY320" i="2"/>
  <c r="DK320" i="2"/>
  <c r="R320" i="4" s="1"/>
  <c r="DD320" i="2"/>
  <c r="I320" i="4" s="1"/>
  <c r="DH186" i="2"/>
  <c r="O186" i="4" s="1"/>
  <c r="DA186" i="2"/>
  <c r="F186" i="4" s="1"/>
  <c r="J186" i="4" s="1"/>
  <c r="K186" i="4" s="1"/>
  <c r="DU186" i="2"/>
  <c r="E186" i="7" s="1"/>
  <c r="DI259" i="2"/>
  <c r="P259" i="4" s="1"/>
  <c r="DB259" i="2"/>
  <c r="G259" i="4" s="1"/>
  <c r="DV259" i="2"/>
  <c r="F259" i="7" s="1"/>
  <c r="DF162" i="2"/>
  <c r="CY162" i="2"/>
  <c r="D162" i="4" s="1"/>
  <c r="F330" i="3"/>
  <c r="J330" i="3" s="1"/>
  <c r="K330" i="3" s="1"/>
  <c r="V330" i="3" s="1"/>
  <c r="D330" i="15" s="1"/>
  <c r="H329" i="3"/>
  <c r="I44" i="3"/>
  <c r="H318" i="3"/>
  <c r="F162" i="3"/>
  <c r="DI273" i="2"/>
  <c r="P273" i="4" s="1"/>
  <c r="DU155" i="2"/>
  <c r="E155" i="7" s="1"/>
  <c r="DK291" i="2"/>
  <c r="R291" i="4" s="1"/>
  <c r="DJ293" i="2"/>
  <c r="Q293" i="4" s="1"/>
  <c r="DT204" i="2"/>
  <c r="D204" i="7" s="1"/>
  <c r="DG204" i="2"/>
  <c r="N204" i="4" s="1"/>
  <c r="CZ204" i="2"/>
  <c r="E204" i="4" s="1"/>
  <c r="DK110" i="2"/>
  <c r="R110" i="4" s="1"/>
  <c r="DI43" i="2"/>
  <c r="DV43" i="2"/>
  <c r="F43" i="7" s="1"/>
  <c r="DB43" i="2"/>
  <c r="G43" i="4" s="1"/>
  <c r="DB190" i="2"/>
  <c r="G190" i="4" s="1"/>
  <c r="DV190" i="2"/>
  <c r="F190" i="7" s="1"/>
  <c r="DI190" i="2"/>
  <c r="P190" i="4" s="1"/>
  <c r="DT118" i="2"/>
  <c r="D118" i="7" s="1"/>
  <c r="DG118" i="2"/>
  <c r="N118" i="4" s="1"/>
  <c r="CZ118" i="2"/>
  <c r="E118" i="4" s="1"/>
  <c r="DH162" i="2"/>
  <c r="O162" i="4" s="1"/>
  <c r="DA162" i="2"/>
  <c r="F162" i="4" s="1"/>
  <c r="DU162" i="2"/>
  <c r="E162" i="7" s="1"/>
  <c r="DT270" i="2"/>
  <c r="D270" i="7" s="1"/>
  <c r="DN139" i="2"/>
  <c r="E139" i="6" s="1"/>
  <c r="BY139" i="2"/>
  <c r="O139" i="3" s="1"/>
  <c r="DD139" i="2"/>
  <c r="I139" i="4" s="1"/>
  <c r="DY73" i="2"/>
  <c r="DD73" i="2"/>
  <c r="I73" i="4" s="1"/>
  <c r="I237" i="3"/>
  <c r="G190" i="3"/>
  <c r="J190" i="3" s="1"/>
  <c r="K190" i="3" s="1"/>
  <c r="V190" i="3" s="1"/>
  <c r="D190" i="15" s="1"/>
  <c r="G7" i="3"/>
  <c r="G159" i="3"/>
  <c r="J159" i="3" s="1"/>
  <c r="K159" i="3" s="1"/>
  <c r="V159" i="3" s="1"/>
  <c r="D159" i="15" s="1"/>
  <c r="G102" i="3"/>
  <c r="H336" i="3"/>
  <c r="G318" i="3"/>
  <c r="O233" i="6"/>
  <c r="S233" i="6" s="1"/>
  <c r="T233" i="6" s="1"/>
  <c r="V233" i="6" s="1"/>
  <c r="I233" i="15" s="1"/>
  <c r="DJ12" i="2"/>
  <c r="DG269" i="2"/>
  <c r="N269" i="4" s="1"/>
  <c r="DF9" i="2"/>
  <c r="M9" i="4" s="1"/>
  <c r="DV125" i="2"/>
  <c r="DY200" i="2"/>
  <c r="I200" i="7" s="1"/>
  <c r="DF81" i="2"/>
  <c r="I69" i="3"/>
  <c r="F16" i="3"/>
  <c r="E88" i="3"/>
  <c r="D132" i="3"/>
  <c r="DJ131" i="2"/>
  <c r="Q131" i="4" s="1"/>
  <c r="DK58" i="2"/>
  <c r="R58" i="4" s="1"/>
  <c r="DJ200" i="2"/>
  <c r="Q200" i="4" s="1"/>
  <c r="DF335" i="2"/>
  <c r="M335" i="4" s="1"/>
  <c r="DV10" i="2"/>
  <c r="F10" i="7" s="1"/>
  <c r="DX270" i="2"/>
  <c r="H270" i="7" s="1"/>
  <c r="DG181" i="2"/>
  <c r="N181" i="4" s="1"/>
  <c r="G45" i="3"/>
  <c r="E268" i="3"/>
  <c r="J268" i="3" s="1"/>
  <c r="K268" i="3" s="1"/>
  <c r="V268" i="3" s="1"/>
  <c r="D17" i="3"/>
  <c r="J17" i="3" s="1"/>
  <c r="K17" i="3" s="1"/>
  <c r="V17" i="3" s="1"/>
  <c r="D17" i="15" s="1"/>
  <c r="G236" i="3"/>
  <c r="J236" i="3" s="1"/>
  <c r="K236" i="3" s="1"/>
  <c r="V236" i="3" s="1"/>
  <c r="D236" i="15" s="1"/>
  <c r="F73" i="3"/>
  <c r="G201" i="3"/>
  <c r="DF323" i="2"/>
  <c r="M323" i="4" s="1"/>
  <c r="DI9" i="2"/>
  <c r="P9" i="4" s="1"/>
  <c r="DX302" i="2"/>
  <c r="H302" i="7" s="1"/>
  <c r="DJ160" i="2"/>
  <c r="Q160" i="4" s="1"/>
  <c r="DW335" i="2"/>
  <c r="G335" i="7" s="1"/>
  <c r="DJ119" i="2"/>
  <c r="Q119" i="4" s="1"/>
  <c r="D166" i="3"/>
  <c r="J166" i="3" s="1"/>
  <c r="K166" i="3" s="1"/>
  <c r="V166" i="3" s="1"/>
  <c r="D166" i="15" s="1"/>
  <c r="H281" i="3"/>
  <c r="E287" i="3"/>
  <c r="J287" i="3" s="1"/>
  <c r="K287" i="3" s="1"/>
  <c r="V287" i="3" s="1"/>
  <c r="DH60" i="2"/>
  <c r="O60" i="4" s="1"/>
  <c r="DJ301" i="2"/>
  <c r="Q301" i="4" s="1"/>
  <c r="DK252" i="2"/>
  <c r="R252" i="4" s="1"/>
  <c r="DW190" i="2"/>
  <c r="P190" i="7" s="1"/>
  <c r="DV264" i="2"/>
  <c r="F264" i="7" s="1"/>
  <c r="DF119" i="2"/>
  <c r="M119" i="4" s="1"/>
  <c r="I23" i="3"/>
  <c r="E160" i="3"/>
  <c r="O42" i="7"/>
  <c r="P181" i="4"/>
  <c r="DY288" i="1"/>
  <c r="N309" i="4"/>
  <c r="DG196" i="2"/>
  <c r="N196" i="4" s="1"/>
  <c r="DY189" i="1"/>
  <c r="P206" i="7"/>
  <c r="DY199" i="1"/>
  <c r="DU101" i="1"/>
  <c r="DG101" i="2"/>
  <c r="N101" i="4" s="1"/>
  <c r="O294" i="7"/>
  <c r="N49" i="4"/>
  <c r="DT134" i="1"/>
  <c r="M134" i="7" s="1"/>
  <c r="DF134" i="2"/>
  <c r="M134" i="4" s="1"/>
  <c r="DY123" i="1"/>
  <c r="J158" i="3"/>
  <c r="K158" i="3" s="1"/>
  <c r="V158" i="3" s="1"/>
  <c r="R285" i="4"/>
  <c r="DY285" i="1"/>
  <c r="R285" i="7" s="1"/>
  <c r="DY293" i="1"/>
  <c r="DK293" i="2"/>
  <c r="R293" i="4" s="1"/>
  <c r="DY205" i="1"/>
  <c r="N306" i="7"/>
  <c r="M237" i="4"/>
  <c r="M7" i="4"/>
  <c r="DD174" i="1"/>
  <c r="DY174" i="1"/>
  <c r="P180" i="4"/>
  <c r="Q242" i="4"/>
  <c r="DY12" i="1"/>
  <c r="DY310" i="1"/>
  <c r="R310" i="7" s="1"/>
  <c r="DX21" i="1"/>
  <c r="DY21" i="1"/>
  <c r="DI145" i="1"/>
  <c r="DI145" i="2"/>
  <c r="DK162" i="1"/>
  <c r="DY162" i="1"/>
  <c r="R162" i="7" s="1"/>
  <c r="P297" i="4"/>
  <c r="DY8" i="1"/>
  <c r="DK8" i="2"/>
  <c r="R8" i="4" s="1"/>
  <c r="N43" i="4"/>
  <c r="P224" i="4"/>
  <c r="DK73" i="2"/>
  <c r="R73" i="4" s="1"/>
  <c r="DY73" i="1"/>
  <c r="DY249" i="1"/>
  <c r="P159" i="4"/>
  <c r="DY190" i="1"/>
  <c r="DY196" i="1"/>
  <c r="DY181" i="1"/>
  <c r="DY279" i="1"/>
  <c r="R279" i="7" s="1"/>
  <c r="M250" i="4"/>
  <c r="DY210" i="1"/>
  <c r="R210" i="7" s="1"/>
  <c r="M329" i="4"/>
  <c r="DD147" i="1"/>
  <c r="DY147" i="1"/>
  <c r="R147" i="7" s="1"/>
  <c r="DY105" i="1"/>
  <c r="DD355" i="1"/>
  <c r="DY355" i="1"/>
  <c r="DY297" i="1"/>
  <c r="N90" i="4"/>
  <c r="DA240" i="1"/>
  <c r="DH240" i="2"/>
  <c r="O240" i="4" s="1"/>
  <c r="DY278" i="1"/>
  <c r="DY117" i="1"/>
  <c r="R117" i="7" s="1"/>
  <c r="DY48" i="1"/>
  <c r="M137" i="4"/>
  <c r="DD259" i="1"/>
  <c r="DY259" i="1"/>
  <c r="R259" i="7" s="1"/>
  <c r="P326" i="4"/>
  <c r="DY77" i="1"/>
  <c r="DY307" i="1"/>
  <c r="DK346" i="1"/>
  <c r="DY346" i="1"/>
  <c r="N60" i="4"/>
  <c r="DY327" i="1"/>
  <c r="R327" i="7" s="1"/>
  <c r="DY200" i="1"/>
  <c r="DK192" i="2"/>
  <c r="R192" i="4" s="1"/>
  <c r="DF350" i="2"/>
  <c r="M350" i="4" s="1"/>
  <c r="CY350" i="2"/>
  <c r="D350" i="4" s="1"/>
  <c r="DX172" i="2"/>
  <c r="H172" i="7" s="1"/>
  <c r="DK172" i="2"/>
  <c r="R172" i="4" s="1"/>
  <c r="DD172" i="2"/>
  <c r="I172" i="4" s="1"/>
  <c r="DY172" i="2"/>
  <c r="I172" i="7" s="1"/>
  <c r="DK106" i="2"/>
  <c r="R106" i="4" s="1"/>
  <c r="DD106" i="2"/>
  <c r="I106" i="4" s="1"/>
  <c r="DY106" i="2"/>
  <c r="I106" i="7" s="1"/>
  <c r="DX106" i="2"/>
  <c r="H106" i="7" s="1"/>
  <c r="DK45" i="2"/>
  <c r="R45" i="4" s="1"/>
  <c r="DD45" i="2"/>
  <c r="I45" i="4" s="1"/>
  <c r="DY45" i="2"/>
  <c r="I45" i="7" s="1"/>
  <c r="DX45" i="2"/>
  <c r="DK202" i="2"/>
  <c r="R202" i="4" s="1"/>
  <c r="DD202" i="2"/>
  <c r="I202" i="4" s="1"/>
  <c r="DX202" i="2"/>
  <c r="H202" i="7" s="1"/>
  <c r="DY202" i="2"/>
  <c r="I202" i="7" s="1"/>
  <c r="DV313" i="2"/>
  <c r="F313" i="7" s="1"/>
  <c r="DB313" i="2"/>
  <c r="G313" i="4" s="1"/>
  <c r="DW313" i="2"/>
  <c r="G313" i="7" s="1"/>
  <c r="DI313" i="2"/>
  <c r="P313" i="4" s="1"/>
  <c r="CM23" i="2"/>
  <c r="CT23" i="2"/>
  <c r="DH23" i="2" s="1"/>
  <c r="O23" i="4" s="1"/>
  <c r="DH211" i="2"/>
  <c r="O211" i="4" s="1"/>
  <c r="DU211" i="2"/>
  <c r="E211" i="7" s="1"/>
  <c r="DA211" i="2"/>
  <c r="F211" i="4" s="1"/>
  <c r="DI231" i="2"/>
  <c r="P231" i="4" s="1"/>
  <c r="DB231" i="2"/>
  <c r="G231" i="4" s="1"/>
  <c r="DV231" i="2"/>
  <c r="DX273" i="2"/>
  <c r="H273" i="7" s="1"/>
  <c r="DD273" i="2"/>
  <c r="I273" i="4" s="1"/>
  <c r="DY273" i="2"/>
  <c r="I273" i="7" s="1"/>
  <c r="DK273" i="2"/>
  <c r="R273" i="4" s="1"/>
  <c r="DK196" i="2"/>
  <c r="R196" i="4" s="1"/>
  <c r="DD196" i="2"/>
  <c r="I196" i="4" s="1"/>
  <c r="DX196" i="2"/>
  <c r="H196" i="7" s="1"/>
  <c r="DY196" i="2"/>
  <c r="DT210" i="2"/>
  <c r="D210" i="7" s="1"/>
  <c r="DG210" i="2"/>
  <c r="N210" i="4" s="1"/>
  <c r="CZ210" i="2"/>
  <c r="E210" i="4" s="1"/>
  <c r="DV316" i="2"/>
  <c r="O316" i="7" s="1"/>
  <c r="DI316" i="2"/>
  <c r="P316" i="4" s="1"/>
  <c r="DB316" i="2"/>
  <c r="G316" i="4" s="1"/>
  <c r="CY20" i="2"/>
  <c r="D20" i="4" s="1"/>
  <c r="DF20" i="2"/>
  <c r="M20" i="4" s="1"/>
  <c r="DU42" i="2"/>
  <c r="E42" i="7" s="1"/>
  <c r="DH42" i="2"/>
  <c r="O42" i="4" s="1"/>
  <c r="DA42" i="2"/>
  <c r="F42" i="4" s="1"/>
  <c r="DV211" i="2"/>
  <c r="F211" i="7" s="1"/>
  <c r="DG211" i="2"/>
  <c r="N211" i="4" s="1"/>
  <c r="DT211" i="2"/>
  <c r="D211" i="7" s="1"/>
  <c r="CZ211" i="2"/>
  <c r="E211" i="4" s="1"/>
  <c r="CZ128" i="2"/>
  <c r="E128" i="4" s="1"/>
  <c r="J128" i="4" s="1"/>
  <c r="K128" i="4" s="1"/>
  <c r="DG128" i="2"/>
  <c r="N128" i="4" s="1"/>
  <c r="DT128" i="2"/>
  <c r="D128" i="7" s="1"/>
  <c r="DA262" i="2"/>
  <c r="F262" i="4" s="1"/>
  <c r="J262" i="4" s="1"/>
  <c r="K262" i="4" s="1"/>
  <c r="DH262" i="2"/>
  <c r="O262" i="4" s="1"/>
  <c r="DU262" i="2"/>
  <c r="E262" i="7" s="1"/>
  <c r="DY52" i="1"/>
  <c r="DH278" i="2"/>
  <c r="O278" i="4" s="1"/>
  <c r="DU278" i="2"/>
  <c r="DA278" i="2"/>
  <c r="F278" i="4" s="1"/>
  <c r="J278" i="4" s="1"/>
  <c r="K278" i="4" s="1"/>
  <c r="DW87" i="2"/>
  <c r="DC87" i="2"/>
  <c r="H87" i="4" s="1"/>
  <c r="J87" i="4" s="1"/>
  <c r="K87" i="4" s="1"/>
  <c r="DJ87" i="2"/>
  <c r="Q87" i="4" s="1"/>
  <c r="DW17" i="2"/>
  <c r="G17" i="7" s="1"/>
  <c r="DJ17" i="2"/>
  <c r="Q17" i="4" s="1"/>
  <c r="DC17" i="2"/>
  <c r="H17" i="4" s="1"/>
  <c r="DV187" i="2"/>
  <c r="O187" i="7" s="1"/>
  <c r="DI187" i="2"/>
  <c r="P187" i="4" s="1"/>
  <c r="DB187" i="2"/>
  <c r="G187" i="4" s="1"/>
  <c r="DW187" i="2"/>
  <c r="G187" i="7" s="1"/>
  <c r="DV288" i="2"/>
  <c r="F288" i="7" s="1"/>
  <c r="DI288" i="2"/>
  <c r="P288" i="4" s="1"/>
  <c r="DB288" i="2"/>
  <c r="G288" i="4" s="1"/>
  <c r="DW318" i="2"/>
  <c r="DJ318" i="2"/>
  <c r="Q318" i="4" s="1"/>
  <c r="DC318" i="2"/>
  <c r="H318" i="4" s="1"/>
  <c r="DW356" i="2"/>
  <c r="G356" i="7" s="1"/>
  <c r="DJ356" i="2"/>
  <c r="Q356" i="4" s="1"/>
  <c r="DC356" i="2"/>
  <c r="H356" i="4" s="1"/>
  <c r="J356" i="4" s="1"/>
  <c r="K356" i="4" s="1"/>
  <c r="DK240" i="2"/>
  <c r="R240" i="4" s="1"/>
  <c r="DB126" i="2"/>
  <c r="G126" i="4" s="1"/>
  <c r="DI126" i="2"/>
  <c r="P126" i="4" s="1"/>
  <c r="DV126" i="2"/>
  <c r="F126" i="7" s="1"/>
  <c r="DF192" i="2"/>
  <c r="M192" i="4" s="1"/>
  <c r="CY192" i="2"/>
  <c r="D192" i="4" s="1"/>
  <c r="DX42" i="2"/>
  <c r="H42" i="7" s="1"/>
  <c r="DD42" i="2"/>
  <c r="I42" i="4" s="1"/>
  <c r="DY42" i="2"/>
  <c r="DK42" i="2"/>
  <c r="R42" i="4" s="1"/>
  <c r="DJ330" i="2"/>
  <c r="Q330" i="4" s="1"/>
  <c r="DY192" i="2"/>
  <c r="DY330" i="2"/>
  <c r="I330" i="7" s="1"/>
  <c r="DF151" i="2"/>
  <c r="M151" i="4" s="1"/>
  <c r="CY151" i="2"/>
  <c r="D151" i="4" s="1"/>
  <c r="CY185" i="2"/>
  <c r="D185" i="4" s="1"/>
  <c r="DY185" i="2"/>
  <c r="I185" i="7" s="1"/>
  <c r="DF185" i="2"/>
  <c r="M185" i="4" s="1"/>
  <c r="DJ187" i="2"/>
  <c r="Q187" i="4" s="1"/>
  <c r="DJ328" i="2"/>
  <c r="DH196" i="2"/>
  <c r="O196" i="4" s="1"/>
  <c r="DK288" i="2"/>
  <c r="R288" i="4" s="1"/>
  <c r="DD288" i="2"/>
  <c r="I288" i="4" s="1"/>
  <c r="DX288" i="2"/>
  <c r="H288" i="7" s="1"/>
  <c r="DY288" i="2"/>
  <c r="DJ210" i="2"/>
  <c r="DW210" i="2"/>
  <c r="DC210" i="2"/>
  <c r="H210" i="4" s="1"/>
  <c r="DJ158" i="2"/>
  <c r="Q158" i="4" s="1"/>
  <c r="DG20" i="2"/>
  <c r="N20" i="4" s="1"/>
  <c r="DD102" i="2"/>
  <c r="I102" i="4" s="1"/>
  <c r="J102" i="4" s="1"/>
  <c r="K102" i="4" s="1"/>
  <c r="DY102" i="2"/>
  <c r="R102" i="7" s="1"/>
  <c r="DX102" i="2"/>
  <c r="H102" i="7" s="1"/>
  <c r="DK102" i="2"/>
  <c r="R102" i="4" s="1"/>
  <c r="DK275" i="2"/>
  <c r="R275" i="4" s="1"/>
  <c r="DD275" i="2"/>
  <c r="I275" i="4" s="1"/>
  <c r="DX275" i="2"/>
  <c r="H275" i="7" s="1"/>
  <c r="DY275" i="2"/>
  <c r="DF21" i="2"/>
  <c r="M21" i="4" s="1"/>
  <c r="DW198" i="2"/>
  <c r="G198" i="7" s="1"/>
  <c r="DV198" i="2"/>
  <c r="DI198" i="2"/>
  <c r="P198" i="4" s="1"/>
  <c r="DB198" i="2"/>
  <c r="G198" i="4" s="1"/>
  <c r="DI236" i="2"/>
  <c r="P236" i="4" s="1"/>
  <c r="CY88" i="2"/>
  <c r="D88" i="4" s="1"/>
  <c r="DF88" i="2"/>
  <c r="M88" i="4" s="1"/>
  <c r="DA134" i="2"/>
  <c r="F134" i="4" s="1"/>
  <c r="DU134" i="2"/>
  <c r="E134" i="7" s="1"/>
  <c r="DH134" i="2"/>
  <c r="DJ134" i="2"/>
  <c r="Q134" i="4" s="1"/>
  <c r="DC69" i="2"/>
  <c r="H69" i="4" s="1"/>
  <c r="DJ69" i="2"/>
  <c r="Q69" i="4" s="1"/>
  <c r="DW69" i="2"/>
  <c r="G69" i="7" s="1"/>
  <c r="DK356" i="2"/>
  <c r="R356" i="4" s="1"/>
  <c r="DV166" i="2"/>
  <c r="F166" i="7" s="1"/>
  <c r="DI166" i="2"/>
  <c r="P166" i="4" s="1"/>
  <c r="DB166" i="2"/>
  <c r="G166" i="4" s="1"/>
  <c r="DB179" i="2"/>
  <c r="G179" i="4" s="1"/>
  <c r="DV179" i="2"/>
  <c r="DI179" i="2"/>
  <c r="P179" i="4" s="1"/>
  <c r="N331" i="3"/>
  <c r="E331" i="3"/>
  <c r="J331" i="3" s="1"/>
  <c r="K331" i="3" s="1"/>
  <c r="DH268" i="2"/>
  <c r="O268" i="4" s="1"/>
  <c r="DJ50" i="2"/>
  <c r="Q50" i="4" s="1"/>
  <c r="DV114" i="2"/>
  <c r="F114" i="7" s="1"/>
  <c r="DT96" i="2"/>
  <c r="D96" i="7" s="1"/>
  <c r="CZ96" i="2"/>
  <c r="E96" i="4" s="1"/>
  <c r="DG96" i="2"/>
  <c r="DT112" i="2"/>
  <c r="M112" i="7" s="1"/>
  <c r="CZ112" i="2"/>
  <c r="E112" i="4" s="1"/>
  <c r="DG112" i="2"/>
  <c r="N112" i="4" s="1"/>
  <c r="CZ287" i="2"/>
  <c r="E287" i="4" s="1"/>
  <c r="DT287" i="2"/>
  <c r="D287" i="7" s="1"/>
  <c r="DG287" i="2"/>
  <c r="N287" i="4" s="1"/>
  <c r="DY97" i="2"/>
  <c r="I97" i="7" s="1"/>
  <c r="DX97" i="2"/>
  <c r="DK97" i="2"/>
  <c r="R97" i="4" s="1"/>
  <c r="DD97" i="2"/>
  <c r="I97" i="4" s="1"/>
  <c r="DJ92" i="2"/>
  <c r="Q92" i="4" s="1"/>
  <c r="DW92" i="2"/>
  <c r="P92" i="7" s="1"/>
  <c r="DC92" i="2"/>
  <c r="H92" i="4" s="1"/>
  <c r="DU126" i="2"/>
  <c r="E126" i="7" s="1"/>
  <c r="DH126" i="2"/>
  <c r="O126" i="4" s="1"/>
  <c r="DA126" i="2"/>
  <c r="F126" i="4" s="1"/>
  <c r="DX235" i="2"/>
  <c r="H235" i="7" s="1"/>
  <c r="DY235" i="2"/>
  <c r="I235" i="7" s="1"/>
  <c r="DK235" i="2"/>
  <c r="R235" i="4" s="1"/>
  <c r="DD235" i="2"/>
  <c r="I235" i="4" s="1"/>
  <c r="J235" i="4" s="1"/>
  <c r="K235" i="4" s="1"/>
  <c r="DH309" i="2"/>
  <c r="O309" i="4" s="1"/>
  <c r="DI42" i="2"/>
  <c r="P42" i="4" s="1"/>
  <c r="DI237" i="2"/>
  <c r="P237" i="4" s="1"/>
  <c r="DT350" i="2"/>
  <c r="DX205" i="2"/>
  <c r="H205" i="7" s="1"/>
  <c r="DF262" i="2"/>
  <c r="M262" i="4" s="1"/>
  <c r="DV79" i="2"/>
  <c r="F79" i="7" s="1"/>
  <c r="DI79" i="2"/>
  <c r="P79" i="4" s="1"/>
  <c r="DB79" i="2"/>
  <c r="G79" i="4" s="1"/>
  <c r="DX87" i="2"/>
  <c r="H87" i="7" s="1"/>
  <c r="CY17" i="2"/>
  <c r="D17" i="4" s="1"/>
  <c r="DF17" i="2"/>
  <c r="M17" i="4" s="1"/>
  <c r="DJ189" i="2"/>
  <c r="Q189" i="4" s="1"/>
  <c r="DX346" i="2"/>
  <c r="DV158" i="2"/>
  <c r="F158" i="7" s="1"/>
  <c r="DU236" i="2"/>
  <c r="E236" i="7" s="1"/>
  <c r="DA236" i="2"/>
  <c r="F236" i="4" s="1"/>
  <c r="J236" i="4" s="1"/>
  <c r="K236" i="4" s="1"/>
  <c r="DH236" i="2"/>
  <c r="O236" i="4" s="1"/>
  <c r="M137" i="3"/>
  <c r="D137" i="3"/>
  <c r="DA281" i="2"/>
  <c r="F281" i="4" s="1"/>
  <c r="DU281" i="2"/>
  <c r="E281" i="7" s="1"/>
  <c r="DH281" i="2"/>
  <c r="O281" i="4" s="1"/>
  <c r="DH295" i="2"/>
  <c r="O295" i="4" s="1"/>
  <c r="DD250" i="2"/>
  <c r="I250" i="4" s="1"/>
  <c r="DK250" i="2"/>
  <c r="R250" i="4" s="1"/>
  <c r="DY250" i="2"/>
  <c r="DX250" i="2"/>
  <c r="H250" i="7" s="1"/>
  <c r="DJ300" i="2"/>
  <c r="Q300" i="4" s="1"/>
  <c r="DW284" i="2"/>
  <c r="G284" i="7" s="1"/>
  <c r="DJ150" i="2"/>
  <c r="Q150" i="4" s="1"/>
  <c r="DY77" i="2"/>
  <c r="I77" i="7" s="1"/>
  <c r="DX77" i="2"/>
  <c r="H77" i="7" s="1"/>
  <c r="DK77" i="2"/>
  <c r="R77" i="4" s="1"/>
  <c r="DD77" i="2"/>
  <c r="I77" i="4" s="1"/>
  <c r="DF303" i="2"/>
  <c r="M303" i="4" s="1"/>
  <c r="DJ296" i="2"/>
  <c r="Q296" i="4" s="1"/>
  <c r="DW296" i="2"/>
  <c r="G296" i="7" s="1"/>
  <c r="DC296" i="2"/>
  <c r="H296" i="4" s="1"/>
  <c r="DT48" i="2"/>
  <c r="M48" i="7" s="1"/>
  <c r="CZ48" i="2"/>
  <c r="E48" i="4" s="1"/>
  <c r="DG48" i="2"/>
  <c r="N48" i="4" s="1"/>
  <c r="G294" i="3"/>
  <c r="P294" i="3"/>
  <c r="DV130" i="2"/>
  <c r="F130" i="7" s="1"/>
  <c r="DI255" i="2"/>
  <c r="P255" i="4" s="1"/>
  <c r="DV255" i="2"/>
  <c r="O255" i="7" s="1"/>
  <c r="DB255" i="2"/>
  <c r="G255" i="4" s="1"/>
  <c r="DK195" i="2"/>
  <c r="R195" i="4" s="1"/>
  <c r="DI235" i="2"/>
  <c r="P235" i="4" s="1"/>
  <c r="DK237" i="2"/>
  <c r="R237" i="4" s="1"/>
  <c r="DW231" i="2"/>
  <c r="DI7" i="2"/>
  <c r="P7" i="4" s="1"/>
  <c r="DV7" i="2"/>
  <c r="F7" i="7" s="1"/>
  <c r="DB7" i="2"/>
  <c r="G7" i="4" s="1"/>
  <c r="J7" i="4" s="1"/>
  <c r="K7" i="4" s="1"/>
  <c r="DG176" i="2"/>
  <c r="N176" i="4" s="1"/>
  <c r="DX133" i="2"/>
  <c r="H133" i="7" s="1"/>
  <c r="DI87" i="2"/>
  <c r="P87" i="4" s="1"/>
  <c r="DB87" i="2"/>
  <c r="G87" i="4" s="1"/>
  <c r="DV87" i="2"/>
  <c r="D291" i="3"/>
  <c r="M291" i="3"/>
  <c r="DI172" i="2"/>
  <c r="P172" i="4" s="1"/>
  <c r="DU171" i="2"/>
  <c r="E171" i="7" s="1"/>
  <c r="DA171" i="2"/>
  <c r="F171" i="4" s="1"/>
  <c r="DH171" i="2"/>
  <c r="O171" i="4" s="1"/>
  <c r="DI346" i="2"/>
  <c r="P346" i="4" s="1"/>
  <c r="DV346" i="2"/>
  <c r="F346" i="7" s="1"/>
  <c r="DB346" i="2"/>
  <c r="G346" i="4" s="1"/>
  <c r="DX316" i="2"/>
  <c r="Q316" i="7" s="1"/>
  <c r="DW101" i="2"/>
  <c r="G101" i="7" s="1"/>
  <c r="DT322" i="2"/>
  <c r="D322" i="7" s="1"/>
  <c r="CZ322" i="2"/>
  <c r="E322" i="4" s="1"/>
  <c r="DG322" i="2"/>
  <c r="N322" i="4" s="1"/>
  <c r="DI261" i="2"/>
  <c r="P261" i="4" s="1"/>
  <c r="DB261" i="2"/>
  <c r="G261" i="4" s="1"/>
  <c r="DV261" i="2"/>
  <c r="F261" i="7" s="1"/>
  <c r="CZ227" i="2"/>
  <c r="E227" i="4" s="1"/>
  <c r="J227" i="4" s="1"/>
  <c r="K227" i="4" s="1"/>
  <c r="DG227" i="2"/>
  <c r="DT227" i="2"/>
  <c r="D227" i="7" s="1"/>
  <c r="DV154" i="2"/>
  <c r="F154" i="7" s="1"/>
  <c r="DH253" i="2"/>
  <c r="O253" i="4" s="1"/>
  <c r="DK199" i="2"/>
  <c r="R199" i="4" s="1"/>
  <c r="DX199" i="2"/>
  <c r="DD199" i="2"/>
  <c r="I199" i="4" s="1"/>
  <c r="DY199" i="2"/>
  <c r="DF356" i="2"/>
  <c r="M356" i="4" s="1"/>
  <c r="DW166" i="2"/>
  <c r="G166" i="7" s="1"/>
  <c r="CZ46" i="2"/>
  <c r="E46" i="4" s="1"/>
  <c r="DG46" i="2"/>
  <c r="N46" i="4" s="1"/>
  <c r="DT46" i="2"/>
  <c r="D46" i="7" s="1"/>
  <c r="DG300" i="2"/>
  <c r="N300" i="4" s="1"/>
  <c r="DX206" i="2"/>
  <c r="H206" i="7" s="1"/>
  <c r="DY206" i="2"/>
  <c r="R206" i="7" s="1"/>
  <c r="DK206" i="2"/>
  <c r="R206" i="4" s="1"/>
  <c r="DD206" i="2"/>
  <c r="I206" i="4" s="1"/>
  <c r="DY179" i="2"/>
  <c r="I179" i="7" s="1"/>
  <c r="DI355" i="2"/>
  <c r="P355" i="4" s="1"/>
  <c r="DF305" i="2"/>
  <c r="M305" i="4" s="1"/>
  <c r="CY305" i="2"/>
  <c r="D305" i="4" s="1"/>
  <c r="DI132" i="2"/>
  <c r="P132" i="4" s="1"/>
  <c r="DX194" i="2"/>
  <c r="H194" i="7" s="1"/>
  <c r="DY194" i="2"/>
  <c r="I194" i="7" s="1"/>
  <c r="DK194" i="2"/>
  <c r="DD194" i="2"/>
  <c r="I194" i="4" s="1"/>
  <c r="DJ331" i="2"/>
  <c r="Q331" i="4" s="1"/>
  <c r="DJ240" i="2"/>
  <c r="Q240" i="4" s="1"/>
  <c r="DC240" i="2"/>
  <c r="H240" i="4" s="1"/>
  <c r="DW240" i="2"/>
  <c r="G240" i="7" s="1"/>
  <c r="DX240" i="2"/>
  <c r="H240" i="7" s="1"/>
  <c r="DB77" i="2"/>
  <c r="G77" i="4" s="1"/>
  <c r="DI77" i="2"/>
  <c r="P77" i="4" s="1"/>
  <c r="DV77" i="2"/>
  <c r="F77" i="7" s="1"/>
  <c r="DF202" i="2"/>
  <c r="M202" i="4" s="1"/>
  <c r="CY202" i="2"/>
  <c r="D202" i="4" s="1"/>
  <c r="DT202" i="2"/>
  <c r="D202" i="7" s="1"/>
  <c r="DI334" i="2"/>
  <c r="P334" i="4" s="1"/>
  <c r="DB334" i="2"/>
  <c r="G334" i="4" s="1"/>
  <c r="DV334" i="2"/>
  <c r="F334" i="7" s="1"/>
  <c r="DU112" i="2"/>
  <c r="E112" i="7" s="1"/>
  <c r="DT11" i="2"/>
  <c r="D11" i="7" s="1"/>
  <c r="CZ11" i="2"/>
  <c r="E11" i="4" s="1"/>
  <c r="DG11" i="2"/>
  <c r="N11" i="4" s="1"/>
  <c r="DU193" i="2"/>
  <c r="DA193" i="2"/>
  <c r="F193" i="4" s="1"/>
  <c r="DH193" i="2"/>
  <c r="O193" i="4" s="1"/>
  <c r="DJ41" i="2"/>
  <c r="Q41" i="4" s="1"/>
  <c r="DT224" i="2"/>
  <c r="D224" i="7" s="1"/>
  <c r="DG224" i="2"/>
  <c r="N224" i="4" s="1"/>
  <c r="CZ224" i="2"/>
  <c r="E224" i="4" s="1"/>
  <c r="DH297" i="2"/>
  <c r="O297" i="4" s="1"/>
  <c r="DA297" i="2"/>
  <c r="F297" i="4" s="1"/>
  <c r="DU297" i="2"/>
  <c r="E297" i="7" s="1"/>
  <c r="DH235" i="2"/>
  <c r="O235" i="4" s="1"/>
  <c r="DG127" i="2"/>
  <c r="N127" i="4" s="1"/>
  <c r="DX151" i="2"/>
  <c r="DF317" i="2"/>
  <c r="M317" i="4" s="1"/>
  <c r="CY317" i="2"/>
  <c r="D317" i="4" s="1"/>
  <c r="J317" i="4" s="1"/>
  <c r="K317" i="4" s="1"/>
  <c r="DT317" i="2"/>
  <c r="D317" i="7" s="1"/>
  <c r="DV174" i="2"/>
  <c r="DW94" i="2"/>
  <c r="DJ94" i="2"/>
  <c r="Q94" i="4" s="1"/>
  <c r="DC94" i="2"/>
  <c r="H94" i="4" s="1"/>
  <c r="DX155" i="2"/>
  <c r="H155" i="7" s="1"/>
  <c r="DA90" i="2"/>
  <c r="F90" i="4" s="1"/>
  <c r="DU90" i="2"/>
  <c r="E90" i="7" s="1"/>
  <c r="DH90" i="2"/>
  <c r="O90" i="4" s="1"/>
  <c r="DF307" i="2"/>
  <c r="M307" i="4" s="1"/>
  <c r="CY261" i="2"/>
  <c r="D261" i="4" s="1"/>
  <c r="DF261" i="2"/>
  <c r="M261" i="4" s="1"/>
  <c r="CY8" i="2"/>
  <c r="D8" i="4" s="1"/>
  <c r="J8" i="4" s="1"/>
  <c r="K8" i="4" s="1"/>
  <c r="DY8" i="2"/>
  <c r="I8" i="7" s="1"/>
  <c r="DF8" i="2"/>
  <c r="M8" i="4" s="1"/>
  <c r="DG236" i="2"/>
  <c r="N236" i="4" s="1"/>
  <c r="DJ154" i="2"/>
  <c r="Q154" i="4" s="1"/>
  <c r="DK88" i="2"/>
  <c r="DD88" i="2"/>
  <c r="I88" i="4" s="1"/>
  <c r="DX88" i="2"/>
  <c r="H88" i="7" s="1"/>
  <c r="DY88" i="2"/>
  <c r="I88" i="7" s="1"/>
  <c r="DB253" i="2"/>
  <c r="G253" i="4" s="1"/>
  <c r="DV253" i="2"/>
  <c r="F253" i="7" s="1"/>
  <c r="DI253" i="2"/>
  <c r="P253" i="4" s="1"/>
  <c r="DG206" i="2"/>
  <c r="N206" i="4" s="1"/>
  <c r="DT179" i="2"/>
  <c r="CZ179" i="2"/>
  <c r="E179" i="4" s="1"/>
  <c r="DG179" i="2"/>
  <c r="N179" i="4" s="1"/>
  <c r="DH179" i="2"/>
  <c r="O179" i="4" s="1"/>
  <c r="DA179" i="2"/>
  <c r="F179" i="4" s="1"/>
  <c r="DU179" i="2"/>
  <c r="E179" i="7" s="1"/>
  <c r="DT355" i="2"/>
  <c r="D355" i="7" s="1"/>
  <c r="DG355" i="2"/>
  <c r="N355" i="4" s="1"/>
  <c r="CZ355" i="2"/>
  <c r="E355" i="4" s="1"/>
  <c r="DY305" i="2"/>
  <c r="I305" i="7" s="1"/>
  <c r="DK305" i="2"/>
  <c r="R305" i="4" s="1"/>
  <c r="DD305" i="2"/>
  <c r="I305" i="4" s="1"/>
  <c r="DX305" i="2"/>
  <c r="H305" i="7" s="1"/>
  <c r="DY240" i="2"/>
  <c r="I240" i="7" s="1"/>
  <c r="DI150" i="2"/>
  <c r="P150" i="4" s="1"/>
  <c r="DW303" i="2"/>
  <c r="G303" i="7" s="1"/>
  <c r="DB303" i="2"/>
  <c r="G303" i="4" s="1"/>
  <c r="DV303" i="2"/>
  <c r="DI303" i="2"/>
  <c r="P303" i="4" s="1"/>
  <c r="DB296" i="2"/>
  <c r="G296" i="4" s="1"/>
  <c r="DI296" i="2"/>
  <c r="P296" i="4" s="1"/>
  <c r="DV296" i="2"/>
  <c r="F296" i="7" s="1"/>
  <c r="DV202" i="2"/>
  <c r="F202" i="7" s="1"/>
  <c r="DW334" i="2"/>
  <c r="G334" i="7" s="1"/>
  <c r="DI47" i="2"/>
  <c r="P47" i="4" s="1"/>
  <c r="DB47" i="2"/>
  <c r="G47" i="4" s="1"/>
  <c r="DV47" i="2"/>
  <c r="F47" i="7" s="1"/>
  <c r="DC255" i="2"/>
  <c r="H255" i="4" s="1"/>
  <c r="DW255" i="2"/>
  <c r="G255" i="7" s="1"/>
  <c r="DJ255" i="2"/>
  <c r="Q255" i="4" s="1"/>
  <c r="DV180" i="2"/>
  <c r="F180" i="7" s="1"/>
  <c r="DF92" i="2"/>
  <c r="M92" i="4" s="1"/>
  <c r="DV310" i="2"/>
  <c r="F310" i="7" s="1"/>
  <c r="DG247" i="2"/>
  <c r="N247" i="4" s="1"/>
  <c r="DT247" i="2"/>
  <c r="D247" i="7" s="1"/>
  <c r="CZ247" i="2"/>
  <c r="E247" i="4" s="1"/>
  <c r="DG184" i="2"/>
  <c r="N184" i="4" s="1"/>
  <c r="CZ117" i="2"/>
  <c r="E117" i="4" s="1"/>
  <c r="DT117" i="2"/>
  <c r="D117" i="7" s="1"/>
  <c r="DG117" i="2"/>
  <c r="N117" i="4" s="1"/>
  <c r="DH178" i="2"/>
  <c r="O178" i="4" s="1"/>
  <c r="DA178" i="2"/>
  <c r="F178" i="4" s="1"/>
  <c r="DU178" i="2"/>
  <c r="E178" i="7" s="1"/>
  <c r="DT166" i="2"/>
  <c r="D166" i="7" s="1"/>
  <c r="DA204" i="2"/>
  <c r="F204" i="4" s="1"/>
  <c r="DU204" i="2"/>
  <c r="E204" i="7" s="1"/>
  <c r="DH204" i="2"/>
  <c r="O204" i="4" s="1"/>
  <c r="DD201" i="2"/>
  <c r="I201" i="4" s="1"/>
  <c r="DK201" i="2"/>
  <c r="R201" i="4" s="1"/>
  <c r="DX201" i="2"/>
  <c r="H201" i="7" s="1"/>
  <c r="DY201" i="2"/>
  <c r="I201" i="7" s="1"/>
  <c r="DU323" i="2"/>
  <c r="E323" i="7" s="1"/>
  <c r="DH323" i="2"/>
  <c r="O323" i="4" s="1"/>
  <c r="DA323" i="2"/>
  <c r="F323" i="4" s="1"/>
  <c r="DD203" i="2"/>
  <c r="I203" i="4" s="1"/>
  <c r="DX203" i="2"/>
  <c r="H203" i="7" s="1"/>
  <c r="DK203" i="2"/>
  <c r="R203" i="4" s="1"/>
  <c r="DY203" i="2"/>
  <c r="I203" i="7" s="1"/>
  <c r="DJ118" i="2"/>
  <c r="Q118" i="4" s="1"/>
  <c r="DC118" i="2"/>
  <c r="H118" i="4" s="1"/>
  <c r="DW118" i="2"/>
  <c r="G118" i="7" s="1"/>
  <c r="DG256" i="2"/>
  <c r="N256" i="4" s="1"/>
  <c r="CT83" i="2"/>
  <c r="DH83" i="2" s="1"/>
  <c r="O83" i="4" s="1"/>
  <c r="CM83" i="2"/>
  <c r="DY163" i="2"/>
  <c r="I176" i="3"/>
  <c r="E185" i="3"/>
  <c r="F155" i="3"/>
  <c r="J155" i="3" s="1"/>
  <c r="K155" i="3" s="1"/>
  <c r="DW79" i="2"/>
  <c r="G79" i="7" s="1"/>
  <c r="DI293" i="2"/>
  <c r="P293" i="4" s="1"/>
  <c r="DD246" i="2"/>
  <c r="I246" i="4" s="1"/>
  <c r="DY246" i="2"/>
  <c r="I246" i="7" s="1"/>
  <c r="DX246" i="2"/>
  <c r="H246" i="7" s="1"/>
  <c r="DK246" i="2"/>
  <c r="R246" i="4" s="1"/>
  <c r="DK12" i="2"/>
  <c r="R12" i="4" s="1"/>
  <c r="DA212" i="2"/>
  <c r="F212" i="4" s="1"/>
  <c r="DU212" i="2"/>
  <c r="E212" i="7" s="1"/>
  <c r="DH212" i="2"/>
  <c r="DV212" i="2"/>
  <c r="F212" i="7" s="1"/>
  <c r="DK186" i="2"/>
  <c r="R186" i="4" s="1"/>
  <c r="DK159" i="2"/>
  <c r="R159" i="4" s="1"/>
  <c r="I102" i="3"/>
  <c r="H262" i="3"/>
  <c r="J262" i="3" s="1"/>
  <c r="K262" i="3" s="1"/>
  <c r="V262" i="3" s="1"/>
  <c r="DH123" i="2"/>
  <c r="O123" i="4" s="1"/>
  <c r="DX179" i="2"/>
  <c r="H179" i="7" s="1"/>
  <c r="DU268" i="2"/>
  <c r="DV117" i="2"/>
  <c r="DX204" i="2"/>
  <c r="Q204" i="7" s="1"/>
  <c r="DH80" i="2"/>
  <c r="O80" i="4" s="1"/>
  <c r="DA80" i="2"/>
  <c r="F80" i="4" s="1"/>
  <c r="DU80" i="2"/>
  <c r="E80" i="7" s="1"/>
  <c r="DC110" i="2"/>
  <c r="H110" i="4" s="1"/>
  <c r="DJ110" i="2"/>
  <c r="Q110" i="4" s="1"/>
  <c r="DW110" i="2"/>
  <c r="G110" i="7" s="1"/>
  <c r="DJ13" i="2"/>
  <c r="Q13" i="4" s="1"/>
  <c r="DC13" i="2"/>
  <c r="H13" i="4" s="1"/>
  <c r="DW13" i="2"/>
  <c r="G13" i="7" s="1"/>
  <c r="DY118" i="2"/>
  <c r="DX118" i="2"/>
  <c r="H118" i="7" s="1"/>
  <c r="DK118" i="2"/>
  <c r="R118" i="4" s="1"/>
  <c r="DD118" i="2"/>
  <c r="I118" i="4" s="1"/>
  <c r="DY10" i="2"/>
  <c r="DK10" i="2"/>
  <c r="R10" i="4" s="1"/>
  <c r="DD10" i="2"/>
  <c r="I10" i="4" s="1"/>
  <c r="DX10" i="2"/>
  <c r="I13" i="3"/>
  <c r="J13" i="3" s="1"/>
  <c r="K13" i="3" s="1"/>
  <c r="H42" i="3"/>
  <c r="J42" i="3" s="1"/>
  <c r="K42" i="3" s="1"/>
  <c r="V42" i="3" s="1"/>
  <c r="D42" i="15" s="1"/>
  <c r="F350" i="3"/>
  <c r="I101" i="3"/>
  <c r="G145" i="3"/>
  <c r="DY291" i="2"/>
  <c r="DY346" i="2"/>
  <c r="I346" i="7" s="1"/>
  <c r="DI69" i="2"/>
  <c r="P69" i="4" s="1"/>
  <c r="DU287" i="2"/>
  <c r="E287" i="7" s="1"/>
  <c r="CY204" i="2"/>
  <c r="D204" i="4" s="1"/>
  <c r="DF204" i="2"/>
  <c r="M204" i="4" s="1"/>
  <c r="DI201" i="2"/>
  <c r="P201" i="4" s="1"/>
  <c r="DV201" i="2"/>
  <c r="F201" i="7" s="1"/>
  <c r="DW201" i="2"/>
  <c r="G201" i="7" s="1"/>
  <c r="DB201" i="2"/>
  <c r="G201" i="4" s="1"/>
  <c r="DC191" i="2"/>
  <c r="H191" i="4" s="1"/>
  <c r="DW191" i="2"/>
  <c r="G191" i="7" s="1"/>
  <c r="DJ191" i="2"/>
  <c r="Q191" i="4" s="1"/>
  <c r="DH167" i="2"/>
  <c r="O167" i="4" s="1"/>
  <c r="DU302" i="2"/>
  <c r="E302" i="7" s="1"/>
  <c r="DA302" i="2"/>
  <c r="F302" i="4" s="1"/>
  <c r="DH302" i="2"/>
  <c r="O302" i="4" s="1"/>
  <c r="DF13" i="2"/>
  <c r="M13" i="4" s="1"/>
  <c r="CY13" i="2"/>
  <c r="D13" i="4" s="1"/>
  <c r="DB118" i="2"/>
  <c r="G118" i="4" s="1"/>
  <c r="DI118" i="2"/>
  <c r="P118" i="4" s="1"/>
  <c r="DV118" i="2"/>
  <c r="F118" i="7" s="1"/>
  <c r="CZ81" i="2"/>
  <c r="E81" i="4" s="1"/>
  <c r="DT81" i="2"/>
  <c r="D81" i="7" s="1"/>
  <c r="DG81" i="2"/>
  <c r="N81" i="4" s="1"/>
  <c r="DU181" i="2"/>
  <c r="E181" i="7" s="1"/>
  <c r="DH181" i="2"/>
  <c r="O181" i="4" s="1"/>
  <c r="DA181" i="2"/>
  <c r="F181" i="4" s="1"/>
  <c r="J181" i="4" s="1"/>
  <c r="K181" i="4" s="1"/>
  <c r="DX139" i="2"/>
  <c r="E139" i="3"/>
  <c r="N139" i="3"/>
  <c r="CT139" i="2"/>
  <c r="M139" i="3"/>
  <c r="D139" i="3"/>
  <c r="E282" i="3"/>
  <c r="J282" i="3" s="1"/>
  <c r="K282" i="3" s="1"/>
  <c r="V282" i="3" s="1"/>
  <c r="D282" i="15" s="1"/>
  <c r="H44" i="3"/>
  <c r="I119" i="3"/>
  <c r="J119" i="3" s="1"/>
  <c r="K119" i="3" s="1"/>
  <c r="V119" i="3" s="1"/>
  <c r="D119" i="15" s="1"/>
  <c r="E162" i="3"/>
  <c r="E297" i="3"/>
  <c r="J297" i="3" s="1"/>
  <c r="K297" i="3" s="1"/>
  <c r="V297" i="3" s="1"/>
  <c r="D297" i="15" s="1"/>
  <c r="DW336" i="2"/>
  <c r="G336" i="7" s="1"/>
  <c r="DG175" i="2"/>
  <c r="N175" i="4" s="1"/>
  <c r="DT269" i="2"/>
  <c r="D269" i="7" s="1"/>
  <c r="DK9" i="2"/>
  <c r="R9" i="4" s="1"/>
  <c r="DT13" i="2"/>
  <c r="D13" i="7" s="1"/>
  <c r="DK160" i="2"/>
  <c r="R160" i="4" s="1"/>
  <c r="DV252" i="2"/>
  <c r="F252" i="7" s="1"/>
  <c r="DF252" i="2"/>
  <c r="DK131" i="2"/>
  <c r="R131" i="4" s="1"/>
  <c r="DG58" i="2"/>
  <c r="N58" i="4" s="1"/>
  <c r="DK200" i="2"/>
  <c r="R200" i="4" s="1"/>
  <c r="DW285" i="2"/>
  <c r="DK301" i="2"/>
  <c r="R301" i="4" s="1"/>
  <c r="DH190" i="2"/>
  <c r="O190" i="4" s="1"/>
  <c r="DG335" i="2"/>
  <c r="N335" i="4" s="1"/>
  <c r="DK256" i="2"/>
  <c r="R256" i="4" s="1"/>
  <c r="DT162" i="2"/>
  <c r="D162" i="7" s="1"/>
  <c r="DY270" i="2"/>
  <c r="I270" i="7" s="1"/>
  <c r="D354" i="3"/>
  <c r="J354" i="3" s="1"/>
  <c r="K354" i="3" s="1"/>
  <c r="V354" i="3" s="1"/>
  <c r="I130" i="3"/>
  <c r="I172" i="3"/>
  <c r="J172" i="3" s="1"/>
  <c r="K172" i="3" s="1"/>
  <c r="V172" i="3" s="1"/>
  <c r="H167" i="3"/>
  <c r="E224" i="3"/>
  <c r="DU81" i="2"/>
  <c r="E81" i="7" s="1"/>
  <c r="H279" i="3"/>
  <c r="F224" i="3"/>
  <c r="DI302" i="2"/>
  <c r="P302" i="4" s="1"/>
  <c r="DK190" i="2"/>
  <c r="R190" i="4" s="1"/>
  <c r="DI264" i="2"/>
  <c r="P264" i="4" s="1"/>
  <c r="DW223" i="2"/>
  <c r="G223" i="7" s="1"/>
  <c r="DF181" i="2"/>
  <c r="M181" i="4" s="1"/>
  <c r="DK119" i="2"/>
  <c r="G95" i="3"/>
  <c r="G92" i="3"/>
  <c r="J112" i="8"/>
  <c r="DJ73" i="2"/>
  <c r="Q73" i="4" s="1"/>
  <c r="DW73" i="2"/>
  <c r="P73" i="7" s="1"/>
  <c r="DX73" i="2"/>
  <c r="DC73" i="2"/>
  <c r="H73" i="4" s="1"/>
  <c r="DU73" i="1"/>
  <c r="N73" i="7" s="1"/>
  <c r="DI73" i="2"/>
  <c r="P73" i="4" s="1"/>
  <c r="DF73" i="2"/>
  <c r="M73" i="4" s="1"/>
  <c r="DF52" i="1"/>
  <c r="DI208" i="1"/>
  <c r="DV208" i="1"/>
  <c r="O208" i="4"/>
  <c r="J208" i="3"/>
  <c r="K208" i="3" s="1"/>
  <c r="V208" i="3" s="1"/>
  <c r="F163" i="3"/>
  <c r="DG163" i="2"/>
  <c r="N163" i="4" s="1"/>
  <c r="DT163" i="2"/>
  <c r="D163" i="7" s="1"/>
  <c r="CZ163" i="2"/>
  <c r="E163" i="4" s="1"/>
  <c r="DA163" i="2"/>
  <c r="F163" i="4" s="1"/>
  <c r="DU163" i="2"/>
  <c r="E163" i="7" s="1"/>
  <c r="DH163" i="2"/>
  <c r="O163" i="4" s="1"/>
  <c r="DV163" i="2"/>
  <c r="O163" i="7" s="1"/>
  <c r="DX139" i="1"/>
  <c r="DJ139" i="2"/>
  <c r="DK139" i="2"/>
  <c r="R139" i="4" s="1"/>
  <c r="DD139" i="1"/>
  <c r="DW83" i="1"/>
  <c r="DI83" i="2"/>
  <c r="P83" i="4" s="1"/>
  <c r="DA83" i="1"/>
  <c r="DU83" i="1"/>
  <c r="DG70" i="2"/>
  <c r="N70" i="4" s="1"/>
  <c r="DG70" i="1"/>
  <c r="DF70" i="2"/>
  <c r="M70" i="4" s="1"/>
  <c r="S215" i="6"/>
  <c r="DW321" i="1"/>
  <c r="P321" i="7" s="1"/>
  <c r="S331" i="6"/>
  <c r="T331" i="6" s="1"/>
  <c r="DW275" i="1"/>
  <c r="P275" i="7" s="1"/>
  <c r="DX79" i="1"/>
  <c r="Q79" i="7" s="1"/>
  <c r="J223" i="3"/>
  <c r="K223" i="3" s="1"/>
  <c r="V223" i="3" s="1"/>
  <c r="DJ58" i="1"/>
  <c r="DD8" i="1"/>
  <c r="DK8" i="1"/>
  <c r="R48" i="4"/>
  <c r="DK48" i="1"/>
  <c r="CZ314" i="1"/>
  <c r="DI336" i="1"/>
  <c r="DV336" i="1"/>
  <c r="O336" i="7" s="1"/>
  <c r="DK77" i="1"/>
  <c r="DX77" i="1"/>
  <c r="O137" i="4"/>
  <c r="DH137" i="1"/>
  <c r="DU137" i="1"/>
  <c r="N137" i="7" s="1"/>
  <c r="DV137" i="1"/>
  <c r="DT306" i="1"/>
  <c r="M306" i="7" s="1"/>
  <c r="M87" i="4"/>
  <c r="J79" i="6"/>
  <c r="K79" i="6" s="1"/>
  <c r="DV290" i="1"/>
  <c r="DD295" i="1"/>
  <c r="DW12" i="1"/>
  <c r="P12" i="7" s="1"/>
  <c r="S145" i="3"/>
  <c r="T145" i="3" s="1"/>
  <c r="DI90" i="1"/>
  <c r="DJ158" i="1"/>
  <c r="DA130" i="1"/>
  <c r="DF21" i="1"/>
  <c r="CY9" i="1"/>
  <c r="DX58" i="1"/>
  <c r="Q58" i="7" s="1"/>
  <c r="DU134" i="1"/>
  <c r="DF297" i="1"/>
  <c r="DX179" i="1"/>
  <c r="R179" i="7"/>
  <c r="J241" i="3"/>
  <c r="K241" i="3" s="1"/>
  <c r="V241" i="3" s="1"/>
  <c r="DX201" i="1"/>
  <c r="DI175" i="1"/>
  <c r="DB175" i="1"/>
  <c r="DK56" i="1"/>
  <c r="DD56" i="1"/>
  <c r="R56" i="4"/>
  <c r="DC235" i="1"/>
  <c r="DW235" i="1"/>
  <c r="P235" i="7" s="1"/>
  <c r="P112" i="4"/>
  <c r="DI112" i="1"/>
  <c r="DB112" i="1"/>
  <c r="Q256" i="4"/>
  <c r="DW256" i="1"/>
  <c r="P256" i="7" s="1"/>
  <c r="DJ256" i="1"/>
  <c r="DI242" i="1"/>
  <c r="DB242" i="1"/>
  <c r="DW242" i="1"/>
  <c r="P242" i="7" s="1"/>
  <c r="P92" i="4"/>
  <c r="DI92" i="1"/>
  <c r="Q279" i="4"/>
  <c r="DC279" i="1"/>
  <c r="DX279" i="1"/>
  <c r="DG227" i="1"/>
  <c r="N227" i="4"/>
  <c r="DC88" i="1"/>
  <c r="DJ88" i="1"/>
  <c r="DJ60" i="1"/>
  <c r="DC60" i="1"/>
  <c r="CY355" i="1"/>
  <c r="DX327" i="1"/>
  <c r="Q327" i="7" s="1"/>
  <c r="DJ327" i="1"/>
  <c r="Q327" i="4"/>
  <c r="DC313" i="1"/>
  <c r="DJ313" i="1"/>
  <c r="DD242" i="1"/>
  <c r="DK242" i="1"/>
  <c r="DK97" i="1"/>
  <c r="DG223" i="1"/>
  <c r="DT223" i="1"/>
  <c r="M223" i="7" s="1"/>
  <c r="N223" i="4"/>
  <c r="N45" i="4"/>
  <c r="CZ45" i="1"/>
  <c r="DG45" i="1"/>
  <c r="DF247" i="1"/>
  <c r="M247" i="4"/>
  <c r="DF131" i="1"/>
  <c r="N294" i="4"/>
  <c r="DG294" i="1"/>
  <c r="DU294" i="1"/>
  <c r="N294" i="7" s="1"/>
  <c r="DJ232" i="1"/>
  <c r="DW232" i="1"/>
  <c r="DX232" i="1"/>
  <c r="Q232" i="7" s="1"/>
  <c r="DC232" i="1"/>
  <c r="DB215" i="1"/>
  <c r="P215" i="4"/>
  <c r="DV215" i="1"/>
  <c r="O215" i="7" s="1"/>
  <c r="DW215" i="1"/>
  <c r="P215" i="7" s="1"/>
  <c r="Q220" i="4"/>
  <c r="DJ220" i="1"/>
  <c r="DX220" i="1"/>
  <c r="CZ219" i="1"/>
  <c r="DT219" i="1"/>
  <c r="N219" i="4"/>
  <c r="DB185" i="1"/>
  <c r="DT87" i="1"/>
  <c r="M87" i="7" s="1"/>
  <c r="CZ295" i="1"/>
  <c r="V195" i="3"/>
  <c r="DK186" i="1"/>
  <c r="M131" i="4"/>
  <c r="DG79" i="1"/>
  <c r="CZ79" i="1"/>
  <c r="DX211" i="1"/>
  <c r="Q211" i="7" s="1"/>
  <c r="DD211" i="1"/>
  <c r="CZ294" i="1"/>
  <c r="DU284" i="1"/>
  <c r="DB252" i="1"/>
  <c r="P252" i="4"/>
  <c r="DK310" i="1"/>
  <c r="DD310" i="1"/>
  <c r="DT158" i="1"/>
  <c r="DU158" i="1"/>
  <c r="DG158" i="1"/>
  <c r="DW224" i="1"/>
  <c r="DC224" i="1"/>
  <c r="DG231" i="1"/>
  <c r="N231" i="4"/>
  <c r="DU231" i="1"/>
  <c r="N231" i="7" s="1"/>
  <c r="DI140" i="1"/>
  <c r="DB140" i="1"/>
  <c r="J291" i="6"/>
  <c r="K291" i="6" s="1"/>
  <c r="DB145" i="1"/>
  <c r="CY247" i="1"/>
  <c r="DW145" i="1"/>
  <c r="N154" i="4"/>
  <c r="DG154" i="1"/>
  <c r="M180" i="4"/>
  <c r="DV90" i="1"/>
  <c r="DB90" i="1"/>
  <c r="DU45" i="1"/>
  <c r="N45" i="7" s="1"/>
  <c r="Q12" i="4"/>
  <c r="DX12" i="1"/>
  <c r="Q12" i="7" s="1"/>
  <c r="P125" i="4"/>
  <c r="DW125" i="1"/>
  <c r="DV291" i="1"/>
  <c r="N125" i="4"/>
  <c r="DU125" i="1"/>
  <c r="N125" i="7" s="1"/>
  <c r="DG125" i="1"/>
  <c r="DD80" i="1"/>
  <c r="N199" i="4"/>
  <c r="DT199" i="1"/>
  <c r="M199" i="7" s="1"/>
  <c r="DA47" i="1"/>
  <c r="DU47" i="1"/>
  <c r="O47" i="4"/>
  <c r="M167" i="4"/>
  <c r="DF167" i="1"/>
  <c r="CY167" i="1"/>
  <c r="N131" i="4"/>
  <c r="CZ131" i="1"/>
  <c r="DG131" i="1"/>
  <c r="DT131" i="1"/>
  <c r="M96" i="4"/>
  <c r="DF96" i="1"/>
  <c r="P307" i="4"/>
  <c r="DB307" i="1"/>
  <c r="DV47" i="1"/>
  <c r="DI47" i="1"/>
  <c r="DB47" i="1"/>
  <c r="DH130" i="1"/>
  <c r="DT284" i="1"/>
  <c r="CZ284" i="1"/>
  <c r="DJ166" i="1"/>
  <c r="Q227" i="4"/>
  <c r="DJ227" i="1"/>
  <c r="R187" i="4"/>
  <c r="DD187" i="1"/>
  <c r="DK187" i="1"/>
  <c r="DC41" i="1"/>
  <c r="DJ41" i="1"/>
  <c r="DD192" i="1"/>
  <c r="DG331" i="1"/>
  <c r="M97" i="4"/>
  <c r="CY97" i="1"/>
  <c r="DF97" i="1"/>
  <c r="DI147" i="1"/>
  <c r="DV147" i="1"/>
  <c r="DT185" i="1"/>
  <c r="DB180" i="1"/>
  <c r="DF237" i="1"/>
  <c r="S223" i="6"/>
  <c r="CZ306" i="1"/>
  <c r="S101" i="6"/>
  <c r="DI185" i="1"/>
  <c r="P140" i="4"/>
  <c r="DT45" i="1"/>
  <c r="M45" i="7" s="1"/>
  <c r="DW58" i="1"/>
  <c r="M278" i="7"/>
  <c r="DV194" i="1"/>
  <c r="O194" i="7" s="1"/>
  <c r="DX178" i="1"/>
  <c r="Q178" i="7" s="1"/>
  <c r="DC58" i="1"/>
  <c r="P249" i="4"/>
  <c r="DV249" i="1"/>
  <c r="O249" i="7" s="1"/>
  <c r="CY151" i="1"/>
  <c r="DF151" i="1"/>
  <c r="DJ252" i="1"/>
  <c r="DC252" i="1"/>
  <c r="DX252" i="1"/>
  <c r="N134" i="4"/>
  <c r="CZ134" i="1"/>
  <c r="CY147" i="1"/>
  <c r="M147" i="4"/>
  <c r="DJ16" i="1"/>
  <c r="DC16" i="1"/>
  <c r="DC274" i="1"/>
  <c r="DW274" i="1"/>
  <c r="DV259" i="1"/>
  <c r="O259" i="7" s="1"/>
  <c r="DH259" i="1"/>
  <c r="DG278" i="1"/>
  <c r="CZ278" i="1"/>
  <c r="DG264" i="1"/>
  <c r="DT264" i="1"/>
  <c r="CZ264" i="1"/>
  <c r="DU264" i="1"/>
  <c r="N264" i="7" s="1"/>
  <c r="CY264" i="1"/>
  <c r="DF264" i="1"/>
  <c r="R264" i="7"/>
  <c r="DD17" i="1"/>
  <c r="DK17" i="1"/>
  <c r="DC94" i="1"/>
  <c r="DJ94" i="1"/>
  <c r="CZ151" i="1"/>
  <c r="DT151" i="1"/>
  <c r="O127" i="4"/>
  <c r="DV127" i="1"/>
  <c r="O127" i="7" s="1"/>
  <c r="DH127" i="1"/>
  <c r="DU127" i="1"/>
  <c r="N127" i="7" s="1"/>
  <c r="DI160" i="1"/>
  <c r="DB160" i="1"/>
  <c r="DW227" i="1"/>
  <c r="P227" i="7" s="1"/>
  <c r="P227" i="4"/>
  <c r="DV185" i="1"/>
  <c r="DW194" i="1"/>
  <c r="P194" i="7" s="1"/>
  <c r="CY237" i="1"/>
  <c r="CY87" i="1"/>
  <c r="S309" i="6"/>
  <c r="DU154" i="1"/>
  <c r="DB125" i="1"/>
  <c r="DB194" i="1"/>
  <c r="DH291" i="1"/>
  <c r="P165" i="7"/>
  <c r="DT247" i="1"/>
  <c r="DV307" i="1"/>
  <c r="O307" i="7" s="1"/>
  <c r="CY131" i="1"/>
  <c r="DW180" i="1"/>
  <c r="DD48" i="1"/>
  <c r="Q49" i="4"/>
  <c r="DC49" i="1"/>
  <c r="DX49" i="1"/>
  <c r="Q49" i="7" s="1"/>
  <c r="M320" i="4"/>
  <c r="CY320" i="1"/>
  <c r="DU140" i="1"/>
  <c r="N140" i="7" s="1"/>
  <c r="DA140" i="1"/>
  <c r="M255" i="4"/>
  <c r="DF255" i="1"/>
  <c r="DC281" i="1"/>
  <c r="DJ281" i="1"/>
  <c r="DX281" i="1"/>
  <c r="DK224" i="1"/>
  <c r="R224" i="4"/>
  <c r="DX224" i="1"/>
  <c r="DX17" i="1"/>
  <c r="Q17" i="7" s="1"/>
  <c r="N201" i="4"/>
  <c r="CZ201" i="1"/>
  <c r="DT201" i="1"/>
  <c r="DU201" i="1"/>
  <c r="DB336" i="1"/>
  <c r="DU232" i="1"/>
  <c r="N232" i="4"/>
  <c r="J119" i="6"/>
  <c r="K119" i="6" s="1"/>
  <c r="DW290" i="1"/>
  <c r="P290" i="7" s="1"/>
  <c r="DU295" i="1"/>
  <c r="N295" i="7" s="1"/>
  <c r="DV330" i="1"/>
  <c r="O330" i="7" s="1"/>
  <c r="DI180" i="1"/>
  <c r="DG314" i="1"/>
  <c r="DI194" i="1"/>
  <c r="DT237" i="1"/>
  <c r="DB147" i="1"/>
  <c r="M44" i="4"/>
  <c r="CY44" i="1"/>
  <c r="O77" i="4"/>
  <c r="DU77" i="1"/>
  <c r="DV162" i="1"/>
  <c r="O162" i="7" s="1"/>
  <c r="DH162" i="1"/>
  <c r="DA162" i="1"/>
  <c r="M199" i="4"/>
  <c r="DF199" i="1"/>
  <c r="N119" i="4"/>
  <c r="DT119" i="1"/>
  <c r="CZ119" i="1"/>
  <c r="DD42" i="1"/>
  <c r="DV223" i="1"/>
  <c r="DU223" i="1"/>
  <c r="DV313" i="1"/>
  <c r="DH313" i="1"/>
  <c r="DA313" i="1"/>
  <c r="DK196" i="1"/>
  <c r="DD196" i="1"/>
  <c r="DF253" i="1"/>
  <c r="CY253" i="1"/>
  <c r="DG307" i="1"/>
  <c r="CZ307" i="1"/>
  <c r="DU307" i="1"/>
  <c r="N307" i="7" s="1"/>
  <c r="DV106" i="1"/>
  <c r="O106" i="7" s="1"/>
  <c r="DW106" i="1"/>
  <c r="DB106" i="1"/>
  <c r="DI106" i="1"/>
  <c r="DI126" i="1"/>
  <c r="CY95" i="1"/>
  <c r="DF95" i="1"/>
  <c r="DT95" i="1"/>
  <c r="CZ281" i="1"/>
  <c r="DG281" i="1"/>
  <c r="DI215" i="1"/>
  <c r="DA137" i="1"/>
  <c r="J331" i="6"/>
  <c r="K331" i="6" s="1"/>
  <c r="J110" i="6"/>
  <c r="K110" i="6" s="1"/>
  <c r="N90" i="7"/>
  <c r="J275" i="6"/>
  <c r="K275" i="6" s="1"/>
  <c r="DX330" i="1"/>
  <c r="Q330" i="7" s="1"/>
  <c r="DK58" i="1"/>
  <c r="CY256" i="1"/>
  <c r="DU110" i="1"/>
  <c r="N110" i="7" s="1"/>
  <c r="DV160" i="1"/>
  <c r="O160" i="7" s="1"/>
  <c r="DG184" i="1"/>
  <c r="DV268" i="1"/>
  <c r="O268" i="7" s="1"/>
  <c r="DA21" i="1"/>
  <c r="DI172" i="1"/>
  <c r="DA303" i="1"/>
  <c r="DX150" i="1"/>
  <c r="Q150" i="7" s="1"/>
  <c r="DK96" i="1"/>
  <c r="DT281" i="1"/>
  <c r="M281" i="7" s="1"/>
  <c r="S127" i="6"/>
  <c r="DH219" i="1"/>
  <c r="DU219" i="1"/>
  <c r="DX8" i="1"/>
  <c r="S181" i="6"/>
  <c r="T181" i="6" s="1"/>
  <c r="S58" i="6"/>
  <c r="T58" i="6" s="1"/>
  <c r="S321" i="6"/>
  <c r="M342" i="5"/>
  <c r="N342" i="5" s="1"/>
  <c r="S88" i="6"/>
  <c r="T88" i="6" s="1"/>
  <c r="V88" i="6" s="1"/>
  <c r="I88" i="15" s="1"/>
  <c r="J150" i="3"/>
  <c r="K150" i="3" s="1"/>
  <c r="V150" i="3" s="1"/>
  <c r="D150" i="15" s="1"/>
  <c r="DH21" i="1"/>
  <c r="DA250" i="1"/>
  <c r="DI203" i="1"/>
  <c r="DX80" i="1"/>
  <c r="DB326" i="1"/>
  <c r="S326" i="6"/>
  <c r="S336" i="6"/>
  <c r="T336" i="6" s="1"/>
  <c r="V336" i="6" s="1"/>
  <c r="I336" i="15" s="1"/>
  <c r="J220" i="3"/>
  <c r="K220" i="3" s="1"/>
  <c r="V220" i="3" s="1"/>
  <c r="D220" i="15" s="1"/>
  <c r="O191" i="7"/>
  <c r="DT44" i="1"/>
  <c r="DW172" i="1"/>
  <c r="DU42" i="1"/>
  <c r="N242" i="4"/>
  <c r="DA354" i="1"/>
  <c r="CZ117" i="1"/>
  <c r="S255" i="6"/>
  <c r="J269" i="3"/>
  <c r="K269" i="3" s="1"/>
  <c r="V269" i="3" s="1"/>
  <c r="D269" i="15" s="1"/>
  <c r="DK330" i="1"/>
  <c r="DU291" i="1"/>
  <c r="N291" i="7" s="1"/>
  <c r="DD58" i="1"/>
  <c r="CZ191" i="1"/>
  <c r="CZ44" i="1"/>
  <c r="DC172" i="1"/>
  <c r="DT351" i="1"/>
  <c r="M351" i="7" s="1"/>
  <c r="DH261" i="1"/>
  <c r="J180" i="6"/>
  <c r="K180" i="6" s="1"/>
  <c r="S191" i="3"/>
  <c r="T191" i="3" s="1"/>
  <c r="J126" i="3"/>
  <c r="K126" i="3" s="1"/>
  <c r="DW47" i="1"/>
  <c r="P47" i="7" s="1"/>
  <c r="J216" i="4"/>
  <c r="K216" i="4" s="1"/>
  <c r="J117" i="8"/>
  <c r="M336" i="4"/>
  <c r="CY336" i="1"/>
  <c r="DJ17" i="1"/>
  <c r="DC17" i="1"/>
  <c r="DK137" i="1"/>
  <c r="M117" i="4"/>
  <c r="DF117" i="1"/>
  <c r="S278" i="6"/>
  <c r="DW65" i="1"/>
  <c r="CY127" i="1"/>
  <c r="DF127" i="1"/>
  <c r="S117" i="6"/>
  <c r="T117" i="6" s="1"/>
  <c r="V117" i="6" s="1"/>
  <c r="I117" i="15" s="1"/>
  <c r="N326" i="4"/>
  <c r="DG326" i="1"/>
  <c r="Q326" i="4"/>
  <c r="DJ326" i="1"/>
  <c r="J215" i="3"/>
  <c r="K215" i="3" s="1"/>
  <c r="V215" i="3" s="1"/>
  <c r="D215" i="15" s="1"/>
  <c r="DI127" i="1"/>
  <c r="DG232" i="1"/>
  <c r="CZ232" i="1"/>
  <c r="DT241" i="1"/>
  <c r="DV285" i="1"/>
  <c r="DW279" i="1"/>
  <c r="P279" i="7" s="1"/>
  <c r="F127" i="8"/>
  <c r="F117" i="8"/>
  <c r="F94" i="8"/>
  <c r="V12" i="3"/>
  <c r="J137" i="8"/>
  <c r="J127" i="8"/>
  <c r="J94" i="8"/>
  <c r="F137" i="8"/>
  <c r="Q94" i="8"/>
  <c r="R94" i="8" s="1"/>
  <c r="T94" i="8" s="1"/>
  <c r="Q137" i="8"/>
  <c r="R137" i="8" s="1"/>
  <c r="Q127" i="8"/>
  <c r="R127" i="8" s="1"/>
  <c r="Q117" i="8"/>
  <c r="R117" i="8" s="1"/>
  <c r="DX314" i="1"/>
  <c r="Q314" i="7" s="1"/>
  <c r="DX269" i="1"/>
  <c r="DU133" i="1"/>
  <c r="N133" i="7" s="1"/>
  <c r="N133" i="4"/>
  <c r="DV180" i="1"/>
  <c r="T174" i="6"/>
  <c r="V174" i="6" s="1"/>
  <c r="F327" i="7"/>
  <c r="G94" i="7"/>
  <c r="D219" i="7"/>
  <c r="E216" i="7"/>
  <c r="M327" i="4"/>
  <c r="DF327" i="1"/>
  <c r="CY327" i="1"/>
  <c r="I216" i="7"/>
  <c r="R216" i="7"/>
  <c r="D232" i="7"/>
  <c r="DK326" i="1"/>
  <c r="DD326" i="1"/>
  <c r="DX326" i="1"/>
  <c r="Q326" i="7" s="1"/>
  <c r="DK94" i="1"/>
  <c r="DX94" i="1"/>
  <c r="Q94" i="7" s="1"/>
  <c r="DD94" i="1"/>
  <c r="J306" i="3"/>
  <c r="K306" i="3" s="1"/>
  <c r="V306" i="3" s="1"/>
  <c r="D306" i="15" s="1"/>
  <c r="S350" i="6"/>
  <c r="T350" i="6" s="1"/>
  <c r="V350" i="6" s="1"/>
  <c r="I350" i="15" s="1"/>
  <c r="DC65" i="1"/>
  <c r="K116" i="6"/>
  <c r="DV13" i="1"/>
  <c r="O13" i="7" s="1"/>
  <c r="DK306" i="1"/>
  <c r="DT350" i="1"/>
  <c r="DV140" i="1"/>
  <c r="O140" i="7" s="1"/>
  <c r="DW119" i="1"/>
  <c r="P119" i="7" s="1"/>
  <c r="DH45" i="1"/>
  <c r="DW355" i="1"/>
  <c r="DD262" i="1"/>
  <c r="J334" i="3"/>
  <c r="K334" i="3" s="1"/>
  <c r="DW158" i="1"/>
  <c r="P158" i="7" s="1"/>
  <c r="DV175" i="1"/>
  <c r="O175" i="7" s="1"/>
  <c r="DV134" i="1"/>
  <c r="DA284" i="1"/>
  <c r="DF230" i="1"/>
  <c r="CZ154" i="1"/>
  <c r="S241" i="6"/>
  <c r="T241" i="6" s="1"/>
  <c r="V241" i="6" s="1"/>
  <c r="I241" i="15" s="1"/>
  <c r="DI198" i="1"/>
  <c r="DG162" i="1"/>
  <c r="DJ230" i="1"/>
  <c r="DW241" i="1"/>
  <c r="P241" i="7" s="1"/>
  <c r="DD235" i="1"/>
  <c r="DW356" i="1"/>
  <c r="DV274" i="1"/>
  <c r="DU131" i="1"/>
  <c r="R224" i="7"/>
  <c r="CZ150" i="1"/>
  <c r="DV66" i="1"/>
  <c r="O66" i="7" s="1"/>
  <c r="N241" i="4"/>
  <c r="P167" i="4"/>
  <c r="M224" i="4"/>
  <c r="DW346" i="1"/>
  <c r="R310" i="4"/>
  <c r="DH285" i="1"/>
  <c r="CZ227" i="1"/>
  <c r="DD179" i="1"/>
  <c r="DV250" i="1"/>
  <c r="O250" i="7" s="1"/>
  <c r="DG48" i="1"/>
  <c r="F50" i="8"/>
  <c r="DU261" i="1"/>
  <c r="N261" i="7" s="1"/>
  <c r="DK335" i="1"/>
  <c r="DT320" i="1"/>
  <c r="M320" i="7" s="1"/>
  <c r="DH321" i="1"/>
  <c r="DU241" i="1"/>
  <c r="DA56" i="1"/>
  <c r="DU224" i="1"/>
  <c r="N224" i="7" s="1"/>
  <c r="S43" i="6"/>
  <c r="T43" i="6" s="1"/>
  <c r="DU230" i="1"/>
  <c r="N230" i="7" s="1"/>
  <c r="H17" i="7"/>
  <c r="G219" i="7"/>
  <c r="DB327" i="1"/>
  <c r="DV327" i="1"/>
  <c r="O327" i="7" s="1"/>
  <c r="DI327" i="1"/>
  <c r="P327" i="4"/>
  <c r="H94" i="7"/>
  <c r="S327" i="6"/>
  <c r="T327" i="6" s="1"/>
  <c r="E117" i="7"/>
  <c r="N117" i="7"/>
  <c r="H336" i="7"/>
  <c r="DG327" i="1"/>
  <c r="DT327" i="1"/>
  <c r="M327" i="7" s="1"/>
  <c r="N327" i="4"/>
  <c r="CZ327" i="1"/>
  <c r="H327" i="7"/>
  <c r="DW327" i="1"/>
  <c r="O326" i="4"/>
  <c r="DH326" i="1"/>
  <c r="DU326" i="1"/>
  <c r="N326" i="7" s="1"/>
  <c r="DA326" i="1"/>
  <c r="CZ194" i="1"/>
  <c r="N194" i="4"/>
  <c r="P220" i="4"/>
  <c r="DB220" i="1"/>
  <c r="DV220" i="1"/>
  <c r="DI220" i="1"/>
  <c r="DV94" i="1"/>
  <c r="DI94" i="1"/>
  <c r="DB94" i="1"/>
  <c r="R117" i="4"/>
  <c r="DK117" i="1"/>
  <c r="DD117" i="1"/>
  <c r="DX117" i="1"/>
  <c r="Q117" i="7" s="1"/>
  <c r="DF137" i="1"/>
  <c r="CY137" i="1"/>
  <c r="DC336" i="1"/>
  <c r="DJ336" i="1"/>
  <c r="DW336" i="1"/>
  <c r="DW220" i="1"/>
  <c r="P220" i="7" s="1"/>
  <c r="DW94" i="1"/>
  <c r="DX336" i="1"/>
  <c r="Q336" i="7" s="1"/>
  <c r="CZ94" i="1"/>
  <c r="DG94" i="1"/>
  <c r="DT94" i="1"/>
  <c r="M94" i="7" s="1"/>
  <c r="DA94" i="1"/>
  <c r="DH94" i="1"/>
  <c r="DU94" i="1"/>
  <c r="J253" i="6"/>
  <c r="K253" i="6" s="1"/>
  <c r="M214" i="5"/>
  <c r="P214" i="5" s="1"/>
  <c r="J58" i="3"/>
  <c r="K58" i="3" s="1"/>
  <c r="V58" i="3" s="1"/>
  <c r="S110" i="6"/>
  <c r="T110" i="6" s="1"/>
  <c r="DD306" i="1"/>
  <c r="CZ288" i="1"/>
  <c r="DX119" i="1"/>
  <c r="S233" i="3"/>
  <c r="T233" i="3" s="1"/>
  <c r="CY180" i="1"/>
  <c r="O45" i="4"/>
  <c r="DX15" i="1"/>
  <c r="Q15" i="7" s="1"/>
  <c r="DW252" i="1"/>
  <c r="P252" i="7" s="1"/>
  <c r="DW147" i="1"/>
  <c r="DU48" i="1"/>
  <c r="N48" i="7" s="1"/>
  <c r="DH284" i="1"/>
  <c r="O284" i="4"/>
  <c r="DV198" i="1"/>
  <c r="P16" i="7"/>
  <c r="DD201" i="1"/>
  <c r="DC230" i="1"/>
  <c r="DI241" i="1"/>
  <c r="DX235" i="1"/>
  <c r="DJ356" i="1"/>
  <c r="DI274" i="1"/>
  <c r="DH131" i="1"/>
  <c r="CZ43" i="1"/>
  <c r="DT126" i="1"/>
  <c r="M126" i="7" s="1"/>
  <c r="DT150" i="1"/>
  <c r="M150" i="7" s="1"/>
  <c r="DF281" i="1"/>
  <c r="DD21" i="1"/>
  <c r="DU303" i="1"/>
  <c r="N303" i="7" s="1"/>
  <c r="DU150" i="1"/>
  <c r="DW175" i="1"/>
  <c r="DW166" i="1"/>
  <c r="DG241" i="1"/>
  <c r="DU285" i="1"/>
  <c r="DT227" i="1"/>
  <c r="M227" i="7" s="1"/>
  <c r="DK179" i="1"/>
  <c r="DW285" i="1"/>
  <c r="P285" i="7" s="1"/>
  <c r="DW250" i="1"/>
  <c r="P250" i="7" s="1"/>
  <c r="CZ48" i="1"/>
  <c r="DI159" i="1"/>
  <c r="DD335" i="1"/>
  <c r="DV331" i="1"/>
  <c r="CZ175" i="1"/>
  <c r="CY66" i="1"/>
  <c r="DF166" i="1"/>
  <c r="I17" i="7"/>
  <c r="P17" i="7"/>
  <c r="F117" i="7"/>
  <c r="D264" i="7"/>
  <c r="M264" i="7"/>
  <c r="D215" i="7"/>
  <c r="D137" i="7"/>
  <c r="I220" i="7"/>
  <c r="I232" i="7"/>
  <c r="E17" i="7"/>
  <c r="M336" i="7"/>
  <c r="D336" i="7"/>
  <c r="DW219" i="1"/>
  <c r="P219" i="7" s="1"/>
  <c r="DJ219" i="1"/>
  <c r="DC219" i="1"/>
  <c r="T94" i="6"/>
  <c r="V94" i="6" s="1"/>
  <c r="I94" i="15" s="1"/>
  <c r="DV326" i="1"/>
  <c r="O326" i="7" s="1"/>
  <c r="DT137" i="1"/>
  <c r="M137" i="7" s="1"/>
  <c r="DF17" i="1"/>
  <c r="DT17" i="1"/>
  <c r="M17" i="7" s="1"/>
  <c r="CY17" i="1"/>
  <c r="DA216" i="1"/>
  <c r="DU216" i="1"/>
  <c r="N216" i="7" s="1"/>
  <c r="DH216" i="1"/>
  <c r="DF94" i="1"/>
  <c r="CY94" i="1"/>
  <c r="DV216" i="1"/>
  <c r="O216" i="7" s="1"/>
  <c r="S203" i="3"/>
  <c r="T203" i="3" s="1"/>
  <c r="J112" i="3"/>
  <c r="K112" i="3" s="1"/>
  <c r="V112" i="3" s="1"/>
  <c r="D112" i="15" s="1"/>
  <c r="CY206" i="1"/>
  <c r="DT180" i="1"/>
  <c r="M180" i="7" s="1"/>
  <c r="J56" i="3"/>
  <c r="K56" i="3" s="1"/>
  <c r="V56" i="3" s="1"/>
  <c r="D56" i="15" s="1"/>
  <c r="DF180" i="1"/>
  <c r="S199" i="3"/>
  <c r="T199" i="3" s="1"/>
  <c r="DK262" i="1"/>
  <c r="DC147" i="1"/>
  <c r="DI252" i="1"/>
  <c r="V227" i="6"/>
  <c r="DX346" i="1"/>
  <c r="DW193" i="1"/>
  <c r="P193" i="7" s="1"/>
  <c r="S16" i="6"/>
  <c r="T16" i="6" s="1"/>
  <c r="CY281" i="1"/>
  <c r="DT56" i="1"/>
  <c r="M56" i="7" s="1"/>
  <c r="S56" i="7" s="1"/>
  <c r="DI250" i="1"/>
  <c r="DG261" i="1"/>
  <c r="DG175" i="1"/>
  <c r="DK296" i="1"/>
  <c r="D94" i="7"/>
  <c r="F216" i="7"/>
  <c r="D216" i="7"/>
  <c r="E336" i="7"/>
  <c r="H232" i="7"/>
  <c r="H216" i="7"/>
  <c r="Q216" i="7"/>
  <c r="I336" i="7"/>
  <c r="R336" i="7"/>
  <c r="O219" i="7"/>
  <c r="F219" i="7"/>
  <c r="F232" i="7"/>
  <c r="O232" i="7"/>
  <c r="R215" i="4"/>
  <c r="DX215" i="1"/>
  <c r="DK215" i="1"/>
  <c r="DD215" i="1"/>
  <c r="DG215" i="1"/>
  <c r="N215" i="4"/>
  <c r="DT215" i="1"/>
  <c r="CZ215" i="1"/>
  <c r="Q117" i="4"/>
  <c r="DW117" i="1"/>
  <c r="P117" i="7" s="1"/>
  <c r="DJ117" i="1"/>
  <c r="DC117" i="1"/>
  <c r="R219" i="7"/>
  <c r="DX219" i="1"/>
  <c r="Q219" i="7" s="1"/>
  <c r="DD219" i="1"/>
  <c r="DK219" i="1"/>
  <c r="P117" i="4"/>
  <c r="DB117" i="1"/>
  <c r="DV117" i="1"/>
  <c r="O117" i="7" s="1"/>
  <c r="DI117" i="1"/>
  <c r="DC137" i="1"/>
  <c r="DJ137" i="1"/>
  <c r="DW137" i="1"/>
  <c r="P137" i="7" s="1"/>
  <c r="DA220" i="1"/>
  <c r="DU220" i="1"/>
  <c r="N220" i="7" s="1"/>
  <c r="DH220" i="1"/>
  <c r="J102" i="8"/>
  <c r="J80" i="3"/>
  <c r="K80" i="3" s="1"/>
  <c r="V80" i="3" s="1"/>
  <c r="S204" i="6"/>
  <c r="T204" i="6" s="1"/>
  <c r="V204" i="6" s="1"/>
  <c r="I204" i="15" s="1"/>
  <c r="DT162" i="1"/>
  <c r="DT269" i="1"/>
  <c r="DT186" i="1"/>
  <c r="M186" i="4"/>
  <c r="J109" i="4"/>
  <c r="K109" i="4" s="1"/>
  <c r="J71" i="4"/>
  <c r="K71" i="4" s="1"/>
  <c r="S133" i="6"/>
  <c r="T133" i="6" s="1"/>
  <c r="T249" i="6"/>
  <c r="S307" i="6"/>
  <c r="T307" i="6" s="1"/>
  <c r="S97" i="3"/>
  <c r="T97" i="3" s="1"/>
  <c r="J184" i="6"/>
  <c r="K184" i="6" s="1"/>
  <c r="S45" i="6"/>
  <c r="T45" i="6" s="1"/>
  <c r="S60" i="6"/>
  <c r="DX96" i="1"/>
  <c r="DX242" i="1"/>
  <c r="DK116" i="1"/>
  <c r="DG20" i="1"/>
  <c r="CZ162" i="1"/>
  <c r="DW236" i="1"/>
  <c r="P236" i="7" s="1"/>
  <c r="S69" i="6"/>
  <c r="DG235" i="1"/>
  <c r="DV354" i="1"/>
  <c r="O354" i="7" s="1"/>
  <c r="DH103" i="1"/>
  <c r="DT43" i="1"/>
  <c r="M43" i="7" s="1"/>
  <c r="R56" i="7"/>
  <c r="DA241" i="1"/>
  <c r="DW160" i="1"/>
  <c r="DC150" i="1"/>
  <c r="DI287" i="1"/>
  <c r="DB131" i="1"/>
  <c r="DD96" i="1"/>
  <c r="N346" i="4"/>
  <c r="J295" i="3"/>
  <c r="K295" i="3" s="1"/>
  <c r="V295" i="3" s="1"/>
  <c r="DK142" i="1"/>
  <c r="DT255" i="1"/>
  <c r="M255" i="7" s="1"/>
  <c r="DV171" i="1"/>
  <c r="O171" i="7" s="1"/>
  <c r="G54" i="6"/>
  <c r="E54" i="6"/>
  <c r="DK105" i="1"/>
  <c r="R105" i="4"/>
  <c r="S18" i="6"/>
  <c r="DW97" i="1"/>
  <c r="P97" i="7" s="1"/>
  <c r="DU103" i="1"/>
  <c r="DG43" i="1"/>
  <c r="DJ150" i="1"/>
  <c r="DB287" i="1"/>
  <c r="DJ285" i="1"/>
  <c r="DV131" i="1"/>
  <c r="CZ346" i="1"/>
  <c r="DK45" i="1"/>
  <c r="DF158" i="1"/>
  <c r="DK18" i="1"/>
  <c r="DB16" i="1"/>
  <c r="CY334" i="1"/>
  <c r="S166" i="6"/>
  <c r="S354" i="6"/>
  <c r="T354" i="6" s="1"/>
  <c r="V354" i="6" s="1"/>
  <c r="DV112" i="1"/>
  <c r="O112" i="7" s="1"/>
  <c r="DV241" i="1"/>
  <c r="DC189" i="1"/>
  <c r="DC204" i="1"/>
  <c r="DU185" i="1"/>
  <c r="S202" i="6"/>
  <c r="T202" i="6" s="1"/>
  <c r="CY307" i="1"/>
  <c r="S310" i="6"/>
  <c r="T310" i="6" s="1"/>
  <c r="V310" i="6" s="1"/>
  <c r="I310" i="15" s="1"/>
  <c r="DW81" i="1"/>
  <c r="P81" i="7" s="1"/>
  <c r="DD18" i="1"/>
  <c r="DI321" i="1"/>
  <c r="P321" i="4"/>
  <c r="F56" i="8"/>
  <c r="J41" i="8"/>
  <c r="F130" i="8"/>
  <c r="F168" i="8"/>
  <c r="J50" i="8"/>
  <c r="DW126" i="1"/>
  <c r="P126" i="7" s="1"/>
  <c r="J48" i="6"/>
  <c r="K48" i="6" s="1"/>
  <c r="V48" i="6" s="1"/>
  <c r="I48" i="15" s="1"/>
  <c r="DK181" i="1"/>
  <c r="R181" i="4"/>
  <c r="D54" i="6"/>
  <c r="N54" i="6"/>
  <c r="K6" i="6"/>
  <c r="S274" i="6"/>
  <c r="T274" i="6" s="1"/>
  <c r="DF176" i="1"/>
  <c r="CY176" i="1"/>
  <c r="M54" i="3"/>
  <c r="D54" i="3"/>
  <c r="DW302" i="1"/>
  <c r="DK126" i="1"/>
  <c r="DD126" i="1"/>
  <c r="P43" i="4"/>
  <c r="DB43" i="1"/>
  <c r="H54" i="6"/>
  <c r="J128" i="8"/>
  <c r="F158" i="8"/>
  <c r="S231" i="6"/>
  <c r="T231" i="6" s="1"/>
  <c r="V231" i="6" s="1"/>
  <c r="I231" i="15" s="1"/>
  <c r="S187" i="6"/>
  <c r="T187" i="6" s="1"/>
  <c r="V187" i="6" s="1"/>
  <c r="I187" i="15" s="1"/>
  <c r="S301" i="6"/>
  <c r="T301" i="6" s="1"/>
  <c r="J306" i="6"/>
  <c r="K306" i="6" s="1"/>
  <c r="S95" i="6"/>
  <c r="T95" i="6" s="1"/>
  <c r="V95" i="6" s="1"/>
  <c r="I95" i="15" s="1"/>
  <c r="F69" i="8"/>
  <c r="S128" i="6"/>
  <c r="T128" i="6" s="1"/>
  <c r="S90" i="6"/>
  <c r="T90" i="6" s="1"/>
  <c r="V90" i="6" s="1"/>
  <c r="I90" i="15" s="1"/>
  <c r="J242" i="6"/>
  <c r="K242" i="6" s="1"/>
  <c r="J114" i="6"/>
  <c r="K114" i="6" s="1"/>
  <c r="S305" i="6"/>
  <c r="T305" i="6" s="1"/>
  <c r="V305" i="6" s="1"/>
  <c r="I305" i="15" s="1"/>
  <c r="S138" i="6"/>
  <c r="T138" i="6" s="1"/>
  <c r="V138" i="6" s="1"/>
  <c r="I138" i="15" s="1"/>
  <c r="S97" i="6"/>
  <c r="T97" i="6" s="1"/>
  <c r="V97" i="6" s="1"/>
  <c r="I97" i="15" s="1"/>
  <c r="S150" i="6"/>
  <c r="T150" i="6" s="1"/>
  <c r="S77" i="6"/>
  <c r="S36" i="6"/>
  <c r="T36" i="6" s="1"/>
  <c r="V36" i="6" s="1"/>
  <c r="I36" i="15" s="1"/>
  <c r="S132" i="6"/>
  <c r="T132" i="6" s="1"/>
  <c r="K77" i="6"/>
  <c r="F145" i="8"/>
  <c r="S268" i="6"/>
  <c r="T268" i="6" s="1"/>
  <c r="S203" i="6"/>
  <c r="T203" i="6" s="1"/>
  <c r="V203" i="6" s="1"/>
  <c r="S256" i="6"/>
  <c r="S328" i="6"/>
  <c r="T328" i="6" s="1"/>
  <c r="V328" i="6" s="1"/>
  <c r="I328" i="15" s="1"/>
  <c r="T351" i="6"/>
  <c r="K143" i="6"/>
  <c r="S171" i="6"/>
  <c r="S131" i="6"/>
  <c r="T131" i="6" s="1"/>
  <c r="V131" i="6" s="1"/>
  <c r="I131" i="15" s="1"/>
  <c r="S192" i="6"/>
  <c r="T192" i="6" s="1"/>
  <c r="S355" i="6"/>
  <c r="T355" i="6" s="1"/>
  <c r="V355" i="6" s="1"/>
  <c r="I355" i="15" s="1"/>
  <c r="T270" i="6"/>
  <c r="S294" i="6"/>
  <c r="V73" i="6"/>
  <c r="S291" i="6"/>
  <c r="S154" i="6"/>
  <c r="T154" i="6" s="1"/>
  <c r="V154" i="6" s="1"/>
  <c r="I154" i="15" s="1"/>
  <c r="F60" i="8"/>
  <c r="S42" i="6"/>
  <c r="T42" i="6" s="1"/>
  <c r="J97" i="3"/>
  <c r="K97" i="3" s="1"/>
  <c r="S316" i="3"/>
  <c r="T316" i="3" s="1"/>
  <c r="J235" i="3"/>
  <c r="K235" i="3" s="1"/>
  <c r="V235" i="3" s="1"/>
  <c r="J290" i="3"/>
  <c r="K290" i="3" s="1"/>
  <c r="V290" i="3" s="1"/>
  <c r="J351" i="3"/>
  <c r="K351" i="3" s="1"/>
  <c r="V351" i="3" s="1"/>
  <c r="J140" i="3"/>
  <c r="K140" i="3" s="1"/>
  <c r="V140" i="3" s="1"/>
  <c r="J206" i="3"/>
  <c r="K206" i="3" s="1"/>
  <c r="V34" i="3"/>
  <c r="D34" i="15" s="1"/>
  <c r="J168" i="3"/>
  <c r="K168" i="3" s="1"/>
  <c r="V168" i="3" s="1"/>
  <c r="J48" i="3"/>
  <c r="K48" i="3" s="1"/>
  <c r="J11" i="3"/>
  <c r="K11" i="3" s="1"/>
  <c r="S293" i="6"/>
  <c r="T293" i="6" s="1"/>
  <c r="V293" i="6" s="1"/>
  <c r="I293" i="15" s="1"/>
  <c r="J293" i="3"/>
  <c r="K293" i="3" s="1"/>
  <c r="V293" i="3" s="1"/>
  <c r="S210" i="6"/>
  <c r="J60" i="3"/>
  <c r="K60" i="3" s="1"/>
  <c r="V60" i="3" s="1"/>
  <c r="S303" i="6"/>
  <c r="T303" i="6" s="1"/>
  <c r="V303" i="6" s="1"/>
  <c r="I303" i="15" s="1"/>
  <c r="DV7" i="1"/>
  <c r="CY63" i="1"/>
  <c r="DF63" i="1"/>
  <c r="J165" i="3"/>
  <c r="K165" i="3" s="1"/>
  <c r="V165" i="3" s="1"/>
  <c r="S334" i="6"/>
  <c r="DB335" i="1"/>
  <c r="DI335" i="1"/>
  <c r="DK168" i="1"/>
  <c r="DD168" i="1"/>
  <c r="DW335" i="1"/>
  <c r="DF190" i="1"/>
  <c r="CY190" i="1"/>
  <c r="DB20" i="1"/>
  <c r="DI20" i="1"/>
  <c r="P20" i="4"/>
  <c r="CY15" i="1"/>
  <c r="DF15" i="1"/>
  <c r="DC195" i="1"/>
  <c r="DA186" i="1"/>
  <c r="DH186" i="1"/>
  <c r="N15" i="4"/>
  <c r="CZ15" i="1"/>
  <c r="O134" i="4"/>
  <c r="DA134" i="1"/>
  <c r="DH134" i="1"/>
  <c r="M310" i="4"/>
  <c r="CY310" i="1"/>
  <c r="R162" i="4"/>
  <c r="DD162" i="1"/>
  <c r="DU43" i="1"/>
  <c r="N43" i="7" s="1"/>
  <c r="CY274" i="1"/>
  <c r="DF274" i="1"/>
  <c r="S13" i="6"/>
  <c r="T13" i="6" s="1"/>
  <c r="V13" i="6" s="1"/>
  <c r="I13" i="15" s="1"/>
  <c r="S322" i="6"/>
  <c r="T322" i="6" s="1"/>
  <c r="S198" i="6"/>
  <c r="T198" i="6" s="1"/>
  <c r="V198" i="6" s="1"/>
  <c r="I198" i="15" s="1"/>
  <c r="S96" i="6"/>
  <c r="T96" i="6" s="1"/>
  <c r="V96" i="6" s="1"/>
  <c r="I96" i="15" s="1"/>
  <c r="CZ165" i="1"/>
  <c r="DG165" i="1"/>
  <c r="M152" i="4"/>
  <c r="CY152" i="1"/>
  <c r="DU163" i="1"/>
  <c r="N163" i="7" s="1"/>
  <c r="DJ80" i="1"/>
  <c r="DC80" i="1"/>
  <c r="DC191" i="1"/>
  <c r="DA152" i="1"/>
  <c r="DH152" i="1"/>
  <c r="DB318" i="1"/>
  <c r="DI318" i="1"/>
  <c r="DG47" i="1"/>
  <c r="DK46" i="1"/>
  <c r="DK321" i="1"/>
  <c r="DD321" i="1"/>
  <c r="DK81" i="1"/>
  <c r="DV68" i="1"/>
  <c r="O68" i="7" s="1"/>
  <c r="DI68" i="1"/>
  <c r="DB68" i="1"/>
  <c r="M18" i="4"/>
  <c r="CY18" i="1"/>
  <c r="DK73" i="1"/>
  <c r="S59" i="6"/>
  <c r="T59" i="6" s="1"/>
  <c r="V59" i="6" s="1"/>
  <c r="I59" i="15" s="1"/>
  <c r="DW249" i="1"/>
  <c r="CZ185" i="1"/>
  <c r="DG185" i="1"/>
  <c r="DW301" i="1"/>
  <c r="DC301" i="1"/>
  <c r="DG97" i="1"/>
  <c r="DF178" i="1"/>
  <c r="CY178" i="1"/>
  <c r="DV145" i="1"/>
  <c r="P145" i="4"/>
  <c r="CZ279" i="1"/>
  <c r="DG279" i="1"/>
  <c r="S80" i="6"/>
  <c r="T80" i="6" s="1"/>
  <c r="V80" i="6" s="1"/>
  <c r="I80" i="15" s="1"/>
  <c r="S175" i="6"/>
  <c r="T175" i="6" s="1"/>
  <c r="V175" i="6" s="1"/>
  <c r="I175" i="15" s="1"/>
  <c r="DU115" i="1"/>
  <c r="N115" i="7" s="1"/>
  <c r="DH115" i="1"/>
  <c r="DB316" i="1"/>
  <c r="DI316" i="1"/>
  <c r="P168" i="4"/>
  <c r="DI168" i="1"/>
  <c r="DA141" i="1"/>
  <c r="DT115" i="1"/>
  <c r="DK312" i="1"/>
  <c r="DF41" i="1"/>
  <c r="DB27" i="1"/>
  <c r="DI27" i="1"/>
  <c r="DT300" i="1"/>
  <c r="DB199" i="1"/>
  <c r="DI199" i="1"/>
  <c r="DD354" i="1"/>
  <c r="DT230" i="1"/>
  <c r="M230" i="7" s="1"/>
  <c r="M172" i="4"/>
  <c r="DF172" i="1"/>
  <c r="J10" i="3"/>
  <c r="K10" i="3" s="1"/>
  <c r="V10" i="3" s="1"/>
  <c r="S119" i="6"/>
  <c r="T119" i="6" s="1"/>
  <c r="S259" i="6"/>
  <c r="S21" i="6"/>
  <c r="T21" i="6" s="1"/>
  <c r="V21" i="6" s="1"/>
  <c r="I21" i="15" s="1"/>
  <c r="DF261" i="1"/>
  <c r="CY261" i="1"/>
  <c r="DT71" i="1"/>
  <c r="M71" i="7" s="1"/>
  <c r="DG71" i="1"/>
  <c r="DW185" i="1"/>
  <c r="P185" i="7" s="1"/>
  <c r="DT261" i="1"/>
  <c r="Q143" i="4"/>
  <c r="DC143" i="1"/>
  <c r="DJ143" i="1"/>
  <c r="DC27" i="1"/>
  <c r="DW27" i="1"/>
  <c r="P27" i="7" s="1"/>
  <c r="DJ27" i="1"/>
  <c r="DH90" i="1"/>
  <c r="DW318" i="1"/>
  <c r="DC318" i="1"/>
  <c r="DJ318" i="1"/>
  <c r="P356" i="4"/>
  <c r="DI356" i="1"/>
  <c r="S242" i="6"/>
  <c r="DW159" i="1"/>
  <c r="P159" i="7" s="1"/>
  <c r="DJ159" i="1"/>
  <c r="DC159" i="1"/>
  <c r="DV138" i="1"/>
  <c r="O138" i="7" s="1"/>
  <c r="DB138" i="1"/>
  <c r="DI138" i="1"/>
  <c r="DT152" i="1"/>
  <c r="DG295" i="1"/>
  <c r="N295" i="4"/>
  <c r="DG297" i="1"/>
  <c r="CZ297" i="1"/>
  <c r="O48" i="4"/>
  <c r="DA48" i="1"/>
  <c r="DU179" i="1"/>
  <c r="DH179" i="1"/>
  <c r="DF196" i="1"/>
  <c r="M196" i="4"/>
  <c r="N306" i="4"/>
  <c r="DG306" i="1"/>
  <c r="DX11" i="1"/>
  <c r="Q11" i="7" s="1"/>
  <c r="DK11" i="1"/>
  <c r="DD11" i="1"/>
  <c r="DC194" i="1"/>
  <c r="DJ194" i="1"/>
  <c r="DC206" i="1"/>
  <c r="R119" i="4"/>
  <c r="DK119" i="1"/>
  <c r="DA312" i="1"/>
  <c r="P195" i="4"/>
  <c r="DI195" i="1"/>
  <c r="O145" i="4"/>
  <c r="DA145" i="1"/>
  <c r="M236" i="4"/>
  <c r="DF236" i="1"/>
  <c r="Q274" i="4"/>
  <c r="DJ274" i="1"/>
  <c r="DF43" i="1"/>
  <c r="CY43" i="1"/>
  <c r="J160" i="8"/>
  <c r="J237" i="4"/>
  <c r="K237" i="4" s="1"/>
  <c r="J263" i="4"/>
  <c r="K263" i="4" s="1"/>
  <c r="J159" i="4"/>
  <c r="K159" i="4" s="1"/>
  <c r="J65" i="3"/>
  <c r="K65" i="3" s="1"/>
  <c r="V65" i="3" s="1"/>
  <c r="J320" i="3"/>
  <c r="K320" i="3" s="1"/>
  <c r="J303" i="3"/>
  <c r="K303" i="3" s="1"/>
  <c r="J7" i="6"/>
  <c r="K7" i="6" s="1"/>
  <c r="J263" i="3"/>
  <c r="K263" i="3" s="1"/>
  <c r="V263" i="3" s="1"/>
  <c r="J21" i="3"/>
  <c r="K21" i="3" s="1"/>
  <c r="V21" i="3" s="1"/>
  <c r="D21" i="15" s="1"/>
  <c r="J252" i="3"/>
  <c r="K252" i="3" s="1"/>
  <c r="V252" i="3" s="1"/>
  <c r="J210" i="3"/>
  <c r="K210" i="3" s="1"/>
  <c r="V210" i="3" s="1"/>
  <c r="J71" i="3"/>
  <c r="K71" i="3" s="1"/>
  <c r="J328" i="4"/>
  <c r="K328" i="4" s="1"/>
  <c r="S186" i="3"/>
  <c r="T186" i="3" s="1"/>
  <c r="J62" i="4"/>
  <c r="K62" i="4" s="1"/>
  <c r="J133" i="3"/>
  <c r="K133" i="3" s="1"/>
  <c r="V133" i="3" s="1"/>
  <c r="J27" i="4"/>
  <c r="K27" i="4" s="1"/>
  <c r="J281" i="3"/>
  <c r="K281" i="3" s="1"/>
  <c r="V281" i="3" s="1"/>
  <c r="D281" i="15" s="1"/>
  <c r="J273" i="6"/>
  <c r="K273" i="6" s="1"/>
  <c r="S175" i="3"/>
  <c r="T175" i="3" s="1"/>
  <c r="S355" i="3"/>
  <c r="T355" i="3" s="1"/>
  <c r="J73" i="3"/>
  <c r="K73" i="3" s="1"/>
  <c r="V73" i="3" s="1"/>
  <c r="J200" i="3"/>
  <c r="K200" i="3" s="1"/>
  <c r="V200" i="3" s="1"/>
  <c r="J242" i="3"/>
  <c r="K242" i="3" s="1"/>
  <c r="V242" i="3" s="1"/>
  <c r="J79" i="8"/>
  <c r="J63" i="8"/>
  <c r="J152" i="8"/>
  <c r="W349" i="6"/>
  <c r="W325" i="6"/>
  <c r="J165" i="8"/>
  <c r="J155" i="8"/>
  <c r="Q34" i="8"/>
  <c r="R34" i="8" s="1"/>
  <c r="S34" i="8" s="1"/>
  <c r="J110" i="8"/>
  <c r="F123" i="8"/>
  <c r="J95" i="8"/>
  <c r="J34" i="8"/>
  <c r="F125" i="8"/>
  <c r="F114" i="8"/>
  <c r="J58" i="8"/>
  <c r="F34" i="8"/>
  <c r="J101" i="8"/>
  <c r="F111" i="8"/>
  <c r="J168" i="8"/>
  <c r="J134" i="8"/>
  <c r="J88" i="8"/>
  <c r="J49" i="8"/>
  <c r="F152" i="8"/>
  <c r="F47" i="8"/>
  <c r="F95" i="8"/>
  <c r="Q114" i="8"/>
  <c r="R114" i="8" s="1"/>
  <c r="S114" i="8" s="1"/>
  <c r="F97" i="8"/>
  <c r="J125" i="8"/>
  <c r="F103" i="8"/>
  <c r="F79" i="8"/>
  <c r="Q79" i="8"/>
  <c r="R79" i="8" s="1"/>
  <c r="T79" i="8" s="1"/>
  <c r="F36" i="8"/>
  <c r="F105" i="8"/>
  <c r="J131" i="8"/>
  <c r="Q132" i="8"/>
  <c r="R132" i="8" s="1"/>
  <c r="F91" i="8"/>
  <c r="J154" i="8"/>
  <c r="F59" i="8"/>
  <c r="J118" i="8"/>
  <c r="F73" i="8"/>
  <c r="J143" i="8"/>
  <c r="J119" i="8"/>
  <c r="J81" i="8"/>
  <c r="F48" i="8"/>
  <c r="J138" i="8"/>
  <c r="CK4" i="1"/>
  <c r="Q47" i="8"/>
  <c r="R47" i="8" s="1"/>
  <c r="T47" i="8" s="1"/>
  <c r="J159" i="8"/>
  <c r="J123" i="8"/>
  <c r="F167" i="8"/>
  <c r="F161" i="8"/>
  <c r="J66" i="8"/>
  <c r="J68" i="8"/>
  <c r="F118" i="8"/>
  <c r="J111" i="8"/>
  <c r="Q125" i="8"/>
  <c r="F140" i="8"/>
  <c r="J163" i="8"/>
  <c r="J151" i="8"/>
  <c r="F133" i="8"/>
  <c r="J65" i="8"/>
  <c r="Q97" i="8"/>
  <c r="R97" i="8" s="1"/>
  <c r="S97" i="8" s="1"/>
  <c r="J141" i="8"/>
  <c r="Q165" i="8"/>
  <c r="R165" i="8" s="1"/>
  <c r="T165" i="8" s="1"/>
  <c r="J116" i="8"/>
  <c r="J92" i="8"/>
  <c r="Q69" i="8"/>
  <c r="R69" i="8" s="1"/>
  <c r="T69" i="8" s="1"/>
  <c r="J36" i="8"/>
  <c r="J130" i="8"/>
  <c r="F147" i="8"/>
  <c r="F119" i="8"/>
  <c r="J167" i="8"/>
  <c r="F46" i="8"/>
  <c r="J166" i="8"/>
  <c r="J44" i="8"/>
  <c r="J162" i="8"/>
  <c r="Q133" i="8"/>
  <c r="R133" i="8" s="1"/>
  <c r="T133" i="8" s="1"/>
  <c r="J43" i="8"/>
  <c r="F150" i="8"/>
  <c r="Q143" i="8"/>
  <c r="R143" i="8" s="1"/>
  <c r="Q103" i="8"/>
  <c r="R103" i="8" s="1"/>
  <c r="S103" i="8" s="1"/>
  <c r="Q152" i="8"/>
  <c r="R152" i="8" s="1"/>
  <c r="T152" i="8" s="1"/>
  <c r="Q158" i="8"/>
  <c r="R158" i="8" s="1"/>
  <c r="S158" i="8" s="1"/>
  <c r="Q128" i="8"/>
  <c r="R128" i="8" s="1"/>
  <c r="S128" i="8" s="1"/>
  <c r="J91" i="8"/>
  <c r="J158" i="8"/>
  <c r="J150" i="8"/>
  <c r="F143" i="8"/>
  <c r="F128" i="8"/>
  <c r="J140" i="8"/>
  <c r="F71" i="8"/>
  <c r="J103" i="8"/>
  <c r="J115" i="8"/>
  <c r="F85" i="8"/>
  <c r="F142" i="8"/>
  <c r="Q156" i="8"/>
  <c r="R156" i="8" s="1"/>
  <c r="S156" i="8" s="1"/>
  <c r="Q126" i="8"/>
  <c r="F101" i="8"/>
  <c r="F106" i="8"/>
  <c r="F27" i="8"/>
  <c r="J71" i="8"/>
  <c r="F132" i="8"/>
  <c r="Q119" i="8"/>
  <c r="R119" i="8" s="1"/>
  <c r="S119" i="8" s="1"/>
  <c r="J144" i="8"/>
  <c r="J109" i="8"/>
  <c r="J129" i="8"/>
  <c r="J45" i="8"/>
  <c r="F163" i="8"/>
  <c r="Q131" i="8"/>
  <c r="R131" i="8" s="1"/>
  <c r="S131" i="8" s="1"/>
  <c r="J126" i="8"/>
  <c r="Q161" i="8"/>
  <c r="R161" i="8" s="1"/>
  <c r="T161" i="8" s="1"/>
  <c r="F63" i="8"/>
  <c r="Q167" i="8"/>
  <c r="R167" i="8" s="1"/>
  <c r="S167" i="8" s="1"/>
  <c r="J85" i="8"/>
  <c r="F160" i="8"/>
  <c r="Q145" i="8"/>
  <c r="W89" i="6"/>
  <c r="F144" i="8"/>
  <c r="Q65" i="8"/>
  <c r="R65" i="8" s="1"/>
  <c r="S65" i="8" s="1"/>
  <c r="Q134" i="8"/>
  <c r="R134" i="8" s="1"/>
  <c r="T134" i="8" s="1"/>
  <c r="Q36" i="8"/>
  <c r="R36" i="8" s="1"/>
  <c r="T36" i="8" s="1"/>
  <c r="F162" i="8"/>
  <c r="Q141" i="8"/>
  <c r="F156" i="8"/>
  <c r="Q86" i="8"/>
  <c r="R86" i="8" s="1"/>
  <c r="T86" i="8" s="1"/>
  <c r="F65" i="8"/>
  <c r="J97" i="8"/>
  <c r="Q123" i="8"/>
  <c r="F58" i="8"/>
  <c r="Q89" i="8"/>
  <c r="R89" i="8" s="1"/>
  <c r="T89" i="8" s="1"/>
  <c r="F126" i="8"/>
  <c r="F77" i="8"/>
  <c r="J145" i="8"/>
  <c r="Q120" i="8"/>
  <c r="R120" i="8" s="1"/>
  <c r="T120" i="8" s="1"/>
  <c r="Q102" i="8"/>
  <c r="R102" i="8" s="1"/>
  <c r="S102" i="8" s="1"/>
  <c r="F134" i="8"/>
  <c r="F80" i="8"/>
  <c r="Q56" i="8"/>
  <c r="R56" i="8" s="1"/>
  <c r="T56" i="8" s="1"/>
  <c r="J62" i="8"/>
  <c r="J120" i="8"/>
  <c r="F109" i="8"/>
  <c r="F87" i="8"/>
  <c r="J46" i="8"/>
  <c r="Q96" i="8"/>
  <c r="R96" i="8" s="1"/>
  <c r="T96" i="8" s="1"/>
  <c r="Q43" i="8"/>
  <c r="R43" i="8" s="1"/>
  <c r="J59" i="8"/>
  <c r="Q59" i="8"/>
  <c r="R59" i="8" s="1"/>
  <c r="S59" i="8" s="1"/>
  <c r="J48" i="8"/>
  <c r="F116" i="8"/>
  <c r="F129" i="8"/>
  <c r="Q49" i="8"/>
  <c r="R49" i="8" s="1"/>
  <c r="S49" i="8" s="1"/>
  <c r="J114" i="8"/>
  <c r="J96" i="8"/>
  <c r="J105" i="8"/>
  <c r="F102" i="8"/>
  <c r="J56" i="8"/>
  <c r="Q109" i="8"/>
  <c r="R109" i="8" s="1"/>
  <c r="S109" i="8" s="1"/>
  <c r="Q111" i="8"/>
  <c r="R111" i="8" s="1"/>
  <c r="S111" i="8" s="1"/>
  <c r="Q62" i="8"/>
  <c r="R62" i="8" s="1"/>
  <c r="S62" i="8" s="1"/>
  <c r="J77" i="8"/>
  <c r="Q88" i="8"/>
  <c r="R88" i="8" s="1"/>
  <c r="T88" i="8" s="1"/>
  <c r="F120" i="8"/>
  <c r="F43" i="8"/>
  <c r="Q87" i="8"/>
  <c r="R87" i="8" s="1"/>
  <c r="S87" i="8" s="1"/>
  <c r="Q80" i="8"/>
  <c r="R80" i="8" s="1"/>
  <c r="J122" i="8"/>
  <c r="J69" i="8"/>
  <c r="Q142" i="8"/>
  <c r="R142" i="8" s="1"/>
  <c r="F110" i="8"/>
  <c r="F44" i="8"/>
  <c r="Q155" i="8"/>
  <c r="Q146" i="8"/>
  <c r="R146" i="8" s="1"/>
  <c r="T146" i="8" s="1"/>
  <c r="Q166" i="8"/>
  <c r="R166" i="8" s="1"/>
  <c r="T166" i="8" s="1"/>
  <c r="Q151" i="8"/>
  <c r="R151" i="8" s="1"/>
  <c r="S151" i="8" s="1"/>
  <c r="J60" i="8"/>
  <c r="F81" i="8"/>
  <c r="Q115" i="8"/>
  <c r="R115" i="8" s="1"/>
  <c r="T115" i="8" s="1"/>
  <c r="Q162" i="8"/>
  <c r="R162" i="8" s="1"/>
  <c r="S162" i="8" s="1"/>
  <c r="F68" i="8"/>
  <c r="Q50" i="8"/>
  <c r="R50" i="8" s="1"/>
  <c r="T50" i="8" s="1"/>
  <c r="Q118" i="8"/>
  <c r="Q58" i="8"/>
  <c r="R58" i="8" s="1"/>
  <c r="S58" i="8" s="1"/>
  <c r="F151" i="8"/>
  <c r="Q160" i="8"/>
  <c r="R160" i="8" s="1"/>
  <c r="S160" i="8" s="1"/>
  <c r="F88" i="8"/>
  <c r="Q116" i="8"/>
  <c r="R116" i="8" s="1"/>
  <c r="S116" i="8" s="1"/>
  <c r="Q91" i="8"/>
  <c r="R91" i="8" s="1"/>
  <c r="S91" i="8" s="1"/>
  <c r="Q154" i="8"/>
  <c r="R154" i="8" s="1"/>
  <c r="T154" i="8" s="1"/>
  <c r="Q60" i="8"/>
  <c r="R60" i="8" s="1"/>
  <c r="S60" i="8" s="1"/>
  <c r="F165" i="8"/>
  <c r="F155" i="8"/>
  <c r="F49" i="8"/>
  <c r="Q168" i="8"/>
  <c r="R168" i="8" s="1"/>
  <c r="S168" i="8" s="1"/>
  <c r="F76" i="8"/>
  <c r="Q63" i="8"/>
  <c r="R63" i="8" s="1"/>
  <c r="S63" i="8" s="1"/>
  <c r="Q101" i="8"/>
  <c r="R101" i="8" s="1"/>
  <c r="S101" i="8" s="1"/>
  <c r="F166" i="8"/>
  <c r="J142" i="8"/>
  <c r="Q81" i="8"/>
  <c r="R81" i="8" s="1"/>
  <c r="T81" i="8" s="1"/>
  <c r="Q122" i="8"/>
  <c r="R122" i="8" s="1"/>
  <c r="Q112" i="8"/>
  <c r="R112" i="8" s="1"/>
  <c r="T112" i="8" s="1"/>
  <c r="Q44" i="8"/>
  <c r="Q110" i="8"/>
  <c r="R110" i="8" s="1"/>
  <c r="T110" i="8" s="1"/>
  <c r="Q77" i="8"/>
  <c r="R77" i="8" s="1"/>
  <c r="T77" i="8" s="1"/>
  <c r="F131" i="8"/>
  <c r="F154" i="8"/>
  <c r="Q130" i="8"/>
  <c r="R130" i="8" s="1"/>
  <c r="J80" i="8"/>
  <c r="Q147" i="8"/>
  <c r="R147" i="8" s="1"/>
  <c r="T147" i="8" s="1"/>
  <c r="F90" i="8"/>
  <c r="J146" i="8"/>
  <c r="F138" i="8"/>
  <c r="F64" i="8"/>
  <c r="Q140" i="8"/>
  <c r="R140" i="8" s="1"/>
  <c r="T140" i="8" s="1"/>
  <c r="Q157" i="8"/>
  <c r="R157" i="8" s="1"/>
  <c r="S157" i="8" s="1"/>
  <c r="Q95" i="8"/>
  <c r="R95" i="8" s="1"/>
  <c r="T95" i="8" s="1"/>
  <c r="Q71" i="8"/>
  <c r="J106" i="8"/>
  <c r="Q159" i="8"/>
  <c r="R159" i="8" s="1"/>
  <c r="T159" i="8" s="1"/>
  <c r="F92" i="8"/>
  <c r="Q73" i="8"/>
  <c r="R73" i="8" s="1"/>
  <c r="T73" i="8" s="1"/>
  <c r="Q45" i="8"/>
  <c r="R45" i="8" s="1"/>
  <c r="S45" i="8" s="1"/>
  <c r="Q150" i="8"/>
  <c r="R150" i="8" s="1"/>
  <c r="T150" i="8" s="1"/>
  <c r="Q98" i="8"/>
  <c r="R98" i="8" s="1"/>
  <c r="T98" i="8" s="1"/>
  <c r="Q67" i="8"/>
  <c r="R67" i="8" s="1"/>
  <c r="T67" i="8" s="1"/>
  <c r="Q61" i="8"/>
  <c r="R61" i="8" s="1"/>
  <c r="F62" i="8"/>
  <c r="F112" i="8"/>
  <c r="J147" i="8"/>
  <c r="Q138" i="8"/>
  <c r="R138" i="8" s="1"/>
  <c r="S138" i="8" s="1"/>
  <c r="F89" i="8"/>
  <c r="J27" i="8"/>
  <c r="Q85" i="8"/>
  <c r="R85" i="8" s="1"/>
  <c r="S85" i="8" s="1"/>
  <c r="F115" i="8"/>
  <c r="Q163" i="8"/>
  <c r="R163" i="8" s="1"/>
  <c r="S163" i="8" s="1"/>
  <c r="J47" i="8"/>
  <c r="Q90" i="8"/>
  <c r="R90" i="8" s="1"/>
  <c r="T90" i="8" s="1"/>
  <c r="Q105" i="8"/>
  <c r="R105" i="8" s="1"/>
  <c r="S105" i="8" s="1"/>
  <c r="F159" i="8"/>
  <c r="Q106" i="8"/>
  <c r="R106" i="8" s="1"/>
  <c r="T106" i="8" s="1"/>
  <c r="F45" i="8"/>
  <c r="Q46" i="8"/>
  <c r="R46" i="8" s="1"/>
  <c r="S46" i="8" s="1"/>
  <c r="Q164" i="8"/>
  <c r="R164" i="8" s="1"/>
  <c r="S164" i="8" s="1"/>
  <c r="Q64" i="8"/>
  <c r="R64" i="8" s="1"/>
  <c r="T64" i="8" s="1"/>
  <c r="Q153" i="8"/>
  <c r="R153" i="8" s="1"/>
  <c r="T153" i="8" s="1"/>
  <c r="J133" i="8"/>
  <c r="F157" i="8"/>
  <c r="Q27" i="8"/>
  <c r="R27" i="8" s="1"/>
  <c r="F96" i="8"/>
  <c r="Q68" i="8"/>
  <c r="R68" i="8" s="1"/>
  <c r="S68" i="8" s="1"/>
  <c r="Q129" i="8"/>
  <c r="R129" i="8" s="1"/>
  <c r="T129" i="8" s="1"/>
  <c r="J73" i="8"/>
  <c r="F98" i="8"/>
  <c r="L98" i="8" s="1"/>
  <c r="M98" i="8" s="1"/>
  <c r="J153" i="8"/>
  <c r="F153" i="8"/>
  <c r="J157" i="8"/>
  <c r="J90" i="8"/>
  <c r="J87" i="8"/>
  <c r="T182" i="6"/>
  <c r="D301" i="5"/>
  <c r="W301" i="3"/>
  <c r="D14" i="5"/>
  <c r="W14" i="3"/>
  <c r="W228" i="6"/>
  <c r="K228" i="5"/>
  <c r="D197" i="5"/>
  <c r="W197" i="3"/>
  <c r="W61" i="3"/>
  <c r="D61" i="5"/>
  <c r="W308" i="6"/>
  <c r="K308" i="5"/>
  <c r="K315" i="5"/>
  <c r="W315" i="6"/>
  <c r="D183" i="5"/>
  <c r="W183" i="3"/>
  <c r="D169" i="5"/>
  <c r="W169" i="3"/>
  <c r="W183" i="6"/>
  <c r="K183" i="5"/>
  <c r="W170" i="6"/>
  <c r="K170" i="5"/>
  <c r="D298" i="5"/>
  <c r="W298" i="3"/>
  <c r="W98" i="3"/>
  <c r="D98" i="5"/>
  <c r="D311" i="5"/>
  <c r="W311" i="3"/>
  <c r="W254" i="3"/>
  <c r="D254" i="5"/>
  <c r="D248" i="5"/>
  <c r="W248" i="3"/>
  <c r="V64" i="6"/>
  <c r="I64" i="15" s="1"/>
  <c r="W153" i="3"/>
  <c r="D153" i="5"/>
  <c r="W161" i="3"/>
  <c r="D161" i="5"/>
  <c r="W254" i="6"/>
  <c r="K254" i="5"/>
  <c r="W239" i="3"/>
  <c r="D239" i="5"/>
  <c r="W40" i="6"/>
  <c r="K40" i="5"/>
  <c r="W33" i="3"/>
  <c r="D33" i="5"/>
  <c r="S253" i="6"/>
  <c r="T253" i="6" s="1"/>
  <c r="W188" i="3"/>
  <c r="D188" i="5"/>
  <c r="D122" i="5"/>
  <c r="W122" i="3"/>
  <c r="W267" i="3"/>
  <c r="D267" i="5"/>
  <c r="D238" i="5"/>
  <c r="W238" i="3"/>
  <c r="W161" i="6"/>
  <c r="K161" i="5"/>
  <c r="V256" i="3"/>
  <c r="D256" i="15" s="1"/>
  <c r="V271" i="4"/>
  <c r="E271" i="15" s="1"/>
  <c r="F271" i="15" s="1"/>
  <c r="G271" i="15" s="1"/>
  <c r="V6" i="6"/>
  <c r="I6" i="15" s="1"/>
  <c r="P6" i="4"/>
  <c r="DI6" i="1"/>
  <c r="DB6" i="1"/>
  <c r="DV6" i="1"/>
  <c r="O6" i="7" s="1"/>
  <c r="T101" i="6"/>
  <c r="V101" i="6" s="1"/>
  <c r="I101" i="15" s="1"/>
  <c r="W19" i="3"/>
  <c r="D19" i="5"/>
  <c r="W22" i="6"/>
  <c r="K22" i="5"/>
  <c r="D299" i="5"/>
  <c r="W299" i="3"/>
  <c r="W352" i="3"/>
  <c r="D352" i="5"/>
  <c r="D315" i="5"/>
  <c r="W315" i="3"/>
  <c r="W292" i="3"/>
  <c r="D292" i="5"/>
  <c r="W276" i="3"/>
  <c r="D276" i="5"/>
  <c r="W207" i="3"/>
  <c r="D207" i="5"/>
  <c r="S8" i="6"/>
  <c r="D157" i="5"/>
  <c r="W157" i="3"/>
  <c r="J305" i="3"/>
  <c r="K305" i="3" s="1"/>
  <c r="V305" i="3" s="1"/>
  <c r="D305" i="15" s="1"/>
  <c r="W277" i="3"/>
  <c r="D277" i="5"/>
  <c r="W225" i="3"/>
  <c r="D225" i="5"/>
  <c r="W182" i="3"/>
  <c r="D182" i="5"/>
  <c r="W270" i="3"/>
  <c r="D270" i="5"/>
  <c r="J163" i="3"/>
  <c r="K163" i="3" s="1"/>
  <c r="V163" i="3" s="1"/>
  <c r="D163" i="15" s="1"/>
  <c r="V258" i="3"/>
  <c r="D258" i="15" s="1"/>
  <c r="W86" i="6"/>
  <c r="K86" i="5"/>
  <c r="W225" i="6"/>
  <c r="K225" i="5"/>
  <c r="V39" i="6"/>
  <c r="I39" i="15" s="1"/>
  <c r="K222" i="5"/>
  <c r="W222" i="6"/>
  <c r="D67" i="5"/>
  <c r="W67" i="3"/>
  <c r="V353" i="4"/>
  <c r="E353" i="15" s="1"/>
  <c r="F353" i="15" s="1"/>
  <c r="G353" i="15" s="1"/>
  <c r="DC6" i="1"/>
  <c r="DJ6" i="1"/>
  <c r="DW6" i="1"/>
  <c r="DX6" i="1"/>
  <c r="W353" i="3"/>
  <c r="D353" i="5"/>
  <c r="D308" i="5"/>
  <c r="W308" i="3"/>
  <c r="L349" i="5"/>
  <c r="M349" i="5" s="1"/>
  <c r="W349" i="7"/>
  <c r="W349" i="3"/>
  <c r="D349" i="5"/>
  <c r="W286" i="3"/>
  <c r="D286" i="5"/>
  <c r="W271" i="3"/>
  <c r="D271" i="5"/>
  <c r="W280" i="3"/>
  <c r="D280" i="5"/>
  <c r="D89" i="5"/>
  <c r="W89" i="3"/>
  <c r="W267" i="6"/>
  <c r="K267" i="5"/>
  <c r="K229" i="5"/>
  <c r="S292" i="6"/>
  <c r="T292" i="6" s="1"/>
  <c r="V292" i="6" s="1"/>
  <c r="I292" i="15" s="1"/>
  <c r="W304" i="3"/>
  <c r="D304" i="5"/>
  <c r="S7" i="6"/>
  <c r="T7" i="6" s="1"/>
  <c r="W257" i="3"/>
  <c r="D257" i="5"/>
  <c r="D76" i="5"/>
  <c r="W76" i="3"/>
  <c r="D272" i="5"/>
  <c r="W272" i="3"/>
  <c r="W135" i="3"/>
  <c r="D135" i="5"/>
  <c r="W104" i="3"/>
  <c r="D104" i="5"/>
  <c r="W146" i="3"/>
  <c r="D146" i="5"/>
  <c r="V319" i="3"/>
  <c r="D319" i="15" s="1"/>
  <c r="F319" i="15" s="1"/>
  <c r="G319" i="15" s="1"/>
  <c r="V238" i="6"/>
  <c r="I238" i="15" s="1"/>
  <c r="K303" i="5"/>
  <c r="I350" i="7"/>
  <c r="I71" i="7"/>
  <c r="F172" i="7"/>
  <c r="O172" i="7"/>
  <c r="D39" i="7"/>
  <c r="M39" i="7"/>
  <c r="G21" i="7"/>
  <c r="O328" i="7"/>
  <c r="F328" i="7"/>
  <c r="P291" i="7"/>
  <c r="G291" i="7"/>
  <c r="G316" i="7"/>
  <c r="P316" i="7"/>
  <c r="E263" i="7"/>
  <c r="G7" i="7"/>
  <c r="P7" i="7"/>
  <c r="DW323" i="1"/>
  <c r="P323" i="7" s="1"/>
  <c r="DC323" i="1"/>
  <c r="Q323" i="4"/>
  <c r="DJ323" i="1"/>
  <c r="Q40" i="7"/>
  <c r="H40" i="7"/>
  <c r="G322" i="7"/>
  <c r="P171" i="7"/>
  <c r="D207" i="7"/>
  <c r="J207" i="7" s="1"/>
  <c r="K207" i="7" s="1"/>
  <c r="V207" i="7" s="1"/>
  <c r="J207" i="15" s="1"/>
  <c r="K207" i="15" s="1"/>
  <c r="L207" i="15" s="1"/>
  <c r="M207" i="7"/>
  <c r="CZ189" i="1"/>
  <c r="DG189" i="1"/>
  <c r="DT189" i="1"/>
  <c r="I173" i="7"/>
  <c r="R173" i="7"/>
  <c r="I233" i="7"/>
  <c r="H61" i="7"/>
  <c r="Q61" i="7"/>
  <c r="G182" i="7"/>
  <c r="P182" i="7"/>
  <c r="CZ67" i="1"/>
  <c r="N67" i="4"/>
  <c r="DG67" i="1"/>
  <c r="DT67" i="1"/>
  <c r="M67" i="7" s="1"/>
  <c r="G199" i="7"/>
  <c r="H71" i="7"/>
  <c r="I280" i="7"/>
  <c r="R280" i="7"/>
  <c r="DA301" i="1"/>
  <c r="DH301" i="1"/>
  <c r="DU301" i="1"/>
  <c r="W170" i="3"/>
  <c r="D170" i="5"/>
  <c r="F325" i="7"/>
  <c r="CY249" i="1"/>
  <c r="M249" i="4"/>
  <c r="DF249" i="1"/>
  <c r="DA273" i="1"/>
  <c r="DH273" i="1"/>
  <c r="DU273" i="1"/>
  <c r="N273" i="7" s="1"/>
  <c r="DV273" i="1"/>
  <c r="O273" i="7" s="1"/>
  <c r="DU276" i="1"/>
  <c r="DA276" i="1"/>
  <c r="DH276" i="1"/>
  <c r="J292" i="4"/>
  <c r="K292" i="4" s="1"/>
  <c r="DV85" i="1"/>
  <c r="DI85" i="1"/>
  <c r="DB85" i="1"/>
  <c r="DG276" i="1"/>
  <c r="DT276" i="1"/>
  <c r="CZ276" i="1"/>
  <c r="M133" i="4"/>
  <c r="DF133" i="1"/>
  <c r="CY133" i="1"/>
  <c r="P33" i="4"/>
  <c r="DT208" i="1"/>
  <c r="CZ208" i="1"/>
  <c r="N208" i="4"/>
  <c r="DG208" i="1"/>
  <c r="DA278" i="1"/>
  <c r="DU278" i="1"/>
  <c r="N278" i="7" s="1"/>
  <c r="DH278" i="1"/>
  <c r="O275" i="4"/>
  <c r="DA275" i="1"/>
  <c r="DU275" i="1"/>
  <c r="N275" i="7" s="1"/>
  <c r="DH275" i="1"/>
  <c r="DD176" i="1"/>
  <c r="DK176" i="1"/>
  <c r="R176" i="7"/>
  <c r="DX176" i="1"/>
  <c r="R176" i="4"/>
  <c r="DX141" i="1"/>
  <c r="Q141" i="7" s="1"/>
  <c r="DK141" i="1"/>
  <c r="R141" i="4"/>
  <c r="DD141" i="1"/>
  <c r="M316" i="4"/>
  <c r="DF316" i="1"/>
  <c r="CY316" i="1"/>
  <c r="DC67" i="1"/>
  <c r="Q67" i="4"/>
  <c r="DW67" i="1"/>
  <c r="P67" i="7" s="1"/>
  <c r="DJ67" i="1"/>
  <c r="T33" i="8"/>
  <c r="S33" i="8"/>
  <c r="DK290" i="1"/>
  <c r="R290" i="7"/>
  <c r="DD290" i="1"/>
  <c r="DX290" i="1"/>
  <c r="Q290" i="7" s="1"/>
  <c r="DD261" i="1"/>
  <c r="R261" i="4"/>
  <c r="DX261" i="1"/>
  <c r="Q261" i="7" s="1"/>
  <c r="DK261" i="1"/>
  <c r="M330" i="7"/>
  <c r="D330" i="7"/>
  <c r="O245" i="4"/>
  <c r="J33" i="4"/>
  <c r="K33" i="4" s="1"/>
  <c r="S316" i="6"/>
  <c r="T316" i="6" s="1"/>
  <c r="V316" i="6" s="1"/>
  <c r="I316" i="15" s="1"/>
  <c r="DF292" i="1"/>
  <c r="CY292" i="1"/>
  <c r="I90" i="7"/>
  <c r="P325" i="7"/>
  <c r="G325" i="7"/>
  <c r="M118" i="4"/>
  <c r="DF118" i="1"/>
  <c r="CY118" i="1"/>
  <c r="W14" i="4"/>
  <c r="E14" i="5"/>
  <c r="N250" i="7"/>
  <c r="E250" i="7"/>
  <c r="I329" i="7"/>
  <c r="H167" i="7"/>
  <c r="Q167" i="7"/>
  <c r="G47" i="7"/>
  <c r="DT249" i="1"/>
  <c r="DH80" i="1"/>
  <c r="DU80" i="1"/>
  <c r="DA80" i="1"/>
  <c r="R86" i="7"/>
  <c r="I86" i="7"/>
  <c r="D167" i="7"/>
  <c r="N271" i="7"/>
  <c r="E271" i="7"/>
  <c r="S239" i="6"/>
  <c r="T239" i="6" s="1"/>
  <c r="F354" i="7"/>
  <c r="DU324" i="1"/>
  <c r="DH324" i="1"/>
  <c r="DA324" i="1"/>
  <c r="M203" i="7"/>
  <c r="D203" i="7"/>
  <c r="M140" i="7"/>
  <c r="D140" i="7"/>
  <c r="H170" i="7"/>
  <c r="Q170" i="7"/>
  <c r="D15" i="7"/>
  <c r="M15" i="7"/>
  <c r="S68" i="6"/>
  <c r="T68" i="6" s="1"/>
  <c r="V68" i="6" s="1"/>
  <c r="I68" i="15" s="1"/>
  <c r="V115" i="6"/>
  <c r="I115" i="15" s="1"/>
  <c r="V10" i="6"/>
  <c r="I10" i="15" s="1"/>
  <c r="K272" i="5"/>
  <c r="W272" i="6"/>
  <c r="N253" i="7"/>
  <c r="E253" i="7"/>
  <c r="G312" i="7"/>
  <c r="Q157" i="4"/>
  <c r="DW157" i="1"/>
  <c r="P157" i="7" s="1"/>
  <c r="DX157" i="1"/>
  <c r="DJ157" i="1"/>
  <c r="DC157" i="1"/>
  <c r="N189" i="4"/>
  <c r="G169" i="7"/>
  <c r="G102" i="7"/>
  <c r="DA92" i="1"/>
  <c r="DH92" i="1"/>
  <c r="DU92" i="1"/>
  <c r="DU263" i="1"/>
  <c r="N263" i="7" s="1"/>
  <c r="DC114" i="1"/>
  <c r="DW114" i="1"/>
  <c r="P114" i="7" s="1"/>
  <c r="DJ114" i="1"/>
  <c r="BZ4" i="1"/>
  <c r="CL4" i="1"/>
  <c r="DQ6" i="1"/>
  <c r="Q6" i="6" s="1"/>
  <c r="S6" i="6" s="1"/>
  <c r="DU6" i="1"/>
  <c r="N6" i="7" s="1"/>
  <c r="DT174" i="1"/>
  <c r="H73" i="7"/>
  <c r="N262" i="4"/>
  <c r="DG262" i="1"/>
  <c r="DT262" i="1"/>
  <c r="M262" i="7" s="1"/>
  <c r="CZ262" i="1"/>
  <c r="J120" i="3"/>
  <c r="K120" i="3" s="1"/>
  <c r="V120" i="3" s="1"/>
  <c r="D120" i="15" s="1"/>
  <c r="DG143" i="1"/>
  <c r="DT143" i="1"/>
  <c r="CZ143" i="1"/>
  <c r="J114" i="3"/>
  <c r="K114" i="3" s="1"/>
  <c r="V114" i="3" s="1"/>
  <c r="D114" i="15" s="1"/>
  <c r="N312" i="7"/>
  <c r="M308" i="4"/>
  <c r="CY308" i="1"/>
  <c r="DF308" i="1"/>
  <c r="D283" i="7"/>
  <c r="M283" i="7"/>
  <c r="O314" i="4"/>
  <c r="DA314" i="1"/>
  <c r="DH314" i="1"/>
  <c r="DU314" i="1"/>
  <c r="E195" i="7"/>
  <c r="S289" i="4"/>
  <c r="T289" i="4" s="1"/>
  <c r="V289" i="4" s="1"/>
  <c r="E289" i="15" s="1"/>
  <c r="H92" i="7"/>
  <c r="F222" i="7"/>
  <c r="O222" i="7"/>
  <c r="M337" i="5"/>
  <c r="R337" i="5" s="1"/>
  <c r="DC169" i="1"/>
  <c r="DJ169" i="1"/>
  <c r="DW169" i="1"/>
  <c r="P169" i="7" s="1"/>
  <c r="Q20" i="4"/>
  <c r="DW20" i="1"/>
  <c r="DC20" i="1"/>
  <c r="DJ20" i="1"/>
  <c r="P305" i="4"/>
  <c r="DB305" i="1"/>
  <c r="DI305" i="1"/>
  <c r="DV305" i="1"/>
  <c r="O305" i="7" s="1"/>
  <c r="P186" i="4"/>
  <c r="DB186" i="1"/>
  <c r="DI186" i="1"/>
  <c r="DV186" i="1"/>
  <c r="O186" i="7" s="1"/>
  <c r="N198" i="4"/>
  <c r="CZ198" i="1"/>
  <c r="DG198" i="1"/>
  <c r="DT198" i="1"/>
  <c r="M198" i="7" s="1"/>
  <c r="O318" i="4"/>
  <c r="DA318" i="1"/>
  <c r="DH318" i="1"/>
  <c r="DV318" i="1"/>
  <c r="DU318" i="1"/>
  <c r="N318" i="7" s="1"/>
  <c r="N6" i="3"/>
  <c r="S6" i="3" s="1"/>
  <c r="T6" i="3" s="1"/>
  <c r="DB86" i="1"/>
  <c r="DV86" i="1"/>
  <c r="O86" i="7" s="1"/>
  <c r="DI86" i="1"/>
  <c r="P86" i="4"/>
  <c r="H178" i="7"/>
  <c r="P319" i="7"/>
  <c r="G319" i="7"/>
  <c r="DT118" i="1"/>
  <c r="E247" i="7"/>
  <c r="T234" i="6"/>
  <c r="O355" i="4"/>
  <c r="DU355" i="1"/>
  <c r="N355" i="7" s="1"/>
  <c r="DA355" i="1"/>
  <c r="DH355" i="1"/>
  <c r="DJ255" i="1"/>
  <c r="DW255" i="1"/>
  <c r="DC255" i="1"/>
  <c r="S49" i="6"/>
  <c r="T49" i="6" s="1"/>
  <c r="T353" i="6"/>
  <c r="S329" i="6"/>
  <c r="DW347" i="1"/>
  <c r="P347" i="7" s="1"/>
  <c r="DC347" i="1"/>
  <c r="DJ347" i="1"/>
  <c r="DA180" i="1"/>
  <c r="DH180" i="1"/>
  <c r="DU180" i="1"/>
  <c r="E345" i="7"/>
  <c r="N345" i="7"/>
  <c r="DI63" i="1"/>
  <c r="DB63" i="1"/>
  <c r="DV63" i="1"/>
  <c r="O63" i="7" s="1"/>
  <c r="DX39" i="1"/>
  <c r="DD39" i="1"/>
  <c r="DK39" i="1"/>
  <c r="S135" i="6"/>
  <c r="T135" i="6" s="1"/>
  <c r="V135" i="6" s="1"/>
  <c r="I135" i="15" s="1"/>
  <c r="T8" i="6"/>
  <c r="DB45" i="1"/>
  <c r="DI45" i="1"/>
  <c r="DV45" i="1"/>
  <c r="J95" i="3"/>
  <c r="K95" i="3" s="1"/>
  <c r="V95" i="3" s="1"/>
  <c r="D95" i="15" s="1"/>
  <c r="E298" i="7"/>
  <c r="DT210" i="1"/>
  <c r="CZ210" i="1"/>
  <c r="DG210" i="1"/>
  <c r="K122" i="6"/>
  <c r="G181" i="7"/>
  <c r="DU210" i="1"/>
  <c r="DA210" i="1"/>
  <c r="DH210" i="1"/>
  <c r="S164" i="3"/>
  <c r="T164" i="3" s="1"/>
  <c r="V164" i="3" s="1"/>
  <c r="D164" i="15" s="1"/>
  <c r="M286" i="4"/>
  <c r="CY286" i="1"/>
  <c r="DF286" i="1"/>
  <c r="DW305" i="1"/>
  <c r="P305" i="7" s="1"/>
  <c r="E305" i="7"/>
  <c r="DU66" i="1"/>
  <c r="DG66" i="1"/>
  <c r="CZ66" i="1"/>
  <c r="DT66" i="1"/>
  <c r="M66" i="7" s="1"/>
  <c r="Q241" i="7"/>
  <c r="H241" i="7"/>
  <c r="DF88" i="1"/>
  <c r="CY88" i="1"/>
  <c r="DB296" i="1"/>
  <c r="DV296" i="1"/>
  <c r="DI296" i="1"/>
  <c r="P283" i="4"/>
  <c r="DB283" i="1"/>
  <c r="DI283" i="1"/>
  <c r="DV283" i="1"/>
  <c r="O283" i="7" s="1"/>
  <c r="D238" i="7"/>
  <c r="E146" i="7"/>
  <c r="S310" i="3"/>
  <c r="T310" i="3" s="1"/>
  <c r="V310" i="3" s="1"/>
  <c r="D310" i="15" s="1"/>
  <c r="S57" i="4"/>
  <c r="T57" i="4" s="1"/>
  <c r="G59" i="7"/>
  <c r="S104" i="6"/>
  <c r="DX285" i="1"/>
  <c r="DD285" i="1"/>
  <c r="DK285" i="1"/>
  <c r="E233" i="7"/>
  <c r="N233" i="7"/>
  <c r="N277" i="4"/>
  <c r="CZ277" i="1"/>
  <c r="DG277" i="1"/>
  <c r="DT277" i="1"/>
  <c r="M277" i="7" s="1"/>
  <c r="S283" i="6"/>
  <c r="S240" i="3"/>
  <c r="T240" i="3" s="1"/>
  <c r="DI69" i="1"/>
  <c r="DB69" i="1"/>
  <c r="DV69" i="1"/>
  <c r="O69" i="7" s="1"/>
  <c r="I143" i="7"/>
  <c r="D103" i="7"/>
  <c r="M103" i="7"/>
  <c r="O227" i="4"/>
  <c r="S227" i="4" s="1"/>
  <c r="T227" i="4" s="1"/>
  <c r="DU227" i="1"/>
  <c r="N227" i="7" s="1"/>
  <c r="DA227" i="1"/>
  <c r="DH227" i="1"/>
  <c r="DK160" i="1"/>
  <c r="DD160" i="1"/>
  <c r="DX160" i="1"/>
  <c r="Q160" i="7" s="1"/>
  <c r="E240" i="7"/>
  <c r="N240" i="7"/>
  <c r="Q81" i="7"/>
  <c r="E88" i="7"/>
  <c r="P91" i="4"/>
  <c r="DV91" i="1"/>
  <c r="O91" i="7" s="1"/>
  <c r="DB91" i="1"/>
  <c r="DI91" i="1"/>
  <c r="E60" i="7"/>
  <c r="J45" i="6"/>
  <c r="K45" i="6" s="1"/>
  <c r="Q315" i="4"/>
  <c r="DJ315" i="1"/>
  <c r="DW315" i="1"/>
  <c r="P315" i="7" s="1"/>
  <c r="DC315" i="1"/>
  <c r="S153" i="4"/>
  <c r="T153" i="4" s="1"/>
  <c r="V153" i="4" s="1"/>
  <c r="E153" i="15" s="1"/>
  <c r="F153" i="15" s="1"/>
  <c r="G153" i="15" s="1"/>
  <c r="DW283" i="1"/>
  <c r="W286" i="6"/>
  <c r="K286" i="5"/>
  <c r="D306" i="7"/>
  <c r="DT52" i="1"/>
  <c r="CZ52" i="1"/>
  <c r="DG52" i="1"/>
  <c r="R34" i="7"/>
  <c r="I34" i="7"/>
  <c r="H13" i="7"/>
  <c r="DH156" i="1"/>
  <c r="DU156" i="1"/>
  <c r="N156" i="7" s="1"/>
  <c r="DA156" i="1"/>
  <c r="O156" i="4"/>
  <c r="E135" i="7"/>
  <c r="W324" i="4"/>
  <c r="E324" i="5"/>
  <c r="V248" i="4"/>
  <c r="E248" i="15" s="1"/>
  <c r="F248" i="15" s="1"/>
  <c r="G248" i="15" s="1"/>
  <c r="R317" i="7"/>
  <c r="I317" i="7"/>
  <c r="DT317" i="1"/>
  <c r="CZ317" i="1"/>
  <c r="DG317" i="1"/>
  <c r="S196" i="6"/>
  <c r="T196" i="6" s="1"/>
  <c r="V196" i="6" s="1"/>
  <c r="I196" i="15" s="1"/>
  <c r="DK208" i="1"/>
  <c r="DX208" i="1"/>
  <c r="DD208" i="1"/>
  <c r="E19" i="7"/>
  <c r="R40" i="7"/>
  <c r="T40" i="7" s="1"/>
  <c r="I40" i="7"/>
  <c r="E197" i="7"/>
  <c r="F68" i="7"/>
  <c r="H259" i="7"/>
  <c r="Q259" i="7"/>
  <c r="E304" i="7"/>
  <c r="DH109" i="1"/>
  <c r="DA109" i="1"/>
  <c r="DU109" i="1"/>
  <c r="DU205" i="1"/>
  <c r="DH205" i="1"/>
  <c r="DA205" i="1"/>
  <c r="DV10" i="1"/>
  <c r="O10" i="7" s="1"/>
  <c r="P10" i="4"/>
  <c r="DB10" i="1"/>
  <c r="DI10" i="1"/>
  <c r="DV317" i="1"/>
  <c r="O317" i="7" s="1"/>
  <c r="DI317" i="1"/>
  <c r="DB317" i="1"/>
  <c r="P317" i="4"/>
  <c r="J228" i="4"/>
  <c r="K228" i="4" s="1"/>
  <c r="F204" i="7"/>
  <c r="DV203" i="1"/>
  <c r="O203" i="7" s="1"/>
  <c r="DH203" i="1"/>
  <c r="DA203" i="1"/>
  <c r="DU203" i="1"/>
  <c r="N203" i="7" s="1"/>
  <c r="Q233" i="7"/>
  <c r="H233" i="7"/>
  <c r="N257" i="7"/>
  <c r="E257" i="7"/>
  <c r="J257" i="7" s="1"/>
  <c r="K257" i="7" s="1"/>
  <c r="D182" i="7"/>
  <c r="DD52" i="1"/>
  <c r="DX52" i="1"/>
  <c r="DK52" i="1"/>
  <c r="DK133" i="1"/>
  <c r="DX133" i="1"/>
  <c r="DD133" i="1"/>
  <c r="DF304" i="1"/>
  <c r="CY304" i="1"/>
  <c r="O164" i="4"/>
  <c r="S164" i="4" s="1"/>
  <c r="T164" i="4" s="1"/>
  <c r="DH164" i="1"/>
  <c r="DA164" i="1"/>
  <c r="DU164" i="1"/>
  <c r="N164" i="7" s="1"/>
  <c r="J289" i="3"/>
  <c r="K289" i="3" s="1"/>
  <c r="V289" i="3" s="1"/>
  <c r="D289" i="15" s="1"/>
  <c r="DJ273" i="1"/>
  <c r="DC273" i="1"/>
  <c r="Q273" i="4"/>
  <c r="DW273" i="1"/>
  <c r="DG10" i="1"/>
  <c r="CZ10" i="1"/>
  <c r="DT10" i="1"/>
  <c r="Q325" i="7"/>
  <c r="H325" i="7"/>
  <c r="DA85" i="1"/>
  <c r="O85" i="4"/>
  <c r="DU85" i="1"/>
  <c r="N85" i="7" s="1"/>
  <c r="DH85" i="1"/>
  <c r="E348" i="7"/>
  <c r="J197" i="4"/>
  <c r="K197" i="4" s="1"/>
  <c r="Q328" i="4"/>
  <c r="DV263" i="1"/>
  <c r="O263" i="7" s="1"/>
  <c r="DI263" i="1"/>
  <c r="DB263" i="1"/>
  <c r="CY67" i="1"/>
  <c r="DF67" i="1"/>
  <c r="M67" i="4"/>
  <c r="S67" i="4" s="1"/>
  <c r="T67" i="4" s="1"/>
  <c r="V67" i="4" s="1"/>
  <c r="E67" i="15" s="1"/>
  <c r="F67" i="15" s="1"/>
  <c r="G67" i="15" s="1"/>
  <c r="DF189" i="1"/>
  <c r="M189" i="4"/>
  <c r="CY189" i="1"/>
  <c r="DH159" i="1"/>
  <c r="DU159" i="1"/>
  <c r="N159" i="7" s="1"/>
  <c r="DA159" i="1"/>
  <c r="DV159" i="1"/>
  <c r="O159" i="7" s="1"/>
  <c r="D179" i="7"/>
  <c r="M179" i="7"/>
  <c r="DG205" i="1"/>
  <c r="CZ205" i="1"/>
  <c r="DT205" i="1"/>
  <c r="M205" i="7" s="1"/>
  <c r="DI200" i="1"/>
  <c r="DB200" i="1"/>
  <c r="DV200" i="1"/>
  <c r="O200" i="7" s="1"/>
  <c r="S288" i="6"/>
  <c r="N85" i="4"/>
  <c r="CZ85" i="1"/>
  <c r="DT85" i="1"/>
  <c r="M85" i="7" s="1"/>
  <c r="DG85" i="1"/>
  <c r="I212" i="7"/>
  <c r="F116" i="7"/>
  <c r="R208" i="4"/>
  <c r="K182" i="6"/>
  <c r="V182" i="6" s="1"/>
  <c r="I182" i="15" s="1"/>
  <c r="DB211" i="1"/>
  <c r="P211" i="4"/>
  <c r="DV211" i="1"/>
  <c r="DI211" i="1"/>
  <c r="O67" i="4"/>
  <c r="DU67" i="1"/>
  <c r="N67" i="7" s="1"/>
  <c r="DH67" i="1"/>
  <c r="DA67" i="1"/>
  <c r="I171" i="7"/>
  <c r="E292" i="7"/>
  <c r="F169" i="7"/>
  <c r="CY12" i="1"/>
  <c r="DF12" i="1"/>
  <c r="R22" i="8"/>
  <c r="R188" i="7"/>
  <c r="I188" i="7"/>
  <c r="G44" i="7"/>
  <c r="S61" i="6"/>
  <c r="T61" i="6" s="1"/>
  <c r="R64" i="7"/>
  <c r="T64" i="7" s="1"/>
  <c r="I64" i="7"/>
  <c r="DT323" i="1"/>
  <c r="M323" i="7" s="1"/>
  <c r="E159" i="7"/>
  <c r="DK191" i="1"/>
  <c r="DD191" i="1"/>
  <c r="R191" i="7"/>
  <c r="DX191" i="1"/>
  <c r="Q191" i="7" s="1"/>
  <c r="I186" i="7"/>
  <c r="F20" i="7"/>
  <c r="F184" i="7"/>
  <c r="O184" i="7"/>
  <c r="F162" i="7"/>
  <c r="G144" i="7"/>
  <c r="M270" i="4"/>
  <c r="CY270" i="1"/>
  <c r="DF270" i="1"/>
  <c r="R145" i="7"/>
  <c r="DX145" i="1"/>
  <c r="DK145" i="1"/>
  <c r="DD145" i="1"/>
  <c r="DX47" i="1"/>
  <c r="DD47" i="1"/>
  <c r="DK47" i="1"/>
  <c r="R47" i="7"/>
  <c r="E21" i="7"/>
  <c r="DI282" i="1"/>
  <c r="P282" i="4"/>
  <c r="DV282" i="1"/>
  <c r="O282" i="7" s="1"/>
  <c r="DB282" i="1"/>
  <c r="N202" i="4"/>
  <c r="CZ202" i="1"/>
  <c r="DT202" i="1"/>
  <c r="M202" i="7" s="1"/>
  <c r="DG202" i="1"/>
  <c r="G311" i="7"/>
  <c r="F102" i="7"/>
  <c r="Q308" i="7"/>
  <c r="H308" i="7"/>
  <c r="J308" i="7" s="1"/>
  <c r="DD151" i="1"/>
  <c r="DK151" i="1"/>
  <c r="DX151" i="1"/>
  <c r="Q151" i="7" s="1"/>
  <c r="S162" i="6"/>
  <c r="CY302" i="1"/>
  <c r="DF302" i="1"/>
  <c r="CB6" i="1"/>
  <c r="CB4" i="1" s="1"/>
  <c r="BX4" i="1"/>
  <c r="D254" i="7"/>
  <c r="M254" i="7"/>
  <c r="S282" i="6"/>
  <c r="H114" i="7"/>
  <c r="D59" i="7"/>
  <c r="DB169" i="1"/>
  <c r="DV169" i="1"/>
  <c r="O169" i="7" s="1"/>
  <c r="DI169" i="1"/>
  <c r="DK20" i="1"/>
  <c r="DX20" i="1"/>
  <c r="Q20" i="7" s="1"/>
  <c r="DD20" i="1"/>
  <c r="M298" i="4"/>
  <c r="CY298" i="1"/>
  <c r="DF298" i="1"/>
  <c r="DK322" i="1"/>
  <c r="DD322" i="1"/>
  <c r="DX322" i="1"/>
  <c r="J283" i="4"/>
  <c r="K283" i="4" s="1"/>
  <c r="Q45" i="7"/>
  <c r="H45" i="7"/>
  <c r="I224" i="7"/>
  <c r="DD152" i="1"/>
  <c r="DK152" i="1"/>
  <c r="DX152" i="1"/>
  <c r="S229" i="3"/>
  <c r="T229" i="3" s="1"/>
  <c r="V229" i="3" s="1"/>
  <c r="D229" i="15" s="1"/>
  <c r="DA11" i="1"/>
  <c r="DU11" i="1"/>
  <c r="N11" i="7" s="1"/>
  <c r="DH11" i="1"/>
  <c r="DU41" i="1"/>
  <c r="N41" i="7" s="1"/>
  <c r="DH41" i="1"/>
  <c r="DA41" i="1"/>
  <c r="F227" i="7"/>
  <c r="R271" i="7"/>
  <c r="T271" i="7" s="1"/>
  <c r="I271" i="7"/>
  <c r="DX318" i="1"/>
  <c r="DD318" i="1"/>
  <c r="DK318" i="1"/>
  <c r="M233" i="4"/>
  <c r="DF233" i="1"/>
  <c r="CY233" i="1"/>
  <c r="I6" i="3"/>
  <c r="M238" i="4"/>
  <c r="S238" i="4" s="1"/>
  <c r="T238" i="4" s="1"/>
  <c r="V238" i="4" s="1"/>
  <c r="E238" i="15" s="1"/>
  <c r="F238" i="15" s="1"/>
  <c r="G238" i="15" s="1"/>
  <c r="CY238" i="1"/>
  <c r="DF238" i="1"/>
  <c r="I303" i="7"/>
  <c r="I223" i="7"/>
  <c r="S135" i="8"/>
  <c r="T135" i="8"/>
  <c r="F22" i="7"/>
  <c r="T195" i="6"/>
  <c r="V195" i="6" s="1"/>
  <c r="I195" i="15" s="1"/>
  <c r="E325" i="7"/>
  <c r="J325" i="7" s="1"/>
  <c r="N325" i="7"/>
  <c r="DU353" i="1"/>
  <c r="DH353" i="1"/>
  <c r="DA353" i="1"/>
  <c r="S120" i="6"/>
  <c r="T120" i="6" s="1"/>
  <c r="V120" i="6" s="1"/>
  <c r="I120" i="15" s="1"/>
  <c r="I294" i="7"/>
  <c r="DC312" i="1"/>
  <c r="DX312" i="1"/>
  <c r="DW312" i="1"/>
  <c r="P312" i="7" s="1"/>
  <c r="DJ312" i="1"/>
  <c r="P347" i="4"/>
  <c r="DV347" i="1"/>
  <c r="O347" i="7" s="1"/>
  <c r="DB347" i="1"/>
  <c r="DI347" i="1"/>
  <c r="F198" i="7"/>
  <c r="N135" i="4"/>
  <c r="DT135" i="1"/>
  <c r="M135" i="7" s="1"/>
  <c r="DG135" i="1"/>
  <c r="CZ135" i="1"/>
  <c r="DF269" i="1"/>
  <c r="CY269" i="1"/>
  <c r="O298" i="4"/>
  <c r="T210" i="6"/>
  <c r="E286" i="7"/>
  <c r="N286" i="7"/>
  <c r="O283" i="4"/>
  <c r="DU283" i="1"/>
  <c r="N283" i="7" s="1"/>
  <c r="DA283" i="1"/>
  <c r="DH283" i="1"/>
  <c r="DF23" i="1"/>
  <c r="CY23" i="1"/>
  <c r="N259" i="4"/>
  <c r="CZ259" i="1"/>
  <c r="DG259" i="1"/>
  <c r="DT259" i="1"/>
  <c r="M259" i="7" s="1"/>
  <c r="H22" i="7"/>
  <c r="Q22" i="7"/>
  <c r="F66" i="7"/>
  <c r="G95" i="7"/>
  <c r="D305" i="7"/>
  <c r="R88" i="4"/>
  <c r="DK88" i="1"/>
  <c r="DX88" i="1"/>
  <c r="Q88" i="7" s="1"/>
  <c r="DD88" i="1"/>
  <c r="DW296" i="1"/>
  <c r="DJ296" i="1"/>
  <c r="DC296" i="1"/>
  <c r="S252" i="6"/>
  <c r="T252" i="6" s="1"/>
  <c r="V252" i="6" s="1"/>
  <c r="I252" i="15" s="1"/>
  <c r="F242" i="7"/>
  <c r="M57" i="7"/>
  <c r="D57" i="7"/>
  <c r="Q352" i="4"/>
  <c r="DJ352" i="1"/>
  <c r="DW352" i="1"/>
  <c r="P352" i="7" s="1"/>
  <c r="DC352" i="1"/>
  <c r="R197" i="4"/>
  <c r="R197" i="7"/>
  <c r="T197" i="7" s="1"/>
  <c r="DD197" i="1"/>
  <c r="DK197" i="1"/>
  <c r="DX197" i="1"/>
  <c r="Q197" i="7" s="1"/>
  <c r="P230" i="4"/>
  <c r="DV230" i="1"/>
  <c r="O230" i="7" s="1"/>
  <c r="DB230" i="1"/>
  <c r="DI230" i="1"/>
  <c r="DH281" i="1"/>
  <c r="DU281" i="1"/>
  <c r="DA281" i="1"/>
  <c r="Q210" i="4"/>
  <c r="DW210" i="1"/>
  <c r="P210" i="7" s="1"/>
  <c r="DC210" i="1"/>
  <c r="DJ210" i="1"/>
  <c r="G120" i="7"/>
  <c r="J240" i="3"/>
  <c r="K240" i="3" s="1"/>
  <c r="M130" i="4"/>
  <c r="CY130" i="1"/>
  <c r="DF130" i="1"/>
  <c r="I247" i="7"/>
  <c r="DK89" i="1"/>
  <c r="DX89" i="1"/>
  <c r="DD89" i="1"/>
  <c r="N166" i="4"/>
  <c r="DT166" i="1"/>
  <c r="DG166" i="1"/>
  <c r="CZ166" i="1"/>
  <c r="Q44" i="7"/>
  <c r="H44" i="7"/>
  <c r="F41" i="8"/>
  <c r="Q41" i="8"/>
  <c r="R41" i="8" s="1"/>
  <c r="R247" i="7"/>
  <c r="DK247" i="1"/>
  <c r="DD247" i="1"/>
  <c r="DX247" i="1"/>
  <c r="Q247" i="7" s="1"/>
  <c r="DW197" i="1"/>
  <c r="DJ197" i="1"/>
  <c r="DC197" i="1"/>
  <c r="O258" i="4"/>
  <c r="DA258" i="1"/>
  <c r="DH258" i="1"/>
  <c r="DU258" i="1"/>
  <c r="F342" i="5"/>
  <c r="S146" i="6"/>
  <c r="Q310" i="4"/>
  <c r="DW310" i="1"/>
  <c r="P310" i="7" s="1"/>
  <c r="DJ310" i="1"/>
  <c r="DC310" i="1"/>
  <c r="H154" i="7"/>
  <c r="J188" i="6"/>
  <c r="K188" i="6" s="1"/>
  <c r="V188" i="6" s="1"/>
  <c r="I188" i="15" s="1"/>
  <c r="P129" i="4"/>
  <c r="DI129" i="1"/>
  <c r="DV129" i="1"/>
  <c r="O129" i="7" s="1"/>
  <c r="DB129" i="1"/>
  <c r="DX16" i="1"/>
  <c r="Q16" i="7" s="1"/>
  <c r="R16" i="7"/>
  <c r="DD16" i="1"/>
  <c r="DK16" i="1"/>
  <c r="M160" i="4"/>
  <c r="DF160" i="1"/>
  <c r="CY160" i="1"/>
  <c r="Q161" i="4"/>
  <c r="DJ161" i="1"/>
  <c r="DW161" i="1"/>
  <c r="P161" i="7" s="1"/>
  <c r="DC161" i="1"/>
  <c r="V324" i="6"/>
  <c r="I324" i="15" s="1"/>
  <c r="V271" i="6"/>
  <c r="I271" i="15" s="1"/>
  <c r="DX210" i="1"/>
  <c r="Q210" i="7" s="1"/>
  <c r="D88" i="7"/>
  <c r="S193" i="6"/>
  <c r="T193" i="6" s="1"/>
  <c r="V193" i="6" s="1"/>
  <c r="I193" i="15" s="1"/>
  <c r="DJ271" i="1"/>
  <c r="DW271" i="1"/>
  <c r="DC271" i="1"/>
  <c r="J47" i="6"/>
  <c r="K47" i="6" s="1"/>
  <c r="S285" i="6"/>
  <c r="T285" i="6" s="1"/>
  <c r="V285" i="6" s="1"/>
  <c r="I285" i="15" s="1"/>
  <c r="DV281" i="1"/>
  <c r="O281" i="7" s="1"/>
  <c r="Q48" i="8"/>
  <c r="R48" i="8" s="1"/>
  <c r="DX310" i="1"/>
  <c r="Q310" i="7" s="1"/>
  <c r="F19" i="7"/>
  <c r="O19" i="7"/>
  <c r="DG62" i="1"/>
  <c r="DT62" i="1"/>
  <c r="N62" i="4"/>
  <c r="CZ62" i="1"/>
  <c r="I189" i="7"/>
  <c r="DU105" i="1"/>
  <c r="DA105" i="1"/>
  <c r="DH105" i="1"/>
  <c r="DF288" i="1"/>
  <c r="CY288" i="1"/>
  <c r="N290" i="7"/>
  <c r="E290" i="7"/>
  <c r="E10" i="7"/>
  <c r="DJ293" i="1"/>
  <c r="DW293" i="1"/>
  <c r="DC293" i="1"/>
  <c r="F301" i="7"/>
  <c r="O165" i="4"/>
  <c r="DU165" i="1"/>
  <c r="DH165" i="1"/>
  <c r="DA165" i="1"/>
  <c r="E151" i="7"/>
  <c r="P353" i="7"/>
  <c r="G353" i="7"/>
  <c r="S205" i="6"/>
  <c r="T205" i="6" s="1"/>
  <c r="V205" i="6" s="1"/>
  <c r="I205" i="15" s="1"/>
  <c r="S62" i="6"/>
  <c r="DT292" i="1"/>
  <c r="N292" i="4"/>
  <c r="CZ292" i="1"/>
  <c r="DG292" i="1"/>
  <c r="DK10" i="1"/>
  <c r="DX10" i="1"/>
  <c r="Q10" i="7" s="1"/>
  <c r="DD10" i="1"/>
  <c r="R324" i="7"/>
  <c r="T324" i="7" s="1"/>
  <c r="I324" i="7"/>
  <c r="I279" i="7"/>
  <c r="DU12" i="1"/>
  <c r="DA12" i="1"/>
  <c r="DH12" i="1"/>
  <c r="E200" i="7"/>
  <c r="N200" i="7"/>
  <c r="D19" i="7"/>
  <c r="J9" i="4"/>
  <c r="K9" i="4" s="1"/>
  <c r="CY323" i="1"/>
  <c r="DF323" i="1"/>
  <c r="G164" i="7"/>
  <c r="P164" i="7"/>
  <c r="DW85" i="1"/>
  <c r="P85" i="7" s="1"/>
  <c r="Q85" i="4"/>
  <c r="DC85" i="1"/>
  <c r="DJ85" i="1"/>
  <c r="I287" i="7"/>
  <c r="DA59" i="1"/>
  <c r="DU59" i="1"/>
  <c r="N59" i="7" s="1"/>
  <c r="DH59" i="1"/>
  <c r="R164" i="4"/>
  <c r="DX164" i="1"/>
  <c r="Q164" i="7" s="1"/>
  <c r="DD164" i="1"/>
  <c r="DK164" i="1"/>
  <c r="R164" i="7"/>
  <c r="T164" i="7" s="1"/>
  <c r="DT328" i="1"/>
  <c r="DG328" i="1"/>
  <c r="CZ328" i="1"/>
  <c r="K156" i="6"/>
  <c r="V156" i="6" s="1"/>
  <c r="I156" i="15" s="1"/>
  <c r="D324" i="7"/>
  <c r="M324" i="7"/>
  <c r="DG245" i="1"/>
  <c r="CZ245" i="1"/>
  <c r="DT245" i="1"/>
  <c r="O34" i="7"/>
  <c r="F34" i="7"/>
  <c r="I325" i="7"/>
  <c r="K325" i="7" s="1"/>
  <c r="V325" i="7" s="1"/>
  <c r="J325" i="15" s="1"/>
  <c r="R325" i="7"/>
  <c r="T325" i="7" s="1"/>
  <c r="DI128" i="1"/>
  <c r="DV128" i="1"/>
  <c r="P128" i="4"/>
  <c r="DB128" i="1"/>
  <c r="R293" i="7"/>
  <c r="I293" i="7"/>
  <c r="J325" i="4"/>
  <c r="K325" i="4" s="1"/>
  <c r="R87" i="4"/>
  <c r="DK87" i="1"/>
  <c r="DD87" i="1"/>
  <c r="DX87" i="1"/>
  <c r="N79" i="7"/>
  <c r="J316" i="3"/>
  <c r="K316" i="3" s="1"/>
  <c r="F292" i="7"/>
  <c r="DW203" i="1"/>
  <c r="DC203" i="1"/>
  <c r="DJ203" i="1"/>
  <c r="DT239" i="1"/>
  <c r="M239" i="7" s="1"/>
  <c r="N239" i="4"/>
  <c r="CZ239" i="1"/>
  <c r="DG239" i="1"/>
  <c r="I182" i="7"/>
  <c r="F316" i="7"/>
  <c r="DX13" i="1"/>
  <c r="Q13" i="7" s="1"/>
  <c r="DK13" i="1"/>
  <c r="DD13" i="1"/>
  <c r="S33" i="4"/>
  <c r="T33" i="4" s="1"/>
  <c r="DI133" i="1"/>
  <c r="P133" i="4"/>
  <c r="DB133" i="1"/>
  <c r="DV133" i="1"/>
  <c r="H211" i="7"/>
  <c r="Q245" i="7"/>
  <c r="H245" i="7"/>
  <c r="E160" i="7"/>
  <c r="J164" i="4"/>
  <c r="K164" i="4" s="1"/>
  <c r="H208" i="7"/>
  <c r="Q208" i="7"/>
  <c r="S111" i="6"/>
  <c r="T111" i="6" s="1"/>
  <c r="V111" i="6" s="1"/>
  <c r="I111" i="15" s="1"/>
  <c r="DF185" i="1"/>
  <c r="CY185" i="1"/>
  <c r="M245" i="7"/>
  <c r="D245" i="7"/>
  <c r="DA350" i="1"/>
  <c r="DH350" i="1"/>
  <c r="DU350" i="1"/>
  <c r="G126" i="7"/>
  <c r="J61" i="6"/>
  <c r="K61" i="6" s="1"/>
  <c r="R167" i="7"/>
  <c r="I167" i="7"/>
  <c r="F239" i="7"/>
  <c r="O239" i="7"/>
  <c r="DU304" i="1"/>
  <c r="N304" i="7" s="1"/>
  <c r="O159" i="4"/>
  <c r="DV233" i="1"/>
  <c r="DB233" i="1"/>
  <c r="P233" i="4"/>
  <c r="DI233" i="1"/>
  <c r="H315" i="7"/>
  <c r="J315" i="7" s="1"/>
  <c r="Q89" i="7"/>
  <c r="H89" i="7"/>
  <c r="R191" i="4"/>
  <c r="W207" i="6"/>
  <c r="K207" i="5"/>
  <c r="G178" i="7"/>
  <c r="I286" i="7"/>
  <c r="S145" i="6"/>
  <c r="T145" i="6" s="1"/>
  <c r="V145" i="6" s="1"/>
  <c r="I145" i="15" s="1"/>
  <c r="W276" i="6"/>
  <c r="K276" i="5"/>
  <c r="DU199" i="1"/>
  <c r="N199" i="7" s="1"/>
  <c r="DA199" i="1"/>
  <c r="DH199" i="1"/>
  <c r="J123" i="4"/>
  <c r="K123" i="4" s="1"/>
  <c r="V325" i="3"/>
  <c r="D325" i="15" s="1"/>
  <c r="D134" i="7"/>
  <c r="F311" i="7"/>
  <c r="J311" i="7" s="1"/>
  <c r="K311" i="7" s="1"/>
  <c r="O311" i="7"/>
  <c r="J322" i="6"/>
  <c r="K322" i="6" s="1"/>
  <c r="N122" i="4"/>
  <c r="CZ122" i="1"/>
  <c r="DT122" i="1"/>
  <c r="M122" i="7" s="1"/>
  <c r="DG122" i="1"/>
  <c r="T105" i="6"/>
  <c r="V105" i="6" s="1"/>
  <c r="I105" i="15" s="1"/>
  <c r="O143" i="4"/>
  <c r="DA143" i="1"/>
  <c r="DH143" i="1"/>
  <c r="DU143" i="1"/>
  <c r="N143" i="7" s="1"/>
  <c r="D57" i="5"/>
  <c r="W57" i="3"/>
  <c r="F41" i="7"/>
  <c r="DX323" i="1"/>
  <c r="Q323" i="7" s="1"/>
  <c r="DC239" i="1"/>
  <c r="DJ239" i="1"/>
  <c r="Q239" i="4"/>
  <c r="DW239" i="1"/>
  <c r="P239" i="7" s="1"/>
  <c r="P299" i="7"/>
  <c r="G299" i="7"/>
  <c r="H76" i="7"/>
  <c r="N332" i="7"/>
  <c r="E332" i="7"/>
  <c r="DX305" i="1"/>
  <c r="DD305" i="1"/>
  <c r="DK305" i="1"/>
  <c r="O320" i="7"/>
  <c r="F320" i="7"/>
  <c r="Q162" i="4"/>
  <c r="DW162" i="1"/>
  <c r="P162" i="7" s="1"/>
  <c r="DJ162" i="1"/>
  <c r="DC162" i="1"/>
  <c r="CP4" i="1"/>
  <c r="DA6" i="1"/>
  <c r="J254" i="4"/>
  <c r="K254" i="4" s="1"/>
  <c r="V254" i="4" s="1"/>
  <c r="E254" i="15" s="1"/>
  <c r="F254" i="15" s="1"/>
  <c r="G254" i="15" s="1"/>
  <c r="DU10" i="1"/>
  <c r="N10" i="7" s="1"/>
  <c r="H258" i="7"/>
  <c r="DB83" i="1"/>
  <c r="DV83" i="1"/>
  <c r="DI83" i="1"/>
  <c r="G114" i="7"/>
  <c r="DT11" i="1"/>
  <c r="M11" i="7" s="1"/>
  <c r="CY11" i="1"/>
  <c r="DF11" i="1"/>
  <c r="DU15" i="1"/>
  <c r="N15" i="7" s="1"/>
  <c r="DH15" i="1"/>
  <c r="DA15" i="1"/>
  <c r="M312" i="7"/>
  <c r="D312" i="7"/>
  <c r="H347" i="7"/>
  <c r="G247" i="7"/>
  <c r="DG322" i="1"/>
  <c r="DT322" i="1"/>
  <c r="DU322" i="1"/>
  <c r="N322" i="7" s="1"/>
  <c r="CZ322" i="1"/>
  <c r="R283" i="7"/>
  <c r="T283" i="7" s="1"/>
  <c r="I283" i="7"/>
  <c r="DT268" i="1"/>
  <c r="M268" i="7" s="1"/>
  <c r="I27" i="7"/>
  <c r="I63" i="7"/>
  <c r="DV67" i="1"/>
  <c r="O67" i="7" s="1"/>
  <c r="DV105" i="1"/>
  <c r="G92" i="7"/>
  <c r="DV178" i="1"/>
  <c r="O178" i="7" s="1"/>
  <c r="DB178" i="1"/>
  <c r="DI178" i="1"/>
  <c r="S178" i="6"/>
  <c r="T178" i="6" s="1"/>
  <c r="R270" i="4"/>
  <c r="DD270" i="1"/>
  <c r="DX270" i="1"/>
  <c r="DK270" i="1"/>
  <c r="G119" i="7"/>
  <c r="J39" i="3"/>
  <c r="K39" i="3" s="1"/>
  <c r="V39" i="3" s="1"/>
  <c r="D39" i="15" s="1"/>
  <c r="DU348" i="1"/>
  <c r="N348" i="7" s="1"/>
  <c r="DA348" i="1"/>
  <c r="DH348" i="1"/>
  <c r="O105" i="4"/>
  <c r="F274" i="7"/>
  <c r="O274" i="7"/>
  <c r="J113" i="3"/>
  <c r="K113" i="3" s="1"/>
  <c r="V113" i="3" s="1"/>
  <c r="D113" i="15" s="1"/>
  <c r="CZ206" i="1"/>
  <c r="DU206" i="1"/>
  <c r="N206" i="7" s="1"/>
  <c r="DT206" i="1"/>
  <c r="M206" i="7" s="1"/>
  <c r="DG206" i="1"/>
  <c r="Q320" i="4"/>
  <c r="S320" i="4" s="1"/>
  <c r="T320" i="4" s="1"/>
  <c r="DJ320" i="1"/>
  <c r="DW320" i="1"/>
  <c r="P320" i="7" s="1"/>
  <c r="DC320" i="1"/>
  <c r="O170" i="7"/>
  <c r="F170" i="7"/>
  <c r="DF134" i="1"/>
  <c r="CY134" i="1"/>
  <c r="DV210" i="1"/>
  <c r="DB210" i="1"/>
  <c r="DI210" i="1"/>
  <c r="D286" i="7"/>
  <c r="Q284" i="7"/>
  <c r="H284" i="7"/>
  <c r="R113" i="7"/>
  <c r="T113" i="7" s="1"/>
  <c r="I113" i="7"/>
  <c r="F181" i="7"/>
  <c r="E97" i="7"/>
  <c r="N97" i="7"/>
  <c r="DV92" i="1"/>
  <c r="D113" i="7"/>
  <c r="S300" i="6"/>
  <c r="V332" i="6"/>
  <c r="I332" i="15" s="1"/>
  <c r="P349" i="4"/>
  <c r="DB349" i="1"/>
  <c r="DV349" i="1"/>
  <c r="O349" i="7" s="1"/>
  <c r="DI349" i="1"/>
  <c r="DW349" i="1"/>
  <c r="P349" i="7" s="1"/>
  <c r="CZ236" i="1"/>
  <c r="DG236" i="1"/>
  <c r="DT236" i="1"/>
  <c r="O342" i="5"/>
  <c r="DV116" i="1"/>
  <c r="O116" i="7" s="1"/>
  <c r="DI116" i="1"/>
  <c r="DB116" i="1"/>
  <c r="N129" i="4"/>
  <c r="S129" i="4" s="1"/>
  <c r="T129" i="4" s="1"/>
  <c r="V129" i="4" s="1"/>
  <c r="E129" i="15" s="1"/>
  <c r="F129" i="15" s="1"/>
  <c r="G129" i="15" s="1"/>
  <c r="DG129" i="1"/>
  <c r="DT129" i="1"/>
  <c r="M129" i="7" s="1"/>
  <c r="CZ129" i="1"/>
  <c r="D252" i="7"/>
  <c r="S157" i="4"/>
  <c r="T157" i="4" s="1"/>
  <c r="V157" i="4" s="1"/>
  <c r="E157" i="15" s="1"/>
  <c r="F157" i="15" s="1"/>
  <c r="G157" i="15" s="1"/>
  <c r="W257" i="6"/>
  <c r="K257" i="5"/>
  <c r="DH247" i="1"/>
  <c r="DA247" i="1"/>
  <c r="DU247" i="1"/>
  <c r="N247" i="7" s="1"/>
  <c r="D106" i="7"/>
  <c r="O203" i="4"/>
  <c r="Q14" i="7"/>
  <c r="H14" i="7"/>
  <c r="O59" i="4"/>
  <c r="D255" i="7"/>
  <c r="J57" i="4"/>
  <c r="K57" i="4" s="1"/>
  <c r="V57" i="4" s="1"/>
  <c r="E57" i="15" s="1"/>
  <c r="F57" i="15" s="1"/>
  <c r="G57" i="15" s="1"/>
  <c r="O296" i="4"/>
  <c r="DH296" i="1"/>
  <c r="DU296" i="1"/>
  <c r="N296" i="7" s="1"/>
  <c r="DA296" i="1"/>
  <c r="DU151" i="1"/>
  <c r="N151" i="7" s="1"/>
  <c r="DH151" i="1"/>
  <c r="DA151" i="1"/>
  <c r="DT299" i="1"/>
  <c r="DG299" i="1"/>
  <c r="CZ299" i="1"/>
  <c r="DB132" i="1"/>
  <c r="DV132" i="1"/>
  <c r="O132" i="7" s="1"/>
  <c r="DI132" i="1"/>
  <c r="V345" i="3"/>
  <c r="D345" i="15" s="1"/>
  <c r="V19" i="6"/>
  <c r="I19" i="15" s="1"/>
  <c r="Q332" i="7"/>
  <c r="H332" i="7"/>
  <c r="N96" i="4"/>
  <c r="DG96" i="1"/>
  <c r="CZ96" i="1"/>
  <c r="DT96" i="1"/>
  <c r="Q280" i="4"/>
  <c r="DJ280" i="1"/>
  <c r="DC280" i="1"/>
  <c r="DW280" i="1"/>
  <c r="P280" i="7" s="1"/>
  <c r="DK172" i="1"/>
  <c r="DD172" i="1"/>
  <c r="R172" i="7"/>
  <c r="DX172" i="1"/>
  <c r="R236" i="4"/>
  <c r="DK236" i="1"/>
  <c r="DD236" i="1"/>
  <c r="DX236" i="1"/>
  <c r="E76" i="7"/>
  <c r="N76" i="7"/>
  <c r="DF222" i="1"/>
  <c r="CY222" i="1"/>
  <c r="DT233" i="1"/>
  <c r="M233" i="7" s="1"/>
  <c r="DX92" i="1"/>
  <c r="Q92" i="7" s="1"/>
  <c r="DD92" i="1"/>
  <c r="DK92" i="1"/>
  <c r="DD303" i="1"/>
  <c r="R303" i="7"/>
  <c r="DX303" i="1"/>
  <c r="DK303" i="1"/>
  <c r="Q43" i="4"/>
  <c r="DC43" i="1"/>
  <c r="DW43" i="1"/>
  <c r="DX43" i="1"/>
  <c r="DJ43" i="1"/>
  <c r="DX230" i="1"/>
  <c r="Q230" i="7" s="1"/>
  <c r="DD230" i="1"/>
  <c r="DK230" i="1"/>
  <c r="K130" i="6"/>
  <c r="DD334" i="1"/>
  <c r="DK334" i="1"/>
  <c r="DX334" i="1"/>
  <c r="Q334" i="7" s="1"/>
  <c r="W245" i="6"/>
  <c r="K245" i="5"/>
  <c r="G81" i="7"/>
  <c r="F141" i="8"/>
  <c r="S47" i="6"/>
  <c r="DX356" i="1"/>
  <c r="DK356" i="1"/>
  <c r="DD356" i="1"/>
  <c r="M287" i="4"/>
  <c r="CY287" i="1"/>
  <c r="DF287" i="1"/>
  <c r="Q144" i="8"/>
  <c r="R144" i="8" s="1"/>
  <c r="DW230" i="1"/>
  <c r="P230" i="7" s="1"/>
  <c r="K104" i="5"/>
  <c r="W104" i="6"/>
  <c r="DU166" i="1"/>
  <c r="W283" i="3"/>
  <c r="D283" i="5"/>
  <c r="F173" i="7"/>
  <c r="DV33" i="1"/>
  <c r="DB33" i="1"/>
  <c r="DI33" i="1"/>
  <c r="R228" i="7"/>
  <c r="T228" i="7" s="1"/>
  <c r="I228" i="7"/>
  <c r="D141" i="7"/>
  <c r="M141" i="7"/>
  <c r="I204" i="7"/>
  <c r="F171" i="7"/>
  <c r="DX165" i="1"/>
  <c r="DK165" i="1"/>
  <c r="DD165" i="1"/>
  <c r="DJ207" i="1"/>
  <c r="DC207" i="1"/>
  <c r="Q207" i="4"/>
  <c r="DW207" i="1"/>
  <c r="P207" i="7" s="1"/>
  <c r="M89" i="7"/>
  <c r="D89" i="7"/>
  <c r="J89" i="7" s="1"/>
  <c r="R110" i="7"/>
  <c r="I110" i="7"/>
  <c r="J19" i="4"/>
  <c r="K19" i="4" s="1"/>
  <c r="DJ205" i="1"/>
  <c r="DW205" i="1"/>
  <c r="DC205" i="1"/>
  <c r="G263" i="7"/>
  <c r="E62" i="7"/>
  <c r="G86" i="7"/>
  <c r="Q301" i="7"/>
  <c r="H301" i="7"/>
  <c r="I79" i="7"/>
  <c r="E205" i="7"/>
  <c r="G197" i="7"/>
  <c r="P197" i="7"/>
  <c r="DV156" i="1"/>
  <c r="O156" i="7" s="1"/>
  <c r="DT128" i="1"/>
  <c r="CZ128" i="1"/>
  <c r="DG128" i="1"/>
  <c r="S325" i="4"/>
  <c r="T325" i="4" s="1"/>
  <c r="R351" i="4"/>
  <c r="R351" i="7"/>
  <c r="DD351" i="1"/>
  <c r="DK351" i="1"/>
  <c r="DX351" i="1"/>
  <c r="Q351" i="7" s="1"/>
  <c r="D169" i="7"/>
  <c r="M169" i="7"/>
  <c r="DB79" i="1"/>
  <c r="DV79" i="1"/>
  <c r="O79" i="7" s="1"/>
  <c r="DI79" i="1"/>
  <c r="E228" i="7"/>
  <c r="N228" i="7"/>
  <c r="N7" i="7"/>
  <c r="E7" i="7"/>
  <c r="D228" i="7"/>
  <c r="DJ139" i="1"/>
  <c r="DC139" i="1"/>
  <c r="F324" i="7"/>
  <c r="J68" i="4"/>
  <c r="K68" i="4" s="1"/>
  <c r="S109" i="6"/>
  <c r="T109" i="6" s="1"/>
  <c r="S141" i="6"/>
  <c r="T141" i="6" s="1"/>
  <c r="H353" i="7"/>
  <c r="Q353" i="7"/>
  <c r="S246" i="6"/>
  <c r="DG190" i="1"/>
  <c r="DT190" i="1"/>
  <c r="M190" i="7" s="1"/>
  <c r="N190" i="4"/>
  <c r="CZ190" i="1"/>
  <c r="DV196" i="1"/>
  <c r="O196" i="7" s="1"/>
  <c r="DI196" i="1"/>
  <c r="DB196" i="1"/>
  <c r="DF182" i="1"/>
  <c r="CY182" i="1"/>
  <c r="S155" i="6"/>
  <c r="T155" i="6" s="1"/>
  <c r="V155" i="6" s="1"/>
  <c r="I155" i="15" s="1"/>
  <c r="DH118" i="1"/>
  <c r="DA118" i="1"/>
  <c r="DU118" i="1"/>
  <c r="N118" i="7" s="1"/>
  <c r="O118" i="4"/>
  <c r="D164" i="7"/>
  <c r="S239" i="4"/>
  <c r="T239" i="4" s="1"/>
  <c r="V239" i="4" s="1"/>
  <c r="E239" i="15" s="1"/>
  <c r="F239" i="15" s="1"/>
  <c r="G239" i="15" s="1"/>
  <c r="O322" i="7"/>
  <c r="F322" i="7"/>
  <c r="G248" i="7"/>
  <c r="H171" i="7"/>
  <c r="Q171" i="7"/>
  <c r="DT142" i="1"/>
  <c r="M142" i="7" s="1"/>
  <c r="CZ142" i="1"/>
  <c r="DG142" i="1"/>
  <c r="Q276" i="7"/>
  <c r="H276" i="7"/>
  <c r="DT212" i="1"/>
  <c r="M212" i="7" s="1"/>
  <c r="DG212" i="1"/>
  <c r="CZ212" i="1"/>
  <c r="F140" i="7"/>
  <c r="DI59" i="1"/>
  <c r="DV59" i="1"/>
  <c r="DB59" i="1"/>
  <c r="DV118" i="1"/>
  <c r="M250" i="7"/>
  <c r="D250" i="7"/>
  <c r="I285" i="7"/>
  <c r="F44" i="7"/>
  <c r="H150" i="7"/>
  <c r="H337" i="5"/>
  <c r="I337" i="5"/>
  <c r="G337" i="5"/>
  <c r="R126" i="7"/>
  <c r="S245" i="4"/>
  <c r="T245" i="4" s="1"/>
  <c r="V245" i="4" s="1"/>
  <c r="E245" i="15" s="1"/>
  <c r="G235" i="7"/>
  <c r="E184" i="7"/>
  <c r="N184" i="7"/>
  <c r="R69" i="7"/>
  <c r="D319" i="7"/>
  <c r="M319" i="7"/>
  <c r="I315" i="7"/>
  <c r="K315" i="7" s="1"/>
  <c r="I89" i="7"/>
  <c r="K89" i="7" s="1"/>
  <c r="V89" i="7" s="1"/>
  <c r="J89" i="15" s="1"/>
  <c r="K89" i="15" s="1"/>
  <c r="L89" i="15" s="1"/>
  <c r="R89" i="7"/>
  <c r="T89" i="7" s="1"/>
  <c r="Q95" i="4"/>
  <c r="DJ95" i="1"/>
  <c r="DW95" i="1"/>
  <c r="P95" i="7" s="1"/>
  <c r="DC95" i="1"/>
  <c r="H191" i="7"/>
  <c r="F186" i="7"/>
  <c r="DV350" i="1"/>
  <c r="F15" i="7"/>
  <c r="CY282" i="1"/>
  <c r="DF282" i="1"/>
  <c r="DH195" i="1"/>
  <c r="DV195" i="1"/>
  <c r="O195" i="7" s="1"/>
  <c r="DA195" i="1"/>
  <c r="DU195" i="1"/>
  <c r="N195" i="7" s="1"/>
  <c r="P88" i="7"/>
  <c r="G88" i="7"/>
  <c r="N212" i="4"/>
  <c r="I170" i="7"/>
  <c r="R170" i="7"/>
  <c r="DC39" i="1"/>
  <c r="DW39" i="1"/>
  <c r="DJ39" i="1"/>
  <c r="DW8" i="1"/>
  <c r="P8" i="7" s="1"/>
  <c r="DJ8" i="1"/>
  <c r="DC8" i="1"/>
  <c r="P101" i="4"/>
  <c r="DV101" i="1"/>
  <c r="O101" i="7" s="1"/>
  <c r="DI101" i="1"/>
  <c r="DB101" i="1"/>
  <c r="H15" i="7"/>
  <c r="O49" i="4"/>
  <c r="DH49" i="1"/>
  <c r="DA49" i="1"/>
  <c r="DU49" i="1"/>
  <c r="M294" i="4"/>
  <c r="DT294" i="1"/>
  <c r="M294" i="7" s="1"/>
  <c r="DF294" i="1"/>
  <c r="CY294" i="1"/>
  <c r="DH242" i="1"/>
  <c r="DU242" i="1"/>
  <c r="N242" i="7" s="1"/>
  <c r="DA242" i="1"/>
  <c r="CY90" i="1"/>
  <c r="DF90" i="1"/>
  <c r="DJ322" i="1"/>
  <c r="DC322" i="1"/>
  <c r="DW322" i="1"/>
  <c r="P322" i="7" s="1"/>
  <c r="DF234" i="1"/>
  <c r="CY234" i="1"/>
  <c r="O248" i="7"/>
  <c r="F248" i="7"/>
  <c r="R76" i="7"/>
  <c r="I76" i="7"/>
  <c r="J140" i="4"/>
  <c r="K140" i="4" s="1"/>
  <c r="Q157" i="7"/>
  <c r="H157" i="7"/>
  <c r="DF154" i="1"/>
  <c r="CY154" i="1"/>
  <c r="S46" i="6"/>
  <c r="DT90" i="1"/>
  <c r="M90" i="7" s="1"/>
  <c r="CA4" i="1"/>
  <c r="S40" i="8"/>
  <c r="T40" i="8"/>
  <c r="K173" i="5"/>
  <c r="W173" i="6"/>
  <c r="R222" i="7"/>
  <c r="T222" i="7" s="1"/>
  <c r="I222" i="7"/>
  <c r="Q114" i="4"/>
  <c r="S27" i="6"/>
  <c r="P61" i="4"/>
  <c r="S61" i="4" s="1"/>
  <c r="T61" i="4" s="1"/>
  <c r="V61" i="4" s="1"/>
  <c r="E61" i="15" s="1"/>
  <c r="DV61" i="1"/>
  <c r="O61" i="7" s="1"/>
  <c r="DB61" i="1"/>
  <c r="DI61" i="1"/>
  <c r="P329" i="4"/>
  <c r="DV329" i="1"/>
  <c r="O329" i="7" s="1"/>
  <c r="DI329" i="1"/>
  <c r="DB329" i="1"/>
  <c r="T57" i="6"/>
  <c r="DX63" i="1"/>
  <c r="DD63" i="1"/>
  <c r="DK63" i="1"/>
  <c r="S283" i="4"/>
  <c r="T283" i="4" s="1"/>
  <c r="P98" i="7"/>
  <c r="G98" i="7"/>
  <c r="DI164" i="1"/>
  <c r="DB164" i="1"/>
  <c r="DV164" i="1"/>
  <c r="Q36" i="7"/>
  <c r="H36" i="7"/>
  <c r="P80" i="4"/>
  <c r="DI80" i="1"/>
  <c r="DV80" i="1"/>
  <c r="O80" i="7" s="1"/>
  <c r="DB80" i="1"/>
  <c r="O120" i="4"/>
  <c r="DA120" i="1"/>
  <c r="DH120" i="1"/>
  <c r="DU120" i="1"/>
  <c r="S313" i="6"/>
  <c r="T313" i="6" s="1"/>
  <c r="V313" i="6" s="1"/>
  <c r="I313" i="15" s="1"/>
  <c r="R345" i="7"/>
  <c r="T345" i="7" s="1"/>
  <c r="I345" i="7"/>
  <c r="J178" i="6"/>
  <c r="T298" i="6"/>
  <c r="N161" i="7"/>
  <c r="E161" i="7"/>
  <c r="DC228" i="1"/>
  <c r="DJ228" i="1"/>
  <c r="DW228" i="1"/>
  <c r="DB95" i="1"/>
  <c r="DV95" i="1"/>
  <c r="O95" i="7" s="1"/>
  <c r="DI95" i="1"/>
  <c r="E274" i="7"/>
  <c r="DB253" i="1"/>
  <c r="DV253" i="1"/>
  <c r="DI253" i="1"/>
  <c r="S112" i="6"/>
  <c r="T112" i="6" s="1"/>
  <c r="V112" i="6" s="1"/>
  <c r="I112" i="15" s="1"/>
  <c r="DG80" i="1"/>
  <c r="CZ80" i="1"/>
  <c r="DT80" i="1"/>
  <c r="M80" i="7" s="1"/>
  <c r="S15" i="6"/>
  <c r="T15" i="6" s="1"/>
  <c r="V15" i="6" s="1"/>
  <c r="I15" i="15" s="1"/>
  <c r="DW178" i="1"/>
  <c r="P178" i="7" s="1"/>
  <c r="DJ186" i="1"/>
  <c r="DW186" i="1"/>
  <c r="P186" i="7" s="1"/>
  <c r="DC186" i="1"/>
  <c r="M302" i="4"/>
  <c r="D345" i="7"/>
  <c r="M345" i="7"/>
  <c r="DW134" i="1"/>
  <c r="P134" i="7" s="1"/>
  <c r="DJ134" i="1"/>
  <c r="DC134" i="1"/>
  <c r="M332" i="4"/>
  <c r="CY332" i="1"/>
  <c r="DF332" i="1"/>
  <c r="K307" i="6"/>
  <c r="H223" i="7"/>
  <c r="Q223" i="7"/>
  <c r="J286" i="4"/>
  <c r="K286" i="4" s="1"/>
  <c r="I284" i="7"/>
  <c r="DT92" i="1"/>
  <c r="DG92" i="1"/>
  <c r="CZ92" i="1"/>
  <c r="N21" i="4"/>
  <c r="CZ21" i="1"/>
  <c r="DT21" i="1"/>
  <c r="DG21" i="1"/>
  <c r="DT354" i="1"/>
  <c r="M354" i="7" s="1"/>
  <c r="DG354" i="1"/>
  <c r="CZ354" i="1"/>
  <c r="J113" i="4"/>
  <c r="K113" i="4" s="1"/>
  <c r="J300" i="6"/>
  <c r="K300" i="6" s="1"/>
  <c r="R22" i="7"/>
  <c r="T22" i="7" s="1"/>
  <c r="I22" i="7"/>
  <c r="DT238" i="1"/>
  <c r="M238" i="7" s="1"/>
  <c r="S238" i="7" s="1"/>
  <c r="T238" i="7" s="1"/>
  <c r="I320" i="7"/>
  <c r="N280" i="4"/>
  <c r="CZ280" i="1"/>
  <c r="DT280" i="1"/>
  <c r="M280" i="7" s="1"/>
  <c r="DG280" i="1"/>
  <c r="R286" i="7"/>
  <c r="T286" i="7" s="1"/>
  <c r="P14" i="7"/>
  <c r="G14" i="7"/>
  <c r="S91" i="6"/>
  <c r="T91" i="6" s="1"/>
  <c r="V91" i="6" s="1"/>
  <c r="I91" i="15" s="1"/>
  <c r="P59" i="4"/>
  <c r="DF106" i="1"/>
  <c r="CY106" i="1"/>
  <c r="S281" i="6"/>
  <c r="T281" i="6" s="1"/>
  <c r="V281" i="6" s="1"/>
  <c r="I281" i="15" s="1"/>
  <c r="S39" i="8"/>
  <c r="T39" i="8"/>
  <c r="I332" i="7"/>
  <c r="R146" i="4"/>
  <c r="DX146" i="1"/>
  <c r="Q146" i="7" s="1"/>
  <c r="DK146" i="1"/>
  <c r="DD146" i="1"/>
  <c r="R146" i="7"/>
  <c r="G147" i="7"/>
  <c r="P147" i="7"/>
  <c r="H247" i="7"/>
  <c r="P125" i="7"/>
  <c r="G125" i="7"/>
  <c r="W332" i="3"/>
  <c r="D332" i="5"/>
  <c r="T197" i="6"/>
  <c r="V197" i="6" s="1"/>
  <c r="I197" i="15" s="1"/>
  <c r="P8" i="3"/>
  <c r="S8" i="3" s="1"/>
  <c r="T8" i="3" s="1"/>
  <c r="J8" i="3"/>
  <c r="K8" i="3" s="1"/>
  <c r="V298" i="6"/>
  <c r="I298" i="15" s="1"/>
  <c r="W222" i="3"/>
  <c r="D222" i="5"/>
  <c r="DF279" i="1"/>
  <c r="CY279" i="1"/>
  <c r="G297" i="7"/>
  <c r="P297" i="7"/>
  <c r="S44" i="3"/>
  <c r="T44" i="3" s="1"/>
  <c r="DV11" i="1"/>
  <c r="O11" i="7" s="1"/>
  <c r="DX347" i="1"/>
  <c r="DW63" i="1"/>
  <c r="P63" i="7" s="1"/>
  <c r="M279" i="7"/>
  <c r="D279" i="7"/>
  <c r="DK166" i="1"/>
  <c r="DX166" i="1"/>
  <c r="Q166" i="7" s="1"/>
  <c r="DD166" i="1"/>
  <c r="R166" i="7"/>
  <c r="DG167" i="1"/>
  <c r="CZ167" i="1"/>
  <c r="DT167" i="1"/>
  <c r="M167" i="7" s="1"/>
  <c r="O346" i="4"/>
  <c r="DA346" i="1"/>
  <c r="DH346" i="1"/>
  <c r="DU346" i="1"/>
  <c r="N346" i="7" s="1"/>
  <c r="S104" i="7"/>
  <c r="DT286" i="1"/>
  <c r="M286" i="7" s="1"/>
  <c r="DU299" i="1"/>
  <c r="T104" i="8"/>
  <c r="S104" i="8"/>
  <c r="H182" i="7"/>
  <c r="M187" i="4"/>
  <c r="DF187" i="1"/>
  <c r="CY187" i="1"/>
  <c r="G122" i="7"/>
  <c r="P122" i="7"/>
  <c r="H292" i="7"/>
  <c r="Q292" i="7"/>
  <c r="P231" i="7"/>
  <c r="G231" i="7"/>
  <c r="D350" i="7"/>
  <c r="M109" i="7"/>
  <c r="D109" i="7"/>
  <c r="E268" i="7"/>
  <c r="I80" i="7"/>
  <c r="D301" i="7"/>
  <c r="E230" i="7"/>
  <c r="M276" i="7"/>
  <c r="D276" i="7"/>
  <c r="E128" i="7"/>
  <c r="H204" i="7"/>
  <c r="I156" i="7"/>
  <c r="R156" i="7"/>
  <c r="T156" i="7" s="1"/>
  <c r="S79" i="6"/>
  <c r="T79" i="6" s="1"/>
  <c r="F277" i="7"/>
  <c r="O277" i="7"/>
  <c r="DW155" i="1"/>
  <c r="DJ155" i="1"/>
  <c r="DC155" i="1"/>
  <c r="DV71" i="1"/>
  <c r="O71" i="7" s="1"/>
  <c r="DI71" i="1"/>
  <c r="DB71" i="1"/>
  <c r="S258" i="4"/>
  <c r="T258" i="4" s="1"/>
  <c r="DB212" i="1"/>
  <c r="DI212" i="1"/>
  <c r="DV212" i="1"/>
  <c r="E110" i="7"/>
  <c r="F205" i="7"/>
  <c r="I67" i="7"/>
  <c r="D133" i="7"/>
  <c r="DB62" i="1"/>
  <c r="P62" i="4"/>
  <c r="DI62" i="1"/>
  <c r="DV62" i="1"/>
  <c r="DV141" i="1"/>
  <c r="DI141" i="1"/>
  <c r="DB141" i="1"/>
  <c r="DW317" i="1"/>
  <c r="O87" i="7"/>
  <c r="F87" i="7"/>
  <c r="H122" i="7"/>
  <c r="Q122" i="7"/>
  <c r="E144" i="7"/>
  <c r="N144" i="7"/>
  <c r="DK155" i="1"/>
  <c r="DX155" i="1"/>
  <c r="DD155" i="1"/>
  <c r="I333" i="5"/>
  <c r="G333" i="5"/>
  <c r="H333" i="5"/>
  <c r="D190" i="7"/>
  <c r="DK109" i="1"/>
  <c r="DD109" i="1"/>
  <c r="R109" i="4"/>
  <c r="DX109" i="1"/>
  <c r="G301" i="7"/>
  <c r="H79" i="7"/>
  <c r="G140" i="7"/>
  <c r="P140" i="7"/>
  <c r="G292" i="7"/>
  <c r="Q187" i="7"/>
  <c r="H187" i="7"/>
  <c r="P204" i="7"/>
  <c r="J328" i="3"/>
  <c r="K328" i="3" s="1"/>
  <c r="CY13" i="1"/>
  <c r="DF13" i="1"/>
  <c r="DV205" i="1"/>
  <c r="O205" i="7" s="1"/>
  <c r="DX273" i="1"/>
  <c r="DK273" i="1"/>
  <c r="DD273" i="1"/>
  <c r="DB111" i="1"/>
  <c r="DI111" i="1"/>
  <c r="DV111" i="1"/>
  <c r="O111" i="7" s="1"/>
  <c r="D234" i="7"/>
  <c r="N170" i="4"/>
  <c r="DG170" i="1"/>
  <c r="DT170" i="1"/>
  <c r="M170" i="7" s="1"/>
  <c r="CZ170" i="1"/>
  <c r="DW105" i="1"/>
  <c r="DJ105" i="1"/>
  <c r="DC105" i="1"/>
  <c r="E285" i="7"/>
  <c r="N285" i="7"/>
  <c r="N324" i="7"/>
  <c r="E324" i="7"/>
  <c r="I328" i="7"/>
  <c r="I353" i="7"/>
  <c r="R353" i="7"/>
  <c r="DT13" i="1"/>
  <c r="DG309" i="1"/>
  <c r="CZ309" i="1"/>
  <c r="DT309" i="1"/>
  <c r="M309" i="7" s="1"/>
  <c r="D71" i="7"/>
  <c r="E317" i="7"/>
  <c r="CZ133" i="1"/>
  <c r="DG133" i="1"/>
  <c r="DT133" i="1"/>
  <c r="M133" i="7" s="1"/>
  <c r="DG196" i="1"/>
  <c r="CZ196" i="1"/>
  <c r="DT196" i="1"/>
  <c r="DJ42" i="1"/>
  <c r="DC42" i="1"/>
  <c r="Q42" i="4"/>
  <c r="DW42" i="1"/>
  <c r="P42" i="7" s="1"/>
  <c r="CZ335" i="1"/>
  <c r="DT335" i="1"/>
  <c r="DG335" i="1"/>
  <c r="D160" i="7"/>
  <c r="DD194" i="1"/>
  <c r="DX194" i="1"/>
  <c r="R194" i="4"/>
  <c r="DK194" i="1"/>
  <c r="DT59" i="1"/>
  <c r="M59" i="7" s="1"/>
  <c r="CZ59" i="1"/>
  <c r="DG59" i="1"/>
  <c r="S170" i="4"/>
  <c r="T170" i="4" s="1"/>
  <c r="R208" i="7"/>
  <c r="T208" i="7" s="1"/>
  <c r="I208" i="7"/>
  <c r="K185" i="6"/>
  <c r="N277" i="7"/>
  <c r="E277" i="7"/>
  <c r="R276" i="7"/>
  <c r="T276" i="7" s="1"/>
  <c r="I276" i="7"/>
  <c r="DW59" i="1"/>
  <c r="P59" i="7" s="1"/>
  <c r="DV275" i="1"/>
  <c r="O275" i="7" s="1"/>
  <c r="H285" i="7"/>
  <c r="O308" i="4"/>
  <c r="DU308" i="1"/>
  <c r="N308" i="7" s="1"/>
  <c r="DA308" i="1"/>
  <c r="DH308" i="1"/>
  <c r="F157" i="7"/>
  <c r="O157" i="7"/>
  <c r="E239" i="7"/>
  <c r="DV12" i="1"/>
  <c r="O12" i="7" s="1"/>
  <c r="E20" i="7"/>
  <c r="N20" i="7"/>
  <c r="H69" i="7"/>
  <c r="Q69" i="7"/>
  <c r="H175" i="7"/>
  <c r="I319" i="7"/>
  <c r="P228" i="4"/>
  <c r="S228" i="4" s="1"/>
  <c r="T228" i="4" s="1"/>
  <c r="DI228" i="1"/>
  <c r="DB228" i="1"/>
  <c r="DV228" i="1"/>
  <c r="O228" i="7" s="1"/>
  <c r="I191" i="7"/>
  <c r="P254" i="7"/>
  <c r="G254" i="7"/>
  <c r="F88" i="7"/>
  <c r="G64" i="7"/>
  <c r="N193" i="7"/>
  <c r="E193" i="7"/>
  <c r="E15" i="7"/>
  <c r="H199" i="7"/>
  <c r="Q46" i="7"/>
  <c r="H46" i="7"/>
  <c r="V173" i="3"/>
  <c r="D173" i="15" s="1"/>
  <c r="F173" i="15" s="1"/>
  <c r="G173" i="15" s="1"/>
  <c r="M191" i="7"/>
  <c r="DB22" i="1"/>
  <c r="DI22" i="1"/>
  <c r="DV22" i="1"/>
  <c r="O22" i="7" s="1"/>
  <c r="J353" i="6"/>
  <c r="K353" i="6" s="1"/>
  <c r="V353" i="6" s="1"/>
  <c r="I353" i="15" s="1"/>
  <c r="O256" i="4"/>
  <c r="DH256" i="1"/>
  <c r="DA256" i="1"/>
  <c r="DU256" i="1"/>
  <c r="CY305" i="1"/>
  <c r="DF305" i="1"/>
  <c r="E44" i="7"/>
  <c r="I308" i="7"/>
  <c r="K308" i="7" s="1"/>
  <c r="F332" i="7"/>
  <c r="O332" i="7"/>
  <c r="DU298" i="1"/>
  <c r="N298" i="7" s="1"/>
  <c r="DH298" i="1"/>
  <c r="DA298" i="1"/>
  <c r="DH135" i="1"/>
  <c r="DA135" i="1"/>
  <c r="DU135" i="1"/>
  <c r="N135" i="7" s="1"/>
  <c r="Q147" i="7"/>
  <c r="H147" i="7"/>
  <c r="F194" i="7"/>
  <c r="DU292" i="1"/>
  <c r="N292" i="7" s="1"/>
  <c r="CY102" i="1"/>
  <c r="DF102" i="1"/>
  <c r="S140" i="4"/>
  <c r="T140" i="4" s="1"/>
  <c r="F96" i="7"/>
  <c r="I6" i="4"/>
  <c r="R6" i="4"/>
  <c r="CM4" i="1"/>
  <c r="DG6" i="1"/>
  <c r="K20" i="6"/>
  <c r="I258" i="7"/>
  <c r="P300" i="7"/>
  <c r="G300" i="7"/>
  <c r="CZ355" i="1"/>
  <c r="DT355" i="1"/>
  <c r="DG355" i="1"/>
  <c r="N258" i="7"/>
  <c r="E258" i="7"/>
  <c r="R313" i="7"/>
  <c r="DK313" i="1"/>
  <c r="DX313" i="1"/>
  <c r="DD313" i="1"/>
  <c r="I296" i="7"/>
  <c r="G347" i="7"/>
  <c r="J347" i="7" s="1"/>
  <c r="P154" i="4"/>
  <c r="DI154" i="1"/>
  <c r="DB154" i="1"/>
  <c r="DV154" i="1"/>
  <c r="F98" i="7"/>
  <c r="O98" i="7"/>
  <c r="Q27" i="7"/>
  <c r="CZ101" i="1"/>
  <c r="DT101" i="1"/>
  <c r="M101" i="7" s="1"/>
  <c r="DG101" i="1"/>
  <c r="F113" i="8"/>
  <c r="L113" i="8" s="1"/>
  <c r="M113" i="8" s="1"/>
  <c r="Q113" i="8"/>
  <c r="R113" i="8" s="1"/>
  <c r="S206" i="6"/>
  <c r="T206" i="6" s="1"/>
  <c r="V206" i="6" s="1"/>
  <c r="I206" i="15" s="1"/>
  <c r="CY140" i="1"/>
  <c r="R140" i="7"/>
  <c r="DF140" i="1"/>
  <c r="CY313" i="1"/>
  <c r="DF313" i="1"/>
  <c r="E255" i="7"/>
  <c r="O46" i="4"/>
  <c r="DV46" i="1"/>
  <c r="DA46" i="1"/>
  <c r="DU46" i="1"/>
  <c r="DH46" i="1"/>
  <c r="F298" i="7"/>
  <c r="O298" i="7"/>
  <c r="M161" i="7"/>
  <c r="S161" i="7" s="1"/>
  <c r="D161" i="7"/>
  <c r="J161" i="7" s="1"/>
  <c r="K161" i="7" s="1"/>
  <c r="V161" i="7" s="1"/>
  <c r="J161" i="15" s="1"/>
  <c r="K161" i="15" s="1"/>
  <c r="L161" i="15" s="1"/>
  <c r="O272" i="4"/>
  <c r="S272" i="4" s="1"/>
  <c r="T272" i="4" s="1"/>
  <c r="V272" i="4" s="1"/>
  <c r="E272" i="15" s="1"/>
  <c r="F272" i="15" s="1"/>
  <c r="G272" i="15" s="1"/>
  <c r="DH272" i="1"/>
  <c r="DU272" i="1"/>
  <c r="N272" i="7" s="1"/>
  <c r="S272" i="7" s="1"/>
  <c r="DA272" i="1"/>
  <c r="E6" i="3"/>
  <c r="J6" i="3" s="1"/>
  <c r="K6" i="3" s="1"/>
  <c r="F113" i="7"/>
  <c r="Q199" i="4"/>
  <c r="DW199" i="1"/>
  <c r="P199" i="7" s="1"/>
  <c r="DC199" i="1"/>
  <c r="DJ199" i="1"/>
  <c r="DT288" i="1"/>
  <c r="DT282" i="1"/>
  <c r="M282" i="7" s="1"/>
  <c r="N282" i="4"/>
  <c r="CZ282" i="1"/>
  <c r="DG282" i="1"/>
  <c r="DH202" i="1"/>
  <c r="DA202" i="1"/>
  <c r="DU202" i="1"/>
  <c r="N202" i="7" s="1"/>
  <c r="R112" i="4"/>
  <c r="DX112" i="1"/>
  <c r="Q112" i="7" s="1"/>
  <c r="DK112" i="1"/>
  <c r="DD112" i="1"/>
  <c r="I145" i="7"/>
  <c r="S262" i="6"/>
  <c r="R169" i="4"/>
  <c r="DK169" i="1"/>
  <c r="DD169" i="1"/>
  <c r="R169" i="7"/>
  <c r="DX169" i="1"/>
  <c r="DF20" i="1"/>
  <c r="CY20" i="1"/>
  <c r="Q227" i="7"/>
  <c r="H227" i="7"/>
  <c r="M120" i="4"/>
  <c r="CY120" i="1"/>
  <c r="DF120" i="1"/>
  <c r="D154" i="7"/>
  <c r="Q294" i="7"/>
  <c r="H294" i="7"/>
  <c r="R332" i="7"/>
  <c r="T332" i="7" s="1"/>
  <c r="DA302" i="1"/>
  <c r="DH302" i="1"/>
  <c r="DU302" i="1"/>
  <c r="DV144" i="1"/>
  <c r="O144" i="7" s="1"/>
  <c r="DB144" i="1"/>
  <c r="DI144" i="1"/>
  <c r="DV256" i="1"/>
  <c r="M252" i="4"/>
  <c r="CY252" i="1"/>
  <c r="DF252" i="1"/>
  <c r="DJ248" i="1"/>
  <c r="DW248" i="1"/>
  <c r="P248" i="7" s="1"/>
  <c r="DC248" i="1"/>
  <c r="P89" i="4"/>
  <c r="DB89" i="1"/>
  <c r="DV89" i="1"/>
  <c r="O89" i="7" s="1"/>
  <c r="DI89" i="1"/>
  <c r="H113" i="7"/>
  <c r="Q113" i="7"/>
  <c r="J212" i="6"/>
  <c r="K212" i="6" s="1"/>
  <c r="J175" i="3"/>
  <c r="K175" i="3" s="1"/>
  <c r="W277" i="6"/>
  <c r="K277" i="5"/>
  <c r="T104" i="7"/>
  <c r="V104" i="7" s="1"/>
  <c r="J104" i="15" s="1"/>
  <c r="K104" i="15" s="1"/>
  <c r="L104" i="15" s="1"/>
  <c r="L153" i="5"/>
  <c r="W153" i="7"/>
  <c r="DX134" i="1"/>
  <c r="DT302" i="1"/>
  <c r="DF210" i="1"/>
  <c r="CY210" i="1"/>
  <c r="DI103" i="1"/>
  <c r="DB103" i="1"/>
  <c r="DV103" i="1"/>
  <c r="P95" i="4"/>
  <c r="CY70" i="1"/>
  <c r="DF70" i="1"/>
  <c r="P240" i="4"/>
  <c r="DV240" i="1"/>
  <c r="O240" i="7" s="1"/>
  <c r="DB240" i="1"/>
  <c r="DI240" i="1"/>
  <c r="DV60" i="1"/>
  <c r="DB60" i="1"/>
  <c r="DI60" i="1"/>
  <c r="DV41" i="1"/>
  <c r="O41" i="7" s="1"/>
  <c r="Q92" i="8"/>
  <c r="R92" i="8" s="1"/>
  <c r="E203" i="7"/>
  <c r="I131" i="7"/>
  <c r="E59" i="7"/>
  <c r="E242" i="7"/>
  <c r="N349" i="4"/>
  <c r="DT349" i="1"/>
  <c r="M349" i="7" s="1"/>
  <c r="S349" i="7" s="1"/>
  <c r="CZ349" i="1"/>
  <c r="DG349" i="1"/>
  <c r="H255" i="7"/>
  <c r="CY280" i="1"/>
  <c r="DF280" i="1"/>
  <c r="F331" i="7"/>
  <c r="O331" i="7"/>
  <c r="N106" i="4"/>
  <c r="DT106" i="1"/>
  <c r="M106" i="7" s="1"/>
  <c r="CZ106" i="1"/>
  <c r="DU106" i="1"/>
  <c r="DG106" i="1"/>
  <c r="R175" i="4"/>
  <c r="DD175" i="1"/>
  <c r="DK175" i="1"/>
  <c r="DX175" i="1"/>
  <c r="Q175" i="7" s="1"/>
  <c r="DX60" i="1"/>
  <c r="DD60" i="1"/>
  <c r="R60" i="7"/>
  <c r="DK60" i="1"/>
  <c r="G270" i="7"/>
  <c r="T352" i="6"/>
  <c r="G294" i="7"/>
  <c r="P294" i="7"/>
  <c r="V258" i="6"/>
  <c r="I258" i="15" s="1"/>
  <c r="O177" i="4"/>
  <c r="S177" i="4" s="1"/>
  <c r="T177" i="4" s="1"/>
  <c r="V177" i="4" s="1"/>
  <c r="E177" i="15" s="1"/>
  <c r="F177" i="15" s="1"/>
  <c r="G177" i="15" s="1"/>
  <c r="DU177" i="1"/>
  <c r="N177" i="7" s="1"/>
  <c r="DH177" i="1"/>
  <c r="DA177" i="1"/>
  <c r="S258" i="6"/>
  <c r="T146" i="6"/>
  <c r="R239" i="7"/>
  <c r="I239" i="7"/>
  <c r="DV88" i="1"/>
  <c r="DI88" i="1"/>
  <c r="DB88" i="1"/>
  <c r="DJ64" i="1"/>
  <c r="DW64" i="1"/>
  <c r="P64" i="7" s="1"/>
  <c r="DC64" i="1"/>
  <c r="Q201" i="4"/>
  <c r="DC201" i="1"/>
  <c r="DJ201" i="1"/>
  <c r="DW201" i="1"/>
  <c r="DW60" i="1"/>
  <c r="P60" i="7" s="1"/>
  <c r="DV202" i="1"/>
  <c r="S183" i="4"/>
  <c r="T183" i="4" s="1"/>
  <c r="V183" i="4" s="1"/>
  <c r="E183" i="15" s="1"/>
  <c r="F183" i="15" s="1"/>
  <c r="G183" i="15" s="1"/>
  <c r="T57" i="8"/>
  <c r="S57" i="8"/>
  <c r="S303" i="3"/>
  <c r="T303" i="3" s="1"/>
  <c r="S352" i="6"/>
  <c r="J276" i="4"/>
  <c r="K276" i="4" s="1"/>
  <c r="T283" i="6"/>
  <c r="O89" i="4"/>
  <c r="DU89" i="1"/>
  <c r="N89" i="7" s="1"/>
  <c r="DH89" i="1"/>
  <c r="DA89" i="1"/>
  <c r="D86" i="7"/>
  <c r="M86" i="7"/>
  <c r="M116" i="4"/>
  <c r="CY116" i="1"/>
  <c r="DF116" i="1"/>
  <c r="DT88" i="1"/>
  <c r="M88" i="7" s="1"/>
  <c r="CZ88" i="1"/>
  <c r="DG88" i="1"/>
  <c r="M285" i="4"/>
  <c r="DF285" i="1"/>
  <c r="CY285" i="1"/>
  <c r="S104" i="4"/>
  <c r="T104" i="4" s="1"/>
  <c r="V104" i="4" s="1"/>
  <c r="E104" i="15" s="1"/>
  <c r="F104" i="15" s="1"/>
  <c r="G104" i="15" s="1"/>
  <c r="V140" i="6"/>
  <c r="I140" i="15" s="1"/>
  <c r="V270" i="6"/>
  <c r="I270" i="15" s="1"/>
  <c r="DT252" i="1"/>
  <c r="M252" i="7" s="1"/>
  <c r="DT130" i="1"/>
  <c r="M130" i="7" s="1"/>
  <c r="DW89" i="1"/>
  <c r="P89" i="7" s="1"/>
  <c r="DW129" i="1"/>
  <c r="P129" i="7" s="1"/>
  <c r="CY211" i="1"/>
  <c r="M211" i="4"/>
  <c r="DF211" i="1"/>
  <c r="F192" i="7"/>
  <c r="O192" i="7"/>
  <c r="G151" i="7"/>
  <c r="O122" i="7"/>
  <c r="F122" i="7"/>
  <c r="J122" i="7" s="1"/>
  <c r="E173" i="7"/>
  <c r="N173" i="7"/>
  <c r="F13" i="7"/>
  <c r="R301" i="7"/>
  <c r="I301" i="7"/>
  <c r="F276" i="7"/>
  <c r="Q19" i="7"/>
  <c r="H19" i="7"/>
  <c r="Q238" i="7"/>
  <c r="H238" i="7"/>
  <c r="H228" i="7"/>
  <c r="Q228" i="7"/>
  <c r="E109" i="7"/>
  <c r="N109" i="7"/>
  <c r="Q110" i="7"/>
  <c r="H110" i="7"/>
  <c r="V258" i="4"/>
  <c r="E258" i="15" s="1"/>
  <c r="F21" i="7"/>
  <c r="O21" i="7"/>
  <c r="H67" i="7"/>
  <c r="J67" i="7" s="1"/>
  <c r="P135" i="7"/>
  <c r="G135" i="7"/>
  <c r="O87" i="4"/>
  <c r="DU87" i="1"/>
  <c r="N87" i="7" s="1"/>
  <c r="DA87" i="1"/>
  <c r="DH87" i="1"/>
  <c r="I210" i="7"/>
  <c r="DG211" i="1"/>
  <c r="DU211" i="1"/>
  <c r="CZ211" i="1"/>
  <c r="DT211" i="1"/>
  <c r="DF246" i="1"/>
  <c r="CY246" i="1"/>
  <c r="DU317" i="1"/>
  <c r="N317" i="7" s="1"/>
  <c r="DA317" i="1"/>
  <c r="DH317" i="1"/>
  <c r="S169" i="4"/>
  <c r="T169" i="4" s="1"/>
  <c r="V169" i="4" s="1"/>
  <c r="E169" i="15" s="1"/>
  <c r="F169" i="15" s="1"/>
  <c r="G169" i="15" s="1"/>
  <c r="R122" i="7"/>
  <c r="T122" i="7" s="1"/>
  <c r="I122" i="7"/>
  <c r="K122" i="7" s="1"/>
  <c r="V122" i="7" s="1"/>
  <c r="J122" i="15" s="1"/>
  <c r="DT187" i="1"/>
  <c r="CZ187" i="1"/>
  <c r="DG187" i="1"/>
  <c r="M159" i="7"/>
  <c r="D208" i="7"/>
  <c r="M208" i="7"/>
  <c r="D42" i="7"/>
  <c r="M42" i="7"/>
  <c r="P61" i="7"/>
  <c r="G61" i="7"/>
  <c r="CY165" i="1"/>
  <c r="DT165" i="1"/>
  <c r="DF165" i="1"/>
  <c r="DJ13" i="1"/>
  <c r="DW13" i="1"/>
  <c r="P13" i="7" s="1"/>
  <c r="DC13" i="1"/>
  <c r="F174" i="7"/>
  <c r="D237" i="7"/>
  <c r="E65" i="7"/>
  <c r="N65" i="7"/>
  <c r="O164" i="7"/>
  <c r="F164" i="7"/>
  <c r="N101" i="7"/>
  <c r="E101" i="7"/>
  <c r="D205" i="7"/>
  <c r="DV292" i="1"/>
  <c r="O292" i="7" s="1"/>
  <c r="P292" i="4"/>
  <c r="DI292" i="1"/>
  <c r="DB292" i="1"/>
  <c r="DG9" i="1"/>
  <c r="CZ9" i="1"/>
  <c r="DT9" i="1"/>
  <c r="M9" i="7" s="1"/>
  <c r="H151" i="7"/>
  <c r="DU208" i="1"/>
  <c r="N208" i="7" s="1"/>
  <c r="CZ204" i="1"/>
  <c r="DT204" i="1"/>
  <c r="DG204" i="1"/>
  <c r="M288" i="4"/>
  <c r="DG105" i="1"/>
  <c r="DT105" i="1"/>
  <c r="M105" i="7" s="1"/>
  <c r="CZ105" i="1"/>
  <c r="N105" i="4"/>
  <c r="P271" i="7"/>
  <c r="G271" i="7"/>
  <c r="E87" i="7"/>
  <c r="D309" i="7"/>
  <c r="J182" i="4"/>
  <c r="K182" i="4" s="1"/>
  <c r="J245" i="3"/>
  <c r="K245" i="3" s="1"/>
  <c r="V245" i="3" s="1"/>
  <c r="D245" i="15" s="1"/>
  <c r="F245" i="15" s="1"/>
  <c r="G245" i="15" s="1"/>
  <c r="S71" i="3"/>
  <c r="T71" i="3" s="1"/>
  <c r="G228" i="7"/>
  <c r="P228" i="7"/>
  <c r="V170" i="4"/>
  <c r="E170" i="15" s="1"/>
  <c r="F170" i="15" s="1"/>
  <c r="G170" i="15" s="1"/>
  <c r="J352" i="6"/>
  <c r="K352" i="6" s="1"/>
  <c r="V352" i="6" s="1"/>
  <c r="I352" i="15" s="1"/>
  <c r="O301" i="4"/>
  <c r="M40" i="7"/>
  <c r="D40" i="7"/>
  <c r="O128" i="4"/>
  <c r="DU128" i="1"/>
  <c r="N128" i="7" s="1"/>
  <c r="DA128" i="1"/>
  <c r="DH128" i="1"/>
  <c r="D20" i="7"/>
  <c r="G245" i="7"/>
  <c r="P245" i="7"/>
  <c r="K299" i="5"/>
  <c r="W299" i="6"/>
  <c r="I193" i="7"/>
  <c r="DI113" i="1"/>
  <c r="P113" i="4"/>
  <c r="DB113" i="1"/>
  <c r="DV113" i="1"/>
  <c r="O113" i="7" s="1"/>
  <c r="Q283" i="7"/>
  <c r="H283" i="7"/>
  <c r="DG270" i="1"/>
  <c r="DT270" i="1"/>
  <c r="CZ270" i="1"/>
  <c r="F155" i="7"/>
  <c r="N183" i="7"/>
  <c r="E183" i="7"/>
  <c r="F254" i="7"/>
  <c r="H286" i="7"/>
  <c r="Q286" i="7"/>
  <c r="I39" i="7"/>
  <c r="R39" i="7"/>
  <c r="T39" i="7" s="1"/>
  <c r="G60" i="7"/>
  <c r="D248" i="7"/>
  <c r="J248" i="7" s="1"/>
  <c r="K248" i="7" s="1"/>
  <c r="V248" i="7" s="1"/>
  <c r="J248" i="15" s="1"/>
  <c r="M248" i="7"/>
  <c r="DX293" i="1"/>
  <c r="P76" i="4"/>
  <c r="DI76" i="1"/>
  <c r="DV76" i="1"/>
  <c r="DB76" i="1"/>
  <c r="CZ58" i="1"/>
  <c r="DT58" i="1"/>
  <c r="DG58" i="1"/>
  <c r="S114" i="6"/>
  <c r="O119" i="4"/>
  <c r="DA119" i="1"/>
  <c r="DU119" i="1"/>
  <c r="N119" i="7" s="1"/>
  <c r="DH119" i="1"/>
  <c r="D235" i="7"/>
  <c r="CY198" i="1"/>
  <c r="DF198" i="1"/>
  <c r="E41" i="7"/>
  <c r="D228" i="5"/>
  <c r="W228" i="3"/>
  <c r="I147" i="7"/>
  <c r="G39" i="7"/>
  <c r="P39" i="7"/>
  <c r="N248" i="7"/>
  <c r="E248" i="7"/>
  <c r="F299" i="7"/>
  <c r="O299" i="7"/>
  <c r="F269" i="7"/>
  <c r="I140" i="7"/>
  <c r="D41" i="7"/>
  <c r="I157" i="7"/>
  <c r="R157" i="7"/>
  <c r="T157" i="7" s="1"/>
  <c r="Q18" i="7"/>
  <c r="BY4" i="1"/>
  <c r="J9" i="3"/>
  <c r="K9" i="3" s="1"/>
  <c r="DU189" i="1"/>
  <c r="S152" i="6"/>
  <c r="T152" i="6" s="1"/>
  <c r="V152" i="6" s="1"/>
  <c r="I152" i="15" s="1"/>
  <c r="CY202" i="1"/>
  <c r="DF202" i="1"/>
  <c r="D258" i="7"/>
  <c r="J258" i="7" s="1"/>
  <c r="M258" i="7"/>
  <c r="DX154" i="1"/>
  <c r="Q154" i="7" s="1"/>
  <c r="DJ154" i="1"/>
  <c r="DC154" i="1"/>
  <c r="DW154" i="1"/>
  <c r="M135" i="4"/>
  <c r="S135" i="4" s="1"/>
  <c r="T135" i="4" s="1"/>
  <c r="V135" i="4" s="1"/>
  <c r="E135" i="15" s="1"/>
  <c r="DF135" i="1"/>
  <c r="CY135" i="1"/>
  <c r="D8" i="7"/>
  <c r="M8" i="7"/>
  <c r="Q203" i="4"/>
  <c r="DW211" i="1"/>
  <c r="DT316" i="1"/>
  <c r="S76" i="8"/>
  <c r="T76" i="8"/>
  <c r="DD102" i="1"/>
  <c r="DK102" i="1"/>
  <c r="DX102" i="1"/>
  <c r="DD202" i="1"/>
  <c r="DK202" i="1"/>
  <c r="DX202" i="1"/>
  <c r="N22" i="4"/>
  <c r="DG22" i="1"/>
  <c r="DT22" i="1"/>
  <c r="M22" i="7" s="1"/>
  <c r="CZ22" i="1"/>
  <c r="DX41" i="1"/>
  <c r="Q41" i="7" s="1"/>
  <c r="DK41" i="1"/>
  <c r="DD41" i="1"/>
  <c r="Q345" i="4"/>
  <c r="DJ345" i="1"/>
  <c r="DC345" i="1"/>
  <c r="DW345" i="1"/>
  <c r="P345" i="7" s="1"/>
  <c r="DH122" i="1"/>
  <c r="O122" i="4"/>
  <c r="DU122" i="1"/>
  <c r="N122" i="7" s="1"/>
  <c r="DA122" i="1"/>
  <c r="E125" i="7"/>
  <c r="M222" i="7"/>
  <c r="D222" i="7"/>
  <c r="D63" i="7"/>
  <c r="H345" i="7"/>
  <c r="S33" i="6"/>
  <c r="T33" i="6" s="1"/>
  <c r="V33" i="6" s="1"/>
  <c r="I33" i="15" s="1"/>
  <c r="G6" i="3"/>
  <c r="R6" i="3"/>
  <c r="Q57" i="7"/>
  <c r="H57" i="7"/>
  <c r="DW50" i="1"/>
  <c r="DJ50" i="1"/>
  <c r="DC50" i="1"/>
  <c r="DU328" i="1"/>
  <c r="H282" i="7"/>
  <c r="Q282" i="7"/>
  <c r="G152" i="7"/>
  <c r="S191" i="6"/>
  <c r="T191" i="6" s="1"/>
  <c r="V191" i="6" s="1"/>
  <c r="I191" i="15" s="1"/>
  <c r="O22" i="4"/>
  <c r="DA22" i="1"/>
  <c r="DU22" i="1"/>
  <c r="N22" i="7" s="1"/>
  <c r="DH22" i="1"/>
  <c r="S345" i="6"/>
  <c r="T345" i="6" s="1"/>
  <c r="V345" i="6" s="1"/>
  <c r="I345" i="15" s="1"/>
  <c r="DV49" i="1"/>
  <c r="O49" i="7" s="1"/>
  <c r="DI49" i="1"/>
  <c r="DW49" i="1"/>
  <c r="DB49" i="1"/>
  <c r="DV262" i="1"/>
  <c r="DI262" i="1"/>
  <c r="DB262" i="1"/>
  <c r="DG291" i="1"/>
  <c r="CZ291" i="1"/>
  <c r="DT291" i="1"/>
  <c r="I227" i="7"/>
  <c r="M154" i="4"/>
  <c r="O305" i="4"/>
  <c r="DU305" i="1"/>
  <c r="N305" i="7" s="1"/>
  <c r="DA305" i="1"/>
  <c r="DH305" i="1"/>
  <c r="DF186" i="1"/>
  <c r="CY186" i="1"/>
  <c r="O12" i="4"/>
  <c r="D184" i="7"/>
  <c r="DV242" i="1"/>
  <c r="O242" i="7" s="1"/>
  <c r="E180" i="7"/>
  <c r="DH63" i="1"/>
  <c r="DA63" i="1"/>
  <c r="DU63" i="1"/>
  <c r="DV302" i="1"/>
  <c r="DT144" i="1"/>
  <c r="M144" i="7" s="1"/>
  <c r="DG144" i="1"/>
  <c r="CZ144" i="1"/>
  <c r="O188" i="4"/>
  <c r="S188" i="4" s="1"/>
  <c r="T188" i="4" s="1"/>
  <c r="V188" i="4" s="1"/>
  <c r="E188" i="15" s="1"/>
  <c r="F188" i="15" s="1"/>
  <c r="G188" i="15" s="1"/>
  <c r="DU188" i="1"/>
  <c r="N188" i="7" s="1"/>
  <c r="DH188" i="1"/>
  <c r="DA188" i="1"/>
  <c r="DJ314" i="1"/>
  <c r="DC314" i="1"/>
  <c r="DW314" i="1"/>
  <c r="P314" i="7" s="1"/>
  <c r="K153" i="6"/>
  <c r="V153" i="6" s="1"/>
  <c r="I153" i="15" s="1"/>
  <c r="K153" i="15" s="1"/>
  <c r="L153" i="15" s="1"/>
  <c r="R308" i="7"/>
  <c r="Q167" i="4"/>
  <c r="DW167" i="1"/>
  <c r="DJ167" i="1"/>
  <c r="DC167" i="1"/>
  <c r="DV324" i="1"/>
  <c r="O324" i="7" s="1"/>
  <c r="DV120" i="1"/>
  <c r="Q66" i="8"/>
  <c r="R66" i="8" s="1"/>
  <c r="F66" i="8"/>
  <c r="DX158" i="1"/>
  <c r="Q158" i="7" s="1"/>
  <c r="DD158" i="1"/>
  <c r="R158" i="7"/>
  <c r="DK158" i="1"/>
  <c r="F11" i="7"/>
  <c r="F69" i="7"/>
  <c r="G202" i="7"/>
  <c r="O252" i="4"/>
  <c r="DU252" i="1"/>
  <c r="N252" i="7" s="1"/>
  <c r="DA252" i="1"/>
  <c r="DH252" i="1"/>
  <c r="DT19" i="1"/>
  <c r="M19" i="7" s="1"/>
  <c r="CZ19" i="1"/>
  <c r="DG19" i="1"/>
  <c r="S197" i="4"/>
  <c r="T197" i="4" s="1"/>
  <c r="D126" i="7"/>
  <c r="G8" i="7"/>
  <c r="DX70" i="1"/>
  <c r="DD70" i="1"/>
  <c r="DK70" i="1"/>
  <c r="D64" i="5"/>
  <c r="W64" i="3"/>
  <c r="W129" i="7"/>
  <c r="L129" i="5"/>
  <c r="DX123" i="1"/>
  <c r="DD123" i="1"/>
  <c r="DK123" i="1"/>
  <c r="G241" i="7"/>
  <c r="DT160" i="1"/>
  <c r="M160" i="7" s="1"/>
  <c r="CZ160" i="1"/>
  <c r="DG160" i="1"/>
  <c r="DU198" i="1"/>
  <c r="N198" i="7" s="1"/>
  <c r="S248" i="6"/>
  <c r="T248" i="6" s="1"/>
  <c r="V57" i="6"/>
  <c r="I57" i="15" s="1"/>
  <c r="DF193" i="1"/>
  <c r="CY193" i="1"/>
  <c r="E331" i="7"/>
  <c r="N331" i="7"/>
  <c r="S66" i="6"/>
  <c r="T66" i="6" s="1"/>
  <c r="V66" i="6" s="1"/>
  <c r="I66" i="15" s="1"/>
  <c r="Q311" i="4"/>
  <c r="DC311" i="1"/>
  <c r="DW311" i="1"/>
  <c r="P311" i="7" s="1"/>
  <c r="DJ311" i="1"/>
  <c r="O247" i="7"/>
  <c r="F247" i="7"/>
  <c r="O36" i="4"/>
  <c r="DH36" i="1"/>
  <c r="DA36" i="1"/>
  <c r="DU36" i="1"/>
  <c r="N36" i="7" s="1"/>
  <c r="D177" i="5"/>
  <c r="W177" i="3"/>
  <c r="DK258" i="1"/>
  <c r="R258" i="7"/>
  <c r="DD258" i="1"/>
  <c r="DX258" i="1"/>
  <c r="Q258" i="7" s="1"/>
  <c r="DU354" i="1"/>
  <c r="R299" i="4"/>
  <c r="S299" i="4" s="1"/>
  <c r="T299" i="4" s="1"/>
  <c r="V299" i="4" s="1"/>
  <c r="E299" i="15" s="1"/>
  <c r="F299" i="15" s="1"/>
  <c r="G299" i="15" s="1"/>
  <c r="DK299" i="1"/>
  <c r="DX299" i="1"/>
  <c r="Q299" i="7" s="1"/>
  <c r="R299" i="7"/>
  <c r="DD299" i="1"/>
  <c r="DI254" i="1"/>
  <c r="DB254" i="1"/>
  <c r="DV254" i="1"/>
  <c r="O254" i="7" s="1"/>
  <c r="S284" i="6"/>
  <c r="R267" i="4"/>
  <c r="S267" i="4" s="1"/>
  <c r="T267" i="4" s="1"/>
  <c r="V267" i="4" s="1"/>
  <c r="E267" i="15" s="1"/>
  <c r="F267" i="15" s="1"/>
  <c r="G267" i="15" s="1"/>
  <c r="R267" i="7"/>
  <c r="DK267" i="1"/>
  <c r="DX267" i="1"/>
  <c r="Q267" i="7" s="1"/>
  <c r="DD267" i="1"/>
  <c r="DT154" i="1"/>
  <c r="M154" i="7" s="1"/>
  <c r="N146" i="4"/>
  <c r="S146" i="4" s="1"/>
  <c r="T146" i="4" s="1"/>
  <c r="V146" i="4" s="1"/>
  <c r="E146" i="15" s="1"/>
  <c r="F146" i="15" s="1"/>
  <c r="G146" i="15" s="1"/>
  <c r="DG146" i="1"/>
  <c r="CZ146" i="1"/>
  <c r="DT146" i="1"/>
  <c r="M146" i="7" s="1"/>
  <c r="DJ91" i="1"/>
  <c r="DC91" i="1"/>
  <c r="DW91" i="1"/>
  <c r="M81" i="4"/>
  <c r="CY81" i="1"/>
  <c r="DF81" i="1"/>
  <c r="DT81" i="1"/>
  <c r="Q239" i="7"/>
  <c r="H239" i="7"/>
  <c r="S56" i="6"/>
  <c r="T56" i="6" s="1"/>
  <c r="V56" i="6" s="1"/>
  <c r="I56" i="15" s="1"/>
  <c r="H47" i="7"/>
  <c r="T18" i="6"/>
  <c r="V18" i="6" s="1"/>
  <c r="I18" i="15" s="1"/>
  <c r="DH167" i="1"/>
  <c r="DU167" i="1"/>
  <c r="DA167" i="1"/>
  <c r="O88" i="4"/>
  <c r="DH88" i="1"/>
  <c r="DA88" i="1"/>
  <c r="DU88" i="1"/>
  <c r="N88" i="7" s="1"/>
  <c r="N64" i="4"/>
  <c r="S64" i="4" s="1"/>
  <c r="T64" i="4" s="1"/>
  <c r="V64" i="4" s="1"/>
  <c r="E64" i="15" s="1"/>
  <c r="F64" i="15" s="1"/>
  <c r="G64" i="15" s="1"/>
  <c r="DG64" i="1"/>
  <c r="DT64" i="1"/>
  <c r="M64" i="7" s="1"/>
  <c r="CZ64" i="1"/>
  <c r="DT287" i="1"/>
  <c r="M287" i="7" s="1"/>
  <c r="DG287" i="1"/>
  <c r="CZ287" i="1"/>
  <c r="I304" i="7"/>
  <c r="DV272" i="1"/>
  <c r="H256" i="7"/>
  <c r="J86" i="4"/>
  <c r="K86" i="4" s="1"/>
  <c r="S98" i="7"/>
  <c r="T98" i="7" s="1"/>
  <c r="DV258" i="1"/>
  <c r="O258" i="7" s="1"/>
  <c r="H174" i="7"/>
  <c r="DG263" i="1"/>
  <c r="DT263" i="1"/>
  <c r="M263" i="7" s="1"/>
  <c r="CZ263" i="1"/>
  <c r="H200" i="7"/>
  <c r="Q200" i="7"/>
  <c r="M348" i="7"/>
  <c r="D348" i="7"/>
  <c r="P19" i="7"/>
  <c r="G19" i="7"/>
  <c r="I268" i="7"/>
  <c r="R292" i="7"/>
  <c r="I292" i="7"/>
  <c r="DA237" i="1"/>
  <c r="DV237" i="1"/>
  <c r="DH237" i="1"/>
  <c r="DU237" i="1"/>
  <c r="N237" i="7" s="1"/>
  <c r="DW200" i="1"/>
  <c r="DC200" i="1"/>
  <c r="DJ200" i="1"/>
  <c r="Q156" i="7"/>
  <c r="H156" i="7"/>
  <c r="J156" i="7" s="1"/>
  <c r="P277" i="7"/>
  <c r="G277" i="7"/>
  <c r="M299" i="7"/>
  <c r="D299" i="7"/>
  <c r="DK182" i="1"/>
  <c r="R182" i="4"/>
  <c r="DD182" i="1"/>
  <c r="R182" i="7"/>
  <c r="T182" i="7" s="1"/>
  <c r="DX182" i="1"/>
  <c r="Q182" i="7" s="1"/>
  <c r="DJ34" i="1"/>
  <c r="DC34" i="1"/>
  <c r="DW34" i="1"/>
  <c r="H173" i="7"/>
  <c r="Q173" i="7"/>
  <c r="CY174" i="1"/>
  <c r="DF174" i="1"/>
  <c r="I133" i="7"/>
  <c r="D280" i="7"/>
  <c r="J280" i="7" s="1"/>
  <c r="G134" i="7"/>
  <c r="E33" i="7"/>
  <c r="N33" i="7"/>
  <c r="G85" i="7"/>
  <c r="DW309" i="1"/>
  <c r="DC309" i="1"/>
  <c r="DJ309" i="1"/>
  <c r="DK288" i="1"/>
  <c r="DD288" i="1"/>
  <c r="DX288" i="1"/>
  <c r="DB231" i="1"/>
  <c r="DV231" i="1"/>
  <c r="O231" i="7" s="1"/>
  <c r="DI231" i="1"/>
  <c r="DK229" i="1"/>
  <c r="R229" i="4"/>
  <c r="S229" i="4" s="1"/>
  <c r="T229" i="4" s="1"/>
  <c r="V229" i="4" s="1"/>
  <c r="E229" i="15" s="1"/>
  <c r="DD229" i="1"/>
  <c r="DX229" i="1"/>
  <c r="Q229" i="7" s="1"/>
  <c r="S229" i="7" s="1"/>
  <c r="R229" i="7"/>
  <c r="T229" i="7" s="1"/>
  <c r="V229" i="7" s="1"/>
  <c r="J229" i="15" s="1"/>
  <c r="K229" i="15" s="1"/>
  <c r="L229" i="15" s="1"/>
  <c r="F208" i="7"/>
  <c r="O208" i="7"/>
  <c r="D142" i="7"/>
  <c r="DC328" i="1"/>
  <c r="DJ328" i="1"/>
  <c r="DW328" i="1"/>
  <c r="I190" i="7"/>
  <c r="DF141" i="1"/>
  <c r="CY141" i="1"/>
  <c r="I196" i="7"/>
  <c r="S208" i="6"/>
  <c r="P272" i="7"/>
  <c r="G272" i="7"/>
  <c r="E8" i="7"/>
  <c r="N8" i="7"/>
  <c r="F263" i="7"/>
  <c r="DV325" i="1"/>
  <c r="O325" i="7" s="1"/>
  <c r="DB325" i="1"/>
  <c r="DI325" i="1"/>
  <c r="E309" i="7"/>
  <c r="S182" i="4"/>
  <c r="T182" i="4" s="1"/>
  <c r="DA245" i="1"/>
  <c r="DU245" i="1"/>
  <c r="DH245" i="1"/>
  <c r="DX67" i="1"/>
  <c r="Q67" i="7" s="1"/>
  <c r="R67" i="7"/>
  <c r="DD67" i="1"/>
  <c r="DK67" i="1"/>
  <c r="G40" i="7"/>
  <c r="P40" i="7"/>
  <c r="O351" i="7"/>
  <c r="F351" i="7"/>
  <c r="D155" i="7"/>
  <c r="CZ304" i="1"/>
  <c r="DT304" i="1"/>
  <c r="DG304" i="1"/>
  <c r="DX118" i="1"/>
  <c r="DD118" i="1"/>
  <c r="DK118" i="1"/>
  <c r="F303" i="7"/>
  <c r="O303" i="7"/>
  <c r="S263" i="6"/>
  <c r="T263" i="6" s="1"/>
  <c r="V263" i="6" s="1"/>
  <c r="I263" i="15" s="1"/>
  <c r="J40" i="4"/>
  <c r="K40" i="4" s="1"/>
  <c r="V40" i="4" s="1"/>
  <c r="E40" i="15" s="1"/>
  <c r="F40" i="15" s="1"/>
  <c r="G40" i="15" s="1"/>
  <c r="J234" i="4"/>
  <c r="K234" i="4" s="1"/>
  <c r="S317" i="6"/>
  <c r="T317" i="6" s="1"/>
  <c r="V317" i="6" s="1"/>
  <c r="I317" i="15" s="1"/>
  <c r="H291" i="7"/>
  <c r="Q291" i="7"/>
  <c r="DU168" i="1"/>
  <c r="N168" i="7" s="1"/>
  <c r="DH168" i="1"/>
  <c r="DA168" i="1"/>
  <c r="DW115" i="1"/>
  <c r="P115" i="7" s="1"/>
  <c r="DJ115" i="1"/>
  <c r="Q115" i="4"/>
  <c r="S115" i="4" s="1"/>
  <c r="T115" i="4" s="1"/>
  <c r="DC115" i="1"/>
  <c r="DV109" i="1"/>
  <c r="O109" i="7" s="1"/>
  <c r="DU190" i="1"/>
  <c r="N190" i="7" s="1"/>
  <c r="DW128" i="1"/>
  <c r="P128" i="7" s="1"/>
  <c r="D240" i="7"/>
  <c r="M240" i="7"/>
  <c r="S164" i="6"/>
  <c r="R150" i="7"/>
  <c r="I150" i="7"/>
  <c r="I21" i="7"/>
  <c r="H314" i="7"/>
  <c r="F175" i="7"/>
  <c r="E157" i="7"/>
  <c r="J157" i="7" s="1"/>
  <c r="N157" i="7"/>
  <c r="S157" i="7" s="1"/>
  <c r="DW79" i="1"/>
  <c r="D22" i="5"/>
  <c r="W22" i="3"/>
  <c r="DC76" i="1"/>
  <c r="DJ76" i="1"/>
  <c r="DW76" i="1"/>
  <c r="Q86" i="7"/>
  <c r="H86" i="7"/>
  <c r="M143" i="4"/>
  <c r="DF143" i="1"/>
  <c r="CY143" i="1"/>
  <c r="G283" i="7"/>
  <c r="P283" i="7"/>
  <c r="N332" i="4"/>
  <c r="DG332" i="1"/>
  <c r="DT332" i="1"/>
  <c r="M332" i="7" s="1"/>
  <c r="S332" i="7" s="1"/>
  <c r="CZ332" i="1"/>
  <c r="F353" i="7"/>
  <c r="O353" i="7"/>
  <c r="DX199" i="1"/>
  <c r="Q199" i="7" s="1"/>
  <c r="DK199" i="1"/>
  <c r="DD199" i="1"/>
  <c r="M183" i="7"/>
  <c r="S183" i="7" s="1"/>
  <c r="D183" i="7"/>
  <c r="J183" i="7" s="1"/>
  <c r="K183" i="7" s="1"/>
  <c r="N186" i="7"/>
  <c r="G354" i="7"/>
  <c r="DU300" i="1"/>
  <c r="DH300" i="1"/>
  <c r="DA300" i="1"/>
  <c r="H39" i="7"/>
  <c r="Q39" i="7"/>
  <c r="O134" i="7"/>
  <c r="F134" i="7"/>
  <c r="I199" i="7"/>
  <c r="G46" i="7"/>
  <c r="DU142" i="1"/>
  <c r="N142" i="7" s="1"/>
  <c r="DU204" i="1"/>
  <c r="DX203" i="1"/>
  <c r="Q203" i="7" s="1"/>
  <c r="DT113" i="1"/>
  <c r="M113" i="7" s="1"/>
  <c r="DG113" i="1"/>
  <c r="CZ113" i="1"/>
  <c r="E191" i="7"/>
  <c r="N191" i="7"/>
  <c r="H169" i="7"/>
  <c r="Q169" i="7"/>
  <c r="V324" i="3"/>
  <c r="D324" i="15" s="1"/>
  <c r="F324" i="15" s="1"/>
  <c r="G324" i="15" s="1"/>
  <c r="P58" i="4"/>
  <c r="DI58" i="1"/>
  <c r="DV58" i="1"/>
  <c r="DB58" i="1"/>
  <c r="D77" i="7"/>
  <c r="J77" i="7" s="1"/>
  <c r="M77" i="7"/>
  <c r="R101" i="7"/>
  <c r="I101" i="7"/>
  <c r="DX42" i="1"/>
  <c r="Q42" i="7" s="1"/>
  <c r="CZ164" i="1"/>
  <c r="DG164" i="1"/>
  <c r="DT164" i="1"/>
  <c r="M164" i="7" s="1"/>
  <c r="S164" i="7" s="1"/>
  <c r="K178" i="6"/>
  <c r="G18" i="7"/>
  <c r="CN4" i="1"/>
  <c r="BW4" i="1"/>
  <c r="CR6" i="1"/>
  <c r="S9" i="3"/>
  <c r="T9" i="3" s="1"/>
  <c r="DT182" i="1"/>
  <c r="M182" i="7" s="1"/>
  <c r="S182" i="7" s="1"/>
  <c r="V301" i="6"/>
  <c r="I301" i="15" s="1"/>
  <c r="R234" i="4"/>
  <c r="DD234" i="1"/>
  <c r="R234" i="7"/>
  <c r="DX234" i="1"/>
  <c r="Q234" i="7" s="1"/>
  <c r="DK234" i="1"/>
  <c r="T113" i="6"/>
  <c r="V113" i="6" s="1"/>
  <c r="I113" i="15" s="1"/>
  <c r="DW202" i="1"/>
  <c r="P202" i="7" s="1"/>
  <c r="Q202" i="4"/>
  <c r="DJ202" i="1"/>
  <c r="DC202" i="1"/>
  <c r="S89" i="4"/>
  <c r="T89" i="4" s="1"/>
  <c r="S44" i="6"/>
  <c r="T44" i="6" s="1"/>
  <c r="V44" i="6" s="1"/>
  <c r="I44" i="15" s="1"/>
  <c r="DC270" i="1"/>
  <c r="DW270" i="1"/>
  <c r="P270" i="7" s="1"/>
  <c r="DJ270" i="1"/>
  <c r="CY45" i="1"/>
  <c r="M45" i="4"/>
  <c r="DF45" i="1"/>
  <c r="F195" i="7"/>
  <c r="W208" i="6"/>
  <c r="K208" i="5"/>
  <c r="E48" i="7"/>
  <c r="O114" i="7"/>
  <c r="H271" i="7"/>
  <c r="S76" i="6"/>
  <c r="T76" i="6" s="1"/>
  <c r="V76" i="6" s="1"/>
  <c r="I76" i="15" s="1"/>
  <c r="I57" i="7"/>
  <c r="R57" i="7"/>
  <c r="T57" i="7" s="1"/>
  <c r="Q319" i="7"/>
  <c r="H319" i="7"/>
  <c r="S207" i="4"/>
  <c r="T207" i="4" s="1"/>
  <c r="V289" i="6"/>
  <c r="I289" i="15" s="1"/>
  <c r="DV278" i="1"/>
  <c r="O278" i="7" s="1"/>
  <c r="DV295" i="1"/>
  <c r="O295" i="7" s="1"/>
  <c r="DI295" i="1"/>
  <c r="DB295" i="1"/>
  <c r="P295" i="4"/>
  <c r="F152" i="7"/>
  <c r="O152" i="7"/>
  <c r="I58" i="7"/>
  <c r="M22" i="4"/>
  <c r="S22" i="4" s="1"/>
  <c r="T22" i="4" s="1"/>
  <c r="V22" i="4" s="1"/>
  <c r="E22" i="15" s="1"/>
  <c r="F22" i="15" s="1"/>
  <c r="G22" i="15" s="1"/>
  <c r="CY22" i="1"/>
  <c r="DF22" i="1"/>
  <c r="DX345" i="1"/>
  <c r="Q345" i="7" s="1"/>
  <c r="CZ49" i="1"/>
  <c r="DT49" i="1"/>
  <c r="DG49" i="1"/>
  <c r="J181" i="6"/>
  <c r="K181" i="6" s="1"/>
  <c r="S250" i="6"/>
  <c r="T250" i="6" s="1"/>
  <c r="V250" i="6" s="1"/>
  <c r="I250" i="15" s="1"/>
  <c r="T319" i="6"/>
  <c r="V319" i="6" s="1"/>
  <c r="I319" i="15" s="1"/>
  <c r="M162" i="4"/>
  <c r="CY162" i="1"/>
  <c r="DF162" i="1"/>
  <c r="DF145" i="1"/>
  <c r="CY145" i="1"/>
  <c r="CY228" i="1"/>
  <c r="DF228" i="1"/>
  <c r="DW269" i="1"/>
  <c r="DC269" i="1"/>
  <c r="DJ269" i="1"/>
  <c r="DT298" i="1"/>
  <c r="M298" i="7" s="1"/>
  <c r="N14" i="7"/>
  <c r="E14" i="7"/>
  <c r="DU19" i="1"/>
  <c r="N19" i="7" s="1"/>
  <c r="DH19" i="1"/>
  <c r="DA19" i="1"/>
  <c r="DU239" i="1"/>
  <c r="N239" i="7" s="1"/>
  <c r="S76" i="4"/>
  <c r="T76" i="4" s="1"/>
  <c r="V76" i="4" s="1"/>
  <c r="E76" i="15" s="1"/>
  <c r="F76" i="15" s="1"/>
  <c r="G76" i="15" s="1"/>
  <c r="R352" i="4"/>
  <c r="S352" i="4" s="1"/>
  <c r="T352" i="4" s="1"/>
  <c r="V352" i="4" s="1"/>
  <c r="E352" i="15" s="1"/>
  <c r="F352" i="15" s="1"/>
  <c r="G352" i="15" s="1"/>
  <c r="R352" i="7"/>
  <c r="DK352" i="1"/>
  <c r="DX352" i="1"/>
  <c r="Q352" i="7" s="1"/>
  <c r="DD352" i="1"/>
  <c r="DA197" i="1"/>
  <c r="DH197" i="1"/>
  <c r="DU197" i="1"/>
  <c r="N197" i="7" s="1"/>
  <c r="E11" i="7"/>
  <c r="N16" i="4"/>
  <c r="DT16" i="1"/>
  <c r="M16" i="7" s="1"/>
  <c r="CZ16" i="1"/>
  <c r="DG16" i="1"/>
  <c r="DT308" i="1"/>
  <c r="M308" i="7" s="1"/>
  <c r="G66" i="7"/>
  <c r="P66" i="7"/>
  <c r="O201" i="7"/>
  <c r="M171" i="4"/>
  <c r="CY171" i="1"/>
  <c r="DF171" i="1"/>
  <c r="N152" i="7"/>
  <c r="E152" i="7"/>
  <c r="Q97" i="7"/>
  <c r="H97" i="7"/>
  <c r="DV119" i="1"/>
  <c r="O119" i="7" s="1"/>
  <c r="R298" i="7"/>
  <c r="T298" i="7" s="1"/>
  <c r="DV308" i="1"/>
  <c r="O308" i="7" s="1"/>
  <c r="DW144" i="1"/>
  <c r="P144" i="7" s="1"/>
  <c r="S92" i="6"/>
  <c r="T92" i="6" s="1"/>
  <c r="V92" i="6" s="1"/>
  <c r="I92" i="15" s="1"/>
  <c r="S177" i="6"/>
  <c r="T177" i="6" s="1"/>
  <c r="V177" i="6" s="1"/>
  <c r="I177" i="15" s="1"/>
  <c r="E238" i="7"/>
  <c r="N238" i="7"/>
  <c r="O146" i="7"/>
  <c r="F146" i="7"/>
  <c r="DD193" i="1"/>
  <c r="DK193" i="1"/>
  <c r="R193" i="7"/>
  <c r="DX193" i="1"/>
  <c r="N18" i="4"/>
  <c r="DG18" i="1"/>
  <c r="CZ18" i="1"/>
  <c r="DT18" i="1"/>
  <c r="DC130" i="1"/>
  <c r="DW130" i="1"/>
  <c r="DJ130" i="1"/>
  <c r="O96" i="4"/>
  <c r="DA96" i="1"/>
  <c r="DU96" i="1"/>
  <c r="N96" i="7" s="1"/>
  <c r="DH96" i="1"/>
  <c r="DB227" i="1"/>
  <c r="DI227" i="1"/>
  <c r="DV227" i="1"/>
  <c r="O227" i="7" s="1"/>
  <c r="N296" i="4"/>
  <c r="DT296" i="1"/>
  <c r="M296" i="7" s="1"/>
  <c r="DG296" i="1"/>
  <c r="CZ296" i="1"/>
  <c r="M274" i="7"/>
  <c r="D274" i="7"/>
  <c r="DA175" i="1"/>
  <c r="O175" i="4"/>
  <c r="DH175" i="1"/>
  <c r="DU175" i="1"/>
  <c r="N175" i="7" s="1"/>
  <c r="DC131" i="1"/>
  <c r="DW131" i="1"/>
  <c r="P131" i="7" s="1"/>
  <c r="DJ131" i="1"/>
  <c r="DX76" i="1"/>
  <c r="Q76" i="7" s="1"/>
  <c r="O352" i="4"/>
  <c r="DH352" i="1"/>
  <c r="DA352" i="1"/>
  <c r="DU352" i="1"/>
  <c r="N352" i="7" s="1"/>
  <c r="S352" i="7" s="1"/>
  <c r="R177" i="4"/>
  <c r="DK177" i="1"/>
  <c r="DX177" i="1"/>
  <c r="Q177" i="7" s="1"/>
  <c r="R177" i="7"/>
  <c r="T177" i="7" s="1"/>
  <c r="V177" i="7" s="1"/>
  <c r="J177" i="15" s="1"/>
  <c r="DD177" i="1"/>
  <c r="DJ354" i="1"/>
  <c r="DC354" i="1"/>
  <c r="DW354" i="1"/>
  <c r="P354" i="7" s="1"/>
  <c r="DW262" i="1"/>
  <c r="P262" i="7" s="1"/>
  <c r="V234" i="6"/>
  <c r="I234" i="15" s="1"/>
  <c r="R198" i="7"/>
  <c r="DV314" i="1"/>
  <c r="O314" i="7" s="1"/>
  <c r="P123" i="4"/>
  <c r="DV123" i="1"/>
  <c r="DI123" i="1"/>
  <c r="DB123" i="1"/>
  <c r="Q177" i="4"/>
  <c r="DJ177" i="1"/>
  <c r="DW177" i="1"/>
  <c r="P177" i="7" s="1"/>
  <c r="S177" i="7" s="1"/>
  <c r="DC177" i="1"/>
  <c r="H143" i="7"/>
  <c r="Q143" i="7"/>
  <c r="N150" i="7"/>
  <c r="E150" i="7"/>
  <c r="I47" i="7"/>
  <c r="DU18" i="1"/>
  <c r="N18" i="7" s="1"/>
  <c r="DX296" i="1"/>
  <c r="Q296" i="7" s="1"/>
  <c r="M175" i="4"/>
  <c r="DT175" i="1"/>
  <c r="CY175" i="1"/>
  <c r="DF175" i="1"/>
  <c r="DD315" i="1"/>
  <c r="DK315" i="1"/>
  <c r="R315" i="7"/>
  <c r="T315" i="7" s="1"/>
  <c r="DX315" i="1"/>
  <c r="Q315" i="7" s="1"/>
  <c r="S315" i="7" s="1"/>
  <c r="M304" i="4"/>
  <c r="DX255" i="1"/>
  <c r="Q255" i="7" s="1"/>
  <c r="S123" i="6"/>
  <c r="T123" i="6" s="1"/>
  <c r="DI130" i="1"/>
  <c r="DB130" i="1"/>
  <c r="DV130" i="1"/>
  <c r="O130" i="7" s="1"/>
  <c r="DA310" i="1"/>
  <c r="DU310" i="1"/>
  <c r="N310" i="7" s="1"/>
  <c r="DH310" i="1"/>
  <c r="S86" i="4"/>
  <c r="T86" i="4" s="1"/>
  <c r="S129" i="6"/>
  <c r="T129" i="6" s="1"/>
  <c r="V129" i="6" s="1"/>
  <c r="I129" i="15" s="1"/>
  <c r="K129" i="15" s="1"/>
  <c r="L129" i="15" s="1"/>
  <c r="M60" i="4"/>
  <c r="CY60" i="1"/>
  <c r="DF60" i="1"/>
  <c r="DU146" i="1"/>
  <c r="N146" i="7" s="1"/>
  <c r="S267" i="7"/>
  <c r="DU16" i="1"/>
  <c r="N16" i="7" s="1"/>
  <c r="S161" i="4"/>
  <c r="T161" i="4" s="1"/>
  <c r="V161" i="4" s="1"/>
  <c r="E161" i="15" s="1"/>
  <c r="F161" i="15" s="1"/>
  <c r="G161" i="15" s="1"/>
  <c r="DU21" i="1"/>
  <c r="N21" i="7" s="1"/>
  <c r="DV346" i="1"/>
  <c r="O346" i="7" s="1"/>
  <c r="V314" i="6"/>
  <c r="I314" i="15" s="1"/>
  <c r="V311" i="6"/>
  <c r="I311" i="15" s="1"/>
  <c r="DX64" i="1"/>
  <c r="O135" i="7"/>
  <c r="F135" i="7"/>
  <c r="G306" i="7"/>
  <c r="D171" i="7"/>
  <c r="N155" i="7"/>
  <c r="E234" i="7"/>
  <c r="N234" i="7"/>
  <c r="H10" i="7"/>
  <c r="N276" i="7"/>
  <c r="E276" i="7"/>
  <c r="F231" i="7"/>
  <c r="J128" i="3"/>
  <c r="K128" i="3" s="1"/>
  <c r="V128" i="3" s="1"/>
  <c r="D128" i="15" s="1"/>
  <c r="P196" i="7"/>
  <c r="G196" i="7"/>
  <c r="T71" i="6"/>
  <c r="V71" i="6" s="1"/>
  <c r="I71" i="15" s="1"/>
  <c r="I259" i="7"/>
  <c r="F109" i="7"/>
  <c r="W40" i="3"/>
  <c r="D40" i="5"/>
  <c r="V207" i="4"/>
  <c r="E207" i="15" s="1"/>
  <c r="F207" i="15" s="1"/>
  <c r="G207" i="15" s="1"/>
  <c r="DA309" i="1"/>
  <c r="DU309" i="1"/>
  <c r="N309" i="7" s="1"/>
  <c r="DH309" i="1"/>
  <c r="G210" i="7"/>
  <c r="T200" i="6"/>
  <c r="V200" i="6" s="1"/>
  <c r="I200" i="15" s="1"/>
  <c r="Q324" i="7"/>
  <c r="H324" i="7"/>
  <c r="D151" i="7"/>
  <c r="M151" i="7"/>
  <c r="P173" i="4"/>
  <c r="S173" i="4" s="1"/>
  <c r="T173" i="4" s="1"/>
  <c r="V173" i="4" s="1"/>
  <c r="E173" i="15" s="1"/>
  <c r="DB173" i="1"/>
  <c r="DI173" i="1"/>
  <c r="DV173" i="1"/>
  <c r="O173" i="7" s="1"/>
  <c r="DW173" i="1"/>
  <c r="P173" i="7" s="1"/>
  <c r="O285" i="7"/>
  <c r="F285" i="7"/>
  <c r="F90" i="7"/>
  <c r="N166" i="7"/>
  <c r="E166" i="7"/>
  <c r="D268" i="7"/>
  <c r="DH52" i="1"/>
  <c r="DU52" i="1"/>
  <c r="DA52" i="1"/>
  <c r="D293" i="7"/>
  <c r="R61" i="7"/>
  <c r="I61" i="7"/>
  <c r="DD263" i="1"/>
  <c r="R263" i="4"/>
  <c r="S263" i="4" s="1"/>
  <c r="T263" i="4" s="1"/>
  <c r="V263" i="4" s="1"/>
  <c r="E263" i="15" s="1"/>
  <c r="DX263" i="1"/>
  <c r="Q263" i="7" s="1"/>
  <c r="R263" i="7"/>
  <c r="DK263" i="1"/>
  <c r="DK54" i="1"/>
  <c r="DD54" i="1"/>
  <c r="DX54" i="1"/>
  <c r="N156" i="4"/>
  <c r="S156" i="4" s="1"/>
  <c r="T156" i="4" s="1"/>
  <c r="V156" i="4" s="1"/>
  <c r="E156" i="15" s="1"/>
  <c r="F156" i="15" s="1"/>
  <c r="G156" i="15" s="1"/>
  <c r="DG156" i="1"/>
  <c r="DT156" i="1"/>
  <c r="M156" i="7" s="1"/>
  <c r="S156" i="7" s="1"/>
  <c r="CZ156" i="1"/>
  <c r="O190" i="7"/>
  <c r="I43" i="7"/>
  <c r="DV181" i="1"/>
  <c r="O181" i="7" s="1"/>
  <c r="DI181" i="1"/>
  <c r="DB181" i="1"/>
  <c r="DW181" i="1"/>
  <c r="P181" i="7" s="1"/>
  <c r="DA212" i="1"/>
  <c r="DH212" i="1"/>
  <c r="DU212" i="1"/>
  <c r="O212" i="4"/>
  <c r="D58" i="7"/>
  <c r="DJ52" i="1"/>
  <c r="DC52" i="1"/>
  <c r="DW52" i="1"/>
  <c r="H85" i="7"/>
  <c r="G351" i="7"/>
  <c r="K169" i="6"/>
  <c r="V169" i="6" s="1"/>
  <c r="I169" i="15" s="1"/>
  <c r="M292" i="7"/>
  <c r="D292" i="7"/>
  <c r="J292" i="7" s="1"/>
  <c r="DU288" i="1"/>
  <c r="N288" i="7" s="1"/>
  <c r="DA288" i="1"/>
  <c r="O288" i="4"/>
  <c r="DH288" i="1"/>
  <c r="S292" i="4"/>
  <c r="T292" i="4" s="1"/>
  <c r="G289" i="7"/>
  <c r="J289" i="7" s="1"/>
  <c r="K289" i="7" s="1"/>
  <c r="P289" i="7"/>
  <c r="S289" i="7" s="1"/>
  <c r="T289" i="7" s="1"/>
  <c r="M197" i="7"/>
  <c r="D197" i="7"/>
  <c r="J197" i="7" s="1"/>
  <c r="K197" i="7" s="1"/>
  <c r="V197" i="7" s="1"/>
  <c r="J197" i="15" s="1"/>
  <c r="N317" i="4"/>
  <c r="P85" i="4"/>
  <c r="P276" i="4"/>
  <c r="S276" i="4" s="1"/>
  <c r="T276" i="4" s="1"/>
  <c r="DV276" i="1"/>
  <c r="O276" i="7" s="1"/>
  <c r="DI276" i="1"/>
  <c r="DB276" i="1"/>
  <c r="O33" i="7"/>
  <c r="F33" i="7"/>
  <c r="DX85" i="1"/>
  <c r="Q85" i="7" s="1"/>
  <c r="DK85" i="1"/>
  <c r="R85" i="7"/>
  <c r="DD85" i="1"/>
  <c r="R71" i="7"/>
  <c r="DK71" i="1"/>
  <c r="DD71" i="1"/>
  <c r="DX71" i="1"/>
  <c r="Q71" i="7" s="1"/>
  <c r="E321" i="7"/>
  <c r="J321" i="7" s="1"/>
  <c r="DU102" i="1"/>
  <c r="N102" i="7" s="1"/>
  <c r="O102" i="4"/>
  <c r="DA102" i="1"/>
  <c r="DH102" i="1"/>
  <c r="G238" i="7"/>
  <c r="P238" i="7"/>
  <c r="E278" i="7"/>
  <c r="D87" i="7"/>
  <c r="O237" i="4"/>
  <c r="DW306" i="1"/>
  <c r="P306" i="7" s="1"/>
  <c r="DJ306" i="1"/>
  <c r="DC306" i="1"/>
  <c r="DW263" i="1"/>
  <c r="P263" i="7" s="1"/>
  <c r="DU62" i="1"/>
  <c r="N62" i="7" s="1"/>
  <c r="DH62" i="1"/>
  <c r="DA62" i="1"/>
  <c r="T67" i="6"/>
  <c r="V67" i="6" s="1"/>
  <c r="I67" i="15" s="1"/>
  <c r="F40" i="7"/>
  <c r="O40" i="7"/>
  <c r="D101" i="7"/>
  <c r="D263" i="7"/>
  <c r="D80" i="7"/>
  <c r="F272" i="7"/>
  <c r="J272" i="7" s="1"/>
  <c r="K272" i="7" s="1"/>
  <c r="V272" i="7" s="1"/>
  <c r="J272" i="15" s="1"/>
  <c r="K272" i="15" s="1"/>
  <c r="L272" i="15" s="1"/>
  <c r="O272" i="7"/>
  <c r="E245" i="7"/>
  <c r="N245" i="7"/>
  <c r="M33" i="7"/>
  <c r="S33" i="7" s="1"/>
  <c r="D33" i="7"/>
  <c r="J33" i="7" s="1"/>
  <c r="K33" i="7" s="1"/>
  <c r="V33" i="7" s="1"/>
  <c r="J33" i="15" s="1"/>
  <c r="D200" i="7"/>
  <c r="J208" i="4"/>
  <c r="K208" i="4" s="1"/>
  <c r="S234" i="4"/>
  <c r="T234" i="4" s="1"/>
  <c r="E328" i="7"/>
  <c r="DW288" i="1"/>
  <c r="P288" i="7" s="1"/>
  <c r="DC288" i="1"/>
  <c r="DJ288" i="1"/>
  <c r="Q288" i="4"/>
  <c r="DX189" i="1"/>
  <c r="DK189" i="1"/>
  <c r="DD189" i="1"/>
  <c r="E187" i="7"/>
  <c r="DU335" i="1"/>
  <c r="DT34" i="1"/>
  <c r="DG34" i="1"/>
  <c r="CZ34" i="1"/>
  <c r="M304" i="7"/>
  <c r="D304" i="7"/>
  <c r="F63" i="7"/>
  <c r="DX207" i="1"/>
  <c r="Q207" i="7" s="1"/>
  <c r="DV102" i="1"/>
  <c r="O102" i="7" s="1"/>
  <c r="G76" i="7"/>
  <c r="P76" i="7"/>
  <c r="Q188" i="7"/>
  <c r="H188" i="7"/>
  <c r="J188" i="7" s="1"/>
  <c r="DG83" i="1"/>
  <c r="CZ83" i="1"/>
  <c r="DT83" i="1"/>
  <c r="W164" i="6"/>
  <c r="K164" i="5"/>
  <c r="H64" i="7"/>
  <c r="Q64" i="7"/>
  <c r="T114" i="6"/>
  <c r="G314" i="7"/>
  <c r="F197" i="7"/>
  <c r="O197" i="7"/>
  <c r="DW10" i="1"/>
  <c r="F159" i="7"/>
  <c r="Q253" i="4"/>
  <c r="DW253" i="1"/>
  <c r="P253" i="7" s="1"/>
  <c r="DJ253" i="1"/>
  <c r="DC253" i="1"/>
  <c r="H214" i="5"/>
  <c r="I214" i="5"/>
  <c r="G214" i="5"/>
  <c r="G162" i="7"/>
  <c r="G285" i="7"/>
  <c r="E353" i="7"/>
  <c r="J353" i="7" s="1"/>
  <c r="N353" i="7"/>
  <c r="S353" i="7" s="1"/>
  <c r="J239" i="6"/>
  <c r="K239" i="6" s="1"/>
  <c r="V239" i="6" s="1"/>
  <c r="I239" i="15" s="1"/>
  <c r="DV52" i="1"/>
  <c r="S61" i="8"/>
  <c r="T61" i="8"/>
  <c r="Q103" i="7"/>
  <c r="H103" i="7"/>
  <c r="R114" i="4"/>
  <c r="DK114" i="1"/>
  <c r="DX114" i="1"/>
  <c r="Q114" i="7" s="1"/>
  <c r="DD114" i="1"/>
  <c r="P163" i="7"/>
  <c r="G163" i="7"/>
  <c r="I15" i="7"/>
  <c r="DB300" i="1"/>
  <c r="DV300" i="1"/>
  <c r="DI300" i="1"/>
  <c r="D147" i="7"/>
  <c r="S275" i="6"/>
  <c r="T275" i="6" s="1"/>
  <c r="V275" i="6" s="1"/>
  <c r="I275" i="15" s="1"/>
  <c r="Q295" i="4"/>
  <c r="DJ295" i="1"/>
  <c r="DC295" i="1"/>
  <c r="DW295" i="1"/>
  <c r="P295" i="7" s="1"/>
  <c r="T212" i="6"/>
  <c r="S157" i="6"/>
  <c r="T157" i="6" s="1"/>
  <c r="V157" i="6" s="1"/>
  <c r="I157" i="15" s="1"/>
  <c r="N299" i="7"/>
  <c r="E299" i="7"/>
  <c r="P15" i="4"/>
  <c r="S15" i="4" s="1"/>
  <c r="T15" i="4" s="1"/>
  <c r="DB15" i="1"/>
  <c r="DV15" i="1"/>
  <c r="O15" i="7" s="1"/>
  <c r="DI15" i="1"/>
  <c r="DJ198" i="1"/>
  <c r="DW198" i="1"/>
  <c r="DC198" i="1"/>
  <c r="M318" i="4"/>
  <c r="CY318" i="1"/>
  <c r="DF318" i="1"/>
  <c r="R302" i="4"/>
  <c r="DD302" i="1"/>
  <c r="DX302" i="1"/>
  <c r="DK302" i="1"/>
  <c r="N145" i="4"/>
  <c r="DG145" i="1"/>
  <c r="CZ145" i="1"/>
  <c r="DT145" i="1"/>
  <c r="S306" i="6"/>
  <c r="T306" i="6" s="1"/>
  <c r="Q6" i="4"/>
  <c r="H6" i="4"/>
  <c r="J6" i="4" s="1"/>
  <c r="K6" i="4" s="1"/>
  <c r="G318" i="7"/>
  <c r="DX95" i="1"/>
  <c r="Q95" i="7" s="1"/>
  <c r="E194" i="7"/>
  <c r="Q39" i="4"/>
  <c r="S39" i="4" s="1"/>
  <c r="T39" i="4" s="1"/>
  <c r="V39" i="4" s="1"/>
  <c r="E39" i="15" s="1"/>
  <c r="Q101" i="7"/>
  <c r="H101" i="7"/>
  <c r="O347" i="4"/>
  <c r="DU347" i="1"/>
  <c r="N347" i="7" s="1"/>
  <c r="DH347" i="1"/>
  <c r="DA347" i="1"/>
  <c r="G320" i="7"/>
  <c r="CO4" i="1"/>
  <c r="N254" i="7"/>
  <c r="E254" i="7"/>
  <c r="DV301" i="1"/>
  <c r="O301" i="7" s="1"/>
  <c r="R304" i="7"/>
  <c r="Q113" i="4"/>
  <c r="DC113" i="1"/>
  <c r="DJ113" i="1"/>
  <c r="DW113" i="1"/>
  <c r="P113" i="7" s="1"/>
  <c r="DH262" i="1"/>
  <c r="DU262" i="1"/>
  <c r="DA262" i="1"/>
  <c r="J89" i="4"/>
  <c r="K89" i="4" s="1"/>
  <c r="V89" i="4" s="1"/>
  <c r="E89" i="15" s="1"/>
  <c r="F89" i="15" s="1"/>
  <c r="G89" i="15" s="1"/>
  <c r="DV199" i="1"/>
  <c r="O199" i="7" s="1"/>
  <c r="DF268" i="1"/>
  <c r="CY268" i="1"/>
  <c r="O195" i="4"/>
  <c r="DT234" i="1"/>
  <c r="M234" i="7" s="1"/>
  <c r="S234" i="7" s="1"/>
  <c r="CZ102" i="1"/>
  <c r="DG102" i="1"/>
  <c r="N102" i="4"/>
  <c r="DT102" i="1"/>
  <c r="G222" i="7"/>
  <c r="P222" i="7"/>
  <c r="N114" i="7"/>
  <c r="E114" i="7"/>
  <c r="DF112" i="1"/>
  <c r="CY112" i="1"/>
  <c r="V222" i="4"/>
  <c r="E222" i="15" s="1"/>
  <c r="F222" i="15" s="1"/>
  <c r="G222" i="15" s="1"/>
  <c r="DH44" i="1"/>
  <c r="DV44" i="1"/>
  <c r="O44" i="7" s="1"/>
  <c r="DU44" i="1"/>
  <c r="N44" i="7" s="1"/>
  <c r="DA44" i="1"/>
  <c r="F6" i="3"/>
  <c r="E113" i="7"/>
  <c r="DT314" i="1"/>
  <c r="DF314" i="1"/>
  <c r="CY314" i="1"/>
  <c r="O312" i="7"/>
  <c r="F312" i="7"/>
  <c r="DW292" i="1"/>
  <c r="P292" i="7" s="1"/>
  <c r="W234" i="3"/>
  <c r="D234" i="5"/>
  <c r="DU113" i="1"/>
  <c r="N113" i="7" s="1"/>
  <c r="E199" i="7"/>
  <c r="P282" i="7"/>
  <c r="G282" i="7"/>
  <c r="G22" i="7"/>
  <c r="M345" i="4"/>
  <c r="S345" i="4" s="1"/>
  <c r="T345" i="4" s="1"/>
  <c r="V345" i="4" s="1"/>
  <c r="E345" i="15" s="1"/>
  <c r="CY345" i="1"/>
  <c r="DF345" i="1"/>
  <c r="P170" i="7"/>
  <c r="G170" i="7"/>
  <c r="DX256" i="1"/>
  <c r="Q256" i="7" s="1"/>
  <c r="DK256" i="1"/>
  <c r="DD256" i="1"/>
  <c r="DX162" i="1"/>
  <c r="Q162" i="7" s="1"/>
  <c r="N63" i="4"/>
  <c r="CZ63" i="1"/>
  <c r="DT63" i="1"/>
  <c r="DG63" i="1"/>
  <c r="DF39" i="1"/>
  <c r="CY39" i="1"/>
  <c r="R348" i="4"/>
  <c r="R348" i="7"/>
  <c r="DX348" i="1"/>
  <c r="DK348" i="1"/>
  <c r="DD348" i="1"/>
  <c r="P257" i="4"/>
  <c r="S257" i="4" s="1"/>
  <c r="T257" i="4" s="1"/>
  <c r="V257" i="4" s="1"/>
  <c r="E257" i="15" s="1"/>
  <c r="F257" i="15" s="1"/>
  <c r="G257" i="15" s="1"/>
  <c r="DV257" i="1"/>
  <c r="O257" i="7" s="1"/>
  <c r="S257" i="7" s="1"/>
  <c r="T257" i="7" s="1"/>
  <c r="DI257" i="1"/>
  <c r="DB257" i="1"/>
  <c r="M19" i="4"/>
  <c r="S19" i="4" s="1"/>
  <c r="T19" i="4" s="1"/>
  <c r="CY19" i="1"/>
  <c r="DF19" i="1"/>
  <c r="DT120" i="1"/>
  <c r="M120" i="7" s="1"/>
  <c r="T183" i="7"/>
  <c r="S188" i="7"/>
  <c r="M14" i="7"/>
  <c r="S14" i="7" s="1"/>
  <c r="D14" i="7"/>
  <c r="J14" i="7" s="1"/>
  <c r="K14" i="7" s="1"/>
  <c r="V14" i="7" s="1"/>
  <c r="J14" i="15" s="1"/>
  <c r="T122" i="6"/>
  <c r="DX66" i="1"/>
  <c r="DD66" i="1"/>
  <c r="DK66" i="1"/>
  <c r="DJ18" i="1"/>
  <c r="DC18" i="1"/>
  <c r="DW18" i="1"/>
  <c r="P18" i="7" s="1"/>
  <c r="O97" i="7"/>
  <c r="F97" i="7"/>
  <c r="Q123" i="4"/>
  <c r="DC123" i="1"/>
  <c r="DJ123" i="1"/>
  <c r="DW123" i="1"/>
  <c r="P123" i="7" s="1"/>
  <c r="O225" i="4"/>
  <c r="S225" i="4" s="1"/>
  <c r="T225" i="4" s="1"/>
  <c r="V225" i="4" s="1"/>
  <c r="E225" i="15" s="1"/>
  <c r="F225" i="15" s="1"/>
  <c r="G225" i="15" s="1"/>
  <c r="DH225" i="1"/>
  <c r="DA225" i="1"/>
  <c r="DU225" i="1"/>
  <c r="N225" i="7" s="1"/>
  <c r="S225" i="7" s="1"/>
  <c r="T225" i="7" s="1"/>
  <c r="V225" i="7" s="1"/>
  <c r="J225" i="15" s="1"/>
  <c r="K225" i="15" s="1"/>
  <c r="L225" i="15" s="1"/>
  <c r="DA60" i="1"/>
  <c r="DH60" i="1"/>
  <c r="DU60" i="1"/>
  <c r="N60" i="7" s="1"/>
  <c r="DT228" i="1"/>
  <c r="M228" i="7" s="1"/>
  <c r="S228" i="7" s="1"/>
  <c r="R19" i="7"/>
  <c r="DX248" i="1"/>
  <c r="Q248" i="7" s="1"/>
  <c r="N123" i="4"/>
  <c r="CZ123" i="1"/>
  <c r="DG123" i="1"/>
  <c r="DT123" i="1"/>
  <c r="M123" i="7" s="1"/>
  <c r="DH69" i="1"/>
  <c r="DU69" i="1"/>
  <c r="DA69" i="1"/>
  <c r="J152" i="4"/>
  <c r="K152" i="4" s="1"/>
  <c r="G27" i="7"/>
  <c r="E252" i="7"/>
  <c r="DF235" i="1"/>
  <c r="DT235" i="1"/>
  <c r="M235" i="7" s="1"/>
  <c r="CY235" i="1"/>
  <c r="DW15" i="1"/>
  <c r="N310" i="4"/>
  <c r="CZ310" i="1"/>
  <c r="DG310" i="1"/>
  <c r="DT310" i="1"/>
  <c r="M310" i="7" s="1"/>
  <c r="O311" i="4"/>
  <c r="S311" i="4" s="1"/>
  <c r="T311" i="4" s="1"/>
  <c r="V311" i="4" s="1"/>
  <c r="E311" i="15" s="1"/>
  <c r="F311" i="15" s="1"/>
  <c r="G311" i="15" s="1"/>
  <c r="DH311" i="1"/>
  <c r="DA311" i="1"/>
  <c r="DU311" i="1"/>
  <c r="N311" i="7" s="1"/>
  <c r="S311" i="7" s="1"/>
  <c r="T311" i="7" s="1"/>
  <c r="Q259" i="4"/>
  <c r="DJ259" i="1"/>
  <c r="DC259" i="1"/>
  <c r="DW259" i="1"/>
  <c r="P259" i="7" s="1"/>
  <c r="I355" i="7"/>
  <c r="DW86" i="1"/>
  <c r="P86" i="7" s="1"/>
  <c r="DV151" i="1"/>
  <c r="DI151" i="1"/>
  <c r="DB151" i="1"/>
  <c r="DJ96" i="1"/>
  <c r="DC96" i="1"/>
  <c r="DW96" i="1"/>
  <c r="DU23" i="1"/>
  <c r="DA23" i="1"/>
  <c r="DH23" i="1"/>
  <c r="DW116" i="1"/>
  <c r="P116" i="7" s="1"/>
  <c r="W129" i="3"/>
  <c r="D129" i="5"/>
  <c r="O160" i="4"/>
  <c r="DA160" i="1"/>
  <c r="DU160" i="1"/>
  <c r="N160" i="7" s="1"/>
  <c r="DH160" i="1"/>
  <c r="DW240" i="1"/>
  <c r="F233" i="7"/>
  <c r="DW22" i="1"/>
  <c r="P22" i="7" s="1"/>
  <c r="DV252" i="1"/>
  <c r="V283" i="6"/>
  <c r="I283" i="15" s="1"/>
  <c r="Q269" i="7"/>
  <c r="H269" i="7"/>
  <c r="Q139" i="4"/>
  <c r="F76" i="7"/>
  <c r="O76" i="7"/>
  <c r="I44" i="7"/>
  <c r="DX198" i="1"/>
  <c r="S19" i="6"/>
  <c r="F319" i="7"/>
  <c r="O319" i="7"/>
  <c r="DT23" i="1"/>
  <c r="O150" i="7"/>
  <c r="F150" i="7"/>
  <c r="R47" i="4"/>
  <c r="J304" i="4"/>
  <c r="K304" i="4" s="1"/>
  <c r="DT20" i="1"/>
  <c r="M20" i="7" s="1"/>
  <c r="S277" i="4"/>
  <c r="T277" i="4" s="1"/>
  <c r="V277" i="4" s="1"/>
  <c r="E277" i="15" s="1"/>
  <c r="F277" i="15" s="1"/>
  <c r="G277" i="15" s="1"/>
  <c r="N158" i="7"/>
  <c r="E158" i="7"/>
  <c r="DF258" i="1"/>
  <c r="CY258" i="1"/>
  <c r="I256" i="7"/>
  <c r="P68" i="7"/>
  <c r="G68" i="7"/>
  <c r="T98" i="6"/>
  <c r="V98" i="6" s="1"/>
  <c r="I98" i="15" s="1"/>
  <c r="O132" i="4"/>
  <c r="DH132" i="1"/>
  <c r="DU132" i="1"/>
  <c r="N132" i="7" s="1"/>
  <c r="DA132" i="1"/>
  <c r="V248" i="6"/>
  <c r="I248" i="15" s="1"/>
  <c r="K248" i="15" s="1"/>
  <c r="L248" i="15" s="1"/>
  <c r="DX271" i="1"/>
  <c r="Q271" i="7" s="1"/>
  <c r="S349" i="4"/>
  <c r="T349" i="4" s="1"/>
  <c r="V349" i="4" s="1"/>
  <c r="E349" i="15" s="1"/>
  <c r="F349" i="15" s="1"/>
  <c r="G349" i="15" s="1"/>
  <c r="DU259" i="1"/>
  <c r="DU280" i="1"/>
  <c r="N280" i="7" s="1"/>
  <c r="DX311" i="1"/>
  <c r="Q311" i="7" s="1"/>
  <c r="S153" i="7"/>
  <c r="DT285" i="1"/>
  <c r="S315" i="4"/>
  <c r="T315" i="4" s="1"/>
  <c r="V315" i="4" s="1"/>
  <c r="E315" i="15" s="1"/>
  <c r="F315" i="15" s="1"/>
  <c r="G315" i="15" s="1"/>
  <c r="V146" i="6"/>
  <c r="I146" i="15" s="1"/>
  <c r="D356" i="15" l="1"/>
  <c r="W356" i="3"/>
  <c r="D356" i="5"/>
  <c r="J98" i="7"/>
  <c r="K98" i="7" s="1"/>
  <c r="K197" i="15"/>
  <c r="L197" i="15" s="1"/>
  <c r="F289" i="15"/>
  <c r="G289" i="15" s="1"/>
  <c r="W242" i="3"/>
  <c r="D242" i="15"/>
  <c r="W133" i="3"/>
  <c r="D133" i="15"/>
  <c r="D263" i="5"/>
  <c r="D263" i="15"/>
  <c r="F263" i="15" s="1"/>
  <c r="G263" i="15" s="1"/>
  <c r="D65" i="5"/>
  <c r="D65" i="15"/>
  <c r="W60" i="3"/>
  <c r="D60" i="15"/>
  <c r="W235" i="3"/>
  <c r="D235" i="15"/>
  <c r="K354" i="5"/>
  <c r="I354" i="15"/>
  <c r="M350" i="7"/>
  <c r="D172" i="5"/>
  <c r="D172" i="15"/>
  <c r="D268" i="5"/>
  <c r="D268" i="15"/>
  <c r="J190" i="4"/>
  <c r="K190" i="4" s="1"/>
  <c r="N313" i="7"/>
  <c r="D273" i="5"/>
  <c r="D273" i="15"/>
  <c r="J191" i="4"/>
  <c r="K191" i="4" s="1"/>
  <c r="K325" i="15"/>
  <c r="L325" i="15" s="1"/>
  <c r="F345" i="15"/>
  <c r="G345" i="15" s="1"/>
  <c r="F229" i="15"/>
  <c r="G229" i="15" s="1"/>
  <c r="W200" i="3"/>
  <c r="D200" i="15"/>
  <c r="D210" i="5"/>
  <c r="D210" i="15"/>
  <c r="W10" i="3"/>
  <c r="D10" i="15"/>
  <c r="D140" i="5"/>
  <c r="D140" i="15"/>
  <c r="W80" i="3"/>
  <c r="D80" i="15"/>
  <c r="W58" i="3"/>
  <c r="D58" i="15"/>
  <c r="D12" i="5"/>
  <c r="D12" i="15"/>
  <c r="W241" i="3"/>
  <c r="D241" i="15"/>
  <c r="W223" i="3"/>
  <c r="D223" i="15"/>
  <c r="W216" i="3"/>
  <c r="D216" i="15"/>
  <c r="D307" i="5"/>
  <c r="D307" i="15"/>
  <c r="W327" i="3"/>
  <c r="D327" i="15"/>
  <c r="F61" i="15"/>
  <c r="G61" i="15" s="1"/>
  <c r="F135" i="15"/>
  <c r="G135" i="15" s="1"/>
  <c r="K33" i="15"/>
  <c r="L33" i="15" s="1"/>
  <c r="D73" i="5"/>
  <c r="D73" i="15"/>
  <c r="W252" i="3"/>
  <c r="D252" i="15"/>
  <c r="D293" i="5"/>
  <c r="D293" i="15"/>
  <c r="D168" i="5"/>
  <c r="D168" i="15"/>
  <c r="W351" i="3"/>
  <c r="D351" i="15"/>
  <c r="K203" i="5"/>
  <c r="I203" i="15"/>
  <c r="D195" i="5"/>
  <c r="D195" i="15"/>
  <c r="W208" i="3"/>
  <c r="D208" i="15"/>
  <c r="W354" i="3"/>
  <c r="D354" i="15"/>
  <c r="D66" i="5"/>
  <c r="D66" i="15"/>
  <c r="D302" i="5"/>
  <c r="D302" i="15"/>
  <c r="W205" i="3"/>
  <c r="D205" i="15"/>
  <c r="D106" i="5"/>
  <c r="D106" i="15"/>
  <c r="W144" i="3"/>
  <c r="D144" i="15"/>
  <c r="W109" i="3"/>
  <c r="D109" i="15"/>
  <c r="W116" i="3"/>
  <c r="D116" i="15"/>
  <c r="K61" i="7"/>
  <c r="K177" i="15"/>
  <c r="L177" i="15" s="1"/>
  <c r="J61" i="7"/>
  <c r="F39" i="15"/>
  <c r="G39" i="15" s="1"/>
  <c r="W210" i="3"/>
  <c r="F258" i="15"/>
  <c r="G258" i="15" s="1"/>
  <c r="W165" i="3"/>
  <c r="D165" i="15"/>
  <c r="D290" i="5"/>
  <c r="D290" i="15"/>
  <c r="W73" i="6"/>
  <c r="I73" i="15"/>
  <c r="D295" i="5"/>
  <c r="D295" i="15"/>
  <c r="W227" i="6"/>
  <c r="I227" i="15"/>
  <c r="W174" i="6"/>
  <c r="I174" i="15"/>
  <c r="D262" i="5"/>
  <c r="D262" i="15"/>
  <c r="J45" i="4"/>
  <c r="K45" i="4" s="1"/>
  <c r="W158" i="3"/>
  <c r="D158" i="15"/>
  <c r="D287" i="5"/>
  <c r="D287" i="15"/>
  <c r="W196" i="3"/>
  <c r="D196" i="15"/>
  <c r="J279" i="4"/>
  <c r="K279" i="4" s="1"/>
  <c r="J300" i="4"/>
  <c r="K300" i="4" s="1"/>
  <c r="D274" i="5"/>
  <c r="D274" i="15"/>
  <c r="W288" i="3"/>
  <c r="D288" i="15"/>
  <c r="W227" i="3"/>
  <c r="D227" i="15"/>
  <c r="W278" i="3"/>
  <c r="D278" i="15"/>
  <c r="W77" i="3"/>
  <c r="D77" i="15"/>
  <c r="W187" i="3"/>
  <c r="D187" i="15"/>
  <c r="D138" i="5"/>
  <c r="D138" i="15"/>
  <c r="D211" i="5"/>
  <c r="D211" i="15"/>
  <c r="K14" i="15"/>
  <c r="L14" i="15" s="1"/>
  <c r="Z70" i="15"/>
  <c r="AA70" i="15" s="1"/>
  <c r="Q70" i="15"/>
  <c r="W70" i="15" s="1"/>
  <c r="X70" i="15" s="1"/>
  <c r="W60" i="15"/>
  <c r="X60" i="15" s="1"/>
  <c r="Q23" i="15"/>
  <c r="W23" i="15" s="1"/>
  <c r="X23" i="15" s="1"/>
  <c r="Z23" i="15"/>
  <c r="AA23" i="15" s="1"/>
  <c r="W111" i="15"/>
  <c r="X111" i="15" s="1"/>
  <c r="O135" i="8"/>
  <c r="N135" i="8"/>
  <c r="D46" i="5"/>
  <c r="W46" i="3"/>
  <c r="E319" i="5"/>
  <c r="W319" i="4"/>
  <c r="K135" i="5"/>
  <c r="W135" i="6"/>
  <c r="S280" i="4"/>
  <c r="T280" i="4" s="1"/>
  <c r="V280" i="4" s="1"/>
  <c r="E280" i="15" s="1"/>
  <c r="F280" i="15" s="1"/>
  <c r="G280" i="15" s="1"/>
  <c r="S56" i="4"/>
  <c r="T56" i="4" s="1"/>
  <c r="V56" i="4" s="1"/>
  <c r="E56" i="15" s="1"/>
  <c r="F56" i="15" s="1"/>
  <c r="G56" i="15" s="1"/>
  <c r="N98" i="8"/>
  <c r="O98" i="8"/>
  <c r="N86" i="8"/>
  <c r="O86" i="8"/>
  <c r="S304" i="4"/>
  <c r="T304" i="4" s="1"/>
  <c r="V304" i="4" s="1"/>
  <c r="E304" i="15" s="1"/>
  <c r="F304" i="15" s="1"/>
  <c r="G304" i="15" s="1"/>
  <c r="O8" i="7"/>
  <c r="N300" i="7"/>
  <c r="H316" i="7"/>
  <c r="P50" i="7"/>
  <c r="S61" i="7"/>
  <c r="M236" i="7"/>
  <c r="P273" i="7"/>
  <c r="R330" i="7"/>
  <c r="V351" i="6"/>
  <c r="Q96" i="7"/>
  <c r="V43" i="6"/>
  <c r="O223" i="7"/>
  <c r="J212" i="4"/>
  <c r="K212" i="4" s="1"/>
  <c r="J134" i="4"/>
  <c r="K134" i="4" s="1"/>
  <c r="J151" i="4"/>
  <c r="K151" i="4" s="1"/>
  <c r="W307" i="3"/>
  <c r="T69" i="6"/>
  <c r="V69" i="6" s="1"/>
  <c r="I69" i="15" s="1"/>
  <c r="R7" i="7"/>
  <c r="J49" i="4"/>
  <c r="K49" i="4" s="1"/>
  <c r="M193" i="7"/>
  <c r="S330" i="6"/>
  <c r="O151" i="7"/>
  <c r="M49" i="7"/>
  <c r="Q60" i="7"/>
  <c r="N256" i="7"/>
  <c r="M181" i="7"/>
  <c r="Q8" i="7"/>
  <c r="R212" i="7"/>
  <c r="O37" i="8"/>
  <c r="W12" i="3"/>
  <c r="T27" i="6"/>
  <c r="V27" i="6" s="1"/>
  <c r="I27" i="15" s="1"/>
  <c r="M253" i="7"/>
  <c r="S146" i="8"/>
  <c r="S286" i="7"/>
  <c r="P205" i="7"/>
  <c r="M189" i="7"/>
  <c r="G90" i="7"/>
  <c r="V230" i="3"/>
  <c r="P48" i="7"/>
  <c r="S50" i="6"/>
  <c r="T50" i="6" s="1"/>
  <c r="V50" i="6" s="1"/>
  <c r="N113" i="8"/>
  <c r="O113" i="8"/>
  <c r="J304" i="7"/>
  <c r="Q134" i="7"/>
  <c r="R126" i="8"/>
  <c r="T126" i="8" s="1"/>
  <c r="P249" i="7"/>
  <c r="V268" i="6"/>
  <c r="J335" i="3"/>
  <c r="K335" i="3" s="1"/>
  <c r="V335" i="3" s="1"/>
  <c r="D335" i="15" s="1"/>
  <c r="CK4" i="2"/>
  <c r="O24" i="8"/>
  <c r="S172" i="6"/>
  <c r="T172" i="6" s="1"/>
  <c r="O335" i="7"/>
  <c r="S113" i="4"/>
  <c r="T113" i="4" s="1"/>
  <c r="R230" i="7"/>
  <c r="S286" i="4"/>
  <c r="T286" i="4" s="1"/>
  <c r="V286" i="4" s="1"/>
  <c r="E286" i="15" s="1"/>
  <c r="F286" i="15" s="1"/>
  <c r="G286" i="15" s="1"/>
  <c r="P175" i="7"/>
  <c r="J200" i="4"/>
  <c r="K200" i="4" s="1"/>
  <c r="J285" i="3"/>
  <c r="K285" i="3" s="1"/>
  <c r="V285" i="3" s="1"/>
  <c r="O204" i="7"/>
  <c r="T87" i="6"/>
  <c r="J105" i="4"/>
  <c r="K105" i="4" s="1"/>
  <c r="K128" i="6"/>
  <c r="T237" i="6"/>
  <c r="V237" i="6" s="1"/>
  <c r="I237" i="15" s="1"/>
  <c r="W304" i="6"/>
  <c r="K304" i="5"/>
  <c r="V61" i="6"/>
  <c r="I61" i="15" s="1"/>
  <c r="P154" i="7"/>
  <c r="T61" i="7"/>
  <c r="S308" i="7"/>
  <c r="T308" i="7" s="1"/>
  <c r="V308" i="7" s="1"/>
  <c r="J308" i="15" s="1"/>
  <c r="K308" i="15" s="1"/>
  <c r="L308" i="15" s="1"/>
  <c r="N92" i="7"/>
  <c r="V126" i="3"/>
  <c r="N223" i="7"/>
  <c r="J350" i="4"/>
  <c r="K350" i="4" s="1"/>
  <c r="M275" i="7"/>
  <c r="T9" i="6"/>
  <c r="V9" i="6" s="1"/>
  <c r="I9" i="15" s="1"/>
  <c r="T106" i="6"/>
  <c r="V106" i="6" s="1"/>
  <c r="I106" i="15" s="1"/>
  <c r="J175" i="4"/>
  <c r="K175" i="4" s="1"/>
  <c r="D86" i="5"/>
  <c r="W86" i="3"/>
  <c r="L74" i="8"/>
  <c r="M74" i="8" s="1"/>
  <c r="N74" i="8" s="1"/>
  <c r="L51" i="8"/>
  <c r="O121" i="8"/>
  <c r="R237" i="7"/>
  <c r="M303" i="7"/>
  <c r="H144" i="7"/>
  <c r="T294" i="6"/>
  <c r="V294" i="6" s="1"/>
  <c r="I294" i="15" s="1"/>
  <c r="P224" i="7"/>
  <c r="G23" i="3"/>
  <c r="J66" i="4"/>
  <c r="K66" i="4" s="1"/>
  <c r="R65" i="7"/>
  <c r="S221" i="6"/>
  <c r="T221" i="6" s="1"/>
  <c r="S340" i="4"/>
  <c r="T340" i="4" s="1"/>
  <c r="L32" i="8"/>
  <c r="M32" i="8" s="1"/>
  <c r="Q348" i="7"/>
  <c r="Q224" i="7"/>
  <c r="R302" i="7"/>
  <c r="V123" i="6"/>
  <c r="I123" i="15" s="1"/>
  <c r="P91" i="7"/>
  <c r="O262" i="7"/>
  <c r="V109" i="6"/>
  <c r="I109" i="15" s="1"/>
  <c r="T288" i="6"/>
  <c r="P355" i="7"/>
  <c r="R43" i="7"/>
  <c r="J110" i="3"/>
  <c r="K110" i="3" s="1"/>
  <c r="V110" i="3" s="1"/>
  <c r="P343" i="7"/>
  <c r="O123" i="7"/>
  <c r="R175" i="7"/>
  <c r="N49" i="7"/>
  <c r="T157" i="8"/>
  <c r="H186" i="7"/>
  <c r="R154" i="7"/>
  <c r="J265" i="4"/>
  <c r="K265" i="4" s="1"/>
  <c r="V221" i="4"/>
  <c r="E221" i="15" s="1"/>
  <c r="S12" i="6"/>
  <c r="P96" i="7"/>
  <c r="P105" i="7"/>
  <c r="N120" i="7"/>
  <c r="V210" i="6"/>
  <c r="I210" i="15" s="1"/>
  <c r="F255" i="7"/>
  <c r="Q300" i="7"/>
  <c r="Q215" i="7"/>
  <c r="J215" i="7"/>
  <c r="K215" i="7" s="1"/>
  <c r="J96" i="4"/>
  <c r="K96" i="4" s="1"/>
  <c r="Q90" i="7"/>
  <c r="V136" i="6"/>
  <c r="Q237" i="7"/>
  <c r="J149" i="3"/>
  <c r="K149" i="3" s="1"/>
  <c r="I32" i="7"/>
  <c r="S26" i="4"/>
  <c r="T26" i="4" s="1"/>
  <c r="S213" i="6"/>
  <c r="V15" i="4"/>
  <c r="E15" i="15" s="1"/>
  <c r="M291" i="7"/>
  <c r="M316" i="7"/>
  <c r="P160" i="7"/>
  <c r="N241" i="7"/>
  <c r="J95" i="4"/>
  <c r="K95" i="4" s="1"/>
  <c r="E100" i="7"/>
  <c r="S236" i="6"/>
  <c r="P167" i="7"/>
  <c r="P211" i="7"/>
  <c r="H190" i="7"/>
  <c r="V58" i="6"/>
  <c r="R269" i="7"/>
  <c r="V90" i="3"/>
  <c r="J230" i="4"/>
  <c r="K230" i="4" s="1"/>
  <c r="T219" i="6"/>
  <c r="V219" i="6" s="1"/>
  <c r="I219" i="15" s="1"/>
  <c r="J35" i="3"/>
  <c r="K35" i="3" s="1"/>
  <c r="J266" i="6"/>
  <c r="K266" i="6" s="1"/>
  <c r="Q198" i="7"/>
  <c r="N167" i="7"/>
  <c r="Q303" i="7"/>
  <c r="V49" i="6"/>
  <c r="I49" i="15" s="1"/>
  <c r="V274" i="6"/>
  <c r="I274" i="15" s="1"/>
  <c r="R123" i="7"/>
  <c r="Q354" i="7"/>
  <c r="J103" i="4"/>
  <c r="K103" i="4" s="1"/>
  <c r="N344" i="7"/>
  <c r="K31" i="6"/>
  <c r="S107" i="8"/>
  <c r="S29" i="8"/>
  <c r="J81" i="3"/>
  <c r="K81" i="3" s="1"/>
  <c r="V81" i="3" s="1"/>
  <c r="D81" i="15" s="1"/>
  <c r="N316" i="7"/>
  <c r="J10" i="4"/>
  <c r="K10" i="4" s="1"/>
  <c r="S32" i="4"/>
  <c r="T32" i="4" s="1"/>
  <c r="O90" i="7"/>
  <c r="T320" i="6"/>
  <c r="V320" i="6" s="1"/>
  <c r="I320" i="15" s="1"/>
  <c r="Q285" i="7"/>
  <c r="J126" i="4"/>
  <c r="K126" i="4" s="1"/>
  <c r="R268" i="7"/>
  <c r="J90" i="4"/>
  <c r="K90" i="4" s="1"/>
  <c r="R232" i="7"/>
  <c r="T211" i="6"/>
  <c r="V211" i="6" s="1"/>
  <c r="I211" i="15" s="1"/>
  <c r="J273" i="7"/>
  <c r="K273" i="7" s="1"/>
  <c r="J93" i="6"/>
  <c r="K93" i="6" s="1"/>
  <c r="J348" i="4"/>
  <c r="K348" i="4" s="1"/>
  <c r="J144" i="4"/>
  <c r="K144" i="4" s="1"/>
  <c r="J221" i="7"/>
  <c r="T81" i="6"/>
  <c r="V81" i="6" s="1"/>
  <c r="I81" i="15" s="1"/>
  <c r="J210" i="4"/>
  <c r="K210" i="4" s="1"/>
  <c r="J59" i="4"/>
  <c r="K59" i="4" s="1"/>
  <c r="R334" i="7"/>
  <c r="Q335" i="7"/>
  <c r="S174" i="4"/>
  <c r="T174" i="4" s="1"/>
  <c r="J52" i="6"/>
  <c r="K52" i="6" s="1"/>
  <c r="J121" i="3"/>
  <c r="K121" i="3" s="1"/>
  <c r="V121" i="3" s="1"/>
  <c r="D121" i="15" s="1"/>
  <c r="N235" i="7"/>
  <c r="V338" i="3"/>
  <c r="P340" i="7"/>
  <c r="T223" i="6"/>
  <c r="V223" i="6" s="1"/>
  <c r="I223" i="15" s="1"/>
  <c r="W111" i="3"/>
  <c r="D111" i="5"/>
  <c r="DI139" i="1"/>
  <c r="DB139" i="1"/>
  <c r="DV139" i="1"/>
  <c r="S82" i="8"/>
  <c r="T82" i="8"/>
  <c r="H328" i="7"/>
  <c r="J143" i="7"/>
  <c r="G71" i="7"/>
  <c r="Q202" i="7"/>
  <c r="O235" i="7"/>
  <c r="O189" i="7"/>
  <c r="M21" i="7"/>
  <c r="DW139" i="1"/>
  <c r="R92" i="7"/>
  <c r="R305" i="7"/>
  <c r="H90" i="7"/>
  <c r="N66" i="7"/>
  <c r="N180" i="7"/>
  <c r="D10" i="5"/>
  <c r="V247" i="6"/>
  <c r="O241" i="7"/>
  <c r="P94" i="7"/>
  <c r="S94" i="7" s="1"/>
  <c r="T94" i="7" s="1"/>
  <c r="V94" i="7" s="1"/>
  <c r="J94" i="15" s="1"/>
  <c r="K94" i="15" s="1"/>
  <c r="L94" i="15" s="1"/>
  <c r="P145" i="7"/>
  <c r="J281" i="7"/>
  <c r="J41" i="3"/>
  <c r="K41" i="3" s="1"/>
  <c r="V41" i="3" s="1"/>
  <c r="R282" i="7"/>
  <c r="R160" i="7"/>
  <c r="P72" i="7"/>
  <c r="J55" i="3"/>
  <c r="K55" i="3" s="1"/>
  <c r="S343" i="6"/>
  <c r="S74" i="6"/>
  <c r="J107" i="3"/>
  <c r="K107" i="3" s="1"/>
  <c r="J213" i="6"/>
  <c r="N210" i="7"/>
  <c r="J232" i="3"/>
  <c r="K232" i="3" s="1"/>
  <c r="V232" i="3" s="1"/>
  <c r="DG54" i="2"/>
  <c r="R99" i="7"/>
  <c r="Q7" i="7"/>
  <c r="J62" i="7"/>
  <c r="T127" i="6"/>
  <c r="V127" i="6" s="1"/>
  <c r="I127" i="15" s="1"/>
  <c r="V328" i="3"/>
  <c r="D328" i="15" s="1"/>
  <c r="O141" i="7"/>
  <c r="P45" i="7"/>
  <c r="O350" i="7"/>
  <c r="P187" i="7"/>
  <c r="Q356" i="7"/>
  <c r="O110" i="7"/>
  <c r="M143" i="7"/>
  <c r="H126" i="7"/>
  <c r="R96" i="7"/>
  <c r="P346" i="7"/>
  <c r="J84" i="4"/>
  <c r="K84" i="4" s="1"/>
  <c r="P217" i="7"/>
  <c r="K232" i="6"/>
  <c r="S25" i="4"/>
  <c r="T25" i="4" s="1"/>
  <c r="S35" i="8"/>
  <c r="M102" i="7"/>
  <c r="N328" i="7"/>
  <c r="J42" i="7"/>
  <c r="M187" i="7"/>
  <c r="S282" i="4"/>
  <c r="T282" i="4" s="1"/>
  <c r="R273" i="7"/>
  <c r="N165" i="7"/>
  <c r="H21" i="7"/>
  <c r="H231" i="7"/>
  <c r="M115" i="7"/>
  <c r="K174" i="5"/>
  <c r="N42" i="7"/>
  <c r="R115" i="7"/>
  <c r="P152" i="7"/>
  <c r="S152" i="7" s="1"/>
  <c r="R344" i="7"/>
  <c r="J218" i="4"/>
  <c r="K218" i="4" s="1"/>
  <c r="M172" i="7"/>
  <c r="S37" i="8"/>
  <c r="T37" i="8"/>
  <c r="Q66" i="7"/>
  <c r="S66" i="7" s="1"/>
  <c r="O300" i="7"/>
  <c r="V320" i="3"/>
  <c r="N94" i="7"/>
  <c r="J166" i="7"/>
  <c r="D112" i="7"/>
  <c r="O237" i="7"/>
  <c r="O103" i="7"/>
  <c r="M335" i="7"/>
  <c r="Q297" i="7"/>
  <c r="R141" i="7"/>
  <c r="V128" i="6"/>
  <c r="I128" i="15" s="1"/>
  <c r="V202" i="6"/>
  <c r="N154" i="7"/>
  <c r="R262" i="7"/>
  <c r="S78" i="4"/>
  <c r="T78" i="4" s="1"/>
  <c r="T163" i="6"/>
  <c r="V163" i="6" s="1"/>
  <c r="G343" i="7"/>
  <c r="J53" i="4"/>
  <c r="K53" i="4" s="1"/>
  <c r="J35" i="4"/>
  <c r="K35" i="4" s="1"/>
  <c r="S218" i="4"/>
  <c r="T218" i="4" s="1"/>
  <c r="K51" i="6"/>
  <c r="S339" i="4"/>
  <c r="T339" i="4" s="1"/>
  <c r="M166" i="7"/>
  <c r="M285" i="7"/>
  <c r="O252" i="7"/>
  <c r="N335" i="7"/>
  <c r="J58" i="7"/>
  <c r="G246" i="7"/>
  <c r="R194" i="7"/>
  <c r="M13" i="7"/>
  <c r="P307" i="7"/>
  <c r="V8" i="6"/>
  <c r="M44" i="7"/>
  <c r="P232" i="7"/>
  <c r="J279" i="3"/>
  <c r="K279" i="3" s="1"/>
  <c r="V279" i="3" s="1"/>
  <c r="J48" i="4"/>
  <c r="K48" i="4" s="1"/>
  <c r="J166" i="4"/>
  <c r="K166" i="4" s="1"/>
  <c r="R312" i="7"/>
  <c r="R211" i="7"/>
  <c r="J204" i="3"/>
  <c r="K204" i="3" s="1"/>
  <c r="V204" i="3" s="1"/>
  <c r="J142" i="3"/>
  <c r="K142" i="3" s="1"/>
  <c r="V142" i="3" s="1"/>
  <c r="T346" i="6"/>
  <c r="V346" i="6" s="1"/>
  <c r="I346" i="15" s="1"/>
  <c r="P82" i="7"/>
  <c r="J26" i="3"/>
  <c r="K26" i="3" s="1"/>
  <c r="M341" i="7"/>
  <c r="O145" i="7"/>
  <c r="Q119" i="7"/>
  <c r="Q302" i="7"/>
  <c r="N354" i="7"/>
  <c r="Q123" i="7"/>
  <c r="R241" i="7"/>
  <c r="N106" i="7"/>
  <c r="Q273" i="7"/>
  <c r="O118" i="7"/>
  <c r="T246" i="6"/>
  <c r="V246" i="6" s="1"/>
  <c r="I246" i="15" s="1"/>
  <c r="Q236" i="7"/>
  <c r="O92" i="7"/>
  <c r="G73" i="7"/>
  <c r="M210" i="7"/>
  <c r="T329" i="6"/>
  <c r="V329" i="6" s="1"/>
  <c r="I329" i="15" s="1"/>
  <c r="M300" i="7"/>
  <c r="P106" i="7"/>
  <c r="Q281" i="7"/>
  <c r="T309" i="6"/>
  <c r="V309" i="6" s="1"/>
  <c r="J236" i="7"/>
  <c r="J44" i="4"/>
  <c r="K44" i="4" s="1"/>
  <c r="J322" i="3"/>
  <c r="K322" i="3" s="1"/>
  <c r="V322" i="3" s="1"/>
  <c r="M83" i="6"/>
  <c r="S199" i="6"/>
  <c r="T199" i="6" s="1"/>
  <c r="J148" i="4"/>
  <c r="K148" i="4" s="1"/>
  <c r="V148" i="4" s="1"/>
  <c r="S344" i="6"/>
  <c r="L78" i="8"/>
  <c r="T24" i="8"/>
  <c r="S24" i="8"/>
  <c r="S204" i="4"/>
  <c r="T204" i="4" s="1"/>
  <c r="J314" i="3"/>
  <c r="K314" i="3" s="1"/>
  <c r="V314" i="3" s="1"/>
  <c r="D314" i="15" s="1"/>
  <c r="J85" i="4"/>
  <c r="K85" i="4" s="1"/>
  <c r="T343" i="6"/>
  <c r="V51" i="3"/>
  <c r="D51" i="15" s="1"/>
  <c r="V37" i="3"/>
  <c r="S302" i="6"/>
  <c r="T302" i="6" s="1"/>
  <c r="V302" i="6" s="1"/>
  <c r="V323" i="3"/>
  <c r="D323" i="15" s="1"/>
  <c r="Q355" i="7"/>
  <c r="S287" i="6"/>
  <c r="T287" i="6" s="1"/>
  <c r="V287" i="6" s="1"/>
  <c r="I287" i="15" s="1"/>
  <c r="R51" i="8"/>
  <c r="S51" i="8" s="1"/>
  <c r="J88" i="3"/>
  <c r="K88" i="3" s="1"/>
  <c r="V88" i="3" s="1"/>
  <c r="J158" i="4"/>
  <c r="K158" i="4" s="1"/>
  <c r="J127" i="7"/>
  <c r="M51" i="8"/>
  <c r="N51" i="8" s="1"/>
  <c r="J131" i="4"/>
  <c r="K131" i="4" s="1"/>
  <c r="J65" i="4"/>
  <c r="K65" i="4" s="1"/>
  <c r="N336" i="7"/>
  <c r="V75" i="6"/>
  <c r="I75" i="15" s="1"/>
  <c r="W354" i="6"/>
  <c r="W303" i="6"/>
  <c r="T180" i="6"/>
  <c r="V180" i="6" s="1"/>
  <c r="S312" i="6"/>
  <c r="T312" i="6" s="1"/>
  <c r="V346" i="3"/>
  <c r="T297" i="6"/>
  <c r="V297" i="6" s="1"/>
  <c r="I297" i="15" s="1"/>
  <c r="J293" i="4"/>
  <c r="K293" i="4" s="1"/>
  <c r="T323" i="6"/>
  <c r="V323" i="6" s="1"/>
  <c r="I323" i="15" s="1"/>
  <c r="J275" i="3"/>
  <c r="K275" i="3" s="1"/>
  <c r="V275" i="3" s="1"/>
  <c r="D275" i="15" s="1"/>
  <c r="J246" i="7"/>
  <c r="S62" i="4"/>
  <c r="T62" i="4" s="1"/>
  <c r="F187" i="7"/>
  <c r="P166" i="7"/>
  <c r="M201" i="7"/>
  <c r="J73" i="4"/>
  <c r="K73" i="4" s="1"/>
  <c r="J202" i="4"/>
  <c r="K202" i="4" s="1"/>
  <c r="S137" i="3"/>
  <c r="T137" i="3" s="1"/>
  <c r="J211" i="4"/>
  <c r="K211" i="4" s="1"/>
  <c r="J20" i="4"/>
  <c r="K20" i="4" s="1"/>
  <c r="J172" i="4"/>
  <c r="K172" i="4" s="1"/>
  <c r="N83" i="6"/>
  <c r="J45" i="3"/>
  <c r="K45" i="3" s="1"/>
  <c r="V45" i="3" s="1"/>
  <c r="D45" i="15" s="1"/>
  <c r="Q306" i="7"/>
  <c r="J15" i="3"/>
  <c r="K15" i="3" s="1"/>
  <c r="V15" i="3" s="1"/>
  <c r="D15" i="15" s="1"/>
  <c r="R284" i="7"/>
  <c r="M331" i="7"/>
  <c r="S194" i="3"/>
  <c r="T194" i="3" s="1"/>
  <c r="N17" i="7"/>
  <c r="J348" i="3"/>
  <c r="K348" i="3" s="1"/>
  <c r="V348" i="3" s="1"/>
  <c r="K347" i="6"/>
  <c r="S124" i="4"/>
  <c r="T124" i="4" s="1"/>
  <c r="CO4" i="2"/>
  <c r="L136" i="8"/>
  <c r="M136" i="8" s="1"/>
  <c r="O136" i="8" s="1"/>
  <c r="R168" i="7"/>
  <c r="P278" i="7"/>
  <c r="Q217" i="7"/>
  <c r="J38" i="6"/>
  <c r="K38" i="6" s="1"/>
  <c r="V38" i="6" s="1"/>
  <c r="V38" i="4"/>
  <c r="E38" i="15" s="1"/>
  <c r="S217" i="4"/>
  <c r="T217" i="4" s="1"/>
  <c r="V217" i="4" s="1"/>
  <c r="E217" i="15" s="1"/>
  <c r="J82" i="3"/>
  <c r="K82" i="3" s="1"/>
  <c r="N274" i="7"/>
  <c r="S341" i="6"/>
  <c r="T341" i="6" s="1"/>
  <c r="J202" i="3"/>
  <c r="K202" i="3" s="1"/>
  <c r="V202" i="3" s="1"/>
  <c r="S134" i="6"/>
  <c r="T134" i="6" s="1"/>
  <c r="D48" i="7"/>
  <c r="J48" i="7" s="1"/>
  <c r="K48" i="7" s="1"/>
  <c r="V119" i="6"/>
  <c r="I119" i="15" s="1"/>
  <c r="M241" i="7"/>
  <c r="S241" i="7" s="1"/>
  <c r="T241" i="7" s="1"/>
  <c r="J185" i="3"/>
  <c r="K185" i="3" s="1"/>
  <c r="V185" i="3" s="1"/>
  <c r="D185" i="15" s="1"/>
  <c r="J203" i="4"/>
  <c r="K203" i="4" s="1"/>
  <c r="J224" i="4"/>
  <c r="K224" i="4" s="1"/>
  <c r="K281" i="7"/>
  <c r="J97" i="4"/>
  <c r="K97" i="4" s="1"/>
  <c r="R48" i="7"/>
  <c r="R174" i="7"/>
  <c r="J314" i="4"/>
  <c r="K314" i="4" s="1"/>
  <c r="J291" i="4"/>
  <c r="K291" i="4" s="1"/>
  <c r="J354" i="4"/>
  <c r="K354" i="4" s="1"/>
  <c r="N356" i="7"/>
  <c r="J201" i="3"/>
  <c r="K201" i="3" s="1"/>
  <c r="V201" i="3" s="1"/>
  <c r="D201" i="15" s="1"/>
  <c r="J269" i="4"/>
  <c r="K269" i="4" s="1"/>
  <c r="J336" i="4"/>
  <c r="K336" i="4" s="1"/>
  <c r="J189" i="3"/>
  <c r="K189" i="3" s="1"/>
  <c r="V189" i="3" s="1"/>
  <c r="D189" i="15" s="1"/>
  <c r="J12" i="4"/>
  <c r="K12" i="4" s="1"/>
  <c r="J247" i="4"/>
  <c r="K247" i="4" s="1"/>
  <c r="J187" i="4"/>
  <c r="K187" i="4" s="1"/>
  <c r="J303" i="4"/>
  <c r="K303" i="4" s="1"/>
  <c r="Q128" i="7"/>
  <c r="J212" i="3"/>
  <c r="K212" i="3" s="1"/>
  <c r="J101" i="4"/>
  <c r="K101" i="4" s="1"/>
  <c r="J127" i="4"/>
  <c r="K127" i="4" s="1"/>
  <c r="O17" i="7"/>
  <c r="S17" i="7" s="1"/>
  <c r="T17" i="7" s="1"/>
  <c r="F52" i="3"/>
  <c r="O48" i="7"/>
  <c r="S84" i="4"/>
  <c r="T84" i="4" s="1"/>
  <c r="V84" i="4" s="1"/>
  <c r="E84" i="15" s="1"/>
  <c r="J24" i="3"/>
  <c r="K24" i="3" s="1"/>
  <c r="J84" i="6"/>
  <c r="K84" i="6" s="1"/>
  <c r="J91" i="3"/>
  <c r="K91" i="3" s="1"/>
  <c r="V91" i="3" s="1"/>
  <c r="T166" i="6"/>
  <c r="V166" i="6" s="1"/>
  <c r="I166" i="15" s="1"/>
  <c r="V224" i="6"/>
  <c r="T20" i="6"/>
  <c r="J184" i="4"/>
  <c r="K184" i="4" s="1"/>
  <c r="V87" i="6"/>
  <c r="J176" i="4"/>
  <c r="K176" i="4" s="1"/>
  <c r="J94" i="4"/>
  <c r="K94" i="4" s="1"/>
  <c r="T189" i="6"/>
  <c r="V189" i="6" s="1"/>
  <c r="I189" i="15" s="1"/>
  <c r="O29" i="8"/>
  <c r="L38" i="8"/>
  <c r="M38" i="8" s="1"/>
  <c r="N38" i="8" s="1"/>
  <c r="J154" i="3"/>
  <c r="K154" i="3" s="1"/>
  <c r="V154" i="3" s="1"/>
  <c r="J309" i="3"/>
  <c r="K309" i="3" s="1"/>
  <c r="V194" i="3"/>
  <c r="R10" i="7"/>
  <c r="Q278" i="7"/>
  <c r="J246" i="4"/>
  <c r="K246" i="4" s="1"/>
  <c r="J87" i="3"/>
  <c r="K87" i="3" s="1"/>
  <c r="J41" i="4"/>
  <c r="K41" i="4" s="1"/>
  <c r="J318" i="4"/>
  <c r="K318" i="4" s="1"/>
  <c r="R106" i="7"/>
  <c r="J133" i="4"/>
  <c r="K133" i="4" s="1"/>
  <c r="R128" i="7"/>
  <c r="CN4" i="2"/>
  <c r="J312" i="4"/>
  <c r="K312" i="4" s="1"/>
  <c r="J85" i="3"/>
  <c r="K85" i="3" s="1"/>
  <c r="V85" i="3" s="1"/>
  <c r="D85" i="15" s="1"/>
  <c r="S136" i="3"/>
  <c r="T136" i="3" s="1"/>
  <c r="R333" i="5"/>
  <c r="O269" i="7"/>
  <c r="T201" i="6"/>
  <c r="V201" i="6" s="1"/>
  <c r="S158" i="6"/>
  <c r="T158" i="6" s="1"/>
  <c r="S102" i="6"/>
  <c r="T102" i="6" s="1"/>
  <c r="T256" i="6"/>
  <c r="V256" i="6" s="1"/>
  <c r="I256" i="15" s="1"/>
  <c r="J300" i="3"/>
  <c r="K300" i="3" s="1"/>
  <c r="V300" i="3" s="1"/>
  <c r="D300" i="15" s="1"/>
  <c r="T126" i="6"/>
  <c r="V126" i="6" s="1"/>
  <c r="J83" i="8"/>
  <c r="T74" i="8"/>
  <c r="O84" i="8"/>
  <c r="D323" i="5"/>
  <c r="W323" i="3"/>
  <c r="N69" i="7"/>
  <c r="N68" i="7"/>
  <c r="O202" i="7"/>
  <c r="S202" i="7" s="1"/>
  <c r="P301" i="7"/>
  <c r="M95" i="7"/>
  <c r="R151" i="7"/>
  <c r="I151" i="7"/>
  <c r="O99" i="7"/>
  <c r="F99" i="7"/>
  <c r="T12" i="6"/>
  <c r="V12" i="6" s="1"/>
  <c r="I12" i="15" s="1"/>
  <c r="T65" i="6"/>
  <c r="V65" i="6" s="1"/>
  <c r="I65" i="15" s="1"/>
  <c r="O179" i="7"/>
  <c r="F179" i="7"/>
  <c r="I236" i="7"/>
  <c r="K236" i="7" s="1"/>
  <c r="R236" i="7"/>
  <c r="H317" i="7"/>
  <c r="Q317" i="7"/>
  <c r="E23" i="6"/>
  <c r="N23" i="6"/>
  <c r="J77" i="4"/>
  <c r="K77" i="4" s="1"/>
  <c r="J78" i="3"/>
  <c r="K78" i="3" s="1"/>
  <c r="F23" i="6"/>
  <c r="O23" i="6"/>
  <c r="I87" i="7"/>
  <c r="R87" i="7"/>
  <c r="T290" i="6"/>
  <c r="V290" i="6" s="1"/>
  <c r="M68" i="7"/>
  <c r="D68" i="7"/>
  <c r="F125" i="7"/>
  <c r="O125" i="7"/>
  <c r="M47" i="7"/>
  <c r="D47" i="7"/>
  <c r="Q47" i="7"/>
  <c r="R270" i="7"/>
  <c r="D60" i="7"/>
  <c r="M60" i="7"/>
  <c r="Q130" i="7"/>
  <c r="H130" i="7"/>
  <c r="J130" i="7" s="1"/>
  <c r="K130" i="7" s="1"/>
  <c r="J322" i="4"/>
  <c r="K322" i="4" s="1"/>
  <c r="J205" i="4"/>
  <c r="K205" i="4" s="1"/>
  <c r="I70" i="6"/>
  <c r="R70" i="6"/>
  <c r="N30" i="7"/>
  <c r="E30" i="7"/>
  <c r="D7" i="7"/>
  <c r="M7" i="7"/>
  <c r="I46" i="7"/>
  <c r="R46" i="7"/>
  <c r="J90" i="7"/>
  <c r="P130" i="7"/>
  <c r="I134" i="7"/>
  <c r="O105" i="7"/>
  <c r="D110" i="5"/>
  <c r="Q196" i="7"/>
  <c r="Q80" i="7"/>
  <c r="O96" i="7"/>
  <c r="J316" i="4"/>
  <c r="K316" i="4" s="1"/>
  <c r="E330" i="7"/>
  <c r="N330" i="7"/>
  <c r="S330" i="7" s="1"/>
  <c r="T330" i="7" s="1"/>
  <c r="D65" i="7"/>
  <c r="M65" i="7"/>
  <c r="Q68" i="7"/>
  <c r="M314" i="7"/>
  <c r="N181" i="7"/>
  <c r="P200" i="7"/>
  <c r="M211" i="7"/>
  <c r="G216" i="7"/>
  <c r="P212" i="7"/>
  <c r="D168" i="7"/>
  <c r="J168" i="7" s="1"/>
  <c r="K168" i="7" s="1"/>
  <c r="M168" i="7"/>
  <c r="J91" i="7"/>
  <c r="K91" i="7" s="1"/>
  <c r="K287" i="5"/>
  <c r="W287" i="6"/>
  <c r="CM4" i="2"/>
  <c r="M174" i="7"/>
  <c r="D174" i="7"/>
  <c r="F9" i="7"/>
  <c r="J9" i="7" s="1"/>
  <c r="K9" i="7" s="1"/>
  <c r="O9" i="7"/>
  <c r="D125" i="7"/>
  <c r="M125" i="7"/>
  <c r="V134" i="6"/>
  <c r="I134" i="15" s="1"/>
  <c r="S85" i="4"/>
  <c r="T85" i="4" s="1"/>
  <c r="V85" i="4" s="1"/>
  <c r="I291" i="7"/>
  <c r="R291" i="7"/>
  <c r="M18" i="7"/>
  <c r="P269" i="7"/>
  <c r="M256" i="7"/>
  <c r="Q87" i="7"/>
  <c r="S64" i="8"/>
  <c r="S86" i="8"/>
  <c r="T255" i="6"/>
  <c r="V255" i="6" s="1"/>
  <c r="I255" i="15" s="1"/>
  <c r="O185" i="7"/>
  <c r="J256" i="4"/>
  <c r="K256" i="4" s="1"/>
  <c r="E341" i="7"/>
  <c r="N341" i="7"/>
  <c r="N82" i="8"/>
  <c r="O82" i="8"/>
  <c r="DW54" i="2"/>
  <c r="DB54" i="2"/>
  <c r="F142" i="7"/>
  <c r="O142" i="7"/>
  <c r="V309" i="3"/>
  <c r="S63" i="4"/>
  <c r="T63" i="4" s="1"/>
  <c r="R114" i="7"/>
  <c r="G36" i="7"/>
  <c r="J36" i="7" s="1"/>
  <c r="P36" i="7"/>
  <c r="I109" i="7"/>
  <c r="R109" i="7"/>
  <c r="J288" i="4"/>
  <c r="K288" i="4" s="1"/>
  <c r="O35" i="8"/>
  <c r="N35" i="8"/>
  <c r="D313" i="7"/>
  <c r="M313" i="7"/>
  <c r="T284" i="6"/>
  <c r="V284" i="6" s="1"/>
  <c r="I284" i="15" s="1"/>
  <c r="O120" i="7"/>
  <c r="M355" i="7"/>
  <c r="S21" i="4"/>
  <c r="T21" i="4" s="1"/>
  <c r="J141" i="7"/>
  <c r="K141" i="7" s="1"/>
  <c r="N105" i="7"/>
  <c r="Q152" i="7"/>
  <c r="J73" i="7"/>
  <c r="M317" i="7"/>
  <c r="J307" i="7"/>
  <c r="K307" i="7" s="1"/>
  <c r="O318" i="7"/>
  <c r="S275" i="4"/>
  <c r="T275" i="4" s="1"/>
  <c r="T261" i="6"/>
  <c r="V261" i="6" s="1"/>
  <c r="I261" i="15" s="1"/>
  <c r="V123" i="3"/>
  <c r="T167" i="6"/>
  <c r="V167" i="6" s="1"/>
  <c r="I167" i="15" s="1"/>
  <c r="S192" i="4"/>
  <c r="T192" i="4" s="1"/>
  <c r="S231" i="4"/>
  <c r="T231" i="4" s="1"/>
  <c r="O137" i="7"/>
  <c r="R190" i="7"/>
  <c r="J134" i="3"/>
  <c r="K134" i="3" s="1"/>
  <c r="V134" i="3" s="1"/>
  <c r="J195" i="4"/>
  <c r="K195" i="4" s="1"/>
  <c r="J132" i="7"/>
  <c r="CP4" i="2"/>
  <c r="S17" i="6"/>
  <c r="T17" i="6" s="1"/>
  <c r="V17" i="6" s="1"/>
  <c r="R84" i="7"/>
  <c r="V35" i="3"/>
  <c r="D35" i="15" s="1"/>
  <c r="S38" i="6"/>
  <c r="T38" i="6" s="1"/>
  <c r="V356" i="6"/>
  <c r="Q131" i="7"/>
  <c r="J341" i="3"/>
  <c r="K341" i="3" s="1"/>
  <c r="M270" i="7"/>
  <c r="P201" i="7"/>
  <c r="O62" i="7"/>
  <c r="S329" i="4"/>
  <c r="T329" i="4" s="1"/>
  <c r="V329" i="4" s="1"/>
  <c r="E329" i="15" s="1"/>
  <c r="S351" i="4"/>
  <c r="T351" i="4" s="1"/>
  <c r="V351" i="4" s="1"/>
  <c r="M96" i="7"/>
  <c r="S96" i="7" s="1"/>
  <c r="T96" i="7" s="1"/>
  <c r="J116" i="7"/>
  <c r="K116" i="7" s="1"/>
  <c r="V206" i="3"/>
  <c r="D206" i="15" s="1"/>
  <c r="P302" i="7"/>
  <c r="V16" i="6"/>
  <c r="O94" i="7"/>
  <c r="M119" i="7"/>
  <c r="N77" i="7"/>
  <c r="P274" i="7"/>
  <c r="M284" i="7"/>
  <c r="N284" i="7"/>
  <c r="M219" i="7"/>
  <c r="J145" i="3"/>
  <c r="K145" i="3" s="1"/>
  <c r="V145" i="3" s="1"/>
  <c r="J323" i="4"/>
  <c r="K323" i="4" s="1"/>
  <c r="J79" i="4"/>
  <c r="K79" i="4" s="1"/>
  <c r="S309" i="4"/>
  <c r="T309" i="4" s="1"/>
  <c r="V309" i="4" s="1"/>
  <c r="J92" i="4"/>
  <c r="K92" i="4" s="1"/>
  <c r="R288" i="7"/>
  <c r="R189" i="7"/>
  <c r="Q65" i="7"/>
  <c r="R231" i="7"/>
  <c r="R116" i="7"/>
  <c r="T184" i="6"/>
  <c r="J243" i="3"/>
  <c r="K243" i="3" s="1"/>
  <c r="T348" i="6"/>
  <c r="V348" i="6" s="1"/>
  <c r="R138" i="7"/>
  <c r="J260" i="3"/>
  <c r="K260" i="3" s="1"/>
  <c r="V260" i="3" s="1"/>
  <c r="D260" i="15" s="1"/>
  <c r="J341" i="4"/>
  <c r="K341" i="4" s="1"/>
  <c r="P34" i="7"/>
  <c r="M58" i="7"/>
  <c r="Q293" i="7"/>
  <c r="M288" i="7"/>
  <c r="M196" i="7"/>
  <c r="Q165" i="7"/>
  <c r="M62" i="7"/>
  <c r="Q312" i="7"/>
  <c r="T282" i="6"/>
  <c r="V282" i="6" s="1"/>
  <c r="I282" i="15" s="1"/>
  <c r="Q145" i="7"/>
  <c r="O85" i="7"/>
  <c r="V132" i="6"/>
  <c r="V150" i="6"/>
  <c r="J81" i="4"/>
  <c r="K81" i="4" s="1"/>
  <c r="J287" i="4"/>
  <c r="K287" i="4" s="1"/>
  <c r="R355" i="7"/>
  <c r="J167" i="4"/>
  <c r="K167" i="4" s="1"/>
  <c r="J306" i="4"/>
  <c r="K306" i="4" s="1"/>
  <c r="J259" i="7"/>
  <c r="J180" i="4"/>
  <c r="K180" i="4" s="1"/>
  <c r="J274" i="4"/>
  <c r="K274" i="4" s="1"/>
  <c r="J249" i="4"/>
  <c r="K249" i="4" s="1"/>
  <c r="J264" i="3"/>
  <c r="K264" i="3" s="1"/>
  <c r="V264" i="3" s="1"/>
  <c r="T232" i="6"/>
  <c r="J192" i="3"/>
  <c r="K192" i="3" s="1"/>
  <c r="V192" i="3" s="1"/>
  <c r="S244" i="3"/>
  <c r="T244" i="3" s="1"/>
  <c r="S244" i="4"/>
  <c r="T244" i="4" s="1"/>
  <c r="J82" i="4"/>
  <c r="K82" i="4" s="1"/>
  <c r="Q287" i="7"/>
  <c r="J24" i="6"/>
  <c r="K24" i="6" s="1"/>
  <c r="S37" i="6"/>
  <c r="V231" i="3"/>
  <c r="V172" i="6"/>
  <c r="T190" i="6"/>
  <c r="V190" i="6" s="1"/>
  <c r="I190" i="15" s="1"/>
  <c r="P309" i="7"/>
  <c r="S36" i="4"/>
  <c r="T36" i="4" s="1"/>
  <c r="N189" i="7"/>
  <c r="M204" i="7"/>
  <c r="S101" i="4"/>
  <c r="T101" i="4" s="1"/>
  <c r="O212" i="7"/>
  <c r="J119" i="7"/>
  <c r="N205" i="7"/>
  <c r="P318" i="7"/>
  <c r="T259" i="6"/>
  <c r="V259" i="6" s="1"/>
  <c r="V334" i="3"/>
  <c r="S335" i="4"/>
  <c r="T335" i="4" s="1"/>
  <c r="J198" i="3"/>
  <c r="K198" i="3" s="1"/>
  <c r="J78" i="4"/>
  <c r="K78" i="4" s="1"/>
  <c r="V264" i="6"/>
  <c r="P268" i="7"/>
  <c r="O24" i="7"/>
  <c r="S35" i="4"/>
  <c r="T35" i="4" s="1"/>
  <c r="V35" i="4" s="1"/>
  <c r="E35" i="15" s="1"/>
  <c r="J108" i="6"/>
  <c r="K108" i="6" s="1"/>
  <c r="O60" i="7"/>
  <c r="J347" i="3"/>
  <c r="K347" i="3" s="1"/>
  <c r="V347" i="3" s="1"/>
  <c r="L55" i="8"/>
  <c r="O256" i="7"/>
  <c r="S256" i="7" s="1"/>
  <c r="T256" i="7" s="1"/>
  <c r="T262" i="6"/>
  <c r="V262" i="6" s="1"/>
  <c r="O46" i="7"/>
  <c r="P317" i="7"/>
  <c r="S317" i="7" s="1"/>
  <c r="T317" i="7" s="1"/>
  <c r="P293" i="7"/>
  <c r="M10" i="7"/>
  <c r="N314" i="7"/>
  <c r="M249" i="7"/>
  <c r="R123" i="8"/>
  <c r="T123" i="8" s="1"/>
  <c r="M152" i="7"/>
  <c r="M261" i="7"/>
  <c r="V48" i="3"/>
  <c r="V249" i="6"/>
  <c r="M269" i="7"/>
  <c r="O291" i="7"/>
  <c r="M158" i="7"/>
  <c r="S291" i="3"/>
  <c r="T291" i="3" s="1"/>
  <c r="J192" i="4"/>
  <c r="K192" i="4" s="1"/>
  <c r="R307" i="7"/>
  <c r="J60" i="4"/>
  <c r="K60" i="4" s="1"/>
  <c r="R186" i="7"/>
  <c r="J136" i="4"/>
  <c r="K136" i="4" s="1"/>
  <c r="O168" i="7"/>
  <c r="P142" i="7"/>
  <c r="S108" i="6"/>
  <c r="T108" i="6" s="1"/>
  <c r="N269" i="7"/>
  <c r="N63" i="7"/>
  <c r="M302" i="7"/>
  <c r="Q318" i="7"/>
  <c r="S316" i="4"/>
  <c r="T316" i="4" s="1"/>
  <c r="V316" i="4" s="1"/>
  <c r="E316" i="15" s="1"/>
  <c r="V192" i="6"/>
  <c r="I192" i="15" s="1"/>
  <c r="T60" i="6"/>
  <c r="V60" i="6" s="1"/>
  <c r="O180" i="7"/>
  <c r="T215" i="6"/>
  <c r="V215" i="6" s="1"/>
  <c r="I215" i="15" s="1"/>
  <c r="J44" i="3"/>
  <c r="K44" i="3" s="1"/>
  <c r="R118" i="7"/>
  <c r="J80" i="4"/>
  <c r="K80" i="4" s="1"/>
  <c r="R203" i="7"/>
  <c r="J47" i="4"/>
  <c r="K47" i="4" s="1"/>
  <c r="J261" i="4"/>
  <c r="K261" i="4" s="1"/>
  <c r="J193" i="4"/>
  <c r="K193" i="4" s="1"/>
  <c r="J291" i="3"/>
  <c r="K291" i="3" s="1"/>
  <c r="S7" i="4"/>
  <c r="T7" i="4" s="1"/>
  <c r="J88" i="4"/>
  <c r="K88" i="4" s="1"/>
  <c r="R21" i="7"/>
  <c r="J219" i="4"/>
  <c r="K219" i="4" s="1"/>
  <c r="R300" i="7"/>
  <c r="J313" i="3"/>
  <c r="K313" i="3" s="1"/>
  <c r="V313" i="3" s="1"/>
  <c r="S105" i="3"/>
  <c r="T105" i="3" s="1"/>
  <c r="R323" i="7"/>
  <c r="Q181" i="7"/>
  <c r="S136" i="4"/>
  <c r="T136" i="4" s="1"/>
  <c r="K28" i="6"/>
  <c r="N301" i="7"/>
  <c r="T130" i="6"/>
  <c r="V130" i="6" s="1"/>
  <c r="I130" i="15" s="1"/>
  <c r="P52" i="6"/>
  <c r="P62" i="7"/>
  <c r="N31" i="8"/>
  <c r="O31" i="8"/>
  <c r="N30" i="8"/>
  <c r="O30" i="8"/>
  <c r="N53" i="8"/>
  <c r="T53" i="8"/>
  <c r="N26" i="8"/>
  <c r="O26" i="8"/>
  <c r="T38" i="8"/>
  <c r="O72" i="8"/>
  <c r="T72" i="8"/>
  <c r="S72" i="8"/>
  <c r="S121" i="8"/>
  <c r="S26" i="8"/>
  <c r="S30" i="8"/>
  <c r="T30" i="8"/>
  <c r="J171" i="3"/>
  <c r="K171" i="3" s="1"/>
  <c r="V171" i="3" s="1"/>
  <c r="J302" i="4"/>
  <c r="K302" i="4" s="1"/>
  <c r="J69" i="4"/>
  <c r="K69" i="4" s="1"/>
  <c r="Q34" i="7"/>
  <c r="O343" i="7"/>
  <c r="Q139" i="7"/>
  <c r="Q346" i="7"/>
  <c r="R152" i="7"/>
  <c r="M273" i="7"/>
  <c r="M171" i="7"/>
  <c r="P176" i="7"/>
  <c r="V340" i="3"/>
  <c r="T84" i="6"/>
  <c r="V84" i="6" s="1"/>
  <c r="V133" i="6"/>
  <c r="J232" i="4"/>
  <c r="K232" i="4" s="1"/>
  <c r="S125" i="4"/>
  <c r="T125" i="4" s="1"/>
  <c r="J318" i="3"/>
  <c r="K318" i="3" s="1"/>
  <c r="V318" i="3" s="1"/>
  <c r="J233" i="4"/>
  <c r="K233" i="4" s="1"/>
  <c r="S53" i="4"/>
  <c r="T53" i="4" s="1"/>
  <c r="J53" i="3"/>
  <c r="K53" i="3" s="1"/>
  <c r="N103" i="7"/>
  <c r="M186" i="7"/>
  <c r="S186" i="7" s="1"/>
  <c r="S296" i="6"/>
  <c r="T296" i="6" s="1"/>
  <c r="V296" i="6" s="1"/>
  <c r="I296" i="15" s="1"/>
  <c r="CB4" i="2"/>
  <c r="N321" i="7"/>
  <c r="T47" i="6"/>
  <c r="V47" i="6" s="1"/>
  <c r="I47" i="15" s="1"/>
  <c r="T147" i="6"/>
  <c r="V147" i="6" s="1"/>
  <c r="I147" i="15" s="1"/>
  <c r="Q139" i="6"/>
  <c r="R281" i="7"/>
  <c r="J151" i="3"/>
  <c r="K151" i="3" s="1"/>
  <c r="V151" i="3" s="1"/>
  <c r="S260" i="4"/>
  <c r="T260" i="4" s="1"/>
  <c r="T242" i="6"/>
  <c r="V242" i="6" s="1"/>
  <c r="I242" i="15" s="1"/>
  <c r="V143" i="6"/>
  <c r="N12" i="7"/>
  <c r="J13" i="4"/>
  <c r="K13" i="4" s="1"/>
  <c r="J335" i="4"/>
  <c r="K335" i="4" s="1"/>
  <c r="V335" i="4" s="1"/>
  <c r="S219" i="4"/>
  <c r="T219" i="4" s="1"/>
  <c r="S284" i="4"/>
  <c r="T284" i="4" s="1"/>
  <c r="J174" i="4"/>
  <c r="K174" i="4" s="1"/>
  <c r="R246" i="7"/>
  <c r="J132" i="3"/>
  <c r="K132" i="3" s="1"/>
  <c r="V132" i="3" s="1"/>
  <c r="J118" i="3"/>
  <c r="K118" i="3" s="1"/>
  <c r="K99" i="6"/>
  <c r="J84" i="3"/>
  <c r="K84" i="3" s="1"/>
  <c r="J285" i="4"/>
  <c r="K285" i="4" s="1"/>
  <c r="T273" i="6"/>
  <c r="V273" i="6" s="1"/>
  <c r="J131" i="7"/>
  <c r="J92" i="3"/>
  <c r="K92" i="3" s="1"/>
  <c r="V92" i="3" s="1"/>
  <c r="S179" i="6"/>
  <c r="T179" i="6" s="1"/>
  <c r="V179" i="6" s="1"/>
  <c r="J255" i="4"/>
  <c r="K255" i="4" s="1"/>
  <c r="J42" i="4"/>
  <c r="K42" i="4" s="1"/>
  <c r="R111" i="7"/>
  <c r="J218" i="3"/>
  <c r="K218" i="3" s="1"/>
  <c r="J58" i="4"/>
  <c r="K58" i="4" s="1"/>
  <c r="N107" i="8"/>
  <c r="O107" i="8"/>
  <c r="O74" i="8"/>
  <c r="T31" i="8"/>
  <c r="S31" i="8"/>
  <c r="N259" i="7"/>
  <c r="S259" i="7" s="1"/>
  <c r="T259" i="7" s="1"/>
  <c r="P198" i="7"/>
  <c r="K166" i="7"/>
  <c r="Q193" i="7"/>
  <c r="S193" i="7" s="1"/>
  <c r="T193" i="7" s="1"/>
  <c r="P49" i="7"/>
  <c r="S49" i="7" s="1"/>
  <c r="Q206" i="7"/>
  <c r="Q185" i="7"/>
  <c r="E12" i="7"/>
  <c r="J12" i="7" s="1"/>
  <c r="K12" i="7" s="1"/>
  <c r="E301" i="7"/>
  <c r="J301" i="7" s="1"/>
  <c r="K301" i="7" s="1"/>
  <c r="T46" i="6"/>
  <c r="V46" i="6" s="1"/>
  <c r="G190" i="7"/>
  <c r="T171" i="6"/>
  <c r="V171" i="6" s="1"/>
  <c r="V155" i="3"/>
  <c r="D155" i="15" s="1"/>
  <c r="J259" i="4"/>
  <c r="K259" i="4" s="1"/>
  <c r="J241" i="4"/>
  <c r="K241" i="4" s="1"/>
  <c r="J330" i="4"/>
  <c r="K330" i="4" s="1"/>
  <c r="R120" i="7"/>
  <c r="T85" i="6"/>
  <c r="V85" i="6" s="1"/>
  <c r="J343" i="6"/>
  <c r="K343" i="6" s="1"/>
  <c r="V107" i="3"/>
  <c r="J260" i="4"/>
  <c r="K260" i="4" s="1"/>
  <c r="V260" i="4" s="1"/>
  <c r="E260" i="15" s="1"/>
  <c r="S26" i="6"/>
  <c r="M34" i="7"/>
  <c r="O58" i="7"/>
  <c r="P335" i="7"/>
  <c r="S335" i="7" s="1"/>
  <c r="T335" i="7" s="1"/>
  <c r="N302" i="7"/>
  <c r="Q155" i="7"/>
  <c r="H350" i="7"/>
  <c r="J350" i="7" s="1"/>
  <c r="K350" i="7" s="1"/>
  <c r="P342" i="5"/>
  <c r="P255" i="7"/>
  <c r="Q176" i="7"/>
  <c r="W65" i="3"/>
  <c r="Q235" i="7"/>
  <c r="S235" i="7" s="1"/>
  <c r="Q179" i="7"/>
  <c r="N293" i="7"/>
  <c r="J307" i="4"/>
  <c r="K307" i="4" s="1"/>
  <c r="J220" i="4"/>
  <c r="K220" i="4" s="1"/>
  <c r="J115" i="4"/>
  <c r="K115" i="4" s="1"/>
  <c r="V115" i="4" s="1"/>
  <c r="E115" i="15" s="1"/>
  <c r="J29" i="4"/>
  <c r="K29" i="4" s="1"/>
  <c r="V82" i="3"/>
  <c r="V213" i="3"/>
  <c r="S339" i="3"/>
  <c r="T339" i="3" s="1"/>
  <c r="V339" i="3" s="1"/>
  <c r="D339" i="15" s="1"/>
  <c r="S338" i="6"/>
  <c r="T338" i="6" s="1"/>
  <c r="V209" i="3"/>
  <c r="D209" i="15" s="1"/>
  <c r="M145" i="7"/>
  <c r="N212" i="7"/>
  <c r="H287" i="7"/>
  <c r="J287" i="7" s="1"/>
  <c r="K287" i="7" s="1"/>
  <c r="S246" i="4"/>
  <c r="T246" i="4" s="1"/>
  <c r="V246" i="4" s="1"/>
  <c r="M118" i="7"/>
  <c r="N236" i="7"/>
  <c r="O313" i="7"/>
  <c r="J204" i="4"/>
  <c r="K204" i="4" s="1"/>
  <c r="V204" i="4" s="1"/>
  <c r="E204" i="15" s="1"/>
  <c r="R199" i="7"/>
  <c r="J112" i="4"/>
  <c r="K112" i="4" s="1"/>
  <c r="CZ23" i="2"/>
  <c r="E23" i="4" s="1"/>
  <c r="O65" i="7"/>
  <c r="N147" i="7"/>
  <c r="O93" i="7"/>
  <c r="S217" i="6"/>
  <c r="T217" i="6" s="1"/>
  <c r="V25" i="4"/>
  <c r="Q305" i="7"/>
  <c r="R105" i="7"/>
  <c r="R255" i="7"/>
  <c r="N174" i="7"/>
  <c r="Q93" i="7"/>
  <c r="S28" i="6"/>
  <c r="S75" i="4"/>
  <c r="T75" i="4" s="1"/>
  <c r="J217" i="6"/>
  <c r="K217" i="6" s="1"/>
  <c r="S108" i="4"/>
  <c r="T108" i="4" s="1"/>
  <c r="V108" i="4" s="1"/>
  <c r="E108" i="15" s="1"/>
  <c r="J37" i="6"/>
  <c r="K37" i="6" s="1"/>
  <c r="S266" i="6"/>
  <c r="T266" i="6" s="1"/>
  <c r="J26" i="4"/>
  <c r="K26" i="4" s="1"/>
  <c r="V26" i="4" s="1"/>
  <c r="Q288" i="7"/>
  <c r="J145" i="7"/>
  <c r="J102" i="3"/>
  <c r="K102" i="3" s="1"/>
  <c r="V102" i="3" s="1"/>
  <c r="D102" i="15" s="1"/>
  <c r="R12" i="7"/>
  <c r="S168" i="4"/>
  <c r="T168" i="4" s="1"/>
  <c r="V168" i="4" s="1"/>
  <c r="E168" i="15" s="1"/>
  <c r="I102" i="7"/>
  <c r="Q313" i="7"/>
  <c r="P155" i="7"/>
  <c r="T240" i="6"/>
  <c r="V240" i="6" s="1"/>
  <c r="P69" i="7"/>
  <c r="O128" i="7"/>
  <c r="I128" i="7"/>
  <c r="S152" i="4"/>
  <c r="T152" i="4" s="1"/>
  <c r="Q322" i="7"/>
  <c r="S249" i="4"/>
  <c r="T249" i="4" s="1"/>
  <c r="V249" i="4" s="1"/>
  <c r="E249" i="15" s="1"/>
  <c r="V42" i="6"/>
  <c r="J137" i="7"/>
  <c r="P327" i="7"/>
  <c r="T278" i="6"/>
  <c r="V278" i="6" s="1"/>
  <c r="I278" i="15" s="1"/>
  <c r="N219" i="7"/>
  <c r="N134" i="7"/>
  <c r="J275" i="4"/>
  <c r="K275" i="4" s="1"/>
  <c r="V102" i="6"/>
  <c r="O32" i="7"/>
  <c r="J339" i="4"/>
  <c r="K339" i="4" s="1"/>
  <c r="V339" i="4" s="1"/>
  <c r="E339" i="15" s="1"/>
  <c r="S209" i="4"/>
  <c r="T209" i="4" s="1"/>
  <c r="M242" i="7"/>
  <c r="P240" i="7"/>
  <c r="N112" i="7"/>
  <c r="S198" i="4"/>
  <c r="T198" i="4" s="1"/>
  <c r="R316" i="7"/>
  <c r="W106" i="3"/>
  <c r="N211" i="7"/>
  <c r="R200" i="7"/>
  <c r="Q172" i="7"/>
  <c r="J120" i="7"/>
  <c r="K120" i="7" s="1"/>
  <c r="V240" i="3"/>
  <c r="D240" i="15" s="1"/>
  <c r="J172" i="7"/>
  <c r="K172" i="7" s="1"/>
  <c r="R145" i="8"/>
  <c r="S145" i="8" s="1"/>
  <c r="T235" i="6"/>
  <c r="V235" i="6" s="1"/>
  <c r="T321" i="6"/>
  <c r="V321" i="6" s="1"/>
  <c r="Q201" i="7"/>
  <c r="J55" i="4"/>
  <c r="K55" i="4" s="1"/>
  <c r="V55" i="4" s="1"/>
  <c r="S343" i="4"/>
  <c r="T343" i="4" s="1"/>
  <c r="S24" i="4"/>
  <c r="T24" i="4" s="1"/>
  <c r="S338" i="4"/>
  <c r="T338" i="4" s="1"/>
  <c r="V338" i="4" s="1"/>
  <c r="E338" i="15" s="1"/>
  <c r="J340" i="4"/>
  <c r="K340" i="4" s="1"/>
  <c r="V340" i="4" s="1"/>
  <c r="V312" i="6"/>
  <c r="M322" i="7"/>
  <c r="V158" i="6"/>
  <c r="S259" i="4"/>
  <c r="T259" i="4" s="1"/>
  <c r="V259" i="4" s="1"/>
  <c r="E259" i="15" s="1"/>
  <c r="I118" i="7"/>
  <c r="P79" i="7"/>
  <c r="P328" i="7"/>
  <c r="O302" i="7"/>
  <c r="O214" i="5"/>
  <c r="J230" i="7"/>
  <c r="K230" i="7" s="1"/>
  <c r="R356" i="7"/>
  <c r="J290" i="7"/>
  <c r="K290" i="7" s="1"/>
  <c r="T162" i="6"/>
  <c r="V162" i="6" s="1"/>
  <c r="I162" i="15" s="1"/>
  <c r="O211" i="7"/>
  <c r="R155" i="8"/>
  <c r="T155" i="8" s="1"/>
  <c r="W66" i="3"/>
  <c r="V327" i="6"/>
  <c r="M131" i="7"/>
  <c r="O290" i="7"/>
  <c r="Q77" i="7"/>
  <c r="J11" i="4"/>
  <c r="K11" i="4" s="1"/>
  <c r="V79" i="3"/>
  <c r="S220" i="6"/>
  <c r="T220" i="6" s="1"/>
  <c r="V220" i="6" s="1"/>
  <c r="V93" i="3"/>
  <c r="J343" i="4"/>
  <c r="K343" i="4" s="1"/>
  <c r="V24" i="3"/>
  <c r="D24" i="15" s="1"/>
  <c r="V266" i="3"/>
  <c r="D266" i="15" s="1"/>
  <c r="P108" i="7"/>
  <c r="S221" i="3"/>
  <c r="T221" i="3" s="1"/>
  <c r="V149" i="3"/>
  <c r="V26" i="3"/>
  <c r="S32" i="8"/>
  <c r="T75" i="8"/>
  <c r="N28" i="8"/>
  <c r="O149" i="8"/>
  <c r="T148" i="8"/>
  <c r="N25" i="8"/>
  <c r="T149" i="8"/>
  <c r="S149" i="8"/>
  <c r="N148" i="8"/>
  <c r="O148" i="8"/>
  <c r="T28" i="8"/>
  <c r="S28" i="8"/>
  <c r="N32" i="8"/>
  <c r="O32" i="8"/>
  <c r="S25" i="8"/>
  <c r="T25" i="8"/>
  <c r="W144" i="6"/>
  <c r="K144" i="5"/>
  <c r="K75" i="5"/>
  <c r="W226" i="3"/>
  <c r="D226" i="5"/>
  <c r="V341" i="4"/>
  <c r="E341" i="15" s="1"/>
  <c r="O198" i="7"/>
  <c r="J171" i="4"/>
  <c r="K171" i="4" s="1"/>
  <c r="J199" i="4"/>
  <c r="K199" i="4" s="1"/>
  <c r="J268" i="4"/>
  <c r="K268" i="4" s="1"/>
  <c r="O147" i="7"/>
  <c r="J145" i="4"/>
  <c r="K145" i="4" s="1"/>
  <c r="R137" i="7"/>
  <c r="J220" i="7"/>
  <c r="K220" i="7" s="1"/>
  <c r="J273" i="4"/>
  <c r="K273" i="4" s="1"/>
  <c r="J165" i="7"/>
  <c r="K165" i="7" s="1"/>
  <c r="J231" i="4"/>
  <c r="K231" i="4" s="1"/>
  <c r="V231" i="4" s="1"/>
  <c r="E231" i="15" s="1"/>
  <c r="J249" i="3"/>
  <c r="K249" i="3" s="1"/>
  <c r="V249" i="3" s="1"/>
  <c r="K149" i="6"/>
  <c r="V149" i="6" s="1"/>
  <c r="I149" i="15" s="1"/>
  <c r="T121" i="6"/>
  <c r="J217" i="3"/>
  <c r="K217" i="3" s="1"/>
  <c r="V217" i="3" s="1"/>
  <c r="J323" i="7"/>
  <c r="K323" i="7" s="1"/>
  <c r="T226" i="6"/>
  <c r="S344" i="4"/>
  <c r="T344" i="4" s="1"/>
  <c r="V344" i="4" s="1"/>
  <c r="E344" i="15" s="1"/>
  <c r="S107" i="6"/>
  <c r="T107" i="6" s="1"/>
  <c r="M237" i="7"/>
  <c r="S237" i="7" s="1"/>
  <c r="T237" i="7" s="1"/>
  <c r="J189" i="4"/>
  <c r="K189" i="4" s="1"/>
  <c r="P341" i="7"/>
  <c r="G341" i="7"/>
  <c r="H213" i="7"/>
  <c r="Q213" i="7"/>
  <c r="J25" i="3"/>
  <c r="K25" i="3" s="1"/>
  <c r="Q26" i="7"/>
  <c r="H26" i="7"/>
  <c r="I339" i="7"/>
  <c r="R339" i="7"/>
  <c r="E209" i="7"/>
  <c r="N209" i="7"/>
  <c r="V32" i="6"/>
  <c r="I32" i="15" s="1"/>
  <c r="Q168" i="7"/>
  <c r="N172" i="7"/>
  <c r="S90" i="4"/>
  <c r="T90" i="4" s="1"/>
  <c r="V90" i="4" s="1"/>
  <c r="P138" i="7"/>
  <c r="M224" i="7"/>
  <c r="J265" i="3"/>
  <c r="K265" i="3" s="1"/>
  <c r="S218" i="3"/>
  <c r="T218" i="3" s="1"/>
  <c r="S82" i="4"/>
  <c r="T82" i="4" s="1"/>
  <c r="V28" i="4"/>
  <c r="S218" i="6"/>
  <c r="T218" i="6" s="1"/>
  <c r="K121" i="6"/>
  <c r="V108" i="6"/>
  <c r="I108" i="15" s="1"/>
  <c r="S260" i="6"/>
  <c r="T260" i="6" s="1"/>
  <c r="J107" i="4"/>
  <c r="K107" i="4" s="1"/>
  <c r="S194" i="6"/>
  <c r="T194" i="6" s="1"/>
  <c r="V194" i="6" s="1"/>
  <c r="M334" i="7"/>
  <c r="M26" i="7"/>
  <c r="D26" i="7"/>
  <c r="I213" i="7"/>
  <c r="R213" i="7"/>
  <c r="J341" i="6"/>
  <c r="K341" i="6" s="1"/>
  <c r="S25" i="3"/>
  <c r="T25" i="3" s="1"/>
  <c r="N339" i="7"/>
  <c r="E339" i="7"/>
  <c r="J209" i="4"/>
  <c r="K209" i="4" s="1"/>
  <c r="V209" i="4" s="1"/>
  <c r="E209" i="15" s="1"/>
  <c r="H340" i="7"/>
  <c r="Q340" i="7"/>
  <c r="T291" i="6"/>
  <c r="V291" i="6" s="1"/>
  <c r="I291" i="15" s="1"/>
  <c r="J259" i="3"/>
  <c r="K259" i="3" s="1"/>
  <c r="V259" i="3" s="1"/>
  <c r="D259" i="15" s="1"/>
  <c r="F259" i="15" s="1"/>
  <c r="G259" i="15" s="1"/>
  <c r="N27" i="7"/>
  <c r="S71" i="4"/>
  <c r="T71" i="4" s="1"/>
  <c r="V71" i="4" s="1"/>
  <c r="V75" i="4"/>
  <c r="E75" i="15" s="1"/>
  <c r="V343" i="3"/>
  <c r="S266" i="4"/>
  <c r="T266" i="4" s="1"/>
  <c r="J155" i="4"/>
  <c r="K155" i="4" s="1"/>
  <c r="M25" i="7"/>
  <c r="S25" i="7" s="1"/>
  <c r="D25" i="7"/>
  <c r="J25" i="7" s="1"/>
  <c r="D213" i="7"/>
  <c r="M213" i="7"/>
  <c r="D338" i="5"/>
  <c r="K26" i="6"/>
  <c r="H339" i="7"/>
  <c r="Q339" i="7"/>
  <c r="Q338" i="7"/>
  <c r="H338" i="7"/>
  <c r="J338" i="7" s="1"/>
  <c r="V321" i="3"/>
  <c r="J223" i="7"/>
  <c r="S191" i="4"/>
  <c r="T191" i="4" s="1"/>
  <c r="V191" i="4" s="1"/>
  <c r="V184" i="6"/>
  <c r="I184" i="15" s="1"/>
  <c r="M195" i="7"/>
  <c r="O174" i="7"/>
  <c r="K344" i="6"/>
  <c r="R25" i="7"/>
  <c r="I25" i="7"/>
  <c r="T26" i="6"/>
  <c r="Q209" i="7"/>
  <c r="H209" i="7"/>
  <c r="S213" i="4"/>
  <c r="T213" i="4" s="1"/>
  <c r="M356" i="7"/>
  <c r="P112" i="7"/>
  <c r="S112" i="7" s="1"/>
  <c r="T112" i="7" s="1"/>
  <c r="R320" i="7"/>
  <c r="J110" i="4"/>
  <c r="K110" i="4" s="1"/>
  <c r="S223" i="4"/>
  <c r="T223" i="4" s="1"/>
  <c r="V223" i="4" s="1"/>
  <c r="J206" i="4"/>
  <c r="K206" i="4" s="1"/>
  <c r="J296" i="4"/>
  <c r="K296" i="4" s="1"/>
  <c r="J196" i="4"/>
  <c r="K196" i="4" s="1"/>
  <c r="R274" i="7"/>
  <c r="N185" i="7"/>
  <c r="J50" i="7"/>
  <c r="J176" i="3"/>
  <c r="K176" i="3" s="1"/>
  <c r="V176" i="3" s="1"/>
  <c r="J34" i="4"/>
  <c r="K34" i="4" s="1"/>
  <c r="T31" i="6"/>
  <c r="V31" i="6" s="1"/>
  <c r="I31" i="15" s="1"/>
  <c r="T344" i="6"/>
  <c r="M216" i="7"/>
  <c r="DH52" i="2"/>
  <c r="O52" i="4" s="1"/>
  <c r="D339" i="7"/>
  <c r="M339" i="7"/>
  <c r="T148" i="6"/>
  <c r="V148" i="6" s="1"/>
  <c r="I148" i="15" s="1"/>
  <c r="S340" i="6"/>
  <c r="T340" i="6" s="1"/>
  <c r="M209" i="7"/>
  <c r="D209" i="7"/>
  <c r="S82" i="6"/>
  <c r="T82" i="6" s="1"/>
  <c r="V82" i="6" s="1"/>
  <c r="I82" i="15" s="1"/>
  <c r="R209" i="7"/>
  <c r="I209" i="7"/>
  <c r="J338" i="6"/>
  <c r="K338" i="6" s="1"/>
  <c r="V338" i="6" s="1"/>
  <c r="I338" i="15" s="1"/>
  <c r="J213" i="4"/>
  <c r="K213" i="4" s="1"/>
  <c r="I340" i="7"/>
  <c r="R340" i="7"/>
  <c r="I338" i="7"/>
  <c r="R338" i="7"/>
  <c r="R91" i="7"/>
  <c r="R196" i="7"/>
  <c r="Q279" i="7"/>
  <c r="J178" i="4"/>
  <c r="K178" i="4" s="1"/>
  <c r="J17" i="4"/>
  <c r="K17" i="4" s="1"/>
  <c r="J201" i="4"/>
  <c r="K201" i="4" s="1"/>
  <c r="J198" i="4"/>
  <c r="K198" i="4" s="1"/>
  <c r="J284" i="4"/>
  <c r="K284" i="4" s="1"/>
  <c r="Q52" i="6"/>
  <c r="V30" i="3"/>
  <c r="T37" i="6"/>
  <c r="J55" i="6"/>
  <c r="K55" i="6" s="1"/>
  <c r="J344" i="3"/>
  <c r="K344" i="3" s="1"/>
  <c r="S295" i="6"/>
  <c r="T295" i="6" s="1"/>
  <c r="V295" i="6" s="1"/>
  <c r="J340" i="6"/>
  <c r="K340" i="6" s="1"/>
  <c r="V341" i="3"/>
  <c r="D341" i="15" s="1"/>
  <c r="F341" i="15" s="1"/>
  <c r="G341" i="15" s="1"/>
  <c r="O340" i="7"/>
  <c r="F340" i="7"/>
  <c r="T213" i="6"/>
  <c r="P209" i="7"/>
  <c r="G209" i="7"/>
  <c r="H341" i="7"/>
  <c r="Q341" i="7"/>
  <c r="V7" i="6"/>
  <c r="S321" i="4"/>
  <c r="T321" i="4" s="1"/>
  <c r="V321" i="4" s="1"/>
  <c r="E321" i="15" s="1"/>
  <c r="K295" i="7"/>
  <c r="R295" i="7"/>
  <c r="J100" i="4"/>
  <c r="K100" i="4" s="1"/>
  <c r="J244" i="4"/>
  <c r="K244" i="4" s="1"/>
  <c r="V244" i="4" s="1"/>
  <c r="V218" i="4"/>
  <c r="T74" i="6"/>
  <c r="T51" i="6"/>
  <c r="S338" i="7"/>
  <c r="T28" i="6"/>
  <c r="V28" i="6" s="1"/>
  <c r="I28" i="15" s="1"/>
  <c r="F209" i="7"/>
  <c r="O209" i="7"/>
  <c r="P339" i="7"/>
  <c r="G339" i="7"/>
  <c r="I26" i="7"/>
  <c r="R26" i="7"/>
  <c r="J25" i="6"/>
  <c r="K25" i="6" s="1"/>
  <c r="S339" i="6"/>
  <c r="T339" i="6" s="1"/>
  <c r="K213" i="6"/>
  <c r="V213" i="6" s="1"/>
  <c r="I213" i="15" s="1"/>
  <c r="S209" i="6"/>
  <c r="T209" i="6" s="1"/>
  <c r="J255" i="3"/>
  <c r="K255" i="3" s="1"/>
  <c r="V255" i="3" s="1"/>
  <c r="V149" i="4"/>
  <c r="K74" i="6"/>
  <c r="V74" i="6" s="1"/>
  <c r="I74" i="15" s="1"/>
  <c r="E213" i="7"/>
  <c r="N213" i="7"/>
  <c r="G26" i="7"/>
  <c r="P26" i="7"/>
  <c r="S25" i="6"/>
  <c r="T25" i="6" s="1"/>
  <c r="J339" i="6"/>
  <c r="K339" i="6" s="1"/>
  <c r="J209" i="6"/>
  <c r="K209" i="6" s="1"/>
  <c r="O26" i="7"/>
  <c r="F26" i="7"/>
  <c r="M110" i="7"/>
  <c r="D314" i="5"/>
  <c r="W314" i="3"/>
  <c r="W51" i="3"/>
  <c r="D51" i="5"/>
  <c r="V29" i="4"/>
  <c r="E29" i="15" s="1"/>
  <c r="V31" i="4"/>
  <c r="E31" i="15" s="1"/>
  <c r="W35" i="3"/>
  <c r="D35" i="5"/>
  <c r="S255" i="4"/>
  <c r="T255" i="4" s="1"/>
  <c r="V255" i="4" s="1"/>
  <c r="E255" i="15" s="1"/>
  <c r="W221" i="4"/>
  <c r="E221" i="5"/>
  <c r="J237" i="7"/>
  <c r="M247" i="7"/>
  <c r="S247" i="7" s="1"/>
  <c r="T247" i="7" s="1"/>
  <c r="R13" i="7"/>
  <c r="P11" i="7"/>
  <c r="S11" i="7" s="1"/>
  <c r="P356" i="7"/>
  <c r="N232" i="7"/>
  <c r="I274" i="7"/>
  <c r="K274" i="7" s="1"/>
  <c r="R314" i="7"/>
  <c r="O333" i="5"/>
  <c r="Q189" i="7"/>
  <c r="S237" i="4"/>
  <c r="T237" i="4" s="1"/>
  <c r="V237" i="4" s="1"/>
  <c r="Q118" i="7"/>
  <c r="R202" i="7"/>
  <c r="V198" i="4"/>
  <c r="N192" i="7"/>
  <c r="S192" i="7" s="1"/>
  <c r="O323" i="7"/>
  <c r="O45" i="7"/>
  <c r="T164" i="8"/>
  <c r="R318" i="7"/>
  <c r="T318" i="7" s="1"/>
  <c r="R20" i="7"/>
  <c r="V288" i="6"/>
  <c r="N80" i="7"/>
  <c r="E185" i="7"/>
  <c r="J185" i="7" s="1"/>
  <c r="K185" i="7" s="1"/>
  <c r="N179" i="7"/>
  <c r="T77" i="6"/>
  <c r="V77" i="6" s="1"/>
  <c r="V110" i="6"/>
  <c r="R297" i="7"/>
  <c r="P172" i="7"/>
  <c r="Q274" i="7"/>
  <c r="N201" i="7"/>
  <c r="J162" i="3"/>
  <c r="K162" i="3" s="1"/>
  <c r="V162" i="3" s="1"/>
  <c r="O287" i="7"/>
  <c r="CL4" i="2"/>
  <c r="R97" i="7"/>
  <c r="N145" i="7"/>
  <c r="R11" i="7"/>
  <c r="R83" i="6"/>
  <c r="R79" i="7"/>
  <c r="R88" i="7"/>
  <c r="J141" i="4"/>
  <c r="K141" i="4" s="1"/>
  <c r="S124" i="3"/>
  <c r="T124" i="3" s="1"/>
  <c r="V59" i="3"/>
  <c r="N249" i="7"/>
  <c r="R266" i="7"/>
  <c r="I266" i="7"/>
  <c r="V29" i="3"/>
  <c r="D29" i="15" s="1"/>
  <c r="S28" i="3"/>
  <c r="T28" i="3" s="1"/>
  <c r="W24" i="3"/>
  <c r="D24" i="5"/>
  <c r="E226" i="7"/>
  <c r="N226" i="7"/>
  <c r="W74" i="3"/>
  <c r="D74" i="5"/>
  <c r="D121" i="7"/>
  <c r="M121" i="7"/>
  <c r="S31" i="3"/>
  <c r="T31" i="3" s="1"/>
  <c r="J218" i="6"/>
  <c r="K218" i="6" s="1"/>
  <c r="O218" i="7"/>
  <c r="S218" i="7" s="1"/>
  <c r="T218" i="7" s="1"/>
  <c r="F218" i="7"/>
  <c r="J218" i="7" s="1"/>
  <c r="K218" i="7" s="1"/>
  <c r="J37" i="4"/>
  <c r="K37" i="4" s="1"/>
  <c r="V37" i="4" s="1"/>
  <c r="E37" i="15" s="1"/>
  <c r="G24" i="7"/>
  <c r="P24" i="7"/>
  <c r="I226" i="7"/>
  <c r="R226" i="7"/>
  <c r="J260" i="6"/>
  <c r="K260" i="6" s="1"/>
  <c r="V51" i="6"/>
  <c r="I51" i="15" s="1"/>
  <c r="D107" i="7"/>
  <c r="M107" i="7"/>
  <c r="S55" i="6"/>
  <c r="T55" i="6" s="1"/>
  <c r="H28" i="7"/>
  <c r="Q28" i="7"/>
  <c r="E265" i="7"/>
  <c r="N265" i="7"/>
  <c r="S344" i="3"/>
  <c r="T344" i="3" s="1"/>
  <c r="V344" i="3" s="1"/>
  <c r="D344" i="15" s="1"/>
  <c r="F344" i="15" s="1"/>
  <c r="G344" i="15" s="1"/>
  <c r="S29" i="6"/>
  <c r="T29" i="6" s="1"/>
  <c r="S74" i="4"/>
  <c r="T74" i="4" s="1"/>
  <c r="P9" i="7"/>
  <c r="N351" i="7"/>
  <c r="N282" i="7"/>
  <c r="V266" i="4"/>
  <c r="E266" i="15" s="1"/>
  <c r="P51" i="7"/>
  <c r="G51" i="7"/>
  <c r="M30" i="7"/>
  <c r="D30" i="7"/>
  <c r="J30" i="7" s="1"/>
  <c r="K30" i="7" s="1"/>
  <c r="J38" i="7"/>
  <c r="O260" i="7"/>
  <c r="F260" i="7"/>
  <c r="P15" i="7"/>
  <c r="S15" i="7" s="1"/>
  <c r="T15" i="7" s="1"/>
  <c r="N333" i="5"/>
  <c r="H159" i="7"/>
  <c r="P10" i="7"/>
  <c r="S10" i="7" s="1"/>
  <c r="T10" i="7" s="1"/>
  <c r="J18" i="7"/>
  <c r="Q102" i="7"/>
  <c r="S102" i="7" s="1"/>
  <c r="T102" i="7" s="1"/>
  <c r="O59" i="7"/>
  <c r="I288" i="7"/>
  <c r="P203" i="7"/>
  <c r="T62" i="6"/>
  <c r="V62" i="6" s="1"/>
  <c r="F163" i="7"/>
  <c r="J163" i="7" s="1"/>
  <c r="Q329" i="7"/>
  <c r="Q133" i="7"/>
  <c r="D111" i="7"/>
  <c r="J111" i="7" s="1"/>
  <c r="O296" i="7"/>
  <c r="I206" i="7"/>
  <c r="K206" i="7" s="1"/>
  <c r="I111" i="7"/>
  <c r="W168" i="3"/>
  <c r="D208" i="5"/>
  <c r="D223" i="5"/>
  <c r="R44" i="8"/>
  <c r="S44" i="8" s="1"/>
  <c r="O7" i="7"/>
  <c r="O131" i="7"/>
  <c r="M162" i="7"/>
  <c r="R215" i="7"/>
  <c r="O220" i="7"/>
  <c r="P58" i="7"/>
  <c r="DF52" i="2"/>
  <c r="M52" i="4" s="1"/>
  <c r="V13" i="3"/>
  <c r="J179" i="4"/>
  <c r="K179" i="4" s="1"/>
  <c r="J346" i="4"/>
  <c r="K346" i="4" s="1"/>
  <c r="S331" i="3"/>
  <c r="T331" i="3" s="1"/>
  <c r="V331" i="3" s="1"/>
  <c r="J275" i="7"/>
  <c r="DT23" i="2"/>
  <c r="D23" i="7" s="1"/>
  <c r="R346" i="7"/>
  <c r="S118" i="3"/>
  <c r="T118" i="3" s="1"/>
  <c r="V118" i="3" s="1"/>
  <c r="D118" i="15" s="1"/>
  <c r="V312" i="3"/>
  <c r="J62" i="3"/>
  <c r="K62" i="3" s="1"/>
  <c r="V62" i="3" s="1"/>
  <c r="J111" i="4"/>
  <c r="K111" i="4" s="1"/>
  <c r="R66" i="7"/>
  <c r="R41" i="7"/>
  <c r="Q246" i="7"/>
  <c r="Q73" i="7"/>
  <c r="S73" i="7" s="1"/>
  <c r="S55" i="3"/>
  <c r="T55" i="3" s="1"/>
  <c r="V55" i="3" s="1"/>
  <c r="D55" i="15" s="1"/>
  <c r="T265" i="6"/>
  <c r="V265" i="6" s="1"/>
  <c r="I265" i="15" s="1"/>
  <c r="S221" i="7"/>
  <c r="T221" i="7" s="1"/>
  <c r="I29" i="7"/>
  <c r="R29" i="7"/>
  <c r="S265" i="4"/>
  <c r="T265" i="4" s="1"/>
  <c r="V265" i="4" s="1"/>
  <c r="E265" i="15" s="1"/>
  <c r="H31" i="7"/>
  <c r="Q31" i="7"/>
  <c r="S24" i="6"/>
  <c r="T24" i="6" s="1"/>
  <c r="V24" i="6" s="1"/>
  <c r="I24" i="15" s="1"/>
  <c r="S84" i="3"/>
  <c r="T84" i="3" s="1"/>
  <c r="J121" i="4"/>
  <c r="K121" i="4" s="1"/>
  <c r="M217" i="7"/>
  <c r="S217" i="7" s="1"/>
  <c r="D217" i="7"/>
  <c r="J217" i="7" s="1"/>
  <c r="J24" i="4"/>
  <c r="K24" i="4" s="1"/>
  <c r="V24" i="4" s="1"/>
  <c r="E24" i="15" s="1"/>
  <c r="S226" i="4"/>
  <c r="T226" i="4" s="1"/>
  <c r="G35" i="7"/>
  <c r="P35" i="7"/>
  <c r="H226" i="7"/>
  <c r="Q226" i="7"/>
  <c r="J72" i="7"/>
  <c r="S38" i="7"/>
  <c r="T38" i="7" s="1"/>
  <c r="S32" i="3"/>
  <c r="T32" i="3" s="1"/>
  <c r="G53" i="7"/>
  <c r="P53" i="7"/>
  <c r="S53" i="3"/>
  <c r="R51" i="7"/>
  <c r="I51" i="7"/>
  <c r="DT54" i="2"/>
  <c r="V221" i="6"/>
  <c r="I221" i="15" s="1"/>
  <c r="J107" i="6"/>
  <c r="K107" i="6" s="1"/>
  <c r="S244" i="6"/>
  <c r="T244" i="6" s="1"/>
  <c r="G226" i="7"/>
  <c r="P226" i="7"/>
  <c r="Q138" i="7"/>
  <c r="J148" i="3"/>
  <c r="K148" i="3" s="1"/>
  <c r="D265" i="7"/>
  <c r="M265" i="7"/>
  <c r="S265" i="7" s="1"/>
  <c r="E75" i="5"/>
  <c r="D226" i="7"/>
  <c r="M226" i="7"/>
  <c r="M108" i="7"/>
  <c r="D108" i="7"/>
  <c r="J108" i="7" s="1"/>
  <c r="M343" i="7"/>
  <c r="D343" i="7"/>
  <c r="H139" i="7"/>
  <c r="F60" i="7"/>
  <c r="P110" i="7"/>
  <c r="S110" i="7" s="1"/>
  <c r="T110" i="7" s="1"/>
  <c r="M81" i="7"/>
  <c r="H346" i="7"/>
  <c r="J346" i="7" s="1"/>
  <c r="S9" i="4"/>
  <c r="T9" i="4" s="1"/>
  <c r="J242" i="7"/>
  <c r="N46" i="7"/>
  <c r="V62" i="4"/>
  <c r="Q63" i="7"/>
  <c r="H279" i="7"/>
  <c r="F147" i="7"/>
  <c r="J147" i="7" s="1"/>
  <c r="K147" i="7" s="1"/>
  <c r="O233" i="7"/>
  <c r="W290" i="6"/>
  <c r="I10" i="7"/>
  <c r="W273" i="3"/>
  <c r="J264" i="7"/>
  <c r="K264" i="7" s="1"/>
  <c r="Q220" i="7"/>
  <c r="S220" i="7" s="1"/>
  <c r="T220" i="7" s="1"/>
  <c r="V178" i="3"/>
  <c r="D178" i="15" s="1"/>
  <c r="J355" i="4"/>
  <c r="K355" i="4" s="1"/>
  <c r="S294" i="3"/>
  <c r="T294" i="3" s="1"/>
  <c r="J242" i="4"/>
  <c r="K242" i="4" s="1"/>
  <c r="S216" i="4"/>
  <c r="T216" i="4" s="1"/>
  <c r="V216" i="4" s="1"/>
  <c r="E216" i="15" s="1"/>
  <c r="J105" i="3"/>
  <c r="K105" i="3" s="1"/>
  <c r="S116" i="6"/>
  <c r="T116" i="6" s="1"/>
  <c r="V116" i="6" s="1"/>
  <c r="I116" i="15" s="1"/>
  <c r="F243" i="7"/>
  <c r="J143" i="4"/>
  <c r="K143" i="4" s="1"/>
  <c r="Q142" i="7"/>
  <c r="J136" i="3"/>
  <c r="K136" i="3" s="1"/>
  <c r="V136" i="3" s="1"/>
  <c r="D136" i="15" s="1"/>
  <c r="CY54" i="2"/>
  <c r="P55" i="7"/>
  <c r="G55" i="7"/>
  <c r="G266" i="7"/>
  <c r="P266" i="7"/>
  <c r="R75" i="7"/>
  <c r="I75" i="7"/>
  <c r="H74" i="7"/>
  <c r="Q74" i="7"/>
  <c r="I31" i="7"/>
  <c r="R31" i="7"/>
  <c r="J38" i="3"/>
  <c r="K38" i="3" s="1"/>
  <c r="I343" i="7"/>
  <c r="R343" i="7"/>
  <c r="J32" i="7"/>
  <c r="K32" i="7" s="1"/>
  <c r="S121" i="4"/>
  <c r="T121" i="4" s="1"/>
  <c r="H244" i="7"/>
  <c r="Q244" i="7"/>
  <c r="E343" i="7"/>
  <c r="N343" i="7"/>
  <c r="J226" i="4"/>
  <c r="K226" i="4" s="1"/>
  <c r="J251" i="4"/>
  <c r="K251" i="4" s="1"/>
  <c r="S72" i="7"/>
  <c r="J32" i="3"/>
  <c r="K32" i="3" s="1"/>
  <c r="V32" i="3" s="1"/>
  <c r="D32" i="15" s="1"/>
  <c r="M51" i="7"/>
  <c r="D51" i="7"/>
  <c r="S53" i="6"/>
  <c r="T53" i="6" s="1"/>
  <c r="J244" i="6"/>
  <c r="K244" i="6" s="1"/>
  <c r="Q115" i="7"/>
  <c r="S148" i="3"/>
  <c r="T148" i="3" s="1"/>
  <c r="R121" i="7"/>
  <c r="I121" i="7"/>
  <c r="O167" i="7"/>
  <c r="S65" i="4"/>
  <c r="T65" i="4" s="1"/>
  <c r="V65" i="4" s="1"/>
  <c r="F35" i="7"/>
  <c r="O35" i="7"/>
  <c r="S35" i="7" s="1"/>
  <c r="T35" i="7" s="1"/>
  <c r="H343" i="7"/>
  <c r="Q343" i="7"/>
  <c r="D24" i="7"/>
  <c r="M24" i="7"/>
  <c r="E107" i="7"/>
  <c r="N107" i="7"/>
  <c r="R28" i="7"/>
  <c r="I28" i="7"/>
  <c r="K226" i="6"/>
  <c r="J74" i="4"/>
  <c r="K74" i="4" s="1"/>
  <c r="V118" i="6"/>
  <c r="M175" i="7"/>
  <c r="I159" i="7"/>
  <c r="H320" i="7"/>
  <c r="P223" i="7"/>
  <c r="S223" i="7" s="1"/>
  <c r="T223" i="7" s="1"/>
  <c r="O88" i="7"/>
  <c r="S88" i="7" s="1"/>
  <c r="E103" i="7"/>
  <c r="J103" i="7" s="1"/>
  <c r="K103" i="7" s="1"/>
  <c r="M92" i="7"/>
  <c r="J106" i="7"/>
  <c r="O210" i="7"/>
  <c r="R261" i="7"/>
  <c r="O133" i="7"/>
  <c r="M185" i="7"/>
  <c r="R125" i="8"/>
  <c r="S125" i="8" s="1"/>
  <c r="T334" i="6"/>
  <c r="V334" i="6" s="1"/>
  <c r="M215" i="7"/>
  <c r="F17" i="7"/>
  <c r="J17" i="7" s="1"/>
  <c r="K17" i="7" s="1"/>
  <c r="P336" i="7"/>
  <c r="S224" i="4"/>
  <c r="T224" i="4" s="1"/>
  <c r="N131" i="7"/>
  <c r="N47" i="7"/>
  <c r="J294" i="3"/>
  <c r="K294" i="3" s="1"/>
  <c r="R181" i="7"/>
  <c r="DF23" i="2"/>
  <c r="M23" i="4" s="1"/>
  <c r="J130" i="4"/>
  <c r="K130" i="4" s="1"/>
  <c r="J16" i="7"/>
  <c r="K16" i="7" s="1"/>
  <c r="R185" i="7"/>
  <c r="N334" i="7"/>
  <c r="S78" i="6"/>
  <c r="T78" i="6" s="1"/>
  <c r="R165" i="7"/>
  <c r="E82" i="7"/>
  <c r="N82" i="7"/>
  <c r="O251" i="7"/>
  <c r="F251" i="7"/>
  <c r="F29" i="7"/>
  <c r="O29" i="7"/>
  <c r="M82" i="7"/>
  <c r="D82" i="7"/>
  <c r="R74" i="7"/>
  <c r="I74" i="7"/>
  <c r="J251" i="3"/>
  <c r="K251" i="3" s="1"/>
  <c r="Q29" i="7"/>
  <c r="H29" i="7"/>
  <c r="S38" i="3"/>
  <c r="T38" i="3" s="1"/>
  <c r="V72" i="4"/>
  <c r="E72" i="15" s="1"/>
  <c r="F72" i="15" s="1"/>
  <c r="G72" i="15" s="1"/>
  <c r="S32" i="7"/>
  <c r="T32" i="7" s="1"/>
  <c r="E84" i="7"/>
  <c r="N84" i="7"/>
  <c r="S35" i="6"/>
  <c r="T35" i="6" s="1"/>
  <c r="S251" i="4"/>
  <c r="T251" i="4" s="1"/>
  <c r="S72" i="6"/>
  <c r="T72" i="6" s="1"/>
  <c r="I24" i="7"/>
  <c r="R24" i="7"/>
  <c r="J51" i="4"/>
  <c r="K51" i="4" s="1"/>
  <c r="E260" i="7"/>
  <c r="N260" i="7"/>
  <c r="S260" i="7" s="1"/>
  <c r="J53" i="6"/>
  <c r="K53" i="6" s="1"/>
  <c r="V53" i="6" s="1"/>
  <c r="R309" i="7"/>
  <c r="N176" i="7"/>
  <c r="M69" i="7"/>
  <c r="W266" i="3"/>
  <c r="D266" i="5"/>
  <c r="D53" i="7"/>
  <c r="M53" i="7"/>
  <c r="P28" i="7"/>
  <c r="G28" i="7"/>
  <c r="E38" i="5"/>
  <c r="H121" i="7"/>
  <c r="Q121" i="7"/>
  <c r="M63" i="7"/>
  <c r="V306" i="6"/>
  <c r="I306" i="15" s="1"/>
  <c r="N204" i="7"/>
  <c r="S301" i="4"/>
  <c r="T301" i="4" s="1"/>
  <c r="J65" i="7"/>
  <c r="K65" i="7" s="1"/>
  <c r="S87" i="4"/>
  <c r="T87" i="4" s="1"/>
  <c r="O154" i="7"/>
  <c r="S154" i="7" s="1"/>
  <c r="T154" i="7" s="1"/>
  <c r="Q347" i="7"/>
  <c r="S347" i="7" s="1"/>
  <c r="O253" i="7"/>
  <c r="S253" i="7" s="1"/>
  <c r="T253" i="7" s="1"/>
  <c r="Q43" i="7"/>
  <c r="T300" i="6"/>
  <c r="V300" i="6" s="1"/>
  <c r="Q270" i="7"/>
  <c r="M328" i="7"/>
  <c r="P20" i="7"/>
  <c r="D90" i="5"/>
  <c r="I137" i="7"/>
  <c r="P180" i="7"/>
  <c r="Q252" i="7"/>
  <c r="S252" i="7" s="1"/>
  <c r="T252" i="7" s="1"/>
  <c r="R201" i="7"/>
  <c r="R77" i="7"/>
  <c r="R180" i="7"/>
  <c r="P127" i="7"/>
  <c r="S127" i="7" s="1"/>
  <c r="S78" i="3"/>
  <c r="T78" i="3" s="1"/>
  <c r="J68" i="3"/>
  <c r="K68" i="3" s="1"/>
  <c r="V68" i="3" s="1"/>
  <c r="T330" i="6"/>
  <c r="V330" i="6" s="1"/>
  <c r="Q137" i="7"/>
  <c r="M155" i="7"/>
  <c r="R63" i="7"/>
  <c r="P80" i="7"/>
  <c r="P103" i="7"/>
  <c r="S31" i="7"/>
  <c r="G121" i="7"/>
  <c r="P121" i="7"/>
  <c r="J244" i="3"/>
  <c r="K244" i="3" s="1"/>
  <c r="V244" i="3" s="1"/>
  <c r="D244" i="15" s="1"/>
  <c r="D244" i="7"/>
  <c r="M244" i="7"/>
  <c r="G344" i="7"/>
  <c r="J344" i="7" s="1"/>
  <c r="K344" i="7" s="1"/>
  <c r="P344" i="7"/>
  <c r="S344" i="7" s="1"/>
  <c r="T344" i="7" s="1"/>
  <c r="R107" i="7"/>
  <c r="I107" i="7"/>
  <c r="S251" i="3"/>
  <c r="T251" i="3" s="1"/>
  <c r="K38" i="7"/>
  <c r="D74" i="7"/>
  <c r="J74" i="7" s="1"/>
  <c r="M74" i="7"/>
  <c r="R72" i="7"/>
  <c r="I72" i="7"/>
  <c r="E53" i="7"/>
  <c r="N53" i="7"/>
  <c r="J35" i="6"/>
  <c r="K35" i="6" s="1"/>
  <c r="M251" i="7"/>
  <c r="D251" i="7"/>
  <c r="K108" i="7"/>
  <c r="J72" i="6"/>
  <c r="K72" i="6" s="1"/>
  <c r="Q53" i="7"/>
  <c r="H53" i="7"/>
  <c r="Q24" i="7"/>
  <c r="H24" i="7"/>
  <c r="Q37" i="7"/>
  <c r="S37" i="7" s="1"/>
  <c r="H37" i="7"/>
  <c r="J37" i="7" s="1"/>
  <c r="S51" i="4"/>
  <c r="T51" i="4" s="1"/>
  <c r="R260" i="7"/>
  <c r="I260" i="7"/>
  <c r="W82" i="3"/>
  <c r="S30" i="6"/>
  <c r="T30" i="6" s="1"/>
  <c r="S75" i="3"/>
  <c r="T75" i="3" s="1"/>
  <c r="N55" i="7"/>
  <c r="E55" i="7"/>
  <c r="DU54" i="2"/>
  <c r="N246" i="7"/>
  <c r="S246" i="7" s="1"/>
  <c r="T246" i="7" s="1"/>
  <c r="J250" i="4"/>
  <c r="K250" i="4" s="1"/>
  <c r="J320" i="4"/>
  <c r="K320" i="4" s="1"/>
  <c r="R240" i="7"/>
  <c r="R178" i="7"/>
  <c r="J250" i="3"/>
  <c r="K250" i="3" s="1"/>
  <c r="V250" i="3" s="1"/>
  <c r="D121" i="5"/>
  <c r="W121" i="3"/>
  <c r="J31" i="7"/>
  <c r="F84" i="7"/>
  <c r="O84" i="7"/>
  <c r="Q51" i="7"/>
  <c r="H51" i="7"/>
  <c r="E251" i="7"/>
  <c r="N251" i="7"/>
  <c r="V32" i="4"/>
  <c r="E32" i="15" s="1"/>
  <c r="N75" i="8"/>
  <c r="O75" i="8"/>
  <c r="R265" i="7"/>
  <c r="I265" i="7"/>
  <c r="M28" i="7"/>
  <c r="D28" i="7"/>
  <c r="J28" i="7" s="1"/>
  <c r="G75" i="7"/>
  <c r="J75" i="7" s="1"/>
  <c r="P75" i="7"/>
  <c r="S75" i="7" s="1"/>
  <c r="J251" i="6"/>
  <c r="K251" i="6" s="1"/>
  <c r="V30" i="4"/>
  <c r="E30" i="15" s="1"/>
  <c r="G244" i="7"/>
  <c r="P244" i="7"/>
  <c r="W74" i="6"/>
  <c r="K74" i="5"/>
  <c r="S149" i="7"/>
  <c r="T149" i="7" s="1"/>
  <c r="F266" i="7"/>
  <c r="J266" i="7" s="1"/>
  <c r="O266" i="7"/>
  <c r="N123" i="7"/>
  <c r="S123" i="7" s="1"/>
  <c r="T123" i="7" s="1"/>
  <c r="J30" i="6"/>
  <c r="K30" i="6" s="1"/>
  <c r="J75" i="3"/>
  <c r="K75" i="3" s="1"/>
  <c r="S108" i="3"/>
  <c r="T108" i="3" s="1"/>
  <c r="F148" i="7"/>
  <c r="O148" i="7"/>
  <c r="M114" i="7"/>
  <c r="O224" i="7"/>
  <c r="Q116" i="7"/>
  <c r="S116" i="7" s="1"/>
  <c r="T116" i="7" s="1"/>
  <c r="V116" i="7" s="1"/>
  <c r="J116" i="15" s="1"/>
  <c r="M176" i="7"/>
  <c r="P43" i="7"/>
  <c r="P65" i="7"/>
  <c r="O47" i="7"/>
  <c r="N262" i="7"/>
  <c r="S262" i="7" s="1"/>
  <c r="T262" i="7" s="1"/>
  <c r="J194" i="7"/>
  <c r="K194" i="7" s="1"/>
  <c r="R249" i="7"/>
  <c r="J355" i="7"/>
  <c r="M165" i="7"/>
  <c r="Q194" i="7"/>
  <c r="S194" i="7" s="1"/>
  <c r="Q109" i="7"/>
  <c r="S109" i="7" s="1"/>
  <c r="J261" i="7"/>
  <c r="M128" i="7"/>
  <c r="S128" i="7" s="1"/>
  <c r="T128" i="7" s="1"/>
  <c r="N350" i="7"/>
  <c r="N281" i="7"/>
  <c r="P296" i="7"/>
  <c r="Q242" i="7"/>
  <c r="R45" i="7"/>
  <c r="S79" i="4"/>
  <c r="T79" i="4" s="1"/>
  <c r="V79" i="4" s="1"/>
  <c r="E79" i="15" s="1"/>
  <c r="R8" i="7"/>
  <c r="Q268" i="7"/>
  <c r="J69" i="3"/>
  <c r="K69" i="3" s="1"/>
  <c r="V69" i="3" s="1"/>
  <c r="V198" i="3"/>
  <c r="J249" i="7"/>
  <c r="N327" i="7"/>
  <c r="J63" i="3"/>
  <c r="K63" i="3" s="1"/>
  <c r="V63" i="3" s="1"/>
  <c r="O115" i="7"/>
  <c r="N268" i="7"/>
  <c r="O284" i="7"/>
  <c r="G148" i="7"/>
  <c r="P148" i="7"/>
  <c r="O82" i="7"/>
  <c r="F82" i="7"/>
  <c r="S265" i="3"/>
  <c r="T265" i="3" s="1"/>
  <c r="V265" i="3" s="1"/>
  <c r="D265" i="15" s="1"/>
  <c r="F265" i="15" s="1"/>
  <c r="G265" i="15" s="1"/>
  <c r="V218" i="3"/>
  <c r="D218" i="15" s="1"/>
  <c r="V28" i="3"/>
  <c r="D28" i="15" s="1"/>
  <c r="F53" i="7"/>
  <c r="O53" i="7"/>
  <c r="K221" i="7"/>
  <c r="J31" i="3"/>
  <c r="K31" i="3" s="1"/>
  <c r="V221" i="3"/>
  <c r="D221" i="15" s="1"/>
  <c r="F221" i="15" s="1"/>
  <c r="G221" i="15" s="1"/>
  <c r="S251" i="6"/>
  <c r="T251" i="6" s="1"/>
  <c r="V121" i="6"/>
  <c r="I121" i="15" s="1"/>
  <c r="F107" i="7"/>
  <c r="O107" i="7"/>
  <c r="R217" i="7"/>
  <c r="I217" i="7"/>
  <c r="J149" i="7"/>
  <c r="K149" i="7" s="1"/>
  <c r="S107" i="4"/>
  <c r="T107" i="4" s="1"/>
  <c r="V107" i="4" s="1"/>
  <c r="E107" i="15" s="1"/>
  <c r="I37" i="7"/>
  <c r="R37" i="7"/>
  <c r="M36" i="7"/>
  <c r="J29" i="6"/>
  <c r="K29" i="6" s="1"/>
  <c r="J108" i="3"/>
  <c r="K108" i="3" s="1"/>
  <c r="W72" i="3"/>
  <c r="D72" i="5"/>
  <c r="M55" i="7"/>
  <c r="D55" i="7"/>
  <c r="Q91" i="7"/>
  <c r="N9" i="7"/>
  <c r="N58" i="7"/>
  <c r="M290" i="7"/>
  <c r="S290" i="7" s="1"/>
  <c r="T290" i="7" s="1"/>
  <c r="P143" i="7"/>
  <c r="S143" i="7" s="1"/>
  <c r="T143" i="7" s="1"/>
  <c r="Q59" i="7"/>
  <c r="J181" i="3"/>
  <c r="K181" i="3" s="1"/>
  <c r="V181" i="3" s="1"/>
  <c r="J124" i="3"/>
  <c r="K124" i="3" s="1"/>
  <c r="S242" i="4"/>
  <c r="T242" i="4" s="1"/>
  <c r="S18" i="4"/>
  <c r="T18" i="4" s="1"/>
  <c r="S322" i="4"/>
  <c r="T322" i="4" s="1"/>
  <c r="V322" i="4" s="1"/>
  <c r="J96" i="3"/>
  <c r="K96" i="3" s="1"/>
  <c r="V96" i="3" s="1"/>
  <c r="W189" i="3"/>
  <c r="D189" i="5"/>
  <c r="W59" i="3"/>
  <c r="W172" i="3"/>
  <c r="S138" i="4"/>
  <c r="T138" i="4" s="1"/>
  <c r="S232" i="4"/>
  <c r="T232" i="4" s="1"/>
  <c r="V232" i="4" s="1"/>
  <c r="E232" i="15" s="1"/>
  <c r="S158" i="4"/>
  <c r="T158" i="4" s="1"/>
  <c r="V158" i="4" s="1"/>
  <c r="E158" i="15" s="1"/>
  <c r="D327" i="5"/>
  <c r="S155" i="4"/>
  <c r="T155" i="4" s="1"/>
  <c r="D216" i="5"/>
  <c r="W302" i="6"/>
  <c r="J350" i="3"/>
  <c r="K350" i="3" s="1"/>
  <c r="V350" i="3" s="1"/>
  <c r="J174" i="3"/>
  <c r="K174" i="3" s="1"/>
  <c r="V174" i="3" s="1"/>
  <c r="S150" i="4"/>
  <c r="T150" i="4" s="1"/>
  <c r="V150" i="4" s="1"/>
  <c r="E150" i="15" s="1"/>
  <c r="F150" i="15" s="1"/>
  <c r="G150" i="15" s="1"/>
  <c r="D261" i="5"/>
  <c r="W261" i="3"/>
  <c r="J184" i="3"/>
  <c r="K184" i="3" s="1"/>
  <c r="V184" i="3" s="1"/>
  <c r="J20" i="3"/>
  <c r="K20" i="3" s="1"/>
  <c r="V20" i="3" s="1"/>
  <c r="J329" i="3"/>
  <c r="K329" i="3" s="1"/>
  <c r="V329" i="3" s="1"/>
  <c r="J167" i="3"/>
  <c r="K167" i="3" s="1"/>
  <c r="V167" i="3" s="1"/>
  <c r="S281" i="4"/>
  <c r="T281" i="4" s="1"/>
  <c r="J191" i="3"/>
  <c r="K191" i="3" s="1"/>
  <c r="V191" i="3" s="1"/>
  <c r="J115" i="3"/>
  <c r="K115" i="3" s="1"/>
  <c r="V115" i="3" s="1"/>
  <c r="D115" i="15" s="1"/>
  <c r="F115" i="15" s="1"/>
  <c r="G115" i="15" s="1"/>
  <c r="S100" i="4"/>
  <c r="T100" i="4" s="1"/>
  <c r="V100" i="4" s="1"/>
  <c r="D165" i="5"/>
  <c r="V322" i="6"/>
  <c r="I322" i="15" s="1"/>
  <c r="S278" i="4"/>
  <c r="T278" i="4" s="1"/>
  <c r="V278" i="4" s="1"/>
  <c r="S306" i="4"/>
  <c r="T306" i="4" s="1"/>
  <c r="J246" i="3"/>
  <c r="K246" i="3" s="1"/>
  <c r="V246" i="3" s="1"/>
  <c r="J152" i="3"/>
  <c r="K152" i="3" s="1"/>
  <c r="V152" i="3" s="1"/>
  <c r="D15" i="5"/>
  <c r="W15" i="3"/>
  <c r="W159" i="3"/>
  <c r="D159" i="5"/>
  <c r="S110" i="4"/>
  <c r="T110" i="4" s="1"/>
  <c r="V110" i="4" s="1"/>
  <c r="E110" i="15" s="1"/>
  <c r="S49" i="4"/>
  <c r="T49" i="4" s="1"/>
  <c r="V49" i="4" s="1"/>
  <c r="E49" i="15" s="1"/>
  <c r="D158" i="5"/>
  <c r="W158" i="6"/>
  <c r="J16" i="3"/>
  <c r="K16" i="3" s="1"/>
  <c r="V16" i="3" s="1"/>
  <c r="S159" i="4"/>
  <c r="T159" i="4" s="1"/>
  <c r="V159" i="4" s="1"/>
  <c r="V71" i="3"/>
  <c r="S151" i="4"/>
  <c r="T151" i="4" s="1"/>
  <c r="D241" i="5"/>
  <c r="S93" i="6"/>
  <c r="T93" i="6" s="1"/>
  <c r="V93" i="6" s="1"/>
  <c r="I93" i="15" s="1"/>
  <c r="D253" i="5"/>
  <c r="W253" i="3"/>
  <c r="S312" i="4"/>
  <c r="T312" i="4" s="1"/>
  <c r="W351" i="6"/>
  <c r="D80" i="5"/>
  <c r="D196" i="5"/>
  <c r="J141" i="3"/>
  <c r="K141" i="3" s="1"/>
  <c r="W195" i="3"/>
  <c r="D200" i="5"/>
  <c r="D278" i="5"/>
  <c r="S99" i="6"/>
  <c r="T99" i="6" s="1"/>
  <c r="V99" i="6" s="1"/>
  <c r="I99" i="15" s="1"/>
  <c r="D259" i="5"/>
  <c r="W259" i="3"/>
  <c r="W11" i="6"/>
  <c r="K11" i="5"/>
  <c r="S111" i="4"/>
  <c r="T111" i="4" s="1"/>
  <c r="V111" i="4" s="1"/>
  <c r="J7" i="3"/>
  <c r="K7" i="3" s="1"/>
  <c r="V7" i="3" s="1"/>
  <c r="D7" i="15" s="1"/>
  <c r="J237" i="3"/>
  <c r="K237" i="3" s="1"/>
  <c r="V237" i="3" s="1"/>
  <c r="W287" i="3"/>
  <c r="J160" i="3"/>
  <c r="K160" i="3" s="1"/>
  <c r="V160" i="3" s="1"/>
  <c r="W140" i="3"/>
  <c r="K73" i="5"/>
  <c r="J137" i="3"/>
  <c r="K137" i="3" s="1"/>
  <c r="S120" i="4"/>
  <c r="T120" i="4" s="1"/>
  <c r="S210" i="4"/>
  <c r="T210" i="4" s="1"/>
  <c r="V210" i="4" s="1"/>
  <c r="E210" i="15" s="1"/>
  <c r="W268" i="6"/>
  <c r="D322" i="5"/>
  <c r="W274" i="3"/>
  <c r="S329" i="7"/>
  <c r="S144" i="4"/>
  <c r="T144" i="4" s="1"/>
  <c r="J203" i="3"/>
  <c r="K203" i="3" s="1"/>
  <c r="V203" i="3" s="1"/>
  <c r="S193" i="4"/>
  <c r="T193" i="4" s="1"/>
  <c r="J99" i="3"/>
  <c r="K99" i="3" s="1"/>
  <c r="S48" i="4"/>
  <c r="T48" i="4" s="1"/>
  <c r="V48" i="4" s="1"/>
  <c r="W269" i="3"/>
  <c r="D269" i="5"/>
  <c r="W131" i="3"/>
  <c r="D131" i="5"/>
  <c r="W138" i="6"/>
  <c r="K138" i="5"/>
  <c r="D58" i="5"/>
  <c r="S303" i="4"/>
  <c r="T303" i="4" s="1"/>
  <c r="V303" i="4" s="1"/>
  <c r="E303" i="15" s="1"/>
  <c r="S320" i="7"/>
  <c r="S46" i="4"/>
  <c r="T46" i="4" s="1"/>
  <c r="S243" i="6"/>
  <c r="S168" i="6"/>
  <c r="T168" i="6" s="1"/>
  <c r="V168" i="6" s="1"/>
  <c r="S58" i="4"/>
  <c r="T58" i="4" s="1"/>
  <c r="V58" i="4" s="1"/>
  <c r="E58" i="15" s="1"/>
  <c r="S103" i="4"/>
  <c r="T103" i="4" s="1"/>
  <c r="W203" i="6"/>
  <c r="S331" i="7"/>
  <c r="T331" i="7" s="1"/>
  <c r="K58" i="5"/>
  <c r="S290" i="4"/>
  <c r="T290" i="4" s="1"/>
  <c r="V290" i="4" s="1"/>
  <c r="K264" i="5"/>
  <c r="S184" i="4"/>
  <c r="T184" i="4" s="1"/>
  <c r="S68" i="4"/>
  <c r="T68" i="4" s="1"/>
  <c r="V68" i="4" s="1"/>
  <c r="E68" i="15" s="1"/>
  <c r="S34" i="4"/>
  <c r="T34" i="4" s="1"/>
  <c r="W284" i="3"/>
  <c r="D284" i="5"/>
  <c r="W335" i="3"/>
  <c r="D335" i="5"/>
  <c r="W88" i="6"/>
  <c r="K88" i="5"/>
  <c r="D77" i="5"/>
  <c r="T326" i="6"/>
  <c r="V326" i="6" s="1"/>
  <c r="D288" i="5"/>
  <c r="S8" i="4"/>
  <c r="T8" i="4" s="1"/>
  <c r="V8" i="4" s="1"/>
  <c r="E8" i="15" s="1"/>
  <c r="W193" i="6"/>
  <c r="K193" i="5"/>
  <c r="W44" i="6"/>
  <c r="K44" i="5"/>
  <c r="K279" i="5"/>
  <c r="W279" i="6"/>
  <c r="W310" i="6"/>
  <c r="K310" i="5"/>
  <c r="W133" i="6"/>
  <c r="K246" i="5"/>
  <c r="W246" i="6"/>
  <c r="W12" i="6"/>
  <c r="K12" i="5"/>
  <c r="V331" i="6"/>
  <c r="I331" i="15" s="1"/>
  <c r="V142" i="4"/>
  <c r="E142" i="15" s="1"/>
  <c r="L42" i="8"/>
  <c r="M42" i="8" s="1"/>
  <c r="N42" i="8" s="1"/>
  <c r="L100" i="8"/>
  <c r="M100" i="8" s="1"/>
  <c r="N100" i="8" s="1"/>
  <c r="L99" i="8"/>
  <c r="M99" i="8" s="1"/>
  <c r="O99" i="8" s="1"/>
  <c r="F54" i="8"/>
  <c r="F23" i="8"/>
  <c r="J54" i="8"/>
  <c r="J23" i="8"/>
  <c r="L93" i="8"/>
  <c r="M93" i="8" s="1"/>
  <c r="N93" i="8" s="1"/>
  <c r="L124" i="8"/>
  <c r="M124" i="8" s="1"/>
  <c r="N124" i="8" s="1"/>
  <c r="S124" i="8"/>
  <c r="Q54" i="8"/>
  <c r="T99" i="8"/>
  <c r="F83" i="8"/>
  <c r="F70" i="8"/>
  <c r="J52" i="8"/>
  <c r="I4" i="8"/>
  <c r="F52" i="8"/>
  <c r="E4" i="8"/>
  <c r="Q23" i="8"/>
  <c r="R23" i="8" s="1"/>
  <c r="T100" i="8"/>
  <c r="S100" i="8"/>
  <c r="H4" i="8"/>
  <c r="J139" i="8"/>
  <c r="T93" i="8"/>
  <c r="T136" i="8"/>
  <c r="S136" i="8"/>
  <c r="L141" i="8"/>
  <c r="M141" i="8" s="1"/>
  <c r="N141" i="8" s="1"/>
  <c r="Q52" i="8"/>
  <c r="S42" i="8"/>
  <c r="Q83" i="8"/>
  <c r="R83" i="8" s="1"/>
  <c r="S83" i="8" s="1"/>
  <c r="V136" i="4"/>
  <c r="E136" i="15" s="1"/>
  <c r="S27" i="4"/>
  <c r="T27" i="4" s="1"/>
  <c r="V27" i="4" s="1"/>
  <c r="S91" i="4"/>
  <c r="T91" i="4" s="1"/>
  <c r="V91" i="4" s="1"/>
  <c r="V143" i="3"/>
  <c r="O100" i="7"/>
  <c r="F100" i="7"/>
  <c r="H100" i="7"/>
  <c r="Q100" i="7"/>
  <c r="P70" i="3"/>
  <c r="G70" i="3"/>
  <c r="R136" i="7"/>
  <c r="I136" i="7"/>
  <c r="J124" i="6"/>
  <c r="K124" i="6" s="1"/>
  <c r="N71" i="7"/>
  <c r="DB70" i="2"/>
  <c r="G70" i="4" s="1"/>
  <c r="DV70" i="2"/>
  <c r="J93" i="4"/>
  <c r="K93" i="4" s="1"/>
  <c r="J18" i="4"/>
  <c r="K18" i="4" s="1"/>
  <c r="P136" i="7"/>
  <c r="G136" i="7"/>
  <c r="G100" i="7"/>
  <c r="P100" i="7"/>
  <c r="N70" i="3"/>
  <c r="E70" i="3"/>
  <c r="CZ70" i="2"/>
  <c r="E70" i="4" s="1"/>
  <c r="DT70" i="2"/>
  <c r="M27" i="7"/>
  <c r="M136" i="7"/>
  <c r="D136" i="7"/>
  <c r="S124" i="6"/>
  <c r="T124" i="6" s="1"/>
  <c r="DY54" i="2"/>
  <c r="I54" i="7" s="1"/>
  <c r="DX54" i="2"/>
  <c r="DK54" i="2"/>
  <c r="R54" i="4" s="1"/>
  <c r="DD54" i="2"/>
  <c r="V100" i="3"/>
  <c r="D100" i="15" s="1"/>
  <c r="S141" i="3"/>
  <c r="T141" i="3" s="1"/>
  <c r="DH70" i="2"/>
  <c r="O70" i="4" s="1"/>
  <c r="DU70" i="2"/>
  <c r="DA70" i="2"/>
  <c r="F70" i="4" s="1"/>
  <c r="J36" i="3"/>
  <c r="K36" i="3" s="1"/>
  <c r="V36" i="3" s="1"/>
  <c r="S93" i="4"/>
  <c r="T93" i="4" s="1"/>
  <c r="F27" i="7"/>
  <c r="J27" i="7" s="1"/>
  <c r="K27" i="7" s="1"/>
  <c r="O27" i="7"/>
  <c r="O70" i="3"/>
  <c r="F70" i="3"/>
  <c r="P70" i="6"/>
  <c r="H70" i="3"/>
  <c r="R100" i="7"/>
  <c r="I100" i="7"/>
  <c r="I124" i="7"/>
  <c r="R124" i="7"/>
  <c r="R70" i="3"/>
  <c r="I70" i="3"/>
  <c r="K100" i="6"/>
  <c r="DI70" i="2"/>
  <c r="P70" i="4" s="1"/>
  <c r="M70" i="6"/>
  <c r="D136" i="5"/>
  <c r="W136" i="3"/>
  <c r="DD70" i="2"/>
  <c r="I70" i="4" s="1"/>
  <c r="DY70" i="2"/>
  <c r="DX70" i="2"/>
  <c r="H70" i="7" s="1"/>
  <c r="V124" i="4"/>
  <c r="E124" i="15" s="1"/>
  <c r="I144" i="7"/>
  <c r="R144" i="7"/>
  <c r="N70" i="6"/>
  <c r="M91" i="7"/>
  <c r="S91" i="7" s="1"/>
  <c r="F54" i="3"/>
  <c r="N136" i="7"/>
  <c r="E136" i="7"/>
  <c r="Q124" i="7"/>
  <c r="S124" i="7" s="1"/>
  <c r="H124" i="7"/>
  <c r="J124" i="7" s="1"/>
  <c r="H70" i="6"/>
  <c r="J70" i="6" s="1"/>
  <c r="K70" i="6" s="1"/>
  <c r="Q70" i="6"/>
  <c r="DK70" i="2"/>
  <c r="R70" i="4" s="1"/>
  <c r="T100" i="6"/>
  <c r="DW70" i="2"/>
  <c r="DJ70" i="2"/>
  <c r="Q70" i="4" s="1"/>
  <c r="DC70" i="2"/>
  <c r="H70" i="4" s="1"/>
  <c r="O70" i="6"/>
  <c r="W179" i="3"/>
  <c r="D179" i="5"/>
  <c r="K109" i="5"/>
  <c r="W109" i="6"/>
  <c r="K142" i="5"/>
  <c r="W142" i="6"/>
  <c r="W250" i="3"/>
  <c r="S347" i="4"/>
  <c r="T347" i="4" s="1"/>
  <c r="V347" i="4" s="1"/>
  <c r="V243" i="3"/>
  <c r="M52" i="6"/>
  <c r="N99" i="7"/>
  <c r="E99" i="7"/>
  <c r="J138" i="7"/>
  <c r="K138" i="7" s="1"/>
  <c r="I93" i="7"/>
  <c r="R93" i="7"/>
  <c r="J120" i="4"/>
  <c r="K120" i="4" s="1"/>
  <c r="N111" i="7"/>
  <c r="S111" i="7" s="1"/>
  <c r="T111" i="7" s="1"/>
  <c r="D93" i="7"/>
  <c r="M93" i="7"/>
  <c r="P141" i="7"/>
  <c r="J115" i="7"/>
  <c r="K115" i="7" s="1"/>
  <c r="Q120" i="7"/>
  <c r="S120" i="7" s="1"/>
  <c r="M138" i="7"/>
  <c r="N141" i="7"/>
  <c r="S348" i="4"/>
  <c r="T348" i="4" s="1"/>
  <c r="V348" i="4" s="1"/>
  <c r="O52" i="6"/>
  <c r="O348" i="7"/>
  <c r="I347" i="7"/>
  <c r="K347" i="7" s="1"/>
  <c r="R347" i="7"/>
  <c r="J138" i="4"/>
  <c r="K138" i="4" s="1"/>
  <c r="I142" i="7"/>
  <c r="R142" i="7"/>
  <c r="S99" i="3"/>
  <c r="T99" i="3" s="1"/>
  <c r="O18" i="7"/>
  <c r="G93" i="7"/>
  <c r="P93" i="7"/>
  <c r="N93" i="7"/>
  <c r="E93" i="7"/>
  <c r="I68" i="7"/>
  <c r="R68" i="7"/>
  <c r="J99" i="4"/>
  <c r="K99" i="4" s="1"/>
  <c r="V141" i="6"/>
  <c r="S109" i="4"/>
  <c r="T109" i="4" s="1"/>
  <c r="V109" i="4" s="1"/>
  <c r="V347" i="6"/>
  <c r="J163" i="4"/>
  <c r="K163" i="4" s="1"/>
  <c r="I18" i="7"/>
  <c r="K18" i="7" s="1"/>
  <c r="R18" i="7"/>
  <c r="M99" i="7"/>
  <c r="D99" i="7"/>
  <c r="S99" i="4"/>
  <c r="T99" i="4" s="1"/>
  <c r="R36" i="7"/>
  <c r="I36" i="7"/>
  <c r="J36" i="4"/>
  <c r="K36" i="4" s="1"/>
  <c r="V291" i="3"/>
  <c r="L63" i="8"/>
  <c r="M63" i="8" s="1"/>
  <c r="N63" i="8" s="1"/>
  <c r="K249" i="7"/>
  <c r="DB52" i="2"/>
  <c r="G52" i="4" s="1"/>
  <c r="DV52" i="2"/>
  <c r="F52" i="7" s="1"/>
  <c r="R52" i="3"/>
  <c r="I52" i="3"/>
  <c r="Q52" i="3"/>
  <c r="H52" i="3"/>
  <c r="DY52" i="2"/>
  <c r="DD52" i="2"/>
  <c r="I52" i="4" s="1"/>
  <c r="DX52" i="2"/>
  <c r="H52" i="7" s="1"/>
  <c r="O52" i="7"/>
  <c r="L88" i="8"/>
  <c r="M88" i="8" s="1"/>
  <c r="O88" i="8" s="1"/>
  <c r="V7" i="4"/>
  <c r="D227" i="5"/>
  <c r="V147" i="3"/>
  <c r="DU52" i="2"/>
  <c r="E52" i="7" s="1"/>
  <c r="DT52" i="2"/>
  <c r="D52" i="7" s="1"/>
  <c r="CZ52" i="2"/>
  <c r="E52" i="4" s="1"/>
  <c r="DW52" i="2"/>
  <c r="G52" i="7" s="1"/>
  <c r="DC52" i="2"/>
  <c r="H52" i="4" s="1"/>
  <c r="R52" i="6"/>
  <c r="D219" i="5"/>
  <c r="W219" i="3"/>
  <c r="L96" i="8"/>
  <c r="M96" i="8" s="1"/>
  <c r="O96" i="8" s="1"/>
  <c r="J224" i="3"/>
  <c r="K224" i="3" s="1"/>
  <c r="V224" i="3" s="1"/>
  <c r="J233" i="3"/>
  <c r="K233" i="3" s="1"/>
  <c r="V233" i="3" s="1"/>
  <c r="G52" i="3"/>
  <c r="DI52" i="2"/>
  <c r="P52" i="4" s="1"/>
  <c r="S147" i="4"/>
  <c r="T147" i="4" s="1"/>
  <c r="V147" i="4" s="1"/>
  <c r="N52" i="3"/>
  <c r="E52" i="3"/>
  <c r="Q184" i="7"/>
  <c r="DJ52" i="2"/>
  <c r="Q52" i="4" s="1"/>
  <c r="K63" i="5"/>
  <c r="W63" i="6"/>
  <c r="W317" i="3"/>
  <c r="D317" i="5"/>
  <c r="W62" i="6"/>
  <c r="D127" i="5"/>
  <c r="W127" i="3"/>
  <c r="L151" i="8"/>
  <c r="M151" i="8" s="1"/>
  <c r="N151" i="8" s="1"/>
  <c r="J43" i="4"/>
  <c r="K43" i="4" s="1"/>
  <c r="J162" i="4"/>
  <c r="K162" i="4" s="1"/>
  <c r="S247" i="4"/>
  <c r="T247" i="4" s="1"/>
  <c r="V247" i="4" s="1"/>
  <c r="J264" i="4"/>
  <c r="K264" i="4" s="1"/>
  <c r="J46" i="4"/>
  <c r="K46" i="4" s="1"/>
  <c r="V87" i="3"/>
  <c r="J130" i="3"/>
  <c r="K130" i="3" s="1"/>
  <c r="V130" i="3" s="1"/>
  <c r="V78" i="3"/>
  <c r="D78" i="15" s="1"/>
  <c r="D243" i="7"/>
  <c r="M243" i="7"/>
  <c r="N270" i="7"/>
  <c r="S270" i="7" s="1"/>
  <c r="T270" i="7" s="1"/>
  <c r="S243" i="4"/>
  <c r="T243" i="4" s="1"/>
  <c r="S181" i="4"/>
  <c r="T181" i="4" s="1"/>
  <c r="V181" i="4" s="1"/>
  <c r="S355" i="4"/>
  <c r="T355" i="4" s="1"/>
  <c r="S126" i="4"/>
  <c r="T126" i="4" s="1"/>
  <c r="V126" i="4" s="1"/>
  <c r="S268" i="4"/>
  <c r="T268" i="4" s="1"/>
  <c r="S44" i="4"/>
  <c r="T44" i="4" s="1"/>
  <c r="V44" i="4" s="1"/>
  <c r="S17" i="4"/>
  <c r="T17" i="4" s="1"/>
  <c r="S262" i="4"/>
  <c r="T262" i="4" s="1"/>
  <c r="V262" i="4" s="1"/>
  <c r="J215" i="4"/>
  <c r="K215" i="4" s="1"/>
  <c r="P78" i="7"/>
  <c r="S78" i="7" s="1"/>
  <c r="T78" i="7" s="1"/>
  <c r="G78" i="7"/>
  <c r="J78" i="7" s="1"/>
  <c r="K78" i="7" s="1"/>
  <c r="V78" i="6"/>
  <c r="I78" i="15" s="1"/>
  <c r="O355" i="7"/>
  <c r="T243" i="6"/>
  <c r="S195" i="4"/>
  <c r="T195" i="4" s="1"/>
  <c r="V195" i="4" s="1"/>
  <c r="E195" i="15" s="1"/>
  <c r="J101" i="3"/>
  <c r="K101" i="3" s="1"/>
  <c r="V101" i="3" s="1"/>
  <c r="S274" i="4"/>
  <c r="T274" i="4" s="1"/>
  <c r="V125" i="3"/>
  <c r="J106" i="4"/>
  <c r="K106" i="4" s="1"/>
  <c r="J49" i="3"/>
  <c r="K49" i="3" s="1"/>
  <c r="V212" i="3"/>
  <c r="J334" i="7"/>
  <c r="K334" i="7" s="1"/>
  <c r="R62" i="7"/>
  <c r="I62" i="7"/>
  <c r="K62" i="7" s="1"/>
  <c r="K243" i="6"/>
  <c r="Q62" i="7"/>
  <c r="S97" i="4"/>
  <c r="T97" i="4" s="1"/>
  <c r="V97" i="4" s="1"/>
  <c r="S256" i="4"/>
  <c r="T256" i="4" s="1"/>
  <c r="S269" i="4"/>
  <c r="T269" i="4" s="1"/>
  <c r="S179" i="4"/>
  <c r="T179" i="4" s="1"/>
  <c r="J313" i="4"/>
  <c r="K313" i="4" s="1"/>
  <c r="N243" i="7"/>
  <c r="E243" i="7"/>
  <c r="P23" i="6"/>
  <c r="G23" i="6"/>
  <c r="Q139" i="3"/>
  <c r="S139" i="3" s="1"/>
  <c r="T139" i="3" s="1"/>
  <c r="H139" i="3"/>
  <c r="N196" i="7"/>
  <c r="J243" i="4"/>
  <c r="K243" i="4" s="1"/>
  <c r="D4" i="8"/>
  <c r="Q139" i="8"/>
  <c r="F139" i="8"/>
  <c r="L112" i="8"/>
  <c r="M112" i="8" s="1"/>
  <c r="N112" i="8" s="1"/>
  <c r="L132" i="8"/>
  <c r="M132" i="8" s="1"/>
  <c r="N132" i="8" s="1"/>
  <c r="Q70" i="8"/>
  <c r="J70" i="8"/>
  <c r="S264" i="4"/>
  <c r="T264" i="4" s="1"/>
  <c r="V264" i="4" s="1"/>
  <c r="S293" i="4"/>
  <c r="T293" i="4" s="1"/>
  <c r="W119" i="3"/>
  <c r="D119" i="5"/>
  <c r="D42" i="5"/>
  <c r="W42" i="3"/>
  <c r="W166" i="3"/>
  <c r="D166" i="5"/>
  <c r="W45" i="3"/>
  <c r="D45" i="5"/>
  <c r="S250" i="4"/>
  <c r="T250" i="4" s="1"/>
  <c r="V250" i="4" s="1"/>
  <c r="E250" i="15" s="1"/>
  <c r="D102" i="5"/>
  <c r="W102" i="3"/>
  <c r="D190" i="5"/>
  <c r="W190" i="3"/>
  <c r="W330" i="3"/>
  <c r="D330" i="5"/>
  <c r="S241" i="4"/>
  <c r="T241" i="4" s="1"/>
  <c r="V241" i="4" s="1"/>
  <c r="E241" i="15" s="1"/>
  <c r="W282" i="3"/>
  <c r="D282" i="5"/>
  <c r="D16" i="5"/>
  <c r="S330" i="4"/>
  <c r="T330" i="4" s="1"/>
  <c r="V330" i="4" s="1"/>
  <c r="S235" i="4"/>
  <c r="T235" i="4" s="1"/>
  <c r="V235" i="4" s="1"/>
  <c r="E235" i="15" s="1"/>
  <c r="S296" i="4"/>
  <c r="T296" i="4" s="1"/>
  <c r="V296" i="4" s="1"/>
  <c r="S171" i="4"/>
  <c r="T171" i="4" s="1"/>
  <c r="S50" i="4"/>
  <c r="T50" i="4" s="1"/>
  <c r="S201" i="4"/>
  <c r="T201" i="4" s="1"/>
  <c r="S42" i="4"/>
  <c r="T42" i="4" s="1"/>
  <c r="V42" i="4" s="1"/>
  <c r="E42" i="15" s="1"/>
  <c r="F42" i="15" s="1"/>
  <c r="G42" i="15" s="1"/>
  <c r="S346" i="4"/>
  <c r="T346" i="4" s="1"/>
  <c r="V346" i="4" s="1"/>
  <c r="S196" i="4"/>
  <c r="T196" i="4" s="1"/>
  <c r="V196" i="4" s="1"/>
  <c r="E196" i="15" s="1"/>
  <c r="S190" i="4"/>
  <c r="T190" i="4" s="1"/>
  <c r="V190" i="4" s="1"/>
  <c r="E190" i="15" s="1"/>
  <c r="F190" i="15" s="1"/>
  <c r="G190" i="15" s="1"/>
  <c r="S334" i="4"/>
  <c r="T334" i="4" s="1"/>
  <c r="V320" i="4"/>
  <c r="S10" i="4"/>
  <c r="T10" i="4" s="1"/>
  <c r="S69" i="4"/>
  <c r="T69" i="4" s="1"/>
  <c r="S163" i="4"/>
  <c r="T163" i="4" s="1"/>
  <c r="S73" i="4"/>
  <c r="T73" i="4" s="1"/>
  <c r="I250" i="7"/>
  <c r="R250" i="7"/>
  <c r="Q106" i="7"/>
  <c r="S106" i="7" s="1"/>
  <c r="P101" i="7"/>
  <c r="S101" i="7" s="1"/>
  <c r="T101" i="7" s="1"/>
  <c r="N279" i="7"/>
  <c r="E279" i="7"/>
  <c r="I23" i="6"/>
  <c r="R23" i="6"/>
  <c r="Q240" i="7"/>
  <c r="O166" i="7"/>
  <c r="P195" i="7"/>
  <c r="S195" i="7" s="1"/>
  <c r="T195" i="7" s="1"/>
  <c r="N139" i="6"/>
  <c r="DB139" i="2"/>
  <c r="G139" i="4" s="1"/>
  <c r="DV139" i="2"/>
  <c r="DI139" i="2"/>
  <c r="P139" i="4" s="1"/>
  <c r="M83" i="3"/>
  <c r="D83" i="3"/>
  <c r="BW4" i="2"/>
  <c r="J281" i="4"/>
  <c r="K281" i="4" s="1"/>
  <c r="S49" i="3"/>
  <c r="T49" i="3" s="1"/>
  <c r="P287" i="7"/>
  <c r="N162" i="7"/>
  <c r="M46" i="7"/>
  <c r="M178" i="7"/>
  <c r="N323" i="7"/>
  <c r="Q295" i="7"/>
  <c r="S295" i="7" s="1"/>
  <c r="T295" i="7" s="1"/>
  <c r="P41" i="7"/>
  <c r="S41" i="7" s="1"/>
  <c r="M297" i="7"/>
  <c r="I119" i="7"/>
  <c r="R119" i="7"/>
  <c r="R50" i="7"/>
  <c r="I50" i="7"/>
  <c r="K50" i="7" s="1"/>
  <c r="I278" i="7"/>
  <c r="R278" i="7"/>
  <c r="I205" i="7"/>
  <c r="R205" i="7"/>
  <c r="DI23" i="2"/>
  <c r="P23" i="4" s="1"/>
  <c r="DB23" i="2"/>
  <c r="G23" i="4" s="1"/>
  <c r="DV23" i="2"/>
  <c r="DW23" i="2"/>
  <c r="M132" i="7"/>
  <c r="R235" i="7"/>
  <c r="Q83" i="6"/>
  <c r="M50" i="7"/>
  <c r="O261" i="7"/>
  <c r="S11" i="4"/>
  <c r="T11" i="4" s="1"/>
  <c r="V11" i="4" s="1"/>
  <c r="S285" i="4"/>
  <c r="T285" i="4" s="1"/>
  <c r="V285" i="4" s="1"/>
  <c r="S106" i="4"/>
  <c r="T106" i="4" s="1"/>
  <c r="S185" i="4"/>
  <c r="T185" i="4" s="1"/>
  <c r="S307" i="4"/>
  <c r="T307" i="4" s="1"/>
  <c r="S331" i="4"/>
  <c r="T331" i="4" s="1"/>
  <c r="V331" i="4" s="1"/>
  <c r="E331" i="15" s="1"/>
  <c r="DU83" i="2"/>
  <c r="DA83" i="2"/>
  <c r="F83" i="4" s="1"/>
  <c r="I275" i="7"/>
  <c r="K275" i="7" s="1"/>
  <c r="R275" i="7"/>
  <c r="G87" i="7"/>
  <c r="P87" i="7"/>
  <c r="S87" i="7" s="1"/>
  <c r="T87" i="7" s="1"/>
  <c r="Q205" i="7"/>
  <c r="S205" i="7" s="1"/>
  <c r="M117" i="7"/>
  <c r="S117" i="7" s="1"/>
  <c r="T117" i="7" s="1"/>
  <c r="N81" i="7"/>
  <c r="N126" i="7"/>
  <c r="P184" i="7"/>
  <c r="P191" i="7"/>
  <c r="J336" i="3"/>
  <c r="K336" i="3" s="1"/>
  <c r="V336" i="3" s="1"/>
  <c r="D336" i="15" s="1"/>
  <c r="H83" i="3"/>
  <c r="Q83" i="3"/>
  <c r="J297" i="4"/>
  <c r="K297" i="4" s="1"/>
  <c r="J240" i="4"/>
  <c r="K240" i="4" s="1"/>
  <c r="J194" i="4"/>
  <c r="K194" i="4" s="1"/>
  <c r="J16" i="4"/>
  <c r="K16" i="4" s="1"/>
  <c r="J310" i="7"/>
  <c r="K310" i="7" s="1"/>
  <c r="O126" i="7"/>
  <c r="P132" i="7"/>
  <c r="P313" i="7"/>
  <c r="O77" i="7"/>
  <c r="Q275" i="7"/>
  <c r="M97" i="7"/>
  <c r="S97" i="7" s="1"/>
  <c r="DF139" i="2"/>
  <c r="M139" i="4" s="1"/>
  <c r="CY139" i="2"/>
  <c r="D139" i="4" s="1"/>
  <c r="J270" i="4"/>
  <c r="K270" i="4" s="1"/>
  <c r="J43" i="7"/>
  <c r="K43" i="7" s="1"/>
  <c r="DF83" i="2"/>
  <c r="M83" i="4" s="1"/>
  <c r="DT83" i="2"/>
  <c r="D83" i="7" s="1"/>
  <c r="CZ83" i="2"/>
  <c r="E83" i="4" s="1"/>
  <c r="J117" i="4"/>
  <c r="K117" i="4" s="1"/>
  <c r="J137" i="4"/>
  <c r="K137" i="4" s="1"/>
  <c r="I354" i="7"/>
  <c r="R354" i="7"/>
  <c r="R127" i="7"/>
  <c r="I127" i="7"/>
  <c r="K127" i="7" s="1"/>
  <c r="R306" i="7"/>
  <c r="O334" i="7"/>
  <c r="O288" i="7"/>
  <c r="M12" i="7"/>
  <c r="S12" i="7" s="1"/>
  <c r="T12" i="7" s="1"/>
  <c r="V12" i="7" s="1"/>
  <c r="J12" i="15" s="1"/>
  <c r="S162" i="4"/>
  <c r="T162" i="4" s="1"/>
  <c r="S45" i="4"/>
  <c r="T45" i="4" s="1"/>
  <c r="V45" i="4" s="1"/>
  <c r="S240" i="4"/>
  <c r="T240" i="4" s="1"/>
  <c r="S43" i="4"/>
  <c r="T43" i="4" s="1"/>
  <c r="S178" i="4"/>
  <c r="T178" i="4" s="1"/>
  <c r="S176" i="4"/>
  <c r="T176" i="4" s="1"/>
  <c r="V176" i="4" s="1"/>
  <c r="E176" i="15" s="1"/>
  <c r="S134" i="4"/>
  <c r="T134" i="4" s="1"/>
  <c r="V134" i="4" s="1"/>
  <c r="E134" i="15" s="1"/>
  <c r="DA139" i="2"/>
  <c r="F139" i="4" s="1"/>
  <c r="DU139" i="2"/>
  <c r="R42" i="7"/>
  <c r="I42" i="7"/>
  <c r="I73" i="7"/>
  <c r="R73" i="7"/>
  <c r="J118" i="4"/>
  <c r="K118" i="4" s="1"/>
  <c r="I132" i="7"/>
  <c r="K132" i="7" s="1"/>
  <c r="R132" i="7"/>
  <c r="I242" i="7"/>
  <c r="K242" i="7" s="1"/>
  <c r="R242" i="7"/>
  <c r="R184" i="7"/>
  <c r="I184" i="7"/>
  <c r="J185" i="4"/>
  <c r="K185" i="4" s="1"/>
  <c r="O158" i="7"/>
  <c r="N171" i="7"/>
  <c r="P281" i="7"/>
  <c r="O206" i="7"/>
  <c r="S206" i="7" s="1"/>
  <c r="M79" i="7"/>
  <c r="P174" i="7"/>
  <c r="S174" i="7" s="1"/>
  <c r="T174" i="7" s="1"/>
  <c r="I139" i="6"/>
  <c r="R139" i="6"/>
  <c r="CZ139" i="2"/>
  <c r="E139" i="4" s="1"/>
  <c r="DT139" i="2"/>
  <c r="DK83" i="2"/>
  <c r="R83" i="4" s="1"/>
  <c r="DY83" i="2"/>
  <c r="DX83" i="2"/>
  <c r="DD83" i="2"/>
  <c r="I83" i="4" s="1"/>
  <c r="J334" i="4"/>
  <c r="K334" i="4" s="1"/>
  <c r="Q264" i="7"/>
  <c r="O310" i="7"/>
  <c r="S310" i="7" s="1"/>
  <c r="T310" i="7" s="1"/>
  <c r="R81" i="7"/>
  <c r="N50" i="7"/>
  <c r="P284" i="7"/>
  <c r="Q249" i="7"/>
  <c r="O306" i="7"/>
  <c r="DC139" i="2"/>
  <c r="H139" i="4" s="1"/>
  <c r="DW139" i="2"/>
  <c r="F83" i="6"/>
  <c r="J83" i="6" s="1"/>
  <c r="K83" i="6" s="1"/>
  <c r="O83" i="6"/>
  <c r="I321" i="7"/>
  <c r="K321" i="7" s="1"/>
  <c r="R321" i="7"/>
  <c r="J132" i="4"/>
  <c r="K132" i="4" s="1"/>
  <c r="J294" i="4"/>
  <c r="K294" i="4" s="1"/>
  <c r="I49" i="7"/>
  <c r="R49" i="7"/>
  <c r="D23" i="6"/>
  <c r="M23" i="6"/>
  <c r="N215" i="7"/>
  <c r="S215" i="7" s="1"/>
  <c r="N130" i="7"/>
  <c r="P303" i="7"/>
  <c r="S303" i="7" s="1"/>
  <c r="T303" i="7" s="1"/>
  <c r="P179" i="7"/>
  <c r="P334" i="7"/>
  <c r="N178" i="7"/>
  <c r="P83" i="6"/>
  <c r="S112" i="4"/>
  <c r="T112" i="4" s="1"/>
  <c r="V112" i="4" s="1"/>
  <c r="V242" i="4"/>
  <c r="S41" i="4"/>
  <c r="T41" i="4" s="1"/>
  <c r="S116" i="4"/>
  <c r="T116" i="4" s="1"/>
  <c r="V116" i="4" s="1"/>
  <c r="S275" i="7"/>
  <c r="S350" i="4"/>
  <c r="T350" i="4" s="1"/>
  <c r="V350" i="4" s="1"/>
  <c r="E350" i="15" s="1"/>
  <c r="S189" i="4"/>
  <c r="T189" i="4" s="1"/>
  <c r="V189" i="4" s="1"/>
  <c r="V227" i="4"/>
  <c r="E227" i="15" s="1"/>
  <c r="S261" i="4"/>
  <c r="T261" i="4" s="1"/>
  <c r="V261" i="4" s="1"/>
  <c r="S206" i="4"/>
  <c r="T206" i="4" s="1"/>
  <c r="S127" i="4"/>
  <c r="T127" i="4" s="1"/>
  <c r="V127" i="4" s="1"/>
  <c r="R163" i="7"/>
  <c r="I163" i="7"/>
  <c r="I192" i="7"/>
  <c r="R192" i="7"/>
  <c r="DU23" i="2"/>
  <c r="E23" i="7" s="1"/>
  <c r="DA23" i="2"/>
  <c r="F23" i="4" s="1"/>
  <c r="N287" i="7"/>
  <c r="P118" i="7"/>
  <c r="DW83" i="2"/>
  <c r="DC83" i="2"/>
  <c r="H83" i="4" s="1"/>
  <c r="J253" i="4"/>
  <c r="K253" i="4" s="1"/>
  <c r="DY23" i="2"/>
  <c r="DD23" i="2"/>
  <c r="I23" i="4" s="1"/>
  <c r="DX23" i="2"/>
  <c r="DK23" i="2"/>
  <c r="R23" i="4" s="1"/>
  <c r="O264" i="7"/>
  <c r="Q23" i="6"/>
  <c r="M307" i="7"/>
  <c r="N297" i="7"/>
  <c r="F139" i="3"/>
  <c r="J139" i="3" s="1"/>
  <c r="K139" i="3" s="1"/>
  <c r="F139" i="6"/>
  <c r="J139" i="6" s="1"/>
  <c r="O139" i="6"/>
  <c r="J165" i="4"/>
  <c r="K165" i="4" s="1"/>
  <c r="J50" i="4"/>
  <c r="K50" i="4" s="1"/>
  <c r="O23" i="3"/>
  <c r="S23" i="3" s="1"/>
  <c r="T23" i="3" s="1"/>
  <c r="F23" i="3"/>
  <c r="BY4" i="2"/>
  <c r="R130" i="7"/>
  <c r="I83" i="3"/>
  <c r="Q307" i="7"/>
  <c r="P133" i="7"/>
  <c r="S133" i="7" s="1"/>
  <c r="T133" i="7" s="1"/>
  <c r="DV83" i="2"/>
  <c r="DB83" i="2"/>
  <c r="G83" i="4" s="1"/>
  <c r="R95" i="7"/>
  <c r="I95" i="7"/>
  <c r="DH139" i="2"/>
  <c r="O139" i="4" s="1"/>
  <c r="Q250" i="7"/>
  <c r="O43" i="7"/>
  <c r="S43" i="7" s="1"/>
  <c r="T43" i="7" s="1"/>
  <c r="H23" i="3"/>
  <c r="E83" i="3"/>
  <c r="F83" i="3"/>
  <c r="P261" i="7"/>
  <c r="O176" i="7"/>
  <c r="DY139" i="2"/>
  <c r="T163" i="8"/>
  <c r="S208" i="4"/>
  <c r="T208" i="4" s="1"/>
  <c r="L163" i="8"/>
  <c r="M163" i="8" s="1"/>
  <c r="N163" i="8" s="1"/>
  <c r="M163" i="7"/>
  <c r="S163" i="7" s="1"/>
  <c r="V20" i="6"/>
  <c r="I20" i="15" s="1"/>
  <c r="K224" i="5"/>
  <c r="S180" i="4"/>
  <c r="T180" i="4" s="1"/>
  <c r="S321" i="7"/>
  <c r="W126" i="3"/>
  <c r="W268" i="3"/>
  <c r="W279" i="3"/>
  <c r="S336" i="4"/>
  <c r="T336" i="4" s="1"/>
  <c r="S291" i="4"/>
  <c r="T291" i="4" s="1"/>
  <c r="V291" i="4" s="1"/>
  <c r="E291" i="15" s="1"/>
  <c r="S356" i="4"/>
  <c r="T356" i="4" s="1"/>
  <c r="V356" i="4" s="1"/>
  <c r="W123" i="3"/>
  <c r="D133" i="5"/>
  <c r="K227" i="5"/>
  <c r="V125" i="4"/>
  <c r="S94" i="4"/>
  <c r="T94" i="4" s="1"/>
  <c r="V94" i="4" s="1"/>
  <c r="E94" i="15" s="1"/>
  <c r="F94" i="15" s="1"/>
  <c r="G94" i="15" s="1"/>
  <c r="S131" i="4"/>
  <c r="T131" i="4" s="1"/>
  <c r="V131" i="4" s="1"/>
  <c r="S215" i="4"/>
  <c r="T215" i="4" s="1"/>
  <c r="S310" i="4"/>
  <c r="T310" i="4" s="1"/>
  <c r="V310" i="4" s="1"/>
  <c r="J94" i="7"/>
  <c r="K94" i="7" s="1"/>
  <c r="K43" i="5"/>
  <c r="S314" i="4"/>
  <c r="T314" i="4" s="1"/>
  <c r="S145" i="4"/>
  <c r="T145" i="4" s="1"/>
  <c r="V145" i="4" s="1"/>
  <c r="S318" i="4"/>
  <c r="T318" i="4" s="1"/>
  <c r="V318" i="4" s="1"/>
  <c r="S326" i="4"/>
  <c r="T326" i="4" s="1"/>
  <c r="V326" i="4" s="1"/>
  <c r="W350" i="6"/>
  <c r="K350" i="5"/>
  <c r="K204" i="5"/>
  <c r="W204" i="6"/>
  <c r="J294" i="7"/>
  <c r="J331" i="7"/>
  <c r="K331" i="7" s="1"/>
  <c r="S278" i="7"/>
  <c r="L155" i="8"/>
  <c r="M155" i="8" s="1"/>
  <c r="N155" i="8" s="1"/>
  <c r="L117" i="8"/>
  <c r="M117" i="8" s="1"/>
  <c r="N117" i="8" s="1"/>
  <c r="D236" i="5"/>
  <c r="W236" i="3"/>
  <c r="W128" i="6"/>
  <c r="K128" i="5"/>
  <c r="W150" i="3"/>
  <c r="D150" i="5"/>
  <c r="K42" i="5"/>
  <c r="J268" i="7"/>
  <c r="J151" i="7"/>
  <c r="K259" i="7"/>
  <c r="N214" i="5"/>
  <c r="S279" i="4"/>
  <c r="T279" i="4" s="1"/>
  <c r="V279" i="4" s="1"/>
  <c r="E279" i="15" s="1"/>
  <c r="S194" i="4"/>
  <c r="T194" i="4" s="1"/>
  <c r="D41" i="5"/>
  <c r="D116" i="5"/>
  <c r="D176" i="5"/>
  <c r="S200" i="7"/>
  <c r="T200" i="7" s="1"/>
  <c r="V151" i="4"/>
  <c r="V282" i="4"/>
  <c r="S199" i="4"/>
  <c r="T199" i="4" s="1"/>
  <c r="S137" i="4"/>
  <c r="T137" i="4" s="1"/>
  <c r="S77" i="4"/>
  <c r="T77" i="4" s="1"/>
  <c r="V77" i="4" s="1"/>
  <c r="V45" i="6"/>
  <c r="W211" i="3"/>
  <c r="D117" i="5"/>
  <c r="W117" i="3"/>
  <c r="K131" i="7"/>
  <c r="D354" i="5"/>
  <c r="D17" i="5"/>
  <c r="W17" i="3"/>
  <c r="S20" i="7"/>
  <c r="T20" i="7" s="1"/>
  <c r="S119" i="4"/>
  <c r="T119" i="4" s="1"/>
  <c r="V119" i="4" s="1"/>
  <c r="S153" i="8"/>
  <c r="S186" i="4"/>
  <c r="T186" i="4" s="1"/>
  <c r="V186" i="4" s="1"/>
  <c r="S294" i="4"/>
  <c r="T294" i="4" s="1"/>
  <c r="K202" i="5"/>
  <c r="S297" i="4"/>
  <c r="T297" i="4" s="1"/>
  <c r="W50" i="6"/>
  <c r="V303" i="3"/>
  <c r="S95" i="4"/>
  <c r="T95" i="4" s="1"/>
  <c r="V95" i="4" s="1"/>
  <c r="V79" i="6"/>
  <c r="I79" i="15" s="1"/>
  <c r="S205" i="4"/>
  <c r="T205" i="4" s="1"/>
  <c r="V205" i="4" s="1"/>
  <c r="E205" i="15" s="1"/>
  <c r="S230" i="4"/>
  <c r="T230" i="4" s="1"/>
  <c r="V230" i="4" s="1"/>
  <c r="S323" i="4"/>
  <c r="T323" i="4" s="1"/>
  <c r="V323" i="4" s="1"/>
  <c r="D235" i="5"/>
  <c r="S220" i="4"/>
  <c r="T220" i="4" s="1"/>
  <c r="V220" i="4" s="1"/>
  <c r="R214" i="5"/>
  <c r="S214" i="5" s="1"/>
  <c r="V181" i="6"/>
  <c r="S326" i="7"/>
  <c r="T326" i="7" s="1"/>
  <c r="V326" i="7" s="1"/>
  <c r="J326" i="15" s="1"/>
  <c r="W220" i="3"/>
  <c r="D220" i="5"/>
  <c r="W326" i="3"/>
  <c r="D326" i="5"/>
  <c r="S137" i="7"/>
  <c r="T137" i="7" s="1"/>
  <c r="D215" i="5"/>
  <c r="W215" i="3"/>
  <c r="V307" i="6"/>
  <c r="J336" i="7"/>
  <c r="K336" i="7" s="1"/>
  <c r="V97" i="3"/>
  <c r="L160" i="8"/>
  <c r="M160" i="8" s="1"/>
  <c r="O160" i="8" s="1"/>
  <c r="L94" i="8"/>
  <c r="M94" i="8" s="1"/>
  <c r="N94" i="8" s="1"/>
  <c r="L127" i="8"/>
  <c r="M127" i="8" s="1"/>
  <c r="O127" i="8" s="1"/>
  <c r="W262" i="3"/>
  <c r="D321" i="5"/>
  <c r="W302" i="3"/>
  <c r="L137" i="8"/>
  <c r="M137" i="8" s="1"/>
  <c r="O137" i="8" s="1"/>
  <c r="W171" i="3"/>
  <c r="W290" i="3"/>
  <c r="W285" i="3"/>
  <c r="D144" i="5"/>
  <c r="D252" i="5"/>
  <c r="W293" i="3"/>
  <c r="L56" i="8"/>
  <c r="M56" i="8" s="1"/>
  <c r="N56" i="8" s="1"/>
  <c r="W138" i="3"/>
  <c r="D264" i="5"/>
  <c r="D142" i="5"/>
  <c r="L102" i="8"/>
  <c r="M102" i="8" s="1"/>
  <c r="N102" i="8" s="1"/>
  <c r="V316" i="3"/>
  <c r="V199" i="3"/>
  <c r="L50" i="8"/>
  <c r="M50" i="8" s="1"/>
  <c r="O50" i="8" s="1"/>
  <c r="S94" i="8"/>
  <c r="L92" i="8"/>
  <c r="M92" i="8" s="1"/>
  <c r="O92" i="8" s="1"/>
  <c r="L131" i="8"/>
  <c r="M131" i="8" s="1"/>
  <c r="O131" i="8" s="1"/>
  <c r="L166" i="8"/>
  <c r="M166" i="8" s="1"/>
  <c r="N166" i="8" s="1"/>
  <c r="S137" i="8"/>
  <c r="T137" i="8"/>
  <c r="L41" i="8"/>
  <c r="M41" i="8" s="1"/>
  <c r="N41" i="8" s="1"/>
  <c r="L128" i="8"/>
  <c r="M128" i="8" s="1"/>
  <c r="N128" i="8" s="1"/>
  <c r="T117" i="8"/>
  <c r="S117" i="8"/>
  <c r="S127" i="8"/>
  <c r="T127" i="8"/>
  <c r="W306" i="3"/>
  <c r="D306" i="5"/>
  <c r="D230" i="5"/>
  <c r="T158" i="8"/>
  <c r="D154" i="5"/>
  <c r="W73" i="3"/>
  <c r="W202" i="3"/>
  <c r="L58" i="8"/>
  <c r="M58" i="8" s="1"/>
  <c r="N58" i="8" s="1"/>
  <c r="D187" i="5"/>
  <c r="D347" i="5"/>
  <c r="V186" i="3"/>
  <c r="S88" i="8"/>
  <c r="L81" i="8"/>
  <c r="M81" i="8" s="1"/>
  <c r="N81" i="8" s="1"/>
  <c r="L44" i="8"/>
  <c r="M44" i="8" s="1"/>
  <c r="N44" i="8" s="1"/>
  <c r="W196" i="6"/>
  <c r="K196" i="5"/>
  <c r="W269" i="6"/>
  <c r="K269" i="5"/>
  <c r="W175" i="6"/>
  <c r="K175" i="5"/>
  <c r="W165" i="6"/>
  <c r="K165" i="5"/>
  <c r="W154" i="6"/>
  <c r="K154" i="5"/>
  <c r="K328" i="5"/>
  <c r="W328" i="6"/>
  <c r="K274" i="5"/>
  <c r="W274" i="6"/>
  <c r="W191" i="6"/>
  <c r="K191" i="5"/>
  <c r="K285" i="5"/>
  <c r="W285" i="6"/>
  <c r="W355" i="6"/>
  <c r="K355" i="5"/>
  <c r="K237" i="5"/>
  <c r="W237" i="6"/>
  <c r="K119" i="5"/>
  <c r="W119" i="6"/>
  <c r="W96" i="6"/>
  <c r="K96" i="5"/>
  <c r="K95" i="5"/>
  <c r="W95" i="6"/>
  <c r="K231" i="5"/>
  <c r="W231" i="6"/>
  <c r="W176" i="6"/>
  <c r="K176" i="5"/>
  <c r="K261" i="5"/>
  <c r="W261" i="6"/>
  <c r="W90" i="6"/>
  <c r="K90" i="5"/>
  <c r="K190" i="5"/>
  <c r="W190" i="6"/>
  <c r="K241" i="5"/>
  <c r="W241" i="6"/>
  <c r="W155" i="6"/>
  <c r="K155" i="5"/>
  <c r="K336" i="5"/>
  <c r="W336" i="6"/>
  <c r="W223" i="6"/>
  <c r="K223" i="5"/>
  <c r="S102" i="4"/>
  <c r="T102" i="4" s="1"/>
  <c r="V102" i="4" s="1"/>
  <c r="E102" i="15" s="1"/>
  <c r="K77" i="7"/>
  <c r="J231" i="7"/>
  <c r="K231" i="7" s="1"/>
  <c r="J112" i="7"/>
  <c r="K112" i="7" s="1"/>
  <c r="W262" i="6"/>
  <c r="S354" i="4"/>
  <c r="T354" i="4" s="1"/>
  <c r="S328" i="4"/>
  <c r="T328" i="4" s="1"/>
  <c r="V328" i="4" s="1"/>
  <c r="D109" i="5"/>
  <c r="D351" i="5"/>
  <c r="L159" i="8"/>
  <c r="M159" i="8" s="1"/>
  <c r="N159" i="8" s="1"/>
  <c r="L110" i="8"/>
  <c r="M110" i="8" s="1"/>
  <c r="N110" i="8" s="1"/>
  <c r="W94" i="6"/>
  <c r="K94" i="5"/>
  <c r="W127" i="6"/>
  <c r="K127" i="5"/>
  <c r="S336" i="7"/>
  <c r="T336" i="7" s="1"/>
  <c r="V219" i="4"/>
  <c r="E219" i="15" s="1"/>
  <c r="F219" i="15" s="1"/>
  <c r="G219" i="15" s="1"/>
  <c r="J117" i="7"/>
  <c r="K117" i="7" s="1"/>
  <c r="J232" i="7"/>
  <c r="K232" i="7" s="1"/>
  <c r="S327" i="4"/>
  <c r="T327" i="4" s="1"/>
  <c r="V327" i="4" s="1"/>
  <c r="E327" i="15" s="1"/>
  <c r="S219" i="7"/>
  <c r="T219" i="7" s="1"/>
  <c r="V253" i="6"/>
  <c r="S123" i="4"/>
  <c r="T123" i="4" s="1"/>
  <c r="V123" i="4" s="1"/>
  <c r="E123" i="15" s="1"/>
  <c r="V199" i="6"/>
  <c r="J95" i="7"/>
  <c r="D60" i="5"/>
  <c r="W263" i="3"/>
  <c r="W295" i="3"/>
  <c r="J216" i="7"/>
  <c r="K216" i="7" s="1"/>
  <c r="K215" i="5"/>
  <c r="W215" i="6"/>
  <c r="V17" i="4"/>
  <c r="E17" i="15" s="1"/>
  <c r="F17" i="15" s="1"/>
  <c r="G17" i="15" s="1"/>
  <c r="J327" i="7"/>
  <c r="K327" i="7" s="1"/>
  <c r="V178" i="6"/>
  <c r="S273" i="4"/>
  <c r="T273" i="4" s="1"/>
  <c r="T56" i="7"/>
  <c r="V56" i="7" s="1"/>
  <c r="S117" i="4"/>
  <c r="T117" i="4" s="1"/>
  <c r="V117" i="4" s="1"/>
  <c r="E117" i="15" s="1"/>
  <c r="F117" i="15" s="1"/>
  <c r="G117" i="15" s="1"/>
  <c r="S216" i="7"/>
  <c r="T216" i="7" s="1"/>
  <c r="W219" i="6"/>
  <c r="K219" i="5"/>
  <c r="W216" i="6"/>
  <c r="K216" i="5"/>
  <c r="S327" i="7"/>
  <c r="T327" i="7" s="1"/>
  <c r="K137" i="7"/>
  <c r="K137" i="5"/>
  <c r="W137" i="6"/>
  <c r="S60" i="4"/>
  <c r="T60" i="4" s="1"/>
  <c r="S105" i="4"/>
  <c r="T105" i="4" s="1"/>
  <c r="V105" i="4" s="1"/>
  <c r="S268" i="7"/>
  <c r="T268" i="7" s="1"/>
  <c r="W127" i="4"/>
  <c r="W117" i="6"/>
  <c r="K117" i="5"/>
  <c r="W94" i="3"/>
  <c r="D94" i="5"/>
  <c r="J219" i="7"/>
  <c r="K219" i="7" s="1"/>
  <c r="L143" i="8"/>
  <c r="M143" i="8" s="1"/>
  <c r="N143" i="8" s="1"/>
  <c r="L116" i="8"/>
  <c r="M116" i="8" s="1"/>
  <c r="O116" i="8" s="1"/>
  <c r="L101" i="8"/>
  <c r="M101" i="8" s="1"/>
  <c r="N101" i="8" s="1"/>
  <c r="S285" i="7"/>
  <c r="T285" i="7" s="1"/>
  <c r="J92" i="7"/>
  <c r="K92" i="7" s="1"/>
  <c r="J114" i="7"/>
  <c r="K114" i="7" s="1"/>
  <c r="J87" i="7"/>
  <c r="K87" i="7" s="1"/>
  <c r="S317" i="4"/>
  <c r="T317" i="4" s="1"/>
  <c r="V317" i="4" s="1"/>
  <c r="J293" i="7"/>
  <c r="S227" i="7"/>
  <c r="T227" i="7" s="1"/>
  <c r="J348" i="7"/>
  <c r="K348" i="7" s="1"/>
  <c r="J126" i="7"/>
  <c r="K126" i="7" s="1"/>
  <c r="S355" i="7"/>
  <c r="T355" i="7" s="1"/>
  <c r="J270" i="7"/>
  <c r="K270" i="7" s="1"/>
  <c r="S13" i="4"/>
  <c r="T13" i="4" s="1"/>
  <c r="V13" i="4" s="1"/>
  <c r="S230" i="7"/>
  <c r="T230" i="7" s="1"/>
  <c r="V230" i="7" s="1"/>
  <c r="J230" i="15" s="1"/>
  <c r="K230" i="15" s="1"/>
  <c r="L230" i="15" s="1"/>
  <c r="J176" i="7"/>
  <c r="K176" i="7" s="1"/>
  <c r="S20" i="4"/>
  <c r="T20" i="4" s="1"/>
  <c r="V20" i="4" s="1"/>
  <c r="M54" i="6"/>
  <c r="S69" i="7"/>
  <c r="T69" i="7" s="1"/>
  <c r="S114" i="7"/>
  <c r="T114" i="7" s="1"/>
  <c r="J199" i="7"/>
  <c r="K199" i="7" s="1"/>
  <c r="S114" i="4"/>
  <c r="T114" i="4" s="1"/>
  <c r="V114" i="4" s="1"/>
  <c r="E114" i="15" s="1"/>
  <c r="F114" i="15" s="1"/>
  <c r="G114" i="15" s="1"/>
  <c r="J200" i="7"/>
  <c r="K200" i="7" s="1"/>
  <c r="S119" i="7"/>
  <c r="S143" i="4"/>
  <c r="T143" i="4" s="1"/>
  <c r="S141" i="4"/>
  <c r="T141" i="4" s="1"/>
  <c r="V141" i="4" s="1"/>
  <c r="S36" i="7"/>
  <c r="S165" i="7"/>
  <c r="S59" i="4"/>
  <c r="T59" i="4" s="1"/>
  <c r="V59" i="4" s="1"/>
  <c r="S80" i="4"/>
  <c r="T80" i="4" s="1"/>
  <c r="V80" i="4" s="1"/>
  <c r="S250" i="7"/>
  <c r="T250" i="7" s="1"/>
  <c r="P54" i="6"/>
  <c r="W50" i="3"/>
  <c r="D50" i="5"/>
  <c r="L162" i="8"/>
  <c r="M162" i="8" s="1"/>
  <c r="O162" i="8" s="1"/>
  <c r="L66" i="8"/>
  <c r="M66" i="8" s="1"/>
  <c r="O66" i="8" s="1"/>
  <c r="L45" i="8"/>
  <c r="M45" i="8" s="1"/>
  <c r="N45" i="8" s="1"/>
  <c r="L134" i="8"/>
  <c r="M134" i="8" s="1"/>
  <c r="O134" i="8" s="1"/>
  <c r="L144" i="8"/>
  <c r="M144" i="8" s="1"/>
  <c r="O144" i="8" s="1"/>
  <c r="L79" i="8"/>
  <c r="M79" i="8" s="1"/>
  <c r="N79" i="8" s="1"/>
  <c r="L109" i="8"/>
  <c r="M109" i="8" s="1"/>
  <c r="O109" i="8" s="1"/>
  <c r="L119" i="8"/>
  <c r="M119" i="8" s="1"/>
  <c r="N119" i="8" s="1"/>
  <c r="L62" i="8"/>
  <c r="M62" i="8" s="1"/>
  <c r="O62" i="8" s="1"/>
  <c r="L154" i="8"/>
  <c r="M154" i="8" s="1"/>
  <c r="N154" i="8" s="1"/>
  <c r="L138" i="8"/>
  <c r="M138" i="8" s="1"/>
  <c r="N138" i="8" s="1"/>
  <c r="L34" i="8"/>
  <c r="M34" i="8" s="1"/>
  <c r="O34" i="8" s="1"/>
  <c r="L68" i="8"/>
  <c r="M68" i="8" s="1"/>
  <c r="N68" i="8" s="1"/>
  <c r="L65" i="8"/>
  <c r="M65" i="8" s="1"/>
  <c r="N65" i="8" s="1"/>
  <c r="L152" i="8"/>
  <c r="M152" i="8" s="1"/>
  <c r="N152" i="8" s="1"/>
  <c r="L43" i="8"/>
  <c r="M43" i="8" s="1"/>
  <c r="N43" i="8" s="1"/>
  <c r="L49" i="8"/>
  <c r="M49" i="8" s="1"/>
  <c r="N49" i="8" s="1"/>
  <c r="L120" i="8"/>
  <c r="M120" i="8" s="1"/>
  <c r="N120" i="8" s="1"/>
  <c r="L165" i="8"/>
  <c r="M165" i="8" s="1"/>
  <c r="N165" i="8" s="1"/>
  <c r="L115" i="8"/>
  <c r="M115" i="8" s="1"/>
  <c r="N115" i="8" s="1"/>
  <c r="L126" i="8"/>
  <c r="M126" i="8" s="1"/>
  <c r="L71" i="8"/>
  <c r="M71" i="8" s="1"/>
  <c r="L106" i="8"/>
  <c r="M106" i="8" s="1"/>
  <c r="L133" i="8"/>
  <c r="M133" i="8" s="1"/>
  <c r="L91" i="8"/>
  <c r="M91" i="8" s="1"/>
  <c r="L69" i="8"/>
  <c r="M69" i="8" s="1"/>
  <c r="L158" i="8"/>
  <c r="M158" i="8" s="1"/>
  <c r="L97" i="8"/>
  <c r="M97" i="8" s="1"/>
  <c r="L60" i="8"/>
  <c r="M60" i="8" s="1"/>
  <c r="L80" i="8"/>
  <c r="M80" i="8" s="1"/>
  <c r="L167" i="8"/>
  <c r="M167" i="8" s="1"/>
  <c r="L111" i="8"/>
  <c r="M111" i="8" s="1"/>
  <c r="L123" i="8"/>
  <c r="M123" i="8" s="1"/>
  <c r="L140" i="8"/>
  <c r="M140" i="8" s="1"/>
  <c r="L105" i="8"/>
  <c r="M105" i="8" s="1"/>
  <c r="L95" i="8"/>
  <c r="M95" i="8" s="1"/>
  <c r="L168" i="8"/>
  <c r="M168" i="8" s="1"/>
  <c r="L87" i="8"/>
  <c r="M87" i="8" s="1"/>
  <c r="L142" i="8"/>
  <c r="M142" i="8" s="1"/>
  <c r="L73" i="8"/>
  <c r="M73" i="8" s="1"/>
  <c r="L85" i="8"/>
  <c r="M85" i="8" s="1"/>
  <c r="L150" i="8"/>
  <c r="M150" i="8" s="1"/>
  <c r="L130" i="8"/>
  <c r="M130" i="8" s="1"/>
  <c r="L90" i="8"/>
  <c r="M90" i="8" s="1"/>
  <c r="L147" i="8"/>
  <c r="M147" i="8" s="1"/>
  <c r="L118" i="8"/>
  <c r="L59" i="8"/>
  <c r="M59" i="8" s="1"/>
  <c r="L114" i="8"/>
  <c r="M114" i="8" s="1"/>
  <c r="L77" i="8"/>
  <c r="M77" i="8" s="1"/>
  <c r="L27" i="8"/>
  <c r="M27" i="8" s="1"/>
  <c r="O27" i="8" s="1"/>
  <c r="L103" i="8"/>
  <c r="M103" i="8" s="1"/>
  <c r="L125" i="8"/>
  <c r="M125" i="8" s="1"/>
  <c r="L145" i="8"/>
  <c r="M145" i="8" s="1"/>
  <c r="S147" i="8"/>
  <c r="L48" i="8"/>
  <c r="M48" i="8" s="1"/>
  <c r="L46" i="8"/>
  <c r="M46" i="8" s="1"/>
  <c r="S133" i="8"/>
  <c r="L36" i="8"/>
  <c r="M36" i="8" s="1"/>
  <c r="L47" i="8"/>
  <c r="M47" i="8" s="1"/>
  <c r="T59" i="8"/>
  <c r="T168" i="8"/>
  <c r="S115" i="8"/>
  <c r="S161" i="8"/>
  <c r="S67" i="8"/>
  <c r="T131" i="8"/>
  <c r="T114" i="8"/>
  <c r="S126" i="8"/>
  <c r="S152" i="8"/>
  <c r="I54" i="4"/>
  <c r="G54" i="4"/>
  <c r="P54" i="4"/>
  <c r="E54" i="4"/>
  <c r="H54" i="7"/>
  <c r="H54" i="4"/>
  <c r="Q54" i="4"/>
  <c r="F54" i="6"/>
  <c r="O54" i="6"/>
  <c r="P54" i="3"/>
  <c r="G54" i="3"/>
  <c r="BZ4" i="2"/>
  <c r="R54" i="6"/>
  <c r="N54" i="4"/>
  <c r="S236" i="4"/>
  <c r="T236" i="4" s="1"/>
  <c r="V236" i="4" s="1"/>
  <c r="S16" i="4"/>
  <c r="T16" i="4" s="1"/>
  <c r="D54" i="4"/>
  <c r="M54" i="4"/>
  <c r="J54" i="6"/>
  <c r="K54" i="6" s="1"/>
  <c r="J41" i="7"/>
  <c r="K41" i="7" s="1"/>
  <c r="N54" i="3"/>
  <c r="E54" i="3"/>
  <c r="D205" i="5"/>
  <c r="R54" i="3"/>
  <c r="I54" i="3"/>
  <c r="BX4" i="2"/>
  <c r="Q54" i="6"/>
  <c r="V114" i="6"/>
  <c r="Q54" i="7"/>
  <c r="J235" i="7"/>
  <c r="K235" i="7" s="1"/>
  <c r="O54" i="4"/>
  <c r="F54" i="4"/>
  <c r="Q54" i="3"/>
  <c r="CA4" i="2"/>
  <c r="T58" i="8"/>
  <c r="J20" i="7"/>
  <c r="K20" i="7" s="1"/>
  <c r="J13" i="7"/>
  <c r="K13" i="7" s="1"/>
  <c r="J160" i="7"/>
  <c r="K160" i="7" s="1"/>
  <c r="S60" i="7"/>
  <c r="T60" i="7" s="1"/>
  <c r="S63" i="7"/>
  <c r="T63" i="7" s="1"/>
  <c r="S44" i="7"/>
  <c r="T44" i="7" s="1"/>
  <c r="J187" i="7"/>
  <c r="K187" i="7" s="1"/>
  <c r="S231" i="7"/>
  <c r="J241" i="7"/>
  <c r="K241" i="7" s="1"/>
  <c r="J205" i="7"/>
  <c r="J7" i="7"/>
  <c r="K7" i="7" s="1"/>
  <c r="S273" i="7"/>
  <c r="T273" i="7" s="1"/>
  <c r="V273" i="7" s="1"/>
  <c r="J273" i="15" s="1"/>
  <c r="J240" i="7"/>
  <c r="K240" i="7" s="1"/>
  <c r="J282" i="7"/>
  <c r="J263" i="7"/>
  <c r="K263" i="7" s="1"/>
  <c r="J198" i="7"/>
  <c r="K198" i="7" s="1"/>
  <c r="J211" i="7"/>
  <c r="S199" i="7"/>
  <c r="T199" i="7" s="1"/>
  <c r="J184" i="7"/>
  <c r="J278" i="7"/>
  <c r="J262" i="7"/>
  <c r="K262" i="7" s="1"/>
  <c r="J250" i="7"/>
  <c r="J81" i="7"/>
  <c r="K81" i="7" s="1"/>
  <c r="J152" i="7"/>
  <c r="K152" i="7" s="1"/>
  <c r="J256" i="7"/>
  <c r="K256" i="7" s="1"/>
  <c r="J320" i="7"/>
  <c r="K320" i="7" s="1"/>
  <c r="S300" i="4"/>
  <c r="T300" i="4" s="1"/>
  <c r="V300" i="4" s="1"/>
  <c r="S81" i="4"/>
  <c r="T81" i="4" s="1"/>
  <c r="V81" i="4" s="1"/>
  <c r="S47" i="4"/>
  <c r="T47" i="4" s="1"/>
  <c r="V47" i="4" s="1"/>
  <c r="E47" i="15" s="1"/>
  <c r="F47" i="15" s="1"/>
  <c r="G47" i="15" s="1"/>
  <c r="S172" i="4"/>
  <c r="T172" i="4" s="1"/>
  <c r="V172" i="4" s="1"/>
  <c r="S165" i="4"/>
  <c r="T165" i="4" s="1"/>
  <c r="V144" i="4"/>
  <c r="S154" i="4"/>
  <c r="T154" i="4" s="1"/>
  <c r="V154" i="4" s="1"/>
  <c r="S92" i="4"/>
  <c r="T92" i="4" s="1"/>
  <c r="S132" i="4"/>
  <c r="T132" i="4" s="1"/>
  <c r="S200" i="4"/>
  <c r="T200" i="4" s="1"/>
  <c r="V200" i="4" s="1"/>
  <c r="E200" i="15" s="1"/>
  <c r="K296" i="5"/>
  <c r="W296" i="6"/>
  <c r="T128" i="8"/>
  <c r="K7" i="5"/>
  <c r="W34" i="3"/>
  <c r="D34" i="5"/>
  <c r="S295" i="4"/>
  <c r="T295" i="4" s="1"/>
  <c r="V295" i="4" s="1"/>
  <c r="S346" i="7"/>
  <c r="T346" i="7" s="1"/>
  <c r="S351" i="7"/>
  <c r="T351" i="7" s="1"/>
  <c r="V11" i="3"/>
  <c r="D11" i="15" s="1"/>
  <c r="S318" i="7"/>
  <c r="S128" i="4"/>
  <c r="T128" i="4" s="1"/>
  <c r="V128" i="4" s="1"/>
  <c r="S313" i="4"/>
  <c r="T313" i="4" s="1"/>
  <c r="S212" i="4"/>
  <c r="T212" i="4" s="1"/>
  <c r="V212" i="4" s="1"/>
  <c r="S150" i="7"/>
  <c r="T150" i="7" s="1"/>
  <c r="S167" i="7"/>
  <c r="T167" i="7" s="1"/>
  <c r="S253" i="4"/>
  <c r="T253" i="4" s="1"/>
  <c r="S203" i="4"/>
  <c r="T203" i="4" s="1"/>
  <c r="W335" i="6"/>
  <c r="K335" i="5"/>
  <c r="S175" i="4"/>
  <c r="T175" i="4" s="1"/>
  <c r="V175" i="4" s="1"/>
  <c r="S167" i="4"/>
  <c r="T167" i="4" s="1"/>
  <c r="S125" i="7"/>
  <c r="T125" i="7" s="1"/>
  <c r="V306" i="4"/>
  <c r="S95" i="7"/>
  <c r="T62" i="8"/>
  <c r="J193" i="7"/>
  <c r="K193" i="7" s="1"/>
  <c r="J128" i="7"/>
  <c r="J44" i="7"/>
  <c r="K44" i="7" s="1"/>
  <c r="J133" i="7"/>
  <c r="K133" i="7" s="1"/>
  <c r="J322" i="7"/>
  <c r="K322" i="7" s="1"/>
  <c r="J314" i="7"/>
  <c r="K314" i="7" s="1"/>
  <c r="J274" i="7"/>
  <c r="J180" i="7"/>
  <c r="K180" i="7" s="1"/>
  <c r="J300" i="7"/>
  <c r="K300" i="7" s="1"/>
  <c r="J144" i="7"/>
  <c r="J167" i="7"/>
  <c r="K167" i="7" s="1"/>
  <c r="J80" i="7"/>
  <c r="S98" i="8"/>
  <c r="V175" i="3"/>
  <c r="J34" i="7"/>
  <c r="K34" i="7" s="1"/>
  <c r="T49" i="8"/>
  <c r="D242" i="5"/>
  <c r="K355" i="7"/>
  <c r="J171" i="7"/>
  <c r="J142" i="7"/>
  <c r="S134" i="8"/>
  <c r="J297" i="7"/>
  <c r="K297" i="7" s="1"/>
  <c r="J46" i="7"/>
  <c r="K46" i="7" s="1"/>
  <c r="T156" i="8"/>
  <c r="J178" i="7"/>
  <c r="K178" i="7" s="1"/>
  <c r="V355" i="3"/>
  <c r="D355" i="15" s="1"/>
  <c r="J201" i="7"/>
  <c r="K201" i="7" s="1"/>
  <c r="J328" i="7"/>
  <c r="J212" i="7"/>
  <c r="S47" i="8"/>
  <c r="T34" i="8"/>
  <c r="S120" i="8"/>
  <c r="T138" i="8"/>
  <c r="S166" i="8"/>
  <c r="T102" i="8"/>
  <c r="S165" i="8"/>
  <c r="T60" i="8"/>
  <c r="T103" i="8"/>
  <c r="S159" i="8"/>
  <c r="S69" i="8"/>
  <c r="S81" i="8"/>
  <c r="T151" i="8"/>
  <c r="S36" i="8"/>
  <c r="T167" i="8"/>
  <c r="T85" i="8"/>
  <c r="S96" i="8"/>
  <c r="S106" i="8"/>
  <c r="T45" i="8"/>
  <c r="S112" i="8"/>
  <c r="S79" i="8"/>
  <c r="S90" i="8"/>
  <c r="S150" i="8"/>
  <c r="T63" i="8"/>
  <c r="S110" i="8"/>
  <c r="T91" i="8"/>
  <c r="T109" i="8"/>
  <c r="W229" i="6"/>
  <c r="T65" i="8"/>
  <c r="S50" i="8"/>
  <c r="S154" i="8"/>
  <c r="S77" i="8"/>
  <c r="T119" i="8"/>
  <c r="T105" i="8"/>
  <c r="T111" i="8"/>
  <c r="T101" i="8"/>
  <c r="T116" i="8"/>
  <c r="T68" i="8"/>
  <c r="T97" i="8"/>
  <c r="S95" i="8"/>
  <c r="T162" i="8"/>
  <c r="T87" i="8"/>
  <c r="T46" i="8"/>
  <c r="S89" i="8"/>
  <c r="S56" i="8"/>
  <c r="T160" i="8"/>
  <c r="S140" i="8"/>
  <c r="S73" i="8"/>
  <c r="S122" i="8"/>
  <c r="T122" i="8"/>
  <c r="S129" i="8"/>
  <c r="T27" i="8"/>
  <c r="S27" i="8"/>
  <c r="W311" i="4"/>
  <c r="E311" i="5"/>
  <c r="F311" i="5" s="1"/>
  <c r="E309" i="5"/>
  <c r="W56" i="6"/>
  <c r="K56" i="5"/>
  <c r="E158" i="5"/>
  <c r="W158" i="4"/>
  <c r="E183" i="5"/>
  <c r="W183" i="4"/>
  <c r="K80" i="5"/>
  <c r="W80" i="6"/>
  <c r="W81" i="6"/>
  <c r="K81" i="5"/>
  <c r="W112" i="6"/>
  <c r="K112" i="5"/>
  <c r="S325" i="7"/>
  <c r="W310" i="3"/>
  <c r="D310" i="5"/>
  <c r="W312" i="6"/>
  <c r="W129" i="6"/>
  <c r="K129" i="5"/>
  <c r="M129" i="5" s="1"/>
  <c r="W352" i="4"/>
  <c r="E352" i="5"/>
  <c r="F352" i="5" s="1"/>
  <c r="K319" i="5"/>
  <c r="W319" i="6"/>
  <c r="K113" i="5"/>
  <c r="W113" i="6"/>
  <c r="W299" i="4"/>
  <c r="E299" i="5"/>
  <c r="F299" i="5" s="1"/>
  <c r="S19" i="7"/>
  <c r="T19" i="7" s="1"/>
  <c r="W236" i="6"/>
  <c r="K236" i="5"/>
  <c r="E272" i="5"/>
  <c r="W272" i="4"/>
  <c r="W164" i="3"/>
  <c r="D164" i="5"/>
  <c r="W39" i="4"/>
  <c r="E39" i="5"/>
  <c r="W15" i="4"/>
  <c r="E15" i="5"/>
  <c r="E227" i="5"/>
  <c r="W227" i="4"/>
  <c r="W177" i="6"/>
  <c r="K177" i="5"/>
  <c r="K76" i="5"/>
  <c r="W76" i="6"/>
  <c r="W147" i="6"/>
  <c r="K147" i="5"/>
  <c r="S113" i="7"/>
  <c r="S300" i="7"/>
  <c r="T300" i="7" s="1"/>
  <c r="W317" i="6"/>
  <c r="K317" i="5"/>
  <c r="W229" i="4"/>
  <c r="E229" i="5"/>
  <c r="W64" i="4"/>
  <c r="E64" i="5"/>
  <c r="F64" i="5" s="1"/>
  <c r="W66" i="6"/>
  <c r="K66" i="5"/>
  <c r="S160" i="7"/>
  <c r="T160" i="7" s="1"/>
  <c r="W291" i="4"/>
  <c r="E291" i="5"/>
  <c r="W345" i="6"/>
  <c r="K345" i="5"/>
  <c r="E135" i="5"/>
  <c r="F135" i="5" s="1"/>
  <c r="W135" i="4"/>
  <c r="K85" i="5"/>
  <c r="W318" i="6"/>
  <c r="K318" i="5"/>
  <c r="E329" i="5"/>
  <c r="W329" i="4"/>
  <c r="W69" i="6"/>
  <c r="K69" i="5"/>
  <c r="W157" i="4"/>
  <c r="E157" i="5"/>
  <c r="F157" i="5" s="1"/>
  <c r="E238" i="5"/>
  <c r="W238" i="4"/>
  <c r="W292" i="6"/>
  <c r="K292" i="5"/>
  <c r="W315" i="4"/>
  <c r="E315" i="5"/>
  <c r="F315" i="5" s="1"/>
  <c r="W275" i="6"/>
  <c r="K275" i="5"/>
  <c r="W106" i="6"/>
  <c r="K106" i="5"/>
  <c r="W92" i="6"/>
  <c r="K92" i="5"/>
  <c r="E76" i="5"/>
  <c r="F76" i="5" s="1"/>
  <c r="W76" i="4"/>
  <c r="W250" i="6"/>
  <c r="K250" i="5"/>
  <c r="K33" i="5"/>
  <c r="W33" i="6"/>
  <c r="W281" i="6"/>
  <c r="K281" i="5"/>
  <c r="W46" i="6"/>
  <c r="E321" i="5"/>
  <c r="W321" i="4"/>
  <c r="W200" i="6"/>
  <c r="K200" i="5"/>
  <c r="W168" i="4"/>
  <c r="E168" i="5"/>
  <c r="F168" i="5" s="1"/>
  <c r="E188" i="5"/>
  <c r="F188" i="5" s="1"/>
  <c r="W188" i="4"/>
  <c r="E169" i="5"/>
  <c r="F169" i="5" s="1"/>
  <c r="W169" i="4"/>
  <c r="S242" i="7"/>
  <c r="E239" i="5"/>
  <c r="F239" i="5" s="1"/>
  <c r="W239" i="4"/>
  <c r="S76" i="7"/>
  <c r="W229" i="3"/>
  <c r="D229" i="5"/>
  <c r="E67" i="5"/>
  <c r="F67" i="5" s="1"/>
  <c r="W67" i="4"/>
  <c r="E345" i="5"/>
  <c r="W345" i="4"/>
  <c r="L225" i="5"/>
  <c r="M225" i="5" s="1"/>
  <c r="W225" i="7"/>
  <c r="E257" i="5"/>
  <c r="F257" i="5" s="1"/>
  <c r="W257" i="4"/>
  <c r="K306" i="5"/>
  <c r="W306" i="6"/>
  <c r="K157" i="5"/>
  <c r="W157" i="6"/>
  <c r="E156" i="5"/>
  <c r="F156" i="5" s="1"/>
  <c r="W156" i="4"/>
  <c r="W263" i="6"/>
  <c r="K263" i="5"/>
  <c r="W152" i="6"/>
  <c r="K152" i="5"/>
  <c r="V6" i="3"/>
  <c r="D6" i="15" s="1"/>
  <c r="K79" i="5"/>
  <c r="W79" i="6"/>
  <c r="S21" i="7"/>
  <c r="W245" i="4"/>
  <c r="E245" i="5"/>
  <c r="S79" i="7"/>
  <c r="T79" i="7" s="1"/>
  <c r="E289" i="5"/>
  <c r="W289" i="4"/>
  <c r="K316" i="5"/>
  <c r="W316" i="6"/>
  <c r="E277" i="5"/>
  <c r="F277" i="5" s="1"/>
  <c r="W277" i="4"/>
  <c r="W263" i="4"/>
  <c r="E263" i="5"/>
  <c r="F263" i="5" s="1"/>
  <c r="W173" i="4"/>
  <c r="E173" i="5"/>
  <c r="W161" i="4"/>
  <c r="E161" i="5"/>
  <c r="F161" i="5" s="1"/>
  <c r="L177" i="5"/>
  <c r="W177" i="7"/>
  <c r="E267" i="5"/>
  <c r="F267" i="5" s="1"/>
  <c r="W267" i="4"/>
  <c r="W206" i="6"/>
  <c r="K206" i="5"/>
  <c r="W198" i="6"/>
  <c r="K198" i="5"/>
  <c r="W166" i="6"/>
  <c r="K166" i="5"/>
  <c r="E316" i="5"/>
  <c r="W316" i="4"/>
  <c r="E255" i="5"/>
  <c r="W255" i="4"/>
  <c r="W22" i="4"/>
  <c r="E22" i="5"/>
  <c r="F22" i="5" s="1"/>
  <c r="E280" i="5"/>
  <c r="F280" i="5" s="1"/>
  <c r="W280" i="4"/>
  <c r="E146" i="5"/>
  <c r="F146" i="5" s="1"/>
  <c r="W146" i="4"/>
  <c r="W284" i="6"/>
  <c r="K284" i="5"/>
  <c r="W177" i="4"/>
  <c r="E177" i="5"/>
  <c r="F177" i="5" s="1"/>
  <c r="E282" i="5"/>
  <c r="K91" i="5"/>
  <c r="W91" i="6"/>
  <c r="W305" i="6"/>
  <c r="K305" i="5"/>
  <c r="W61" i="4"/>
  <c r="E61" i="5"/>
  <c r="F61" i="5" s="1"/>
  <c r="W129" i="4"/>
  <c r="E129" i="5"/>
  <c r="F129" i="5" s="1"/>
  <c r="W151" i="6"/>
  <c r="K151" i="5"/>
  <c r="W59" i="6"/>
  <c r="K59" i="5"/>
  <c r="K97" i="5"/>
  <c r="W97" i="6"/>
  <c r="J335" i="7"/>
  <c r="K335" i="7" s="1"/>
  <c r="K67" i="5"/>
  <c r="W67" i="6"/>
  <c r="S175" i="7"/>
  <c r="T175" i="7" s="1"/>
  <c r="W186" i="6"/>
  <c r="K186" i="5"/>
  <c r="T352" i="7"/>
  <c r="V352" i="7" s="1"/>
  <c r="J352" i="15" s="1"/>
  <c r="K352" i="15" s="1"/>
  <c r="L352" i="15" s="1"/>
  <c r="M6" i="4"/>
  <c r="S6" i="4" s="1"/>
  <c r="T6" i="4" s="1"/>
  <c r="V6" i="4" s="1"/>
  <c r="E6" i="15" s="1"/>
  <c r="CY6" i="1"/>
  <c r="DF6" i="1"/>
  <c r="S299" i="7"/>
  <c r="J253" i="7"/>
  <c r="K253" i="7" s="1"/>
  <c r="S66" i="8"/>
  <c r="T66" i="8"/>
  <c r="W153" i="6"/>
  <c r="K153" i="5"/>
  <c r="M153" i="5" s="1"/>
  <c r="S22" i="7"/>
  <c r="J8" i="7"/>
  <c r="K8" i="7" s="1"/>
  <c r="J40" i="7"/>
  <c r="S204" i="7"/>
  <c r="T204" i="7" s="1"/>
  <c r="K270" i="5"/>
  <c r="W270" i="6"/>
  <c r="S113" i="8"/>
  <c r="T113" i="8"/>
  <c r="K258" i="7"/>
  <c r="J96" i="7"/>
  <c r="K96" i="7" s="1"/>
  <c r="W353" i="6"/>
  <c r="K353" i="5"/>
  <c r="V155" i="4"/>
  <c r="E155" i="15" s="1"/>
  <c r="S170" i="7"/>
  <c r="J109" i="7"/>
  <c r="K109" i="7" s="1"/>
  <c r="S187" i="4"/>
  <c r="T187" i="4" s="1"/>
  <c r="K162" i="5"/>
  <c r="W162" i="6"/>
  <c r="V8" i="3"/>
  <c r="D8" i="15" s="1"/>
  <c r="F8" i="15" s="1"/>
  <c r="G8" i="15" s="1"/>
  <c r="W320" i="6"/>
  <c r="K320" i="5"/>
  <c r="J319" i="7"/>
  <c r="K319" i="7" s="1"/>
  <c r="J291" i="7"/>
  <c r="K291" i="7" s="1"/>
  <c r="P349" i="5"/>
  <c r="N349" i="5"/>
  <c r="O349" i="5"/>
  <c r="S96" i="4"/>
  <c r="T96" i="4" s="1"/>
  <c r="V96" i="4" s="1"/>
  <c r="E96" i="15" s="1"/>
  <c r="K19" i="5"/>
  <c r="W19" i="6"/>
  <c r="S129" i="7"/>
  <c r="E254" i="5"/>
  <c r="F254" i="5" s="1"/>
  <c r="W254" i="4"/>
  <c r="J332" i="7"/>
  <c r="J189" i="7"/>
  <c r="K189" i="7" s="1"/>
  <c r="K188" i="5"/>
  <c r="W188" i="6"/>
  <c r="S135" i="7"/>
  <c r="T135" i="7" s="1"/>
  <c r="T152" i="7"/>
  <c r="V283" i="4"/>
  <c r="E283" i="15" s="1"/>
  <c r="F283" i="15" s="1"/>
  <c r="G283" i="15" s="1"/>
  <c r="S277" i="7"/>
  <c r="T277" i="7" s="1"/>
  <c r="J233" i="7"/>
  <c r="S88" i="4"/>
  <c r="T88" i="4" s="1"/>
  <c r="J318" i="7"/>
  <c r="K318" i="7" s="1"/>
  <c r="W60" i="6"/>
  <c r="W95" i="3"/>
  <c r="D95" i="5"/>
  <c r="S48" i="7"/>
  <c r="T48" i="7" s="1"/>
  <c r="W115" i="6"/>
  <c r="K115" i="5"/>
  <c r="J15" i="7"/>
  <c r="K15" i="7" s="1"/>
  <c r="S203" i="7"/>
  <c r="D85" i="5"/>
  <c r="W85" i="3"/>
  <c r="S133" i="4"/>
  <c r="T133" i="4" s="1"/>
  <c r="V133" i="4" s="1"/>
  <c r="E133" i="15" s="1"/>
  <c r="S67" i="7"/>
  <c r="T67" i="7" s="1"/>
  <c r="D18" i="5"/>
  <c r="W18" i="3"/>
  <c r="W39" i="6"/>
  <c r="K39" i="5"/>
  <c r="W126" i="6"/>
  <c r="D7" i="5"/>
  <c r="W7" i="3"/>
  <c r="E349" i="5"/>
  <c r="F349" i="5" s="1"/>
  <c r="W349" i="4"/>
  <c r="L197" i="5"/>
  <c r="W197" i="7"/>
  <c r="S293" i="7"/>
  <c r="T293" i="7" s="1"/>
  <c r="S296" i="7"/>
  <c r="T296" i="7" s="1"/>
  <c r="J155" i="7"/>
  <c r="K155" i="7" s="1"/>
  <c r="L229" i="5"/>
  <c r="M229" i="5" s="1"/>
  <c r="W229" i="7"/>
  <c r="K268" i="7"/>
  <c r="W57" i="6"/>
  <c r="K57" i="5"/>
  <c r="J269" i="7"/>
  <c r="J125" i="7"/>
  <c r="K125" i="7" s="1"/>
  <c r="S258" i="7"/>
  <c r="T258" i="7" s="1"/>
  <c r="V9" i="3"/>
  <c r="D9" i="15" s="1"/>
  <c r="S40" i="7"/>
  <c r="V182" i="4"/>
  <c r="E182" i="15" s="1"/>
  <c r="F182" i="15" s="1"/>
  <c r="G182" i="15" s="1"/>
  <c r="S208" i="7"/>
  <c r="S187" i="7"/>
  <c r="T187" i="7" s="1"/>
  <c r="V187" i="7" s="1"/>
  <c r="J187" i="15" s="1"/>
  <c r="K187" i="15" s="1"/>
  <c r="L187" i="15" s="1"/>
  <c r="S211" i="4"/>
  <c r="T211" i="4" s="1"/>
  <c r="D103" i="5"/>
  <c r="W103" i="3"/>
  <c r="J154" i="7"/>
  <c r="K154" i="7" s="1"/>
  <c r="K20" i="5"/>
  <c r="W20" i="6"/>
  <c r="T194" i="7"/>
  <c r="S332" i="4"/>
  <c r="T332" i="4" s="1"/>
  <c r="V332" i="4" s="1"/>
  <c r="E332" i="15" s="1"/>
  <c r="F332" i="15" s="1"/>
  <c r="G332" i="15" s="1"/>
  <c r="W101" i="6"/>
  <c r="K101" i="5"/>
  <c r="S169" i="7"/>
  <c r="D297" i="5"/>
  <c r="W297" i="3"/>
  <c r="J97" i="7"/>
  <c r="K97" i="7" s="1"/>
  <c r="J170" i="7"/>
  <c r="W105" i="6"/>
  <c r="K105" i="5"/>
  <c r="J245" i="7"/>
  <c r="K245" i="7" s="1"/>
  <c r="V245" i="7" s="1"/>
  <c r="J245" i="15" s="1"/>
  <c r="K245" i="15" s="1"/>
  <c r="L245" i="15" s="1"/>
  <c r="V301" i="4"/>
  <c r="E301" i="15" s="1"/>
  <c r="F301" i="15" s="1"/>
  <c r="G301" i="15" s="1"/>
  <c r="I342" i="5"/>
  <c r="G342" i="5"/>
  <c r="H342" i="5"/>
  <c r="R342" i="5"/>
  <c r="J66" i="7"/>
  <c r="K66" i="7" s="1"/>
  <c r="K294" i="7"/>
  <c r="S305" i="4"/>
  <c r="T305" i="4" s="1"/>
  <c r="V305" i="4" s="1"/>
  <c r="E305" i="15" s="1"/>
  <c r="F305" i="15" s="1"/>
  <c r="G305" i="15" s="1"/>
  <c r="K282" i="7"/>
  <c r="K171" i="7"/>
  <c r="S85" i="7"/>
  <c r="T85" i="7" s="1"/>
  <c r="J179" i="7"/>
  <c r="K179" i="7" s="1"/>
  <c r="D289" i="5"/>
  <c r="W289" i="3"/>
  <c r="E153" i="5"/>
  <c r="F153" i="5" s="1"/>
  <c r="W153" i="4"/>
  <c r="S66" i="4"/>
  <c r="T66" i="4" s="1"/>
  <c r="V66" i="4" s="1"/>
  <c r="E66" i="15" s="1"/>
  <c r="W233" i="6"/>
  <c r="K233" i="5"/>
  <c r="S198" i="7"/>
  <c r="T198" i="7" s="1"/>
  <c r="V33" i="4"/>
  <c r="E33" i="15" s="1"/>
  <c r="F33" i="15" s="1"/>
  <c r="G33" i="15" s="1"/>
  <c r="J317" i="7"/>
  <c r="K317" i="7" s="1"/>
  <c r="E353" i="5"/>
  <c r="F353" i="5" s="1"/>
  <c r="W353" i="4"/>
  <c r="D43" i="5"/>
  <c r="W43" i="3"/>
  <c r="W14" i="7"/>
  <c r="L14" i="5"/>
  <c r="M14" i="5" s="1"/>
  <c r="W255" i="6"/>
  <c r="K255" i="5"/>
  <c r="K239" i="5"/>
  <c r="W239" i="6"/>
  <c r="W18" i="6"/>
  <c r="K18" i="5"/>
  <c r="S304" i="7"/>
  <c r="T304" i="7" s="1"/>
  <c r="S263" i="7"/>
  <c r="T263" i="7" s="1"/>
  <c r="V263" i="7" s="1"/>
  <c r="J263" i="15" s="1"/>
  <c r="K263" i="15" s="1"/>
  <c r="L263" i="15" s="1"/>
  <c r="S197" i="7"/>
  <c r="E207" i="5"/>
  <c r="F207" i="5" s="1"/>
  <c r="W207" i="4"/>
  <c r="W294" i="6"/>
  <c r="K294" i="5"/>
  <c r="J102" i="7"/>
  <c r="K58" i="7"/>
  <c r="T234" i="7"/>
  <c r="W324" i="3"/>
  <c r="D324" i="5"/>
  <c r="F324" i="5" s="1"/>
  <c r="V183" i="7"/>
  <c r="J183" i="15" s="1"/>
  <c r="K183" i="15" s="1"/>
  <c r="L183" i="15" s="1"/>
  <c r="V234" i="4"/>
  <c r="E234" i="15" s="1"/>
  <c r="F234" i="15" s="1"/>
  <c r="G234" i="15" s="1"/>
  <c r="S64" i="7"/>
  <c r="T267" i="7"/>
  <c r="V267" i="7" s="1"/>
  <c r="J267" i="15" s="1"/>
  <c r="K267" i="15" s="1"/>
  <c r="L267" i="15" s="1"/>
  <c r="S291" i="7"/>
  <c r="T291" i="7" s="1"/>
  <c r="S316" i="7"/>
  <c r="DT6" i="1"/>
  <c r="M6" i="7" s="1"/>
  <c r="S309" i="7"/>
  <c r="J208" i="7"/>
  <c r="K208" i="7" s="1"/>
  <c r="V208" i="7" s="1"/>
  <c r="J208" i="15" s="1"/>
  <c r="K208" i="15" s="1"/>
  <c r="L208" i="15" s="1"/>
  <c r="J159" i="7"/>
  <c r="W140" i="6"/>
  <c r="K140" i="5"/>
  <c r="T92" i="8"/>
  <c r="S92" i="8"/>
  <c r="S132" i="8"/>
  <c r="T132" i="8"/>
  <c r="V212" i="6"/>
  <c r="I212" i="15" s="1"/>
  <c r="T169" i="7"/>
  <c r="W161" i="7"/>
  <c r="L161" i="5"/>
  <c r="M161" i="5" s="1"/>
  <c r="J11" i="7"/>
  <c r="K11" i="7" s="1"/>
  <c r="W111" i="6"/>
  <c r="K111" i="5"/>
  <c r="S13" i="7"/>
  <c r="J285" i="7"/>
  <c r="J354" i="7"/>
  <c r="K354" i="7" s="1"/>
  <c r="K156" i="7"/>
  <c r="V156" i="7" s="1"/>
  <c r="J156" i="15" s="1"/>
  <c r="K156" i="15" s="1"/>
  <c r="L156" i="15" s="1"/>
  <c r="S301" i="7"/>
  <c r="T301" i="7" s="1"/>
  <c r="W197" i="6"/>
  <c r="K197" i="5"/>
  <c r="S131" i="7"/>
  <c r="T131" i="7" s="1"/>
  <c r="V131" i="7" s="1"/>
  <c r="J131" i="15" s="1"/>
  <c r="K131" i="15" s="1"/>
  <c r="L131" i="15" s="1"/>
  <c r="J206" i="7"/>
  <c r="S90" i="7"/>
  <c r="T90" i="7" s="1"/>
  <c r="V140" i="4"/>
  <c r="E140" i="15" s="1"/>
  <c r="T170" i="7"/>
  <c r="W211" i="6"/>
  <c r="K211" i="5"/>
  <c r="T203" i="7"/>
  <c r="J228" i="7"/>
  <c r="K228" i="7" s="1"/>
  <c r="V228" i="7" s="1"/>
  <c r="J228" i="15" s="1"/>
  <c r="K228" i="15" s="1"/>
  <c r="L228" i="15" s="1"/>
  <c r="J169" i="7"/>
  <c r="K169" i="7" s="1"/>
  <c r="V169" i="7" s="1"/>
  <c r="J169" i="15" s="1"/>
  <c r="K169" i="15" s="1"/>
  <c r="L169" i="15" s="1"/>
  <c r="W297" i="6"/>
  <c r="K297" i="5"/>
  <c r="W57" i="4"/>
  <c r="E57" i="5"/>
  <c r="F57" i="5" s="1"/>
  <c r="K332" i="5"/>
  <c r="W332" i="6"/>
  <c r="J286" i="7"/>
  <c r="V311" i="7"/>
  <c r="J311" i="15" s="1"/>
  <c r="K311" i="15" s="1"/>
  <c r="L311" i="15" s="1"/>
  <c r="S245" i="7"/>
  <c r="V164" i="4"/>
  <c r="E164" i="15" s="1"/>
  <c r="F164" i="15" s="1"/>
  <c r="G164" i="15" s="1"/>
  <c r="S239" i="7"/>
  <c r="J57" i="7"/>
  <c r="K57" i="7" s="1"/>
  <c r="V57" i="7" s="1"/>
  <c r="J57" i="15" s="1"/>
  <c r="K57" i="15" s="1"/>
  <c r="L57" i="15" s="1"/>
  <c r="W210" i="6"/>
  <c r="K210" i="5"/>
  <c r="W348" i="3"/>
  <c r="W195" i="6"/>
  <c r="K195" i="5"/>
  <c r="J59" i="7"/>
  <c r="K59" i="7" s="1"/>
  <c r="S254" i="7"/>
  <c r="S270" i="4"/>
  <c r="T270" i="4" s="1"/>
  <c r="V270" i="4" s="1"/>
  <c r="E270" i="15" s="1"/>
  <c r="F270" i="15" s="1"/>
  <c r="G270" i="15" s="1"/>
  <c r="W182" i="6"/>
  <c r="K182" i="5"/>
  <c r="W159" i="6"/>
  <c r="K159" i="5"/>
  <c r="J182" i="7"/>
  <c r="J238" i="7"/>
  <c r="K238" i="7" s="1"/>
  <c r="V238" i="7" s="1"/>
  <c r="J238" i="15" s="1"/>
  <c r="K238" i="15" s="1"/>
  <c r="L238" i="15" s="1"/>
  <c r="W114" i="3"/>
  <c r="D114" i="5"/>
  <c r="J123" i="7"/>
  <c r="K123" i="7" s="1"/>
  <c r="J271" i="7"/>
  <c r="K271" i="7" s="1"/>
  <c r="V271" i="7" s="1"/>
  <c r="J271" i="15" s="1"/>
  <c r="K271" i="15" s="1"/>
  <c r="L271" i="15" s="1"/>
  <c r="K90" i="7"/>
  <c r="J224" i="7"/>
  <c r="K224" i="7" s="1"/>
  <c r="S207" i="7"/>
  <c r="W238" i="6"/>
  <c r="K238" i="5"/>
  <c r="D193" i="5"/>
  <c r="W193" i="3"/>
  <c r="K41" i="5"/>
  <c r="W41" i="6"/>
  <c r="K6" i="5"/>
  <c r="W6" i="6"/>
  <c r="D281" i="5"/>
  <c r="W281" i="3"/>
  <c r="E56" i="5"/>
  <c r="W56" i="4"/>
  <c r="K248" i="5"/>
  <c r="W248" i="6"/>
  <c r="W280" i="6"/>
  <c r="K280" i="5"/>
  <c r="W225" i="4"/>
  <c r="E225" i="5"/>
  <c r="F225" i="5" s="1"/>
  <c r="W313" i="6"/>
  <c r="K313" i="5"/>
  <c r="W128" i="3"/>
  <c r="D128" i="5"/>
  <c r="K118" i="5"/>
  <c r="W123" i="6"/>
  <c r="K123" i="5"/>
  <c r="W234" i="6"/>
  <c r="K234" i="5"/>
  <c r="W172" i="6"/>
  <c r="E40" i="5"/>
  <c r="F40" i="5" s="1"/>
  <c r="W40" i="4"/>
  <c r="J351" i="7"/>
  <c r="K351" i="7" s="1"/>
  <c r="S280" i="7"/>
  <c r="T280" i="7" s="1"/>
  <c r="K292" i="7"/>
  <c r="V86" i="4"/>
  <c r="E86" i="15" s="1"/>
  <c r="F86" i="15" s="1"/>
  <c r="G86" i="15" s="1"/>
  <c r="K304" i="7"/>
  <c r="T299" i="7"/>
  <c r="K269" i="7"/>
  <c r="J309" i="7"/>
  <c r="K309" i="7" s="1"/>
  <c r="S159" i="7"/>
  <c r="T159" i="7" s="1"/>
  <c r="W258" i="4"/>
  <c r="E258" i="5"/>
  <c r="S130" i="7"/>
  <c r="W173" i="3"/>
  <c r="D173" i="5"/>
  <c r="J47" i="7"/>
  <c r="K47" i="7" s="1"/>
  <c r="J239" i="7"/>
  <c r="T353" i="7"/>
  <c r="S181" i="7"/>
  <c r="S190" i="7"/>
  <c r="K346" i="7"/>
  <c r="K170" i="7"/>
  <c r="V170" i="7" s="1"/>
  <c r="J170" i="15" s="1"/>
  <c r="K170" i="15" s="1"/>
  <c r="L170" i="15" s="1"/>
  <c r="W27" i="3"/>
  <c r="D27" i="5"/>
  <c r="T337" i="5"/>
  <c r="U337" i="5"/>
  <c r="S337" i="5"/>
  <c r="S255" i="7"/>
  <c r="D113" i="5"/>
  <c r="W113" i="3"/>
  <c r="W39" i="3"/>
  <c r="D39" i="5"/>
  <c r="J45" i="7"/>
  <c r="K45" i="7" s="1"/>
  <c r="J312" i="7"/>
  <c r="K312" i="7" s="1"/>
  <c r="S122" i="7"/>
  <c r="J134" i="7"/>
  <c r="S210" i="7"/>
  <c r="T210" i="7" s="1"/>
  <c r="J79" i="7"/>
  <c r="K79" i="7" s="1"/>
  <c r="V325" i="4"/>
  <c r="E325" i="15" s="1"/>
  <c r="F325" i="15" s="1"/>
  <c r="G325" i="15" s="1"/>
  <c r="J21" i="7"/>
  <c r="S57" i="7"/>
  <c r="K106" i="7"/>
  <c r="S298" i="4"/>
  <c r="T298" i="4" s="1"/>
  <c r="V298" i="4" s="1"/>
  <c r="E298" i="15" s="1"/>
  <c r="F298" i="15" s="1"/>
  <c r="G298" i="15" s="1"/>
  <c r="J254" i="7"/>
  <c r="K254" i="7" s="1"/>
  <c r="V254" i="7" s="1"/>
  <c r="J254" i="15" s="1"/>
  <c r="K254" i="15" s="1"/>
  <c r="L254" i="15" s="1"/>
  <c r="J313" i="7"/>
  <c r="K313" i="7" s="1"/>
  <c r="J195" i="7"/>
  <c r="K195" i="7" s="1"/>
  <c r="S283" i="7"/>
  <c r="J140" i="7"/>
  <c r="K140" i="7" s="1"/>
  <c r="S271" i="7"/>
  <c r="T329" i="7"/>
  <c r="J330" i="7"/>
  <c r="K280" i="7"/>
  <c r="L207" i="5"/>
  <c r="M207" i="5" s="1"/>
  <c r="W207" i="7"/>
  <c r="D319" i="5"/>
  <c r="F319" i="5" s="1"/>
  <c r="W319" i="3"/>
  <c r="W163" i="3"/>
  <c r="D163" i="5"/>
  <c r="D152" i="5"/>
  <c r="E98" i="5"/>
  <c r="F98" i="5" s="1"/>
  <c r="W98" i="4"/>
  <c r="K64" i="5"/>
  <c r="W64" i="6"/>
  <c r="D21" i="5"/>
  <c r="W21" i="3"/>
  <c r="F183" i="5"/>
  <c r="W21" i="6"/>
  <c r="K21" i="5"/>
  <c r="E222" i="5"/>
  <c r="F222" i="5" s="1"/>
  <c r="W222" i="4"/>
  <c r="G6" i="7"/>
  <c r="P6" i="7"/>
  <c r="W278" i="6"/>
  <c r="K278" i="5"/>
  <c r="V208" i="4"/>
  <c r="E208" i="15" s="1"/>
  <c r="J101" i="7"/>
  <c r="K101" i="7" s="1"/>
  <c r="V289" i="7"/>
  <c r="J289" i="15" s="1"/>
  <c r="K289" i="15" s="1"/>
  <c r="L289" i="15" s="1"/>
  <c r="J196" i="7"/>
  <c r="K196" i="7" s="1"/>
  <c r="W314" i="6"/>
  <c r="K314" i="5"/>
  <c r="S298" i="7"/>
  <c r="V269" i="4"/>
  <c r="E269" i="15" s="1"/>
  <c r="F269" i="15" s="1"/>
  <c r="G269" i="15" s="1"/>
  <c r="W289" i="6"/>
  <c r="K289" i="5"/>
  <c r="J175" i="7"/>
  <c r="K175" i="7" s="1"/>
  <c r="W9" i="6"/>
  <c r="K9" i="5"/>
  <c r="W145" i="6"/>
  <c r="K145" i="5"/>
  <c r="W36" i="6"/>
  <c r="K36" i="5"/>
  <c r="S105" i="7"/>
  <c r="T105" i="7" s="1"/>
  <c r="W122" i="7"/>
  <c r="L122" i="5"/>
  <c r="E104" i="5"/>
  <c r="F104" i="5" s="1"/>
  <c r="W104" i="4"/>
  <c r="S86" i="7"/>
  <c r="T86" i="7" s="1"/>
  <c r="V276" i="4"/>
  <c r="E276" i="15" s="1"/>
  <c r="F276" i="15" s="1"/>
  <c r="G276" i="15" s="1"/>
  <c r="K239" i="7"/>
  <c r="W258" i="6"/>
  <c r="K258" i="5"/>
  <c r="J191" i="7"/>
  <c r="K191" i="7" s="1"/>
  <c r="V185" i="6"/>
  <c r="I185" i="15" s="1"/>
  <c r="K353" i="7"/>
  <c r="V353" i="7" s="1"/>
  <c r="J353" i="15" s="1"/>
  <c r="K353" i="15" s="1"/>
  <c r="L353" i="15" s="1"/>
  <c r="J288" i="7"/>
  <c r="J181" i="7"/>
  <c r="K181" i="7" s="1"/>
  <c r="J190" i="7"/>
  <c r="K190" i="7" s="1"/>
  <c r="V21" i="4"/>
  <c r="E21" i="15" s="1"/>
  <c r="F21" i="15" s="1"/>
  <c r="G21" i="15" s="1"/>
  <c r="K80" i="7"/>
  <c r="J296" i="7"/>
  <c r="K296" i="7" s="1"/>
  <c r="K27" i="5"/>
  <c r="W27" i="6"/>
  <c r="S294" i="7"/>
  <c r="T294" i="7" s="1"/>
  <c r="L89" i="5"/>
  <c r="M89" i="5" s="1"/>
  <c r="W89" i="7"/>
  <c r="T144" i="8"/>
  <c r="S144" i="8"/>
  <c r="W230" i="6"/>
  <c r="K230" i="5"/>
  <c r="J255" i="7"/>
  <c r="K255" i="7" s="1"/>
  <c r="J113" i="7"/>
  <c r="J247" i="7"/>
  <c r="K247" i="7" s="1"/>
  <c r="J303" i="7"/>
  <c r="K303" i="7" s="1"/>
  <c r="S312" i="7"/>
  <c r="T312" i="7" s="1"/>
  <c r="S134" i="7"/>
  <c r="T134" i="7" s="1"/>
  <c r="K286" i="7"/>
  <c r="V286" i="7" s="1"/>
  <c r="J286" i="15" s="1"/>
  <c r="K286" i="15" s="1"/>
  <c r="L286" i="15" s="1"/>
  <c r="K205" i="5"/>
  <c r="W205" i="6"/>
  <c r="J210" i="7"/>
  <c r="K210" i="7" s="1"/>
  <c r="S324" i="7"/>
  <c r="W271" i="6"/>
  <c r="K271" i="5"/>
  <c r="S160" i="4"/>
  <c r="T160" i="4" s="1"/>
  <c r="V160" i="4" s="1"/>
  <c r="E160" i="15" s="1"/>
  <c r="W252" i="6"/>
  <c r="K252" i="5"/>
  <c r="J22" i="7"/>
  <c r="K22" i="7" s="1"/>
  <c r="V22" i="7" s="1"/>
  <c r="J22" i="15" s="1"/>
  <c r="K22" i="15" s="1"/>
  <c r="L22" i="15" s="1"/>
  <c r="K223" i="7"/>
  <c r="J162" i="7"/>
  <c r="K162" i="7" s="1"/>
  <c r="K188" i="7"/>
  <c r="V257" i="7"/>
  <c r="J257" i="15" s="1"/>
  <c r="K257" i="15" s="1"/>
  <c r="L257" i="15" s="1"/>
  <c r="J204" i="7"/>
  <c r="K204" i="7" s="1"/>
  <c r="J306" i="7"/>
  <c r="K306" i="7" s="1"/>
  <c r="V122" i="6"/>
  <c r="I122" i="15" s="1"/>
  <c r="K122" i="15" s="1"/>
  <c r="L122" i="15" s="1"/>
  <c r="J105" i="7"/>
  <c r="K105" i="7" s="1"/>
  <c r="J283" i="7"/>
  <c r="S140" i="7"/>
  <c r="T140" i="7" s="1"/>
  <c r="K329" i="7"/>
  <c r="V292" i="4"/>
  <c r="E292" i="15" s="1"/>
  <c r="F292" i="15" s="1"/>
  <c r="G292" i="15" s="1"/>
  <c r="D206" i="5"/>
  <c r="W206" i="3"/>
  <c r="W271" i="4"/>
  <c r="E271" i="5"/>
  <c r="F271" i="5" s="1"/>
  <c r="W187" i="6"/>
  <c r="K187" i="5"/>
  <c r="W283" i="6"/>
  <c r="K283" i="5"/>
  <c r="W146" i="6"/>
  <c r="K146" i="5"/>
  <c r="V152" i="4"/>
  <c r="E152" i="15" s="1"/>
  <c r="W247" i="3"/>
  <c r="D247" i="5"/>
  <c r="W272" i="7"/>
  <c r="L272" i="5"/>
  <c r="M272" i="5" s="1"/>
  <c r="S16" i="7"/>
  <c r="T16" i="7" s="1"/>
  <c r="V16" i="7" s="1"/>
  <c r="J16" i="15" s="1"/>
  <c r="W301" i="6"/>
  <c r="K301" i="5"/>
  <c r="K61" i="5"/>
  <c r="W61" i="6"/>
  <c r="W296" i="3"/>
  <c r="D296" i="5"/>
  <c r="J63" i="7"/>
  <c r="K63" i="7" s="1"/>
  <c r="S248" i="7"/>
  <c r="J10" i="7"/>
  <c r="K10" i="7" s="1"/>
  <c r="S173" i="7"/>
  <c r="T130" i="8"/>
  <c r="S130" i="8"/>
  <c r="J86" i="7"/>
  <c r="T239" i="7"/>
  <c r="S282" i="7"/>
  <c r="T282" i="7" s="1"/>
  <c r="Q6" i="7"/>
  <c r="H6" i="7"/>
  <c r="W134" i="6"/>
  <c r="K134" i="5"/>
  <c r="S191" i="7"/>
  <c r="T191" i="7" s="1"/>
  <c r="S71" i="7"/>
  <c r="T71" i="7" s="1"/>
  <c r="K328" i="7"/>
  <c r="T333" i="5"/>
  <c r="S333" i="5"/>
  <c r="U333" i="5"/>
  <c r="J110" i="7"/>
  <c r="K110" i="7" s="1"/>
  <c r="J276" i="7"/>
  <c r="K276" i="7" s="1"/>
  <c r="V276" i="7" s="1"/>
  <c r="J276" i="15" s="1"/>
  <c r="K276" i="15" s="1"/>
  <c r="L276" i="15" s="1"/>
  <c r="S345" i="7"/>
  <c r="J174" i="7"/>
  <c r="K174" i="7" s="1"/>
  <c r="V19" i="4"/>
  <c r="E19" i="15" s="1"/>
  <c r="F19" i="15" s="1"/>
  <c r="G19" i="15" s="1"/>
  <c r="D81" i="5"/>
  <c r="W81" i="3"/>
  <c r="K113" i="7"/>
  <c r="V113" i="7" s="1"/>
  <c r="J113" i="15" s="1"/>
  <c r="K113" i="15" s="1"/>
  <c r="L113" i="15" s="1"/>
  <c r="S122" i="4"/>
  <c r="T122" i="4" s="1"/>
  <c r="V122" i="4" s="1"/>
  <c r="E122" i="15" s="1"/>
  <c r="F122" i="15" s="1"/>
  <c r="G122" i="15" s="1"/>
  <c r="K48" i="5"/>
  <c r="W48" i="6"/>
  <c r="J356" i="7"/>
  <c r="K356" i="7" s="1"/>
  <c r="K182" i="7"/>
  <c r="V182" i="7" s="1"/>
  <c r="J182" i="15" s="1"/>
  <c r="K182" i="15" s="1"/>
  <c r="L182" i="15" s="1"/>
  <c r="J324" i="7"/>
  <c r="K324" i="7" s="1"/>
  <c r="V324" i="7" s="1"/>
  <c r="J324" i="15" s="1"/>
  <c r="K324" i="15" s="1"/>
  <c r="L324" i="15" s="1"/>
  <c r="J19" i="7"/>
  <c r="K19" i="7" s="1"/>
  <c r="K125" i="5"/>
  <c r="W125" i="6"/>
  <c r="W324" i="6"/>
  <c r="K324" i="5"/>
  <c r="T41" i="8"/>
  <c r="S41" i="8"/>
  <c r="S166" i="4"/>
  <c r="T166" i="4" s="1"/>
  <c r="V166" i="4" s="1"/>
  <c r="E166" i="15" s="1"/>
  <c r="F166" i="15" s="1"/>
  <c r="G166" i="15" s="1"/>
  <c r="S305" i="7"/>
  <c r="T305" i="7" s="1"/>
  <c r="J227" i="7"/>
  <c r="K227" i="7" s="1"/>
  <c r="T188" i="7"/>
  <c r="K211" i="7"/>
  <c r="W323" i="6"/>
  <c r="K323" i="5"/>
  <c r="V197" i="4"/>
  <c r="E197" i="15" s="1"/>
  <c r="F197" i="15" s="1"/>
  <c r="G197" i="15" s="1"/>
  <c r="E248" i="5"/>
  <c r="F248" i="5" s="1"/>
  <c r="W248" i="4"/>
  <c r="J158" i="7"/>
  <c r="K158" i="7" s="1"/>
  <c r="K143" i="7"/>
  <c r="W300" i="3"/>
  <c r="D300" i="5"/>
  <c r="J69" i="7"/>
  <c r="K69" i="7" s="1"/>
  <c r="J85" i="7"/>
  <c r="K85" i="7" s="1"/>
  <c r="K233" i="7"/>
  <c r="S39" i="7"/>
  <c r="F272" i="5"/>
  <c r="W258" i="3"/>
  <c r="D258" i="5"/>
  <c r="W112" i="3"/>
  <c r="D112" i="5"/>
  <c r="W256" i="3"/>
  <c r="D256" i="5"/>
  <c r="W241" i="4"/>
  <c r="E241" i="5"/>
  <c r="S292" i="7"/>
  <c r="T292" i="7" s="1"/>
  <c r="W71" i="6"/>
  <c r="K71" i="5"/>
  <c r="K311" i="5"/>
  <c r="W311" i="6"/>
  <c r="T142" i="8"/>
  <c r="S142" i="8"/>
  <c r="W180" i="3"/>
  <c r="D180" i="5"/>
  <c r="K68" i="5"/>
  <c r="W68" i="6"/>
  <c r="K167" i="5"/>
  <c r="W167" i="6"/>
  <c r="D47" i="5"/>
  <c r="W47" i="3"/>
  <c r="S144" i="7"/>
  <c r="J222" i="7"/>
  <c r="S202" i="4"/>
  <c r="T202" i="4" s="1"/>
  <c r="V202" i="4" s="1"/>
  <c r="E202" i="15" s="1"/>
  <c r="L248" i="5"/>
  <c r="W248" i="7"/>
  <c r="W352" i="6"/>
  <c r="K352" i="5"/>
  <c r="J68" i="7"/>
  <c r="S288" i="4"/>
  <c r="T288" i="4" s="1"/>
  <c r="V288" i="4" s="1"/>
  <c r="E288" i="15" s="1"/>
  <c r="J192" i="7"/>
  <c r="J173" i="7"/>
  <c r="L104" i="5"/>
  <c r="M104" i="5" s="1"/>
  <c r="W104" i="7"/>
  <c r="W293" i="6"/>
  <c r="K293" i="5"/>
  <c r="I6" i="7"/>
  <c r="R6" i="7"/>
  <c r="T6" i="7" s="1"/>
  <c r="J277" i="7"/>
  <c r="K277" i="7" s="1"/>
  <c r="V277" i="7" s="1"/>
  <c r="J277" i="15" s="1"/>
  <c r="K277" i="15" s="1"/>
  <c r="L277" i="15" s="1"/>
  <c r="J71" i="7"/>
  <c r="K71" i="7" s="1"/>
  <c r="K237" i="7"/>
  <c r="D328" i="5"/>
  <c r="W328" i="3"/>
  <c r="S276" i="7"/>
  <c r="K332" i="7"/>
  <c r="V332" i="7" s="1"/>
  <c r="J332" i="15" s="1"/>
  <c r="K332" i="15" s="1"/>
  <c r="L332" i="15" s="1"/>
  <c r="J345" i="7"/>
  <c r="K15" i="5"/>
  <c r="W15" i="6"/>
  <c r="W120" i="6"/>
  <c r="K120" i="5"/>
  <c r="W184" i="6"/>
  <c r="K184" i="5"/>
  <c r="T43" i="8"/>
  <c r="S43" i="8"/>
  <c r="V315" i="7"/>
  <c r="J315" i="15" s="1"/>
  <c r="K315" i="15" s="1"/>
  <c r="L315" i="15" s="1"/>
  <c r="R71" i="8"/>
  <c r="K285" i="7"/>
  <c r="J316" i="7"/>
  <c r="K316" i="7" s="1"/>
  <c r="S89" i="7"/>
  <c r="W329" i="6"/>
  <c r="K329" i="5"/>
  <c r="V44" i="3"/>
  <c r="D44" i="15" s="1"/>
  <c r="S233" i="7"/>
  <c r="T233" i="7" s="1"/>
  <c r="J76" i="7"/>
  <c r="K76" i="7" s="1"/>
  <c r="V76" i="7" s="1"/>
  <c r="J76" i="15" s="1"/>
  <c r="K76" i="15" s="1"/>
  <c r="L76" i="15" s="1"/>
  <c r="D345" i="5"/>
  <c r="W345" i="3"/>
  <c r="J252" i="7"/>
  <c r="K252" i="7" s="1"/>
  <c r="K283" i="7"/>
  <c r="V283" i="7" s="1"/>
  <c r="J283" i="15" s="1"/>
  <c r="K283" i="15" s="1"/>
  <c r="L283" i="15" s="1"/>
  <c r="W322" i="6"/>
  <c r="K322" i="5"/>
  <c r="W325" i="3"/>
  <c r="D325" i="5"/>
  <c r="K293" i="7"/>
  <c r="L325" i="5"/>
  <c r="M325" i="5" s="1"/>
  <c r="W325" i="7"/>
  <c r="W103" i="6"/>
  <c r="K103" i="5"/>
  <c r="S130" i="4"/>
  <c r="T130" i="4" s="1"/>
  <c r="J305" i="7"/>
  <c r="K305" i="7" s="1"/>
  <c r="J302" i="7"/>
  <c r="K302" i="7" s="1"/>
  <c r="S323" i="7"/>
  <c r="S12" i="4"/>
  <c r="T12" i="4" s="1"/>
  <c r="K212" i="7"/>
  <c r="W185" i="3"/>
  <c r="D185" i="5"/>
  <c r="V87" i="4"/>
  <c r="E87" i="15" s="1"/>
  <c r="W131" i="6"/>
  <c r="K131" i="5"/>
  <c r="J202" i="7"/>
  <c r="K202" i="7" s="1"/>
  <c r="J298" i="7"/>
  <c r="K298" i="7" s="1"/>
  <c r="V298" i="7" s="1"/>
  <c r="J298" i="15" s="1"/>
  <c r="K298" i="15" s="1"/>
  <c r="L298" i="15" s="1"/>
  <c r="P337" i="5"/>
  <c r="O337" i="5"/>
  <c r="N337" i="5"/>
  <c r="T206" i="7"/>
  <c r="S118" i="4"/>
  <c r="T118" i="4" s="1"/>
  <c r="V118" i="4" s="1"/>
  <c r="E118" i="15" s="1"/>
  <c r="T173" i="7"/>
  <c r="K330" i="7"/>
  <c r="J39" i="7"/>
  <c r="K39" i="7" s="1"/>
  <c r="V39" i="7" s="1"/>
  <c r="J39" i="15" s="1"/>
  <c r="K39" i="15" s="1"/>
  <c r="L39" i="15" s="1"/>
  <c r="W13" i="6"/>
  <c r="K13" i="5"/>
  <c r="W98" i="6"/>
  <c r="K98" i="5"/>
  <c r="D201" i="5"/>
  <c r="W201" i="3"/>
  <c r="V63" i="4"/>
  <c r="E63" i="15" s="1"/>
  <c r="W89" i="4"/>
  <c r="E89" i="5"/>
  <c r="F89" i="5" s="1"/>
  <c r="W33" i="7"/>
  <c r="L33" i="5"/>
  <c r="W169" i="6"/>
  <c r="K169" i="5"/>
  <c r="V61" i="7"/>
  <c r="J61" i="15" s="1"/>
  <c r="S151" i="7"/>
  <c r="T143" i="8"/>
  <c r="S143" i="8"/>
  <c r="J150" i="7"/>
  <c r="K150" i="7" s="1"/>
  <c r="W160" i="6"/>
  <c r="K160" i="5"/>
  <c r="K21" i="7"/>
  <c r="J299" i="7"/>
  <c r="K299" i="7" s="1"/>
  <c r="V299" i="7" s="1"/>
  <c r="J299" i="15" s="1"/>
  <c r="K299" i="15" s="1"/>
  <c r="L299" i="15" s="1"/>
  <c r="S348" i="7"/>
  <c r="T348" i="7" s="1"/>
  <c r="V348" i="7" s="1"/>
  <c r="J348" i="15" s="1"/>
  <c r="S146" i="7"/>
  <c r="T146" i="7" s="1"/>
  <c r="J186" i="7"/>
  <c r="K186" i="7" s="1"/>
  <c r="S222" i="7"/>
  <c r="S8" i="7"/>
  <c r="T8" i="7" s="1"/>
  <c r="K157" i="7"/>
  <c r="V157" i="7" s="1"/>
  <c r="J157" i="15" s="1"/>
  <c r="K157" i="15" s="1"/>
  <c r="L157" i="15" s="1"/>
  <c r="W49" i="6"/>
  <c r="K49" i="5"/>
  <c r="W170" i="4"/>
  <c r="E170" i="5"/>
  <c r="F170" i="5" s="1"/>
  <c r="W245" i="3"/>
  <c r="D245" i="5"/>
  <c r="S42" i="7"/>
  <c r="S252" i="4"/>
  <c r="T252" i="4" s="1"/>
  <c r="V252" i="4" s="1"/>
  <c r="E252" i="15" s="1"/>
  <c r="K145" i="7"/>
  <c r="S80" i="8"/>
  <c r="T80" i="8"/>
  <c r="V98" i="7"/>
  <c r="J98" i="15" s="1"/>
  <c r="K98" i="15" s="1"/>
  <c r="L98" i="15" s="1"/>
  <c r="K34" i="5"/>
  <c r="W34" i="6"/>
  <c r="J64" i="7"/>
  <c r="K64" i="7" s="1"/>
  <c r="V64" i="7" s="1"/>
  <c r="J64" i="15" s="1"/>
  <c r="K64" i="15" s="1"/>
  <c r="L64" i="15" s="1"/>
  <c r="J234" i="7"/>
  <c r="K234" i="7" s="1"/>
  <c r="V234" i="7" s="1"/>
  <c r="J234" i="15" s="1"/>
  <c r="K234" i="15" s="1"/>
  <c r="L234" i="15" s="1"/>
  <c r="V174" i="4"/>
  <c r="E174" i="15" s="1"/>
  <c r="K67" i="7"/>
  <c r="W298" i="6"/>
  <c r="K298" i="5"/>
  <c r="V113" i="4"/>
  <c r="E113" i="15" s="1"/>
  <c r="F113" i="15" s="1"/>
  <c r="G113" i="15" s="1"/>
  <c r="J49" i="7"/>
  <c r="S302" i="4"/>
  <c r="T302" i="4" s="1"/>
  <c r="V302" i="4" s="1"/>
  <c r="E302" i="15" s="1"/>
  <c r="K345" i="7"/>
  <c r="V345" i="7" s="1"/>
  <c r="J345" i="15" s="1"/>
  <c r="K345" i="15" s="1"/>
  <c r="L345" i="15" s="1"/>
  <c r="K222" i="7"/>
  <c r="V222" i="7" s="1"/>
  <c r="J222" i="15" s="1"/>
  <c r="K222" i="15" s="1"/>
  <c r="L222" i="15" s="1"/>
  <c r="T76" i="7"/>
  <c r="S319" i="7"/>
  <c r="T319" i="7" s="1"/>
  <c r="J164" i="7"/>
  <c r="K164" i="7" s="1"/>
  <c r="V164" i="7" s="1"/>
  <c r="J164" i="15" s="1"/>
  <c r="K164" i="15" s="1"/>
  <c r="L164" i="15" s="1"/>
  <c r="K151" i="7"/>
  <c r="S287" i="4"/>
  <c r="T287" i="4" s="1"/>
  <c r="V287" i="4" s="1"/>
  <c r="E287" i="15" s="1"/>
  <c r="W68" i="3"/>
  <c r="K261" i="7"/>
  <c r="K156" i="5"/>
  <c r="W156" i="6"/>
  <c r="V9" i="4"/>
  <c r="E9" i="15" s="1"/>
  <c r="J118" i="7"/>
  <c r="K118" i="7" s="1"/>
  <c r="K246" i="7"/>
  <c r="S48" i="8"/>
  <c r="T48" i="8"/>
  <c r="J88" i="7"/>
  <c r="K88" i="7" s="1"/>
  <c r="V103" i="4"/>
  <c r="E103" i="15" s="1"/>
  <c r="F103" i="15" s="1"/>
  <c r="G103" i="15" s="1"/>
  <c r="W240" i="3"/>
  <c r="D240" i="5"/>
  <c r="S233" i="4"/>
  <c r="T233" i="4" s="1"/>
  <c r="V233" i="4" s="1"/>
  <c r="E233" i="15" s="1"/>
  <c r="J284" i="7"/>
  <c r="K284" i="7" s="1"/>
  <c r="T22" i="8"/>
  <c r="S22" i="8"/>
  <c r="V228" i="4"/>
  <c r="E228" i="15" s="1"/>
  <c r="F228" i="15" s="1"/>
  <c r="G228" i="15" s="1"/>
  <c r="K40" i="7"/>
  <c r="V40" i="7" s="1"/>
  <c r="J40" i="15" s="1"/>
  <c r="K40" i="15" s="1"/>
  <c r="L40" i="15" s="1"/>
  <c r="J135" i="7"/>
  <c r="K135" i="7" s="1"/>
  <c r="J146" i="7"/>
  <c r="K146" i="7" s="1"/>
  <c r="S308" i="4"/>
  <c r="T308" i="4" s="1"/>
  <c r="V308" i="4" s="1"/>
  <c r="E308" i="15" s="1"/>
  <c r="F308" i="15" s="1"/>
  <c r="G308" i="15" s="1"/>
  <c r="W120" i="3"/>
  <c r="D120" i="5"/>
  <c r="W10" i="6"/>
  <c r="K10" i="5"/>
  <c r="J203" i="7"/>
  <c r="K203" i="7" s="1"/>
  <c r="K86" i="7"/>
  <c r="K173" i="7"/>
  <c r="V173" i="7" s="1"/>
  <c r="J173" i="15" s="1"/>
  <c r="K173" i="15" s="1"/>
  <c r="L173" i="15" s="1"/>
  <c r="W56" i="3"/>
  <c r="D56" i="5"/>
  <c r="D191" i="5"/>
  <c r="D305" i="5"/>
  <c r="W305" i="3"/>
  <c r="F238" i="5"/>
  <c r="F14" i="5"/>
  <c r="D175" i="5" l="1"/>
  <c r="D175" i="15"/>
  <c r="W306" i="4"/>
  <c r="E306" i="15"/>
  <c r="F306" i="15" s="1"/>
  <c r="G306" i="15" s="1"/>
  <c r="W128" i="4"/>
  <c r="E128" i="15"/>
  <c r="F128" i="15" s="1"/>
  <c r="G128" i="15" s="1"/>
  <c r="W144" i="4"/>
  <c r="E144" i="15"/>
  <c r="W81" i="4"/>
  <c r="E81" i="15"/>
  <c r="W236" i="4"/>
  <c r="E236" i="15"/>
  <c r="F236" i="15" s="1"/>
  <c r="G236" i="15" s="1"/>
  <c r="E59" i="5"/>
  <c r="E59" i="15"/>
  <c r="W20" i="4"/>
  <c r="E20" i="15"/>
  <c r="K307" i="5"/>
  <c r="I307" i="15"/>
  <c r="E145" i="5"/>
  <c r="E145" i="15"/>
  <c r="E310" i="5"/>
  <c r="E310" i="15"/>
  <c r="F310" i="15" s="1"/>
  <c r="G310" i="15" s="1"/>
  <c r="E125" i="5"/>
  <c r="E125" i="15"/>
  <c r="W356" i="4"/>
  <c r="E356" i="15"/>
  <c r="E261" i="5"/>
  <c r="E261" i="15"/>
  <c r="F261" i="15" s="1"/>
  <c r="G261" i="15" s="1"/>
  <c r="W112" i="4"/>
  <c r="E112" i="15"/>
  <c r="F112" i="15" s="1"/>
  <c r="G112" i="15" s="1"/>
  <c r="W330" i="4"/>
  <c r="E330" i="15"/>
  <c r="F330" i="15" s="1"/>
  <c r="G330" i="15" s="1"/>
  <c r="D101" i="5"/>
  <c r="D101" i="15"/>
  <c r="W262" i="4"/>
  <c r="E262" i="15"/>
  <c r="W126" i="4"/>
  <c r="E126" i="15"/>
  <c r="W130" i="3"/>
  <c r="D130" i="15"/>
  <c r="E247" i="5"/>
  <c r="E247" i="15"/>
  <c r="F247" i="15" s="1"/>
  <c r="G247" i="15" s="1"/>
  <c r="E109" i="5"/>
  <c r="E109" i="15"/>
  <c r="W27" i="4"/>
  <c r="E27" i="15"/>
  <c r="F27" i="15" s="1"/>
  <c r="G27" i="15" s="1"/>
  <c r="D71" i="5"/>
  <c r="D71" i="15"/>
  <c r="W246" i="3"/>
  <c r="D246" i="15"/>
  <c r="W184" i="3"/>
  <c r="D184" i="15"/>
  <c r="W174" i="3"/>
  <c r="D174" i="15"/>
  <c r="F174" i="15" s="1"/>
  <c r="G174" i="15" s="1"/>
  <c r="W198" i="3"/>
  <c r="D198" i="15"/>
  <c r="W330" i="6"/>
  <c r="I330" i="15"/>
  <c r="F32" i="15"/>
  <c r="G32" i="15" s="1"/>
  <c r="F136" i="15"/>
  <c r="G136" i="15" s="1"/>
  <c r="K116" i="15"/>
  <c r="L116" i="15" s="1"/>
  <c r="W62" i="4"/>
  <c r="E62" i="15"/>
  <c r="F118" i="15"/>
  <c r="G118" i="15" s="1"/>
  <c r="W331" i="3"/>
  <c r="D331" i="15"/>
  <c r="F331" i="15" s="1"/>
  <c r="G331" i="15" s="1"/>
  <c r="D162" i="5"/>
  <c r="D162" i="15"/>
  <c r="W237" i="4"/>
  <c r="E237" i="15"/>
  <c r="W343" i="3"/>
  <c r="D343" i="15"/>
  <c r="E28" i="5"/>
  <c r="E28" i="15"/>
  <c r="W26" i="3"/>
  <c r="D26" i="15"/>
  <c r="F266" i="15"/>
  <c r="G266" i="15" s="1"/>
  <c r="K220" i="5"/>
  <c r="I220" i="15"/>
  <c r="K158" i="5"/>
  <c r="I158" i="15"/>
  <c r="F339" i="15"/>
  <c r="G339" i="15" s="1"/>
  <c r="W85" i="6"/>
  <c r="I85" i="15"/>
  <c r="K46" i="5"/>
  <c r="I46" i="15"/>
  <c r="K179" i="5"/>
  <c r="I179" i="15"/>
  <c r="W132" i="3"/>
  <c r="D132" i="15"/>
  <c r="K143" i="5"/>
  <c r="I143" i="15"/>
  <c r="W318" i="3"/>
  <c r="D318" i="15"/>
  <c r="K84" i="5"/>
  <c r="I84" i="15"/>
  <c r="D171" i="5"/>
  <c r="D171" i="15"/>
  <c r="K262" i="5"/>
  <c r="I262" i="15"/>
  <c r="W309" i="3"/>
  <c r="D309" i="15"/>
  <c r="E85" i="5"/>
  <c r="E85" i="15"/>
  <c r="K290" i="5"/>
  <c r="I290" i="15"/>
  <c r="K12" i="15"/>
  <c r="L12" i="15" s="1"/>
  <c r="K201" i="5"/>
  <c r="I201" i="15"/>
  <c r="F85" i="15"/>
  <c r="G85" i="15" s="1"/>
  <c r="W194" i="3"/>
  <c r="D194" i="15"/>
  <c r="K87" i="5"/>
  <c r="I87" i="15"/>
  <c r="W322" i="3"/>
  <c r="D322" i="15"/>
  <c r="D279" i="5"/>
  <c r="D279" i="15"/>
  <c r="F279" i="15" s="1"/>
  <c r="G279" i="15" s="1"/>
  <c r="D232" i="5"/>
  <c r="D232" i="15"/>
  <c r="F232" i="15" s="1"/>
  <c r="G232" i="15" s="1"/>
  <c r="W58" i="6"/>
  <c r="I58" i="15"/>
  <c r="K61" i="15"/>
  <c r="L61" i="15" s="1"/>
  <c r="D285" i="5"/>
  <c r="D285" i="15"/>
  <c r="W230" i="3"/>
  <c r="D230" i="15"/>
  <c r="F196" i="15"/>
  <c r="G196" i="15" s="1"/>
  <c r="F208" i="15"/>
  <c r="G208" i="15" s="1"/>
  <c r="F216" i="15"/>
  <c r="G216" i="15" s="1"/>
  <c r="F58" i="15"/>
  <c r="G58" i="15" s="1"/>
  <c r="F200" i="15"/>
  <c r="G200" i="15" s="1"/>
  <c r="F133" i="15"/>
  <c r="G133" i="15" s="1"/>
  <c r="E295" i="5"/>
  <c r="F295" i="5" s="1"/>
  <c r="E295" i="15"/>
  <c r="W300" i="4"/>
  <c r="E300" i="15"/>
  <c r="F300" i="15" s="1"/>
  <c r="G300" i="15" s="1"/>
  <c r="W105" i="4"/>
  <c r="E105" i="15"/>
  <c r="W56" i="7"/>
  <c r="J56" i="15"/>
  <c r="K56" i="15" s="1"/>
  <c r="L56" i="15" s="1"/>
  <c r="K199" i="5"/>
  <c r="I199" i="15"/>
  <c r="K181" i="5"/>
  <c r="I181" i="15"/>
  <c r="E323" i="5"/>
  <c r="F323" i="5" s="1"/>
  <c r="E323" i="15"/>
  <c r="W95" i="4"/>
  <c r="E95" i="15"/>
  <c r="F95" i="15" s="1"/>
  <c r="G95" i="15" s="1"/>
  <c r="E119" i="5"/>
  <c r="E119" i="15"/>
  <c r="F119" i="15" s="1"/>
  <c r="G119" i="15" s="1"/>
  <c r="E116" i="5"/>
  <c r="E116" i="15"/>
  <c r="E45" i="5"/>
  <c r="E45" i="15"/>
  <c r="F45" i="15" s="1"/>
  <c r="G45" i="15" s="1"/>
  <c r="W320" i="4"/>
  <c r="E320" i="15"/>
  <c r="E346" i="5"/>
  <c r="E346" i="15"/>
  <c r="W264" i="4"/>
  <c r="E264" i="15"/>
  <c r="E97" i="5"/>
  <c r="E97" i="15"/>
  <c r="D87" i="5"/>
  <c r="D87" i="15"/>
  <c r="F87" i="15" s="1"/>
  <c r="G87" i="15" s="1"/>
  <c r="W147" i="3"/>
  <c r="D147" i="15"/>
  <c r="W291" i="3"/>
  <c r="D291" i="15"/>
  <c r="F291" i="15" s="1"/>
  <c r="G291" i="15" s="1"/>
  <c r="W141" i="6"/>
  <c r="I141" i="15"/>
  <c r="W326" i="6"/>
  <c r="I326" i="15"/>
  <c r="K326" i="15" s="1"/>
  <c r="L326" i="15" s="1"/>
  <c r="W290" i="4"/>
  <c r="E290" i="15"/>
  <c r="D160" i="5"/>
  <c r="D160" i="15"/>
  <c r="F160" i="15" s="1"/>
  <c r="G160" i="15" s="1"/>
  <c r="W111" i="4"/>
  <c r="E111" i="15"/>
  <c r="F111" i="15" s="1"/>
  <c r="G111" i="15" s="1"/>
  <c r="W159" i="4"/>
  <c r="E159" i="15"/>
  <c r="F159" i="15" s="1"/>
  <c r="G159" i="15" s="1"/>
  <c r="W100" i="4"/>
  <c r="E100" i="15"/>
  <c r="D167" i="5"/>
  <c r="D167" i="15"/>
  <c r="W350" i="3"/>
  <c r="D350" i="15"/>
  <c r="F350" i="15" s="1"/>
  <c r="G350" i="15" s="1"/>
  <c r="W96" i="3"/>
  <c r="D96" i="15"/>
  <c r="F96" i="15" s="1"/>
  <c r="G96" i="15" s="1"/>
  <c r="W63" i="3"/>
  <c r="D63" i="15"/>
  <c r="F63" i="15" s="1"/>
  <c r="G63" i="15" s="1"/>
  <c r="W69" i="3"/>
  <c r="D69" i="15"/>
  <c r="D68" i="5"/>
  <c r="D68" i="15"/>
  <c r="F68" i="15" s="1"/>
  <c r="G68" i="15" s="1"/>
  <c r="K53" i="5"/>
  <c r="I53" i="15"/>
  <c r="W118" i="6"/>
  <c r="I118" i="15"/>
  <c r="D59" i="5"/>
  <c r="D59" i="15"/>
  <c r="F59" i="15" s="1"/>
  <c r="G59" i="15" s="1"/>
  <c r="W110" i="6"/>
  <c r="I110" i="15"/>
  <c r="W198" i="4"/>
  <c r="E198" i="15"/>
  <c r="F29" i="15"/>
  <c r="G29" i="15" s="1"/>
  <c r="W149" i="4"/>
  <c r="E149" i="15"/>
  <c r="W218" i="4"/>
  <c r="E218" i="15"/>
  <c r="F218" i="15" s="1"/>
  <c r="G218" i="15" s="1"/>
  <c r="W295" i="6"/>
  <c r="I295" i="15"/>
  <c r="W30" i="3"/>
  <c r="D30" i="15"/>
  <c r="F30" i="15" s="1"/>
  <c r="G30" i="15" s="1"/>
  <c r="W191" i="4"/>
  <c r="E191" i="15"/>
  <c r="W149" i="3"/>
  <c r="D149" i="15"/>
  <c r="F149" i="15" s="1"/>
  <c r="G149" i="15" s="1"/>
  <c r="F24" i="15"/>
  <c r="G24" i="15" s="1"/>
  <c r="D79" i="5"/>
  <c r="D79" i="15"/>
  <c r="F79" i="15" s="1"/>
  <c r="G79" i="15" s="1"/>
  <c r="W321" i="6"/>
  <c r="I321" i="15"/>
  <c r="W240" i="6"/>
  <c r="I240" i="15"/>
  <c r="W213" i="3"/>
  <c r="D213" i="15"/>
  <c r="F155" i="15"/>
  <c r="G155" i="15" s="1"/>
  <c r="D92" i="5"/>
  <c r="D92" i="15"/>
  <c r="W335" i="4"/>
  <c r="E335" i="15"/>
  <c r="W340" i="3"/>
  <c r="D340" i="15"/>
  <c r="W249" i="6"/>
  <c r="I249" i="15"/>
  <c r="W264" i="6"/>
  <c r="I264" i="15"/>
  <c r="W334" i="3"/>
  <c r="D334" i="15"/>
  <c r="S189" i="7"/>
  <c r="T189" i="7" s="1"/>
  <c r="K172" i="5"/>
  <c r="I172" i="15"/>
  <c r="W192" i="3"/>
  <c r="D192" i="15"/>
  <c r="K150" i="5"/>
  <c r="I150" i="15"/>
  <c r="K348" i="5"/>
  <c r="I348" i="15"/>
  <c r="K348" i="15" s="1"/>
  <c r="L348" i="15" s="1"/>
  <c r="W145" i="3"/>
  <c r="D145" i="15"/>
  <c r="F145" i="15" s="1"/>
  <c r="G145" i="15" s="1"/>
  <c r="K16" i="5"/>
  <c r="I16" i="15"/>
  <c r="K16" i="15" s="1"/>
  <c r="L16" i="15" s="1"/>
  <c r="W356" i="6"/>
  <c r="I356" i="15"/>
  <c r="W17" i="6"/>
  <c r="I17" i="15"/>
  <c r="D134" i="5"/>
  <c r="D134" i="15"/>
  <c r="F134" i="15" s="1"/>
  <c r="G134" i="15" s="1"/>
  <c r="D91" i="5"/>
  <c r="D91" i="15"/>
  <c r="K38" i="5"/>
  <c r="I38" i="15"/>
  <c r="D348" i="5"/>
  <c r="D348" i="15"/>
  <c r="D346" i="5"/>
  <c r="D346" i="15"/>
  <c r="F346" i="15" s="1"/>
  <c r="G346" i="15" s="1"/>
  <c r="W88" i="3"/>
  <c r="D88" i="15"/>
  <c r="F323" i="15"/>
  <c r="G323" i="15" s="1"/>
  <c r="E148" i="5"/>
  <c r="E148" i="15"/>
  <c r="D320" i="5"/>
  <c r="D320" i="15"/>
  <c r="F320" i="15" s="1"/>
  <c r="G320" i="15" s="1"/>
  <c r="F81" i="15"/>
  <c r="G81" i="15" s="1"/>
  <c r="K136" i="5"/>
  <c r="I136" i="15"/>
  <c r="K351" i="5"/>
  <c r="I351" i="15"/>
  <c r="F288" i="15"/>
  <c r="G288" i="15" s="1"/>
  <c r="F287" i="15"/>
  <c r="G287" i="15" s="1"/>
  <c r="F290" i="15"/>
  <c r="G290" i="15" s="1"/>
  <c r="F144" i="15"/>
  <c r="G144" i="15" s="1"/>
  <c r="F302" i="15"/>
  <c r="G302" i="15" s="1"/>
  <c r="F252" i="15"/>
  <c r="G252" i="15" s="1"/>
  <c r="F327" i="15"/>
  <c r="G327" i="15" s="1"/>
  <c r="F140" i="15"/>
  <c r="G140" i="15" s="1"/>
  <c r="F172" i="15"/>
  <c r="G172" i="15" s="1"/>
  <c r="F6" i="15"/>
  <c r="E212" i="5"/>
  <c r="E212" i="15"/>
  <c r="E172" i="5"/>
  <c r="F172" i="5" s="1"/>
  <c r="E172" i="15"/>
  <c r="E317" i="5"/>
  <c r="E317" i="15"/>
  <c r="F317" i="15" s="1"/>
  <c r="G317" i="15" s="1"/>
  <c r="E328" i="5"/>
  <c r="E328" i="15"/>
  <c r="W186" i="3"/>
  <c r="D186" i="15"/>
  <c r="D199" i="5"/>
  <c r="D199" i="15"/>
  <c r="D97" i="5"/>
  <c r="D97" i="15"/>
  <c r="F97" i="15" s="1"/>
  <c r="G97" i="15" s="1"/>
  <c r="W230" i="4"/>
  <c r="E230" i="15"/>
  <c r="W303" i="3"/>
  <c r="D303" i="15"/>
  <c r="F303" i="15" s="1"/>
  <c r="G303" i="15" s="1"/>
  <c r="W45" i="6"/>
  <c r="I45" i="15"/>
  <c r="W282" i="4"/>
  <c r="E282" i="15"/>
  <c r="F282" i="15" s="1"/>
  <c r="G282" i="15" s="1"/>
  <c r="W326" i="4"/>
  <c r="E326" i="15"/>
  <c r="F326" i="15" s="1"/>
  <c r="G326" i="15" s="1"/>
  <c r="W131" i="4"/>
  <c r="E131" i="15"/>
  <c r="F131" i="15" s="1"/>
  <c r="G131" i="15" s="1"/>
  <c r="E127" i="5"/>
  <c r="E127" i="15"/>
  <c r="F127" i="15" s="1"/>
  <c r="G127" i="15" s="1"/>
  <c r="W189" i="4"/>
  <c r="E189" i="15"/>
  <c r="F189" i="15" s="1"/>
  <c r="G189" i="15" s="1"/>
  <c r="E285" i="5"/>
  <c r="F285" i="5" s="1"/>
  <c r="E285" i="15"/>
  <c r="E296" i="5"/>
  <c r="E296" i="15"/>
  <c r="F296" i="15" s="1"/>
  <c r="G296" i="15" s="1"/>
  <c r="D125" i="5"/>
  <c r="D125" i="15"/>
  <c r="F125" i="15" s="1"/>
  <c r="G125" i="15" s="1"/>
  <c r="W44" i="4"/>
  <c r="E44" i="15"/>
  <c r="F44" i="15" s="1"/>
  <c r="G44" i="15" s="1"/>
  <c r="E181" i="5"/>
  <c r="E181" i="15"/>
  <c r="W233" i="3"/>
  <c r="D233" i="15"/>
  <c r="F233" i="15" s="1"/>
  <c r="G233" i="15" s="1"/>
  <c r="W348" i="4"/>
  <c r="E348" i="15"/>
  <c r="D243" i="5"/>
  <c r="D243" i="15"/>
  <c r="D36" i="5"/>
  <c r="D36" i="15"/>
  <c r="W143" i="3"/>
  <c r="D143" i="15"/>
  <c r="D203" i="5"/>
  <c r="D203" i="15"/>
  <c r="W16" i="3"/>
  <c r="D16" i="15"/>
  <c r="W278" i="4"/>
  <c r="E278" i="15"/>
  <c r="F278" i="15" s="1"/>
  <c r="G278" i="15" s="1"/>
  <c r="W329" i="3"/>
  <c r="D329" i="15"/>
  <c r="F329" i="15" s="1"/>
  <c r="G329" i="15" s="1"/>
  <c r="W322" i="4"/>
  <c r="E322" i="15"/>
  <c r="W181" i="3"/>
  <c r="D181" i="15"/>
  <c r="W300" i="6"/>
  <c r="I300" i="15"/>
  <c r="E65" i="5"/>
  <c r="F65" i="5" s="1"/>
  <c r="E65" i="15"/>
  <c r="F65" i="15" s="1"/>
  <c r="G65" i="15" s="1"/>
  <c r="W62" i="3"/>
  <c r="D62" i="15"/>
  <c r="F62" i="15" s="1"/>
  <c r="G62" i="15" s="1"/>
  <c r="K62" i="5"/>
  <c r="I62" i="15"/>
  <c r="W77" i="6"/>
  <c r="I77" i="15"/>
  <c r="W288" i="6"/>
  <c r="I288" i="15"/>
  <c r="W255" i="3"/>
  <c r="D255" i="15"/>
  <c r="F255" i="15" s="1"/>
  <c r="G255" i="15" s="1"/>
  <c r="E244" i="5"/>
  <c r="E244" i="15"/>
  <c r="W223" i="4"/>
  <c r="E223" i="15"/>
  <c r="F223" i="15" s="1"/>
  <c r="G223" i="15" s="1"/>
  <c r="W71" i="4"/>
  <c r="E71" i="15"/>
  <c r="K194" i="5"/>
  <c r="I194" i="15"/>
  <c r="E90" i="5"/>
  <c r="E90" i="15"/>
  <c r="W249" i="3"/>
  <c r="D249" i="15"/>
  <c r="F249" i="15" s="1"/>
  <c r="G249" i="15" s="1"/>
  <c r="K327" i="5"/>
  <c r="I327" i="15"/>
  <c r="K312" i="5"/>
  <c r="I312" i="15"/>
  <c r="W235" i="6"/>
  <c r="I235" i="15"/>
  <c r="W42" i="6"/>
  <c r="I42" i="15"/>
  <c r="E26" i="5"/>
  <c r="E26" i="15"/>
  <c r="E25" i="5"/>
  <c r="E25" i="15"/>
  <c r="E246" i="5"/>
  <c r="E246" i="15"/>
  <c r="F209" i="15"/>
  <c r="G209" i="15" s="1"/>
  <c r="D82" i="5"/>
  <c r="D82" i="15"/>
  <c r="W107" i="3"/>
  <c r="D107" i="15"/>
  <c r="F107" i="15" s="1"/>
  <c r="G107" i="15" s="1"/>
  <c r="W171" i="6"/>
  <c r="I171" i="15"/>
  <c r="W313" i="3"/>
  <c r="D313" i="15"/>
  <c r="K60" i="5"/>
  <c r="I60" i="15"/>
  <c r="W48" i="3"/>
  <c r="D48" i="15"/>
  <c r="W259" i="6"/>
  <c r="I259" i="15"/>
  <c r="W231" i="3"/>
  <c r="D231" i="15"/>
  <c r="F231" i="15" s="1"/>
  <c r="G231" i="15" s="1"/>
  <c r="W132" i="6"/>
  <c r="I132" i="15"/>
  <c r="W309" i="4"/>
  <c r="E309" i="15"/>
  <c r="E351" i="5"/>
  <c r="E351" i="15"/>
  <c r="F351" i="15" s="1"/>
  <c r="G351" i="15" s="1"/>
  <c r="W154" i="3"/>
  <c r="D154" i="15"/>
  <c r="K302" i="5"/>
  <c r="I302" i="15"/>
  <c r="W142" i="3"/>
  <c r="D142" i="15"/>
  <c r="F142" i="15" s="1"/>
  <c r="G142" i="15" s="1"/>
  <c r="F328" i="15"/>
  <c r="G328" i="15" s="1"/>
  <c r="W41" i="3"/>
  <c r="D41" i="15"/>
  <c r="W90" i="3"/>
  <c r="D90" i="15"/>
  <c r="W110" i="3"/>
  <c r="D110" i="15"/>
  <c r="F110" i="15" s="1"/>
  <c r="G110" i="15" s="1"/>
  <c r="F335" i="15"/>
  <c r="G335" i="15" s="1"/>
  <c r="K50" i="5"/>
  <c r="I50" i="15"/>
  <c r="F262" i="15"/>
  <c r="G262" i="15" s="1"/>
  <c r="F295" i="15"/>
  <c r="G295" i="15" s="1"/>
  <c r="F195" i="15"/>
  <c r="G195" i="15" s="1"/>
  <c r="F168" i="15"/>
  <c r="G168" i="15" s="1"/>
  <c r="F210" i="15"/>
  <c r="G210" i="15" s="1"/>
  <c r="F356" i="15"/>
  <c r="G356" i="15" s="1"/>
  <c r="F9" i="15"/>
  <c r="G9" i="15" s="1"/>
  <c r="W175" i="4"/>
  <c r="E175" i="15"/>
  <c r="W154" i="4"/>
  <c r="E154" i="15"/>
  <c r="K114" i="5"/>
  <c r="I114" i="15"/>
  <c r="W80" i="4"/>
  <c r="E80" i="15"/>
  <c r="F80" i="15" s="1"/>
  <c r="G80" i="15" s="1"/>
  <c r="W141" i="4"/>
  <c r="E141" i="15"/>
  <c r="E13" i="5"/>
  <c r="E13" i="15"/>
  <c r="K178" i="5"/>
  <c r="I178" i="15"/>
  <c r="K253" i="5"/>
  <c r="I253" i="15"/>
  <c r="W316" i="3"/>
  <c r="D316" i="15"/>
  <c r="F316" i="15" s="1"/>
  <c r="G316" i="15" s="1"/>
  <c r="W220" i="4"/>
  <c r="E220" i="15"/>
  <c r="F220" i="15" s="1"/>
  <c r="G220" i="15" s="1"/>
  <c r="W186" i="4"/>
  <c r="E186" i="15"/>
  <c r="W77" i="4"/>
  <c r="E77" i="15"/>
  <c r="E151" i="5"/>
  <c r="E151" i="15"/>
  <c r="E318" i="5"/>
  <c r="E318" i="15"/>
  <c r="E242" i="5"/>
  <c r="E242" i="15"/>
  <c r="F242" i="15" s="1"/>
  <c r="G242" i="15" s="1"/>
  <c r="W11" i="4"/>
  <c r="E11" i="15"/>
  <c r="F11" i="15" s="1"/>
  <c r="G11" i="15" s="1"/>
  <c r="W212" i="3"/>
  <c r="D212" i="15"/>
  <c r="F212" i="15" s="1"/>
  <c r="G212" i="15" s="1"/>
  <c r="E147" i="5"/>
  <c r="E147" i="15"/>
  <c r="D224" i="5"/>
  <c r="D224" i="15"/>
  <c r="W7" i="4"/>
  <c r="E7" i="15"/>
  <c r="F7" i="15" s="1"/>
  <c r="G7" i="15" s="1"/>
  <c r="K347" i="5"/>
  <c r="I347" i="15"/>
  <c r="E347" i="5"/>
  <c r="E347" i="15"/>
  <c r="F100" i="15"/>
  <c r="G100" i="15" s="1"/>
  <c r="W91" i="4"/>
  <c r="E91" i="15"/>
  <c r="K168" i="5"/>
  <c r="I168" i="15"/>
  <c r="W48" i="4"/>
  <c r="E48" i="15"/>
  <c r="D237" i="5"/>
  <c r="D237" i="15"/>
  <c r="F237" i="15" s="1"/>
  <c r="G237" i="15" s="1"/>
  <c r="W152" i="3"/>
  <c r="D152" i="15"/>
  <c r="F152" i="15" s="1"/>
  <c r="G152" i="15" s="1"/>
  <c r="W191" i="3"/>
  <c r="D191" i="15"/>
  <c r="F191" i="15" s="1"/>
  <c r="G191" i="15" s="1"/>
  <c r="W20" i="3"/>
  <c r="D20" i="15"/>
  <c r="F20" i="15" s="1"/>
  <c r="G20" i="15" s="1"/>
  <c r="F28" i="15"/>
  <c r="G28" i="15" s="1"/>
  <c r="D250" i="5"/>
  <c r="D250" i="15"/>
  <c r="F250" i="15" s="1"/>
  <c r="G250" i="15" s="1"/>
  <c r="F244" i="15"/>
  <c r="G244" i="15" s="1"/>
  <c r="K334" i="5"/>
  <c r="I334" i="15"/>
  <c r="W312" i="3"/>
  <c r="D312" i="15"/>
  <c r="W13" i="3"/>
  <c r="D13" i="15"/>
  <c r="W7" i="6"/>
  <c r="I7" i="15"/>
  <c r="W176" i="3"/>
  <c r="D176" i="15"/>
  <c r="F176" i="15" s="1"/>
  <c r="G176" i="15" s="1"/>
  <c r="W321" i="3"/>
  <c r="D321" i="15"/>
  <c r="F321" i="15" s="1"/>
  <c r="G321" i="15" s="1"/>
  <c r="D217" i="5"/>
  <c r="D217" i="15"/>
  <c r="F217" i="15" s="1"/>
  <c r="G217" i="15" s="1"/>
  <c r="D93" i="5"/>
  <c r="D93" i="15"/>
  <c r="E340" i="5"/>
  <c r="E340" i="15"/>
  <c r="E55" i="5"/>
  <c r="E55" i="15"/>
  <c r="F55" i="15" s="1"/>
  <c r="G55" i="15" s="1"/>
  <c r="K102" i="5"/>
  <c r="I102" i="15"/>
  <c r="F102" i="15"/>
  <c r="G102" i="15" s="1"/>
  <c r="K273" i="5"/>
  <c r="I273" i="15"/>
  <c r="K273" i="15" s="1"/>
  <c r="L273" i="15" s="1"/>
  <c r="W151" i="3"/>
  <c r="D151" i="15"/>
  <c r="K133" i="5"/>
  <c r="I133" i="15"/>
  <c r="W347" i="3"/>
  <c r="D347" i="15"/>
  <c r="F347" i="15" s="1"/>
  <c r="G347" i="15" s="1"/>
  <c r="W264" i="3"/>
  <c r="D264" i="15"/>
  <c r="F264" i="15" s="1"/>
  <c r="G264" i="15" s="1"/>
  <c r="F260" i="15"/>
  <c r="G260" i="15" s="1"/>
  <c r="F35" i="15"/>
  <c r="G35" i="15" s="1"/>
  <c r="D123" i="5"/>
  <c r="D123" i="15"/>
  <c r="F123" i="15" s="1"/>
  <c r="G123" i="15" s="1"/>
  <c r="K126" i="5"/>
  <c r="I126" i="15"/>
  <c r="W224" i="6"/>
  <c r="I224" i="15"/>
  <c r="D202" i="5"/>
  <c r="D202" i="15"/>
  <c r="F202" i="15" s="1"/>
  <c r="G202" i="15" s="1"/>
  <c r="W180" i="6"/>
  <c r="I180" i="15"/>
  <c r="D37" i="5"/>
  <c r="D37" i="15"/>
  <c r="F37" i="15" s="1"/>
  <c r="G37" i="15" s="1"/>
  <c r="W309" i="6"/>
  <c r="I309" i="15"/>
  <c r="S236" i="7"/>
  <c r="W204" i="3"/>
  <c r="D204" i="15"/>
  <c r="F204" i="15" s="1"/>
  <c r="G204" i="15" s="1"/>
  <c r="W8" i="6"/>
  <c r="I8" i="15"/>
  <c r="K163" i="5"/>
  <c r="I163" i="15"/>
  <c r="W202" i="6"/>
  <c r="I202" i="15"/>
  <c r="W247" i="6"/>
  <c r="I247" i="15"/>
  <c r="W338" i="3"/>
  <c r="D338" i="15"/>
  <c r="F338" i="15" s="1"/>
  <c r="G338" i="15" s="1"/>
  <c r="F15" i="15"/>
  <c r="G15" i="15" s="1"/>
  <c r="D126" i="5"/>
  <c r="D126" i="15"/>
  <c r="F126" i="15" s="1"/>
  <c r="G126" i="15" s="1"/>
  <c r="K268" i="5"/>
  <c r="I268" i="15"/>
  <c r="W43" i="6"/>
  <c r="I43" i="15"/>
  <c r="F77" i="15"/>
  <c r="G77" i="15" s="1"/>
  <c r="F227" i="15"/>
  <c r="G227" i="15" s="1"/>
  <c r="F158" i="15"/>
  <c r="G158" i="15" s="1"/>
  <c r="F116" i="15"/>
  <c r="G116" i="15" s="1"/>
  <c r="F109" i="15"/>
  <c r="G109" i="15" s="1"/>
  <c r="F205" i="15"/>
  <c r="G205" i="15" s="1"/>
  <c r="F66" i="15"/>
  <c r="G66" i="15" s="1"/>
  <c r="F241" i="15"/>
  <c r="G241" i="15" s="1"/>
  <c r="F235" i="15"/>
  <c r="G235" i="15" s="1"/>
  <c r="W304" i="4"/>
  <c r="E304" i="5"/>
  <c r="F304" i="5" s="1"/>
  <c r="V319" i="7"/>
  <c r="J319" i="15" s="1"/>
  <c r="K319" i="15" s="1"/>
  <c r="L319" i="15" s="1"/>
  <c r="W47" i="6"/>
  <c r="K47" i="5"/>
  <c r="E286" i="5"/>
  <c r="F286" i="5" s="1"/>
  <c r="W286" i="4"/>
  <c r="K330" i="5"/>
  <c r="K278" i="7"/>
  <c r="K309" i="5"/>
  <c r="K249" i="5"/>
  <c r="W331" i="4"/>
  <c r="T186" i="7"/>
  <c r="D88" i="5"/>
  <c r="S354" i="7"/>
  <c r="T151" i="7"/>
  <c r="K247" i="5"/>
  <c r="T21" i="7"/>
  <c r="K240" i="5"/>
  <c r="D204" i="5"/>
  <c r="W348" i="6"/>
  <c r="W37" i="3"/>
  <c r="V135" i="7"/>
  <c r="J135" i="15" s="1"/>
  <c r="K135" i="15" s="1"/>
  <c r="L135" i="15" s="1"/>
  <c r="K8" i="5"/>
  <c r="V201" i="4"/>
  <c r="V274" i="4"/>
  <c r="E274" i="15" s="1"/>
  <c r="F274" i="15" s="1"/>
  <c r="G274" i="15" s="1"/>
  <c r="T120" i="7"/>
  <c r="D340" i="5"/>
  <c r="W163" i="6"/>
  <c r="V19" i="7"/>
  <c r="J19" i="15" s="1"/>
  <c r="K19" i="15" s="1"/>
  <c r="L19" i="15" s="1"/>
  <c r="D334" i="5"/>
  <c r="E62" i="5"/>
  <c r="K250" i="7"/>
  <c r="V10" i="4"/>
  <c r="E10" i="15" s="1"/>
  <c r="F10" i="15" s="1"/>
  <c r="G10" i="15" s="1"/>
  <c r="V171" i="4"/>
  <c r="S350" i="7"/>
  <c r="T350" i="7" s="1"/>
  <c r="M55" i="8"/>
  <c r="N55" i="8" s="1"/>
  <c r="R55" i="8"/>
  <c r="V266" i="6"/>
  <c r="I266" i="15" s="1"/>
  <c r="T51" i="8"/>
  <c r="V262" i="7"/>
  <c r="J262" i="15" s="1"/>
  <c r="S180" i="7"/>
  <c r="T180" i="7" s="1"/>
  <c r="T165" i="7"/>
  <c r="V165" i="7" s="1"/>
  <c r="J165" i="15" s="1"/>
  <c r="K165" i="15" s="1"/>
  <c r="L165" i="15" s="1"/>
  <c r="S168" i="7"/>
  <c r="S232" i="7"/>
  <c r="T232" i="7" s="1"/>
  <c r="S29" i="7"/>
  <c r="S356" i="7"/>
  <c r="T356" i="7" s="1"/>
  <c r="V149" i="7"/>
  <c r="J149" i="15" s="1"/>
  <c r="K149" i="15" s="1"/>
  <c r="L149" i="15" s="1"/>
  <c r="J29" i="7"/>
  <c r="T106" i="7"/>
  <c r="V343" i="6"/>
  <c r="I343" i="15" s="1"/>
  <c r="V108" i="3"/>
  <c r="K163" i="7"/>
  <c r="J60" i="7"/>
  <c r="K60" i="7" s="1"/>
  <c r="S68" i="7"/>
  <c r="L83" i="8"/>
  <c r="M83" i="8" s="1"/>
  <c r="O83" i="8" s="1"/>
  <c r="W346" i="6"/>
  <c r="K346" i="5"/>
  <c r="W282" i="6"/>
  <c r="K282" i="5"/>
  <c r="W260" i="3"/>
  <c r="D260" i="5"/>
  <c r="W194" i="6"/>
  <c r="D249" i="5"/>
  <c r="S171" i="7"/>
  <c r="T171" i="7" s="1"/>
  <c r="S288" i="7"/>
  <c r="T288" i="7" s="1"/>
  <c r="T97" i="7"/>
  <c r="K119" i="7"/>
  <c r="V119" i="7" s="1"/>
  <c r="S279" i="7"/>
  <c r="T279" i="7" s="1"/>
  <c r="V293" i="4"/>
  <c r="V120" i="7"/>
  <c r="D192" i="5"/>
  <c r="O38" i="8"/>
  <c r="S92" i="7"/>
  <c r="T92" i="7" s="1"/>
  <c r="V12" i="4"/>
  <c r="E12" i="15" s="1"/>
  <c r="F12" i="15" s="1"/>
  <c r="G12" i="15" s="1"/>
  <c r="K68" i="7"/>
  <c r="T66" i="7"/>
  <c r="W242" i="4"/>
  <c r="W13" i="4"/>
  <c r="V273" i="4"/>
  <c r="E273" i="15" s="1"/>
  <c r="F273" i="15" s="1"/>
  <c r="G273" i="15" s="1"/>
  <c r="W320" i="3"/>
  <c r="T320" i="7"/>
  <c r="V226" i="6"/>
  <c r="I226" i="15" s="1"/>
  <c r="V226" i="4"/>
  <c r="S145" i="7"/>
  <c r="T145" i="7" s="1"/>
  <c r="V213" i="4"/>
  <c r="V82" i="4"/>
  <c r="W136" i="6"/>
  <c r="R54" i="7"/>
  <c r="W143" i="6"/>
  <c r="T130" i="7"/>
  <c r="V211" i="4"/>
  <c r="E71" i="5"/>
  <c r="W351" i="4"/>
  <c r="K142" i="7"/>
  <c r="W327" i="6"/>
  <c r="D132" i="5"/>
  <c r="S313" i="7"/>
  <c r="T313" i="7" s="1"/>
  <c r="V307" i="4"/>
  <c r="V268" i="4"/>
  <c r="W201" i="6"/>
  <c r="W232" i="3"/>
  <c r="K132" i="5"/>
  <c r="D343" i="5"/>
  <c r="V105" i="3"/>
  <c r="D105" i="15" s="1"/>
  <c r="F105" i="15" s="1"/>
  <c r="G105" i="15" s="1"/>
  <c r="S45" i="7"/>
  <c r="V78" i="4"/>
  <c r="V232" i="6"/>
  <c r="W87" i="6"/>
  <c r="J340" i="7"/>
  <c r="K340" i="7" s="1"/>
  <c r="D318" i="5"/>
  <c r="F318" i="5" s="1"/>
  <c r="T190" i="7"/>
  <c r="W203" i="3"/>
  <c r="T109" i="7"/>
  <c r="V167" i="4"/>
  <c r="D291" i="5"/>
  <c r="F291" i="5" s="1"/>
  <c r="G291" i="5" s="1"/>
  <c r="K321" i="5"/>
  <c r="V314" i="4"/>
  <c r="S306" i="7"/>
  <c r="K42" i="7"/>
  <c r="V256" i="4"/>
  <c r="S18" i="7"/>
  <c r="W179" i="6"/>
  <c r="S103" i="7"/>
  <c r="T103" i="7" s="1"/>
  <c r="V103" i="7" s="1"/>
  <c r="S7" i="7"/>
  <c r="T7" i="7" s="1"/>
  <c r="V341" i="6"/>
  <c r="K110" i="5"/>
  <c r="W16" i="6"/>
  <c r="V73" i="4"/>
  <c r="K288" i="5"/>
  <c r="D194" i="5"/>
  <c r="K217" i="7"/>
  <c r="T72" i="7"/>
  <c r="V224" i="4"/>
  <c r="V284" i="4"/>
  <c r="V53" i="4"/>
  <c r="V130" i="4"/>
  <c r="E130" i="15" s="1"/>
  <c r="S123" i="8"/>
  <c r="D151" i="5"/>
  <c r="S118" i="7"/>
  <c r="T118" i="7" s="1"/>
  <c r="V118" i="7" s="1"/>
  <c r="V41" i="4"/>
  <c r="S284" i="7"/>
  <c r="T284" i="7" s="1"/>
  <c r="V284" i="7" s="1"/>
  <c r="S62" i="7"/>
  <c r="T62" i="7" s="1"/>
  <c r="V62" i="7" s="1"/>
  <c r="J62" i="15" s="1"/>
  <c r="V193" i="4"/>
  <c r="E193" i="15" s="1"/>
  <c r="F193" i="15" s="1"/>
  <c r="G193" i="15" s="1"/>
  <c r="V290" i="7"/>
  <c r="J290" i="15" s="1"/>
  <c r="T217" i="7"/>
  <c r="W217" i="3"/>
  <c r="T168" i="7"/>
  <c r="V168" i="7" s="1"/>
  <c r="O51" i="8"/>
  <c r="V343" i="4"/>
  <c r="E343" i="15" s="1"/>
  <c r="S34" i="7"/>
  <c r="T34" i="7" s="1"/>
  <c r="V192" i="4"/>
  <c r="V275" i="4"/>
  <c r="S9" i="7"/>
  <c r="T9" i="7" s="1"/>
  <c r="S314" i="7"/>
  <c r="T202" i="7"/>
  <c r="V202" i="7" s="1"/>
  <c r="S269" i="7"/>
  <c r="T269" i="7" s="1"/>
  <c r="V101" i="4"/>
  <c r="V203" i="4"/>
  <c r="S274" i="7"/>
  <c r="S166" i="7"/>
  <c r="T166" i="7" s="1"/>
  <c r="V166" i="7" s="1"/>
  <c r="J166" i="15" s="1"/>
  <c r="K166" i="15" s="1"/>
  <c r="L166" i="15" s="1"/>
  <c r="S52" i="4"/>
  <c r="T52" i="4" s="1"/>
  <c r="S240" i="7"/>
  <c r="S155" i="7"/>
  <c r="T155" i="7" s="1"/>
  <c r="V155" i="7" s="1"/>
  <c r="S58" i="7"/>
  <c r="T58" i="7" s="1"/>
  <c r="S142" i="7"/>
  <c r="T142" i="7" s="1"/>
  <c r="V142" i="7" s="1"/>
  <c r="J142" i="15" s="1"/>
  <c r="K142" i="15" s="1"/>
  <c r="L142" i="15" s="1"/>
  <c r="S158" i="7"/>
  <c r="T158" i="7" s="1"/>
  <c r="V158" i="7" s="1"/>
  <c r="S212" i="7"/>
  <c r="T212" i="7" s="1"/>
  <c r="T37" i="7"/>
  <c r="D30" i="5"/>
  <c r="W108" i="6"/>
  <c r="S211" i="7"/>
  <c r="T211" i="7" s="1"/>
  <c r="V211" i="7" s="1"/>
  <c r="J211" i="15" s="1"/>
  <c r="K211" i="15" s="1"/>
  <c r="L211" i="15" s="1"/>
  <c r="K189" i="5"/>
  <c r="W189" i="6"/>
  <c r="W275" i="3"/>
  <c r="D275" i="5"/>
  <c r="E204" i="5"/>
  <c r="W204" i="4"/>
  <c r="E216" i="5"/>
  <c r="W216" i="4"/>
  <c r="T13" i="7"/>
  <c r="V13" i="7" s="1"/>
  <c r="J13" i="15" s="1"/>
  <c r="K13" i="15" s="1"/>
  <c r="L13" i="15" s="1"/>
  <c r="V187" i="4"/>
  <c r="V60" i="4"/>
  <c r="W334" i="6"/>
  <c r="V354" i="4"/>
  <c r="S249" i="7"/>
  <c r="V295" i="7"/>
  <c r="S162" i="7"/>
  <c r="T162" i="7" s="1"/>
  <c r="V162" i="7" s="1"/>
  <c r="J162" i="15" s="1"/>
  <c r="K162" i="15" s="1"/>
  <c r="L162" i="15" s="1"/>
  <c r="V69" i="4"/>
  <c r="S196" i="7"/>
  <c r="T196" i="7" s="1"/>
  <c r="V196" i="7" s="1"/>
  <c r="J196" i="15" s="1"/>
  <c r="K196" i="15" s="1"/>
  <c r="L196" i="15" s="1"/>
  <c r="E78" i="5"/>
  <c r="V141" i="3"/>
  <c r="D141" i="15" s="1"/>
  <c r="F141" i="15" s="1"/>
  <c r="G141" i="15" s="1"/>
  <c r="V184" i="4"/>
  <c r="E184" i="15" s="1"/>
  <c r="V312" i="4"/>
  <c r="K37" i="7"/>
  <c r="K108" i="5"/>
  <c r="S201" i="7"/>
  <c r="W25" i="4"/>
  <c r="D231" i="5"/>
  <c r="O55" i="8"/>
  <c r="K256" i="5"/>
  <c r="W256" i="6"/>
  <c r="K259" i="5"/>
  <c r="D48" i="5"/>
  <c r="W91" i="3"/>
  <c r="W150" i="6"/>
  <c r="T309" i="7"/>
  <c r="T236" i="7"/>
  <c r="V236" i="7" s="1"/>
  <c r="J236" i="15" s="1"/>
  <c r="K236" i="15" s="1"/>
  <c r="L236" i="15" s="1"/>
  <c r="V88" i="4"/>
  <c r="E88" i="15" s="1"/>
  <c r="W246" i="4"/>
  <c r="W85" i="4"/>
  <c r="W65" i="4"/>
  <c r="D313" i="5"/>
  <c r="D181" i="5"/>
  <c r="T231" i="7"/>
  <c r="F59" i="5"/>
  <c r="V180" i="4"/>
  <c r="V178" i="4"/>
  <c r="D174" i="5"/>
  <c r="V120" i="4"/>
  <c r="E120" i="15" s="1"/>
  <c r="F120" i="15" s="1"/>
  <c r="G120" i="15" s="1"/>
  <c r="W93" i="3"/>
  <c r="N136" i="8"/>
  <c r="V137" i="3"/>
  <c r="W346" i="3"/>
  <c r="S74" i="7"/>
  <c r="S185" i="7"/>
  <c r="T185" i="7" s="1"/>
  <c r="V185" i="7" s="1"/>
  <c r="J35" i="7"/>
  <c r="K35" i="7" s="1"/>
  <c r="V35" i="7" s="1"/>
  <c r="J35" i="15" s="1"/>
  <c r="S30" i="7"/>
  <c r="T30" i="7" s="1"/>
  <c r="W26" i="4"/>
  <c r="S322" i="7"/>
  <c r="T322" i="7" s="1"/>
  <c r="W134" i="3"/>
  <c r="K288" i="7"/>
  <c r="K134" i="7"/>
  <c r="K159" i="7"/>
  <c r="V159" i="7" s="1"/>
  <c r="W328" i="4"/>
  <c r="K128" i="7"/>
  <c r="T95" i="7"/>
  <c r="W92" i="3"/>
  <c r="V92" i="4"/>
  <c r="E92" i="15" s="1"/>
  <c r="V16" i="4"/>
  <c r="M118" i="8"/>
  <c r="D63" i="5"/>
  <c r="V336" i="4"/>
  <c r="V206" i="4"/>
  <c r="E206" i="15" s="1"/>
  <c r="F206" i="15" s="1"/>
  <c r="G206" i="15" s="1"/>
  <c r="K73" i="7"/>
  <c r="S77" i="7"/>
  <c r="T77" i="7" s="1"/>
  <c r="V106" i="4"/>
  <c r="E106" i="15" s="1"/>
  <c r="F106" i="15" s="1"/>
  <c r="G106" i="15" s="1"/>
  <c r="F346" i="5"/>
  <c r="V36" i="4"/>
  <c r="E36" i="15" s="1"/>
  <c r="V138" i="4"/>
  <c r="S138" i="7"/>
  <c r="T138" i="7" s="1"/>
  <c r="V18" i="4"/>
  <c r="W160" i="3"/>
  <c r="K356" i="5"/>
  <c r="E149" i="5"/>
  <c r="D309" i="5"/>
  <c r="F309" i="5" s="1"/>
  <c r="S108" i="7"/>
  <c r="T108" i="7" s="1"/>
  <c r="W75" i="4"/>
  <c r="V84" i="3"/>
  <c r="S172" i="7"/>
  <c r="T172" i="7" s="1"/>
  <c r="V172" i="7" s="1"/>
  <c r="J172" i="15" s="1"/>
  <c r="W130" i="6"/>
  <c r="K130" i="5"/>
  <c r="W35" i="4"/>
  <c r="E35" i="5"/>
  <c r="T323" i="7"/>
  <c r="V323" i="7" s="1"/>
  <c r="J323" i="15" s="1"/>
  <c r="K323" i="15" s="1"/>
  <c r="L323" i="15" s="1"/>
  <c r="R84" i="8"/>
  <c r="R78" i="8"/>
  <c r="W75" i="6"/>
  <c r="V37" i="6"/>
  <c r="I37" i="15" s="1"/>
  <c r="W65" i="6"/>
  <c r="K65" i="5"/>
  <c r="S84" i="7"/>
  <c r="T84" i="7" s="1"/>
  <c r="S59" i="7"/>
  <c r="T59" i="7" s="1"/>
  <c r="M78" i="8"/>
  <c r="M108" i="8"/>
  <c r="J84" i="7"/>
  <c r="K84" i="7" s="1"/>
  <c r="K192" i="5"/>
  <c r="W192" i="6"/>
  <c r="V43" i="4"/>
  <c r="M52" i="7"/>
  <c r="R108" i="8"/>
  <c r="W49" i="4"/>
  <c r="W148" i="4"/>
  <c r="V270" i="7"/>
  <c r="J270" i="15" s="1"/>
  <c r="K270" i="15" s="1"/>
  <c r="L270" i="15" s="1"/>
  <c r="S147" i="7"/>
  <c r="T147" i="7" s="1"/>
  <c r="R118" i="8"/>
  <c r="V124" i="6"/>
  <c r="I124" i="15" s="1"/>
  <c r="W242" i="6"/>
  <c r="K242" i="5"/>
  <c r="E115" i="5"/>
  <c r="W115" i="4"/>
  <c r="W167" i="3"/>
  <c r="T260" i="7"/>
  <c r="T25" i="7"/>
  <c r="T192" i="7"/>
  <c r="S328" i="7"/>
  <c r="T328" i="7" s="1"/>
  <c r="V328" i="7" s="1"/>
  <c r="J328" i="15" s="1"/>
  <c r="K328" i="15" s="1"/>
  <c r="L328" i="15" s="1"/>
  <c r="V174" i="7"/>
  <c r="T201" i="7"/>
  <c r="V201" i="7" s="1"/>
  <c r="J201" i="15" s="1"/>
  <c r="V336" i="7"/>
  <c r="J336" i="15" s="1"/>
  <c r="K336" i="15" s="1"/>
  <c r="L336" i="15" s="1"/>
  <c r="S99" i="7"/>
  <c r="T99" i="7" s="1"/>
  <c r="V281" i="4"/>
  <c r="S251" i="7"/>
  <c r="T251" i="7" s="1"/>
  <c r="V294" i="3"/>
  <c r="S224" i="7"/>
  <c r="T224" i="7" s="1"/>
  <c r="V35" i="6"/>
  <c r="S47" i="7"/>
  <c r="T47" i="7" s="1"/>
  <c r="V47" i="7" s="1"/>
  <c r="J47" i="15" s="1"/>
  <c r="K47" i="15" s="1"/>
  <c r="L47" i="15" s="1"/>
  <c r="S70" i="4"/>
  <c r="T70" i="4" s="1"/>
  <c r="D20" i="5"/>
  <c r="V38" i="7"/>
  <c r="J38" i="15" s="1"/>
  <c r="V38" i="3"/>
  <c r="S302" i="7"/>
  <c r="T302" i="7" s="1"/>
  <c r="K25" i="7"/>
  <c r="T235" i="7"/>
  <c r="V235" i="7" s="1"/>
  <c r="E231" i="5"/>
  <c r="F231" i="5" s="1"/>
  <c r="G231" i="5" s="1"/>
  <c r="W231" i="4"/>
  <c r="E249" i="5"/>
  <c r="F249" i="5" s="1"/>
  <c r="W249" i="4"/>
  <c r="D339" i="5"/>
  <c r="W339" i="3"/>
  <c r="W108" i="4"/>
  <c r="E108" i="5"/>
  <c r="V143" i="4"/>
  <c r="E335" i="5"/>
  <c r="T240" i="7"/>
  <c r="K102" i="7"/>
  <c r="W116" i="4"/>
  <c r="V132" i="4"/>
  <c r="V9" i="7"/>
  <c r="T278" i="7"/>
  <c r="V278" i="7" s="1"/>
  <c r="V215" i="4"/>
  <c r="E215" i="15" s="1"/>
  <c r="F215" i="15" s="1"/>
  <c r="G215" i="15" s="1"/>
  <c r="S179" i="7"/>
  <c r="T179" i="7" s="1"/>
  <c r="W79" i="3"/>
  <c r="S52" i="3"/>
  <c r="T52" i="3" s="1"/>
  <c r="V30" i="6"/>
  <c r="V251" i="6"/>
  <c r="V72" i="6"/>
  <c r="T88" i="7"/>
  <c r="V88" i="7" s="1"/>
  <c r="J88" i="15" s="1"/>
  <c r="K88" i="15" s="1"/>
  <c r="L88" i="15" s="1"/>
  <c r="K28" i="7"/>
  <c r="V260" i="6"/>
  <c r="W155" i="3"/>
  <c r="D155" i="5"/>
  <c r="T242" i="7"/>
  <c r="V242" i="7" s="1"/>
  <c r="E131" i="5"/>
  <c r="F131" i="5" s="1"/>
  <c r="E198" i="5"/>
  <c r="V179" i="4"/>
  <c r="V218" i="7"/>
  <c r="S80" i="7"/>
  <c r="T80" i="7" s="1"/>
  <c r="E218" i="5"/>
  <c r="S339" i="7"/>
  <c r="S341" i="7"/>
  <c r="T341" i="7" s="1"/>
  <c r="D26" i="5"/>
  <c r="F26" i="5" s="1"/>
  <c r="W275" i="4"/>
  <c r="E236" i="5"/>
  <c r="F236" i="5" s="1"/>
  <c r="T255" i="7"/>
  <c r="V255" i="7" s="1"/>
  <c r="J255" i="15" s="1"/>
  <c r="K255" i="15" s="1"/>
  <c r="L255" i="15" s="1"/>
  <c r="T316" i="7"/>
  <c r="E223" i="5"/>
  <c r="F223" i="5" s="1"/>
  <c r="W220" i="6"/>
  <c r="F261" i="5"/>
  <c r="I261" i="5" s="1"/>
  <c r="K171" i="5"/>
  <c r="S28" i="7"/>
  <c r="T28" i="7" s="1"/>
  <c r="W244" i="4"/>
  <c r="V55" i="6"/>
  <c r="T11" i="7"/>
  <c r="D213" i="5"/>
  <c r="W340" i="4"/>
  <c r="W102" i="6"/>
  <c r="E278" i="5"/>
  <c r="F278" i="5" s="1"/>
  <c r="W171" i="4"/>
  <c r="S155" i="8"/>
  <c r="K235" i="5"/>
  <c r="D255" i="5"/>
  <c r="V199" i="4"/>
  <c r="E199" i="15" s="1"/>
  <c r="D62" i="5"/>
  <c r="V163" i="4"/>
  <c r="S115" i="7"/>
  <c r="T115" i="7" s="1"/>
  <c r="S65" i="7"/>
  <c r="T65" i="7" s="1"/>
  <c r="V65" i="7" s="1"/>
  <c r="D149" i="5"/>
  <c r="F149" i="5" s="1"/>
  <c r="W38" i="4"/>
  <c r="J260" i="7"/>
  <c r="K260" i="7" s="1"/>
  <c r="J343" i="7"/>
  <c r="J341" i="7"/>
  <c r="K341" i="7" s="1"/>
  <c r="V341" i="7" s="1"/>
  <c r="J341" i="15" s="1"/>
  <c r="T145" i="8"/>
  <c r="K205" i="7"/>
  <c r="T321" i="7"/>
  <c r="S176" i="7"/>
  <c r="T176" i="7" s="1"/>
  <c r="V176" i="7" s="1"/>
  <c r="J176" i="15" s="1"/>
  <c r="K176" i="15" s="1"/>
  <c r="L176" i="15" s="1"/>
  <c r="J279" i="7"/>
  <c r="K279" i="7" s="1"/>
  <c r="V34" i="4"/>
  <c r="E34" i="15" s="1"/>
  <c r="F34" i="15" s="1"/>
  <c r="G34" i="15" s="1"/>
  <c r="J265" i="7"/>
  <c r="K265" i="7" s="1"/>
  <c r="D107" i="5"/>
  <c r="T215" i="7"/>
  <c r="V215" i="7" s="1"/>
  <c r="J215" i="15" s="1"/>
  <c r="K215" i="15" s="1"/>
  <c r="L215" i="15" s="1"/>
  <c r="W55" i="4"/>
  <c r="F340" i="5"/>
  <c r="T42" i="7"/>
  <c r="V218" i="6"/>
  <c r="F241" i="5"/>
  <c r="S81" i="7"/>
  <c r="T81" i="7" s="1"/>
  <c r="V81" i="7" s="1"/>
  <c r="J81" i="15" s="1"/>
  <c r="K81" i="15" s="1"/>
  <c r="L81" i="15" s="1"/>
  <c r="S70" i="3"/>
  <c r="T70" i="3" s="1"/>
  <c r="D96" i="5"/>
  <c r="V75" i="3"/>
  <c r="D75" i="15" s="1"/>
  <c r="F75" i="15" s="1"/>
  <c r="G75" i="15" s="1"/>
  <c r="W38" i="6"/>
  <c r="S340" i="7"/>
  <c r="T340" i="7" s="1"/>
  <c r="V217" i="6"/>
  <c r="I217" i="15" s="1"/>
  <c r="K217" i="15" s="1"/>
  <c r="L217" i="15" s="1"/>
  <c r="D209" i="5"/>
  <c r="W209" i="3"/>
  <c r="T44" i="8"/>
  <c r="V32" i="7"/>
  <c r="W260" i="6"/>
  <c r="V339" i="6"/>
  <c r="I339" i="15" s="1"/>
  <c r="K31" i="5"/>
  <c r="W31" i="6"/>
  <c r="V244" i="6"/>
  <c r="V340" i="6"/>
  <c r="I340" i="15" s="1"/>
  <c r="W24" i="6"/>
  <c r="K24" i="5"/>
  <c r="W28" i="6"/>
  <c r="K28" i="5"/>
  <c r="W82" i="6"/>
  <c r="K82" i="5"/>
  <c r="V30" i="7"/>
  <c r="J30" i="15" s="1"/>
  <c r="V25" i="6"/>
  <c r="I25" i="15" s="1"/>
  <c r="K192" i="7"/>
  <c r="K95" i="7"/>
  <c r="F119" i="5"/>
  <c r="I119" i="5" s="1"/>
  <c r="V220" i="7"/>
  <c r="J23" i="6"/>
  <c r="K23" i="6" s="1"/>
  <c r="S46" i="7"/>
  <c r="T46" i="7" s="1"/>
  <c r="V46" i="7" s="1"/>
  <c r="J46" i="15" s="1"/>
  <c r="V217" i="7"/>
  <c r="J217" i="15" s="1"/>
  <c r="S148" i="7"/>
  <c r="T148" i="7" s="1"/>
  <c r="T31" i="7"/>
  <c r="T53" i="3"/>
  <c r="V53" i="3" s="1"/>
  <c r="W53" i="6"/>
  <c r="V121" i="4"/>
  <c r="W53" i="4"/>
  <c r="K291" i="5"/>
  <c r="W291" i="6"/>
  <c r="S213" i="7"/>
  <c r="T213" i="7" s="1"/>
  <c r="V190" i="7"/>
  <c r="W323" i="4"/>
  <c r="W71" i="3"/>
  <c r="T125" i="8"/>
  <c r="T274" i="7"/>
  <c r="V274" i="7" s="1"/>
  <c r="J274" i="15" s="1"/>
  <c r="K274" i="15" s="1"/>
  <c r="L274" i="15" s="1"/>
  <c r="V344" i="7"/>
  <c r="J344" i="15" s="1"/>
  <c r="S107" i="7"/>
  <c r="T107" i="7" s="1"/>
  <c r="W84" i="6"/>
  <c r="K213" i="5"/>
  <c r="W213" i="6"/>
  <c r="T338" i="7"/>
  <c r="J339" i="7"/>
  <c r="K339" i="7" s="1"/>
  <c r="V107" i="6"/>
  <c r="I107" i="15" s="1"/>
  <c r="W318" i="4"/>
  <c r="W162" i="3"/>
  <c r="V209" i="6"/>
  <c r="I209" i="15" s="1"/>
  <c r="W341" i="3"/>
  <c r="D341" i="5"/>
  <c r="K338" i="7"/>
  <c r="J209" i="7"/>
  <c r="K209" i="7" s="1"/>
  <c r="V209" i="7" s="1"/>
  <c r="J209" i="15" s="1"/>
  <c r="W347" i="6"/>
  <c r="W307" i="6"/>
  <c r="F116" i="5"/>
  <c r="H116" i="5" s="1"/>
  <c r="T41" i="7"/>
  <c r="K75" i="7"/>
  <c r="K111" i="7"/>
  <c r="S209" i="7"/>
  <c r="T209" i="7" s="1"/>
  <c r="V344" i="6"/>
  <c r="I344" i="15" s="1"/>
  <c r="K344" i="15" s="1"/>
  <c r="L344" i="15" s="1"/>
  <c r="T91" i="7"/>
  <c r="V91" i="7" s="1"/>
  <c r="J91" i="15" s="1"/>
  <c r="K91" i="15" s="1"/>
  <c r="L91" i="15" s="1"/>
  <c r="T339" i="7"/>
  <c r="V194" i="4"/>
  <c r="E194" i="15" s="1"/>
  <c r="T127" i="7"/>
  <c r="V127" i="7" s="1"/>
  <c r="J127" i="15" s="1"/>
  <c r="K127" i="15" s="1"/>
  <c r="L127" i="15" s="1"/>
  <c r="D145" i="5"/>
  <c r="F145" i="5" s="1"/>
  <c r="T18" i="7"/>
  <c r="J148" i="7"/>
  <c r="K148" i="7" s="1"/>
  <c r="V251" i="3"/>
  <c r="T75" i="7"/>
  <c r="V148" i="3"/>
  <c r="K295" i="5"/>
  <c r="W339" i="4"/>
  <c r="E339" i="5"/>
  <c r="V26" i="6"/>
  <c r="I26" i="15" s="1"/>
  <c r="V25" i="3"/>
  <c r="D25" i="15" s="1"/>
  <c r="J213" i="7"/>
  <c r="K213" i="7" s="1"/>
  <c r="K36" i="7"/>
  <c r="E189" i="5"/>
  <c r="F189" i="5" s="1"/>
  <c r="G189" i="5" s="1"/>
  <c r="S100" i="7"/>
  <c r="V108" i="7"/>
  <c r="J108" i="15" s="1"/>
  <c r="K108" i="15" s="1"/>
  <c r="L108" i="15" s="1"/>
  <c r="J24" i="7"/>
  <c r="K24" i="7" s="1"/>
  <c r="K343" i="7"/>
  <c r="S266" i="7"/>
  <c r="T29" i="7"/>
  <c r="E213" i="5"/>
  <c r="W148" i="6"/>
  <c r="K148" i="5"/>
  <c r="E209" i="5"/>
  <c r="W209" i="4"/>
  <c r="J26" i="7"/>
  <c r="K26" i="7" s="1"/>
  <c r="K32" i="5"/>
  <c r="W32" i="6"/>
  <c r="E341" i="5"/>
  <c r="W341" i="4"/>
  <c r="K31" i="7"/>
  <c r="T314" i="7"/>
  <c r="V29" i="6"/>
  <c r="T74" i="7"/>
  <c r="V92" i="7"/>
  <c r="V74" i="4"/>
  <c r="K29" i="7"/>
  <c r="T45" i="7"/>
  <c r="V45" i="7" s="1"/>
  <c r="J45" i="15" s="1"/>
  <c r="W338" i="4"/>
  <c r="E338" i="5"/>
  <c r="F338" i="5" s="1"/>
  <c r="K338" i="5"/>
  <c r="W338" i="6"/>
  <c r="S26" i="7"/>
  <c r="T26" i="7" s="1"/>
  <c r="W84" i="3"/>
  <c r="W281" i="4"/>
  <c r="W344" i="7"/>
  <c r="E265" i="5"/>
  <c r="W265" i="4"/>
  <c r="W55" i="3"/>
  <c r="D55" i="5"/>
  <c r="F55" i="5" s="1"/>
  <c r="D118" i="5"/>
  <c r="W118" i="3"/>
  <c r="W84" i="4"/>
  <c r="E84" i="5"/>
  <c r="W344" i="3"/>
  <c r="D344" i="5"/>
  <c r="J82" i="7"/>
  <c r="K82" i="7" s="1"/>
  <c r="K226" i="5"/>
  <c r="W226" i="6"/>
  <c r="J51" i="7"/>
  <c r="K51" i="7" s="1"/>
  <c r="D38" i="5"/>
  <c r="F38" i="5" s="1"/>
  <c r="W178" i="3"/>
  <c r="D178" i="5"/>
  <c r="S343" i="7"/>
  <c r="T343" i="7" s="1"/>
  <c r="W82" i="4"/>
  <c r="W266" i="4"/>
  <c r="E266" i="5"/>
  <c r="F266" i="5" s="1"/>
  <c r="W265" i="3"/>
  <c r="D265" i="5"/>
  <c r="E30" i="5"/>
  <c r="F30" i="5" s="1"/>
  <c r="W30" i="4"/>
  <c r="D29" i="5"/>
  <c r="W29" i="3"/>
  <c r="S287" i="7"/>
  <c r="T287" i="7" s="1"/>
  <c r="D13" i="5"/>
  <c r="D246" i="5"/>
  <c r="F246" i="5" s="1"/>
  <c r="G246" i="5" s="1"/>
  <c r="T181" i="7"/>
  <c r="V181" i="7" s="1"/>
  <c r="J181" i="15" s="1"/>
  <c r="W172" i="4"/>
  <c r="F62" i="5"/>
  <c r="H62" i="5" s="1"/>
  <c r="W43" i="4"/>
  <c r="F204" i="5"/>
  <c r="I204" i="5" s="1"/>
  <c r="V160" i="7"/>
  <c r="J160" i="15" s="1"/>
  <c r="K160" i="15" s="1"/>
  <c r="L160" i="15" s="1"/>
  <c r="V77" i="7"/>
  <c r="J77" i="15" s="1"/>
  <c r="V112" i="7"/>
  <c r="D331" i="5"/>
  <c r="V297" i="4"/>
  <c r="E297" i="15" s="1"/>
  <c r="F297" i="15" s="1"/>
  <c r="G297" i="15" s="1"/>
  <c r="S307" i="7"/>
  <c r="T307" i="7" s="1"/>
  <c r="V307" i="7" s="1"/>
  <c r="J307" i="15" s="1"/>
  <c r="T249" i="7"/>
  <c r="V249" i="7" s="1"/>
  <c r="J249" i="15" s="1"/>
  <c r="L217" i="5"/>
  <c r="W217" i="7"/>
  <c r="W221" i="3"/>
  <c r="D221" i="5"/>
  <c r="F221" i="5" s="1"/>
  <c r="S244" i="7"/>
  <c r="T244" i="7" s="1"/>
  <c r="E72" i="5"/>
  <c r="F72" i="5" s="1"/>
  <c r="W72" i="4"/>
  <c r="S82" i="7"/>
  <c r="T82" i="7" s="1"/>
  <c r="S51" i="7"/>
  <c r="T51" i="7" s="1"/>
  <c r="J107" i="7"/>
  <c r="K107" i="7" s="1"/>
  <c r="S121" i="7"/>
  <c r="T121" i="7" s="1"/>
  <c r="F35" i="5"/>
  <c r="V259" i="7"/>
  <c r="V256" i="7"/>
  <c r="J256" i="15" s="1"/>
  <c r="K256" i="15" s="1"/>
  <c r="L256" i="15" s="1"/>
  <c r="K17" i="5"/>
  <c r="V137" i="4"/>
  <c r="V46" i="4"/>
  <c r="V124" i="3"/>
  <c r="D124" i="15" s="1"/>
  <c r="F124" i="15" s="1"/>
  <c r="G124" i="15" s="1"/>
  <c r="E260" i="5"/>
  <c r="F260" i="5" s="1"/>
  <c r="W260" i="4"/>
  <c r="V31" i="3"/>
  <c r="D31" i="15" s="1"/>
  <c r="F31" i="15" s="1"/>
  <c r="G31" i="15" s="1"/>
  <c r="W343" i="6"/>
  <c r="K343" i="5"/>
  <c r="E217" i="5"/>
  <c r="F217" i="5" s="1"/>
  <c r="W217" i="4"/>
  <c r="L108" i="5"/>
  <c r="W38" i="7"/>
  <c r="L38" i="5"/>
  <c r="M38" i="5" s="1"/>
  <c r="J244" i="7"/>
  <c r="K244" i="7" s="1"/>
  <c r="W32" i="3"/>
  <c r="D32" i="5"/>
  <c r="V31" i="7"/>
  <c r="J31" i="15" s="1"/>
  <c r="K31" i="15" s="1"/>
  <c r="L31" i="15" s="1"/>
  <c r="R141" i="8"/>
  <c r="K51" i="5"/>
  <c r="W51" i="6"/>
  <c r="J121" i="7"/>
  <c r="K121" i="7" s="1"/>
  <c r="W107" i="4"/>
  <c r="E107" i="5"/>
  <c r="F107" i="5" s="1"/>
  <c r="T144" i="7"/>
  <c r="V114" i="7"/>
  <c r="J114" i="15" s="1"/>
  <c r="V194" i="7"/>
  <c r="E49" i="5"/>
  <c r="V313" i="4"/>
  <c r="V165" i="4"/>
  <c r="S54" i="3"/>
  <c r="T54" i="3" s="1"/>
  <c r="V294" i="4"/>
  <c r="M83" i="7"/>
  <c r="S281" i="7"/>
  <c r="T281" i="7" s="1"/>
  <c r="V281" i="7" s="1"/>
  <c r="W281" i="7" s="1"/>
  <c r="S132" i="7"/>
  <c r="D350" i="5"/>
  <c r="J55" i="7"/>
  <c r="K55" i="7" s="1"/>
  <c r="V221" i="7"/>
  <c r="J221" i="15" s="1"/>
  <c r="K221" i="15" s="1"/>
  <c r="L221" i="15" s="1"/>
  <c r="E32" i="5"/>
  <c r="W32" i="4"/>
  <c r="W244" i="3"/>
  <c r="D244" i="5"/>
  <c r="F244" i="5" s="1"/>
  <c r="K149" i="5"/>
  <c r="W149" i="6"/>
  <c r="S226" i="7"/>
  <c r="T226" i="7" s="1"/>
  <c r="W149" i="7"/>
  <c r="L149" i="5"/>
  <c r="W37" i="4"/>
  <c r="E37" i="5"/>
  <c r="F37" i="5" s="1"/>
  <c r="K266" i="7"/>
  <c r="F90" i="5"/>
  <c r="G90" i="5" s="1"/>
  <c r="V162" i="4"/>
  <c r="V355" i="4"/>
  <c r="E355" i="5" s="1"/>
  <c r="S55" i="7"/>
  <c r="T55" i="7" s="1"/>
  <c r="V37" i="7"/>
  <c r="J37" i="15" s="1"/>
  <c r="J251" i="7"/>
  <c r="K251" i="7" s="1"/>
  <c r="V251" i="7" s="1"/>
  <c r="J251" i="15" s="1"/>
  <c r="W265" i="6"/>
  <c r="K265" i="5"/>
  <c r="V251" i="4"/>
  <c r="E251" i="15" s="1"/>
  <c r="J226" i="7"/>
  <c r="K226" i="7" s="1"/>
  <c r="W221" i="6"/>
  <c r="K221" i="5"/>
  <c r="W30" i="7"/>
  <c r="L30" i="5"/>
  <c r="W32" i="7"/>
  <c r="T266" i="7"/>
  <c r="M23" i="7"/>
  <c r="W28" i="4"/>
  <c r="K49" i="7"/>
  <c r="E201" i="5"/>
  <c r="F201" i="5" s="1"/>
  <c r="H201" i="5" s="1"/>
  <c r="K144" i="7"/>
  <c r="D198" i="5"/>
  <c r="K184" i="7"/>
  <c r="F216" i="5"/>
  <c r="S261" i="7"/>
  <c r="T261" i="7" s="1"/>
  <c r="V261" i="7" s="1"/>
  <c r="J261" i="15" s="1"/>
  <c r="K261" i="15" s="1"/>
  <c r="L261" i="15" s="1"/>
  <c r="V310" i="7"/>
  <c r="D69" i="5"/>
  <c r="W121" i="6"/>
  <c r="K121" i="5"/>
  <c r="W75" i="3"/>
  <c r="D75" i="5"/>
  <c r="F75" i="5" s="1"/>
  <c r="T265" i="7"/>
  <c r="K72" i="7"/>
  <c r="V72" i="7" s="1"/>
  <c r="J72" i="15" s="1"/>
  <c r="S53" i="7"/>
  <c r="T53" i="7" s="1"/>
  <c r="K266" i="5"/>
  <c r="W266" i="6"/>
  <c r="W148" i="3"/>
  <c r="W24" i="4"/>
  <c r="E24" i="5"/>
  <c r="F24" i="5" s="1"/>
  <c r="E344" i="5"/>
  <c r="W344" i="4"/>
  <c r="E31" i="5"/>
  <c r="W31" i="4"/>
  <c r="W218" i="3"/>
  <c r="D218" i="5"/>
  <c r="F218" i="5" s="1"/>
  <c r="W29" i="4"/>
  <c r="E29" i="5"/>
  <c r="K77" i="5"/>
  <c r="D312" i="5"/>
  <c r="V356" i="7"/>
  <c r="F321" i="5"/>
  <c r="G321" i="5" s="1"/>
  <c r="W237" i="3"/>
  <c r="V253" i="4"/>
  <c r="J99" i="7"/>
  <c r="K99" i="7" s="1"/>
  <c r="V115" i="7"/>
  <c r="J100" i="7"/>
  <c r="W251" i="6"/>
  <c r="D28" i="5"/>
  <c r="F28" i="5" s="1"/>
  <c r="W28" i="3"/>
  <c r="W37" i="6"/>
  <c r="K37" i="5"/>
  <c r="J53" i="7"/>
  <c r="K53" i="7" s="1"/>
  <c r="V51" i="4"/>
  <c r="E51" i="15" s="1"/>
  <c r="F51" i="15" s="1"/>
  <c r="G51" i="15" s="1"/>
  <c r="K74" i="7"/>
  <c r="V74" i="7" s="1"/>
  <c r="J74" i="15" s="1"/>
  <c r="K74" i="15" s="1"/>
  <c r="L74" i="15" s="1"/>
  <c r="S24" i="7"/>
  <c r="T24" i="7" s="1"/>
  <c r="V10" i="7"/>
  <c r="V7" i="7"/>
  <c r="V145" i="7"/>
  <c r="T124" i="7"/>
  <c r="V331" i="7"/>
  <c r="V123" i="7"/>
  <c r="V90" i="7"/>
  <c r="V58" i="7"/>
  <c r="W274" i="4"/>
  <c r="E274" i="5"/>
  <c r="F274" i="5" s="1"/>
  <c r="E111" i="5"/>
  <c r="F111" i="5" s="1"/>
  <c r="D184" i="5"/>
  <c r="E48" i="5"/>
  <c r="F335" i="5"/>
  <c r="I335" i="5" s="1"/>
  <c r="V243" i="4"/>
  <c r="F15" i="5"/>
  <c r="I15" i="5" s="1"/>
  <c r="W253" i="6"/>
  <c r="F127" i="5"/>
  <c r="H127" i="5" s="1"/>
  <c r="W224" i="3"/>
  <c r="W59" i="4"/>
  <c r="S184" i="7"/>
  <c r="T184" i="7" s="1"/>
  <c r="W181" i="6"/>
  <c r="T36" i="7"/>
  <c r="S264" i="7"/>
  <c r="T264" i="7" s="1"/>
  <c r="V264" i="7" s="1"/>
  <c r="W294" i="3"/>
  <c r="W115" i="3"/>
  <c r="D115" i="5"/>
  <c r="W151" i="4"/>
  <c r="W181" i="4"/>
  <c r="T119" i="7"/>
  <c r="D329" i="5"/>
  <c r="F329" i="5" s="1"/>
  <c r="G329" i="5" s="1"/>
  <c r="E320" i="5"/>
  <c r="F320" i="5" s="1"/>
  <c r="G320" i="5" s="1"/>
  <c r="W97" i="3"/>
  <c r="V99" i="3"/>
  <c r="D99" i="15" s="1"/>
  <c r="E80" i="5"/>
  <c r="F80" i="5" s="1"/>
  <c r="H80" i="5" s="1"/>
  <c r="F158" i="5"/>
  <c r="I158" i="5" s="1"/>
  <c r="W168" i="6"/>
  <c r="S141" i="7"/>
  <c r="T141" i="7" s="1"/>
  <c r="V141" i="7" s="1"/>
  <c r="E192" i="5"/>
  <c r="F192" i="5" s="1"/>
  <c r="H192" i="5" s="1"/>
  <c r="E290" i="5"/>
  <c r="F290" i="5" s="1"/>
  <c r="H290" i="5" s="1"/>
  <c r="W273" i="6"/>
  <c r="S126" i="7"/>
  <c r="T126" i="7" s="1"/>
  <c r="F181" i="5"/>
  <c r="G181" i="5" s="1"/>
  <c r="W307" i="4"/>
  <c r="F245" i="5"/>
  <c r="G245" i="5" s="1"/>
  <c r="F13" i="5"/>
  <c r="V351" i="7"/>
  <c r="W109" i="4"/>
  <c r="E27" i="5"/>
  <c r="F27" i="5" s="1"/>
  <c r="E144" i="5"/>
  <c r="F144" i="5" s="1"/>
  <c r="G144" i="5" s="1"/>
  <c r="F317" i="5"/>
  <c r="E11" i="5"/>
  <c r="E186" i="5"/>
  <c r="W347" i="4"/>
  <c r="E326" i="5"/>
  <c r="F326" i="5" s="1"/>
  <c r="V48" i="7"/>
  <c r="W310" i="4"/>
  <c r="E20" i="5"/>
  <c r="F20" i="5" s="1"/>
  <c r="G20" i="5" s="1"/>
  <c r="E330" i="5"/>
  <c r="F330" i="5" s="1"/>
  <c r="H330" i="5" s="1"/>
  <c r="E91" i="5"/>
  <c r="F91" i="5" s="1"/>
  <c r="G91" i="5" s="1"/>
  <c r="K326" i="5"/>
  <c r="E7" i="5"/>
  <c r="W285" i="4"/>
  <c r="E264" i="5"/>
  <c r="F264" i="5" s="1"/>
  <c r="S27" i="7"/>
  <c r="T27" i="7" s="1"/>
  <c r="V27" i="7" s="1"/>
  <c r="J27" i="15" s="1"/>
  <c r="K27" i="15" s="1"/>
  <c r="L27" i="15" s="1"/>
  <c r="S297" i="7"/>
  <c r="T297" i="7" s="1"/>
  <c r="V297" i="7" s="1"/>
  <c r="W10" i="4"/>
  <c r="E10" i="5"/>
  <c r="F10" i="5" s="1"/>
  <c r="I10" i="5" s="1"/>
  <c r="W119" i="4"/>
  <c r="W199" i="3"/>
  <c r="E331" i="5"/>
  <c r="E41" i="5"/>
  <c r="F41" i="5" s="1"/>
  <c r="E262" i="5"/>
  <c r="F262" i="5" s="1"/>
  <c r="I262" i="5" s="1"/>
  <c r="T306" i="7"/>
  <c r="W114" i="6"/>
  <c r="E300" i="5"/>
  <c r="F300" i="5" s="1"/>
  <c r="E230" i="5"/>
  <c r="F230" i="5" s="1"/>
  <c r="W261" i="4"/>
  <c r="W247" i="4"/>
  <c r="T205" i="7"/>
  <c r="V205" i="7" s="1"/>
  <c r="S178" i="7"/>
  <c r="T178" i="7" s="1"/>
  <c r="E44" i="5"/>
  <c r="F282" i="5"/>
  <c r="G282" i="5" s="1"/>
  <c r="W235" i="4"/>
  <c r="E235" i="5"/>
  <c r="F235" i="5" s="1"/>
  <c r="I235" i="5" s="1"/>
  <c r="T275" i="7"/>
  <c r="V275" i="7" s="1"/>
  <c r="J275" i="15" s="1"/>
  <c r="K275" i="15" s="1"/>
  <c r="L275" i="15" s="1"/>
  <c r="V59" i="7"/>
  <c r="E73" i="5"/>
  <c r="F73" i="5" s="1"/>
  <c r="I73" i="5" s="1"/>
  <c r="E154" i="5"/>
  <c r="F154" i="5" s="1"/>
  <c r="E322" i="5"/>
  <c r="F322" i="5" s="1"/>
  <c r="H322" i="5" s="1"/>
  <c r="F347" i="5"/>
  <c r="E356" i="5"/>
  <c r="F356" i="5" s="1"/>
  <c r="H356" i="5" s="1"/>
  <c r="E348" i="5"/>
  <c r="F348" i="5" s="1"/>
  <c r="H348" i="5" s="1"/>
  <c r="D316" i="5"/>
  <c r="F316" i="5" s="1"/>
  <c r="I316" i="5" s="1"/>
  <c r="F227" i="5"/>
  <c r="S50" i="7"/>
  <c r="F109" i="5"/>
  <c r="H109" i="5" s="1"/>
  <c r="W125" i="3"/>
  <c r="F45" i="5"/>
  <c r="G45" i="5" s="1"/>
  <c r="W101" i="3"/>
  <c r="W243" i="3"/>
  <c r="L249" i="5"/>
  <c r="M249" i="5" s="1"/>
  <c r="W249" i="7"/>
  <c r="V198" i="7"/>
  <c r="V41" i="7"/>
  <c r="V66" i="7"/>
  <c r="S83" i="4"/>
  <c r="T83" i="4" s="1"/>
  <c r="V34" i="7"/>
  <c r="V300" i="7"/>
  <c r="J300" i="15" s="1"/>
  <c r="V179" i="7"/>
  <c r="J179" i="15" s="1"/>
  <c r="E100" i="5"/>
  <c r="D233" i="5"/>
  <c r="W331" i="6"/>
  <c r="K331" i="5"/>
  <c r="D137" i="5"/>
  <c r="W16" i="4"/>
  <c r="T132" i="7"/>
  <c r="V132" i="7" s="1"/>
  <c r="J132" i="15" s="1"/>
  <c r="T100" i="7"/>
  <c r="W99" i="6"/>
  <c r="K99" i="5"/>
  <c r="E350" i="5"/>
  <c r="W350" i="4"/>
  <c r="W175" i="3"/>
  <c r="W199" i="6"/>
  <c r="W147" i="4"/>
  <c r="F255" i="5"/>
  <c r="G255" i="5" s="1"/>
  <c r="E237" i="5"/>
  <c r="F237" i="5" s="1"/>
  <c r="G237" i="5" s="1"/>
  <c r="K141" i="5"/>
  <c r="E256" i="5"/>
  <c r="F256" i="5" s="1"/>
  <c r="H256" i="5" s="1"/>
  <c r="W296" i="4"/>
  <c r="E105" i="5"/>
  <c r="W180" i="4"/>
  <c r="E175" i="5"/>
  <c r="F175" i="5" s="1"/>
  <c r="I175" i="5" s="1"/>
  <c r="F296" i="5"/>
  <c r="I296" i="5" s="1"/>
  <c r="D147" i="5"/>
  <c r="F147" i="5" s="1"/>
  <c r="E112" i="5"/>
  <c r="F112" i="5" s="1"/>
  <c r="G112" i="5" s="1"/>
  <c r="W90" i="4"/>
  <c r="W45" i="4"/>
  <c r="F351" i="5"/>
  <c r="G351" i="5" s="1"/>
  <c r="W87" i="3"/>
  <c r="D212" i="5"/>
  <c r="F212" i="5" s="1"/>
  <c r="V186" i="7"/>
  <c r="V71" i="7"/>
  <c r="T354" i="7"/>
  <c r="V354" i="7" s="1"/>
  <c r="J354" i="15" s="1"/>
  <c r="K354" i="15" s="1"/>
  <c r="L354" i="15" s="1"/>
  <c r="W36" i="3"/>
  <c r="E142" i="5"/>
  <c r="F142" i="5" s="1"/>
  <c r="W142" i="4"/>
  <c r="E195" i="5"/>
  <c r="F195" i="5" s="1"/>
  <c r="W195" i="4"/>
  <c r="E206" i="5"/>
  <c r="F206" i="5" s="1"/>
  <c r="W206" i="4"/>
  <c r="W97" i="4"/>
  <c r="E126" i="5"/>
  <c r="F126" i="5" s="1"/>
  <c r="I126" i="5" s="1"/>
  <c r="I127" i="5"/>
  <c r="W317" i="4"/>
  <c r="V180" i="7"/>
  <c r="D130" i="5"/>
  <c r="V99" i="7"/>
  <c r="V63" i="7"/>
  <c r="W18" i="4"/>
  <c r="W346" i="4"/>
  <c r="E141" i="5"/>
  <c r="W145" i="4"/>
  <c r="T49" i="7"/>
  <c r="T73" i="7"/>
  <c r="V73" i="7" s="1"/>
  <c r="J73" i="15" s="1"/>
  <c r="K73" i="15" s="1"/>
  <c r="L73" i="15" s="1"/>
  <c r="S139" i="4"/>
  <c r="T139" i="4" s="1"/>
  <c r="V49" i="3"/>
  <c r="V250" i="7"/>
  <c r="J250" i="15" s="1"/>
  <c r="K250" i="15" s="1"/>
  <c r="L250" i="15" s="1"/>
  <c r="D143" i="5"/>
  <c r="T50" i="7"/>
  <c r="V50" i="7" s="1"/>
  <c r="T347" i="7"/>
  <c r="V347" i="7" s="1"/>
  <c r="J347" i="15" s="1"/>
  <c r="O42" i="8"/>
  <c r="O100" i="8"/>
  <c r="L23" i="8"/>
  <c r="M23" i="8" s="1"/>
  <c r="N23" i="8" s="1"/>
  <c r="N99" i="8"/>
  <c r="L54" i="8"/>
  <c r="O124" i="8"/>
  <c r="O93" i="8"/>
  <c r="O151" i="8"/>
  <c r="T83" i="8"/>
  <c r="L70" i="8"/>
  <c r="L52" i="8"/>
  <c r="M52" i="8" s="1"/>
  <c r="O52" i="8" s="1"/>
  <c r="L139" i="8"/>
  <c r="M139" i="8" s="1"/>
  <c r="N139" i="8" s="1"/>
  <c r="N96" i="8"/>
  <c r="F4" i="8"/>
  <c r="N88" i="8"/>
  <c r="O143" i="8"/>
  <c r="T23" i="8"/>
  <c r="S23" i="8"/>
  <c r="Q4" i="8"/>
  <c r="O141" i="8"/>
  <c r="N83" i="8"/>
  <c r="J4" i="8"/>
  <c r="O63" i="8"/>
  <c r="O112" i="8"/>
  <c r="E120" i="5"/>
  <c r="F120" i="5" s="1"/>
  <c r="I120" i="5" s="1"/>
  <c r="W120" i="4"/>
  <c r="W141" i="3"/>
  <c r="D141" i="5"/>
  <c r="L273" i="5"/>
  <c r="M273" i="5" s="1"/>
  <c r="N273" i="5" s="1"/>
  <c r="W273" i="7"/>
  <c r="J54" i="3"/>
  <c r="K54" i="3" s="1"/>
  <c r="F125" i="5"/>
  <c r="G125" i="5" s="1"/>
  <c r="T163" i="7"/>
  <c r="V163" i="7" s="1"/>
  <c r="J163" i="15" s="1"/>
  <c r="P52" i="7"/>
  <c r="J52" i="7"/>
  <c r="W124" i="4"/>
  <c r="E124" i="5"/>
  <c r="S70" i="6"/>
  <c r="T70" i="6" s="1"/>
  <c r="V70" i="6" s="1"/>
  <c r="I70" i="15" s="1"/>
  <c r="J70" i="3"/>
  <c r="K70" i="3" s="1"/>
  <c r="K100" i="7"/>
  <c r="S136" i="7"/>
  <c r="T136" i="7" s="1"/>
  <c r="P70" i="7"/>
  <c r="G70" i="7"/>
  <c r="J70" i="4"/>
  <c r="K70" i="4" s="1"/>
  <c r="V70" i="4" s="1"/>
  <c r="W100" i="3"/>
  <c r="D100" i="5"/>
  <c r="F100" i="5" s="1"/>
  <c r="V18" i="7"/>
  <c r="I70" i="7"/>
  <c r="R70" i="7"/>
  <c r="Q70" i="7"/>
  <c r="V100" i="6"/>
  <c r="I100" i="15" s="1"/>
  <c r="E70" i="7"/>
  <c r="N70" i="7"/>
  <c r="W124" i="6"/>
  <c r="K124" i="5"/>
  <c r="D70" i="7"/>
  <c r="M70" i="7"/>
  <c r="O70" i="7"/>
  <c r="F70" i="7"/>
  <c r="V154" i="7"/>
  <c r="V138" i="7"/>
  <c r="J138" i="15" s="1"/>
  <c r="K138" i="15" s="1"/>
  <c r="L138" i="15" s="1"/>
  <c r="K124" i="7"/>
  <c r="J136" i="7"/>
  <c r="K136" i="7" s="1"/>
  <c r="V93" i="4"/>
  <c r="E93" i="15" s="1"/>
  <c r="W136" i="4"/>
  <c r="E136" i="5"/>
  <c r="F136" i="5" s="1"/>
  <c r="W99" i="3"/>
  <c r="W36" i="4"/>
  <c r="E36" i="5"/>
  <c r="F36" i="5" s="1"/>
  <c r="G36" i="5" s="1"/>
  <c r="V109" i="7"/>
  <c r="J23" i="3"/>
  <c r="K23" i="3" s="1"/>
  <c r="V23" i="3" s="1"/>
  <c r="D23" i="15" s="1"/>
  <c r="V111" i="7"/>
  <c r="J111" i="15" s="1"/>
  <c r="K111" i="15" s="1"/>
  <c r="L111" i="15" s="1"/>
  <c r="V321" i="7"/>
  <c r="S93" i="7"/>
  <c r="T93" i="7" s="1"/>
  <c r="V99" i="4"/>
  <c r="E99" i="15" s="1"/>
  <c r="K93" i="5"/>
  <c r="W93" i="6"/>
  <c r="J93" i="7"/>
  <c r="K93" i="7" s="1"/>
  <c r="S52" i="6"/>
  <c r="T52" i="6" s="1"/>
  <c r="V52" i="6" s="1"/>
  <c r="I52" i="15" s="1"/>
  <c r="V210" i="7"/>
  <c r="T68" i="7"/>
  <c r="V68" i="7" s="1"/>
  <c r="J68" i="15" s="1"/>
  <c r="K68" i="15" s="1"/>
  <c r="L68" i="15" s="1"/>
  <c r="K139" i="6"/>
  <c r="K4" i="6" s="1"/>
  <c r="J52" i="4"/>
  <c r="K52" i="4" s="1"/>
  <c r="V52" i="4" s="1"/>
  <c r="E52" i="15" s="1"/>
  <c r="N52" i="7"/>
  <c r="I52" i="7"/>
  <c r="R52" i="7"/>
  <c r="N144" i="8"/>
  <c r="W125" i="4"/>
  <c r="J52" i="3"/>
  <c r="K52" i="3" s="1"/>
  <c r="V52" i="3" s="1"/>
  <c r="D52" i="15" s="1"/>
  <c r="F52" i="15" s="1"/>
  <c r="G52" i="15" s="1"/>
  <c r="Q52" i="7"/>
  <c r="W336" i="4"/>
  <c r="W250" i="4"/>
  <c r="E250" i="5"/>
  <c r="F250" i="5" s="1"/>
  <c r="H250" i="5" s="1"/>
  <c r="V204" i="7"/>
  <c r="S23" i="4"/>
  <c r="T23" i="4" s="1"/>
  <c r="W78" i="6"/>
  <c r="K78" i="5"/>
  <c r="S243" i="7"/>
  <c r="T243" i="7" s="1"/>
  <c r="V232" i="7"/>
  <c r="V78" i="7"/>
  <c r="J78" i="15" s="1"/>
  <c r="K78" i="15" s="1"/>
  <c r="L78" i="15" s="1"/>
  <c r="J243" i="7"/>
  <c r="K243" i="7" s="1"/>
  <c r="V223" i="7"/>
  <c r="W78" i="3"/>
  <c r="D78" i="5"/>
  <c r="F78" i="5" s="1"/>
  <c r="V139" i="3"/>
  <c r="R139" i="8"/>
  <c r="V243" i="6"/>
  <c r="I243" i="15" s="1"/>
  <c r="O132" i="8"/>
  <c r="N160" i="8"/>
  <c r="P139" i="7"/>
  <c r="G139" i="7"/>
  <c r="R83" i="7"/>
  <c r="I83" i="7"/>
  <c r="E139" i="7"/>
  <c r="N139" i="7"/>
  <c r="E83" i="7"/>
  <c r="N83" i="7"/>
  <c r="V185" i="4"/>
  <c r="E185" i="15" s="1"/>
  <c r="F185" i="15" s="1"/>
  <c r="G185" i="15" s="1"/>
  <c r="P23" i="7"/>
  <c r="G23" i="7"/>
  <c r="J83" i="3"/>
  <c r="K83" i="3" s="1"/>
  <c r="J139" i="4"/>
  <c r="K139" i="4" s="1"/>
  <c r="V50" i="4"/>
  <c r="E50" i="15" s="1"/>
  <c r="F50" i="15" s="1"/>
  <c r="G50" i="15" s="1"/>
  <c r="Q23" i="7"/>
  <c r="H23" i="7"/>
  <c r="J23" i="4"/>
  <c r="K23" i="4" s="1"/>
  <c r="V240" i="4"/>
  <c r="E240" i="15" s="1"/>
  <c r="F240" i="15" s="1"/>
  <c r="G240" i="15" s="1"/>
  <c r="N23" i="7"/>
  <c r="F23" i="7"/>
  <c r="O23" i="7"/>
  <c r="S83" i="3"/>
  <c r="T83" i="3" s="1"/>
  <c r="S139" i="6"/>
  <c r="T139" i="6" s="1"/>
  <c r="V334" i="4"/>
  <c r="E334" i="15" s="1"/>
  <c r="V42" i="7"/>
  <c r="V279" i="7"/>
  <c r="J279" i="15" s="1"/>
  <c r="K279" i="15" s="1"/>
  <c r="L279" i="15" s="1"/>
  <c r="R139" i="7"/>
  <c r="I139" i="7"/>
  <c r="G83" i="7"/>
  <c r="P83" i="7"/>
  <c r="S23" i="6"/>
  <c r="T23" i="6" s="1"/>
  <c r="V23" i="6" s="1"/>
  <c r="I23" i="15" s="1"/>
  <c r="S83" i="6"/>
  <c r="T83" i="6" s="1"/>
  <c r="V83" i="6" s="1"/>
  <c r="I83" i="15" s="1"/>
  <c r="D139" i="7"/>
  <c r="M139" i="7"/>
  <c r="V43" i="7"/>
  <c r="O83" i="7"/>
  <c r="F83" i="7"/>
  <c r="I23" i="7"/>
  <c r="R23" i="7"/>
  <c r="Q83" i="7"/>
  <c r="H83" i="7"/>
  <c r="S334" i="7"/>
  <c r="T334" i="7" s="1"/>
  <c r="V334" i="7" s="1"/>
  <c r="J334" i="15" s="1"/>
  <c r="J83" i="4"/>
  <c r="K83" i="4" s="1"/>
  <c r="W336" i="3"/>
  <c r="D336" i="5"/>
  <c r="O139" i="7"/>
  <c r="F139" i="7"/>
  <c r="O163" i="8"/>
  <c r="O155" i="8"/>
  <c r="V240" i="7"/>
  <c r="F258" i="5"/>
  <c r="I258" i="5" s="1"/>
  <c r="E167" i="5"/>
  <c r="F167" i="5" s="1"/>
  <c r="I167" i="5" s="1"/>
  <c r="O117" i="8"/>
  <c r="F242" i="5"/>
  <c r="G242" i="5" s="1"/>
  <c r="O102" i="8"/>
  <c r="F151" i="5"/>
  <c r="G151" i="5" s="1"/>
  <c r="E279" i="5"/>
  <c r="F279" i="5" s="1"/>
  <c r="I279" i="5" s="1"/>
  <c r="W279" i="4"/>
  <c r="E354" i="5"/>
  <c r="F354" i="5" s="1"/>
  <c r="I354" i="5" s="1"/>
  <c r="F345" i="5"/>
  <c r="H345" i="5" s="1"/>
  <c r="E191" i="5"/>
  <c r="F191" i="5" s="1"/>
  <c r="G191" i="5" s="1"/>
  <c r="V288" i="7"/>
  <c r="D303" i="5"/>
  <c r="E95" i="5"/>
  <c r="F95" i="5" s="1"/>
  <c r="H95" i="5" s="1"/>
  <c r="N109" i="8"/>
  <c r="E220" i="5"/>
  <c r="F220" i="5" s="1"/>
  <c r="V302" i="7"/>
  <c r="F328" i="5"/>
  <c r="I328" i="5" s="1"/>
  <c r="V227" i="7"/>
  <c r="V102" i="7"/>
  <c r="E165" i="5"/>
  <c r="F165" i="5" s="1"/>
  <c r="I165" i="5" s="1"/>
  <c r="E128" i="5"/>
  <c r="F128" i="5" s="1"/>
  <c r="O56" i="8"/>
  <c r="K300" i="5"/>
  <c r="V60" i="7"/>
  <c r="E306" i="5"/>
  <c r="F306" i="5" s="1"/>
  <c r="G306" i="5" s="1"/>
  <c r="K45" i="5"/>
  <c r="V80" i="7"/>
  <c r="T214" i="5"/>
  <c r="E77" i="5"/>
  <c r="F77" i="5" s="1"/>
  <c r="V171" i="7"/>
  <c r="W312" i="4"/>
  <c r="E159" i="5"/>
  <c r="F159" i="5" s="1"/>
  <c r="G159" i="5" s="1"/>
  <c r="D186" i="5"/>
  <c r="K180" i="5"/>
  <c r="I216" i="5"/>
  <c r="U214" i="5"/>
  <c r="E81" i="5"/>
  <c r="F81" i="5" s="1"/>
  <c r="V195" i="7"/>
  <c r="V350" i="7"/>
  <c r="O41" i="8"/>
  <c r="N50" i="8"/>
  <c r="O94" i="8"/>
  <c r="N92" i="8"/>
  <c r="N127" i="8"/>
  <c r="O166" i="8"/>
  <c r="N131" i="8"/>
  <c r="N66" i="8"/>
  <c r="N116" i="8"/>
  <c r="N137" i="8"/>
  <c r="O128" i="8"/>
  <c r="O159" i="8"/>
  <c r="O45" i="8"/>
  <c r="V126" i="7"/>
  <c r="J126" i="15" s="1"/>
  <c r="V87" i="7"/>
  <c r="O110" i="8"/>
  <c r="V11" i="7"/>
  <c r="V252" i="7"/>
  <c r="V203" i="7"/>
  <c r="V287" i="7"/>
  <c r="V106" i="7"/>
  <c r="L141" i="5"/>
  <c r="O58" i="8"/>
  <c r="O81" i="8"/>
  <c r="L56" i="5"/>
  <c r="M56" i="5" s="1"/>
  <c r="V219" i="7"/>
  <c r="V306" i="7"/>
  <c r="V137" i="7"/>
  <c r="W178" i="6"/>
  <c r="O44" i="8"/>
  <c r="N134" i="8"/>
  <c r="O101" i="8"/>
  <c r="W215" i="7"/>
  <c r="L215" i="5"/>
  <c r="M215" i="5" s="1"/>
  <c r="W94" i="7"/>
  <c r="L94" i="5"/>
  <c r="M94" i="5" s="1"/>
  <c r="W116" i="7"/>
  <c r="L116" i="5"/>
  <c r="W166" i="7"/>
  <c r="L166" i="5"/>
  <c r="M166" i="5" s="1"/>
  <c r="V224" i="7"/>
  <c r="W16" i="7"/>
  <c r="L16" i="5"/>
  <c r="M16" i="5" s="1"/>
  <c r="N16" i="5" s="1"/>
  <c r="W230" i="7"/>
  <c r="L230" i="5"/>
  <c r="M230" i="5" s="1"/>
  <c r="V151" i="7"/>
  <c r="V296" i="7"/>
  <c r="V96" i="7"/>
  <c r="V355" i="7"/>
  <c r="J355" i="15" s="1"/>
  <c r="K355" i="15" s="1"/>
  <c r="L355" i="15" s="1"/>
  <c r="V44" i="7"/>
  <c r="V130" i="7"/>
  <c r="J130" i="15" s="1"/>
  <c r="K130" i="15" s="1"/>
  <c r="L130" i="15" s="1"/>
  <c r="E232" i="5"/>
  <c r="F232" i="5" s="1"/>
  <c r="W232" i="4"/>
  <c r="E94" i="5"/>
  <c r="F94" i="5" s="1"/>
  <c r="W94" i="4"/>
  <c r="V95" i="7"/>
  <c r="J95" i="15" s="1"/>
  <c r="K95" i="15" s="1"/>
  <c r="L95" i="15" s="1"/>
  <c r="E327" i="5"/>
  <c r="F327" i="5" s="1"/>
  <c r="W327" i="4"/>
  <c r="W219" i="4"/>
  <c r="E219" i="5"/>
  <c r="F219" i="5" s="1"/>
  <c r="V316" i="7"/>
  <c r="V312" i="7"/>
  <c r="V110" i="7"/>
  <c r="V199" i="7"/>
  <c r="V335" i="7"/>
  <c r="V20" i="7"/>
  <c r="J20" i="15" s="1"/>
  <c r="K20" i="15" s="1"/>
  <c r="L20" i="15" s="1"/>
  <c r="N162" i="8"/>
  <c r="V216" i="7"/>
  <c r="J216" i="15" s="1"/>
  <c r="K216" i="15" s="1"/>
  <c r="L216" i="15" s="1"/>
  <c r="V327" i="7"/>
  <c r="J327" i="15" s="1"/>
  <c r="W116" i="6"/>
  <c r="K116" i="5"/>
  <c r="V322" i="7"/>
  <c r="L326" i="5"/>
  <c r="W326" i="7"/>
  <c r="V17" i="7"/>
  <c r="J17" i="15" s="1"/>
  <c r="W117" i="4"/>
  <c r="E117" i="5"/>
  <c r="F117" i="5" s="1"/>
  <c r="W17" i="4"/>
  <c r="E17" i="5"/>
  <c r="F17" i="5" s="1"/>
  <c r="W336" i="7"/>
  <c r="L336" i="5"/>
  <c r="M336" i="5" s="1"/>
  <c r="V231" i="7"/>
  <c r="V247" i="7"/>
  <c r="V191" i="7"/>
  <c r="V246" i="7"/>
  <c r="V150" i="7"/>
  <c r="V193" i="7"/>
  <c r="V241" i="7"/>
  <c r="V133" i="7"/>
  <c r="V128" i="7"/>
  <c r="O68" i="8"/>
  <c r="V117" i="7"/>
  <c r="J117" i="15" s="1"/>
  <c r="K117" i="15" s="1"/>
  <c r="L117" i="15" s="1"/>
  <c r="N62" i="8"/>
  <c r="O49" i="8"/>
  <c r="O79" i="8"/>
  <c r="N34" i="8"/>
  <c r="W92" i="4"/>
  <c r="E92" i="5"/>
  <c r="F92" i="5" s="1"/>
  <c r="G92" i="5" s="1"/>
  <c r="L77" i="5"/>
  <c r="M77" i="5" s="1"/>
  <c r="W77" i="7"/>
  <c r="V309" i="7"/>
  <c r="S54" i="4"/>
  <c r="T54" i="4" s="1"/>
  <c r="S54" i="6"/>
  <c r="T54" i="6" s="1"/>
  <c r="V54" i="6" s="1"/>
  <c r="I54" i="15" s="1"/>
  <c r="V305" i="7"/>
  <c r="V200" i="7"/>
  <c r="O119" i="8"/>
  <c r="O154" i="8"/>
  <c r="O165" i="8"/>
  <c r="O115" i="8"/>
  <c r="O138" i="8"/>
  <c r="O120" i="8"/>
  <c r="O65" i="8"/>
  <c r="O152" i="8"/>
  <c r="O43" i="8"/>
  <c r="N125" i="8"/>
  <c r="O125" i="8"/>
  <c r="N90" i="8"/>
  <c r="O90" i="8"/>
  <c r="N95" i="8"/>
  <c r="O95" i="8"/>
  <c r="N97" i="8"/>
  <c r="O97" i="8"/>
  <c r="N47" i="8"/>
  <c r="O47" i="8"/>
  <c r="N103" i="8"/>
  <c r="O103" i="8"/>
  <c r="N130" i="8"/>
  <c r="O130" i="8"/>
  <c r="N105" i="8"/>
  <c r="O105" i="8"/>
  <c r="N158" i="8"/>
  <c r="O158" i="8"/>
  <c r="N36" i="8"/>
  <c r="O36" i="8"/>
  <c r="N150" i="8"/>
  <c r="O150" i="8"/>
  <c r="N140" i="8"/>
  <c r="O140" i="8"/>
  <c r="N69" i="8"/>
  <c r="O69" i="8"/>
  <c r="N77" i="8"/>
  <c r="O77" i="8"/>
  <c r="N85" i="8"/>
  <c r="O85" i="8"/>
  <c r="N123" i="8"/>
  <c r="O123" i="8"/>
  <c r="N91" i="8"/>
  <c r="O91" i="8"/>
  <c r="N46" i="8"/>
  <c r="O46" i="8"/>
  <c r="N114" i="8"/>
  <c r="O114" i="8"/>
  <c r="N73" i="8"/>
  <c r="O73" i="8"/>
  <c r="N111" i="8"/>
  <c r="O111" i="8"/>
  <c r="N133" i="8"/>
  <c r="O133" i="8"/>
  <c r="N48" i="8"/>
  <c r="O48" i="8"/>
  <c r="N59" i="8"/>
  <c r="O59" i="8"/>
  <c r="N142" i="8"/>
  <c r="O142" i="8"/>
  <c r="N167" i="8"/>
  <c r="O167" i="8"/>
  <c r="N106" i="8"/>
  <c r="O106" i="8"/>
  <c r="N118" i="8"/>
  <c r="O118" i="8"/>
  <c r="N87" i="8"/>
  <c r="O87" i="8"/>
  <c r="N80" i="8"/>
  <c r="O80" i="8"/>
  <c r="N71" i="8"/>
  <c r="O71" i="8"/>
  <c r="N145" i="8"/>
  <c r="O145" i="8"/>
  <c r="N147" i="8"/>
  <c r="O147" i="8"/>
  <c r="N168" i="8"/>
  <c r="O168" i="8"/>
  <c r="N60" i="8"/>
  <c r="O60" i="8"/>
  <c r="N126" i="8"/>
  <c r="O126" i="8"/>
  <c r="N27" i="8"/>
  <c r="E313" i="5"/>
  <c r="V314" i="7"/>
  <c r="G54" i="7"/>
  <c r="P54" i="7"/>
  <c r="F54" i="7"/>
  <c r="O54" i="7"/>
  <c r="J54" i="4"/>
  <c r="K54" i="4" s="1"/>
  <c r="W295" i="4"/>
  <c r="L198" i="5"/>
  <c r="M198" i="5" s="1"/>
  <c r="E54" i="7"/>
  <c r="N54" i="7"/>
  <c r="D54" i="7"/>
  <c r="M54" i="7"/>
  <c r="V69" i="7"/>
  <c r="V79" i="7"/>
  <c r="V105" i="7"/>
  <c r="V291" i="7"/>
  <c r="V152" i="7"/>
  <c r="V237" i="7"/>
  <c r="V329" i="7"/>
  <c r="V125" i="7"/>
  <c r="V167" i="7"/>
  <c r="V21" i="7"/>
  <c r="V285" i="7"/>
  <c r="V147" i="7"/>
  <c r="M197" i="5"/>
  <c r="O197" i="5" s="1"/>
  <c r="F56" i="5"/>
  <c r="H56" i="5" s="1"/>
  <c r="W212" i="4"/>
  <c r="V101" i="7"/>
  <c r="W110" i="4"/>
  <c r="E110" i="5"/>
  <c r="F110" i="5" s="1"/>
  <c r="V178" i="7"/>
  <c r="W11" i="3"/>
  <c r="D11" i="5"/>
  <c r="D355" i="5"/>
  <c r="W355" i="3"/>
  <c r="F85" i="5"/>
  <c r="G85" i="5" s="1"/>
  <c r="F247" i="5"/>
  <c r="I247" i="5" s="1"/>
  <c r="F39" i="5"/>
  <c r="I39" i="5" s="1"/>
  <c r="F173" i="5"/>
  <c r="I173" i="5" s="1"/>
  <c r="F289" i="5"/>
  <c r="I289" i="5" s="1"/>
  <c r="F229" i="5"/>
  <c r="H229" i="5" s="1"/>
  <c r="G286" i="5"/>
  <c r="H286" i="5"/>
  <c r="I286" i="5"/>
  <c r="O207" i="5"/>
  <c r="P207" i="5"/>
  <c r="N207" i="5"/>
  <c r="G353" i="5"/>
  <c r="H353" i="5"/>
  <c r="I353" i="5"/>
  <c r="P104" i="5"/>
  <c r="N104" i="5"/>
  <c r="O104" i="5"/>
  <c r="G304" i="5"/>
  <c r="I304" i="5"/>
  <c r="H304" i="5"/>
  <c r="L208" i="5"/>
  <c r="M208" i="5" s="1"/>
  <c r="W208" i="7"/>
  <c r="E305" i="5"/>
  <c r="F305" i="5" s="1"/>
  <c r="W305" i="4"/>
  <c r="L64" i="5"/>
  <c r="M64" i="5" s="1"/>
  <c r="R64" i="5" s="1"/>
  <c r="W64" i="7"/>
  <c r="W131" i="7"/>
  <c r="L131" i="5"/>
  <c r="M131" i="5" s="1"/>
  <c r="W114" i="7"/>
  <c r="L114" i="5"/>
  <c r="M114" i="5" s="1"/>
  <c r="L172" i="5"/>
  <c r="M172" i="5" s="1"/>
  <c r="W172" i="7"/>
  <c r="W187" i="7"/>
  <c r="L187" i="5"/>
  <c r="M187" i="5" s="1"/>
  <c r="W6" i="4"/>
  <c r="E6" i="5"/>
  <c r="L324" i="5"/>
  <c r="M324" i="5" s="1"/>
  <c r="R324" i="5" s="1"/>
  <c r="W324" i="7"/>
  <c r="W276" i="7"/>
  <c r="L276" i="5"/>
  <c r="M276" i="5" s="1"/>
  <c r="W228" i="7"/>
  <c r="L228" i="5"/>
  <c r="M228" i="5" s="1"/>
  <c r="L262" i="5"/>
  <c r="M262" i="5" s="1"/>
  <c r="W262" i="7"/>
  <c r="G241" i="5"/>
  <c r="I241" i="5"/>
  <c r="H241" i="5"/>
  <c r="H40" i="5"/>
  <c r="I40" i="5"/>
  <c r="G40" i="5"/>
  <c r="W271" i="7"/>
  <c r="L271" i="5"/>
  <c r="M271" i="5" s="1"/>
  <c r="L13" i="5"/>
  <c r="M13" i="5" s="1"/>
  <c r="W13" i="7"/>
  <c r="H170" i="5"/>
  <c r="G170" i="5"/>
  <c r="I170" i="5"/>
  <c r="H261" i="5"/>
  <c r="L57" i="5"/>
  <c r="M57" i="5" s="1"/>
  <c r="R57" i="5" s="1"/>
  <c r="W57" i="7"/>
  <c r="L39" i="5"/>
  <c r="M39" i="5" s="1"/>
  <c r="W39" i="7"/>
  <c r="W290" i="7"/>
  <c r="L290" i="5"/>
  <c r="M290" i="5" s="1"/>
  <c r="W76" i="7"/>
  <c r="L76" i="5"/>
  <c r="M76" i="5" s="1"/>
  <c r="R76" i="5" s="1"/>
  <c r="V140" i="7"/>
  <c r="J140" i="15" s="1"/>
  <c r="K140" i="15" s="1"/>
  <c r="L140" i="15" s="1"/>
  <c r="E302" i="5"/>
  <c r="F302" i="5" s="1"/>
  <c r="W302" i="4"/>
  <c r="L348" i="5"/>
  <c r="M348" i="5" s="1"/>
  <c r="W348" i="7"/>
  <c r="P249" i="5"/>
  <c r="N249" i="5"/>
  <c r="O249" i="5"/>
  <c r="L270" i="5"/>
  <c r="M270" i="5" s="1"/>
  <c r="W270" i="7"/>
  <c r="H248" i="5"/>
  <c r="G248" i="5"/>
  <c r="I248" i="5"/>
  <c r="L22" i="5"/>
  <c r="M22" i="5" s="1"/>
  <c r="R22" i="5" s="1"/>
  <c r="W22" i="7"/>
  <c r="L92" i="5"/>
  <c r="M92" i="5" s="1"/>
  <c r="G61" i="5"/>
  <c r="H61" i="5"/>
  <c r="I61" i="5"/>
  <c r="E308" i="5"/>
  <c r="F308" i="5" s="1"/>
  <c r="W308" i="4"/>
  <c r="L40" i="5"/>
  <c r="M40" i="5" s="1"/>
  <c r="W40" i="7"/>
  <c r="W345" i="7"/>
  <c r="L345" i="5"/>
  <c r="M345" i="5" s="1"/>
  <c r="W98" i="7"/>
  <c r="L98" i="5"/>
  <c r="M98" i="5" s="1"/>
  <c r="O325" i="5"/>
  <c r="P325" i="5"/>
  <c r="N325" i="5"/>
  <c r="G59" i="5"/>
  <c r="H59" i="5"/>
  <c r="I59" i="5"/>
  <c r="H271" i="5"/>
  <c r="G271" i="5"/>
  <c r="I271" i="5"/>
  <c r="E292" i="5"/>
  <c r="F292" i="5" s="1"/>
  <c r="W292" i="4"/>
  <c r="V188" i="7"/>
  <c r="J188" i="15" s="1"/>
  <c r="K188" i="15" s="1"/>
  <c r="L188" i="15" s="1"/>
  <c r="N89" i="5"/>
  <c r="P89" i="5"/>
  <c r="O89" i="5"/>
  <c r="L200" i="5"/>
  <c r="M200" i="5" s="1"/>
  <c r="V313" i="7"/>
  <c r="J313" i="15" s="1"/>
  <c r="K313" i="15" s="1"/>
  <c r="L313" i="15" s="1"/>
  <c r="G111" i="5"/>
  <c r="I111" i="5"/>
  <c r="H111" i="5"/>
  <c r="I263" i="5"/>
  <c r="H263" i="5"/>
  <c r="G263" i="5"/>
  <c r="I230" i="5"/>
  <c r="H230" i="5"/>
  <c r="G230" i="5"/>
  <c r="E205" i="5"/>
  <c r="F205" i="5" s="1"/>
  <c r="W205" i="4"/>
  <c r="S6" i="7"/>
  <c r="L267" i="5"/>
  <c r="M267" i="5" s="1"/>
  <c r="R267" i="5" s="1"/>
  <c r="W267" i="7"/>
  <c r="W183" i="7"/>
  <c r="L183" i="5"/>
  <c r="M183" i="5" s="1"/>
  <c r="R183" i="5" s="1"/>
  <c r="N14" i="5"/>
  <c r="P14" i="5"/>
  <c r="O14" i="5"/>
  <c r="I80" i="5"/>
  <c r="G346" i="5"/>
  <c r="H346" i="5"/>
  <c r="I346" i="5"/>
  <c r="V320" i="7"/>
  <c r="J320" i="15" s="1"/>
  <c r="K320" i="15" s="1"/>
  <c r="L320" i="15" s="1"/>
  <c r="W196" i="4"/>
  <c r="E196" i="5"/>
  <c r="F196" i="5" s="1"/>
  <c r="W8" i="3"/>
  <c r="D8" i="5"/>
  <c r="M33" i="5"/>
  <c r="H98" i="5"/>
  <c r="I98" i="5"/>
  <c r="G98" i="5"/>
  <c r="I13" i="5"/>
  <c r="H13" i="5"/>
  <c r="G13" i="5"/>
  <c r="W228" i="4"/>
  <c r="E228" i="5"/>
  <c r="F228" i="5" s="1"/>
  <c r="W233" i="4"/>
  <c r="E233" i="5"/>
  <c r="E103" i="5"/>
  <c r="F103" i="5" s="1"/>
  <c r="W103" i="4"/>
  <c r="E303" i="5"/>
  <c r="W303" i="4"/>
  <c r="W157" i="7"/>
  <c r="L157" i="5"/>
  <c r="M157" i="5" s="1"/>
  <c r="W63" i="4"/>
  <c r="E63" i="5"/>
  <c r="G311" i="5"/>
  <c r="I311" i="5"/>
  <c r="H311" i="5"/>
  <c r="H285" i="5"/>
  <c r="I285" i="5"/>
  <c r="G285" i="5"/>
  <c r="V212" i="7"/>
  <c r="J212" i="15" s="1"/>
  <c r="K212" i="15" s="1"/>
  <c r="L212" i="15" s="1"/>
  <c r="V293" i="7"/>
  <c r="J293" i="15" s="1"/>
  <c r="K293" i="15" s="1"/>
  <c r="L293" i="15" s="1"/>
  <c r="W44" i="3"/>
  <c r="D44" i="5"/>
  <c r="V233" i="7"/>
  <c r="J233" i="15" s="1"/>
  <c r="K233" i="15" s="1"/>
  <c r="L233" i="15" s="1"/>
  <c r="E122" i="5"/>
  <c r="F122" i="5" s="1"/>
  <c r="W122" i="4"/>
  <c r="H317" i="5"/>
  <c r="I317" i="5"/>
  <c r="G317" i="5"/>
  <c r="W273" i="4"/>
  <c r="E273" i="5"/>
  <c r="F273" i="5" s="1"/>
  <c r="W122" i="6"/>
  <c r="K122" i="5"/>
  <c r="M122" i="5" s="1"/>
  <c r="E114" i="5"/>
  <c r="F114" i="5" s="1"/>
  <c r="W114" i="4"/>
  <c r="V239" i="7"/>
  <c r="J239" i="15" s="1"/>
  <c r="K239" i="15" s="1"/>
  <c r="L239" i="15" s="1"/>
  <c r="E208" i="5"/>
  <c r="F208" i="5" s="1"/>
  <c r="W208" i="4"/>
  <c r="H352" i="5"/>
  <c r="I352" i="5"/>
  <c r="G352" i="5"/>
  <c r="V304" i="7"/>
  <c r="J304" i="15" s="1"/>
  <c r="K304" i="15" s="1"/>
  <c r="L304" i="15" s="1"/>
  <c r="L274" i="5"/>
  <c r="M274" i="5" s="1"/>
  <c r="R274" i="5" s="1"/>
  <c r="W274" i="7"/>
  <c r="E150" i="5"/>
  <c r="F150" i="5" s="1"/>
  <c r="W150" i="4"/>
  <c r="E96" i="5"/>
  <c r="F96" i="5" s="1"/>
  <c r="W96" i="4"/>
  <c r="W133" i="4"/>
  <c r="E133" i="5"/>
  <c r="F133" i="5" s="1"/>
  <c r="E283" i="5"/>
  <c r="F283" i="5" s="1"/>
  <c r="W283" i="4"/>
  <c r="E155" i="5"/>
  <c r="F155" i="5" s="1"/>
  <c r="W155" i="4"/>
  <c r="H227" i="5"/>
  <c r="G227" i="5"/>
  <c r="I227" i="5"/>
  <c r="O129" i="5"/>
  <c r="P129" i="5"/>
  <c r="N129" i="5"/>
  <c r="W287" i="4"/>
  <c r="E287" i="5"/>
  <c r="F287" i="5" s="1"/>
  <c r="V85" i="7"/>
  <c r="J85" i="15" s="1"/>
  <c r="V303" i="7"/>
  <c r="J303" i="15" s="1"/>
  <c r="K303" i="15" s="1"/>
  <c r="L303" i="15" s="1"/>
  <c r="E123" i="5"/>
  <c r="F123" i="5" s="1"/>
  <c r="W123" i="4"/>
  <c r="E210" i="5"/>
  <c r="F210" i="5" s="1"/>
  <c r="W210" i="4"/>
  <c r="V67" i="7"/>
  <c r="J67" i="15" s="1"/>
  <c r="K67" i="15" s="1"/>
  <c r="L67" i="15" s="1"/>
  <c r="I153" i="5"/>
  <c r="H153" i="5"/>
  <c r="G153" i="5"/>
  <c r="R153" i="5"/>
  <c r="I223" i="5"/>
  <c r="G223" i="5"/>
  <c r="H223" i="5"/>
  <c r="H168" i="5"/>
  <c r="I168" i="5"/>
  <c r="G168" i="5"/>
  <c r="E12" i="5"/>
  <c r="F12" i="5" s="1"/>
  <c r="W12" i="4"/>
  <c r="E130" i="5"/>
  <c r="W130" i="4"/>
  <c r="L126" i="5"/>
  <c r="M126" i="5" s="1"/>
  <c r="W126" i="7"/>
  <c r="L308" i="5"/>
  <c r="M308" i="5" s="1"/>
  <c r="W308" i="7"/>
  <c r="G323" i="5"/>
  <c r="H323" i="5"/>
  <c r="I323" i="5"/>
  <c r="E152" i="5"/>
  <c r="F152" i="5" s="1"/>
  <c r="W152" i="4"/>
  <c r="H347" i="5"/>
  <c r="G347" i="5"/>
  <c r="I347" i="5"/>
  <c r="G299" i="5"/>
  <c r="I299" i="5"/>
  <c r="H299" i="5"/>
  <c r="G257" i="5"/>
  <c r="H257" i="5"/>
  <c r="I257" i="5"/>
  <c r="W353" i="7"/>
  <c r="L353" i="5"/>
  <c r="M353" i="5" s="1"/>
  <c r="E276" i="5"/>
  <c r="F276" i="5" s="1"/>
  <c r="W276" i="4"/>
  <c r="V134" i="7"/>
  <c r="J134" i="15" s="1"/>
  <c r="K134" i="15" s="1"/>
  <c r="L134" i="15" s="1"/>
  <c r="I172" i="5"/>
  <c r="G172" i="5"/>
  <c r="H172" i="5"/>
  <c r="W259" i="4"/>
  <c r="E259" i="5"/>
  <c r="F259" i="5" s="1"/>
  <c r="W170" i="7"/>
  <c r="L170" i="5"/>
  <c r="M170" i="5" s="1"/>
  <c r="R170" i="5" s="1"/>
  <c r="W86" i="4"/>
  <c r="E86" i="5"/>
  <c r="F86" i="5" s="1"/>
  <c r="E8" i="5"/>
  <c r="W8" i="4"/>
  <c r="H129" i="5"/>
  <c r="I129" i="5"/>
  <c r="R129" i="5"/>
  <c r="G129" i="5"/>
  <c r="G146" i="5"/>
  <c r="H146" i="5"/>
  <c r="I146" i="5"/>
  <c r="W140" i="4"/>
  <c r="E140" i="5"/>
  <c r="F140" i="5" s="1"/>
  <c r="G324" i="5"/>
  <c r="I324" i="5"/>
  <c r="H324" i="5"/>
  <c r="I157" i="5"/>
  <c r="H157" i="5"/>
  <c r="G157" i="5"/>
  <c r="E33" i="5"/>
  <c r="F33" i="5" s="1"/>
  <c r="W33" i="4"/>
  <c r="L9" i="5"/>
  <c r="M9" i="5" s="1"/>
  <c r="F7" i="5"/>
  <c r="G204" i="5"/>
  <c r="V8" i="7"/>
  <c r="J8" i="15" s="1"/>
  <c r="D6" i="5"/>
  <c r="W6" i="3"/>
  <c r="F71" i="5"/>
  <c r="G295" i="5"/>
  <c r="H295" i="5"/>
  <c r="I295" i="5"/>
  <c r="I207" i="5"/>
  <c r="R207" i="5"/>
  <c r="H207" i="5"/>
  <c r="G207" i="5"/>
  <c r="G322" i="5"/>
  <c r="H238" i="5"/>
  <c r="I238" i="5"/>
  <c r="G238" i="5"/>
  <c r="H14" i="5"/>
  <c r="I14" i="5"/>
  <c r="G14" i="5"/>
  <c r="R14" i="5"/>
  <c r="L164" i="5"/>
  <c r="M164" i="5" s="1"/>
  <c r="W164" i="7"/>
  <c r="E174" i="5"/>
  <c r="W174" i="4"/>
  <c r="G225" i="5"/>
  <c r="H225" i="5"/>
  <c r="I225" i="5"/>
  <c r="R225" i="5"/>
  <c r="S71" i="8"/>
  <c r="T71" i="8"/>
  <c r="E288" i="5"/>
  <c r="F288" i="5" s="1"/>
  <c r="W288" i="4"/>
  <c r="W197" i="4"/>
  <c r="E197" i="5"/>
  <c r="F197" i="5" s="1"/>
  <c r="W182" i="7"/>
  <c r="L182" i="5"/>
  <c r="M182" i="5" s="1"/>
  <c r="W12" i="7"/>
  <c r="L12" i="5"/>
  <c r="M12" i="5" s="1"/>
  <c r="H195" i="5"/>
  <c r="G195" i="5"/>
  <c r="I195" i="5"/>
  <c r="E160" i="5"/>
  <c r="F160" i="5" s="1"/>
  <c r="W160" i="4"/>
  <c r="W256" i="7"/>
  <c r="L256" i="5"/>
  <c r="M256" i="5" s="1"/>
  <c r="I183" i="5"/>
  <c r="H183" i="5"/>
  <c r="G183" i="5"/>
  <c r="V280" i="7"/>
  <c r="J280" i="15" s="1"/>
  <c r="K280" i="15" s="1"/>
  <c r="L280" i="15" s="1"/>
  <c r="W134" i="4"/>
  <c r="E134" i="5"/>
  <c r="F134" i="5" s="1"/>
  <c r="V292" i="7"/>
  <c r="J292" i="15" s="1"/>
  <c r="K292" i="15" s="1"/>
  <c r="L292" i="15" s="1"/>
  <c r="L263" i="5"/>
  <c r="M263" i="5" s="1"/>
  <c r="W263" i="7"/>
  <c r="I315" i="5"/>
  <c r="G315" i="5"/>
  <c r="H315" i="5"/>
  <c r="P229" i="5"/>
  <c r="O229" i="5"/>
  <c r="N229" i="5"/>
  <c r="E164" i="5"/>
  <c r="F164" i="5" s="1"/>
  <c r="W164" i="4"/>
  <c r="W212" i="6"/>
  <c r="K212" i="5"/>
  <c r="W66" i="4"/>
  <c r="E66" i="5"/>
  <c r="F66" i="5" s="1"/>
  <c r="S342" i="5"/>
  <c r="U342" i="5"/>
  <c r="T342" i="5"/>
  <c r="W182" i="4"/>
  <c r="E182" i="5"/>
  <c r="F182" i="5" s="1"/>
  <c r="D9" i="5"/>
  <c r="W9" i="3"/>
  <c r="V268" i="7"/>
  <c r="J268" i="15" s="1"/>
  <c r="V15" i="7"/>
  <c r="J15" i="15" s="1"/>
  <c r="K15" i="15" s="1"/>
  <c r="L15" i="15" s="1"/>
  <c r="V258" i="7"/>
  <c r="J258" i="15" s="1"/>
  <c r="K258" i="15" s="1"/>
  <c r="L258" i="15" s="1"/>
  <c r="M177" i="5"/>
  <c r="R177" i="5" s="1"/>
  <c r="W234" i="7"/>
  <c r="L234" i="5"/>
  <c r="M234" i="5" s="1"/>
  <c r="W145" i="7"/>
  <c r="G274" i="5"/>
  <c r="H274" i="5"/>
  <c r="I274" i="5"/>
  <c r="L298" i="5"/>
  <c r="M298" i="5" s="1"/>
  <c r="W298" i="7"/>
  <c r="W315" i="7"/>
  <c r="L315" i="5"/>
  <c r="M315" i="5" s="1"/>
  <c r="L332" i="5"/>
  <c r="M332" i="5" s="1"/>
  <c r="W332" i="7"/>
  <c r="H22" i="5"/>
  <c r="I22" i="5"/>
  <c r="G22" i="5"/>
  <c r="G222" i="5"/>
  <c r="I222" i="5"/>
  <c r="H222" i="5"/>
  <c r="L257" i="5"/>
  <c r="M257" i="5" s="1"/>
  <c r="R257" i="5" s="1"/>
  <c r="W257" i="7"/>
  <c r="W286" i="7"/>
  <c r="L286" i="5"/>
  <c r="M286" i="5" s="1"/>
  <c r="R286" i="5" s="1"/>
  <c r="W185" i="6"/>
  <c r="K185" i="5"/>
  <c r="H188" i="5"/>
  <c r="I188" i="5"/>
  <c r="G188" i="5"/>
  <c r="W254" i="7"/>
  <c r="L254" i="5"/>
  <c r="M254" i="5" s="1"/>
  <c r="R254" i="5" s="1"/>
  <c r="L123" i="5"/>
  <c r="M123" i="5" s="1"/>
  <c r="W68" i="4"/>
  <c r="E68" i="5"/>
  <c r="F68" i="5" s="1"/>
  <c r="V346" i="7"/>
  <c r="J346" i="15" s="1"/>
  <c r="K346" i="15" s="1"/>
  <c r="L346" i="15" s="1"/>
  <c r="M248" i="5"/>
  <c r="I278" i="5"/>
  <c r="G278" i="5"/>
  <c r="H278" i="5"/>
  <c r="W238" i="7"/>
  <c r="L238" i="5"/>
  <c r="M238" i="5" s="1"/>
  <c r="W270" i="4"/>
  <c r="E270" i="5"/>
  <c r="F270" i="5" s="1"/>
  <c r="H169" i="5"/>
  <c r="I169" i="5"/>
  <c r="G169" i="5"/>
  <c r="E42" i="5"/>
  <c r="F42" i="5" s="1"/>
  <c r="W42" i="4"/>
  <c r="V294" i="7"/>
  <c r="J294" i="15" s="1"/>
  <c r="K294" i="15" s="1"/>
  <c r="L294" i="15" s="1"/>
  <c r="E332" i="5"/>
  <c r="F332" i="5" s="1"/>
  <c r="W332" i="4"/>
  <c r="G267" i="5"/>
  <c r="H267" i="5"/>
  <c r="I267" i="5"/>
  <c r="W187" i="4"/>
  <c r="N153" i="5"/>
  <c r="P153" i="5"/>
  <c r="O153" i="5"/>
  <c r="H156" i="5"/>
  <c r="I156" i="5"/>
  <c r="G156" i="5"/>
  <c r="G15" i="5"/>
  <c r="W307" i="7"/>
  <c r="L307" i="5"/>
  <c r="M307" i="5" s="1"/>
  <c r="W113" i="4"/>
  <c r="E113" i="5"/>
  <c r="F113" i="5" s="1"/>
  <c r="W252" i="4"/>
  <c r="E252" i="5"/>
  <c r="F252" i="5" s="1"/>
  <c r="L61" i="5"/>
  <c r="M61" i="5" s="1"/>
  <c r="W61" i="7"/>
  <c r="H349" i="5"/>
  <c r="G349" i="5"/>
  <c r="I349" i="5"/>
  <c r="R349" i="5"/>
  <c r="W279" i="7"/>
  <c r="L279" i="5"/>
  <c r="M279" i="5" s="1"/>
  <c r="L283" i="5"/>
  <c r="M283" i="5" s="1"/>
  <c r="W283" i="7"/>
  <c r="W160" i="7"/>
  <c r="L160" i="5"/>
  <c r="M160" i="5" s="1"/>
  <c r="E202" i="5"/>
  <c r="F202" i="5" s="1"/>
  <c r="W202" i="4"/>
  <c r="I272" i="5"/>
  <c r="H272" i="5"/>
  <c r="G272" i="5"/>
  <c r="R272" i="5"/>
  <c r="V206" i="7"/>
  <c r="J206" i="15" s="1"/>
  <c r="K206" i="15" s="1"/>
  <c r="L206" i="15" s="1"/>
  <c r="E193" i="5"/>
  <c r="F193" i="5" s="1"/>
  <c r="W193" i="4"/>
  <c r="L113" i="5"/>
  <c r="M113" i="5" s="1"/>
  <c r="W113" i="7"/>
  <c r="W19" i="4"/>
  <c r="E19" i="5"/>
  <c r="F19" i="5" s="1"/>
  <c r="H161" i="5"/>
  <c r="R161" i="5"/>
  <c r="I161" i="5"/>
  <c r="G161" i="5"/>
  <c r="I45" i="5"/>
  <c r="H45" i="5"/>
  <c r="W21" i="4"/>
  <c r="E21" i="5"/>
  <c r="F21" i="5" s="1"/>
  <c r="V97" i="7"/>
  <c r="J97" i="15" s="1"/>
  <c r="K97" i="15" s="1"/>
  <c r="L97" i="15" s="1"/>
  <c r="V175" i="7"/>
  <c r="J175" i="15" s="1"/>
  <c r="K175" i="15" s="1"/>
  <c r="L175" i="15" s="1"/>
  <c r="E269" i="5"/>
  <c r="F269" i="5" s="1"/>
  <c r="W269" i="4"/>
  <c r="I319" i="5"/>
  <c r="H319" i="5"/>
  <c r="G319" i="5"/>
  <c r="W298" i="4"/>
  <c r="E298" i="5"/>
  <c r="F298" i="5" s="1"/>
  <c r="I290" i="5"/>
  <c r="E102" i="5"/>
  <c r="F102" i="5" s="1"/>
  <c r="W102" i="4"/>
  <c r="W79" i="4"/>
  <c r="E79" i="5"/>
  <c r="F79" i="5" s="1"/>
  <c r="L156" i="5"/>
  <c r="M156" i="5" s="1"/>
  <c r="W156" i="7"/>
  <c r="W58" i="4"/>
  <c r="E58" i="5"/>
  <c r="F58" i="5" s="1"/>
  <c r="W179" i="7"/>
  <c r="L179" i="5"/>
  <c r="M179" i="5" s="1"/>
  <c r="V282" i="7"/>
  <c r="J282" i="15" s="1"/>
  <c r="K282" i="15" s="1"/>
  <c r="L282" i="15" s="1"/>
  <c r="W301" i="4"/>
  <c r="E301" i="5"/>
  <c r="F301" i="5" s="1"/>
  <c r="W200" i="4"/>
  <c r="E200" i="5"/>
  <c r="F200" i="5" s="1"/>
  <c r="V318" i="7"/>
  <c r="J318" i="15" s="1"/>
  <c r="K318" i="15" s="1"/>
  <c r="L318" i="15" s="1"/>
  <c r="V146" i="7"/>
  <c r="J146" i="15" s="1"/>
  <c r="K146" i="15" s="1"/>
  <c r="L146" i="15" s="1"/>
  <c r="W9" i="4"/>
  <c r="E9" i="5"/>
  <c r="G167" i="5"/>
  <c r="V330" i="7"/>
  <c r="J330" i="15" s="1"/>
  <c r="E118" i="5"/>
  <c r="F118" i="5" s="1"/>
  <c r="W118" i="4"/>
  <c r="E87" i="5"/>
  <c r="F87" i="5" s="1"/>
  <c r="W87" i="4"/>
  <c r="W277" i="7"/>
  <c r="L277" i="5"/>
  <c r="M277" i="5" s="1"/>
  <c r="R277" i="5" s="1"/>
  <c r="I104" i="5"/>
  <c r="G104" i="5"/>
  <c r="H104" i="5"/>
  <c r="R104" i="5"/>
  <c r="V143" i="7"/>
  <c r="J143" i="15" s="1"/>
  <c r="E166" i="5"/>
  <c r="F166" i="5" s="1"/>
  <c r="W166" i="4"/>
  <c r="F97" i="5"/>
  <c r="H67" i="5"/>
  <c r="I67" i="5"/>
  <c r="G67" i="5"/>
  <c r="G57" i="5"/>
  <c r="I57" i="5"/>
  <c r="H57" i="5"/>
  <c r="J6" i="7"/>
  <c r="K6" i="7" s="1"/>
  <c r="E325" i="5"/>
  <c r="F325" i="5" s="1"/>
  <c r="W325" i="4"/>
  <c r="V301" i="7"/>
  <c r="J301" i="15" s="1"/>
  <c r="K301" i="15" s="1"/>
  <c r="L301" i="15" s="1"/>
  <c r="G76" i="5"/>
  <c r="H76" i="5"/>
  <c r="I76" i="5"/>
  <c r="W59" i="7"/>
  <c r="E190" i="5"/>
  <c r="F190" i="5" s="1"/>
  <c r="W190" i="4"/>
  <c r="W311" i="7"/>
  <c r="L311" i="5"/>
  <c r="M311" i="5" s="1"/>
  <c r="L169" i="5"/>
  <c r="M169" i="5" s="1"/>
  <c r="W169" i="7"/>
  <c r="G64" i="5"/>
  <c r="H64" i="5"/>
  <c r="I64" i="5"/>
  <c r="E234" i="5"/>
  <c r="F234" i="5" s="1"/>
  <c r="W234" i="4"/>
  <c r="H254" i="5"/>
  <c r="I254" i="5"/>
  <c r="G254" i="5"/>
  <c r="W245" i="7"/>
  <c r="L245" i="5"/>
  <c r="M245" i="5" s="1"/>
  <c r="W111" i="7"/>
  <c r="L111" i="5"/>
  <c r="M111" i="5" s="1"/>
  <c r="W88" i="4"/>
  <c r="E88" i="5"/>
  <c r="F88" i="5" s="1"/>
  <c r="W319" i="7"/>
  <c r="L319" i="5"/>
  <c r="M319" i="5" s="1"/>
  <c r="V253" i="7"/>
  <c r="J253" i="15" s="1"/>
  <c r="V86" i="7"/>
  <c r="J86" i="15" s="1"/>
  <c r="K86" i="15" s="1"/>
  <c r="L86" i="15" s="1"/>
  <c r="W250" i="7"/>
  <c r="L250" i="5"/>
  <c r="M250" i="5" s="1"/>
  <c r="H239" i="5"/>
  <c r="I239" i="5"/>
  <c r="G239" i="5"/>
  <c r="I89" i="5"/>
  <c r="G89" i="5"/>
  <c r="R89" i="5"/>
  <c r="H89" i="5"/>
  <c r="L173" i="5"/>
  <c r="M173" i="5" s="1"/>
  <c r="W173" i="7"/>
  <c r="L135" i="5"/>
  <c r="M135" i="5" s="1"/>
  <c r="R135" i="5" s="1"/>
  <c r="W135" i="7"/>
  <c r="W165" i="7"/>
  <c r="L165" i="5"/>
  <c r="M165" i="5" s="1"/>
  <c r="L222" i="5"/>
  <c r="M222" i="5" s="1"/>
  <c r="R222" i="5" s="1"/>
  <c r="W222" i="7"/>
  <c r="W299" i="7"/>
  <c r="L299" i="5"/>
  <c r="M299" i="5" s="1"/>
  <c r="R299" i="5" s="1"/>
  <c r="G192" i="5"/>
  <c r="N272" i="5"/>
  <c r="O272" i="5"/>
  <c r="P272" i="5"/>
  <c r="L19" i="5"/>
  <c r="M19" i="5" s="1"/>
  <c r="W19" i="7"/>
  <c r="H277" i="5"/>
  <c r="G277" i="5"/>
  <c r="I277" i="5"/>
  <c r="L289" i="5"/>
  <c r="M289" i="5" s="1"/>
  <c r="W289" i="7"/>
  <c r="H10" i="5"/>
  <c r="W176" i="4"/>
  <c r="E176" i="5"/>
  <c r="F176" i="5" s="1"/>
  <c r="V317" i="7"/>
  <c r="J317" i="15" s="1"/>
  <c r="K317" i="15" s="1"/>
  <c r="L317" i="15" s="1"/>
  <c r="V269" i="7"/>
  <c r="J269" i="15" s="1"/>
  <c r="K269" i="15" s="1"/>
  <c r="L269" i="15" s="1"/>
  <c r="P161" i="5"/>
  <c r="N161" i="5"/>
  <c r="O161" i="5"/>
  <c r="H65" i="5"/>
  <c r="I65" i="5"/>
  <c r="G65" i="5"/>
  <c r="I135" i="5"/>
  <c r="G135" i="5"/>
  <c r="H135" i="5"/>
  <c r="W236" i="7"/>
  <c r="L236" i="5"/>
  <c r="M236" i="5" s="1"/>
  <c r="H177" i="5"/>
  <c r="I177" i="5"/>
  <c r="G177" i="5"/>
  <c r="P225" i="5"/>
  <c r="N225" i="5"/>
  <c r="O225" i="5"/>
  <c r="G77" i="5"/>
  <c r="I77" i="5"/>
  <c r="H77" i="5"/>
  <c r="V189" i="7"/>
  <c r="J189" i="15" s="1"/>
  <c r="K189" i="15" s="1"/>
  <c r="L189" i="15" s="1"/>
  <c r="H321" i="5"/>
  <c r="H280" i="5"/>
  <c r="I280" i="5"/>
  <c r="G280" i="5"/>
  <c r="E47" i="5"/>
  <c r="F47" i="5" s="1"/>
  <c r="W47" i="4"/>
  <c r="W352" i="7"/>
  <c r="L352" i="5"/>
  <c r="M352" i="5" s="1"/>
  <c r="F310" i="5"/>
  <c r="L101" i="5" l="1"/>
  <c r="M101" i="5" s="1"/>
  <c r="J101" i="15"/>
  <c r="K101" i="15" s="1"/>
  <c r="L101" i="15" s="1"/>
  <c r="L147" i="5"/>
  <c r="M147" i="5" s="1"/>
  <c r="J147" i="15"/>
  <c r="K147" i="15" s="1"/>
  <c r="L147" i="15" s="1"/>
  <c r="L125" i="5"/>
  <c r="M125" i="5" s="1"/>
  <c r="J125" i="15"/>
  <c r="K125" i="15" s="1"/>
  <c r="L125" i="15" s="1"/>
  <c r="L291" i="5"/>
  <c r="M291" i="5" s="1"/>
  <c r="J291" i="15"/>
  <c r="K291" i="15" s="1"/>
  <c r="L291" i="15" s="1"/>
  <c r="L305" i="5"/>
  <c r="M305" i="5" s="1"/>
  <c r="J305" i="15"/>
  <c r="K305" i="15" s="1"/>
  <c r="L305" i="15" s="1"/>
  <c r="W241" i="7"/>
  <c r="J241" i="15"/>
  <c r="K241" i="15" s="1"/>
  <c r="L241" i="15" s="1"/>
  <c r="W191" i="7"/>
  <c r="J191" i="15"/>
  <c r="K191" i="15" s="1"/>
  <c r="L191" i="15" s="1"/>
  <c r="L322" i="5"/>
  <c r="M322" i="5" s="1"/>
  <c r="J322" i="15"/>
  <c r="K322" i="15" s="1"/>
  <c r="L322" i="15" s="1"/>
  <c r="L199" i="5"/>
  <c r="M199" i="5" s="1"/>
  <c r="J199" i="15"/>
  <c r="W96" i="7"/>
  <c r="J96" i="15"/>
  <c r="K96" i="15" s="1"/>
  <c r="L96" i="15" s="1"/>
  <c r="W137" i="7"/>
  <c r="J137" i="15"/>
  <c r="K137" i="15" s="1"/>
  <c r="L137" i="15" s="1"/>
  <c r="W287" i="7"/>
  <c r="J287" i="15"/>
  <c r="K287" i="15" s="1"/>
  <c r="L287" i="15" s="1"/>
  <c r="W350" i="7"/>
  <c r="J350" i="15"/>
  <c r="K350" i="15" s="1"/>
  <c r="L350" i="15" s="1"/>
  <c r="L80" i="5"/>
  <c r="M80" i="5" s="1"/>
  <c r="J80" i="15"/>
  <c r="K80" i="15" s="1"/>
  <c r="L80" i="15" s="1"/>
  <c r="W102" i="7"/>
  <c r="J102" i="15"/>
  <c r="L288" i="5"/>
  <c r="M288" i="5" s="1"/>
  <c r="J288" i="15"/>
  <c r="L43" i="5"/>
  <c r="M43" i="5" s="1"/>
  <c r="J43" i="15"/>
  <c r="L210" i="5"/>
  <c r="M210" i="5" s="1"/>
  <c r="J210" i="15"/>
  <c r="K210" i="15" s="1"/>
  <c r="L210" i="15" s="1"/>
  <c r="W34" i="7"/>
  <c r="J34" i="15"/>
  <c r="K34" i="15" s="1"/>
  <c r="L34" i="15" s="1"/>
  <c r="W198" i="7"/>
  <c r="J198" i="15"/>
  <c r="K198" i="15" s="1"/>
  <c r="L198" i="15" s="1"/>
  <c r="W205" i="7"/>
  <c r="J205" i="15"/>
  <c r="K205" i="15" s="1"/>
  <c r="L205" i="15" s="1"/>
  <c r="E243" i="5"/>
  <c r="F243" i="5" s="1"/>
  <c r="E243" i="15"/>
  <c r="W90" i="7"/>
  <c r="J90" i="15"/>
  <c r="K90" i="15" s="1"/>
  <c r="L90" i="15" s="1"/>
  <c r="L145" i="5"/>
  <c r="M145" i="5" s="1"/>
  <c r="J145" i="15"/>
  <c r="K145" i="15" s="1"/>
  <c r="L145" i="15" s="1"/>
  <c r="L194" i="5"/>
  <c r="M194" i="5" s="1"/>
  <c r="J194" i="15"/>
  <c r="W108" i="7"/>
  <c r="L344" i="5"/>
  <c r="W92" i="7"/>
  <c r="J92" i="15"/>
  <c r="K92" i="15" s="1"/>
  <c r="L92" i="15" s="1"/>
  <c r="W244" i="6"/>
  <c r="I244" i="15"/>
  <c r="K260" i="5"/>
  <c r="I260" i="15"/>
  <c r="K251" i="5"/>
  <c r="I251" i="15"/>
  <c r="K251" i="15" s="1"/>
  <c r="L251" i="15" s="1"/>
  <c r="E132" i="5"/>
  <c r="F132" i="5" s="1"/>
  <c r="I132" i="5" s="1"/>
  <c r="E132" i="15"/>
  <c r="D294" i="5"/>
  <c r="D294" i="15"/>
  <c r="E43" i="5"/>
  <c r="F43" i="5" s="1"/>
  <c r="G43" i="5" s="1"/>
  <c r="E43" i="15"/>
  <c r="F43" i="15" s="1"/>
  <c r="G43" i="15" s="1"/>
  <c r="D84" i="5"/>
  <c r="D84" i="15"/>
  <c r="F84" i="15" s="1"/>
  <c r="G84" i="15" s="1"/>
  <c r="E336" i="5"/>
  <c r="E336" i="15"/>
  <c r="F336" i="15" s="1"/>
  <c r="G336" i="15" s="1"/>
  <c r="W137" i="3"/>
  <c r="D137" i="15"/>
  <c r="W295" i="7"/>
  <c r="J295" i="15"/>
  <c r="W60" i="4"/>
  <c r="E60" i="15"/>
  <c r="F60" i="15" s="1"/>
  <c r="G60" i="15" s="1"/>
  <c r="L158" i="5"/>
  <c r="M158" i="5" s="1"/>
  <c r="J158" i="15"/>
  <c r="W203" i="4"/>
  <c r="E203" i="15"/>
  <c r="E284" i="5"/>
  <c r="F284" i="5" s="1"/>
  <c r="E284" i="15"/>
  <c r="F284" i="15" s="1"/>
  <c r="G284" i="15" s="1"/>
  <c r="W167" i="4"/>
  <c r="E167" i="15"/>
  <c r="W78" i="4"/>
  <c r="E78" i="15"/>
  <c r="F78" i="15" s="1"/>
  <c r="G78" i="15" s="1"/>
  <c r="E307" i="5"/>
  <c r="F307" i="5" s="1"/>
  <c r="E307" i="15"/>
  <c r="F307" i="15" s="1"/>
  <c r="G307" i="15" s="1"/>
  <c r="E82" i="5"/>
  <c r="F82" i="5" s="1"/>
  <c r="E82" i="15"/>
  <c r="L120" i="5"/>
  <c r="M120" i="5" s="1"/>
  <c r="J120" i="15"/>
  <c r="K120" i="15" s="1"/>
  <c r="L120" i="15" s="1"/>
  <c r="E171" i="5"/>
  <c r="F171" i="5" s="1"/>
  <c r="E171" i="15"/>
  <c r="K126" i="15"/>
  <c r="L126" i="15" s="1"/>
  <c r="K102" i="15"/>
  <c r="L102" i="15" s="1"/>
  <c r="K347" i="15"/>
  <c r="L347" i="15" s="1"/>
  <c r="F154" i="15"/>
  <c r="G154" i="15" s="1"/>
  <c r="K300" i="15"/>
  <c r="L300" i="15" s="1"/>
  <c r="F348" i="15"/>
  <c r="G348" i="15" s="1"/>
  <c r="F91" i="15"/>
  <c r="G91" i="15" s="1"/>
  <c r="F92" i="15"/>
  <c r="G92" i="15" s="1"/>
  <c r="K295" i="15"/>
  <c r="L295" i="15" s="1"/>
  <c r="K199" i="15"/>
  <c r="L199" i="15" s="1"/>
  <c r="F285" i="15"/>
  <c r="G285" i="15" s="1"/>
  <c r="F322" i="15"/>
  <c r="G322" i="15" s="1"/>
  <c r="K201" i="15"/>
  <c r="L201" i="15" s="1"/>
  <c r="K290" i="15"/>
  <c r="L290" i="15" s="1"/>
  <c r="F309" i="15"/>
  <c r="G309" i="15" s="1"/>
  <c r="F171" i="15"/>
  <c r="G171" i="15" s="1"/>
  <c r="F318" i="15"/>
  <c r="G318" i="15" s="1"/>
  <c r="F132" i="15"/>
  <c r="G132" i="15" s="1"/>
  <c r="K46" i="15"/>
  <c r="L46" i="15" s="1"/>
  <c r="F130" i="15"/>
  <c r="G130" i="15" s="1"/>
  <c r="K307" i="15"/>
  <c r="L307" i="15" s="1"/>
  <c r="F175" i="15"/>
  <c r="G175" i="15" s="1"/>
  <c r="W178" i="7"/>
  <c r="J178" i="15"/>
  <c r="W285" i="7"/>
  <c r="J285" i="15"/>
  <c r="K285" i="15" s="1"/>
  <c r="L285" i="15" s="1"/>
  <c r="L329" i="5"/>
  <c r="M329" i="5" s="1"/>
  <c r="J329" i="15"/>
  <c r="K329" i="15" s="1"/>
  <c r="L329" i="15" s="1"/>
  <c r="W105" i="7"/>
  <c r="J105" i="15"/>
  <c r="K105" i="15" s="1"/>
  <c r="L105" i="15" s="1"/>
  <c r="W193" i="7"/>
  <c r="J193" i="15"/>
  <c r="K193" i="15" s="1"/>
  <c r="L193" i="15" s="1"/>
  <c r="W247" i="7"/>
  <c r="J247" i="15"/>
  <c r="L110" i="5"/>
  <c r="M110" i="5" s="1"/>
  <c r="J110" i="15"/>
  <c r="L296" i="5"/>
  <c r="M296" i="5" s="1"/>
  <c r="J296" i="15"/>
  <c r="K296" i="15" s="1"/>
  <c r="L296" i="15" s="1"/>
  <c r="W306" i="7"/>
  <c r="J306" i="15"/>
  <c r="K306" i="15" s="1"/>
  <c r="L306" i="15" s="1"/>
  <c r="W203" i="7"/>
  <c r="J203" i="15"/>
  <c r="K203" i="15" s="1"/>
  <c r="L203" i="15" s="1"/>
  <c r="W87" i="7"/>
  <c r="J87" i="15"/>
  <c r="W195" i="7"/>
  <c r="J195" i="15"/>
  <c r="K195" i="15" s="1"/>
  <c r="L195" i="15" s="1"/>
  <c r="L171" i="5"/>
  <c r="M171" i="5" s="1"/>
  <c r="R171" i="5" s="1"/>
  <c r="J171" i="15"/>
  <c r="L227" i="5"/>
  <c r="M227" i="5" s="1"/>
  <c r="R227" i="5" s="1"/>
  <c r="J227" i="15"/>
  <c r="K227" i="15" s="1"/>
  <c r="L227" i="15" s="1"/>
  <c r="L240" i="5"/>
  <c r="M240" i="5" s="1"/>
  <c r="J240" i="15"/>
  <c r="L232" i="5"/>
  <c r="J232" i="15"/>
  <c r="L154" i="5"/>
  <c r="M154" i="5" s="1"/>
  <c r="J154" i="15"/>
  <c r="K154" i="15" s="1"/>
  <c r="L154" i="15" s="1"/>
  <c r="E70" i="5"/>
  <c r="E70" i="15"/>
  <c r="W180" i="7"/>
  <c r="J180" i="15"/>
  <c r="L59" i="5"/>
  <c r="M59" i="5" s="1"/>
  <c r="J59" i="15"/>
  <c r="L48" i="5"/>
  <c r="M48" i="5" s="1"/>
  <c r="J48" i="15"/>
  <c r="K48" i="15" s="1"/>
  <c r="L48" i="15" s="1"/>
  <c r="W141" i="7"/>
  <c r="J141" i="15"/>
  <c r="F99" i="15"/>
  <c r="G99" i="15" s="1"/>
  <c r="W123" i="7"/>
  <c r="J123" i="15"/>
  <c r="K123" i="15" s="1"/>
  <c r="L123" i="15" s="1"/>
  <c r="L7" i="5"/>
  <c r="M7" i="5" s="1"/>
  <c r="N7" i="5" s="1"/>
  <c r="J7" i="15"/>
  <c r="K7" i="15" s="1"/>
  <c r="L7" i="15" s="1"/>
  <c r="L115" i="5"/>
  <c r="M115" i="5" s="1"/>
  <c r="J115" i="15"/>
  <c r="K115" i="15" s="1"/>
  <c r="L115" i="15" s="1"/>
  <c r="W355" i="4"/>
  <c r="E355" i="15"/>
  <c r="F355" i="15" s="1"/>
  <c r="G355" i="15" s="1"/>
  <c r="L281" i="5"/>
  <c r="M281" i="5" s="1"/>
  <c r="J281" i="15"/>
  <c r="K281" i="15" s="1"/>
  <c r="L281" i="15" s="1"/>
  <c r="W165" i="4"/>
  <c r="E165" i="15"/>
  <c r="F165" i="15" s="1"/>
  <c r="G165" i="15" s="1"/>
  <c r="W46" i="4"/>
  <c r="E46" i="15"/>
  <c r="F46" i="15" s="1"/>
  <c r="G46" i="15" s="1"/>
  <c r="L259" i="5"/>
  <c r="J259" i="15"/>
  <c r="D148" i="5"/>
  <c r="F148" i="5" s="1"/>
  <c r="D148" i="15"/>
  <c r="F148" i="15" s="1"/>
  <c r="G148" i="15" s="1"/>
  <c r="D53" i="5"/>
  <c r="D53" i="15"/>
  <c r="L32" i="5"/>
  <c r="J32" i="15"/>
  <c r="K32" i="15" s="1"/>
  <c r="L32" i="15" s="1"/>
  <c r="K218" i="5"/>
  <c r="I218" i="15"/>
  <c r="W163" i="4"/>
  <c r="E163" i="15"/>
  <c r="F163" i="15" s="1"/>
  <c r="G163" i="15" s="1"/>
  <c r="W55" i="6"/>
  <c r="I55" i="15"/>
  <c r="W218" i="7"/>
  <c r="J218" i="15"/>
  <c r="W242" i="7"/>
  <c r="J242" i="15"/>
  <c r="K242" i="15" s="1"/>
  <c r="L242" i="15" s="1"/>
  <c r="K30" i="5"/>
  <c r="I30" i="15"/>
  <c r="K30" i="15" s="1"/>
  <c r="L30" i="15" s="1"/>
  <c r="E143" i="5"/>
  <c r="E143" i="15"/>
  <c r="W38" i="3"/>
  <c r="D38" i="15"/>
  <c r="F38" i="15" s="1"/>
  <c r="G38" i="15" s="1"/>
  <c r="W138" i="4"/>
  <c r="E138" i="15"/>
  <c r="F138" i="15" s="1"/>
  <c r="G138" i="15" s="1"/>
  <c r="L159" i="5"/>
  <c r="M159" i="5" s="1"/>
  <c r="J159" i="15"/>
  <c r="K159" i="15" s="1"/>
  <c r="L159" i="15" s="1"/>
  <c r="L185" i="5"/>
  <c r="J185" i="15"/>
  <c r="K185" i="15" s="1"/>
  <c r="L185" i="15" s="1"/>
  <c r="W178" i="4"/>
  <c r="E178" i="15"/>
  <c r="F178" i="15" s="1"/>
  <c r="G178" i="15" s="1"/>
  <c r="E312" i="5"/>
  <c r="F312" i="5" s="1"/>
  <c r="E312" i="15"/>
  <c r="F312" i="15" s="1"/>
  <c r="G312" i="15" s="1"/>
  <c r="E187" i="5"/>
  <c r="F187" i="5" s="1"/>
  <c r="E187" i="15"/>
  <c r="F187" i="15" s="1"/>
  <c r="G187" i="15" s="1"/>
  <c r="E101" i="5"/>
  <c r="F101" i="5" s="1"/>
  <c r="E101" i="15"/>
  <c r="W284" i="7"/>
  <c r="J284" i="15"/>
  <c r="K284" i="15" s="1"/>
  <c r="L284" i="15" s="1"/>
  <c r="W224" i="4"/>
  <c r="E224" i="15"/>
  <c r="F224" i="15" s="1"/>
  <c r="G224" i="15" s="1"/>
  <c r="W341" i="6"/>
  <c r="I341" i="15"/>
  <c r="K341" i="15" s="1"/>
  <c r="L341" i="15" s="1"/>
  <c r="E314" i="5"/>
  <c r="F314" i="5" s="1"/>
  <c r="E314" i="15"/>
  <c r="F314" i="15" s="1"/>
  <c r="G314" i="15" s="1"/>
  <c r="W213" i="4"/>
  <c r="E213" i="15"/>
  <c r="W293" i="4"/>
  <c r="E293" i="15"/>
  <c r="F293" i="15" s="1"/>
  <c r="G293" i="15" s="1"/>
  <c r="K268" i="15"/>
  <c r="L268" i="15" s="1"/>
  <c r="K8" i="15"/>
  <c r="L8" i="15" s="1"/>
  <c r="K180" i="15"/>
  <c r="L180" i="15" s="1"/>
  <c r="K178" i="15"/>
  <c r="L178" i="15" s="1"/>
  <c r="K114" i="15"/>
  <c r="L114" i="15" s="1"/>
  <c r="F48" i="15"/>
  <c r="G48" i="15" s="1"/>
  <c r="K171" i="15"/>
  <c r="L171" i="15" s="1"/>
  <c r="F82" i="15"/>
  <c r="G82" i="15" s="1"/>
  <c r="K327" i="15"/>
  <c r="L327" i="15" s="1"/>
  <c r="K288" i="15"/>
  <c r="L288" i="15" s="1"/>
  <c r="K62" i="15"/>
  <c r="L62" i="15" s="1"/>
  <c r="F203" i="15"/>
  <c r="G203" i="15" s="1"/>
  <c r="F36" i="15"/>
  <c r="G36" i="15" s="1"/>
  <c r="K45" i="15"/>
  <c r="L45" i="15" s="1"/>
  <c r="F199" i="15"/>
  <c r="G199" i="15" s="1"/>
  <c r="F334" i="15"/>
  <c r="G334" i="15" s="1"/>
  <c r="K249" i="15"/>
  <c r="L249" i="15" s="1"/>
  <c r="K240" i="15"/>
  <c r="L240" i="15" s="1"/>
  <c r="F167" i="15"/>
  <c r="G167" i="15" s="1"/>
  <c r="F194" i="15"/>
  <c r="G194" i="15" s="1"/>
  <c r="K262" i="15"/>
  <c r="L262" i="15" s="1"/>
  <c r="K158" i="15"/>
  <c r="L158" i="15" s="1"/>
  <c r="F198" i="15"/>
  <c r="G198" i="15" s="1"/>
  <c r="F246" i="15"/>
  <c r="G246" i="15" s="1"/>
  <c r="W21" i="7"/>
  <c r="J21" i="15"/>
  <c r="K21" i="15" s="1"/>
  <c r="L21" i="15" s="1"/>
  <c r="W237" i="7"/>
  <c r="J237" i="15"/>
  <c r="K237" i="15" s="1"/>
  <c r="L237" i="15" s="1"/>
  <c r="L79" i="5"/>
  <c r="M79" i="5" s="1"/>
  <c r="J79" i="15"/>
  <c r="K79" i="15" s="1"/>
  <c r="L79" i="15" s="1"/>
  <c r="L128" i="5"/>
  <c r="M128" i="5" s="1"/>
  <c r="J128" i="15"/>
  <c r="K128" i="15" s="1"/>
  <c r="L128" i="15" s="1"/>
  <c r="L150" i="5"/>
  <c r="M150" i="5" s="1"/>
  <c r="J150" i="15"/>
  <c r="W231" i="7"/>
  <c r="J231" i="15"/>
  <c r="K231" i="15" s="1"/>
  <c r="L231" i="15" s="1"/>
  <c r="W312" i="7"/>
  <c r="J312" i="15"/>
  <c r="L44" i="5"/>
  <c r="M44" i="5" s="1"/>
  <c r="J44" i="15"/>
  <c r="K44" i="15" s="1"/>
  <c r="L44" i="15" s="1"/>
  <c r="L151" i="5"/>
  <c r="M151" i="5" s="1"/>
  <c r="J151" i="15"/>
  <c r="K151" i="15" s="1"/>
  <c r="L151" i="15" s="1"/>
  <c r="L219" i="5"/>
  <c r="M219" i="5" s="1"/>
  <c r="J219" i="15"/>
  <c r="K219" i="15" s="1"/>
  <c r="L219" i="15" s="1"/>
  <c r="L252" i="5"/>
  <c r="M252" i="5" s="1"/>
  <c r="J252" i="15"/>
  <c r="K252" i="15" s="1"/>
  <c r="L252" i="15" s="1"/>
  <c r="L42" i="5"/>
  <c r="M42" i="5" s="1"/>
  <c r="J42" i="15"/>
  <c r="W223" i="7"/>
  <c r="J223" i="15"/>
  <c r="K223" i="15" s="1"/>
  <c r="L223" i="15" s="1"/>
  <c r="L204" i="5"/>
  <c r="M204" i="5" s="1"/>
  <c r="J204" i="15"/>
  <c r="K204" i="15" s="1"/>
  <c r="L204" i="15" s="1"/>
  <c r="L109" i="5"/>
  <c r="M109" i="5" s="1"/>
  <c r="J109" i="15"/>
  <c r="K109" i="15" s="1"/>
  <c r="L109" i="15" s="1"/>
  <c r="D99" i="5"/>
  <c r="W18" i="7"/>
  <c r="J18" i="15"/>
  <c r="K18" i="15" s="1"/>
  <c r="L18" i="15" s="1"/>
  <c r="W50" i="7"/>
  <c r="J50" i="15"/>
  <c r="D49" i="5"/>
  <c r="F49" i="5" s="1"/>
  <c r="D49" i="15"/>
  <c r="F49" i="15" s="1"/>
  <c r="G49" i="15" s="1"/>
  <c r="L63" i="5"/>
  <c r="M63" i="5" s="1"/>
  <c r="J63" i="15"/>
  <c r="K63" i="15" s="1"/>
  <c r="L63" i="15" s="1"/>
  <c r="W71" i="7"/>
  <c r="J71" i="15"/>
  <c r="K71" i="15" s="1"/>
  <c r="L71" i="15" s="1"/>
  <c r="W66" i="7"/>
  <c r="J66" i="15"/>
  <c r="K66" i="15" s="1"/>
  <c r="L66" i="15" s="1"/>
  <c r="W297" i="7"/>
  <c r="J297" i="15"/>
  <c r="K297" i="15" s="1"/>
  <c r="L297" i="15" s="1"/>
  <c r="W331" i="7"/>
  <c r="J331" i="15"/>
  <c r="K331" i="15" s="1"/>
  <c r="L331" i="15" s="1"/>
  <c r="L10" i="5"/>
  <c r="M10" i="5" s="1"/>
  <c r="J10" i="15"/>
  <c r="K10" i="15" s="1"/>
  <c r="L10" i="15" s="1"/>
  <c r="L356" i="5"/>
  <c r="M356" i="5" s="1"/>
  <c r="J356" i="15"/>
  <c r="K356" i="15" s="1"/>
  <c r="L356" i="15" s="1"/>
  <c r="W310" i="7"/>
  <c r="J310" i="15"/>
  <c r="K310" i="15" s="1"/>
  <c r="L310" i="15" s="1"/>
  <c r="W162" i="4"/>
  <c r="E162" i="15"/>
  <c r="K55" i="5"/>
  <c r="W313" i="4"/>
  <c r="E313" i="15"/>
  <c r="F313" i="15" s="1"/>
  <c r="G313" i="15" s="1"/>
  <c r="E137" i="5"/>
  <c r="E137" i="15"/>
  <c r="L112" i="5"/>
  <c r="M112" i="5" s="1"/>
  <c r="J112" i="15"/>
  <c r="K112" i="15" s="1"/>
  <c r="L112" i="15" s="1"/>
  <c r="K29" i="5"/>
  <c r="I29" i="15"/>
  <c r="F339" i="5"/>
  <c r="W190" i="7"/>
  <c r="J190" i="15"/>
  <c r="K190" i="15" s="1"/>
  <c r="L190" i="15" s="1"/>
  <c r="W179" i="4"/>
  <c r="E179" i="15"/>
  <c r="F179" i="15" s="1"/>
  <c r="G179" i="15" s="1"/>
  <c r="W278" i="7"/>
  <c r="J278" i="15"/>
  <c r="K278" i="15" s="1"/>
  <c r="L278" i="15" s="1"/>
  <c r="L235" i="5"/>
  <c r="J235" i="15"/>
  <c r="K235" i="15" s="1"/>
  <c r="L235" i="15" s="1"/>
  <c r="K35" i="5"/>
  <c r="I35" i="15"/>
  <c r="K35" i="15" s="1"/>
  <c r="L35" i="15" s="1"/>
  <c r="E281" i="5"/>
  <c r="F281" i="5" s="1"/>
  <c r="G281" i="5" s="1"/>
  <c r="E281" i="15"/>
  <c r="F281" i="15" s="1"/>
  <c r="G281" i="15" s="1"/>
  <c r="L174" i="5"/>
  <c r="M174" i="5" s="1"/>
  <c r="J174" i="15"/>
  <c r="K174" i="15" s="1"/>
  <c r="L174" i="15" s="1"/>
  <c r="K37" i="15"/>
  <c r="L37" i="15" s="1"/>
  <c r="E180" i="5"/>
  <c r="F180" i="5" s="1"/>
  <c r="E180" i="15"/>
  <c r="F180" i="15" s="1"/>
  <c r="G180" i="15" s="1"/>
  <c r="W69" i="4"/>
  <c r="E69" i="15"/>
  <c r="F69" i="15" s="1"/>
  <c r="G69" i="15" s="1"/>
  <c r="W354" i="4"/>
  <c r="E354" i="15"/>
  <c r="F354" i="15" s="1"/>
  <c r="G354" i="15" s="1"/>
  <c r="E275" i="5"/>
  <c r="F275" i="5" s="1"/>
  <c r="E275" i="15"/>
  <c r="F275" i="15" s="1"/>
  <c r="G275" i="15" s="1"/>
  <c r="W41" i="4"/>
  <c r="E41" i="15"/>
  <c r="F41" i="15" s="1"/>
  <c r="G41" i="15" s="1"/>
  <c r="W73" i="4"/>
  <c r="E73" i="15"/>
  <c r="F73" i="15" s="1"/>
  <c r="G73" i="15" s="1"/>
  <c r="W256" i="4"/>
  <c r="E256" i="15"/>
  <c r="F256" i="15" s="1"/>
  <c r="G256" i="15" s="1"/>
  <c r="W201" i="4"/>
  <c r="E201" i="15"/>
  <c r="F201" i="15" s="1"/>
  <c r="G201" i="15" s="1"/>
  <c r="K43" i="15"/>
  <c r="L43" i="15" s="1"/>
  <c r="K247" i="15"/>
  <c r="L247" i="15" s="1"/>
  <c r="F151" i="15"/>
  <c r="G151" i="15" s="1"/>
  <c r="F93" i="15"/>
  <c r="G93" i="15" s="1"/>
  <c r="F13" i="15"/>
  <c r="G13" i="15" s="1"/>
  <c r="F90" i="15"/>
  <c r="G90" i="15" s="1"/>
  <c r="F25" i="15"/>
  <c r="G25" i="15" s="1"/>
  <c r="K42" i="15"/>
  <c r="L42" i="15" s="1"/>
  <c r="K312" i="15"/>
  <c r="L312" i="15" s="1"/>
  <c r="F181" i="15"/>
  <c r="G181" i="15" s="1"/>
  <c r="G6" i="15"/>
  <c r="K38" i="15"/>
  <c r="L38" i="15" s="1"/>
  <c r="K150" i="15"/>
  <c r="L150" i="15" s="1"/>
  <c r="K172" i="15"/>
  <c r="L172" i="15" s="1"/>
  <c r="K110" i="15"/>
  <c r="L110" i="15" s="1"/>
  <c r="K141" i="15"/>
  <c r="L141" i="15" s="1"/>
  <c r="F147" i="15"/>
  <c r="G147" i="15" s="1"/>
  <c r="K181" i="15"/>
  <c r="L181" i="15" s="1"/>
  <c r="F230" i="15"/>
  <c r="G230" i="15" s="1"/>
  <c r="K143" i="15"/>
  <c r="L143" i="15" s="1"/>
  <c r="K179" i="15"/>
  <c r="L179" i="15" s="1"/>
  <c r="K85" i="15"/>
  <c r="L85" i="15" s="1"/>
  <c r="F26" i="15"/>
  <c r="G26" i="15" s="1"/>
  <c r="F343" i="15"/>
  <c r="G343" i="15" s="1"/>
  <c r="F162" i="15"/>
  <c r="G162" i="15" s="1"/>
  <c r="L167" i="5"/>
  <c r="M167" i="5" s="1"/>
  <c r="J167" i="15"/>
  <c r="K167" i="15" s="1"/>
  <c r="L167" i="15" s="1"/>
  <c r="L152" i="5"/>
  <c r="M152" i="5" s="1"/>
  <c r="J152" i="15"/>
  <c r="K152" i="15" s="1"/>
  <c r="L152" i="15" s="1"/>
  <c r="W69" i="7"/>
  <c r="J69" i="15"/>
  <c r="K69" i="15" s="1"/>
  <c r="L69" i="15" s="1"/>
  <c r="L314" i="5"/>
  <c r="M314" i="5" s="1"/>
  <c r="J314" i="15"/>
  <c r="K314" i="15" s="1"/>
  <c r="L314" i="15" s="1"/>
  <c r="W200" i="7"/>
  <c r="J200" i="15"/>
  <c r="K200" i="15" s="1"/>
  <c r="L200" i="15" s="1"/>
  <c r="W309" i="7"/>
  <c r="J309" i="15"/>
  <c r="K309" i="15" s="1"/>
  <c r="L309" i="15" s="1"/>
  <c r="L133" i="5"/>
  <c r="M133" i="5" s="1"/>
  <c r="J133" i="15"/>
  <c r="W246" i="7"/>
  <c r="J246" i="15"/>
  <c r="K246" i="15" s="1"/>
  <c r="L246" i="15" s="1"/>
  <c r="L335" i="5"/>
  <c r="M335" i="5" s="1"/>
  <c r="J335" i="15"/>
  <c r="K335" i="15" s="1"/>
  <c r="L335" i="15" s="1"/>
  <c r="W316" i="7"/>
  <c r="J316" i="15"/>
  <c r="K316" i="15" s="1"/>
  <c r="L316" i="15" s="1"/>
  <c r="L224" i="5"/>
  <c r="M224" i="5" s="1"/>
  <c r="J224" i="15"/>
  <c r="K224" i="15" s="1"/>
  <c r="L224" i="15" s="1"/>
  <c r="L106" i="5"/>
  <c r="M106" i="5" s="1"/>
  <c r="J106" i="15"/>
  <c r="K106" i="15" s="1"/>
  <c r="L106" i="15" s="1"/>
  <c r="L11" i="5"/>
  <c r="M11" i="5" s="1"/>
  <c r="J11" i="15"/>
  <c r="K11" i="15" s="1"/>
  <c r="L11" i="15" s="1"/>
  <c r="W60" i="7"/>
  <c r="J60" i="15"/>
  <c r="K60" i="15" s="1"/>
  <c r="L60" i="15" s="1"/>
  <c r="W302" i="7"/>
  <c r="J302" i="15"/>
  <c r="W139" i="3"/>
  <c r="D139" i="15"/>
  <c r="W321" i="7"/>
  <c r="J321" i="15"/>
  <c r="K321" i="15" s="1"/>
  <c r="L321" i="15" s="1"/>
  <c r="W99" i="7"/>
  <c r="J99" i="15"/>
  <c r="K99" i="15" s="1"/>
  <c r="L99" i="15" s="1"/>
  <c r="W186" i="7"/>
  <c r="J186" i="15"/>
  <c r="K186" i="15" s="1"/>
  <c r="L186" i="15" s="1"/>
  <c r="L41" i="5"/>
  <c r="M41" i="5" s="1"/>
  <c r="J41" i="15"/>
  <c r="K41" i="15" s="1"/>
  <c r="L41" i="15" s="1"/>
  <c r="W351" i="7"/>
  <c r="J351" i="15"/>
  <c r="W264" i="7"/>
  <c r="J264" i="15"/>
  <c r="L58" i="5"/>
  <c r="M58" i="5" s="1"/>
  <c r="J58" i="15"/>
  <c r="K58" i="15" s="1"/>
  <c r="L58" i="15" s="1"/>
  <c r="W253" i="4"/>
  <c r="E253" i="15"/>
  <c r="F253" i="15" s="1"/>
  <c r="G253" i="15" s="1"/>
  <c r="W294" i="4"/>
  <c r="E294" i="15"/>
  <c r="E74" i="5"/>
  <c r="F74" i="5" s="1"/>
  <c r="E74" i="15"/>
  <c r="F74" i="15" s="1"/>
  <c r="G74" i="15" s="1"/>
  <c r="W251" i="3"/>
  <c r="D251" i="15"/>
  <c r="F251" i="15" s="1"/>
  <c r="G251" i="15" s="1"/>
  <c r="K209" i="15"/>
  <c r="L209" i="15" s="1"/>
  <c r="E121" i="5"/>
  <c r="F121" i="5" s="1"/>
  <c r="E121" i="15"/>
  <c r="F121" i="15" s="1"/>
  <c r="G121" i="15" s="1"/>
  <c r="L220" i="5"/>
  <c r="M220" i="5" s="1"/>
  <c r="J220" i="15"/>
  <c r="L65" i="5"/>
  <c r="J65" i="15"/>
  <c r="K65" i="15" s="1"/>
  <c r="L65" i="15" s="1"/>
  <c r="W72" i="6"/>
  <c r="I72" i="15"/>
  <c r="K72" i="15" s="1"/>
  <c r="L72" i="15" s="1"/>
  <c r="W9" i="7"/>
  <c r="J9" i="15"/>
  <c r="K9" i="15" s="1"/>
  <c r="L9" i="15" s="1"/>
  <c r="E18" i="5"/>
  <c r="F18" i="5" s="1"/>
  <c r="E18" i="15"/>
  <c r="F18" i="15" s="1"/>
  <c r="G18" i="15" s="1"/>
  <c r="E16" i="5"/>
  <c r="F16" i="5" s="1"/>
  <c r="H16" i="5" s="1"/>
  <c r="E16" i="15"/>
  <c r="F16" i="15" s="1"/>
  <c r="G16" i="15" s="1"/>
  <c r="L155" i="5"/>
  <c r="M155" i="5" s="1"/>
  <c r="J155" i="15"/>
  <c r="K155" i="15" s="1"/>
  <c r="L155" i="15" s="1"/>
  <c r="L202" i="5"/>
  <c r="M202" i="5" s="1"/>
  <c r="J202" i="15"/>
  <c r="K202" i="15" s="1"/>
  <c r="L202" i="15" s="1"/>
  <c r="W192" i="4"/>
  <c r="E192" i="15"/>
  <c r="F192" i="15" s="1"/>
  <c r="G192" i="15" s="1"/>
  <c r="W168" i="7"/>
  <c r="J168" i="15"/>
  <c r="K168" i="15" s="1"/>
  <c r="L168" i="15" s="1"/>
  <c r="W118" i="7"/>
  <c r="J118" i="15"/>
  <c r="E53" i="5"/>
  <c r="E53" i="15"/>
  <c r="F53" i="15" s="1"/>
  <c r="G53" i="15" s="1"/>
  <c r="L103" i="5"/>
  <c r="M103" i="5" s="1"/>
  <c r="J103" i="15"/>
  <c r="K103" i="15" s="1"/>
  <c r="L103" i="15" s="1"/>
  <c r="K232" i="5"/>
  <c r="I232" i="15"/>
  <c r="K232" i="15" s="1"/>
  <c r="L232" i="15" s="1"/>
  <c r="E268" i="5"/>
  <c r="F268" i="5" s="1"/>
  <c r="E268" i="15"/>
  <c r="F268" i="15" s="1"/>
  <c r="G268" i="15" s="1"/>
  <c r="E211" i="5"/>
  <c r="F211" i="5" s="1"/>
  <c r="E211" i="15"/>
  <c r="F211" i="15" s="1"/>
  <c r="G211" i="15" s="1"/>
  <c r="W226" i="4"/>
  <c r="E226" i="15"/>
  <c r="F226" i="15" s="1"/>
  <c r="G226" i="15" s="1"/>
  <c r="W119" i="7"/>
  <c r="J119" i="15"/>
  <c r="K119" i="15" s="1"/>
  <c r="L119" i="15" s="1"/>
  <c r="W108" i="3"/>
  <c r="D108" i="15"/>
  <c r="F108" i="15" s="1"/>
  <c r="G108" i="15" s="1"/>
  <c r="K163" i="15"/>
  <c r="L163" i="15" s="1"/>
  <c r="K133" i="15"/>
  <c r="L133" i="15" s="1"/>
  <c r="K334" i="15"/>
  <c r="L334" i="15" s="1"/>
  <c r="K253" i="15"/>
  <c r="L253" i="15" s="1"/>
  <c r="K50" i="15"/>
  <c r="L50" i="15" s="1"/>
  <c r="K302" i="15"/>
  <c r="L302" i="15" s="1"/>
  <c r="K132" i="15"/>
  <c r="L132" i="15" s="1"/>
  <c r="K259" i="15"/>
  <c r="L259" i="15" s="1"/>
  <c r="K194" i="15"/>
  <c r="L194" i="15" s="1"/>
  <c r="K77" i="15"/>
  <c r="L77" i="15" s="1"/>
  <c r="F143" i="15"/>
  <c r="G143" i="15" s="1"/>
  <c r="F243" i="15"/>
  <c r="G243" i="15" s="1"/>
  <c r="F186" i="15"/>
  <c r="G186" i="15" s="1"/>
  <c r="K351" i="15"/>
  <c r="L351" i="15" s="1"/>
  <c r="F88" i="15"/>
  <c r="G88" i="15" s="1"/>
  <c r="K17" i="15"/>
  <c r="L17" i="15" s="1"/>
  <c r="K264" i="15"/>
  <c r="L264" i="15" s="1"/>
  <c r="F340" i="15"/>
  <c r="G340" i="15" s="1"/>
  <c r="F213" i="15"/>
  <c r="G213" i="15" s="1"/>
  <c r="K118" i="15"/>
  <c r="L118" i="15" s="1"/>
  <c r="K87" i="15"/>
  <c r="L87" i="15" s="1"/>
  <c r="K220" i="15"/>
  <c r="L220" i="15" s="1"/>
  <c r="K330" i="15"/>
  <c r="L330" i="15" s="1"/>
  <c r="F184" i="15"/>
  <c r="G184" i="15" s="1"/>
  <c r="F71" i="15"/>
  <c r="G71" i="15" s="1"/>
  <c r="F101" i="15"/>
  <c r="G101" i="15" s="1"/>
  <c r="E46" i="5"/>
  <c r="F46" i="5" s="1"/>
  <c r="E226" i="5"/>
  <c r="F226" i="5" s="1"/>
  <c r="W211" i="4"/>
  <c r="L295" i="5"/>
  <c r="D108" i="5"/>
  <c r="F108" i="5" s="1"/>
  <c r="W35" i="6"/>
  <c r="W121" i="4"/>
  <c r="W268" i="4"/>
  <c r="K52" i="7"/>
  <c r="M259" i="5"/>
  <c r="W232" i="6"/>
  <c r="L168" i="5"/>
  <c r="M168" i="5" s="1"/>
  <c r="R168" i="5" s="1"/>
  <c r="L71" i="5"/>
  <c r="M71" i="5" s="1"/>
  <c r="M232" i="5"/>
  <c r="L278" i="5"/>
  <c r="M278" i="5" s="1"/>
  <c r="N278" i="5" s="1"/>
  <c r="H204" i="5"/>
  <c r="W174" i="7"/>
  <c r="T55" i="8"/>
  <c r="S55" i="8"/>
  <c r="V29" i="7"/>
  <c r="V28" i="7"/>
  <c r="J28" i="15" s="1"/>
  <c r="K28" i="15" s="1"/>
  <c r="L28" i="15" s="1"/>
  <c r="F48" i="5"/>
  <c r="G48" i="5" s="1"/>
  <c r="M235" i="5"/>
  <c r="N235" i="5" s="1"/>
  <c r="V226" i="7"/>
  <c r="J226" i="15" s="1"/>
  <c r="K226" i="15" s="1"/>
  <c r="L226" i="15" s="1"/>
  <c r="M32" i="5"/>
  <c r="G284" i="5"/>
  <c r="H284" i="5"/>
  <c r="I284" i="5"/>
  <c r="I318" i="5"/>
  <c r="H318" i="5"/>
  <c r="G318" i="5"/>
  <c r="G314" i="5"/>
  <c r="I314" i="5"/>
  <c r="H314" i="5"/>
  <c r="W255" i="7"/>
  <c r="L255" i="5"/>
  <c r="M255" i="5" s="1"/>
  <c r="W47" i="7"/>
  <c r="L47" i="5"/>
  <c r="M47" i="5" s="1"/>
  <c r="W162" i="7"/>
  <c r="L162" i="5"/>
  <c r="M162" i="5" s="1"/>
  <c r="W181" i="7"/>
  <c r="L181" i="5"/>
  <c r="M181" i="5" s="1"/>
  <c r="W176" i="7"/>
  <c r="L176" i="5"/>
  <c r="M176" i="5" s="1"/>
  <c r="I236" i="5"/>
  <c r="H236" i="5"/>
  <c r="G236" i="5"/>
  <c r="L88" i="5"/>
  <c r="M88" i="5" s="1"/>
  <c r="W88" i="7"/>
  <c r="H231" i="5"/>
  <c r="H320" i="5"/>
  <c r="I192" i="5"/>
  <c r="G290" i="5"/>
  <c r="E293" i="5"/>
  <c r="F293" i="5" s="1"/>
  <c r="I293" i="5" s="1"/>
  <c r="H43" i="5"/>
  <c r="W252" i="7"/>
  <c r="I116" i="5"/>
  <c r="W48" i="7"/>
  <c r="F313" i="5"/>
  <c r="L264" i="5"/>
  <c r="M264" i="5" s="1"/>
  <c r="E294" i="5"/>
  <c r="F294" i="5" s="1"/>
  <c r="E178" i="5"/>
  <c r="F178" i="5" s="1"/>
  <c r="G178" i="5" s="1"/>
  <c r="E224" i="5"/>
  <c r="F224" i="5" s="1"/>
  <c r="H224" i="5" s="1"/>
  <c r="L218" i="5"/>
  <c r="M218" i="5" s="1"/>
  <c r="M108" i="5"/>
  <c r="E203" i="5"/>
  <c r="F203" i="5" s="1"/>
  <c r="I231" i="5"/>
  <c r="W112" i="7"/>
  <c r="H15" i="5"/>
  <c r="I320" i="5"/>
  <c r="E69" i="5"/>
  <c r="F69" i="5" s="1"/>
  <c r="G69" i="5" s="1"/>
  <c r="F174" i="5"/>
  <c r="F11" i="5"/>
  <c r="H11" i="5" s="1"/>
  <c r="W284" i="4"/>
  <c r="E60" i="5"/>
  <c r="F60" i="5" s="1"/>
  <c r="H60" i="5" s="1"/>
  <c r="K341" i="5"/>
  <c r="F355" i="5"/>
  <c r="G355" i="5" s="1"/>
  <c r="V36" i="7"/>
  <c r="L351" i="5"/>
  <c r="M351" i="5" s="1"/>
  <c r="W101" i="4"/>
  <c r="I246" i="5"/>
  <c r="M141" i="5"/>
  <c r="O141" i="5" s="1"/>
  <c r="E138" i="5"/>
  <c r="F138" i="5" s="1"/>
  <c r="F143" i="5"/>
  <c r="I143" i="5" s="1"/>
  <c r="V148" i="7"/>
  <c r="H246" i="5"/>
  <c r="F63" i="5"/>
  <c r="R290" i="5"/>
  <c r="W120" i="7"/>
  <c r="I43" i="5"/>
  <c r="G116" i="5"/>
  <c r="J23" i="7"/>
  <c r="W65" i="7"/>
  <c r="W143" i="4"/>
  <c r="F115" i="5"/>
  <c r="D251" i="5"/>
  <c r="E179" i="5"/>
  <c r="F179" i="5" s="1"/>
  <c r="H179" i="5" s="1"/>
  <c r="W314" i="4"/>
  <c r="R314" i="5"/>
  <c r="R43" i="5"/>
  <c r="T43" i="5" s="1"/>
  <c r="W74" i="4"/>
  <c r="W105" i="3"/>
  <c r="D105" i="5"/>
  <c r="F105" i="5" s="1"/>
  <c r="I105" i="5" s="1"/>
  <c r="R52" i="8"/>
  <c r="V75" i="7"/>
  <c r="J75" i="15" s="1"/>
  <c r="K75" i="15" s="1"/>
  <c r="L75" i="15" s="1"/>
  <c r="W343" i="4"/>
  <c r="E343" i="5"/>
  <c r="F343" i="5" s="1"/>
  <c r="W196" i="7"/>
  <c r="L196" i="5"/>
  <c r="M196" i="5" s="1"/>
  <c r="W35" i="7"/>
  <c r="L35" i="5"/>
  <c r="M35" i="5" s="1"/>
  <c r="H309" i="5"/>
  <c r="G309" i="5"/>
  <c r="I309" i="5"/>
  <c r="H326" i="5"/>
  <c r="I326" i="5"/>
  <c r="G326" i="5"/>
  <c r="E106" i="5"/>
  <c r="F106" i="5" s="1"/>
  <c r="R106" i="5" s="1"/>
  <c r="W106" i="4"/>
  <c r="V139" i="6"/>
  <c r="I139" i="15" s="1"/>
  <c r="G127" i="5"/>
  <c r="V184" i="7"/>
  <c r="E184" i="5"/>
  <c r="F184" i="5" s="1"/>
  <c r="W184" i="4"/>
  <c r="W29" i="6"/>
  <c r="M65" i="5"/>
  <c r="M30" i="5"/>
  <c r="V260" i="7"/>
  <c r="V84" i="7"/>
  <c r="W261" i="7"/>
  <c r="L261" i="5"/>
  <c r="M261" i="5" s="1"/>
  <c r="P261" i="5" s="1"/>
  <c r="V83" i="4"/>
  <c r="T108" i="8"/>
  <c r="S108" i="8"/>
  <c r="T78" i="8"/>
  <c r="S78" i="8"/>
  <c r="M54" i="8"/>
  <c r="N54" i="8" s="1"/>
  <c r="F213" i="5"/>
  <c r="I213" i="5" s="1"/>
  <c r="S118" i="8"/>
  <c r="T118" i="8"/>
  <c r="T84" i="8"/>
  <c r="S84" i="8"/>
  <c r="N78" i="8"/>
  <c r="O78" i="8"/>
  <c r="G354" i="5"/>
  <c r="W154" i="7"/>
  <c r="L323" i="5"/>
  <c r="M323" i="5" s="1"/>
  <c r="N323" i="5" s="1"/>
  <c r="W323" i="7"/>
  <c r="R54" i="8"/>
  <c r="W204" i="7"/>
  <c r="H20" i="5"/>
  <c r="V136" i="7"/>
  <c r="J136" i="15" s="1"/>
  <c r="K136" i="15" s="1"/>
  <c r="L136" i="15" s="1"/>
  <c r="W30" i="6"/>
  <c r="I20" i="5"/>
  <c r="H167" i="5"/>
  <c r="H180" i="5"/>
  <c r="I46" i="5"/>
  <c r="E162" i="5"/>
  <c r="F162" i="5" s="1"/>
  <c r="R162" i="5" s="1"/>
  <c r="W218" i="6"/>
  <c r="R167" i="5"/>
  <c r="O108" i="8"/>
  <c r="N108" i="8"/>
  <c r="W260" i="7"/>
  <c r="I249" i="5"/>
  <c r="G249" i="5"/>
  <c r="R249" i="5"/>
  <c r="H249" i="5"/>
  <c r="W45" i="7"/>
  <c r="L45" i="5"/>
  <c r="G145" i="5"/>
  <c r="H145" i="5"/>
  <c r="I145" i="5"/>
  <c r="L328" i="5"/>
  <c r="M328" i="5" s="1"/>
  <c r="W328" i="7"/>
  <c r="E253" i="5"/>
  <c r="F253" i="5" s="1"/>
  <c r="V192" i="7"/>
  <c r="J192" i="15" s="1"/>
  <c r="K192" i="15" s="1"/>
  <c r="L192" i="15" s="1"/>
  <c r="R77" i="5"/>
  <c r="W232" i="7"/>
  <c r="V53" i="7"/>
  <c r="F198" i="5"/>
  <c r="G198" i="5" s="1"/>
  <c r="V25" i="7"/>
  <c r="J25" i="15" s="1"/>
  <c r="K25" i="15" s="1"/>
  <c r="L25" i="15" s="1"/>
  <c r="W137" i="4"/>
  <c r="R10" i="5"/>
  <c r="R145" i="5"/>
  <c r="T145" i="5" s="1"/>
  <c r="L81" i="5"/>
  <c r="M81" i="5" s="1"/>
  <c r="O81" i="5" s="1"/>
  <c r="W81" i="7"/>
  <c r="H131" i="5"/>
  <c r="I131" i="5"/>
  <c r="G131" i="5"/>
  <c r="I189" i="5"/>
  <c r="I321" i="5"/>
  <c r="G10" i="5"/>
  <c r="H335" i="5"/>
  <c r="W63" i="7"/>
  <c r="W10" i="7"/>
  <c r="R131" i="5"/>
  <c r="W220" i="7"/>
  <c r="T4" i="3"/>
  <c r="M70" i="8"/>
  <c r="N70" i="8" s="1"/>
  <c r="W132" i="4"/>
  <c r="K72" i="5"/>
  <c r="V55" i="7"/>
  <c r="W53" i="3"/>
  <c r="W243" i="4"/>
  <c r="G126" i="5"/>
  <c r="G261" i="5"/>
  <c r="V265" i="7"/>
  <c r="J265" i="15" s="1"/>
  <c r="K265" i="15" s="1"/>
  <c r="L265" i="15" s="1"/>
  <c r="V121" i="7"/>
  <c r="J121" i="15" s="1"/>
  <c r="K121" i="15" s="1"/>
  <c r="L121" i="15" s="1"/>
  <c r="V107" i="7"/>
  <c r="L107" i="5" s="1"/>
  <c r="V213" i="7"/>
  <c r="K217" i="5"/>
  <c r="M217" i="5" s="1"/>
  <c r="R217" i="5" s="1"/>
  <c r="W217" i="6"/>
  <c r="E199" i="5"/>
  <c r="F199" i="5" s="1"/>
  <c r="I199" i="5" s="1"/>
  <c r="W199" i="4"/>
  <c r="I62" i="5"/>
  <c r="R335" i="5"/>
  <c r="S335" i="5" s="1"/>
  <c r="R70" i="8"/>
  <c r="E34" i="5"/>
  <c r="F34" i="5" s="1"/>
  <c r="I34" i="5" s="1"/>
  <c r="W34" i="4"/>
  <c r="H189" i="5"/>
  <c r="G73" i="5"/>
  <c r="I282" i="5"/>
  <c r="G62" i="5"/>
  <c r="L90" i="5"/>
  <c r="M90" i="5" s="1"/>
  <c r="O90" i="5" s="1"/>
  <c r="G119" i="5"/>
  <c r="I36" i="5"/>
  <c r="L190" i="5"/>
  <c r="M190" i="5" s="1"/>
  <c r="M295" i="5"/>
  <c r="W41" i="7"/>
  <c r="W29" i="7"/>
  <c r="V339" i="7"/>
  <c r="J339" i="15" s="1"/>
  <c r="K339" i="15" s="1"/>
  <c r="L339" i="15" s="1"/>
  <c r="H282" i="5"/>
  <c r="W356" i="7"/>
  <c r="G335" i="5"/>
  <c r="H119" i="5"/>
  <c r="H36" i="5"/>
  <c r="I125" i="5"/>
  <c r="L331" i="5"/>
  <c r="K244" i="5"/>
  <c r="F209" i="5"/>
  <c r="G209" i="5" s="1"/>
  <c r="G340" i="5"/>
  <c r="H340" i="5"/>
  <c r="I340" i="5"/>
  <c r="W329" i="7"/>
  <c r="V70" i="3"/>
  <c r="D70" i="15" s="1"/>
  <c r="F70" i="15" s="1"/>
  <c r="G70" i="15" s="1"/>
  <c r="H73" i="5"/>
  <c r="E163" i="5"/>
  <c r="F163" i="5" s="1"/>
  <c r="I163" i="5" s="1"/>
  <c r="F350" i="5"/>
  <c r="V340" i="7"/>
  <c r="W215" i="4"/>
  <c r="E215" i="5"/>
  <c r="F215" i="5" s="1"/>
  <c r="G215" i="5" s="1"/>
  <c r="H339" i="5"/>
  <c r="G339" i="5"/>
  <c r="I339" i="5"/>
  <c r="H213" i="5"/>
  <c r="L209" i="5"/>
  <c r="W209" i="7"/>
  <c r="V51" i="7"/>
  <c r="L51" i="5" s="1"/>
  <c r="M51" i="5" s="1"/>
  <c r="V26" i="7"/>
  <c r="J26" i="15" s="1"/>
  <c r="K26" i="15" s="1"/>
  <c r="L26" i="15" s="1"/>
  <c r="L339" i="5"/>
  <c r="W339" i="7"/>
  <c r="H338" i="5"/>
  <c r="I338" i="5"/>
  <c r="G338" i="5"/>
  <c r="V24" i="7"/>
  <c r="K26" i="5"/>
  <c r="W26" i="6"/>
  <c r="L91" i="5"/>
  <c r="M91" i="5" s="1"/>
  <c r="W91" i="7"/>
  <c r="W340" i="6"/>
  <c r="K340" i="5"/>
  <c r="L340" i="5"/>
  <c r="W344" i="6"/>
  <c r="K344" i="5"/>
  <c r="M344" i="5" s="1"/>
  <c r="V338" i="7"/>
  <c r="J338" i="15" s="1"/>
  <c r="K338" i="15" s="1"/>
  <c r="L338" i="15" s="1"/>
  <c r="V82" i="7"/>
  <c r="J82" i="15" s="1"/>
  <c r="K82" i="15" s="1"/>
  <c r="L82" i="15" s="1"/>
  <c r="F341" i="5"/>
  <c r="H26" i="5"/>
  <c r="G26" i="5"/>
  <c r="I26" i="5"/>
  <c r="K339" i="5"/>
  <c r="W339" i="6"/>
  <c r="W107" i="6"/>
  <c r="K107" i="5"/>
  <c r="W25" i="6"/>
  <c r="K25" i="5"/>
  <c r="W341" i="7"/>
  <c r="L341" i="5"/>
  <c r="F331" i="5"/>
  <c r="H331" i="5" s="1"/>
  <c r="F344" i="5"/>
  <c r="G344" i="5" s="1"/>
  <c r="V343" i="7"/>
  <c r="J343" i="15" s="1"/>
  <c r="K343" i="15" s="1"/>
  <c r="L343" i="15" s="1"/>
  <c r="W25" i="3"/>
  <c r="D25" i="5"/>
  <c r="F25" i="5" s="1"/>
  <c r="E194" i="5"/>
  <c r="F194" i="5" s="1"/>
  <c r="R194" i="5" s="1"/>
  <c r="W194" i="4"/>
  <c r="W209" i="6"/>
  <c r="K209" i="5"/>
  <c r="V244" i="7"/>
  <c r="J244" i="15" s="1"/>
  <c r="G217" i="5"/>
  <c r="I217" i="5"/>
  <c r="H217" i="5"/>
  <c r="G24" i="5"/>
  <c r="I24" i="5"/>
  <c r="H24" i="5"/>
  <c r="P38" i="5"/>
  <c r="N38" i="5"/>
  <c r="O38" i="5"/>
  <c r="G266" i="5"/>
  <c r="I266" i="5"/>
  <c r="H266" i="5"/>
  <c r="L136" i="5"/>
  <c r="M136" i="5" s="1"/>
  <c r="N136" i="5" s="1"/>
  <c r="W136" i="7"/>
  <c r="R30" i="5"/>
  <c r="G30" i="5"/>
  <c r="I30" i="5"/>
  <c r="H30" i="5"/>
  <c r="I260" i="5"/>
  <c r="G260" i="5"/>
  <c r="H260" i="5"/>
  <c r="H72" i="5"/>
  <c r="G72" i="5"/>
  <c r="I72" i="5"/>
  <c r="G74" i="5"/>
  <c r="H74" i="5"/>
  <c r="I74" i="5"/>
  <c r="W265" i="7"/>
  <c r="W7" i="7"/>
  <c r="W74" i="7"/>
  <c r="L74" i="5"/>
  <c r="M74" i="5" s="1"/>
  <c r="L28" i="5"/>
  <c r="M28" i="5" s="1"/>
  <c r="R28" i="5" s="1"/>
  <c r="W28" i="7"/>
  <c r="H221" i="5"/>
  <c r="G221" i="5"/>
  <c r="I221" i="5"/>
  <c r="W259" i="7"/>
  <c r="W58" i="7"/>
  <c r="W194" i="7"/>
  <c r="F141" i="5"/>
  <c r="H141" i="5" s="1"/>
  <c r="V49" i="7"/>
  <c r="L310" i="5"/>
  <c r="M310" i="5" s="1"/>
  <c r="P310" i="5" s="1"/>
  <c r="P30" i="5"/>
  <c r="O30" i="5"/>
  <c r="N30" i="5"/>
  <c r="N108" i="5"/>
  <c r="P108" i="5"/>
  <c r="O108" i="5"/>
  <c r="G75" i="5"/>
  <c r="I75" i="5"/>
  <c r="H75" i="5"/>
  <c r="H216" i="5"/>
  <c r="G216" i="5"/>
  <c r="L251" i="5"/>
  <c r="M251" i="5" s="1"/>
  <c r="W251" i="7"/>
  <c r="D124" i="5"/>
  <c r="F124" i="5" s="1"/>
  <c r="I124" i="5" s="1"/>
  <c r="W124" i="3"/>
  <c r="G35" i="5"/>
  <c r="H35" i="5"/>
  <c r="I35" i="5"/>
  <c r="R38" i="5"/>
  <c r="G38" i="5"/>
  <c r="I38" i="5"/>
  <c r="H38" i="5"/>
  <c r="I82" i="5"/>
  <c r="G82" i="5"/>
  <c r="H82" i="5"/>
  <c r="W121" i="7"/>
  <c r="L121" i="5"/>
  <c r="M121" i="5" s="1"/>
  <c r="R121" i="5" s="1"/>
  <c r="H351" i="5"/>
  <c r="V124" i="7"/>
  <c r="J124" i="15" s="1"/>
  <c r="K124" i="15" s="1"/>
  <c r="L124" i="15" s="1"/>
  <c r="E51" i="5"/>
  <c r="F51" i="5" s="1"/>
  <c r="W51" i="4"/>
  <c r="V266" i="7"/>
  <c r="J266" i="15" s="1"/>
  <c r="K266" i="15" s="1"/>
  <c r="L266" i="15" s="1"/>
  <c r="V144" i="7"/>
  <c r="J144" i="15" s="1"/>
  <c r="K144" i="15" s="1"/>
  <c r="L144" i="15" s="1"/>
  <c r="G149" i="5"/>
  <c r="I149" i="5"/>
  <c r="H149" i="5"/>
  <c r="J70" i="7"/>
  <c r="K70" i="7" s="1"/>
  <c r="L75" i="5"/>
  <c r="M75" i="5" s="1"/>
  <c r="R75" i="5" s="1"/>
  <c r="W75" i="7"/>
  <c r="G28" i="5"/>
  <c r="I28" i="5"/>
  <c r="H28" i="5"/>
  <c r="H218" i="5"/>
  <c r="G218" i="5"/>
  <c r="I218" i="5"/>
  <c r="L37" i="5"/>
  <c r="M37" i="5" s="1"/>
  <c r="W37" i="7"/>
  <c r="S141" i="8"/>
  <c r="T141" i="8"/>
  <c r="G37" i="5"/>
  <c r="I37" i="5"/>
  <c r="H37" i="5"/>
  <c r="H90" i="5"/>
  <c r="G201" i="5"/>
  <c r="V54" i="3"/>
  <c r="F137" i="5"/>
  <c r="H137" i="5" s="1"/>
  <c r="G226" i="5"/>
  <c r="H226" i="5"/>
  <c r="I226" i="5"/>
  <c r="H107" i="5"/>
  <c r="G107" i="5"/>
  <c r="I107" i="5"/>
  <c r="P32" i="5"/>
  <c r="N32" i="5"/>
  <c r="O32" i="5"/>
  <c r="W251" i="4"/>
  <c r="E251" i="5"/>
  <c r="F251" i="5" s="1"/>
  <c r="M149" i="5"/>
  <c r="R149" i="5" s="1"/>
  <c r="W221" i="7"/>
  <c r="L221" i="5"/>
  <c r="M221" i="5" s="1"/>
  <c r="L31" i="5"/>
  <c r="M31" i="5" s="1"/>
  <c r="W31" i="7"/>
  <c r="F265" i="5"/>
  <c r="I237" i="5"/>
  <c r="I90" i="5"/>
  <c r="I201" i="5"/>
  <c r="W115" i="7"/>
  <c r="M331" i="5"/>
  <c r="N331" i="5" s="1"/>
  <c r="H244" i="5"/>
  <c r="I244" i="5"/>
  <c r="G244" i="5"/>
  <c r="F32" i="5"/>
  <c r="F29" i="5"/>
  <c r="G55" i="5"/>
  <c r="I55" i="5"/>
  <c r="H55" i="5"/>
  <c r="F84" i="5"/>
  <c r="W224" i="7"/>
  <c r="H121" i="5"/>
  <c r="I121" i="5"/>
  <c r="G121" i="5"/>
  <c r="H148" i="5"/>
  <c r="I148" i="5"/>
  <c r="G148" i="5"/>
  <c r="L72" i="5"/>
  <c r="W72" i="7"/>
  <c r="D31" i="5"/>
  <c r="F31" i="5" s="1"/>
  <c r="W31" i="3"/>
  <c r="W297" i="4"/>
  <c r="E297" i="5"/>
  <c r="F297" i="5" s="1"/>
  <c r="H297" i="5" s="1"/>
  <c r="L226" i="5"/>
  <c r="M226" i="5" s="1"/>
  <c r="W226" i="7"/>
  <c r="W201" i="7"/>
  <c r="L201" i="5"/>
  <c r="M201" i="5" s="1"/>
  <c r="I351" i="5"/>
  <c r="H235" i="5"/>
  <c r="H237" i="5"/>
  <c r="G158" i="5"/>
  <c r="H158" i="5"/>
  <c r="R158" i="5"/>
  <c r="U158" i="5" s="1"/>
  <c r="R351" i="5"/>
  <c r="F233" i="5"/>
  <c r="I233" i="5" s="1"/>
  <c r="I330" i="5"/>
  <c r="I181" i="5"/>
  <c r="G330" i="5"/>
  <c r="P273" i="5"/>
  <c r="H181" i="5"/>
  <c r="L302" i="5"/>
  <c r="M302" i="5" s="1"/>
  <c r="O273" i="5"/>
  <c r="F130" i="5"/>
  <c r="H130" i="5" s="1"/>
  <c r="G80" i="5"/>
  <c r="W210" i="7"/>
  <c r="F186" i="5"/>
  <c r="I186" i="5" s="1"/>
  <c r="H115" i="5"/>
  <c r="G115" i="5"/>
  <c r="I115" i="5"/>
  <c r="L119" i="5"/>
  <c r="M119" i="5" s="1"/>
  <c r="R119" i="5" s="1"/>
  <c r="T119" i="5" s="1"/>
  <c r="L246" i="5"/>
  <c r="M246" i="5" s="1"/>
  <c r="R246" i="5" s="1"/>
  <c r="U246" i="5" s="1"/>
  <c r="R159" i="5"/>
  <c r="T4" i="4"/>
  <c r="H279" i="5"/>
  <c r="I16" i="5"/>
  <c r="H328" i="5"/>
  <c r="G279" i="5"/>
  <c r="H258" i="5"/>
  <c r="G16" i="5"/>
  <c r="I245" i="5"/>
  <c r="W103" i="7"/>
  <c r="H245" i="5"/>
  <c r="R296" i="5"/>
  <c r="H159" i="5"/>
  <c r="G60" i="5"/>
  <c r="R262" i="5"/>
  <c r="U262" i="5" s="1"/>
  <c r="R245" i="5"/>
  <c r="T245" i="5" s="1"/>
  <c r="H316" i="5"/>
  <c r="I27" i="5"/>
  <c r="G27" i="5"/>
  <c r="H27" i="5"/>
  <c r="H296" i="5"/>
  <c r="G316" i="5"/>
  <c r="G296" i="5"/>
  <c r="G345" i="5"/>
  <c r="L34" i="5"/>
  <c r="M34" i="5" s="1"/>
  <c r="P34" i="5" s="1"/>
  <c r="H329" i="5"/>
  <c r="D139" i="5"/>
  <c r="H262" i="5"/>
  <c r="W296" i="7"/>
  <c r="G262" i="5"/>
  <c r="W109" i="7"/>
  <c r="M326" i="5"/>
  <c r="O326" i="5" s="1"/>
  <c r="H300" i="5"/>
  <c r="G300" i="5"/>
  <c r="I300" i="5"/>
  <c r="I322" i="5"/>
  <c r="L186" i="5"/>
  <c r="M186" i="5" s="1"/>
  <c r="N186" i="5" s="1"/>
  <c r="W171" i="7"/>
  <c r="W155" i="7"/>
  <c r="R109" i="5"/>
  <c r="S109" i="5" s="1"/>
  <c r="L87" i="5"/>
  <c r="M87" i="5" s="1"/>
  <c r="R87" i="5" s="1"/>
  <c r="I151" i="5"/>
  <c r="P295" i="5"/>
  <c r="I109" i="5"/>
  <c r="L18" i="5"/>
  <c r="M18" i="5" s="1"/>
  <c r="P18" i="5" s="1"/>
  <c r="G109" i="5"/>
  <c r="W335" i="7"/>
  <c r="G258" i="5"/>
  <c r="F44" i="5"/>
  <c r="R44" i="5" s="1"/>
  <c r="R322" i="5"/>
  <c r="U322" i="5" s="1"/>
  <c r="L316" i="5"/>
  <c r="M316" i="5" s="1"/>
  <c r="P316" i="5" s="1"/>
  <c r="S70" i="7"/>
  <c r="T70" i="7" s="1"/>
  <c r="V70" i="7" s="1"/>
  <c r="J70" i="15" s="1"/>
  <c r="K70" i="15" s="1"/>
  <c r="L70" i="15" s="1"/>
  <c r="R179" i="5"/>
  <c r="U179" i="5" s="1"/>
  <c r="H306" i="5"/>
  <c r="G250" i="5"/>
  <c r="G179" i="5"/>
  <c r="L347" i="5"/>
  <c r="M347" i="5" s="1"/>
  <c r="O347" i="5" s="1"/>
  <c r="W347" i="7"/>
  <c r="W73" i="7"/>
  <c r="L73" i="5"/>
  <c r="M73" i="5" s="1"/>
  <c r="R73" i="5" s="1"/>
  <c r="H41" i="5"/>
  <c r="G41" i="5"/>
  <c r="G154" i="5"/>
  <c r="I154" i="5"/>
  <c r="H154" i="5"/>
  <c r="W132" i="7"/>
  <c r="L132" i="5"/>
  <c r="M132" i="5" s="1"/>
  <c r="N132" i="5" s="1"/>
  <c r="I255" i="5"/>
  <c r="I179" i="5"/>
  <c r="H253" i="5"/>
  <c r="G199" i="5"/>
  <c r="G235" i="5"/>
  <c r="W314" i="7"/>
  <c r="L321" i="5"/>
  <c r="M321" i="5" s="1"/>
  <c r="R321" i="5" s="1"/>
  <c r="U321" i="5" s="1"/>
  <c r="L178" i="5"/>
  <c r="M178" i="5" s="1"/>
  <c r="O178" i="5" s="1"/>
  <c r="R154" i="5"/>
  <c r="U154" i="5" s="1"/>
  <c r="W291" i="7"/>
  <c r="L195" i="5"/>
  <c r="M195" i="5" s="1"/>
  <c r="P195" i="5" s="1"/>
  <c r="G356" i="5"/>
  <c r="L287" i="5"/>
  <c r="M287" i="5" s="1"/>
  <c r="G39" i="5"/>
  <c r="L306" i="5"/>
  <c r="M306" i="5" s="1"/>
  <c r="R306" i="5" s="1"/>
  <c r="U306" i="5" s="1"/>
  <c r="L49" i="5"/>
  <c r="M49" i="5" s="1"/>
  <c r="N49" i="5" s="1"/>
  <c r="L50" i="5"/>
  <c r="M50" i="5" s="1"/>
  <c r="O50" i="5" s="1"/>
  <c r="G132" i="5"/>
  <c r="I356" i="5"/>
  <c r="L66" i="5"/>
  <c r="M66" i="5" s="1"/>
  <c r="R66" i="5" s="1"/>
  <c r="L21" i="5"/>
  <c r="M21" i="5" s="1"/>
  <c r="O21" i="5" s="1"/>
  <c r="V100" i="7"/>
  <c r="I141" i="5"/>
  <c r="H178" i="5"/>
  <c r="H255" i="5"/>
  <c r="L312" i="5"/>
  <c r="M312" i="5" s="1"/>
  <c r="P312" i="5" s="1"/>
  <c r="L180" i="5"/>
  <c r="M180" i="5" s="1"/>
  <c r="R180" i="5" s="1"/>
  <c r="S180" i="5" s="1"/>
  <c r="H120" i="5"/>
  <c r="H132" i="5"/>
  <c r="R255" i="5"/>
  <c r="T255" i="5" s="1"/>
  <c r="H125" i="5"/>
  <c r="W300" i="7"/>
  <c r="L300" i="5"/>
  <c r="M300" i="5" s="1"/>
  <c r="G212" i="5"/>
  <c r="H212" i="5"/>
  <c r="I212" i="5"/>
  <c r="I147" i="5"/>
  <c r="H147" i="5"/>
  <c r="G147" i="5"/>
  <c r="I142" i="5"/>
  <c r="G142" i="5"/>
  <c r="H142" i="5"/>
  <c r="L193" i="5"/>
  <c r="M193" i="5" s="1"/>
  <c r="P193" i="5" s="1"/>
  <c r="I345" i="5"/>
  <c r="V139" i="4"/>
  <c r="I329" i="5"/>
  <c r="R151" i="5"/>
  <c r="S151" i="5" s="1"/>
  <c r="O7" i="5"/>
  <c r="R147" i="5"/>
  <c r="S147" i="5" s="1"/>
  <c r="P7" i="5"/>
  <c r="F336" i="5"/>
  <c r="H336" i="5" s="1"/>
  <c r="H173" i="5"/>
  <c r="L99" i="5"/>
  <c r="M99" i="5" s="1"/>
  <c r="O99" i="5" s="1"/>
  <c r="G165" i="5"/>
  <c r="H165" i="5"/>
  <c r="L242" i="5"/>
  <c r="M242" i="5" s="1"/>
  <c r="O242" i="5" s="1"/>
  <c r="N115" i="5"/>
  <c r="O115" i="5"/>
  <c r="L163" i="5"/>
  <c r="M163" i="5" s="1"/>
  <c r="P163" i="5" s="1"/>
  <c r="W163" i="7"/>
  <c r="L142" i="5"/>
  <c r="M142" i="5" s="1"/>
  <c r="W142" i="7"/>
  <c r="L223" i="5"/>
  <c r="M223" i="5" s="1"/>
  <c r="N223" i="5" s="1"/>
  <c r="H199" i="5"/>
  <c r="W49" i="3"/>
  <c r="G328" i="5"/>
  <c r="I91" i="5"/>
  <c r="I41" i="5"/>
  <c r="W70" i="4"/>
  <c r="W125" i="7"/>
  <c r="W152" i="7"/>
  <c r="V93" i="7"/>
  <c r="W202" i="7"/>
  <c r="W106" i="7"/>
  <c r="H126" i="5"/>
  <c r="R328" i="5"/>
  <c r="T328" i="5" s="1"/>
  <c r="L285" i="5"/>
  <c r="M285" i="5" s="1"/>
  <c r="R285" i="5" s="1"/>
  <c r="V243" i="7"/>
  <c r="L350" i="5"/>
  <c r="M350" i="5" s="1"/>
  <c r="K4" i="3"/>
  <c r="O23" i="8"/>
  <c r="L4" i="8"/>
  <c r="N52" i="8"/>
  <c r="O139" i="8"/>
  <c r="W52" i="6"/>
  <c r="K52" i="5"/>
  <c r="W23" i="3"/>
  <c r="D23" i="5"/>
  <c r="W124" i="7"/>
  <c r="L124" i="5"/>
  <c r="M124" i="5" s="1"/>
  <c r="W100" i="6"/>
  <c r="K100" i="5"/>
  <c r="W138" i="7"/>
  <c r="L138" i="5"/>
  <c r="M138" i="5" s="1"/>
  <c r="D70" i="5"/>
  <c r="F70" i="5" s="1"/>
  <c r="E93" i="5"/>
  <c r="F93" i="5" s="1"/>
  <c r="G93" i="5" s="1"/>
  <c r="W93" i="4"/>
  <c r="G136" i="5"/>
  <c r="H136" i="5"/>
  <c r="I136" i="5"/>
  <c r="I100" i="5"/>
  <c r="H100" i="5"/>
  <c r="G100" i="5"/>
  <c r="K70" i="5"/>
  <c r="W70" i="6"/>
  <c r="W68" i="7"/>
  <c r="L68" i="5"/>
  <c r="M68" i="5" s="1"/>
  <c r="P68" i="5" s="1"/>
  <c r="H138" i="5"/>
  <c r="I138" i="5"/>
  <c r="G138" i="5"/>
  <c r="E99" i="5"/>
  <c r="F99" i="5" s="1"/>
  <c r="W99" i="4"/>
  <c r="W133" i="7"/>
  <c r="V23" i="4"/>
  <c r="E52" i="5"/>
  <c r="W52" i="4"/>
  <c r="F303" i="5"/>
  <c r="I303" i="5" s="1"/>
  <c r="D52" i="5"/>
  <c r="W52" i="3"/>
  <c r="S52" i="7"/>
  <c r="T52" i="7" s="1"/>
  <c r="V52" i="7" s="1"/>
  <c r="V83" i="3"/>
  <c r="G243" i="5"/>
  <c r="I243" i="5"/>
  <c r="H243" i="5"/>
  <c r="I49" i="5"/>
  <c r="G49" i="5"/>
  <c r="H49" i="5"/>
  <c r="W62" i="7"/>
  <c r="L62" i="5"/>
  <c r="M62" i="5" s="1"/>
  <c r="W128" i="7"/>
  <c r="L191" i="5"/>
  <c r="M191" i="5" s="1"/>
  <c r="P191" i="5" s="1"/>
  <c r="W42" i="7"/>
  <c r="K4" i="4"/>
  <c r="W219" i="7"/>
  <c r="T139" i="8"/>
  <c r="S139" i="8"/>
  <c r="I78" i="5"/>
  <c r="G78" i="5"/>
  <c r="H78" i="5"/>
  <c r="H281" i="5"/>
  <c r="G120" i="5"/>
  <c r="H144" i="5"/>
  <c r="R281" i="5"/>
  <c r="S281" i="5" s="1"/>
  <c r="I144" i="5"/>
  <c r="W80" i="7"/>
  <c r="L105" i="5"/>
  <c r="M105" i="5" s="1"/>
  <c r="W288" i="7"/>
  <c r="W240" i="7"/>
  <c r="W43" i="7"/>
  <c r="I250" i="5"/>
  <c r="L137" i="5"/>
  <c r="M137" i="5" s="1"/>
  <c r="P137" i="5" s="1"/>
  <c r="L78" i="5"/>
  <c r="M78" i="5" s="1"/>
  <c r="W78" i="7"/>
  <c r="W235" i="7"/>
  <c r="P197" i="5"/>
  <c r="L60" i="5"/>
  <c r="M60" i="5" s="1"/>
  <c r="R60" i="5" s="1"/>
  <c r="S60" i="5" s="1"/>
  <c r="W305" i="7"/>
  <c r="R41" i="5"/>
  <c r="T41" i="5" s="1"/>
  <c r="K243" i="5"/>
  <c r="W243" i="6"/>
  <c r="W23" i="6"/>
  <c r="K23" i="5"/>
  <c r="V4" i="6"/>
  <c r="W139" i="6"/>
  <c r="K139" i="5"/>
  <c r="L127" i="5"/>
  <c r="M127" i="5" s="1"/>
  <c r="R127" i="5" s="1"/>
  <c r="W127" i="7"/>
  <c r="E334" i="5"/>
  <c r="F334" i="5" s="1"/>
  <c r="W334" i="4"/>
  <c r="W185" i="4"/>
  <c r="E185" i="5"/>
  <c r="F185" i="5" s="1"/>
  <c r="I185" i="5" s="1"/>
  <c r="T4" i="6"/>
  <c r="S139" i="7"/>
  <c r="T139" i="7" s="1"/>
  <c r="K23" i="7"/>
  <c r="S83" i="7"/>
  <c r="T83" i="7" s="1"/>
  <c r="W275" i="7"/>
  <c r="L275" i="5"/>
  <c r="M275" i="5" s="1"/>
  <c r="O275" i="5" s="1"/>
  <c r="W334" i="7"/>
  <c r="L334" i="5"/>
  <c r="M334" i="5" s="1"/>
  <c r="J139" i="7"/>
  <c r="K139" i="7" s="1"/>
  <c r="S23" i="7"/>
  <c r="T23" i="7" s="1"/>
  <c r="J83" i="7"/>
  <c r="K83" i="7" s="1"/>
  <c r="K83" i="5"/>
  <c r="W83" i="6"/>
  <c r="E240" i="5"/>
  <c r="F240" i="5" s="1"/>
  <c r="I240" i="5" s="1"/>
  <c r="W240" i="4"/>
  <c r="E50" i="5"/>
  <c r="F50" i="5" s="1"/>
  <c r="G50" i="5" s="1"/>
  <c r="W50" i="4"/>
  <c r="I56" i="5"/>
  <c r="H291" i="5"/>
  <c r="P41" i="5"/>
  <c r="W147" i="7"/>
  <c r="I306" i="5"/>
  <c r="I159" i="5"/>
  <c r="H242" i="5"/>
  <c r="R291" i="5"/>
  <c r="T291" i="5" s="1"/>
  <c r="H151" i="5"/>
  <c r="L237" i="5"/>
  <c r="M237" i="5" s="1"/>
  <c r="R237" i="5" s="1"/>
  <c r="S237" i="5" s="1"/>
  <c r="L284" i="5"/>
  <c r="M284" i="5" s="1"/>
  <c r="R284" i="5" s="1"/>
  <c r="R16" i="5"/>
  <c r="S16" i="5" s="1"/>
  <c r="H354" i="5"/>
  <c r="W158" i="7"/>
  <c r="I291" i="5"/>
  <c r="L102" i="5"/>
  <c r="M102" i="5" s="1"/>
  <c r="O102" i="5" s="1"/>
  <c r="N41" i="5"/>
  <c r="I242" i="5"/>
  <c r="W151" i="7"/>
  <c r="W79" i="7"/>
  <c r="I81" i="5"/>
  <c r="G81" i="5"/>
  <c r="R81" i="5"/>
  <c r="S81" i="5" s="1"/>
  <c r="R11" i="5"/>
  <c r="T11" i="5" s="1"/>
  <c r="N56" i="5"/>
  <c r="P56" i="5"/>
  <c r="O56" i="5"/>
  <c r="I128" i="5"/>
  <c r="H128" i="5"/>
  <c r="G128" i="5"/>
  <c r="O41" i="5"/>
  <c r="I60" i="5"/>
  <c r="H175" i="5"/>
  <c r="G95" i="5"/>
  <c r="L241" i="5"/>
  <c r="M241" i="5" s="1"/>
  <c r="N241" i="5" s="1"/>
  <c r="L231" i="5"/>
  <c r="M231" i="5" s="1"/>
  <c r="R231" i="5" s="1"/>
  <c r="T231" i="5" s="1"/>
  <c r="H81" i="5"/>
  <c r="W44" i="7"/>
  <c r="G264" i="5"/>
  <c r="I264" i="5"/>
  <c r="H264" i="5"/>
  <c r="R128" i="5"/>
  <c r="S128" i="5" s="1"/>
  <c r="W11" i="7"/>
  <c r="P16" i="5"/>
  <c r="W227" i="7"/>
  <c r="G175" i="5"/>
  <c r="G348" i="5"/>
  <c r="O16" i="5"/>
  <c r="M45" i="5"/>
  <c r="R45" i="5" s="1"/>
  <c r="T45" i="5" s="1"/>
  <c r="H91" i="5"/>
  <c r="R91" i="5"/>
  <c r="S91" i="5" s="1"/>
  <c r="R165" i="5"/>
  <c r="U165" i="5" s="1"/>
  <c r="L309" i="5"/>
  <c r="M309" i="5" s="1"/>
  <c r="R309" i="5" s="1"/>
  <c r="S309" i="5" s="1"/>
  <c r="L205" i="5"/>
  <c r="M205" i="5" s="1"/>
  <c r="N205" i="5" s="1"/>
  <c r="L297" i="5"/>
  <c r="M297" i="5" s="1"/>
  <c r="P297" i="5" s="1"/>
  <c r="W199" i="7"/>
  <c r="W185" i="7"/>
  <c r="G220" i="5"/>
  <c r="H220" i="5"/>
  <c r="I220" i="5"/>
  <c r="I215" i="5"/>
  <c r="G289" i="5"/>
  <c r="I112" i="5"/>
  <c r="R92" i="5"/>
  <c r="T92" i="5" s="1"/>
  <c r="H92" i="5"/>
  <c r="H112" i="5"/>
  <c r="H289" i="5"/>
  <c r="G256" i="5"/>
  <c r="I85" i="5"/>
  <c r="H191" i="5"/>
  <c r="I95" i="5"/>
  <c r="R348" i="5"/>
  <c r="S348" i="5" s="1"/>
  <c r="I11" i="5"/>
  <c r="I256" i="5"/>
  <c r="H85" i="5"/>
  <c r="G11" i="5"/>
  <c r="G173" i="5"/>
  <c r="R256" i="5"/>
  <c r="S256" i="5" s="1"/>
  <c r="I348" i="5"/>
  <c r="I191" i="5"/>
  <c r="P230" i="5"/>
  <c r="O230" i="5"/>
  <c r="L203" i="5"/>
  <c r="M203" i="5" s="1"/>
  <c r="R203" i="5" s="1"/>
  <c r="L46" i="5"/>
  <c r="M46" i="5" s="1"/>
  <c r="N46" i="5" s="1"/>
  <c r="W46" i="7"/>
  <c r="L247" i="5"/>
  <c r="M247" i="5" s="1"/>
  <c r="R247" i="5" s="1"/>
  <c r="U247" i="5" s="1"/>
  <c r="W150" i="7"/>
  <c r="W159" i="7"/>
  <c r="L96" i="5"/>
  <c r="M96" i="5" s="1"/>
  <c r="P96" i="5" s="1"/>
  <c r="P115" i="5"/>
  <c r="R230" i="5"/>
  <c r="T230" i="5" s="1"/>
  <c r="N230" i="5"/>
  <c r="W110" i="7"/>
  <c r="R115" i="5"/>
  <c r="T115" i="5" s="1"/>
  <c r="N295" i="5"/>
  <c r="L69" i="5"/>
  <c r="M69" i="5" s="1"/>
  <c r="H39" i="5"/>
  <c r="G229" i="5"/>
  <c r="R56" i="5"/>
  <c r="U56" i="5" s="1"/>
  <c r="I48" i="5"/>
  <c r="G56" i="5"/>
  <c r="O94" i="5"/>
  <c r="P94" i="5"/>
  <c r="N94" i="5"/>
  <c r="R94" i="5"/>
  <c r="H94" i="5"/>
  <c r="G94" i="5"/>
  <c r="I94" i="5"/>
  <c r="P133" i="5"/>
  <c r="O133" i="5"/>
  <c r="N133" i="5"/>
  <c r="W355" i="7"/>
  <c r="L355" i="5"/>
  <c r="M355" i="5" s="1"/>
  <c r="M116" i="5"/>
  <c r="I92" i="5"/>
  <c r="I229" i="5"/>
  <c r="N197" i="5"/>
  <c r="W167" i="7"/>
  <c r="L117" i="5"/>
  <c r="M117" i="5" s="1"/>
  <c r="R117" i="5" s="1"/>
  <c r="W117" i="7"/>
  <c r="I17" i="5"/>
  <c r="G17" i="5"/>
  <c r="H17" i="5"/>
  <c r="L17" i="5"/>
  <c r="M17" i="5" s="1"/>
  <c r="W17" i="7"/>
  <c r="W20" i="7"/>
  <c r="L20" i="5"/>
  <c r="M20" i="5" s="1"/>
  <c r="R20" i="5" s="1"/>
  <c r="U20" i="5" s="1"/>
  <c r="O215" i="5"/>
  <c r="P215" i="5"/>
  <c r="N215" i="5"/>
  <c r="O232" i="5"/>
  <c r="N232" i="5"/>
  <c r="P232" i="5"/>
  <c r="R229" i="5"/>
  <c r="T229" i="5" s="1"/>
  <c r="L118" i="5"/>
  <c r="M118" i="5" s="1"/>
  <c r="R118" i="5" s="1"/>
  <c r="W322" i="7"/>
  <c r="L327" i="5"/>
  <c r="M327" i="5" s="1"/>
  <c r="W327" i="7"/>
  <c r="I327" i="5"/>
  <c r="H327" i="5"/>
  <c r="G327" i="5"/>
  <c r="L130" i="5"/>
  <c r="M130" i="5" s="1"/>
  <c r="W130" i="7"/>
  <c r="O220" i="5"/>
  <c r="N220" i="5"/>
  <c r="P220" i="5"/>
  <c r="R220" i="5"/>
  <c r="N336" i="5"/>
  <c r="P336" i="5"/>
  <c r="O336" i="5"/>
  <c r="H117" i="5"/>
  <c r="G117" i="5"/>
  <c r="I117" i="5"/>
  <c r="P264" i="5"/>
  <c r="N264" i="5"/>
  <c r="O264" i="5"/>
  <c r="R264" i="5"/>
  <c r="P219" i="5"/>
  <c r="O219" i="5"/>
  <c r="N219" i="5"/>
  <c r="L216" i="5"/>
  <c r="M216" i="5" s="1"/>
  <c r="W216" i="7"/>
  <c r="R219" i="5"/>
  <c r="I219" i="5"/>
  <c r="H219" i="5"/>
  <c r="G219" i="5"/>
  <c r="L95" i="5"/>
  <c r="M95" i="5" s="1"/>
  <c r="W95" i="7"/>
  <c r="I232" i="5"/>
  <c r="H232" i="5"/>
  <c r="R232" i="5"/>
  <c r="G232" i="5"/>
  <c r="S54" i="7"/>
  <c r="T54" i="7" s="1"/>
  <c r="O198" i="5"/>
  <c r="N198" i="5"/>
  <c r="P198" i="5"/>
  <c r="R198" i="5"/>
  <c r="S198" i="5" s="1"/>
  <c r="W54" i="6"/>
  <c r="K54" i="5"/>
  <c r="J54" i="7"/>
  <c r="K54" i="7" s="1"/>
  <c r="M185" i="5"/>
  <c r="V54" i="4"/>
  <c r="E54" i="15" s="1"/>
  <c r="W101" i="7"/>
  <c r="G247" i="5"/>
  <c r="N322" i="5"/>
  <c r="O322" i="5"/>
  <c r="P322" i="5"/>
  <c r="H247" i="5"/>
  <c r="G110" i="5"/>
  <c r="H110" i="5"/>
  <c r="I110" i="5"/>
  <c r="I281" i="5"/>
  <c r="N141" i="5"/>
  <c r="P141" i="5"/>
  <c r="R141" i="5"/>
  <c r="T141" i="5" s="1"/>
  <c r="N19" i="5"/>
  <c r="P19" i="5"/>
  <c r="O19" i="5"/>
  <c r="O319" i="5"/>
  <c r="N319" i="5"/>
  <c r="P319" i="5"/>
  <c r="R319" i="5"/>
  <c r="P111" i="5"/>
  <c r="N111" i="5"/>
  <c r="O111" i="5"/>
  <c r="R111" i="5"/>
  <c r="P169" i="5"/>
  <c r="O169" i="5"/>
  <c r="N169" i="5"/>
  <c r="R169" i="5"/>
  <c r="O18" i="5"/>
  <c r="N156" i="5"/>
  <c r="O156" i="5"/>
  <c r="P156" i="5"/>
  <c r="R156" i="5"/>
  <c r="H113" i="5"/>
  <c r="I113" i="5"/>
  <c r="G113" i="5"/>
  <c r="R113" i="5"/>
  <c r="U257" i="5"/>
  <c r="S257" i="5"/>
  <c r="T257" i="5"/>
  <c r="O311" i="5"/>
  <c r="P311" i="5"/>
  <c r="N311" i="5"/>
  <c r="R311" i="5"/>
  <c r="H193" i="5"/>
  <c r="I193" i="5"/>
  <c r="G193" i="5"/>
  <c r="P123" i="5"/>
  <c r="O123" i="5"/>
  <c r="N123" i="5"/>
  <c r="N80" i="5"/>
  <c r="O80" i="5"/>
  <c r="P80" i="5"/>
  <c r="R80" i="5"/>
  <c r="N120" i="5"/>
  <c r="P120" i="5"/>
  <c r="O120" i="5"/>
  <c r="R120" i="5"/>
  <c r="U314" i="5"/>
  <c r="S314" i="5"/>
  <c r="T314" i="5"/>
  <c r="O329" i="5"/>
  <c r="P329" i="5"/>
  <c r="N329" i="5"/>
  <c r="R329" i="5"/>
  <c r="O194" i="5"/>
  <c r="P194" i="5"/>
  <c r="N194" i="5"/>
  <c r="P252" i="5"/>
  <c r="N252" i="5"/>
  <c r="O252" i="5"/>
  <c r="O157" i="5"/>
  <c r="N157" i="5"/>
  <c r="P157" i="5"/>
  <c r="R157" i="5"/>
  <c r="U351" i="5"/>
  <c r="S351" i="5"/>
  <c r="T351" i="5"/>
  <c r="P289" i="5"/>
  <c r="O289" i="5"/>
  <c r="N289" i="5"/>
  <c r="R289" i="5"/>
  <c r="O160" i="5"/>
  <c r="N160" i="5"/>
  <c r="P160" i="5"/>
  <c r="N103" i="5"/>
  <c r="O103" i="5"/>
  <c r="P103" i="5"/>
  <c r="S145" i="5"/>
  <c r="S286" i="5"/>
  <c r="T286" i="5"/>
  <c r="U286" i="5"/>
  <c r="G164" i="5"/>
  <c r="H164" i="5"/>
  <c r="I164" i="5"/>
  <c r="R164" i="5"/>
  <c r="G134" i="5"/>
  <c r="I134" i="5"/>
  <c r="H134" i="5"/>
  <c r="H152" i="5"/>
  <c r="I152" i="5"/>
  <c r="R152" i="5"/>
  <c r="G152" i="5"/>
  <c r="O181" i="5"/>
  <c r="P181" i="5"/>
  <c r="N181" i="5"/>
  <c r="R181" i="5"/>
  <c r="G203" i="5"/>
  <c r="I203" i="5"/>
  <c r="H203" i="5"/>
  <c r="P236" i="5"/>
  <c r="O236" i="5"/>
  <c r="N236" i="5"/>
  <c r="R236" i="5"/>
  <c r="U299" i="5"/>
  <c r="S299" i="5"/>
  <c r="T299" i="5"/>
  <c r="S222" i="5"/>
  <c r="T222" i="5"/>
  <c r="U222" i="5"/>
  <c r="H325" i="5"/>
  <c r="G325" i="5"/>
  <c r="I325" i="5"/>
  <c r="R325" i="5"/>
  <c r="U11" i="5"/>
  <c r="P112" i="5"/>
  <c r="O112" i="5"/>
  <c r="N112" i="5"/>
  <c r="R112" i="5"/>
  <c r="P278" i="5"/>
  <c r="O263" i="5"/>
  <c r="N263" i="5"/>
  <c r="P263" i="5"/>
  <c r="R263" i="5"/>
  <c r="N352" i="5"/>
  <c r="P352" i="5"/>
  <c r="O352" i="5"/>
  <c r="R352" i="5"/>
  <c r="O250" i="5"/>
  <c r="N250" i="5"/>
  <c r="P250" i="5"/>
  <c r="R250" i="5"/>
  <c r="S168" i="5"/>
  <c r="U168" i="5"/>
  <c r="T168" i="5"/>
  <c r="O59" i="5"/>
  <c r="N59" i="5"/>
  <c r="P59" i="5"/>
  <c r="R59" i="5"/>
  <c r="O47" i="5"/>
  <c r="N47" i="5"/>
  <c r="P47" i="5"/>
  <c r="N61" i="5"/>
  <c r="O61" i="5"/>
  <c r="P61" i="5"/>
  <c r="R61" i="5"/>
  <c r="O307" i="5"/>
  <c r="N307" i="5"/>
  <c r="P307" i="5"/>
  <c r="R307" i="5"/>
  <c r="O332" i="5"/>
  <c r="P332" i="5"/>
  <c r="N332" i="5"/>
  <c r="O353" i="5"/>
  <c r="P353" i="5"/>
  <c r="N353" i="5"/>
  <c r="R353" i="5"/>
  <c r="P126" i="5"/>
  <c r="O126" i="5"/>
  <c r="N126" i="5"/>
  <c r="R126" i="5"/>
  <c r="N125" i="5"/>
  <c r="P125" i="5"/>
  <c r="O125" i="5"/>
  <c r="R125" i="5"/>
  <c r="N48" i="5"/>
  <c r="O48" i="5"/>
  <c r="P48" i="5"/>
  <c r="R48" i="5"/>
  <c r="R47" i="5"/>
  <c r="G47" i="5"/>
  <c r="H47" i="5"/>
  <c r="I47" i="5"/>
  <c r="V6" i="7"/>
  <c r="J6" i="15" s="1"/>
  <c r="K6" i="15" s="1"/>
  <c r="N113" i="5"/>
  <c r="P113" i="5"/>
  <c r="O113" i="5"/>
  <c r="N238" i="5"/>
  <c r="P238" i="5"/>
  <c r="O238" i="5"/>
  <c r="R238" i="5"/>
  <c r="T170" i="5"/>
  <c r="S170" i="5"/>
  <c r="U170" i="5"/>
  <c r="G234" i="5"/>
  <c r="I234" i="5"/>
  <c r="H234" i="5"/>
  <c r="R234" i="5"/>
  <c r="T177" i="5"/>
  <c r="S177" i="5"/>
  <c r="U177" i="5"/>
  <c r="W269" i="7"/>
  <c r="L269" i="5"/>
  <c r="M269" i="5" s="1"/>
  <c r="R269" i="5" s="1"/>
  <c r="P158" i="5"/>
  <c r="N158" i="5"/>
  <c r="O158" i="5"/>
  <c r="N193" i="5"/>
  <c r="W86" i="7"/>
  <c r="L86" i="5"/>
  <c r="M86" i="5" s="1"/>
  <c r="S64" i="5"/>
  <c r="U64" i="5"/>
  <c r="T64" i="5"/>
  <c r="I97" i="5"/>
  <c r="G97" i="5"/>
  <c r="H97" i="5"/>
  <c r="W330" i="7"/>
  <c r="L330" i="5"/>
  <c r="M330" i="5" s="1"/>
  <c r="O57" i="5"/>
  <c r="P57" i="5"/>
  <c r="N57" i="5"/>
  <c r="W282" i="7"/>
  <c r="L282" i="5"/>
  <c r="M282" i="5" s="1"/>
  <c r="T290" i="5"/>
  <c r="U290" i="5"/>
  <c r="S290" i="5"/>
  <c r="G269" i="5"/>
  <c r="I269" i="5"/>
  <c r="H269" i="5"/>
  <c r="O283" i="5"/>
  <c r="P283" i="5"/>
  <c r="N283" i="5"/>
  <c r="U272" i="5"/>
  <c r="S272" i="5"/>
  <c r="T272" i="5"/>
  <c r="L346" i="5"/>
  <c r="M346" i="5" s="1"/>
  <c r="W346" i="7"/>
  <c r="S22" i="5"/>
  <c r="U22" i="5"/>
  <c r="T22" i="5"/>
  <c r="P235" i="5"/>
  <c r="L258" i="5"/>
  <c r="M258" i="5" s="1"/>
  <c r="W258" i="7"/>
  <c r="W280" i="7"/>
  <c r="L280" i="5"/>
  <c r="M280" i="5" s="1"/>
  <c r="G7" i="5"/>
  <c r="I7" i="5"/>
  <c r="H7" i="5"/>
  <c r="R7" i="5"/>
  <c r="P171" i="5"/>
  <c r="N171" i="5"/>
  <c r="O171" i="5"/>
  <c r="U324" i="5"/>
  <c r="S324" i="5"/>
  <c r="T324" i="5"/>
  <c r="G140" i="5"/>
  <c r="H140" i="5"/>
  <c r="I140" i="5"/>
  <c r="W134" i="7"/>
  <c r="L134" i="5"/>
  <c r="M134" i="5" s="1"/>
  <c r="P77" i="5"/>
  <c r="O77" i="5"/>
  <c r="N77" i="5"/>
  <c r="O79" i="5"/>
  <c r="N79" i="5"/>
  <c r="P79" i="5"/>
  <c r="P155" i="5"/>
  <c r="N155" i="5"/>
  <c r="O155" i="5"/>
  <c r="L212" i="5"/>
  <c r="M212" i="5" s="1"/>
  <c r="W212" i="7"/>
  <c r="P183" i="5"/>
  <c r="N183" i="5"/>
  <c r="O183" i="5"/>
  <c r="P224" i="5"/>
  <c r="O224" i="5"/>
  <c r="N224" i="5"/>
  <c r="H292" i="5"/>
  <c r="G292" i="5"/>
  <c r="I292" i="5"/>
  <c r="H302" i="5"/>
  <c r="I302" i="5"/>
  <c r="G302" i="5"/>
  <c r="R302" i="5"/>
  <c r="U135" i="5"/>
  <c r="S135" i="5"/>
  <c r="T135" i="5"/>
  <c r="O345" i="5"/>
  <c r="P345" i="5"/>
  <c r="N345" i="5"/>
  <c r="W253" i="7"/>
  <c r="L253" i="5"/>
  <c r="M253" i="5" s="1"/>
  <c r="O234" i="5"/>
  <c r="N234" i="5"/>
  <c r="P234" i="5"/>
  <c r="S167" i="5"/>
  <c r="T167" i="5"/>
  <c r="U167" i="5"/>
  <c r="S171" i="5"/>
  <c r="T171" i="5"/>
  <c r="U171" i="5"/>
  <c r="P305" i="5"/>
  <c r="N305" i="5"/>
  <c r="O305" i="5"/>
  <c r="G103" i="5"/>
  <c r="R103" i="5"/>
  <c r="I103" i="5"/>
  <c r="H103" i="5"/>
  <c r="P179" i="5"/>
  <c r="O179" i="5"/>
  <c r="N179" i="5"/>
  <c r="G79" i="5"/>
  <c r="R79" i="5"/>
  <c r="H79" i="5"/>
  <c r="I79" i="5"/>
  <c r="L175" i="5"/>
  <c r="M175" i="5" s="1"/>
  <c r="W175" i="7"/>
  <c r="H19" i="5"/>
  <c r="I19" i="5"/>
  <c r="G19" i="5"/>
  <c r="R19" i="5"/>
  <c r="P279" i="5"/>
  <c r="O279" i="5"/>
  <c r="N279" i="5"/>
  <c r="H101" i="5"/>
  <c r="G101" i="5"/>
  <c r="R101" i="5"/>
  <c r="I101" i="5"/>
  <c r="G42" i="5"/>
  <c r="H42" i="5"/>
  <c r="R42" i="5"/>
  <c r="I42" i="5"/>
  <c r="P271" i="5"/>
  <c r="N271" i="5"/>
  <c r="O271" i="5"/>
  <c r="S296" i="5"/>
  <c r="T296" i="5"/>
  <c r="U296" i="5"/>
  <c r="O162" i="5"/>
  <c r="N162" i="5"/>
  <c r="P162" i="5"/>
  <c r="O256" i="5"/>
  <c r="P256" i="5"/>
  <c r="N256" i="5"/>
  <c r="R279" i="5"/>
  <c r="H288" i="5"/>
  <c r="R288" i="5"/>
  <c r="I288" i="5"/>
  <c r="G288" i="5"/>
  <c r="S14" i="5"/>
  <c r="U14" i="5"/>
  <c r="T14" i="5"/>
  <c r="O335" i="5"/>
  <c r="N335" i="5"/>
  <c r="P335" i="5"/>
  <c r="U129" i="5"/>
  <c r="T129" i="5"/>
  <c r="S129" i="5"/>
  <c r="N170" i="5"/>
  <c r="P170" i="5"/>
  <c r="O170" i="5"/>
  <c r="O71" i="5"/>
  <c r="N71" i="5"/>
  <c r="P71" i="5"/>
  <c r="T153" i="5"/>
  <c r="U153" i="5"/>
  <c r="S153" i="5"/>
  <c r="I123" i="5"/>
  <c r="R123" i="5"/>
  <c r="H123" i="5"/>
  <c r="G123" i="5"/>
  <c r="G233" i="5"/>
  <c r="R271" i="5"/>
  <c r="H308" i="5"/>
  <c r="G308" i="5"/>
  <c r="I308" i="5"/>
  <c r="R308" i="5"/>
  <c r="L140" i="5"/>
  <c r="M140" i="5" s="1"/>
  <c r="W140" i="7"/>
  <c r="O227" i="5"/>
  <c r="P227" i="5"/>
  <c r="N227" i="5"/>
  <c r="O240" i="5"/>
  <c r="N240" i="5"/>
  <c r="P240" i="5"/>
  <c r="O73" i="5"/>
  <c r="P73" i="5"/>
  <c r="L317" i="5"/>
  <c r="M317" i="5" s="1"/>
  <c r="W317" i="7"/>
  <c r="P202" i="5"/>
  <c r="O202" i="5"/>
  <c r="N202" i="5"/>
  <c r="P114" i="5"/>
  <c r="N114" i="5"/>
  <c r="O114" i="5"/>
  <c r="R190" i="5"/>
  <c r="I190" i="5"/>
  <c r="H190" i="5"/>
  <c r="G190" i="5"/>
  <c r="P298" i="5"/>
  <c r="O298" i="5"/>
  <c r="N298" i="5"/>
  <c r="H298" i="5"/>
  <c r="G298" i="5"/>
  <c r="I298" i="5"/>
  <c r="R298" i="5"/>
  <c r="T161" i="5"/>
  <c r="S161" i="5"/>
  <c r="U161" i="5"/>
  <c r="O106" i="5"/>
  <c r="P106" i="5"/>
  <c r="N106" i="5"/>
  <c r="W15" i="7"/>
  <c r="L15" i="5"/>
  <c r="M15" i="5" s="1"/>
  <c r="T225" i="5"/>
  <c r="S225" i="5"/>
  <c r="U225" i="5"/>
  <c r="P63" i="5"/>
  <c r="N63" i="5"/>
  <c r="O63" i="5"/>
  <c r="P200" i="5"/>
  <c r="O200" i="5"/>
  <c r="N200" i="5"/>
  <c r="L8" i="5"/>
  <c r="M8" i="5" s="1"/>
  <c r="W8" i="7"/>
  <c r="H259" i="5"/>
  <c r="G259" i="5"/>
  <c r="R259" i="5"/>
  <c r="I259" i="5"/>
  <c r="I276" i="5"/>
  <c r="R276" i="5"/>
  <c r="H276" i="5"/>
  <c r="G276" i="5"/>
  <c r="L303" i="5"/>
  <c r="M303" i="5" s="1"/>
  <c r="W303" i="7"/>
  <c r="R283" i="5"/>
  <c r="H283" i="5"/>
  <c r="G283" i="5"/>
  <c r="I283" i="5"/>
  <c r="G133" i="5"/>
  <c r="H133" i="5"/>
  <c r="I133" i="5"/>
  <c r="R133" i="5"/>
  <c r="N122" i="5"/>
  <c r="O122" i="5"/>
  <c r="P122" i="5"/>
  <c r="L233" i="5"/>
  <c r="M233" i="5" s="1"/>
  <c r="W233" i="7"/>
  <c r="H44" i="5"/>
  <c r="F8" i="5"/>
  <c r="G196" i="5"/>
  <c r="H196" i="5"/>
  <c r="I196" i="5"/>
  <c r="R196" i="5"/>
  <c r="L188" i="5"/>
  <c r="M188" i="5" s="1"/>
  <c r="W188" i="7"/>
  <c r="O10" i="5"/>
  <c r="P10" i="5"/>
  <c r="N10" i="5"/>
  <c r="O22" i="5"/>
  <c r="N22" i="5"/>
  <c r="P22" i="5"/>
  <c r="O196" i="5"/>
  <c r="P196" i="5"/>
  <c r="N196" i="5"/>
  <c r="O43" i="5"/>
  <c r="N43" i="5"/>
  <c r="P43" i="5"/>
  <c r="L189" i="5"/>
  <c r="M189" i="5" s="1"/>
  <c r="W189" i="7"/>
  <c r="S277" i="5"/>
  <c r="U277" i="5"/>
  <c r="T277" i="5"/>
  <c r="O299" i="5"/>
  <c r="P299" i="5"/>
  <c r="N299" i="5"/>
  <c r="O222" i="5"/>
  <c r="N222" i="5"/>
  <c r="P222" i="5"/>
  <c r="P135" i="5"/>
  <c r="O135" i="5"/>
  <c r="N135" i="5"/>
  <c r="P150" i="5"/>
  <c r="N150" i="5"/>
  <c r="O150" i="5"/>
  <c r="I68" i="5"/>
  <c r="G68" i="5"/>
  <c r="H68" i="5"/>
  <c r="W318" i="7"/>
  <c r="L318" i="5"/>
  <c r="M318" i="5" s="1"/>
  <c r="H58" i="5"/>
  <c r="G58" i="5"/>
  <c r="I58" i="5"/>
  <c r="R58" i="5"/>
  <c r="I275" i="5"/>
  <c r="G275" i="5"/>
  <c r="H275" i="5"/>
  <c r="P315" i="5"/>
  <c r="O315" i="5"/>
  <c r="N315" i="5"/>
  <c r="S274" i="5"/>
  <c r="T274" i="5"/>
  <c r="U274" i="5"/>
  <c r="L268" i="5"/>
  <c r="M268" i="5" s="1"/>
  <c r="W268" i="7"/>
  <c r="L292" i="5"/>
  <c r="M292" i="5" s="1"/>
  <c r="R292" i="5" s="1"/>
  <c r="W292" i="7"/>
  <c r="T159" i="5"/>
  <c r="S159" i="5"/>
  <c r="U159" i="5"/>
  <c r="O12" i="5"/>
  <c r="N12" i="5"/>
  <c r="P12" i="5"/>
  <c r="G197" i="5"/>
  <c r="H197" i="5"/>
  <c r="R197" i="5"/>
  <c r="I197" i="5"/>
  <c r="R71" i="5"/>
  <c r="G71" i="5"/>
  <c r="I71" i="5"/>
  <c r="H71" i="5"/>
  <c r="O270" i="5"/>
  <c r="N270" i="5"/>
  <c r="P270" i="5"/>
  <c r="O101" i="5"/>
  <c r="P101" i="5"/>
  <c r="N101" i="5"/>
  <c r="G33" i="5"/>
  <c r="H33" i="5"/>
  <c r="I33" i="5"/>
  <c r="R33" i="5"/>
  <c r="L67" i="5"/>
  <c r="M67" i="5" s="1"/>
  <c r="W67" i="7"/>
  <c r="W85" i="7"/>
  <c r="L85" i="5"/>
  <c r="M85" i="5" s="1"/>
  <c r="O199" i="5"/>
  <c r="N199" i="5"/>
  <c r="P199" i="5"/>
  <c r="I150" i="5"/>
  <c r="G150" i="5"/>
  <c r="H150" i="5"/>
  <c r="R150" i="5"/>
  <c r="R63" i="5"/>
  <c r="I63" i="5"/>
  <c r="H63" i="5"/>
  <c r="G63" i="5"/>
  <c r="G228" i="5"/>
  <c r="I228" i="5"/>
  <c r="R228" i="5"/>
  <c r="H228" i="5"/>
  <c r="P88" i="5"/>
  <c r="O88" i="5"/>
  <c r="N88" i="5"/>
  <c r="W320" i="7"/>
  <c r="L320" i="5"/>
  <c r="M320" i="5" s="1"/>
  <c r="P44" i="5"/>
  <c r="O44" i="5"/>
  <c r="N44" i="5"/>
  <c r="O267" i="5"/>
  <c r="P267" i="5"/>
  <c r="N267" i="5"/>
  <c r="N291" i="5"/>
  <c r="O291" i="5"/>
  <c r="P291" i="5"/>
  <c r="H305" i="5"/>
  <c r="R305" i="5"/>
  <c r="I305" i="5"/>
  <c r="G305" i="5"/>
  <c r="P288" i="5"/>
  <c r="O288" i="5"/>
  <c r="N288" i="5"/>
  <c r="S131" i="5"/>
  <c r="T131" i="5"/>
  <c r="U131" i="5"/>
  <c r="U281" i="5"/>
  <c r="I176" i="5"/>
  <c r="H176" i="5"/>
  <c r="G176" i="5"/>
  <c r="R176" i="5"/>
  <c r="G310" i="5"/>
  <c r="H310" i="5"/>
  <c r="I310" i="5"/>
  <c r="P166" i="5"/>
  <c r="O166" i="5"/>
  <c r="N166" i="5"/>
  <c r="P347" i="5"/>
  <c r="P165" i="5"/>
  <c r="N165" i="5"/>
  <c r="O165" i="5"/>
  <c r="H211" i="5"/>
  <c r="I211" i="5"/>
  <c r="G211" i="5"/>
  <c r="W354" i="7"/>
  <c r="L354" i="5"/>
  <c r="M354" i="5" s="1"/>
  <c r="L301" i="5"/>
  <c r="M301" i="5" s="1"/>
  <c r="R301" i="5" s="1"/>
  <c r="W301" i="7"/>
  <c r="T57" i="5"/>
  <c r="S57" i="5"/>
  <c r="U57" i="5"/>
  <c r="T104" i="5"/>
  <c r="U104" i="5"/>
  <c r="S104" i="5"/>
  <c r="H200" i="5"/>
  <c r="G200" i="5"/>
  <c r="R200" i="5"/>
  <c r="I200" i="5"/>
  <c r="W97" i="7"/>
  <c r="L97" i="5"/>
  <c r="M97" i="5" s="1"/>
  <c r="O261" i="5"/>
  <c r="I332" i="5"/>
  <c r="R332" i="5"/>
  <c r="H332" i="5"/>
  <c r="G332" i="5"/>
  <c r="N204" i="5"/>
  <c r="O204" i="5"/>
  <c r="P204" i="5"/>
  <c r="O281" i="5"/>
  <c r="N281" i="5"/>
  <c r="P281" i="5"/>
  <c r="R315" i="5"/>
  <c r="P314" i="5"/>
  <c r="N314" i="5"/>
  <c r="O314" i="5"/>
  <c r="R174" i="5"/>
  <c r="I174" i="5"/>
  <c r="G174" i="5"/>
  <c r="H174" i="5"/>
  <c r="S227" i="5"/>
  <c r="T227" i="5"/>
  <c r="U227" i="5"/>
  <c r="N92" i="5"/>
  <c r="P92" i="5"/>
  <c r="O92" i="5"/>
  <c r="P274" i="5"/>
  <c r="O274" i="5"/>
  <c r="N274" i="5"/>
  <c r="N64" i="5"/>
  <c r="P64" i="5"/>
  <c r="O64" i="5"/>
  <c r="R273" i="5"/>
  <c r="I273" i="5"/>
  <c r="G273" i="5"/>
  <c r="H273" i="5"/>
  <c r="U249" i="5"/>
  <c r="T249" i="5"/>
  <c r="S249" i="5"/>
  <c r="O208" i="5"/>
  <c r="N208" i="5"/>
  <c r="P208" i="5"/>
  <c r="P174" i="5"/>
  <c r="N174" i="5"/>
  <c r="O174" i="5"/>
  <c r="P302" i="5"/>
  <c r="O302" i="5"/>
  <c r="N302" i="5"/>
  <c r="P39" i="5"/>
  <c r="O39" i="5"/>
  <c r="N39" i="5"/>
  <c r="S77" i="5"/>
  <c r="T77" i="5"/>
  <c r="U77" i="5"/>
  <c r="T10" i="5"/>
  <c r="U10" i="5"/>
  <c r="S10" i="5"/>
  <c r="O173" i="5"/>
  <c r="N173" i="5"/>
  <c r="P173" i="5"/>
  <c r="P245" i="5"/>
  <c r="O245" i="5"/>
  <c r="N245" i="5"/>
  <c r="T76" i="5"/>
  <c r="U76" i="5"/>
  <c r="S76" i="5"/>
  <c r="R39" i="5"/>
  <c r="I21" i="5"/>
  <c r="H21" i="5"/>
  <c r="G21" i="5"/>
  <c r="H166" i="5"/>
  <c r="I166" i="5"/>
  <c r="R166" i="5"/>
  <c r="G166" i="5"/>
  <c r="P277" i="5"/>
  <c r="N277" i="5"/>
  <c r="O277" i="5"/>
  <c r="H87" i="5"/>
  <c r="G87" i="5"/>
  <c r="I87" i="5"/>
  <c r="O11" i="5"/>
  <c r="N11" i="5"/>
  <c r="P11" i="5"/>
  <c r="O255" i="5"/>
  <c r="P255" i="5"/>
  <c r="N255" i="5"/>
  <c r="U349" i="5"/>
  <c r="S349" i="5"/>
  <c r="T349" i="5"/>
  <c r="O259" i="5"/>
  <c r="N259" i="5"/>
  <c r="P259" i="5"/>
  <c r="S267" i="5"/>
  <c r="U267" i="5"/>
  <c r="T267" i="5"/>
  <c r="L27" i="5"/>
  <c r="M27" i="5" s="1"/>
  <c r="W27" i="7"/>
  <c r="O257" i="5"/>
  <c r="N257" i="5"/>
  <c r="P257" i="5"/>
  <c r="O177" i="5"/>
  <c r="N177" i="5"/>
  <c r="P177" i="5"/>
  <c r="F9" i="5"/>
  <c r="R345" i="5"/>
  <c r="P131" i="5"/>
  <c r="O131" i="5"/>
  <c r="N131" i="5"/>
  <c r="U207" i="5"/>
  <c r="S207" i="5"/>
  <c r="T207" i="5"/>
  <c r="F6" i="5"/>
  <c r="O308" i="5"/>
  <c r="N308" i="5"/>
  <c r="P308" i="5"/>
  <c r="N154" i="5"/>
  <c r="P154" i="5"/>
  <c r="O154" i="5"/>
  <c r="H96" i="5"/>
  <c r="I96" i="5"/>
  <c r="G96" i="5"/>
  <c r="U43" i="5"/>
  <c r="L304" i="5"/>
  <c r="M304" i="5" s="1"/>
  <c r="W304" i="7"/>
  <c r="I122" i="5"/>
  <c r="H122" i="5"/>
  <c r="G122" i="5"/>
  <c r="R122" i="5"/>
  <c r="P76" i="5"/>
  <c r="O76" i="5"/>
  <c r="N76" i="5"/>
  <c r="P110" i="5"/>
  <c r="N110" i="5"/>
  <c r="O110" i="5"/>
  <c r="R110" i="5"/>
  <c r="O190" i="5"/>
  <c r="N190" i="5"/>
  <c r="P190" i="5"/>
  <c r="N276" i="5"/>
  <c r="P276" i="5"/>
  <c r="O276" i="5"/>
  <c r="P351" i="5"/>
  <c r="O351" i="5"/>
  <c r="N351" i="5"/>
  <c r="O98" i="5"/>
  <c r="P98" i="5"/>
  <c r="N98" i="5"/>
  <c r="P128" i="5"/>
  <c r="N128" i="5"/>
  <c r="O128" i="5"/>
  <c r="T254" i="5"/>
  <c r="U254" i="5"/>
  <c r="S254" i="5"/>
  <c r="W211" i="7"/>
  <c r="L211" i="5"/>
  <c r="M211" i="5" s="1"/>
  <c r="R211" i="5" s="1"/>
  <c r="L146" i="5"/>
  <c r="M146" i="5" s="1"/>
  <c r="W146" i="7"/>
  <c r="O109" i="5"/>
  <c r="P109" i="5"/>
  <c r="N109" i="5"/>
  <c r="G301" i="5"/>
  <c r="H301" i="5"/>
  <c r="I301" i="5"/>
  <c r="R202" i="5"/>
  <c r="H202" i="5"/>
  <c r="I202" i="5"/>
  <c r="G202" i="5"/>
  <c r="G293" i="5"/>
  <c r="W294" i="7"/>
  <c r="L294" i="5"/>
  <c r="M294" i="5" s="1"/>
  <c r="P210" i="5"/>
  <c r="O210" i="5"/>
  <c r="N210" i="5"/>
  <c r="P248" i="5"/>
  <c r="O248" i="5"/>
  <c r="N248" i="5"/>
  <c r="N254" i="5"/>
  <c r="O254" i="5"/>
  <c r="P254" i="5"/>
  <c r="O356" i="5"/>
  <c r="N356" i="5"/>
  <c r="P356" i="5"/>
  <c r="N66" i="5"/>
  <c r="P152" i="5"/>
  <c r="N152" i="5"/>
  <c r="O152" i="5"/>
  <c r="I182" i="5"/>
  <c r="G182" i="5"/>
  <c r="H182" i="5"/>
  <c r="R182" i="5"/>
  <c r="P168" i="5"/>
  <c r="O168" i="5"/>
  <c r="N168" i="5"/>
  <c r="R173" i="5"/>
  <c r="S183" i="5"/>
  <c r="T183" i="5"/>
  <c r="U183" i="5"/>
  <c r="P9" i="5"/>
  <c r="N9" i="5"/>
  <c r="O9" i="5"/>
  <c r="H160" i="5"/>
  <c r="R160" i="5"/>
  <c r="I160" i="5"/>
  <c r="G160" i="5"/>
  <c r="P13" i="5"/>
  <c r="N13" i="5"/>
  <c r="O13" i="5"/>
  <c r="O164" i="5"/>
  <c r="P164" i="5"/>
  <c r="N164" i="5"/>
  <c r="R204" i="5"/>
  <c r="R287" i="5"/>
  <c r="G287" i="5"/>
  <c r="H287" i="5"/>
  <c r="I287" i="5"/>
  <c r="G155" i="5"/>
  <c r="H155" i="5"/>
  <c r="I155" i="5"/>
  <c r="R155" i="5"/>
  <c r="P159" i="5"/>
  <c r="N159" i="5"/>
  <c r="O159" i="5"/>
  <c r="G208" i="5"/>
  <c r="I208" i="5"/>
  <c r="H208" i="5"/>
  <c r="R208" i="5"/>
  <c r="H206" i="5"/>
  <c r="G206" i="5"/>
  <c r="I206" i="5"/>
  <c r="N328" i="5"/>
  <c r="P328" i="5"/>
  <c r="O328" i="5"/>
  <c r="P324" i="5"/>
  <c r="O324" i="5"/>
  <c r="N324" i="5"/>
  <c r="R13" i="5"/>
  <c r="O33" i="5"/>
  <c r="P33" i="5"/>
  <c r="N33" i="5"/>
  <c r="I205" i="5"/>
  <c r="H205" i="5"/>
  <c r="G205" i="5"/>
  <c r="W313" i="7"/>
  <c r="L313" i="5"/>
  <c r="M313" i="5" s="1"/>
  <c r="N176" i="5"/>
  <c r="O176" i="5"/>
  <c r="P176" i="5"/>
  <c r="N296" i="5"/>
  <c r="O296" i="5"/>
  <c r="P296" i="5"/>
  <c r="R248" i="5"/>
  <c r="O290" i="5"/>
  <c r="N290" i="5"/>
  <c r="P290" i="5"/>
  <c r="P262" i="5"/>
  <c r="O262" i="5"/>
  <c r="N262" i="5"/>
  <c r="O58" i="5"/>
  <c r="P58" i="5"/>
  <c r="N58" i="5"/>
  <c r="S89" i="5"/>
  <c r="T89" i="5"/>
  <c r="U89" i="5"/>
  <c r="R88" i="5"/>
  <c r="G88" i="5"/>
  <c r="H88" i="5"/>
  <c r="I88" i="5"/>
  <c r="W143" i="7"/>
  <c r="L143" i="5"/>
  <c r="M143" i="5" s="1"/>
  <c r="P287" i="5"/>
  <c r="N287" i="5"/>
  <c r="O287" i="5"/>
  <c r="I118" i="5"/>
  <c r="G118" i="5"/>
  <c r="H118" i="5"/>
  <c r="O147" i="5"/>
  <c r="N147" i="5"/>
  <c r="P147" i="5"/>
  <c r="H102" i="5"/>
  <c r="I102" i="5"/>
  <c r="G102" i="5"/>
  <c r="W206" i="7"/>
  <c r="L206" i="5"/>
  <c r="M206" i="5" s="1"/>
  <c r="R206" i="5" s="1"/>
  <c r="R252" i="5"/>
  <c r="H252" i="5"/>
  <c r="I252" i="5"/>
  <c r="G252" i="5"/>
  <c r="O151" i="5"/>
  <c r="P151" i="5"/>
  <c r="N151" i="5"/>
  <c r="G187" i="5"/>
  <c r="I187" i="5"/>
  <c r="R187" i="5"/>
  <c r="H187" i="5"/>
  <c r="I270" i="5"/>
  <c r="R270" i="5"/>
  <c r="H270" i="5"/>
  <c r="G270" i="5"/>
  <c r="P172" i="5"/>
  <c r="N172" i="5"/>
  <c r="O172" i="5"/>
  <c r="P145" i="5"/>
  <c r="N145" i="5"/>
  <c r="O145" i="5"/>
  <c r="O286" i="5"/>
  <c r="N286" i="5"/>
  <c r="P286" i="5"/>
  <c r="P186" i="5"/>
  <c r="H66" i="5"/>
  <c r="I66" i="5"/>
  <c r="G66" i="5"/>
  <c r="P182" i="5"/>
  <c r="N182" i="5"/>
  <c r="O182" i="5"/>
  <c r="R356" i="5"/>
  <c r="N167" i="5"/>
  <c r="O167" i="5"/>
  <c r="P167" i="5"/>
  <c r="I86" i="5"/>
  <c r="G86" i="5"/>
  <c r="H86" i="5"/>
  <c r="R86" i="5"/>
  <c r="R172" i="5"/>
  <c r="N178" i="5"/>
  <c r="R12" i="5"/>
  <c r="G12" i="5"/>
  <c r="H12" i="5"/>
  <c r="I12" i="5"/>
  <c r="R210" i="5"/>
  <c r="H210" i="5"/>
  <c r="G210" i="5"/>
  <c r="I210" i="5"/>
  <c r="G114" i="5"/>
  <c r="H114" i="5"/>
  <c r="R114" i="5"/>
  <c r="I114" i="5"/>
  <c r="W239" i="7"/>
  <c r="L239" i="5"/>
  <c r="M239" i="5" s="1"/>
  <c r="P187" i="5"/>
  <c r="O187" i="5"/>
  <c r="N187" i="5"/>
  <c r="L293" i="5"/>
  <c r="M293" i="5" s="1"/>
  <c r="R293" i="5" s="1"/>
  <c r="W293" i="7"/>
  <c r="R98" i="5"/>
  <c r="N40" i="5"/>
  <c r="O40" i="5"/>
  <c r="P40" i="5"/>
  <c r="P348" i="5"/>
  <c r="N348" i="5"/>
  <c r="O348" i="5"/>
  <c r="R40" i="5"/>
  <c r="O228" i="5"/>
  <c r="N228" i="5"/>
  <c r="P228" i="5"/>
  <c r="P42" i="5"/>
  <c r="N42" i="5"/>
  <c r="O42" i="5"/>
  <c r="G108" i="5" l="1"/>
  <c r="I108" i="5"/>
  <c r="H108" i="5"/>
  <c r="R108" i="5"/>
  <c r="H312" i="5"/>
  <c r="G312" i="5"/>
  <c r="I312" i="5"/>
  <c r="N218" i="5"/>
  <c r="P218" i="5"/>
  <c r="O218" i="5"/>
  <c r="R218" i="5"/>
  <c r="D83" i="5"/>
  <c r="D83" i="15"/>
  <c r="W243" i="7"/>
  <c r="J243" i="15"/>
  <c r="K243" i="15" s="1"/>
  <c r="L243" i="15" s="1"/>
  <c r="W49" i="7"/>
  <c r="J49" i="15"/>
  <c r="K49" i="15" s="1"/>
  <c r="L49" i="15" s="1"/>
  <c r="L265" i="5"/>
  <c r="M265" i="5" s="1"/>
  <c r="W84" i="7"/>
  <c r="J84" i="15"/>
  <c r="K84" i="15" s="1"/>
  <c r="L84" i="15" s="1"/>
  <c r="W148" i="7"/>
  <c r="J148" i="15"/>
  <c r="K148" i="15" s="1"/>
  <c r="L148" i="15" s="1"/>
  <c r="H48" i="5"/>
  <c r="K218" i="15"/>
  <c r="L218" i="15" s="1"/>
  <c r="I171" i="5"/>
  <c r="H171" i="5"/>
  <c r="G171" i="5"/>
  <c r="F137" i="15"/>
  <c r="G137" i="15" s="1"/>
  <c r="L52" i="5"/>
  <c r="J52" i="15"/>
  <c r="K52" i="15" s="1"/>
  <c r="L52" i="15" s="1"/>
  <c r="R199" i="5"/>
  <c r="T199" i="5" s="1"/>
  <c r="L100" i="5"/>
  <c r="J100" i="15"/>
  <c r="K100" i="15" s="1"/>
  <c r="L100" i="15" s="1"/>
  <c r="W51" i="7"/>
  <c r="J51" i="15"/>
  <c r="K51" i="15" s="1"/>
  <c r="L51" i="15" s="1"/>
  <c r="E83" i="5"/>
  <c r="E83" i="15"/>
  <c r="L260" i="5"/>
  <c r="M260" i="5" s="1"/>
  <c r="J260" i="15"/>
  <c r="F53" i="5"/>
  <c r="H307" i="5"/>
  <c r="G307" i="5"/>
  <c r="I307" i="5"/>
  <c r="F294" i="15"/>
  <c r="G294" i="15" s="1"/>
  <c r="K244" i="15"/>
  <c r="L244" i="15" s="1"/>
  <c r="L6" i="15"/>
  <c r="W70" i="3"/>
  <c r="L93" i="5"/>
  <c r="M93" i="5" s="1"/>
  <c r="J93" i="15"/>
  <c r="K93" i="15" s="1"/>
  <c r="L93" i="15" s="1"/>
  <c r="E139" i="5"/>
  <c r="E139" i="15"/>
  <c r="F139" i="15" s="1"/>
  <c r="G139" i="15" s="1"/>
  <c r="D54" i="5"/>
  <c r="D54" i="15"/>
  <c r="F54" i="15" s="1"/>
  <c r="G54" i="15" s="1"/>
  <c r="L24" i="5"/>
  <c r="M24" i="5" s="1"/>
  <c r="J24" i="15"/>
  <c r="K24" i="15" s="1"/>
  <c r="L24" i="15" s="1"/>
  <c r="W213" i="7"/>
  <c r="J213" i="15"/>
  <c r="K213" i="15" s="1"/>
  <c r="L213" i="15" s="1"/>
  <c r="L55" i="5"/>
  <c r="M55" i="5" s="1"/>
  <c r="J55" i="15"/>
  <c r="K55" i="15" s="1"/>
  <c r="L55" i="15" s="1"/>
  <c r="W53" i="7"/>
  <c r="J53" i="15"/>
  <c r="K53" i="15" s="1"/>
  <c r="L53" i="15" s="1"/>
  <c r="I268" i="5"/>
  <c r="G268" i="5"/>
  <c r="G18" i="5"/>
  <c r="I18" i="5"/>
  <c r="H18" i="5"/>
  <c r="G180" i="5"/>
  <c r="I180" i="5"/>
  <c r="K59" i="15"/>
  <c r="L59" i="15" s="1"/>
  <c r="D3" i="15"/>
  <c r="W23" i="4"/>
  <c r="E23" i="15"/>
  <c r="F23" i="15" s="1"/>
  <c r="G23" i="15" s="1"/>
  <c r="W340" i="7"/>
  <c r="J340" i="15"/>
  <c r="K340" i="15" s="1"/>
  <c r="L340" i="15" s="1"/>
  <c r="W107" i="7"/>
  <c r="J107" i="15"/>
  <c r="K107" i="15" s="1"/>
  <c r="L107" i="15" s="1"/>
  <c r="W184" i="7"/>
  <c r="J184" i="15"/>
  <c r="K184" i="15" s="1"/>
  <c r="L184" i="15" s="1"/>
  <c r="L36" i="5"/>
  <c r="M36" i="5" s="1"/>
  <c r="J36" i="15"/>
  <c r="K36" i="15" s="1"/>
  <c r="L36" i="15" s="1"/>
  <c r="L29" i="5"/>
  <c r="M29" i="5" s="1"/>
  <c r="J29" i="15"/>
  <c r="K29" i="15" s="1"/>
  <c r="L29" i="15" s="1"/>
  <c r="H268" i="5"/>
  <c r="I3" i="15"/>
  <c r="K260" i="15"/>
  <c r="L260" i="15" s="1"/>
  <c r="I294" i="5"/>
  <c r="G294" i="5"/>
  <c r="H294" i="5"/>
  <c r="S43" i="5"/>
  <c r="O278" i="5"/>
  <c r="G34" i="5"/>
  <c r="M341" i="5"/>
  <c r="R341" i="5" s="1"/>
  <c r="I331" i="5"/>
  <c r="G143" i="5"/>
  <c r="H143" i="5"/>
  <c r="R235" i="5"/>
  <c r="O316" i="5"/>
  <c r="W24" i="7"/>
  <c r="R316" i="5"/>
  <c r="N316" i="5"/>
  <c r="O235" i="5"/>
  <c r="R278" i="5"/>
  <c r="H46" i="5"/>
  <c r="G46" i="5"/>
  <c r="G331" i="5"/>
  <c r="R4" i="8"/>
  <c r="I336" i="5"/>
  <c r="O54" i="8"/>
  <c r="N55" i="5"/>
  <c r="P55" i="5"/>
  <c r="O55" i="5"/>
  <c r="O36" i="5"/>
  <c r="N36" i="5"/>
  <c r="P36" i="5"/>
  <c r="R36" i="5"/>
  <c r="U36" i="5" s="1"/>
  <c r="S255" i="5"/>
  <c r="H69" i="5"/>
  <c r="G163" i="5"/>
  <c r="R331" i="5"/>
  <c r="G105" i="5"/>
  <c r="G224" i="5"/>
  <c r="W36" i="7"/>
  <c r="L53" i="5"/>
  <c r="M53" i="5" s="1"/>
  <c r="R53" i="5" s="1"/>
  <c r="S53" i="5" s="1"/>
  <c r="I69" i="5"/>
  <c r="G137" i="5"/>
  <c r="R355" i="5"/>
  <c r="O331" i="5"/>
  <c r="R90" i="5"/>
  <c r="T90" i="5" s="1"/>
  <c r="I224" i="5"/>
  <c r="P81" i="5"/>
  <c r="N90" i="5"/>
  <c r="W54" i="3"/>
  <c r="I355" i="5"/>
  <c r="H163" i="5"/>
  <c r="P331" i="5"/>
  <c r="I178" i="5"/>
  <c r="O217" i="5"/>
  <c r="L148" i="5"/>
  <c r="M148" i="5" s="1"/>
  <c r="G313" i="5"/>
  <c r="H313" i="5"/>
  <c r="I313" i="5"/>
  <c r="N81" i="5"/>
  <c r="R224" i="5"/>
  <c r="P90" i="5"/>
  <c r="O195" i="5"/>
  <c r="H355" i="5"/>
  <c r="R69" i="5"/>
  <c r="S69" i="5" s="1"/>
  <c r="M72" i="5"/>
  <c r="O72" i="5" s="1"/>
  <c r="P217" i="5"/>
  <c r="W55" i="7"/>
  <c r="W83" i="4"/>
  <c r="T335" i="5"/>
  <c r="U335" i="5"/>
  <c r="H293" i="5"/>
  <c r="S11" i="5"/>
  <c r="R323" i="5"/>
  <c r="S323" i="5" s="1"/>
  <c r="R105" i="5"/>
  <c r="S105" i="5" s="1"/>
  <c r="P323" i="5"/>
  <c r="N217" i="5"/>
  <c r="O323" i="5"/>
  <c r="H105" i="5"/>
  <c r="P260" i="5"/>
  <c r="R260" i="5"/>
  <c r="U260" i="5" s="1"/>
  <c r="O260" i="5"/>
  <c r="N260" i="5"/>
  <c r="F139" i="5"/>
  <c r="R55" i="5"/>
  <c r="H344" i="5"/>
  <c r="I209" i="5"/>
  <c r="I344" i="5"/>
  <c r="G343" i="5"/>
  <c r="I343" i="5"/>
  <c r="H343" i="5"/>
  <c r="S52" i="8"/>
  <c r="T52" i="8"/>
  <c r="T162" i="5"/>
  <c r="S162" i="5"/>
  <c r="U162" i="5"/>
  <c r="H184" i="5"/>
  <c r="I184" i="5"/>
  <c r="G184" i="5"/>
  <c r="O35" i="5"/>
  <c r="R35" i="5"/>
  <c r="U106" i="5"/>
  <c r="S106" i="5"/>
  <c r="T106" i="5"/>
  <c r="R347" i="5"/>
  <c r="S347" i="5" s="1"/>
  <c r="N347" i="5"/>
  <c r="T281" i="5"/>
  <c r="H233" i="5"/>
  <c r="T322" i="5"/>
  <c r="H198" i="5"/>
  <c r="H34" i="5"/>
  <c r="I137" i="5"/>
  <c r="G141" i="5"/>
  <c r="H209" i="5"/>
  <c r="L213" i="5"/>
  <c r="M213" i="5" s="1"/>
  <c r="R213" i="5" s="1"/>
  <c r="L184" i="5"/>
  <c r="M184" i="5" s="1"/>
  <c r="R184" i="5" s="1"/>
  <c r="G213" i="5"/>
  <c r="N102" i="5"/>
  <c r="N261" i="5"/>
  <c r="R233" i="5"/>
  <c r="U233" i="5" s="1"/>
  <c r="S322" i="5"/>
  <c r="U145" i="5"/>
  <c r="I198" i="5"/>
  <c r="R350" i="5"/>
  <c r="M209" i="5"/>
  <c r="R209" i="5" s="1"/>
  <c r="S209" i="5" s="1"/>
  <c r="M339" i="5"/>
  <c r="R339" i="5" s="1"/>
  <c r="S339" i="5" s="1"/>
  <c r="R261" i="5"/>
  <c r="L84" i="5"/>
  <c r="M84" i="5" s="1"/>
  <c r="R84" i="5" s="1"/>
  <c r="I106" i="5"/>
  <c r="H106" i="5"/>
  <c r="G106" i="5"/>
  <c r="P65" i="5"/>
  <c r="N65" i="5"/>
  <c r="O65" i="5"/>
  <c r="R65" i="5"/>
  <c r="S54" i="8"/>
  <c r="T54" i="8"/>
  <c r="I162" i="5"/>
  <c r="H162" i="5"/>
  <c r="G162" i="5"/>
  <c r="W192" i="7"/>
  <c r="L192" i="5"/>
  <c r="M192" i="5" s="1"/>
  <c r="I253" i="5"/>
  <c r="G253" i="5"/>
  <c r="L25" i="5"/>
  <c r="M25" i="5" s="1"/>
  <c r="W25" i="7"/>
  <c r="M4" i="8"/>
  <c r="U309" i="5"/>
  <c r="U119" i="5"/>
  <c r="H215" i="5"/>
  <c r="P119" i="5"/>
  <c r="O184" i="5"/>
  <c r="O295" i="5"/>
  <c r="R295" i="5"/>
  <c r="R178" i="5"/>
  <c r="T178" i="5" s="1"/>
  <c r="N35" i="5"/>
  <c r="G350" i="5"/>
  <c r="H350" i="5"/>
  <c r="I350" i="5"/>
  <c r="S90" i="5"/>
  <c r="O70" i="8"/>
  <c r="P309" i="5"/>
  <c r="R215" i="5"/>
  <c r="T70" i="8"/>
  <c r="S70" i="8"/>
  <c r="T209" i="5"/>
  <c r="U209" i="5"/>
  <c r="U339" i="5"/>
  <c r="T339" i="5"/>
  <c r="N213" i="5"/>
  <c r="R344" i="5"/>
  <c r="N344" i="5"/>
  <c r="P344" i="5"/>
  <c r="O344" i="5"/>
  <c r="I130" i="5"/>
  <c r="I25" i="5"/>
  <c r="G25" i="5"/>
  <c r="H25" i="5"/>
  <c r="L338" i="5"/>
  <c r="M338" i="5" s="1"/>
  <c r="W338" i="7"/>
  <c r="P341" i="5"/>
  <c r="G130" i="5"/>
  <c r="R310" i="5"/>
  <c r="W244" i="7"/>
  <c r="L244" i="5"/>
  <c r="M244" i="5" s="1"/>
  <c r="P21" i="5"/>
  <c r="R130" i="5"/>
  <c r="T130" i="5" s="1"/>
  <c r="G124" i="5"/>
  <c r="W343" i="7"/>
  <c r="L343" i="5"/>
  <c r="M343" i="5" s="1"/>
  <c r="R343" i="5" s="1"/>
  <c r="G341" i="5"/>
  <c r="H341" i="5"/>
  <c r="I341" i="5"/>
  <c r="N91" i="5"/>
  <c r="P91" i="5"/>
  <c r="O91" i="5"/>
  <c r="H124" i="5"/>
  <c r="P35" i="5"/>
  <c r="I194" i="5"/>
  <c r="G194" i="5"/>
  <c r="H194" i="5"/>
  <c r="S178" i="5"/>
  <c r="N209" i="5"/>
  <c r="P209" i="5"/>
  <c r="O209" i="5"/>
  <c r="M107" i="5"/>
  <c r="O186" i="5"/>
  <c r="I297" i="5"/>
  <c r="G297" i="5"/>
  <c r="O339" i="5"/>
  <c r="N339" i="5"/>
  <c r="P339" i="5"/>
  <c r="W26" i="7"/>
  <c r="L26" i="5"/>
  <c r="M26" i="5" s="1"/>
  <c r="L82" i="5"/>
  <c r="M82" i="5" s="1"/>
  <c r="W82" i="7"/>
  <c r="M340" i="5"/>
  <c r="O226" i="5"/>
  <c r="N226" i="5"/>
  <c r="P226" i="5"/>
  <c r="R226" i="5"/>
  <c r="N51" i="5"/>
  <c r="P51" i="5"/>
  <c r="O51" i="5"/>
  <c r="T75" i="5"/>
  <c r="U75" i="5"/>
  <c r="S75" i="5"/>
  <c r="P72" i="5"/>
  <c r="U90" i="5"/>
  <c r="P136" i="5"/>
  <c r="N121" i="5"/>
  <c r="P121" i="5"/>
  <c r="O121" i="5"/>
  <c r="H51" i="5"/>
  <c r="G51" i="5"/>
  <c r="R51" i="5"/>
  <c r="I51" i="5"/>
  <c r="N310" i="5"/>
  <c r="O310" i="5"/>
  <c r="O74" i="5"/>
  <c r="N74" i="5"/>
  <c r="P74" i="5"/>
  <c r="R74" i="5"/>
  <c r="I31" i="5"/>
  <c r="H31" i="5"/>
  <c r="G31" i="5"/>
  <c r="S55" i="5"/>
  <c r="U55" i="5"/>
  <c r="T55" i="5"/>
  <c r="R31" i="5"/>
  <c r="N31" i="5"/>
  <c r="O31" i="5"/>
  <c r="P31" i="5"/>
  <c r="T35" i="5"/>
  <c r="S35" i="5"/>
  <c r="U35" i="5"/>
  <c r="H251" i="5"/>
  <c r="I251" i="5"/>
  <c r="G251" i="5"/>
  <c r="R251" i="5"/>
  <c r="R136" i="5"/>
  <c r="S121" i="5"/>
  <c r="T121" i="5"/>
  <c r="U121" i="5"/>
  <c r="O265" i="5"/>
  <c r="P265" i="5"/>
  <c r="N265" i="5"/>
  <c r="U218" i="5"/>
  <c r="T218" i="5"/>
  <c r="S218" i="5"/>
  <c r="L144" i="5"/>
  <c r="M144" i="5" s="1"/>
  <c r="W144" i="7"/>
  <c r="T260" i="5"/>
  <c r="P24" i="5"/>
  <c r="N24" i="5"/>
  <c r="O24" i="5"/>
  <c r="L266" i="5"/>
  <c r="M266" i="5" s="1"/>
  <c r="W266" i="7"/>
  <c r="R29" i="5"/>
  <c r="N29" i="5"/>
  <c r="P29" i="5"/>
  <c r="O29" i="5"/>
  <c r="T344" i="5"/>
  <c r="U344" i="5"/>
  <c r="S344" i="5"/>
  <c r="L243" i="5"/>
  <c r="M243" i="5" s="1"/>
  <c r="R243" i="5" s="1"/>
  <c r="G29" i="5"/>
  <c r="I29" i="5"/>
  <c r="H29" i="5"/>
  <c r="P149" i="5"/>
  <c r="O149" i="5"/>
  <c r="N149" i="5"/>
  <c r="N75" i="5"/>
  <c r="O75" i="5"/>
  <c r="P75" i="5"/>
  <c r="P28" i="5"/>
  <c r="O28" i="5"/>
  <c r="N28" i="5"/>
  <c r="U217" i="5"/>
  <c r="T217" i="5"/>
  <c r="S217" i="5"/>
  <c r="R32" i="5"/>
  <c r="H32" i="5"/>
  <c r="G32" i="5"/>
  <c r="I32" i="5"/>
  <c r="T108" i="5"/>
  <c r="S108" i="5"/>
  <c r="U108" i="5"/>
  <c r="O136" i="5"/>
  <c r="O221" i="5"/>
  <c r="P221" i="5"/>
  <c r="N221" i="5"/>
  <c r="N251" i="5"/>
  <c r="P251" i="5"/>
  <c r="O251" i="5"/>
  <c r="R265" i="5"/>
  <c r="G265" i="5"/>
  <c r="I265" i="5"/>
  <c r="H265" i="5"/>
  <c r="P37" i="5"/>
  <c r="N37" i="5"/>
  <c r="O37" i="5"/>
  <c r="R24" i="5"/>
  <c r="S149" i="5"/>
  <c r="T149" i="5"/>
  <c r="U149" i="5"/>
  <c r="G84" i="5"/>
  <c r="I84" i="5"/>
  <c r="H84" i="5"/>
  <c r="P343" i="5"/>
  <c r="R37" i="5"/>
  <c r="U28" i="5"/>
  <c r="T28" i="5"/>
  <c r="S28" i="5"/>
  <c r="U38" i="5"/>
  <c r="T38" i="5"/>
  <c r="S38" i="5"/>
  <c r="R221" i="5"/>
  <c r="U30" i="5"/>
  <c r="S30" i="5"/>
  <c r="T30" i="5"/>
  <c r="N119" i="5"/>
  <c r="S119" i="5"/>
  <c r="U151" i="5"/>
  <c r="N18" i="5"/>
  <c r="T151" i="5"/>
  <c r="U16" i="5"/>
  <c r="P201" i="5"/>
  <c r="R201" i="5"/>
  <c r="N201" i="5"/>
  <c r="O201" i="5"/>
  <c r="T16" i="5"/>
  <c r="R18" i="5"/>
  <c r="U18" i="5" s="1"/>
  <c r="R186" i="5"/>
  <c r="T186" i="5" s="1"/>
  <c r="O119" i="5"/>
  <c r="N21" i="5"/>
  <c r="U328" i="5"/>
  <c r="N73" i="5"/>
  <c r="H186" i="5"/>
  <c r="G186" i="5"/>
  <c r="P178" i="5"/>
  <c r="U348" i="5"/>
  <c r="R96" i="5"/>
  <c r="S96" i="5" s="1"/>
  <c r="N297" i="5"/>
  <c r="S158" i="5"/>
  <c r="N242" i="5"/>
  <c r="R297" i="5"/>
  <c r="T297" i="5" s="1"/>
  <c r="R21" i="5"/>
  <c r="T21" i="5" s="1"/>
  <c r="O297" i="5"/>
  <c r="T158" i="5"/>
  <c r="R185" i="5"/>
  <c r="S185" i="5" s="1"/>
  <c r="S262" i="5"/>
  <c r="T262" i="5"/>
  <c r="N326" i="5"/>
  <c r="T309" i="5"/>
  <c r="O309" i="5"/>
  <c r="U60" i="5"/>
  <c r="I44" i="5"/>
  <c r="P350" i="5"/>
  <c r="G44" i="5"/>
  <c r="N50" i="5"/>
  <c r="R336" i="5"/>
  <c r="S336" i="5" s="1"/>
  <c r="W93" i="7"/>
  <c r="N350" i="5"/>
  <c r="P50" i="5"/>
  <c r="N284" i="5"/>
  <c r="R163" i="5"/>
  <c r="T163" i="5" s="1"/>
  <c r="P87" i="5"/>
  <c r="U256" i="5"/>
  <c r="O350" i="5"/>
  <c r="N247" i="5"/>
  <c r="N87" i="5"/>
  <c r="O163" i="5"/>
  <c r="R195" i="5"/>
  <c r="T195" i="5" s="1"/>
  <c r="R193" i="5"/>
  <c r="U193" i="5" s="1"/>
  <c r="O87" i="5"/>
  <c r="N163" i="5"/>
  <c r="O193" i="5"/>
  <c r="N195" i="5"/>
  <c r="G336" i="5"/>
  <c r="O247" i="5"/>
  <c r="P247" i="5"/>
  <c r="N309" i="5"/>
  <c r="T246" i="5"/>
  <c r="R49" i="5"/>
  <c r="S49" i="5" s="1"/>
  <c r="S246" i="5"/>
  <c r="U245" i="5"/>
  <c r="P246" i="5"/>
  <c r="O49" i="5"/>
  <c r="S245" i="5"/>
  <c r="N246" i="5"/>
  <c r="P326" i="5"/>
  <c r="O246" i="5"/>
  <c r="R326" i="5"/>
  <c r="S326" i="5" s="1"/>
  <c r="R102" i="5"/>
  <c r="T102" i="5" s="1"/>
  <c r="R34" i="5"/>
  <c r="U34" i="5" s="1"/>
  <c r="P102" i="5"/>
  <c r="U291" i="5"/>
  <c r="S291" i="5"/>
  <c r="U109" i="5"/>
  <c r="O34" i="5"/>
  <c r="T109" i="5"/>
  <c r="W100" i="7"/>
  <c r="N34" i="5"/>
  <c r="P285" i="5"/>
  <c r="P49" i="5"/>
  <c r="G303" i="5"/>
  <c r="T180" i="5"/>
  <c r="N285" i="5"/>
  <c r="S154" i="5"/>
  <c r="S45" i="5"/>
  <c r="S179" i="5"/>
  <c r="R241" i="5"/>
  <c r="U241" i="5" s="1"/>
  <c r="U180" i="5"/>
  <c r="O285" i="5"/>
  <c r="T154" i="5"/>
  <c r="N180" i="5"/>
  <c r="T179" i="5"/>
  <c r="O180" i="5"/>
  <c r="P180" i="5"/>
  <c r="U105" i="5"/>
  <c r="R46" i="5"/>
  <c r="T46" i="5" s="1"/>
  <c r="O105" i="5"/>
  <c r="S92" i="5"/>
  <c r="O46" i="5"/>
  <c r="U255" i="5"/>
  <c r="O321" i="5"/>
  <c r="S321" i="5"/>
  <c r="P132" i="5"/>
  <c r="W83" i="3"/>
  <c r="N321" i="5"/>
  <c r="T321" i="5"/>
  <c r="T128" i="5"/>
  <c r="R312" i="5"/>
  <c r="S312" i="5" s="1"/>
  <c r="P321" i="5"/>
  <c r="U128" i="5"/>
  <c r="N312" i="5"/>
  <c r="N68" i="5"/>
  <c r="P306" i="5"/>
  <c r="O312" i="5"/>
  <c r="N306" i="5"/>
  <c r="O132" i="5"/>
  <c r="V4" i="3"/>
  <c r="R132" i="5"/>
  <c r="O306" i="5"/>
  <c r="G240" i="5"/>
  <c r="P66" i="5"/>
  <c r="S331" i="5"/>
  <c r="P99" i="5"/>
  <c r="O66" i="5"/>
  <c r="H303" i="5"/>
  <c r="S41" i="5"/>
  <c r="U41" i="5"/>
  <c r="W139" i="4"/>
  <c r="P237" i="5"/>
  <c r="N99" i="5"/>
  <c r="N300" i="5"/>
  <c r="R300" i="5"/>
  <c r="P300" i="5"/>
  <c r="O300" i="5"/>
  <c r="T91" i="5"/>
  <c r="O118" i="5"/>
  <c r="S328" i="5"/>
  <c r="P284" i="5"/>
  <c r="P242" i="5"/>
  <c r="P275" i="5"/>
  <c r="R223" i="5"/>
  <c r="S223" i="5" s="1"/>
  <c r="U91" i="5"/>
  <c r="T147" i="5"/>
  <c r="O203" i="5"/>
  <c r="N118" i="5"/>
  <c r="U231" i="5"/>
  <c r="O284" i="5"/>
  <c r="W52" i="7"/>
  <c r="U147" i="5"/>
  <c r="N203" i="5"/>
  <c r="P118" i="5"/>
  <c r="S231" i="5"/>
  <c r="P231" i="5"/>
  <c r="R137" i="5"/>
  <c r="U137" i="5" s="1"/>
  <c r="T306" i="5"/>
  <c r="P203" i="5"/>
  <c r="R68" i="5"/>
  <c r="T68" i="5" s="1"/>
  <c r="N231" i="5"/>
  <c r="N137" i="5"/>
  <c r="P223" i="5"/>
  <c r="S306" i="5"/>
  <c r="O231" i="5"/>
  <c r="U199" i="5"/>
  <c r="O137" i="5"/>
  <c r="U230" i="5"/>
  <c r="O68" i="5"/>
  <c r="O223" i="5"/>
  <c r="S199" i="5"/>
  <c r="T81" i="5"/>
  <c r="R242" i="5"/>
  <c r="S242" i="5" s="1"/>
  <c r="S230" i="5"/>
  <c r="R275" i="5"/>
  <c r="S275" i="5" s="1"/>
  <c r="U81" i="5"/>
  <c r="D3" i="5"/>
  <c r="U115" i="5"/>
  <c r="S115" i="5"/>
  <c r="R205" i="5"/>
  <c r="S205" i="5" s="1"/>
  <c r="T60" i="5"/>
  <c r="O185" i="5"/>
  <c r="P60" i="5"/>
  <c r="O60" i="5"/>
  <c r="N60" i="5"/>
  <c r="E23" i="5"/>
  <c r="F23" i="5" s="1"/>
  <c r="I93" i="5"/>
  <c r="O205" i="5"/>
  <c r="P205" i="5"/>
  <c r="P185" i="5"/>
  <c r="W4" i="6"/>
  <c r="N185" i="5"/>
  <c r="H93" i="5"/>
  <c r="M100" i="5"/>
  <c r="N100" i="5" s="1"/>
  <c r="O142" i="5"/>
  <c r="R142" i="5"/>
  <c r="P142" i="5"/>
  <c r="N142" i="5"/>
  <c r="N275" i="5"/>
  <c r="V54" i="7"/>
  <c r="R124" i="5"/>
  <c r="O124" i="5"/>
  <c r="N124" i="5"/>
  <c r="P124" i="5"/>
  <c r="I70" i="5"/>
  <c r="H70" i="5"/>
  <c r="G70" i="5"/>
  <c r="P138" i="5"/>
  <c r="O138" i="5"/>
  <c r="N138" i="5"/>
  <c r="R138" i="5"/>
  <c r="F52" i="5"/>
  <c r="G52" i="5" s="1"/>
  <c r="W70" i="7"/>
  <c r="L70" i="5"/>
  <c r="M70" i="5" s="1"/>
  <c r="S136" i="5"/>
  <c r="T136" i="5"/>
  <c r="U136" i="5"/>
  <c r="M52" i="5"/>
  <c r="H99" i="5"/>
  <c r="G99" i="5"/>
  <c r="I99" i="5"/>
  <c r="R99" i="5"/>
  <c r="R93" i="5"/>
  <c r="N93" i="5"/>
  <c r="O93" i="5"/>
  <c r="P93" i="5"/>
  <c r="F83" i="5"/>
  <c r="G83" i="5" s="1"/>
  <c r="N127" i="5"/>
  <c r="V83" i="7"/>
  <c r="O78" i="5"/>
  <c r="P78" i="5"/>
  <c r="N78" i="5"/>
  <c r="R78" i="5"/>
  <c r="T348" i="5"/>
  <c r="T105" i="5"/>
  <c r="P105" i="5"/>
  <c r="N237" i="5"/>
  <c r="O96" i="5"/>
  <c r="U237" i="5"/>
  <c r="O191" i="5"/>
  <c r="R240" i="5"/>
  <c r="S240" i="5" s="1"/>
  <c r="O127" i="5"/>
  <c r="R191" i="5"/>
  <c r="U191" i="5" s="1"/>
  <c r="I50" i="5"/>
  <c r="H50" i="5"/>
  <c r="N96" i="5"/>
  <c r="T237" i="5"/>
  <c r="N191" i="5"/>
  <c r="P127" i="5"/>
  <c r="U45" i="5"/>
  <c r="N105" i="5"/>
  <c r="O237" i="5"/>
  <c r="O45" i="5"/>
  <c r="O241" i="5"/>
  <c r="H240" i="5"/>
  <c r="K3" i="5"/>
  <c r="R50" i="5"/>
  <c r="P62" i="5"/>
  <c r="O62" i="5"/>
  <c r="R62" i="5"/>
  <c r="N62" i="5"/>
  <c r="V23" i="7"/>
  <c r="J23" i="15" s="1"/>
  <c r="K23" i="15" s="1"/>
  <c r="L23" i="15" s="1"/>
  <c r="N334" i="5"/>
  <c r="O334" i="5"/>
  <c r="P334" i="5"/>
  <c r="T4" i="7"/>
  <c r="H334" i="5"/>
  <c r="R334" i="5"/>
  <c r="I334" i="5"/>
  <c r="G334" i="5"/>
  <c r="V139" i="7"/>
  <c r="J139" i="15" s="1"/>
  <c r="K139" i="15" s="1"/>
  <c r="L139" i="15" s="1"/>
  <c r="H185" i="5"/>
  <c r="G185" i="5"/>
  <c r="I139" i="5"/>
  <c r="H139" i="5"/>
  <c r="G139" i="5"/>
  <c r="T256" i="5"/>
  <c r="P241" i="5"/>
  <c r="P20" i="5"/>
  <c r="T165" i="5"/>
  <c r="U92" i="5"/>
  <c r="N45" i="5"/>
  <c r="S165" i="5"/>
  <c r="P45" i="5"/>
  <c r="S20" i="5"/>
  <c r="N69" i="5"/>
  <c r="S56" i="5"/>
  <c r="T198" i="5"/>
  <c r="U229" i="5"/>
  <c r="S229" i="5"/>
  <c r="N20" i="5"/>
  <c r="P69" i="5"/>
  <c r="P46" i="5"/>
  <c r="O69" i="5"/>
  <c r="U355" i="5"/>
  <c r="S355" i="5"/>
  <c r="T355" i="5"/>
  <c r="O20" i="5"/>
  <c r="T20" i="5"/>
  <c r="T56" i="5"/>
  <c r="S141" i="5"/>
  <c r="N327" i="5"/>
  <c r="O327" i="5"/>
  <c r="P327" i="5"/>
  <c r="T215" i="5"/>
  <c r="S215" i="5"/>
  <c r="U215" i="5"/>
  <c r="N116" i="5"/>
  <c r="P116" i="5"/>
  <c r="R116" i="5"/>
  <c r="O116" i="5"/>
  <c r="P216" i="5"/>
  <c r="O216" i="5"/>
  <c r="R216" i="5"/>
  <c r="N216" i="5"/>
  <c r="U264" i="5"/>
  <c r="T264" i="5"/>
  <c r="S264" i="5"/>
  <c r="U220" i="5"/>
  <c r="T220" i="5"/>
  <c r="S220" i="5"/>
  <c r="R327" i="5"/>
  <c r="O117" i="5"/>
  <c r="P117" i="5"/>
  <c r="N117" i="5"/>
  <c r="O355" i="5"/>
  <c r="N355" i="5"/>
  <c r="P355" i="5"/>
  <c r="T94" i="5"/>
  <c r="U94" i="5"/>
  <c r="S94" i="5"/>
  <c r="T117" i="5"/>
  <c r="S117" i="5"/>
  <c r="U117" i="5"/>
  <c r="O130" i="5"/>
  <c r="P130" i="5"/>
  <c r="N130" i="5"/>
  <c r="U232" i="5"/>
  <c r="T232" i="5"/>
  <c r="S232" i="5"/>
  <c r="O95" i="5"/>
  <c r="P95" i="5"/>
  <c r="R95" i="5"/>
  <c r="N95" i="5"/>
  <c r="T219" i="5"/>
  <c r="S219" i="5"/>
  <c r="U219" i="5"/>
  <c r="O17" i="5"/>
  <c r="P17" i="5"/>
  <c r="N17" i="5"/>
  <c r="R17" i="5"/>
  <c r="S127" i="5"/>
  <c r="T127" i="5"/>
  <c r="U127" i="5"/>
  <c r="U141" i="5"/>
  <c r="K4" i="7"/>
  <c r="U198" i="5"/>
  <c r="W54" i="4"/>
  <c r="E54" i="5"/>
  <c r="V4" i="4"/>
  <c r="S247" i="5"/>
  <c r="T247" i="5"/>
  <c r="O212" i="5"/>
  <c r="P212" i="5"/>
  <c r="N212" i="5"/>
  <c r="R212" i="5"/>
  <c r="T211" i="5"/>
  <c r="U211" i="5"/>
  <c r="S211" i="5"/>
  <c r="S293" i="5"/>
  <c r="U293" i="5"/>
  <c r="T293" i="5"/>
  <c r="U292" i="5"/>
  <c r="T292" i="5"/>
  <c r="S292" i="5"/>
  <c r="S206" i="5"/>
  <c r="U206" i="5"/>
  <c r="T206" i="5"/>
  <c r="P313" i="5"/>
  <c r="O313" i="5"/>
  <c r="N313" i="5"/>
  <c r="R313" i="5"/>
  <c r="S160" i="5"/>
  <c r="U160" i="5"/>
  <c r="T160" i="5"/>
  <c r="T284" i="5"/>
  <c r="U284" i="5"/>
  <c r="S284" i="5"/>
  <c r="N27" i="5"/>
  <c r="P27" i="5"/>
  <c r="O27" i="5"/>
  <c r="R27" i="5"/>
  <c r="S332" i="5"/>
  <c r="U332" i="5"/>
  <c r="T332" i="5"/>
  <c r="O97" i="5"/>
  <c r="N97" i="5"/>
  <c r="P97" i="5"/>
  <c r="U63" i="5"/>
  <c r="S63" i="5"/>
  <c r="T63" i="5"/>
  <c r="S58" i="5"/>
  <c r="T58" i="5"/>
  <c r="U58" i="5"/>
  <c r="G8" i="5"/>
  <c r="R8" i="5"/>
  <c r="I8" i="5"/>
  <c r="H8" i="5"/>
  <c r="T283" i="5"/>
  <c r="S283" i="5"/>
  <c r="U283" i="5"/>
  <c r="U259" i="5"/>
  <c r="S259" i="5"/>
  <c r="T259" i="5"/>
  <c r="P175" i="5"/>
  <c r="N175" i="5"/>
  <c r="O175" i="5"/>
  <c r="R175" i="5"/>
  <c r="S7" i="5"/>
  <c r="T7" i="5"/>
  <c r="U7" i="5"/>
  <c r="T352" i="5"/>
  <c r="S352" i="5"/>
  <c r="U352" i="5"/>
  <c r="T157" i="5"/>
  <c r="S157" i="5"/>
  <c r="U157" i="5"/>
  <c r="U66" i="5"/>
  <c r="S66" i="5"/>
  <c r="T66" i="5"/>
  <c r="T316" i="5"/>
  <c r="S316" i="5"/>
  <c r="U316" i="5"/>
  <c r="T356" i="5"/>
  <c r="U356" i="5"/>
  <c r="S356" i="5"/>
  <c r="T248" i="5"/>
  <c r="S248" i="5"/>
  <c r="U248" i="5"/>
  <c r="U13" i="5"/>
  <c r="S13" i="5"/>
  <c r="T13" i="5"/>
  <c r="S173" i="5"/>
  <c r="U173" i="5"/>
  <c r="T173" i="5"/>
  <c r="O146" i="5"/>
  <c r="P146" i="5"/>
  <c r="N146" i="5"/>
  <c r="R146" i="5"/>
  <c r="U235" i="5"/>
  <c r="T235" i="5"/>
  <c r="S235" i="5"/>
  <c r="U315" i="5"/>
  <c r="T315" i="5"/>
  <c r="S315" i="5"/>
  <c r="T305" i="5"/>
  <c r="U305" i="5"/>
  <c r="S305" i="5"/>
  <c r="U150" i="5"/>
  <c r="T150" i="5"/>
  <c r="S150" i="5"/>
  <c r="P268" i="5"/>
  <c r="N268" i="5"/>
  <c r="O268" i="5"/>
  <c r="R268" i="5"/>
  <c r="U275" i="5"/>
  <c r="U133" i="5"/>
  <c r="S133" i="5"/>
  <c r="T133" i="5"/>
  <c r="P15" i="5"/>
  <c r="O15" i="5"/>
  <c r="N15" i="5"/>
  <c r="R15" i="5"/>
  <c r="T241" i="5"/>
  <c r="S288" i="5"/>
  <c r="U288" i="5"/>
  <c r="T288" i="5"/>
  <c r="U42" i="5"/>
  <c r="T42" i="5"/>
  <c r="S42" i="5"/>
  <c r="O253" i="5"/>
  <c r="N253" i="5"/>
  <c r="P253" i="5"/>
  <c r="R253" i="5"/>
  <c r="N269" i="5"/>
  <c r="P269" i="5"/>
  <c r="O269" i="5"/>
  <c r="U47" i="5"/>
  <c r="T47" i="5"/>
  <c r="S47" i="5"/>
  <c r="T125" i="5"/>
  <c r="U125" i="5"/>
  <c r="S125" i="5"/>
  <c r="U325" i="5"/>
  <c r="T325" i="5"/>
  <c r="S325" i="5"/>
  <c r="U289" i="5"/>
  <c r="S289" i="5"/>
  <c r="T289" i="5"/>
  <c r="U156" i="5"/>
  <c r="S156" i="5"/>
  <c r="T156" i="5"/>
  <c r="S169" i="5"/>
  <c r="U169" i="5"/>
  <c r="T169" i="5"/>
  <c r="T319" i="5"/>
  <c r="S319" i="5"/>
  <c r="U319" i="5"/>
  <c r="U187" i="5"/>
  <c r="T187" i="5"/>
  <c r="S187" i="5"/>
  <c r="U270" i="5"/>
  <c r="S270" i="5"/>
  <c r="T270" i="5"/>
  <c r="T118" i="5"/>
  <c r="S118" i="5"/>
  <c r="U118" i="5"/>
  <c r="S285" i="5"/>
  <c r="U285" i="5"/>
  <c r="T285" i="5"/>
  <c r="S301" i="5"/>
  <c r="U301" i="5"/>
  <c r="T301" i="5"/>
  <c r="N211" i="5"/>
  <c r="P211" i="5"/>
  <c r="O211" i="5"/>
  <c r="S130" i="5"/>
  <c r="U130" i="5"/>
  <c r="G6" i="5"/>
  <c r="H6" i="5"/>
  <c r="I6" i="5"/>
  <c r="H9" i="5"/>
  <c r="G9" i="5"/>
  <c r="R9" i="5"/>
  <c r="I9" i="5"/>
  <c r="T228" i="5"/>
  <c r="U228" i="5"/>
  <c r="S228" i="5"/>
  <c r="T33" i="5"/>
  <c r="U33" i="5"/>
  <c r="S33" i="5"/>
  <c r="O303" i="5"/>
  <c r="P303" i="5"/>
  <c r="N303" i="5"/>
  <c r="T190" i="5"/>
  <c r="S190" i="5"/>
  <c r="U190" i="5"/>
  <c r="T103" i="5"/>
  <c r="S103" i="5"/>
  <c r="U103" i="5"/>
  <c r="P280" i="5"/>
  <c r="N280" i="5"/>
  <c r="O280" i="5"/>
  <c r="R280" i="5"/>
  <c r="T353" i="5"/>
  <c r="U353" i="5"/>
  <c r="S353" i="5"/>
  <c r="T59" i="5"/>
  <c r="S59" i="5"/>
  <c r="U59" i="5"/>
  <c r="S112" i="5"/>
  <c r="T112" i="5"/>
  <c r="U112" i="5"/>
  <c r="S164" i="5"/>
  <c r="U164" i="5"/>
  <c r="T164" i="5"/>
  <c r="U80" i="5"/>
  <c r="S80" i="5"/>
  <c r="T80" i="5"/>
  <c r="T40" i="5"/>
  <c r="S40" i="5"/>
  <c r="U40" i="5"/>
  <c r="O239" i="5"/>
  <c r="P239" i="5"/>
  <c r="N239" i="5"/>
  <c r="R239" i="5"/>
  <c r="P143" i="5"/>
  <c r="N143" i="5"/>
  <c r="O143" i="5"/>
  <c r="R143" i="5"/>
  <c r="U88" i="5"/>
  <c r="T88" i="5"/>
  <c r="S88" i="5"/>
  <c r="T39" i="5"/>
  <c r="S39" i="5"/>
  <c r="U39" i="5"/>
  <c r="S200" i="5"/>
  <c r="U200" i="5"/>
  <c r="T200" i="5"/>
  <c r="T310" i="5"/>
  <c r="U310" i="5"/>
  <c r="S310" i="5"/>
  <c r="P85" i="5"/>
  <c r="O85" i="5"/>
  <c r="N85" i="5"/>
  <c r="R85" i="5"/>
  <c r="T71" i="5"/>
  <c r="U71" i="5"/>
  <c r="S71" i="5"/>
  <c r="P188" i="5"/>
  <c r="N188" i="5"/>
  <c r="O188" i="5"/>
  <c r="R188" i="5"/>
  <c r="U69" i="5"/>
  <c r="U19" i="5"/>
  <c r="S19" i="5"/>
  <c r="T19" i="5"/>
  <c r="S79" i="5"/>
  <c r="U79" i="5"/>
  <c r="T79" i="5"/>
  <c r="R303" i="5"/>
  <c r="S126" i="5"/>
  <c r="U126" i="5"/>
  <c r="T126" i="5"/>
  <c r="U61" i="5"/>
  <c r="T61" i="5"/>
  <c r="S61" i="5"/>
  <c r="T152" i="5"/>
  <c r="S152" i="5"/>
  <c r="U152" i="5"/>
  <c r="U312" i="5"/>
  <c r="T312" i="5"/>
  <c r="T311" i="5"/>
  <c r="U311" i="5"/>
  <c r="S311" i="5"/>
  <c r="T252" i="5"/>
  <c r="S252" i="5"/>
  <c r="U252" i="5"/>
  <c r="O304" i="5"/>
  <c r="N304" i="5"/>
  <c r="P304" i="5"/>
  <c r="R304" i="5"/>
  <c r="U87" i="5"/>
  <c r="S87" i="5"/>
  <c r="T87" i="5"/>
  <c r="U166" i="5"/>
  <c r="S166" i="5"/>
  <c r="T166" i="5"/>
  <c r="T176" i="5"/>
  <c r="U176" i="5"/>
  <c r="S176" i="5"/>
  <c r="N320" i="5"/>
  <c r="O320" i="5"/>
  <c r="P320" i="5"/>
  <c r="R320" i="5"/>
  <c r="T224" i="5"/>
  <c r="S224" i="5"/>
  <c r="U224" i="5"/>
  <c r="T196" i="5"/>
  <c r="U196" i="5"/>
  <c r="S196" i="5"/>
  <c r="P233" i="5"/>
  <c r="O233" i="5"/>
  <c r="N233" i="5"/>
  <c r="O8" i="5"/>
  <c r="N8" i="5"/>
  <c r="P8" i="5"/>
  <c r="P134" i="5"/>
  <c r="O134" i="5"/>
  <c r="N134" i="5"/>
  <c r="P330" i="5"/>
  <c r="O330" i="5"/>
  <c r="N330" i="5"/>
  <c r="R330" i="5"/>
  <c r="R97" i="5"/>
  <c r="L6" i="5"/>
  <c r="W6" i="7"/>
  <c r="T250" i="5"/>
  <c r="U250" i="5"/>
  <c r="S250" i="5"/>
  <c r="S203" i="5"/>
  <c r="U203" i="5"/>
  <c r="T203" i="5"/>
  <c r="S98" i="5"/>
  <c r="T98" i="5"/>
  <c r="U98" i="5"/>
  <c r="N206" i="5"/>
  <c r="P206" i="5"/>
  <c r="O206" i="5"/>
  <c r="T208" i="5"/>
  <c r="U208" i="5"/>
  <c r="S208" i="5"/>
  <c r="U182" i="5"/>
  <c r="S182" i="5"/>
  <c r="T182" i="5"/>
  <c r="U345" i="5"/>
  <c r="S345" i="5"/>
  <c r="T345" i="5"/>
  <c r="S273" i="5"/>
  <c r="T273" i="5"/>
  <c r="U273" i="5"/>
  <c r="O301" i="5"/>
  <c r="N301" i="5"/>
  <c r="P301" i="5"/>
  <c r="S197" i="5"/>
  <c r="T197" i="5"/>
  <c r="U197" i="5"/>
  <c r="N189" i="5"/>
  <c r="O189" i="5"/>
  <c r="P189" i="5"/>
  <c r="R189" i="5"/>
  <c r="S276" i="5"/>
  <c r="U276" i="5"/>
  <c r="T276" i="5"/>
  <c r="U123" i="5"/>
  <c r="S123" i="5"/>
  <c r="T123" i="5"/>
  <c r="T101" i="5"/>
  <c r="U101" i="5"/>
  <c r="S101" i="5"/>
  <c r="T302" i="5"/>
  <c r="S302" i="5"/>
  <c r="U302" i="5"/>
  <c r="T269" i="5"/>
  <c r="S269" i="5"/>
  <c r="U269" i="5"/>
  <c r="U238" i="5"/>
  <c r="S238" i="5"/>
  <c r="T238" i="5"/>
  <c r="T48" i="5"/>
  <c r="S48" i="5"/>
  <c r="U48" i="5"/>
  <c r="S193" i="5"/>
  <c r="T113" i="5"/>
  <c r="S113" i="5"/>
  <c r="U113" i="5"/>
  <c r="S18" i="5"/>
  <c r="S111" i="5"/>
  <c r="T111" i="5"/>
  <c r="U111" i="5"/>
  <c r="U12" i="5"/>
  <c r="S12" i="5"/>
  <c r="T12" i="5"/>
  <c r="U114" i="5"/>
  <c r="S114" i="5"/>
  <c r="T114" i="5"/>
  <c r="T172" i="5"/>
  <c r="S172" i="5"/>
  <c r="U172" i="5"/>
  <c r="S287" i="5"/>
  <c r="U287" i="5"/>
  <c r="T287" i="5"/>
  <c r="T350" i="5"/>
  <c r="S350" i="5"/>
  <c r="U350" i="5"/>
  <c r="O294" i="5"/>
  <c r="N294" i="5"/>
  <c r="P294" i="5"/>
  <c r="R294" i="5"/>
  <c r="U110" i="5"/>
  <c r="S110" i="5"/>
  <c r="T110" i="5"/>
  <c r="N354" i="5"/>
  <c r="P354" i="5"/>
  <c r="O354" i="5"/>
  <c r="R354" i="5"/>
  <c r="P67" i="5"/>
  <c r="O67" i="5"/>
  <c r="N67" i="5"/>
  <c r="R67" i="5"/>
  <c r="O317" i="5"/>
  <c r="N317" i="5"/>
  <c r="P317" i="5"/>
  <c r="R317" i="5"/>
  <c r="N140" i="5"/>
  <c r="P140" i="5"/>
  <c r="O140" i="5"/>
  <c r="T271" i="5"/>
  <c r="S271" i="5"/>
  <c r="U271" i="5"/>
  <c r="R140" i="5"/>
  <c r="N258" i="5"/>
  <c r="P258" i="5"/>
  <c r="O258" i="5"/>
  <c r="R258" i="5"/>
  <c r="N346" i="5"/>
  <c r="P346" i="5"/>
  <c r="O346" i="5"/>
  <c r="R346" i="5"/>
  <c r="O86" i="5"/>
  <c r="P86" i="5"/>
  <c r="N86" i="5"/>
  <c r="S234" i="5"/>
  <c r="T234" i="5"/>
  <c r="U234" i="5"/>
  <c r="T278" i="5"/>
  <c r="U278" i="5"/>
  <c r="S278" i="5"/>
  <c r="S236" i="5"/>
  <c r="U236" i="5"/>
  <c r="T236" i="5"/>
  <c r="S181" i="5"/>
  <c r="T181" i="5"/>
  <c r="U181" i="5"/>
  <c r="T120" i="5"/>
  <c r="U120" i="5"/>
  <c r="S120" i="5"/>
  <c r="S86" i="5"/>
  <c r="U86" i="5"/>
  <c r="T86" i="5"/>
  <c r="U210" i="5"/>
  <c r="S210" i="5"/>
  <c r="T210" i="5"/>
  <c r="N293" i="5"/>
  <c r="O293" i="5"/>
  <c r="P293" i="5"/>
  <c r="U155" i="5"/>
  <c r="S155" i="5"/>
  <c r="T155" i="5"/>
  <c r="U204" i="5"/>
  <c r="T204" i="5"/>
  <c r="S204" i="5"/>
  <c r="T202" i="5"/>
  <c r="U202" i="5"/>
  <c r="S202" i="5"/>
  <c r="U122" i="5"/>
  <c r="T122" i="5"/>
  <c r="S122" i="5"/>
  <c r="S21" i="5"/>
  <c r="S174" i="5"/>
  <c r="T174" i="5"/>
  <c r="U174" i="5"/>
  <c r="N292" i="5"/>
  <c r="P292" i="5"/>
  <c r="O292" i="5"/>
  <c r="O318" i="5"/>
  <c r="P318" i="5"/>
  <c r="N318" i="5"/>
  <c r="R318" i="5"/>
  <c r="U44" i="5"/>
  <c r="S44" i="5"/>
  <c r="T44" i="5"/>
  <c r="S298" i="5"/>
  <c r="T298" i="5"/>
  <c r="U298" i="5"/>
  <c r="T73" i="5"/>
  <c r="U73" i="5"/>
  <c r="S73" i="5"/>
  <c r="T308" i="5"/>
  <c r="U308" i="5"/>
  <c r="S308" i="5"/>
  <c r="U279" i="5"/>
  <c r="S279" i="5"/>
  <c r="T279" i="5"/>
  <c r="N282" i="5"/>
  <c r="P282" i="5"/>
  <c r="O282" i="5"/>
  <c r="R282" i="5"/>
  <c r="U307" i="5"/>
  <c r="T307" i="5"/>
  <c r="S307" i="5"/>
  <c r="T263" i="5"/>
  <c r="S263" i="5"/>
  <c r="U263" i="5"/>
  <c r="R134" i="5"/>
  <c r="S36" i="5"/>
  <c r="S194" i="5"/>
  <c r="U194" i="5"/>
  <c r="T194" i="5"/>
  <c r="S329" i="5"/>
  <c r="T329" i="5"/>
  <c r="U329" i="5"/>
  <c r="S184" i="5" l="1"/>
  <c r="T184" i="5"/>
  <c r="U184" i="5"/>
  <c r="W54" i="7"/>
  <c r="J54" i="15"/>
  <c r="K54" i="15" s="1"/>
  <c r="L54" i="15" s="1"/>
  <c r="I53" i="5"/>
  <c r="G53" i="5"/>
  <c r="H53" i="5"/>
  <c r="E3" i="15"/>
  <c r="W83" i="7"/>
  <c r="J83" i="15"/>
  <c r="K83" i="15" s="1"/>
  <c r="L83" i="15" s="1"/>
  <c r="L3" i="15" s="1"/>
  <c r="F83" i="15"/>
  <c r="G83" i="15" s="1"/>
  <c r="G3" i="15" s="1"/>
  <c r="N72" i="5"/>
  <c r="S297" i="5"/>
  <c r="O341" i="5"/>
  <c r="N341" i="5"/>
  <c r="U297" i="5"/>
  <c r="S102" i="5"/>
  <c r="U102" i="5"/>
  <c r="W4" i="3"/>
  <c r="T323" i="5"/>
  <c r="R72" i="5"/>
  <c r="U323" i="5"/>
  <c r="T49" i="5"/>
  <c r="T36" i="5"/>
  <c r="T18" i="5"/>
  <c r="T69" i="5"/>
  <c r="S260" i="5"/>
  <c r="U240" i="5"/>
  <c r="T53" i="5"/>
  <c r="R148" i="5"/>
  <c r="N148" i="5"/>
  <c r="P148" i="5"/>
  <c r="O148" i="5"/>
  <c r="S241" i="5"/>
  <c r="U53" i="5"/>
  <c r="T233" i="5"/>
  <c r="P53" i="5"/>
  <c r="U331" i="5"/>
  <c r="T331" i="5"/>
  <c r="U347" i="5"/>
  <c r="T347" i="5"/>
  <c r="S233" i="5"/>
  <c r="N53" i="5"/>
  <c r="O53" i="5"/>
  <c r="H83" i="5"/>
  <c r="P213" i="5"/>
  <c r="T34" i="5"/>
  <c r="U178" i="5"/>
  <c r="O213" i="5"/>
  <c r="P84" i="5"/>
  <c r="O84" i="5"/>
  <c r="N84" i="5"/>
  <c r="P184" i="5"/>
  <c r="N184" i="5"/>
  <c r="U65" i="5"/>
  <c r="S65" i="5"/>
  <c r="T65" i="5"/>
  <c r="U261" i="5"/>
  <c r="T261" i="5"/>
  <c r="S261" i="5"/>
  <c r="N25" i="5"/>
  <c r="P25" i="5"/>
  <c r="R25" i="5"/>
  <c r="T25" i="5" s="1"/>
  <c r="O25" i="5"/>
  <c r="R192" i="5"/>
  <c r="O192" i="5"/>
  <c r="N192" i="5"/>
  <c r="P192" i="5"/>
  <c r="U21" i="5"/>
  <c r="S34" i="5"/>
  <c r="N343" i="5"/>
  <c r="O343" i="5"/>
  <c r="S295" i="5"/>
  <c r="U295" i="5"/>
  <c r="T295" i="5"/>
  <c r="O26" i="5"/>
  <c r="P26" i="5"/>
  <c r="N26" i="5"/>
  <c r="R26" i="5"/>
  <c r="S186" i="5"/>
  <c r="N82" i="5"/>
  <c r="P82" i="5"/>
  <c r="R82" i="5"/>
  <c r="O82" i="5"/>
  <c r="U341" i="5"/>
  <c r="T341" i="5"/>
  <c r="S341" i="5"/>
  <c r="U46" i="5"/>
  <c r="O107" i="5"/>
  <c r="N107" i="5"/>
  <c r="R107" i="5"/>
  <c r="P107" i="5"/>
  <c r="N244" i="5"/>
  <c r="R244" i="5"/>
  <c r="O244" i="5"/>
  <c r="P244" i="5"/>
  <c r="P338" i="5"/>
  <c r="N338" i="5"/>
  <c r="O338" i="5"/>
  <c r="R338" i="5"/>
  <c r="S195" i="5"/>
  <c r="U186" i="5"/>
  <c r="N340" i="5"/>
  <c r="O340" i="5"/>
  <c r="P340" i="5"/>
  <c r="R340" i="5"/>
  <c r="T213" i="5"/>
  <c r="S213" i="5"/>
  <c r="U213" i="5"/>
  <c r="S25" i="5"/>
  <c r="U163" i="5"/>
  <c r="W4" i="4"/>
  <c r="U32" i="5"/>
  <c r="S32" i="5"/>
  <c r="T32" i="5"/>
  <c r="U51" i="5"/>
  <c r="S51" i="5"/>
  <c r="T51" i="5"/>
  <c r="T72" i="5"/>
  <c r="U72" i="5"/>
  <c r="S72" i="5"/>
  <c r="U29" i="5"/>
  <c r="S29" i="5"/>
  <c r="T29" i="5"/>
  <c r="U31" i="5"/>
  <c r="T31" i="5"/>
  <c r="S31" i="5"/>
  <c r="S163" i="5"/>
  <c r="T193" i="5"/>
  <c r="P243" i="5"/>
  <c r="U37" i="5"/>
  <c r="S37" i="5"/>
  <c r="T37" i="5"/>
  <c r="T84" i="5"/>
  <c r="U84" i="5"/>
  <c r="S84" i="5"/>
  <c r="N266" i="5"/>
  <c r="O266" i="5"/>
  <c r="P266" i="5"/>
  <c r="R266" i="5"/>
  <c r="P144" i="5"/>
  <c r="N144" i="5"/>
  <c r="R144" i="5"/>
  <c r="O144" i="5"/>
  <c r="U74" i="5"/>
  <c r="T74" i="5"/>
  <c r="S74" i="5"/>
  <c r="U96" i="5"/>
  <c r="N243" i="5"/>
  <c r="U185" i="5"/>
  <c r="U221" i="5"/>
  <c r="T221" i="5"/>
  <c r="S221" i="5"/>
  <c r="T251" i="5"/>
  <c r="S251" i="5"/>
  <c r="U251" i="5"/>
  <c r="T226" i="5"/>
  <c r="U226" i="5"/>
  <c r="S226" i="5"/>
  <c r="T96" i="5"/>
  <c r="O243" i="5"/>
  <c r="T185" i="5"/>
  <c r="S265" i="5"/>
  <c r="U265" i="5"/>
  <c r="T265" i="5"/>
  <c r="T343" i="5"/>
  <c r="S343" i="5"/>
  <c r="U343" i="5"/>
  <c r="S24" i="5"/>
  <c r="T24" i="5"/>
  <c r="U24" i="5"/>
  <c r="U201" i="5"/>
  <c r="S201" i="5"/>
  <c r="T201" i="5"/>
  <c r="S46" i="5"/>
  <c r="U195" i="5"/>
  <c r="U326" i="5"/>
  <c r="U336" i="5"/>
  <c r="T326" i="5"/>
  <c r="T336" i="5"/>
  <c r="U49" i="5"/>
  <c r="L83" i="5"/>
  <c r="M83" i="5" s="1"/>
  <c r="R83" i="5" s="1"/>
  <c r="T205" i="5"/>
  <c r="U205" i="5"/>
  <c r="L54" i="5"/>
  <c r="M54" i="5" s="1"/>
  <c r="O54" i="5" s="1"/>
  <c r="V4" i="7"/>
  <c r="S137" i="5"/>
  <c r="T242" i="5"/>
  <c r="T137" i="5"/>
  <c r="U242" i="5"/>
  <c r="T275" i="5"/>
  <c r="S191" i="5"/>
  <c r="P100" i="5"/>
  <c r="T132" i="5"/>
  <c r="U132" i="5"/>
  <c r="S132" i="5"/>
  <c r="O100" i="5"/>
  <c r="U223" i="5"/>
  <c r="T223" i="5"/>
  <c r="U68" i="5"/>
  <c r="S68" i="5"/>
  <c r="T240" i="5"/>
  <c r="S300" i="5"/>
  <c r="T300" i="5"/>
  <c r="U300" i="5"/>
  <c r="R100" i="5"/>
  <c r="S100" i="5" s="1"/>
  <c r="I23" i="5"/>
  <c r="G23" i="5"/>
  <c r="H23" i="5"/>
  <c r="I52" i="5"/>
  <c r="E3" i="5"/>
  <c r="T191" i="5"/>
  <c r="I83" i="5"/>
  <c r="H52" i="5"/>
  <c r="S142" i="5"/>
  <c r="U142" i="5"/>
  <c r="T142" i="5"/>
  <c r="R52" i="5"/>
  <c r="S138" i="5"/>
  <c r="U138" i="5"/>
  <c r="T138" i="5"/>
  <c r="O52" i="5"/>
  <c r="N52" i="5"/>
  <c r="P52" i="5"/>
  <c r="N70" i="5"/>
  <c r="O70" i="5"/>
  <c r="P70" i="5"/>
  <c r="R70" i="5"/>
  <c r="S124" i="5"/>
  <c r="U124" i="5"/>
  <c r="T124" i="5"/>
  <c r="S99" i="5"/>
  <c r="U99" i="5"/>
  <c r="T99" i="5"/>
  <c r="U93" i="5"/>
  <c r="S93" i="5"/>
  <c r="T93" i="5"/>
  <c r="S50" i="5"/>
  <c r="T50" i="5"/>
  <c r="U50" i="5"/>
  <c r="U62" i="5"/>
  <c r="S62" i="5"/>
  <c r="T62" i="5"/>
  <c r="T243" i="5"/>
  <c r="U243" i="5"/>
  <c r="S243" i="5"/>
  <c r="U78" i="5"/>
  <c r="T78" i="5"/>
  <c r="S78" i="5"/>
  <c r="P83" i="5"/>
  <c r="U334" i="5"/>
  <c r="T334" i="5"/>
  <c r="S334" i="5"/>
  <c r="L139" i="5"/>
  <c r="M139" i="5" s="1"/>
  <c r="W139" i="7"/>
  <c r="W23" i="7"/>
  <c r="L23" i="5"/>
  <c r="M23" i="5" s="1"/>
  <c r="F54" i="5"/>
  <c r="F3" i="5" s="1"/>
  <c r="U17" i="5"/>
  <c r="S17" i="5"/>
  <c r="T17" i="5"/>
  <c r="U95" i="5"/>
  <c r="T95" i="5"/>
  <c r="S95" i="5"/>
  <c r="S327" i="5"/>
  <c r="U327" i="5"/>
  <c r="T327" i="5"/>
  <c r="T216" i="5"/>
  <c r="U216" i="5"/>
  <c r="S216" i="5"/>
  <c r="S116" i="5"/>
  <c r="U116" i="5"/>
  <c r="T116" i="5"/>
  <c r="S258" i="5"/>
  <c r="U258" i="5"/>
  <c r="T258" i="5"/>
  <c r="U320" i="5"/>
  <c r="T320" i="5"/>
  <c r="S320" i="5"/>
  <c r="U304" i="5"/>
  <c r="T304" i="5"/>
  <c r="S304" i="5"/>
  <c r="T188" i="5"/>
  <c r="S188" i="5"/>
  <c r="U188" i="5"/>
  <c r="T189" i="5"/>
  <c r="S189" i="5"/>
  <c r="U189" i="5"/>
  <c r="S239" i="5"/>
  <c r="T239" i="5"/>
  <c r="U239" i="5"/>
  <c r="S253" i="5"/>
  <c r="T253" i="5"/>
  <c r="U253" i="5"/>
  <c r="T15" i="5"/>
  <c r="S15" i="5"/>
  <c r="U15" i="5"/>
  <c r="T8" i="5"/>
  <c r="U8" i="5"/>
  <c r="S8" i="5"/>
  <c r="S313" i="5"/>
  <c r="U313" i="5"/>
  <c r="T313" i="5"/>
  <c r="S67" i="5"/>
  <c r="U67" i="5"/>
  <c r="T67" i="5"/>
  <c r="M6" i="5"/>
  <c r="S85" i="5"/>
  <c r="T85" i="5"/>
  <c r="U85" i="5"/>
  <c r="T346" i="5"/>
  <c r="S346" i="5"/>
  <c r="U346" i="5"/>
  <c r="U140" i="5"/>
  <c r="S140" i="5"/>
  <c r="T140" i="5"/>
  <c r="T97" i="5"/>
  <c r="S97" i="5"/>
  <c r="U97" i="5"/>
  <c r="U212" i="5"/>
  <c r="S212" i="5"/>
  <c r="T212" i="5"/>
  <c r="T294" i="5"/>
  <c r="S294" i="5"/>
  <c r="U294" i="5"/>
  <c r="U330" i="5"/>
  <c r="S330" i="5"/>
  <c r="T330" i="5"/>
  <c r="S143" i="5"/>
  <c r="T143" i="5"/>
  <c r="U143" i="5"/>
  <c r="T175" i="5"/>
  <c r="U175" i="5"/>
  <c r="S175" i="5"/>
  <c r="U317" i="5"/>
  <c r="T317" i="5"/>
  <c r="S317" i="5"/>
  <c r="S318" i="5"/>
  <c r="T318" i="5"/>
  <c r="U318" i="5"/>
  <c r="U354" i="5"/>
  <c r="T354" i="5"/>
  <c r="S354" i="5"/>
  <c r="S303" i="5"/>
  <c r="U303" i="5"/>
  <c r="T303" i="5"/>
  <c r="T9" i="5"/>
  <c r="S9" i="5"/>
  <c r="U9" i="5"/>
  <c r="U268" i="5"/>
  <c r="T268" i="5"/>
  <c r="S268" i="5"/>
  <c r="S146" i="5"/>
  <c r="T146" i="5"/>
  <c r="U146" i="5"/>
  <c r="U282" i="5"/>
  <c r="S282" i="5"/>
  <c r="T282" i="5"/>
  <c r="S134" i="5"/>
  <c r="U134" i="5"/>
  <c r="T134" i="5"/>
  <c r="S280" i="5"/>
  <c r="U280" i="5"/>
  <c r="T280" i="5"/>
  <c r="U27" i="5"/>
  <c r="S27" i="5"/>
  <c r="T27" i="5"/>
  <c r="U25" i="5" l="1"/>
  <c r="F3" i="15"/>
  <c r="N83" i="5"/>
  <c r="J3" i="15"/>
  <c r="K3" i="15"/>
  <c r="S148" i="5"/>
  <c r="U148" i="5"/>
  <c r="T148" i="5"/>
  <c r="S192" i="5"/>
  <c r="U192" i="5"/>
  <c r="T192" i="5"/>
  <c r="O83" i="5"/>
  <c r="T107" i="5"/>
  <c r="S107" i="5"/>
  <c r="U107" i="5"/>
  <c r="T340" i="5"/>
  <c r="U340" i="5"/>
  <c r="S340" i="5"/>
  <c r="U82" i="5"/>
  <c r="T82" i="5"/>
  <c r="S82" i="5"/>
  <c r="N54" i="5"/>
  <c r="P54" i="5"/>
  <c r="T26" i="5"/>
  <c r="U26" i="5"/>
  <c r="S26" i="5"/>
  <c r="T244" i="5"/>
  <c r="U244" i="5"/>
  <c r="S244" i="5"/>
  <c r="S338" i="5"/>
  <c r="U338" i="5"/>
  <c r="T338" i="5"/>
  <c r="S266" i="5"/>
  <c r="U266" i="5"/>
  <c r="T266" i="5"/>
  <c r="S144" i="5"/>
  <c r="T144" i="5"/>
  <c r="U144" i="5"/>
  <c r="H54" i="5"/>
  <c r="U100" i="5"/>
  <c r="W4" i="7"/>
  <c r="T100" i="5"/>
  <c r="U52" i="5"/>
  <c r="T52" i="5"/>
  <c r="S52" i="5"/>
  <c r="T70" i="5"/>
  <c r="S70" i="5"/>
  <c r="U70" i="5"/>
  <c r="L3" i="5"/>
  <c r="G54" i="5"/>
  <c r="I54" i="5"/>
  <c r="I3" i="5" s="1"/>
  <c r="O23" i="5"/>
  <c r="R23" i="5"/>
  <c r="N23" i="5"/>
  <c r="P23" i="5"/>
  <c r="S83" i="5"/>
  <c r="T83" i="5"/>
  <c r="U83" i="5"/>
  <c r="R139" i="5"/>
  <c r="P139" i="5"/>
  <c r="O139" i="5"/>
  <c r="N139" i="5"/>
  <c r="R54" i="5"/>
  <c r="S54" i="5" s="1"/>
  <c r="N6" i="5"/>
  <c r="O6" i="5"/>
  <c r="M3" i="5"/>
  <c r="P6" i="5"/>
  <c r="R6" i="5"/>
  <c r="P3" i="5" l="1"/>
  <c r="S139" i="5"/>
  <c r="U139" i="5"/>
  <c r="T139" i="5"/>
  <c r="U23" i="5"/>
  <c r="T23" i="5"/>
  <c r="S23" i="5"/>
  <c r="T54" i="5"/>
  <c r="U54" i="5"/>
  <c r="S6" i="5"/>
  <c r="T6" i="5"/>
  <c r="R3" i="5"/>
  <c r="U6" i="5"/>
  <c r="U3" i="5" l="1"/>
  <c r="U167" i="15" l="1"/>
  <c r="Z118" i="15"/>
  <c r="AA118" i="15" s="1"/>
  <c r="Q120" i="15"/>
  <c r="Q105" i="15"/>
  <c r="Q81" i="15"/>
  <c r="U138" i="15"/>
  <c r="U163" i="15"/>
  <c r="U96" i="15"/>
  <c r="U48" i="15"/>
  <c r="U152" i="15"/>
  <c r="U134" i="15"/>
  <c r="U154" i="15"/>
  <c r="U137" i="15"/>
  <c r="U158" i="15"/>
  <c r="U132" i="15"/>
  <c r="U128" i="15"/>
  <c r="U159" i="15"/>
  <c r="U131" i="15"/>
  <c r="U125" i="15"/>
  <c r="U77" i="15"/>
  <c r="U46" i="15"/>
  <c r="U123" i="15"/>
  <c r="U71" i="15"/>
  <c r="Z80" i="15"/>
  <c r="AA80" i="15" s="1"/>
  <c r="Q47" i="15"/>
  <c r="Z47" i="15"/>
  <c r="AA47" i="15" s="1"/>
  <c r="Q95" i="15"/>
  <c r="U43" i="15"/>
  <c r="U110" i="15"/>
  <c r="U49" i="15"/>
  <c r="U97" i="15"/>
  <c r="U112" i="15"/>
  <c r="U147" i="15"/>
  <c r="Z87" i="15"/>
  <c r="AA87" i="15" s="1"/>
  <c r="U44" i="15"/>
  <c r="Q80" i="15"/>
  <c r="U69" i="15"/>
  <c r="U65" i="15"/>
  <c r="U81" i="15"/>
  <c r="U45" i="15" l="1"/>
  <c r="U88" i="15"/>
  <c r="Z48" i="15"/>
  <c r="AA48" i="15" s="1"/>
  <c r="U41" i="15"/>
  <c r="Z105" i="15"/>
  <c r="AA105" i="15" s="1"/>
  <c r="Q48" i="15"/>
  <c r="U56" i="15"/>
  <c r="U155" i="15"/>
  <c r="U79" i="15"/>
  <c r="Q118" i="15"/>
  <c r="U165" i="15"/>
  <c r="U120" i="15"/>
  <c r="U160" i="15"/>
  <c r="W120" i="15"/>
  <c r="X120" i="15" s="1"/>
  <c r="U162" i="15"/>
  <c r="Z120" i="15"/>
  <c r="AA120" i="15" s="1"/>
  <c r="W48" i="15"/>
  <c r="X48" i="15" s="1"/>
  <c r="U50" i="15"/>
  <c r="U118" i="15"/>
  <c r="W118" i="15" s="1"/>
  <c r="X118" i="15" s="1"/>
  <c r="Q41" i="15"/>
  <c r="W41" i="15" s="1"/>
  <c r="X41" i="15" s="1"/>
  <c r="U47" i="15"/>
  <c r="W47" i="15" s="1"/>
  <c r="X47" i="15" s="1"/>
  <c r="U145" i="15"/>
  <c r="U66" i="15"/>
  <c r="Z34" i="15"/>
  <c r="AA34" i="15" s="1"/>
  <c r="Z65" i="15"/>
  <c r="AA65" i="15" s="1"/>
  <c r="U42" i="15"/>
  <c r="Q34" i="15"/>
  <c r="Z69" i="15"/>
  <c r="AA69" i="15" s="1"/>
  <c r="Z132" i="15"/>
  <c r="AA132" i="15" s="1"/>
  <c r="Q132" i="15"/>
  <c r="W132" i="15" s="1"/>
  <c r="X132" i="15" s="1"/>
  <c r="Q112" i="15"/>
  <c r="W112" i="15" s="1"/>
  <c r="X112" i="15" s="1"/>
  <c r="Z112" i="15"/>
  <c r="AA112" i="15" s="1"/>
  <c r="Z110" i="15"/>
  <c r="AA110" i="15" s="1"/>
  <c r="Q110" i="15"/>
  <c r="W110" i="15" s="1"/>
  <c r="X110" i="15" s="1"/>
  <c r="Z115" i="15"/>
  <c r="AA115" i="15" s="1"/>
  <c r="Q115" i="15"/>
  <c r="Q107" i="15"/>
  <c r="Z107" i="15"/>
  <c r="AA107" i="15" s="1"/>
  <c r="Z155" i="15"/>
  <c r="AA155" i="15" s="1"/>
  <c r="Q155" i="15"/>
  <c r="W155" i="15" s="1"/>
  <c r="X155" i="15" s="1"/>
  <c r="Z95" i="15"/>
  <c r="AA95" i="15" s="1"/>
  <c r="U98" i="15"/>
  <c r="Z44" i="15"/>
  <c r="AA44" i="15" s="1"/>
  <c r="Q44" i="15"/>
  <c r="W44" i="15" s="1"/>
  <c r="X44" i="15" s="1"/>
  <c r="Z152" i="15"/>
  <c r="AA152" i="15" s="1"/>
  <c r="Q152" i="15"/>
  <c r="W152" i="15" s="1"/>
  <c r="X152" i="15" s="1"/>
  <c r="U92" i="15"/>
  <c r="Q123" i="15"/>
  <c r="W123" i="15" s="1"/>
  <c r="X123" i="15" s="1"/>
  <c r="Z123" i="15"/>
  <c r="AA123" i="15" s="1"/>
  <c r="U80" i="15"/>
  <c r="W80" i="15" s="1"/>
  <c r="X80" i="15" s="1"/>
  <c r="Q43" i="15"/>
  <c r="W43" i="15" s="1"/>
  <c r="X43" i="15" s="1"/>
  <c r="Z43" i="15"/>
  <c r="AA43" i="15" s="1"/>
  <c r="Z96" i="15"/>
  <c r="AA96" i="15" s="1"/>
  <c r="Q96" i="15"/>
  <c r="W96" i="15" s="1"/>
  <c r="X96" i="15" s="1"/>
  <c r="U95" i="15"/>
  <c r="W95" i="15" s="1"/>
  <c r="X95" i="15" s="1"/>
  <c r="Q137" i="15"/>
  <c r="W137" i="15" s="1"/>
  <c r="X137" i="15" s="1"/>
  <c r="Z137" i="15"/>
  <c r="AA137" i="15" s="1"/>
  <c r="Q167" i="15"/>
  <c r="W167" i="15" s="1"/>
  <c r="X167" i="15" s="1"/>
  <c r="Z167" i="15"/>
  <c r="AA167" i="15" s="1"/>
  <c r="Q65" i="15"/>
  <c r="W65" i="15" s="1"/>
  <c r="X65" i="15" s="1"/>
  <c r="Z56" i="15"/>
  <c r="AA56" i="15" s="1"/>
  <c r="Q56" i="15"/>
  <c r="W56" i="15" s="1"/>
  <c r="X56" i="15" s="1"/>
  <c r="Z160" i="15"/>
  <c r="AA160" i="15" s="1"/>
  <c r="Q160" i="15"/>
  <c r="U34" i="15"/>
  <c r="U58" i="15"/>
  <c r="Q106" i="15"/>
  <c r="Z106" i="15"/>
  <c r="AA106" i="15" s="1"/>
  <c r="U105" i="15"/>
  <c r="W105" i="15" s="1"/>
  <c r="X105" i="15" s="1"/>
  <c r="Z41" i="15"/>
  <c r="AA41" i="15" s="1"/>
  <c r="U106" i="15"/>
  <c r="Z158" i="15"/>
  <c r="AA158" i="15" s="1"/>
  <c r="Q158" i="15"/>
  <c r="W158" i="15" s="1"/>
  <c r="X158" i="15" s="1"/>
  <c r="Q147" i="15"/>
  <c r="W147" i="15" s="1"/>
  <c r="X147" i="15" s="1"/>
  <c r="Z147" i="15"/>
  <c r="AA147" i="15" s="1"/>
  <c r="U115" i="15"/>
  <c r="Z90" i="15"/>
  <c r="AA90" i="15" s="1"/>
  <c r="Q90" i="15"/>
  <c r="Z92" i="15"/>
  <c r="AA92" i="15" s="1"/>
  <c r="Q92" i="15"/>
  <c r="Q165" i="15"/>
  <c r="W165" i="15" s="1"/>
  <c r="X165" i="15" s="1"/>
  <c r="Z165" i="15"/>
  <c r="AA165" i="15" s="1"/>
  <c r="Z88" i="15"/>
  <c r="AA88" i="15" s="1"/>
  <c r="Q88" i="15"/>
  <c r="W88" i="15" s="1"/>
  <c r="X88" i="15" s="1"/>
  <c r="U107" i="15"/>
  <c r="Z125" i="15"/>
  <c r="AA125" i="15" s="1"/>
  <c r="Q125" i="15"/>
  <c r="W125" i="15" s="1"/>
  <c r="X125" i="15" s="1"/>
  <c r="Z81" i="15"/>
  <c r="AA81" i="15" s="1"/>
  <c r="Q154" i="15"/>
  <c r="W154" i="15" s="1"/>
  <c r="X154" i="15" s="1"/>
  <c r="Z154" i="15"/>
  <c r="AA154" i="15" s="1"/>
  <c r="Z66" i="15"/>
  <c r="AA66" i="15" s="1"/>
  <c r="Q66" i="15"/>
  <c r="W66" i="15" s="1"/>
  <c r="X66" i="15" s="1"/>
  <c r="Z145" i="15"/>
  <c r="AA145" i="15" s="1"/>
  <c r="Q145" i="15"/>
  <c r="Z58" i="15"/>
  <c r="AA58" i="15" s="1"/>
  <c r="Q58" i="15"/>
  <c r="Z162" i="15"/>
  <c r="AA162" i="15" s="1"/>
  <c r="Q162" i="15"/>
  <c r="Q46" i="15"/>
  <c r="W46" i="15" s="1"/>
  <c r="X46" i="15" s="1"/>
  <c r="Z46" i="15"/>
  <c r="AA46" i="15" s="1"/>
  <c r="Q97" i="15"/>
  <c r="W97" i="15" s="1"/>
  <c r="X97" i="15" s="1"/>
  <c r="Z97" i="15"/>
  <c r="AA97" i="15" s="1"/>
  <c r="Z131" i="15"/>
  <c r="AA131" i="15" s="1"/>
  <c r="Q131" i="15"/>
  <c r="W131" i="15" s="1"/>
  <c r="X131" i="15" s="1"/>
  <c r="Q69" i="15"/>
  <c r="W69" i="15" s="1"/>
  <c r="X69" i="15" s="1"/>
  <c r="W81" i="15"/>
  <c r="X81" i="15" s="1"/>
  <c r="T3" i="15"/>
  <c r="Z134" i="15"/>
  <c r="AA134" i="15" s="1"/>
  <c r="Q134" i="15"/>
  <c r="W134" i="15" s="1"/>
  <c r="X134" i="15" s="1"/>
  <c r="Q49" i="15"/>
  <c r="W49" i="15" s="1"/>
  <c r="X49" i="15" s="1"/>
  <c r="Z49" i="15"/>
  <c r="AA49" i="15" s="1"/>
  <c r="Q138" i="15"/>
  <c r="W138" i="15" s="1"/>
  <c r="X138" i="15" s="1"/>
  <c r="Z138" i="15"/>
  <c r="AA138" i="15" s="1"/>
  <c r="U90" i="15"/>
  <c r="Q42" i="15"/>
  <c r="W42" i="15" s="1"/>
  <c r="X42" i="15" s="1"/>
  <c r="Z42" i="15"/>
  <c r="AA42" i="15" s="1"/>
  <c r="Q71" i="15"/>
  <c r="W71" i="15" s="1"/>
  <c r="X71" i="15" s="1"/>
  <c r="Z71" i="15"/>
  <c r="AA71" i="15" s="1"/>
  <c r="Q77" i="15"/>
  <c r="W77" i="15" s="1"/>
  <c r="X77" i="15" s="1"/>
  <c r="Z77" i="15"/>
  <c r="AA77" i="15" s="1"/>
  <c r="Q163" i="15"/>
  <c r="W163" i="15" s="1"/>
  <c r="X163" i="15" s="1"/>
  <c r="Z163" i="15"/>
  <c r="AA163" i="15" s="1"/>
  <c r="Q159" i="15"/>
  <c r="W159" i="15" s="1"/>
  <c r="X159" i="15" s="1"/>
  <c r="Z159" i="15"/>
  <c r="AA159" i="15" s="1"/>
  <c r="Q87" i="15"/>
  <c r="U87" i="15"/>
  <c r="U83" i="15"/>
  <c r="Z128" i="15"/>
  <c r="AA128" i="15" s="1"/>
  <c r="Q128" i="15"/>
  <c r="W128" i="15" s="1"/>
  <c r="X128" i="15" s="1"/>
  <c r="Z45" i="15"/>
  <c r="AA45" i="15" s="1"/>
  <c r="Q45" i="15"/>
  <c r="W45" i="15" s="1"/>
  <c r="X45" i="15" s="1"/>
  <c r="P3" i="15"/>
  <c r="Q79" i="15"/>
  <c r="W79" i="15" s="1"/>
  <c r="X79" i="15" s="1"/>
  <c r="Z79" i="15"/>
  <c r="AA79" i="15" s="1"/>
  <c r="Q50" i="15"/>
  <c r="W50" i="15" s="1"/>
  <c r="X50" i="15" s="1"/>
  <c r="Z50" i="15"/>
  <c r="AA50" i="15" s="1"/>
  <c r="W145" i="15" l="1"/>
  <c r="X145" i="15" s="1"/>
  <c r="O3" i="15"/>
  <c r="W162" i="15"/>
  <c r="X162" i="15" s="1"/>
  <c r="W160" i="15"/>
  <c r="X160" i="15" s="1"/>
  <c r="W58" i="15"/>
  <c r="X58" i="15" s="1"/>
  <c r="W92" i="15"/>
  <c r="X92" i="15" s="1"/>
  <c r="U61" i="15"/>
  <c r="U3" i="15" s="1"/>
  <c r="Z83" i="15"/>
  <c r="AA83" i="15" s="1"/>
  <c r="Q83" i="15"/>
  <c r="W83" i="15" s="1"/>
  <c r="X83" i="15" s="1"/>
  <c r="S3" i="15"/>
  <c r="W107" i="15"/>
  <c r="X107" i="15" s="1"/>
  <c r="W115" i="15"/>
  <c r="X115" i="15" s="1"/>
  <c r="Q61" i="15"/>
  <c r="W61" i="15" s="1"/>
  <c r="X61" i="15" s="1"/>
  <c r="Z61" i="15"/>
  <c r="AA61" i="15" s="1"/>
  <c r="W87" i="15"/>
  <c r="X87" i="15" s="1"/>
  <c r="W34" i="15"/>
  <c r="X34" i="15" s="1"/>
  <c r="W90" i="15"/>
  <c r="X90" i="15" s="1"/>
  <c r="Z98" i="15"/>
  <c r="AA98" i="15" s="1"/>
  <c r="Q98" i="15"/>
  <c r="W98" i="15" s="1"/>
  <c r="X98" i="15" s="1"/>
  <c r="W106" i="15"/>
  <c r="X106" i="15" s="1"/>
  <c r="Z3" i="15" l="1"/>
  <c r="AA3" i="15"/>
  <c r="Q3" i="15"/>
  <c r="X3" i="15"/>
  <c r="W3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3" authorId="0" shapeId="0" xr:uid="{376B74B2-E966-4028-85EA-100CF1EF8A60}">
      <text>
        <r>
          <rPr>
            <b/>
            <sz val="9"/>
            <color indexed="81"/>
            <rFont val="Tahoma"/>
            <family val="2"/>
          </rPr>
          <t>USER: Ukrainian system КВЕД corresponds to NACE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4" authorId="0" shapeId="0" xr:uid="{F83A38A7-88F4-4127-A283-C43129CE8799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Ukrainian system КВЕД corresponds to NACE)
</t>
        </r>
      </text>
    </comment>
    <comment ref="AF4" authorId="0" shapeId="0" xr:uid="{01130FAA-5A89-4C0C-8CBF-3248E5B4B06C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Ukrainian system КВЕД corresponds to NACE)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3" authorId="0" shapeId="0" xr:uid="{655BB43D-7A49-43AA-B68B-F4142498AC83}">
      <text>
        <r>
          <rPr>
            <b/>
            <sz val="9"/>
            <color indexed="81"/>
            <rFont val="Tahoma"/>
            <family val="2"/>
          </rPr>
          <t>USER: Ukrainian system КВЕД corresponds to NACE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4" authorId="0" shapeId="0" xr:uid="{00C413B6-6F6E-4E5E-9398-17E512B3C449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Ukrainian system КВЕД corresponds to NACE)
</t>
        </r>
      </text>
    </comment>
    <comment ref="AF4" authorId="0" shapeId="0" xr:uid="{54926BC8-751B-49F0-B97A-37641A5E186C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Ukrainian system КВЕД corresponds to NACE)
</t>
        </r>
      </text>
    </comment>
  </commentList>
</comments>
</file>

<file path=xl/sharedStrings.xml><?xml version="1.0" encoding="utf-8"?>
<sst xmlns="http://schemas.openxmlformats.org/spreadsheetml/2006/main" count="19234" uniqueCount="2192">
  <si>
    <t>Code (Matches to NACE)Код за КВЕД-2010</t>
  </si>
  <si>
    <t>Description (ENG)</t>
  </si>
  <si>
    <t>Number of enterprises (units)</t>
  </si>
  <si>
    <t>Number of engaged  (persons)</t>
  </si>
  <si>
    <t>Number of employees (persons)</t>
  </si>
  <si>
    <t>Salary expenses, (thousand UAH)</t>
  </si>
  <si>
    <t>Ukraine</t>
  </si>
  <si>
    <t xml:space="preserve">  Сільське господарство, лісове господарство та рибне господарство</t>
  </si>
  <si>
    <t>A</t>
  </si>
  <si>
    <t>AGRICULTURE, FORESTRY AND FISHING</t>
  </si>
  <si>
    <t xml:space="preserve">  Сільське господарство, мисливство та надання пов'язаних із ними послуг</t>
  </si>
  <si>
    <t>Crop and animal production, hunting and related service activities</t>
  </si>
  <si>
    <t xml:space="preserve">  Вирощування однорічних і дворічних культур</t>
  </si>
  <si>
    <t>Growing of non-perennial crops</t>
  </si>
  <si>
    <t xml:space="preserve">  Вирощування багаторічних культур</t>
  </si>
  <si>
    <t>Growing of perennial crops</t>
  </si>
  <si>
    <t xml:space="preserve">  Відтворення рослин</t>
  </si>
  <si>
    <t>Plant propagation</t>
  </si>
  <si>
    <t xml:space="preserve">  Тваринництво</t>
  </si>
  <si>
    <t>Animal production</t>
  </si>
  <si>
    <t xml:space="preserve">  Змішане сільське господарство</t>
  </si>
  <si>
    <t>Mixed farming</t>
  </si>
  <si>
    <t xml:space="preserve">  Допоміжна діяльність у сільському господарстві та післяурожайна діяльність</t>
  </si>
  <si>
    <t>Support activities to agriculture and post-harvest crop activities</t>
  </si>
  <si>
    <t xml:space="preserve">  Мисливство, відловлювання тварин і надання пов'язаних із ними послуг</t>
  </si>
  <si>
    <t>Hunting, trapping and related service activities</t>
  </si>
  <si>
    <t xml:space="preserve">  Лісове господарство та лісозаготівлі</t>
  </si>
  <si>
    <t>Forestry and logging</t>
  </si>
  <si>
    <t xml:space="preserve">  Лісівництво та інша діяльність у лісовому господарстві</t>
  </si>
  <si>
    <t>Silviculture and other forestry activities</t>
  </si>
  <si>
    <t xml:space="preserve">  Лісозаготівлі</t>
  </si>
  <si>
    <t>Logging</t>
  </si>
  <si>
    <t xml:space="preserve">  Збирання дикорослих недеревних продуктів</t>
  </si>
  <si>
    <t>Gathering of wild growing non-wood products</t>
  </si>
  <si>
    <t xml:space="preserve">  Надання допоміжних послуг у лісовому господарстві</t>
  </si>
  <si>
    <t>Support services to forestry</t>
  </si>
  <si>
    <t xml:space="preserve">  Рибне господарство</t>
  </si>
  <si>
    <t>Fishing and aquaculture</t>
  </si>
  <si>
    <t xml:space="preserve">  Рибальство</t>
  </si>
  <si>
    <t>Fishing</t>
  </si>
  <si>
    <t xml:space="preserve">  Рибництво (аквакультура)</t>
  </si>
  <si>
    <t>Aquaculture</t>
  </si>
  <si>
    <t xml:space="preserve">  Промисловість</t>
  </si>
  <si>
    <t>B1</t>
  </si>
  <si>
    <t>Industry</t>
  </si>
  <si>
    <t xml:space="preserve">  Добувна промисловість і розроблення кар'єрів</t>
  </si>
  <si>
    <t>B</t>
  </si>
  <si>
    <t>MINING AND QUARRYING</t>
  </si>
  <si>
    <t xml:space="preserve">  Добування кам'яного та бурого вугілля</t>
  </si>
  <si>
    <t>Mining of coal and lignite</t>
  </si>
  <si>
    <t xml:space="preserve">  Добування кам'яного вугілля</t>
  </si>
  <si>
    <t>Mining of hard coal</t>
  </si>
  <si>
    <t xml:space="preserve">  Добування бурого вугілля</t>
  </si>
  <si>
    <t>Mining of lignite</t>
  </si>
  <si>
    <t xml:space="preserve">  Добування сирої нафти та природного газу</t>
  </si>
  <si>
    <t>Extraction of crude petroleum and natural gas</t>
  </si>
  <si>
    <t xml:space="preserve">  Добування сирої нафти</t>
  </si>
  <si>
    <t>Extraction of crude petroleum</t>
  </si>
  <si>
    <t xml:space="preserve">  Добування природного газу</t>
  </si>
  <si>
    <t>Extraction of natural gas</t>
  </si>
  <si>
    <t xml:space="preserve">  Добування металевих руд</t>
  </si>
  <si>
    <t>Mining of metal ores</t>
  </si>
  <si>
    <t xml:space="preserve">  Добування залізних руд</t>
  </si>
  <si>
    <t>Mining of iron ores</t>
  </si>
  <si>
    <t xml:space="preserve">  Добування руд кольорових металів</t>
  </si>
  <si>
    <t>Mining of non-ferrous metal ores</t>
  </si>
  <si>
    <t xml:space="preserve">  Добування інших корисних копалин та розроблення кар'єрів</t>
  </si>
  <si>
    <t>Other mining and quarrying</t>
  </si>
  <si>
    <t xml:space="preserve">  Добування каменю, піску та глини</t>
  </si>
  <si>
    <t>Quarrying of stone, sand and clay</t>
  </si>
  <si>
    <t xml:space="preserve">  Добування корисних копалин та розроблення кар'єрів, н.в.і.у.</t>
  </si>
  <si>
    <t>Mining and quarrying n.e.c.</t>
  </si>
  <si>
    <t xml:space="preserve">  Надання допоміжних послуг у сфері добувної промисловості та розроблення кар'єрів</t>
  </si>
  <si>
    <t>Mining support service activities</t>
  </si>
  <si>
    <t xml:space="preserve">  Надання допоміжних послуг у сфері добування нафти та природного газу</t>
  </si>
  <si>
    <t>Support activities for petroleum and natural gas extraction</t>
  </si>
  <si>
    <t xml:space="preserve">  Надання допоміжних послуг у сфері добування інших корисних копалин та розроблення кар'єрів</t>
  </si>
  <si>
    <t>Support activities for other mining and quarrying</t>
  </si>
  <si>
    <t xml:space="preserve">  Переробна промисловість</t>
  </si>
  <si>
    <t>C</t>
  </si>
  <si>
    <t>MANUFACTURING</t>
  </si>
  <si>
    <t xml:space="preserve">  Виробництво харчових продуктів</t>
  </si>
  <si>
    <t>Manufacture of food products</t>
  </si>
  <si>
    <t xml:space="preserve">  Виробництво м'яса та м'ясних продуктів</t>
  </si>
  <si>
    <t>Processing and preserving of meat and production of meat products</t>
  </si>
  <si>
    <t xml:space="preserve">  Перероблення та консервування риби, ракоподібних і молюсків</t>
  </si>
  <si>
    <t>Processing and preserving of fish, crustaceans and molluscs</t>
  </si>
  <si>
    <t xml:space="preserve">  Перероблення та консервування фруктів і овочів</t>
  </si>
  <si>
    <t>Processing and preserving of fruit and vegetables</t>
  </si>
  <si>
    <t xml:space="preserve">  Виробництво олії та тваринних жирів</t>
  </si>
  <si>
    <t>Manufacture of vegetable and animal oils and fats</t>
  </si>
  <si>
    <t xml:space="preserve">  Виробництво молочних продуктів</t>
  </si>
  <si>
    <t>Manufacture of dairy products</t>
  </si>
  <si>
    <t xml:space="preserve">  Виробництво продуктів борошномельно-круп'яної промисловості, крохмалів та крохмальних продуктів</t>
  </si>
  <si>
    <t>Manufacture of grain mill products, starches and starch products</t>
  </si>
  <si>
    <t xml:space="preserve">  Виробництво хліба, хлібобулочних і борошняних виробів</t>
  </si>
  <si>
    <t>Manufacture of bakery and farinaceous products</t>
  </si>
  <si>
    <t xml:space="preserve">  Виробництво інших харчових продуктів</t>
  </si>
  <si>
    <t>Manufacture of other food products</t>
  </si>
  <si>
    <t xml:space="preserve">  Виробництво готових кормів для тварин</t>
  </si>
  <si>
    <t>Manufacture of prepared animal feeds</t>
  </si>
  <si>
    <t xml:space="preserve">  Виробництво напоїв</t>
  </si>
  <si>
    <t>Manufacture of beverages</t>
  </si>
  <si>
    <t xml:space="preserve">  Виробництво тютюнових виробів</t>
  </si>
  <si>
    <t>Manufacture of tobacco products</t>
  </si>
  <si>
    <t xml:space="preserve">  Текстильне виробництво</t>
  </si>
  <si>
    <t>Manufacture of textiles</t>
  </si>
  <si>
    <t xml:space="preserve">  Підготування та прядіння текстильних волокон</t>
  </si>
  <si>
    <t>Preparation and spinning of textile fibres</t>
  </si>
  <si>
    <t xml:space="preserve">  Ткацьке виробництво</t>
  </si>
  <si>
    <t>Weaving of textiles</t>
  </si>
  <si>
    <t xml:space="preserve">  Оздоблення текстильних виробів</t>
  </si>
  <si>
    <t>Finishing of textiles</t>
  </si>
  <si>
    <t xml:space="preserve">  Виробництво інших текстильних виробів</t>
  </si>
  <si>
    <t>Manufacture of other textiles</t>
  </si>
  <si>
    <t xml:space="preserve">  Виробництво одягу</t>
  </si>
  <si>
    <t>Manufacture of wearing apparel</t>
  </si>
  <si>
    <t xml:space="preserve">  Виробництво одягу, крім хутряного</t>
  </si>
  <si>
    <t>Manufacture of wearing apparel, except fur apparel</t>
  </si>
  <si>
    <t xml:space="preserve">  Виготовлення виробів із хутра</t>
  </si>
  <si>
    <t>Manufacture of articles of fur</t>
  </si>
  <si>
    <t xml:space="preserve">  Виробництво трикотажного та в'язаного одягу</t>
  </si>
  <si>
    <t>Manufacture of knitted and crocheted apparel</t>
  </si>
  <si>
    <t xml:space="preserve">  Виробництво шкіри, виробів зі шкіри та інших матеріалів</t>
  </si>
  <si>
    <t>Manufacture of leather and related products</t>
  </si>
  <si>
    <t xml:space="preserve">  Дублення шкур і оздоблення шкіри; виробництво дорожніх виробів, сумок, лимарно-сідельних виробів; вичинка та фарбування хутра</t>
  </si>
  <si>
    <t>Tanning and dressing of leather; manufacture of luggage, handbags, saddlery and harness; dressing and dyeing of fur</t>
  </si>
  <si>
    <t xml:space="preserve">  Виробництво взуття</t>
  </si>
  <si>
    <t>Manufacture of footwear</t>
  </si>
  <si>
    <t xml:space="preserve">  Оброблення деревини та виготовлення виробів з деревини та корка, крім меблів; виготовлення виробів із соломки та рослинних матеріалів для плетіння</t>
  </si>
  <si>
    <t>Manufacture of wood and of products of wood and cork, except furniture; manufacture of articles of straw and plaiting materials</t>
  </si>
  <si>
    <t xml:space="preserve">  Лісопильне та стругальне виробництво</t>
  </si>
  <si>
    <t>Sawmilling and planing of wood</t>
  </si>
  <si>
    <t xml:space="preserve">  Виготовлення виробів з деревини, корка, соломки та рослинних матеріалів для плетіння</t>
  </si>
  <si>
    <t>Manufacture of products of wood, cork, straw and plaiting materials</t>
  </si>
  <si>
    <t xml:space="preserve">  Виробництво паперу та паперових виробів</t>
  </si>
  <si>
    <t>Manufacture of paper and paper products</t>
  </si>
  <si>
    <t xml:space="preserve">  Виробництво паперової маси, паперу та картону</t>
  </si>
  <si>
    <t>Manufacture of pulp, paper and paperboard</t>
  </si>
  <si>
    <t xml:space="preserve">  Виготовлення виробів з паперу та картону</t>
  </si>
  <si>
    <t xml:space="preserve">Manufacture of articles of paper and paperboard </t>
  </si>
  <si>
    <t xml:space="preserve">  Поліграфічна діяльність, тиражування записаної інформації</t>
  </si>
  <si>
    <t>Printing and reproduction of recorded media</t>
  </si>
  <si>
    <t xml:space="preserve">  Поліграфічна діяльність і надання пов'язаних із нею послуг</t>
  </si>
  <si>
    <t>Printing and service activities related to printing</t>
  </si>
  <si>
    <t xml:space="preserve">  Тиражування звуко-, відеозаписів і програмного забезпечення</t>
  </si>
  <si>
    <t>Reproduction of recorded media</t>
  </si>
  <si>
    <t xml:space="preserve">  Виробництво коксу та продуктів нафтоперероблення</t>
  </si>
  <si>
    <t>Manufacture of coke and refined petroleum products</t>
  </si>
  <si>
    <t xml:space="preserve">  Виробництво коксу та коксопродуктів</t>
  </si>
  <si>
    <t>Manufacture of coke oven products</t>
  </si>
  <si>
    <t xml:space="preserve">  Виробництво продуктів нафтоперероблення</t>
  </si>
  <si>
    <t>Manufacture of refined petroleum products</t>
  </si>
  <si>
    <t xml:space="preserve">  Виробництво хімічних речовин і хімічної продукції</t>
  </si>
  <si>
    <t>Manufacture of chemicals and chemical products</t>
  </si>
  <si>
    <t xml:space="preserve">  Виробництво основної хімічної продукції, добрив і азотних сполук, пластмас і синтетичного каучуку в первинних формах</t>
  </si>
  <si>
    <t>Manufacture of basic chemicals, fertilisers and nitrogen compounds, plastics and synthetic rubber in primary forms</t>
  </si>
  <si>
    <t xml:space="preserve">  Виробництво пестицидів та іншої агрохімічної продукції</t>
  </si>
  <si>
    <t>Manufacture of pesticides and other agrochemical products</t>
  </si>
  <si>
    <t xml:space="preserve">  Виробництво фарб, лаків і подібної продукції, друкарської фарби та мастик</t>
  </si>
  <si>
    <t>Manufacture of paints, varnishes and similar coatings, printing ink and mastics</t>
  </si>
  <si>
    <t xml:space="preserve">  Виробництво мила та мийних засобів, засобів для чищення та полірування, парфумних і косметичних засобів</t>
  </si>
  <si>
    <t>Manufacture of soap and detergents, cleaning and polishing preparations, perfumes and toilet preparations</t>
  </si>
  <si>
    <t xml:space="preserve">  Виробництво іншої хімічної продукції</t>
  </si>
  <si>
    <t>Manufacture of other chemical products</t>
  </si>
  <si>
    <t xml:space="preserve">  Виробництво штучних і синтетичних волокон</t>
  </si>
  <si>
    <t>Manufacture of man-made fibres</t>
  </si>
  <si>
    <t xml:space="preserve">  Виробництво основних фармацевтичних продуктів і фармацевтичних препаратів</t>
  </si>
  <si>
    <t>Manufacture of basic pharmaceutical products and pharmaceutical preparations</t>
  </si>
  <si>
    <t xml:space="preserve">  Виробництво основних фармацевтичних продуктів</t>
  </si>
  <si>
    <t>Manufacture of basic pharmaceutical products</t>
  </si>
  <si>
    <t xml:space="preserve">  Виробництво фармацевтичних препаратів і матеріалів</t>
  </si>
  <si>
    <t>Manufacture of pharmaceutical preparations</t>
  </si>
  <si>
    <t xml:space="preserve">  Виробництво гумових і пластмасових виробів</t>
  </si>
  <si>
    <t>Manufacture of rubber and plastic products</t>
  </si>
  <si>
    <t xml:space="preserve">  Виробництво гумових виробів</t>
  </si>
  <si>
    <t>Manufacture of rubber products</t>
  </si>
  <si>
    <t xml:space="preserve">  Виробництво пластмасових виробів</t>
  </si>
  <si>
    <t>Manufacture of plastic products</t>
  </si>
  <si>
    <t xml:space="preserve">  Виробництво іншої неметалевої мінеральної продукції</t>
  </si>
  <si>
    <t>Manufacture of other non-metallic mineral products</t>
  </si>
  <si>
    <t xml:space="preserve">  Виробництво скла та виробів зі скла</t>
  </si>
  <si>
    <t>Manufacture of glass and glass products</t>
  </si>
  <si>
    <t xml:space="preserve">  Виробництво вогнетривких виробів</t>
  </si>
  <si>
    <t>Manufacture of refractory products</t>
  </si>
  <si>
    <t xml:space="preserve">  Виробництво будівельних матеріалів із глини</t>
  </si>
  <si>
    <t>Manufacture of clay building materials</t>
  </si>
  <si>
    <t xml:space="preserve">  Виробництво іншої продукції з фарфору та кераміки</t>
  </si>
  <si>
    <t>Manufacture of other porcelain and ceramic products</t>
  </si>
  <si>
    <t xml:space="preserve">  Виробництво цементу, вапна та гіпсових сумішей</t>
  </si>
  <si>
    <t>Manufacture of cement, lime and plaster</t>
  </si>
  <si>
    <t xml:space="preserve">  Виготовлення виробів із бетону, гіпсу та цементу</t>
  </si>
  <si>
    <t>Manufacture of articles of concrete, cement and plaster</t>
  </si>
  <si>
    <t xml:space="preserve">  Різання, оброблення та оздоблення декоративного та будівельного каменю</t>
  </si>
  <si>
    <t>Cutting, shaping and finishing of stone</t>
  </si>
  <si>
    <t xml:space="preserve">  Виробництво абразивних виробів і неметалевих мінеральних виробів, н.в.і.у.</t>
  </si>
  <si>
    <t>Manufacture of abrasive products and non-metallic mineral products n.e.c.</t>
  </si>
  <si>
    <t xml:space="preserve">  Металургійне виробництво</t>
  </si>
  <si>
    <t>Manufacture of basic metals</t>
  </si>
  <si>
    <t xml:space="preserve">  Виробництво чавуну, сталі та феросплавів</t>
  </si>
  <si>
    <t>Manufacture of basic iron and steel and of ferro-alloys</t>
  </si>
  <si>
    <t xml:space="preserve">  Виробництво труб, порожнистих профілів і фітингів зі сталі</t>
  </si>
  <si>
    <t>Manufacture of tubes, pipes, hollow profiles and related fittings, of steel</t>
  </si>
  <si>
    <t xml:space="preserve">  Виробництво іншої продукції первинного оброблення сталі</t>
  </si>
  <si>
    <t>Manufacture of other products of first processing of steel</t>
  </si>
  <si>
    <t xml:space="preserve">  Виробництво дорогоцінних та інших кольорових металів</t>
  </si>
  <si>
    <t>Manufacture of basic precious and other non-ferrous metals</t>
  </si>
  <si>
    <t xml:space="preserve">  Лиття металів</t>
  </si>
  <si>
    <t>Casting of metals</t>
  </si>
  <si>
    <t xml:space="preserve">  Виробництво готових металевих виробів, крім машин і устатковання</t>
  </si>
  <si>
    <t>Manufacture of fabricated metal products, except machinery and equipment</t>
  </si>
  <si>
    <t xml:space="preserve">  Виробництво будівельних металевих конструкцій і виробів</t>
  </si>
  <si>
    <t>Manufacture of structural metal products</t>
  </si>
  <si>
    <t xml:space="preserve">  Виробництво металевих баків, резервуарів і контейнерів</t>
  </si>
  <si>
    <t>Manufacture of tanks, reservoirs and containers of metal</t>
  </si>
  <si>
    <t xml:space="preserve">  Виробництво парових котлів, крім котлів центрального опалення</t>
  </si>
  <si>
    <t>Manufacture of steam generators, except central heating hot water boilers</t>
  </si>
  <si>
    <t xml:space="preserve">  Виробництво зброї та боєприпасів</t>
  </si>
  <si>
    <t>Manufacture of weapons and ammunition</t>
  </si>
  <si>
    <t xml:space="preserve">  Кування, пресування, штампування, профілювання; порошкова металургія</t>
  </si>
  <si>
    <t>Forging, pressing, stamping and roll-forming of metal; powder metallurgy</t>
  </si>
  <si>
    <t xml:space="preserve">  Оброблення металів та нанесення покриття на метали; механічне оброблення металевих виробів</t>
  </si>
  <si>
    <t>Treatment and coating of metals; machining</t>
  </si>
  <si>
    <t xml:space="preserve">  Виробництво столових приборів, інструментів і металевих виробів загального призначення</t>
  </si>
  <si>
    <t>Manufacture of cutlery, tools and general hardware</t>
  </si>
  <si>
    <t xml:space="preserve">  Виробництво інших готових металевих виробів</t>
  </si>
  <si>
    <t>Manufacture of other fabricated metal products</t>
  </si>
  <si>
    <t xml:space="preserve">  Виробництво комп'ютерів, електронної та оптичної продукції</t>
  </si>
  <si>
    <t>Manufacture of computer, electronic and optical products</t>
  </si>
  <si>
    <t xml:space="preserve">  Виробництво електронних компонентів і плат</t>
  </si>
  <si>
    <t>Manufacture of electronic components and boards</t>
  </si>
  <si>
    <t xml:space="preserve">  Виробництво комп'ютерів і периферійного устатковання</t>
  </si>
  <si>
    <t>Manufacture of computers and peripheral equipment</t>
  </si>
  <si>
    <t xml:space="preserve">  Виробництво обладнання зв'язку</t>
  </si>
  <si>
    <t>Manufacture of communication equipment</t>
  </si>
  <si>
    <t xml:space="preserve">  Виробництво електронної апаратури побутового призначення для приймання, записування та відтворювання звуку й зображення</t>
  </si>
  <si>
    <t>Manufacture of consumer electronics</t>
  </si>
  <si>
    <t xml:space="preserve">  Виробництво інструментів і обладнання для вимірювання, дослідження та навігації; виробництво годинників</t>
  </si>
  <si>
    <t>Manufacture of instruments and appliances for measuring, testing and navigation; watches and clocks</t>
  </si>
  <si>
    <t xml:space="preserve">  Виробництво радіологічного, електромедичного й електротерапевтичного устатковання</t>
  </si>
  <si>
    <t>Manufacture of irradiation, electromedical and electrotherapeutic equipment</t>
  </si>
  <si>
    <t xml:space="preserve">  Виробництво оптичних приладів і фотографічного устатковання</t>
  </si>
  <si>
    <t>Manufacture of optical instruments and photographic equipment</t>
  </si>
  <si>
    <t xml:space="preserve">  Виробництво магнітних і оптичних носіїв даних</t>
  </si>
  <si>
    <t>Manufacture of magnetic and optical media</t>
  </si>
  <si>
    <t xml:space="preserve">  Виробництво електричного устатковання</t>
  </si>
  <si>
    <t>Manufacture of electrical equipment</t>
  </si>
  <si>
    <t xml:space="preserve">  Виробництво електродвигунів, генераторів, трансформаторів, електророзподільчої та контрольної апаратури</t>
  </si>
  <si>
    <t>Manufacture of electric motors, generators, transformers and electricity distribution and control apparatus</t>
  </si>
  <si>
    <t xml:space="preserve">  Виробництво батарей і акумуляторів</t>
  </si>
  <si>
    <t>Manufacture of batteries and accumulators</t>
  </si>
  <si>
    <t xml:space="preserve">  Виробництво проводів, кабелів і електромонтажних пристроїв</t>
  </si>
  <si>
    <t>Manufacture of wiring and wiring devices</t>
  </si>
  <si>
    <t xml:space="preserve">  Виробництво електричного освітлювального устатковання</t>
  </si>
  <si>
    <t>Manufacture of electric lighting equipment</t>
  </si>
  <si>
    <t xml:space="preserve">  Виробництво побутових приладів</t>
  </si>
  <si>
    <t>Manufacture of domestic appliances</t>
  </si>
  <si>
    <t xml:space="preserve">  Виробництво іншого електричного устатковання</t>
  </si>
  <si>
    <t>Manufacture of other electrical equipment</t>
  </si>
  <si>
    <t xml:space="preserve">  Виробництво машин і устатковання, н.в.і.у.</t>
  </si>
  <si>
    <t>Manufacture of machinery and equipment n.e.c.</t>
  </si>
  <si>
    <t xml:space="preserve">  Виробництво машин і устатковання загального призначення</t>
  </si>
  <si>
    <t>Manufacture of general-purpose machinery</t>
  </si>
  <si>
    <t xml:space="preserve">  Виробництво інших машин і устатковання загального призначення</t>
  </si>
  <si>
    <t>Manufacture of other general-purpose machinery</t>
  </si>
  <si>
    <t xml:space="preserve">  Виробництво машин і устатковання для сільського та лісового господарства</t>
  </si>
  <si>
    <t>Manufacture of agricultural and forestry machinery</t>
  </si>
  <si>
    <t xml:space="preserve">  Виробництво металообробних машин і верстатів</t>
  </si>
  <si>
    <t>Manufacture of metal forming machinery and machine tools</t>
  </si>
  <si>
    <t xml:space="preserve">  Виробництво інших машин і устатковання спеціального призначення</t>
  </si>
  <si>
    <t>Manufacture of other special-purpose machinery</t>
  </si>
  <si>
    <t xml:space="preserve">  Виробництво автотранспортних засобів, причепів і напівпричепів</t>
  </si>
  <si>
    <t>Manufacture of motor vehicles, trailers and semi-trailers</t>
  </si>
  <si>
    <t xml:space="preserve">  Виробництво автотранспортних засобів</t>
  </si>
  <si>
    <t>Manufacture of motor vehicles</t>
  </si>
  <si>
    <t xml:space="preserve">  Виробництво кузовів для автотранспортних засобів, причепів і напівпричепів</t>
  </si>
  <si>
    <t>Manufacture of bodies (coachwork) for motor vehicles; manufacture of trailers and semi-trailers</t>
  </si>
  <si>
    <t xml:space="preserve">  Виробництво вузлів, деталей і приладдя для автотранспортних засобів</t>
  </si>
  <si>
    <t>Manufacture of parts and accessories for motor vehicles</t>
  </si>
  <si>
    <t xml:space="preserve">  Виробництво інших транспортних засобів</t>
  </si>
  <si>
    <t>Manufacture of other transport equipment</t>
  </si>
  <si>
    <t xml:space="preserve">  Будування суден і човнів</t>
  </si>
  <si>
    <t>Building of ships and boats</t>
  </si>
  <si>
    <t xml:space="preserve">  Виробництво залізничних локомотивів і рухомого складу</t>
  </si>
  <si>
    <t>Manufacture of railway locomotives and rolling stock</t>
  </si>
  <si>
    <t xml:space="preserve">  Виробництво повітряних і космічних літальних апаратів, супутнього устатковання</t>
  </si>
  <si>
    <t>Manufacture of air and spacecraft and related machinery</t>
  </si>
  <si>
    <t xml:space="preserve">  Виробництво військових транспортних засобів</t>
  </si>
  <si>
    <t>Manufacture of military fighting vehicles</t>
  </si>
  <si>
    <t xml:space="preserve">  Виробництво транспортних засобів, н.в.і.у.</t>
  </si>
  <si>
    <t>Manufacture of transport equipment n.e.c.</t>
  </si>
  <si>
    <t xml:space="preserve">  Виробництво меблів</t>
  </si>
  <si>
    <t>Manufacture of furniture</t>
  </si>
  <si>
    <t xml:space="preserve">  Виробництво іншої продукції</t>
  </si>
  <si>
    <t>Other manufacturing</t>
  </si>
  <si>
    <t xml:space="preserve">  Виробництво ювелірних виробів, біжутерії та подібних виробів</t>
  </si>
  <si>
    <t>Manufacture of jewellery, bijouterie and related articles</t>
  </si>
  <si>
    <t xml:space="preserve">  Виробництво музичних інструментів</t>
  </si>
  <si>
    <t>Manufacture of musical instruments</t>
  </si>
  <si>
    <t xml:space="preserve">  Виробництво спортивних товарів</t>
  </si>
  <si>
    <t>Manufacture of sports goods</t>
  </si>
  <si>
    <t xml:space="preserve">  Виробництво ігор та іграшок</t>
  </si>
  <si>
    <t>Manufacture of games and toys</t>
  </si>
  <si>
    <t xml:space="preserve">  Виробництво медичних і стоматологічних інструментів і матеріалів</t>
  </si>
  <si>
    <t>Manufacture of medical and dental instruments and supplies</t>
  </si>
  <si>
    <t xml:space="preserve">  Виробництво продукції, н.в.і.у.</t>
  </si>
  <si>
    <t>Manufacturing n.e.c.</t>
  </si>
  <si>
    <t xml:space="preserve">  Ремонт і монтаж машин і устатковання</t>
  </si>
  <si>
    <t>Repair and installation of machinery and equipment</t>
  </si>
  <si>
    <t xml:space="preserve">  Ремонт і технічне обслуговування готових металевих виробів, машин і устатковання</t>
  </si>
  <si>
    <t>Repair of fabricated metal products, machinery and equipment</t>
  </si>
  <si>
    <t xml:space="preserve">  Установлення та монтаж машин і устатковання</t>
  </si>
  <si>
    <t>Installation of industrial machinery and equipment</t>
  </si>
  <si>
    <t xml:space="preserve">  Постачання електроенергії, газу, пари та кондиційованого повітря</t>
  </si>
  <si>
    <t>D</t>
  </si>
  <si>
    <t>ELECTRICITY, GAS, STEAM AND AIR CONDITIONING SUPPLY</t>
  </si>
  <si>
    <t>Electricity, gas, steam and air conditioning supply</t>
  </si>
  <si>
    <t xml:space="preserve">  Виробництво, передача та розподілення електроенергії</t>
  </si>
  <si>
    <t>Electric power generation, transmission and distribution</t>
  </si>
  <si>
    <t xml:space="preserve">  Виробництво газу; розподілення газоподібного палива через місцеві (локальні) трубопроводи</t>
  </si>
  <si>
    <t>Manufacture of gas; distribution of gaseous fuels through mains</t>
  </si>
  <si>
    <t xml:space="preserve">  Постачання пари, гарячої води та кондиційованого повітря</t>
  </si>
  <si>
    <t>Steam and air conditioning supply</t>
  </si>
  <si>
    <t xml:space="preserve">  Водопостачання; каналізація, поводження з відходами</t>
  </si>
  <si>
    <t>E</t>
  </si>
  <si>
    <t>WATER SUPPLY; SEWERAGE, WASTE MANAGEMENT AND REMEDIATION ACTIVITIES</t>
  </si>
  <si>
    <t xml:space="preserve">  Забір, очищення та постачання води</t>
  </si>
  <si>
    <t>Water collection, treatment and supply</t>
  </si>
  <si>
    <t xml:space="preserve">  Каналізація, відведення й очищення стічних вод</t>
  </si>
  <si>
    <t>Sewerage</t>
  </si>
  <si>
    <t xml:space="preserve">  Збирання, оброблення й видалення відходів; відновлення матеріалів</t>
  </si>
  <si>
    <t>Waste collection, treatment and disposal activities; materials recovery</t>
  </si>
  <si>
    <t xml:space="preserve">  Збирання відходів</t>
  </si>
  <si>
    <t>Waste collection</t>
  </si>
  <si>
    <t xml:space="preserve">  Оброблення та видалення відходів</t>
  </si>
  <si>
    <t>Waste treatment and disposal</t>
  </si>
  <si>
    <t xml:space="preserve">  Відновлення матеріалів</t>
  </si>
  <si>
    <t>Materials recovery</t>
  </si>
  <si>
    <t xml:space="preserve">  Інша діяльність щодо поводження з відходами</t>
  </si>
  <si>
    <t>Remediation activities and other waste management services</t>
  </si>
  <si>
    <t xml:space="preserve">  Будівництво</t>
  </si>
  <si>
    <t>F</t>
  </si>
  <si>
    <t>CONSTRUCTION</t>
  </si>
  <si>
    <t xml:space="preserve">  Будівництво будівель</t>
  </si>
  <si>
    <t>Construction of buildings</t>
  </si>
  <si>
    <t xml:space="preserve">  Організація будівництва будівель</t>
  </si>
  <si>
    <t>Development of building projects</t>
  </si>
  <si>
    <t xml:space="preserve">  Будівництво житлових і нежитлових будівель</t>
  </si>
  <si>
    <t>Construction of residential and non-residential buildings</t>
  </si>
  <si>
    <t xml:space="preserve">  Будівництво споруд</t>
  </si>
  <si>
    <t>Civil engineering</t>
  </si>
  <si>
    <t xml:space="preserve">  Будівництво доріг і залізниць</t>
  </si>
  <si>
    <t>Construction of roads and railways</t>
  </si>
  <si>
    <t xml:space="preserve">  Будівництво комунікацій</t>
  </si>
  <si>
    <t>Construction of utility projects</t>
  </si>
  <si>
    <t xml:space="preserve">  Будівництво інших споруд</t>
  </si>
  <si>
    <t>Construction of other civil engineering projects</t>
  </si>
  <si>
    <t xml:space="preserve">  Спеціалізовані будівельні роботи</t>
  </si>
  <si>
    <t>Specialised construction activities</t>
  </si>
  <si>
    <t xml:space="preserve">  Знесення та підготовчі роботи на будівельному майданчику</t>
  </si>
  <si>
    <t>Demolition and site preparation</t>
  </si>
  <si>
    <t xml:space="preserve">  Електромонтажні, водопровідні та інші будівельно-монтажні роботи</t>
  </si>
  <si>
    <t>Electrical, plumbing and other construction installation activities</t>
  </si>
  <si>
    <t xml:space="preserve">  Роботи із завершення будівництва</t>
  </si>
  <si>
    <t>Building completion and finishing</t>
  </si>
  <si>
    <t xml:space="preserve">  Інші спеціалізовані будівельні роботи</t>
  </si>
  <si>
    <t>Other specialised construction activities</t>
  </si>
  <si>
    <t xml:space="preserve">  Оптова та роздрібна торгівля; ремонт автотранспортних засобів і мотоциклів</t>
  </si>
  <si>
    <t>G</t>
  </si>
  <si>
    <t>WHOLESALE AND RETAIL TRADE; REPAIR OF MOTOR VEHICLES AND MOTORCYCLES</t>
  </si>
  <si>
    <t xml:space="preserve">  Оптова та роздрібна торгівля автотранспортними засобами та мотоциклами, їх ремонт</t>
  </si>
  <si>
    <t>Wholesale and retail trade and repair of motor vehicles and motorcycles</t>
  </si>
  <si>
    <t xml:space="preserve">  Торгівля автотранспортними засобами</t>
  </si>
  <si>
    <t>Sale of motor vehicles</t>
  </si>
  <si>
    <t xml:space="preserve">  Технічне обслуговування та ремонт автотранспортних засобів</t>
  </si>
  <si>
    <t>Maintenance and repair of motor vehicles</t>
  </si>
  <si>
    <t xml:space="preserve">  Торгівля деталями та приладдям для автотранспортних засобів</t>
  </si>
  <si>
    <t>Sale of motor vehicle parts and accessories</t>
  </si>
  <si>
    <t xml:space="preserve">  Торгівля мотоциклами, деталями та приладдям до них, технічне обслуговування і ремонт мотоциклів</t>
  </si>
  <si>
    <t>Sale, maintenance and repair of motorcycles and related parts and accessories</t>
  </si>
  <si>
    <t xml:space="preserve">  Оптова торгівля, крім торгівлі автотранспортними засобами та мотоциклами</t>
  </si>
  <si>
    <t>Wholesale trade, except of motor vehicles and motorcycles</t>
  </si>
  <si>
    <t xml:space="preserve">  Оптова торгівля за винагороду чи на основі контракту</t>
  </si>
  <si>
    <t>Wholesale on a fee or contract basis</t>
  </si>
  <si>
    <t xml:space="preserve">  Оптова торгівля сільськогосподарською сировиною та живими тваринами</t>
  </si>
  <si>
    <t>Wholesale of agricultural raw materials and live animals</t>
  </si>
  <si>
    <t xml:space="preserve">  Оптова торгівля продуктами харчування, напоями та тютюновими виробами</t>
  </si>
  <si>
    <t>Wholesale of food, beverages and tobacco</t>
  </si>
  <si>
    <t xml:space="preserve">  Оптова торгівля товарами господарського призначення</t>
  </si>
  <si>
    <t>Wholesale of household goods</t>
  </si>
  <si>
    <t xml:space="preserve">  Оптова торгівля інформаційним і комунікаційним устаткованням</t>
  </si>
  <si>
    <t>Wholesale of information and communication equipment</t>
  </si>
  <si>
    <t xml:space="preserve">  Оптова торгівля іншими машинами й устаткованням</t>
  </si>
  <si>
    <t>Wholesale of other machinery, equipment and supplies</t>
  </si>
  <si>
    <t xml:space="preserve">  Інші види спеціалізованої оптової торгівлі</t>
  </si>
  <si>
    <t>Other specialised wholesale</t>
  </si>
  <si>
    <t xml:space="preserve">  Неспеціалізована оптова торгівля</t>
  </si>
  <si>
    <t>Non-specialised wholesale trade</t>
  </si>
  <si>
    <t xml:space="preserve">  Роздрібна торгівля, крім торгівлі автотранспортними засобами та мотоциклами</t>
  </si>
  <si>
    <t>Retail trade, except of motor vehicles and motorcycles</t>
  </si>
  <si>
    <t xml:space="preserve">  Роздрібна торгівля в неспеціалізованих магазинах</t>
  </si>
  <si>
    <t>Retail sale in non-specialised stores</t>
  </si>
  <si>
    <t xml:space="preserve">  Роздрібна торгівля продуктами харчування, напоями та тютюновими виробами в спеціалізованих магазинах</t>
  </si>
  <si>
    <t>Retail sale of food, beverages and tobacco in specialised stores</t>
  </si>
  <si>
    <t xml:space="preserve">  Роздрібна торгівля пальним</t>
  </si>
  <si>
    <t>Retail sale of automotive fuel in specialised stores</t>
  </si>
  <si>
    <t xml:space="preserve">  Роздрібна торгівля інформаційним і комунікаційним устаткованням у спеціалізованих магазинах</t>
  </si>
  <si>
    <t>Retail sale of information and communication equipment in specialised stores</t>
  </si>
  <si>
    <t xml:space="preserve">  Роздрібна торгівля іншими товарами господарського призначення в спеціалізованих магазинах</t>
  </si>
  <si>
    <t>Retail sale of other household equipment in specialised stores</t>
  </si>
  <si>
    <t xml:space="preserve">  Роздрібна торгівля товарами культурного призначення та товарами для відпочинку в спеціалізованих магазинах</t>
  </si>
  <si>
    <t>Retail sale of cultural and recreation goods in specialised stores</t>
  </si>
  <si>
    <t xml:space="preserve">  Роздрібна торгівля іншими товарами в спеціалізованих магазинах</t>
  </si>
  <si>
    <t>Retail sale of other goods in specialised stores</t>
  </si>
  <si>
    <t xml:space="preserve">  Роздрібна торгівля з лотків і на ринках</t>
  </si>
  <si>
    <t>Retail sale via stalls and markets</t>
  </si>
  <si>
    <t xml:space="preserve">  Роздрібна торгівля поза магазинами</t>
  </si>
  <si>
    <t>Retail trade not in stores, stalls or markets</t>
  </si>
  <si>
    <t xml:space="preserve">  Транспорт, складське господарство, поштова та кур'єрська діяльність</t>
  </si>
  <si>
    <t>H</t>
  </si>
  <si>
    <t>TRANSPORTATION AND STORAGE</t>
  </si>
  <si>
    <t xml:space="preserve">  Наземний і трубопровідний транспорт</t>
  </si>
  <si>
    <t>Land transport and transport via pipelines</t>
  </si>
  <si>
    <t xml:space="preserve">  Пасажирський залізничний транспорт міжміського сполучення</t>
  </si>
  <si>
    <t>Passenger rail transport, interurban</t>
  </si>
  <si>
    <t xml:space="preserve">  Вантажний залізничний транспорт</t>
  </si>
  <si>
    <t>Freight rail transport</t>
  </si>
  <si>
    <t xml:space="preserve">  Інший пасажирський наземний транспорт</t>
  </si>
  <si>
    <t xml:space="preserve">Other passenger land transport </t>
  </si>
  <si>
    <t xml:space="preserve">  Вантажний автомобільний транспорт, надання послуг перевезення речей</t>
  </si>
  <si>
    <t>Freight transport by road and removal services</t>
  </si>
  <si>
    <t xml:space="preserve">  Трубопровідний транспорт</t>
  </si>
  <si>
    <t>Transport via pipeline</t>
  </si>
  <si>
    <t xml:space="preserve">  Водний транспорт</t>
  </si>
  <si>
    <t>Water transport</t>
  </si>
  <si>
    <t xml:space="preserve">  Пасажирський морський транспорт</t>
  </si>
  <si>
    <t>Sea and coastal passenger water transport</t>
  </si>
  <si>
    <t xml:space="preserve">  Вантажний морський транспорт</t>
  </si>
  <si>
    <t>Sea and coastal freight water transport</t>
  </si>
  <si>
    <t xml:space="preserve">  Пасажирський річковий транспорт</t>
  </si>
  <si>
    <t>Inland passenger water transport</t>
  </si>
  <si>
    <t xml:space="preserve">  Вантажний річковий транспорт</t>
  </si>
  <si>
    <t>Inland freight water transport</t>
  </si>
  <si>
    <t xml:space="preserve">  Авіаційний транспорт</t>
  </si>
  <si>
    <t>Air transport</t>
  </si>
  <si>
    <t xml:space="preserve">  Пасажирський авіаційний транспорт</t>
  </si>
  <si>
    <t>Passenger air transport</t>
  </si>
  <si>
    <t xml:space="preserve">  Вантажний авіаційний транспорт та космічний транспорт</t>
  </si>
  <si>
    <t>Freight air transport and space transport</t>
  </si>
  <si>
    <t xml:space="preserve">  Складське господарство та допоміжна діяльність у сфері транспорту</t>
  </si>
  <si>
    <t>Warehousing and support activities for transportation</t>
  </si>
  <si>
    <t xml:space="preserve">  Складське господарство</t>
  </si>
  <si>
    <t>Warehousing and storage</t>
  </si>
  <si>
    <t xml:space="preserve">  Допоміжна діяльність у сфері транспорту</t>
  </si>
  <si>
    <t>Support activities for transportation</t>
  </si>
  <si>
    <t xml:space="preserve">  Поштова та кур'єрська діяльність</t>
  </si>
  <si>
    <t>Postal and courier activities</t>
  </si>
  <si>
    <t xml:space="preserve">  Діяльність національної пошти</t>
  </si>
  <si>
    <t>Postal activities under universal service obligation</t>
  </si>
  <si>
    <t xml:space="preserve">  Інша поштова та кур'єрська діяльність</t>
  </si>
  <si>
    <t>Other postal and courier activities</t>
  </si>
  <si>
    <t xml:space="preserve">  Тимчасове розміщування й організація харчування</t>
  </si>
  <si>
    <t>I</t>
  </si>
  <si>
    <t>ACCOMMODATION AND FOOD SERVICE ACTIVITIES</t>
  </si>
  <si>
    <t xml:space="preserve">  Тимчасове розміщування</t>
  </si>
  <si>
    <t>Accommodation</t>
  </si>
  <si>
    <t xml:space="preserve">  Діяльність готелів і подібних засобів тимчасового розміщування</t>
  </si>
  <si>
    <t>Hotels and similar accommodation</t>
  </si>
  <si>
    <t xml:space="preserve">  Діяльність засобів розміщування на період відпустки та іншого тимчасового проживання</t>
  </si>
  <si>
    <t>Holiday and other short-stay accommodation</t>
  </si>
  <si>
    <t xml:space="preserve">  Надання місць кемпінгами та стоянками для житлових автофургонів і причепів</t>
  </si>
  <si>
    <t>Camping grounds, recreational vehicle parks and trailer parks</t>
  </si>
  <si>
    <t xml:space="preserve">  Діяльність інших засобів тимчасового розміщування</t>
  </si>
  <si>
    <t>Other accommodation</t>
  </si>
  <si>
    <t xml:space="preserve">  Діяльність із забезпечення стравами та напоями</t>
  </si>
  <si>
    <t>Food and beverage service activities</t>
  </si>
  <si>
    <t xml:space="preserve">  Діяльність ресторанів, надання послуг мобільного харчування</t>
  </si>
  <si>
    <t>Restaurants and mobile food service activities</t>
  </si>
  <si>
    <t xml:space="preserve">  Постачання готових страв</t>
  </si>
  <si>
    <t>Event catering and other food service activities</t>
  </si>
  <si>
    <t xml:space="preserve">  Обслуговування напоями</t>
  </si>
  <si>
    <t>Beverage serving activities</t>
  </si>
  <si>
    <t xml:space="preserve">  Інформація та телекомунікації</t>
  </si>
  <si>
    <t>J</t>
  </si>
  <si>
    <t>INFORMATION AND COMMUNICATION</t>
  </si>
  <si>
    <t xml:space="preserve">  Видавнича діяльність</t>
  </si>
  <si>
    <t>Publishing activities</t>
  </si>
  <si>
    <t xml:space="preserve">  Видання книг, періодичних видань та інша видавнича діяльність</t>
  </si>
  <si>
    <t>Publishing of books, periodicals and other publishing activities</t>
  </si>
  <si>
    <t xml:space="preserve">  Видання програмного забезпечення</t>
  </si>
  <si>
    <t>Software publishing</t>
  </si>
  <si>
    <t xml:space="preserve">  Виробництво кіно- та відеофільмів, телевізійних програм, видання звукозаписів</t>
  </si>
  <si>
    <t>Motion picture, video and television programme production, sound recording and music publishing activities</t>
  </si>
  <si>
    <t xml:space="preserve">  Виробництво кіно- та відеофільмів, телевізійних програм</t>
  </si>
  <si>
    <t>Motion picture, video and television programme activities</t>
  </si>
  <si>
    <t xml:space="preserve">  Видання звукозаписів</t>
  </si>
  <si>
    <t>Sound recording and music publishing activities</t>
  </si>
  <si>
    <t xml:space="preserve">  Діяльність у сфері радіомовлення та телевізійного мовлення</t>
  </si>
  <si>
    <t>Programming and broadcasting activities</t>
  </si>
  <si>
    <t xml:space="preserve">  Діяльність у сфері радіомовлення</t>
  </si>
  <si>
    <t>Radio broadcasting</t>
  </si>
  <si>
    <t xml:space="preserve">  Діяльність у сфері телевізійного мовлення</t>
  </si>
  <si>
    <t>Television programming and broadcasting activities</t>
  </si>
  <si>
    <t xml:space="preserve">  Телекомунікації (електрозв'язок)</t>
  </si>
  <si>
    <t>Telecommunications</t>
  </si>
  <si>
    <t xml:space="preserve">  Діяльність у сфері проводового електрозв'язку</t>
  </si>
  <si>
    <t>Wired telecommunications activities</t>
  </si>
  <si>
    <t xml:space="preserve">  Діяльність у сфері безпроводового електрозв'язку</t>
  </si>
  <si>
    <t>Wireless telecommunications activities</t>
  </si>
  <si>
    <t xml:space="preserve">  Діяльність у сфері супутникового електрозв'язку</t>
  </si>
  <si>
    <t>Satellite telecommunications activities</t>
  </si>
  <si>
    <t xml:space="preserve">  Інша діяльність у сфері електрозв'язку</t>
  </si>
  <si>
    <t>Other telecommunications activities</t>
  </si>
  <si>
    <t xml:space="preserve">  Комп'ютерне програмування, консультування та пов'язана з ними діяльність</t>
  </si>
  <si>
    <t>Computer programming, consultancy and related activities</t>
  </si>
  <si>
    <t xml:space="preserve">  Надання інформаційних послуг</t>
  </si>
  <si>
    <t>Information service activities</t>
  </si>
  <si>
    <t xml:space="preserve">  Оброблення даних, розміщення інформації на веб-вузлах і пов'язана з ними діяльність; веб-портали</t>
  </si>
  <si>
    <t>Data processing, hosting and related activities; web portals</t>
  </si>
  <si>
    <t xml:space="preserve">  Надання інших інформаційних послуг</t>
  </si>
  <si>
    <t>Other information service activities</t>
  </si>
  <si>
    <t xml:space="preserve">  Фінансова та страхова діяльність</t>
  </si>
  <si>
    <t>K</t>
  </si>
  <si>
    <t>FINANCIAL AND INSURANCE ACTIVITIES</t>
  </si>
  <si>
    <t xml:space="preserve">  Надання фінансових послуг, крім страхування та пенсійного забезпечення</t>
  </si>
  <si>
    <t>Financial service activities, except insurance and pension funding</t>
  </si>
  <si>
    <t xml:space="preserve">  Грошове посередництво</t>
  </si>
  <si>
    <t>Monetary intermediation</t>
  </si>
  <si>
    <t xml:space="preserve">  Діяльність холдингових компаній</t>
  </si>
  <si>
    <t>Activities of holding companies</t>
  </si>
  <si>
    <t xml:space="preserve">  Трасти, фонди та подібні фінансові суб'єкти</t>
  </si>
  <si>
    <t>Trusts, funds and similar financial entities</t>
  </si>
  <si>
    <t xml:space="preserve">  Надання інших фінансових послуг, крім страхування та пенсійного забезпечення</t>
  </si>
  <si>
    <t>Other financial service activities, except insurance and pension funding</t>
  </si>
  <si>
    <t xml:space="preserve">  Страхування, перестрахування та недержавне пенсійне забезпечення, крім обов'язкового соціального страхування</t>
  </si>
  <si>
    <t>Insurance, reinsurance and pension funding, except compulsory social security</t>
  </si>
  <si>
    <t xml:space="preserve">  Страхування</t>
  </si>
  <si>
    <t>Insurance</t>
  </si>
  <si>
    <t xml:space="preserve">  Перестрахування</t>
  </si>
  <si>
    <t>Reinsurance</t>
  </si>
  <si>
    <t xml:space="preserve">  Недержавне пенсійне забезпечення</t>
  </si>
  <si>
    <t>Pension funding</t>
  </si>
  <si>
    <t xml:space="preserve">  Допоміжна діяльність у сферах фінансових послуг і страхування</t>
  </si>
  <si>
    <t>Activities auxiliary to financial services and insurance activities</t>
  </si>
  <si>
    <t xml:space="preserve">  Допоміжна діяльність у сфері фінансових послуг, крім страхування та пенсійного забезпечення</t>
  </si>
  <si>
    <t>Activities auxiliary to financial services, except insurance and pension funding</t>
  </si>
  <si>
    <t xml:space="preserve">  Допоміжна діяльність у сфері страхування та пенсійного забезпечення</t>
  </si>
  <si>
    <t>Activities auxiliary to insurance and pension funding</t>
  </si>
  <si>
    <t xml:space="preserve">  Управління фондами</t>
  </si>
  <si>
    <t>Fund management activities</t>
  </si>
  <si>
    <t xml:space="preserve">  Операції з нерухомим майном</t>
  </si>
  <si>
    <t>L</t>
  </si>
  <si>
    <t>REAL ESTATE ACTIVITIES</t>
  </si>
  <si>
    <t>Real estate activities</t>
  </si>
  <si>
    <t xml:space="preserve">  Купівля та продаж власного нерухомого майна</t>
  </si>
  <si>
    <t>Buying and selling of own real estate</t>
  </si>
  <si>
    <t xml:space="preserve">  Надання в оренду й експлуатацію власного чи орендованого нерухомого майна</t>
  </si>
  <si>
    <t>Rental and operating of own or leased real estate</t>
  </si>
  <si>
    <t xml:space="preserve">  Операції з нерухомим майном за винагороду або на основі контракту</t>
  </si>
  <si>
    <t>Real estate activities on a fee or contract basis</t>
  </si>
  <si>
    <t xml:space="preserve">  Професійна, наукова та технічна діяльність</t>
  </si>
  <si>
    <t>M</t>
  </si>
  <si>
    <t>PROFESSIONAL, SCIENTIFIC AND TECHNICAL ACTIVITIES</t>
  </si>
  <si>
    <t xml:space="preserve">  Діяльність у сферах права та бухгалтерського обліку</t>
  </si>
  <si>
    <t>Legal and accounting activities</t>
  </si>
  <si>
    <t xml:space="preserve">  Діяльність у сфері права</t>
  </si>
  <si>
    <t>Legal activities</t>
  </si>
  <si>
    <t xml:space="preserve">  Діяльність у сфері бухгалтерського обліку й аудиту; консультування з питань оподаткування</t>
  </si>
  <si>
    <t>Accounting, bookkeeping and auditing activities; tax consultancy</t>
  </si>
  <si>
    <t xml:space="preserve">  Діяльність головних управлінь (хед-офісів); консультування з питань керування</t>
  </si>
  <si>
    <t>Activities of head offices; management consultancy activities</t>
  </si>
  <si>
    <t xml:space="preserve">  Діяльність головних управлінь (хед-офісів)</t>
  </si>
  <si>
    <t>Activities of head offices</t>
  </si>
  <si>
    <t xml:space="preserve">  Консультування з питань керування</t>
  </si>
  <si>
    <t>Management consultancy activities</t>
  </si>
  <si>
    <t xml:space="preserve">  Діяльність у сферах архітектури та інжинірингу; технічні випробування та дослідження</t>
  </si>
  <si>
    <t>Architectural and engineering activities; technical testing and analysis</t>
  </si>
  <si>
    <t xml:space="preserve">  Діяльність у сферах архітектури та інжинірингу, надання послуг технічного консультування</t>
  </si>
  <si>
    <t>Architectural and engineering activities and related technical consultancy</t>
  </si>
  <si>
    <t xml:space="preserve">  Технічні випробування та дослідження</t>
  </si>
  <si>
    <t>Technical testing and analysis</t>
  </si>
  <si>
    <t xml:space="preserve">  Наукові дослідження та розробки</t>
  </si>
  <si>
    <t xml:space="preserve">Scientific research and development </t>
  </si>
  <si>
    <t xml:space="preserve">  Дослідження й експериментальні розробки у сфері природничих і технічних наук</t>
  </si>
  <si>
    <t>Research and experimental development on natural sciences and engineering</t>
  </si>
  <si>
    <t xml:space="preserve">  Дослідження й експериментальні розробки у сфері суспільних і гуманітарних наук</t>
  </si>
  <si>
    <t>Research and experimental development on social sciences and humanities</t>
  </si>
  <si>
    <t xml:space="preserve">  Рекламна діяльність і дослідження кон'юнктури ринку</t>
  </si>
  <si>
    <t>Advertising and market research</t>
  </si>
  <si>
    <t xml:space="preserve">  Рекламна діяльність</t>
  </si>
  <si>
    <t>Advertising</t>
  </si>
  <si>
    <t xml:space="preserve">  Дослідження кон'юнктури ринку та виявлення громадської думки</t>
  </si>
  <si>
    <t>Market research and public opinion polling</t>
  </si>
  <si>
    <t xml:space="preserve">  Інша професійна, наукова та технічна діяльність</t>
  </si>
  <si>
    <t>Other professional, scientific and technical activities</t>
  </si>
  <si>
    <t xml:space="preserve">  Спеціалізована діяльність із дизайну</t>
  </si>
  <si>
    <t>Specialised design activities</t>
  </si>
  <si>
    <t xml:space="preserve">  Діяльність у сфері фотографії</t>
  </si>
  <si>
    <t>Photographic activities</t>
  </si>
  <si>
    <t xml:space="preserve">  Надання послуг перекладу</t>
  </si>
  <si>
    <t>Translation and interpretation activities</t>
  </si>
  <si>
    <t xml:space="preserve">  Інша професійна, наукова та технічна діяльність, н.в.і.у.</t>
  </si>
  <si>
    <t>Other professional, scientific and technical activities n.e.c.</t>
  </si>
  <si>
    <t xml:space="preserve">  Ветеринарна діяльність</t>
  </si>
  <si>
    <t>Veterinary activities</t>
  </si>
  <si>
    <t xml:space="preserve">  Діяльність у сфері адміністративного та допоміжного обслуговування</t>
  </si>
  <si>
    <t>N</t>
  </si>
  <si>
    <t>ADMINISTRATIVE AND SUPPORT SERVICE ACTIVITIES</t>
  </si>
  <si>
    <t xml:space="preserve">  Оренда, прокат і лізинг</t>
  </si>
  <si>
    <t>Rental and leasing activities</t>
  </si>
  <si>
    <t xml:space="preserve">  Надання в оренду автотранспортних засобів</t>
  </si>
  <si>
    <t>Rental and leasing of motor vehicles</t>
  </si>
  <si>
    <t xml:space="preserve">  Прокат побутових виробів і предметів особистого вжитку</t>
  </si>
  <si>
    <t>Rental and leasing of personal and household goods</t>
  </si>
  <si>
    <t xml:space="preserve">  Надання в оренду інших машин, устатковання та товарів</t>
  </si>
  <si>
    <t>Rental and leasing of other machinery, equipment and tangible goods</t>
  </si>
  <si>
    <t xml:space="preserve">  Лізинг інтелектуальної власності та подібних продуктів, крім творів, захищених авторськими правами</t>
  </si>
  <si>
    <t>Leasing of intellectual property and similar products, except copyrighted works</t>
  </si>
  <si>
    <t xml:space="preserve">  Діяльність із працевлаштування</t>
  </si>
  <si>
    <t>Employment activities</t>
  </si>
  <si>
    <t xml:space="preserve">  Діяльність агентств працевлаштування</t>
  </si>
  <si>
    <t>Activities of employment placement agencies</t>
  </si>
  <si>
    <t xml:space="preserve">  Діяльність агентств тимчасового працевлаштування</t>
  </si>
  <si>
    <t>Temporary employment agency activities</t>
  </si>
  <si>
    <t xml:space="preserve">  Інша діяльність із забезпечення  трудовими ресурсами</t>
  </si>
  <si>
    <t>Other human resources provision</t>
  </si>
  <si>
    <t xml:space="preserve">  Діяльність туристичних агентств, туристичних операторів, надання інших послуг із бронювання та пов'язана з цим діяльність</t>
  </si>
  <si>
    <t>Travel agency, tour operator and other reservation service and related activities</t>
  </si>
  <si>
    <t xml:space="preserve">  Діяльність туристичних агентств і туристичних операторів</t>
  </si>
  <si>
    <t>Travel agency and tour operator activities</t>
  </si>
  <si>
    <t xml:space="preserve">  Надання інших послуг із бронювання та пов'язана з цим діяльність</t>
  </si>
  <si>
    <t>Other reservation service and related activities</t>
  </si>
  <si>
    <t xml:space="preserve">  Діяльність охоронних служб та проведення розслідувань</t>
  </si>
  <si>
    <t>Security and investigation activities</t>
  </si>
  <si>
    <t xml:space="preserve">  Діяльність приватних охоронних служб</t>
  </si>
  <si>
    <t>Private security activities</t>
  </si>
  <si>
    <t xml:space="preserve">  Обслуговування систем безпеки</t>
  </si>
  <si>
    <t>Security systems service activities</t>
  </si>
  <si>
    <t xml:space="preserve">  Проведення розслідувань</t>
  </si>
  <si>
    <t>Investigation activities</t>
  </si>
  <si>
    <t xml:space="preserve">  Обслуговування будинків і територій</t>
  </si>
  <si>
    <t>Services to buildings and landscape activities</t>
  </si>
  <si>
    <t xml:space="preserve">  Комплексне обслуговування об'єктів</t>
  </si>
  <si>
    <t>Combined facilities support activities</t>
  </si>
  <si>
    <t xml:space="preserve">  Діяльність із прибирання</t>
  </si>
  <si>
    <t>Cleaning activities</t>
  </si>
  <si>
    <t xml:space="preserve">  Надання ландшафтних послуг</t>
  </si>
  <si>
    <t>Landscape service activities</t>
  </si>
  <si>
    <t xml:space="preserve">  Адміністративна та допоміжна офісна діяльність, інші допоміжні комерційні послуги</t>
  </si>
  <si>
    <t>Office administrative, office support and other business support activities</t>
  </si>
  <si>
    <t xml:space="preserve">  Адміністративна та допоміжна офісна діяльність</t>
  </si>
  <si>
    <t>Office administrative and support activities</t>
  </si>
  <si>
    <t xml:space="preserve">  Діяльність телефонних центрів</t>
  </si>
  <si>
    <t>Activities of call centres</t>
  </si>
  <si>
    <t xml:space="preserve">  Організування конгресів і торговельних виставок</t>
  </si>
  <si>
    <t>Organisation of conventions and trade shows</t>
  </si>
  <si>
    <t xml:space="preserve">  Надання допоміжних комерційних послуг, н.в.і.у.</t>
  </si>
  <si>
    <t>Business support service activities n.e.c.</t>
  </si>
  <si>
    <t xml:space="preserve">  Освіта</t>
  </si>
  <si>
    <t>P</t>
  </si>
  <si>
    <t>EDUCATION</t>
  </si>
  <si>
    <t>Education</t>
  </si>
  <si>
    <t xml:space="preserve">  Дошкільна освіта</t>
  </si>
  <si>
    <t>Pre-primary education</t>
  </si>
  <si>
    <t xml:space="preserve">  Початкова освіта</t>
  </si>
  <si>
    <t>Primary education</t>
  </si>
  <si>
    <t xml:space="preserve">  Середня освіта</t>
  </si>
  <si>
    <t>Secondary education</t>
  </si>
  <si>
    <t xml:space="preserve">  Вища освіта</t>
  </si>
  <si>
    <t>Higher education</t>
  </si>
  <si>
    <t xml:space="preserve">  Інші види освіти</t>
  </si>
  <si>
    <t>Other education</t>
  </si>
  <si>
    <t xml:space="preserve">  Допоміжна діяльність у сфері освіти</t>
  </si>
  <si>
    <t>Educational support activities</t>
  </si>
  <si>
    <t xml:space="preserve">  Охорона здоров'я та надання соціальної допомоги</t>
  </si>
  <si>
    <t>Q</t>
  </si>
  <si>
    <t>HUMAN HEALTH AND SOCIAL WORK ACTIVITIES</t>
  </si>
  <si>
    <t xml:space="preserve">  Охорона здоров'я</t>
  </si>
  <si>
    <t>Human health activities</t>
  </si>
  <si>
    <t xml:space="preserve">  Діяльність лікарняних закладів</t>
  </si>
  <si>
    <t>Hospital activities</t>
  </si>
  <si>
    <t xml:space="preserve">  Медична та стоматологічна практика</t>
  </si>
  <si>
    <t>Medical and dental practice activities</t>
  </si>
  <si>
    <t xml:space="preserve">  Інша діяльність у сфері охорони здоров'я</t>
  </si>
  <si>
    <t>Other human health activities</t>
  </si>
  <si>
    <t xml:space="preserve">  Надання послуг догляду із забезпеченням проживання</t>
  </si>
  <si>
    <t>Residential care activities</t>
  </si>
  <si>
    <t xml:space="preserve">  Діяльність із догляду за хворими із забезпеченням проживання</t>
  </si>
  <si>
    <t>Residential nursing care activities</t>
  </si>
  <si>
    <t xml:space="preserve">  Надання послуг догляду із забезпеченням проживання для осіб з розумовими вадами та хворих на наркоманію</t>
  </si>
  <si>
    <t>Residential care activities for mental retardation, mental health and substance abuse</t>
  </si>
  <si>
    <t xml:space="preserve">  Надання послуг догляду із забезпеченням проживання для осіб похилого віку та інвалідів</t>
  </si>
  <si>
    <t>Residential care activities for the elderly and disabled</t>
  </si>
  <si>
    <t xml:space="preserve">  Надання інших послуг догляду із забезпеченням проживання</t>
  </si>
  <si>
    <t>Other residential care activities</t>
  </si>
  <si>
    <t xml:space="preserve">  Надання соціальної допомоги без забезпечення проживання</t>
  </si>
  <si>
    <t>Social work activities without accommodation</t>
  </si>
  <si>
    <t xml:space="preserve">  Надання соціальної допомоги без забезпечення проживання для осіб похилого віку та інвалідів</t>
  </si>
  <si>
    <t>Social work activities without accommodation for the elderly and disabled</t>
  </si>
  <si>
    <t xml:space="preserve">  Надання іншої соціальної допомоги без забезпечення проживання</t>
  </si>
  <si>
    <t>Other social work activities without accommodation</t>
  </si>
  <si>
    <t xml:space="preserve">  Мистецтво, спорт, розваги та відпочинок</t>
  </si>
  <si>
    <t>R</t>
  </si>
  <si>
    <t>ARTS, ENTERTAINMENT AND RECREATION</t>
  </si>
  <si>
    <t xml:space="preserve">  Діяльність у сфері творчості, мистецтва та розваг</t>
  </si>
  <si>
    <t>Creative, arts and entertainment activities</t>
  </si>
  <si>
    <t xml:space="preserve">  Функціювання бібліотек, архівів, музеїв та інших закладів культури</t>
  </si>
  <si>
    <t>Libraries, archives, museums and other cultural activities</t>
  </si>
  <si>
    <t xml:space="preserve">  Організування азартних ігор</t>
  </si>
  <si>
    <t>Gambling and betting activities</t>
  </si>
  <si>
    <t xml:space="preserve">  Діяльність у сфері спорту, організування відпочинку та розваг</t>
  </si>
  <si>
    <t>Sports activities and amusement and recreation activities</t>
  </si>
  <si>
    <t xml:space="preserve">  Діяльність у сфері спорту</t>
  </si>
  <si>
    <t>Sports activities</t>
  </si>
  <si>
    <t xml:space="preserve">  Організування відпочинку та розваг</t>
  </si>
  <si>
    <t>Amusement and recreation activities</t>
  </si>
  <si>
    <t xml:space="preserve">  Надання інших видів послуг</t>
  </si>
  <si>
    <t>S</t>
  </si>
  <si>
    <t>OTHER SERVICE ACTIVITIES</t>
  </si>
  <si>
    <t xml:space="preserve">  Ремонт комп'ютерів, побутових виробів і предметів особистого вжитку</t>
  </si>
  <si>
    <t>Repair of computers and personal and household goods</t>
  </si>
  <si>
    <t xml:space="preserve">  Ремонт комп'ютерів і обладнання зв'язку</t>
  </si>
  <si>
    <t>Repair of computers and communication equipment</t>
  </si>
  <si>
    <t xml:space="preserve">  Ремонт побутових виробів і предметів особистого вжитку</t>
  </si>
  <si>
    <t>Repair of personal and household goods</t>
  </si>
  <si>
    <t xml:space="preserve">  Надання інших індивідуальних послуг</t>
  </si>
  <si>
    <t>Other personal service activities</t>
  </si>
  <si>
    <t>Description(UKR)</t>
  </si>
  <si>
    <t>Volume of sold products, goods, services, (thousand UAH)</t>
  </si>
  <si>
    <t xml:space="preserve"> Сільське господарство, лісове господарство та рибне господарство</t>
  </si>
  <si>
    <t>Сільське господарство, мисливство та надання пов'язаних із ними послуг</t>
  </si>
  <si>
    <t>Вирощування однорічних і дворічних культур</t>
  </si>
  <si>
    <t>Вирощування багаторічних культур</t>
  </si>
  <si>
    <t xml:space="preserve">    Відтворення рослин</t>
  </si>
  <si>
    <t xml:space="preserve">    Тваринництво</t>
  </si>
  <si>
    <t xml:space="preserve">    Змішане сільське господарство</t>
  </si>
  <si>
    <t xml:space="preserve">    Допоміжна діяльність у сільському господарстві та післяурожайна діяльність</t>
  </si>
  <si>
    <t xml:space="preserve">    Мисливство, відловлювання тварин і надання пов'язаних із ними послуг</t>
  </si>
  <si>
    <t xml:space="preserve">    Лісове господарство та лісозаготівлі</t>
  </si>
  <si>
    <t xml:space="preserve">    Лісівництво та інша діяльність у лісовому господарстві</t>
  </si>
  <si>
    <t xml:space="preserve">    Лісозаготівлі</t>
  </si>
  <si>
    <t xml:space="preserve">    Збирання дикорослих недеревних продуктів</t>
  </si>
  <si>
    <t xml:space="preserve">    Надання допоміжних послуг у лісовому господарстві</t>
  </si>
  <si>
    <t xml:space="preserve">    Рибне господарство</t>
  </si>
  <si>
    <t xml:space="preserve">    Рибальство</t>
  </si>
  <si>
    <t xml:space="preserve">    Рибництво (аквакультура)</t>
  </si>
  <si>
    <t xml:space="preserve">    Промисловість</t>
  </si>
  <si>
    <t>B+C+D+E</t>
  </si>
  <si>
    <t xml:space="preserve">    Добувна промисловість і розроблення кар'єрів</t>
  </si>
  <si>
    <t xml:space="preserve">    Добування кам'яного та бурого вугілля</t>
  </si>
  <si>
    <t xml:space="preserve">    Добування кам'яного вугілля</t>
  </si>
  <si>
    <t xml:space="preserve">    Добування бурого вугілля</t>
  </si>
  <si>
    <t xml:space="preserve">    Добування сирої нафти та природного газу</t>
  </si>
  <si>
    <t xml:space="preserve">    Добування сирої нафти</t>
  </si>
  <si>
    <t xml:space="preserve">    Добування природного газу</t>
  </si>
  <si>
    <t xml:space="preserve">    Добування металевих руд</t>
  </si>
  <si>
    <t xml:space="preserve">    Добування залізних руд</t>
  </si>
  <si>
    <t xml:space="preserve">    Добування руд кольорових металів</t>
  </si>
  <si>
    <t xml:space="preserve">    Добування інших корисних копалин та розроблення кар'єрів</t>
  </si>
  <si>
    <t xml:space="preserve">    Добування каменю, піску та глини</t>
  </si>
  <si>
    <t xml:space="preserve">    Добування корисних копалин та розроблення кар'єрів, н.в.і.у.</t>
  </si>
  <si>
    <t xml:space="preserve">    Надання допоміжних послуг у сфері добувної промисловості та розроблення кар'єрів</t>
  </si>
  <si>
    <t xml:space="preserve">    Надання допоміжних послуг у сфері добування нафти та природного газу</t>
  </si>
  <si>
    <t xml:space="preserve">    Надання допоміжних послуг у сфері добування інших корисних копалин та розроблення кар'єрів</t>
  </si>
  <si>
    <t xml:space="preserve">    Переробна промисловість</t>
  </si>
  <si>
    <t xml:space="preserve">    Виробництво харчових продуктів</t>
  </si>
  <si>
    <t xml:space="preserve">    Виробництво м'яса та м'ясних продуктів</t>
  </si>
  <si>
    <t xml:space="preserve">    Перероблення та консервування риби, ракоподібних і молюсків</t>
  </si>
  <si>
    <t xml:space="preserve">    Перероблення та консервування фруктів і овочів</t>
  </si>
  <si>
    <t xml:space="preserve">    Виробництво олії та тваринних жирів</t>
  </si>
  <si>
    <t xml:space="preserve">    Виробництво молочних продуктів</t>
  </si>
  <si>
    <t xml:space="preserve">    Виробництво продуктів борошномельно-круп'яної промисловості, крохмалів та крохмальних продуктів</t>
  </si>
  <si>
    <t xml:space="preserve">    Виробництво хліба, хлібобулочних і борошняних виробів</t>
  </si>
  <si>
    <t xml:space="preserve">    Виробництво інших харчових продуктів</t>
  </si>
  <si>
    <t xml:space="preserve">    Виробництво готових кормів для тварин</t>
  </si>
  <si>
    <t xml:space="preserve">    Виробництво напоїв</t>
  </si>
  <si>
    <t xml:space="preserve">    Виробництво тютюнових виробів</t>
  </si>
  <si>
    <t xml:space="preserve">    Текстильне виробництво</t>
  </si>
  <si>
    <t xml:space="preserve">    Підготування та прядіння текстильних волокон</t>
  </si>
  <si>
    <t xml:space="preserve">    Ткацьке виробництво</t>
  </si>
  <si>
    <t xml:space="preserve">    Оздоблення текстильних виробів</t>
  </si>
  <si>
    <t xml:space="preserve">    Виробництво інших текстильних виробів</t>
  </si>
  <si>
    <t xml:space="preserve">    Виробництво одягу</t>
  </si>
  <si>
    <t xml:space="preserve">    Виробництво одягу, крім хутряного</t>
  </si>
  <si>
    <t xml:space="preserve">    Виготовлення виробів із хутра</t>
  </si>
  <si>
    <t xml:space="preserve">    Виробництво трикотажного та в'язаного одягу</t>
  </si>
  <si>
    <t xml:space="preserve">    Виробництво шкіри, виробів зі шкіри та інших матеріалів</t>
  </si>
  <si>
    <t xml:space="preserve">    Дублення шкур і оздоблення шкіри; виробництво дорожніх виробів, сумок, лимарно-сідельних виробів; вичинка та фарбування хутра</t>
  </si>
  <si>
    <t xml:space="preserve">    Виробництво взуття</t>
  </si>
  <si>
    <t xml:space="preserve">    Оброблення деревини та виготовлення виробів з деревини та корка, крім меблів; виготовлення виробів із соломки та рослинних матеріалів для плетіння</t>
  </si>
  <si>
    <t xml:space="preserve">    Лісопильне та стругальне виробництво</t>
  </si>
  <si>
    <t xml:space="preserve">    Виготовлення виробів з деревини, корка, соломки та рослинних матеріалів для плетіння</t>
  </si>
  <si>
    <t xml:space="preserve">    Виробництво паперу та паперових виробів</t>
  </si>
  <si>
    <t xml:space="preserve">    Виробництво паперової маси, паперу та картону</t>
  </si>
  <si>
    <t xml:space="preserve">    Виготовлення виробів з паперу та картону</t>
  </si>
  <si>
    <t xml:space="preserve">    Поліграфічна діяльність, тиражування записаної інформації</t>
  </si>
  <si>
    <t xml:space="preserve">    Поліграфічна діяльність і надання пов'язаних із нею послуг</t>
  </si>
  <si>
    <t xml:space="preserve">    Тиражування звуко-, відеозаписів і програмного забезпечення</t>
  </si>
  <si>
    <t xml:space="preserve">    Виробництво коксу та продуктів нафтоперероблення</t>
  </si>
  <si>
    <t xml:space="preserve">    Виробництво коксу та коксопродуктів</t>
  </si>
  <si>
    <t xml:space="preserve">    Виробництво продуктів нафтоперероблення</t>
  </si>
  <si>
    <t xml:space="preserve">    Виробництво хімічних речовин і хімічної продукції</t>
  </si>
  <si>
    <t xml:space="preserve">    Виробництво основної хімічної продукції, добрив і азотних сполук, пластмас і синтетичного каучуку в первинних формах</t>
  </si>
  <si>
    <t xml:space="preserve">    Виробництво пестицидів та іншої агрохімічної продукції</t>
  </si>
  <si>
    <t xml:space="preserve">    Виробництво фарб, лаків і подібної продукції, друкарської фарби та мастик</t>
  </si>
  <si>
    <t xml:space="preserve">    Виробництво мила та мийних засобів, засобів для чищення та полірування, парфумних і косметичних засобів</t>
  </si>
  <si>
    <t xml:space="preserve">    Виробництво іншої хімічної продукції</t>
  </si>
  <si>
    <t xml:space="preserve">    Виробництво штучних і синтетичних волокон</t>
  </si>
  <si>
    <t xml:space="preserve">    Виробництво основних фармацевтичних продуктів і фармацевтичних препаратів</t>
  </si>
  <si>
    <t xml:space="preserve">    Виробництво основних фармацевтичних продуктів</t>
  </si>
  <si>
    <t xml:space="preserve">    Виробництво фармацевтичних препаратів і матеріалів</t>
  </si>
  <si>
    <t xml:space="preserve">    Виробництво гумових і пластмасових виробів</t>
  </si>
  <si>
    <t xml:space="preserve">    Виробництво гумових виробів</t>
  </si>
  <si>
    <t xml:space="preserve">    Виробництво пластмасових виробів</t>
  </si>
  <si>
    <t xml:space="preserve">    Виробництво іншої неметалевої мінеральної продукції</t>
  </si>
  <si>
    <t xml:space="preserve">    Виробництво скла та виробів зі скла</t>
  </si>
  <si>
    <t xml:space="preserve">    Виробництво вогнетривких виробів</t>
  </si>
  <si>
    <t xml:space="preserve">    Виробництво будівельних матеріалів із глини</t>
  </si>
  <si>
    <t xml:space="preserve">    Виробництво іншої продукції з фарфору та кераміки</t>
  </si>
  <si>
    <t xml:space="preserve">    Виробництво цементу, вапна та гіпсових сумішей</t>
  </si>
  <si>
    <t xml:space="preserve">    Виготовлення виробів із бетону, гіпсу та цементу</t>
  </si>
  <si>
    <t xml:space="preserve">    Різання, оброблення та оздоблення декоративного та будівельного каменю</t>
  </si>
  <si>
    <t xml:space="preserve">    Виробництво абразивних виробів і неметалевих мінеральних виробів, н.в.і.у.</t>
  </si>
  <si>
    <t xml:space="preserve">    Металургійне виробництво</t>
  </si>
  <si>
    <t xml:space="preserve">    Виробництво чавуну, сталі та феросплавів</t>
  </si>
  <si>
    <t xml:space="preserve">    Виробництво труб, порожнистих профілів і фітингів зі сталі</t>
  </si>
  <si>
    <t xml:space="preserve">    Виробництво іншої продукції первинного оброблення сталі</t>
  </si>
  <si>
    <t xml:space="preserve">    Виробництво дорогоцінних та інших кольорових металів</t>
  </si>
  <si>
    <t xml:space="preserve">    Лиття металів</t>
  </si>
  <si>
    <t xml:space="preserve">    Виробництво готових металевих виробів, крім машин і устатковання</t>
  </si>
  <si>
    <t xml:space="preserve">    Виробництво будівельних металевих конструкцій і виробів</t>
  </si>
  <si>
    <t xml:space="preserve">    Виробництво металевих баків, резервуарів і контейнерів</t>
  </si>
  <si>
    <t xml:space="preserve">    Виробництво парових котлів, крім котлів центрального опалення</t>
  </si>
  <si>
    <t xml:space="preserve">    Виробництво зброї та боєприпасів</t>
  </si>
  <si>
    <t xml:space="preserve">    Кування, пресування, штампування, профілювання; порошкова металургія</t>
  </si>
  <si>
    <t xml:space="preserve">    Оброблення металів та нанесення покриття на метали; механічне оброблення металевих виробів</t>
  </si>
  <si>
    <t xml:space="preserve">    Виробництво столових приборів, інструментів і металевих виробів загального призначення</t>
  </si>
  <si>
    <t xml:space="preserve">    Виробництво інших готових металевих виробів</t>
  </si>
  <si>
    <t xml:space="preserve">    Виробництво комп'ютерів, електронної та оптичної продукції</t>
  </si>
  <si>
    <t xml:space="preserve">    Виробництво електронних компонентів і плат</t>
  </si>
  <si>
    <t xml:space="preserve">    Виробництво комп'ютерів і периферійного устатковання</t>
  </si>
  <si>
    <t xml:space="preserve">    Виробництво обладнання зв'язку</t>
  </si>
  <si>
    <t xml:space="preserve">    Виробництво електронної апаратури побутового призначення для приймання, записування та відтворювання звуку й зображення</t>
  </si>
  <si>
    <t xml:space="preserve">    Виробництво інструментів і обладнання для вимірювання, дослідження та навігації; виробництво годинників</t>
  </si>
  <si>
    <t xml:space="preserve">    Виробництво радіологічного, електромедичного й електротерапевтичного устатковання</t>
  </si>
  <si>
    <t xml:space="preserve">    Виробництво оптичних приладів і фотографічного устатковання</t>
  </si>
  <si>
    <t xml:space="preserve">    Виробництво магнітних і оптичних носіїв даних</t>
  </si>
  <si>
    <t xml:space="preserve">    Виробництво електричного устатковання</t>
  </si>
  <si>
    <t xml:space="preserve">    Виробництво електродвигунів, генераторів, трансформаторів, електророзподільчої та контрольної апаратури</t>
  </si>
  <si>
    <t xml:space="preserve">    Виробництво батарей і акумуляторів</t>
  </si>
  <si>
    <t xml:space="preserve">    Виробництво проводів, кабелів і електромонтажних пристроїв</t>
  </si>
  <si>
    <t xml:space="preserve">    Виробництво електричного освітлювального устатковання</t>
  </si>
  <si>
    <t xml:space="preserve">    Виробництво побутових приладів</t>
  </si>
  <si>
    <t xml:space="preserve">    Виробництво іншого електричного устатковання</t>
  </si>
  <si>
    <t xml:space="preserve">    Виробництво машин і устатковання, н.в.і.у.</t>
  </si>
  <si>
    <t xml:space="preserve">    Виробництво машин і устатковання загального призначення</t>
  </si>
  <si>
    <t xml:space="preserve">    Виробництво інших машин і устатковання загального призначення</t>
  </si>
  <si>
    <t xml:space="preserve">    Виробництво машин і устатковання для сільського та лісового господарства</t>
  </si>
  <si>
    <t xml:space="preserve">    Виробництво металообробних машин і верстатів</t>
  </si>
  <si>
    <t xml:space="preserve">    Виробництво інших машин і устатковання спеціального призначення</t>
  </si>
  <si>
    <t xml:space="preserve">    Виробництво автотранспортних засобів, причепів і напівпричепів</t>
  </si>
  <si>
    <t xml:space="preserve">    Виробництво автотранспортних засобів</t>
  </si>
  <si>
    <t xml:space="preserve">    Виробництво кузовів для автотранспортних засобів, причепів і напівпричепів</t>
  </si>
  <si>
    <t xml:space="preserve">    Виробництво вузлів, деталей і приладдя для автотранспортних засобів</t>
  </si>
  <si>
    <t xml:space="preserve">    Виробництво інших транспортних засобів</t>
  </si>
  <si>
    <t xml:space="preserve">    Будування суден і човнів</t>
  </si>
  <si>
    <t xml:space="preserve">    Виробництво залізничних локомотивів і рухомого складу</t>
  </si>
  <si>
    <t xml:space="preserve">    Виробництво повітряних і космічних літальних апаратів, супутнього устатковання</t>
  </si>
  <si>
    <t xml:space="preserve">    Виробництво військових транспортних засобів</t>
  </si>
  <si>
    <t xml:space="preserve">    Виробництво транспортних засобів, н.в.і.у.</t>
  </si>
  <si>
    <t xml:space="preserve">    Виробництво меблів</t>
  </si>
  <si>
    <t xml:space="preserve">    Виробництво іншої продукції</t>
  </si>
  <si>
    <t xml:space="preserve">    Виробництво ювелірних виробів, біжутерії та подібних виробів</t>
  </si>
  <si>
    <t xml:space="preserve">    Виробництво музичних інструментів</t>
  </si>
  <si>
    <t xml:space="preserve">    Виробництво спортивних товарів</t>
  </si>
  <si>
    <t xml:space="preserve">    Виробництво ігор та іграшок</t>
  </si>
  <si>
    <t xml:space="preserve">    Виробництво медичних і стоматологічних інструментів і матеріалів</t>
  </si>
  <si>
    <t xml:space="preserve">    Виробництво продукції, н.в.і.у.</t>
  </si>
  <si>
    <t xml:space="preserve">    Ремонт і монтаж машин і устатковання</t>
  </si>
  <si>
    <t xml:space="preserve">    Ремонт і технічне обслуговування готових металевих виробів, машин і устатковання</t>
  </si>
  <si>
    <t xml:space="preserve">    Установлення та монтаж машин і устатковання</t>
  </si>
  <si>
    <t xml:space="preserve">    Постачання електроенергії, газу, пари та кондиційованого повітря</t>
  </si>
  <si>
    <t xml:space="preserve">    Виробництво, передача та розподілення електроенергії</t>
  </si>
  <si>
    <t xml:space="preserve">    Виробництво газу; розподілення газоподібного палива через місцеві (локальні) трубопроводи</t>
  </si>
  <si>
    <t xml:space="preserve">    Постачання пари, гарячої води та кондиційованого повітря</t>
  </si>
  <si>
    <t xml:space="preserve">    Водопостачання; каналізація, поводження з відходами</t>
  </si>
  <si>
    <t xml:space="preserve">    Забір, очищення та постачання води</t>
  </si>
  <si>
    <t xml:space="preserve">    Каналізація, відведення й очищення стічних вод</t>
  </si>
  <si>
    <t xml:space="preserve">    Збирання, оброблення й видалення відходів; відновлення матеріалів</t>
  </si>
  <si>
    <t xml:space="preserve">    Збирання відходів</t>
  </si>
  <si>
    <t xml:space="preserve">    Оброблення та видалення відходів</t>
  </si>
  <si>
    <t xml:space="preserve">    Відновлення матеріалів</t>
  </si>
  <si>
    <t xml:space="preserve">    Інша діяльність щодо поводження з відходами</t>
  </si>
  <si>
    <t xml:space="preserve">    Будівництво</t>
  </si>
  <si>
    <t xml:space="preserve">    Будівництво будівель</t>
  </si>
  <si>
    <t xml:space="preserve">    Організація будівництва будівель</t>
  </si>
  <si>
    <t xml:space="preserve">    Будівництво житлових і нежитлових будівель</t>
  </si>
  <si>
    <t xml:space="preserve">    Будівництво споруд</t>
  </si>
  <si>
    <t xml:space="preserve">    Будівництво доріг і залізниць</t>
  </si>
  <si>
    <t xml:space="preserve">    Будівництво комунікацій</t>
  </si>
  <si>
    <t xml:space="preserve">    Будівництво інших споруд</t>
  </si>
  <si>
    <t xml:space="preserve">    Спеціалізовані будівельні роботи</t>
  </si>
  <si>
    <t xml:space="preserve">    Знесення та підготовчі роботи на будівельному майданчику</t>
  </si>
  <si>
    <t xml:space="preserve">    Електромонтажні, водопровідні та інші будівельно-монтажні роботи</t>
  </si>
  <si>
    <t xml:space="preserve">    Роботи із завершення будівництва</t>
  </si>
  <si>
    <t xml:space="preserve">    Інші спеціалізовані будівельні роботи</t>
  </si>
  <si>
    <t xml:space="preserve">    Оптова та роздрібна торгівля; ремонт автотранспортних засобів і мотоциклів</t>
  </si>
  <si>
    <t xml:space="preserve">    Оптова та роздрібна торгівля автотранспортними засобами та мотоциклами, їх ремонт</t>
  </si>
  <si>
    <t xml:space="preserve">    Торгівля автотранспортними засобами</t>
  </si>
  <si>
    <t xml:space="preserve">    Технічне обслуговування та ремонт автотранспортних засобів</t>
  </si>
  <si>
    <t xml:space="preserve">    Торгівля деталями та приладдям для автотранспортних засобів</t>
  </si>
  <si>
    <t xml:space="preserve">    Торгівля мотоциклами, деталями та приладдям до них, технічне обслуговування і ремонт мотоциклів</t>
  </si>
  <si>
    <t xml:space="preserve">    Оптова торгівля, крім торгівлі автотранспортними засобами та мотоциклами</t>
  </si>
  <si>
    <t xml:space="preserve">    Оптова торгівля за винагороду чи на основі контракту</t>
  </si>
  <si>
    <t xml:space="preserve">    Оптова торгівля сільськогосподарською сировиною та живими тваринами</t>
  </si>
  <si>
    <t xml:space="preserve">    Оптова торгівля продуктами харчування, напоями та тютюновими виробами</t>
  </si>
  <si>
    <t xml:space="preserve">    Оптова торгівля товарами господарського призначення</t>
  </si>
  <si>
    <t xml:space="preserve">    Оптова торгівля інформаційним і комунікаційним устаткованням</t>
  </si>
  <si>
    <t xml:space="preserve">    Оптова торгівля іншими машинами й устаткованням</t>
  </si>
  <si>
    <t xml:space="preserve">    Інші види спеціалізованої оптової торгівлі</t>
  </si>
  <si>
    <t xml:space="preserve">    Неспеціалізована оптова торгівля</t>
  </si>
  <si>
    <t xml:space="preserve">    Роздрібна торгівля, крім торгівлі автотранспортними засобами та мотоциклами</t>
  </si>
  <si>
    <t xml:space="preserve">    Роздрібна торгівля в неспеціалізованих магазинах</t>
  </si>
  <si>
    <t xml:space="preserve">    Роздрібна торгівля продуктами харчування, напоями та тютюновими виробами в спеціалізованих магазинах</t>
  </si>
  <si>
    <t xml:space="preserve">    Роздрібна торгівля пальним</t>
  </si>
  <si>
    <t xml:space="preserve">    Роздрібна торгівля інформаційним і комунікаційним устаткованням у спеціалізованих магазинах</t>
  </si>
  <si>
    <t xml:space="preserve">    Роздрібна торгівля іншими товарами господарського призначення в спеціалізованих магазинах</t>
  </si>
  <si>
    <t xml:space="preserve">    Роздрібна торгівля товарами культурного призначення та товарами для відпочинку в спеціалізованих магазинах</t>
  </si>
  <si>
    <t xml:space="preserve">    Роздрібна торгівля іншими товарами в спеціалізованих магазинах</t>
  </si>
  <si>
    <t xml:space="preserve">    Роздрібна торгівля з лотків і на ринках</t>
  </si>
  <si>
    <t xml:space="preserve">    Роздрібна торгівля поза магазинами</t>
  </si>
  <si>
    <t xml:space="preserve">    Транспорт, складське господарство, поштова та кур'єрська діяльність</t>
  </si>
  <si>
    <t xml:space="preserve">    Наземний і трубопровідний транспорт</t>
  </si>
  <si>
    <t xml:space="preserve">    Пасажирський залізничний транспорт міжміського сполучення</t>
  </si>
  <si>
    <t xml:space="preserve">    Вантажний залізничний транспорт</t>
  </si>
  <si>
    <t xml:space="preserve">    Інший пасажирський наземний транспорт</t>
  </si>
  <si>
    <t xml:space="preserve">    Вантажний автомобільний транспорт, надання послуг перевезення речей</t>
  </si>
  <si>
    <t xml:space="preserve">    Трубопровідний транспорт</t>
  </si>
  <si>
    <t xml:space="preserve">    Водний транспорт</t>
  </si>
  <si>
    <t xml:space="preserve">    Пасажирський морський транспорт</t>
  </si>
  <si>
    <t xml:space="preserve">    Вантажний морський транспорт</t>
  </si>
  <si>
    <t xml:space="preserve">    Пасажирський річковий транспорт</t>
  </si>
  <si>
    <t xml:space="preserve">    Вантажний річковий транспорт</t>
  </si>
  <si>
    <t xml:space="preserve">    Авіаційний транспорт</t>
  </si>
  <si>
    <t xml:space="preserve">    Пасажирський авіаційний транспорт</t>
  </si>
  <si>
    <t xml:space="preserve">    Вантажний авіаційний транспорт та космічний транспорт</t>
  </si>
  <si>
    <t xml:space="preserve">    Складське господарство та допоміжна діяльність у сфері транспорту</t>
  </si>
  <si>
    <t xml:space="preserve">    Складське господарство</t>
  </si>
  <si>
    <t xml:space="preserve">    Допоміжна діяльність у сфері транспорту</t>
  </si>
  <si>
    <t xml:space="preserve">    Поштова та кур'єрська діяльність</t>
  </si>
  <si>
    <t xml:space="preserve">    Діяльність національної пошти</t>
  </si>
  <si>
    <t xml:space="preserve">    Інша поштова та кур'єрська діяльність</t>
  </si>
  <si>
    <t xml:space="preserve">    Тимчасове розміщування й організація харчування</t>
  </si>
  <si>
    <t xml:space="preserve">    Тимчасове розміщування</t>
  </si>
  <si>
    <t xml:space="preserve">    Діяльність готелів і подібних засобів тимчасового розміщування</t>
  </si>
  <si>
    <t xml:space="preserve">    Діяльність засобів розміщування на період відпустки та іншого тимчасового проживання</t>
  </si>
  <si>
    <t xml:space="preserve">    Надання місць кемпінгами та стоянками для житлових автофургонів і причепів</t>
  </si>
  <si>
    <t xml:space="preserve">    Діяльність інших засобів тимчасового розміщування</t>
  </si>
  <si>
    <t xml:space="preserve">    Діяльність із забезпечення стравами та напоями</t>
  </si>
  <si>
    <t xml:space="preserve">    Діяльність ресторанів, надання послуг мобільного харчування</t>
  </si>
  <si>
    <t xml:space="preserve">    Постачання готових страв</t>
  </si>
  <si>
    <t xml:space="preserve">    Обслуговування напоями</t>
  </si>
  <si>
    <t xml:space="preserve">    Інформація та телекомунікації</t>
  </si>
  <si>
    <t xml:space="preserve">    Видавнича діяльність</t>
  </si>
  <si>
    <t xml:space="preserve">    Видання книг, періодичних видань та інша видавнича діяльність</t>
  </si>
  <si>
    <t xml:space="preserve">    Видання програмного забезпечення</t>
  </si>
  <si>
    <t xml:space="preserve">    Виробництво кіно- та відеофільмів, телевізійних програм, видання звукозаписів</t>
  </si>
  <si>
    <t xml:space="preserve">    Виробництво кіно- та відеофільмів, телевізійних програм</t>
  </si>
  <si>
    <t xml:space="preserve">    Видання звукозаписів</t>
  </si>
  <si>
    <t xml:space="preserve">    Діяльність у сфері радіомовлення та телевізійного мовлення</t>
  </si>
  <si>
    <t xml:space="preserve">    Діяльність у сфері радіомовлення</t>
  </si>
  <si>
    <t xml:space="preserve">    Діяльність у сфері телевізійного мовлення</t>
  </si>
  <si>
    <t xml:space="preserve">    Телекомунікації (електрозв'язок)</t>
  </si>
  <si>
    <t xml:space="preserve">    Діяльність у сфері проводового електрозв'язку</t>
  </si>
  <si>
    <t xml:space="preserve">    Діяльність у сфері безпроводового електрозв'язку</t>
  </si>
  <si>
    <t xml:space="preserve">    Діяльність у сфері супутникового електрозв'язку</t>
  </si>
  <si>
    <t xml:space="preserve">    Інша діяльність у сфері електрозв'язку</t>
  </si>
  <si>
    <t xml:space="preserve">    Комп'ютерне програмування, консультування та пов'язана з ними діяльність</t>
  </si>
  <si>
    <t xml:space="preserve">    Надання інформаційних послуг</t>
  </si>
  <si>
    <t xml:space="preserve">    Оброблення даних, розміщення інформації на веб-вузлах і пов'язана з ними діяльність; веб-портали</t>
  </si>
  <si>
    <t xml:space="preserve">    Надання інших інформаційних послуг</t>
  </si>
  <si>
    <t xml:space="preserve">    Фінансова та страхова діяльність</t>
  </si>
  <si>
    <t xml:space="preserve">    Надання фінансових послуг, крім страхування та пенсійного забезпечення</t>
  </si>
  <si>
    <t xml:space="preserve">    Грошове посередництво</t>
  </si>
  <si>
    <t xml:space="preserve">    Діяльність холдингових компаній</t>
  </si>
  <si>
    <t xml:space="preserve">    Трасти, фонди та подібні фінансові суб'єкти</t>
  </si>
  <si>
    <t xml:space="preserve">    Надання інших фінансових послуг, крім страхування та пенсійного забезпечення</t>
  </si>
  <si>
    <t xml:space="preserve">    Страхування, перестрахування та недержавне пенсійне забезпечення, крім обов'язкового соціального страхування</t>
  </si>
  <si>
    <t xml:space="preserve">    Страхування</t>
  </si>
  <si>
    <t xml:space="preserve">    Перестрахування</t>
  </si>
  <si>
    <t xml:space="preserve">    Недержавне пенсійне забезпечення</t>
  </si>
  <si>
    <t xml:space="preserve">    Допоміжна діяльність у сферах фінансових послуг і страхування</t>
  </si>
  <si>
    <t xml:space="preserve">    Допоміжна діяльність у сфері фінансових послуг, крім страхування та пенсійного забезпечення</t>
  </si>
  <si>
    <t xml:space="preserve">    Допоміжна діяльність у сфері страхування та пенсійного забезпечення</t>
  </si>
  <si>
    <t xml:space="preserve">    Управління фондами</t>
  </si>
  <si>
    <t xml:space="preserve">    Операції з нерухомим майном</t>
  </si>
  <si>
    <t xml:space="preserve">    Купівля та продаж власного нерухомого майна</t>
  </si>
  <si>
    <t xml:space="preserve">    Надання в оренду й експлуатацію власного чи орендованого нерухомого майна</t>
  </si>
  <si>
    <t xml:space="preserve">    Операції з нерухомим майном за винагороду або на основі контракту</t>
  </si>
  <si>
    <t xml:space="preserve">    Професійна, наукова та технічна діяльність</t>
  </si>
  <si>
    <t xml:space="preserve">    Діяльність у сферах права та бухгалтерського обліку</t>
  </si>
  <si>
    <t xml:space="preserve">    Діяльність у сфері права</t>
  </si>
  <si>
    <t xml:space="preserve">    Діяльність у сфері бухгалтерського обліку й аудиту; консультування з питань оподаткування</t>
  </si>
  <si>
    <t xml:space="preserve">    Діяльність головних управлінь (хед-офісів); консультування з питань керування</t>
  </si>
  <si>
    <t xml:space="preserve">    Діяльність головних управлінь (хед-офісів)</t>
  </si>
  <si>
    <t xml:space="preserve">    Консультування з питань керування</t>
  </si>
  <si>
    <t xml:space="preserve">    Діяльність у сферах архітектури та інжинірингу; технічні випробування та дослідження</t>
  </si>
  <si>
    <t xml:space="preserve">    Діяльність у сферах архітектури та інжинірингу, надання послуг технічного консультування</t>
  </si>
  <si>
    <t xml:space="preserve">    Технічні випробування та дослідження</t>
  </si>
  <si>
    <t xml:space="preserve">    Наукові дослідження та розробки</t>
  </si>
  <si>
    <t xml:space="preserve">    Дослідження й експериментальні розробки у сфері природничих і технічних наук</t>
  </si>
  <si>
    <t xml:space="preserve">    Дослідження й експериментальні розробки у сфері суспільних і гуманітарних наук</t>
  </si>
  <si>
    <t xml:space="preserve">    Рекламна діяльність і дослідження кон'юнктури ринку</t>
  </si>
  <si>
    <t xml:space="preserve">    Рекламна діяльність</t>
  </si>
  <si>
    <t xml:space="preserve">    Дослідження кон'юнктури ринку та виявлення громадської думки</t>
  </si>
  <si>
    <t xml:space="preserve">    Інша професійна, наукова та технічна діяльність</t>
  </si>
  <si>
    <t xml:space="preserve">    Спеціалізована діяльність із дизайну</t>
  </si>
  <si>
    <t xml:space="preserve">    Діяльність у сфері фотографії</t>
  </si>
  <si>
    <t xml:space="preserve">    Надання послуг перекладу</t>
  </si>
  <si>
    <t xml:space="preserve">    Інша професійна, наукова та технічна діяльність, н.в.і.у.</t>
  </si>
  <si>
    <t xml:space="preserve">    Ветеринарна діяльність</t>
  </si>
  <si>
    <t xml:space="preserve">    Діяльність у сфері адміністративного та допоміжного обслуговування</t>
  </si>
  <si>
    <t xml:space="preserve">    Оренда, прокат і лізинг</t>
  </si>
  <si>
    <t xml:space="preserve">    Надання в оренду автотранспортних засобів</t>
  </si>
  <si>
    <t xml:space="preserve">    Прокат побутових виробів і предметів особистого вжитку</t>
  </si>
  <si>
    <t xml:space="preserve">    Надання в оренду інших машин, устатковання та товарів</t>
  </si>
  <si>
    <t xml:space="preserve">    Лізинг інтелектуальної власності та подібних продуктів, крім творів, захищених авторськими правами</t>
  </si>
  <si>
    <t xml:space="preserve">    Діяльність із працевлаштування</t>
  </si>
  <si>
    <t xml:space="preserve">    Діяльність агентств працевлаштування</t>
  </si>
  <si>
    <t xml:space="preserve">    Діяльність агентств тимчасового працевлаштування</t>
  </si>
  <si>
    <t xml:space="preserve">    Інша діяльність із забезпечення  трудовими ресурсами</t>
  </si>
  <si>
    <t xml:space="preserve">    Діяльність туристичних агентств, туристичних операторів, надання інших послуг із бронювання та пов'язана з цим діяльність</t>
  </si>
  <si>
    <t xml:space="preserve">    Діяльність туристичних агентств і туристичних операторів</t>
  </si>
  <si>
    <t xml:space="preserve">    Надання інших послуг із бронювання та пов'язана з цим діяльність</t>
  </si>
  <si>
    <t xml:space="preserve">    Діяльність охоронних служб та проведення розслідувань</t>
  </si>
  <si>
    <t xml:space="preserve">    Діяльність приватних охоронних служб</t>
  </si>
  <si>
    <t xml:space="preserve">    Обслуговування систем безпеки</t>
  </si>
  <si>
    <t xml:space="preserve">    Проведення розслідувань</t>
  </si>
  <si>
    <t xml:space="preserve">    Обслуговування будинків і територій</t>
  </si>
  <si>
    <t xml:space="preserve">    Комплексне обслуговування об'єктів</t>
  </si>
  <si>
    <t xml:space="preserve">    Діяльність із прибирання</t>
  </si>
  <si>
    <t xml:space="preserve">    Надання ландшафтних послуг</t>
  </si>
  <si>
    <t xml:space="preserve">    Адміністративна та допоміжна офісна діяльність, інші допоміжні комерційні послуги</t>
  </si>
  <si>
    <t xml:space="preserve">    Адміністративна та допоміжна офісна діяльність</t>
  </si>
  <si>
    <t xml:space="preserve">    Діяльність телефонних центрів</t>
  </si>
  <si>
    <t xml:space="preserve">    Організування конгресів і торговельних виставок</t>
  </si>
  <si>
    <t xml:space="preserve">    Надання допоміжних комерційних послуг, н.в.і.у.</t>
  </si>
  <si>
    <t xml:space="preserve">    Освіта</t>
  </si>
  <si>
    <t xml:space="preserve">    Дошкільна освіта</t>
  </si>
  <si>
    <t xml:space="preserve">    Початкова освіта</t>
  </si>
  <si>
    <t xml:space="preserve">    Середня освіта</t>
  </si>
  <si>
    <t xml:space="preserve">    Вища освіта</t>
  </si>
  <si>
    <t xml:space="preserve">    Інші види освіти</t>
  </si>
  <si>
    <t xml:space="preserve">    Допоміжна діяльність у сфері освіти</t>
  </si>
  <si>
    <t xml:space="preserve">    Охорона здоров'я та надання соціальної допомоги</t>
  </si>
  <si>
    <t xml:space="preserve">    Охорона здоров'я</t>
  </si>
  <si>
    <t xml:space="preserve">    Діяльність лікарняних закладів</t>
  </si>
  <si>
    <t xml:space="preserve">    Медична та стоматологічна практика</t>
  </si>
  <si>
    <t xml:space="preserve">    Інша діяльність у сфері охорони здоров'я</t>
  </si>
  <si>
    <t xml:space="preserve">    Надання послуг догляду із забезпеченням проживання</t>
  </si>
  <si>
    <t xml:space="preserve">    Надання послуг догляду із забезпеченням проживання для осіб з розумовими вадами та хворих на наркоманію</t>
  </si>
  <si>
    <t xml:space="preserve">    Надання послуг догляду із забезпеченням проживання для осіб похилого віку та інвалідів</t>
  </si>
  <si>
    <t xml:space="preserve">    Надання інших послуг догляду із забезпеченням проживання</t>
  </si>
  <si>
    <t xml:space="preserve">    Надання соціальної допомоги без забезпечення проживання</t>
  </si>
  <si>
    <t xml:space="preserve">    Надання соціальної допомоги без забезпечення проживання для осіб похилого віку та інвалідів</t>
  </si>
  <si>
    <t xml:space="preserve">    Надання іншої соціальної допомоги без забезпечення проживання</t>
  </si>
  <si>
    <t xml:space="preserve">    Мистецтво, спорт, розваги та відпочинок</t>
  </si>
  <si>
    <t xml:space="preserve">    Діяльність у сфері творчості, мистецтва та розваг</t>
  </si>
  <si>
    <t xml:space="preserve">    Функціювання бібліотек, архівів, музеїв та інших закладів культури</t>
  </si>
  <si>
    <t xml:space="preserve">    Організування азартних ігор</t>
  </si>
  <si>
    <t xml:space="preserve">    Діяльність у сфері спорту, організування відпочинку та розваг</t>
  </si>
  <si>
    <t xml:space="preserve">    Діяльність у сфері спорту</t>
  </si>
  <si>
    <t xml:space="preserve">    Організування відпочинку та розваг</t>
  </si>
  <si>
    <t xml:space="preserve">    Надання інших видів послуг</t>
  </si>
  <si>
    <t xml:space="preserve">    Ремонт комп'ютерів, побутових виробів і предметів особистого вжитку</t>
  </si>
  <si>
    <t xml:space="preserve">    Ремонт комп'ютерів і обладнання зв'язку</t>
  </si>
  <si>
    <t xml:space="preserve">    Ремонт побутових виробів і предметів особистого вжитку</t>
  </si>
  <si>
    <t xml:space="preserve">    Надання інших індивідуальних послуг</t>
  </si>
  <si>
    <t>Сільське господарство, лісове господарство та рибне господарство</t>
  </si>
  <si>
    <t>Відтворення рослин</t>
  </si>
  <si>
    <t>Тваринництво</t>
  </si>
  <si>
    <t>Змішане сільське господарство</t>
  </si>
  <si>
    <t>Допоміжна діяльність у сільському господарстві та післяурожайна діяльність</t>
  </si>
  <si>
    <t>Мисливство, відловлювання тварин і надання пов'язаних із ними послуг</t>
  </si>
  <si>
    <t>Лісове господарство та лісозаготівлі</t>
  </si>
  <si>
    <t>Лісівництво та інша діяльність у лісовому господарстві</t>
  </si>
  <si>
    <t>Лісозаготівлі</t>
  </si>
  <si>
    <t>Збирання дикорослих недеревних продуктів</t>
  </si>
  <si>
    <t>Надання допоміжних послуг у лісовому господарстві</t>
  </si>
  <si>
    <t>Рибне господарство</t>
  </si>
  <si>
    <t>Рибальство</t>
  </si>
  <si>
    <t>Рибництво (аквакультура)</t>
  </si>
  <si>
    <t>Промисловість</t>
  </si>
  <si>
    <t>Добувна промисловість і розроблення кар'єрів</t>
  </si>
  <si>
    <t>Добування кам'яного та бурого вугілля</t>
  </si>
  <si>
    <t>Добування кам'яного вугілля</t>
  </si>
  <si>
    <t>Добування бурого вугілля</t>
  </si>
  <si>
    <t>Добування сирої нафти та природного газу</t>
  </si>
  <si>
    <t>Добування сирої нафти</t>
  </si>
  <si>
    <t>Добування природного газу</t>
  </si>
  <si>
    <t>Добування металевих руд</t>
  </si>
  <si>
    <t>Добування залізних руд</t>
  </si>
  <si>
    <t>Добування руд кольорових металів</t>
  </si>
  <si>
    <t>Добування інших корисних копалин та розроблення кар'єрів</t>
  </si>
  <si>
    <t>Добування каменю, піску та глини</t>
  </si>
  <si>
    <t>Добування корисних копалин та розроблення кар'єрів, н.в.і.у.</t>
  </si>
  <si>
    <t>Надання допоміжних послуг у сфері добувної промисловості та розроблення кар'єрів</t>
  </si>
  <si>
    <t>Надання допоміжних послуг у сфері добування нафти та природного газу</t>
  </si>
  <si>
    <t>Надання допоміжних послуг у сфері добування інших корисних копалин та розроблення кар'єрів</t>
  </si>
  <si>
    <t>Переробна промисловість</t>
  </si>
  <si>
    <t>Виробництво харчових продуктів</t>
  </si>
  <si>
    <t>Виробництво м'яса та м'ясних продуктів</t>
  </si>
  <si>
    <t>Перероблення та консервування риби, ракоподібних і молюсків</t>
  </si>
  <si>
    <t>Перероблення та консервування фруктів і овочів</t>
  </si>
  <si>
    <t>Виробництво олії та тваринних жирів</t>
  </si>
  <si>
    <t>Виробництво молочних продуктів</t>
  </si>
  <si>
    <t>Виробництво продуктів борошномельно-круп'яної промисловості, крохмалів та крохмальних продуктів</t>
  </si>
  <si>
    <t>Виробництво хліба, хлібобулочних і борошняних виробів</t>
  </si>
  <si>
    <t>Виробництво інших харчових продуктів</t>
  </si>
  <si>
    <t>Виробництво готових кормів для тварин</t>
  </si>
  <si>
    <t>Виробництво напоїв</t>
  </si>
  <si>
    <t>Виробництво тютюнових виробів</t>
  </si>
  <si>
    <t>Текстильне виробництво</t>
  </si>
  <si>
    <t>Підготування та прядіння текстильних волокон</t>
  </si>
  <si>
    <t>Ткацьке виробництво</t>
  </si>
  <si>
    <t>Оздоблення текстильних виробів</t>
  </si>
  <si>
    <t>Виробництво інших текстильних виробів</t>
  </si>
  <si>
    <t>Виробництво одягу</t>
  </si>
  <si>
    <t>Виробництво одягу, крім хутряного</t>
  </si>
  <si>
    <t>Виготовлення виробів із хутра</t>
  </si>
  <si>
    <t>Виробництво трикотажного та в'язаного одягу</t>
  </si>
  <si>
    <t>Виробництво шкіри, виробів зі шкіри та інших матеріалів</t>
  </si>
  <si>
    <t xml:space="preserve">Дублення шкур і оздоблення шкіри; виробництво дорожніх виробів, сумок, лимарно-сідельних виробів; вичинка та фарбування </t>
  </si>
  <si>
    <t>Виробництво взуття</t>
  </si>
  <si>
    <t>Оброблення деревини та виготовлення виробів з деревини та корка, крім меблів; виготовлення виробів із соломки та рослинн</t>
  </si>
  <si>
    <t>Лісопильне та стругальне виробництво</t>
  </si>
  <si>
    <t>Виготовлення виробів з деревини, корка, соломки та рослинних матеріалів для плетіння</t>
  </si>
  <si>
    <t>Виробництво паперу та паперових виробів</t>
  </si>
  <si>
    <t>Виробництво паперової маси, паперу та картону</t>
  </si>
  <si>
    <t>Виготовлення виробів з паперу та картону</t>
  </si>
  <si>
    <t>Поліграфічна діяльність, тиражування записаної інформації</t>
  </si>
  <si>
    <t>Поліграфічна діяльність і надання пов'язаних із нею послуг</t>
  </si>
  <si>
    <t>Тиражування звуко-, відеозаписів і програмного забезпечення</t>
  </si>
  <si>
    <t>Виробництво коксу та продуктів нафтоперероблення</t>
  </si>
  <si>
    <t>Виробництво коксу та коксопродуктів</t>
  </si>
  <si>
    <t>Виробництво продуктів нафтоперероблення</t>
  </si>
  <si>
    <t>Виробництво хімічних речовин і хімічної продукції</t>
  </si>
  <si>
    <t>Виробництво основної хімічної продукції, добрив і азотних сполук, пластмас і синтетичного каучуку в первинних формах</t>
  </si>
  <si>
    <t>Виробництво пестицидів та іншої агрохімічної продукції</t>
  </si>
  <si>
    <t>Виробництво фарб, лаків і подібної продукції, друкарської фарби та мастик</t>
  </si>
  <si>
    <t>Виробництво мила та мийних засобів, засобів для чищення та полірування, парфумних і косметичних засобів</t>
  </si>
  <si>
    <t>Виробництво іншої хімічної продукції</t>
  </si>
  <si>
    <t>Виробництво штучних і синтетичних волокон</t>
  </si>
  <si>
    <t>Виробництво основних фармацевтичних продуктів і фармацевтичних препаратів</t>
  </si>
  <si>
    <t>Виробництво основних фармацевтичних продуктів</t>
  </si>
  <si>
    <t>Виробництво фармацевтичних препаратів і матеріалів</t>
  </si>
  <si>
    <t>Виробництво гумових і пластмасових виробів</t>
  </si>
  <si>
    <t>Виробництво гумових виробів</t>
  </si>
  <si>
    <t>Виробництво пластмасових виробів</t>
  </si>
  <si>
    <t>Виробництво іншої неметалевої мінеральної продукції</t>
  </si>
  <si>
    <t>Виробництво скла та виробів зі скла</t>
  </si>
  <si>
    <t>Виробництво вогнетривких виробів</t>
  </si>
  <si>
    <t>Виробництво будівельних матеріалів із глини</t>
  </si>
  <si>
    <t>Виробництво іншої продукції з фарфору та кераміки</t>
  </si>
  <si>
    <t>Виробництво цементу, вапна та гіпсових сумішей</t>
  </si>
  <si>
    <t>Виготовлення виробів із бетону, гіпсу та цементу</t>
  </si>
  <si>
    <t>Різання, оброблення та оздоблення декоративного та будівельного каменю</t>
  </si>
  <si>
    <t>Виробництво абразивних виробів і неметалевих мінеральних виробів, н.в.і.у.</t>
  </si>
  <si>
    <t>Металургійне виробництво</t>
  </si>
  <si>
    <t>Виробництво чавуну, сталі та феросплавів</t>
  </si>
  <si>
    <t>Виробництво труб, порожнистих профілів і фітингів зі сталі</t>
  </si>
  <si>
    <t>Виробництво іншої продукції первинного оброблення сталі</t>
  </si>
  <si>
    <t>Виробництво дорогоцінних та інших кольорових металів</t>
  </si>
  <si>
    <t>Лиття металів</t>
  </si>
  <si>
    <t>Виробництво готових металевих виробів, крім машин і устатковання</t>
  </si>
  <si>
    <t>Виробництво будівельних металевих конструкцій і виробів</t>
  </si>
  <si>
    <t>Виробництво металевих баків, резервуарів і контейнерів</t>
  </si>
  <si>
    <t>Виробництво парових котлів, крім котлів центрального опалення</t>
  </si>
  <si>
    <t>Виробництво зброї та боєприпасів</t>
  </si>
  <si>
    <t>Кування, пресування, штампування, профілювання; порошкова металургія</t>
  </si>
  <si>
    <t>Оброблення металів та нанесення покриття на метали; механічне оброблення металевих виробів</t>
  </si>
  <si>
    <t>Виробництво столових приборів, інструментів і металевих виробів загального призначення</t>
  </si>
  <si>
    <t>Виробництво інших готових металевих виробів</t>
  </si>
  <si>
    <t>Виробництво комп'ютерів, електронної та оптичної продукції</t>
  </si>
  <si>
    <t>Виробництво електронних компонентів і плат</t>
  </si>
  <si>
    <t>Виробництво комп'ютерів і периферійного устатковання</t>
  </si>
  <si>
    <t>Виробництво обладнання зв'язку</t>
  </si>
  <si>
    <t>Виробництво електронної апаратури побутового призначення для приймання, записування та відтворювання звуку й зображення</t>
  </si>
  <si>
    <t>Виробництво інструментів і обладнання для вимірювання, дослідження та навігації; виробництво годинників</t>
  </si>
  <si>
    <t>Виробництво радіологічного, електромедичного й електротерапевтичного устатковання</t>
  </si>
  <si>
    <t>Виробництво оптичних приладів і фотографічного устатковання</t>
  </si>
  <si>
    <t>Виробництво магнітних і оптичних носіїв даних</t>
  </si>
  <si>
    <t>Виробництво електричного устатковання</t>
  </si>
  <si>
    <t>Виробництво електродвигунів, генераторів, трансформаторів, електророзподільчої та контрольної апаратури</t>
  </si>
  <si>
    <t>Виробництво батарей і акумуляторів</t>
  </si>
  <si>
    <t>Виробництво проводів, кабелів і електромонтажних пристроїв</t>
  </si>
  <si>
    <t>Виробництво електричного освітлювального устатковання</t>
  </si>
  <si>
    <t>Виробництво побутових приладів</t>
  </si>
  <si>
    <t>Виробництво іншого електричного устатковання</t>
  </si>
  <si>
    <t>Виробництво машин і устатковання, н.в.і.у.</t>
  </si>
  <si>
    <t>Виробництво машин і устатковання загального призначення</t>
  </si>
  <si>
    <t>Виробництво інших машин і устатковання загального призначення</t>
  </si>
  <si>
    <t>Виробництво машин і устатковання для сільського та лісового господарства</t>
  </si>
  <si>
    <t>Виробництво металообробних машин і верстатів</t>
  </si>
  <si>
    <t>Виробництво інших машин і устатковання спеціального призначення</t>
  </si>
  <si>
    <t>Виробництво автотранспортних засобів, причепів і напівпричепів</t>
  </si>
  <si>
    <t>Виробництво автотранспортних засобів</t>
  </si>
  <si>
    <t>Виробництво кузовів для автотранспортних засобів, причепів і напівпричепів</t>
  </si>
  <si>
    <t>Виробництво вузлів, деталей і приладдя для автотранспортних засобів</t>
  </si>
  <si>
    <t>Виробництво інших транспортних засобів</t>
  </si>
  <si>
    <t>Будування суден і човнів</t>
  </si>
  <si>
    <t>Виробництво залізничних локомотивів і рухомого складу</t>
  </si>
  <si>
    <t>Виробництво повітряних і космічних літальних апаратів, супутнього устатковання</t>
  </si>
  <si>
    <t>Виробництво військових транспортних засобів</t>
  </si>
  <si>
    <t>Виробництво транспортних засобів, н.в.і.у.</t>
  </si>
  <si>
    <t>Виробництво меблів</t>
  </si>
  <si>
    <t>Виробництво іншої продукції</t>
  </si>
  <si>
    <t>Виробництво ювелірних виробів, біжутерії та подібних виробів</t>
  </si>
  <si>
    <t>Виробництво музичних інструментів</t>
  </si>
  <si>
    <t>Виробництво спортивних товарів</t>
  </si>
  <si>
    <t>Виробництво ігор та іграшок</t>
  </si>
  <si>
    <t>Виробництво медичних і стоматологічних інструментів і матеріалів</t>
  </si>
  <si>
    <t>Виробництво продукції, н.в.і.у.</t>
  </si>
  <si>
    <t>Ремонт і монтаж машин і устатковання</t>
  </si>
  <si>
    <t>Ремонт і технічне обслуговування готових металевих виробів, машин і устатковання</t>
  </si>
  <si>
    <t>Установлення та монтаж машин і устатковання</t>
  </si>
  <si>
    <t>Постачання електроенергії, газу, пари та кондиційованого повітря</t>
  </si>
  <si>
    <t>Виробництво, передача та розподілення електроенергії</t>
  </si>
  <si>
    <t>Виробництво газу; розподілення газоподібного палива через місцеві (локальні) трубопроводи</t>
  </si>
  <si>
    <t>Постачання пари, гарячої води та кондиційованого повітря</t>
  </si>
  <si>
    <t>Водопостачання; каналізація, поводження з відходами</t>
  </si>
  <si>
    <t>Забір, очищення та постачання води</t>
  </si>
  <si>
    <t>Каналізація, відведення й очищення стічних вод</t>
  </si>
  <si>
    <t>Збирання, оброблення й видалення відходів; відновлення матеріалів</t>
  </si>
  <si>
    <t>Збирання відходів</t>
  </si>
  <si>
    <t>Оброблення та видалення відходів</t>
  </si>
  <si>
    <t>Відновлення матеріалів</t>
  </si>
  <si>
    <t>Інша діяльність щодо поводження з відходами</t>
  </si>
  <si>
    <t>Будівництво</t>
  </si>
  <si>
    <t>Будівництво будівель</t>
  </si>
  <si>
    <t>Організація будівництва будівель</t>
  </si>
  <si>
    <t>Будівництво житлових і нежитлових будівель</t>
  </si>
  <si>
    <t>Будівництво споруд</t>
  </si>
  <si>
    <t>Будівництво доріг і залізниць</t>
  </si>
  <si>
    <t>Будівництво комунікацій</t>
  </si>
  <si>
    <t>Будівництво інших споруд</t>
  </si>
  <si>
    <t>Спеціалізовані будівельні роботи</t>
  </si>
  <si>
    <t>Знесення та підготовчі роботи на будівельному майданчику</t>
  </si>
  <si>
    <t>Електромонтажні, водопровідні та інші будівельно-монтажні роботи</t>
  </si>
  <si>
    <t>Роботи із завершення будівництва</t>
  </si>
  <si>
    <t>Інші спеціалізовані будівельні роботи</t>
  </si>
  <si>
    <t>Оптова та роздрібна торгівля; ремонт автотранспортних засобів і мотоциклів</t>
  </si>
  <si>
    <t>Оптова та роздрібна торгівля автотранспортними засобами та мотоциклами, їх ремонт</t>
  </si>
  <si>
    <t>Торгівля автотранспортними засобами</t>
  </si>
  <si>
    <t>Технічне обслуговування та ремонт автотранспортних засобів</t>
  </si>
  <si>
    <t>Торгівля деталями та приладдям для автотранспортних засобів</t>
  </si>
  <si>
    <t>Торгівля мотоциклами, деталями та приладдям до них, технічне обслуговування і ремонт мотоциклів</t>
  </si>
  <si>
    <t>Оптова торгівля, крім торгівлі автотранспортними засобами та мотоциклами</t>
  </si>
  <si>
    <t>Оптова торгівля за винагороду чи на основі контракту</t>
  </si>
  <si>
    <t>Оптова торгівля сільськогосподарською сировиною та живими тваринами</t>
  </si>
  <si>
    <t>Оптова торгівля продуктами харчування, напоями та тютюновими виробами</t>
  </si>
  <si>
    <t>Оптова торгівля товарами господарського призначення</t>
  </si>
  <si>
    <t>Оптова торгівля інформаційним і комунікаційним устаткованням</t>
  </si>
  <si>
    <t>Оптова торгівля іншими машинами й устаткованням</t>
  </si>
  <si>
    <t>Інші види спеціалізованої оптової торгівлі</t>
  </si>
  <si>
    <t>Неспеціалізована оптова торгівля</t>
  </si>
  <si>
    <t>Роздрібна торгівля, крім торгівлі автотранспортними засобами та мотоциклами</t>
  </si>
  <si>
    <t>Роздрібна торгівля в неспеціалізованих магазинах</t>
  </si>
  <si>
    <t>Роздрібна торгівля продуктами харчування, напоями та тютюновими виробами в спеціалізованих магазинах</t>
  </si>
  <si>
    <t>Роздрібна торгівля пальним</t>
  </si>
  <si>
    <t>Роздрібна торгівля інформаційним і комунікаційним устаткованням у спеціалізованих магазинах</t>
  </si>
  <si>
    <t>Роздрібна торгівля іншими товарами господарського призначення в спеціалізованих магазинах</t>
  </si>
  <si>
    <t>Роздрібна торгівля товарами культурного призначення та товарами для відпочинку в спеціалізованих магазинах</t>
  </si>
  <si>
    <t>Роздрібна торгівля іншими товарами в спеціалізованих магазинах</t>
  </si>
  <si>
    <t>Роздрібна торгівля з лотків і на ринках</t>
  </si>
  <si>
    <t>Роздрібна торгівля поза магазинами</t>
  </si>
  <si>
    <t>Транспорт, складське господарство, поштова та кур'єрська діяльність</t>
  </si>
  <si>
    <t>Наземний і трубопровідний транспорт</t>
  </si>
  <si>
    <t>Пасажирський залізничний транспорт міжміського сполучення</t>
  </si>
  <si>
    <t>Вантажний залізничний транспорт</t>
  </si>
  <si>
    <t>Інший пасажирський наземний транспорт</t>
  </si>
  <si>
    <t>Вантажний автомобільний транспорт, надання послуг перевезення речей</t>
  </si>
  <si>
    <t>Трубопровідний транспорт</t>
  </si>
  <si>
    <t>Водний транспорт</t>
  </si>
  <si>
    <t>Пасажирський морський транспорт</t>
  </si>
  <si>
    <t>Вантажний морський транспорт</t>
  </si>
  <si>
    <t>Пасажирський річковий транспорт</t>
  </si>
  <si>
    <t>Вантажний річковий транспорт</t>
  </si>
  <si>
    <t>Авіаційний транспорт</t>
  </si>
  <si>
    <t>Пасажирський авіаційний транспорт</t>
  </si>
  <si>
    <t>Вантажний авіаційний транспорт та космічний транспорт</t>
  </si>
  <si>
    <t>Складське господарство та допоміжна діяльність у сфері транспорту</t>
  </si>
  <si>
    <t>Складське господарство</t>
  </si>
  <si>
    <t>Допоміжна діяльність у сфері транспорту</t>
  </si>
  <si>
    <t>Поштова та кур'єрська діяльність</t>
  </si>
  <si>
    <t>Діяльність національної пошти</t>
  </si>
  <si>
    <t>Інша поштова та кур'єрська діяльність</t>
  </si>
  <si>
    <t>Тимчасове розміщування й організація харчування</t>
  </si>
  <si>
    <t>Тимчасове розміщування</t>
  </si>
  <si>
    <t>Діяльність готелів і подібних засобів тимчасового розміщування</t>
  </si>
  <si>
    <t>Діяльність засобів розміщування на період відпустки та іншого тимчасового проживання</t>
  </si>
  <si>
    <t>Надання місць кемпінгами та стоянками для житлових автофургонів і причепів</t>
  </si>
  <si>
    <t>Діяльність інших засобів тимчасового розміщування</t>
  </si>
  <si>
    <t>Діяльність із забезпечення стравами та напоями</t>
  </si>
  <si>
    <t>Діяльність ресторанів, надання послуг мобільного харчування</t>
  </si>
  <si>
    <t>Постачання готових страв</t>
  </si>
  <si>
    <t>Обслуговування напоями</t>
  </si>
  <si>
    <t>Інформація та телекомунікації</t>
  </si>
  <si>
    <t>Видавнича діяльність</t>
  </si>
  <si>
    <t>Видання книг, періодичних видань та інша видавнича діяльність</t>
  </si>
  <si>
    <t>Видання програмного забезпечення</t>
  </si>
  <si>
    <t>Виробництво кіно- та відеофільмів, телевізійних програм, видання звукозаписів</t>
  </si>
  <si>
    <t>Виробництво кіно- та відеофільмів, телевізійних програм</t>
  </si>
  <si>
    <t>Видання звукозаписів</t>
  </si>
  <si>
    <t>Діяльність у сфері радіомовлення та телевізійного мовлення</t>
  </si>
  <si>
    <t>Діяльність у сфері радіомовлення</t>
  </si>
  <si>
    <t>Діяльність у сфері телевізійного мовлення</t>
  </si>
  <si>
    <t>Телекомунікації (електрозв'язок)</t>
  </si>
  <si>
    <t>Діяльність у сфері проводового електрозв'язку</t>
  </si>
  <si>
    <t>Діяльність у сфері безпроводового електрозв'язку</t>
  </si>
  <si>
    <t>Діяльність у сфері супутникового електрозв'язку</t>
  </si>
  <si>
    <t>Інша діяльність у сфері електрозв'язку</t>
  </si>
  <si>
    <t>Комп'ютерне програмування, консультування та пов'язана з ними діяльність</t>
  </si>
  <si>
    <t>Надання інформаційних послуг</t>
  </si>
  <si>
    <t>Оброблення даних, розміщення інформації на веб-вузлах і пов'язана з ними діяльність; веб-портали</t>
  </si>
  <si>
    <t>Надання інших інформаційних послуг</t>
  </si>
  <si>
    <t>Фінансова та страхова діяльність</t>
  </si>
  <si>
    <t>Надання фінансових послуг, крім страхування та пенсійного забезпечення</t>
  </si>
  <si>
    <t>Грошове посередництво</t>
  </si>
  <si>
    <t>Діяльність холдингових компаній</t>
  </si>
  <si>
    <t>Трасти, фонди та подібні фінансові суб'єкти</t>
  </si>
  <si>
    <t>Надання інших фінансових послуг, крім страхування та пенсійного забезпечення</t>
  </si>
  <si>
    <t>Страхування, перестрахування та недержавне пенсійне забезпечення, крім обов'язкового соціального страхування</t>
  </si>
  <si>
    <t>Страхування</t>
  </si>
  <si>
    <t>Перестрахування</t>
  </si>
  <si>
    <t>Недержавне пенсійне забезпечення</t>
  </si>
  <si>
    <t>Допоміжна діяльність у сферах фінансових послуг і страхування</t>
  </si>
  <si>
    <t>Допоміжна діяльність у сфері фінансових послуг, крім страхування та пенсійного забезпечення</t>
  </si>
  <si>
    <t>Допоміжна діяльність у сфері страхування та пенсійного забезпечення</t>
  </si>
  <si>
    <t>Управління фондами</t>
  </si>
  <si>
    <t>Операції з нерухомим майном</t>
  </si>
  <si>
    <t>Купівля та продаж власного нерухомого майна</t>
  </si>
  <si>
    <t>Надання в оренду й експлуатацію власного чи орендованого нерухомого майна</t>
  </si>
  <si>
    <t>Операції з нерухомим майном за винагороду або на основі контракту</t>
  </si>
  <si>
    <t>Професійна, наукова та технічна діяльність</t>
  </si>
  <si>
    <t>Діяльність у сферах права та бухгалтерського обліку</t>
  </si>
  <si>
    <t>Діяльність у сфері права</t>
  </si>
  <si>
    <t>Діяльність у сфері бухгалтерського обліку й аудиту; консультування з питань оподаткування</t>
  </si>
  <si>
    <t>Діяльність головних управлінь (хед-офісів); консультування з питань керування</t>
  </si>
  <si>
    <t>Діяльність головних управлінь (хед-офісів)</t>
  </si>
  <si>
    <t>Консультування з питань керування</t>
  </si>
  <si>
    <t>Діяльність у сферах архітектури та інжинірингу; технічні випробування та дослідження</t>
  </si>
  <si>
    <t>Діяльність у сферах архітектури та інжинірингу, надання послуг технічного консультування</t>
  </si>
  <si>
    <t>Технічні випробування та дослідження</t>
  </si>
  <si>
    <t>Наукові дослідження та розробки</t>
  </si>
  <si>
    <t>Дослідження й експериментальні розробки у сфері природничих і технічних наук</t>
  </si>
  <si>
    <t>Дослідження й експериментальні розробки у сфері суспільних і гуманітарних наук</t>
  </si>
  <si>
    <t>Рекламна діяльність і дослідження кон'юнктури ринку</t>
  </si>
  <si>
    <t>Рекламна діяльність</t>
  </si>
  <si>
    <t>Дослідження кон'юнктури ринку та виявлення громадської думки</t>
  </si>
  <si>
    <t>Інша професійна, наукова та технічна діяльність</t>
  </si>
  <si>
    <t>Спеціалізована діяльність із дизайну</t>
  </si>
  <si>
    <t>Діяльність у сфері фотографії</t>
  </si>
  <si>
    <t>Надання послуг перекладу</t>
  </si>
  <si>
    <t>Інша професійна, наукова та технічна діяльність, н.в.і.у.</t>
  </si>
  <si>
    <t>Ветеринарна діяльність</t>
  </si>
  <si>
    <t>Діяльність у сфері адміністративного та допоміжного обслуговування</t>
  </si>
  <si>
    <t>Оренда, прокат і лізинг</t>
  </si>
  <si>
    <t>Надання в оренду автотранспортних засобів</t>
  </si>
  <si>
    <t>Прокат побутових виробів і предметів особистого вжитку</t>
  </si>
  <si>
    <t>Надання в оренду інших машин, устатковання та товарів</t>
  </si>
  <si>
    <t>Лізинг інтелектуальної власності та подібних продуктів, крім творів, захищених авторськими правами</t>
  </si>
  <si>
    <t>Діяльність із працевлаштування</t>
  </si>
  <si>
    <t>Діяльність агентств працевлаштування</t>
  </si>
  <si>
    <t>Діяльність агентств тимчасового працевлаштування</t>
  </si>
  <si>
    <t>Інша діяльність із забезпечення  трудовими ресурсами</t>
  </si>
  <si>
    <t>Діяльність туристичних агентств, туристичних операторів, надання інших послуг із бронювання та пов'язана з цим діяльність</t>
  </si>
  <si>
    <t>Діяльність туристичних агентств і туристичних операторів</t>
  </si>
  <si>
    <t>Надання інших послуг із бронювання та пов'язана з цим діяльність</t>
  </si>
  <si>
    <t>Діяльність охоронних служб та проведення розслідувань</t>
  </si>
  <si>
    <t>Діяльність приватних охоронних служб</t>
  </si>
  <si>
    <t>Обслуговування систем безпеки</t>
  </si>
  <si>
    <t>Проведення розслідувань</t>
  </si>
  <si>
    <t>Обслуговування будинків і територій</t>
  </si>
  <si>
    <t>Комплексне обслуговування об'єктів</t>
  </si>
  <si>
    <t>Діяльність із прибирання</t>
  </si>
  <si>
    <t>Надання ландшафтних послуг</t>
  </si>
  <si>
    <t>Адміністративна та допоміжна офісна діяльність, інші допоміжні комерційні послуги</t>
  </si>
  <si>
    <t>Адміністративна та допоміжна офісна діяльність</t>
  </si>
  <si>
    <t>Діяльність телефонних центрів</t>
  </si>
  <si>
    <t>Організування конгресів і торговельних виставок</t>
  </si>
  <si>
    <t>Надання допоміжних комерційних послуг, н.в.і.у.</t>
  </si>
  <si>
    <t>Освіта</t>
  </si>
  <si>
    <t>Дошкільна освіта</t>
  </si>
  <si>
    <t>Початкова освіта</t>
  </si>
  <si>
    <t>Середня освіта</t>
  </si>
  <si>
    <t>Вища освіта</t>
  </si>
  <si>
    <t>Інші види освіти</t>
  </si>
  <si>
    <t>Допоміжна діяльність у сфері освіти</t>
  </si>
  <si>
    <t>Охорона здоров'я та надання соціальної допомоги</t>
  </si>
  <si>
    <t>Охорона здоров'я</t>
  </si>
  <si>
    <t>Діяльність лікарняних закладів</t>
  </si>
  <si>
    <t>Медична та стоматологічна практика</t>
  </si>
  <si>
    <t>Інша діяльність у сфері охорони здоров'я</t>
  </si>
  <si>
    <t>Надання послуг догляду із забезпеченням проживання</t>
  </si>
  <si>
    <t>Діяльність із догляду за хворими із забезпеченням проживання</t>
  </si>
  <si>
    <t>Надання послуг догляду із забезпеченням проживання для осіб з розумовими вадами та хворих на наркоманію</t>
  </si>
  <si>
    <t>Надання послуг догляду із забезпеченням проживання для осіб похилого віку та інвалідів</t>
  </si>
  <si>
    <t>Надання інших послуг догляду із забезпеченням проживання</t>
  </si>
  <si>
    <t>Надання соціальної допомоги без забезпечення проживання</t>
  </si>
  <si>
    <t>Надання соціальної допомоги без забезпечення проживання для осіб похилого віку та інвалідів</t>
  </si>
  <si>
    <t>Надання іншої соціальної допомоги без забезпечення проживання</t>
  </si>
  <si>
    <t>Мистецтво, спорт, розваги та відпочинок</t>
  </si>
  <si>
    <t>Діяльність у сфері творчості, мистецтва та розваг</t>
  </si>
  <si>
    <t>Функціювання бібліотек, архівів, музеїв та інших закладів культури</t>
  </si>
  <si>
    <t>Організування азартних ігор</t>
  </si>
  <si>
    <t>Діяльність у сфері спорту, організування відпочинку та розваг</t>
  </si>
  <si>
    <t>Діяльність у сфері спорту</t>
  </si>
  <si>
    <t>Організування відпочинку та розваг</t>
  </si>
  <si>
    <t>Надання інших видів послуг</t>
  </si>
  <si>
    <t>Ремонт комп'ютерів, побутових виробів і предметів особистого вжитку</t>
  </si>
  <si>
    <t>Ремонт комп'ютерів і обладнання зв'язку</t>
  </si>
  <si>
    <t>Ремонт побутових виробів і предметів особистого вжитку</t>
  </si>
  <si>
    <t>Надання інших індивідуальних послуг</t>
  </si>
  <si>
    <t>Діяльність туристичних агентств, туристичних операторів, надання інших послуг із бронювання та пов'язана з цим діяльніст</t>
  </si>
  <si>
    <t>Виробництво основних формацквтичних продуктів і формацевтичних препаратів</t>
  </si>
  <si>
    <t>Виробництво комп'ютерів , електронної та оптичної продукції</t>
  </si>
  <si>
    <t>Виробництво Виробництво електричного устаткування</t>
  </si>
  <si>
    <t>Виробництво машин і устаткування, не віднесених до інших угрупувань</t>
  </si>
  <si>
    <t>2013</t>
  </si>
  <si>
    <t>%-share</t>
  </si>
  <si>
    <t>rel. to region</t>
  </si>
  <si>
    <t>1 = 3-digit not selected; 2 = selected</t>
  </si>
  <si>
    <t>LQ</t>
  </si>
  <si>
    <t>Average</t>
  </si>
  <si>
    <t>Criteria</t>
  </si>
  <si>
    <t>Size</t>
  </si>
  <si>
    <t>Both</t>
  </si>
  <si>
    <t>Employment selected industries</t>
  </si>
  <si>
    <t>rel. region</t>
  </si>
  <si>
    <t>rel. to industry</t>
  </si>
  <si>
    <t>rel. industry</t>
  </si>
  <si>
    <t>FILTER</t>
  </si>
  <si>
    <t>Employment</t>
  </si>
  <si>
    <t>NACE</t>
  </si>
  <si>
    <t>Share in regional employment</t>
  </si>
  <si>
    <t>change</t>
  </si>
  <si>
    <t>AND</t>
  </si>
  <si>
    <t>&gt;0</t>
  </si>
  <si>
    <t>2012-2017</t>
  </si>
  <si>
    <t>&gt;0 for at least 3 years and whole period</t>
  </si>
  <si>
    <r>
      <t xml:space="preserve">Employment </t>
    </r>
    <r>
      <rPr>
        <b/>
        <sz val="8"/>
        <color rgb="FFFF0000"/>
        <rFont val="Arial"/>
        <family val="2"/>
      </rPr>
      <t>change</t>
    </r>
  </si>
  <si>
    <t>Average LQ &gt; threshold</t>
  </si>
  <si>
    <t>Wage / employee &gt; x% of region</t>
  </si>
  <si>
    <t>Wage / employee &gt; x% of industry</t>
  </si>
  <si>
    <t>BOTH</t>
  </si>
  <si>
    <r>
      <t xml:space="preserve">Share of companies that introduced innovations by type of innovation for the period 2012-2014 </t>
    </r>
    <r>
      <rPr>
        <b/>
        <vertAlign val="superscript"/>
        <sz val="9"/>
        <color theme="1"/>
        <rFont val="Arial"/>
        <family val="2"/>
      </rPr>
      <t>1</t>
    </r>
  </si>
  <si>
    <r>
      <t xml:space="preserve">Share of companies that introduced innovations by type of innovation for the period 2014-2016 </t>
    </r>
    <r>
      <rPr>
        <b/>
        <vertAlign val="superscript"/>
        <sz val="9"/>
        <color theme="1"/>
        <rFont val="Arial"/>
        <family val="2"/>
      </rPr>
      <t>1</t>
    </r>
  </si>
  <si>
    <t>Name</t>
  </si>
  <si>
    <t>Code  for КВЕД</t>
  </si>
  <si>
    <t>(in% to the total number of surveyed companies of the corresponding type of economic activity)</t>
  </si>
  <si>
    <t>А</t>
  </si>
  <si>
    <t>Б</t>
  </si>
  <si>
    <t>PRODUCT 2014 %</t>
  </si>
  <si>
    <t>PROCESS 2014 %</t>
  </si>
  <si>
    <t>ORGANIZATIONAL 2014 %</t>
  </si>
  <si>
    <t>MARKETING 2014 %</t>
  </si>
  <si>
    <t>FIRMS 2016</t>
  </si>
  <si>
    <t>PRODUCT 2016 %</t>
  </si>
  <si>
    <t>PROCESS 2016 %</t>
  </si>
  <si>
    <t>ORGANIZATIONAL 2016 %</t>
  </si>
  <si>
    <t>MARKETING 2016 %</t>
  </si>
  <si>
    <t xml:space="preserve">PRODUCT 2014 </t>
  </si>
  <si>
    <t xml:space="preserve">PROCESS 2014 </t>
  </si>
  <si>
    <t xml:space="preserve">ORGANIZATIONAL 2014 </t>
  </si>
  <si>
    <t xml:space="preserve">MARKETING 2014 </t>
  </si>
  <si>
    <t xml:space="preserve">PRODUCT 2016 </t>
  </si>
  <si>
    <t xml:space="preserve">PROCESS 2016 </t>
  </si>
  <si>
    <t xml:space="preserve">ORGANIZATIONAL 2016 </t>
  </si>
  <si>
    <t xml:space="preserve">MARKETING 2016 </t>
  </si>
  <si>
    <t>Activity</t>
  </si>
  <si>
    <t>Code for КВЕД (NACE)</t>
  </si>
  <si>
    <t>Share of companies that introduced innovative products</t>
  </si>
  <si>
    <t>Share of companies that implemented innovation processes</t>
  </si>
  <si>
    <t>Share of companies that implemented organizational innovations</t>
  </si>
  <si>
    <t>Share of companies that implemented marketing innovations</t>
  </si>
  <si>
    <t>-</t>
  </si>
  <si>
    <t>05</t>
  </si>
  <si>
    <t>05.1</t>
  </si>
  <si>
    <t>05.10</t>
  </si>
  <si>
    <t>05.2</t>
  </si>
  <si>
    <t>05.20</t>
  </si>
  <si>
    <t>06</t>
  </si>
  <si>
    <t>06.1</t>
  </si>
  <si>
    <t>06.10</t>
  </si>
  <si>
    <t>06.2</t>
  </si>
  <si>
    <t>06.20</t>
  </si>
  <si>
    <t>07</t>
  </si>
  <si>
    <t>07.1</t>
  </si>
  <si>
    <t>07.10</t>
  </si>
  <si>
    <t>Добування уранових і торієвих руд</t>
  </si>
  <si>
    <t>07.2</t>
  </si>
  <si>
    <t>07.21</t>
  </si>
  <si>
    <t>Добування руд інших кольорових металів</t>
  </si>
  <si>
    <t>07.29</t>
  </si>
  <si>
    <t>08</t>
  </si>
  <si>
    <t>08.1</t>
  </si>
  <si>
    <t>Добування декоративного та будівельного каменю, вапняку, гіпсу, крейди та глинистого сланцю</t>
  </si>
  <si>
    <t>08.11</t>
  </si>
  <si>
    <t>Добування піску, гравію, глин і каоліну</t>
  </si>
  <si>
    <t>08.12</t>
  </si>
  <si>
    <t>08.9</t>
  </si>
  <si>
    <t>Добування торфу</t>
  </si>
  <si>
    <t>Добування мінеральної сировини для хімічної промисловості та виробництва мінеральних добрив</t>
  </si>
  <si>
    <t>08.91</t>
  </si>
  <si>
    <t>Добування солі</t>
  </si>
  <si>
    <t>08.92</t>
  </si>
  <si>
    <t>08.93</t>
  </si>
  <si>
    <t>Добування інших корисних копалин та розроблення кар'єрів, н.в.і.у.</t>
  </si>
  <si>
    <t>08.99</t>
  </si>
  <si>
    <t>09</t>
  </si>
  <si>
    <t>09.1</t>
  </si>
  <si>
    <t>09.10</t>
  </si>
  <si>
    <t>09.9</t>
  </si>
  <si>
    <t>09.90</t>
  </si>
  <si>
    <t>10</t>
  </si>
  <si>
    <t>Виробництво харчових продуктів, напоїв і тютюнових виробів</t>
  </si>
  <si>
    <t>10+11+12</t>
  </si>
  <si>
    <t>10.1</t>
  </si>
  <si>
    <t>Виробництво м'яса</t>
  </si>
  <si>
    <t>10.11</t>
  </si>
  <si>
    <t>Виробництво м'яса свійської птиці</t>
  </si>
  <si>
    <t>10.12</t>
  </si>
  <si>
    <t>Виробництво м'ясних продуктів</t>
  </si>
  <si>
    <t>10.13</t>
  </si>
  <si>
    <t>10.2</t>
  </si>
  <si>
    <t>10.20</t>
  </si>
  <si>
    <t>10.3</t>
  </si>
  <si>
    <t>Перероблення та консервування картоплі</t>
  </si>
  <si>
    <t>10.31</t>
  </si>
  <si>
    <t>Виробництво фруктових і овочевих соків</t>
  </si>
  <si>
    <t>10.32</t>
  </si>
  <si>
    <t xml:space="preserve"> Інші види перероблення та консервування фруктів і овочів</t>
  </si>
  <si>
    <t>10.39</t>
  </si>
  <si>
    <t>10.4</t>
  </si>
  <si>
    <t>Інші види перероблення та консервування фруктів і овочів</t>
  </si>
  <si>
    <t>10.41</t>
  </si>
  <si>
    <t>Виробництво маргарину і подібних харчових жирів</t>
  </si>
  <si>
    <t>10.42</t>
  </si>
  <si>
    <t>10.5</t>
  </si>
  <si>
    <t>Перероблення молока, виробництво масла та сиру</t>
  </si>
  <si>
    <t>10.51</t>
  </si>
  <si>
    <t>Виробництво морозива</t>
  </si>
  <si>
    <t>10.52</t>
  </si>
  <si>
    <t>10.6</t>
  </si>
  <si>
    <t>Виробництво продуктів борошномельно-круп'яної промисловості</t>
  </si>
  <si>
    <t>10.61</t>
  </si>
  <si>
    <t>Виробництво крохмалів та крохмальних продуктів</t>
  </si>
  <si>
    <t>10.62</t>
  </si>
  <si>
    <t>10.7</t>
  </si>
  <si>
    <t>Виробництво хліба та хлібобулочних виробів; виробництво борошняних кондитерських виробів, тортів і тістечок нетривалого зберігання</t>
  </si>
  <si>
    <t>10.71</t>
  </si>
  <si>
    <t>Виробництво сухарів і сухого печива; виробництво борошняних кондитерських виробів, тортів і тістечок тривалого зберігання</t>
  </si>
  <si>
    <t>10.72</t>
  </si>
  <si>
    <t xml:space="preserve">Виробництво хліба та хлібобулочних виробів; виробництво борошняних кондитерських виробів, тортів і тістечок нетривалого </t>
  </si>
  <si>
    <t>Виробництво макаронних виробів та подібних борошняних виробів</t>
  </si>
  <si>
    <t>10.73</t>
  </si>
  <si>
    <t>Виробництво сухарів і сухого печива; виробництво борошняних кондитерських виробів, тортів і тістечок тривалого зберіганн</t>
  </si>
  <si>
    <t>10.8</t>
  </si>
  <si>
    <t>Виробництво цукру</t>
  </si>
  <si>
    <t>10.81</t>
  </si>
  <si>
    <t>Виробництво какао, шоколаду та цукрових кондитерських виробів</t>
  </si>
  <si>
    <t>10.82</t>
  </si>
  <si>
    <t>Виробництво чаю та кави</t>
  </si>
  <si>
    <t>10.83</t>
  </si>
  <si>
    <t>Виробництво прянощів і приправ</t>
  </si>
  <si>
    <t>10.84</t>
  </si>
  <si>
    <t>Виробництво готової їжі та страв</t>
  </si>
  <si>
    <t>10.85</t>
  </si>
  <si>
    <t>Виробництво дитячого харчування та дієтичних харчових продуктів</t>
  </si>
  <si>
    <t>10.86</t>
  </si>
  <si>
    <t>Виробництво інших харчових продуктів, н.в.і.у.</t>
  </si>
  <si>
    <t>10.89</t>
  </si>
  <si>
    <t>10.9</t>
  </si>
  <si>
    <t>Виробництво готових кормів для тварин, що утримуються на фермах</t>
  </si>
  <si>
    <t>10.91</t>
  </si>
  <si>
    <t>Виробництво готових кормів для домашніх тварин</t>
  </si>
  <si>
    <t>10.92</t>
  </si>
  <si>
    <t>11</t>
  </si>
  <si>
    <t>11.0</t>
  </si>
  <si>
    <t>Дистиляція, ректифікація та змішування спиртних напоїв</t>
  </si>
  <si>
    <t>11.01</t>
  </si>
  <si>
    <t>Виробництво виноградних вин</t>
  </si>
  <si>
    <t>11.02</t>
  </si>
  <si>
    <t>Виробництво сидру та інших плодово-ягідних вин</t>
  </si>
  <si>
    <t>11.03</t>
  </si>
  <si>
    <t>Виробництво інших недистильованих напоїв із зброджуваних продуктів</t>
  </si>
  <si>
    <t>11.04</t>
  </si>
  <si>
    <t>Виробництво пива</t>
  </si>
  <si>
    <t>11.05</t>
  </si>
  <si>
    <t>Виробництво солоду</t>
  </si>
  <si>
    <t>11.06</t>
  </si>
  <si>
    <t>Виробництво безалкогольних напоїв; виробництво мінеральних вод та інших вод, розлитих у пляшки</t>
  </si>
  <si>
    <t>11.07</t>
  </si>
  <si>
    <t>12</t>
  </si>
  <si>
    <t>12.0</t>
  </si>
  <si>
    <t>12.00</t>
  </si>
  <si>
    <t>13</t>
  </si>
  <si>
    <t>Текстильне виробництво, виробництво одягу,шкіри,виробів зі шкіри та інших матеріалів</t>
  </si>
  <si>
    <t>13+14+15</t>
  </si>
  <si>
    <t>13.1</t>
  </si>
  <si>
    <t>13.10</t>
  </si>
  <si>
    <t>13.2</t>
  </si>
  <si>
    <t>13.20</t>
  </si>
  <si>
    <t>13.3</t>
  </si>
  <si>
    <t>13.30</t>
  </si>
  <si>
    <t>13.9</t>
  </si>
  <si>
    <t>Виробництво трикотажного полотна</t>
  </si>
  <si>
    <t>13.91</t>
  </si>
  <si>
    <t>Виробництво готових текстильних виробів, крім одягу</t>
  </si>
  <si>
    <t>13.92</t>
  </si>
  <si>
    <t>Виробництво килимів і килимових виробів</t>
  </si>
  <si>
    <t>13.93</t>
  </si>
  <si>
    <t>Виробництво канатів, мотузок, шпагату та сіток</t>
  </si>
  <si>
    <t>13.94</t>
  </si>
  <si>
    <t>Виробництво нетканих текстильних матеріалів та виробів із них, крім одягу</t>
  </si>
  <si>
    <t>13.95</t>
  </si>
  <si>
    <t>Виробництво інших текстильних виробів технічного та промислового призначення</t>
  </si>
  <si>
    <t>13.96</t>
  </si>
  <si>
    <t>Виробництво інших текстильних виробів, н.в.і.у.</t>
  </si>
  <si>
    <t>13.99</t>
  </si>
  <si>
    <t>14</t>
  </si>
  <si>
    <t>14.1</t>
  </si>
  <si>
    <t>Виробництво одягу зі шкіри</t>
  </si>
  <si>
    <t>14.11</t>
  </si>
  <si>
    <t>Виробництво робочого одягу</t>
  </si>
  <si>
    <t>14.12</t>
  </si>
  <si>
    <t>Виробництво іншого верхнього одягу</t>
  </si>
  <si>
    <t>14.13</t>
  </si>
  <si>
    <t>Виробництво спіднього одягу</t>
  </si>
  <si>
    <t>14.14</t>
  </si>
  <si>
    <t>Виробництво іншого одягу й аксесуарів</t>
  </si>
  <si>
    <t>14.19</t>
  </si>
  <si>
    <t>14.2</t>
  </si>
  <si>
    <t>14.20</t>
  </si>
  <si>
    <t>14.3</t>
  </si>
  <si>
    <t>Виробництво панчішно-шкарпеткових виробів</t>
  </si>
  <si>
    <t>14.31</t>
  </si>
  <si>
    <t>Виробництво іншого трикотажного та в'язаного одягу</t>
  </si>
  <si>
    <t>14.39</t>
  </si>
  <si>
    <t>15</t>
  </si>
  <si>
    <t>Дублення шкур і оздоблення шкіри; виробництво дорожніх виробів, сумок, лимарно-сідельних виробів; вичинка та фарбування хутра</t>
  </si>
  <si>
    <t>15.1</t>
  </si>
  <si>
    <t>Дублення шкур і оздоблення шкіри; вичинка та фарбування хутра</t>
  </si>
  <si>
    <t>15.11</t>
  </si>
  <si>
    <t>Виробництво дорожніх виробів, сумок, лимарно-сідельних виробів зі шкіри та інших матеріалів</t>
  </si>
  <si>
    <t>15.12</t>
  </si>
  <si>
    <t>15.2</t>
  </si>
  <si>
    <t>15.20</t>
  </si>
  <si>
    <t>Оброблення деревини та виготовлення виробів з деревини та корка, крім меблів; виготовлення виробів із соломки та рослинних матеріалів для плетіння</t>
  </si>
  <si>
    <t>16</t>
  </si>
  <si>
    <t>16.1</t>
  </si>
  <si>
    <t>Виготовлення виробів з дерева,виробництво паперу та поліграфічна діяльність</t>
  </si>
  <si>
    <t>16+17+18</t>
  </si>
  <si>
    <t>16.10</t>
  </si>
  <si>
    <t>16.2</t>
  </si>
  <si>
    <t>Виробництво фанери, дерев'яних плит і панелей, шпону</t>
  </si>
  <si>
    <t>16.21</t>
  </si>
  <si>
    <t>Виробництво щитового паркету</t>
  </si>
  <si>
    <t>16.22</t>
  </si>
  <si>
    <t>Виробництво інших дерев'яних будівельних конструкцій і столярних виробів</t>
  </si>
  <si>
    <t>16.23</t>
  </si>
  <si>
    <t>Виробництво дерев'яної тари</t>
  </si>
  <si>
    <t>16.24</t>
  </si>
  <si>
    <t>Виробництво інших виробів з деревини; виготовлення виробів з корка, соломки та рослинних матеріалів для плетіння</t>
  </si>
  <si>
    <t>16.29</t>
  </si>
  <si>
    <t>17</t>
  </si>
  <si>
    <t>17.1</t>
  </si>
  <si>
    <t>Виробництво паперової маси</t>
  </si>
  <si>
    <t>17.11</t>
  </si>
  <si>
    <t>Виробництво паперу та картону</t>
  </si>
  <si>
    <t>17.12</t>
  </si>
  <si>
    <t>17.2</t>
  </si>
  <si>
    <t>Виробництво гофрованого паперу та картону, паперової та картонної тари</t>
  </si>
  <si>
    <t>17.21</t>
  </si>
  <si>
    <t>Виробництво паперових виробів господарсько-побутового та санітарно-гігієнічного призначення</t>
  </si>
  <si>
    <t>17.22</t>
  </si>
  <si>
    <t>Виробництво паперових канцелярських  виробів</t>
  </si>
  <si>
    <t>17.23</t>
  </si>
  <si>
    <t>Виробництво шпалер</t>
  </si>
  <si>
    <t>17.24</t>
  </si>
  <si>
    <t>Виробництво інших виробів з паперу та картону</t>
  </si>
  <si>
    <t>17.29</t>
  </si>
  <si>
    <t>18</t>
  </si>
  <si>
    <t>18.1</t>
  </si>
  <si>
    <t>Друкування газет</t>
  </si>
  <si>
    <t>18.11</t>
  </si>
  <si>
    <t>Друкування іншої продукції</t>
  </si>
  <si>
    <t>18.12</t>
  </si>
  <si>
    <t>Виготовлення друкарських форм і надання інших поліграфічних послуг</t>
  </si>
  <si>
    <t>18.13</t>
  </si>
  <si>
    <t>Брошурувально-палітурна діяльність і надання пов'язаних із нею послуг</t>
  </si>
  <si>
    <t>18.14</t>
  </si>
  <si>
    <t>18.2</t>
  </si>
  <si>
    <t>18.20</t>
  </si>
  <si>
    <t>19</t>
  </si>
  <si>
    <t>19.1</t>
  </si>
  <si>
    <t>19.10</t>
  </si>
  <si>
    <t>19.2</t>
  </si>
  <si>
    <t>19.20</t>
  </si>
  <si>
    <t>20</t>
  </si>
  <si>
    <t>20.1</t>
  </si>
  <si>
    <t>Виробництво промислових газів</t>
  </si>
  <si>
    <t>20.11</t>
  </si>
  <si>
    <t>Виробництво барвників і пігментів</t>
  </si>
  <si>
    <t>20.12</t>
  </si>
  <si>
    <t>Виробництво інших основних неорганічних хімічних речовин</t>
  </si>
  <si>
    <t>20.13</t>
  </si>
  <si>
    <t>Виробництво інших основних органічних хімічних речовин</t>
  </si>
  <si>
    <t>20.14</t>
  </si>
  <si>
    <t>Виробництво добрив і азотних сполук</t>
  </si>
  <si>
    <t>20.15</t>
  </si>
  <si>
    <t>Виробництво пластмас у первинних формах</t>
  </si>
  <si>
    <t>20.16</t>
  </si>
  <si>
    <t>20.2</t>
  </si>
  <si>
    <t>20.20</t>
  </si>
  <si>
    <t>20.3</t>
  </si>
  <si>
    <t>20.30</t>
  </si>
  <si>
    <t>20.4</t>
  </si>
  <si>
    <t>Виробництво мила та мийних засобів, засобів для чищення та полірування</t>
  </si>
  <si>
    <t>20.41</t>
  </si>
  <si>
    <t>Виробництво парфумних і косметичних засобів</t>
  </si>
  <si>
    <t>20.42</t>
  </si>
  <si>
    <t>20.5</t>
  </si>
  <si>
    <t>Виробництво вибухових речовин</t>
  </si>
  <si>
    <t>20.51</t>
  </si>
  <si>
    <t>Виробництво клеїв</t>
  </si>
  <si>
    <t>20.52</t>
  </si>
  <si>
    <t>Виробництво ефірних олій</t>
  </si>
  <si>
    <t>20.53</t>
  </si>
  <si>
    <t>Виробництво іншої хімічної продукції, н.в.і.у.</t>
  </si>
  <si>
    <t>20.59</t>
  </si>
  <si>
    <t>20.6</t>
  </si>
  <si>
    <t>20.60</t>
  </si>
  <si>
    <t>21</t>
  </si>
  <si>
    <t>21.1</t>
  </si>
  <si>
    <t>21.10</t>
  </si>
  <si>
    <t>21.2</t>
  </si>
  <si>
    <t>21.20</t>
  </si>
  <si>
    <t>22</t>
  </si>
  <si>
    <t>22.1</t>
  </si>
  <si>
    <t>Виробництво гумових шин, покришок і камер; відновлення протектора гумових шин і покришок</t>
  </si>
  <si>
    <t>22.11</t>
  </si>
  <si>
    <t>Виробництво інших гумових виробів</t>
  </si>
  <si>
    <t>22.19</t>
  </si>
  <si>
    <t>22.2</t>
  </si>
  <si>
    <t>Виробництво плит, листів, труб і профілів із пластмас</t>
  </si>
  <si>
    <t>22.21</t>
  </si>
  <si>
    <t>Виробництво тари з пластмас</t>
  </si>
  <si>
    <t>22.22</t>
  </si>
  <si>
    <t>Виробництво гумових і пластмасових виробів, іншої неметалевої мінеральної продукції</t>
  </si>
  <si>
    <t>22+23</t>
  </si>
  <si>
    <t>Виробництво будівельних виробів із пластмас</t>
  </si>
  <si>
    <t>22.23</t>
  </si>
  <si>
    <t>Виробництво інших виробів із пластмас</t>
  </si>
  <si>
    <t>22.29</t>
  </si>
  <si>
    <t>23</t>
  </si>
  <si>
    <t>23.1</t>
  </si>
  <si>
    <t>Виробництво листового скла</t>
  </si>
  <si>
    <t>23.11</t>
  </si>
  <si>
    <t>Формування й оброблення листового скла</t>
  </si>
  <si>
    <t>23.12</t>
  </si>
  <si>
    <t>Виробництво порожнистого скла</t>
  </si>
  <si>
    <t>23.13</t>
  </si>
  <si>
    <t>Виробництво скловолокна</t>
  </si>
  <si>
    <t>23.14</t>
  </si>
  <si>
    <t>Виробництво й оброблення інших скляних виробів, у тому числі технічних</t>
  </si>
  <si>
    <t>23.19</t>
  </si>
  <si>
    <t>23.2</t>
  </si>
  <si>
    <t>23.20</t>
  </si>
  <si>
    <t>23.3</t>
  </si>
  <si>
    <t>Виробництво керамічних плиток і плит</t>
  </si>
  <si>
    <t>23.31</t>
  </si>
  <si>
    <t>Виробництво цегли, черепиці та інших будівельних виробів із випаленої глини</t>
  </si>
  <si>
    <t>23.32</t>
  </si>
  <si>
    <t>23.4</t>
  </si>
  <si>
    <t>Виробництво господарських і декоративних керамічних виробів</t>
  </si>
  <si>
    <t>23.41</t>
  </si>
  <si>
    <t>Виробництво керамічних санітарно-технічних виробів</t>
  </si>
  <si>
    <t>23.42</t>
  </si>
  <si>
    <t>Виробництво керамічних електроізоляторів та ізоляційної арматури</t>
  </si>
  <si>
    <t>23.43</t>
  </si>
  <si>
    <t>Виробництво інших керамічних виробів технічного призначення</t>
  </si>
  <si>
    <t>23.44</t>
  </si>
  <si>
    <t>Виробництво інших керамічних виробів</t>
  </si>
  <si>
    <t>23.49</t>
  </si>
  <si>
    <t>Виробництво цементу</t>
  </si>
  <si>
    <t>23.5</t>
  </si>
  <si>
    <t>23.51</t>
  </si>
  <si>
    <t>Виробництво вапна та гіпсових сумішей</t>
  </si>
  <si>
    <t>23.52</t>
  </si>
  <si>
    <t>23.6</t>
  </si>
  <si>
    <t>Виготовлення виробів із бетону для будівництва</t>
  </si>
  <si>
    <t>23.61</t>
  </si>
  <si>
    <t>Виготовлення виробів із гіпсу для будівництва</t>
  </si>
  <si>
    <t>23.62</t>
  </si>
  <si>
    <t>Виробництво бетонних розчинів, готових для використання</t>
  </si>
  <si>
    <t>23.63</t>
  </si>
  <si>
    <t>Виробництво сухих будівельних сумішей</t>
  </si>
  <si>
    <t>23.64</t>
  </si>
  <si>
    <t>Виготовлення виробів із волокнистого цементу</t>
  </si>
  <si>
    <t>23.65</t>
  </si>
  <si>
    <t>Виробництво інших виробів із бетону, гіпсу та цементу</t>
  </si>
  <si>
    <t>23.69</t>
  </si>
  <si>
    <t>23.7</t>
  </si>
  <si>
    <t>23.70</t>
  </si>
  <si>
    <t>Виробництво абразивних виробів</t>
  </si>
  <si>
    <t>23.9</t>
  </si>
  <si>
    <t>23.91</t>
  </si>
  <si>
    <t>Виробництво неметалевих мінеральних виробів, н.в.і.у.</t>
  </si>
  <si>
    <t>23.99</t>
  </si>
  <si>
    <t>24</t>
  </si>
  <si>
    <t>24.1</t>
  </si>
  <si>
    <t>24.10</t>
  </si>
  <si>
    <t>24.2</t>
  </si>
  <si>
    <t>24.20</t>
  </si>
  <si>
    <t>Холодний прокат вузької штаби</t>
  </si>
  <si>
    <t>24.3</t>
  </si>
  <si>
    <t>Холодне штампування та гнуття</t>
  </si>
  <si>
    <t>Холодне волочіння прутків і профілів</t>
  </si>
  <si>
    <t>24.31</t>
  </si>
  <si>
    <t>Холодне волочіння дроту</t>
  </si>
  <si>
    <t>24.32</t>
  </si>
  <si>
    <t>Металургійне виробництво,виробництво готових металевих виробів</t>
  </si>
  <si>
    <t>24+25</t>
  </si>
  <si>
    <t>24.33</t>
  </si>
  <si>
    <t>Виробництво дорогоцінних металів</t>
  </si>
  <si>
    <t>24.34</t>
  </si>
  <si>
    <t>Виробництво алюмінію</t>
  </si>
  <si>
    <t>24.4</t>
  </si>
  <si>
    <t>Виробництво свинцю, цинку й олова</t>
  </si>
  <si>
    <t>24.41</t>
  </si>
  <si>
    <t>Виробництво міді</t>
  </si>
  <si>
    <t>24.42</t>
  </si>
  <si>
    <t>24.43</t>
  </si>
  <si>
    <t>24.44</t>
  </si>
  <si>
    <t>Лиття чавуну</t>
  </si>
  <si>
    <t>Виробництво інших кольорових металів</t>
  </si>
  <si>
    <t>24.45</t>
  </si>
  <si>
    <t>Лиття сталі</t>
  </si>
  <si>
    <t>24.5</t>
  </si>
  <si>
    <t>Лиття легких кольорових металів</t>
  </si>
  <si>
    <t>Виробництво ядерних матеріалів</t>
  </si>
  <si>
    <t>24.46</t>
  </si>
  <si>
    <t>24.51</t>
  </si>
  <si>
    <t>24.52</t>
  </si>
  <si>
    <t>24.53</t>
  </si>
  <si>
    <t>Лиття інших кольорових металів</t>
  </si>
  <si>
    <t>24.54</t>
  </si>
  <si>
    <t>25</t>
  </si>
  <si>
    <t>25.1</t>
  </si>
  <si>
    <t>Виробництво будівельних металевих конструкцій і частин конструкцій</t>
  </si>
  <si>
    <t>25.11</t>
  </si>
  <si>
    <t>Виробництво металевих дверей і вікон</t>
  </si>
  <si>
    <t>25.12</t>
  </si>
  <si>
    <t>25.2</t>
  </si>
  <si>
    <t>Виробництво радіаторів і  котлів центрального опалення</t>
  </si>
  <si>
    <t>25.21</t>
  </si>
  <si>
    <t>Виробництво інших металевих баків, резервуарів і контейнерів</t>
  </si>
  <si>
    <t>25.29</t>
  </si>
  <si>
    <t>25.3</t>
  </si>
  <si>
    <t>25.30</t>
  </si>
  <si>
    <t>25.4</t>
  </si>
  <si>
    <t>25.40</t>
  </si>
  <si>
    <t>25.5</t>
  </si>
  <si>
    <t>25.50</t>
  </si>
  <si>
    <t>25.6</t>
  </si>
  <si>
    <t>Виробництво столових приборів</t>
  </si>
  <si>
    <t>Оброблення металів та нанесення покриття на метали</t>
  </si>
  <si>
    <t>25.61</t>
  </si>
  <si>
    <t>Механічне оброблення металевих виробів</t>
  </si>
  <si>
    <t>25.62</t>
  </si>
  <si>
    <t>Виробництво інструментів</t>
  </si>
  <si>
    <t>25.7</t>
  </si>
  <si>
    <t>25.71</t>
  </si>
  <si>
    <t>Виробництво замків і дверних петель</t>
  </si>
  <si>
    <t>25.72</t>
  </si>
  <si>
    <t>25.73</t>
  </si>
  <si>
    <t>25.9</t>
  </si>
  <si>
    <t>Виробництво сталевих бочок і подібних контейнерів</t>
  </si>
  <si>
    <t>25.91</t>
  </si>
  <si>
    <t>Виробництво легких металевих паковань</t>
  </si>
  <si>
    <t>25.92</t>
  </si>
  <si>
    <t>Машинобудування</t>
  </si>
  <si>
    <t>Виробництво виробів із дроту, ланцюгів і пружин</t>
  </si>
  <si>
    <t>25.93</t>
  </si>
  <si>
    <t>Виробництво кріпильних і ґвинтонарізних виробів</t>
  </si>
  <si>
    <t>25.94</t>
  </si>
  <si>
    <t>Виробництво інших готових металевих виробів, н.в.і.у.</t>
  </si>
  <si>
    <t>25.99</t>
  </si>
  <si>
    <t>26</t>
  </si>
  <si>
    <t>26.1</t>
  </si>
  <si>
    <t>Виробництво електронних компонентів</t>
  </si>
  <si>
    <t>26.11</t>
  </si>
  <si>
    <t>Виробництво змонтованих електронних плат</t>
  </si>
  <si>
    <t>26.12</t>
  </si>
  <si>
    <t>26.2</t>
  </si>
  <si>
    <t>26.20</t>
  </si>
  <si>
    <t>26.3</t>
  </si>
  <si>
    <t>26.30</t>
  </si>
  <si>
    <t>26.4</t>
  </si>
  <si>
    <t>C2</t>
  </si>
  <si>
    <t>26.40</t>
  </si>
  <si>
    <t>Виробництво годинників</t>
  </si>
  <si>
    <t>26.5</t>
  </si>
  <si>
    <t>Виробництво інструментів і обладнання для вимірювання, дослідження та навігації</t>
  </si>
  <si>
    <t>26.51</t>
  </si>
  <si>
    <t>26.52</t>
  </si>
  <si>
    <t>26.6</t>
  </si>
  <si>
    <t>26.60</t>
  </si>
  <si>
    <t>26.7</t>
  </si>
  <si>
    <t>26.70</t>
  </si>
  <si>
    <t>26.8</t>
  </si>
  <si>
    <t>26.80</t>
  </si>
  <si>
    <t>27</t>
  </si>
  <si>
    <t>27.1</t>
  </si>
  <si>
    <t>Виробництво електродвигунів, генераторів і трансформаторів</t>
  </si>
  <si>
    <t>27.11</t>
  </si>
  <si>
    <t>Виробництво електророзподільчої та контрольної апаратури</t>
  </si>
  <si>
    <t>27.12</t>
  </si>
  <si>
    <t>27.2</t>
  </si>
  <si>
    <t>27.20</t>
  </si>
  <si>
    <t>27.3</t>
  </si>
  <si>
    <t>Виробництво волоконно-оптичних кабелів</t>
  </si>
  <si>
    <t>27.31</t>
  </si>
  <si>
    <t>Виробництво інших видів електронних і електричних проводів та кабелів</t>
  </si>
  <si>
    <t>27.32</t>
  </si>
  <si>
    <t>Виробництво електромонтажних пристроїв</t>
  </si>
  <si>
    <t>27.33</t>
  </si>
  <si>
    <t>27.4</t>
  </si>
  <si>
    <t>27.40</t>
  </si>
  <si>
    <t>27.5</t>
  </si>
  <si>
    <t>Виробництво електричних побутових приладів</t>
  </si>
  <si>
    <t>27.51</t>
  </si>
  <si>
    <t>Виробництво неелектричних побутових приладів</t>
  </si>
  <si>
    <t>27.52</t>
  </si>
  <si>
    <t>27.9</t>
  </si>
  <si>
    <t>27.90</t>
  </si>
  <si>
    <t>28</t>
  </si>
  <si>
    <t>28.1</t>
  </si>
  <si>
    <t>Виробництво двигунів і турбін, крім авіаційних, автотранспортних і мотоциклетних двигунів</t>
  </si>
  <si>
    <t>28.11</t>
  </si>
  <si>
    <t>Виробництво гідравлічного та пневматичного устатковання</t>
  </si>
  <si>
    <t>28.12</t>
  </si>
  <si>
    <t>Виробництво інших помп і компресорів</t>
  </si>
  <si>
    <t>28.13</t>
  </si>
  <si>
    <t>Виробництво інших кранів і клапанів</t>
  </si>
  <si>
    <t>28.14</t>
  </si>
  <si>
    <t>Виробництво підшипників, зубчастих передач, елементів механічних передач і приводів</t>
  </si>
  <si>
    <t>28.15</t>
  </si>
  <si>
    <t>28.2</t>
  </si>
  <si>
    <t>Виробництво духових шаф, печей і пічних пальників</t>
  </si>
  <si>
    <t>28.21</t>
  </si>
  <si>
    <t>Виробництво підіймального та вантажно-розвантажувального устатковання</t>
  </si>
  <si>
    <t>28.22</t>
  </si>
  <si>
    <t>Виробництво офісних машин і устатковання, крім комп'ютерів і периферійного устатковання</t>
  </si>
  <si>
    <t>28.23</t>
  </si>
  <si>
    <t>Виробництво металообробних машин</t>
  </si>
  <si>
    <t>Виробництво ручних електромеханічних і пневматичних інструментів</t>
  </si>
  <si>
    <t>28.24</t>
  </si>
  <si>
    <t>Виробництво інших верстатів</t>
  </si>
  <si>
    <t>Виробництво промислового холодильного та вентиляційного устатковання</t>
  </si>
  <si>
    <t>28.25</t>
  </si>
  <si>
    <t>Виробництво інших машин і устатковання загального призначення, н.в.і.у.</t>
  </si>
  <si>
    <t>28.29</t>
  </si>
  <si>
    <t>28.3</t>
  </si>
  <si>
    <t>28.30</t>
  </si>
  <si>
    <t>28.4</t>
  </si>
  <si>
    <t>28.41</t>
  </si>
  <si>
    <t>28.49</t>
  </si>
  <si>
    <t>28.9</t>
  </si>
  <si>
    <t>Виробництво машин і устатковання для металургії</t>
  </si>
  <si>
    <t>28.91</t>
  </si>
  <si>
    <t>Виробництво машин і устатковання для добувної промисловості та будівництва</t>
  </si>
  <si>
    <t>28.92</t>
  </si>
  <si>
    <t>Виробництво машин і устатковання для виготовлення харчових продуктів і напоїв, перероблення тютюну</t>
  </si>
  <si>
    <t>28.93</t>
  </si>
  <si>
    <t>Виробництво машин і устатковання для виготовлення текстильних, швейних, хутряних і шкіряних виробів</t>
  </si>
  <si>
    <t>28.94</t>
  </si>
  <si>
    <t>Виробництво машин і устатковання для виготовлення паперу та картону</t>
  </si>
  <si>
    <t>28.95</t>
  </si>
  <si>
    <t>Виробництво машин і устатковання для виготовлення пластмас і гуми</t>
  </si>
  <si>
    <t>28.96</t>
  </si>
  <si>
    <t>Виробництво інших машин і устатковання спеціального призначення, н.в.і.у.</t>
  </si>
  <si>
    <t>28.99</t>
  </si>
  <si>
    <t>29</t>
  </si>
  <si>
    <t>29.1</t>
  </si>
  <si>
    <t>29.10</t>
  </si>
  <si>
    <t>29.2</t>
  </si>
  <si>
    <t>29.20</t>
  </si>
  <si>
    <t>29.3</t>
  </si>
  <si>
    <t>Виробництво електричного й електронного устатковання для автотранспортних засобів</t>
  </si>
  <si>
    <t>29.31</t>
  </si>
  <si>
    <t>Виробництво інших вузлів, деталей і приладдя для автотранспортних засобів</t>
  </si>
  <si>
    <t>29.32</t>
  </si>
  <si>
    <t>30</t>
  </si>
  <si>
    <t>30.1</t>
  </si>
  <si>
    <t>Будування суден і плавучих конструкцій</t>
  </si>
  <si>
    <t>30.11</t>
  </si>
  <si>
    <t>Будування прогулянкових і спортивних човнів</t>
  </si>
  <si>
    <t>30.12</t>
  </si>
  <si>
    <t>Виробництво мотоциклів</t>
  </si>
  <si>
    <t>Виробництво автотранспортних засобів, причепів і напівпричепів та інших транспортних засобів</t>
  </si>
  <si>
    <t>29+30</t>
  </si>
  <si>
    <t>30.2</t>
  </si>
  <si>
    <t>30.20</t>
  </si>
  <si>
    <t>30.3</t>
  </si>
  <si>
    <t>30.30</t>
  </si>
  <si>
    <t>30.4</t>
  </si>
  <si>
    <t>Виробництво кухонних меблів</t>
  </si>
  <si>
    <t>30.40</t>
  </si>
  <si>
    <t>Виробництво матраців</t>
  </si>
  <si>
    <t>30.9</t>
  </si>
  <si>
    <t>Виробництво інших меблів</t>
  </si>
  <si>
    <t>Виробництво велосипедів, дитячих та інвалідних колясок</t>
  </si>
  <si>
    <t>30.92</t>
  </si>
  <si>
    <t>Виробництво інших транспортних засобів і обладнання, н.в.і.у.</t>
  </si>
  <si>
    <t>30.99</t>
  </si>
  <si>
    <t>30.91</t>
  </si>
  <si>
    <t>31</t>
  </si>
  <si>
    <t>31.0</t>
  </si>
  <si>
    <t>Виробництво меблів для офісів і підприємств торгівлі</t>
  </si>
  <si>
    <t>31.01</t>
  </si>
  <si>
    <t>31.02</t>
  </si>
  <si>
    <t>31.03</t>
  </si>
  <si>
    <t>31.09</t>
  </si>
  <si>
    <t>32</t>
  </si>
  <si>
    <t>32.1</t>
  </si>
  <si>
    <t>Виробництво ювелірних і подібних виробів</t>
  </si>
  <si>
    <t>32.12</t>
  </si>
  <si>
    <t>Виробництво мітел і щіток</t>
  </si>
  <si>
    <t>32.2</t>
  </si>
  <si>
    <t>Карбування монет</t>
  </si>
  <si>
    <t>32.11</t>
  </si>
  <si>
    <t>32.20</t>
  </si>
  <si>
    <t>32.3</t>
  </si>
  <si>
    <t>32.30</t>
  </si>
  <si>
    <t>Виробництво меблів,іншої продукції, ремонт і монтаж машин і устаткування</t>
  </si>
  <si>
    <t>31+32+33</t>
  </si>
  <si>
    <t>32.4</t>
  </si>
  <si>
    <t>32.40</t>
  </si>
  <si>
    <t>32.5</t>
  </si>
  <si>
    <t>32.50</t>
  </si>
  <si>
    <t>32.9</t>
  </si>
  <si>
    <t>32.91</t>
  </si>
  <si>
    <t>Виробництво іншої продукції, н.в.і.у.</t>
  </si>
  <si>
    <t>32.99</t>
  </si>
  <si>
    <t>33</t>
  </si>
  <si>
    <t>33.1</t>
  </si>
  <si>
    <t>Ремонт і технічне обслуговування готових металевих виробів</t>
  </si>
  <si>
    <t>33.11</t>
  </si>
  <si>
    <t>Ремонт і технічне обслуговування машин і устатковання промислового призначення</t>
  </si>
  <si>
    <t>33.12</t>
  </si>
  <si>
    <t>Виробництво біжутерії та подібних виробів</t>
  </si>
  <si>
    <t>Ремонт і технічне обслуговування електронного й оптичного устатковання</t>
  </si>
  <si>
    <t>33.13</t>
  </si>
  <si>
    <t>Ремонт і технічне обслуговування електричного устатковання</t>
  </si>
  <si>
    <t>33.14</t>
  </si>
  <si>
    <t>Виробництво електроенергії</t>
  </si>
  <si>
    <t>Ремонт і технічне обслуговування суден і човнів</t>
  </si>
  <si>
    <t>33.15</t>
  </si>
  <si>
    <t>Передача електроенергії</t>
  </si>
  <si>
    <t>Ремонт і технічне обслуговування повітряних і космічних літальних апаратів</t>
  </si>
  <si>
    <t>33.16</t>
  </si>
  <si>
    <t>Розподілення електроенергії</t>
  </si>
  <si>
    <t>Ремонт і технічне обслуговування інших транспортних засобів</t>
  </si>
  <si>
    <t>33.17</t>
  </si>
  <si>
    <t>Торгівля електроенергією</t>
  </si>
  <si>
    <t>Ремонт і технічне обслуговування інших машин і устатковання</t>
  </si>
  <si>
    <t>33.19</t>
  </si>
  <si>
    <t>33.2</t>
  </si>
  <si>
    <t>33.20</t>
  </si>
  <si>
    <t>35</t>
  </si>
  <si>
    <t>35.1</t>
  </si>
  <si>
    <t>35.11</t>
  </si>
  <si>
    <t>35.12</t>
  </si>
  <si>
    <t>35.13</t>
  </si>
  <si>
    <t>Забір очищення та постачання води</t>
  </si>
  <si>
    <t>35.14</t>
  </si>
  <si>
    <t>35.2</t>
  </si>
  <si>
    <t>Розподілення газоподібного палива через місцеві (локальні) трубопроводи</t>
  </si>
  <si>
    <t>35.22</t>
  </si>
  <si>
    <t>Торгівля газом через місцеві (локальні) трубопроводи</t>
  </si>
  <si>
    <t>35.23</t>
  </si>
  <si>
    <t>35.3</t>
  </si>
  <si>
    <t>Виробництво газу</t>
  </si>
  <si>
    <t>35.30</t>
  </si>
  <si>
    <t>Збирання безпечних відходів</t>
  </si>
  <si>
    <t>Збирання небезпечних відходів</t>
  </si>
  <si>
    <t>36</t>
  </si>
  <si>
    <t>36.0</t>
  </si>
  <si>
    <t>36.00</t>
  </si>
  <si>
    <t>37</t>
  </si>
  <si>
    <t>37.0</t>
  </si>
  <si>
    <t>37.00</t>
  </si>
  <si>
    <t>Відновлення відсортованих відходів</t>
  </si>
  <si>
    <t>38</t>
  </si>
  <si>
    <t>38.1</t>
  </si>
  <si>
    <t>38.11</t>
  </si>
  <si>
    <t>38.12</t>
  </si>
  <si>
    <t>38.2</t>
  </si>
  <si>
    <t>Оброблення та видалення безпечних відходів</t>
  </si>
  <si>
    <t>38.21</t>
  </si>
  <si>
    <t>Оброблення та видалення небезпечних відходів</t>
  </si>
  <si>
    <t>38.22</t>
  </si>
  <si>
    <t>38.3</t>
  </si>
  <si>
    <t>Демонтаж (розбирання) машин і устатковання</t>
  </si>
  <si>
    <t>38.31</t>
  </si>
  <si>
    <t>38.32</t>
  </si>
  <si>
    <t>39</t>
  </si>
  <si>
    <t>39.0</t>
  </si>
  <si>
    <t>39.00</t>
  </si>
  <si>
    <r>
      <rPr>
        <vertAlign val="superscript"/>
        <sz val="9"/>
        <rFont val="Arial"/>
        <family val="2"/>
      </rPr>
      <t>1</t>
    </r>
    <r>
      <rPr>
        <sz val="9"/>
        <rFont val="Arial"/>
        <family val="2"/>
      </rPr>
      <t>The calculations were made on the basis of the data of the state statistical observation on the form № INN (once every two years) "Survey of innovation activity of enterprises for the period 2014-2016" (according to the international methodology).</t>
    </r>
  </si>
  <si>
    <r>
      <rPr>
        <vertAlign val="superscript"/>
        <sz val="9"/>
        <rFont val="Arial"/>
        <family val="2"/>
      </rPr>
      <t>1</t>
    </r>
    <r>
      <rPr>
        <sz val="9"/>
        <rFont val="Arial"/>
        <family val="2"/>
      </rPr>
      <t xml:space="preserve"> The calculations were made on the basis of the data of the state statistical observation on the form № INN (once every two years) "Survey of innovation activity of enterprises for the period 2012-2014" (according to the international methodology).</t>
    </r>
  </si>
  <si>
    <t>(in% to the total number of surveyed companies of the corresponding type of economic activity in the region)</t>
  </si>
  <si>
    <t>Rel. to region</t>
  </si>
  <si>
    <t>Rel. to industry</t>
  </si>
  <si>
    <t>Innovation 2014</t>
  </si>
  <si>
    <t>Innovation 2016</t>
  </si>
  <si>
    <t>Innovation</t>
  </si>
  <si>
    <t>at least 3 criteria</t>
  </si>
  <si>
    <t>FIRMS 2014</t>
  </si>
  <si>
    <t>Wages/Employee (thousand UAH)</t>
  </si>
  <si>
    <t>Wages/ Employee (thousand UAH)</t>
  </si>
  <si>
    <t>Wages</t>
  </si>
  <si>
    <r>
      <t xml:space="preserve">Wages </t>
    </r>
    <r>
      <rPr>
        <b/>
        <sz val="8"/>
        <color rgb="FFFF0000"/>
        <rFont val="Arial"/>
        <family val="2"/>
      </rPr>
      <t>change</t>
    </r>
  </si>
  <si>
    <t># Small values</t>
  </si>
  <si>
    <t>'2' if # &lt;=3</t>
  </si>
  <si>
    <t>Region</t>
  </si>
  <si>
    <t>Worksheet</t>
  </si>
  <si>
    <t>Description</t>
  </si>
  <si>
    <t>Includes 2012-2017 economic data at NACE 4-digit level for Ukraine</t>
  </si>
  <si>
    <t>REGION</t>
  </si>
  <si>
    <t>Includes 2012-2017 economic data at NACE 4-digit level for the region</t>
  </si>
  <si>
    <t>Industry selection</t>
  </si>
  <si>
    <t>Defines which industries will be included in the analysis</t>
  </si>
  <si>
    <t>Industries for which for too many years data are not available will be excluded</t>
  </si>
  <si>
    <t>Employment change</t>
  </si>
  <si>
    <t>Calculates change between 2012-2017 relative to region and to industry in Ukraine</t>
  </si>
  <si>
    <t>Calculates degree of specialisation and relative for each industry</t>
  </si>
  <si>
    <t>Calculates average wages per employee relative to region and to industry in Ukraine</t>
  </si>
  <si>
    <t>Wages changes</t>
  </si>
  <si>
    <t>Economic potential</t>
  </si>
  <si>
    <t>Ukraine INN</t>
  </si>
  <si>
    <t>Includes 2014 and 2016 innovation data at NACE 4-digit level for Ukraine</t>
  </si>
  <si>
    <t>REGION INN</t>
  </si>
  <si>
    <t>Includes 2014 and 2016 innovation data at NACE 4-digit level for the region</t>
  </si>
  <si>
    <t>Innovation potential</t>
  </si>
  <si>
    <t>Combines all results and identifies industries that pass the innovation selection criteria</t>
  </si>
  <si>
    <t>Combines all results and identifies industries that pass the economic selection criteria</t>
  </si>
  <si>
    <t>Do not change any of the data in this worksheet</t>
  </si>
  <si>
    <t>If needed, manually change some of the selected</t>
  </si>
  <si>
    <t>industries in column C</t>
  </si>
  <si>
    <t>Threshold for size can be changed in cell T2</t>
  </si>
  <si>
    <t>Comment / Instructions</t>
  </si>
  <si>
    <t>Threshold for specialisation can be changed in cell K2</t>
  </si>
  <si>
    <t>Threshold relative to region can be changed in cell K2</t>
  </si>
  <si>
    <t>Threshold relative to national industry can be changed in cell T2</t>
  </si>
  <si>
    <t>READ THE EXPLANATIONS IN THE METHODOLOGICAL GUIDELINES</t>
  </si>
  <si>
    <t>Calculated presence of different types of innovation in each NACE 4-digit industry</t>
  </si>
  <si>
    <t>Threshold relative to region for 2014 can be changed in cell Z2</t>
  </si>
  <si>
    <t>Threshold relative to national industry for 2014 can be changed in cell AE2</t>
  </si>
  <si>
    <t>Threshold relative to region for 2016 can be changed in cell AJ2</t>
  </si>
  <si>
    <t>Threshold relative to national industry for 2016 can be changed in cell AO2</t>
  </si>
  <si>
    <t xml:space="preserve">Thresholds for the minimum number of innovations can be changed in </t>
  </si>
  <si>
    <t xml:space="preserve">cells D2 (2014 rel. to region), E2 (2014 rel. to national industry), </t>
  </si>
  <si>
    <t>H2 (2016 rel. to region), and I2 (2016 rel. to national industry)</t>
  </si>
  <si>
    <t>Data are taken from other Excel files: do not make any changes!!</t>
  </si>
  <si>
    <t>Ternopil region</t>
  </si>
  <si>
    <t>Summary</t>
  </si>
  <si>
    <t>Presents the results for the Economic and Innovation analysis in one sheet</t>
  </si>
  <si>
    <t>1 = not selected; 2 = selected</t>
  </si>
  <si>
    <t>Wages change</t>
  </si>
  <si>
    <t>Innovation 2014 - Relative to region</t>
  </si>
  <si>
    <t>Innovation 2014 - Relative to industry</t>
  </si>
  <si>
    <t>Innovation 2014 - Both</t>
  </si>
  <si>
    <t>Innovation 2016 - Relative to region</t>
  </si>
  <si>
    <t>Innovation 2016 - Relative to industry</t>
  </si>
  <si>
    <t>Innovation 2016 - Both</t>
  </si>
  <si>
    <t>Innovation - Both 2014 and 2016</t>
  </si>
  <si>
    <t>Innovation - At least 3 criteria</t>
  </si>
  <si>
    <t># of selected industries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</si>
</sst>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%"/>
    <numFmt numFmtId="166" formatCode="0.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8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9"/>
      <color theme="1"/>
      <name val="Calibri"/>
      <family val="2"/>
      <charset val="204"/>
      <scheme val="minor"/>
    </font>
    <font>
      <b/>
      <sz val="8"/>
      <color rgb="FFFF000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vertAlign val="superscript"/>
      <sz val="9"/>
      <color theme="1"/>
      <name val="Arial"/>
      <family val="2"/>
    </font>
    <font>
      <sz val="9"/>
      <name val="Arial"/>
      <family val="2"/>
    </font>
    <font>
      <b/>
      <sz val="9"/>
      <color rgb="FFFF0000"/>
      <name val="Arial"/>
      <family val="2"/>
    </font>
    <font>
      <sz val="9"/>
      <color indexed="8"/>
      <name val="Arial"/>
      <family val="2"/>
    </font>
    <font>
      <vertAlign val="superscript"/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"/>
      <name val="Arial"/>
      <family val="2"/>
    </font>
    <font>
      <sz val="9"/>
      <color rgb="FFFF0000"/>
      <name val="Arial"/>
      <family val="2"/>
    </font>
    <font>
      <sz val="8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0" fontId="1" fillId="0" borderId="0"/>
    <xf numFmtId="0" fontId="2" fillId="0" borderId="0"/>
    <xf numFmtId="0" fontId="3" fillId="0" borderId="0"/>
    <xf numFmtId="0" fontId="8" fillId="0" borderId="0"/>
    <xf numFmtId="0" fontId="3" fillId="0" borderId="0"/>
    <xf numFmtId="0" fontId="8" fillId="0" borderId="0"/>
  </cellStyleXfs>
  <cellXfs count="180">
    <xf numFmtId="0" fontId="0" fillId="0" borderId="0" xfId="0"/>
    <xf numFmtId="0" fontId="4" fillId="0" borderId="0" xfId="0" applyFont="1"/>
    <xf numFmtId="0" fontId="5" fillId="0" borderId="0" xfId="0" applyFont="1"/>
    <xf numFmtId="1" fontId="5" fillId="0" borderId="2" xfId="0" applyNumberFormat="1" applyFont="1" applyBorder="1" applyAlignment="1">
      <alignment vertical="center" wrapText="1"/>
    </xf>
    <xf numFmtId="1" fontId="5" fillId="0" borderId="3" xfId="0" applyNumberFormat="1" applyFont="1" applyBorder="1" applyAlignment="1">
      <alignment vertical="center" wrapText="1"/>
    </xf>
    <xf numFmtId="49" fontId="5" fillId="0" borderId="3" xfId="0" applyNumberFormat="1" applyFont="1" applyBorder="1" applyAlignment="1">
      <alignment vertical="center" wrapText="1"/>
    </xf>
    <xf numFmtId="164" fontId="7" fillId="0" borderId="0" xfId="0" applyNumberFormat="1" applyFont="1"/>
    <xf numFmtId="0" fontId="7" fillId="0" borderId="0" xfId="0" applyFont="1"/>
    <xf numFmtId="1" fontId="7" fillId="0" borderId="0" xfId="0" applyNumberFormat="1" applyFont="1"/>
    <xf numFmtId="164" fontId="4" fillId="0" borderId="0" xfId="0" applyNumberFormat="1" applyFont="1"/>
    <xf numFmtId="1" fontId="4" fillId="0" borderId="0" xfId="0" applyNumberFormat="1" applyFont="1"/>
    <xf numFmtId="0" fontId="4" fillId="2" borderId="0" xfId="0" applyFont="1" applyFill="1"/>
    <xf numFmtId="0" fontId="5" fillId="2" borderId="1" xfId="0" applyFont="1" applyFill="1" applyBorder="1" applyAlignment="1">
      <alignment vertical="center" wrapText="1"/>
    </xf>
    <xf numFmtId="49" fontId="5" fillId="2" borderId="2" xfId="0" applyNumberFormat="1" applyFont="1" applyFill="1" applyBorder="1" applyAlignment="1">
      <alignment vertical="center" wrapText="1"/>
    </xf>
    <xf numFmtId="1" fontId="5" fillId="2" borderId="2" xfId="0" applyNumberFormat="1" applyFont="1" applyFill="1" applyBorder="1" applyAlignment="1">
      <alignment vertical="center" wrapText="1"/>
    </xf>
    <xf numFmtId="1" fontId="5" fillId="2" borderId="3" xfId="0" applyNumberFormat="1" applyFont="1" applyFill="1" applyBorder="1" applyAlignment="1">
      <alignment vertical="center" wrapText="1"/>
    </xf>
    <xf numFmtId="164" fontId="5" fillId="2" borderId="3" xfId="0" applyNumberFormat="1" applyFont="1" applyFill="1" applyBorder="1" applyAlignment="1">
      <alignment vertical="center" wrapText="1"/>
    </xf>
    <xf numFmtId="49" fontId="5" fillId="2" borderId="3" xfId="0" applyNumberFormat="1" applyFont="1" applyFill="1" applyBorder="1" applyAlignment="1">
      <alignment vertical="center" wrapText="1"/>
    </xf>
    <xf numFmtId="49" fontId="6" fillId="2" borderId="0" xfId="0" applyNumberFormat="1" applyFont="1" applyFill="1" applyAlignment="1">
      <alignment vertical="center" wrapText="1"/>
    </xf>
    <xf numFmtId="1" fontId="6" fillId="2" borderId="0" xfId="0" applyNumberFormat="1" applyFont="1" applyFill="1" applyAlignment="1">
      <alignment vertical="center" wrapText="1"/>
    </xf>
    <xf numFmtId="49" fontId="6" fillId="2" borderId="0" xfId="1" applyNumberFormat="1" applyFont="1" applyFill="1" applyAlignment="1">
      <alignment wrapText="1"/>
    </xf>
    <xf numFmtId="2" fontId="6" fillId="2" borderId="0" xfId="1" applyNumberFormat="1" applyFont="1" applyFill="1"/>
    <xf numFmtId="0" fontId="6" fillId="2" borderId="0" xfId="1" applyFont="1" applyFill="1" applyAlignment="1">
      <alignment wrapText="1"/>
    </xf>
    <xf numFmtId="0" fontId="6" fillId="2" borderId="0" xfId="1" applyFont="1" applyFill="1"/>
    <xf numFmtId="0" fontId="6" fillId="2" borderId="0" xfId="2" applyFont="1" applyFill="1" applyAlignment="1">
      <alignment wrapText="1"/>
    </xf>
    <xf numFmtId="0" fontId="6" fillId="2" borderId="0" xfId="2" applyFont="1" applyFill="1"/>
    <xf numFmtId="0" fontId="7" fillId="2" borderId="0" xfId="0" applyFont="1" applyFill="1" applyAlignment="1">
      <alignment wrapText="1"/>
    </xf>
    <xf numFmtId="0" fontId="7" fillId="2" borderId="0" xfId="0" applyFont="1" applyFill="1"/>
    <xf numFmtId="0" fontId="6" fillId="2" borderId="0" xfId="0" applyFont="1" applyFill="1" applyAlignment="1">
      <alignment wrapText="1"/>
    </xf>
    <xf numFmtId="0" fontId="6" fillId="2" borderId="0" xfId="0" applyFont="1" applyFill="1"/>
    <xf numFmtId="49" fontId="5" fillId="2" borderId="0" xfId="0" applyNumberFormat="1" applyFont="1" applyFill="1" applyAlignment="1">
      <alignment vertical="center"/>
    </xf>
    <xf numFmtId="164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49" fontId="5" fillId="2" borderId="0" xfId="1" applyNumberFormat="1" applyFont="1" applyFill="1"/>
    <xf numFmtId="2" fontId="5" fillId="2" borderId="0" xfId="1" applyNumberFormat="1" applyFont="1" applyFill="1"/>
    <xf numFmtId="0" fontId="5" fillId="2" borderId="0" xfId="1" applyFont="1" applyFill="1"/>
    <xf numFmtId="0" fontId="5" fillId="2" borderId="0" xfId="2" applyFont="1" applyFill="1"/>
    <xf numFmtId="0" fontId="5" fillId="2" borderId="0" xfId="3" applyFont="1" applyFill="1"/>
    <xf numFmtId="0" fontId="4" fillId="3" borderId="0" xfId="0" applyFont="1" applyFill="1" applyAlignment="1">
      <alignment horizontal="center"/>
    </xf>
    <xf numFmtId="165" fontId="4" fillId="0" borderId="0" xfId="0" applyNumberFormat="1" applyFont="1"/>
    <xf numFmtId="165" fontId="7" fillId="0" borderId="0" xfId="0" applyNumberFormat="1" applyFont="1"/>
    <xf numFmtId="0" fontId="4" fillId="0" borderId="0" xfId="0" applyFont="1" applyAlignment="1">
      <alignment wrapText="1"/>
    </xf>
    <xf numFmtId="0" fontId="4" fillId="3" borderId="0" xfId="0" applyFont="1" applyFill="1" applyAlignment="1">
      <alignment horizontal="center" wrapText="1"/>
    </xf>
    <xf numFmtId="0" fontId="4" fillId="0" borderId="0" xfId="0" applyFont="1" applyAlignment="1">
      <alignment horizontal="center"/>
    </xf>
    <xf numFmtId="166" fontId="4" fillId="0" borderId="0" xfId="0" applyNumberFormat="1" applyFont="1"/>
    <xf numFmtId="166" fontId="7" fillId="0" borderId="0" xfId="0" applyNumberFormat="1" applyFont="1"/>
    <xf numFmtId="0" fontId="7" fillId="0" borderId="0" xfId="0" applyFont="1" applyAlignment="1">
      <alignment horizontal="center"/>
    </xf>
    <xf numFmtId="0" fontId="4" fillId="0" borderId="4" xfId="0" applyFont="1" applyBorder="1"/>
    <xf numFmtId="0" fontId="4" fillId="4" borderId="0" xfId="0" applyFont="1" applyFill="1"/>
    <xf numFmtId="0" fontId="7" fillId="4" borderId="0" xfId="0" applyFont="1" applyFill="1"/>
    <xf numFmtId="0" fontId="7" fillId="4" borderId="0" xfId="0" applyFont="1" applyFill="1" applyAlignment="1">
      <alignment horizontal="center"/>
    </xf>
    <xf numFmtId="0" fontId="7" fillId="4" borderId="4" xfId="0" applyFont="1" applyFill="1" applyBorder="1"/>
    <xf numFmtId="0" fontId="4" fillId="0" borderId="4" xfId="0" quotePrefix="1" applyFont="1" applyBorder="1" applyAlignment="1">
      <alignment horizontal="center"/>
    </xf>
    <xf numFmtId="0" fontId="9" fillId="4" borderId="0" xfId="0" applyFont="1" applyFill="1"/>
    <xf numFmtId="10" fontId="9" fillId="4" borderId="0" xfId="0" applyNumberFormat="1" applyFont="1" applyFill="1"/>
    <xf numFmtId="0" fontId="7" fillId="0" borderId="0" xfId="0" applyFont="1" applyAlignment="1">
      <alignment wrapText="1"/>
    </xf>
    <xf numFmtId="0" fontId="7" fillId="0" borderId="4" xfId="0" quotePrefix="1" applyFont="1" applyBorder="1" applyAlignment="1">
      <alignment horizontal="center"/>
    </xf>
    <xf numFmtId="0" fontId="7" fillId="4" borderId="0" xfId="0" applyFont="1" applyFill="1" applyAlignment="1">
      <alignment wrapText="1"/>
    </xf>
    <xf numFmtId="0" fontId="4" fillId="5" borderId="0" xfId="0" applyFont="1" applyFill="1" applyAlignment="1">
      <alignment wrapText="1"/>
    </xf>
    <xf numFmtId="0" fontId="4" fillId="5" borderId="0" xfId="0" applyFont="1" applyFill="1"/>
    <xf numFmtId="0" fontId="4" fillId="5" borderId="4" xfId="0" applyFont="1" applyFill="1" applyBorder="1"/>
    <xf numFmtId="0" fontId="7" fillId="0" borderId="4" xfId="0" applyFont="1" applyBorder="1"/>
    <xf numFmtId="0" fontId="7" fillId="0" borderId="0" xfId="0" applyFont="1" applyAlignment="1">
      <alignment horizontal="right"/>
    </xf>
    <xf numFmtId="165" fontId="7" fillId="0" borderId="4" xfId="0" applyNumberFormat="1" applyFont="1" applyBorder="1"/>
    <xf numFmtId="0" fontId="7" fillId="3" borderId="0" xfId="0" applyFont="1" applyFill="1" applyAlignment="1">
      <alignment horizontal="center"/>
    </xf>
    <xf numFmtId="0" fontId="7" fillId="0" borderId="0" xfId="0" applyFont="1" applyAlignment="1">
      <alignment horizontal="right" wrapText="1"/>
    </xf>
    <xf numFmtId="0" fontId="5" fillId="0" borderId="2" xfId="0" applyFont="1" applyBorder="1"/>
    <xf numFmtId="0" fontId="7" fillId="0" borderId="2" xfId="0" applyFont="1" applyBorder="1"/>
    <xf numFmtId="165" fontId="4" fillId="0" borderId="2" xfId="0" applyNumberFormat="1" applyFont="1" applyBorder="1"/>
    <xf numFmtId="0" fontId="7" fillId="0" borderId="0" xfId="0" applyFont="1" applyAlignment="1">
      <alignment horizontal="center" wrapText="1"/>
    </xf>
    <xf numFmtId="0" fontId="7" fillId="6" borderId="0" xfId="0" applyFont="1" applyFill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10" fillId="0" borderId="0" xfId="5" applyFont="1"/>
    <xf numFmtId="0" fontId="10" fillId="3" borderId="0" xfId="5" applyFont="1" applyFill="1"/>
    <xf numFmtId="0" fontId="10" fillId="0" borderId="0" xfId="6" applyFont="1"/>
    <xf numFmtId="0" fontId="11" fillId="0" borderId="0" xfId="6" applyFont="1"/>
    <xf numFmtId="0" fontId="10" fillId="0" borderId="0" xfId="6" applyFont="1" applyAlignment="1">
      <alignment horizontal="center" vertical="center"/>
    </xf>
    <xf numFmtId="0" fontId="11" fillId="0" borderId="0" xfId="0" applyFont="1"/>
    <xf numFmtId="0" fontId="10" fillId="0" borderId="0" xfId="0" applyFont="1" applyAlignment="1">
      <alignment horizontal="center" vertical="center"/>
    </xf>
    <xf numFmtId="0" fontId="10" fillId="0" borderId="0" xfId="0" applyFont="1"/>
    <xf numFmtId="0" fontId="13" fillId="0" borderId="0" xfId="0" applyFont="1"/>
    <xf numFmtId="0" fontId="10" fillId="0" borderId="5" xfId="5" applyFont="1" applyBorder="1" applyAlignment="1">
      <alignment horizontal="center" vertical="center"/>
    </xf>
    <xf numFmtId="0" fontId="10" fillId="0" borderId="2" xfId="5" applyFont="1" applyBorder="1" applyAlignment="1">
      <alignment horizontal="center" vertical="center"/>
    </xf>
    <xf numFmtId="0" fontId="10" fillId="3" borderId="0" xfId="5" applyFont="1" applyFill="1" applyAlignment="1">
      <alignment horizontal="center" vertical="center"/>
    </xf>
    <xf numFmtId="0" fontId="10" fillId="0" borderId="0" xfId="5" applyFont="1" applyAlignment="1">
      <alignment horizontal="center" vertical="center"/>
    </xf>
    <xf numFmtId="0" fontId="10" fillId="0" borderId="5" xfId="5" applyFont="1" applyBorder="1" applyAlignment="1">
      <alignment horizontal="center" vertical="center" wrapText="1"/>
    </xf>
    <xf numFmtId="0" fontId="10" fillId="0" borderId="2" xfId="3" applyFont="1" applyBorder="1" applyAlignment="1">
      <alignment horizontal="center" vertical="center" wrapText="1"/>
    </xf>
    <xf numFmtId="0" fontId="10" fillId="3" borderId="2" xfId="3" applyFont="1" applyFill="1" applyBorder="1" applyAlignment="1">
      <alignment horizontal="center" vertical="center" wrapText="1"/>
    </xf>
    <xf numFmtId="0" fontId="10" fillId="0" borderId="0" xfId="3" applyFont="1" applyAlignment="1">
      <alignment horizontal="center" vertical="center" wrapText="1"/>
    </xf>
    <xf numFmtId="0" fontId="10" fillId="0" borderId="0" xfId="6" applyFont="1" applyAlignment="1">
      <alignment wrapText="1"/>
    </xf>
    <xf numFmtId="0" fontId="11" fillId="7" borderId="2" xfId="6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 wrapText="1"/>
    </xf>
    <xf numFmtId="0" fontId="10" fillId="0" borderId="0" xfId="0" applyFont="1" applyAlignment="1">
      <alignment wrapText="1"/>
    </xf>
    <xf numFmtId="0" fontId="11" fillId="0" borderId="0" xfId="5" applyFont="1" applyAlignment="1">
      <alignment horizontal="left" vertical="center"/>
    </xf>
    <xf numFmtId="0" fontId="11" fillId="3" borderId="0" xfId="5" applyFont="1" applyFill="1" applyAlignment="1">
      <alignment horizontal="center" vertical="center"/>
    </xf>
    <xf numFmtId="164" fontId="14" fillId="0" borderId="0" xfId="5" applyNumberFormat="1" applyFont="1" applyAlignment="1">
      <alignment horizontal="center" vertical="center"/>
    </xf>
    <xf numFmtId="0" fontId="11" fillId="0" borderId="0" xfId="6" applyFont="1" applyAlignment="1">
      <alignment horizontal="left"/>
    </xf>
    <xf numFmtId="164" fontId="11" fillId="0" borderId="0" xfId="6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164" fontId="11" fillId="0" borderId="0" xfId="0" applyNumberFormat="1" applyFont="1"/>
    <xf numFmtId="0" fontId="10" fillId="0" borderId="0" xfId="5" applyFont="1" applyAlignment="1">
      <alignment horizontal="left"/>
    </xf>
    <xf numFmtId="0" fontId="10" fillId="0" borderId="0" xfId="5" applyFont="1" applyAlignment="1">
      <alignment horizontal="center"/>
    </xf>
    <xf numFmtId="1" fontId="11" fillId="3" borderId="0" xfId="5" applyNumberFormat="1" applyFont="1" applyFill="1" applyAlignment="1">
      <alignment horizontal="center"/>
    </xf>
    <xf numFmtId="2" fontId="11" fillId="8" borderId="0" xfId="5" applyNumberFormat="1" applyFont="1" applyFill="1" applyAlignment="1">
      <alignment horizontal="center"/>
    </xf>
    <xf numFmtId="2" fontId="10" fillId="0" borderId="0" xfId="5" applyNumberFormat="1" applyFont="1" applyAlignment="1">
      <alignment horizontal="center"/>
    </xf>
    <xf numFmtId="1" fontId="11" fillId="8" borderId="0" xfId="5" applyNumberFormat="1" applyFont="1" applyFill="1" applyAlignment="1">
      <alignment horizontal="center"/>
    </xf>
    <xf numFmtId="1" fontId="15" fillId="0" borderId="0" xfId="6" applyNumberFormat="1" applyFont="1"/>
    <xf numFmtId="0" fontId="10" fillId="0" borderId="6" xfId="6" applyFont="1" applyBorder="1" applyAlignment="1">
      <alignment horizontal="center" vertical="center"/>
    </xf>
    <xf numFmtId="164" fontId="10" fillId="0" borderId="0" xfId="6" applyNumberFormat="1" applyFont="1"/>
    <xf numFmtId="1" fontId="15" fillId="0" borderId="0" xfId="0" applyNumberFormat="1" applyFont="1"/>
    <xf numFmtId="0" fontId="10" fillId="0" borderId="6" xfId="0" applyFont="1" applyBorder="1" applyAlignment="1">
      <alignment horizontal="center"/>
    </xf>
    <xf numFmtId="164" fontId="10" fillId="0" borderId="0" xfId="0" applyNumberFormat="1" applyFont="1"/>
    <xf numFmtId="1" fontId="10" fillId="3" borderId="0" xfId="5" applyNumberFormat="1" applyFont="1" applyFill="1" applyAlignment="1">
      <alignment horizontal="center"/>
    </xf>
    <xf numFmtId="1" fontId="10" fillId="0" borderId="0" xfId="5" applyNumberFormat="1" applyFont="1" applyAlignment="1">
      <alignment horizontal="center"/>
    </xf>
    <xf numFmtId="1" fontId="10" fillId="0" borderId="0" xfId="6" applyNumberFormat="1" applyFont="1" applyAlignment="1">
      <alignment horizontal="center" vertical="center"/>
    </xf>
    <xf numFmtId="164" fontId="10" fillId="0" borderId="0" xfId="6" applyNumberFormat="1" applyFont="1" applyAlignment="1">
      <alignment horizontal="right"/>
    </xf>
    <xf numFmtId="0" fontId="10" fillId="0" borderId="0" xfId="0" applyFont="1" applyAlignment="1">
      <alignment horizontal="center"/>
    </xf>
    <xf numFmtId="164" fontId="10" fillId="0" borderId="0" xfId="0" applyNumberFormat="1" applyFont="1" applyAlignment="1">
      <alignment horizontal="right"/>
    </xf>
    <xf numFmtId="1" fontId="15" fillId="0" borderId="4" xfId="0" applyNumberFormat="1" applyFont="1" applyBorder="1"/>
    <xf numFmtId="1" fontId="15" fillId="0" borderId="4" xfId="6" applyNumberFormat="1" applyFont="1" applyBorder="1"/>
    <xf numFmtId="0" fontId="10" fillId="3" borderId="0" xfId="5" applyFont="1" applyFill="1" applyAlignment="1">
      <alignment horizontal="left"/>
    </xf>
    <xf numFmtId="0" fontId="10" fillId="3" borderId="0" xfId="5" applyFont="1" applyFill="1" applyAlignment="1">
      <alignment horizontal="center"/>
    </xf>
    <xf numFmtId="0" fontId="10" fillId="0" borderId="0" xfId="6" applyFont="1" applyAlignment="1">
      <alignment horizontal="center"/>
    </xf>
    <xf numFmtId="0" fontId="13" fillId="0" borderId="0" xfId="6" applyFont="1"/>
    <xf numFmtId="2" fontId="10" fillId="0" borderId="0" xfId="5" applyNumberFormat="1" applyFont="1" applyAlignment="1">
      <alignment horizontal="center" wrapText="1"/>
    </xf>
    <xf numFmtId="0" fontId="13" fillId="0" borderId="0" xfId="6" applyFont="1" applyAlignment="1">
      <alignment wrapText="1"/>
    </xf>
    <xf numFmtId="0" fontId="10" fillId="9" borderId="0" xfId="0" applyFont="1" applyFill="1"/>
    <xf numFmtId="0" fontId="10" fillId="0" borderId="2" xfId="0" applyFont="1" applyBorder="1" applyAlignment="1">
      <alignment wrapText="1"/>
    </xf>
    <xf numFmtId="0" fontId="11" fillId="0" borderId="0" xfId="5" applyFont="1" applyAlignment="1">
      <alignment horizontal="left"/>
    </xf>
    <xf numFmtId="0" fontId="14" fillId="0" borderId="0" xfId="0" applyFont="1"/>
    <xf numFmtId="0" fontId="10" fillId="0" borderId="3" xfId="0" applyFont="1" applyBorder="1" applyAlignment="1">
      <alignment wrapText="1"/>
    </xf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4" fillId="0" borderId="0" xfId="0" quotePrefix="1" applyFont="1" applyAlignment="1">
      <alignment horizontal="center" wrapText="1"/>
    </xf>
    <xf numFmtId="0" fontId="5" fillId="10" borderId="0" xfId="0" applyFont="1" applyFill="1" applyAlignment="1">
      <alignment horizontal="center"/>
    </xf>
    <xf numFmtId="0" fontId="13" fillId="0" borderId="0" xfId="0" applyFont="1" applyAlignment="1">
      <alignment horizontal="center" vertical="center"/>
    </xf>
    <xf numFmtId="0" fontId="20" fillId="0" borderId="0" xfId="0" applyFont="1"/>
    <xf numFmtId="0" fontId="4" fillId="0" borderId="2" xfId="3" applyFont="1" applyBorder="1" applyAlignment="1">
      <alignment horizontal="center" vertical="center" wrapText="1"/>
    </xf>
    <xf numFmtId="0" fontId="4" fillId="9" borderId="0" xfId="0" applyFont="1" applyFill="1"/>
    <xf numFmtId="0" fontId="9" fillId="0" borderId="0" xfId="0" applyFont="1"/>
    <xf numFmtId="0" fontId="21" fillId="0" borderId="0" xfId="0" applyFont="1"/>
    <xf numFmtId="2" fontId="4" fillId="0" borderId="0" xfId="0" applyNumberFormat="1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22" fillId="0" borderId="1" xfId="0" applyFont="1" applyBorder="1"/>
    <xf numFmtId="0" fontId="24" fillId="0" borderId="1" xfId="0" applyFont="1" applyBorder="1"/>
    <xf numFmtId="0" fontId="22" fillId="0" borderId="7" xfId="0" applyFont="1" applyBorder="1"/>
    <xf numFmtId="0" fontId="22" fillId="0" borderId="4" xfId="0" applyFont="1" applyBorder="1"/>
    <xf numFmtId="0" fontId="22" fillId="4" borderId="7" xfId="0" applyFont="1" applyFill="1" applyBorder="1"/>
    <xf numFmtId="0" fontId="22" fillId="4" borderId="4" xfId="0" applyFont="1" applyFill="1" applyBorder="1"/>
    <xf numFmtId="0" fontId="22" fillId="0" borderId="0" xfId="0" applyFont="1" applyBorder="1"/>
    <xf numFmtId="0" fontId="22" fillId="4" borderId="0" xfId="0" applyFont="1" applyFill="1" applyBorder="1"/>
    <xf numFmtId="0" fontId="23" fillId="0" borderId="1" xfId="0" applyFont="1" applyBorder="1"/>
    <xf numFmtId="1" fontId="5" fillId="2" borderId="0" xfId="0" applyNumberFormat="1" applyFont="1" applyFill="1" applyAlignment="1">
      <alignment vertical="center" wrapText="1"/>
    </xf>
    <xf numFmtId="1" fontId="19" fillId="0" borderId="0" xfId="0" applyNumberFormat="1" applyFont="1"/>
    <xf numFmtId="0" fontId="11" fillId="0" borderId="6" xfId="0" applyFont="1" applyBorder="1" applyAlignment="1">
      <alignment horizontal="center"/>
    </xf>
    <xf numFmtId="0" fontId="10" fillId="0" borderId="4" xfId="0" applyFont="1" applyBorder="1"/>
    <xf numFmtId="1" fontId="5" fillId="0" borderId="0" xfId="0" applyNumberFormat="1" applyFont="1" applyAlignment="1">
      <alignment horizontal="center"/>
    </xf>
    <xf numFmtId="0" fontId="5" fillId="11" borderId="0" xfId="0" applyFont="1" applyFill="1" applyAlignment="1">
      <alignment horizontal="center"/>
    </xf>
    <xf numFmtId="0" fontId="5" fillId="12" borderId="0" xfId="0" applyFont="1" applyFill="1" applyAlignment="1">
      <alignment horizontal="center"/>
    </xf>
    <xf numFmtId="0" fontId="4" fillId="0" borderId="0" xfId="0" applyFont="1" applyAlignment="1">
      <alignment horizontal="left" wrapText="1"/>
    </xf>
    <xf numFmtId="0" fontId="7" fillId="0" borderId="0" xfId="0" applyFont="1" applyBorder="1" applyAlignment="1">
      <alignment horizontal="center" wrapText="1"/>
    </xf>
    <xf numFmtId="0" fontId="4" fillId="9" borderId="0" xfId="0" applyFont="1" applyFill="1" applyBorder="1"/>
    <xf numFmtId="0" fontId="6" fillId="0" borderId="0" xfId="0" applyFont="1" applyBorder="1" applyAlignment="1">
      <alignment horizontal="center" wrapText="1"/>
    </xf>
    <xf numFmtId="0" fontId="4" fillId="3" borderId="0" xfId="0" applyFont="1" applyFill="1" applyBorder="1" applyAlignment="1">
      <alignment horizontal="center" wrapText="1"/>
    </xf>
    <xf numFmtId="0" fontId="4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4" fillId="0" borderId="4" xfId="0" applyFont="1" applyBorder="1" applyAlignment="1">
      <alignment horizontal="left"/>
    </xf>
    <xf numFmtId="0" fontId="7" fillId="0" borderId="0" xfId="0" applyFont="1" applyFill="1" applyAlignment="1">
      <alignment horizontal="center"/>
    </xf>
    <xf numFmtId="165" fontId="7" fillId="0" borderId="0" xfId="0" applyNumberFormat="1" applyFont="1" applyAlignment="1">
      <alignment horizontal="center"/>
    </xf>
    <xf numFmtId="0" fontId="4" fillId="0" borderId="0" xfId="0" applyFont="1" applyBorder="1"/>
    <xf numFmtId="0" fontId="5" fillId="0" borderId="2" xfId="0" applyFont="1" applyBorder="1" applyAlignment="1">
      <alignment horizontal="left"/>
    </xf>
    <xf numFmtId="165" fontId="4" fillId="0" borderId="2" xfId="0" applyNumberFormat="1" applyFont="1" applyBorder="1" applyAlignment="1">
      <alignment horizontal="center"/>
    </xf>
    <xf numFmtId="1" fontId="13" fillId="0" borderId="0" xfId="0" applyNumberFormat="1" applyFont="1" applyAlignment="1">
      <alignment horizontal="left"/>
    </xf>
    <xf numFmtId="1" fontId="13" fillId="0" borderId="0" xfId="6" applyNumberFormat="1" applyFont="1" applyAlignment="1">
      <alignment horizontal="left"/>
    </xf>
    <xf numFmtId="1" fontId="13" fillId="0" borderId="0" xfId="0" applyNumberFormat="1" applyFont="1" applyAlignment="1">
      <alignment horizontal="left" wrapText="1"/>
    </xf>
  </cellXfs>
  <cellStyles count="7">
    <cellStyle name="Normal" xfId="0" builtinId="0"/>
    <cellStyle name="Normal 4" xfId="5" xr:uid="{398FB32B-5198-4291-8C6B-78C88B993671}"/>
    <cellStyle name="Normal 6" xfId="6" xr:uid="{49E196F2-A7CF-4755-901F-D050FF2F3D75}"/>
    <cellStyle name="Обычный 2" xfId="3" xr:uid="{2F29190E-2BE6-4E39-B526-86AE37448E2C}"/>
    <cellStyle name="Обычный 3" xfId="4" xr:uid="{99E9A789-8CED-49CD-AF70-E615785CFD62}"/>
    <cellStyle name="Обычный 4" xfId="2" xr:uid="{16EDE430-13A8-452D-A05C-795EC9FDF928}"/>
    <cellStyle name="Обычный 5" xfId="1" xr:uid="{360D25B7-8CAB-4B3D-BDB3-BC9BFEC00392}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conomic_data_20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Economic_data_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Economic_data_20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Economic_data_201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Economic_data_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Economic_data_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Ukraine"/>
      <sheetName val="Cherkasy"/>
      <sheetName val="Chernikiv"/>
      <sheetName val="Chernivtsi"/>
      <sheetName val="cityKiev"/>
      <sheetName val="Dnipropetrovsk"/>
      <sheetName val="Donetsk"/>
      <sheetName val="IvanoFrankivsk"/>
      <sheetName val="Kharkiv"/>
      <sheetName val="Kherson"/>
      <sheetName val="Khmelnytsky"/>
      <sheetName val="Kiev"/>
      <sheetName val="Kirovograd"/>
      <sheetName val="Lugansk"/>
      <sheetName val="Lviv"/>
      <sheetName val="Mykolaiv"/>
      <sheetName val="Odessa"/>
      <sheetName val="Poltava"/>
      <sheetName val="Rivne"/>
      <sheetName val="Sumy"/>
      <sheetName val="Ternopil"/>
      <sheetName val="Vinnytsia"/>
      <sheetName val="Volyn"/>
      <sheetName val="Zakarpattia"/>
      <sheetName val="Zaporozhye"/>
      <sheetName val="Zhytomyr"/>
      <sheetName val="Ivano-Frankivsk"/>
    </sheetNames>
    <sheetDataSet>
      <sheetData sheetId="0"/>
      <sheetData sheetId="1">
        <row r="2">
          <cell r="F2">
            <v>347081</v>
          </cell>
          <cell r="G2">
            <v>7388258</v>
          </cell>
          <cell r="H2">
            <v>7290695</v>
          </cell>
          <cell r="I2">
            <v>4104434554.8000002</v>
          </cell>
          <cell r="J2">
            <v>266301658.90000001</v>
          </cell>
        </row>
        <row r="3">
          <cell r="F3">
            <v>45966</v>
          </cell>
          <cell r="G3">
            <v>681056</v>
          </cell>
          <cell r="H3">
            <v>667307</v>
          </cell>
          <cell r="I3">
            <v>158710564.80000001</v>
          </cell>
          <cell r="J3">
            <v>15803210</v>
          </cell>
        </row>
        <row r="4">
          <cell r="F4">
            <v>44319</v>
          </cell>
          <cell r="G4">
            <v>608313</v>
          </cell>
          <cell r="H4">
            <v>595006</v>
          </cell>
          <cell r="I4">
            <v>151890320.69999999</v>
          </cell>
          <cell r="J4">
            <v>13791959.4</v>
          </cell>
        </row>
        <row r="5">
          <cell r="F5">
            <v>37961</v>
          </cell>
          <cell r="G5">
            <v>446103</v>
          </cell>
          <cell r="H5">
            <v>434732</v>
          </cell>
          <cell r="I5">
            <v>114509511.3</v>
          </cell>
          <cell r="J5">
            <v>10024708.800000001</v>
          </cell>
        </row>
        <row r="6">
          <cell r="F6">
            <v>970</v>
          </cell>
          <cell r="G6">
            <v>18953</v>
          </cell>
          <cell r="H6">
            <v>18701</v>
          </cell>
          <cell r="I6">
            <v>2815010.2</v>
          </cell>
          <cell r="J6">
            <v>381374.3</v>
          </cell>
        </row>
        <row r="7">
          <cell r="F7">
            <v>145</v>
          </cell>
          <cell r="G7">
            <v>2322</v>
          </cell>
          <cell r="H7">
            <v>2268</v>
          </cell>
          <cell r="I7">
            <v>297146.09999999998</v>
          </cell>
          <cell r="J7">
            <v>53089.2</v>
          </cell>
        </row>
        <row r="8">
          <cell r="F8">
            <v>2732</v>
          </cell>
          <cell r="G8">
            <v>120321</v>
          </cell>
          <cell r="H8">
            <v>119352</v>
          </cell>
          <cell r="I8">
            <v>30341536.899999999</v>
          </cell>
          <cell r="J8">
            <v>2896949.5</v>
          </cell>
        </row>
        <row r="9">
          <cell r="F9">
            <v>1166</v>
          </cell>
          <cell r="G9">
            <v>4442</v>
          </cell>
          <cell r="H9">
            <v>4223</v>
          </cell>
          <cell r="I9">
            <v>969977.6</v>
          </cell>
          <cell r="J9">
            <v>80476.2</v>
          </cell>
        </row>
        <row r="10">
          <cell r="F10">
            <v>998</v>
          </cell>
          <cell r="G10">
            <v>14113</v>
          </cell>
          <cell r="H10">
            <v>13797</v>
          </cell>
          <cell r="I10">
            <v>2922476</v>
          </cell>
          <cell r="J10">
            <v>317898.09999999998</v>
          </cell>
        </row>
        <row r="11">
          <cell r="F11">
            <v>347</v>
          </cell>
          <cell r="G11">
            <v>2059</v>
          </cell>
          <cell r="H11">
            <v>1933</v>
          </cell>
          <cell r="I11">
            <v>34662.6</v>
          </cell>
          <cell r="J11">
            <v>37463.300000000003</v>
          </cell>
        </row>
        <row r="12">
          <cell r="F12">
            <v>889</v>
          </cell>
          <cell r="G12">
            <v>65987</v>
          </cell>
          <cell r="H12">
            <v>65837</v>
          </cell>
          <cell r="I12">
            <v>6122721.2999999998</v>
          </cell>
          <cell r="J12">
            <v>1910186.6</v>
          </cell>
        </row>
        <row r="13">
          <cell r="F13">
            <v>199</v>
          </cell>
          <cell r="G13">
            <v>12856</v>
          </cell>
          <cell r="H13">
            <v>12835</v>
          </cell>
          <cell r="I13">
            <v>1018693.5</v>
          </cell>
          <cell r="J13">
            <v>344390.6</v>
          </cell>
        </row>
        <row r="14">
          <cell r="F14">
            <v>481</v>
          </cell>
          <cell r="G14">
            <v>44279</v>
          </cell>
          <cell r="H14">
            <v>44194</v>
          </cell>
          <cell r="I14">
            <v>4390932.5999999996</v>
          </cell>
          <cell r="J14">
            <v>1327930.6000000001</v>
          </cell>
        </row>
        <row r="15">
          <cell r="F15">
            <v>19</v>
          </cell>
          <cell r="G15" t="str">
            <v>к</v>
          </cell>
          <cell r="H15" t="str">
            <v>к</v>
          </cell>
          <cell r="I15" t="str">
            <v>к</v>
          </cell>
          <cell r="J15" t="str">
            <v>к</v>
          </cell>
        </row>
        <row r="16">
          <cell r="F16">
            <v>190</v>
          </cell>
          <cell r="G16" t="str">
            <v>к</v>
          </cell>
          <cell r="H16" t="str">
            <v>к</v>
          </cell>
          <cell r="I16" t="str">
            <v>к</v>
          </cell>
          <cell r="J16" t="str">
            <v>к</v>
          </cell>
        </row>
        <row r="17">
          <cell r="F17">
            <v>758</v>
          </cell>
          <cell r="G17">
            <v>6756</v>
          </cell>
          <cell r="H17">
            <v>6464</v>
          </cell>
          <cell r="I17">
            <v>697522.8</v>
          </cell>
          <cell r="J17">
            <v>101064</v>
          </cell>
        </row>
        <row r="18">
          <cell r="F18">
            <v>398</v>
          </cell>
          <cell r="G18">
            <v>3041</v>
          </cell>
          <cell r="H18">
            <v>2913</v>
          </cell>
          <cell r="I18">
            <v>215214.8</v>
          </cell>
          <cell r="J18">
            <v>37740.5</v>
          </cell>
        </row>
        <row r="19">
          <cell r="F19">
            <v>360</v>
          </cell>
          <cell r="G19">
            <v>3715</v>
          </cell>
          <cell r="H19">
            <v>3551</v>
          </cell>
          <cell r="I19">
            <v>482308</v>
          </cell>
          <cell r="J19">
            <v>63323.5</v>
          </cell>
        </row>
        <row r="20"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</row>
        <row r="21">
          <cell r="F21">
            <v>1537</v>
          </cell>
          <cell r="G21">
            <v>476301</v>
          </cell>
          <cell r="H21">
            <v>475932</v>
          </cell>
          <cell r="I21">
            <v>159983532.59999999</v>
          </cell>
          <cell r="J21">
            <v>27511125.699999999</v>
          </cell>
        </row>
        <row r="22">
          <cell r="F22">
            <v>357</v>
          </cell>
          <cell r="G22">
            <v>305926</v>
          </cell>
          <cell r="H22">
            <v>305867</v>
          </cell>
          <cell r="I22">
            <v>49567095.100000001</v>
          </cell>
          <cell r="J22">
            <v>18797184.399999999</v>
          </cell>
        </row>
        <row r="23">
          <cell r="F23">
            <v>355</v>
          </cell>
          <cell r="G23" t="str">
            <v>к</v>
          </cell>
          <cell r="H23" t="str">
            <v>к</v>
          </cell>
          <cell r="I23" t="str">
            <v>к</v>
          </cell>
          <cell r="J23" t="str">
            <v>к</v>
          </cell>
        </row>
        <row r="24">
          <cell r="F24">
            <v>2</v>
          </cell>
          <cell r="G24" t="str">
            <v>к</v>
          </cell>
          <cell r="H24" t="str">
            <v>к</v>
          </cell>
          <cell r="I24" t="str">
            <v>к</v>
          </cell>
          <cell r="J24" t="str">
            <v>к</v>
          </cell>
        </row>
        <row r="25">
          <cell r="F25">
            <v>97</v>
          </cell>
          <cell r="G25">
            <v>51823</v>
          </cell>
          <cell r="H25">
            <v>51811</v>
          </cell>
          <cell r="I25">
            <v>37138000.399999999</v>
          </cell>
          <cell r="J25">
            <v>3136041.4</v>
          </cell>
        </row>
        <row r="26">
          <cell r="F26">
            <v>37</v>
          </cell>
          <cell r="G26">
            <v>28190</v>
          </cell>
          <cell r="H26">
            <v>28186</v>
          </cell>
          <cell r="I26">
            <v>21378315.800000001</v>
          </cell>
          <cell r="J26">
            <v>1373766.9</v>
          </cell>
        </row>
        <row r="27">
          <cell r="F27">
            <v>60</v>
          </cell>
          <cell r="G27">
            <v>23633</v>
          </cell>
          <cell r="H27">
            <v>23625</v>
          </cell>
          <cell r="I27">
            <v>15759684.6</v>
          </cell>
          <cell r="J27">
            <v>1762274.5</v>
          </cell>
        </row>
        <row r="28">
          <cell r="F28">
            <v>47</v>
          </cell>
          <cell r="G28">
            <v>72566</v>
          </cell>
          <cell r="H28">
            <v>72563</v>
          </cell>
          <cell r="I28">
            <v>61264394.5</v>
          </cell>
          <cell r="J28">
            <v>3870629.1</v>
          </cell>
        </row>
        <row r="29">
          <cell r="F29">
            <v>28</v>
          </cell>
          <cell r="G29">
            <v>53081</v>
          </cell>
          <cell r="H29">
            <v>53078</v>
          </cell>
          <cell r="I29">
            <v>58206687.299999997</v>
          </cell>
          <cell r="J29">
            <v>3007748.5</v>
          </cell>
        </row>
        <row r="30">
          <cell r="F30">
            <v>19</v>
          </cell>
          <cell r="G30">
            <v>19485</v>
          </cell>
          <cell r="H30">
            <v>19485</v>
          </cell>
          <cell r="I30">
            <v>3057707.2</v>
          </cell>
          <cell r="J30">
            <v>862880.6</v>
          </cell>
        </row>
        <row r="31">
          <cell r="F31">
            <v>931</v>
          </cell>
          <cell r="G31">
            <v>41993</v>
          </cell>
          <cell r="H31">
            <v>41734</v>
          </cell>
          <cell r="I31">
            <v>10437324.4</v>
          </cell>
          <cell r="J31">
            <v>1498956.3</v>
          </cell>
        </row>
        <row r="32">
          <cell r="F32">
            <v>854</v>
          </cell>
          <cell r="G32">
            <v>36408</v>
          </cell>
          <cell r="H32">
            <v>36163</v>
          </cell>
          <cell r="I32">
            <v>9171093.5</v>
          </cell>
          <cell r="J32">
            <v>1229364.3</v>
          </cell>
        </row>
        <row r="33">
          <cell r="F33">
            <v>77</v>
          </cell>
          <cell r="G33">
            <v>5585</v>
          </cell>
          <cell r="H33">
            <v>5571</v>
          </cell>
          <cell r="I33">
            <v>1266230.8999999999</v>
          </cell>
          <cell r="J33">
            <v>269592</v>
          </cell>
        </row>
        <row r="34">
          <cell r="F34">
            <v>105</v>
          </cell>
          <cell r="G34">
            <v>3993</v>
          </cell>
          <cell r="H34">
            <v>3957</v>
          </cell>
          <cell r="I34">
            <v>1576718.2</v>
          </cell>
          <cell r="J34">
            <v>208314.5</v>
          </cell>
        </row>
        <row r="35">
          <cell r="F35">
            <v>55</v>
          </cell>
          <cell r="G35">
            <v>1394</v>
          </cell>
          <cell r="H35">
            <v>1379</v>
          </cell>
          <cell r="I35">
            <v>891944.5</v>
          </cell>
          <cell r="J35">
            <v>96409.1</v>
          </cell>
        </row>
        <row r="36">
          <cell r="F36">
            <v>50</v>
          </cell>
          <cell r="G36">
            <v>2599</v>
          </cell>
          <cell r="H36">
            <v>2578</v>
          </cell>
          <cell r="I36">
            <v>684773.7</v>
          </cell>
          <cell r="J36">
            <v>111905.4</v>
          </cell>
        </row>
        <row r="37">
          <cell r="F37">
            <v>35365</v>
          </cell>
          <cell r="G37">
            <v>1899354</v>
          </cell>
          <cell r="H37">
            <v>1889099</v>
          </cell>
          <cell r="I37">
            <v>949734609.60000002</v>
          </cell>
          <cell r="J37">
            <v>68500206.700000003</v>
          </cell>
        </row>
        <row r="38">
          <cell r="F38">
            <v>4834</v>
          </cell>
          <cell r="G38">
            <v>350323</v>
          </cell>
          <cell r="H38">
            <v>348826</v>
          </cell>
          <cell r="I38">
            <v>202121491.59999999</v>
          </cell>
          <cell r="J38">
            <v>11164040.800000001</v>
          </cell>
        </row>
        <row r="39">
          <cell r="F39">
            <v>758</v>
          </cell>
          <cell r="G39">
            <v>55452</v>
          </cell>
          <cell r="H39">
            <v>55228</v>
          </cell>
          <cell r="I39">
            <v>26857871.399999999</v>
          </cell>
          <cell r="J39">
            <v>1574762.9</v>
          </cell>
        </row>
        <row r="40">
          <cell r="F40">
            <v>202</v>
          </cell>
          <cell r="G40">
            <v>6505</v>
          </cell>
          <cell r="H40">
            <v>6439</v>
          </cell>
          <cell r="I40">
            <v>3006389.1</v>
          </cell>
          <cell r="J40">
            <v>133049.60000000001</v>
          </cell>
        </row>
        <row r="41">
          <cell r="F41">
            <v>317</v>
          </cell>
          <cell r="G41">
            <v>21940</v>
          </cell>
          <cell r="H41">
            <v>21835</v>
          </cell>
          <cell r="I41">
            <v>12407492.699999999</v>
          </cell>
          <cell r="J41">
            <v>823016.5</v>
          </cell>
        </row>
        <row r="42">
          <cell r="F42">
            <v>430</v>
          </cell>
          <cell r="G42">
            <v>22966</v>
          </cell>
          <cell r="H42">
            <v>22828</v>
          </cell>
          <cell r="I42">
            <v>46870387.700000003</v>
          </cell>
          <cell r="J42">
            <v>895112.6</v>
          </cell>
        </row>
        <row r="43">
          <cell r="F43">
            <v>402</v>
          </cell>
          <cell r="G43">
            <v>64270</v>
          </cell>
          <cell r="H43">
            <v>64129</v>
          </cell>
          <cell r="I43">
            <v>31531725.899999999</v>
          </cell>
          <cell r="J43">
            <v>1873799.1</v>
          </cell>
        </row>
        <row r="44">
          <cell r="F44">
            <v>638</v>
          </cell>
          <cell r="G44">
            <v>19068</v>
          </cell>
          <cell r="H44">
            <v>18869</v>
          </cell>
          <cell r="I44">
            <v>9546264.8000000007</v>
          </cell>
          <cell r="J44">
            <v>544534.19999999995</v>
          </cell>
        </row>
        <row r="45">
          <cell r="F45">
            <v>1205</v>
          </cell>
          <cell r="G45">
            <v>85464</v>
          </cell>
          <cell r="H45">
            <v>85093</v>
          </cell>
          <cell r="I45">
            <v>16452620.199999999</v>
          </cell>
          <cell r="J45">
            <v>2179190.1</v>
          </cell>
        </row>
        <row r="46">
          <cell r="F46">
            <v>658</v>
          </cell>
          <cell r="G46">
            <v>66604</v>
          </cell>
          <cell r="H46">
            <v>66425</v>
          </cell>
          <cell r="I46">
            <v>44297256</v>
          </cell>
          <cell r="J46">
            <v>2857459.6</v>
          </cell>
        </row>
        <row r="47">
          <cell r="F47">
            <v>224</v>
          </cell>
          <cell r="G47">
            <v>8054</v>
          </cell>
          <cell r="H47">
            <v>7980</v>
          </cell>
          <cell r="I47">
            <v>11151483.800000001</v>
          </cell>
          <cell r="J47">
            <v>283116.2</v>
          </cell>
        </row>
        <row r="48">
          <cell r="F48">
            <v>642</v>
          </cell>
          <cell r="G48">
            <v>45174</v>
          </cell>
          <cell r="H48">
            <v>44957</v>
          </cell>
          <cell r="I48">
            <v>40310868</v>
          </cell>
          <cell r="J48">
            <v>2162057.7000000002</v>
          </cell>
        </row>
        <row r="49">
          <cell r="F49">
            <v>13</v>
          </cell>
          <cell r="G49">
            <v>3834</v>
          </cell>
          <cell r="H49">
            <v>3833</v>
          </cell>
          <cell r="I49">
            <v>26944284.600000001</v>
          </cell>
          <cell r="J49">
            <v>541749.30000000005</v>
          </cell>
        </row>
        <row r="50">
          <cell r="F50">
            <v>562</v>
          </cell>
          <cell r="G50">
            <v>18530</v>
          </cell>
          <cell r="H50">
            <v>18388</v>
          </cell>
          <cell r="I50">
            <v>3467148.2</v>
          </cell>
          <cell r="J50">
            <v>395532.2</v>
          </cell>
        </row>
        <row r="51">
          <cell r="F51">
            <v>25</v>
          </cell>
          <cell r="G51">
            <v>1310</v>
          </cell>
          <cell r="H51">
            <v>1306</v>
          </cell>
          <cell r="I51">
            <v>197767</v>
          </cell>
          <cell r="J51">
            <v>32718.5</v>
          </cell>
        </row>
        <row r="52">
          <cell r="F52">
            <v>35</v>
          </cell>
          <cell r="G52">
            <v>2223</v>
          </cell>
          <cell r="H52">
            <v>2214</v>
          </cell>
          <cell r="I52">
            <v>374115.2</v>
          </cell>
          <cell r="J52">
            <v>51683.5</v>
          </cell>
        </row>
        <row r="53">
          <cell r="F53">
            <v>33</v>
          </cell>
          <cell r="G53">
            <v>1288</v>
          </cell>
          <cell r="H53">
            <v>1280</v>
          </cell>
          <cell r="I53">
            <v>115766.2</v>
          </cell>
          <cell r="J53">
            <v>17692.3</v>
          </cell>
        </row>
        <row r="54">
          <cell r="F54">
            <v>469</v>
          </cell>
          <cell r="G54">
            <v>13709</v>
          </cell>
          <cell r="H54">
            <v>13588</v>
          </cell>
          <cell r="I54">
            <v>2779499.8</v>
          </cell>
          <cell r="J54">
            <v>293437.90000000002</v>
          </cell>
        </row>
        <row r="55">
          <cell r="F55">
            <v>1881</v>
          </cell>
          <cell r="G55">
            <v>62211</v>
          </cell>
          <cell r="H55">
            <v>61710</v>
          </cell>
          <cell r="I55">
            <v>4491826.3</v>
          </cell>
          <cell r="J55">
            <v>1198334.6000000001</v>
          </cell>
        </row>
        <row r="56">
          <cell r="F56">
            <v>1746</v>
          </cell>
          <cell r="G56">
            <v>57533</v>
          </cell>
          <cell r="H56">
            <v>57076</v>
          </cell>
          <cell r="I56">
            <v>3820968.8</v>
          </cell>
          <cell r="J56">
            <v>1095504</v>
          </cell>
        </row>
        <row r="57">
          <cell r="F57">
            <v>32</v>
          </cell>
          <cell r="G57">
            <v>563</v>
          </cell>
          <cell r="H57">
            <v>545</v>
          </cell>
          <cell r="I57">
            <v>73541.600000000006</v>
          </cell>
          <cell r="J57">
            <v>11330.6</v>
          </cell>
        </row>
        <row r="58">
          <cell r="F58">
            <v>103</v>
          </cell>
          <cell r="G58">
            <v>4115</v>
          </cell>
          <cell r="H58">
            <v>4089</v>
          </cell>
          <cell r="I58">
            <v>597315.9</v>
          </cell>
          <cell r="J58">
            <v>91500</v>
          </cell>
        </row>
        <row r="59">
          <cell r="F59">
            <v>402</v>
          </cell>
          <cell r="G59">
            <v>21419</v>
          </cell>
          <cell r="H59">
            <v>21298</v>
          </cell>
          <cell r="I59">
            <v>2328114</v>
          </cell>
          <cell r="J59">
            <v>465797.2</v>
          </cell>
        </row>
        <row r="60">
          <cell r="F60">
            <v>125</v>
          </cell>
          <cell r="G60">
            <v>5613</v>
          </cell>
          <cell r="H60">
            <v>5567</v>
          </cell>
          <cell r="I60">
            <v>959895</v>
          </cell>
          <cell r="J60">
            <v>138553.79999999999</v>
          </cell>
        </row>
        <row r="61">
          <cell r="F61">
            <v>277</v>
          </cell>
          <cell r="G61">
            <v>15806</v>
          </cell>
          <cell r="H61">
            <v>15731</v>
          </cell>
          <cell r="I61">
            <v>1368219</v>
          </cell>
          <cell r="J61">
            <v>327243.40000000002</v>
          </cell>
        </row>
        <row r="62">
          <cell r="F62">
            <v>2785</v>
          </cell>
          <cell r="G62">
            <v>41844</v>
          </cell>
          <cell r="H62">
            <v>40750</v>
          </cell>
          <cell r="I62">
            <v>10739803.9</v>
          </cell>
          <cell r="J62">
            <v>943049.3</v>
          </cell>
        </row>
        <row r="63">
          <cell r="F63">
            <v>1302</v>
          </cell>
          <cell r="G63">
            <v>14605</v>
          </cell>
          <cell r="H63">
            <v>14063</v>
          </cell>
          <cell r="I63">
            <v>2272717.7999999998</v>
          </cell>
          <cell r="J63">
            <v>285305.09999999998</v>
          </cell>
        </row>
        <row r="64">
          <cell r="F64">
            <v>1483</v>
          </cell>
          <cell r="G64">
            <v>27239</v>
          </cell>
          <cell r="H64">
            <v>26687</v>
          </cell>
          <cell r="I64">
            <v>8467086.0999999996</v>
          </cell>
          <cell r="J64">
            <v>657744.19999999995</v>
          </cell>
        </row>
        <row r="65">
          <cell r="F65">
            <v>960</v>
          </cell>
          <cell r="G65">
            <v>35781</v>
          </cell>
          <cell r="H65">
            <v>35594</v>
          </cell>
          <cell r="I65">
            <v>18503654.199999999</v>
          </cell>
          <cell r="J65">
            <v>1234251.3</v>
          </cell>
        </row>
        <row r="66">
          <cell r="F66">
            <v>55</v>
          </cell>
          <cell r="G66">
            <v>8829</v>
          </cell>
          <cell r="H66">
            <v>8816</v>
          </cell>
          <cell r="I66">
            <v>4286658.7</v>
          </cell>
          <cell r="J66">
            <v>370425.5</v>
          </cell>
        </row>
        <row r="67">
          <cell r="F67">
            <v>905</v>
          </cell>
          <cell r="G67">
            <v>26952</v>
          </cell>
          <cell r="H67">
            <v>26778</v>
          </cell>
          <cell r="I67">
            <v>14216995.5</v>
          </cell>
          <cell r="J67">
            <v>863825.8</v>
          </cell>
        </row>
        <row r="68">
          <cell r="F68">
            <v>1613</v>
          </cell>
          <cell r="G68">
            <v>22811</v>
          </cell>
          <cell r="H68">
            <v>22433</v>
          </cell>
          <cell r="I68">
            <v>6647389.0999999996</v>
          </cell>
          <cell r="J68">
            <v>667544.5</v>
          </cell>
        </row>
        <row r="69">
          <cell r="F69">
            <v>1571</v>
          </cell>
          <cell r="G69">
            <v>22648</v>
          </cell>
          <cell r="H69">
            <v>22279</v>
          </cell>
          <cell r="I69">
            <v>6607576.2000000002</v>
          </cell>
          <cell r="J69">
            <v>663502.19999999995</v>
          </cell>
        </row>
        <row r="70">
          <cell r="F70">
            <v>42</v>
          </cell>
          <cell r="G70">
            <v>163</v>
          </cell>
          <cell r="H70">
            <v>154</v>
          </cell>
          <cell r="I70">
            <v>39812.9</v>
          </cell>
          <cell r="J70">
            <v>4042.3</v>
          </cell>
        </row>
        <row r="71">
          <cell r="F71">
            <v>144</v>
          </cell>
          <cell r="G71">
            <v>34877</v>
          </cell>
          <cell r="H71">
            <v>34860</v>
          </cell>
          <cell r="I71">
            <v>64407028.899999999</v>
          </cell>
          <cell r="J71">
            <v>1711678</v>
          </cell>
        </row>
        <row r="72">
          <cell r="F72">
            <v>19</v>
          </cell>
          <cell r="G72">
            <v>21679</v>
          </cell>
          <cell r="H72">
            <v>21678</v>
          </cell>
          <cell r="I72">
            <v>32596512.600000001</v>
          </cell>
          <cell r="J72">
            <v>1083046.7</v>
          </cell>
        </row>
        <row r="73">
          <cell r="F73">
            <v>125</v>
          </cell>
          <cell r="G73">
            <v>13198</v>
          </cell>
          <cell r="H73">
            <v>13182</v>
          </cell>
          <cell r="I73">
            <v>31810516.300000001</v>
          </cell>
          <cell r="J73">
            <v>628631.30000000005</v>
          </cell>
        </row>
        <row r="74">
          <cell r="F74">
            <v>1269</v>
          </cell>
          <cell r="G74">
            <v>87427</v>
          </cell>
          <cell r="H74">
            <v>87043</v>
          </cell>
          <cell r="I74">
            <v>56216842.600000001</v>
          </cell>
          <cell r="J74">
            <v>3647707.9</v>
          </cell>
        </row>
        <row r="75">
          <cell r="F75">
            <v>483</v>
          </cell>
          <cell r="G75">
            <v>57289</v>
          </cell>
          <cell r="H75">
            <v>57153</v>
          </cell>
          <cell r="I75">
            <v>42266578.600000001</v>
          </cell>
          <cell r="J75">
            <v>2589514</v>
          </cell>
        </row>
        <row r="76">
          <cell r="F76">
            <v>36</v>
          </cell>
          <cell r="G76">
            <v>535</v>
          </cell>
          <cell r="H76">
            <v>528</v>
          </cell>
          <cell r="I76">
            <v>207859.1</v>
          </cell>
          <cell r="J76">
            <v>16254.6</v>
          </cell>
        </row>
        <row r="77">
          <cell r="F77">
            <v>208</v>
          </cell>
          <cell r="G77">
            <v>5918</v>
          </cell>
          <cell r="H77">
            <v>5821</v>
          </cell>
          <cell r="I77">
            <v>2792879.7</v>
          </cell>
          <cell r="J77">
            <v>206454.8</v>
          </cell>
        </row>
        <row r="78">
          <cell r="F78">
            <v>246</v>
          </cell>
          <cell r="G78">
            <v>7907</v>
          </cell>
          <cell r="H78">
            <v>7849</v>
          </cell>
          <cell r="I78">
            <v>6938575.5</v>
          </cell>
          <cell r="J78">
            <v>334124.3</v>
          </cell>
        </row>
        <row r="79">
          <cell r="F79">
            <v>285</v>
          </cell>
          <cell r="G79">
            <v>15558</v>
          </cell>
          <cell r="H79">
            <v>15483</v>
          </cell>
          <cell r="I79">
            <v>3978788.7</v>
          </cell>
          <cell r="J79">
            <v>497202.1</v>
          </cell>
        </row>
        <row r="80">
          <cell r="F80">
            <v>11</v>
          </cell>
          <cell r="G80">
            <v>220</v>
          </cell>
          <cell r="H80">
            <v>209</v>
          </cell>
          <cell r="I80">
            <v>32161</v>
          </cell>
          <cell r="J80">
            <v>4158.1000000000004</v>
          </cell>
        </row>
        <row r="81">
          <cell r="F81">
            <v>249</v>
          </cell>
          <cell r="G81">
            <v>23021</v>
          </cell>
          <cell r="H81">
            <v>22928</v>
          </cell>
          <cell r="I81">
            <v>11499758.300000001</v>
          </cell>
          <cell r="J81">
            <v>1330608.1000000001</v>
          </cell>
        </row>
        <row r="82">
          <cell r="F82">
            <v>42</v>
          </cell>
          <cell r="G82">
            <v>1942</v>
          </cell>
          <cell r="H82">
            <v>1921</v>
          </cell>
          <cell r="I82">
            <v>933810.7</v>
          </cell>
          <cell r="J82">
            <v>71043.5</v>
          </cell>
        </row>
        <row r="83">
          <cell r="F83">
            <v>207</v>
          </cell>
          <cell r="G83">
            <v>21079</v>
          </cell>
          <cell r="H83">
            <v>21007</v>
          </cell>
          <cell r="I83">
            <v>10565947.6</v>
          </cell>
          <cell r="J83">
            <v>1259564.6000000001</v>
          </cell>
        </row>
        <row r="84">
          <cell r="F84">
            <v>2036</v>
          </cell>
          <cell r="G84">
            <v>58065</v>
          </cell>
          <cell r="H84">
            <v>57487</v>
          </cell>
          <cell r="I84">
            <v>21729691.800000001</v>
          </cell>
          <cell r="J84">
            <v>1636779.7</v>
          </cell>
        </row>
        <row r="85">
          <cell r="F85">
            <v>235</v>
          </cell>
          <cell r="G85">
            <v>11568</v>
          </cell>
          <cell r="H85">
            <v>11522</v>
          </cell>
          <cell r="I85">
            <v>3208145.1</v>
          </cell>
          <cell r="J85">
            <v>388570.6</v>
          </cell>
        </row>
        <row r="86">
          <cell r="F86">
            <v>1801</v>
          </cell>
          <cell r="G86">
            <v>46497</v>
          </cell>
          <cell r="H86">
            <v>45965</v>
          </cell>
          <cell r="I86">
            <v>18521546.699999999</v>
          </cell>
          <cell r="J86">
            <v>1248209.1000000001</v>
          </cell>
        </row>
        <row r="87">
          <cell r="F87">
            <v>2869</v>
          </cell>
          <cell r="G87">
            <v>109828</v>
          </cell>
          <cell r="H87">
            <v>108849</v>
          </cell>
          <cell r="I87">
            <v>38574606.700000003</v>
          </cell>
          <cell r="J87">
            <v>3476122.7</v>
          </cell>
        </row>
        <row r="88">
          <cell r="F88">
            <v>274</v>
          </cell>
          <cell r="G88">
            <v>15820</v>
          </cell>
          <cell r="H88">
            <v>15729</v>
          </cell>
          <cell r="I88">
            <v>5519663.2000000002</v>
          </cell>
          <cell r="J88">
            <v>509887.7</v>
          </cell>
        </row>
        <row r="89">
          <cell r="F89">
            <v>61</v>
          </cell>
          <cell r="G89">
            <v>9057</v>
          </cell>
          <cell r="H89">
            <v>9036</v>
          </cell>
          <cell r="I89">
            <v>2178106.1</v>
          </cell>
          <cell r="J89">
            <v>309411.5</v>
          </cell>
        </row>
        <row r="90">
          <cell r="F90">
            <v>502</v>
          </cell>
          <cell r="G90">
            <v>17850</v>
          </cell>
          <cell r="H90">
            <v>17690</v>
          </cell>
          <cell r="I90">
            <v>4607778.3</v>
          </cell>
          <cell r="J90">
            <v>427869.6</v>
          </cell>
        </row>
        <row r="91">
          <cell r="F91">
            <v>112</v>
          </cell>
          <cell r="G91">
            <v>5698</v>
          </cell>
          <cell r="H91">
            <v>5653</v>
          </cell>
          <cell r="I91">
            <v>850154</v>
          </cell>
          <cell r="J91">
            <v>164228.1</v>
          </cell>
        </row>
        <row r="92">
          <cell r="F92">
            <v>76</v>
          </cell>
          <cell r="G92">
            <v>9838</v>
          </cell>
          <cell r="H92">
            <v>9819</v>
          </cell>
          <cell r="I92">
            <v>8401031.5</v>
          </cell>
          <cell r="J92">
            <v>474020.4</v>
          </cell>
        </row>
        <row r="93">
          <cell r="F93">
            <v>1211</v>
          </cell>
          <cell r="G93">
            <v>38236</v>
          </cell>
          <cell r="H93">
            <v>37793</v>
          </cell>
          <cell r="I93">
            <v>13228393.9</v>
          </cell>
          <cell r="J93">
            <v>1241415.1000000001</v>
          </cell>
        </row>
        <row r="94">
          <cell r="F94">
            <v>424</v>
          </cell>
          <cell r="G94">
            <v>5341</v>
          </cell>
          <cell r="H94">
            <v>5205</v>
          </cell>
          <cell r="I94">
            <v>558802.6</v>
          </cell>
          <cell r="J94">
            <v>96107</v>
          </cell>
        </row>
        <row r="95">
          <cell r="F95">
            <v>209</v>
          </cell>
          <cell r="G95">
            <v>7988</v>
          </cell>
          <cell r="H95">
            <v>7924</v>
          </cell>
          <cell r="I95">
            <v>3230677.1</v>
          </cell>
          <cell r="J95">
            <v>253183.3</v>
          </cell>
        </row>
        <row r="96">
          <cell r="F96">
            <v>569</v>
          </cell>
          <cell r="G96">
            <v>242262</v>
          </cell>
          <cell r="H96">
            <v>242130</v>
          </cell>
          <cell r="I96">
            <v>227943192.30000001</v>
          </cell>
          <cell r="J96">
            <v>12689620.800000001</v>
          </cell>
        </row>
        <row r="97">
          <cell r="F97">
            <v>79</v>
          </cell>
          <cell r="G97">
            <v>181968</v>
          </cell>
          <cell r="H97">
            <v>181957</v>
          </cell>
          <cell r="I97">
            <v>181609004.59999999</v>
          </cell>
          <cell r="J97">
            <v>10267975.9</v>
          </cell>
        </row>
        <row r="98">
          <cell r="F98">
            <v>53</v>
          </cell>
          <cell r="G98">
            <v>26568</v>
          </cell>
          <cell r="H98">
            <v>26561</v>
          </cell>
          <cell r="I98">
            <v>23485105</v>
          </cell>
          <cell r="J98">
            <v>1199165</v>
          </cell>
        </row>
        <row r="99">
          <cell r="F99">
            <v>193</v>
          </cell>
          <cell r="G99">
            <v>8476</v>
          </cell>
          <cell r="H99">
            <v>8419</v>
          </cell>
          <cell r="I99">
            <v>5307962.0999999996</v>
          </cell>
          <cell r="J99">
            <v>264878.90000000002</v>
          </cell>
        </row>
        <row r="100">
          <cell r="F100">
            <v>97</v>
          </cell>
          <cell r="G100">
            <v>13860</v>
          </cell>
          <cell r="H100">
            <v>13844</v>
          </cell>
          <cell r="I100">
            <v>11401466.699999999</v>
          </cell>
          <cell r="J100">
            <v>570039.69999999995</v>
          </cell>
        </row>
        <row r="101">
          <cell r="F101">
            <v>147</v>
          </cell>
          <cell r="G101">
            <v>11390</v>
          </cell>
          <cell r="H101">
            <v>11349</v>
          </cell>
          <cell r="I101">
            <v>6139653.9000000004</v>
          </cell>
          <cell r="J101">
            <v>387561.3</v>
          </cell>
        </row>
        <row r="102">
          <cell r="F102">
            <v>3006</v>
          </cell>
          <cell r="G102">
            <v>98240</v>
          </cell>
          <cell r="H102">
            <v>97429</v>
          </cell>
          <cell r="I102">
            <v>23717229.5</v>
          </cell>
          <cell r="J102">
            <v>3050253.6</v>
          </cell>
        </row>
        <row r="103">
          <cell r="F103">
            <v>1009</v>
          </cell>
          <cell r="G103">
            <v>22774</v>
          </cell>
          <cell r="H103">
            <v>22463</v>
          </cell>
          <cell r="I103">
            <v>5890968.2000000002</v>
          </cell>
          <cell r="J103">
            <v>605369.9</v>
          </cell>
        </row>
        <row r="104">
          <cell r="F104">
            <v>159</v>
          </cell>
          <cell r="G104">
            <v>6811</v>
          </cell>
          <cell r="H104">
            <v>6786</v>
          </cell>
          <cell r="I104">
            <v>1621569.5</v>
          </cell>
          <cell r="J104">
            <v>295432.5</v>
          </cell>
        </row>
        <row r="105">
          <cell r="F105">
            <v>45</v>
          </cell>
          <cell r="G105">
            <v>3909</v>
          </cell>
          <cell r="H105">
            <v>3900</v>
          </cell>
          <cell r="I105">
            <v>1236081.2</v>
          </cell>
          <cell r="J105">
            <v>126327.4</v>
          </cell>
        </row>
        <row r="106">
          <cell r="F106">
            <v>24</v>
          </cell>
          <cell r="G106">
            <v>7574</v>
          </cell>
          <cell r="H106">
            <v>7563</v>
          </cell>
          <cell r="I106">
            <v>906138.9</v>
          </cell>
          <cell r="J106">
            <v>257628.3</v>
          </cell>
        </row>
        <row r="107">
          <cell r="F107">
            <v>130</v>
          </cell>
          <cell r="G107">
            <v>8712</v>
          </cell>
          <cell r="H107">
            <v>8668</v>
          </cell>
          <cell r="I107">
            <v>1531039</v>
          </cell>
          <cell r="J107">
            <v>237837.8</v>
          </cell>
        </row>
        <row r="108">
          <cell r="F108">
            <v>658</v>
          </cell>
          <cell r="G108">
            <v>11947</v>
          </cell>
          <cell r="H108">
            <v>11782</v>
          </cell>
          <cell r="I108">
            <v>2214491.2000000002</v>
          </cell>
          <cell r="J108">
            <v>334010</v>
          </cell>
        </row>
        <row r="109">
          <cell r="F109">
            <v>184</v>
          </cell>
          <cell r="G109">
            <v>7024</v>
          </cell>
          <cell r="H109">
            <v>6983</v>
          </cell>
          <cell r="I109">
            <v>916947</v>
          </cell>
          <cell r="J109">
            <v>172305.2</v>
          </cell>
        </row>
        <row r="110">
          <cell r="F110">
            <v>797</v>
          </cell>
          <cell r="G110">
            <v>29489</v>
          </cell>
          <cell r="H110">
            <v>29284</v>
          </cell>
          <cell r="I110">
            <v>9399994.5</v>
          </cell>
          <cell r="J110">
            <v>1021342.5</v>
          </cell>
        </row>
        <row r="111">
          <cell r="F111">
            <v>777</v>
          </cell>
          <cell r="G111">
            <v>43846</v>
          </cell>
          <cell r="H111">
            <v>43678</v>
          </cell>
          <cell r="I111">
            <v>9382067.5999999996</v>
          </cell>
          <cell r="J111">
            <v>1372564</v>
          </cell>
        </row>
        <row r="112">
          <cell r="F112">
            <v>121</v>
          </cell>
          <cell r="G112">
            <v>4065</v>
          </cell>
          <cell r="H112">
            <v>4045</v>
          </cell>
          <cell r="I112">
            <v>633973.9</v>
          </cell>
          <cell r="J112">
            <v>113161</v>
          </cell>
        </row>
        <row r="113">
          <cell r="F113">
            <v>103</v>
          </cell>
          <cell r="G113">
            <v>2982</v>
          </cell>
          <cell r="H113">
            <v>2952</v>
          </cell>
          <cell r="I113">
            <v>2054283.8</v>
          </cell>
          <cell r="J113">
            <v>157935.70000000001</v>
          </cell>
        </row>
        <row r="114">
          <cell r="F114">
            <v>122</v>
          </cell>
          <cell r="G114">
            <v>6477</v>
          </cell>
          <cell r="H114">
            <v>6460</v>
          </cell>
          <cell r="I114">
            <v>1293401.6000000001</v>
          </cell>
          <cell r="J114">
            <v>203899.5</v>
          </cell>
        </row>
        <row r="115">
          <cell r="F115">
            <v>32</v>
          </cell>
          <cell r="G115">
            <v>5025</v>
          </cell>
          <cell r="H115">
            <v>5019</v>
          </cell>
          <cell r="I115">
            <v>1332052.3</v>
          </cell>
          <cell r="J115">
            <v>146118.1</v>
          </cell>
        </row>
        <row r="116">
          <cell r="F116">
            <v>286</v>
          </cell>
          <cell r="G116">
            <v>20191</v>
          </cell>
          <cell r="H116">
            <v>20125</v>
          </cell>
          <cell r="I116">
            <v>3183034.2</v>
          </cell>
          <cell r="J116">
            <v>612574.5</v>
          </cell>
        </row>
        <row r="117">
          <cell r="F117">
            <v>68</v>
          </cell>
          <cell r="G117">
            <v>1350</v>
          </cell>
          <cell r="H117">
            <v>1335</v>
          </cell>
          <cell r="I117">
            <v>573424.1</v>
          </cell>
          <cell r="J117">
            <v>53578</v>
          </cell>
        </row>
        <row r="118">
          <cell r="F118">
            <v>35</v>
          </cell>
          <cell r="G118">
            <v>3645</v>
          </cell>
          <cell r="H118">
            <v>3633</v>
          </cell>
          <cell r="I118">
            <v>256227.9</v>
          </cell>
          <cell r="J118">
            <v>83250.8</v>
          </cell>
        </row>
        <row r="119">
          <cell r="F119">
            <v>10</v>
          </cell>
          <cell r="G119">
            <v>111</v>
          </cell>
          <cell r="H119">
            <v>109</v>
          </cell>
          <cell r="I119">
            <v>55669.8</v>
          </cell>
          <cell r="J119">
            <v>2046.4</v>
          </cell>
        </row>
        <row r="120">
          <cell r="F120">
            <v>840</v>
          </cell>
          <cell r="G120">
            <v>74556</v>
          </cell>
          <cell r="H120">
            <v>74341</v>
          </cell>
          <cell r="I120">
            <v>23906978.5</v>
          </cell>
          <cell r="J120">
            <v>2462610.7999999998</v>
          </cell>
        </row>
        <row r="121">
          <cell r="F121">
            <v>390</v>
          </cell>
          <cell r="G121">
            <v>39365</v>
          </cell>
          <cell r="H121">
            <v>39275</v>
          </cell>
          <cell r="I121">
            <v>11478133.6</v>
          </cell>
          <cell r="J121">
            <v>1306983.6000000001</v>
          </cell>
        </row>
        <row r="122">
          <cell r="F122">
            <v>32</v>
          </cell>
          <cell r="G122">
            <v>3609</v>
          </cell>
          <cell r="H122">
            <v>3601</v>
          </cell>
          <cell r="I122">
            <v>2531415.1</v>
          </cell>
          <cell r="J122">
            <v>139915.9</v>
          </cell>
        </row>
        <row r="123">
          <cell r="F123">
            <v>95</v>
          </cell>
          <cell r="G123">
            <v>9487</v>
          </cell>
          <cell r="H123">
            <v>9475</v>
          </cell>
          <cell r="I123">
            <v>4620125.0999999996</v>
          </cell>
          <cell r="J123">
            <v>333979</v>
          </cell>
        </row>
        <row r="124">
          <cell r="F124">
            <v>92</v>
          </cell>
          <cell r="G124">
            <v>5089</v>
          </cell>
          <cell r="H124">
            <v>5059</v>
          </cell>
          <cell r="I124">
            <v>1026554.6</v>
          </cell>
          <cell r="J124">
            <v>138121.20000000001</v>
          </cell>
        </row>
        <row r="125">
          <cell r="F125">
            <v>83</v>
          </cell>
          <cell r="G125">
            <v>9316</v>
          </cell>
          <cell r="H125">
            <v>9291</v>
          </cell>
          <cell r="I125">
            <v>2445367.2999999998</v>
          </cell>
          <cell r="J125">
            <v>293815.90000000002</v>
          </cell>
        </row>
        <row r="126">
          <cell r="F126">
            <v>148</v>
          </cell>
          <cell r="G126">
            <v>7690</v>
          </cell>
          <cell r="H126">
            <v>7640</v>
          </cell>
          <cell r="I126">
            <v>1805382.8</v>
          </cell>
          <cell r="J126">
            <v>249795.20000000001</v>
          </cell>
        </row>
        <row r="127">
          <cell r="F127">
            <v>2111</v>
          </cell>
          <cell r="G127">
            <v>184245</v>
          </cell>
          <cell r="H127">
            <v>183713</v>
          </cell>
          <cell r="I127">
            <v>45048484.100000001</v>
          </cell>
          <cell r="J127">
            <v>6675067.2999999998</v>
          </cell>
        </row>
        <row r="128">
          <cell r="F128">
            <v>324</v>
          </cell>
          <cell r="G128">
            <v>63872</v>
          </cell>
          <cell r="H128">
            <v>63806</v>
          </cell>
          <cell r="I128">
            <v>15327377.4</v>
          </cell>
          <cell r="J128">
            <v>2526157</v>
          </cell>
        </row>
        <row r="129">
          <cell r="F129">
            <v>711</v>
          </cell>
          <cell r="G129">
            <v>32753</v>
          </cell>
          <cell r="H129">
            <v>32590</v>
          </cell>
          <cell r="I129">
            <v>7470589.5</v>
          </cell>
          <cell r="J129">
            <v>1086009</v>
          </cell>
        </row>
        <row r="130">
          <cell r="F130">
            <v>267</v>
          </cell>
          <cell r="G130">
            <v>22534</v>
          </cell>
          <cell r="H130">
            <v>22449</v>
          </cell>
          <cell r="I130">
            <v>7150052.2000000002</v>
          </cell>
          <cell r="J130">
            <v>622871.69999999995</v>
          </cell>
        </row>
        <row r="131">
          <cell r="F131">
            <v>136</v>
          </cell>
          <cell r="G131">
            <v>4219</v>
          </cell>
          <cell r="H131">
            <v>4196</v>
          </cell>
          <cell r="I131">
            <v>518914.4</v>
          </cell>
          <cell r="J131">
            <v>95931.9</v>
          </cell>
        </row>
        <row r="132">
          <cell r="F132">
            <v>673</v>
          </cell>
          <cell r="G132">
            <v>60867</v>
          </cell>
          <cell r="H132">
            <v>60672</v>
          </cell>
          <cell r="I132">
            <v>14581550.6</v>
          </cell>
          <cell r="J132">
            <v>2344097.7000000002</v>
          </cell>
        </row>
        <row r="133">
          <cell r="F133">
            <v>303</v>
          </cell>
          <cell r="G133">
            <v>53229</v>
          </cell>
          <cell r="H133">
            <v>53152</v>
          </cell>
          <cell r="I133">
            <v>15292841.699999999</v>
          </cell>
          <cell r="J133">
            <v>1636838.2</v>
          </cell>
        </row>
        <row r="134">
          <cell r="F134">
            <v>53</v>
          </cell>
          <cell r="G134">
            <v>19448</v>
          </cell>
          <cell r="H134">
            <v>19447</v>
          </cell>
          <cell r="I134">
            <v>10923321.199999999</v>
          </cell>
          <cell r="J134">
            <v>612754</v>
          </cell>
        </row>
        <row r="135">
          <cell r="F135">
            <v>66</v>
          </cell>
          <cell r="G135">
            <v>2652</v>
          </cell>
          <cell r="H135">
            <v>2636</v>
          </cell>
          <cell r="I135">
            <v>659663.30000000005</v>
          </cell>
          <cell r="J135">
            <v>70590.8</v>
          </cell>
        </row>
        <row r="136">
          <cell r="F136">
            <v>184</v>
          </cell>
          <cell r="G136">
            <v>31129</v>
          </cell>
          <cell r="H136">
            <v>31069</v>
          </cell>
          <cell r="I136">
            <v>3709857.2</v>
          </cell>
          <cell r="J136">
            <v>953493.4</v>
          </cell>
        </row>
        <row r="137">
          <cell r="F137">
            <v>362</v>
          </cell>
          <cell r="G137">
            <v>153270</v>
          </cell>
          <cell r="H137">
            <v>153186</v>
          </cell>
          <cell r="I137">
            <v>67428673.599999994</v>
          </cell>
          <cell r="J137">
            <v>6223791.5999999996</v>
          </cell>
        </row>
        <row r="138">
          <cell r="F138">
            <v>149</v>
          </cell>
          <cell r="G138">
            <v>8858</v>
          </cell>
          <cell r="H138">
            <v>8807</v>
          </cell>
          <cell r="I138">
            <v>779005.2</v>
          </cell>
          <cell r="J138">
            <v>248992.7</v>
          </cell>
        </row>
        <row r="139">
          <cell r="F139">
            <v>103</v>
          </cell>
          <cell r="G139">
            <v>73097</v>
          </cell>
          <cell r="H139">
            <v>73080</v>
          </cell>
          <cell r="I139">
            <v>51880227.299999997</v>
          </cell>
          <cell r="J139">
            <v>3238582.8</v>
          </cell>
        </row>
        <row r="140">
          <cell r="F140">
            <v>70</v>
          </cell>
          <cell r="G140">
            <v>62604</v>
          </cell>
          <cell r="H140">
            <v>62596</v>
          </cell>
          <cell r="I140">
            <v>13482376.1</v>
          </cell>
          <cell r="J140">
            <v>2413333.7000000002</v>
          </cell>
        </row>
        <row r="141">
          <cell r="F141">
            <v>10</v>
          </cell>
          <cell r="G141">
            <v>7301</v>
          </cell>
          <cell r="H141">
            <v>7301</v>
          </cell>
          <cell r="I141">
            <v>952829.4</v>
          </cell>
          <cell r="J141">
            <v>268976.5</v>
          </cell>
        </row>
        <row r="142">
          <cell r="F142">
            <v>30</v>
          </cell>
          <cell r="G142">
            <v>1410</v>
          </cell>
          <cell r="H142">
            <v>1402</v>
          </cell>
          <cell r="I142">
            <v>334235.59999999998</v>
          </cell>
          <cell r="J142">
            <v>53905.9</v>
          </cell>
        </row>
        <row r="143">
          <cell r="F143">
            <v>1365</v>
          </cell>
          <cell r="G143">
            <v>38567</v>
          </cell>
          <cell r="H143">
            <v>38124</v>
          </cell>
          <cell r="I143">
            <v>7757313.7999999998</v>
          </cell>
          <cell r="J143">
            <v>920405</v>
          </cell>
        </row>
        <row r="144">
          <cell r="F144">
            <v>902</v>
          </cell>
          <cell r="G144">
            <v>22788</v>
          </cell>
          <cell r="H144">
            <v>22538</v>
          </cell>
          <cell r="I144">
            <v>3250029.6</v>
          </cell>
          <cell r="J144">
            <v>595716</v>
          </cell>
        </row>
        <row r="145">
          <cell r="F145">
            <v>313</v>
          </cell>
          <cell r="G145">
            <v>7699</v>
          </cell>
          <cell r="H145">
            <v>7612</v>
          </cell>
          <cell r="I145">
            <v>816319.9</v>
          </cell>
          <cell r="J145">
            <v>161387.4</v>
          </cell>
        </row>
        <row r="146">
          <cell r="F146">
            <v>16</v>
          </cell>
          <cell r="G146">
            <v>153</v>
          </cell>
          <cell r="H146">
            <v>142</v>
          </cell>
          <cell r="I146">
            <v>9300.5</v>
          </cell>
          <cell r="J146">
            <v>2012.9</v>
          </cell>
        </row>
        <row r="147">
          <cell r="F147">
            <v>57</v>
          </cell>
          <cell r="G147">
            <v>2416</v>
          </cell>
          <cell r="H147">
            <v>2393</v>
          </cell>
          <cell r="I147">
            <v>410580.8</v>
          </cell>
          <cell r="J147">
            <v>83727.600000000006</v>
          </cell>
        </row>
        <row r="148">
          <cell r="F148">
            <v>78</v>
          </cell>
          <cell r="G148">
            <v>2049</v>
          </cell>
          <cell r="H148">
            <v>2025</v>
          </cell>
          <cell r="I148">
            <v>315935.3</v>
          </cell>
          <cell r="J148">
            <v>37447.699999999997</v>
          </cell>
        </row>
        <row r="149">
          <cell r="F149">
            <v>196</v>
          </cell>
          <cell r="G149">
            <v>5528</v>
          </cell>
          <cell r="H149">
            <v>5479</v>
          </cell>
          <cell r="I149">
            <v>843513</v>
          </cell>
          <cell r="J149">
            <v>186259.3</v>
          </cell>
        </row>
        <row r="150">
          <cell r="F150">
            <v>242</v>
          </cell>
          <cell r="G150">
            <v>4943</v>
          </cell>
          <cell r="H150">
            <v>4887</v>
          </cell>
          <cell r="I150">
            <v>854380.1</v>
          </cell>
          <cell r="J150">
            <v>124881.1</v>
          </cell>
        </row>
        <row r="151">
          <cell r="F151">
            <v>4871</v>
          </cell>
          <cell r="G151">
            <v>73206</v>
          </cell>
          <cell r="H151">
            <v>71852</v>
          </cell>
          <cell r="I151">
            <v>18025290.699999999</v>
          </cell>
          <cell r="J151">
            <v>2298086.1</v>
          </cell>
        </row>
        <row r="152">
          <cell r="F152">
            <v>3769</v>
          </cell>
          <cell r="G152">
            <v>61309</v>
          </cell>
          <cell r="H152">
            <v>60294</v>
          </cell>
          <cell r="I152">
            <v>12889289.6</v>
          </cell>
          <cell r="J152">
            <v>1934198.6</v>
          </cell>
        </row>
        <row r="153">
          <cell r="F153">
            <v>1102</v>
          </cell>
          <cell r="G153">
            <v>11897</v>
          </cell>
          <cell r="H153">
            <v>11558</v>
          </cell>
          <cell r="I153">
            <v>5136001.0999999996</v>
          </cell>
          <cell r="J153">
            <v>363887.5</v>
          </cell>
        </row>
        <row r="154">
          <cell r="F154">
            <v>1205</v>
          </cell>
          <cell r="G154">
            <v>402229</v>
          </cell>
          <cell r="H154">
            <v>402009</v>
          </cell>
          <cell r="I154">
            <v>334780151</v>
          </cell>
          <cell r="J154">
            <v>19535600.600000001</v>
          </cell>
        </row>
        <row r="155">
          <cell r="F155">
            <v>1205</v>
          </cell>
          <cell r="G155">
            <v>402229</v>
          </cell>
          <cell r="H155">
            <v>402009</v>
          </cell>
          <cell r="I155">
            <v>334780151</v>
          </cell>
          <cell r="J155">
            <v>19535600.600000001</v>
          </cell>
        </row>
        <row r="156">
          <cell r="F156">
            <v>455</v>
          </cell>
          <cell r="G156">
            <v>215671</v>
          </cell>
          <cell r="H156">
            <v>215575</v>
          </cell>
          <cell r="I156">
            <v>243632222.90000001</v>
          </cell>
          <cell r="J156">
            <v>12640460.6</v>
          </cell>
        </row>
        <row r="157">
          <cell r="F157">
            <v>203</v>
          </cell>
          <cell r="G157">
            <v>84504</v>
          </cell>
          <cell r="H157">
            <v>84441</v>
          </cell>
          <cell r="I157">
            <v>59539240.399999999</v>
          </cell>
          <cell r="J157">
            <v>2857679.2</v>
          </cell>
        </row>
        <row r="158">
          <cell r="F158">
            <v>547</v>
          </cell>
          <cell r="G158">
            <v>102054</v>
          </cell>
          <cell r="H158">
            <v>101993</v>
          </cell>
          <cell r="I158">
            <v>31608687.699999999</v>
          </cell>
          <cell r="J158">
            <v>4037460.8</v>
          </cell>
        </row>
        <row r="159">
          <cell r="F159">
            <v>3347</v>
          </cell>
          <cell r="G159">
            <v>149232</v>
          </cell>
          <cell r="H159">
            <v>148606</v>
          </cell>
          <cell r="I159">
            <v>19787690.399999999</v>
          </cell>
          <cell r="J159">
            <v>4274824</v>
          </cell>
        </row>
        <row r="160">
          <cell r="F160">
            <v>1493</v>
          </cell>
          <cell r="G160">
            <v>94682</v>
          </cell>
          <cell r="H160">
            <v>94567</v>
          </cell>
          <cell r="I160">
            <v>8101059.9000000004</v>
          </cell>
          <cell r="J160">
            <v>2789493.6</v>
          </cell>
        </row>
        <row r="161">
          <cell r="F161">
            <v>193</v>
          </cell>
          <cell r="G161">
            <v>13711</v>
          </cell>
          <cell r="H161">
            <v>13680</v>
          </cell>
          <cell r="I161">
            <v>1084288.5</v>
          </cell>
          <cell r="J161">
            <v>389843.4</v>
          </cell>
        </row>
        <row r="162">
          <cell r="F162">
            <v>1632</v>
          </cell>
          <cell r="G162">
            <v>40203</v>
          </cell>
          <cell r="H162">
            <v>39732</v>
          </cell>
          <cell r="I162">
            <v>10508398.800000001</v>
          </cell>
          <cell r="J162">
            <v>1077364.8999999999</v>
          </cell>
        </row>
        <row r="163">
          <cell r="F163">
            <v>832</v>
          </cell>
          <cell r="G163">
            <v>25989</v>
          </cell>
          <cell r="H163">
            <v>25786</v>
          </cell>
          <cell r="I163">
            <v>2553314.5</v>
          </cell>
          <cell r="J163">
            <v>725714.4</v>
          </cell>
        </row>
        <row r="164">
          <cell r="F164">
            <v>97</v>
          </cell>
          <cell r="G164">
            <v>1896</v>
          </cell>
          <cell r="H164">
            <v>1867</v>
          </cell>
          <cell r="I164">
            <v>219360.8</v>
          </cell>
          <cell r="J164">
            <v>51746.9</v>
          </cell>
        </row>
        <row r="165">
          <cell r="F165">
            <v>703</v>
          </cell>
          <cell r="G165">
            <v>12318</v>
          </cell>
          <cell r="H165">
            <v>12079</v>
          </cell>
          <cell r="I165">
            <v>7735723.5</v>
          </cell>
          <cell r="J165">
            <v>299903.59999999998</v>
          </cell>
        </row>
        <row r="166">
          <cell r="F166">
            <v>29</v>
          </cell>
          <cell r="G166">
            <v>636</v>
          </cell>
          <cell r="H166">
            <v>627</v>
          </cell>
          <cell r="I166">
            <v>93943.2</v>
          </cell>
          <cell r="J166">
            <v>18122.099999999999</v>
          </cell>
        </row>
        <row r="167">
          <cell r="F167">
            <v>32062</v>
          </cell>
          <cell r="G167">
            <v>391604</v>
          </cell>
          <cell r="H167">
            <v>381487</v>
          </cell>
          <cell r="I167">
            <v>151390254.09999999</v>
          </cell>
          <cell r="J167">
            <v>10923512.4</v>
          </cell>
        </row>
        <row r="168">
          <cell r="F168">
            <v>19884</v>
          </cell>
          <cell r="G168">
            <v>217644</v>
          </cell>
          <cell r="H168">
            <v>211510</v>
          </cell>
          <cell r="I168">
            <v>103820058.40000001</v>
          </cell>
          <cell r="J168">
            <v>6113029.5999999996</v>
          </cell>
        </row>
        <row r="169">
          <cell r="F169">
            <v>1837</v>
          </cell>
          <cell r="G169">
            <v>10739</v>
          </cell>
          <cell r="H169">
            <v>10391</v>
          </cell>
          <cell r="I169">
            <v>10528433.4</v>
          </cell>
          <cell r="J169">
            <v>393496.8</v>
          </cell>
        </row>
        <row r="170">
          <cell r="F170">
            <v>18047</v>
          </cell>
          <cell r="G170">
            <v>206905</v>
          </cell>
          <cell r="H170">
            <v>201119</v>
          </cell>
          <cell r="I170">
            <v>93291625</v>
          </cell>
          <cell r="J170">
            <v>5719532.7999999998</v>
          </cell>
        </row>
        <row r="171">
          <cell r="F171">
            <v>2578</v>
          </cell>
          <cell r="G171">
            <v>69809</v>
          </cell>
          <cell r="H171">
            <v>68748</v>
          </cell>
          <cell r="I171">
            <v>24236737</v>
          </cell>
          <cell r="J171">
            <v>2126526.2000000002</v>
          </cell>
        </row>
        <row r="172">
          <cell r="F172">
            <v>885</v>
          </cell>
          <cell r="G172">
            <v>32497</v>
          </cell>
          <cell r="H172">
            <v>32108</v>
          </cell>
          <cell r="I172">
            <v>13027842.800000001</v>
          </cell>
          <cell r="J172">
            <v>948923.3</v>
          </cell>
        </row>
        <row r="173">
          <cell r="F173">
            <v>1139</v>
          </cell>
          <cell r="G173">
            <v>20452</v>
          </cell>
          <cell r="H173">
            <v>19955</v>
          </cell>
          <cell r="I173">
            <v>6838991.7000000002</v>
          </cell>
          <cell r="J173">
            <v>522981.1</v>
          </cell>
        </row>
        <row r="174">
          <cell r="F174">
            <v>554</v>
          </cell>
          <cell r="G174">
            <v>16860</v>
          </cell>
          <cell r="H174">
            <v>16685</v>
          </cell>
          <cell r="I174">
            <v>4369902.5</v>
          </cell>
          <cell r="J174">
            <v>654621.80000000005</v>
          </cell>
        </row>
        <row r="175">
          <cell r="F175">
            <v>9600</v>
          </cell>
          <cell r="G175">
            <v>104151</v>
          </cell>
          <cell r="H175">
            <v>101229</v>
          </cell>
          <cell r="I175">
            <v>23333458.699999999</v>
          </cell>
          <cell r="J175">
            <v>2683956.6</v>
          </cell>
        </row>
        <row r="176">
          <cell r="F176">
            <v>574</v>
          </cell>
          <cell r="G176">
            <v>8523</v>
          </cell>
          <cell r="H176">
            <v>8364</v>
          </cell>
          <cell r="I176">
            <v>2152450.5</v>
          </cell>
          <cell r="J176">
            <v>285791.2</v>
          </cell>
        </row>
        <row r="177">
          <cell r="F177">
            <v>6657</v>
          </cell>
          <cell r="G177">
            <v>72052</v>
          </cell>
          <cell r="H177">
            <v>69908</v>
          </cell>
          <cell r="I177">
            <v>16115700.9</v>
          </cell>
          <cell r="J177">
            <v>1845814.1</v>
          </cell>
        </row>
        <row r="178">
          <cell r="F178">
            <v>742</v>
          </cell>
          <cell r="G178">
            <v>4191</v>
          </cell>
          <cell r="H178">
            <v>4037</v>
          </cell>
          <cell r="I178">
            <v>1070341.7</v>
          </cell>
          <cell r="J178">
            <v>93942.399999999994</v>
          </cell>
        </row>
        <row r="179">
          <cell r="F179">
            <v>1627</v>
          </cell>
          <cell r="G179">
            <v>19385</v>
          </cell>
          <cell r="H179">
            <v>18920</v>
          </cell>
          <cell r="I179">
            <v>3994965.6</v>
          </cell>
          <cell r="J179">
            <v>458408.9</v>
          </cell>
        </row>
        <row r="180">
          <cell r="F180">
            <v>99652</v>
          </cell>
          <cell r="G180">
            <v>1157343</v>
          </cell>
          <cell r="H180">
            <v>1130128</v>
          </cell>
          <cell r="I180">
            <v>1584321690.8</v>
          </cell>
          <cell r="J180">
            <v>36893239.600000001</v>
          </cell>
        </row>
        <row r="181">
          <cell r="F181">
            <v>7772</v>
          </cell>
          <cell r="G181">
            <v>79413</v>
          </cell>
          <cell r="H181">
            <v>76990</v>
          </cell>
          <cell r="I181">
            <v>111425272.09999999</v>
          </cell>
          <cell r="J181">
            <v>2673276.2000000002</v>
          </cell>
        </row>
        <row r="182">
          <cell r="F182">
            <v>1647</v>
          </cell>
          <cell r="G182">
            <v>34456</v>
          </cell>
          <cell r="H182">
            <v>33919</v>
          </cell>
          <cell r="I182">
            <v>85997504.099999994</v>
          </cell>
          <cell r="J182">
            <v>1523691.1</v>
          </cell>
        </row>
        <row r="183">
          <cell r="F183">
            <v>2838</v>
          </cell>
          <cell r="G183">
            <v>20083</v>
          </cell>
          <cell r="H183">
            <v>19088</v>
          </cell>
          <cell r="I183">
            <v>3564186.2</v>
          </cell>
          <cell r="J183">
            <v>432847.5</v>
          </cell>
        </row>
        <row r="184">
          <cell r="F184">
            <v>3229</v>
          </cell>
          <cell r="G184">
            <v>24619</v>
          </cell>
          <cell r="H184">
            <v>23737</v>
          </cell>
          <cell r="I184">
            <v>21664672</v>
          </cell>
          <cell r="J184">
            <v>705865.6</v>
          </cell>
        </row>
        <row r="185">
          <cell r="F185">
            <v>58</v>
          </cell>
          <cell r="G185">
            <v>255</v>
          </cell>
          <cell r="H185">
            <v>246</v>
          </cell>
          <cell r="I185">
            <v>198909.8</v>
          </cell>
          <cell r="J185">
            <v>10872</v>
          </cell>
        </row>
        <row r="186">
          <cell r="F186">
            <v>72632</v>
          </cell>
          <cell r="G186">
            <v>586100</v>
          </cell>
          <cell r="H186">
            <v>568590</v>
          </cell>
          <cell r="I186">
            <v>1187379820.9000001</v>
          </cell>
          <cell r="J186">
            <v>21901156</v>
          </cell>
        </row>
        <row r="187">
          <cell r="F187">
            <v>5251</v>
          </cell>
          <cell r="G187">
            <v>20140</v>
          </cell>
          <cell r="H187">
            <v>19391</v>
          </cell>
          <cell r="I187">
            <v>29964696</v>
          </cell>
          <cell r="J187">
            <v>1293097.2</v>
          </cell>
        </row>
        <row r="188">
          <cell r="F188">
            <v>2642</v>
          </cell>
          <cell r="G188">
            <v>19554</v>
          </cell>
          <cell r="H188">
            <v>18943</v>
          </cell>
          <cell r="I188">
            <v>63373610.600000001</v>
          </cell>
          <cell r="J188">
            <v>965292.3</v>
          </cell>
        </row>
        <row r="189">
          <cell r="F189">
            <v>6870</v>
          </cell>
          <cell r="G189">
            <v>130818</v>
          </cell>
          <cell r="H189">
            <v>128855</v>
          </cell>
          <cell r="I189">
            <v>193575450.19999999</v>
          </cell>
          <cell r="J189">
            <v>4221259.5999999996</v>
          </cell>
        </row>
        <row r="190">
          <cell r="F190">
            <v>9324</v>
          </cell>
          <cell r="G190">
            <v>90013</v>
          </cell>
          <cell r="H190">
            <v>87494</v>
          </cell>
          <cell r="I190">
            <v>136166418.30000001</v>
          </cell>
          <cell r="J190">
            <v>3637974.3</v>
          </cell>
        </row>
        <row r="191">
          <cell r="F191">
            <v>1731</v>
          </cell>
          <cell r="G191">
            <v>13384</v>
          </cell>
          <cell r="H191">
            <v>12888</v>
          </cell>
          <cell r="I191">
            <v>18002992.5</v>
          </cell>
          <cell r="J191">
            <v>414926.3</v>
          </cell>
        </row>
        <row r="192">
          <cell r="F192">
            <v>5690</v>
          </cell>
          <cell r="G192">
            <v>39786</v>
          </cell>
          <cell r="H192">
            <v>38228</v>
          </cell>
          <cell r="I192">
            <v>47330381.100000001</v>
          </cell>
          <cell r="J192">
            <v>1450110.1</v>
          </cell>
        </row>
        <row r="193">
          <cell r="F193">
            <v>17151</v>
          </cell>
          <cell r="G193">
            <v>127255</v>
          </cell>
          <cell r="H193">
            <v>122957</v>
          </cell>
          <cell r="I193">
            <v>420267823.39999998</v>
          </cell>
          <cell r="J193">
            <v>4514208.9000000004</v>
          </cell>
        </row>
        <row r="194">
          <cell r="F194">
            <v>23973</v>
          </cell>
          <cell r="G194">
            <v>145150</v>
          </cell>
          <cell r="H194">
            <v>139834</v>
          </cell>
          <cell r="I194">
            <v>278698448.80000001</v>
          </cell>
          <cell r="J194">
            <v>5404287.2999999998</v>
          </cell>
        </row>
        <row r="195">
          <cell r="F195">
            <v>19248</v>
          </cell>
          <cell r="G195">
            <v>491830</v>
          </cell>
          <cell r="H195">
            <v>484548</v>
          </cell>
          <cell r="I195">
            <v>285516597.80000001</v>
          </cell>
          <cell r="J195">
            <v>12318807.4</v>
          </cell>
        </row>
        <row r="196">
          <cell r="F196">
            <v>9431</v>
          </cell>
          <cell r="G196">
            <v>257444</v>
          </cell>
          <cell r="H196">
            <v>254054</v>
          </cell>
          <cell r="I196">
            <v>127725154.59999999</v>
          </cell>
          <cell r="J196">
            <v>5124207.5</v>
          </cell>
        </row>
        <row r="197">
          <cell r="F197">
            <v>1209</v>
          </cell>
          <cell r="G197">
            <v>11670</v>
          </cell>
          <cell r="H197">
            <v>11402</v>
          </cell>
          <cell r="I197">
            <v>7984010.2000000002</v>
          </cell>
          <cell r="J197">
            <v>266060.2</v>
          </cell>
        </row>
        <row r="198">
          <cell r="F198">
            <v>1316</v>
          </cell>
          <cell r="G198">
            <v>49465</v>
          </cell>
          <cell r="H198">
            <v>48834</v>
          </cell>
          <cell r="I198">
            <v>63042483.200000003</v>
          </cell>
          <cell r="J198">
            <v>1872438.6</v>
          </cell>
        </row>
        <row r="199">
          <cell r="F199">
            <v>570</v>
          </cell>
          <cell r="G199">
            <v>15732</v>
          </cell>
          <cell r="H199">
            <v>15618</v>
          </cell>
          <cell r="I199">
            <v>13084724.699999999</v>
          </cell>
          <cell r="J199">
            <v>526877.1</v>
          </cell>
        </row>
        <row r="200">
          <cell r="F200">
            <v>1184</v>
          </cell>
          <cell r="G200">
            <v>13658</v>
          </cell>
          <cell r="H200">
            <v>13363</v>
          </cell>
          <cell r="I200">
            <v>6289572.2999999998</v>
          </cell>
          <cell r="J200">
            <v>291499.2</v>
          </cell>
        </row>
        <row r="201">
          <cell r="F201">
            <v>547</v>
          </cell>
          <cell r="G201">
            <v>8401</v>
          </cell>
          <cell r="H201">
            <v>8246</v>
          </cell>
          <cell r="I201">
            <v>1433384.4</v>
          </cell>
          <cell r="J201">
            <v>153044.6</v>
          </cell>
        </row>
        <row r="202">
          <cell r="F202">
            <v>4311</v>
          </cell>
          <cell r="G202">
            <v>129177</v>
          </cell>
          <cell r="H202">
            <v>126892</v>
          </cell>
          <cell r="I202">
            <v>63460317.899999999</v>
          </cell>
          <cell r="J202">
            <v>3841590.9</v>
          </cell>
        </row>
        <row r="203">
          <cell r="F203">
            <v>209</v>
          </cell>
          <cell r="G203">
            <v>1119</v>
          </cell>
          <cell r="H203">
            <v>1062</v>
          </cell>
          <cell r="I203">
            <v>120169.7</v>
          </cell>
          <cell r="J203">
            <v>20043.3</v>
          </cell>
        </row>
        <row r="204">
          <cell r="F204">
            <v>471</v>
          </cell>
          <cell r="G204">
            <v>5164</v>
          </cell>
          <cell r="H204">
            <v>5077</v>
          </cell>
          <cell r="I204">
            <v>2376780.7999999998</v>
          </cell>
          <cell r="J204">
            <v>223046</v>
          </cell>
        </row>
        <row r="205">
          <cell r="F205">
            <v>14791</v>
          </cell>
          <cell r="G205">
            <v>912240</v>
          </cell>
          <cell r="H205">
            <v>905946</v>
          </cell>
          <cell r="I205">
            <v>208600620.69999999</v>
          </cell>
          <cell r="J205">
            <v>35801788.200000003</v>
          </cell>
        </row>
        <row r="206">
          <cell r="F206">
            <v>7233</v>
          </cell>
          <cell r="G206">
            <v>286617</v>
          </cell>
          <cell r="H206">
            <v>282957</v>
          </cell>
          <cell r="I206">
            <v>64237388.5</v>
          </cell>
          <cell r="J206">
            <v>9784128.8000000007</v>
          </cell>
        </row>
        <row r="207">
          <cell r="F207">
            <v>3</v>
          </cell>
          <cell r="G207" t="str">
            <v>к</v>
          </cell>
          <cell r="H207" t="str">
            <v>к</v>
          </cell>
          <cell r="I207" t="str">
            <v>к</v>
          </cell>
          <cell r="J207" t="str">
            <v>к</v>
          </cell>
        </row>
        <row r="208">
          <cell r="F208">
            <v>109</v>
          </cell>
          <cell r="G208">
            <v>59053</v>
          </cell>
          <cell r="H208">
            <v>59026</v>
          </cell>
          <cell r="I208">
            <v>13301229.199999999</v>
          </cell>
          <cell r="J208">
            <v>2730476.3</v>
          </cell>
        </row>
        <row r="209">
          <cell r="F209">
            <v>1975</v>
          </cell>
          <cell r="G209">
            <v>113986</v>
          </cell>
          <cell r="H209">
            <v>112554</v>
          </cell>
          <cell r="I209">
            <v>7122595.7999999998</v>
          </cell>
          <cell r="J209">
            <v>3096254.4</v>
          </cell>
        </row>
        <row r="210">
          <cell r="F210">
            <v>5125</v>
          </cell>
          <cell r="G210">
            <v>81018</v>
          </cell>
          <cell r="H210">
            <v>78822</v>
          </cell>
          <cell r="I210">
            <v>23568332.300000001</v>
          </cell>
          <cell r="J210">
            <v>1877874.1</v>
          </cell>
        </row>
        <row r="211">
          <cell r="F211">
            <v>21</v>
          </cell>
          <cell r="G211" t="str">
            <v>к</v>
          </cell>
          <cell r="H211" t="str">
            <v>к</v>
          </cell>
          <cell r="I211" t="str">
            <v>к</v>
          </cell>
          <cell r="J211" t="str">
            <v>к</v>
          </cell>
        </row>
        <row r="212">
          <cell r="F212">
            <v>129</v>
          </cell>
          <cell r="G212">
            <v>6708</v>
          </cell>
          <cell r="H212">
            <v>6676</v>
          </cell>
          <cell r="I212">
            <v>1408892.2</v>
          </cell>
          <cell r="J212">
            <v>250587.9</v>
          </cell>
        </row>
        <row r="213">
          <cell r="F213">
            <v>19</v>
          </cell>
          <cell r="G213">
            <v>29</v>
          </cell>
          <cell r="H213">
            <v>26</v>
          </cell>
          <cell r="I213">
            <v>5000.8</v>
          </cell>
          <cell r="J213">
            <v>592.5</v>
          </cell>
        </row>
        <row r="214">
          <cell r="F214">
            <v>58</v>
          </cell>
          <cell r="G214">
            <v>1067</v>
          </cell>
          <cell r="H214">
            <v>1052</v>
          </cell>
          <cell r="I214">
            <v>415677.6</v>
          </cell>
          <cell r="J214">
            <v>43831.8</v>
          </cell>
        </row>
        <row r="215">
          <cell r="F215">
            <v>24</v>
          </cell>
          <cell r="G215">
            <v>275</v>
          </cell>
          <cell r="H215">
            <v>269</v>
          </cell>
          <cell r="I215">
            <v>60259.5</v>
          </cell>
          <cell r="J215">
            <v>7437</v>
          </cell>
        </row>
        <row r="216">
          <cell r="F216">
            <v>28</v>
          </cell>
          <cell r="G216">
            <v>5337</v>
          </cell>
          <cell r="H216">
            <v>5329</v>
          </cell>
          <cell r="I216">
            <v>927954.3</v>
          </cell>
          <cell r="J216">
            <v>198726.6</v>
          </cell>
        </row>
        <row r="217">
          <cell r="F217">
            <v>111</v>
          </cell>
          <cell r="G217">
            <v>24586</v>
          </cell>
          <cell r="H217">
            <v>24569</v>
          </cell>
          <cell r="I217">
            <v>18103408</v>
          </cell>
          <cell r="J217">
            <v>2034938</v>
          </cell>
        </row>
        <row r="218">
          <cell r="F218">
            <v>75</v>
          </cell>
          <cell r="G218" t="str">
            <v>к</v>
          </cell>
          <cell r="H218" t="str">
            <v>к</v>
          </cell>
          <cell r="I218" t="str">
            <v>к</v>
          </cell>
          <cell r="J218" t="str">
            <v>к</v>
          </cell>
        </row>
        <row r="219">
          <cell r="F219">
            <v>36</v>
          </cell>
          <cell r="G219" t="str">
            <v>к</v>
          </cell>
          <cell r="H219" t="str">
            <v>к</v>
          </cell>
          <cell r="I219" t="str">
            <v>к</v>
          </cell>
          <cell r="J219" t="str">
            <v>к</v>
          </cell>
        </row>
        <row r="220">
          <cell r="F220">
            <v>7094</v>
          </cell>
          <cell r="G220">
            <v>492056</v>
          </cell>
          <cell r="H220">
            <v>489511</v>
          </cell>
          <cell r="I220">
            <v>119952936.2</v>
          </cell>
          <cell r="J220">
            <v>21472718.600000001</v>
          </cell>
        </row>
        <row r="221">
          <cell r="F221">
            <v>925</v>
          </cell>
          <cell r="G221">
            <v>42466</v>
          </cell>
          <cell r="H221">
            <v>41978</v>
          </cell>
          <cell r="I221">
            <v>9349217.1999999993</v>
          </cell>
          <cell r="J221">
            <v>1232392.6000000001</v>
          </cell>
        </row>
        <row r="222">
          <cell r="F222">
            <v>6169</v>
          </cell>
          <cell r="G222">
            <v>449590</v>
          </cell>
          <cell r="H222">
            <v>447533</v>
          </cell>
          <cell r="I222">
            <v>110603719</v>
          </cell>
          <cell r="J222">
            <v>20240326</v>
          </cell>
        </row>
        <row r="223">
          <cell r="F223">
            <v>224</v>
          </cell>
          <cell r="G223">
            <v>102273</v>
          </cell>
          <cell r="H223">
            <v>102233</v>
          </cell>
          <cell r="I223">
            <v>4897995.8</v>
          </cell>
          <cell r="J223">
            <v>2259414.9</v>
          </cell>
        </row>
        <row r="224">
          <cell r="F224">
            <v>8</v>
          </cell>
          <cell r="G224">
            <v>97377</v>
          </cell>
          <cell r="H224">
            <v>97376</v>
          </cell>
          <cell r="I224">
            <v>4062720.9</v>
          </cell>
          <cell r="J224">
            <v>2124324.6</v>
          </cell>
        </row>
        <row r="225">
          <cell r="F225">
            <v>216</v>
          </cell>
          <cell r="G225">
            <v>4896</v>
          </cell>
          <cell r="H225">
            <v>4857</v>
          </cell>
          <cell r="I225">
            <v>835274.9</v>
          </cell>
          <cell r="J225">
            <v>135090.29999999999</v>
          </cell>
        </row>
        <row r="226">
          <cell r="F226">
            <v>8389</v>
          </cell>
          <cell r="G226">
            <v>121020</v>
          </cell>
          <cell r="H226">
            <v>118544</v>
          </cell>
          <cell r="I226">
            <v>14679601.300000001</v>
          </cell>
          <cell r="J226">
            <v>2831968.9</v>
          </cell>
        </row>
        <row r="227">
          <cell r="F227">
            <v>1688</v>
          </cell>
          <cell r="G227">
            <v>34251</v>
          </cell>
          <cell r="H227">
            <v>33649</v>
          </cell>
          <cell r="I227">
            <v>4284833.5</v>
          </cell>
          <cell r="J227">
            <v>941431.5</v>
          </cell>
        </row>
        <row r="228">
          <cell r="F228">
            <v>992</v>
          </cell>
          <cell r="G228">
            <v>26917</v>
          </cell>
          <cell r="H228">
            <v>26566</v>
          </cell>
          <cell r="I228">
            <v>3585471.1</v>
          </cell>
          <cell r="J228">
            <v>795204.5</v>
          </cell>
        </row>
        <row r="229">
          <cell r="F229">
            <v>589</v>
          </cell>
          <cell r="G229">
            <v>6304</v>
          </cell>
          <cell r="H229">
            <v>6086</v>
          </cell>
          <cell r="I229">
            <v>627885.9</v>
          </cell>
          <cell r="J229">
            <v>125810.5</v>
          </cell>
        </row>
        <row r="230">
          <cell r="F230">
            <v>28</v>
          </cell>
          <cell r="G230">
            <v>92</v>
          </cell>
          <cell r="H230">
            <v>90</v>
          </cell>
          <cell r="I230">
            <v>4513.2</v>
          </cell>
          <cell r="J230">
            <v>1943.3</v>
          </cell>
        </row>
        <row r="231">
          <cell r="F231">
            <v>79</v>
          </cell>
          <cell r="G231">
            <v>938</v>
          </cell>
          <cell r="H231">
            <v>907</v>
          </cell>
          <cell r="I231">
            <v>66963.3</v>
          </cell>
          <cell r="J231">
            <v>18473.2</v>
          </cell>
        </row>
        <row r="232">
          <cell r="F232">
            <v>6701</v>
          </cell>
          <cell r="G232">
            <v>86769</v>
          </cell>
          <cell r="H232">
            <v>84895</v>
          </cell>
          <cell r="I232">
            <v>10394767.800000001</v>
          </cell>
          <cell r="J232">
            <v>1890537.4</v>
          </cell>
        </row>
        <row r="233">
          <cell r="F233">
            <v>5184</v>
          </cell>
          <cell r="G233">
            <v>58674</v>
          </cell>
          <cell r="H233">
            <v>57189</v>
          </cell>
          <cell r="I233">
            <v>7641964.7000000002</v>
          </cell>
          <cell r="J233">
            <v>1349454.9</v>
          </cell>
        </row>
        <row r="234">
          <cell r="F234">
            <v>559</v>
          </cell>
          <cell r="G234">
            <v>22133</v>
          </cell>
          <cell r="H234">
            <v>22009</v>
          </cell>
          <cell r="I234">
            <v>2372707.2000000002</v>
          </cell>
          <cell r="J234">
            <v>430876.8</v>
          </cell>
        </row>
        <row r="235">
          <cell r="F235">
            <v>958</v>
          </cell>
          <cell r="G235">
            <v>5962</v>
          </cell>
          <cell r="H235">
            <v>5697</v>
          </cell>
          <cell r="I235">
            <v>380095.9</v>
          </cell>
          <cell r="J235">
            <v>110205.7</v>
          </cell>
        </row>
        <row r="236">
          <cell r="F236">
            <v>12853</v>
          </cell>
          <cell r="G236">
            <v>214674</v>
          </cell>
          <cell r="H236">
            <v>211481</v>
          </cell>
          <cell r="I236">
            <v>78825871.799999997</v>
          </cell>
          <cell r="J236">
            <v>9843718.1999999993</v>
          </cell>
        </row>
        <row r="237">
          <cell r="F237">
            <v>3675</v>
          </cell>
          <cell r="G237">
            <v>32722</v>
          </cell>
          <cell r="H237">
            <v>31805</v>
          </cell>
          <cell r="I237">
            <v>7946877.2999999998</v>
          </cell>
          <cell r="J237">
            <v>1078796.7</v>
          </cell>
        </row>
        <row r="238">
          <cell r="F238">
            <v>3291</v>
          </cell>
          <cell r="G238">
            <v>30192</v>
          </cell>
          <cell r="H238">
            <v>29359</v>
          </cell>
          <cell r="I238">
            <v>7047722.0999999996</v>
          </cell>
          <cell r="J238">
            <v>1002308.1</v>
          </cell>
        </row>
        <row r="239">
          <cell r="F239">
            <v>384</v>
          </cell>
          <cell r="G239">
            <v>2530</v>
          </cell>
          <cell r="H239">
            <v>2446</v>
          </cell>
          <cell r="I239">
            <v>899155.2</v>
          </cell>
          <cell r="J239">
            <v>76488.600000000006</v>
          </cell>
        </row>
        <row r="240">
          <cell r="F240">
            <v>919</v>
          </cell>
          <cell r="G240">
            <v>10665</v>
          </cell>
          <cell r="H240">
            <v>10422</v>
          </cell>
          <cell r="I240">
            <v>3186675.4</v>
          </cell>
          <cell r="J240">
            <v>483871.5</v>
          </cell>
        </row>
        <row r="241">
          <cell r="F241">
            <v>803</v>
          </cell>
          <cell r="G241">
            <v>9616</v>
          </cell>
          <cell r="H241">
            <v>9399</v>
          </cell>
          <cell r="I241">
            <v>3085570.2</v>
          </cell>
          <cell r="J241">
            <v>390094.7</v>
          </cell>
        </row>
        <row r="242">
          <cell r="F242">
            <v>116</v>
          </cell>
          <cell r="G242">
            <v>1049</v>
          </cell>
          <cell r="H242">
            <v>1023</v>
          </cell>
          <cell r="I242">
            <v>101105.2</v>
          </cell>
          <cell r="J242">
            <v>93776.8</v>
          </cell>
        </row>
        <row r="243">
          <cell r="F243">
            <v>1011</v>
          </cell>
          <cell r="G243">
            <v>17059</v>
          </cell>
          <cell r="H243">
            <v>16832</v>
          </cell>
          <cell r="I243">
            <v>6664910.9000000004</v>
          </cell>
          <cell r="J243">
            <v>908719.1</v>
          </cell>
        </row>
        <row r="244">
          <cell r="F244">
            <v>340</v>
          </cell>
          <cell r="G244">
            <v>1831</v>
          </cell>
          <cell r="H244">
            <v>1762</v>
          </cell>
          <cell r="I244">
            <v>261618.3</v>
          </cell>
          <cell r="J244">
            <v>40988.800000000003</v>
          </cell>
        </row>
        <row r="245">
          <cell r="F245">
            <v>671</v>
          </cell>
          <cell r="G245">
            <v>15228</v>
          </cell>
          <cell r="H245">
            <v>15070</v>
          </cell>
          <cell r="I245">
            <v>6403292.5999999996</v>
          </cell>
          <cell r="J245">
            <v>867730.3</v>
          </cell>
        </row>
        <row r="246">
          <cell r="F246">
            <v>1705</v>
          </cell>
          <cell r="G246">
            <v>103276</v>
          </cell>
          <cell r="H246">
            <v>102725</v>
          </cell>
          <cell r="I246">
            <v>44475513.5</v>
          </cell>
          <cell r="J246">
            <v>4951498.5</v>
          </cell>
        </row>
        <row r="247">
          <cell r="F247">
            <v>1050</v>
          </cell>
          <cell r="G247">
            <v>81728</v>
          </cell>
          <cell r="H247">
            <v>81308</v>
          </cell>
          <cell r="I247">
            <v>13349162</v>
          </cell>
          <cell r="J247">
            <v>2839358.8</v>
          </cell>
        </row>
        <row r="248">
          <cell r="F248">
            <v>245</v>
          </cell>
          <cell r="G248">
            <v>18391</v>
          </cell>
          <cell r="H248">
            <v>18327</v>
          </cell>
          <cell r="I248">
            <v>30135657.300000001</v>
          </cell>
          <cell r="J248">
            <v>1963426.6</v>
          </cell>
        </row>
        <row r="249">
          <cell r="F249">
            <v>30</v>
          </cell>
          <cell r="G249">
            <v>222</v>
          </cell>
          <cell r="H249">
            <v>216</v>
          </cell>
          <cell r="I249">
            <v>81338.100000000006</v>
          </cell>
          <cell r="J249">
            <v>7860.3</v>
          </cell>
        </row>
        <row r="250">
          <cell r="F250">
            <v>380</v>
          </cell>
          <cell r="G250">
            <v>2935</v>
          </cell>
          <cell r="H250">
            <v>2874</v>
          </cell>
          <cell r="I250">
            <v>909356.1</v>
          </cell>
          <cell r="J250">
            <v>140852.79999999999</v>
          </cell>
        </row>
        <row r="251">
          <cell r="F251">
            <v>3695</v>
          </cell>
          <cell r="G251">
            <v>33589</v>
          </cell>
          <cell r="H251">
            <v>32720</v>
          </cell>
          <cell r="I251">
            <v>11537751</v>
          </cell>
          <cell r="J251">
            <v>1578346.3</v>
          </cell>
        </row>
        <row r="252">
          <cell r="F252">
            <v>1848</v>
          </cell>
          <cell r="G252">
            <v>17363</v>
          </cell>
          <cell r="H252">
            <v>16977</v>
          </cell>
          <cell r="I252">
            <v>5014143.7</v>
          </cell>
          <cell r="J252">
            <v>842486.1</v>
          </cell>
        </row>
        <row r="253">
          <cell r="F253">
            <v>940</v>
          </cell>
          <cell r="G253">
            <v>11408</v>
          </cell>
          <cell r="H253">
            <v>11189</v>
          </cell>
          <cell r="I253">
            <v>3693728.6</v>
          </cell>
          <cell r="J253">
            <v>650697.1</v>
          </cell>
        </row>
        <row r="254">
          <cell r="F254">
            <v>908</v>
          </cell>
          <cell r="G254">
            <v>5955</v>
          </cell>
          <cell r="H254">
            <v>5788</v>
          </cell>
          <cell r="I254">
            <v>1320415.1000000001</v>
          </cell>
          <cell r="J254">
            <v>191789</v>
          </cell>
        </row>
        <row r="255">
          <cell r="F255">
            <v>4847</v>
          </cell>
          <cell r="G255">
            <v>68394</v>
          </cell>
          <cell r="H255">
            <v>67517</v>
          </cell>
          <cell r="I255">
            <v>164041809.5</v>
          </cell>
          <cell r="J255">
            <v>3049192.5</v>
          </cell>
        </row>
        <row r="256">
          <cell r="F256">
            <v>2630</v>
          </cell>
          <cell r="G256">
            <v>26860</v>
          </cell>
          <cell r="H256">
            <v>26298</v>
          </cell>
          <cell r="I256">
            <v>53083573.600000001</v>
          </cell>
          <cell r="J256">
            <v>1127801.7</v>
          </cell>
        </row>
        <row r="257">
          <cell r="F257">
            <v>155</v>
          </cell>
          <cell r="G257">
            <v>2178</v>
          </cell>
          <cell r="H257">
            <v>2156</v>
          </cell>
          <cell r="I257">
            <v>395014.7</v>
          </cell>
          <cell r="J257">
            <v>42371.1</v>
          </cell>
        </row>
        <row r="258">
          <cell r="F258">
            <v>244</v>
          </cell>
          <cell r="G258">
            <v>1400</v>
          </cell>
          <cell r="H258">
            <v>1380</v>
          </cell>
          <cell r="I258">
            <v>443234.6</v>
          </cell>
          <cell r="J258">
            <v>158505.79999999999</v>
          </cell>
        </row>
        <row r="259">
          <cell r="F259">
            <v>375</v>
          </cell>
          <cell r="G259">
            <v>1162</v>
          </cell>
          <cell r="H259">
            <v>1135</v>
          </cell>
          <cell r="I259">
            <v>1678920.3</v>
          </cell>
          <cell r="J259">
            <v>40694.800000000003</v>
          </cell>
        </row>
        <row r="260">
          <cell r="F260">
            <v>1856</v>
          </cell>
          <cell r="G260">
            <v>22120</v>
          </cell>
          <cell r="H260">
            <v>21627</v>
          </cell>
          <cell r="I260">
            <v>50566404</v>
          </cell>
          <cell r="J260">
            <v>886230</v>
          </cell>
        </row>
        <row r="261">
          <cell r="F261">
            <v>445</v>
          </cell>
          <cell r="G261">
            <v>32257</v>
          </cell>
          <cell r="H261">
            <v>32257</v>
          </cell>
          <cell r="I261">
            <v>17492416.5</v>
          </cell>
          <cell r="J261">
            <v>1472127.3</v>
          </cell>
        </row>
        <row r="262">
          <cell r="F262">
            <v>430</v>
          </cell>
          <cell r="G262">
            <v>32205</v>
          </cell>
          <cell r="H262">
            <v>32205</v>
          </cell>
          <cell r="I262">
            <v>17490691.199999999</v>
          </cell>
          <cell r="J262">
            <v>1471093.3</v>
          </cell>
        </row>
        <row r="263">
          <cell r="F263">
            <v>1</v>
          </cell>
          <cell r="G263" t="str">
            <v>к</v>
          </cell>
          <cell r="H263" t="str">
            <v>к</v>
          </cell>
          <cell r="I263" t="str">
            <v>к</v>
          </cell>
          <cell r="J263" t="str">
            <v>к</v>
          </cell>
        </row>
        <row r="264">
          <cell r="F264">
            <v>14</v>
          </cell>
          <cell r="G264" t="str">
            <v>к</v>
          </cell>
          <cell r="H264" t="str">
            <v>к</v>
          </cell>
          <cell r="I264" t="str">
            <v>к</v>
          </cell>
          <cell r="J264" t="str">
            <v>к</v>
          </cell>
        </row>
        <row r="265">
          <cell r="F265">
            <v>1772</v>
          </cell>
          <cell r="G265">
            <v>9277</v>
          </cell>
          <cell r="H265">
            <v>8962</v>
          </cell>
          <cell r="I265">
            <v>93465819.400000006</v>
          </cell>
          <cell r="J265">
            <v>449263.5</v>
          </cell>
        </row>
        <row r="266">
          <cell r="F266">
            <v>1227</v>
          </cell>
          <cell r="G266">
            <v>5604</v>
          </cell>
          <cell r="H266">
            <v>5412</v>
          </cell>
          <cell r="I266">
            <v>92522731.299999997</v>
          </cell>
          <cell r="J266">
            <v>304902</v>
          </cell>
        </row>
        <row r="267">
          <cell r="F267">
            <v>333</v>
          </cell>
          <cell r="G267">
            <v>2159</v>
          </cell>
          <cell r="H267">
            <v>2090</v>
          </cell>
          <cell r="I267">
            <v>467294.9</v>
          </cell>
          <cell r="J267">
            <v>80946.899999999994</v>
          </cell>
        </row>
        <row r="268">
          <cell r="F268">
            <v>212</v>
          </cell>
          <cell r="G268">
            <v>1514</v>
          </cell>
          <cell r="H268">
            <v>1460</v>
          </cell>
          <cell r="I268">
            <v>475793.2</v>
          </cell>
          <cell r="J268">
            <v>63414.6</v>
          </cell>
        </row>
        <row r="269">
          <cell r="F269">
            <v>30082</v>
          </cell>
          <cell r="G269">
            <v>205480</v>
          </cell>
          <cell r="H269">
            <v>198464</v>
          </cell>
          <cell r="I269">
            <v>51476893.200000003</v>
          </cell>
          <cell r="J269">
            <v>5881709.5</v>
          </cell>
        </row>
        <row r="270">
          <cell r="F270">
            <v>30082</v>
          </cell>
          <cell r="G270">
            <v>205480</v>
          </cell>
          <cell r="H270">
            <v>198464</v>
          </cell>
          <cell r="I270">
            <v>51476893.200000003</v>
          </cell>
          <cell r="J270">
            <v>5881709.5</v>
          </cell>
        </row>
        <row r="271">
          <cell r="F271">
            <v>1549</v>
          </cell>
          <cell r="G271">
            <v>4185</v>
          </cell>
          <cell r="H271">
            <v>4050</v>
          </cell>
          <cell r="I271">
            <v>3462810.3</v>
          </cell>
          <cell r="J271">
            <v>118345.9</v>
          </cell>
        </row>
        <row r="272">
          <cell r="F272">
            <v>25539</v>
          </cell>
          <cell r="G272">
            <v>180270</v>
          </cell>
          <cell r="H272">
            <v>173987</v>
          </cell>
          <cell r="I272">
            <v>45299064.899999999</v>
          </cell>
          <cell r="J272">
            <v>5131614.5999999996</v>
          </cell>
        </row>
        <row r="273">
          <cell r="F273">
            <v>2994</v>
          </cell>
          <cell r="G273">
            <v>21025</v>
          </cell>
          <cell r="H273">
            <v>20427</v>
          </cell>
          <cell r="I273">
            <v>2715018</v>
          </cell>
          <cell r="J273">
            <v>631749</v>
          </cell>
        </row>
        <row r="274">
          <cell r="F274">
            <v>29610</v>
          </cell>
          <cell r="G274">
            <v>271511</v>
          </cell>
          <cell r="H274">
            <v>265083</v>
          </cell>
          <cell r="I274">
            <v>175523625.30000001</v>
          </cell>
          <cell r="J274">
            <v>12612378.5</v>
          </cell>
        </row>
        <row r="275">
          <cell r="F275">
            <v>6720</v>
          </cell>
          <cell r="G275">
            <v>25809</v>
          </cell>
          <cell r="H275">
            <v>24832</v>
          </cell>
          <cell r="I275">
            <v>4818133.7</v>
          </cell>
          <cell r="J275">
            <v>1437340.7</v>
          </cell>
        </row>
        <row r="276">
          <cell r="F276">
            <v>4169</v>
          </cell>
          <cell r="G276">
            <v>13406</v>
          </cell>
          <cell r="H276">
            <v>12823</v>
          </cell>
          <cell r="I276">
            <v>2428268.7000000002</v>
          </cell>
          <cell r="J276">
            <v>514560.7</v>
          </cell>
        </row>
        <row r="277">
          <cell r="F277">
            <v>2551</v>
          </cell>
          <cell r="G277">
            <v>12403</v>
          </cell>
          <cell r="H277">
            <v>12009</v>
          </cell>
          <cell r="I277">
            <v>2389865</v>
          </cell>
          <cell r="J277">
            <v>922780</v>
          </cell>
        </row>
        <row r="278">
          <cell r="F278">
            <v>4211</v>
          </cell>
          <cell r="G278">
            <v>28630</v>
          </cell>
          <cell r="H278">
            <v>27988</v>
          </cell>
          <cell r="I278">
            <v>110910310.3</v>
          </cell>
          <cell r="J278">
            <v>2228953.1</v>
          </cell>
        </row>
        <row r="279">
          <cell r="F279">
            <v>429</v>
          </cell>
          <cell r="G279">
            <v>6901</v>
          </cell>
          <cell r="H279">
            <v>6823</v>
          </cell>
          <cell r="I279">
            <v>99121794.299999997</v>
          </cell>
          <cell r="J279">
            <v>698566.4</v>
          </cell>
        </row>
        <row r="280">
          <cell r="F280">
            <v>3782</v>
          </cell>
          <cell r="G280">
            <v>21729</v>
          </cell>
          <cell r="H280">
            <v>21165</v>
          </cell>
          <cell r="I280">
            <v>11788516</v>
          </cell>
          <cell r="J280">
            <v>1530386.7</v>
          </cell>
        </row>
        <row r="281">
          <cell r="F281">
            <v>8649</v>
          </cell>
          <cell r="G281">
            <v>116735</v>
          </cell>
          <cell r="H281">
            <v>113911</v>
          </cell>
          <cell r="I281">
            <v>24397434.100000001</v>
          </cell>
          <cell r="J281">
            <v>4748464.5999999996</v>
          </cell>
        </row>
        <row r="282">
          <cell r="F282">
            <v>7722</v>
          </cell>
          <cell r="G282">
            <v>101261</v>
          </cell>
          <cell r="H282">
            <v>98726</v>
          </cell>
          <cell r="I282">
            <v>21792061.600000001</v>
          </cell>
          <cell r="J282">
            <v>3975492.2</v>
          </cell>
        </row>
        <row r="283">
          <cell r="F283">
            <v>927</v>
          </cell>
          <cell r="G283">
            <v>15474</v>
          </cell>
          <cell r="H283">
            <v>15185</v>
          </cell>
          <cell r="I283">
            <v>2605372.5</v>
          </cell>
          <cell r="J283">
            <v>772972.4</v>
          </cell>
        </row>
        <row r="284">
          <cell r="F284">
            <v>2846</v>
          </cell>
          <cell r="G284">
            <v>54064</v>
          </cell>
          <cell r="H284">
            <v>53347</v>
          </cell>
          <cell r="I284">
            <v>9756048.9000000004</v>
          </cell>
          <cell r="J284">
            <v>2259395.1</v>
          </cell>
        </row>
        <row r="285">
          <cell r="F285">
            <v>2718</v>
          </cell>
          <cell r="G285">
            <v>53253</v>
          </cell>
          <cell r="H285">
            <v>52554</v>
          </cell>
          <cell r="I285">
            <v>9510567.6999999993</v>
          </cell>
          <cell r="J285">
            <v>2231722.4</v>
          </cell>
        </row>
        <row r="286">
          <cell r="F286">
            <v>128</v>
          </cell>
          <cell r="G286">
            <v>811</v>
          </cell>
          <cell r="H286">
            <v>793</v>
          </cell>
          <cell r="I286">
            <v>245481.2</v>
          </cell>
          <cell r="J286">
            <v>27672.7</v>
          </cell>
        </row>
        <row r="287">
          <cell r="F287">
            <v>5627</v>
          </cell>
          <cell r="G287">
            <v>34854</v>
          </cell>
          <cell r="H287">
            <v>33891</v>
          </cell>
          <cell r="I287">
            <v>24361092</v>
          </cell>
          <cell r="J287">
            <v>1579990.6</v>
          </cell>
        </row>
        <row r="288">
          <cell r="F288">
            <v>4446</v>
          </cell>
          <cell r="G288">
            <v>26299</v>
          </cell>
          <cell r="H288">
            <v>25519</v>
          </cell>
          <cell r="I288">
            <v>21215825.699999999</v>
          </cell>
          <cell r="J288">
            <v>1143643.2</v>
          </cell>
        </row>
        <row r="289">
          <cell r="F289">
            <v>1181</v>
          </cell>
          <cell r="G289">
            <v>8555</v>
          </cell>
          <cell r="H289">
            <v>8372</v>
          </cell>
          <cell r="I289">
            <v>3145266.3</v>
          </cell>
          <cell r="J289">
            <v>436347.4</v>
          </cell>
        </row>
        <row r="290">
          <cell r="F290">
            <v>1443</v>
          </cell>
          <cell r="G290">
            <v>10617</v>
          </cell>
          <cell r="H290">
            <v>10350</v>
          </cell>
          <cell r="I290">
            <v>1211483.1000000001</v>
          </cell>
          <cell r="J290">
            <v>341458.8</v>
          </cell>
        </row>
        <row r="291">
          <cell r="F291">
            <v>238</v>
          </cell>
          <cell r="G291">
            <v>988</v>
          </cell>
          <cell r="H291">
            <v>945</v>
          </cell>
          <cell r="I291">
            <v>101817.8</v>
          </cell>
          <cell r="J291">
            <v>23899.1</v>
          </cell>
        </row>
        <row r="292">
          <cell r="F292">
            <v>213</v>
          </cell>
          <cell r="G292">
            <v>1758</v>
          </cell>
          <cell r="H292">
            <v>1721</v>
          </cell>
          <cell r="I292">
            <v>228542.3</v>
          </cell>
          <cell r="J292">
            <v>61696.4</v>
          </cell>
        </row>
        <row r="293">
          <cell r="F293">
            <v>231</v>
          </cell>
          <cell r="G293">
            <v>946</v>
          </cell>
          <cell r="H293">
            <v>914</v>
          </cell>
          <cell r="I293">
            <v>122626.6</v>
          </cell>
          <cell r="J293">
            <v>22425.9</v>
          </cell>
        </row>
        <row r="294">
          <cell r="F294">
            <v>761</v>
          </cell>
          <cell r="G294">
            <v>6925</v>
          </cell>
          <cell r="H294">
            <v>6770</v>
          </cell>
          <cell r="I294">
            <v>758496.4</v>
          </cell>
          <cell r="J294">
            <v>233437.4</v>
          </cell>
        </row>
        <row r="295">
          <cell r="F295">
            <v>114</v>
          </cell>
          <cell r="G295">
            <v>802</v>
          </cell>
          <cell r="H295">
            <v>764</v>
          </cell>
          <cell r="I295">
            <v>69123.199999999997</v>
          </cell>
          <cell r="J295">
            <v>16775.599999999999</v>
          </cell>
        </row>
        <row r="296">
          <cell r="F296">
            <v>14929</v>
          </cell>
          <cell r="G296">
            <v>268203</v>
          </cell>
          <cell r="H296">
            <v>263631</v>
          </cell>
          <cell r="I296">
            <v>33254275.100000001</v>
          </cell>
          <cell r="J296">
            <v>7053768.7999999998</v>
          </cell>
        </row>
        <row r="297">
          <cell r="F297">
            <v>2369</v>
          </cell>
          <cell r="G297">
            <v>14867</v>
          </cell>
          <cell r="H297">
            <v>14449</v>
          </cell>
          <cell r="I297">
            <v>6822027.2000000002</v>
          </cell>
          <cell r="J297">
            <v>579005.6</v>
          </cell>
        </row>
        <row r="298">
          <cell r="F298">
            <v>705</v>
          </cell>
          <cell r="G298">
            <v>3439</v>
          </cell>
          <cell r="H298">
            <v>3305</v>
          </cell>
          <cell r="I298">
            <v>1523338.9</v>
          </cell>
          <cell r="J298">
            <v>113092</v>
          </cell>
        </row>
        <row r="299">
          <cell r="F299">
            <v>66</v>
          </cell>
          <cell r="G299">
            <v>294</v>
          </cell>
          <cell r="H299">
            <v>279</v>
          </cell>
          <cell r="I299">
            <v>47469.9</v>
          </cell>
          <cell r="J299">
            <v>6943.9</v>
          </cell>
        </row>
        <row r="300">
          <cell r="F300">
            <v>1551</v>
          </cell>
          <cell r="G300">
            <v>10650</v>
          </cell>
          <cell r="H300">
            <v>10388</v>
          </cell>
          <cell r="I300">
            <v>5079402.4000000004</v>
          </cell>
          <cell r="J300">
            <v>416548</v>
          </cell>
        </row>
        <row r="301">
          <cell r="F301">
            <v>47</v>
          </cell>
          <cell r="G301">
            <v>484</v>
          </cell>
          <cell r="H301">
            <v>477</v>
          </cell>
          <cell r="I301">
            <v>171816</v>
          </cell>
          <cell r="J301">
            <v>42421.7</v>
          </cell>
        </row>
        <row r="302">
          <cell r="F302">
            <v>990</v>
          </cell>
          <cell r="G302">
            <v>17660</v>
          </cell>
          <cell r="H302">
            <v>17414</v>
          </cell>
          <cell r="I302">
            <v>1325787.8</v>
          </cell>
          <cell r="J302">
            <v>610870.80000000005</v>
          </cell>
        </row>
        <row r="303">
          <cell r="F303">
            <v>633</v>
          </cell>
          <cell r="G303">
            <v>8797</v>
          </cell>
          <cell r="H303">
            <v>8654</v>
          </cell>
          <cell r="I303">
            <v>748470.2</v>
          </cell>
          <cell r="J303">
            <v>337133.7</v>
          </cell>
        </row>
        <row r="304">
          <cell r="F304">
            <v>119</v>
          </cell>
          <cell r="G304">
            <v>1683</v>
          </cell>
          <cell r="H304">
            <v>1659</v>
          </cell>
          <cell r="I304">
            <v>181838.2</v>
          </cell>
          <cell r="J304">
            <v>90904.3</v>
          </cell>
        </row>
        <row r="305">
          <cell r="F305">
            <v>238</v>
          </cell>
          <cell r="G305">
            <v>7180</v>
          </cell>
          <cell r="H305">
            <v>7101</v>
          </cell>
          <cell r="I305">
            <v>395479.4</v>
          </cell>
          <cell r="J305">
            <v>182832.8</v>
          </cell>
        </row>
        <row r="306">
          <cell r="F306">
            <v>3590</v>
          </cell>
          <cell r="G306">
            <v>14456</v>
          </cell>
          <cell r="H306">
            <v>13937</v>
          </cell>
          <cell r="I306">
            <v>4419527.5</v>
          </cell>
          <cell r="J306">
            <v>399607.6</v>
          </cell>
        </row>
        <row r="307">
          <cell r="F307">
            <v>3341</v>
          </cell>
          <cell r="G307">
            <v>13612</v>
          </cell>
          <cell r="H307">
            <v>13135</v>
          </cell>
          <cell r="I307">
            <v>4272112.5</v>
          </cell>
          <cell r="J307">
            <v>379144.7</v>
          </cell>
        </row>
        <row r="308">
          <cell r="F308">
            <v>249</v>
          </cell>
          <cell r="G308">
            <v>844</v>
          </cell>
          <cell r="H308">
            <v>802</v>
          </cell>
          <cell r="I308">
            <v>147415</v>
          </cell>
          <cell r="J308">
            <v>20462.900000000001</v>
          </cell>
        </row>
        <row r="309">
          <cell r="F309">
            <v>3614</v>
          </cell>
          <cell r="G309">
            <v>90117</v>
          </cell>
          <cell r="H309">
            <v>88467</v>
          </cell>
          <cell r="I309">
            <v>6504827.2999999998</v>
          </cell>
          <cell r="J309">
            <v>1933025.6</v>
          </cell>
        </row>
        <row r="310">
          <cell r="F310">
            <v>3270</v>
          </cell>
          <cell r="G310">
            <v>84241</v>
          </cell>
          <cell r="H310">
            <v>82726</v>
          </cell>
          <cell r="I310">
            <v>5971858.0999999996</v>
          </cell>
          <cell r="J310">
            <v>1793291</v>
          </cell>
        </row>
        <row r="311">
          <cell r="F311">
            <v>278</v>
          </cell>
          <cell r="G311">
            <v>4411</v>
          </cell>
          <cell r="H311">
            <v>4308</v>
          </cell>
          <cell r="I311">
            <v>426986.9</v>
          </cell>
          <cell r="J311">
            <v>104537.2</v>
          </cell>
        </row>
        <row r="312">
          <cell r="F312">
            <v>66</v>
          </cell>
          <cell r="G312">
            <v>1465</v>
          </cell>
          <cell r="H312">
            <v>1433</v>
          </cell>
          <cell r="I312">
            <v>105982.3</v>
          </cell>
          <cell r="J312">
            <v>35197.4</v>
          </cell>
        </row>
        <row r="313">
          <cell r="F313">
            <v>2798</v>
          </cell>
          <cell r="G313">
            <v>114424</v>
          </cell>
          <cell r="H313">
            <v>113058</v>
          </cell>
          <cell r="I313">
            <v>8627871.6999999993</v>
          </cell>
          <cell r="J313">
            <v>2905090.1</v>
          </cell>
        </row>
        <row r="314">
          <cell r="F314">
            <v>1523</v>
          </cell>
          <cell r="G314">
            <v>76667</v>
          </cell>
          <cell r="H314">
            <v>75936</v>
          </cell>
          <cell r="I314">
            <v>5858760.2999999998</v>
          </cell>
          <cell r="J314">
            <v>2010793.9</v>
          </cell>
        </row>
        <row r="315">
          <cell r="F315">
            <v>1113</v>
          </cell>
          <cell r="G315">
            <v>33856</v>
          </cell>
          <cell r="H315">
            <v>33265</v>
          </cell>
          <cell r="I315">
            <v>2468000</v>
          </cell>
          <cell r="J315">
            <v>774092.3</v>
          </cell>
        </row>
        <row r="316">
          <cell r="F316">
            <v>162</v>
          </cell>
          <cell r="G316">
            <v>3901</v>
          </cell>
          <cell r="H316">
            <v>3857</v>
          </cell>
          <cell r="I316">
            <v>301111.40000000002</v>
          </cell>
          <cell r="J316">
            <v>120203.9</v>
          </cell>
        </row>
        <row r="317">
          <cell r="F317">
            <v>1568</v>
          </cell>
          <cell r="G317">
            <v>16679</v>
          </cell>
          <cell r="H317">
            <v>16306</v>
          </cell>
          <cell r="I317">
            <v>5554233.5999999996</v>
          </cell>
          <cell r="J317">
            <v>626169.1</v>
          </cell>
        </row>
        <row r="318">
          <cell r="F318">
            <v>95</v>
          </cell>
          <cell r="G318">
            <v>956</v>
          </cell>
          <cell r="H318">
            <v>949</v>
          </cell>
          <cell r="I318">
            <v>258199.6</v>
          </cell>
          <cell r="J318">
            <v>24790</v>
          </cell>
        </row>
        <row r="319">
          <cell r="F319">
            <v>125</v>
          </cell>
          <cell r="G319">
            <v>3855</v>
          </cell>
          <cell r="H319">
            <v>3817</v>
          </cell>
          <cell r="I319">
            <v>614867.30000000005</v>
          </cell>
          <cell r="J319">
            <v>169588.6</v>
          </cell>
        </row>
        <row r="320">
          <cell r="F320">
            <v>239</v>
          </cell>
          <cell r="G320">
            <v>2118</v>
          </cell>
          <cell r="H320">
            <v>2075</v>
          </cell>
          <cell r="I320">
            <v>700145.4</v>
          </cell>
          <cell r="J320">
            <v>91088.1</v>
          </cell>
        </row>
        <row r="321">
          <cell r="F321">
            <v>1109</v>
          </cell>
          <cell r="G321">
            <v>9750</v>
          </cell>
          <cell r="H321">
            <v>9465</v>
          </cell>
          <cell r="I321">
            <v>3981021.3</v>
          </cell>
          <cell r="J321">
            <v>340702.4</v>
          </cell>
        </row>
        <row r="322">
          <cell r="F322">
            <v>2027</v>
          </cell>
          <cell r="G322">
            <v>24828</v>
          </cell>
          <cell r="H322">
            <v>24344</v>
          </cell>
          <cell r="I322">
            <v>1707042.8</v>
          </cell>
          <cell r="J322">
            <v>623312.5</v>
          </cell>
        </row>
        <row r="323">
          <cell r="F323">
            <v>2027</v>
          </cell>
          <cell r="G323">
            <v>24828</v>
          </cell>
          <cell r="H323">
            <v>24344</v>
          </cell>
          <cell r="I323">
            <v>1707042.8</v>
          </cell>
          <cell r="J323">
            <v>623312.5</v>
          </cell>
        </row>
        <row r="324">
          <cell r="F324">
            <v>107</v>
          </cell>
          <cell r="G324">
            <v>1002</v>
          </cell>
          <cell r="H324">
            <v>972</v>
          </cell>
          <cell r="I324">
            <v>57527.5</v>
          </cell>
          <cell r="J324">
            <v>22831.200000000001</v>
          </cell>
        </row>
        <row r="325">
          <cell r="F325">
            <v>14</v>
          </cell>
          <cell r="G325">
            <v>240</v>
          </cell>
          <cell r="H325">
            <v>235</v>
          </cell>
          <cell r="I325">
            <v>18163.8</v>
          </cell>
          <cell r="J325">
            <v>8905.2000000000007</v>
          </cell>
        </row>
        <row r="326">
          <cell r="F326">
            <v>611</v>
          </cell>
          <cell r="G326">
            <v>6839</v>
          </cell>
          <cell r="H326">
            <v>6684</v>
          </cell>
          <cell r="I326">
            <v>444701.9</v>
          </cell>
          <cell r="J326">
            <v>203997.6</v>
          </cell>
        </row>
        <row r="327">
          <cell r="F327">
            <v>91</v>
          </cell>
          <cell r="G327">
            <v>8200</v>
          </cell>
          <cell r="H327">
            <v>8181</v>
          </cell>
          <cell r="I327">
            <v>481049.2</v>
          </cell>
          <cell r="J327">
            <v>169931.7</v>
          </cell>
        </row>
        <row r="328">
          <cell r="F328">
            <v>1169</v>
          </cell>
          <cell r="G328">
            <v>8434</v>
          </cell>
          <cell r="H328">
            <v>8162</v>
          </cell>
          <cell r="I328">
            <v>696257.5</v>
          </cell>
          <cell r="J328">
            <v>214821.1</v>
          </cell>
        </row>
        <row r="329">
          <cell r="F329">
            <v>35</v>
          </cell>
          <cell r="G329">
            <v>113</v>
          </cell>
          <cell r="H329">
            <v>110</v>
          </cell>
          <cell r="I329">
            <v>9342.9</v>
          </cell>
          <cell r="J329">
            <v>2825.7</v>
          </cell>
        </row>
        <row r="330">
          <cell r="F330">
            <v>4203</v>
          </cell>
          <cell r="G330">
            <v>76724</v>
          </cell>
          <cell r="H330">
            <v>74742</v>
          </cell>
          <cell r="I330">
            <v>6727058.5</v>
          </cell>
          <cell r="J330">
            <v>1838371.9</v>
          </cell>
        </row>
        <row r="331">
          <cell r="F331">
            <v>4163</v>
          </cell>
          <cell r="G331">
            <v>76516</v>
          </cell>
          <cell r="H331">
            <v>74548</v>
          </cell>
          <cell r="I331">
            <v>6716402.5</v>
          </cell>
          <cell r="J331">
            <v>1834274.9</v>
          </cell>
        </row>
        <row r="332">
          <cell r="F332">
            <v>528</v>
          </cell>
          <cell r="G332">
            <v>31572</v>
          </cell>
          <cell r="H332">
            <v>31384</v>
          </cell>
          <cell r="I332">
            <v>3349668.4</v>
          </cell>
          <cell r="J332">
            <v>782216.6</v>
          </cell>
        </row>
        <row r="333">
          <cell r="F333">
            <v>3082</v>
          </cell>
          <cell r="G333">
            <v>39147</v>
          </cell>
          <cell r="H333">
            <v>37537</v>
          </cell>
          <cell r="I333">
            <v>2870979.1</v>
          </cell>
          <cell r="J333">
            <v>891566.9</v>
          </cell>
        </row>
        <row r="334">
          <cell r="F334">
            <v>553</v>
          </cell>
          <cell r="G334">
            <v>5797</v>
          </cell>
          <cell r="H334">
            <v>5627</v>
          </cell>
          <cell r="I334">
            <v>495755</v>
          </cell>
          <cell r="J334">
            <v>160491.4</v>
          </cell>
        </row>
        <row r="335">
          <cell r="F335">
            <v>17</v>
          </cell>
          <cell r="G335">
            <v>139</v>
          </cell>
          <cell r="H335">
            <v>134</v>
          </cell>
          <cell r="I335">
            <v>4713.7</v>
          </cell>
          <cell r="J335">
            <v>2663.6</v>
          </cell>
        </row>
        <row r="336">
          <cell r="F336">
            <v>4</v>
          </cell>
          <cell r="G336" t="str">
            <v>к</v>
          </cell>
          <cell r="H336" t="str">
            <v>к</v>
          </cell>
          <cell r="I336" t="str">
            <v>к</v>
          </cell>
          <cell r="J336" t="str">
            <v>к</v>
          </cell>
        </row>
        <row r="337">
          <cell r="F337">
            <v>6</v>
          </cell>
          <cell r="G337">
            <v>25</v>
          </cell>
          <cell r="H337">
            <v>23</v>
          </cell>
          <cell r="I337">
            <v>2274.3000000000002</v>
          </cell>
          <cell r="J337">
            <v>630.20000000000005</v>
          </cell>
        </row>
        <row r="338">
          <cell r="F338">
            <v>4</v>
          </cell>
          <cell r="G338">
            <v>34</v>
          </cell>
          <cell r="H338">
            <v>34</v>
          </cell>
          <cell r="I338">
            <v>2126</v>
          </cell>
          <cell r="J338">
            <v>735.4</v>
          </cell>
        </row>
        <row r="339">
          <cell r="F339">
            <v>3</v>
          </cell>
          <cell r="G339" t="str">
            <v>к</v>
          </cell>
          <cell r="H339" t="str">
            <v>к</v>
          </cell>
          <cell r="I339" t="str">
            <v>к</v>
          </cell>
          <cell r="J339" t="str">
            <v>к</v>
          </cell>
        </row>
        <row r="340">
          <cell r="F340">
            <v>23</v>
          </cell>
          <cell r="G340">
            <v>69</v>
          </cell>
          <cell r="H340">
            <v>60</v>
          </cell>
          <cell r="I340">
            <v>5942.3</v>
          </cell>
          <cell r="J340">
            <v>1433.4</v>
          </cell>
        </row>
        <row r="341">
          <cell r="F341">
            <v>10</v>
          </cell>
          <cell r="G341">
            <v>49</v>
          </cell>
          <cell r="H341">
            <v>45</v>
          </cell>
          <cell r="I341">
            <v>5760.5</v>
          </cell>
          <cell r="J341">
            <v>1294.0999999999999</v>
          </cell>
        </row>
        <row r="342">
          <cell r="F342">
            <v>13</v>
          </cell>
          <cell r="G342">
            <v>20</v>
          </cell>
          <cell r="H342">
            <v>15</v>
          </cell>
          <cell r="I342">
            <v>181.8</v>
          </cell>
          <cell r="J342">
            <v>139.30000000000001</v>
          </cell>
        </row>
        <row r="343">
          <cell r="F343">
            <v>1823</v>
          </cell>
          <cell r="G343">
            <v>35197</v>
          </cell>
          <cell r="H343">
            <v>34582</v>
          </cell>
          <cell r="I343">
            <v>7775963</v>
          </cell>
          <cell r="J343">
            <v>2489009.7999999998</v>
          </cell>
        </row>
        <row r="344">
          <cell r="F344">
            <v>430</v>
          </cell>
          <cell r="G344">
            <v>10973</v>
          </cell>
          <cell r="H344">
            <v>10846</v>
          </cell>
          <cell r="I344">
            <v>436467</v>
          </cell>
          <cell r="J344">
            <v>483212.7</v>
          </cell>
        </row>
        <row r="345">
          <cell r="F345">
            <v>122</v>
          </cell>
          <cell r="G345">
            <v>910</v>
          </cell>
          <cell r="H345">
            <v>885</v>
          </cell>
          <cell r="I345">
            <v>78852.899999999994</v>
          </cell>
          <cell r="J345">
            <v>30324.7</v>
          </cell>
        </row>
        <row r="346">
          <cell r="F346">
            <v>88</v>
          </cell>
          <cell r="G346">
            <v>5157</v>
          </cell>
          <cell r="H346">
            <v>5111</v>
          </cell>
          <cell r="I346">
            <v>4133978.9</v>
          </cell>
          <cell r="J346">
            <v>137611.6</v>
          </cell>
        </row>
        <row r="347">
          <cell r="F347">
            <v>1183</v>
          </cell>
          <cell r="G347">
            <v>18157</v>
          </cell>
          <cell r="H347">
            <v>17740</v>
          </cell>
          <cell r="I347">
            <v>3126664.2</v>
          </cell>
          <cell r="J347">
            <v>1837860.8</v>
          </cell>
        </row>
        <row r="348">
          <cell r="F348">
            <v>706</v>
          </cell>
          <cell r="G348">
            <v>13473</v>
          </cell>
          <cell r="H348">
            <v>13218</v>
          </cell>
          <cell r="I348">
            <v>2274945.7000000002</v>
          </cell>
          <cell r="J348">
            <v>1692319.3</v>
          </cell>
        </row>
        <row r="349">
          <cell r="F349">
            <v>477</v>
          </cell>
          <cell r="G349">
            <v>4684</v>
          </cell>
          <cell r="H349">
            <v>4522</v>
          </cell>
          <cell r="I349">
            <v>851718.5</v>
          </cell>
          <cell r="J349">
            <v>145541.5</v>
          </cell>
        </row>
        <row r="350">
          <cell r="F350">
            <v>4393</v>
          </cell>
          <cell r="G350">
            <v>32868</v>
          </cell>
          <cell r="H350">
            <v>31793</v>
          </cell>
          <cell r="I350">
            <v>3113300.3</v>
          </cell>
          <cell r="J350">
            <v>834721.1</v>
          </cell>
        </row>
        <row r="351">
          <cell r="F351">
            <v>1823</v>
          </cell>
          <cell r="G351">
            <v>9713</v>
          </cell>
          <cell r="H351">
            <v>9407</v>
          </cell>
          <cell r="I351">
            <v>1901829.9</v>
          </cell>
          <cell r="J351">
            <v>332791</v>
          </cell>
        </row>
        <row r="352">
          <cell r="F352">
            <v>935</v>
          </cell>
          <cell r="G352">
            <v>4970</v>
          </cell>
          <cell r="H352">
            <v>4816</v>
          </cell>
          <cell r="I352">
            <v>1431529</v>
          </cell>
          <cell r="J352">
            <v>247159</v>
          </cell>
        </row>
        <row r="353">
          <cell r="F353">
            <v>888</v>
          </cell>
          <cell r="G353">
            <v>4743</v>
          </cell>
          <cell r="H353">
            <v>4591</v>
          </cell>
          <cell r="I353">
            <v>470300.9</v>
          </cell>
          <cell r="J353">
            <v>85632</v>
          </cell>
        </row>
        <row r="354">
          <cell r="F354">
            <v>2570</v>
          </cell>
          <cell r="G354">
            <v>23155</v>
          </cell>
          <cell r="H354">
            <v>22386</v>
          </cell>
          <cell r="I354">
            <v>1211470.3999999999</v>
          </cell>
          <cell r="J354">
            <v>501930.1</v>
          </cell>
        </row>
      </sheetData>
      <sheetData sheetId="2">
        <row r="2">
          <cell r="F2">
            <v>7186</v>
          </cell>
        </row>
      </sheetData>
      <sheetData sheetId="3">
        <row r="2">
          <cell r="F2">
            <v>5887</v>
          </cell>
        </row>
      </sheetData>
      <sheetData sheetId="4">
        <row r="2">
          <cell r="F2">
            <v>3994</v>
          </cell>
        </row>
      </sheetData>
      <sheetData sheetId="5">
        <row r="2">
          <cell r="F2">
            <v>75338</v>
          </cell>
        </row>
      </sheetData>
      <sheetData sheetId="6">
        <row r="2">
          <cell r="F2">
            <v>27363</v>
          </cell>
        </row>
      </sheetData>
      <sheetData sheetId="7">
        <row r="2">
          <cell r="F2">
            <v>28009</v>
          </cell>
        </row>
      </sheetData>
      <sheetData sheetId="8">
        <row r="2">
          <cell r="F2">
            <v>7675</v>
          </cell>
        </row>
      </sheetData>
      <sheetData sheetId="9">
        <row r="2">
          <cell r="F2">
            <v>24960</v>
          </cell>
        </row>
      </sheetData>
      <sheetData sheetId="10">
        <row r="2">
          <cell r="F2">
            <v>7641</v>
          </cell>
        </row>
      </sheetData>
      <sheetData sheetId="11">
        <row r="2">
          <cell r="F2">
            <v>6588</v>
          </cell>
        </row>
      </sheetData>
      <sheetData sheetId="12">
        <row r="2">
          <cell r="F2">
            <v>17482</v>
          </cell>
        </row>
      </sheetData>
      <sheetData sheetId="13">
        <row r="2">
          <cell r="F2">
            <v>7011</v>
          </cell>
        </row>
      </sheetData>
      <sheetData sheetId="14">
        <row r="2">
          <cell r="F2">
            <v>10732</v>
          </cell>
        </row>
      </sheetData>
      <sheetData sheetId="15">
        <row r="2">
          <cell r="F2">
            <v>17332</v>
          </cell>
        </row>
      </sheetData>
      <sheetData sheetId="16">
        <row r="2">
          <cell r="F2">
            <v>10198</v>
          </cell>
        </row>
      </sheetData>
      <sheetData sheetId="17">
        <row r="2">
          <cell r="F2">
            <v>24676</v>
          </cell>
        </row>
      </sheetData>
      <sheetData sheetId="18">
        <row r="2">
          <cell r="F2">
            <v>9772</v>
          </cell>
        </row>
      </sheetData>
      <sheetData sheetId="19">
        <row r="2">
          <cell r="F2">
            <v>4925</v>
          </cell>
        </row>
      </sheetData>
      <sheetData sheetId="20">
        <row r="2">
          <cell r="F2">
            <v>5432</v>
          </cell>
        </row>
      </sheetData>
      <sheetData sheetId="21">
        <row r="2">
          <cell r="F2">
            <v>4810</v>
          </cell>
          <cell r="G2">
            <v>85199</v>
          </cell>
          <cell r="H2">
            <v>83642</v>
          </cell>
          <cell r="I2">
            <v>48897306.600000001</v>
          </cell>
          <cell r="J2">
            <v>1997147.4</v>
          </cell>
        </row>
        <row r="3">
          <cell r="F3">
            <v>1102</v>
          </cell>
          <cell r="G3">
            <v>15169</v>
          </cell>
          <cell r="H3">
            <v>14793</v>
          </cell>
          <cell r="I3">
            <v>4957396</v>
          </cell>
          <cell r="J3">
            <v>314218</v>
          </cell>
        </row>
        <row r="4">
          <cell r="F4">
            <v>1075</v>
          </cell>
          <cell r="G4">
            <v>13916</v>
          </cell>
          <cell r="H4">
            <v>13547</v>
          </cell>
          <cell r="I4">
            <v>4862281.2</v>
          </cell>
          <cell r="J4">
            <v>282387.09999999998</v>
          </cell>
        </row>
        <row r="5">
          <cell r="F5">
            <v>930</v>
          </cell>
          <cell r="G5">
            <v>11233</v>
          </cell>
          <cell r="H5">
            <v>10917</v>
          </cell>
          <cell r="I5">
            <v>3955094.8</v>
          </cell>
          <cell r="J5">
            <v>226139.9</v>
          </cell>
        </row>
        <row r="6">
          <cell r="F6">
            <v>28</v>
          </cell>
          <cell r="G6">
            <v>179</v>
          </cell>
          <cell r="H6">
            <v>167</v>
          </cell>
          <cell r="I6">
            <v>11829.9</v>
          </cell>
          <cell r="J6">
            <v>2647.9</v>
          </cell>
        </row>
        <row r="7">
          <cell r="F7">
            <v>3</v>
          </cell>
          <cell r="G7" t="str">
            <v>к</v>
          </cell>
          <cell r="H7" t="str">
            <v>к</v>
          </cell>
          <cell r="I7" t="str">
            <v>к</v>
          </cell>
          <cell r="J7" t="str">
            <v>к</v>
          </cell>
        </row>
        <row r="8">
          <cell r="F8">
            <v>51</v>
          </cell>
          <cell r="G8">
            <v>921</v>
          </cell>
          <cell r="H8">
            <v>896</v>
          </cell>
          <cell r="I8">
            <v>198474</v>
          </cell>
          <cell r="J8">
            <v>15490.9</v>
          </cell>
        </row>
        <row r="9">
          <cell r="F9">
            <v>39</v>
          </cell>
          <cell r="G9">
            <v>134</v>
          </cell>
          <cell r="H9">
            <v>126</v>
          </cell>
          <cell r="I9">
            <v>29467.5</v>
          </cell>
          <cell r="J9">
            <v>2051.4</v>
          </cell>
        </row>
        <row r="10">
          <cell r="F10">
            <v>21</v>
          </cell>
          <cell r="G10">
            <v>1270</v>
          </cell>
          <cell r="H10">
            <v>1262</v>
          </cell>
          <cell r="I10">
            <v>546538.30000000005</v>
          </cell>
          <cell r="J10">
            <v>29508.400000000001</v>
          </cell>
        </row>
        <row r="11">
          <cell r="F11">
            <v>3</v>
          </cell>
          <cell r="G11" t="str">
            <v>к</v>
          </cell>
          <cell r="H11" t="str">
            <v>к</v>
          </cell>
          <cell r="I11" t="str">
            <v>к</v>
          </cell>
          <cell r="J11" t="str">
            <v>к</v>
          </cell>
        </row>
        <row r="12">
          <cell r="F12">
            <v>19</v>
          </cell>
          <cell r="G12">
            <v>1193</v>
          </cell>
          <cell r="H12">
            <v>1188</v>
          </cell>
          <cell r="I12">
            <v>92343.7</v>
          </cell>
          <cell r="J12">
            <v>31241</v>
          </cell>
        </row>
        <row r="13">
          <cell r="F13">
            <v>6</v>
          </cell>
          <cell r="G13">
            <v>304</v>
          </cell>
          <cell r="H13">
            <v>302</v>
          </cell>
          <cell r="I13">
            <v>24225.5</v>
          </cell>
          <cell r="J13">
            <v>7199.3</v>
          </cell>
        </row>
        <row r="14">
          <cell r="F14">
            <v>10</v>
          </cell>
          <cell r="G14">
            <v>824</v>
          </cell>
          <cell r="H14">
            <v>823</v>
          </cell>
          <cell r="I14">
            <v>66725.5</v>
          </cell>
          <cell r="J14">
            <v>23278.3</v>
          </cell>
        </row>
        <row r="15"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</row>
        <row r="16">
          <cell r="F16">
            <v>3</v>
          </cell>
          <cell r="G16">
            <v>65</v>
          </cell>
          <cell r="H16">
            <v>63</v>
          </cell>
          <cell r="I16">
            <v>1392.7</v>
          </cell>
          <cell r="J16">
            <v>763.4</v>
          </cell>
        </row>
        <row r="17">
          <cell r="F17">
            <v>8</v>
          </cell>
          <cell r="G17">
            <v>60</v>
          </cell>
          <cell r="H17">
            <v>58</v>
          </cell>
          <cell r="I17">
            <v>2771.1</v>
          </cell>
          <cell r="J17">
            <v>589.9</v>
          </cell>
        </row>
        <row r="18">
          <cell r="F18">
            <v>3</v>
          </cell>
          <cell r="G18" t="str">
            <v>к</v>
          </cell>
          <cell r="H18" t="str">
            <v>к</v>
          </cell>
          <cell r="I18" t="str">
            <v>к</v>
          </cell>
          <cell r="J18" t="str">
            <v>к</v>
          </cell>
        </row>
        <row r="19">
          <cell r="F19">
            <v>5</v>
          </cell>
          <cell r="G19" t="str">
            <v>к</v>
          </cell>
          <cell r="H19" t="str">
            <v>к</v>
          </cell>
          <cell r="I19" t="str">
            <v>к</v>
          </cell>
          <cell r="J19" t="str">
            <v>к</v>
          </cell>
        </row>
        <row r="20"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</row>
        <row r="21">
          <cell r="F21">
            <v>47</v>
          </cell>
          <cell r="G21">
            <v>1233</v>
          </cell>
          <cell r="H21">
            <v>1214</v>
          </cell>
          <cell r="I21">
            <v>196056.9</v>
          </cell>
          <cell r="J21">
            <v>32808.300000000003</v>
          </cell>
        </row>
        <row r="22"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</row>
        <row r="23"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</row>
        <row r="24"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</row>
        <row r="25"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</row>
        <row r="26"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</row>
        <row r="27"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</row>
        <row r="28"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</row>
        <row r="29"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</row>
        <row r="30"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</row>
        <row r="31">
          <cell r="F31">
            <v>38</v>
          </cell>
          <cell r="G31">
            <v>1070</v>
          </cell>
          <cell r="H31">
            <v>1056</v>
          </cell>
          <cell r="I31">
            <v>174032</v>
          </cell>
          <cell r="J31">
            <v>28835.4</v>
          </cell>
        </row>
        <row r="32">
          <cell r="F32">
            <v>37</v>
          </cell>
          <cell r="G32" t="str">
            <v>к</v>
          </cell>
          <cell r="H32" t="str">
            <v>к</v>
          </cell>
          <cell r="I32" t="str">
            <v>к</v>
          </cell>
          <cell r="J32" t="str">
            <v>к</v>
          </cell>
        </row>
        <row r="33">
          <cell r="F33">
            <v>1</v>
          </cell>
          <cell r="G33" t="str">
            <v>к</v>
          </cell>
          <cell r="H33" t="str">
            <v>к</v>
          </cell>
          <cell r="I33" t="str">
            <v>к</v>
          </cell>
          <cell r="J33" t="str">
            <v>к</v>
          </cell>
        </row>
        <row r="34">
          <cell r="F34">
            <v>9</v>
          </cell>
          <cell r="G34">
            <v>163</v>
          </cell>
          <cell r="H34">
            <v>158</v>
          </cell>
          <cell r="I34">
            <v>22024.9</v>
          </cell>
          <cell r="J34">
            <v>3972.9</v>
          </cell>
        </row>
        <row r="35"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</row>
        <row r="36">
          <cell r="F36">
            <v>9</v>
          </cell>
          <cell r="G36">
            <v>163</v>
          </cell>
          <cell r="H36">
            <v>158</v>
          </cell>
          <cell r="I36">
            <v>22024.9</v>
          </cell>
          <cell r="J36">
            <v>3972.9</v>
          </cell>
        </row>
        <row r="37">
          <cell r="F37">
            <v>666</v>
          </cell>
          <cell r="G37">
            <v>25872</v>
          </cell>
          <cell r="H37">
            <v>25636</v>
          </cell>
          <cell r="I37">
            <v>5560119.5999999996</v>
          </cell>
          <cell r="J37">
            <v>579143.9</v>
          </cell>
        </row>
        <row r="38">
          <cell r="F38">
            <v>159</v>
          </cell>
          <cell r="G38">
            <v>10186</v>
          </cell>
          <cell r="H38">
            <v>10124</v>
          </cell>
          <cell r="I38">
            <v>3124522.1</v>
          </cell>
          <cell r="J38">
            <v>228353.8</v>
          </cell>
        </row>
        <row r="39">
          <cell r="F39">
            <v>33</v>
          </cell>
          <cell r="G39">
            <v>563</v>
          </cell>
          <cell r="H39">
            <v>549</v>
          </cell>
          <cell r="I39">
            <v>319627.3</v>
          </cell>
          <cell r="J39">
            <v>9626.4</v>
          </cell>
        </row>
        <row r="40">
          <cell r="F40">
            <v>2</v>
          </cell>
          <cell r="G40" t="str">
            <v>к</v>
          </cell>
          <cell r="H40" t="str">
            <v>к</v>
          </cell>
          <cell r="I40" t="str">
            <v>к</v>
          </cell>
          <cell r="J40" t="str">
            <v>к</v>
          </cell>
        </row>
        <row r="41">
          <cell r="F41">
            <v>18</v>
          </cell>
          <cell r="G41">
            <v>359</v>
          </cell>
          <cell r="H41">
            <v>348</v>
          </cell>
          <cell r="I41">
            <v>300005.3</v>
          </cell>
          <cell r="J41">
            <v>8264</v>
          </cell>
        </row>
        <row r="42">
          <cell r="F42">
            <v>1</v>
          </cell>
          <cell r="G42" t="str">
            <v>к</v>
          </cell>
          <cell r="H42" t="str">
            <v>к</v>
          </cell>
          <cell r="I42" t="str">
            <v>к</v>
          </cell>
          <cell r="J42" t="str">
            <v>к</v>
          </cell>
        </row>
        <row r="43">
          <cell r="F43">
            <v>22</v>
          </cell>
          <cell r="G43">
            <v>3562</v>
          </cell>
          <cell r="H43">
            <v>3540</v>
          </cell>
          <cell r="I43">
            <v>935647.2</v>
          </cell>
          <cell r="J43">
            <v>83400.800000000003</v>
          </cell>
        </row>
        <row r="44">
          <cell r="F44">
            <v>23</v>
          </cell>
          <cell r="G44">
            <v>461</v>
          </cell>
          <cell r="H44">
            <v>457</v>
          </cell>
          <cell r="I44">
            <v>122518.6</v>
          </cell>
          <cell r="J44">
            <v>11896.4</v>
          </cell>
        </row>
        <row r="45">
          <cell r="F45">
            <v>35</v>
          </cell>
          <cell r="G45">
            <v>2815</v>
          </cell>
          <cell r="H45">
            <v>2810</v>
          </cell>
          <cell r="I45">
            <v>232933.5</v>
          </cell>
          <cell r="J45">
            <v>40801.4</v>
          </cell>
        </row>
        <row r="46">
          <cell r="F46">
            <v>16</v>
          </cell>
          <cell r="G46">
            <v>2271</v>
          </cell>
          <cell r="H46">
            <v>2271</v>
          </cell>
          <cell r="I46">
            <v>1184491.3</v>
          </cell>
          <cell r="J46">
            <v>71975.5</v>
          </cell>
        </row>
        <row r="47">
          <cell r="F47">
            <v>9</v>
          </cell>
          <cell r="G47">
            <v>112</v>
          </cell>
          <cell r="H47">
            <v>106</v>
          </cell>
          <cell r="I47">
            <v>19711</v>
          </cell>
          <cell r="J47">
            <v>1779.4</v>
          </cell>
        </row>
        <row r="48">
          <cell r="F48">
            <v>31</v>
          </cell>
          <cell r="G48" t="str">
            <v>к</v>
          </cell>
          <cell r="H48" t="str">
            <v>к</v>
          </cell>
          <cell r="I48" t="str">
            <v>к</v>
          </cell>
          <cell r="J48" t="str">
            <v>к</v>
          </cell>
        </row>
        <row r="49">
          <cell r="F49">
            <v>1</v>
          </cell>
          <cell r="G49" t="str">
            <v>к</v>
          </cell>
          <cell r="H49" t="str">
            <v>к</v>
          </cell>
          <cell r="I49" t="str">
            <v>к</v>
          </cell>
          <cell r="J49" t="str">
            <v>к</v>
          </cell>
        </row>
        <row r="50">
          <cell r="F50">
            <v>12</v>
          </cell>
          <cell r="G50">
            <v>1236</v>
          </cell>
          <cell r="H50">
            <v>1232</v>
          </cell>
          <cell r="I50">
            <v>142121.29999999999</v>
          </cell>
          <cell r="J50">
            <v>16595.8</v>
          </cell>
        </row>
        <row r="51"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</row>
        <row r="52">
          <cell r="F52">
            <v>1</v>
          </cell>
          <cell r="G52" t="str">
            <v>к</v>
          </cell>
          <cell r="H52" t="str">
            <v>к</v>
          </cell>
          <cell r="I52" t="str">
            <v>к</v>
          </cell>
          <cell r="J52" t="str">
            <v>к</v>
          </cell>
        </row>
        <row r="53">
          <cell r="F53">
            <v>3</v>
          </cell>
          <cell r="G53">
            <v>980</v>
          </cell>
          <cell r="H53">
            <v>979</v>
          </cell>
          <cell r="I53">
            <v>82485.7</v>
          </cell>
          <cell r="J53">
            <v>10911.1</v>
          </cell>
        </row>
        <row r="54">
          <cell r="F54">
            <v>8</v>
          </cell>
          <cell r="G54" t="str">
            <v>к</v>
          </cell>
          <cell r="H54" t="str">
            <v>к</v>
          </cell>
          <cell r="I54" t="str">
            <v>к</v>
          </cell>
          <cell r="J54" t="str">
            <v>к</v>
          </cell>
        </row>
        <row r="55">
          <cell r="F55">
            <v>33</v>
          </cell>
          <cell r="G55">
            <v>740</v>
          </cell>
          <cell r="H55">
            <v>728</v>
          </cell>
          <cell r="I55">
            <v>42701.7</v>
          </cell>
          <cell r="J55">
            <v>11555.9</v>
          </cell>
        </row>
        <row r="56">
          <cell r="F56">
            <v>29</v>
          </cell>
          <cell r="G56">
            <v>503</v>
          </cell>
          <cell r="H56">
            <v>492</v>
          </cell>
          <cell r="I56">
            <v>16665.400000000001</v>
          </cell>
          <cell r="J56">
            <v>8541.7000000000007</v>
          </cell>
        </row>
        <row r="57">
          <cell r="F57">
            <v>1</v>
          </cell>
          <cell r="G57" t="str">
            <v>к</v>
          </cell>
          <cell r="H57" t="str">
            <v>к</v>
          </cell>
          <cell r="I57" t="str">
            <v>к</v>
          </cell>
          <cell r="J57" t="str">
            <v>к</v>
          </cell>
        </row>
        <row r="58">
          <cell r="F58">
            <v>3</v>
          </cell>
          <cell r="G58" t="str">
            <v>к</v>
          </cell>
          <cell r="H58" t="str">
            <v>к</v>
          </cell>
          <cell r="I58" t="str">
            <v>к</v>
          </cell>
          <cell r="J58" t="str">
            <v>к</v>
          </cell>
        </row>
        <row r="59">
          <cell r="F59">
            <v>8</v>
          </cell>
          <cell r="G59">
            <v>56</v>
          </cell>
          <cell r="H59">
            <v>52</v>
          </cell>
          <cell r="I59">
            <v>10060.6</v>
          </cell>
          <cell r="J59">
            <v>1607.4</v>
          </cell>
        </row>
        <row r="60">
          <cell r="F60">
            <v>1</v>
          </cell>
          <cell r="G60" t="str">
            <v>к</v>
          </cell>
          <cell r="H60" t="str">
            <v>к</v>
          </cell>
          <cell r="I60" t="str">
            <v>к</v>
          </cell>
          <cell r="J60" t="str">
            <v>к</v>
          </cell>
        </row>
        <row r="61">
          <cell r="F61">
            <v>7</v>
          </cell>
          <cell r="G61" t="str">
            <v>к</v>
          </cell>
          <cell r="H61" t="str">
            <v>к</v>
          </cell>
          <cell r="I61" t="str">
            <v>к</v>
          </cell>
          <cell r="J61" t="str">
            <v>к</v>
          </cell>
        </row>
        <row r="62">
          <cell r="F62">
            <v>71</v>
          </cell>
          <cell r="G62">
            <v>853</v>
          </cell>
          <cell r="H62">
            <v>816</v>
          </cell>
          <cell r="I62">
            <v>49364.6</v>
          </cell>
          <cell r="J62">
            <v>11706.5</v>
          </cell>
        </row>
        <row r="63">
          <cell r="F63">
            <v>30</v>
          </cell>
          <cell r="G63">
            <v>326</v>
          </cell>
          <cell r="H63">
            <v>316</v>
          </cell>
          <cell r="I63">
            <v>22786.1</v>
          </cell>
          <cell r="J63">
            <v>4771.8</v>
          </cell>
        </row>
        <row r="64">
          <cell r="F64">
            <v>41</v>
          </cell>
          <cell r="G64">
            <v>527</v>
          </cell>
          <cell r="H64">
            <v>500</v>
          </cell>
          <cell r="I64">
            <v>26578.5</v>
          </cell>
          <cell r="J64">
            <v>6934.7</v>
          </cell>
        </row>
        <row r="65">
          <cell r="F65">
            <v>13</v>
          </cell>
          <cell r="G65">
            <v>276</v>
          </cell>
          <cell r="H65">
            <v>276</v>
          </cell>
          <cell r="I65">
            <v>90135.6</v>
          </cell>
          <cell r="J65">
            <v>4917</v>
          </cell>
        </row>
        <row r="66">
          <cell r="F66" t="e">
            <v>#N/A</v>
          </cell>
          <cell r="G66" t="e">
            <v>#N/A</v>
          </cell>
          <cell r="H66" t="e">
            <v>#N/A</v>
          </cell>
          <cell r="I66" t="e">
            <v>#N/A</v>
          </cell>
          <cell r="J66" t="e">
            <v>#N/A</v>
          </cell>
        </row>
        <row r="67">
          <cell r="F67">
            <v>13</v>
          </cell>
          <cell r="G67">
            <v>276</v>
          </cell>
          <cell r="H67">
            <v>276</v>
          </cell>
          <cell r="I67">
            <v>90135.6</v>
          </cell>
          <cell r="J67">
            <v>4917</v>
          </cell>
        </row>
        <row r="68">
          <cell r="F68">
            <v>27</v>
          </cell>
          <cell r="G68">
            <v>194</v>
          </cell>
          <cell r="H68">
            <v>187</v>
          </cell>
          <cell r="I68">
            <v>27817.1</v>
          </cell>
          <cell r="J68">
            <v>2626.5</v>
          </cell>
        </row>
        <row r="69">
          <cell r="F69">
            <v>26</v>
          </cell>
          <cell r="G69" t="str">
            <v>к</v>
          </cell>
          <cell r="H69" t="str">
            <v>к</v>
          </cell>
          <cell r="I69" t="str">
            <v>к</v>
          </cell>
          <cell r="J69" t="str">
            <v>к</v>
          </cell>
        </row>
        <row r="70">
          <cell r="F70">
            <v>1</v>
          </cell>
          <cell r="G70" t="str">
            <v>к</v>
          </cell>
          <cell r="H70" t="str">
            <v>к</v>
          </cell>
          <cell r="I70" t="str">
            <v>к</v>
          </cell>
          <cell r="J70" t="str">
            <v>к</v>
          </cell>
        </row>
        <row r="71">
          <cell r="F71">
            <v>1</v>
          </cell>
          <cell r="G71" t="str">
            <v>к</v>
          </cell>
          <cell r="H71" t="str">
            <v>к</v>
          </cell>
          <cell r="I71" t="str">
            <v>к</v>
          </cell>
          <cell r="J71" t="str">
            <v>к</v>
          </cell>
        </row>
        <row r="72">
          <cell r="F72" t="e">
            <v>#N/A</v>
          </cell>
          <cell r="G72" t="e">
            <v>#N/A</v>
          </cell>
          <cell r="H72" t="e">
            <v>#N/A</v>
          </cell>
          <cell r="I72" t="e">
            <v>#N/A</v>
          </cell>
          <cell r="J72" t="e">
            <v>#N/A</v>
          </cell>
        </row>
        <row r="73">
          <cell r="F73">
            <v>1</v>
          </cell>
          <cell r="G73" t="str">
            <v>к</v>
          </cell>
          <cell r="H73" t="str">
            <v>к</v>
          </cell>
          <cell r="I73" t="str">
            <v>к</v>
          </cell>
          <cell r="J73" t="str">
            <v>к</v>
          </cell>
        </row>
        <row r="74">
          <cell r="F74">
            <v>12</v>
          </cell>
          <cell r="G74">
            <v>194</v>
          </cell>
          <cell r="H74">
            <v>191</v>
          </cell>
          <cell r="I74">
            <v>15056.7</v>
          </cell>
          <cell r="J74">
            <v>3435.1</v>
          </cell>
        </row>
        <row r="75">
          <cell r="F75">
            <v>8</v>
          </cell>
          <cell r="G75" t="str">
            <v>к</v>
          </cell>
          <cell r="H75" t="str">
            <v>к</v>
          </cell>
          <cell r="I75" t="str">
            <v>к</v>
          </cell>
          <cell r="J75" t="str">
            <v>к</v>
          </cell>
        </row>
        <row r="76">
          <cell r="F76" t="e">
            <v>#N/A</v>
          </cell>
          <cell r="G76" t="e">
            <v>#N/A</v>
          </cell>
          <cell r="H76" t="e">
            <v>#N/A</v>
          </cell>
          <cell r="I76" t="e">
            <v>#N/A</v>
          </cell>
          <cell r="J76" t="e">
            <v>#N/A</v>
          </cell>
        </row>
        <row r="77">
          <cell r="F77">
            <v>1</v>
          </cell>
          <cell r="G77" t="str">
            <v>к</v>
          </cell>
          <cell r="H77" t="str">
            <v>к</v>
          </cell>
          <cell r="I77" t="str">
            <v>к</v>
          </cell>
          <cell r="J77" t="str">
            <v>к</v>
          </cell>
        </row>
        <row r="78">
          <cell r="F78">
            <v>3</v>
          </cell>
          <cell r="G78">
            <v>86</v>
          </cell>
          <cell r="H78">
            <v>86</v>
          </cell>
          <cell r="I78">
            <v>13871.8</v>
          </cell>
          <cell r="J78">
            <v>2738.2</v>
          </cell>
        </row>
        <row r="79">
          <cell r="F79" t="e">
            <v>#N/A</v>
          </cell>
          <cell r="G79" t="e">
            <v>#N/A</v>
          </cell>
          <cell r="H79" t="e">
            <v>#N/A</v>
          </cell>
          <cell r="I79" t="e">
            <v>#N/A</v>
          </cell>
          <cell r="J79" t="e">
            <v>#N/A</v>
          </cell>
        </row>
        <row r="80">
          <cell r="F80" t="e">
            <v>#N/A</v>
          </cell>
          <cell r="G80" t="e">
            <v>#N/A</v>
          </cell>
          <cell r="H80" t="e">
            <v>#N/A</v>
          </cell>
          <cell r="I80" t="e">
            <v>#N/A</v>
          </cell>
          <cell r="J80" t="e">
            <v>#N/A</v>
          </cell>
        </row>
        <row r="81">
          <cell r="F81">
            <v>2</v>
          </cell>
          <cell r="G81" t="str">
            <v>к</v>
          </cell>
          <cell r="H81" t="str">
            <v>к</v>
          </cell>
          <cell r="I81" t="str">
            <v>к</v>
          </cell>
          <cell r="J81" t="str">
            <v>к</v>
          </cell>
        </row>
        <row r="82">
          <cell r="F82" t="e">
            <v>#N/A</v>
          </cell>
          <cell r="G82" t="e">
            <v>#N/A</v>
          </cell>
          <cell r="H82" t="e">
            <v>#N/A</v>
          </cell>
          <cell r="I82" t="e">
            <v>#N/A</v>
          </cell>
          <cell r="J82" t="e">
            <v>#N/A</v>
          </cell>
        </row>
        <row r="83">
          <cell r="F83">
            <v>2</v>
          </cell>
          <cell r="G83" t="str">
            <v>к</v>
          </cell>
          <cell r="H83" t="str">
            <v>к</v>
          </cell>
          <cell r="I83" t="str">
            <v>к</v>
          </cell>
          <cell r="J83" t="str">
            <v>к</v>
          </cell>
        </row>
        <row r="84">
          <cell r="F84">
            <v>37</v>
          </cell>
          <cell r="G84">
            <v>855</v>
          </cell>
          <cell r="H84">
            <v>845</v>
          </cell>
          <cell r="I84">
            <v>234494.8</v>
          </cell>
          <cell r="J84">
            <v>15983.9</v>
          </cell>
        </row>
        <row r="85">
          <cell r="F85">
            <v>2</v>
          </cell>
          <cell r="G85" t="str">
            <v>к</v>
          </cell>
          <cell r="H85" t="str">
            <v>к</v>
          </cell>
          <cell r="I85" t="str">
            <v>к</v>
          </cell>
          <cell r="J85" t="str">
            <v>к</v>
          </cell>
        </row>
        <row r="86">
          <cell r="F86">
            <v>35</v>
          </cell>
          <cell r="G86" t="str">
            <v>к</v>
          </cell>
          <cell r="H86" t="str">
            <v>к</v>
          </cell>
          <cell r="I86" t="str">
            <v>к</v>
          </cell>
          <cell r="J86" t="str">
            <v>к</v>
          </cell>
        </row>
        <row r="87">
          <cell r="F87">
            <v>77</v>
          </cell>
          <cell r="G87">
            <v>1443</v>
          </cell>
          <cell r="H87">
            <v>1422</v>
          </cell>
          <cell r="I87">
            <v>243348.9</v>
          </cell>
          <cell r="J87">
            <v>27411.4</v>
          </cell>
        </row>
        <row r="88">
          <cell r="F88">
            <v>3</v>
          </cell>
          <cell r="G88">
            <v>159</v>
          </cell>
          <cell r="H88">
            <v>159</v>
          </cell>
          <cell r="I88">
            <v>13027.7</v>
          </cell>
          <cell r="J88">
            <v>2254.9</v>
          </cell>
        </row>
        <row r="89">
          <cell r="F89" t="e">
            <v>#N/A</v>
          </cell>
          <cell r="G89" t="e">
            <v>#N/A</v>
          </cell>
          <cell r="H89" t="e">
            <v>#N/A</v>
          </cell>
          <cell r="I89" t="e">
            <v>#N/A</v>
          </cell>
          <cell r="J89" t="e">
            <v>#N/A</v>
          </cell>
        </row>
        <row r="90">
          <cell r="F90">
            <v>28</v>
          </cell>
          <cell r="G90">
            <v>466</v>
          </cell>
          <cell r="H90">
            <v>458</v>
          </cell>
          <cell r="I90">
            <v>11577.1</v>
          </cell>
          <cell r="J90">
            <v>4172.8</v>
          </cell>
        </row>
        <row r="91">
          <cell r="F91" t="e">
            <v>#N/A</v>
          </cell>
          <cell r="G91" t="e">
            <v>#N/A</v>
          </cell>
          <cell r="H91" t="e">
            <v>#N/A</v>
          </cell>
          <cell r="I91" t="e">
            <v>#N/A</v>
          </cell>
          <cell r="J91" t="e">
            <v>#N/A</v>
          </cell>
        </row>
        <row r="92">
          <cell r="F92">
            <v>4</v>
          </cell>
          <cell r="G92">
            <v>155</v>
          </cell>
          <cell r="H92">
            <v>153</v>
          </cell>
          <cell r="I92">
            <v>16410.2</v>
          </cell>
          <cell r="J92">
            <v>4718.5</v>
          </cell>
        </row>
        <row r="93">
          <cell r="F93">
            <v>33</v>
          </cell>
          <cell r="G93">
            <v>561</v>
          </cell>
          <cell r="H93">
            <v>552</v>
          </cell>
          <cell r="I93">
            <v>197040.5</v>
          </cell>
          <cell r="J93">
            <v>15045.4</v>
          </cell>
        </row>
        <row r="94">
          <cell r="F94">
            <v>9</v>
          </cell>
          <cell r="G94">
            <v>102</v>
          </cell>
          <cell r="H94">
            <v>100</v>
          </cell>
          <cell r="I94">
            <v>5293.4</v>
          </cell>
          <cell r="J94">
            <v>1219.8</v>
          </cell>
        </row>
        <row r="95">
          <cell r="F95" t="e">
            <v>#N/A</v>
          </cell>
          <cell r="G95" t="e">
            <v>#N/A</v>
          </cell>
          <cell r="H95" t="e">
            <v>#N/A</v>
          </cell>
          <cell r="I95" t="e">
            <v>#N/A</v>
          </cell>
          <cell r="J95" t="e">
            <v>#N/A</v>
          </cell>
        </row>
        <row r="96">
          <cell r="F96">
            <v>3</v>
          </cell>
          <cell r="G96">
            <v>184</v>
          </cell>
          <cell r="H96">
            <v>184</v>
          </cell>
          <cell r="I96">
            <v>106955</v>
          </cell>
          <cell r="J96">
            <v>3261.4</v>
          </cell>
        </row>
        <row r="97">
          <cell r="F97" t="e">
            <v>#N/A</v>
          </cell>
          <cell r="G97" t="e">
            <v>#N/A</v>
          </cell>
          <cell r="H97" t="e">
            <v>#N/A</v>
          </cell>
          <cell r="I97" t="e">
            <v>#N/A</v>
          </cell>
          <cell r="J97" t="e">
            <v>#N/A</v>
          </cell>
        </row>
        <row r="98">
          <cell r="F98" t="e">
            <v>#N/A</v>
          </cell>
          <cell r="G98" t="e">
            <v>#N/A</v>
          </cell>
          <cell r="H98" t="e">
            <v>#N/A</v>
          </cell>
          <cell r="I98" t="e">
            <v>#N/A</v>
          </cell>
          <cell r="J98" t="e">
            <v>#N/A</v>
          </cell>
        </row>
        <row r="99">
          <cell r="F99">
            <v>3</v>
          </cell>
          <cell r="G99">
            <v>184</v>
          </cell>
          <cell r="H99">
            <v>184</v>
          </cell>
          <cell r="I99">
            <v>106955</v>
          </cell>
          <cell r="J99">
            <v>3261.4</v>
          </cell>
        </row>
        <row r="100">
          <cell r="F100" t="e">
            <v>#N/A</v>
          </cell>
          <cell r="G100" t="e">
            <v>#N/A</v>
          </cell>
          <cell r="H100" t="e">
            <v>#N/A</v>
          </cell>
          <cell r="I100" t="e">
            <v>#N/A</v>
          </cell>
          <cell r="J100" t="e">
            <v>#N/A</v>
          </cell>
        </row>
        <row r="101">
          <cell r="F101" t="e">
            <v>#N/A</v>
          </cell>
          <cell r="G101" t="e">
            <v>#N/A</v>
          </cell>
          <cell r="H101" t="e">
            <v>#N/A</v>
          </cell>
          <cell r="I101" t="e">
            <v>#N/A</v>
          </cell>
          <cell r="J101" t="e">
            <v>#N/A</v>
          </cell>
        </row>
        <row r="102">
          <cell r="F102">
            <v>56</v>
          </cell>
          <cell r="G102">
            <v>907</v>
          </cell>
          <cell r="H102">
            <v>888</v>
          </cell>
          <cell r="I102">
            <v>105202.6</v>
          </cell>
          <cell r="J102">
            <v>16464.400000000001</v>
          </cell>
        </row>
        <row r="103">
          <cell r="F103">
            <v>17</v>
          </cell>
          <cell r="G103">
            <v>194</v>
          </cell>
          <cell r="H103">
            <v>187</v>
          </cell>
          <cell r="I103">
            <v>18929.8</v>
          </cell>
          <cell r="J103">
            <v>2881.7</v>
          </cell>
        </row>
        <row r="104">
          <cell r="F104">
            <v>3</v>
          </cell>
          <cell r="G104">
            <v>10</v>
          </cell>
          <cell r="H104">
            <v>10</v>
          </cell>
          <cell r="I104">
            <v>1695.5</v>
          </cell>
          <cell r="J104">
            <v>74.3</v>
          </cell>
        </row>
        <row r="105">
          <cell r="F105" t="e">
            <v>#N/A</v>
          </cell>
          <cell r="G105" t="e">
            <v>#N/A</v>
          </cell>
          <cell r="H105" t="e">
            <v>#N/A</v>
          </cell>
          <cell r="I105" t="e">
            <v>#N/A</v>
          </cell>
          <cell r="J105" t="e">
            <v>#N/A</v>
          </cell>
        </row>
        <row r="106">
          <cell r="F106" t="e">
            <v>#N/A</v>
          </cell>
          <cell r="G106" t="e">
            <v>#N/A</v>
          </cell>
          <cell r="H106" t="e">
            <v>#N/A</v>
          </cell>
          <cell r="I106" t="e">
            <v>#N/A</v>
          </cell>
          <cell r="J106" t="e">
            <v>#N/A</v>
          </cell>
        </row>
        <row r="107">
          <cell r="F107">
            <v>3</v>
          </cell>
          <cell r="G107">
            <v>20</v>
          </cell>
          <cell r="H107">
            <v>18</v>
          </cell>
          <cell r="I107">
            <v>1928.8</v>
          </cell>
          <cell r="J107">
            <v>227.3</v>
          </cell>
        </row>
        <row r="108">
          <cell r="F108">
            <v>10</v>
          </cell>
          <cell r="G108">
            <v>69</v>
          </cell>
          <cell r="H108">
            <v>65</v>
          </cell>
          <cell r="I108">
            <v>2937.6</v>
          </cell>
          <cell r="J108">
            <v>978.5</v>
          </cell>
        </row>
        <row r="109">
          <cell r="F109">
            <v>4</v>
          </cell>
          <cell r="G109">
            <v>36</v>
          </cell>
          <cell r="H109">
            <v>35</v>
          </cell>
          <cell r="I109">
            <v>4630.1000000000004</v>
          </cell>
          <cell r="J109">
            <v>967.7</v>
          </cell>
        </row>
        <row r="110">
          <cell r="F110">
            <v>19</v>
          </cell>
          <cell r="G110">
            <v>578</v>
          </cell>
          <cell r="H110">
            <v>573</v>
          </cell>
          <cell r="I110">
            <v>75080.800000000003</v>
          </cell>
          <cell r="J110">
            <v>11334.9</v>
          </cell>
        </row>
        <row r="111">
          <cell r="F111">
            <v>8</v>
          </cell>
          <cell r="G111">
            <v>773</v>
          </cell>
          <cell r="H111">
            <v>770</v>
          </cell>
          <cell r="I111">
            <v>89029.9</v>
          </cell>
          <cell r="J111">
            <v>15470.3</v>
          </cell>
        </row>
        <row r="112">
          <cell r="F112">
            <v>2</v>
          </cell>
          <cell r="G112" t="str">
            <v>к</v>
          </cell>
          <cell r="H112" t="str">
            <v>к</v>
          </cell>
          <cell r="I112" t="str">
            <v>к</v>
          </cell>
          <cell r="J112" t="str">
            <v>к</v>
          </cell>
        </row>
        <row r="113">
          <cell r="F113" t="e">
            <v>#N/A</v>
          </cell>
          <cell r="G113" t="e">
            <v>#N/A</v>
          </cell>
          <cell r="H113" t="e">
            <v>#N/A</v>
          </cell>
          <cell r="I113" t="e">
            <v>#N/A</v>
          </cell>
          <cell r="J113" t="e">
            <v>#N/A</v>
          </cell>
        </row>
        <row r="114">
          <cell r="F114">
            <v>3</v>
          </cell>
          <cell r="G114">
            <v>713</v>
          </cell>
          <cell r="H114">
            <v>712</v>
          </cell>
          <cell r="I114">
            <v>52336.6</v>
          </cell>
          <cell r="J114">
            <v>14217.3</v>
          </cell>
        </row>
        <row r="115">
          <cell r="F115">
            <v>1</v>
          </cell>
          <cell r="G115" t="str">
            <v>к</v>
          </cell>
          <cell r="H115" t="str">
            <v>к</v>
          </cell>
          <cell r="I115" t="str">
            <v>к</v>
          </cell>
          <cell r="J115" t="str">
            <v>к</v>
          </cell>
        </row>
        <row r="116">
          <cell r="F116">
            <v>1</v>
          </cell>
          <cell r="G116" t="str">
            <v>к</v>
          </cell>
          <cell r="H116" t="str">
            <v>к</v>
          </cell>
          <cell r="I116" t="str">
            <v>к</v>
          </cell>
          <cell r="J116" t="str">
            <v>к</v>
          </cell>
        </row>
        <row r="117">
          <cell r="F117">
            <v>1</v>
          </cell>
          <cell r="G117" t="str">
            <v>к</v>
          </cell>
          <cell r="H117" t="str">
            <v>к</v>
          </cell>
          <cell r="I117" t="str">
            <v>к</v>
          </cell>
          <cell r="J117" t="str">
            <v>к</v>
          </cell>
        </row>
        <row r="118">
          <cell r="F118" t="e">
            <v>#N/A</v>
          </cell>
          <cell r="G118" t="e">
            <v>#N/A</v>
          </cell>
          <cell r="H118" t="e">
            <v>#N/A</v>
          </cell>
          <cell r="I118" t="e">
            <v>#N/A</v>
          </cell>
          <cell r="J118" t="e">
            <v>#N/A</v>
          </cell>
        </row>
        <row r="119">
          <cell r="F119" t="e">
            <v>#N/A</v>
          </cell>
          <cell r="G119" t="e">
            <v>#N/A</v>
          </cell>
          <cell r="H119" t="e">
            <v>#N/A</v>
          </cell>
          <cell r="I119" t="e">
            <v>#N/A</v>
          </cell>
          <cell r="J119" t="e">
            <v>#N/A</v>
          </cell>
        </row>
        <row r="120">
          <cell r="F120">
            <v>20</v>
          </cell>
          <cell r="G120">
            <v>1812</v>
          </cell>
          <cell r="H120">
            <v>1806</v>
          </cell>
          <cell r="I120">
            <v>370109.8</v>
          </cell>
          <cell r="J120">
            <v>43077.7</v>
          </cell>
        </row>
        <row r="121">
          <cell r="F121">
            <v>2</v>
          </cell>
          <cell r="G121" t="str">
            <v>к</v>
          </cell>
          <cell r="H121" t="str">
            <v>к</v>
          </cell>
          <cell r="I121" t="str">
            <v>к</v>
          </cell>
          <cell r="J121" t="str">
            <v>к</v>
          </cell>
        </row>
        <row r="122">
          <cell r="F122" t="e">
            <v>#N/A</v>
          </cell>
          <cell r="G122" t="e">
            <v>#N/A</v>
          </cell>
          <cell r="H122" t="e">
            <v>#N/A</v>
          </cell>
          <cell r="I122" t="e">
            <v>#N/A</v>
          </cell>
          <cell r="J122" t="e">
            <v>#N/A</v>
          </cell>
        </row>
        <row r="123">
          <cell r="F123" t="e">
            <v>#N/A</v>
          </cell>
          <cell r="G123" t="e">
            <v>#N/A</v>
          </cell>
          <cell r="H123" t="e">
            <v>#N/A</v>
          </cell>
          <cell r="I123" t="e">
            <v>#N/A</v>
          </cell>
          <cell r="J123" t="e">
            <v>#N/A</v>
          </cell>
        </row>
        <row r="124">
          <cell r="F124">
            <v>13</v>
          </cell>
          <cell r="G124">
            <v>1290</v>
          </cell>
          <cell r="H124">
            <v>1284</v>
          </cell>
          <cell r="I124">
            <v>249493.8</v>
          </cell>
          <cell r="J124">
            <v>35770.400000000001</v>
          </cell>
        </row>
        <row r="125">
          <cell r="F125">
            <v>2</v>
          </cell>
          <cell r="G125" t="str">
            <v>к</v>
          </cell>
          <cell r="H125" t="str">
            <v>к</v>
          </cell>
          <cell r="I125" t="str">
            <v>к</v>
          </cell>
          <cell r="J125" t="str">
            <v>к</v>
          </cell>
        </row>
        <row r="126">
          <cell r="F126">
            <v>3</v>
          </cell>
          <cell r="G126">
            <v>156</v>
          </cell>
          <cell r="H126">
            <v>156</v>
          </cell>
          <cell r="I126">
            <v>89971.9</v>
          </cell>
          <cell r="J126">
            <v>2597.3000000000002</v>
          </cell>
        </row>
        <row r="127">
          <cell r="F127">
            <v>13</v>
          </cell>
          <cell r="G127">
            <v>261</v>
          </cell>
          <cell r="H127">
            <v>258</v>
          </cell>
          <cell r="I127">
            <v>37400.9</v>
          </cell>
          <cell r="J127">
            <v>5041.3999999999996</v>
          </cell>
        </row>
        <row r="128">
          <cell r="F128">
            <v>5</v>
          </cell>
          <cell r="G128">
            <v>29</v>
          </cell>
          <cell r="H128">
            <v>29</v>
          </cell>
          <cell r="I128">
            <v>7226</v>
          </cell>
          <cell r="J128">
            <v>424.9</v>
          </cell>
        </row>
        <row r="129">
          <cell r="F129">
            <v>2</v>
          </cell>
          <cell r="G129" t="str">
            <v>к</v>
          </cell>
          <cell r="H129" t="str">
            <v>к</v>
          </cell>
          <cell r="I129" t="str">
            <v>к</v>
          </cell>
          <cell r="J129" t="str">
            <v>к</v>
          </cell>
        </row>
        <row r="130">
          <cell r="F130" t="e">
            <v>#N/A</v>
          </cell>
          <cell r="G130" t="e">
            <v>#N/A</v>
          </cell>
          <cell r="H130" t="e">
            <v>#N/A</v>
          </cell>
          <cell r="I130" t="e">
            <v>#N/A</v>
          </cell>
          <cell r="J130" t="e">
            <v>#N/A</v>
          </cell>
        </row>
        <row r="131">
          <cell r="F131">
            <v>1</v>
          </cell>
          <cell r="G131" t="str">
            <v>к</v>
          </cell>
          <cell r="H131" t="str">
            <v>к</v>
          </cell>
          <cell r="I131" t="str">
            <v>к</v>
          </cell>
          <cell r="J131" t="str">
            <v>к</v>
          </cell>
        </row>
        <row r="132">
          <cell r="F132">
            <v>5</v>
          </cell>
          <cell r="G132">
            <v>133</v>
          </cell>
          <cell r="H132">
            <v>130</v>
          </cell>
          <cell r="I132">
            <v>22471.7</v>
          </cell>
          <cell r="J132">
            <v>2116.5</v>
          </cell>
        </row>
        <row r="133">
          <cell r="F133">
            <v>5</v>
          </cell>
          <cell r="G133">
            <v>2989</v>
          </cell>
          <cell r="H133">
            <v>2989</v>
          </cell>
          <cell r="I133">
            <v>230947.6</v>
          </cell>
          <cell r="J133">
            <v>108035.9</v>
          </cell>
        </row>
        <row r="134">
          <cell r="F134" t="e">
            <v>#N/A</v>
          </cell>
          <cell r="G134" t="e">
            <v>#N/A</v>
          </cell>
          <cell r="H134" t="e">
            <v>#N/A</v>
          </cell>
          <cell r="I134" t="e">
            <v>#N/A</v>
          </cell>
          <cell r="J134" t="e">
            <v>#N/A</v>
          </cell>
        </row>
        <row r="135">
          <cell r="F135">
            <v>1</v>
          </cell>
          <cell r="G135" t="str">
            <v>к</v>
          </cell>
          <cell r="H135" t="str">
            <v>к</v>
          </cell>
          <cell r="I135" t="str">
            <v>к</v>
          </cell>
          <cell r="J135" t="str">
            <v>к</v>
          </cell>
        </row>
        <row r="136">
          <cell r="F136">
            <v>4</v>
          </cell>
          <cell r="G136" t="str">
            <v>к</v>
          </cell>
          <cell r="H136" t="str">
            <v>к</v>
          </cell>
          <cell r="I136" t="str">
            <v>к</v>
          </cell>
          <cell r="J136" t="str">
            <v>к</v>
          </cell>
        </row>
        <row r="137">
          <cell r="F137">
            <v>1</v>
          </cell>
          <cell r="G137" t="str">
            <v>к</v>
          </cell>
          <cell r="H137" t="str">
            <v>к</v>
          </cell>
          <cell r="I137" t="str">
            <v>к</v>
          </cell>
          <cell r="J137" t="str">
            <v>к</v>
          </cell>
        </row>
        <row r="138">
          <cell r="F138" t="e">
            <v>#N/A</v>
          </cell>
          <cell r="G138" t="e">
            <v>#N/A</v>
          </cell>
          <cell r="H138" t="e">
            <v>#N/A</v>
          </cell>
          <cell r="I138" t="e">
            <v>#N/A</v>
          </cell>
          <cell r="J138" t="e">
            <v>#N/A</v>
          </cell>
        </row>
        <row r="139">
          <cell r="F139" t="e">
            <v>#N/A</v>
          </cell>
          <cell r="G139" t="e">
            <v>#N/A</v>
          </cell>
          <cell r="H139" t="e">
            <v>#N/A</v>
          </cell>
          <cell r="I139" t="e">
            <v>#N/A</v>
          </cell>
          <cell r="J139" t="e">
            <v>#N/A</v>
          </cell>
        </row>
        <row r="140">
          <cell r="F140">
            <v>1</v>
          </cell>
          <cell r="G140" t="str">
            <v>к</v>
          </cell>
          <cell r="H140" t="str">
            <v>к</v>
          </cell>
          <cell r="I140" t="str">
            <v>к</v>
          </cell>
          <cell r="J140" t="str">
            <v>к</v>
          </cell>
        </row>
        <row r="141">
          <cell r="F141" t="e">
            <v>#N/A</v>
          </cell>
          <cell r="G141" t="e">
            <v>#N/A</v>
          </cell>
          <cell r="H141" t="e">
            <v>#N/A</v>
          </cell>
          <cell r="I141" t="e">
            <v>#N/A</v>
          </cell>
          <cell r="J141" t="e">
            <v>#N/A</v>
          </cell>
        </row>
        <row r="142">
          <cell r="F142" t="e">
            <v>#N/A</v>
          </cell>
          <cell r="G142" t="e">
            <v>#N/A</v>
          </cell>
          <cell r="H142" t="e">
            <v>#N/A</v>
          </cell>
          <cell r="I142" t="e">
            <v>#N/A</v>
          </cell>
          <cell r="J142" t="e">
            <v>#N/A</v>
          </cell>
        </row>
        <row r="143">
          <cell r="F143">
            <v>20</v>
          </cell>
          <cell r="G143">
            <v>944</v>
          </cell>
          <cell r="H143">
            <v>931</v>
          </cell>
          <cell r="I143">
            <v>122900.4</v>
          </cell>
          <cell r="J143">
            <v>19462.900000000001</v>
          </cell>
        </row>
        <row r="144">
          <cell r="F144">
            <v>14</v>
          </cell>
          <cell r="G144">
            <v>420</v>
          </cell>
          <cell r="H144">
            <v>415</v>
          </cell>
          <cell r="I144">
            <v>42549.1</v>
          </cell>
          <cell r="J144">
            <v>9161.1</v>
          </cell>
        </row>
        <row r="145">
          <cell r="F145">
            <v>1</v>
          </cell>
          <cell r="G145" t="str">
            <v>к</v>
          </cell>
          <cell r="H145" t="str">
            <v>к</v>
          </cell>
          <cell r="I145" t="str">
            <v>к</v>
          </cell>
          <cell r="J145" t="str">
            <v>к</v>
          </cell>
        </row>
        <row r="146">
          <cell r="F146" t="e">
            <v>#N/A</v>
          </cell>
          <cell r="G146" t="e">
            <v>#N/A</v>
          </cell>
          <cell r="H146" t="e">
            <v>#N/A</v>
          </cell>
          <cell r="I146" t="e">
            <v>#N/A</v>
          </cell>
          <cell r="J146" t="e">
            <v>#N/A</v>
          </cell>
        </row>
        <row r="147">
          <cell r="F147" t="e">
            <v>#N/A</v>
          </cell>
          <cell r="G147" t="e">
            <v>#N/A</v>
          </cell>
          <cell r="H147" t="e">
            <v>#N/A</v>
          </cell>
          <cell r="I147" t="e">
            <v>#N/A</v>
          </cell>
          <cell r="J147" t="e">
            <v>#N/A</v>
          </cell>
        </row>
        <row r="148">
          <cell r="F148">
            <v>4</v>
          </cell>
          <cell r="G148">
            <v>215</v>
          </cell>
          <cell r="H148">
            <v>213</v>
          </cell>
          <cell r="I148">
            <v>17739.5</v>
          </cell>
          <cell r="J148">
            <v>3529</v>
          </cell>
        </row>
        <row r="149">
          <cell r="F149">
            <v>5</v>
          </cell>
          <cell r="G149">
            <v>164</v>
          </cell>
          <cell r="H149">
            <v>162</v>
          </cell>
          <cell r="I149">
            <v>23455.599999999999</v>
          </cell>
          <cell r="J149">
            <v>5276.5</v>
          </cell>
        </row>
        <row r="150">
          <cell r="F150">
            <v>4</v>
          </cell>
          <cell r="G150" t="str">
            <v>к</v>
          </cell>
          <cell r="H150" t="str">
            <v>к</v>
          </cell>
          <cell r="I150" t="str">
            <v>к</v>
          </cell>
          <cell r="J150" t="str">
            <v>к</v>
          </cell>
        </row>
        <row r="151">
          <cell r="F151">
            <v>42</v>
          </cell>
          <cell r="G151">
            <v>228</v>
          </cell>
          <cell r="H151">
            <v>214</v>
          </cell>
          <cell r="I151">
            <v>12305.1</v>
          </cell>
          <cell r="J151">
            <v>3326.4</v>
          </cell>
        </row>
        <row r="152">
          <cell r="F152">
            <v>37</v>
          </cell>
          <cell r="G152">
            <v>220</v>
          </cell>
          <cell r="H152">
            <v>209</v>
          </cell>
          <cell r="I152">
            <v>11350.6</v>
          </cell>
          <cell r="J152">
            <v>3266.9</v>
          </cell>
        </row>
        <row r="153">
          <cell r="F153">
            <v>5</v>
          </cell>
          <cell r="G153">
            <v>8</v>
          </cell>
          <cell r="H153">
            <v>5</v>
          </cell>
          <cell r="I153">
            <v>954.5</v>
          </cell>
          <cell r="J153">
            <v>59.5</v>
          </cell>
        </row>
        <row r="154">
          <cell r="F154">
            <v>14</v>
          </cell>
          <cell r="G154">
            <v>5522</v>
          </cell>
          <cell r="H154">
            <v>5519</v>
          </cell>
          <cell r="I154">
            <v>1703329.4</v>
          </cell>
          <cell r="J154">
            <v>199885.3</v>
          </cell>
        </row>
        <row r="155">
          <cell r="F155">
            <v>14</v>
          </cell>
          <cell r="G155">
            <v>5522</v>
          </cell>
          <cell r="H155">
            <v>5519</v>
          </cell>
          <cell r="I155">
            <v>1703329.4</v>
          </cell>
          <cell r="J155">
            <v>199885.3</v>
          </cell>
        </row>
        <row r="156">
          <cell r="F156">
            <v>9</v>
          </cell>
          <cell r="G156">
            <v>2414</v>
          </cell>
          <cell r="H156">
            <v>2411</v>
          </cell>
          <cell r="I156">
            <v>664588.30000000005</v>
          </cell>
          <cell r="J156">
            <v>96763.7</v>
          </cell>
        </row>
        <row r="157">
          <cell r="F157">
            <v>2</v>
          </cell>
          <cell r="G157" t="str">
            <v>к</v>
          </cell>
          <cell r="H157" t="str">
            <v>к</v>
          </cell>
          <cell r="I157" t="str">
            <v>к</v>
          </cell>
          <cell r="J157" t="str">
            <v>к</v>
          </cell>
        </row>
        <row r="158">
          <cell r="F158">
            <v>3</v>
          </cell>
          <cell r="G158" t="str">
            <v>к</v>
          </cell>
          <cell r="H158" t="str">
            <v>к</v>
          </cell>
          <cell r="I158" t="str">
            <v>к</v>
          </cell>
          <cell r="J158" t="str">
            <v>к</v>
          </cell>
        </row>
        <row r="159">
          <cell r="F159">
            <v>80</v>
          </cell>
          <cell r="G159">
            <v>2031</v>
          </cell>
          <cell r="H159">
            <v>2018</v>
          </cell>
          <cell r="I159">
            <v>160481.9</v>
          </cell>
          <cell r="J159">
            <v>41117.599999999999</v>
          </cell>
        </row>
        <row r="160">
          <cell r="F160">
            <v>33</v>
          </cell>
          <cell r="G160" t="str">
            <v>к</v>
          </cell>
          <cell r="H160" t="str">
            <v>к</v>
          </cell>
          <cell r="I160" t="str">
            <v>к</v>
          </cell>
          <cell r="J160" t="str">
            <v>к</v>
          </cell>
        </row>
        <row r="161">
          <cell r="F161">
            <v>2</v>
          </cell>
          <cell r="G161" t="str">
            <v>к</v>
          </cell>
          <cell r="H161" t="str">
            <v>к</v>
          </cell>
          <cell r="I161" t="str">
            <v>к</v>
          </cell>
          <cell r="J161" t="str">
            <v>к</v>
          </cell>
        </row>
        <row r="162">
          <cell r="F162">
            <v>45</v>
          </cell>
          <cell r="G162">
            <v>664</v>
          </cell>
          <cell r="H162">
            <v>656</v>
          </cell>
          <cell r="I162">
            <v>71645</v>
          </cell>
          <cell r="J162">
            <v>11214.1</v>
          </cell>
        </row>
        <row r="163">
          <cell r="F163">
            <v>33</v>
          </cell>
          <cell r="G163">
            <v>465</v>
          </cell>
          <cell r="H163">
            <v>459</v>
          </cell>
          <cell r="I163">
            <v>29661.3</v>
          </cell>
          <cell r="J163">
            <v>8513.2000000000007</v>
          </cell>
        </row>
        <row r="164">
          <cell r="F164">
            <v>1</v>
          </cell>
          <cell r="G164" t="str">
            <v>к</v>
          </cell>
          <cell r="H164" t="str">
            <v>к</v>
          </cell>
          <cell r="I164" t="str">
            <v>к</v>
          </cell>
          <cell r="J164" t="str">
            <v>к</v>
          </cell>
        </row>
        <row r="165">
          <cell r="F165">
            <v>11</v>
          </cell>
          <cell r="G165" t="str">
            <v>к</v>
          </cell>
          <cell r="H165" t="str">
            <v>к</v>
          </cell>
          <cell r="I165" t="str">
            <v>к</v>
          </cell>
          <cell r="J165" t="str">
            <v>к</v>
          </cell>
        </row>
        <row r="166">
          <cell r="F166" t="e">
            <v>#N/A</v>
          </cell>
          <cell r="G166" t="e">
            <v>#N/A</v>
          </cell>
          <cell r="H166" t="e">
            <v>#N/A</v>
          </cell>
          <cell r="I166" t="e">
            <v>#N/A</v>
          </cell>
          <cell r="J166" t="e">
            <v>#N/A</v>
          </cell>
        </row>
        <row r="167">
          <cell r="F167">
            <v>382</v>
          </cell>
          <cell r="G167">
            <v>5685</v>
          </cell>
          <cell r="H167">
            <v>5522</v>
          </cell>
          <cell r="I167">
            <v>921622.8</v>
          </cell>
          <cell r="J167">
            <v>108501.6</v>
          </cell>
        </row>
        <row r="168">
          <cell r="F168">
            <v>205</v>
          </cell>
          <cell r="G168">
            <v>4049</v>
          </cell>
          <cell r="H168">
            <v>3940</v>
          </cell>
          <cell r="I168">
            <v>636639.69999999995</v>
          </cell>
          <cell r="J168">
            <v>82318.600000000006</v>
          </cell>
        </row>
        <row r="169">
          <cell r="F169">
            <v>14</v>
          </cell>
          <cell r="G169">
            <v>62</v>
          </cell>
          <cell r="H169">
            <v>59</v>
          </cell>
          <cell r="I169">
            <v>6771.2</v>
          </cell>
          <cell r="J169">
            <v>987.4</v>
          </cell>
        </row>
        <row r="170">
          <cell r="F170">
            <v>191</v>
          </cell>
          <cell r="G170">
            <v>3987</v>
          </cell>
          <cell r="H170">
            <v>3881</v>
          </cell>
          <cell r="I170">
            <v>629868.5</v>
          </cell>
          <cell r="J170">
            <v>81331.199999999997</v>
          </cell>
        </row>
        <row r="171">
          <cell r="F171">
            <v>32</v>
          </cell>
          <cell r="G171">
            <v>412</v>
          </cell>
          <cell r="H171">
            <v>407</v>
          </cell>
          <cell r="I171">
            <v>127011.3</v>
          </cell>
          <cell r="J171">
            <v>7384.3</v>
          </cell>
        </row>
        <row r="172">
          <cell r="F172">
            <v>15</v>
          </cell>
          <cell r="G172">
            <v>134</v>
          </cell>
          <cell r="H172">
            <v>132</v>
          </cell>
          <cell r="I172">
            <v>22246.400000000001</v>
          </cell>
          <cell r="J172">
            <v>2698</v>
          </cell>
        </row>
        <row r="173">
          <cell r="F173">
            <v>14</v>
          </cell>
          <cell r="G173" t="str">
            <v>к</v>
          </cell>
          <cell r="H173" t="str">
            <v>к</v>
          </cell>
          <cell r="I173" t="str">
            <v>к</v>
          </cell>
          <cell r="J173" t="str">
            <v>к</v>
          </cell>
        </row>
        <row r="174">
          <cell r="F174">
            <v>3</v>
          </cell>
          <cell r="G174" t="str">
            <v>к</v>
          </cell>
          <cell r="H174" t="str">
            <v>к</v>
          </cell>
          <cell r="I174" t="str">
            <v>к</v>
          </cell>
          <cell r="J174" t="str">
            <v>к</v>
          </cell>
        </row>
        <row r="175">
          <cell r="F175">
            <v>145</v>
          </cell>
          <cell r="G175">
            <v>1224</v>
          </cell>
          <cell r="H175">
            <v>1175</v>
          </cell>
          <cell r="I175">
            <v>157971.79999999999</v>
          </cell>
          <cell r="J175">
            <v>18798.7</v>
          </cell>
        </row>
        <row r="176">
          <cell r="F176">
            <v>3</v>
          </cell>
          <cell r="G176" t="str">
            <v>к</v>
          </cell>
          <cell r="H176" t="str">
            <v>к</v>
          </cell>
          <cell r="I176" t="str">
            <v>к</v>
          </cell>
          <cell r="J176" t="str">
            <v>к</v>
          </cell>
        </row>
        <row r="177">
          <cell r="F177">
            <v>110</v>
          </cell>
          <cell r="G177">
            <v>1046</v>
          </cell>
          <cell r="H177">
            <v>1004</v>
          </cell>
          <cell r="I177">
            <v>127129.8</v>
          </cell>
          <cell r="J177">
            <v>15421.8</v>
          </cell>
        </row>
        <row r="178">
          <cell r="F178">
            <v>11</v>
          </cell>
          <cell r="G178" t="str">
            <v>к</v>
          </cell>
          <cell r="H178" t="str">
            <v>к</v>
          </cell>
          <cell r="I178" t="str">
            <v>к</v>
          </cell>
          <cell r="J178" t="str">
            <v>к</v>
          </cell>
        </row>
        <row r="179">
          <cell r="F179">
            <v>21</v>
          </cell>
          <cell r="G179">
            <v>92</v>
          </cell>
          <cell r="H179">
            <v>87</v>
          </cell>
          <cell r="I179">
            <v>8251.7999999999993</v>
          </cell>
          <cell r="J179">
            <v>1389.6</v>
          </cell>
        </row>
        <row r="180">
          <cell r="F180">
            <v>1011</v>
          </cell>
          <cell r="G180">
            <v>12474</v>
          </cell>
          <cell r="H180">
            <v>12151</v>
          </cell>
          <cell r="I180">
            <v>33292847</v>
          </cell>
          <cell r="J180">
            <v>383070.2</v>
          </cell>
        </row>
        <row r="181">
          <cell r="F181">
            <v>104</v>
          </cell>
          <cell r="G181">
            <v>914</v>
          </cell>
          <cell r="H181">
            <v>878</v>
          </cell>
          <cell r="I181">
            <v>410237.4</v>
          </cell>
          <cell r="J181">
            <v>15321.1</v>
          </cell>
        </row>
        <row r="182">
          <cell r="F182">
            <v>29</v>
          </cell>
          <cell r="G182">
            <v>353</v>
          </cell>
          <cell r="H182">
            <v>349</v>
          </cell>
          <cell r="I182">
            <v>317757.90000000002</v>
          </cell>
          <cell r="J182">
            <v>7342.1</v>
          </cell>
        </row>
        <row r="183">
          <cell r="F183">
            <v>34</v>
          </cell>
          <cell r="G183">
            <v>352</v>
          </cell>
          <cell r="H183">
            <v>335</v>
          </cell>
          <cell r="I183">
            <v>28594.2</v>
          </cell>
          <cell r="J183">
            <v>4945</v>
          </cell>
        </row>
        <row r="184">
          <cell r="F184">
            <v>41</v>
          </cell>
          <cell r="G184">
            <v>209</v>
          </cell>
          <cell r="H184">
            <v>194</v>
          </cell>
          <cell r="I184">
            <v>63885.3</v>
          </cell>
          <cell r="J184">
            <v>3034</v>
          </cell>
        </row>
        <row r="185">
          <cell r="F185" t="e">
            <v>#N/A</v>
          </cell>
          <cell r="G185" t="e">
            <v>#N/A</v>
          </cell>
          <cell r="H185" t="e">
            <v>#N/A</v>
          </cell>
          <cell r="I185" t="e">
            <v>#N/A</v>
          </cell>
          <cell r="J185" t="e">
            <v>#N/A</v>
          </cell>
        </row>
        <row r="186">
          <cell r="F186">
            <v>609</v>
          </cell>
          <cell r="G186">
            <v>7751</v>
          </cell>
          <cell r="H186">
            <v>7563</v>
          </cell>
          <cell r="I186">
            <v>31676112.199999999</v>
          </cell>
          <cell r="J186">
            <v>305320.5</v>
          </cell>
        </row>
        <row r="187">
          <cell r="F187">
            <v>82</v>
          </cell>
          <cell r="G187">
            <v>261</v>
          </cell>
          <cell r="H187">
            <v>244</v>
          </cell>
          <cell r="I187">
            <v>47966.8</v>
          </cell>
          <cell r="J187">
            <v>3869.1</v>
          </cell>
        </row>
        <row r="188">
          <cell r="F188">
            <v>48</v>
          </cell>
          <cell r="G188">
            <v>251</v>
          </cell>
          <cell r="H188">
            <v>236</v>
          </cell>
          <cell r="I188">
            <v>597831</v>
          </cell>
          <cell r="J188">
            <v>3772.5</v>
          </cell>
        </row>
        <row r="189">
          <cell r="F189">
            <v>89</v>
          </cell>
          <cell r="G189">
            <v>3955</v>
          </cell>
          <cell r="H189">
            <v>3928</v>
          </cell>
          <cell r="I189">
            <v>27987993.699999999</v>
          </cell>
          <cell r="J189">
            <v>222271.3</v>
          </cell>
        </row>
        <row r="190">
          <cell r="F190">
            <v>90</v>
          </cell>
          <cell r="G190">
            <v>675</v>
          </cell>
          <cell r="H190">
            <v>651</v>
          </cell>
          <cell r="I190">
            <v>380531</v>
          </cell>
          <cell r="J190">
            <v>30210.9</v>
          </cell>
        </row>
        <row r="191">
          <cell r="F191">
            <v>12</v>
          </cell>
          <cell r="G191">
            <v>61</v>
          </cell>
          <cell r="H191">
            <v>57</v>
          </cell>
          <cell r="I191">
            <v>8203.1</v>
          </cell>
          <cell r="J191">
            <v>894.3</v>
          </cell>
        </row>
        <row r="192">
          <cell r="F192">
            <v>31</v>
          </cell>
          <cell r="G192">
            <v>258</v>
          </cell>
          <cell r="H192">
            <v>248</v>
          </cell>
          <cell r="I192">
            <v>296598.3</v>
          </cell>
          <cell r="J192">
            <v>6695.3</v>
          </cell>
        </row>
        <row r="193">
          <cell r="F193">
            <v>176</v>
          </cell>
          <cell r="G193">
            <v>1888</v>
          </cell>
          <cell r="H193">
            <v>1826</v>
          </cell>
          <cell r="I193">
            <v>2182683.6</v>
          </cell>
          <cell r="J193">
            <v>31746.2</v>
          </cell>
        </row>
        <row r="194">
          <cell r="F194">
            <v>81</v>
          </cell>
          <cell r="G194">
            <v>402</v>
          </cell>
          <cell r="H194">
            <v>373</v>
          </cell>
          <cell r="I194">
            <v>174304.7</v>
          </cell>
          <cell r="J194">
            <v>5860.9</v>
          </cell>
        </row>
        <row r="195">
          <cell r="F195">
            <v>298</v>
          </cell>
          <cell r="G195">
            <v>3809</v>
          </cell>
          <cell r="H195">
            <v>3710</v>
          </cell>
          <cell r="I195">
            <v>1206497.3999999999</v>
          </cell>
          <cell r="J195">
            <v>62428.6</v>
          </cell>
        </row>
        <row r="196">
          <cell r="F196">
            <v>129</v>
          </cell>
          <cell r="G196">
            <v>1750</v>
          </cell>
          <cell r="H196">
            <v>1715</v>
          </cell>
          <cell r="I196">
            <v>496937.3</v>
          </cell>
          <cell r="J196">
            <v>26270.400000000001</v>
          </cell>
        </row>
        <row r="197">
          <cell r="F197">
            <v>19</v>
          </cell>
          <cell r="G197">
            <v>219</v>
          </cell>
          <cell r="H197">
            <v>214</v>
          </cell>
          <cell r="I197">
            <v>142129.1</v>
          </cell>
          <cell r="J197">
            <v>4570.3999999999996</v>
          </cell>
        </row>
        <row r="198">
          <cell r="F198">
            <v>18</v>
          </cell>
          <cell r="G198">
            <v>378</v>
          </cell>
          <cell r="H198">
            <v>372</v>
          </cell>
          <cell r="I198">
            <v>299586.09999999998</v>
          </cell>
          <cell r="J198">
            <v>7946</v>
          </cell>
        </row>
        <row r="199">
          <cell r="F199">
            <v>7</v>
          </cell>
          <cell r="G199">
            <v>24</v>
          </cell>
          <cell r="H199">
            <v>22</v>
          </cell>
          <cell r="I199">
            <v>4236.3999999999996</v>
          </cell>
          <cell r="J199">
            <v>350.7</v>
          </cell>
        </row>
        <row r="200">
          <cell r="F200">
            <v>20</v>
          </cell>
          <cell r="G200">
            <v>126</v>
          </cell>
          <cell r="H200">
            <v>123</v>
          </cell>
          <cell r="I200">
            <v>23542.5</v>
          </cell>
          <cell r="J200">
            <v>1762.7</v>
          </cell>
        </row>
        <row r="201">
          <cell r="F201">
            <v>11</v>
          </cell>
          <cell r="G201">
            <v>183</v>
          </cell>
          <cell r="H201">
            <v>181</v>
          </cell>
          <cell r="I201">
            <v>17052.900000000001</v>
          </cell>
          <cell r="J201">
            <v>2710.9</v>
          </cell>
        </row>
        <row r="202">
          <cell r="F202">
            <v>87</v>
          </cell>
          <cell r="G202">
            <v>1109</v>
          </cell>
          <cell r="H202">
            <v>1064</v>
          </cell>
          <cell r="I202">
            <v>220925</v>
          </cell>
          <cell r="J202">
            <v>18519.5</v>
          </cell>
        </row>
        <row r="203">
          <cell r="F203">
            <v>5</v>
          </cell>
          <cell r="G203" t="str">
            <v>к</v>
          </cell>
          <cell r="H203" t="str">
            <v>к</v>
          </cell>
          <cell r="I203" t="str">
            <v>к</v>
          </cell>
          <cell r="J203" t="str">
            <v>к</v>
          </cell>
        </row>
        <row r="204">
          <cell r="F204">
            <v>2</v>
          </cell>
          <cell r="G204" t="str">
            <v>к</v>
          </cell>
          <cell r="H204" t="str">
            <v>к</v>
          </cell>
          <cell r="I204" t="str">
            <v>к</v>
          </cell>
          <cell r="J204" t="str">
            <v>к</v>
          </cell>
        </row>
        <row r="205">
          <cell r="F205">
            <v>185</v>
          </cell>
          <cell r="G205">
            <v>5172</v>
          </cell>
          <cell r="H205">
            <v>5081</v>
          </cell>
          <cell r="I205">
            <v>876590.9</v>
          </cell>
          <cell r="J205">
            <v>108450.6</v>
          </cell>
        </row>
        <row r="206">
          <cell r="F206">
            <v>128</v>
          </cell>
          <cell r="G206">
            <v>2996</v>
          </cell>
          <cell r="H206">
            <v>2934</v>
          </cell>
          <cell r="I206">
            <v>526912.5</v>
          </cell>
          <cell r="J206">
            <v>49510.400000000001</v>
          </cell>
        </row>
        <row r="207">
          <cell r="F207" t="e">
            <v>#N/A</v>
          </cell>
          <cell r="G207" t="e">
            <v>#N/A</v>
          </cell>
          <cell r="H207" t="e">
            <v>#N/A</v>
          </cell>
          <cell r="I207" t="e">
            <v>#N/A</v>
          </cell>
          <cell r="J207" t="e">
            <v>#N/A</v>
          </cell>
        </row>
        <row r="208">
          <cell r="F208" t="e">
            <v>#N/A</v>
          </cell>
          <cell r="G208" t="e">
            <v>#N/A</v>
          </cell>
          <cell r="H208" t="e">
            <v>#N/A</v>
          </cell>
          <cell r="I208" t="e">
            <v>#N/A</v>
          </cell>
          <cell r="J208" t="e">
            <v>#N/A</v>
          </cell>
        </row>
        <row r="209">
          <cell r="F209">
            <v>29</v>
          </cell>
          <cell r="G209">
            <v>1618</v>
          </cell>
          <cell r="H209">
            <v>1603</v>
          </cell>
          <cell r="I209">
            <v>78049</v>
          </cell>
          <cell r="J209">
            <v>26915.3</v>
          </cell>
        </row>
        <row r="210">
          <cell r="F210">
            <v>99</v>
          </cell>
          <cell r="G210">
            <v>1378</v>
          </cell>
          <cell r="H210">
            <v>1331</v>
          </cell>
          <cell r="I210">
            <v>448863.5</v>
          </cell>
          <cell r="J210">
            <v>22595.1</v>
          </cell>
        </row>
        <row r="211">
          <cell r="F211" t="e">
            <v>#N/A</v>
          </cell>
          <cell r="G211" t="e">
            <v>#N/A</v>
          </cell>
          <cell r="H211" t="e">
            <v>#N/A</v>
          </cell>
          <cell r="I211" t="e">
            <v>#N/A</v>
          </cell>
          <cell r="J211" t="e">
            <v>#N/A</v>
          </cell>
        </row>
        <row r="212">
          <cell r="F212">
            <v>1</v>
          </cell>
          <cell r="G212" t="str">
            <v>к</v>
          </cell>
          <cell r="H212" t="str">
            <v>к</v>
          </cell>
          <cell r="I212" t="str">
            <v>к</v>
          </cell>
          <cell r="J212" t="str">
            <v>к</v>
          </cell>
        </row>
        <row r="213">
          <cell r="F213" t="e">
            <v>#N/A</v>
          </cell>
          <cell r="G213" t="e">
            <v>#N/A</v>
          </cell>
          <cell r="H213" t="e">
            <v>#N/A</v>
          </cell>
          <cell r="I213" t="e">
            <v>#N/A</v>
          </cell>
          <cell r="J213" t="e">
            <v>#N/A</v>
          </cell>
        </row>
        <row r="214">
          <cell r="F214" t="e">
            <v>#N/A</v>
          </cell>
          <cell r="G214" t="e">
            <v>#N/A</v>
          </cell>
          <cell r="H214" t="e">
            <v>#N/A</v>
          </cell>
          <cell r="I214" t="e">
            <v>#N/A</v>
          </cell>
          <cell r="J214" t="e">
            <v>#N/A</v>
          </cell>
        </row>
        <row r="215">
          <cell r="F215">
            <v>1</v>
          </cell>
          <cell r="G215" t="str">
            <v>к</v>
          </cell>
          <cell r="H215" t="str">
            <v>к</v>
          </cell>
          <cell r="I215" t="str">
            <v>к</v>
          </cell>
          <cell r="J215" t="str">
            <v>к</v>
          </cell>
        </row>
        <row r="216">
          <cell r="F216" t="e">
            <v>#N/A</v>
          </cell>
          <cell r="G216" t="e">
            <v>#N/A</v>
          </cell>
          <cell r="H216" t="e">
            <v>#N/A</v>
          </cell>
          <cell r="I216" t="e">
            <v>#N/A</v>
          </cell>
          <cell r="J216" t="e">
            <v>#N/A</v>
          </cell>
        </row>
        <row r="217">
          <cell r="F217">
            <v>1</v>
          </cell>
          <cell r="G217" t="str">
            <v>к</v>
          </cell>
          <cell r="H217" t="str">
            <v>к</v>
          </cell>
          <cell r="I217" t="str">
            <v>к</v>
          </cell>
          <cell r="J217" t="str">
            <v>к</v>
          </cell>
        </row>
        <row r="218">
          <cell r="F218">
            <v>1</v>
          </cell>
          <cell r="G218" t="str">
            <v>к</v>
          </cell>
          <cell r="H218" t="str">
            <v>к</v>
          </cell>
          <cell r="I218" t="str">
            <v>к</v>
          </cell>
          <cell r="J218" t="str">
            <v>к</v>
          </cell>
        </row>
        <row r="219">
          <cell r="F219" t="e">
            <v>#N/A</v>
          </cell>
          <cell r="G219" t="e">
            <v>#N/A</v>
          </cell>
          <cell r="H219" t="e">
            <v>#N/A</v>
          </cell>
          <cell r="I219" t="e">
            <v>#N/A</v>
          </cell>
          <cell r="J219" t="e">
            <v>#N/A</v>
          </cell>
        </row>
        <row r="220">
          <cell r="F220">
            <v>53</v>
          </cell>
          <cell r="G220">
            <v>2129</v>
          </cell>
          <cell r="H220">
            <v>2101</v>
          </cell>
          <cell r="I220">
            <v>348985.5</v>
          </cell>
          <cell r="J220">
            <v>57681.2</v>
          </cell>
        </row>
        <row r="221">
          <cell r="F221">
            <v>16</v>
          </cell>
          <cell r="G221">
            <v>416</v>
          </cell>
          <cell r="H221">
            <v>402</v>
          </cell>
          <cell r="I221">
            <v>153899.79999999999</v>
          </cell>
          <cell r="J221">
            <v>7978.2</v>
          </cell>
        </row>
        <row r="222">
          <cell r="F222">
            <v>37</v>
          </cell>
          <cell r="G222">
            <v>1713</v>
          </cell>
          <cell r="H222">
            <v>1699</v>
          </cell>
          <cell r="I222">
            <v>195085.7</v>
          </cell>
          <cell r="J222">
            <v>49703</v>
          </cell>
        </row>
        <row r="223">
          <cell r="F223">
            <v>2</v>
          </cell>
          <cell r="G223" t="str">
            <v>к</v>
          </cell>
          <cell r="H223" t="str">
            <v>к</v>
          </cell>
          <cell r="I223" t="str">
            <v>к</v>
          </cell>
          <cell r="J223" t="str">
            <v>к</v>
          </cell>
        </row>
        <row r="224">
          <cell r="F224" t="e">
            <v>#N/A</v>
          </cell>
          <cell r="G224" t="e">
            <v>#N/A</v>
          </cell>
          <cell r="H224" t="e">
            <v>#N/A</v>
          </cell>
          <cell r="I224" t="e">
            <v>#N/A</v>
          </cell>
          <cell r="J224" t="e">
            <v>#N/A</v>
          </cell>
        </row>
        <row r="225">
          <cell r="F225">
            <v>2</v>
          </cell>
          <cell r="G225" t="str">
            <v>к</v>
          </cell>
          <cell r="H225" t="str">
            <v>к</v>
          </cell>
          <cell r="I225" t="str">
            <v>к</v>
          </cell>
          <cell r="J225" t="str">
            <v>к</v>
          </cell>
        </row>
        <row r="226">
          <cell r="F226">
            <v>105</v>
          </cell>
          <cell r="G226">
            <v>1086</v>
          </cell>
          <cell r="H226">
            <v>1057</v>
          </cell>
          <cell r="I226">
            <v>62240.1</v>
          </cell>
          <cell r="J226">
            <v>15523.7</v>
          </cell>
        </row>
        <row r="227">
          <cell r="F227">
            <v>13</v>
          </cell>
          <cell r="G227">
            <v>170</v>
          </cell>
          <cell r="H227">
            <v>164</v>
          </cell>
          <cell r="I227">
            <v>14241.9</v>
          </cell>
          <cell r="J227">
            <v>3577.5</v>
          </cell>
        </row>
        <row r="228">
          <cell r="F228">
            <v>9</v>
          </cell>
          <cell r="G228">
            <v>132</v>
          </cell>
          <cell r="H228">
            <v>129</v>
          </cell>
          <cell r="I228">
            <v>12610.6</v>
          </cell>
          <cell r="J228">
            <v>3016.4</v>
          </cell>
        </row>
        <row r="229">
          <cell r="F229">
            <v>3</v>
          </cell>
          <cell r="G229" t="str">
            <v>к</v>
          </cell>
          <cell r="H229" t="str">
            <v>к</v>
          </cell>
          <cell r="I229" t="str">
            <v>к</v>
          </cell>
          <cell r="J229" t="str">
            <v>к</v>
          </cell>
        </row>
        <row r="230">
          <cell r="F230" t="e">
            <v>#N/A</v>
          </cell>
          <cell r="G230" t="e">
            <v>#N/A</v>
          </cell>
          <cell r="H230" t="e">
            <v>#N/A</v>
          </cell>
          <cell r="I230" t="e">
            <v>#N/A</v>
          </cell>
          <cell r="J230" t="e">
            <v>#N/A</v>
          </cell>
        </row>
        <row r="231">
          <cell r="F231">
            <v>1</v>
          </cell>
          <cell r="G231" t="str">
            <v>к</v>
          </cell>
          <cell r="H231" t="str">
            <v>к</v>
          </cell>
          <cell r="I231" t="str">
            <v>к</v>
          </cell>
          <cell r="J231" t="str">
            <v>к</v>
          </cell>
        </row>
        <row r="232">
          <cell r="F232">
            <v>92</v>
          </cell>
          <cell r="G232">
            <v>916</v>
          </cell>
          <cell r="H232">
            <v>893</v>
          </cell>
          <cell r="I232">
            <v>47998.2</v>
          </cell>
          <cell r="J232">
            <v>11946.2</v>
          </cell>
        </row>
        <row r="233">
          <cell r="F233">
            <v>50</v>
          </cell>
          <cell r="G233">
            <v>688</v>
          </cell>
          <cell r="H233">
            <v>669</v>
          </cell>
          <cell r="I233">
            <v>37712.5</v>
          </cell>
          <cell r="J233">
            <v>9049.5</v>
          </cell>
        </row>
        <row r="234">
          <cell r="F234">
            <v>7</v>
          </cell>
          <cell r="G234">
            <v>104</v>
          </cell>
          <cell r="H234">
            <v>103</v>
          </cell>
          <cell r="I234">
            <v>6038.1</v>
          </cell>
          <cell r="J234">
            <v>1260.2</v>
          </cell>
        </row>
        <row r="235">
          <cell r="F235">
            <v>35</v>
          </cell>
          <cell r="G235">
            <v>124</v>
          </cell>
          <cell r="H235">
            <v>121</v>
          </cell>
          <cell r="I235">
            <v>4247.6000000000004</v>
          </cell>
          <cell r="J235">
            <v>1636.5</v>
          </cell>
        </row>
        <row r="236">
          <cell r="F236">
            <v>139</v>
          </cell>
          <cell r="G236">
            <v>1543</v>
          </cell>
          <cell r="H236">
            <v>1502</v>
          </cell>
          <cell r="I236">
            <v>361035.3</v>
          </cell>
          <cell r="J236">
            <v>31299.7</v>
          </cell>
        </row>
        <row r="237">
          <cell r="F237">
            <v>60</v>
          </cell>
          <cell r="G237">
            <v>1035</v>
          </cell>
          <cell r="H237">
            <v>1009</v>
          </cell>
          <cell r="I237">
            <v>295550.8</v>
          </cell>
          <cell r="J237">
            <v>20495.3</v>
          </cell>
        </row>
        <row r="238">
          <cell r="F238">
            <v>58</v>
          </cell>
          <cell r="G238" t="str">
            <v>к</v>
          </cell>
          <cell r="H238" t="str">
            <v>к</v>
          </cell>
          <cell r="I238" t="str">
            <v>к</v>
          </cell>
          <cell r="J238" t="str">
            <v>к</v>
          </cell>
        </row>
        <row r="239">
          <cell r="F239">
            <v>2</v>
          </cell>
          <cell r="G239" t="str">
            <v>к</v>
          </cell>
          <cell r="H239" t="str">
            <v>к</v>
          </cell>
          <cell r="I239" t="str">
            <v>к</v>
          </cell>
          <cell r="J239" t="str">
            <v>к</v>
          </cell>
        </row>
        <row r="240">
          <cell r="F240">
            <v>8</v>
          </cell>
          <cell r="G240">
            <v>38</v>
          </cell>
          <cell r="H240">
            <v>38</v>
          </cell>
          <cell r="I240">
            <v>247.5</v>
          </cell>
          <cell r="J240">
            <v>767.7</v>
          </cell>
        </row>
        <row r="241">
          <cell r="F241">
            <v>8</v>
          </cell>
          <cell r="G241">
            <v>38</v>
          </cell>
          <cell r="H241">
            <v>38</v>
          </cell>
          <cell r="I241">
            <v>247.5</v>
          </cell>
          <cell r="J241">
            <v>767.7</v>
          </cell>
        </row>
        <row r="242">
          <cell r="F242" t="e">
            <v>#N/A</v>
          </cell>
          <cell r="G242" t="e">
            <v>#N/A</v>
          </cell>
          <cell r="H242" t="e">
            <v>#N/A</v>
          </cell>
          <cell r="I242" t="e">
            <v>#N/A</v>
          </cell>
          <cell r="J242" t="e">
            <v>#N/A</v>
          </cell>
        </row>
        <row r="243">
          <cell r="F243">
            <v>19</v>
          </cell>
          <cell r="G243">
            <v>148</v>
          </cell>
          <cell r="H243">
            <v>146</v>
          </cell>
          <cell r="I243">
            <v>19781.7</v>
          </cell>
          <cell r="J243">
            <v>3033</v>
          </cell>
        </row>
        <row r="244">
          <cell r="F244">
            <v>13</v>
          </cell>
          <cell r="G244">
            <v>52</v>
          </cell>
          <cell r="H244">
            <v>50</v>
          </cell>
          <cell r="I244">
            <v>2412.5</v>
          </cell>
          <cell r="J244">
            <v>731.4</v>
          </cell>
        </row>
        <row r="245">
          <cell r="F245">
            <v>6</v>
          </cell>
          <cell r="G245">
            <v>96</v>
          </cell>
          <cell r="H245">
            <v>96</v>
          </cell>
          <cell r="I245">
            <v>17369.2</v>
          </cell>
          <cell r="J245">
            <v>2301.6</v>
          </cell>
        </row>
        <row r="246">
          <cell r="F246">
            <v>19</v>
          </cell>
          <cell r="G246">
            <v>148</v>
          </cell>
          <cell r="H246">
            <v>146</v>
          </cell>
          <cell r="I246">
            <v>32597.9</v>
          </cell>
          <cell r="J246">
            <v>3912.5</v>
          </cell>
        </row>
        <row r="247">
          <cell r="F247">
            <v>7</v>
          </cell>
          <cell r="G247">
            <v>112</v>
          </cell>
          <cell r="H247">
            <v>111</v>
          </cell>
          <cell r="I247">
            <v>25546</v>
          </cell>
          <cell r="J247">
            <v>3392.4</v>
          </cell>
        </row>
        <row r="248">
          <cell r="F248">
            <v>4</v>
          </cell>
          <cell r="G248" t="str">
            <v>к</v>
          </cell>
          <cell r="H248" t="str">
            <v>к</v>
          </cell>
          <cell r="I248" t="str">
            <v>к</v>
          </cell>
          <cell r="J248" t="str">
            <v>к</v>
          </cell>
        </row>
        <row r="249">
          <cell r="F249">
            <v>2</v>
          </cell>
          <cell r="G249" t="str">
            <v>к</v>
          </cell>
          <cell r="H249" t="str">
            <v>к</v>
          </cell>
          <cell r="I249" t="str">
            <v>к</v>
          </cell>
          <cell r="J249" t="str">
            <v>к</v>
          </cell>
        </row>
        <row r="250">
          <cell r="F250">
            <v>6</v>
          </cell>
          <cell r="G250">
            <v>14</v>
          </cell>
          <cell r="H250">
            <v>13</v>
          </cell>
          <cell r="I250">
            <v>2972.9</v>
          </cell>
          <cell r="J250">
            <v>210.5</v>
          </cell>
        </row>
        <row r="251">
          <cell r="F251">
            <v>24</v>
          </cell>
          <cell r="G251">
            <v>148</v>
          </cell>
          <cell r="H251">
            <v>138</v>
          </cell>
          <cell r="I251">
            <v>10328.799999999999</v>
          </cell>
          <cell r="J251">
            <v>2674.1</v>
          </cell>
        </row>
        <row r="252">
          <cell r="F252">
            <v>9</v>
          </cell>
          <cell r="G252">
            <v>26</v>
          </cell>
          <cell r="H252">
            <v>25</v>
          </cell>
          <cell r="I252">
            <v>2528.6</v>
          </cell>
          <cell r="J252">
            <v>417.1</v>
          </cell>
        </row>
        <row r="253">
          <cell r="F253">
            <v>6</v>
          </cell>
          <cell r="G253" t="str">
            <v>к</v>
          </cell>
          <cell r="H253" t="str">
            <v>к</v>
          </cell>
          <cell r="I253" t="str">
            <v>к</v>
          </cell>
          <cell r="J253" t="str">
            <v>к</v>
          </cell>
        </row>
        <row r="254">
          <cell r="F254">
            <v>3</v>
          </cell>
          <cell r="G254" t="str">
            <v>к</v>
          </cell>
          <cell r="H254" t="str">
            <v>к</v>
          </cell>
          <cell r="I254" t="str">
            <v>к</v>
          </cell>
          <cell r="J254" t="str">
            <v>к</v>
          </cell>
        </row>
        <row r="255">
          <cell r="F255">
            <v>37</v>
          </cell>
          <cell r="G255">
            <v>208</v>
          </cell>
          <cell r="H255">
            <v>203</v>
          </cell>
          <cell r="I255">
            <v>22345.4</v>
          </cell>
          <cell r="J255">
            <v>7490.4</v>
          </cell>
        </row>
        <row r="256">
          <cell r="F256">
            <v>29</v>
          </cell>
          <cell r="G256" t="str">
            <v>к</v>
          </cell>
          <cell r="H256" t="str">
            <v>к</v>
          </cell>
          <cell r="I256" t="str">
            <v>к</v>
          </cell>
          <cell r="J256" t="str">
            <v>к</v>
          </cell>
        </row>
        <row r="257">
          <cell r="F257">
            <v>3</v>
          </cell>
          <cell r="G257" t="str">
            <v>к</v>
          </cell>
          <cell r="H257" t="str">
            <v>к</v>
          </cell>
          <cell r="I257" t="str">
            <v>к</v>
          </cell>
          <cell r="J257" t="str">
            <v>к</v>
          </cell>
        </row>
        <row r="258">
          <cell r="F258" t="e">
            <v>#N/A</v>
          </cell>
          <cell r="G258" t="e">
            <v>#N/A</v>
          </cell>
          <cell r="H258" t="e">
            <v>#N/A</v>
          </cell>
          <cell r="I258" t="e">
            <v>#N/A</v>
          </cell>
          <cell r="J258" t="e">
            <v>#N/A</v>
          </cell>
        </row>
        <row r="259">
          <cell r="F259">
            <v>1</v>
          </cell>
          <cell r="G259" t="str">
            <v>к</v>
          </cell>
          <cell r="H259" t="str">
            <v>к</v>
          </cell>
          <cell r="I259" t="str">
            <v>к</v>
          </cell>
          <cell r="J259" t="str">
            <v>к</v>
          </cell>
        </row>
        <row r="260">
          <cell r="F260">
            <v>25</v>
          </cell>
          <cell r="G260">
            <v>178</v>
          </cell>
          <cell r="H260">
            <v>174</v>
          </cell>
          <cell r="I260">
            <v>18700.5</v>
          </cell>
          <cell r="J260">
            <v>6369.3</v>
          </cell>
        </row>
        <row r="261">
          <cell r="F261" t="e">
            <v>#N/A</v>
          </cell>
          <cell r="G261" t="e">
            <v>#N/A</v>
          </cell>
          <cell r="H261" t="e">
            <v>#N/A</v>
          </cell>
          <cell r="I261" t="e">
            <v>#N/A</v>
          </cell>
          <cell r="J261" t="e">
            <v>#N/A</v>
          </cell>
        </row>
        <row r="262">
          <cell r="F262" t="e">
            <v>#N/A</v>
          </cell>
          <cell r="G262" t="e">
            <v>#N/A</v>
          </cell>
          <cell r="H262" t="e">
            <v>#N/A</v>
          </cell>
          <cell r="I262" t="e">
            <v>#N/A</v>
          </cell>
          <cell r="J262" t="e">
            <v>#N/A</v>
          </cell>
        </row>
        <row r="263">
          <cell r="F263" t="e">
            <v>#N/A</v>
          </cell>
          <cell r="G263" t="e">
            <v>#N/A</v>
          </cell>
          <cell r="H263" t="e">
            <v>#N/A</v>
          </cell>
          <cell r="I263" t="e">
            <v>#N/A</v>
          </cell>
          <cell r="J263" t="e">
            <v>#N/A</v>
          </cell>
        </row>
        <row r="264">
          <cell r="F264" t="e">
            <v>#N/A</v>
          </cell>
          <cell r="G264" t="e">
            <v>#N/A</v>
          </cell>
          <cell r="H264" t="e">
            <v>#N/A</v>
          </cell>
          <cell r="I264" t="e">
            <v>#N/A</v>
          </cell>
          <cell r="J264" t="e">
            <v>#N/A</v>
          </cell>
        </row>
        <row r="265">
          <cell r="F265">
            <v>8</v>
          </cell>
          <cell r="G265" t="str">
            <v>к</v>
          </cell>
          <cell r="H265" t="str">
            <v>к</v>
          </cell>
          <cell r="I265" t="str">
            <v>к</v>
          </cell>
          <cell r="J265" t="str">
            <v>к</v>
          </cell>
        </row>
        <row r="266">
          <cell r="F266">
            <v>5</v>
          </cell>
          <cell r="G266" t="str">
            <v>к</v>
          </cell>
          <cell r="H266" t="str">
            <v>к</v>
          </cell>
          <cell r="I266" t="str">
            <v>к</v>
          </cell>
          <cell r="J266" t="str">
            <v>к</v>
          </cell>
        </row>
        <row r="267">
          <cell r="F267">
            <v>3</v>
          </cell>
          <cell r="G267" t="str">
            <v>к</v>
          </cell>
          <cell r="H267" t="str">
            <v>к</v>
          </cell>
          <cell r="I267" t="str">
            <v>к</v>
          </cell>
          <cell r="J267" t="str">
            <v>к</v>
          </cell>
        </row>
        <row r="268">
          <cell r="F268" t="e">
            <v>#N/A</v>
          </cell>
          <cell r="G268" t="e">
            <v>#N/A</v>
          </cell>
          <cell r="H268" t="e">
            <v>#N/A</v>
          </cell>
          <cell r="I268" t="e">
            <v>#N/A</v>
          </cell>
          <cell r="J268" t="e">
            <v>#N/A</v>
          </cell>
        </row>
        <row r="269">
          <cell r="F269">
            <v>406</v>
          </cell>
          <cell r="G269">
            <v>2462</v>
          </cell>
          <cell r="H269">
            <v>2353</v>
          </cell>
          <cell r="I269">
            <v>254365.9</v>
          </cell>
          <cell r="J269">
            <v>44645.8</v>
          </cell>
        </row>
        <row r="270">
          <cell r="F270">
            <v>406</v>
          </cell>
          <cell r="G270">
            <v>2462</v>
          </cell>
          <cell r="H270">
            <v>2353</v>
          </cell>
          <cell r="I270">
            <v>254365.9</v>
          </cell>
          <cell r="J270">
            <v>44645.8</v>
          </cell>
        </row>
        <row r="271">
          <cell r="F271">
            <v>11</v>
          </cell>
          <cell r="G271">
            <v>17</v>
          </cell>
          <cell r="H271">
            <v>17</v>
          </cell>
          <cell r="I271">
            <v>1160.4000000000001</v>
          </cell>
          <cell r="J271">
            <v>231.4</v>
          </cell>
        </row>
        <row r="272">
          <cell r="F272">
            <v>377</v>
          </cell>
          <cell r="G272">
            <v>2345</v>
          </cell>
          <cell r="H272">
            <v>2242</v>
          </cell>
          <cell r="I272">
            <v>250411.6</v>
          </cell>
          <cell r="J272">
            <v>42911.199999999997</v>
          </cell>
        </row>
        <row r="273">
          <cell r="F273">
            <v>18</v>
          </cell>
          <cell r="G273">
            <v>100</v>
          </cell>
          <cell r="H273">
            <v>94</v>
          </cell>
          <cell r="I273">
            <v>2793.9</v>
          </cell>
          <cell r="J273">
            <v>1503.2</v>
          </cell>
        </row>
        <row r="274">
          <cell r="F274">
            <v>240</v>
          </cell>
          <cell r="G274">
            <v>1674</v>
          </cell>
          <cell r="H274">
            <v>1624</v>
          </cell>
          <cell r="I274">
            <v>101142.6</v>
          </cell>
          <cell r="J274">
            <v>43503.3</v>
          </cell>
        </row>
        <row r="275">
          <cell r="F275">
            <v>36</v>
          </cell>
          <cell r="G275">
            <v>75</v>
          </cell>
          <cell r="H275">
            <v>71</v>
          </cell>
          <cell r="I275">
            <v>3530.2</v>
          </cell>
          <cell r="J275">
            <v>1061.2</v>
          </cell>
        </row>
        <row r="276">
          <cell r="F276">
            <v>17</v>
          </cell>
          <cell r="G276">
            <v>36</v>
          </cell>
          <cell r="H276">
            <v>34</v>
          </cell>
          <cell r="I276">
            <v>306.60000000000002</v>
          </cell>
          <cell r="J276">
            <v>543.5</v>
          </cell>
        </row>
        <row r="277">
          <cell r="F277">
            <v>19</v>
          </cell>
          <cell r="G277">
            <v>39</v>
          </cell>
          <cell r="H277">
            <v>37</v>
          </cell>
          <cell r="I277">
            <v>3223.6</v>
          </cell>
          <cell r="J277">
            <v>517.70000000000005</v>
          </cell>
        </row>
        <row r="278">
          <cell r="F278">
            <v>20</v>
          </cell>
          <cell r="G278">
            <v>29</v>
          </cell>
          <cell r="H278">
            <v>29</v>
          </cell>
          <cell r="I278">
            <v>980.6</v>
          </cell>
          <cell r="J278">
            <v>505.9</v>
          </cell>
        </row>
        <row r="279">
          <cell r="F279">
            <v>5</v>
          </cell>
          <cell r="G279" t="str">
            <v>к</v>
          </cell>
          <cell r="H279" t="str">
            <v>к</v>
          </cell>
          <cell r="I279" t="str">
            <v>к</v>
          </cell>
          <cell r="J279" t="str">
            <v>к</v>
          </cell>
        </row>
        <row r="280">
          <cell r="F280">
            <v>15</v>
          </cell>
          <cell r="G280" t="str">
            <v>к</v>
          </cell>
          <cell r="H280" t="str">
            <v>к</v>
          </cell>
          <cell r="I280" t="str">
            <v>к</v>
          </cell>
          <cell r="J280" t="str">
            <v>к</v>
          </cell>
        </row>
        <row r="281">
          <cell r="F281">
            <v>123</v>
          </cell>
          <cell r="G281">
            <v>1174</v>
          </cell>
          <cell r="H281">
            <v>1136</v>
          </cell>
          <cell r="I281">
            <v>66335.199999999997</v>
          </cell>
          <cell r="J281">
            <v>32015.4</v>
          </cell>
        </row>
        <row r="282">
          <cell r="F282">
            <v>115</v>
          </cell>
          <cell r="G282">
            <v>1027</v>
          </cell>
          <cell r="H282">
            <v>989</v>
          </cell>
          <cell r="I282">
            <v>52451</v>
          </cell>
          <cell r="J282">
            <v>24728.7</v>
          </cell>
        </row>
        <row r="283">
          <cell r="F283">
            <v>8</v>
          </cell>
          <cell r="G283">
            <v>147</v>
          </cell>
          <cell r="H283">
            <v>147</v>
          </cell>
          <cell r="I283">
            <v>13884.2</v>
          </cell>
          <cell r="J283">
            <v>7286.7</v>
          </cell>
        </row>
        <row r="284">
          <cell r="F284">
            <v>17</v>
          </cell>
          <cell r="G284">
            <v>274</v>
          </cell>
          <cell r="H284">
            <v>272</v>
          </cell>
          <cell r="I284">
            <v>16737</v>
          </cell>
          <cell r="J284">
            <v>8007.8</v>
          </cell>
        </row>
        <row r="285">
          <cell r="F285">
            <v>15</v>
          </cell>
          <cell r="G285" t="str">
            <v>к</v>
          </cell>
          <cell r="H285" t="str">
            <v>к</v>
          </cell>
          <cell r="I285" t="str">
            <v>к</v>
          </cell>
          <cell r="J285" t="str">
            <v>к</v>
          </cell>
        </row>
        <row r="286">
          <cell r="F286">
            <v>2</v>
          </cell>
          <cell r="G286" t="str">
            <v>к</v>
          </cell>
          <cell r="H286" t="str">
            <v>к</v>
          </cell>
          <cell r="I286" t="str">
            <v>к</v>
          </cell>
          <cell r="J286" t="str">
            <v>к</v>
          </cell>
        </row>
        <row r="287">
          <cell r="F287">
            <v>31</v>
          </cell>
          <cell r="G287">
            <v>96</v>
          </cell>
          <cell r="H287">
            <v>92</v>
          </cell>
          <cell r="I287">
            <v>12118.6</v>
          </cell>
          <cell r="J287">
            <v>1527.4</v>
          </cell>
        </row>
        <row r="288">
          <cell r="F288">
            <v>22</v>
          </cell>
          <cell r="G288">
            <v>86</v>
          </cell>
          <cell r="H288">
            <v>84</v>
          </cell>
          <cell r="I288">
            <v>6645.8</v>
          </cell>
          <cell r="J288">
            <v>1395.3</v>
          </cell>
        </row>
        <row r="289">
          <cell r="F289">
            <v>9</v>
          </cell>
          <cell r="G289">
            <v>10</v>
          </cell>
          <cell r="H289">
            <v>8</v>
          </cell>
          <cell r="I289">
            <v>5472.8</v>
          </cell>
          <cell r="J289">
            <v>132.1</v>
          </cell>
        </row>
        <row r="290">
          <cell r="F290">
            <v>13</v>
          </cell>
          <cell r="G290">
            <v>26</v>
          </cell>
          <cell r="H290">
            <v>24</v>
          </cell>
          <cell r="I290">
            <v>1441</v>
          </cell>
          <cell r="J290">
            <v>385.6</v>
          </cell>
        </row>
        <row r="291">
          <cell r="F291" t="e">
            <v>#N/A</v>
          </cell>
          <cell r="G291" t="e">
            <v>#N/A</v>
          </cell>
          <cell r="H291" t="e">
            <v>#N/A</v>
          </cell>
          <cell r="I291" t="e">
            <v>#N/A</v>
          </cell>
          <cell r="J291" t="e">
            <v>#N/A</v>
          </cell>
        </row>
        <row r="292">
          <cell r="F292">
            <v>5</v>
          </cell>
          <cell r="G292" t="str">
            <v>к</v>
          </cell>
          <cell r="H292" t="str">
            <v>к</v>
          </cell>
          <cell r="I292" t="str">
            <v>к</v>
          </cell>
          <cell r="J292" t="str">
            <v>к</v>
          </cell>
        </row>
        <row r="293">
          <cell r="F293">
            <v>2</v>
          </cell>
          <cell r="G293" t="str">
            <v>к</v>
          </cell>
          <cell r="H293" t="str">
            <v>к</v>
          </cell>
          <cell r="I293" t="str">
            <v>к</v>
          </cell>
          <cell r="J293" t="str">
            <v>к</v>
          </cell>
        </row>
        <row r="294">
          <cell r="F294">
            <v>6</v>
          </cell>
          <cell r="G294" t="str">
            <v>к</v>
          </cell>
          <cell r="H294" t="str">
            <v>к</v>
          </cell>
          <cell r="I294" t="str">
            <v>к</v>
          </cell>
          <cell r="J294" t="str">
            <v>к</v>
          </cell>
        </row>
        <row r="295">
          <cell r="F295" t="e">
            <v>#N/A</v>
          </cell>
          <cell r="G295" t="e">
            <v>#N/A</v>
          </cell>
          <cell r="H295" t="e">
            <v>#N/A</v>
          </cell>
          <cell r="I295" t="e">
            <v>#N/A</v>
          </cell>
          <cell r="J295" t="e">
            <v>#N/A</v>
          </cell>
        </row>
        <row r="296">
          <cell r="F296">
            <v>210</v>
          </cell>
          <cell r="G296">
            <v>3370</v>
          </cell>
          <cell r="H296">
            <v>3314</v>
          </cell>
          <cell r="I296">
            <v>353161.5</v>
          </cell>
          <cell r="J296">
            <v>58539.199999999997</v>
          </cell>
        </row>
        <row r="297">
          <cell r="F297">
            <v>28</v>
          </cell>
          <cell r="G297">
            <v>804</v>
          </cell>
          <cell r="H297">
            <v>803</v>
          </cell>
          <cell r="I297">
            <v>246231.7</v>
          </cell>
          <cell r="J297">
            <v>15686.9</v>
          </cell>
        </row>
        <row r="298">
          <cell r="F298">
            <v>13</v>
          </cell>
          <cell r="G298" t="str">
            <v>к</v>
          </cell>
          <cell r="H298" t="str">
            <v>к</v>
          </cell>
          <cell r="I298" t="str">
            <v>к</v>
          </cell>
          <cell r="J298" t="str">
            <v>к</v>
          </cell>
        </row>
        <row r="299">
          <cell r="F299">
            <v>1</v>
          </cell>
          <cell r="G299" t="str">
            <v>к</v>
          </cell>
          <cell r="H299" t="str">
            <v>к</v>
          </cell>
          <cell r="I299" t="str">
            <v>к</v>
          </cell>
          <cell r="J299" t="str">
            <v>к</v>
          </cell>
        </row>
        <row r="300">
          <cell r="F300">
            <v>14</v>
          </cell>
          <cell r="G300">
            <v>778</v>
          </cell>
          <cell r="H300">
            <v>777</v>
          </cell>
          <cell r="I300">
            <v>228730.3</v>
          </cell>
          <cell r="J300">
            <v>15110.9</v>
          </cell>
        </row>
        <row r="301">
          <cell r="F301" t="e">
            <v>#N/A</v>
          </cell>
          <cell r="G301" t="e">
            <v>#N/A</v>
          </cell>
          <cell r="H301" t="e">
            <v>#N/A</v>
          </cell>
          <cell r="I301" t="e">
            <v>#N/A</v>
          </cell>
          <cell r="J301" t="e">
            <v>#N/A</v>
          </cell>
        </row>
        <row r="302">
          <cell r="F302">
            <v>7</v>
          </cell>
          <cell r="G302" t="str">
            <v>к</v>
          </cell>
          <cell r="H302" t="str">
            <v>к</v>
          </cell>
          <cell r="I302" t="str">
            <v>к</v>
          </cell>
          <cell r="J302" t="str">
            <v>к</v>
          </cell>
        </row>
        <row r="303">
          <cell r="F303">
            <v>4</v>
          </cell>
          <cell r="G303" t="str">
            <v>к</v>
          </cell>
          <cell r="H303" t="str">
            <v>к</v>
          </cell>
          <cell r="I303" t="str">
            <v>к</v>
          </cell>
          <cell r="J303" t="str">
            <v>к</v>
          </cell>
        </row>
        <row r="304">
          <cell r="F304">
            <v>2</v>
          </cell>
          <cell r="G304" t="str">
            <v>к</v>
          </cell>
          <cell r="H304" t="str">
            <v>к</v>
          </cell>
          <cell r="I304" t="str">
            <v>к</v>
          </cell>
          <cell r="J304" t="str">
            <v>к</v>
          </cell>
        </row>
        <row r="305">
          <cell r="F305">
            <v>1</v>
          </cell>
          <cell r="G305" t="str">
            <v>к</v>
          </cell>
          <cell r="H305" t="str">
            <v>к</v>
          </cell>
          <cell r="I305" t="str">
            <v>к</v>
          </cell>
          <cell r="J305" t="str">
            <v>к</v>
          </cell>
        </row>
        <row r="306">
          <cell r="F306">
            <v>47</v>
          </cell>
          <cell r="G306">
            <v>115</v>
          </cell>
          <cell r="H306">
            <v>111</v>
          </cell>
          <cell r="I306">
            <v>5485</v>
          </cell>
          <cell r="J306">
            <v>1584.5</v>
          </cell>
        </row>
        <row r="307">
          <cell r="F307">
            <v>45</v>
          </cell>
          <cell r="G307" t="str">
            <v>к</v>
          </cell>
          <cell r="H307" t="str">
            <v>к</v>
          </cell>
          <cell r="I307" t="str">
            <v>к</v>
          </cell>
          <cell r="J307" t="str">
            <v>к</v>
          </cell>
        </row>
        <row r="308">
          <cell r="F308">
            <v>2</v>
          </cell>
          <cell r="G308" t="str">
            <v>к</v>
          </cell>
          <cell r="H308" t="str">
            <v>к</v>
          </cell>
          <cell r="I308" t="str">
            <v>к</v>
          </cell>
          <cell r="J308" t="str">
            <v>к</v>
          </cell>
        </row>
        <row r="309">
          <cell r="F309">
            <v>33</v>
          </cell>
          <cell r="G309">
            <v>538</v>
          </cell>
          <cell r="H309">
            <v>526</v>
          </cell>
          <cell r="I309">
            <v>21405.200000000001</v>
          </cell>
          <cell r="J309">
            <v>7652.2</v>
          </cell>
        </row>
        <row r="310">
          <cell r="F310">
            <v>29</v>
          </cell>
          <cell r="G310">
            <v>426</v>
          </cell>
          <cell r="H310">
            <v>414</v>
          </cell>
          <cell r="I310">
            <v>14869.6</v>
          </cell>
          <cell r="J310">
            <v>6139.7</v>
          </cell>
        </row>
        <row r="311">
          <cell r="F311">
            <v>4</v>
          </cell>
          <cell r="G311">
            <v>112</v>
          </cell>
          <cell r="H311">
            <v>112</v>
          </cell>
          <cell r="I311">
            <v>6535.6</v>
          </cell>
          <cell r="J311">
            <v>1512.5</v>
          </cell>
        </row>
        <row r="312">
          <cell r="F312" t="e">
            <v>#N/A</v>
          </cell>
          <cell r="G312" t="e">
            <v>#N/A</v>
          </cell>
          <cell r="H312" t="e">
            <v>#N/A</v>
          </cell>
          <cell r="I312" t="e">
            <v>#N/A</v>
          </cell>
          <cell r="J312" t="e">
            <v>#N/A</v>
          </cell>
        </row>
        <row r="313">
          <cell r="F313">
            <v>84</v>
          </cell>
          <cell r="G313">
            <v>1850</v>
          </cell>
          <cell r="H313">
            <v>1812</v>
          </cell>
          <cell r="I313">
            <v>77855.7</v>
          </cell>
          <cell r="J313">
            <v>32534.9</v>
          </cell>
        </row>
        <row r="314">
          <cell r="F314">
            <v>63</v>
          </cell>
          <cell r="G314">
            <v>1302</v>
          </cell>
          <cell r="H314">
            <v>1276</v>
          </cell>
          <cell r="I314">
            <v>55189.5</v>
          </cell>
          <cell r="J314">
            <v>23348.400000000001</v>
          </cell>
        </row>
        <row r="315">
          <cell r="F315">
            <v>18</v>
          </cell>
          <cell r="G315" t="str">
            <v>к</v>
          </cell>
          <cell r="H315" t="str">
            <v>к</v>
          </cell>
          <cell r="I315" t="str">
            <v>к</v>
          </cell>
          <cell r="J315" t="str">
            <v>к</v>
          </cell>
        </row>
        <row r="316">
          <cell r="F316">
            <v>3</v>
          </cell>
          <cell r="G316" t="str">
            <v>к</v>
          </cell>
          <cell r="H316" t="str">
            <v>к</v>
          </cell>
          <cell r="I316" t="str">
            <v>к</v>
          </cell>
          <cell r="J316" t="str">
            <v>к</v>
          </cell>
        </row>
        <row r="317">
          <cell r="F317">
            <v>11</v>
          </cell>
          <cell r="G317" t="str">
            <v>к</v>
          </cell>
          <cell r="H317" t="str">
            <v>к</v>
          </cell>
          <cell r="I317" t="str">
            <v>к</v>
          </cell>
          <cell r="J317" t="str">
            <v>к</v>
          </cell>
        </row>
        <row r="318">
          <cell r="F318">
            <v>1</v>
          </cell>
          <cell r="G318" t="str">
            <v>к</v>
          </cell>
          <cell r="H318" t="str">
            <v>к</v>
          </cell>
          <cell r="I318" t="str">
            <v>к</v>
          </cell>
          <cell r="J318" t="str">
            <v>к</v>
          </cell>
        </row>
        <row r="319">
          <cell r="F319" t="e">
            <v>#N/A</v>
          </cell>
          <cell r="G319" t="e">
            <v>#N/A</v>
          </cell>
          <cell r="H319" t="e">
            <v>#N/A</v>
          </cell>
          <cell r="I319" t="e">
            <v>#N/A</v>
          </cell>
          <cell r="J319" t="e">
            <v>#N/A</v>
          </cell>
        </row>
        <row r="320">
          <cell r="F320" t="e">
            <v>#N/A</v>
          </cell>
          <cell r="G320" t="e">
            <v>#N/A</v>
          </cell>
          <cell r="H320" t="e">
            <v>#N/A</v>
          </cell>
          <cell r="I320" t="e">
            <v>#N/A</v>
          </cell>
          <cell r="J320" t="e">
            <v>#N/A</v>
          </cell>
        </row>
        <row r="321">
          <cell r="F321">
            <v>10</v>
          </cell>
          <cell r="G321" t="str">
            <v>к</v>
          </cell>
          <cell r="H321" t="str">
            <v>к</v>
          </cell>
          <cell r="I321" t="str">
            <v>к</v>
          </cell>
          <cell r="J321" t="str">
            <v>к</v>
          </cell>
        </row>
        <row r="322">
          <cell r="F322">
            <v>21</v>
          </cell>
          <cell r="G322">
            <v>118</v>
          </cell>
          <cell r="H322">
            <v>114</v>
          </cell>
          <cell r="I322">
            <v>4974.7</v>
          </cell>
          <cell r="J322">
            <v>2071.5</v>
          </cell>
        </row>
        <row r="323">
          <cell r="F323">
            <v>21</v>
          </cell>
          <cell r="G323">
            <v>118</v>
          </cell>
          <cell r="H323">
            <v>114</v>
          </cell>
          <cell r="I323">
            <v>4974.7</v>
          </cell>
          <cell r="J323">
            <v>2071.5</v>
          </cell>
        </row>
        <row r="324">
          <cell r="F324">
            <v>1</v>
          </cell>
          <cell r="G324" t="str">
            <v>к</v>
          </cell>
          <cell r="H324" t="str">
            <v>к</v>
          </cell>
          <cell r="I324" t="str">
            <v>к</v>
          </cell>
          <cell r="J324" t="str">
            <v>к</v>
          </cell>
        </row>
        <row r="325">
          <cell r="F325" t="e">
            <v>#N/A</v>
          </cell>
          <cell r="G325" t="e">
            <v>#N/A</v>
          </cell>
          <cell r="H325" t="e">
            <v>#N/A</v>
          </cell>
          <cell r="I325" t="e">
            <v>#N/A</v>
          </cell>
          <cell r="J325" t="e">
            <v>#N/A</v>
          </cell>
        </row>
        <row r="326">
          <cell r="F326">
            <v>3</v>
          </cell>
          <cell r="G326" t="str">
            <v>к</v>
          </cell>
          <cell r="H326" t="str">
            <v>к</v>
          </cell>
          <cell r="I326" t="str">
            <v>к</v>
          </cell>
          <cell r="J326" t="str">
            <v>к</v>
          </cell>
        </row>
        <row r="327">
          <cell r="F327" t="e">
            <v>#N/A</v>
          </cell>
          <cell r="G327" t="e">
            <v>#N/A</v>
          </cell>
          <cell r="H327" t="e">
            <v>#N/A</v>
          </cell>
          <cell r="I327" t="e">
            <v>#N/A</v>
          </cell>
          <cell r="J327" t="e">
            <v>#N/A</v>
          </cell>
        </row>
        <row r="328">
          <cell r="F328">
            <v>17</v>
          </cell>
          <cell r="G328">
            <v>101</v>
          </cell>
          <cell r="H328">
            <v>98</v>
          </cell>
          <cell r="I328">
            <v>4300.1000000000004</v>
          </cell>
          <cell r="J328">
            <v>1826.1</v>
          </cell>
        </row>
        <row r="329">
          <cell r="F329" t="e">
            <v>#N/A</v>
          </cell>
          <cell r="G329" t="e">
            <v>#N/A</v>
          </cell>
          <cell r="H329" t="e">
            <v>#N/A</v>
          </cell>
          <cell r="I329" t="e">
            <v>#N/A</v>
          </cell>
          <cell r="J329" t="e">
            <v>#N/A</v>
          </cell>
        </row>
        <row r="330">
          <cell r="F330">
            <v>75</v>
          </cell>
          <cell r="G330">
            <v>905</v>
          </cell>
          <cell r="H330">
            <v>878</v>
          </cell>
          <cell r="I330">
            <v>47959.199999999997</v>
          </cell>
          <cell r="J330">
            <v>15240.3</v>
          </cell>
        </row>
        <row r="331">
          <cell r="F331">
            <v>75</v>
          </cell>
          <cell r="G331">
            <v>905</v>
          </cell>
          <cell r="H331">
            <v>878</v>
          </cell>
          <cell r="I331">
            <v>47959.199999999997</v>
          </cell>
          <cell r="J331">
            <v>15240.3</v>
          </cell>
        </row>
        <row r="332">
          <cell r="F332">
            <v>8</v>
          </cell>
          <cell r="G332">
            <v>365</v>
          </cell>
          <cell r="H332">
            <v>365</v>
          </cell>
          <cell r="I332">
            <v>31132.1</v>
          </cell>
          <cell r="J332">
            <v>6419.8</v>
          </cell>
        </row>
        <row r="333">
          <cell r="F333">
            <v>48</v>
          </cell>
          <cell r="G333">
            <v>405</v>
          </cell>
          <cell r="H333">
            <v>382</v>
          </cell>
          <cell r="I333">
            <v>11522.6</v>
          </cell>
          <cell r="J333">
            <v>6175.4</v>
          </cell>
        </row>
        <row r="334">
          <cell r="F334">
            <v>19</v>
          </cell>
          <cell r="G334">
            <v>135</v>
          </cell>
          <cell r="H334">
            <v>131</v>
          </cell>
          <cell r="I334">
            <v>5304.5</v>
          </cell>
          <cell r="J334">
            <v>2645.1</v>
          </cell>
        </row>
        <row r="335">
          <cell r="F335" t="e">
            <v>#N/A</v>
          </cell>
          <cell r="G335" t="e">
            <v>#N/A</v>
          </cell>
          <cell r="H335" t="e">
            <v>#N/A</v>
          </cell>
          <cell r="I335" t="e">
            <v>#N/A</v>
          </cell>
          <cell r="J335" t="e">
            <v>#N/A</v>
          </cell>
        </row>
        <row r="336">
          <cell r="F336" t="e">
            <v>#N/A</v>
          </cell>
          <cell r="G336" t="e">
            <v>#N/A</v>
          </cell>
          <cell r="H336" t="e">
            <v>#N/A</v>
          </cell>
          <cell r="I336" t="e">
            <v>#N/A</v>
          </cell>
          <cell r="J336" t="e">
            <v>#N/A</v>
          </cell>
        </row>
        <row r="337">
          <cell r="F337" t="e">
            <v>#N/A</v>
          </cell>
          <cell r="G337" t="e">
            <v>#N/A</v>
          </cell>
          <cell r="H337" t="e">
            <v>#N/A</v>
          </cell>
          <cell r="I337" t="e">
            <v>#N/A</v>
          </cell>
          <cell r="J337" t="e">
            <v>#N/A</v>
          </cell>
        </row>
        <row r="338">
          <cell r="F338" t="e">
            <v>#N/A</v>
          </cell>
          <cell r="G338" t="e">
            <v>#N/A</v>
          </cell>
          <cell r="H338" t="e">
            <v>#N/A</v>
          </cell>
          <cell r="I338" t="e">
            <v>#N/A</v>
          </cell>
          <cell r="J338" t="e">
            <v>#N/A</v>
          </cell>
        </row>
        <row r="339">
          <cell r="F339" t="e">
            <v>#N/A</v>
          </cell>
          <cell r="G339" t="e">
            <v>#N/A</v>
          </cell>
          <cell r="H339" t="e">
            <v>#N/A</v>
          </cell>
          <cell r="I339" t="e">
            <v>#N/A</v>
          </cell>
          <cell r="J339" t="e">
            <v>#N/A</v>
          </cell>
        </row>
        <row r="340">
          <cell r="F340" t="e">
            <v>#N/A</v>
          </cell>
          <cell r="G340" t="e">
            <v>#N/A</v>
          </cell>
          <cell r="H340" t="e">
            <v>#N/A</v>
          </cell>
          <cell r="I340" t="e">
            <v>#N/A</v>
          </cell>
          <cell r="J340" t="e">
            <v>#N/A</v>
          </cell>
        </row>
        <row r="341">
          <cell r="F341" t="e">
            <v>#N/A</v>
          </cell>
          <cell r="G341" t="e">
            <v>#N/A</v>
          </cell>
          <cell r="H341" t="e">
            <v>#N/A</v>
          </cell>
          <cell r="I341" t="e">
            <v>#N/A</v>
          </cell>
          <cell r="J341" t="e">
            <v>#N/A</v>
          </cell>
        </row>
        <row r="342">
          <cell r="F342" t="e">
            <v>#N/A</v>
          </cell>
          <cell r="G342" t="e">
            <v>#N/A</v>
          </cell>
          <cell r="H342" t="e">
            <v>#N/A</v>
          </cell>
          <cell r="I342" t="e">
            <v>#N/A</v>
          </cell>
          <cell r="J342" t="e">
            <v>#N/A</v>
          </cell>
        </row>
        <row r="343">
          <cell r="F343">
            <v>19</v>
          </cell>
          <cell r="G343">
            <v>203</v>
          </cell>
          <cell r="H343">
            <v>197</v>
          </cell>
          <cell r="I343">
            <v>3470.4</v>
          </cell>
          <cell r="J343">
            <v>3974.7</v>
          </cell>
        </row>
        <row r="344">
          <cell r="F344">
            <v>6</v>
          </cell>
          <cell r="G344" t="str">
            <v>к</v>
          </cell>
          <cell r="H344" t="str">
            <v>к</v>
          </cell>
          <cell r="I344" t="str">
            <v>к</v>
          </cell>
          <cell r="J344" t="str">
            <v>к</v>
          </cell>
        </row>
        <row r="345">
          <cell r="F345">
            <v>1</v>
          </cell>
          <cell r="G345" t="str">
            <v>к</v>
          </cell>
          <cell r="H345" t="str">
            <v>к</v>
          </cell>
          <cell r="I345" t="str">
            <v>к</v>
          </cell>
          <cell r="J345" t="str">
            <v>к</v>
          </cell>
        </row>
        <row r="346">
          <cell r="F346" t="e">
            <v>#N/A</v>
          </cell>
          <cell r="G346" t="e">
            <v>#N/A</v>
          </cell>
          <cell r="H346" t="e">
            <v>#N/A</v>
          </cell>
          <cell r="I346" t="e">
            <v>#N/A</v>
          </cell>
          <cell r="J346" t="e">
            <v>#N/A</v>
          </cell>
        </row>
        <row r="347">
          <cell r="F347">
            <v>12</v>
          </cell>
          <cell r="G347">
            <v>167</v>
          </cell>
          <cell r="H347">
            <v>163</v>
          </cell>
          <cell r="I347">
            <v>2733.9</v>
          </cell>
          <cell r="J347">
            <v>3224</v>
          </cell>
        </row>
        <row r="348">
          <cell r="F348">
            <v>8</v>
          </cell>
          <cell r="G348">
            <v>35</v>
          </cell>
          <cell r="H348">
            <v>32</v>
          </cell>
          <cell r="I348">
            <v>1456.6</v>
          </cell>
          <cell r="J348">
            <v>475.5</v>
          </cell>
        </row>
        <row r="349">
          <cell r="F349">
            <v>4</v>
          </cell>
          <cell r="G349">
            <v>132</v>
          </cell>
          <cell r="H349">
            <v>131</v>
          </cell>
          <cell r="I349">
            <v>1277.3</v>
          </cell>
          <cell r="J349">
            <v>2748.5</v>
          </cell>
        </row>
        <row r="350">
          <cell r="F350">
            <v>71</v>
          </cell>
          <cell r="G350">
            <v>472</v>
          </cell>
          <cell r="H350">
            <v>466</v>
          </cell>
          <cell r="I350">
            <v>18167</v>
          </cell>
          <cell r="J350">
            <v>7663.3</v>
          </cell>
        </row>
        <row r="351">
          <cell r="F351">
            <v>36</v>
          </cell>
          <cell r="G351">
            <v>202</v>
          </cell>
          <cell r="H351">
            <v>200</v>
          </cell>
          <cell r="I351">
            <v>8541.7999999999993</v>
          </cell>
          <cell r="J351">
            <v>3417.7</v>
          </cell>
        </row>
        <row r="352">
          <cell r="F352">
            <v>13</v>
          </cell>
          <cell r="G352">
            <v>120</v>
          </cell>
          <cell r="H352">
            <v>120</v>
          </cell>
          <cell r="I352">
            <v>7261.4</v>
          </cell>
          <cell r="J352">
            <v>2245.1999999999998</v>
          </cell>
        </row>
        <row r="353">
          <cell r="F353">
            <v>23</v>
          </cell>
          <cell r="G353">
            <v>82</v>
          </cell>
          <cell r="H353">
            <v>80</v>
          </cell>
          <cell r="I353">
            <v>1280.4000000000001</v>
          </cell>
          <cell r="J353">
            <v>1172.5</v>
          </cell>
        </row>
        <row r="354">
          <cell r="F354">
            <v>35</v>
          </cell>
          <cell r="G354">
            <v>270</v>
          </cell>
          <cell r="H354">
            <v>266</v>
          </cell>
          <cell r="I354">
            <v>9625.2000000000007</v>
          </cell>
          <cell r="J354">
            <v>4245.6000000000004</v>
          </cell>
        </row>
      </sheetData>
      <sheetData sheetId="22">
        <row r="2">
          <cell r="F2">
            <v>8744</v>
          </cell>
        </row>
      </sheetData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Ukraine"/>
      <sheetName val="Cherkasy"/>
      <sheetName val="Chernikiv"/>
      <sheetName val="Chernivtsi"/>
      <sheetName val="cityKiev"/>
      <sheetName val="Dnipropetrovsk"/>
      <sheetName val="Donetsk"/>
      <sheetName val="IvanoFrankivsk"/>
      <sheetName val="Kharkiv"/>
      <sheetName val="Kherson"/>
      <sheetName val="Khmelnytsky"/>
      <sheetName val="Kiev"/>
      <sheetName val="Kirovograd"/>
      <sheetName val="Lugansk"/>
      <sheetName val="Lviv"/>
      <sheetName val="Mykolaiv"/>
      <sheetName val="Odessa"/>
      <sheetName val="Poltava"/>
      <sheetName val="Rivne"/>
      <sheetName val="Sumy"/>
      <sheetName val="Ternopil"/>
      <sheetName val="Vinnytsia"/>
      <sheetName val="Volyn"/>
      <sheetName val="Zakarpattia"/>
      <sheetName val="Zaporozhye"/>
      <sheetName val="Zhytomyr"/>
      <sheetName val="Ivano-Frankivsk"/>
    </sheetNames>
    <sheetDataSet>
      <sheetData sheetId="0"/>
      <sheetData sheetId="1">
        <row r="2">
          <cell r="F2">
            <v>372811</v>
          </cell>
          <cell r="G2">
            <v>7130073</v>
          </cell>
          <cell r="H2">
            <v>7015757</v>
          </cell>
          <cell r="I2">
            <v>3950427861.5</v>
          </cell>
          <cell r="J2">
            <v>269884457.39999998</v>
          </cell>
        </row>
        <row r="3">
          <cell r="F3">
            <v>47990</v>
          </cell>
          <cell r="G3">
            <v>663451</v>
          </cell>
          <cell r="H3">
            <v>629558</v>
          </cell>
          <cell r="I3">
            <v>158430989.5</v>
          </cell>
          <cell r="J3">
            <v>16464009</v>
          </cell>
        </row>
        <row r="4">
          <cell r="F4">
            <v>46098</v>
          </cell>
          <cell r="G4">
            <v>594687</v>
          </cell>
          <cell r="H4">
            <v>561355</v>
          </cell>
          <cell r="I4">
            <v>151410031.19999999</v>
          </cell>
          <cell r="J4">
            <v>14319255.5</v>
          </cell>
        </row>
        <row r="5">
          <cell r="F5">
            <v>39711</v>
          </cell>
          <cell r="G5">
            <v>437603</v>
          </cell>
          <cell r="H5">
            <v>409241</v>
          </cell>
          <cell r="I5">
            <v>108117358</v>
          </cell>
          <cell r="J5">
            <v>10427870.199999999</v>
          </cell>
        </row>
        <row r="6">
          <cell r="F6">
            <v>1070</v>
          </cell>
          <cell r="G6">
            <v>19209</v>
          </cell>
          <cell r="H6">
            <v>18425</v>
          </cell>
          <cell r="I6">
            <v>3274090.8</v>
          </cell>
          <cell r="J6">
            <v>356063.8</v>
          </cell>
        </row>
        <row r="7">
          <cell r="F7">
            <v>156</v>
          </cell>
          <cell r="G7">
            <v>2443</v>
          </cell>
          <cell r="H7">
            <v>2267</v>
          </cell>
          <cell r="I7">
            <v>309565</v>
          </cell>
          <cell r="J7">
            <v>52671</v>
          </cell>
        </row>
        <row r="8">
          <cell r="F8">
            <v>2642</v>
          </cell>
          <cell r="G8">
            <v>113974</v>
          </cell>
          <cell r="H8">
            <v>111807</v>
          </cell>
          <cell r="I8">
            <v>31304312.600000001</v>
          </cell>
          <cell r="J8">
            <v>3022559.6</v>
          </cell>
        </row>
        <row r="9">
          <cell r="F9">
            <v>1185</v>
          </cell>
          <cell r="G9">
            <v>5255</v>
          </cell>
          <cell r="H9">
            <v>4607</v>
          </cell>
          <cell r="I9">
            <v>889475.6</v>
          </cell>
          <cell r="J9">
            <v>87791.1</v>
          </cell>
        </row>
        <row r="10">
          <cell r="F10">
            <v>918</v>
          </cell>
          <cell r="G10">
            <v>13524</v>
          </cell>
          <cell r="H10">
            <v>12752</v>
          </cell>
          <cell r="I10">
            <v>7477529.0999999996</v>
          </cell>
          <cell r="J10">
            <v>333619.7</v>
          </cell>
        </row>
        <row r="11">
          <cell r="F11">
            <v>416</v>
          </cell>
          <cell r="G11">
            <v>2679</v>
          </cell>
          <cell r="H11">
            <v>2256</v>
          </cell>
          <cell r="I11">
            <v>37700.1</v>
          </cell>
          <cell r="J11">
            <v>38680.1</v>
          </cell>
        </row>
        <row r="12">
          <cell r="F12">
            <v>980</v>
          </cell>
          <cell r="G12">
            <v>62110</v>
          </cell>
          <cell r="H12">
            <v>61946</v>
          </cell>
          <cell r="I12">
            <v>6642365.0999999996</v>
          </cell>
          <cell r="J12">
            <v>2041072.2</v>
          </cell>
        </row>
        <row r="13">
          <cell r="F13">
            <v>228</v>
          </cell>
          <cell r="G13">
            <v>12828</v>
          </cell>
          <cell r="H13">
            <v>12778</v>
          </cell>
          <cell r="I13">
            <v>1221527.8</v>
          </cell>
          <cell r="J13">
            <v>381328.2</v>
          </cell>
        </row>
        <row r="14">
          <cell r="F14">
            <v>529</v>
          </cell>
          <cell r="G14">
            <v>41570</v>
          </cell>
          <cell r="H14">
            <v>41497</v>
          </cell>
          <cell r="I14">
            <v>4759233.2</v>
          </cell>
          <cell r="J14">
            <v>1427604.7</v>
          </cell>
        </row>
        <row r="15">
          <cell r="F15">
            <v>32</v>
          </cell>
          <cell r="G15">
            <v>124</v>
          </cell>
          <cell r="H15">
            <v>120</v>
          </cell>
          <cell r="I15">
            <v>7684</v>
          </cell>
          <cell r="J15">
            <v>2026.4</v>
          </cell>
        </row>
        <row r="16">
          <cell r="F16">
            <v>191</v>
          </cell>
          <cell r="G16">
            <v>7588</v>
          </cell>
          <cell r="H16">
            <v>7551</v>
          </cell>
          <cell r="I16">
            <v>653920.1</v>
          </cell>
          <cell r="J16">
            <v>230112.9</v>
          </cell>
        </row>
        <row r="17">
          <cell r="F17">
            <v>912</v>
          </cell>
          <cell r="G17">
            <v>6654</v>
          </cell>
          <cell r="H17">
            <v>6257</v>
          </cell>
          <cell r="I17">
            <v>378593.2</v>
          </cell>
          <cell r="J17">
            <v>103681.3</v>
          </cell>
        </row>
        <row r="18">
          <cell r="F18">
            <v>484</v>
          </cell>
          <cell r="G18">
            <v>2830</v>
          </cell>
          <cell r="H18">
            <v>2615</v>
          </cell>
          <cell r="I18">
            <v>155726.9</v>
          </cell>
          <cell r="J18">
            <v>34168.5</v>
          </cell>
        </row>
        <row r="19">
          <cell r="F19">
            <v>428</v>
          </cell>
          <cell r="G19">
            <v>3824</v>
          </cell>
          <cell r="H19">
            <v>3642</v>
          </cell>
          <cell r="I19">
            <v>222866.3</v>
          </cell>
          <cell r="J19">
            <v>69512.800000000003</v>
          </cell>
        </row>
        <row r="20">
          <cell r="F20">
            <v>46850</v>
          </cell>
          <cell r="G20">
            <v>2823260</v>
          </cell>
          <cell r="H20">
            <v>2811755</v>
          </cell>
          <cell r="I20">
            <v>1439749391.9000001</v>
          </cell>
          <cell r="J20">
            <v>123945101.40000001</v>
          </cell>
        </row>
        <row r="21">
          <cell r="F21">
            <v>1794</v>
          </cell>
          <cell r="G21">
            <v>467441</v>
          </cell>
          <cell r="H21">
            <v>466824</v>
          </cell>
          <cell r="I21">
            <v>182945673.5</v>
          </cell>
          <cell r="J21">
            <v>28865829.699999999</v>
          </cell>
        </row>
        <row r="22">
          <cell r="F22">
            <v>399</v>
          </cell>
          <cell r="G22">
            <v>300836</v>
          </cell>
          <cell r="H22">
            <v>300685</v>
          </cell>
          <cell r="I22">
            <v>62868605.5</v>
          </cell>
          <cell r="J22">
            <v>19977104.399999999</v>
          </cell>
        </row>
        <row r="23">
          <cell r="F23">
            <v>397</v>
          </cell>
          <cell r="G23" t="str">
            <v>к</v>
          </cell>
          <cell r="H23" t="str">
            <v>к</v>
          </cell>
          <cell r="I23" t="str">
            <v>к</v>
          </cell>
          <cell r="J23" t="str">
            <v>к</v>
          </cell>
        </row>
        <row r="24">
          <cell r="F24">
            <v>2</v>
          </cell>
          <cell r="G24" t="str">
            <v>к</v>
          </cell>
          <cell r="H24" t="str">
            <v>к</v>
          </cell>
          <cell r="I24" t="str">
            <v>к</v>
          </cell>
          <cell r="J24" t="str">
            <v>к</v>
          </cell>
        </row>
        <row r="25">
          <cell r="F25">
            <v>115</v>
          </cell>
          <cell r="G25">
            <v>51400</v>
          </cell>
          <cell r="H25">
            <v>51373</v>
          </cell>
          <cell r="I25">
            <v>38868391.5</v>
          </cell>
          <cell r="J25">
            <v>3139068.7</v>
          </cell>
        </row>
        <row r="26">
          <cell r="F26">
            <v>41</v>
          </cell>
          <cell r="G26">
            <v>27260</v>
          </cell>
          <cell r="H26">
            <v>27246</v>
          </cell>
          <cell r="I26">
            <v>20877063.699999999</v>
          </cell>
          <cell r="J26">
            <v>1328784</v>
          </cell>
        </row>
        <row r="27">
          <cell r="F27">
            <v>74</v>
          </cell>
          <cell r="G27">
            <v>24140</v>
          </cell>
          <cell r="H27">
            <v>24127</v>
          </cell>
          <cell r="I27">
            <v>17991327.800000001</v>
          </cell>
          <cell r="J27">
            <v>1810284.7</v>
          </cell>
        </row>
        <row r="28">
          <cell r="F28">
            <v>58</v>
          </cell>
          <cell r="G28">
            <v>71466</v>
          </cell>
          <cell r="H28">
            <v>71450</v>
          </cell>
          <cell r="I28">
            <v>68432633.900000006</v>
          </cell>
          <cell r="J28">
            <v>4047526.9</v>
          </cell>
        </row>
        <row r="29">
          <cell r="F29">
            <v>30</v>
          </cell>
          <cell r="G29">
            <v>52923</v>
          </cell>
          <cell r="H29">
            <v>52914</v>
          </cell>
          <cell r="I29">
            <v>65089095.200000003</v>
          </cell>
          <cell r="J29">
            <v>3163300.1</v>
          </cell>
        </row>
        <row r="30">
          <cell r="F30">
            <v>28</v>
          </cell>
          <cell r="G30">
            <v>18543</v>
          </cell>
          <cell r="H30">
            <v>18536</v>
          </cell>
          <cell r="I30">
            <v>3343538.7</v>
          </cell>
          <cell r="J30">
            <v>884226.8</v>
          </cell>
        </row>
        <row r="31">
          <cell r="F31">
            <v>1098</v>
          </cell>
          <cell r="G31">
            <v>39319</v>
          </cell>
          <cell r="H31">
            <v>38945</v>
          </cell>
          <cell r="I31">
            <v>10816870.1</v>
          </cell>
          <cell r="J31">
            <v>1476963.4</v>
          </cell>
        </row>
        <row r="32">
          <cell r="F32">
            <v>991</v>
          </cell>
          <cell r="G32">
            <v>34255</v>
          </cell>
          <cell r="H32">
            <v>33909</v>
          </cell>
          <cell r="I32">
            <v>9426226.9000000004</v>
          </cell>
          <cell r="J32">
            <v>1195072.6000000001</v>
          </cell>
        </row>
        <row r="33">
          <cell r="F33">
            <v>107</v>
          </cell>
          <cell r="G33">
            <v>5064</v>
          </cell>
          <cell r="H33">
            <v>5036</v>
          </cell>
          <cell r="I33">
            <v>1390643.2</v>
          </cell>
          <cell r="J33">
            <v>281890.8</v>
          </cell>
        </row>
        <row r="34">
          <cell r="F34">
            <v>124</v>
          </cell>
          <cell r="G34">
            <v>4420</v>
          </cell>
          <cell r="H34">
            <v>4371</v>
          </cell>
          <cell r="I34">
            <v>1959172.5</v>
          </cell>
          <cell r="J34">
            <v>225166.3</v>
          </cell>
        </row>
        <row r="35">
          <cell r="F35">
            <v>76</v>
          </cell>
          <cell r="G35">
            <v>1752</v>
          </cell>
          <cell r="H35">
            <v>1732</v>
          </cell>
          <cell r="I35">
            <v>1180448.3</v>
          </cell>
          <cell r="J35">
            <v>116291.1</v>
          </cell>
        </row>
        <row r="36">
          <cell r="F36">
            <v>48</v>
          </cell>
          <cell r="G36">
            <v>2668</v>
          </cell>
          <cell r="H36">
            <v>2639</v>
          </cell>
          <cell r="I36">
            <v>778724.2</v>
          </cell>
          <cell r="J36">
            <v>108875.2</v>
          </cell>
        </row>
        <row r="37">
          <cell r="F37">
            <v>39744</v>
          </cell>
          <cell r="G37">
            <v>1809242</v>
          </cell>
          <cell r="H37">
            <v>1799077</v>
          </cell>
          <cell r="I37">
            <v>901963180.5</v>
          </cell>
          <cell r="J37">
            <v>69259626.599999994</v>
          </cell>
        </row>
        <row r="38">
          <cell r="F38">
            <v>5359</v>
          </cell>
          <cell r="G38">
            <v>338702</v>
          </cell>
          <cell r="H38">
            <v>337333</v>
          </cell>
          <cell r="I38">
            <v>217063840.30000001</v>
          </cell>
          <cell r="J38">
            <v>11551449.6</v>
          </cell>
        </row>
        <row r="39">
          <cell r="F39">
            <v>845</v>
          </cell>
          <cell r="G39">
            <v>58175</v>
          </cell>
          <cell r="H39">
            <v>57928</v>
          </cell>
          <cell r="I39">
            <v>29064767.899999999</v>
          </cell>
          <cell r="J39">
            <v>1861567.1</v>
          </cell>
        </row>
        <row r="40">
          <cell r="F40">
            <v>219</v>
          </cell>
          <cell r="G40">
            <v>6826</v>
          </cell>
          <cell r="H40">
            <v>6777</v>
          </cell>
          <cell r="I40">
            <v>2844036.6</v>
          </cell>
          <cell r="J40">
            <v>155276.1</v>
          </cell>
        </row>
        <row r="41">
          <cell r="F41">
            <v>346</v>
          </cell>
          <cell r="G41">
            <v>21053</v>
          </cell>
          <cell r="H41">
            <v>20964</v>
          </cell>
          <cell r="I41">
            <v>13879083</v>
          </cell>
          <cell r="J41">
            <v>902604.4</v>
          </cell>
        </row>
        <row r="42">
          <cell r="F42">
            <v>498</v>
          </cell>
          <cell r="G42">
            <v>24985</v>
          </cell>
          <cell r="H42">
            <v>24901</v>
          </cell>
          <cell r="I42">
            <v>60872835.399999999</v>
          </cell>
          <cell r="J42">
            <v>1187785.3999999999</v>
          </cell>
        </row>
        <row r="43">
          <cell r="F43">
            <v>450</v>
          </cell>
          <cell r="G43">
            <v>61479</v>
          </cell>
          <cell r="H43">
            <v>61356</v>
          </cell>
          <cell r="I43">
            <v>34709428.899999999</v>
          </cell>
          <cell r="J43">
            <v>1936049.2</v>
          </cell>
        </row>
        <row r="44">
          <cell r="F44">
            <v>709</v>
          </cell>
          <cell r="G44">
            <v>18828</v>
          </cell>
          <cell r="H44">
            <v>18702</v>
          </cell>
          <cell r="I44">
            <v>10909625.199999999</v>
          </cell>
          <cell r="J44">
            <v>588836.80000000005</v>
          </cell>
        </row>
        <row r="45">
          <cell r="F45">
            <v>1305</v>
          </cell>
          <cell r="G45">
            <v>81255</v>
          </cell>
          <cell r="H45">
            <v>80815</v>
          </cell>
          <cell r="I45">
            <v>19241966.399999999</v>
          </cell>
          <cell r="J45">
            <v>2217147.1</v>
          </cell>
        </row>
        <row r="46">
          <cell r="F46">
            <v>725</v>
          </cell>
          <cell r="G46">
            <v>59698</v>
          </cell>
          <cell r="H46">
            <v>59540</v>
          </cell>
          <cell r="I46">
            <v>39610502.5</v>
          </cell>
          <cell r="J46">
            <v>2484702.6</v>
          </cell>
        </row>
        <row r="47">
          <cell r="F47">
            <v>262</v>
          </cell>
          <cell r="G47">
            <v>6403</v>
          </cell>
          <cell r="H47">
            <v>6350</v>
          </cell>
          <cell r="I47">
            <v>5931594.4000000004</v>
          </cell>
          <cell r="J47">
            <v>217480.9</v>
          </cell>
        </row>
        <row r="48">
          <cell r="F48">
            <v>690</v>
          </cell>
          <cell r="G48">
            <v>40354</v>
          </cell>
          <cell r="H48">
            <v>40128</v>
          </cell>
          <cell r="I48">
            <v>39703576.600000001</v>
          </cell>
          <cell r="J48">
            <v>2168743.4</v>
          </cell>
        </row>
        <row r="49">
          <cell r="F49">
            <v>11</v>
          </cell>
          <cell r="G49">
            <v>4455</v>
          </cell>
          <cell r="H49">
            <v>4453</v>
          </cell>
          <cell r="I49">
            <v>27128355</v>
          </cell>
          <cell r="J49">
            <v>674401.5</v>
          </cell>
        </row>
        <row r="50">
          <cell r="F50">
            <v>614</v>
          </cell>
          <cell r="G50">
            <v>17595</v>
          </cell>
          <cell r="H50">
            <v>17469</v>
          </cell>
          <cell r="I50">
            <v>3489390.5</v>
          </cell>
          <cell r="J50">
            <v>413174.7</v>
          </cell>
        </row>
        <row r="51">
          <cell r="F51">
            <v>31</v>
          </cell>
          <cell r="G51">
            <v>1376</v>
          </cell>
          <cell r="H51">
            <v>1374</v>
          </cell>
          <cell r="I51">
            <v>254260.4</v>
          </cell>
          <cell r="J51">
            <v>35103.9</v>
          </cell>
        </row>
        <row r="52">
          <cell r="F52">
            <v>37</v>
          </cell>
          <cell r="G52">
            <v>1617</v>
          </cell>
          <cell r="H52">
            <v>1612</v>
          </cell>
          <cell r="I52">
            <v>307385.7</v>
          </cell>
          <cell r="J52">
            <v>45678.6</v>
          </cell>
        </row>
        <row r="53">
          <cell r="F53">
            <v>38</v>
          </cell>
          <cell r="G53">
            <v>1177</v>
          </cell>
          <cell r="H53">
            <v>1174</v>
          </cell>
          <cell r="I53">
            <v>86049.1</v>
          </cell>
          <cell r="J53">
            <v>16769.2</v>
          </cell>
        </row>
        <row r="54">
          <cell r="F54">
            <v>508</v>
          </cell>
          <cell r="G54">
            <v>13425</v>
          </cell>
          <cell r="H54">
            <v>13309</v>
          </cell>
          <cell r="I54">
            <v>2841695.3</v>
          </cell>
          <cell r="J54">
            <v>315623</v>
          </cell>
        </row>
        <row r="55">
          <cell r="F55">
            <v>2043</v>
          </cell>
          <cell r="G55">
            <v>58208</v>
          </cell>
          <cell r="H55">
            <v>57770</v>
          </cell>
          <cell r="I55">
            <v>4574221.5</v>
          </cell>
          <cell r="J55">
            <v>1195578.3</v>
          </cell>
        </row>
        <row r="56">
          <cell r="F56">
            <v>1901</v>
          </cell>
          <cell r="G56">
            <v>54275</v>
          </cell>
          <cell r="H56">
            <v>53861</v>
          </cell>
          <cell r="I56">
            <v>3977122.8</v>
          </cell>
          <cell r="J56">
            <v>1097912.8999999999</v>
          </cell>
        </row>
        <row r="57">
          <cell r="F57">
            <v>31</v>
          </cell>
          <cell r="G57">
            <v>448</v>
          </cell>
          <cell r="H57">
            <v>444</v>
          </cell>
          <cell r="I57">
            <v>58872.6</v>
          </cell>
          <cell r="J57">
            <v>9980.7000000000007</v>
          </cell>
        </row>
        <row r="58">
          <cell r="F58">
            <v>111</v>
          </cell>
          <cell r="G58">
            <v>3485</v>
          </cell>
          <cell r="H58">
            <v>3465</v>
          </cell>
          <cell r="I58">
            <v>538226.1</v>
          </cell>
          <cell r="J58">
            <v>87684.7</v>
          </cell>
        </row>
        <row r="59">
          <cell r="F59">
            <v>440</v>
          </cell>
          <cell r="G59">
            <v>20313</v>
          </cell>
          <cell r="H59">
            <v>20180</v>
          </cell>
          <cell r="I59">
            <v>2335674.1</v>
          </cell>
          <cell r="J59">
            <v>478179.8</v>
          </cell>
        </row>
        <row r="60">
          <cell r="F60">
            <v>126</v>
          </cell>
          <cell r="G60">
            <v>4979</v>
          </cell>
          <cell r="H60">
            <v>4943</v>
          </cell>
          <cell r="I60">
            <v>995414.1</v>
          </cell>
          <cell r="J60">
            <v>145599.79999999999</v>
          </cell>
        </row>
        <row r="61">
          <cell r="F61">
            <v>314</v>
          </cell>
          <cell r="G61">
            <v>15334</v>
          </cell>
          <cell r="H61">
            <v>15237</v>
          </cell>
          <cell r="I61">
            <v>1340260</v>
          </cell>
          <cell r="J61">
            <v>332580</v>
          </cell>
        </row>
        <row r="62">
          <cell r="F62">
            <v>3172</v>
          </cell>
          <cell r="G62">
            <v>38856</v>
          </cell>
          <cell r="H62">
            <v>37758</v>
          </cell>
          <cell r="I62">
            <v>10240056.9</v>
          </cell>
          <cell r="J62">
            <v>919663.6</v>
          </cell>
        </row>
        <row r="63">
          <cell r="F63">
            <v>1486</v>
          </cell>
          <cell r="G63">
            <v>12928</v>
          </cell>
          <cell r="H63">
            <v>12460</v>
          </cell>
          <cell r="I63">
            <v>2271870.7000000002</v>
          </cell>
          <cell r="J63">
            <v>263133.40000000002</v>
          </cell>
        </row>
        <row r="64">
          <cell r="F64">
            <v>1686</v>
          </cell>
          <cell r="G64">
            <v>25928</v>
          </cell>
          <cell r="H64">
            <v>25298</v>
          </cell>
          <cell r="I64">
            <v>7968186.2000000002</v>
          </cell>
          <cell r="J64">
            <v>656530.19999999995</v>
          </cell>
        </row>
        <row r="65">
          <cell r="F65">
            <v>1030</v>
          </cell>
          <cell r="G65">
            <v>35629</v>
          </cell>
          <cell r="H65">
            <v>35448</v>
          </cell>
          <cell r="I65">
            <v>19024743.100000001</v>
          </cell>
          <cell r="J65">
            <v>1266479.2</v>
          </cell>
        </row>
        <row r="66">
          <cell r="F66">
            <v>55</v>
          </cell>
          <cell r="G66">
            <v>6673</v>
          </cell>
          <cell r="H66">
            <v>6666</v>
          </cell>
          <cell r="I66">
            <v>3097708.1</v>
          </cell>
          <cell r="J66">
            <v>229461.9</v>
          </cell>
        </row>
        <row r="67">
          <cell r="F67">
            <v>975</v>
          </cell>
          <cell r="G67">
            <v>28956</v>
          </cell>
          <cell r="H67">
            <v>28782</v>
          </cell>
          <cell r="I67">
            <v>15927035</v>
          </cell>
          <cell r="J67">
            <v>1037017.3</v>
          </cell>
        </row>
        <row r="68">
          <cell r="F68">
            <v>1917</v>
          </cell>
          <cell r="G68">
            <v>25082</v>
          </cell>
          <cell r="H68">
            <v>24551</v>
          </cell>
          <cell r="I68">
            <v>7789858.7000000002</v>
          </cell>
          <cell r="J68">
            <v>765766.2</v>
          </cell>
        </row>
        <row r="69">
          <cell r="F69">
            <v>1870</v>
          </cell>
          <cell r="G69">
            <v>24007</v>
          </cell>
          <cell r="H69">
            <v>23482</v>
          </cell>
          <cell r="I69">
            <v>7416267.7000000002</v>
          </cell>
          <cell r="J69">
            <v>720464.3</v>
          </cell>
        </row>
        <row r="70">
          <cell r="F70">
            <v>47</v>
          </cell>
          <cell r="G70">
            <v>1075</v>
          </cell>
          <cell r="H70">
            <v>1069</v>
          </cell>
          <cell r="I70">
            <v>373591</v>
          </cell>
          <cell r="J70">
            <v>45301.9</v>
          </cell>
        </row>
        <row r="71">
          <cell r="F71">
            <v>155</v>
          </cell>
          <cell r="G71">
            <v>33969</v>
          </cell>
          <cell r="H71">
            <v>33924</v>
          </cell>
          <cell r="I71">
            <v>57726921.200000003</v>
          </cell>
          <cell r="J71">
            <v>1855112.7</v>
          </cell>
        </row>
        <row r="72">
          <cell r="F72">
            <v>18</v>
          </cell>
          <cell r="G72">
            <v>19396</v>
          </cell>
          <cell r="H72">
            <v>19394</v>
          </cell>
          <cell r="I72">
            <v>27995771</v>
          </cell>
          <cell r="J72">
            <v>1047284.9</v>
          </cell>
        </row>
        <row r="73">
          <cell r="F73">
            <v>137</v>
          </cell>
          <cell r="G73">
            <v>14573</v>
          </cell>
          <cell r="H73">
            <v>14530</v>
          </cell>
          <cell r="I73">
            <v>29731150.199999999</v>
          </cell>
          <cell r="J73">
            <v>807827.8</v>
          </cell>
        </row>
        <row r="74">
          <cell r="F74">
            <v>1436</v>
          </cell>
          <cell r="G74">
            <v>89624</v>
          </cell>
          <cell r="H74">
            <v>89252</v>
          </cell>
          <cell r="I74">
            <v>51008917.5</v>
          </cell>
          <cell r="J74">
            <v>3926252.4</v>
          </cell>
        </row>
        <row r="75">
          <cell r="F75">
            <v>542</v>
          </cell>
          <cell r="G75">
            <v>60278</v>
          </cell>
          <cell r="H75">
            <v>60134</v>
          </cell>
          <cell r="I75">
            <v>37053926.299999997</v>
          </cell>
          <cell r="J75">
            <v>2860050.9</v>
          </cell>
        </row>
        <row r="76">
          <cell r="F76">
            <v>48</v>
          </cell>
          <cell r="G76">
            <v>583</v>
          </cell>
          <cell r="H76">
            <v>579</v>
          </cell>
          <cell r="I76">
            <v>312175.2</v>
          </cell>
          <cell r="J76">
            <v>17677.8</v>
          </cell>
        </row>
        <row r="77">
          <cell r="F77">
            <v>240</v>
          </cell>
          <cell r="G77">
            <v>6008</v>
          </cell>
          <cell r="H77">
            <v>5947</v>
          </cell>
          <cell r="I77">
            <v>3095114</v>
          </cell>
          <cell r="J77">
            <v>232449.8</v>
          </cell>
        </row>
        <row r="78">
          <cell r="F78">
            <v>277</v>
          </cell>
          <cell r="G78">
            <v>8035</v>
          </cell>
          <cell r="H78">
            <v>7951</v>
          </cell>
          <cell r="I78">
            <v>6715094.2000000002</v>
          </cell>
          <cell r="J78">
            <v>364250.6</v>
          </cell>
        </row>
        <row r="79">
          <cell r="F79">
            <v>315</v>
          </cell>
          <cell r="G79">
            <v>14457</v>
          </cell>
          <cell r="H79">
            <v>14396</v>
          </cell>
          <cell r="I79">
            <v>3792245.3</v>
          </cell>
          <cell r="J79">
            <v>446311.4</v>
          </cell>
        </row>
        <row r="80">
          <cell r="F80">
            <v>14</v>
          </cell>
          <cell r="G80">
            <v>263</v>
          </cell>
          <cell r="H80">
            <v>245</v>
          </cell>
          <cell r="I80">
            <v>40362.5</v>
          </cell>
          <cell r="J80">
            <v>5511.9</v>
          </cell>
        </row>
        <row r="81">
          <cell r="F81">
            <v>242</v>
          </cell>
          <cell r="G81">
            <v>24192</v>
          </cell>
          <cell r="H81">
            <v>24098</v>
          </cell>
          <cell r="I81">
            <v>13668249.800000001</v>
          </cell>
          <cell r="J81">
            <v>1612752.5</v>
          </cell>
        </row>
        <row r="82">
          <cell r="F82">
            <v>41</v>
          </cell>
          <cell r="G82">
            <v>1998</v>
          </cell>
          <cell r="H82">
            <v>1978</v>
          </cell>
          <cell r="I82">
            <v>843495.8</v>
          </cell>
          <cell r="J82">
            <v>92986.8</v>
          </cell>
        </row>
        <row r="83">
          <cell r="F83">
            <v>201</v>
          </cell>
          <cell r="G83">
            <v>22194</v>
          </cell>
          <cell r="H83">
            <v>22120</v>
          </cell>
          <cell r="I83">
            <v>12824754</v>
          </cell>
          <cell r="J83">
            <v>1519765.7</v>
          </cell>
        </row>
        <row r="84">
          <cell r="F84">
            <v>2264</v>
          </cell>
          <cell r="G84">
            <v>56492</v>
          </cell>
          <cell r="H84">
            <v>55977</v>
          </cell>
          <cell r="I84">
            <v>23620701.199999999</v>
          </cell>
          <cell r="J84">
            <v>1661382</v>
          </cell>
        </row>
        <row r="85">
          <cell r="F85">
            <v>243</v>
          </cell>
          <cell r="G85">
            <v>12763</v>
          </cell>
          <cell r="H85">
            <v>12709</v>
          </cell>
          <cell r="I85">
            <v>3194743.1</v>
          </cell>
          <cell r="J85">
            <v>430239.6</v>
          </cell>
        </row>
        <row r="86">
          <cell r="F86">
            <v>2021</v>
          </cell>
          <cell r="G86">
            <v>43729</v>
          </cell>
          <cell r="H86">
            <v>43268</v>
          </cell>
          <cell r="I86">
            <v>20425958.100000001</v>
          </cell>
          <cell r="J86">
            <v>1231142.3999999999</v>
          </cell>
        </row>
        <row r="87">
          <cell r="F87">
            <v>3247</v>
          </cell>
          <cell r="G87">
            <v>103814</v>
          </cell>
          <cell r="H87">
            <v>102868</v>
          </cell>
          <cell r="I87">
            <v>38788418.200000003</v>
          </cell>
          <cell r="J87">
            <v>3609037.6</v>
          </cell>
        </row>
        <row r="88">
          <cell r="F88">
            <v>299</v>
          </cell>
          <cell r="G88">
            <v>14158</v>
          </cell>
          <cell r="H88">
            <v>14082</v>
          </cell>
          <cell r="I88">
            <v>5198955.5999999996</v>
          </cell>
          <cell r="J88">
            <v>503246.9</v>
          </cell>
        </row>
        <row r="89">
          <cell r="F89">
            <v>74</v>
          </cell>
          <cell r="G89">
            <v>7768</v>
          </cell>
          <cell r="H89">
            <v>7754</v>
          </cell>
          <cell r="I89">
            <v>1909654.2</v>
          </cell>
          <cell r="J89">
            <v>279773.5</v>
          </cell>
        </row>
        <row r="90">
          <cell r="F90">
            <v>576</v>
          </cell>
          <cell r="G90">
            <v>17168</v>
          </cell>
          <cell r="H90">
            <v>16915</v>
          </cell>
          <cell r="I90">
            <v>4889063.3</v>
          </cell>
          <cell r="J90">
            <v>452561.6</v>
          </cell>
        </row>
        <row r="91">
          <cell r="F91">
            <v>108</v>
          </cell>
          <cell r="G91">
            <v>4276</v>
          </cell>
          <cell r="H91">
            <v>4255</v>
          </cell>
          <cell r="I91">
            <v>698568</v>
          </cell>
          <cell r="J91">
            <v>133428.70000000001</v>
          </cell>
        </row>
        <row r="92">
          <cell r="F92">
            <v>85</v>
          </cell>
          <cell r="G92">
            <v>9399</v>
          </cell>
          <cell r="H92">
            <v>9380</v>
          </cell>
          <cell r="I92">
            <v>8366813.5999999996</v>
          </cell>
          <cell r="J92">
            <v>528306.4</v>
          </cell>
        </row>
        <row r="93">
          <cell r="F93">
            <v>1393</v>
          </cell>
          <cell r="G93">
            <v>36821</v>
          </cell>
          <cell r="H93">
            <v>36462</v>
          </cell>
          <cell r="I93">
            <v>13281103.300000001</v>
          </cell>
          <cell r="J93">
            <v>1299062.6000000001</v>
          </cell>
        </row>
        <row r="94">
          <cell r="F94">
            <v>474</v>
          </cell>
          <cell r="G94">
            <v>5457</v>
          </cell>
          <cell r="H94">
            <v>5342</v>
          </cell>
          <cell r="I94">
            <v>701291.1</v>
          </cell>
          <cell r="J94">
            <v>101700.4</v>
          </cell>
        </row>
        <row r="95">
          <cell r="F95">
            <v>238</v>
          </cell>
          <cell r="G95">
            <v>8767</v>
          </cell>
          <cell r="H95">
            <v>8678</v>
          </cell>
          <cell r="I95">
            <v>3742969.1</v>
          </cell>
          <cell r="J95">
            <v>310957.5</v>
          </cell>
        </row>
        <row r="96">
          <cell r="F96">
            <v>617</v>
          </cell>
          <cell r="G96">
            <v>212849</v>
          </cell>
          <cell r="H96">
            <v>212716</v>
          </cell>
          <cell r="I96">
            <v>200905512.19999999</v>
          </cell>
          <cell r="J96">
            <v>11920815</v>
          </cell>
        </row>
        <row r="97">
          <cell r="F97">
            <v>90</v>
          </cell>
          <cell r="G97">
            <v>159560</v>
          </cell>
          <cell r="H97">
            <v>159537</v>
          </cell>
          <cell r="I97">
            <v>162955378.5</v>
          </cell>
          <cell r="J97">
            <v>9712330.5</v>
          </cell>
        </row>
        <row r="98">
          <cell r="F98">
            <v>57</v>
          </cell>
          <cell r="G98">
            <v>25429</v>
          </cell>
          <cell r="H98">
            <v>25424</v>
          </cell>
          <cell r="I98">
            <v>18939858.899999999</v>
          </cell>
          <cell r="J98">
            <v>1167125.3999999999</v>
          </cell>
        </row>
        <row r="99">
          <cell r="F99">
            <v>206</v>
          </cell>
          <cell r="G99">
            <v>7296</v>
          </cell>
          <cell r="H99">
            <v>7247</v>
          </cell>
          <cell r="I99">
            <v>5035128.3</v>
          </cell>
          <cell r="J99">
            <v>241059.5</v>
          </cell>
        </row>
        <row r="100">
          <cell r="F100">
            <v>114</v>
          </cell>
          <cell r="G100">
            <v>13440</v>
          </cell>
          <cell r="H100">
            <v>13408</v>
          </cell>
          <cell r="I100">
            <v>11501740.4</v>
          </cell>
          <cell r="J100">
            <v>581486.30000000005</v>
          </cell>
        </row>
        <row r="101">
          <cell r="F101">
            <v>150</v>
          </cell>
          <cell r="G101">
            <v>7124</v>
          </cell>
          <cell r="H101">
            <v>7100</v>
          </cell>
          <cell r="I101">
            <v>2473406.1</v>
          </cell>
          <cell r="J101">
            <v>218813.3</v>
          </cell>
        </row>
        <row r="102">
          <cell r="F102">
            <v>3486</v>
          </cell>
          <cell r="G102">
            <v>97985</v>
          </cell>
          <cell r="H102">
            <v>97166</v>
          </cell>
          <cell r="I102">
            <v>27271115.300000001</v>
          </cell>
          <cell r="J102">
            <v>3204683</v>
          </cell>
        </row>
        <row r="103">
          <cell r="F103">
            <v>1224</v>
          </cell>
          <cell r="G103">
            <v>23723</v>
          </cell>
          <cell r="H103">
            <v>23415</v>
          </cell>
          <cell r="I103">
            <v>7014962.7999999998</v>
          </cell>
          <cell r="J103">
            <v>713892.6</v>
          </cell>
        </row>
        <row r="104">
          <cell r="F104">
            <v>183</v>
          </cell>
          <cell r="G104">
            <v>7586</v>
          </cell>
          <cell r="H104">
            <v>7554</v>
          </cell>
          <cell r="I104">
            <v>1653967.2</v>
          </cell>
          <cell r="J104">
            <v>247965</v>
          </cell>
        </row>
        <row r="105">
          <cell r="F105">
            <v>57</v>
          </cell>
          <cell r="G105">
            <v>2876</v>
          </cell>
          <cell r="H105">
            <v>2866</v>
          </cell>
          <cell r="I105">
            <v>801469.9</v>
          </cell>
          <cell r="J105">
            <v>106675.3</v>
          </cell>
        </row>
        <row r="106">
          <cell r="F106">
            <v>26</v>
          </cell>
          <cell r="G106">
            <v>7161</v>
          </cell>
          <cell r="H106">
            <v>7147</v>
          </cell>
          <cell r="I106">
            <v>3024763.3</v>
          </cell>
          <cell r="J106">
            <v>332713.09999999998</v>
          </cell>
        </row>
        <row r="107">
          <cell r="F107">
            <v>140</v>
          </cell>
          <cell r="G107">
            <v>6727</v>
          </cell>
          <cell r="H107">
            <v>6704</v>
          </cell>
          <cell r="I107">
            <v>1117597.8999999999</v>
          </cell>
          <cell r="J107">
            <v>177723.9</v>
          </cell>
        </row>
        <row r="108">
          <cell r="F108">
            <v>764</v>
          </cell>
          <cell r="G108">
            <v>13279</v>
          </cell>
          <cell r="H108">
            <v>13113</v>
          </cell>
          <cell r="I108">
            <v>2796306.2</v>
          </cell>
          <cell r="J108">
            <v>366967.7</v>
          </cell>
        </row>
        <row r="109">
          <cell r="F109">
            <v>204</v>
          </cell>
          <cell r="G109">
            <v>7064</v>
          </cell>
          <cell r="H109">
            <v>7017</v>
          </cell>
          <cell r="I109">
            <v>976478.5</v>
          </cell>
          <cell r="J109">
            <v>189705.4</v>
          </cell>
        </row>
        <row r="110">
          <cell r="F110">
            <v>888</v>
          </cell>
          <cell r="G110">
            <v>29569</v>
          </cell>
          <cell r="H110">
            <v>29350</v>
          </cell>
          <cell r="I110">
            <v>9885569.5</v>
          </cell>
          <cell r="J110">
            <v>1069040</v>
          </cell>
        </row>
        <row r="111">
          <cell r="F111">
            <v>854</v>
          </cell>
          <cell r="G111">
            <v>39728</v>
          </cell>
          <cell r="H111">
            <v>39516</v>
          </cell>
          <cell r="I111">
            <v>8216373.0999999996</v>
          </cell>
          <cell r="J111">
            <v>1463464.6</v>
          </cell>
        </row>
        <row r="112">
          <cell r="F112">
            <v>129</v>
          </cell>
          <cell r="G112">
            <v>3539</v>
          </cell>
          <cell r="H112">
            <v>3517</v>
          </cell>
          <cell r="I112">
            <v>584960.69999999995</v>
          </cell>
          <cell r="J112">
            <v>96444</v>
          </cell>
        </row>
        <row r="113">
          <cell r="F113">
            <v>125</v>
          </cell>
          <cell r="G113">
            <v>3001</v>
          </cell>
          <cell r="H113">
            <v>2973</v>
          </cell>
          <cell r="I113">
            <v>1799633.5</v>
          </cell>
          <cell r="J113">
            <v>360909</v>
          </cell>
        </row>
        <row r="114">
          <cell r="F114">
            <v>121</v>
          </cell>
          <cell r="G114">
            <v>3989</v>
          </cell>
          <cell r="H114">
            <v>3958</v>
          </cell>
          <cell r="I114">
            <v>596301.6</v>
          </cell>
          <cell r="J114">
            <v>111859.7</v>
          </cell>
        </row>
        <row r="115">
          <cell r="F115">
            <v>44</v>
          </cell>
          <cell r="G115">
            <v>6048</v>
          </cell>
          <cell r="H115">
            <v>6037</v>
          </cell>
          <cell r="I115">
            <v>2054941.2</v>
          </cell>
          <cell r="J115">
            <v>215764.2</v>
          </cell>
        </row>
        <row r="116">
          <cell r="F116">
            <v>313</v>
          </cell>
          <cell r="G116">
            <v>19372</v>
          </cell>
          <cell r="H116">
            <v>19277</v>
          </cell>
          <cell r="I116">
            <v>2690605.8</v>
          </cell>
          <cell r="J116">
            <v>573129.19999999995</v>
          </cell>
        </row>
        <row r="117">
          <cell r="F117">
            <v>79</v>
          </cell>
          <cell r="G117">
            <v>1152</v>
          </cell>
          <cell r="H117">
            <v>1138</v>
          </cell>
          <cell r="I117">
            <v>251807.3</v>
          </cell>
          <cell r="J117">
            <v>35675.699999999997</v>
          </cell>
        </row>
        <row r="118">
          <cell r="F118">
            <v>36</v>
          </cell>
          <cell r="G118">
            <v>2533</v>
          </cell>
          <cell r="H118">
            <v>2525</v>
          </cell>
          <cell r="I118">
            <v>225331.9</v>
          </cell>
          <cell r="J118">
            <v>68140.7</v>
          </cell>
        </row>
        <row r="119">
          <cell r="F119">
            <v>7</v>
          </cell>
          <cell r="G119">
            <v>94</v>
          </cell>
          <cell r="H119">
            <v>91</v>
          </cell>
          <cell r="I119">
            <v>12791.1</v>
          </cell>
          <cell r="J119">
            <v>1542.1</v>
          </cell>
        </row>
        <row r="120">
          <cell r="F120">
            <v>988</v>
          </cell>
          <cell r="G120">
            <v>72821</v>
          </cell>
          <cell r="H120">
            <v>72638</v>
          </cell>
          <cell r="I120">
            <v>23150440.5</v>
          </cell>
          <cell r="J120">
            <v>2609205.2000000002</v>
          </cell>
        </row>
        <row r="121">
          <cell r="F121">
            <v>448</v>
          </cell>
          <cell r="G121">
            <v>39655</v>
          </cell>
          <cell r="H121">
            <v>39538</v>
          </cell>
          <cell r="I121">
            <v>10765700.4</v>
          </cell>
          <cell r="J121">
            <v>1455042.7</v>
          </cell>
        </row>
        <row r="122">
          <cell r="F122">
            <v>36</v>
          </cell>
          <cell r="G122">
            <v>3432</v>
          </cell>
          <cell r="H122">
            <v>3428</v>
          </cell>
          <cell r="I122">
            <v>2351561</v>
          </cell>
          <cell r="J122">
            <v>137834.29999999999</v>
          </cell>
        </row>
        <row r="123">
          <cell r="F123">
            <v>106</v>
          </cell>
          <cell r="G123">
            <v>9728</v>
          </cell>
          <cell r="H123">
            <v>9716</v>
          </cell>
          <cell r="I123">
            <v>4517022.5</v>
          </cell>
          <cell r="J123">
            <v>377682.5</v>
          </cell>
        </row>
        <row r="124">
          <cell r="F124">
            <v>122</v>
          </cell>
          <cell r="G124">
            <v>4920</v>
          </cell>
          <cell r="H124">
            <v>4910</v>
          </cell>
          <cell r="I124">
            <v>1010578.9</v>
          </cell>
          <cell r="J124">
            <v>145232</v>
          </cell>
        </row>
        <row r="125">
          <cell r="F125">
            <v>100</v>
          </cell>
          <cell r="G125">
            <v>8304</v>
          </cell>
          <cell r="H125">
            <v>8291</v>
          </cell>
          <cell r="I125">
            <v>2258192</v>
          </cell>
          <cell r="J125">
            <v>265876.40000000002</v>
          </cell>
        </row>
        <row r="126">
          <cell r="F126">
            <v>176</v>
          </cell>
          <cell r="G126">
            <v>6782</v>
          </cell>
          <cell r="H126">
            <v>6755</v>
          </cell>
          <cell r="I126">
            <v>2247385.7000000002</v>
          </cell>
          <cell r="J126">
            <v>227537.3</v>
          </cell>
        </row>
        <row r="127">
          <cell r="F127">
            <v>2372</v>
          </cell>
          <cell r="G127">
            <v>171795</v>
          </cell>
          <cell r="H127">
            <v>171323</v>
          </cell>
          <cell r="I127">
            <v>40933079.100000001</v>
          </cell>
          <cell r="J127">
            <v>6576492.5</v>
          </cell>
        </row>
        <row r="128">
          <cell r="F128">
            <v>365</v>
          </cell>
          <cell r="G128">
            <v>64036</v>
          </cell>
          <cell r="H128">
            <v>63988</v>
          </cell>
          <cell r="I128">
            <v>15076735.800000001</v>
          </cell>
          <cell r="J128">
            <v>2729266.5</v>
          </cell>
        </row>
        <row r="129">
          <cell r="F129">
            <v>811</v>
          </cell>
          <cell r="G129">
            <v>30836</v>
          </cell>
          <cell r="H129">
            <v>30680</v>
          </cell>
          <cell r="I129">
            <v>7373921.9000000004</v>
          </cell>
          <cell r="J129">
            <v>1008885.3</v>
          </cell>
        </row>
        <row r="130">
          <cell r="F130">
            <v>296</v>
          </cell>
          <cell r="G130">
            <v>18473</v>
          </cell>
          <cell r="H130">
            <v>18365</v>
          </cell>
          <cell r="I130">
            <v>4754506.0999999996</v>
          </cell>
          <cell r="J130">
            <v>535600.30000000005</v>
          </cell>
        </row>
        <row r="131">
          <cell r="F131">
            <v>143</v>
          </cell>
          <cell r="G131">
            <v>3824</v>
          </cell>
          <cell r="H131">
            <v>3799</v>
          </cell>
          <cell r="I131">
            <v>416198.6</v>
          </cell>
          <cell r="J131">
            <v>84182.399999999994</v>
          </cell>
        </row>
        <row r="132">
          <cell r="F132">
            <v>757</v>
          </cell>
          <cell r="G132">
            <v>54626</v>
          </cell>
          <cell r="H132">
            <v>54491</v>
          </cell>
          <cell r="I132">
            <v>13311716.699999999</v>
          </cell>
          <cell r="J132">
            <v>2218558</v>
          </cell>
        </row>
        <row r="133">
          <cell r="F133">
            <v>310</v>
          </cell>
          <cell r="G133">
            <v>51325</v>
          </cell>
          <cell r="H133">
            <v>51228</v>
          </cell>
          <cell r="I133">
            <v>11455293.1</v>
          </cell>
          <cell r="J133">
            <v>1649785.3</v>
          </cell>
        </row>
        <row r="134">
          <cell r="F134">
            <v>59</v>
          </cell>
          <cell r="G134">
            <v>16285</v>
          </cell>
          <cell r="H134">
            <v>16270</v>
          </cell>
          <cell r="I134">
            <v>6927307.5</v>
          </cell>
          <cell r="J134">
            <v>465281.4</v>
          </cell>
        </row>
        <row r="135">
          <cell r="F135">
            <v>73</v>
          </cell>
          <cell r="G135">
            <v>2013</v>
          </cell>
          <cell r="H135">
            <v>1991</v>
          </cell>
          <cell r="I135">
            <v>543065.69999999995</v>
          </cell>
          <cell r="J135">
            <v>49321.5</v>
          </cell>
        </row>
        <row r="136">
          <cell r="F136">
            <v>178</v>
          </cell>
          <cell r="G136">
            <v>33027</v>
          </cell>
          <cell r="H136">
            <v>32967</v>
          </cell>
          <cell r="I136">
            <v>3984919.9</v>
          </cell>
          <cell r="J136">
            <v>1135182.3999999999</v>
          </cell>
        </row>
        <row r="137">
          <cell r="F137">
            <v>405</v>
          </cell>
          <cell r="G137">
            <v>142787</v>
          </cell>
          <cell r="H137">
            <v>142711</v>
          </cell>
          <cell r="I137">
            <v>43374104.399999999</v>
          </cell>
          <cell r="J137">
            <v>5827726.9000000004</v>
          </cell>
        </row>
        <row r="138">
          <cell r="F138">
            <v>163</v>
          </cell>
          <cell r="G138">
            <v>5272</v>
          </cell>
          <cell r="H138">
            <v>5240</v>
          </cell>
          <cell r="I138">
            <v>1024965.1</v>
          </cell>
          <cell r="J138">
            <v>150176.5</v>
          </cell>
        </row>
        <row r="139">
          <cell r="F139">
            <v>117</v>
          </cell>
          <cell r="G139">
            <v>65795</v>
          </cell>
          <cell r="H139">
            <v>65773</v>
          </cell>
          <cell r="I139">
            <v>27339757.5</v>
          </cell>
          <cell r="J139">
            <v>2806492.7</v>
          </cell>
        </row>
        <row r="140">
          <cell r="F140">
            <v>82</v>
          </cell>
          <cell r="G140">
            <v>62105</v>
          </cell>
          <cell r="H140">
            <v>62092</v>
          </cell>
          <cell r="I140">
            <v>13384727.1</v>
          </cell>
          <cell r="J140">
            <v>2505259</v>
          </cell>
        </row>
        <row r="141">
          <cell r="F141">
            <v>11</v>
          </cell>
          <cell r="G141">
            <v>8361</v>
          </cell>
          <cell r="H141">
            <v>8361</v>
          </cell>
          <cell r="I141">
            <v>1321018</v>
          </cell>
          <cell r="J141">
            <v>314625.3</v>
          </cell>
        </row>
        <row r="142">
          <cell r="F142">
            <v>32</v>
          </cell>
          <cell r="G142">
            <v>1254</v>
          </cell>
          <cell r="H142">
            <v>1245</v>
          </cell>
          <cell r="I142">
            <v>303636.7</v>
          </cell>
          <cell r="J142">
            <v>51173.4</v>
          </cell>
        </row>
        <row r="143">
          <cell r="F143">
            <v>1523</v>
          </cell>
          <cell r="G143">
            <v>38144</v>
          </cell>
          <cell r="H143">
            <v>37759</v>
          </cell>
          <cell r="I143">
            <v>7610535.7000000002</v>
          </cell>
          <cell r="J143">
            <v>991735.4</v>
          </cell>
        </row>
        <row r="144">
          <cell r="F144">
            <v>965</v>
          </cell>
          <cell r="G144">
            <v>20905</v>
          </cell>
          <cell r="H144">
            <v>20654</v>
          </cell>
          <cell r="I144">
            <v>2803334.7</v>
          </cell>
          <cell r="J144">
            <v>576765.5</v>
          </cell>
        </row>
        <row r="145">
          <cell r="F145">
            <v>336</v>
          </cell>
          <cell r="G145">
            <v>6027</v>
          </cell>
          <cell r="H145">
            <v>5921</v>
          </cell>
          <cell r="I145">
            <v>402194.6</v>
          </cell>
          <cell r="J145">
            <v>114240.7</v>
          </cell>
        </row>
        <row r="146">
          <cell r="F146">
            <v>14</v>
          </cell>
          <cell r="G146">
            <v>103</v>
          </cell>
          <cell r="H146">
            <v>96</v>
          </cell>
          <cell r="I146">
            <v>7261.2</v>
          </cell>
          <cell r="J146">
            <v>1496.8</v>
          </cell>
        </row>
        <row r="147">
          <cell r="F147">
            <v>56</v>
          </cell>
          <cell r="G147">
            <v>2205</v>
          </cell>
          <cell r="H147">
            <v>2191</v>
          </cell>
          <cell r="I147">
            <v>431490.2</v>
          </cell>
          <cell r="J147">
            <v>86197.1</v>
          </cell>
        </row>
        <row r="148">
          <cell r="F148">
            <v>89</v>
          </cell>
          <cell r="G148">
            <v>1563</v>
          </cell>
          <cell r="H148">
            <v>1546</v>
          </cell>
          <cell r="I148">
            <v>265755.09999999998</v>
          </cell>
          <cell r="J148">
            <v>34184.5</v>
          </cell>
        </row>
        <row r="149">
          <cell r="F149">
            <v>223</v>
          </cell>
          <cell r="G149">
            <v>6094</v>
          </cell>
          <cell r="H149">
            <v>6025</v>
          </cell>
          <cell r="I149">
            <v>878702.3</v>
          </cell>
          <cell r="J149">
            <v>200611.6</v>
          </cell>
        </row>
        <row r="150">
          <cell r="F150">
            <v>247</v>
          </cell>
          <cell r="G150">
            <v>4913</v>
          </cell>
          <cell r="H150">
            <v>4875</v>
          </cell>
          <cell r="I150">
            <v>817931.3</v>
          </cell>
          <cell r="J150">
            <v>140034.79999999999</v>
          </cell>
        </row>
        <row r="151">
          <cell r="F151">
            <v>5604</v>
          </cell>
          <cell r="G151">
            <v>73618</v>
          </cell>
          <cell r="H151">
            <v>72157</v>
          </cell>
          <cell r="I151">
            <v>20080467.800000001</v>
          </cell>
          <cell r="J151">
            <v>2340979.7000000002</v>
          </cell>
        </row>
        <row r="152">
          <cell r="F152">
            <v>4320</v>
          </cell>
          <cell r="G152">
            <v>62628</v>
          </cell>
          <cell r="H152">
            <v>61501</v>
          </cell>
          <cell r="I152">
            <v>15934630.9</v>
          </cell>
          <cell r="J152">
            <v>2003275.5</v>
          </cell>
        </row>
        <row r="153">
          <cell r="F153">
            <v>1284</v>
          </cell>
          <cell r="G153">
            <v>10990</v>
          </cell>
          <cell r="H153">
            <v>10656</v>
          </cell>
          <cell r="I153">
            <v>4145836.9</v>
          </cell>
          <cell r="J153">
            <v>337704.2</v>
          </cell>
        </row>
        <row r="154">
          <cell r="F154">
            <v>1552</v>
          </cell>
          <cell r="G154">
            <v>398656</v>
          </cell>
          <cell r="H154">
            <v>398434</v>
          </cell>
          <cell r="I154">
            <v>333905115.10000002</v>
          </cell>
          <cell r="J154">
            <v>21211828.300000001</v>
          </cell>
        </row>
        <row r="155">
          <cell r="F155">
            <v>1552</v>
          </cell>
          <cell r="G155">
            <v>398656</v>
          </cell>
          <cell r="H155">
            <v>398434</v>
          </cell>
          <cell r="I155">
            <v>333905115.10000002</v>
          </cell>
          <cell r="J155">
            <v>21211828.300000001</v>
          </cell>
        </row>
        <row r="156">
          <cell r="F156">
            <v>698</v>
          </cell>
          <cell r="G156">
            <v>214001</v>
          </cell>
          <cell r="H156">
            <v>213908</v>
          </cell>
          <cell r="I156">
            <v>252742539.40000001</v>
          </cell>
          <cell r="J156">
            <v>13950199.199999999</v>
          </cell>
        </row>
        <row r="157">
          <cell r="F157">
            <v>223</v>
          </cell>
          <cell r="G157">
            <v>83716</v>
          </cell>
          <cell r="H157">
            <v>83683</v>
          </cell>
          <cell r="I157">
            <v>49560633.299999997</v>
          </cell>
          <cell r="J157">
            <v>2907372.8</v>
          </cell>
        </row>
        <row r="158">
          <cell r="F158">
            <v>631</v>
          </cell>
          <cell r="G158">
            <v>100939</v>
          </cell>
          <cell r="H158">
            <v>100843</v>
          </cell>
          <cell r="I158">
            <v>31601942.399999999</v>
          </cell>
          <cell r="J158">
            <v>4354256.3</v>
          </cell>
        </row>
        <row r="159">
          <cell r="F159">
            <v>3760</v>
          </cell>
          <cell r="G159">
            <v>147921</v>
          </cell>
          <cell r="H159">
            <v>147420</v>
          </cell>
          <cell r="I159">
            <v>20935422.800000001</v>
          </cell>
          <cell r="J159">
            <v>4607816.8</v>
          </cell>
        </row>
        <row r="160">
          <cell r="F160">
            <v>1618</v>
          </cell>
          <cell r="G160">
            <v>91545</v>
          </cell>
          <cell r="H160">
            <v>91484</v>
          </cell>
          <cell r="I160">
            <v>8168675.7000000002</v>
          </cell>
          <cell r="J160">
            <v>2892012.7</v>
          </cell>
        </row>
        <row r="161">
          <cell r="F161">
            <v>241</v>
          </cell>
          <cell r="G161">
            <v>19621</v>
          </cell>
          <cell r="H161">
            <v>19575</v>
          </cell>
          <cell r="I161">
            <v>1606953.7</v>
          </cell>
          <cell r="J161">
            <v>616071.69999999995</v>
          </cell>
        </row>
        <row r="162">
          <cell r="F162">
            <v>1867</v>
          </cell>
          <cell r="G162">
            <v>36407</v>
          </cell>
          <cell r="H162">
            <v>36029</v>
          </cell>
          <cell r="I162">
            <v>11115303.300000001</v>
          </cell>
          <cell r="J162">
            <v>1091578.1000000001</v>
          </cell>
        </row>
        <row r="163">
          <cell r="F163">
            <v>991</v>
          </cell>
          <cell r="G163">
            <v>24100</v>
          </cell>
          <cell r="H163">
            <v>23862</v>
          </cell>
          <cell r="I163">
            <v>2742616.5</v>
          </cell>
          <cell r="J163">
            <v>690522.9</v>
          </cell>
        </row>
        <row r="164">
          <cell r="F164">
            <v>123</v>
          </cell>
          <cell r="G164">
            <v>1644</v>
          </cell>
          <cell r="H164">
            <v>1630</v>
          </cell>
          <cell r="I164">
            <v>239108.2</v>
          </cell>
          <cell r="J164">
            <v>55174.9</v>
          </cell>
        </row>
        <row r="165">
          <cell r="F165">
            <v>753</v>
          </cell>
          <cell r="G165">
            <v>10663</v>
          </cell>
          <cell r="H165">
            <v>10537</v>
          </cell>
          <cell r="I165">
            <v>8133578.5999999996</v>
          </cell>
          <cell r="J165">
            <v>345880.3</v>
          </cell>
        </row>
        <row r="166">
          <cell r="F166">
            <v>34</v>
          </cell>
          <cell r="G166">
            <v>348</v>
          </cell>
          <cell r="H166">
            <v>332</v>
          </cell>
          <cell r="I166">
            <v>44490.1</v>
          </cell>
          <cell r="J166">
            <v>8154.3</v>
          </cell>
        </row>
        <row r="167">
          <cell r="F167">
            <v>33799</v>
          </cell>
          <cell r="G167">
            <v>355502</v>
          </cell>
          <cell r="H167">
            <v>346732</v>
          </cell>
          <cell r="I167">
            <v>136545195.80000001</v>
          </cell>
          <cell r="J167">
            <v>9670605.4000000004</v>
          </cell>
        </row>
        <row r="168">
          <cell r="F168">
            <v>21223</v>
          </cell>
          <cell r="G168">
            <v>195054</v>
          </cell>
          <cell r="H168">
            <v>189311</v>
          </cell>
          <cell r="I168">
            <v>88969540.5</v>
          </cell>
          <cell r="J168">
            <v>4985460.5999999996</v>
          </cell>
        </row>
        <row r="169">
          <cell r="F169">
            <v>2299</v>
          </cell>
          <cell r="G169">
            <v>10213</v>
          </cell>
          <cell r="H169">
            <v>9781</v>
          </cell>
          <cell r="I169">
            <v>11202293.4</v>
          </cell>
          <cell r="J169">
            <v>437094.6</v>
          </cell>
        </row>
        <row r="170">
          <cell r="F170">
            <v>18924</v>
          </cell>
          <cell r="G170">
            <v>184841</v>
          </cell>
          <cell r="H170">
            <v>179530</v>
          </cell>
          <cell r="I170">
            <v>77767247.099999994</v>
          </cell>
          <cell r="J170">
            <v>4548366</v>
          </cell>
        </row>
        <row r="171">
          <cell r="F171">
            <v>2710</v>
          </cell>
          <cell r="G171">
            <v>62123</v>
          </cell>
          <cell r="H171">
            <v>61472</v>
          </cell>
          <cell r="I171">
            <v>25140184.899999999</v>
          </cell>
          <cell r="J171">
            <v>2014694</v>
          </cell>
        </row>
        <row r="172">
          <cell r="F172">
            <v>951</v>
          </cell>
          <cell r="G172">
            <v>26856</v>
          </cell>
          <cell r="H172">
            <v>26616</v>
          </cell>
          <cell r="I172">
            <v>8904869.3000000007</v>
          </cell>
          <cell r="J172">
            <v>765196.9</v>
          </cell>
        </row>
        <row r="173">
          <cell r="F173">
            <v>1184</v>
          </cell>
          <cell r="G173">
            <v>18001</v>
          </cell>
          <cell r="H173">
            <v>17682</v>
          </cell>
          <cell r="I173">
            <v>5481917.2999999998</v>
          </cell>
          <cell r="J173">
            <v>465210.5</v>
          </cell>
        </row>
        <row r="174">
          <cell r="F174">
            <v>575</v>
          </cell>
          <cell r="G174">
            <v>17266</v>
          </cell>
          <cell r="H174">
            <v>17174</v>
          </cell>
          <cell r="I174">
            <v>10753398.300000001</v>
          </cell>
          <cell r="J174">
            <v>784286.6</v>
          </cell>
        </row>
        <row r="175">
          <cell r="F175">
            <v>9866</v>
          </cell>
          <cell r="G175">
            <v>98325</v>
          </cell>
          <cell r="H175">
            <v>95949</v>
          </cell>
          <cell r="I175">
            <v>22435470.399999999</v>
          </cell>
          <cell r="J175">
            <v>2670450.7999999998</v>
          </cell>
        </row>
        <row r="176">
          <cell r="F176">
            <v>552</v>
          </cell>
          <cell r="G176">
            <v>7165</v>
          </cell>
          <cell r="H176">
            <v>7070</v>
          </cell>
          <cell r="I176">
            <v>1553153.3</v>
          </cell>
          <cell r="J176">
            <v>263787.7</v>
          </cell>
        </row>
        <row r="177">
          <cell r="F177">
            <v>6908</v>
          </cell>
          <cell r="G177">
            <v>69410</v>
          </cell>
          <cell r="H177">
            <v>67579</v>
          </cell>
          <cell r="I177">
            <v>15699536.9</v>
          </cell>
          <cell r="J177">
            <v>1854384.8</v>
          </cell>
        </row>
        <row r="178">
          <cell r="F178">
            <v>838</v>
          </cell>
          <cell r="G178">
            <v>3407</v>
          </cell>
          <cell r="H178">
            <v>3297</v>
          </cell>
          <cell r="I178">
            <v>741723.4</v>
          </cell>
          <cell r="J178">
            <v>69131.8</v>
          </cell>
        </row>
        <row r="179">
          <cell r="F179">
            <v>1568</v>
          </cell>
          <cell r="G179">
            <v>18343</v>
          </cell>
          <cell r="H179">
            <v>18003</v>
          </cell>
          <cell r="I179">
            <v>4441056.8</v>
          </cell>
          <cell r="J179">
            <v>483146.5</v>
          </cell>
        </row>
        <row r="180">
          <cell r="F180">
            <v>105772</v>
          </cell>
          <cell r="G180">
            <v>1122579</v>
          </cell>
          <cell r="H180">
            <v>1097185</v>
          </cell>
          <cell r="I180">
            <v>1566633801.3</v>
          </cell>
          <cell r="J180">
            <v>36232920.899999999</v>
          </cell>
        </row>
        <row r="181">
          <cell r="F181">
            <v>8465</v>
          </cell>
          <cell r="G181">
            <v>75425</v>
          </cell>
          <cell r="H181">
            <v>73365</v>
          </cell>
          <cell r="I181">
            <v>108052419.59999999</v>
          </cell>
          <cell r="J181">
            <v>2609700.9</v>
          </cell>
        </row>
        <row r="182">
          <cell r="F182">
            <v>1783</v>
          </cell>
          <cell r="G182">
            <v>32649</v>
          </cell>
          <cell r="H182">
            <v>32222</v>
          </cell>
          <cell r="I182">
            <v>82461870.299999997</v>
          </cell>
          <cell r="J182">
            <v>1750375.7</v>
          </cell>
        </row>
        <row r="183">
          <cell r="F183">
            <v>3126</v>
          </cell>
          <cell r="G183">
            <v>19853</v>
          </cell>
          <cell r="H183">
            <v>18980</v>
          </cell>
          <cell r="I183">
            <v>5178528.4000000004</v>
          </cell>
          <cell r="J183">
            <v>247294.5</v>
          </cell>
        </row>
        <row r="184">
          <cell r="F184">
            <v>3491</v>
          </cell>
          <cell r="G184">
            <v>22638</v>
          </cell>
          <cell r="H184">
            <v>21887</v>
          </cell>
          <cell r="I184">
            <v>20121982.600000001</v>
          </cell>
          <cell r="J184">
            <v>598754.4</v>
          </cell>
        </row>
        <row r="185">
          <cell r="F185">
            <v>65</v>
          </cell>
          <cell r="G185">
            <v>285</v>
          </cell>
          <cell r="H185">
            <v>276</v>
          </cell>
          <cell r="I185">
            <v>290038.3</v>
          </cell>
          <cell r="J185">
            <v>13276.3</v>
          </cell>
        </row>
        <row r="186">
          <cell r="F186">
            <v>77817</v>
          </cell>
          <cell r="G186">
            <v>553759</v>
          </cell>
          <cell r="H186">
            <v>535294</v>
          </cell>
          <cell r="I186">
            <v>1133407478.5999999</v>
          </cell>
          <cell r="J186">
            <v>20569587.800000001</v>
          </cell>
        </row>
        <row r="187">
          <cell r="F187">
            <v>6083</v>
          </cell>
          <cell r="G187">
            <v>20177</v>
          </cell>
          <cell r="H187">
            <v>19411</v>
          </cell>
          <cell r="I187">
            <v>28049058.100000001</v>
          </cell>
          <cell r="J187">
            <v>699892.9</v>
          </cell>
        </row>
        <row r="188">
          <cell r="F188">
            <v>3125</v>
          </cell>
          <cell r="G188">
            <v>21883</v>
          </cell>
          <cell r="H188">
            <v>21336</v>
          </cell>
          <cell r="I188">
            <v>71863339.5</v>
          </cell>
          <cell r="J188">
            <v>1167483.7</v>
          </cell>
        </row>
        <row r="189">
          <cell r="F189">
            <v>7288</v>
          </cell>
          <cell r="G189">
            <v>122955</v>
          </cell>
          <cell r="H189">
            <v>120922</v>
          </cell>
          <cell r="I189">
            <v>187149659.69999999</v>
          </cell>
          <cell r="J189">
            <v>4308402.4000000004</v>
          </cell>
        </row>
        <row r="190">
          <cell r="F190">
            <v>9977</v>
          </cell>
          <cell r="G190">
            <v>89616</v>
          </cell>
          <cell r="H190">
            <v>86733</v>
          </cell>
          <cell r="I190">
            <v>144307034.80000001</v>
          </cell>
          <cell r="J190">
            <v>3960769.6</v>
          </cell>
        </row>
        <row r="191">
          <cell r="F191">
            <v>1946</v>
          </cell>
          <cell r="G191">
            <v>14361</v>
          </cell>
          <cell r="H191">
            <v>13811</v>
          </cell>
          <cell r="I191">
            <v>18480778.600000001</v>
          </cell>
          <cell r="J191">
            <v>326277.8</v>
          </cell>
        </row>
        <row r="192">
          <cell r="F192">
            <v>5910</v>
          </cell>
          <cell r="G192">
            <v>36826</v>
          </cell>
          <cell r="H192">
            <v>35172</v>
          </cell>
          <cell r="I192">
            <v>43120004</v>
          </cell>
          <cell r="J192">
            <v>1361988.1</v>
          </cell>
        </row>
        <row r="193">
          <cell r="F193">
            <v>18171</v>
          </cell>
          <cell r="G193">
            <v>112251</v>
          </cell>
          <cell r="H193">
            <v>107739</v>
          </cell>
          <cell r="I193">
            <v>404203414.39999998</v>
          </cell>
          <cell r="J193">
            <v>4196745.0999999996</v>
          </cell>
        </row>
        <row r="194">
          <cell r="F194">
            <v>25317</v>
          </cell>
          <cell r="G194">
            <v>135690</v>
          </cell>
          <cell r="H194">
            <v>130170</v>
          </cell>
          <cell r="I194">
            <v>236234189.5</v>
          </cell>
          <cell r="J194">
            <v>4548028.2</v>
          </cell>
        </row>
        <row r="195">
          <cell r="F195">
            <v>19490</v>
          </cell>
          <cell r="G195">
            <v>493395</v>
          </cell>
          <cell r="H195">
            <v>488526</v>
          </cell>
          <cell r="I195">
            <v>325173903.10000002</v>
          </cell>
          <cell r="J195">
            <v>13053632.199999999</v>
          </cell>
        </row>
        <row r="196">
          <cell r="F196">
            <v>9607</v>
          </cell>
          <cell r="G196">
            <v>258137</v>
          </cell>
          <cell r="H196">
            <v>255971</v>
          </cell>
          <cell r="I196">
            <v>154410817.69999999</v>
          </cell>
          <cell r="J196">
            <v>5670729.4000000004</v>
          </cell>
        </row>
        <row r="197">
          <cell r="F197">
            <v>1108</v>
          </cell>
          <cell r="G197">
            <v>9467</v>
          </cell>
          <cell r="H197">
            <v>9319</v>
          </cell>
          <cell r="I197">
            <v>5272347.5</v>
          </cell>
          <cell r="J197">
            <v>204806</v>
          </cell>
        </row>
        <row r="198">
          <cell r="F198">
            <v>1381</v>
          </cell>
          <cell r="G198">
            <v>56431</v>
          </cell>
          <cell r="H198">
            <v>55991</v>
          </cell>
          <cell r="I198">
            <v>70591894.099999994</v>
          </cell>
          <cell r="J198">
            <v>1745852.4</v>
          </cell>
        </row>
        <row r="199">
          <cell r="F199">
            <v>475</v>
          </cell>
          <cell r="G199">
            <v>15106</v>
          </cell>
          <cell r="H199">
            <v>15051</v>
          </cell>
          <cell r="I199">
            <v>14285131.4</v>
          </cell>
          <cell r="J199">
            <v>529718.30000000005</v>
          </cell>
        </row>
        <row r="200">
          <cell r="F200">
            <v>1155</v>
          </cell>
          <cell r="G200">
            <v>11828</v>
          </cell>
          <cell r="H200">
            <v>11650</v>
          </cell>
          <cell r="I200">
            <v>5077382.4000000004</v>
          </cell>
          <cell r="J200">
            <v>258136.9</v>
          </cell>
        </row>
        <row r="201">
          <cell r="F201">
            <v>520</v>
          </cell>
          <cell r="G201">
            <v>7340</v>
          </cell>
          <cell r="H201">
            <v>7251</v>
          </cell>
          <cell r="I201">
            <v>1736545.4</v>
          </cell>
          <cell r="J201">
            <v>136027.4</v>
          </cell>
        </row>
        <row r="202">
          <cell r="F202">
            <v>4332</v>
          </cell>
          <cell r="G202">
            <v>129120</v>
          </cell>
          <cell r="H202">
            <v>127444</v>
          </cell>
          <cell r="I202">
            <v>70667348.599999994</v>
          </cell>
          <cell r="J202">
            <v>4246425.2</v>
          </cell>
        </row>
        <row r="203">
          <cell r="F203">
            <v>211</v>
          </cell>
          <cell r="G203">
            <v>876</v>
          </cell>
          <cell r="H203">
            <v>856</v>
          </cell>
          <cell r="I203">
            <v>114125.6</v>
          </cell>
          <cell r="J203">
            <v>14793.1</v>
          </cell>
        </row>
        <row r="204">
          <cell r="F204">
            <v>701</v>
          </cell>
          <cell r="G204">
            <v>5090</v>
          </cell>
          <cell r="H204">
            <v>4993</v>
          </cell>
          <cell r="I204">
            <v>3018310.4</v>
          </cell>
          <cell r="J204">
            <v>247143.5</v>
          </cell>
        </row>
        <row r="205">
          <cell r="F205">
            <v>16052</v>
          </cell>
          <cell r="G205">
            <v>889889</v>
          </cell>
          <cell r="H205">
            <v>886544</v>
          </cell>
          <cell r="I205">
            <v>202872506.90000001</v>
          </cell>
          <cell r="J205">
            <v>36935879.799999997</v>
          </cell>
        </row>
        <row r="206">
          <cell r="F206">
            <v>7812</v>
          </cell>
          <cell r="G206">
            <v>280162</v>
          </cell>
          <cell r="H206">
            <v>278528</v>
          </cell>
          <cell r="I206">
            <v>60695140.600000001</v>
          </cell>
          <cell r="J206">
            <v>10106526</v>
          </cell>
        </row>
        <row r="207">
          <cell r="F207">
            <v>10</v>
          </cell>
          <cell r="G207">
            <v>518</v>
          </cell>
          <cell r="H207">
            <v>518</v>
          </cell>
          <cell r="I207">
            <v>400514.8</v>
          </cell>
          <cell r="J207">
            <v>38836.5</v>
          </cell>
        </row>
        <row r="208">
          <cell r="F208">
            <v>127</v>
          </cell>
          <cell r="G208">
            <v>56785</v>
          </cell>
          <cell r="H208">
            <v>56770</v>
          </cell>
          <cell r="I208">
            <v>11645862.5</v>
          </cell>
          <cell r="J208">
            <v>2680195.1</v>
          </cell>
        </row>
        <row r="209">
          <cell r="F209">
            <v>2041</v>
          </cell>
          <cell r="G209">
            <v>112120</v>
          </cell>
          <cell r="H209">
            <v>111464</v>
          </cell>
          <cell r="I209">
            <v>7273592.9000000004</v>
          </cell>
          <cell r="J209">
            <v>3020201.4</v>
          </cell>
        </row>
        <row r="210">
          <cell r="F210">
            <v>5617</v>
          </cell>
          <cell r="G210">
            <v>84326</v>
          </cell>
          <cell r="H210">
            <v>83364</v>
          </cell>
          <cell r="I210">
            <v>23283263.800000001</v>
          </cell>
          <cell r="J210">
            <v>2030757.7</v>
          </cell>
        </row>
        <row r="211">
          <cell r="F211">
            <v>17</v>
          </cell>
          <cell r="G211">
            <v>26413</v>
          </cell>
          <cell r="H211">
            <v>26412</v>
          </cell>
          <cell r="I211">
            <v>18127558.199999999</v>
          </cell>
          <cell r="J211">
            <v>2336535.2999999998</v>
          </cell>
        </row>
        <row r="212">
          <cell r="F212">
            <v>148</v>
          </cell>
          <cell r="G212">
            <v>6836</v>
          </cell>
          <cell r="H212">
            <v>6773</v>
          </cell>
          <cell r="I212">
            <v>1436699.7</v>
          </cell>
          <cell r="J212">
            <v>269107.3</v>
          </cell>
        </row>
        <row r="213">
          <cell r="F213">
            <v>22</v>
          </cell>
          <cell r="G213">
            <v>39</v>
          </cell>
          <cell r="H213">
            <v>23</v>
          </cell>
          <cell r="I213">
            <v>4716</v>
          </cell>
          <cell r="J213">
            <v>430</v>
          </cell>
        </row>
        <row r="214">
          <cell r="F214">
            <v>67</v>
          </cell>
          <cell r="G214">
            <v>1803</v>
          </cell>
          <cell r="H214">
            <v>1778</v>
          </cell>
          <cell r="I214">
            <v>456890.2</v>
          </cell>
          <cell r="J214">
            <v>92022.3</v>
          </cell>
        </row>
        <row r="215">
          <cell r="F215">
            <v>31</v>
          </cell>
          <cell r="G215">
            <v>356</v>
          </cell>
          <cell r="H215">
            <v>344</v>
          </cell>
          <cell r="I215">
            <v>47671.9</v>
          </cell>
          <cell r="J215">
            <v>8216.9</v>
          </cell>
        </row>
        <row r="216">
          <cell r="F216">
            <v>28</v>
          </cell>
          <cell r="G216">
            <v>4638</v>
          </cell>
          <cell r="H216">
            <v>4628</v>
          </cell>
          <cell r="I216">
            <v>927421.6</v>
          </cell>
          <cell r="J216">
            <v>168438.1</v>
          </cell>
        </row>
        <row r="217">
          <cell r="F217">
            <v>130</v>
          </cell>
          <cell r="G217">
            <v>22213</v>
          </cell>
          <cell r="H217">
            <v>22180</v>
          </cell>
          <cell r="I217">
            <v>14143717.800000001</v>
          </cell>
          <cell r="J217">
            <v>1973141.7</v>
          </cell>
        </row>
        <row r="218">
          <cell r="F218">
            <v>91</v>
          </cell>
          <cell r="G218">
            <v>7792</v>
          </cell>
          <cell r="H218">
            <v>7771</v>
          </cell>
          <cell r="I218">
            <v>10556079.199999999</v>
          </cell>
          <cell r="J218">
            <v>1092161</v>
          </cell>
        </row>
        <row r="219">
          <cell r="F219">
            <v>39</v>
          </cell>
          <cell r="G219">
            <v>14421</v>
          </cell>
          <cell r="H219">
            <v>14409</v>
          </cell>
          <cell r="I219">
            <v>3587638.6</v>
          </cell>
          <cell r="J219">
            <v>880980.7</v>
          </cell>
        </row>
        <row r="220">
          <cell r="F220">
            <v>7708</v>
          </cell>
          <cell r="G220">
            <v>481506</v>
          </cell>
          <cell r="H220">
            <v>479958</v>
          </cell>
          <cell r="I220">
            <v>121614942.3</v>
          </cell>
          <cell r="J220">
            <v>22302806.699999999</v>
          </cell>
        </row>
        <row r="221">
          <cell r="F221">
            <v>1042</v>
          </cell>
          <cell r="G221">
            <v>42119</v>
          </cell>
          <cell r="H221">
            <v>41787</v>
          </cell>
          <cell r="I221">
            <v>13764325.199999999</v>
          </cell>
          <cell r="J221">
            <v>1282010.8999999999</v>
          </cell>
        </row>
        <row r="222">
          <cell r="F222">
            <v>6666</v>
          </cell>
          <cell r="G222">
            <v>439387</v>
          </cell>
          <cell r="H222">
            <v>438171</v>
          </cell>
          <cell r="I222">
            <v>107850617.09999999</v>
          </cell>
          <cell r="J222">
            <v>21020795.800000001</v>
          </cell>
        </row>
        <row r="223">
          <cell r="F223">
            <v>254</v>
          </cell>
          <cell r="G223">
            <v>99172</v>
          </cell>
          <cell r="H223">
            <v>99105</v>
          </cell>
          <cell r="I223">
            <v>4982006.5</v>
          </cell>
          <cell r="J223">
            <v>2284298.1</v>
          </cell>
        </row>
        <row r="224">
          <cell r="F224">
            <v>5</v>
          </cell>
          <cell r="G224">
            <v>95996</v>
          </cell>
          <cell r="H224">
            <v>95996</v>
          </cell>
          <cell r="I224">
            <v>4159239.1</v>
          </cell>
          <cell r="J224">
            <v>2209517.5</v>
          </cell>
        </row>
        <row r="225">
          <cell r="F225">
            <v>249</v>
          </cell>
          <cell r="G225">
            <v>3176</v>
          </cell>
          <cell r="H225">
            <v>3109</v>
          </cell>
          <cell r="I225">
            <v>828960.6</v>
          </cell>
          <cell r="J225">
            <v>74780.600000000006</v>
          </cell>
        </row>
        <row r="226">
          <cell r="F226">
            <v>8790</v>
          </cell>
          <cell r="G226">
            <v>116764</v>
          </cell>
          <cell r="H226">
            <v>114474</v>
          </cell>
          <cell r="I226">
            <v>14738360.9</v>
          </cell>
          <cell r="J226">
            <v>2697824.3</v>
          </cell>
        </row>
        <row r="227">
          <cell r="F227">
            <v>1894</v>
          </cell>
          <cell r="G227">
            <v>33414</v>
          </cell>
          <cell r="H227">
            <v>32963</v>
          </cell>
          <cell r="I227">
            <v>4727332</v>
          </cell>
          <cell r="J227">
            <v>967907.8</v>
          </cell>
        </row>
        <row r="228">
          <cell r="F228">
            <v>1147</v>
          </cell>
          <cell r="G228">
            <v>25996</v>
          </cell>
          <cell r="H228">
            <v>25699</v>
          </cell>
          <cell r="I228">
            <v>3971012.7</v>
          </cell>
          <cell r="J228">
            <v>815986.7</v>
          </cell>
        </row>
        <row r="229">
          <cell r="F229">
            <v>613</v>
          </cell>
          <cell r="G229">
            <v>6268</v>
          </cell>
          <cell r="H229">
            <v>6139</v>
          </cell>
          <cell r="I229">
            <v>649707.69999999995</v>
          </cell>
          <cell r="J229">
            <v>130386.2</v>
          </cell>
        </row>
        <row r="230">
          <cell r="F230">
            <v>36</v>
          </cell>
          <cell r="G230">
            <v>298</v>
          </cell>
          <cell r="H230">
            <v>296</v>
          </cell>
          <cell r="I230">
            <v>33749.300000000003</v>
          </cell>
          <cell r="J230">
            <v>4003.6</v>
          </cell>
        </row>
        <row r="231">
          <cell r="F231">
            <v>98</v>
          </cell>
          <cell r="G231">
            <v>852</v>
          </cell>
          <cell r="H231">
            <v>829</v>
          </cell>
          <cell r="I231">
            <v>72862.3</v>
          </cell>
          <cell r="J231">
            <v>17531.3</v>
          </cell>
        </row>
        <row r="232">
          <cell r="F232">
            <v>6896</v>
          </cell>
          <cell r="G232">
            <v>83350</v>
          </cell>
          <cell r="H232">
            <v>81511</v>
          </cell>
          <cell r="I232">
            <v>10011028.9</v>
          </cell>
          <cell r="J232">
            <v>1729916.5</v>
          </cell>
        </row>
        <row r="233">
          <cell r="F233">
            <v>5433</v>
          </cell>
          <cell r="G233">
            <v>57786</v>
          </cell>
          <cell r="H233">
            <v>56330</v>
          </cell>
          <cell r="I233">
            <v>7255360.7999999998</v>
          </cell>
          <cell r="J233">
            <v>1205533.6000000001</v>
          </cell>
        </row>
        <row r="234">
          <cell r="F234">
            <v>543</v>
          </cell>
          <cell r="G234">
            <v>20219</v>
          </cell>
          <cell r="H234">
            <v>20095</v>
          </cell>
          <cell r="I234">
            <v>2360765.4</v>
          </cell>
          <cell r="J234">
            <v>443772.8</v>
          </cell>
        </row>
        <row r="235">
          <cell r="F235">
            <v>920</v>
          </cell>
          <cell r="G235">
            <v>5345</v>
          </cell>
          <cell r="H235">
            <v>5086</v>
          </cell>
          <cell r="I235">
            <v>394902.7</v>
          </cell>
          <cell r="J235">
            <v>80610.100000000006</v>
          </cell>
        </row>
        <row r="236">
          <cell r="F236">
            <v>14216</v>
          </cell>
          <cell r="G236">
            <v>213457</v>
          </cell>
          <cell r="H236">
            <v>210118</v>
          </cell>
          <cell r="I236">
            <v>79839943.400000006</v>
          </cell>
          <cell r="J236">
            <v>10500756.9</v>
          </cell>
        </row>
        <row r="237">
          <cell r="F237">
            <v>3770</v>
          </cell>
          <cell r="G237">
            <v>29862</v>
          </cell>
          <cell r="H237">
            <v>28886</v>
          </cell>
          <cell r="I237">
            <v>6216613.4000000004</v>
          </cell>
          <cell r="J237">
            <v>1015277.7</v>
          </cell>
        </row>
        <row r="238">
          <cell r="F238">
            <v>3393</v>
          </cell>
          <cell r="G238">
            <v>27370</v>
          </cell>
          <cell r="H238">
            <v>26492</v>
          </cell>
          <cell r="I238">
            <v>5513717.7000000002</v>
          </cell>
          <cell r="J238">
            <v>927342.1</v>
          </cell>
        </row>
        <row r="239">
          <cell r="F239">
            <v>377</v>
          </cell>
          <cell r="G239">
            <v>2492</v>
          </cell>
          <cell r="H239">
            <v>2394</v>
          </cell>
          <cell r="I239">
            <v>702895.7</v>
          </cell>
          <cell r="J239">
            <v>87935.6</v>
          </cell>
        </row>
        <row r="240">
          <cell r="F240">
            <v>1049</v>
          </cell>
          <cell r="G240">
            <v>11953</v>
          </cell>
          <cell r="H240">
            <v>11732</v>
          </cell>
          <cell r="I240">
            <v>3120232.3</v>
          </cell>
          <cell r="J240">
            <v>516534.4</v>
          </cell>
        </row>
        <row r="241">
          <cell r="F241">
            <v>958</v>
          </cell>
          <cell r="G241">
            <v>11676</v>
          </cell>
          <cell r="H241">
            <v>11465</v>
          </cell>
          <cell r="I241">
            <v>3054058.6</v>
          </cell>
          <cell r="J241">
            <v>506112.2</v>
          </cell>
        </row>
        <row r="242">
          <cell r="F242">
            <v>91</v>
          </cell>
          <cell r="G242">
            <v>277</v>
          </cell>
          <cell r="H242">
            <v>267</v>
          </cell>
          <cell r="I242">
            <v>66173.7</v>
          </cell>
          <cell r="J242">
            <v>10422.200000000001</v>
          </cell>
        </row>
        <row r="243">
          <cell r="F243">
            <v>1111</v>
          </cell>
          <cell r="G243">
            <v>16678</v>
          </cell>
          <cell r="H243">
            <v>16461</v>
          </cell>
          <cell r="I243">
            <v>6710911.7999999998</v>
          </cell>
          <cell r="J243">
            <v>875096.6</v>
          </cell>
        </row>
        <row r="244">
          <cell r="F244">
            <v>376</v>
          </cell>
          <cell r="G244">
            <v>1816</v>
          </cell>
          <cell r="H244">
            <v>1757</v>
          </cell>
          <cell r="I244">
            <v>209730.9</v>
          </cell>
          <cell r="J244">
            <v>34553</v>
          </cell>
        </row>
        <row r="245">
          <cell r="F245">
            <v>735</v>
          </cell>
          <cell r="G245">
            <v>14862</v>
          </cell>
          <cell r="H245">
            <v>14704</v>
          </cell>
          <cell r="I245">
            <v>6501180.9000000004</v>
          </cell>
          <cell r="J245">
            <v>840543.6</v>
          </cell>
        </row>
        <row r="246">
          <cell r="F246">
            <v>1822</v>
          </cell>
          <cell r="G246">
            <v>97813</v>
          </cell>
          <cell r="H246">
            <v>97383</v>
          </cell>
          <cell r="I246">
            <v>44003285</v>
          </cell>
          <cell r="J246">
            <v>5049187.9000000004</v>
          </cell>
        </row>
        <row r="247">
          <cell r="F247">
            <v>1279</v>
          </cell>
          <cell r="G247">
            <v>77009</v>
          </cell>
          <cell r="H247">
            <v>76653</v>
          </cell>
          <cell r="I247">
            <v>12815267.1</v>
          </cell>
          <cell r="J247">
            <v>2934525.4</v>
          </cell>
        </row>
        <row r="248">
          <cell r="F248">
            <v>270</v>
          </cell>
          <cell r="G248">
            <v>17413</v>
          </cell>
          <cell r="H248">
            <v>17369</v>
          </cell>
          <cell r="I248">
            <v>30196384.199999999</v>
          </cell>
          <cell r="J248">
            <v>1941663</v>
          </cell>
        </row>
        <row r="249">
          <cell r="F249">
            <v>22</v>
          </cell>
          <cell r="G249">
            <v>137</v>
          </cell>
          <cell r="H249">
            <v>135</v>
          </cell>
          <cell r="I249">
            <v>77825.399999999994</v>
          </cell>
          <cell r="J249">
            <v>10176.700000000001</v>
          </cell>
        </row>
        <row r="250">
          <cell r="F250">
            <v>251</v>
          </cell>
          <cell r="G250">
            <v>3254</v>
          </cell>
          <cell r="H250">
            <v>3226</v>
          </cell>
          <cell r="I250">
            <v>913808.3</v>
          </cell>
          <cell r="J250">
            <v>162822.79999999999</v>
          </cell>
        </row>
        <row r="251">
          <cell r="F251">
            <v>4372</v>
          </cell>
          <cell r="G251">
            <v>35280</v>
          </cell>
          <cell r="H251">
            <v>34314</v>
          </cell>
          <cell r="I251">
            <v>14353859</v>
          </cell>
          <cell r="J251">
            <v>2024803.5</v>
          </cell>
        </row>
        <row r="252">
          <cell r="F252">
            <v>2092</v>
          </cell>
          <cell r="G252">
            <v>21871</v>
          </cell>
          <cell r="H252">
            <v>21342</v>
          </cell>
          <cell r="I252">
            <v>5435041.9000000004</v>
          </cell>
          <cell r="J252">
            <v>1019856.8</v>
          </cell>
        </row>
        <row r="253">
          <cell r="F253">
            <v>1094</v>
          </cell>
          <cell r="G253">
            <v>14403</v>
          </cell>
          <cell r="H253">
            <v>14080</v>
          </cell>
          <cell r="I253">
            <v>4275073.8</v>
          </cell>
          <cell r="J253">
            <v>717149.1</v>
          </cell>
        </row>
        <row r="254">
          <cell r="F254">
            <v>998</v>
          </cell>
          <cell r="G254">
            <v>7468</v>
          </cell>
          <cell r="H254">
            <v>7262</v>
          </cell>
          <cell r="I254">
            <v>1159968.1000000001</v>
          </cell>
          <cell r="J254">
            <v>302707.7</v>
          </cell>
        </row>
        <row r="255">
          <cell r="F255">
            <v>4850</v>
          </cell>
          <cell r="G255">
            <v>62066</v>
          </cell>
          <cell r="H255">
            <v>61153</v>
          </cell>
          <cell r="I255">
            <v>92086881.700000003</v>
          </cell>
          <cell r="J255">
            <v>2677552.7000000002</v>
          </cell>
        </row>
        <row r="256">
          <cell r="F256">
            <v>2536</v>
          </cell>
          <cell r="G256">
            <v>24487</v>
          </cell>
          <cell r="H256">
            <v>23969</v>
          </cell>
          <cell r="I256">
            <v>13962491</v>
          </cell>
          <cell r="J256">
            <v>906328</v>
          </cell>
        </row>
        <row r="257">
          <cell r="F257">
            <v>161</v>
          </cell>
          <cell r="G257" t="str">
            <v>к</v>
          </cell>
          <cell r="H257" t="str">
            <v>к</v>
          </cell>
          <cell r="I257" t="str">
            <v>к</v>
          </cell>
          <cell r="J257" t="str">
            <v>к</v>
          </cell>
        </row>
        <row r="258">
          <cell r="F258">
            <v>2</v>
          </cell>
          <cell r="G258" t="str">
            <v>к</v>
          </cell>
          <cell r="H258" t="str">
            <v>к</v>
          </cell>
          <cell r="I258" t="str">
            <v>к</v>
          </cell>
          <cell r="J258" t="str">
            <v>к</v>
          </cell>
        </row>
        <row r="259">
          <cell r="F259">
            <v>310</v>
          </cell>
          <cell r="G259">
            <v>422</v>
          </cell>
          <cell r="H259">
            <v>396</v>
          </cell>
          <cell r="I259">
            <v>1638407.4</v>
          </cell>
          <cell r="J259">
            <v>34126.699999999997</v>
          </cell>
        </row>
        <row r="260">
          <cell r="F260">
            <v>2063</v>
          </cell>
          <cell r="G260">
            <v>21788</v>
          </cell>
          <cell r="H260">
            <v>21315</v>
          </cell>
          <cell r="I260">
            <v>12051927.699999999</v>
          </cell>
          <cell r="J260">
            <v>826694.8</v>
          </cell>
        </row>
        <row r="261">
          <cell r="F261">
            <v>462</v>
          </cell>
          <cell r="G261">
            <v>27869</v>
          </cell>
          <cell r="H261">
            <v>27869</v>
          </cell>
          <cell r="I261">
            <v>20350848.100000001</v>
          </cell>
          <cell r="J261">
            <v>1382011.5</v>
          </cell>
        </row>
        <row r="262">
          <cell r="F262">
            <v>419</v>
          </cell>
          <cell r="G262">
            <v>27726</v>
          </cell>
          <cell r="H262">
            <v>27726</v>
          </cell>
          <cell r="I262">
            <v>20210395.5</v>
          </cell>
          <cell r="J262">
            <v>1376976.2</v>
          </cell>
        </row>
        <row r="263">
          <cell r="F263">
            <v>4</v>
          </cell>
          <cell r="G263">
            <v>95</v>
          </cell>
          <cell r="H263">
            <v>95</v>
          </cell>
          <cell r="I263">
            <v>23964.6</v>
          </cell>
          <cell r="J263">
            <v>3391.6</v>
          </cell>
        </row>
        <row r="264">
          <cell r="F264">
            <v>39</v>
          </cell>
          <cell r="G264">
            <v>48</v>
          </cell>
          <cell r="H264">
            <v>48</v>
          </cell>
          <cell r="I264">
            <v>116488</v>
          </cell>
          <cell r="J264">
            <v>1643.7</v>
          </cell>
        </row>
        <row r="265">
          <cell r="F265">
            <v>1852</v>
          </cell>
          <cell r="G265">
            <v>9710</v>
          </cell>
          <cell r="H265">
            <v>9315</v>
          </cell>
          <cell r="I265">
            <v>57773542.600000001</v>
          </cell>
          <cell r="J265">
            <v>389213.2</v>
          </cell>
        </row>
        <row r="266">
          <cell r="F266">
            <v>1192</v>
          </cell>
          <cell r="G266">
            <v>4865</v>
          </cell>
          <cell r="H266">
            <v>4632</v>
          </cell>
          <cell r="I266">
            <v>57061371.299999997</v>
          </cell>
          <cell r="J266">
            <v>261231.3</v>
          </cell>
        </row>
        <row r="267">
          <cell r="F267">
            <v>395</v>
          </cell>
          <cell r="G267">
            <v>3277</v>
          </cell>
          <cell r="H267">
            <v>3184</v>
          </cell>
          <cell r="I267">
            <v>462574.2</v>
          </cell>
          <cell r="J267">
            <v>69101.3</v>
          </cell>
        </row>
        <row r="268">
          <cell r="F268">
            <v>265</v>
          </cell>
          <cell r="G268">
            <v>1568</v>
          </cell>
          <cell r="H268">
            <v>1499</v>
          </cell>
          <cell r="I268">
            <v>249597.1</v>
          </cell>
          <cell r="J268">
            <v>58880.6</v>
          </cell>
        </row>
        <row r="269">
          <cell r="F269">
            <v>32718</v>
          </cell>
          <cell r="G269">
            <v>190266</v>
          </cell>
          <cell r="H269">
            <v>181016</v>
          </cell>
          <cell r="I269">
            <v>48699073.899999999</v>
          </cell>
          <cell r="J269">
            <v>5329180.7</v>
          </cell>
        </row>
        <row r="270">
          <cell r="F270">
            <v>32718</v>
          </cell>
          <cell r="G270">
            <v>190266</v>
          </cell>
          <cell r="H270">
            <v>181016</v>
          </cell>
          <cell r="I270">
            <v>48699073.899999999</v>
          </cell>
          <cell r="J270">
            <v>5329180.7</v>
          </cell>
        </row>
        <row r="271">
          <cell r="F271">
            <v>1933</v>
          </cell>
          <cell r="G271">
            <v>4233</v>
          </cell>
          <cell r="H271">
            <v>3991</v>
          </cell>
          <cell r="I271">
            <v>2185969.4</v>
          </cell>
          <cell r="J271">
            <v>199786.3</v>
          </cell>
        </row>
        <row r="272">
          <cell r="F272">
            <v>27429</v>
          </cell>
          <cell r="G272">
            <v>167954</v>
          </cell>
          <cell r="H272">
            <v>159751</v>
          </cell>
          <cell r="I272">
            <v>44045463</v>
          </cell>
          <cell r="J272">
            <v>4664704.9000000004</v>
          </cell>
        </row>
        <row r="273">
          <cell r="F273">
            <v>3356</v>
          </cell>
          <cell r="G273">
            <v>18079</v>
          </cell>
          <cell r="H273">
            <v>17274</v>
          </cell>
          <cell r="I273">
            <v>2467641.5</v>
          </cell>
          <cell r="J273">
            <v>464689.5</v>
          </cell>
        </row>
        <row r="274">
          <cell r="F274">
            <v>32334</v>
          </cell>
          <cell r="G274">
            <v>253808</v>
          </cell>
          <cell r="H274">
            <v>245353</v>
          </cell>
          <cell r="I274">
            <v>151456914.59999999</v>
          </cell>
          <cell r="J274">
            <v>12506109.300000001</v>
          </cell>
        </row>
        <row r="275">
          <cell r="F275">
            <v>7586</v>
          </cell>
          <cell r="G275">
            <v>27030</v>
          </cell>
          <cell r="H275">
            <v>24908</v>
          </cell>
          <cell r="I275">
            <v>5466252.2000000002</v>
          </cell>
          <cell r="J275">
            <v>1439220.3</v>
          </cell>
        </row>
        <row r="276">
          <cell r="F276">
            <v>4789</v>
          </cell>
          <cell r="G276">
            <v>14069</v>
          </cell>
          <cell r="H276">
            <v>12757</v>
          </cell>
          <cell r="I276">
            <v>3098872.5</v>
          </cell>
          <cell r="J276">
            <v>574942.6</v>
          </cell>
        </row>
        <row r="277">
          <cell r="F277">
            <v>2797</v>
          </cell>
          <cell r="G277">
            <v>12961</v>
          </cell>
          <cell r="H277">
            <v>12151</v>
          </cell>
          <cell r="I277">
            <v>2367379.7000000002</v>
          </cell>
          <cell r="J277">
            <v>864277.7</v>
          </cell>
        </row>
        <row r="278">
          <cell r="F278">
            <v>4878</v>
          </cell>
          <cell r="G278">
            <v>27353</v>
          </cell>
          <cell r="H278">
            <v>25988</v>
          </cell>
          <cell r="I278">
            <v>86799015.400000006</v>
          </cell>
          <cell r="J278">
            <v>2513723.9</v>
          </cell>
        </row>
        <row r="279">
          <cell r="F279">
            <v>670</v>
          </cell>
          <cell r="G279">
            <v>7452</v>
          </cell>
          <cell r="H279">
            <v>7243</v>
          </cell>
          <cell r="I279">
            <v>76867546.900000006</v>
          </cell>
          <cell r="J279">
            <v>940829.9</v>
          </cell>
        </row>
        <row r="280">
          <cell r="F280">
            <v>4208</v>
          </cell>
          <cell r="G280">
            <v>19901</v>
          </cell>
          <cell r="H280">
            <v>18745</v>
          </cell>
          <cell r="I280">
            <v>9931468.5</v>
          </cell>
          <cell r="J280">
            <v>1572894</v>
          </cell>
        </row>
        <row r="281">
          <cell r="F281">
            <v>9242</v>
          </cell>
          <cell r="G281">
            <v>105476</v>
          </cell>
          <cell r="H281">
            <v>103486</v>
          </cell>
          <cell r="I281">
            <v>23798943.100000001</v>
          </cell>
          <cell r="J281">
            <v>4403618.5</v>
          </cell>
        </row>
        <row r="282">
          <cell r="F282">
            <v>8244</v>
          </cell>
          <cell r="G282">
            <v>89729</v>
          </cell>
          <cell r="H282">
            <v>87927</v>
          </cell>
          <cell r="I282">
            <v>21617238.300000001</v>
          </cell>
          <cell r="J282">
            <v>3650596.5</v>
          </cell>
        </row>
        <row r="283">
          <cell r="F283">
            <v>998</v>
          </cell>
          <cell r="G283">
            <v>15747</v>
          </cell>
          <cell r="H283">
            <v>15559</v>
          </cell>
          <cell r="I283">
            <v>2181704.7999999998</v>
          </cell>
          <cell r="J283">
            <v>753022</v>
          </cell>
        </row>
        <row r="284">
          <cell r="F284">
            <v>2935</v>
          </cell>
          <cell r="G284">
            <v>50605</v>
          </cell>
          <cell r="H284">
            <v>49700</v>
          </cell>
          <cell r="I284">
            <v>8052562.7000000002</v>
          </cell>
          <cell r="J284">
            <v>2330262.1</v>
          </cell>
        </row>
        <row r="285">
          <cell r="F285">
            <v>2795</v>
          </cell>
          <cell r="G285">
            <v>50110</v>
          </cell>
          <cell r="H285">
            <v>49227</v>
          </cell>
          <cell r="I285">
            <v>7986208.7000000002</v>
          </cell>
          <cell r="J285">
            <v>2314209.6</v>
          </cell>
        </row>
        <row r="286">
          <cell r="F286">
            <v>140</v>
          </cell>
          <cell r="G286">
            <v>495</v>
          </cell>
          <cell r="H286">
            <v>473</v>
          </cell>
          <cell r="I286">
            <v>66354</v>
          </cell>
          <cell r="J286">
            <v>16052.5</v>
          </cell>
        </row>
        <row r="287">
          <cell r="F287">
            <v>6027</v>
          </cell>
          <cell r="G287">
            <v>35722</v>
          </cell>
          <cell r="H287">
            <v>34141</v>
          </cell>
          <cell r="I287">
            <v>25969229.100000001</v>
          </cell>
          <cell r="J287">
            <v>1587843.5</v>
          </cell>
        </row>
        <row r="288">
          <cell r="F288">
            <v>4755</v>
          </cell>
          <cell r="G288">
            <v>27406</v>
          </cell>
          <cell r="H288">
            <v>26138</v>
          </cell>
          <cell r="I288">
            <v>22887905.899999999</v>
          </cell>
          <cell r="J288">
            <v>1167780</v>
          </cell>
        </row>
        <row r="289">
          <cell r="F289">
            <v>1272</v>
          </cell>
          <cell r="G289">
            <v>8316</v>
          </cell>
          <cell r="H289">
            <v>8003</v>
          </cell>
          <cell r="I289">
            <v>3081323.2</v>
          </cell>
          <cell r="J289">
            <v>420063.5</v>
          </cell>
        </row>
        <row r="290">
          <cell r="F290">
            <v>1531</v>
          </cell>
          <cell r="G290">
            <v>6748</v>
          </cell>
          <cell r="H290">
            <v>6289</v>
          </cell>
          <cell r="I290">
            <v>1299365.6000000001</v>
          </cell>
          <cell r="J290">
            <v>211831</v>
          </cell>
        </row>
        <row r="291">
          <cell r="F291">
            <v>287</v>
          </cell>
          <cell r="G291">
            <v>931</v>
          </cell>
          <cell r="H291">
            <v>854</v>
          </cell>
          <cell r="I291">
            <v>451203.1</v>
          </cell>
          <cell r="J291">
            <v>15962.3</v>
          </cell>
        </row>
        <row r="292">
          <cell r="F292">
            <v>218</v>
          </cell>
          <cell r="G292">
            <v>1002</v>
          </cell>
          <cell r="H292">
            <v>938</v>
          </cell>
          <cell r="I292">
            <v>68755.7</v>
          </cell>
          <cell r="J292">
            <v>23020.6</v>
          </cell>
        </row>
        <row r="293">
          <cell r="F293">
            <v>279</v>
          </cell>
          <cell r="G293">
            <v>1054</v>
          </cell>
          <cell r="H293">
            <v>966</v>
          </cell>
          <cell r="I293">
            <v>115513.9</v>
          </cell>
          <cell r="J293">
            <v>18569.8</v>
          </cell>
        </row>
        <row r="294">
          <cell r="F294">
            <v>747</v>
          </cell>
          <cell r="G294">
            <v>3761</v>
          </cell>
          <cell r="H294">
            <v>3531</v>
          </cell>
          <cell r="I294">
            <v>663892.9</v>
          </cell>
          <cell r="J294">
            <v>154278.29999999999</v>
          </cell>
        </row>
        <row r="295">
          <cell r="F295">
            <v>135</v>
          </cell>
          <cell r="G295">
            <v>874</v>
          </cell>
          <cell r="H295">
            <v>841</v>
          </cell>
          <cell r="I295">
            <v>71546.5</v>
          </cell>
          <cell r="J295">
            <v>19610</v>
          </cell>
        </row>
        <row r="296">
          <cell r="F296">
            <v>16139</v>
          </cell>
          <cell r="G296">
            <v>279301</v>
          </cell>
          <cell r="H296">
            <v>275330</v>
          </cell>
          <cell r="I296">
            <v>35340357.600000001</v>
          </cell>
          <cell r="J296">
            <v>7435513.0999999996</v>
          </cell>
        </row>
        <row r="297">
          <cell r="F297">
            <v>2452</v>
          </cell>
          <cell r="G297">
            <v>13737</v>
          </cell>
          <cell r="H297">
            <v>13137</v>
          </cell>
          <cell r="I297">
            <v>5944729</v>
          </cell>
          <cell r="J297">
            <v>605755.30000000005</v>
          </cell>
        </row>
        <row r="298">
          <cell r="F298">
            <v>670</v>
          </cell>
          <cell r="G298">
            <v>3332</v>
          </cell>
          <cell r="H298">
            <v>3165</v>
          </cell>
          <cell r="I298">
            <v>1354955.3</v>
          </cell>
          <cell r="J298">
            <v>123297</v>
          </cell>
        </row>
        <row r="299">
          <cell r="F299">
            <v>75</v>
          </cell>
          <cell r="G299">
            <v>327</v>
          </cell>
          <cell r="H299">
            <v>303</v>
          </cell>
          <cell r="I299">
            <v>60876.800000000003</v>
          </cell>
          <cell r="J299">
            <v>9489.2999999999993</v>
          </cell>
        </row>
        <row r="300">
          <cell r="F300">
            <v>1634</v>
          </cell>
          <cell r="G300">
            <v>8870</v>
          </cell>
          <cell r="H300">
            <v>8487</v>
          </cell>
          <cell r="I300">
            <v>4304549.5</v>
          </cell>
          <cell r="J300">
            <v>380503.3</v>
          </cell>
        </row>
        <row r="301">
          <cell r="F301">
            <v>73</v>
          </cell>
          <cell r="G301">
            <v>1208</v>
          </cell>
          <cell r="H301">
            <v>1182</v>
          </cell>
          <cell r="I301">
            <v>224347.4</v>
          </cell>
          <cell r="J301">
            <v>92465.7</v>
          </cell>
        </row>
        <row r="302">
          <cell r="F302">
            <v>1076</v>
          </cell>
          <cell r="G302">
            <v>19177</v>
          </cell>
          <cell r="H302">
            <v>18848</v>
          </cell>
          <cell r="I302">
            <v>1602295.9</v>
          </cell>
          <cell r="J302">
            <v>498309.2</v>
          </cell>
        </row>
        <row r="303">
          <cell r="F303">
            <v>695</v>
          </cell>
          <cell r="G303">
            <v>5048</v>
          </cell>
          <cell r="H303">
            <v>4874</v>
          </cell>
          <cell r="I303">
            <v>581899.4</v>
          </cell>
          <cell r="J303">
            <v>195624.1</v>
          </cell>
        </row>
        <row r="304">
          <cell r="F304">
            <v>116</v>
          </cell>
          <cell r="G304">
            <v>2045</v>
          </cell>
          <cell r="H304">
            <v>2008</v>
          </cell>
          <cell r="I304">
            <v>163330.20000000001</v>
          </cell>
          <cell r="J304">
            <v>41485.599999999999</v>
          </cell>
        </row>
        <row r="305">
          <cell r="F305">
            <v>265</v>
          </cell>
          <cell r="G305">
            <v>12084</v>
          </cell>
          <cell r="H305">
            <v>11966</v>
          </cell>
          <cell r="I305">
            <v>857066.3</v>
          </cell>
          <cell r="J305">
            <v>261199.5</v>
          </cell>
        </row>
        <row r="306">
          <cell r="F306">
            <v>3938</v>
          </cell>
          <cell r="G306">
            <v>15088</v>
          </cell>
          <cell r="H306">
            <v>13880</v>
          </cell>
          <cell r="I306">
            <v>4625408.8</v>
          </cell>
          <cell r="J306">
            <v>359102.7</v>
          </cell>
        </row>
        <row r="307">
          <cell r="F307">
            <v>3704</v>
          </cell>
          <cell r="G307">
            <v>13996</v>
          </cell>
          <cell r="H307">
            <v>12849</v>
          </cell>
          <cell r="I307">
            <v>4389050</v>
          </cell>
          <cell r="J307">
            <v>330908.7</v>
          </cell>
        </row>
        <row r="308">
          <cell r="F308">
            <v>234</v>
          </cell>
          <cell r="G308">
            <v>1092</v>
          </cell>
          <cell r="H308">
            <v>1031</v>
          </cell>
          <cell r="I308">
            <v>236358.8</v>
          </cell>
          <cell r="J308">
            <v>28194</v>
          </cell>
        </row>
        <row r="309">
          <cell r="F309">
            <v>3954</v>
          </cell>
          <cell r="G309">
            <v>89021</v>
          </cell>
          <cell r="H309">
            <v>88112</v>
          </cell>
          <cell r="I309">
            <v>8264719.5</v>
          </cell>
          <cell r="J309">
            <v>1971556.6</v>
          </cell>
        </row>
        <row r="310">
          <cell r="F310">
            <v>3569</v>
          </cell>
          <cell r="G310">
            <v>84300</v>
          </cell>
          <cell r="H310">
            <v>83451</v>
          </cell>
          <cell r="I310">
            <v>7806586.9000000004</v>
          </cell>
          <cell r="J310">
            <v>1856626.1</v>
          </cell>
        </row>
        <row r="311">
          <cell r="F311">
            <v>308</v>
          </cell>
          <cell r="G311">
            <v>4297</v>
          </cell>
          <cell r="H311">
            <v>4245</v>
          </cell>
          <cell r="I311">
            <v>427958.9</v>
          </cell>
          <cell r="J311">
            <v>106142.39999999999</v>
          </cell>
        </row>
        <row r="312">
          <cell r="F312">
            <v>77</v>
          </cell>
          <cell r="G312">
            <v>424</v>
          </cell>
          <cell r="H312">
            <v>416</v>
          </cell>
          <cell r="I312">
            <v>30173.7</v>
          </cell>
          <cell r="J312">
            <v>8788.1</v>
          </cell>
        </row>
        <row r="313">
          <cell r="F313">
            <v>3003</v>
          </cell>
          <cell r="G313">
            <v>122138</v>
          </cell>
          <cell r="H313">
            <v>121574</v>
          </cell>
          <cell r="I313">
            <v>10088895.300000001</v>
          </cell>
          <cell r="J313">
            <v>3269155.6</v>
          </cell>
        </row>
        <row r="314">
          <cell r="F314">
            <v>1582</v>
          </cell>
          <cell r="G314">
            <v>79874</v>
          </cell>
          <cell r="H314">
            <v>79549</v>
          </cell>
          <cell r="I314">
            <v>6760546.5</v>
          </cell>
          <cell r="J314">
            <v>2225383.7999999998</v>
          </cell>
        </row>
        <row r="315">
          <cell r="F315">
            <v>1215</v>
          </cell>
          <cell r="G315">
            <v>38001</v>
          </cell>
          <cell r="H315">
            <v>37772</v>
          </cell>
          <cell r="I315">
            <v>3037878.7</v>
          </cell>
          <cell r="J315">
            <v>902662.6</v>
          </cell>
        </row>
        <row r="316">
          <cell r="F316">
            <v>206</v>
          </cell>
          <cell r="G316">
            <v>4263</v>
          </cell>
          <cell r="H316">
            <v>4253</v>
          </cell>
          <cell r="I316">
            <v>290470.09999999998</v>
          </cell>
          <cell r="J316">
            <v>141109.20000000001</v>
          </cell>
        </row>
        <row r="317">
          <cell r="F317">
            <v>1716</v>
          </cell>
          <cell r="G317">
            <v>20140</v>
          </cell>
          <cell r="H317">
            <v>19779</v>
          </cell>
          <cell r="I317">
            <v>4814309.0999999996</v>
          </cell>
          <cell r="J317">
            <v>731633.7</v>
          </cell>
        </row>
        <row r="318">
          <cell r="F318">
            <v>111</v>
          </cell>
          <cell r="G318">
            <v>898</v>
          </cell>
          <cell r="H318">
            <v>884</v>
          </cell>
          <cell r="I318">
            <v>163674.79999999999</v>
          </cell>
          <cell r="J318">
            <v>22686.9</v>
          </cell>
        </row>
        <row r="319">
          <cell r="F319">
            <v>153</v>
          </cell>
          <cell r="G319">
            <v>6272</v>
          </cell>
          <cell r="H319">
            <v>6230</v>
          </cell>
          <cell r="I319">
            <v>966315.1</v>
          </cell>
          <cell r="J319">
            <v>238865.4</v>
          </cell>
        </row>
        <row r="320">
          <cell r="F320">
            <v>294</v>
          </cell>
          <cell r="G320">
            <v>2259</v>
          </cell>
          <cell r="H320">
            <v>2187</v>
          </cell>
          <cell r="I320">
            <v>711446.6</v>
          </cell>
          <cell r="J320">
            <v>97354.7</v>
          </cell>
        </row>
        <row r="321">
          <cell r="F321">
            <v>1158</v>
          </cell>
          <cell r="G321">
            <v>10711</v>
          </cell>
          <cell r="H321">
            <v>10478</v>
          </cell>
          <cell r="I321">
            <v>2972872.6</v>
          </cell>
          <cell r="J321">
            <v>372726.7</v>
          </cell>
        </row>
        <row r="322">
          <cell r="F322">
            <v>2223</v>
          </cell>
          <cell r="G322">
            <v>23460</v>
          </cell>
          <cell r="H322">
            <v>22914</v>
          </cell>
          <cell r="I322">
            <v>1709913.5</v>
          </cell>
          <cell r="J322">
            <v>560553</v>
          </cell>
        </row>
        <row r="323">
          <cell r="F323">
            <v>2223</v>
          </cell>
          <cell r="G323">
            <v>23460</v>
          </cell>
          <cell r="H323">
            <v>22914</v>
          </cell>
          <cell r="I323">
            <v>1709913.5</v>
          </cell>
          <cell r="J323">
            <v>560553</v>
          </cell>
        </row>
        <row r="324">
          <cell r="F324">
            <v>129</v>
          </cell>
          <cell r="G324">
            <v>859</v>
          </cell>
          <cell r="H324">
            <v>821</v>
          </cell>
          <cell r="I324">
            <v>53000.2</v>
          </cell>
          <cell r="J324">
            <v>16181.7</v>
          </cell>
        </row>
        <row r="325">
          <cell r="F325">
            <v>20</v>
          </cell>
          <cell r="G325">
            <v>357</v>
          </cell>
          <cell r="H325">
            <v>352</v>
          </cell>
          <cell r="I325">
            <v>25641.9</v>
          </cell>
          <cell r="J325">
            <v>9849.4</v>
          </cell>
        </row>
        <row r="326">
          <cell r="F326">
            <v>587</v>
          </cell>
          <cell r="G326">
            <v>6381</v>
          </cell>
          <cell r="H326">
            <v>6244</v>
          </cell>
          <cell r="I326">
            <v>455238.9</v>
          </cell>
          <cell r="J326">
            <v>199071.3</v>
          </cell>
        </row>
        <row r="327">
          <cell r="F327">
            <v>102</v>
          </cell>
          <cell r="G327">
            <v>7343</v>
          </cell>
          <cell r="H327">
            <v>7315</v>
          </cell>
          <cell r="I327">
            <v>423278</v>
          </cell>
          <cell r="J327">
            <v>142793.5</v>
          </cell>
        </row>
        <row r="328">
          <cell r="F328">
            <v>1302</v>
          </cell>
          <cell r="G328">
            <v>8313</v>
          </cell>
          <cell r="H328">
            <v>7989</v>
          </cell>
          <cell r="I328">
            <v>736615.5</v>
          </cell>
          <cell r="J328">
            <v>188991.1</v>
          </cell>
        </row>
        <row r="329">
          <cell r="F329">
            <v>83</v>
          </cell>
          <cell r="G329">
            <v>207</v>
          </cell>
          <cell r="H329">
            <v>193</v>
          </cell>
          <cell r="I329">
            <v>16139</v>
          </cell>
          <cell r="J329">
            <v>3666</v>
          </cell>
        </row>
        <row r="330">
          <cell r="F330">
            <v>4447</v>
          </cell>
          <cell r="G330">
            <v>71652</v>
          </cell>
          <cell r="H330">
            <v>70713</v>
          </cell>
          <cell r="I330">
            <v>7449980.2000000002</v>
          </cell>
          <cell r="J330">
            <v>1702473.4</v>
          </cell>
        </row>
        <row r="331">
          <cell r="F331">
            <v>4416</v>
          </cell>
          <cell r="G331">
            <v>71511</v>
          </cell>
          <cell r="H331">
            <v>70590</v>
          </cell>
          <cell r="I331">
            <v>7443629.0999999996</v>
          </cell>
          <cell r="J331">
            <v>1700153.6</v>
          </cell>
        </row>
        <row r="332">
          <cell r="F332">
            <v>594</v>
          </cell>
          <cell r="G332">
            <v>30758</v>
          </cell>
          <cell r="H332">
            <v>30650</v>
          </cell>
          <cell r="I332">
            <v>3823244.4</v>
          </cell>
          <cell r="J332">
            <v>853158.1</v>
          </cell>
        </row>
        <row r="333">
          <cell r="F333">
            <v>3465</v>
          </cell>
          <cell r="G333">
            <v>37887</v>
          </cell>
          <cell r="H333">
            <v>37108</v>
          </cell>
          <cell r="I333">
            <v>3277082.4</v>
          </cell>
          <cell r="J333">
            <v>768797.7</v>
          </cell>
        </row>
        <row r="334">
          <cell r="F334">
            <v>357</v>
          </cell>
          <cell r="G334">
            <v>2866</v>
          </cell>
          <cell r="H334">
            <v>2832</v>
          </cell>
          <cell r="I334">
            <v>343302.3</v>
          </cell>
          <cell r="J334">
            <v>78197.8</v>
          </cell>
        </row>
        <row r="335">
          <cell r="F335">
            <v>10</v>
          </cell>
          <cell r="G335">
            <v>110</v>
          </cell>
          <cell r="H335">
            <v>106</v>
          </cell>
          <cell r="I335">
            <v>6006.4</v>
          </cell>
          <cell r="J335">
            <v>2163.8000000000002</v>
          </cell>
        </row>
        <row r="336">
          <cell r="F336" t="e">
            <v>#N/A</v>
          </cell>
          <cell r="G336" t="e">
            <v>#N/A</v>
          </cell>
          <cell r="H336" t="e">
            <v>#N/A</v>
          </cell>
          <cell r="I336" t="e">
            <v>#N/A</v>
          </cell>
          <cell r="J336" t="e">
            <v>#N/A</v>
          </cell>
        </row>
        <row r="337">
          <cell r="F337">
            <v>4</v>
          </cell>
          <cell r="G337" t="str">
            <v>к</v>
          </cell>
          <cell r="H337" t="str">
            <v>к</v>
          </cell>
          <cell r="I337" t="str">
            <v>к</v>
          </cell>
          <cell r="J337" t="str">
            <v>к</v>
          </cell>
        </row>
        <row r="338">
          <cell r="F338">
            <v>3</v>
          </cell>
          <cell r="G338" t="str">
            <v>к</v>
          </cell>
          <cell r="H338" t="str">
            <v>к</v>
          </cell>
          <cell r="I338" t="str">
            <v>к</v>
          </cell>
          <cell r="J338" t="str">
            <v>к</v>
          </cell>
        </row>
        <row r="339">
          <cell r="F339">
            <v>3</v>
          </cell>
          <cell r="G339" t="str">
            <v>к</v>
          </cell>
          <cell r="H339" t="str">
            <v>к</v>
          </cell>
          <cell r="I339" t="str">
            <v>к</v>
          </cell>
          <cell r="J339" t="str">
            <v>к</v>
          </cell>
        </row>
        <row r="340">
          <cell r="F340">
            <v>21</v>
          </cell>
          <cell r="G340">
            <v>31</v>
          </cell>
          <cell r="H340">
            <v>17</v>
          </cell>
          <cell r="I340">
            <v>344.7</v>
          </cell>
          <cell r="J340">
            <v>156</v>
          </cell>
        </row>
        <row r="341">
          <cell r="F341">
            <v>7</v>
          </cell>
          <cell r="G341">
            <v>14</v>
          </cell>
          <cell r="H341">
            <v>9</v>
          </cell>
          <cell r="I341">
            <v>157.19999999999999</v>
          </cell>
          <cell r="J341">
            <v>85</v>
          </cell>
        </row>
        <row r="342">
          <cell r="F342">
            <v>14</v>
          </cell>
          <cell r="G342">
            <v>17</v>
          </cell>
          <cell r="H342">
            <v>8</v>
          </cell>
          <cell r="I342">
            <v>187.5</v>
          </cell>
          <cell r="J342">
            <v>71</v>
          </cell>
        </row>
        <row r="343">
          <cell r="F343">
            <v>2074</v>
          </cell>
          <cell r="G343">
            <v>33961</v>
          </cell>
          <cell r="H343">
            <v>33388</v>
          </cell>
          <cell r="I343">
            <v>12381615.6</v>
          </cell>
          <cell r="J343">
            <v>2614910.4</v>
          </cell>
        </row>
        <row r="344">
          <cell r="F344">
            <v>481</v>
          </cell>
          <cell r="G344">
            <v>8063</v>
          </cell>
          <cell r="H344">
            <v>7918</v>
          </cell>
          <cell r="I344">
            <v>460355.5</v>
          </cell>
          <cell r="J344">
            <v>504292.1</v>
          </cell>
        </row>
        <row r="345">
          <cell r="F345">
            <v>95</v>
          </cell>
          <cell r="G345">
            <v>451</v>
          </cell>
          <cell r="H345">
            <v>417</v>
          </cell>
          <cell r="I345">
            <v>60505.3</v>
          </cell>
          <cell r="J345">
            <v>20086.2</v>
          </cell>
        </row>
        <row r="346">
          <cell r="F346">
            <v>87</v>
          </cell>
          <cell r="G346">
            <v>6366</v>
          </cell>
          <cell r="H346">
            <v>6310</v>
          </cell>
          <cell r="I346">
            <v>9129058.9000000004</v>
          </cell>
          <cell r="J346">
            <v>179717.1</v>
          </cell>
        </row>
        <row r="347">
          <cell r="F347">
            <v>1411</v>
          </cell>
          <cell r="G347">
            <v>19081</v>
          </cell>
          <cell r="H347">
            <v>18743</v>
          </cell>
          <cell r="I347">
            <v>2731695.9</v>
          </cell>
          <cell r="J347">
            <v>1910815</v>
          </cell>
        </row>
        <row r="348">
          <cell r="F348">
            <v>790</v>
          </cell>
          <cell r="G348">
            <v>14342</v>
          </cell>
          <cell r="H348">
            <v>14137</v>
          </cell>
          <cell r="I348">
            <v>2147197.7000000002</v>
          </cell>
          <cell r="J348">
            <v>1797827.8</v>
          </cell>
        </row>
        <row r="349">
          <cell r="F349">
            <v>621</v>
          </cell>
          <cell r="G349">
            <v>4739</v>
          </cell>
          <cell r="H349">
            <v>4606</v>
          </cell>
          <cell r="I349">
            <v>584498.19999999995</v>
          </cell>
          <cell r="J349">
            <v>112987.2</v>
          </cell>
        </row>
        <row r="350">
          <cell r="F350">
            <v>4557</v>
          </cell>
          <cell r="G350">
            <v>30657</v>
          </cell>
          <cell r="H350">
            <v>29524</v>
          </cell>
          <cell r="I350">
            <v>2492934.7000000002</v>
          </cell>
          <cell r="J350">
            <v>611067.1</v>
          </cell>
        </row>
        <row r="351">
          <cell r="F351">
            <v>1898</v>
          </cell>
          <cell r="G351">
            <v>9235</v>
          </cell>
          <cell r="H351">
            <v>8741</v>
          </cell>
          <cell r="I351">
            <v>1410143.3</v>
          </cell>
          <cell r="J351">
            <v>190732</v>
          </cell>
        </row>
        <row r="352">
          <cell r="F352">
            <v>1022</v>
          </cell>
          <cell r="G352">
            <v>4788</v>
          </cell>
          <cell r="H352">
            <v>4559</v>
          </cell>
          <cell r="I352">
            <v>1089627</v>
          </cell>
          <cell r="J352">
            <v>136220.1</v>
          </cell>
        </row>
        <row r="353">
          <cell r="F353">
            <v>876</v>
          </cell>
          <cell r="G353">
            <v>4447</v>
          </cell>
          <cell r="H353">
            <v>4182</v>
          </cell>
          <cell r="I353">
            <v>320516.3</v>
          </cell>
          <cell r="J353">
            <v>54511.9</v>
          </cell>
        </row>
        <row r="354">
          <cell r="F354">
            <v>2659</v>
          </cell>
          <cell r="G354">
            <v>21422</v>
          </cell>
          <cell r="H354">
            <v>20783</v>
          </cell>
          <cell r="I354">
            <v>1082791.3999999999</v>
          </cell>
          <cell r="J354">
            <v>420335.1</v>
          </cell>
        </row>
      </sheetData>
      <sheetData sheetId="2">
        <row r="2">
          <cell r="F2">
            <v>7931</v>
          </cell>
        </row>
      </sheetData>
      <sheetData sheetId="3">
        <row r="2">
          <cell r="F2">
            <v>6220</v>
          </cell>
        </row>
      </sheetData>
      <sheetData sheetId="4">
        <row r="2">
          <cell r="F2">
            <v>4160</v>
          </cell>
        </row>
      </sheetData>
      <sheetData sheetId="5">
        <row r="2">
          <cell r="F2">
            <v>86845</v>
          </cell>
        </row>
      </sheetData>
      <sheetData sheetId="6">
        <row r="2">
          <cell r="F2">
            <v>28194</v>
          </cell>
        </row>
      </sheetData>
      <sheetData sheetId="7">
        <row r="2">
          <cell r="F2">
            <v>28731</v>
          </cell>
        </row>
      </sheetData>
      <sheetData sheetId="8">
        <row r="2">
          <cell r="F2">
            <v>7996</v>
          </cell>
        </row>
      </sheetData>
      <sheetData sheetId="9">
        <row r="2">
          <cell r="F2">
            <v>26086</v>
          </cell>
        </row>
      </sheetData>
      <sheetData sheetId="10">
        <row r="2">
          <cell r="F2">
            <v>8104</v>
          </cell>
        </row>
      </sheetData>
      <sheetData sheetId="11">
        <row r="2">
          <cell r="F2">
            <v>6925</v>
          </cell>
        </row>
      </sheetData>
      <sheetData sheetId="12">
        <row r="2">
          <cell r="F2">
            <v>18676</v>
          </cell>
        </row>
      </sheetData>
      <sheetData sheetId="13">
        <row r="2">
          <cell r="F2">
            <v>7381</v>
          </cell>
        </row>
      </sheetData>
      <sheetData sheetId="14">
        <row r="2">
          <cell r="F2">
            <v>11385</v>
          </cell>
        </row>
      </sheetData>
      <sheetData sheetId="15">
        <row r="2">
          <cell r="F2">
            <v>18762</v>
          </cell>
        </row>
      </sheetData>
      <sheetData sheetId="16">
        <row r="2">
          <cell r="F2">
            <v>10767</v>
          </cell>
        </row>
      </sheetData>
      <sheetData sheetId="17">
        <row r="2">
          <cell r="F2">
            <v>26016</v>
          </cell>
        </row>
      </sheetData>
      <sheetData sheetId="18">
        <row r="2">
          <cell r="F2">
            <v>10129</v>
          </cell>
        </row>
      </sheetData>
      <sheetData sheetId="19">
        <row r="2">
          <cell r="F2">
            <v>5174</v>
          </cell>
        </row>
      </sheetData>
      <sheetData sheetId="20">
        <row r="2">
          <cell r="F2">
            <v>5817</v>
          </cell>
        </row>
      </sheetData>
      <sheetData sheetId="21">
        <row r="2">
          <cell r="F2">
            <v>5234</v>
          </cell>
          <cell r="G2">
            <v>82823</v>
          </cell>
          <cell r="H2">
            <v>80711</v>
          </cell>
          <cell r="I2">
            <v>50027922.700000003</v>
          </cell>
          <cell r="J2">
            <v>2074589.5</v>
          </cell>
        </row>
        <row r="3">
          <cell r="F3">
            <v>1196</v>
          </cell>
          <cell r="G3">
            <v>15479</v>
          </cell>
          <cell r="H3">
            <v>14705</v>
          </cell>
          <cell r="I3">
            <v>4808354.5999999996</v>
          </cell>
          <cell r="J3">
            <v>353141.7</v>
          </cell>
        </row>
        <row r="4">
          <cell r="F4">
            <v>1163</v>
          </cell>
          <cell r="G4">
            <v>14199</v>
          </cell>
          <cell r="H4">
            <v>13437</v>
          </cell>
          <cell r="I4">
            <v>4710182.9000000004</v>
          </cell>
          <cell r="J4">
            <v>319578.09999999998</v>
          </cell>
        </row>
        <row r="5">
          <cell r="F5">
            <v>1005</v>
          </cell>
          <cell r="G5">
            <v>11360</v>
          </cell>
          <cell r="H5">
            <v>10702</v>
          </cell>
          <cell r="I5">
            <v>3825398.8</v>
          </cell>
          <cell r="J5">
            <v>255447.5</v>
          </cell>
        </row>
        <row r="6">
          <cell r="F6">
            <v>35</v>
          </cell>
          <cell r="G6">
            <v>167</v>
          </cell>
          <cell r="H6">
            <v>143</v>
          </cell>
          <cell r="I6">
            <v>7517.8</v>
          </cell>
          <cell r="J6">
            <v>461.8</v>
          </cell>
        </row>
        <row r="7">
          <cell r="F7">
            <v>3</v>
          </cell>
          <cell r="G7">
            <v>224</v>
          </cell>
          <cell r="H7">
            <v>216</v>
          </cell>
          <cell r="I7">
            <v>122482.1</v>
          </cell>
          <cell r="J7">
            <v>7817.6</v>
          </cell>
        </row>
        <row r="8">
          <cell r="F8">
            <v>58</v>
          </cell>
          <cell r="G8">
            <v>847</v>
          </cell>
          <cell r="H8">
            <v>804</v>
          </cell>
          <cell r="I8">
            <v>234567.1</v>
          </cell>
          <cell r="J8">
            <v>17792</v>
          </cell>
        </row>
        <row r="9">
          <cell r="F9">
            <v>42</v>
          </cell>
          <cell r="G9">
            <v>118</v>
          </cell>
          <cell r="H9">
            <v>101</v>
          </cell>
          <cell r="I9">
            <v>32671.200000000001</v>
          </cell>
          <cell r="J9">
            <v>1696.3</v>
          </cell>
        </row>
        <row r="10">
          <cell r="F10">
            <v>17</v>
          </cell>
          <cell r="G10">
            <v>1478</v>
          </cell>
          <cell r="H10">
            <v>1467</v>
          </cell>
          <cell r="I10">
            <v>487482.9</v>
          </cell>
          <cell r="J10">
            <v>36296.800000000003</v>
          </cell>
        </row>
        <row r="11">
          <cell r="F11">
            <v>3</v>
          </cell>
          <cell r="G11">
            <v>5</v>
          </cell>
          <cell r="H11">
            <v>4</v>
          </cell>
          <cell r="I11">
            <v>63</v>
          </cell>
          <cell r="J11">
            <v>66.099999999999994</v>
          </cell>
        </row>
        <row r="12">
          <cell r="F12">
            <v>24</v>
          </cell>
          <cell r="G12">
            <v>1232</v>
          </cell>
          <cell r="H12">
            <v>1224</v>
          </cell>
          <cell r="I12">
            <v>95445.2</v>
          </cell>
          <cell r="J12">
            <v>32990.6</v>
          </cell>
        </row>
        <row r="13">
          <cell r="F13">
            <v>7</v>
          </cell>
          <cell r="G13">
            <v>312</v>
          </cell>
          <cell r="H13">
            <v>310</v>
          </cell>
          <cell r="I13">
            <v>25757.1</v>
          </cell>
          <cell r="J13">
            <v>7529.2</v>
          </cell>
        </row>
        <row r="14">
          <cell r="F14">
            <v>13</v>
          </cell>
          <cell r="G14">
            <v>847</v>
          </cell>
          <cell r="H14">
            <v>843</v>
          </cell>
          <cell r="I14">
            <v>68262.8</v>
          </cell>
          <cell r="J14">
            <v>24813.200000000001</v>
          </cell>
        </row>
        <row r="15"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</row>
        <row r="16">
          <cell r="F16">
            <v>4</v>
          </cell>
          <cell r="G16">
            <v>73</v>
          </cell>
          <cell r="H16">
            <v>71</v>
          </cell>
          <cell r="I16">
            <v>1425.3</v>
          </cell>
          <cell r="J16">
            <v>648.20000000000005</v>
          </cell>
        </row>
        <row r="17">
          <cell r="F17">
            <v>9</v>
          </cell>
          <cell r="G17">
            <v>48</v>
          </cell>
          <cell r="H17">
            <v>44</v>
          </cell>
          <cell r="I17">
            <v>2726.5</v>
          </cell>
          <cell r="J17">
            <v>573</v>
          </cell>
        </row>
        <row r="18">
          <cell r="F18">
            <v>3</v>
          </cell>
          <cell r="G18">
            <v>19</v>
          </cell>
          <cell r="H18">
            <v>17</v>
          </cell>
          <cell r="I18">
            <v>441.1</v>
          </cell>
          <cell r="J18">
            <v>181.4</v>
          </cell>
        </row>
        <row r="19">
          <cell r="F19">
            <v>6</v>
          </cell>
          <cell r="G19">
            <v>29</v>
          </cell>
          <cell r="H19">
            <v>27</v>
          </cell>
          <cell r="I19">
            <v>2285.4</v>
          </cell>
          <cell r="J19">
            <v>391.6</v>
          </cell>
        </row>
        <row r="20">
          <cell r="F20">
            <v>917</v>
          </cell>
          <cell r="G20">
            <v>34141</v>
          </cell>
          <cell r="H20">
            <v>33806</v>
          </cell>
          <cell r="I20">
            <v>7491519.0999999996</v>
          </cell>
          <cell r="J20">
            <v>901370.5</v>
          </cell>
        </row>
        <row r="21">
          <cell r="F21">
            <v>51</v>
          </cell>
          <cell r="G21">
            <v>1129</v>
          </cell>
          <cell r="H21">
            <v>1096</v>
          </cell>
          <cell r="I21">
            <v>233548.7</v>
          </cell>
          <cell r="J21">
            <v>29411.3</v>
          </cell>
        </row>
        <row r="22"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</row>
        <row r="23"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</row>
        <row r="24"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</row>
        <row r="25"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</row>
        <row r="26"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</row>
        <row r="27"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</row>
        <row r="28"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</row>
        <row r="29"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</row>
        <row r="30"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</row>
        <row r="31">
          <cell r="F31">
            <v>46</v>
          </cell>
          <cell r="G31">
            <v>969</v>
          </cell>
          <cell r="H31">
            <v>942</v>
          </cell>
          <cell r="I31">
            <v>204230.1</v>
          </cell>
          <cell r="J31">
            <v>25154.3</v>
          </cell>
        </row>
        <row r="32">
          <cell r="F32">
            <v>45</v>
          </cell>
          <cell r="G32" t="str">
            <v>к</v>
          </cell>
          <cell r="H32" t="str">
            <v>к</v>
          </cell>
          <cell r="I32" t="str">
            <v>к</v>
          </cell>
          <cell r="J32" t="str">
            <v>к</v>
          </cell>
        </row>
        <row r="33">
          <cell r="F33">
            <v>1</v>
          </cell>
          <cell r="G33" t="str">
            <v>к</v>
          </cell>
          <cell r="H33" t="str">
            <v>к</v>
          </cell>
          <cell r="I33" t="str">
            <v>к</v>
          </cell>
          <cell r="J33" t="str">
            <v>к</v>
          </cell>
        </row>
        <row r="34">
          <cell r="F34">
            <v>5</v>
          </cell>
          <cell r="G34">
            <v>160</v>
          </cell>
          <cell r="H34">
            <v>154</v>
          </cell>
          <cell r="I34">
            <v>29318.6</v>
          </cell>
          <cell r="J34">
            <v>4257</v>
          </cell>
        </row>
        <row r="35"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</row>
        <row r="36">
          <cell r="F36">
            <v>5</v>
          </cell>
          <cell r="G36">
            <v>160</v>
          </cell>
          <cell r="H36">
            <v>154</v>
          </cell>
          <cell r="I36">
            <v>29318.6</v>
          </cell>
          <cell r="J36">
            <v>4257</v>
          </cell>
        </row>
        <row r="37">
          <cell r="F37">
            <v>747</v>
          </cell>
          <cell r="G37">
            <v>25510</v>
          </cell>
          <cell r="H37">
            <v>25222</v>
          </cell>
          <cell r="I37">
            <v>5425541.0999999996</v>
          </cell>
          <cell r="J37">
            <v>611420.19999999995</v>
          </cell>
        </row>
        <row r="38">
          <cell r="F38">
            <v>178</v>
          </cell>
          <cell r="G38">
            <v>9188</v>
          </cell>
          <cell r="H38">
            <v>9119</v>
          </cell>
          <cell r="I38">
            <v>2752112</v>
          </cell>
          <cell r="J38">
            <v>217555</v>
          </cell>
        </row>
        <row r="39">
          <cell r="F39">
            <v>42</v>
          </cell>
          <cell r="G39">
            <v>667</v>
          </cell>
          <cell r="H39">
            <v>656</v>
          </cell>
          <cell r="I39">
            <v>420860.3</v>
          </cell>
          <cell r="J39">
            <v>13900.1</v>
          </cell>
        </row>
        <row r="40">
          <cell r="F40">
            <v>3</v>
          </cell>
          <cell r="G40" t="str">
            <v>к</v>
          </cell>
          <cell r="H40" t="str">
            <v>к</v>
          </cell>
          <cell r="I40" t="str">
            <v>к</v>
          </cell>
          <cell r="J40" t="str">
            <v>к</v>
          </cell>
        </row>
        <row r="41">
          <cell r="F41">
            <v>21</v>
          </cell>
          <cell r="G41">
            <v>322</v>
          </cell>
          <cell r="H41">
            <v>315</v>
          </cell>
          <cell r="I41">
            <v>282246.40000000002</v>
          </cell>
          <cell r="J41">
            <v>7523.8</v>
          </cell>
        </row>
        <row r="42">
          <cell r="F42">
            <v>1</v>
          </cell>
          <cell r="G42" t="str">
            <v>к</v>
          </cell>
          <cell r="H42" t="str">
            <v>к</v>
          </cell>
          <cell r="I42" t="str">
            <v>к</v>
          </cell>
          <cell r="J42" t="str">
            <v>к</v>
          </cell>
        </row>
        <row r="43">
          <cell r="F43">
            <v>22</v>
          </cell>
          <cell r="G43">
            <v>3233</v>
          </cell>
          <cell r="H43">
            <v>3221</v>
          </cell>
          <cell r="I43">
            <v>997717.6</v>
          </cell>
          <cell r="J43">
            <v>90993.5</v>
          </cell>
        </row>
        <row r="44">
          <cell r="F44">
            <v>24</v>
          </cell>
          <cell r="G44">
            <v>490</v>
          </cell>
          <cell r="H44">
            <v>477</v>
          </cell>
          <cell r="I44">
            <v>127228.7</v>
          </cell>
          <cell r="J44">
            <v>12969.5</v>
          </cell>
        </row>
        <row r="45">
          <cell r="F45">
            <v>37</v>
          </cell>
          <cell r="G45">
            <v>2996</v>
          </cell>
          <cell r="H45">
            <v>2972</v>
          </cell>
          <cell r="I45">
            <v>252172.3</v>
          </cell>
          <cell r="J45">
            <v>42805.9</v>
          </cell>
        </row>
        <row r="46">
          <cell r="F46">
            <v>19</v>
          </cell>
          <cell r="G46">
            <v>1418</v>
          </cell>
          <cell r="H46">
            <v>1417</v>
          </cell>
          <cell r="I46">
            <v>656700.4</v>
          </cell>
          <cell r="J46">
            <v>47744.800000000003</v>
          </cell>
        </row>
        <row r="47">
          <cell r="F47">
            <v>9</v>
          </cell>
          <cell r="G47">
            <v>55</v>
          </cell>
          <cell r="H47">
            <v>54</v>
          </cell>
          <cell r="I47">
            <v>14747.9</v>
          </cell>
          <cell r="J47">
            <v>1551.1</v>
          </cell>
        </row>
        <row r="48">
          <cell r="F48">
            <v>31</v>
          </cell>
          <cell r="G48">
            <v>937</v>
          </cell>
          <cell r="H48">
            <v>922</v>
          </cell>
          <cell r="I48">
            <v>308597.3</v>
          </cell>
          <cell r="J48">
            <v>24028.1</v>
          </cell>
        </row>
        <row r="49">
          <cell r="F49">
            <v>1</v>
          </cell>
          <cell r="G49" t="str">
            <v>к</v>
          </cell>
          <cell r="H49" t="str">
            <v>к</v>
          </cell>
          <cell r="I49" t="str">
            <v>к</v>
          </cell>
          <cell r="J49" t="str">
            <v>к</v>
          </cell>
        </row>
        <row r="50">
          <cell r="F50">
            <v>14</v>
          </cell>
          <cell r="G50">
            <v>1159</v>
          </cell>
          <cell r="H50">
            <v>1156</v>
          </cell>
          <cell r="I50">
            <v>119179.3</v>
          </cell>
          <cell r="J50">
            <v>17121</v>
          </cell>
        </row>
        <row r="51"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</row>
        <row r="52">
          <cell r="F52">
            <v>1</v>
          </cell>
          <cell r="G52" t="str">
            <v>к</v>
          </cell>
          <cell r="H52" t="str">
            <v>к</v>
          </cell>
          <cell r="I52" t="str">
            <v>к</v>
          </cell>
          <cell r="J52" t="str">
            <v>к</v>
          </cell>
        </row>
        <row r="53">
          <cell r="F53">
            <v>5</v>
          </cell>
          <cell r="G53" t="str">
            <v>к</v>
          </cell>
          <cell r="H53" t="str">
            <v>к</v>
          </cell>
          <cell r="I53" t="str">
            <v>к</v>
          </cell>
          <cell r="J53" t="str">
            <v>к</v>
          </cell>
        </row>
        <row r="54">
          <cell r="F54">
            <v>8</v>
          </cell>
          <cell r="G54">
            <v>250</v>
          </cell>
          <cell r="H54">
            <v>248</v>
          </cell>
          <cell r="I54">
            <v>62997.9</v>
          </cell>
          <cell r="J54">
            <v>6283.7</v>
          </cell>
        </row>
        <row r="55">
          <cell r="F55">
            <v>38</v>
          </cell>
          <cell r="G55">
            <v>698</v>
          </cell>
          <cell r="H55">
            <v>686</v>
          </cell>
          <cell r="I55">
            <v>40741</v>
          </cell>
          <cell r="J55">
            <v>12181.3</v>
          </cell>
        </row>
        <row r="56">
          <cell r="F56">
            <v>35</v>
          </cell>
          <cell r="G56">
            <v>496</v>
          </cell>
          <cell r="H56">
            <v>485</v>
          </cell>
          <cell r="I56">
            <v>17692.8</v>
          </cell>
          <cell r="J56">
            <v>9328.5</v>
          </cell>
        </row>
        <row r="57">
          <cell r="F57" t="e">
            <v>#N/A</v>
          </cell>
          <cell r="G57" t="e">
            <v>#N/A</v>
          </cell>
          <cell r="H57" t="e">
            <v>#N/A</v>
          </cell>
          <cell r="I57" t="e">
            <v>#N/A</v>
          </cell>
          <cell r="J57" t="e">
            <v>#N/A</v>
          </cell>
        </row>
        <row r="58">
          <cell r="F58">
            <v>3</v>
          </cell>
          <cell r="G58">
            <v>202</v>
          </cell>
          <cell r="H58">
            <v>201</v>
          </cell>
          <cell r="I58">
            <v>23048.2</v>
          </cell>
          <cell r="J58">
            <v>2852.8</v>
          </cell>
        </row>
        <row r="59">
          <cell r="F59">
            <v>9</v>
          </cell>
          <cell r="G59">
            <v>48</v>
          </cell>
          <cell r="H59">
            <v>43</v>
          </cell>
          <cell r="I59">
            <v>8777</v>
          </cell>
          <cell r="J59">
            <v>1418.5</v>
          </cell>
        </row>
        <row r="60">
          <cell r="F60">
            <v>2</v>
          </cell>
          <cell r="G60" t="str">
            <v>к</v>
          </cell>
          <cell r="H60" t="str">
            <v>к</v>
          </cell>
          <cell r="I60" t="str">
            <v>к</v>
          </cell>
          <cell r="J60" t="str">
            <v>к</v>
          </cell>
        </row>
        <row r="61">
          <cell r="F61">
            <v>7</v>
          </cell>
          <cell r="G61">
            <v>15</v>
          </cell>
          <cell r="H61">
            <v>10</v>
          </cell>
          <cell r="I61">
            <v>373</v>
          </cell>
          <cell r="J61">
            <v>139</v>
          </cell>
        </row>
        <row r="62">
          <cell r="F62">
            <v>79</v>
          </cell>
          <cell r="G62">
            <v>778</v>
          </cell>
          <cell r="H62">
            <v>741</v>
          </cell>
          <cell r="I62">
            <v>40872.9</v>
          </cell>
          <cell r="J62">
            <v>10348.9</v>
          </cell>
        </row>
        <row r="63">
          <cell r="F63">
            <v>36</v>
          </cell>
          <cell r="G63">
            <v>296</v>
          </cell>
          <cell r="H63">
            <v>288</v>
          </cell>
          <cell r="I63">
            <v>21164.6</v>
          </cell>
          <cell r="J63">
            <v>4023.2</v>
          </cell>
        </row>
        <row r="64">
          <cell r="F64">
            <v>43</v>
          </cell>
          <cell r="G64">
            <v>482</v>
          </cell>
          <cell r="H64">
            <v>453</v>
          </cell>
          <cell r="I64">
            <v>19708.3</v>
          </cell>
          <cell r="J64">
            <v>6325.7</v>
          </cell>
        </row>
        <row r="65">
          <cell r="F65">
            <v>14</v>
          </cell>
          <cell r="G65">
            <v>246</v>
          </cell>
          <cell r="H65">
            <v>241</v>
          </cell>
          <cell r="I65">
            <v>93753</v>
          </cell>
          <cell r="J65">
            <v>5015.3</v>
          </cell>
        </row>
        <row r="66">
          <cell r="F66" t="e">
            <v>#N/A</v>
          </cell>
          <cell r="G66" t="e">
            <v>#N/A</v>
          </cell>
          <cell r="H66" t="e">
            <v>#N/A</v>
          </cell>
          <cell r="I66" t="e">
            <v>#N/A</v>
          </cell>
          <cell r="J66" t="e">
            <v>#N/A</v>
          </cell>
        </row>
        <row r="67">
          <cell r="F67">
            <v>14</v>
          </cell>
          <cell r="G67">
            <v>246</v>
          </cell>
          <cell r="H67">
            <v>241</v>
          </cell>
          <cell r="I67">
            <v>93753</v>
          </cell>
          <cell r="J67">
            <v>5015.3</v>
          </cell>
        </row>
        <row r="68">
          <cell r="F68">
            <v>29</v>
          </cell>
          <cell r="G68">
            <v>181</v>
          </cell>
          <cell r="H68">
            <v>169</v>
          </cell>
          <cell r="I68">
            <v>23669.4</v>
          </cell>
          <cell r="J68">
            <v>2247.6999999999998</v>
          </cell>
        </row>
        <row r="69">
          <cell r="F69">
            <v>28</v>
          </cell>
          <cell r="G69" t="str">
            <v>к</v>
          </cell>
          <cell r="H69" t="str">
            <v>к</v>
          </cell>
          <cell r="I69" t="str">
            <v>к</v>
          </cell>
          <cell r="J69" t="str">
            <v>к</v>
          </cell>
        </row>
        <row r="70">
          <cell r="F70">
            <v>1</v>
          </cell>
          <cell r="G70" t="str">
            <v>к</v>
          </cell>
          <cell r="H70" t="str">
            <v>к</v>
          </cell>
          <cell r="I70" t="str">
            <v>к</v>
          </cell>
          <cell r="J70" t="str">
            <v>к</v>
          </cell>
        </row>
        <row r="71">
          <cell r="F71">
            <v>1</v>
          </cell>
          <cell r="G71" t="str">
            <v>к</v>
          </cell>
          <cell r="H71" t="str">
            <v>к</v>
          </cell>
          <cell r="I71" t="str">
            <v>к</v>
          </cell>
          <cell r="J71" t="str">
            <v>к</v>
          </cell>
        </row>
        <row r="72">
          <cell r="F72" t="e">
            <v>#N/A</v>
          </cell>
          <cell r="G72" t="e">
            <v>#N/A</v>
          </cell>
          <cell r="H72" t="e">
            <v>#N/A</v>
          </cell>
          <cell r="I72" t="e">
            <v>#N/A</v>
          </cell>
          <cell r="J72" t="e">
            <v>#N/A</v>
          </cell>
        </row>
        <row r="73">
          <cell r="F73">
            <v>1</v>
          </cell>
          <cell r="G73" t="str">
            <v>к</v>
          </cell>
          <cell r="H73" t="str">
            <v>к</v>
          </cell>
          <cell r="I73" t="str">
            <v>к</v>
          </cell>
          <cell r="J73" t="str">
            <v>к</v>
          </cell>
        </row>
        <row r="74">
          <cell r="F74">
            <v>15</v>
          </cell>
          <cell r="G74">
            <v>179</v>
          </cell>
          <cell r="H74">
            <v>172</v>
          </cell>
          <cell r="I74">
            <v>35485.1</v>
          </cell>
          <cell r="J74">
            <v>4407.3</v>
          </cell>
        </row>
        <row r="75">
          <cell r="F75">
            <v>8</v>
          </cell>
          <cell r="G75">
            <v>88</v>
          </cell>
          <cell r="H75">
            <v>82</v>
          </cell>
          <cell r="I75">
            <v>1032.5999999999999</v>
          </cell>
          <cell r="J75">
            <v>537.79999999999995</v>
          </cell>
        </row>
        <row r="76">
          <cell r="F76">
            <v>1</v>
          </cell>
          <cell r="G76" t="str">
            <v>к</v>
          </cell>
          <cell r="H76" t="str">
            <v>к</v>
          </cell>
          <cell r="I76" t="str">
            <v>к</v>
          </cell>
          <cell r="J76" t="str">
            <v>к</v>
          </cell>
        </row>
        <row r="77">
          <cell r="F77">
            <v>2</v>
          </cell>
          <cell r="G77" t="str">
            <v>к</v>
          </cell>
          <cell r="H77" t="str">
            <v>к</v>
          </cell>
          <cell r="I77" t="str">
            <v>к</v>
          </cell>
          <cell r="J77" t="str">
            <v>к</v>
          </cell>
        </row>
        <row r="78">
          <cell r="F78">
            <v>3</v>
          </cell>
          <cell r="G78">
            <v>73</v>
          </cell>
          <cell r="H78">
            <v>72</v>
          </cell>
          <cell r="I78">
            <v>32662.400000000001</v>
          </cell>
          <cell r="J78">
            <v>3765</v>
          </cell>
        </row>
        <row r="79">
          <cell r="F79">
            <v>1</v>
          </cell>
          <cell r="G79" t="str">
            <v>к</v>
          </cell>
          <cell r="H79" t="str">
            <v>к</v>
          </cell>
          <cell r="I79" t="str">
            <v>к</v>
          </cell>
          <cell r="J79" t="str">
            <v>к</v>
          </cell>
        </row>
        <row r="80">
          <cell r="F80" t="e">
            <v>#N/A</v>
          </cell>
          <cell r="G80" t="e">
            <v>#N/A</v>
          </cell>
          <cell r="H80" t="e">
            <v>#N/A</v>
          </cell>
          <cell r="I80" t="e">
            <v>#N/A</v>
          </cell>
          <cell r="J80" t="e">
            <v>#N/A</v>
          </cell>
        </row>
        <row r="81">
          <cell r="F81">
            <v>2</v>
          </cell>
          <cell r="G81" t="str">
            <v>к</v>
          </cell>
          <cell r="H81" t="str">
            <v>к</v>
          </cell>
          <cell r="I81" t="str">
            <v>к</v>
          </cell>
          <cell r="J81" t="str">
            <v>к</v>
          </cell>
        </row>
        <row r="82">
          <cell r="F82" t="e">
            <v>#N/A</v>
          </cell>
          <cell r="G82" t="e">
            <v>#N/A</v>
          </cell>
          <cell r="H82" t="e">
            <v>#N/A</v>
          </cell>
          <cell r="I82" t="e">
            <v>#N/A</v>
          </cell>
          <cell r="J82" t="e">
            <v>#N/A</v>
          </cell>
        </row>
        <row r="83">
          <cell r="F83">
            <v>2</v>
          </cell>
          <cell r="G83" t="str">
            <v>к</v>
          </cell>
          <cell r="H83" t="str">
            <v>к</v>
          </cell>
          <cell r="I83" t="str">
            <v>к</v>
          </cell>
          <cell r="J83" t="str">
            <v>к</v>
          </cell>
        </row>
        <row r="84">
          <cell r="F84">
            <v>40</v>
          </cell>
          <cell r="G84">
            <v>941</v>
          </cell>
          <cell r="H84">
            <v>927</v>
          </cell>
          <cell r="I84">
            <v>338801</v>
          </cell>
          <cell r="J84">
            <v>17446.599999999999</v>
          </cell>
        </row>
        <row r="85">
          <cell r="F85">
            <v>2</v>
          </cell>
          <cell r="G85" t="str">
            <v>к</v>
          </cell>
          <cell r="H85" t="str">
            <v>к</v>
          </cell>
          <cell r="I85" t="str">
            <v>к</v>
          </cell>
          <cell r="J85" t="str">
            <v>к</v>
          </cell>
        </row>
        <row r="86">
          <cell r="F86">
            <v>38</v>
          </cell>
          <cell r="G86" t="str">
            <v>к</v>
          </cell>
          <cell r="H86" t="str">
            <v>к</v>
          </cell>
          <cell r="I86" t="str">
            <v>к</v>
          </cell>
          <cell r="J86" t="str">
            <v>к</v>
          </cell>
        </row>
        <row r="87">
          <cell r="F87">
            <v>95</v>
          </cell>
          <cell r="G87">
            <v>1624</v>
          </cell>
          <cell r="H87">
            <v>1597</v>
          </cell>
          <cell r="I87">
            <v>310317.2</v>
          </cell>
          <cell r="J87">
            <v>32648.6</v>
          </cell>
        </row>
        <row r="88">
          <cell r="F88">
            <v>5</v>
          </cell>
          <cell r="G88">
            <v>135</v>
          </cell>
          <cell r="H88">
            <v>135</v>
          </cell>
          <cell r="I88">
            <v>11558.5</v>
          </cell>
          <cell r="J88">
            <v>1904.9</v>
          </cell>
        </row>
        <row r="89">
          <cell r="F89" t="e">
            <v>#N/A</v>
          </cell>
          <cell r="G89" t="e">
            <v>#N/A</v>
          </cell>
          <cell r="H89" t="e">
            <v>#N/A</v>
          </cell>
          <cell r="I89" t="e">
            <v>#N/A</v>
          </cell>
          <cell r="J89" t="e">
            <v>#N/A</v>
          </cell>
        </row>
        <row r="90">
          <cell r="F90">
            <v>38</v>
          </cell>
          <cell r="G90">
            <v>488</v>
          </cell>
          <cell r="H90">
            <v>469</v>
          </cell>
          <cell r="I90">
            <v>10889.2</v>
          </cell>
          <cell r="J90">
            <v>3993</v>
          </cell>
        </row>
        <row r="91">
          <cell r="F91" t="e">
            <v>#N/A</v>
          </cell>
          <cell r="G91" t="e">
            <v>#N/A</v>
          </cell>
          <cell r="H91" t="e">
            <v>#N/A</v>
          </cell>
          <cell r="I91" t="e">
            <v>#N/A</v>
          </cell>
          <cell r="J91" t="e">
            <v>#N/A</v>
          </cell>
        </row>
        <row r="92">
          <cell r="F92">
            <v>4</v>
          </cell>
          <cell r="G92" t="str">
            <v>к</v>
          </cell>
          <cell r="H92" t="str">
            <v>к</v>
          </cell>
          <cell r="I92" t="str">
            <v>к</v>
          </cell>
          <cell r="J92" t="str">
            <v>к</v>
          </cell>
        </row>
        <row r="93">
          <cell r="F93">
            <v>38</v>
          </cell>
          <cell r="G93">
            <v>762</v>
          </cell>
          <cell r="H93">
            <v>755</v>
          </cell>
          <cell r="I93">
            <v>265512</v>
          </cell>
          <cell r="J93">
            <v>20346.400000000001</v>
          </cell>
        </row>
        <row r="94">
          <cell r="F94">
            <v>8</v>
          </cell>
          <cell r="G94">
            <v>52</v>
          </cell>
          <cell r="H94">
            <v>52</v>
          </cell>
          <cell r="I94">
            <v>2151.3000000000002</v>
          </cell>
          <cell r="J94">
            <v>722</v>
          </cell>
        </row>
        <row r="95">
          <cell r="F95">
            <v>2</v>
          </cell>
          <cell r="G95" t="str">
            <v>к</v>
          </cell>
          <cell r="H95" t="str">
            <v>к</v>
          </cell>
          <cell r="I95" t="str">
            <v>к</v>
          </cell>
          <cell r="J95" t="str">
            <v>к</v>
          </cell>
        </row>
        <row r="96">
          <cell r="F96">
            <v>5</v>
          </cell>
          <cell r="G96">
            <v>279</v>
          </cell>
          <cell r="H96">
            <v>279</v>
          </cell>
          <cell r="I96">
            <v>177381.4</v>
          </cell>
          <cell r="J96">
            <v>5986.3</v>
          </cell>
        </row>
        <row r="97">
          <cell r="F97" t="e">
            <v>#N/A</v>
          </cell>
          <cell r="G97" t="e">
            <v>#N/A</v>
          </cell>
          <cell r="H97" t="e">
            <v>#N/A</v>
          </cell>
          <cell r="I97" t="e">
            <v>#N/A</v>
          </cell>
          <cell r="J97" t="e">
            <v>#N/A</v>
          </cell>
        </row>
        <row r="98">
          <cell r="F98" t="e">
            <v>#N/A</v>
          </cell>
          <cell r="G98" t="e">
            <v>#N/A</v>
          </cell>
          <cell r="H98" t="e">
            <v>#N/A</v>
          </cell>
          <cell r="I98" t="e">
            <v>#N/A</v>
          </cell>
          <cell r="J98" t="e">
            <v>#N/A</v>
          </cell>
        </row>
        <row r="99">
          <cell r="F99">
            <v>4</v>
          </cell>
          <cell r="G99" t="str">
            <v>к</v>
          </cell>
          <cell r="H99" t="str">
            <v>к</v>
          </cell>
          <cell r="I99" t="str">
            <v>к</v>
          </cell>
          <cell r="J99" t="str">
            <v>к</v>
          </cell>
        </row>
        <row r="100">
          <cell r="F100">
            <v>1</v>
          </cell>
          <cell r="G100" t="str">
            <v>к</v>
          </cell>
          <cell r="H100" t="str">
            <v>к</v>
          </cell>
          <cell r="I100" t="str">
            <v>к</v>
          </cell>
          <cell r="J100" t="str">
            <v>к</v>
          </cell>
        </row>
        <row r="101">
          <cell r="F101" t="e">
            <v>#N/A</v>
          </cell>
          <cell r="G101" t="e">
            <v>#N/A</v>
          </cell>
          <cell r="H101" t="e">
            <v>#N/A</v>
          </cell>
          <cell r="I101" t="e">
            <v>#N/A</v>
          </cell>
          <cell r="J101" t="e">
            <v>#N/A</v>
          </cell>
        </row>
        <row r="102">
          <cell r="F102">
            <v>65</v>
          </cell>
          <cell r="G102">
            <v>811</v>
          </cell>
          <cell r="H102">
            <v>799</v>
          </cell>
          <cell r="I102">
            <v>105074.2</v>
          </cell>
          <cell r="J102">
            <v>15625.1</v>
          </cell>
        </row>
        <row r="103">
          <cell r="F103">
            <v>25</v>
          </cell>
          <cell r="G103">
            <v>244</v>
          </cell>
          <cell r="H103">
            <v>240</v>
          </cell>
          <cell r="I103">
            <v>35565.5</v>
          </cell>
          <cell r="J103">
            <v>4749.8999999999996</v>
          </cell>
        </row>
        <row r="104">
          <cell r="F104">
            <v>3</v>
          </cell>
          <cell r="G104">
            <v>17</v>
          </cell>
          <cell r="H104">
            <v>17</v>
          </cell>
          <cell r="I104">
            <v>4836.2</v>
          </cell>
          <cell r="J104">
            <v>246</v>
          </cell>
        </row>
        <row r="105">
          <cell r="F105" t="e">
            <v>#N/A</v>
          </cell>
          <cell r="G105" t="e">
            <v>#N/A</v>
          </cell>
          <cell r="H105" t="e">
            <v>#N/A</v>
          </cell>
          <cell r="I105" t="e">
            <v>#N/A</v>
          </cell>
          <cell r="J105" t="e">
            <v>#N/A</v>
          </cell>
        </row>
        <row r="106">
          <cell r="F106" t="e">
            <v>#N/A</v>
          </cell>
          <cell r="G106" t="e">
            <v>#N/A</v>
          </cell>
          <cell r="H106" t="e">
            <v>#N/A</v>
          </cell>
          <cell r="I106" t="e">
            <v>#N/A</v>
          </cell>
          <cell r="J106" t="e">
            <v>#N/A</v>
          </cell>
        </row>
        <row r="107">
          <cell r="F107">
            <v>4</v>
          </cell>
          <cell r="G107">
            <v>18</v>
          </cell>
          <cell r="H107">
            <v>18</v>
          </cell>
          <cell r="I107">
            <v>1244.3</v>
          </cell>
          <cell r="J107">
            <v>230.8</v>
          </cell>
        </row>
        <row r="108">
          <cell r="F108">
            <v>12</v>
          </cell>
          <cell r="G108">
            <v>57</v>
          </cell>
          <cell r="H108">
            <v>56</v>
          </cell>
          <cell r="I108">
            <v>3083.2</v>
          </cell>
          <cell r="J108">
            <v>820.8</v>
          </cell>
        </row>
        <row r="109">
          <cell r="F109">
            <v>4</v>
          </cell>
          <cell r="G109">
            <v>37</v>
          </cell>
          <cell r="H109">
            <v>37</v>
          </cell>
          <cell r="I109">
            <v>3178.9</v>
          </cell>
          <cell r="J109">
            <v>913.5</v>
          </cell>
        </row>
        <row r="110">
          <cell r="F110">
            <v>17</v>
          </cell>
          <cell r="G110">
            <v>438</v>
          </cell>
          <cell r="H110">
            <v>431</v>
          </cell>
          <cell r="I110">
            <v>57166.1</v>
          </cell>
          <cell r="J110">
            <v>8664.1</v>
          </cell>
        </row>
        <row r="111">
          <cell r="F111">
            <v>6</v>
          </cell>
          <cell r="G111">
            <v>667</v>
          </cell>
          <cell r="H111">
            <v>664</v>
          </cell>
          <cell r="I111">
            <v>30054.5</v>
          </cell>
          <cell r="J111">
            <v>9960.7000000000007</v>
          </cell>
        </row>
        <row r="112">
          <cell r="F112">
            <v>3</v>
          </cell>
          <cell r="G112" t="str">
            <v>к</v>
          </cell>
          <cell r="H112" t="str">
            <v>к</v>
          </cell>
          <cell r="I112" t="str">
            <v>к</v>
          </cell>
          <cell r="J112" t="str">
            <v>к</v>
          </cell>
        </row>
        <row r="113">
          <cell r="F113" t="e">
            <v>#N/A</v>
          </cell>
          <cell r="G113" t="e">
            <v>#N/A</v>
          </cell>
          <cell r="H113" t="e">
            <v>#N/A</v>
          </cell>
          <cell r="I113" t="e">
            <v>#N/A</v>
          </cell>
          <cell r="J113" t="e">
            <v>#N/A</v>
          </cell>
        </row>
        <row r="114">
          <cell r="F114">
            <v>3</v>
          </cell>
          <cell r="G114" t="str">
            <v>к</v>
          </cell>
          <cell r="H114" t="str">
            <v>к</v>
          </cell>
          <cell r="I114" t="str">
            <v>к</v>
          </cell>
          <cell r="J114" t="str">
            <v>к</v>
          </cell>
        </row>
        <row r="115">
          <cell r="F115" t="e">
            <v>#N/A</v>
          </cell>
          <cell r="G115" t="e">
            <v>#N/A</v>
          </cell>
          <cell r="H115" t="e">
            <v>#N/A</v>
          </cell>
          <cell r="I115" t="e">
            <v>#N/A</v>
          </cell>
          <cell r="J115" t="e">
            <v>#N/A</v>
          </cell>
        </row>
        <row r="116">
          <cell r="F116" t="e">
            <v>#N/A</v>
          </cell>
          <cell r="G116" t="e">
            <v>#N/A</v>
          </cell>
          <cell r="H116" t="e">
            <v>#N/A</v>
          </cell>
          <cell r="I116" t="e">
            <v>#N/A</v>
          </cell>
          <cell r="J116" t="e">
            <v>#N/A</v>
          </cell>
        </row>
        <row r="117">
          <cell r="F117" t="e">
            <v>#N/A</v>
          </cell>
          <cell r="G117" t="e">
            <v>#N/A</v>
          </cell>
          <cell r="H117" t="e">
            <v>#N/A</v>
          </cell>
          <cell r="I117" t="e">
            <v>#N/A</v>
          </cell>
          <cell r="J117" t="e">
            <v>#N/A</v>
          </cell>
        </row>
        <row r="118">
          <cell r="F118" t="e">
            <v>#N/A</v>
          </cell>
          <cell r="G118" t="e">
            <v>#N/A</v>
          </cell>
          <cell r="H118" t="e">
            <v>#N/A</v>
          </cell>
          <cell r="I118" t="e">
            <v>#N/A</v>
          </cell>
          <cell r="J118" t="e">
            <v>#N/A</v>
          </cell>
        </row>
        <row r="119">
          <cell r="F119" t="e">
            <v>#N/A</v>
          </cell>
          <cell r="G119" t="e">
            <v>#N/A</v>
          </cell>
          <cell r="H119" t="e">
            <v>#N/A</v>
          </cell>
          <cell r="I119" t="e">
            <v>#N/A</v>
          </cell>
          <cell r="J119" t="e">
            <v>#N/A</v>
          </cell>
        </row>
        <row r="120">
          <cell r="F120">
            <v>20</v>
          </cell>
          <cell r="G120">
            <v>2088</v>
          </cell>
          <cell r="H120">
            <v>2088</v>
          </cell>
          <cell r="I120">
            <v>403276.4</v>
          </cell>
          <cell r="J120">
            <v>51563</v>
          </cell>
        </row>
        <row r="121">
          <cell r="F121">
            <v>3</v>
          </cell>
          <cell r="G121">
            <v>312</v>
          </cell>
          <cell r="H121">
            <v>312</v>
          </cell>
          <cell r="I121">
            <v>28110.5</v>
          </cell>
          <cell r="J121">
            <v>4275.3999999999996</v>
          </cell>
        </row>
        <row r="122">
          <cell r="F122" t="e">
            <v>#N/A</v>
          </cell>
          <cell r="G122" t="e">
            <v>#N/A</v>
          </cell>
          <cell r="H122" t="e">
            <v>#N/A</v>
          </cell>
          <cell r="I122" t="e">
            <v>#N/A</v>
          </cell>
          <cell r="J122" t="e">
            <v>#N/A</v>
          </cell>
        </row>
        <row r="123">
          <cell r="F123" t="e">
            <v>#N/A</v>
          </cell>
          <cell r="G123" t="e">
            <v>#N/A</v>
          </cell>
          <cell r="H123" t="e">
            <v>#N/A</v>
          </cell>
          <cell r="I123" t="e">
            <v>#N/A</v>
          </cell>
          <cell r="J123" t="e">
            <v>#N/A</v>
          </cell>
        </row>
        <row r="124">
          <cell r="F124">
            <v>14</v>
          </cell>
          <cell r="G124">
            <v>1394</v>
          </cell>
          <cell r="H124">
            <v>1394</v>
          </cell>
          <cell r="I124">
            <v>283449.90000000002</v>
          </cell>
          <cell r="J124">
            <v>41083.1</v>
          </cell>
        </row>
        <row r="125">
          <cell r="F125">
            <v>1</v>
          </cell>
          <cell r="G125" t="str">
            <v>к</v>
          </cell>
          <cell r="H125" t="str">
            <v>к</v>
          </cell>
          <cell r="I125" t="str">
            <v>к</v>
          </cell>
          <cell r="J125" t="str">
            <v>к</v>
          </cell>
        </row>
        <row r="126">
          <cell r="F126">
            <v>2</v>
          </cell>
          <cell r="G126" t="str">
            <v>к</v>
          </cell>
          <cell r="H126" t="str">
            <v>к</v>
          </cell>
          <cell r="I126" t="str">
            <v>к</v>
          </cell>
          <cell r="J126" t="str">
            <v>к</v>
          </cell>
        </row>
        <row r="127">
          <cell r="F127">
            <v>10</v>
          </cell>
          <cell r="G127">
            <v>231</v>
          </cell>
          <cell r="H127">
            <v>224</v>
          </cell>
          <cell r="I127">
            <v>33916.300000000003</v>
          </cell>
          <cell r="J127">
            <v>5815.7</v>
          </cell>
        </row>
        <row r="128">
          <cell r="F128">
            <v>3</v>
          </cell>
          <cell r="G128" t="str">
            <v>к</v>
          </cell>
          <cell r="H128" t="str">
            <v>к</v>
          </cell>
          <cell r="I128" t="str">
            <v>к</v>
          </cell>
          <cell r="J128" t="str">
            <v>к</v>
          </cell>
        </row>
        <row r="129">
          <cell r="F129">
            <v>3</v>
          </cell>
          <cell r="G129" t="str">
            <v>к</v>
          </cell>
          <cell r="H129" t="str">
            <v>к</v>
          </cell>
          <cell r="I129" t="str">
            <v>к</v>
          </cell>
          <cell r="J129" t="str">
            <v>к</v>
          </cell>
        </row>
        <row r="130">
          <cell r="F130" t="e">
            <v>#N/A</v>
          </cell>
          <cell r="G130" t="e">
            <v>#N/A</v>
          </cell>
          <cell r="H130" t="e">
            <v>#N/A</v>
          </cell>
          <cell r="I130" t="e">
            <v>#N/A</v>
          </cell>
          <cell r="J130" t="e">
            <v>#N/A</v>
          </cell>
        </row>
        <row r="131">
          <cell r="F131">
            <v>1</v>
          </cell>
          <cell r="G131" t="str">
            <v>к</v>
          </cell>
          <cell r="H131" t="str">
            <v>к</v>
          </cell>
          <cell r="I131" t="str">
            <v>к</v>
          </cell>
          <cell r="J131" t="str">
            <v>к</v>
          </cell>
        </row>
        <row r="132">
          <cell r="F132">
            <v>3</v>
          </cell>
          <cell r="G132">
            <v>110</v>
          </cell>
          <cell r="H132">
            <v>107</v>
          </cell>
          <cell r="I132">
            <v>17551.5</v>
          </cell>
          <cell r="J132">
            <v>2037.9</v>
          </cell>
        </row>
        <row r="133">
          <cell r="F133">
            <v>5</v>
          </cell>
          <cell r="G133">
            <v>3460</v>
          </cell>
          <cell r="H133">
            <v>3459</v>
          </cell>
          <cell r="I133">
            <v>327854.90000000002</v>
          </cell>
          <cell r="J133">
            <v>132907.4</v>
          </cell>
        </row>
        <row r="134">
          <cell r="F134" t="e">
            <v>#N/A</v>
          </cell>
          <cell r="G134" t="e">
            <v>#N/A</v>
          </cell>
          <cell r="H134" t="e">
            <v>#N/A</v>
          </cell>
          <cell r="I134" t="e">
            <v>#N/A</v>
          </cell>
          <cell r="J134" t="e">
            <v>#N/A</v>
          </cell>
        </row>
        <row r="135">
          <cell r="F135">
            <v>1</v>
          </cell>
          <cell r="G135" t="str">
            <v>к</v>
          </cell>
          <cell r="H135" t="str">
            <v>к</v>
          </cell>
          <cell r="I135" t="str">
            <v>к</v>
          </cell>
          <cell r="J135" t="str">
            <v>к</v>
          </cell>
        </row>
        <row r="136">
          <cell r="F136">
            <v>4</v>
          </cell>
          <cell r="G136" t="str">
            <v>к</v>
          </cell>
          <cell r="H136" t="str">
            <v>к</v>
          </cell>
          <cell r="I136" t="str">
            <v>к</v>
          </cell>
          <cell r="J136" t="str">
            <v>к</v>
          </cell>
        </row>
        <row r="137">
          <cell r="F137">
            <v>1</v>
          </cell>
          <cell r="G137" t="str">
            <v>к</v>
          </cell>
          <cell r="H137" t="str">
            <v>к</v>
          </cell>
          <cell r="I137" t="str">
            <v>к</v>
          </cell>
          <cell r="J137" t="str">
            <v>к</v>
          </cell>
        </row>
        <row r="138">
          <cell r="F138" t="e">
            <v>#N/A</v>
          </cell>
          <cell r="G138" t="e">
            <v>#N/A</v>
          </cell>
          <cell r="H138" t="e">
            <v>#N/A</v>
          </cell>
          <cell r="I138" t="e">
            <v>#N/A</v>
          </cell>
          <cell r="J138" t="e">
            <v>#N/A</v>
          </cell>
        </row>
        <row r="139">
          <cell r="F139" t="e">
            <v>#N/A</v>
          </cell>
          <cell r="G139" t="e">
            <v>#N/A</v>
          </cell>
          <cell r="H139" t="e">
            <v>#N/A</v>
          </cell>
          <cell r="I139" t="e">
            <v>#N/A</v>
          </cell>
          <cell r="J139" t="e">
            <v>#N/A</v>
          </cell>
        </row>
        <row r="140">
          <cell r="F140">
            <v>1</v>
          </cell>
          <cell r="G140" t="str">
            <v>к</v>
          </cell>
          <cell r="H140" t="str">
            <v>к</v>
          </cell>
          <cell r="I140" t="str">
            <v>к</v>
          </cell>
          <cell r="J140" t="str">
            <v>к</v>
          </cell>
        </row>
        <row r="141">
          <cell r="F141" t="e">
            <v>#N/A</v>
          </cell>
          <cell r="G141" t="e">
            <v>#N/A</v>
          </cell>
          <cell r="H141" t="e">
            <v>#N/A</v>
          </cell>
          <cell r="I141" t="e">
            <v>#N/A</v>
          </cell>
          <cell r="J141" t="e">
            <v>#N/A</v>
          </cell>
        </row>
        <row r="142">
          <cell r="F142" t="e">
            <v>#N/A</v>
          </cell>
          <cell r="G142" t="e">
            <v>#N/A</v>
          </cell>
          <cell r="H142" t="e">
            <v>#N/A</v>
          </cell>
          <cell r="I142" t="e">
            <v>#N/A</v>
          </cell>
          <cell r="J142" t="e">
            <v>#N/A</v>
          </cell>
        </row>
        <row r="143">
          <cell r="F143">
            <v>23</v>
          </cell>
          <cell r="G143">
            <v>918</v>
          </cell>
          <cell r="H143">
            <v>908</v>
          </cell>
          <cell r="I143">
            <v>105663.4</v>
          </cell>
          <cell r="J143">
            <v>18638.599999999999</v>
          </cell>
        </row>
        <row r="144">
          <cell r="F144">
            <v>15</v>
          </cell>
          <cell r="G144">
            <v>461</v>
          </cell>
          <cell r="H144">
            <v>457</v>
          </cell>
          <cell r="I144">
            <v>77946.899999999994</v>
          </cell>
          <cell r="J144">
            <v>11769.2</v>
          </cell>
        </row>
        <row r="145">
          <cell r="F145">
            <v>1</v>
          </cell>
          <cell r="G145" t="str">
            <v>к</v>
          </cell>
          <cell r="H145" t="str">
            <v>к</v>
          </cell>
          <cell r="I145" t="str">
            <v>к</v>
          </cell>
          <cell r="J145" t="str">
            <v>к</v>
          </cell>
        </row>
        <row r="146">
          <cell r="F146" t="e">
            <v>#N/A</v>
          </cell>
          <cell r="G146" t="e">
            <v>#N/A</v>
          </cell>
          <cell r="H146" t="e">
            <v>#N/A</v>
          </cell>
          <cell r="I146" t="e">
            <v>#N/A</v>
          </cell>
          <cell r="J146" t="e">
            <v>#N/A</v>
          </cell>
        </row>
        <row r="147">
          <cell r="F147" t="e">
            <v>#N/A</v>
          </cell>
          <cell r="G147" t="e">
            <v>#N/A</v>
          </cell>
          <cell r="H147" t="e">
            <v>#N/A</v>
          </cell>
          <cell r="I147" t="e">
            <v>#N/A</v>
          </cell>
          <cell r="J147" t="e">
            <v>#N/A</v>
          </cell>
        </row>
        <row r="148">
          <cell r="F148">
            <v>5</v>
          </cell>
          <cell r="G148">
            <v>213</v>
          </cell>
          <cell r="H148">
            <v>211</v>
          </cell>
          <cell r="I148">
            <v>19218.7</v>
          </cell>
          <cell r="J148">
            <v>4279.5</v>
          </cell>
        </row>
        <row r="149">
          <cell r="F149">
            <v>6</v>
          </cell>
          <cell r="G149">
            <v>227</v>
          </cell>
          <cell r="H149">
            <v>225</v>
          </cell>
          <cell r="I149">
            <v>57889.4</v>
          </cell>
          <cell r="J149">
            <v>7246.1</v>
          </cell>
        </row>
        <row r="150">
          <cell r="F150">
            <v>3</v>
          </cell>
          <cell r="G150" t="str">
            <v>к</v>
          </cell>
          <cell r="H150" t="str">
            <v>к</v>
          </cell>
          <cell r="I150" t="str">
            <v>к</v>
          </cell>
          <cell r="J150" t="str">
            <v>к</v>
          </cell>
        </row>
        <row r="151">
          <cell r="F151">
            <v>51</v>
          </cell>
          <cell r="G151">
            <v>247</v>
          </cell>
          <cell r="H151">
            <v>204</v>
          </cell>
          <cell r="I151">
            <v>15340.4</v>
          </cell>
          <cell r="J151">
            <v>4380.3999999999996</v>
          </cell>
        </row>
        <row r="152">
          <cell r="F152">
            <v>43</v>
          </cell>
          <cell r="G152">
            <v>227</v>
          </cell>
          <cell r="H152">
            <v>192</v>
          </cell>
          <cell r="I152">
            <v>13613.4</v>
          </cell>
          <cell r="J152">
            <v>4153.8</v>
          </cell>
        </row>
        <row r="153">
          <cell r="F153">
            <v>8</v>
          </cell>
          <cell r="G153">
            <v>20</v>
          </cell>
          <cell r="H153">
            <v>12</v>
          </cell>
          <cell r="I153">
            <v>1727</v>
          </cell>
          <cell r="J153">
            <v>226.6</v>
          </cell>
        </row>
        <row r="154">
          <cell r="F154">
            <v>27</v>
          </cell>
          <cell r="G154">
            <v>5605</v>
          </cell>
          <cell r="H154">
            <v>5604</v>
          </cell>
          <cell r="I154">
            <v>1686418.9</v>
          </cell>
          <cell r="J154">
            <v>217698.5</v>
          </cell>
        </row>
        <row r="155">
          <cell r="F155">
            <v>27</v>
          </cell>
          <cell r="G155">
            <v>5605</v>
          </cell>
          <cell r="H155">
            <v>5604</v>
          </cell>
          <cell r="I155">
            <v>1686418.9</v>
          </cell>
          <cell r="J155">
            <v>217698.5</v>
          </cell>
        </row>
        <row r="156">
          <cell r="F156">
            <v>11</v>
          </cell>
          <cell r="G156" t="str">
            <v>к</v>
          </cell>
          <cell r="H156" t="str">
            <v>к</v>
          </cell>
          <cell r="I156" t="str">
            <v>к</v>
          </cell>
          <cell r="J156" t="str">
            <v>к</v>
          </cell>
        </row>
        <row r="157">
          <cell r="F157">
            <v>2</v>
          </cell>
          <cell r="G157" t="str">
            <v>к</v>
          </cell>
          <cell r="H157" t="str">
            <v>к</v>
          </cell>
          <cell r="I157" t="str">
            <v>к</v>
          </cell>
          <cell r="J157" t="str">
            <v>к</v>
          </cell>
        </row>
        <row r="158">
          <cell r="F158">
            <v>14</v>
          </cell>
          <cell r="G158">
            <v>1142</v>
          </cell>
          <cell r="H158">
            <v>1142</v>
          </cell>
          <cell r="I158">
            <v>190922.9</v>
          </cell>
          <cell r="J158">
            <v>34355.4</v>
          </cell>
        </row>
        <row r="159">
          <cell r="F159">
            <v>92</v>
          </cell>
          <cell r="G159">
            <v>1897</v>
          </cell>
          <cell r="H159">
            <v>1884</v>
          </cell>
          <cell r="I159">
            <v>146010.4</v>
          </cell>
          <cell r="J159">
            <v>42840.5</v>
          </cell>
        </row>
        <row r="160">
          <cell r="F160">
            <v>35</v>
          </cell>
          <cell r="G160">
            <v>709</v>
          </cell>
          <cell r="H160">
            <v>705</v>
          </cell>
          <cell r="I160">
            <v>32250.9</v>
          </cell>
          <cell r="J160">
            <v>13660.6</v>
          </cell>
        </row>
        <row r="161">
          <cell r="F161">
            <v>4</v>
          </cell>
          <cell r="G161">
            <v>583</v>
          </cell>
          <cell r="H161">
            <v>582</v>
          </cell>
          <cell r="I161">
            <v>59426</v>
          </cell>
          <cell r="J161">
            <v>17984</v>
          </cell>
        </row>
        <row r="162">
          <cell r="F162">
            <v>53</v>
          </cell>
          <cell r="G162">
            <v>605</v>
          </cell>
          <cell r="H162">
            <v>597</v>
          </cell>
          <cell r="I162">
            <v>54333.5</v>
          </cell>
          <cell r="J162">
            <v>11195.9</v>
          </cell>
        </row>
        <row r="163">
          <cell r="F163">
            <v>39</v>
          </cell>
          <cell r="G163" t="str">
            <v>к</v>
          </cell>
          <cell r="H163" t="str">
            <v>к</v>
          </cell>
          <cell r="I163" t="str">
            <v>к</v>
          </cell>
          <cell r="J163" t="str">
            <v>к</v>
          </cell>
        </row>
        <row r="164">
          <cell r="F164">
            <v>1</v>
          </cell>
          <cell r="G164" t="str">
            <v>к</v>
          </cell>
          <cell r="H164" t="str">
            <v>к</v>
          </cell>
          <cell r="I164" t="str">
            <v>к</v>
          </cell>
          <cell r="J164" t="str">
            <v>к</v>
          </cell>
        </row>
        <row r="165">
          <cell r="F165">
            <v>13</v>
          </cell>
          <cell r="G165">
            <v>162</v>
          </cell>
          <cell r="H165">
            <v>162</v>
          </cell>
          <cell r="I165">
            <v>24912.3</v>
          </cell>
          <cell r="J165">
            <v>3142.3</v>
          </cell>
        </row>
        <row r="166">
          <cell r="F166" t="e">
            <v>#N/A</v>
          </cell>
          <cell r="G166" t="e">
            <v>#N/A</v>
          </cell>
          <cell r="H166" t="e">
            <v>#N/A</v>
          </cell>
          <cell r="I166" t="e">
            <v>#N/A</v>
          </cell>
          <cell r="J166" t="e">
            <v>#N/A</v>
          </cell>
        </row>
        <row r="167">
          <cell r="F167">
            <v>415</v>
          </cell>
          <cell r="G167">
            <v>4808</v>
          </cell>
          <cell r="H167">
            <v>4661</v>
          </cell>
          <cell r="I167">
            <v>717294.2</v>
          </cell>
          <cell r="J167">
            <v>79226.8</v>
          </cell>
        </row>
        <row r="168">
          <cell r="F168">
            <v>227</v>
          </cell>
          <cell r="G168">
            <v>3329</v>
          </cell>
          <cell r="H168">
            <v>3241</v>
          </cell>
          <cell r="I168">
            <v>464025.4</v>
          </cell>
          <cell r="J168">
            <v>51687.4</v>
          </cell>
        </row>
        <row r="169">
          <cell r="F169">
            <v>24</v>
          </cell>
          <cell r="G169">
            <v>58</v>
          </cell>
          <cell r="H169">
            <v>53</v>
          </cell>
          <cell r="I169">
            <v>3269.4</v>
          </cell>
          <cell r="J169">
            <v>688.4</v>
          </cell>
        </row>
        <row r="170">
          <cell r="F170">
            <v>203</v>
          </cell>
          <cell r="G170">
            <v>3271</v>
          </cell>
          <cell r="H170">
            <v>3188</v>
          </cell>
          <cell r="I170">
            <v>460756</v>
          </cell>
          <cell r="J170">
            <v>50999</v>
          </cell>
        </row>
        <row r="171">
          <cell r="F171">
            <v>40</v>
          </cell>
          <cell r="G171">
            <v>433</v>
          </cell>
          <cell r="H171">
            <v>416</v>
          </cell>
          <cell r="I171">
            <v>63751.6</v>
          </cell>
          <cell r="J171">
            <v>8561.5</v>
          </cell>
        </row>
        <row r="172">
          <cell r="F172">
            <v>21</v>
          </cell>
          <cell r="G172">
            <v>154</v>
          </cell>
          <cell r="H172">
            <v>143</v>
          </cell>
          <cell r="I172">
            <v>21482.5</v>
          </cell>
          <cell r="J172">
            <v>3970.1</v>
          </cell>
        </row>
        <row r="173">
          <cell r="F173">
            <v>14</v>
          </cell>
          <cell r="G173" t="str">
            <v>к</v>
          </cell>
          <cell r="H173" t="str">
            <v>к</v>
          </cell>
          <cell r="I173" t="str">
            <v>к</v>
          </cell>
          <cell r="J173" t="str">
            <v>к</v>
          </cell>
        </row>
        <row r="174">
          <cell r="F174">
            <v>5</v>
          </cell>
          <cell r="G174" t="str">
            <v>к</v>
          </cell>
          <cell r="H174" t="str">
            <v>к</v>
          </cell>
          <cell r="I174" t="str">
            <v>к</v>
          </cell>
          <cell r="J174" t="str">
            <v>к</v>
          </cell>
        </row>
        <row r="175">
          <cell r="F175">
            <v>148</v>
          </cell>
          <cell r="G175">
            <v>1046</v>
          </cell>
          <cell r="H175">
            <v>1004</v>
          </cell>
          <cell r="I175">
            <v>189517.2</v>
          </cell>
          <cell r="J175">
            <v>18977.900000000001</v>
          </cell>
        </row>
        <row r="176">
          <cell r="F176">
            <v>4</v>
          </cell>
          <cell r="G176">
            <v>5</v>
          </cell>
          <cell r="H176">
            <v>5</v>
          </cell>
          <cell r="I176">
            <v>240.9</v>
          </cell>
          <cell r="J176">
            <v>64.7</v>
          </cell>
        </row>
        <row r="177">
          <cell r="F177">
            <v>113</v>
          </cell>
          <cell r="G177">
            <v>888</v>
          </cell>
          <cell r="H177">
            <v>852</v>
          </cell>
          <cell r="I177">
            <v>167353.70000000001</v>
          </cell>
          <cell r="J177">
            <v>15496.7</v>
          </cell>
        </row>
        <row r="178">
          <cell r="F178">
            <v>13</v>
          </cell>
          <cell r="G178">
            <v>88</v>
          </cell>
          <cell r="H178">
            <v>86</v>
          </cell>
          <cell r="I178">
            <v>18116.2</v>
          </cell>
          <cell r="J178">
            <v>2309.8000000000002</v>
          </cell>
        </row>
        <row r="179">
          <cell r="F179">
            <v>18</v>
          </cell>
          <cell r="G179">
            <v>65</v>
          </cell>
          <cell r="H179">
            <v>61</v>
          </cell>
          <cell r="I179">
            <v>3806.4</v>
          </cell>
          <cell r="J179">
            <v>1106.7</v>
          </cell>
        </row>
        <row r="180">
          <cell r="F180">
            <v>1133</v>
          </cell>
          <cell r="G180">
            <v>11747</v>
          </cell>
          <cell r="H180">
            <v>11361</v>
          </cell>
          <cell r="I180">
            <v>34459185.299999997</v>
          </cell>
          <cell r="J180">
            <v>411064.7</v>
          </cell>
        </row>
        <row r="181">
          <cell r="F181">
            <v>116</v>
          </cell>
          <cell r="G181">
            <v>739</v>
          </cell>
          <cell r="H181">
            <v>691</v>
          </cell>
          <cell r="I181">
            <v>457969.8</v>
          </cell>
          <cell r="J181">
            <v>11945.3</v>
          </cell>
        </row>
        <row r="182">
          <cell r="F182">
            <v>28</v>
          </cell>
          <cell r="G182">
            <v>277</v>
          </cell>
          <cell r="H182">
            <v>272</v>
          </cell>
          <cell r="I182">
            <v>345144.9</v>
          </cell>
          <cell r="J182">
            <v>6510.3</v>
          </cell>
        </row>
        <row r="183">
          <cell r="F183">
            <v>39</v>
          </cell>
          <cell r="G183">
            <v>249</v>
          </cell>
          <cell r="H183">
            <v>229</v>
          </cell>
          <cell r="I183">
            <v>48853.9</v>
          </cell>
          <cell r="J183">
            <v>2548.1999999999998</v>
          </cell>
        </row>
        <row r="184">
          <cell r="F184">
            <v>49</v>
          </cell>
          <cell r="G184">
            <v>213</v>
          </cell>
          <cell r="H184">
            <v>190</v>
          </cell>
          <cell r="I184">
            <v>63971</v>
          </cell>
          <cell r="J184">
            <v>2886.8</v>
          </cell>
        </row>
        <row r="185">
          <cell r="F185" t="e">
            <v>#N/A</v>
          </cell>
          <cell r="G185" t="e">
            <v>#N/A</v>
          </cell>
          <cell r="H185" t="e">
            <v>#N/A</v>
          </cell>
          <cell r="I185" t="e">
            <v>#N/A</v>
          </cell>
          <cell r="J185" t="e">
            <v>#N/A</v>
          </cell>
        </row>
        <row r="186">
          <cell r="F186">
            <v>708</v>
          </cell>
          <cell r="G186">
            <v>7248</v>
          </cell>
          <cell r="H186">
            <v>7005</v>
          </cell>
          <cell r="I186">
            <v>32809513.600000001</v>
          </cell>
          <cell r="J186">
            <v>338133</v>
          </cell>
        </row>
        <row r="187">
          <cell r="F187">
            <v>119</v>
          </cell>
          <cell r="G187">
            <v>221</v>
          </cell>
          <cell r="H187">
            <v>204</v>
          </cell>
          <cell r="I187">
            <v>28518.7</v>
          </cell>
          <cell r="J187">
            <v>1264.8</v>
          </cell>
        </row>
        <row r="188">
          <cell r="F188">
            <v>68</v>
          </cell>
          <cell r="G188">
            <v>419</v>
          </cell>
          <cell r="H188">
            <v>400</v>
          </cell>
          <cell r="I188">
            <v>1037829.9</v>
          </cell>
          <cell r="J188">
            <v>14860.6</v>
          </cell>
        </row>
        <row r="189">
          <cell r="F189">
            <v>97</v>
          </cell>
          <cell r="G189">
            <v>3568</v>
          </cell>
          <cell r="H189">
            <v>3532</v>
          </cell>
          <cell r="I189">
            <v>29041046.699999999</v>
          </cell>
          <cell r="J189">
            <v>247306.2</v>
          </cell>
        </row>
        <row r="190">
          <cell r="F190">
            <v>99</v>
          </cell>
          <cell r="G190">
            <v>569</v>
          </cell>
          <cell r="H190">
            <v>533</v>
          </cell>
          <cell r="I190">
            <v>302376.7</v>
          </cell>
          <cell r="J190">
            <v>24851.5</v>
          </cell>
        </row>
        <row r="191">
          <cell r="F191">
            <v>15</v>
          </cell>
          <cell r="G191">
            <v>72</v>
          </cell>
          <cell r="H191">
            <v>67</v>
          </cell>
          <cell r="I191">
            <v>9307.7000000000007</v>
          </cell>
          <cell r="J191">
            <v>440.8</v>
          </cell>
        </row>
        <row r="192">
          <cell r="F192">
            <v>42</v>
          </cell>
          <cell r="G192">
            <v>281</v>
          </cell>
          <cell r="H192">
            <v>268</v>
          </cell>
          <cell r="I192">
            <v>382606.6</v>
          </cell>
          <cell r="J192">
            <v>8810.2999999999993</v>
          </cell>
        </row>
        <row r="193">
          <cell r="F193">
            <v>189</v>
          </cell>
          <cell r="G193">
            <v>1693</v>
          </cell>
          <cell r="H193">
            <v>1613</v>
          </cell>
          <cell r="I193">
            <v>1768433.5</v>
          </cell>
          <cell r="J193">
            <v>34542.6</v>
          </cell>
        </row>
        <row r="194">
          <cell r="F194">
            <v>79</v>
          </cell>
          <cell r="G194">
            <v>425</v>
          </cell>
          <cell r="H194">
            <v>388</v>
          </cell>
          <cell r="I194">
            <v>239393.8</v>
          </cell>
          <cell r="J194">
            <v>6056.2</v>
          </cell>
        </row>
        <row r="195">
          <cell r="F195">
            <v>309</v>
          </cell>
          <cell r="G195">
            <v>3760</v>
          </cell>
          <cell r="H195">
            <v>3665</v>
          </cell>
          <cell r="I195">
            <v>1191701.8999999999</v>
          </cell>
          <cell r="J195">
            <v>60986.400000000001</v>
          </cell>
        </row>
        <row r="196">
          <cell r="F196">
            <v>138</v>
          </cell>
          <cell r="G196">
            <v>1577</v>
          </cell>
          <cell r="H196">
            <v>1537</v>
          </cell>
          <cell r="I196">
            <v>437662.8</v>
          </cell>
          <cell r="J196">
            <v>21111.5</v>
          </cell>
        </row>
        <row r="197">
          <cell r="F197">
            <v>15</v>
          </cell>
          <cell r="G197">
            <v>387</v>
          </cell>
          <cell r="H197">
            <v>383</v>
          </cell>
          <cell r="I197">
            <v>170618.6</v>
          </cell>
          <cell r="J197">
            <v>7014.7</v>
          </cell>
        </row>
        <row r="198">
          <cell r="F198">
            <v>21</v>
          </cell>
          <cell r="G198">
            <v>423</v>
          </cell>
          <cell r="H198">
            <v>419</v>
          </cell>
          <cell r="I198">
            <v>291925</v>
          </cell>
          <cell r="J198">
            <v>9561.1</v>
          </cell>
        </row>
        <row r="199">
          <cell r="F199">
            <v>11</v>
          </cell>
          <cell r="G199">
            <v>17</v>
          </cell>
          <cell r="H199">
            <v>17</v>
          </cell>
          <cell r="I199">
            <v>2893.5</v>
          </cell>
          <cell r="J199">
            <v>242.4</v>
          </cell>
        </row>
        <row r="200">
          <cell r="F200">
            <v>19</v>
          </cell>
          <cell r="G200">
            <v>124</v>
          </cell>
          <cell r="H200">
            <v>121</v>
          </cell>
          <cell r="I200">
            <v>36869.5</v>
          </cell>
          <cell r="J200">
            <v>2390.9</v>
          </cell>
        </row>
        <row r="201">
          <cell r="F201">
            <v>13</v>
          </cell>
          <cell r="G201">
            <v>196</v>
          </cell>
          <cell r="H201">
            <v>193</v>
          </cell>
          <cell r="I201">
            <v>20093</v>
          </cell>
          <cell r="J201">
            <v>2847.3</v>
          </cell>
        </row>
        <row r="202">
          <cell r="F202">
            <v>80</v>
          </cell>
          <cell r="G202">
            <v>1013</v>
          </cell>
          <cell r="H202">
            <v>974</v>
          </cell>
          <cell r="I202">
            <v>226723.4</v>
          </cell>
          <cell r="J202">
            <v>17348.599999999999</v>
          </cell>
        </row>
        <row r="203">
          <cell r="F203">
            <v>4</v>
          </cell>
          <cell r="G203">
            <v>18</v>
          </cell>
          <cell r="H203">
            <v>16</v>
          </cell>
          <cell r="I203">
            <v>1357.8</v>
          </cell>
          <cell r="J203">
            <v>183</v>
          </cell>
        </row>
        <row r="204">
          <cell r="F204">
            <v>8</v>
          </cell>
          <cell r="G204">
            <v>5</v>
          </cell>
          <cell r="H204">
            <v>5</v>
          </cell>
          <cell r="I204">
            <v>3558.3</v>
          </cell>
          <cell r="J204">
            <v>286.89999999999998</v>
          </cell>
        </row>
        <row r="205">
          <cell r="F205">
            <v>204</v>
          </cell>
          <cell r="G205">
            <v>5895</v>
          </cell>
          <cell r="H205">
            <v>5845</v>
          </cell>
          <cell r="I205">
            <v>1492452.1</v>
          </cell>
          <cell r="J205">
            <v>123493.2</v>
          </cell>
        </row>
        <row r="206">
          <cell r="F206">
            <v>140</v>
          </cell>
          <cell r="G206">
            <v>3793</v>
          </cell>
          <cell r="H206">
            <v>3754</v>
          </cell>
          <cell r="I206">
            <v>918585.5</v>
          </cell>
          <cell r="J206">
            <v>65566.7</v>
          </cell>
        </row>
        <row r="207">
          <cell r="F207" t="e">
            <v>#N/A</v>
          </cell>
          <cell r="G207" t="e">
            <v>#N/A</v>
          </cell>
          <cell r="H207" t="e">
            <v>#N/A</v>
          </cell>
          <cell r="I207" t="e">
            <v>#N/A</v>
          </cell>
          <cell r="J207" t="e">
            <v>#N/A</v>
          </cell>
        </row>
        <row r="208">
          <cell r="F208" t="e">
            <v>#N/A</v>
          </cell>
          <cell r="G208" t="e">
            <v>#N/A</v>
          </cell>
          <cell r="H208" t="e">
            <v>#N/A</v>
          </cell>
          <cell r="I208" t="e">
            <v>#N/A</v>
          </cell>
          <cell r="J208" t="e">
            <v>#N/A</v>
          </cell>
        </row>
        <row r="209">
          <cell r="F209">
            <v>29</v>
          </cell>
          <cell r="G209">
            <v>1512</v>
          </cell>
          <cell r="H209">
            <v>1503</v>
          </cell>
          <cell r="I209">
            <v>83572.7</v>
          </cell>
          <cell r="J209">
            <v>26590.7</v>
          </cell>
        </row>
        <row r="210">
          <cell r="F210">
            <v>111</v>
          </cell>
          <cell r="G210">
            <v>2281</v>
          </cell>
          <cell r="H210">
            <v>2251</v>
          </cell>
          <cell r="I210">
            <v>835012.8</v>
          </cell>
          <cell r="J210">
            <v>38976</v>
          </cell>
        </row>
        <row r="211">
          <cell r="F211" t="e">
            <v>#N/A</v>
          </cell>
          <cell r="G211" t="e">
            <v>#N/A</v>
          </cell>
          <cell r="H211" t="e">
            <v>#N/A</v>
          </cell>
          <cell r="I211" t="e">
            <v>#N/A</v>
          </cell>
          <cell r="J211" t="e">
            <v>#N/A</v>
          </cell>
        </row>
        <row r="212">
          <cell r="F212">
            <v>1</v>
          </cell>
          <cell r="G212" t="str">
            <v>к</v>
          </cell>
          <cell r="H212" t="str">
            <v>к</v>
          </cell>
          <cell r="I212" t="str">
            <v>к</v>
          </cell>
          <cell r="J212" t="str">
            <v>к</v>
          </cell>
        </row>
        <row r="213">
          <cell r="F213" t="e">
            <v>#N/A</v>
          </cell>
          <cell r="G213" t="e">
            <v>#N/A</v>
          </cell>
          <cell r="H213" t="e">
            <v>#N/A</v>
          </cell>
          <cell r="I213" t="e">
            <v>#N/A</v>
          </cell>
          <cell r="J213" t="e">
            <v>#N/A</v>
          </cell>
        </row>
        <row r="214">
          <cell r="F214" t="e">
            <v>#N/A</v>
          </cell>
          <cell r="G214" t="e">
            <v>#N/A</v>
          </cell>
          <cell r="H214" t="e">
            <v>#N/A</v>
          </cell>
          <cell r="I214" t="e">
            <v>#N/A</v>
          </cell>
          <cell r="J214" t="e">
            <v>#N/A</v>
          </cell>
        </row>
        <row r="215">
          <cell r="F215">
            <v>1</v>
          </cell>
          <cell r="G215" t="str">
            <v>к</v>
          </cell>
          <cell r="H215" t="str">
            <v>к</v>
          </cell>
          <cell r="I215" t="str">
            <v>к</v>
          </cell>
          <cell r="J215" t="str">
            <v>к</v>
          </cell>
        </row>
        <row r="216">
          <cell r="F216" t="e">
            <v>#N/A</v>
          </cell>
          <cell r="G216" t="e">
            <v>#N/A</v>
          </cell>
          <cell r="H216" t="e">
            <v>#N/A</v>
          </cell>
          <cell r="I216" t="e">
            <v>#N/A</v>
          </cell>
          <cell r="J216" t="e">
            <v>#N/A</v>
          </cell>
        </row>
        <row r="217">
          <cell r="F217">
            <v>1</v>
          </cell>
          <cell r="G217" t="str">
            <v>к</v>
          </cell>
          <cell r="H217" t="str">
            <v>к</v>
          </cell>
          <cell r="I217" t="str">
            <v>к</v>
          </cell>
          <cell r="J217" t="str">
            <v>к</v>
          </cell>
        </row>
        <row r="218">
          <cell r="F218">
            <v>1</v>
          </cell>
          <cell r="G218" t="str">
            <v>к</v>
          </cell>
          <cell r="H218" t="str">
            <v>к</v>
          </cell>
          <cell r="I218" t="str">
            <v>к</v>
          </cell>
          <cell r="J218" t="str">
            <v>к</v>
          </cell>
        </row>
        <row r="219">
          <cell r="F219" t="e">
            <v>#N/A</v>
          </cell>
          <cell r="G219" t="e">
            <v>#N/A</v>
          </cell>
          <cell r="H219" t="e">
            <v>#N/A</v>
          </cell>
          <cell r="I219" t="e">
            <v>#N/A</v>
          </cell>
          <cell r="J219" t="e">
            <v>#N/A</v>
          </cell>
        </row>
        <row r="220">
          <cell r="F220">
            <v>60</v>
          </cell>
          <cell r="G220">
            <v>2057</v>
          </cell>
          <cell r="H220">
            <v>2048</v>
          </cell>
          <cell r="I220">
            <v>572988.69999999995</v>
          </cell>
          <cell r="J220">
            <v>56723.7</v>
          </cell>
        </row>
        <row r="221">
          <cell r="F221">
            <v>24</v>
          </cell>
          <cell r="G221">
            <v>484</v>
          </cell>
          <cell r="H221">
            <v>478</v>
          </cell>
          <cell r="I221">
            <v>306774.09999999998</v>
          </cell>
          <cell r="J221">
            <v>12101.1</v>
          </cell>
        </row>
        <row r="222">
          <cell r="F222">
            <v>36</v>
          </cell>
          <cell r="G222">
            <v>1573</v>
          </cell>
          <cell r="H222">
            <v>1570</v>
          </cell>
          <cell r="I222">
            <v>266214.59999999998</v>
          </cell>
          <cell r="J222">
            <v>44622.6</v>
          </cell>
        </row>
        <row r="223">
          <cell r="F223">
            <v>2</v>
          </cell>
          <cell r="G223" t="str">
            <v>к</v>
          </cell>
          <cell r="H223" t="str">
            <v>к</v>
          </cell>
          <cell r="I223" t="str">
            <v>к</v>
          </cell>
          <cell r="J223" t="str">
            <v>к</v>
          </cell>
        </row>
        <row r="224">
          <cell r="F224" t="e">
            <v>#N/A</v>
          </cell>
          <cell r="G224" t="e">
            <v>#N/A</v>
          </cell>
          <cell r="H224" t="e">
            <v>#N/A</v>
          </cell>
          <cell r="I224" t="e">
            <v>#N/A</v>
          </cell>
          <cell r="J224" t="e">
            <v>#N/A</v>
          </cell>
        </row>
        <row r="225">
          <cell r="F225">
            <v>2</v>
          </cell>
          <cell r="G225" t="str">
            <v>к</v>
          </cell>
          <cell r="H225" t="str">
            <v>к</v>
          </cell>
          <cell r="I225" t="str">
            <v>к</v>
          </cell>
          <cell r="J225" t="str">
            <v>к</v>
          </cell>
        </row>
        <row r="226">
          <cell r="F226">
            <v>103</v>
          </cell>
          <cell r="G226">
            <v>1051</v>
          </cell>
          <cell r="H226">
            <v>1007</v>
          </cell>
          <cell r="I226">
            <v>61306.1</v>
          </cell>
          <cell r="J226">
            <v>15208.3</v>
          </cell>
        </row>
        <row r="227">
          <cell r="F227">
            <v>14</v>
          </cell>
          <cell r="G227">
            <v>163</v>
          </cell>
          <cell r="H227">
            <v>159</v>
          </cell>
          <cell r="I227">
            <v>15464.3</v>
          </cell>
          <cell r="J227">
            <v>3066.2</v>
          </cell>
        </row>
        <row r="228">
          <cell r="F228">
            <v>10</v>
          </cell>
          <cell r="G228">
            <v>126</v>
          </cell>
          <cell r="H228">
            <v>123</v>
          </cell>
          <cell r="I228">
            <v>13254.5</v>
          </cell>
          <cell r="J228">
            <v>2687.8</v>
          </cell>
        </row>
        <row r="229">
          <cell r="F229">
            <v>3</v>
          </cell>
          <cell r="G229" t="str">
            <v>к</v>
          </cell>
          <cell r="H229" t="str">
            <v>к</v>
          </cell>
          <cell r="I229" t="str">
            <v>к</v>
          </cell>
          <cell r="J229" t="str">
            <v>к</v>
          </cell>
        </row>
        <row r="230">
          <cell r="F230" t="e">
            <v>#N/A</v>
          </cell>
          <cell r="G230" t="e">
            <v>#N/A</v>
          </cell>
          <cell r="H230" t="e">
            <v>#N/A</v>
          </cell>
          <cell r="I230" t="e">
            <v>#N/A</v>
          </cell>
          <cell r="J230" t="e">
            <v>#N/A</v>
          </cell>
        </row>
        <row r="231">
          <cell r="F231">
            <v>1</v>
          </cell>
          <cell r="G231" t="str">
            <v>к</v>
          </cell>
          <cell r="H231" t="str">
            <v>к</v>
          </cell>
          <cell r="I231" t="str">
            <v>к</v>
          </cell>
          <cell r="J231" t="str">
            <v>к</v>
          </cell>
        </row>
        <row r="232">
          <cell r="F232">
            <v>89</v>
          </cell>
          <cell r="G232">
            <v>888</v>
          </cell>
          <cell r="H232">
            <v>848</v>
          </cell>
          <cell r="I232">
            <v>45841.8</v>
          </cell>
          <cell r="J232">
            <v>12142.1</v>
          </cell>
        </row>
        <row r="233">
          <cell r="F233">
            <v>51</v>
          </cell>
          <cell r="G233">
            <v>533</v>
          </cell>
          <cell r="H233">
            <v>512</v>
          </cell>
          <cell r="I233">
            <v>22115.1</v>
          </cell>
          <cell r="J233">
            <v>7173.9</v>
          </cell>
        </row>
        <row r="234">
          <cell r="F234">
            <v>6</v>
          </cell>
          <cell r="G234">
            <v>48</v>
          </cell>
          <cell r="H234">
            <v>47</v>
          </cell>
          <cell r="I234">
            <v>3657.5</v>
          </cell>
          <cell r="J234">
            <v>705</v>
          </cell>
        </row>
        <row r="235">
          <cell r="F235">
            <v>32</v>
          </cell>
          <cell r="G235">
            <v>307</v>
          </cell>
          <cell r="H235">
            <v>289</v>
          </cell>
          <cell r="I235">
            <v>20069.2</v>
          </cell>
          <cell r="J235">
            <v>4263.2</v>
          </cell>
        </row>
        <row r="236">
          <cell r="F236">
            <v>143</v>
          </cell>
          <cell r="G236">
            <v>1425</v>
          </cell>
          <cell r="H236">
            <v>1393</v>
          </cell>
          <cell r="I236">
            <v>372163.4</v>
          </cell>
          <cell r="J236">
            <v>30979.9</v>
          </cell>
        </row>
        <row r="237">
          <cell r="F237">
            <v>54</v>
          </cell>
          <cell r="G237">
            <v>930</v>
          </cell>
          <cell r="H237">
            <v>917</v>
          </cell>
          <cell r="I237">
            <v>300063.2</v>
          </cell>
          <cell r="J237">
            <v>20576.400000000001</v>
          </cell>
        </row>
        <row r="238">
          <cell r="F238">
            <v>54</v>
          </cell>
          <cell r="G238">
            <v>930</v>
          </cell>
          <cell r="H238">
            <v>917</v>
          </cell>
          <cell r="I238">
            <v>300063.2</v>
          </cell>
          <cell r="J238">
            <v>20576.400000000001</v>
          </cell>
        </row>
        <row r="239">
          <cell r="F239" t="e">
            <v>#N/A</v>
          </cell>
          <cell r="G239" t="e">
            <v>#N/A</v>
          </cell>
          <cell r="H239" t="e">
            <v>#N/A</v>
          </cell>
          <cell r="I239" t="e">
            <v>#N/A</v>
          </cell>
          <cell r="J239" t="e">
            <v>#N/A</v>
          </cell>
        </row>
        <row r="240">
          <cell r="F240">
            <v>9</v>
          </cell>
          <cell r="G240">
            <v>39</v>
          </cell>
          <cell r="H240">
            <v>36</v>
          </cell>
          <cell r="I240">
            <v>284</v>
          </cell>
          <cell r="J240">
            <v>726.9</v>
          </cell>
        </row>
        <row r="241">
          <cell r="F241">
            <v>9</v>
          </cell>
          <cell r="G241">
            <v>39</v>
          </cell>
          <cell r="H241">
            <v>36</v>
          </cell>
          <cell r="I241">
            <v>284</v>
          </cell>
          <cell r="J241">
            <v>726.9</v>
          </cell>
        </row>
        <row r="242">
          <cell r="F242" t="e">
            <v>#N/A</v>
          </cell>
          <cell r="G242" t="e">
            <v>#N/A</v>
          </cell>
          <cell r="H242" t="e">
            <v>#N/A</v>
          </cell>
          <cell r="I242" t="e">
            <v>#N/A</v>
          </cell>
          <cell r="J242" t="e">
            <v>#N/A</v>
          </cell>
        </row>
        <row r="243">
          <cell r="F243">
            <v>20</v>
          </cell>
          <cell r="G243">
            <v>168</v>
          </cell>
          <cell r="H243">
            <v>166</v>
          </cell>
          <cell r="I243">
            <v>23864.5</v>
          </cell>
          <cell r="J243">
            <v>3428.1</v>
          </cell>
        </row>
        <row r="244">
          <cell r="F244">
            <v>12</v>
          </cell>
          <cell r="G244">
            <v>39</v>
          </cell>
          <cell r="H244">
            <v>38</v>
          </cell>
          <cell r="I244">
            <v>1276.9000000000001</v>
          </cell>
          <cell r="J244">
            <v>444.7</v>
          </cell>
        </row>
        <row r="245">
          <cell r="F245">
            <v>8</v>
          </cell>
          <cell r="G245">
            <v>129</v>
          </cell>
          <cell r="H245">
            <v>128</v>
          </cell>
          <cell r="I245">
            <v>22587.599999999999</v>
          </cell>
          <cell r="J245">
            <v>2983.4</v>
          </cell>
        </row>
        <row r="246">
          <cell r="F246">
            <v>22</v>
          </cell>
          <cell r="G246">
            <v>133</v>
          </cell>
          <cell r="H246">
            <v>127</v>
          </cell>
          <cell r="I246">
            <v>23429.9</v>
          </cell>
          <cell r="J246">
            <v>3132.6</v>
          </cell>
        </row>
        <row r="247">
          <cell r="F247">
            <v>13</v>
          </cell>
          <cell r="G247">
            <v>114</v>
          </cell>
          <cell r="H247">
            <v>109</v>
          </cell>
          <cell r="I247">
            <v>20076.099999999999</v>
          </cell>
          <cell r="J247">
            <v>2756.5</v>
          </cell>
        </row>
        <row r="248">
          <cell r="F248">
            <v>4</v>
          </cell>
          <cell r="G248">
            <v>15</v>
          </cell>
          <cell r="H248">
            <v>14</v>
          </cell>
          <cell r="I248">
            <v>2126.3000000000002</v>
          </cell>
          <cell r="J248">
            <v>178.2</v>
          </cell>
        </row>
        <row r="249">
          <cell r="F249">
            <v>1</v>
          </cell>
          <cell r="G249" t="str">
            <v>к</v>
          </cell>
          <cell r="H249" t="str">
            <v>к</v>
          </cell>
          <cell r="I249" t="str">
            <v>к</v>
          </cell>
          <cell r="J249" t="str">
            <v>к</v>
          </cell>
        </row>
        <row r="250">
          <cell r="F250">
            <v>4</v>
          </cell>
          <cell r="G250" t="str">
            <v>к</v>
          </cell>
          <cell r="H250" t="str">
            <v>к</v>
          </cell>
          <cell r="I250" t="str">
            <v>к</v>
          </cell>
          <cell r="J250" t="str">
            <v>к</v>
          </cell>
        </row>
        <row r="251">
          <cell r="F251">
            <v>28</v>
          </cell>
          <cell r="G251">
            <v>121</v>
          </cell>
          <cell r="H251">
            <v>114</v>
          </cell>
          <cell r="I251">
            <v>12330.1</v>
          </cell>
          <cell r="J251">
            <v>2370.6999999999998</v>
          </cell>
        </row>
        <row r="252">
          <cell r="F252">
            <v>10</v>
          </cell>
          <cell r="G252">
            <v>34</v>
          </cell>
          <cell r="H252">
            <v>33</v>
          </cell>
          <cell r="I252">
            <v>12191.7</v>
          </cell>
          <cell r="J252">
            <v>745.2</v>
          </cell>
        </row>
        <row r="253">
          <cell r="F253">
            <v>7</v>
          </cell>
          <cell r="G253">
            <v>31</v>
          </cell>
          <cell r="H253">
            <v>30</v>
          </cell>
          <cell r="I253">
            <v>11856.1</v>
          </cell>
          <cell r="J253">
            <v>663.5</v>
          </cell>
        </row>
        <row r="254">
          <cell r="F254">
            <v>3</v>
          </cell>
          <cell r="G254">
            <v>3</v>
          </cell>
          <cell r="H254">
            <v>3</v>
          </cell>
          <cell r="I254">
            <v>335.6</v>
          </cell>
          <cell r="J254">
            <v>81.7</v>
          </cell>
        </row>
        <row r="255">
          <cell r="F255">
            <v>39</v>
          </cell>
          <cell r="G255">
            <v>217</v>
          </cell>
          <cell r="H255">
            <v>210</v>
          </cell>
          <cell r="I255">
            <v>28422.6</v>
          </cell>
          <cell r="J255">
            <v>10352.200000000001</v>
          </cell>
        </row>
        <row r="256">
          <cell r="F256">
            <v>28</v>
          </cell>
          <cell r="G256">
            <v>199</v>
          </cell>
          <cell r="H256">
            <v>197</v>
          </cell>
          <cell r="I256">
            <v>27161.599999999999</v>
          </cell>
          <cell r="J256">
            <v>10151.200000000001</v>
          </cell>
        </row>
        <row r="257">
          <cell r="F257">
            <v>3</v>
          </cell>
          <cell r="G257">
            <v>17</v>
          </cell>
          <cell r="H257">
            <v>17</v>
          </cell>
          <cell r="I257">
            <v>2423</v>
          </cell>
          <cell r="J257">
            <v>1094.0999999999999</v>
          </cell>
        </row>
        <row r="258">
          <cell r="F258" t="e">
            <v>#N/A</v>
          </cell>
          <cell r="G258" t="e">
            <v>#N/A</v>
          </cell>
          <cell r="H258" t="e">
            <v>#N/A</v>
          </cell>
          <cell r="I258" t="e">
            <v>#N/A</v>
          </cell>
          <cell r="J258" t="e">
            <v>#N/A</v>
          </cell>
        </row>
        <row r="259">
          <cell r="F259" t="e">
            <v>#N/A</v>
          </cell>
          <cell r="G259" t="e">
            <v>#N/A</v>
          </cell>
          <cell r="H259" t="e">
            <v>#N/A</v>
          </cell>
          <cell r="I259" t="e">
            <v>#N/A</v>
          </cell>
          <cell r="J259" t="e">
            <v>#N/A</v>
          </cell>
        </row>
        <row r="260">
          <cell r="F260">
            <v>25</v>
          </cell>
          <cell r="G260">
            <v>182</v>
          </cell>
          <cell r="H260">
            <v>180</v>
          </cell>
          <cell r="I260">
            <v>24738.6</v>
          </cell>
          <cell r="J260">
            <v>9057.1</v>
          </cell>
        </row>
        <row r="261">
          <cell r="F261" t="e">
            <v>#N/A</v>
          </cell>
          <cell r="G261" t="e">
            <v>#N/A</v>
          </cell>
          <cell r="H261" t="e">
            <v>#N/A</v>
          </cell>
          <cell r="I261" t="e">
            <v>#N/A</v>
          </cell>
          <cell r="J261" t="e">
            <v>#N/A</v>
          </cell>
        </row>
        <row r="262">
          <cell r="F262" t="e">
            <v>#N/A</v>
          </cell>
          <cell r="G262" t="e">
            <v>#N/A</v>
          </cell>
          <cell r="H262" t="e">
            <v>#N/A</v>
          </cell>
          <cell r="I262" t="e">
            <v>#N/A</v>
          </cell>
          <cell r="J262" t="e">
            <v>#N/A</v>
          </cell>
        </row>
        <row r="263">
          <cell r="F263" t="e">
            <v>#N/A</v>
          </cell>
          <cell r="G263" t="e">
            <v>#N/A</v>
          </cell>
          <cell r="H263" t="e">
            <v>#N/A</v>
          </cell>
          <cell r="I263" t="e">
            <v>#N/A</v>
          </cell>
          <cell r="J263" t="e">
            <v>#N/A</v>
          </cell>
        </row>
        <row r="264">
          <cell r="F264" t="e">
            <v>#N/A</v>
          </cell>
          <cell r="G264" t="e">
            <v>#N/A</v>
          </cell>
          <cell r="H264" t="e">
            <v>#N/A</v>
          </cell>
          <cell r="I264" t="e">
            <v>#N/A</v>
          </cell>
          <cell r="J264" t="e">
            <v>#N/A</v>
          </cell>
        </row>
        <row r="265">
          <cell r="F265">
            <v>11</v>
          </cell>
          <cell r="G265">
            <v>18</v>
          </cell>
          <cell r="H265">
            <v>13</v>
          </cell>
          <cell r="I265">
            <v>1261</v>
          </cell>
          <cell r="J265">
            <v>201</v>
          </cell>
        </row>
        <row r="266">
          <cell r="F266">
            <v>8</v>
          </cell>
          <cell r="G266">
            <v>8</v>
          </cell>
          <cell r="H266">
            <v>6</v>
          </cell>
          <cell r="I266">
            <v>423.2</v>
          </cell>
          <cell r="J266">
            <v>141</v>
          </cell>
        </row>
        <row r="267">
          <cell r="F267">
            <v>3</v>
          </cell>
          <cell r="G267">
            <v>10</v>
          </cell>
          <cell r="H267">
            <v>7</v>
          </cell>
          <cell r="I267">
            <v>837.8</v>
          </cell>
          <cell r="J267">
            <v>60</v>
          </cell>
        </row>
        <row r="268">
          <cell r="F268" t="e">
            <v>#N/A</v>
          </cell>
          <cell r="G268" t="e">
            <v>#N/A</v>
          </cell>
          <cell r="H268" t="e">
            <v>#N/A</v>
          </cell>
          <cell r="I268" t="e">
            <v>#N/A</v>
          </cell>
          <cell r="J268" t="e">
            <v>#N/A</v>
          </cell>
        </row>
        <row r="269">
          <cell r="F269">
            <v>410</v>
          </cell>
          <cell r="G269">
            <v>1981</v>
          </cell>
          <cell r="H269">
            <v>1843</v>
          </cell>
          <cell r="I269">
            <v>254895.9</v>
          </cell>
          <cell r="J269">
            <v>37918.1</v>
          </cell>
        </row>
        <row r="270">
          <cell r="F270">
            <v>410</v>
          </cell>
          <cell r="G270">
            <v>1981</v>
          </cell>
          <cell r="H270">
            <v>1843</v>
          </cell>
          <cell r="I270">
            <v>254895.9</v>
          </cell>
          <cell r="J270">
            <v>37918.1</v>
          </cell>
        </row>
        <row r="271">
          <cell r="F271">
            <v>11</v>
          </cell>
          <cell r="G271">
            <v>19</v>
          </cell>
          <cell r="H271">
            <v>19</v>
          </cell>
          <cell r="I271">
            <v>2651.3</v>
          </cell>
          <cell r="J271">
            <v>313.89999999999998</v>
          </cell>
        </row>
        <row r="272">
          <cell r="F272">
            <v>371</v>
          </cell>
          <cell r="G272">
            <v>1823</v>
          </cell>
          <cell r="H272">
            <v>1696</v>
          </cell>
          <cell r="I272">
            <v>248303.3</v>
          </cell>
          <cell r="J272">
            <v>36396.300000000003</v>
          </cell>
        </row>
        <row r="273">
          <cell r="F273">
            <v>28</v>
          </cell>
          <cell r="G273">
            <v>139</v>
          </cell>
          <cell r="H273">
            <v>128</v>
          </cell>
          <cell r="I273">
            <v>3941.3</v>
          </cell>
          <cell r="J273">
            <v>1207.9000000000001</v>
          </cell>
        </row>
        <row r="274">
          <cell r="F274">
            <v>260</v>
          </cell>
          <cell r="G274">
            <v>1637</v>
          </cell>
          <cell r="H274">
            <v>1566</v>
          </cell>
          <cell r="I274">
            <v>96784.2</v>
          </cell>
          <cell r="J274">
            <v>40072</v>
          </cell>
        </row>
        <row r="275">
          <cell r="F275">
            <v>42</v>
          </cell>
          <cell r="G275">
            <v>82</v>
          </cell>
          <cell r="H275">
            <v>66</v>
          </cell>
          <cell r="I275">
            <v>4339.3999999999996</v>
          </cell>
          <cell r="J275">
            <v>837.1</v>
          </cell>
        </row>
        <row r="276">
          <cell r="F276">
            <v>20</v>
          </cell>
          <cell r="G276">
            <v>33</v>
          </cell>
          <cell r="H276">
            <v>24</v>
          </cell>
          <cell r="I276">
            <v>644.4</v>
          </cell>
          <cell r="J276">
            <v>255.8</v>
          </cell>
        </row>
        <row r="277">
          <cell r="F277">
            <v>22</v>
          </cell>
          <cell r="G277">
            <v>49</v>
          </cell>
          <cell r="H277">
            <v>42</v>
          </cell>
          <cell r="I277">
            <v>3695</v>
          </cell>
          <cell r="J277">
            <v>581.29999999999995</v>
          </cell>
        </row>
        <row r="278">
          <cell r="F278">
            <v>25</v>
          </cell>
          <cell r="G278">
            <v>43</v>
          </cell>
          <cell r="H278">
            <v>39</v>
          </cell>
          <cell r="I278">
            <v>1469.5</v>
          </cell>
          <cell r="J278">
            <v>633.20000000000005</v>
          </cell>
        </row>
        <row r="279">
          <cell r="F279">
            <v>5</v>
          </cell>
          <cell r="G279">
            <v>16</v>
          </cell>
          <cell r="H279">
            <v>14</v>
          </cell>
          <cell r="I279">
            <v>287.5</v>
          </cell>
          <cell r="J279">
            <v>317.3</v>
          </cell>
        </row>
        <row r="280">
          <cell r="F280">
            <v>20</v>
          </cell>
          <cell r="G280">
            <v>27</v>
          </cell>
          <cell r="H280">
            <v>25</v>
          </cell>
          <cell r="I280">
            <v>1182</v>
          </cell>
          <cell r="J280">
            <v>315.89999999999998</v>
          </cell>
        </row>
        <row r="281">
          <cell r="F281">
            <v>127</v>
          </cell>
          <cell r="G281">
            <v>1101</v>
          </cell>
          <cell r="H281">
            <v>1064</v>
          </cell>
          <cell r="I281">
            <v>59744.5</v>
          </cell>
          <cell r="J281">
            <v>26676.799999999999</v>
          </cell>
        </row>
        <row r="282">
          <cell r="F282">
            <v>118</v>
          </cell>
          <cell r="G282">
            <v>955</v>
          </cell>
          <cell r="H282">
            <v>918</v>
          </cell>
          <cell r="I282">
            <v>45436.5</v>
          </cell>
          <cell r="J282">
            <v>19362.5</v>
          </cell>
        </row>
        <row r="283">
          <cell r="F283">
            <v>9</v>
          </cell>
          <cell r="G283">
            <v>146</v>
          </cell>
          <cell r="H283">
            <v>146</v>
          </cell>
          <cell r="I283">
            <v>14308</v>
          </cell>
          <cell r="J283">
            <v>7314.3</v>
          </cell>
        </row>
        <row r="284">
          <cell r="F284">
            <v>18</v>
          </cell>
          <cell r="G284">
            <v>259</v>
          </cell>
          <cell r="H284">
            <v>258</v>
          </cell>
          <cell r="I284">
            <v>17488.400000000001</v>
          </cell>
          <cell r="J284">
            <v>9784.4</v>
          </cell>
        </row>
        <row r="285">
          <cell r="F285">
            <v>16</v>
          </cell>
          <cell r="G285" t="str">
            <v>к</v>
          </cell>
          <cell r="H285" t="str">
            <v>к</v>
          </cell>
          <cell r="I285" t="str">
            <v>к</v>
          </cell>
          <cell r="J285" t="str">
            <v>к</v>
          </cell>
        </row>
        <row r="286">
          <cell r="F286">
            <v>2</v>
          </cell>
          <cell r="G286" t="str">
            <v>к</v>
          </cell>
          <cell r="H286" t="str">
            <v>к</v>
          </cell>
          <cell r="I286" t="str">
            <v>к</v>
          </cell>
          <cell r="J286" t="str">
            <v>к</v>
          </cell>
        </row>
        <row r="287">
          <cell r="F287">
            <v>34</v>
          </cell>
          <cell r="G287">
            <v>106</v>
          </cell>
          <cell r="H287">
            <v>101</v>
          </cell>
          <cell r="I287">
            <v>12337.7</v>
          </cell>
          <cell r="J287">
            <v>1496.6</v>
          </cell>
        </row>
        <row r="288">
          <cell r="F288">
            <v>26</v>
          </cell>
          <cell r="G288">
            <v>98</v>
          </cell>
          <cell r="H288">
            <v>94</v>
          </cell>
          <cell r="I288">
            <v>5156.5</v>
          </cell>
          <cell r="J288">
            <v>1328.6</v>
          </cell>
        </row>
        <row r="289">
          <cell r="F289">
            <v>8</v>
          </cell>
          <cell r="G289">
            <v>8</v>
          </cell>
          <cell r="H289">
            <v>7</v>
          </cell>
          <cell r="I289">
            <v>7181.2</v>
          </cell>
          <cell r="J289">
            <v>168</v>
          </cell>
        </row>
        <row r="290">
          <cell r="F290">
            <v>14</v>
          </cell>
          <cell r="G290">
            <v>46</v>
          </cell>
          <cell r="H290">
            <v>38</v>
          </cell>
          <cell r="I290">
            <v>1404.7</v>
          </cell>
          <cell r="J290">
            <v>643.9</v>
          </cell>
        </row>
        <row r="291">
          <cell r="F291" t="e">
            <v>#N/A</v>
          </cell>
          <cell r="G291" t="e">
            <v>#N/A</v>
          </cell>
          <cell r="H291" t="e">
            <v>#N/A</v>
          </cell>
          <cell r="I291" t="e">
            <v>#N/A</v>
          </cell>
          <cell r="J291" t="e">
            <v>#N/A</v>
          </cell>
        </row>
        <row r="292">
          <cell r="F292">
            <v>5</v>
          </cell>
          <cell r="G292" t="str">
            <v>к</v>
          </cell>
          <cell r="H292" t="str">
            <v>к</v>
          </cell>
          <cell r="I292" t="str">
            <v>к</v>
          </cell>
          <cell r="J292" t="str">
            <v>к</v>
          </cell>
        </row>
        <row r="293">
          <cell r="F293">
            <v>2</v>
          </cell>
          <cell r="G293" t="str">
            <v>к</v>
          </cell>
          <cell r="H293" t="str">
            <v>к</v>
          </cell>
          <cell r="I293" t="str">
            <v>к</v>
          </cell>
          <cell r="J293" t="str">
            <v>к</v>
          </cell>
        </row>
        <row r="294">
          <cell r="F294">
            <v>7</v>
          </cell>
          <cell r="G294">
            <v>29</v>
          </cell>
          <cell r="H294">
            <v>26</v>
          </cell>
          <cell r="I294">
            <v>1255.0999999999999</v>
          </cell>
          <cell r="J294">
            <v>590.4</v>
          </cell>
        </row>
        <row r="295">
          <cell r="F295" t="e">
            <v>#N/A</v>
          </cell>
          <cell r="G295" t="e">
            <v>#N/A</v>
          </cell>
          <cell r="H295" t="e">
            <v>#N/A</v>
          </cell>
          <cell r="I295" t="e">
            <v>#N/A</v>
          </cell>
          <cell r="J295" t="e">
            <v>#N/A</v>
          </cell>
        </row>
        <row r="296">
          <cell r="F296">
            <v>222</v>
          </cell>
          <cell r="G296">
            <v>2862</v>
          </cell>
          <cell r="H296">
            <v>2792</v>
          </cell>
          <cell r="I296">
            <v>168974.4</v>
          </cell>
          <cell r="J296">
            <v>46894.2</v>
          </cell>
        </row>
        <row r="297">
          <cell r="F297">
            <v>28</v>
          </cell>
          <cell r="G297">
            <v>280</v>
          </cell>
          <cell r="H297">
            <v>270</v>
          </cell>
          <cell r="I297">
            <v>50465.599999999999</v>
          </cell>
          <cell r="J297">
            <v>5204</v>
          </cell>
        </row>
        <row r="298">
          <cell r="F298">
            <v>14</v>
          </cell>
          <cell r="G298">
            <v>69</v>
          </cell>
          <cell r="H298">
            <v>68</v>
          </cell>
          <cell r="I298">
            <v>34896.300000000003</v>
          </cell>
          <cell r="J298">
            <v>1967.8</v>
          </cell>
        </row>
        <row r="299">
          <cell r="F299">
            <v>1</v>
          </cell>
          <cell r="G299" t="str">
            <v>к</v>
          </cell>
          <cell r="H299" t="str">
            <v>к</v>
          </cell>
          <cell r="I299" t="str">
            <v>к</v>
          </cell>
          <cell r="J299" t="str">
            <v>к</v>
          </cell>
        </row>
        <row r="300">
          <cell r="F300">
            <v>13</v>
          </cell>
          <cell r="G300" t="str">
            <v>к</v>
          </cell>
          <cell r="H300" t="str">
            <v>к</v>
          </cell>
          <cell r="I300" t="str">
            <v>к</v>
          </cell>
          <cell r="J300" t="str">
            <v>к</v>
          </cell>
        </row>
        <row r="301">
          <cell r="F301" t="e">
            <v>#N/A</v>
          </cell>
          <cell r="G301" t="e">
            <v>#N/A</v>
          </cell>
          <cell r="H301" t="e">
            <v>#N/A</v>
          </cell>
          <cell r="I301" t="e">
            <v>#N/A</v>
          </cell>
          <cell r="J301" t="e">
            <v>#N/A</v>
          </cell>
        </row>
        <row r="302">
          <cell r="F302">
            <v>6</v>
          </cell>
          <cell r="G302">
            <v>9</v>
          </cell>
          <cell r="H302">
            <v>8</v>
          </cell>
          <cell r="I302">
            <v>237.6</v>
          </cell>
          <cell r="J302">
            <v>88.5</v>
          </cell>
        </row>
        <row r="303">
          <cell r="F303">
            <v>4</v>
          </cell>
          <cell r="G303" t="str">
            <v>к</v>
          </cell>
          <cell r="H303" t="str">
            <v>к</v>
          </cell>
          <cell r="I303" t="str">
            <v>к</v>
          </cell>
          <cell r="J303" t="str">
            <v>к</v>
          </cell>
        </row>
        <row r="304">
          <cell r="F304">
            <v>2</v>
          </cell>
          <cell r="G304" t="str">
            <v>к</v>
          </cell>
          <cell r="H304" t="str">
            <v>к</v>
          </cell>
          <cell r="I304" t="str">
            <v>к</v>
          </cell>
          <cell r="J304" t="str">
            <v>к</v>
          </cell>
        </row>
        <row r="305">
          <cell r="F305" t="e">
            <v>#N/A</v>
          </cell>
          <cell r="G305" t="e">
            <v>#N/A</v>
          </cell>
          <cell r="H305" t="e">
            <v>#N/A</v>
          </cell>
          <cell r="I305" t="e">
            <v>#N/A</v>
          </cell>
          <cell r="J305" t="e">
            <v>#N/A</v>
          </cell>
        </row>
        <row r="306">
          <cell r="F306">
            <v>54</v>
          </cell>
          <cell r="G306">
            <v>133</v>
          </cell>
          <cell r="H306">
            <v>115</v>
          </cell>
          <cell r="I306">
            <v>5396.8</v>
          </cell>
          <cell r="J306">
            <v>1669.8</v>
          </cell>
        </row>
        <row r="307">
          <cell r="F307">
            <v>50</v>
          </cell>
          <cell r="G307">
            <v>128</v>
          </cell>
          <cell r="H307">
            <v>111</v>
          </cell>
          <cell r="I307">
            <v>5320.4</v>
          </cell>
          <cell r="J307">
            <v>1615.2</v>
          </cell>
        </row>
        <row r="308">
          <cell r="F308">
            <v>4</v>
          </cell>
          <cell r="G308">
            <v>5</v>
          </cell>
          <cell r="H308">
            <v>4</v>
          </cell>
          <cell r="I308">
            <v>76.400000000000006</v>
          </cell>
          <cell r="J308">
            <v>54.6</v>
          </cell>
        </row>
        <row r="309">
          <cell r="F309">
            <v>38</v>
          </cell>
          <cell r="G309">
            <v>579</v>
          </cell>
          <cell r="H309">
            <v>561</v>
          </cell>
          <cell r="I309">
            <v>26024.1</v>
          </cell>
          <cell r="J309">
            <v>8131.1</v>
          </cell>
        </row>
        <row r="310">
          <cell r="F310">
            <v>35</v>
          </cell>
          <cell r="G310">
            <v>518</v>
          </cell>
          <cell r="H310">
            <v>503</v>
          </cell>
          <cell r="I310">
            <v>21879.200000000001</v>
          </cell>
          <cell r="J310">
            <v>7046.2</v>
          </cell>
        </row>
        <row r="311">
          <cell r="F311">
            <v>3</v>
          </cell>
          <cell r="G311">
            <v>61</v>
          </cell>
          <cell r="H311">
            <v>58</v>
          </cell>
          <cell r="I311">
            <v>4144.8999999999996</v>
          </cell>
          <cell r="J311">
            <v>1084.9000000000001</v>
          </cell>
        </row>
        <row r="312">
          <cell r="F312" t="e">
            <v>#N/A</v>
          </cell>
          <cell r="G312" t="e">
            <v>#N/A</v>
          </cell>
          <cell r="H312" t="e">
            <v>#N/A</v>
          </cell>
          <cell r="I312" t="e">
            <v>#N/A</v>
          </cell>
          <cell r="J312" t="e">
            <v>#N/A</v>
          </cell>
        </row>
        <row r="313">
          <cell r="F313">
            <v>86</v>
          </cell>
          <cell r="G313">
            <v>1833</v>
          </cell>
          <cell r="H313">
            <v>1812</v>
          </cell>
          <cell r="I313">
            <v>83979.9</v>
          </cell>
          <cell r="J313">
            <v>31485.4</v>
          </cell>
        </row>
        <row r="314">
          <cell r="F314">
            <v>64</v>
          </cell>
          <cell r="G314">
            <v>1333</v>
          </cell>
          <cell r="H314">
            <v>1319</v>
          </cell>
          <cell r="I314">
            <v>56339.8</v>
          </cell>
          <cell r="J314">
            <v>24004.6</v>
          </cell>
        </row>
        <row r="315">
          <cell r="F315">
            <v>21</v>
          </cell>
          <cell r="G315" t="str">
            <v>к</v>
          </cell>
          <cell r="H315" t="str">
            <v>к</v>
          </cell>
          <cell r="I315" t="str">
            <v>к</v>
          </cell>
          <cell r="J315" t="str">
            <v>к</v>
          </cell>
        </row>
        <row r="316">
          <cell r="F316">
            <v>1</v>
          </cell>
          <cell r="G316" t="str">
            <v>к</v>
          </cell>
          <cell r="H316" t="str">
            <v>к</v>
          </cell>
          <cell r="I316" t="str">
            <v>к</v>
          </cell>
          <cell r="J316" t="str">
            <v>к</v>
          </cell>
        </row>
        <row r="317">
          <cell r="F317">
            <v>10</v>
          </cell>
          <cell r="G317">
            <v>28</v>
          </cell>
          <cell r="H317">
            <v>26</v>
          </cell>
          <cell r="I317">
            <v>2870.4</v>
          </cell>
          <cell r="J317">
            <v>315.39999999999998</v>
          </cell>
        </row>
        <row r="318">
          <cell r="F318">
            <v>1</v>
          </cell>
          <cell r="G318" t="str">
            <v>к</v>
          </cell>
          <cell r="H318" t="str">
            <v>к</v>
          </cell>
          <cell r="I318" t="str">
            <v>к</v>
          </cell>
          <cell r="J318" t="str">
            <v>к</v>
          </cell>
        </row>
        <row r="319">
          <cell r="F319">
            <v>1</v>
          </cell>
          <cell r="G319" t="str">
            <v>к</v>
          </cell>
          <cell r="H319" t="str">
            <v>к</v>
          </cell>
          <cell r="I319" t="str">
            <v>к</v>
          </cell>
          <cell r="J319" t="str">
            <v>к</v>
          </cell>
        </row>
        <row r="320">
          <cell r="F320" t="e">
            <v>#N/A</v>
          </cell>
          <cell r="G320" t="e">
            <v>#N/A</v>
          </cell>
          <cell r="H320" t="e">
            <v>#N/A</v>
          </cell>
          <cell r="I320" t="e">
            <v>#N/A</v>
          </cell>
          <cell r="J320" t="e">
            <v>#N/A</v>
          </cell>
        </row>
        <row r="321">
          <cell r="F321">
            <v>8</v>
          </cell>
          <cell r="G321">
            <v>16</v>
          </cell>
          <cell r="H321">
            <v>14</v>
          </cell>
          <cell r="I321">
            <v>1462.7</v>
          </cell>
          <cell r="J321">
            <v>271.2</v>
          </cell>
        </row>
        <row r="322">
          <cell r="F322">
            <v>23</v>
          </cell>
          <cell r="G322">
            <v>110</v>
          </cell>
          <cell r="H322">
            <v>102</v>
          </cell>
          <cell r="I322">
            <v>5268.2</v>
          </cell>
          <cell r="J322">
            <v>1712.8</v>
          </cell>
        </row>
        <row r="323">
          <cell r="F323">
            <v>23</v>
          </cell>
          <cell r="G323">
            <v>110</v>
          </cell>
          <cell r="H323">
            <v>102</v>
          </cell>
          <cell r="I323">
            <v>5268.2</v>
          </cell>
          <cell r="J323">
            <v>1712.8</v>
          </cell>
        </row>
        <row r="324">
          <cell r="F324">
            <v>1</v>
          </cell>
          <cell r="G324" t="str">
            <v>к</v>
          </cell>
          <cell r="H324" t="str">
            <v>к</v>
          </cell>
          <cell r="I324" t="str">
            <v>к</v>
          </cell>
          <cell r="J324" t="str">
            <v>к</v>
          </cell>
        </row>
        <row r="325">
          <cell r="F325" t="e">
            <v>#N/A</v>
          </cell>
          <cell r="G325" t="e">
            <v>#N/A</v>
          </cell>
          <cell r="H325" t="e">
            <v>#N/A</v>
          </cell>
          <cell r="I325" t="e">
            <v>#N/A</v>
          </cell>
          <cell r="J325" t="e">
            <v>#N/A</v>
          </cell>
        </row>
        <row r="326">
          <cell r="F326">
            <v>4</v>
          </cell>
          <cell r="G326">
            <v>9</v>
          </cell>
          <cell r="H326">
            <v>8</v>
          </cell>
          <cell r="I326">
            <v>268.8</v>
          </cell>
          <cell r="J326">
            <v>80.8</v>
          </cell>
        </row>
        <row r="327">
          <cell r="F327" t="e">
            <v>#N/A</v>
          </cell>
          <cell r="G327" t="e">
            <v>#N/A</v>
          </cell>
          <cell r="H327" t="e">
            <v>#N/A</v>
          </cell>
          <cell r="I327" t="e">
            <v>#N/A</v>
          </cell>
          <cell r="J327" t="e">
            <v>#N/A</v>
          </cell>
        </row>
        <row r="328">
          <cell r="F328">
            <v>17</v>
          </cell>
          <cell r="G328">
            <v>92</v>
          </cell>
          <cell r="H328">
            <v>85</v>
          </cell>
          <cell r="I328">
            <v>4479.8999999999996</v>
          </cell>
          <cell r="J328">
            <v>1487.4</v>
          </cell>
        </row>
        <row r="329">
          <cell r="F329">
            <v>1</v>
          </cell>
          <cell r="G329" t="str">
            <v>к</v>
          </cell>
          <cell r="H329" t="str">
            <v>к</v>
          </cell>
          <cell r="I329" t="str">
            <v>к</v>
          </cell>
          <cell r="J329" t="str">
            <v>к</v>
          </cell>
        </row>
        <row r="330">
          <cell r="F330">
            <v>75</v>
          </cell>
          <cell r="G330">
            <v>869</v>
          </cell>
          <cell r="H330">
            <v>850</v>
          </cell>
          <cell r="I330">
            <v>49981</v>
          </cell>
          <cell r="J330">
            <v>13209.6</v>
          </cell>
        </row>
        <row r="331">
          <cell r="F331">
            <v>75</v>
          </cell>
          <cell r="G331">
            <v>869</v>
          </cell>
          <cell r="H331">
            <v>850</v>
          </cell>
          <cell r="I331">
            <v>49981</v>
          </cell>
          <cell r="J331">
            <v>13209.6</v>
          </cell>
        </row>
        <row r="332">
          <cell r="F332">
            <v>11</v>
          </cell>
          <cell r="G332">
            <v>393</v>
          </cell>
          <cell r="H332">
            <v>391</v>
          </cell>
          <cell r="I332">
            <v>35090.300000000003</v>
          </cell>
          <cell r="J332">
            <v>8147.2</v>
          </cell>
        </row>
        <row r="333">
          <cell r="F333">
            <v>58</v>
          </cell>
          <cell r="G333">
            <v>468</v>
          </cell>
          <cell r="H333">
            <v>451</v>
          </cell>
          <cell r="I333">
            <v>14715.6</v>
          </cell>
          <cell r="J333">
            <v>5001.3999999999996</v>
          </cell>
        </row>
        <row r="334">
          <cell r="F334">
            <v>6</v>
          </cell>
          <cell r="G334">
            <v>8</v>
          </cell>
          <cell r="H334">
            <v>8</v>
          </cell>
          <cell r="I334">
            <v>175.1</v>
          </cell>
          <cell r="J334">
            <v>61</v>
          </cell>
        </row>
        <row r="335">
          <cell r="F335" t="e">
            <v>#N/A</v>
          </cell>
          <cell r="G335" t="e">
            <v>#N/A</v>
          </cell>
          <cell r="H335" t="e">
            <v>#N/A</v>
          </cell>
          <cell r="I335" t="e">
            <v>#N/A</v>
          </cell>
          <cell r="J335" t="e">
            <v>#N/A</v>
          </cell>
        </row>
        <row r="336">
          <cell r="F336" t="e">
            <v>#N/A</v>
          </cell>
          <cell r="G336" t="e">
            <v>#N/A</v>
          </cell>
          <cell r="H336" t="e">
            <v>#N/A</v>
          </cell>
          <cell r="I336" t="e">
            <v>#N/A</v>
          </cell>
          <cell r="J336" t="e">
            <v>#N/A</v>
          </cell>
        </row>
        <row r="337">
          <cell r="F337" t="e">
            <v>#N/A</v>
          </cell>
          <cell r="G337" t="e">
            <v>#N/A</v>
          </cell>
          <cell r="H337" t="e">
            <v>#N/A</v>
          </cell>
          <cell r="I337" t="e">
            <v>#N/A</v>
          </cell>
          <cell r="J337" t="e">
            <v>#N/A</v>
          </cell>
        </row>
        <row r="338">
          <cell r="F338" t="e">
            <v>#N/A</v>
          </cell>
          <cell r="G338" t="e">
            <v>#N/A</v>
          </cell>
          <cell r="H338" t="e">
            <v>#N/A</v>
          </cell>
          <cell r="I338" t="e">
            <v>#N/A</v>
          </cell>
          <cell r="J338" t="e">
            <v>#N/A</v>
          </cell>
        </row>
        <row r="339">
          <cell r="F339" t="e">
            <v>#N/A</v>
          </cell>
          <cell r="G339" t="e">
            <v>#N/A</v>
          </cell>
          <cell r="H339" t="e">
            <v>#N/A</v>
          </cell>
          <cell r="I339" t="e">
            <v>#N/A</v>
          </cell>
          <cell r="J339" t="e">
            <v>#N/A</v>
          </cell>
        </row>
        <row r="340">
          <cell r="F340" t="e">
            <v>#N/A</v>
          </cell>
          <cell r="G340" t="e">
            <v>#N/A</v>
          </cell>
          <cell r="H340" t="e">
            <v>#N/A</v>
          </cell>
          <cell r="I340" t="e">
            <v>#N/A</v>
          </cell>
          <cell r="J340" t="e">
            <v>#N/A</v>
          </cell>
        </row>
        <row r="341">
          <cell r="F341" t="e">
            <v>#N/A</v>
          </cell>
          <cell r="G341" t="e">
            <v>#N/A</v>
          </cell>
          <cell r="H341" t="e">
            <v>#N/A</v>
          </cell>
          <cell r="I341" t="e">
            <v>#N/A</v>
          </cell>
          <cell r="J341" t="e">
            <v>#N/A</v>
          </cell>
        </row>
        <row r="342">
          <cell r="F342" t="e">
            <v>#N/A</v>
          </cell>
          <cell r="G342" t="e">
            <v>#N/A</v>
          </cell>
          <cell r="H342" t="e">
            <v>#N/A</v>
          </cell>
          <cell r="I342" t="e">
            <v>#N/A</v>
          </cell>
          <cell r="J342" t="e">
            <v>#N/A</v>
          </cell>
        </row>
        <row r="343">
          <cell r="F343">
            <v>22</v>
          </cell>
          <cell r="G343">
            <v>197</v>
          </cell>
          <cell r="H343">
            <v>189</v>
          </cell>
          <cell r="I343">
            <v>2595.1999999999998</v>
          </cell>
          <cell r="J343">
            <v>4038</v>
          </cell>
        </row>
        <row r="344">
          <cell r="F344">
            <v>5</v>
          </cell>
          <cell r="G344" t="str">
            <v>к</v>
          </cell>
          <cell r="H344" t="str">
            <v>к</v>
          </cell>
          <cell r="I344" t="str">
            <v>к</v>
          </cell>
          <cell r="J344" t="str">
            <v>к</v>
          </cell>
        </row>
        <row r="345">
          <cell r="F345">
            <v>1</v>
          </cell>
          <cell r="G345" t="str">
            <v>к</v>
          </cell>
          <cell r="H345" t="str">
            <v>к</v>
          </cell>
          <cell r="I345" t="str">
            <v>к</v>
          </cell>
          <cell r="J345" t="str">
            <v>к</v>
          </cell>
        </row>
        <row r="346">
          <cell r="F346" t="e">
            <v>#N/A</v>
          </cell>
          <cell r="G346" t="e">
            <v>#N/A</v>
          </cell>
          <cell r="H346" t="e">
            <v>#N/A</v>
          </cell>
          <cell r="I346" t="e">
            <v>#N/A</v>
          </cell>
          <cell r="J346" t="e">
            <v>#N/A</v>
          </cell>
        </row>
        <row r="347">
          <cell r="F347">
            <v>16</v>
          </cell>
          <cell r="G347">
            <v>169</v>
          </cell>
          <cell r="H347">
            <v>162</v>
          </cell>
          <cell r="I347">
            <v>2275.6999999999998</v>
          </cell>
          <cell r="J347">
            <v>3461.6</v>
          </cell>
        </row>
        <row r="348">
          <cell r="F348">
            <v>11</v>
          </cell>
          <cell r="G348">
            <v>37</v>
          </cell>
          <cell r="H348">
            <v>30</v>
          </cell>
          <cell r="I348">
            <v>1030.5999999999999</v>
          </cell>
          <cell r="J348">
            <v>563</v>
          </cell>
        </row>
        <row r="349">
          <cell r="F349">
            <v>5</v>
          </cell>
          <cell r="G349">
            <v>132</v>
          </cell>
          <cell r="H349">
            <v>132</v>
          </cell>
          <cell r="I349">
            <v>1245.0999999999999</v>
          </cell>
          <cell r="J349">
            <v>2898.6</v>
          </cell>
        </row>
        <row r="350">
          <cell r="F350">
            <v>72</v>
          </cell>
          <cell r="G350">
            <v>404</v>
          </cell>
          <cell r="H350">
            <v>381</v>
          </cell>
          <cell r="I350">
            <v>18726.400000000001</v>
          </cell>
          <cell r="J350">
            <v>5907.5</v>
          </cell>
        </row>
        <row r="351">
          <cell r="F351">
            <v>39</v>
          </cell>
          <cell r="G351">
            <v>138</v>
          </cell>
          <cell r="H351">
            <v>124</v>
          </cell>
          <cell r="I351">
            <v>8260.5</v>
          </cell>
          <cell r="J351">
            <v>1753.8</v>
          </cell>
        </row>
        <row r="352">
          <cell r="F352">
            <v>14</v>
          </cell>
          <cell r="G352">
            <v>62</v>
          </cell>
          <cell r="H352">
            <v>59</v>
          </cell>
          <cell r="I352">
            <v>7161.8</v>
          </cell>
          <cell r="J352">
            <v>1069.4000000000001</v>
          </cell>
        </row>
        <row r="353">
          <cell r="F353">
            <v>25</v>
          </cell>
          <cell r="G353">
            <v>76</v>
          </cell>
          <cell r="H353">
            <v>65</v>
          </cell>
          <cell r="I353">
            <v>1098.7</v>
          </cell>
          <cell r="J353">
            <v>684.4</v>
          </cell>
        </row>
        <row r="354">
          <cell r="F354">
            <v>33</v>
          </cell>
          <cell r="G354">
            <v>266</v>
          </cell>
          <cell r="H354">
            <v>257</v>
          </cell>
          <cell r="I354">
            <v>10465.9</v>
          </cell>
          <cell r="J354">
            <v>4153.7</v>
          </cell>
        </row>
      </sheetData>
      <sheetData sheetId="22">
        <row r="2">
          <cell r="F2">
            <v>9321</v>
          </cell>
        </row>
      </sheetData>
      <sheetData sheetId="23"/>
      <sheetData sheetId="24"/>
      <sheetData sheetId="25"/>
      <sheetData sheetId="26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Ukraine"/>
      <sheetName val="Cherkasy"/>
      <sheetName val="Chernikiv"/>
      <sheetName val="Chernivtsi"/>
      <sheetName val="cityKiev"/>
      <sheetName val="Dnipropetrovsk"/>
      <sheetName val="Donetsk"/>
      <sheetName val="IvanoFrankivsk"/>
      <sheetName val="Kharkiv"/>
      <sheetName val="Kherson"/>
      <sheetName val="Khmelnytsky"/>
      <sheetName val="Kiev"/>
      <sheetName val="Kirovograd"/>
      <sheetName val="Lugansk"/>
      <sheetName val="Lviv"/>
      <sheetName val="Mykolaiv"/>
      <sheetName val="Odessa"/>
      <sheetName val="Poltava"/>
      <sheetName val="Rivne"/>
      <sheetName val="Sumy"/>
      <sheetName val="Ternopil"/>
      <sheetName val="Vinnytsia"/>
      <sheetName val="Volyn"/>
      <sheetName val="Zakarpattia"/>
      <sheetName val="Zaporozhye"/>
      <sheetName val="Zhytomyr"/>
      <sheetName val="Ivano-Frankivsk"/>
    </sheetNames>
    <sheetDataSet>
      <sheetData sheetId="0"/>
      <sheetData sheetId="1">
        <row r="2">
          <cell r="F2">
            <v>341001</v>
          </cell>
          <cell r="G2">
            <v>6298491</v>
          </cell>
          <cell r="H2">
            <v>6192987</v>
          </cell>
          <cell r="I2">
            <v>4170659906.3000002</v>
          </cell>
          <cell r="J2">
            <v>261520535.40000001</v>
          </cell>
        </row>
        <row r="3">
          <cell r="F3">
            <v>46012</v>
          </cell>
          <cell r="G3">
            <v>628925</v>
          </cell>
          <cell r="H3">
            <v>596039</v>
          </cell>
          <cell r="I3">
            <v>213929847.19999999</v>
          </cell>
          <cell r="J3">
            <v>17299605.399999999</v>
          </cell>
        </row>
        <row r="4">
          <cell r="F4">
            <v>44180</v>
          </cell>
          <cell r="G4">
            <v>563281</v>
          </cell>
          <cell r="H4">
            <v>530948</v>
          </cell>
          <cell r="I4">
            <v>205274026.80000001</v>
          </cell>
          <cell r="J4">
            <v>14911772.9</v>
          </cell>
        </row>
        <row r="5">
          <cell r="F5">
            <v>38112</v>
          </cell>
          <cell r="G5">
            <v>424792</v>
          </cell>
          <cell r="H5">
            <v>395572</v>
          </cell>
          <cell r="I5">
            <v>155150332.09999999</v>
          </cell>
          <cell r="J5">
            <v>10989418.6</v>
          </cell>
        </row>
        <row r="6">
          <cell r="F6">
            <v>1064</v>
          </cell>
          <cell r="G6">
            <v>17043</v>
          </cell>
          <cell r="H6">
            <v>16367</v>
          </cell>
          <cell r="I6">
            <v>4677681.5999999996</v>
          </cell>
          <cell r="J6">
            <v>361410.2</v>
          </cell>
        </row>
        <row r="7">
          <cell r="F7">
            <v>153</v>
          </cell>
          <cell r="G7">
            <v>1936</v>
          </cell>
          <cell r="H7">
            <v>1872</v>
          </cell>
          <cell r="I7">
            <v>288911</v>
          </cell>
          <cell r="J7">
            <v>49978.3</v>
          </cell>
        </row>
        <row r="8">
          <cell r="F8">
            <v>2459</v>
          </cell>
          <cell r="G8">
            <v>101178</v>
          </cell>
          <cell r="H8">
            <v>99995</v>
          </cell>
          <cell r="I8">
            <v>39331700.299999997</v>
          </cell>
          <cell r="J8">
            <v>3038252.8</v>
          </cell>
        </row>
        <row r="9">
          <cell r="F9">
            <v>1093</v>
          </cell>
          <cell r="G9">
            <v>4792</v>
          </cell>
          <cell r="H9">
            <v>4057</v>
          </cell>
          <cell r="I9">
            <v>1167491.3</v>
          </cell>
          <cell r="J9">
            <v>76561.7</v>
          </cell>
        </row>
        <row r="10">
          <cell r="F10">
            <v>894</v>
          </cell>
          <cell r="G10">
            <v>11340</v>
          </cell>
          <cell r="H10">
            <v>11031</v>
          </cell>
          <cell r="I10">
            <v>4619590.5</v>
          </cell>
          <cell r="J10">
            <v>362005.2</v>
          </cell>
        </row>
        <row r="11">
          <cell r="F11">
            <v>405</v>
          </cell>
          <cell r="G11">
            <v>2200</v>
          </cell>
          <cell r="H11">
            <v>2054</v>
          </cell>
          <cell r="I11">
            <v>38320</v>
          </cell>
          <cell r="J11">
            <v>34146.1</v>
          </cell>
        </row>
        <row r="12">
          <cell r="F12">
            <v>966</v>
          </cell>
          <cell r="G12">
            <v>60011</v>
          </cell>
          <cell r="H12">
            <v>59814</v>
          </cell>
          <cell r="I12">
            <v>8255542.9000000004</v>
          </cell>
          <cell r="J12">
            <v>2295818</v>
          </cell>
        </row>
        <row r="13">
          <cell r="F13">
            <v>233</v>
          </cell>
          <cell r="G13">
            <v>12396</v>
          </cell>
          <cell r="H13">
            <v>12345</v>
          </cell>
          <cell r="I13">
            <v>1491811.8</v>
          </cell>
          <cell r="J13">
            <v>421716.2</v>
          </cell>
        </row>
        <row r="14">
          <cell r="F14">
            <v>522</v>
          </cell>
          <cell r="G14">
            <v>40555</v>
          </cell>
          <cell r="H14">
            <v>40452</v>
          </cell>
          <cell r="I14">
            <v>6049147.2999999998</v>
          </cell>
          <cell r="J14">
            <v>1636766.7</v>
          </cell>
        </row>
        <row r="15">
          <cell r="F15">
            <v>29</v>
          </cell>
          <cell r="G15">
            <v>115</v>
          </cell>
          <cell r="H15">
            <v>103</v>
          </cell>
          <cell r="I15">
            <v>12787.1</v>
          </cell>
          <cell r="J15">
            <v>1424.4</v>
          </cell>
        </row>
        <row r="16">
          <cell r="F16">
            <v>182</v>
          </cell>
          <cell r="G16">
            <v>6945</v>
          </cell>
          <cell r="H16">
            <v>6914</v>
          </cell>
          <cell r="I16">
            <v>701796.7</v>
          </cell>
          <cell r="J16">
            <v>235910.7</v>
          </cell>
        </row>
        <row r="17">
          <cell r="F17">
            <v>866</v>
          </cell>
          <cell r="G17">
            <v>5633</v>
          </cell>
          <cell r="H17">
            <v>5277</v>
          </cell>
          <cell r="I17">
            <v>400277.5</v>
          </cell>
          <cell r="J17">
            <v>92014.5</v>
          </cell>
        </row>
        <row r="18">
          <cell r="F18">
            <v>470</v>
          </cell>
          <cell r="G18">
            <v>2392</v>
          </cell>
          <cell r="H18">
            <v>2215</v>
          </cell>
          <cell r="I18">
            <v>164967.1</v>
          </cell>
          <cell r="J18">
            <v>31824.5</v>
          </cell>
        </row>
        <row r="19">
          <cell r="F19">
            <v>396</v>
          </cell>
          <cell r="G19">
            <v>3241</v>
          </cell>
          <cell r="H19">
            <v>3062</v>
          </cell>
          <cell r="I19">
            <v>235310.4</v>
          </cell>
          <cell r="J19">
            <v>60190</v>
          </cell>
        </row>
        <row r="20">
          <cell r="F20">
            <v>42187</v>
          </cell>
          <cell r="G20">
            <v>2429619</v>
          </cell>
          <cell r="H20">
            <v>2419325</v>
          </cell>
          <cell r="I20">
            <v>1546614899.8</v>
          </cell>
          <cell r="J20">
            <v>115242030.3</v>
          </cell>
        </row>
        <row r="21">
          <cell r="F21">
            <v>1408</v>
          </cell>
          <cell r="G21">
            <v>316103</v>
          </cell>
          <cell r="H21">
            <v>315713</v>
          </cell>
          <cell r="I21">
            <v>174907014.40000001</v>
          </cell>
          <cell r="J21">
            <v>20907537.800000001</v>
          </cell>
        </row>
        <row r="22">
          <cell r="F22">
            <v>103</v>
          </cell>
          <cell r="G22">
            <v>158358</v>
          </cell>
          <cell r="H22">
            <v>158341</v>
          </cell>
          <cell r="I22">
            <v>30681769.199999999</v>
          </cell>
          <cell r="J22">
            <v>11214193.4</v>
          </cell>
        </row>
        <row r="23">
          <cell r="F23">
            <v>101</v>
          </cell>
          <cell r="G23" t="str">
            <v>к</v>
          </cell>
          <cell r="H23" t="str">
            <v>к</v>
          </cell>
          <cell r="I23" t="str">
            <v>к</v>
          </cell>
          <cell r="J23" t="str">
            <v>к</v>
          </cell>
        </row>
        <row r="24">
          <cell r="F24">
            <v>2</v>
          </cell>
          <cell r="G24" t="str">
            <v>к</v>
          </cell>
          <cell r="H24" t="str">
            <v>к</v>
          </cell>
          <cell r="I24" t="str">
            <v>к</v>
          </cell>
          <cell r="J24" t="str">
            <v>к</v>
          </cell>
        </row>
        <row r="25">
          <cell r="F25">
            <v>110</v>
          </cell>
          <cell r="G25">
            <v>50216</v>
          </cell>
          <cell r="H25">
            <v>50191</v>
          </cell>
          <cell r="I25">
            <v>52940195.399999999</v>
          </cell>
          <cell r="J25">
            <v>3534672</v>
          </cell>
        </row>
        <row r="26">
          <cell r="F26">
            <v>40</v>
          </cell>
          <cell r="G26" t="str">
            <v>к</v>
          </cell>
          <cell r="H26" t="str">
            <v>к</v>
          </cell>
          <cell r="I26" t="str">
            <v>к</v>
          </cell>
          <cell r="J26" t="str">
            <v>к</v>
          </cell>
        </row>
        <row r="27">
          <cell r="F27">
            <v>70</v>
          </cell>
          <cell r="G27" t="str">
            <v>к</v>
          </cell>
          <cell r="H27" t="str">
            <v>к</v>
          </cell>
          <cell r="I27" t="str">
            <v>к</v>
          </cell>
          <cell r="J27" t="str">
            <v>к</v>
          </cell>
        </row>
        <row r="28">
          <cell r="F28">
            <v>46</v>
          </cell>
          <cell r="G28">
            <v>70362</v>
          </cell>
          <cell r="H28">
            <v>70351</v>
          </cell>
          <cell r="I28">
            <v>77356754.200000003</v>
          </cell>
          <cell r="J28">
            <v>4651349.0999999996</v>
          </cell>
        </row>
        <row r="29">
          <cell r="F29">
            <v>21</v>
          </cell>
          <cell r="G29">
            <v>52516</v>
          </cell>
          <cell r="H29">
            <v>52512</v>
          </cell>
          <cell r="I29">
            <v>72532798.400000006</v>
          </cell>
          <cell r="J29">
            <v>3688528.5</v>
          </cell>
        </row>
        <row r="30">
          <cell r="F30">
            <v>25</v>
          </cell>
          <cell r="G30">
            <v>17846</v>
          </cell>
          <cell r="H30">
            <v>17839</v>
          </cell>
          <cell r="I30">
            <v>4823955.8</v>
          </cell>
          <cell r="J30">
            <v>962820.6</v>
          </cell>
        </row>
        <row r="31">
          <cell r="F31">
            <v>1037</v>
          </cell>
          <cell r="G31">
            <v>34188</v>
          </cell>
          <cell r="H31">
            <v>33888</v>
          </cell>
          <cell r="I31">
            <v>11784624.300000001</v>
          </cell>
          <cell r="J31">
            <v>1266249.2</v>
          </cell>
        </row>
        <row r="32">
          <cell r="F32">
            <v>928</v>
          </cell>
          <cell r="G32">
            <v>32104</v>
          </cell>
          <cell r="H32">
            <v>31832</v>
          </cell>
          <cell r="I32">
            <v>11430930.4</v>
          </cell>
          <cell r="J32">
            <v>1195550.5</v>
          </cell>
        </row>
        <row r="33">
          <cell r="F33">
            <v>109</v>
          </cell>
          <cell r="G33">
            <v>2084</v>
          </cell>
          <cell r="H33">
            <v>2056</v>
          </cell>
          <cell r="I33">
            <v>353693.9</v>
          </cell>
          <cell r="J33">
            <v>70698.7</v>
          </cell>
        </row>
        <row r="34">
          <cell r="F34">
            <v>112</v>
          </cell>
          <cell r="G34">
            <v>2979</v>
          </cell>
          <cell r="H34">
            <v>2942</v>
          </cell>
          <cell r="I34">
            <v>2143671.2999999998</v>
          </cell>
          <cell r="J34">
            <v>241074.1</v>
          </cell>
        </row>
        <row r="35">
          <cell r="F35">
            <v>76</v>
          </cell>
          <cell r="G35">
            <v>1760</v>
          </cell>
          <cell r="H35">
            <v>1744</v>
          </cell>
          <cell r="I35">
            <v>1328475.5</v>
          </cell>
          <cell r="J35">
            <v>170880.2</v>
          </cell>
        </row>
        <row r="36">
          <cell r="F36">
            <v>36</v>
          </cell>
          <cell r="G36">
            <v>1219</v>
          </cell>
          <cell r="H36">
            <v>1198</v>
          </cell>
          <cell r="I36">
            <v>815195.8</v>
          </cell>
          <cell r="J36">
            <v>70193.899999999994</v>
          </cell>
        </row>
        <row r="37">
          <cell r="F37">
            <v>35878</v>
          </cell>
          <cell r="G37">
            <v>1620223</v>
          </cell>
          <cell r="H37">
            <v>1610991</v>
          </cell>
          <cell r="I37">
            <v>995112148.60000002</v>
          </cell>
          <cell r="J37">
            <v>68819395.700000003</v>
          </cell>
        </row>
        <row r="38">
          <cell r="F38">
            <v>4886</v>
          </cell>
          <cell r="G38">
            <v>311719</v>
          </cell>
          <cell r="H38">
            <v>310494</v>
          </cell>
          <cell r="I38">
            <v>267334789.30000001</v>
          </cell>
          <cell r="J38">
            <v>11776061.6</v>
          </cell>
        </row>
        <row r="39">
          <cell r="F39">
            <v>750</v>
          </cell>
          <cell r="G39">
            <v>52679</v>
          </cell>
          <cell r="H39">
            <v>52455</v>
          </cell>
          <cell r="I39">
            <v>32129247.899999999</v>
          </cell>
          <cell r="J39">
            <v>1691139.1</v>
          </cell>
        </row>
        <row r="40">
          <cell r="F40">
            <v>193</v>
          </cell>
          <cell r="G40">
            <v>5941</v>
          </cell>
          <cell r="H40">
            <v>5903</v>
          </cell>
          <cell r="I40">
            <v>3274715.5</v>
          </cell>
          <cell r="J40">
            <v>144792.4</v>
          </cell>
        </row>
        <row r="41">
          <cell r="F41">
            <v>335</v>
          </cell>
          <cell r="G41">
            <v>19403</v>
          </cell>
          <cell r="H41">
            <v>19322</v>
          </cell>
          <cell r="I41">
            <v>15935536.800000001</v>
          </cell>
          <cell r="J41">
            <v>927689.2</v>
          </cell>
        </row>
        <row r="42">
          <cell r="F42">
            <v>471</v>
          </cell>
          <cell r="G42">
            <v>26375</v>
          </cell>
          <cell r="H42">
            <v>26287</v>
          </cell>
          <cell r="I42">
            <v>95687676.700000003</v>
          </cell>
          <cell r="J42">
            <v>1540046.8</v>
          </cell>
        </row>
        <row r="43">
          <cell r="F43">
            <v>401</v>
          </cell>
          <cell r="G43">
            <v>55333</v>
          </cell>
          <cell r="H43">
            <v>55232</v>
          </cell>
          <cell r="I43">
            <v>35256300.399999999</v>
          </cell>
          <cell r="J43">
            <v>1985136.3</v>
          </cell>
        </row>
        <row r="44">
          <cell r="F44">
            <v>657</v>
          </cell>
          <cell r="G44">
            <v>15602</v>
          </cell>
          <cell r="H44">
            <v>15421</v>
          </cell>
          <cell r="I44">
            <v>10195036.4</v>
          </cell>
          <cell r="J44">
            <v>535718.1</v>
          </cell>
        </row>
        <row r="45">
          <cell r="F45">
            <v>1158</v>
          </cell>
          <cell r="G45">
            <v>74389</v>
          </cell>
          <cell r="H45">
            <v>74080</v>
          </cell>
          <cell r="I45">
            <v>19426212.399999999</v>
          </cell>
          <cell r="J45">
            <v>2185496.2999999998</v>
          </cell>
        </row>
        <row r="46">
          <cell r="F46">
            <v>669</v>
          </cell>
          <cell r="G46">
            <v>56263</v>
          </cell>
          <cell r="H46">
            <v>56108</v>
          </cell>
          <cell r="I46">
            <v>48122018.299999997</v>
          </cell>
          <cell r="J46">
            <v>2553406.4</v>
          </cell>
        </row>
        <row r="47">
          <cell r="F47">
            <v>252</v>
          </cell>
          <cell r="G47">
            <v>5734</v>
          </cell>
          <cell r="H47">
            <v>5686</v>
          </cell>
          <cell r="I47">
            <v>7308044.9000000004</v>
          </cell>
          <cell r="J47">
            <v>212637</v>
          </cell>
        </row>
        <row r="48">
          <cell r="F48">
            <v>633</v>
          </cell>
          <cell r="G48">
            <v>34588</v>
          </cell>
          <cell r="H48">
            <v>34432</v>
          </cell>
          <cell r="I48">
            <v>38197683.799999997</v>
          </cell>
          <cell r="J48">
            <v>2115515.6</v>
          </cell>
        </row>
        <row r="49">
          <cell r="F49">
            <v>9</v>
          </cell>
          <cell r="G49">
            <v>4479</v>
          </cell>
          <cell r="H49">
            <v>4475</v>
          </cell>
          <cell r="I49">
            <v>31626274.600000001</v>
          </cell>
          <cell r="J49">
            <v>703329.2</v>
          </cell>
        </row>
        <row r="50">
          <cell r="F50">
            <v>547</v>
          </cell>
          <cell r="G50">
            <v>16980</v>
          </cell>
          <cell r="H50">
            <v>16818</v>
          </cell>
          <cell r="I50">
            <v>4755630.5999999996</v>
          </cell>
          <cell r="J50">
            <v>461361</v>
          </cell>
        </row>
        <row r="51">
          <cell r="F51">
            <v>29</v>
          </cell>
          <cell r="G51">
            <v>592</v>
          </cell>
          <cell r="H51">
            <v>586</v>
          </cell>
          <cell r="I51">
            <v>181181.2</v>
          </cell>
          <cell r="J51">
            <v>17723.400000000001</v>
          </cell>
        </row>
        <row r="52">
          <cell r="F52">
            <v>27</v>
          </cell>
          <cell r="G52">
            <v>2019</v>
          </cell>
          <cell r="H52">
            <v>2006</v>
          </cell>
          <cell r="I52">
            <v>526036.19999999995</v>
          </cell>
          <cell r="J52">
            <v>61022</v>
          </cell>
        </row>
        <row r="53">
          <cell r="F53">
            <v>34</v>
          </cell>
          <cell r="G53">
            <v>1061</v>
          </cell>
          <cell r="H53">
            <v>1052</v>
          </cell>
          <cell r="I53">
            <v>105674.8</v>
          </cell>
          <cell r="J53">
            <v>16806.599999999999</v>
          </cell>
        </row>
        <row r="54">
          <cell r="F54">
            <v>457</v>
          </cell>
          <cell r="G54">
            <v>13308</v>
          </cell>
          <cell r="H54">
            <v>13174</v>
          </cell>
          <cell r="I54">
            <v>3942738.4</v>
          </cell>
          <cell r="J54">
            <v>365809</v>
          </cell>
        </row>
        <row r="55">
          <cell r="F55">
            <v>1825</v>
          </cell>
          <cell r="G55">
            <v>47716</v>
          </cell>
          <cell r="H55">
            <v>47250</v>
          </cell>
          <cell r="I55">
            <v>5225245.7</v>
          </cell>
          <cell r="J55">
            <v>1144702</v>
          </cell>
        </row>
        <row r="56">
          <cell r="F56">
            <v>1682</v>
          </cell>
          <cell r="G56">
            <v>43398</v>
          </cell>
          <cell r="H56">
            <v>42972</v>
          </cell>
          <cell r="I56">
            <v>4315476.5</v>
          </cell>
          <cell r="J56">
            <v>1040535.7</v>
          </cell>
        </row>
        <row r="57">
          <cell r="F57">
            <v>29</v>
          </cell>
          <cell r="G57">
            <v>425</v>
          </cell>
          <cell r="H57">
            <v>418</v>
          </cell>
          <cell r="I57">
            <v>170341.4</v>
          </cell>
          <cell r="J57">
            <v>6279.1</v>
          </cell>
        </row>
        <row r="58">
          <cell r="F58">
            <v>114</v>
          </cell>
          <cell r="G58">
            <v>3893</v>
          </cell>
          <cell r="H58">
            <v>3860</v>
          </cell>
          <cell r="I58">
            <v>739427.8</v>
          </cell>
          <cell r="J58">
            <v>97887.2</v>
          </cell>
        </row>
        <row r="59">
          <cell r="F59">
            <v>397</v>
          </cell>
          <cell r="G59">
            <v>19010</v>
          </cell>
          <cell r="H59">
            <v>18850</v>
          </cell>
          <cell r="I59">
            <v>2749172.5</v>
          </cell>
          <cell r="J59">
            <v>511714.3</v>
          </cell>
        </row>
        <row r="60">
          <cell r="F60">
            <v>117</v>
          </cell>
          <cell r="G60">
            <v>4564</v>
          </cell>
          <cell r="H60">
            <v>4519</v>
          </cell>
          <cell r="I60">
            <v>1037998.8</v>
          </cell>
          <cell r="J60">
            <v>138586.4</v>
          </cell>
        </row>
        <row r="61">
          <cell r="F61">
            <v>280</v>
          </cell>
          <cell r="G61">
            <v>14446</v>
          </cell>
          <cell r="H61">
            <v>14331</v>
          </cell>
          <cell r="I61">
            <v>1711173.7</v>
          </cell>
          <cell r="J61">
            <v>373127.9</v>
          </cell>
        </row>
        <row r="62">
          <cell r="F62">
            <v>2949</v>
          </cell>
          <cell r="G62">
            <v>35593</v>
          </cell>
          <cell r="H62">
            <v>34497</v>
          </cell>
          <cell r="I62">
            <v>14042913.800000001</v>
          </cell>
          <cell r="J62">
            <v>967488.9</v>
          </cell>
        </row>
        <row r="63">
          <cell r="F63">
            <v>1392</v>
          </cell>
          <cell r="G63">
            <v>11716</v>
          </cell>
          <cell r="H63">
            <v>11222</v>
          </cell>
          <cell r="I63">
            <v>3336146.7</v>
          </cell>
          <cell r="J63">
            <v>267086.5</v>
          </cell>
        </row>
        <row r="64">
          <cell r="F64">
            <v>1557</v>
          </cell>
          <cell r="G64">
            <v>23877</v>
          </cell>
          <cell r="H64">
            <v>23275</v>
          </cell>
          <cell r="I64">
            <v>10706767.1</v>
          </cell>
          <cell r="J64">
            <v>700402.4</v>
          </cell>
        </row>
        <row r="65">
          <cell r="F65">
            <v>936</v>
          </cell>
          <cell r="G65">
            <v>30593</v>
          </cell>
          <cell r="H65">
            <v>30376</v>
          </cell>
          <cell r="I65">
            <v>21987670.800000001</v>
          </cell>
          <cell r="J65">
            <v>1182201.1000000001</v>
          </cell>
        </row>
        <row r="66">
          <cell r="F66">
            <v>48</v>
          </cell>
          <cell r="G66">
            <v>7215</v>
          </cell>
          <cell r="H66">
            <v>7204</v>
          </cell>
          <cell r="I66">
            <v>5991450</v>
          </cell>
          <cell r="J66">
            <v>406630.9</v>
          </cell>
        </row>
        <row r="67">
          <cell r="F67">
            <v>888</v>
          </cell>
          <cell r="G67">
            <v>23378</v>
          </cell>
          <cell r="H67">
            <v>23172</v>
          </cell>
          <cell r="I67">
            <v>15996220.800000001</v>
          </cell>
          <cell r="J67">
            <v>775570.2</v>
          </cell>
        </row>
        <row r="68">
          <cell r="F68">
            <v>1810</v>
          </cell>
          <cell r="G68">
            <v>23461</v>
          </cell>
          <cell r="H68">
            <v>23069</v>
          </cell>
          <cell r="I68">
            <v>8726177.3000000007</v>
          </cell>
          <cell r="J68">
            <v>812266.9</v>
          </cell>
        </row>
        <row r="69">
          <cell r="F69">
            <v>1771</v>
          </cell>
          <cell r="G69">
            <v>23266</v>
          </cell>
          <cell r="H69">
            <v>22890</v>
          </cell>
          <cell r="I69">
            <v>8704985.5</v>
          </cell>
          <cell r="J69">
            <v>805479.1</v>
          </cell>
        </row>
        <row r="70">
          <cell r="F70">
            <v>39</v>
          </cell>
          <cell r="G70">
            <v>195</v>
          </cell>
          <cell r="H70">
            <v>179</v>
          </cell>
          <cell r="I70">
            <v>21191.8</v>
          </cell>
          <cell r="J70">
            <v>6787.8</v>
          </cell>
        </row>
        <row r="71">
          <cell r="F71">
            <v>123</v>
          </cell>
          <cell r="G71">
            <v>28647</v>
          </cell>
          <cell r="H71">
            <v>28617</v>
          </cell>
          <cell r="I71">
            <v>51961100.600000001</v>
          </cell>
          <cell r="J71">
            <v>1640400.5</v>
          </cell>
        </row>
        <row r="72">
          <cell r="F72">
            <v>12</v>
          </cell>
          <cell r="G72">
            <v>16911</v>
          </cell>
          <cell r="H72">
            <v>16910</v>
          </cell>
          <cell r="I72">
            <v>22258270.800000001</v>
          </cell>
          <cell r="J72">
            <v>983984.6</v>
          </cell>
        </row>
        <row r="73">
          <cell r="F73">
            <v>111</v>
          </cell>
          <cell r="G73">
            <v>11736</v>
          </cell>
          <cell r="H73">
            <v>11707</v>
          </cell>
          <cell r="I73">
            <v>29702829.800000001</v>
          </cell>
          <cell r="J73">
            <v>656415.9</v>
          </cell>
        </row>
        <row r="74">
          <cell r="F74">
            <v>1325</v>
          </cell>
          <cell r="G74">
            <v>76862</v>
          </cell>
          <cell r="H74">
            <v>76520</v>
          </cell>
          <cell r="I74">
            <v>53383529.200000003</v>
          </cell>
          <cell r="J74">
            <v>3684052.7</v>
          </cell>
        </row>
        <row r="75">
          <cell r="F75">
            <v>494</v>
          </cell>
          <cell r="G75">
            <v>53144</v>
          </cell>
          <cell r="H75">
            <v>53023</v>
          </cell>
          <cell r="I75">
            <v>36982855.700000003</v>
          </cell>
          <cell r="J75">
            <v>2701048.3</v>
          </cell>
        </row>
        <row r="76">
          <cell r="F76">
            <v>47</v>
          </cell>
          <cell r="G76">
            <v>552</v>
          </cell>
          <cell r="H76">
            <v>543</v>
          </cell>
          <cell r="I76">
            <v>437225.2</v>
          </cell>
          <cell r="J76">
            <v>22268.5</v>
          </cell>
        </row>
        <row r="77">
          <cell r="F77">
            <v>211</v>
          </cell>
          <cell r="G77">
            <v>5554</v>
          </cell>
          <cell r="H77">
            <v>5494</v>
          </cell>
          <cell r="I77">
            <v>3344325.4</v>
          </cell>
          <cell r="J77">
            <v>209736.5</v>
          </cell>
        </row>
        <row r="78">
          <cell r="F78">
            <v>265</v>
          </cell>
          <cell r="G78">
            <v>7571</v>
          </cell>
          <cell r="H78">
            <v>7506</v>
          </cell>
          <cell r="I78">
            <v>8567455.3000000007</v>
          </cell>
          <cell r="J78">
            <v>399162.6</v>
          </cell>
        </row>
        <row r="79">
          <cell r="F79">
            <v>296</v>
          </cell>
          <cell r="G79">
            <v>9790</v>
          </cell>
          <cell r="H79">
            <v>9715</v>
          </cell>
          <cell r="I79">
            <v>3977116</v>
          </cell>
          <cell r="J79">
            <v>345579.9</v>
          </cell>
        </row>
        <row r="80">
          <cell r="F80">
            <v>12</v>
          </cell>
          <cell r="G80">
            <v>251</v>
          </cell>
          <cell r="H80">
            <v>239</v>
          </cell>
          <cell r="I80">
            <v>74551.600000000006</v>
          </cell>
          <cell r="J80">
            <v>6256.9</v>
          </cell>
        </row>
        <row r="81">
          <cell r="F81">
            <v>233</v>
          </cell>
          <cell r="G81">
            <v>23534</v>
          </cell>
          <cell r="H81">
            <v>23454</v>
          </cell>
          <cell r="I81">
            <v>15729666</v>
          </cell>
          <cell r="J81">
            <v>1820864.3</v>
          </cell>
        </row>
        <row r="82">
          <cell r="F82">
            <v>49</v>
          </cell>
          <cell r="G82">
            <v>2050</v>
          </cell>
          <cell r="H82">
            <v>2027</v>
          </cell>
          <cell r="I82">
            <v>1350620</v>
          </cell>
          <cell r="J82">
            <v>167498.5</v>
          </cell>
        </row>
        <row r="83">
          <cell r="F83">
            <v>184</v>
          </cell>
          <cell r="G83">
            <v>21484</v>
          </cell>
          <cell r="H83">
            <v>21427</v>
          </cell>
          <cell r="I83">
            <v>14379046</v>
          </cell>
          <cell r="J83">
            <v>1653365.8</v>
          </cell>
        </row>
        <row r="84">
          <cell r="F84">
            <v>2009</v>
          </cell>
          <cell r="G84">
            <v>50080</v>
          </cell>
          <cell r="H84">
            <v>49641</v>
          </cell>
          <cell r="I84">
            <v>27938460.899999999</v>
          </cell>
          <cell r="J84">
            <v>1622084.8</v>
          </cell>
        </row>
        <row r="85">
          <cell r="F85">
            <v>204</v>
          </cell>
          <cell r="G85">
            <v>11648</v>
          </cell>
          <cell r="H85">
            <v>11623</v>
          </cell>
          <cell r="I85">
            <v>3634647</v>
          </cell>
          <cell r="J85">
            <v>442329.7</v>
          </cell>
        </row>
        <row r="86">
          <cell r="F86">
            <v>1805</v>
          </cell>
          <cell r="G86">
            <v>38432</v>
          </cell>
          <cell r="H86">
            <v>38018</v>
          </cell>
          <cell r="I86">
            <v>24303813.899999999</v>
          </cell>
          <cell r="J86">
            <v>1179755.1000000001</v>
          </cell>
        </row>
        <row r="87">
          <cell r="F87">
            <v>2900</v>
          </cell>
          <cell r="G87">
            <v>89282</v>
          </cell>
          <cell r="H87">
            <v>88422</v>
          </cell>
          <cell r="I87">
            <v>39959456.299999997</v>
          </cell>
          <cell r="J87">
            <v>3493620.8</v>
          </cell>
        </row>
        <row r="88">
          <cell r="F88">
            <v>263</v>
          </cell>
          <cell r="G88">
            <v>11407</v>
          </cell>
          <cell r="H88">
            <v>11325</v>
          </cell>
          <cell r="I88">
            <v>5659702.0999999996</v>
          </cell>
          <cell r="J88">
            <v>452038.6</v>
          </cell>
        </row>
        <row r="89">
          <cell r="F89">
            <v>56</v>
          </cell>
          <cell r="G89">
            <v>6612</v>
          </cell>
          <cell r="H89">
            <v>6600</v>
          </cell>
          <cell r="I89">
            <v>1859146.7</v>
          </cell>
          <cell r="J89">
            <v>271042.5</v>
          </cell>
        </row>
        <row r="90">
          <cell r="F90">
            <v>520</v>
          </cell>
          <cell r="G90">
            <v>15748</v>
          </cell>
          <cell r="H90">
            <v>15554</v>
          </cell>
          <cell r="I90">
            <v>5372785.9000000004</v>
          </cell>
          <cell r="J90">
            <v>505139.7</v>
          </cell>
        </row>
        <row r="91">
          <cell r="F91">
            <v>93</v>
          </cell>
          <cell r="G91">
            <v>3620</v>
          </cell>
          <cell r="H91">
            <v>3597</v>
          </cell>
          <cell r="I91">
            <v>852745.9</v>
          </cell>
          <cell r="J91">
            <v>116622.1</v>
          </cell>
        </row>
        <row r="92">
          <cell r="F92">
            <v>70</v>
          </cell>
          <cell r="G92">
            <v>8486</v>
          </cell>
          <cell r="H92">
            <v>8463</v>
          </cell>
          <cell r="I92">
            <v>8184438.5</v>
          </cell>
          <cell r="J92">
            <v>534146.5</v>
          </cell>
        </row>
        <row r="93">
          <cell r="F93">
            <v>1265</v>
          </cell>
          <cell r="G93">
            <v>31844</v>
          </cell>
          <cell r="H93">
            <v>31457</v>
          </cell>
          <cell r="I93">
            <v>13433373</v>
          </cell>
          <cell r="J93">
            <v>1216237.2</v>
          </cell>
        </row>
        <row r="94">
          <cell r="F94">
            <v>425</v>
          </cell>
          <cell r="G94">
            <v>4028</v>
          </cell>
          <cell r="H94">
            <v>3924</v>
          </cell>
          <cell r="I94">
            <v>642179.9</v>
          </cell>
          <cell r="J94">
            <v>77870.7</v>
          </cell>
        </row>
        <row r="95">
          <cell r="F95">
            <v>208</v>
          </cell>
          <cell r="G95">
            <v>7537</v>
          </cell>
          <cell r="H95">
            <v>7502</v>
          </cell>
          <cell r="I95">
            <v>3955084.3</v>
          </cell>
          <cell r="J95">
            <v>320523.5</v>
          </cell>
        </row>
        <row r="96">
          <cell r="F96">
            <v>533</v>
          </cell>
          <cell r="G96">
            <v>198757</v>
          </cell>
          <cell r="H96">
            <v>198622</v>
          </cell>
          <cell r="I96">
            <v>242081644.80000001</v>
          </cell>
          <cell r="J96">
            <v>12925070.4</v>
          </cell>
        </row>
        <row r="97">
          <cell r="F97">
            <v>66</v>
          </cell>
          <cell r="G97">
            <v>152670</v>
          </cell>
          <cell r="H97">
            <v>152654</v>
          </cell>
          <cell r="I97">
            <v>201959984.5</v>
          </cell>
          <cell r="J97">
            <v>10847356.4</v>
          </cell>
        </row>
        <row r="98">
          <cell r="F98">
            <v>56</v>
          </cell>
          <cell r="G98">
            <v>22627</v>
          </cell>
          <cell r="H98">
            <v>22615</v>
          </cell>
          <cell r="I98">
            <v>21534181.199999999</v>
          </cell>
          <cell r="J98">
            <v>1133000.5</v>
          </cell>
        </row>
        <row r="99">
          <cell r="F99">
            <v>186</v>
          </cell>
          <cell r="G99">
            <v>5666</v>
          </cell>
          <cell r="H99">
            <v>5627</v>
          </cell>
          <cell r="I99">
            <v>5405903.7000000002</v>
          </cell>
          <cell r="J99">
            <v>198632</v>
          </cell>
        </row>
        <row r="100">
          <cell r="F100">
            <v>93</v>
          </cell>
          <cell r="G100">
            <v>12259</v>
          </cell>
          <cell r="H100">
            <v>12232</v>
          </cell>
          <cell r="I100">
            <v>12213685.4</v>
          </cell>
          <cell r="J100">
            <v>579992.30000000005</v>
          </cell>
        </row>
        <row r="101">
          <cell r="F101">
            <v>132</v>
          </cell>
          <cell r="G101">
            <v>5535</v>
          </cell>
          <cell r="H101">
            <v>5494</v>
          </cell>
          <cell r="I101">
            <v>967890</v>
          </cell>
          <cell r="J101">
            <v>166089.20000000001</v>
          </cell>
        </row>
        <row r="102">
          <cell r="F102">
            <v>3091</v>
          </cell>
          <cell r="G102">
            <v>81694</v>
          </cell>
          <cell r="H102">
            <v>80994</v>
          </cell>
          <cell r="I102">
            <v>24187929.800000001</v>
          </cell>
          <cell r="J102">
            <v>2863415.6</v>
          </cell>
        </row>
        <row r="103">
          <cell r="F103">
            <v>1081</v>
          </cell>
          <cell r="G103">
            <v>18124</v>
          </cell>
          <cell r="H103">
            <v>17856</v>
          </cell>
          <cell r="I103">
            <v>5801508.2999999998</v>
          </cell>
          <cell r="J103">
            <v>505270.1</v>
          </cell>
        </row>
        <row r="104">
          <cell r="F104">
            <v>160</v>
          </cell>
          <cell r="G104">
            <v>6384</v>
          </cell>
          <cell r="H104">
            <v>6359</v>
          </cell>
          <cell r="I104">
            <v>1704779.5</v>
          </cell>
          <cell r="J104">
            <v>215776.1</v>
          </cell>
        </row>
        <row r="105">
          <cell r="F105">
            <v>47</v>
          </cell>
          <cell r="G105">
            <v>2674</v>
          </cell>
          <cell r="H105">
            <v>2661</v>
          </cell>
          <cell r="I105">
            <v>595394.1</v>
          </cell>
          <cell r="J105">
            <v>104005.3</v>
          </cell>
        </row>
        <row r="106">
          <cell r="F106">
            <v>27</v>
          </cell>
          <cell r="G106">
            <v>6434</v>
          </cell>
          <cell r="H106">
            <v>6428</v>
          </cell>
          <cell r="I106">
            <v>976564.4</v>
          </cell>
          <cell r="J106">
            <v>290153.5</v>
          </cell>
        </row>
        <row r="107">
          <cell r="F107">
            <v>119</v>
          </cell>
          <cell r="G107">
            <v>4712</v>
          </cell>
          <cell r="H107">
            <v>4681</v>
          </cell>
          <cell r="I107">
            <v>796662.4</v>
          </cell>
          <cell r="J107">
            <v>123450.9</v>
          </cell>
        </row>
        <row r="108">
          <cell r="F108">
            <v>705</v>
          </cell>
          <cell r="G108">
            <v>11524</v>
          </cell>
          <cell r="H108">
            <v>11370</v>
          </cell>
          <cell r="I108">
            <v>2461304</v>
          </cell>
          <cell r="J108">
            <v>423130.1</v>
          </cell>
        </row>
        <row r="109">
          <cell r="F109">
            <v>185</v>
          </cell>
          <cell r="G109">
            <v>5991</v>
          </cell>
          <cell r="H109">
            <v>5963</v>
          </cell>
          <cell r="I109">
            <v>1013952.7</v>
          </cell>
          <cell r="J109">
            <v>172846.6</v>
          </cell>
        </row>
        <row r="110">
          <cell r="F110">
            <v>767</v>
          </cell>
          <cell r="G110">
            <v>25851</v>
          </cell>
          <cell r="H110">
            <v>25676</v>
          </cell>
          <cell r="I110">
            <v>10837764.4</v>
          </cell>
          <cell r="J110">
            <v>1028783</v>
          </cell>
        </row>
        <row r="111">
          <cell r="F111">
            <v>792</v>
          </cell>
          <cell r="G111">
            <v>35471</v>
          </cell>
          <cell r="H111">
            <v>35241</v>
          </cell>
          <cell r="I111">
            <v>9066545.0999999996</v>
          </cell>
          <cell r="J111">
            <v>1399639</v>
          </cell>
        </row>
        <row r="112">
          <cell r="F112">
            <v>106</v>
          </cell>
          <cell r="G112">
            <v>2584</v>
          </cell>
          <cell r="H112">
            <v>2565</v>
          </cell>
          <cell r="I112">
            <v>598084.19999999995</v>
          </cell>
          <cell r="J112">
            <v>87086.399999999994</v>
          </cell>
        </row>
        <row r="113">
          <cell r="F113">
            <v>114</v>
          </cell>
          <cell r="G113">
            <v>2866</v>
          </cell>
          <cell r="H113">
            <v>2841</v>
          </cell>
          <cell r="I113">
            <v>1751332.5</v>
          </cell>
          <cell r="J113">
            <v>111417</v>
          </cell>
        </row>
        <row r="114">
          <cell r="F114">
            <v>115</v>
          </cell>
          <cell r="G114">
            <v>3308</v>
          </cell>
          <cell r="H114">
            <v>3278</v>
          </cell>
          <cell r="I114">
            <v>587606.6</v>
          </cell>
          <cell r="J114">
            <v>109080.7</v>
          </cell>
        </row>
        <row r="115">
          <cell r="F115">
            <v>32</v>
          </cell>
          <cell r="G115">
            <v>2789</v>
          </cell>
          <cell r="H115">
            <v>2777</v>
          </cell>
          <cell r="I115">
            <v>2132450.4</v>
          </cell>
          <cell r="J115">
            <v>155390.6</v>
          </cell>
        </row>
        <row r="116">
          <cell r="F116">
            <v>311</v>
          </cell>
          <cell r="G116">
            <v>19515</v>
          </cell>
          <cell r="H116">
            <v>19406</v>
          </cell>
          <cell r="I116">
            <v>3405422.2</v>
          </cell>
          <cell r="J116">
            <v>789427.5</v>
          </cell>
        </row>
        <row r="117">
          <cell r="F117">
            <v>70</v>
          </cell>
          <cell r="G117">
            <v>1102</v>
          </cell>
          <cell r="H117">
            <v>1078</v>
          </cell>
          <cell r="I117">
            <v>215025</v>
          </cell>
          <cell r="J117">
            <v>42327.5</v>
          </cell>
        </row>
        <row r="118">
          <cell r="F118">
            <v>36</v>
          </cell>
          <cell r="G118">
            <v>3231</v>
          </cell>
          <cell r="H118">
            <v>3224</v>
          </cell>
          <cell r="I118">
            <v>363856.2</v>
          </cell>
          <cell r="J118">
            <v>103573.6</v>
          </cell>
        </row>
        <row r="119">
          <cell r="F119">
            <v>8</v>
          </cell>
          <cell r="G119">
            <v>76</v>
          </cell>
          <cell r="H119">
            <v>72</v>
          </cell>
          <cell r="I119">
            <v>12768</v>
          </cell>
          <cell r="J119">
            <v>1335.7</v>
          </cell>
        </row>
        <row r="120">
          <cell r="F120">
            <v>907</v>
          </cell>
          <cell r="G120">
            <v>65606</v>
          </cell>
          <cell r="H120">
            <v>65452</v>
          </cell>
          <cell r="I120">
            <v>22645842.100000001</v>
          </cell>
          <cell r="J120">
            <v>2522641.9</v>
          </cell>
        </row>
        <row r="121">
          <cell r="F121">
            <v>412</v>
          </cell>
          <cell r="G121">
            <v>35525</v>
          </cell>
          <cell r="H121">
            <v>35463</v>
          </cell>
          <cell r="I121">
            <v>9330655.0999999996</v>
          </cell>
          <cell r="J121">
            <v>1403722.1</v>
          </cell>
        </row>
        <row r="122">
          <cell r="F122">
            <v>30</v>
          </cell>
          <cell r="G122">
            <v>2795</v>
          </cell>
          <cell r="H122">
            <v>2792</v>
          </cell>
          <cell r="I122">
            <v>1835257.2</v>
          </cell>
          <cell r="J122">
            <v>114190.3</v>
          </cell>
        </row>
        <row r="123">
          <cell r="F123">
            <v>108</v>
          </cell>
          <cell r="G123">
            <v>9648</v>
          </cell>
          <cell r="H123">
            <v>9641</v>
          </cell>
          <cell r="I123">
            <v>5163358.8</v>
          </cell>
          <cell r="J123">
            <v>420886.8</v>
          </cell>
        </row>
        <row r="124">
          <cell r="F124">
            <v>115</v>
          </cell>
          <cell r="G124">
            <v>4635</v>
          </cell>
          <cell r="H124">
            <v>4618</v>
          </cell>
          <cell r="I124">
            <v>994820.6</v>
          </cell>
          <cell r="J124">
            <v>139774.39999999999</v>
          </cell>
        </row>
        <row r="125">
          <cell r="F125">
            <v>90</v>
          </cell>
          <cell r="G125">
            <v>7251</v>
          </cell>
          <cell r="H125">
            <v>7238</v>
          </cell>
          <cell r="I125">
            <v>2764392.3</v>
          </cell>
          <cell r="J125">
            <v>221624.2</v>
          </cell>
        </row>
        <row r="126">
          <cell r="F126">
            <v>152</v>
          </cell>
          <cell r="G126">
            <v>5752</v>
          </cell>
          <cell r="H126">
            <v>5700</v>
          </cell>
          <cell r="I126">
            <v>2557358.1</v>
          </cell>
          <cell r="J126">
            <v>222444.1</v>
          </cell>
        </row>
        <row r="127">
          <cell r="F127">
            <v>2126</v>
          </cell>
          <cell r="G127">
            <v>152073</v>
          </cell>
          <cell r="H127">
            <v>151557</v>
          </cell>
          <cell r="I127">
            <v>39102667.299999997</v>
          </cell>
          <cell r="J127">
            <v>6258567.7999999998</v>
          </cell>
        </row>
        <row r="128">
          <cell r="F128">
            <v>338</v>
          </cell>
          <cell r="G128">
            <v>59832</v>
          </cell>
          <cell r="H128">
            <v>59752</v>
          </cell>
          <cell r="I128">
            <v>14299602</v>
          </cell>
          <cell r="J128">
            <v>2645986.6</v>
          </cell>
        </row>
        <row r="129">
          <cell r="F129">
            <v>765</v>
          </cell>
          <cell r="G129">
            <v>27121</v>
          </cell>
          <cell r="H129">
            <v>26942</v>
          </cell>
          <cell r="I129">
            <v>8299574.5999999996</v>
          </cell>
          <cell r="J129">
            <v>965854.4</v>
          </cell>
        </row>
        <row r="130">
          <cell r="F130">
            <v>274</v>
          </cell>
          <cell r="G130">
            <v>17660</v>
          </cell>
          <cell r="H130">
            <v>17571</v>
          </cell>
          <cell r="I130">
            <v>5374749.2000000002</v>
          </cell>
          <cell r="J130">
            <v>559236.4</v>
          </cell>
        </row>
        <row r="131">
          <cell r="F131">
            <v>115</v>
          </cell>
          <cell r="G131">
            <v>3404</v>
          </cell>
          <cell r="H131">
            <v>3379</v>
          </cell>
          <cell r="I131">
            <v>635071.30000000005</v>
          </cell>
          <cell r="J131">
            <v>97204</v>
          </cell>
        </row>
        <row r="132">
          <cell r="F132">
            <v>634</v>
          </cell>
          <cell r="G132">
            <v>44056</v>
          </cell>
          <cell r="H132">
            <v>43913</v>
          </cell>
          <cell r="I132">
            <v>10493670.199999999</v>
          </cell>
          <cell r="J132">
            <v>1990286.4</v>
          </cell>
        </row>
        <row r="133">
          <cell r="F133">
            <v>284</v>
          </cell>
          <cell r="G133">
            <v>48825</v>
          </cell>
          <cell r="H133">
            <v>48739</v>
          </cell>
          <cell r="I133">
            <v>12572489</v>
          </cell>
          <cell r="J133">
            <v>1897042</v>
          </cell>
        </row>
        <row r="134">
          <cell r="F134">
            <v>54</v>
          </cell>
          <cell r="G134">
            <v>12183</v>
          </cell>
          <cell r="H134">
            <v>12175</v>
          </cell>
          <cell r="I134">
            <v>5921380.7999999998</v>
          </cell>
          <cell r="J134">
            <v>410996.1</v>
          </cell>
        </row>
        <row r="135">
          <cell r="F135">
            <v>66</v>
          </cell>
          <cell r="G135">
            <v>1918</v>
          </cell>
          <cell r="H135">
            <v>1902</v>
          </cell>
          <cell r="I135">
            <v>1256775.3999999999</v>
          </cell>
          <cell r="J135">
            <v>58303.7</v>
          </cell>
        </row>
        <row r="136">
          <cell r="F136">
            <v>164</v>
          </cell>
          <cell r="G136">
            <v>34724</v>
          </cell>
          <cell r="H136">
            <v>34662</v>
          </cell>
          <cell r="I136">
            <v>5394332.7999999998</v>
          </cell>
          <cell r="J136">
            <v>1427742.2</v>
          </cell>
        </row>
        <row r="137">
          <cell r="F137">
            <v>351</v>
          </cell>
          <cell r="G137">
            <v>120284</v>
          </cell>
          <cell r="H137">
            <v>120181</v>
          </cell>
          <cell r="I137">
            <v>29754327.800000001</v>
          </cell>
          <cell r="J137">
            <v>4744323.9000000004</v>
          </cell>
        </row>
        <row r="138">
          <cell r="F138">
            <v>134</v>
          </cell>
          <cell r="G138">
            <v>3737</v>
          </cell>
          <cell r="H138">
            <v>3684</v>
          </cell>
          <cell r="I138">
            <v>523754</v>
          </cell>
          <cell r="J138">
            <v>110518.9</v>
          </cell>
        </row>
        <row r="139">
          <cell r="F139">
            <v>92</v>
          </cell>
          <cell r="G139">
            <v>50279</v>
          </cell>
          <cell r="H139">
            <v>50262</v>
          </cell>
          <cell r="I139">
            <v>11751353.4</v>
          </cell>
          <cell r="J139">
            <v>1694995.4</v>
          </cell>
        </row>
        <row r="140">
          <cell r="F140">
            <v>82</v>
          </cell>
          <cell r="G140">
            <v>58256</v>
          </cell>
          <cell r="H140">
            <v>58232</v>
          </cell>
          <cell r="I140">
            <v>15434334.800000001</v>
          </cell>
          <cell r="J140">
            <v>2574202.4</v>
          </cell>
        </row>
        <row r="141">
          <cell r="F141">
            <v>13</v>
          </cell>
          <cell r="G141">
            <v>7055</v>
          </cell>
          <cell r="H141">
            <v>7055</v>
          </cell>
          <cell r="I141">
            <v>1811477.2</v>
          </cell>
          <cell r="J141">
            <v>328280.59999999998</v>
          </cell>
        </row>
        <row r="142">
          <cell r="F142">
            <v>30</v>
          </cell>
          <cell r="G142">
            <v>957</v>
          </cell>
          <cell r="H142">
            <v>948</v>
          </cell>
          <cell r="I142">
            <v>233408.4</v>
          </cell>
          <cell r="J142">
            <v>36326.6</v>
          </cell>
        </row>
        <row r="143">
          <cell r="F143">
            <v>1401</v>
          </cell>
          <cell r="G143">
            <v>35615</v>
          </cell>
          <cell r="H143">
            <v>35253</v>
          </cell>
          <cell r="I143">
            <v>9469814.5</v>
          </cell>
          <cell r="J143">
            <v>1031426.7</v>
          </cell>
        </row>
        <row r="144">
          <cell r="F144">
            <v>874</v>
          </cell>
          <cell r="G144">
            <v>18821</v>
          </cell>
          <cell r="H144">
            <v>18623</v>
          </cell>
          <cell r="I144">
            <v>3242867.5</v>
          </cell>
          <cell r="J144">
            <v>571736.1</v>
          </cell>
        </row>
        <row r="145">
          <cell r="F145">
            <v>292</v>
          </cell>
          <cell r="G145">
            <v>4982</v>
          </cell>
          <cell r="H145">
            <v>4897</v>
          </cell>
          <cell r="I145">
            <v>302998.3</v>
          </cell>
          <cell r="J145">
            <v>97137.2</v>
          </cell>
        </row>
        <row r="146">
          <cell r="F146">
            <v>14</v>
          </cell>
          <cell r="G146">
            <v>87</v>
          </cell>
          <cell r="H146">
            <v>80</v>
          </cell>
          <cell r="I146">
            <v>8346.1</v>
          </cell>
          <cell r="J146">
            <v>1654.1</v>
          </cell>
        </row>
        <row r="147">
          <cell r="F147">
            <v>58</v>
          </cell>
          <cell r="G147">
            <v>2090</v>
          </cell>
          <cell r="H147">
            <v>2073</v>
          </cell>
          <cell r="I147">
            <v>593717</v>
          </cell>
          <cell r="J147">
            <v>101782.8</v>
          </cell>
        </row>
        <row r="148">
          <cell r="F148">
            <v>84</v>
          </cell>
          <cell r="G148">
            <v>1221</v>
          </cell>
          <cell r="H148">
            <v>1205</v>
          </cell>
          <cell r="I148">
            <v>299923.59999999998</v>
          </cell>
          <cell r="J148">
            <v>23269.7</v>
          </cell>
        </row>
        <row r="149">
          <cell r="F149">
            <v>215</v>
          </cell>
          <cell r="G149">
            <v>5892</v>
          </cell>
          <cell r="H149">
            <v>5857</v>
          </cell>
          <cell r="I149">
            <v>1026075.9</v>
          </cell>
          <cell r="J149">
            <v>203428.9</v>
          </cell>
        </row>
        <row r="150">
          <cell r="F150">
            <v>211</v>
          </cell>
          <cell r="G150">
            <v>4549</v>
          </cell>
          <cell r="H150">
            <v>4511</v>
          </cell>
          <cell r="I150">
            <v>1011806.6</v>
          </cell>
          <cell r="J150">
            <v>144463.4</v>
          </cell>
        </row>
        <row r="151">
          <cell r="F151">
            <v>4937</v>
          </cell>
          <cell r="G151">
            <v>70533</v>
          </cell>
          <cell r="H151">
            <v>69414</v>
          </cell>
          <cell r="I151">
            <v>19370249.300000001</v>
          </cell>
          <cell r="J151">
            <v>2669868.6</v>
          </cell>
        </row>
        <row r="152">
          <cell r="F152">
            <v>3818</v>
          </cell>
          <cell r="G152">
            <v>61811</v>
          </cell>
          <cell r="H152">
            <v>61000</v>
          </cell>
          <cell r="I152">
            <v>15866871</v>
          </cell>
          <cell r="J152">
            <v>2379632.7999999998</v>
          </cell>
        </row>
        <row r="153">
          <cell r="F153">
            <v>1119</v>
          </cell>
          <cell r="G153">
            <v>8722</v>
          </cell>
          <cell r="H153">
            <v>8414</v>
          </cell>
          <cell r="I153">
            <v>3503378.3</v>
          </cell>
          <cell r="J153">
            <v>290235.8</v>
          </cell>
        </row>
        <row r="154">
          <cell r="F154">
            <v>1490</v>
          </cell>
          <cell r="G154">
            <v>362800</v>
          </cell>
          <cell r="H154">
            <v>362611</v>
          </cell>
          <cell r="I154">
            <v>353253155.19999999</v>
          </cell>
          <cell r="J154">
            <v>21045093.199999999</v>
          </cell>
        </row>
        <row r="155">
          <cell r="F155">
            <v>1490</v>
          </cell>
          <cell r="G155">
            <v>362800</v>
          </cell>
          <cell r="H155">
            <v>362611</v>
          </cell>
          <cell r="I155">
            <v>353253155.19999999</v>
          </cell>
          <cell r="J155">
            <v>21045093.199999999</v>
          </cell>
        </row>
        <row r="156">
          <cell r="F156">
            <v>682</v>
          </cell>
          <cell r="G156">
            <v>211885</v>
          </cell>
          <cell r="H156">
            <v>211785</v>
          </cell>
          <cell r="I156">
            <v>281397112.89999998</v>
          </cell>
          <cell r="J156">
            <v>15228082.9</v>
          </cell>
        </row>
        <row r="157">
          <cell r="F157">
            <v>203</v>
          </cell>
          <cell r="G157">
            <v>76068</v>
          </cell>
          <cell r="H157">
            <v>76044</v>
          </cell>
          <cell r="I157">
            <v>56078156.100000001</v>
          </cell>
          <cell r="J157">
            <v>2764421.7</v>
          </cell>
        </row>
        <row r="158">
          <cell r="F158">
            <v>605</v>
          </cell>
          <cell r="G158">
            <v>74847</v>
          </cell>
          <cell r="H158">
            <v>74782</v>
          </cell>
          <cell r="I158">
            <v>15777886.199999999</v>
          </cell>
          <cell r="J158">
            <v>3052588.6</v>
          </cell>
        </row>
        <row r="159">
          <cell r="F159">
            <v>3411</v>
          </cell>
          <cell r="G159">
            <v>130493</v>
          </cell>
          <cell r="H159">
            <v>130010</v>
          </cell>
          <cell r="I159">
            <v>23342581.600000001</v>
          </cell>
          <cell r="J159">
            <v>4470003.5999999996</v>
          </cell>
        </row>
        <row r="160">
          <cell r="F160">
            <v>1561</v>
          </cell>
          <cell r="G160">
            <v>83691</v>
          </cell>
          <cell r="H160">
            <v>83558</v>
          </cell>
          <cell r="I160">
            <v>8188095.9000000004</v>
          </cell>
          <cell r="J160">
            <v>2930711.4</v>
          </cell>
        </row>
        <row r="161">
          <cell r="F161">
            <v>208</v>
          </cell>
          <cell r="G161">
            <v>17463</v>
          </cell>
          <cell r="H161">
            <v>17428</v>
          </cell>
          <cell r="I161">
            <v>1513325.8</v>
          </cell>
          <cell r="J161">
            <v>577560.9</v>
          </cell>
        </row>
        <row r="162">
          <cell r="F162">
            <v>1604</v>
          </cell>
          <cell r="G162">
            <v>28604</v>
          </cell>
          <cell r="H162">
            <v>28300</v>
          </cell>
          <cell r="I162">
            <v>13586034</v>
          </cell>
          <cell r="J162">
            <v>923153.9</v>
          </cell>
        </row>
        <row r="163">
          <cell r="F163">
            <v>882</v>
          </cell>
          <cell r="G163">
            <v>18975</v>
          </cell>
          <cell r="H163">
            <v>18841</v>
          </cell>
          <cell r="I163">
            <v>2381227.7999999998</v>
          </cell>
          <cell r="J163">
            <v>603756.80000000005</v>
          </cell>
        </row>
        <row r="164">
          <cell r="F164">
            <v>130</v>
          </cell>
          <cell r="G164">
            <v>2271</v>
          </cell>
          <cell r="H164">
            <v>2240</v>
          </cell>
          <cell r="I164">
            <v>266250.59999999998</v>
          </cell>
          <cell r="J164">
            <v>81383</v>
          </cell>
        </row>
        <row r="165">
          <cell r="F165">
            <v>592</v>
          </cell>
          <cell r="G165">
            <v>7358</v>
          </cell>
          <cell r="H165">
            <v>7219</v>
          </cell>
          <cell r="I165">
            <v>10938555.6</v>
          </cell>
          <cell r="J165">
            <v>238014.1</v>
          </cell>
        </row>
        <row r="166">
          <cell r="F166">
            <v>38</v>
          </cell>
          <cell r="G166">
            <v>735</v>
          </cell>
          <cell r="H166">
            <v>724</v>
          </cell>
          <cell r="I166">
            <v>55125.9</v>
          </cell>
          <cell r="J166">
            <v>38577.4</v>
          </cell>
        </row>
        <row r="167">
          <cell r="F167">
            <v>29785</v>
          </cell>
          <cell r="G167">
            <v>286108</v>
          </cell>
          <cell r="H167">
            <v>278167</v>
          </cell>
          <cell r="I167">
            <v>150466561.90000001</v>
          </cell>
          <cell r="J167">
            <v>11083740.5</v>
          </cell>
        </row>
        <row r="168">
          <cell r="F168">
            <v>18525</v>
          </cell>
          <cell r="G168">
            <v>157794</v>
          </cell>
          <cell r="H168">
            <v>152441</v>
          </cell>
          <cell r="I168">
            <v>108391910.40000001</v>
          </cell>
          <cell r="J168">
            <v>7432569</v>
          </cell>
        </row>
        <row r="169">
          <cell r="F169">
            <v>2101</v>
          </cell>
          <cell r="G169">
            <v>8593</v>
          </cell>
          <cell r="H169">
            <v>8052</v>
          </cell>
          <cell r="I169">
            <v>13372764.4</v>
          </cell>
          <cell r="J169">
            <v>356865.5</v>
          </cell>
        </row>
        <row r="170">
          <cell r="F170">
            <v>16424</v>
          </cell>
          <cell r="G170">
            <v>149201</v>
          </cell>
          <cell r="H170">
            <v>144389</v>
          </cell>
          <cell r="I170">
            <v>95019146</v>
          </cell>
          <cell r="J170">
            <v>7075703.5</v>
          </cell>
        </row>
        <row r="171">
          <cell r="F171">
            <v>2424</v>
          </cell>
          <cell r="G171">
            <v>46648</v>
          </cell>
          <cell r="H171">
            <v>46125</v>
          </cell>
          <cell r="I171">
            <v>22605688.800000001</v>
          </cell>
          <cell r="J171">
            <v>1370659.7</v>
          </cell>
        </row>
        <row r="172">
          <cell r="F172">
            <v>878</v>
          </cell>
          <cell r="G172">
            <v>20380</v>
          </cell>
          <cell r="H172">
            <v>20193</v>
          </cell>
          <cell r="I172">
            <v>8092345</v>
          </cell>
          <cell r="J172">
            <v>507870.8</v>
          </cell>
        </row>
        <row r="173">
          <cell r="F173">
            <v>1068</v>
          </cell>
          <cell r="G173">
            <v>15034</v>
          </cell>
          <cell r="H173">
            <v>14819</v>
          </cell>
          <cell r="I173">
            <v>5282128.0999999996</v>
          </cell>
          <cell r="J173">
            <v>399714.3</v>
          </cell>
        </row>
        <row r="174">
          <cell r="F174">
            <v>478</v>
          </cell>
          <cell r="G174">
            <v>11234</v>
          </cell>
          <cell r="H174">
            <v>11113</v>
          </cell>
          <cell r="I174">
            <v>9231215.6999999993</v>
          </cell>
          <cell r="J174">
            <v>463074.6</v>
          </cell>
        </row>
        <row r="175">
          <cell r="F175">
            <v>8836</v>
          </cell>
          <cell r="G175">
            <v>81666</v>
          </cell>
          <cell r="H175">
            <v>79601</v>
          </cell>
          <cell r="I175">
            <v>19468962.699999999</v>
          </cell>
          <cell r="J175">
            <v>2280511.7999999998</v>
          </cell>
        </row>
        <row r="176">
          <cell r="F176">
            <v>462</v>
          </cell>
          <cell r="G176">
            <v>5842</v>
          </cell>
          <cell r="H176">
            <v>5708</v>
          </cell>
          <cell r="I176">
            <v>2457621.2000000002</v>
          </cell>
          <cell r="J176">
            <v>282677.7</v>
          </cell>
        </row>
        <row r="177">
          <cell r="F177">
            <v>6253</v>
          </cell>
          <cell r="G177">
            <v>57784</v>
          </cell>
          <cell r="H177">
            <v>56477</v>
          </cell>
          <cell r="I177">
            <v>12878763.699999999</v>
          </cell>
          <cell r="J177">
            <v>1555829.4</v>
          </cell>
        </row>
        <row r="178">
          <cell r="F178">
            <v>780</v>
          </cell>
          <cell r="G178">
            <v>3479</v>
          </cell>
          <cell r="H178">
            <v>3224</v>
          </cell>
          <cell r="I178">
            <v>945287.5</v>
          </cell>
          <cell r="J178">
            <v>79262.100000000006</v>
          </cell>
        </row>
        <row r="179">
          <cell r="F179">
            <v>1341</v>
          </cell>
          <cell r="G179">
            <v>14561</v>
          </cell>
          <cell r="H179">
            <v>14192</v>
          </cell>
          <cell r="I179">
            <v>3187290.3</v>
          </cell>
          <cell r="J179">
            <v>362742.6</v>
          </cell>
        </row>
        <row r="180">
          <cell r="F180">
            <v>93972</v>
          </cell>
          <cell r="G180">
            <v>1015185</v>
          </cell>
          <cell r="H180">
            <v>993424</v>
          </cell>
          <cell r="I180">
            <v>1629690588.5999999</v>
          </cell>
          <cell r="J180">
            <v>37449108.600000001</v>
          </cell>
        </row>
        <row r="181">
          <cell r="F181">
            <v>7560</v>
          </cell>
          <cell r="G181">
            <v>64266</v>
          </cell>
          <cell r="H181">
            <v>62414</v>
          </cell>
          <cell r="I181">
            <v>83623382.200000003</v>
          </cell>
          <cell r="J181">
            <v>2254174.4</v>
          </cell>
        </row>
        <row r="182">
          <cell r="F182">
            <v>1602</v>
          </cell>
          <cell r="G182">
            <v>24002</v>
          </cell>
          <cell r="H182">
            <v>23661</v>
          </cell>
          <cell r="I182">
            <v>56127963.899999999</v>
          </cell>
          <cell r="J182">
            <v>1203620.3</v>
          </cell>
        </row>
        <row r="183">
          <cell r="F183">
            <v>2746</v>
          </cell>
          <cell r="G183">
            <v>18747</v>
          </cell>
          <cell r="H183">
            <v>17996</v>
          </cell>
          <cell r="I183">
            <v>6426556.7999999998</v>
          </cell>
          <cell r="J183">
            <v>490705.8</v>
          </cell>
        </row>
        <row r="184">
          <cell r="F184">
            <v>3157</v>
          </cell>
          <cell r="G184">
            <v>21265</v>
          </cell>
          <cell r="H184">
            <v>20523</v>
          </cell>
          <cell r="I184">
            <v>20856304.199999999</v>
          </cell>
          <cell r="J184">
            <v>550432.19999999995</v>
          </cell>
        </row>
        <row r="185">
          <cell r="F185">
            <v>55</v>
          </cell>
          <cell r="G185">
            <v>252</v>
          </cell>
          <cell r="H185">
            <v>234</v>
          </cell>
          <cell r="I185">
            <v>212557.3</v>
          </cell>
          <cell r="J185">
            <v>9416.1</v>
          </cell>
        </row>
        <row r="186">
          <cell r="F186">
            <v>69301</v>
          </cell>
          <cell r="G186">
            <v>513157</v>
          </cell>
          <cell r="H186">
            <v>497521</v>
          </cell>
          <cell r="I186">
            <v>1187283254.2</v>
          </cell>
          <cell r="J186">
            <v>21736467</v>
          </cell>
        </row>
        <row r="187">
          <cell r="F187">
            <v>5393</v>
          </cell>
          <cell r="G187">
            <v>26622</v>
          </cell>
          <cell r="H187">
            <v>25277</v>
          </cell>
          <cell r="I187">
            <v>29037594.100000001</v>
          </cell>
          <cell r="J187">
            <v>1099696</v>
          </cell>
        </row>
        <row r="188">
          <cell r="F188">
            <v>2957</v>
          </cell>
          <cell r="G188">
            <v>22794</v>
          </cell>
          <cell r="H188">
            <v>22074</v>
          </cell>
          <cell r="I188">
            <v>98772967.299999997</v>
          </cell>
          <cell r="J188">
            <v>1251770.8999999999</v>
          </cell>
        </row>
        <row r="189">
          <cell r="F189">
            <v>6621</v>
          </cell>
          <cell r="G189">
            <v>110479</v>
          </cell>
          <cell r="H189">
            <v>108823</v>
          </cell>
          <cell r="I189">
            <v>208287903.40000001</v>
          </cell>
          <cell r="J189">
            <v>4315084.3</v>
          </cell>
        </row>
        <row r="190">
          <cell r="F190">
            <v>9239</v>
          </cell>
          <cell r="G190">
            <v>83986</v>
          </cell>
          <cell r="H190">
            <v>81989</v>
          </cell>
          <cell r="I190">
            <v>155284042.5</v>
          </cell>
          <cell r="J190">
            <v>4385324.5</v>
          </cell>
        </row>
        <row r="191">
          <cell r="F191">
            <v>1867</v>
          </cell>
          <cell r="G191">
            <v>12499</v>
          </cell>
          <cell r="H191">
            <v>12162</v>
          </cell>
          <cell r="I191">
            <v>22537369.800000001</v>
          </cell>
          <cell r="J191">
            <v>388448.4</v>
          </cell>
        </row>
        <row r="192">
          <cell r="F192">
            <v>5427</v>
          </cell>
          <cell r="G192">
            <v>36276</v>
          </cell>
          <cell r="H192">
            <v>35202</v>
          </cell>
          <cell r="I192">
            <v>46354077.899999999</v>
          </cell>
          <cell r="J192">
            <v>1678185.3</v>
          </cell>
        </row>
        <row r="193">
          <cell r="F193">
            <v>16276</v>
          </cell>
          <cell r="G193">
            <v>103532</v>
          </cell>
          <cell r="H193">
            <v>99772</v>
          </cell>
          <cell r="I193">
            <v>411446934.89999998</v>
          </cell>
          <cell r="J193">
            <v>4048468.8</v>
          </cell>
        </row>
        <row r="194">
          <cell r="F194">
            <v>21521</v>
          </cell>
          <cell r="G194">
            <v>116969</v>
          </cell>
          <cell r="H194">
            <v>112222</v>
          </cell>
          <cell r="I194">
            <v>215562364.30000001</v>
          </cell>
          <cell r="J194">
            <v>4569488.8</v>
          </cell>
        </row>
        <row r="195">
          <cell r="F195">
            <v>17111</v>
          </cell>
          <cell r="G195">
            <v>437762</v>
          </cell>
          <cell r="H195">
            <v>433489</v>
          </cell>
          <cell r="I195">
            <v>358783952.19999999</v>
          </cell>
          <cell r="J195">
            <v>13458467.199999999</v>
          </cell>
        </row>
        <row r="196">
          <cell r="F196">
            <v>8369</v>
          </cell>
          <cell r="G196">
            <v>227284</v>
          </cell>
          <cell r="H196">
            <v>225157</v>
          </cell>
          <cell r="I196">
            <v>162418493.30000001</v>
          </cell>
          <cell r="J196">
            <v>6236432.2000000002</v>
          </cell>
        </row>
        <row r="197">
          <cell r="F197">
            <v>955</v>
          </cell>
          <cell r="G197">
            <v>8355</v>
          </cell>
          <cell r="H197">
            <v>8076</v>
          </cell>
          <cell r="I197">
            <v>5998644.5999999996</v>
          </cell>
          <cell r="J197">
            <v>189964</v>
          </cell>
        </row>
        <row r="198">
          <cell r="F198">
            <v>1191</v>
          </cell>
          <cell r="G198">
            <v>44076</v>
          </cell>
          <cell r="H198">
            <v>43863</v>
          </cell>
          <cell r="I198">
            <v>83223899.799999997</v>
          </cell>
          <cell r="J198">
            <v>1521134.4</v>
          </cell>
        </row>
        <row r="199">
          <cell r="F199">
            <v>420</v>
          </cell>
          <cell r="G199">
            <v>20830</v>
          </cell>
          <cell r="H199">
            <v>20690</v>
          </cell>
          <cell r="I199">
            <v>24014841.5</v>
          </cell>
          <cell r="J199">
            <v>571800.80000000005</v>
          </cell>
        </row>
        <row r="200">
          <cell r="F200">
            <v>1013</v>
          </cell>
          <cell r="G200">
            <v>8335</v>
          </cell>
          <cell r="H200">
            <v>8057</v>
          </cell>
          <cell r="I200">
            <v>3961756.3</v>
          </cell>
          <cell r="J200">
            <v>204093.9</v>
          </cell>
        </row>
        <row r="201">
          <cell r="F201">
            <v>439</v>
          </cell>
          <cell r="G201">
            <v>5810</v>
          </cell>
          <cell r="H201">
            <v>5731</v>
          </cell>
          <cell r="I201">
            <v>1421671</v>
          </cell>
          <cell r="J201">
            <v>121154.1</v>
          </cell>
        </row>
        <row r="202">
          <cell r="F202">
            <v>3843</v>
          </cell>
          <cell r="G202">
            <v>116864</v>
          </cell>
          <cell r="H202">
            <v>115955</v>
          </cell>
          <cell r="I202">
            <v>74440151.400000006</v>
          </cell>
          <cell r="J202">
            <v>4369036.5999999996</v>
          </cell>
        </row>
        <row r="203">
          <cell r="F203">
            <v>169</v>
          </cell>
          <cell r="G203">
            <v>660</v>
          </cell>
          <cell r="H203">
            <v>602</v>
          </cell>
          <cell r="I203">
            <v>121593.4</v>
          </cell>
          <cell r="J203">
            <v>10062</v>
          </cell>
        </row>
        <row r="204">
          <cell r="F204">
            <v>712</v>
          </cell>
          <cell r="G204">
            <v>5548</v>
          </cell>
          <cell r="H204">
            <v>5358</v>
          </cell>
          <cell r="I204">
            <v>3182900.9</v>
          </cell>
          <cell r="J204">
            <v>234789.2</v>
          </cell>
        </row>
        <row r="205">
          <cell r="F205">
            <v>14909</v>
          </cell>
          <cell r="G205">
            <v>762317</v>
          </cell>
          <cell r="H205">
            <v>758813</v>
          </cell>
          <cell r="I205">
            <v>203561259.59999999</v>
          </cell>
          <cell r="J205">
            <v>33100938.5</v>
          </cell>
        </row>
        <row r="206">
          <cell r="F206">
            <v>7251</v>
          </cell>
          <cell r="G206">
            <v>267189</v>
          </cell>
          <cell r="H206">
            <v>265332</v>
          </cell>
          <cell r="I206">
            <v>65076857.100000001</v>
          </cell>
          <cell r="J206">
            <v>9902370.5</v>
          </cell>
        </row>
        <row r="207">
          <cell r="F207">
            <v>6</v>
          </cell>
          <cell r="G207" t="str">
            <v>к</v>
          </cell>
          <cell r="H207" t="str">
            <v>к</v>
          </cell>
          <cell r="I207" t="str">
            <v>к</v>
          </cell>
          <cell r="J207" t="str">
            <v>к</v>
          </cell>
        </row>
        <row r="208">
          <cell r="F208">
            <v>110</v>
          </cell>
          <cell r="G208">
            <v>53377</v>
          </cell>
          <cell r="H208">
            <v>53364</v>
          </cell>
          <cell r="I208">
            <v>11857740.300000001</v>
          </cell>
          <cell r="J208">
            <v>2759415.7</v>
          </cell>
        </row>
        <row r="209">
          <cell r="F209">
            <v>1780</v>
          </cell>
          <cell r="G209">
            <v>103512</v>
          </cell>
          <cell r="H209">
            <v>103017</v>
          </cell>
          <cell r="I209">
            <v>7484391.7999999998</v>
          </cell>
          <cell r="J209">
            <v>3118347.6</v>
          </cell>
        </row>
        <row r="210">
          <cell r="F210">
            <v>5338</v>
          </cell>
          <cell r="G210">
            <v>80343</v>
          </cell>
          <cell r="H210">
            <v>78994</v>
          </cell>
          <cell r="I210">
            <v>27093471.399999999</v>
          </cell>
          <cell r="J210">
            <v>1868394.7</v>
          </cell>
        </row>
        <row r="211">
          <cell r="F211">
            <v>17</v>
          </cell>
          <cell r="G211" t="str">
            <v>к</v>
          </cell>
          <cell r="H211" t="str">
            <v>к</v>
          </cell>
          <cell r="I211" t="str">
            <v>к</v>
          </cell>
          <cell r="J211" t="str">
            <v>к</v>
          </cell>
        </row>
        <row r="212">
          <cell r="F212">
            <v>123</v>
          </cell>
          <cell r="G212">
            <v>5779</v>
          </cell>
          <cell r="H212">
            <v>5724</v>
          </cell>
          <cell r="I212">
            <v>1860860.2</v>
          </cell>
          <cell r="J212">
            <v>259870.1</v>
          </cell>
        </row>
        <row r="213">
          <cell r="F213">
            <v>17</v>
          </cell>
          <cell r="G213" t="str">
            <v>к</v>
          </cell>
          <cell r="H213" t="str">
            <v>к</v>
          </cell>
          <cell r="I213" t="str">
            <v>к</v>
          </cell>
          <cell r="J213" t="str">
            <v>к</v>
          </cell>
        </row>
        <row r="214">
          <cell r="F214">
            <v>56</v>
          </cell>
          <cell r="G214">
            <v>1313</v>
          </cell>
          <cell r="H214">
            <v>1287</v>
          </cell>
          <cell r="I214">
            <v>594856.9</v>
          </cell>
          <cell r="J214">
            <v>76355.199999999997</v>
          </cell>
        </row>
        <row r="215">
          <cell r="F215">
            <v>28</v>
          </cell>
          <cell r="G215">
            <v>270</v>
          </cell>
          <cell r="H215">
            <v>257</v>
          </cell>
          <cell r="I215">
            <v>20145.3</v>
          </cell>
          <cell r="J215">
            <v>7718.1</v>
          </cell>
        </row>
        <row r="216">
          <cell r="F216">
            <v>22</v>
          </cell>
          <cell r="G216" t="str">
            <v>к</v>
          </cell>
          <cell r="H216" t="str">
            <v>к</v>
          </cell>
          <cell r="I216" t="str">
            <v>к</v>
          </cell>
          <cell r="J216" t="str">
            <v>к</v>
          </cell>
        </row>
        <row r="217">
          <cell r="F217">
            <v>121</v>
          </cell>
          <cell r="G217">
            <v>20574</v>
          </cell>
          <cell r="H217">
            <v>20543</v>
          </cell>
          <cell r="I217">
            <v>15765225</v>
          </cell>
          <cell r="J217">
            <v>1876055.3</v>
          </cell>
        </row>
        <row r="218">
          <cell r="F218">
            <v>85</v>
          </cell>
          <cell r="G218" t="str">
            <v>к</v>
          </cell>
          <cell r="H218" t="str">
            <v>к</v>
          </cell>
          <cell r="I218" t="str">
            <v>к</v>
          </cell>
          <cell r="J218" t="str">
            <v>к</v>
          </cell>
        </row>
        <row r="219">
          <cell r="F219">
            <v>36</v>
          </cell>
          <cell r="G219" t="str">
            <v>к</v>
          </cell>
          <cell r="H219" t="str">
            <v>к</v>
          </cell>
          <cell r="I219" t="str">
            <v>к</v>
          </cell>
          <cell r="J219" t="str">
            <v>к</v>
          </cell>
        </row>
        <row r="220">
          <cell r="F220">
            <v>7167</v>
          </cell>
          <cell r="G220">
            <v>378281</v>
          </cell>
          <cell r="H220">
            <v>376797</v>
          </cell>
          <cell r="I220">
            <v>116140986.40000001</v>
          </cell>
          <cell r="J220">
            <v>18958753.199999999</v>
          </cell>
        </row>
        <row r="221">
          <cell r="F221">
            <v>1014</v>
          </cell>
          <cell r="G221">
            <v>40518</v>
          </cell>
          <cell r="H221">
            <v>40373</v>
          </cell>
          <cell r="I221">
            <v>11316858.5</v>
          </cell>
          <cell r="J221">
            <v>1330554.3999999999</v>
          </cell>
        </row>
        <row r="222">
          <cell r="F222">
            <v>6153</v>
          </cell>
          <cell r="G222">
            <v>337763</v>
          </cell>
          <cell r="H222">
            <v>336424</v>
          </cell>
          <cell r="I222">
            <v>104824127.90000001</v>
          </cell>
          <cell r="J222">
            <v>17628198.800000001</v>
          </cell>
        </row>
        <row r="223">
          <cell r="F223">
            <v>247</v>
          </cell>
          <cell r="G223">
            <v>90494</v>
          </cell>
          <cell r="H223">
            <v>90417</v>
          </cell>
          <cell r="I223">
            <v>4717330.9000000004</v>
          </cell>
          <cell r="J223">
            <v>2103889.4</v>
          </cell>
        </row>
        <row r="224">
          <cell r="F224">
            <v>7</v>
          </cell>
          <cell r="G224" t="str">
            <v>к</v>
          </cell>
          <cell r="H224" t="str">
            <v>к</v>
          </cell>
          <cell r="I224" t="str">
            <v>к</v>
          </cell>
          <cell r="J224" t="str">
            <v>к</v>
          </cell>
        </row>
        <row r="225">
          <cell r="F225">
            <v>240</v>
          </cell>
          <cell r="G225" t="str">
            <v>к</v>
          </cell>
          <cell r="H225" t="str">
            <v>к</v>
          </cell>
          <cell r="I225" t="str">
            <v>к</v>
          </cell>
          <cell r="J225" t="str">
            <v>к</v>
          </cell>
        </row>
        <row r="226">
          <cell r="F226">
            <v>7885</v>
          </cell>
          <cell r="G226">
            <v>101536</v>
          </cell>
          <cell r="H226">
            <v>99293</v>
          </cell>
          <cell r="I226">
            <v>14346267.199999999</v>
          </cell>
          <cell r="J226">
            <v>2492376.9</v>
          </cell>
        </row>
        <row r="227">
          <cell r="F227">
            <v>1785</v>
          </cell>
          <cell r="G227">
            <v>29598</v>
          </cell>
          <cell r="H227">
            <v>29125</v>
          </cell>
          <cell r="I227">
            <v>3858570.1</v>
          </cell>
          <cell r="J227">
            <v>849019.3</v>
          </cell>
        </row>
        <row r="228">
          <cell r="F228">
            <v>1075</v>
          </cell>
          <cell r="G228">
            <v>23140</v>
          </cell>
          <cell r="H228">
            <v>22864</v>
          </cell>
          <cell r="I228">
            <v>3176561.8</v>
          </cell>
          <cell r="J228">
            <v>698135.1</v>
          </cell>
        </row>
        <row r="229">
          <cell r="F229">
            <v>597</v>
          </cell>
          <cell r="G229">
            <v>5600</v>
          </cell>
          <cell r="H229">
            <v>5420</v>
          </cell>
          <cell r="I229">
            <v>598337.5</v>
          </cell>
          <cell r="J229">
            <v>134830.6</v>
          </cell>
        </row>
        <row r="230">
          <cell r="F230">
            <v>28</v>
          </cell>
          <cell r="G230" t="str">
            <v>к</v>
          </cell>
          <cell r="H230" t="str">
            <v>к</v>
          </cell>
          <cell r="I230" t="str">
            <v>к</v>
          </cell>
          <cell r="J230" t="str">
            <v>к</v>
          </cell>
        </row>
        <row r="231">
          <cell r="F231">
            <v>85</v>
          </cell>
          <cell r="G231" t="str">
            <v>к</v>
          </cell>
          <cell r="H231" t="str">
            <v>к</v>
          </cell>
          <cell r="I231" t="str">
            <v>к</v>
          </cell>
          <cell r="J231" t="str">
            <v>к</v>
          </cell>
        </row>
        <row r="232">
          <cell r="F232">
            <v>6100</v>
          </cell>
          <cell r="G232">
            <v>71938</v>
          </cell>
          <cell r="H232">
            <v>70168</v>
          </cell>
          <cell r="I232">
            <v>10487697.1</v>
          </cell>
          <cell r="J232">
            <v>1643357.6</v>
          </cell>
        </row>
        <row r="233">
          <cell r="F233">
            <v>4830</v>
          </cell>
          <cell r="G233">
            <v>47917</v>
          </cell>
          <cell r="H233">
            <v>46552</v>
          </cell>
          <cell r="I233">
            <v>6951808.5999999996</v>
          </cell>
          <cell r="J233">
            <v>1114054.7</v>
          </cell>
        </row>
        <row r="234">
          <cell r="F234">
            <v>472</v>
          </cell>
          <cell r="G234">
            <v>20060</v>
          </cell>
          <cell r="H234">
            <v>19945</v>
          </cell>
          <cell r="I234">
            <v>3281794.7</v>
          </cell>
          <cell r="J234">
            <v>470266.4</v>
          </cell>
        </row>
        <row r="235">
          <cell r="F235">
            <v>798</v>
          </cell>
          <cell r="G235">
            <v>3961</v>
          </cell>
          <cell r="H235">
            <v>3671</v>
          </cell>
          <cell r="I235">
            <v>254093.8</v>
          </cell>
          <cell r="J235">
            <v>59036.5</v>
          </cell>
        </row>
        <row r="236">
          <cell r="F236">
            <v>13319</v>
          </cell>
          <cell r="G236">
            <v>192691</v>
          </cell>
          <cell r="H236">
            <v>189583</v>
          </cell>
          <cell r="I236">
            <v>84103557.799999997</v>
          </cell>
          <cell r="J236">
            <v>10810353.800000001</v>
          </cell>
        </row>
        <row r="237">
          <cell r="F237">
            <v>3406</v>
          </cell>
          <cell r="G237">
            <v>25886</v>
          </cell>
          <cell r="H237">
            <v>25027</v>
          </cell>
          <cell r="I237">
            <v>5338103.9000000004</v>
          </cell>
          <cell r="J237">
            <v>888342.8</v>
          </cell>
        </row>
        <row r="238">
          <cell r="F238">
            <v>3048</v>
          </cell>
          <cell r="G238">
            <v>23982</v>
          </cell>
          <cell r="H238">
            <v>23224</v>
          </cell>
          <cell r="I238">
            <v>4721160.8</v>
          </cell>
          <cell r="J238">
            <v>835972.2</v>
          </cell>
        </row>
        <row r="239">
          <cell r="F239">
            <v>358</v>
          </cell>
          <cell r="G239">
            <v>1904</v>
          </cell>
          <cell r="H239">
            <v>1803</v>
          </cell>
          <cell r="I239">
            <v>616943.1</v>
          </cell>
          <cell r="J239">
            <v>52370.6</v>
          </cell>
        </row>
        <row r="240">
          <cell r="F240">
            <v>956</v>
          </cell>
          <cell r="G240">
            <v>10816</v>
          </cell>
          <cell r="H240">
            <v>10581</v>
          </cell>
          <cell r="I240">
            <v>3211960.1</v>
          </cell>
          <cell r="J240">
            <v>504351.4</v>
          </cell>
        </row>
        <row r="241">
          <cell r="F241">
            <v>876</v>
          </cell>
          <cell r="G241">
            <v>10583</v>
          </cell>
          <cell r="H241">
            <v>10365</v>
          </cell>
          <cell r="I241">
            <v>3140523.1</v>
          </cell>
          <cell r="J241">
            <v>499033.3</v>
          </cell>
        </row>
        <row r="242">
          <cell r="F242">
            <v>80</v>
          </cell>
          <cell r="G242">
            <v>233</v>
          </cell>
          <cell r="H242">
            <v>216</v>
          </cell>
          <cell r="I242">
            <v>71437</v>
          </cell>
          <cell r="J242">
            <v>5318.1</v>
          </cell>
        </row>
        <row r="243">
          <cell r="F243">
            <v>1022</v>
          </cell>
          <cell r="G243">
            <v>14885</v>
          </cell>
          <cell r="H243">
            <v>14705</v>
          </cell>
          <cell r="I243">
            <v>6287206.2000000002</v>
          </cell>
          <cell r="J243">
            <v>849007.4</v>
          </cell>
        </row>
        <row r="244">
          <cell r="F244">
            <v>335</v>
          </cell>
          <cell r="G244">
            <v>1606</v>
          </cell>
          <cell r="H244">
            <v>1558</v>
          </cell>
          <cell r="I244">
            <v>234993.1</v>
          </cell>
          <cell r="J244">
            <v>37818.800000000003</v>
          </cell>
        </row>
        <row r="245">
          <cell r="F245">
            <v>687</v>
          </cell>
          <cell r="G245">
            <v>13279</v>
          </cell>
          <cell r="H245">
            <v>13147</v>
          </cell>
          <cell r="I245">
            <v>6052213.0999999996</v>
          </cell>
          <cell r="J245">
            <v>811188.6</v>
          </cell>
        </row>
        <row r="246">
          <cell r="F246">
            <v>1694</v>
          </cell>
          <cell r="G246">
            <v>87870</v>
          </cell>
          <cell r="H246">
            <v>87427</v>
          </cell>
          <cell r="I246">
            <v>44832676</v>
          </cell>
          <cell r="J246">
            <v>5135443.9000000004</v>
          </cell>
        </row>
        <row r="247">
          <cell r="F247">
            <v>1189</v>
          </cell>
          <cell r="G247">
            <v>68149</v>
          </cell>
          <cell r="H247">
            <v>67846</v>
          </cell>
          <cell r="I247">
            <v>13311391.699999999</v>
          </cell>
          <cell r="J247">
            <v>2950752</v>
          </cell>
        </row>
        <row r="248">
          <cell r="F248">
            <v>252</v>
          </cell>
          <cell r="G248">
            <v>16620</v>
          </cell>
          <cell r="H248">
            <v>16547</v>
          </cell>
          <cell r="I248">
            <v>30748162.100000001</v>
          </cell>
          <cell r="J248">
            <v>2033120.9</v>
          </cell>
        </row>
        <row r="249">
          <cell r="F249">
            <v>24</v>
          </cell>
          <cell r="G249">
            <v>133</v>
          </cell>
          <cell r="H249">
            <v>127</v>
          </cell>
          <cell r="I249">
            <v>74036.600000000006</v>
          </cell>
          <cell r="J249">
            <v>7568.1</v>
          </cell>
        </row>
        <row r="250">
          <cell r="F250">
            <v>229</v>
          </cell>
          <cell r="G250">
            <v>2968</v>
          </cell>
          <cell r="H250">
            <v>2907</v>
          </cell>
          <cell r="I250">
            <v>699085.6</v>
          </cell>
          <cell r="J250">
            <v>144002.9</v>
          </cell>
        </row>
        <row r="251">
          <cell r="F251">
            <v>4194</v>
          </cell>
          <cell r="G251">
            <v>34042</v>
          </cell>
          <cell r="H251">
            <v>33125</v>
          </cell>
          <cell r="I251">
            <v>18547288</v>
          </cell>
          <cell r="J251">
            <v>2397617.5</v>
          </cell>
        </row>
        <row r="252">
          <cell r="F252">
            <v>2047</v>
          </cell>
          <cell r="G252">
            <v>19192</v>
          </cell>
          <cell r="H252">
            <v>18718</v>
          </cell>
          <cell r="I252">
            <v>5886323.5999999996</v>
          </cell>
          <cell r="J252">
            <v>1035590.8</v>
          </cell>
        </row>
        <row r="253">
          <cell r="F253">
            <v>1081</v>
          </cell>
          <cell r="G253">
            <v>11789</v>
          </cell>
          <cell r="H253">
            <v>11573</v>
          </cell>
          <cell r="I253">
            <v>4916012.4000000004</v>
          </cell>
          <cell r="J253">
            <v>716079.5</v>
          </cell>
        </row>
        <row r="254">
          <cell r="F254">
            <v>966</v>
          </cell>
          <cell r="G254">
            <v>7403</v>
          </cell>
          <cell r="H254">
            <v>7145</v>
          </cell>
          <cell r="I254">
            <v>970311.2</v>
          </cell>
          <cell r="J254">
            <v>319511.3</v>
          </cell>
        </row>
        <row r="255">
          <cell r="F255">
            <v>4410</v>
          </cell>
          <cell r="G255">
            <v>61795</v>
          </cell>
          <cell r="H255">
            <v>60720</v>
          </cell>
          <cell r="I255">
            <v>58596994</v>
          </cell>
          <cell r="J255">
            <v>2667469.9</v>
          </cell>
        </row>
        <row r="256">
          <cell r="F256">
            <v>2314</v>
          </cell>
          <cell r="G256">
            <v>25519</v>
          </cell>
          <cell r="H256">
            <v>24870</v>
          </cell>
          <cell r="I256">
            <v>13872270.4</v>
          </cell>
          <cell r="J256">
            <v>978453.4</v>
          </cell>
        </row>
        <row r="257">
          <cell r="F257">
            <v>151</v>
          </cell>
          <cell r="G257" t="str">
            <v>к</v>
          </cell>
          <cell r="H257" t="str">
            <v>к</v>
          </cell>
          <cell r="I257" t="str">
            <v>к</v>
          </cell>
          <cell r="J257" t="str">
            <v>к</v>
          </cell>
        </row>
        <row r="258">
          <cell r="F258">
            <v>3</v>
          </cell>
          <cell r="G258" t="str">
            <v>к</v>
          </cell>
          <cell r="H258" t="str">
            <v>к</v>
          </cell>
          <cell r="I258" t="str">
            <v>к</v>
          </cell>
          <cell r="J258" t="str">
            <v>к</v>
          </cell>
        </row>
        <row r="259">
          <cell r="F259">
            <v>306</v>
          </cell>
          <cell r="G259">
            <v>530</v>
          </cell>
          <cell r="H259">
            <v>333</v>
          </cell>
          <cell r="I259">
            <v>1486541.5</v>
          </cell>
          <cell r="J259">
            <v>13976.6</v>
          </cell>
        </row>
        <row r="260">
          <cell r="F260">
            <v>1854</v>
          </cell>
          <cell r="G260">
            <v>22908</v>
          </cell>
          <cell r="H260">
            <v>22490</v>
          </cell>
          <cell r="I260">
            <v>11971535.1</v>
          </cell>
          <cell r="J260">
            <v>919843.8</v>
          </cell>
        </row>
        <row r="261">
          <cell r="F261">
            <v>445</v>
          </cell>
          <cell r="G261">
            <v>28501</v>
          </cell>
          <cell r="H261">
            <v>28501</v>
          </cell>
          <cell r="I261">
            <v>15545708.199999999</v>
          </cell>
          <cell r="J261">
            <v>1369120.3</v>
          </cell>
        </row>
        <row r="262">
          <cell r="F262">
            <v>391</v>
          </cell>
          <cell r="G262">
            <v>28409</v>
          </cell>
          <cell r="H262">
            <v>28409</v>
          </cell>
          <cell r="I262">
            <v>15517494.199999999</v>
          </cell>
          <cell r="J262">
            <v>1364834.5</v>
          </cell>
        </row>
        <row r="263">
          <cell r="F263">
            <v>5</v>
          </cell>
          <cell r="G263">
            <v>71</v>
          </cell>
          <cell r="H263">
            <v>71</v>
          </cell>
          <cell r="I263">
            <v>8301</v>
          </cell>
          <cell r="J263">
            <v>2710.4</v>
          </cell>
        </row>
        <row r="264">
          <cell r="F264">
            <v>49</v>
          </cell>
          <cell r="G264">
            <v>21</v>
          </cell>
          <cell r="H264">
            <v>21</v>
          </cell>
          <cell r="I264">
            <v>19913</v>
          </cell>
          <cell r="J264">
            <v>1575.4</v>
          </cell>
        </row>
        <row r="265">
          <cell r="F265">
            <v>1651</v>
          </cell>
          <cell r="G265">
            <v>7775</v>
          </cell>
          <cell r="H265">
            <v>7349</v>
          </cell>
          <cell r="I265">
            <v>29179015.399999999</v>
          </cell>
          <cell r="J265">
            <v>319896.2</v>
          </cell>
        </row>
        <row r="266">
          <cell r="F266">
            <v>1017</v>
          </cell>
          <cell r="G266">
            <v>4196</v>
          </cell>
          <cell r="H266">
            <v>3891</v>
          </cell>
          <cell r="I266">
            <v>28396543.5</v>
          </cell>
          <cell r="J266">
            <v>152722.70000000001</v>
          </cell>
        </row>
        <row r="267">
          <cell r="F267">
            <v>383</v>
          </cell>
          <cell r="G267">
            <v>2112</v>
          </cell>
          <cell r="H267">
            <v>2010</v>
          </cell>
          <cell r="I267">
            <v>518135.2</v>
          </cell>
          <cell r="J267">
            <v>73958.399999999994</v>
          </cell>
        </row>
        <row r="268">
          <cell r="F268">
            <v>251</v>
          </cell>
          <cell r="G268">
            <v>1467</v>
          </cell>
          <cell r="H268">
            <v>1448</v>
          </cell>
          <cell r="I268">
            <v>264336.7</v>
          </cell>
          <cell r="J268">
            <v>93215.1</v>
          </cell>
        </row>
        <row r="269">
          <cell r="F269">
            <v>31201</v>
          </cell>
          <cell r="G269">
            <v>172242</v>
          </cell>
          <cell r="H269">
            <v>164334</v>
          </cell>
          <cell r="I269">
            <v>55103889.399999999</v>
          </cell>
          <cell r="J269">
            <v>5072505.2</v>
          </cell>
        </row>
        <row r="270">
          <cell r="F270">
            <v>31201</v>
          </cell>
          <cell r="G270">
            <v>172242</v>
          </cell>
          <cell r="H270">
            <v>164334</v>
          </cell>
          <cell r="I270">
            <v>55103889.399999999</v>
          </cell>
          <cell r="J270">
            <v>5072505.2</v>
          </cell>
        </row>
        <row r="271">
          <cell r="F271">
            <v>1785</v>
          </cell>
          <cell r="G271">
            <v>4369</v>
          </cell>
          <cell r="H271">
            <v>3903</v>
          </cell>
          <cell r="I271">
            <v>2328266.6</v>
          </cell>
          <cell r="J271">
            <v>115798</v>
          </cell>
        </row>
        <row r="272">
          <cell r="F272">
            <v>26260</v>
          </cell>
          <cell r="G272">
            <v>151720</v>
          </cell>
          <cell r="H272">
            <v>145167</v>
          </cell>
          <cell r="I272">
            <v>50457778.100000001</v>
          </cell>
          <cell r="J272">
            <v>4468195.9000000004</v>
          </cell>
        </row>
        <row r="273">
          <cell r="F273">
            <v>3156</v>
          </cell>
          <cell r="G273">
            <v>16153</v>
          </cell>
          <cell r="H273">
            <v>15264</v>
          </cell>
          <cell r="I273">
            <v>2317844.7000000002</v>
          </cell>
          <cell r="J273">
            <v>488511.3</v>
          </cell>
        </row>
        <row r="274">
          <cell r="F274">
            <v>30028</v>
          </cell>
          <cell r="G274">
            <v>232149</v>
          </cell>
          <cell r="H274">
            <v>224314</v>
          </cell>
          <cell r="I274">
            <v>145645546.69999999</v>
          </cell>
          <cell r="J274">
            <v>12851344.5</v>
          </cell>
        </row>
        <row r="275">
          <cell r="F275">
            <v>7412</v>
          </cell>
          <cell r="G275">
            <v>26835</v>
          </cell>
          <cell r="H275">
            <v>24823</v>
          </cell>
          <cell r="I275">
            <v>5597190.5999999996</v>
          </cell>
          <cell r="J275">
            <v>1726595.8</v>
          </cell>
        </row>
        <row r="276">
          <cell r="F276">
            <v>4799</v>
          </cell>
          <cell r="G276">
            <v>14910</v>
          </cell>
          <cell r="H276">
            <v>13545</v>
          </cell>
          <cell r="I276">
            <v>3212935.7</v>
          </cell>
          <cell r="J276">
            <v>692425.7</v>
          </cell>
        </row>
        <row r="277">
          <cell r="F277">
            <v>2613</v>
          </cell>
          <cell r="G277">
            <v>11925</v>
          </cell>
          <cell r="H277">
            <v>11278</v>
          </cell>
          <cell r="I277">
            <v>2384254.9</v>
          </cell>
          <cell r="J277">
            <v>1034170.1</v>
          </cell>
        </row>
        <row r="278">
          <cell r="F278">
            <v>4477</v>
          </cell>
          <cell r="G278">
            <v>28204</v>
          </cell>
          <cell r="H278">
            <v>27028</v>
          </cell>
          <cell r="I278">
            <v>88254240.5</v>
          </cell>
          <cell r="J278">
            <v>2520054.9</v>
          </cell>
        </row>
        <row r="279">
          <cell r="F279">
            <v>606</v>
          </cell>
          <cell r="G279" t="str">
            <v>к</v>
          </cell>
          <cell r="H279" t="str">
            <v>к</v>
          </cell>
          <cell r="I279" t="str">
            <v>к</v>
          </cell>
          <cell r="J279" t="str">
            <v>к</v>
          </cell>
        </row>
        <row r="280">
          <cell r="F280">
            <v>3871</v>
          </cell>
          <cell r="G280" t="str">
            <v>к</v>
          </cell>
          <cell r="H280" t="str">
            <v>к</v>
          </cell>
          <cell r="I280" t="str">
            <v>к</v>
          </cell>
          <cell r="J280" t="str">
            <v>к</v>
          </cell>
        </row>
        <row r="281">
          <cell r="F281">
            <v>8446</v>
          </cell>
          <cell r="G281">
            <v>96765</v>
          </cell>
          <cell r="H281">
            <v>94655</v>
          </cell>
          <cell r="I281">
            <v>21317372.100000001</v>
          </cell>
          <cell r="J281">
            <v>4499991.2</v>
          </cell>
        </row>
        <row r="282">
          <cell r="F282">
            <v>7529</v>
          </cell>
          <cell r="G282">
            <v>81307</v>
          </cell>
          <cell r="H282">
            <v>79378</v>
          </cell>
          <cell r="I282">
            <v>19078345.199999999</v>
          </cell>
          <cell r="J282">
            <v>3686316</v>
          </cell>
        </row>
        <row r="283">
          <cell r="F283">
            <v>917</v>
          </cell>
          <cell r="G283">
            <v>15458</v>
          </cell>
          <cell r="H283">
            <v>15277</v>
          </cell>
          <cell r="I283">
            <v>2239026.9</v>
          </cell>
          <cell r="J283">
            <v>813675.2</v>
          </cell>
        </row>
        <row r="284">
          <cell r="F284">
            <v>2579</v>
          </cell>
          <cell r="G284">
            <v>41739</v>
          </cell>
          <cell r="H284">
            <v>40993</v>
          </cell>
          <cell r="I284">
            <v>6843584</v>
          </cell>
          <cell r="J284">
            <v>2179045.6</v>
          </cell>
        </row>
        <row r="285">
          <cell r="F285">
            <v>2462</v>
          </cell>
          <cell r="G285">
            <v>41289</v>
          </cell>
          <cell r="H285">
            <v>40582</v>
          </cell>
          <cell r="I285">
            <v>6795213.2999999998</v>
          </cell>
          <cell r="J285">
            <v>2165865.9</v>
          </cell>
        </row>
        <row r="286">
          <cell r="F286">
            <v>117</v>
          </cell>
          <cell r="G286">
            <v>450</v>
          </cell>
          <cell r="H286">
            <v>411</v>
          </cell>
          <cell r="I286">
            <v>48370.7</v>
          </cell>
          <cell r="J286">
            <v>13179.7</v>
          </cell>
        </row>
        <row r="287">
          <cell r="F287">
            <v>5578</v>
          </cell>
          <cell r="G287">
            <v>31565</v>
          </cell>
          <cell r="H287">
            <v>30226</v>
          </cell>
          <cell r="I287">
            <v>22547889</v>
          </cell>
          <cell r="J287">
            <v>1655568.3</v>
          </cell>
        </row>
        <row r="288">
          <cell r="F288">
            <v>4387</v>
          </cell>
          <cell r="G288">
            <v>23804</v>
          </cell>
          <cell r="H288">
            <v>22797</v>
          </cell>
          <cell r="I288">
            <v>19779980.399999999</v>
          </cell>
          <cell r="J288">
            <v>1082496.1000000001</v>
          </cell>
        </row>
        <row r="289">
          <cell r="F289">
            <v>1191</v>
          </cell>
          <cell r="G289">
            <v>7761</v>
          </cell>
          <cell r="H289">
            <v>7429</v>
          </cell>
          <cell r="I289">
            <v>2767908.6</v>
          </cell>
          <cell r="J289">
            <v>573072.19999999995</v>
          </cell>
        </row>
        <row r="290">
          <cell r="F290">
            <v>1425</v>
          </cell>
          <cell r="G290">
            <v>6266</v>
          </cell>
          <cell r="H290">
            <v>5851</v>
          </cell>
          <cell r="I290">
            <v>1019021.5</v>
          </cell>
          <cell r="J290">
            <v>248476.5</v>
          </cell>
        </row>
        <row r="291">
          <cell r="F291">
            <v>287</v>
          </cell>
          <cell r="G291">
            <v>926</v>
          </cell>
          <cell r="H291">
            <v>853</v>
          </cell>
          <cell r="I291">
            <v>116727.3</v>
          </cell>
          <cell r="J291">
            <v>23364.7</v>
          </cell>
        </row>
        <row r="292">
          <cell r="F292">
            <v>190</v>
          </cell>
          <cell r="G292">
            <v>857</v>
          </cell>
          <cell r="H292">
            <v>764</v>
          </cell>
          <cell r="I292">
            <v>41393.9</v>
          </cell>
          <cell r="J292">
            <v>14890.2</v>
          </cell>
        </row>
        <row r="293">
          <cell r="F293">
            <v>265</v>
          </cell>
          <cell r="G293">
            <v>1024</v>
          </cell>
          <cell r="H293">
            <v>960</v>
          </cell>
          <cell r="I293">
            <v>108003.1</v>
          </cell>
          <cell r="J293">
            <v>19675.400000000001</v>
          </cell>
        </row>
        <row r="294">
          <cell r="F294">
            <v>683</v>
          </cell>
          <cell r="G294">
            <v>3459</v>
          </cell>
          <cell r="H294">
            <v>3274</v>
          </cell>
          <cell r="I294">
            <v>752897.2</v>
          </cell>
          <cell r="J294">
            <v>190546.2</v>
          </cell>
        </row>
        <row r="295">
          <cell r="F295">
            <v>111</v>
          </cell>
          <cell r="G295">
            <v>775</v>
          </cell>
          <cell r="H295">
            <v>738</v>
          </cell>
          <cell r="I295">
            <v>66249</v>
          </cell>
          <cell r="J295">
            <v>21612.2</v>
          </cell>
        </row>
        <row r="296">
          <cell r="F296">
            <v>15177</v>
          </cell>
          <cell r="G296">
            <v>270870</v>
          </cell>
          <cell r="H296">
            <v>267028</v>
          </cell>
          <cell r="I296">
            <v>41289299.100000001</v>
          </cell>
          <cell r="J296">
            <v>7926606.2999999998</v>
          </cell>
        </row>
        <row r="297">
          <cell r="F297">
            <v>2388</v>
          </cell>
          <cell r="G297">
            <v>13579</v>
          </cell>
          <cell r="H297">
            <v>12915</v>
          </cell>
          <cell r="I297">
            <v>6552629.0999999996</v>
          </cell>
          <cell r="J297">
            <v>635696.19999999995</v>
          </cell>
        </row>
        <row r="298">
          <cell r="F298">
            <v>642</v>
          </cell>
          <cell r="G298">
            <v>3219</v>
          </cell>
          <cell r="H298">
            <v>2987</v>
          </cell>
          <cell r="I298">
            <v>1659802.2</v>
          </cell>
          <cell r="J298">
            <v>137254.1</v>
          </cell>
        </row>
        <row r="299">
          <cell r="F299">
            <v>75</v>
          </cell>
          <cell r="G299">
            <v>262</v>
          </cell>
          <cell r="H299">
            <v>239</v>
          </cell>
          <cell r="I299">
            <v>63664.6</v>
          </cell>
          <cell r="J299">
            <v>11004.2</v>
          </cell>
        </row>
        <row r="300">
          <cell r="F300">
            <v>1581</v>
          </cell>
          <cell r="G300">
            <v>9137</v>
          </cell>
          <cell r="H300">
            <v>8734</v>
          </cell>
          <cell r="I300">
            <v>4529472.4000000004</v>
          </cell>
          <cell r="J300">
            <v>382190.4</v>
          </cell>
        </row>
        <row r="301">
          <cell r="F301">
            <v>90</v>
          </cell>
          <cell r="G301">
            <v>961</v>
          </cell>
          <cell r="H301">
            <v>955</v>
          </cell>
          <cell r="I301">
            <v>299689.90000000002</v>
          </cell>
          <cell r="J301">
            <v>105247.5</v>
          </cell>
        </row>
        <row r="302">
          <cell r="F302">
            <v>1005</v>
          </cell>
          <cell r="G302">
            <v>31342</v>
          </cell>
          <cell r="H302">
            <v>31057</v>
          </cell>
          <cell r="I302">
            <v>2360917.2000000002</v>
          </cell>
          <cell r="J302">
            <v>963322.5</v>
          </cell>
        </row>
        <row r="303">
          <cell r="F303">
            <v>657</v>
          </cell>
          <cell r="G303">
            <v>4939</v>
          </cell>
          <cell r="H303">
            <v>4765</v>
          </cell>
          <cell r="I303">
            <v>738966.6</v>
          </cell>
          <cell r="J303">
            <v>258012.79999999999</v>
          </cell>
        </row>
        <row r="304">
          <cell r="F304">
            <v>104</v>
          </cell>
          <cell r="G304">
            <v>3105</v>
          </cell>
          <cell r="H304">
            <v>3080</v>
          </cell>
          <cell r="I304">
            <v>218238.6</v>
          </cell>
          <cell r="J304">
            <v>76639.100000000006</v>
          </cell>
        </row>
        <row r="305">
          <cell r="F305">
            <v>244</v>
          </cell>
          <cell r="G305">
            <v>23298</v>
          </cell>
          <cell r="H305">
            <v>23212</v>
          </cell>
          <cell r="I305">
            <v>1403712</v>
          </cell>
          <cell r="J305">
            <v>628670.6</v>
          </cell>
        </row>
        <row r="306">
          <cell r="F306">
            <v>3725</v>
          </cell>
          <cell r="G306">
            <v>13885</v>
          </cell>
          <cell r="H306">
            <v>12730</v>
          </cell>
          <cell r="I306">
            <v>3874319.7</v>
          </cell>
          <cell r="J306">
            <v>331209.8</v>
          </cell>
        </row>
        <row r="307">
          <cell r="F307">
            <v>3509</v>
          </cell>
          <cell r="G307">
            <v>12837</v>
          </cell>
          <cell r="H307">
            <v>11745</v>
          </cell>
          <cell r="I307">
            <v>3596846.6</v>
          </cell>
          <cell r="J307">
            <v>305461.09999999998</v>
          </cell>
        </row>
        <row r="308">
          <cell r="F308">
            <v>216</v>
          </cell>
          <cell r="G308">
            <v>1048</v>
          </cell>
          <cell r="H308">
            <v>985</v>
          </cell>
          <cell r="I308">
            <v>277473.09999999998</v>
          </cell>
          <cell r="J308">
            <v>25748.7</v>
          </cell>
        </row>
        <row r="309">
          <cell r="F309">
            <v>3707</v>
          </cell>
          <cell r="G309">
            <v>81073</v>
          </cell>
          <cell r="H309">
            <v>80173</v>
          </cell>
          <cell r="I309">
            <v>7545382.2000000002</v>
          </cell>
          <cell r="J309">
            <v>2021270.1</v>
          </cell>
        </row>
        <row r="310">
          <cell r="F310">
            <v>3357</v>
          </cell>
          <cell r="G310">
            <v>74365</v>
          </cell>
          <cell r="H310">
            <v>73530</v>
          </cell>
          <cell r="I310">
            <v>6825729.2000000002</v>
          </cell>
          <cell r="J310">
            <v>1794365.1</v>
          </cell>
        </row>
        <row r="311">
          <cell r="F311">
            <v>292</v>
          </cell>
          <cell r="G311">
            <v>6239</v>
          </cell>
          <cell r="H311">
            <v>6183</v>
          </cell>
          <cell r="I311">
            <v>685729.4</v>
          </cell>
          <cell r="J311">
            <v>218369.2</v>
          </cell>
        </row>
        <row r="312">
          <cell r="F312">
            <v>58</v>
          </cell>
          <cell r="G312">
            <v>469</v>
          </cell>
          <cell r="H312">
            <v>460</v>
          </cell>
          <cell r="I312">
            <v>33923.599999999999</v>
          </cell>
          <cell r="J312">
            <v>8535.7999999999993</v>
          </cell>
        </row>
        <row r="313">
          <cell r="F313">
            <v>2725</v>
          </cell>
          <cell r="G313">
            <v>106391</v>
          </cell>
          <cell r="H313">
            <v>105985</v>
          </cell>
          <cell r="I313">
            <v>9372163.1999999993</v>
          </cell>
          <cell r="J313">
            <v>3117830</v>
          </cell>
        </row>
        <row r="314">
          <cell r="F314">
            <v>1409</v>
          </cell>
          <cell r="G314">
            <v>69039</v>
          </cell>
          <cell r="H314">
            <v>68878</v>
          </cell>
          <cell r="I314">
            <v>6196855.0999999996</v>
          </cell>
          <cell r="J314">
            <v>2133673.5</v>
          </cell>
        </row>
        <row r="315">
          <cell r="F315">
            <v>1125</v>
          </cell>
          <cell r="G315">
            <v>33476</v>
          </cell>
          <cell r="H315">
            <v>33271</v>
          </cell>
          <cell r="I315">
            <v>2937834.4</v>
          </cell>
          <cell r="J315">
            <v>853555.9</v>
          </cell>
        </row>
        <row r="316">
          <cell r="F316">
            <v>191</v>
          </cell>
          <cell r="G316">
            <v>3876</v>
          </cell>
          <cell r="H316">
            <v>3836</v>
          </cell>
          <cell r="I316">
            <v>237473.7</v>
          </cell>
          <cell r="J316">
            <v>130600.6</v>
          </cell>
        </row>
        <row r="317">
          <cell r="F317">
            <v>1627</v>
          </cell>
          <cell r="G317">
            <v>24600</v>
          </cell>
          <cell r="H317">
            <v>24168</v>
          </cell>
          <cell r="I317">
            <v>11583887.699999999</v>
          </cell>
          <cell r="J317">
            <v>857277.7</v>
          </cell>
        </row>
        <row r="318">
          <cell r="F318">
            <v>112</v>
          </cell>
          <cell r="G318">
            <v>1235</v>
          </cell>
          <cell r="H318">
            <v>1188</v>
          </cell>
          <cell r="I318">
            <v>344206.2</v>
          </cell>
          <cell r="J318">
            <v>59694.400000000001</v>
          </cell>
        </row>
        <row r="319">
          <cell r="F319">
            <v>168</v>
          </cell>
          <cell r="G319">
            <v>6683</v>
          </cell>
          <cell r="H319">
            <v>6647</v>
          </cell>
          <cell r="I319">
            <v>1027765.2</v>
          </cell>
          <cell r="J319">
            <v>286295.5</v>
          </cell>
        </row>
        <row r="320">
          <cell r="F320">
            <v>306</v>
          </cell>
          <cell r="G320">
            <v>1978</v>
          </cell>
          <cell r="H320">
            <v>1896</v>
          </cell>
          <cell r="I320">
            <v>519944</v>
          </cell>
          <cell r="J320">
            <v>77304</v>
          </cell>
        </row>
        <row r="321">
          <cell r="F321">
            <v>1041</v>
          </cell>
          <cell r="G321">
            <v>14704</v>
          </cell>
          <cell r="H321">
            <v>14437</v>
          </cell>
          <cell r="I321">
            <v>9691972.3000000007</v>
          </cell>
          <cell r="J321">
            <v>433983.8</v>
          </cell>
        </row>
        <row r="322">
          <cell r="F322">
            <v>2081</v>
          </cell>
          <cell r="G322">
            <v>20546</v>
          </cell>
          <cell r="H322">
            <v>20053</v>
          </cell>
          <cell r="I322">
            <v>1591045.5</v>
          </cell>
          <cell r="J322">
            <v>539456.80000000005</v>
          </cell>
        </row>
        <row r="323">
          <cell r="F323">
            <v>2081</v>
          </cell>
          <cell r="G323">
            <v>20546</v>
          </cell>
          <cell r="H323">
            <v>20053</v>
          </cell>
          <cell r="I323">
            <v>1591045.5</v>
          </cell>
          <cell r="J323">
            <v>539456.80000000005</v>
          </cell>
        </row>
        <row r="324">
          <cell r="F324">
            <v>133</v>
          </cell>
          <cell r="G324">
            <v>1206</v>
          </cell>
          <cell r="H324">
            <v>1176</v>
          </cell>
          <cell r="I324">
            <v>76575.899999999994</v>
          </cell>
          <cell r="J324">
            <v>24469.200000000001</v>
          </cell>
        </row>
        <row r="325">
          <cell r="F325">
            <v>14</v>
          </cell>
          <cell r="G325">
            <v>99</v>
          </cell>
          <cell r="H325">
            <v>99</v>
          </cell>
          <cell r="I325">
            <v>4258.8999999999996</v>
          </cell>
          <cell r="J325">
            <v>1584.2</v>
          </cell>
        </row>
        <row r="326">
          <cell r="F326">
            <v>507</v>
          </cell>
          <cell r="G326">
            <v>5475</v>
          </cell>
          <cell r="H326">
            <v>5361</v>
          </cell>
          <cell r="I326">
            <v>439358.1</v>
          </cell>
          <cell r="J326">
            <v>200859.4</v>
          </cell>
        </row>
        <row r="327">
          <cell r="F327">
            <v>93</v>
          </cell>
          <cell r="G327">
            <v>6050</v>
          </cell>
          <cell r="H327">
            <v>6028</v>
          </cell>
          <cell r="I327">
            <v>383289.3</v>
          </cell>
          <cell r="J327">
            <v>130149.5</v>
          </cell>
        </row>
        <row r="328">
          <cell r="F328">
            <v>1245</v>
          </cell>
          <cell r="G328">
            <v>7461</v>
          </cell>
          <cell r="H328">
            <v>7185</v>
          </cell>
          <cell r="I328">
            <v>673189.9</v>
          </cell>
          <cell r="J328">
            <v>178161.6</v>
          </cell>
        </row>
        <row r="329">
          <cell r="F329">
            <v>89</v>
          </cell>
          <cell r="G329">
            <v>255</v>
          </cell>
          <cell r="H329">
            <v>204</v>
          </cell>
          <cell r="I329">
            <v>14373.4</v>
          </cell>
          <cell r="J329">
            <v>4232.8999999999996</v>
          </cell>
        </row>
        <row r="330">
          <cell r="F330">
            <v>4093</v>
          </cell>
          <cell r="G330">
            <v>67722</v>
          </cell>
          <cell r="H330">
            <v>66800</v>
          </cell>
          <cell r="I330">
            <v>7509420.4000000004</v>
          </cell>
          <cell r="J330">
            <v>1703513.1</v>
          </cell>
        </row>
        <row r="331">
          <cell r="F331">
            <v>4056</v>
          </cell>
          <cell r="G331">
            <v>67591</v>
          </cell>
          <cell r="H331">
            <v>66689</v>
          </cell>
          <cell r="I331">
            <v>7503819.2999999998</v>
          </cell>
          <cell r="J331">
            <v>1701262.9</v>
          </cell>
        </row>
        <row r="332">
          <cell r="F332">
            <v>545</v>
          </cell>
          <cell r="G332">
            <v>27967</v>
          </cell>
          <cell r="H332">
            <v>27885</v>
          </cell>
          <cell r="I332">
            <v>3424661</v>
          </cell>
          <cell r="J332">
            <v>759367.5</v>
          </cell>
        </row>
        <row r="333">
          <cell r="F333">
            <v>3184</v>
          </cell>
          <cell r="G333">
            <v>36950</v>
          </cell>
          <cell r="H333">
            <v>36231</v>
          </cell>
          <cell r="I333">
            <v>3736043.5</v>
          </cell>
          <cell r="J333">
            <v>873284.9</v>
          </cell>
        </row>
        <row r="334">
          <cell r="F334">
            <v>327</v>
          </cell>
          <cell r="G334">
            <v>2674</v>
          </cell>
          <cell r="H334">
            <v>2573</v>
          </cell>
          <cell r="I334">
            <v>343114.8</v>
          </cell>
          <cell r="J334">
            <v>68610.5</v>
          </cell>
        </row>
        <row r="335">
          <cell r="F335">
            <v>10</v>
          </cell>
          <cell r="G335">
            <v>95</v>
          </cell>
          <cell r="H335">
            <v>93</v>
          </cell>
          <cell r="I335">
            <v>4712.5</v>
          </cell>
          <cell r="J335">
            <v>1965.3</v>
          </cell>
        </row>
        <row r="336">
          <cell r="F336">
            <v>2</v>
          </cell>
          <cell r="G336" t="str">
            <v>к</v>
          </cell>
          <cell r="H336" t="str">
            <v>к</v>
          </cell>
          <cell r="I336" t="str">
            <v>к</v>
          </cell>
          <cell r="J336" t="str">
            <v>к</v>
          </cell>
        </row>
        <row r="337">
          <cell r="F337">
            <v>2</v>
          </cell>
          <cell r="G337" t="str">
            <v>к</v>
          </cell>
          <cell r="H337" t="str">
            <v>к</v>
          </cell>
          <cell r="I337" t="str">
            <v>к</v>
          </cell>
          <cell r="J337" t="str">
            <v>к</v>
          </cell>
        </row>
        <row r="338">
          <cell r="F338">
            <v>3</v>
          </cell>
          <cell r="G338" t="str">
            <v>к</v>
          </cell>
          <cell r="H338" t="str">
            <v>к</v>
          </cell>
          <cell r="I338" t="str">
            <v>к</v>
          </cell>
          <cell r="J338" t="str">
            <v>к</v>
          </cell>
        </row>
        <row r="339">
          <cell r="F339">
            <v>3</v>
          </cell>
          <cell r="G339" t="str">
            <v>к</v>
          </cell>
          <cell r="H339" t="str">
            <v>к</v>
          </cell>
          <cell r="I339" t="str">
            <v>к</v>
          </cell>
          <cell r="J339" t="str">
            <v>к</v>
          </cell>
        </row>
        <row r="340">
          <cell r="F340">
            <v>27</v>
          </cell>
          <cell r="G340">
            <v>36</v>
          </cell>
          <cell r="H340">
            <v>18</v>
          </cell>
          <cell r="I340">
            <v>888.6</v>
          </cell>
          <cell r="J340">
            <v>284.89999999999998</v>
          </cell>
        </row>
        <row r="341">
          <cell r="F341">
            <v>7</v>
          </cell>
          <cell r="G341">
            <v>7</v>
          </cell>
          <cell r="H341">
            <v>5</v>
          </cell>
          <cell r="I341">
            <v>249.9</v>
          </cell>
          <cell r="J341">
            <v>107.9</v>
          </cell>
        </row>
        <row r="342">
          <cell r="F342">
            <v>20</v>
          </cell>
          <cell r="G342">
            <v>29</v>
          </cell>
          <cell r="H342">
            <v>13</v>
          </cell>
          <cell r="I342">
            <v>638.70000000000005</v>
          </cell>
          <cell r="J342">
            <v>177</v>
          </cell>
        </row>
        <row r="343">
          <cell r="F343">
            <v>1946</v>
          </cell>
          <cell r="G343">
            <v>31204</v>
          </cell>
          <cell r="H343">
            <v>30582</v>
          </cell>
          <cell r="I343">
            <v>15594984.199999999</v>
          </cell>
          <cell r="J343">
            <v>2680477.6</v>
          </cell>
        </row>
        <row r="344">
          <cell r="F344">
            <v>468</v>
          </cell>
          <cell r="G344">
            <v>7790</v>
          </cell>
          <cell r="H344">
            <v>7642</v>
          </cell>
          <cell r="I344">
            <v>312471.3</v>
          </cell>
          <cell r="J344">
            <v>461819.2</v>
          </cell>
        </row>
        <row r="345">
          <cell r="F345">
            <v>77</v>
          </cell>
          <cell r="G345">
            <v>344</v>
          </cell>
          <cell r="H345">
            <v>306</v>
          </cell>
          <cell r="I345">
            <v>53169.3</v>
          </cell>
          <cell r="J345">
            <v>18174.400000000001</v>
          </cell>
        </row>
        <row r="346">
          <cell r="F346">
            <v>75</v>
          </cell>
          <cell r="G346">
            <v>6282</v>
          </cell>
          <cell r="H346">
            <v>6232</v>
          </cell>
          <cell r="I346">
            <v>12493602.1</v>
          </cell>
          <cell r="J346">
            <v>182468.2</v>
          </cell>
        </row>
        <row r="347">
          <cell r="F347">
            <v>1326</v>
          </cell>
          <cell r="G347">
            <v>16788</v>
          </cell>
          <cell r="H347">
            <v>16402</v>
          </cell>
          <cell r="I347">
            <v>2735741.5</v>
          </cell>
          <cell r="J347">
            <v>2018015.8</v>
          </cell>
        </row>
        <row r="348">
          <cell r="F348">
            <v>739</v>
          </cell>
          <cell r="G348">
            <v>12506</v>
          </cell>
          <cell r="H348">
            <v>12282</v>
          </cell>
          <cell r="I348">
            <v>2188079.2000000002</v>
          </cell>
          <cell r="J348">
            <v>1919670.6</v>
          </cell>
        </row>
        <row r="349">
          <cell r="F349">
            <v>587</v>
          </cell>
          <cell r="G349">
            <v>4282</v>
          </cell>
          <cell r="H349">
            <v>4120</v>
          </cell>
          <cell r="I349">
            <v>547662.30000000005</v>
          </cell>
          <cell r="J349">
            <v>98345.2</v>
          </cell>
        </row>
        <row r="350">
          <cell r="F350">
            <v>3996</v>
          </cell>
          <cell r="G350">
            <v>25582</v>
          </cell>
          <cell r="H350">
            <v>24512</v>
          </cell>
          <cell r="I350">
            <v>2615744.9</v>
          </cell>
          <cell r="J350">
            <v>601008</v>
          </cell>
        </row>
        <row r="351">
          <cell r="F351">
            <v>1735</v>
          </cell>
          <cell r="G351">
            <v>8300</v>
          </cell>
          <cell r="H351">
            <v>7878</v>
          </cell>
          <cell r="I351">
            <v>1622943.1</v>
          </cell>
          <cell r="J351">
            <v>228335.3</v>
          </cell>
        </row>
        <row r="352">
          <cell r="F352">
            <v>965</v>
          </cell>
          <cell r="G352">
            <v>4249</v>
          </cell>
          <cell r="H352">
            <v>4041</v>
          </cell>
          <cell r="I352">
            <v>1185740.1000000001</v>
          </cell>
          <cell r="J352">
            <v>162616.29999999999</v>
          </cell>
        </row>
        <row r="353">
          <cell r="F353">
            <v>770</v>
          </cell>
          <cell r="G353">
            <v>4051</v>
          </cell>
          <cell r="H353">
            <v>3837</v>
          </cell>
          <cell r="I353">
            <v>437203</v>
          </cell>
          <cell r="J353">
            <v>65719</v>
          </cell>
        </row>
        <row r="354">
          <cell r="F354">
            <v>2261</v>
          </cell>
          <cell r="G354">
            <v>17282</v>
          </cell>
          <cell r="H354">
            <v>16634</v>
          </cell>
          <cell r="I354">
            <v>992801.8</v>
          </cell>
          <cell r="J354">
            <v>372672.7</v>
          </cell>
        </row>
      </sheetData>
      <sheetData sheetId="2">
        <row r="2">
          <cell r="F2">
            <v>8153</v>
          </cell>
        </row>
      </sheetData>
      <sheetData sheetId="3">
        <row r="2">
          <cell r="F2">
            <v>6017</v>
          </cell>
        </row>
      </sheetData>
      <sheetData sheetId="4">
        <row r="2">
          <cell r="F2">
            <v>4065</v>
          </cell>
        </row>
      </sheetData>
      <sheetData sheetId="5">
        <row r="2">
          <cell r="F2">
            <v>87405</v>
          </cell>
        </row>
      </sheetData>
      <sheetData sheetId="6">
        <row r="2">
          <cell r="F2">
            <v>26228</v>
          </cell>
        </row>
      </sheetData>
      <sheetData sheetId="7">
        <row r="2">
          <cell r="F2">
            <v>11366</v>
          </cell>
        </row>
      </sheetData>
      <sheetData sheetId="8">
        <row r="2">
          <cell r="F2">
            <v>7945</v>
          </cell>
        </row>
      </sheetData>
      <sheetData sheetId="9">
        <row r="2">
          <cell r="F2">
            <v>24820</v>
          </cell>
        </row>
      </sheetData>
      <sheetData sheetId="10">
        <row r="2">
          <cell r="F2">
            <v>8160</v>
          </cell>
        </row>
      </sheetData>
      <sheetData sheetId="11">
        <row r="2">
          <cell r="F2">
            <v>6968</v>
          </cell>
        </row>
      </sheetData>
      <sheetData sheetId="12">
        <row r="2">
          <cell r="F2">
            <v>17873</v>
          </cell>
        </row>
      </sheetData>
      <sheetData sheetId="13">
        <row r="2">
          <cell r="F2">
            <v>7645</v>
          </cell>
        </row>
      </sheetData>
      <sheetData sheetId="14">
        <row r="2">
          <cell r="F2">
            <v>3233</v>
          </cell>
        </row>
      </sheetData>
      <sheetData sheetId="15">
        <row r="2">
          <cell r="F2">
            <v>18582</v>
          </cell>
        </row>
      </sheetData>
      <sheetData sheetId="16">
        <row r="2">
          <cell r="F2">
            <v>10449</v>
          </cell>
        </row>
      </sheetData>
      <sheetData sheetId="17">
        <row r="2">
          <cell r="F2">
            <v>23939</v>
          </cell>
        </row>
      </sheetData>
      <sheetData sheetId="18">
        <row r="2">
          <cell r="F2">
            <v>9998</v>
          </cell>
        </row>
      </sheetData>
      <sheetData sheetId="19">
        <row r="2">
          <cell r="F2">
            <v>5189</v>
          </cell>
        </row>
      </sheetData>
      <sheetData sheetId="20">
        <row r="2">
          <cell r="F2">
            <v>5819</v>
          </cell>
        </row>
      </sheetData>
      <sheetData sheetId="21">
        <row r="2">
          <cell r="F2">
            <v>5159</v>
          </cell>
          <cell r="G2">
            <v>80695</v>
          </cell>
          <cell r="H2">
            <v>78607</v>
          </cell>
          <cell r="I2">
            <v>60982137.700000003</v>
          </cell>
          <cell r="J2">
            <v>2229316.5</v>
          </cell>
        </row>
        <row r="3">
          <cell r="F3">
            <v>1181</v>
          </cell>
          <cell r="G3">
            <v>15331</v>
          </cell>
          <cell r="H3">
            <v>14562</v>
          </cell>
          <cell r="I3">
            <v>7594931.0999999996</v>
          </cell>
          <cell r="J3">
            <v>387433.8</v>
          </cell>
        </row>
        <row r="4">
          <cell r="F4">
            <v>1148</v>
          </cell>
          <cell r="G4">
            <v>14034</v>
          </cell>
          <cell r="H4">
            <v>13276</v>
          </cell>
          <cell r="I4">
            <v>7466234.2000000002</v>
          </cell>
          <cell r="J4">
            <v>346850.7</v>
          </cell>
        </row>
        <row r="5">
          <cell r="F5">
            <v>998</v>
          </cell>
          <cell r="G5">
            <v>10912</v>
          </cell>
          <cell r="H5">
            <v>10249</v>
          </cell>
          <cell r="I5">
            <v>6135416.9000000004</v>
          </cell>
          <cell r="J5">
            <v>260349.7</v>
          </cell>
        </row>
        <row r="6">
          <cell r="F6">
            <v>37</v>
          </cell>
          <cell r="G6">
            <v>183</v>
          </cell>
          <cell r="H6">
            <v>156</v>
          </cell>
          <cell r="I6">
            <v>45865.9</v>
          </cell>
          <cell r="J6">
            <v>3067.3</v>
          </cell>
        </row>
        <row r="7">
          <cell r="F7">
            <v>2</v>
          </cell>
          <cell r="G7" t="str">
            <v>к</v>
          </cell>
          <cell r="H7" t="str">
            <v>к</v>
          </cell>
          <cell r="I7" t="str">
            <v>к</v>
          </cell>
          <cell r="J7" t="str">
            <v>к</v>
          </cell>
        </row>
        <row r="8">
          <cell r="F8">
            <v>54</v>
          </cell>
          <cell r="G8">
            <v>977</v>
          </cell>
          <cell r="H8">
            <v>953</v>
          </cell>
          <cell r="I8">
            <v>354173.6</v>
          </cell>
          <cell r="J8">
            <v>21383.9</v>
          </cell>
        </row>
        <row r="9">
          <cell r="F9">
            <v>37</v>
          </cell>
          <cell r="G9">
            <v>288</v>
          </cell>
          <cell r="H9">
            <v>259</v>
          </cell>
          <cell r="I9">
            <v>173407.7</v>
          </cell>
          <cell r="J9">
            <v>4589.6000000000004</v>
          </cell>
        </row>
        <row r="10">
          <cell r="F10">
            <v>17</v>
          </cell>
          <cell r="G10">
            <v>1514</v>
          </cell>
          <cell r="H10">
            <v>1500</v>
          </cell>
          <cell r="I10">
            <v>645252.69999999995</v>
          </cell>
          <cell r="J10">
            <v>49426.5</v>
          </cell>
        </row>
        <row r="11">
          <cell r="F11">
            <v>3</v>
          </cell>
          <cell r="G11" t="str">
            <v>к</v>
          </cell>
          <cell r="H11" t="str">
            <v>к</v>
          </cell>
          <cell r="I11" t="str">
            <v>к</v>
          </cell>
          <cell r="J11" t="str">
            <v>к</v>
          </cell>
        </row>
        <row r="12">
          <cell r="F12">
            <v>24</v>
          </cell>
          <cell r="G12">
            <v>1263</v>
          </cell>
          <cell r="H12">
            <v>1255</v>
          </cell>
          <cell r="I12">
            <v>127135.8</v>
          </cell>
          <cell r="J12">
            <v>40031.9</v>
          </cell>
        </row>
        <row r="13">
          <cell r="F13">
            <v>6</v>
          </cell>
          <cell r="G13" t="str">
            <v>к</v>
          </cell>
          <cell r="H13" t="str">
            <v>к</v>
          </cell>
          <cell r="I13" t="str">
            <v>к</v>
          </cell>
          <cell r="J13" t="str">
            <v>к</v>
          </cell>
        </row>
        <row r="14">
          <cell r="F14">
            <v>14</v>
          </cell>
          <cell r="G14">
            <v>844</v>
          </cell>
          <cell r="H14">
            <v>842</v>
          </cell>
          <cell r="I14">
            <v>92634.7</v>
          </cell>
          <cell r="J14">
            <v>27228.1</v>
          </cell>
        </row>
        <row r="15"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</row>
        <row r="16">
          <cell r="F16">
            <v>4</v>
          </cell>
          <cell r="G16" t="str">
            <v>к</v>
          </cell>
          <cell r="H16" t="str">
            <v>к</v>
          </cell>
          <cell r="I16" t="str">
            <v>к</v>
          </cell>
          <cell r="J16" t="str">
            <v>к</v>
          </cell>
        </row>
        <row r="17">
          <cell r="F17">
            <v>9</v>
          </cell>
          <cell r="G17" t="str">
            <v>к</v>
          </cell>
          <cell r="H17" t="str">
            <v>к</v>
          </cell>
          <cell r="I17" t="str">
            <v>к</v>
          </cell>
          <cell r="J17" t="str">
            <v>к</v>
          </cell>
        </row>
        <row r="18">
          <cell r="F18">
            <v>3</v>
          </cell>
          <cell r="G18" t="str">
            <v>к</v>
          </cell>
          <cell r="H18" t="str">
            <v>к</v>
          </cell>
          <cell r="I18" t="str">
            <v>к</v>
          </cell>
          <cell r="J18" t="str">
            <v>к</v>
          </cell>
        </row>
        <row r="19">
          <cell r="F19">
            <v>6</v>
          </cell>
          <cell r="G19" t="str">
            <v>к</v>
          </cell>
          <cell r="H19" t="str">
            <v>к</v>
          </cell>
          <cell r="I19" t="str">
            <v>к</v>
          </cell>
          <cell r="J19" t="str">
            <v>к</v>
          </cell>
        </row>
        <row r="20">
          <cell r="F20">
            <v>890</v>
          </cell>
          <cell r="G20">
            <v>33352</v>
          </cell>
          <cell r="H20">
            <v>32983</v>
          </cell>
          <cell r="I20">
            <v>9406988.3000000007</v>
          </cell>
          <cell r="J20">
            <v>987717.9</v>
          </cell>
        </row>
        <row r="21">
          <cell r="F21">
            <v>51</v>
          </cell>
          <cell r="G21">
            <v>1040</v>
          </cell>
          <cell r="H21">
            <v>1023</v>
          </cell>
          <cell r="I21">
            <v>229399.8</v>
          </cell>
          <cell r="J21">
            <v>30542.5</v>
          </cell>
        </row>
        <row r="22"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</row>
        <row r="23"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</row>
        <row r="24"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</row>
        <row r="25"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</row>
        <row r="26"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</row>
        <row r="27"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</row>
        <row r="28"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</row>
        <row r="29"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</row>
        <row r="30"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</row>
        <row r="31">
          <cell r="F31">
            <v>48</v>
          </cell>
          <cell r="G31" t="str">
            <v>к</v>
          </cell>
          <cell r="H31" t="str">
            <v>к</v>
          </cell>
          <cell r="I31" t="str">
            <v>к</v>
          </cell>
          <cell r="J31" t="str">
            <v>к</v>
          </cell>
        </row>
        <row r="32">
          <cell r="F32">
            <v>48</v>
          </cell>
          <cell r="G32" t="str">
            <v>к</v>
          </cell>
          <cell r="H32" t="str">
            <v>к</v>
          </cell>
          <cell r="I32" t="str">
            <v>к</v>
          </cell>
          <cell r="J32" t="str">
            <v>к</v>
          </cell>
        </row>
        <row r="33"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</row>
        <row r="34">
          <cell r="F34">
            <v>3</v>
          </cell>
          <cell r="G34" t="str">
            <v>к</v>
          </cell>
          <cell r="H34" t="str">
            <v>к</v>
          </cell>
          <cell r="I34" t="str">
            <v>к</v>
          </cell>
          <cell r="J34" t="str">
            <v>к</v>
          </cell>
        </row>
        <row r="35"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</row>
        <row r="36">
          <cell r="F36">
            <v>3</v>
          </cell>
          <cell r="G36" t="str">
            <v>к</v>
          </cell>
          <cell r="H36" t="str">
            <v>к</v>
          </cell>
          <cell r="I36" t="str">
            <v>к</v>
          </cell>
          <cell r="J36" t="str">
            <v>к</v>
          </cell>
        </row>
        <row r="37">
          <cell r="F37">
            <v>726</v>
          </cell>
          <cell r="G37">
            <v>24919</v>
          </cell>
          <cell r="H37">
            <v>24590</v>
          </cell>
          <cell r="I37">
            <v>7275941.5999999996</v>
          </cell>
          <cell r="J37">
            <v>678705.9</v>
          </cell>
        </row>
        <row r="38">
          <cell r="F38">
            <v>180</v>
          </cell>
          <cell r="G38">
            <v>9171</v>
          </cell>
          <cell r="H38">
            <v>9084</v>
          </cell>
          <cell r="I38">
            <v>4110291.9</v>
          </cell>
          <cell r="J38">
            <v>248093</v>
          </cell>
        </row>
        <row r="39">
          <cell r="F39">
            <v>39</v>
          </cell>
          <cell r="G39">
            <v>698</v>
          </cell>
          <cell r="H39">
            <v>671</v>
          </cell>
          <cell r="I39">
            <v>469209.5</v>
          </cell>
          <cell r="J39">
            <v>13224.8</v>
          </cell>
        </row>
        <row r="40">
          <cell r="F40">
            <v>4</v>
          </cell>
          <cell r="G40" t="str">
            <v>к</v>
          </cell>
          <cell r="H40" t="str">
            <v>к</v>
          </cell>
          <cell r="I40" t="str">
            <v>к</v>
          </cell>
          <cell r="J40" t="str">
            <v>к</v>
          </cell>
        </row>
        <row r="41">
          <cell r="F41">
            <v>18</v>
          </cell>
          <cell r="G41">
            <v>412</v>
          </cell>
          <cell r="H41">
            <v>402</v>
          </cell>
          <cell r="I41">
            <v>303558.8</v>
          </cell>
          <cell r="J41">
            <v>10457.6</v>
          </cell>
        </row>
        <row r="42">
          <cell r="F42">
            <v>4</v>
          </cell>
          <cell r="G42" t="str">
            <v>к</v>
          </cell>
          <cell r="H42" t="str">
            <v>к</v>
          </cell>
          <cell r="I42" t="str">
            <v>к</v>
          </cell>
          <cell r="J42" t="str">
            <v>к</v>
          </cell>
        </row>
        <row r="43">
          <cell r="F43">
            <v>21</v>
          </cell>
          <cell r="G43">
            <v>3168</v>
          </cell>
          <cell r="H43">
            <v>3153</v>
          </cell>
          <cell r="I43">
            <v>1131954.5</v>
          </cell>
          <cell r="J43">
            <v>115354.4</v>
          </cell>
        </row>
        <row r="44">
          <cell r="F44">
            <v>25</v>
          </cell>
          <cell r="G44">
            <v>554</v>
          </cell>
          <cell r="H44">
            <v>549</v>
          </cell>
          <cell r="I44">
            <v>211991.3</v>
          </cell>
          <cell r="J44">
            <v>15524</v>
          </cell>
        </row>
        <row r="45">
          <cell r="F45">
            <v>42</v>
          </cell>
          <cell r="G45">
            <v>3278</v>
          </cell>
          <cell r="H45">
            <v>3257</v>
          </cell>
          <cell r="I45">
            <v>327780.5</v>
          </cell>
          <cell r="J45">
            <v>54559.199999999997</v>
          </cell>
        </row>
        <row r="46">
          <cell r="F46">
            <v>18</v>
          </cell>
          <cell r="G46">
            <v>982</v>
          </cell>
          <cell r="H46">
            <v>980</v>
          </cell>
          <cell r="I46">
            <v>1652145.8</v>
          </cell>
          <cell r="J46">
            <v>37389.800000000003</v>
          </cell>
        </row>
        <row r="47">
          <cell r="F47">
            <v>9</v>
          </cell>
          <cell r="G47">
            <v>58</v>
          </cell>
          <cell r="H47">
            <v>52</v>
          </cell>
          <cell r="I47">
            <v>10908.5</v>
          </cell>
          <cell r="J47">
            <v>1324.9</v>
          </cell>
        </row>
        <row r="48">
          <cell r="F48">
            <v>32</v>
          </cell>
          <cell r="G48">
            <v>777</v>
          </cell>
          <cell r="H48">
            <v>761</v>
          </cell>
          <cell r="I48">
            <v>274903.5</v>
          </cell>
          <cell r="J48">
            <v>21476.799999999999</v>
          </cell>
        </row>
        <row r="49"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</row>
        <row r="50">
          <cell r="F50">
            <v>11</v>
          </cell>
          <cell r="G50">
            <v>994</v>
          </cell>
          <cell r="H50">
            <v>990</v>
          </cell>
          <cell r="I50">
            <v>125713</v>
          </cell>
          <cell r="J50">
            <v>17293.599999999999</v>
          </cell>
        </row>
        <row r="51"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</row>
        <row r="52">
          <cell r="F52">
            <v>1</v>
          </cell>
          <cell r="G52" t="str">
            <v>к</v>
          </cell>
          <cell r="H52" t="str">
            <v>к</v>
          </cell>
          <cell r="I52" t="str">
            <v>к</v>
          </cell>
          <cell r="J52" t="str">
            <v>к</v>
          </cell>
        </row>
        <row r="53">
          <cell r="F53">
            <v>5</v>
          </cell>
          <cell r="G53" t="str">
            <v>к</v>
          </cell>
          <cell r="H53" t="str">
            <v>к</v>
          </cell>
          <cell r="I53" t="str">
            <v>к</v>
          </cell>
          <cell r="J53" t="str">
            <v>к</v>
          </cell>
        </row>
        <row r="54">
          <cell r="F54">
            <v>5</v>
          </cell>
          <cell r="G54">
            <v>199</v>
          </cell>
          <cell r="H54">
            <v>198</v>
          </cell>
          <cell r="I54">
            <v>78715.199999999997</v>
          </cell>
          <cell r="J54">
            <v>6863.9</v>
          </cell>
        </row>
        <row r="55">
          <cell r="F55">
            <v>37</v>
          </cell>
          <cell r="G55">
            <v>618</v>
          </cell>
          <cell r="H55">
            <v>611</v>
          </cell>
          <cell r="I55">
            <v>48357.599999999999</v>
          </cell>
          <cell r="J55">
            <v>14262.2</v>
          </cell>
        </row>
        <row r="56">
          <cell r="F56">
            <v>33</v>
          </cell>
          <cell r="G56">
            <v>424</v>
          </cell>
          <cell r="H56">
            <v>417</v>
          </cell>
          <cell r="I56">
            <v>25633.7</v>
          </cell>
          <cell r="J56">
            <v>11298.9</v>
          </cell>
        </row>
        <row r="57">
          <cell r="F57" t="e">
            <v>#N/A</v>
          </cell>
          <cell r="G57" t="e">
            <v>#N/A</v>
          </cell>
          <cell r="H57" t="e">
            <v>#N/A</v>
          </cell>
          <cell r="I57" t="e">
            <v>#N/A</v>
          </cell>
          <cell r="J57" t="e">
            <v>#N/A</v>
          </cell>
        </row>
        <row r="58">
          <cell r="F58">
            <v>4</v>
          </cell>
          <cell r="G58">
            <v>194</v>
          </cell>
          <cell r="H58">
            <v>194</v>
          </cell>
          <cell r="I58">
            <v>22723.9</v>
          </cell>
          <cell r="J58">
            <v>2963.3</v>
          </cell>
        </row>
        <row r="59">
          <cell r="F59">
            <v>7</v>
          </cell>
          <cell r="G59">
            <v>27</v>
          </cell>
          <cell r="H59">
            <v>22</v>
          </cell>
          <cell r="I59">
            <v>5251.2</v>
          </cell>
          <cell r="J59">
            <v>676.8</v>
          </cell>
        </row>
        <row r="60">
          <cell r="F60">
            <v>2</v>
          </cell>
          <cell r="G60" t="str">
            <v>к</v>
          </cell>
          <cell r="H60" t="str">
            <v>к</v>
          </cell>
          <cell r="I60" t="str">
            <v>к</v>
          </cell>
          <cell r="J60" t="str">
            <v>к</v>
          </cell>
        </row>
        <row r="61">
          <cell r="F61">
            <v>5</v>
          </cell>
          <cell r="G61" t="str">
            <v>к</v>
          </cell>
          <cell r="H61" t="str">
            <v>к</v>
          </cell>
          <cell r="I61" t="str">
            <v>к</v>
          </cell>
          <cell r="J61" t="str">
            <v>к</v>
          </cell>
        </row>
        <row r="62">
          <cell r="F62">
            <v>81</v>
          </cell>
          <cell r="G62">
            <v>744</v>
          </cell>
          <cell r="H62">
            <v>699</v>
          </cell>
          <cell r="I62">
            <v>69036.600000000006</v>
          </cell>
          <cell r="J62">
            <v>12054.6</v>
          </cell>
        </row>
        <row r="63">
          <cell r="F63">
            <v>33</v>
          </cell>
          <cell r="G63">
            <v>282</v>
          </cell>
          <cell r="H63">
            <v>263</v>
          </cell>
          <cell r="I63">
            <v>37914</v>
          </cell>
          <cell r="J63">
            <v>4904.8999999999996</v>
          </cell>
        </row>
        <row r="64">
          <cell r="F64">
            <v>48</v>
          </cell>
          <cell r="G64">
            <v>462</v>
          </cell>
          <cell r="H64">
            <v>436</v>
          </cell>
          <cell r="I64">
            <v>31122.6</v>
          </cell>
          <cell r="J64">
            <v>7149.7</v>
          </cell>
        </row>
        <row r="65">
          <cell r="F65">
            <v>12</v>
          </cell>
          <cell r="G65">
            <v>190</v>
          </cell>
          <cell r="H65">
            <v>187</v>
          </cell>
          <cell r="I65">
            <v>101596.1</v>
          </cell>
          <cell r="J65">
            <v>4800.6000000000004</v>
          </cell>
        </row>
        <row r="66">
          <cell r="F66" t="e">
            <v>#N/A</v>
          </cell>
          <cell r="G66" t="e">
            <v>#N/A</v>
          </cell>
          <cell r="H66" t="e">
            <v>#N/A</v>
          </cell>
          <cell r="I66" t="e">
            <v>#N/A</v>
          </cell>
          <cell r="J66" t="e">
            <v>#N/A</v>
          </cell>
        </row>
        <row r="67">
          <cell r="F67">
            <v>12</v>
          </cell>
          <cell r="G67">
            <v>190</v>
          </cell>
          <cell r="H67">
            <v>187</v>
          </cell>
          <cell r="I67">
            <v>101596.1</v>
          </cell>
          <cell r="J67">
            <v>4800.6000000000004</v>
          </cell>
        </row>
        <row r="68">
          <cell r="F68">
            <v>28</v>
          </cell>
          <cell r="G68">
            <v>159</v>
          </cell>
          <cell r="H68">
            <v>152</v>
          </cell>
          <cell r="I68">
            <v>25735.5</v>
          </cell>
          <cell r="J68">
            <v>2188.1</v>
          </cell>
        </row>
        <row r="69">
          <cell r="F69">
            <v>27</v>
          </cell>
          <cell r="G69" t="str">
            <v>к</v>
          </cell>
          <cell r="H69" t="str">
            <v>к</v>
          </cell>
          <cell r="I69" t="str">
            <v>к</v>
          </cell>
          <cell r="J69" t="str">
            <v>к</v>
          </cell>
        </row>
        <row r="70">
          <cell r="F70">
            <v>1</v>
          </cell>
          <cell r="G70" t="str">
            <v>к</v>
          </cell>
          <cell r="H70" t="str">
            <v>к</v>
          </cell>
          <cell r="I70" t="str">
            <v>к</v>
          </cell>
          <cell r="J70" t="str">
            <v>к</v>
          </cell>
        </row>
        <row r="71">
          <cell r="F71">
            <v>1</v>
          </cell>
          <cell r="G71" t="str">
            <v>к</v>
          </cell>
          <cell r="H71" t="str">
            <v>к</v>
          </cell>
          <cell r="I71" t="str">
            <v>к</v>
          </cell>
          <cell r="J71" t="str">
            <v>к</v>
          </cell>
        </row>
        <row r="72">
          <cell r="F72" t="e">
            <v>#N/A</v>
          </cell>
          <cell r="G72" t="e">
            <v>#N/A</v>
          </cell>
          <cell r="H72" t="e">
            <v>#N/A</v>
          </cell>
          <cell r="I72" t="e">
            <v>#N/A</v>
          </cell>
          <cell r="J72" t="e">
            <v>#N/A</v>
          </cell>
        </row>
        <row r="73">
          <cell r="F73">
            <v>1</v>
          </cell>
          <cell r="G73" t="str">
            <v>к</v>
          </cell>
          <cell r="H73" t="str">
            <v>к</v>
          </cell>
          <cell r="I73" t="str">
            <v>к</v>
          </cell>
          <cell r="J73" t="str">
            <v>к</v>
          </cell>
        </row>
        <row r="74">
          <cell r="F74">
            <v>10</v>
          </cell>
          <cell r="G74">
            <v>100</v>
          </cell>
          <cell r="H74">
            <v>97</v>
          </cell>
          <cell r="I74">
            <v>3042.2</v>
          </cell>
          <cell r="J74">
            <v>1149.2</v>
          </cell>
        </row>
        <row r="75">
          <cell r="F75">
            <v>6</v>
          </cell>
          <cell r="G75">
            <v>77</v>
          </cell>
          <cell r="H75">
            <v>75</v>
          </cell>
          <cell r="I75">
            <v>2567.4</v>
          </cell>
          <cell r="J75">
            <v>897.5</v>
          </cell>
        </row>
        <row r="76">
          <cell r="F76">
            <v>1</v>
          </cell>
          <cell r="G76" t="str">
            <v>к</v>
          </cell>
          <cell r="H76" t="str">
            <v>к</v>
          </cell>
          <cell r="I76" t="str">
            <v>к</v>
          </cell>
          <cell r="J76" t="str">
            <v>к</v>
          </cell>
        </row>
        <row r="77">
          <cell r="F77">
            <v>2</v>
          </cell>
          <cell r="G77" t="str">
            <v>к</v>
          </cell>
          <cell r="H77" t="str">
            <v>к</v>
          </cell>
          <cell r="I77" t="str">
            <v>к</v>
          </cell>
          <cell r="J77" t="str">
            <v>к</v>
          </cell>
        </row>
        <row r="78">
          <cell r="F78">
            <v>1</v>
          </cell>
          <cell r="G78" t="str">
            <v>к</v>
          </cell>
          <cell r="H78" t="str">
            <v>к</v>
          </cell>
          <cell r="I78" t="str">
            <v>к</v>
          </cell>
          <cell r="J78" t="str">
            <v>к</v>
          </cell>
        </row>
        <row r="79">
          <cell r="F79" t="e">
            <v>#N/A</v>
          </cell>
          <cell r="G79" t="e">
            <v>#N/A</v>
          </cell>
          <cell r="H79" t="e">
            <v>#N/A</v>
          </cell>
          <cell r="I79" t="e">
            <v>#N/A</v>
          </cell>
          <cell r="J79" t="e">
            <v>#N/A</v>
          </cell>
        </row>
        <row r="80">
          <cell r="F80" t="e">
            <v>#N/A</v>
          </cell>
          <cell r="G80" t="e">
            <v>#N/A</v>
          </cell>
          <cell r="H80" t="e">
            <v>#N/A</v>
          </cell>
          <cell r="I80" t="e">
            <v>#N/A</v>
          </cell>
          <cell r="J80" t="e">
            <v>#N/A</v>
          </cell>
        </row>
        <row r="81">
          <cell r="F81">
            <v>2</v>
          </cell>
          <cell r="G81" t="str">
            <v>к</v>
          </cell>
          <cell r="H81" t="str">
            <v>к</v>
          </cell>
          <cell r="I81" t="str">
            <v>к</v>
          </cell>
          <cell r="J81" t="str">
            <v>к</v>
          </cell>
        </row>
        <row r="82">
          <cell r="F82" t="e">
            <v>#N/A</v>
          </cell>
          <cell r="G82" t="e">
            <v>#N/A</v>
          </cell>
          <cell r="H82" t="e">
            <v>#N/A</v>
          </cell>
          <cell r="I82" t="e">
            <v>#N/A</v>
          </cell>
          <cell r="J82" t="e">
            <v>#N/A</v>
          </cell>
        </row>
        <row r="83">
          <cell r="F83">
            <v>2</v>
          </cell>
          <cell r="G83" t="str">
            <v>к</v>
          </cell>
          <cell r="H83" t="str">
            <v>к</v>
          </cell>
          <cell r="I83" t="str">
            <v>к</v>
          </cell>
          <cell r="J83" t="str">
            <v>к</v>
          </cell>
        </row>
        <row r="84">
          <cell r="F84">
            <v>40</v>
          </cell>
          <cell r="G84">
            <v>796</v>
          </cell>
          <cell r="H84">
            <v>784</v>
          </cell>
          <cell r="I84">
            <v>463505.3</v>
          </cell>
          <cell r="J84">
            <v>18704</v>
          </cell>
        </row>
        <row r="85">
          <cell r="F85">
            <v>2</v>
          </cell>
          <cell r="G85" t="str">
            <v>к</v>
          </cell>
          <cell r="H85" t="str">
            <v>к</v>
          </cell>
          <cell r="I85" t="str">
            <v>к</v>
          </cell>
          <cell r="J85" t="str">
            <v>к</v>
          </cell>
        </row>
        <row r="86">
          <cell r="F86">
            <v>38</v>
          </cell>
          <cell r="G86" t="str">
            <v>к</v>
          </cell>
          <cell r="H86" t="str">
            <v>к</v>
          </cell>
          <cell r="I86" t="str">
            <v>к</v>
          </cell>
          <cell r="J86" t="str">
            <v>к</v>
          </cell>
        </row>
        <row r="87">
          <cell r="F87">
            <v>90</v>
          </cell>
          <cell r="G87">
            <v>1621</v>
          </cell>
          <cell r="H87">
            <v>1562</v>
          </cell>
          <cell r="I87">
            <v>483063.1</v>
          </cell>
          <cell r="J87">
            <v>40105.4</v>
          </cell>
        </row>
        <row r="88">
          <cell r="F88">
            <v>5</v>
          </cell>
          <cell r="G88">
            <v>104</v>
          </cell>
          <cell r="H88">
            <v>103</v>
          </cell>
          <cell r="I88">
            <v>6089.2</v>
          </cell>
          <cell r="J88">
            <v>1498.4</v>
          </cell>
        </row>
        <row r="89">
          <cell r="F89" t="e">
            <v>#N/A</v>
          </cell>
          <cell r="G89" t="e">
            <v>#N/A</v>
          </cell>
          <cell r="H89" t="e">
            <v>#N/A</v>
          </cell>
          <cell r="I89" t="e">
            <v>#N/A</v>
          </cell>
          <cell r="J89" t="e">
            <v>#N/A</v>
          </cell>
        </row>
        <row r="90">
          <cell r="F90">
            <v>32</v>
          </cell>
          <cell r="G90">
            <v>383</v>
          </cell>
          <cell r="H90">
            <v>355</v>
          </cell>
          <cell r="I90">
            <v>11740.3</v>
          </cell>
          <cell r="J90">
            <v>4255.2</v>
          </cell>
        </row>
        <row r="91">
          <cell r="F91" t="e">
            <v>#N/A</v>
          </cell>
          <cell r="G91" t="e">
            <v>#N/A</v>
          </cell>
          <cell r="H91" t="e">
            <v>#N/A</v>
          </cell>
          <cell r="I91" t="e">
            <v>#N/A</v>
          </cell>
          <cell r="J91" t="e">
            <v>#N/A</v>
          </cell>
        </row>
        <row r="92">
          <cell r="F92">
            <v>4</v>
          </cell>
          <cell r="G92" t="str">
            <v>к</v>
          </cell>
          <cell r="H92" t="str">
            <v>к</v>
          </cell>
          <cell r="I92" t="str">
            <v>к</v>
          </cell>
          <cell r="J92" t="str">
            <v>к</v>
          </cell>
        </row>
        <row r="93">
          <cell r="F93">
            <v>38</v>
          </cell>
          <cell r="G93">
            <v>897</v>
          </cell>
          <cell r="H93">
            <v>872</v>
          </cell>
          <cell r="I93">
            <v>426597.4</v>
          </cell>
          <cell r="J93">
            <v>24587.4</v>
          </cell>
        </row>
        <row r="94">
          <cell r="F94">
            <v>8</v>
          </cell>
          <cell r="G94">
            <v>54</v>
          </cell>
          <cell r="H94">
            <v>52</v>
          </cell>
          <cell r="I94">
            <v>3750.3</v>
          </cell>
          <cell r="J94">
            <v>750.4</v>
          </cell>
        </row>
        <row r="95">
          <cell r="F95">
            <v>3</v>
          </cell>
          <cell r="G95" t="str">
            <v>к</v>
          </cell>
          <cell r="H95" t="str">
            <v>к</v>
          </cell>
          <cell r="I95" t="str">
            <v>к</v>
          </cell>
          <cell r="J95" t="str">
            <v>к</v>
          </cell>
        </row>
        <row r="96">
          <cell r="F96">
            <v>4</v>
          </cell>
          <cell r="G96">
            <v>222</v>
          </cell>
          <cell r="H96">
            <v>221</v>
          </cell>
          <cell r="I96">
            <v>222314.3</v>
          </cell>
          <cell r="J96">
            <v>4426.8</v>
          </cell>
        </row>
        <row r="97">
          <cell r="F97" t="e">
            <v>#N/A</v>
          </cell>
          <cell r="G97" t="e">
            <v>#N/A</v>
          </cell>
          <cell r="H97" t="e">
            <v>#N/A</v>
          </cell>
          <cell r="I97" t="e">
            <v>#N/A</v>
          </cell>
          <cell r="J97" t="e">
            <v>#N/A</v>
          </cell>
        </row>
        <row r="98">
          <cell r="F98" t="e">
            <v>#N/A</v>
          </cell>
          <cell r="G98" t="e">
            <v>#N/A</v>
          </cell>
          <cell r="H98" t="e">
            <v>#N/A</v>
          </cell>
          <cell r="I98" t="e">
            <v>#N/A</v>
          </cell>
          <cell r="J98" t="e">
            <v>#N/A</v>
          </cell>
        </row>
        <row r="99">
          <cell r="F99">
            <v>3</v>
          </cell>
          <cell r="G99" t="str">
            <v>к</v>
          </cell>
          <cell r="H99" t="str">
            <v>к</v>
          </cell>
          <cell r="I99" t="str">
            <v>к</v>
          </cell>
          <cell r="J99" t="str">
            <v>к</v>
          </cell>
        </row>
        <row r="100">
          <cell r="F100">
            <v>1</v>
          </cell>
          <cell r="G100" t="str">
            <v>к</v>
          </cell>
          <cell r="H100" t="str">
            <v>к</v>
          </cell>
          <cell r="I100" t="str">
            <v>к</v>
          </cell>
          <cell r="J100" t="str">
            <v>к</v>
          </cell>
        </row>
        <row r="101">
          <cell r="F101" t="e">
            <v>#N/A</v>
          </cell>
          <cell r="G101" t="e">
            <v>#N/A</v>
          </cell>
          <cell r="H101" t="e">
            <v>#N/A</v>
          </cell>
          <cell r="I101" t="e">
            <v>#N/A</v>
          </cell>
          <cell r="J101" t="e">
            <v>#N/A</v>
          </cell>
        </row>
        <row r="102">
          <cell r="F102">
            <v>56</v>
          </cell>
          <cell r="G102">
            <v>850</v>
          </cell>
          <cell r="H102">
            <v>840</v>
          </cell>
          <cell r="I102">
            <v>108196.6</v>
          </cell>
          <cell r="J102">
            <v>20760.5</v>
          </cell>
        </row>
        <row r="103">
          <cell r="F103">
            <v>21</v>
          </cell>
          <cell r="G103">
            <v>214</v>
          </cell>
          <cell r="H103">
            <v>210</v>
          </cell>
          <cell r="I103">
            <v>19175.400000000001</v>
          </cell>
          <cell r="J103">
            <v>3272.7</v>
          </cell>
        </row>
        <row r="104">
          <cell r="F104">
            <v>3</v>
          </cell>
          <cell r="G104">
            <v>31</v>
          </cell>
          <cell r="H104">
            <v>31</v>
          </cell>
          <cell r="I104">
            <v>9330.5</v>
          </cell>
          <cell r="J104">
            <v>565.70000000000005</v>
          </cell>
        </row>
        <row r="105">
          <cell r="F105" t="e">
            <v>#N/A</v>
          </cell>
          <cell r="G105" t="e">
            <v>#N/A</v>
          </cell>
          <cell r="H105" t="e">
            <v>#N/A</v>
          </cell>
          <cell r="I105" t="e">
            <v>#N/A</v>
          </cell>
          <cell r="J105" t="e">
            <v>#N/A</v>
          </cell>
        </row>
        <row r="106">
          <cell r="F106" t="e">
            <v>#N/A</v>
          </cell>
          <cell r="G106" t="e">
            <v>#N/A</v>
          </cell>
          <cell r="H106" t="e">
            <v>#N/A</v>
          </cell>
          <cell r="I106" t="e">
            <v>#N/A</v>
          </cell>
          <cell r="J106" t="e">
            <v>#N/A</v>
          </cell>
        </row>
        <row r="107">
          <cell r="F107">
            <v>3</v>
          </cell>
          <cell r="G107">
            <v>16</v>
          </cell>
          <cell r="H107">
            <v>15</v>
          </cell>
          <cell r="I107">
            <v>983.5</v>
          </cell>
          <cell r="J107">
            <v>260.60000000000002</v>
          </cell>
        </row>
        <row r="108">
          <cell r="F108">
            <v>13</v>
          </cell>
          <cell r="G108">
            <v>169</v>
          </cell>
          <cell r="H108">
            <v>169</v>
          </cell>
          <cell r="I108">
            <v>13773.3</v>
          </cell>
          <cell r="J108">
            <v>7354.7</v>
          </cell>
        </row>
        <row r="109">
          <cell r="F109">
            <v>3</v>
          </cell>
          <cell r="G109">
            <v>27</v>
          </cell>
          <cell r="H109">
            <v>27</v>
          </cell>
          <cell r="I109">
            <v>1740</v>
          </cell>
          <cell r="J109">
            <v>562.29999999999995</v>
          </cell>
        </row>
        <row r="110">
          <cell r="F110">
            <v>13</v>
          </cell>
          <cell r="G110">
            <v>393</v>
          </cell>
          <cell r="H110">
            <v>388</v>
          </cell>
          <cell r="I110">
            <v>63193.9</v>
          </cell>
          <cell r="J110">
            <v>8744.5</v>
          </cell>
        </row>
        <row r="111">
          <cell r="F111">
            <v>6</v>
          </cell>
          <cell r="G111">
            <v>616</v>
          </cell>
          <cell r="H111">
            <v>612</v>
          </cell>
          <cell r="I111">
            <v>50500.800000000003</v>
          </cell>
          <cell r="J111">
            <v>13002.7</v>
          </cell>
        </row>
        <row r="112">
          <cell r="F112">
            <v>3</v>
          </cell>
          <cell r="G112" t="str">
            <v>к</v>
          </cell>
          <cell r="H112" t="str">
            <v>к</v>
          </cell>
          <cell r="I112" t="str">
            <v>к</v>
          </cell>
          <cell r="J112" t="str">
            <v>к</v>
          </cell>
        </row>
        <row r="113">
          <cell r="F113" t="e">
            <v>#N/A</v>
          </cell>
          <cell r="G113" t="e">
            <v>#N/A</v>
          </cell>
          <cell r="H113" t="e">
            <v>#N/A</v>
          </cell>
          <cell r="I113" t="e">
            <v>#N/A</v>
          </cell>
          <cell r="J113" t="e">
            <v>#N/A</v>
          </cell>
        </row>
        <row r="114">
          <cell r="F114">
            <v>3</v>
          </cell>
          <cell r="G114" t="str">
            <v>к</v>
          </cell>
          <cell r="H114" t="str">
            <v>к</v>
          </cell>
          <cell r="I114" t="str">
            <v>к</v>
          </cell>
          <cell r="J114" t="str">
            <v>к</v>
          </cell>
        </row>
        <row r="115">
          <cell r="F115" t="e">
            <v>#N/A</v>
          </cell>
          <cell r="G115" t="e">
            <v>#N/A</v>
          </cell>
          <cell r="H115" t="e">
            <v>#N/A</v>
          </cell>
          <cell r="I115" t="e">
            <v>#N/A</v>
          </cell>
          <cell r="J115" t="e">
            <v>#N/A</v>
          </cell>
        </row>
        <row r="116">
          <cell r="F116" t="e">
            <v>#N/A</v>
          </cell>
          <cell r="G116" t="e">
            <v>#N/A</v>
          </cell>
          <cell r="H116" t="e">
            <v>#N/A</v>
          </cell>
          <cell r="I116" t="e">
            <v>#N/A</v>
          </cell>
          <cell r="J116" t="e">
            <v>#N/A</v>
          </cell>
        </row>
        <row r="117">
          <cell r="F117" t="e">
            <v>#N/A</v>
          </cell>
          <cell r="G117" t="e">
            <v>#N/A</v>
          </cell>
          <cell r="H117" t="e">
            <v>#N/A</v>
          </cell>
          <cell r="I117" t="e">
            <v>#N/A</v>
          </cell>
          <cell r="J117" t="e">
            <v>#N/A</v>
          </cell>
        </row>
        <row r="118">
          <cell r="F118" t="e">
            <v>#N/A</v>
          </cell>
          <cell r="G118" t="e">
            <v>#N/A</v>
          </cell>
          <cell r="H118" t="e">
            <v>#N/A</v>
          </cell>
          <cell r="I118" t="e">
            <v>#N/A</v>
          </cell>
          <cell r="J118" t="e">
            <v>#N/A</v>
          </cell>
        </row>
        <row r="119">
          <cell r="F119" t="e">
            <v>#N/A</v>
          </cell>
          <cell r="G119" t="e">
            <v>#N/A</v>
          </cell>
          <cell r="H119" t="e">
            <v>#N/A</v>
          </cell>
          <cell r="I119" t="e">
            <v>#N/A</v>
          </cell>
          <cell r="J119" t="e">
            <v>#N/A</v>
          </cell>
        </row>
        <row r="120">
          <cell r="F120">
            <v>20</v>
          </cell>
          <cell r="G120">
            <v>2032</v>
          </cell>
          <cell r="H120">
            <v>2032</v>
          </cell>
          <cell r="I120">
            <v>385916.1</v>
          </cell>
          <cell r="J120">
            <v>50050.3</v>
          </cell>
        </row>
        <row r="121">
          <cell r="F121">
            <v>4</v>
          </cell>
          <cell r="G121" t="str">
            <v>к</v>
          </cell>
          <cell r="H121" t="str">
            <v>к</v>
          </cell>
          <cell r="I121" t="str">
            <v>к</v>
          </cell>
          <cell r="J121" t="str">
            <v>к</v>
          </cell>
        </row>
        <row r="122">
          <cell r="F122" t="e">
            <v>#N/A</v>
          </cell>
          <cell r="G122" t="e">
            <v>#N/A</v>
          </cell>
          <cell r="H122" t="e">
            <v>#N/A</v>
          </cell>
          <cell r="I122" t="e">
            <v>#N/A</v>
          </cell>
          <cell r="J122" t="e">
            <v>#N/A</v>
          </cell>
        </row>
        <row r="123">
          <cell r="F123" t="e">
            <v>#N/A</v>
          </cell>
          <cell r="G123" t="e">
            <v>#N/A</v>
          </cell>
          <cell r="H123" t="e">
            <v>#N/A</v>
          </cell>
          <cell r="I123" t="e">
            <v>#N/A</v>
          </cell>
          <cell r="J123" t="e">
            <v>#N/A</v>
          </cell>
        </row>
        <row r="124">
          <cell r="F124">
            <v>13</v>
          </cell>
          <cell r="G124">
            <v>1250</v>
          </cell>
          <cell r="H124">
            <v>1250</v>
          </cell>
          <cell r="I124">
            <v>240640.5</v>
          </cell>
          <cell r="J124">
            <v>36122.1</v>
          </cell>
        </row>
        <row r="125">
          <cell r="F125">
            <v>1</v>
          </cell>
          <cell r="G125" t="str">
            <v>к</v>
          </cell>
          <cell r="H125" t="str">
            <v>к</v>
          </cell>
          <cell r="I125" t="str">
            <v>к</v>
          </cell>
          <cell r="J125" t="str">
            <v>к</v>
          </cell>
        </row>
        <row r="126">
          <cell r="F126">
            <v>2</v>
          </cell>
          <cell r="G126" t="str">
            <v>к</v>
          </cell>
          <cell r="H126" t="str">
            <v>к</v>
          </cell>
          <cell r="I126" t="str">
            <v>к</v>
          </cell>
          <cell r="J126" t="str">
            <v>к</v>
          </cell>
        </row>
        <row r="127">
          <cell r="F127">
            <v>11</v>
          </cell>
          <cell r="G127">
            <v>310</v>
          </cell>
          <cell r="H127">
            <v>295</v>
          </cell>
          <cell r="I127">
            <v>42869.9</v>
          </cell>
          <cell r="J127">
            <v>8444.5</v>
          </cell>
        </row>
        <row r="128">
          <cell r="F128">
            <v>3</v>
          </cell>
          <cell r="G128" t="str">
            <v>к</v>
          </cell>
          <cell r="H128" t="str">
            <v>к</v>
          </cell>
          <cell r="I128" t="str">
            <v>к</v>
          </cell>
          <cell r="J128" t="str">
            <v>к</v>
          </cell>
        </row>
        <row r="129">
          <cell r="F129">
            <v>3</v>
          </cell>
          <cell r="G129">
            <v>144</v>
          </cell>
          <cell r="H129">
            <v>144</v>
          </cell>
          <cell r="I129">
            <v>22281.8</v>
          </cell>
          <cell r="J129">
            <v>6252.2</v>
          </cell>
        </row>
        <row r="130">
          <cell r="F130">
            <v>1</v>
          </cell>
          <cell r="G130" t="str">
            <v>к</v>
          </cell>
          <cell r="H130" t="str">
            <v>к</v>
          </cell>
          <cell r="I130" t="str">
            <v>к</v>
          </cell>
          <cell r="J130" t="str">
            <v>к</v>
          </cell>
        </row>
        <row r="131">
          <cell r="F131">
            <v>1</v>
          </cell>
          <cell r="G131" t="str">
            <v>к</v>
          </cell>
          <cell r="H131" t="str">
            <v>к</v>
          </cell>
          <cell r="I131" t="str">
            <v>к</v>
          </cell>
          <cell r="J131" t="str">
            <v>к</v>
          </cell>
        </row>
        <row r="132">
          <cell r="F132">
            <v>3</v>
          </cell>
          <cell r="G132">
            <v>112</v>
          </cell>
          <cell r="H132">
            <v>112</v>
          </cell>
          <cell r="I132">
            <v>12482.6</v>
          </cell>
          <cell r="J132">
            <v>1767</v>
          </cell>
        </row>
        <row r="133">
          <cell r="F133">
            <v>6</v>
          </cell>
          <cell r="G133">
            <v>3793</v>
          </cell>
          <cell r="H133">
            <v>3792</v>
          </cell>
          <cell r="I133">
            <v>404095.7</v>
          </cell>
          <cell r="J133">
            <v>159071.70000000001</v>
          </cell>
        </row>
        <row r="134">
          <cell r="F134" t="e">
            <v>#N/A</v>
          </cell>
          <cell r="G134" t="e">
            <v>#N/A</v>
          </cell>
          <cell r="H134" t="e">
            <v>#N/A</v>
          </cell>
          <cell r="I134" t="e">
            <v>#N/A</v>
          </cell>
          <cell r="J134" t="e">
            <v>#N/A</v>
          </cell>
        </row>
        <row r="135">
          <cell r="F135">
            <v>1</v>
          </cell>
          <cell r="G135" t="str">
            <v>к</v>
          </cell>
          <cell r="H135" t="str">
            <v>к</v>
          </cell>
          <cell r="I135" t="str">
            <v>к</v>
          </cell>
          <cell r="J135" t="str">
            <v>к</v>
          </cell>
        </row>
        <row r="136">
          <cell r="F136">
            <v>5</v>
          </cell>
          <cell r="G136" t="str">
            <v>к</v>
          </cell>
          <cell r="H136" t="str">
            <v>к</v>
          </cell>
          <cell r="I136" t="str">
            <v>к</v>
          </cell>
          <cell r="J136" t="str">
            <v>к</v>
          </cell>
        </row>
        <row r="137">
          <cell r="F137">
            <v>1</v>
          </cell>
          <cell r="G137" t="str">
            <v>к</v>
          </cell>
          <cell r="H137" t="str">
            <v>к</v>
          </cell>
          <cell r="I137" t="str">
            <v>к</v>
          </cell>
          <cell r="J137" t="str">
            <v>к</v>
          </cell>
        </row>
        <row r="138">
          <cell r="F138" t="e">
            <v>#N/A</v>
          </cell>
          <cell r="G138" t="e">
            <v>#N/A</v>
          </cell>
          <cell r="H138" t="e">
            <v>#N/A</v>
          </cell>
          <cell r="I138" t="e">
            <v>#N/A</v>
          </cell>
          <cell r="J138" t="e">
            <v>#N/A</v>
          </cell>
        </row>
        <row r="139">
          <cell r="F139" t="e">
            <v>#N/A</v>
          </cell>
          <cell r="G139" t="e">
            <v>#N/A</v>
          </cell>
          <cell r="H139" t="e">
            <v>#N/A</v>
          </cell>
          <cell r="I139" t="e">
            <v>#N/A</v>
          </cell>
          <cell r="J139" t="e">
            <v>#N/A</v>
          </cell>
        </row>
        <row r="140">
          <cell r="F140">
            <v>1</v>
          </cell>
          <cell r="G140" t="str">
            <v>к</v>
          </cell>
          <cell r="H140" t="str">
            <v>к</v>
          </cell>
          <cell r="I140" t="str">
            <v>к</v>
          </cell>
          <cell r="J140" t="str">
            <v>к</v>
          </cell>
        </row>
        <row r="141">
          <cell r="F141" t="e">
            <v>#N/A</v>
          </cell>
          <cell r="G141" t="e">
            <v>#N/A</v>
          </cell>
          <cell r="H141" t="e">
            <v>#N/A</v>
          </cell>
          <cell r="I141" t="e">
            <v>#N/A</v>
          </cell>
          <cell r="J141" t="e">
            <v>#N/A</v>
          </cell>
        </row>
        <row r="142">
          <cell r="F142" t="e">
            <v>#N/A</v>
          </cell>
          <cell r="G142" t="e">
            <v>#N/A</v>
          </cell>
          <cell r="H142" t="e">
            <v>#N/A</v>
          </cell>
          <cell r="I142" t="e">
            <v>#N/A</v>
          </cell>
          <cell r="J142" t="e">
            <v>#N/A</v>
          </cell>
        </row>
        <row r="143">
          <cell r="F143">
            <v>28</v>
          </cell>
          <cell r="G143">
            <v>882</v>
          </cell>
          <cell r="H143">
            <v>863</v>
          </cell>
          <cell r="I143">
            <v>132836.70000000001</v>
          </cell>
          <cell r="J143">
            <v>13482.9</v>
          </cell>
        </row>
        <row r="144">
          <cell r="F144">
            <v>16</v>
          </cell>
          <cell r="G144">
            <v>437</v>
          </cell>
          <cell r="H144">
            <v>431</v>
          </cell>
          <cell r="I144">
            <v>103204.2</v>
          </cell>
          <cell r="J144">
            <v>11767.8</v>
          </cell>
        </row>
        <row r="145">
          <cell r="F145">
            <v>1</v>
          </cell>
          <cell r="G145" t="str">
            <v>к</v>
          </cell>
          <cell r="H145" t="str">
            <v>к</v>
          </cell>
          <cell r="I145" t="str">
            <v>к</v>
          </cell>
          <cell r="J145" t="str">
            <v>к</v>
          </cell>
        </row>
        <row r="146">
          <cell r="F146">
            <v>1</v>
          </cell>
          <cell r="G146" t="str">
            <v>к</v>
          </cell>
          <cell r="H146" t="str">
            <v>к</v>
          </cell>
          <cell r="I146" t="str">
            <v>к</v>
          </cell>
          <cell r="J146" t="str">
            <v>к</v>
          </cell>
        </row>
        <row r="147">
          <cell r="F147">
            <v>1</v>
          </cell>
          <cell r="G147" t="str">
            <v>к</v>
          </cell>
          <cell r="H147" t="str">
            <v>к</v>
          </cell>
          <cell r="I147" t="str">
            <v>к</v>
          </cell>
          <cell r="J147" t="str">
            <v>к</v>
          </cell>
        </row>
        <row r="148">
          <cell r="F148">
            <v>1</v>
          </cell>
          <cell r="G148" t="str">
            <v>к</v>
          </cell>
          <cell r="H148" t="str">
            <v>к</v>
          </cell>
          <cell r="I148" t="str">
            <v>к</v>
          </cell>
          <cell r="J148" t="str">
            <v>к</v>
          </cell>
        </row>
        <row r="149">
          <cell r="F149">
            <v>6</v>
          </cell>
          <cell r="G149">
            <v>203</v>
          </cell>
          <cell r="H149">
            <v>201</v>
          </cell>
          <cell r="I149">
            <v>73746.100000000006</v>
          </cell>
          <cell r="J149">
            <v>6399.9</v>
          </cell>
        </row>
        <row r="150">
          <cell r="F150">
            <v>6</v>
          </cell>
          <cell r="G150" t="str">
            <v>к</v>
          </cell>
          <cell r="H150" t="str">
            <v>к</v>
          </cell>
          <cell r="I150" t="str">
            <v>к</v>
          </cell>
          <cell r="J150" t="str">
            <v>к</v>
          </cell>
        </row>
        <row r="151">
          <cell r="F151">
            <v>47</v>
          </cell>
          <cell r="G151">
            <v>218</v>
          </cell>
          <cell r="H151">
            <v>197</v>
          </cell>
          <cell r="I151">
            <v>19318.599999999999</v>
          </cell>
          <cell r="J151">
            <v>6013.6</v>
          </cell>
        </row>
        <row r="152">
          <cell r="F152">
            <v>40</v>
          </cell>
          <cell r="G152">
            <v>201</v>
          </cell>
          <cell r="H152">
            <v>187</v>
          </cell>
          <cell r="I152">
            <v>17462.599999999999</v>
          </cell>
          <cell r="J152">
            <v>5886.4</v>
          </cell>
        </row>
        <row r="153">
          <cell r="F153">
            <v>7</v>
          </cell>
          <cell r="G153">
            <v>17</v>
          </cell>
          <cell r="H153">
            <v>10</v>
          </cell>
          <cell r="I153">
            <v>1856</v>
          </cell>
          <cell r="J153">
            <v>127.2</v>
          </cell>
        </row>
        <row r="154">
          <cell r="F154">
            <v>25</v>
          </cell>
          <cell r="G154">
            <v>5480</v>
          </cell>
          <cell r="H154">
            <v>5473</v>
          </cell>
          <cell r="I154">
            <v>1744957.7</v>
          </cell>
          <cell r="J154">
            <v>229951.4</v>
          </cell>
        </row>
        <row r="155">
          <cell r="F155">
            <v>25</v>
          </cell>
          <cell r="G155">
            <v>5480</v>
          </cell>
          <cell r="H155">
            <v>5473</v>
          </cell>
          <cell r="I155">
            <v>1744957.7</v>
          </cell>
          <cell r="J155">
            <v>229951.4</v>
          </cell>
        </row>
        <row r="156">
          <cell r="F156">
            <v>10</v>
          </cell>
          <cell r="G156" t="str">
            <v>к</v>
          </cell>
          <cell r="H156" t="str">
            <v>к</v>
          </cell>
          <cell r="I156" t="str">
            <v>к</v>
          </cell>
          <cell r="J156" t="str">
            <v>к</v>
          </cell>
        </row>
        <row r="157">
          <cell r="F157">
            <v>2</v>
          </cell>
          <cell r="G157" t="str">
            <v>к</v>
          </cell>
          <cell r="H157" t="str">
            <v>к</v>
          </cell>
          <cell r="I157" t="str">
            <v>к</v>
          </cell>
          <cell r="J157" t="str">
            <v>к</v>
          </cell>
        </row>
        <row r="158">
          <cell r="F158">
            <v>13</v>
          </cell>
          <cell r="G158">
            <v>1116</v>
          </cell>
          <cell r="H158">
            <v>1114</v>
          </cell>
          <cell r="I158">
            <v>175109.4</v>
          </cell>
          <cell r="J158">
            <v>34929.1</v>
          </cell>
        </row>
        <row r="159">
          <cell r="F159">
            <v>88</v>
          </cell>
          <cell r="G159">
            <v>1913</v>
          </cell>
          <cell r="H159">
            <v>1897</v>
          </cell>
          <cell r="I159">
            <v>156689.20000000001</v>
          </cell>
          <cell r="J159">
            <v>48518.1</v>
          </cell>
        </row>
        <row r="160">
          <cell r="F160">
            <v>34</v>
          </cell>
          <cell r="G160" t="str">
            <v>к</v>
          </cell>
          <cell r="H160" t="str">
            <v>к</v>
          </cell>
          <cell r="I160" t="str">
            <v>к</v>
          </cell>
          <cell r="J160" t="str">
            <v>к</v>
          </cell>
        </row>
        <row r="161">
          <cell r="F161">
            <v>3</v>
          </cell>
          <cell r="G161" t="str">
            <v>к</v>
          </cell>
          <cell r="H161" t="str">
            <v>к</v>
          </cell>
          <cell r="I161" t="str">
            <v>к</v>
          </cell>
          <cell r="J161" t="str">
            <v>к</v>
          </cell>
        </row>
        <row r="162">
          <cell r="F162">
            <v>51</v>
          </cell>
          <cell r="G162">
            <v>699</v>
          </cell>
          <cell r="H162">
            <v>688</v>
          </cell>
          <cell r="I162">
            <v>53857.7</v>
          </cell>
          <cell r="J162">
            <v>12973</v>
          </cell>
        </row>
        <row r="163">
          <cell r="F163">
            <v>39</v>
          </cell>
          <cell r="G163" t="str">
            <v>к</v>
          </cell>
          <cell r="H163" t="str">
            <v>к</v>
          </cell>
          <cell r="I163" t="str">
            <v>к</v>
          </cell>
          <cell r="J163" t="str">
            <v>к</v>
          </cell>
        </row>
        <row r="164">
          <cell r="F164">
            <v>2</v>
          </cell>
          <cell r="G164" t="str">
            <v>к</v>
          </cell>
          <cell r="H164" t="str">
            <v>к</v>
          </cell>
          <cell r="I164" t="str">
            <v>к</v>
          </cell>
          <cell r="J164" t="str">
            <v>к</v>
          </cell>
        </row>
        <row r="165">
          <cell r="F165">
            <v>10</v>
          </cell>
          <cell r="G165">
            <v>128</v>
          </cell>
          <cell r="H165">
            <v>127</v>
          </cell>
          <cell r="I165">
            <v>18485.7</v>
          </cell>
          <cell r="J165">
            <v>1745.4</v>
          </cell>
        </row>
        <row r="166">
          <cell r="F166" t="e">
            <v>#N/A</v>
          </cell>
          <cell r="G166" t="e">
            <v>#N/A</v>
          </cell>
          <cell r="H166" t="e">
            <v>#N/A</v>
          </cell>
          <cell r="I166" t="e">
            <v>#N/A</v>
          </cell>
          <cell r="J166" t="e">
            <v>#N/A</v>
          </cell>
        </row>
        <row r="167">
          <cell r="F167">
            <v>404</v>
          </cell>
          <cell r="G167">
            <v>4991</v>
          </cell>
          <cell r="H167">
            <v>4847</v>
          </cell>
          <cell r="I167">
            <v>829263.2</v>
          </cell>
          <cell r="J167">
            <v>87998.7</v>
          </cell>
        </row>
        <row r="168">
          <cell r="F168">
            <v>218</v>
          </cell>
          <cell r="G168">
            <v>3597</v>
          </cell>
          <cell r="H168">
            <v>3515</v>
          </cell>
          <cell r="I168">
            <v>526484.30000000005</v>
          </cell>
          <cell r="J168">
            <v>62745.4</v>
          </cell>
        </row>
        <row r="169">
          <cell r="F169">
            <v>26</v>
          </cell>
          <cell r="G169">
            <v>91</v>
          </cell>
          <cell r="H169">
            <v>82</v>
          </cell>
          <cell r="I169">
            <v>18663.3</v>
          </cell>
          <cell r="J169">
            <v>1667.1</v>
          </cell>
        </row>
        <row r="170">
          <cell r="F170">
            <v>192</v>
          </cell>
          <cell r="G170">
            <v>3506</v>
          </cell>
          <cell r="H170">
            <v>3433</v>
          </cell>
          <cell r="I170">
            <v>507821</v>
          </cell>
          <cell r="J170">
            <v>61078.3</v>
          </cell>
        </row>
        <row r="171">
          <cell r="F171">
            <v>38</v>
          </cell>
          <cell r="G171">
            <v>451</v>
          </cell>
          <cell r="H171">
            <v>421</v>
          </cell>
          <cell r="I171">
            <v>83033.2</v>
          </cell>
          <cell r="J171">
            <v>9779.9</v>
          </cell>
        </row>
        <row r="172">
          <cell r="F172">
            <v>19</v>
          </cell>
          <cell r="G172" t="str">
            <v>к</v>
          </cell>
          <cell r="H172" t="str">
            <v>к</v>
          </cell>
          <cell r="I172" t="str">
            <v>к</v>
          </cell>
          <cell r="J172" t="str">
            <v>к</v>
          </cell>
        </row>
        <row r="173">
          <cell r="F173">
            <v>15</v>
          </cell>
          <cell r="G173">
            <v>172</v>
          </cell>
          <cell r="H173">
            <v>169</v>
          </cell>
          <cell r="I173">
            <v>15669.4</v>
          </cell>
          <cell r="J173">
            <v>2819</v>
          </cell>
        </row>
        <row r="174">
          <cell r="F174">
            <v>4</v>
          </cell>
          <cell r="G174" t="str">
            <v>к</v>
          </cell>
          <cell r="H174" t="str">
            <v>к</v>
          </cell>
          <cell r="I174" t="str">
            <v>к</v>
          </cell>
          <cell r="J174" t="str">
            <v>к</v>
          </cell>
        </row>
        <row r="175">
          <cell r="F175">
            <v>148</v>
          </cell>
          <cell r="G175">
            <v>943</v>
          </cell>
          <cell r="H175">
            <v>911</v>
          </cell>
          <cell r="I175">
            <v>219745.7</v>
          </cell>
          <cell r="J175">
            <v>15473.4</v>
          </cell>
        </row>
        <row r="176">
          <cell r="F176">
            <v>3</v>
          </cell>
          <cell r="G176">
            <v>3</v>
          </cell>
          <cell r="H176">
            <v>1</v>
          </cell>
          <cell r="I176">
            <v>146.4</v>
          </cell>
          <cell r="J176">
            <v>19.5</v>
          </cell>
        </row>
        <row r="177">
          <cell r="F177">
            <v>111</v>
          </cell>
          <cell r="G177">
            <v>667</v>
          </cell>
          <cell r="H177">
            <v>640</v>
          </cell>
          <cell r="I177">
            <v>156712.5</v>
          </cell>
          <cell r="J177">
            <v>11099.6</v>
          </cell>
        </row>
        <row r="178">
          <cell r="F178">
            <v>14</v>
          </cell>
          <cell r="G178">
            <v>108</v>
          </cell>
          <cell r="H178">
            <v>107</v>
          </cell>
          <cell r="I178">
            <v>26433.1</v>
          </cell>
          <cell r="J178">
            <v>2092.9</v>
          </cell>
        </row>
        <row r="179">
          <cell r="F179">
            <v>20</v>
          </cell>
          <cell r="G179">
            <v>165</v>
          </cell>
          <cell r="H179">
            <v>163</v>
          </cell>
          <cell r="I179">
            <v>36453.699999999997</v>
          </cell>
          <cell r="J179">
            <v>2261.4</v>
          </cell>
        </row>
        <row r="180">
          <cell r="F180">
            <v>1096</v>
          </cell>
          <cell r="G180">
            <v>11014</v>
          </cell>
          <cell r="H180">
            <v>10688</v>
          </cell>
          <cell r="I180">
            <v>40017291.100000001</v>
          </cell>
          <cell r="J180">
            <v>435764.5</v>
          </cell>
        </row>
        <row r="181">
          <cell r="F181">
            <v>110</v>
          </cell>
          <cell r="G181">
            <v>660</v>
          </cell>
          <cell r="H181">
            <v>633</v>
          </cell>
          <cell r="I181">
            <v>448464.6</v>
          </cell>
          <cell r="J181">
            <v>13192.8</v>
          </cell>
        </row>
        <row r="182">
          <cell r="F182">
            <v>29</v>
          </cell>
          <cell r="G182">
            <v>295</v>
          </cell>
          <cell r="H182">
            <v>292</v>
          </cell>
          <cell r="I182">
            <v>313839.59999999998</v>
          </cell>
          <cell r="J182">
            <v>6572.3</v>
          </cell>
        </row>
        <row r="183">
          <cell r="F183">
            <v>36</v>
          </cell>
          <cell r="G183">
            <v>202</v>
          </cell>
          <cell r="H183">
            <v>187</v>
          </cell>
          <cell r="I183">
            <v>40325</v>
          </cell>
          <cell r="J183">
            <v>4182.2</v>
          </cell>
        </row>
        <row r="184">
          <cell r="F184">
            <v>45</v>
          </cell>
          <cell r="G184">
            <v>163</v>
          </cell>
          <cell r="H184">
            <v>154</v>
          </cell>
          <cell r="I184">
            <v>94300</v>
          </cell>
          <cell r="J184">
            <v>2438.3000000000002</v>
          </cell>
        </row>
        <row r="185">
          <cell r="F185" t="e">
            <v>#N/A</v>
          </cell>
          <cell r="G185" t="e">
            <v>#N/A</v>
          </cell>
          <cell r="H185" t="e">
            <v>#N/A</v>
          </cell>
          <cell r="I185" t="e">
            <v>#N/A</v>
          </cell>
          <cell r="J185" t="e">
            <v>#N/A</v>
          </cell>
        </row>
        <row r="186">
          <cell r="F186">
            <v>691</v>
          </cell>
          <cell r="G186">
            <v>7228</v>
          </cell>
          <cell r="H186">
            <v>7029</v>
          </cell>
          <cell r="I186">
            <v>38257287.100000001</v>
          </cell>
          <cell r="J186">
            <v>365530.4</v>
          </cell>
        </row>
        <row r="187">
          <cell r="F187">
            <v>116</v>
          </cell>
          <cell r="G187">
            <v>217</v>
          </cell>
          <cell r="H187">
            <v>185</v>
          </cell>
          <cell r="I187">
            <v>142874.70000000001</v>
          </cell>
          <cell r="J187">
            <v>3096</v>
          </cell>
        </row>
        <row r="188">
          <cell r="F188">
            <v>66</v>
          </cell>
          <cell r="G188">
            <v>326</v>
          </cell>
          <cell r="H188">
            <v>316</v>
          </cell>
          <cell r="I188">
            <v>2134950.4</v>
          </cell>
          <cell r="J188">
            <v>6836.4</v>
          </cell>
        </row>
        <row r="189">
          <cell r="F189">
            <v>89</v>
          </cell>
          <cell r="G189">
            <v>3543</v>
          </cell>
          <cell r="H189">
            <v>3510</v>
          </cell>
          <cell r="I189">
            <v>32446185.600000001</v>
          </cell>
          <cell r="J189">
            <v>274256.2</v>
          </cell>
        </row>
        <row r="190">
          <cell r="F190">
            <v>98</v>
          </cell>
          <cell r="G190">
            <v>521</v>
          </cell>
          <cell r="H190">
            <v>493</v>
          </cell>
          <cell r="I190">
            <v>306562.7</v>
          </cell>
          <cell r="J190">
            <v>27258.5</v>
          </cell>
        </row>
        <row r="191">
          <cell r="F191">
            <v>14</v>
          </cell>
          <cell r="G191">
            <v>57</v>
          </cell>
          <cell r="H191">
            <v>56</v>
          </cell>
          <cell r="I191">
            <v>40762.9</v>
          </cell>
          <cell r="J191">
            <v>760.2</v>
          </cell>
        </row>
        <row r="192">
          <cell r="F192">
            <v>41</v>
          </cell>
          <cell r="G192">
            <v>312</v>
          </cell>
          <cell r="H192">
            <v>302</v>
          </cell>
          <cell r="I192">
            <v>419040.3</v>
          </cell>
          <cell r="J192">
            <v>11024.5</v>
          </cell>
        </row>
        <row r="193">
          <cell r="F193">
            <v>190</v>
          </cell>
          <cell r="G193">
            <v>1759</v>
          </cell>
          <cell r="H193">
            <v>1690</v>
          </cell>
          <cell r="I193">
            <v>2173654</v>
          </cell>
          <cell r="J193">
            <v>33861.199999999997</v>
          </cell>
        </row>
        <row r="194">
          <cell r="F194">
            <v>77</v>
          </cell>
          <cell r="G194">
            <v>493</v>
          </cell>
          <cell r="H194">
            <v>477</v>
          </cell>
          <cell r="I194">
            <v>593256.5</v>
          </cell>
          <cell r="J194">
            <v>8437.4</v>
          </cell>
        </row>
        <row r="195">
          <cell r="F195">
            <v>295</v>
          </cell>
          <cell r="G195">
            <v>3126</v>
          </cell>
          <cell r="H195">
            <v>3026</v>
          </cell>
          <cell r="I195">
            <v>1311539.3999999999</v>
          </cell>
          <cell r="J195">
            <v>57041.3</v>
          </cell>
        </row>
        <row r="196">
          <cell r="F196">
            <v>135</v>
          </cell>
          <cell r="G196">
            <v>1261</v>
          </cell>
          <cell r="H196">
            <v>1211</v>
          </cell>
          <cell r="I196">
            <v>444247.7</v>
          </cell>
          <cell r="J196">
            <v>19584.2</v>
          </cell>
        </row>
        <row r="197">
          <cell r="F197">
            <v>13</v>
          </cell>
          <cell r="G197">
            <v>295</v>
          </cell>
          <cell r="H197">
            <v>289</v>
          </cell>
          <cell r="I197">
            <v>198832.2</v>
          </cell>
          <cell r="J197">
            <v>7348.6</v>
          </cell>
        </row>
        <row r="198">
          <cell r="F198">
            <v>20</v>
          </cell>
          <cell r="G198">
            <v>375</v>
          </cell>
          <cell r="H198">
            <v>372</v>
          </cell>
          <cell r="I198">
            <v>403847</v>
          </cell>
          <cell r="J198">
            <v>8819.2999999999993</v>
          </cell>
        </row>
        <row r="199">
          <cell r="F199">
            <v>10</v>
          </cell>
          <cell r="G199">
            <v>21</v>
          </cell>
          <cell r="H199">
            <v>17</v>
          </cell>
          <cell r="I199">
            <v>2243.5</v>
          </cell>
          <cell r="J199">
            <v>192.4</v>
          </cell>
        </row>
        <row r="200">
          <cell r="F200">
            <v>19</v>
          </cell>
          <cell r="G200">
            <v>101</v>
          </cell>
          <cell r="H200">
            <v>96</v>
          </cell>
          <cell r="I200">
            <v>29067.4</v>
          </cell>
          <cell r="J200">
            <v>1402.4</v>
          </cell>
        </row>
        <row r="201">
          <cell r="F201">
            <v>12</v>
          </cell>
          <cell r="G201">
            <v>187</v>
          </cell>
          <cell r="H201">
            <v>185</v>
          </cell>
          <cell r="I201">
            <v>13779.5</v>
          </cell>
          <cell r="J201">
            <v>2457.1</v>
          </cell>
        </row>
        <row r="202">
          <cell r="F202">
            <v>73</v>
          </cell>
          <cell r="G202">
            <v>859</v>
          </cell>
          <cell r="H202">
            <v>835</v>
          </cell>
          <cell r="I202">
            <v>215079.3</v>
          </cell>
          <cell r="J202">
            <v>16949.3</v>
          </cell>
        </row>
        <row r="203">
          <cell r="F203">
            <v>5</v>
          </cell>
          <cell r="G203">
            <v>13</v>
          </cell>
          <cell r="H203">
            <v>11</v>
          </cell>
          <cell r="I203">
            <v>381.5</v>
          </cell>
          <cell r="J203">
            <v>103.9</v>
          </cell>
        </row>
        <row r="204">
          <cell r="F204">
            <v>8</v>
          </cell>
          <cell r="G204">
            <v>14</v>
          </cell>
          <cell r="H204">
            <v>10</v>
          </cell>
          <cell r="I204">
            <v>4061.3</v>
          </cell>
          <cell r="J204">
            <v>184.1</v>
          </cell>
        </row>
        <row r="205">
          <cell r="F205">
            <v>203</v>
          </cell>
          <cell r="G205">
            <v>5948</v>
          </cell>
          <cell r="H205">
            <v>5911</v>
          </cell>
          <cell r="I205">
            <v>1944258.6</v>
          </cell>
          <cell r="J205">
            <v>121851</v>
          </cell>
        </row>
        <row r="206">
          <cell r="F206">
            <v>138</v>
          </cell>
          <cell r="G206">
            <v>4000</v>
          </cell>
          <cell r="H206">
            <v>3974</v>
          </cell>
          <cell r="I206">
            <v>1444064.9</v>
          </cell>
          <cell r="J206">
            <v>71494</v>
          </cell>
        </row>
        <row r="207">
          <cell r="F207" t="e">
            <v>#N/A</v>
          </cell>
          <cell r="G207" t="e">
            <v>#N/A</v>
          </cell>
          <cell r="H207" t="e">
            <v>#N/A</v>
          </cell>
          <cell r="I207" t="e">
            <v>#N/A</v>
          </cell>
          <cell r="J207" t="e">
            <v>#N/A</v>
          </cell>
        </row>
        <row r="208">
          <cell r="F208" t="e">
            <v>#N/A</v>
          </cell>
          <cell r="G208" t="e">
            <v>#N/A</v>
          </cell>
          <cell r="H208" t="e">
            <v>#N/A</v>
          </cell>
          <cell r="I208" t="e">
            <v>#N/A</v>
          </cell>
          <cell r="J208" t="e">
            <v>#N/A</v>
          </cell>
        </row>
        <row r="209">
          <cell r="F209">
            <v>31</v>
          </cell>
          <cell r="G209">
            <v>1575</v>
          </cell>
          <cell r="H209">
            <v>1571</v>
          </cell>
          <cell r="I209">
            <v>99517.3</v>
          </cell>
          <cell r="J209">
            <v>31191.599999999999</v>
          </cell>
        </row>
        <row r="210">
          <cell r="F210">
            <v>107</v>
          </cell>
          <cell r="G210">
            <v>2425</v>
          </cell>
          <cell r="H210">
            <v>2403</v>
          </cell>
          <cell r="I210">
            <v>1344547.6</v>
          </cell>
          <cell r="J210">
            <v>40302.400000000001</v>
          </cell>
        </row>
        <row r="211">
          <cell r="F211" t="e">
            <v>#N/A</v>
          </cell>
          <cell r="G211" t="e">
            <v>#N/A</v>
          </cell>
          <cell r="H211" t="e">
            <v>#N/A</v>
          </cell>
          <cell r="I211" t="e">
            <v>#N/A</v>
          </cell>
          <cell r="J211" t="e">
            <v>#N/A</v>
          </cell>
        </row>
        <row r="212">
          <cell r="F212">
            <v>2</v>
          </cell>
          <cell r="G212" t="str">
            <v>к</v>
          </cell>
          <cell r="H212" t="str">
            <v>к</v>
          </cell>
          <cell r="I212" t="str">
            <v>к</v>
          </cell>
          <cell r="J212" t="str">
            <v>к</v>
          </cell>
        </row>
        <row r="213">
          <cell r="F213" t="e">
            <v>#N/A</v>
          </cell>
          <cell r="G213" t="e">
            <v>#N/A</v>
          </cell>
          <cell r="H213" t="e">
            <v>#N/A</v>
          </cell>
          <cell r="I213" t="e">
            <v>#N/A</v>
          </cell>
          <cell r="J213" t="e">
            <v>#N/A</v>
          </cell>
        </row>
        <row r="214">
          <cell r="F214" t="e">
            <v>#N/A</v>
          </cell>
          <cell r="G214" t="e">
            <v>#N/A</v>
          </cell>
          <cell r="H214" t="e">
            <v>#N/A</v>
          </cell>
          <cell r="I214" t="e">
            <v>#N/A</v>
          </cell>
          <cell r="J214" t="e">
            <v>#N/A</v>
          </cell>
        </row>
        <row r="215">
          <cell r="F215">
            <v>2</v>
          </cell>
          <cell r="G215" t="str">
            <v>к</v>
          </cell>
          <cell r="H215" t="str">
            <v>к</v>
          </cell>
          <cell r="I215" t="str">
            <v>к</v>
          </cell>
          <cell r="J215" t="str">
            <v>к</v>
          </cell>
        </row>
        <row r="216">
          <cell r="F216" t="e">
            <v>#N/A</v>
          </cell>
          <cell r="G216" t="e">
            <v>#N/A</v>
          </cell>
          <cell r="H216" t="e">
            <v>#N/A</v>
          </cell>
          <cell r="I216" t="e">
            <v>#N/A</v>
          </cell>
          <cell r="J216" t="e">
            <v>#N/A</v>
          </cell>
        </row>
        <row r="217">
          <cell r="F217">
            <v>1</v>
          </cell>
          <cell r="G217" t="str">
            <v>к</v>
          </cell>
          <cell r="H217" t="str">
            <v>к</v>
          </cell>
          <cell r="I217" t="str">
            <v>к</v>
          </cell>
          <cell r="J217" t="str">
            <v>к</v>
          </cell>
        </row>
        <row r="218">
          <cell r="F218">
            <v>1</v>
          </cell>
          <cell r="G218" t="str">
            <v>к</v>
          </cell>
          <cell r="H218" t="str">
            <v>к</v>
          </cell>
          <cell r="I218" t="str">
            <v>к</v>
          </cell>
          <cell r="J218" t="str">
            <v>к</v>
          </cell>
        </row>
        <row r="219">
          <cell r="F219" t="e">
            <v>#N/A</v>
          </cell>
          <cell r="G219" t="e">
            <v>#N/A</v>
          </cell>
          <cell r="H219" t="e">
            <v>#N/A</v>
          </cell>
          <cell r="I219" t="e">
            <v>#N/A</v>
          </cell>
          <cell r="J219" t="e">
            <v>#N/A</v>
          </cell>
        </row>
        <row r="220">
          <cell r="F220">
            <v>60</v>
          </cell>
          <cell r="G220">
            <v>1907</v>
          </cell>
          <cell r="H220">
            <v>1897</v>
          </cell>
          <cell r="I220">
            <v>499326.8</v>
          </cell>
          <cell r="J220">
            <v>49122.2</v>
          </cell>
        </row>
        <row r="221">
          <cell r="F221">
            <v>22</v>
          </cell>
          <cell r="G221">
            <v>491</v>
          </cell>
          <cell r="H221">
            <v>491</v>
          </cell>
          <cell r="I221">
            <v>267141.09999999998</v>
          </cell>
          <cell r="J221">
            <v>12541</v>
          </cell>
        </row>
        <row r="222">
          <cell r="F222">
            <v>38</v>
          </cell>
          <cell r="G222">
            <v>1416</v>
          </cell>
          <cell r="H222">
            <v>1406</v>
          </cell>
          <cell r="I222">
            <v>232185.7</v>
          </cell>
          <cell r="J222">
            <v>36581.199999999997</v>
          </cell>
        </row>
        <row r="223">
          <cell r="F223">
            <v>2</v>
          </cell>
          <cell r="G223" t="str">
            <v>к</v>
          </cell>
          <cell r="H223" t="str">
            <v>к</v>
          </cell>
          <cell r="I223" t="str">
            <v>к</v>
          </cell>
          <cell r="J223" t="str">
            <v>к</v>
          </cell>
        </row>
        <row r="224">
          <cell r="F224" t="e">
            <v>#N/A</v>
          </cell>
          <cell r="G224" t="e">
            <v>#N/A</v>
          </cell>
          <cell r="H224" t="e">
            <v>#N/A</v>
          </cell>
          <cell r="I224" t="e">
            <v>#N/A</v>
          </cell>
          <cell r="J224" t="e">
            <v>#N/A</v>
          </cell>
        </row>
        <row r="225">
          <cell r="F225">
            <v>2</v>
          </cell>
          <cell r="G225" t="str">
            <v>к</v>
          </cell>
          <cell r="H225" t="str">
            <v>к</v>
          </cell>
          <cell r="I225" t="str">
            <v>к</v>
          </cell>
          <cell r="J225" t="str">
            <v>к</v>
          </cell>
        </row>
        <row r="226">
          <cell r="F226">
            <v>97</v>
          </cell>
          <cell r="G226">
            <v>856</v>
          </cell>
          <cell r="H226">
            <v>816</v>
          </cell>
          <cell r="I226">
            <v>50180.9</v>
          </cell>
          <cell r="J226">
            <v>13243.9</v>
          </cell>
        </row>
        <row r="227">
          <cell r="F227">
            <v>11</v>
          </cell>
          <cell r="G227">
            <v>123</v>
          </cell>
          <cell r="H227">
            <v>120</v>
          </cell>
          <cell r="I227">
            <v>12104.6</v>
          </cell>
          <cell r="J227">
            <v>2617.1</v>
          </cell>
        </row>
        <row r="228">
          <cell r="F228">
            <v>8</v>
          </cell>
          <cell r="G228">
            <v>107</v>
          </cell>
          <cell r="H228">
            <v>104</v>
          </cell>
          <cell r="I228">
            <v>10945.1</v>
          </cell>
          <cell r="J228">
            <v>2364.3000000000002</v>
          </cell>
        </row>
        <row r="229">
          <cell r="F229">
            <v>3</v>
          </cell>
          <cell r="G229">
            <v>16</v>
          </cell>
          <cell r="H229">
            <v>16</v>
          </cell>
          <cell r="I229">
            <v>1159.5</v>
          </cell>
          <cell r="J229">
            <v>252.8</v>
          </cell>
        </row>
        <row r="230">
          <cell r="F230" t="e">
            <v>#N/A</v>
          </cell>
          <cell r="G230" t="e">
            <v>#N/A</v>
          </cell>
          <cell r="H230" t="e">
            <v>#N/A</v>
          </cell>
          <cell r="I230" t="e">
            <v>#N/A</v>
          </cell>
          <cell r="J230" t="e">
            <v>#N/A</v>
          </cell>
        </row>
        <row r="231">
          <cell r="F231" t="e">
            <v>#N/A</v>
          </cell>
          <cell r="G231" t="e">
            <v>#N/A</v>
          </cell>
          <cell r="H231" t="e">
            <v>#N/A</v>
          </cell>
          <cell r="I231" t="e">
            <v>#N/A</v>
          </cell>
          <cell r="J231" t="e">
            <v>#N/A</v>
          </cell>
        </row>
        <row r="232">
          <cell r="F232">
            <v>86</v>
          </cell>
          <cell r="G232">
            <v>733</v>
          </cell>
          <cell r="H232">
            <v>696</v>
          </cell>
          <cell r="I232">
            <v>38076.300000000003</v>
          </cell>
          <cell r="J232">
            <v>10626.8</v>
          </cell>
        </row>
        <row r="233">
          <cell r="F233">
            <v>52</v>
          </cell>
          <cell r="G233">
            <v>449</v>
          </cell>
          <cell r="H233">
            <v>431</v>
          </cell>
          <cell r="I233">
            <v>18984.2</v>
          </cell>
          <cell r="J233">
            <v>6494.7</v>
          </cell>
        </row>
        <row r="234">
          <cell r="F234">
            <v>7</v>
          </cell>
          <cell r="G234" t="str">
            <v>к</v>
          </cell>
          <cell r="H234" t="str">
            <v>к</v>
          </cell>
          <cell r="I234" t="str">
            <v>к</v>
          </cell>
          <cell r="J234" t="str">
            <v>к</v>
          </cell>
        </row>
        <row r="235">
          <cell r="F235">
            <v>27</v>
          </cell>
          <cell r="G235" t="str">
            <v>к</v>
          </cell>
          <cell r="H235" t="str">
            <v>к</v>
          </cell>
          <cell r="I235" t="str">
            <v>к</v>
          </cell>
          <cell r="J235" t="str">
            <v>к</v>
          </cell>
        </row>
        <row r="236">
          <cell r="F236">
            <v>150</v>
          </cell>
          <cell r="G236">
            <v>1377</v>
          </cell>
          <cell r="H236">
            <v>1349</v>
          </cell>
          <cell r="I236">
            <v>451654.2</v>
          </cell>
          <cell r="J236">
            <v>33248.699999999997</v>
          </cell>
        </row>
        <row r="237">
          <cell r="F237">
            <v>55</v>
          </cell>
          <cell r="G237">
            <v>859</v>
          </cell>
          <cell r="H237">
            <v>849</v>
          </cell>
          <cell r="I237">
            <v>347226.9</v>
          </cell>
          <cell r="J237">
            <v>21466.6</v>
          </cell>
        </row>
        <row r="238">
          <cell r="F238">
            <v>55</v>
          </cell>
          <cell r="G238">
            <v>859</v>
          </cell>
          <cell r="H238">
            <v>849</v>
          </cell>
          <cell r="I238">
            <v>347226.9</v>
          </cell>
          <cell r="J238">
            <v>21466.6</v>
          </cell>
        </row>
        <row r="239">
          <cell r="F239" t="e">
            <v>#N/A</v>
          </cell>
          <cell r="G239" t="e">
            <v>#N/A</v>
          </cell>
          <cell r="H239" t="e">
            <v>#N/A</v>
          </cell>
          <cell r="I239" t="e">
            <v>#N/A</v>
          </cell>
          <cell r="J239" t="e">
            <v>#N/A</v>
          </cell>
        </row>
        <row r="240">
          <cell r="F240">
            <v>8</v>
          </cell>
          <cell r="G240">
            <v>34</v>
          </cell>
          <cell r="H240">
            <v>34</v>
          </cell>
          <cell r="I240">
            <v>403.8</v>
          </cell>
          <cell r="J240">
            <v>767.5</v>
          </cell>
        </row>
        <row r="241">
          <cell r="F241">
            <v>8</v>
          </cell>
          <cell r="G241">
            <v>34</v>
          </cell>
          <cell r="H241">
            <v>34</v>
          </cell>
          <cell r="I241">
            <v>403.8</v>
          </cell>
          <cell r="J241">
            <v>767.5</v>
          </cell>
        </row>
        <row r="242">
          <cell r="F242" t="e">
            <v>#N/A</v>
          </cell>
          <cell r="G242" t="e">
            <v>#N/A</v>
          </cell>
          <cell r="H242" t="e">
            <v>#N/A</v>
          </cell>
          <cell r="I242" t="e">
            <v>#N/A</v>
          </cell>
          <cell r="J242" t="e">
            <v>#N/A</v>
          </cell>
        </row>
        <row r="243">
          <cell r="F243">
            <v>19</v>
          </cell>
          <cell r="G243">
            <v>141</v>
          </cell>
          <cell r="H243">
            <v>141</v>
          </cell>
          <cell r="I243">
            <v>24083.9</v>
          </cell>
          <cell r="J243">
            <v>3072.3</v>
          </cell>
        </row>
        <row r="244">
          <cell r="F244">
            <v>12</v>
          </cell>
          <cell r="G244" t="str">
            <v>к</v>
          </cell>
          <cell r="H244" t="str">
            <v>к</v>
          </cell>
          <cell r="I244" t="str">
            <v>к</v>
          </cell>
          <cell r="J244" t="str">
            <v>к</v>
          </cell>
        </row>
        <row r="245">
          <cell r="F245">
            <v>7</v>
          </cell>
          <cell r="G245" t="str">
            <v>к</v>
          </cell>
          <cell r="H245" t="str">
            <v>к</v>
          </cell>
          <cell r="I245" t="str">
            <v>к</v>
          </cell>
          <cell r="J245" t="str">
            <v>к</v>
          </cell>
        </row>
        <row r="246">
          <cell r="F246">
            <v>26</v>
          </cell>
          <cell r="G246">
            <v>143</v>
          </cell>
          <cell r="H246">
            <v>141</v>
          </cell>
          <cell r="I246">
            <v>30657.1</v>
          </cell>
          <cell r="J246">
            <v>3878.1</v>
          </cell>
        </row>
        <row r="247">
          <cell r="F247">
            <v>17</v>
          </cell>
          <cell r="G247">
            <v>111</v>
          </cell>
          <cell r="H247">
            <v>110</v>
          </cell>
          <cell r="I247">
            <v>25594</v>
          </cell>
          <cell r="J247">
            <v>3175.3</v>
          </cell>
        </row>
        <row r="248">
          <cell r="F248">
            <v>4</v>
          </cell>
          <cell r="G248" t="str">
            <v>к</v>
          </cell>
          <cell r="H248" t="str">
            <v>к</v>
          </cell>
          <cell r="I248" t="str">
            <v>к</v>
          </cell>
          <cell r="J248" t="str">
            <v>к</v>
          </cell>
        </row>
        <row r="249">
          <cell r="F249">
            <v>1</v>
          </cell>
          <cell r="G249" t="str">
            <v>к</v>
          </cell>
          <cell r="H249" t="str">
            <v>к</v>
          </cell>
          <cell r="I249" t="str">
            <v>к</v>
          </cell>
          <cell r="J249" t="str">
            <v>к</v>
          </cell>
        </row>
        <row r="250">
          <cell r="F250">
            <v>4</v>
          </cell>
          <cell r="G250">
            <v>20</v>
          </cell>
          <cell r="H250">
            <v>19</v>
          </cell>
          <cell r="I250">
            <v>3202.3</v>
          </cell>
          <cell r="J250">
            <v>449.8</v>
          </cell>
        </row>
        <row r="251">
          <cell r="F251">
            <v>29</v>
          </cell>
          <cell r="G251">
            <v>154</v>
          </cell>
          <cell r="H251">
            <v>142</v>
          </cell>
          <cell r="I251">
            <v>14516.8</v>
          </cell>
          <cell r="J251">
            <v>3121.5</v>
          </cell>
        </row>
        <row r="252">
          <cell r="F252">
            <v>13</v>
          </cell>
          <cell r="G252">
            <v>46</v>
          </cell>
          <cell r="H252">
            <v>42</v>
          </cell>
          <cell r="I252">
            <v>34765.699999999997</v>
          </cell>
          <cell r="J252">
            <v>942.7</v>
          </cell>
        </row>
        <row r="253">
          <cell r="F253">
            <v>8</v>
          </cell>
          <cell r="G253">
            <v>41</v>
          </cell>
          <cell r="H253">
            <v>39</v>
          </cell>
          <cell r="I253">
            <v>34239.300000000003</v>
          </cell>
          <cell r="J253">
            <v>889</v>
          </cell>
        </row>
        <row r="254">
          <cell r="F254">
            <v>5</v>
          </cell>
          <cell r="G254">
            <v>5</v>
          </cell>
          <cell r="H254">
            <v>3</v>
          </cell>
          <cell r="I254">
            <v>526.4</v>
          </cell>
          <cell r="J254">
            <v>53.7</v>
          </cell>
        </row>
        <row r="255">
          <cell r="F255">
            <v>40</v>
          </cell>
          <cell r="G255">
            <v>188</v>
          </cell>
          <cell r="H255">
            <v>175</v>
          </cell>
          <cell r="I255">
            <v>31857.5</v>
          </cell>
          <cell r="J255">
            <v>8417.4</v>
          </cell>
        </row>
        <row r="256">
          <cell r="F256">
            <v>30</v>
          </cell>
          <cell r="G256">
            <v>170</v>
          </cell>
          <cell r="H256">
            <v>163</v>
          </cell>
          <cell r="I256">
            <v>29171.599999999999</v>
          </cell>
          <cell r="J256">
            <v>8148.3</v>
          </cell>
        </row>
        <row r="257">
          <cell r="F257">
            <v>3</v>
          </cell>
          <cell r="G257">
            <v>14</v>
          </cell>
          <cell r="H257">
            <v>14</v>
          </cell>
          <cell r="I257">
            <v>4892.2</v>
          </cell>
          <cell r="J257">
            <v>1018.6</v>
          </cell>
        </row>
        <row r="258">
          <cell r="F258" t="e">
            <v>#N/A</v>
          </cell>
          <cell r="G258" t="e">
            <v>#N/A</v>
          </cell>
          <cell r="H258" t="e">
            <v>#N/A</v>
          </cell>
          <cell r="I258" t="e">
            <v>#N/A</v>
          </cell>
          <cell r="J258" t="e">
            <v>#N/A</v>
          </cell>
        </row>
        <row r="259">
          <cell r="F259" t="e">
            <v>#N/A</v>
          </cell>
          <cell r="G259" t="e">
            <v>#N/A</v>
          </cell>
          <cell r="H259" t="e">
            <v>#N/A</v>
          </cell>
          <cell r="I259" t="e">
            <v>#N/A</v>
          </cell>
          <cell r="J259" t="e">
            <v>#N/A</v>
          </cell>
        </row>
        <row r="260">
          <cell r="F260">
            <v>27</v>
          </cell>
          <cell r="G260">
            <v>156</v>
          </cell>
          <cell r="H260">
            <v>149</v>
          </cell>
          <cell r="I260">
            <v>24279.4</v>
          </cell>
          <cell r="J260">
            <v>7129.7</v>
          </cell>
        </row>
        <row r="261">
          <cell r="F261" t="e">
            <v>#N/A</v>
          </cell>
          <cell r="G261" t="e">
            <v>#N/A</v>
          </cell>
          <cell r="H261" t="e">
            <v>#N/A</v>
          </cell>
          <cell r="I261" t="e">
            <v>#N/A</v>
          </cell>
          <cell r="J261" t="e">
            <v>#N/A</v>
          </cell>
        </row>
        <row r="262">
          <cell r="F262" t="e">
            <v>#N/A</v>
          </cell>
          <cell r="G262" t="e">
            <v>#N/A</v>
          </cell>
          <cell r="H262" t="e">
            <v>#N/A</v>
          </cell>
          <cell r="I262" t="e">
            <v>#N/A</v>
          </cell>
          <cell r="J262" t="e">
            <v>#N/A</v>
          </cell>
        </row>
        <row r="263">
          <cell r="F263" t="e">
            <v>#N/A</v>
          </cell>
          <cell r="G263" t="e">
            <v>#N/A</v>
          </cell>
          <cell r="H263" t="e">
            <v>#N/A</v>
          </cell>
          <cell r="I263" t="e">
            <v>#N/A</v>
          </cell>
          <cell r="J263" t="e">
            <v>#N/A</v>
          </cell>
        </row>
        <row r="264">
          <cell r="F264" t="e">
            <v>#N/A</v>
          </cell>
          <cell r="G264" t="e">
            <v>#N/A</v>
          </cell>
          <cell r="H264" t="e">
            <v>#N/A</v>
          </cell>
          <cell r="I264" t="e">
            <v>#N/A</v>
          </cell>
          <cell r="J264" t="e">
            <v>#N/A</v>
          </cell>
        </row>
        <row r="265">
          <cell r="F265">
            <v>10</v>
          </cell>
          <cell r="G265">
            <v>18</v>
          </cell>
          <cell r="H265">
            <v>12</v>
          </cell>
          <cell r="I265">
            <v>2685.9</v>
          </cell>
          <cell r="J265">
            <v>269.10000000000002</v>
          </cell>
        </row>
        <row r="266">
          <cell r="F266">
            <v>5</v>
          </cell>
          <cell r="G266">
            <v>8</v>
          </cell>
          <cell r="H266">
            <v>5</v>
          </cell>
          <cell r="I266">
            <v>394</v>
          </cell>
          <cell r="J266">
            <v>147.19999999999999</v>
          </cell>
        </row>
        <row r="267">
          <cell r="F267">
            <v>5</v>
          </cell>
          <cell r="G267">
            <v>10</v>
          </cell>
          <cell r="H267">
            <v>7</v>
          </cell>
          <cell r="I267">
            <v>2291.9</v>
          </cell>
          <cell r="J267">
            <v>121.9</v>
          </cell>
        </row>
        <row r="268">
          <cell r="F268" t="e">
            <v>#N/A</v>
          </cell>
          <cell r="G268" t="e">
            <v>#N/A</v>
          </cell>
          <cell r="H268" t="e">
            <v>#N/A</v>
          </cell>
          <cell r="I268" t="e">
            <v>#N/A</v>
          </cell>
          <cell r="J268" t="e">
            <v>#N/A</v>
          </cell>
        </row>
        <row r="269">
          <cell r="F269">
            <v>443</v>
          </cell>
          <cell r="G269">
            <v>1948</v>
          </cell>
          <cell r="H269">
            <v>1824</v>
          </cell>
          <cell r="I269">
            <v>316222.2</v>
          </cell>
          <cell r="J269">
            <v>43677</v>
          </cell>
        </row>
        <row r="270">
          <cell r="F270">
            <v>443</v>
          </cell>
          <cell r="G270">
            <v>1948</v>
          </cell>
          <cell r="H270">
            <v>1824</v>
          </cell>
          <cell r="I270">
            <v>316222.2</v>
          </cell>
          <cell r="J270">
            <v>43677</v>
          </cell>
        </row>
        <row r="271">
          <cell r="F271">
            <v>10</v>
          </cell>
          <cell r="G271" t="str">
            <v>к</v>
          </cell>
          <cell r="H271" t="str">
            <v>к</v>
          </cell>
          <cell r="I271" t="str">
            <v>к</v>
          </cell>
          <cell r="J271" t="str">
            <v>к</v>
          </cell>
        </row>
        <row r="272">
          <cell r="F272">
            <v>402</v>
          </cell>
          <cell r="G272" t="str">
            <v>к</v>
          </cell>
          <cell r="H272" t="str">
            <v>к</v>
          </cell>
          <cell r="I272" t="str">
            <v>к</v>
          </cell>
          <cell r="J272" t="str">
            <v>к</v>
          </cell>
        </row>
        <row r="273">
          <cell r="F273">
            <v>31</v>
          </cell>
          <cell r="G273">
            <v>153</v>
          </cell>
          <cell r="H273">
            <v>138</v>
          </cell>
          <cell r="I273">
            <v>7391.4</v>
          </cell>
          <cell r="J273">
            <v>2591</v>
          </cell>
        </row>
        <row r="274">
          <cell r="F274">
            <v>256</v>
          </cell>
          <cell r="G274">
            <v>1494</v>
          </cell>
          <cell r="H274">
            <v>1403</v>
          </cell>
          <cell r="I274">
            <v>89223.8</v>
          </cell>
          <cell r="J274">
            <v>35806</v>
          </cell>
        </row>
        <row r="275">
          <cell r="F275">
            <v>43</v>
          </cell>
          <cell r="G275">
            <v>81</v>
          </cell>
          <cell r="H275">
            <v>70</v>
          </cell>
          <cell r="I275">
            <v>4562.5</v>
          </cell>
          <cell r="J275">
            <v>984.8</v>
          </cell>
        </row>
        <row r="276">
          <cell r="F276">
            <v>24</v>
          </cell>
          <cell r="G276">
            <v>39</v>
          </cell>
          <cell r="H276">
            <v>31</v>
          </cell>
          <cell r="I276">
            <v>983.8</v>
          </cell>
          <cell r="J276">
            <v>450.5</v>
          </cell>
        </row>
        <row r="277">
          <cell r="F277">
            <v>19</v>
          </cell>
          <cell r="G277">
            <v>42</v>
          </cell>
          <cell r="H277">
            <v>39</v>
          </cell>
          <cell r="I277">
            <v>3578.7</v>
          </cell>
          <cell r="J277">
            <v>534.29999999999995</v>
          </cell>
        </row>
        <row r="278">
          <cell r="F278">
            <v>24</v>
          </cell>
          <cell r="G278">
            <v>81</v>
          </cell>
          <cell r="H278">
            <v>66</v>
          </cell>
          <cell r="I278">
            <v>1249.4000000000001</v>
          </cell>
          <cell r="J278">
            <v>1903.1</v>
          </cell>
        </row>
        <row r="279">
          <cell r="F279">
            <v>3</v>
          </cell>
          <cell r="G279">
            <v>3</v>
          </cell>
          <cell r="H279">
            <v>3</v>
          </cell>
          <cell r="I279">
            <v>5.6</v>
          </cell>
          <cell r="J279">
            <v>38.9</v>
          </cell>
        </row>
        <row r="280">
          <cell r="F280">
            <v>21</v>
          </cell>
          <cell r="G280">
            <v>78</v>
          </cell>
          <cell r="H280">
            <v>63</v>
          </cell>
          <cell r="I280">
            <v>1243.8</v>
          </cell>
          <cell r="J280">
            <v>1864.2</v>
          </cell>
        </row>
        <row r="281">
          <cell r="F281">
            <v>124</v>
          </cell>
          <cell r="G281">
            <v>954</v>
          </cell>
          <cell r="H281">
            <v>922</v>
          </cell>
          <cell r="I281">
            <v>54997.9</v>
          </cell>
          <cell r="J281">
            <v>24164.7</v>
          </cell>
        </row>
        <row r="282">
          <cell r="F282">
            <v>114</v>
          </cell>
          <cell r="G282">
            <v>811</v>
          </cell>
          <cell r="H282">
            <v>779</v>
          </cell>
          <cell r="I282">
            <v>40362.6</v>
          </cell>
          <cell r="J282">
            <v>17098.900000000001</v>
          </cell>
        </row>
        <row r="283">
          <cell r="F283">
            <v>10</v>
          </cell>
          <cell r="G283">
            <v>143</v>
          </cell>
          <cell r="H283">
            <v>143</v>
          </cell>
          <cell r="I283">
            <v>14635.3</v>
          </cell>
          <cell r="J283">
            <v>7065.8</v>
          </cell>
        </row>
        <row r="284">
          <cell r="F284">
            <v>18</v>
          </cell>
          <cell r="G284">
            <v>211</v>
          </cell>
          <cell r="H284">
            <v>210</v>
          </cell>
          <cell r="I284">
            <v>9793</v>
          </cell>
          <cell r="J284">
            <v>5692.6</v>
          </cell>
        </row>
        <row r="285">
          <cell r="F285">
            <v>17</v>
          </cell>
          <cell r="G285" t="str">
            <v>к</v>
          </cell>
          <cell r="H285" t="str">
            <v>к</v>
          </cell>
          <cell r="I285" t="str">
            <v>к</v>
          </cell>
          <cell r="J285" t="str">
            <v>к</v>
          </cell>
        </row>
        <row r="286">
          <cell r="F286">
            <v>1</v>
          </cell>
          <cell r="G286" t="str">
            <v>к</v>
          </cell>
          <cell r="H286" t="str">
            <v>к</v>
          </cell>
          <cell r="I286" t="str">
            <v>к</v>
          </cell>
          <cell r="J286" t="str">
            <v>к</v>
          </cell>
        </row>
        <row r="287">
          <cell r="F287">
            <v>31</v>
          </cell>
          <cell r="G287">
            <v>107</v>
          </cell>
          <cell r="H287">
            <v>94</v>
          </cell>
          <cell r="I287">
            <v>16497.599999999999</v>
          </cell>
          <cell r="J287">
            <v>1849.3</v>
          </cell>
        </row>
        <row r="288">
          <cell r="F288">
            <v>23</v>
          </cell>
          <cell r="G288" t="str">
            <v>к</v>
          </cell>
          <cell r="H288" t="str">
            <v>к</v>
          </cell>
          <cell r="I288" t="str">
            <v>к</v>
          </cell>
          <cell r="J288" t="str">
            <v>к</v>
          </cell>
        </row>
        <row r="289">
          <cell r="F289">
            <v>8</v>
          </cell>
          <cell r="G289" t="str">
            <v>к</v>
          </cell>
          <cell r="H289" t="str">
            <v>к</v>
          </cell>
          <cell r="I289" t="str">
            <v>к</v>
          </cell>
          <cell r="J289" t="str">
            <v>к</v>
          </cell>
        </row>
        <row r="290">
          <cell r="F290">
            <v>15</v>
          </cell>
          <cell r="G290" t="str">
            <v>к</v>
          </cell>
          <cell r="H290" t="str">
            <v>к</v>
          </cell>
          <cell r="I290" t="str">
            <v>к</v>
          </cell>
          <cell r="J290" t="str">
            <v>к</v>
          </cell>
        </row>
        <row r="291">
          <cell r="F291" t="e">
            <v>#N/A</v>
          </cell>
          <cell r="G291" t="e">
            <v>#N/A</v>
          </cell>
          <cell r="H291" t="e">
            <v>#N/A</v>
          </cell>
          <cell r="I291" t="e">
            <v>#N/A</v>
          </cell>
          <cell r="J291" t="e">
            <v>#N/A</v>
          </cell>
        </row>
        <row r="292">
          <cell r="F292">
            <v>5</v>
          </cell>
          <cell r="G292">
            <v>13</v>
          </cell>
          <cell r="H292">
            <v>1</v>
          </cell>
          <cell r="I292">
            <v>22.2</v>
          </cell>
          <cell r="J292">
            <v>13.1</v>
          </cell>
        </row>
        <row r="293">
          <cell r="F293">
            <v>2</v>
          </cell>
          <cell r="G293" t="str">
            <v>к</v>
          </cell>
          <cell r="H293" t="str">
            <v>к</v>
          </cell>
          <cell r="I293" t="str">
            <v>к</v>
          </cell>
          <cell r="J293" t="str">
            <v>к</v>
          </cell>
        </row>
        <row r="294">
          <cell r="F294">
            <v>8</v>
          </cell>
          <cell r="G294">
            <v>40</v>
          </cell>
          <cell r="H294">
            <v>40</v>
          </cell>
          <cell r="I294">
            <v>2100.6999999999998</v>
          </cell>
          <cell r="J294">
            <v>1198.4000000000001</v>
          </cell>
        </row>
        <row r="295">
          <cell r="F295">
            <v>1</v>
          </cell>
          <cell r="G295" t="str">
            <v>к</v>
          </cell>
          <cell r="H295" t="str">
            <v>к</v>
          </cell>
          <cell r="I295" t="str">
            <v>к</v>
          </cell>
          <cell r="J295" t="str">
            <v>к</v>
          </cell>
        </row>
        <row r="296">
          <cell r="F296">
            <v>216</v>
          </cell>
          <cell r="G296">
            <v>2695</v>
          </cell>
          <cell r="H296">
            <v>2614</v>
          </cell>
          <cell r="I296">
            <v>167145.1</v>
          </cell>
          <cell r="J296">
            <v>48082.3</v>
          </cell>
        </row>
        <row r="297">
          <cell r="F297">
            <v>24</v>
          </cell>
          <cell r="G297">
            <v>238</v>
          </cell>
          <cell r="H297">
            <v>236</v>
          </cell>
          <cell r="I297">
            <v>41822.699999999997</v>
          </cell>
          <cell r="J297">
            <v>5373.4</v>
          </cell>
        </row>
        <row r="298">
          <cell r="F298">
            <v>9</v>
          </cell>
          <cell r="G298" t="str">
            <v>к</v>
          </cell>
          <cell r="H298" t="str">
            <v>к</v>
          </cell>
          <cell r="I298" t="str">
            <v>к</v>
          </cell>
          <cell r="J298" t="str">
            <v>к</v>
          </cell>
        </row>
        <row r="299">
          <cell r="F299">
            <v>1</v>
          </cell>
          <cell r="G299" t="str">
            <v>к</v>
          </cell>
          <cell r="H299" t="str">
            <v>к</v>
          </cell>
          <cell r="I299" t="str">
            <v>к</v>
          </cell>
          <cell r="J299" t="str">
            <v>к</v>
          </cell>
        </row>
        <row r="300">
          <cell r="F300">
            <v>14</v>
          </cell>
          <cell r="G300">
            <v>219</v>
          </cell>
          <cell r="H300">
            <v>218</v>
          </cell>
          <cell r="I300">
            <v>40632.400000000001</v>
          </cell>
          <cell r="J300">
            <v>5067.6000000000004</v>
          </cell>
        </row>
        <row r="301">
          <cell r="F301" t="e">
            <v>#N/A</v>
          </cell>
          <cell r="G301" t="e">
            <v>#N/A</v>
          </cell>
          <cell r="H301" t="e">
            <v>#N/A</v>
          </cell>
          <cell r="I301" t="e">
            <v>#N/A</v>
          </cell>
          <cell r="J301" t="e">
            <v>#N/A</v>
          </cell>
        </row>
        <row r="302">
          <cell r="F302">
            <v>6</v>
          </cell>
          <cell r="G302">
            <v>8</v>
          </cell>
          <cell r="H302">
            <v>6</v>
          </cell>
          <cell r="I302">
            <v>521.5</v>
          </cell>
          <cell r="J302">
            <v>226.5</v>
          </cell>
        </row>
        <row r="303">
          <cell r="F303">
            <v>3</v>
          </cell>
          <cell r="G303" t="str">
            <v>к</v>
          </cell>
          <cell r="H303" t="str">
            <v>к</v>
          </cell>
          <cell r="I303" t="str">
            <v>к</v>
          </cell>
          <cell r="J303" t="str">
            <v>к</v>
          </cell>
        </row>
        <row r="304">
          <cell r="F304">
            <v>3</v>
          </cell>
          <cell r="G304" t="str">
            <v>к</v>
          </cell>
          <cell r="H304" t="str">
            <v>к</v>
          </cell>
          <cell r="I304" t="str">
            <v>к</v>
          </cell>
          <cell r="J304" t="str">
            <v>к</v>
          </cell>
        </row>
        <row r="305">
          <cell r="F305" t="e">
            <v>#N/A</v>
          </cell>
          <cell r="G305" t="e">
            <v>#N/A</v>
          </cell>
          <cell r="H305" t="e">
            <v>#N/A</v>
          </cell>
          <cell r="I305" t="e">
            <v>#N/A</v>
          </cell>
          <cell r="J305" t="e">
            <v>#N/A</v>
          </cell>
        </row>
        <row r="306">
          <cell r="F306">
            <v>52</v>
          </cell>
          <cell r="G306">
            <v>139</v>
          </cell>
          <cell r="H306">
            <v>107</v>
          </cell>
          <cell r="I306">
            <v>7685.7</v>
          </cell>
          <cell r="J306">
            <v>1633.6</v>
          </cell>
        </row>
        <row r="307">
          <cell r="F307">
            <v>49</v>
          </cell>
          <cell r="G307">
            <v>134</v>
          </cell>
          <cell r="H307">
            <v>102</v>
          </cell>
          <cell r="I307">
            <v>7576.6</v>
          </cell>
          <cell r="J307">
            <v>1541.5</v>
          </cell>
        </row>
        <row r="308">
          <cell r="F308">
            <v>3</v>
          </cell>
          <cell r="G308">
            <v>5</v>
          </cell>
          <cell r="H308">
            <v>5</v>
          </cell>
          <cell r="I308">
            <v>109.1</v>
          </cell>
          <cell r="J308">
            <v>92.1</v>
          </cell>
        </row>
        <row r="309">
          <cell r="F309">
            <v>40</v>
          </cell>
          <cell r="G309">
            <v>599</v>
          </cell>
          <cell r="H309">
            <v>576</v>
          </cell>
          <cell r="I309">
            <v>32757.9</v>
          </cell>
          <cell r="J309">
            <v>8503.1</v>
          </cell>
        </row>
        <row r="310">
          <cell r="F310">
            <v>35</v>
          </cell>
          <cell r="G310">
            <v>466</v>
          </cell>
          <cell r="H310">
            <v>451</v>
          </cell>
          <cell r="I310">
            <v>20744.900000000001</v>
          </cell>
          <cell r="J310">
            <v>6791.7</v>
          </cell>
        </row>
        <row r="311">
          <cell r="F311">
            <v>5</v>
          </cell>
          <cell r="G311">
            <v>133</v>
          </cell>
          <cell r="H311">
            <v>125</v>
          </cell>
          <cell r="I311">
            <v>12013</v>
          </cell>
          <cell r="J311">
            <v>1711.4</v>
          </cell>
        </row>
        <row r="312">
          <cell r="F312" t="e">
            <v>#N/A</v>
          </cell>
          <cell r="G312" t="e">
            <v>#N/A</v>
          </cell>
          <cell r="H312" t="e">
            <v>#N/A</v>
          </cell>
          <cell r="I312" t="e">
            <v>#N/A</v>
          </cell>
          <cell r="J312" t="e">
            <v>#N/A</v>
          </cell>
        </row>
        <row r="313">
          <cell r="F313">
            <v>81</v>
          </cell>
          <cell r="G313">
            <v>1678</v>
          </cell>
          <cell r="H313">
            <v>1662</v>
          </cell>
          <cell r="I313">
            <v>81823.399999999994</v>
          </cell>
          <cell r="J313">
            <v>31858.7</v>
          </cell>
        </row>
        <row r="314">
          <cell r="F314">
            <v>64</v>
          </cell>
          <cell r="G314">
            <v>1297</v>
          </cell>
          <cell r="H314">
            <v>1284</v>
          </cell>
          <cell r="I314">
            <v>56112.2</v>
          </cell>
          <cell r="J314">
            <v>25181.8</v>
          </cell>
        </row>
        <row r="315">
          <cell r="F315">
            <v>16</v>
          </cell>
          <cell r="G315" t="str">
            <v>к</v>
          </cell>
          <cell r="H315" t="str">
            <v>к</v>
          </cell>
          <cell r="I315" t="str">
            <v>к</v>
          </cell>
          <cell r="J315" t="str">
            <v>к</v>
          </cell>
        </row>
        <row r="316">
          <cell r="F316">
            <v>1</v>
          </cell>
          <cell r="G316" t="str">
            <v>к</v>
          </cell>
          <cell r="H316" t="str">
            <v>к</v>
          </cell>
          <cell r="I316" t="str">
            <v>к</v>
          </cell>
          <cell r="J316" t="str">
            <v>к</v>
          </cell>
        </row>
        <row r="317">
          <cell r="F317">
            <v>13</v>
          </cell>
          <cell r="G317">
            <v>33</v>
          </cell>
          <cell r="H317">
            <v>27</v>
          </cell>
          <cell r="I317">
            <v>2533.9</v>
          </cell>
          <cell r="J317">
            <v>487</v>
          </cell>
        </row>
        <row r="318">
          <cell r="F318">
            <v>1</v>
          </cell>
          <cell r="G318" t="str">
            <v>к</v>
          </cell>
          <cell r="H318" t="str">
            <v>к</v>
          </cell>
          <cell r="I318" t="str">
            <v>к</v>
          </cell>
          <cell r="J318" t="str">
            <v>к</v>
          </cell>
        </row>
        <row r="319">
          <cell r="F319">
            <v>1</v>
          </cell>
          <cell r="G319" t="str">
            <v>к</v>
          </cell>
          <cell r="H319" t="str">
            <v>к</v>
          </cell>
          <cell r="I319" t="str">
            <v>к</v>
          </cell>
          <cell r="J319" t="str">
            <v>к</v>
          </cell>
        </row>
        <row r="320">
          <cell r="F320" t="e">
            <v>#N/A</v>
          </cell>
          <cell r="G320" t="e">
            <v>#N/A</v>
          </cell>
          <cell r="H320" t="e">
            <v>#N/A</v>
          </cell>
          <cell r="I320" t="e">
            <v>#N/A</v>
          </cell>
          <cell r="J320" t="e">
            <v>#N/A</v>
          </cell>
        </row>
        <row r="321">
          <cell r="F321">
            <v>11</v>
          </cell>
          <cell r="G321" t="str">
            <v>к</v>
          </cell>
          <cell r="H321" t="str">
            <v>к</v>
          </cell>
          <cell r="I321" t="str">
            <v>к</v>
          </cell>
          <cell r="J321" t="str">
            <v>к</v>
          </cell>
        </row>
        <row r="322">
          <cell r="F322">
            <v>21</v>
          </cell>
          <cell r="G322">
            <v>114</v>
          </cell>
          <cell r="H322">
            <v>104</v>
          </cell>
          <cell r="I322">
            <v>6737.8</v>
          </cell>
          <cell r="J322">
            <v>1993.8</v>
          </cell>
        </row>
        <row r="323">
          <cell r="F323">
            <v>21</v>
          </cell>
          <cell r="G323">
            <v>114</v>
          </cell>
          <cell r="H323">
            <v>104</v>
          </cell>
          <cell r="I323">
            <v>6737.8</v>
          </cell>
          <cell r="J323">
            <v>1993.8</v>
          </cell>
        </row>
        <row r="324">
          <cell r="F324">
            <v>1</v>
          </cell>
          <cell r="G324" t="str">
            <v>к</v>
          </cell>
          <cell r="H324" t="str">
            <v>к</v>
          </cell>
          <cell r="I324" t="str">
            <v>к</v>
          </cell>
          <cell r="J324" t="str">
            <v>к</v>
          </cell>
        </row>
        <row r="325">
          <cell r="F325" t="e">
            <v>#N/A</v>
          </cell>
          <cell r="G325" t="e">
            <v>#N/A</v>
          </cell>
          <cell r="H325" t="e">
            <v>#N/A</v>
          </cell>
          <cell r="I325" t="e">
            <v>#N/A</v>
          </cell>
          <cell r="J325" t="e">
            <v>#N/A</v>
          </cell>
        </row>
        <row r="326">
          <cell r="F326">
            <v>3</v>
          </cell>
          <cell r="G326" t="str">
            <v>к</v>
          </cell>
          <cell r="H326" t="str">
            <v>к</v>
          </cell>
          <cell r="I326" t="str">
            <v>к</v>
          </cell>
          <cell r="J326" t="str">
            <v>к</v>
          </cell>
        </row>
        <row r="327">
          <cell r="F327" t="e">
            <v>#N/A</v>
          </cell>
          <cell r="G327" t="e">
            <v>#N/A</v>
          </cell>
          <cell r="H327" t="e">
            <v>#N/A</v>
          </cell>
          <cell r="I327" t="e">
            <v>#N/A</v>
          </cell>
          <cell r="J327" t="e">
            <v>#N/A</v>
          </cell>
        </row>
        <row r="328">
          <cell r="F328">
            <v>16</v>
          </cell>
          <cell r="G328">
            <v>96</v>
          </cell>
          <cell r="H328">
            <v>89</v>
          </cell>
          <cell r="I328">
            <v>6245.4</v>
          </cell>
          <cell r="J328">
            <v>1799.9</v>
          </cell>
        </row>
        <row r="329">
          <cell r="F329">
            <v>1</v>
          </cell>
          <cell r="G329" t="str">
            <v>к</v>
          </cell>
          <cell r="H329" t="str">
            <v>к</v>
          </cell>
          <cell r="I329" t="str">
            <v>к</v>
          </cell>
          <cell r="J329" t="str">
            <v>к</v>
          </cell>
        </row>
        <row r="330">
          <cell r="F330">
            <v>75</v>
          </cell>
          <cell r="G330">
            <v>814</v>
          </cell>
          <cell r="H330">
            <v>786</v>
          </cell>
          <cell r="I330">
            <v>56823.8</v>
          </cell>
          <cell r="J330">
            <v>14000.4</v>
          </cell>
        </row>
        <row r="331">
          <cell r="F331">
            <v>75</v>
          </cell>
          <cell r="G331">
            <v>814</v>
          </cell>
          <cell r="H331">
            <v>786</v>
          </cell>
          <cell r="I331">
            <v>56823.8</v>
          </cell>
          <cell r="J331">
            <v>14000.4</v>
          </cell>
        </row>
        <row r="332">
          <cell r="F332">
            <v>12</v>
          </cell>
          <cell r="G332" t="str">
            <v>к</v>
          </cell>
          <cell r="H332" t="str">
            <v>к</v>
          </cell>
          <cell r="I332" t="str">
            <v>к</v>
          </cell>
          <cell r="J332" t="str">
            <v>к</v>
          </cell>
        </row>
        <row r="333">
          <cell r="F333">
            <v>58</v>
          </cell>
          <cell r="G333">
            <v>391</v>
          </cell>
          <cell r="H333">
            <v>375</v>
          </cell>
          <cell r="I333">
            <v>13393.4</v>
          </cell>
          <cell r="J333">
            <v>4490.8999999999996</v>
          </cell>
        </row>
        <row r="334">
          <cell r="F334">
            <v>5</v>
          </cell>
          <cell r="G334" t="str">
            <v>к</v>
          </cell>
          <cell r="H334" t="str">
            <v>к</v>
          </cell>
          <cell r="I334" t="str">
            <v>к</v>
          </cell>
          <cell r="J334" t="str">
            <v>к</v>
          </cell>
        </row>
        <row r="335">
          <cell r="F335" t="e">
            <v>#N/A</v>
          </cell>
          <cell r="G335" t="e">
            <v>#N/A</v>
          </cell>
          <cell r="H335" t="e">
            <v>#N/A</v>
          </cell>
          <cell r="I335" t="e">
            <v>#N/A</v>
          </cell>
          <cell r="J335" t="e">
            <v>#N/A</v>
          </cell>
        </row>
        <row r="336">
          <cell r="F336" t="e">
            <v>#N/A</v>
          </cell>
          <cell r="G336" t="e">
            <v>#N/A</v>
          </cell>
          <cell r="H336" t="e">
            <v>#N/A</v>
          </cell>
          <cell r="I336" t="e">
            <v>#N/A</v>
          </cell>
          <cell r="J336" t="e">
            <v>#N/A</v>
          </cell>
        </row>
        <row r="337">
          <cell r="F337" t="e">
            <v>#N/A</v>
          </cell>
          <cell r="G337" t="e">
            <v>#N/A</v>
          </cell>
          <cell r="H337" t="e">
            <v>#N/A</v>
          </cell>
          <cell r="I337" t="e">
            <v>#N/A</v>
          </cell>
          <cell r="J337" t="e">
            <v>#N/A</v>
          </cell>
        </row>
        <row r="338">
          <cell r="F338" t="e">
            <v>#N/A</v>
          </cell>
          <cell r="G338" t="e">
            <v>#N/A</v>
          </cell>
          <cell r="H338" t="e">
            <v>#N/A</v>
          </cell>
          <cell r="I338" t="e">
            <v>#N/A</v>
          </cell>
          <cell r="J338" t="e">
            <v>#N/A</v>
          </cell>
        </row>
        <row r="339">
          <cell r="F339" t="e">
            <v>#N/A</v>
          </cell>
          <cell r="G339" t="e">
            <v>#N/A</v>
          </cell>
          <cell r="H339" t="e">
            <v>#N/A</v>
          </cell>
          <cell r="I339" t="e">
            <v>#N/A</v>
          </cell>
          <cell r="J339" t="e">
            <v>#N/A</v>
          </cell>
        </row>
        <row r="340">
          <cell r="F340" t="e">
            <v>#N/A</v>
          </cell>
          <cell r="G340" t="e">
            <v>#N/A</v>
          </cell>
          <cell r="H340" t="e">
            <v>#N/A</v>
          </cell>
          <cell r="I340" t="e">
            <v>#N/A</v>
          </cell>
          <cell r="J340" t="e">
            <v>#N/A</v>
          </cell>
        </row>
        <row r="341">
          <cell r="F341" t="e">
            <v>#N/A</v>
          </cell>
          <cell r="G341" t="e">
            <v>#N/A</v>
          </cell>
          <cell r="H341" t="e">
            <v>#N/A</v>
          </cell>
          <cell r="I341" t="e">
            <v>#N/A</v>
          </cell>
          <cell r="J341" t="e">
            <v>#N/A</v>
          </cell>
        </row>
        <row r="342">
          <cell r="F342" t="e">
            <v>#N/A</v>
          </cell>
          <cell r="G342" t="e">
            <v>#N/A</v>
          </cell>
          <cell r="H342" t="e">
            <v>#N/A</v>
          </cell>
          <cell r="I342" t="e">
            <v>#N/A</v>
          </cell>
          <cell r="J342" t="e">
            <v>#N/A</v>
          </cell>
        </row>
        <row r="343">
          <cell r="F343">
            <v>21</v>
          </cell>
          <cell r="G343">
            <v>177</v>
          </cell>
          <cell r="H343">
            <v>174</v>
          </cell>
          <cell r="I343">
            <v>2487.1999999999998</v>
          </cell>
          <cell r="J343">
            <v>3919.3</v>
          </cell>
        </row>
        <row r="344">
          <cell r="F344">
            <v>5</v>
          </cell>
          <cell r="G344" t="str">
            <v>к</v>
          </cell>
          <cell r="H344" t="str">
            <v>к</v>
          </cell>
          <cell r="I344" t="str">
            <v>к</v>
          </cell>
          <cell r="J344" t="str">
            <v>к</v>
          </cell>
        </row>
        <row r="345">
          <cell r="F345">
            <v>1</v>
          </cell>
          <cell r="G345" t="str">
            <v>к</v>
          </cell>
          <cell r="H345" t="str">
            <v>к</v>
          </cell>
          <cell r="I345" t="str">
            <v>к</v>
          </cell>
          <cell r="J345" t="str">
            <v>к</v>
          </cell>
        </row>
        <row r="346">
          <cell r="F346" t="e">
            <v>#N/A</v>
          </cell>
          <cell r="G346" t="e">
            <v>#N/A</v>
          </cell>
          <cell r="H346" t="e">
            <v>#N/A</v>
          </cell>
          <cell r="I346" t="e">
            <v>#N/A</v>
          </cell>
          <cell r="J346" t="e">
            <v>#N/A</v>
          </cell>
        </row>
        <row r="347">
          <cell r="F347">
            <v>15</v>
          </cell>
          <cell r="G347">
            <v>158</v>
          </cell>
          <cell r="H347">
            <v>157</v>
          </cell>
          <cell r="I347">
            <v>2327.6999999999998</v>
          </cell>
          <cell r="J347">
            <v>3577.7</v>
          </cell>
        </row>
        <row r="348">
          <cell r="F348">
            <v>10</v>
          </cell>
          <cell r="G348">
            <v>23</v>
          </cell>
          <cell r="H348">
            <v>22</v>
          </cell>
          <cell r="I348">
            <v>818.8</v>
          </cell>
          <cell r="J348">
            <v>431.7</v>
          </cell>
        </row>
        <row r="349">
          <cell r="F349">
            <v>5</v>
          </cell>
          <cell r="G349">
            <v>135</v>
          </cell>
          <cell r="H349">
            <v>135</v>
          </cell>
          <cell r="I349">
            <v>1508.9</v>
          </cell>
          <cell r="J349">
            <v>3146</v>
          </cell>
        </row>
        <row r="350">
          <cell r="F350">
            <v>66</v>
          </cell>
          <cell r="G350">
            <v>396</v>
          </cell>
          <cell r="H350">
            <v>371</v>
          </cell>
          <cell r="I350">
            <v>17072.900000000001</v>
          </cell>
          <cell r="J350">
            <v>6161.8</v>
          </cell>
        </row>
        <row r="351">
          <cell r="F351">
            <v>35</v>
          </cell>
          <cell r="G351">
            <v>109</v>
          </cell>
          <cell r="H351">
            <v>98</v>
          </cell>
          <cell r="I351">
            <v>5847.1</v>
          </cell>
          <cell r="J351">
            <v>1543.5</v>
          </cell>
        </row>
        <row r="352">
          <cell r="F352">
            <v>13</v>
          </cell>
          <cell r="G352">
            <v>45</v>
          </cell>
          <cell r="H352">
            <v>42</v>
          </cell>
          <cell r="I352">
            <v>4570.5</v>
          </cell>
          <cell r="J352">
            <v>913</v>
          </cell>
        </row>
        <row r="353">
          <cell r="F353">
            <v>22</v>
          </cell>
          <cell r="G353">
            <v>64</v>
          </cell>
          <cell r="H353">
            <v>56</v>
          </cell>
          <cell r="I353">
            <v>1276.5999999999999</v>
          </cell>
          <cell r="J353">
            <v>630.5</v>
          </cell>
        </row>
        <row r="354">
          <cell r="F354">
            <v>31</v>
          </cell>
          <cell r="G354">
            <v>287</v>
          </cell>
          <cell r="H354">
            <v>273</v>
          </cell>
          <cell r="I354">
            <v>11225.8</v>
          </cell>
          <cell r="J354">
            <v>4618.3</v>
          </cell>
        </row>
      </sheetData>
      <sheetData sheetId="22">
        <row r="2">
          <cell r="F2">
            <v>9331</v>
          </cell>
        </row>
      </sheetData>
      <sheetData sheetId="23"/>
      <sheetData sheetId="24"/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Ukraine"/>
      <sheetName val="Cherkasy"/>
      <sheetName val="Chernikiv"/>
      <sheetName val="Chernivtsi"/>
      <sheetName val="cityKiev"/>
      <sheetName val="Dnipropetrovsk"/>
      <sheetName val="Donetsk"/>
      <sheetName val="IvanoFrankivsk"/>
      <sheetName val="Kharkiv"/>
      <sheetName val="Kherson"/>
      <sheetName val="Khmelnytsky"/>
      <sheetName val="Kiev"/>
      <sheetName val="Kirovograd"/>
      <sheetName val="Lugansk"/>
      <sheetName val="Lviv"/>
      <sheetName val="Mykolaiv"/>
      <sheetName val="Odessa"/>
      <sheetName val="Poltava"/>
      <sheetName val="Rivne"/>
      <sheetName val="Sumy"/>
      <sheetName val="Ternopil"/>
      <sheetName val="Vinnytsia"/>
      <sheetName val="Volyn"/>
      <sheetName val="Zakarpattia"/>
      <sheetName val="Zaporozhye"/>
      <sheetName val="Zhytomyr"/>
      <sheetName val="Ivano-Frankivsk"/>
    </sheetNames>
    <sheetDataSet>
      <sheetData sheetId="0"/>
      <sheetData sheetId="1">
        <row r="2">
          <cell r="F2">
            <v>343440</v>
          </cell>
          <cell r="G2">
            <v>5889701</v>
          </cell>
          <cell r="H2">
            <v>5778120</v>
          </cell>
          <cell r="I2">
            <v>5159067139.8999996</v>
          </cell>
          <cell r="J2">
            <v>295806625.5</v>
          </cell>
        </row>
        <row r="3">
          <cell r="F3">
            <v>46744</v>
          </cell>
          <cell r="G3">
            <v>597626</v>
          </cell>
          <cell r="H3">
            <v>569383</v>
          </cell>
          <cell r="I3">
            <v>362309989.69999999</v>
          </cell>
          <cell r="J3">
            <v>21264788.699999999</v>
          </cell>
        </row>
        <row r="4">
          <cell r="F4">
            <v>44897</v>
          </cell>
          <cell r="G4">
            <v>530401</v>
          </cell>
          <cell r="H4">
            <v>502696</v>
          </cell>
          <cell r="I4">
            <v>349742920</v>
          </cell>
          <cell r="J4">
            <v>17809770.199999999</v>
          </cell>
        </row>
        <row r="5">
          <cell r="F5">
            <v>38856</v>
          </cell>
          <cell r="G5">
            <v>409555</v>
          </cell>
          <cell r="H5">
            <v>384359</v>
          </cell>
          <cell r="I5">
            <v>282213288.69999999</v>
          </cell>
          <cell r="J5">
            <v>13560897.199999999</v>
          </cell>
        </row>
        <row r="6">
          <cell r="F6">
            <v>1121</v>
          </cell>
          <cell r="G6">
            <v>15399</v>
          </cell>
          <cell r="H6">
            <v>14782</v>
          </cell>
          <cell r="I6">
            <v>4246733.9000000004</v>
          </cell>
          <cell r="J6">
            <v>408303.6</v>
          </cell>
        </row>
        <row r="7">
          <cell r="F7">
            <v>159</v>
          </cell>
          <cell r="G7">
            <v>1655</v>
          </cell>
          <cell r="H7">
            <v>1589</v>
          </cell>
          <cell r="I7">
            <v>382699.4</v>
          </cell>
          <cell r="J7">
            <v>55212.7</v>
          </cell>
        </row>
        <row r="8">
          <cell r="F8">
            <v>2426</v>
          </cell>
          <cell r="G8">
            <v>87935</v>
          </cell>
          <cell r="H8">
            <v>87005</v>
          </cell>
          <cell r="I8">
            <v>55173791.399999999</v>
          </cell>
          <cell r="J8">
            <v>3259768.9</v>
          </cell>
        </row>
        <row r="9">
          <cell r="F9">
            <v>1028</v>
          </cell>
          <cell r="G9">
            <v>4739</v>
          </cell>
          <cell r="H9">
            <v>4103</v>
          </cell>
          <cell r="I9">
            <v>1413316.5</v>
          </cell>
          <cell r="J9">
            <v>102142</v>
          </cell>
        </row>
        <row r="10">
          <cell r="F10">
            <v>890</v>
          </cell>
          <cell r="G10">
            <v>9222</v>
          </cell>
          <cell r="H10">
            <v>9024</v>
          </cell>
          <cell r="I10">
            <v>6236436.2999999998</v>
          </cell>
          <cell r="J10">
            <v>399845.2</v>
          </cell>
        </row>
        <row r="11">
          <cell r="F11">
            <v>417</v>
          </cell>
          <cell r="G11">
            <v>1896</v>
          </cell>
          <cell r="H11">
            <v>1834</v>
          </cell>
          <cell r="I11">
            <v>76653.8</v>
          </cell>
          <cell r="J11">
            <v>23600.6</v>
          </cell>
        </row>
        <row r="12">
          <cell r="F12">
            <v>966</v>
          </cell>
          <cell r="G12">
            <v>61701</v>
          </cell>
          <cell r="H12">
            <v>61527</v>
          </cell>
          <cell r="I12">
            <v>11858832.5</v>
          </cell>
          <cell r="J12">
            <v>3347830</v>
          </cell>
        </row>
        <row r="13">
          <cell r="F13">
            <v>235</v>
          </cell>
          <cell r="G13">
            <v>12562</v>
          </cell>
          <cell r="H13">
            <v>12528</v>
          </cell>
          <cell r="I13">
            <v>2080657.2</v>
          </cell>
          <cell r="J13">
            <v>582608.9</v>
          </cell>
        </row>
        <row r="14">
          <cell r="F14">
            <v>535</v>
          </cell>
          <cell r="G14">
            <v>42942</v>
          </cell>
          <cell r="H14">
            <v>42838</v>
          </cell>
          <cell r="I14">
            <v>8939763.0999999996</v>
          </cell>
          <cell r="J14">
            <v>2480594.1</v>
          </cell>
        </row>
        <row r="15">
          <cell r="F15">
            <v>27</v>
          </cell>
          <cell r="G15">
            <v>119</v>
          </cell>
          <cell r="H15">
            <v>109</v>
          </cell>
          <cell r="I15">
            <v>9405.9</v>
          </cell>
          <cell r="J15">
            <v>1863.9</v>
          </cell>
        </row>
        <row r="16">
          <cell r="F16">
            <v>169</v>
          </cell>
          <cell r="G16">
            <v>6078</v>
          </cell>
          <cell r="H16">
            <v>6052</v>
          </cell>
          <cell r="I16">
            <v>829006.3</v>
          </cell>
          <cell r="J16">
            <v>282763.09999999998</v>
          </cell>
        </row>
        <row r="17">
          <cell r="F17">
            <v>881</v>
          </cell>
          <cell r="G17">
            <v>5524</v>
          </cell>
          <cell r="H17">
            <v>5160</v>
          </cell>
          <cell r="I17">
            <v>708237.2</v>
          </cell>
          <cell r="J17">
            <v>107188.5</v>
          </cell>
        </row>
        <row r="18">
          <cell r="F18">
            <v>456</v>
          </cell>
          <cell r="G18">
            <v>2442</v>
          </cell>
          <cell r="H18">
            <v>2250</v>
          </cell>
          <cell r="I18">
            <v>249492</v>
          </cell>
          <cell r="J18">
            <v>34745.199999999997</v>
          </cell>
        </row>
        <row r="19">
          <cell r="F19">
            <v>425</v>
          </cell>
          <cell r="G19">
            <v>3082</v>
          </cell>
          <cell r="H19">
            <v>2910</v>
          </cell>
          <cell r="I19">
            <v>458745.2</v>
          </cell>
          <cell r="J19">
            <v>72443.3</v>
          </cell>
        </row>
        <row r="20">
          <cell r="F20">
            <v>42564</v>
          </cell>
          <cell r="G20">
            <v>2252134</v>
          </cell>
          <cell r="H20">
            <v>2241445</v>
          </cell>
          <cell r="I20">
            <v>1887535358.9000001</v>
          </cell>
          <cell r="J20">
            <v>126115009.3</v>
          </cell>
        </row>
        <row r="21">
          <cell r="F21">
            <v>1485</v>
          </cell>
          <cell r="G21">
            <v>302117</v>
          </cell>
          <cell r="H21">
            <v>301722</v>
          </cell>
          <cell r="I21">
            <v>212381225.19999999</v>
          </cell>
          <cell r="J21">
            <v>21160710.100000001</v>
          </cell>
        </row>
        <row r="22">
          <cell r="F22">
            <v>157</v>
          </cell>
          <cell r="G22">
            <v>138839</v>
          </cell>
          <cell r="H22">
            <v>138828</v>
          </cell>
          <cell r="I22">
            <v>37810058.899999999</v>
          </cell>
          <cell r="J22">
            <v>9910184.6999999993</v>
          </cell>
        </row>
        <row r="23">
          <cell r="F23">
            <v>151</v>
          </cell>
          <cell r="G23">
            <v>138775</v>
          </cell>
          <cell r="H23">
            <v>138765</v>
          </cell>
          <cell r="I23">
            <v>37801206.5</v>
          </cell>
          <cell r="J23">
            <v>9908773.3000000007</v>
          </cell>
        </row>
        <row r="24">
          <cell r="F24">
            <v>6</v>
          </cell>
          <cell r="G24">
            <v>64</v>
          </cell>
          <cell r="H24">
            <v>63</v>
          </cell>
          <cell r="I24">
            <v>8852.4</v>
          </cell>
          <cell r="J24">
            <v>1411.4</v>
          </cell>
        </row>
        <row r="25">
          <cell r="F25">
            <v>115</v>
          </cell>
          <cell r="G25">
            <v>49945</v>
          </cell>
          <cell r="H25">
            <v>49921</v>
          </cell>
          <cell r="I25">
            <v>74174865</v>
          </cell>
          <cell r="J25">
            <v>3454460.5</v>
          </cell>
        </row>
        <row r="26">
          <cell r="F26">
            <v>33</v>
          </cell>
          <cell r="G26">
            <v>26730</v>
          </cell>
          <cell r="H26">
            <v>26721</v>
          </cell>
          <cell r="I26">
            <v>29773289.699999999</v>
          </cell>
          <cell r="J26">
            <v>1902034</v>
          </cell>
        </row>
        <row r="27">
          <cell r="F27">
            <v>82</v>
          </cell>
          <cell r="G27">
            <v>23215</v>
          </cell>
          <cell r="H27">
            <v>23200</v>
          </cell>
          <cell r="I27">
            <v>44401575.299999997</v>
          </cell>
          <cell r="J27">
            <v>1552426.5</v>
          </cell>
        </row>
        <row r="28">
          <cell r="F28">
            <v>44</v>
          </cell>
          <cell r="G28">
            <v>74785</v>
          </cell>
          <cell r="H28">
            <v>74775</v>
          </cell>
          <cell r="I28">
            <v>82685898.5</v>
          </cell>
          <cell r="J28">
            <v>5856594.2999999998</v>
          </cell>
        </row>
        <row r="29">
          <cell r="F29">
            <v>21</v>
          </cell>
          <cell r="G29">
            <v>51248</v>
          </cell>
          <cell r="H29">
            <v>51244</v>
          </cell>
          <cell r="I29">
            <v>73580218</v>
          </cell>
          <cell r="J29">
            <v>4291626.0999999996</v>
          </cell>
        </row>
        <row r="30">
          <cell r="F30">
            <v>23</v>
          </cell>
          <cell r="G30">
            <v>23537</v>
          </cell>
          <cell r="H30">
            <v>23531</v>
          </cell>
          <cell r="I30">
            <v>9105680.5</v>
          </cell>
          <cell r="J30">
            <v>1564968.2</v>
          </cell>
        </row>
        <row r="31">
          <cell r="F31">
            <v>1051</v>
          </cell>
          <cell r="G31">
            <v>34924</v>
          </cell>
          <cell r="H31">
            <v>34607</v>
          </cell>
          <cell r="I31">
            <v>14731617.199999999</v>
          </cell>
          <cell r="J31">
            <v>1598184.1</v>
          </cell>
        </row>
        <row r="32">
          <cell r="F32">
            <v>933</v>
          </cell>
          <cell r="G32">
            <v>30120</v>
          </cell>
          <cell r="H32">
            <v>29850</v>
          </cell>
          <cell r="I32">
            <v>13152059.6</v>
          </cell>
          <cell r="J32">
            <v>1316948.6000000001</v>
          </cell>
        </row>
        <row r="33">
          <cell r="F33">
            <v>118</v>
          </cell>
          <cell r="G33">
            <v>4804</v>
          </cell>
          <cell r="H33">
            <v>4757</v>
          </cell>
          <cell r="I33">
            <v>1579557.6</v>
          </cell>
          <cell r="J33">
            <v>281235.5</v>
          </cell>
        </row>
        <row r="34">
          <cell r="F34">
            <v>118</v>
          </cell>
          <cell r="G34">
            <v>3624</v>
          </cell>
          <cell r="H34">
            <v>3591</v>
          </cell>
          <cell r="I34">
            <v>2978785.6</v>
          </cell>
          <cell r="J34">
            <v>341286.5</v>
          </cell>
        </row>
        <row r="35">
          <cell r="F35">
            <v>80</v>
          </cell>
          <cell r="G35">
            <v>2382</v>
          </cell>
          <cell r="H35">
            <v>2364</v>
          </cell>
          <cell r="I35">
            <v>1703090.9</v>
          </cell>
          <cell r="J35">
            <v>248944.3</v>
          </cell>
        </row>
        <row r="36">
          <cell r="F36">
            <v>38</v>
          </cell>
          <cell r="G36">
            <v>1242</v>
          </cell>
          <cell r="H36">
            <v>1227</v>
          </cell>
          <cell r="I36">
            <v>1275694.7</v>
          </cell>
          <cell r="J36">
            <v>92342.2</v>
          </cell>
        </row>
        <row r="37">
          <cell r="F37">
            <v>36000</v>
          </cell>
          <cell r="G37">
            <v>1480186</v>
          </cell>
          <cell r="H37">
            <v>1470634</v>
          </cell>
          <cell r="I37">
            <v>1228862031.8</v>
          </cell>
          <cell r="J37">
            <v>77345084.5</v>
          </cell>
        </row>
        <row r="38">
          <cell r="F38">
            <v>4909</v>
          </cell>
          <cell r="G38">
            <v>283407</v>
          </cell>
          <cell r="H38">
            <v>282114</v>
          </cell>
          <cell r="I38">
            <v>333299386</v>
          </cell>
          <cell r="J38">
            <v>12736889.1</v>
          </cell>
        </row>
        <row r="39">
          <cell r="F39">
            <v>762</v>
          </cell>
          <cell r="G39">
            <v>49365</v>
          </cell>
          <cell r="H39">
            <v>49137</v>
          </cell>
          <cell r="I39">
            <v>42827205.799999997</v>
          </cell>
          <cell r="J39">
            <v>1939356</v>
          </cell>
        </row>
        <row r="40">
          <cell r="F40">
            <v>181</v>
          </cell>
          <cell r="G40">
            <v>4941</v>
          </cell>
          <cell r="H40">
            <v>4904</v>
          </cell>
          <cell r="I40">
            <v>4121403.1</v>
          </cell>
          <cell r="J40">
            <v>147816.4</v>
          </cell>
        </row>
        <row r="41">
          <cell r="F41">
            <v>325</v>
          </cell>
          <cell r="G41">
            <v>15825</v>
          </cell>
          <cell r="H41">
            <v>15756</v>
          </cell>
          <cell r="I41">
            <v>17060940.199999999</v>
          </cell>
          <cell r="J41">
            <v>888018.9</v>
          </cell>
        </row>
        <row r="42">
          <cell r="F42">
            <v>508</v>
          </cell>
          <cell r="G42">
            <v>25362</v>
          </cell>
          <cell r="H42">
            <v>25258</v>
          </cell>
          <cell r="I42">
            <v>106901868.3</v>
          </cell>
          <cell r="J42">
            <v>1820117.8</v>
          </cell>
        </row>
        <row r="43">
          <cell r="F43">
            <v>392</v>
          </cell>
          <cell r="G43">
            <v>50278</v>
          </cell>
          <cell r="H43">
            <v>50172</v>
          </cell>
          <cell r="I43">
            <v>40882697.799999997</v>
          </cell>
          <cell r="J43">
            <v>2034836.1</v>
          </cell>
        </row>
        <row r="44">
          <cell r="F44">
            <v>678</v>
          </cell>
          <cell r="G44">
            <v>16283</v>
          </cell>
          <cell r="H44">
            <v>16063</v>
          </cell>
          <cell r="I44">
            <v>18349880.399999999</v>
          </cell>
          <cell r="J44">
            <v>759695.9</v>
          </cell>
        </row>
        <row r="45">
          <cell r="F45">
            <v>1133</v>
          </cell>
          <cell r="G45">
            <v>68841</v>
          </cell>
          <cell r="H45">
            <v>68528</v>
          </cell>
          <cell r="I45">
            <v>26353132.800000001</v>
          </cell>
          <cell r="J45">
            <v>2355807.9</v>
          </cell>
        </row>
        <row r="46">
          <cell r="F46">
            <v>677</v>
          </cell>
          <cell r="G46">
            <v>45912</v>
          </cell>
          <cell r="H46">
            <v>45759</v>
          </cell>
          <cell r="I46">
            <v>57254975.700000003</v>
          </cell>
          <cell r="J46">
            <v>2461482.7999999998</v>
          </cell>
        </row>
        <row r="47">
          <cell r="F47">
            <v>253</v>
          </cell>
          <cell r="G47">
            <v>6600</v>
          </cell>
          <cell r="H47">
            <v>6537</v>
          </cell>
          <cell r="I47">
            <v>19547281.899999999</v>
          </cell>
          <cell r="J47">
            <v>329757.3</v>
          </cell>
        </row>
        <row r="48">
          <cell r="F48">
            <v>583</v>
          </cell>
          <cell r="G48">
            <v>33653</v>
          </cell>
          <cell r="H48">
            <v>33497</v>
          </cell>
          <cell r="I48">
            <v>51375525.899999999</v>
          </cell>
          <cell r="J48">
            <v>2516637.9</v>
          </cell>
        </row>
        <row r="49">
          <cell r="F49">
            <v>10</v>
          </cell>
          <cell r="G49">
            <v>3915</v>
          </cell>
          <cell r="H49">
            <v>3913</v>
          </cell>
          <cell r="I49">
            <v>42517901</v>
          </cell>
          <cell r="J49">
            <v>862402.6</v>
          </cell>
        </row>
        <row r="50">
          <cell r="F50">
            <v>555</v>
          </cell>
          <cell r="G50">
            <v>16193</v>
          </cell>
          <cell r="H50">
            <v>16043</v>
          </cell>
          <cell r="I50">
            <v>6527585.2999999998</v>
          </cell>
          <cell r="J50">
            <v>544939</v>
          </cell>
        </row>
        <row r="51">
          <cell r="F51">
            <v>28</v>
          </cell>
          <cell r="G51">
            <v>543</v>
          </cell>
          <cell r="H51">
            <v>536</v>
          </cell>
          <cell r="I51">
            <v>212323.5</v>
          </cell>
          <cell r="J51">
            <v>21991.599999999999</v>
          </cell>
        </row>
        <row r="52">
          <cell r="F52">
            <v>28</v>
          </cell>
          <cell r="G52">
            <v>2460</v>
          </cell>
          <cell r="H52">
            <v>2450</v>
          </cell>
          <cell r="I52">
            <v>1110877.8999999999</v>
          </cell>
          <cell r="J52">
            <v>83379.100000000006</v>
          </cell>
        </row>
        <row r="53">
          <cell r="F53">
            <v>32</v>
          </cell>
          <cell r="G53">
            <v>1103</v>
          </cell>
          <cell r="H53">
            <v>1094</v>
          </cell>
          <cell r="I53">
            <v>202606.7</v>
          </cell>
          <cell r="J53">
            <v>24727.1</v>
          </cell>
        </row>
        <row r="54">
          <cell r="F54">
            <v>467</v>
          </cell>
          <cell r="G54">
            <v>12087</v>
          </cell>
          <cell r="H54">
            <v>11963</v>
          </cell>
          <cell r="I54">
            <v>5001777.2</v>
          </cell>
          <cell r="J54">
            <v>414841.2</v>
          </cell>
        </row>
        <row r="55">
          <cell r="F55">
            <v>1810</v>
          </cell>
          <cell r="G55">
            <v>46234</v>
          </cell>
          <cell r="H55">
            <v>45686</v>
          </cell>
          <cell r="I55">
            <v>7973179.9000000004</v>
          </cell>
          <cell r="J55">
            <v>1534823.9</v>
          </cell>
        </row>
        <row r="56">
          <cell r="F56">
            <v>1663</v>
          </cell>
          <cell r="G56">
            <v>42137</v>
          </cell>
          <cell r="H56">
            <v>41672</v>
          </cell>
          <cell r="I56">
            <v>6881769.7000000002</v>
          </cell>
          <cell r="J56">
            <v>1417340.5</v>
          </cell>
        </row>
        <row r="57">
          <cell r="F57">
            <v>31</v>
          </cell>
          <cell r="G57">
            <v>382</v>
          </cell>
          <cell r="H57">
            <v>336</v>
          </cell>
          <cell r="I57">
            <v>50003.1</v>
          </cell>
          <cell r="J57">
            <v>6496.5</v>
          </cell>
        </row>
        <row r="58">
          <cell r="F58">
            <v>116</v>
          </cell>
          <cell r="G58">
            <v>3715</v>
          </cell>
          <cell r="H58">
            <v>3678</v>
          </cell>
          <cell r="I58">
            <v>1041407.1</v>
          </cell>
          <cell r="J58">
            <v>110986.9</v>
          </cell>
        </row>
        <row r="59">
          <cell r="F59">
            <v>400</v>
          </cell>
          <cell r="G59">
            <v>19228</v>
          </cell>
          <cell r="H59">
            <v>19109</v>
          </cell>
          <cell r="I59">
            <v>4406002.9000000004</v>
          </cell>
          <cell r="J59">
            <v>684731.3</v>
          </cell>
        </row>
        <row r="60">
          <cell r="F60">
            <v>113</v>
          </cell>
          <cell r="G60">
            <v>4810</v>
          </cell>
          <cell r="H60">
            <v>4781</v>
          </cell>
          <cell r="I60">
            <v>1544581.5</v>
          </cell>
          <cell r="J60">
            <v>219582.6</v>
          </cell>
        </row>
        <row r="61">
          <cell r="F61">
            <v>287</v>
          </cell>
          <cell r="G61">
            <v>14418</v>
          </cell>
          <cell r="H61">
            <v>14328</v>
          </cell>
          <cell r="I61">
            <v>2861421.4</v>
          </cell>
          <cell r="J61">
            <v>465148.7</v>
          </cell>
        </row>
        <row r="62">
          <cell r="F62">
            <v>3039</v>
          </cell>
          <cell r="G62">
            <v>37688</v>
          </cell>
          <cell r="H62">
            <v>36601</v>
          </cell>
          <cell r="I62">
            <v>21382896.899999999</v>
          </cell>
          <cell r="J62">
            <v>1343862</v>
          </cell>
        </row>
        <row r="63">
          <cell r="F63">
            <v>1473</v>
          </cell>
          <cell r="G63">
            <v>13426</v>
          </cell>
          <cell r="H63">
            <v>12896</v>
          </cell>
          <cell r="I63">
            <v>6071682.9000000004</v>
          </cell>
          <cell r="J63">
            <v>406602.7</v>
          </cell>
        </row>
        <row r="64">
          <cell r="F64">
            <v>1566</v>
          </cell>
          <cell r="G64">
            <v>24262</v>
          </cell>
          <cell r="H64">
            <v>23705</v>
          </cell>
          <cell r="I64">
            <v>15311214</v>
          </cell>
          <cell r="J64">
            <v>937259.3</v>
          </cell>
        </row>
        <row r="65">
          <cell r="F65">
            <v>946</v>
          </cell>
          <cell r="G65">
            <v>28142</v>
          </cell>
          <cell r="H65">
            <v>27957</v>
          </cell>
          <cell r="I65">
            <v>28607104.199999999</v>
          </cell>
          <cell r="J65">
            <v>1333686</v>
          </cell>
        </row>
        <row r="66">
          <cell r="F66">
            <v>52</v>
          </cell>
          <cell r="G66">
            <v>4648</v>
          </cell>
          <cell r="H66">
            <v>4643</v>
          </cell>
          <cell r="I66">
            <v>4489547.2</v>
          </cell>
          <cell r="J66">
            <v>221263.3</v>
          </cell>
        </row>
        <row r="67">
          <cell r="F67">
            <v>894</v>
          </cell>
          <cell r="G67">
            <v>23494</v>
          </cell>
          <cell r="H67">
            <v>23314</v>
          </cell>
          <cell r="I67">
            <v>24117557</v>
          </cell>
          <cell r="J67">
            <v>1112422.7</v>
          </cell>
        </row>
        <row r="68">
          <cell r="F68">
            <v>1783</v>
          </cell>
          <cell r="G68">
            <v>19870</v>
          </cell>
          <cell r="H68">
            <v>19386</v>
          </cell>
          <cell r="I68">
            <v>10785828.800000001</v>
          </cell>
          <cell r="J68">
            <v>912855</v>
          </cell>
        </row>
        <row r="69">
          <cell r="F69">
            <v>1751</v>
          </cell>
          <cell r="G69">
            <v>19808</v>
          </cell>
          <cell r="H69">
            <v>19337</v>
          </cell>
          <cell r="I69">
            <v>10774895.300000001</v>
          </cell>
          <cell r="J69">
            <v>911918.9</v>
          </cell>
        </row>
        <row r="70">
          <cell r="F70">
            <v>32</v>
          </cell>
          <cell r="G70">
            <v>62</v>
          </cell>
          <cell r="H70">
            <v>49</v>
          </cell>
          <cell r="I70">
            <v>10933.5</v>
          </cell>
          <cell r="J70">
            <v>936.1</v>
          </cell>
        </row>
        <row r="71">
          <cell r="F71">
            <v>125</v>
          </cell>
          <cell r="G71">
            <v>27158</v>
          </cell>
          <cell r="H71">
            <v>27124</v>
          </cell>
          <cell r="I71">
            <v>64967655.5</v>
          </cell>
          <cell r="J71">
            <v>1931265.7</v>
          </cell>
        </row>
        <row r="72">
          <cell r="F72">
            <v>14</v>
          </cell>
          <cell r="G72">
            <v>16320</v>
          </cell>
          <cell r="H72">
            <v>16318</v>
          </cell>
          <cell r="I72">
            <v>30433876</v>
          </cell>
          <cell r="J72">
            <v>1129817</v>
          </cell>
        </row>
        <row r="73">
          <cell r="F73">
            <v>111</v>
          </cell>
          <cell r="G73">
            <v>10838</v>
          </cell>
          <cell r="H73">
            <v>10806</v>
          </cell>
          <cell r="I73">
            <v>34533779.5</v>
          </cell>
          <cell r="J73">
            <v>801448.7</v>
          </cell>
        </row>
        <row r="74">
          <cell r="F74">
            <v>1382</v>
          </cell>
          <cell r="G74">
            <v>72549</v>
          </cell>
          <cell r="H74">
            <v>72195</v>
          </cell>
          <cell r="I74">
            <v>69520000.400000006</v>
          </cell>
          <cell r="J74">
            <v>4101540.5</v>
          </cell>
        </row>
        <row r="75">
          <cell r="F75">
            <v>516</v>
          </cell>
          <cell r="G75">
            <v>50968</v>
          </cell>
          <cell r="H75">
            <v>50839</v>
          </cell>
          <cell r="I75">
            <v>49898889.600000001</v>
          </cell>
          <cell r="J75">
            <v>3043234.9</v>
          </cell>
        </row>
        <row r="76">
          <cell r="F76">
            <v>53</v>
          </cell>
          <cell r="G76">
            <v>600</v>
          </cell>
          <cell r="H76">
            <v>583</v>
          </cell>
          <cell r="I76">
            <v>671344.9</v>
          </cell>
          <cell r="J76">
            <v>28443</v>
          </cell>
        </row>
        <row r="77">
          <cell r="F77">
            <v>215</v>
          </cell>
          <cell r="G77">
            <v>5154</v>
          </cell>
          <cell r="H77">
            <v>5087</v>
          </cell>
          <cell r="I77">
            <v>4271277.5999999996</v>
          </cell>
          <cell r="J77">
            <v>234325.1</v>
          </cell>
        </row>
        <row r="78">
          <cell r="F78">
            <v>276</v>
          </cell>
          <cell r="G78">
            <v>7078</v>
          </cell>
          <cell r="H78">
            <v>7013</v>
          </cell>
          <cell r="I78">
            <v>9037667.9000000004</v>
          </cell>
          <cell r="J78">
            <v>458420.7</v>
          </cell>
        </row>
        <row r="79">
          <cell r="F79">
            <v>307</v>
          </cell>
          <cell r="G79">
            <v>8384</v>
          </cell>
          <cell r="H79">
            <v>8315</v>
          </cell>
          <cell r="I79">
            <v>5438754.5</v>
          </cell>
          <cell r="J79">
            <v>324110.90000000002</v>
          </cell>
        </row>
        <row r="80">
          <cell r="F80">
            <v>15</v>
          </cell>
          <cell r="G80">
            <v>365</v>
          </cell>
          <cell r="H80">
            <v>358</v>
          </cell>
          <cell r="I80">
            <v>202065.9</v>
          </cell>
          <cell r="J80">
            <v>13005.9</v>
          </cell>
        </row>
        <row r="81">
          <cell r="F81">
            <v>229</v>
          </cell>
          <cell r="G81">
            <v>22855</v>
          </cell>
          <cell r="H81">
            <v>22796</v>
          </cell>
          <cell r="I81">
            <v>21500946</v>
          </cell>
          <cell r="J81">
            <v>2387334.7999999998</v>
          </cell>
        </row>
        <row r="82">
          <cell r="F82">
            <v>42</v>
          </cell>
          <cell r="G82">
            <v>2230</v>
          </cell>
          <cell r="H82">
            <v>2214</v>
          </cell>
          <cell r="I82">
            <v>1752306.2</v>
          </cell>
          <cell r="J82">
            <v>184923.3</v>
          </cell>
        </row>
        <row r="83">
          <cell r="F83">
            <v>187</v>
          </cell>
          <cell r="G83">
            <v>20625</v>
          </cell>
          <cell r="H83">
            <v>20582</v>
          </cell>
          <cell r="I83">
            <v>19748639.800000001</v>
          </cell>
          <cell r="J83">
            <v>2202411.5</v>
          </cell>
        </row>
        <row r="84">
          <cell r="F84">
            <v>1980</v>
          </cell>
          <cell r="G84">
            <v>45574</v>
          </cell>
          <cell r="H84">
            <v>45037</v>
          </cell>
          <cell r="I84">
            <v>37973228</v>
          </cell>
          <cell r="J84">
            <v>1933723.8</v>
          </cell>
        </row>
        <row r="85">
          <cell r="F85">
            <v>211</v>
          </cell>
          <cell r="G85">
            <v>9993</v>
          </cell>
          <cell r="H85">
            <v>9941</v>
          </cell>
          <cell r="I85">
            <v>3902589.1</v>
          </cell>
          <cell r="J85">
            <v>426455.5</v>
          </cell>
        </row>
        <row r="86">
          <cell r="F86">
            <v>1769</v>
          </cell>
          <cell r="G86">
            <v>35581</v>
          </cell>
          <cell r="H86">
            <v>35096</v>
          </cell>
          <cell r="I86">
            <v>34070638.899999999</v>
          </cell>
          <cell r="J86">
            <v>1507268.3</v>
          </cell>
        </row>
        <row r="87">
          <cell r="F87">
            <v>2898</v>
          </cell>
          <cell r="G87">
            <v>82597</v>
          </cell>
          <cell r="H87">
            <v>81743</v>
          </cell>
          <cell r="I87">
            <v>53992813.700000003</v>
          </cell>
          <cell r="J87">
            <v>3983173.6</v>
          </cell>
        </row>
        <row r="88">
          <cell r="F88">
            <v>273</v>
          </cell>
          <cell r="G88">
            <v>10437</v>
          </cell>
          <cell r="H88">
            <v>10350</v>
          </cell>
          <cell r="I88">
            <v>8588254.1999999993</v>
          </cell>
          <cell r="J88">
            <v>524933.30000000005</v>
          </cell>
        </row>
        <row r="89">
          <cell r="F89">
            <v>59</v>
          </cell>
          <cell r="G89">
            <v>5310</v>
          </cell>
          <cell r="H89">
            <v>5305</v>
          </cell>
          <cell r="I89">
            <v>2230803.7999999998</v>
          </cell>
          <cell r="J89">
            <v>266754.7</v>
          </cell>
        </row>
        <row r="90">
          <cell r="F90">
            <v>513</v>
          </cell>
          <cell r="G90">
            <v>15118</v>
          </cell>
          <cell r="H90">
            <v>14947</v>
          </cell>
          <cell r="I90">
            <v>6660572.5</v>
          </cell>
          <cell r="J90">
            <v>555763.5</v>
          </cell>
        </row>
        <row r="91">
          <cell r="F91">
            <v>102</v>
          </cell>
          <cell r="G91">
            <v>3494</v>
          </cell>
          <cell r="H91">
            <v>3466</v>
          </cell>
          <cell r="I91">
            <v>1052661.1000000001</v>
          </cell>
          <cell r="J91">
            <v>138971.5</v>
          </cell>
        </row>
        <row r="92">
          <cell r="F92">
            <v>71</v>
          </cell>
          <cell r="G92">
            <v>7293</v>
          </cell>
          <cell r="H92">
            <v>7261</v>
          </cell>
          <cell r="I92">
            <v>10222048.5</v>
          </cell>
          <cell r="J92">
            <v>534938.30000000005</v>
          </cell>
        </row>
        <row r="93">
          <cell r="F93">
            <v>1251</v>
          </cell>
          <cell r="G93">
            <v>30646</v>
          </cell>
          <cell r="H93">
            <v>30287</v>
          </cell>
          <cell r="I93">
            <v>18902442.5</v>
          </cell>
          <cell r="J93">
            <v>1518808.2</v>
          </cell>
        </row>
        <row r="94">
          <cell r="F94">
            <v>406</v>
          </cell>
          <cell r="G94">
            <v>3261</v>
          </cell>
          <cell r="H94">
            <v>3147</v>
          </cell>
          <cell r="I94">
            <v>499197.2</v>
          </cell>
          <cell r="J94">
            <v>71290.600000000006</v>
          </cell>
        </row>
        <row r="95">
          <cell r="F95">
            <v>223</v>
          </cell>
          <cell r="G95">
            <v>7038</v>
          </cell>
          <cell r="H95">
            <v>6980</v>
          </cell>
          <cell r="I95">
            <v>5836833.9000000004</v>
          </cell>
          <cell r="J95">
            <v>371713.5</v>
          </cell>
        </row>
        <row r="96">
          <cell r="F96">
            <v>561</v>
          </cell>
          <cell r="G96">
            <v>183260</v>
          </cell>
          <cell r="H96">
            <v>183149</v>
          </cell>
          <cell r="I96">
            <v>279764990.89999998</v>
          </cell>
          <cell r="J96">
            <v>13957052.199999999</v>
          </cell>
        </row>
        <row r="97">
          <cell r="F97">
            <v>65</v>
          </cell>
          <cell r="G97">
            <v>140521</v>
          </cell>
          <cell r="H97">
            <v>140510</v>
          </cell>
          <cell r="I97">
            <v>231695195.59999999</v>
          </cell>
          <cell r="J97">
            <v>11562619.9</v>
          </cell>
        </row>
        <row r="98">
          <cell r="F98">
            <v>58</v>
          </cell>
          <cell r="G98">
            <v>19871</v>
          </cell>
          <cell r="H98">
            <v>19859</v>
          </cell>
          <cell r="I98">
            <v>21229833.300000001</v>
          </cell>
          <cell r="J98">
            <v>1183938</v>
          </cell>
        </row>
        <row r="99">
          <cell r="F99">
            <v>202</v>
          </cell>
          <cell r="G99">
            <v>5136</v>
          </cell>
          <cell r="H99">
            <v>5101</v>
          </cell>
          <cell r="I99">
            <v>6412298.2000000002</v>
          </cell>
          <cell r="J99">
            <v>213466.1</v>
          </cell>
        </row>
        <row r="100">
          <cell r="F100">
            <v>111</v>
          </cell>
          <cell r="G100">
            <v>13496</v>
          </cell>
          <cell r="H100">
            <v>13467</v>
          </cell>
          <cell r="I100">
            <v>19246591.100000001</v>
          </cell>
          <cell r="J100">
            <v>842956.2</v>
          </cell>
        </row>
        <row r="101">
          <cell r="F101">
            <v>125</v>
          </cell>
          <cell r="G101">
            <v>4236</v>
          </cell>
          <cell r="H101">
            <v>4212</v>
          </cell>
          <cell r="I101">
            <v>1181072.7</v>
          </cell>
          <cell r="J101">
            <v>154072</v>
          </cell>
        </row>
        <row r="102">
          <cell r="F102">
            <v>3176</v>
          </cell>
          <cell r="G102">
            <v>75425</v>
          </cell>
          <cell r="H102">
            <v>74773</v>
          </cell>
          <cell r="I102">
            <v>31506867.699999999</v>
          </cell>
          <cell r="J102">
            <v>3335943</v>
          </cell>
        </row>
        <row r="103">
          <cell r="F103">
            <v>1075</v>
          </cell>
          <cell r="G103">
            <v>15050</v>
          </cell>
          <cell r="H103">
            <v>14819</v>
          </cell>
          <cell r="I103">
            <v>7237753.5</v>
          </cell>
          <cell r="J103">
            <v>483287.9</v>
          </cell>
        </row>
        <row r="104">
          <cell r="F104">
            <v>171</v>
          </cell>
          <cell r="G104">
            <v>6595</v>
          </cell>
          <cell r="H104">
            <v>6566</v>
          </cell>
          <cell r="I104">
            <v>2118951.7000000002</v>
          </cell>
          <cell r="J104">
            <v>273617.3</v>
          </cell>
        </row>
        <row r="105">
          <cell r="F105">
            <v>42</v>
          </cell>
          <cell r="G105">
            <v>2074</v>
          </cell>
          <cell r="H105">
            <v>2066</v>
          </cell>
          <cell r="I105">
            <v>698501.1</v>
          </cell>
          <cell r="J105">
            <v>95018.8</v>
          </cell>
        </row>
        <row r="106">
          <cell r="F106">
            <v>36</v>
          </cell>
          <cell r="G106">
            <v>7549</v>
          </cell>
          <cell r="H106">
            <v>7547</v>
          </cell>
          <cell r="I106">
            <v>1683971.7</v>
          </cell>
          <cell r="J106">
            <v>440383.3</v>
          </cell>
        </row>
        <row r="107">
          <cell r="F107">
            <v>121</v>
          </cell>
          <cell r="G107">
            <v>3040</v>
          </cell>
          <cell r="H107">
            <v>3019</v>
          </cell>
          <cell r="I107">
            <v>574898.1</v>
          </cell>
          <cell r="J107">
            <v>103242.6</v>
          </cell>
        </row>
        <row r="108">
          <cell r="F108">
            <v>727</v>
          </cell>
          <cell r="G108">
            <v>9878</v>
          </cell>
          <cell r="H108">
            <v>9723</v>
          </cell>
          <cell r="I108">
            <v>3208696.7</v>
          </cell>
          <cell r="J108">
            <v>429683.5</v>
          </cell>
        </row>
        <row r="109">
          <cell r="F109">
            <v>186</v>
          </cell>
          <cell r="G109">
            <v>5686</v>
          </cell>
          <cell r="H109">
            <v>5649</v>
          </cell>
          <cell r="I109">
            <v>1520482.5</v>
          </cell>
          <cell r="J109">
            <v>218880.7</v>
          </cell>
        </row>
        <row r="110">
          <cell r="F110">
            <v>818</v>
          </cell>
          <cell r="G110">
            <v>25553</v>
          </cell>
          <cell r="H110">
            <v>25384</v>
          </cell>
          <cell r="I110">
            <v>14463612.4</v>
          </cell>
          <cell r="J110">
            <v>1291828.8999999999</v>
          </cell>
        </row>
        <row r="111">
          <cell r="F111">
            <v>746</v>
          </cell>
          <cell r="G111">
            <v>29376</v>
          </cell>
          <cell r="H111">
            <v>29195</v>
          </cell>
          <cell r="I111">
            <v>9402155</v>
          </cell>
          <cell r="J111">
            <v>1618916.9</v>
          </cell>
        </row>
        <row r="112">
          <cell r="F112">
            <v>97</v>
          </cell>
          <cell r="G112">
            <v>2523</v>
          </cell>
          <cell r="H112">
            <v>2493</v>
          </cell>
          <cell r="I112">
            <v>405707.6</v>
          </cell>
          <cell r="J112">
            <v>89564.4</v>
          </cell>
        </row>
        <row r="113">
          <cell r="F113">
            <v>104</v>
          </cell>
          <cell r="G113">
            <v>2702</v>
          </cell>
          <cell r="H113">
            <v>2665</v>
          </cell>
          <cell r="I113">
            <v>1723318.4</v>
          </cell>
          <cell r="J113">
            <v>117512.5</v>
          </cell>
        </row>
        <row r="114">
          <cell r="F114">
            <v>113</v>
          </cell>
          <cell r="G114">
            <v>2840</v>
          </cell>
          <cell r="H114">
            <v>2811</v>
          </cell>
          <cell r="I114">
            <v>1246505.5</v>
          </cell>
          <cell r="J114">
            <v>155631</v>
          </cell>
        </row>
        <row r="115">
          <cell r="F115">
            <v>33</v>
          </cell>
          <cell r="G115">
            <v>2215</v>
          </cell>
          <cell r="H115">
            <v>2205</v>
          </cell>
          <cell r="I115">
            <v>1151650.8999999999</v>
          </cell>
          <cell r="J115">
            <v>187254.2</v>
          </cell>
        </row>
        <row r="116">
          <cell r="F116">
            <v>297</v>
          </cell>
          <cell r="G116">
            <v>15296</v>
          </cell>
          <cell r="H116">
            <v>15249</v>
          </cell>
          <cell r="I116">
            <v>4028290</v>
          </cell>
          <cell r="J116">
            <v>891360.2</v>
          </cell>
        </row>
        <row r="117">
          <cell r="F117">
            <v>59</v>
          </cell>
          <cell r="G117">
            <v>790</v>
          </cell>
          <cell r="H117">
            <v>773</v>
          </cell>
          <cell r="I117">
            <v>394105.2</v>
          </cell>
          <cell r="J117">
            <v>40833.4</v>
          </cell>
        </row>
        <row r="118">
          <cell r="F118">
            <v>36</v>
          </cell>
          <cell r="G118">
            <v>2953</v>
          </cell>
          <cell r="H118">
            <v>2945</v>
          </cell>
          <cell r="I118">
            <v>440804.7</v>
          </cell>
          <cell r="J118">
            <v>135935.20000000001</v>
          </cell>
        </row>
        <row r="119">
          <cell r="F119">
            <v>7</v>
          </cell>
          <cell r="G119">
            <v>57</v>
          </cell>
          <cell r="H119">
            <v>54</v>
          </cell>
          <cell r="I119">
            <v>11772.7</v>
          </cell>
          <cell r="J119">
            <v>826</v>
          </cell>
        </row>
        <row r="120">
          <cell r="F120">
            <v>949</v>
          </cell>
          <cell r="G120">
            <v>56659</v>
          </cell>
          <cell r="H120">
            <v>56501</v>
          </cell>
          <cell r="I120">
            <v>25588921.300000001</v>
          </cell>
          <cell r="J120">
            <v>2559042.1</v>
          </cell>
        </row>
        <row r="121">
          <cell r="F121">
            <v>450</v>
          </cell>
          <cell r="G121">
            <v>29205</v>
          </cell>
          <cell r="H121">
            <v>29135</v>
          </cell>
          <cell r="I121">
            <v>9160346.3000000007</v>
          </cell>
          <cell r="J121">
            <v>1282255.8999999999</v>
          </cell>
        </row>
        <row r="122">
          <cell r="F122">
            <v>24</v>
          </cell>
          <cell r="G122">
            <v>2032</v>
          </cell>
          <cell r="H122">
            <v>2028</v>
          </cell>
          <cell r="I122">
            <v>1979482.9</v>
          </cell>
          <cell r="J122">
            <v>119224.9</v>
          </cell>
        </row>
        <row r="123">
          <cell r="F123">
            <v>109</v>
          </cell>
          <cell r="G123">
            <v>8385</v>
          </cell>
          <cell r="H123">
            <v>8372</v>
          </cell>
          <cell r="I123">
            <v>6182308</v>
          </cell>
          <cell r="J123">
            <v>462313</v>
          </cell>
        </row>
        <row r="124">
          <cell r="F124">
            <v>122</v>
          </cell>
          <cell r="G124">
            <v>3992</v>
          </cell>
          <cell r="H124">
            <v>3964</v>
          </cell>
          <cell r="I124">
            <v>1279747.8999999999</v>
          </cell>
          <cell r="J124">
            <v>150917.1</v>
          </cell>
        </row>
        <row r="125">
          <cell r="F125">
            <v>93</v>
          </cell>
          <cell r="G125">
            <v>6237</v>
          </cell>
          <cell r="H125">
            <v>6222</v>
          </cell>
          <cell r="I125">
            <v>3725521.9</v>
          </cell>
          <cell r="J125">
            <v>180958.3</v>
          </cell>
        </row>
        <row r="126">
          <cell r="F126">
            <v>151</v>
          </cell>
          <cell r="G126">
            <v>6808</v>
          </cell>
          <cell r="H126">
            <v>6780</v>
          </cell>
          <cell r="I126">
            <v>3261514.3</v>
          </cell>
          <cell r="J126">
            <v>363372.9</v>
          </cell>
        </row>
        <row r="127">
          <cell r="F127">
            <v>2131</v>
          </cell>
          <cell r="G127">
            <v>136377</v>
          </cell>
          <cell r="H127">
            <v>135980</v>
          </cell>
          <cell r="I127">
            <v>50080692.299999997</v>
          </cell>
          <cell r="J127">
            <v>6754351.9000000004</v>
          </cell>
        </row>
        <row r="128">
          <cell r="F128">
            <v>322</v>
          </cell>
          <cell r="G128">
            <v>51492</v>
          </cell>
          <cell r="H128">
            <v>51438</v>
          </cell>
          <cell r="I128">
            <v>18242270.899999999</v>
          </cell>
          <cell r="J128">
            <v>2821272.3</v>
          </cell>
        </row>
        <row r="129">
          <cell r="F129">
            <v>739</v>
          </cell>
          <cell r="G129">
            <v>22530</v>
          </cell>
          <cell r="H129">
            <v>22405</v>
          </cell>
          <cell r="I129">
            <v>9105406.9000000004</v>
          </cell>
          <cell r="J129">
            <v>998952.3</v>
          </cell>
        </row>
        <row r="130">
          <cell r="F130">
            <v>287</v>
          </cell>
          <cell r="G130">
            <v>19091</v>
          </cell>
          <cell r="H130">
            <v>19040</v>
          </cell>
          <cell r="I130">
            <v>9840748.8000000007</v>
          </cell>
          <cell r="J130">
            <v>683009.4</v>
          </cell>
        </row>
        <row r="131">
          <cell r="F131">
            <v>108</v>
          </cell>
          <cell r="G131">
            <v>3210</v>
          </cell>
          <cell r="H131">
            <v>3188</v>
          </cell>
          <cell r="I131">
            <v>649028.1</v>
          </cell>
          <cell r="J131">
            <v>113150.5</v>
          </cell>
        </row>
        <row r="132">
          <cell r="F132">
            <v>675</v>
          </cell>
          <cell r="G132">
            <v>40054</v>
          </cell>
          <cell r="H132">
            <v>39909</v>
          </cell>
          <cell r="I132">
            <v>12243237.6</v>
          </cell>
          <cell r="J132">
            <v>2137967.4</v>
          </cell>
        </row>
        <row r="133">
          <cell r="F133">
            <v>280</v>
          </cell>
          <cell r="G133">
            <v>46287</v>
          </cell>
          <cell r="H133">
            <v>46227</v>
          </cell>
          <cell r="I133">
            <v>13903000.300000001</v>
          </cell>
          <cell r="J133">
            <v>2585792.4</v>
          </cell>
        </row>
        <row r="134">
          <cell r="F134">
            <v>45</v>
          </cell>
          <cell r="G134">
            <v>8780</v>
          </cell>
          <cell r="H134">
            <v>8776</v>
          </cell>
          <cell r="I134">
            <v>4800602.5</v>
          </cell>
          <cell r="J134">
            <v>368606.1</v>
          </cell>
        </row>
        <row r="135">
          <cell r="F135">
            <v>76</v>
          </cell>
          <cell r="G135">
            <v>1956</v>
          </cell>
          <cell r="H135">
            <v>1942</v>
          </cell>
          <cell r="I135">
            <v>1018898.1</v>
          </cell>
          <cell r="J135">
            <v>74965.100000000006</v>
          </cell>
        </row>
        <row r="136">
          <cell r="F136">
            <v>159</v>
          </cell>
          <cell r="G136">
            <v>35551</v>
          </cell>
          <cell r="H136">
            <v>35509</v>
          </cell>
          <cell r="I136">
            <v>8083499.7000000002</v>
          </cell>
          <cell r="J136">
            <v>2142221.2000000002</v>
          </cell>
        </row>
        <row r="137">
          <cell r="F137">
            <v>377</v>
          </cell>
          <cell r="G137">
            <v>101729</v>
          </cell>
          <cell r="H137">
            <v>101640</v>
          </cell>
          <cell r="I137">
            <v>29522395.399999999</v>
          </cell>
          <cell r="J137">
            <v>4956917</v>
          </cell>
        </row>
        <row r="138">
          <cell r="F138">
            <v>130</v>
          </cell>
          <cell r="G138">
            <v>1724</v>
          </cell>
          <cell r="H138">
            <v>1674</v>
          </cell>
          <cell r="I138">
            <v>941719.9</v>
          </cell>
          <cell r="J138">
            <v>76092.399999999994</v>
          </cell>
        </row>
        <row r="139">
          <cell r="F139">
            <v>106</v>
          </cell>
          <cell r="G139">
            <v>33985</v>
          </cell>
          <cell r="H139">
            <v>33969</v>
          </cell>
          <cell r="I139">
            <v>6279878.5999999996</v>
          </cell>
          <cell r="J139">
            <v>1122962.1000000001</v>
          </cell>
        </row>
        <row r="140">
          <cell r="F140">
            <v>93</v>
          </cell>
          <cell r="G140">
            <v>54909</v>
          </cell>
          <cell r="H140">
            <v>54895</v>
          </cell>
          <cell r="I140">
            <v>19408387.899999999</v>
          </cell>
          <cell r="J140">
            <v>3100248.9</v>
          </cell>
        </row>
        <row r="141">
          <cell r="F141">
            <v>20</v>
          </cell>
          <cell r="G141">
            <v>10425</v>
          </cell>
          <cell r="H141">
            <v>10424</v>
          </cell>
          <cell r="I141">
            <v>2522902.6</v>
          </cell>
          <cell r="J141">
            <v>623663.19999999995</v>
          </cell>
        </row>
        <row r="142">
          <cell r="F142">
            <v>28</v>
          </cell>
          <cell r="G142">
            <v>686</v>
          </cell>
          <cell r="H142">
            <v>678</v>
          </cell>
          <cell r="I142">
            <v>369506.4</v>
          </cell>
          <cell r="J142">
            <v>33950.400000000001</v>
          </cell>
        </row>
        <row r="143">
          <cell r="F143">
            <v>1387</v>
          </cell>
          <cell r="G143">
            <v>33326</v>
          </cell>
          <cell r="H143">
            <v>32833</v>
          </cell>
          <cell r="I143">
            <v>11564587.800000001</v>
          </cell>
          <cell r="J143">
            <v>1274881.6000000001</v>
          </cell>
        </row>
        <row r="144">
          <cell r="F144">
            <v>866</v>
          </cell>
          <cell r="G144">
            <v>16473</v>
          </cell>
          <cell r="H144">
            <v>16209</v>
          </cell>
          <cell r="I144">
            <v>3967928.4</v>
          </cell>
          <cell r="J144">
            <v>597874.6</v>
          </cell>
        </row>
        <row r="145">
          <cell r="F145">
            <v>285</v>
          </cell>
          <cell r="G145">
            <v>3957</v>
          </cell>
          <cell r="H145">
            <v>3857</v>
          </cell>
          <cell r="I145">
            <v>350247</v>
          </cell>
          <cell r="J145">
            <v>99368.5</v>
          </cell>
        </row>
        <row r="146">
          <cell r="F146">
            <v>10</v>
          </cell>
          <cell r="G146">
            <v>68</v>
          </cell>
          <cell r="H146">
            <v>63</v>
          </cell>
          <cell r="I146">
            <v>14324.7</v>
          </cell>
          <cell r="J146">
            <v>2327.9</v>
          </cell>
        </row>
        <row r="147">
          <cell r="F147">
            <v>58</v>
          </cell>
          <cell r="G147">
            <v>1978</v>
          </cell>
          <cell r="H147">
            <v>1956</v>
          </cell>
          <cell r="I147">
            <v>692176.8</v>
          </cell>
          <cell r="J147">
            <v>116652.6</v>
          </cell>
        </row>
        <row r="148">
          <cell r="F148">
            <v>80</v>
          </cell>
          <cell r="G148">
            <v>1449</v>
          </cell>
          <cell r="H148">
            <v>1430</v>
          </cell>
          <cell r="I148">
            <v>564929.80000000005</v>
          </cell>
          <cell r="J148">
            <v>36441</v>
          </cell>
        </row>
        <row r="149">
          <cell r="F149">
            <v>219</v>
          </cell>
          <cell r="G149">
            <v>5567</v>
          </cell>
          <cell r="H149">
            <v>5508</v>
          </cell>
          <cell r="I149">
            <v>1541734.6</v>
          </cell>
          <cell r="J149">
            <v>240080.8</v>
          </cell>
        </row>
        <row r="150">
          <cell r="F150">
            <v>214</v>
          </cell>
          <cell r="G150">
            <v>3454</v>
          </cell>
          <cell r="H150">
            <v>3395</v>
          </cell>
          <cell r="I150">
            <v>804515.5</v>
          </cell>
          <cell r="J150">
            <v>103003.8</v>
          </cell>
        </row>
        <row r="151">
          <cell r="F151">
            <v>4878</v>
          </cell>
          <cell r="G151">
            <v>62211</v>
          </cell>
          <cell r="H151">
            <v>60926</v>
          </cell>
          <cell r="I151">
            <v>18730438.199999999</v>
          </cell>
          <cell r="J151">
            <v>2896447.6</v>
          </cell>
        </row>
        <row r="152">
          <cell r="F152">
            <v>3842</v>
          </cell>
          <cell r="G152">
            <v>54466</v>
          </cell>
          <cell r="H152">
            <v>53446</v>
          </cell>
          <cell r="I152">
            <v>15736651.5</v>
          </cell>
          <cell r="J152">
            <v>2565201.1</v>
          </cell>
        </row>
        <row r="153">
          <cell r="F153">
            <v>1036</v>
          </cell>
          <cell r="G153">
            <v>7745</v>
          </cell>
          <cell r="H153">
            <v>7480</v>
          </cell>
          <cell r="I153">
            <v>2993786.7</v>
          </cell>
          <cell r="J153">
            <v>331246.5</v>
          </cell>
        </row>
        <row r="154">
          <cell r="F154">
            <v>1622</v>
          </cell>
          <cell r="G154">
            <v>340316</v>
          </cell>
          <cell r="H154">
            <v>340087</v>
          </cell>
          <cell r="I154">
            <v>424257548.89999998</v>
          </cell>
          <cell r="J154">
            <v>22409827.5</v>
          </cell>
        </row>
        <row r="155">
          <cell r="F155">
            <v>1622</v>
          </cell>
          <cell r="G155">
            <v>340316</v>
          </cell>
          <cell r="H155">
            <v>340087</v>
          </cell>
          <cell r="I155">
            <v>424257548.89999998</v>
          </cell>
          <cell r="J155">
            <v>22409827.5</v>
          </cell>
        </row>
        <row r="156">
          <cell r="F156">
            <v>678</v>
          </cell>
          <cell r="G156">
            <v>191809</v>
          </cell>
          <cell r="H156">
            <v>191700</v>
          </cell>
          <cell r="I156">
            <v>332603927.39999998</v>
          </cell>
          <cell r="J156">
            <v>15358774.800000001</v>
          </cell>
        </row>
        <row r="157">
          <cell r="F157">
            <v>233</v>
          </cell>
          <cell r="G157">
            <v>68404</v>
          </cell>
          <cell r="H157">
            <v>68367</v>
          </cell>
          <cell r="I157">
            <v>51749599.799999997</v>
          </cell>
          <cell r="J157">
            <v>2915580.4</v>
          </cell>
        </row>
        <row r="158">
          <cell r="F158">
            <v>711</v>
          </cell>
          <cell r="G158">
            <v>80103</v>
          </cell>
          <cell r="H158">
            <v>80020</v>
          </cell>
          <cell r="I158">
            <v>39904021.700000003</v>
          </cell>
          <cell r="J158">
            <v>4135472.3</v>
          </cell>
        </row>
        <row r="159">
          <cell r="F159">
            <v>3457</v>
          </cell>
          <cell r="G159">
            <v>129515</v>
          </cell>
          <cell r="H159">
            <v>129002</v>
          </cell>
          <cell r="I159">
            <v>22034553</v>
          </cell>
          <cell r="J159">
            <v>5199387.2</v>
          </cell>
        </row>
        <row r="160">
          <cell r="F160">
            <v>1577</v>
          </cell>
          <cell r="G160">
            <v>82349</v>
          </cell>
          <cell r="H160">
            <v>82233</v>
          </cell>
          <cell r="I160">
            <v>9705758.6999999993</v>
          </cell>
          <cell r="J160">
            <v>3426254.6</v>
          </cell>
        </row>
        <row r="161">
          <cell r="F161">
            <v>230</v>
          </cell>
          <cell r="G161">
            <v>19480</v>
          </cell>
          <cell r="H161">
            <v>19451</v>
          </cell>
          <cell r="I161">
            <v>1939311.2</v>
          </cell>
          <cell r="J161">
            <v>753809.4</v>
          </cell>
        </row>
        <row r="162">
          <cell r="F162">
            <v>1603</v>
          </cell>
          <cell r="G162">
            <v>26965</v>
          </cell>
          <cell r="H162">
            <v>26616</v>
          </cell>
          <cell r="I162">
            <v>10229186</v>
          </cell>
          <cell r="J162">
            <v>980003.9</v>
          </cell>
        </row>
        <row r="163">
          <cell r="F163">
            <v>889</v>
          </cell>
          <cell r="G163">
            <v>18339</v>
          </cell>
          <cell r="H163">
            <v>18180</v>
          </cell>
          <cell r="I163">
            <v>2777428</v>
          </cell>
          <cell r="J163">
            <v>650844.6</v>
          </cell>
        </row>
        <row r="164">
          <cell r="F164">
            <v>154</v>
          </cell>
          <cell r="G164">
            <v>2214</v>
          </cell>
          <cell r="H164">
            <v>2163</v>
          </cell>
          <cell r="I164">
            <v>342747.6</v>
          </cell>
          <cell r="J164">
            <v>84876.9</v>
          </cell>
        </row>
        <row r="165">
          <cell r="F165">
            <v>560</v>
          </cell>
          <cell r="G165">
            <v>6412</v>
          </cell>
          <cell r="H165">
            <v>6273</v>
          </cell>
          <cell r="I165">
            <v>7109010.4000000004</v>
          </cell>
          <cell r="J165">
            <v>244282.4</v>
          </cell>
        </row>
        <row r="166">
          <cell r="F166">
            <v>47</v>
          </cell>
          <cell r="G166">
            <v>721</v>
          </cell>
          <cell r="H166">
            <v>702</v>
          </cell>
          <cell r="I166">
            <v>160297.1</v>
          </cell>
          <cell r="J166">
            <v>39319.300000000003</v>
          </cell>
        </row>
        <row r="167">
          <cell r="F167">
            <v>29165</v>
          </cell>
          <cell r="G167">
            <v>248099</v>
          </cell>
          <cell r="H167">
            <v>239192</v>
          </cell>
          <cell r="I167">
            <v>142871939.19999999</v>
          </cell>
          <cell r="J167">
            <v>8625382.6999999993</v>
          </cell>
        </row>
        <row r="168">
          <cell r="F168">
            <v>17991</v>
          </cell>
          <cell r="G168">
            <v>139525</v>
          </cell>
          <cell r="H168">
            <v>133861</v>
          </cell>
          <cell r="I168">
            <v>85189095.599999994</v>
          </cell>
          <cell r="J168">
            <v>4593267.2</v>
          </cell>
        </row>
        <row r="169">
          <cell r="F169">
            <v>2143</v>
          </cell>
          <cell r="G169">
            <v>9602</v>
          </cell>
          <cell r="H169">
            <v>8952</v>
          </cell>
          <cell r="I169">
            <v>13044480.300000001</v>
          </cell>
          <cell r="J169">
            <v>453968.3</v>
          </cell>
        </row>
        <row r="170">
          <cell r="F170">
            <v>15848</v>
          </cell>
          <cell r="G170">
            <v>129923</v>
          </cell>
          <cell r="H170">
            <v>124909</v>
          </cell>
          <cell r="I170">
            <v>72144615.299999997</v>
          </cell>
          <cell r="J170">
            <v>4139298.9</v>
          </cell>
        </row>
        <row r="171">
          <cell r="F171">
            <v>2418</v>
          </cell>
          <cell r="G171">
            <v>38630</v>
          </cell>
          <cell r="H171">
            <v>37967</v>
          </cell>
          <cell r="I171">
            <v>35993710.5</v>
          </cell>
          <cell r="J171">
            <v>1804252.9</v>
          </cell>
        </row>
        <row r="172">
          <cell r="F172">
            <v>892</v>
          </cell>
          <cell r="G172">
            <v>17871</v>
          </cell>
          <cell r="H172">
            <v>17677</v>
          </cell>
          <cell r="I172">
            <v>14636803.800000001</v>
          </cell>
          <cell r="J172">
            <v>926107.8</v>
          </cell>
        </row>
        <row r="173">
          <cell r="F173">
            <v>1046</v>
          </cell>
          <cell r="G173">
            <v>11893</v>
          </cell>
          <cell r="H173">
            <v>11555</v>
          </cell>
          <cell r="I173">
            <v>6492846</v>
          </cell>
          <cell r="J173">
            <v>418070.6</v>
          </cell>
        </row>
        <row r="174">
          <cell r="F174">
            <v>480</v>
          </cell>
          <cell r="G174">
            <v>8866</v>
          </cell>
          <cell r="H174">
            <v>8735</v>
          </cell>
          <cell r="I174">
            <v>14864060.699999999</v>
          </cell>
          <cell r="J174">
            <v>460074.5</v>
          </cell>
        </row>
        <row r="175">
          <cell r="F175">
            <v>8756</v>
          </cell>
          <cell r="G175">
            <v>69944</v>
          </cell>
          <cell r="H175">
            <v>67364</v>
          </cell>
          <cell r="I175">
            <v>21689133.100000001</v>
          </cell>
          <cell r="J175">
            <v>2227862.6</v>
          </cell>
        </row>
        <row r="176">
          <cell r="F176">
            <v>446</v>
          </cell>
          <cell r="G176">
            <v>4779</v>
          </cell>
          <cell r="H176">
            <v>4656</v>
          </cell>
          <cell r="I176">
            <v>1755281.6</v>
          </cell>
          <cell r="J176">
            <v>230434.5</v>
          </cell>
        </row>
        <row r="177">
          <cell r="F177">
            <v>6226</v>
          </cell>
          <cell r="G177">
            <v>49927</v>
          </cell>
          <cell r="H177">
            <v>48218</v>
          </cell>
          <cell r="I177">
            <v>15484647.199999999</v>
          </cell>
          <cell r="J177">
            <v>1570242.8</v>
          </cell>
        </row>
        <row r="178">
          <cell r="F178">
            <v>780</v>
          </cell>
          <cell r="G178">
            <v>3210</v>
          </cell>
          <cell r="H178">
            <v>2887</v>
          </cell>
          <cell r="I178">
            <v>1144263.8999999999</v>
          </cell>
          <cell r="J178">
            <v>88667.8</v>
          </cell>
        </row>
        <row r="179">
          <cell r="F179">
            <v>1304</v>
          </cell>
          <cell r="G179">
            <v>12028</v>
          </cell>
          <cell r="H179">
            <v>11603</v>
          </cell>
          <cell r="I179">
            <v>3304940.4</v>
          </cell>
          <cell r="J179">
            <v>338517.5</v>
          </cell>
        </row>
        <row r="180">
          <cell r="F180">
            <v>93643</v>
          </cell>
          <cell r="G180">
            <v>925644</v>
          </cell>
          <cell r="H180">
            <v>899933</v>
          </cell>
          <cell r="I180">
            <v>1953257730.5</v>
          </cell>
          <cell r="J180">
            <v>44688520.100000001</v>
          </cell>
        </row>
        <row r="181">
          <cell r="F181">
            <v>7681</v>
          </cell>
          <cell r="G181">
            <v>58668</v>
          </cell>
          <cell r="H181">
            <v>56564</v>
          </cell>
          <cell r="I181">
            <v>97737851.400000006</v>
          </cell>
          <cell r="J181">
            <v>2594935.7999999998</v>
          </cell>
        </row>
        <row r="182">
          <cell r="F182">
            <v>1586</v>
          </cell>
          <cell r="G182">
            <v>20074</v>
          </cell>
          <cell r="H182">
            <v>19685</v>
          </cell>
          <cell r="I182">
            <v>60783806.799999997</v>
          </cell>
          <cell r="J182">
            <v>1397549</v>
          </cell>
        </row>
        <row r="183">
          <cell r="F183">
            <v>2775</v>
          </cell>
          <cell r="G183">
            <v>16139</v>
          </cell>
          <cell r="H183">
            <v>15299</v>
          </cell>
          <cell r="I183">
            <v>6656159.9000000004</v>
          </cell>
          <cell r="J183">
            <v>469382.3</v>
          </cell>
        </row>
        <row r="184">
          <cell r="F184">
            <v>3267</v>
          </cell>
          <cell r="G184">
            <v>22238</v>
          </cell>
          <cell r="H184">
            <v>21379</v>
          </cell>
          <cell r="I184">
            <v>30035655.699999999</v>
          </cell>
          <cell r="J184">
            <v>718130.1</v>
          </cell>
        </row>
        <row r="185">
          <cell r="F185">
            <v>53</v>
          </cell>
          <cell r="G185">
            <v>217</v>
          </cell>
          <cell r="H185">
            <v>201</v>
          </cell>
          <cell r="I185">
            <v>262229</v>
          </cell>
          <cell r="J185">
            <v>9874.4</v>
          </cell>
        </row>
        <row r="186">
          <cell r="F186">
            <v>69279</v>
          </cell>
          <cell r="G186">
            <v>464421</v>
          </cell>
          <cell r="H186">
            <v>445406</v>
          </cell>
          <cell r="I186">
            <v>1442196903.0999999</v>
          </cell>
          <cell r="J186">
            <v>25828026.699999999</v>
          </cell>
        </row>
        <row r="187">
          <cell r="F187">
            <v>5239</v>
          </cell>
          <cell r="G187">
            <v>14605</v>
          </cell>
          <cell r="H187">
            <v>12904</v>
          </cell>
          <cell r="I187">
            <v>18921538.899999999</v>
          </cell>
          <cell r="J187">
            <v>659572.30000000005</v>
          </cell>
        </row>
        <row r="188">
          <cell r="F188">
            <v>3086</v>
          </cell>
          <cell r="G188">
            <v>27927</v>
          </cell>
          <cell r="H188">
            <v>27120</v>
          </cell>
          <cell r="I188">
            <v>153698612.30000001</v>
          </cell>
          <cell r="J188">
            <v>2029531</v>
          </cell>
        </row>
        <row r="189">
          <cell r="F189">
            <v>6519</v>
          </cell>
          <cell r="G189">
            <v>100159</v>
          </cell>
          <cell r="H189">
            <v>98314</v>
          </cell>
          <cell r="I189">
            <v>243409523.30000001</v>
          </cell>
          <cell r="J189">
            <v>4937233</v>
          </cell>
        </row>
        <row r="190">
          <cell r="F190">
            <v>9170</v>
          </cell>
          <cell r="G190">
            <v>75357</v>
          </cell>
          <cell r="H190">
            <v>72932</v>
          </cell>
          <cell r="I190">
            <v>179513009.09999999</v>
          </cell>
          <cell r="J190">
            <v>5199682.2</v>
          </cell>
        </row>
        <row r="191">
          <cell r="F191">
            <v>1908</v>
          </cell>
          <cell r="G191">
            <v>11359</v>
          </cell>
          <cell r="H191">
            <v>10939</v>
          </cell>
          <cell r="I191">
            <v>26283043.800000001</v>
          </cell>
          <cell r="J191">
            <v>635865.80000000005</v>
          </cell>
        </row>
        <row r="192">
          <cell r="F192">
            <v>5413</v>
          </cell>
          <cell r="G192">
            <v>31279</v>
          </cell>
          <cell r="H192">
            <v>30005</v>
          </cell>
          <cell r="I192">
            <v>53481845.299999997</v>
          </cell>
          <cell r="J192">
            <v>1847674.8</v>
          </cell>
        </row>
        <row r="193">
          <cell r="F193">
            <v>16256</v>
          </cell>
          <cell r="G193">
            <v>96859</v>
          </cell>
          <cell r="H193">
            <v>92150</v>
          </cell>
          <cell r="I193">
            <v>512425126.80000001</v>
          </cell>
          <cell r="J193">
            <v>4867009.5</v>
          </cell>
        </row>
        <row r="194">
          <cell r="F194">
            <v>21688</v>
          </cell>
          <cell r="G194">
            <v>106876</v>
          </cell>
          <cell r="H194">
            <v>101042</v>
          </cell>
          <cell r="I194">
            <v>254464203.59999999</v>
          </cell>
          <cell r="J194">
            <v>5651458.0999999996</v>
          </cell>
        </row>
        <row r="195">
          <cell r="F195">
            <v>16683</v>
          </cell>
          <cell r="G195">
            <v>402555</v>
          </cell>
          <cell r="H195">
            <v>397963</v>
          </cell>
          <cell r="I195">
            <v>413322976</v>
          </cell>
          <cell r="J195">
            <v>16265557.6</v>
          </cell>
        </row>
        <row r="196">
          <cell r="F196">
            <v>8019</v>
          </cell>
          <cell r="G196">
            <v>210986</v>
          </cell>
          <cell r="H196">
            <v>208825</v>
          </cell>
          <cell r="I196">
            <v>198667887.5</v>
          </cell>
          <cell r="J196">
            <v>8040885.5999999996</v>
          </cell>
        </row>
        <row r="197">
          <cell r="F197">
            <v>945</v>
          </cell>
          <cell r="G197">
            <v>7929</v>
          </cell>
          <cell r="H197">
            <v>7588</v>
          </cell>
          <cell r="I197">
            <v>5279675.0999999996</v>
          </cell>
          <cell r="J197">
            <v>202224</v>
          </cell>
        </row>
        <row r="198">
          <cell r="F198">
            <v>1256</v>
          </cell>
          <cell r="G198">
            <v>47617</v>
          </cell>
          <cell r="H198">
            <v>47347</v>
          </cell>
          <cell r="I198">
            <v>87145291.200000003</v>
          </cell>
          <cell r="J198">
            <v>1928741.3</v>
          </cell>
        </row>
        <row r="199">
          <cell r="F199">
            <v>386</v>
          </cell>
          <cell r="G199">
            <v>12223</v>
          </cell>
          <cell r="H199">
            <v>12093</v>
          </cell>
          <cell r="I199">
            <v>18559916.899999999</v>
          </cell>
          <cell r="J199">
            <v>532948.4</v>
          </cell>
        </row>
        <row r="200">
          <cell r="F200">
            <v>985</v>
          </cell>
          <cell r="G200">
            <v>7669</v>
          </cell>
          <cell r="H200">
            <v>7368</v>
          </cell>
          <cell r="I200">
            <v>4677054.8</v>
          </cell>
          <cell r="J200">
            <v>236437.8</v>
          </cell>
        </row>
        <row r="201">
          <cell r="F201">
            <v>415</v>
          </cell>
          <cell r="G201">
            <v>4057</v>
          </cell>
          <cell r="H201">
            <v>3933</v>
          </cell>
          <cell r="I201">
            <v>1422943.7</v>
          </cell>
          <cell r="J201">
            <v>103290.2</v>
          </cell>
        </row>
        <row r="202">
          <cell r="F202">
            <v>3744</v>
          </cell>
          <cell r="G202">
            <v>106868</v>
          </cell>
          <cell r="H202">
            <v>105891</v>
          </cell>
          <cell r="I202">
            <v>94015534.900000006</v>
          </cell>
          <cell r="J202">
            <v>4954945</v>
          </cell>
        </row>
        <row r="203">
          <cell r="F203">
            <v>162</v>
          </cell>
          <cell r="G203">
            <v>609</v>
          </cell>
          <cell r="H203">
            <v>551</v>
          </cell>
          <cell r="I203">
            <v>133120.5</v>
          </cell>
          <cell r="J203">
            <v>10640.5</v>
          </cell>
        </row>
        <row r="204">
          <cell r="F204">
            <v>771</v>
          </cell>
          <cell r="G204">
            <v>4597</v>
          </cell>
          <cell r="H204">
            <v>4367</v>
          </cell>
          <cell r="I204">
            <v>3421551.4</v>
          </cell>
          <cell r="J204">
            <v>255444.8</v>
          </cell>
        </row>
        <row r="205">
          <cell r="F205">
            <v>15148</v>
          </cell>
          <cell r="G205">
            <v>776506</v>
          </cell>
          <cell r="H205">
            <v>772685</v>
          </cell>
          <cell r="I205">
            <v>293959424.5</v>
          </cell>
          <cell r="J205">
            <v>40870027</v>
          </cell>
        </row>
        <row r="206">
          <cell r="F206">
            <v>7399</v>
          </cell>
          <cell r="G206">
            <v>352190</v>
          </cell>
          <cell r="H206">
            <v>350250</v>
          </cell>
          <cell r="I206">
            <v>114569004.40000001</v>
          </cell>
          <cell r="J206">
            <v>16273413.5</v>
          </cell>
        </row>
        <row r="207">
          <cell r="F207">
            <v>3</v>
          </cell>
          <cell r="G207">
            <v>457</v>
          </cell>
          <cell r="H207">
            <v>457</v>
          </cell>
          <cell r="I207">
            <v>457</v>
          </cell>
          <cell r="J207">
            <v>40091.800000000003</v>
          </cell>
        </row>
        <row r="208">
          <cell r="F208">
            <v>121</v>
          </cell>
          <cell r="G208">
            <v>147196</v>
          </cell>
          <cell r="H208">
            <v>147188</v>
          </cell>
          <cell r="I208">
            <v>147188</v>
          </cell>
          <cell r="J208">
            <v>7890031.0999999996</v>
          </cell>
        </row>
        <row r="209">
          <cell r="F209">
            <v>1752</v>
          </cell>
          <cell r="G209">
            <v>100748</v>
          </cell>
          <cell r="H209">
            <v>100263</v>
          </cell>
          <cell r="I209">
            <v>9735386</v>
          </cell>
          <cell r="J209">
            <v>3485655.8</v>
          </cell>
        </row>
        <row r="210">
          <cell r="F210">
            <v>5506</v>
          </cell>
          <cell r="G210">
            <v>76300</v>
          </cell>
          <cell r="H210">
            <v>74856</v>
          </cell>
          <cell r="I210">
            <v>35422539.399999999</v>
          </cell>
          <cell r="J210">
            <v>2524611.7000000002</v>
          </cell>
        </row>
        <row r="211">
          <cell r="F211">
            <v>17</v>
          </cell>
          <cell r="G211">
            <v>27489</v>
          </cell>
          <cell r="H211">
            <v>27486</v>
          </cell>
          <cell r="I211" t="str">
            <v>к</v>
          </cell>
          <cell r="J211">
            <v>2333023.1</v>
          </cell>
        </row>
        <row r="212">
          <cell r="F212">
            <v>137</v>
          </cell>
          <cell r="G212">
            <v>4826</v>
          </cell>
          <cell r="H212">
            <v>4778</v>
          </cell>
          <cell r="I212">
            <v>2627355.4</v>
          </cell>
          <cell r="J212">
            <v>257840.8</v>
          </cell>
        </row>
        <row r="213">
          <cell r="F213">
            <v>23</v>
          </cell>
          <cell r="G213">
            <v>82</v>
          </cell>
          <cell r="H213">
            <v>73</v>
          </cell>
          <cell r="I213">
            <v>18558.5</v>
          </cell>
          <cell r="J213">
            <v>3964.4</v>
          </cell>
        </row>
        <row r="214">
          <cell r="F214">
            <v>64</v>
          </cell>
          <cell r="G214">
            <v>519</v>
          </cell>
          <cell r="H214">
            <v>500</v>
          </cell>
          <cell r="I214">
            <v>602287.19999999995</v>
          </cell>
          <cell r="J214">
            <v>38514.5</v>
          </cell>
        </row>
        <row r="215">
          <cell r="F215">
            <v>27</v>
          </cell>
          <cell r="G215">
            <v>222</v>
          </cell>
          <cell r="H215">
            <v>211</v>
          </cell>
          <cell r="I215">
            <v>36650.400000000001</v>
          </cell>
          <cell r="J215">
            <v>8589</v>
          </cell>
        </row>
        <row r="216">
          <cell r="F216">
            <v>23</v>
          </cell>
          <cell r="G216">
            <v>4003</v>
          </cell>
          <cell r="H216">
            <v>3994</v>
          </cell>
          <cell r="I216">
            <v>1969859.3</v>
          </cell>
          <cell r="J216">
            <v>206772.9</v>
          </cell>
        </row>
        <row r="217">
          <cell r="F217">
            <v>115</v>
          </cell>
          <cell r="G217">
            <v>20166</v>
          </cell>
          <cell r="H217">
            <v>20134</v>
          </cell>
          <cell r="I217">
            <v>23139046.100000001</v>
          </cell>
          <cell r="J217">
            <v>2747421.3</v>
          </cell>
        </row>
        <row r="218">
          <cell r="F218">
            <v>79</v>
          </cell>
          <cell r="G218">
            <v>6106</v>
          </cell>
          <cell r="H218">
            <v>6085</v>
          </cell>
          <cell r="I218">
            <v>18763222.199999999</v>
          </cell>
          <cell r="J218">
            <v>1534556.9</v>
          </cell>
        </row>
        <row r="219">
          <cell r="F219">
            <v>36</v>
          </cell>
          <cell r="G219">
            <v>14060</v>
          </cell>
          <cell r="H219">
            <v>14049</v>
          </cell>
          <cell r="I219">
            <v>4375823.9000000004</v>
          </cell>
          <cell r="J219">
            <v>1212864.3999999999</v>
          </cell>
        </row>
        <row r="220">
          <cell r="F220">
            <v>7257</v>
          </cell>
          <cell r="G220">
            <v>319279</v>
          </cell>
          <cell r="H220">
            <v>317545</v>
          </cell>
          <cell r="I220">
            <v>148606988.90000001</v>
          </cell>
          <cell r="J220">
            <v>19428888.600000001</v>
          </cell>
        </row>
        <row r="221">
          <cell r="F221">
            <v>1058</v>
          </cell>
          <cell r="G221">
            <v>36857</v>
          </cell>
          <cell r="H221">
            <v>36713</v>
          </cell>
          <cell r="I221">
            <v>14259063.800000001</v>
          </cell>
          <cell r="J221">
            <v>1695016.9</v>
          </cell>
        </row>
        <row r="222">
          <cell r="F222">
            <v>6199</v>
          </cell>
          <cell r="G222">
            <v>282422</v>
          </cell>
          <cell r="H222">
            <v>280832</v>
          </cell>
          <cell r="I222">
            <v>134347925.09999999</v>
          </cell>
          <cell r="J222">
            <v>17733871.699999999</v>
          </cell>
        </row>
        <row r="223">
          <cell r="F223">
            <v>240</v>
          </cell>
          <cell r="G223">
            <v>80045</v>
          </cell>
          <cell r="H223">
            <v>79978</v>
          </cell>
          <cell r="I223">
            <v>5017029.7</v>
          </cell>
          <cell r="J223">
            <v>2162462.7999999998</v>
          </cell>
        </row>
        <row r="224">
          <cell r="F224">
            <v>6</v>
          </cell>
          <cell r="G224">
            <v>77655</v>
          </cell>
          <cell r="H224">
            <v>77655</v>
          </cell>
          <cell r="I224">
            <v>4111209.3</v>
          </cell>
          <cell r="J224">
            <v>2091346</v>
          </cell>
        </row>
        <row r="225">
          <cell r="F225">
            <v>234</v>
          </cell>
          <cell r="G225">
            <v>2390</v>
          </cell>
          <cell r="H225">
            <v>2323</v>
          </cell>
          <cell r="I225">
            <v>905820.4</v>
          </cell>
          <cell r="J225">
            <v>71116.800000000003</v>
          </cell>
        </row>
        <row r="226">
          <cell r="F226">
            <v>7700</v>
          </cell>
          <cell r="G226">
            <v>87854</v>
          </cell>
          <cell r="H226">
            <v>85500</v>
          </cell>
          <cell r="I226">
            <v>18250036.600000001</v>
          </cell>
          <cell r="J226">
            <v>2599726.2999999998</v>
          </cell>
        </row>
        <row r="227">
          <cell r="F227">
            <v>1772</v>
          </cell>
          <cell r="G227">
            <v>26186</v>
          </cell>
          <cell r="H227">
            <v>25648</v>
          </cell>
          <cell r="I227">
            <v>5136271.7</v>
          </cell>
          <cell r="J227">
            <v>988211.6</v>
          </cell>
        </row>
        <row r="228">
          <cell r="F228">
            <v>1073</v>
          </cell>
          <cell r="G228">
            <v>20842</v>
          </cell>
          <cell r="H228">
            <v>20556</v>
          </cell>
          <cell r="I228">
            <v>4501250.5</v>
          </cell>
          <cell r="J228">
            <v>846600.7</v>
          </cell>
        </row>
        <row r="229">
          <cell r="F229">
            <v>588</v>
          </cell>
          <cell r="G229">
            <v>4786</v>
          </cell>
          <cell r="H229">
            <v>4579</v>
          </cell>
          <cell r="I229">
            <v>580075.5</v>
          </cell>
          <cell r="J229">
            <v>129422.9</v>
          </cell>
        </row>
        <row r="230">
          <cell r="F230">
            <v>29</v>
          </cell>
          <cell r="G230">
            <v>60</v>
          </cell>
          <cell r="H230">
            <v>50</v>
          </cell>
          <cell r="I230">
            <v>4129</v>
          </cell>
          <cell r="J230">
            <v>842.2</v>
          </cell>
        </row>
        <row r="231">
          <cell r="F231">
            <v>82</v>
          </cell>
          <cell r="G231">
            <v>498</v>
          </cell>
          <cell r="H231">
            <v>463</v>
          </cell>
          <cell r="I231">
            <v>50816.7</v>
          </cell>
          <cell r="J231">
            <v>11345.8</v>
          </cell>
        </row>
        <row r="232">
          <cell r="F232">
            <v>5928</v>
          </cell>
          <cell r="G232">
            <v>61668</v>
          </cell>
          <cell r="H232">
            <v>59852</v>
          </cell>
          <cell r="I232">
            <v>13113764.9</v>
          </cell>
          <cell r="J232">
            <v>1611514.7</v>
          </cell>
        </row>
        <row r="233">
          <cell r="F233">
            <v>4712</v>
          </cell>
          <cell r="G233">
            <v>41647</v>
          </cell>
          <cell r="H233">
            <v>40219</v>
          </cell>
          <cell r="I233">
            <v>8636370.0999999996</v>
          </cell>
          <cell r="J233">
            <v>1151797.3</v>
          </cell>
        </row>
        <row r="234">
          <cell r="F234">
            <v>464</v>
          </cell>
          <cell r="G234">
            <v>16769</v>
          </cell>
          <cell r="H234">
            <v>16647</v>
          </cell>
          <cell r="I234">
            <v>4192273.1</v>
          </cell>
          <cell r="J234">
            <v>407097.9</v>
          </cell>
        </row>
        <row r="235">
          <cell r="F235">
            <v>752</v>
          </cell>
          <cell r="G235">
            <v>3252</v>
          </cell>
          <cell r="H235">
            <v>2986</v>
          </cell>
          <cell r="I235">
            <v>285121.7</v>
          </cell>
          <cell r="J235">
            <v>52619.5</v>
          </cell>
        </row>
        <row r="236">
          <cell r="F236">
            <v>13617</v>
          </cell>
          <cell r="G236">
            <v>166380</v>
          </cell>
          <cell r="H236">
            <v>162275</v>
          </cell>
          <cell r="I236">
            <v>100590377.7</v>
          </cell>
          <cell r="J236">
            <v>12215256.1</v>
          </cell>
        </row>
        <row r="237">
          <cell r="F237">
            <v>3276</v>
          </cell>
          <cell r="G237">
            <v>21746</v>
          </cell>
          <cell r="H237">
            <v>20647</v>
          </cell>
          <cell r="I237">
            <v>5369114.5999999996</v>
          </cell>
          <cell r="J237">
            <v>884627.6</v>
          </cell>
        </row>
        <row r="238">
          <cell r="F238">
            <v>2921</v>
          </cell>
          <cell r="G238">
            <v>19864</v>
          </cell>
          <cell r="H238">
            <v>18880</v>
          </cell>
          <cell r="I238">
            <v>4552030.0999999996</v>
          </cell>
          <cell r="J238">
            <v>778667.2</v>
          </cell>
        </row>
        <row r="239">
          <cell r="F239">
            <v>355</v>
          </cell>
          <cell r="G239">
            <v>1882</v>
          </cell>
          <cell r="H239">
            <v>1767</v>
          </cell>
          <cell r="I239">
            <v>817084.5</v>
          </cell>
          <cell r="J239">
            <v>105960.4</v>
          </cell>
        </row>
        <row r="240">
          <cell r="F240">
            <v>921</v>
          </cell>
          <cell r="G240">
            <v>9161</v>
          </cell>
          <cell r="H240">
            <v>8842</v>
          </cell>
          <cell r="I240">
            <v>3859530.3</v>
          </cell>
          <cell r="J240">
            <v>538326.6</v>
          </cell>
        </row>
        <row r="241">
          <cell r="F241">
            <v>847</v>
          </cell>
          <cell r="G241">
            <v>8972</v>
          </cell>
          <cell r="H241">
            <v>8682</v>
          </cell>
          <cell r="I241">
            <v>3798707.8</v>
          </cell>
          <cell r="J241">
            <v>533888.19999999995</v>
          </cell>
        </row>
        <row r="242">
          <cell r="F242">
            <v>74</v>
          </cell>
          <cell r="G242">
            <v>189</v>
          </cell>
          <cell r="H242">
            <v>160</v>
          </cell>
          <cell r="I242">
            <v>60822.5</v>
          </cell>
          <cell r="J242">
            <v>4438.3999999999996</v>
          </cell>
        </row>
        <row r="243">
          <cell r="F243">
            <v>1018</v>
          </cell>
          <cell r="G243">
            <v>15441</v>
          </cell>
          <cell r="H243">
            <v>15233</v>
          </cell>
          <cell r="I243">
            <v>5854346.2000000002</v>
          </cell>
          <cell r="J243">
            <v>1009701.1</v>
          </cell>
        </row>
        <row r="244">
          <cell r="F244">
            <v>336</v>
          </cell>
          <cell r="G244">
            <v>1435</v>
          </cell>
          <cell r="H244">
            <v>1374</v>
          </cell>
          <cell r="I244">
            <v>233839.5</v>
          </cell>
          <cell r="J244">
            <v>41385.199999999997</v>
          </cell>
        </row>
        <row r="245">
          <cell r="F245">
            <v>682</v>
          </cell>
          <cell r="G245">
            <v>14006</v>
          </cell>
          <cell r="H245">
            <v>13859</v>
          </cell>
          <cell r="I245">
            <v>5620506.7000000002</v>
          </cell>
          <cell r="J245">
            <v>968315.9</v>
          </cell>
        </row>
        <row r="246">
          <cell r="F246">
            <v>1792</v>
          </cell>
          <cell r="G246">
            <v>69502</v>
          </cell>
          <cell r="H246">
            <v>69039</v>
          </cell>
          <cell r="I246">
            <v>47650785.399999999</v>
          </cell>
          <cell r="J246">
            <v>5016167.4000000004</v>
          </cell>
        </row>
        <row r="247">
          <cell r="F247">
            <v>1257</v>
          </cell>
          <cell r="G247">
            <v>51760</v>
          </cell>
          <cell r="H247">
            <v>51416</v>
          </cell>
          <cell r="I247">
            <v>13478660.5</v>
          </cell>
          <cell r="J247">
            <v>2661177</v>
          </cell>
        </row>
        <row r="248">
          <cell r="F248">
            <v>274</v>
          </cell>
          <cell r="G248">
            <v>14895</v>
          </cell>
          <cell r="H248">
            <v>14836</v>
          </cell>
          <cell r="I248">
            <v>33240902.300000001</v>
          </cell>
          <cell r="J248">
            <v>2186495.7999999998</v>
          </cell>
        </row>
        <row r="249">
          <cell r="F249">
            <v>20</v>
          </cell>
          <cell r="G249">
            <v>121</v>
          </cell>
          <cell r="H249">
            <v>115</v>
          </cell>
          <cell r="I249">
            <v>74111.100000000006</v>
          </cell>
          <cell r="J249">
            <v>11464.7</v>
          </cell>
        </row>
        <row r="250">
          <cell r="F250">
            <v>241</v>
          </cell>
          <cell r="G250">
            <v>2726</v>
          </cell>
          <cell r="H250">
            <v>2672</v>
          </cell>
          <cell r="I250">
            <v>857111.5</v>
          </cell>
          <cell r="J250">
            <v>157029.9</v>
          </cell>
        </row>
        <row r="251">
          <cell r="F251">
            <v>4458</v>
          </cell>
          <cell r="G251">
            <v>32349</v>
          </cell>
          <cell r="H251">
            <v>31033</v>
          </cell>
          <cell r="I251">
            <v>29670613.899999999</v>
          </cell>
          <cell r="J251">
            <v>3569448.1</v>
          </cell>
        </row>
        <row r="252">
          <cell r="F252">
            <v>2152</v>
          </cell>
          <cell r="G252">
            <v>18181</v>
          </cell>
          <cell r="H252">
            <v>17481</v>
          </cell>
          <cell r="I252">
            <v>8185987.2999999998</v>
          </cell>
          <cell r="J252">
            <v>1196985.3</v>
          </cell>
        </row>
        <row r="253">
          <cell r="F253">
            <v>1148</v>
          </cell>
          <cell r="G253">
            <v>11026</v>
          </cell>
          <cell r="H253">
            <v>10694</v>
          </cell>
          <cell r="I253">
            <v>7047158.5999999996</v>
          </cell>
          <cell r="J253">
            <v>835539</v>
          </cell>
        </row>
        <row r="254">
          <cell r="F254">
            <v>1004</v>
          </cell>
          <cell r="G254">
            <v>7155</v>
          </cell>
          <cell r="H254">
            <v>6787</v>
          </cell>
          <cell r="I254">
            <v>1138828.7</v>
          </cell>
          <cell r="J254">
            <v>361446.3</v>
          </cell>
        </row>
        <row r="255">
          <cell r="F255">
            <v>4333</v>
          </cell>
          <cell r="G255">
            <v>54540</v>
          </cell>
          <cell r="H255">
            <v>53492</v>
          </cell>
          <cell r="I255">
            <v>74175632.900000006</v>
          </cell>
          <cell r="J255">
            <v>2808016.3</v>
          </cell>
        </row>
        <row r="256">
          <cell r="F256">
            <v>2362</v>
          </cell>
          <cell r="G256">
            <v>23858</v>
          </cell>
          <cell r="H256">
            <v>23224</v>
          </cell>
          <cell r="I256">
            <v>23993089.300000001</v>
          </cell>
          <cell r="J256">
            <v>1041802.8</v>
          </cell>
        </row>
        <row r="257">
          <cell r="F257">
            <v>136</v>
          </cell>
          <cell r="G257">
            <v>2504</v>
          </cell>
          <cell r="H257">
            <v>2469</v>
          </cell>
          <cell r="I257">
            <v>501852.8</v>
          </cell>
          <cell r="J257">
            <v>67803.3</v>
          </cell>
        </row>
        <row r="258">
          <cell r="F258">
            <v>21</v>
          </cell>
          <cell r="G258">
            <v>58</v>
          </cell>
          <cell r="H258">
            <v>53</v>
          </cell>
          <cell r="I258">
            <v>7868.5</v>
          </cell>
          <cell r="J258">
            <v>2236.6</v>
          </cell>
        </row>
        <row r="259">
          <cell r="F259">
            <v>307</v>
          </cell>
          <cell r="G259">
            <v>409</v>
          </cell>
          <cell r="H259">
            <v>223</v>
          </cell>
          <cell r="I259">
            <v>2481924.2000000002</v>
          </cell>
          <cell r="J259">
            <v>11545</v>
          </cell>
        </row>
        <row r="260">
          <cell r="F260">
            <v>1898</v>
          </cell>
          <cell r="G260">
            <v>20887</v>
          </cell>
          <cell r="H260">
            <v>20479</v>
          </cell>
          <cell r="I260">
            <v>21001443.800000001</v>
          </cell>
          <cell r="J260">
            <v>960217.9</v>
          </cell>
        </row>
        <row r="261">
          <cell r="F261">
            <v>433</v>
          </cell>
          <cell r="G261">
            <v>23804</v>
          </cell>
          <cell r="H261">
            <v>23804</v>
          </cell>
          <cell r="I261">
            <v>17041330.300000001</v>
          </cell>
          <cell r="J261">
            <v>1433464.8</v>
          </cell>
        </row>
        <row r="262">
          <cell r="F262">
            <v>373</v>
          </cell>
          <cell r="G262">
            <v>23773</v>
          </cell>
          <cell r="H262">
            <v>23773</v>
          </cell>
          <cell r="I262">
            <v>17034657.399999999</v>
          </cell>
          <cell r="J262">
            <v>1431376.7</v>
          </cell>
        </row>
        <row r="263">
          <cell r="F263">
            <v>3</v>
          </cell>
          <cell r="G263">
            <v>8</v>
          </cell>
          <cell r="H263">
            <v>8</v>
          </cell>
          <cell r="I263" t="str">
            <v>к</v>
          </cell>
          <cell r="J263" t="str">
            <v>к</v>
          </cell>
        </row>
        <row r="264">
          <cell r="F264">
            <v>57</v>
          </cell>
          <cell r="G264">
            <v>23</v>
          </cell>
          <cell r="H264">
            <v>23</v>
          </cell>
          <cell r="I264" t="str">
            <v>к</v>
          </cell>
          <cell r="J264" t="str">
            <v>к</v>
          </cell>
        </row>
        <row r="265">
          <cell r="F265">
            <v>1538</v>
          </cell>
          <cell r="G265">
            <v>6878</v>
          </cell>
          <cell r="H265">
            <v>6464</v>
          </cell>
          <cell r="I265">
            <v>33141213.300000001</v>
          </cell>
          <cell r="J265">
            <v>332748.7</v>
          </cell>
        </row>
        <row r="266">
          <cell r="F266">
            <v>922</v>
          </cell>
          <cell r="G266">
            <v>3469</v>
          </cell>
          <cell r="H266">
            <v>3205</v>
          </cell>
          <cell r="I266">
            <v>32410611.5</v>
          </cell>
          <cell r="J266">
            <v>153588.79999999999</v>
          </cell>
        </row>
        <row r="267">
          <cell r="F267">
            <v>373</v>
          </cell>
          <cell r="G267">
            <v>2010</v>
          </cell>
          <cell r="H267">
            <v>1912</v>
          </cell>
          <cell r="I267">
            <v>528349.1</v>
          </cell>
          <cell r="J267">
            <v>78899.199999999997</v>
          </cell>
        </row>
        <row r="268">
          <cell r="F268">
            <v>243</v>
          </cell>
          <cell r="G268">
            <v>1399</v>
          </cell>
          <cell r="H268">
            <v>1347</v>
          </cell>
          <cell r="I268">
            <v>202252.7</v>
          </cell>
          <cell r="J268">
            <v>100260.7</v>
          </cell>
        </row>
        <row r="269">
          <cell r="F269">
            <v>32719</v>
          </cell>
          <cell r="G269">
            <v>167713</v>
          </cell>
          <cell r="H269">
            <v>158126</v>
          </cell>
          <cell r="I269">
            <v>75284558.799999997</v>
          </cell>
          <cell r="J269">
            <v>6003513.0999999996</v>
          </cell>
        </row>
        <row r="270">
          <cell r="F270">
            <v>32719</v>
          </cell>
          <cell r="G270">
            <v>167713</v>
          </cell>
          <cell r="H270">
            <v>158126</v>
          </cell>
          <cell r="I270">
            <v>75284558.799999997</v>
          </cell>
          <cell r="J270">
            <v>6003513.0999999996</v>
          </cell>
        </row>
        <row r="271">
          <cell r="F271">
            <v>1802</v>
          </cell>
          <cell r="G271">
            <v>4277</v>
          </cell>
          <cell r="H271">
            <v>3724</v>
          </cell>
          <cell r="I271">
            <v>4117912.7</v>
          </cell>
          <cell r="J271">
            <v>140556.5</v>
          </cell>
        </row>
        <row r="272">
          <cell r="F272">
            <v>27841</v>
          </cell>
          <cell r="G272">
            <v>149948</v>
          </cell>
          <cell r="H272">
            <v>142192</v>
          </cell>
          <cell r="I272">
            <v>68854802</v>
          </cell>
          <cell r="J272">
            <v>5393376.5</v>
          </cell>
        </row>
        <row r="273">
          <cell r="F273">
            <v>3076</v>
          </cell>
          <cell r="G273">
            <v>13488</v>
          </cell>
          <cell r="H273">
            <v>12210</v>
          </cell>
          <cell r="I273">
            <v>2311844.1</v>
          </cell>
          <cell r="J273">
            <v>469580.1</v>
          </cell>
        </row>
        <row r="274">
          <cell r="F274">
            <v>29780</v>
          </cell>
          <cell r="G274">
            <v>203426</v>
          </cell>
          <cell r="H274">
            <v>194152</v>
          </cell>
          <cell r="I274">
            <v>180668661.59999999</v>
          </cell>
          <cell r="J274">
            <v>14443132.4</v>
          </cell>
        </row>
        <row r="275">
          <cell r="F275">
            <v>7589</v>
          </cell>
          <cell r="G275">
            <v>26818</v>
          </cell>
          <cell r="H275">
            <v>24387</v>
          </cell>
          <cell r="I275">
            <v>7565639.9000000004</v>
          </cell>
          <cell r="J275">
            <v>2238350.7999999998</v>
          </cell>
        </row>
        <row r="276">
          <cell r="F276">
            <v>4937</v>
          </cell>
          <cell r="G276">
            <v>14562</v>
          </cell>
          <cell r="H276">
            <v>12818</v>
          </cell>
          <cell r="I276">
            <v>4470866</v>
          </cell>
          <cell r="J276">
            <v>1046008.7</v>
          </cell>
        </row>
        <row r="277">
          <cell r="F277">
            <v>2652</v>
          </cell>
          <cell r="G277">
            <v>12256</v>
          </cell>
          <cell r="H277">
            <v>11569</v>
          </cell>
          <cell r="I277">
            <v>3094773.9</v>
          </cell>
          <cell r="J277">
            <v>1192342.1000000001</v>
          </cell>
        </row>
        <row r="278">
          <cell r="F278">
            <v>4382</v>
          </cell>
          <cell r="G278">
            <v>21416</v>
          </cell>
          <cell r="H278">
            <v>19935</v>
          </cell>
          <cell r="I278">
            <v>119532761.5</v>
          </cell>
          <cell r="J278">
            <v>2958680.7</v>
          </cell>
        </row>
        <row r="279">
          <cell r="F279">
            <v>550</v>
          </cell>
          <cell r="G279">
            <v>6828</v>
          </cell>
          <cell r="H279">
            <v>6672</v>
          </cell>
          <cell r="I279">
            <v>113839419.09999999</v>
          </cell>
          <cell r="J279">
            <v>1381927.4</v>
          </cell>
        </row>
        <row r="280">
          <cell r="F280">
            <v>3832</v>
          </cell>
          <cell r="G280">
            <v>14588</v>
          </cell>
          <cell r="H280">
            <v>13263</v>
          </cell>
          <cell r="I280">
            <v>5693342.4000000004</v>
          </cell>
          <cell r="J280">
            <v>1576753.3</v>
          </cell>
        </row>
        <row r="281">
          <cell r="F281">
            <v>8377</v>
          </cell>
          <cell r="G281">
            <v>80634</v>
          </cell>
          <cell r="H281">
            <v>78323</v>
          </cell>
          <cell r="I281">
            <v>20447228.699999999</v>
          </cell>
          <cell r="J281">
            <v>4165215.5</v>
          </cell>
        </row>
        <row r="282">
          <cell r="F282">
            <v>7434</v>
          </cell>
          <cell r="G282">
            <v>67601</v>
          </cell>
          <cell r="H282">
            <v>65485</v>
          </cell>
          <cell r="I282">
            <v>18313694.100000001</v>
          </cell>
          <cell r="J282">
            <v>3444156.6</v>
          </cell>
        </row>
        <row r="283">
          <cell r="F283">
            <v>943</v>
          </cell>
          <cell r="G283">
            <v>13033</v>
          </cell>
          <cell r="H283">
            <v>12838</v>
          </cell>
          <cell r="I283">
            <v>2133534.6</v>
          </cell>
          <cell r="J283">
            <v>721058.9</v>
          </cell>
        </row>
        <row r="284">
          <cell r="F284">
            <v>2461</v>
          </cell>
          <cell r="G284">
            <v>38565</v>
          </cell>
          <cell r="H284">
            <v>37680</v>
          </cell>
          <cell r="I284">
            <v>8502432.4000000004</v>
          </cell>
          <cell r="J284">
            <v>2748047.2</v>
          </cell>
        </row>
        <row r="285">
          <cell r="F285">
            <v>2338</v>
          </cell>
          <cell r="G285">
            <v>38168</v>
          </cell>
          <cell r="H285">
            <v>37342</v>
          </cell>
          <cell r="I285">
            <v>8453068.4000000004</v>
          </cell>
          <cell r="J285">
            <v>2730521.3</v>
          </cell>
        </row>
        <row r="286">
          <cell r="F286">
            <v>123</v>
          </cell>
          <cell r="G286">
            <v>397</v>
          </cell>
          <cell r="H286">
            <v>338</v>
          </cell>
          <cell r="I286">
            <v>49364</v>
          </cell>
          <cell r="J286">
            <v>17525.900000000001</v>
          </cell>
        </row>
        <row r="287">
          <cell r="F287">
            <v>5470</v>
          </cell>
          <cell r="G287">
            <v>30187</v>
          </cell>
          <cell r="H287">
            <v>28524</v>
          </cell>
          <cell r="I287">
            <v>23387672.5</v>
          </cell>
          <cell r="J287">
            <v>2040813.3</v>
          </cell>
        </row>
        <row r="288">
          <cell r="F288">
            <v>4327</v>
          </cell>
          <cell r="G288">
            <v>21412</v>
          </cell>
          <cell r="H288">
            <v>20162</v>
          </cell>
          <cell r="I288">
            <v>19113816.600000001</v>
          </cell>
          <cell r="J288">
            <v>1296056.3999999999</v>
          </cell>
        </row>
        <row r="289">
          <cell r="F289">
            <v>1143</v>
          </cell>
          <cell r="G289">
            <v>8775</v>
          </cell>
          <cell r="H289">
            <v>8362</v>
          </cell>
          <cell r="I289">
            <v>4273855.9000000004</v>
          </cell>
          <cell r="J289">
            <v>744756.9</v>
          </cell>
        </row>
        <row r="290">
          <cell r="F290">
            <v>1391</v>
          </cell>
          <cell r="G290">
            <v>5084</v>
          </cell>
          <cell r="H290">
            <v>4613</v>
          </cell>
          <cell r="I290">
            <v>1160957.7</v>
          </cell>
          <cell r="J290">
            <v>269730.3</v>
          </cell>
        </row>
        <row r="291">
          <cell r="F291">
            <v>278</v>
          </cell>
          <cell r="G291">
            <v>681</v>
          </cell>
          <cell r="H291">
            <v>580</v>
          </cell>
          <cell r="I291">
            <v>143502.79999999999</v>
          </cell>
          <cell r="J291">
            <v>15526.9</v>
          </cell>
        </row>
        <row r="292">
          <cell r="F292">
            <v>188</v>
          </cell>
          <cell r="G292">
            <v>425</v>
          </cell>
          <cell r="H292">
            <v>366</v>
          </cell>
          <cell r="I292">
            <v>32535</v>
          </cell>
          <cell r="J292">
            <v>7350.7</v>
          </cell>
        </row>
        <row r="293">
          <cell r="F293">
            <v>262</v>
          </cell>
          <cell r="G293">
            <v>911</v>
          </cell>
          <cell r="H293">
            <v>835</v>
          </cell>
          <cell r="I293">
            <v>121844.1</v>
          </cell>
          <cell r="J293">
            <v>19944.400000000001</v>
          </cell>
        </row>
        <row r="294">
          <cell r="F294">
            <v>663</v>
          </cell>
          <cell r="G294">
            <v>3067</v>
          </cell>
          <cell r="H294">
            <v>2832</v>
          </cell>
          <cell r="I294">
            <v>863075.8</v>
          </cell>
          <cell r="J294">
            <v>226908.3</v>
          </cell>
        </row>
        <row r="295">
          <cell r="F295">
            <v>110</v>
          </cell>
          <cell r="G295">
            <v>722</v>
          </cell>
          <cell r="H295">
            <v>690</v>
          </cell>
          <cell r="I295">
            <v>71968.899999999994</v>
          </cell>
          <cell r="J295">
            <v>22294.6</v>
          </cell>
        </row>
        <row r="296">
          <cell r="F296">
            <v>15646</v>
          </cell>
          <cell r="G296">
            <v>249032</v>
          </cell>
          <cell r="H296">
            <v>244684</v>
          </cell>
          <cell r="I296">
            <v>49242350.100000001</v>
          </cell>
          <cell r="J296">
            <v>8737132.5</v>
          </cell>
        </row>
        <row r="297">
          <cell r="F297">
            <v>2520</v>
          </cell>
          <cell r="G297">
            <v>12051</v>
          </cell>
          <cell r="H297">
            <v>11403</v>
          </cell>
          <cell r="I297">
            <v>9455392.4000000004</v>
          </cell>
          <cell r="J297">
            <v>753582.4</v>
          </cell>
        </row>
        <row r="298">
          <cell r="F298">
            <v>670</v>
          </cell>
          <cell r="G298">
            <v>2834</v>
          </cell>
          <cell r="H298">
            <v>2639</v>
          </cell>
          <cell r="I298">
            <v>2292288.9</v>
          </cell>
          <cell r="J298">
            <v>151527.20000000001</v>
          </cell>
        </row>
        <row r="299">
          <cell r="F299">
            <v>73</v>
          </cell>
          <cell r="G299">
            <v>272</v>
          </cell>
          <cell r="H299">
            <v>247</v>
          </cell>
          <cell r="I299">
            <v>83530.100000000006</v>
          </cell>
          <cell r="J299">
            <v>12995.7</v>
          </cell>
        </row>
        <row r="300">
          <cell r="F300">
            <v>1681</v>
          </cell>
          <cell r="G300">
            <v>8137</v>
          </cell>
          <cell r="H300">
            <v>7728</v>
          </cell>
          <cell r="I300">
            <v>6810476.7000000002</v>
          </cell>
          <cell r="J300">
            <v>475360.7</v>
          </cell>
        </row>
        <row r="301">
          <cell r="F301">
            <v>96</v>
          </cell>
          <cell r="G301">
            <v>808</v>
          </cell>
          <cell r="H301">
            <v>789</v>
          </cell>
          <cell r="I301">
            <v>269096.7</v>
          </cell>
          <cell r="J301">
            <v>113698.8</v>
          </cell>
        </row>
        <row r="302">
          <cell r="F302">
            <v>1015</v>
          </cell>
          <cell r="G302">
            <v>26727</v>
          </cell>
          <cell r="H302">
            <v>26447</v>
          </cell>
          <cell r="I302">
            <v>2726340.2</v>
          </cell>
          <cell r="J302">
            <v>1016493.3</v>
          </cell>
        </row>
        <row r="303">
          <cell r="F303">
            <v>673</v>
          </cell>
          <cell r="G303">
            <v>9057</v>
          </cell>
          <cell r="H303">
            <v>8849</v>
          </cell>
          <cell r="I303">
            <v>926974</v>
          </cell>
          <cell r="J303">
            <v>353414.2</v>
          </cell>
        </row>
        <row r="304">
          <cell r="F304">
            <v>105</v>
          </cell>
          <cell r="G304">
            <v>1676</v>
          </cell>
          <cell r="H304">
            <v>1659</v>
          </cell>
          <cell r="I304">
            <v>181858.9</v>
          </cell>
          <cell r="J304">
            <v>72272.800000000003</v>
          </cell>
        </row>
        <row r="305">
          <cell r="F305">
            <v>237</v>
          </cell>
          <cell r="G305">
            <v>15994</v>
          </cell>
          <cell r="H305">
            <v>15939</v>
          </cell>
          <cell r="I305">
            <v>1617507.3</v>
          </cell>
          <cell r="J305">
            <v>590806.30000000005</v>
          </cell>
        </row>
        <row r="306">
          <cell r="F306">
            <v>3687</v>
          </cell>
          <cell r="G306">
            <v>12704</v>
          </cell>
          <cell r="H306">
            <v>11356</v>
          </cell>
          <cell r="I306">
            <v>4610759.5</v>
          </cell>
          <cell r="J306">
            <v>409291.4</v>
          </cell>
        </row>
        <row r="307">
          <cell r="F307">
            <v>3463</v>
          </cell>
          <cell r="G307">
            <v>11684</v>
          </cell>
          <cell r="H307">
            <v>10413</v>
          </cell>
          <cell r="I307">
            <v>4223404.0999999996</v>
          </cell>
          <cell r="J307">
            <v>374014.3</v>
          </cell>
        </row>
        <row r="308">
          <cell r="F308">
            <v>224</v>
          </cell>
          <cell r="G308">
            <v>1020</v>
          </cell>
          <cell r="H308">
            <v>943</v>
          </cell>
          <cell r="I308">
            <v>387355.4</v>
          </cell>
          <cell r="J308">
            <v>35277.1</v>
          </cell>
        </row>
        <row r="309">
          <cell r="F309">
            <v>3839</v>
          </cell>
          <cell r="G309">
            <v>69015</v>
          </cell>
          <cell r="H309">
            <v>68042</v>
          </cell>
          <cell r="I309">
            <v>7691383.2000000002</v>
          </cell>
          <cell r="J309">
            <v>1834762.5</v>
          </cell>
        </row>
        <row r="310">
          <cell r="F310">
            <v>3478</v>
          </cell>
          <cell r="G310">
            <v>63270</v>
          </cell>
          <cell r="H310">
            <v>62382</v>
          </cell>
          <cell r="I310">
            <v>6910454.0999999996</v>
          </cell>
          <cell r="J310">
            <v>1600096.6</v>
          </cell>
        </row>
        <row r="311">
          <cell r="F311">
            <v>303</v>
          </cell>
          <cell r="G311">
            <v>5272</v>
          </cell>
          <cell r="H311">
            <v>5198</v>
          </cell>
          <cell r="I311">
            <v>728874.5</v>
          </cell>
          <cell r="J311">
            <v>218861</v>
          </cell>
        </row>
        <row r="312">
          <cell r="F312">
            <v>58</v>
          </cell>
          <cell r="G312">
            <v>473</v>
          </cell>
          <cell r="H312">
            <v>462</v>
          </cell>
          <cell r="I312">
            <v>52054.6</v>
          </cell>
          <cell r="J312">
            <v>15804.9</v>
          </cell>
        </row>
        <row r="313">
          <cell r="F313">
            <v>2898</v>
          </cell>
          <cell r="G313">
            <v>102326</v>
          </cell>
          <cell r="H313">
            <v>101679</v>
          </cell>
          <cell r="I313">
            <v>11076930.1</v>
          </cell>
          <cell r="J313">
            <v>3440934.6</v>
          </cell>
        </row>
        <row r="314">
          <cell r="F314">
            <v>1547</v>
          </cell>
          <cell r="G314">
            <v>67786</v>
          </cell>
          <cell r="H314">
            <v>67517</v>
          </cell>
          <cell r="I314">
            <v>7049772.5999999996</v>
          </cell>
          <cell r="J314">
            <v>2353285.2000000002</v>
          </cell>
        </row>
        <row r="315">
          <cell r="F315">
            <v>1154</v>
          </cell>
          <cell r="G315">
            <v>29994</v>
          </cell>
          <cell r="H315">
            <v>29685</v>
          </cell>
          <cell r="I315">
            <v>3631952</v>
          </cell>
          <cell r="J315">
            <v>904375.9</v>
          </cell>
        </row>
        <row r="316">
          <cell r="F316">
            <v>197</v>
          </cell>
          <cell r="G316">
            <v>4546</v>
          </cell>
          <cell r="H316">
            <v>4477</v>
          </cell>
          <cell r="I316">
            <v>395205.5</v>
          </cell>
          <cell r="J316">
            <v>183273.5</v>
          </cell>
        </row>
        <row r="317">
          <cell r="F317">
            <v>1687</v>
          </cell>
          <cell r="G317">
            <v>26209</v>
          </cell>
          <cell r="H317">
            <v>25757</v>
          </cell>
          <cell r="I317">
            <v>13681544.699999999</v>
          </cell>
          <cell r="J317">
            <v>1282068.3</v>
          </cell>
        </row>
        <row r="318">
          <cell r="F318">
            <v>119</v>
          </cell>
          <cell r="G318">
            <v>1345</v>
          </cell>
          <cell r="H318">
            <v>1307</v>
          </cell>
          <cell r="I318">
            <v>630932.30000000005</v>
          </cell>
          <cell r="J318">
            <v>93816</v>
          </cell>
        </row>
        <row r="319">
          <cell r="F319">
            <v>191</v>
          </cell>
          <cell r="G319">
            <v>6656</v>
          </cell>
          <cell r="H319">
            <v>6612</v>
          </cell>
          <cell r="I319">
            <v>1110691.3</v>
          </cell>
          <cell r="J319">
            <v>315259.40000000002</v>
          </cell>
        </row>
        <row r="320">
          <cell r="F320">
            <v>339</v>
          </cell>
          <cell r="G320">
            <v>1672</v>
          </cell>
          <cell r="H320">
            <v>1594</v>
          </cell>
          <cell r="I320">
            <v>648581.69999999995</v>
          </cell>
          <cell r="J320">
            <v>82321.600000000006</v>
          </cell>
        </row>
        <row r="321">
          <cell r="F321">
            <v>1038</v>
          </cell>
          <cell r="G321">
            <v>16536</v>
          </cell>
          <cell r="H321">
            <v>16244</v>
          </cell>
          <cell r="I321">
            <v>11291339.4</v>
          </cell>
          <cell r="J321">
            <v>790671.3</v>
          </cell>
        </row>
        <row r="322">
          <cell r="F322">
            <v>2089</v>
          </cell>
          <cell r="G322">
            <v>19618</v>
          </cell>
          <cell r="H322">
            <v>19045</v>
          </cell>
          <cell r="I322">
            <v>1975557.8</v>
          </cell>
          <cell r="J322">
            <v>622849.1</v>
          </cell>
        </row>
        <row r="323">
          <cell r="F323">
            <v>2089</v>
          </cell>
          <cell r="G323">
            <v>19618</v>
          </cell>
          <cell r="H323">
            <v>19045</v>
          </cell>
          <cell r="I323">
            <v>1975557.8</v>
          </cell>
          <cell r="J323">
            <v>622849.1</v>
          </cell>
        </row>
        <row r="324">
          <cell r="F324">
            <v>140</v>
          </cell>
          <cell r="G324">
            <v>1215</v>
          </cell>
          <cell r="H324">
            <v>1179</v>
          </cell>
          <cell r="I324">
            <v>109669.6</v>
          </cell>
          <cell r="J324">
            <v>32157.1</v>
          </cell>
        </row>
        <row r="325">
          <cell r="F325">
            <v>13</v>
          </cell>
          <cell r="G325">
            <v>111</v>
          </cell>
          <cell r="H325">
            <v>109</v>
          </cell>
          <cell r="I325">
            <v>6989.9</v>
          </cell>
          <cell r="J325">
            <v>2150</v>
          </cell>
        </row>
        <row r="326">
          <cell r="F326">
            <v>476</v>
          </cell>
          <cell r="G326">
            <v>5105</v>
          </cell>
          <cell r="H326">
            <v>4969</v>
          </cell>
          <cell r="I326">
            <v>620161.6</v>
          </cell>
          <cell r="J326">
            <v>247756.4</v>
          </cell>
        </row>
        <row r="327">
          <cell r="F327">
            <v>96</v>
          </cell>
          <cell r="G327">
            <v>5198</v>
          </cell>
          <cell r="H327">
            <v>5151</v>
          </cell>
          <cell r="I327">
            <v>358811.2</v>
          </cell>
          <cell r="J327">
            <v>125822.8</v>
          </cell>
        </row>
        <row r="328">
          <cell r="F328">
            <v>1261</v>
          </cell>
          <cell r="G328">
            <v>7733</v>
          </cell>
          <cell r="H328">
            <v>7412</v>
          </cell>
          <cell r="I328">
            <v>852622.3</v>
          </cell>
          <cell r="J328">
            <v>208467.3</v>
          </cell>
        </row>
        <row r="329">
          <cell r="F329">
            <v>103</v>
          </cell>
          <cell r="G329">
            <v>256</v>
          </cell>
          <cell r="H329">
            <v>225</v>
          </cell>
          <cell r="I329">
            <v>27303.200000000001</v>
          </cell>
          <cell r="J329">
            <v>6495.5</v>
          </cell>
        </row>
        <row r="330">
          <cell r="F330">
            <v>4307</v>
          </cell>
          <cell r="G330">
            <v>86263</v>
          </cell>
          <cell r="H330">
            <v>85239</v>
          </cell>
          <cell r="I330">
            <v>10573248.699999999</v>
          </cell>
          <cell r="J330">
            <v>2811672.5</v>
          </cell>
        </row>
        <row r="331">
          <cell r="F331">
            <v>4259</v>
          </cell>
          <cell r="G331">
            <v>86100</v>
          </cell>
          <cell r="H331">
            <v>85093</v>
          </cell>
          <cell r="I331">
            <v>10565693.5</v>
          </cell>
          <cell r="J331">
            <v>2808332</v>
          </cell>
        </row>
        <row r="332">
          <cell r="F332">
            <v>579</v>
          </cell>
          <cell r="G332">
            <v>25858</v>
          </cell>
          <cell r="H332">
            <v>25760</v>
          </cell>
          <cell r="I332">
            <v>3560448.1</v>
          </cell>
          <cell r="J332">
            <v>826818.5</v>
          </cell>
        </row>
        <row r="333">
          <cell r="F333">
            <v>3317</v>
          </cell>
          <cell r="G333">
            <v>55764</v>
          </cell>
          <cell r="H333">
            <v>54994</v>
          </cell>
          <cell r="I333">
            <v>6250229.9000000004</v>
          </cell>
          <cell r="J333">
            <v>1804041.9</v>
          </cell>
        </row>
        <row r="334">
          <cell r="F334">
            <v>363</v>
          </cell>
          <cell r="G334">
            <v>4478</v>
          </cell>
          <cell r="H334">
            <v>4339</v>
          </cell>
          <cell r="I334">
            <v>755015.5</v>
          </cell>
          <cell r="J334">
            <v>177471.6</v>
          </cell>
        </row>
        <row r="335">
          <cell r="F335">
            <v>13</v>
          </cell>
          <cell r="G335">
            <v>88</v>
          </cell>
          <cell r="H335">
            <v>86</v>
          </cell>
          <cell r="I335">
            <v>4315.5</v>
          </cell>
          <cell r="J335">
            <v>1805.2</v>
          </cell>
        </row>
        <row r="336">
          <cell r="F336">
            <v>2</v>
          </cell>
          <cell r="G336" t="str">
            <v>к</v>
          </cell>
          <cell r="H336" t="str">
            <v>к</v>
          </cell>
          <cell r="I336" t="str">
            <v>к</v>
          </cell>
          <cell r="J336" t="str">
            <v>к</v>
          </cell>
        </row>
        <row r="337">
          <cell r="F337">
            <v>2</v>
          </cell>
          <cell r="G337" t="str">
            <v>к</v>
          </cell>
          <cell r="H337" t="str">
            <v>к</v>
          </cell>
          <cell r="I337" t="str">
            <v>к</v>
          </cell>
          <cell r="J337" t="str">
            <v>к</v>
          </cell>
        </row>
        <row r="338">
          <cell r="F338">
            <v>6</v>
          </cell>
          <cell r="G338" t="str">
            <v>к</v>
          </cell>
          <cell r="H338" t="str">
            <v>к</v>
          </cell>
          <cell r="I338" t="str">
            <v>к</v>
          </cell>
          <cell r="J338" t="str">
            <v>к</v>
          </cell>
        </row>
        <row r="339">
          <cell r="F339">
            <v>3</v>
          </cell>
          <cell r="G339" t="str">
            <v>к</v>
          </cell>
          <cell r="H339" t="str">
            <v>к</v>
          </cell>
          <cell r="I339" t="str">
            <v>к</v>
          </cell>
          <cell r="J339" t="str">
            <v>к</v>
          </cell>
        </row>
        <row r="340">
          <cell r="F340">
            <v>35</v>
          </cell>
          <cell r="G340">
            <v>75</v>
          </cell>
          <cell r="H340">
            <v>60</v>
          </cell>
          <cell r="I340">
            <v>3239.7</v>
          </cell>
          <cell r="J340">
            <v>1535.3</v>
          </cell>
        </row>
        <row r="341">
          <cell r="F341">
            <v>7</v>
          </cell>
          <cell r="G341">
            <v>10</v>
          </cell>
          <cell r="H341">
            <v>8</v>
          </cell>
          <cell r="I341">
            <v>631.29999999999995</v>
          </cell>
          <cell r="J341">
            <v>340.7</v>
          </cell>
        </row>
        <row r="342">
          <cell r="F342">
            <v>28</v>
          </cell>
          <cell r="G342">
            <v>65</v>
          </cell>
          <cell r="H342">
            <v>52</v>
          </cell>
          <cell r="I342">
            <v>2608.4</v>
          </cell>
          <cell r="J342">
            <v>1194.5999999999999</v>
          </cell>
        </row>
        <row r="343">
          <cell r="F343">
            <v>2089</v>
          </cell>
          <cell r="G343">
            <v>31332</v>
          </cell>
          <cell r="H343">
            <v>30685</v>
          </cell>
          <cell r="I343">
            <v>4995109.8</v>
          </cell>
          <cell r="J343">
            <v>3330370.5</v>
          </cell>
        </row>
        <row r="344">
          <cell r="F344">
            <v>466</v>
          </cell>
          <cell r="G344">
            <v>11112</v>
          </cell>
          <cell r="H344">
            <v>10958</v>
          </cell>
          <cell r="I344">
            <v>573469.80000000005</v>
          </cell>
          <cell r="J344">
            <v>636686.80000000005</v>
          </cell>
        </row>
        <row r="345">
          <cell r="F345">
            <v>115</v>
          </cell>
          <cell r="G345">
            <v>619</v>
          </cell>
          <cell r="H345">
            <v>600</v>
          </cell>
          <cell r="I345">
            <v>80663.399999999994</v>
          </cell>
          <cell r="J345">
            <v>34400.699999999997</v>
          </cell>
        </row>
        <row r="346">
          <cell r="F346">
            <v>67</v>
          </cell>
          <cell r="G346">
            <v>2552</v>
          </cell>
          <cell r="H346">
            <v>2515</v>
          </cell>
          <cell r="I346">
            <v>1439435.9</v>
          </cell>
          <cell r="J346">
            <v>61269.8</v>
          </cell>
        </row>
        <row r="347">
          <cell r="F347">
            <v>1441</v>
          </cell>
          <cell r="G347">
            <v>17049</v>
          </cell>
          <cell r="H347">
            <v>16612</v>
          </cell>
          <cell r="I347">
            <v>2901540.7</v>
          </cell>
          <cell r="J347">
            <v>2598013.2000000002</v>
          </cell>
        </row>
        <row r="348">
          <cell r="F348">
            <v>865</v>
          </cell>
          <cell r="G348">
            <v>13146</v>
          </cell>
          <cell r="H348">
            <v>12902</v>
          </cell>
          <cell r="I348">
            <v>2311032.2000000002</v>
          </cell>
          <cell r="J348">
            <v>2493633.7000000002</v>
          </cell>
        </row>
        <row r="349">
          <cell r="F349">
            <v>576</v>
          </cell>
          <cell r="G349">
            <v>3903</v>
          </cell>
          <cell r="H349">
            <v>3710</v>
          </cell>
          <cell r="I349">
            <v>590508.5</v>
          </cell>
          <cell r="J349">
            <v>104379.5</v>
          </cell>
        </row>
        <row r="350">
          <cell r="F350">
            <v>3896</v>
          </cell>
          <cell r="G350">
            <v>23534</v>
          </cell>
          <cell r="H350">
            <v>22284</v>
          </cell>
          <cell r="I350">
            <v>3377163.1</v>
          </cell>
          <cell r="J350">
            <v>671228.9</v>
          </cell>
        </row>
        <row r="351">
          <cell r="F351">
            <v>1703</v>
          </cell>
          <cell r="G351">
            <v>7702</v>
          </cell>
          <cell r="H351">
            <v>7118</v>
          </cell>
          <cell r="I351">
            <v>2251305.6</v>
          </cell>
          <cell r="J351">
            <v>275186.40000000002</v>
          </cell>
        </row>
        <row r="352">
          <cell r="F352">
            <v>983</v>
          </cell>
          <cell r="G352">
            <v>4230</v>
          </cell>
          <cell r="H352">
            <v>3945</v>
          </cell>
          <cell r="I352">
            <v>1818445.9</v>
          </cell>
          <cell r="J352">
            <v>216763.1</v>
          </cell>
        </row>
        <row r="353">
          <cell r="F353">
            <v>720</v>
          </cell>
          <cell r="G353">
            <v>3472</v>
          </cell>
          <cell r="H353">
            <v>3173</v>
          </cell>
          <cell r="I353">
            <v>432859.7</v>
          </cell>
          <cell r="J353">
            <v>58423.3</v>
          </cell>
        </row>
        <row r="354">
          <cell r="F354">
            <v>2193</v>
          </cell>
          <cell r="G354">
            <v>15832</v>
          </cell>
          <cell r="H354">
            <v>15166</v>
          </cell>
          <cell r="I354">
            <v>1125857.5</v>
          </cell>
          <cell r="J354">
            <v>396042.5</v>
          </cell>
        </row>
      </sheetData>
      <sheetData sheetId="2">
        <row r="2">
          <cell r="F2">
            <v>8296</v>
          </cell>
        </row>
      </sheetData>
      <sheetData sheetId="3">
        <row r="2">
          <cell r="F2">
            <v>6018</v>
          </cell>
        </row>
      </sheetData>
      <sheetData sheetId="4">
        <row r="2">
          <cell r="F2">
            <v>4054</v>
          </cell>
        </row>
      </sheetData>
      <sheetData sheetId="5">
        <row r="2">
          <cell r="F2">
            <v>87380</v>
          </cell>
        </row>
      </sheetData>
      <sheetData sheetId="6">
        <row r="2">
          <cell r="F2">
            <v>27251</v>
          </cell>
        </row>
      </sheetData>
      <sheetData sheetId="7">
        <row r="2">
          <cell r="F2">
            <v>11763</v>
          </cell>
        </row>
      </sheetData>
      <sheetData sheetId="8">
        <row r="2">
          <cell r="F2">
            <v>7942</v>
          </cell>
        </row>
      </sheetData>
      <sheetData sheetId="9">
        <row r="2">
          <cell r="F2">
            <v>24938</v>
          </cell>
        </row>
      </sheetData>
      <sheetData sheetId="10">
        <row r="2">
          <cell r="F2">
            <v>8008</v>
          </cell>
        </row>
      </sheetData>
      <sheetData sheetId="11">
        <row r="2">
          <cell r="F2">
            <v>6992</v>
          </cell>
        </row>
      </sheetData>
      <sheetData sheetId="12">
        <row r="2">
          <cell r="F2">
            <v>18164</v>
          </cell>
        </row>
      </sheetData>
      <sheetData sheetId="13">
        <row r="2">
          <cell r="F2">
            <v>7684</v>
          </cell>
        </row>
      </sheetData>
      <sheetData sheetId="14">
        <row r="2">
          <cell r="F2">
            <v>3354</v>
          </cell>
        </row>
      </sheetData>
      <sheetData sheetId="15">
        <row r="2">
          <cell r="F2">
            <v>18628</v>
          </cell>
        </row>
      </sheetData>
      <sheetData sheetId="16">
        <row r="2">
          <cell r="F2">
            <v>10569</v>
          </cell>
        </row>
      </sheetData>
      <sheetData sheetId="17">
        <row r="2">
          <cell r="F2">
            <v>23883</v>
          </cell>
        </row>
      </sheetData>
      <sheetData sheetId="18">
        <row r="2">
          <cell r="F2">
            <v>10142</v>
          </cell>
        </row>
      </sheetData>
      <sheetData sheetId="19">
        <row r="2">
          <cell r="F2">
            <v>5253</v>
          </cell>
        </row>
      </sheetData>
      <sheetData sheetId="20">
        <row r="2">
          <cell r="F2">
            <v>5842</v>
          </cell>
        </row>
      </sheetData>
      <sheetData sheetId="21">
        <row r="2">
          <cell r="F2">
            <v>5096</v>
          </cell>
          <cell r="G2">
            <v>74478</v>
          </cell>
          <cell r="H2">
            <v>72392</v>
          </cell>
          <cell r="I2">
            <v>75099253.599999994</v>
          </cell>
          <cell r="J2">
            <v>2624201.2000000002</v>
          </cell>
        </row>
        <row r="3">
          <cell r="F3">
            <v>1141</v>
          </cell>
          <cell r="G3">
            <v>13351</v>
          </cell>
          <cell r="H3">
            <v>12771</v>
          </cell>
          <cell r="I3">
            <v>10444615.199999999</v>
          </cell>
          <cell r="J3">
            <v>466960.9</v>
          </cell>
        </row>
        <row r="4">
          <cell r="F4">
            <v>1110</v>
          </cell>
          <cell r="G4">
            <v>11924</v>
          </cell>
          <cell r="H4">
            <v>11351</v>
          </cell>
          <cell r="I4">
            <v>10245429.9</v>
          </cell>
          <cell r="J4">
            <v>407170.6</v>
          </cell>
        </row>
        <row r="5">
          <cell r="F5">
            <v>961</v>
          </cell>
          <cell r="G5">
            <v>9739</v>
          </cell>
          <cell r="H5">
            <v>9237</v>
          </cell>
          <cell r="I5">
            <v>8012694.9000000004</v>
          </cell>
          <cell r="J5">
            <v>324627.20000000001</v>
          </cell>
        </row>
        <row r="6">
          <cell r="F6">
            <v>39</v>
          </cell>
          <cell r="G6" t="str">
            <v>к</v>
          </cell>
          <cell r="H6" t="str">
            <v>к</v>
          </cell>
          <cell r="I6" t="str">
            <v>к</v>
          </cell>
          <cell r="J6" t="str">
            <v>к</v>
          </cell>
        </row>
        <row r="7">
          <cell r="F7">
            <v>2</v>
          </cell>
          <cell r="G7" t="str">
            <v>к</v>
          </cell>
          <cell r="H7" t="str">
            <v>к</v>
          </cell>
          <cell r="I7" t="str">
            <v>к</v>
          </cell>
          <cell r="J7" t="str">
            <v>к</v>
          </cell>
        </row>
        <row r="8">
          <cell r="F8">
            <v>59</v>
          </cell>
          <cell r="G8">
            <v>1536</v>
          </cell>
          <cell r="H8">
            <v>1515</v>
          </cell>
          <cell r="I8">
            <v>1761348.6</v>
          </cell>
          <cell r="J8">
            <v>61734.2</v>
          </cell>
        </row>
        <row r="9">
          <cell r="F9">
            <v>33</v>
          </cell>
          <cell r="G9">
            <v>251</v>
          </cell>
          <cell r="H9">
            <v>232</v>
          </cell>
          <cell r="I9">
            <v>140792.29999999999</v>
          </cell>
          <cell r="J9">
            <v>6211.9</v>
          </cell>
        </row>
        <row r="10">
          <cell r="F10">
            <v>12</v>
          </cell>
          <cell r="G10">
            <v>66</v>
          </cell>
          <cell r="H10">
            <v>60</v>
          </cell>
          <cell r="I10">
            <v>47998</v>
          </cell>
          <cell r="J10">
            <v>1563.5</v>
          </cell>
        </row>
        <row r="11">
          <cell r="F11">
            <v>4</v>
          </cell>
          <cell r="G11">
            <v>6</v>
          </cell>
          <cell r="H11">
            <v>4</v>
          </cell>
          <cell r="I11">
            <v>77.099999999999994</v>
          </cell>
          <cell r="J11">
            <v>51.9</v>
          </cell>
        </row>
        <row r="12">
          <cell r="F12">
            <v>23</v>
          </cell>
          <cell r="G12" t="str">
            <v>к</v>
          </cell>
          <cell r="H12" t="str">
            <v>к</v>
          </cell>
          <cell r="I12" t="str">
            <v>к</v>
          </cell>
          <cell r="J12" t="str">
            <v>к</v>
          </cell>
        </row>
        <row r="13">
          <cell r="F13">
            <v>8</v>
          </cell>
          <cell r="G13">
            <v>373</v>
          </cell>
          <cell r="H13">
            <v>371</v>
          </cell>
          <cell r="I13">
            <v>54206.6</v>
          </cell>
          <cell r="J13">
            <v>17456.2</v>
          </cell>
        </row>
        <row r="14">
          <cell r="F14">
            <v>12</v>
          </cell>
          <cell r="G14">
            <v>940</v>
          </cell>
          <cell r="H14">
            <v>939</v>
          </cell>
          <cell r="I14">
            <v>140562.5</v>
          </cell>
          <cell r="J14">
            <v>40467.199999999997</v>
          </cell>
        </row>
        <row r="15"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</row>
        <row r="16">
          <cell r="F16">
            <v>3</v>
          </cell>
          <cell r="G16" t="str">
            <v>к</v>
          </cell>
          <cell r="H16" t="str">
            <v>к</v>
          </cell>
          <cell r="I16" t="str">
            <v>к</v>
          </cell>
          <cell r="J16" t="str">
            <v>к</v>
          </cell>
        </row>
        <row r="17">
          <cell r="F17">
            <v>8</v>
          </cell>
          <cell r="G17" t="str">
            <v>к</v>
          </cell>
          <cell r="H17" t="str">
            <v>к</v>
          </cell>
          <cell r="I17" t="str">
            <v>к</v>
          </cell>
          <cell r="J17" t="str">
            <v>к</v>
          </cell>
        </row>
        <row r="18">
          <cell r="F18">
            <v>2</v>
          </cell>
          <cell r="G18" t="str">
            <v>к</v>
          </cell>
          <cell r="H18" t="str">
            <v>к</v>
          </cell>
          <cell r="I18" t="str">
            <v>к</v>
          </cell>
          <cell r="J18" t="str">
            <v>к</v>
          </cell>
        </row>
        <row r="19">
          <cell r="F19">
            <v>6</v>
          </cell>
          <cell r="G19">
            <v>24</v>
          </cell>
          <cell r="H19">
            <v>21</v>
          </cell>
          <cell r="I19">
            <v>1638.6</v>
          </cell>
          <cell r="J19">
            <v>452.2</v>
          </cell>
        </row>
        <row r="20">
          <cell r="F20">
            <v>883</v>
          </cell>
          <cell r="G20">
            <v>30753</v>
          </cell>
          <cell r="H20">
            <v>30429</v>
          </cell>
          <cell r="I20">
            <v>12631861</v>
          </cell>
          <cell r="J20">
            <v>1125911.8999999999</v>
          </cell>
        </row>
        <row r="21">
          <cell r="F21">
            <v>52</v>
          </cell>
          <cell r="G21">
            <v>1094</v>
          </cell>
          <cell r="H21">
            <v>1081</v>
          </cell>
          <cell r="I21">
            <v>440566.8</v>
          </cell>
          <cell r="J21">
            <v>44766.6</v>
          </cell>
        </row>
        <row r="22"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</row>
        <row r="23"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</row>
        <row r="24"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</row>
        <row r="25"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</row>
        <row r="26"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</row>
        <row r="27"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</row>
        <row r="28"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</row>
        <row r="29"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</row>
        <row r="30"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</row>
        <row r="31">
          <cell r="F31">
            <v>50</v>
          </cell>
          <cell r="G31" t="str">
            <v>к</v>
          </cell>
          <cell r="H31" t="str">
            <v>к</v>
          </cell>
          <cell r="I31" t="str">
            <v>к</v>
          </cell>
          <cell r="J31" t="str">
            <v>к</v>
          </cell>
        </row>
        <row r="32">
          <cell r="F32">
            <v>50</v>
          </cell>
          <cell r="G32" t="str">
            <v>к</v>
          </cell>
          <cell r="H32" t="str">
            <v>к</v>
          </cell>
          <cell r="I32" t="str">
            <v>к</v>
          </cell>
          <cell r="J32" t="str">
            <v>к</v>
          </cell>
        </row>
        <row r="33"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</row>
        <row r="34">
          <cell r="F34">
            <v>2</v>
          </cell>
          <cell r="G34" t="str">
            <v>к</v>
          </cell>
          <cell r="H34" t="str">
            <v>к</v>
          </cell>
          <cell r="I34" t="str">
            <v>к</v>
          </cell>
          <cell r="J34" t="str">
            <v>к</v>
          </cell>
        </row>
        <row r="35"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</row>
        <row r="36">
          <cell r="F36">
            <v>2</v>
          </cell>
          <cell r="G36" t="str">
            <v>к</v>
          </cell>
          <cell r="H36" t="str">
            <v>к</v>
          </cell>
          <cell r="I36" t="str">
            <v>к</v>
          </cell>
          <cell r="J36" t="str">
            <v>к</v>
          </cell>
        </row>
        <row r="37">
          <cell r="F37">
            <v>711</v>
          </cell>
          <cell r="G37">
            <v>22501</v>
          </cell>
          <cell r="H37">
            <v>22213</v>
          </cell>
          <cell r="I37">
            <v>9935140.5999999996</v>
          </cell>
          <cell r="J37">
            <v>772910.2</v>
          </cell>
        </row>
        <row r="38">
          <cell r="F38">
            <v>185</v>
          </cell>
          <cell r="G38">
            <v>8398</v>
          </cell>
          <cell r="H38">
            <v>8312</v>
          </cell>
          <cell r="I38">
            <v>5277626</v>
          </cell>
          <cell r="J38">
            <v>247626.4</v>
          </cell>
        </row>
        <row r="39">
          <cell r="F39">
            <v>42</v>
          </cell>
          <cell r="G39">
            <v>538</v>
          </cell>
          <cell r="H39">
            <v>510</v>
          </cell>
          <cell r="I39">
            <v>614619.4</v>
          </cell>
          <cell r="J39">
            <v>11549.6</v>
          </cell>
        </row>
        <row r="40">
          <cell r="F40">
            <v>5</v>
          </cell>
          <cell r="G40">
            <v>6</v>
          </cell>
          <cell r="H40">
            <v>5</v>
          </cell>
          <cell r="I40">
            <v>547.6</v>
          </cell>
          <cell r="J40">
            <v>49.8</v>
          </cell>
        </row>
        <row r="41">
          <cell r="F41">
            <v>18</v>
          </cell>
          <cell r="G41">
            <v>422</v>
          </cell>
          <cell r="H41">
            <v>417</v>
          </cell>
          <cell r="I41">
            <v>444337.9</v>
          </cell>
          <cell r="J41">
            <v>14818</v>
          </cell>
        </row>
        <row r="42">
          <cell r="F42">
            <v>8</v>
          </cell>
          <cell r="G42">
            <v>170</v>
          </cell>
          <cell r="H42">
            <v>168</v>
          </cell>
          <cell r="I42">
            <v>496878.2</v>
          </cell>
          <cell r="J42">
            <v>4656.8999999999996</v>
          </cell>
        </row>
        <row r="43">
          <cell r="F43">
            <v>20</v>
          </cell>
          <cell r="G43">
            <v>3010</v>
          </cell>
          <cell r="H43">
            <v>2995</v>
          </cell>
          <cell r="I43">
            <v>1412111.5</v>
          </cell>
          <cell r="J43">
            <v>106298.9</v>
          </cell>
        </row>
        <row r="44">
          <cell r="F44">
            <v>25</v>
          </cell>
          <cell r="G44">
            <v>474</v>
          </cell>
          <cell r="H44">
            <v>466</v>
          </cell>
          <cell r="I44">
            <v>295602</v>
          </cell>
          <cell r="J44">
            <v>17905.400000000001</v>
          </cell>
        </row>
        <row r="45">
          <cell r="F45">
            <v>41</v>
          </cell>
          <cell r="G45">
            <v>2804</v>
          </cell>
          <cell r="H45">
            <v>2785</v>
          </cell>
          <cell r="I45">
            <v>377346.6</v>
          </cell>
          <cell r="J45">
            <v>53818.2</v>
          </cell>
        </row>
        <row r="46">
          <cell r="F46">
            <v>19</v>
          </cell>
          <cell r="G46">
            <v>925</v>
          </cell>
          <cell r="H46">
            <v>922</v>
          </cell>
          <cell r="I46">
            <v>1616098.2</v>
          </cell>
          <cell r="J46">
            <v>36343.1</v>
          </cell>
        </row>
        <row r="47">
          <cell r="F47">
            <v>7</v>
          </cell>
          <cell r="G47">
            <v>49</v>
          </cell>
          <cell r="H47">
            <v>44</v>
          </cell>
          <cell r="I47">
            <v>20084.599999999999</v>
          </cell>
          <cell r="J47">
            <v>2186.5</v>
          </cell>
        </row>
        <row r="48">
          <cell r="F48">
            <v>24</v>
          </cell>
          <cell r="G48">
            <v>714</v>
          </cell>
          <cell r="H48">
            <v>706</v>
          </cell>
          <cell r="I48">
            <v>353853.5</v>
          </cell>
          <cell r="J48">
            <v>22781.1</v>
          </cell>
        </row>
        <row r="49"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</row>
        <row r="50">
          <cell r="F50">
            <v>11</v>
          </cell>
          <cell r="G50">
            <v>917</v>
          </cell>
          <cell r="H50">
            <v>913</v>
          </cell>
          <cell r="I50">
            <v>237308.6</v>
          </cell>
          <cell r="J50">
            <v>22994.7</v>
          </cell>
        </row>
        <row r="51"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</row>
        <row r="52">
          <cell r="F52">
            <v>1</v>
          </cell>
          <cell r="G52" t="str">
            <v>к</v>
          </cell>
          <cell r="H52" t="str">
            <v>к</v>
          </cell>
          <cell r="I52" t="str">
            <v>к</v>
          </cell>
          <cell r="J52" t="str">
            <v>к</v>
          </cell>
        </row>
        <row r="53">
          <cell r="F53">
            <v>5</v>
          </cell>
          <cell r="G53">
            <v>721</v>
          </cell>
          <cell r="H53">
            <v>719</v>
          </cell>
          <cell r="I53">
            <v>119626.4</v>
          </cell>
          <cell r="J53">
            <v>15006.1</v>
          </cell>
        </row>
        <row r="54">
          <cell r="F54">
            <v>5</v>
          </cell>
          <cell r="G54" t="str">
            <v>к</v>
          </cell>
          <cell r="H54" t="str">
            <v>к</v>
          </cell>
          <cell r="I54" t="str">
            <v>к</v>
          </cell>
          <cell r="J54" t="str">
            <v>к</v>
          </cell>
        </row>
        <row r="55">
          <cell r="F55">
            <v>31</v>
          </cell>
          <cell r="G55">
            <v>619</v>
          </cell>
          <cell r="H55">
            <v>611</v>
          </cell>
          <cell r="I55">
            <v>69491.7</v>
          </cell>
          <cell r="J55">
            <v>19581.400000000001</v>
          </cell>
        </row>
        <row r="56">
          <cell r="F56">
            <v>28</v>
          </cell>
          <cell r="G56">
            <v>451</v>
          </cell>
          <cell r="H56">
            <v>443</v>
          </cell>
          <cell r="I56">
            <v>40356.699999999997</v>
          </cell>
          <cell r="J56">
            <v>16813.099999999999</v>
          </cell>
        </row>
        <row r="57">
          <cell r="F57" t="e">
            <v>#N/A</v>
          </cell>
          <cell r="G57" t="e">
            <v>#N/A</v>
          </cell>
          <cell r="H57" t="e">
            <v>#N/A</v>
          </cell>
          <cell r="I57" t="e">
            <v>#N/A</v>
          </cell>
          <cell r="J57" t="e">
            <v>#N/A</v>
          </cell>
        </row>
        <row r="58">
          <cell r="F58">
            <v>3</v>
          </cell>
          <cell r="G58">
            <v>168</v>
          </cell>
          <cell r="H58">
            <v>168</v>
          </cell>
          <cell r="I58">
            <v>29135</v>
          </cell>
          <cell r="J58">
            <v>2768.3</v>
          </cell>
        </row>
        <row r="59">
          <cell r="F59">
            <v>6</v>
          </cell>
          <cell r="G59" t="str">
            <v>к</v>
          </cell>
          <cell r="H59" t="str">
            <v>к</v>
          </cell>
          <cell r="I59" t="str">
            <v>к</v>
          </cell>
          <cell r="J59" t="str">
            <v>к</v>
          </cell>
        </row>
        <row r="60">
          <cell r="F60">
            <v>1</v>
          </cell>
          <cell r="G60" t="str">
            <v>к</v>
          </cell>
          <cell r="H60" t="str">
            <v>к</v>
          </cell>
          <cell r="I60" t="str">
            <v>к</v>
          </cell>
          <cell r="J60" t="str">
            <v>к</v>
          </cell>
        </row>
        <row r="61">
          <cell r="F61">
            <v>5</v>
          </cell>
          <cell r="G61" t="str">
            <v>к</v>
          </cell>
          <cell r="H61" t="str">
            <v>к</v>
          </cell>
          <cell r="I61" t="str">
            <v>к</v>
          </cell>
          <cell r="J61" t="str">
            <v>к</v>
          </cell>
        </row>
        <row r="62">
          <cell r="F62">
            <v>77</v>
          </cell>
          <cell r="G62">
            <v>574</v>
          </cell>
          <cell r="H62">
            <v>536</v>
          </cell>
          <cell r="I62">
            <v>99252.3</v>
          </cell>
          <cell r="J62">
            <v>14243.4</v>
          </cell>
        </row>
        <row r="63">
          <cell r="F63">
            <v>31</v>
          </cell>
          <cell r="G63">
            <v>272</v>
          </cell>
          <cell r="H63">
            <v>257</v>
          </cell>
          <cell r="I63">
            <v>66172.800000000003</v>
          </cell>
          <cell r="J63">
            <v>8156.1</v>
          </cell>
        </row>
        <row r="64">
          <cell r="F64">
            <v>46</v>
          </cell>
          <cell r="G64">
            <v>302</v>
          </cell>
          <cell r="H64">
            <v>279</v>
          </cell>
          <cell r="I64">
            <v>33079.5</v>
          </cell>
          <cell r="J64">
            <v>6087.3</v>
          </cell>
        </row>
        <row r="65">
          <cell r="F65">
            <v>12</v>
          </cell>
          <cell r="G65">
            <v>181</v>
          </cell>
          <cell r="H65">
            <v>179</v>
          </cell>
          <cell r="I65">
            <v>138921.20000000001</v>
          </cell>
          <cell r="J65">
            <v>5064</v>
          </cell>
        </row>
        <row r="66">
          <cell r="F66" t="e">
            <v>#N/A</v>
          </cell>
          <cell r="G66" t="e">
            <v>#N/A</v>
          </cell>
          <cell r="H66" t="e">
            <v>#N/A</v>
          </cell>
          <cell r="I66" t="e">
            <v>#N/A</v>
          </cell>
          <cell r="J66" t="e">
            <v>#N/A</v>
          </cell>
        </row>
        <row r="67">
          <cell r="F67">
            <v>12</v>
          </cell>
          <cell r="G67">
            <v>181</v>
          </cell>
          <cell r="H67">
            <v>179</v>
          </cell>
          <cell r="I67">
            <v>138921.20000000001</v>
          </cell>
          <cell r="J67">
            <v>5064</v>
          </cell>
        </row>
        <row r="68">
          <cell r="F68">
            <v>29</v>
          </cell>
          <cell r="G68">
            <v>282</v>
          </cell>
          <cell r="H68">
            <v>274</v>
          </cell>
          <cell r="I68">
            <v>85528.7</v>
          </cell>
          <cell r="J68">
            <v>10537.4</v>
          </cell>
        </row>
        <row r="69">
          <cell r="F69">
            <v>28</v>
          </cell>
          <cell r="G69" t="str">
            <v>к</v>
          </cell>
          <cell r="H69" t="str">
            <v>к</v>
          </cell>
          <cell r="I69" t="str">
            <v>к</v>
          </cell>
          <cell r="J69" t="str">
            <v>к</v>
          </cell>
        </row>
        <row r="70">
          <cell r="F70">
            <v>1</v>
          </cell>
          <cell r="G70" t="str">
            <v>к</v>
          </cell>
          <cell r="H70" t="str">
            <v>к</v>
          </cell>
          <cell r="I70" t="str">
            <v>к</v>
          </cell>
          <cell r="J70" t="str">
            <v>к</v>
          </cell>
        </row>
        <row r="71">
          <cell r="F71">
            <v>1</v>
          </cell>
          <cell r="G71" t="str">
            <v>к</v>
          </cell>
          <cell r="H71" t="str">
            <v>к</v>
          </cell>
          <cell r="I71" t="str">
            <v>к</v>
          </cell>
          <cell r="J71" t="str">
            <v>к</v>
          </cell>
        </row>
        <row r="72">
          <cell r="F72" t="e">
            <v>#N/A</v>
          </cell>
          <cell r="G72" t="e">
            <v>#N/A</v>
          </cell>
          <cell r="H72" t="e">
            <v>#N/A</v>
          </cell>
          <cell r="I72" t="e">
            <v>#N/A</v>
          </cell>
          <cell r="J72" t="e">
            <v>#N/A</v>
          </cell>
        </row>
        <row r="73">
          <cell r="F73">
            <v>1</v>
          </cell>
          <cell r="G73" t="str">
            <v>к</v>
          </cell>
          <cell r="H73" t="str">
            <v>к</v>
          </cell>
          <cell r="I73" t="str">
            <v>к</v>
          </cell>
          <cell r="J73" t="str">
            <v>к</v>
          </cell>
        </row>
        <row r="74">
          <cell r="F74">
            <v>13</v>
          </cell>
          <cell r="G74">
            <v>161</v>
          </cell>
          <cell r="H74">
            <v>158</v>
          </cell>
          <cell r="I74">
            <v>87287.8</v>
          </cell>
          <cell r="J74">
            <v>4980.2</v>
          </cell>
        </row>
        <row r="75">
          <cell r="F75">
            <v>8</v>
          </cell>
          <cell r="G75">
            <v>138</v>
          </cell>
          <cell r="H75">
            <v>137</v>
          </cell>
          <cell r="I75">
            <v>86918.399999999994</v>
          </cell>
          <cell r="J75">
            <v>4737.7</v>
          </cell>
        </row>
        <row r="76">
          <cell r="F76">
            <v>1</v>
          </cell>
          <cell r="G76" t="str">
            <v>к</v>
          </cell>
          <cell r="H76" t="str">
            <v>к</v>
          </cell>
          <cell r="I76" t="str">
            <v>к</v>
          </cell>
          <cell r="J76" t="str">
            <v>к</v>
          </cell>
        </row>
        <row r="77">
          <cell r="F77">
            <v>3</v>
          </cell>
          <cell r="G77">
            <v>4</v>
          </cell>
          <cell r="H77">
            <v>3</v>
          </cell>
          <cell r="I77">
            <v>300.2</v>
          </cell>
          <cell r="J77">
            <v>28.5</v>
          </cell>
        </row>
        <row r="78">
          <cell r="F78">
            <v>1</v>
          </cell>
          <cell r="G78" t="str">
            <v>к</v>
          </cell>
          <cell r="H78" t="str">
            <v>к</v>
          </cell>
          <cell r="I78" t="str">
            <v>к</v>
          </cell>
          <cell r="J78" t="str">
            <v>к</v>
          </cell>
        </row>
        <row r="79">
          <cell r="F79" t="e">
            <v>#N/A</v>
          </cell>
          <cell r="G79" t="e">
            <v>#N/A</v>
          </cell>
          <cell r="H79" t="e">
            <v>#N/A</v>
          </cell>
          <cell r="I79" t="e">
            <v>#N/A</v>
          </cell>
          <cell r="J79" t="e">
            <v>#N/A</v>
          </cell>
        </row>
        <row r="80">
          <cell r="F80" t="e">
            <v>#N/A</v>
          </cell>
          <cell r="G80" t="e">
            <v>#N/A</v>
          </cell>
          <cell r="H80" t="e">
            <v>#N/A</v>
          </cell>
          <cell r="I80" t="e">
            <v>#N/A</v>
          </cell>
          <cell r="J80" t="e">
            <v>#N/A</v>
          </cell>
        </row>
        <row r="81">
          <cell r="F81">
            <v>3</v>
          </cell>
          <cell r="G81" t="str">
            <v>к</v>
          </cell>
          <cell r="H81" t="str">
            <v>к</v>
          </cell>
          <cell r="I81" t="str">
            <v>к</v>
          </cell>
          <cell r="J81" t="str">
            <v>к</v>
          </cell>
        </row>
        <row r="82">
          <cell r="F82" t="e">
            <v>#N/A</v>
          </cell>
          <cell r="G82" t="e">
            <v>#N/A</v>
          </cell>
          <cell r="H82" t="e">
            <v>#N/A</v>
          </cell>
          <cell r="I82" t="e">
            <v>#N/A</v>
          </cell>
          <cell r="J82" t="e">
            <v>#N/A</v>
          </cell>
        </row>
        <row r="83">
          <cell r="F83">
            <v>3</v>
          </cell>
          <cell r="G83" t="str">
            <v>к</v>
          </cell>
          <cell r="H83" t="str">
            <v>к</v>
          </cell>
          <cell r="I83" t="str">
            <v>к</v>
          </cell>
          <cell r="J83" t="str">
            <v>к</v>
          </cell>
        </row>
        <row r="84">
          <cell r="F84">
            <v>37</v>
          </cell>
          <cell r="G84">
            <v>731</v>
          </cell>
          <cell r="H84">
            <v>716</v>
          </cell>
          <cell r="I84">
            <v>683941.6</v>
          </cell>
          <cell r="J84">
            <v>21388.9</v>
          </cell>
        </row>
        <row r="85">
          <cell r="F85">
            <v>3</v>
          </cell>
          <cell r="G85">
            <v>14</v>
          </cell>
          <cell r="H85">
            <v>13</v>
          </cell>
          <cell r="I85">
            <v>432.5</v>
          </cell>
          <cell r="J85">
            <v>219.4</v>
          </cell>
        </row>
        <row r="86">
          <cell r="F86">
            <v>34</v>
          </cell>
          <cell r="G86">
            <v>717</v>
          </cell>
          <cell r="H86">
            <v>703</v>
          </cell>
          <cell r="I86">
            <v>683509.1</v>
          </cell>
          <cell r="J86">
            <v>21169.5</v>
          </cell>
        </row>
        <row r="87">
          <cell r="F87">
            <v>89</v>
          </cell>
          <cell r="G87">
            <v>1309</v>
          </cell>
          <cell r="H87">
            <v>1283</v>
          </cell>
          <cell r="I87">
            <v>893280</v>
          </cell>
          <cell r="J87">
            <v>50904.5</v>
          </cell>
        </row>
        <row r="88">
          <cell r="F88">
            <v>5</v>
          </cell>
          <cell r="G88">
            <v>37</v>
          </cell>
          <cell r="H88">
            <v>36</v>
          </cell>
          <cell r="I88">
            <v>2732.2</v>
          </cell>
          <cell r="J88">
            <v>641.29999999999995</v>
          </cell>
        </row>
        <row r="89">
          <cell r="F89" t="e">
            <v>#N/A</v>
          </cell>
          <cell r="G89" t="e">
            <v>#N/A</v>
          </cell>
          <cell r="H89" t="e">
            <v>#N/A</v>
          </cell>
          <cell r="I89" t="e">
            <v>#N/A</v>
          </cell>
          <cell r="J89" t="e">
            <v>#N/A</v>
          </cell>
        </row>
        <row r="90">
          <cell r="F90">
            <v>32</v>
          </cell>
          <cell r="G90">
            <v>194</v>
          </cell>
          <cell r="H90">
            <v>182</v>
          </cell>
          <cell r="I90">
            <v>12888.7</v>
          </cell>
          <cell r="J90">
            <v>3197.3</v>
          </cell>
        </row>
        <row r="91">
          <cell r="F91" t="e">
            <v>#N/A</v>
          </cell>
          <cell r="G91" t="e">
            <v>#N/A</v>
          </cell>
          <cell r="H91" t="e">
            <v>#N/A</v>
          </cell>
          <cell r="I91" t="e">
            <v>#N/A</v>
          </cell>
          <cell r="J91" t="e">
            <v>#N/A</v>
          </cell>
        </row>
        <row r="92">
          <cell r="F92">
            <v>4</v>
          </cell>
          <cell r="G92">
            <v>127</v>
          </cell>
          <cell r="H92">
            <v>125</v>
          </cell>
          <cell r="I92">
            <v>40684.300000000003</v>
          </cell>
          <cell r="J92">
            <v>11523.4</v>
          </cell>
        </row>
        <row r="93">
          <cell r="F93">
            <v>37</v>
          </cell>
          <cell r="G93">
            <v>881</v>
          </cell>
          <cell r="H93">
            <v>873</v>
          </cell>
          <cell r="I93">
            <v>808545.6</v>
          </cell>
          <cell r="J93">
            <v>33258.9</v>
          </cell>
        </row>
        <row r="94">
          <cell r="F94">
            <v>7</v>
          </cell>
          <cell r="G94">
            <v>42</v>
          </cell>
          <cell r="H94">
            <v>41</v>
          </cell>
          <cell r="I94">
            <v>4195.5</v>
          </cell>
          <cell r="J94">
            <v>785.4</v>
          </cell>
        </row>
        <row r="95">
          <cell r="F95">
            <v>4</v>
          </cell>
          <cell r="G95">
            <v>28</v>
          </cell>
          <cell r="H95">
            <v>26</v>
          </cell>
          <cell r="I95">
            <v>24233.7</v>
          </cell>
          <cell r="J95">
            <v>1498.2</v>
          </cell>
        </row>
        <row r="96">
          <cell r="F96">
            <v>6</v>
          </cell>
          <cell r="G96">
            <v>211</v>
          </cell>
          <cell r="H96">
            <v>210</v>
          </cell>
          <cell r="I96">
            <v>272264.40000000002</v>
          </cell>
          <cell r="J96">
            <v>4865</v>
          </cell>
        </row>
        <row r="97">
          <cell r="F97" t="e">
            <v>#N/A</v>
          </cell>
          <cell r="G97" t="e">
            <v>#N/A</v>
          </cell>
          <cell r="H97" t="e">
            <v>#N/A</v>
          </cell>
          <cell r="I97" t="e">
            <v>#N/A</v>
          </cell>
          <cell r="J97" t="e">
            <v>#N/A</v>
          </cell>
        </row>
        <row r="98">
          <cell r="F98" t="e">
            <v>#N/A</v>
          </cell>
          <cell r="G98" t="e">
            <v>#N/A</v>
          </cell>
          <cell r="H98" t="e">
            <v>#N/A</v>
          </cell>
          <cell r="I98" t="e">
            <v>#N/A</v>
          </cell>
          <cell r="J98" t="e">
            <v>#N/A</v>
          </cell>
        </row>
        <row r="99">
          <cell r="F99">
            <v>4</v>
          </cell>
          <cell r="G99" t="str">
            <v>к</v>
          </cell>
          <cell r="H99" t="str">
            <v>к</v>
          </cell>
          <cell r="I99" t="str">
            <v>к</v>
          </cell>
          <cell r="J99" t="str">
            <v>к</v>
          </cell>
        </row>
        <row r="100">
          <cell r="F100">
            <v>1</v>
          </cell>
          <cell r="G100" t="str">
            <v>к</v>
          </cell>
          <cell r="H100" t="str">
            <v>к</v>
          </cell>
          <cell r="I100" t="str">
            <v>к</v>
          </cell>
          <cell r="J100" t="str">
            <v>к</v>
          </cell>
        </row>
        <row r="101">
          <cell r="F101">
            <v>1</v>
          </cell>
          <cell r="G101" t="str">
            <v>к</v>
          </cell>
          <cell r="H101" t="str">
            <v>к</v>
          </cell>
          <cell r="I101" t="str">
            <v>к</v>
          </cell>
          <cell r="J101" t="str">
            <v>к</v>
          </cell>
        </row>
        <row r="102">
          <cell r="F102">
            <v>51</v>
          </cell>
          <cell r="G102">
            <v>729</v>
          </cell>
          <cell r="H102">
            <v>715</v>
          </cell>
          <cell r="I102">
            <v>155336.5</v>
          </cell>
          <cell r="J102">
            <v>25418.6</v>
          </cell>
        </row>
        <row r="103">
          <cell r="F103">
            <v>19</v>
          </cell>
          <cell r="G103">
            <v>152</v>
          </cell>
          <cell r="H103">
            <v>145</v>
          </cell>
          <cell r="I103">
            <v>28070.400000000001</v>
          </cell>
          <cell r="J103">
            <v>4023</v>
          </cell>
        </row>
        <row r="104">
          <cell r="F104">
            <v>3</v>
          </cell>
          <cell r="G104" t="str">
            <v>к</v>
          </cell>
          <cell r="H104" t="str">
            <v>к</v>
          </cell>
          <cell r="I104" t="str">
            <v>к</v>
          </cell>
          <cell r="J104" t="str">
            <v>к</v>
          </cell>
        </row>
        <row r="105">
          <cell r="F105" t="e">
            <v>#N/A</v>
          </cell>
          <cell r="G105" t="e">
            <v>#N/A</v>
          </cell>
          <cell r="H105" t="e">
            <v>#N/A</v>
          </cell>
          <cell r="I105" t="e">
            <v>#N/A</v>
          </cell>
          <cell r="J105" t="e">
            <v>#N/A</v>
          </cell>
        </row>
        <row r="106">
          <cell r="F106" t="e">
            <v>#N/A</v>
          </cell>
          <cell r="G106" t="e">
            <v>#N/A</v>
          </cell>
          <cell r="H106" t="e">
            <v>#N/A</v>
          </cell>
          <cell r="I106" t="e">
            <v>#N/A</v>
          </cell>
          <cell r="J106" t="e">
            <v>#N/A</v>
          </cell>
        </row>
        <row r="107">
          <cell r="F107">
            <v>4</v>
          </cell>
          <cell r="G107" t="str">
            <v>к</v>
          </cell>
          <cell r="H107" t="str">
            <v>к</v>
          </cell>
          <cell r="I107" t="str">
            <v>к</v>
          </cell>
          <cell r="J107" t="str">
            <v>к</v>
          </cell>
        </row>
        <row r="108">
          <cell r="F108">
            <v>12</v>
          </cell>
          <cell r="G108">
            <v>150</v>
          </cell>
          <cell r="H108">
            <v>149</v>
          </cell>
          <cell r="I108">
            <v>21870.3</v>
          </cell>
          <cell r="J108">
            <v>9853</v>
          </cell>
        </row>
        <row r="109">
          <cell r="F109">
            <v>2</v>
          </cell>
          <cell r="G109" t="str">
            <v>к</v>
          </cell>
          <cell r="H109" t="str">
            <v>к</v>
          </cell>
          <cell r="I109" t="str">
            <v>к</v>
          </cell>
          <cell r="J109" t="str">
            <v>к</v>
          </cell>
        </row>
        <row r="110">
          <cell r="F110">
            <v>11</v>
          </cell>
          <cell r="G110">
            <v>345</v>
          </cell>
          <cell r="H110">
            <v>340</v>
          </cell>
          <cell r="I110">
            <v>84168.5</v>
          </cell>
          <cell r="J110">
            <v>9658.2000000000007</v>
          </cell>
        </row>
        <row r="111">
          <cell r="F111">
            <v>7</v>
          </cell>
          <cell r="G111">
            <v>626</v>
          </cell>
          <cell r="H111">
            <v>622</v>
          </cell>
          <cell r="I111">
            <v>79112.100000000006</v>
          </cell>
          <cell r="J111">
            <v>26543.1</v>
          </cell>
        </row>
        <row r="112">
          <cell r="F112">
            <v>3</v>
          </cell>
          <cell r="G112" t="str">
            <v>к</v>
          </cell>
          <cell r="H112" t="str">
            <v>к</v>
          </cell>
          <cell r="I112" t="str">
            <v>к</v>
          </cell>
          <cell r="J112" t="str">
            <v>к</v>
          </cell>
        </row>
        <row r="113">
          <cell r="F113" t="e">
            <v>#N/A</v>
          </cell>
          <cell r="G113" t="e">
            <v>#N/A</v>
          </cell>
          <cell r="H113" t="e">
            <v>#N/A</v>
          </cell>
          <cell r="I113" t="e">
            <v>#N/A</v>
          </cell>
          <cell r="J113" t="e">
            <v>#N/A</v>
          </cell>
        </row>
        <row r="114">
          <cell r="F114">
            <v>4</v>
          </cell>
          <cell r="G114" t="str">
            <v>к</v>
          </cell>
          <cell r="H114" t="str">
            <v>к</v>
          </cell>
          <cell r="I114" t="str">
            <v>к</v>
          </cell>
          <cell r="J114" t="str">
            <v>к</v>
          </cell>
        </row>
        <row r="115">
          <cell r="F115" t="e">
            <v>#N/A</v>
          </cell>
          <cell r="G115" t="e">
            <v>#N/A</v>
          </cell>
          <cell r="H115" t="e">
            <v>#N/A</v>
          </cell>
          <cell r="I115" t="e">
            <v>#N/A</v>
          </cell>
          <cell r="J115" t="e">
            <v>#N/A</v>
          </cell>
        </row>
        <row r="116">
          <cell r="F116" t="e">
            <v>#N/A</v>
          </cell>
          <cell r="G116" t="e">
            <v>#N/A</v>
          </cell>
          <cell r="H116" t="e">
            <v>#N/A</v>
          </cell>
          <cell r="I116" t="e">
            <v>#N/A</v>
          </cell>
          <cell r="J116" t="e">
            <v>#N/A</v>
          </cell>
        </row>
        <row r="117">
          <cell r="F117" t="e">
            <v>#N/A</v>
          </cell>
          <cell r="G117" t="e">
            <v>#N/A</v>
          </cell>
          <cell r="H117" t="e">
            <v>#N/A</v>
          </cell>
          <cell r="I117" t="e">
            <v>#N/A</v>
          </cell>
          <cell r="J117" t="e">
            <v>#N/A</v>
          </cell>
        </row>
        <row r="118">
          <cell r="F118" t="e">
            <v>#N/A</v>
          </cell>
          <cell r="G118" t="e">
            <v>#N/A</v>
          </cell>
          <cell r="H118" t="e">
            <v>#N/A</v>
          </cell>
          <cell r="I118" t="e">
            <v>#N/A</v>
          </cell>
          <cell r="J118" t="e">
            <v>#N/A</v>
          </cell>
        </row>
        <row r="119">
          <cell r="F119" t="e">
            <v>#N/A</v>
          </cell>
          <cell r="G119" t="e">
            <v>#N/A</v>
          </cell>
          <cell r="H119" t="e">
            <v>#N/A</v>
          </cell>
          <cell r="I119" t="e">
            <v>#N/A</v>
          </cell>
          <cell r="J119" t="e">
            <v>#N/A</v>
          </cell>
        </row>
        <row r="120">
          <cell r="F120">
            <v>18</v>
          </cell>
          <cell r="G120">
            <v>1611</v>
          </cell>
          <cell r="H120">
            <v>1610</v>
          </cell>
          <cell r="I120">
            <v>457091.7</v>
          </cell>
          <cell r="J120">
            <v>48242.7</v>
          </cell>
        </row>
        <row r="121">
          <cell r="F121">
            <v>4</v>
          </cell>
          <cell r="G121">
            <v>389</v>
          </cell>
          <cell r="H121">
            <v>389</v>
          </cell>
          <cell r="I121">
            <v>133287</v>
          </cell>
          <cell r="J121">
            <v>7748.2</v>
          </cell>
        </row>
        <row r="122">
          <cell r="F122" t="e">
            <v>#N/A</v>
          </cell>
          <cell r="G122" t="e">
            <v>#N/A</v>
          </cell>
          <cell r="H122" t="e">
            <v>#N/A</v>
          </cell>
          <cell r="I122" t="e">
            <v>#N/A</v>
          </cell>
          <cell r="J122" t="e">
            <v>#N/A</v>
          </cell>
        </row>
        <row r="123">
          <cell r="F123" t="e">
            <v>#N/A</v>
          </cell>
          <cell r="G123" t="e">
            <v>#N/A</v>
          </cell>
          <cell r="H123" t="e">
            <v>#N/A</v>
          </cell>
          <cell r="I123" t="e">
            <v>#N/A</v>
          </cell>
          <cell r="J123" t="e">
            <v>#N/A</v>
          </cell>
        </row>
        <row r="124">
          <cell r="F124">
            <v>12</v>
          </cell>
          <cell r="G124">
            <v>850</v>
          </cell>
          <cell r="H124">
            <v>849</v>
          </cell>
          <cell r="I124">
            <v>247141.8</v>
          </cell>
          <cell r="J124">
            <v>32312.3</v>
          </cell>
        </row>
        <row r="125">
          <cell r="F125">
            <v>1</v>
          </cell>
          <cell r="G125" t="str">
            <v>к</v>
          </cell>
          <cell r="H125" t="str">
            <v>к</v>
          </cell>
          <cell r="I125" t="str">
            <v>к</v>
          </cell>
          <cell r="J125" t="str">
            <v>к</v>
          </cell>
        </row>
        <row r="126">
          <cell r="F126">
            <v>1</v>
          </cell>
          <cell r="G126" t="str">
            <v>к</v>
          </cell>
          <cell r="H126" t="str">
            <v>к</v>
          </cell>
          <cell r="I126" t="str">
            <v>к</v>
          </cell>
          <cell r="J126" t="str">
            <v>к</v>
          </cell>
        </row>
        <row r="127">
          <cell r="F127">
            <v>13</v>
          </cell>
          <cell r="G127">
            <v>237</v>
          </cell>
          <cell r="H127">
            <v>234</v>
          </cell>
          <cell r="I127">
            <v>50110.1</v>
          </cell>
          <cell r="J127">
            <v>8556.7999999999993</v>
          </cell>
        </row>
        <row r="128">
          <cell r="F128">
            <v>3</v>
          </cell>
          <cell r="G128">
            <v>15</v>
          </cell>
          <cell r="H128">
            <v>13</v>
          </cell>
          <cell r="I128">
            <v>2679.5</v>
          </cell>
          <cell r="J128">
            <v>268.8</v>
          </cell>
        </row>
        <row r="129">
          <cell r="F129">
            <v>2</v>
          </cell>
          <cell r="G129" t="str">
            <v>к</v>
          </cell>
          <cell r="H129" t="str">
            <v>к</v>
          </cell>
          <cell r="I129" t="str">
            <v>к</v>
          </cell>
          <cell r="J129" t="str">
            <v>к</v>
          </cell>
        </row>
        <row r="130">
          <cell r="F130">
            <v>1</v>
          </cell>
          <cell r="G130" t="str">
            <v>к</v>
          </cell>
          <cell r="H130" t="str">
            <v>к</v>
          </cell>
          <cell r="I130" t="str">
            <v>к</v>
          </cell>
          <cell r="J130" t="str">
            <v>к</v>
          </cell>
        </row>
        <row r="131">
          <cell r="F131">
            <v>1</v>
          </cell>
          <cell r="G131" t="str">
            <v>к</v>
          </cell>
          <cell r="H131" t="str">
            <v>к</v>
          </cell>
          <cell r="I131" t="str">
            <v>к</v>
          </cell>
          <cell r="J131" t="str">
            <v>к</v>
          </cell>
        </row>
        <row r="132">
          <cell r="F132">
            <v>6</v>
          </cell>
          <cell r="G132">
            <v>78</v>
          </cell>
          <cell r="H132">
            <v>77</v>
          </cell>
          <cell r="I132">
            <v>13965.9</v>
          </cell>
          <cell r="J132">
            <v>1682.8</v>
          </cell>
        </row>
        <row r="133">
          <cell r="F133">
            <v>5</v>
          </cell>
          <cell r="G133" t="str">
            <v>к</v>
          </cell>
          <cell r="H133" t="str">
            <v>к</v>
          </cell>
          <cell r="I133" t="str">
            <v>к</v>
          </cell>
          <cell r="J133" t="str">
            <v>к</v>
          </cell>
        </row>
        <row r="134">
          <cell r="F134" t="e">
            <v>#N/A</v>
          </cell>
          <cell r="G134" t="e">
            <v>#N/A</v>
          </cell>
          <cell r="H134" t="e">
            <v>#N/A</v>
          </cell>
          <cell r="I134" t="e">
            <v>#N/A</v>
          </cell>
          <cell r="J134" t="e">
            <v>#N/A</v>
          </cell>
        </row>
        <row r="135">
          <cell r="F135">
            <v>1</v>
          </cell>
          <cell r="G135" t="str">
            <v>к</v>
          </cell>
          <cell r="H135" t="str">
            <v>к</v>
          </cell>
          <cell r="I135" t="str">
            <v>к</v>
          </cell>
          <cell r="J135" t="str">
            <v>к</v>
          </cell>
        </row>
        <row r="136">
          <cell r="F136">
            <v>4</v>
          </cell>
          <cell r="G136">
            <v>3563</v>
          </cell>
          <cell r="H136">
            <v>3563</v>
          </cell>
          <cell r="I136">
            <v>571163.6</v>
          </cell>
          <cell r="J136">
            <v>196375.9</v>
          </cell>
        </row>
        <row r="137">
          <cell r="F137">
            <v>2</v>
          </cell>
          <cell r="G137" t="str">
            <v>к</v>
          </cell>
          <cell r="H137" t="str">
            <v>к</v>
          </cell>
          <cell r="I137" t="str">
            <v>к</v>
          </cell>
          <cell r="J137" t="str">
            <v>к</v>
          </cell>
        </row>
        <row r="138">
          <cell r="F138" t="e">
            <v>#N/A</v>
          </cell>
          <cell r="G138" t="e">
            <v>#N/A</v>
          </cell>
          <cell r="H138" t="e">
            <v>#N/A</v>
          </cell>
          <cell r="I138" t="e">
            <v>#N/A</v>
          </cell>
          <cell r="J138" t="e">
            <v>#N/A</v>
          </cell>
        </row>
        <row r="139">
          <cell r="F139" t="e">
            <v>#N/A</v>
          </cell>
          <cell r="G139" t="e">
            <v>#N/A</v>
          </cell>
          <cell r="H139" t="e">
            <v>#N/A</v>
          </cell>
          <cell r="I139" t="e">
            <v>#N/A</v>
          </cell>
          <cell r="J139" t="e">
            <v>#N/A</v>
          </cell>
        </row>
        <row r="140">
          <cell r="F140">
            <v>1</v>
          </cell>
          <cell r="G140" t="str">
            <v>к</v>
          </cell>
          <cell r="H140" t="str">
            <v>к</v>
          </cell>
          <cell r="I140" t="str">
            <v>к</v>
          </cell>
          <cell r="J140" t="str">
            <v>к</v>
          </cell>
        </row>
        <row r="141">
          <cell r="F141" t="e">
            <v>#N/A</v>
          </cell>
          <cell r="G141" t="e">
            <v>#N/A</v>
          </cell>
          <cell r="H141" t="e">
            <v>#N/A</v>
          </cell>
          <cell r="I141" t="e">
            <v>#N/A</v>
          </cell>
          <cell r="J141" t="e">
            <v>#N/A</v>
          </cell>
        </row>
        <row r="142">
          <cell r="F142">
            <v>1</v>
          </cell>
          <cell r="G142" t="str">
            <v>к</v>
          </cell>
          <cell r="H142" t="str">
            <v>к</v>
          </cell>
          <cell r="I142" t="str">
            <v>к</v>
          </cell>
          <cell r="J142" t="str">
            <v>к</v>
          </cell>
        </row>
        <row r="143">
          <cell r="F143">
            <v>29</v>
          </cell>
          <cell r="G143">
            <v>623</v>
          </cell>
          <cell r="H143">
            <v>612</v>
          </cell>
          <cell r="I143">
            <v>73466</v>
          </cell>
          <cell r="J143">
            <v>9822.7000000000007</v>
          </cell>
        </row>
        <row r="144">
          <cell r="F144">
            <v>16</v>
          </cell>
          <cell r="G144">
            <v>397</v>
          </cell>
          <cell r="H144">
            <v>393</v>
          </cell>
          <cell r="I144">
            <v>162923.5</v>
          </cell>
          <cell r="J144">
            <v>13350.1</v>
          </cell>
        </row>
        <row r="145">
          <cell r="F145">
            <v>1</v>
          </cell>
          <cell r="G145" t="str">
            <v>к</v>
          </cell>
          <cell r="H145" t="str">
            <v>к</v>
          </cell>
          <cell r="I145" t="str">
            <v>к</v>
          </cell>
          <cell r="J145" t="str">
            <v>к</v>
          </cell>
        </row>
        <row r="146">
          <cell r="F146">
            <v>1</v>
          </cell>
          <cell r="G146" t="str">
            <v>к</v>
          </cell>
          <cell r="H146" t="str">
            <v>к</v>
          </cell>
          <cell r="I146" t="str">
            <v>к</v>
          </cell>
          <cell r="J146" t="str">
            <v>к</v>
          </cell>
        </row>
        <row r="147">
          <cell r="F147">
            <v>1</v>
          </cell>
          <cell r="G147" t="str">
            <v>к</v>
          </cell>
          <cell r="H147" t="str">
            <v>к</v>
          </cell>
          <cell r="I147" t="str">
            <v>к</v>
          </cell>
          <cell r="J147" t="str">
            <v>к</v>
          </cell>
        </row>
        <row r="148">
          <cell r="F148">
            <v>2</v>
          </cell>
          <cell r="G148" t="str">
            <v>к</v>
          </cell>
          <cell r="H148" t="str">
            <v>к</v>
          </cell>
          <cell r="I148" t="str">
            <v>к</v>
          </cell>
          <cell r="J148" t="str">
            <v>к</v>
          </cell>
        </row>
        <row r="149">
          <cell r="F149">
            <v>6</v>
          </cell>
          <cell r="G149">
            <v>205</v>
          </cell>
          <cell r="H149">
            <v>203</v>
          </cell>
          <cell r="I149">
            <v>124254.9</v>
          </cell>
          <cell r="J149">
            <v>7840.7</v>
          </cell>
        </row>
        <row r="150">
          <cell r="F150">
            <v>5</v>
          </cell>
          <cell r="G150">
            <v>176</v>
          </cell>
          <cell r="H150">
            <v>176</v>
          </cell>
          <cell r="I150">
            <v>37264.800000000003</v>
          </cell>
          <cell r="J150">
            <v>5180.3</v>
          </cell>
        </row>
        <row r="151">
          <cell r="F151">
            <v>46</v>
          </cell>
          <cell r="G151">
            <v>212</v>
          </cell>
          <cell r="H151">
            <v>165</v>
          </cell>
          <cell r="I151">
            <v>16725.599999999999</v>
          </cell>
          <cell r="J151">
            <v>5424.4</v>
          </cell>
        </row>
        <row r="152">
          <cell r="F152">
            <v>39</v>
          </cell>
          <cell r="G152">
            <v>196</v>
          </cell>
          <cell r="H152">
            <v>159</v>
          </cell>
          <cell r="I152">
            <v>16479.599999999999</v>
          </cell>
          <cell r="J152">
            <v>5348.3</v>
          </cell>
        </row>
        <row r="153">
          <cell r="F153">
            <v>7</v>
          </cell>
          <cell r="G153">
            <v>16</v>
          </cell>
          <cell r="H153">
            <v>6</v>
          </cell>
          <cell r="I153">
            <v>246</v>
          </cell>
          <cell r="J153">
            <v>76.099999999999994</v>
          </cell>
        </row>
        <row r="154">
          <cell r="F154">
            <v>31</v>
          </cell>
          <cell r="G154">
            <v>5257</v>
          </cell>
          <cell r="H154">
            <v>5250</v>
          </cell>
          <cell r="I154">
            <v>2061332.3</v>
          </cell>
          <cell r="J154">
            <v>247877.7</v>
          </cell>
        </row>
        <row r="155">
          <cell r="F155">
            <v>31</v>
          </cell>
          <cell r="G155">
            <v>5257</v>
          </cell>
          <cell r="H155">
            <v>5250</v>
          </cell>
          <cell r="I155">
            <v>2061332.3</v>
          </cell>
          <cell r="J155">
            <v>247877.7</v>
          </cell>
        </row>
        <row r="156">
          <cell r="F156">
            <v>12</v>
          </cell>
          <cell r="G156" t="str">
            <v>к</v>
          </cell>
          <cell r="H156" t="str">
            <v>к</v>
          </cell>
          <cell r="I156" t="str">
            <v>к</v>
          </cell>
          <cell r="J156" t="str">
            <v>к</v>
          </cell>
        </row>
        <row r="157">
          <cell r="F157">
            <v>2</v>
          </cell>
          <cell r="G157" t="str">
            <v>к</v>
          </cell>
          <cell r="H157" t="str">
            <v>к</v>
          </cell>
          <cell r="I157" t="str">
            <v>к</v>
          </cell>
          <cell r="J157" t="str">
            <v>к</v>
          </cell>
        </row>
        <row r="158">
          <cell r="F158">
            <v>17</v>
          </cell>
          <cell r="G158">
            <v>1073</v>
          </cell>
          <cell r="H158">
            <v>1068</v>
          </cell>
          <cell r="I158">
            <v>267353.90000000002</v>
          </cell>
          <cell r="J158">
            <v>36851.1</v>
          </cell>
        </row>
        <row r="159">
          <cell r="F159">
            <v>89</v>
          </cell>
          <cell r="G159">
            <v>1901</v>
          </cell>
          <cell r="H159">
            <v>1885</v>
          </cell>
          <cell r="I159">
            <v>194821.3</v>
          </cell>
          <cell r="J159">
            <v>60357.4</v>
          </cell>
        </row>
        <row r="160">
          <cell r="F160">
            <v>34</v>
          </cell>
          <cell r="G160" t="str">
            <v>к</v>
          </cell>
          <cell r="H160" t="str">
            <v>к</v>
          </cell>
          <cell r="I160" t="str">
            <v>к</v>
          </cell>
          <cell r="J160" t="str">
            <v>к</v>
          </cell>
        </row>
        <row r="161">
          <cell r="F161">
            <v>2</v>
          </cell>
          <cell r="G161" t="str">
            <v>к</v>
          </cell>
          <cell r="H161" t="str">
            <v>к</v>
          </cell>
          <cell r="I161" t="str">
            <v>к</v>
          </cell>
          <cell r="J161" t="str">
            <v>к</v>
          </cell>
        </row>
        <row r="162">
          <cell r="F162">
            <v>53</v>
          </cell>
          <cell r="G162">
            <v>599</v>
          </cell>
          <cell r="H162">
            <v>587</v>
          </cell>
          <cell r="I162">
            <v>75267.8</v>
          </cell>
          <cell r="J162">
            <v>13939.5</v>
          </cell>
        </row>
        <row r="163">
          <cell r="F163">
            <v>40</v>
          </cell>
          <cell r="G163">
            <v>504</v>
          </cell>
          <cell r="H163">
            <v>496</v>
          </cell>
          <cell r="I163">
            <v>47866.8</v>
          </cell>
          <cell r="J163">
            <v>12227.3</v>
          </cell>
        </row>
        <row r="164">
          <cell r="F164">
            <v>2</v>
          </cell>
          <cell r="G164" t="str">
            <v>к</v>
          </cell>
          <cell r="H164" t="str">
            <v>к</v>
          </cell>
          <cell r="I164" t="str">
            <v>к</v>
          </cell>
          <cell r="J164" t="str">
            <v>к</v>
          </cell>
        </row>
        <row r="165">
          <cell r="F165">
            <v>11</v>
          </cell>
          <cell r="G165" t="str">
            <v>к</v>
          </cell>
          <cell r="H165" t="str">
            <v>к</v>
          </cell>
          <cell r="I165" t="str">
            <v>к</v>
          </cell>
          <cell r="J165" t="str">
            <v>к</v>
          </cell>
        </row>
        <row r="166">
          <cell r="F166" t="e">
            <v>#N/A</v>
          </cell>
          <cell r="G166" t="e">
            <v>#N/A</v>
          </cell>
          <cell r="H166" t="e">
            <v>#N/A</v>
          </cell>
          <cell r="I166" t="e">
            <v>#N/A</v>
          </cell>
          <cell r="J166" t="e">
            <v>#N/A</v>
          </cell>
        </row>
        <row r="167">
          <cell r="F167">
            <v>402</v>
          </cell>
          <cell r="G167">
            <v>4771</v>
          </cell>
          <cell r="H167">
            <v>4625</v>
          </cell>
          <cell r="I167">
            <v>1216326</v>
          </cell>
          <cell r="J167">
            <v>111573.5</v>
          </cell>
        </row>
        <row r="168">
          <cell r="F168">
            <v>213</v>
          </cell>
          <cell r="G168">
            <v>3482</v>
          </cell>
          <cell r="H168">
            <v>3422</v>
          </cell>
          <cell r="I168">
            <v>785318.5</v>
          </cell>
          <cell r="J168">
            <v>80625.600000000006</v>
          </cell>
        </row>
        <row r="169">
          <cell r="F169">
            <v>21</v>
          </cell>
          <cell r="G169">
            <v>168</v>
          </cell>
          <cell r="H169">
            <v>161</v>
          </cell>
          <cell r="I169">
            <v>56018.2</v>
          </cell>
          <cell r="J169">
            <v>2891.4</v>
          </cell>
        </row>
        <row r="170">
          <cell r="F170">
            <v>192</v>
          </cell>
          <cell r="G170">
            <v>3314</v>
          </cell>
          <cell r="H170">
            <v>3261</v>
          </cell>
          <cell r="I170">
            <v>729300.3</v>
          </cell>
          <cell r="J170">
            <v>77734.2</v>
          </cell>
        </row>
        <row r="171">
          <cell r="F171">
            <v>36</v>
          </cell>
          <cell r="G171">
            <v>325</v>
          </cell>
          <cell r="H171">
            <v>313</v>
          </cell>
          <cell r="I171">
            <v>89628.2</v>
          </cell>
          <cell r="J171">
            <v>9211.7999999999993</v>
          </cell>
        </row>
        <row r="172">
          <cell r="F172">
            <v>17</v>
          </cell>
          <cell r="G172">
            <v>251</v>
          </cell>
          <cell r="H172">
            <v>244</v>
          </cell>
          <cell r="I172">
            <v>71528.100000000006</v>
          </cell>
          <cell r="J172">
            <v>7478.3</v>
          </cell>
        </row>
        <row r="173">
          <cell r="F173">
            <v>13</v>
          </cell>
          <cell r="G173">
            <v>55</v>
          </cell>
          <cell r="H173">
            <v>52</v>
          </cell>
          <cell r="I173">
            <v>6809.3</v>
          </cell>
          <cell r="J173">
            <v>1069.2</v>
          </cell>
        </row>
        <row r="174">
          <cell r="F174">
            <v>6</v>
          </cell>
          <cell r="G174">
            <v>19</v>
          </cell>
          <cell r="H174">
            <v>17</v>
          </cell>
          <cell r="I174">
            <v>11290.8</v>
          </cell>
          <cell r="J174">
            <v>664.3</v>
          </cell>
        </row>
        <row r="175">
          <cell r="F175">
            <v>153</v>
          </cell>
          <cell r="G175">
            <v>964</v>
          </cell>
          <cell r="H175">
            <v>890</v>
          </cell>
          <cell r="I175">
            <v>341379.3</v>
          </cell>
          <cell r="J175">
            <v>21736.1</v>
          </cell>
        </row>
        <row r="176">
          <cell r="F176">
            <v>2</v>
          </cell>
          <cell r="G176" t="str">
            <v>к</v>
          </cell>
          <cell r="H176" t="str">
            <v>к</v>
          </cell>
          <cell r="I176" t="str">
            <v>к</v>
          </cell>
          <cell r="J176" t="str">
            <v>к</v>
          </cell>
        </row>
        <row r="177">
          <cell r="F177">
            <v>117</v>
          </cell>
          <cell r="G177" t="str">
            <v>к</v>
          </cell>
          <cell r="H177" t="str">
            <v>к</v>
          </cell>
          <cell r="I177" t="str">
            <v>к</v>
          </cell>
          <cell r="J177" t="str">
            <v>к</v>
          </cell>
        </row>
        <row r="178">
          <cell r="F178">
            <v>19</v>
          </cell>
          <cell r="G178">
            <v>110</v>
          </cell>
          <cell r="H178">
            <v>101</v>
          </cell>
          <cell r="I178">
            <v>54827</v>
          </cell>
          <cell r="J178">
            <v>2825</v>
          </cell>
        </row>
        <row r="179">
          <cell r="F179">
            <v>15</v>
          </cell>
          <cell r="G179">
            <v>40</v>
          </cell>
          <cell r="H179">
            <v>38</v>
          </cell>
          <cell r="I179">
            <v>11253.1</v>
          </cell>
          <cell r="J179">
            <v>1041.8</v>
          </cell>
        </row>
        <row r="180">
          <cell r="F180">
            <v>1052</v>
          </cell>
          <cell r="G180">
            <v>10321</v>
          </cell>
          <cell r="H180">
            <v>9822</v>
          </cell>
          <cell r="I180">
            <v>47472769.799999997</v>
          </cell>
          <cell r="J180">
            <v>531086.4</v>
          </cell>
        </row>
        <row r="181">
          <cell r="F181">
            <v>108</v>
          </cell>
          <cell r="G181">
            <v>515</v>
          </cell>
          <cell r="H181">
            <v>452</v>
          </cell>
          <cell r="I181">
            <v>378000.7</v>
          </cell>
          <cell r="J181">
            <v>11541.7</v>
          </cell>
        </row>
        <row r="182">
          <cell r="F182">
            <v>30</v>
          </cell>
          <cell r="G182">
            <v>186</v>
          </cell>
          <cell r="H182">
            <v>176</v>
          </cell>
          <cell r="I182">
            <v>254369.9</v>
          </cell>
          <cell r="J182">
            <v>4866.8999999999996</v>
          </cell>
        </row>
        <row r="183">
          <cell r="F183">
            <v>38</v>
          </cell>
          <cell r="G183">
            <v>192</v>
          </cell>
          <cell r="H183">
            <v>155</v>
          </cell>
          <cell r="I183">
            <v>54714.2</v>
          </cell>
          <cell r="J183">
            <v>4491.8</v>
          </cell>
        </row>
        <row r="184">
          <cell r="F184">
            <v>40</v>
          </cell>
          <cell r="G184">
            <v>137</v>
          </cell>
          <cell r="H184">
            <v>121</v>
          </cell>
          <cell r="I184">
            <v>68916.600000000006</v>
          </cell>
          <cell r="J184">
            <v>2183</v>
          </cell>
        </row>
        <row r="185">
          <cell r="F185" t="e">
            <v>#N/A</v>
          </cell>
          <cell r="G185" t="e">
            <v>#N/A</v>
          </cell>
          <cell r="H185" t="e">
            <v>#N/A</v>
          </cell>
          <cell r="I185" t="e">
            <v>#N/A</v>
          </cell>
          <cell r="J185" t="e">
            <v>#N/A</v>
          </cell>
        </row>
        <row r="186">
          <cell r="F186">
            <v>659</v>
          </cell>
          <cell r="G186">
            <v>6011</v>
          </cell>
          <cell r="H186">
            <v>5698</v>
          </cell>
          <cell r="I186">
            <v>45283650.600000001</v>
          </cell>
          <cell r="J186">
            <v>434438.7</v>
          </cell>
        </row>
        <row r="187">
          <cell r="F187">
            <v>91</v>
          </cell>
          <cell r="G187">
            <v>176</v>
          </cell>
          <cell r="H187">
            <v>131</v>
          </cell>
          <cell r="I187">
            <v>29720.400000000001</v>
          </cell>
          <cell r="J187">
            <v>1901</v>
          </cell>
        </row>
        <row r="188">
          <cell r="F188">
            <v>53</v>
          </cell>
          <cell r="G188">
            <v>296</v>
          </cell>
          <cell r="H188">
            <v>275</v>
          </cell>
          <cell r="I188">
            <v>1621494.1</v>
          </cell>
          <cell r="J188">
            <v>26441.5</v>
          </cell>
        </row>
        <row r="189">
          <cell r="F189">
            <v>85</v>
          </cell>
          <cell r="G189">
            <v>3149</v>
          </cell>
          <cell r="H189">
            <v>3111</v>
          </cell>
          <cell r="I189">
            <v>39177942.200000003</v>
          </cell>
          <cell r="J189">
            <v>328805.59999999998</v>
          </cell>
        </row>
        <row r="190">
          <cell r="F190">
            <v>91</v>
          </cell>
          <cell r="G190">
            <v>451</v>
          </cell>
          <cell r="H190">
            <v>393</v>
          </cell>
          <cell r="I190">
            <v>351905.4</v>
          </cell>
          <cell r="J190">
            <v>22239.5</v>
          </cell>
        </row>
        <row r="191">
          <cell r="F191">
            <v>17</v>
          </cell>
          <cell r="G191">
            <v>85</v>
          </cell>
          <cell r="H191">
            <v>67</v>
          </cell>
          <cell r="I191">
            <v>95050.3</v>
          </cell>
          <cell r="J191">
            <v>1005.7</v>
          </cell>
        </row>
        <row r="192">
          <cell r="F192">
            <v>40</v>
          </cell>
          <cell r="G192">
            <v>283</v>
          </cell>
          <cell r="H192">
            <v>264</v>
          </cell>
          <cell r="I192">
            <v>629792.5</v>
          </cell>
          <cell r="J192">
            <v>16738.599999999999</v>
          </cell>
        </row>
        <row r="193">
          <cell r="F193">
            <v>205</v>
          </cell>
          <cell r="G193">
            <v>1199</v>
          </cell>
          <cell r="H193">
            <v>1115</v>
          </cell>
          <cell r="I193">
            <v>3119954.3</v>
          </cell>
          <cell r="J193">
            <v>30770.799999999999</v>
          </cell>
        </row>
        <row r="194">
          <cell r="F194">
            <v>77</v>
          </cell>
          <cell r="G194">
            <v>372</v>
          </cell>
          <cell r="H194">
            <v>342</v>
          </cell>
          <cell r="I194">
            <v>257791.4</v>
          </cell>
          <cell r="J194">
            <v>6536</v>
          </cell>
        </row>
        <row r="195">
          <cell r="F195">
            <v>285</v>
          </cell>
          <cell r="G195">
            <v>3795</v>
          </cell>
          <cell r="H195">
            <v>3672</v>
          </cell>
          <cell r="I195">
            <v>1811118.5</v>
          </cell>
          <cell r="J195">
            <v>85106</v>
          </cell>
        </row>
        <row r="196">
          <cell r="F196">
            <v>124</v>
          </cell>
          <cell r="G196">
            <v>1062</v>
          </cell>
          <cell r="H196">
            <v>1018</v>
          </cell>
          <cell r="I196">
            <v>395968.8</v>
          </cell>
          <cell r="J196">
            <v>19685.3</v>
          </cell>
        </row>
        <row r="197">
          <cell r="F197">
            <v>16</v>
          </cell>
          <cell r="G197">
            <v>760</v>
          </cell>
          <cell r="H197">
            <v>754</v>
          </cell>
          <cell r="I197">
            <v>542474.6</v>
          </cell>
          <cell r="J197">
            <v>20753.099999999999</v>
          </cell>
        </row>
        <row r="198">
          <cell r="F198">
            <v>18</v>
          </cell>
          <cell r="G198">
            <v>202</v>
          </cell>
          <cell r="H198">
            <v>198</v>
          </cell>
          <cell r="I198">
            <v>225121.6</v>
          </cell>
          <cell r="J198">
            <v>7267.8</v>
          </cell>
        </row>
        <row r="199">
          <cell r="F199">
            <v>10</v>
          </cell>
          <cell r="G199">
            <v>36</v>
          </cell>
          <cell r="H199">
            <v>29</v>
          </cell>
          <cell r="I199">
            <v>18974.5</v>
          </cell>
          <cell r="J199">
            <v>1032.3</v>
          </cell>
        </row>
        <row r="200">
          <cell r="F200">
            <v>19</v>
          </cell>
          <cell r="G200">
            <v>751</v>
          </cell>
          <cell r="H200">
            <v>746</v>
          </cell>
          <cell r="I200">
            <v>374284.7</v>
          </cell>
          <cell r="J200">
            <v>14923.1</v>
          </cell>
        </row>
        <row r="201">
          <cell r="F201">
            <v>14</v>
          </cell>
          <cell r="G201">
            <v>180</v>
          </cell>
          <cell r="H201">
            <v>167</v>
          </cell>
          <cell r="I201">
            <v>15724</v>
          </cell>
          <cell r="J201">
            <v>2291.3000000000002</v>
          </cell>
        </row>
        <row r="202">
          <cell r="F202">
            <v>72</v>
          </cell>
          <cell r="G202">
            <v>772</v>
          </cell>
          <cell r="H202">
            <v>736</v>
          </cell>
          <cell r="I202">
            <v>232726</v>
          </cell>
          <cell r="J202">
            <v>18766.099999999999</v>
          </cell>
        </row>
        <row r="203">
          <cell r="F203">
            <v>5</v>
          </cell>
          <cell r="G203">
            <v>12</v>
          </cell>
          <cell r="H203">
            <v>10</v>
          </cell>
          <cell r="I203">
            <v>662.8</v>
          </cell>
          <cell r="J203">
            <v>149.6</v>
          </cell>
        </row>
        <row r="204">
          <cell r="F204">
            <v>7</v>
          </cell>
          <cell r="G204">
            <v>20</v>
          </cell>
          <cell r="H204">
            <v>14</v>
          </cell>
          <cell r="I204">
            <v>5181.5</v>
          </cell>
          <cell r="J204">
            <v>237.4</v>
          </cell>
        </row>
        <row r="205">
          <cell r="F205">
            <v>195</v>
          </cell>
          <cell r="G205">
            <v>5298</v>
          </cell>
          <cell r="H205">
            <v>5240</v>
          </cell>
          <cell r="I205">
            <v>1914181.4</v>
          </cell>
          <cell r="J205">
            <v>140722.6</v>
          </cell>
        </row>
        <row r="206">
          <cell r="F206">
            <v>136</v>
          </cell>
          <cell r="G206">
            <v>3058</v>
          </cell>
          <cell r="H206">
            <v>3011</v>
          </cell>
          <cell r="I206">
            <v>796436.9</v>
          </cell>
          <cell r="J206">
            <v>71014.100000000006</v>
          </cell>
        </row>
        <row r="207">
          <cell r="F207" t="e">
            <v>#N/A</v>
          </cell>
          <cell r="G207" t="e">
            <v>#N/A</v>
          </cell>
          <cell r="H207" t="e">
            <v>#N/A</v>
          </cell>
          <cell r="I207" t="e">
            <v>#N/A</v>
          </cell>
          <cell r="J207" t="e">
            <v>#N/A</v>
          </cell>
        </row>
        <row r="208">
          <cell r="F208" t="e">
            <v>#N/A</v>
          </cell>
          <cell r="G208" t="e">
            <v>#N/A</v>
          </cell>
          <cell r="H208" t="e">
            <v>#N/A</v>
          </cell>
          <cell r="I208" t="e">
            <v>#N/A</v>
          </cell>
          <cell r="J208" t="e">
            <v>#N/A</v>
          </cell>
        </row>
        <row r="209">
          <cell r="F209">
            <v>29</v>
          </cell>
          <cell r="G209">
            <v>1491</v>
          </cell>
          <cell r="H209">
            <v>1470</v>
          </cell>
          <cell r="I209">
            <v>128343.2</v>
          </cell>
          <cell r="J209">
            <v>35051.5</v>
          </cell>
        </row>
        <row r="210">
          <cell r="F210">
            <v>107</v>
          </cell>
          <cell r="G210">
            <v>1567</v>
          </cell>
          <cell r="H210">
            <v>1541</v>
          </cell>
          <cell r="I210">
            <v>668093.69999999995</v>
          </cell>
          <cell r="J210">
            <v>35962.6</v>
          </cell>
        </row>
        <row r="211">
          <cell r="F211" t="e">
            <v>#N/A</v>
          </cell>
          <cell r="G211" t="e">
            <v>#N/A</v>
          </cell>
          <cell r="H211" t="e">
            <v>#N/A</v>
          </cell>
          <cell r="I211" t="e">
            <v>#N/A</v>
          </cell>
          <cell r="J211" t="e">
            <v>#N/A</v>
          </cell>
        </row>
        <row r="212">
          <cell r="F212">
            <v>2</v>
          </cell>
          <cell r="G212" t="str">
            <v>к</v>
          </cell>
          <cell r="H212" t="str">
            <v>к</v>
          </cell>
          <cell r="I212" t="str">
            <v>к</v>
          </cell>
          <cell r="J212" t="str">
            <v>к</v>
          </cell>
        </row>
        <row r="213">
          <cell r="F213" t="e">
            <v>#N/A</v>
          </cell>
          <cell r="G213" t="e">
            <v>#N/A</v>
          </cell>
          <cell r="H213" t="e">
            <v>#N/A</v>
          </cell>
          <cell r="I213" t="e">
            <v>#N/A</v>
          </cell>
          <cell r="J213" t="e">
            <v>#N/A</v>
          </cell>
        </row>
        <row r="214">
          <cell r="F214" t="e">
            <v>#N/A</v>
          </cell>
          <cell r="G214" t="e">
            <v>#N/A</v>
          </cell>
          <cell r="H214" t="e">
            <v>#N/A</v>
          </cell>
          <cell r="I214" t="e">
            <v>#N/A</v>
          </cell>
          <cell r="J214" t="e">
            <v>#N/A</v>
          </cell>
        </row>
        <row r="215">
          <cell r="F215">
            <v>2</v>
          </cell>
          <cell r="G215" t="str">
            <v>к</v>
          </cell>
          <cell r="H215" t="str">
            <v>к</v>
          </cell>
          <cell r="I215" t="str">
            <v>к</v>
          </cell>
          <cell r="J215" t="str">
            <v>к</v>
          </cell>
        </row>
        <row r="216">
          <cell r="F216" t="e">
            <v>#N/A</v>
          </cell>
          <cell r="G216" t="e">
            <v>#N/A</v>
          </cell>
          <cell r="H216" t="e">
            <v>#N/A</v>
          </cell>
          <cell r="I216" t="e">
            <v>#N/A</v>
          </cell>
          <cell r="J216" t="e">
            <v>#N/A</v>
          </cell>
        </row>
        <row r="217">
          <cell r="F217">
            <v>1</v>
          </cell>
          <cell r="G217" t="str">
            <v>к</v>
          </cell>
          <cell r="H217" t="str">
            <v>к</v>
          </cell>
          <cell r="I217" t="str">
            <v>к</v>
          </cell>
          <cell r="J217" t="str">
            <v>к</v>
          </cell>
        </row>
        <row r="218">
          <cell r="F218">
            <v>1</v>
          </cell>
          <cell r="G218" t="str">
            <v>к</v>
          </cell>
          <cell r="H218" t="str">
            <v>к</v>
          </cell>
          <cell r="I218" t="str">
            <v>к</v>
          </cell>
          <cell r="J218" t="str">
            <v>к</v>
          </cell>
        </row>
        <row r="219">
          <cell r="F219" t="e">
            <v>#N/A</v>
          </cell>
          <cell r="G219" t="e">
            <v>#N/A</v>
          </cell>
          <cell r="H219" t="e">
            <v>#N/A</v>
          </cell>
          <cell r="I219" t="e">
            <v>#N/A</v>
          </cell>
          <cell r="J219" t="e">
            <v>#N/A</v>
          </cell>
        </row>
        <row r="220">
          <cell r="F220">
            <v>54</v>
          </cell>
          <cell r="G220">
            <v>2202</v>
          </cell>
          <cell r="H220">
            <v>2193</v>
          </cell>
          <cell r="I220">
            <v>1117084.3</v>
          </cell>
          <cell r="J220">
            <v>68761.399999999994</v>
          </cell>
        </row>
        <row r="221">
          <cell r="F221">
            <v>18</v>
          </cell>
          <cell r="G221">
            <v>555</v>
          </cell>
          <cell r="H221">
            <v>555</v>
          </cell>
          <cell r="I221">
            <v>804415.7</v>
          </cell>
          <cell r="J221">
            <v>21052.799999999999</v>
          </cell>
        </row>
        <row r="222">
          <cell r="F222">
            <v>36</v>
          </cell>
          <cell r="G222">
            <v>1647</v>
          </cell>
          <cell r="H222">
            <v>1638</v>
          </cell>
          <cell r="I222">
            <v>312668.59999999998</v>
          </cell>
          <cell r="J222">
            <v>47708.6</v>
          </cell>
        </row>
        <row r="223">
          <cell r="F223">
            <v>2</v>
          </cell>
          <cell r="G223" t="str">
            <v>к</v>
          </cell>
          <cell r="H223" t="str">
            <v>к</v>
          </cell>
          <cell r="I223" t="str">
            <v>к</v>
          </cell>
          <cell r="J223" t="str">
            <v>к</v>
          </cell>
        </row>
        <row r="224">
          <cell r="F224" t="e">
            <v>#N/A</v>
          </cell>
          <cell r="G224" t="e">
            <v>#N/A</v>
          </cell>
          <cell r="H224" t="e">
            <v>#N/A</v>
          </cell>
          <cell r="I224" t="e">
            <v>#N/A</v>
          </cell>
          <cell r="J224" t="e">
            <v>#N/A</v>
          </cell>
        </row>
        <row r="225">
          <cell r="F225">
            <v>2</v>
          </cell>
          <cell r="G225" t="str">
            <v>к</v>
          </cell>
          <cell r="H225" t="str">
            <v>к</v>
          </cell>
          <cell r="I225" t="str">
            <v>к</v>
          </cell>
          <cell r="J225" t="str">
            <v>к</v>
          </cell>
        </row>
        <row r="226">
          <cell r="F226">
            <v>93</v>
          </cell>
          <cell r="G226">
            <v>695</v>
          </cell>
          <cell r="H226">
            <v>676</v>
          </cell>
          <cell r="I226">
            <v>56147.6</v>
          </cell>
          <cell r="J226">
            <v>11724.4</v>
          </cell>
        </row>
        <row r="227">
          <cell r="F227">
            <v>14</v>
          </cell>
          <cell r="G227">
            <v>132</v>
          </cell>
          <cell r="H227">
            <v>129</v>
          </cell>
          <cell r="I227">
            <v>16369.6</v>
          </cell>
          <cell r="J227">
            <v>2819.2</v>
          </cell>
        </row>
        <row r="228">
          <cell r="F228">
            <v>7</v>
          </cell>
          <cell r="G228">
            <v>101</v>
          </cell>
          <cell r="H228">
            <v>99</v>
          </cell>
          <cell r="I228">
            <v>14728.9</v>
          </cell>
          <cell r="J228">
            <v>2351.6999999999998</v>
          </cell>
        </row>
        <row r="229">
          <cell r="F229">
            <v>6</v>
          </cell>
          <cell r="G229" t="str">
            <v>к</v>
          </cell>
          <cell r="H229" t="str">
            <v>к</v>
          </cell>
          <cell r="I229" t="str">
            <v>к</v>
          </cell>
          <cell r="J229" t="str">
            <v>к</v>
          </cell>
        </row>
        <row r="230">
          <cell r="F230">
            <v>1</v>
          </cell>
          <cell r="G230" t="str">
            <v>к</v>
          </cell>
          <cell r="H230" t="str">
            <v>к</v>
          </cell>
          <cell r="I230" t="str">
            <v>к</v>
          </cell>
          <cell r="J230" t="str">
            <v>к</v>
          </cell>
        </row>
        <row r="231">
          <cell r="F231" t="e">
            <v>#N/A</v>
          </cell>
          <cell r="G231" t="e">
            <v>#N/A</v>
          </cell>
          <cell r="H231" t="e">
            <v>#N/A</v>
          </cell>
          <cell r="I231" t="e">
            <v>#N/A</v>
          </cell>
          <cell r="J231" t="e">
            <v>#N/A</v>
          </cell>
        </row>
        <row r="232">
          <cell r="F232">
            <v>79</v>
          </cell>
          <cell r="G232">
            <v>563</v>
          </cell>
          <cell r="H232">
            <v>547</v>
          </cell>
          <cell r="I232">
            <v>39778</v>
          </cell>
          <cell r="J232">
            <v>8905.2000000000007</v>
          </cell>
        </row>
        <row r="233">
          <cell r="F233">
            <v>49</v>
          </cell>
          <cell r="G233">
            <v>300</v>
          </cell>
          <cell r="H233">
            <v>291</v>
          </cell>
          <cell r="I233">
            <v>20337.599999999999</v>
          </cell>
          <cell r="J233">
            <v>4671.2</v>
          </cell>
        </row>
        <row r="234">
          <cell r="F234">
            <v>6</v>
          </cell>
          <cell r="G234">
            <v>23</v>
          </cell>
          <cell r="H234">
            <v>22</v>
          </cell>
          <cell r="I234">
            <v>1055.0999999999999</v>
          </cell>
          <cell r="J234">
            <v>443.2</v>
          </cell>
        </row>
        <row r="235">
          <cell r="F235">
            <v>24</v>
          </cell>
          <cell r="G235">
            <v>240</v>
          </cell>
          <cell r="H235">
            <v>234</v>
          </cell>
          <cell r="I235">
            <v>18385.3</v>
          </cell>
          <cell r="J235">
            <v>3790.8</v>
          </cell>
        </row>
        <row r="236">
          <cell r="F236">
            <v>154</v>
          </cell>
          <cell r="G236">
            <v>1162</v>
          </cell>
          <cell r="H236">
            <v>1102</v>
          </cell>
          <cell r="I236">
            <v>494510.2</v>
          </cell>
          <cell r="J236">
            <v>33589.699999999997</v>
          </cell>
        </row>
        <row r="237">
          <cell r="F237">
            <v>54</v>
          </cell>
          <cell r="G237">
            <v>625</v>
          </cell>
          <cell r="H237">
            <v>589</v>
          </cell>
          <cell r="I237">
            <v>355320.9</v>
          </cell>
          <cell r="J237">
            <v>15333.6</v>
          </cell>
        </row>
        <row r="238">
          <cell r="F238">
            <v>54</v>
          </cell>
          <cell r="G238">
            <v>625</v>
          </cell>
          <cell r="H238">
            <v>589</v>
          </cell>
          <cell r="I238">
            <v>355320.9</v>
          </cell>
          <cell r="J238">
            <v>15333.6</v>
          </cell>
        </row>
        <row r="239">
          <cell r="F239" t="e">
            <v>#N/A</v>
          </cell>
          <cell r="G239" t="e">
            <v>#N/A</v>
          </cell>
          <cell r="H239" t="e">
            <v>#N/A</v>
          </cell>
          <cell r="I239" t="e">
            <v>#N/A</v>
          </cell>
          <cell r="J239" t="e">
            <v>#N/A</v>
          </cell>
        </row>
        <row r="240">
          <cell r="F240">
            <v>7</v>
          </cell>
          <cell r="G240">
            <v>36</v>
          </cell>
          <cell r="H240">
            <v>36</v>
          </cell>
          <cell r="I240">
            <v>1127.3</v>
          </cell>
          <cell r="J240">
            <v>999.2</v>
          </cell>
        </row>
        <row r="241">
          <cell r="F241">
            <v>7</v>
          </cell>
          <cell r="G241">
            <v>36</v>
          </cell>
          <cell r="H241">
            <v>36</v>
          </cell>
          <cell r="I241">
            <v>1127.3</v>
          </cell>
          <cell r="J241">
            <v>999.2</v>
          </cell>
        </row>
        <row r="242">
          <cell r="F242" t="e">
            <v>#N/A</v>
          </cell>
          <cell r="G242" t="e">
            <v>#N/A</v>
          </cell>
          <cell r="H242" t="e">
            <v>#N/A</v>
          </cell>
          <cell r="I242" t="e">
            <v>#N/A</v>
          </cell>
          <cell r="J242" t="e">
            <v>#N/A</v>
          </cell>
        </row>
        <row r="243">
          <cell r="F243">
            <v>20</v>
          </cell>
          <cell r="G243">
            <v>116</v>
          </cell>
          <cell r="H243">
            <v>114</v>
          </cell>
          <cell r="I243">
            <v>21662.400000000001</v>
          </cell>
          <cell r="J243">
            <v>2714.1</v>
          </cell>
        </row>
        <row r="244">
          <cell r="F244">
            <v>13</v>
          </cell>
          <cell r="G244">
            <v>23</v>
          </cell>
          <cell r="H244">
            <v>21</v>
          </cell>
          <cell r="I244">
            <v>1123.7</v>
          </cell>
          <cell r="J244">
            <v>466.4</v>
          </cell>
        </row>
        <row r="245">
          <cell r="F245">
            <v>7</v>
          </cell>
          <cell r="G245">
            <v>93</v>
          </cell>
          <cell r="H245">
            <v>93</v>
          </cell>
          <cell r="I245">
            <v>20538.7</v>
          </cell>
          <cell r="J245">
            <v>2247.6999999999998</v>
          </cell>
        </row>
        <row r="246">
          <cell r="F246">
            <v>23</v>
          </cell>
          <cell r="G246">
            <v>190</v>
          </cell>
          <cell r="H246">
            <v>188</v>
          </cell>
          <cell r="I246">
            <v>43673.9</v>
          </cell>
          <cell r="J246">
            <v>8966.4</v>
          </cell>
        </row>
        <row r="247">
          <cell r="F247">
            <v>15</v>
          </cell>
          <cell r="G247">
            <v>170</v>
          </cell>
          <cell r="H247">
            <v>170</v>
          </cell>
          <cell r="I247">
            <v>39430</v>
          </cell>
          <cell r="J247">
            <v>8388.1</v>
          </cell>
        </row>
        <row r="248">
          <cell r="F248">
            <v>3</v>
          </cell>
          <cell r="G248" t="str">
            <v>к</v>
          </cell>
          <cell r="H248" t="str">
            <v>к</v>
          </cell>
          <cell r="I248" t="str">
            <v>к</v>
          </cell>
          <cell r="J248" t="str">
            <v>к</v>
          </cell>
        </row>
        <row r="249">
          <cell r="F249">
            <v>1</v>
          </cell>
          <cell r="G249" t="str">
            <v>к</v>
          </cell>
          <cell r="H249" t="str">
            <v>к</v>
          </cell>
          <cell r="I249" t="str">
            <v>к</v>
          </cell>
          <cell r="J249" t="str">
            <v>к</v>
          </cell>
        </row>
        <row r="250">
          <cell r="F250">
            <v>4</v>
          </cell>
          <cell r="G250">
            <v>8</v>
          </cell>
          <cell r="H250">
            <v>6</v>
          </cell>
          <cell r="I250">
            <v>1721</v>
          </cell>
          <cell r="J250">
            <v>299.3</v>
          </cell>
        </row>
        <row r="251">
          <cell r="F251">
            <v>32</v>
          </cell>
          <cell r="G251">
            <v>150</v>
          </cell>
          <cell r="H251">
            <v>136</v>
          </cell>
          <cell r="I251">
            <v>25761.599999999999</v>
          </cell>
          <cell r="J251">
            <v>4421.6000000000004</v>
          </cell>
        </row>
        <row r="252">
          <cell r="F252">
            <v>18</v>
          </cell>
          <cell r="G252">
            <v>45</v>
          </cell>
          <cell r="H252">
            <v>39</v>
          </cell>
          <cell r="I252">
            <v>46964.1</v>
          </cell>
          <cell r="J252">
            <v>1154.8</v>
          </cell>
        </row>
        <row r="253">
          <cell r="F253">
            <v>10</v>
          </cell>
          <cell r="G253">
            <v>36</v>
          </cell>
          <cell r="H253">
            <v>34</v>
          </cell>
          <cell r="I253">
            <v>46581.8</v>
          </cell>
          <cell r="J253">
            <v>1035.4000000000001</v>
          </cell>
        </row>
        <row r="254">
          <cell r="F254">
            <v>8</v>
          </cell>
          <cell r="G254">
            <v>9</v>
          </cell>
          <cell r="H254">
            <v>5</v>
          </cell>
          <cell r="I254">
            <v>382.3</v>
          </cell>
          <cell r="J254">
            <v>119.4</v>
          </cell>
        </row>
        <row r="255">
          <cell r="F255">
            <v>39</v>
          </cell>
          <cell r="G255">
            <v>221</v>
          </cell>
          <cell r="H255">
            <v>211</v>
          </cell>
          <cell r="I255">
            <v>33558.300000000003</v>
          </cell>
          <cell r="J255">
            <v>9834.1</v>
          </cell>
        </row>
        <row r="256">
          <cell r="F256">
            <v>28</v>
          </cell>
          <cell r="G256">
            <v>194</v>
          </cell>
          <cell r="H256">
            <v>191</v>
          </cell>
          <cell r="I256">
            <v>27248.6</v>
          </cell>
          <cell r="J256">
            <v>9439.7999999999993</v>
          </cell>
        </row>
        <row r="257">
          <cell r="F257">
            <v>2</v>
          </cell>
          <cell r="G257" t="str">
            <v>к</v>
          </cell>
          <cell r="H257" t="str">
            <v>к</v>
          </cell>
          <cell r="I257" t="str">
            <v>к</v>
          </cell>
          <cell r="J257" t="str">
            <v>к</v>
          </cell>
        </row>
        <row r="258">
          <cell r="F258" t="e">
            <v>#N/A</v>
          </cell>
          <cell r="G258" t="e">
            <v>#N/A</v>
          </cell>
          <cell r="H258" t="e">
            <v>#N/A</v>
          </cell>
          <cell r="I258" t="e">
            <v>#N/A</v>
          </cell>
          <cell r="J258" t="e">
            <v>#N/A</v>
          </cell>
        </row>
        <row r="259">
          <cell r="F259" t="e">
            <v>#N/A</v>
          </cell>
          <cell r="G259" t="e">
            <v>#N/A</v>
          </cell>
          <cell r="H259" t="e">
            <v>#N/A</v>
          </cell>
          <cell r="I259" t="e">
            <v>#N/A</v>
          </cell>
          <cell r="J259" t="e">
            <v>#N/A</v>
          </cell>
        </row>
        <row r="260">
          <cell r="F260">
            <v>26</v>
          </cell>
          <cell r="G260" t="str">
            <v>к</v>
          </cell>
          <cell r="H260" t="str">
            <v>к</v>
          </cell>
          <cell r="I260" t="str">
            <v>к</v>
          </cell>
          <cell r="J260" t="str">
            <v>к</v>
          </cell>
        </row>
        <row r="261">
          <cell r="F261" t="e">
            <v>#N/A</v>
          </cell>
          <cell r="G261" t="e">
            <v>#N/A</v>
          </cell>
          <cell r="H261" t="e">
            <v>#N/A</v>
          </cell>
          <cell r="I261" t="e">
            <v>#N/A</v>
          </cell>
          <cell r="J261" t="e">
            <v>#N/A</v>
          </cell>
        </row>
        <row r="262">
          <cell r="F262" t="e">
            <v>#N/A</v>
          </cell>
          <cell r="G262" t="e">
            <v>#N/A</v>
          </cell>
          <cell r="H262" t="e">
            <v>#N/A</v>
          </cell>
          <cell r="I262" t="e">
            <v>#N/A</v>
          </cell>
          <cell r="J262" t="e">
            <v>#N/A</v>
          </cell>
        </row>
        <row r="263">
          <cell r="F263" t="e">
            <v>#N/A</v>
          </cell>
          <cell r="G263" t="e">
            <v>#N/A</v>
          </cell>
          <cell r="H263" t="e">
            <v>#N/A</v>
          </cell>
          <cell r="I263" t="e">
            <v>#N/A</v>
          </cell>
          <cell r="J263" t="e">
            <v>#N/A</v>
          </cell>
        </row>
        <row r="264">
          <cell r="F264" t="e">
            <v>#N/A</v>
          </cell>
          <cell r="G264" t="e">
            <v>#N/A</v>
          </cell>
          <cell r="H264" t="e">
            <v>#N/A</v>
          </cell>
          <cell r="I264" t="e">
            <v>#N/A</v>
          </cell>
          <cell r="J264" t="e">
            <v>#N/A</v>
          </cell>
        </row>
        <row r="265">
          <cell r="F265">
            <v>11</v>
          </cell>
          <cell r="G265">
            <v>27</v>
          </cell>
          <cell r="H265">
            <v>20</v>
          </cell>
          <cell r="I265">
            <v>6309.7</v>
          </cell>
          <cell r="J265">
            <v>394.3</v>
          </cell>
        </row>
        <row r="266">
          <cell r="F266">
            <v>5</v>
          </cell>
          <cell r="G266">
            <v>11</v>
          </cell>
          <cell r="H266">
            <v>10</v>
          </cell>
          <cell r="I266">
            <v>895.3</v>
          </cell>
          <cell r="J266">
            <v>295.39999999999998</v>
          </cell>
        </row>
        <row r="267">
          <cell r="F267">
            <v>6</v>
          </cell>
          <cell r="G267">
            <v>16</v>
          </cell>
          <cell r="H267">
            <v>10</v>
          </cell>
          <cell r="I267">
            <v>5414.4</v>
          </cell>
          <cell r="J267">
            <v>98.9</v>
          </cell>
        </row>
        <row r="268">
          <cell r="F268" t="e">
            <v>#N/A</v>
          </cell>
          <cell r="G268" t="e">
            <v>#N/A</v>
          </cell>
          <cell r="H268" t="e">
            <v>#N/A</v>
          </cell>
          <cell r="I268" t="e">
            <v>#N/A</v>
          </cell>
          <cell r="J268" t="e">
            <v>#N/A</v>
          </cell>
        </row>
        <row r="269">
          <cell r="F269">
            <v>460</v>
          </cell>
          <cell r="G269">
            <v>2153</v>
          </cell>
          <cell r="H269">
            <v>2003</v>
          </cell>
          <cell r="I269">
            <v>352750</v>
          </cell>
          <cell r="J269">
            <v>57438.8</v>
          </cell>
        </row>
        <row r="270">
          <cell r="F270">
            <v>460</v>
          </cell>
          <cell r="G270">
            <v>2153</v>
          </cell>
          <cell r="H270">
            <v>2003</v>
          </cell>
          <cell r="I270">
            <v>352750</v>
          </cell>
          <cell r="J270">
            <v>57438.8</v>
          </cell>
        </row>
        <row r="271">
          <cell r="F271">
            <v>10</v>
          </cell>
          <cell r="G271">
            <v>18</v>
          </cell>
          <cell r="H271">
            <v>16</v>
          </cell>
          <cell r="I271">
            <v>2040.8</v>
          </cell>
          <cell r="J271">
            <v>374.2</v>
          </cell>
        </row>
        <row r="272">
          <cell r="F272">
            <v>416</v>
          </cell>
          <cell r="G272">
            <v>1930</v>
          </cell>
          <cell r="H272">
            <v>1799</v>
          </cell>
          <cell r="I272">
            <v>339214.8</v>
          </cell>
          <cell r="J272">
            <v>53056.3</v>
          </cell>
        </row>
        <row r="273">
          <cell r="F273">
            <v>34</v>
          </cell>
          <cell r="G273">
            <v>205</v>
          </cell>
          <cell r="H273">
            <v>188</v>
          </cell>
          <cell r="I273">
            <v>11494.4</v>
          </cell>
          <cell r="J273">
            <v>4008.3</v>
          </cell>
        </row>
        <row r="274">
          <cell r="F274">
            <v>255</v>
          </cell>
          <cell r="G274">
            <v>1238</v>
          </cell>
          <cell r="H274">
            <v>1148</v>
          </cell>
          <cell r="I274">
            <v>136490.9</v>
          </cell>
          <cell r="J274">
            <v>37626.699999999997</v>
          </cell>
        </row>
        <row r="275">
          <cell r="F275">
            <v>47</v>
          </cell>
          <cell r="G275">
            <v>87</v>
          </cell>
          <cell r="H275">
            <v>61</v>
          </cell>
          <cell r="I275">
            <v>8035.1</v>
          </cell>
          <cell r="J275">
            <v>1278.8</v>
          </cell>
        </row>
        <row r="276">
          <cell r="F276">
            <v>27</v>
          </cell>
          <cell r="G276">
            <v>48</v>
          </cell>
          <cell r="H276">
            <v>28</v>
          </cell>
          <cell r="I276">
            <v>3071.5</v>
          </cell>
          <cell r="J276">
            <v>613</v>
          </cell>
        </row>
        <row r="277">
          <cell r="F277">
            <v>20</v>
          </cell>
          <cell r="G277">
            <v>39</v>
          </cell>
          <cell r="H277">
            <v>33</v>
          </cell>
          <cell r="I277">
            <v>4963.6000000000004</v>
          </cell>
          <cell r="J277">
            <v>665.8</v>
          </cell>
        </row>
        <row r="278">
          <cell r="F278">
            <v>18</v>
          </cell>
          <cell r="G278">
            <v>31</v>
          </cell>
          <cell r="H278">
            <v>17</v>
          </cell>
          <cell r="I278">
            <v>1206.3</v>
          </cell>
          <cell r="J278">
            <v>571.9</v>
          </cell>
        </row>
        <row r="279">
          <cell r="F279">
            <v>3</v>
          </cell>
          <cell r="G279" t="str">
            <v>к</v>
          </cell>
          <cell r="H279" t="str">
            <v>к</v>
          </cell>
          <cell r="I279" t="str">
            <v>к</v>
          </cell>
          <cell r="J279" t="str">
            <v>к</v>
          </cell>
        </row>
        <row r="280">
          <cell r="F280">
            <v>15</v>
          </cell>
          <cell r="G280" t="str">
            <v>к</v>
          </cell>
          <cell r="H280" t="str">
            <v>к</v>
          </cell>
          <cell r="I280" t="str">
            <v>к</v>
          </cell>
          <cell r="J280" t="str">
            <v>к</v>
          </cell>
        </row>
        <row r="281">
          <cell r="F281">
            <v>122</v>
          </cell>
          <cell r="G281">
            <v>732</v>
          </cell>
          <cell r="H281">
            <v>704</v>
          </cell>
          <cell r="I281">
            <v>72793.8</v>
          </cell>
          <cell r="J281">
            <v>25562.9</v>
          </cell>
        </row>
        <row r="282">
          <cell r="F282">
            <v>112</v>
          </cell>
          <cell r="G282">
            <v>600</v>
          </cell>
          <cell r="H282">
            <v>574</v>
          </cell>
          <cell r="I282">
            <v>57716.7</v>
          </cell>
          <cell r="J282">
            <v>18083.400000000001</v>
          </cell>
        </row>
        <row r="283">
          <cell r="F283">
            <v>10</v>
          </cell>
          <cell r="G283">
            <v>132</v>
          </cell>
          <cell r="H283">
            <v>130</v>
          </cell>
          <cell r="I283">
            <v>15077.1</v>
          </cell>
          <cell r="J283">
            <v>7479.5</v>
          </cell>
        </row>
        <row r="284">
          <cell r="F284">
            <v>19</v>
          </cell>
          <cell r="G284">
            <v>207</v>
          </cell>
          <cell r="H284">
            <v>203</v>
          </cell>
          <cell r="I284">
            <v>13050.4</v>
          </cell>
          <cell r="J284">
            <v>6564.9</v>
          </cell>
        </row>
        <row r="285">
          <cell r="F285">
            <v>18</v>
          </cell>
          <cell r="G285" t="str">
            <v>к</v>
          </cell>
          <cell r="H285" t="str">
            <v>к</v>
          </cell>
          <cell r="I285" t="str">
            <v>к</v>
          </cell>
          <cell r="J285" t="str">
            <v>к</v>
          </cell>
        </row>
        <row r="286">
          <cell r="F286">
            <v>1</v>
          </cell>
          <cell r="G286" t="str">
            <v>к</v>
          </cell>
          <cell r="H286" t="str">
            <v>к</v>
          </cell>
          <cell r="I286" t="str">
            <v>к</v>
          </cell>
          <cell r="J286" t="str">
            <v>к</v>
          </cell>
        </row>
        <row r="287">
          <cell r="F287">
            <v>35</v>
          </cell>
          <cell r="G287">
            <v>120</v>
          </cell>
          <cell r="H287">
            <v>106</v>
          </cell>
          <cell r="I287">
            <v>38425.300000000003</v>
          </cell>
          <cell r="J287">
            <v>2188.1999999999998</v>
          </cell>
        </row>
        <row r="288">
          <cell r="F288">
            <v>25</v>
          </cell>
          <cell r="G288">
            <v>98</v>
          </cell>
          <cell r="H288">
            <v>88</v>
          </cell>
          <cell r="I288">
            <v>37654.699999999997</v>
          </cell>
          <cell r="J288">
            <v>1849.3</v>
          </cell>
        </row>
        <row r="289">
          <cell r="F289">
            <v>10</v>
          </cell>
          <cell r="G289">
            <v>22</v>
          </cell>
          <cell r="H289">
            <v>18</v>
          </cell>
          <cell r="I289">
            <v>770.6</v>
          </cell>
          <cell r="J289">
            <v>338.9</v>
          </cell>
        </row>
        <row r="290">
          <cell r="F290">
            <v>12</v>
          </cell>
          <cell r="G290" t="str">
            <v>к</v>
          </cell>
          <cell r="H290" t="str">
            <v>к</v>
          </cell>
          <cell r="I290" t="str">
            <v>к</v>
          </cell>
          <cell r="J290" t="str">
            <v>к</v>
          </cell>
        </row>
        <row r="291">
          <cell r="F291" t="e">
            <v>#N/A</v>
          </cell>
          <cell r="G291" t="e">
            <v>#N/A</v>
          </cell>
          <cell r="H291" t="e">
            <v>#N/A</v>
          </cell>
          <cell r="I291" t="e">
            <v>#N/A</v>
          </cell>
          <cell r="J291" t="e">
            <v>#N/A</v>
          </cell>
        </row>
        <row r="292">
          <cell r="F292">
            <v>5</v>
          </cell>
          <cell r="G292">
            <v>7</v>
          </cell>
          <cell r="H292">
            <v>4</v>
          </cell>
          <cell r="I292">
            <v>42.8</v>
          </cell>
          <cell r="J292">
            <v>31.8</v>
          </cell>
        </row>
        <row r="293">
          <cell r="F293">
            <v>1</v>
          </cell>
          <cell r="G293" t="str">
            <v>к</v>
          </cell>
          <cell r="H293" t="str">
            <v>к</v>
          </cell>
          <cell r="I293" t="str">
            <v>к</v>
          </cell>
          <cell r="J293" t="str">
            <v>к</v>
          </cell>
        </row>
        <row r="294">
          <cell r="F294">
            <v>6</v>
          </cell>
          <cell r="G294">
            <v>37</v>
          </cell>
          <cell r="H294">
            <v>37</v>
          </cell>
          <cell r="I294">
            <v>2003.7</v>
          </cell>
          <cell r="J294">
            <v>1179.0999999999999</v>
          </cell>
        </row>
        <row r="295">
          <cell r="F295">
            <v>2</v>
          </cell>
          <cell r="G295" t="str">
            <v>к</v>
          </cell>
          <cell r="H295" t="str">
            <v>к</v>
          </cell>
          <cell r="I295" t="str">
            <v>к</v>
          </cell>
          <cell r="J295" t="str">
            <v>к</v>
          </cell>
        </row>
        <row r="296">
          <cell r="F296">
            <v>220</v>
          </cell>
          <cell r="G296">
            <v>2966</v>
          </cell>
          <cell r="H296">
            <v>2897</v>
          </cell>
          <cell r="I296">
            <v>261150.5</v>
          </cell>
          <cell r="J296">
            <v>66447.899999999994</v>
          </cell>
        </row>
        <row r="297">
          <cell r="F297">
            <v>26</v>
          </cell>
          <cell r="G297">
            <v>218</v>
          </cell>
          <cell r="H297">
            <v>213</v>
          </cell>
          <cell r="I297">
            <v>28203.4</v>
          </cell>
          <cell r="J297">
            <v>6343.8</v>
          </cell>
        </row>
        <row r="298">
          <cell r="F298">
            <v>13</v>
          </cell>
          <cell r="G298">
            <v>23</v>
          </cell>
          <cell r="H298">
            <v>18</v>
          </cell>
          <cell r="I298">
            <v>2160.1</v>
          </cell>
          <cell r="J298">
            <v>375</v>
          </cell>
        </row>
        <row r="299">
          <cell r="F299">
            <v>1</v>
          </cell>
          <cell r="G299" t="str">
            <v>к</v>
          </cell>
          <cell r="H299" t="str">
            <v>к</v>
          </cell>
          <cell r="I299" t="str">
            <v>к</v>
          </cell>
          <cell r="J299" t="str">
            <v>к</v>
          </cell>
        </row>
        <row r="300">
          <cell r="F300">
            <v>12</v>
          </cell>
          <cell r="G300" t="str">
            <v>к</v>
          </cell>
          <cell r="H300" t="str">
            <v>к</v>
          </cell>
          <cell r="I300" t="str">
            <v>к</v>
          </cell>
          <cell r="J300" t="str">
            <v>к</v>
          </cell>
        </row>
        <row r="301">
          <cell r="F301" t="e">
            <v>#N/A</v>
          </cell>
          <cell r="G301" t="e">
            <v>#N/A</v>
          </cell>
          <cell r="H301" t="e">
            <v>#N/A</v>
          </cell>
          <cell r="I301" t="e">
            <v>#N/A</v>
          </cell>
          <cell r="J301" t="e">
            <v>#N/A</v>
          </cell>
        </row>
        <row r="302">
          <cell r="F302">
            <v>5</v>
          </cell>
          <cell r="G302">
            <v>312</v>
          </cell>
          <cell r="H302">
            <v>311</v>
          </cell>
          <cell r="I302">
            <v>8715</v>
          </cell>
          <cell r="J302">
            <v>6109.1</v>
          </cell>
        </row>
        <row r="303">
          <cell r="F303">
            <v>4</v>
          </cell>
          <cell r="G303" t="str">
            <v>к</v>
          </cell>
          <cell r="H303" t="str">
            <v>к</v>
          </cell>
          <cell r="I303" t="str">
            <v>к</v>
          </cell>
          <cell r="J303" t="str">
            <v>к</v>
          </cell>
        </row>
        <row r="304">
          <cell r="F304">
            <v>1</v>
          </cell>
          <cell r="G304" t="str">
            <v>к</v>
          </cell>
          <cell r="H304" t="str">
            <v>к</v>
          </cell>
          <cell r="I304" t="str">
            <v>к</v>
          </cell>
          <cell r="J304" t="str">
            <v>к</v>
          </cell>
        </row>
        <row r="305">
          <cell r="F305" t="e">
            <v>#N/A</v>
          </cell>
          <cell r="G305" t="e">
            <v>#N/A</v>
          </cell>
          <cell r="H305" t="e">
            <v>#N/A</v>
          </cell>
          <cell r="I305" t="e">
            <v>#N/A</v>
          </cell>
          <cell r="J305" t="e">
            <v>#N/A</v>
          </cell>
        </row>
        <row r="306">
          <cell r="F306">
            <v>48</v>
          </cell>
          <cell r="G306">
            <v>116</v>
          </cell>
          <cell r="H306">
            <v>88</v>
          </cell>
          <cell r="I306">
            <v>9793.4</v>
          </cell>
          <cell r="J306">
            <v>1423.6</v>
          </cell>
        </row>
        <row r="307">
          <cell r="F307">
            <v>45</v>
          </cell>
          <cell r="G307" t="str">
            <v>к</v>
          </cell>
          <cell r="H307" t="str">
            <v>к</v>
          </cell>
          <cell r="I307" t="str">
            <v>к</v>
          </cell>
          <cell r="J307" t="str">
            <v>к</v>
          </cell>
        </row>
        <row r="308">
          <cell r="F308">
            <v>3</v>
          </cell>
          <cell r="G308" t="str">
            <v>к</v>
          </cell>
          <cell r="H308" t="str">
            <v>к</v>
          </cell>
          <cell r="I308" t="str">
            <v>к</v>
          </cell>
          <cell r="J308" t="str">
            <v>к</v>
          </cell>
        </row>
        <row r="309">
          <cell r="F309">
            <v>40</v>
          </cell>
          <cell r="G309">
            <v>557</v>
          </cell>
          <cell r="H309">
            <v>544</v>
          </cell>
          <cell r="I309">
            <v>32275.7</v>
          </cell>
          <cell r="J309">
            <v>9592.9</v>
          </cell>
        </row>
        <row r="310">
          <cell r="F310">
            <v>36</v>
          </cell>
          <cell r="G310">
            <v>478</v>
          </cell>
          <cell r="H310">
            <v>470</v>
          </cell>
          <cell r="I310">
            <v>24912.799999999999</v>
          </cell>
          <cell r="J310">
            <v>7782.7</v>
          </cell>
        </row>
        <row r="311">
          <cell r="F311">
            <v>4</v>
          </cell>
          <cell r="G311">
            <v>79</v>
          </cell>
          <cell r="H311">
            <v>74</v>
          </cell>
          <cell r="I311">
            <v>7362.9</v>
          </cell>
          <cell r="J311">
            <v>1810.2</v>
          </cell>
        </row>
        <row r="312">
          <cell r="F312" t="e">
            <v>#N/A</v>
          </cell>
          <cell r="G312" t="e">
            <v>#N/A</v>
          </cell>
          <cell r="H312" t="e">
            <v>#N/A</v>
          </cell>
          <cell r="I312" t="e">
            <v>#N/A</v>
          </cell>
          <cell r="J312" t="e">
            <v>#N/A</v>
          </cell>
        </row>
        <row r="313">
          <cell r="F313">
            <v>88</v>
          </cell>
          <cell r="G313">
            <v>1668</v>
          </cell>
          <cell r="H313">
            <v>1648</v>
          </cell>
          <cell r="I313">
            <v>124635.1</v>
          </cell>
          <cell r="J313">
            <v>40255.1</v>
          </cell>
        </row>
        <row r="314">
          <cell r="F314">
            <v>71</v>
          </cell>
          <cell r="G314">
            <v>1236</v>
          </cell>
          <cell r="H314">
            <v>1218</v>
          </cell>
          <cell r="I314">
            <v>86836</v>
          </cell>
          <cell r="J314">
            <v>32119.9</v>
          </cell>
        </row>
        <row r="315">
          <cell r="F315">
            <v>15</v>
          </cell>
          <cell r="G315" t="str">
            <v>к</v>
          </cell>
          <cell r="H315" t="str">
            <v>к</v>
          </cell>
          <cell r="I315" t="str">
            <v>к</v>
          </cell>
          <cell r="J315" t="str">
            <v>к</v>
          </cell>
        </row>
        <row r="316">
          <cell r="F316">
            <v>2</v>
          </cell>
          <cell r="G316" t="str">
            <v>к</v>
          </cell>
          <cell r="H316" t="str">
            <v>к</v>
          </cell>
          <cell r="I316" t="str">
            <v>к</v>
          </cell>
          <cell r="J316" t="str">
            <v>к</v>
          </cell>
        </row>
        <row r="317">
          <cell r="F317">
            <v>13</v>
          </cell>
          <cell r="G317">
            <v>95</v>
          </cell>
          <cell r="H317">
            <v>93</v>
          </cell>
          <cell r="I317">
            <v>57527.9</v>
          </cell>
          <cell r="J317">
            <v>2723.4</v>
          </cell>
        </row>
        <row r="318">
          <cell r="F318">
            <v>1</v>
          </cell>
          <cell r="G318" t="str">
            <v>к</v>
          </cell>
          <cell r="H318" t="str">
            <v>к</v>
          </cell>
          <cell r="I318" t="str">
            <v>к</v>
          </cell>
          <cell r="J318" t="str">
            <v>к</v>
          </cell>
        </row>
        <row r="319">
          <cell r="F319">
            <v>1</v>
          </cell>
          <cell r="G319" t="str">
            <v>к</v>
          </cell>
          <cell r="H319" t="str">
            <v>к</v>
          </cell>
          <cell r="I319" t="str">
            <v>к</v>
          </cell>
          <cell r="J319" t="str">
            <v>к</v>
          </cell>
        </row>
        <row r="320">
          <cell r="F320" t="e">
            <v>#N/A</v>
          </cell>
          <cell r="G320" t="e">
            <v>#N/A</v>
          </cell>
          <cell r="H320" t="e">
            <v>#N/A</v>
          </cell>
          <cell r="I320" t="e">
            <v>#N/A</v>
          </cell>
          <cell r="J320" t="e">
            <v>#N/A</v>
          </cell>
        </row>
        <row r="321">
          <cell r="F321">
            <v>11</v>
          </cell>
          <cell r="G321" t="str">
            <v>к</v>
          </cell>
          <cell r="H321" t="str">
            <v>к</v>
          </cell>
          <cell r="I321" t="str">
            <v>к</v>
          </cell>
          <cell r="J321" t="str">
            <v>к</v>
          </cell>
        </row>
        <row r="322">
          <cell r="F322">
            <v>22</v>
          </cell>
          <cell r="G322">
            <v>127</v>
          </cell>
          <cell r="H322">
            <v>117</v>
          </cell>
          <cell r="I322">
            <v>7373.3</v>
          </cell>
          <cell r="J322">
            <v>2343.9</v>
          </cell>
        </row>
        <row r="323">
          <cell r="F323">
            <v>22</v>
          </cell>
          <cell r="G323">
            <v>127</v>
          </cell>
          <cell r="H323">
            <v>117</v>
          </cell>
          <cell r="I323">
            <v>7373.3</v>
          </cell>
          <cell r="J323">
            <v>2343.9</v>
          </cell>
        </row>
        <row r="324">
          <cell r="F324">
            <v>1</v>
          </cell>
          <cell r="G324" t="str">
            <v>к</v>
          </cell>
          <cell r="H324" t="str">
            <v>к</v>
          </cell>
          <cell r="I324" t="str">
            <v>к</v>
          </cell>
          <cell r="J324" t="str">
            <v>к</v>
          </cell>
        </row>
        <row r="325">
          <cell r="F325" t="e">
            <v>#N/A</v>
          </cell>
          <cell r="G325" t="e">
            <v>#N/A</v>
          </cell>
          <cell r="H325" t="e">
            <v>#N/A</v>
          </cell>
          <cell r="I325" t="e">
            <v>#N/A</v>
          </cell>
          <cell r="J325" t="e">
            <v>#N/A</v>
          </cell>
        </row>
        <row r="326">
          <cell r="F326">
            <v>3</v>
          </cell>
          <cell r="G326" t="str">
            <v>к</v>
          </cell>
          <cell r="H326" t="str">
            <v>к</v>
          </cell>
          <cell r="I326" t="str">
            <v>к</v>
          </cell>
          <cell r="J326" t="str">
            <v>к</v>
          </cell>
        </row>
        <row r="327">
          <cell r="F327" t="e">
            <v>#N/A</v>
          </cell>
          <cell r="G327" t="e">
            <v>#N/A</v>
          </cell>
          <cell r="H327" t="e">
            <v>#N/A</v>
          </cell>
          <cell r="I327" t="e">
            <v>#N/A</v>
          </cell>
          <cell r="J327" t="e">
            <v>#N/A</v>
          </cell>
        </row>
        <row r="328">
          <cell r="F328">
            <v>16</v>
          </cell>
          <cell r="G328">
            <v>109</v>
          </cell>
          <cell r="H328">
            <v>102</v>
          </cell>
          <cell r="I328">
            <v>6906.8</v>
          </cell>
          <cell r="J328">
            <v>2173.8000000000002</v>
          </cell>
        </row>
        <row r="329">
          <cell r="F329">
            <v>2</v>
          </cell>
          <cell r="G329" t="str">
            <v>к</v>
          </cell>
          <cell r="H329" t="str">
            <v>к</v>
          </cell>
          <cell r="I329" t="str">
            <v>к</v>
          </cell>
          <cell r="J329" t="str">
            <v>к</v>
          </cell>
        </row>
        <row r="330">
          <cell r="F330">
            <v>91</v>
          </cell>
          <cell r="G330">
            <v>854</v>
          </cell>
          <cell r="H330">
            <v>828</v>
          </cell>
          <cell r="I330">
            <v>56466.7</v>
          </cell>
          <cell r="J330">
            <v>17191</v>
          </cell>
        </row>
        <row r="331">
          <cell r="F331">
            <v>91</v>
          </cell>
          <cell r="G331">
            <v>854</v>
          </cell>
          <cell r="H331">
            <v>828</v>
          </cell>
          <cell r="I331">
            <v>56466.7</v>
          </cell>
          <cell r="J331">
            <v>17191</v>
          </cell>
        </row>
        <row r="332">
          <cell r="F332">
            <v>11</v>
          </cell>
          <cell r="G332">
            <v>321</v>
          </cell>
          <cell r="H332">
            <v>320</v>
          </cell>
          <cell r="I332">
            <v>27283.599999999999</v>
          </cell>
          <cell r="J332">
            <v>8501.2999999999993</v>
          </cell>
        </row>
        <row r="333">
          <cell r="F333">
            <v>62</v>
          </cell>
          <cell r="G333">
            <v>439</v>
          </cell>
          <cell r="H333">
            <v>421</v>
          </cell>
          <cell r="I333">
            <v>24171.4</v>
          </cell>
          <cell r="J333">
            <v>6465.4</v>
          </cell>
        </row>
        <row r="334">
          <cell r="F334">
            <v>18</v>
          </cell>
          <cell r="G334">
            <v>94</v>
          </cell>
          <cell r="H334">
            <v>87</v>
          </cell>
          <cell r="I334">
            <v>5011.7</v>
          </cell>
          <cell r="J334">
            <v>2224.3000000000002</v>
          </cell>
        </row>
        <row r="335">
          <cell r="F335" t="e">
            <v>#N/A</v>
          </cell>
          <cell r="G335" t="e">
            <v>#N/A</v>
          </cell>
          <cell r="H335" t="e">
            <v>#N/A</v>
          </cell>
          <cell r="I335" t="e">
            <v>#N/A</v>
          </cell>
          <cell r="J335" t="e">
            <v>#N/A</v>
          </cell>
        </row>
        <row r="336">
          <cell r="F336" t="e">
            <v>#N/A</v>
          </cell>
          <cell r="G336" t="e">
            <v>#N/A</v>
          </cell>
          <cell r="H336" t="e">
            <v>#N/A</v>
          </cell>
          <cell r="I336" t="e">
            <v>#N/A</v>
          </cell>
          <cell r="J336" t="e">
            <v>#N/A</v>
          </cell>
        </row>
        <row r="337">
          <cell r="F337" t="e">
            <v>#N/A</v>
          </cell>
          <cell r="G337" t="e">
            <v>#N/A</v>
          </cell>
          <cell r="H337" t="e">
            <v>#N/A</v>
          </cell>
          <cell r="I337" t="e">
            <v>#N/A</v>
          </cell>
          <cell r="J337" t="e">
            <v>#N/A</v>
          </cell>
        </row>
        <row r="338">
          <cell r="F338" t="e">
            <v>#N/A</v>
          </cell>
          <cell r="G338" t="e">
            <v>#N/A</v>
          </cell>
          <cell r="H338" t="e">
            <v>#N/A</v>
          </cell>
          <cell r="I338" t="e">
            <v>#N/A</v>
          </cell>
          <cell r="J338" t="e">
            <v>#N/A</v>
          </cell>
        </row>
        <row r="339">
          <cell r="F339" t="e">
            <v>#N/A</v>
          </cell>
          <cell r="G339" t="e">
            <v>#N/A</v>
          </cell>
          <cell r="H339" t="e">
            <v>#N/A</v>
          </cell>
          <cell r="I339" t="e">
            <v>#N/A</v>
          </cell>
          <cell r="J339" t="e">
            <v>#N/A</v>
          </cell>
        </row>
        <row r="340">
          <cell r="F340" t="e">
            <v>#N/A</v>
          </cell>
          <cell r="G340" t="e">
            <v>#N/A</v>
          </cell>
          <cell r="H340" t="e">
            <v>#N/A</v>
          </cell>
          <cell r="I340" t="e">
            <v>#N/A</v>
          </cell>
          <cell r="J340" t="e">
            <v>#N/A</v>
          </cell>
        </row>
        <row r="341">
          <cell r="F341" t="e">
            <v>#N/A</v>
          </cell>
          <cell r="G341" t="e">
            <v>#N/A</v>
          </cell>
          <cell r="H341" t="e">
            <v>#N/A</v>
          </cell>
          <cell r="I341" t="e">
            <v>#N/A</v>
          </cell>
          <cell r="J341" t="e">
            <v>#N/A</v>
          </cell>
        </row>
        <row r="342">
          <cell r="F342" t="e">
            <v>#N/A</v>
          </cell>
          <cell r="G342" t="e">
            <v>#N/A</v>
          </cell>
          <cell r="H342" t="e">
            <v>#N/A</v>
          </cell>
          <cell r="I342" t="e">
            <v>#N/A</v>
          </cell>
          <cell r="J342" t="e">
            <v>#N/A</v>
          </cell>
        </row>
        <row r="343">
          <cell r="F343">
            <v>24</v>
          </cell>
          <cell r="G343">
            <v>221</v>
          </cell>
          <cell r="H343">
            <v>215</v>
          </cell>
          <cell r="I343">
            <v>3268.1</v>
          </cell>
          <cell r="J343">
            <v>5830.8</v>
          </cell>
        </row>
        <row r="344">
          <cell r="F344">
            <v>7</v>
          </cell>
          <cell r="G344" t="str">
            <v>к</v>
          </cell>
          <cell r="H344" t="str">
            <v>к</v>
          </cell>
          <cell r="I344" t="str">
            <v>к</v>
          </cell>
          <cell r="J344" t="str">
            <v>к</v>
          </cell>
        </row>
        <row r="345">
          <cell r="F345">
            <v>1</v>
          </cell>
          <cell r="G345" t="str">
            <v>к</v>
          </cell>
          <cell r="H345" t="str">
            <v>к</v>
          </cell>
          <cell r="I345" t="str">
            <v>к</v>
          </cell>
          <cell r="J345" t="str">
            <v>к</v>
          </cell>
        </row>
        <row r="346">
          <cell r="F346" t="e">
            <v>#N/A</v>
          </cell>
          <cell r="G346" t="e">
            <v>#N/A</v>
          </cell>
          <cell r="H346" t="e">
            <v>#N/A</v>
          </cell>
          <cell r="I346" t="e">
            <v>#N/A</v>
          </cell>
          <cell r="J346" t="e">
            <v>#N/A</v>
          </cell>
        </row>
        <row r="347">
          <cell r="F347">
            <v>16</v>
          </cell>
          <cell r="G347">
            <v>194</v>
          </cell>
          <cell r="H347">
            <v>189</v>
          </cell>
          <cell r="I347">
            <v>2513.8000000000002</v>
          </cell>
          <cell r="J347">
            <v>5197.2</v>
          </cell>
        </row>
        <row r="348">
          <cell r="F348">
            <v>13</v>
          </cell>
          <cell r="G348">
            <v>59</v>
          </cell>
          <cell r="H348">
            <v>55</v>
          </cell>
          <cell r="I348">
            <v>1373.5</v>
          </cell>
          <cell r="J348">
            <v>1193.5999999999999</v>
          </cell>
        </row>
        <row r="349">
          <cell r="F349">
            <v>3</v>
          </cell>
          <cell r="G349">
            <v>135</v>
          </cell>
          <cell r="H349">
            <v>134</v>
          </cell>
          <cell r="I349">
            <v>1140.3</v>
          </cell>
          <cell r="J349">
            <v>4003.6</v>
          </cell>
        </row>
        <row r="350">
          <cell r="F350">
            <v>65</v>
          </cell>
          <cell r="G350">
            <v>347</v>
          </cell>
          <cell r="H350">
            <v>308</v>
          </cell>
          <cell r="I350">
            <v>17784.599999999999</v>
          </cell>
          <cell r="J350">
            <v>5918.6</v>
          </cell>
        </row>
        <row r="351">
          <cell r="F351">
            <v>32</v>
          </cell>
          <cell r="G351">
            <v>93</v>
          </cell>
          <cell r="H351">
            <v>71</v>
          </cell>
          <cell r="I351">
            <v>6039.7</v>
          </cell>
          <cell r="J351">
            <v>1499.5</v>
          </cell>
        </row>
        <row r="352">
          <cell r="F352">
            <v>12</v>
          </cell>
          <cell r="G352">
            <v>39</v>
          </cell>
          <cell r="H352">
            <v>37</v>
          </cell>
          <cell r="I352">
            <v>5099.3</v>
          </cell>
          <cell r="J352">
            <v>931.9</v>
          </cell>
        </row>
        <row r="353">
          <cell r="F353">
            <v>20</v>
          </cell>
          <cell r="G353">
            <v>54</v>
          </cell>
          <cell r="H353">
            <v>34</v>
          </cell>
          <cell r="I353">
            <v>940.4</v>
          </cell>
          <cell r="J353">
            <v>567.6</v>
          </cell>
        </row>
        <row r="354">
          <cell r="F354">
            <v>33</v>
          </cell>
          <cell r="G354">
            <v>254</v>
          </cell>
          <cell r="H354">
            <v>237</v>
          </cell>
          <cell r="I354">
            <v>11744.9</v>
          </cell>
          <cell r="J354">
            <v>4419.1000000000004</v>
          </cell>
        </row>
      </sheetData>
      <sheetData sheetId="22">
        <row r="2">
          <cell r="F2">
            <v>9442</v>
          </cell>
        </row>
      </sheetData>
      <sheetData sheetId="23"/>
      <sheetData sheetId="24"/>
      <sheetData sheetId="25"/>
      <sheetData sheetId="26"/>
      <sheetData sheetId="2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Ukraine"/>
      <sheetName val="Cherkasy"/>
      <sheetName val="Chernikiv"/>
      <sheetName val="Chernivtsi"/>
      <sheetName val="cityKiev"/>
      <sheetName val="Dnipropetrovsk"/>
      <sheetName val="Donetsk"/>
      <sheetName val="IvanoFrankivsk"/>
      <sheetName val="Kharkiv"/>
      <sheetName val="Kherson"/>
      <sheetName val="Khmelnytsky"/>
      <sheetName val="Kiev"/>
      <sheetName val="Kirovograd"/>
      <sheetName val="Lugansk"/>
      <sheetName val="Lviv"/>
      <sheetName val="Mykolaiv"/>
      <sheetName val="Odessa"/>
      <sheetName val="Poltava"/>
      <sheetName val="Rivne"/>
      <sheetName val="Sumy"/>
      <sheetName val="Ternopil"/>
      <sheetName val="Vinnytsia"/>
      <sheetName val="Volyn"/>
      <sheetName val="Zakarpattia"/>
      <sheetName val="Zaporozhye"/>
      <sheetName val="Zhytomyr"/>
      <sheetName val="Ivano-Frankivsk"/>
    </sheetNames>
    <sheetDataSet>
      <sheetData sheetId="0"/>
      <sheetData sheetId="1">
        <row r="2">
          <cell r="F2">
            <v>306369</v>
          </cell>
          <cell r="G2">
            <v>5801140</v>
          </cell>
          <cell r="H2">
            <v>5713871</v>
          </cell>
          <cell r="I2">
            <v>6237535213.5</v>
          </cell>
          <cell r="J2">
            <v>360831327.89999998</v>
          </cell>
        </row>
        <row r="3">
          <cell r="F3">
            <v>44998</v>
          </cell>
          <cell r="G3">
            <v>614264</v>
          </cell>
          <cell r="H3">
            <v>583428</v>
          </cell>
          <cell r="I3">
            <v>403645802.39999998</v>
          </cell>
          <cell r="J3">
            <v>27093873.199999999</v>
          </cell>
        </row>
        <row r="4">
          <cell r="F4">
            <v>43359</v>
          </cell>
          <cell r="G4">
            <v>545400</v>
          </cell>
          <cell r="H4">
            <v>514969</v>
          </cell>
          <cell r="I4">
            <v>388660677.69999999</v>
          </cell>
          <cell r="J4">
            <v>22361567.800000001</v>
          </cell>
        </row>
        <row r="5">
          <cell r="F5">
            <v>37999</v>
          </cell>
          <cell r="G5">
            <v>429065</v>
          </cell>
          <cell r="H5">
            <v>400803</v>
          </cell>
          <cell r="I5">
            <v>318225622.5</v>
          </cell>
          <cell r="J5">
            <v>17321322.899999999</v>
          </cell>
        </row>
        <row r="6">
          <cell r="F6">
            <v>1042</v>
          </cell>
          <cell r="G6">
            <v>15029</v>
          </cell>
          <cell r="H6">
            <v>14461</v>
          </cell>
          <cell r="I6">
            <v>3796979.2</v>
          </cell>
          <cell r="J6">
            <v>477205.5</v>
          </cell>
        </row>
        <row r="7">
          <cell r="F7">
            <v>138</v>
          </cell>
          <cell r="G7">
            <v>1877</v>
          </cell>
          <cell r="H7">
            <v>1831</v>
          </cell>
          <cell r="I7">
            <v>526505</v>
          </cell>
          <cell r="J7">
            <v>71713.3</v>
          </cell>
        </row>
        <row r="8">
          <cell r="F8">
            <v>2141</v>
          </cell>
          <cell r="G8">
            <v>81074</v>
          </cell>
          <cell r="H8">
            <v>80243</v>
          </cell>
          <cell r="I8">
            <v>57630678.700000003</v>
          </cell>
          <cell r="J8">
            <v>3737308</v>
          </cell>
        </row>
        <row r="9">
          <cell r="F9">
            <v>898</v>
          </cell>
          <cell r="G9">
            <v>4682</v>
          </cell>
          <cell r="H9">
            <v>4171</v>
          </cell>
          <cell r="I9">
            <v>1934036</v>
          </cell>
          <cell r="J9">
            <v>131258.1</v>
          </cell>
        </row>
        <row r="10">
          <cell r="F10">
            <v>763</v>
          </cell>
          <cell r="G10">
            <v>11800</v>
          </cell>
          <cell r="H10">
            <v>11663</v>
          </cell>
          <cell r="I10">
            <v>6475395.2999999998</v>
          </cell>
          <cell r="J10">
            <v>583274.6</v>
          </cell>
        </row>
        <row r="11">
          <cell r="F11">
            <v>378</v>
          </cell>
          <cell r="G11">
            <v>1873</v>
          </cell>
          <cell r="H11">
            <v>1797</v>
          </cell>
          <cell r="I11">
            <v>71461</v>
          </cell>
          <cell r="J11">
            <v>39485.4</v>
          </cell>
        </row>
        <row r="12">
          <cell r="F12">
            <v>859</v>
          </cell>
          <cell r="G12">
            <v>63228</v>
          </cell>
          <cell r="H12">
            <v>63137</v>
          </cell>
          <cell r="I12">
            <v>14035987.199999999</v>
          </cell>
          <cell r="J12">
            <v>4603209.5999999996</v>
          </cell>
        </row>
        <row r="13">
          <cell r="F13">
            <v>219</v>
          </cell>
          <cell r="G13">
            <v>13032</v>
          </cell>
          <cell r="H13">
            <v>13012</v>
          </cell>
          <cell r="I13">
            <v>2633050</v>
          </cell>
          <cell r="J13">
            <v>845993.3</v>
          </cell>
        </row>
        <row r="14">
          <cell r="F14">
            <v>496</v>
          </cell>
          <cell r="G14">
            <v>45422</v>
          </cell>
          <cell r="H14">
            <v>45372</v>
          </cell>
          <cell r="I14">
            <v>10695309.199999999</v>
          </cell>
          <cell r="J14">
            <v>3500161.4</v>
          </cell>
        </row>
        <row r="15">
          <cell r="F15">
            <v>21</v>
          </cell>
          <cell r="G15">
            <v>67</v>
          </cell>
          <cell r="H15">
            <v>61</v>
          </cell>
          <cell r="I15">
            <v>29377.4</v>
          </cell>
          <cell r="J15">
            <v>1314.5</v>
          </cell>
        </row>
        <row r="16">
          <cell r="F16">
            <v>123</v>
          </cell>
          <cell r="G16">
            <v>4707</v>
          </cell>
          <cell r="H16">
            <v>4692</v>
          </cell>
          <cell r="I16">
            <v>678250.6</v>
          </cell>
          <cell r="J16">
            <v>255740.4</v>
          </cell>
        </row>
        <row r="17">
          <cell r="F17">
            <v>780</v>
          </cell>
          <cell r="G17">
            <v>5636</v>
          </cell>
          <cell r="H17">
            <v>5322</v>
          </cell>
          <cell r="I17">
            <v>949137.5</v>
          </cell>
          <cell r="J17">
            <v>129095.8</v>
          </cell>
        </row>
        <row r="18">
          <cell r="F18">
            <v>411</v>
          </cell>
          <cell r="G18">
            <v>2696</v>
          </cell>
          <cell r="H18">
            <v>2547</v>
          </cell>
          <cell r="I18">
            <v>415549.6</v>
          </cell>
          <cell r="J18">
            <v>45993.599999999999</v>
          </cell>
        </row>
        <row r="19">
          <cell r="F19">
            <v>369</v>
          </cell>
          <cell r="G19">
            <v>2940</v>
          </cell>
          <cell r="H19">
            <v>2775</v>
          </cell>
          <cell r="I19">
            <v>533587.9</v>
          </cell>
          <cell r="J19">
            <v>83102.2</v>
          </cell>
        </row>
        <row r="20">
          <cell r="F20">
            <v>38555</v>
          </cell>
          <cell r="G20">
            <v>2176882</v>
          </cell>
          <cell r="H20">
            <v>2168373</v>
          </cell>
          <cell r="I20">
            <v>2305695873.4000001</v>
          </cell>
          <cell r="J20">
            <v>150162035.09999999</v>
          </cell>
        </row>
        <row r="21">
          <cell r="F21">
            <v>1209</v>
          </cell>
          <cell r="G21">
            <v>287873</v>
          </cell>
          <cell r="H21">
            <v>287409</v>
          </cell>
          <cell r="I21">
            <v>275701670.30000001</v>
          </cell>
          <cell r="J21">
            <v>25022645.5</v>
          </cell>
        </row>
        <row r="22">
          <cell r="F22">
            <v>140</v>
          </cell>
          <cell r="G22">
            <v>132901</v>
          </cell>
          <cell r="H22">
            <v>132847</v>
          </cell>
          <cell r="I22">
            <v>56485643.299999997</v>
          </cell>
          <cell r="J22">
            <v>11359061.9</v>
          </cell>
        </row>
        <row r="23">
          <cell r="F23">
            <v>135</v>
          </cell>
          <cell r="G23">
            <v>132846</v>
          </cell>
          <cell r="H23">
            <v>132792</v>
          </cell>
          <cell r="I23">
            <v>56470353</v>
          </cell>
          <cell r="J23">
            <v>11357022.1</v>
          </cell>
        </row>
        <row r="24">
          <cell r="F24">
            <v>5</v>
          </cell>
          <cell r="G24">
            <v>55</v>
          </cell>
          <cell r="H24">
            <v>55</v>
          </cell>
          <cell r="I24">
            <v>15290.3</v>
          </cell>
          <cell r="J24">
            <v>2039.8</v>
          </cell>
        </row>
        <row r="25">
          <cell r="F25">
            <v>101</v>
          </cell>
          <cell r="G25">
            <v>48727</v>
          </cell>
          <cell r="H25">
            <v>48694</v>
          </cell>
          <cell r="I25">
            <v>106815806.59999999</v>
          </cell>
          <cell r="J25">
            <v>5259213.2</v>
          </cell>
        </row>
        <row r="26">
          <cell r="F26">
            <v>37</v>
          </cell>
          <cell r="G26">
            <v>25460</v>
          </cell>
          <cell r="H26">
            <v>25442</v>
          </cell>
          <cell r="I26">
            <v>23105959.800000001</v>
          </cell>
          <cell r="J26">
            <v>2121679.9</v>
          </cell>
        </row>
        <row r="27">
          <cell r="F27">
            <v>64</v>
          </cell>
          <cell r="G27">
            <v>23267</v>
          </cell>
          <cell r="H27">
            <v>23252</v>
          </cell>
          <cell r="I27">
            <v>83709846.799999997</v>
          </cell>
          <cell r="J27">
            <v>3137533.3</v>
          </cell>
        </row>
        <row r="28">
          <cell r="F28">
            <v>44</v>
          </cell>
          <cell r="G28">
            <v>71781</v>
          </cell>
          <cell r="H28">
            <v>71768</v>
          </cell>
          <cell r="I28">
            <v>92631076.799999997</v>
          </cell>
          <cell r="J28">
            <v>6366472.0999999996</v>
          </cell>
        </row>
        <row r="29">
          <cell r="F29">
            <v>19</v>
          </cell>
          <cell r="G29">
            <v>48589</v>
          </cell>
          <cell r="H29">
            <v>48584</v>
          </cell>
          <cell r="I29">
            <v>82787136.5</v>
          </cell>
          <cell r="J29">
            <v>4757104.7</v>
          </cell>
        </row>
        <row r="30">
          <cell r="F30">
            <v>25</v>
          </cell>
          <cell r="G30">
            <v>23192</v>
          </cell>
          <cell r="H30">
            <v>23184</v>
          </cell>
          <cell r="I30">
            <v>9843940.3000000007</v>
          </cell>
          <cell r="J30">
            <v>1609367.4</v>
          </cell>
        </row>
        <row r="31">
          <cell r="F31">
            <v>814</v>
          </cell>
          <cell r="G31">
            <v>30971</v>
          </cell>
          <cell r="H31">
            <v>30643</v>
          </cell>
          <cell r="I31">
            <v>16919691</v>
          </cell>
          <cell r="J31">
            <v>1681602.4</v>
          </cell>
        </row>
        <row r="32">
          <cell r="F32">
            <v>713</v>
          </cell>
          <cell r="G32">
            <v>29006</v>
          </cell>
          <cell r="H32">
            <v>28725</v>
          </cell>
          <cell r="I32">
            <v>16109216.6</v>
          </cell>
          <cell r="J32">
            <v>1598463.3</v>
          </cell>
        </row>
        <row r="33">
          <cell r="F33">
            <v>101</v>
          </cell>
          <cell r="G33">
            <v>1965</v>
          </cell>
          <cell r="H33">
            <v>1918</v>
          </cell>
          <cell r="I33">
            <v>810474.4</v>
          </cell>
          <cell r="J33">
            <v>83139.100000000006</v>
          </cell>
        </row>
        <row r="34">
          <cell r="F34">
            <v>110</v>
          </cell>
          <cell r="G34">
            <v>3493</v>
          </cell>
          <cell r="H34">
            <v>3457</v>
          </cell>
          <cell r="I34">
            <v>2849452.6</v>
          </cell>
          <cell r="J34">
            <v>356295.9</v>
          </cell>
        </row>
        <row r="35">
          <cell r="F35">
            <v>72</v>
          </cell>
          <cell r="G35">
            <v>2209</v>
          </cell>
          <cell r="H35">
            <v>2181</v>
          </cell>
          <cell r="I35">
            <v>1644316.8</v>
          </cell>
          <cell r="J35">
            <v>255516.1</v>
          </cell>
        </row>
        <row r="36">
          <cell r="F36">
            <v>38</v>
          </cell>
          <cell r="G36">
            <v>1284</v>
          </cell>
          <cell r="H36">
            <v>1276</v>
          </cell>
          <cell r="I36">
            <v>1205135.8</v>
          </cell>
          <cell r="J36">
            <v>100779.8</v>
          </cell>
        </row>
        <row r="37">
          <cell r="F37">
            <v>32435</v>
          </cell>
          <cell r="G37">
            <v>1429624</v>
          </cell>
          <cell r="H37">
            <v>1422291</v>
          </cell>
          <cell r="I37">
            <v>1429609960.9000001</v>
          </cell>
          <cell r="J37">
            <v>91570212.400000006</v>
          </cell>
        </row>
        <row r="38">
          <cell r="F38">
            <v>4581</v>
          </cell>
          <cell r="G38">
            <v>277648</v>
          </cell>
          <cell r="H38">
            <v>276665</v>
          </cell>
          <cell r="I38">
            <v>421839832.30000001</v>
          </cell>
          <cell r="J38">
            <v>15530047.6</v>
          </cell>
        </row>
        <row r="39">
          <cell r="F39">
            <v>691</v>
          </cell>
          <cell r="G39">
            <v>46313</v>
          </cell>
          <cell r="H39">
            <v>46138</v>
          </cell>
          <cell r="I39">
            <v>42644773.700000003</v>
          </cell>
          <cell r="J39">
            <v>2174431.7000000002</v>
          </cell>
        </row>
        <row r="40">
          <cell r="F40">
            <v>171</v>
          </cell>
          <cell r="G40">
            <v>6469</v>
          </cell>
          <cell r="H40">
            <v>6424</v>
          </cell>
          <cell r="I40">
            <v>5973167.5999999996</v>
          </cell>
          <cell r="J40">
            <v>234805.4</v>
          </cell>
        </row>
        <row r="41">
          <cell r="F41">
            <v>297</v>
          </cell>
          <cell r="G41">
            <v>14303</v>
          </cell>
          <cell r="H41">
            <v>14243</v>
          </cell>
          <cell r="I41">
            <v>18275170.600000001</v>
          </cell>
          <cell r="J41">
            <v>986297.6</v>
          </cell>
        </row>
        <row r="42">
          <cell r="F42">
            <v>535</v>
          </cell>
          <cell r="G42">
            <v>27924</v>
          </cell>
          <cell r="H42">
            <v>27822</v>
          </cell>
          <cell r="I42">
            <v>181267739.30000001</v>
          </cell>
          <cell r="J42">
            <v>2522195.1</v>
          </cell>
        </row>
        <row r="43">
          <cell r="F43">
            <v>355</v>
          </cell>
          <cell r="G43">
            <v>48995</v>
          </cell>
          <cell r="H43">
            <v>48889</v>
          </cell>
          <cell r="I43">
            <v>45804678.700000003</v>
          </cell>
          <cell r="J43">
            <v>2429831.7000000002</v>
          </cell>
        </row>
        <row r="44">
          <cell r="F44">
            <v>651</v>
          </cell>
          <cell r="G44">
            <v>17016</v>
          </cell>
          <cell r="H44">
            <v>16906</v>
          </cell>
          <cell r="I44">
            <v>24789688.899999999</v>
          </cell>
          <cell r="J44">
            <v>927580.3</v>
          </cell>
        </row>
        <row r="45">
          <cell r="F45">
            <v>1007</v>
          </cell>
          <cell r="G45">
            <v>63640</v>
          </cell>
          <cell r="H45">
            <v>63411</v>
          </cell>
          <cell r="I45">
            <v>26190473.100000001</v>
          </cell>
          <cell r="J45">
            <v>2701624</v>
          </cell>
        </row>
        <row r="46">
          <cell r="F46">
            <v>638</v>
          </cell>
          <cell r="G46">
            <v>47541</v>
          </cell>
          <cell r="H46">
            <v>47422</v>
          </cell>
          <cell r="I46">
            <v>61334043.799999997</v>
          </cell>
          <cell r="J46">
            <v>3249637.4</v>
          </cell>
        </row>
        <row r="47">
          <cell r="F47">
            <v>236</v>
          </cell>
          <cell r="G47">
            <v>5447</v>
          </cell>
          <cell r="H47">
            <v>5410</v>
          </cell>
          <cell r="I47">
            <v>15560096.6</v>
          </cell>
          <cell r="J47">
            <v>303644.40000000002</v>
          </cell>
        </row>
        <row r="48">
          <cell r="F48">
            <v>513</v>
          </cell>
          <cell r="G48">
            <v>32402</v>
          </cell>
          <cell r="H48">
            <v>32210</v>
          </cell>
          <cell r="I48">
            <v>57163884.799999997</v>
          </cell>
          <cell r="J48">
            <v>2734925.1</v>
          </cell>
        </row>
        <row r="49">
          <cell r="F49">
            <v>10</v>
          </cell>
          <cell r="G49">
            <v>3633</v>
          </cell>
          <cell r="H49">
            <v>3631</v>
          </cell>
          <cell r="I49">
            <v>47857199.899999999</v>
          </cell>
          <cell r="J49">
            <v>805489.6</v>
          </cell>
        </row>
        <row r="50">
          <cell r="F50">
            <v>475</v>
          </cell>
          <cell r="G50">
            <v>16892</v>
          </cell>
          <cell r="H50">
            <v>16759</v>
          </cell>
          <cell r="I50">
            <v>7418965.2000000002</v>
          </cell>
          <cell r="J50">
            <v>706369.6</v>
          </cell>
        </row>
        <row r="51">
          <cell r="F51">
            <v>19</v>
          </cell>
          <cell r="G51">
            <v>530</v>
          </cell>
          <cell r="H51">
            <v>526</v>
          </cell>
          <cell r="I51">
            <v>274161.59999999998</v>
          </cell>
          <cell r="J51">
            <v>27046.2</v>
          </cell>
        </row>
        <row r="52">
          <cell r="F52">
            <v>23</v>
          </cell>
          <cell r="G52">
            <v>2108</v>
          </cell>
          <cell r="H52">
            <v>2102</v>
          </cell>
          <cell r="I52">
            <v>805575.2</v>
          </cell>
          <cell r="J52">
            <v>87715.6</v>
          </cell>
        </row>
        <row r="53">
          <cell r="F53">
            <v>24</v>
          </cell>
          <cell r="G53">
            <v>978</v>
          </cell>
          <cell r="H53">
            <v>973</v>
          </cell>
          <cell r="I53">
            <v>136121.60000000001</v>
          </cell>
          <cell r="J53">
            <v>23209.200000000001</v>
          </cell>
        </row>
        <row r="54">
          <cell r="F54">
            <v>409</v>
          </cell>
          <cell r="G54">
            <v>13276</v>
          </cell>
          <cell r="H54">
            <v>13158</v>
          </cell>
          <cell r="I54">
            <v>6203106.7999999998</v>
          </cell>
          <cell r="J54">
            <v>568398.6</v>
          </cell>
        </row>
        <row r="55">
          <cell r="F55">
            <v>1547</v>
          </cell>
          <cell r="G55">
            <v>47121</v>
          </cell>
          <cell r="H55">
            <v>46753</v>
          </cell>
          <cell r="I55">
            <v>9614881.5999999996</v>
          </cell>
          <cell r="J55">
            <v>2004705.9</v>
          </cell>
        </row>
        <row r="56">
          <cell r="F56">
            <v>1432</v>
          </cell>
          <cell r="G56">
            <v>42987</v>
          </cell>
          <cell r="H56">
            <v>42638</v>
          </cell>
          <cell r="I56">
            <v>8321052.9000000004</v>
          </cell>
          <cell r="J56">
            <v>1848245.7</v>
          </cell>
        </row>
        <row r="57">
          <cell r="F57">
            <v>25</v>
          </cell>
          <cell r="G57">
            <v>274</v>
          </cell>
          <cell r="H57">
            <v>268</v>
          </cell>
          <cell r="I57">
            <v>24528.799999999999</v>
          </cell>
          <cell r="J57">
            <v>5461.7</v>
          </cell>
        </row>
        <row r="58">
          <cell r="F58">
            <v>90</v>
          </cell>
          <cell r="G58">
            <v>3860</v>
          </cell>
          <cell r="H58">
            <v>3847</v>
          </cell>
          <cell r="I58">
            <v>1269299.8999999999</v>
          </cell>
          <cell r="J58">
            <v>150998.5</v>
          </cell>
        </row>
        <row r="59">
          <cell r="F59">
            <v>319</v>
          </cell>
          <cell r="G59">
            <v>21017</v>
          </cell>
          <cell r="H59">
            <v>20905</v>
          </cell>
          <cell r="I59">
            <v>5244735.8</v>
          </cell>
          <cell r="J59">
            <v>1034176.3</v>
          </cell>
        </row>
        <row r="60">
          <cell r="F60">
            <v>93</v>
          </cell>
          <cell r="G60">
            <v>6145</v>
          </cell>
          <cell r="H60">
            <v>6118</v>
          </cell>
          <cell r="I60">
            <v>1925726.2</v>
          </cell>
          <cell r="J60">
            <v>395098.9</v>
          </cell>
        </row>
        <row r="61">
          <cell r="F61">
            <v>226</v>
          </cell>
          <cell r="G61">
            <v>14872</v>
          </cell>
          <cell r="H61">
            <v>14787</v>
          </cell>
          <cell r="I61">
            <v>3319009.6</v>
          </cell>
          <cell r="J61">
            <v>639077.4</v>
          </cell>
        </row>
        <row r="62">
          <cell r="F62">
            <v>2588</v>
          </cell>
          <cell r="G62">
            <v>40644</v>
          </cell>
          <cell r="H62">
            <v>40002</v>
          </cell>
          <cell r="I62">
            <v>27093468.699999999</v>
          </cell>
          <cell r="J62">
            <v>1851599.5</v>
          </cell>
        </row>
        <row r="63">
          <cell r="F63">
            <v>1273</v>
          </cell>
          <cell r="G63">
            <v>15622</v>
          </cell>
          <cell r="H63">
            <v>15298</v>
          </cell>
          <cell r="I63">
            <v>8433847.1999999993</v>
          </cell>
          <cell r="J63">
            <v>592857.1</v>
          </cell>
        </row>
        <row r="64">
          <cell r="F64">
            <v>1315</v>
          </cell>
          <cell r="G64">
            <v>25022</v>
          </cell>
          <cell r="H64">
            <v>24704</v>
          </cell>
          <cell r="I64">
            <v>18659621.5</v>
          </cell>
          <cell r="J64">
            <v>1258742.3999999999</v>
          </cell>
        </row>
        <row r="65">
          <cell r="F65">
            <v>893</v>
          </cell>
          <cell r="G65">
            <v>27389</v>
          </cell>
          <cell r="H65">
            <v>27254</v>
          </cell>
          <cell r="I65">
            <v>33050462.199999999</v>
          </cell>
          <cell r="J65">
            <v>1714080.5</v>
          </cell>
        </row>
        <row r="66">
          <cell r="F66">
            <v>51</v>
          </cell>
          <cell r="G66">
            <v>4734</v>
          </cell>
          <cell r="H66">
            <v>4728</v>
          </cell>
          <cell r="I66">
            <v>5144000</v>
          </cell>
          <cell r="J66">
            <v>317426.40000000002</v>
          </cell>
        </row>
        <row r="67">
          <cell r="F67">
            <v>842</v>
          </cell>
          <cell r="G67">
            <v>22655</v>
          </cell>
          <cell r="H67">
            <v>22526</v>
          </cell>
          <cell r="I67">
            <v>27906462.199999999</v>
          </cell>
          <cell r="J67">
            <v>1396654.1</v>
          </cell>
        </row>
        <row r="68">
          <cell r="F68">
            <v>1568</v>
          </cell>
          <cell r="G68">
            <v>18878</v>
          </cell>
          <cell r="H68">
            <v>18560</v>
          </cell>
          <cell r="I68">
            <v>13309738.4</v>
          </cell>
          <cell r="J68">
            <v>997307.9</v>
          </cell>
        </row>
        <row r="69">
          <cell r="F69">
            <v>1547</v>
          </cell>
          <cell r="G69">
            <v>18782</v>
          </cell>
          <cell r="H69">
            <v>18471</v>
          </cell>
          <cell r="I69">
            <v>13299959.4</v>
          </cell>
          <cell r="J69">
            <v>989679.8</v>
          </cell>
        </row>
        <row r="70">
          <cell r="F70">
            <v>21</v>
          </cell>
          <cell r="G70">
            <v>96</v>
          </cell>
          <cell r="H70">
            <v>89</v>
          </cell>
          <cell r="I70">
            <v>9779</v>
          </cell>
          <cell r="J70">
            <v>7628.1</v>
          </cell>
        </row>
        <row r="71">
          <cell r="F71">
            <v>98</v>
          </cell>
          <cell r="G71">
            <v>25625</v>
          </cell>
          <cell r="H71">
            <v>25574</v>
          </cell>
          <cell r="I71">
            <v>72210592</v>
          </cell>
          <cell r="J71">
            <v>2066565</v>
          </cell>
        </row>
        <row r="72">
          <cell r="F72">
            <v>16</v>
          </cell>
          <cell r="G72">
            <v>15253</v>
          </cell>
          <cell r="H72">
            <v>15249</v>
          </cell>
          <cell r="I72">
            <v>35421534.5</v>
          </cell>
          <cell r="J72">
            <v>1229842.8</v>
          </cell>
        </row>
        <row r="73">
          <cell r="F73">
            <v>82</v>
          </cell>
          <cell r="G73">
            <v>10372</v>
          </cell>
          <cell r="H73">
            <v>10325</v>
          </cell>
          <cell r="I73">
            <v>36789057.5</v>
          </cell>
          <cell r="J73">
            <v>836722.2</v>
          </cell>
        </row>
        <row r="74">
          <cell r="F74">
            <v>1264</v>
          </cell>
          <cell r="G74">
            <v>68512</v>
          </cell>
          <cell r="H74">
            <v>68254</v>
          </cell>
          <cell r="I74">
            <v>60812447.5</v>
          </cell>
          <cell r="J74">
            <v>4583028.9000000004</v>
          </cell>
        </row>
        <row r="75">
          <cell r="F75">
            <v>466</v>
          </cell>
          <cell r="G75">
            <v>46517</v>
          </cell>
          <cell r="H75">
            <v>46397</v>
          </cell>
          <cell r="I75">
            <v>39462845.399999999</v>
          </cell>
          <cell r="J75">
            <v>3173644.7</v>
          </cell>
        </row>
        <row r="76">
          <cell r="F76">
            <v>41</v>
          </cell>
          <cell r="G76">
            <v>581</v>
          </cell>
          <cell r="H76">
            <v>579</v>
          </cell>
          <cell r="I76">
            <v>693895.2</v>
          </cell>
          <cell r="J76">
            <v>37078.400000000001</v>
          </cell>
        </row>
        <row r="77">
          <cell r="F77">
            <v>203</v>
          </cell>
          <cell r="G77">
            <v>5375</v>
          </cell>
          <cell r="H77">
            <v>5330</v>
          </cell>
          <cell r="I77">
            <v>5212579.7</v>
          </cell>
          <cell r="J77">
            <v>326355.5</v>
          </cell>
        </row>
        <row r="78">
          <cell r="F78">
            <v>264</v>
          </cell>
          <cell r="G78">
            <v>6815</v>
          </cell>
          <cell r="H78">
            <v>6777</v>
          </cell>
          <cell r="I78">
            <v>8764734.8000000007</v>
          </cell>
          <cell r="J78">
            <v>500781.3</v>
          </cell>
        </row>
        <row r="79">
          <cell r="F79">
            <v>279</v>
          </cell>
          <cell r="G79">
            <v>8949</v>
          </cell>
          <cell r="H79">
            <v>8901</v>
          </cell>
          <cell r="I79">
            <v>6506097.7000000002</v>
          </cell>
          <cell r="J79">
            <v>534073.80000000005</v>
          </cell>
        </row>
        <row r="80">
          <cell r="F80">
            <v>11</v>
          </cell>
          <cell r="G80">
            <v>275</v>
          </cell>
          <cell r="H80">
            <v>270</v>
          </cell>
          <cell r="I80">
            <v>172294.7</v>
          </cell>
          <cell r="J80">
            <v>11095.2</v>
          </cell>
        </row>
        <row r="81">
          <cell r="F81">
            <v>196</v>
          </cell>
          <cell r="G81">
            <v>24140</v>
          </cell>
          <cell r="H81">
            <v>24077</v>
          </cell>
          <cell r="I81">
            <v>27189214.699999999</v>
          </cell>
          <cell r="J81">
            <v>3220883.3</v>
          </cell>
        </row>
        <row r="82">
          <cell r="F82">
            <v>28</v>
          </cell>
          <cell r="G82">
            <v>1645</v>
          </cell>
          <cell r="H82">
            <v>1631</v>
          </cell>
          <cell r="I82">
            <v>1328002.8999999999</v>
          </cell>
          <cell r="J82">
            <v>144428.1</v>
          </cell>
        </row>
        <row r="83">
          <cell r="F83">
            <v>168</v>
          </cell>
          <cell r="G83">
            <v>22495</v>
          </cell>
          <cell r="H83">
            <v>22446</v>
          </cell>
          <cell r="I83">
            <v>25861211.800000001</v>
          </cell>
          <cell r="J83">
            <v>3076455.2</v>
          </cell>
        </row>
        <row r="84">
          <cell r="F84">
            <v>1876</v>
          </cell>
          <cell r="G84">
            <v>46279</v>
          </cell>
          <cell r="H84">
            <v>45939</v>
          </cell>
          <cell r="I84">
            <v>48531611.399999999</v>
          </cell>
          <cell r="J84">
            <v>2479878.7999999998</v>
          </cell>
        </row>
        <row r="85">
          <cell r="F85">
            <v>203</v>
          </cell>
          <cell r="G85">
            <v>9230</v>
          </cell>
          <cell r="H85">
            <v>9208</v>
          </cell>
          <cell r="I85">
            <v>6872261.9000000004</v>
          </cell>
          <cell r="J85">
            <v>544646.80000000005</v>
          </cell>
        </row>
        <row r="86">
          <cell r="F86">
            <v>1673</v>
          </cell>
          <cell r="G86">
            <v>37049</v>
          </cell>
          <cell r="H86">
            <v>36731</v>
          </cell>
          <cell r="I86">
            <v>41659349.5</v>
          </cell>
          <cell r="J86">
            <v>1935232</v>
          </cell>
        </row>
        <row r="87">
          <cell r="F87">
            <v>2531</v>
          </cell>
          <cell r="G87">
            <v>82147</v>
          </cell>
          <cell r="H87">
            <v>81606</v>
          </cell>
          <cell r="I87">
            <v>67898542.799999997</v>
          </cell>
          <cell r="J87">
            <v>4982579.3</v>
          </cell>
        </row>
        <row r="88">
          <cell r="F88">
            <v>250</v>
          </cell>
          <cell r="G88">
            <v>11264</v>
          </cell>
          <cell r="H88">
            <v>11208</v>
          </cell>
          <cell r="I88">
            <v>10211417.9</v>
          </cell>
          <cell r="J88">
            <v>695119.9</v>
          </cell>
        </row>
        <row r="89">
          <cell r="F89">
            <v>59</v>
          </cell>
          <cell r="G89">
            <v>5068</v>
          </cell>
          <cell r="H89">
            <v>5058</v>
          </cell>
          <cell r="I89">
            <v>2694552.5</v>
          </cell>
          <cell r="J89">
            <v>314073.2</v>
          </cell>
        </row>
        <row r="90">
          <cell r="F90">
            <v>415</v>
          </cell>
          <cell r="G90">
            <v>14416</v>
          </cell>
          <cell r="H90">
            <v>14336</v>
          </cell>
          <cell r="I90">
            <v>7133135</v>
          </cell>
          <cell r="J90">
            <v>647651.4</v>
          </cell>
        </row>
        <row r="91">
          <cell r="F91">
            <v>91</v>
          </cell>
          <cell r="G91">
            <v>3093</v>
          </cell>
          <cell r="H91">
            <v>3077</v>
          </cell>
          <cell r="I91">
            <v>1132720.5</v>
          </cell>
          <cell r="J91">
            <v>160503.29999999999</v>
          </cell>
        </row>
        <row r="92">
          <cell r="F92">
            <v>67</v>
          </cell>
          <cell r="G92">
            <v>7104</v>
          </cell>
          <cell r="H92">
            <v>7095</v>
          </cell>
          <cell r="I92">
            <v>13579593.699999999</v>
          </cell>
          <cell r="J92">
            <v>649844.80000000005</v>
          </cell>
        </row>
        <row r="93">
          <cell r="F93">
            <v>1083</v>
          </cell>
          <cell r="G93">
            <v>30712</v>
          </cell>
          <cell r="H93">
            <v>30463</v>
          </cell>
          <cell r="I93">
            <v>24519805.5</v>
          </cell>
          <cell r="J93">
            <v>1921896.4</v>
          </cell>
        </row>
        <row r="94">
          <cell r="F94">
            <v>353</v>
          </cell>
          <cell r="G94">
            <v>3098</v>
          </cell>
          <cell r="H94">
            <v>3021</v>
          </cell>
          <cell r="I94">
            <v>691117.1</v>
          </cell>
          <cell r="J94">
            <v>79519.5</v>
          </cell>
        </row>
        <row r="95">
          <cell r="F95">
            <v>213</v>
          </cell>
          <cell r="G95">
            <v>7392</v>
          </cell>
          <cell r="H95">
            <v>7348</v>
          </cell>
          <cell r="I95">
            <v>7936200.5999999996</v>
          </cell>
          <cell r="J95">
            <v>513970.8</v>
          </cell>
        </row>
        <row r="96">
          <cell r="F96">
            <v>544</v>
          </cell>
          <cell r="G96">
            <v>159941</v>
          </cell>
          <cell r="H96">
            <v>159759</v>
          </cell>
          <cell r="I96">
            <v>300252720.19999999</v>
          </cell>
          <cell r="J96">
            <v>14386958.199999999</v>
          </cell>
        </row>
        <row r="97">
          <cell r="F97">
            <v>66</v>
          </cell>
          <cell r="G97">
            <v>119572</v>
          </cell>
          <cell r="H97">
            <v>119546</v>
          </cell>
          <cell r="I97">
            <v>251790015.40000001</v>
          </cell>
          <cell r="J97">
            <v>11832681.199999999</v>
          </cell>
        </row>
        <row r="98">
          <cell r="F98">
            <v>64</v>
          </cell>
          <cell r="G98">
            <v>17401</v>
          </cell>
          <cell r="H98">
            <v>17380</v>
          </cell>
          <cell r="I98">
            <v>20657278</v>
          </cell>
          <cell r="J98">
            <v>1223799.1000000001</v>
          </cell>
        </row>
        <row r="99">
          <cell r="F99">
            <v>192</v>
          </cell>
          <cell r="G99">
            <v>5434</v>
          </cell>
          <cell r="H99">
            <v>5389</v>
          </cell>
          <cell r="I99">
            <v>8818735.6999999993</v>
          </cell>
          <cell r="J99">
            <v>272533.09999999998</v>
          </cell>
        </row>
        <row r="100">
          <cell r="F100">
            <v>104</v>
          </cell>
          <cell r="G100">
            <v>13403</v>
          </cell>
          <cell r="H100">
            <v>13372</v>
          </cell>
          <cell r="I100">
            <v>17615875.600000001</v>
          </cell>
          <cell r="J100">
            <v>883916.6</v>
          </cell>
        </row>
        <row r="101">
          <cell r="F101">
            <v>118</v>
          </cell>
          <cell r="G101">
            <v>4131</v>
          </cell>
          <cell r="H101">
            <v>4072</v>
          </cell>
          <cell r="I101">
            <v>1370815.5</v>
          </cell>
          <cell r="J101">
            <v>174028.2</v>
          </cell>
        </row>
        <row r="102">
          <cell r="F102">
            <v>2995</v>
          </cell>
          <cell r="G102">
            <v>73576</v>
          </cell>
          <cell r="H102">
            <v>72997</v>
          </cell>
          <cell r="I102">
            <v>37673947.799999997</v>
          </cell>
          <cell r="J102">
            <v>4048773.5</v>
          </cell>
        </row>
        <row r="103">
          <cell r="F103">
            <v>958</v>
          </cell>
          <cell r="G103">
            <v>14422</v>
          </cell>
          <cell r="H103">
            <v>14239</v>
          </cell>
          <cell r="I103">
            <v>8833735.3000000007</v>
          </cell>
          <cell r="J103">
            <v>608687.9</v>
          </cell>
        </row>
        <row r="104">
          <cell r="F104">
            <v>191</v>
          </cell>
          <cell r="G104">
            <v>5708</v>
          </cell>
          <cell r="H104">
            <v>5695</v>
          </cell>
          <cell r="I104">
            <v>2522959.7000000002</v>
          </cell>
          <cell r="J104">
            <v>275589.09999999998</v>
          </cell>
        </row>
        <row r="105">
          <cell r="F105">
            <v>44</v>
          </cell>
          <cell r="G105">
            <v>2193</v>
          </cell>
          <cell r="H105">
            <v>2175</v>
          </cell>
          <cell r="I105">
            <v>860703.1</v>
          </cell>
          <cell r="J105">
            <v>121889.4</v>
          </cell>
        </row>
        <row r="106">
          <cell r="F106">
            <v>42</v>
          </cell>
          <cell r="G106">
            <v>9646</v>
          </cell>
          <cell r="H106">
            <v>9628</v>
          </cell>
          <cell r="I106">
            <v>2850934.2</v>
          </cell>
          <cell r="J106">
            <v>646293.4</v>
          </cell>
        </row>
        <row r="107">
          <cell r="F107">
            <v>112</v>
          </cell>
          <cell r="G107">
            <v>2416</v>
          </cell>
          <cell r="H107">
            <v>2389</v>
          </cell>
          <cell r="I107">
            <v>763510.7</v>
          </cell>
          <cell r="J107">
            <v>103255.1</v>
          </cell>
        </row>
        <row r="108">
          <cell r="F108">
            <v>715</v>
          </cell>
          <cell r="G108">
            <v>10286</v>
          </cell>
          <cell r="H108">
            <v>10167</v>
          </cell>
          <cell r="I108">
            <v>4632232.5</v>
          </cell>
          <cell r="J108">
            <v>530620.5</v>
          </cell>
        </row>
        <row r="109">
          <cell r="F109">
            <v>167</v>
          </cell>
          <cell r="G109">
            <v>4203</v>
          </cell>
          <cell r="H109">
            <v>4176</v>
          </cell>
          <cell r="I109">
            <v>1229796.1000000001</v>
          </cell>
          <cell r="J109">
            <v>191390.2</v>
          </cell>
        </row>
        <row r="110">
          <cell r="F110">
            <v>766</v>
          </cell>
          <cell r="G110">
            <v>24702</v>
          </cell>
          <cell r="H110">
            <v>24528</v>
          </cell>
          <cell r="I110">
            <v>15980076.199999999</v>
          </cell>
          <cell r="J110">
            <v>1571047.9</v>
          </cell>
        </row>
        <row r="111">
          <cell r="F111">
            <v>644</v>
          </cell>
          <cell r="G111">
            <v>30612</v>
          </cell>
          <cell r="H111">
            <v>30396</v>
          </cell>
          <cell r="I111">
            <v>14129964.6</v>
          </cell>
          <cell r="J111">
            <v>2520561.2999999998</v>
          </cell>
        </row>
        <row r="112">
          <cell r="F112">
            <v>90</v>
          </cell>
          <cell r="G112">
            <v>2738</v>
          </cell>
          <cell r="H112">
            <v>2707</v>
          </cell>
          <cell r="I112">
            <v>806011.5</v>
          </cell>
          <cell r="J112">
            <v>151798.20000000001</v>
          </cell>
        </row>
        <row r="113">
          <cell r="F113">
            <v>77</v>
          </cell>
          <cell r="G113">
            <v>1928</v>
          </cell>
          <cell r="H113">
            <v>1890</v>
          </cell>
          <cell r="I113">
            <v>2759862.4</v>
          </cell>
          <cell r="J113">
            <v>152162.9</v>
          </cell>
        </row>
        <row r="114">
          <cell r="F114">
            <v>90</v>
          </cell>
          <cell r="G114">
            <v>5318</v>
          </cell>
          <cell r="H114">
            <v>5295</v>
          </cell>
          <cell r="I114">
            <v>2213354.2999999998</v>
          </cell>
          <cell r="J114">
            <v>433595.9</v>
          </cell>
        </row>
        <row r="115">
          <cell r="F115">
            <v>22</v>
          </cell>
          <cell r="G115">
            <v>985</v>
          </cell>
          <cell r="H115">
            <v>975</v>
          </cell>
          <cell r="I115">
            <v>559971.4</v>
          </cell>
          <cell r="J115">
            <v>92780.800000000003</v>
          </cell>
        </row>
        <row r="116">
          <cell r="F116">
            <v>284</v>
          </cell>
          <cell r="G116">
            <v>15776</v>
          </cell>
          <cell r="H116">
            <v>15689</v>
          </cell>
          <cell r="I116">
            <v>6341313.7999999998</v>
          </cell>
          <cell r="J116">
            <v>1435999.3</v>
          </cell>
        </row>
        <row r="117">
          <cell r="F117">
            <v>44</v>
          </cell>
          <cell r="G117">
            <v>815</v>
          </cell>
          <cell r="H117">
            <v>802</v>
          </cell>
          <cell r="I117">
            <v>619264.4</v>
          </cell>
          <cell r="J117">
            <v>59608.1</v>
          </cell>
        </row>
        <row r="118">
          <cell r="F118">
            <v>30</v>
          </cell>
          <cell r="G118">
            <v>3017</v>
          </cell>
          <cell r="H118">
            <v>3008</v>
          </cell>
          <cell r="I118">
            <v>819655.7</v>
          </cell>
          <cell r="J118">
            <v>193972.6</v>
          </cell>
        </row>
        <row r="119">
          <cell r="F119">
            <v>7</v>
          </cell>
          <cell r="G119">
            <v>35</v>
          </cell>
          <cell r="H119">
            <v>30</v>
          </cell>
          <cell r="I119">
            <v>10531.1</v>
          </cell>
          <cell r="J119">
            <v>643.5</v>
          </cell>
        </row>
        <row r="120">
          <cell r="F120">
            <v>908</v>
          </cell>
          <cell r="G120">
            <v>54171</v>
          </cell>
          <cell r="H120">
            <v>54016</v>
          </cell>
          <cell r="I120">
            <v>29964598</v>
          </cell>
          <cell r="J120">
            <v>3026828.2</v>
          </cell>
        </row>
        <row r="121">
          <cell r="F121">
            <v>425</v>
          </cell>
          <cell r="G121">
            <v>26427</v>
          </cell>
          <cell r="H121">
            <v>26345</v>
          </cell>
          <cell r="I121">
            <v>10757683.800000001</v>
          </cell>
          <cell r="J121">
            <v>1376602.3</v>
          </cell>
        </row>
        <row r="122">
          <cell r="F122">
            <v>24</v>
          </cell>
          <cell r="G122">
            <v>2084</v>
          </cell>
          <cell r="H122">
            <v>2082</v>
          </cell>
          <cell r="I122">
            <v>2690798.1</v>
          </cell>
          <cell r="J122">
            <v>151307.9</v>
          </cell>
        </row>
        <row r="123">
          <cell r="F123">
            <v>103</v>
          </cell>
          <cell r="G123">
            <v>8208</v>
          </cell>
          <cell r="H123">
            <v>8187</v>
          </cell>
          <cell r="I123">
            <v>7448027.9000000004</v>
          </cell>
          <cell r="J123">
            <v>544558.1</v>
          </cell>
        </row>
        <row r="124">
          <cell r="F124">
            <v>130</v>
          </cell>
          <cell r="G124">
            <v>3901</v>
          </cell>
          <cell r="H124">
            <v>3884</v>
          </cell>
          <cell r="I124">
            <v>2028244.1</v>
          </cell>
          <cell r="J124">
            <v>174813.4</v>
          </cell>
        </row>
        <row r="125">
          <cell r="F125">
            <v>90</v>
          </cell>
          <cell r="G125">
            <v>5725</v>
          </cell>
          <cell r="H125">
            <v>5711</v>
          </cell>
          <cell r="I125">
            <v>3559862.2</v>
          </cell>
          <cell r="J125">
            <v>226283.8</v>
          </cell>
        </row>
        <row r="126">
          <cell r="F126">
            <v>136</v>
          </cell>
          <cell r="G126">
            <v>7826</v>
          </cell>
          <cell r="H126">
            <v>7807</v>
          </cell>
          <cell r="I126">
            <v>3479981.9</v>
          </cell>
          <cell r="J126">
            <v>553262.69999999995</v>
          </cell>
        </row>
        <row r="127">
          <cell r="F127">
            <v>2086</v>
          </cell>
          <cell r="G127">
            <v>130737</v>
          </cell>
          <cell r="H127">
            <v>130303</v>
          </cell>
          <cell r="I127">
            <v>60223527.5</v>
          </cell>
          <cell r="J127">
            <v>7937984.5</v>
          </cell>
        </row>
        <row r="128">
          <cell r="F128">
            <v>319</v>
          </cell>
          <cell r="G128">
            <v>48674</v>
          </cell>
          <cell r="H128">
            <v>48627</v>
          </cell>
          <cell r="I128">
            <v>19440607.399999999</v>
          </cell>
          <cell r="J128">
            <v>3182218.6</v>
          </cell>
        </row>
        <row r="129">
          <cell r="F129">
            <v>734</v>
          </cell>
          <cell r="G129">
            <v>22505</v>
          </cell>
          <cell r="H129">
            <v>22348</v>
          </cell>
          <cell r="I129">
            <v>11605074.1</v>
          </cell>
          <cell r="J129">
            <v>1276052.3</v>
          </cell>
        </row>
        <row r="130">
          <cell r="F130">
            <v>294</v>
          </cell>
          <cell r="G130">
            <v>18460</v>
          </cell>
          <cell r="H130">
            <v>18400</v>
          </cell>
          <cell r="I130">
            <v>12763057.5</v>
          </cell>
          <cell r="J130">
            <v>808425.7</v>
          </cell>
        </row>
        <row r="131">
          <cell r="F131">
            <v>99</v>
          </cell>
          <cell r="G131">
            <v>3219</v>
          </cell>
          <cell r="H131">
            <v>3192</v>
          </cell>
          <cell r="I131">
            <v>737538</v>
          </cell>
          <cell r="J131">
            <v>136432.5</v>
          </cell>
        </row>
        <row r="132">
          <cell r="F132">
            <v>640</v>
          </cell>
          <cell r="G132">
            <v>37879</v>
          </cell>
          <cell r="H132">
            <v>37736</v>
          </cell>
          <cell r="I132">
            <v>15677250.5</v>
          </cell>
          <cell r="J132">
            <v>2534855.4</v>
          </cell>
        </row>
        <row r="133">
          <cell r="F133">
            <v>257</v>
          </cell>
          <cell r="G133">
            <v>51029</v>
          </cell>
          <cell r="H133">
            <v>50966</v>
          </cell>
          <cell r="I133">
            <v>16900942.600000001</v>
          </cell>
          <cell r="J133">
            <v>3662602.1</v>
          </cell>
        </row>
        <row r="134">
          <cell r="F134">
            <v>42</v>
          </cell>
          <cell r="G134">
            <v>8659</v>
          </cell>
          <cell r="H134">
            <v>8648</v>
          </cell>
          <cell r="I134">
            <v>5731550</v>
          </cell>
          <cell r="J134">
            <v>439945.8</v>
          </cell>
        </row>
        <row r="135">
          <cell r="F135">
            <v>66</v>
          </cell>
          <cell r="G135">
            <v>1839</v>
          </cell>
          <cell r="H135">
            <v>1820</v>
          </cell>
          <cell r="I135">
            <v>1310773.2</v>
          </cell>
          <cell r="J135">
            <v>92492.9</v>
          </cell>
        </row>
        <row r="136">
          <cell r="F136">
            <v>149</v>
          </cell>
          <cell r="G136">
            <v>40531</v>
          </cell>
          <cell r="H136">
            <v>40498</v>
          </cell>
          <cell r="I136">
            <v>9858619.4000000004</v>
          </cell>
          <cell r="J136">
            <v>3130163.4</v>
          </cell>
        </row>
        <row r="137">
          <cell r="F137">
            <v>314</v>
          </cell>
          <cell r="G137">
            <v>87008</v>
          </cell>
          <cell r="H137">
            <v>86912</v>
          </cell>
          <cell r="I137">
            <v>28808731.199999999</v>
          </cell>
          <cell r="J137">
            <v>5383931.4000000004</v>
          </cell>
        </row>
        <row r="138">
          <cell r="F138">
            <v>98</v>
          </cell>
          <cell r="G138">
            <v>1880</v>
          </cell>
          <cell r="H138">
            <v>1833</v>
          </cell>
          <cell r="I138">
            <v>1066676.5</v>
          </cell>
          <cell r="J138">
            <v>107553.1</v>
          </cell>
        </row>
        <row r="139">
          <cell r="F139">
            <v>96</v>
          </cell>
          <cell r="G139">
            <v>24084</v>
          </cell>
          <cell r="H139">
            <v>24063</v>
          </cell>
          <cell r="I139">
            <v>6503627.5</v>
          </cell>
          <cell r="J139">
            <v>1098481</v>
          </cell>
        </row>
        <row r="140">
          <cell r="F140">
            <v>76</v>
          </cell>
          <cell r="G140">
            <v>48599</v>
          </cell>
          <cell r="H140">
            <v>48576</v>
          </cell>
          <cell r="I140">
            <v>16237511.1</v>
          </cell>
          <cell r="J140">
            <v>3296166.6</v>
          </cell>
        </row>
        <row r="141">
          <cell r="F141">
            <v>21</v>
          </cell>
          <cell r="G141">
            <v>11441</v>
          </cell>
          <cell r="H141">
            <v>11438</v>
          </cell>
          <cell r="I141">
            <v>4577621.0999999996</v>
          </cell>
          <cell r="J141">
            <v>836593.7</v>
          </cell>
        </row>
        <row r="142">
          <cell r="F142">
            <v>23</v>
          </cell>
          <cell r="G142">
            <v>1004</v>
          </cell>
          <cell r="H142">
            <v>1002</v>
          </cell>
          <cell r="I142">
            <v>423295</v>
          </cell>
          <cell r="J142">
            <v>45137</v>
          </cell>
        </row>
        <row r="143">
          <cell r="F143">
            <v>1161</v>
          </cell>
          <cell r="G143">
            <v>32726</v>
          </cell>
          <cell r="H143">
            <v>32444</v>
          </cell>
          <cell r="I143">
            <v>13579743.699999999</v>
          </cell>
          <cell r="J143">
            <v>1613956.3</v>
          </cell>
        </row>
        <row r="144">
          <cell r="F144">
            <v>720</v>
          </cell>
          <cell r="G144">
            <v>16024</v>
          </cell>
          <cell r="H144">
            <v>15736</v>
          </cell>
          <cell r="I144">
            <v>4400037.8</v>
          </cell>
          <cell r="J144">
            <v>694853</v>
          </cell>
        </row>
        <row r="145">
          <cell r="F145">
            <v>232</v>
          </cell>
          <cell r="G145">
            <v>4158</v>
          </cell>
          <cell r="H145">
            <v>4056</v>
          </cell>
          <cell r="I145">
            <v>354682.1</v>
          </cell>
          <cell r="J145">
            <v>126242</v>
          </cell>
        </row>
        <row r="146">
          <cell r="F146">
            <v>9</v>
          </cell>
          <cell r="G146">
            <v>76</v>
          </cell>
          <cell r="H146">
            <v>73</v>
          </cell>
          <cell r="I146">
            <v>14877.4</v>
          </cell>
          <cell r="J146">
            <v>3045.7</v>
          </cell>
        </row>
        <row r="147">
          <cell r="F147">
            <v>33</v>
          </cell>
          <cell r="G147">
            <v>1811</v>
          </cell>
          <cell r="H147">
            <v>1801</v>
          </cell>
          <cell r="I147">
            <v>861275.1</v>
          </cell>
          <cell r="J147">
            <v>133730.20000000001</v>
          </cell>
        </row>
        <row r="148">
          <cell r="F148">
            <v>71</v>
          </cell>
          <cell r="G148">
            <v>1639</v>
          </cell>
          <cell r="H148">
            <v>1614</v>
          </cell>
          <cell r="I148">
            <v>661251.5</v>
          </cell>
          <cell r="J148">
            <v>59075.3</v>
          </cell>
        </row>
        <row r="149">
          <cell r="F149">
            <v>198</v>
          </cell>
          <cell r="G149">
            <v>5595</v>
          </cell>
          <cell r="H149">
            <v>5521</v>
          </cell>
          <cell r="I149">
            <v>1714308.9</v>
          </cell>
          <cell r="J149">
            <v>297006.40000000002</v>
          </cell>
        </row>
        <row r="150">
          <cell r="F150">
            <v>177</v>
          </cell>
          <cell r="G150">
            <v>2745</v>
          </cell>
          <cell r="H150">
            <v>2671</v>
          </cell>
          <cell r="I150">
            <v>793642.8</v>
          </cell>
          <cell r="J150">
            <v>75753.399999999994</v>
          </cell>
        </row>
        <row r="151">
          <cell r="F151">
            <v>4347</v>
          </cell>
          <cell r="G151">
            <v>61473</v>
          </cell>
          <cell r="H151">
            <v>60573</v>
          </cell>
          <cell r="I151">
            <v>24440170.199999999</v>
          </cell>
          <cell r="J151">
            <v>3582126.6</v>
          </cell>
        </row>
        <row r="152">
          <cell r="F152">
            <v>3491</v>
          </cell>
          <cell r="G152">
            <v>54877</v>
          </cell>
          <cell r="H152">
            <v>54177</v>
          </cell>
          <cell r="I152">
            <v>21126601.399999999</v>
          </cell>
          <cell r="J152">
            <v>3237318.3</v>
          </cell>
        </row>
        <row r="153">
          <cell r="F153">
            <v>856</v>
          </cell>
          <cell r="G153">
            <v>6596</v>
          </cell>
          <cell r="H153">
            <v>6396</v>
          </cell>
          <cell r="I153">
            <v>3313568.8</v>
          </cell>
          <cell r="J153">
            <v>344808.3</v>
          </cell>
        </row>
        <row r="154">
          <cell r="F154">
            <v>1630</v>
          </cell>
          <cell r="G154">
            <v>329967</v>
          </cell>
          <cell r="H154">
            <v>329701</v>
          </cell>
          <cell r="I154">
            <v>573608579.70000005</v>
          </cell>
          <cell r="J154">
            <v>27671786.100000001</v>
          </cell>
        </row>
        <row r="155">
          <cell r="F155">
            <v>1630</v>
          </cell>
          <cell r="G155">
            <v>329967</v>
          </cell>
          <cell r="H155">
            <v>329701</v>
          </cell>
          <cell r="I155">
            <v>573608579.70000005</v>
          </cell>
          <cell r="J155">
            <v>27671786.100000001</v>
          </cell>
        </row>
        <row r="156">
          <cell r="F156">
            <v>630</v>
          </cell>
          <cell r="G156">
            <v>186056</v>
          </cell>
          <cell r="H156">
            <v>185947</v>
          </cell>
          <cell r="I156">
            <v>390655133.10000002</v>
          </cell>
          <cell r="J156">
            <v>19527651.300000001</v>
          </cell>
        </row>
        <row r="157">
          <cell r="F157">
            <v>252</v>
          </cell>
          <cell r="G157">
            <v>63356</v>
          </cell>
          <cell r="H157">
            <v>63318</v>
          </cell>
          <cell r="I157">
            <v>129467789.40000001</v>
          </cell>
          <cell r="J157">
            <v>3481496.7</v>
          </cell>
        </row>
        <row r="158">
          <cell r="F158">
            <v>748</v>
          </cell>
          <cell r="G158">
            <v>80555</v>
          </cell>
          <cell r="H158">
            <v>80436</v>
          </cell>
          <cell r="I158">
            <v>53485657.200000003</v>
          </cell>
          <cell r="J158">
            <v>4662638.0999999996</v>
          </cell>
        </row>
        <row r="159">
          <cell r="F159">
            <v>3281</v>
          </cell>
          <cell r="G159">
            <v>129418</v>
          </cell>
          <cell r="H159">
            <v>128972</v>
          </cell>
          <cell r="I159">
            <v>26775662.5</v>
          </cell>
          <cell r="J159">
            <v>5897391.0999999996</v>
          </cell>
        </row>
        <row r="160">
          <cell r="F160">
            <v>1583</v>
          </cell>
          <cell r="G160">
            <v>84080</v>
          </cell>
          <cell r="H160">
            <v>83932</v>
          </cell>
          <cell r="I160">
            <v>11581664.5</v>
          </cell>
          <cell r="J160">
            <v>3915193.9</v>
          </cell>
        </row>
        <row r="161">
          <cell r="F161">
            <v>214</v>
          </cell>
          <cell r="G161">
            <v>18107</v>
          </cell>
          <cell r="H161">
            <v>18069</v>
          </cell>
          <cell r="I161">
            <v>2191498.1</v>
          </cell>
          <cell r="J161">
            <v>809104.4</v>
          </cell>
        </row>
        <row r="162">
          <cell r="F162">
            <v>1438</v>
          </cell>
          <cell r="G162">
            <v>26599</v>
          </cell>
          <cell r="H162">
            <v>26359</v>
          </cell>
          <cell r="I162">
            <v>12795435.1</v>
          </cell>
          <cell r="J162">
            <v>1139355.8</v>
          </cell>
        </row>
        <row r="163">
          <cell r="F163">
            <v>815</v>
          </cell>
          <cell r="G163">
            <v>19023</v>
          </cell>
          <cell r="H163">
            <v>18889</v>
          </cell>
          <cell r="I163">
            <v>3461564.7</v>
          </cell>
          <cell r="J163">
            <v>814650.1</v>
          </cell>
        </row>
        <row r="164">
          <cell r="F164">
            <v>145</v>
          </cell>
          <cell r="G164">
            <v>2204</v>
          </cell>
          <cell r="H164">
            <v>2184</v>
          </cell>
          <cell r="I164">
            <v>504341.7</v>
          </cell>
          <cell r="J164">
            <v>95196</v>
          </cell>
        </row>
        <row r="165">
          <cell r="F165">
            <v>478</v>
          </cell>
          <cell r="G165">
            <v>5372</v>
          </cell>
          <cell r="H165">
            <v>5286</v>
          </cell>
          <cell r="I165">
            <v>8829528.6999999993</v>
          </cell>
          <cell r="J165">
            <v>229509.7</v>
          </cell>
        </row>
        <row r="166">
          <cell r="F166">
            <v>46</v>
          </cell>
          <cell r="G166">
            <v>632</v>
          </cell>
          <cell r="H166">
            <v>612</v>
          </cell>
          <cell r="I166">
            <v>207064.8</v>
          </cell>
          <cell r="J166">
            <v>33737</v>
          </cell>
        </row>
        <row r="167">
          <cell r="F167">
            <v>24333</v>
          </cell>
          <cell r="G167">
            <v>247031</v>
          </cell>
          <cell r="H167">
            <v>241697</v>
          </cell>
          <cell r="I167">
            <v>169705339.09999999</v>
          </cell>
          <cell r="J167">
            <v>10402221.199999999</v>
          </cell>
        </row>
        <row r="168">
          <cell r="F168">
            <v>14564</v>
          </cell>
          <cell r="G168">
            <v>139031</v>
          </cell>
          <cell r="H168">
            <v>135776</v>
          </cell>
          <cell r="I168">
            <v>100666201.09999999</v>
          </cell>
          <cell r="J168">
            <v>5485856.2000000002</v>
          </cell>
        </row>
        <row r="169">
          <cell r="F169">
            <v>1803</v>
          </cell>
          <cell r="G169">
            <v>8593</v>
          </cell>
          <cell r="H169">
            <v>8275</v>
          </cell>
          <cell r="I169">
            <v>10316122.4</v>
          </cell>
          <cell r="J169">
            <v>416647.2</v>
          </cell>
        </row>
        <row r="170">
          <cell r="F170">
            <v>12761</v>
          </cell>
          <cell r="G170">
            <v>130438</v>
          </cell>
          <cell r="H170">
            <v>127501</v>
          </cell>
          <cell r="I170">
            <v>90350078.700000003</v>
          </cell>
          <cell r="J170">
            <v>5069209</v>
          </cell>
        </row>
        <row r="171">
          <cell r="F171">
            <v>2171</v>
          </cell>
          <cell r="G171">
            <v>39123</v>
          </cell>
          <cell r="H171">
            <v>38711</v>
          </cell>
          <cell r="I171">
            <v>39053409.899999999</v>
          </cell>
          <cell r="J171">
            <v>2218686.4</v>
          </cell>
        </row>
        <row r="172">
          <cell r="F172">
            <v>834</v>
          </cell>
          <cell r="G172">
            <v>19611</v>
          </cell>
          <cell r="H172">
            <v>19487</v>
          </cell>
          <cell r="I172">
            <v>24389056.800000001</v>
          </cell>
          <cell r="J172">
            <v>1245419.3999999999</v>
          </cell>
        </row>
        <row r="173">
          <cell r="F173">
            <v>919</v>
          </cell>
          <cell r="G173">
            <v>12189</v>
          </cell>
          <cell r="H173">
            <v>11955</v>
          </cell>
          <cell r="I173">
            <v>8955417</v>
          </cell>
          <cell r="J173">
            <v>514856.8</v>
          </cell>
        </row>
        <row r="174">
          <cell r="F174">
            <v>418</v>
          </cell>
          <cell r="G174">
            <v>7323</v>
          </cell>
          <cell r="H174">
            <v>7269</v>
          </cell>
          <cell r="I174">
            <v>5708936.0999999996</v>
          </cell>
          <cell r="J174">
            <v>458410.2</v>
          </cell>
        </row>
        <row r="175">
          <cell r="F175">
            <v>7598</v>
          </cell>
          <cell r="G175">
            <v>68877</v>
          </cell>
          <cell r="H175">
            <v>67210</v>
          </cell>
          <cell r="I175">
            <v>29985728.100000001</v>
          </cell>
          <cell r="J175">
            <v>2697678.6</v>
          </cell>
        </row>
        <row r="176">
          <cell r="F176">
            <v>355</v>
          </cell>
          <cell r="G176">
            <v>4740</v>
          </cell>
          <cell r="H176">
            <v>4675</v>
          </cell>
          <cell r="I176">
            <v>2941530.2</v>
          </cell>
          <cell r="J176">
            <v>262393</v>
          </cell>
        </row>
        <row r="177">
          <cell r="F177">
            <v>5576</v>
          </cell>
          <cell r="G177">
            <v>49959</v>
          </cell>
          <cell r="H177">
            <v>48742</v>
          </cell>
          <cell r="I177">
            <v>20948434.699999999</v>
          </cell>
          <cell r="J177">
            <v>1907288.3</v>
          </cell>
        </row>
        <row r="178">
          <cell r="F178">
            <v>596</v>
          </cell>
          <cell r="G178">
            <v>3054</v>
          </cell>
          <cell r="H178">
            <v>2908</v>
          </cell>
          <cell r="I178">
            <v>1666108.1</v>
          </cell>
          <cell r="J178">
            <v>105194.4</v>
          </cell>
        </row>
        <row r="179">
          <cell r="F179">
            <v>1071</v>
          </cell>
          <cell r="G179">
            <v>11124</v>
          </cell>
          <cell r="H179">
            <v>10885</v>
          </cell>
          <cell r="I179">
            <v>4429655.0999999996</v>
          </cell>
          <cell r="J179">
            <v>422802.9</v>
          </cell>
        </row>
        <row r="180">
          <cell r="F180">
            <v>82192</v>
          </cell>
          <cell r="G180">
            <v>927821</v>
          </cell>
          <cell r="H180">
            <v>912814</v>
          </cell>
          <cell r="I180">
            <v>2385691547.8000002</v>
          </cell>
          <cell r="J180">
            <v>56735817.700000003</v>
          </cell>
        </row>
        <row r="181">
          <cell r="F181">
            <v>6798</v>
          </cell>
          <cell r="G181">
            <v>59923</v>
          </cell>
          <cell r="H181">
            <v>58314</v>
          </cell>
          <cell r="I181">
            <v>158057364.19999999</v>
          </cell>
          <cell r="J181">
            <v>3369151.7</v>
          </cell>
        </row>
        <row r="182">
          <cell r="F182">
            <v>1338</v>
          </cell>
          <cell r="G182">
            <v>20901</v>
          </cell>
          <cell r="H182">
            <v>20546</v>
          </cell>
          <cell r="I182">
            <v>106035333.59999999</v>
          </cell>
          <cell r="J182">
            <v>1920563.9</v>
          </cell>
        </row>
        <row r="183">
          <cell r="F183">
            <v>2405</v>
          </cell>
          <cell r="G183">
            <v>15493</v>
          </cell>
          <cell r="H183">
            <v>14911</v>
          </cell>
          <cell r="I183">
            <v>7099338</v>
          </cell>
          <cell r="J183">
            <v>454928.5</v>
          </cell>
        </row>
        <row r="184">
          <cell r="F184">
            <v>3003</v>
          </cell>
          <cell r="G184">
            <v>23309</v>
          </cell>
          <cell r="H184">
            <v>22650</v>
          </cell>
          <cell r="I184">
            <v>44636976.200000003</v>
          </cell>
          <cell r="J184">
            <v>983797.1</v>
          </cell>
        </row>
        <row r="185">
          <cell r="F185">
            <v>52</v>
          </cell>
          <cell r="G185">
            <v>220</v>
          </cell>
          <cell r="H185">
            <v>207</v>
          </cell>
          <cell r="I185">
            <v>285716.40000000002</v>
          </cell>
          <cell r="J185">
            <v>9862.2000000000007</v>
          </cell>
        </row>
        <row r="186">
          <cell r="F186">
            <v>61317</v>
          </cell>
          <cell r="G186">
            <v>449577</v>
          </cell>
          <cell r="H186">
            <v>439205</v>
          </cell>
          <cell r="I186">
            <v>1741023037.9000001</v>
          </cell>
          <cell r="J186">
            <v>32300939.899999999</v>
          </cell>
        </row>
        <row r="187">
          <cell r="F187">
            <v>4081</v>
          </cell>
          <cell r="G187">
            <v>10086</v>
          </cell>
          <cell r="H187">
            <v>9629</v>
          </cell>
          <cell r="I187">
            <v>17991866.899999999</v>
          </cell>
          <cell r="J187">
            <v>671556.2</v>
          </cell>
        </row>
        <row r="188">
          <cell r="F188">
            <v>2978</v>
          </cell>
          <cell r="G188">
            <v>29309</v>
          </cell>
          <cell r="H188">
            <v>28606</v>
          </cell>
          <cell r="I188">
            <v>174326496.80000001</v>
          </cell>
          <cell r="J188">
            <v>2619752.4</v>
          </cell>
        </row>
        <row r="189">
          <cell r="F189">
            <v>5726</v>
          </cell>
          <cell r="G189">
            <v>99219</v>
          </cell>
          <cell r="H189">
            <v>98022</v>
          </cell>
          <cell r="I189">
            <v>276421217.69999999</v>
          </cell>
          <cell r="J189">
            <v>5898099.0999999996</v>
          </cell>
        </row>
        <row r="190">
          <cell r="F190">
            <v>7873</v>
          </cell>
          <cell r="G190">
            <v>71928</v>
          </cell>
          <cell r="H190">
            <v>70865</v>
          </cell>
          <cell r="I190">
            <v>222174127.90000001</v>
          </cell>
          <cell r="J190">
            <v>6436081.2000000002</v>
          </cell>
        </row>
        <row r="191">
          <cell r="F191">
            <v>1732</v>
          </cell>
          <cell r="G191">
            <v>10315</v>
          </cell>
          <cell r="H191">
            <v>10121</v>
          </cell>
          <cell r="I191">
            <v>42942744.200000003</v>
          </cell>
          <cell r="J191">
            <v>786060.3</v>
          </cell>
        </row>
        <row r="192">
          <cell r="F192">
            <v>4961</v>
          </cell>
          <cell r="G192">
            <v>29210</v>
          </cell>
          <cell r="H192">
            <v>28535</v>
          </cell>
          <cell r="I192">
            <v>80678552.299999997</v>
          </cell>
          <cell r="J192">
            <v>2579130</v>
          </cell>
        </row>
        <row r="193">
          <cell r="F193">
            <v>14742</v>
          </cell>
          <cell r="G193">
            <v>100393</v>
          </cell>
          <cell r="H193">
            <v>97074</v>
          </cell>
          <cell r="I193">
            <v>639173938.70000005</v>
          </cell>
          <cell r="J193">
            <v>6165699.2999999998</v>
          </cell>
        </row>
        <row r="194">
          <cell r="F194">
            <v>19224</v>
          </cell>
          <cell r="G194">
            <v>99117</v>
          </cell>
          <cell r="H194">
            <v>96353</v>
          </cell>
          <cell r="I194">
            <v>287314093.39999998</v>
          </cell>
          <cell r="J194">
            <v>7144561.4000000004</v>
          </cell>
        </row>
        <row r="195">
          <cell r="F195">
            <v>14077</v>
          </cell>
          <cell r="G195">
            <v>418321</v>
          </cell>
          <cell r="H195">
            <v>415295</v>
          </cell>
          <cell r="I195">
            <v>486611145.69999999</v>
          </cell>
          <cell r="J195">
            <v>21065726.100000001</v>
          </cell>
        </row>
        <row r="196">
          <cell r="F196">
            <v>6625</v>
          </cell>
          <cell r="G196">
            <v>219278</v>
          </cell>
          <cell r="H196">
            <v>217875</v>
          </cell>
          <cell r="I196">
            <v>238204247.5</v>
          </cell>
          <cell r="J196">
            <v>10884648</v>
          </cell>
        </row>
        <row r="197">
          <cell r="F197">
            <v>814</v>
          </cell>
          <cell r="G197">
            <v>8807</v>
          </cell>
          <cell r="H197">
            <v>8627</v>
          </cell>
          <cell r="I197">
            <v>7024994.5</v>
          </cell>
          <cell r="J197">
            <v>282214</v>
          </cell>
        </row>
        <row r="198">
          <cell r="F198">
            <v>1157</v>
          </cell>
          <cell r="G198">
            <v>40949</v>
          </cell>
          <cell r="H198">
            <v>40744</v>
          </cell>
          <cell r="I198">
            <v>79219552.299999997</v>
          </cell>
          <cell r="J198">
            <v>1812206.7</v>
          </cell>
        </row>
        <row r="199">
          <cell r="F199">
            <v>286</v>
          </cell>
          <cell r="G199">
            <v>16038</v>
          </cell>
          <cell r="H199">
            <v>15933</v>
          </cell>
          <cell r="I199">
            <v>27473306.300000001</v>
          </cell>
          <cell r="J199">
            <v>894832.9</v>
          </cell>
        </row>
        <row r="200">
          <cell r="F200">
            <v>795</v>
          </cell>
          <cell r="G200">
            <v>7765</v>
          </cell>
          <cell r="H200">
            <v>7610</v>
          </cell>
          <cell r="I200">
            <v>6157695.7000000002</v>
          </cell>
          <cell r="J200">
            <v>307620.59999999998</v>
          </cell>
        </row>
        <row r="201">
          <cell r="F201">
            <v>338</v>
          </cell>
          <cell r="G201">
            <v>4400</v>
          </cell>
          <cell r="H201">
            <v>4342</v>
          </cell>
          <cell r="I201">
            <v>2185499.4</v>
          </cell>
          <cell r="J201">
            <v>163613.70000000001</v>
          </cell>
        </row>
        <row r="202">
          <cell r="F202">
            <v>3248</v>
          </cell>
          <cell r="G202">
            <v>115534</v>
          </cell>
          <cell r="H202">
            <v>114813</v>
          </cell>
          <cell r="I202">
            <v>120410219.90000001</v>
          </cell>
          <cell r="J202">
            <v>6389124.9000000004</v>
          </cell>
        </row>
        <row r="203">
          <cell r="F203">
            <v>121</v>
          </cell>
          <cell r="G203">
            <v>563</v>
          </cell>
          <cell r="H203">
            <v>527</v>
          </cell>
          <cell r="I203">
            <v>168244.3</v>
          </cell>
          <cell r="J203">
            <v>12927.9</v>
          </cell>
        </row>
        <row r="204">
          <cell r="F204">
            <v>693</v>
          </cell>
          <cell r="G204">
            <v>4987</v>
          </cell>
          <cell r="H204">
            <v>4824</v>
          </cell>
          <cell r="I204">
            <v>5767385.7999999998</v>
          </cell>
          <cell r="J204">
            <v>318537.40000000002</v>
          </cell>
        </row>
        <row r="205">
          <cell r="F205">
            <v>13716</v>
          </cell>
          <cell r="G205">
            <v>765231</v>
          </cell>
          <cell r="H205">
            <v>762256</v>
          </cell>
          <cell r="I205">
            <v>365332652.69999999</v>
          </cell>
          <cell r="J205">
            <v>51521617.799999997</v>
          </cell>
        </row>
        <row r="206">
          <cell r="F206">
            <v>6703</v>
          </cell>
          <cell r="G206">
            <v>476165</v>
          </cell>
          <cell r="H206">
            <v>474619</v>
          </cell>
          <cell r="I206">
            <v>177841965.59999999</v>
          </cell>
          <cell r="J206">
            <v>30090562.600000001</v>
          </cell>
        </row>
        <row r="207">
          <cell r="F207">
            <v>3</v>
          </cell>
          <cell r="G207" t="str">
            <v>к</v>
          </cell>
          <cell r="H207" t="str">
            <v>к</v>
          </cell>
          <cell r="I207" t="str">
            <v>к</v>
          </cell>
          <cell r="J207" t="str">
            <v>к</v>
          </cell>
        </row>
        <row r="208">
          <cell r="F208">
            <v>110</v>
          </cell>
          <cell r="G208">
            <v>280125</v>
          </cell>
          <cell r="H208">
            <v>280101</v>
          </cell>
          <cell r="I208">
            <v>77040157.799999997</v>
          </cell>
          <cell r="J208">
            <v>19844853.5</v>
          </cell>
        </row>
        <row r="209">
          <cell r="F209">
            <v>1546</v>
          </cell>
          <cell r="G209">
            <v>100701</v>
          </cell>
          <cell r="H209">
            <v>100310</v>
          </cell>
          <cell r="I209">
            <v>10407682.800000001</v>
          </cell>
          <cell r="J209">
            <v>3999722</v>
          </cell>
        </row>
        <row r="210">
          <cell r="F210">
            <v>5027</v>
          </cell>
          <cell r="G210">
            <v>68723</v>
          </cell>
          <cell r="H210">
            <v>67595</v>
          </cell>
          <cell r="I210">
            <v>45438908.899999999</v>
          </cell>
          <cell r="J210">
            <v>2384782.1</v>
          </cell>
        </row>
        <row r="211">
          <cell r="F211">
            <v>17</v>
          </cell>
          <cell r="G211" t="str">
            <v>к</v>
          </cell>
          <cell r="H211" t="str">
            <v>к</v>
          </cell>
          <cell r="I211" t="str">
            <v>к</v>
          </cell>
          <cell r="J211" t="str">
            <v>к</v>
          </cell>
        </row>
        <row r="212">
          <cell r="F212">
            <v>114</v>
          </cell>
          <cell r="G212">
            <v>4229</v>
          </cell>
          <cell r="H212">
            <v>4175</v>
          </cell>
          <cell r="I212">
            <v>2879507.2</v>
          </cell>
          <cell r="J212">
            <v>323706.5</v>
          </cell>
        </row>
        <row r="213">
          <cell r="F213">
            <v>13</v>
          </cell>
          <cell r="G213">
            <v>50</v>
          </cell>
          <cell r="H213">
            <v>43</v>
          </cell>
          <cell r="I213">
            <v>15531.3</v>
          </cell>
          <cell r="J213">
            <v>3121.8</v>
          </cell>
        </row>
        <row r="214">
          <cell r="F214">
            <v>54</v>
          </cell>
          <cell r="G214">
            <v>462</v>
          </cell>
          <cell r="H214">
            <v>436</v>
          </cell>
          <cell r="I214">
            <v>906771.4</v>
          </cell>
          <cell r="J214">
            <v>40259.599999999999</v>
          </cell>
        </row>
        <row r="215">
          <cell r="F215">
            <v>23</v>
          </cell>
          <cell r="G215">
            <v>64</v>
          </cell>
          <cell r="H215">
            <v>49</v>
          </cell>
          <cell r="I215">
            <v>6625.3</v>
          </cell>
          <cell r="J215">
            <v>2047.8</v>
          </cell>
        </row>
        <row r="216">
          <cell r="F216">
            <v>24</v>
          </cell>
          <cell r="G216">
            <v>3653</v>
          </cell>
          <cell r="H216">
            <v>3647</v>
          </cell>
          <cell r="I216">
            <v>1950579.2</v>
          </cell>
          <cell r="J216">
            <v>278277.3</v>
          </cell>
        </row>
        <row r="217">
          <cell r="F217">
            <v>100</v>
          </cell>
          <cell r="G217">
            <v>19861</v>
          </cell>
          <cell r="H217">
            <v>19831</v>
          </cell>
          <cell r="I217">
            <v>30168553.100000001</v>
          </cell>
          <cell r="J217">
            <v>3467991.6</v>
          </cell>
        </row>
        <row r="218">
          <cell r="F218">
            <v>68</v>
          </cell>
          <cell r="G218">
            <v>6692</v>
          </cell>
          <cell r="H218">
            <v>6669</v>
          </cell>
          <cell r="I218">
            <v>25654870</v>
          </cell>
          <cell r="J218">
            <v>2114556.1</v>
          </cell>
        </row>
        <row r="219">
          <cell r="F219">
            <v>32</v>
          </cell>
          <cell r="G219">
            <v>13169</v>
          </cell>
          <cell r="H219">
            <v>13162</v>
          </cell>
          <cell r="I219">
            <v>4513683.0999999996</v>
          </cell>
          <cell r="J219">
            <v>1353435.5</v>
          </cell>
        </row>
        <row r="220">
          <cell r="F220">
            <v>6588</v>
          </cell>
          <cell r="G220">
            <v>185607</v>
          </cell>
          <cell r="H220">
            <v>184344</v>
          </cell>
          <cell r="I220">
            <v>148570014.19999999</v>
          </cell>
          <cell r="J220">
            <v>14916055.699999999</v>
          </cell>
        </row>
        <row r="221">
          <cell r="F221">
            <v>1005</v>
          </cell>
          <cell r="G221">
            <v>35789</v>
          </cell>
          <cell r="H221">
            <v>35673</v>
          </cell>
          <cell r="I221">
            <v>26151397.199999999</v>
          </cell>
          <cell r="J221">
            <v>2115263.5</v>
          </cell>
        </row>
        <row r="222">
          <cell r="F222">
            <v>5583</v>
          </cell>
          <cell r="G222">
            <v>149818</v>
          </cell>
          <cell r="H222">
            <v>148671</v>
          </cell>
          <cell r="I222">
            <v>122418617</v>
          </cell>
          <cell r="J222">
            <v>12800792.199999999</v>
          </cell>
        </row>
        <row r="223">
          <cell r="F223">
            <v>211</v>
          </cell>
          <cell r="G223">
            <v>79369</v>
          </cell>
          <cell r="H223">
            <v>79287</v>
          </cell>
          <cell r="I223">
            <v>5872612.5999999996</v>
          </cell>
          <cell r="J223">
            <v>2723301.4</v>
          </cell>
        </row>
        <row r="224">
          <cell r="F224">
            <v>5</v>
          </cell>
          <cell r="G224">
            <v>76482</v>
          </cell>
          <cell r="H224">
            <v>76482</v>
          </cell>
          <cell r="I224">
            <v>4721733.5</v>
          </cell>
          <cell r="J224">
            <v>2617427.6</v>
          </cell>
        </row>
        <row r="225">
          <cell r="F225">
            <v>206</v>
          </cell>
          <cell r="G225">
            <v>2887</v>
          </cell>
          <cell r="H225">
            <v>2805</v>
          </cell>
          <cell r="I225">
            <v>1150879.1000000001</v>
          </cell>
          <cell r="J225">
            <v>105873.8</v>
          </cell>
        </row>
        <row r="226">
          <cell r="F226">
            <v>6544</v>
          </cell>
          <cell r="G226">
            <v>90264</v>
          </cell>
          <cell r="H226">
            <v>88708</v>
          </cell>
          <cell r="I226">
            <v>23083768</v>
          </cell>
          <cell r="J226">
            <v>3187136.4</v>
          </cell>
        </row>
        <row r="227">
          <cell r="F227">
            <v>1541</v>
          </cell>
          <cell r="G227">
            <v>26811</v>
          </cell>
          <cell r="H227">
            <v>26385</v>
          </cell>
          <cell r="I227">
            <v>7113861.7999999998</v>
          </cell>
          <cell r="J227">
            <v>1192928.8</v>
          </cell>
        </row>
        <row r="228">
          <cell r="F228">
            <v>930</v>
          </cell>
          <cell r="G228">
            <v>21285</v>
          </cell>
          <cell r="H228">
            <v>21034</v>
          </cell>
          <cell r="I228">
            <v>6352042.5</v>
          </cell>
          <cell r="J228">
            <v>1026015.8</v>
          </cell>
        </row>
        <row r="229">
          <cell r="F229">
            <v>516</v>
          </cell>
          <cell r="G229">
            <v>4975</v>
          </cell>
          <cell r="H229">
            <v>4840</v>
          </cell>
          <cell r="I229">
            <v>700282.6</v>
          </cell>
          <cell r="J229">
            <v>154487</v>
          </cell>
        </row>
        <row r="230">
          <cell r="F230">
            <v>24</v>
          </cell>
          <cell r="G230">
            <v>82</v>
          </cell>
          <cell r="H230">
            <v>65</v>
          </cell>
          <cell r="I230">
            <v>4320.7</v>
          </cell>
          <cell r="J230">
            <v>1528.6</v>
          </cell>
        </row>
        <row r="231">
          <cell r="F231">
            <v>71</v>
          </cell>
          <cell r="G231">
            <v>469</v>
          </cell>
          <cell r="H231">
            <v>446</v>
          </cell>
          <cell r="I231">
            <v>57216</v>
          </cell>
          <cell r="J231">
            <v>10897.4</v>
          </cell>
        </row>
        <row r="232">
          <cell r="F232">
            <v>5003</v>
          </cell>
          <cell r="G232">
            <v>63453</v>
          </cell>
          <cell r="H232">
            <v>62323</v>
          </cell>
          <cell r="I232">
            <v>15969906.199999999</v>
          </cell>
          <cell r="J232">
            <v>1994207.6</v>
          </cell>
        </row>
        <row r="233">
          <cell r="F233">
            <v>3992</v>
          </cell>
          <cell r="G233">
            <v>43717</v>
          </cell>
          <cell r="H233">
            <v>42818</v>
          </cell>
          <cell r="I233">
            <v>11039172.9</v>
          </cell>
          <cell r="J233">
            <v>1461446.7</v>
          </cell>
        </row>
        <row r="234">
          <cell r="F234">
            <v>393</v>
          </cell>
          <cell r="G234">
            <v>16329</v>
          </cell>
          <cell r="H234">
            <v>16264</v>
          </cell>
          <cell r="I234">
            <v>4516601.5999999996</v>
          </cell>
          <cell r="J234">
            <v>462990.3</v>
          </cell>
        </row>
        <row r="235">
          <cell r="F235">
            <v>618</v>
          </cell>
          <cell r="G235">
            <v>3407</v>
          </cell>
          <cell r="H235">
            <v>3241</v>
          </cell>
          <cell r="I235">
            <v>414131.7</v>
          </cell>
          <cell r="J235">
            <v>69770.600000000006</v>
          </cell>
        </row>
        <row r="236">
          <cell r="F236">
            <v>11932</v>
          </cell>
          <cell r="G236">
            <v>157107</v>
          </cell>
          <cell r="H236">
            <v>154171</v>
          </cell>
          <cell r="I236">
            <v>117407179.59999999</v>
          </cell>
          <cell r="J236">
            <v>14513159.699999999</v>
          </cell>
        </row>
        <row r="237">
          <cell r="F237">
            <v>2685</v>
          </cell>
          <cell r="G237">
            <v>19551</v>
          </cell>
          <cell r="H237">
            <v>18823</v>
          </cell>
          <cell r="I237">
            <v>6331743.7999999998</v>
          </cell>
          <cell r="J237">
            <v>980061.1</v>
          </cell>
        </row>
        <row r="238">
          <cell r="F238">
            <v>2376</v>
          </cell>
          <cell r="G238">
            <v>17600</v>
          </cell>
          <cell r="H238">
            <v>16946</v>
          </cell>
          <cell r="I238">
            <v>4996193.7</v>
          </cell>
          <cell r="J238">
            <v>800481.4</v>
          </cell>
        </row>
        <row r="239">
          <cell r="F239">
            <v>309</v>
          </cell>
          <cell r="G239">
            <v>1951</v>
          </cell>
          <cell r="H239">
            <v>1877</v>
          </cell>
          <cell r="I239">
            <v>1335550.1000000001</v>
          </cell>
          <cell r="J239">
            <v>179579.7</v>
          </cell>
        </row>
        <row r="240">
          <cell r="F240">
            <v>765</v>
          </cell>
          <cell r="G240">
            <v>11634</v>
          </cell>
          <cell r="H240">
            <v>11460</v>
          </cell>
          <cell r="I240">
            <v>5439674.7000000002</v>
          </cell>
          <cell r="J240">
            <v>775397.5</v>
          </cell>
        </row>
        <row r="241">
          <cell r="F241">
            <v>711</v>
          </cell>
          <cell r="G241">
            <v>11440</v>
          </cell>
          <cell r="H241">
            <v>11277</v>
          </cell>
          <cell r="I241">
            <v>5341403.8</v>
          </cell>
          <cell r="J241">
            <v>768890.1</v>
          </cell>
        </row>
        <row r="242">
          <cell r="F242">
            <v>54</v>
          </cell>
          <cell r="G242">
            <v>194</v>
          </cell>
          <cell r="H242">
            <v>183</v>
          </cell>
          <cell r="I242">
            <v>98270.9</v>
          </cell>
          <cell r="J242">
            <v>6507.4</v>
          </cell>
        </row>
        <row r="243">
          <cell r="F243">
            <v>902</v>
          </cell>
          <cell r="G243">
            <v>14978</v>
          </cell>
          <cell r="H243">
            <v>14789</v>
          </cell>
          <cell r="I243">
            <v>6351135.5</v>
          </cell>
          <cell r="J243">
            <v>1001253.7</v>
          </cell>
        </row>
        <row r="244">
          <cell r="F244">
            <v>297</v>
          </cell>
          <cell r="G244">
            <v>1604</v>
          </cell>
          <cell r="H244">
            <v>1555</v>
          </cell>
          <cell r="I244">
            <v>335879.2</v>
          </cell>
          <cell r="J244">
            <v>55454.2</v>
          </cell>
        </row>
        <row r="245">
          <cell r="F245">
            <v>605</v>
          </cell>
          <cell r="G245">
            <v>13374</v>
          </cell>
          <cell r="H245">
            <v>13234</v>
          </cell>
          <cell r="I245">
            <v>6015256.2999999998</v>
          </cell>
          <cell r="J245">
            <v>945799.5</v>
          </cell>
        </row>
        <row r="246">
          <cell r="F246">
            <v>1716</v>
          </cell>
          <cell r="G246">
            <v>61879</v>
          </cell>
          <cell r="H246">
            <v>61406</v>
          </cell>
          <cell r="I246">
            <v>50766193.299999997</v>
          </cell>
          <cell r="J246">
            <v>5574381.2000000002</v>
          </cell>
        </row>
        <row r="247">
          <cell r="F247">
            <v>1237</v>
          </cell>
          <cell r="G247">
            <v>45694</v>
          </cell>
          <cell r="H247">
            <v>45318</v>
          </cell>
          <cell r="I247">
            <v>15051732.300000001</v>
          </cell>
          <cell r="J247">
            <v>2990145.1</v>
          </cell>
        </row>
        <row r="248">
          <cell r="F248">
            <v>250</v>
          </cell>
          <cell r="G248">
            <v>13946</v>
          </cell>
          <cell r="H248">
            <v>13906</v>
          </cell>
          <cell r="I248">
            <v>34740618.299999997</v>
          </cell>
          <cell r="J248">
            <v>2398488.2000000002</v>
          </cell>
        </row>
        <row r="249">
          <cell r="F249">
            <v>13</v>
          </cell>
          <cell r="G249">
            <v>126</v>
          </cell>
          <cell r="H249">
            <v>125</v>
          </cell>
          <cell r="I249">
            <v>86038.6</v>
          </cell>
          <cell r="J249">
            <v>14337.8</v>
          </cell>
        </row>
        <row r="250">
          <cell r="F250">
            <v>216</v>
          </cell>
          <cell r="G250">
            <v>2113</v>
          </cell>
          <cell r="H250">
            <v>2057</v>
          </cell>
          <cell r="I250">
            <v>887804.1</v>
          </cell>
          <cell r="J250">
            <v>171410.1</v>
          </cell>
        </row>
        <row r="251">
          <cell r="F251">
            <v>3996</v>
          </cell>
          <cell r="G251">
            <v>32123</v>
          </cell>
          <cell r="H251">
            <v>31282</v>
          </cell>
          <cell r="I251">
            <v>38988021.600000001</v>
          </cell>
          <cell r="J251">
            <v>4692734.0999999996</v>
          </cell>
        </row>
        <row r="252">
          <cell r="F252">
            <v>1868</v>
          </cell>
          <cell r="G252">
            <v>16942</v>
          </cell>
          <cell r="H252">
            <v>16411</v>
          </cell>
          <cell r="I252">
            <v>9530410.6999999993</v>
          </cell>
          <cell r="J252">
            <v>1489332.1</v>
          </cell>
        </row>
        <row r="253">
          <cell r="F253">
            <v>1045</v>
          </cell>
          <cell r="G253">
            <v>10865</v>
          </cell>
          <cell r="H253">
            <v>10559</v>
          </cell>
          <cell r="I253">
            <v>8336709.9000000004</v>
          </cell>
          <cell r="J253">
            <v>1147630.2</v>
          </cell>
        </row>
        <row r="254">
          <cell r="F254">
            <v>823</v>
          </cell>
          <cell r="G254">
            <v>6077</v>
          </cell>
          <cell r="H254">
            <v>5852</v>
          </cell>
          <cell r="I254">
            <v>1193700.8</v>
          </cell>
          <cell r="J254">
            <v>341701.9</v>
          </cell>
        </row>
        <row r="255">
          <cell r="F255">
            <v>3786</v>
          </cell>
          <cell r="G255">
            <v>65231</v>
          </cell>
          <cell r="H255">
            <v>64393</v>
          </cell>
          <cell r="I255">
            <v>61162283.100000001</v>
          </cell>
          <cell r="J255">
            <v>3793403.3</v>
          </cell>
        </row>
        <row r="256">
          <cell r="F256">
            <v>2198</v>
          </cell>
          <cell r="G256">
            <v>34043</v>
          </cell>
          <cell r="H256">
            <v>33577</v>
          </cell>
          <cell r="I256">
            <v>28518336</v>
          </cell>
          <cell r="J256">
            <v>1721174.9</v>
          </cell>
        </row>
        <row r="257">
          <cell r="F257">
            <v>110</v>
          </cell>
          <cell r="G257">
            <v>2178</v>
          </cell>
          <cell r="H257">
            <v>2164</v>
          </cell>
          <cell r="I257">
            <v>1006431.1</v>
          </cell>
          <cell r="J257">
            <v>65234</v>
          </cell>
        </row>
        <row r="258">
          <cell r="F258">
            <v>31</v>
          </cell>
          <cell r="G258">
            <v>87</v>
          </cell>
          <cell r="H258">
            <v>86</v>
          </cell>
          <cell r="I258">
            <v>11697.2</v>
          </cell>
          <cell r="J258">
            <v>5496.6</v>
          </cell>
        </row>
        <row r="259">
          <cell r="F259">
            <v>238</v>
          </cell>
          <cell r="G259">
            <v>486</v>
          </cell>
          <cell r="H259">
            <v>339</v>
          </cell>
          <cell r="I259">
            <v>4086239</v>
          </cell>
          <cell r="J259">
            <v>19291.400000000001</v>
          </cell>
        </row>
        <row r="260">
          <cell r="F260">
            <v>1819</v>
          </cell>
          <cell r="G260">
            <v>31292</v>
          </cell>
          <cell r="H260">
            <v>30988</v>
          </cell>
          <cell r="I260">
            <v>23413968.699999999</v>
          </cell>
          <cell r="J260">
            <v>1631152.9</v>
          </cell>
        </row>
        <row r="261">
          <cell r="F261">
            <v>380</v>
          </cell>
          <cell r="G261">
            <v>23357</v>
          </cell>
          <cell r="H261">
            <v>23357</v>
          </cell>
          <cell r="I261">
            <v>20724192.199999999</v>
          </cell>
          <cell r="J261">
            <v>1628954.6</v>
          </cell>
        </row>
        <row r="262">
          <cell r="F262">
            <v>323</v>
          </cell>
          <cell r="G262">
            <v>23320</v>
          </cell>
          <cell r="H262">
            <v>23320</v>
          </cell>
          <cell r="I262">
            <v>20714154.600000001</v>
          </cell>
          <cell r="J262">
            <v>1626143.2</v>
          </cell>
        </row>
        <row r="263">
          <cell r="F263">
            <v>3</v>
          </cell>
          <cell r="G263" t="str">
            <v>к</v>
          </cell>
          <cell r="H263" t="str">
            <v>к</v>
          </cell>
          <cell r="I263" t="str">
            <v>к</v>
          </cell>
          <cell r="J263" t="str">
            <v>к</v>
          </cell>
        </row>
        <row r="264">
          <cell r="F264">
            <v>54</v>
          </cell>
          <cell r="G264" t="str">
            <v>к</v>
          </cell>
          <cell r="H264" t="str">
            <v>к</v>
          </cell>
          <cell r="I264" t="str">
            <v>к</v>
          </cell>
          <cell r="J264" t="str">
            <v>к</v>
          </cell>
        </row>
        <row r="265">
          <cell r="F265">
            <v>1208</v>
          </cell>
          <cell r="G265">
            <v>7831</v>
          </cell>
          <cell r="H265">
            <v>7459</v>
          </cell>
          <cell r="I265">
            <v>11919754.9</v>
          </cell>
          <cell r="J265">
            <v>443273.8</v>
          </cell>
        </row>
        <row r="266">
          <cell r="F266">
            <v>678</v>
          </cell>
          <cell r="G266">
            <v>3752</v>
          </cell>
          <cell r="H266">
            <v>3495</v>
          </cell>
          <cell r="I266">
            <v>10768263.5</v>
          </cell>
          <cell r="J266">
            <v>204690.5</v>
          </cell>
        </row>
        <row r="267">
          <cell r="F267">
            <v>309</v>
          </cell>
          <cell r="G267">
            <v>2743</v>
          </cell>
          <cell r="H267">
            <v>2641</v>
          </cell>
          <cell r="I267">
            <v>792226.6</v>
          </cell>
          <cell r="J267">
            <v>102344.4</v>
          </cell>
        </row>
        <row r="268">
          <cell r="F268">
            <v>221</v>
          </cell>
          <cell r="G268">
            <v>1336</v>
          </cell>
          <cell r="H268">
            <v>1323</v>
          </cell>
          <cell r="I268">
            <v>359264.8</v>
          </cell>
          <cell r="J268">
            <v>136238.9</v>
          </cell>
        </row>
        <row r="269">
          <cell r="F269">
            <v>30913</v>
          </cell>
          <cell r="G269">
            <v>164218</v>
          </cell>
          <cell r="H269">
            <v>155958</v>
          </cell>
          <cell r="I269">
            <v>85497340.799999997</v>
          </cell>
          <cell r="J269">
            <v>6924825</v>
          </cell>
        </row>
        <row r="270">
          <cell r="F270">
            <v>30913</v>
          </cell>
          <cell r="G270">
            <v>164218</v>
          </cell>
          <cell r="H270">
            <v>155958</v>
          </cell>
          <cell r="I270">
            <v>85497340.799999997</v>
          </cell>
          <cell r="J270">
            <v>6924825</v>
          </cell>
        </row>
        <row r="271">
          <cell r="F271">
            <v>1440</v>
          </cell>
          <cell r="G271">
            <v>4231</v>
          </cell>
          <cell r="H271">
            <v>3955</v>
          </cell>
          <cell r="I271">
            <v>7791215.0999999996</v>
          </cell>
          <cell r="J271">
            <v>245247</v>
          </cell>
        </row>
        <row r="272">
          <cell r="F272">
            <v>27168</v>
          </cell>
          <cell r="G272">
            <v>149009</v>
          </cell>
          <cell r="H272">
            <v>141685</v>
          </cell>
          <cell r="I272">
            <v>74555348.5</v>
          </cell>
          <cell r="J272">
            <v>6248234.5</v>
          </cell>
        </row>
        <row r="273">
          <cell r="F273">
            <v>2305</v>
          </cell>
          <cell r="G273">
            <v>10978</v>
          </cell>
          <cell r="H273">
            <v>10318</v>
          </cell>
          <cell r="I273">
            <v>3150777.2</v>
          </cell>
          <cell r="J273">
            <v>431343.5</v>
          </cell>
        </row>
        <row r="274">
          <cell r="F274">
            <v>24853</v>
          </cell>
          <cell r="G274">
            <v>195036</v>
          </cell>
          <cell r="H274">
            <v>189213</v>
          </cell>
          <cell r="I274">
            <v>241869507.69999999</v>
          </cell>
          <cell r="J274">
            <v>17225139.300000001</v>
          </cell>
        </row>
        <row r="275">
          <cell r="F275">
            <v>6613</v>
          </cell>
          <cell r="G275">
            <v>27427</v>
          </cell>
          <cell r="H275">
            <v>25714</v>
          </cell>
          <cell r="I275">
            <v>9163258.0999999996</v>
          </cell>
          <cell r="J275">
            <v>2679972.9</v>
          </cell>
        </row>
        <row r="276">
          <cell r="F276">
            <v>4265</v>
          </cell>
          <cell r="G276">
            <v>15053</v>
          </cell>
          <cell r="H276">
            <v>13907</v>
          </cell>
          <cell r="I276">
            <v>5407911.2999999998</v>
          </cell>
          <cell r="J276">
            <v>1178852.8</v>
          </cell>
        </row>
        <row r="277">
          <cell r="F277">
            <v>2348</v>
          </cell>
          <cell r="G277">
            <v>12374</v>
          </cell>
          <cell r="H277">
            <v>11807</v>
          </cell>
          <cell r="I277">
            <v>3755346.8</v>
          </cell>
          <cell r="J277">
            <v>1501120.1</v>
          </cell>
        </row>
        <row r="278">
          <cell r="F278">
            <v>3447</v>
          </cell>
          <cell r="G278">
            <v>20968</v>
          </cell>
          <cell r="H278">
            <v>20067</v>
          </cell>
          <cell r="I278">
            <v>170112884.59999999</v>
          </cell>
          <cell r="J278">
            <v>3952139.5</v>
          </cell>
        </row>
        <row r="279">
          <cell r="F279">
            <v>418</v>
          </cell>
          <cell r="G279">
            <v>6470</v>
          </cell>
          <cell r="H279">
            <v>6388</v>
          </cell>
          <cell r="I279">
            <v>163497796.09999999</v>
          </cell>
          <cell r="J279">
            <v>1851312.1</v>
          </cell>
        </row>
        <row r="280">
          <cell r="F280">
            <v>3029</v>
          </cell>
          <cell r="G280">
            <v>14498</v>
          </cell>
          <cell r="H280">
            <v>13679</v>
          </cell>
          <cell r="I280">
            <v>6615088.5</v>
          </cell>
          <cell r="J280">
            <v>2100827.4</v>
          </cell>
        </row>
        <row r="281">
          <cell r="F281">
            <v>7256</v>
          </cell>
          <cell r="G281">
            <v>75596</v>
          </cell>
          <cell r="H281">
            <v>74139</v>
          </cell>
          <cell r="I281">
            <v>23609180</v>
          </cell>
          <cell r="J281">
            <v>4628549.3</v>
          </cell>
        </row>
        <row r="282">
          <cell r="F282">
            <v>6343</v>
          </cell>
          <cell r="G282">
            <v>62237</v>
          </cell>
          <cell r="H282">
            <v>60936</v>
          </cell>
          <cell r="I282">
            <v>20954099.199999999</v>
          </cell>
          <cell r="J282">
            <v>3646337.1</v>
          </cell>
        </row>
        <row r="283">
          <cell r="F283">
            <v>913</v>
          </cell>
          <cell r="G283">
            <v>13359</v>
          </cell>
          <cell r="H283">
            <v>13203</v>
          </cell>
          <cell r="I283">
            <v>2655080.7999999998</v>
          </cell>
          <cell r="J283">
            <v>982212.2</v>
          </cell>
        </row>
        <row r="284">
          <cell r="F284">
            <v>1866</v>
          </cell>
          <cell r="G284">
            <v>35476</v>
          </cell>
          <cell r="H284">
            <v>35057</v>
          </cell>
          <cell r="I284">
            <v>9519791.4000000004</v>
          </cell>
          <cell r="J284">
            <v>3289004.5</v>
          </cell>
        </row>
        <row r="285">
          <cell r="F285">
            <v>1776</v>
          </cell>
          <cell r="G285">
            <v>35067</v>
          </cell>
          <cell r="H285">
            <v>34669</v>
          </cell>
          <cell r="I285">
            <v>9431900.5</v>
          </cell>
          <cell r="J285">
            <v>3268348.3</v>
          </cell>
        </row>
        <row r="286">
          <cell r="F286">
            <v>90</v>
          </cell>
          <cell r="G286">
            <v>409</v>
          </cell>
          <cell r="H286">
            <v>388</v>
          </cell>
          <cell r="I286">
            <v>87890.9</v>
          </cell>
          <cell r="J286">
            <v>20656.2</v>
          </cell>
        </row>
        <row r="287">
          <cell r="F287">
            <v>4458</v>
          </cell>
          <cell r="G287">
            <v>29555</v>
          </cell>
          <cell r="H287">
            <v>28567</v>
          </cell>
          <cell r="I287">
            <v>27908243.399999999</v>
          </cell>
          <cell r="J287">
            <v>2265280.7999999998</v>
          </cell>
        </row>
        <row r="288">
          <cell r="F288">
            <v>3592</v>
          </cell>
          <cell r="G288">
            <v>22804</v>
          </cell>
          <cell r="H288">
            <v>22034</v>
          </cell>
          <cell r="I288">
            <v>24240964.800000001</v>
          </cell>
          <cell r="J288">
            <v>1429436</v>
          </cell>
        </row>
        <row r="289">
          <cell r="F289">
            <v>866</v>
          </cell>
          <cell r="G289">
            <v>6751</v>
          </cell>
          <cell r="H289">
            <v>6533</v>
          </cell>
          <cell r="I289">
            <v>3667278.6</v>
          </cell>
          <cell r="J289">
            <v>835844.8</v>
          </cell>
        </row>
        <row r="290">
          <cell r="F290">
            <v>1115</v>
          </cell>
          <cell r="G290">
            <v>5243</v>
          </cell>
          <cell r="H290">
            <v>4925</v>
          </cell>
          <cell r="I290">
            <v>1481810.2</v>
          </cell>
          <cell r="J290">
            <v>379996</v>
          </cell>
        </row>
        <row r="291">
          <cell r="F291">
            <v>224</v>
          </cell>
          <cell r="G291">
            <v>698</v>
          </cell>
          <cell r="H291">
            <v>633</v>
          </cell>
          <cell r="I291">
            <v>160212.5</v>
          </cell>
          <cell r="J291">
            <v>25258.3</v>
          </cell>
        </row>
        <row r="292">
          <cell r="F292">
            <v>149</v>
          </cell>
          <cell r="G292">
            <v>431</v>
          </cell>
          <cell r="H292">
            <v>362</v>
          </cell>
          <cell r="I292">
            <v>45881.1</v>
          </cell>
          <cell r="J292">
            <v>8455.6</v>
          </cell>
        </row>
        <row r="293">
          <cell r="F293">
            <v>234</v>
          </cell>
          <cell r="G293">
            <v>965</v>
          </cell>
          <cell r="H293">
            <v>912</v>
          </cell>
          <cell r="I293">
            <v>152356.5</v>
          </cell>
          <cell r="J293">
            <v>26512.2</v>
          </cell>
        </row>
        <row r="294">
          <cell r="F294">
            <v>508</v>
          </cell>
          <cell r="G294">
            <v>3149</v>
          </cell>
          <cell r="H294">
            <v>3018</v>
          </cell>
          <cell r="I294">
            <v>1123360.1000000001</v>
          </cell>
          <cell r="J294">
            <v>319769.90000000002</v>
          </cell>
        </row>
        <row r="295">
          <cell r="F295">
            <v>98</v>
          </cell>
          <cell r="G295">
            <v>771</v>
          </cell>
          <cell r="H295">
            <v>744</v>
          </cell>
          <cell r="I295">
            <v>74340</v>
          </cell>
          <cell r="J295">
            <v>30196.3</v>
          </cell>
        </row>
        <row r="296">
          <cell r="F296">
            <v>13801</v>
          </cell>
          <cell r="G296">
            <v>241857</v>
          </cell>
          <cell r="H296">
            <v>238949</v>
          </cell>
          <cell r="I296">
            <v>53787040.100000001</v>
          </cell>
          <cell r="J296">
            <v>10461525.4</v>
          </cell>
        </row>
        <row r="297">
          <cell r="F297">
            <v>2352</v>
          </cell>
          <cell r="G297">
            <v>12476</v>
          </cell>
          <cell r="H297">
            <v>11963</v>
          </cell>
          <cell r="I297">
            <v>12804991.699999999</v>
          </cell>
          <cell r="J297">
            <v>954339.2</v>
          </cell>
        </row>
        <row r="298">
          <cell r="F298">
            <v>611</v>
          </cell>
          <cell r="G298">
            <v>2832</v>
          </cell>
          <cell r="H298">
            <v>2714</v>
          </cell>
          <cell r="I298">
            <v>2964305.5</v>
          </cell>
          <cell r="J298">
            <v>183845</v>
          </cell>
        </row>
        <row r="299">
          <cell r="F299">
            <v>56</v>
          </cell>
          <cell r="G299">
            <v>168</v>
          </cell>
          <cell r="H299">
            <v>157</v>
          </cell>
          <cell r="I299">
            <v>40122.1</v>
          </cell>
          <cell r="J299">
            <v>4826.6000000000004</v>
          </cell>
        </row>
        <row r="300">
          <cell r="F300">
            <v>1584</v>
          </cell>
          <cell r="G300">
            <v>8475</v>
          </cell>
          <cell r="H300">
            <v>8123</v>
          </cell>
          <cell r="I300">
            <v>8691013.6999999993</v>
          </cell>
          <cell r="J300">
            <v>617994.6</v>
          </cell>
        </row>
        <row r="301">
          <cell r="F301">
            <v>101</v>
          </cell>
          <cell r="G301">
            <v>1001</v>
          </cell>
          <cell r="H301">
            <v>969</v>
          </cell>
          <cell r="I301">
            <v>1109550.3999999999</v>
          </cell>
          <cell r="J301">
            <v>147673</v>
          </cell>
        </row>
        <row r="302">
          <cell r="F302">
            <v>915</v>
          </cell>
          <cell r="G302">
            <v>25723</v>
          </cell>
          <cell r="H302">
            <v>25478</v>
          </cell>
          <cell r="I302">
            <v>3277851.6</v>
          </cell>
          <cell r="J302">
            <v>1432627.3</v>
          </cell>
        </row>
        <row r="303">
          <cell r="F303">
            <v>598</v>
          </cell>
          <cell r="G303">
            <v>9850</v>
          </cell>
          <cell r="H303">
            <v>9687</v>
          </cell>
          <cell r="I303">
            <v>1424317.7</v>
          </cell>
          <cell r="J303">
            <v>597303.6</v>
          </cell>
        </row>
        <row r="304">
          <cell r="F304">
            <v>92</v>
          </cell>
          <cell r="G304">
            <v>1257</v>
          </cell>
          <cell r="H304">
            <v>1231</v>
          </cell>
          <cell r="I304">
            <v>176282.2</v>
          </cell>
          <cell r="J304">
            <v>61402.1</v>
          </cell>
        </row>
        <row r="305">
          <cell r="F305">
            <v>225</v>
          </cell>
          <cell r="G305">
            <v>14616</v>
          </cell>
          <cell r="H305">
            <v>14560</v>
          </cell>
          <cell r="I305">
            <v>1677251.7</v>
          </cell>
          <cell r="J305">
            <v>773921.6</v>
          </cell>
        </row>
        <row r="306">
          <cell r="F306">
            <v>2848</v>
          </cell>
          <cell r="G306">
            <v>11870</v>
          </cell>
          <cell r="H306">
            <v>11241</v>
          </cell>
          <cell r="I306">
            <v>5703299</v>
          </cell>
          <cell r="J306">
            <v>463950.6</v>
          </cell>
        </row>
        <row r="307">
          <cell r="F307">
            <v>2659</v>
          </cell>
          <cell r="G307">
            <v>10687</v>
          </cell>
          <cell r="H307">
            <v>10096</v>
          </cell>
          <cell r="I307">
            <v>5261991.9000000004</v>
          </cell>
          <cell r="J307">
            <v>417003.2</v>
          </cell>
        </row>
        <row r="308">
          <cell r="F308">
            <v>189</v>
          </cell>
          <cell r="G308">
            <v>1183</v>
          </cell>
          <cell r="H308">
            <v>1145</v>
          </cell>
          <cell r="I308">
            <v>441307.1</v>
          </cell>
          <cell r="J308">
            <v>46947.4</v>
          </cell>
        </row>
        <row r="309">
          <cell r="F309">
            <v>3492</v>
          </cell>
          <cell r="G309">
            <v>67221</v>
          </cell>
          <cell r="H309">
            <v>66486</v>
          </cell>
          <cell r="I309">
            <v>9100937.3000000007</v>
          </cell>
          <cell r="J309">
            <v>2045166.1</v>
          </cell>
        </row>
        <row r="310">
          <cell r="F310">
            <v>3161</v>
          </cell>
          <cell r="G310">
            <v>60729</v>
          </cell>
          <cell r="H310">
            <v>60075</v>
          </cell>
          <cell r="I310">
            <v>8047717.0999999996</v>
          </cell>
          <cell r="J310">
            <v>1794808.6</v>
          </cell>
        </row>
        <row r="311">
          <cell r="F311">
            <v>290</v>
          </cell>
          <cell r="G311">
            <v>6096</v>
          </cell>
          <cell r="H311">
            <v>6042</v>
          </cell>
          <cell r="I311">
            <v>1013434.5</v>
          </cell>
          <cell r="J311">
            <v>237167.9</v>
          </cell>
        </row>
        <row r="312">
          <cell r="F312">
            <v>41</v>
          </cell>
          <cell r="G312">
            <v>396</v>
          </cell>
          <cell r="H312">
            <v>369</v>
          </cell>
          <cell r="I312">
            <v>39785.699999999997</v>
          </cell>
          <cell r="J312">
            <v>13189.6</v>
          </cell>
        </row>
        <row r="313">
          <cell r="F313">
            <v>2745</v>
          </cell>
          <cell r="G313">
            <v>102781</v>
          </cell>
          <cell r="H313">
            <v>102318</v>
          </cell>
          <cell r="I313">
            <v>13316525.1</v>
          </cell>
          <cell r="J313">
            <v>4098585.6</v>
          </cell>
        </row>
        <row r="314">
          <cell r="F314">
            <v>1525</v>
          </cell>
          <cell r="G314">
            <v>65048</v>
          </cell>
          <cell r="H314">
            <v>64839</v>
          </cell>
          <cell r="I314">
            <v>8201905.4000000004</v>
          </cell>
          <cell r="J314">
            <v>2666423.7000000002</v>
          </cell>
        </row>
        <row r="315">
          <cell r="F315">
            <v>1053</v>
          </cell>
          <cell r="G315">
            <v>32903</v>
          </cell>
          <cell r="H315">
            <v>32691</v>
          </cell>
          <cell r="I315">
            <v>4558429.0999999996</v>
          </cell>
          <cell r="J315">
            <v>1204249.8</v>
          </cell>
        </row>
        <row r="316">
          <cell r="F316">
            <v>167</v>
          </cell>
          <cell r="G316">
            <v>4830</v>
          </cell>
          <cell r="H316">
            <v>4788</v>
          </cell>
          <cell r="I316">
            <v>556190.6</v>
          </cell>
          <cell r="J316">
            <v>227912.1</v>
          </cell>
        </row>
        <row r="317">
          <cell r="F317">
            <v>1449</v>
          </cell>
          <cell r="G317">
            <v>21786</v>
          </cell>
          <cell r="H317">
            <v>21463</v>
          </cell>
          <cell r="I317">
            <v>9583435.4000000004</v>
          </cell>
          <cell r="J317">
            <v>1466856.6</v>
          </cell>
        </row>
        <row r="318">
          <cell r="F318">
            <v>104</v>
          </cell>
          <cell r="G318">
            <v>1792</v>
          </cell>
          <cell r="H318">
            <v>1763</v>
          </cell>
          <cell r="I318">
            <v>1012570.5</v>
          </cell>
          <cell r="J318">
            <v>151436.4</v>
          </cell>
        </row>
        <row r="319">
          <cell r="F319">
            <v>206</v>
          </cell>
          <cell r="G319">
            <v>7254</v>
          </cell>
          <cell r="H319">
            <v>7210</v>
          </cell>
          <cell r="I319">
            <v>1360299.1</v>
          </cell>
          <cell r="J319">
            <v>430797.8</v>
          </cell>
        </row>
        <row r="320">
          <cell r="F320">
            <v>301</v>
          </cell>
          <cell r="G320">
            <v>1994</v>
          </cell>
          <cell r="H320">
            <v>1915</v>
          </cell>
          <cell r="I320">
            <v>1049202.3999999999</v>
          </cell>
          <cell r="J320">
            <v>114832.7</v>
          </cell>
        </row>
        <row r="321">
          <cell r="F321">
            <v>838</v>
          </cell>
          <cell r="G321">
            <v>10746</v>
          </cell>
          <cell r="H321">
            <v>10575</v>
          </cell>
          <cell r="I321">
            <v>6161363.4000000004</v>
          </cell>
          <cell r="J321">
            <v>769789.7</v>
          </cell>
        </row>
        <row r="322">
          <cell r="F322">
            <v>1855</v>
          </cell>
          <cell r="G322">
            <v>18292</v>
          </cell>
          <cell r="H322">
            <v>17973</v>
          </cell>
          <cell r="I322">
            <v>2253034.9</v>
          </cell>
          <cell r="J322">
            <v>766228.6</v>
          </cell>
        </row>
        <row r="323">
          <cell r="F323">
            <v>1855</v>
          </cell>
          <cell r="G323">
            <v>18292</v>
          </cell>
          <cell r="H323">
            <v>17973</v>
          </cell>
          <cell r="I323">
            <v>2253034.9</v>
          </cell>
          <cell r="J323">
            <v>766228.6</v>
          </cell>
        </row>
        <row r="324">
          <cell r="F324">
            <v>132</v>
          </cell>
          <cell r="G324">
            <v>1542</v>
          </cell>
          <cell r="H324">
            <v>1523</v>
          </cell>
          <cell r="I324">
            <v>172319.5</v>
          </cell>
          <cell r="J324">
            <v>50395.3</v>
          </cell>
        </row>
        <row r="325">
          <cell r="F325">
            <v>9</v>
          </cell>
          <cell r="G325">
            <v>139</v>
          </cell>
          <cell r="H325">
            <v>139</v>
          </cell>
          <cell r="I325">
            <v>26423.4</v>
          </cell>
          <cell r="J325">
            <v>6100</v>
          </cell>
        </row>
        <row r="326">
          <cell r="F326">
            <v>398</v>
          </cell>
          <cell r="G326">
            <v>4904</v>
          </cell>
          <cell r="H326">
            <v>4840</v>
          </cell>
          <cell r="I326">
            <v>732342.5</v>
          </cell>
          <cell r="J326">
            <v>333393.09999999998</v>
          </cell>
        </row>
        <row r="327">
          <cell r="F327">
            <v>76</v>
          </cell>
          <cell r="G327">
            <v>4119</v>
          </cell>
          <cell r="H327">
            <v>4100</v>
          </cell>
          <cell r="I327">
            <v>314775.09999999998</v>
          </cell>
          <cell r="J327">
            <v>115634.2</v>
          </cell>
        </row>
        <row r="328">
          <cell r="F328">
            <v>1135</v>
          </cell>
          <cell r="G328">
            <v>7095</v>
          </cell>
          <cell r="H328">
            <v>6898</v>
          </cell>
          <cell r="I328">
            <v>949565.9</v>
          </cell>
          <cell r="J328">
            <v>247038.6</v>
          </cell>
        </row>
        <row r="329">
          <cell r="F329">
            <v>105</v>
          </cell>
          <cell r="G329">
            <v>493</v>
          </cell>
          <cell r="H329">
            <v>473</v>
          </cell>
          <cell r="I329">
            <v>57608.5</v>
          </cell>
          <cell r="J329">
            <v>13667.4</v>
          </cell>
        </row>
        <row r="330">
          <cell r="F330">
            <v>3936</v>
          </cell>
          <cell r="G330">
            <v>88712</v>
          </cell>
          <cell r="H330">
            <v>88046</v>
          </cell>
          <cell r="I330">
            <v>13805001.4</v>
          </cell>
          <cell r="J330">
            <v>3707578.5</v>
          </cell>
        </row>
        <row r="331">
          <cell r="F331">
            <v>3891</v>
          </cell>
          <cell r="G331">
            <v>88483</v>
          </cell>
          <cell r="H331">
            <v>87839</v>
          </cell>
          <cell r="I331">
            <v>13789995.300000001</v>
          </cell>
          <cell r="J331">
            <v>3703256.1</v>
          </cell>
        </row>
        <row r="332">
          <cell r="F332">
            <v>541</v>
          </cell>
          <cell r="G332">
            <v>25618</v>
          </cell>
          <cell r="H332">
            <v>25527</v>
          </cell>
          <cell r="I332">
            <v>4423531.7</v>
          </cell>
          <cell r="J332">
            <v>1013953.7</v>
          </cell>
        </row>
        <row r="333">
          <cell r="F333">
            <v>3047</v>
          </cell>
          <cell r="G333">
            <v>58527</v>
          </cell>
          <cell r="H333">
            <v>58017</v>
          </cell>
          <cell r="I333">
            <v>8378699</v>
          </cell>
          <cell r="J333">
            <v>2413469.7999999998</v>
          </cell>
        </row>
        <row r="334">
          <cell r="F334">
            <v>303</v>
          </cell>
          <cell r="G334">
            <v>4338</v>
          </cell>
          <cell r="H334">
            <v>4295</v>
          </cell>
          <cell r="I334">
            <v>987764.6</v>
          </cell>
          <cell r="J334">
            <v>275832.59999999998</v>
          </cell>
        </row>
        <row r="335">
          <cell r="F335">
            <v>15</v>
          </cell>
          <cell r="G335">
            <v>150</v>
          </cell>
          <cell r="H335">
            <v>146</v>
          </cell>
          <cell r="I335">
            <v>8878</v>
          </cell>
          <cell r="J335">
            <v>3362.3</v>
          </cell>
        </row>
        <row r="336">
          <cell r="F336">
            <v>4</v>
          </cell>
          <cell r="G336" t="str">
            <v>к</v>
          </cell>
          <cell r="H336" t="str">
            <v>к</v>
          </cell>
          <cell r="I336" t="str">
            <v>к</v>
          </cell>
          <cell r="J336" t="str">
            <v>к</v>
          </cell>
        </row>
        <row r="337">
          <cell r="F337">
            <v>4</v>
          </cell>
          <cell r="G337" t="str">
            <v>к</v>
          </cell>
          <cell r="H337" t="str">
            <v>к</v>
          </cell>
          <cell r="I337" t="str">
            <v>к</v>
          </cell>
          <cell r="J337" t="str">
            <v>к</v>
          </cell>
        </row>
        <row r="338">
          <cell r="F338">
            <v>4</v>
          </cell>
          <cell r="G338" t="str">
            <v>к</v>
          </cell>
          <cell r="H338" t="str">
            <v>к</v>
          </cell>
          <cell r="I338" t="str">
            <v>к</v>
          </cell>
          <cell r="J338" t="str">
            <v>к</v>
          </cell>
        </row>
        <row r="339">
          <cell r="F339">
            <v>3</v>
          </cell>
          <cell r="G339" t="str">
            <v>к</v>
          </cell>
          <cell r="H339" t="str">
            <v>к</v>
          </cell>
          <cell r="I339" t="str">
            <v>к</v>
          </cell>
          <cell r="J339" t="str">
            <v>к</v>
          </cell>
        </row>
        <row r="340">
          <cell r="F340">
            <v>30</v>
          </cell>
          <cell r="G340">
            <v>79</v>
          </cell>
          <cell r="H340">
            <v>61</v>
          </cell>
          <cell r="I340">
            <v>6128.1</v>
          </cell>
          <cell r="J340">
            <v>960.1</v>
          </cell>
        </row>
        <row r="341">
          <cell r="F341">
            <v>6</v>
          </cell>
          <cell r="G341">
            <v>10</v>
          </cell>
          <cell r="H341">
            <v>10</v>
          </cell>
          <cell r="I341">
            <v>666.7</v>
          </cell>
          <cell r="J341">
            <v>191.7</v>
          </cell>
        </row>
        <row r="342">
          <cell r="F342">
            <v>24</v>
          </cell>
          <cell r="G342">
            <v>69</v>
          </cell>
          <cell r="H342">
            <v>51</v>
          </cell>
          <cell r="I342">
            <v>5461.4</v>
          </cell>
          <cell r="J342">
            <v>768.4</v>
          </cell>
        </row>
        <row r="343">
          <cell r="F343">
            <v>1705</v>
          </cell>
          <cell r="G343">
            <v>27989</v>
          </cell>
          <cell r="H343">
            <v>27536</v>
          </cell>
          <cell r="I343">
            <v>4921406.2</v>
          </cell>
          <cell r="J343">
            <v>3592186.2</v>
          </cell>
        </row>
        <row r="344">
          <cell r="F344">
            <v>360</v>
          </cell>
          <cell r="G344">
            <v>11236</v>
          </cell>
          <cell r="H344">
            <v>11097</v>
          </cell>
          <cell r="I344">
            <v>612594.1</v>
          </cell>
          <cell r="J344">
            <v>757878.4</v>
          </cell>
        </row>
        <row r="345">
          <cell r="F345">
            <v>120</v>
          </cell>
          <cell r="G345">
            <v>595</v>
          </cell>
          <cell r="H345">
            <v>556</v>
          </cell>
          <cell r="I345">
            <v>106053.6</v>
          </cell>
          <cell r="J345">
            <v>35443</v>
          </cell>
        </row>
        <row r="346">
          <cell r="F346">
            <v>28</v>
          </cell>
          <cell r="G346">
            <v>238</v>
          </cell>
          <cell r="H346">
            <v>222</v>
          </cell>
          <cell r="I346">
            <v>804889.7</v>
          </cell>
          <cell r="J346">
            <v>10729.7</v>
          </cell>
        </row>
        <row r="347">
          <cell r="F347">
            <v>1197</v>
          </cell>
          <cell r="G347">
            <v>15920</v>
          </cell>
          <cell r="H347">
            <v>15661</v>
          </cell>
          <cell r="I347">
            <v>3397868.8</v>
          </cell>
          <cell r="J347">
            <v>2788135.1</v>
          </cell>
        </row>
        <row r="348">
          <cell r="F348">
            <v>719</v>
          </cell>
          <cell r="G348">
            <v>12071</v>
          </cell>
          <cell r="H348">
            <v>11923</v>
          </cell>
          <cell r="I348">
            <v>2559303</v>
          </cell>
          <cell r="J348">
            <v>2654820.4</v>
          </cell>
        </row>
        <row r="349">
          <cell r="F349">
            <v>478</v>
          </cell>
          <cell r="G349">
            <v>3849</v>
          </cell>
          <cell r="H349">
            <v>3738</v>
          </cell>
          <cell r="I349">
            <v>838565.8</v>
          </cell>
          <cell r="J349">
            <v>133314.70000000001</v>
          </cell>
        </row>
        <row r="350">
          <cell r="F350">
            <v>3250</v>
          </cell>
          <cell r="G350">
            <v>21205</v>
          </cell>
          <cell r="H350">
            <v>20356</v>
          </cell>
          <cell r="I350">
            <v>3677436.3</v>
          </cell>
          <cell r="J350">
            <v>744580.5</v>
          </cell>
        </row>
        <row r="351">
          <cell r="F351">
            <v>1483</v>
          </cell>
          <cell r="G351">
            <v>6948</v>
          </cell>
          <cell r="H351">
            <v>6494</v>
          </cell>
          <cell r="I351">
            <v>2374681.7999999998</v>
          </cell>
          <cell r="J351">
            <v>298830.90000000002</v>
          </cell>
        </row>
        <row r="352">
          <cell r="F352">
            <v>895</v>
          </cell>
          <cell r="G352">
            <v>4021</v>
          </cell>
          <cell r="H352">
            <v>3771</v>
          </cell>
          <cell r="I352">
            <v>1962952.8</v>
          </cell>
          <cell r="J352">
            <v>234465.8</v>
          </cell>
        </row>
        <row r="353">
          <cell r="F353">
            <v>588</v>
          </cell>
          <cell r="G353">
            <v>2927</v>
          </cell>
          <cell r="H353">
            <v>2723</v>
          </cell>
          <cell r="I353">
            <v>411729</v>
          </cell>
          <cell r="J353">
            <v>64365.1</v>
          </cell>
        </row>
        <row r="354">
          <cell r="F354">
            <v>1767</v>
          </cell>
          <cell r="G354">
            <v>14257</v>
          </cell>
          <cell r="H354">
            <v>13862</v>
          </cell>
          <cell r="I354">
            <v>1302754.5</v>
          </cell>
          <cell r="J354">
            <v>445749.6</v>
          </cell>
        </row>
      </sheetData>
      <sheetData sheetId="2">
        <row r="2">
          <cell r="F2">
            <v>8050</v>
          </cell>
        </row>
      </sheetData>
      <sheetData sheetId="3">
        <row r="2">
          <cell r="F2">
            <v>5236</v>
          </cell>
        </row>
      </sheetData>
      <sheetData sheetId="4">
        <row r="2">
          <cell r="F2">
            <v>3500</v>
          </cell>
        </row>
      </sheetData>
      <sheetData sheetId="5">
        <row r="2">
          <cell r="F2">
            <v>76227</v>
          </cell>
        </row>
      </sheetData>
      <sheetData sheetId="6">
        <row r="2">
          <cell r="F2">
            <v>25584</v>
          </cell>
        </row>
      </sheetData>
      <sheetData sheetId="7">
        <row r="2">
          <cell r="F2">
            <v>10483</v>
          </cell>
        </row>
      </sheetData>
      <sheetData sheetId="8">
        <row r="2">
          <cell r="F2">
            <v>6883</v>
          </cell>
        </row>
      </sheetData>
      <sheetData sheetId="9">
        <row r="2">
          <cell r="F2">
            <v>20435</v>
          </cell>
        </row>
      </sheetData>
      <sheetData sheetId="10">
        <row r="2">
          <cell r="F2">
            <v>7171</v>
          </cell>
        </row>
      </sheetData>
      <sheetData sheetId="11">
        <row r="2">
          <cell r="F2">
            <v>6228</v>
          </cell>
        </row>
      </sheetData>
      <sheetData sheetId="12">
        <row r="2">
          <cell r="F2">
            <v>17830</v>
          </cell>
        </row>
      </sheetData>
      <sheetData sheetId="13">
        <row r="2">
          <cell r="F2">
            <v>7205</v>
          </cell>
        </row>
      </sheetData>
      <sheetData sheetId="14">
        <row r="2">
          <cell r="F2">
            <v>3526</v>
          </cell>
        </row>
      </sheetData>
      <sheetData sheetId="15">
        <row r="2">
          <cell r="F2">
            <v>15586</v>
          </cell>
        </row>
      </sheetData>
      <sheetData sheetId="16">
        <row r="2">
          <cell r="F2">
            <v>10051</v>
          </cell>
        </row>
      </sheetData>
      <sheetData sheetId="17">
        <row r="2">
          <cell r="F2">
            <v>21004</v>
          </cell>
        </row>
      </sheetData>
      <sheetData sheetId="18">
        <row r="2">
          <cell r="F2">
            <v>8989</v>
          </cell>
        </row>
      </sheetData>
      <sheetData sheetId="19">
        <row r="2">
          <cell r="F2">
            <v>4697</v>
          </cell>
        </row>
      </sheetData>
      <sheetData sheetId="20">
        <row r="2">
          <cell r="F2">
            <v>5287</v>
          </cell>
        </row>
      </sheetData>
      <sheetData sheetId="21">
        <row r="2">
          <cell r="F2">
            <v>4249</v>
          </cell>
          <cell r="G2">
            <v>71080</v>
          </cell>
          <cell r="H2">
            <v>69509</v>
          </cell>
          <cell r="I2">
            <v>46305174.799999997</v>
          </cell>
          <cell r="J2">
            <v>2978694</v>
          </cell>
        </row>
        <row r="3">
          <cell r="F3">
            <v>1000</v>
          </cell>
          <cell r="G3">
            <v>13894</v>
          </cell>
          <cell r="H3">
            <v>13294</v>
          </cell>
          <cell r="I3">
            <v>11582804.5</v>
          </cell>
          <cell r="J3">
            <v>604613.9</v>
          </cell>
        </row>
        <row r="4">
          <cell r="F4">
            <v>974</v>
          </cell>
          <cell r="G4">
            <v>12630</v>
          </cell>
          <cell r="H4">
            <v>12035</v>
          </cell>
          <cell r="I4">
            <v>11373598.199999999</v>
          </cell>
          <cell r="J4">
            <v>527421.19999999995</v>
          </cell>
        </row>
        <row r="5">
          <cell r="F5">
            <v>846</v>
          </cell>
          <cell r="G5">
            <v>10831</v>
          </cell>
          <cell r="H5">
            <v>10304</v>
          </cell>
          <cell r="I5">
            <v>9930900.9000000004</v>
          </cell>
          <cell r="J5">
            <v>457308.2</v>
          </cell>
        </row>
        <row r="6">
          <cell r="F6">
            <v>33</v>
          </cell>
          <cell r="G6">
            <v>206</v>
          </cell>
          <cell r="H6">
            <v>182</v>
          </cell>
          <cell r="I6">
            <v>62611.5</v>
          </cell>
          <cell r="J6">
            <v>4262.5</v>
          </cell>
        </row>
        <row r="7">
          <cell r="F7">
            <v>4</v>
          </cell>
          <cell r="G7" t="str">
            <v>к</v>
          </cell>
          <cell r="H7" t="str">
            <v>к</v>
          </cell>
          <cell r="I7" t="str">
            <v>к</v>
          </cell>
          <cell r="J7" t="str">
            <v>к</v>
          </cell>
        </row>
        <row r="8">
          <cell r="F8">
            <v>52</v>
          </cell>
          <cell r="G8">
            <v>935</v>
          </cell>
          <cell r="H8">
            <v>913</v>
          </cell>
          <cell r="I8">
            <v>654391.19999999995</v>
          </cell>
          <cell r="J8">
            <v>33340.9</v>
          </cell>
        </row>
        <row r="9">
          <cell r="F9">
            <v>26</v>
          </cell>
          <cell r="G9">
            <v>312</v>
          </cell>
          <cell r="H9">
            <v>295</v>
          </cell>
          <cell r="I9">
            <v>262549.40000000002</v>
          </cell>
          <cell r="J9">
            <v>9784.7999999999993</v>
          </cell>
        </row>
        <row r="10">
          <cell r="F10">
            <v>11</v>
          </cell>
          <cell r="G10">
            <v>176</v>
          </cell>
          <cell r="H10">
            <v>171</v>
          </cell>
          <cell r="I10">
            <v>255706.6</v>
          </cell>
          <cell r="J10">
            <v>9907.1</v>
          </cell>
        </row>
        <row r="11">
          <cell r="F11">
            <v>2</v>
          </cell>
          <cell r="G11" t="str">
            <v>к</v>
          </cell>
          <cell r="H11" t="str">
            <v>к</v>
          </cell>
          <cell r="I11" t="str">
            <v>к</v>
          </cell>
          <cell r="J11" t="str">
            <v>к</v>
          </cell>
        </row>
        <row r="12">
          <cell r="F12">
            <v>19</v>
          </cell>
          <cell r="G12">
            <v>1231</v>
          </cell>
          <cell r="H12">
            <v>1230</v>
          </cell>
          <cell r="I12">
            <v>206853.3</v>
          </cell>
          <cell r="J12">
            <v>76556</v>
          </cell>
        </row>
        <row r="13">
          <cell r="F13">
            <v>6</v>
          </cell>
          <cell r="G13">
            <v>325</v>
          </cell>
          <cell r="H13">
            <v>325</v>
          </cell>
          <cell r="I13">
            <v>59933.2</v>
          </cell>
          <cell r="J13">
            <v>23872.400000000001</v>
          </cell>
        </row>
        <row r="14">
          <cell r="F14">
            <v>10</v>
          </cell>
          <cell r="G14">
            <v>876</v>
          </cell>
          <cell r="H14">
            <v>876</v>
          </cell>
          <cell r="I14">
            <v>144717.79999999999</v>
          </cell>
          <cell r="J14">
            <v>51662.8</v>
          </cell>
        </row>
        <row r="15"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</row>
        <row r="16">
          <cell r="F16">
            <v>3</v>
          </cell>
          <cell r="G16">
            <v>30</v>
          </cell>
          <cell r="H16">
            <v>29</v>
          </cell>
          <cell r="I16">
            <v>2202.3000000000002</v>
          </cell>
          <cell r="J16">
            <v>1020.8</v>
          </cell>
        </row>
        <row r="17">
          <cell r="F17">
            <v>7</v>
          </cell>
          <cell r="G17">
            <v>33</v>
          </cell>
          <cell r="H17">
            <v>29</v>
          </cell>
          <cell r="I17">
            <v>2353</v>
          </cell>
          <cell r="J17">
            <v>636.70000000000005</v>
          </cell>
        </row>
        <row r="18">
          <cell r="F18">
            <v>2</v>
          </cell>
          <cell r="G18" t="str">
            <v>к</v>
          </cell>
          <cell r="H18" t="str">
            <v>к</v>
          </cell>
          <cell r="I18" t="str">
            <v>к</v>
          </cell>
          <cell r="J18" t="str">
            <v>к</v>
          </cell>
        </row>
        <row r="19">
          <cell r="F19">
            <v>5</v>
          </cell>
          <cell r="G19" t="str">
            <v>к</v>
          </cell>
          <cell r="H19" t="str">
            <v>к</v>
          </cell>
          <cell r="I19" t="str">
            <v>к</v>
          </cell>
          <cell r="J19" t="str">
            <v>к</v>
          </cell>
        </row>
        <row r="20">
          <cell r="F20">
            <v>735</v>
          </cell>
          <cell r="G20">
            <v>30225</v>
          </cell>
          <cell r="H20">
            <v>29987</v>
          </cell>
          <cell r="I20">
            <v>16280597.699999999</v>
          </cell>
          <cell r="J20">
            <v>1464458.1</v>
          </cell>
        </row>
        <row r="21">
          <cell r="F21">
            <v>42</v>
          </cell>
          <cell r="G21">
            <v>1151</v>
          </cell>
          <cell r="H21">
            <v>1137</v>
          </cell>
          <cell r="I21">
            <v>553077.4</v>
          </cell>
          <cell r="J21">
            <v>56948.4</v>
          </cell>
        </row>
        <row r="22"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</row>
        <row r="23"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</row>
        <row r="24"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</row>
        <row r="25"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</row>
        <row r="26"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</row>
        <row r="27"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</row>
        <row r="28"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</row>
        <row r="29"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</row>
        <row r="30"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</row>
        <row r="31">
          <cell r="F31">
            <v>40</v>
          </cell>
          <cell r="G31" t="str">
            <v>к</v>
          </cell>
          <cell r="H31" t="str">
            <v>к</v>
          </cell>
          <cell r="I31" t="str">
            <v>к</v>
          </cell>
          <cell r="J31" t="str">
            <v>к</v>
          </cell>
        </row>
        <row r="32">
          <cell r="F32">
            <v>40</v>
          </cell>
          <cell r="G32" t="str">
            <v>к</v>
          </cell>
          <cell r="H32" t="str">
            <v>к</v>
          </cell>
          <cell r="I32" t="str">
            <v>к</v>
          </cell>
          <cell r="J32" t="str">
            <v>к</v>
          </cell>
        </row>
        <row r="33"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</row>
        <row r="34">
          <cell r="F34">
            <v>2</v>
          </cell>
          <cell r="G34" t="str">
            <v>к</v>
          </cell>
          <cell r="H34" t="str">
            <v>к</v>
          </cell>
          <cell r="I34" t="str">
            <v>к</v>
          </cell>
          <cell r="J34" t="str">
            <v>к</v>
          </cell>
        </row>
        <row r="35"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</row>
        <row r="36">
          <cell r="F36">
            <v>2</v>
          </cell>
          <cell r="G36" t="str">
            <v>к</v>
          </cell>
          <cell r="H36" t="str">
            <v>к</v>
          </cell>
          <cell r="I36" t="str">
            <v>к</v>
          </cell>
          <cell r="J36" t="str">
            <v>к</v>
          </cell>
        </row>
        <row r="37">
          <cell r="F37">
            <v>580</v>
          </cell>
          <cell r="G37">
            <v>22137</v>
          </cell>
          <cell r="H37">
            <v>21930</v>
          </cell>
          <cell r="I37">
            <v>10607407.300000001</v>
          </cell>
          <cell r="J37">
            <v>1017230</v>
          </cell>
        </row>
        <row r="38">
          <cell r="F38">
            <v>140</v>
          </cell>
          <cell r="G38">
            <v>7103</v>
          </cell>
          <cell r="H38">
            <v>7053</v>
          </cell>
          <cell r="I38">
            <v>4446750.2</v>
          </cell>
          <cell r="J38">
            <v>282043.8</v>
          </cell>
        </row>
        <row r="39">
          <cell r="F39">
            <v>33</v>
          </cell>
          <cell r="G39">
            <v>470</v>
          </cell>
          <cell r="H39">
            <v>450</v>
          </cell>
          <cell r="I39">
            <v>743584.6</v>
          </cell>
          <cell r="J39">
            <v>10828.9</v>
          </cell>
        </row>
        <row r="40">
          <cell r="F40">
            <v>2</v>
          </cell>
          <cell r="G40" t="str">
            <v>к</v>
          </cell>
          <cell r="H40" t="str">
            <v>к</v>
          </cell>
          <cell r="I40" t="str">
            <v>к</v>
          </cell>
          <cell r="J40" t="str">
            <v>к</v>
          </cell>
        </row>
        <row r="41">
          <cell r="F41">
            <v>14</v>
          </cell>
          <cell r="G41">
            <v>416</v>
          </cell>
          <cell r="H41">
            <v>408</v>
          </cell>
          <cell r="I41">
            <v>418610.1</v>
          </cell>
          <cell r="J41">
            <v>21227.7</v>
          </cell>
        </row>
        <row r="42">
          <cell r="F42">
            <v>9</v>
          </cell>
          <cell r="G42">
            <v>289</v>
          </cell>
          <cell r="H42">
            <v>288</v>
          </cell>
          <cell r="I42">
            <v>837795</v>
          </cell>
          <cell r="J42">
            <v>12256</v>
          </cell>
        </row>
        <row r="43">
          <cell r="F43">
            <v>16</v>
          </cell>
          <cell r="G43">
            <v>2816</v>
          </cell>
          <cell r="H43">
            <v>2813</v>
          </cell>
          <cell r="I43">
            <v>1779032.2</v>
          </cell>
          <cell r="J43">
            <v>150092</v>
          </cell>
        </row>
        <row r="44">
          <cell r="F44">
            <v>23</v>
          </cell>
          <cell r="G44">
            <v>404</v>
          </cell>
          <cell r="H44">
            <v>397</v>
          </cell>
          <cell r="I44">
            <v>255027.5</v>
          </cell>
          <cell r="J44">
            <v>21713.9</v>
          </cell>
        </row>
        <row r="45">
          <cell r="F45">
            <v>33</v>
          </cell>
          <cell r="G45">
            <v>2615</v>
          </cell>
          <cell r="H45">
            <v>2610</v>
          </cell>
          <cell r="I45">
            <v>392394.5</v>
          </cell>
          <cell r="J45">
            <v>62111.5</v>
          </cell>
        </row>
        <row r="46">
          <cell r="F46">
            <v>8</v>
          </cell>
          <cell r="G46">
            <v>49</v>
          </cell>
          <cell r="H46">
            <v>44</v>
          </cell>
          <cell r="I46">
            <v>8884.2000000000007</v>
          </cell>
          <cell r="J46">
            <v>1197.5</v>
          </cell>
        </row>
        <row r="47">
          <cell r="F47">
            <v>2</v>
          </cell>
          <cell r="G47" t="str">
            <v>к</v>
          </cell>
          <cell r="H47" t="str">
            <v>к</v>
          </cell>
          <cell r="I47" t="str">
            <v>к</v>
          </cell>
          <cell r="J47" t="str">
            <v>к</v>
          </cell>
        </row>
        <row r="48">
          <cell r="F48">
            <v>18</v>
          </cell>
          <cell r="G48">
            <v>737</v>
          </cell>
          <cell r="H48">
            <v>732</v>
          </cell>
          <cell r="I48">
            <v>427272</v>
          </cell>
          <cell r="J48">
            <v>25586.7</v>
          </cell>
        </row>
        <row r="49">
          <cell r="F49">
            <v>1</v>
          </cell>
          <cell r="G49" t="str">
            <v>к</v>
          </cell>
          <cell r="H49" t="str">
            <v>к</v>
          </cell>
          <cell r="I49" t="str">
            <v>к</v>
          </cell>
          <cell r="J49" t="str">
            <v>к</v>
          </cell>
        </row>
        <row r="50">
          <cell r="F50">
            <v>8</v>
          </cell>
          <cell r="G50">
            <v>875</v>
          </cell>
          <cell r="H50">
            <v>874</v>
          </cell>
          <cell r="I50">
            <v>227004.5</v>
          </cell>
          <cell r="J50">
            <v>25391.9</v>
          </cell>
        </row>
        <row r="51"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</row>
        <row r="52"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</row>
        <row r="53">
          <cell r="F53">
            <v>3</v>
          </cell>
          <cell r="G53">
            <v>661</v>
          </cell>
          <cell r="H53">
            <v>661</v>
          </cell>
          <cell r="I53">
            <v>77609.8</v>
          </cell>
          <cell r="J53">
            <v>14697</v>
          </cell>
        </row>
        <row r="54">
          <cell r="F54">
            <v>5</v>
          </cell>
          <cell r="G54">
            <v>214</v>
          </cell>
          <cell r="H54">
            <v>213</v>
          </cell>
          <cell r="I54">
            <v>149394.70000000001</v>
          </cell>
          <cell r="J54">
            <v>10694.9</v>
          </cell>
        </row>
        <row r="55">
          <cell r="F55">
            <v>23</v>
          </cell>
          <cell r="G55">
            <v>650</v>
          </cell>
          <cell r="H55">
            <v>646</v>
          </cell>
          <cell r="I55">
            <v>83645.100000000006</v>
          </cell>
          <cell r="J55">
            <v>24492</v>
          </cell>
        </row>
        <row r="56">
          <cell r="F56">
            <v>21</v>
          </cell>
          <cell r="G56" t="str">
            <v>к</v>
          </cell>
          <cell r="H56" t="str">
            <v>к</v>
          </cell>
          <cell r="I56" t="str">
            <v>к</v>
          </cell>
          <cell r="J56" t="str">
            <v>к</v>
          </cell>
        </row>
        <row r="57">
          <cell r="F57" t="e">
            <v>#N/A</v>
          </cell>
          <cell r="G57" t="e">
            <v>#N/A</v>
          </cell>
          <cell r="H57" t="e">
            <v>#N/A</v>
          </cell>
          <cell r="I57" t="e">
            <v>#N/A</v>
          </cell>
          <cell r="J57" t="e">
            <v>#N/A</v>
          </cell>
        </row>
        <row r="58">
          <cell r="F58">
            <v>2</v>
          </cell>
          <cell r="G58" t="str">
            <v>к</v>
          </cell>
          <cell r="H58" t="str">
            <v>к</v>
          </cell>
          <cell r="I58" t="str">
            <v>к</v>
          </cell>
          <cell r="J58" t="str">
            <v>к</v>
          </cell>
        </row>
        <row r="59">
          <cell r="F59">
            <v>5</v>
          </cell>
          <cell r="G59" t="str">
            <v>к</v>
          </cell>
          <cell r="H59" t="str">
            <v>к</v>
          </cell>
          <cell r="I59" t="str">
            <v>к</v>
          </cell>
          <cell r="J59" t="str">
            <v>к</v>
          </cell>
        </row>
        <row r="60">
          <cell r="F60" t="e">
            <v>#N/A</v>
          </cell>
          <cell r="G60" t="e">
            <v>#N/A</v>
          </cell>
          <cell r="H60" t="e">
            <v>#N/A</v>
          </cell>
          <cell r="I60" t="e">
            <v>#N/A</v>
          </cell>
          <cell r="J60" t="e">
            <v>#N/A</v>
          </cell>
        </row>
        <row r="61">
          <cell r="F61">
            <v>5</v>
          </cell>
          <cell r="G61" t="str">
            <v>к</v>
          </cell>
          <cell r="H61" t="str">
            <v>к</v>
          </cell>
          <cell r="I61" t="str">
            <v>к</v>
          </cell>
          <cell r="J61" t="str">
            <v>к</v>
          </cell>
        </row>
        <row r="62">
          <cell r="F62">
            <v>57</v>
          </cell>
          <cell r="G62">
            <v>544</v>
          </cell>
          <cell r="H62">
            <v>526</v>
          </cell>
          <cell r="I62">
            <v>105530.6</v>
          </cell>
          <cell r="J62">
            <v>16079.6</v>
          </cell>
        </row>
        <row r="63">
          <cell r="F63">
            <v>19</v>
          </cell>
          <cell r="G63">
            <v>244</v>
          </cell>
          <cell r="H63">
            <v>241</v>
          </cell>
          <cell r="I63">
            <v>59003.5</v>
          </cell>
          <cell r="J63">
            <v>8463.2999999999993</v>
          </cell>
        </row>
        <row r="64">
          <cell r="F64">
            <v>38</v>
          </cell>
          <cell r="G64">
            <v>300</v>
          </cell>
          <cell r="H64">
            <v>285</v>
          </cell>
          <cell r="I64">
            <v>46527.1</v>
          </cell>
          <cell r="J64">
            <v>7616.3</v>
          </cell>
        </row>
        <row r="65">
          <cell r="F65">
            <v>13</v>
          </cell>
          <cell r="G65">
            <v>184</v>
          </cell>
          <cell r="H65">
            <v>182</v>
          </cell>
          <cell r="I65">
            <v>146167.6</v>
          </cell>
          <cell r="J65">
            <v>6850.8</v>
          </cell>
        </row>
        <row r="66">
          <cell r="F66" t="e">
            <v>#N/A</v>
          </cell>
          <cell r="G66" t="e">
            <v>#N/A</v>
          </cell>
          <cell r="H66" t="e">
            <v>#N/A</v>
          </cell>
          <cell r="I66" t="e">
            <v>#N/A</v>
          </cell>
          <cell r="J66" t="e">
            <v>#N/A</v>
          </cell>
        </row>
        <row r="67">
          <cell r="F67">
            <v>13</v>
          </cell>
          <cell r="G67">
            <v>184</v>
          </cell>
          <cell r="H67">
            <v>182</v>
          </cell>
          <cell r="I67">
            <v>146167.6</v>
          </cell>
          <cell r="J67">
            <v>6850.8</v>
          </cell>
        </row>
        <row r="68">
          <cell r="F68">
            <v>25</v>
          </cell>
          <cell r="G68">
            <v>355</v>
          </cell>
          <cell r="H68">
            <v>345</v>
          </cell>
          <cell r="I68">
            <v>138384.9</v>
          </cell>
          <cell r="J68">
            <v>17549.099999999999</v>
          </cell>
        </row>
        <row r="69">
          <cell r="F69">
            <v>24</v>
          </cell>
          <cell r="G69" t="str">
            <v>к</v>
          </cell>
          <cell r="H69" t="str">
            <v>к</v>
          </cell>
          <cell r="I69" t="str">
            <v>к</v>
          </cell>
          <cell r="J69" t="str">
            <v>к</v>
          </cell>
        </row>
        <row r="70">
          <cell r="F70">
            <v>1</v>
          </cell>
          <cell r="G70" t="str">
            <v>к</v>
          </cell>
          <cell r="H70" t="str">
            <v>к</v>
          </cell>
          <cell r="I70" t="str">
            <v>к</v>
          </cell>
          <cell r="J70" t="str">
            <v>к</v>
          </cell>
        </row>
        <row r="71">
          <cell r="F71">
            <v>2</v>
          </cell>
          <cell r="G71" t="str">
            <v>к</v>
          </cell>
          <cell r="H71" t="str">
            <v>к</v>
          </cell>
          <cell r="I71" t="str">
            <v>к</v>
          </cell>
          <cell r="J71" t="str">
            <v>к</v>
          </cell>
        </row>
        <row r="72">
          <cell r="F72" t="e">
            <v>#N/A</v>
          </cell>
          <cell r="G72" t="e">
            <v>#N/A</v>
          </cell>
          <cell r="H72" t="e">
            <v>#N/A</v>
          </cell>
          <cell r="I72" t="e">
            <v>#N/A</v>
          </cell>
          <cell r="J72" t="e">
            <v>#N/A</v>
          </cell>
        </row>
        <row r="73">
          <cell r="F73">
            <v>2</v>
          </cell>
          <cell r="G73" t="str">
            <v>к</v>
          </cell>
          <cell r="H73" t="str">
            <v>к</v>
          </cell>
          <cell r="I73" t="str">
            <v>к</v>
          </cell>
          <cell r="J73" t="str">
            <v>к</v>
          </cell>
        </row>
        <row r="74">
          <cell r="F74">
            <v>11</v>
          </cell>
          <cell r="G74">
            <v>171</v>
          </cell>
          <cell r="H74">
            <v>169</v>
          </cell>
          <cell r="I74">
            <v>189642.1</v>
          </cell>
          <cell r="J74">
            <v>7504</v>
          </cell>
        </row>
        <row r="75">
          <cell r="F75">
            <v>6</v>
          </cell>
          <cell r="G75">
            <v>145</v>
          </cell>
          <cell r="H75">
            <v>144</v>
          </cell>
          <cell r="I75">
            <v>96106.2</v>
          </cell>
          <cell r="J75">
            <v>6396.1</v>
          </cell>
        </row>
        <row r="76">
          <cell r="F76">
            <v>1</v>
          </cell>
          <cell r="G76" t="str">
            <v>к</v>
          </cell>
          <cell r="H76" t="str">
            <v>к</v>
          </cell>
          <cell r="I76" t="str">
            <v>к</v>
          </cell>
          <cell r="J76" t="str">
            <v>к</v>
          </cell>
        </row>
        <row r="77">
          <cell r="F77">
            <v>2</v>
          </cell>
          <cell r="G77" t="str">
            <v>к</v>
          </cell>
          <cell r="H77" t="str">
            <v>к</v>
          </cell>
          <cell r="I77" t="str">
            <v>к</v>
          </cell>
          <cell r="J77" t="str">
            <v>к</v>
          </cell>
        </row>
        <row r="78">
          <cell r="F78">
            <v>1</v>
          </cell>
          <cell r="G78" t="str">
            <v>к</v>
          </cell>
          <cell r="H78" t="str">
            <v>к</v>
          </cell>
          <cell r="I78" t="str">
            <v>к</v>
          </cell>
          <cell r="J78" t="str">
            <v>к</v>
          </cell>
        </row>
        <row r="79">
          <cell r="F79">
            <v>1</v>
          </cell>
          <cell r="G79" t="str">
            <v>к</v>
          </cell>
          <cell r="H79" t="str">
            <v>к</v>
          </cell>
          <cell r="I79" t="str">
            <v>к</v>
          </cell>
          <cell r="J79" t="str">
            <v>к</v>
          </cell>
        </row>
        <row r="80">
          <cell r="F80" t="e">
            <v>#N/A</v>
          </cell>
          <cell r="G80" t="e">
            <v>#N/A</v>
          </cell>
          <cell r="H80" t="e">
            <v>#N/A</v>
          </cell>
          <cell r="I80" t="e">
            <v>#N/A</v>
          </cell>
          <cell r="J80" t="e">
            <v>#N/A</v>
          </cell>
        </row>
        <row r="81">
          <cell r="F81">
            <v>3</v>
          </cell>
          <cell r="G81">
            <v>359</v>
          </cell>
          <cell r="H81">
            <v>356</v>
          </cell>
          <cell r="I81">
            <v>180204.7</v>
          </cell>
          <cell r="J81">
            <v>18630.099999999999</v>
          </cell>
        </row>
        <row r="82">
          <cell r="F82" t="e">
            <v>#N/A</v>
          </cell>
          <cell r="G82" t="e">
            <v>#N/A</v>
          </cell>
          <cell r="H82" t="e">
            <v>#N/A</v>
          </cell>
          <cell r="I82" t="e">
            <v>#N/A</v>
          </cell>
          <cell r="J82" t="e">
            <v>#N/A</v>
          </cell>
        </row>
        <row r="83">
          <cell r="F83">
            <v>3</v>
          </cell>
          <cell r="G83">
            <v>359</v>
          </cell>
          <cell r="H83">
            <v>356</v>
          </cell>
          <cell r="I83">
            <v>180204.7</v>
          </cell>
          <cell r="J83">
            <v>18630.099999999999</v>
          </cell>
        </row>
        <row r="84">
          <cell r="F84">
            <v>34</v>
          </cell>
          <cell r="G84">
            <v>831</v>
          </cell>
          <cell r="H84">
            <v>825</v>
          </cell>
          <cell r="I84">
            <v>1161951.5</v>
          </cell>
          <cell r="J84">
            <v>34651.699999999997</v>
          </cell>
        </row>
        <row r="85">
          <cell r="F85">
            <v>2</v>
          </cell>
          <cell r="G85" t="str">
            <v>к</v>
          </cell>
          <cell r="H85" t="str">
            <v>к</v>
          </cell>
          <cell r="I85" t="str">
            <v>к</v>
          </cell>
          <cell r="J85" t="str">
            <v>к</v>
          </cell>
        </row>
        <row r="86">
          <cell r="F86">
            <v>32</v>
          </cell>
          <cell r="G86" t="str">
            <v>к</v>
          </cell>
          <cell r="H86" t="str">
            <v>к</v>
          </cell>
          <cell r="I86" t="str">
            <v>к</v>
          </cell>
          <cell r="J86" t="str">
            <v>к</v>
          </cell>
        </row>
        <row r="87">
          <cell r="F87">
            <v>73</v>
          </cell>
          <cell r="G87">
            <v>1478</v>
          </cell>
          <cell r="H87">
            <v>1467</v>
          </cell>
          <cell r="I87">
            <v>1214485.3999999999</v>
          </cell>
          <cell r="J87">
            <v>61571.5</v>
          </cell>
        </row>
        <row r="88">
          <cell r="F88">
            <v>4</v>
          </cell>
          <cell r="G88">
            <v>36</v>
          </cell>
          <cell r="H88">
            <v>36</v>
          </cell>
          <cell r="I88">
            <v>2708.7</v>
          </cell>
          <cell r="J88">
            <v>718.6</v>
          </cell>
        </row>
        <row r="89">
          <cell r="F89" t="e">
            <v>#N/A</v>
          </cell>
          <cell r="G89" t="e">
            <v>#N/A</v>
          </cell>
          <cell r="H89" t="e">
            <v>#N/A</v>
          </cell>
          <cell r="I89" t="e">
            <v>#N/A</v>
          </cell>
          <cell r="J89" t="e">
            <v>#N/A</v>
          </cell>
        </row>
        <row r="90">
          <cell r="F90">
            <v>28</v>
          </cell>
          <cell r="G90">
            <v>259</v>
          </cell>
          <cell r="H90">
            <v>257</v>
          </cell>
          <cell r="I90">
            <v>12866.5</v>
          </cell>
          <cell r="J90">
            <v>4502.5</v>
          </cell>
        </row>
        <row r="91">
          <cell r="F91" t="e">
            <v>#N/A</v>
          </cell>
          <cell r="G91" t="e">
            <v>#N/A</v>
          </cell>
          <cell r="H91" t="e">
            <v>#N/A</v>
          </cell>
          <cell r="I91" t="e">
            <v>#N/A</v>
          </cell>
          <cell r="J91" t="e">
            <v>#N/A</v>
          </cell>
        </row>
        <row r="92">
          <cell r="F92">
            <v>2</v>
          </cell>
          <cell r="G92" t="str">
            <v>к</v>
          </cell>
          <cell r="H92" t="str">
            <v>к</v>
          </cell>
          <cell r="I92" t="str">
            <v>к</v>
          </cell>
          <cell r="J92" t="str">
            <v>к</v>
          </cell>
        </row>
        <row r="93">
          <cell r="F93">
            <v>30</v>
          </cell>
          <cell r="G93">
            <v>995</v>
          </cell>
          <cell r="H93">
            <v>990</v>
          </cell>
          <cell r="I93">
            <v>1156794.3</v>
          </cell>
          <cell r="J93">
            <v>43086.5</v>
          </cell>
        </row>
        <row r="94">
          <cell r="F94">
            <v>8</v>
          </cell>
          <cell r="G94">
            <v>56</v>
          </cell>
          <cell r="H94">
            <v>52</v>
          </cell>
          <cell r="I94">
            <v>7176.5</v>
          </cell>
          <cell r="J94">
            <v>1160.2</v>
          </cell>
        </row>
        <row r="95">
          <cell r="F95">
            <v>1</v>
          </cell>
          <cell r="G95" t="str">
            <v>к</v>
          </cell>
          <cell r="H95" t="str">
            <v>к</v>
          </cell>
          <cell r="I95" t="str">
            <v>к</v>
          </cell>
          <cell r="J95" t="str">
            <v>к</v>
          </cell>
        </row>
        <row r="96">
          <cell r="F96">
            <v>4</v>
          </cell>
          <cell r="G96">
            <v>204</v>
          </cell>
          <cell r="H96">
            <v>202</v>
          </cell>
          <cell r="I96">
            <v>323278.8</v>
          </cell>
          <cell r="J96">
            <v>5223.8999999999996</v>
          </cell>
        </row>
        <row r="97">
          <cell r="F97" t="e">
            <v>#N/A</v>
          </cell>
          <cell r="G97" t="e">
            <v>#N/A</v>
          </cell>
          <cell r="H97" t="e">
            <v>#N/A</v>
          </cell>
          <cell r="I97" t="e">
            <v>#N/A</v>
          </cell>
          <cell r="J97" t="e">
            <v>#N/A</v>
          </cell>
        </row>
        <row r="98">
          <cell r="F98" t="e">
            <v>#N/A</v>
          </cell>
          <cell r="G98" t="e">
            <v>#N/A</v>
          </cell>
          <cell r="H98" t="e">
            <v>#N/A</v>
          </cell>
          <cell r="I98" t="e">
            <v>#N/A</v>
          </cell>
          <cell r="J98" t="e">
            <v>#N/A</v>
          </cell>
        </row>
        <row r="99">
          <cell r="F99">
            <v>4</v>
          </cell>
          <cell r="G99">
            <v>204</v>
          </cell>
          <cell r="H99">
            <v>202</v>
          </cell>
          <cell r="I99">
            <v>323278.8</v>
          </cell>
          <cell r="J99">
            <v>5223.8999999999996</v>
          </cell>
        </row>
        <row r="100">
          <cell r="F100" t="e">
            <v>#N/A</v>
          </cell>
          <cell r="G100" t="e">
            <v>#N/A</v>
          </cell>
          <cell r="H100" t="e">
            <v>#N/A</v>
          </cell>
          <cell r="I100" t="e">
            <v>#N/A</v>
          </cell>
          <cell r="J100" t="e">
            <v>#N/A</v>
          </cell>
        </row>
        <row r="101">
          <cell r="F101" t="e">
            <v>#N/A</v>
          </cell>
          <cell r="G101" t="e">
            <v>#N/A</v>
          </cell>
          <cell r="H101" t="e">
            <v>#N/A</v>
          </cell>
          <cell r="I101" t="e">
            <v>#N/A</v>
          </cell>
          <cell r="J101" t="e">
            <v>#N/A</v>
          </cell>
        </row>
        <row r="102">
          <cell r="F102">
            <v>44</v>
          </cell>
          <cell r="G102">
            <v>734</v>
          </cell>
          <cell r="H102">
            <v>721</v>
          </cell>
          <cell r="I102">
            <v>183559.6</v>
          </cell>
          <cell r="J102">
            <v>28978.7</v>
          </cell>
        </row>
        <row r="103">
          <cell r="F103">
            <v>15</v>
          </cell>
          <cell r="G103">
            <v>179</v>
          </cell>
          <cell r="H103">
            <v>176</v>
          </cell>
          <cell r="I103">
            <v>37482.6</v>
          </cell>
          <cell r="J103">
            <v>4902.7</v>
          </cell>
        </row>
        <row r="104">
          <cell r="F104">
            <v>3</v>
          </cell>
          <cell r="G104" t="str">
            <v>к</v>
          </cell>
          <cell r="H104" t="str">
            <v>к</v>
          </cell>
          <cell r="I104" t="str">
            <v>к</v>
          </cell>
          <cell r="J104" t="str">
            <v>к</v>
          </cell>
        </row>
        <row r="105">
          <cell r="F105" t="e">
            <v>#N/A</v>
          </cell>
          <cell r="G105" t="e">
            <v>#N/A</v>
          </cell>
          <cell r="H105" t="e">
            <v>#N/A</v>
          </cell>
          <cell r="I105" t="e">
            <v>#N/A</v>
          </cell>
          <cell r="J105" t="e">
            <v>#N/A</v>
          </cell>
        </row>
        <row r="106">
          <cell r="F106" t="e">
            <v>#N/A</v>
          </cell>
          <cell r="G106" t="e">
            <v>#N/A</v>
          </cell>
          <cell r="H106" t="e">
            <v>#N/A</v>
          </cell>
          <cell r="I106" t="e">
            <v>#N/A</v>
          </cell>
          <cell r="J106" t="e">
            <v>#N/A</v>
          </cell>
        </row>
        <row r="107">
          <cell r="F107">
            <v>4</v>
          </cell>
          <cell r="G107">
            <v>36</v>
          </cell>
          <cell r="H107">
            <v>33</v>
          </cell>
          <cell r="I107">
            <v>5872.2</v>
          </cell>
          <cell r="J107">
            <v>913.2</v>
          </cell>
        </row>
        <row r="108">
          <cell r="F108">
            <v>12</v>
          </cell>
          <cell r="G108">
            <v>156</v>
          </cell>
          <cell r="H108">
            <v>154</v>
          </cell>
          <cell r="I108">
            <v>21792.6</v>
          </cell>
          <cell r="J108">
            <v>11095.8</v>
          </cell>
        </row>
        <row r="109">
          <cell r="F109">
            <v>2</v>
          </cell>
          <cell r="G109" t="str">
            <v>к</v>
          </cell>
          <cell r="H109" t="str">
            <v>к</v>
          </cell>
          <cell r="I109" t="str">
            <v>к</v>
          </cell>
          <cell r="J109" t="str">
            <v>к</v>
          </cell>
        </row>
        <row r="110">
          <cell r="F110">
            <v>8</v>
          </cell>
          <cell r="G110">
            <v>324</v>
          </cell>
          <cell r="H110">
            <v>320</v>
          </cell>
          <cell r="I110">
            <v>98999.2</v>
          </cell>
          <cell r="J110">
            <v>10849.5</v>
          </cell>
        </row>
        <row r="111">
          <cell r="F111">
            <v>6</v>
          </cell>
          <cell r="G111">
            <v>626</v>
          </cell>
          <cell r="H111">
            <v>625</v>
          </cell>
          <cell r="I111">
            <v>64097.9</v>
          </cell>
          <cell r="J111">
            <v>24431</v>
          </cell>
        </row>
        <row r="112">
          <cell r="F112">
            <v>3</v>
          </cell>
          <cell r="G112">
            <v>5</v>
          </cell>
          <cell r="H112">
            <v>4</v>
          </cell>
          <cell r="I112">
            <v>4112.8</v>
          </cell>
          <cell r="J112">
            <v>30.3</v>
          </cell>
        </row>
        <row r="113">
          <cell r="F113" t="e">
            <v>#N/A</v>
          </cell>
          <cell r="G113" t="e">
            <v>#N/A</v>
          </cell>
          <cell r="H113" t="e">
            <v>#N/A</v>
          </cell>
          <cell r="I113" t="e">
            <v>#N/A</v>
          </cell>
          <cell r="J113" t="e">
            <v>#N/A</v>
          </cell>
        </row>
        <row r="114">
          <cell r="F114">
            <v>3</v>
          </cell>
          <cell r="G114">
            <v>621</v>
          </cell>
          <cell r="H114">
            <v>621</v>
          </cell>
          <cell r="I114">
            <v>59985.1</v>
          </cell>
          <cell r="J114">
            <v>24400.7</v>
          </cell>
        </row>
        <row r="115">
          <cell r="F115" t="e">
            <v>#N/A</v>
          </cell>
          <cell r="G115" t="e">
            <v>#N/A</v>
          </cell>
          <cell r="H115" t="e">
            <v>#N/A</v>
          </cell>
          <cell r="I115" t="e">
            <v>#N/A</v>
          </cell>
          <cell r="J115" t="e">
            <v>#N/A</v>
          </cell>
        </row>
        <row r="116">
          <cell r="F116" t="e">
            <v>#N/A</v>
          </cell>
          <cell r="G116" t="e">
            <v>#N/A</v>
          </cell>
          <cell r="H116" t="e">
            <v>#N/A</v>
          </cell>
          <cell r="I116" t="e">
            <v>#N/A</v>
          </cell>
          <cell r="J116" t="e">
            <v>#N/A</v>
          </cell>
        </row>
        <row r="117">
          <cell r="F117" t="e">
            <v>#N/A</v>
          </cell>
          <cell r="G117" t="e">
            <v>#N/A</v>
          </cell>
          <cell r="H117" t="e">
            <v>#N/A</v>
          </cell>
          <cell r="I117" t="e">
            <v>#N/A</v>
          </cell>
          <cell r="J117" t="e">
            <v>#N/A</v>
          </cell>
        </row>
        <row r="118">
          <cell r="F118" t="e">
            <v>#N/A</v>
          </cell>
          <cell r="G118" t="e">
            <v>#N/A</v>
          </cell>
          <cell r="H118" t="e">
            <v>#N/A</v>
          </cell>
          <cell r="I118" t="e">
            <v>#N/A</v>
          </cell>
          <cell r="J118" t="e">
            <v>#N/A</v>
          </cell>
        </row>
        <row r="119">
          <cell r="F119" t="e">
            <v>#N/A</v>
          </cell>
          <cell r="G119" t="e">
            <v>#N/A</v>
          </cell>
          <cell r="H119" t="e">
            <v>#N/A</v>
          </cell>
          <cell r="I119" t="e">
            <v>#N/A</v>
          </cell>
          <cell r="J119" t="e">
            <v>#N/A</v>
          </cell>
        </row>
        <row r="120">
          <cell r="F120">
            <v>19</v>
          </cell>
          <cell r="G120">
            <v>1727</v>
          </cell>
          <cell r="H120">
            <v>1725</v>
          </cell>
          <cell r="I120">
            <v>671686.8</v>
          </cell>
          <cell r="J120">
            <v>77943.3</v>
          </cell>
        </row>
        <row r="121">
          <cell r="F121">
            <v>4</v>
          </cell>
          <cell r="G121">
            <v>334</v>
          </cell>
          <cell r="H121">
            <v>334</v>
          </cell>
          <cell r="I121">
            <v>112115</v>
          </cell>
          <cell r="J121">
            <v>9884.5</v>
          </cell>
        </row>
        <row r="122">
          <cell r="F122" t="e">
            <v>#N/A</v>
          </cell>
          <cell r="G122" t="e">
            <v>#N/A</v>
          </cell>
          <cell r="H122" t="e">
            <v>#N/A</v>
          </cell>
          <cell r="I122" t="e">
            <v>#N/A</v>
          </cell>
          <cell r="J122" t="e">
            <v>#N/A</v>
          </cell>
        </row>
        <row r="123">
          <cell r="F123" t="e">
            <v>#N/A</v>
          </cell>
          <cell r="G123" t="e">
            <v>#N/A</v>
          </cell>
          <cell r="H123" t="e">
            <v>#N/A</v>
          </cell>
          <cell r="I123" t="e">
            <v>#N/A</v>
          </cell>
          <cell r="J123" t="e">
            <v>#N/A</v>
          </cell>
        </row>
        <row r="124">
          <cell r="F124">
            <v>13</v>
          </cell>
          <cell r="G124">
            <v>952</v>
          </cell>
          <cell r="H124">
            <v>950</v>
          </cell>
          <cell r="I124">
            <v>445256.4</v>
          </cell>
          <cell r="J124">
            <v>52217.7</v>
          </cell>
        </row>
        <row r="125">
          <cell r="F125">
            <v>1</v>
          </cell>
          <cell r="G125" t="str">
            <v>к</v>
          </cell>
          <cell r="H125" t="str">
            <v>к</v>
          </cell>
          <cell r="I125" t="str">
            <v>к</v>
          </cell>
          <cell r="J125" t="str">
            <v>к</v>
          </cell>
        </row>
        <row r="126">
          <cell r="F126">
            <v>1</v>
          </cell>
          <cell r="G126" t="str">
            <v>к</v>
          </cell>
          <cell r="H126" t="str">
            <v>к</v>
          </cell>
          <cell r="I126" t="str">
            <v>к</v>
          </cell>
          <cell r="J126" t="str">
            <v>к</v>
          </cell>
        </row>
        <row r="127">
          <cell r="F127">
            <v>11</v>
          </cell>
          <cell r="G127">
            <v>192</v>
          </cell>
          <cell r="H127">
            <v>189</v>
          </cell>
          <cell r="I127">
            <v>61190.8</v>
          </cell>
          <cell r="J127">
            <v>9827.5</v>
          </cell>
        </row>
        <row r="128">
          <cell r="F128">
            <v>3</v>
          </cell>
          <cell r="G128">
            <v>15</v>
          </cell>
          <cell r="H128">
            <v>12</v>
          </cell>
          <cell r="I128">
            <v>3251.2</v>
          </cell>
          <cell r="J128">
            <v>442</v>
          </cell>
        </row>
        <row r="129">
          <cell r="F129">
            <v>2</v>
          </cell>
          <cell r="G129" t="str">
            <v>к</v>
          </cell>
          <cell r="H129" t="str">
            <v>к</v>
          </cell>
          <cell r="I129" t="str">
            <v>к</v>
          </cell>
          <cell r="J129" t="str">
            <v>к</v>
          </cell>
        </row>
        <row r="130">
          <cell r="F130">
            <v>1</v>
          </cell>
          <cell r="G130" t="str">
            <v>к</v>
          </cell>
          <cell r="H130" t="str">
            <v>к</v>
          </cell>
          <cell r="I130" t="str">
            <v>к</v>
          </cell>
          <cell r="J130" t="str">
            <v>к</v>
          </cell>
        </row>
        <row r="131">
          <cell r="F131">
            <v>1</v>
          </cell>
          <cell r="G131" t="str">
            <v>к</v>
          </cell>
          <cell r="H131" t="str">
            <v>к</v>
          </cell>
          <cell r="I131" t="str">
            <v>к</v>
          </cell>
          <cell r="J131" t="str">
            <v>к</v>
          </cell>
        </row>
        <row r="132">
          <cell r="F132">
            <v>4</v>
          </cell>
          <cell r="G132">
            <v>61</v>
          </cell>
          <cell r="H132">
            <v>61</v>
          </cell>
          <cell r="I132">
            <v>21276.799999999999</v>
          </cell>
          <cell r="J132">
            <v>2393.8000000000002</v>
          </cell>
        </row>
        <row r="133">
          <cell r="F133">
            <v>5</v>
          </cell>
          <cell r="G133" t="str">
            <v>к</v>
          </cell>
          <cell r="H133" t="str">
            <v>к</v>
          </cell>
          <cell r="I133" t="str">
            <v>к</v>
          </cell>
          <cell r="J133" t="str">
            <v>к</v>
          </cell>
        </row>
        <row r="134">
          <cell r="F134" t="e">
            <v>#N/A</v>
          </cell>
          <cell r="G134" t="e">
            <v>#N/A</v>
          </cell>
          <cell r="H134" t="e">
            <v>#N/A</v>
          </cell>
          <cell r="I134" t="e">
            <v>#N/A</v>
          </cell>
          <cell r="J134" t="e">
            <v>#N/A</v>
          </cell>
        </row>
        <row r="135">
          <cell r="F135">
            <v>1</v>
          </cell>
          <cell r="G135" t="str">
            <v>к</v>
          </cell>
          <cell r="H135" t="str">
            <v>к</v>
          </cell>
          <cell r="I135" t="str">
            <v>к</v>
          </cell>
          <cell r="J135" t="str">
            <v>к</v>
          </cell>
        </row>
        <row r="136">
          <cell r="F136">
            <v>4</v>
          </cell>
          <cell r="G136" t="str">
            <v>к</v>
          </cell>
          <cell r="H136" t="str">
            <v>к</v>
          </cell>
          <cell r="I136" t="str">
            <v>к</v>
          </cell>
          <cell r="J136" t="str">
            <v>к</v>
          </cell>
        </row>
        <row r="137">
          <cell r="F137">
            <v>2</v>
          </cell>
          <cell r="G137" t="str">
            <v>к</v>
          </cell>
          <cell r="H137" t="str">
            <v>к</v>
          </cell>
          <cell r="I137" t="str">
            <v>к</v>
          </cell>
          <cell r="J137" t="str">
            <v>к</v>
          </cell>
        </row>
        <row r="138">
          <cell r="F138" t="e">
            <v>#N/A</v>
          </cell>
          <cell r="G138" t="e">
            <v>#N/A</v>
          </cell>
          <cell r="H138" t="e">
            <v>#N/A</v>
          </cell>
          <cell r="I138" t="e">
            <v>#N/A</v>
          </cell>
          <cell r="J138" t="e">
            <v>#N/A</v>
          </cell>
        </row>
        <row r="139">
          <cell r="F139" t="e">
            <v>#N/A</v>
          </cell>
          <cell r="G139" t="e">
            <v>#N/A</v>
          </cell>
          <cell r="H139" t="e">
            <v>#N/A</v>
          </cell>
          <cell r="I139" t="e">
            <v>#N/A</v>
          </cell>
          <cell r="J139" t="e">
            <v>#N/A</v>
          </cell>
        </row>
        <row r="140">
          <cell r="F140">
            <v>1</v>
          </cell>
          <cell r="G140" t="str">
            <v>к</v>
          </cell>
          <cell r="H140" t="str">
            <v>к</v>
          </cell>
          <cell r="I140" t="str">
            <v>к</v>
          </cell>
          <cell r="J140" t="str">
            <v>к</v>
          </cell>
        </row>
        <row r="141">
          <cell r="F141" t="e">
            <v>#N/A</v>
          </cell>
          <cell r="G141" t="e">
            <v>#N/A</v>
          </cell>
          <cell r="H141" t="e">
            <v>#N/A</v>
          </cell>
          <cell r="I141" t="e">
            <v>#N/A</v>
          </cell>
          <cell r="J141" t="e">
            <v>#N/A</v>
          </cell>
        </row>
        <row r="142">
          <cell r="F142">
            <v>1</v>
          </cell>
          <cell r="G142" t="str">
            <v>к</v>
          </cell>
          <cell r="H142" t="str">
            <v>к</v>
          </cell>
          <cell r="I142" t="str">
            <v>к</v>
          </cell>
          <cell r="J142" t="str">
            <v>к</v>
          </cell>
        </row>
        <row r="143">
          <cell r="F143">
            <v>29</v>
          </cell>
          <cell r="G143">
            <v>565</v>
          </cell>
          <cell r="H143">
            <v>553</v>
          </cell>
          <cell r="I143">
            <v>69226.399999999994</v>
          </cell>
          <cell r="J143">
            <v>10997.4</v>
          </cell>
        </row>
        <row r="144">
          <cell r="F144">
            <v>12</v>
          </cell>
          <cell r="G144">
            <v>402</v>
          </cell>
          <cell r="H144">
            <v>398</v>
          </cell>
          <cell r="I144">
            <v>213266.8</v>
          </cell>
          <cell r="J144">
            <v>17182.7</v>
          </cell>
        </row>
        <row r="145">
          <cell r="F145" t="e">
            <v>#N/A</v>
          </cell>
          <cell r="G145" t="e">
            <v>#N/A</v>
          </cell>
          <cell r="H145" t="e">
            <v>#N/A</v>
          </cell>
          <cell r="I145" t="e">
            <v>#N/A</v>
          </cell>
          <cell r="J145" t="e">
            <v>#N/A</v>
          </cell>
        </row>
        <row r="146">
          <cell r="F146">
            <v>1</v>
          </cell>
          <cell r="G146" t="str">
            <v>к</v>
          </cell>
          <cell r="H146" t="str">
            <v>к</v>
          </cell>
          <cell r="I146" t="str">
            <v>к</v>
          </cell>
          <cell r="J146" t="str">
            <v>к</v>
          </cell>
        </row>
        <row r="147">
          <cell r="F147" t="e">
            <v>#N/A</v>
          </cell>
          <cell r="G147" t="e">
            <v>#N/A</v>
          </cell>
          <cell r="H147" t="e">
            <v>#N/A</v>
          </cell>
          <cell r="I147" t="e">
            <v>#N/A</v>
          </cell>
          <cell r="J147" t="e">
            <v>#N/A</v>
          </cell>
        </row>
        <row r="148">
          <cell r="F148">
            <v>1</v>
          </cell>
          <cell r="G148" t="str">
            <v>к</v>
          </cell>
          <cell r="H148" t="str">
            <v>к</v>
          </cell>
          <cell r="I148" t="str">
            <v>к</v>
          </cell>
          <cell r="J148" t="str">
            <v>к</v>
          </cell>
        </row>
        <row r="149">
          <cell r="F149">
            <v>6</v>
          </cell>
          <cell r="G149">
            <v>217</v>
          </cell>
          <cell r="H149">
            <v>215</v>
          </cell>
          <cell r="I149">
            <v>160885</v>
          </cell>
          <cell r="J149">
            <v>10328.1</v>
          </cell>
        </row>
        <row r="150">
          <cell r="F150">
            <v>4</v>
          </cell>
          <cell r="G150">
            <v>175</v>
          </cell>
          <cell r="H150">
            <v>174</v>
          </cell>
          <cell r="I150">
            <v>51591.1</v>
          </cell>
          <cell r="J150">
            <v>6639.4</v>
          </cell>
        </row>
        <row r="151">
          <cell r="F151">
            <v>35</v>
          </cell>
          <cell r="G151">
            <v>264</v>
          </cell>
          <cell r="H151">
            <v>212</v>
          </cell>
          <cell r="I151">
            <v>27775.1</v>
          </cell>
          <cell r="J151">
            <v>9300.7000000000007</v>
          </cell>
        </row>
        <row r="152">
          <cell r="F152">
            <v>29</v>
          </cell>
          <cell r="G152">
            <v>247</v>
          </cell>
          <cell r="H152">
            <v>201</v>
          </cell>
          <cell r="I152">
            <v>24497.1</v>
          </cell>
          <cell r="J152">
            <v>9078.6</v>
          </cell>
        </row>
        <row r="153">
          <cell r="F153">
            <v>6</v>
          </cell>
          <cell r="G153">
            <v>17</v>
          </cell>
          <cell r="H153">
            <v>11</v>
          </cell>
          <cell r="I153">
            <v>3278</v>
          </cell>
          <cell r="J153">
            <v>222.1</v>
          </cell>
        </row>
        <row r="154">
          <cell r="F154">
            <v>34</v>
          </cell>
          <cell r="G154">
            <v>5116</v>
          </cell>
          <cell r="H154">
            <v>5110</v>
          </cell>
          <cell r="I154">
            <v>4903099.8</v>
          </cell>
          <cell r="J154">
            <v>326660</v>
          </cell>
        </row>
        <row r="155">
          <cell r="F155">
            <v>34</v>
          </cell>
          <cell r="G155">
            <v>5116</v>
          </cell>
          <cell r="H155">
            <v>5110</v>
          </cell>
          <cell r="I155">
            <v>4903099.8</v>
          </cell>
          <cell r="J155">
            <v>326660</v>
          </cell>
        </row>
        <row r="156">
          <cell r="F156">
            <v>14</v>
          </cell>
          <cell r="G156">
            <v>2402</v>
          </cell>
          <cell r="H156">
            <v>2398</v>
          </cell>
          <cell r="I156">
            <v>1436707</v>
          </cell>
          <cell r="J156">
            <v>179419.6</v>
          </cell>
        </row>
        <row r="157">
          <cell r="F157">
            <v>5</v>
          </cell>
          <cell r="G157">
            <v>1763</v>
          </cell>
          <cell r="H157">
            <v>1762</v>
          </cell>
          <cell r="I157">
            <v>3106160</v>
          </cell>
          <cell r="J157">
            <v>107864</v>
          </cell>
        </row>
        <row r="158">
          <cell r="F158">
            <v>15</v>
          </cell>
          <cell r="G158">
            <v>951</v>
          </cell>
          <cell r="H158">
            <v>950</v>
          </cell>
          <cell r="I158">
            <v>360232.8</v>
          </cell>
          <cell r="J158">
            <v>39376.400000000001</v>
          </cell>
        </row>
        <row r="159">
          <cell r="F159">
            <v>79</v>
          </cell>
          <cell r="G159">
            <v>1821</v>
          </cell>
          <cell r="H159">
            <v>1810</v>
          </cell>
          <cell r="I159">
            <v>217013.2</v>
          </cell>
          <cell r="J159">
            <v>63619.7</v>
          </cell>
        </row>
        <row r="160">
          <cell r="F160">
            <v>30</v>
          </cell>
          <cell r="G160">
            <v>698</v>
          </cell>
          <cell r="H160">
            <v>692</v>
          </cell>
          <cell r="I160">
            <v>47251.3</v>
          </cell>
          <cell r="J160">
            <v>18996.099999999999</v>
          </cell>
        </row>
        <row r="161">
          <cell r="F161">
            <v>4</v>
          </cell>
          <cell r="G161">
            <v>569</v>
          </cell>
          <cell r="H161">
            <v>568</v>
          </cell>
          <cell r="I161">
            <v>90527.9</v>
          </cell>
          <cell r="J161">
            <v>28171</v>
          </cell>
        </row>
        <row r="162">
          <cell r="F162">
            <v>45</v>
          </cell>
          <cell r="G162">
            <v>554</v>
          </cell>
          <cell r="H162">
            <v>550</v>
          </cell>
          <cell r="I162">
            <v>79234</v>
          </cell>
          <cell r="J162">
            <v>16452.599999999999</v>
          </cell>
        </row>
        <row r="163">
          <cell r="F163">
            <v>33</v>
          </cell>
          <cell r="G163">
            <v>488</v>
          </cell>
          <cell r="H163">
            <v>487</v>
          </cell>
          <cell r="I163">
            <v>66101.600000000006</v>
          </cell>
          <cell r="J163">
            <v>15045.4</v>
          </cell>
        </row>
        <row r="164">
          <cell r="F164" t="e">
            <v>#N/A</v>
          </cell>
          <cell r="G164" t="e">
            <v>#N/A</v>
          </cell>
          <cell r="H164" t="e">
            <v>#N/A</v>
          </cell>
          <cell r="I164" t="e">
            <v>#N/A</v>
          </cell>
          <cell r="J164" t="e">
            <v>#N/A</v>
          </cell>
        </row>
        <row r="165">
          <cell r="F165">
            <v>12</v>
          </cell>
          <cell r="G165">
            <v>66</v>
          </cell>
          <cell r="H165">
            <v>63</v>
          </cell>
          <cell r="I165">
            <v>13132.4</v>
          </cell>
          <cell r="J165">
            <v>1407.2</v>
          </cell>
        </row>
        <row r="166">
          <cell r="F166" t="e">
            <v>#N/A</v>
          </cell>
          <cell r="G166" t="e">
            <v>#N/A</v>
          </cell>
          <cell r="H166" t="e">
            <v>#N/A</v>
          </cell>
          <cell r="I166" t="e">
            <v>#N/A</v>
          </cell>
          <cell r="J166" t="e">
            <v>#N/A</v>
          </cell>
        </row>
        <row r="167">
          <cell r="F167">
            <v>311</v>
          </cell>
          <cell r="G167">
            <v>4427</v>
          </cell>
          <cell r="H167">
            <v>4335</v>
          </cell>
          <cell r="I167">
            <v>1468619.2</v>
          </cell>
          <cell r="J167">
            <v>121982.1</v>
          </cell>
        </row>
        <row r="168">
          <cell r="F168">
            <v>165</v>
          </cell>
          <cell r="G168">
            <v>3159</v>
          </cell>
          <cell r="H168">
            <v>3117</v>
          </cell>
          <cell r="I168">
            <v>983717.1</v>
          </cell>
          <cell r="J168">
            <v>82865.899999999994</v>
          </cell>
        </row>
        <row r="169">
          <cell r="F169">
            <v>16</v>
          </cell>
          <cell r="G169">
            <v>42</v>
          </cell>
          <cell r="H169">
            <v>39</v>
          </cell>
          <cell r="I169">
            <v>25948.5</v>
          </cell>
          <cell r="J169">
            <v>907.3</v>
          </cell>
        </row>
        <row r="170">
          <cell r="F170">
            <v>149</v>
          </cell>
          <cell r="G170">
            <v>3117</v>
          </cell>
          <cell r="H170">
            <v>3078</v>
          </cell>
          <cell r="I170">
            <v>957768.6</v>
          </cell>
          <cell r="J170">
            <v>81958.600000000006</v>
          </cell>
        </row>
        <row r="171">
          <cell r="F171">
            <v>28</v>
          </cell>
          <cell r="G171">
            <v>412</v>
          </cell>
          <cell r="H171">
            <v>408</v>
          </cell>
          <cell r="I171">
            <v>150578.5</v>
          </cell>
          <cell r="J171">
            <v>16130</v>
          </cell>
        </row>
        <row r="172">
          <cell r="F172">
            <v>13</v>
          </cell>
          <cell r="G172">
            <v>300</v>
          </cell>
          <cell r="H172">
            <v>299</v>
          </cell>
          <cell r="I172">
            <v>98213.2</v>
          </cell>
          <cell r="J172">
            <v>11926.5</v>
          </cell>
        </row>
        <row r="173">
          <cell r="F173">
            <v>9</v>
          </cell>
          <cell r="G173">
            <v>87</v>
          </cell>
          <cell r="H173">
            <v>86</v>
          </cell>
          <cell r="I173">
            <v>19471.8</v>
          </cell>
          <cell r="J173">
            <v>2326</v>
          </cell>
        </row>
        <row r="174">
          <cell r="F174">
            <v>6</v>
          </cell>
          <cell r="G174">
            <v>25</v>
          </cell>
          <cell r="H174">
            <v>23</v>
          </cell>
          <cell r="I174">
            <v>32893.5</v>
          </cell>
          <cell r="J174">
            <v>1877.5</v>
          </cell>
        </row>
        <row r="175">
          <cell r="F175">
            <v>118</v>
          </cell>
          <cell r="G175">
            <v>856</v>
          </cell>
          <cell r="H175">
            <v>810</v>
          </cell>
          <cell r="I175">
            <v>334323.59999999998</v>
          </cell>
          <cell r="J175">
            <v>22986.2</v>
          </cell>
        </row>
        <row r="176">
          <cell r="F176">
            <v>1</v>
          </cell>
          <cell r="G176" t="str">
            <v>к</v>
          </cell>
          <cell r="H176" t="str">
            <v>к</v>
          </cell>
          <cell r="I176" t="str">
            <v>к</v>
          </cell>
          <cell r="J176" t="str">
            <v>к</v>
          </cell>
        </row>
        <row r="177">
          <cell r="F177">
            <v>88</v>
          </cell>
          <cell r="G177">
            <v>699</v>
          </cell>
          <cell r="H177">
            <v>662</v>
          </cell>
          <cell r="I177">
            <v>262482.90000000002</v>
          </cell>
          <cell r="J177">
            <v>18972.599999999999</v>
          </cell>
        </row>
        <row r="178">
          <cell r="F178">
            <v>15</v>
          </cell>
          <cell r="G178">
            <v>111</v>
          </cell>
          <cell r="H178">
            <v>107</v>
          </cell>
          <cell r="I178">
            <v>66388.800000000003</v>
          </cell>
          <cell r="J178">
            <v>3048.6</v>
          </cell>
        </row>
        <row r="179">
          <cell r="F179">
            <v>14</v>
          </cell>
          <cell r="G179" t="str">
            <v>к</v>
          </cell>
          <cell r="H179" t="str">
            <v>к</v>
          </cell>
          <cell r="I179" t="str">
            <v>к</v>
          </cell>
          <cell r="J179" t="str">
            <v>к</v>
          </cell>
        </row>
        <row r="180">
          <cell r="F180">
            <v>789</v>
          </cell>
          <cell r="G180">
            <v>7948</v>
          </cell>
          <cell r="H180">
            <v>7727</v>
          </cell>
          <cell r="I180">
            <v>13373830.300000001</v>
          </cell>
          <cell r="J180">
            <v>328390.7</v>
          </cell>
        </row>
        <row r="181">
          <cell r="F181">
            <v>77</v>
          </cell>
          <cell r="G181">
            <v>441</v>
          </cell>
          <cell r="H181">
            <v>418</v>
          </cell>
          <cell r="I181">
            <v>549064.9</v>
          </cell>
          <cell r="J181">
            <v>15020.2</v>
          </cell>
        </row>
        <row r="182">
          <cell r="F182">
            <v>24</v>
          </cell>
          <cell r="G182">
            <v>205</v>
          </cell>
          <cell r="H182">
            <v>196</v>
          </cell>
          <cell r="I182">
            <v>407300.2</v>
          </cell>
          <cell r="J182">
            <v>7737.1</v>
          </cell>
        </row>
        <row r="183">
          <cell r="F183">
            <v>25</v>
          </cell>
          <cell r="G183">
            <v>119</v>
          </cell>
          <cell r="H183">
            <v>112</v>
          </cell>
          <cell r="I183">
            <v>41153.5</v>
          </cell>
          <cell r="J183">
            <v>4593</v>
          </cell>
        </row>
        <row r="184">
          <cell r="F184">
            <v>28</v>
          </cell>
          <cell r="G184">
            <v>117</v>
          </cell>
          <cell r="H184">
            <v>110</v>
          </cell>
          <cell r="I184">
            <v>100611.2</v>
          </cell>
          <cell r="J184">
            <v>2690.1</v>
          </cell>
        </row>
        <row r="185">
          <cell r="F185" t="e">
            <v>#N/A</v>
          </cell>
          <cell r="G185" t="e">
            <v>#N/A</v>
          </cell>
          <cell r="H185" t="e">
            <v>#N/A</v>
          </cell>
          <cell r="I185" t="e">
            <v>#N/A</v>
          </cell>
          <cell r="J185" t="e">
            <v>#N/A</v>
          </cell>
        </row>
        <row r="186">
          <cell r="F186">
            <v>508</v>
          </cell>
          <cell r="G186">
            <v>3364</v>
          </cell>
          <cell r="H186">
            <v>3230</v>
          </cell>
          <cell r="I186">
            <v>10291607.9</v>
          </cell>
          <cell r="J186">
            <v>192265.3</v>
          </cell>
        </row>
        <row r="187">
          <cell r="F187">
            <v>54</v>
          </cell>
          <cell r="G187">
            <v>95</v>
          </cell>
          <cell r="H187">
            <v>70</v>
          </cell>
          <cell r="I187">
            <v>9377</v>
          </cell>
          <cell r="J187">
            <v>1593.2</v>
          </cell>
        </row>
        <row r="188">
          <cell r="F188">
            <v>44</v>
          </cell>
          <cell r="G188">
            <v>437</v>
          </cell>
          <cell r="H188">
            <v>431</v>
          </cell>
          <cell r="I188">
            <v>3744627.1</v>
          </cell>
          <cell r="J188">
            <v>81660.100000000006</v>
          </cell>
        </row>
        <row r="189">
          <cell r="F189">
            <v>57</v>
          </cell>
          <cell r="G189">
            <v>531</v>
          </cell>
          <cell r="H189">
            <v>519</v>
          </cell>
          <cell r="I189">
            <v>901445.8</v>
          </cell>
          <cell r="J189">
            <v>15399.2</v>
          </cell>
        </row>
        <row r="190">
          <cell r="F190">
            <v>67</v>
          </cell>
          <cell r="G190">
            <v>256</v>
          </cell>
          <cell r="H190">
            <v>240</v>
          </cell>
          <cell r="I190">
            <v>230410</v>
          </cell>
          <cell r="J190">
            <v>9630.1</v>
          </cell>
        </row>
        <row r="191">
          <cell r="F191">
            <v>16</v>
          </cell>
          <cell r="G191">
            <v>72</v>
          </cell>
          <cell r="H191">
            <v>67</v>
          </cell>
          <cell r="I191">
            <v>118916.6</v>
          </cell>
          <cell r="J191">
            <v>1845.5</v>
          </cell>
        </row>
        <row r="192">
          <cell r="F192">
            <v>37</v>
          </cell>
          <cell r="G192">
            <v>283</v>
          </cell>
          <cell r="H192">
            <v>282</v>
          </cell>
          <cell r="I192">
            <v>1005912.5</v>
          </cell>
          <cell r="J192">
            <v>24007.200000000001</v>
          </cell>
        </row>
        <row r="193">
          <cell r="F193">
            <v>160</v>
          </cell>
          <cell r="G193">
            <v>1137</v>
          </cell>
          <cell r="H193">
            <v>1096</v>
          </cell>
          <cell r="I193">
            <v>3453419.5</v>
          </cell>
          <cell r="J193">
            <v>43063.5</v>
          </cell>
        </row>
        <row r="194">
          <cell r="F194">
            <v>73</v>
          </cell>
          <cell r="G194">
            <v>553</v>
          </cell>
          <cell r="H194">
            <v>525</v>
          </cell>
          <cell r="I194">
            <v>827499.4</v>
          </cell>
          <cell r="J194">
            <v>15066.5</v>
          </cell>
        </row>
        <row r="195">
          <cell r="F195">
            <v>204</v>
          </cell>
          <cell r="G195">
            <v>4143</v>
          </cell>
          <cell r="H195">
            <v>4079</v>
          </cell>
          <cell r="I195">
            <v>2533157.5</v>
          </cell>
          <cell r="J195">
            <v>121105.2</v>
          </cell>
        </row>
        <row r="196">
          <cell r="F196">
            <v>90</v>
          </cell>
          <cell r="G196">
            <v>1266</v>
          </cell>
          <cell r="H196">
            <v>1236</v>
          </cell>
          <cell r="I196">
            <v>500704</v>
          </cell>
          <cell r="J196">
            <v>28132</v>
          </cell>
        </row>
        <row r="197">
          <cell r="F197">
            <v>12</v>
          </cell>
          <cell r="G197">
            <v>780</v>
          </cell>
          <cell r="H197">
            <v>772</v>
          </cell>
          <cell r="I197">
            <v>823484.7</v>
          </cell>
          <cell r="J197">
            <v>29863.200000000001</v>
          </cell>
        </row>
        <row r="198">
          <cell r="F198">
            <v>16</v>
          </cell>
          <cell r="G198">
            <v>304</v>
          </cell>
          <cell r="H198">
            <v>302</v>
          </cell>
          <cell r="I198">
            <v>325306.7</v>
          </cell>
          <cell r="J198">
            <v>7558.3</v>
          </cell>
        </row>
        <row r="199">
          <cell r="F199">
            <v>4</v>
          </cell>
          <cell r="G199">
            <v>19</v>
          </cell>
          <cell r="H199">
            <v>15</v>
          </cell>
          <cell r="I199">
            <v>10726.3</v>
          </cell>
          <cell r="J199">
            <v>446.1</v>
          </cell>
        </row>
        <row r="200">
          <cell r="F200">
            <v>15</v>
          </cell>
          <cell r="G200">
            <v>765</v>
          </cell>
          <cell r="H200">
            <v>761</v>
          </cell>
          <cell r="I200">
            <v>477201.4</v>
          </cell>
          <cell r="J200">
            <v>27526.400000000001</v>
          </cell>
        </row>
        <row r="201">
          <cell r="F201">
            <v>12</v>
          </cell>
          <cell r="G201">
            <v>146</v>
          </cell>
          <cell r="H201">
            <v>146</v>
          </cell>
          <cell r="I201">
            <v>16766.400000000001</v>
          </cell>
          <cell r="J201">
            <v>2452.8000000000002</v>
          </cell>
        </row>
        <row r="202">
          <cell r="F202">
            <v>47</v>
          </cell>
          <cell r="G202">
            <v>829</v>
          </cell>
          <cell r="H202">
            <v>819</v>
          </cell>
          <cell r="I202">
            <v>359422.9</v>
          </cell>
          <cell r="J202">
            <v>24313.4</v>
          </cell>
        </row>
        <row r="203">
          <cell r="F203">
            <v>3</v>
          </cell>
          <cell r="G203">
            <v>13</v>
          </cell>
          <cell r="H203">
            <v>8</v>
          </cell>
          <cell r="I203">
            <v>860.8</v>
          </cell>
          <cell r="J203">
            <v>270.8</v>
          </cell>
        </row>
        <row r="204">
          <cell r="F204">
            <v>5</v>
          </cell>
          <cell r="G204">
            <v>21</v>
          </cell>
          <cell r="H204">
            <v>20</v>
          </cell>
          <cell r="I204">
            <v>18684.3</v>
          </cell>
          <cell r="J204">
            <v>542.20000000000005</v>
          </cell>
        </row>
        <row r="205">
          <cell r="F205">
            <v>177</v>
          </cell>
          <cell r="G205">
            <v>4656</v>
          </cell>
          <cell r="H205">
            <v>4598</v>
          </cell>
          <cell r="I205">
            <v>2322558.4</v>
          </cell>
          <cell r="J205">
            <v>167385.1</v>
          </cell>
        </row>
        <row r="206">
          <cell r="F206">
            <v>122</v>
          </cell>
          <cell r="G206">
            <v>2720</v>
          </cell>
          <cell r="H206">
            <v>2702</v>
          </cell>
          <cell r="I206">
            <v>885010.9</v>
          </cell>
          <cell r="J206">
            <v>80624.7</v>
          </cell>
        </row>
        <row r="207">
          <cell r="F207" t="e">
            <v>#N/A</v>
          </cell>
          <cell r="G207" t="e">
            <v>#N/A</v>
          </cell>
          <cell r="H207" t="e">
            <v>#N/A</v>
          </cell>
          <cell r="I207" t="e">
            <v>#N/A</v>
          </cell>
          <cell r="J207" t="e">
            <v>#N/A</v>
          </cell>
        </row>
        <row r="208">
          <cell r="F208" t="e">
            <v>#N/A</v>
          </cell>
          <cell r="G208" t="e">
            <v>#N/A</v>
          </cell>
          <cell r="H208" t="e">
            <v>#N/A</v>
          </cell>
          <cell r="I208" t="e">
            <v>#N/A</v>
          </cell>
          <cell r="J208" t="e">
            <v>#N/A</v>
          </cell>
        </row>
        <row r="209">
          <cell r="F209">
            <v>24</v>
          </cell>
          <cell r="G209">
            <v>1338</v>
          </cell>
          <cell r="H209">
            <v>1337</v>
          </cell>
          <cell r="I209">
            <v>130076.2</v>
          </cell>
          <cell r="J209">
            <v>40763.599999999999</v>
          </cell>
        </row>
        <row r="210">
          <cell r="F210">
            <v>98</v>
          </cell>
          <cell r="G210">
            <v>1382</v>
          </cell>
          <cell r="H210">
            <v>1365</v>
          </cell>
          <cell r="I210">
            <v>754934.7</v>
          </cell>
          <cell r="J210">
            <v>39861.1</v>
          </cell>
        </row>
        <row r="211">
          <cell r="F211" t="e">
            <v>#N/A</v>
          </cell>
          <cell r="G211" t="e">
            <v>#N/A</v>
          </cell>
          <cell r="H211" t="e">
            <v>#N/A</v>
          </cell>
          <cell r="I211" t="e">
            <v>#N/A</v>
          </cell>
          <cell r="J211" t="e">
            <v>#N/A</v>
          </cell>
        </row>
        <row r="212">
          <cell r="F212">
            <v>2</v>
          </cell>
          <cell r="G212" t="str">
            <v>к</v>
          </cell>
          <cell r="H212" t="str">
            <v>к</v>
          </cell>
          <cell r="I212" t="str">
            <v>к</v>
          </cell>
          <cell r="J212" t="str">
            <v>к</v>
          </cell>
        </row>
        <row r="213">
          <cell r="F213" t="e">
            <v>#N/A</v>
          </cell>
          <cell r="G213" t="e">
            <v>#N/A</v>
          </cell>
          <cell r="H213" t="e">
            <v>#N/A</v>
          </cell>
          <cell r="I213" t="e">
            <v>#N/A</v>
          </cell>
          <cell r="J213" t="e">
            <v>#N/A</v>
          </cell>
        </row>
        <row r="214">
          <cell r="F214" t="e">
            <v>#N/A</v>
          </cell>
          <cell r="G214" t="e">
            <v>#N/A</v>
          </cell>
          <cell r="H214" t="e">
            <v>#N/A</v>
          </cell>
          <cell r="I214" t="e">
            <v>#N/A</v>
          </cell>
          <cell r="J214" t="e">
            <v>#N/A</v>
          </cell>
        </row>
        <row r="215">
          <cell r="F215">
            <v>2</v>
          </cell>
          <cell r="G215" t="str">
            <v>к</v>
          </cell>
          <cell r="H215" t="str">
            <v>к</v>
          </cell>
          <cell r="I215" t="str">
            <v>к</v>
          </cell>
          <cell r="J215" t="str">
            <v>к</v>
          </cell>
        </row>
        <row r="216">
          <cell r="F216" t="e">
            <v>#N/A</v>
          </cell>
          <cell r="G216" t="e">
            <v>#N/A</v>
          </cell>
          <cell r="H216" t="e">
            <v>#N/A</v>
          </cell>
          <cell r="I216" t="e">
            <v>#N/A</v>
          </cell>
          <cell r="J216" t="e">
            <v>#N/A</v>
          </cell>
        </row>
        <row r="217">
          <cell r="F217">
            <v>1</v>
          </cell>
          <cell r="G217" t="str">
            <v>к</v>
          </cell>
          <cell r="H217" t="str">
            <v>к</v>
          </cell>
          <cell r="I217" t="str">
            <v>к</v>
          </cell>
          <cell r="J217" t="str">
            <v>к</v>
          </cell>
        </row>
        <row r="218">
          <cell r="F218">
            <v>1</v>
          </cell>
          <cell r="G218" t="str">
            <v>к</v>
          </cell>
          <cell r="H218" t="str">
            <v>к</v>
          </cell>
          <cell r="I218" t="str">
            <v>к</v>
          </cell>
          <cell r="J218" t="str">
            <v>к</v>
          </cell>
        </row>
        <row r="219">
          <cell r="F219" t="e">
            <v>#N/A</v>
          </cell>
          <cell r="G219" t="e">
            <v>#N/A</v>
          </cell>
          <cell r="H219" t="e">
            <v>#N/A</v>
          </cell>
          <cell r="I219" t="e">
            <v>#N/A</v>
          </cell>
          <cell r="J219" t="e">
            <v>#N/A</v>
          </cell>
        </row>
        <row r="220">
          <cell r="F220">
            <v>50</v>
          </cell>
          <cell r="G220">
            <v>1895</v>
          </cell>
          <cell r="H220">
            <v>1857</v>
          </cell>
          <cell r="I220">
            <v>1436982.6</v>
          </cell>
          <cell r="J220">
            <v>85344.4</v>
          </cell>
        </row>
        <row r="221">
          <cell r="F221">
            <v>14</v>
          </cell>
          <cell r="G221">
            <v>460</v>
          </cell>
          <cell r="H221">
            <v>452</v>
          </cell>
          <cell r="I221">
            <v>743860.4</v>
          </cell>
          <cell r="J221">
            <v>26903.3</v>
          </cell>
        </row>
        <row r="222">
          <cell r="F222">
            <v>36</v>
          </cell>
          <cell r="G222">
            <v>1435</v>
          </cell>
          <cell r="H222">
            <v>1405</v>
          </cell>
          <cell r="I222">
            <v>693122.2</v>
          </cell>
          <cell r="J222">
            <v>58441.1</v>
          </cell>
        </row>
        <row r="223">
          <cell r="F223">
            <v>2</v>
          </cell>
          <cell r="G223" t="str">
            <v>к</v>
          </cell>
          <cell r="H223" t="str">
            <v>к</v>
          </cell>
          <cell r="I223" t="str">
            <v>к</v>
          </cell>
          <cell r="J223" t="str">
            <v>к</v>
          </cell>
        </row>
        <row r="224">
          <cell r="F224" t="e">
            <v>#N/A</v>
          </cell>
          <cell r="G224" t="e">
            <v>#N/A</v>
          </cell>
          <cell r="H224" t="e">
            <v>#N/A</v>
          </cell>
          <cell r="I224" t="e">
            <v>#N/A</v>
          </cell>
          <cell r="J224" t="e">
            <v>#N/A</v>
          </cell>
        </row>
        <row r="225">
          <cell r="F225">
            <v>2</v>
          </cell>
          <cell r="G225" t="str">
            <v>к</v>
          </cell>
          <cell r="H225" t="str">
            <v>к</v>
          </cell>
          <cell r="I225" t="str">
            <v>к</v>
          </cell>
          <cell r="J225" t="str">
            <v>к</v>
          </cell>
        </row>
        <row r="226">
          <cell r="F226">
            <v>76</v>
          </cell>
          <cell r="G226">
            <v>745</v>
          </cell>
          <cell r="H226">
            <v>718</v>
          </cell>
          <cell r="I226">
            <v>72328</v>
          </cell>
          <cell r="J226">
            <v>17187.5</v>
          </cell>
        </row>
        <row r="227">
          <cell r="F227">
            <v>14</v>
          </cell>
          <cell r="G227">
            <v>143</v>
          </cell>
          <cell r="H227">
            <v>135</v>
          </cell>
          <cell r="I227">
            <v>19717.8</v>
          </cell>
          <cell r="J227">
            <v>3653.8</v>
          </cell>
        </row>
        <row r="228">
          <cell r="F228">
            <v>7</v>
          </cell>
          <cell r="G228">
            <v>116</v>
          </cell>
          <cell r="H228">
            <v>115</v>
          </cell>
          <cell r="I228">
            <v>17729.599999999999</v>
          </cell>
          <cell r="J228">
            <v>3198.9</v>
          </cell>
        </row>
        <row r="229">
          <cell r="F229">
            <v>6</v>
          </cell>
          <cell r="G229" t="str">
            <v>к</v>
          </cell>
          <cell r="H229" t="str">
            <v>к</v>
          </cell>
          <cell r="I229" t="str">
            <v>к</v>
          </cell>
          <cell r="J229" t="str">
            <v>к</v>
          </cell>
        </row>
        <row r="230">
          <cell r="F230">
            <v>1</v>
          </cell>
          <cell r="G230" t="str">
            <v>к</v>
          </cell>
          <cell r="H230" t="str">
            <v>к</v>
          </cell>
          <cell r="I230" t="str">
            <v>к</v>
          </cell>
          <cell r="J230" t="str">
            <v>к</v>
          </cell>
        </row>
        <row r="231">
          <cell r="F231" t="e">
            <v>#N/A</v>
          </cell>
          <cell r="G231" t="e">
            <v>#N/A</v>
          </cell>
          <cell r="H231" t="e">
            <v>#N/A</v>
          </cell>
          <cell r="I231" t="e">
            <v>#N/A</v>
          </cell>
          <cell r="J231" t="e">
            <v>#N/A</v>
          </cell>
        </row>
        <row r="232">
          <cell r="F232">
            <v>62</v>
          </cell>
          <cell r="G232">
            <v>602</v>
          </cell>
          <cell r="H232">
            <v>583</v>
          </cell>
          <cell r="I232">
            <v>52610.2</v>
          </cell>
          <cell r="J232">
            <v>13533.7</v>
          </cell>
        </row>
        <row r="233">
          <cell r="F233">
            <v>40</v>
          </cell>
          <cell r="G233">
            <v>355</v>
          </cell>
          <cell r="H233">
            <v>340</v>
          </cell>
          <cell r="I233">
            <v>28253.8</v>
          </cell>
          <cell r="J233">
            <v>8509</v>
          </cell>
        </row>
        <row r="234">
          <cell r="F234">
            <v>5</v>
          </cell>
          <cell r="G234">
            <v>21</v>
          </cell>
          <cell r="H234">
            <v>19</v>
          </cell>
          <cell r="I234">
            <v>1565.1</v>
          </cell>
          <cell r="J234">
            <v>457.4</v>
          </cell>
        </row>
        <row r="235">
          <cell r="F235">
            <v>17</v>
          </cell>
          <cell r="G235">
            <v>226</v>
          </cell>
          <cell r="H235">
            <v>224</v>
          </cell>
          <cell r="I235">
            <v>22791.3</v>
          </cell>
          <cell r="J235">
            <v>4567.3</v>
          </cell>
        </row>
        <row r="236">
          <cell r="F236">
            <v>132</v>
          </cell>
          <cell r="G236">
            <v>930</v>
          </cell>
          <cell r="H236">
            <v>902</v>
          </cell>
          <cell r="I236">
            <v>236371.7</v>
          </cell>
          <cell r="J236">
            <v>37143.9</v>
          </cell>
        </row>
        <row r="237">
          <cell r="F237">
            <v>42</v>
          </cell>
          <cell r="G237">
            <v>331</v>
          </cell>
          <cell r="H237">
            <v>328</v>
          </cell>
          <cell r="I237">
            <v>65903.3</v>
          </cell>
          <cell r="J237">
            <v>10532.5</v>
          </cell>
        </row>
        <row r="238">
          <cell r="F238">
            <v>42</v>
          </cell>
          <cell r="G238">
            <v>331</v>
          </cell>
          <cell r="H238">
            <v>328</v>
          </cell>
          <cell r="I238">
            <v>65903.3</v>
          </cell>
          <cell r="J238">
            <v>10532.5</v>
          </cell>
        </row>
        <row r="239">
          <cell r="F239" t="e">
            <v>#N/A</v>
          </cell>
          <cell r="G239" t="e">
            <v>#N/A</v>
          </cell>
          <cell r="H239" t="e">
            <v>#N/A</v>
          </cell>
          <cell r="I239" t="e">
            <v>#N/A</v>
          </cell>
          <cell r="J239" t="e">
            <v>#N/A</v>
          </cell>
        </row>
        <row r="240">
          <cell r="F240">
            <v>7</v>
          </cell>
          <cell r="G240">
            <v>32</v>
          </cell>
          <cell r="H240">
            <v>30</v>
          </cell>
          <cell r="I240">
            <v>600.20000000000005</v>
          </cell>
          <cell r="J240">
            <v>1043.2</v>
          </cell>
        </row>
        <row r="241">
          <cell r="F241">
            <v>7</v>
          </cell>
          <cell r="G241">
            <v>32</v>
          </cell>
          <cell r="H241">
            <v>30</v>
          </cell>
          <cell r="I241">
            <v>600.20000000000005</v>
          </cell>
          <cell r="J241">
            <v>1043.2</v>
          </cell>
        </row>
        <row r="242">
          <cell r="F242" t="e">
            <v>#N/A</v>
          </cell>
          <cell r="G242" t="e">
            <v>#N/A</v>
          </cell>
          <cell r="H242" t="e">
            <v>#N/A</v>
          </cell>
          <cell r="I242" t="e">
            <v>#N/A</v>
          </cell>
          <cell r="J242" t="e">
            <v>#N/A</v>
          </cell>
        </row>
        <row r="243">
          <cell r="F243">
            <v>17</v>
          </cell>
          <cell r="G243">
            <v>120</v>
          </cell>
          <cell r="H243">
            <v>118</v>
          </cell>
          <cell r="I243">
            <v>23962.6</v>
          </cell>
          <cell r="J243">
            <v>3269.8</v>
          </cell>
        </row>
        <row r="244">
          <cell r="F244">
            <v>10</v>
          </cell>
          <cell r="G244">
            <v>30</v>
          </cell>
          <cell r="H244">
            <v>30</v>
          </cell>
          <cell r="I244">
            <v>1805.6</v>
          </cell>
          <cell r="J244">
            <v>695.3</v>
          </cell>
        </row>
        <row r="245">
          <cell r="F245">
            <v>7</v>
          </cell>
          <cell r="G245">
            <v>90</v>
          </cell>
          <cell r="H245">
            <v>88</v>
          </cell>
          <cell r="I245">
            <v>22157</v>
          </cell>
          <cell r="J245">
            <v>2574.5</v>
          </cell>
        </row>
        <row r="246">
          <cell r="F246">
            <v>21</v>
          </cell>
          <cell r="G246">
            <v>167</v>
          </cell>
          <cell r="H246">
            <v>166</v>
          </cell>
          <cell r="I246">
            <v>37228.199999999997</v>
          </cell>
          <cell r="J246">
            <v>8040.3</v>
          </cell>
        </row>
        <row r="247">
          <cell r="F247">
            <v>15</v>
          </cell>
          <cell r="G247">
            <v>147</v>
          </cell>
          <cell r="H247">
            <v>147</v>
          </cell>
          <cell r="I247">
            <v>32134.400000000001</v>
          </cell>
          <cell r="J247">
            <v>7277.6</v>
          </cell>
        </row>
        <row r="248">
          <cell r="F248">
            <v>3</v>
          </cell>
          <cell r="G248">
            <v>11</v>
          </cell>
          <cell r="H248">
            <v>10</v>
          </cell>
          <cell r="I248">
            <v>3213.2</v>
          </cell>
          <cell r="J248">
            <v>310.2</v>
          </cell>
        </row>
        <row r="249">
          <cell r="F249">
            <v>1</v>
          </cell>
          <cell r="G249" t="str">
            <v>к</v>
          </cell>
          <cell r="H249" t="str">
            <v>к</v>
          </cell>
          <cell r="I249" t="str">
            <v>к</v>
          </cell>
          <cell r="J249" t="str">
            <v>к</v>
          </cell>
        </row>
        <row r="250">
          <cell r="F250">
            <v>2</v>
          </cell>
          <cell r="G250" t="str">
            <v>к</v>
          </cell>
          <cell r="H250" t="str">
            <v>к</v>
          </cell>
          <cell r="I250" t="str">
            <v>к</v>
          </cell>
          <cell r="J250" t="str">
            <v>к</v>
          </cell>
        </row>
        <row r="251">
          <cell r="F251">
            <v>27</v>
          </cell>
          <cell r="G251">
            <v>214</v>
          </cell>
          <cell r="H251">
            <v>202</v>
          </cell>
          <cell r="I251">
            <v>37491.599999999999</v>
          </cell>
          <cell r="J251">
            <v>12416.6</v>
          </cell>
        </row>
        <row r="252">
          <cell r="F252">
            <v>18</v>
          </cell>
          <cell r="G252">
            <v>66</v>
          </cell>
          <cell r="H252">
            <v>58</v>
          </cell>
          <cell r="I252">
            <v>71185.8</v>
          </cell>
          <cell r="J252">
            <v>1841.5</v>
          </cell>
        </row>
        <row r="253">
          <cell r="F253">
            <v>11</v>
          </cell>
          <cell r="G253">
            <v>47</v>
          </cell>
          <cell r="H253">
            <v>45</v>
          </cell>
          <cell r="I253">
            <v>66595</v>
          </cell>
          <cell r="J253">
            <v>1668.4</v>
          </cell>
        </row>
        <row r="254">
          <cell r="F254">
            <v>7</v>
          </cell>
          <cell r="G254">
            <v>19</v>
          </cell>
          <cell r="H254">
            <v>13</v>
          </cell>
          <cell r="I254">
            <v>4590.8</v>
          </cell>
          <cell r="J254">
            <v>173.1</v>
          </cell>
        </row>
        <row r="255">
          <cell r="F255">
            <v>33</v>
          </cell>
          <cell r="G255">
            <v>178</v>
          </cell>
          <cell r="H255">
            <v>176</v>
          </cell>
          <cell r="I255">
            <v>32535.9</v>
          </cell>
          <cell r="J255">
            <v>10290.5</v>
          </cell>
        </row>
        <row r="256">
          <cell r="F256">
            <v>26</v>
          </cell>
          <cell r="G256">
            <v>157</v>
          </cell>
          <cell r="H256">
            <v>156</v>
          </cell>
          <cell r="I256">
            <v>26573.8</v>
          </cell>
          <cell r="J256">
            <v>9805.5</v>
          </cell>
        </row>
        <row r="257">
          <cell r="F257">
            <v>1</v>
          </cell>
          <cell r="G257" t="str">
            <v>к</v>
          </cell>
          <cell r="H257" t="str">
            <v>к</v>
          </cell>
          <cell r="I257" t="str">
            <v>к</v>
          </cell>
          <cell r="J257" t="str">
            <v>к</v>
          </cell>
        </row>
        <row r="258">
          <cell r="F258" t="e">
            <v>#N/A</v>
          </cell>
          <cell r="G258" t="e">
            <v>#N/A</v>
          </cell>
          <cell r="H258" t="e">
            <v>#N/A</v>
          </cell>
          <cell r="I258" t="e">
            <v>#N/A</v>
          </cell>
          <cell r="J258" t="e">
            <v>#N/A</v>
          </cell>
        </row>
        <row r="259">
          <cell r="F259" t="e">
            <v>#N/A</v>
          </cell>
          <cell r="G259" t="e">
            <v>#N/A</v>
          </cell>
          <cell r="H259" t="e">
            <v>#N/A</v>
          </cell>
          <cell r="I259" t="e">
            <v>#N/A</v>
          </cell>
          <cell r="J259" t="e">
            <v>#N/A</v>
          </cell>
        </row>
        <row r="260">
          <cell r="F260">
            <v>25</v>
          </cell>
          <cell r="G260" t="str">
            <v>к</v>
          </cell>
          <cell r="H260" t="str">
            <v>к</v>
          </cell>
          <cell r="I260" t="str">
            <v>к</v>
          </cell>
          <cell r="J260" t="str">
            <v>к</v>
          </cell>
        </row>
        <row r="261">
          <cell r="F261" t="e">
            <v>#N/A</v>
          </cell>
          <cell r="G261" t="e">
            <v>#N/A</v>
          </cell>
          <cell r="H261" t="e">
            <v>#N/A</v>
          </cell>
          <cell r="I261" t="e">
            <v>#N/A</v>
          </cell>
          <cell r="J261" t="e">
            <v>#N/A</v>
          </cell>
        </row>
        <row r="262">
          <cell r="F262" t="e">
            <v>#N/A</v>
          </cell>
          <cell r="G262" t="e">
            <v>#N/A</v>
          </cell>
          <cell r="H262" t="e">
            <v>#N/A</v>
          </cell>
          <cell r="I262" t="e">
            <v>#N/A</v>
          </cell>
          <cell r="J262" t="e">
            <v>#N/A</v>
          </cell>
        </row>
        <row r="263">
          <cell r="F263" t="e">
            <v>#N/A</v>
          </cell>
          <cell r="G263" t="e">
            <v>#N/A</v>
          </cell>
          <cell r="H263" t="e">
            <v>#N/A</v>
          </cell>
          <cell r="I263" t="e">
            <v>#N/A</v>
          </cell>
          <cell r="J263" t="e">
            <v>#N/A</v>
          </cell>
        </row>
        <row r="264">
          <cell r="F264" t="e">
            <v>#N/A</v>
          </cell>
          <cell r="G264" t="e">
            <v>#N/A</v>
          </cell>
          <cell r="H264" t="e">
            <v>#N/A</v>
          </cell>
          <cell r="I264" t="e">
            <v>#N/A</v>
          </cell>
          <cell r="J264" t="e">
            <v>#N/A</v>
          </cell>
        </row>
        <row r="265">
          <cell r="F265">
            <v>7</v>
          </cell>
          <cell r="G265">
            <v>21</v>
          </cell>
          <cell r="H265">
            <v>20</v>
          </cell>
          <cell r="I265">
            <v>5962.1</v>
          </cell>
          <cell r="J265">
            <v>485</v>
          </cell>
        </row>
        <row r="266">
          <cell r="F266">
            <v>4</v>
          </cell>
          <cell r="G266">
            <v>9</v>
          </cell>
          <cell r="H266">
            <v>8</v>
          </cell>
          <cell r="I266">
            <v>812.3</v>
          </cell>
          <cell r="J266">
            <v>369.5</v>
          </cell>
        </row>
        <row r="267">
          <cell r="F267">
            <v>3</v>
          </cell>
          <cell r="G267">
            <v>12</v>
          </cell>
          <cell r="H267">
            <v>12</v>
          </cell>
          <cell r="I267">
            <v>5149.8</v>
          </cell>
          <cell r="J267">
            <v>115.5</v>
          </cell>
        </row>
        <row r="268">
          <cell r="F268" t="e">
            <v>#N/A</v>
          </cell>
          <cell r="G268" t="e">
            <v>#N/A</v>
          </cell>
          <cell r="H268" t="e">
            <v>#N/A</v>
          </cell>
          <cell r="I268" t="e">
            <v>#N/A</v>
          </cell>
          <cell r="J268" t="e">
            <v>#N/A</v>
          </cell>
        </row>
        <row r="269">
          <cell r="F269">
            <v>422</v>
          </cell>
          <cell r="G269">
            <v>2127</v>
          </cell>
          <cell r="H269">
            <v>1974</v>
          </cell>
          <cell r="I269">
            <v>401624.6</v>
          </cell>
          <cell r="J269">
            <v>58230.6</v>
          </cell>
        </row>
        <row r="270">
          <cell r="F270">
            <v>422</v>
          </cell>
          <cell r="G270">
            <v>2127</v>
          </cell>
          <cell r="H270">
            <v>1974</v>
          </cell>
          <cell r="I270">
            <v>401624.6</v>
          </cell>
          <cell r="J270">
            <v>58230.6</v>
          </cell>
        </row>
        <row r="271">
          <cell r="F271">
            <v>9</v>
          </cell>
          <cell r="G271">
            <v>14</v>
          </cell>
          <cell r="H271">
            <v>9</v>
          </cell>
          <cell r="I271">
            <v>309.5</v>
          </cell>
          <cell r="J271">
            <v>203.2</v>
          </cell>
        </row>
        <row r="272">
          <cell r="F272">
            <v>389</v>
          </cell>
          <cell r="G272">
            <v>1936</v>
          </cell>
          <cell r="H272">
            <v>1799</v>
          </cell>
          <cell r="I272">
            <v>386222.2</v>
          </cell>
          <cell r="J272">
            <v>53192.5</v>
          </cell>
        </row>
        <row r="273">
          <cell r="F273">
            <v>24</v>
          </cell>
          <cell r="G273">
            <v>177</v>
          </cell>
          <cell r="H273">
            <v>166</v>
          </cell>
          <cell r="I273">
            <v>15092.9</v>
          </cell>
          <cell r="J273">
            <v>4834.8999999999996</v>
          </cell>
        </row>
        <row r="274">
          <cell r="F274">
            <v>214</v>
          </cell>
          <cell r="G274">
            <v>1236</v>
          </cell>
          <cell r="H274">
            <v>1177</v>
          </cell>
          <cell r="I274">
            <v>114829.5</v>
          </cell>
          <cell r="J274">
            <v>47829.599999999999</v>
          </cell>
        </row>
        <row r="275">
          <cell r="F275">
            <v>37</v>
          </cell>
          <cell r="G275">
            <v>75</v>
          </cell>
          <cell r="H275">
            <v>69</v>
          </cell>
          <cell r="I275">
            <v>7099.7</v>
          </cell>
          <cell r="J275">
            <v>1921.8</v>
          </cell>
        </row>
        <row r="276">
          <cell r="F276">
            <v>20</v>
          </cell>
          <cell r="G276">
            <v>32</v>
          </cell>
          <cell r="H276">
            <v>31</v>
          </cell>
          <cell r="I276">
            <v>2956.2</v>
          </cell>
          <cell r="J276">
            <v>1083.2</v>
          </cell>
        </row>
        <row r="277">
          <cell r="F277">
            <v>17</v>
          </cell>
          <cell r="G277">
            <v>43</v>
          </cell>
          <cell r="H277">
            <v>38</v>
          </cell>
          <cell r="I277">
            <v>4143.5</v>
          </cell>
          <cell r="J277">
            <v>838.6</v>
          </cell>
        </row>
        <row r="278">
          <cell r="F278">
            <v>12</v>
          </cell>
          <cell r="G278">
            <v>41</v>
          </cell>
          <cell r="H278">
            <v>34</v>
          </cell>
          <cell r="I278">
            <v>5755.7</v>
          </cell>
          <cell r="J278">
            <v>1917.8</v>
          </cell>
        </row>
        <row r="279">
          <cell r="F279">
            <v>2</v>
          </cell>
          <cell r="G279" t="str">
            <v>к</v>
          </cell>
          <cell r="H279" t="str">
            <v>к</v>
          </cell>
          <cell r="I279" t="str">
            <v>к</v>
          </cell>
          <cell r="J279" t="str">
            <v>к</v>
          </cell>
        </row>
        <row r="280">
          <cell r="F280">
            <v>10</v>
          </cell>
          <cell r="G280" t="str">
            <v>к</v>
          </cell>
          <cell r="H280" t="str">
            <v>к</v>
          </cell>
          <cell r="I280" t="str">
            <v>к</v>
          </cell>
          <cell r="J280" t="str">
            <v>к</v>
          </cell>
        </row>
        <row r="281">
          <cell r="F281">
            <v>110</v>
          </cell>
          <cell r="G281">
            <v>793</v>
          </cell>
          <cell r="H281">
            <v>761</v>
          </cell>
          <cell r="I281">
            <v>77750.2</v>
          </cell>
          <cell r="J281">
            <v>32927.4</v>
          </cell>
        </row>
        <row r="282">
          <cell r="F282">
            <v>101</v>
          </cell>
          <cell r="G282">
            <v>661</v>
          </cell>
          <cell r="H282">
            <v>635</v>
          </cell>
          <cell r="I282">
            <v>60949.5</v>
          </cell>
          <cell r="J282">
            <v>23882.799999999999</v>
          </cell>
        </row>
        <row r="283">
          <cell r="F283">
            <v>9</v>
          </cell>
          <cell r="G283">
            <v>132</v>
          </cell>
          <cell r="H283">
            <v>126</v>
          </cell>
          <cell r="I283">
            <v>16800.7</v>
          </cell>
          <cell r="J283">
            <v>9044.6</v>
          </cell>
        </row>
        <row r="284">
          <cell r="F284">
            <v>18</v>
          </cell>
          <cell r="G284">
            <v>181</v>
          </cell>
          <cell r="H284">
            <v>176</v>
          </cell>
          <cell r="I284">
            <v>12380.5</v>
          </cell>
          <cell r="J284">
            <v>7583.3</v>
          </cell>
        </row>
        <row r="285">
          <cell r="F285">
            <v>17</v>
          </cell>
          <cell r="G285" t="str">
            <v>к</v>
          </cell>
          <cell r="H285" t="str">
            <v>к</v>
          </cell>
          <cell r="I285" t="str">
            <v>к</v>
          </cell>
          <cell r="J285" t="str">
            <v>к</v>
          </cell>
        </row>
        <row r="286">
          <cell r="F286">
            <v>1</v>
          </cell>
          <cell r="G286" t="str">
            <v>к</v>
          </cell>
          <cell r="H286" t="str">
            <v>к</v>
          </cell>
          <cell r="I286" t="str">
            <v>к</v>
          </cell>
          <cell r="J286" t="str">
            <v>к</v>
          </cell>
        </row>
        <row r="287">
          <cell r="F287">
            <v>27</v>
          </cell>
          <cell r="G287">
            <v>87</v>
          </cell>
          <cell r="H287">
            <v>83</v>
          </cell>
          <cell r="I287">
            <v>8437.7000000000007</v>
          </cell>
          <cell r="J287">
            <v>1800.1</v>
          </cell>
        </row>
        <row r="288">
          <cell r="F288">
            <v>20</v>
          </cell>
          <cell r="G288">
            <v>73</v>
          </cell>
          <cell r="H288">
            <v>70</v>
          </cell>
          <cell r="I288">
            <v>7867.5</v>
          </cell>
          <cell r="J288">
            <v>1570.1</v>
          </cell>
        </row>
        <row r="289">
          <cell r="F289">
            <v>7</v>
          </cell>
          <cell r="G289">
            <v>14</v>
          </cell>
          <cell r="H289">
            <v>13</v>
          </cell>
          <cell r="I289">
            <v>570.20000000000005</v>
          </cell>
          <cell r="J289">
            <v>230</v>
          </cell>
        </row>
        <row r="290">
          <cell r="F290">
            <v>9</v>
          </cell>
          <cell r="G290" t="str">
            <v>к</v>
          </cell>
          <cell r="H290" t="str">
            <v>к</v>
          </cell>
          <cell r="I290" t="str">
            <v>к</v>
          </cell>
          <cell r="J290" t="str">
            <v>к</v>
          </cell>
        </row>
        <row r="291">
          <cell r="F291" t="e">
            <v>#N/A</v>
          </cell>
          <cell r="G291" t="e">
            <v>#N/A</v>
          </cell>
          <cell r="H291" t="e">
            <v>#N/A</v>
          </cell>
          <cell r="I291" t="e">
            <v>#N/A</v>
          </cell>
          <cell r="J291" t="e">
            <v>#N/A</v>
          </cell>
        </row>
        <row r="292">
          <cell r="F292">
            <v>3</v>
          </cell>
          <cell r="G292" t="str">
            <v>к</v>
          </cell>
          <cell r="H292" t="str">
            <v>к</v>
          </cell>
          <cell r="I292" t="str">
            <v>к</v>
          </cell>
          <cell r="J292" t="str">
            <v>к</v>
          </cell>
        </row>
        <row r="293">
          <cell r="F293" t="e">
            <v>#N/A</v>
          </cell>
          <cell r="G293" t="e">
            <v>#N/A</v>
          </cell>
          <cell r="H293" t="e">
            <v>#N/A</v>
          </cell>
          <cell r="I293" t="e">
            <v>#N/A</v>
          </cell>
          <cell r="J293" t="e">
            <v>#N/A</v>
          </cell>
        </row>
        <row r="294">
          <cell r="F294">
            <v>6</v>
          </cell>
          <cell r="G294">
            <v>40</v>
          </cell>
          <cell r="H294">
            <v>40</v>
          </cell>
          <cell r="I294">
            <v>2634.4</v>
          </cell>
          <cell r="J294">
            <v>1246</v>
          </cell>
        </row>
        <row r="295">
          <cell r="F295">
            <v>1</v>
          </cell>
          <cell r="G295" t="str">
            <v>к</v>
          </cell>
          <cell r="H295" t="str">
            <v>к</v>
          </cell>
          <cell r="I295" t="str">
            <v>к</v>
          </cell>
          <cell r="J295" t="str">
            <v>к</v>
          </cell>
        </row>
        <row r="296">
          <cell r="F296">
            <v>189</v>
          </cell>
          <cell r="G296">
            <v>3143</v>
          </cell>
          <cell r="H296">
            <v>3098</v>
          </cell>
          <cell r="I296">
            <v>317006.09999999998</v>
          </cell>
          <cell r="J296">
            <v>81501.7</v>
          </cell>
        </row>
        <row r="297">
          <cell r="F297">
            <v>28</v>
          </cell>
          <cell r="G297">
            <v>386</v>
          </cell>
          <cell r="H297">
            <v>383</v>
          </cell>
          <cell r="I297">
            <v>115458.1</v>
          </cell>
          <cell r="J297">
            <v>11289.4</v>
          </cell>
        </row>
        <row r="298">
          <cell r="F298">
            <v>10</v>
          </cell>
          <cell r="G298" t="str">
            <v>к</v>
          </cell>
          <cell r="H298" t="str">
            <v>к</v>
          </cell>
          <cell r="I298" t="str">
            <v>к</v>
          </cell>
          <cell r="J298" t="str">
            <v>к</v>
          </cell>
        </row>
        <row r="299">
          <cell r="F299">
            <v>1</v>
          </cell>
          <cell r="G299" t="str">
            <v>к</v>
          </cell>
          <cell r="H299" t="str">
            <v>к</v>
          </cell>
          <cell r="I299" t="str">
            <v>к</v>
          </cell>
          <cell r="J299" t="str">
            <v>к</v>
          </cell>
        </row>
        <row r="300">
          <cell r="F300">
            <v>17</v>
          </cell>
          <cell r="G300">
            <v>367</v>
          </cell>
          <cell r="H300">
            <v>366</v>
          </cell>
          <cell r="I300">
            <v>114499.6</v>
          </cell>
          <cell r="J300">
            <v>10989.2</v>
          </cell>
        </row>
        <row r="301">
          <cell r="F301" t="e">
            <v>#N/A</v>
          </cell>
          <cell r="G301" t="e">
            <v>#N/A</v>
          </cell>
          <cell r="H301" t="e">
            <v>#N/A</v>
          </cell>
          <cell r="I301" t="e">
            <v>#N/A</v>
          </cell>
          <cell r="J301" t="e">
            <v>#N/A</v>
          </cell>
        </row>
        <row r="302">
          <cell r="F302">
            <v>4</v>
          </cell>
          <cell r="G302">
            <v>448</v>
          </cell>
          <cell r="H302">
            <v>446</v>
          </cell>
          <cell r="I302">
            <v>12383</v>
          </cell>
          <cell r="J302">
            <v>9493.9</v>
          </cell>
        </row>
        <row r="303">
          <cell r="F303">
            <v>3</v>
          </cell>
          <cell r="G303" t="str">
            <v>к</v>
          </cell>
          <cell r="H303" t="str">
            <v>к</v>
          </cell>
          <cell r="I303" t="str">
            <v>к</v>
          </cell>
          <cell r="J303" t="str">
            <v>к</v>
          </cell>
        </row>
        <row r="304">
          <cell r="F304">
            <v>1</v>
          </cell>
          <cell r="G304" t="str">
            <v>к</v>
          </cell>
          <cell r="H304" t="str">
            <v>к</v>
          </cell>
          <cell r="I304" t="str">
            <v>к</v>
          </cell>
          <cell r="J304" t="str">
            <v>к</v>
          </cell>
        </row>
        <row r="305">
          <cell r="F305" t="e">
            <v>#N/A</v>
          </cell>
          <cell r="G305" t="e">
            <v>#N/A</v>
          </cell>
          <cell r="H305" t="e">
            <v>#N/A</v>
          </cell>
          <cell r="I305" t="e">
            <v>#N/A</v>
          </cell>
          <cell r="J305" t="e">
            <v>#N/A</v>
          </cell>
        </row>
        <row r="306">
          <cell r="F306">
            <v>31</v>
          </cell>
          <cell r="G306">
            <v>75</v>
          </cell>
          <cell r="H306">
            <v>73</v>
          </cell>
          <cell r="I306">
            <v>8969.7999999999993</v>
          </cell>
          <cell r="J306">
            <v>1385.2</v>
          </cell>
        </row>
        <row r="307">
          <cell r="F307">
            <v>29</v>
          </cell>
          <cell r="G307" t="str">
            <v>к</v>
          </cell>
          <cell r="H307" t="str">
            <v>к</v>
          </cell>
          <cell r="I307" t="str">
            <v>к</v>
          </cell>
          <cell r="J307" t="str">
            <v>к</v>
          </cell>
        </row>
        <row r="308">
          <cell r="F308">
            <v>2</v>
          </cell>
          <cell r="G308" t="str">
            <v>к</v>
          </cell>
          <cell r="H308" t="str">
            <v>к</v>
          </cell>
          <cell r="I308" t="str">
            <v>к</v>
          </cell>
          <cell r="J308" t="str">
            <v>к</v>
          </cell>
        </row>
        <row r="309">
          <cell r="F309">
            <v>35</v>
          </cell>
          <cell r="G309">
            <v>576</v>
          </cell>
          <cell r="H309">
            <v>559</v>
          </cell>
          <cell r="I309">
            <v>44328.2</v>
          </cell>
          <cell r="J309">
            <v>11417.4</v>
          </cell>
        </row>
        <row r="310">
          <cell r="F310">
            <v>31</v>
          </cell>
          <cell r="G310">
            <v>490</v>
          </cell>
          <cell r="H310">
            <v>478</v>
          </cell>
          <cell r="I310">
            <v>34140</v>
          </cell>
          <cell r="J310">
            <v>9416.7999999999993</v>
          </cell>
        </row>
        <row r="311">
          <cell r="F311">
            <v>4</v>
          </cell>
          <cell r="G311">
            <v>86</v>
          </cell>
          <cell r="H311">
            <v>81</v>
          </cell>
          <cell r="I311">
            <v>10188.200000000001</v>
          </cell>
          <cell r="J311">
            <v>2000.6</v>
          </cell>
        </row>
        <row r="312">
          <cell r="F312" t="e">
            <v>#N/A</v>
          </cell>
          <cell r="G312" t="e">
            <v>#N/A</v>
          </cell>
          <cell r="H312" t="e">
            <v>#N/A</v>
          </cell>
          <cell r="I312" t="e">
            <v>#N/A</v>
          </cell>
          <cell r="J312" t="e">
            <v>#N/A</v>
          </cell>
        </row>
        <row r="313">
          <cell r="F313">
            <v>82</v>
          </cell>
          <cell r="G313">
            <v>1631</v>
          </cell>
          <cell r="H313">
            <v>1612</v>
          </cell>
          <cell r="I313">
            <v>128832.3</v>
          </cell>
          <cell r="J313">
            <v>47319.3</v>
          </cell>
        </row>
        <row r="314">
          <cell r="F314">
            <v>66</v>
          </cell>
          <cell r="G314">
            <v>1266</v>
          </cell>
          <cell r="H314">
            <v>1252</v>
          </cell>
          <cell r="I314">
            <v>90076.1</v>
          </cell>
          <cell r="J314">
            <v>37356.6</v>
          </cell>
        </row>
        <row r="315">
          <cell r="F315">
            <v>15</v>
          </cell>
          <cell r="G315" t="str">
            <v>к</v>
          </cell>
          <cell r="H315" t="str">
            <v>к</v>
          </cell>
          <cell r="I315" t="str">
            <v>к</v>
          </cell>
          <cell r="J315" t="str">
            <v>к</v>
          </cell>
        </row>
        <row r="316">
          <cell r="F316">
            <v>1</v>
          </cell>
          <cell r="G316" t="str">
            <v>к</v>
          </cell>
          <cell r="H316" t="str">
            <v>к</v>
          </cell>
          <cell r="I316" t="str">
            <v>к</v>
          </cell>
          <cell r="J316" t="str">
            <v>к</v>
          </cell>
        </row>
        <row r="317">
          <cell r="F317">
            <v>9</v>
          </cell>
          <cell r="G317">
            <v>27</v>
          </cell>
          <cell r="H317">
            <v>25</v>
          </cell>
          <cell r="I317">
            <v>7034.7</v>
          </cell>
          <cell r="J317">
            <v>596.5</v>
          </cell>
        </row>
        <row r="318">
          <cell r="F318">
            <v>1</v>
          </cell>
          <cell r="G318" t="str">
            <v>к</v>
          </cell>
          <cell r="H318" t="str">
            <v>к</v>
          </cell>
          <cell r="I318" t="str">
            <v>к</v>
          </cell>
          <cell r="J318" t="str">
            <v>к</v>
          </cell>
        </row>
        <row r="319">
          <cell r="F319">
            <v>1</v>
          </cell>
          <cell r="G319" t="str">
            <v>к</v>
          </cell>
          <cell r="H319" t="str">
            <v>к</v>
          </cell>
          <cell r="I319" t="str">
            <v>к</v>
          </cell>
          <cell r="J319" t="str">
            <v>к</v>
          </cell>
        </row>
        <row r="320">
          <cell r="F320" t="e">
            <v>#N/A</v>
          </cell>
          <cell r="G320" t="e">
            <v>#N/A</v>
          </cell>
          <cell r="H320" t="e">
            <v>#N/A</v>
          </cell>
          <cell r="I320" t="e">
            <v>#N/A</v>
          </cell>
          <cell r="J320" t="e">
            <v>#N/A</v>
          </cell>
        </row>
        <row r="321">
          <cell r="F321">
            <v>7</v>
          </cell>
          <cell r="G321">
            <v>18</v>
          </cell>
          <cell r="H321">
            <v>17</v>
          </cell>
          <cell r="I321">
            <v>6170</v>
          </cell>
          <cell r="J321">
            <v>440.2</v>
          </cell>
        </row>
        <row r="322">
          <cell r="F322">
            <v>15</v>
          </cell>
          <cell r="G322">
            <v>131</v>
          </cell>
          <cell r="H322">
            <v>127</v>
          </cell>
          <cell r="I322">
            <v>9400</v>
          </cell>
          <cell r="J322">
            <v>3064</v>
          </cell>
        </row>
        <row r="323">
          <cell r="F323">
            <v>15</v>
          </cell>
          <cell r="G323">
            <v>131</v>
          </cell>
          <cell r="H323">
            <v>127</v>
          </cell>
          <cell r="I323">
            <v>9400</v>
          </cell>
          <cell r="J323">
            <v>3064</v>
          </cell>
        </row>
        <row r="324">
          <cell r="F324">
            <v>1</v>
          </cell>
          <cell r="G324" t="str">
            <v>к</v>
          </cell>
          <cell r="H324" t="str">
            <v>к</v>
          </cell>
          <cell r="I324" t="str">
            <v>к</v>
          </cell>
          <cell r="J324" t="str">
            <v>к</v>
          </cell>
        </row>
        <row r="325">
          <cell r="F325" t="e">
            <v>#N/A</v>
          </cell>
          <cell r="G325" t="e">
            <v>#N/A</v>
          </cell>
          <cell r="H325" t="e">
            <v>#N/A</v>
          </cell>
          <cell r="I325" t="e">
            <v>#N/A</v>
          </cell>
          <cell r="J325" t="e">
            <v>#N/A</v>
          </cell>
        </row>
        <row r="326">
          <cell r="F326">
            <v>1</v>
          </cell>
          <cell r="G326" t="str">
            <v>к</v>
          </cell>
          <cell r="H326" t="str">
            <v>к</v>
          </cell>
          <cell r="I326" t="str">
            <v>к</v>
          </cell>
          <cell r="J326" t="str">
            <v>к</v>
          </cell>
        </row>
        <row r="327">
          <cell r="F327" t="e">
            <v>#N/A</v>
          </cell>
          <cell r="G327" t="e">
            <v>#N/A</v>
          </cell>
          <cell r="H327" t="e">
            <v>#N/A</v>
          </cell>
          <cell r="I327" t="e">
            <v>#N/A</v>
          </cell>
          <cell r="J327" t="e">
            <v>#N/A</v>
          </cell>
        </row>
        <row r="328">
          <cell r="F328">
            <v>12</v>
          </cell>
          <cell r="G328">
            <v>117</v>
          </cell>
          <cell r="H328">
            <v>114</v>
          </cell>
          <cell r="I328">
            <v>9002.7000000000007</v>
          </cell>
          <cell r="J328">
            <v>2890.3</v>
          </cell>
        </row>
        <row r="329">
          <cell r="F329">
            <v>1</v>
          </cell>
          <cell r="G329" t="str">
            <v>к</v>
          </cell>
          <cell r="H329" t="str">
            <v>к</v>
          </cell>
          <cell r="I329" t="str">
            <v>к</v>
          </cell>
          <cell r="J329" t="str">
            <v>к</v>
          </cell>
        </row>
        <row r="330">
          <cell r="F330">
            <v>85</v>
          </cell>
          <cell r="G330">
            <v>957</v>
          </cell>
          <cell r="H330">
            <v>947</v>
          </cell>
          <cell r="I330">
            <v>66941.399999999994</v>
          </cell>
          <cell r="J330">
            <v>23919.3</v>
          </cell>
        </row>
        <row r="331">
          <cell r="F331">
            <v>85</v>
          </cell>
          <cell r="G331">
            <v>957</v>
          </cell>
          <cell r="H331">
            <v>947</v>
          </cell>
          <cell r="I331">
            <v>66941.399999999994</v>
          </cell>
          <cell r="J331">
            <v>23919.3</v>
          </cell>
        </row>
        <row r="332">
          <cell r="F332">
            <v>11</v>
          </cell>
          <cell r="G332">
            <v>411</v>
          </cell>
          <cell r="H332">
            <v>410</v>
          </cell>
          <cell r="I332">
            <v>31175.9</v>
          </cell>
          <cell r="J332">
            <v>12131.1</v>
          </cell>
        </row>
        <row r="333">
          <cell r="F333">
            <v>59</v>
          </cell>
          <cell r="G333">
            <v>460</v>
          </cell>
          <cell r="H333">
            <v>452</v>
          </cell>
          <cell r="I333">
            <v>30442.9</v>
          </cell>
          <cell r="J333">
            <v>9046.2999999999993</v>
          </cell>
        </row>
        <row r="334">
          <cell r="F334">
            <v>15</v>
          </cell>
          <cell r="G334">
            <v>86</v>
          </cell>
          <cell r="H334">
            <v>85</v>
          </cell>
          <cell r="I334">
            <v>5322.6</v>
          </cell>
          <cell r="J334">
            <v>2741.9</v>
          </cell>
        </row>
        <row r="335">
          <cell r="F335" t="e">
            <v>#N/A</v>
          </cell>
          <cell r="G335" t="e">
            <v>#N/A</v>
          </cell>
          <cell r="H335" t="e">
            <v>#N/A</v>
          </cell>
          <cell r="I335" t="e">
            <v>#N/A</v>
          </cell>
          <cell r="J335" t="e">
            <v>#N/A</v>
          </cell>
        </row>
        <row r="336">
          <cell r="F336" t="e">
            <v>#N/A</v>
          </cell>
          <cell r="G336" t="e">
            <v>#N/A</v>
          </cell>
          <cell r="H336" t="e">
            <v>#N/A</v>
          </cell>
          <cell r="I336" t="e">
            <v>#N/A</v>
          </cell>
          <cell r="J336" t="e">
            <v>#N/A</v>
          </cell>
        </row>
        <row r="337">
          <cell r="F337" t="e">
            <v>#N/A</v>
          </cell>
          <cell r="G337" t="e">
            <v>#N/A</v>
          </cell>
          <cell r="H337" t="e">
            <v>#N/A</v>
          </cell>
          <cell r="I337" t="e">
            <v>#N/A</v>
          </cell>
          <cell r="J337" t="e">
            <v>#N/A</v>
          </cell>
        </row>
        <row r="338">
          <cell r="F338" t="e">
            <v>#N/A</v>
          </cell>
          <cell r="G338" t="e">
            <v>#N/A</v>
          </cell>
          <cell r="H338" t="e">
            <v>#N/A</v>
          </cell>
          <cell r="I338" t="e">
            <v>#N/A</v>
          </cell>
          <cell r="J338" t="e">
            <v>#N/A</v>
          </cell>
        </row>
        <row r="339">
          <cell r="F339" t="e">
            <v>#N/A</v>
          </cell>
          <cell r="G339" t="e">
            <v>#N/A</v>
          </cell>
          <cell r="H339" t="e">
            <v>#N/A</v>
          </cell>
          <cell r="I339" t="e">
            <v>#N/A</v>
          </cell>
          <cell r="J339" t="e">
            <v>#N/A</v>
          </cell>
        </row>
        <row r="340">
          <cell r="F340" t="e">
            <v>#N/A</v>
          </cell>
          <cell r="G340" t="e">
            <v>#N/A</v>
          </cell>
          <cell r="H340" t="e">
            <v>#N/A</v>
          </cell>
          <cell r="I340" t="e">
            <v>#N/A</v>
          </cell>
          <cell r="J340" t="e">
            <v>#N/A</v>
          </cell>
        </row>
        <row r="341">
          <cell r="F341" t="e">
            <v>#N/A</v>
          </cell>
          <cell r="G341" t="e">
            <v>#N/A</v>
          </cell>
          <cell r="H341" t="e">
            <v>#N/A</v>
          </cell>
          <cell r="I341" t="e">
            <v>#N/A</v>
          </cell>
          <cell r="J341" t="e">
            <v>#N/A</v>
          </cell>
        </row>
        <row r="342">
          <cell r="F342" t="e">
            <v>#N/A</v>
          </cell>
          <cell r="G342" t="e">
            <v>#N/A</v>
          </cell>
          <cell r="H342" t="e">
            <v>#N/A</v>
          </cell>
          <cell r="I342" t="e">
            <v>#N/A</v>
          </cell>
          <cell r="J342" t="e">
            <v>#N/A</v>
          </cell>
        </row>
        <row r="343">
          <cell r="F343">
            <v>19</v>
          </cell>
          <cell r="G343">
            <v>216</v>
          </cell>
          <cell r="H343">
            <v>211</v>
          </cell>
          <cell r="I343">
            <v>4952.8</v>
          </cell>
          <cell r="J343">
            <v>6398.5</v>
          </cell>
        </row>
        <row r="344">
          <cell r="F344">
            <v>6</v>
          </cell>
          <cell r="G344" t="str">
            <v>к</v>
          </cell>
          <cell r="H344" t="str">
            <v>к</v>
          </cell>
          <cell r="I344" t="str">
            <v>к</v>
          </cell>
          <cell r="J344" t="str">
            <v>к</v>
          </cell>
        </row>
        <row r="345">
          <cell r="F345">
            <v>2</v>
          </cell>
          <cell r="G345" t="str">
            <v>к</v>
          </cell>
          <cell r="H345" t="str">
            <v>к</v>
          </cell>
          <cell r="I345" t="str">
            <v>к</v>
          </cell>
          <cell r="J345" t="str">
            <v>к</v>
          </cell>
        </row>
        <row r="346">
          <cell r="F346" t="e">
            <v>#N/A</v>
          </cell>
          <cell r="G346" t="e">
            <v>#N/A</v>
          </cell>
          <cell r="H346" t="e">
            <v>#N/A</v>
          </cell>
          <cell r="I346" t="e">
            <v>#N/A</v>
          </cell>
          <cell r="J346" t="e">
            <v>#N/A</v>
          </cell>
        </row>
        <row r="347">
          <cell r="F347">
            <v>11</v>
          </cell>
          <cell r="G347">
            <v>191</v>
          </cell>
          <cell r="H347">
            <v>191</v>
          </cell>
          <cell r="I347">
            <v>3710.8</v>
          </cell>
          <cell r="J347">
            <v>5825</v>
          </cell>
        </row>
        <row r="348">
          <cell r="F348">
            <v>9</v>
          </cell>
          <cell r="G348" t="str">
            <v>к</v>
          </cell>
          <cell r="H348" t="str">
            <v>к</v>
          </cell>
          <cell r="I348" t="str">
            <v>к</v>
          </cell>
          <cell r="J348" t="str">
            <v>к</v>
          </cell>
        </row>
        <row r="349">
          <cell r="F349">
            <v>2</v>
          </cell>
          <cell r="G349" t="str">
            <v>к</v>
          </cell>
          <cell r="H349" t="str">
            <v>к</v>
          </cell>
          <cell r="I349" t="str">
            <v>к</v>
          </cell>
          <cell r="J349" t="str">
            <v>к</v>
          </cell>
        </row>
        <row r="350">
          <cell r="F350">
            <v>52</v>
          </cell>
          <cell r="G350">
            <v>267</v>
          </cell>
          <cell r="H350">
            <v>238</v>
          </cell>
          <cell r="I350">
            <v>20774.7</v>
          </cell>
          <cell r="J350">
            <v>6298.5</v>
          </cell>
        </row>
        <row r="351">
          <cell r="F351">
            <v>27</v>
          </cell>
          <cell r="G351">
            <v>97</v>
          </cell>
          <cell r="H351">
            <v>85</v>
          </cell>
          <cell r="I351">
            <v>8111.8</v>
          </cell>
          <cell r="J351">
            <v>2028.3</v>
          </cell>
        </row>
        <row r="352">
          <cell r="F352">
            <v>10</v>
          </cell>
          <cell r="G352">
            <v>45</v>
          </cell>
          <cell r="H352">
            <v>41</v>
          </cell>
          <cell r="I352">
            <v>7191.2</v>
          </cell>
          <cell r="J352">
            <v>1228.9000000000001</v>
          </cell>
        </row>
        <row r="353">
          <cell r="F353">
            <v>17</v>
          </cell>
          <cell r="G353">
            <v>52</v>
          </cell>
          <cell r="H353">
            <v>44</v>
          </cell>
          <cell r="I353">
            <v>920.6</v>
          </cell>
          <cell r="J353">
            <v>799.4</v>
          </cell>
        </row>
        <row r="354">
          <cell r="F354">
            <v>25</v>
          </cell>
          <cell r="G354">
            <v>170</v>
          </cell>
          <cell r="H354">
            <v>153</v>
          </cell>
          <cell r="I354">
            <v>12662.9</v>
          </cell>
          <cell r="J354">
            <v>4270.2</v>
          </cell>
        </row>
      </sheetData>
      <sheetData sheetId="22">
        <row r="2">
          <cell r="F2">
            <v>8645</v>
          </cell>
        </row>
      </sheetData>
      <sheetData sheetId="23"/>
      <sheetData sheetId="24"/>
      <sheetData sheetId="25"/>
      <sheetData sheetId="26"/>
      <sheetData sheetId="2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Ukraine"/>
      <sheetName val="Cherkasy"/>
      <sheetName val="Chernikiv"/>
      <sheetName val="Chernivtsi"/>
      <sheetName val="cityKiev"/>
      <sheetName val="Dnipropetrovsk"/>
      <sheetName val="Donetsk"/>
      <sheetName val="IvanoFrankivsk"/>
      <sheetName val="Kharkiv"/>
      <sheetName val="Kherson"/>
      <sheetName val="Khmelnytsky"/>
      <sheetName val="Kiev"/>
      <sheetName val="Kirovograd"/>
      <sheetName val="Lugansk"/>
      <sheetName val="Lviv"/>
      <sheetName val="Mykolaiv"/>
      <sheetName val="Odessa"/>
      <sheetName val="Poltava"/>
      <sheetName val="Rivne"/>
      <sheetName val="Sumy"/>
      <sheetName val="Ternopil"/>
      <sheetName val="Vinnytsia"/>
      <sheetName val="Volyn"/>
      <sheetName val="Zakarpattia"/>
      <sheetName val="Zaporozhye"/>
      <sheetName val="Zhytomyr"/>
      <sheetName val="Ivano-Frankivsk"/>
    </sheetNames>
    <sheetDataSet>
      <sheetData sheetId="0"/>
      <sheetData sheetId="1">
        <row r="2">
          <cell r="F2">
            <v>338256</v>
          </cell>
          <cell r="G2">
            <v>5812922</v>
          </cell>
          <cell r="H2">
            <v>5714585</v>
          </cell>
          <cell r="I2">
            <v>7707935218.8000002</v>
          </cell>
          <cell r="J2">
            <v>472764744</v>
          </cell>
        </row>
        <row r="3">
          <cell r="F3">
            <v>50115</v>
          </cell>
          <cell r="G3">
            <v>593017</v>
          </cell>
          <cell r="H3">
            <v>558157</v>
          </cell>
          <cell r="I3">
            <v>454380102.60000002</v>
          </cell>
          <cell r="J3">
            <v>36028211.799999997</v>
          </cell>
        </row>
        <row r="4">
          <cell r="F4">
            <v>48311</v>
          </cell>
          <cell r="G4">
            <v>525195</v>
          </cell>
          <cell r="H4">
            <v>490926</v>
          </cell>
          <cell r="I4">
            <v>437436752.60000002</v>
          </cell>
          <cell r="J4">
            <v>30026857.5</v>
          </cell>
        </row>
        <row r="5">
          <cell r="F5">
            <v>42259</v>
          </cell>
          <cell r="G5">
            <v>421240</v>
          </cell>
          <cell r="H5">
            <v>389590</v>
          </cell>
          <cell r="I5">
            <v>362582385.89999998</v>
          </cell>
          <cell r="J5">
            <v>23974238.100000001</v>
          </cell>
        </row>
        <row r="6">
          <cell r="F6">
            <v>1272</v>
          </cell>
          <cell r="G6">
            <v>14741</v>
          </cell>
          <cell r="H6">
            <v>13987</v>
          </cell>
          <cell r="I6">
            <v>6226713.2000000002</v>
          </cell>
          <cell r="J6">
            <v>691629</v>
          </cell>
        </row>
        <row r="7">
          <cell r="F7">
            <v>147</v>
          </cell>
          <cell r="G7">
            <v>1535</v>
          </cell>
          <cell r="H7">
            <v>1485</v>
          </cell>
          <cell r="I7">
            <v>321974.7</v>
          </cell>
          <cell r="J7">
            <v>71674.899999999994</v>
          </cell>
        </row>
        <row r="8">
          <cell r="F8">
            <v>2296</v>
          </cell>
          <cell r="G8">
            <v>68207</v>
          </cell>
          <cell r="H8">
            <v>67245</v>
          </cell>
          <cell r="I8">
            <v>52892228.100000001</v>
          </cell>
          <cell r="J8">
            <v>4131847.6</v>
          </cell>
        </row>
        <row r="9">
          <cell r="F9">
            <v>1027</v>
          </cell>
          <cell r="G9">
            <v>4871</v>
          </cell>
          <cell r="H9">
            <v>4241</v>
          </cell>
          <cell r="I9">
            <v>2645374.4</v>
          </cell>
          <cell r="J9">
            <v>206001.9</v>
          </cell>
        </row>
        <row r="10">
          <cell r="F10">
            <v>900</v>
          </cell>
          <cell r="G10">
            <v>12802</v>
          </cell>
          <cell r="H10">
            <v>12641</v>
          </cell>
          <cell r="I10">
            <v>12701073.1</v>
          </cell>
          <cell r="J10">
            <v>880337</v>
          </cell>
        </row>
        <row r="11">
          <cell r="F11">
            <v>410</v>
          </cell>
          <cell r="G11">
            <v>1799</v>
          </cell>
          <cell r="H11">
            <v>1737</v>
          </cell>
          <cell r="I11">
            <v>67003.199999999997</v>
          </cell>
          <cell r="J11">
            <v>71129</v>
          </cell>
        </row>
        <row r="12">
          <cell r="F12">
            <v>949</v>
          </cell>
          <cell r="G12">
            <v>62394</v>
          </cell>
          <cell r="H12">
            <v>62192</v>
          </cell>
          <cell r="I12">
            <v>15888258.699999999</v>
          </cell>
          <cell r="J12">
            <v>5814163.4000000004</v>
          </cell>
        </row>
        <row r="13">
          <cell r="F13">
            <v>257</v>
          </cell>
          <cell r="G13">
            <v>13880</v>
          </cell>
          <cell r="H13">
            <v>13843</v>
          </cell>
          <cell r="I13">
            <v>3307107.6</v>
          </cell>
          <cell r="J13">
            <v>1213746.3</v>
          </cell>
        </row>
        <row r="14">
          <cell r="F14">
            <v>543</v>
          </cell>
          <cell r="G14">
            <v>44296</v>
          </cell>
          <cell r="H14">
            <v>44156</v>
          </cell>
          <cell r="I14">
            <v>11608545</v>
          </cell>
          <cell r="J14">
            <v>4284064.7</v>
          </cell>
        </row>
        <row r="15">
          <cell r="F15">
            <v>27</v>
          </cell>
          <cell r="G15">
            <v>107</v>
          </cell>
          <cell r="H15">
            <v>99</v>
          </cell>
          <cell r="I15">
            <v>197592.8</v>
          </cell>
          <cell r="J15">
            <v>3709.4</v>
          </cell>
        </row>
        <row r="16">
          <cell r="F16">
            <v>122</v>
          </cell>
          <cell r="G16">
            <v>4111</v>
          </cell>
          <cell r="H16">
            <v>4094</v>
          </cell>
          <cell r="I16">
            <v>775013.3</v>
          </cell>
          <cell r="J16">
            <v>312643</v>
          </cell>
        </row>
        <row r="17">
          <cell r="F17">
            <v>855</v>
          </cell>
          <cell r="G17">
            <v>5428</v>
          </cell>
          <cell r="H17">
            <v>5039</v>
          </cell>
          <cell r="I17">
            <v>1055091.3</v>
          </cell>
          <cell r="J17">
            <v>187190.9</v>
          </cell>
        </row>
        <row r="18">
          <cell r="F18">
            <v>451</v>
          </cell>
          <cell r="G18">
            <v>2667</v>
          </cell>
          <cell r="H18">
            <v>2486</v>
          </cell>
          <cell r="I18">
            <v>686532</v>
          </cell>
          <cell r="J18">
            <v>83263.899999999994</v>
          </cell>
        </row>
        <row r="19">
          <cell r="F19">
            <v>404</v>
          </cell>
          <cell r="G19">
            <v>2761</v>
          </cell>
          <cell r="H19">
            <v>2553</v>
          </cell>
          <cell r="I19">
            <v>368559.3</v>
          </cell>
          <cell r="J19">
            <v>103927</v>
          </cell>
        </row>
        <row r="20">
          <cell r="F20">
            <v>42026</v>
          </cell>
          <cell r="G20">
            <v>2151653</v>
          </cell>
          <cell r="H20">
            <v>2142614</v>
          </cell>
          <cell r="I20">
            <v>2817768907.5</v>
          </cell>
          <cell r="J20">
            <v>190349354.19999999</v>
          </cell>
        </row>
        <row r="21">
          <cell r="F21">
            <v>1317</v>
          </cell>
          <cell r="G21">
            <v>264966</v>
          </cell>
          <cell r="H21">
            <v>264511</v>
          </cell>
          <cell r="I21">
            <v>364253059.10000002</v>
          </cell>
          <cell r="J21">
            <v>29477001.899999999</v>
          </cell>
        </row>
        <row r="22">
          <cell r="F22">
            <v>146</v>
          </cell>
          <cell r="G22">
            <v>110854</v>
          </cell>
          <cell r="H22">
            <v>110822</v>
          </cell>
          <cell r="I22">
            <v>63596217.299999997</v>
          </cell>
          <cell r="J22">
            <v>11631176.199999999</v>
          </cell>
        </row>
        <row r="23">
          <cell r="F23">
            <v>142</v>
          </cell>
          <cell r="G23" t="str">
            <v>к</v>
          </cell>
          <cell r="H23" t="str">
            <v>к</v>
          </cell>
          <cell r="I23" t="str">
            <v>к</v>
          </cell>
          <cell r="J23" t="str">
            <v>к</v>
          </cell>
        </row>
        <row r="24">
          <cell r="F24">
            <v>4</v>
          </cell>
          <cell r="G24" t="str">
            <v>к</v>
          </cell>
          <cell r="H24" t="str">
            <v>к</v>
          </cell>
          <cell r="I24" t="str">
            <v>к</v>
          </cell>
          <cell r="J24" t="str">
            <v>к</v>
          </cell>
        </row>
        <row r="25">
          <cell r="F25">
            <v>110</v>
          </cell>
          <cell r="G25">
            <v>47214</v>
          </cell>
          <cell r="H25">
            <v>47184</v>
          </cell>
          <cell r="I25">
            <v>138815541.30000001</v>
          </cell>
          <cell r="J25">
            <v>6546173.4000000004</v>
          </cell>
        </row>
        <row r="26">
          <cell r="F26">
            <v>46</v>
          </cell>
          <cell r="G26" t="str">
            <v>к</v>
          </cell>
          <cell r="H26" t="str">
            <v>к</v>
          </cell>
          <cell r="I26" t="str">
            <v>к</v>
          </cell>
          <cell r="J26" t="str">
            <v>к</v>
          </cell>
        </row>
        <row r="27">
          <cell r="F27">
            <v>64</v>
          </cell>
          <cell r="G27" t="str">
            <v>к</v>
          </cell>
          <cell r="H27" t="str">
            <v>к</v>
          </cell>
          <cell r="I27" t="str">
            <v>к</v>
          </cell>
          <cell r="J27" t="str">
            <v>к</v>
          </cell>
        </row>
        <row r="28">
          <cell r="F28">
            <v>44</v>
          </cell>
          <cell r="G28">
            <v>69665</v>
          </cell>
          <cell r="H28">
            <v>69654</v>
          </cell>
          <cell r="I28">
            <v>132252418.3</v>
          </cell>
          <cell r="J28">
            <v>8013603.2000000002</v>
          </cell>
        </row>
        <row r="29">
          <cell r="F29">
            <v>18</v>
          </cell>
          <cell r="G29">
            <v>47566</v>
          </cell>
          <cell r="H29">
            <v>47560</v>
          </cell>
          <cell r="I29">
            <v>117368292.59999999</v>
          </cell>
          <cell r="J29">
            <v>6017724.9000000004</v>
          </cell>
        </row>
        <row r="30">
          <cell r="F30">
            <v>26</v>
          </cell>
          <cell r="G30">
            <v>22099</v>
          </cell>
          <cell r="H30">
            <v>22094</v>
          </cell>
          <cell r="I30">
            <v>14884125.699999999</v>
          </cell>
          <cell r="J30">
            <v>1995878.3</v>
          </cell>
        </row>
        <row r="31">
          <cell r="F31">
            <v>873</v>
          </cell>
          <cell r="G31">
            <v>31707</v>
          </cell>
          <cell r="H31">
            <v>31372</v>
          </cell>
          <cell r="I31">
            <v>23815045.100000001</v>
          </cell>
          <cell r="J31">
            <v>2576777.2999999998</v>
          </cell>
        </row>
        <row r="32">
          <cell r="F32">
            <v>760</v>
          </cell>
          <cell r="G32">
            <v>26960</v>
          </cell>
          <cell r="H32">
            <v>26681</v>
          </cell>
          <cell r="I32">
            <v>21463741.300000001</v>
          </cell>
          <cell r="J32">
            <v>2060100.6</v>
          </cell>
        </row>
        <row r="33">
          <cell r="F33">
            <v>113</v>
          </cell>
          <cell r="G33">
            <v>4747</v>
          </cell>
          <cell r="H33">
            <v>4691</v>
          </cell>
          <cell r="I33">
            <v>2351303.7999999998</v>
          </cell>
          <cell r="J33">
            <v>516676.7</v>
          </cell>
        </row>
        <row r="34">
          <cell r="F34">
            <v>144</v>
          </cell>
          <cell r="G34">
            <v>5526</v>
          </cell>
          <cell r="H34">
            <v>5479</v>
          </cell>
          <cell r="I34">
            <v>5773837.0999999996</v>
          </cell>
          <cell r="J34">
            <v>709271.8</v>
          </cell>
        </row>
        <row r="35">
          <cell r="F35">
            <v>92</v>
          </cell>
          <cell r="G35">
            <v>3285</v>
          </cell>
          <cell r="H35">
            <v>3250</v>
          </cell>
          <cell r="I35">
            <v>3875087.2</v>
          </cell>
          <cell r="J35">
            <v>483452.9</v>
          </cell>
        </row>
        <row r="36">
          <cell r="F36">
            <v>52</v>
          </cell>
          <cell r="G36">
            <v>2241</v>
          </cell>
          <cell r="H36">
            <v>2229</v>
          </cell>
          <cell r="I36">
            <v>1898749.9</v>
          </cell>
          <cell r="J36">
            <v>225818.9</v>
          </cell>
        </row>
        <row r="37">
          <cell r="F37">
            <v>35197</v>
          </cell>
          <cell r="G37">
            <v>1444997</v>
          </cell>
          <cell r="H37">
            <v>1437105</v>
          </cell>
          <cell r="I37">
            <v>1781172119.7</v>
          </cell>
          <cell r="J37">
            <v>121333039.2</v>
          </cell>
        </row>
        <row r="38">
          <cell r="F38">
            <v>4956</v>
          </cell>
          <cell r="G38">
            <v>290728</v>
          </cell>
          <cell r="H38">
            <v>289615</v>
          </cell>
          <cell r="I38">
            <v>508751769.30000001</v>
          </cell>
          <cell r="J38">
            <v>21844216.100000001</v>
          </cell>
        </row>
        <row r="39">
          <cell r="F39">
            <v>751</v>
          </cell>
          <cell r="G39">
            <v>57777</v>
          </cell>
          <cell r="H39">
            <v>57608</v>
          </cell>
          <cell r="I39">
            <v>83640342.400000006</v>
          </cell>
          <cell r="J39">
            <v>4111585.5</v>
          </cell>
        </row>
        <row r="40">
          <cell r="F40">
            <v>171</v>
          </cell>
          <cell r="G40">
            <v>7056</v>
          </cell>
          <cell r="H40">
            <v>7013</v>
          </cell>
          <cell r="I40">
            <v>7270634</v>
          </cell>
          <cell r="J40">
            <v>349631.9</v>
          </cell>
        </row>
        <row r="41">
          <cell r="F41">
            <v>316</v>
          </cell>
          <cell r="G41">
            <v>14326</v>
          </cell>
          <cell r="H41">
            <v>14263</v>
          </cell>
          <cell r="I41">
            <v>21874021.100000001</v>
          </cell>
          <cell r="J41">
            <v>1330049.2</v>
          </cell>
        </row>
        <row r="42">
          <cell r="F42">
            <v>590</v>
          </cell>
          <cell r="G42">
            <v>27784</v>
          </cell>
          <cell r="H42">
            <v>27693</v>
          </cell>
          <cell r="I42">
            <v>192618452</v>
          </cell>
          <cell r="J42">
            <v>3041526.7</v>
          </cell>
        </row>
        <row r="43">
          <cell r="F43">
            <v>380</v>
          </cell>
          <cell r="G43">
            <v>50701</v>
          </cell>
          <cell r="H43">
            <v>50595</v>
          </cell>
          <cell r="I43">
            <v>61119012</v>
          </cell>
          <cell r="J43">
            <v>3356252.7</v>
          </cell>
        </row>
        <row r="44">
          <cell r="F44">
            <v>682</v>
          </cell>
          <cell r="G44">
            <v>16755</v>
          </cell>
          <cell r="H44">
            <v>16574</v>
          </cell>
          <cell r="I44">
            <v>28544379.600000001</v>
          </cell>
          <cell r="J44">
            <v>1191363.8999999999</v>
          </cell>
        </row>
        <row r="45">
          <cell r="F45">
            <v>1036</v>
          </cell>
          <cell r="G45">
            <v>61566</v>
          </cell>
          <cell r="H45">
            <v>61319</v>
          </cell>
          <cell r="I45">
            <v>26620109.800000001</v>
          </cell>
          <cell r="J45">
            <v>3642152.2</v>
          </cell>
        </row>
        <row r="46">
          <cell r="F46">
            <v>756</v>
          </cell>
          <cell r="G46">
            <v>49226</v>
          </cell>
          <cell r="H46">
            <v>49076</v>
          </cell>
          <cell r="I46">
            <v>75282892.200000003</v>
          </cell>
          <cell r="J46">
            <v>4370665.8</v>
          </cell>
        </row>
        <row r="47">
          <cell r="F47">
            <v>274</v>
          </cell>
          <cell r="G47">
            <v>5537</v>
          </cell>
          <cell r="H47">
            <v>5474</v>
          </cell>
          <cell r="I47">
            <v>11781926.199999999</v>
          </cell>
          <cell r="J47">
            <v>450988.2</v>
          </cell>
        </row>
        <row r="48">
          <cell r="F48">
            <v>528</v>
          </cell>
          <cell r="G48">
            <v>30022</v>
          </cell>
          <cell r="H48">
            <v>29840</v>
          </cell>
          <cell r="I48">
            <v>63303433.799999997</v>
          </cell>
          <cell r="J48">
            <v>3231669</v>
          </cell>
        </row>
        <row r="49">
          <cell r="F49">
            <v>14</v>
          </cell>
          <cell r="G49">
            <v>2863</v>
          </cell>
          <cell r="H49">
            <v>2860</v>
          </cell>
          <cell r="I49">
            <v>64481130.299999997</v>
          </cell>
          <cell r="J49">
            <v>684543</v>
          </cell>
        </row>
        <row r="50">
          <cell r="F50">
            <v>510</v>
          </cell>
          <cell r="G50">
            <v>15860</v>
          </cell>
          <cell r="H50">
            <v>15710</v>
          </cell>
          <cell r="I50">
            <v>8386825.2000000002</v>
          </cell>
          <cell r="J50">
            <v>916140.2</v>
          </cell>
        </row>
        <row r="51">
          <cell r="F51">
            <v>21</v>
          </cell>
          <cell r="G51">
            <v>532</v>
          </cell>
          <cell r="H51">
            <v>528</v>
          </cell>
          <cell r="I51">
            <v>266455.40000000002</v>
          </cell>
          <cell r="J51">
            <v>33233.5</v>
          </cell>
        </row>
        <row r="52">
          <cell r="F52">
            <v>26</v>
          </cell>
          <cell r="G52">
            <v>1818</v>
          </cell>
          <cell r="H52">
            <v>1804</v>
          </cell>
          <cell r="I52">
            <v>927758.6</v>
          </cell>
          <cell r="J52">
            <v>120913.4</v>
          </cell>
        </row>
        <row r="53">
          <cell r="F53">
            <v>27</v>
          </cell>
          <cell r="G53">
            <v>954</v>
          </cell>
          <cell r="H53">
            <v>949</v>
          </cell>
          <cell r="I53">
            <v>111388.6</v>
          </cell>
          <cell r="J53">
            <v>28865.8</v>
          </cell>
        </row>
        <row r="54">
          <cell r="F54">
            <v>436</v>
          </cell>
          <cell r="G54">
            <v>12556</v>
          </cell>
          <cell r="H54">
            <v>12429</v>
          </cell>
          <cell r="I54">
            <v>7081222.5999999996</v>
          </cell>
          <cell r="J54">
            <v>733127.5</v>
          </cell>
        </row>
        <row r="55">
          <cell r="F55">
            <v>1669</v>
          </cell>
          <cell r="G55">
            <v>49533</v>
          </cell>
          <cell r="H55">
            <v>49157</v>
          </cell>
          <cell r="I55">
            <v>12980243.1</v>
          </cell>
          <cell r="J55">
            <v>2923001.6</v>
          </cell>
        </row>
        <row r="56">
          <cell r="F56">
            <v>1543</v>
          </cell>
          <cell r="G56">
            <v>45463</v>
          </cell>
          <cell r="H56">
            <v>45116</v>
          </cell>
          <cell r="I56">
            <v>11580531.300000001</v>
          </cell>
          <cell r="J56">
            <v>2702669.9</v>
          </cell>
        </row>
        <row r="57">
          <cell r="F57">
            <v>27</v>
          </cell>
          <cell r="G57">
            <v>276</v>
          </cell>
          <cell r="H57">
            <v>271</v>
          </cell>
          <cell r="I57">
            <v>26426.400000000001</v>
          </cell>
          <cell r="J57">
            <v>10038.200000000001</v>
          </cell>
        </row>
        <row r="58">
          <cell r="F58">
            <v>99</v>
          </cell>
          <cell r="G58">
            <v>3794</v>
          </cell>
          <cell r="H58">
            <v>3770</v>
          </cell>
          <cell r="I58">
            <v>1373285.4</v>
          </cell>
          <cell r="J58">
            <v>210293.5</v>
          </cell>
        </row>
        <row r="59">
          <cell r="F59">
            <v>339</v>
          </cell>
          <cell r="G59">
            <v>22467</v>
          </cell>
          <cell r="H59">
            <v>22367</v>
          </cell>
          <cell r="I59">
            <v>6158659.7000000002</v>
          </cell>
          <cell r="J59">
            <v>1524991.2</v>
          </cell>
        </row>
        <row r="60">
          <cell r="F60">
            <v>98</v>
          </cell>
          <cell r="G60">
            <v>6673</v>
          </cell>
          <cell r="H60">
            <v>6651</v>
          </cell>
          <cell r="I60">
            <v>2236957</v>
          </cell>
          <cell r="J60">
            <v>592369.9</v>
          </cell>
        </row>
        <row r="61">
          <cell r="F61">
            <v>241</v>
          </cell>
          <cell r="G61">
            <v>15794</v>
          </cell>
          <cell r="H61">
            <v>15716</v>
          </cell>
          <cell r="I61">
            <v>3921702.7</v>
          </cell>
          <cell r="J61">
            <v>932621.3</v>
          </cell>
        </row>
        <row r="62">
          <cell r="F62">
            <v>2994</v>
          </cell>
          <cell r="G62">
            <v>45061</v>
          </cell>
          <cell r="H62">
            <v>44292</v>
          </cell>
          <cell r="I62">
            <v>34886280.100000001</v>
          </cell>
          <cell r="J62">
            <v>2739035.4</v>
          </cell>
        </row>
        <row r="63">
          <cell r="F63">
            <v>1490</v>
          </cell>
          <cell r="G63">
            <v>18254</v>
          </cell>
          <cell r="H63">
            <v>17903</v>
          </cell>
          <cell r="I63">
            <v>11737695.699999999</v>
          </cell>
          <cell r="J63">
            <v>972486.8</v>
          </cell>
        </row>
        <row r="64">
          <cell r="F64">
            <v>1504</v>
          </cell>
          <cell r="G64">
            <v>26807</v>
          </cell>
          <cell r="H64">
            <v>26389</v>
          </cell>
          <cell r="I64">
            <v>23148584.399999999</v>
          </cell>
          <cell r="J64">
            <v>1766548.6</v>
          </cell>
        </row>
        <row r="65">
          <cell r="F65">
            <v>929</v>
          </cell>
          <cell r="G65">
            <v>27494</v>
          </cell>
          <cell r="H65">
            <v>27307</v>
          </cell>
          <cell r="I65">
            <v>36719100.200000003</v>
          </cell>
          <cell r="J65">
            <v>2216118.2999999998</v>
          </cell>
        </row>
        <row r="66">
          <cell r="F66">
            <v>53</v>
          </cell>
          <cell r="G66">
            <v>4539</v>
          </cell>
          <cell r="H66">
            <v>4530</v>
          </cell>
          <cell r="I66">
            <v>5952113.7000000002</v>
          </cell>
          <cell r="J66">
            <v>381406.8</v>
          </cell>
        </row>
        <row r="67">
          <cell r="F67">
            <v>876</v>
          </cell>
          <cell r="G67">
            <v>22955</v>
          </cell>
          <cell r="H67">
            <v>22777</v>
          </cell>
          <cell r="I67">
            <v>30766986.5</v>
          </cell>
          <cell r="J67">
            <v>1834711.5</v>
          </cell>
        </row>
        <row r="68">
          <cell r="F68">
            <v>1657</v>
          </cell>
          <cell r="G68">
            <v>18942</v>
          </cell>
          <cell r="H68">
            <v>18618</v>
          </cell>
          <cell r="I68">
            <v>14218647.4</v>
          </cell>
          <cell r="J68">
            <v>1314192</v>
          </cell>
        </row>
        <row r="69">
          <cell r="F69">
            <v>1633</v>
          </cell>
          <cell r="G69">
            <v>18846</v>
          </cell>
          <cell r="H69">
            <v>18533</v>
          </cell>
          <cell r="I69">
            <v>14201260.4</v>
          </cell>
          <cell r="J69">
            <v>1298387.3999999999</v>
          </cell>
        </row>
        <row r="70">
          <cell r="F70">
            <v>24</v>
          </cell>
          <cell r="G70">
            <v>96</v>
          </cell>
          <cell r="H70">
            <v>85</v>
          </cell>
          <cell r="I70">
            <v>17387</v>
          </cell>
          <cell r="J70">
            <v>15804.6</v>
          </cell>
        </row>
        <row r="71">
          <cell r="F71">
            <v>119</v>
          </cell>
          <cell r="G71">
            <v>18683</v>
          </cell>
          <cell r="H71">
            <v>18634</v>
          </cell>
          <cell r="I71">
            <v>110551130.09999999</v>
          </cell>
          <cell r="J71">
            <v>2061595.3</v>
          </cell>
        </row>
        <row r="72">
          <cell r="F72">
            <v>20</v>
          </cell>
          <cell r="G72">
            <v>9059</v>
          </cell>
          <cell r="H72">
            <v>9052</v>
          </cell>
          <cell r="I72">
            <v>56821529.799999997</v>
          </cell>
          <cell r="J72">
            <v>1058148.2</v>
          </cell>
        </row>
        <row r="73">
          <cell r="F73">
            <v>99</v>
          </cell>
          <cell r="G73">
            <v>9624</v>
          </cell>
          <cell r="H73">
            <v>9582</v>
          </cell>
          <cell r="I73">
            <v>53729600.299999997</v>
          </cell>
          <cell r="J73">
            <v>1003447.1</v>
          </cell>
        </row>
        <row r="74">
          <cell r="F74">
            <v>1454</v>
          </cell>
          <cell r="G74">
            <v>65367</v>
          </cell>
          <cell r="H74">
            <v>65108</v>
          </cell>
          <cell r="I74">
            <v>66516292.700000003</v>
          </cell>
          <cell r="J74">
            <v>5538331.0999999996</v>
          </cell>
        </row>
        <row r="75">
          <cell r="F75">
            <v>564</v>
          </cell>
          <cell r="G75">
            <v>42695</v>
          </cell>
          <cell r="H75">
            <v>42574</v>
          </cell>
          <cell r="I75">
            <v>40998233.5</v>
          </cell>
          <cell r="J75">
            <v>3688866</v>
          </cell>
        </row>
        <row r="76">
          <cell r="F76">
            <v>54</v>
          </cell>
          <cell r="G76" t="str">
            <v>к</v>
          </cell>
          <cell r="H76" t="str">
            <v>к</v>
          </cell>
          <cell r="I76" t="str">
            <v>к</v>
          </cell>
          <cell r="J76" t="str">
            <v>к</v>
          </cell>
        </row>
        <row r="77">
          <cell r="F77">
            <v>218</v>
          </cell>
          <cell r="G77">
            <v>5724</v>
          </cell>
          <cell r="H77">
            <v>5685</v>
          </cell>
          <cell r="I77">
            <v>6084309.2000000002</v>
          </cell>
          <cell r="J77">
            <v>466486.4</v>
          </cell>
        </row>
        <row r="78">
          <cell r="F78">
            <v>310</v>
          </cell>
          <cell r="G78">
            <v>7098</v>
          </cell>
          <cell r="H78">
            <v>7057</v>
          </cell>
          <cell r="I78">
            <v>9521631.4000000004</v>
          </cell>
          <cell r="J78">
            <v>592307.5</v>
          </cell>
        </row>
        <row r="79">
          <cell r="F79">
            <v>295</v>
          </cell>
          <cell r="G79">
            <v>8803</v>
          </cell>
          <cell r="H79">
            <v>8758</v>
          </cell>
          <cell r="I79">
            <v>8478907.9000000004</v>
          </cell>
          <cell r="J79">
            <v>704767.2</v>
          </cell>
        </row>
        <row r="80">
          <cell r="F80">
            <v>13</v>
          </cell>
          <cell r="G80" t="str">
            <v>к</v>
          </cell>
          <cell r="H80" t="str">
            <v>к</v>
          </cell>
          <cell r="I80" t="str">
            <v>к</v>
          </cell>
          <cell r="J80" t="str">
            <v>к</v>
          </cell>
        </row>
        <row r="81">
          <cell r="F81">
            <v>220</v>
          </cell>
          <cell r="G81">
            <v>25110</v>
          </cell>
          <cell r="H81">
            <v>25035</v>
          </cell>
          <cell r="I81">
            <v>31421123.199999999</v>
          </cell>
          <cell r="J81">
            <v>4331045.2</v>
          </cell>
        </row>
        <row r="82">
          <cell r="F82">
            <v>35</v>
          </cell>
          <cell r="G82">
            <v>1756</v>
          </cell>
          <cell r="H82">
            <v>1741</v>
          </cell>
          <cell r="I82">
            <v>1703509</v>
          </cell>
          <cell r="J82">
            <v>179837.4</v>
          </cell>
        </row>
        <row r="83">
          <cell r="F83">
            <v>185</v>
          </cell>
          <cell r="G83">
            <v>23354</v>
          </cell>
          <cell r="H83">
            <v>23294</v>
          </cell>
          <cell r="I83">
            <v>29717614.199999999</v>
          </cell>
          <cell r="J83">
            <v>4151207.8</v>
          </cell>
        </row>
        <row r="84">
          <cell r="F84">
            <v>2050</v>
          </cell>
          <cell r="G84">
            <v>51333</v>
          </cell>
          <cell r="H84">
            <v>50936</v>
          </cell>
          <cell r="I84">
            <v>56162339.200000003</v>
          </cell>
          <cell r="J84">
            <v>3620268.5</v>
          </cell>
        </row>
        <row r="85">
          <cell r="F85">
            <v>228</v>
          </cell>
          <cell r="G85">
            <v>9519</v>
          </cell>
          <cell r="H85">
            <v>9483</v>
          </cell>
          <cell r="I85">
            <v>7548773.7999999998</v>
          </cell>
          <cell r="J85">
            <v>703456.8</v>
          </cell>
        </row>
        <row r="86">
          <cell r="F86">
            <v>1822</v>
          </cell>
          <cell r="G86">
            <v>41814</v>
          </cell>
          <cell r="H86">
            <v>41453</v>
          </cell>
          <cell r="I86">
            <v>48613565.399999999</v>
          </cell>
          <cell r="J86">
            <v>2916811.7</v>
          </cell>
        </row>
        <row r="87">
          <cell r="F87">
            <v>2725</v>
          </cell>
          <cell r="G87">
            <v>83753</v>
          </cell>
          <cell r="H87">
            <v>83059</v>
          </cell>
          <cell r="I87">
            <v>87093656.799999997</v>
          </cell>
          <cell r="J87">
            <v>6890700.4000000004</v>
          </cell>
        </row>
        <row r="88">
          <cell r="F88">
            <v>259</v>
          </cell>
          <cell r="G88">
            <v>11768</v>
          </cell>
          <cell r="H88">
            <v>11705</v>
          </cell>
          <cell r="I88">
            <v>11693445.5</v>
          </cell>
          <cell r="J88">
            <v>902379.7</v>
          </cell>
        </row>
        <row r="89">
          <cell r="F89">
            <v>74</v>
          </cell>
          <cell r="G89">
            <v>5349</v>
          </cell>
          <cell r="H89">
            <v>5342</v>
          </cell>
          <cell r="I89">
            <v>3625542.9</v>
          </cell>
          <cell r="J89">
            <v>459740.3</v>
          </cell>
        </row>
        <row r="90">
          <cell r="F90">
            <v>451</v>
          </cell>
          <cell r="G90">
            <v>13833</v>
          </cell>
          <cell r="H90">
            <v>13690</v>
          </cell>
          <cell r="I90">
            <v>8588982.5</v>
          </cell>
          <cell r="J90">
            <v>929846.3</v>
          </cell>
        </row>
        <row r="91">
          <cell r="F91">
            <v>88</v>
          </cell>
          <cell r="G91">
            <v>2711</v>
          </cell>
          <cell r="H91">
            <v>2685</v>
          </cell>
          <cell r="I91">
            <v>1186167</v>
          </cell>
          <cell r="J91">
            <v>190577</v>
          </cell>
        </row>
        <row r="92">
          <cell r="F92">
            <v>67</v>
          </cell>
          <cell r="G92">
            <v>7264</v>
          </cell>
          <cell r="H92">
            <v>7252</v>
          </cell>
          <cell r="I92">
            <v>15957596.6</v>
          </cell>
          <cell r="J92">
            <v>886608.5</v>
          </cell>
        </row>
        <row r="93">
          <cell r="F93">
            <v>1156</v>
          </cell>
          <cell r="G93">
            <v>31013</v>
          </cell>
          <cell r="H93">
            <v>30723</v>
          </cell>
          <cell r="I93">
            <v>31002188.399999999</v>
          </cell>
          <cell r="J93">
            <v>2618293.9</v>
          </cell>
        </row>
        <row r="94">
          <cell r="F94">
            <v>381</v>
          </cell>
          <cell r="G94">
            <v>3267</v>
          </cell>
          <cell r="H94">
            <v>3158</v>
          </cell>
          <cell r="I94">
            <v>884960.3</v>
          </cell>
          <cell r="J94">
            <v>135638.5</v>
          </cell>
        </row>
        <row r="95">
          <cell r="F95">
            <v>249</v>
          </cell>
          <cell r="G95">
            <v>8548</v>
          </cell>
          <cell r="H95">
            <v>8504</v>
          </cell>
          <cell r="I95">
            <v>14154773.6</v>
          </cell>
          <cell r="J95">
            <v>767616.2</v>
          </cell>
        </row>
        <row r="96">
          <cell r="F96">
            <v>570</v>
          </cell>
          <cell r="G96">
            <v>146190</v>
          </cell>
          <cell r="H96">
            <v>146069</v>
          </cell>
          <cell r="I96">
            <v>388664271.80000001</v>
          </cell>
          <cell r="J96">
            <v>16017482.300000001</v>
          </cell>
        </row>
        <row r="97">
          <cell r="F97">
            <v>71</v>
          </cell>
          <cell r="G97">
            <v>107185</v>
          </cell>
          <cell r="H97">
            <v>107167</v>
          </cell>
          <cell r="I97">
            <v>318531268.89999998</v>
          </cell>
          <cell r="J97">
            <v>12604014.800000001</v>
          </cell>
        </row>
        <row r="98">
          <cell r="F98">
            <v>64</v>
          </cell>
          <cell r="G98">
            <v>15355</v>
          </cell>
          <cell r="H98">
            <v>15345</v>
          </cell>
          <cell r="I98">
            <v>30473164.899999999</v>
          </cell>
          <cell r="J98">
            <v>1542915.5</v>
          </cell>
        </row>
        <row r="99">
          <cell r="F99">
            <v>203</v>
          </cell>
          <cell r="G99">
            <v>5602</v>
          </cell>
          <cell r="H99">
            <v>5573</v>
          </cell>
          <cell r="I99">
            <v>11217752</v>
          </cell>
          <cell r="J99">
            <v>377859.2</v>
          </cell>
        </row>
        <row r="100">
          <cell r="F100">
            <v>108</v>
          </cell>
          <cell r="G100">
            <v>13511</v>
          </cell>
          <cell r="H100">
            <v>13486</v>
          </cell>
          <cell r="I100">
            <v>25916011.300000001</v>
          </cell>
          <cell r="J100">
            <v>1179094.3</v>
          </cell>
        </row>
        <row r="101">
          <cell r="F101">
            <v>124</v>
          </cell>
          <cell r="G101">
            <v>4537</v>
          </cell>
          <cell r="H101">
            <v>4498</v>
          </cell>
          <cell r="I101">
            <v>2526074.7000000002</v>
          </cell>
          <cell r="J101">
            <v>313598.5</v>
          </cell>
        </row>
        <row r="102">
          <cell r="F102">
            <v>3293</v>
          </cell>
          <cell r="G102">
            <v>76935</v>
          </cell>
          <cell r="H102">
            <v>76235</v>
          </cell>
          <cell r="I102">
            <v>49763626.600000001</v>
          </cell>
          <cell r="J102">
            <v>5803791.7999999998</v>
          </cell>
        </row>
        <row r="103">
          <cell r="F103">
            <v>1068</v>
          </cell>
          <cell r="G103">
            <v>15797</v>
          </cell>
          <cell r="H103">
            <v>15575</v>
          </cell>
          <cell r="I103">
            <v>12305440.300000001</v>
          </cell>
          <cell r="J103">
            <v>1008940.2</v>
          </cell>
        </row>
        <row r="104">
          <cell r="F104">
            <v>218</v>
          </cell>
          <cell r="G104">
            <v>5530</v>
          </cell>
          <cell r="H104">
            <v>5487</v>
          </cell>
          <cell r="I104">
            <v>3748753.4</v>
          </cell>
          <cell r="J104">
            <v>390369.5</v>
          </cell>
        </row>
        <row r="105">
          <cell r="F105">
            <v>45</v>
          </cell>
          <cell r="G105">
            <v>2084</v>
          </cell>
          <cell r="H105">
            <v>2078</v>
          </cell>
          <cell r="I105">
            <v>786490.2</v>
          </cell>
          <cell r="J105">
            <v>144568.6</v>
          </cell>
        </row>
        <row r="106">
          <cell r="F106">
            <v>41</v>
          </cell>
          <cell r="G106">
            <v>9470</v>
          </cell>
          <cell r="H106">
            <v>9461</v>
          </cell>
          <cell r="I106">
            <v>2312452.2000000002</v>
          </cell>
          <cell r="J106">
            <v>831366.6</v>
          </cell>
        </row>
        <row r="107">
          <cell r="F107">
            <v>131</v>
          </cell>
          <cell r="G107">
            <v>2407</v>
          </cell>
          <cell r="H107">
            <v>2372</v>
          </cell>
          <cell r="I107">
            <v>931797.6</v>
          </cell>
          <cell r="J107">
            <v>136186.20000000001</v>
          </cell>
        </row>
        <row r="108">
          <cell r="F108">
            <v>801</v>
          </cell>
          <cell r="G108">
            <v>12956</v>
          </cell>
          <cell r="H108">
            <v>12785</v>
          </cell>
          <cell r="I108">
            <v>7348390.5999999996</v>
          </cell>
          <cell r="J108">
            <v>985480.8</v>
          </cell>
        </row>
        <row r="109">
          <cell r="F109">
            <v>168</v>
          </cell>
          <cell r="G109">
            <v>5416</v>
          </cell>
          <cell r="H109">
            <v>5390</v>
          </cell>
          <cell r="I109">
            <v>1610945.4</v>
          </cell>
          <cell r="J109">
            <v>332462.8</v>
          </cell>
        </row>
        <row r="110">
          <cell r="F110">
            <v>821</v>
          </cell>
          <cell r="G110">
            <v>23275</v>
          </cell>
          <cell r="H110">
            <v>23087</v>
          </cell>
          <cell r="I110">
            <v>20719356.899999999</v>
          </cell>
          <cell r="J110">
            <v>1974417.1</v>
          </cell>
        </row>
        <row r="111">
          <cell r="F111">
            <v>662</v>
          </cell>
          <cell r="G111">
            <v>30282</v>
          </cell>
          <cell r="H111">
            <v>30106</v>
          </cell>
          <cell r="I111">
            <v>15188885.9</v>
          </cell>
          <cell r="J111">
            <v>3104294.2</v>
          </cell>
        </row>
        <row r="112">
          <cell r="F112">
            <v>93</v>
          </cell>
          <cell r="G112">
            <v>2661</v>
          </cell>
          <cell r="H112">
            <v>2635</v>
          </cell>
          <cell r="I112">
            <v>1065126.7</v>
          </cell>
          <cell r="J112">
            <v>205160.5</v>
          </cell>
        </row>
        <row r="113">
          <cell r="F113">
            <v>74</v>
          </cell>
          <cell r="G113">
            <v>1749</v>
          </cell>
          <cell r="H113">
            <v>1723</v>
          </cell>
          <cell r="I113">
            <v>2828549.7</v>
          </cell>
          <cell r="J113">
            <v>240021.8</v>
          </cell>
        </row>
        <row r="114">
          <cell r="F114">
            <v>90</v>
          </cell>
          <cell r="G114">
            <v>5748</v>
          </cell>
          <cell r="H114">
            <v>5732</v>
          </cell>
          <cell r="I114">
            <v>2531955.7999999998</v>
          </cell>
          <cell r="J114">
            <v>625015.5</v>
          </cell>
        </row>
        <row r="115">
          <cell r="F115">
            <v>20</v>
          </cell>
          <cell r="G115" t="str">
            <v>к</v>
          </cell>
          <cell r="H115" t="str">
            <v>к</v>
          </cell>
          <cell r="I115" t="str">
            <v>к</v>
          </cell>
          <cell r="J115" t="str">
            <v>к</v>
          </cell>
        </row>
        <row r="116">
          <cell r="F116">
            <v>293</v>
          </cell>
          <cell r="G116">
            <v>16453</v>
          </cell>
          <cell r="H116">
            <v>16379</v>
          </cell>
          <cell r="I116">
            <v>7181789.4000000004</v>
          </cell>
          <cell r="J116">
            <v>1699527.1</v>
          </cell>
        </row>
        <row r="117">
          <cell r="F117">
            <v>52</v>
          </cell>
          <cell r="G117">
            <v>806</v>
          </cell>
          <cell r="H117">
            <v>796</v>
          </cell>
          <cell r="I117">
            <v>566252</v>
          </cell>
          <cell r="J117">
            <v>77455.8</v>
          </cell>
        </row>
        <row r="118">
          <cell r="F118">
            <v>32</v>
          </cell>
          <cell r="G118">
            <v>2353</v>
          </cell>
          <cell r="H118">
            <v>2346</v>
          </cell>
          <cell r="I118">
            <v>803000.7</v>
          </cell>
          <cell r="J118">
            <v>217995.6</v>
          </cell>
        </row>
        <row r="119">
          <cell r="F119">
            <v>8</v>
          </cell>
          <cell r="G119" t="str">
            <v>к</v>
          </cell>
          <cell r="H119" t="str">
            <v>к</v>
          </cell>
          <cell r="I119" t="str">
            <v>к</v>
          </cell>
          <cell r="J119" t="str">
            <v>к</v>
          </cell>
        </row>
        <row r="120">
          <cell r="F120">
            <v>987</v>
          </cell>
          <cell r="G120">
            <v>51602</v>
          </cell>
          <cell r="H120">
            <v>51419</v>
          </cell>
          <cell r="I120">
            <v>36757859.600000001</v>
          </cell>
          <cell r="J120">
            <v>3951124.2</v>
          </cell>
        </row>
        <row r="121">
          <cell r="F121">
            <v>444</v>
          </cell>
          <cell r="G121">
            <v>23270</v>
          </cell>
          <cell r="H121">
            <v>23181</v>
          </cell>
          <cell r="I121">
            <v>12789915.800000001</v>
          </cell>
          <cell r="J121">
            <v>1618584.5</v>
          </cell>
        </row>
        <row r="122">
          <cell r="F122">
            <v>26</v>
          </cell>
          <cell r="G122">
            <v>2101</v>
          </cell>
          <cell r="H122">
            <v>2094</v>
          </cell>
          <cell r="I122">
            <v>3685946.4</v>
          </cell>
          <cell r="J122">
            <v>203029.7</v>
          </cell>
        </row>
        <row r="123">
          <cell r="F123">
            <v>117</v>
          </cell>
          <cell r="G123">
            <v>8497</v>
          </cell>
          <cell r="H123">
            <v>8484</v>
          </cell>
          <cell r="I123">
            <v>9897347</v>
          </cell>
          <cell r="J123">
            <v>733873.6</v>
          </cell>
        </row>
        <row r="124">
          <cell r="F124">
            <v>154</v>
          </cell>
          <cell r="G124">
            <v>3712</v>
          </cell>
          <cell r="H124">
            <v>3689</v>
          </cell>
          <cell r="I124">
            <v>2055717.9</v>
          </cell>
          <cell r="J124">
            <v>217807.6</v>
          </cell>
        </row>
        <row r="125">
          <cell r="F125">
            <v>98</v>
          </cell>
          <cell r="G125">
            <v>7865</v>
          </cell>
          <cell r="H125">
            <v>7852</v>
          </cell>
          <cell r="I125">
            <v>4350940.2</v>
          </cell>
          <cell r="J125">
            <v>681282.8</v>
          </cell>
        </row>
        <row r="126">
          <cell r="F126">
            <v>148</v>
          </cell>
          <cell r="G126">
            <v>6157</v>
          </cell>
          <cell r="H126">
            <v>6119</v>
          </cell>
          <cell r="I126">
            <v>3977992.3</v>
          </cell>
          <cell r="J126">
            <v>496546</v>
          </cell>
        </row>
        <row r="127">
          <cell r="F127">
            <v>2241</v>
          </cell>
          <cell r="G127">
            <v>132964</v>
          </cell>
          <cell r="H127">
            <v>132569</v>
          </cell>
          <cell r="I127">
            <v>67887384.900000006</v>
          </cell>
          <cell r="J127">
            <v>10914952.800000001</v>
          </cell>
        </row>
        <row r="128">
          <cell r="F128">
            <v>337</v>
          </cell>
          <cell r="G128">
            <v>44428</v>
          </cell>
          <cell r="H128">
            <v>44347</v>
          </cell>
          <cell r="I128">
            <v>19106270.699999999</v>
          </cell>
          <cell r="J128">
            <v>3798412.2</v>
          </cell>
        </row>
        <row r="129">
          <cell r="F129">
            <v>777</v>
          </cell>
          <cell r="G129">
            <v>24092</v>
          </cell>
          <cell r="H129">
            <v>23967</v>
          </cell>
          <cell r="I129">
            <v>15522971.699999999</v>
          </cell>
          <cell r="J129">
            <v>1906905</v>
          </cell>
        </row>
        <row r="130">
          <cell r="F130">
            <v>326</v>
          </cell>
          <cell r="G130">
            <v>19694</v>
          </cell>
          <cell r="H130">
            <v>19634</v>
          </cell>
          <cell r="I130">
            <v>11179588.1</v>
          </cell>
          <cell r="J130">
            <v>1265322.1000000001</v>
          </cell>
        </row>
        <row r="131">
          <cell r="F131">
            <v>105</v>
          </cell>
          <cell r="G131">
            <v>2837</v>
          </cell>
          <cell r="H131">
            <v>2819</v>
          </cell>
          <cell r="I131">
            <v>936984.3</v>
          </cell>
          <cell r="J131">
            <v>187742.4</v>
          </cell>
        </row>
        <row r="132">
          <cell r="F132">
            <v>696</v>
          </cell>
          <cell r="G132">
            <v>41913</v>
          </cell>
          <cell r="H132">
            <v>41802</v>
          </cell>
          <cell r="I132">
            <v>21141570.100000001</v>
          </cell>
          <cell r="J132">
            <v>3756571.1</v>
          </cell>
        </row>
        <row r="133">
          <cell r="F133">
            <v>260</v>
          </cell>
          <cell r="G133">
            <v>58237</v>
          </cell>
          <cell r="H133">
            <v>58169</v>
          </cell>
          <cell r="I133">
            <v>22415387.399999999</v>
          </cell>
          <cell r="J133">
            <v>5843432.5999999996</v>
          </cell>
        </row>
        <row r="134">
          <cell r="F134">
            <v>44</v>
          </cell>
          <cell r="G134">
            <v>8778</v>
          </cell>
          <cell r="H134">
            <v>8763</v>
          </cell>
          <cell r="I134">
            <v>7564838.7999999998</v>
          </cell>
          <cell r="J134">
            <v>704929.8</v>
          </cell>
        </row>
        <row r="135">
          <cell r="F135">
            <v>64</v>
          </cell>
          <cell r="G135">
            <v>1904</v>
          </cell>
          <cell r="H135">
            <v>1890</v>
          </cell>
          <cell r="I135">
            <v>1317010.3</v>
          </cell>
          <cell r="J135">
            <v>141902.29999999999</v>
          </cell>
        </row>
        <row r="136">
          <cell r="F136">
            <v>152</v>
          </cell>
          <cell r="G136">
            <v>47555</v>
          </cell>
          <cell r="H136">
            <v>47516</v>
          </cell>
          <cell r="I136">
            <v>13533538.300000001</v>
          </cell>
          <cell r="J136">
            <v>4996600.5</v>
          </cell>
        </row>
        <row r="137">
          <cell r="F137">
            <v>331</v>
          </cell>
          <cell r="G137">
            <v>85758</v>
          </cell>
          <cell r="H137">
            <v>85667</v>
          </cell>
          <cell r="I137">
            <v>41197110.100000001</v>
          </cell>
          <cell r="J137">
            <v>7288485.5999999996</v>
          </cell>
        </row>
        <row r="138">
          <cell r="F138">
            <v>110</v>
          </cell>
          <cell r="G138">
            <v>2748</v>
          </cell>
          <cell r="H138">
            <v>2695</v>
          </cell>
          <cell r="I138">
            <v>2076379.4</v>
          </cell>
          <cell r="J138">
            <v>240684.6</v>
          </cell>
        </row>
        <row r="139">
          <cell r="F139">
            <v>92</v>
          </cell>
          <cell r="G139">
            <v>21529</v>
          </cell>
          <cell r="H139">
            <v>21513</v>
          </cell>
          <cell r="I139">
            <v>10714781.5</v>
          </cell>
          <cell r="J139">
            <v>1609083.3</v>
          </cell>
        </row>
        <row r="140">
          <cell r="F140">
            <v>79</v>
          </cell>
          <cell r="G140">
            <v>47723</v>
          </cell>
          <cell r="H140">
            <v>47706</v>
          </cell>
          <cell r="I140">
            <v>22236156.100000001</v>
          </cell>
          <cell r="J140">
            <v>4263076.7</v>
          </cell>
        </row>
        <row r="141">
          <cell r="F141">
            <v>25</v>
          </cell>
          <cell r="G141">
            <v>12692</v>
          </cell>
          <cell r="H141">
            <v>12690</v>
          </cell>
          <cell r="I141">
            <v>5495512.5</v>
          </cell>
          <cell r="J141">
            <v>1104522.8</v>
          </cell>
        </row>
        <row r="142">
          <cell r="F142">
            <v>25</v>
          </cell>
          <cell r="G142">
            <v>1066</v>
          </cell>
          <cell r="H142">
            <v>1063</v>
          </cell>
          <cell r="I142">
            <v>674280.6</v>
          </cell>
          <cell r="J142">
            <v>71118.2</v>
          </cell>
        </row>
        <row r="143">
          <cell r="F143">
            <v>1272</v>
          </cell>
          <cell r="G143">
            <v>35291</v>
          </cell>
          <cell r="H143">
            <v>35026</v>
          </cell>
          <cell r="I143">
            <v>17193816.300000001</v>
          </cell>
          <cell r="J143">
            <v>2403896.2000000002</v>
          </cell>
        </row>
        <row r="144">
          <cell r="F144">
            <v>782</v>
          </cell>
          <cell r="G144">
            <v>17881</v>
          </cell>
          <cell r="H144">
            <v>17624</v>
          </cell>
          <cell r="I144">
            <v>6427463.5</v>
          </cell>
          <cell r="J144">
            <v>1141378.1000000001</v>
          </cell>
        </row>
        <row r="145">
          <cell r="F145">
            <v>245</v>
          </cell>
          <cell r="G145">
            <v>4039</v>
          </cell>
          <cell r="H145">
            <v>3962</v>
          </cell>
          <cell r="I145">
            <v>415689.2</v>
          </cell>
          <cell r="J145">
            <v>177184.2</v>
          </cell>
        </row>
        <row r="146">
          <cell r="F146">
            <v>9</v>
          </cell>
          <cell r="G146" t="str">
            <v>к</v>
          </cell>
          <cell r="H146" t="str">
            <v>к</v>
          </cell>
          <cell r="I146" t="str">
            <v>к</v>
          </cell>
          <cell r="J146" t="str">
            <v>к</v>
          </cell>
        </row>
        <row r="147">
          <cell r="F147">
            <v>51</v>
          </cell>
          <cell r="G147" t="str">
            <v>к</v>
          </cell>
          <cell r="H147" t="str">
            <v>к</v>
          </cell>
          <cell r="I147" t="str">
            <v>к</v>
          </cell>
          <cell r="J147" t="str">
            <v>к</v>
          </cell>
        </row>
        <row r="148">
          <cell r="F148">
            <v>86</v>
          </cell>
          <cell r="G148">
            <v>2281</v>
          </cell>
          <cell r="H148">
            <v>2256</v>
          </cell>
          <cell r="I148">
            <v>926163.8</v>
          </cell>
          <cell r="J148">
            <v>136716</v>
          </cell>
        </row>
        <row r="149">
          <cell r="F149">
            <v>212</v>
          </cell>
          <cell r="G149">
            <v>5833</v>
          </cell>
          <cell r="H149">
            <v>5758</v>
          </cell>
          <cell r="I149">
            <v>2026973.1</v>
          </cell>
          <cell r="J149">
            <v>366306.5</v>
          </cell>
        </row>
        <row r="150">
          <cell r="F150">
            <v>179</v>
          </cell>
          <cell r="G150">
            <v>3521</v>
          </cell>
          <cell r="H150">
            <v>3463</v>
          </cell>
          <cell r="I150">
            <v>1819720.1</v>
          </cell>
          <cell r="J150">
            <v>234138.9</v>
          </cell>
        </row>
        <row r="151">
          <cell r="F151">
            <v>4635</v>
          </cell>
          <cell r="G151">
            <v>62641</v>
          </cell>
          <cell r="H151">
            <v>61683</v>
          </cell>
          <cell r="I151">
            <v>34045682.5</v>
          </cell>
          <cell r="J151">
            <v>5028354.0999999996</v>
          </cell>
        </row>
        <row r="152">
          <cell r="F152">
            <v>3766</v>
          </cell>
          <cell r="G152">
            <v>56042</v>
          </cell>
          <cell r="H152">
            <v>55294</v>
          </cell>
          <cell r="I152">
            <v>29417731.100000001</v>
          </cell>
          <cell r="J152">
            <v>4510478.5</v>
          </cell>
        </row>
        <row r="153">
          <cell r="F153">
            <v>869</v>
          </cell>
          <cell r="G153">
            <v>6599</v>
          </cell>
          <cell r="H153">
            <v>6389</v>
          </cell>
          <cell r="I153">
            <v>4627951.4000000004</v>
          </cell>
          <cell r="J153">
            <v>517875.6</v>
          </cell>
        </row>
        <row r="154">
          <cell r="F154">
            <v>1908</v>
          </cell>
          <cell r="G154">
            <v>313447</v>
          </cell>
          <cell r="H154">
            <v>313211</v>
          </cell>
          <cell r="I154">
            <v>638437737.60000002</v>
          </cell>
          <cell r="J154">
            <v>31880336.300000001</v>
          </cell>
        </row>
        <row r="155">
          <cell r="F155">
            <v>1908</v>
          </cell>
          <cell r="G155">
            <v>313447</v>
          </cell>
          <cell r="H155">
            <v>313211</v>
          </cell>
          <cell r="I155">
            <v>638437737.60000002</v>
          </cell>
          <cell r="J155">
            <v>31880336.300000001</v>
          </cell>
        </row>
        <row r="156">
          <cell r="F156">
            <v>769</v>
          </cell>
          <cell r="G156">
            <v>174815</v>
          </cell>
          <cell r="H156">
            <v>174706</v>
          </cell>
          <cell r="I156">
            <v>434654795.10000002</v>
          </cell>
          <cell r="J156">
            <v>21836533.199999999</v>
          </cell>
        </row>
        <row r="157">
          <cell r="F157">
            <v>281</v>
          </cell>
          <cell r="G157">
            <v>62370</v>
          </cell>
          <cell r="H157">
            <v>62334</v>
          </cell>
          <cell r="I157">
            <v>142345244.30000001</v>
          </cell>
          <cell r="J157">
            <v>4581946.4000000004</v>
          </cell>
        </row>
        <row r="158">
          <cell r="F158">
            <v>858</v>
          </cell>
          <cell r="G158">
            <v>76262</v>
          </cell>
          <cell r="H158">
            <v>76171</v>
          </cell>
          <cell r="I158">
            <v>61437698.200000003</v>
          </cell>
          <cell r="J158">
            <v>5461856.7000000002</v>
          </cell>
        </row>
        <row r="159">
          <cell r="F159">
            <v>3604</v>
          </cell>
          <cell r="G159">
            <v>128243</v>
          </cell>
          <cell r="H159">
            <v>127787</v>
          </cell>
          <cell r="I159">
            <v>33905991.100000001</v>
          </cell>
          <cell r="J159">
            <v>7658976.7999999998</v>
          </cell>
        </row>
        <row r="160">
          <cell r="F160">
            <v>1680</v>
          </cell>
          <cell r="G160">
            <v>82248</v>
          </cell>
          <cell r="H160">
            <v>82125</v>
          </cell>
          <cell r="I160">
            <v>13946047.1</v>
          </cell>
          <cell r="J160">
            <v>4949334.5</v>
          </cell>
        </row>
        <row r="161">
          <cell r="F161">
            <v>227</v>
          </cell>
          <cell r="G161">
            <v>18979</v>
          </cell>
          <cell r="H161">
            <v>18940</v>
          </cell>
          <cell r="I161">
            <v>2892094</v>
          </cell>
          <cell r="J161">
            <v>1123628.3999999999</v>
          </cell>
        </row>
        <row r="162">
          <cell r="F162">
            <v>1644</v>
          </cell>
          <cell r="G162">
            <v>26518</v>
          </cell>
          <cell r="H162">
            <v>26244</v>
          </cell>
          <cell r="I162">
            <v>17008046</v>
          </cell>
          <cell r="J162">
            <v>1539549.8</v>
          </cell>
        </row>
        <row r="163">
          <cell r="F163">
            <v>918</v>
          </cell>
          <cell r="G163">
            <v>18996</v>
          </cell>
          <cell r="H163">
            <v>18839</v>
          </cell>
          <cell r="I163">
            <v>4522968.5999999996</v>
          </cell>
          <cell r="J163">
            <v>1090853</v>
          </cell>
        </row>
        <row r="164">
          <cell r="F164">
            <v>184</v>
          </cell>
          <cell r="G164">
            <v>1920</v>
          </cell>
          <cell r="H164">
            <v>1895</v>
          </cell>
          <cell r="I164">
            <v>416389.6</v>
          </cell>
          <cell r="J164">
            <v>118685.9</v>
          </cell>
        </row>
        <row r="165">
          <cell r="F165">
            <v>542</v>
          </cell>
          <cell r="G165">
            <v>5602</v>
          </cell>
          <cell r="H165">
            <v>5510</v>
          </cell>
          <cell r="I165">
            <v>12068687.800000001</v>
          </cell>
          <cell r="J165">
            <v>330010.90000000002</v>
          </cell>
        </row>
        <row r="166">
          <cell r="F166">
            <v>53</v>
          </cell>
          <cell r="G166">
            <v>498</v>
          </cell>
          <cell r="H166">
            <v>478</v>
          </cell>
          <cell r="I166">
            <v>59804</v>
          </cell>
          <cell r="J166">
            <v>46464.1</v>
          </cell>
        </row>
        <row r="167">
          <cell r="F167">
            <v>27468</v>
          </cell>
          <cell r="G167">
            <v>257785</v>
          </cell>
          <cell r="H167">
            <v>251841</v>
          </cell>
          <cell r="I167">
            <v>221404892.09999999</v>
          </cell>
          <cell r="J167">
            <v>14925316.1</v>
          </cell>
        </row>
        <row r="168">
          <cell r="F168">
            <v>16424</v>
          </cell>
          <cell r="G168">
            <v>142794</v>
          </cell>
          <cell r="H168">
            <v>139021</v>
          </cell>
          <cell r="I168">
            <v>128000246.09999999</v>
          </cell>
          <cell r="J168">
            <v>7780973</v>
          </cell>
        </row>
        <row r="169">
          <cell r="F169">
            <v>2232</v>
          </cell>
          <cell r="G169">
            <v>9684</v>
          </cell>
          <cell r="H169">
            <v>9291</v>
          </cell>
          <cell r="I169">
            <v>14562474.9</v>
          </cell>
          <cell r="J169">
            <v>563492.9</v>
          </cell>
        </row>
        <row r="170">
          <cell r="F170">
            <v>14192</v>
          </cell>
          <cell r="G170">
            <v>133110</v>
          </cell>
          <cell r="H170">
            <v>129730</v>
          </cell>
          <cell r="I170">
            <v>113437771.2</v>
          </cell>
          <cell r="J170">
            <v>7217480.0999999996</v>
          </cell>
        </row>
        <row r="171">
          <cell r="F171">
            <v>2483</v>
          </cell>
          <cell r="G171">
            <v>42491</v>
          </cell>
          <cell r="H171">
            <v>42010</v>
          </cell>
          <cell r="I171">
            <v>48684609.100000001</v>
          </cell>
          <cell r="J171">
            <v>3021710.4</v>
          </cell>
        </row>
        <row r="172">
          <cell r="F172">
            <v>1022</v>
          </cell>
          <cell r="G172">
            <v>23433</v>
          </cell>
          <cell r="H172">
            <v>23263</v>
          </cell>
          <cell r="I172">
            <v>32779022.699999999</v>
          </cell>
          <cell r="J172">
            <v>1627385.8</v>
          </cell>
        </row>
        <row r="173">
          <cell r="F173">
            <v>981</v>
          </cell>
          <cell r="G173">
            <v>12423</v>
          </cell>
          <cell r="H173">
            <v>12199</v>
          </cell>
          <cell r="I173">
            <v>11102069.800000001</v>
          </cell>
          <cell r="J173">
            <v>803551</v>
          </cell>
        </row>
        <row r="174">
          <cell r="F174">
            <v>480</v>
          </cell>
          <cell r="G174">
            <v>6635</v>
          </cell>
          <cell r="H174">
            <v>6548</v>
          </cell>
          <cell r="I174">
            <v>4803516.5999999996</v>
          </cell>
          <cell r="J174">
            <v>590773.6</v>
          </cell>
        </row>
        <row r="175">
          <cell r="F175">
            <v>8561</v>
          </cell>
          <cell r="G175">
            <v>72500</v>
          </cell>
          <cell r="H175">
            <v>70810</v>
          </cell>
          <cell r="I175">
            <v>44720036.899999999</v>
          </cell>
          <cell r="J175">
            <v>4122632.7</v>
          </cell>
        </row>
        <row r="176">
          <cell r="F176">
            <v>385</v>
          </cell>
          <cell r="G176">
            <v>4591</v>
          </cell>
          <cell r="H176">
            <v>4534</v>
          </cell>
          <cell r="I176">
            <v>3134340.5</v>
          </cell>
          <cell r="J176">
            <v>356654.8</v>
          </cell>
        </row>
        <row r="177">
          <cell r="F177">
            <v>6215</v>
          </cell>
          <cell r="G177">
            <v>51919</v>
          </cell>
          <cell r="H177">
            <v>50752</v>
          </cell>
          <cell r="I177">
            <v>31036336.600000001</v>
          </cell>
          <cell r="J177">
            <v>2883290.2</v>
          </cell>
        </row>
        <row r="178">
          <cell r="F178">
            <v>738</v>
          </cell>
          <cell r="G178">
            <v>3872</v>
          </cell>
          <cell r="H178">
            <v>3683</v>
          </cell>
          <cell r="I178">
            <v>2682408.9</v>
          </cell>
          <cell r="J178">
            <v>177560.5</v>
          </cell>
        </row>
        <row r="179">
          <cell r="F179">
            <v>1223</v>
          </cell>
          <cell r="G179">
            <v>12118</v>
          </cell>
          <cell r="H179">
            <v>11841</v>
          </cell>
          <cell r="I179">
            <v>7866950.9000000004</v>
          </cell>
          <cell r="J179">
            <v>705127.2</v>
          </cell>
        </row>
        <row r="180">
          <cell r="F180">
            <v>89538</v>
          </cell>
          <cell r="G180">
            <v>989402</v>
          </cell>
          <cell r="H180">
            <v>971316</v>
          </cell>
          <cell r="I180">
            <v>3061652945.5</v>
          </cell>
          <cell r="J180">
            <v>79120067.400000006</v>
          </cell>
        </row>
        <row r="181">
          <cell r="F181">
            <v>7375</v>
          </cell>
          <cell r="G181">
            <v>62033</v>
          </cell>
          <cell r="H181">
            <v>60495</v>
          </cell>
          <cell r="I181">
            <v>201687312.19999999</v>
          </cell>
          <cell r="J181">
            <v>4843624.4000000004</v>
          </cell>
        </row>
        <row r="182">
          <cell r="F182">
            <v>1395</v>
          </cell>
          <cell r="G182">
            <v>20977</v>
          </cell>
          <cell r="H182">
            <v>20705</v>
          </cell>
          <cell r="I182">
            <v>139074042.09999999</v>
          </cell>
          <cell r="J182">
            <v>2491349.9</v>
          </cell>
        </row>
        <row r="183">
          <cell r="F183">
            <v>2571</v>
          </cell>
          <cell r="G183">
            <v>16326</v>
          </cell>
          <cell r="H183">
            <v>15719</v>
          </cell>
          <cell r="I183">
            <v>12321151.800000001</v>
          </cell>
          <cell r="J183">
            <v>895146.7</v>
          </cell>
        </row>
        <row r="184">
          <cell r="F184">
            <v>3349</v>
          </cell>
          <cell r="G184">
            <v>24537</v>
          </cell>
          <cell r="H184">
            <v>23888</v>
          </cell>
          <cell r="I184">
            <v>49908324.899999999</v>
          </cell>
          <cell r="J184">
            <v>1440221.9</v>
          </cell>
        </row>
        <row r="185">
          <cell r="F185">
            <v>60</v>
          </cell>
          <cell r="G185">
            <v>193</v>
          </cell>
          <cell r="H185">
            <v>183</v>
          </cell>
          <cell r="I185">
            <v>383793.4</v>
          </cell>
          <cell r="J185">
            <v>16905.900000000001</v>
          </cell>
        </row>
        <row r="186">
          <cell r="F186">
            <v>67256</v>
          </cell>
          <cell r="G186">
            <v>504414</v>
          </cell>
          <cell r="H186">
            <v>491261</v>
          </cell>
          <cell r="I186">
            <v>2320308938.0999999</v>
          </cell>
          <cell r="J186">
            <v>45458398</v>
          </cell>
        </row>
        <row r="187">
          <cell r="F187">
            <v>4557</v>
          </cell>
          <cell r="G187">
            <v>18831</v>
          </cell>
          <cell r="H187">
            <v>17914</v>
          </cell>
          <cell r="I187">
            <v>42950633.899999999</v>
          </cell>
          <cell r="J187">
            <v>1313471.6000000001</v>
          </cell>
        </row>
        <row r="188">
          <cell r="F188">
            <v>3451</v>
          </cell>
          <cell r="G188">
            <v>31310</v>
          </cell>
          <cell r="H188">
            <v>30597</v>
          </cell>
          <cell r="I188">
            <v>188445158.19999999</v>
          </cell>
          <cell r="J188">
            <v>3436346.3</v>
          </cell>
        </row>
        <row r="189">
          <cell r="F189">
            <v>6275</v>
          </cell>
          <cell r="G189">
            <v>102647</v>
          </cell>
          <cell r="H189">
            <v>101291</v>
          </cell>
          <cell r="I189">
            <v>373463755.10000002</v>
          </cell>
          <cell r="J189">
            <v>8254341.5</v>
          </cell>
        </row>
        <row r="190">
          <cell r="F190">
            <v>8396</v>
          </cell>
          <cell r="G190">
            <v>76502</v>
          </cell>
          <cell r="H190">
            <v>74988</v>
          </cell>
          <cell r="I190">
            <v>263833037.30000001</v>
          </cell>
          <cell r="J190">
            <v>8309884.0999999996</v>
          </cell>
        </row>
        <row r="191">
          <cell r="F191">
            <v>1882</v>
          </cell>
          <cell r="G191">
            <v>11980</v>
          </cell>
          <cell r="H191">
            <v>11697</v>
          </cell>
          <cell r="I191">
            <v>63091522.200000003</v>
          </cell>
          <cell r="J191">
            <v>1117293.1000000001</v>
          </cell>
        </row>
        <row r="192">
          <cell r="F192">
            <v>5360</v>
          </cell>
          <cell r="G192">
            <v>33589</v>
          </cell>
          <cell r="H192">
            <v>32746</v>
          </cell>
          <cell r="I192">
            <v>114482274.90000001</v>
          </cell>
          <cell r="J192">
            <v>3567522.8</v>
          </cell>
        </row>
        <row r="193">
          <cell r="F193">
            <v>16317</v>
          </cell>
          <cell r="G193">
            <v>110678</v>
          </cell>
          <cell r="H193">
            <v>106930</v>
          </cell>
          <cell r="I193">
            <v>876330962.89999998</v>
          </cell>
          <cell r="J193">
            <v>8754835.5</v>
          </cell>
        </row>
        <row r="194">
          <cell r="F194">
            <v>21018</v>
          </cell>
          <cell r="G194">
            <v>118877</v>
          </cell>
          <cell r="H194">
            <v>115098</v>
          </cell>
          <cell r="I194">
            <v>397711593.60000002</v>
          </cell>
          <cell r="J194">
            <v>10704703.1</v>
          </cell>
        </row>
        <row r="195">
          <cell r="F195">
            <v>14907</v>
          </cell>
          <cell r="G195">
            <v>422955</v>
          </cell>
          <cell r="H195">
            <v>419560</v>
          </cell>
          <cell r="I195">
            <v>539656695.20000005</v>
          </cell>
          <cell r="J195">
            <v>28818045</v>
          </cell>
        </row>
        <row r="196">
          <cell r="F196">
            <v>6826</v>
          </cell>
          <cell r="G196">
            <v>219152</v>
          </cell>
          <cell r="H196">
            <v>217601</v>
          </cell>
          <cell r="I196">
            <v>269920475.19999999</v>
          </cell>
          <cell r="J196">
            <v>14325870.5</v>
          </cell>
        </row>
        <row r="197">
          <cell r="F197">
            <v>877</v>
          </cell>
          <cell r="G197">
            <v>9117</v>
          </cell>
          <cell r="H197">
            <v>8853</v>
          </cell>
          <cell r="I197">
            <v>9665146.6999999993</v>
          </cell>
          <cell r="J197">
            <v>457183.9</v>
          </cell>
        </row>
        <row r="198">
          <cell r="F198">
            <v>1280</v>
          </cell>
          <cell r="G198">
            <v>46491</v>
          </cell>
          <cell r="H198">
            <v>46288</v>
          </cell>
          <cell r="I198">
            <v>73765122.700000003</v>
          </cell>
          <cell r="J198">
            <v>3037327.2</v>
          </cell>
        </row>
        <row r="199">
          <cell r="F199">
            <v>318</v>
          </cell>
          <cell r="G199">
            <v>16293</v>
          </cell>
          <cell r="H199">
            <v>16202</v>
          </cell>
          <cell r="I199">
            <v>34372000.200000003</v>
          </cell>
          <cell r="J199">
            <v>1362808.4</v>
          </cell>
        </row>
        <row r="200">
          <cell r="F200">
            <v>852</v>
          </cell>
          <cell r="G200">
            <v>7438</v>
          </cell>
          <cell r="H200">
            <v>7236</v>
          </cell>
          <cell r="I200">
            <v>7074156.5999999996</v>
          </cell>
          <cell r="J200">
            <v>398964.8</v>
          </cell>
        </row>
        <row r="201">
          <cell r="F201">
            <v>356</v>
          </cell>
          <cell r="G201">
            <v>3387</v>
          </cell>
          <cell r="H201">
            <v>3308</v>
          </cell>
          <cell r="I201">
            <v>1703235.7</v>
          </cell>
          <cell r="J201">
            <v>178588.7</v>
          </cell>
        </row>
        <row r="202">
          <cell r="F202">
            <v>3402</v>
          </cell>
          <cell r="G202">
            <v>115060</v>
          </cell>
          <cell r="H202">
            <v>114282</v>
          </cell>
          <cell r="I202">
            <v>137386154.90000001</v>
          </cell>
          <cell r="J202">
            <v>8566194.1999999993</v>
          </cell>
        </row>
        <row r="203">
          <cell r="F203">
            <v>126</v>
          </cell>
          <cell r="G203">
            <v>525</v>
          </cell>
          <cell r="H203">
            <v>490</v>
          </cell>
          <cell r="I203">
            <v>323224.2</v>
          </cell>
          <cell r="J203">
            <v>17772.3</v>
          </cell>
        </row>
        <row r="204">
          <cell r="F204">
            <v>870</v>
          </cell>
          <cell r="G204">
            <v>5492</v>
          </cell>
          <cell r="H204">
            <v>5300</v>
          </cell>
          <cell r="I204">
            <v>5447179</v>
          </cell>
          <cell r="J204">
            <v>473335</v>
          </cell>
        </row>
        <row r="205">
          <cell r="F205">
            <v>15252</v>
          </cell>
          <cell r="G205">
            <v>764165</v>
          </cell>
          <cell r="H205">
            <v>760885</v>
          </cell>
          <cell r="I205">
            <v>437226465.89999998</v>
          </cell>
          <cell r="J205">
            <v>68108672.200000003</v>
          </cell>
        </row>
        <row r="206">
          <cell r="F206">
            <v>7523</v>
          </cell>
          <cell r="G206">
            <v>470798</v>
          </cell>
          <cell r="H206">
            <v>469024</v>
          </cell>
          <cell r="I206">
            <v>216967422.09999999</v>
          </cell>
          <cell r="J206">
            <v>39883527.799999997</v>
          </cell>
        </row>
        <row r="207">
          <cell r="F207">
            <v>3</v>
          </cell>
          <cell r="G207" t="str">
            <v>к</v>
          </cell>
          <cell r="H207" t="str">
            <v>к</v>
          </cell>
          <cell r="I207" t="str">
            <v>к</v>
          </cell>
          <cell r="J207" t="str">
            <v>к</v>
          </cell>
        </row>
        <row r="208">
          <cell r="F208">
            <v>123</v>
          </cell>
          <cell r="G208" t="str">
            <v>к</v>
          </cell>
          <cell r="H208" t="str">
            <v>к</v>
          </cell>
          <cell r="I208" t="str">
            <v>к</v>
          </cell>
          <cell r="J208" t="str">
            <v>к</v>
          </cell>
        </row>
        <row r="209">
          <cell r="F209">
            <v>1634</v>
          </cell>
          <cell r="G209">
            <v>97943</v>
          </cell>
          <cell r="H209">
            <v>97417</v>
          </cell>
          <cell r="I209">
            <v>13315840.199999999</v>
          </cell>
          <cell r="J209">
            <v>5745133.7999999998</v>
          </cell>
        </row>
        <row r="210">
          <cell r="F210">
            <v>5747</v>
          </cell>
          <cell r="G210">
            <v>71897</v>
          </cell>
          <cell r="H210">
            <v>70672</v>
          </cell>
          <cell r="I210">
            <v>56787282.899999999</v>
          </cell>
          <cell r="J210">
            <v>3782642.5</v>
          </cell>
        </row>
        <row r="211">
          <cell r="F211">
            <v>16</v>
          </cell>
          <cell r="G211" t="str">
            <v>к</v>
          </cell>
          <cell r="H211" t="str">
            <v>к</v>
          </cell>
          <cell r="I211" t="str">
            <v>к</v>
          </cell>
          <cell r="J211" t="str">
            <v>к</v>
          </cell>
        </row>
        <row r="212">
          <cell r="F212">
            <v>120</v>
          </cell>
          <cell r="G212">
            <v>3953</v>
          </cell>
          <cell r="H212">
            <v>3902</v>
          </cell>
          <cell r="I212">
            <v>2695390.2</v>
          </cell>
          <cell r="J212">
            <v>399989.6</v>
          </cell>
        </row>
        <row r="213">
          <cell r="F213">
            <v>13</v>
          </cell>
          <cell r="G213" t="str">
            <v>к</v>
          </cell>
          <cell r="H213" t="str">
            <v>к</v>
          </cell>
          <cell r="I213" t="str">
            <v>к</v>
          </cell>
          <cell r="J213" t="str">
            <v>к</v>
          </cell>
        </row>
        <row r="214">
          <cell r="F214">
            <v>55</v>
          </cell>
          <cell r="G214">
            <v>437</v>
          </cell>
          <cell r="H214">
            <v>416</v>
          </cell>
          <cell r="I214">
            <v>566280.4</v>
          </cell>
          <cell r="J214">
            <v>43796.9</v>
          </cell>
        </row>
        <row r="215">
          <cell r="F215">
            <v>27</v>
          </cell>
          <cell r="G215">
            <v>162</v>
          </cell>
          <cell r="H215">
            <v>149</v>
          </cell>
          <cell r="I215">
            <v>27195.8</v>
          </cell>
          <cell r="J215">
            <v>8455.7000000000007</v>
          </cell>
        </row>
        <row r="216">
          <cell r="F216">
            <v>25</v>
          </cell>
          <cell r="G216" t="str">
            <v>к</v>
          </cell>
          <cell r="H216" t="str">
            <v>к</v>
          </cell>
          <cell r="I216" t="str">
            <v>к</v>
          </cell>
          <cell r="J216" t="str">
            <v>к</v>
          </cell>
        </row>
        <row r="217">
          <cell r="F217">
            <v>103</v>
          </cell>
          <cell r="G217">
            <v>18516</v>
          </cell>
          <cell r="H217">
            <v>18490</v>
          </cell>
          <cell r="I217">
            <v>40414981.100000001</v>
          </cell>
          <cell r="J217">
            <v>4220250.5999999996</v>
          </cell>
        </row>
        <row r="218">
          <cell r="F218">
            <v>72</v>
          </cell>
          <cell r="G218" t="str">
            <v>к</v>
          </cell>
          <cell r="H218" t="str">
            <v>к</v>
          </cell>
          <cell r="I218" t="str">
            <v>к</v>
          </cell>
          <cell r="J218" t="str">
            <v>к</v>
          </cell>
        </row>
        <row r="219">
          <cell r="F219">
            <v>31</v>
          </cell>
          <cell r="G219" t="str">
            <v>к</v>
          </cell>
          <cell r="H219" t="str">
            <v>к</v>
          </cell>
          <cell r="I219" t="str">
            <v>к</v>
          </cell>
          <cell r="J219" t="str">
            <v>к</v>
          </cell>
        </row>
        <row r="220">
          <cell r="F220">
            <v>7279</v>
          </cell>
          <cell r="G220">
            <v>193880</v>
          </cell>
          <cell r="H220">
            <v>192559</v>
          </cell>
          <cell r="I220">
            <v>170023042.09999999</v>
          </cell>
          <cell r="J220">
            <v>19945157.199999999</v>
          </cell>
        </row>
        <row r="221">
          <cell r="F221">
            <v>1102</v>
          </cell>
          <cell r="G221">
            <v>36936</v>
          </cell>
          <cell r="H221">
            <v>36790</v>
          </cell>
          <cell r="I221">
            <v>28089213.300000001</v>
          </cell>
          <cell r="J221">
            <v>2838661.3</v>
          </cell>
        </row>
        <row r="222">
          <cell r="F222">
            <v>6177</v>
          </cell>
          <cell r="G222">
            <v>156944</v>
          </cell>
          <cell r="H222">
            <v>155769</v>
          </cell>
          <cell r="I222">
            <v>141933828.80000001</v>
          </cell>
          <cell r="J222">
            <v>17106495.899999999</v>
          </cell>
        </row>
        <row r="223">
          <cell r="F223">
            <v>227</v>
          </cell>
          <cell r="G223">
            <v>77018</v>
          </cell>
          <cell r="H223">
            <v>76910</v>
          </cell>
          <cell r="I223">
            <v>7125630.4000000004</v>
          </cell>
          <cell r="J223">
            <v>3659747</v>
          </cell>
        </row>
        <row r="224">
          <cell r="F224">
            <v>6</v>
          </cell>
          <cell r="G224" t="str">
            <v>к</v>
          </cell>
          <cell r="H224" t="str">
            <v>к</v>
          </cell>
          <cell r="I224" t="str">
            <v>к</v>
          </cell>
          <cell r="J224" t="str">
            <v>к</v>
          </cell>
        </row>
        <row r="225">
          <cell r="F225">
            <v>221</v>
          </cell>
          <cell r="G225" t="str">
            <v>к</v>
          </cell>
          <cell r="H225" t="str">
            <v>к</v>
          </cell>
          <cell r="I225" t="str">
            <v>к</v>
          </cell>
          <cell r="J225" t="str">
            <v>к</v>
          </cell>
        </row>
        <row r="226">
          <cell r="F226">
            <v>7285</v>
          </cell>
          <cell r="G226">
            <v>92881</v>
          </cell>
          <cell r="H226">
            <v>91325</v>
          </cell>
          <cell r="I226">
            <v>29548159.699999999</v>
          </cell>
          <cell r="J226">
            <v>4837010.9000000004</v>
          </cell>
        </row>
        <row r="227">
          <cell r="F227">
            <v>1726</v>
          </cell>
          <cell r="G227">
            <v>27515</v>
          </cell>
          <cell r="H227">
            <v>27169</v>
          </cell>
          <cell r="I227">
            <v>8894504.4000000004</v>
          </cell>
          <cell r="J227">
            <v>1689176.3</v>
          </cell>
        </row>
        <row r="228">
          <cell r="F228">
            <v>1040</v>
          </cell>
          <cell r="G228">
            <v>22242</v>
          </cell>
          <cell r="H228">
            <v>22008</v>
          </cell>
          <cell r="I228">
            <v>7895318</v>
          </cell>
          <cell r="J228">
            <v>1444366.7</v>
          </cell>
        </row>
        <row r="229">
          <cell r="F229">
            <v>576</v>
          </cell>
          <cell r="G229">
            <v>4734</v>
          </cell>
          <cell r="H229">
            <v>4637</v>
          </cell>
          <cell r="I229">
            <v>906268.6</v>
          </cell>
          <cell r="J229">
            <v>223859.9</v>
          </cell>
        </row>
        <row r="230">
          <cell r="F230">
            <v>28</v>
          </cell>
          <cell r="G230">
            <v>62</v>
          </cell>
          <cell r="H230">
            <v>60</v>
          </cell>
          <cell r="I230">
            <v>6899.2</v>
          </cell>
          <cell r="J230">
            <v>1569.1</v>
          </cell>
        </row>
        <row r="231">
          <cell r="F231">
            <v>82</v>
          </cell>
          <cell r="G231">
            <v>477</v>
          </cell>
          <cell r="H231">
            <v>464</v>
          </cell>
          <cell r="I231">
            <v>86018.6</v>
          </cell>
          <cell r="J231">
            <v>19380.599999999999</v>
          </cell>
        </row>
        <row r="232">
          <cell r="F232">
            <v>5559</v>
          </cell>
          <cell r="G232">
            <v>65366</v>
          </cell>
          <cell r="H232">
            <v>64156</v>
          </cell>
          <cell r="I232">
            <v>20653655.300000001</v>
          </cell>
          <cell r="J232">
            <v>3147834.6</v>
          </cell>
        </row>
        <row r="233">
          <cell r="F233">
            <v>4443</v>
          </cell>
          <cell r="G233">
            <v>46308</v>
          </cell>
          <cell r="H233">
            <v>45350</v>
          </cell>
          <cell r="I233">
            <v>14753587.1</v>
          </cell>
          <cell r="J233">
            <v>2303675.2000000002</v>
          </cell>
        </row>
        <row r="234">
          <cell r="F234">
            <v>413</v>
          </cell>
          <cell r="G234">
            <v>15452</v>
          </cell>
          <cell r="H234">
            <v>15374</v>
          </cell>
          <cell r="I234">
            <v>5241885.9000000004</v>
          </cell>
          <cell r="J234">
            <v>720497.2</v>
          </cell>
        </row>
        <row r="235">
          <cell r="F235">
            <v>703</v>
          </cell>
          <cell r="G235">
            <v>3606</v>
          </cell>
          <cell r="H235">
            <v>3432</v>
          </cell>
          <cell r="I235">
            <v>658182.30000000005</v>
          </cell>
          <cell r="J235">
            <v>123662.2</v>
          </cell>
        </row>
        <row r="236">
          <cell r="F236">
            <v>13413</v>
          </cell>
          <cell r="G236">
            <v>159000</v>
          </cell>
          <cell r="H236">
            <v>155782</v>
          </cell>
          <cell r="I236">
            <v>139117052.90000001</v>
          </cell>
          <cell r="J236">
            <v>18717913.100000001</v>
          </cell>
        </row>
        <row r="237">
          <cell r="F237">
            <v>2807</v>
          </cell>
          <cell r="G237">
            <v>18476</v>
          </cell>
          <cell r="H237">
            <v>17656</v>
          </cell>
          <cell r="I237">
            <v>6406979.9000000004</v>
          </cell>
          <cell r="J237">
            <v>1130129.6000000001</v>
          </cell>
        </row>
        <row r="238">
          <cell r="F238">
            <v>2453</v>
          </cell>
          <cell r="G238">
            <v>16531</v>
          </cell>
          <cell r="H238">
            <v>15796</v>
          </cell>
          <cell r="I238">
            <v>4960969.4000000004</v>
          </cell>
          <cell r="J238">
            <v>938939.4</v>
          </cell>
        </row>
        <row r="239">
          <cell r="F239">
            <v>354</v>
          </cell>
          <cell r="G239">
            <v>1945</v>
          </cell>
          <cell r="H239">
            <v>1860</v>
          </cell>
          <cell r="I239">
            <v>1446010.5</v>
          </cell>
          <cell r="J239">
            <v>191190.2</v>
          </cell>
        </row>
        <row r="240">
          <cell r="F240">
            <v>835</v>
          </cell>
          <cell r="G240">
            <v>11057</v>
          </cell>
          <cell r="H240">
            <v>10872</v>
          </cell>
          <cell r="I240">
            <v>6804482</v>
          </cell>
          <cell r="J240">
            <v>996951.3</v>
          </cell>
        </row>
        <row r="241">
          <cell r="F241">
            <v>780</v>
          </cell>
          <cell r="G241">
            <v>10872</v>
          </cell>
          <cell r="H241">
            <v>10697</v>
          </cell>
          <cell r="I241">
            <v>6723543.7000000002</v>
          </cell>
          <cell r="J241">
            <v>989461.8</v>
          </cell>
        </row>
        <row r="242">
          <cell r="F242">
            <v>55</v>
          </cell>
          <cell r="G242">
            <v>185</v>
          </cell>
          <cell r="H242">
            <v>175</v>
          </cell>
          <cell r="I242">
            <v>80938.3</v>
          </cell>
          <cell r="J242">
            <v>7489.5</v>
          </cell>
        </row>
        <row r="243">
          <cell r="F243">
            <v>931</v>
          </cell>
          <cell r="G243">
            <v>20632</v>
          </cell>
          <cell r="H243">
            <v>20390</v>
          </cell>
          <cell r="I243">
            <v>9091845.4000000004</v>
          </cell>
          <cell r="J243">
            <v>1839473.8</v>
          </cell>
        </row>
        <row r="244">
          <cell r="F244">
            <v>313</v>
          </cell>
          <cell r="G244">
            <v>1410</v>
          </cell>
          <cell r="H244">
            <v>1355</v>
          </cell>
          <cell r="I244">
            <v>333697.90000000002</v>
          </cell>
          <cell r="J244">
            <v>72267.199999999997</v>
          </cell>
        </row>
        <row r="245">
          <cell r="F245">
            <v>618</v>
          </cell>
          <cell r="G245">
            <v>19222</v>
          </cell>
          <cell r="H245">
            <v>19035</v>
          </cell>
          <cell r="I245">
            <v>8758147.5</v>
          </cell>
          <cell r="J245">
            <v>1767206.6</v>
          </cell>
        </row>
        <row r="246">
          <cell r="F246">
            <v>1877</v>
          </cell>
          <cell r="G246">
            <v>54985</v>
          </cell>
          <cell r="H246">
            <v>54552</v>
          </cell>
          <cell r="I246">
            <v>55103017.899999999</v>
          </cell>
          <cell r="J246">
            <v>6219490</v>
          </cell>
        </row>
        <row r="247">
          <cell r="F247">
            <v>1358</v>
          </cell>
          <cell r="G247">
            <v>40142</v>
          </cell>
          <cell r="H247">
            <v>39826</v>
          </cell>
          <cell r="I247">
            <v>15452944.1</v>
          </cell>
          <cell r="J247">
            <v>3158524.4</v>
          </cell>
        </row>
        <row r="248">
          <cell r="F248">
            <v>260</v>
          </cell>
          <cell r="G248">
            <v>12457</v>
          </cell>
          <cell r="H248">
            <v>12394</v>
          </cell>
          <cell r="I248">
            <v>38543404.700000003</v>
          </cell>
          <cell r="J248">
            <v>2821911.8</v>
          </cell>
        </row>
        <row r="249">
          <cell r="F249">
            <v>16</v>
          </cell>
          <cell r="G249">
            <v>136</v>
          </cell>
          <cell r="H249">
            <v>132</v>
          </cell>
          <cell r="I249">
            <v>80337.100000000006</v>
          </cell>
          <cell r="J249">
            <v>25200.7</v>
          </cell>
        </row>
        <row r="250">
          <cell r="F250">
            <v>243</v>
          </cell>
          <cell r="G250">
            <v>2250</v>
          </cell>
          <cell r="H250">
            <v>2200</v>
          </cell>
          <cell r="I250">
            <v>1026332</v>
          </cell>
          <cell r="J250">
            <v>213853.1</v>
          </cell>
        </row>
        <row r="251">
          <cell r="F251">
            <v>4669</v>
          </cell>
          <cell r="G251">
            <v>33348</v>
          </cell>
          <cell r="H251">
            <v>32465</v>
          </cell>
          <cell r="I251">
            <v>48555675.899999999</v>
          </cell>
          <cell r="J251">
            <v>5893468.0999999996</v>
          </cell>
        </row>
        <row r="252">
          <cell r="F252">
            <v>2294</v>
          </cell>
          <cell r="G252">
            <v>20502</v>
          </cell>
          <cell r="H252">
            <v>19847</v>
          </cell>
          <cell r="I252">
            <v>13155051.800000001</v>
          </cell>
          <cell r="J252">
            <v>2638400.2999999998</v>
          </cell>
        </row>
        <row r="253">
          <cell r="F253">
            <v>1241</v>
          </cell>
          <cell r="G253">
            <v>11884</v>
          </cell>
          <cell r="H253">
            <v>11523</v>
          </cell>
          <cell r="I253">
            <v>10825215.5</v>
          </cell>
          <cell r="J253">
            <v>1745501.3</v>
          </cell>
        </row>
        <row r="254">
          <cell r="F254">
            <v>1053</v>
          </cell>
          <cell r="G254">
            <v>8618</v>
          </cell>
          <cell r="H254">
            <v>8324</v>
          </cell>
          <cell r="I254">
            <v>2329836.2999999998</v>
          </cell>
          <cell r="J254">
            <v>892899</v>
          </cell>
        </row>
        <row r="255">
          <cell r="F255">
            <v>3981</v>
          </cell>
          <cell r="G255">
            <v>63950</v>
          </cell>
          <cell r="H255">
            <v>63176</v>
          </cell>
          <cell r="I255">
            <v>64573142.299999997</v>
          </cell>
          <cell r="J255">
            <v>5103762.5</v>
          </cell>
        </row>
        <row r="256">
          <cell r="F256">
            <v>2366</v>
          </cell>
          <cell r="G256">
            <v>35190</v>
          </cell>
          <cell r="H256">
            <v>34676</v>
          </cell>
          <cell r="I256">
            <v>30249476.5</v>
          </cell>
          <cell r="J256">
            <v>2664569.9</v>
          </cell>
        </row>
        <row r="257">
          <cell r="F257">
            <v>136</v>
          </cell>
          <cell r="G257">
            <v>5919</v>
          </cell>
          <cell r="H257">
            <v>5904</v>
          </cell>
          <cell r="I257">
            <v>1859911.1</v>
          </cell>
          <cell r="J257">
            <v>230163.7</v>
          </cell>
        </row>
        <row r="258">
          <cell r="F258">
            <v>58</v>
          </cell>
          <cell r="G258">
            <v>254</v>
          </cell>
          <cell r="H258">
            <v>250</v>
          </cell>
          <cell r="I258">
            <v>82302.2</v>
          </cell>
          <cell r="J258">
            <v>23618.3</v>
          </cell>
        </row>
        <row r="259">
          <cell r="F259">
            <v>244</v>
          </cell>
          <cell r="G259">
            <v>492</v>
          </cell>
          <cell r="H259">
            <v>327</v>
          </cell>
          <cell r="I259">
            <v>5225254.8</v>
          </cell>
          <cell r="J259">
            <v>22158.400000000001</v>
          </cell>
        </row>
        <row r="260">
          <cell r="F260">
            <v>1928</v>
          </cell>
          <cell r="G260">
            <v>28525</v>
          </cell>
          <cell r="H260">
            <v>28195</v>
          </cell>
          <cell r="I260">
            <v>23082008.399999999</v>
          </cell>
          <cell r="J260">
            <v>2388629.5</v>
          </cell>
        </row>
        <row r="261">
          <cell r="F261">
            <v>368</v>
          </cell>
          <cell r="G261">
            <v>20137</v>
          </cell>
          <cell r="H261">
            <v>20137</v>
          </cell>
          <cell r="I261">
            <v>24368174.899999999</v>
          </cell>
          <cell r="J261">
            <v>1801760.6</v>
          </cell>
        </row>
        <row r="262">
          <cell r="F262">
            <v>313</v>
          </cell>
          <cell r="G262">
            <v>20098</v>
          </cell>
          <cell r="H262">
            <v>20098</v>
          </cell>
          <cell r="I262">
            <v>24357231.899999999</v>
          </cell>
          <cell r="J262">
            <v>1798379.2</v>
          </cell>
        </row>
        <row r="263">
          <cell r="F263">
            <v>3</v>
          </cell>
          <cell r="G263" t="str">
            <v>к</v>
          </cell>
          <cell r="H263" t="str">
            <v>к</v>
          </cell>
          <cell r="I263" t="str">
            <v>к</v>
          </cell>
          <cell r="J263">
            <v>382</v>
          </cell>
        </row>
        <row r="264">
          <cell r="F264">
            <v>52</v>
          </cell>
          <cell r="G264" t="str">
            <v>к</v>
          </cell>
          <cell r="H264" t="str">
            <v>к</v>
          </cell>
          <cell r="I264" t="str">
            <v>к</v>
          </cell>
          <cell r="J264">
            <v>2999.4</v>
          </cell>
        </row>
        <row r="265">
          <cell r="F265">
            <v>1247</v>
          </cell>
          <cell r="G265">
            <v>8623</v>
          </cell>
          <cell r="H265">
            <v>8363</v>
          </cell>
          <cell r="I265">
            <v>9955490.9000000004</v>
          </cell>
          <cell r="J265">
            <v>637432</v>
          </cell>
        </row>
        <row r="266">
          <cell r="F266">
            <v>686</v>
          </cell>
          <cell r="G266">
            <v>4152</v>
          </cell>
          <cell r="H266">
            <v>3992</v>
          </cell>
          <cell r="I266">
            <v>8539456.5</v>
          </cell>
          <cell r="J266">
            <v>307660.3</v>
          </cell>
        </row>
        <row r="267">
          <cell r="F267">
            <v>331</v>
          </cell>
          <cell r="G267">
            <v>3034</v>
          </cell>
          <cell r="H267">
            <v>2956</v>
          </cell>
          <cell r="I267">
            <v>995245</v>
          </cell>
          <cell r="J267">
            <v>140690</v>
          </cell>
        </row>
        <row r="268">
          <cell r="F268">
            <v>230</v>
          </cell>
          <cell r="G268">
            <v>1437</v>
          </cell>
          <cell r="H268">
            <v>1415</v>
          </cell>
          <cell r="I268">
            <v>420789.4</v>
          </cell>
          <cell r="J268">
            <v>189081.7</v>
          </cell>
        </row>
        <row r="269">
          <cell r="F269">
            <v>34058</v>
          </cell>
          <cell r="G269">
            <v>162644</v>
          </cell>
          <cell r="H269">
            <v>153736</v>
          </cell>
          <cell r="I269">
            <v>99482366.400000006</v>
          </cell>
          <cell r="J269">
            <v>8996543.6999999993</v>
          </cell>
        </row>
        <row r="270">
          <cell r="F270">
            <v>34058</v>
          </cell>
          <cell r="G270">
            <v>162644</v>
          </cell>
          <cell r="H270">
            <v>153736</v>
          </cell>
          <cell r="I270">
            <v>99482366.400000006</v>
          </cell>
          <cell r="J270">
            <v>8996543.6999999993</v>
          </cell>
        </row>
        <row r="271">
          <cell r="F271">
            <v>1663</v>
          </cell>
          <cell r="G271">
            <v>4385</v>
          </cell>
          <cell r="H271">
            <v>4021</v>
          </cell>
          <cell r="I271">
            <v>9856526.4000000004</v>
          </cell>
          <cell r="J271">
            <v>306220.3</v>
          </cell>
        </row>
        <row r="272">
          <cell r="F272">
            <v>29804</v>
          </cell>
          <cell r="G272">
            <v>146388</v>
          </cell>
          <cell r="H272">
            <v>138590</v>
          </cell>
          <cell r="I272">
            <v>85315052.599999994</v>
          </cell>
          <cell r="J272">
            <v>8022775</v>
          </cell>
        </row>
        <row r="273">
          <cell r="F273">
            <v>2591</v>
          </cell>
          <cell r="G273">
            <v>11871</v>
          </cell>
          <cell r="H273">
            <v>11125</v>
          </cell>
          <cell r="I273">
            <v>4310787.4000000004</v>
          </cell>
          <cell r="J273">
            <v>667548.4</v>
          </cell>
        </row>
        <row r="274">
          <cell r="F274">
            <v>27445</v>
          </cell>
          <cell r="G274">
            <v>191851</v>
          </cell>
          <cell r="H274">
            <v>185482</v>
          </cell>
          <cell r="I274">
            <v>284547966.60000002</v>
          </cell>
          <cell r="J274">
            <v>21133129.399999999</v>
          </cell>
        </row>
        <row r="275">
          <cell r="F275">
            <v>7476</v>
          </cell>
          <cell r="G275">
            <v>28111</v>
          </cell>
          <cell r="H275">
            <v>26246</v>
          </cell>
          <cell r="I275">
            <v>10019758.199999999</v>
          </cell>
          <cell r="J275">
            <v>3282858.8</v>
          </cell>
        </row>
        <row r="276">
          <cell r="F276">
            <v>4989</v>
          </cell>
          <cell r="G276">
            <v>16290</v>
          </cell>
          <cell r="H276">
            <v>14992</v>
          </cell>
          <cell r="I276">
            <v>6047857.2000000002</v>
          </cell>
          <cell r="J276">
            <v>1620014.3</v>
          </cell>
        </row>
        <row r="277">
          <cell r="F277">
            <v>2487</v>
          </cell>
          <cell r="G277">
            <v>11821</v>
          </cell>
          <cell r="H277">
            <v>11254</v>
          </cell>
          <cell r="I277">
            <v>3971901</v>
          </cell>
          <cell r="J277">
            <v>1662844.5</v>
          </cell>
        </row>
        <row r="278">
          <cell r="F278">
            <v>3871</v>
          </cell>
          <cell r="G278" t="str">
            <v>к</v>
          </cell>
          <cell r="H278" t="str">
            <v>к</v>
          </cell>
          <cell r="I278" t="str">
            <v>к</v>
          </cell>
          <cell r="J278" t="str">
            <v>к</v>
          </cell>
        </row>
        <row r="279">
          <cell r="F279">
            <v>416</v>
          </cell>
          <cell r="G279" t="str">
            <v>к</v>
          </cell>
          <cell r="H279" t="str">
            <v>к</v>
          </cell>
          <cell r="I279" t="str">
            <v>к</v>
          </cell>
          <cell r="J279" t="str">
            <v>к</v>
          </cell>
        </row>
        <row r="280">
          <cell r="F280">
            <v>3455</v>
          </cell>
          <cell r="G280">
            <v>15857</v>
          </cell>
          <cell r="H280">
            <v>14968</v>
          </cell>
          <cell r="I280">
            <v>9919415.0999999996</v>
          </cell>
          <cell r="J280">
            <v>2372315.7999999998</v>
          </cell>
        </row>
        <row r="281">
          <cell r="F281">
            <v>7865</v>
          </cell>
          <cell r="G281">
            <v>71382</v>
          </cell>
          <cell r="H281">
            <v>69711</v>
          </cell>
          <cell r="I281">
            <v>28095047.699999999</v>
          </cell>
          <cell r="J281">
            <v>5759872.9000000004</v>
          </cell>
        </row>
        <row r="282">
          <cell r="F282">
            <v>6869</v>
          </cell>
          <cell r="G282">
            <v>59108</v>
          </cell>
          <cell r="H282">
            <v>57646</v>
          </cell>
          <cell r="I282">
            <v>24857743.699999999</v>
          </cell>
          <cell r="J282">
            <v>4670876.5</v>
          </cell>
        </row>
        <row r="283">
          <cell r="F283">
            <v>996</v>
          </cell>
          <cell r="G283">
            <v>12274</v>
          </cell>
          <cell r="H283">
            <v>12065</v>
          </cell>
          <cell r="I283">
            <v>3237304</v>
          </cell>
          <cell r="J283">
            <v>1088996.3999999999</v>
          </cell>
        </row>
        <row r="284">
          <cell r="F284">
            <v>2001</v>
          </cell>
          <cell r="G284">
            <v>34223</v>
          </cell>
          <cell r="H284">
            <v>33734</v>
          </cell>
          <cell r="I284">
            <v>11021368.6</v>
          </cell>
          <cell r="J284">
            <v>4131134.4</v>
          </cell>
        </row>
        <row r="285">
          <cell r="F285">
            <v>1906</v>
          </cell>
          <cell r="G285">
            <v>33843</v>
          </cell>
          <cell r="H285">
            <v>33378</v>
          </cell>
          <cell r="I285">
            <v>10962813.300000001</v>
          </cell>
          <cell r="J285">
            <v>4110386.4</v>
          </cell>
        </row>
        <row r="286">
          <cell r="F286">
            <v>95</v>
          </cell>
          <cell r="G286">
            <v>380</v>
          </cell>
          <cell r="H286">
            <v>356</v>
          </cell>
          <cell r="I286">
            <v>58555.3</v>
          </cell>
          <cell r="J286">
            <v>20748</v>
          </cell>
        </row>
        <row r="287">
          <cell r="F287">
            <v>4874</v>
          </cell>
          <cell r="G287">
            <v>29981</v>
          </cell>
          <cell r="H287">
            <v>28942</v>
          </cell>
          <cell r="I287">
            <v>33592111.899999999</v>
          </cell>
          <cell r="J287">
            <v>2908818.2</v>
          </cell>
        </row>
        <row r="288">
          <cell r="F288">
            <v>3891</v>
          </cell>
          <cell r="G288">
            <v>23228</v>
          </cell>
          <cell r="H288">
            <v>22419</v>
          </cell>
          <cell r="I288">
            <v>29514482.399999999</v>
          </cell>
          <cell r="J288">
            <v>1966162.5</v>
          </cell>
        </row>
        <row r="289">
          <cell r="F289">
            <v>983</v>
          </cell>
          <cell r="G289">
            <v>6753</v>
          </cell>
          <cell r="H289">
            <v>6523</v>
          </cell>
          <cell r="I289">
            <v>4077629.5</v>
          </cell>
          <cell r="J289">
            <v>942655.7</v>
          </cell>
        </row>
        <row r="290">
          <cell r="F290">
            <v>1252</v>
          </cell>
          <cell r="G290">
            <v>6818</v>
          </cell>
          <cell r="H290">
            <v>6499</v>
          </cell>
          <cell r="I290">
            <v>2011439.5</v>
          </cell>
          <cell r="J290">
            <v>537107.9</v>
          </cell>
        </row>
        <row r="291">
          <cell r="F291">
            <v>261</v>
          </cell>
          <cell r="G291">
            <v>762</v>
          </cell>
          <cell r="H291">
            <v>688</v>
          </cell>
          <cell r="I291">
            <v>203774.4</v>
          </cell>
          <cell r="J291">
            <v>34939.800000000003</v>
          </cell>
        </row>
        <row r="292">
          <cell r="F292">
            <v>156</v>
          </cell>
          <cell r="G292">
            <v>498</v>
          </cell>
          <cell r="H292">
            <v>472</v>
          </cell>
          <cell r="I292">
            <v>59928.3</v>
          </cell>
          <cell r="J292">
            <v>13603.8</v>
          </cell>
        </row>
        <row r="293">
          <cell r="F293">
            <v>250</v>
          </cell>
          <cell r="G293">
            <v>928</v>
          </cell>
          <cell r="H293">
            <v>866</v>
          </cell>
          <cell r="I293">
            <v>226839</v>
          </cell>
          <cell r="J293">
            <v>32620</v>
          </cell>
        </row>
        <row r="294">
          <cell r="F294">
            <v>585</v>
          </cell>
          <cell r="G294">
            <v>4630</v>
          </cell>
          <cell r="H294">
            <v>4473</v>
          </cell>
          <cell r="I294">
            <v>1520897.8</v>
          </cell>
          <cell r="J294">
            <v>455944.3</v>
          </cell>
        </row>
        <row r="295">
          <cell r="F295">
            <v>106</v>
          </cell>
          <cell r="G295" t="str">
            <v>к</v>
          </cell>
          <cell r="H295" t="str">
            <v>к</v>
          </cell>
          <cell r="I295" t="str">
            <v>к</v>
          </cell>
          <cell r="J295" t="str">
            <v>к</v>
          </cell>
        </row>
        <row r="296">
          <cell r="F296">
            <v>15936</v>
          </cell>
          <cell r="G296">
            <v>233806</v>
          </cell>
          <cell r="H296">
            <v>230437</v>
          </cell>
          <cell r="I296">
            <v>66974760.799999997</v>
          </cell>
          <cell r="J296">
            <v>14430726.9</v>
          </cell>
        </row>
        <row r="297">
          <cell r="F297">
            <v>2727</v>
          </cell>
          <cell r="G297">
            <v>13330</v>
          </cell>
          <cell r="H297">
            <v>12622</v>
          </cell>
          <cell r="I297">
            <v>16266397.1</v>
          </cell>
          <cell r="J297">
            <v>1197488.1000000001</v>
          </cell>
        </row>
        <row r="298">
          <cell r="F298">
            <v>716</v>
          </cell>
          <cell r="G298">
            <v>3232</v>
          </cell>
          <cell r="H298">
            <v>3012</v>
          </cell>
          <cell r="I298">
            <v>3179823.7</v>
          </cell>
          <cell r="J298">
            <v>259181.1</v>
          </cell>
        </row>
        <row r="299">
          <cell r="F299">
            <v>65</v>
          </cell>
          <cell r="G299">
            <v>191</v>
          </cell>
          <cell r="H299">
            <v>175</v>
          </cell>
          <cell r="I299">
            <v>40804.400000000001</v>
          </cell>
          <cell r="J299">
            <v>10683.5</v>
          </cell>
        </row>
        <row r="300">
          <cell r="F300">
            <v>1824</v>
          </cell>
          <cell r="G300">
            <v>8894</v>
          </cell>
          <cell r="H300">
            <v>8465</v>
          </cell>
          <cell r="I300">
            <v>12149434</v>
          </cell>
          <cell r="J300">
            <v>755586.2</v>
          </cell>
        </row>
        <row r="301">
          <cell r="F301">
            <v>122</v>
          </cell>
          <cell r="G301">
            <v>1013</v>
          </cell>
          <cell r="H301">
            <v>970</v>
          </cell>
          <cell r="I301">
            <v>896335</v>
          </cell>
          <cell r="J301">
            <v>172037.3</v>
          </cell>
        </row>
        <row r="302">
          <cell r="F302">
            <v>1222</v>
          </cell>
          <cell r="G302">
            <v>21856</v>
          </cell>
          <cell r="H302">
            <v>21622</v>
          </cell>
          <cell r="I302">
            <v>3922532.9</v>
          </cell>
          <cell r="J302">
            <v>2006821.7</v>
          </cell>
        </row>
        <row r="303">
          <cell r="F303">
            <v>810</v>
          </cell>
          <cell r="G303">
            <v>8235</v>
          </cell>
          <cell r="H303">
            <v>8074</v>
          </cell>
          <cell r="I303">
            <v>1709069.7</v>
          </cell>
          <cell r="J303">
            <v>894024.1</v>
          </cell>
        </row>
        <row r="304">
          <cell r="F304">
            <v>104</v>
          </cell>
          <cell r="G304">
            <v>1960</v>
          </cell>
          <cell r="H304">
            <v>1950</v>
          </cell>
          <cell r="I304">
            <v>208161.8</v>
          </cell>
          <cell r="J304">
            <v>121318.6</v>
          </cell>
        </row>
        <row r="305">
          <cell r="F305">
            <v>308</v>
          </cell>
          <cell r="G305">
            <v>11661</v>
          </cell>
          <cell r="H305">
            <v>11598</v>
          </cell>
          <cell r="I305">
            <v>2005301.4</v>
          </cell>
          <cell r="J305">
            <v>991479</v>
          </cell>
        </row>
        <row r="306">
          <cell r="F306">
            <v>3224</v>
          </cell>
          <cell r="G306">
            <v>12214</v>
          </cell>
          <cell r="H306">
            <v>11342</v>
          </cell>
          <cell r="I306">
            <v>6727776.0999999996</v>
          </cell>
          <cell r="J306">
            <v>636244</v>
          </cell>
        </row>
        <row r="307">
          <cell r="F307">
            <v>3004</v>
          </cell>
          <cell r="G307">
            <v>10994</v>
          </cell>
          <cell r="H307">
            <v>10167</v>
          </cell>
          <cell r="I307">
            <v>6303875.5999999996</v>
          </cell>
          <cell r="J307">
            <v>574794.1</v>
          </cell>
        </row>
        <row r="308">
          <cell r="F308">
            <v>220</v>
          </cell>
          <cell r="G308">
            <v>1220</v>
          </cell>
          <cell r="H308">
            <v>1175</v>
          </cell>
          <cell r="I308">
            <v>423900.5</v>
          </cell>
          <cell r="J308">
            <v>61449.9</v>
          </cell>
        </row>
        <row r="309">
          <cell r="F309">
            <v>3896</v>
          </cell>
          <cell r="G309">
            <v>67422</v>
          </cell>
          <cell r="H309">
            <v>66718</v>
          </cell>
          <cell r="I309">
            <v>12161796.199999999</v>
          </cell>
          <cell r="J309">
            <v>3192864.9</v>
          </cell>
        </row>
        <row r="310">
          <cell r="F310">
            <v>3540</v>
          </cell>
          <cell r="G310">
            <v>61186</v>
          </cell>
          <cell r="H310">
            <v>60534</v>
          </cell>
          <cell r="I310">
            <v>10925057.6</v>
          </cell>
          <cell r="J310">
            <v>2824346.2</v>
          </cell>
        </row>
        <row r="311">
          <cell r="F311">
            <v>311</v>
          </cell>
          <cell r="G311">
            <v>5912</v>
          </cell>
          <cell r="H311">
            <v>5872</v>
          </cell>
          <cell r="I311">
            <v>1200681.3999999999</v>
          </cell>
          <cell r="J311">
            <v>355570.2</v>
          </cell>
        </row>
        <row r="312">
          <cell r="F312">
            <v>45</v>
          </cell>
          <cell r="G312">
            <v>324</v>
          </cell>
          <cell r="H312">
            <v>312</v>
          </cell>
          <cell r="I312">
            <v>36057.199999999997</v>
          </cell>
          <cell r="J312">
            <v>12948.5</v>
          </cell>
        </row>
        <row r="313">
          <cell r="F313">
            <v>3152</v>
          </cell>
          <cell r="G313">
            <v>96176</v>
          </cell>
          <cell r="H313">
            <v>95677</v>
          </cell>
          <cell r="I313">
            <v>16639309.9</v>
          </cell>
          <cell r="J313">
            <v>5363509.9000000004</v>
          </cell>
        </row>
        <row r="314">
          <cell r="F314">
            <v>1804</v>
          </cell>
          <cell r="G314">
            <v>62705</v>
          </cell>
          <cell r="H314">
            <v>62445</v>
          </cell>
          <cell r="I314">
            <v>11051788.699999999</v>
          </cell>
          <cell r="J314">
            <v>3510065</v>
          </cell>
        </row>
        <row r="315">
          <cell r="F315">
            <v>1138</v>
          </cell>
          <cell r="G315">
            <v>28451</v>
          </cell>
          <cell r="H315">
            <v>28266</v>
          </cell>
          <cell r="I315">
            <v>4780757.5999999996</v>
          </cell>
          <cell r="J315">
            <v>1523856.1</v>
          </cell>
        </row>
        <row r="316">
          <cell r="F316">
            <v>210</v>
          </cell>
          <cell r="G316">
            <v>5020</v>
          </cell>
          <cell r="H316">
            <v>4966</v>
          </cell>
          <cell r="I316">
            <v>806763.6</v>
          </cell>
          <cell r="J316">
            <v>329588.8</v>
          </cell>
        </row>
        <row r="317">
          <cell r="F317">
            <v>1715</v>
          </cell>
          <cell r="G317">
            <v>22808</v>
          </cell>
          <cell r="H317">
            <v>22456</v>
          </cell>
          <cell r="I317">
            <v>11256948.6</v>
          </cell>
          <cell r="J317">
            <v>2033798.3</v>
          </cell>
        </row>
        <row r="318">
          <cell r="F318">
            <v>133</v>
          </cell>
          <cell r="G318">
            <v>2442</v>
          </cell>
          <cell r="H318">
            <v>2396</v>
          </cell>
          <cell r="I318">
            <v>1327565.7</v>
          </cell>
          <cell r="J318">
            <v>245186.2</v>
          </cell>
        </row>
        <row r="319">
          <cell r="F319">
            <v>277</v>
          </cell>
          <cell r="G319">
            <v>7645</v>
          </cell>
          <cell r="H319">
            <v>7600</v>
          </cell>
          <cell r="I319">
            <v>1802539.9</v>
          </cell>
          <cell r="J319">
            <v>592168.30000000005</v>
          </cell>
        </row>
        <row r="320">
          <cell r="F320">
            <v>389</v>
          </cell>
          <cell r="G320">
            <v>2068</v>
          </cell>
          <cell r="H320">
            <v>1986</v>
          </cell>
          <cell r="I320">
            <v>1913741.4</v>
          </cell>
          <cell r="J320">
            <v>152244.1</v>
          </cell>
        </row>
        <row r="321">
          <cell r="F321">
            <v>916</v>
          </cell>
          <cell r="G321">
            <v>10653</v>
          </cell>
          <cell r="H321">
            <v>10474</v>
          </cell>
          <cell r="I321">
            <v>6213101.5999999996</v>
          </cell>
          <cell r="J321">
            <v>1044199.7</v>
          </cell>
        </row>
        <row r="322">
          <cell r="F322">
            <v>2098</v>
          </cell>
          <cell r="G322">
            <v>18239</v>
          </cell>
          <cell r="H322">
            <v>17762</v>
          </cell>
          <cell r="I322">
            <v>2713579.2</v>
          </cell>
          <cell r="J322">
            <v>1008624.5</v>
          </cell>
        </row>
        <row r="323">
          <cell r="F323">
            <v>2098</v>
          </cell>
          <cell r="G323">
            <v>18239</v>
          </cell>
          <cell r="H323">
            <v>17762</v>
          </cell>
          <cell r="I323">
            <v>2713579.2</v>
          </cell>
          <cell r="J323">
            <v>1008624.5</v>
          </cell>
        </row>
        <row r="324">
          <cell r="F324">
            <v>161</v>
          </cell>
          <cell r="G324">
            <v>1641</v>
          </cell>
          <cell r="H324">
            <v>1590</v>
          </cell>
          <cell r="I324">
            <v>253765.8</v>
          </cell>
          <cell r="J324">
            <v>73951.899999999994</v>
          </cell>
        </row>
        <row r="325">
          <cell r="F325">
            <v>11</v>
          </cell>
          <cell r="G325">
            <v>293</v>
          </cell>
          <cell r="H325">
            <v>291</v>
          </cell>
          <cell r="I325">
            <v>82285.100000000006</v>
          </cell>
          <cell r="J325">
            <v>20111</v>
          </cell>
        </row>
        <row r="326">
          <cell r="F326">
            <v>422</v>
          </cell>
          <cell r="G326">
            <v>4679</v>
          </cell>
          <cell r="H326">
            <v>4605</v>
          </cell>
          <cell r="I326">
            <v>782736</v>
          </cell>
          <cell r="J326">
            <v>407078.7</v>
          </cell>
        </row>
        <row r="327">
          <cell r="F327">
            <v>68</v>
          </cell>
          <cell r="G327">
            <v>3598</v>
          </cell>
          <cell r="H327">
            <v>3581</v>
          </cell>
          <cell r="I327">
            <v>342557.1</v>
          </cell>
          <cell r="J327">
            <v>130538.2</v>
          </cell>
        </row>
        <row r="328">
          <cell r="F328">
            <v>1299</v>
          </cell>
          <cell r="G328">
            <v>7469</v>
          </cell>
          <cell r="H328">
            <v>7173</v>
          </cell>
          <cell r="I328">
            <v>1130945</v>
          </cell>
          <cell r="J328">
            <v>331916.90000000002</v>
          </cell>
        </row>
        <row r="329">
          <cell r="F329">
            <v>137</v>
          </cell>
          <cell r="G329">
            <v>559</v>
          </cell>
          <cell r="H329">
            <v>522</v>
          </cell>
          <cell r="I329">
            <v>121290.2</v>
          </cell>
          <cell r="J329">
            <v>45027.8</v>
          </cell>
        </row>
        <row r="330">
          <cell r="F330">
            <v>4301</v>
          </cell>
          <cell r="G330">
            <v>88016</v>
          </cell>
          <cell r="H330">
            <v>87203</v>
          </cell>
          <cell r="I330">
            <v>17499291.899999999</v>
          </cell>
          <cell r="J330">
            <v>4960000.4000000004</v>
          </cell>
        </row>
        <row r="331">
          <cell r="F331">
            <v>4240</v>
          </cell>
          <cell r="G331">
            <v>87755</v>
          </cell>
          <cell r="H331">
            <v>86966</v>
          </cell>
          <cell r="I331">
            <v>17477498.100000001</v>
          </cell>
          <cell r="J331">
            <v>4953101.8</v>
          </cell>
        </row>
        <row r="332">
          <cell r="F332">
            <v>604</v>
          </cell>
          <cell r="G332">
            <v>26760</v>
          </cell>
          <cell r="H332">
            <v>26654</v>
          </cell>
          <cell r="I332">
            <v>5798273.7999999998</v>
          </cell>
          <cell r="J332">
            <v>1572158.6</v>
          </cell>
        </row>
        <row r="333">
          <cell r="F333">
            <v>3290</v>
          </cell>
          <cell r="G333">
            <v>55827</v>
          </cell>
          <cell r="H333">
            <v>55195</v>
          </cell>
          <cell r="I333">
            <v>10329682.199999999</v>
          </cell>
          <cell r="J333">
            <v>2988442.3</v>
          </cell>
        </row>
        <row r="334">
          <cell r="F334">
            <v>346</v>
          </cell>
          <cell r="G334">
            <v>5168</v>
          </cell>
          <cell r="H334">
            <v>5117</v>
          </cell>
          <cell r="I334">
            <v>1349542.1</v>
          </cell>
          <cell r="J334">
            <v>392500.9</v>
          </cell>
        </row>
        <row r="335">
          <cell r="F335">
            <v>26</v>
          </cell>
          <cell r="G335">
            <v>185</v>
          </cell>
          <cell r="H335">
            <v>180</v>
          </cell>
          <cell r="I335">
            <v>18094.3</v>
          </cell>
          <cell r="J335">
            <v>5181.3999999999996</v>
          </cell>
        </row>
        <row r="336">
          <cell r="F336">
            <v>3</v>
          </cell>
          <cell r="G336" t="str">
            <v>к</v>
          </cell>
          <cell r="H336" t="str">
            <v>к</v>
          </cell>
          <cell r="I336" t="str">
            <v>к</v>
          </cell>
          <cell r="J336" t="str">
            <v>к</v>
          </cell>
        </row>
        <row r="337">
          <cell r="F337">
            <v>11</v>
          </cell>
          <cell r="G337">
            <v>76</v>
          </cell>
          <cell r="H337">
            <v>76</v>
          </cell>
          <cell r="I337">
            <v>6537.2</v>
          </cell>
          <cell r="J337">
            <v>1967.3</v>
          </cell>
        </row>
        <row r="338">
          <cell r="F338">
            <v>6</v>
          </cell>
          <cell r="G338" t="str">
            <v>к</v>
          </cell>
          <cell r="H338" t="str">
            <v>к</v>
          </cell>
          <cell r="I338" t="str">
            <v>к</v>
          </cell>
          <cell r="J338" t="str">
            <v>к</v>
          </cell>
        </row>
        <row r="339">
          <cell r="F339">
            <v>6</v>
          </cell>
          <cell r="G339" t="str">
            <v>к</v>
          </cell>
          <cell r="H339" t="str">
            <v>к</v>
          </cell>
          <cell r="I339" t="str">
            <v>к</v>
          </cell>
          <cell r="J339" t="str">
            <v>к</v>
          </cell>
        </row>
        <row r="340">
          <cell r="F340">
            <v>35</v>
          </cell>
          <cell r="G340">
            <v>76</v>
          </cell>
          <cell r="H340">
            <v>57</v>
          </cell>
          <cell r="I340">
            <v>3699.5</v>
          </cell>
          <cell r="J340">
            <v>1717.2</v>
          </cell>
        </row>
        <row r="341">
          <cell r="F341">
            <v>8</v>
          </cell>
          <cell r="G341">
            <v>24</v>
          </cell>
          <cell r="H341">
            <v>21</v>
          </cell>
          <cell r="I341">
            <v>1948.3</v>
          </cell>
          <cell r="J341">
            <v>567.1</v>
          </cell>
        </row>
        <row r="342">
          <cell r="F342">
            <v>27</v>
          </cell>
          <cell r="G342">
            <v>52</v>
          </cell>
          <cell r="H342">
            <v>36</v>
          </cell>
          <cell r="I342">
            <v>1751.2</v>
          </cell>
          <cell r="J342">
            <v>1150.0999999999999</v>
          </cell>
        </row>
        <row r="343">
          <cell r="F343">
            <v>1926</v>
          </cell>
          <cell r="G343">
            <v>26640</v>
          </cell>
          <cell r="H343">
            <v>26109</v>
          </cell>
          <cell r="I343">
            <v>6688332.5</v>
          </cell>
          <cell r="J343">
            <v>3980270.9</v>
          </cell>
        </row>
        <row r="344">
          <cell r="F344">
            <v>413</v>
          </cell>
          <cell r="G344">
            <v>10752</v>
          </cell>
          <cell r="H344">
            <v>10582</v>
          </cell>
          <cell r="I344">
            <v>817234.7</v>
          </cell>
          <cell r="J344">
            <v>1105476.8</v>
          </cell>
        </row>
        <row r="345">
          <cell r="F345">
            <v>125</v>
          </cell>
          <cell r="G345" t="str">
            <v>к</v>
          </cell>
          <cell r="H345" t="str">
            <v>к</v>
          </cell>
          <cell r="I345" t="str">
            <v>к</v>
          </cell>
          <cell r="J345" t="str">
            <v>к</v>
          </cell>
        </row>
        <row r="346">
          <cell r="F346">
            <v>35</v>
          </cell>
          <cell r="G346" t="str">
            <v>к</v>
          </cell>
          <cell r="H346" t="str">
            <v>к</v>
          </cell>
          <cell r="I346" t="str">
            <v>к</v>
          </cell>
          <cell r="J346" t="str">
            <v>к</v>
          </cell>
        </row>
        <row r="347">
          <cell r="F347">
            <v>1353</v>
          </cell>
          <cell r="G347">
            <v>14949</v>
          </cell>
          <cell r="H347">
            <v>14648</v>
          </cell>
          <cell r="I347">
            <v>4440548.0999999996</v>
          </cell>
          <cell r="J347">
            <v>2792924</v>
          </cell>
        </row>
        <row r="348">
          <cell r="F348">
            <v>814</v>
          </cell>
          <cell r="G348">
            <v>11062</v>
          </cell>
          <cell r="H348">
            <v>10886</v>
          </cell>
          <cell r="I348">
            <v>3379866.8</v>
          </cell>
          <cell r="J348">
            <v>2611200</v>
          </cell>
        </row>
        <row r="349">
          <cell r="F349">
            <v>539</v>
          </cell>
          <cell r="G349">
            <v>3887</v>
          </cell>
          <cell r="H349">
            <v>3762</v>
          </cell>
          <cell r="I349">
            <v>1060681.3</v>
          </cell>
          <cell r="J349">
            <v>181724</v>
          </cell>
        </row>
        <row r="350">
          <cell r="F350">
            <v>3414</v>
          </cell>
          <cell r="G350">
            <v>19873</v>
          </cell>
          <cell r="H350">
            <v>18760</v>
          </cell>
          <cell r="I350">
            <v>4357252.9000000004</v>
          </cell>
          <cell r="J350">
            <v>1065140</v>
          </cell>
        </row>
        <row r="351">
          <cell r="F351">
            <v>1571</v>
          </cell>
          <cell r="G351">
            <v>6711</v>
          </cell>
          <cell r="H351">
            <v>6298</v>
          </cell>
          <cell r="I351">
            <v>2882455.6</v>
          </cell>
          <cell r="J351">
            <v>473405.3</v>
          </cell>
        </row>
        <row r="352">
          <cell r="F352">
            <v>963</v>
          </cell>
          <cell r="G352">
            <v>4161</v>
          </cell>
          <cell r="H352">
            <v>3915</v>
          </cell>
          <cell r="I352">
            <v>2383246.7999999998</v>
          </cell>
          <cell r="J352">
            <v>383091.8</v>
          </cell>
        </row>
        <row r="353">
          <cell r="F353">
            <v>608</v>
          </cell>
          <cell r="G353">
            <v>2550</v>
          </cell>
          <cell r="H353">
            <v>2383</v>
          </cell>
          <cell r="I353">
            <v>499208.8</v>
          </cell>
          <cell r="J353">
            <v>90313.5</v>
          </cell>
        </row>
        <row r="354">
          <cell r="F354">
            <v>1843</v>
          </cell>
          <cell r="G354">
            <v>13162</v>
          </cell>
          <cell r="H354">
            <v>12462</v>
          </cell>
          <cell r="I354">
            <v>1474797.3</v>
          </cell>
          <cell r="J354">
            <v>591734.69999999995</v>
          </cell>
        </row>
      </sheetData>
      <sheetData sheetId="2">
        <row r="2">
          <cell r="F2">
            <v>8864</v>
          </cell>
        </row>
      </sheetData>
      <sheetData sheetId="3">
        <row r="2">
          <cell r="F2">
            <v>5904</v>
          </cell>
        </row>
      </sheetData>
      <sheetData sheetId="4">
        <row r="2">
          <cell r="F2">
            <v>3925</v>
          </cell>
        </row>
      </sheetData>
      <sheetData sheetId="5">
        <row r="2">
          <cell r="F2">
            <v>85163</v>
          </cell>
        </row>
      </sheetData>
      <sheetData sheetId="6">
        <row r="2">
          <cell r="F2">
            <v>27892</v>
          </cell>
        </row>
      </sheetData>
      <sheetData sheetId="7">
        <row r="2">
          <cell r="F2">
            <v>10450</v>
          </cell>
        </row>
      </sheetData>
      <sheetData sheetId="8">
        <row r="2">
          <cell r="F2">
            <v>7639</v>
          </cell>
        </row>
      </sheetData>
      <sheetData sheetId="9">
        <row r="2">
          <cell r="F2">
            <v>22597</v>
          </cell>
        </row>
      </sheetData>
      <sheetData sheetId="10">
        <row r="2">
          <cell r="F2">
            <v>8107</v>
          </cell>
        </row>
      </sheetData>
      <sheetData sheetId="11">
        <row r="2">
          <cell r="F2">
            <v>6954</v>
          </cell>
        </row>
      </sheetData>
      <sheetData sheetId="12">
        <row r="2">
          <cell r="F2">
            <v>19339</v>
          </cell>
        </row>
      </sheetData>
      <sheetData sheetId="13">
        <row r="2">
          <cell r="F2">
            <v>7735</v>
          </cell>
        </row>
      </sheetData>
      <sheetData sheetId="14">
        <row r="2">
          <cell r="F2">
            <v>3408</v>
          </cell>
        </row>
      </sheetData>
      <sheetData sheetId="15">
        <row r="2">
          <cell r="F2">
            <v>17933</v>
          </cell>
        </row>
      </sheetData>
      <sheetData sheetId="16">
        <row r="2">
          <cell r="F2">
            <v>10801</v>
          </cell>
        </row>
      </sheetData>
      <sheetData sheetId="17">
        <row r="2">
          <cell r="F2">
            <v>24023</v>
          </cell>
        </row>
      </sheetData>
      <sheetData sheetId="18">
        <row r="2">
          <cell r="F2">
            <v>10188</v>
          </cell>
        </row>
      </sheetData>
      <sheetData sheetId="19">
        <row r="2">
          <cell r="F2">
            <v>5280</v>
          </cell>
        </row>
      </sheetData>
      <sheetData sheetId="20">
        <row r="2">
          <cell r="F2">
            <v>5705</v>
          </cell>
        </row>
      </sheetData>
      <sheetData sheetId="21">
        <row r="2">
          <cell r="F2">
            <v>4710</v>
          </cell>
          <cell r="G2">
            <v>72468</v>
          </cell>
          <cell r="H2">
            <v>70853</v>
          </cell>
          <cell r="I2">
            <v>59802644.5</v>
          </cell>
          <cell r="J2">
            <v>4331725.5999999996</v>
          </cell>
        </row>
        <row r="3">
          <cell r="F3">
            <v>1120</v>
          </cell>
          <cell r="G3">
            <v>14826</v>
          </cell>
          <cell r="H3">
            <v>14132</v>
          </cell>
          <cell r="I3">
            <v>14727741.5</v>
          </cell>
          <cell r="J3">
            <v>973830.3</v>
          </cell>
        </row>
        <row r="4">
          <cell r="F4">
            <v>1095</v>
          </cell>
          <cell r="G4">
            <v>13458</v>
          </cell>
          <cell r="H4">
            <v>12769</v>
          </cell>
          <cell r="I4">
            <v>14477875.9</v>
          </cell>
          <cell r="J4">
            <v>872354.3</v>
          </cell>
        </row>
        <row r="5">
          <cell r="F5">
            <v>950</v>
          </cell>
          <cell r="G5">
            <v>11249</v>
          </cell>
          <cell r="H5">
            <v>10631</v>
          </cell>
          <cell r="I5">
            <v>12283035.800000001</v>
          </cell>
          <cell r="J5">
            <v>712760.3</v>
          </cell>
        </row>
        <row r="6">
          <cell r="F6">
            <v>42</v>
          </cell>
          <cell r="G6" t="str">
            <v>к</v>
          </cell>
          <cell r="H6" t="str">
            <v>к</v>
          </cell>
          <cell r="I6" t="str">
            <v>к</v>
          </cell>
          <cell r="J6" t="str">
            <v>к</v>
          </cell>
        </row>
        <row r="7">
          <cell r="F7">
            <v>3</v>
          </cell>
          <cell r="G7">
            <v>14</v>
          </cell>
          <cell r="H7">
            <v>14</v>
          </cell>
          <cell r="I7">
            <v>2558.6999999999998</v>
          </cell>
          <cell r="J7">
            <v>296.5</v>
          </cell>
        </row>
        <row r="8">
          <cell r="F8">
            <v>51</v>
          </cell>
          <cell r="G8">
            <v>763</v>
          </cell>
          <cell r="H8">
            <v>741</v>
          </cell>
          <cell r="I8">
            <v>655707.69999999995</v>
          </cell>
          <cell r="J8">
            <v>39563.199999999997</v>
          </cell>
        </row>
        <row r="9">
          <cell r="F9">
            <v>31</v>
          </cell>
          <cell r="G9">
            <v>278</v>
          </cell>
          <cell r="H9">
            <v>259</v>
          </cell>
          <cell r="I9">
            <v>205028.1</v>
          </cell>
          <cell r="J9">
            <v>10904.8</v>
          </cell>
        </row>
        <row r="10">
          <cell r="F10">
            <v>15</v>
          </cell>
          <cell r="G10">
            <v>946</v>
          </cell>
          <cell r="H10">
            <v>943</v>
          </cell>
          <cell r="I10">
            <v>1213434.6000000001</v>
          </cell>
          <cell r="J10">
            <v>101489</v>
          </cell>
        </row>
        <row r="11">
          <cell r="F11">
            <v>3</v>
          </cell>
          <cell r="G11" t="str">
            <v>к</v>
          </cell>
          <cell r="H11" t="str">
            <v>к</v>
          </cell>
          <cell r="I11" t="str">
            <v>к</v>
          </cell>
          <cell r="J11" t="str">
            <v>к</v>
          </cell>
        </row>
        <row r="12">
          <cell r="F12">
            <v>19</v>
          </cell>
          <cell r="G12">
            <v>1338</v>
          </cell>
          <cell r="H12">
            <v>1336</v>
          </cell>
          <cell r="I12">
            <v>245756.6</v>
          </cell>
          <cell r="J12">
            <v>100385.4</v>
          </cell>
        </row>
        <row r="13">
          <cell r="F13">
            <v>6</v>
          </cell>
          <cell r="G13" t="str">
            <v>к</v>
          </cell>
          <cell r="H13" t="str">
            <v>к</v>
          </cell>
          <cell r="I13" t="str">
            <v>к</v>
          </cell>
          <cell r="J13" t="str">
            <v>к</v>
          </cell>
        </row>
        <row r="14">
          <cell r="F14">
            <v>9</v>
          </cell>
          <cell r="G14">
            <v>885</v>
          </cell>
          <cell r="H14">
            <v>884</v>
          </cell>
          <cell r="I14">
            <v>165679.9</v>
          </cell>
          <cell r="J14">
            <v>67082.7</v>
          </cell>
        </row>
        <row r="15"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</row>
        <row r="16">
          <cell r="F16">
            <v>4</v>
          </cell>
          <cell r="G16" t="str">
            <v>к</v>
          </cell>
          <cell r="H16" t="str">
            <v>к</v>
          </cell>
          <cell r="I16" t="str">
            <v>к</v>
          </cell>
          <cell r="J16" t="str">
            <v>к</v>
          </cell>
        </row>
        <row r="17">
          <cell r="F17">
            <v>6</v>
          </cell>
          <cell r="G17">
            <v>30</v>
          </cell>
          <cell r="H17">
            <v>27</v>
          </cell>
          <cell r="I17">
            <v>4109</v>
          </cell>
          <cell r="J17">
            <v>1090.5999999999999</v>
          </cell>
        </row>
        <row r="18">
          <cell r="F18">
            <v>2</v>
          </cell>
          <cell r="G18" t="str">
            <v>к</v>
          </cell>
          <cell r="H18" t="str">
            <v>к</v>
          </cell>
          <cell r="I18" t="str">
            <v>к</v>
          </cell>
          <cell r="J18" t="str">
            <v>к</v>
          </cell>
        </row>
        <row r="19">
          <cell r="F19">
            <v>4</v>
          </cell>
          <cell r="G19" t="str">
            <v>к</v>
          </cell>
          <cell r="H19" t="str">
            <v>к</v>
          </cell>
          <cell r="I19" t="str">
            <v>к</v>
          </cell>
          <cell r="J19" t="str">
            <v>к</v>
          </cell>
        </row>
        <row r="20">
          <cell r="F20">
            <v>793</v>
          </cell>
          <cell r="G20">
            <v>31117</v>
          </cell>
          <cell r="H20">
            <v>30921</v>
          </cell>
          <cell r="I20">
            <v>20335350.199999999</v>
          </cell>
          <cell r="J20">
            <v>2065674.9</v>
          </cell>
        </row>
        <row r="21">
          <cell r="F21">
            <v>49</v>
          </cell>
          <cell r="G21">
            <v>1204</v>
          </cell>
          <cell r="H21">
            <v>1186</v>
          </cell>
          <cell r="I21">
            <v>706545.5</v>
          </cell>
          <cell r="J21">
            <v>76744.800000000003</v>
          </cell>
        </row>
        <row r="22"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</row>
        <row r="23"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</row>
        <row r="24"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</row>
        <row r="25"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</row>
        <row r="26"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</row>
        <row r="27"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</row>
        <row r="28"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</row>
        <row r="29"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</row>
        <row r="30"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</row>
        <row r="31">
          <cell r="F31">
            <v>47</v>
          </cell>
          <cell r="G31" t="str">
            <v>к</v>
          </cell>
          <cell r="H31" t="str">
            <v>к</v>
          </cell>
          <cell r="I31" t="str">
            <v>к</v>
          </cell>
          <cell r="J31" t="str">
            <v>к</v>
          </cell>
        </row>
        <row r="32">
          <cell r="F32">
            <v>46</v>
          </cell>
          <cell r="G32">
            <v>1071</v>
          </cell>
          <cell r="H32">
            <v>1054</v>
          </cell>
          <cell r="I32">
            <v>632928.30000000005</v>
          </cell>
          <cell r="J32">
            <v>67946.100000000006</v>
          </cell>
        </row>
        <row r="33">
          <cell r="F33">
            <v>1</v>
          </cell>
          <cell r="G33" t="str">
            <v>к</v>
          </cell>
          <cell r="H33" t="str">
            <v>к</v>
          </cell>
          <cell r="I33" t="str">
            <v>к</v>
          </cell>
          <cell r="J33" t="str">
            <v>к</v>
          </cell>
        </row>
        <row r="34">
          <cell r="F34">
            <v>2</v>
          </cell>
          <cell r="G34" t="str">
            <v>к</v>
          </cell>
          <cell r="H34" t="str">
            <v>к</v>
          </cell>
          <cell r="I34" t="str">
            <v>к</v>
          </cell>
          <cell r="J34" t="str">
            <v>к</v>
          </cell>
        </row>
        <row r="35"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</row>
        <row r="36">
          <cell r="F36">
            <v>2</v>
          </cell>
          <cell r="G36" t="str">
            <v>к</v>
          </cell>
          <cell r="H36" t="str">
            <v>к</v>
          </cell>
          <cell r="I36" t="str">
            <v>к</v>
          </cell>
          <cell r="J36" t="str">
            <v>к</v>
          </cell>
        </row>
        <row r="37">
          <cell r="F37">
            <v>613</v>
          </cell>
          <cell r="G37">
            <v>23217</v>
          </cell>
          <cell r="H37">
            <v>23064</v>
          </cell>
          <cell r="I37">
            <v>13725876.699999999</v>
          </cell>
          <cell r="J37">
            <v>1523637.3</v>
          </cell>
        </row>
        <row r="38">
          <cell r="F38">
            <v>147</v>
          </cell>
          <cell r="G38">
            <v>7177</v>
          </cell>
          <cell r="H38">
            <v>7126</v>
          </cell>
          <cell r="I38">
            <v>5529407.7999999998</v>
          </cell>
          <cell r="J38">
            <v>376191.6</v>
          </cell>
        </row>
        <row r="39">
          <cell r="F39">
            <v>36</v>
          </cell>
          <cell r="G39">
            <v>499</v>
          </cell>
          <cell r="H39">
            <v>484</v>
          </cell>
          <cell r="I39">
            <v>1133305.5</v>
          </cell>
          <cell r="J39">
            <v>19742.5</v>
          </cell>
        </row>
        <row r="40">
          <cell r="F40">
            <v>2</v>
          </cell>
          <cell r="G40" t="str">
            <v>к</v>
          </cell>
          <cell r="H40" t="str">
            <v>к</v>
          </cell>
          <cell r="I40" t="str">
            <v>к</v>
          </cell>
          <cell r="J40" t="str">
            <v>к</v>
          </cell>
        </row>
        <row r="41">
          <cell r="F41">
            <v>14</v>
          </cell>
          <cell r="G41">
            <v>431</v>
          </cell>
          <cell r="H41">
            <v>426</v>
          </cell>
          <cell r="I41">
            <v>562165.6</v>
          </cell>
          <cell r="J41">
            <v>28011.1</v>
          </cell>
        </row>
        <row r="42">
          <cell r="F42">
            <v>11</v>
          </cell>
          <cell r="G42">
            <v>380</v>
          </cell>
          <cell r="H42">
            <v>375</v>
          </cell>
          <cell r="I42">
            <v>729248.1</v>
          </cell>
          <cell r="J42">
            <v>23833.9</v>
          </cell>
        </row>
        <row r="43">
          <cell r="F43">
            <v>17</v>
          </cell>
          <cell r="G43">
            <v>2841</v>
          </cell>
          <cell r="H43">
            <v>2833</v>
          </cell>
          <cell r="I43">
            <v>2387442.6</v>
          </cell>
          <cell r="J43">
            <v>159351.6</v>
          </cell>
        </row>
        <row r="44">
          <cell r="F44">
            <v>22</v>
          </cell>
          <cell r="G44">
            <v>399</v>
          </cell>
          <cell r="H44">
            <v>391</v>
          </cell>
          <cell r="I44">
            <v>257517.4</v>
          </cell>
          <cell r="J44">
            <v>33332</v>
          </cell>
        </row>
        <row r="45">
          <cell r="F45">
            <v>34</v>
          </cell>
          <cell r="G45">
            <v>2555</v>
          </cell>
          <cell r="H45">
            <v>2546</v>
          </cell>
          <cell r="I45">
            <v>433829</v>
          </cell>
          <cell r="J45">
            <v>108109.4</v>
          </cell>
        </row>
        <row r="46">
          <cell r="F46">
            <v>9</v>
          </cell>
          <cell r="G46">
            <v>35</v>
          </cell>
          <cell r="H46">
            <v>35</v>
          </cell>
          <cell r="I46">
            <v>12445.3</v>
          </cell>
          <cell r="J46">
            <v>1304.3</v>
          </cell>
        </row>
        <row r="47">
          <cell r="F47">
            <v>2</v>
          </cell>
          <cell r="G47" t="str">
            <v>к</v>
          </cell>
          <cell r="H47" t="str">
            <v>к</v>
          </cell>
          <cell r="I47" t="str">
            <v>к</v>
          </cell>
          <cell r="J47" t="str">
            <v>к</v>
          </cell>
        </row>
        <row r="48">
          <cell r="F48">
            <v>18</v>
          </cell>
          <cell r="G48">
            <v>764</v>
          </cell>
          <cell r="H48">
            <v>756</v>
          </cell>
          <cell r="I48">
            <v>600760.19999999995</v>
          </cell>
          <cell r="J48">
            <v>36619</v>
          </cell>
        </row>
        <row r="49"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</row>
        <row r="50">
          <cell r="F50">
            <v>8</v>
          </cell>
          <cell r="G50">
            <v>802</v>
          </cell>
          <cell r="H50">
            <v>801</v>
          </cell>
          <cell r="I50">
            <v>226561.1</v>
          </cell>
          <cell r="J50">
            <v>31187.7</v>
          </cell>
        </row>
        <row r="51"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</row>
        <row r="52"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</row>
        <row r="53">
          <cell r="F53">
            <v>3</v>
          </cell>
          <cell r="G53" t="str">
            <v>к</v>
          </cell>
          <cell r="H53" t="str">
            <v>к</v>
          </cell>
          <cell r="I53" t="str">
            <v>к</v>
          </cell>
          <cell r="J53" t="str">
            <v>к</v>
          </cell>
        </row>
        <row r="54">
          <cell r="F54">
            <v>5</v>
          </cell>
          <cell r="G54" t="str">
            <v>к</v>
          </cell>
          <cell r="H54" t="str">
            <v>к</v>
          </cell>
          <cell r="I54" t="str">
            <v>к</v>
          </cell>
          <cell r="J54" t="str">
            <v>к</v>
          </cell>
        </row>
        <row r="55">
          <cell r="F55">
            <v>25</v>
          </cell>
          <cell r="G55">
            <v>588</v>
          </cell>
          <cell r="H55">
            <v>575</v>
          </cell>
          <cell r="I55">
            <v>83192.100000000006</v>
          </cell>
          <cell r="J55">
            <v>33598.400000000001</v>
          </cell>
        </row>
        <row r="56">
          <cell r="F56">
            <v>23</v>
          </cell>
          <cell r="G56" t="str">
            <v>к</v>
          </cell>
          <cell r="H56" t="str">
            <v>к</v>
          </cell>
          <cell r="I56" t="str">
            <v>к</v>
          </cell>
          <cell r="J56" t="str">
            <v>к</v>
          </cell>
        </row>
        <row r="57">
          <cell r="F57" t="e">
            <v>#N/A</v>
          </cell>
          <cell r="G57" t="e">
            <v>#N/A</v>
          </cell>
          <cell r="H57" t="e">
            <v>#N/A</v>
          </cell>
          <cell r="I57" t="e">
            <v>#N/A</v>
          </cell>
          <cell r="J57" t="e">
            <v>#N/A</v>
          </cell>
        </row>
        <row r="58">
          <cell r="F58">
            <v>2</v>
          </cell>
          <cell r="G58" t="str">
            <v>к</v>
          </cell>
          <cell r="H58" t="str">
            <v>к</v>
          </cell>
          <cell r="I58" t="str">
            <v>к</v>
          </cell>
          <cell r="J58" t="str">
            <v>к</v>
          </cell>
        </row>
        <row r="59">
          <cell r="F59">
            <v>5</v>
          </cell>
          <cell r="G59" t="str">
            <v>к</v>
          </cell>
          <cell r="H59" t="str">
            <v>к</v>
          </cell>
          <cell r="I59" t="str">
            <v>к</v>
          </cell>
          <cell r="J59" t="str">
            <v>к</v>
          </cell>
        </row>
        <row r="60">
          <cell r="F60" t="e">
            <v>#N/A</v>
          </cell>
          <cell r="G60" t="e">
            <v>#N/A</v>
          </cell>
          <cell r="H60" t="e">
            <v>#N/A</v>
          </cell>
          <cell r="I60" t="e">
            <v>#N/A</v>
          </cell>
          <cell r="J60" t="e">
            <v>#N/A</v>
          </cell>
        </row>
        <row r="61">
          <cell r="F61">
            <v>5</v>
          </cell>
          <cell r="G61" t="str">
            <v>к</v>
          </cell>
          <cell r="H61" t="str">
            <v>к</v>
          </cell>
          <cell r="I61" t="str">
            <v>к</v>
          </cell>
          <cell r="J61" t="str">
            <v>к</v>
          </cell>
        </row>
        <row r="62">
          <cell r="F62">
            <v>62</v>
          </cell>
          <cell r="G62">
            <v>690</v>
          </cell>
          <cell r="H62">
            <v>673</v>
          </cell>
          <cell r="I62">
            <v>134427.1</v>
          </cell>
          <cell r="J62">
            <v>29970.400000000001</v>
          </cell>
        </row>
        <row r="63">
          <cell r="F63">
            <v>18</v>
          </cell>
          <cell r="G63">
            <v>205</v>
          </cell>
          <cell r="H63">
            <v>201</v>
          </cell>
          <cell r="I63">
            <v>53107.9</v>
          </cell>
          <cell r="J63">
            <v>8811</v>
          </cell>
        </row>
        <row r="64">
          <cell r="F64">
            <v>44</v>
          </cell>
          <cell r="G64">
            <v>485</v>
          </cell>
          <cell r="H64">
            <v>472</v>
          </cell>
          <cell r="I64">
            <v>81319.199999999997</v>
          </cell>
          <cell r="J64">
            <v>21159.4</v>
          </cell>
        </row>
        <row r="65">
          <cell r="F65">
            <v>11</v>
          </cell>
          <cell r="G65">
            <v>183</v>
          </cell>
          <cell r="H65">
            <v>182</v>
          </cell>
          <cell r="I65">
            <v>189901.6</v>
          </cell>
          <cell r="J65">
            <v>9822.2999999999993</v>
          </cell>
        </row>
        <row r="66">
          <cell r="F66" t="e">
            <v>#N/A</v>
          </cell>
          <cell r="G66" t="e">
            <v>#N/A</v>
          </cell>
          <cell r="H66" t="e">
            <v>#N/A</v>
          </cell>
          <cell r="I66" t="e">
            <v>#N/A</v>
          </cell>
          <cell r="J66" t="e">
            <v>#N/A</v>
          </cell>
        </row>
        <row r="67">
          <cell r="F67">
            <v>11</v>
          </cell>
          <cell r="G67">
            <v>183</v>
          </cell>
          <cell r="H67">
            <v>182</v>
          </cell>
          <cell r="I67">
            <v>189901.6</v>
          </cell>
          <cell r="J67">
            <v>9822.2999999999993</v>
          </cell>
        </row>
        <row r="68">
          <cell r="F68">
            <v>29</v>
          </cell>
          <cell r="G68">
            <v>395</v>
          </cell>
          <cell r="H68">
            <v>390</v>
          </cell>
          <cell r="I68">
            <v>172008</v>
          </cell>
          <cell r="J68">
            <v>25783</v>
          </cell>
        </row>
        <row r="69">
          <cell r="F69">
            <v>28</v>
          </cell>
          <cell r="G69" t="str">
            <v>к</v>
          </cell>
          <cell r="H69" t="str">
            <v>к</v>
          </cell>
          <cell r="I69" t="str">
            <v>к</v>
          </cell>
          <cell r="J69" t="str">
            <v>к</v>
          </cell>
        </row>
        <row r="70">
          <cell r="F70">
            <v>1</v>
          </cell>
          <cell r="G70" t="str">
            <v>к</v>
          </cell>
          <cell r="H70" t="str">
            <v>к</v>
          </cell>
          <cell r="I70" t="str">
            <v>к</v>
          </cell>
          <cell r="J70" t="str">
            <v>к</v>
          </cell>
        </row>
        <row r="71">
          <cell r="F71">
            <v>3</v>
          </cell>
          <cell r="G71" t="str">
            <v>к</v>
          </cell>
          <cell r="H71" t="str">
            <v>к</v>
          </cell>
          <cell r="I71" t="str">
            <v>к</v>
          </cell>
          <cell r="J71" t="str">
            <v>к</v>
          </cell>
        </row>
        <row r="72">
          <cell r="F72" t="e">
            <v>#N/A</v>
          </cell>
          <cell r="G72" t="e">
            <v>#N/A</v>
          </cell>
          <cell r="H72" t="e">
            <v>#N/A</v>
          </cell>
          <cell r="I72" t="e">
            <v>#N/A</v>
          </cell>
          <cell r="J72" t="e">
            <v>#N/A</v>
          </cell>
        </row>
        <row r="73">
          <cell r="F73">
            <v>3</v>
          </cell>
          <cell r="G73" t="str">
            <v>к</v>
          </cell>
          <cell r="H73" t="str">
            <v>к</v>
          </cell>
          <cell r="I73" t="str">
            <v>к</v>
          </cell>
          <cell r="J73" t="str">
            <v>к</v>
          </cell>
        </row>
        <row r="74">
          <cell r="F74">
            <v>9</v>
          </cell>
          <cell r="G74" t="str">
            <v>к</v>
          </cell>
          <cell r="H74" t="str">
            <v>к</v>
          </cell>
          <cell r="I74" t="str">
            <v>к</v>
          </cell>
          <cell r="J74" t="str">
            <v>к</v>
          </cell>
        </row>
        <row r="75">
          <cell r="F75">
            <v>4</v>
          </cell>
          <cell r="G75" t="str">
            <v>к</v>
          </cell>
          <cell r="H75" t="str">
            <v>к</v>
          </cell>
          <cell r="I75" t="str">
            <v>к</v>
          </cell>
          <cell r="J75" t="str">
            <v>к</v>
          </cell>
        </row>
        <row r="76">
          <cell r="F76">
            <v>1</v>
          </cell>
          <cell r="G76" t="str">
            <v>к</v>
          </cell>
          <cell r="H76" t="str">
            <v>к</v>
          </cell>
          <cell r="I76" t="str">
            <v>к</v>
          </cell>
          <cell r="J76" t="str">
            <v>к</v>
          </cell>
        </row>
        <row r="77">
          <cell r="F77">
            <v>2</v>
          </cell>
          <cell r="G77" t="str">
            <v>к</v>
          </cell>
          <cell r="H77" t="str">
            <v>к</v>
          </cell>
          <cell r="I77" t="str">
            <v>к</v>
          </cell>
          <cell r="J77" t="str">
            <v>к</v>
          </cell>
        </row>
        <row r="78">
          <cell r="F78">
            <v>1</v>
          </cell>
          <cell r="G78" t="str">
            <v>к</v>
          </cell>
          <cell r="H78" t="str">
            <v>к</v>
          </cell>
          <cell r="I78" t="str">
            <v>к</v>
          </cell>
          <cell r="J78" t="str">
            <v>к</v>
          </cell>
        </row>
        <row r="79">
          <cell r="F79">
            <v>1</v>
          </cell>
          <cell r="G79" t="str">
            <v>к</v>
          </cell>
          <cell r="H79" t="str">
            <v>к</v>
          </cell>
          <cell r="I79" t="str">
            <v>к</v>
          </cell>
          <cell r="J79" t="str">
            <v>к</v>
          </cell>
        </row>
        <row r="80">
          <cell r="F80" t="e">
            <v>#N/A</v>
          </cell>
          <cell r="G80" t="e">
            <v>#N/A</v>
          </cell>
          <cell r="H80" t="e">
            <v>#N/A</v>
          </cell>
          <cell r="I80" t="e">
            <v>#N/A</v>
          </cell>
          <cell r="J80" t="e">
            <v>#N/A</v>
          </cell>
        </row>
        <row r="81">
          <cell r="F81">
            <v>3</v>
          </cell>
          <cell r="G81" t="str">
            <v>к</v>
          </cell>
          <cell r="H81" t="str">
            <v>к</v>
          </cell>
          <cell r="I81" t="str">
            <v>к</v>
          </cell>
          <cell r="J81" t="str">
            <v>к</v>
          </cell>
        </row>
        <row r="82">
          <cell r="F82" t="e">
            <v>#N/A</v>
          </cell>
          <cell r="G82" t="e">
            <v>#N/A</v>
          </cell>
          <cell r="H82" t="e">
            <v>#N/A</v>
          </cell>
          <cell r="I82" t="e">
            <v>#N/A</v>
          </cell>
          <cell r="J82" t="e">
            <v>#N/A</v>
          </cell>
        </row>
        <row r="83">
          <cell r="F83">
            <v>3</v>
          </cell>
          <cell r="G83" t="str">
            <v>к</v>
          </cell>
          <cell r="H83" t="str">
            <v>к</v>
          </cell>
          <cell r="I83" t="str">
            <v>к</v>
          </cell>
          <cell r="J83" t="str">
            <v>к</v>
          </cell>
        </row>
        <row r="84">
          <cell r="F84">
            <v>37</v>
          </cell>
          <cell r="G84">
            <v>1095</v>
          </cell>
          <cell r="H84">
            <v>1087</v>
          </cell>
          <cell r="I84">
            <v>1270298.2</v>
          </cell>
          <cell r="J84">
            <v>55800.6</v>
          </cell>
        </row>
        <row r="85">
          <cell r="F85">
            <v>2</v>
          </cell>
          <cell r="G85" t="str">
            <v>к</v>
          </cell>
          <cell r="H85" t="str">
            <v>к</v>
          </cell>
          <cell r="I85" t="str">
            <v>к</v>
          </cell>
          <cell r="J85" t="str">
            <v>к</v>
          </cell>
        </row>
        <row r="86">
          <cell r="F86">
            <v>35</v>
          </cell>
          <cell r="G86" t="str">
            <v>к</v>
          </cell>
          <cell r="H86" t="str">
            <v>к</v>
          </cell>
          <cell r="I86" t="str">
            <v>к</v>
          </cell>
          <cell r="J86" t="str">
            <v>к</v>
          </cell>
        </row>
        <row r="87">
          <cell r="F87">
            <v>78</v>
          </cell>
          <cell r="G87">
            <v>1716</v>
          </cell>
          <cell r="H87">
            <v>1707</v>
          </cell>
          <cell r="I87">
            <v>1839228.1</v>
          </cell>
          <cell r="J87">
            <v>118026.3</v>
          </cell>
        </row>
        <row r="88">
          <cell r="F88">
            <v>3</v>
          </cell>
          <cell r="G88" t="str">
            <v>к</v>
          </cell>
          <cell r="H88" t="str">
            <v>к</v>
          </cell>
          <cell r="I88" t="str">
            <v>к</v>
          </cell>
          <cell r="J88" t="str">
            <v>к</v>
          </cell>
        </row>
        <row r="89">
          <cell r="F89" t="e">
            <v>#N/A</v>
          </cell>
          <cell r="G89" t="e">
            <v>#N/A</v>
          </cell>
          <cell r="H89" t="e">
            <v>#N/A</v>
          </cell>
          <cell r="I89" t="e">
            <v>#N/A</v>
          </cell>
          <cell r="J89" t="e">
            <v>#N/A</v>
          </cell>
        </row>
        <row r="90">
          <cell r="F90">
            <v>33</v>
          </cell>
          <cell r="G90">
            <v>342</v>
          </cell>
          <cell r="H90">
            <v>339</v>
          </cell>
          <cell r="I90">
            <v>34601.599999999999</v>
          </cell>
          <cell r="J90">
            <v>16632.7</v>
          </cell>
        </row>
        <row r="91">
          <cell r="F91" t="e">
            <v>#N/A</v>
          </cell>
          <cell r="G91" t="e">
            <v>#N/A</v>
          </cell>
          <cell r="H91" t="e">
            <v>#N/A</v>
          </cell>
          <cell r="I91" t="e">
            <v>#N/A</v>
          </cell>
          <cell r="J91" t="e">
            <v>#N/A</v>
          </cell>
        </row>
        <row r="92">
          <cell r="F92">
            <v>2</v>
          </cell>
          <cell r="G92" t="str">
            <v>к</v>
          </cell>
          <cell r="H92" t="str">
            <v>к</v>
          </cell>
          <cell r="I92" t="str">
            <v>к</v>
          </cell>
          <cell r="J92" t="str">
            <v>к</v>
          </cell>
        </row>
        <row r="93">
          <cell r="F93">
            <v>30</v>
          </cell>
          <cell r="G93">
            <v>1080</v>
          </cell>
          <cell r="H93">
            <v>1078</v>
          </cell>
          <cell r="I93">
            <v>1720008.6</v>
          </cell>
          <cell r="J93">
            <v>78743</v>
          </cell>
        </row>
        <row r="94">
          <cell r="F94">
            <v>9</v>
          </cell>
          <cell r="G94">
            <v>73</v>
          </cell>
          <cell r="H94">
            <v>69</v>
          </cell>
          <cell r="I94">
            <v>9393.9</v>
          </cell>
          <cell r="J94">
            <v>3100.3</v>
          </cell>
        </row>
        <row r="95">
          <cell r="F95">
            <v>1</v>
          </cell>
          <cell r="G95" t="str">
            <v>к</v>
          </cell>
          <cell r="H95" t="str">
            <v>к</v>
          </cell>
          <cell r="I95" t="str">
            <v>к</v>
          </cell>
          <cell r="J95" t="str">
            <v>к</v>
          </cell>
        </row>
        <row r="96">
          <cell r="F96">
            <v>5</v>
          </cell>
          <cell r="G96">
            <v>197</v>
          </cell>
          <cell r="H96">
            <v>197</v>
          </cell>
          <cell r="I96">
            <v>432710.3</v>
          </cell>
          <cell r="J96">
            <v>8105.1</v>
          </cell>
        </row>
        <row r="97">
          <cell r="F97" t="e">
            <v>#N/A</v>
          </cell>
          <cell r="G97" t="e">
            <v>#N/A</v>
          </cell>
          <cell r="H97" t="e">
            <v>#N/A</v>
          </cell>
          <cell r="I97" t="e">
            <v>#N/A</v>
          </cell>
          <cell r="J97" t="e">
            <v>#N/A</v>
          </cell>
        </row>
        <row r="98">
          <cell r="F98" t="e">
            <v>#N/A</v>
          </cell>
          <cell r="G98" t="e">
            <v>#N/A</v>
          </cell>
          <cell r="H98" t="e">
            <v>#N/A</v>
          </cell>
          <cell r="I98" t="e">
            <v>#N/A</v>
          </cell>
          <cell r="J98" t="e">
            <v>#N/A</v>
          </cell>
        </row>
        <row r="99">
          <cell r="F99">
            <v>4</v>
          </cell>
          <cell r="G99" t="str">
            <v>к</v>
          </cell>
          <cell r="H99" t="str">
            <v>к</v>
          </cell>
          <cell r="I99" t="str">
            <v>к</v>
          </cell>
          <cell r="J99" t="str">
            <v>к</v>
          </cell>
        </row>
        <row r="100">
          <cell r="F100">
            <v>1</v>
          </cell>
          <cell r="G100" t="str">
            <v>к</v>
          </cell>
          <cell r="H100" t="str">
            <v>к</v>
          </cell>
          <cell r="I100" t="str">
            <v>к</v>
          </cell>
          <cell r="J100" t="str">
            <v>к</v>
          </cell>
        </row>
        <row r="101">
          <cell r="F101" t="e">
            <v>#N/A</v>
          </cell>
          <cell r="G101" t="e">
            <v>#N/A</v>
          </cell>
          <cell r="H101" t="e">
            <v>#N/A</v>
          </cell>
          <cell r="I101" t="e">
            <v>#N/A</v>
          </cell>
          <cell r="J101" t="e">
            <v>#N/A</v>
          </cell>
        </row>
        <row r="102">
          <cell r="F102">
            <v>47</v>
          </cell>
          <cell r="G102">
            <v>877</v>
          </cell>
          <cell r="H102">
            <v>868</v>
          </cell>
          <cell r="I102">
            <v>293739.09999999998</v>
          </cell>
          <cell r="J102">
            <v>50795.9</v>
          </cell>
        </row>
        <row r="103">
          <cell r="F103">
            <v>15</v>
          </cell>
          <cell r="G103">
            <v>232</v>
          </cell>
          <cell r="H103">
            <v>230</v>
          </cell>
          <cell r="I103">
            <v>98735</v>
          </cell>
          <cell r="J103">
            <v>11761.1</v>
          </cell>
        </row>
        <row r="104">
          <cell r="F104">
            <v>3</v>
          </cell>
          <cell r="G104" t="str">
            <v>к</v>
          </cell>
          <cell r="H104" t="str">
            <v>к</v>
          </cell>
          <cell r="I104" t="str">
            <v>к</v>
          </cell>
          <cell r="J104" t="str">
            <v>к</v>
          </cell>
        </row>
        <row r="105">
          <cell r="F105" t="e">
            <v>#N/A</v>
          </cell>
          <cell r="G105" t="e">
            <v>#N/A</v>
          </cell>
          <cell r="H105" t="e">
            <v>#N/A</v>
          </cell>
          <cell r="I105" t="e">
            <v>#N/A</v>
          </cell>
          <cell r="J105" t="e">
            <v>#N/A</v>
          </cell>
        </row>
        <row r="106">
          <cell r="F106" t="e">
            <v>#N/A</v>
          </cell>
          <cell r="G106" t="e">
            <v>#N/A</v>
          </cell>
          <cell r="H106" t="e">
            <v>#N/A</v>
          </cell>
          <cell r="I106" t="e">
            <v>#N/A</v>
          </cell>
          <cell r="J106" t="e">
            <v>#N/A</v>
          </cell>
        </row>
        <row r="107">
          <cell r="F107">
            <v>6</v>
          </cell>
          <cell r="G107">
            <v>79</v>
          </cell>
          <cell r="H107">
            <v>74</v>
          </cell>
          <cell r="I107">
            <v>7654.4</v>
          </cell>
          <cell r="J107">
            <v>3650.1</v>
          </cell>
        </row>
        <row r="108">
          <cell r="F108">
            <v>11</v>
          </cell>
          <cell r="G108">
            <v>164</v>
          </cell>
          <cell r="H108">
            <v>163</v>
          </cell>
          <cell r="I108">
            <v>33055.699999999997</v>
          </cell>
          <cell r="J108">
            <v>17121.3</v>
          </cell>
        </row>
        <row r="109">
          <cell r="F109">
            <v>2</v>
          </cell>
          <cell r="G109" t="str">
            <v>к</v>
          </cell>
          <cell r="H109" t="str">
            <v>к</v>
          </cell>
          <cell r="I109" t="str">
            <v>к</v>
          </cell>
          <cell r="J109" t="str">
            <v>к</v>
          </cell>
        </row>
        <row r="110">
          <cell r="F110">
            <v>10</v>
          </cell>
          <cell r="G110">
            <v>358</v>
          </cell>
          <cell r="H110">
            <v>358</v>
          </cell>
          <cell r="I110">
            <v>132735.79999999999</v>
          </cell>
          <cell r="J110">
            <v>16598</v>
          </cell>
        </row>
        <row r="111">
          <cell r="F111">
            <v>7</v>
          </cell>
          <cell r="G111" t="str">
            <v>к</v>
          </cell>
          <cell r="H111" t="str">
            <v>к</v>
          </cell>
          <cell r="I111" t="str">
            <v>к</v>
          </cell>
          <cell r="J111" t="str">
            <v>к</v>
          </cell>
        </row>
        <row r="112">
          <cell r="F112">
            <v>3</v>
          </cell>
          <cell r="G112" t="str">
            <v>к</v>
          </cell>
          <cell r="H112" t="str">
            <v>к</v>
          </cell>
          <cell r="I112" t="str">
            <v>к</v>
          </cell>
          <cell r="J112" t="str">
            <v>к</v>
          </cell>
        </row>
        <row r="113">
          <cell r="F113">
            <v>1</v>
          </cell>
          <cell r="G113" t="str">
            <v>к</v>
          </cell>
          <cell r="H113" t="str">
            <v>к</v>
          </cell>
          <cell r="I113" t="str">
            <v>к</v>
          </cell>
          <cell r="J113" t="str">
            <v>к</v>
          </cell>
        </row>
        <row r="114">
          <cell r="F114">
            <v>3</v>
          </cell>
          <cell r="G114" t="str">
            <v>к</v>
          </cell>
          <cell r="H114" t="str">
            <v>к</v>
          </cell>
          <cell r="I114" t="str">
            <v>к</v>
          </cell>
          <cell r="J114" t="str">
            <v>к</v>
          </cell>
        </row>
        <row r="115">
          <cell r="F115" t="e">
            <v>#N/A</v>
          </cell>
          <cell r="G115" t="e">
            <v>#N/A</v>
          </cell>
          <cell r="H115" t="e">
            <v>#N/A</v>
          </cell>
          <cell r="I115" t="e">
            <v>#N/A</v>
          </cell>
          <cell r="J115" t="e">
            <v>#N/A</v>
          </cell>
        </row>
        <row r="116">
          <cell r="F116" t="e">
            <v>#N/A</v>
          </cell>
          <cell r="G116" t="e">
            <v>#N/A</v>
          </cell>
          <cell r="H116" t="e">
            <v>#N/A</v>
          </cell>
          <cell r="I116" t="e">
            <v>#N/A</v>
          </cell>
          <cell r="J116" t="e">
            <v>#N/A</v>
          </cell>
        </row>
        <row r="117">
          <cell r="F117" t="e">
            <v>#N/A</v>
          </cell>
          <cell r="G117" t="e">
            <v>#N/A</v>
          </cell>
          <cell r="H117" t="e">
            <v>#N/A</v>
          </cell>
          <cell r="I117" t="e">
            <v>#N/A</v>
          </cell>
          <cell r="J117" t="e">
            <v>#N/A</v>
          </cell>
        </row>
        <row r="118">
          <cell r="F118" t="e">
            <v>#N/A</v>
          </cell>
          <cell r="G118" t="e">
            <v>#N/A</v>
          </cell>
          <cell r="H118" t="e">
            <v>#N/A</v>
          </cell>
          <cell r="I118" t="e">
            <v>#N/A</v>
          </cell>
          <cell r="J118" t="e">
            <v>#N/A</v>
          </cell>
        </row>
        <row r="119">
          <cell r="F119" t="e">
            <v>#N/A</v>
          </cell>
          <cell r="G119" t="e">
            <v>#N/A</v>
          </cell>
          <cell r="H119" t="e">
            <v>#N/A</v>
          </cell>
          <cell r="I119" t="e">
            <v>#N/A</v>
          </cell>
          <cell r="J119" t="e">
            <v>#N/A</v>
          </cell>
        </row>
        <row r="120">
          <cell r="F120">
            <v>19</v>
          </cell>
          <cell r="G120">
            <v>1791</v>
          </cell>
          <cell r="H120">
            <v>1789</v>
          </cell>
          <cell r="I120">
            <v>926223.9</v>
          </cell>
          <cell r="J120">
            <v>114299.5</v>
          </cell>
        </row>
        <row r="121">
          <cell r="F121">
            <v>3</v>
          </cell>
          <cell r="G121" t="str">
            <v>к</v>
          </cell>
          <cell r="H121" t="str">
            <v>к</v>
          </cell>
          <cell r="I121" t="str">
            <v>к</v>
          </cell>
          <cell r="J121" t="str">
            <v>к</v>
          </cell>
        </row>
        <row r="122">
          <cell r="F122" t="e">
            <v>#N/A</v>
          </cell>
          <cell r="G122" t="e">
            <v>#N/A</v>
          </cell>
          <cell r="H122" t="e">
            <v>#N/A</v>
          </cell>
          <cell r="I122" t="e">
            <v>#N/A</v>
          </cell>
          <cell r="J122" t="e">
            <v>#N/A</v>
          </cell>
        </row>
        <row r="123">
          <cell r="F123" t="e">
            <v>#N/A</v>
          </cell>
          <cell r="G123" t="e">
            <v>#N/A</v>
          </cell>
          <cell r="H123" t="e">
            <v>#N/A</v>
          </cell>
          <cell r="I123" t="e">
            <v>#N/A</v>
          </cell>
          <cell r="J123" t="e">
            <v>#N/A</v>
          </cell>
        </row>
        <row r="124">
          <cell r="F124">
            <v>13</v>
          </cell>
          <cell r="G124">
            <v>1021</v>
          </cell>
          <cell r="H124">
            <v>1019</v>
          </cell>
          <cell r="I124">
            <v>684275.6</v>
          </cell>
          <cell r="J124">
            <v>76321.899999999994</v>
          </cell>
        </row>
        <row r="125">
          <cell r="F125">
            <v>1</v>
          </cell>
          <cell r="G125" t="str">
            <v>к</v>
          </cell>
          <cell r="H125" t="str">
            <v>к</v>
          </cell>
          <cell r="I125" t="str">
            <v>к</v>
          </cell>
          <cell r="J125" t="str">
            <v>к</v>
          </cell>
        </row>
        <row r="126">
          <cell r="F126">
            <v>2</v>
          </cell>
          <cell r="G126" t="str">
            <v>к</v>
          </cell>
          <cell r="H126" t="str">
            <v>к</v>
          </cell>
          <cell r="I126" t="str">
            <v>к</v>
          </cell>
          <cell r="J126" t="str">
            <v>к</v>
          </cell>
        </row>
        <row r="127">
          <cell r="F127">
            <v>15</v>
          </cell>
          <cell r="G127">
            <v>173</v>
          </cell>
          <cell r="H127">
            <v>170</v>
          </cell>
          <cell r="I127">
            <v>52854.1</v>
          </cell>
          <cell r="J127">
            <v>10760.1</v>
          </cell>
        </row>
        <row r="128">
          <cell r="F128">
            <v>3</v>
          </cell>
          <cell r="G128">
            <v>12</v>
          </cell>
          <cell r="H128">
            <v>10</v>
          </cell>
          <cell r="I128">
            <v>2478.4</v>
          </cell>
          <cell r="J128">
            <v>399.6</v>
          </cell>
        </row>
        <row r="129">
          <cell r="F129">
            <v>3</v>
          </cell>
          <cell r="G129" t="str">
            <v>к</v>
          </cell>
          <cell r="H129" t="str">
            <v>к</v>
          </cell>
          <cell r="I129" t="str">
            <v>к</v>
          </cell>
          <cell r="J129" t="str">
            <v>к</v>
          </cell>
        </row>
        <row r="130">
          <cell r="F130">
            <v>2</v>
          </cell>
          <cell r="G130" t="str">
            <v>к</v>
          </cell>
          <cell r="H130" t="str">
            <v>к</v>
          </cell>
          <cell r="I130" t="str">
            <v>к</v>
          </cell>
          <cell r="J130" t="str">
            <v>к</v>
          </cell>
        </row>
        <row r="131">
          <cell r="F131">
            <v>1</v>
          </cell>
          <cell r="G131" t="str">
            <v>к</v>
          </cell>
          <cell r="H131" t="str">
            <v>к</v>
          </cell>
          <cell r="I131" t="str">
            <v>к</v>
          </cell>
          <cell r="J131" t="str">
            <v>к</v>
          </cell>
        </row>
        <row r="132">
          <cell r="F132">
            <v>6</v>
          </cell>
          <cell r="G132">
            <v>67</v>
          </cell>
          <cell r="H132">
            <v>66</v>
          </cell>
          <cell r="I132">
            <v>16148.2</v>
          </cell>
          <cell r="J132">
            <v>3555.9</v>
          </cell>
        </row>
        <row r="133">
          <cell r="F133">
            <v>6</v>
          </cell>
          <cell r="G133" t="str">
            <v>к</v>
          </cell>
          <cell r="H133" t="str">
            <v>к</v>
          </cell>
          <cell r="I133" t="str">
            <v>к</v>
          </cell>
          <cell r="J133" t="str">
            <v>к</v>
          </cell>
        </row>
        <row r="134">
          <cell r="F134" t="e">
            <v>#N/A</v>
          </cell>
          <cell r="G134" t="e">
            <v>#N/A</v>
          </cell>
          <cell r="H134" t="e">
            <v>#N/A</v>
          </cell>
          <cell r="I134" t="e">
            <v>#N/A</v>
          </cell>
          <cell r="J134" t="e">
            <v>#N/A</v>
          </cell>
        </row>
        <row r="135">
          <cell r="F135">
            <v>1</v>
          </cell>
          <cell r="G135" t="str">
            <v>к</v>
          </cell>
          <cell r="H135" t="str">
            <v>к</v>
          </cell>
          <cell r="I135" t="str">
            <v>к</v>
          </cell>
          <cell r="J135" t="str">
            <v>к</v>
          </cell>
        </row>
        <row r="136">
          <cell r="F136">
            <v>5</v>
          </cell>
          <cell r="G136" t="str">
            <v>к</v>
          </cell>
          <cell r="H136" t="str">
            <v>к</v>
          </cell>
          <cell r="I136" t="str">
            <v>к</v>
          </cell>
          <cell r="J136" t="str">
            <v>к</v>
          </cell>
        </row>
        <row r="137">
          <cell r="F137">
            <v>3</v>
          </cell>
          <cell r="G137" t="str">
            <v>к</v>
          </cell>
          <cell r="H137" t="str">
            <v>к</v>
          </cell>
          <cell r="I137" t="str">
            <v>к</v>
          </cell>
          <cell r="J137" t="str">
            <v>к</v>
          </cell>
        </row>
        <row r="138">
          <cell r="F138" t="e">
            <v>#N/A</v>
          </cell>
          <cell r="G138" t="e">
            <v>#N/A</v>
          </cell>
          <cell r="H138" t="e">
            <v>#N/A</v>
          </cell>
          <cell r="I138" t="e">
            <v>#N/A</v>
          </cell>
          <cell r="J138" t="e">
            <v>#N/A</v>
          </cell>
        </row>
        <row r="139">
          <cell r="F139" t="e">
            <v>#N/A</v>
          </cell>
          <cell r="G139" t="e">
            <v>#N/A</v>
          </cell>
          <cell r="H139" t="e">
            <v>#N/A</v>
          </cell>
          <cell r="I139" t="e">
            <v>#N/A</v>
          </cell>
          <cell r="J139" t="e">
            <v>#N/A</v>
          </cell>
        </row>
        <row r="140">
          <cell r="F140">
            <v>1</v>
          </cell>
          <cell r="G140" t="str">
            <v>к</v>
          </cell>
          <cell r="H140" t="str">
            <v>к</v>
          </cell>
          <cell r="I140" t="str">
            <v>к</v>
          </cell>
          <cell r="J140" t="str">
            <v>к</v>
          </cell>
        </row>
        <row r="141">
          <cell r="F141" t="e">
            <v>#N/A</v>
          </cell>
          <cell r="G141" t="e">
            <v>#N/A</v>
          </cell>
          <cell r="H141" t="e">
            <v>#N/A</v>
          </cell>
          <cell r="I141" t="e">
            <v>#N/A</v>
          </cell>
          <cell r="J141" t="e">
            <v>#N/A</v>
          </cell>
        </row>
        <row r="142">
          <cell r="F142">
            <v>2</v>
          </cell>
          <cell r="G142" t="str">
            <v>к</v>
          </cell>
          <cell r="H142" t="str">
            <v>к</v>
          </cell>
          <cell r="I142" t="str">
            <v>к</v>
          </cell>
          <cell r="J142" t="str">
            <v>к</v>
          </cell>
        </row>
        <row r="143">
          <cell r="F143">
            <v>26</v>
          </cell>
          <cell r="G143">
            <v>476</v>
          </cell>
          <cell r="H143">
            <v>472</v>
          </cell>
          <cell r="I143">
            <v>93575.3</v>
          </cell>
          <cell r="J143">
            <v>15981.7</v>
          </cell>
        </row>
        <row r="144">
          <cell r="F144">
            <v>11</v>
          </cell>
          <cell r="G144">
            <v>401</v>
          </cell>
          <cell r="H144">
            <v>397</v>
          </cell>
          <cell r="I144">
            <v>200409</v>
          </cell>
          <cell r="J144">
            <v>30126.5</v>
          </cell>
        </row>
        <row r="145">
          <cell r="F145" t="e">
            <v>#N/A</v>
          </cell>
          <cell r="G145" t="e">
            <v>#N/A</v>
          </cell>
          <cell r="H145" t="e">
            <v>#N/A</v>
          </cell>
          <cell r="I145" t="e">
            <v>#N/A</v>
          </cell>
          <cell r="J145" t="e">
            <v>#N/A</v>
          </cell>
        </row>
        <row r="146">
          <cell r="F146">
            <v>1</v>
          </cell>
          <cell r="G146" t="str">
            <v>к</v>
          </cell>
          <cell r="H146" t="str">
            <v>к</v>
          </cell>
          <cell r="I146" t="str">
            <v>к</v>
          </cell>
          <cell r="J146" t="str">
            <v>к</v>
          </cell>
        </row>
        <row r="147">
          <cell r="F147" t="e">
            <v>#N/A</v>
          </cell>
          <cell r="G147" t="e">
            <v>#N/A</v>
          </cell>
          <cell r="H147" t="e">
            <v>#N/A</v>
          </cell>
          <cell r="I147" t="e">
            <v>#N/A</v>
          </cell>
          <cell r="J147" t="e">
            <v>#N/A</v>
          </cell>
        </row>
        <row r="148">
          <cell r="F148">
            <v>1</v>
          </cell>
          <cell r="G148" t="str">
            <v>к</v>
          </cell>
          <cell r="H148" t="str">
            <v>к</v>
          </cell>
          <cell r="I148" t="str">
            <v>к</v>
          </cell>
          <cell r="J148" t="str">
            <v>к</v>
          </cell>
        </row>
        <row r="149">
          <cell r="F149">
            <v>5</v>
          </cell>
          <cell r="G149" t="str">
            <v>к</v>
          </cell>
          <cell r="H149" t="str">
            <v>к</v>
          </cell>
          <cell r="I149" t="str">
            <v>к</v>
          </cell>
          <cell r="J149" t="str">
            <v>к</v>
          </cell>
        </row>
        <row r="150">
          <cell r="F150">
            <v>4</v>
          </cell>
          <cell r="G150" t="str">
            <v>к</v>
          </cell>
          <cell r="H150" t="str">
            <v>к</v>
          </cell>
          <cell r="I150" t="str">
            <v>к</v>
          </cell>
          <cell r="J150" t="str">
            <v>к</v>
          </cell>
        </row>
        <row r="151">
          <cell r="F151">
            <v>39</v>
          </cell>
          <cell r="G151">
            <v>227</v>
          </cell>
          <cell r="H151">
            <v>221</v>
          </cell>
          <cell r="I151">
            <v>81014.899999999994</v>
          </cell>
          <cell r="J151">
            <v>10742.5</v>
          </cell>
        </row>
        <row r="152">
          <cell r="F152">
            <v>30</v>
          </cell>
          <cell r="G152" t="str">
            <v>к</v>
          </cell>
          <cell r="H152" t="str">
            <v>к</v>
          </cell>
          <cell r="I152" t="str">
            <v>к</v>
          </cell>
          <cell r="J152" t="str">
            <v>к</v>
          </cell>
        </row>
        <row r="153">
          <cell r="F153">
            <v>9</v>
          </cell>
          <cell r="G153" t="str">
            <v>к</v>
          </cell>
          <cell r="H153" t="str">
            <v>к</v>
          </cell>
          <cell r="I153" t="str">
            <v>к</v>
          </cell>
          <cell r="J153" t="str">
            <v>к</v>
          </cell>
        </row>
        <row r="154">
          <cell r="F154">
            <v>43</v>
          </cell>
          <cell r="G154">
            <v>4954</v>
          </cell>
          <cell r="H154">
            <v>4949</v>
          </cell>
          <cell r="I154">
            <v>5624628.5999999996</v>
          </cell>
          <cell r="J154">
            <v>375189.5</v>
          </cell>
        </row>
        <row r="155">
          <cell r="F155">
            <v>43</v>
          </cell>
          <cell r="G155">
            <v>4954</v>
          </cell>
          <cell r="H155">
            <v>4949</v>
          </cell>
          <cell r="I155">
            <v>5624628.5999999996</v>
          </cell>
          <cell r="J155">
            <v>375189.5</v>
          </cell>
        </row>
        <row r="156">
          <cell r="F156">
            <v>17</v>
          </cell>
          <cell r="G156" t="str">
            <v>к</v>
          </cell>
          <cell r="H156" t="str">
            <v>к</v>
          </cell>
          <cell r="I156" t="str">
            <v>к</v>
          </cell>
          <cell r="J156" t="str">
            <v>к</v>
          </cell>
        </row>
        <row r="157">
          <cell r="F157">
            <v>5</v>
          </cell>
          <cell r="G157">
            <v>1691</v>
          </cell>
          <cell r="H157">
            <v>1690</v>
          </cell>
          <cell r="I157">
            <v>3319256</v>
          </cell>
          <cell r="J157">
            <v>122492</v>
          </cell>
        </row>
        <row r="158">
          <cell r="F158">
            <v>21</v>
          </cell>
          <cell r="G158" t="str">
            <v>к</v>
          </cell>
          <cell r="H158" t="str">
            <v>к</v>
          </cell>
          <cell r="I158" t="str">
            <v>к</v>
          </cell>
          <cell r="J158" t="str">
            <v>к</v>
          </cell>
        </row>
        <row r="159">
          <cell r="F159">
            <v>88</v>
          </cell>
          <cell r="G159">
            <v>1742</v>
          </cell>
          <cell r="H159">
            <v>1722</v>
          </cell>
          <cell r="I159">
            <v>278299.40000000002</v>
          </cell>
          <cell r="J159">
            <v>90103.3</v>
          </cell>
        </row>
        <row r="160">
          <cell r="F160">
            <v>28</v>
          </cell>
          <cell r="G160" t="str">
            <v>к</v>
          </cell>
          <cell r="H160" t="str">
            <v>к</v>
          </cell>
          <cell r="I160" t="str">
            <v>к</v>
          </cell>
          <cell r="J160" t="str">
            <v>к</v>
          </cell>
        </row>
        <row r="161">
          <cell r="F161">
            <v>5</v>
          </cell>
          <cell r="G161" t="str">
            <v>к</v>
          </cell>
          <cell r="H161" t="str">
            <v>к</v>
          </cell>
          <cell r="I161" t="str">
            <v>к</v>
          </cell>
          <cell r="J161" t="str">
            <v>к</v>
          </cell>
        </row>
        <row r="162">
          <cell r="F162">
            <v>55</v>
          </cell>
          <cell r="G162">
            <v>606</v>
          </cell>
          <cell r="H162">
            <v>591</v>
          </cell>
          <cell r="I162">
            <v>111459.1</v>
          </cell>
          <cell r="J162">
            <v>26852.1</v>
          </cell>
        </row>
        <row r="163">
          <cell r="F163">
            <v>42</v>
          </cell>
          <cell r="G163">
            <v>539</v>
          </cell>
          <cell r="H163">
            <v>529</v>
          </cell>
          <cell r="I163">
            <v>88407.6</v>
          </cell>
          <cell r="J163">
            <v>24522.400000000001</v>
          </cell>
        </row>
        <row r="164">
          <cell r="F164">
            <v>2</v>
          </cell>
          <cell r="G164" t="str">
            <v>к</v>
          </cell>
          <cell r="H164" t="str">
            <v>к</v>
          </cell>
          <cell r="I164" t="str">
            <v>к</v>
          </cell>
          <cell r="J164" t="str">
            <v>к</v>
          </cell>
        </row>
        <row r="165">
          <cell r="F165">
            <v>11</v>
          </cell>
          <cell r="G165">
            <v>65</v>
          </cell>
          <cell r="H165">
            <v>61</v>
          </cell>
          <cell r="I165">
            <v>23051.5</v>
          </cell>
          <cell r="J165">
            <v>2293.1999999999998</v>
          </cell>
        </row>
        <row r="166">
          <cell r="F166" t="e">
            <v>#N/A</v>
          </cell>
          <cell r="G166" t="e">
            <v>#N/A</v>
          </cell>
          <cell r="H166" t="e">
            <v>#N/A</v>
          </cell>
          <cell r="I166" t="e">
            <v>#N/A</v>
          </cell>
          <cell r="J166" t="e">
            <v>#N/A</v>
          </cell>
        </row>
        <row r="167">
          <cell r="F167">
            <v>371</v>
          </cell>
          <cell r="G167">
            <v>4439</v>
          </cell>
          <cell r="H167">
            <v>4312</v>
          </cell>
          <cell r="I167">
            <v>1985556.2</v>
          </cell>
          <cell r="J167">
            <v>172156.9</v>
          </cell>
        </row>
        <row r="168">
          <cell r="F168">
            <v>199</v>
          </cell>
          <cell r="G168">
            <v>3165</v>
          </cell>
          <cell r="H168">
            <v>3101</v>
          </cell>
          <cell r="I168">
            <v>1312540.7</v>
          </cell>
          <cell r="J168">
            <v>117418.8</v>
          </cell>
        </row>
        <row r="169">
          <cell r="F169">
            <v>23</v>
          </cell>
          <cell r="G169">
            <v>93</v>
          </cell>
          <cell r="H169">
            <v>86</v>
          </cell>
          <cell r="I169">
            <v>22520.5</v>
          </cell>
          <cell r="J169">
            <v>3490.7</v>
          </cell>
        </row>
        <row r="170">
          <cell r="F170">
            <v>176</v>
          </cell>
          <cell r="G170">
            <v>3072</v>
          </cell>
          <cell r="H170">
            <v>3015</v>
          </cell>
          <cell r="I170">
            <v>1290020.2</v>
          </cell>
          <cell r="J170">
            <v>113928.1</v>
          </cell>
        </row>
        <row r="171">
          <cell r="F171">
            <v>30</v>
          </cell>
          <cell r="G171">
            <v>359</v>
          </cell>
          <cell r="H171">
            <v>351</v>
          </cell>
          <cell r="I171">
            <v>157417.9</v>
          </cell>
          <cell r="J171">
            <v>18507.599999999999</v>
          </cell>
        </row>
        <row r="172">
          <cell r="F172">
            <v>16</v>
          </cell>
          <cell r="G172">
            <v>237</v>
          </cell>
          <cell r="H172">
            <v>234</v>
          </cell>
          <cell r="I172">
            <v>117827</v>
          </cell>
          <cell r="J172">
            <v>13528.3</v>
          </cell>
        </row>
        <row r="173">
          <cell r="F173">
            <v>10</v>
          </cell>
          <cell r="G173">
            <v>112</v>
          </cell>
          <cell r="H173">
            <v>109</v>
          </cell>
          <cell r="I173">
            <v>29365.1</v>
          </cell>
          <cell r="J173">
            <v>4577.8</v>
          </cell>
        </row>
        <row r="174">
          <cell r="F174">
            <v>4</v>
          </cell>
          <cell r="G174">
            <v>10</v>
          </cell>
          <cell r="H174">
            <v>8</v>
          </cell>
          <cell r="I174">
            <v>10225.799999999999</v>
          </cell>
          <cell r="J174">
            <v>401.5</v>
          </cell>
        </row>
        <row r="175">
          <cell r="F175">
            <v>142</v>
          </cell>
          <cell r="G175">
            <v>915</v>
          </cell>
          <cell r="H175">
            <v>860</v>
          </cell>
          <cell r="I175">
            <v>515597.6</v>
          </cell>
          <cell r="J175">
            <v>36230.5</v>
          </cell>
        </row>
        <row r="176">
          <cell r="F176">
            <v>2</v>
          </cell>
          <cell r="G176" t="str">
            <v>к</v>
          </cell>
          <cell r="H176" t="str">
            <v>к</v>
          </cell>
          <cell r="I176" t="str">
            <v>к</v>
          </cell>
          <cell r="J176" t="str">
            <v>к</v>
          </cell>
        </row>
        <row r="177">
          <cell r="F177">
            <v>105</v>
          </cell>
          <cell r="G177">
            <v>685</v>
          </cell>
          <cell r="H177">
            <v>642</v>
          </cell>
          <cell r="I177">
            <v>319637.3</v>
          </cell>
          <cell r="J177">
            <v>26697.5</v>
          </cell>
        </row>
        <row r="178">
          <cell r="F178">
            <v>20</v>
          </cell>
          <cell r="G178">
            <v>174</v>
          </cell>
          <cell r="H178">
            <v>170</v>
          </cell>
          <cell r="I178">
            <v>183716.3</v>
          </cell>
          <cell r="J178">
            <v>8292.6</v>
          </cell>
        </row>
        <row r="179">
          <cell r="F179">
            <v>15</v>
          </cell>
          <cell r="G179" t="str">
            <v>к</v>
          </cell>
          <cell r="H179" t="str">
            <v>к</v>
          </cell>
          <cell r="I179" t="str">
            <v>к</v>
          </cell>
          <cell r="J179" t="str">
            <v>к</v>
          </cell>
        </row>
        <row r="180">
          <cell r="F180">
            <v>879</v>
          </cell>
          <cell r="G180">
            <v>7874</v>
          </cell>
          <cell r="H180">
            <v>7674</v>
          </cell>
          <cell r="I180">
            <v>16881309.699999999</v>
          </cell>
          <cell r="J180">
            <v>432477.3</v>
          </cell>
        </row>
        <row r="181">
          <cell r="F181">
            <v>90</v>
          </cell>
          <cell r="G181">
            <v>529</v>
          </cell>
          <cell r="H181">
            <v>517</v>
          </cell>
          <cell r="I181">
            <v>864301.6</v>
          </cell>
          <cell r="J181">
            <v>24100.799999999999</v>
          </cell>
        </row>
        <row r="182">
          <cell r="F182">
            <v>25</v>
          </cell>
          <cell r="G182" t="str">
            <v>к</v>
          </cell>
          <cell r="H182" t="str">
            <v>к</v>
          </cell>
          <cell r="I182" t="str">
            <v>к</v>
          </cell>
          <cell r="J182" t="str">
            <v>к</v>
          </cell>
        </row>
        <row r="183">
          <cell r="F183">
            <v>27</v>
          </cell>
          <cell r="G183" t="str">
            <v>к</v>
          </cell>
          <cell r="H183" t="str">
            <v>к</v>
          </cell>
          <cell r="I183" t="str">
            <v>к</v>
          </cell>
          <cell r="J183" t="str">
            <v>к</v>
          </cell>
        </row>
        <row r="184">
          <cell r="F184">
            <v>38</v>
          </cell>
          <cell r="G184">
            <v>198</v>
          </cell>
          <cell r="H184">
            <v>196</v>
          </cell>
          <cell r="I184">
            <v>214376.8</v>
          </cell>
          <cell r="J184">
            <v>6930.8</v>
          </cell>
        </row>
        <row r="185">
          <cell r="F185" t="e">
            <v>#N/A</v>
          </cell>
          <cell r="G185" t="e">
            <v>#N/A</v>
          </cell>
          <cell r="H185" t="e">
            <v>#N/A</v>
          </cell>
          <cell r="I185" t="e">
            <v>#N/A</v>
          </cell>
          <cell r="J185" t="e">
            <v>#N/A</v>
          </cell>
        </row>
        <row r="186">
          <cell r="F186">
            <v>574</v>
          </cell>
          <cell r="G186">
            <v>3862</v>
          </cell>
          <cell r="H186">
            <v>3725</v>
          </cell>
          <cell r="I186">
            <v>12775037.800000001</v>
          </cell>
          <cell r="J186">
            <v>253060.2</v>
          </cell>
        </row>
        <row r="187">
          <cell r="F187">
            <v>57</v>
          </cell>
          <cell r="G187">
            <v>117</v>
          </cell>
          <cell r="H187">
            <v>104</v>
          </cell>
          <cell r="I187">
            <v>34989.1</v>
          </cell>
          <cell r="J187">
            <v>3714.5</v>
          </cell>
        </row>
        <row r="188">
          <cell r="F188">
            <v>44</v>
          </cell>
          <cell r="G188">
            <v>388</v>
          </cell>
          <cell r="H188">
            <v>380</v>
          </cell>
          <cell r="I188">
            <v>4297641</v>
          </cell>
          <cell r="J188">
            <v>87621.2</v>
          </cell>
        </row>
        <row r="189">
          <cell r="F189">
            <v>74</v>
          </cell>
          <cell r="G189">
            <v>775</v>
          </cell>
          <cell r="H189">
            <v>765</v>
          </cell>
          <cell r="I189">
            <v>1501510.6</v>
          </cell>
          <cell r="J189">
            <v>32058.6</v>
          </cell>
        </row>
        <row r="190">
          <cell r="F190">
            <v>74</v>
          </cell>
          <cell r="G190">
            <v>366</v>
          </cell>
          <cell r="H190">
            <v>340</v>
          </cell>
          <cell r="I190">
            <v>354547.5</v>
          </cell>
          <cell r="J190">
            <v>13398.4</v>
          </cell>
        </row>
        <row r="191">
          <cell r="F191">
            <v>14</v>
          </cell>
          <cell r="G191" t="str">
            <v>к</v>
          </cell>
          <cell r="H191" t="str">
            <v>к</v>
          </cell>
          <cell r="I191" t="str">
            <v>к</v>
          </cell>
          <cell r="J191" t="str">
            <v>к</v>
          </cell>
        </row>
        <row r="192">
          <cell r="F192">
            <v>44</v>
          </cell>
          <cell r="G192" t="str">
            <v>к</v>
          </cell>
          <cell r="H192" t="str">
            <v>к</v>
          </cell>
          <cell r="I192" t="str">
            <v>к</v>
          </cell>
          <cell r="J192" t="str">
            <v>к</v>
          </cell>
        </row>
        <row r="193">
          <cell r="F193">
            <v>184</v>
          </cell>
          <cell r="G193">
            <v>1249</v>
          </cell>
          <cell r="H193">
            <v>1194</v>
          </cell>
          <cell r="I193">
            <v>4159743.9</v>
          </cell>
          <cell r="J193">
            <v>60771.7</v>
          </cell>
        </row>
        <row r="194">
          <cell r="F194">
            <v>83</v>
          </cell>
          <cell r="G194">
            <v>535</v>
          </cell>
          <cell r="H194">
            <v>517</v>
          </cell>
          <cell r="I194">
            <v>859287</v>
          </cell>
          <cell r="J194">
            <v>20335.7</v>
          </cell>
        </row>
        <row r="195">
          <cell r="F195">
            <v>215</v>
          </cell>
          <cell r="G195">
            <v>3483</v>
          </cell>
          <cell r="H195">
            <v>3432</v>
          </cell>
          <cell r="I195">
            <v>3241970.3</v>
          </cell>
          <cell r="J195">
            <v>155316.29999999999</v>
          </cell>
        </row>
        <row r="196">
          <cell r="F196">
            <v>94</v>
          </cell>
          <cell r="G196">
            <v>890</v>
          </cell>
          <cell r="H196">
            <v>871</v>
          </cell>
          <cell r="I196">
            <v>395969.2</v>
          </cell>
          <cell r="J196">
            <v>31532.799999999999</v>
          </cell>
        </row>
        <row r="197">
          <cell r="F197">
            <v>10</v>
          </cell>
          <cell r="G197" t="str">
            <v>к</v>
          </cell>
          <cell r="H197" t="str">
            <v>к</v>
          </cell>
          <cell r="I197" t="str">
            <v>к</v>
          </cell>
          <cell r="J197" t="str">
            <v>к</v>
          </cell>
        </row>
        <row r="198">
          <cell r="F198">
            <v>20</v>
          </cell>
          <cell r="G198">
            <v>298</v>
          </cell>
          <cell r="H198">
            <v>298</v>
          </cell>
          <cell r="I198">
            <v>621632.19999999995</v>
          </cell>
          <cell r="J198">
            <v>12484.4</v>
          </cell>
        </row>
        <row r="199">
          <cell r="F199">
            <v>5</v>
          </cell>
          <cell r="G199">
            <v>18</v>
          </cell>
          <cell r="H199">
            <v>18</v>
          </cell>
          <cell r="I199">
            <v>11338.8</v>
          </cell>
          <cell r="J199">
            <v>263.60000000000002</v>
          </cell>
        </row>
        <row r="200">
          <cell r="F200">
            <v>18</v>
          </cell>
          <cell r="G200" t="str">
            <v>к</v>
          </cell>
          <cell r="H200" t="str">
            <v>к</v>
          </cell>
          <cell r="I200" t="str">
            <v>к</v>
          </cell>
          <cell r="J200" t="str">
            <v>к</v>
          </cell>
        </row>
        <row r="201">
          <cell r="F201">
            <v>12</v>
          </cell>
          <cell r="G201" t="str">
            <v>к</v>
          </cell>
          <cell r="H201" t="str">
            <v>к</v>
          </cell>
          <cell r="I201" t="str">
            <v>к</v>
          </cell>
          <cell r="J201" t="str">
            <v>к</v>
          </cell>
        </row>
        <row r="202">
          <cell r="F202">
            <v>47</v>
          </cell>
          <cell r="G202">
            <v>626</v>
          </cell>
          <cell r="H202">
            <v>618</v>
          </cell>
          <cell r="I202">
            <v>305944.09999999998</v>
          </cell>
          <cell r="J202">
            <v>26170.7</v>
          </cell>
        </row>
        <row r="203">
          <cell r="F203">
            <v>4</v>
          </cell>
          <cell r="G203">
            <v>15</v>
          </cell>
          <cell r="H203">
            <v>13</v>
          </cell>
          <cell r="I203">
            <v>1645.5</v>
          </cell>
          <cell r="J203">
            <v>385.2</v>
          </cell>
        </row>
        <row r="204">
          <cell r="F204">
            <v>5</v>
          </cell>
          <cell r="G204">
            <v>29</v>
          </cell>
          <cell r="H204">
            <v>23</v>
          </cell>
          <cell r="I204">
            <v>15940.5</v>
          </cell>
          <cell r="J204">
            <v>1000.7</v>
          </cell>
        </row>
        <row r="205">
          <cell r="F205">
            <v>190</v>
          </cell>
          <cell r="G205">
            <v>4794</v>
          </cell>
          <cell r="H205">
            <v>4748</v>
          </cell>
          <cell r="I205">
            <v>4266321</v>
          </cell>
          <cell r="J205">
            <v>260834.3</v>
          </cell>
        </row>
        <row r="206">
          <cell r="F206">
            <v>126</v>
          </cell>
          <cell r="G206">
            <v>2446</v>
          </cell>
          <cell r="H206">
            <v>2440</v>
          </cell>
          <cell r="I206">
            <v>1150216.8</v>
          </cell>
          <cell r="J206">
            <v>114393.3</v>
          </cell>
        </row>
        <row r="207">
          <cell r="F207" t="e">
            <v>#N/A</v>
          </cell>
          <cell r="G207" t="e">
            <v>#N/A</v>
          </cell>
          <cell r="H207" t="e">
            <v>#N/A</v>
          </cell>
          <cell r="I207" t="e">
            <v>#N/A</v>
          </cell>
          <cell r="J207" t="e">
            <v>#N/A</v>
          </cell>
        </row>
        <row r="208">
          <cell r="F208" t="e">
            <v>#N/A</v>
          </cell>
          <cell r="G208" t="e">
            <v>#N/A</v>
          </cell>
          <cell r="H208" t="e">
            <v>#N/A</v>
          </cell>
          <cell r="I208" t="e">
            <v>#N/A</v>
          </cell>
          <cell r="J208" t="e">
            <v>#N/A</v>
          </cell>
        </row>
        <row r="209">
          <cell r="F209">
            <v>23</v>
          </cell>
          <cell r="G209">
            <v>1186</v>
          </cell>
          <cell r="H209">
            <v>1185</v>
          </cell>
          <cell r="I209">
            <v>181138.6</v>
          </cell>
          <cell r="J209">
            <v>57167.1</v>
          </cell>
        </row>
        <row r="210">
          <cell r="F210">
            <v>103</v>
          </cell>
          <cell r="G210">
            <v>1260</v>
          </cell>
          <cell r="H210">
            <v>1255</v>
          </cell>
          <cell r="I210">
            <v>969078.2</v>
          </cell>
          <cell r="J210">
            <v>57226.2</v>
          </cell>
        </row>
        <row r="211">
          <cell r="F211" t="e">
            <v>#N/A</v>
          </cell>
          <cell r="G211" t="e">
            <v>#N/A</v>
          </cell>
          <cell r="H211" t="e">
            <v>#N/A</v>
          </cell>
          <cell r="I211" t="e">
            <v>#N/A</v>
          </cell>
          <cell r="J211" t="e">
            <v>#N/A</v>
          </cell>
        </row>
        <row r="212">
          <cell r="F212">
            <v>3</v>
          </cell>
          <cell r="G212" t="str">
            <v>к</v>
          </cell>
          <cell r="H212" t="str">
            <v>к</v>
          </cell>
          <cell r="I212" t="str">
            <v>к</v>
          </cell>
          <cell r="J212" t="str">
            <v>к</v>
          </cell>
        </row>
        <row r="213">
          <cell r="F213" t="e">
            <v>#N/A</v>
          </cell>
          <cell r="G213" t="e">
            <v>#N/A</v>
          </cell>
          <cell r="H213" t="e">
            <v>#N/A</v>
          </cell>
          <cell r="I213" t="e">
            <v>#N/A</v>
          </cell>
          <cell r="J213" t="e">
            <v>#N/A</v>
          </cell>
        </row>
        <row r="214">
          <cell r="F214" t="e">
            <v>#N/A</v>
          </cell>
          <cell r="G214" t="e">
            <v>#N/A</v>
          </cell>
          <cell r="H214" t="e">
            <v>#N/A</v>
          </cell>
          <cell r="I214" t="e">
            <v>#N/A</v>
          </cell>
          <cell r="J214" t="e">
            <v>#N/A</v>
          </cell>
        </row>
        <row r="215">
          <cell r="F215">
            <v>2</v>
          </cell>
          <cell r="G215" t="str">
            <v>к</v>
          </cell>
          <cell r="H215" t="str">
            <v>к</v>
          </cell>
          <cell r="I215" t="str">
            <v>к</v>
          </cell>
          <cell r="J215" t="str">
            <v>к</v>
          </cell>
        </row>
        <row r="216">
          <cell r="F216">
            <v>1</v>
          </cell>
          <cell r="G216" t="str">
            <v>к</v>
          </cell>
          <cell r="H216" t="str">
            <v>к</v>
          </cell>
          <cell r="I216" t="str">
            <v>к</v>
          </cell>
          <cell r="J216" t="str">
            <v>к</v>
          </cell>
        </row>
        <row r="217">
          <cell r="F217">
            <v>1</v>
          </cell>
          <cell r="G217" t="str">
            <v>к</v>
          </cell>
          <cell r="H217" t="str">
            <v>к</v>
          </cell>
          <cell r="I217" t="str">
            <v>к</v>
          </cell>
          <cell r="J217" t="str">
            <v>к</v>
          </cell>
        </row>
        <row r="218">
          <cell r="F218">
            <v>1</v>
          </cell>
          <cell r="G218" t="str">
            <v>к</v>
          </cell>
          <cell r="H218" t="str">
            <v>к</v>
          </cell>
          <cell r="I218" t="str">
            <v>к</v>
          </cell>
          <cell r="J218" t="str">
            <v>к</v>
          </cell>
        </row>
        <row r="219">
          <cell r="F219" t="e">
            <v>#N/A</v>
          </cell>
          <cell r="G219" t="e">
            <v>#N/A</v>
          </cell>
          <cell r="H219" t="e">
            <v>#N/A</v>
          </cell>
          <cell r="I219" t="e">
            <v>#N/A</v>
          </cell>
          <cell r="J219" t="e">
            <v>#N/A</v>
          </cell>
        </row>
        <row r="220">
          <cell r="F220">
            <v>58</v>
          </cell>
          <cell r="G220">
            <v>2290</v>
          </cell>
          <cell r="H220">
            <v>2252</v>
          </cell>
          <cell r="I220">
            <v>3114349.4</v>
          </cell>
          <cell r="J220">
            <v>142916.5</v>
          </cell>
        </row>
        <row r="221">
          <cell r="F221">
            <v>15</v>
          </cell>
          <cell r="G221">
            <v>428</v>
          </cell>
          <cell r="H221">
            <v>417</v>
          </cell>
          <cell r="I221">
            <v>1717411.8</v>
          </cell>
          <cell r="J221">
            <v>29982.7</v>
          </cell>
        </row>
        <row r="222">
          <cell r="F222">
            <v>43</v>
          </cell>
          <cell r="G222">
            <v>1862</v>
          </cell>
          <cell r="H222">
            <v>1835</v>
          </cell>
          <cell r="I222">
            <v>1396937.6</v>
          </cell>
          <cell r="J222">
            <v>112933.8</v>
          </cell>
        </row>
        <row r="223">
          <cell r="F223">
            <v>2</v>
          </cell>
          <cell r="G223" t="str">
            <v>к</v>
          </cell>
          <cell r="H223" t="str">
            <v>к</v>
          </cell>
          <cell r="I223" t="str">
            <v>к</v>
          </cell>
          <cell r="J223" t="str">
            <v>к</v>
          </cell>
        </row>
        <row r="224">
          <cell r="F224" t="e">
            <v>#N/A</v>
          </cell>
          <cell r="G224" t="e">
            <v>#N/A</v>
          </cell>
          <cell r="H224" t="e">
            <v>#N/A</v>
          </cell>
          <cell r="I224" t="e">
            <v>#N/A</v>
          </cell>
          <cell r="J224" t="e">
            <v>#N/A</v>
          </cell>
        </row>
        <row r="225">
          <cell r="F225">
            <v>2</v>
          </cell>
          <cell r="G225" t="str">
            <v>к</v>
          </cell>
          <cell r="H225" t="str">
            <v>к</v>
          </cell>
          <cell r="I225" t="str">
            <v>к</v>
          </cell>
          <cell r="J225" t="str">
            <v>к</v>
          </cell>
        </row>
        <row r="226">
          <cell r="F226">
            <v>81</v>
          </cell>
          <cell r="G226">
            <v>550</v>
          </cell>
          <cell r="H226">
            <v>525</v>
          </cell>
          <cell r="I226">
            <v>76997.8</v>
          </cell>
          <cell r="J226">
            <v>20993</v>
          </cell>
        </row>
        <row r="227">
          <cell r="F227">
            <v>14</v>
          </cell>
          <cell r="G227">
            <v>149</v>
          </cell>
          <cell r="H227">
            <v>147</v>
          </cell>
          <cell r="I227">
            <v>25279.5</v>
          </cell>
          <cell r="J227">
            <v>5515.3</v>
          </cell>
        </row>
        <row r="228">
          <cell r="F228">
            <v>7</v>
          </cell>
          <cell r="G228">
            <v>115</v>
          </cell>
          <cell r="H228">
            <v>115</v>
          </cell>
          <cell r="I228">
            <v>22457.9</v>
          </cell>
          <cell r="J228">
            <v>4564</v>
          </cell>
        </row>
        <row r="229">
          <cell r="F229">
            <v>6</v>
          </cell>
          <cell r="G229" t="str">
            <v>к</v>
          </cell>
          <cell r="H229" t="str">
            <v>к</v>
          </cell>
          <cell r="I229" t="str">
            <v>к</v>
          </cell>
          <cell r="J229" t="str">
            <v>к</v>
          </cell>
        </row>
        <row r="230">
          <cell r="F230">
            <v>1</v>
          </cell>
          <cell r="G230" t="str">
            <v>к</v>
          </cell>
          <cell r="H230" t="str">
            <v>к</v>
          </cell>
          <cell r="I230" t="str">
            <v>к</v>
          </cell>
          <cell r="J230" t="str">
            <v>к</v>
          </cell>
        </row>
        <row r="231">
          <cell r="F231" t="e">
            <v>#N/A</v>
          </cell>
          <cell r="G231" t="e">
            <v>#N/A</v>
          </cell>
          <cell r="H231" t="e">
            <v>#N/A</v>
          </cell>
          <cell r="I231" t="e">
            <v>#N/A</v>
          </cell>
          <cell r="J231" t="e">
            <v>#N/A</v>
          </cell>
        </row>
        <row r="232">
          <cell r="F232">
            <v>67</v>
          </cell>
          <cell r="G232">
            <v>401</v>
          </cell>
          <cell r="H232">
            <v>378</v>
          </cell>
          <cell r="I232">
            <v>51718.3</v>
          </cell>
          <cell r="J232">
            <v>15477.7</v>
          </cell>
        </row>
        <row r="233">
          <cell r="F233">
            <v>47</v>
          </cell>
          <cell r="G233">
            <v>337</v>
          </cell>
          <cell r="H233">
            <v>315</v>
          </cell>
          <cell r="I233">
            <v>41126.6</v>
          </cell>
          <cell r="J233">
            <v>12940.1</v>
          </cell>
        </row>
        <row r="234">
          <cell r="F234">
            <v>5</v>
          </cell>
          <cell r="G234" t="str">
            <v>к</v>
          </cell>
          <cell r="H234" t="str">
            <v>к</v>
          </cell>
          <cell r="I234" t="str">
            <v>к</v>
          </cell>
          <cell r="J234" t="str">
            <v>к</v>
          </cell>
        </row>
        <row r="235">
          <cell r="F235">
            <v>15</v>
          </cell>
          <cell r="G235" t="str">
            <v>к</v>
          </cell>
          <cell r="H235" t="str">
            <v>к</v>
          </cell>
          <cell r="I235" t="str">
            <v>к</v>
          </cell>
          <cell r="J235" t="str">
            <v>к</v>
          </cell>
        </row>
        <row r="236">
          <cell r="F236">
            <v>146</v>
          </cell>
          <cell r="G236">
            <v>898</v>
          </cell>
          <cell r="H236">
            <v>855</v>
          </cell>
          <cell r="I236">
            <v>280770.5</v>
          </cell>
          <cell r="J236">
            <v>43967.199999999997</v>
          </cell>
        </row>
        <row r="237">
          <cell r="F237">
            <v>48</v>
          </cell>
          <cell r="G237">
            <v>246</v>
          </cell>
          <cell r="H237">
            <v>239</v>
          </cell>
          <cell r="I237">
            <v>74222.5</v>
          </cell>
          <cell r="J237">
            <v>10530.4</v>
          </cell>
        </row>
        <row r="238">
          <cell r="F238">
            <v>47</v>
          </cell>
          <cell r="G238" t="str">
            <v>к</v>
          </cell>
          <cell r="H238" t="str">
            <v>к</v>
          </cell>
          <cell r="I238" t="str">
            <v>к</v>
          </cell>
          <cell r="J238" t="str">
            <v>к</v>
          </cell>
        </row>
        <row r="239">
          <cell r="F239">
            <v>1</v>
          </cell>
          <cell r="G239" t="str">
            <v>к</v>
          </cell>
          <cell r="H239" t="str">
            <v>к</v>
          </cell>
          <cell r="I239" t="str">
            <v>к</v>
          </cell>
          <cell r="J239" t="str">
            <v>к</v>
          </cell>
        </row>
        <row r="240">
          <cell r="F240">
            <v>5</v>
          </cell>
          <cell r="G240">
            <v>27</v>
          </cell>
          <cell r="H240">
            <v>27</v>
          </cell>
          <cell r="I240">
            <v>1307.3</v>
          </cell>
          <cell r="J240">
            <v>1398.4</v>
          </cell>
        </row>
        <row r="241">
          <cell r="F241">
            <v>5</v>
          </cell>
          <cell r="G241">
            <v>27</v>
          </cell>
          <cell r="H241">
            <v>27</v>
          </cell>
          <cell r="I241">
            <v>1307.3</v>
          </cell>
          <cell r="J241">
            <v>1398.4</v>
          </cell>
        </row>
        <row r="242">
          <cell r="F242" t="e">
            <v>#N/A</v>
          </cell>
          <cell r="G242" t="e">
            <v>#N/A</v>
          </cell>
          <cell r="H242" t="e">
            <v>#N/A</v>
          </cell>
          <cell r="I242" t="e">
            <v>#N/A</v>
          </cell>
          <cell r="J242" t="e">
            <v>#N/A</v>
          </cell>
        </row>
        <row r="243">
          <cell r="F243">
            <v>17</v>
          </cell>
          <cell r="G243">
            <v>126</v>
          </cell>
          <cell r="H243">
            <v>115</v>
          </cell>
          <cell r="I243">
            <v>24075.9</v>
          </cell>
          <cell r="J243">
            <v>4848.3</v>
          </cell>
        </row>
        <row r="244">
          <cell r="F244">
            <v>10</v>
          </cell>
          <cell r="G244" t="str">
            <v>к</v>
          </cell>
          <cell r="H244" t="str">
            <v>к</v>
          </cell>
          <cell r="I244" t="str">
            <v>к</v>
          </cell>
          <cell r="J244" t="str">
            <v>к</v>
          </cell>
        </row>
        <row r="245">
          <cell r="F245">
            <v>7</v>
          </cell>
          <cell r="G245" t="str">
            <v>к</v>
          </cell>
          <cell r="H245" t="str">
            <v>к</v>
          </cell>
          <cell r="I245" t="str">
            <v>к</v>
          </cell>
          <cell r="J245" t="str">
            <v>к</v>
          </cell>
        </row>
        <row r="246">
          <cell r="F246">
            <v>28</v>
          </cell>
          <cell r="G246">
            <v>212</v>
          </cell>
          <cell r="H246">
            <v>207</v>
          </cell>
          <cell r="I246">
            <v>66323.3</v>
          </cell>
          <cell r="J246">
            <v>12270.5</v>
          </cell>
        </row>
        <row r="247">
          <cell r="F247">
            <v>21</v>
          </cell>
          <cell r="G247">
            <v>191</v>
          </cell>
          <cell r="H247">
            <v>191</v>
          </cell>
          <cell r="I247">
            <v>59312.1</v>
          </cell>
          <cell r="J247">
            <v>11312.5</v>
          </cell>
        </row>
        <row r="248">
          <cell r="F248">
            <v>2</v>
          </cell>
          <cell r="G248" t="str">
            <v>к</v>
          </cell>
          <cell r="H248" t="str">
            <v>к</v>
          </cell>
          <cell r="I248" t="str">
            <v>к</v>
          </cell>
          <cell r="J248" t="str">
            <v>к</v>
          </cell>
        </row>
        <row r="249">
          <cell r="F249">
            <v>1</v>
          </cell>
          <cell r="G249" t="str">
            <v>к</v>
          </cell>
          <cell r="H249" t="str">
            <v>к</v>
          </cell>
          <cell r="I249" t="str">
            <v>к</v>
          </cell>
          <cell r="J249" t="str">
            <v>к</v>
          </cell>
        </row>
        <row r="250">
          <cell r="F250">
            <v>4</v>
          </cell>
          <cell r="G250" t="str">
            <v>к</v>
          </cell>
          <cell r="H250" t="str">
            <v>к</v>
          </cell>
          <cell r="I250" t="str">
            <v>к</v>
          </cell>
          <cell r="J250" t="str">
            <v>к</v>
          </cell>
        </row>
        <row r="251">
          <cell r="F251">
            <v>28</v>
          </cell>
          <cell r="G251">
            <v>195</v>
          </cell>
          <cell r="H251">
            <v>182</v>
          </cell>
          <cell r="I251">
            <v>48385.599999999999</v>
          </cell>
          <cell r="J251">
            <v>10798.2</v>
          </cell>
        </row>
        <row r="252">
          <cell r="F252">
            <v>20</v>
          </cell>
          <cell r="G252">
            <v>92</v>
          </cell>
          <cell r="H252">
            <v>85</v>
          </cell>
          <cell r="I252">
            <v>66455.899999999994</v>
          </cell>
          <cell r="J252">
            <v>4121.3999999999996</v>
          </cell>
        </row>
        <row r="253">
          <cell r="F253">
            <v>11</v>
          </cell>
          <cell r="G253" t="str">
            <v>к</v>
          </cell>
          <cell r="H253" t="str">
            <v>к</v>
          </cell>
          <cell r="I253" t="str">
            <v>к</v>
          </cell>
          <cell r="J253" t="str">
            <v>к</v>
          </cell>
        </row>
        <row r="254">
          <cell r="F254">
            <v>9</v>
          </cell>
          <cell r="G254" t="str">
            <v>к</v>
          </cell>
          <cell r="H254" t="str">
            <v>к</v>
          </cell>
          <cell r="I254" t="str">
            <v>к</v>
          </cell>
          <cell r="J254" t="str">
            <v>к</v>
          </cell>
        </row>
        <row r="255">
          <cell r="F255">
            <v>35</v>
          </cell>
          <cell r="G255">
            <v>195</v>
          </cell>
          <cell r="H255">
            <v>192</v>
          </cell>
          <cell r="I255">
            <v>36652.199999999997</v>
          </cell>
          <cell r="J255">
            <v>12703.1</v>
          </cell>
        </row>
        <row r="256">
          <cell r="F256">
            <v>27</v>
          </cell>
          <cell r="G256">
            <v>159</v>
          </cell>
          <cell r="H256">
            <v>157</v>
          </cell>
          <cell r="I256">
            <v>27237.9</v>
          </cell>
          <cell r="J256">
            <v>10773.7</v>
          </cell>
        </row>
        <row r="257">
          <cell r="F257">
            <v>1</v>
          </cell>
          <cell r="G257" t="str">
            <v>к</v>
          </cell>
          <cell r="H257" t="str">
            <v>к</v>
          </cell>
          <cell r="I257" t="str">
            <v>к</v>
          </cell>
          <cell r="J257" t="str">
            <v>к</v>
          </cell>
        </row>
        <row r="258">
          <cell r="F258" t="e">
            <v>#N/A</v>
          </cell>
          <cell r="G258" t="e">
            <v>#N/A</v>
          </cell>
          <cell r="H258" t="e">
            <v>#N/A</v>
          </cell>
          <cell r="I258" t="e">
            <v>#N/A</v>
          </cell>
          <cell r="J258" t="e">
            <v>#N/A</v>
          </cell>
        </row>
        <row r="259">
          <cell r="F259" t="e">
            <v>#N/A</v>
          </cell>
          <cell r="G259" t="e">
            <v>#N/A</v>
          </cell>
          <cell r="H259" t="e">
            <v>#N/A</v>
          </cell>
          <cell r="I259" t="e">
            <v>#N/A</v>
          </cell>
          <cell r="J259" t="e">
            <v>#N/A</v>
          </cell>
        </row>
        <row r="260">
          <cell r="F260">
            <v>26</v>
          </cell>
          <cell r="G260" t="str">
            <v>к</v>
          </cell>
          <cell r="H260" t="str">
            <v>к</v>
          </cell>
          <cell r="I260" t="str">
            <v>к</v>
          </cell>
          <cell r="J260" t="str">
            <v>к</v>
          </cell>
        </row>
        <row r="261">
          <cell r="F261" t="e">
            <v>#N/A</v>
          </cell>
          <cell r="G261" t="e">
            <v>#N/A</v>
          </cell>
          <cell r="H261" t="e">
            <v>#N/A</v>
          </cell>
          <cell r="I261" t="e">
            <v>#N/A</v>
          </cell>
          <cell r="J261" t="e">
            <v>#N/A</v>
          </cell>
        </row>
        <row r="262">
          <cell r="F262" t="e">
            <v>#N/A</v>
          </cell>
          <cell r="G262" t="e">
            <v>#N/A</v>
          </cell>
          <cell r="H262" t="e">
            <v>#N/A</v>
          </cell>
          <cell r="I262" t="e">
            <v>#N/A</v>
          </cell>
          <cell r="J262" t="e">
            <v>#N/A</v>
          </cell>
        </row>
        <row r="263">
          <cell r="F263" t="e">
            <v>#N/A</v>
          </cell>
          <cell r="G263" t="e">
            <v>#N/A</v>
          </cell>
          <cell r="H263" t="e">
            <v>#N/A</v>
          </cell>
          <cell r="I263" t="e">
            <v>#N/A</v>
          </cell>
          <cell r="J263" t="e">
            <v>#N/A</v>
          </cell>
        </row>
        <row r="264">
          <cell r="F264" t="e">
            <v>#N/A</v>
          </cell>
          <cell r="G264" t="e">
            <v>#N/A</v>
          </cell>
          <cell r="H264" t="e">
            <v>#N/A</v>
          </cell>
          <cell r="I264" t="e">
            <v>#N/A</v>
          </cell>
          <cell r="J264" t="e">
            <v>#N/A</v>
          </cell>
        </row>
        <row r="265">
          <cell r="F265">
            <v>8</v>
          </cell>
          <cell r="G265">
            <v>36</v>
          </cell>
          <cell r="H265">
            <v>35</v>
          </cell>
          <cell r="I265">
            <v>9414.2999999999993</v>
          </cell>
          <cell r="J265">
            <v>1929.4</v>
          </cell>
        </row>
        <row r="266">
          <cell r="F266">
            <v>5</v>
          </cell>
          <cell r="G266" t="str">
            <v>к</v>
          </cell>
          <cell r="H266" t="str">
            <v>к</v>
          </cell>
          <cell r="I266" t="str">
            <v>к</v>
          </cell>
          <cell r="J266" t="str">
            <v>к</v>
          </cell>
        </row>
        <row r="267">
          <cell r="F267">
            <v>3</v>
          </cell>
          <cell r="G267" t="str">
            <v>к</v>
          </cell>
          <cell r="H267" t="str">
            <v>к</v>
          </cell>
          <cell r="I267" t="str">
            <v>к</v>
          </cell>
          <cell r="J267" t="str">
            <v>к</v>
          </cell>
        </row>
        <row r="268">
          <cell r="F268" t="e">
            <v>#N/A</v>
          </cell>
          <cell r="G268" t="e">
            <v>#N/A</v>
          </cell>
          <cell r="H268" t="e">
            <v>#N/A</v>
          </cell>
          <cell r="I268" t="e">
            <v>#N/A</v>
          </cell>
          <cell r="J268" t="e">
            <v>#N/A</v>
          </cell>
        </row>
        <row r="269">
          <cell r="F269">
            <v>463</v>
          </cell>
          <cell r="G269">
            <v>1900</v>
          </cell>
          <cell r="H269">
            <v>1800</v>
          </cell>
          <cell r="I269">
            <v>511209.7</v>
          </cell>
          <cell r="J269">
            <v>85339.4</v>
          </cell>
        </row>
        <row r="270">
          <cell r="F270">
            <v>463</v>
          </cell>
          <cell r="G270">
            <v>1900</v>
          </cell>
          <cell r="H270">
            <v>1800</v>
          </cell>
          <cell r="I270">
            <v>511209.7</v>
          </cell>
          <cell r="J270">
            <v>85339.4</v>
          </cell>
        </row>
        <row r="271">
          <cell r="F271">
            <v>11</v>
          </cell>
          <cell r="G271">
            <v>14</v>
          </cell>
          <cell r="H271">
            <v>12</v>
          </cell>
          <cell r="I271">
            <v>945.1</v>
          </cell>
          <cell r="J271">
            <v>407.5</v>
          </cell>
        </row>
        <row r="272">
          <cell r="F272">
            <v>424</v>
          </cell>
          <cell r="G272">
            <v>1763</v>
          </cell>
          <cell r="H272">
            <v>1668</v>
          </cell>
          <cell r="I272">
            <v>492278.2</v>
          </cell>
          <cell r="J272">
            <v>79948</v>
          </cell>
        </row>
        <row r="273">
          <cell r="F273">
            <v>28</v>
          </cell>
          <cell r="G273">
            <v>123</v>
          </cell>
          <cell r="H273">
            <v>120</v>
          </cell>
          <cell r="I273">
            <v>17986.400000000001</v>
          </cell>
          <cell r="J273">
            <v>4983.8999999999996</v>
          </cell>
        </row>
        <row r="274">
          <cell r="F274">
            <v>231</v>
          </cell>
          <cell r="G274">
            <v>1259</v>
          </cell>
          <cell r="H274">
            <v>1202</v>
          </cell>
          <cell r="I274">
            <v>248631.4</v>
          </cell>
          <cell r="J274">
            <v>72409.100000000006</v>
          </cell>
        </row>
        <row r="275">
          <cell r="F275">
            <v>46</v>
          </cell>
          <cell r="G275">
            <v>101</v>
          </cell>
          <cell r="H275">
            <v>90</v>
          </cell>
          <cell r="I275">
            <v>20626.8</v>
          </cell>
          <cell r="J275">
            <v>3306.1</v>
          </cell>
        </row>
        <row r="276">
          <cell r="F276">
            <v>27</v>
          </cell>
          <cell r="G276">
            <v>61</v>
          </cell>
          <cell r="H276">
            <v>55</v>
          </cell>
          <cell r="I276">
            <v>14221.2</v>
          </cell>
          <cell r="J276">
            <v>2220.6999999999998</v>
          </cell>
        </row>
        <row r="277">
          <cell r="F277">
            <v>19</v>
          </cell>
          <cell r="G277">
            <v>40</v>
          </cell>
          <cell r="H277">
            <v>35</v>
          </cell>
          <cell r="I277">
            <v>6405.6</v>
          </cell>
          <cell r="J277">
            <v>1085.4000000000001</v>
          </cell>
        </row>
        <row r="278">
          <cell r="F278">
            <v>12</v>
          </cell>
          <cell r="G278" t="str">
            <v>к</v>
          </cell>
          <cell r="H278" t="str">
            <v>к</v>
          </cell>
          <cell r="I278" t="str">
            <v>к</v>
          </cell>
          <cell r="J278" t="str">
            <v>к</v>
          </cell>
        </row>
        <row r="279">
          <cell r="F279">
            <v>1</v>
          </cell>
          <cell r="G279" t="str">
            <v>к</v>
          </cell>
          <cell r="H279" t="str">
            <v>к</v>
          </cell>
          <cell r="I279" t="str">
            <v>к</v>
          </cell>
          <cell r="J279" t="str">
            <v>к</v>
          </cell>
        </row>
        <row r="280">
          <cell r="F280">
            <v>11</v>
          </cell>
          <cell r="G280" t="str">
            <v>к</v>
          </cell>
          <cell r="H280" t="str">
            <v>к</v>
          </cell>
          <cell r="I280" t="str">
            <v>к</v>
          </cell>
          <cell r="J280" t="str">
            <v>к</v>
          </cell>
        </row>
        <row r="281">
          <cell r="F281">
            <v>111</v>
          </cell>
          <cell r="G281">
            <v>739</v>
          </cell>
          <cell r="H281">
            <v>708</v>
          </cell>
          <cell r="I281">
            <v>105286.6</v>
          </cell>
          <cell r="J281">
            <v>46814.9</v>
          </cell>
        </row>
        <row r="282">
          <cell r="F282">
            <v>102</v>
          </cell>
          <cell r="G282" t="str">
            <v>к</v>
          </cell>
          <cell r="H282" t="str">
            <v>к</v>
          </cell>
          <cell r="I282" t="str">
            <v>к</v>
          </cell>
          <cell r="J282" t="str">
            <v>к</v>
          </cell>
        </row>
        <row r="283">
          <cell r="F283">
            <v>9</v>
          </cell>
          <cell r="G283" t="str">
            <v>к</v>
          </cell>
          <cell r="H283" t="str">
            <v>к</v>
          </cell>
          <cell r="I283" t="str">
            <v>к</v>
          </cell>
          <cell r="J283" t="str">
            <v>к</v>
          </cell>
        </row>
        <row r="284">
          <cell r="F284">
            <v>19</v>
          </cell>
          <cell r="G284">
            <v>155</v>
          </cell>
          <cell r="H284">
            <v>151</v>
          </cell>
          <cell r="I284">
            <v>20423.8</v>
          </cell>
          <cell r="J284">
            <v>9838.5</v>
          </cell>
        </row>
        <row r="285">
          <cell r="F285">
            <v>18</v>
          </cell>
          <cell r="G285" t="str">
            <v>к</v>
          </cell>
          <cell r="H285" t="str">
            <v>к</v>
          </cell>
          <cell r="I285" t="str">
            <v>к</v>
          </cell>
          <cell r="J285" t="str">
            <v>к</v>
          </cell>
        </row>
        <row r="286">
          <cell r="F286">
            <v>1</v>
          </cell>
          <cell r="G286" t="str">
            <v>к</v>
          </cell>
          <cell r="H286" t="str">
            <v>к</v>
          </cell>
          <cell r="I286" t="str">
            <v>к</v>
          </cell>
          <cell r="J286" t="str">
            <v>к</v>
          </cell>
        </row>
        <row r="287">
          <cell r="F287">
            <v>32</v>
          </cell>
          <cell r="G287" t="str">
            <v>к</v>
          </cell>
          <cell r="H287" t="str">
            <v>к</v>
          </cell>
          <cell r="I287" t="str">
            <v>к</v>
          </cell>
          <cell r="J287" t="str">
            <v>к</v>
          </cell>
        </row>
        <row r="288">
          <cell r="F288">
            <v>21</v>
          </cell>
          <cell r="G288" t="str">
            <v>к</v>
          </cell>
          <cell r="H288" t="str">
            <v>к</v>
          </cell>
          <cell r="I288" t="str">
            <v>к</v>
          </cell>
          <cell r="J288" t="str">
            <v>к</v>
          </cell>
        </row>
        <row r="289">
          <cell r="F289">
            <v>11</v>
          </cell>
          <cell r="G289" t="str">
            <v>к</v>
          </cell>
          <cell r="H289" t="str">
            <v>к</v>
          </cell>
          <cell r="I289" t="str">
            <v>к</v>
          </cell>
          <cell r="J289" t="str">
            <v>к</v>
          </cell>
        </row>
        <row r="290">
          <cell r="F290">
            <v>11</v>
          </cell>
          <cell r="G290">
            <v>52</v>
          </cell>
          <cell r="H290">
            <v>50</v>
          </cell>
          <cell r="I290">
            <v>4552</v>
          </cell>
          <cell r="J290">
            <v>2312.9</v>
          </cell>
        </row>
        <row r="291">
          <cell r="F291" t="e">
            <v>#N/A</v>
          </cell>
          <cell r="G291" t="e">
            <v>#N/A</v>
          </cell>
          <cell r="H291" t="e">
            <v>#N/A</v>
          </cell>
          <cell r="I291" t="e">
            <v>#N/A</v>
          </cell>
          <cell r="J291" t="e">
            <v>#N/A</v>
          </cell>
        </row>
        <row r="292">
          <cell r="F292">
            <v>4</v>
          </cell>
          <cell r="G292" t="str">
            <v>к</v>
          </cell>
          <cell r="H292" t="str">
            <v>к</v>
          </cell>
          <cell r="I292" t="str">
            <v>к</v>
          </cell>
          <cell r="J292" t="str">
            <v>к</v>
          </cell>
        </row>
        <row r="293">
          <cell r="F293" t="e">
            <v>#N/A</v>
          </cell>
          <cell r="G293" t="e">
            <v>#N/A</v>
          </cell>
          <cell r="H293" t="e">
            <v>#N/A</v>
          </cell>
          <cell r="I293" t="e">
            <v>#N/A</v>
          </cell>
          <cell r="J293" t="e">
            <v>#N/A</v>
          </cell>
        </row>
        <row r="294">
          <cell r="F294">
            <v>7</v>
          </cell>
          <cell r="G294" t="str">
            <v>к</v>
          </cell>
          <cell r="H294" t="str">
            <v>к</v>
          </cell>
          <cell r="I294" t="str">
            <v>к</v>
          </cell>
          <cell r="J294" t="str">
            <v>к</v>
          </cell>
        </row>
        <row r="295">
          <cell r="F295" t="e">
            <v>#N/A</v>
          </cell>
          <cell r="G295" t="e">
            <v>#N/A</v>
          </cell>
          <cell r="H295" t="e">
            <v>#N/A</v>
          </cell>
          <cell r="I295" t="e">
            <v>#N/A</v>
          </cell>
          <cell r="J295" t="e">
            <v>#N/A</v>
          </cell>
        </row>
        <row r="296">
          <cell r="F296">
            <v>218</v>
          </cell>
          <cell r="G296">
            <v>2640</v>
          </cell>
          <cell r="H296">
            <v>2580</v>
          </cell>
          <cell r="I296">
            <v>304855.2</v>
          </cell>
          <cell r="J296">
            <v>112563.7</v>
          </cell>
        </row>
        <row r="297">
          <cell r="F297">
            <v>33</v>
          </cell>
          <cell r="G297">
            <v>233</v>
          </cell>
          <cell r="H297">
            <v>229</v>
          </cell>
          <cell r="I297">
            <v>57362.400000000001</v>
          </cell>
          <cell r="J297">
            <v>12688.5</v>
          </cell>
        </row>
        <row r="298">
          <cell r="F298">
            <v>12</v>
          </cell>
          <cell r="G298">
            <v>44</v>
          </cell>
          <cell r="H298">
            <v>43</v>
          </cell>
          <cell r="I298">
            <v>7976.9</v>
          </cell>
          <cell r="J298">
            <v>2246.9</v>
          </cell>
        </row>
        <row r="299">
          <cell r="F299" t="e">
            <v>#N/A</v>
          </cell>
          <cell r="G299" t="e">
            <v>#N/A</v>
          </cell>
          <cell r="H299" t="e">
            <v>#N/A</v>
          </cell>
          <cell r="I299" t="e">
            <v>#N/A</v>
          </cell>
          <cell r="J299" t="e">
            <v>#N/A</v>
          </cell>
        </row>
        <row r="300">
          <cell r="F300">
            <v>21</v>
          </cell>
          <cell r="G300">
            <v>189</v>
          </cell>
          <cell r="H300">
            <v>186</v>
          </cell>
          <cell r="I300">
            <v>49385.5</v>
          </cell>
          <cell r="J300">
            <v>10441.6</v>
          </cell>
        </row>
        <row r="301">
          <cell r="F301" t="e">
            <v>#N/A</v>
          </cell>
          <cell r="G301" t="e">
            <v>#N/A</v>
          </cell>
          <cell r="H301" t="e">
            <v>#N/A</v>
          </cell>
          <cell r="I301" t="e">
            <v>#N/A</v>
          </cell>
          <cell r="J301" t="e">
            <v>#N/A</v>
          </cell>
        </row>
        <row r="302">
          <cell r="F302">
            <v>13</v>
          </cell>
          <cell r="G302">
            <v>150</v>
          </cell>
          <cell r="H302">
            <v>148</v>
          </cell>
          <cell r="I302">
            <v>8864.7000000000007</v>
          </cell>
          <cell r="J302">
            <v>6139.3</v>
          </cell>
        </row>
        <row r="303">
          <cell r="F303">
            <v>11</v>
          </cell>
          <cell r="G303">
            <v>128</v>
          </cell>
          <cell r="H303">
            <v>126</v>
          </cell>
          <cell r="I303">
            <v>7754.2</v>
          </cell>
          <cell r="J303">
            <v>4951.8999999999996</v>
          </cell>
        </row>
        <row r="304">
          <cell r="F304">
            <v>1</v>
          </cell>
          <cell r="G304" t="str">
            <v>к</v>
          </cell>
          <cell r="H304" t="str">
            <v>к</v>
          </cell>
          <cell r="I304" t="str">
            <v>к</v>
          </cell>
          <cell r="J304" t="str">
            <v>к</v>
          </cell>
        </row>
        <row r="305">
          <cell r="F305">
            <v>1</v>
          </cell>
          <cell r="G305" t="str">
            <v>к</v>
          </cell>
          <cell r="H305" t="str">
            <v>к</v>
          </cell>
          <cell r="I305" t="str">
            <v>к</v>
          </cell>
          <cell r="J305" t="str">
            <v>к</v>
          </cell>
        </row>
        <row r="306">
          <cell r="F306">
            <v>33</v>
          </cell>
          <cell r="G306">
            <v>100</v>
          </cell>
          <cell r="H306">
            <v>77</v>
          </cell>
          <cell r="I306">
            <v>12212.1</v>
          </cell>
          <cell r="J306">
            <v>2788.7</v>
          </cell>
        </row>
        <row r="307">
          <cell r="F307">
            <v>31</v>
          </cell>
          <cell r="G307" t="str">
            <v>к</v>
          </cell>
          <cell r="H307" t="str">
            <v>к</v>
          </cell>
          <cell r="I307" t="str">
            <v>к</v>
          </cell>
          <cell r="J307" t="str">
            <v>к</v>
          </cell>
        </row>
        <row r="308">
          <cell r="F308">
            <v>2</v>
          </cell>
          <cell r="G308" t="str">
            <v>к</v>
          </cell>
          <cell r="H308" t="str">
            <v>к</v>
          </cell>
          <cell r="I308" t="str">
            <v>к</v>
          </cell>
          <cell r="J308" t="str">
            <v>к</v>
          </cell>
        </row>
        <row r="309">
          <cell r="F309">
            <v>35</v>
          </cell>
          <cell r="G309">
            <v>401</v>
          </cell>
          <cell r="H309">
            <v>390</v>
          </cell>
          <cell r="I309">
            <v>45466.5</v>
          </cell>
          <cell r="J309">
            <v>14948</v>
          </cell>
        </row>
        <row r="310">
          <cell r="F310">
            <v>32</v>
          </cell>
          <cell r="G310">
            <v>368</v>
          </cell>
          <cell r="H310">
            <v>358</v>
          </cell>
          <cell r="I310">
            <v>40027.9</v>
          </cell>
          <cell r="J310">
            <v>13840.8</v>
          </cell>
        </row>
        <row r="311">
          <cell r="F311">
            <v>3</v>
          </cell>
          <cell r="G311">
            <v>33</v>
          </cell>
          <cell r="H311">
            <v>32</v>
          </cell>
          <cell r="I311">
            <v>5438.6</v>
          </cell>
          <cell r="J311">
            <v>1107.2</v>
          </cell>
        </row>
        <row r="312">
          <cell r="F312" t="e">
            <v>#N/A</v>
          </cell>
          <cell r="G312" t="e">
            <v>#N/A</v>
          </cell>
          <cell r="H312" t="e">
            <v>#N/A</v>
          </cell>
          <cell r="I312" t="e">
            <v>#N/A</v>
          </cell>
          <cell r="J312" t="e">
            <v>#N/A</v>
          </cell>
        </row>
        <row r="313">
          <cell r="F313">
            <v>95</v>
          </cell>
          <cell r="G313">
            <v>1724</v>
          </cell>
          <cell r="H313">
            <v>1707</v>
          </cell>
          <cell r="I313">
            <v>171184</v>
          </cell>
          <cell r="J313">
            <v>74861.100000000006</v>
          </cell>
        </row>
        <row r="314">
          <cell r="F314">
            <v>74</v>
          </cell>
          <cell r="G314">
            <v>1404</v>
          </cell>
          <cell r="H314">
            <v>1391</v>
          </cell>
          <cell r="I314">
            <v>134781.79999999999</v>
          </cell>
          <cell r="J314">
            <v>60998.8</v>
          </cell>
        </row>
        <row r="315">
          <cell r="F315">
            <v>20</v>
          </cell>
          <cell r="G315" t="str">
            <v>к</v>
          </cell>
          <cell r="H315" t="str">
            <v>к</v>
          </cell>
          <cell r="I315" t="str">
            <v>к</v>
          </cell>
          <cell r="J315" t="str">
            <v>к</v>
          </cell>
        </row>
        <row r="316">
          <cell r="F316">
            <v>1</v>
          </cell>
          <cell r="G316" t="str">
            <v>к</v>
          </cell>
          <cell r="H316" t="str">
            <v>к</v>
          </cell>
          <cell r="I316" t="str">
            <v>к</v>
          </cell>
          <cell r="J316" t="str">
            <v>к</v>
          </cell>
        </row>
        <row r="317">
          <cell r="F317">
            <v>9</v>
          </cell>
          <cell r="G317">
            <v>32</v>
          </cell>
          <cell r="H317">
            <v>29</v>
          </cell>
          <cell r="I317">
            <v>9765.5</v>
          </cell>
          <cell r="J317">
            <v>1138.0999999999999</v>
          </cell>
        </row>
        <row r="318">
          <cell r="F318">
            <v>2</v>
          </cell>
          <cell r="G318" t="str">
            <v>к</v>
          </cell>
          <cell r="H318" t="str">
            <v>к</v>
          </cell>
          <cell r="I318" t="str">
            <v>к</v>
          </cell>
          <cell r="J318" t="str">
            <v>к</v>
          </cell>
        </row>
        <row r="319">
          <cell r="F319">
            <v>1</v>
          </cell>
          <cell r="G319" t="str">
            <v>к</v>
          </cell>
          <cell r="H319" t="str">
            <v>к</v>
          </cell>
          <cell r="I319" t="str">
            <v>к</v>
          </cell>
          <cell r="J319" t="str">
            <v>к</v>
          </cell>
        </row>
        <row r="320">
          <cell r="F320" t="e">
            <v>#N/A</v>
          </cell>
          <cell r="G320" t="e">
            <v>#N/A</v>
          </cell>
          <cell r="H320" t="e">
            <v>#N/A</v>
          </cell>
          <cell r="I320" t="e">
            <v>#N/A</v>
          </cell>
          <cell r="J320" t="e">
            <v>#N/A</v>
          </cell>
        </row>
        <row r="321">
          <cell r="F321">
            <v>6</v>
          </cell>
          <cell r="G321" t="str">
            <v>к</v>
          </cell>
          <cell r="H321" t="str">
            <v>к</v>
          </cell>
          <cell r="I321" t="str">
            <v>к</v>
          </cell>
          <cell r="J321" t="str">
            <v>к</v>
          </cell>
        </row>
        <row r="322">
          <cell r="F322">
            <v>17</v>
          </cell>
          <cell r="G322">
            <v>112</v>
          </cell>
          <cell r="H322">
            <v>104</v>
          </cell>
          <cell r="I322">
            <v>10669.3</v>
          </cell>
          <cell r="J322">
            <v>3731.2</v>
          </cell>
        </row>
        <row r="323">
          <cell r="F323">
            <v>17</v>
          </cell>
          <cell r="G323">
            <v>112</v>
          </cell>
          <cell r="H323">
            <v>104</v>
          </cell>
          <cell r="I323">
            <v>10669.3</v>
          </cell>
          <cell r="J323">
            <v>3731.2</v>
          </cell>
        </row>
        <row r="324">
          <cell r="F324">
            <v>1</v>
          </cell>
          <cell r="G324" t="str">
            <v>к</v>
          </cell>
          <cell r="H324" t="str">
            <v>к</v>
          </cell>
          <cell r="I324" t="str">
            <v>к</v>
          </cell>
          <cell r="J324" t="str">
            <v>к</v>
          </cell>
        </row>
        <row r="325">
          <cell r="F325" t="e">
            <v>#N/A</v>
          </cell>
          <cell r="G325" t="e">
            <v>#N/A</v>
          </cell>
          <cell r="H325" t="e">
            <v>#N/A</v>
          </cell>
          <cell r="I325" t="e">
            <v>#N/A</v>
          </cell>
          <cell r="J325" t="e">
            <v>#N/A</v>
          </cell>
        </row>
        <row r="326">
          <cell r="F326">
            <v>1</v>
          </cell>
          <cell r="G326" t="str">
            <v>к</v>
          </cell>
          <cell r="H326" t="str">
            <v>к</v>
          </cell>
          <cell r="I326" t="str">
            <v>к</v>
          </cell>
          <cell r="J326" t="str">
            <v>к</v>
          </cell>
        </row>
        <row r="327">
          <cell r="F327" t="e">
            <v>#N/A</v>
          </cell>
          <cell r="G327" t="e">
            <v>#N/A</v>
          </cell>
          <cell r="H327" t="e">
            <v>#N/A</v>
          </cell>
          <cell r="I327" t="e">
            <v>#N/A</v>
          </cell>
          <cell r="J327" t="e">
            <v>#N/A</v>
          </cell>
        </row>
        <row r="328">
          <cell r="F328">
            <v>13</v>
          </cell>
          <cell r="G328">
            <v>101</v>
          </cell>
          <cell r="H328">
            <v>94</v>
          </cell>
          <cell r="I328">
            <v>10078.1</v>
          </cell>
          <cell r="J328">
            <v>3422.2</v>
          </cell>
        </row>
        <row r="329">
          <cell r="F329">
            <v>2</v>
          </cell>
          <cell r="G329" t="str">
            <v>к</v>
          </cell>
          <cell r="H329" t="str">
            <v>к</v>
          </cell>
          <cell r="I329" t="str">
            <v>к</v>
          </cell>
          <cell r="J329" t="str">
            <v>к</v>
          </cell>
        </row>
        <row r="330">
          <cell r="F330">
            <v>93</v>
          </cell>
          <cell r="G330">
            <v>1442</v>
          </cell>
          <cell r="H330">
            <v>1428</v>
          </cell>
          <cell r="I330">
            <v>107269.9</v>
          </cell>
          <cell r="J330">
            <v>56884.1</v>
          </cell>
        </row>
        <row r="331">
          <cell r="F331">
            <v>93</v>
          </cell>
          <cell r="G331">
            <v>1442</v>
          </cell>
          <cell r="H331">
            <v>1428</v>
          </cell>
          <cell r="I331">
            <v>107269.9</v>
          </cell>
          <cell r="J331">
            <v>56884.1</v>
          </cell>
        </row>
        <row r="332">
          <cell r="F332">
            <v>12</v>
          </cell>
          <cell r="G332">
            <v>580</v>
          </cell>
          <cell r="H332">
            <v>580</v>
          </cell>
          <cell r="I332">
            <v>58222.2</v>
          </cell>
          <cell r="J332">
            <v>28080.7</v>
          </cell>
        </row>
        <row r="333">
          <cell r="F333">
            <v>63</v>
          </cell>
          <cell r="G333">
            <v>745</v>
          </cell>
          <cell r="H333">
            <v>733</v>
          </cell>
          <cell r="I333">
            <v>42366.400000000001</v>
          </cell>
          <cell r="J333">
            <v>24837.5</v>
          </cell>
        </row>
        <row r="334">
          <cell r="F334">
            <v>18</v>
          </cell>
          <cell r="G334">
            <v>117</v>
          </cell>
          <cell r="H334">
            <v>115</v>
          </cell>
          <cell r="I334">
            <v>6681.3</v>
          </cell>
          <cell r="J334">
            <v>3965.9</v>
          </cell>
        </row>
        <row r="335">
          <cell r="F335" t="e">
            <v>#N/A</v>
          </cell>
          <cell r="G335" t="e">
            <v>#N/A</v>
          </cell>
          <cell r="H335" t="e">
            <v>#N/A</v>
          </cell>
          <cell r="I335" t="e">
            <v>#N/A</v>
          </cell>
          <cell r="J335" t="e">
            <v>#N/A</v>
          </cell>
        </row>
        <row r="336">
          <cell r="F336" t="e">
            <v>#N/A</v>
          </cell>
          <cell r="G336" t="e">
            <v>#N/A</v>
          </cell>
          <cell r="H336" t="e">
            <v>#N/A</v>
          </cell>
          <cell r="I336" t="e">
            <v>#N/A</v>
          </cell>
          <cell r="J336" t="e">
            <v>#N/A</v>
          </cell>
        </row>
        <row r="337">
          <cell r="F337" t="e">
            <v>#N/A</v>
          </cell>
          <cell r="G337" t="e">
            <v>#N/A</v>
          </cell>
          <cell r="H337" t="e">
            <v>#N/A</v>
          </cell>
          <cell r="I337" t="e">
            <v>#N/A</v>
          </cell>
          <cell r="J337" t="e">
            <v>#N/A</v>
          </cell>
        </row>
        <row r="338">
          <cell r="F338" t="e">
            <v>#N/A</v>
          </cell>
          <cell r="G338" t="e">
            <v>#N/A</v>
          </cell>
          <cell r="H338" t="e">
            <v>#N/A</v>
          </cell>
          <cell r="I338" t="e">
            <v>#N/A</v>
          </cell>
          <cell r="J338" t="e">
            <v>#N/A</v>
          </cell>
        </row>
        <row r="339">
          <cell r="F339" t="e">
            <v>#N/A</v>
          </cell>
          <cell r="G339" t="e">
            <v>#N/A</v>
          </cell>
          <cell r="H339" t="e">
            <v>#N/A</v>
          </cell>
          <cell r="I339" t="e">
            <v>#N/A</v>
          </cell>
          <cell r="J339" t="e">
            <v>#N/A</v>
          </cell>
        </row>
        <row r="340">
          <cell r="F340" t="e">
            <v>#N/A</v>
          </cell>
          <cell r="G340" t="e">
            <v>#N/A</v>
          </cell>
          <cell r="H340" t="e">
            <v>#N/A</v>
          </cell>
          <cell r="I340" t="e">
            <v>#N/A</v>
          </cell>
          <cell r="J340" t="e">
            <v>#N/A</v>
          </cell>
        </row>
        <row r="341">
          <cell r="F341" t="e">
            <v>#N/A</v>
          </cell>
          <cell r="G341" t="e">
            <v>#N/A</v>
          </cell>
          <cell r="H341" t="e">
            <v>#N/A</v>
          </cell>
          <cell r="I341" t="e">
            <v>#N/A</v>
          </cell>
          <cell r="J341" t="e">
            <v>#N/A</v>
          </cell>
        </row>
        <row r="342">
          <cell r="F342" t="e">
            <v>#N/A</v>
          </cell>
          <cell r="G342" t="e">
            <v>#N/A</v>
          </cell>
          <cell r="H342" t="e">
            <v>#N/A</v>
          </cell>
          <cell r="I342" t="e">
            <v>#N/A</v>
          </cell>
          <cell r="J342" t="e">
            <v>#N/A</v>
          </cell>
        </row>
        <row r="343">
          <cell r="F343">
            <v>21</v>
          </cell>
          <cell r="G343">
            <v>205</v>
          </cell>
          <cell r="H343">
            <v>194</v>
          </cell>
          <cell r="I343">
            <v>7434.6</v>
          </cell>
          <cell r="J343">
            <v>10181.5</v>
          </cell>
        </row>
        <row r="344">
          <cell r="F344">
            <v>8</v>
          </cell>
          <cell r="G344" t="str">
            <v>к</v>
          </cell>
          <cell r="H344" t="str">
            <v>к</v>
          </cell>
          <cell r="I344" t="str">
            <v>к</v>
          </cell>
          <cell r="J344" t="str">
            <v>к</v>
          </cell>
        </row>
        <row r="345">
          <cell r="F345">
            <v>2</v>
          </cell>
          <cell r="G345" t="str">
            <v>к</v>
          </cell>
          <cell r="H345" t="str">
            <v>к</v>
          </cell>
          <cell r="I345" t="str">
            <v>к</v>
          </cell>
          <cell r="J345" t="str">
            <v>к</v>
          </cell>
        </row>
        <row r="346">
          <cell r="F346" t="e">
            <v>#N/A</v>
          </cell>
          <cell r="G346" t="e">
            <v>#N/A</v>
          </cell>
          <cell r="H346" t="e">
            <v>#N/A</v>
          </cell>
          <cell r="I346" t="e">
            <v>#N/A</v>
          </cell>
          <cell r="J346" t="e">
            <v>#N/A</v>
          </cell>
        </row>
        <row r="347">
          <cell r="F347">
            <v>11</v>
          </cell>
          <cell r="G347">
            <v>178</v>
          </cell>
          <cell r="H347">
            <v>174</v>
          </cell>
          <cell r="I347">
            <v>5470.3</v>
          </cell>
          <cell r="J347">
            <v>9349.7000000000007</v>
          </cell>
        </row>
        <row r="348">
          <cell r="F348">
            <v>9</v>
          </cell>
          <cell r="G348" t="str">
            <v>к</v>
          </cell>
          <cell r="H348" t="str">
            <v>к</v>
          </cell>
          <cell r="I348" t="str">
            <v>к</v>
          </cell>
          <cell r="J348" t="str">
            <v>к</v>
          </cell>
        </row>
        <row r="349">
          <cell r="F349">
            <v>2</v>
          </cell>
          <cell r="G349" t="str">
            <v>к</v>
          </cell>
          <cell r="H349" t="str">
            <v>к</v>
          </cell>
          <cell r="I349" t="str">
            <v>к</v>
          </cell>
          <cell r="J349" t="str">
            <v>к</v>
          </cell>
        </row>
        <row r="350">
          <cell r="F350">
            <v>52</v>
          </cell>
          <cell r="G350">
            <v>217</v>
          </cell>
          <cell r="H350">
            <v>186</v>
          </cell>
          <cell r="I350">
            <v>21875.3</v>
          </cell>
          <cell r="J350">
            <v>7979.6</v>
          </cell>
        </row>
        <row r="351">
          <cell r="F351">
            <v>26</v>
          </cell>
          <cell r="G351">
            <v>61</v>
          </cell>
          <cell r="H351">
            <v>51</v>
          </cell>
          <cell r="I351">
            <v>7562.7</v>
          </cell>
          <cell r="J351">
            <v>1888.7</v>
          </cell>
        </row>
        <row r="352">
          <cell r="F352">
            <v>9</v>
          </cell>
          <cell r="G352">
            <v>36</v>
          </cell>
          <cell r="H352">
            <v>33</v>
          </cell>
          <cell r="I352">
            <v>6796.6</v>
          </cell>
          <cell r="J352">
            <v>1378.6</v>
          </cell>
        </row>
        <row r="353">
          <cell r="F353">
            <v>17</v>
          </cell>
          <cell r="G353">
            <v>25</v>
          </cell>
          <cell r="H353">
            <v>18</v>
          </cell>
          <cell r="I353">
            <v>766.1</v>
          </cell>
          <cell r="J353">
            <v>510.1</v>
          </cell>
        </row>
        <row r="354">
          <cell r="F354">
            <v>26</v>
          </cell>
          <cell r="G354">
            <v>156</v>
          </cell>
          <cell r="H354">
            <v>135</v>
          </cell>
          <cell r="I354">
            <v>14312.6</v>
          </cell>
          <cell r="J354">
            <v>6090.9</v>
          </cell>
        </row>
      </sheetData>
      <sheetData sheetId="22">
        <row r="2">
          <cell r="F2">
            <v>9187</v>
          </cell>
        </row>
      </sheetData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B3F75-622F-44C3-A626-AF81B9114914}">
  <sheetPr>
    <tabColor rgb="FFFFFF00"/>
  </sheetPr>
  <dimension ref="A2:C40"/>
  <sheetViews>
    <sheetView workbookViewId="0"/>
  </sheetViews>
  <sheetFormatPr defaultColWidth="8.81640625" defaultRowHeight="11.25" customHeight="1" x14ac:dyDescent="0.3"/>
  <cols>
    <col min="1" max="1" width="16" style="145" customWidth="1"/>
    <col min="2" max="2" width="63.81640625" style="145" customWidth="1"/>
    <col min="3" max="3" width="55.81640625" style="145" customWidth="1"/>
    <col min="4" max="16384" width="8.81640625" style="145"/>
  </cols>
  <sheetData>
    <row r="2" spans="1:3" ht="11.25" customHeight="1" x14ac:dyDescent="0.3">
      <c r="A2" s="146" t="s">
        <v>2168</v>
      </c>
    </row>
    <row r="4" spans="1:3" ht="11.25" customHeight="1" x14ac:dyDescent="0.3">
      <c r="A4" s="156" t="s">
        <v>2139</v>
      </c>
      <c r="B4" s="156" t="s">
        <v>2140</v>
      </c>
      <c r="C4" s="156" t="s">
        <v>2164</v>
      </c>
    </row>
    <row r="6" spans="1:3" ht="11.25" customHeight="1" x14ac:dyDescent="0.3">
      <c r="A6" s="148" t="s">
        <v>6</v>
      </c>
      <c r="B6" s="148" t="s">
        <v>2141</v>
      </c>
      <c r="C6" s="149" t="s">
        <v>2177</v>
      </c>
    </row>
    <row r="7" spans="1:3" ht="11.25" customHeight="1" x14ac:dyDescent="0.3">
      <c r="C7" s="147"/>
    </row>
    <row r="8" spans="1:3" ht="11.25" customHeight="1" x14ac:dyDescent="0.3">
      <c r="A8" s="148" t="s">
        <v>2142</v>
      </c>
      <c r="B8" s="148" t="s">
        <v>2143</v>
      </c>
      <c r="C8" s="149" t="s">
        <v>2177</v>
      </c>
    </row>
    <row r="9" spans="1:3" ht="11.25" customHeight="1" x14ac:dyDescent="0.3">
      <c r="C9" s="147"/>
    </row>
    <row r="10" spans="1:3" ht="11.25" customHeight="1" x14ac:dyDescent="0.3">
      <c r="A10" s="150" t="s">
        <v>2144</v>
      </c>
      <c r="B10" s="150" t="s">
        <v>2145</v>
      </c>
      <c r="C10" s="150" t="s">
        <v>2161</v>
      </c>
    </row>
    <row r="11" spans="1:3" ht="11.25" customHeight="1" x14ac:dyDescent="0.3">
      <c r="A11" s="151"/>
      <c r="B11" s="151" t="s">
        <v>2146</v>
      </c>
      <c r="C11" s="151" t="s">
        <v>2162</v>
      </c>
    </row>
    <row r="13" spans="1:3" ht="11.25" customHeight="1" x14ac:dyDescent="0.3">
      <c r="A13" s="150" t="s">
        <v>1443</v>
      </c>
      <c r="B13" s="150" t="s">
        <v>2149</v>
      </c>
      <c r="C13" s="152" t="s">
        <v>2165</v>
      </c>
    </row>
    <row r="14" spans="1:3" ht="11.25" customHeight="1" x14ac:dyDescent="0.3">
      <c r="A14" s="151"/>
      <c r="B14" s="151"/>
      <c r="C14" s="153" t="s">
        <v>2163</v>
      </c>
    </row>
    <row r="15" spans="1:3" ht="11.25" customHeight="1" x14ac:dyDescent="0.3">
      <c r="C15" s="147"/>
    </row>
    <row r="16" spans="1:3" ht="11.25" customHeight="1" x14ac:dyDescent="0.3">
      <c r="A16" s="150" t="s">
        <v>2147</v>
      </c>
      <c r="B16" s="150" t="s">
        <v>2148</v>
      </c>
      <c r="C16" s="152" t="s">
        <v>2166</v>
      </c>
    </row>
    <row r="17" spans="1:3" ht="11.25" customHeight="1" x14ac:dyDescent="0.3">
      <c r="A17" s="151"/>
      <c r="B17" s="151"/>
      <c r="C17" s="153" t="s">
        <v>2167</v>
      </c>
    </row>
    <row r="18" spans="1:3" ht="11.25" customHeight="1" x14ac:dyDescent="0.3">
      <c r="C18" s="147"/>
    </row>
    <row r="19" spans="1:3" ht="11.25" customHeight="1" x14ac:dyDescent="0.3">
      <c r="A19" s="150" t="s">
        <v>2134</v>
      </c>
      <c r="B19" s="150" t="s">
        <v>2150</v>
      </c>
      <c r="C19" s="152" t="s">
        <v>2166</v>
      </c>
    </row>
    <row r="20" spans="1:3" ht="11.25" customHeight="1" x14ac:dyDescent="0.3">
      <c r="A20" s="151"/>
      <c r="B20" s="151"/>
      <c r="C20" s="153" t="s">
        <v>2167</v>
      </c>
    </row>
    <row r="21" spans="1:3" ht="11.25" customHeight="1" x14ac:dyDescent="0.3">
      <c r="C21" s="147"/>
    </row>
    <row r="22" spans="1:3" ht="11.25" customHeight="1" x14ac:dyDescent="0.3">
      <c r="A22" s="150" t="s">
        <v>2151</v>
      </c>
      <c r="B22" s="150" t="s">
        <v>2148</v>
      </c>
      <c r="C22" s="152" t="s">
        <v>2166</v>
      </c>
    </row>
    <row r="23" spans="1:3" ht="11.25" customHeight="1" x14ac:dyDescent="0.3">
      <c r="A23" s="151"/>
      <c r="B23" s="151"/>
      <c r="C23" s="153" t="s">
        <v>2167</v>
      </c>
    </row>
    <row r="25" spans="1:3" ht="11.25" customHeight="1" x14ac:dyDescent="0.3">
      <c r="A25" s="148" t="s">
        <v>2152</v>
      </c>
      <c r="B25" s="148" t="s">
        <v>2159</v>
      </c>
      <c r="C25" s="148"/>
    </row>
    <row r="27" spans="1:3" ht="11.25" customHeight="1" x14ac:dyDescent="0.3">
      <c r="A27" s="148" t="s">
        <v>2153</v>
      </c>
      <c r="B27" s="148" t="s">
        <v>2154</v>
      </c>
      <c r="C27" s="149" t="s">
        <v>2160</v>
      </c>
    </row>
    <row r="28" spans="1:3" ht="11.25" customHeight="1" x14ac:dyDescent="0.3">
      <c r="C28" s="147"/>
    </row>
    <row r="29" spans="1:3" ht="11.25" customHeight="1" x14ac:dyDescent="0.3">
      <c r="A29" s="148" t="s">
        <v>2155</v>
      </c>
      <c r="B29" s="148" t="s">
        <v>2156</v>
      </c>
      <c r="C29" s="149" t="s">
        <v>2160</v>
      </c>
    </row>
    <row r="30" spans="1:3" ht="11.25" customHeight="1" x14ac:dyDescent="0.3">
      <c r="C30" s="147"/>
    </row>
    <row r="31" spans="1:3" ht="11.25" customHeight="1" x14ac:dyDescent="0.3">
      <c r="A31" s="150" t="s">
        <v>2129</v>
      </c>
      <c r="B31" s="150" t="s">
        <v>2169</v>
      </c>
      <c r="C31" s="152" t="s">
        <v>2170</v>
      </c>
    </row>
    <row r="32" spans="1:3" ht="11.25" customHeight="1" x14ac:dyDescent="0.3">
      <c r="A32" s="154"/>
      <c r="B32" s="154"/>
      <c r="C32" s="155" t="s">
        <v>2171</v>
      </c>
    </row>
    <row r="33" spans="1:3" ht="11.25" customHeight="1" x14ac:dyDescent="0.3">
      <c r="A33" s="154"/>
      <c r="B33" s="154"/>
      <c r="C33" s="155" t="s">
        <v>2172</v>
      </c>
    </row>
    <row r="34" spans="1:3" ht="11.25" customHeight="1" x14ac:dyDescent="0.3">
      <c r="A34" s="151"/>
      <c r="B34" s="151"/>
      <c r="C34" s="153" t="s">
        <v>2173</v>
      </c>
    </row>
    <row r="36" spans="1:3" ht="11.25" customHeight="1" x14ac:dyDescent="0.3">
      <c r="A36" s="150" t="s">
        <v>2157</v>
      </c>
      <c r="B36" s="150" t="s">
        <v>2158</v>
      </c>
      <c r="C36" s="152" t="s">
        <v>2174</v>
      </c>
    </row>
    <row r="37" spans="1:3" ht="11.25" customHeight="1" x14ac:dyDescent="0.3">
      <c r="A37" s="154"/>
      <c r="B37" s="154"/>
      <c r="C37" s="155" t="s">
        <v>2175</v>
      </c>
    </row>
    <row r="38" spans="1:3" ht="11.25" customHeight="1" x14ac:dyDescent="0.3">
      <c r="A38" s="151"/>
      <c r="B38" s="151"/>
      <c r="C38" s="153" t="s">
        <v>2176</v>
      </c>
    </row>
    <row r="40" spans="1:3" ht="11.25" customHeight="1" x14ac:dyDescent="0.3">
      <c r="A40" s="148" t="s">
        <v>2179</v>
      </c>
      <c r="B40" s="148" t="s">
        <v>2180</v>
      </c>
      <c r="C40" s="148"/>
    </row>
  </sheetData>
  <pageMargins left="0.25" right="0.25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AE7D3-F878-47B8-9F52-B6260869FB52}">
  <sheetPr>
    <tabColor rgb="FFFF0000"/>
  </sheetPr>
  <dimension ref="A1:AK8772"/>
  <sheetViews>
    <sheetView zoomScale="85" zoomScaleNormal="85" workbookViewId="0"/>
  </sheetViews>
  <sheetFormatPr defaultColWidth="7.36328125" defaultRowHeight="11.5" x14ac:dyDescent="0.25"/>
  <cols>
    <col min="1" max="1" width="17.6328125" style="103" customWidth="1"/>
    <col min="2" max="2" width="6.36328125" style="104" customWidth="1"/>
    <col min="3" max="3" width="7.453125" style="124" customWidth="1"/>
    <col min="4" max="6" width="6.36328125" style="104" customWidth="1"/>
    <col min="7" max="7" width="7.36328125" style="76" customWidth="1"/>
    <col min="8" max="8" width="7.453125" style="124" customWidth="1"/>
    <col min="9" max="11" width="6.36328125" style="104" customWidth="1"/>
    <col min="12" max="13" width="7.36328125" style="76"/>
    <col min="14" max="21" width="6.08984375" style="76" customWidth="1"/>
    <col min="22" max="22" width="7.36328125" style="76"/>
    <col min="23" max="23" width="12.6328125" style="76" customWidth="1"/>
    <col min="24" max="24" width="15.6328125" style="78" customWidth="1"/>
    <col min="25" max="28" width="12.08984375" style="76" customWidth="1"/>
    <col min="29" max="30" width="7.36328125" style="76"/>
    <col min="31" max="31" width="12.6328125" style="81" customWidth="1"/>
    <col min="32" max="32" width="15.6328125" style="80" customWidth="1"/>
    <col min="33" max="36" width="12.08984375" style="81" customWidth="1"/>
    <col min="37" max="37" width="7.36328125" style="81"/>
    <col min="38" max="16384" width="7.36328125" style="76"/>
  </cols>
  <sheetData>
    <row r="1" spans="1:37" ht="11.25" customHeight="1" x14ac:dyDescent="0.25"/>
    <row r="2" spans="1:37" ht="11.25" customHeight="1" x14ac:dyDescent="0.25">
      <c r="A2" s="74"/>
      <c r="B2" s="74"/>
      <c r="C2" s="75"/>
      <c r="D2" s="74"/>
      <c r="E2" s="74"/>
      <c r="F2" s="74"/>
      <c r="H2" s="75"/>
      <c r="I2" s="74"/>
      <c r="J2" s="74"/>
      <c r="K2" s="74"/>
      <c r="W2" s="77" t="s">
        <v>1456</v>
      </c>
      <c r="AE2" s="79" t="s">
        <v>1457</v>
      </c>
    </row>
    <row r="3" spans="1:37" ht="11.25" customHeight="1" x14ac:dyDescent="0.25">
      <c r="A3" s="83" t="s">
        <v>1458</v>
      </c>
      <c r="B3" s="84" t="s">
        <v>1459</v>
      </c>
      <c r="C3" s="85"/>
      <c r="D3" s="86"/>
      <c r="E3" s="86"/>
      <c r="F3" s="86"/>
      <c r="H3" s="85"/>
      <c r="I3" s="86"/>
      <c r="J3" s="86"/>
      <c r="K3" s="86"/>
      <c r="Z3" s="76" t="s">
        <v>1460</v>
      </c>
      <c r="AH3" s="81" t="s">
        <v>1460</v>
      </c>
    </row>
    <row r="4" spans="1:37" s="91" customFormat="1" ht="65.900000000000006" customHeight="1" x14ac:dyDescent="0.25">
      <c r="A4" s="87" t="s">
        <v>1461</v>
      </c>
      <c r="B4" s="88" t="s">
        <v>1462</v>
      </c>
      <c r="C4" s="89" t="s">
        <v>2131</v>
      </c>
      <c r="D4" s="88" t="s">
        <v>1463</v>
      </c>
      <c r="E4" s="88" t="s">
        <v>1464</v>
      </c>
      <c r="F4" s="88" t="s">
        <v>1465</v>
      </c>
      <c r="G4" s="88" t="s">
        <v>1466</v>
      </c>
      <c r="H4" s="89" t="s">
        <v>1467</v>
      </c>
      <c r="I4" s="88" t="s">
        <v>1468</v>
      </c>
      <c r="J4" s="88" t="s">
        <v>1469</v>
      </c>
      <c r="K4" s="88" t="s">
        <v>1470</v>
      </c>
      <c r="L4" s="88" t="s">
        <v>1471</v>
      </c>
      <c r="M4" s="90"/>
      <c r="N4" s="88" t="s">
        <v>1472</v>
      </c>
      <c r="O4" s="88" t="s">
        <v>1473</v>
      </c>
      <c r="P4" s="88" t="s">
        <v>1474</v>
      </c>
      <c r="Q4" s="88" t="s">
        <v>1475</v>
      </c>
      <c r="R4" s="88" t="s">
        <v>1476</v>
      </c>
      <c r="S4" s="88" t="s">
        <v>1477</v>
      </c>
      <c r="T4" s="88" t="s">
        <v>1478</v>
      </c>
      <c r="U4" s="88" t="s">
        <v>1479</v>
      </c>
      <c r="W4" s="92" t="s">
        <v>1480</v>
      </c>
      <c r="X4" s="92" t="s">
        <v>1481</v>
      </c>
      <c r="Y4" s="92" t="s">
        <v>1482</v>
      </c>
      <c r="Z4" s="92" t="s">
        <v>1483</v>
      </c>
      <c r="AA4" s="92" t="s">
        <v>1484</v>
      </c>
      <c r="AB4" s="92" t="s">
        <v>1485</v>
      </c>
      <c r="AE4" s="93" t="s">
        <v>1480</v>
      </c>
      <c r="AF4" s="93" t="s">
        <v>1481</v>
      </c>
      <c r="AG4" s="93" t="s">
        <v>1482</v>
      </c>
      <c r="AH4" s="93" t="s">
        <v>1483</v>
      </c>
      <c r="AI4" s="93" t="s">
        <v>1484</v>
      </c>
      <c r="AJ4" s="93" t="s">
        <v>1485</v>
      </c>
      <c r="AK4" s="94"/>
    </row>
    <row r="5" spans="1:37" x14ac:dyDescent="0.25">
      <c r="A5" s="95" t="s">
        <v>6</v>
      </c>
      <c r="B5" s="86"/>
      <c r="C5" s="96"/>
      <c r="D5" s="97">
        <f>Y5</f>
        <v>5.1943412403543867</v>
      </c>
      <c r="E5" s="97">
        <f t="shared" ref="E5:G5" si="0">Z5</f>
        <v>7.184195484424122</v>
      </c>
      <c r="F5" s="97">
        <f t="shared" si="0"/>
        <v>4.6977707916547589</v>
      </c>
      <c r="G5" s="97">
        <f t="shared" si="0"/>
        <v>6.4018290940268647</v>
      </c>
      <c r="H5" s="96"/>
      <c r="I5" s="97">
        <f>AG5</f>
        <v>5.7960037509918489</v>
      </c>
      <c r="J5" s="97">
        <f t="shared" ref="J5:L5" si="1">AH5</f>
        <v>10.318834307148524</v>
      </c>
      <c r="K5" s="97">
        <f t="shared" si="1"/>
        <v>8.7066291567481784</v>
      </c>
      <c r="L5" s="97">
        <f t="shared" si="1"/>
        <v>10.174565389886748</v>
      </c>
      <c r="W5" s="98" t="s">
        <v>6</v>
      </c>
      <c r="Y5" s="99">
        <v>5.1943412403543867</v>
      </c>
      <c r="Z5" s="99">
        <v>7.184195484424122</v>
      </c>
      <c r="AA5" s="99">
        <v>4.6977707916547589</v>
      </c>
      <c r="AB5" s="99">
        <v>6.4018290940268647</v>
      </c>
      <c r="AE5" s="100" t="s">
        <v>6</v>
      </c>
      <c r="AF5" s="101"/>
      <c r="AG5" s="102">
        <v>5.7960037509918489</v>
      </c>
      <c r="AH5" s="102">
        <v>10.318834307148524</v>
      </c>
      <c r="AI5" s="102">
        <v>8.7066291567481784</v>
      </c>
      <c r="AJ5" s="102">
        <v>10.174565389886748</v>
      </c>
    </row>
    <row r="6" spans="1:37" x14ac:dyDescent="0.25">
      <c r="A6" s="103" t="s">
        <v>44</v>
      </c>
      <c r="B6" s="104" t="s">
        <v>747</v>
      </c>
      <c r="C6" s="105">
        <f>SUMIF(Ukraine!$B$5:$B$356,'Ukraine INN'!$B6,Ukraine!$Z$5:$Z$356)</f>
        <v>42187</v>
      </c>
      <c r="D6" s="106">
        <f ca="1">100*N6/$C6</f>
        <v>8.2017455813760662</v>
      </c>
      <c r="E6" s="106">
        <f ca="1">100*O6/$C6</f>
        <v>10.628070708724195</v>
      </c>
      <c r="F6" s="106">
        <f ca="1">100*P6/$C6</f>
        <v>4.7718807911062093</v>
      </c>
      <c r="G6" s="106">
        <f ca="1">100*Q6/$C6</f>
        <v>7.2697581510665508</v>
      </c>
      <c r="H6" s="105">
        <f>SUMIF(Ukraine!$B$5:$B$356,'Ukraine INN'!$B6,Ukraine!$AR$5:$AR$356)</f>
        <v>38555</v>
      </c>
      <c r="I6" s="106">
        <f ca="1">100*R6/$H6</f>
        <v>8.2179644648083663</v>
      </c>
      <c r="J6" s="106">
        <f ca="1">100*S6/$H6</f>
        <v>12.850748194014489</v>
      </c>
      <c r="K6" s="106">
        <f ca="1">100*T6/$H6</f>
        <v>8.6338361256354723</v>
      </c>
      <c r="L6" s="106">
        <f ca="1">100*U6/$H6</f>
        <v>10.838613357208139</v>
      </c>
      <c r="M6" s="107"/>
      <c r="N6" s="108">
        <f ca="1">N7+N38+N397+N410</f>
        <v>3460.0704084151212</v>
      </c>
      <c r="O6" s="108">
        <f t="shared" ref="O6:U6" ca="1" si="2">O7+O38+O397+O410</f>
        <v>4483.6641898894759</v>
      </c>
      <c r="P6" s="108">
        <f t="shared" ca="1" si="2"/>
        <v>2013.1133493439766</v>
      </c>
      <c r="Q6" s="108">
        <f t="shared" ca="1" si="2"/>
        <v>3066.8928711904455</v>
      </c>
      <c r="R6" s="108">
        <f t="shared" ca="1" si="2"/>
        <v>3168.4361994068659</v>
      </c>
      <c r="S6" s="108">
        <f t="shared" ca="1" si="2"/>
        <v>4954.6059662022863</v>
      </c>
      <c r="T6" s="108">
        <f t="shared" ca="1" si="2"/>
        <v>3328.7755182387564</v>
      </c>
      <c r="U6" s="108">
        <f t="shared" ca="1" si="2"/>
        <v>4178.8273798715982</v>
      </c>
      <c r="W6" s="109" t="s">
        <v>1093</v>
      </c>
      <c r="X6" s="110" t="s">
        <v>46</v>
      </c>
      <c r="Y6" s="111">
        <v>1.4527845036319613</v>
      </c>
      <c r="Z6" s="111">
        <v>7.5060532687651342</v>
      </c>
      <c r="AA6" s="111">
        <v>2.9055690072639226</v>
      </c>
      <c r="AB6" s="111">
        <v>2.1791767554479415</v>
      </c>
      <c r="AE6" s="112" t="s">
        <v>1093</v>
      </c>
      <c r="AF6" s="113" t="s">
        <v>46</v>
      </c>
      <c r="AG6" s="114">
        <v>2.5423728813559325</v>
      </c>
      <c r="AH6" s="114">
        <v>8.2627118644067803</v>
      </c>
      <c r="AI6" s="114">
        <v>6.9915254237288131</v>
      </c>
      <c r="AJ6" s="114">
        <v>5.508474576271186</v>
      </c>
    </row>
    <row r="7" spans="1:37" x14ac:dyDescent="0.25">
      <c r="A7" s="103" t="s">
        <v>1093</v>
      </c>
      <c r="B7" s="104" t="s">
        <v>46</v>
      </c>
      <c r="C7" s="115">
        <f>SUMIF(Ukraine!$B$5:$B$356,'Ukraine INN'!$B7,Ukraine!$Z$5:$Z$356)</f>
        <v>1408</v>
      </c>
      <c r="D7" s="107">
        <f t="shared" ref="D7:D70" ca="1" si="3">SUMIF($W$6:$W$416,$A7,Y$6:Y$415)</f>
        <v>1.4527845036319613</v>
      </c>
      <c r="E7" s="107">
        <f t="shared" ref="E7:E70" ca="1" si="4">SUMIF($W$6:$W$416,$A7,Z$6:Z$415)</f>
        <v>7.5060532687651342</v>
      </c>
      <c r="F7" s="107">
        <f t="shared" ref="F7:F70" ca="1" si="5">SUMIF($W$6:$W$416,$A7,AA$6:AA$415)</f>
        <v>2.9055690072639226</v>
      </c>
      <c r="G7" s="107">
        <f t="shared" ref="G7:G70" ca="1" si="6">SUMIF($W$6:$W$416,$A7,AB$6:AB$415)</f>
        <v>2.1791767554479415</v>
      </c>
      <c r="H7" s="115">
        <f>SUMIF(Ukraine!$B$5:$B$356,'Ukraine INN'!$B7,Ukraine!$AR$5:$AR$356)</f>
        <v>1209</v>
      </c>
      <c r="I7" s="107">
        <f t="shared" ref="I7:I70" ca="1" si="7">SUMIF($AE$6:$AE$416,$A7,AG$6:AG$415)</f>
        <v>2.5423728813559325</v>
      </c>
      <c r="J7" s="107">
        <f t="shared" ref="J7:J70" ca="1" si="8">SUMIF($AE$6:$AE$416,$A7,AH$6:AH$415)</f>
        <v>8.2627118644067803</v>
      </c>
      <c r="K7" s="107">
        <f t="shared" ref="K7:K70" ca="1" si="9">SUMIF($AE$6:$AE$416,$A7,AI$6:AI$415)</f>
        <v>6.9915254237288131</v>
      </c>
      <c r="L7" s="107">
        <f t="shared" ref="L7:L70" ca="1" si="10">SUMIF($AE$6:$AE$416,$A7,AJ$6:AJ$415)</f>
        <v>5.508474576271186</v>
      </c>
      <c r="M7" s="107"/>
      <c r="N7" s="116">
        <f ca="1">D7/100*$C7</f>
        <v>20.455205811138015</v>
      </c>
      <c r="O7" s="116">
        <f t="shared" ref="O7:O70" ca="1" si="11">E7/100*$C7</f>
        <v>105.68523002421308</v>
      </c>
      <c r="P7" s="116">
        <f t="shared" ref="P7:P70" ca="1" si="12">F7/100*$C7</f>
        <v>40.91041162227603</v>
      </c>
      <c r="Q7" s="116">
        <f t="shared" ref="Q7:Q70" ca="1" si="13">G7/100*$C7</f>
        <v>30.682808716707015</v>
      </c>
      <c r="R7" s="116">
        <f t="shared" ref="R7:R70" ca="1" si="14">I7/100*$H7</f>
        <v>30.737288135593221</v>
      </c>
      <c r="S7" s="116">
        <f t="shared" ref="S7:S70" ca="1" si="15">J7/100*$H7</f>
        <v>99.896186440677965</v>
      </c>
      <c r="T7" s="116">
        <f t="shared" ref="T7:T70" ca="1" si="16">K7/100*$H7</f>
        <v>84.527542372881342</v>
      </c>
      <c r="U7" s="116">
        <f t="shared" ref="U7:U70" ca="1" si="17">L7/100*$H7</f>
        <v>66.597457627118629</v>
      </c>
      <c r="W7" s="109" t="s">
        <v>1094</v>
      </c>
      <c r="X7" s="117">
        <v>5</v>
      </c>
      <c r="Y7" s="118" t="s">
        <v>1486</v>
      </c>
      <c r="Z7" s="111">
        <v>11.76470588235294</v>
      </c>
      <c r="AA7" s="111">
        <v>5.8823529411764701</v>
      </c>
      <c r="AB7" s="118" t="s">
        <v>1486</v>
      </c>
      <c r="AE7" s="112" t="s">
        <v>1094</v>
      </c>
      <c r="AF7" s="119" t="s">
        <v>1487</v>
      </c>
      <c r="AG7" s="120" t="s">
        <v>1486</v>
      </c>
      <c r="AH7" s="114">
        <v>8.1632653061224492</v>
      </c>
      <c r="AI7" s="114">
        <v>4.0816326530612246</v>
      </c>
      <c r="AJ7" s="120">
        <v>2.0408163265306123</v>
      </c>
    </row>
    <row r="8" spans="1:37" x14ac:dyDescent="0.25">
      <c r="A8" s="103" t="s">
        <v>1094</v>
      </c>
      <c r="B8" s="104">
        <v>5</v>
      </c>
      <c r="C8" s="115">
        <f>SUMIF(Ukraine!$B$5:$B$356,'Ukraine INN'!$B8,Ukraine!$Z$5:$Z$356)</f>
        <v>103</v>
      </c>
      <c r="D8" s="107">
        <f t="shared" ca="1" si="3"/>
        <v>0</v>
      </c>
      <c r="E8" s="107">
        <f t="shared" ca="1" si="4"/>
        <v>11.76470588235294</v>
      </c>
      <c r="F8" s="107">
        <f t="shared" ca="1" si="5"/>
        <v>5.8823529411764701</v>
      </c>
      <c r="G8" s="107">
        <f t="shared" ca="1" si="6"/>
        <v>0</v>
      </c>
      <c r="H8" s="115">
        <f>SUMIF(Ukraine!$B$5:$B$356,'Ukraine INN'!$B8,Ukraine!$AR$5:$AR$356)</f>
        <v>140</v>
      </c>
      <c r="I8" s="107">
        <f t="shared" ca="1" si="7"/>
        <v>0</v>
      </c>
      <c r="J8" s="107">
        <f t="shared" ca="1" si="8"/>
        <v>8.1632653061224492</v>
      </c>
      <c r="K8" s="107">
        <f t="shared" ca="1" si="9"/>
        <v>4.0816326530612246</v>
      </c>
      <c r="L8" s="107">
        <f t="shared" ca="1" si="10"/>
        <v>2.0408163265306123</v>
      </c>
      <c r="M8" s="107"/>
      <c r="N8" s="116">
        <f t="shared" ref="N8:N70" ca="1" si="18">D8/100*$C8</f>
        <v>0</v>
      </c>
      <c r="O8" s="116">
        <f t="shared" ca="1" si="11"/>
        <v>12.117647058823527</v>
      </c>
      <c r="P8" s="116">
        <f t="shared" ca="1" si="12"/>
        <v>6.0588235294117636</v>
      </c>
      <c r="Q8" s="116">
        <f t="shared" ca="1" si="13"/>
        <v>0</v>
      </c>
      <c r="R8" s="116">
        <f t="shared" ca="1" si="14"/>
        <v>0</v>
      </c>
      <c r="S8" s="116">
        <f t="shared" ca="1" si="15"/>
        <v>11.428571428571429</v>
      </c>
      <c r="T8" s="116">
        <f t="shared" ca="1" si="16"/>
        <v>5.7142857142857144</v>
      </c>
      <c r="U8" s="116">
        <f t="shared" ca="1" si="17"/>
        <v>2.8571428571428572</v>
      </c>
      <c r="W8" s="109" t="s">
        <v>1095</v>
      </c>
      <c r="X8" s="78" t="s">
        <v>1488</v>
      </c>
      <c r="Y8" s="118" t="s">
        <v>1486</v>
      </c>
      <c r="Z8" s="111">
        <v>12.5</v>
      </c>
      <c r="AA8" s="111">
        <v>6.25</v>
      </c>
      <c r="AB8" s="118" t="s">
        <v>1486</v>
      </c>
      <c r="AE8" s="112" t="s">
        <v>1095</v>
      </c>
      <c r="AF8" s="119" t="s">
        <v>1488</v>
      </c>
      <c r="AG8" s="120" t="s">
        <v>1486</v>
      </c>
      <c r="AH8" s="114">
        <v>8.695652173913043</v>
      </c>
      <c r="AI8" s="114">
        <v>4.3478260869565215</v>
      </c>
      <c r="AJ8" s="120" t="s">
        <v>1486</v>
      </c>
    </row>
    <row r="9" spans="1:37" x14ac:dyDescent="0.25">
      <c r="A9" s="103" t="s">
        <v>1095</v>
      </c>
      <c r="B9" s="104">
        <v>5.0999999999999996</v>
      </c>
      <c r="C9" s="115">
        <f>SUMIF(Ukraine!$B$5:$B$356,'Ukraine INN'!$B9,Ukraine!$Z$5:$Z$356)</f>
        <v>101</v>
      </c>
      <c r="D9" s="107">
        <f t="shared" ca="1" si="3"/>
        <v>0</v>
      </c>
      <c r="E9" s="107">
        <f t="shared" ca="1" si="4"/>
        <v>25</v>
      </c>
      <c r="F9" s="107">
        <f t="shared" ca="1" si="5"/>
        <v>12.5</v>
      </c>
      <c r="G9" s="107">
        <f t="shared" ca="1" si="6"/>
        <v>0</v>
      </c>
      <c r="H9" s="115">
        <f>SUMIF(Ukraine!$B$5:$B$356,'Ukraine INN'!$B9,Ukraine!$AR$5:$AR$356)</f>
        <v>135</v>
      </c>
      <c r="I9" s="107">
        <f t="shared" ca="1" si="7"/>
        <v>0</v>
      </c>
      <c r="J9" s="107">
        <f t="shared" ca="1" si="8"/>
        <v>17.391304347826086</v>
      </c>
      <c r="K9" s="107">
        <f t="shared" ca="1" si="9"/>
        <v>8.695652173913043</v>
      </c>
      <c r="L9" s="107">
        <f t="shared" ca="1" si="10"/>
        <v>0</v>
      </c>
      <c r="M9" s="107"/>
      <c r="N9" s="116">
        <f t="shared" ca="1" si="18"/>
        <v>0</v>
      </c>
      <c r="O9" s="116">
        <f t="shared" ca="1" si="11"/>
        <v>25.25</v>
      </c>
      <c r="P9" s="116">
        <f t="shared" ca="1" si="12"/>
        <v>12.625</v>
      </c>
      <c r="Q9" s="116">
        <f t="shared" ca="1" si="13"/>
        <v>0</v>
      </c>
      <c r="R9" s="116">
        <f t="shared" ca="1" si="14"/>
        <v>0</v>
      </c>
      <c r="S9" s="116">
        <f t="shared" ca="1" si="15"/>
        <v>23.478260869565215</v>
      </c>
      <c r="T9" s="116">
        <f t="shared" ca="1" si="16"/>
        <v>11.739130434782608</v>
      </c>
      <c r="U9" s="116">
        <f t="shared" ca="1" si="17"/>
        <v>0</v>
      </c>
      <c r="W9" s="109" t="s">
        <v>1095</v>
      </c>
      <c r="X9" s="78" t="s">
        <v>1489</v>
      </c>
      <c r="Y9" s="118" t="s">
        <v>1486</v>
      </c>
      <c r="Z9" s="111">
        <v>12.5</v>
      </c>
      <c r="AA9" s="111">
        <v>6.25</v>
      </c>
      <c r="AB9" s="118" t="s">
        <v>1486</v>
      </c>
      <c r="AE9" s="112" t="s">
        <v>1095</v>
      </c>
      <c r="AF9" s="119" t="s">
        <v>1489</v>
      </c>
      <c r="AG9" s="120" t="s">
        <v>1486</v>
      </c>
      <c r="AH9" s="114">
        <v>8.695652173913043</v>
      </c>
      <c r="AI9" s="114">
        <v>4.3478260869565215</v>
      </c>
      <c r="AJ9" s="120" t="s">
        <v>1486</v>
      </c>
    </row>
    <row r="10" spans="1:37" x14ac:dyDescent="0.25">
      <c r="A10" s="103" t="s">
        <v>1095</v>
      </c>
      <c r="B10" s="104">
        <v>5.0999999999999996</v>
      </c>
      <c r="C10" s="115">
        <f>SUMIF(Ukraine!$B$5:$B$356,'Ukraine INN'!$B10,Ukraine!$Z$5:$Z$356)</f>
        <v>101</v>
      </c>
      <c r="D10" s="107">
        <f t="shared" ca="1" si="3"/>
        <v>0</v>
      </c>
      <c r="E10" s="107">
        <f t="shared" ca="1" si="4"/>
        <v>25</v>
      </c>
      <c r="F10" s="107">
        <f t="shared" ca="1" si="5"/>
        <v>12.5</v>
      </c>
      <c r="G10" s="107">
        <f t="shared" ca="1" si="6"/>
        <v>0</v>
      </c>
      <c r="H10" s="115">
        <f>SUMIF(Ukraine!$B$5:$B$356,'Ukraine INN'!$B10,Ukraine!$AR$5:$AR$356)</f>
        <v>135</v>
      </c>
      <c r="I10" s="107">
        <f t="shared" ca="1" si="7"/>
        <v>0</v>
      </c>
      <c r="J10" s="107">
        <f t="shared" ca="1" si="8"/>
        <v>17.391304347826086</v>
      </c>
      <c r="K10" s="107">
        <f t="shared" ca="1" si="9"/>
        <v>8.695652173913043</v>
      </c>
      <c r="L10" s="107">
        <f t="shared" ca="1" si="10"/>
        <v>0</v>
      </c>
      <c r="M10" s="107"/>
      <c r="N10" s="116">
        <f t="shared" ca="1" si="18"/>
        <v>0</v>
      </c>
      <c r="O10" s="116">
        <f t="shared" ca="1" si="11"/>
        <v>25.25</v>
      </c>
      <c r="P10" s="116">
        <f t="shared" ca="1" si="12"/>
        <v>12.625</v>
      </c>
      <c r="Q10" s="116">
        <f t="shared" ca="1" si="13"/>
        <v>0</v>
      </c>
      <c r="R10" s="116">
        <f t="shared" ca="1" si="14"/>
        <v>0</v>
      </c>
      <c r="S10" s="116">
        <f t="shared" ca="1" si="15"/>
        <v>23.478260869565215</v>
      </c>
      <c r="T10" s="116">
        <f t="shared" ca="1" si="16"/>
        <v>11.739130434782608</v>
      </c>
      <c r="U10" s="116">
        <f t="shared" ca="1" si="17"/>
        <v>0</v>
      </c>
      <c r="W10" s="109" t="s">
        <v>1096</v>
      </c>
      <c r="X10" s="78" t="s">
        <v>1490</v>
      </c>
      <c r="Y10" s="118" t="s">
        <v>1486</v>
      </c>
      <c r="Z10" s="118" t="s">
        <v>1486</v>
      </c>
      <c r="AA10" s="118" t="s">
        <v>1486</v>
      </c>
      <c r="AB10" s="118" t="s">
        <v>1486</v>
      </c>
      <c r="AE10" s="112" t="s">
        <v>1096</v>
      </c>
      <c r="AF10" s="119" t="s">
        <v>1490</v>
      </c>
      <c r="AG10" s="120" t="s">
        <v>1486</v>
      </c>
      <c r="AH10" s="120" t="s">
        <v>1486</v>
      </c>
      <c r="AI10" s="120" t="s">
        <v>1486</v>
      </c>
      <c r="AJ10" s="120">
        <v>33.333333333333329</v>
      </c>
    </row>
    <row r="11" spans="1:37" x14ac:dyDescent="0.25">
      <c r="A11" s="103" t="s">
        <v>1096</v>
      </c>
      <c r="B11" s="104">
        <v>5.2</v>
      </c>
      <c r="C11" s="115">
        <f>SUMIF(Ukraine!$B$5:$B$356,'Ukraine INN'!$B11,Ukraine!$Z$5:$Z$356)</f>
        <v>2</v>
      </c>
      <c r="D11" s="107">
        <f t="shared" ca="1" si="3"/>
        <v>0</v>
      </c>
      <c r="E11" s="107">
        <f t="shared" ca="1" si="4"/>
        <v>0</v>
      </c>
      <c r="F11" s="107">
        <f t="shared" ca="1" si="5"/>
        <v>0</v>
      </c>
      <c r="G11" s="107">
        <f t="shared" ca="1" si="6"/>
        <v>0</v>
      </c>
      <c r="H11" s="115">
        <f>SUMIF(Ukraine!$B$5:$B$356,'Ukraine INN'!$B11,Ukraine!$AR$5:$AR$356)</f>
        <v>5</v>
      </c>
      <c r="I11" s="107">
        <f t="shared" ca="1" si="7"/>
        <v>0</v>
      </c>
      <c r="J11" s="107">
        <f t="shared" ca="1" si="8"/>
        <v>0</v>
      </c>
      <c r="K11" s="107">
        <f t="shared" ca="1" si="9"/>
        <v>0</v>
      </c>
      <c r="L11" s="107">
        <f t="shared" ca="1" si="10"/>
        <v>66.666666666666657</v>
      </c>
      <c r="M11" s="107"/>
      <c r="N11" s="116">
        <f t="shared" ca="1" si="18"/>
        <v>0</v>
      </c>
      <c r="O11" s="116">
        <f t="shared" ca="1" si="11"/>
        <v>0</v>
      </c>
      <c r="P11" s="116">
        <f t="shared" ca="1" si="12"/>
        <v>0</v>
      </c>
      <c r="Q11" s="116">
        <f t="shared" ca="1" si="13"/>
        <v>0</v>
      </c>
      <c r="R11" s="116">
        <f t="shared" ca="1" si="14"/>
        <v>0</v>
      </c>
      <c r="S11" s="116">
        <f t="shared" ca="1" si="15"/>
        <v>0</v>
      </c>
      <c r="T11" s="116">
        <f t="shared" ca="1" si="16"/>
        <v>0</v>
      </c>
      <c r="U11" s="116">
        <f t="shared" ca="1" si="17"/>
        <v>3.3333333333333326</v>
      </c>
      <c r="W11" s="109" t="s">
        <v>1096</v>
      </c>
      <c r="X11" s="78" t="s">
        <v>1491</v>
      </c>
      <c r="Y11" s="118" t="s">
        <v>1486</v>
      </c>
      <c r="Z11" s="118" t="s">
        <v>1486</v>
      </c>
      <c r="AA11" s="118" t="s">
        <v>1486</v>
      </c>
      <c r="AB11" s="118" t="s">
        <v>1486</v>
      </c>
      <c r="AE11" s="112" t="s">
        <v>1096</v>
      </c>
      <c r="AF11" s="119" t="s">
        <v>1491</v>
      </c>
      <c r="AG11" s="120" t="s">
        <v>1486</v>
      </c>
      <c r="AH11" s="120" t="s">
        <v>1486</v>
      </c>
      <c r="AI11" s="120" t="s">
        <v>1486</v>
      </c>
      <c r="AJ11" s="120">
        <v>33.333333333333329</v>
      </c>
    </row>
    <row r="12" spans="1:37" x14ac:dyDescent="0.25">
      <c r="A12" s="103" t="s">
        <v>1096</v>
      </c>
      <c r="B12" s="104">
        <v>5.2</v>
      </c>
      <c r="C12" s="115">
        <f>SUMIF(Ukraine!$B$5:$B$356,'Ukraine INN'!$B12,Ukraine!$Z$5:$Z$356)</f>
        <v>2</v>
      </c>
      <c r="D12" s="107">
        <f t="shared" ca="1" si="3"/>
        <v>0</v>
      </c>
      <c r="E12" s="107">
        <f t="shared" ca="1" si="4"/>
        <v>0</v>
      </c>
      <c r="F12" s="107">
        <f t="shared" ca="1" si="5"/>
        <v>0</v>
      </c>
      <c r="G12" s="107">
        <f t="shared" ca="1" si="6"/>
        <v>0</v>
      </c>
      <c r="H12" s="115">
        <f>SUMIF(Ukraine!$B$5:$B$356,'Ukraine INN'!$B12,Ukraine!$AR$5:$AR$356)</f>
        <v>5</v>
      </c>
      <c r="I12" s="107">
        <f t="shared" ca="1" si="7"/>
        <v>0</v>
      </c>
      <c r="J12" s="107">
        <f t="shared" ca="1" si="8"/>
        <v>0</v>
      </c>
      <c r="K12" s="107">
        <f t="shared" ca="1" si="9"/>
        <v>0</v>
      </c>
      <c r="L12" s="107">
        <f t="shared" ca="1" si="10"/>
        <v>66.666666666666657</v>
      </c>
      <c r="M12" s="107"/>
      <c r="N12" s="116">
        <f t="shared" ca="1" si="18"/>
        <v>0</v>
      </c>
      <c r="O12" s="116">
        <f t="shared" ca="1" si="11"/>
        <v>0</v>
      </c>
      <c r="P12" s="116">
        <f t="shared" ca="1" si="12"/>
        <v>0</v>
      </c>
      <c r="Q12" s="116">
        <f t="shared" ca="1" si="13"/>
        <v>0</v>
      </c>
      <c r="R12" s="116">
        <f t="shared" ca="1" si="14"/>
        <v>0</v>
      </c>
      <c r="S12" s="116">
        <f t="shared" ca="1" si="15"/>
        <v>0</v>
      </c>
      <c r="T12" s="116">
        <f t="shared" ca="1" si="16"/>
        <v>0</v>
      </c>
      <c r="U12" s="116">
        <f t="shared" ca="1" si="17"/>
        <v>3.3333333333333326</v>
      </c>
      <c r="W12" s="109" t="s">
        <v>1097</v>
      </c>
      <c r="X12" s="117">
        <v>6</v>
      </c>
      <c r="Y12" s="118" t="s">
        <v>1486</v>
      </c>
      <c r="Z12" s="111">
        <v>5.4054054054054053</v>
      </c>
      <c r="AA12" s="111">
        <v>5.4054054054054053</v>
      </c>
      <c r="AB12" s="118" t="s">
        <v>1486</v>
      </c>
      <c r="AE12" s="112" t="s">
        <v>1097</v>
      </c>
      <c r="AF12" s="119" t="s">
        <v>1492</v>
      </c>
      <c r="AG12" s="120">
        <v>5.2631578947368416</v>
      </c>
      <c r="AH12" s="114">
        <v>13.157894736842104</v>
      </c>
      <c r="AI12" s="114">
        <v>13.157894736842104</v>
      </c>
      <c r="AJ12" s="120">
        <v>7.8947368421052628</v>
      </c>
    </row>
    <row r="13" spans="1:37" x14ac:dyDescent="0.25">
      <c r="A13" s="103" t="s">
        <v>1097</v>
      </c>
      <c r="B13" s="104">
        <v>6</v>
      </c>
      <c r="C13" s="115">
        <f>SUMIF(Ukraine!$B$5:$B$356,'Ukraine INN'!$B13,Ukraine!$Z$5:$Z$356)</f>
        <v>110</v>
      </c>
      <c r="D13" s="107">
        <f t="shared" ca="1" si="3"/>
        <v>0</v>
      </c>
      <c r="E13" s="107">
        <f t="shared" ca="1" si="4"/>
        <v>5.4054054054054053</v>
      </c>
      <c r="F13" s="107">
        <f t="shared" ca="1" si="5"/>
        <v>5.4054054054054053</v>
      </c>
      <c r="G13" s="107">
        <f t="shared" ca="1" si="6"/>
        <v>0</v>
      </c>
      <c r="H13" s="115">
        <f>SUMIF(Ukraine!$B$5:$B$356,'Ukraine INN'!$B13,Ukraine!$AR$5:$AR$356)</f>
        <v>101</v>
      </c>
      <c r="I13" s="107">
        <f t="shared" ca="1" si="7"/>
        <v>5.2631578947368416</v>
      </c>
      <c r="J13" s="107">
        <f t="shared" ca="1" si="8"/>
        <v>13.157894736842104</v>
      </c>
      <c r="K13" s="107">
        <f t="shared" ca="1" si="9"/>
        <v>13.157894736842104</v>
      </c>
      <c r="L13" s="107">
        <f t="shared" ca="1" si="10"/>
        <v>7.8947368421052628</v>
      </c>
      <c r="M13" s="107"/>
      <c r="N13" s="116">
        <f t="shared" ca="1" si="18"/>
        <v>0</v>
      </c>
      <c r="O13" s="116">
        <f t="shared" ca="1" si="11"/>
        <v>5.9459459459459456</v>
      </c>
      <c r="P13" s="116">
        <f t="shared" ca="1" si="12"/>
        <v>5.9459459459459456</v>
      </c>
      <c r="Q13" s="116">
        <f t="shared" ca="1" si="13"/>
        <v>0</v>
      </c>
      <c r="R13" s="116">
        <f t="shared" ca="1" si="14"/>
        <v>5.3157894736842106</v>
      </c>
      <c r="S13" s="116">
        <f t="shared" ca="1" si="15"/>
        <v>13.289473684210526</v>
      </c>
      <c r="T13" s="116">
        <f t="shared" ca="1" si="16"/>
        <v>13.289473684210526</v>
      </c>
      <c r="U13" s="116">
        <f t="shared" ca="1" si="17"/>
        <v>7.973684210526315</v>
      </c>
      <c r="W13" s="109" t="s">
        <v>1098</v>
      </c>
      <c r="X13" s="78" t="s">
        <v>1493</v>
      </c>
      <c r="Y13" s="118" t="s">
        <v>1486</v>
      </c>
      <c r="Z13" s="111">
        <v>16.666666666666664</v>
      </c>
      <c r="AA13" s="111">
        <v>16.666666666666664</v>
      </c>
      <c r="AB13" s="118" t="s">
        <v>1486</v>
      </c>
      <c r="AE13" s="112" t="s">
        <v>1098</v>
      </c>
      <c r="AF13" s="119" t="s">
        <v>1493</v>
      </c>
      <c r="AG13" s="120" t="s">
        <v>1486</v>
      </c>
      <c r="AH13" s="120" t="s">
        <v>1486</v>
      </c>
      <c r="AI13" s="120" t="s">
        <v>1486</v>
      </c>
      <c r="AJ13" s="120" t="s">
        <v>1486</v>
      </c>
    </row>
    <row r="14" spans="1:37" x14ac:dyDescent="0.25">
      <c r="A14" s="103" t="s">
        <v>1098</v>
      </c>
      <c r="B14" s="104">
        <v>6.1</v>
      </c>
      <c r="C14" s="115">
        <f>SUMIF(Ukraine!$B$5:$B$356,'Ukraine INN'!$B14,Ukraine!$Z$5:$Z$356)</f>
        <v>40</v>
      </c>
      <c r="D14" s="107">
        <f t="shared" ca="1" si="3"/>
        <v>0</v>
      </c>
      <c r="E14" s="107">
        <f t="shared" ca="1" si="4"/>
        <v>33.333333333333329</v>
      </c>
      <c r="F14" s="107">
        <f t="shared" ca="1" si="5"/>
        <v>33.333333333333329</v>
      </c>
      <c r="G14" s="107">
        <f t="shared" ca="1" si="6"/>
        <v>0</v>
      </c>
      <c r="H14" s="115">
        <f>SUMIF(Ukraine!$B$5:$B$356,'Ukraine INN'!$B14,Ukraine!$AR$5:$AR$356)</f>
        <v>37</v>
      </c>
      <c r="I14" s="107">
        <f t="shared" ca="1" si="7"/>
        <v>0</v>
      </c>
      <c r="J14" s="107">
        <f t="shared" ca="1" si="8"/>
        <v>0</v>
      </c>
      <c r="K14" s="107">
        <f t="shared" ca="1" si="9"/>
        <v>0</v>
      </c>
      <c r="L14" s="107">
        <f t="shared" ca="1" si="10"/>
        <v>0</v>
      </c>
      <c r="M14" s="107"/>
      <c r="N14" s="116">
        <f t="shared" ca="1" si="18"/>
        <v>0</v>
      </c>
      <c r="O14" s="116">
        <f t="shared" ca="1" si="11"/>
        <v>13.33333333333333</v>
      </c>
      <c r="P14" s="116">
        <f t="shared" ca="1" si="12"/>
        <v>13.33333333333333</v>
      </c>
      <c r="Q14" s="116">
        <f t="shared" ca="1" si="13"/>
        <v>0</v>
      </c>
      <c r="R14" s="116">
        <f t="shared" ca="1" si="14"/>
        <v>0</v>
      </c>
      <c r="S14" s="116">
        <f t="shared" ca="1" si="15"/>
        <v>0</v>
      </c>
      <c r="T14" s="116">
        <f t="shared" ca="1" si="16"/>
        <v>0</v>
      </c>
      <c r="U14" s="116">
        <f t="shared" ca="1" si="17"/>
        <v>0</v>
      </c>
      <c r="W14" s="109" t="s">
        <v>1098</v>
      </c>
      <c r="X14" s="78" t="s">
        <v>1494</v>
      </c>
      <c r="Y14" s="118" t="s">
        <v>1486</v>
      </c>
      <c r="Z14" s="111">
        <v>16.666666666666664</v>
      </c>
      <c r="AA14" s="111">
        <v>16.666666666666664</v>
      </c>
      <c r="AB14" s="118" t="s">
        <v>1486</v>
      </c>
      <c r="AE14" s="112" t="s">
        <v>1098</v>
      </c>
      <c r="AF14" s="119" t="s">
        <v>1494</v>
      </c>
      <c r="AG14" s="120" t="s">
        <v>1486</v>
      </c>
      <c r="AH14" s="120" t="s">
        <v>1486</v>
      </c>
      <c r="AI14" s="120" t="s">
        <v>1486</v>
      </c>
      <c r="AJ14" s="120" t="s">
        <v>1486</v>
      </c>
    </row>
    <row r="15" spans="1:37" x14ac:dyDescent="0.25">
      <c r="A15" s="103" t="s">
        <v>1098</v>
      </c>
      <c r="B15" s="104">
        <v>6.1</v>
      </c>
      <c r="C15" s="115">
        <f>SUMIF(Ukraine!$B$5:$B$356,'Ukraine INN'!$B15,Ukraine!$Z$5:$Z$356)</f>
        <v>40</v>
      </c>
      <c r="D15" s="107">
        <f t="shared" ca="1" si="3"/>
        <v>0</v>
      </c>
      <c r="E15" s="107">
        <f t="shared" ca="1" si="4"/>
        <v>33.333333333333329</v>
      </c>
      <c r="F15" s="107">
        <f t="shared" ca="1" si="5"/>
        <v>33.333333333333329</v>
      </c>
      <c r="G15" s="107">
        <f t="shared" ca="1" si="6"/>
        <v>0</v>
      </c>
      <c r="H15" s="115">
        <f>SUMIF(Ukraine!$B$5:$B$356,'Ukraine INN'!$B15,Ukraine!$AR$5:$AR$356)</f>
        <v>37</v>
      </c>
      <c r="I15" s="107">
        <f t="shared" ca="1" si="7"/>
        <v>0</v>
      </c>
      <c r="J15" s="107">
        <f t="shared" ca="1" si="8"/>
        <v>0</v>
      </c>
      <c r="K15" s="107">
        <f t="shared" ca="1" si="9"/>
        <v>0</v>
      </c>
      <c r="L15" s="107">
        <f t="shared" ca="1" si="10"/>
        <v>0</v>
      </c>
      <c r="M15" s="107"/>
      <c r="N15" s="116">
        <f t="shared" ca="1" si="18"/>
        <v>0</v>
      </c>
      <c r="O15" s="116">
        <f t="shared" ca="1" si="11"/>
        <v>13.33333333333333</v>
      </c>
      <c r="P15" s="116">
        <f t="shared" ca="1" si="12"/>
        <v>13.33333333333333</v>
      </c>
      <c r="Q15" s="116">
        <f t="shared" ca="1" si="13"/>
        <v>0</v>
      </c>
      <c r="R15" s="116">
        <f t="shared" ca="1" si="14"/>
        <v>0</v>
      </c>
      <c r="S15" s="116">
        <f t="shared" ca="1" si="15"/>
        <v>0</v>
      </c>
      <c r="T15" s="116">
        <f t="shared" ca="1" si="16"/>
        <v>0</v>
      </c>
      <c r="U15" s="116">
        <f t="shared" ca="1" si="17"/>
        <v>0</v>
      </c>
      <c r="W15" s="109" t="s">
        <v>1099</v>
      </c>
      <c r="X15" s="78" t="s">
        <v>1495</v>
      </c>
      <c r="Y15" s="118" t="s">
        <v>1486</v>
      </c>
      <c r="Z15" s="118" t="s">
        <v>1486</v>
      </c>
      <c r="AA15" s="118" t="s">
        <v>1486</v>
      </c>
      <c r="AB15" s="118" t="s">
        <v>1486</v>
      </c>
      <c r="AE15" s="112" t="s">
        <v>1099</v>
      </c>
      <c r="AF15" s="119" t="s">
        <v>1495</v>
      </c>
      <c r="AG15" s="120">
        <v>6.8965517241379306</v>
      </c>
      <c r="AH15" s="120">
        <v>17.241379310344829</v>
      </c>
      <c r="AI15" s="120">
        <v>17.241379310344829</v>
      </c>
      <c r="AJ15" s="120">
        <v>10.344827586206897</v>
      </c>
    </row>
    <row r="16" spans="1:37" x14ac:dyDescent="0.25">
      <c r="A16" s="103" t="s">
        <v>1099</v>
      </c>
      <c r="B16" s="104">
        <v>6.2</v>
      </c>
      <c r="C16" s="115">
        <f>SUMIF(Ukraine!$B$5:$B$356,'Ukraine INN'!$B16,Ukraine!$Z$5:$Z$356)</f>
        <v>70</v>
      </c>
      <c r="D16" s="107">
        <f t="shared" ca="1" si="3"/>
        <v>0</v>
      </c>
      <c r="E16" s="107">
        <f t="shared" ca="1" si="4"/>
        <v>0</v>
      </c>
      <c r="F16" s="107">
        <f t="shared" ca="1" si="5"/>
        <v>0</v>
      </c>
      <c r="G16" s="107">
        <f t="shared" ca="1" si="6"/>
        <v>0</v>
      </c>
      <c r="H16" s="115">
        <f>SUMIF(Ukraine!$B$5:$B$356,'Ukraine INN'!$B16,Ukraine!$AR$5:$AR$356)</f>
        <v>64</v>
      </c>
      <c r="I16" s="107">
        <f t="shared" ca="1" si="7"/>
        <v>13.793103448275861</v>
      </c>
      <c r="J16" s="107">
        <f t="shared" ca="1" si="8"/>
        <v>34.482758620689658</v>
      </c>
      <c r="K16" s="107">
        <f t="shared" ca="1" si="9"/>
        <v>34.482758620689658</v>
      </c>
      <c r="L16" s="107">
        <f t="shared" ca="1" si="10"/>
        <v>20.689655172413794</v>
      </c>
      <c r="M16" s="107"/>
      <c r="N16" s="116">
        <f t="shared" ca="1" si="18"/>
        <v>0</v>
      </c>
      <c r="O16" s="116">
        <f t="shared" ca="1" si="11"/>
        <v>0</v>
      </c>
      <c r="P16" s="116">
        <f t="shared" ca="1" si="12"/>
        <v>0</v>
      </c>
      <c r="Q16" s="116">
        <f t="shared" ca="1" si="13"/>
        <v>0</v>
      </c>
      <c r="R16" s="116">
        <f t="shared" ca="1" si="14"/>
        <v>8.8275862068965516</v>
      </c>
      <c r="S16" s="116">
        <f t="shared" ca="1" si="15"/>
        <v>22.068965517241381</v>
      </c>
      <c r="T16" s="116">
        <f t="shared" ca="1" si="16"/>
        <v>22.068965517241381</v>
      </c>
      <c r="U16" s="116">
        <f t="shared" ca="1" si="17"/>
        <v>13.241379310344827</v>
      </c>
      <c r="W16" s="109" t="s">
        <v>1099</v>
      </c>
      <c r="X16" s="78" t="s">
        <v>1496</v>
      </c>
      <c r="Y16" s="118" t="s">
        <v>1486</v>
      </c>
      <c r="Z16" s="118" t="s">
        <v>1486</v>
      </c>
      <c r="AA16" s="118" t="s">
        <v>1486</v>
      </c>
      <c r="AB16" s="118" t="s">
        <v>1486</v>
      </c>
      <c r="AE16" s="112" t="s">
        <v>1099</v>
      </c>
      <c r="AF16" s="119" t="s">
        <v>1496</v>
      </c>
      <c r="AG16" s="120">
        <v>6.8965517241379306</v>
      </c>
      <c r="AH16" s="120">
        <v>17.241379310344829</v>
      </c>
      <c r="AI16" s="120">
        <v>17.241379310344829</v>
      </c>
      <c r="AJ16" s="120">
        <v>10.344827586206897</v>
      </c>
    </row>
    <row r="17" spans="1:36" x14ac:dyDescent="0.25">
      <c r="A17" s="103" t="s">
        <v>1099</v>
      </c>
      <c r="B17" s="104">
        <v>6.2</v>
      </c>
      <c r="C17" s="115">
        <f>SUMIF(Ukraine!$B$5:$B$356,'Ukraine INN'!$B17,Ukraine!$Z$5:$Z$356)</f>
        <v>70</v>
      </c>
      <c r="D17" s="107">
        <f t="shared" ca="1" si="3"/>
        <v>0</v>
      </c>
      <c r="E17" s="107">
        <f t="shared" ca="1" si="4"/>
        <v>0</v>
      </c>
      <c r="F17" s="107">
        <f t="shared" ca="1" si="5"/>
        <v>0</v>
      </c>
      <c r="G17" s="107">
        <f t="shared" ca="1" si="6"/>
        <v>0</v>
      </c>
      <c r="H17" s="115">
        <f>SUMIF(Ukraine!$B$5:$B$356,'Ukraine INN'!$B17,Ukraine!$AR$5:$AR$356)</f>
        <v>64</v>
      </c>
      <c r="I17" s="107">
        <f t="shared" ca="1" si="7"/>
        <v>13.793103448275861</v>
      </c>
      <c r="J17" s="107">
        <f t="shared" ca="1" si="8"/>
        <v>34.482758620689658</v>
      </c>
      <c r="K17" s="107">
        <f t="shared" ca="1" si="9"/>
        <v>34.482758620689658</v>
      </c>
      <c r="L17" s="107">
        <f t="shared" ca="1" si="10"/>
        <v>20.689655172413794</v>
      </c>
      <c r="M17" s="107"/>
      <c r="N17" s="116">
        <f t="shared" ca="1" si="18"/>
        <v>0</v>
      </c>
      <c r="O17" s="116">
        <f t="shared" ca="1" si="11"/>
        <v>0</v>
      </c>
      <c r="P17" s="116">
        <f t="shared" ca="1" si="12"/>
        <v>0</v>
      </c>
      <c r="Q17" s="116">
        <f t="shared" ca="1" si="13"/>
        <v>0</v>
      </c>
      <c r="R17" s="116">
        <f t="shared" ca="1" si="14"/>
        <v>8.8275862068965516</v>
      </c>
      <c r="S17" s="116">
        <f t="shared" ca="1" si="15"/>
        <v>22.068965517241381</v>
      </c>
      <c r="T17" s="116">
        <f t="shared" ca="1" si="16"/>
        <v>22.068965517241381</v>
      </c>
      <c r="U17" s="116">
        <f t="shared" ca="1" si="17"/>
        <v>13.241379310344827</v>
      </c>
      <c r="W17" s="109" t="s">
        <v>1100</v>
      </c>
      <c r="X17" s="117">
        <v>7</v>
      </c>
      <c r="Y17" s="118" t="s">
        <v>1486</v>
      </c>
      <c r="Z17" s="111">
        <v>21.739130434782609</v>
      </c>
      <c r="AA17" s="111">
        <v>13.043478260869565</v>
      </c>
      <c r="AB17" s="118" t="s">
        <v>1486</v>
      </c>
      <c r="AE17" s="112" t="s">
        <v>1100</v>
      </c>
      <c r="AF17" s="119" t="s">
        <v>1497</v>
      </c>
      <c r="AG17" s="120">
        <v>4.1666666666666661</v>
      </c>
      <c r="AH17" s="114">
        <v>12.5</v>
      </c>
      <c r="AI17" s="114">
        <v>25</v>
      </c>
      <c r="AJ17" s="120">
        <v>12.5</v>
      </c>
    </row>
    <row r="18" spans="1:36" x14ac:dyDescent="0.25">
      <c r="A18" s="103" t="s">
        <v>1100</v>
      </c>
      <c r="B18" s="104">
        <v>7</v>
      </c>
      <c r="C18" s="115">
        <f>SUMIF(Ukraine!$B$5:$B$356,'Ukraine INN'!$B18,Ukraine!$Z$5:$Z$356)</f>
        <v>46</v>
      </c>
      <c r="D18" s="107">
        <f t="shared" ca="1" si="3"/>
        <v>0</v>
      </c>
      <c r="E18" s="107">
        <f t="shared" ca="1" si="4"/>
        <v>21.739130434782609</v>
      </c>
      <c r="F18" s="107">
        <f t="shared" ca="1" si="5"/>
        <v>13.043478260869565</v>
      </c>
      <c r="G18" s="107">
        <f t="shared" ca="1" si="6"/>
        <v>0</v>
      </c>
      <c r="H18" s="115">
        <f>SUMIF(Ukraine!$B$5:$B$356,'Ukraine INN'!$B18,Ukraine!$AR$5:$AR$356)</f>
        <v>44</v>
      </c>
      <c r="I18" s="107">
        <f t="shared" ca="1" si="7"/>
        <v>4.1666666666666661</v>
      </c>
      <c r="J18" s="107">
        <f t="shared" ca="1" si="8"/>
        <v>12.5</v>
      </c>
      <c r="K18" s="107">
        <f t="shared" ca="1" si="9"/>
        <v>25</v>
      </c>
      <c r="L18" s="107">
        <f t="shared" ca="1" si="10"/>
        <v>12.5</v>
      </c>
      <c r="M18" s="107"/>
      <c r="N18" s="116">
        <f t="shared" ca="1" si="18"/>
        <v>0</v>
      </c>
      <c r="O18" s="116">
        <f t="shared" ca="1" si="11"/>
        <v>10</v>
      </c>
      <c r="P18" s="116">
        <f t="shared" ca="1" si="12"/>
        <v>6</v>
      </c>
      <c r="Q18" s="116">
        <f t="shared" ca="1" si="13"/>
        <v>0</v>
      </c>
      <c r="R18" s="116">
        <f t="shared" ca="1" si="14"/>
        <v>1.833333333333333</v>
      </c>
      <c r="S18" s="116">
        <f t="shared" ca="1" si="15"/>
        <v>5.5</v>
      </c>
      <c r="T18" s="116">
        <f t="shared" ca="1" si="16"/>
        <v>11</v>
      </c>
      <c r="U18" s="116">
        <f t="shared" ca="1" si="17"/>
        <v>5.5</v>
      </c>
      <c r="W18" s="109" t="s">
        <v>1101</v>
      </c>
      <c r="X18" s="78" t="s">
        <v>1498</v>
      </c>
      <c r="Y18" s="118" t="s">
        <v>1486</v>
      </c>
      <c r="Z18" s="111">
        <v>15.384615384615385</v>
      </c>
      <c r="AA18" s="111">
        <v>23.076923076923077</v>
      </c>
      <c r="AB18" s="118" t="s">
        <v>1486</v>
      </c>
      <c r="AE18" s="112" t="s">
        <v>1101</v>
      </c>
      <c r="AF18" s="119" t="s">
        <v>1498</v>
      </c>
      <c r="AG18" s="120">
        <v>8.3333333333333321</v>
      </c>
      <c r="AH18" s="114">
        <v>25</v>
      </c>
      <c r="AI18" s="114">
        <v>33.333333333333329</v>
      </c>
      <c r="AJ18" s="120">
        <v>8.3333333333333321</v>
      </c>
    </row>
    <row r="19" spans="1:36" x14ac:dyDescent="0.25">
      <c r="A19" s="103" t="s">
        <v>1101</v>
      </c>
      <c r="B19" s="104">
        <v>7.1</v>
      </c>
      <c r="C19" s="115">
        <f>SUMIF(Ukraine!$B$5:$B$356,'Ukraine INN'!$B19,Ukraine!$Z$5:$Z$356)</f>
        <v>21</v>
      </c>
      <c r="D19" s="107">
        <f t="shared" ca="1" si="3"/>
        <v>0</v>
      </c>
      <c r="E19" s="107">
        <f t="shared" ca="1" si="4"/>
        <v>30.76923076923077</v>
      </c>
      <c r="F19" s="107">
        <f t="shared" ca="1" si="5"/>
        <v>46.153846153846153</v>
      </c>
      <c r="G19" s="107">
        <f t="shared" ca="1" si="6"/>
        <v>0</v>
      </c>
      <c r="H19" s="115">
        <f>SUMIF(Ukraine!$B$5:$B$356,'Ukraine INN'!$B19,Ukraine!$AR$5:$AR$356)</f>
        <v>19</v>
      </c>
      <c r="I19" s="107">
        <f t="shared" ca="1" si="7"/>
        <v>16.666666666666664</v>
      </c>
      <c r="J19" s="107">
        <f t="shared" ca="1" si="8"/>
        <v>50</v>
      </c>
      <c r="K19" s="107">
        <f t="shared" ca="1" si="9"/>
        <v>66.666666666666657</v>
      </c>
      <c r="L19" s="107">
        <f t="shared" ca="1" si="10"/>
        <v>16.666666666666664</v>
      </c>
      <c r="M19" s="107"/>
      <c r="N19" s="116">
        <f t="shared" ca="1" si="18"/>
        <v>0</v>
      </c>
      <c r="O19" s="116">
        <f t="shared" ca="1" si="11"/>
        <v>6.4615384615384617</v>
      </c>
      <c r="P19" s="116">
        <f t="shared" ca="1" si="12"/>
        <v>9.6923076923076916</v>
      </c>
      <c r="Q19" s="116">
        <f t="shared" ca="1" si="13"/>
        <v>0</v>
      </c>
      <c r="R19" s="116">
        <f t="shared" ca="1" si="14"/>
        <v>3.1666666666666661</v>
      </c>
      <c r="S19" s="116">
        <f t="shared" ca="1" si="15"/>
        <v>9.5</v>
      </c>
      <c r="T19" s="116">
        <f t="shared" ca="1" si="16"/>
        <v>12.666666666666664</v>
      </c>
      <c r="U19" s="116">
        <f t="shared" ca="1" si="17"/>
        <v>3.1666666666666661</v>
      </c>
      <c r="W19" s="109" t="s">
        <v>1101</v>
      </c>
      <c r="X19" s="78" t="s">
        <v>1499</v>
      </c>
      <c r="Y19" s="118" t="s">
        <v>1486</v>
      </c>
      <c r="Z19" s="111">
        <v>15.384615384615385</v>
      </c>
      <c r="AA19" s="111">
        <v>23.076923076923077</v>
      </c>
      <c r="AB19" s="118" t="s">
        <v>1486</v>
      </c>
      <c r="AE19" s="112" t="s">
        <v>1101</v>
      </c>
      <c r="AF19" s="119" t="s">
        <v>1499</v>
      </c>
      <c r="AG19" s="120">
        <v>8.3333333333333321</v>
      </c>
      <c r="AH19" s="114">
        <v>25</v>
      </c>
      <c r="AI19" s="114">
        <v>33.333333333333329</v>
      </c>
      <c r="AJ19" s="120">
        <v>8.3333333333333321</v>
      </c>
    </row>
    <row r="20" spans="1:36" x14ac:dyDescent="0.25">
      <c r="A20" s="103" t="s">
        <v>1101</v>
      </c>
      <c r="B20" s="104">
        <v>7.1</v>
      </c>
      <c r="C20" s="115">
        <f>SUMIF(Ukraine!$B$5:$B$356,'Ukraine INN'!$B20,Ukraine!$Z$5:$Z$356)</f>
        <v>21</v>
      </c>
      <c r="D20" s="107">
        <f t="shared" ca="1" si="3"/>
        <v>0</v>
      </c>
      <c r="E20" s="107">
        <f t="shared" ca="1" si="4"/>
        <v>30.76923076923077</v>
      </c>
      <c r="F20" s="107">
        <f t="shared" ca="1" si="5"/>
        <v>46.153846153846153</v>
      </c>
      <c r="G20" s="107">
        <f t="shared" ca="1" si="6"/>
        <v>0</v>
      </c>
      <c r="H20" s="115">
        <f>SUMIF(Ukraine!$B$5:$B$356,'Ukraine INN'!$B20,Ukraine!$AR$5:$AR$356)</f>
        <v>19</v>
      </c>
      <c r="I20" s="107">
        <f t="shared" ca="1" si="7"/>
        <v>16.666666666666664</v>
      </c>
      <c r="J20" s="107">
        <f t="shared" ca="1" si="8"/>
        <v>50</v>
      </c>
      <c r="K20" s="107">
        <f t="shared" ca="1" si="9"/>
        <v>66.666666666666657</v>
      </c>
      <c r="L20" s="107">
        <f t="shared" ca="1" si="10"/>
        <v>16.666666666666664</v>
      </c>
      <c r="M20" s="107"/>
      <c r="N20" s="116">
        <f t="shared" ca="1" si="18"/>
        <v>0</v>
      </c>
      <c r="O20" s="116">
        <f t="shared" ca="1" si="11"/>
        <v>6.4615384615384617</v>
      </c>
      <c r="P20" s="116">
        <f t="shared" ca="1" si="12"/>
        <v>9.6923076923076916</v>
      </c>
      <c r="Q20" s="116">
        <f t="shared" ca="1" si="13"/>
        <v>0</v>
      </c>
      <c r="R20" s="116">
        <f t="shared" ca="1" si="14"/>
        <v>3.1666666666666661</v>
      </c>
      <c r="S20" s="116">
        <f t="shared" ca="1" si="15"/>
        <v>9.5</v>
      </c>
      <c r="T20" s="116">
        <f t="shared" ca="1" si="16"/>
        <v>12.666666666666664</v>
      </c>
      <c r="U20" s="116">
        <f t="shared" ca="1" si="17"/>
        <v>3.1666666666666661</v>
      </c>
      <c r="W20" s="109" t="s">
        <v>1102</v>
      </c>
      <c r="X20" s="78" t="s">
        <v>1501</v>
      </c>
      <c r="Y20" s="118" t="s">
        <v>1486</v>
      </c>
      <c r="Z20" s="111">
        <v>30</v>
      </c>
      <c r="AA20" s="118" t="s">
        <v>1486</v>
      </c>
      <c r="AB20" s="118" t="s">
        <v>1486</v>
      </c>
      <c r="AE20" s="112" t="s">
        <v>1102</v>
      </c>
      <c r="AF20" s="119" t="s">
        <v>1501</v>
      </c>
      <c r="AG20" s="120" t="s">
        <v>1486</v>
      </c>
      <c r="AH20" s="120" t="s">
        <v>1486</v>
      </c>
      <c r="AI20" s="120">
        <v>16.666666666666664</v>
      </c>
      <c r="AJ20" s="120">
        <v>16.666666666666664</v>
      </c>
    </row>
    <row r="21" spans="1:36" x14ac:dyDescent="0.25">
      <c r="A21" s="103" t="s">
        <v>1102</v>
      </c>
      <c r="B21" s="104">
        <v>7.2</v>
      </c>
      <c r="C21" s="115">
        <f>SUMIF(Ukraine!$B$5:$B$356,'Ukraine INN'!$B21,Ukraine!$Z$5:$Z$356)</f>
        <v>25</v>
      </c>
      <c r="D21" s="107">
        <f t="shared" ca="1" si="3"/>
        <v>0</v>
      </c>
      <c r="E21" s="107">
        <f t="shared" ca="1" si="4"/>
        <v>30</v>
      </c>
      <c r="F21" s="107">
        <f t="shared" ca="1" si="5"/>
        <v>0</v>
      </c>
      <c r="G21" s="107">
        <f t="shared" ca="1" si="6"/>
        <v>0</v>
      </c>
      <c r="H21" s="115">
        <f>SUMIF(Ukraine!$B$5:$B$356,'Ukraine INN'!$B21,Ukraine!$AR$5:$AR$356)</f>
        <v>25</v>
      </c>
      <c r="I21" s="107">
        <f t="shared" ca="1" si="7"/>
        <v>0</v>
      </c>
      <c r="J21" s="107">
        <f t="shared" ca="1" si="8"/>
        <v>0</v>
      </c>
      <c r="K21" s="107">
        <f t="shared" ca="1" si="9"/>
        <v>16.666666666666664</v>
      </c>
      <c r="L21" s="107">
        <f t="shared" ca="1" si="10"/>
        <v>16.666666666666664</v>
      </c>
      <c r="M21" s="107"/>
      <c r="N21" s="116">
        <f t="shared" ca="1" si="18"/>
        <v>0</v>
      </c>
      <c r="O21" s="116">
        <f t="shared" ca="1" si="11"/>
        <v>7.5</v>
      </c>
      <c r="P21" s="116">
        <f t="shared" ca="1" si="12"/>
        <v>0</v>
      </c>
      <c r="Q21" s="116">
        <f t="shared" ca="1" si="13"/>
        <v>0</v>
      </c>
      <c r="R21" s="116">
        <f t="shared" ca="1" si="14"/>
        <v>0</v>
      </c>
      <c r="S21" s="116">
        <f t="shared" ca="1" si="15"/>
        <v>0</v>
      </c>
      <c r="T21" s="116">
        <f t="shared" ca="1" si="16"/>
        <v>4.1666666666666661</v>
      </c>
      <c r="U21" s="116">
        <f t="shared" ca="1" si="17"/>
        <v>4.1666666666666661</v>
      </c>
      <c r="W21" s="109" t="s">
        <v>1500</v>
      </c>
      <c r="X21" s="78" t="s">
        <v>1502</v>
      </c>
      <c r="Y21" s="118" t="s">
        <v>1486</v>
      </c>
      <c r="Z21" s="111">
        <v>100</v>
      </c>
      <c r="AA21" s="118" t="s">
        <v>1486</v>
      </c>
      <c r="AB21" s="118" t="s">
        <v>1486</v>
      </c>
      <c r="AE21" s="112" t="s">
        <v>1500</v>
      </c>
      <c r="AF21" s="119" t="s">
        <v>1502</v>
      </c>
      <c r="AG21" s="120" t="s">
        <v>1486</v>
      </c>
      <c r="AH21" s="120" t="s">
        <v>1486</v>
      </c>
      <c r="AI21" s="120" t="s">
        <v>1486</v>
      </c>
      <c r="AJ21" s="120" t="s">
        <v>1486</v>
      </c>
    </row>
    <row r="22" spans="1:36" x14ac:dyDescent="0.25">
      <c r="A22" s="103" t="s">
        <v>1500</v>
      </c>
      <c r="B22" s="104">
        <v>7.21</v>
      </c>
      <c r="C22" s="115">
        <f>SUMIF(Ukraine!$B$5:$B$356,'Ukraine INN'!$B22,Ukraine!$Z$5:$Z$356)</f>
        <v>0</v>
      </c>
      <c r="D22" s="107">
        <f t="shared" ca="1" si="3"/>
        <v>0</v>
      </c>
      <c r="E22" s="107">
        <f t="shared" ca="1" si="4"/>
        <v>100</v>
      </c>
      <c r="F22" s="107">
        <f t="shared" ca="1" si="5"/>
        <v>0</v>
      </c>
      <c r="G22" s="107">
        <f t="shared" ca="1" si="6"/>
        <v>0</v>
      </c>
      <c r="H22" s="115">
        <f>SUMIF(Ukraine!$B$5:$B$356,'Ukraine INN'!$B22,Ukraine!$AR$5:$AR$356)</f>
        <v>0</v>
      </c>
      <c r="I22" s="107">
        <f t="shared" ca="1" si="7"/>
        <v>0</v>
      </c>
      <c r="J22" s="107">
        <f t="shared" ca="1" si="8"/>
        <v>0</v>
      </c>
      <c r="K22" s="107">
        <f t="shared" ca="1" si="9"/>
        <v>0</v>
      </c>
      <c r="L22" s="107">
        <f t="shared" ca="1" si="10"/>
        <v>0</v>
      </c>
      <c r="M22" s="107"/>
      <c r="N22" s="116">
        <f t="shared" ca="1" si="18"/>
        <v>0</v>
      </c>
      <c r="O22" s="116">
        <f t="shared" ca="1" si="11"/>
        <v>0</v>
      </c>
      <c r="P22" s="116">
        <f t="shared" ca="1" si="12"/>
        <v>0</v>
      </c>
      <c r="Q22" s="116">
        <f t="shared" ca="1" si="13"/>
        <v>0</v>
      </c>
      <c r="R22" s="116">
        <f t="shared" ca="1" si="14"/>
        <v>0</v>
      </c>
      <c r="S22" s="116">
        <f t="shared" ca="1" si="15"/>
        <v>0</v>
      </c>
      <c r="T22" s="116">
        <f t="shared" ca="1" si="16"/>
        <v>0</v>
      </c>
      <c r="U22" s="116">
        <f t="shared" ca="1" si="17"/>
        <v>0</v>
      </c>
      <c r="W22" s="109" t="s">
        <v>1503</v>
      </c>
      <c r="X22" s="78" t="s">
        <v>1504</v>
      </c>
      <c r="Y22" s="118" t="s">
        <v>1486</v>
      </c>
      <c r="Z22" s="111">
        <v>22.222222222222221</v>
      </c>
      <c r="AA22" s="118" t="s">
        <v>1486</v>
      </c>
      <c r="AB22" s="118" t="s">
        <v>1486</v>
      </c>
      <c r="AE22" s="112" t="s">
        <v>1503</v>
      </c>
      <c r="AF22" s="119" t="s">
        <v>1504</v>
      </c>
      <c r="AG22" s="120" t="s">
        <v>1486</v>
      </c>
      <c r="AH22" s="120" t="s">
        <v>1486</v>
      </c>
      <c r="AI22" s="120">
        <v>18.181818181818183</v>
      </c>
      <c r="AJ22" s="120">
        <v>18.181818181818183</v>
      </c>
    </row>
    <row r="23" spans="1:36" x14ac:dyDescent="0.25">
      <c r="A23" s="103" t="s">
        <v>1503</v>
      </c>
      <c r="B23" s="104">
        <v>7.29</v>
      </c>
      <c r="C23" s="115">
        <f>SUMIF(Ukraine!$B$5:$B$356,'Ukraine INN'!$B23,Ukraine!$Z$5:$Z$356)</f>
        <v>0</v>
      </c>
      <c r="D23" s="107">
        <f t="shared" ca="1" si="3"/>
        <v>0</v>
      </c>
      <c r="E23" s="107">
        <f t="shared" ca="1" si="4"/>
        <v>22.222222222222221</v>
      </c>
      <c r="F23" s="107">
        <f t="shared" ca="1" si="5"/>
        <v>0</v>
      </c>
      <c r="G23" s="107">
        <f t="shared" ca="1" si="6"/>
        <v>0</v>
      </c>
      <c r="H23" s="115">
        <f>SUMIF(Ukraine!$B$5:$B$356,'Ukraine INN'!$B23,Ukraine!$AR$5:$AR$356)</f>
        <v>0</v>
      </c>
      <c r="I23" s="107">
        <f t="shared" ca="1" si="7"/>
        <v>0</v>
      </c>
      <c r="J23" s="107">
        <f t="shared" ca="1" si="8"/>
        <v>0</v>
      </c>
      <c r="K23" s="107">
        <f t="shared" ca="1" si="9"/>
        <v>18.181818181818183</v>
      </c>
      <c r="L23" s="107">
        <f t="shared" ca="1" si="10"/>
        <v>18.181818181818183</v>
      </c>
      <c r="M23" s="107"/>
      <c r="N23" s="116">
        <f t="shared" ca="1" si="18"/>
        <v>0</v>
      </c>
      <c r="O23" s="116">
        <f t="shared" ca="1" si="11"/>
        <v>0</v>
      </c>
      <c r="P23" s="116">
        <f t="shared" ca="1" si="12"/>
        <v>0</v>
      </c>
      <c r="Q23" s="116">
        <f t="shared" ca="1" si="13"/>
        <v>0</v>
      </c>
      <c r="R23" s="116">
        <f t="shared" ca="1" si="14"/>
        <v>0</v>
      </c>
      <c r="S23" s="116">
        <f t="shared" ca="1" si="15"/>
        <v>0</v>
      </c>
      <c r="T23" s="116">
        <f t="shared" ca="1" si="16"/>
        <v>0</v>
      </c>
      <c r="U23" s="116">
        <f t="shared" ca="1" si="17"/>
        <v>0</v>
      </c>
      <c r="W23" s="109" t="s">
        <v>1103</v>
      </c>
      <c r="X23" s="117">
        <v>8</v>
      </c>
      <c r="Y23" s="111">
        <v>1.9607843137254901</v>
      </c>
      <c r="Z23" s="111">
        <v>6.8627450980392162</v>
      </c>
      <c r="AA23" s="111">
        <v>1.6339869281045754</v>
      </c>
      <c r="AB23" s="111">
        <v>2.6143790849673203</v>
      </c>
      <c r="AE23" s="112" t="s">
        <v>1103</v>
      </c>
      <c r="AF23" s="119" t="s">
        <v>1505</v>
      </c>
      <c r="AG23" s="114">
        <v>2.7190332326283988</v>
      </c>
      <c r="AH23" s="114">
        <v>7.5528700906344408</v>
      </c>
      <c r="AI23" s="114">
        <v>5.1359516616314203</v>
      </c>
      <c r="AJ23" s="114">
        <v>5.4380664652567976</v>
      </c>
    </row>
    <row r="24" spans="1:36" x14ac:dyDescent="0.25">
      <c r="A24" s="103" t="s">
        <v>1103</v>
      </c>
      <c r="B24" s="104">
        <v>8</v>
      </c>
      <c r="C24" s="115">
        <f>SUMIF(Ukraine!$B$5:$B$356,'Ukraine INN'!$B24,Ukraine!$Z$5:$Z$356)</f>
        <v>1037</v>
      </c>
      <c r="D24" s="107">
        <f t="shared" ca="1" si="3"/>
        <v>1.9607843137254901</v>
      </c>
      <c r="E24" s="107">
        <f t="shared" ca="1" si="4"/>
        <v>6.8627450980392162</v>
      </c>
      <c r="F24" s="107">
        <f t="shared" ca="1" si="5"/>
        <v>1.6339869281045754</v>
      </c>
      <c r="G24" s="107">
        <f t="shared" ca="1" si="6"/>
        <v>2.6143790849673203</v>
      </c>
      <c r="H24" s="115">
        <f>SUMIF(Ukraine!$B$5:$B$356,'Ukraine INN'!$B24,Ukraine!$AR$5:$AR$356)</f>
        <v>814</v>
      </c>
      <c r="I24" s="107">
        <f t="shared" ca="1" si="7"/>
        <v>2.7190332326283988</v>
      </c>
      <c r="J24" s="107">
        <f t="shared" ca="1" si="8"/>
        <v>7.5528700906344408</v>
      </c>
      <c r="K24" s="107">
        <f t="shared" ca="1" si="9"/>
        <v>5.1359516616314203</v>
      </c>
      <c r="L24" s="107">
        <f t="shared" ca="1" si="10"/>
        <v>5.4380664652567976</v>
      </c>
      <c r="M24" s="107"/>
      <c r="N24" s="116">
        <f t="shared" ca="1" si="18"/>
        <v>20.333333333333332</v>
      </c>
      <c r="O24" s="116">
        <f t="shared" ca="1" si="11"/>
        <v>71.166666666666671</v>
      </c>
      <c r="P24" s="116">
        <f t="shared" ca="1" si="12"/>
        <v>16.944444444444446</v>
      </c>
      <c r="Q24" s="116">
        <f t="shared" ca="1" si="13"/>
        <v>27.111111111111111</v>
      </c>
      <c r="R24" s="116">
        <f t="shared" ca="1" si="14"/>
        <v>22.132930513595166</v>
      </c>
      <c r="S24" s="116">
        <f t="shared" ca="1" si="15"/>
        <v>61.48036253776435</v>
      </c>
      <c r="T24" s="116">
        <f t="shared" ca="1" si="16"/>
        <v>41.80664652567976</v>
      </c>
      <c r="U24" s="116">
        <f t="shared" ca="1" si="17"/>
        <v>44.265861027190333</v>
      </c>
      <c r="W24" s="109" t="s">
        <v>1104</v>
      </c>
      <c r="X24" s="78" t="s">
        <v>1506</v>
      </c>
      <c r="Y24" s="111">
        <v>1.4234875444839856</v>
      </c>
      <c r="Z24" s="111">
        <v>6.0498220640569391</v>
      </c>
      <c r="AA24" s="111">
        <v>1.4234875444839856</v>
      </c>
      <c r="AB24" s="111">
        <v>1.7793594306049825</v>
      </c>
      <c r="AE24" s="112" t="s">
        <v>1104</v>
      </c>
      <c r="AF24" s="119" t="s">
        <v>1506</v>
      </c>
      <c r="AG24" s="114">
        <v>2.3178807947019866</v>
      </c>
      <c r="AH24" s="114">
        <v>6.2913907284768218</v>
      </c>
      <c r="AI24" s="114">
        <v>4.6357615894039732</v>
      </c>
      <c r="AJ24" s="114">
        <v>4.9668874172185431</v>
      </c>
    </row>
    <row r="25" spans="1:36" x14ac:dyDescent="0.25">
      <c r="A25" s="103" t="s">
        <v>1104</v>
      </c>
      <c r="B25" s="104">
        <v>8.1</v>
      </c>
      <c r="C25" s="115">
        <f>SUMIF(Ukraine!$B$5:$B$356,'Ukraine INN'!$B25,Ukraine!$Z$5:$Z$356)</f>
        <v>928</v>
      </c>
      <c r="D25" s="107">
        <f t="shared" ca="1" si="3"/>
        <v>1.4234875444839856</v>
      </c>
      <c r="E25" s="107">
        <f t="shared" ca="1" si="4"/>
        <v>6.0498220640569391</v>
      </c>
      <c r="F25" s="107">
        <f t="shared" ca="1" si="5"/>
        <v>1.4234875444839856</v>
      </c>
      <c r="G25" s="107">
        <f t="shared" ca="1" si="6"/>
        <v>1.7793594306049825</v>
      </c>
      <c r="H25" s="115">
        <f>SUMIF(Ukraine!$B$5:$B$356,'Ukraine INN'!$B25,Ukraine!$AR$5:$AR$356)</f>
        <v>713</v>
      </c>
      <c r="I25" s="107">
        <f t="shared" ca="1" si="7"/>
        <v>2.3178807947019866</v>
      </c>
      <c r="J25" s="107">
        <f t="shared" ca="1" si="8"/>
        <v>6.2913907284768218</v>
      </c>
      <c r="K25" s="107">
        <f t="shared" ca="1" si="9"/>
        <v>4.6357615894039732</v>
      </c>
      <c r="L25" s="107">
        <f t="shared" ca="1" si="10"/>
        <v>4.9668874172185431</v>
      </c>
      <c r="M25" s="107"/>
      <c r="N25" s="116">
        <f t="shared" ca="1" si="18"/>
        <v>13.209964412811388</v>
      </c>
      <c r="O25" s="116">
        <f t="shared" ca="1" si="11"/>
        <v>56.142348754448399</v>
      </c>
      <c r="P25" s="116">
        <f t="shared" ca="1" si="12"/>
        <v>13.209964412811388</v>
      </c>
      <c r="Q25" s="116">
        <f t="shared" ca="1" si="13"/>
        <v>16.512455516014235</v>
      </c>
      <c r="R25" s="116">
        <f t="shared" ca="1" si="14"/>
        <v>16.526490066225165</v>
      </c>
      <c r="S25" s="116">
        <f t="shared" ca="1" si="15"/>
        <v>44.857615894039739</v>
      </c>
      <c r="T25" s="116">
        <f t="shared" ca="1" si="16"/>
        <v>33.05298013245033</v>
      </c>
      <c r="U25" s="116">
        <f t="shared" ca="1" si="17"/>
        <v>35.413907284768214</v>
      </c>
      <c r="W25" s="109" t="s">
        <v>1507</v>
      </c>
      <c r="X25" s="78" t="s">
        <v>1508</v>
      </c>
      <c r="Y25" s="118" t="s">
        <v>1486</v>
      </c>
      <c r="Z25" s="111">
        <v>5.3571428571428568</v>
      </c>
      <c r="AA25" s="118" t="s">
        <v>1486</v>
      </c>
      <c r="AB25" s="118" t="s">
        <v>1486</v>
      </c>
      <c r="AE25" s="112" t="s">
        <v>1507</v>
      </c>
      <c r="AF25" s="119" t="s">
        <v>1508</v>
      </c>
      <c r="AG25" s="120">
        <v>2.3255813953488373</v>
      </c>
      <c r="AH25" s="114">
        <v>6.9767441860465116</v>
      </c>
      <c r="AI25" s="120">
        <v>7.7519379844961236</v>
      </c>
      <c r="AJ25" s="120">
        <v>6.9767441860465116</v>
      </c>
    </row>
    <row r="26" spans="1:36" x14ac:dyDescent="0.25">
      <c r="A26" s="103" t="s">
        <v>1507</v>
      </c>
      <c r="B26" s="104">
        <v>8.11</v>
      </c>
      <c r="C26" s="115">
        <f>SUMIF(Ukraine!$B$5:$B$356,'Ukraine INN'!$B26,Ukraine!$Z$5:$Z$356)</f>
        <v>0</v>
      </c>
      <c r="D26" s="107">
        <f t="shared" ca="1" si="3"/>
        <v>0</v>
      </c>
      <c r="E26" s="107">
        <f t="shared" ca="1" si="4"/>
        <v>5.3571428571428568</v>
      </c>
      <c r="F26" s="107">
        <f t="shared" ca="1" si="5"/>
        <v>0</v>
      </c>
      <c r="G26" s="107">
        <f t="shared" ca="1" si="6"/>
        <v>0</v>
      </c>
      <c r="H26" s="115">
        <f>SUMIF(Ukraine!$B$5:$B$356,'Ukraine INN'!$B26,Ukraine!$AR$5:$AR$356)</f>
        <v>0</v>
      </c>
      <c r="I26" s="107">
        <f t="shared" ca="1" si="7"/>
        <v>2.3255813953488373</v>
      </c>
      <c r="J26" s="107">
        <f t="shared" ca="1" si="8"/>
        <v>6.9767441860465116</v>
      </c>
      <c r="K26" s="107">
        <f t="shared" ca="1" si="9"/>
        <v>7.7519379844961236</v>
      </c>
      <c r="L26" s="107">
        <f t="shared" ca="1" si="10"/>
        <v>6.9767441860465116</v>
      </c>
      <c r="M26" s="107"/>
      <c r="N26" s="116">
        <f t="shared" ca="1" si="18"/>
        <v>0</v>
      </c>
      <c r="O26" s="116">
        <f t="shared" ca="1" si="11"/>
        <v>0</v>
      </c>
      <c r="P26" s="116">
        <f t="shared" ca="1" si="12"/>
        <v>0</v>
      </c>
      <c r="Q26" s="116">
        <f t="shared" ca="1" si="13"/>
        <v>0</v>
      </c>
      <c r="R26" s="116">
        <f t="shared" ca="1" si="14"/>
        <v>0</v>
      </c>
      <c r="S26" s="116">
        <f t="shared" ca="1" si="15"/>
        <v>0</v>
      </c>
      <c r="T26" s="116">
        <f t="shared" ca="1" si="16"/>
        <v>0</v>
      </c>
      <c r="U26" s="116">
        <f t="shared" ca="1" si="17"/>
        <v>0</v>
      </c>
      <c r="W26" s="109" t="s">
        <v>1509</v>
      </c>
      <c r="X26" s="78" t="s">
        <v>1510</v>
      </c>
      <c r="Y26" s="111">
        <v>2.3668639053254439</v>
      </c>
      <c r="Z26" s="111">
        <v>6.5088757396449708</v>
      </c>
      <c r="AA26" s="111">
        <v>2.3668639053254439</v>
      </c>
      <c r="AB26" s="111">
        <v>2.9585798816568047</v>
      </c>
      <c r="AE26" s="112" t="s">
        <v>1509</v>
      </c>
      <c r="AF26" s="119" t="s">
        <v>1510</v>
      </c>
      <c r="AG26" s="114">
        <v>2.3121387283236992</v>
      </c>
      <c r="AH26" s="114">
        <v>5.7803468208092488</v>
      </c>
      <c r="AI26" s="114">
        <v>2.3121387283236992</v>
      </c>
      <c r="AJ26" s="114">
        <v>3.4682080924855487</v>
      </c>
    </row>
    <row r="27" spans="1:36" x14ac:dyDescent="0.25">
      <c r="A27" s="103" t="s">
        <v>1509</v>
      </c>
      <c r="B27" s="104">
        <v>8.1199999999999992</v>
      </c>
      <c r="C27" s="115">
        <f>SUMIF(Ukraine!$B$5:$B$356,'Ukraine INN'!$B27,Ukraine!$Z$5:$Z$356)</f>
        <v>0</v>
      </c>
      <c r="D27" s="107">
        <f t="shared" ca="1" si="3"/>
        <v>2.3668639053254439</v>
      </c>
      <c r="E27" s="107">
        <f t="shared" ca="1" si="4"/>
        <v>6.5088757396449708</v>
      </c>
      <c r="F27" s="107">
        <f t="shared" ca="1" si="5"/>
        <v>2.3668639053254439</v>
      </c>
      <c r="G27" s="107">
        <f t="shared" ca="1" si="6"/>
        <v>2.9585798816568047</v>
      </c>
      <c r="H27" s="115">
        <f>SUMIF(Ukraine!$B$5:$B$356,'Ukraine INN'!$B27,Ukraine!$AR$5:$AR$356)</f>
        <v>0</v>
      </c>
      <c r="I27" s="107">
        <f t="shared" ca="1" si="7"/>
        <v>2.3121387283236992</v>
      </c>
      <c r="J27" s="107">
        <f t="shared" ca="1" si="8"/>
        <v>5.7803468208092488</v>
      </c>
      <c r="K27" s="107">
        <f t="shared" ca="1" si="9"/>
        <v>2.3121387283236992</v>
      </c>
      <c r="L27" s="107">
        <f t="shared" ca="1" si="10"/>
        <v>3.4682080924855487</v>
      </c>
      <c r="M27" s="107"/>
      <c r="N27" s="116">
        <f t="shared" ca="1" si="18"/>
        <v>0</v>
      </c>
      <c r="O27" s="116">
        <f t="shared" ca="1" si="11"/>
        <v>0</v>
      </c>
      <c r="P27" s="116">
        <f t="shared" ca="1" si="12"/>
        <v>0</v>
      </c>
      <c r="Q27" s="116">
        <f t="shared" ca="1" si="13"/>
        <v>0</v>
      </c>
      <c r="R27" s="116">
        <f t="shared" ca="1" si="14"/>
        <v>0</v>
      </c>
      <c r="S27" s="116">
        <f t="shared" ca="1" si="15"/>
        <v>0</v>
      </c>
      <c r="T27" s="116">
        <f t="shared" ca="1" si="16"/>
        <v>0</v>
      </c>
      <c r="U27" s="116">
        <f t="shared" ca="1" si="17"/>
        <v>0</v>
      </c>
      <c r="W27" s="109" t="s">
        <v>1105</v>
      </c>
      <c r="X27" s="78" t="s">
        <v>1511</v>
      </c>
      <c r="Y27" s="111">
        <v>8</v>
      </c>
      <c r="Z27" s="111">
        <v>16</v>
      </c>
      <c r="AA27" s="111">
        <v>4</v>
      </c>
      <c r="AB27" s="111">
        <v>12</v>
      </c>
      <c r="AE27" s="112" t="s">
        <v>1105</v>
      </c>
      <c r="AF27" s="119" t="s">
        <v>1511</v>
      </c>
      <c r="AG27" s="114">
        <v>6.8965517241379306</v>
      </c>
      <c r="AH27" s="114">
        <v>20.689655172413794</v>
      </c>
      <c r="AI27" s="114">
        <v>10.344827586206897</v>
      </c>
      <c r="AJ27" s="114">
        <v>10.344827586206897</v>
      </c>
    </row>
    <row r="28" spans="1:36" x14ac:dyDescent="0.25">
      <c r="A28" s="103" t="s">
        <v>1105</v>
      </c>
      <c r="B28" s="104">
        <v>8.9</v>
      </c>
      <c r="C28" s="115">
        <f>SUMIF(Ukraine!$B$5:$B$356,'Ukraine INN'!$B28,Ukraine!$Z$5:$Z$356)</f>
        <v>109</v>
      </c>
      <c r="D28" s="107">
        <f t="shared" ca="1" si="3"/>
        <v>8</v>
      </c>
      <c r="E28" s="107">
        <f t="shared" ca="1" si="4"/>
        <v>16</v>
      </c>
      <c r="F28" s="107">
        <f t="shared" ca="1" si="5"/>
        <v>4</v>
      </c>
      <c r="G28" s="107">
        <f t="shared" ca="1" si="6"/>
        <v>12</v>
      </c>
      <c r="H28" s="115">
        <f>SUMIF(Ukraine!$B$5:$B$356,'Ukraine INN'!$B28,Ukraine!$AR$5:$AR$356)</f>
        <v>101</v>
      </c>
      <c r="I28" s="107">
        <f t="shared" ca="1" si="7"/>
        <v>6.8965517241379306</v>
      </c>
      <c r="J28" s="107">
        <f t="shared" ca="1" si="8"/>
        <v>20.689655172413794</v>
      </c>
      <c r="K28" s="107">
        <f t="shared" ca="1" si="9"/>
        <v>10.344827586206897</v>
      </c>
      <c r="L28" s="107">
        <f t="shared" ca="1" si="10"/>
        <v>10.344827586206897</v>
      </c>
      <c r="M28" s="107"/>
      <c r="N28" s="116">
        <f t="shared" ca="1" si="18"/>
        <v>8.7200000000000006</v>
      </c>
      <c r="O28" s="116">
        <f t="shared" ca="1" si="11"/>
        <v>17.440000000000001</v>
      </c>
      <c r="P28" s="116">
        <f t="shared" ca="1" si="12"/>
        <v>4.3600000000000003</v>
      </c>
      <c r="Q28" s="116">
        <f t="shared" ca="1" si="13"/>
        <v>13.08</v>
      </c>
      <c r="R28" s="116">
        <f t="shared" ca="1" si="14"/>
        <v>6.9655172413793105</v>
      </c>
      <c r="S28" s="116">
        <f t="shared" ca="1" si="15"/>
        <v>20.896551724137932</v>
      </c>
      <c r="T28" s="116">
        <f t="shared" ca="1" si="16"/>
        <v>10.448275862068966</v>
      </c>
      <c r="U28" s="116">
        <f t="shared" ca="1" si="17"/>
        <v>10.448275862068966</v>
      </c>
      <c r="W28" s="109" t="s">
        <v>1513</v>
      </c>
      <c r="X28" s="78" t="s">
        <v>1514</v>
      </c>
      <c r="Y28" s="111">
        <v>25</v>
      </c>
      <c r="Z28" s="111">
        <v>25</v>
      </c>
      <c r="AA28" s="111">
        <v>25</v>
      </c>
      <c r="AB28" s="111">
        <v>25</v>
      </c>
      <c r="AE28" s="112" t="s">
        <v>1513</v>
      </c>
      <c r="AF28" s="119" t="s">
        <v>1514</v>
      </c>
      <c r="AG28" s="120" t="s">
        <v>1486</v>
      </c>
      <c r="AH28" s="120" t="s">
        <v>1486</v>
      </c>
      <c r="AI28" s="120" t="s">
        <v>1486</v>
      </c>
      <c r="AJ28" s="120" t="s">
        <v>1486</v>
      </c>
    </row>
    <row r="29" spans="1:36" x14ac:dyDescent="0.25">
      <c r="A29" s="103" t="s">
        <v>1513</v>
      </c>
      <c r="B29" s="104">
        <v>8.91</v>
      </c>
      <c r="C29" s="115">
        <f>SUMIF(Ukraine!$B$5:$B$356,'Ukraine INN'!$B29,Ukraine!$Z$5:$Z$356)</f>
        <v>0</v>
      </c>
      <c r="D29" s="107">
        <f t="shared" ca="1" si="3"/>
        <v>25</v>
      </c>
      <c r="E29" s="107">
        <f t="shared" ca="1" si="4"/>
        <v>25</v>
      </c>
      <c r="F29" s="107">
        <f t="shared" ca="1" si="5"/>
        <v>25</v>
      </c>
      <c r="G29" s="107">
        <f t="shared" ca="1" si="6"/>
        <v>25</v>
      </c>
      <c r="H29" s="115">
        <f>SUMIF(Ukraine!$B$5:$B$356,'Ukraine INN'!$B29,Ukraine!$AR$5:$AR$356)</f>
        <v>0</v>
      </c>
      <c r="I29" s="107">
        <f t="shared" ca="1" si="7"/>
        <v>0</v>
      </c>
      <c r="J29" s="107">
        <f t="shared" ca="1" si="8"/>
        <v>0</v>
      </c>
      <c r="K29" s="107">
        <f t="shared" ca="1" si="9"/>
        <v>0</v>
      </c>
      <c r="L29" s="107">
        <f t="shared" ca="1" si="10"/>
        <v>0</v>
      </c>
      <c r="M29" s="107"/>
      <c r="N29" s="116">
        <f t="shared" ca="1" si="18"/>
        <v>0</v>
      </c>
      <c r="O29" s="116">
        <f t="shared" ca="1" si="11"/>
        <v>0</v>
      </c>
      <c r="P29" s="116">
        <f t="shared" ca="1" si="12"/>
        <v>0</v>
      </c>
      <c r="Q29" s="116">
        <f t="shared" ca="1" si="13"/>
        <v>0</v>
      </c>
      <c r="R29" s="116">
        <f t="shared" ca="1" si="14"/>
        <v>0</v>
      </c>
      <c r="S29" s="116">
        <f t="shared" ca="1" si="15"/>
        <v>0</v>
      </c>
      <c r="T29" s="116">
        <f t="shared" ca="1" si="16"/>
        <v>0</v>
      </c>
      <c r="U29" s="116">
        <f t="shared" ca="1" si="17"/>
        <v>0</v>
      </c>
      <c r="W29" s="109" t="s">
        <v>1512</v>
      </c>
      <c r="X29" s="78" t="s">
        <v>1516</v>
      </c>
      <c r="Y29" s="111">
        <v>9.0909090909090917</v>
      </c>
      <c r="Z29" s="111">
        <v>18.181818181818183</v>
      </c>
      <c r="AA29" s="118" t="s">
        <v>1486</v>
      </c>
      <c r="AB29" s="111">
        <v>9.0909090909090917</v>
      </c>
      <c r="AE29" s="112" t="s">
        <v>1512</v>
      </c>
      <c r="AF29" s="119" t="s">
        <v>1516</v>
      </c>
      <c r="AG29" s="114">
        <v>8.3333333333333321</v>
      </c>
      <c r="AH29" s="114">
        <v>33.333333333333329</v>
      </c>
      <c r="AI29" s="120" t="s">
        <v>1486</v>
      </c>
      <c r="AJ29" s="114">
        <v>8.3333333333333321</v>
      </c>
    </row>
    <row r="30" spans="1:36" x14ac:dyDescent="0.25">
      <c r="A30" s="103" t="s">
        <v>1512</v>
      </c>
      <c r="B30" s="104">
        <v>8.92</v>
      </c>
      <c r="C30" s="115">
        <f>SUMIF(Ukraine!$B$5:$B$356,'Ukraine INN'!$B30,Ukraine!$Z$5:$Z$356)</f>
        <v>0</v>
      </c>
      <c r="D30" s="107">
        <f t="shared" ca="1" si="3"/>
        <v>9.0909090909090917</v>
      </c>
      <c r="E30" s="107">
        <f t="shared" ca="1" si="4"/>
        <v>18.181818181818183</v>
      </c>
      <c r="F30" s="107">
        <f t="shared" ca="1" si="5"/>
        <v>0</v>
      </c>
      <c r="G30" s="107">
        <f t="shared" ca="1" si="6"/>
        <v>9.0909090909090917</v>
      </c>
      <c r="H30" s="115">
        <f>SUMIF(Ukraine!$B$5:$B$356,'Ukraine INN'!$B30,Ukraine!$AR$5:$AR$356)</f>
        <v>0</v>
      </c>
      <c r="I30" s="107">
        <f t="shared" ca="1" si="7"/>
        <v>8.3333333333333321</v>
      </c>
      <c r="J30" s="107">
        <f t="shared" ca="1" si="8"/>
        <v>33.333333333333329</v>
      </c>
      <c r="K30" s="107">
        <f t="shared" ca="1" si="9"/>
        <v>0</v>
      </c>
      <c r="L30" s="107">
        <f t="shared" ca="1" si="10"/>
        <v>8.3333333333333321</v>
      </c>
      <c r="M30" s="107"/>
      <c r="N30" s="116">
        <f t="shared" ca="1" si="18"/>
        <v>0</v>
      </c>
      <c r="O30" s="116">
        <f t="shared" ca="1" si="11"/>
        <v>0</v>
      </c>
      <c r="P30" s="116">
        <f t="shared" ca="1" si="12"/>
        <v>0</v>
      </c>
      <c r="Q30" s="116">
        <f t="shared" ca="1" si="13"/>
        <v>0</v>
      </c>
      <c r="R30" s="116">
        <f t="shared" ca="1" si="14"/>
        <v>0</v>
      </c>
      <c r="S30" s="116">
        <f t="shared" ca="1" si="15"/>
        <v>0</v>
      </c>
      <c r="T30" s="116">
        <f t="shared" ca="1" si="16"/>
        <v>0</v>
      </c>
      <c r="U30" s="116">
        <f t="shared" ca="1" si="17"/>
        <v>0</v>
      </c>
      <c r="W30" s="109" t="s">
        <v>1515</v>
      </c>
      <c r="X30" s="78" t="s">
        <v>1517</v>
      </c>
      <c r="Y30" s="118" t="s">
        <v>1486</v>
      </c>
      <c r="Z30" s="111">
        <v>50</v>
      </c>
      <c r="AA30" s="118" t="s">
        <v>1486</v>
      </c>
      <c r="AB30" s="118" t="s">
        <v>1486</v>
      </c>
      <c r="AE30" s="112" t="s">
        <v>1515</v>
      </c>
      <c r="AF30" s="119" t="s">
        <v>1517</v>
      </c>
      <c r="AG30" s="120" t="s">
        <v>1486</v>
      </c>
      <c r="AH30" s="120" t="s">
        <v>1486</v>
      </c>
      <c r="AI30" s="120">
        <v>20</v>
      </c>
      <c r="AJ30" s="120">
        <v>20</v>
      </c>
    </row>
    <row r="31" spans="1:36" x14ac:dyDescent="0.25">
      <c r="A31" s="103" t="s">
        <v>1515</v>
      </c>
      <c r="B31" s="104">
        <v>8.93</v>
      </c>
      <c r="C31" s="115">
        <f>SUMIF(Ukraine!$B$5:$B$356,'Ukraine INN'!$B31,Ukraine!$Z$5:$Z$356)</f>
        <v>0</v>
      </c>
      <c r="D31" s="107">
        <f t="shared" ca="1" si="3"/>
        <v>0</v>
      </c>
      <c r="E31" s="107">
        <f t="shared" ca="1" si="4"/>
        <v>50</v>
      </c>
      <c r="F31" s="107">
        <f t="shared" ca="1" si="5"/>
        <v>0</v>
      </c>
      <c r="G31" s="107">
        <f t="shared" ca="1" si="6"/>
        <v>0</v>
      </c>
      <c r="H31" s="115">
        <f>SUMIF(Ukraine!$B$5:$B$356,'Ukraine INN'!$B31,Ukraine!$AR$5:$AR$356)</f>
        <v>0</v>
      </c>
      <c r="I31" s="107">
        <f t="shared" ca="1" si="7"/>
        <v>0</v>
      </c>
      <c r="J31" s="107">
        <f t="shared" ca="1" si="8"/>
        <v>0</v>
      </c>
      <c r="K31" s="107">
        <f t="shared" ca="1" si="9"/>
        <v>20</v>
      </c>
      <c r="L31" s="107">
        <f t="shared" ca="1" si="10"/>
        <v>20</v>
      </c>
      <c r="M31" s="107"/>
      <c r="N31" s="116">
        <f t="shared" ca="1" si="18"/>
        <v>0</v>
      </c>
      <c r="O31" s="116">
        <f t="shared" ca="1" si="11"/>
        <v>0</v>
      </c>
      <c r="P31" s="116">
        <f t="shared" ca="1" si="12"/>
        <v>0</v>
      </c>
      <c r="Q31" s="116">
        <f t="shared" ca="1" si="13"/>
        <v>0</v>
      </c>
      <c r="R31" s="116">
        <f t="shared" ca="1" si="14"/>
        <v>0</v>
      </c>
      <c r="S31" s="116">
        <f t="shared" ca="1" si="15"/>
        <v>0</v>
      </c>
      <c r="T31" s="116">
        <f t="shared" ca="1" si="16"/>
        <v>0</v>
      </c>
      <c r="U31" s="116">
        <f t="shared" ca="1" si="17"/>
        <v>0</v>
      </c>
      <c r="W31" s="109" t="s">
        <v>1518</v>
      </c>
      <c r="X31" s="78" t="s">
        <v>1519</v>
      </c>
      <c r="Y31" s="118" t="s">
        <v>1486</v>
      </c>
      <c r="Z31" s="118" t="s">
        <v>1486</v>
      </c>
      <c r="AA31" s="118" t="s">
        <v>1486</v>
      </c>
      <c r="AB31" s="111">
        <v>12.5</v>
      </c>
      <c r="AE31" s="112" t="s">
        <v>1518</v>
      </c>
      <c r="AF31" s="119" t="s">
        <v>1519</v>
      </c>
      <c r="AG31" s="120">
        <v>11.111111111111111</v>
      </c>
      <c r="AH31" s="120">
        <v>22.222222222222221</v>
      </c>
      <c r="AI31" s="120">
        <v>22.222222222222221</v>
      </c>
      <c r="AJ31" s="114">
        <v>11.111111111111111</v>
      </c>
    </row>
    <row r="32" spans="1:36" x14ac:dyDescent="0.25">
      <c r="A32" s="103" t="s">
        <v>1518</v>
      </c>
      <c r="B32" s="104">
        <v>8.99</v>
      </c>
      <c r="C32" s="115">
        <f>SUMIF(Ukraine!$B$5:$B$356,'Ukraine INN'!$B32,Ukraine!$Z$5:$Z$356)</f>
        <v>0</v>
      </c>
      <c r="D32" s="107">
        <f t="shared" ca="1" si="3"/>
        <v>0</v>
      </c>
      <c r="E32" s="107">
        <f t="shared" ca="1" si="4"/>
        <v>0</v>
      </c>
      <c r="F32" s="107">
        <f t="shared" ca="1" si="5"/>
        <v>0</v>
      </c>
      <c r="G32" s="107">
        <f t="shared" ca="1" si="6"/>
        <v>12.5</v>
      </c>
      <c r="H32" s="115">
        <f>SUMIF(Ukraine!$B$5:$B$356,'Ukraine INN'!$B32,Ukraine!$AR$5:$AR$356)</f>
        <v>0</v>
      </c>
      <c r="I32" s="107">
        <f t="shared" ca="1" si="7"/>
        <v>11.111111111111111</v>
      </c>
      <c r="J32" s="107">
        <f t="shared" ca="1" si="8"/>
        <v>22.222222222222221</v>
      </c>
      <c r="K32" s="107">
        <f t="shared" ca="1" si="9"/>
        <v>22.222222222222221</v>
      </c>
      <c r="L32" s="107">
        <f t="shared" ca="1" si="10"/>
        <v>11.111111111111111</v>
      </c>
      <c r="M32" s="107"/>
      <c r="N32" s="116">
        <f t="shared" ca="1" si="18"/>
        <v>0</v>
      </c>
      <c r="O32" s="116">
        <f t="shared" ca="1" si="11"/>
        <v>0</v>
      </c>
      <c r="P32" s="116">
        <f t="shared" ca="1" si="12"/>
        <v>0</v>
      </c>
      <c r="Q32" s="116">
        <f t="shared" ca="1" si="13"/>
        <v>0</v>
      </c>
      <c r="R32" s="116">
        <f t="shared" ca="1" si="14"/>
        <v>0</v>
      </c>
      <c r="S32" s="116">
        <f t="shared" ca="1" si="15"/>
        <v>0</v>
      </c>
      <c r="T32" s="116">
        <f t="shared" ca="1" si="16"/>
        <v>0</v>
      </c>
      <c r="U32" s="116">
        <f t="shared" ca="1" si="17"/>
        <v>0</v>
      </c>
      <c r="W32" s="109" t="s">
        <v>1106</v>
      </c>
      <c r="X32" s="117">
        <v>9</v>
      </c>
      <c r="Y32" s="118" t="s">
        <v>1486</v>
      </c>
      <c r="Z32" s="111">
        <v>3.3333333333333335</v>
      </c>
      <c r="AA32" s="111">
        <v>3.3333333333333335</v>
      </c>
      <c r="AB32" s="111">
        <v>3.3333333333333335</v>
      </c>
      <c r="AE32" s="112" t="s">
        <v>1106</v>
      </c>
      <c r="AF32" s="119" t="s">
        <v>1520</v>
      </c>
      <c r="AG32" s="120" t="s">
        <v>1486</v>
      </c>
      <c r="AH32" s="114">
        <v>6.666666666666667</v>
      </c>
      <c r="AI32" s="114">
        <v>10</v>
      </c>
      <c r="AJ32" s="114">
        <v>3.3333333333333335</v>
      </c>
    </row>
    <row r="33" spans="1:36" x14ac:dyDescent="0.25">
      <c r="A33" s="103" t="s">
        <v>1106</v>
      </c>
      <c r="B33" s="104">
        <v>9</v>
      </c>
      <c r="C33" s="115">
        <f>SUMIF(Ukraine!$B$5:$B$356,'Ukraine INN'!$B33,Ukraine!$Z$5:$Z$356)</f>
        <v>112</v>
      </c>
      <c r="D33" s="107">
        <f t="shared" ca="1" si="3"/>
        <v>0</v>
      </c>
      <c r="E33" s="107">
        <f t="shared" ca="1" si="4"/>
        <v>3.3333333333333335</v>
      </c>
      <c r="F33" s="107">
        <f t="shared" ca="1" si="5"/>
        <v>3.3333333333333335</v>
      </c>
      <c r="G33" s="107">
        <f t="shared" ca="1" si="6"/>
        <v>3.3333333333333335</v>
      </c>
      <c r="H33" s="115">
        <f>SUMIF(Ukraine!$B$5:$B$356,'Ukraine INN'!$B33,Ukraine!$AR$5:$AR$356)</f>
        <v>110</v>
      </c>
      <c r="I33" s="107">
        <f t="shared" ca="1" si="7"/>
        <v>0</v>
      </c>
      <c r="J33" s="107">
        <f t="shared" ca="1" si="8"/>
        <v>6.666666666666667</v>
      </c>
      <c r="K33" s="107">
        <f t="shared" ca="1" si="9"/>
        <v>10</v>
      </c>
      <c r="L33" s="107">
        <f t="shared" ca="1" si="10"/>
        <v>3.3333333333333335</v>
      </c>
      <c r="M33" s="107"/>
      <c r="N33" s="116">
        <f t="shared" ca="1" si="18"/>
        <v>0</v>
      </c>
      <c r="O33" s="116">
        <f t="shared" ca="1" si="11"/>
        <v>3.7333333333333334</v>
      </c>
      <c r="P33" s="116">
        <f t="shared" ca="1" si="12"/>
        <v>3.7333333333333334</v>
      </c>
      <c r="Q33" s="116">
        <f t="shared" ca="1" si="13"/>
        <v>3.7333333333333334</v>
      </c>
      <c r="R33" s="116">
        <f t="shared" ca="1" si="14"/>
        <v>0</v>
      </c>
      <c r="S33" s="116">
        <f t="shared" ca="1" si="15"/>
        <v>7.333333333333333</v>
      </c>
      <c r="T33" s="116">
        <f t="shared" ca="1" si="16"/>
        <v>11</v>
      </c>
      <c r="U33" s="116">
        <f t="shared" ca="1" si="17"/>
        <v>3.6666666666666665</v>
      </c>
      <c r="W33" s="109" t="s">
        <v>1107</v>
      </c>
      <c r="X33" s="78" t="s">
        <v>1521</v>
      </c>
      <c r="Y33" s="118" t="s">
        <v>1486</v>
      </c>
      <c r="Z33" s="111">
        <v>4.1666666666666661</v>
      </c>
      <c r="AA33" s="118" t="s">
        <v>1486</v>
      </c>
      <c r="AB33" s="111">
        <v>4.1666666666666661</v>
      </c>
      <c r="AE33" s="112" t="s">
        <v>1107</v>
      </c>
      <c r="AF33" s="119" t="s">
        <v>1521</v>
      </c>
      <c r="AG33" s="120" t="s">
        <v>1486</v>
      </c>
      <c r="AH33" s="114">
        <v>8.3333333333333321</v>
      </c>
      <c r="AI33" s="120">
        <v>12.5</v>
      </c>
      <c r="AJ33" s="114">
        <v>4.1666666666666661</v>
      </c>
    </row>
    <row r="34" spans="1:36" x14ac:dyDescent="0.25">
      <c r="A34" s="103" t="s">
        <v>1107</v>
      </c>
      <c r="B34" s="104">
        <v>9.1</v>
      </c>
      <c r="C34" s="115">
        <f>SUMIF(Ukraine!$B$5:$B$356,'Ukraine INN'!$B34,Ukraine!$Z$5:$Z$356)</f>
        <v>76</v>
      </c>
      <c r="D34" s="107">
        <f t="shared" ca="1" si="3"/>
        <v>0</v>
      </c>
      <c r="E34" s="107">
        <f t="shared" ca="1" si="4"/>
        <v>8.3333333333333321</v>
      </c>
      <c r="F34" s="107">
        <f t="shared" ca="1" si="5"/>
        <v>0</v>
      </c>
      <c r="G34" s="107">
        <f t="shared" ca="1" si="6"/>
        <v>8.3333333333333321</v>
      </c>
      <c r="H34" s="115">
        <f>SUMIF(Ukraine!$B$5:$B$356,'Ukraine INN'!$B34,Ukraine!$AR$5:$AR$356)</f>
        <v>72</v>
      </c>
      <c r="I34" s="107">
        <f t="shared" ca="1" si="7"/>
        <v>0</v>
      </c>
      <c r="J34" s="107">
        <f t="shared" ca="1" si="8"/>
        <v>16.666666666666664</v>
      </c>
      <c r="K34" s="107">
        <f t="shared" ca="1" si="9"/>
        <v>25</v>
      </c>
      <c r="L34" s="107">
        <f t="shared" ca="1" si="10"/>
        <v>8.3333333333333321</v>
      </c>
      <c r="M34" s="107"/>
      <c r="N34" s="116">
        <f t="shared" ca="1" si="18"/>
        <v>0</v>
      </c>
      <c r="O34" s="116">
        <f t="shared" ca="1" si="11"/>
        <v>6.3333333333333321</v>
      </c>
      <c r="P34" s="116">
        <f t="shared" ca="1" si="12"/>
        <v>0</v>
      </c>
      <c r="Q34" s="116">
        <f t="shared" ca="1" si="13"/>
        <v>6.3333333333333321</v>
      </c>
      <c r="R34" s="116">
        <f t="shared" ca="1" si="14"/>
        <v>0</v>
      </c>
      <c r="S34" s="116">
        <f t="shared" ca="1" si="15"/>
        <v>11.999999999999996</v>
      </c>
      <c r="T34" s="116">
        <f t="shared" ca="1" si="16"/>
        <v>18</v>
      </c>
      <c r="U34" s="116">
        <f t="shared" ca="1" si="17"/>
        <v>5.9999999999999982</v>
      </c>
      <c r="W34" s="109" t="s">
        <v>1107</v>
      </c>
      <c r="X34" s="78" t="s">
        <v>1522</v>
      </c>
      <c r="Y34" s="118" t="s">
        <v>1486</v>
      </c>
      <c r="Z34" s="111">
        <v>4.1666666666666661</v>
      </c>
      <c r="AA34" s="118" t="s">
        <v>1486</v>
      </c>
      <c r="AB34" s="111">
        <v>4.1666666666666661</v>
      </c>
      <c r="AE34" s="112" t="s">
        <v>1107</v>
      </c>
      <c r="AF34" s="119" t="s">
        <v>1522</v>
      </c>
      <c r="AG34" s="120" t="s">
        <v>1486</v>
      </c>
      <c r="AH34" s="114">
        <v>8.3333333333333321</v>
      </c>
      <c r="AI34" s="120">
        <v>12.5</v>
      </c>
      <c r="AJ34" s="114">
        <v>4.1666666666666661</v>
      </c>
    </row>
    <row r="35" spans="1:36" x14ac:dyDescent="0.25">
      <c r="A35" s="103" t="s">
        <v>1107</v>
      </c>
      <c r="B35" s="104">
        <v>9.1</v>
      </c>
      <c r="C35" s="115">
        <f>SUMIF(Ukraine!$B$5:$B$356,'Ukraine INN'!$B35,Ukraine!$Z$5:$Z$356)</f>
        <v>76</v>
      </c>
      <c r="D35" s="107">
        <f t="shared" ca="1" si="3"/>
        <v>0</v>
      </c>
      <c r="E35" s="107">
        <f t="shared" ca="1" si="4"/>
        <v>8.3333333333333321</v>
      </c>
      <c r="F35" s="107">
        <f t="shared" ca="1" si="5"/>
        <v>0</v>
      </c>
      <c r="G35" s="107">
        <f t="shared" ca="1" si="6"/>
        <v>8.3333333333333321</v>
      </c>
      <c r="H35" s="115">
        <f>SUMIF(Ukraine!$B$5:$B$356,'Ukraine INN'!$B35,Ukraine!$AR$5:$AR$356)</f>
        <v>72</v>
      </c>
      <c r="I35" s="107">
        <f t="shared" ca="1" si="7"/>
        <v>0</v>
      </c>
      <c r="J35" s="107">
        <f t="shared" ca="1" si="8"/>
        <v>16.666666666666664</v>
      </c>
      <c r="K35" s="107">
        <f t="shared" ca="1" si="9"/>
        <v>25</v>
      </c>
      <c r="L35" s="107">
        <f t="shared" ca="1" si="10"/>
        <v>8.3333333333333321</v>
      </c>
      <c r="M35" s="107"/>
      <c r="N35" s="116">
        <f t="shared" ca="1" si="18"/>
        <v>0</v>
      </c>
      <c r="O35" s="116">
        <f t="shared" ca="1" si="11"/>
        <v>6.3333333333333321</v>
      </c>
      <c r="P35" s="116">
        <f t="shared" ca="1" si="12"/>
        <v>0</v>
      </c>
      <c r="Q35" s="116">
        <f t="shared" ca="1" si="13"/>
        <v>6.3333333333333321</v>
      </c>
      <c r="R35" s="116">
        <f t="shared" ca="1" si="14"/>
        <v>0</v>
      </c>
      <c r="S35" s="116">
        <f t="shared" ca="1" si="15"/>
        <v>11.999999999999996</v>
      </c>
      <c r="T35" s="116">
        <f t="shared" ca="1" si="16"/>
        <v>18</v>
      </c>
      <c r="U35" s="116">
        <f t="shared" ca="1" si="17"/>
        <v>5.9999999999999982</v>
      </c>
      <c r="W35" s="109" t="s">
        <v>1108</v>
      </c>
      <c r="X35" s="78" t="s">
        <v>1523</v>
      </c>
      <c r="Y35" s="118" t="s">
        <v>1486</v>
      </c>
      <c r="Z35" s="118" t="s">
        <v>1486</v>
      </c>
      <c r="AA35" s="111">
        <v>16.666666666666664</v>
      </c>
      <c r="AB35" s="118" t="s">
        <v>1486</v>
      </c>
      <c r="AE35" s="112" t="s">
        <v>1108</v>
      </c>
      <c r="AF35" s="119" t="s">
        <v>1523</v>
      </c>
      <c r="AG35" s="120" t="s">
        <v>1486</v>
      </c>
      <c r="AH35" s="120" t="s">
        <v>1486</v>
      </c>
      <c r="AI35" s="120" t="s">
        <v>1486</v>
      </c>
      <c r="AJ35" s="120" t="s">
        <v>1486</v>
      </c>
    </row>
    <row r="36" spans="1:36" x14ac:dyDescent="0.25">
      <c r="A36" s="103" t="s">
        <v>1108</v>
      </c>
      <c r="B36" s="104">
        <v>9.9</v>
      </c>
      <c r="C36" s="115">
        <f>SUMIF(Ukraine!$B$5:$B$356,'Ukraine INN'!$B36,Ukraine!$Z$5:$Z$356)</f>
        <v>36</v>
      </c>
      <c r="D36" s="107">
        <f t="shared" ca="1" si="3"/>
        <v>0</v>
      </c>
      <c r="E36" s="107">
        <f t="shared" ca="1" si="4"/>
        <v>0</v>
      </c>
      <c r="F36" s="107">
        <f t="shared" ca="1" si="5"/>
        <v>33.333333333333329</v>
      </c>
      <c r="G36" s="107">
        <f t="shared" ca="1" si="6"/>
        <v>0</v>
      </c>
      <c r="H36" s="115">
        <f>SUMIF(Ukraine!$B$5:$B$356,'Ukraine INN'!$B36,Ukraine!$AR$5:$AR$356)</f>
        <v>38</v>
      </c>
      <c r="I36" s="107">
        <f t="shared" ca="1" si="7"/>
        <v>0</v>
      </c>
      <c r="J36" s="107">
        <f t="shared" ca="1" si="8"/>
        <v>0</v>
      </c>
      <c r="K36" s="107">
        <f t="shared" ca="1" si="9"/>
        <v>0</v>
      </c>
      <c r="L36" s="107">
        <f t="shared" ca="1" si="10"/>
        <v>0</v>
      </c>
      <c r="M36" s="107"/>
      <c r="N36" s="116">
        <f t="shared" ca="1" si="18"/>
        <v>0</v>
      </c>
      <c r="O36" s="116">
        <f t="shared" ca="1" si="11"/>
        <v>0</v>
      </c>
      <c r="P36" s="116">
        <f t="shared" ca="1" si="12"/>
        <v>11.999999999999996</v>
      </c>
      <c r="Q36" s="116">
        <f t="shared" ca="1" si="13"/>
        <v>0</v>
      </c>
      <c r="R36" s="116">
        <f t="shared" ca="1" si="14"/>
        <v>0</v>
      </c>
      <c r="S36" s="116">
        <f t="shared" ca="1" si="15"/>
        <v>0</v>
      </c>
      <c r="T36" s="116">
        <f t="shared" ca="1" si="16"/>
        <v>0</v>
      </c>
      <c r="U36" s="116">
        <f t="shared" ca="1" si="17"/>
        <v>0</v>
      </c>
      <c r="W36" s="109" t="s">
        <v>1108</v>
      </c>
      <c r="X36" s="78" t="s">
        <v>1524</v>
      </c>
      <c r="Y36" s="118" t="s">
        <v>1486</v>
      </c>
      <c r="Z36" s="118" t="s">
        <v>1486</v>
      </c>
      <c r="AA36" s="111">
        <v>16.666666666666664</v>
      </c>
      <c r="AB36" s="118" t="s">
        <v>1486</v>
      </c>
      <c r="AE36" s="112" t="s">
        <v>1108</v>
      </c>
      <c r="AF36" s="119" t="s">
        <v>1524</v>
      </c>
      <c r="AG36" s="120" t="s">
        <v>1486</v>
      </c>
      <c r="AH36" s="120" t="s">
        <v>1486</v>
      </c>
      <c r="AI36" s="120" t="s">
        <v>1486</v>
      </c>
      <c r="AJ36" s="120" t="s">
        <v>1486</v>
      </c>
    </row>
    <row r="37" spans="1:36" x14ac:dyDescent="0.25">
      <c r="A37" s="103" t="s">
        <v>1108</v>
      </c>
      <c r="B37" s="104">
        <v>9.9</v>
      </c>
      <c r="C37" s="115">
        <f>SUMIF(Ukraine!$B$5:$B$356,'Ukraine INN'!$B37,Ukraine!$Z$5:$Z$356)</f>
        <v>36</v>
      </c>
      <c r="D37" s="107">
        <f t="shared" ca="1" si="3"/>
        <v>0</v>
      </c>
      <c r="E37" s="107">
        <f t="shared" ca="1" si="4"/>
        <v>0</v>
      </c>
      <c r="F37" s="107">
        <f t="shared" ca="1" si="5"/>
        <v>33.333333333333329</v>
      </c>
      <c r="G37" s="107">
        <f t="shared" ca="1" si="6"/>
        <v>0</v>
      </c>
      <c r="H37" s="115">
        <f>SUMIF(Ukraine!$B$5:$B$356,'Ukraine INN'!$B37,Ukraine!$AR$5:$AR$356)</f>
        <v>38</v>
      </c>
      <c r="I37" s="107">
        <f t="shared" ca="1" si="7"/>
        <v>0</v>
      </c>
      <c r="J37" s="107">
        <f t="shared" ca="1" si="8"/>
        <v>0</v>
      </c>
      <c r="K37" s="107">
        <f t="shared" ca="1" si="9"/>
        <v>0</v>
      </c>
      <c r="L37" s="107">
        <f t="shared" ca="1" si="10"/>
        <v>0</v>
      </c>
      <c r="M37" s="107"/>
      <c r="N37" s="116">
        <f t="shared" ca="1" si="18"/>
        <v>0</v>
      </c>
      <c r="O37" s="116">
        <f t="shared" ca="1" si="11"/>
        <v>0</v>
      </c>
      <c r="P37" s="116">
        <f t="shared" ca="1" si="12"/>
        <v>11.999999999999996</v>
      </c>
      <c r="Q37" s="116">
        <f t="shared" ca="1" si="13"/>
        <v>0</v>
      </c>
      <c r="R37" s="116">
        <f t="shared" ca="1" si="14"/>
        <v>0</v>
      </c>
      <c r="S37" s="116">
        <f t="shared" ca="1" si="15"/>
        <v>0</v>
      </c>
      <c r="T37" s="116">
        <f t="shared" ca="1" si="16"/>
        <v>0</v>
      </c>
      <c r="U37" s="116">
        <f t="shared" ca="1" si="17"/>
        <v>0</v>
      </c>
      <c r="W37" s="109" t="s">
        <v>1109</v>
      </c>
      <c r="X37" s="110" t="s">
        <v>79</v>
      </c>
      <c r="Y37" s="111">
        <v>9.2798877291465658</v>
      </c>
      <c r="Z37" s="111">
        <v>10.507850188579949</v>
      </c>
      <c r="AA37" s="111">
        <v>4.7890535917901937</v>
      </c>
      <c r="AB37" s="111">
        <v>8.2273484782036661</v>
      </c>
      <c r="AE37" s="112" t="s">
        <v>1109</v>
      </c>
      <c r="AF37" s="113" t="s">
        <v>79</v>
      </c>
      <c r="AG37" s="114">
        <v>9.251559251559252</v>
      </c>
      <c r="AH37" s="114">
        <v>13.031563031563032</v>
      </c>
      <c r="AI37" s="114">
        <v>8.9964089964089951</v>
      </c>
      <c r="AJ37" s="114">
        <v>12.285012285012286</v>
      </c>
    </row>
    <row r="38" spans="1:36" x14ac:dyDescent="0.25">
      <c r="A38" s="103" t="s">
        <v>1109</v>
      </c>
      <c r="B38" s="104" t="s">
        <v>79</v>
      </c>
      <c r="C38" s="115">
        <f>SUMIF(Ukraine!$B$5:$B$356,'Ukraine INN'!$B38,Ukraine!$Z$5:$Z$356)</f>
        <v>35878</v>
      </c>
      <c r="D38" s="107">
        <f t="shared" ca="1" si="3"/>
        <v>9.2798877291465658</v>
      </c>
      <c r="E38" s="107">
        <f t="shared" ca="1" si="4"/>
        <v>10.507850188579949</v>
      </c>
      <c r="F38" s="107">
        <f t="shared" ca="1" si="5"/>
        <v>4.7890535917901937</v>
      </c>
      <c r="G38" s="107">
        <f t="shared" ca="1" si="6"/>
        <v>8.2273484782036661</v>
      </c>
      <c r="H38" s="115">
        <f>SUMIF(Ukraine!$B$5:$B$356,'Ukraine INN'!$B38,Ukraine!$AR$5:$AR$356)</f>
        <v>32435</v>
      </c>
      <c r="I38" s="107">
        <f t="shared" ca="1" si="7"/>
        <v>9.251559251559252</v>
      </c>
      <c r="J38" s="107">
        <f t="shared" ca="1" si="8"/>
        <v>13.031563031563032</v>
      </c>
      <c r="K38" s="107">
        <f t="shared" ca="1" si="9"/>
        <v>8.9964089964089951</v>
      </c>
      <c r="L38" s="107">
        <f t="shared" ca="1" si="10"/>
        <v>12.285012285012286</v>
      </c>
      <c r="M38" s="107"/>
      <c r="N38" s="116">
        <f t="shared" ca="1" si="18"/>
        <v>3329.4381194632051</v>
      </c>
      <c r="O38" s="116">
        <f t="shared" ca="1" si="11"/>
        <v>3770.006490658714</v>
      </c>
      <c r="P38" s="116">
        <f t="shared" ca="1" si="12"/>
        <v>1718.2166476624859</v>
      </c>
      <c r="Q38" s="116">
        <f t="shared" ca="1" si="13"/>
        <v>2951.8080870099116</v>
      </c>
      <c r="R38" s="116">
        <f t="shared" ca="1" si="14"/>
        <v>3000.7432432432433</v>
      </c>
      <c r="S38" s="116">
        <f t="shared" ca="1" si="15"/>
        <v>4226.7874692874693</v>
      </c>
      <c r="T38" s="116">
        <f t="shared" ca="1" si="16"/>
        <v>2917.9852579852572</v>
      </c>
      <c r="U38" s="116">
        <f t="shared" ca="1" si="17"/>
        <v>3984.6437346437347</v>
      </c>
      <c r="W38" s="109" t="s">
        <v>1110</v>
      </c>
      <c r="X38" s="117">
        <v>10</v>
      </c>
      <c r="Y38" s="111">
        <v>9.942438513867085</v>
      </c>
      <c r="Z38" s="111">
        <v>10.936682365253795</v>
      </c>
      <c r="AA38" s="111">
        <v>4.657247514390372</v>
      </c>
      <c r="AB38" s="111">
        <v>11.826268969126112</v>
      </c>
      <c r="AE38" s="112" t="s">
        <v>1110</v>
      </c>
      <c r="AF38" s="119" t="s">
        <v>1525</v>
      </c>
      <c r="AG38" s="114">
        <v>8.3888888888888893</v>
      </c>
      <c r="AH38" s="114">
        <v>13.111111111111112</v>
      </c>
      <c r="AI38" s="114">
        <v>8.7777777777777768</v>
      </c>
      <c r="AJ38" s="114">
        <v>15.611111111111112</v>
      </c>
    </row>
    <row r="39" spans="1:36" x14ac:dyDescent="0.25">
      <c r="A39" s="103" t="s">
        <v>1526</v>
      </c>
      <c r="B39" s="104" t="s">
        <v>1527</v>
      </c>
      <c r="C39" s="115">
        <f>SUMIF(Ukraine!$B$5:$B$356,'Ukraine INN'!$B39,Ukraine!$Z$5:$Z$356)</f>
        <v>0</v>
      </c>
      <c r="D39" s="107">
        <f t="shared" ca="1" si="3"/>
        <v>0</v>
      </c>
      <c r="E39" s="107">
        <f t="shared" ca="1" si="4"/>
        <v>0</v>
      </c>
      <c r="F39" s="107">
        <f t="shared" ca="1" si="5"/>
        <v>0</v>
      </c>
      <c r="G39" s="107">
        <f t="shared" ca="1" si="6"/>
        <v>0</v>
      </c>
      <c r="H39" s="115">
        <f>SUMIF(Ukraine!$B$5:$B$356,'Ukraine INN'!$B39,Ukraine!$AR$5:$AR$356)</f>
        <v>0</v>
      </c>
      <c r="I39" s="107">
        <f t="shared" ca="1" si="7"/>
        <v>0</v>
      </c>
      <c r="J39" s="107">
        <f t="shared" ca="1" si="8"/>
        <v>0</v>
      </c>
      <c r="K39" s="107">
        <f t="shared" ca="1" si="9"/>
        <v>0</v>
      </c>
      <c r="L39" s="107">
        <f t="shared" ca="1" si="10"/>
        <v>0</v>
      </c>
      <c r="M39" s="107"/>
      <c r="N39" s="116">
        <f t="shared" ca="1" si="18"/>
        <v>0</v>
      </c>
      <c r="O39" s="116">
        <f t="shared" ca="1" si="11"/>
        <v>0</v>
      </c>
      <c r="P39" s="116">
        <f t="shared" ca="1" si="12"/>
        <v>0</v>
      </c>
      <c r="Q39" s="116">
        <f t="shared" ca="1" si="13"/>
        <v>0</v>
      </c>
      <c r="R39" s="116">
        <f t="shared" ca="1" si="14"/>
        <v>0</v>
      </c>
      <c r="S39" s="116">
        <f t="shared" ca="1" si="15"/>
        <v>0</v>
      </c>
      <c r="T39" s="116">
        <f t="shared" ca="1" si="16"/>
        <v>0</v>
      </c>
      <c r="U39" s="116">
        <f t="shared" ca="1" si="17"/>
        <v>0</v>
      </c>
      <c r="W39" s="109" t="s">
        <v>1111</v>
      </c>
      <c r="X39" s="78" t="s">
        <v>1528</v>
      </c>
      <c r="Y39" s="111">
        <v>5.9440559440559442</v>
      </c>
      <c r="Z39" s="111">
        <v>10.13986013986014</v>
      </c>
      <c r="AA39" s="111">
        <v>3.4965034965034967</v>
      </c>
      <c r="AB39" s="111">
        <v>9.0909090909090917</v>
      </c>
      <c r="AE39" s="112" t="s">
        <v>1111</v>
      </c>
      <c r="AF39" s="119" t="s">
        <v>1528</v>
      </c>
      <c r="AG39" s="114">
        <v>4.895104895104895</v>
      </c>
      <c r="AH39" s="114">
        <v>9.79020979020979</v>
      </c>
      <c r="AI39" s="114">
        <v>8.0419580419580416</v>
      </c>
      <c r="AJ39" s="114">
        <v>15.734265734265735</v>
      </c>
    </row>
    <row r="40" spans="1:36" x14ac:dyDescent="0.25">
      <c r="A40" s="103" t="s">
        <v>1110</v>
      </c>
      <c r="B40" s="104">
        <v>10</v>
      </c>
      <c r="C40" s="115">
        <f>SUMIF(Ukraine!$B$5:$B$356,'Ukraine INN'!$B40,Ukraine!$Z$5:$Z$356)</f>
        <v>4886</v>
      </c>
      <c r="D40" s="107">
        <f t="shared" ca="1" si="3"/>
        <v>9.942438513867085</v>
      </c>
      <c r="E40" s="107">
        <f t="shared" ca="1" si="4"/>
        <v>10.936682365253795</v>
      </c>
      <c r="F40" s="107">
        <f t="shared" ca="1" si="5"/>
        <v>4.657247514390372</v>
      </c>
      <c r="G40" s="107">
        <f t="shared" ca="1" si="6"/>
        <v>11.826268969126112</v>
      </c>
      <c r="H40" s="115">
        <f>SUMIF(Ukraine!$B$5:$B$356,'Ukraine INN'!$B40,Ukraine!$AR$5:$AR$356)</f>
        <v>4581</v>
      </c>
      <c r="I40" s="107">
        <f t="shared" ca="1" si="7"/>
        <v>8.3888888888888893</v>
      </c>
      <c r="J40" s="107">
        <f t="shared" ca="1" si="8"/>
        <v>13.111111111111112</v>
      </c>
      <c r="K40" s="107">
        <f t="shared" ca="1" si="9"/>
        <v>8.7777777777777768</v>
      </c>
      <c r="L40" s="107">
        <f t="shared" ca="1" si="10"/>
        <v>15.611111111111112</v>
      </c>
      <c r="M40" s="107"/>
      <c r="N40" s="116">
        <f t="shared" ca="1" si="18"/>
        <v>485.78754578754581</v>
      </c>
      <c r="O40" s="116">
        <f t="shared" ca="1" si="11"/>
        <v>534.36630036630038</v>
      </c>
      <c r="P40" s="116">
        <f t="shared" ca="1" si="12"/>
        <v>227.55311355311358</v>
      </c>
      <c r="Q40" s="116">
        <f t="shared" ca="1" si="13"/>
        <v>577.8315018315019</v>
      </c>
      <c r="R40" s="116">
        <f t="shared" ca="1" si="14"/>
        <v>384.29500000000002</v>
      </c>
      <c r="S40" s="116">
        <f t="shared" ca="1" si="15"/>
        <v>600.62</v>
      </c>
      <c r="T40" s="116">
        <f t="shared" ca="1" si="16"/>
        <v>402.10999999999996</v>
      </c>
      <c r="U40" s="116">
        <f t="shared" ca="1" si="17"/>
        <v>715.14499999999998</v>
      </c>
      <c r="W40" s="109" t="s">
        <v>1529</v>
      </c>
      <c r="X40" s="78" t="s">
        <v>1530</v>
      </c>
      <c r="Y40" s="111">
        <v>0.93457943925233633</v>
      </c>
      <c r="Z40" s="111">
        <v>2.8037383177570092</v>
      </c>
      <c r="AA40" s="118" t="s">
        <v>1486</v>
      </c>
      <c r="AB40" s="111">
        <v>0.93457943925233633</v>
      </c>
      <c r="AE40" s="112" t="s">
        <v>1529</v>
      </c>
      <c r="AF40" s="119" t="s">
        <v>1530</v>
      </c>
      <c r="AG40" s="114">
        <v>1.834862385321101</v>
      </c>
      <c r="AH40" s="114">
        <v>6.4220183486238538</v>
      </c>
      <c r="AI40" s="120">
        <v>8.2568807339449553</v>
      </c>
      <c r="AJ40" s="114">
        <v>14.678899082568808</v>
      </c>
    </row>
    <row r="41" spans="1:36" x14ac:dyDescent="0.25">
      <c r="A41" s="103" t="s">
        <v>1111</v>
      </c>
      <c r="B41" s="104">
        <v>10.1</v>
      </c>
      <c r="C41" s="115">
        <f>SUMIF(Ukraine!$B$5:$B$356,'Ukraine INN'!$B41,Ukraine!$Z$5:$Z$356)</f>
        <v>750</v>
      </c>
      <c r="D41" s="107">
        <f t="shared" ca="1" si="3"/>
        <v>5.9440559440559442</v>
      </c>
      <c r="E41" s="107">
        <f t="shared" ca="1" si="4"/>
        <v>10.13986013986014</v>
      </c>
      <c r="F41" s="107">
        <f t="shared" ca="1" si="5"/>
        <v>3.4965034965034967</v>
      </c>
      <c r="G41" s="107">
        <f t="shared" ca="1" si="6"/>
        <v>9.0909090909090917</v>
      </c>
      <c r="H41" s="115">
        <f>SUMIF(Ukraine!$B$5:$B$356,'Ukraine INN'!$B41,Ukraine!$AR$5:$AR$356)</f>
        <v>691</v>
      </c>
      <c r="I41" s="107">
        <f t="shared" ca="1" si="7"/>
        <v>4.895104895104895</v>
      </c>
      <c r="J41" s="107">
        <f t="shared" ca="1" si="8"/>
        <v>9.79020979020979</v>
      </c>
      <c r="K41" s="107">
        <f t="shared" ca="1" si="9"/>
        <v>8.0419580419580416</v>
      </c>
      <c r="L41" s="107">
        <f t="shared" ca="1" si="10"/>
        <v>15.734265734265735</v>
      </c>
      <c r="M41" s="107"/>
      <c r="N41" s="116">
        <f t="shared" ca="1" si="18"/>
        <v>44.58041958041958</v>
      </c>
      <c r="O41" s="116">
        <f t="shared" ca="1" si="11"/>
        <v>76.048951048951054</v>
      </c>
      <c r="P41" s="116">
        <f t="shared" ca="1" si="12"/>
        <v>26.223776223776227</v>
      </c>
      <c r="Q41" s="116">
        <f t="shared" ca="1" si="13"/>
        <v>68.181818181818187</v>
      </c>
      <c r="R41" s="116">
        <f t="shared" ca="1" si="14"/>
        <v>33.825174825174827</v>
      </c>
      <c r="S41" s="116">
        <f t="shared" ca="1" si="15"/>
        <v>67.650349650349654</v>
      </c>
      <c r="T41" s="116">
        <f t="shared" ca="1" si="16"/>
        <v>55.569930069930066</v>
      </c>
      <c r="U41" s="116">
        <f t="shared" ca="1" si="17"/>
        <v>108.72377622377623</v>
      </c>
      <c r="W41" s="109" t="s">
        <v>1531</v>
      </c>
      <c r="X41" s="78" t="s">
        <v>1532</v>
      </c>
      <c r="Y41" s="111">
        <v>11.111111111111111</v>
      </c>
      <c r="Z41" s="111">
        <v>5.5555555555555554</v>
      </c>
      <c r="AA41" s="118" t="s">
        <v>1486</v>
      </c>
      <c r="AB41" s="118" t="s">
        <v>1486</v>
      </c>
      <c r="AE41" s="112" t="s">
        <v>1531</v>
      </c>
      <c r="AF41" s="119" t="s">
        <v>1532</v>
      </c>
      <c r="AG41" s="120" t="s">
        <v>1486</v>
      </c>
      <c r="AH41" s="114">
        <v>10</v>
      </c>
      <c r="AI41" s="120">
        <v>10</v>
      </c>
      <c r="AJ41" s="120">
        <v>5</v>
      </c>
    </row>
    <row r="42" spans="1:36" x14ac:dyDescent="0.25">
      <c r="A42" s="103" t="s">
        <v>1529</v>
      </c>
      <c r="B42" s="104">
        <v>10.11</v>
      </c>
      <c r="C42" s="115">
        <f>SUMIF(Ukraine!$B$5:$B$356,'Ukraine INN'!$B42,Ukraine!$Z$5:$Z$356)</f>
        <v>0</v>
      </c>
      <c r="D42" s="107">
        <f t="shared" ca="1" si="3"/>
        <v>0.93457943925233633</v>
      </c>
      <c r="E42" s="107">
        <f t="shared" ca="1" si="4"/>
        <v>2.8037383177570092</v>
      </c>
      <c r="F42" s="107">
        <f t="shared" ca="1" si="5"/>
        <v>0</v>
      </c>
      <c r="G42" s="107">
        <f t="shared" ca="1" si="6"/>
        <v>0.93457943925233633</v>
      </c>
      <c r="H42" s="115">
        <f>SUMIF(Ukraine!$B$5:$B$356,'Ukraine INN'!$B42,Ukraine!$AR$5:$AR$356)</f>
        <v>0</v>
      </c>
      <c r="I42" s="107">
        <f t="shared" ca="1" si="7"/>
        <v>1.834862385321101</v>
      </c>
      <c r="J42" s="107">
        <f t="shared" ca="1" si="8"/>
        <v>6.4220183486238538</v>
      </c>
      <c r="K42" s="107">
        <f t="shared" ca="1" si="9"/>
        <v>8.2568807339449553</v>
      </c>
      <c r="L42" s="107">
        <f t="shared" ca="1" si="10"/>
        <v>14.678899082568808</v>
      </c>
      <c r="M42" s="107"/>
      <c r="N42" s="116">
        <f t="shared" ca="1" si="18"/>
        <v>0</v>
      </c>
      <c r="O42" s="116">
        <f t="shared" ca="1" si="11"/>
        <v>0</v>
      </c>
      <c r="P42" s="116">
        <f t="shared" ca="1" si="12"/>
        <v>0</v>
      </c>
      <c r="Q42" s="116">
        <f t="shared" ca="1" si="13"/>
        <v>0</v>
      </c>
      <c r="R42" s="116">
        <f t="shared" ca="1" si="14"/>
        <v>0</v>
      </c>
      <c r="S42" s="116">
        <f t="shared" ca="1" si="15"/>
        <v>0</v>
      </c>
      <c r="T42" s="116">
        <f t="shared" ca="1" si="16"/>
        <v>0</v>
      </c>
      <c r="U42" s="116">
        <f t="shared" ca="1" si="17"/>
        <v>0</v>
      </c>
      <c r="W42" s="109" t="s">
        <v>1533</v>
      </c>
      <c r="X42" s="78" t="s">
        <v>1534</v>
      </c>
      <c r="Y42" s="111">
        <v>8.695652173913043</v>
      </c>
      <c r="Z42" s="111">
        <v>15.527950310559005</v>
      </c>
      <c r="AA42" s="111">
        <v>6.2111801242236027</v>
      </c>
      <c r="AB42" s="111">
        <v>15.527950310559005</v>
      </c>
      <c r="AE42" s="112" t="s">
        <v>1533</v>
      </c>
      <c r="AF42" s="119" t="s">
        <v>1534</v>
      </c>
      <c r="AG42" s="114">
        <v>7.6433121019108281</v>
      </c>
      <c r="AH42" s="114">
        <v>12.101910828025478</v>
      </c>
      <c r="AI42" s="114">
        <v>7.6433121019108281</v>
      </c>
      <c r="AJ42" s="114">
        <v>17.834394904458598</v>
      </c>
    </row>
    <row r="43" spans="1:36" x14ac:dyDescent="0.25">
      <c r="A43" s="103" t="s">
        <v>1531</v>
      </c>
      <c r="B43" s="104">
        <v>10.119999999999999</v>
      </c>
      <c r="C43" s="115">
        <f>SUMIF(Ukraine!$B$5:$B$356,'Ukraine INN'!$B43,Ukraine!$Z$5:$Z$356)</f>
        <v>0</v>
      </c>
      <c r="D43" s="107">
        <f t="shared" ca="1" si="3"/>
        <v>11.111111111111111</v>
      </c>
      <c r="E43" s="107">
        <f t="shared" ca="1" si="4"/>
        <v>5.5555555555555554</v>
      </c>
      <c r="F43" s="107">
        <f t="shared" ca="1" si="5"/>
        <v>0</v>
      </c>
      <c r="G43" s="107">
        <f t="shared" ca="1" si="6"/>
        <v>0</v>
      </c>
      <c r="H43" s="115">
        <f>SUMIF(Ukraine!$B$5:$B$356,'Ukraine INN'!$B43,Ukraine!$AR$5:$AR$356)</f>
        <v>0</v>
      </c>
      <c r="I43" s="107">
        <f t="shared" ca="1" si="7"/>
        <v>0</v>
      </c>
      <c r="J43" s="107">
        <f t="shared" ca="1" si="8"/>
        <v>10</v>
      </c>
      <c r="K43" s="107">
        <f t="shared" ca="1" si="9"/>
        <v>10</v>
      </c>
      <c r="L43" s="107">
        <f t="shared" ca="1" si="10"/>
        <v>5</v>
      </c>
      <c r="M43" s="107"/>
      <c r="N43" s="116">
        <f t="shared" ca="1" si="18"/>
        <v>0</v>
      </c>
      <c r="O43" s="116">
        <f t="shared" ca="1" si="11"/>
        <v>0</v>
      </c>
      <c r="P43" s="116">
        <f t="shared" ca="1" si="12"/>
        <v>0</v>
      </c>
      <c r="Q43" s="116">
        <f t="shared" ca="1" si="13"/>
        <v>0</v>
      </c>
      <c r="R43" s="116">
        <f t="shared" ca="1" si="14"/>
        <v>0</v>
      </c>
      <c r="S43" s="116">
        <f t="shared" ca="1" si="15"/>
        <v>0</v>
      </c>
      <c r="T43" s="116">
        <f t="shared" ca="1" si="16"/>
        <v>0</v>
      </c>
      <c r="U43" s="116">
        <f t="shared" ca="1" si="17"/>
        <v>0</v>
      </c>
      <c r="W43" s="109" t="s">
        <v>1112</v>
      </c>
      <c r="X43" s="78" t="s">
        <v>1535</v>
      </c>
      <c r="Y43" s="111">
        <v>8.1081081081081088</v>
      </c>
      <c r="Z43" s="111">
        <v>9.4594594594594597</v>
      </c>
      <c r="AA43" s="111">
        <v>4.0540540540540544</v>
      </c>
      <c r="AB43" s="111">
        <v>8.1081081081081088</v>
      </c>
      <c r="AE43" s="112" t="s">
        <v>1112</v>
      </c>
      <c r="AF43" s="119" t="s">
        <v>1535</v>
      </c>
      <c r="AG43" s="114">
        <v>12.280701754385964</v>
      </c>
      <c r="AH43" s="114">
        <v>12.280701754385964</v>
      </c>
      <c r="AI43" s="114">
        <v>3.5087719298245612</v>
      </c>
      <c r="AJ43" s="114">
        <v>14.035087719298245</v>
      </c>
    </row>
    <row r="44" spans="1:36" x14ac:dyDescent="0.25">
      <c r="A44" s="103" t="s">
        <v>1533</v>
      </c>
      <c r="B44" s="104">
        <v>10.130000000000001</v>
      </c>
      <c r="C44" s="115">
        <f>SUMIF(Ukraine!$B$5:$B$356,'Ukraine INN'!$B44,Ukraine!$Z$5:$Z$356)</f>
        <v>0</v>
      </c>
      <c r="D44" s="107">
        <f t="shared" ca="1" si="3"/>
        <v>8.695652173913043</v>
      </c>
      <c r="E44" s="107">
        <f t="shared" ca="1" si="4"/>
        <v>15.527950310559005</v>
      </c>
      <c r="F44" s="107">
        <f t="shared" ca="1" si="5"/>
        <v>6.2111801242236027</v>
      </c>
      <c r="G44" s="107">
        <f t="shared" ca="1" si="6"/>
        <v>15.527950310559005</v>
      </c>
      <c r="H44" s="115">
        <f>SUMIF(Ukraine!$B$5:$B$356,'Ukraine INN'!$B44,Ukraine!$AR$5:$AR$356)</f>
        <v>0</v>
      </c>
      <c r="I44" s="107">
        <f t="shared" ca="1" si="7"/>
        <v>7.6433121019108281</v>
      </c>
      <c r="J44" s="107">
        <f t="shared" ca="1" si="8"/>
        <v>12.101910828025478</v>
      </c>
      <c r="K44" s="107">
        <f t="shared" ca="1" si="9"/>
        <v>7.6433121019108281</v>
      </c>
      <c r="L44" s="107">
        <f t="shared" ca="1" si="10"/>
        <v>17.834394904458598</v>
      </c>
      <c r="M44" s="107"/>
      <c r="N44" s="116">
        <f t="shared" ca="1" si="18"/>
        <v>0</v>
      </c>
      <c r="O44" s="116">
        <f t="shared" ca="1" si="11"/>
        <v>0</v>
      </c>
      <c r="P44" s="116">
        <f t="shared" ca="1" si="12"/>
        <v>0</v>
      </c>
      <c r="Q44" s="116">
        <f t="shared" ca="1" si="13"/>
        <v>0</v>
      </c>
      <c r="R44" s="116">
        <f t="shared" ca="1" si="14"/>
        <v>0</v>
      </c>
      <c r="S44" s="116">
        <f t="shared" ca="1" si="15"/>
        <v>0</v>
      </c>
      <c r="T44" s="116">
        <f t="shared" ca="1" si="16"/>
        <v>0</v>
      </c>
      <c r="U44" s="116">
        <f t="shared" ca="1" si="17"/>
        <v>0</v>
      </c>
      <c r="W44" s="109" t="s">
        <v>1112</v>
      </c>
      <c r="X44" s="78" t="s">
        <v>1536</v>
      </c>
      <c r="Y44" s="111">
        <v>8.1081081081081088</v>
      </c>
      <c r="Z44" s="111">
        <v>9.4594594594594597</v>
      </c>
      <c r="AA44" s="111">
        <v>4.0540540540540544</v>
      </c>
      <c r="AB44" s="111">
        <v>8.1081081081081088</v>
      </c>
      <c r="AE44" s="112" t="s">
        <v>1112</v>
      </c>
      <c r="AF44" s="119" t="s">
        <v>1536</v>
      </c>
      <c r="AG44" s="114">
        <v>12.280701754385964</v>
      </c>
      <c r="AH44" s="114">
        <v>12.280701754385964</v>
      </c>
      <c r="AI44" s="114">
        <v>3.5087719298245612</v>
      </c>
      <c r="AJ44" s="114">
        <v>14.035087719298245</v>
      </c>
    </row>
    <row r="45" spans="1:36" x14ac:dyDescent="0.25">
      <c r="A45" s="103" t="s">
        <v>1112</v>
      </c>
      <c r="B45" s="104">
        <v>10.199999999999999</v>
      </c>
      <c r="C45" s="115">
        <f>SUMIF(Ukraine!$B$5:$B$356,'Ukraine INN'!$B45,Ukraine!$Z$5:$Z$356)</f>
        <v>193</v>
      </c>
      <c r="D45" s="107">
        <f t="shared" ca="1" si="3"/>
        <v>16.216216216216218</v>
      </c>
      <c r="E45" s="107">
        <f t="shared" ca="1" si="4"/>
        <v>18.918918918918919</v>
      </c>
      <c r="F45" s="107">
        <f t="shared" ca="1" si="5"/>
        <v>8.1081081081081088</v>
      </c>
      <c r="G45" s="107">
        <f t="shared" ca="1" si="6"/>
        <v>16.216216216216218</v>
      </c>
      <c r="H45" s="115">
        <f>SUMIF(Ukraine!$B$5:$B$356,'Ukraine INN'!$B45,Ukraine!$AR$5:$AR$356)</f>
        <v>171</v>
      </c>
      <c r="I45" s="107">
        <f t="shared" ca="1" si="7"/>
        <v>24.561403508771928</v>
      </c>
      <c r="J45" s="107">
        <f t="shared" ca="1" si="8"/>
        <v>24.561403508771928</v>
      </c>
      <c r="K45" s="107">
        <f t="shared" ca="1" si="9"/>
        <v>7.0175438596491224</v>
      </c>
      <c r="L45" s="107">
        <f t="shared" ca="1" si="10"/>
        <v>28.07017543859649</v>
      </c>
      <c r="M45" s="107"/>
      <c r="N45" s="116">
        <f t="shared" ca="1" si="18"/>
        <v>31.297297297297298</v>
      </c>
      <c r="O45" s="116">
        <f t="shared" ca="1" si="11"/>
        <v>36.513513513513516</v>
      </c>
      <c r="P45" s="116">
        <f t="shared" ca="1" si="12"/>
        <v>15.648648648648649</v>
      </c>
      <c r="Q45" s="116">
        <f t="shared" ca="1" si="13"/>
        <v>31.297297297297298</v>
      </c>
      <c r="R45" s="116">
        <f t="shared" ca="1" si="14"/>
        <v>42</v>
      </c>
      <c r="S45" s="116">
        <f t="shared" ca="1" si="15"/>
        <v>42</v>
      </c>
      <c r="T45" s="116">
        <f t="shared" ca="1" si="16"/>
        <v>12</v>
      </c>
      <c r="U45" s="116">
        <f t="shared" ca="1" si="17"/>
        <v>48</v>
      </c>
      <c r="W45" s="109" t="s">
        <v>1113</v>
      </c>
      <c r="X45" s="78" t="s">
        <v>1537</v>
      </c>
      <c r="Y45" s="111">
        <v>10.526315789473683</v>
      </c>
      <c r="Z45" s="111">
        <v>10.526315789473683</v>
      </c>
      <c r="AA45" s="111">
        <v>3.007518796992481</v>
      </c>
      <c r="AB45" s="111">
        <v>10.526315789473683</v>
      </c>
      <c r="AE45" s="112" t="s">
        <v>1113</v>
      </c>
      <c r="AF45" s="119" t="s">
        <v>1537</v>
      </c>
      <c r="AG45" s="114">
        <v>8.064516129032258</v>
      </c>
      <c r="AH45" s="114">
        <v>12.903225806451612</v>
      </c>
      <c r="AI45" s="114">
        <v>10.483870967741936</v>
      </c>
      <c r="AJ45" s="114">
        <v>18.548387096774192</v>
      </c>
    </row>
    <row r="46" spans="1:36" x14ac:dyDescent="0.25">
      <c r="A46" s="103" t="s">
        <v>1112</v>
      </c>
      <c r="B46" s="104">
        <v>10.199999999999999</v>
      </c>
      <c r="C46" s="115">
        <f>SUMIF(Ukraine!$B$5:$B$356,'Ukraine INN'!$B46,Ukraine!$Z$5:$Z$356)</f>
        <v>193</v>
      </c>
      <c r="D46" s="107">
        <f t="shared" ca="1" si="3"/>
        <v>16.216216216216218</v>
      </c>
      <c r="E46" s="107">
        <f t="shared" ca="1" si="4"/>
        <v>18.918918918918919</v>
      </c>
      <c r="F46" s="107">
        <f t="shared" ca="1" si="5"/>
        <v>8.1081081081081088</v>
      </c>
      <c r="G46" s="107">
        <f t="shared" ca="1" si="6"/>
        <v>16.216216216216218</v>
      </c>
      <c r="H46" s="115">
        <f>SUMIF(Ukraine!$B$5:$B$356,'Ukraine INN'!$B46,Ukraine!$AR$5:$AR$356)</f>
        <v>171</v>
      </c>
      <c r="I46" s="107">
        <f t="shared" ca="1" si="7"/>
        <v>24.561403508771928</v>
      </c>
      <c r="J46" s="107">
        <f t="shared" ca="1" si="8"/>
        <v>24.561403508771928</v>
      </c>
      <c r="K46" s="107">
        <f t="shared" ca="1" si="9"/>
        <v>7.0175438596491224</v>
      </c>
      <c r="L46" s="107">
        <f t="shared" ca="1" si="10"/>
        <v>28.07017543859649</v>
      </c>
      <c r="M46" s="107"/>
      <c r="N46" s="116">
        <f t="shared" ca="1" si="18"/>
        <v>31.297297297297298</v>
      </c>
      <c r="O46" s="116">
        <f t="shared" ca="1" si="11"/>
        <v>36.513513513513516</v>
      </c>
      <c r="P46" s="116">
        <f t="shared" ca="1" si="12"/>
        <v>15.648648648648649</v>
      </c>
      <c r="Q46" s="116">
        <f t="shared" ca="1" si="13"/>
        <v>31.297297297297298</v>
      </c>
      <c r="R46" s="116">
        <f t="shared" ca="1" si="14"/>
        <v>42</v>
      </c>
      <c r="S46" s="116">
        <f t="shared" ca="1" si="15"/>
        <v>42</v>
      </c>
      <c r="T46" s="116">
        <f t="shared" ca="1" si="16"/>
        <v>12</v>
      </c>
      <c r="U46" s="116">
        <f t="shared" ca="1" si="17"/>
        <v>48</v>
      </c>
      <c r="W46" s="109" t="s">
        <v>1538</v>
      </c>
      <c r="X46" s="78" t="s">
        <v>1539</v>
      </c>
      <c r="Y46" s="118" t="s">
        <v>1486</v>
      </c>
      <c r="Z46" s="118" t="s">
        <v>1486</v>
      </c>
      <c r="AA46" s="118" t="s">
        <v>1486</v>
      </c>
      <c r="AB46" s="118" t="s">
        <v>1486</v>
      </c>
      <c r="AE46" s="112" t="s">
        <v>1538</v>
      </c>
      <c r="AF46" s="119" t="s">
        <v>1539</v>
      </c>
      <c r="AG46" s="120" t="s">
        <v>1486</v>
      </c>
      <c r="AH46" s="120">
        <v>12.5</v>
      </c>
      <c r="AI46" s="120" t="s">
        <v>1486</v>
      </c>
      <c r="AJ46" s="120">
        <v>12.5</v>
      </c>
    </row>
    <row r="47" spans="1:36" x14ac:dyDescent="0.25">
      <c r="A47" s="103" t="s">
        <v>1113</v>
      </c>
      <c r="B47" s="104">
        <v>10.3</v>
      </c>
      <c r="C47" s="115">
        <f>SUMIF(Ukraine!$B$5:$B$356,'Ukraine INN'!$B47,Ukraine!$Z$5:$Z$356)</f>
        <v>335</v>
      </c>
      <c r="D47" s="107">
        <f t="shared" ca="1" si="3"/>
        <v>10.526315789473683</v>
      </c>
      <c r="E47" s="107">
        <f t="shared" ca="1" si="4"/>
        <v>10.526315789473683</v>
      </c>
      <c r="F47" s="107">
        <f t="shared" ca="1" si="5"/>
        <v>3.007518796992481</v>
      </c>
      <c r="G47" s="107">
        <f t="shared" ca="1" si="6"/>
        <v>10.526315789473683</v>
      </c>
      <c r="H47" s="115">
        <f>SUMIF(Ukraine!$B$5:$B$356,'Ukraine INN'!$B47,Ukraine!$AR$5:$AR$356)</f>
        <v>297</v>
      </c>
      <c r="I47" s="107">
        <f t="shared" ca="1" si="7"/>
        <v>8.064516129032258</v>
      </c>
      <c r="J47" s="107">
        <f t="shared" ca="1" si="8"/>
        <v>12.903225806451612</v>
      </c>
      <c r="K47" s="107">
        <f t="shared" ca="1" si="9"/>
        <v>10.483870967741936</v>
      </c>
      <c r="L47" s="107">
        <f t="shared" ca="1" si="10"/>
        <v>18.548387096774192</v>
      </c>
      <c r="M47" s="107"/>
      <c r="N47" s="116">
        <f t="shared" ca="1" si="18"/>
        <v>35.263157894736842</v>
      </c>
      <c r="O47" s="116">
        <f t="shared" ca="1" si="11"/>
        <v>35.263157894736842</v>
      </c>
      <c r="P47" s="116">
        <f t="shared" ca="1" si="12"/>
        <v>10.075187969924812</v>
      </c>
      <c r="Q47" s="116">
        <f t="shared" ca="1" si="13"/>
        <v>35.263157894736842</v>
      </c>
      <c r="R47" s="116">
        <f t="shared" ca="1" si="14"/>
        <v>23.951612903225804</v>
      </c>
      <c r="S47" s="116">
        <f t="shared" ca="1" si="15"/>
        <v>38.322580645161288</v>
      </c>
      <c r="T47" s="116">
        <f t="shared" ca="1" si="16"/>
        <v>31.137096774193548</v>
      </c>
      <c r="U47" s="116">
        <f t="shared" ca="1" si="17"/>
        <v>55.088709677419345</v>
      </c>
      <c r="W47" s="109" t="s">
        <v>1540</v>
      </c>
      <c r="X47" s="78" t="s">
        <v>1541</v>
      </c>
      <c r="Y47" s="111">
        <v>14.285714285714285</v>
      </c>
      <c r="Z47" s="111">
        <v>14.285714285714285</v>
      </c>
      <c r="AA47" s="111">
        <v>10.714285714285714</v>
      </c>
      <c r="AB47" s="111">
        <v>10.714285714285714</v>
      </c>
      <c r="AE47" s="112" t="s">
        <v>1540</v>
      </c>
      <c r="AF47" s="119" t="s">
        <v>1541</v>
      </c>
      <c r="AG47" s="114">
        <v>13.793103448275861</v>
      </c>
      <c r="AH47" s="114">
        <v>10.344827586206897</v>
      </c>
      <c r="AI47" s="114">
        <v>10.344827586206897</v>
      </c>
      <c r="AJ47" s="114">
        <v>13.793103448275861</v>
      </c>
    </row>
    <row r="48" spans="1:36" x14ac:dyDescent="0.25">
      <c r="A48" s="103" t="s">
        <v>1538</v>
      </c>
      <c r="B48" s="104">
        <v>10.31</v>
      </c>
      <c r="C48" s="115">
        <f>SUMIF(Ukraine!$B$5:$B$356,'Ukraine INN'!$B48,Ukraine!$Z$5:$Z$356)</f>
        <v>0</v>
      </c>
      <c r="D48" s="107">
        <f t="shared" ca="1" si="3"/>
        <v>0</v>
      </c>
      <c r="E48" s="107">
        <f t="shared" ca="1" si="4"/>
        <v>0</v>
      </c>
      <c r="F48" s="107">
        <f t="shared" ca="1" si="5"/>
        <v>0</v>
      </c>
      <c r="G48" s="107">
        <f t="shared" ca="1" si="6"/>
        <v>0</v>
      </c>
      <c r="H48" s="115">
        <f>SUMIF(Ukraine!$B$5:$B$356,'Ukraine INN'!$B48,Ukraine!$AR$5:$AR$356)</f>
        <v>0</v>
      </c>
      <c r="I48" s="107">
        <f t="shared" ca="1" si="7"/>
        <v>0</v>
      </c>
      <c r="J48" s="107">
        <f t="shared" ca="1" si="8"/>
        <v>12.5</v>
      </c>
      <c r="K48" s="107">
        <f t="shared" ca="1" si="9"/>
        <v>0</v>
      </c>
      <c r="L48" s="107">
        <f t="shared" ca="1" si="10"/>
        <v>12.5</v>
      </c>
      <c r="M48" s="107"/>
      <c r="N48" s="116">
        <f t="shared" ca="1" si="18"/>
        <v>0</v>
      </c>
      <c r="O48" s="116">
        <f t="shared" ca="1" si="11"/>
        <v>0</v>
      </c>
      <c r="P48" s="116">
        <f t="shared" ca="1" si="12"/>
        <v>0</v>
      </c>
      <c r="Q48" s="116">
        <f t="shared" ca="1" si="13"/>
        <v>0</v>
      </c>
      <c r="R48" s="116">
        <f t="shared" ca="1" si="14"/>
        <v>0</v>
      </c>
      <c r="S48" s="116">
        <f t="shared" ca="1" si="15"/>
        <v>0</v>
      </c>
      <c r="T48" s="116">
        <f t="shared" ca="1" si="16"/>
        <v>0</v>
      </c>
      <c r="U48" s="116">
        <f t="shared" ca="1" si="17"/>
        <v>0</v>
      </c>
      <c r="W48" s="109" t="s">
        <v>1542</v>
      </c>
      <c r="X48" s="78" t="s">
        <v>1543</v>
      </c>
      <c r="Y48" s="111">
        <v>10</v>
      </c>
      <c r="Z48" s="111">
        <v>10</v>
      </c>
      <c r="AA48" s="111">
        <v>1</v>
      </c>
      <c r="AB48" s="111">
        <v>11</v>
      </c>
      <c r="AE48" s="112" t="s">
        <v>1542</v>
      </c>
      <c r="AF48" s="119" t="s">
        <v>1543</v>
      </c>
      <c r="AG48" s="114">
        <v>6.8965517241379306</v>
      </c>
      <c r="AH48" s="114">
        <v>13.793103448275861</v>
      </c>
      <c r="AI48" s="114">
        <v>11.494252873563218</v>
      </c>
      <c r="AJ48" s="114">
        <v>20.689655172413794</v>
      </c>
    </row>
    <row r="49" spans="1:36" x14ac:dyDescent="0.25">
      <c r="A49" s="103" t="s">
        <v>1540</v>
      </c>
      <c r="B49" s="104">
        <v>10.32</v>
      </c>
      <c r="C49" s="115">
        <f>SUMIF(Ukraine!$B$5:$B$356,'Ukraine INN'!$B49,Ukraine!$Z$5:$Z$356)</f>
        <v>0</v>
      </c>
      <c r="D49" s="107">
        <f t="shared" ca="1" si="3"/>
        <v>14.285714285714285</v>
      </c>
      <c r="E49" s="107">
        <f t="shared" ca="1" si="4"/>
        <v>14.285714285714285</v>
      </c>
      <c r="F49" s="107">
        <f t="shared" ca="1" si="5"/>
        <v>10.714285714285714</v>
      </c>
      <c r="G49" s="107">
        <f t="shared" ca="1" si="6"/>
        <v>10.714285714285714</v>
      </c>
      <c r="H49" s="115">
        <f>SUMIF(Ukraine!$B$5:$B$356,'Ukraine INN'!$B49,Ukraine!$AR$5:$AR$356)</f>
        <v>0</v>
      </c>
      <c r="I49" s="107">
        <f t="shared" ca="1" si="7"/>
        <v>13.793103448275861</v>
      </c>
      <c r="J49" s="107">
        <f t="shared" ca="1" si="8"/>
        <v>10.344827586206897</v>
      </c>
      <c r="K49" s="107">
        <f t="shared" ca="1" si="9"/>
        <v>10.344827586206897</v>
      </c>
      <c r="L49" s="107">
        <f t="shared" ca="1" si="10"/>
        <v>13.793103448275861</v>
      </c>
      <c r="M49" s="107"/>
      <c r="N49" s="116">
        <f t="shared" ca="1" si="18"/>
        <v>0</v>
      </c>
      <c r="O49" s="116">
        <f t="shared" ca="1" si="11"/>
        <v>0</v>
      </c>
      <c r="P49" s="116">
        <f t="shared" ca="1" si="12"/>
        <v>0</v>
      </c>
      <c r="Q49" s="116">
        <f t="shared" ca="1" si="13"/>
        <v>0</v>
      </c>
      <c r="R49" s="116">
        <f t="shared" ca="1" si="14"/>
        <v>0</v>
      </c>
      <c r="S49" s="116">
        <f t="shared" ca="1" si="15"/>
        <v>0</v>
      </c>
      <c r="T49" s="116">
        <f t="shared" ca="1" si="16"/>
        <v>0</v>
      </c>
      <c r="U49" s="116">
        <f t="shared" ca="1" si="17"/>
        <v>0</v>
      </c>
      <c r="W49" s="109" t="s">
        <v>1114</v>
      </c>
      <c r="X49" s="78" t="s">
        <v>1544</v>
      </c>
      <c r="Y49" s="111">
        <v>9.67741935483871</v>
      </c>
      <c r="Z49" s="111">
        <v>7.741935483870968</v>
      </c>
      <c r="AA49" s="111">
        <v>4.5161290322580641</v>
      </c>
      <c r="AB49" s="111">
        <v>7.741935483870968</v>
      </c>
      <c r="AE49" s="112" t="s">
        <v>1114</v>
      </c>
      <c r="AF49" s="119" t="s">
        <v>1544</v>
      </c>
      <c r="AG49" s="114">
        <v>4.5714285714285712</v>
      </c>
      <c r="AH49" s="114">
        <v>7.4285714285714288</v>
      </c>
      <c r="AI49" s="114">
        <v>6.2857142857142865</v>
      </c>
      <c r="AJ49" s="114">
        <v>6.8571428571428577</v>
      </c>
    </row>
    <row r="50" spans="1:36" x14ac:dyDescent="0.25">
      <c r="A50" s="103" t="s">
        <v>1545</v>
      </c>
      <c r="B50" s="104">
        <v>10.39</v>
      </c>
      <c r="C50" s="115">
        <f>SUMIF(Ukraine!$B$5:$B$356,'Ukraine INN'!$B50,Ukraine!$Z$5:$Z$356)</f>
        <v>0</v>
      </c>
      <c r="D50" s="107">
        <f t="shared" ca="1" si="3"/>
        <v>0</v>
      </c>
      <c r="E50" s="107">
        <f t="shared" ca="1" si="4"/>
        <v>0</v>
      </c>
      <c r="F50" s="107">
        <f t="shared" ca="1" si="5"/>
        <v>0</v>
      </c>
      <c r="G50" s="107">
        <f t="shared" ca="1" si="6"/>
        <v>0</v>
      </c>
      <c r="H50" s="115">
        <f>SUMIF(Ukraine!$B$5:$B$356,'Ukraine INN'!$B50,Ukraine!$AR$5:$AR$356)</f>
        <v>0</v>
      </c>
      <c r="I50" s="107">
        <f t="shared" ca="1" si="7"/>
        <v>0</v>
      </c>
      <c r="J50" s="107">
        <f t="shared" ca="1" si="8"/>
        <v>0</v>
      </c>
      <c r="K50" s="107">
        <f t="shared" ca="1" si="9"/>
        <v>0</v>
      </c>
      <c r="L50" s="107">
        <f t="shared" ca="1" si="10"/>
        <v>0</v>
      </c>
      <c r="M50" s="107"/>
      <c r="N50" s="116">
        <f t="shared" ca="1" si="18"/>
        <v>0</v>
      </c>
      <c r="O50" s="116">
        <f t="shared" ca="1" si="11"/>
        <v>0</v>
      </c>
      <c r="P50" s="116">
        <f t="shared" ca="1" si="12"/>
        <v>0</v>
      </c>
      <c r="Q50" s="116">
        <f t="shared" ca="1" si="13"/>
        <v>0</v>
      </c>
      <c r="R50" s="116">
        <f t="shared" ca="1" si="14"/>
        <v>0</v>
      </c>
      <c r="S50" s="116">
        <f t="shared" ca="1" si="15"/>
        <v>0</v>
      </c>
      <c r="T50" s="116">
        <f t="shared" ca="1" si="16"/>
        <v>0</v>
      </c>
      <c r="U50" s="116">
        <f t="shared" ca="1" si="17"/>
        <v>0</v>
      </c>
      <c r="W50" s="109" t="s">
        <v>1114</v>
      </c>
      <c r="X50" s="78" t="s">
        <v>1546</v>
      </c>
      <c r="Y50" s="111">
        <v>8.9655172413793096</v>
      </c>
      <c r="Z50" s="111">
        <v>6.8965517241379306</v>
      </c>
      <c r="AA50" s="111">
        <v>4.1379310344827589</v>
      </c>
      <c r="AB50" s="111">
        <v>6.8965517241379306</v>
      </c>
      <c r="AE50" s="112" t="s">
        <v>1114</v>
      </c>
      <c r="AF50" s="119" t="s">
        <v>1546</v>
      </c>
      <c r="AG50" s="114">
        <v>4.2682926829268295</v>
      </c>
      <c r="AH50" s="114">
        <v>7.3170731707317067</v>
      </c>
      <c r="AI50" s="114">
        <v>6.0975609756097562</v>
      </c>
      <c r="AJ50" s="114">
        <v>6.7073170731707323</v>
      </c>
    </row>
    <row r="51" spans="1:36" x14ac:dyDescent="0.25">
      <c r="A51" s="103" t="s">
        <v>1114</v>
      </c>
      <c r="B51" s="104">
        <v>10.4</v>
      </c>
      <c r="C51" s="115">
        <f>SUMIF(Ukraine!$B$5:$B$356,'Ukraine INN'!$B51,Ukraine!$Z$5:$Z$356)</f>
        <v>471</v>
      </c>
      <c r="D51" s="107">
        <f t="shared" ca="1" si="3"/>
        <v>18.642936596218021</v>
      </c>
      <c r="E51" s="107">
        <f t="shared" ca="1" si="4"/>
        <v>14.638487208008899</v>
      </c>
      <c r="F51" s="107">
        <f t="shared" ca="1" si="5"/>
        <v>8.6540600667408221</v>
      </c>
      <c r="G51" s="107">
        <f t="shared" ca="1" si="6"/>
        <v>14.638487208008899</v>
      </c>
      <c r="H51" s="115">
        <f>SUMIF(Ukraine!$B$5:$B$356,'Ukraine INN'!$B51,Ukraine!$AR$5:$AR$356)</f>
        <v>535</v>
      </c>
      <c r="I51" s="107">
        <f t="shared" ca="1" si="7"/>
        <v>8.8397212543553998</v>
      </c>
      <c r="J51" s="107">
        <f t="shared" ca="1" si="8"/>
        <v>14.745644599303136</v>
      </c>
      <c r="K51" s="107">
        <f t="shared" ca="1" si="9"/>
        <v>12.383275261324043</v>
      </c>
      <c r="L51" s="107">
        <f t="shared" ca="1" si="10"/>
        <v>13.564459930313589</v>
      </c>
      <c r="M51" s="107"/>
      <c r="N51" s="116">
        <f t="shared" ca="1" si="18"/>
        <v>87.808231368186881</v>
      </c>
      <c r="O51" s="116">
        <f t="shared" ca="1" si="11"/>
        <v>68.947274749721913</v>
      </c>
      <c r="P51" s="116">
        <f t="shared" ca="1" si="12"/>
        <v>40.76062291434927</v>
      </c>
      <c r="Q51" s="116">
        <f t="shared" ca="1" si="13"/>
        <v>68.947274749721913</v>
      </c>
      <c r="R51" s="116">
        <f t="shared" ca="1" si="14"/>
        <v>47.292508710801386</v>
      </c>
      <c r="S51" s="116">
        <f t="shared" ca="1" si="15"/>
        <v>78.889198606271762</v>
      </c>
      <c r="T51" s="116">
        <f t="shared" ca="1" si="16"/>
        <v>66.250522648083631</v>
      </c>
      <c r="U51" s="116">
        <f t="shared" ca="1" si="17"/>
        <v>72.569860627177704</v>
      </c>
      <c r="W51" s="109" t="s">
        <v>1547</v>
      </c>
      <c r="X51" s="78" t="s">
        <v>1548</v>
      </c>
      <c r="Y51" s="111">
        <v>20</v>
      </c>
      <c r="Z51" s="111">
        <v>20</v>
      </c>
      <c r="AA51" s="111">
        <v>10</v>
      </c>
      <c r="AB51" s="111">
        <v>20</v>
      </c>
      <c r="AE51" s="112" t="s">
        <v>1547</v>
      </c>
      <c r="AF51" s="119" t="s">
        <v>1548</v>
      </c>
      <c r="AG51" s="114">
        <v>9.0909090909090917</v>
      </c>
      <c r="AH51" s="114">
        <v>9.0909090909090917</v>
      </c>
      <c r="AI51" s="114">
        <v>9.0909090909090917</v>
      </c>
      <c r="AJ51" s="114">
        <v>9.0909090909090917</v>
      </c>
    </row>
    <row r="52" spans="1:36" x14ac:dyDescent="0.25">
      <c r="A52" s="103" t="s">
        <v>1114</v>
      </c>
      <c r="B52" s="104">
        <v>10.41</v>
      </c>
      <c r="C52" s="115">
        <f>SUMIF(Ukraine!$B$5:$B$356,'Ukraine INN'!$B52,Ukraine!$Z$5:$Z$356)</f>
        <v>0</v>
      </c>
      <c r="D52" s="107">
        <f t="shared" ca="1" si="3"/>
        <v>18.642936596218021</v>
      </c>
      <c r="E52" s="107">
        <f t="shared" ca="1" si="4"/>
        <v>14.638487208008899</v>
      </c>
      <c r="F52" s="107">
        <f t="shared" ca="1" si="5"/>
        <v>8.6540600667408221</v>
      </c>
      <c r="G52" s="107">
        <f t="shared" ca="1" si="6"/>
        <v>14.638487208008899</v>
      </c>
      <c r="H52" s="115">
        <f>SUMIF(Ukraine!$B$5:$B$356,'Ukraine INN'!$B52,Ukraine!$AR$5:$AR$356)</f>
        <v>0</v>
      </c>
      <c r="I52" s="107">
        <f t="shared" ca="1" si="7"/>
        <v>8.8397212543553998</v>
      </c>
      <c r="J52" s="107">
        <f t="shared" ca="1" si="8"/>
        <v>14.745644599303136</v>
      </c>
      <c r="K52" s="107">
        <f t="shared" ca="1" si="9"/>
        <v>12.383275261324043</v>
      </c>
      <c r="L52" s="107">
        <f t="shared" ca="1" si="10"/>
        <v>13.564459930313589</v>
      </c>
      <c r="M52" s="107"/>
      <c r="N52" s="116">
        <f t="shared" ca="1" si="18"/>
        <v>0</v>
      </c>
      <c r="O52" s="116">
        <f t="shared" ca="1" si="11"/>
        <v>0</v>
      </c>
      <c r="P52" s="116">
        <f t="shared" ca="1" si="12"/>
        <v>0</v>
      </c>
      <c r="Q52" s="116">
        <f t="shared" ca="1" si="13"/>
        <v>0</v>
      </c>
      <c r="R52" s="116">
        <f t="shared" ca="1" si="14"/>
        <v>0</v>
      </c>
      <c r="S52" s="116">
        <f t="shared" ca="1" si="15"/>
        <v>0</v>
      </c>
      <c r="T52" s="116">
        <f t="shared" ca="1" si="16"/>
        <v>0</v>
      </c>
      <c r="U52" s="116">
        <f t="shared" ca="1" si="17"/>
        <v>0</v>
      </c>
      <c r="W52" s="109" t="s">
        <v>1115</v>
      </c>
      <c r="X52" s="78" t="s">
        <v>1549</v>
      </c>
      <c r="Y52" s="111">
        <v>16.161616161616163</v>
      </c>
      <c r="Z52" s="111">
        <v>16.666666666666664</v>
      </c>
      <c r="AA52" s="111">
        <v>6.0606060606060606</v>
      </c>
      <c r="AB52" s="111">
        <v>17.171717171717169</v>
      </c>
      <c r="AE52" s="112" t="s">
        <v>1115</v>
      </c>
      <c r="AF52" s="119" t="s">
        <v>1549</v>
      </c>
      <c r="AG52" s="114">
        <v>14.124293785310735</v>
      </c>
      <c r="AH52" s="114">
        <v>19.209039548022599</v>
      </c>
      <c r="AI52" s="114">
        <v>12.994350282485875</v>
      </c>
      <c r="AJ52" s="114">
        <v>20.903954802259886</v>
      </c>
    </row>
    <row r="53" spans="1:36" x14ac:dyDescent="0.25">
      <c r="A53" s="103" t="s">
        <v>1547</v>
      </c>
      <c r="B53" s="104">
        <v>10.42</v>
      </c>
      <c r="C53" s="115">
        <f>SUMIF(Ukraine!$B$5:$B$356,'Ukraine INN'!$B53,Ukraine!$Z$5:$Z$356)</f>
        <v>0</v>
      </c>
      <c r="D53" s="107">
        <f t="shared" ca="1" si="3"/>
        <v>20</v>
      </c>
      <c r="E53" s="107">
        <f t="shared" ca="1" si="4"/>
        <v>20</v>
      </c>
      <c r="F53" s="107">
        <f t="shared" ca="1" si="5"/>
        <v>10</v>
      </c>
      <c r="G53" s="107">
        <f t="shared" ca="1" si="6"/>
        <v>20</v>
      </c>
      <c r="H53" s="115">
        <f>SUMIF(Ukraine!$B$5:$B$356,'Ukraine INN'!$B53,Ukraine!$AR$5:$AR$356)</f>
        <v>0</v>
      </c>
      <c r="I53" s="107">
        <f t="shared" ca="1" si="7"/>
        <v>9.0909090909090917</v>
      </c>
      <c r="J53" s="107">
        <f t="shared" ca="1" si="8"/>
        <v>9.0909090909090917</v>
      </c>
      <c r="K53" s="107">
        <f t="shared" ca="1" si="9"/>
        <v>9.0909090909090917</v>
      </c>
      <c r="L53" s="107">
        <f t="shared" ca="1" si="10"/>
        <v>9.0909090909090917</v>
      </c>
      <c r="M53" s="107"/>
      <c r="N53" s="116">
        <f t="shared" ca="1" si="18"/>
        <v>0</v>
      </c>
      <c r="O53" s="116">
        <f t="shared" ca="1" si="11"/>
        <v>0</v>
      </c>
      <c r="P53" s="116">
        <f t="shared" ca="1" si="12"/>
        <v>0</v>
      </c>
      <c r="Q53" s="116">
        <f t="shared" ca="1" si="13"/>
        <v>0</v>
      </c>
      <c r="R53" s="116">
        <f t="shared" ca="1" si="14"/>
        <v>0</v>
      </c>
      <c r="S53" s="116">
        <f t="shared" ca="1" si="15"/>
        <v>0</v>
      </c>
      <c r="T53" s="116">
        <f t="shared" ca="1" si="16"/>
        <v>0</v>
      </c>
      <c r="U53" s="116">
        <f t="shared" ca="1" si="17"/>
        <v>0</v>
      </c>
      <c r="W53" s="109" t="s">
        <v>1550</v>
      </c>
      <c r="X53" s="78" t="s">
        <v>1551</v>
      </c>
      <c r="Y53" s="111">
        <v>16.022099447513813</v>
      </c>
      <c r="Z53" s="111">
        <v>15.469613259668508</v>
      </c>
      <c r="AA53" s="111">
        <v>6.0773480662983426</v>
      </c>
      <c r="AB53" s="111">
        <v>16.574585635359114</v>
      </c>
      <c r="AE53" s="112" t="s">
        <v>1550</v>
      </c>
      <c r="AF53" s="119" t="s">
        <v>1551</v>
      </c>
      <c r="AG53" s="114">
        <v>13.253012048192772</v>
      </c>
      <c r="AH53" s="114">
        <v>19.277108433734941</v>
      </c>
      <c r="AI53" s="114">
        <v>13.253012048192772</v>
      </c>
      <c r="AJ53" s="114">
        <v>20.481927710843372</v>
      </c>
    </row>
    <row r="54" spans="1:36" x14ac:dyDescent="0.25">
      <c r="A54" s="103" t="s">
        <v>1115</v>
      </c>
      <c r="B54" s="104">
        <v>10.5</v>
      </c>
      <c r="C54" s="115">
        <f>SUMIF(Ukraine!$B$5:$B$356,'Ukraine INN'!$B54,Ukraine!$Z$5:$Z$356)</f>
        <v>401</v>
      </c>
      <c r="D54" s="107">
        <f t="shared" ca="1" si="3"/>
        <v>16.161616161616163</v>
      </c>
      <c r="E54" s="107">
        <f t="shared" ca="1" si="4"/>
        <v>16.666666666666664</v>
      </c>
      <c r="F54" s="107">
        <f t="shared" ca="1" si="5"/>
        <v>6.0606060606060606</v>
      </c>
      <c r="G54" s="107">
        <f t="shared" ca="1" si="6"/>
        <v>17.171717171717169</v>
      </c>
      <c r="H54" s="115">
        <f>SUMIF(Ukraine!$B$5:$B$356,'Ukraine INN'!$B54,Ukraine!$AR$5:$AR$356)</f>
        <v>355</v>
      </c>
      <c r="I54" s="107">
        <f t="shared" ca="1" si="7"/>
        <v>14.124293785310735</v>
      </c>
      <c r="J54" s="107">
        <f t="shared" ca="1" si="8"/>
        <v>19.209039548022599</v>
      </c>
      <c r="K54" s="107">
        <f t="shared" ca="1" si="9"/>
        <v>12.994350282485875</v>
      </c>
      <c r="L54" s="107">
        <f t="shared" ca="1" si="10"/>
        <v>20.903954802259886</v>
      </c>
      <c r="M54" s="107"/>
      <c r="N54" s="116">
        <f t="shared" ca="1" si="18"/>
        <v>64.808080808080817</v>
      </c>
      <c r="O54" s="116">
        <f t="shared" ca="1" si="11"/>
        <v>66.833333333333314</v>
      </c>
      <c r="P54" s="116">
        <f t="shared" ca="1" si="12"/>
        <v>24.303030303030305</v>
      </c>
      <c r="Q54" s="116">
        <f t="shared" ca="1" si="13"/>
        <v>68.85858585858584</v>
      </c>
      <c r="R54" s="116">
        <f t="shared" ca="1" si="14"/>
        <v>50.141242937853107</v>
      </c>
      <c r="S54" s="116">
        <f t="shared" ca="1" si="15"/>
        <v>68.192090395480221</v>
      </c>
      <c r="T54" s="116">
        <f t="shared" ca="1" si="16"/>
        <v>46.129943502824858</v>
      </c>
      <c r="U54" s="116">
        <f t="shared" ca="1" si="17"/>
        <v>74.209039548022588</v>
      </c>
      <c r="W54" s="109" t="s">
        <v>1552</v>
      </c>
      <c r="X54" s="78" t="s">
        <v>1553</v>
      </c>
      <c r="Y54" s="111">
        <v>17.647058823529413</v>
      </c>
      <c r="Z54" s="111">
        <v>29.411764705882355</v>
      </c>
      <c r="AA54" s="111">
        <v>5.8823529411764701</v>
      </c>
      <c r="AB54" s="111">
        <v>23.52941176470588</v>
      </c>
      <c r="AE54" s="112" t="s">
        <v>1552</v>
      </c>
      <c r="AF54" s="119" t="s">
        <v>1553</v>
      </c>
      <c r="AG54" s="114">
        <v>27.27272727272727</v>
      </c>
      <c r="AH54" s="114">
        <v>18.181818181818183</v>
      </c>
      <c r="AI54" s="114">
        <v>9.0909090909090917</v>
      </c>
      <c r="AJ54" s="114">
        <v>27.27272727272727</v>
      </c>
    </row>
    <row r="55" spans="1:36" x14ac:dyDescent="0.25">
      <c r="A55" s="103" t="s">
        <v>1550</v>
      </c>
      <c r="B55" s="104">
        <v>10.51</v>
      </c>
      <c r="C55" s="115">
        <f>SUMIF(Ukraine!$B$5:$B$356,'Ukraine INN'!$B55,Ukraine!$Z$5:$Z$356)</f>
        <v>0</v>
      </c>
      <c r="D55" s="107">
        <f t="shared" ca="1" si="3"/>
        <v>16.022099447513813</v>
      </c>
      <c r="E55" s="107">
        <f t="shared" ca="1" si="4"/>
        <v>15.469613259668508</v>
      </c>
      <c r="F55" s="107">
        <f t="shared" ca="1" si="5"/>
        <v>6.0773480662983426</v>
      </c>
      <c r="G55" s="107">
        <f t="shared" ca="1" si="6"/>
        <v>16.574585635359114</v>
      </c>
      <c r="H55" s="115">
        <f>SUMIF(Ukraine!$B$5:$B$356,'Ukraine INN'!$B55,Ukraine!$AR$5:$AR$356)</f>
        <v>0</v>
      </c>
      <c r="I55" s="107">
        <f t="shared" ca="1" si="7"/>
        <v>13.253012048192772</v>
      </c>
      <c r="J55" s="107">
        <f t="shared" ca="1" si="8"/>
        <v>19.277108433734941</v>
      </c>
      <c r="K55" s="107">
        <f t="shared" ca="1" si="9"/>
        <v>13.253012048192772</v>
      </c>
      <c r="L55" s="107">
        <f t="shared" ca="1" si="10"/>
        <v>20.481927710843372</v>
      </c>
      <c r="M55" s="107"/>
      <c r="N55" s="116">
        <f t="shared" ca="1" si="18"/>
        <v>0</v>
      </c>
      <c r="O55" s="116">
        <f t="shared" ca="1" si="11"/>
        <v>0</v>
      </c>
      <c r="P55" s="116">
        <f t="shared" ca="1" si="12"/>
        <v>0</v>
      </c>
      <c r="Q55" s="116">
        <f t="shared" ca="1" si="13"/>
        <v>0</v>
      </c>
      <c r="R55" s="116">
        <f t="shared" ca="1" si="14"/>
        <v>0</v>
      </c>
      <c r="S55" s="116">
        <f t="shared" ca="1" si="15"/>
        <v>0</v>
      </c>
      <c r="T55" s="116">
        <f t="shared" ca="1" si="16"/>
        <v>0</v>
      </c>
      <c r="U55" s="116">
        <f t="shared" ca="1" si="17"/>
        <v>0</v>
      </c>
      <c r="W55" s="109" t="s">
        <v>1116</v>
      </c>
      <c r="X55" s="78" t="s">
        <v>1554</v>
      </c>
      <c r="Y55" s="111">
        <v>3.664921465968586</v>
      </c>
      <c r="Z55" s="111">
        <v>8.3769633507853403</v>
      </c>
      <c r="AA55" s="111">
        <v>6.8062827225130889</v>
      </c>
      <c r="AB55" s="111">
        <v>9.4240837696335085</v>
      </c>
      <c r="AE55" s="112" t="s">
        <v>1116</v>
      </c>
      <c r="AF55" s="119" t="s">
        <v>1554</v>
      </c>
      <c r="AG55" s="114">
        <v>4.0404040404040407</v>
      </c>
      <c r="AH55" s="114">
        <v>11.111111111111111</v>
      </c>
      <c r="AI55" s="114">
        <v>10.606060606060606</v>
      </c>
      <c r="AJ55" s="114">
        <v>9.5959595959595951</v>
      </c>
    </row>
    <row r="56" spans="1:36" x14ac:dyDescent="0.25">
      <c r="A56" s="103" t="s">
        <v>1552</v>
      </c>
      <c r="B56" s="104">
        <v>10.52</v>
      </c>
      <c r="C56" s="115">
        <f>SUMIF(Ukraine!$B$5:$B$356,'Ukraine INN'!$B56,Ukraine!$Z$5:$Z$356)</f>
        <v>0</v>
      </c>
      <c r="D56" s="107">
        <f t="shared" ca="1" si="3"/>
        <v>17.647058823529413</v>
      </c>
      <c r="E56" s="107">
        <f t="shared" ca="1" si="4"/>
        <v>29.411764705882355</v>
      </c>
      <c r="F56" s="107">
        <f t="shared" ca="1" si="5"/>
        <v>5.8823529411764701</v>
      </c>
      <c r="G56" s="107">
        <f t="shared" ca="1" si="6"/>
        <v>23.52941176470588</v>
      </c>
      <c r="H56" s="115">
        <f>SUMIF(Ukraine!$B$5:$B$356,'Ukraine INN'!$B56,Ukraine!$AR$5:$AR$356)</f>
        <v>0</v>
      </c>
      <c r="I56" s="107">
        <f t="shared" ca="1" si="7"/>
        <v>27.27272727272727</v>
      </c>
      <c r="J56" s="107">
        <f t="shared" ca="1" si="8"/>
        <v>18.181818181818183</v>
      </c>
      <c r="K56" s="107">
        <f t="shared" ca="1" si="9"/>
        <v>9.0909090909090917</v>
      </c>
      <c r="L56" s="107">
        <f t="shared" ca="1" si="10"/>
        <v>27.27272727272727</v>
      </c>
      <c r="M56" s="107"/>
      <c r="N56" s="116">
        <f t="shared" ca="1" si="18"/>
        <v>0</v>
      </c>
      <c r="O56" s="116">
        <f t="shared" ca="1" si="11"/>
        <v>0</v>
      </c>
      <c r="P56" s="116">
        <f t="shared" ca="1" si="12"/>
        <v>0</v>
      </c>
      <c r="Q56" s="116">
        <f t="shared" ca="1" si="13"/>
        <v>0</v>
      </c>
      <c r="R56" s="116">
        <f t="shared" ca="1" si="14"/>
        <v>0</v>
      </c>
      <c r="S56" s="116">
        <f t="shared" ca="1" si="15"/>
        <v>0</v>
      </c>
      <c r="T56" s="116">
        <f t="shared" ca="1" si="16"/>
        <v>0</v>
      </c>
      <c r="U56" s="116">
        <f t="shared" ca="1" si="17"/>
        <v>0</v>
      </c>
      <c r="W56" s="109" t="s">
        <v>1555</v>
      </c>
      <c r="X56" s="78" t="s">
        <v>1556</v>
      </c>
      <c r="Y56" s="111">
        <v>3.9106145251396649</v>
      </c>
      <c r="Z56" s="111">
        <v>7.2625698324022352</v>
      </c>
      <c r="AA56" s="111">
        <v>6.7039106145251397</v>
      </c>
      <c r="AB56" s="111">
        <v>9.4972067039106136</v>
      </c>
      <c r="AE56" s="112" t="s">
        <v>1555</v>
      </c>
      <c r="AF56" s="119" t="s">
        <v>1556</v>
      </c>
      <c r="AG56" s="114">
        <v>4.1884816753926701</v>
      </c>
      <c r="AH56" s="114">
        <v>10.99476439790576</v>
      </c>
      <c r="AI56" s="114">
        <v>10.99476439790576</v>
      </c>
      <c r="AJ56" s="114">
        <v>9.9476439790575917</v>
      </c>
    </row>
    <row r="57" spans="1:36" x14ac:dyDescent="0.25">
      <c r="A57" s="103" t="s">
        <v>1116</v>
      </c>
      <c r="B57" s="104">
        <v>10.6</v>
      </c>
      <c r="C57" s="115">
        <f>SUMIF(Ukraine!$B$5:$B$356,'Ukraine INN'!$B57,Ukraine!$Z$5:$Z$356)</f>
        <v>657</v>
      </c>
      <c r="D57" s="107">
        <f t="shared" ca="1" si="3"/>
        <v>3.664921465968586</v>
      </c>
      <c r="E57" s="107">
        <f t="shared" ca="1" si="4"/>
        <v>8.3769633507853403</v>
      </c>
      <c r="F57" s="107">
        <f t="shared" ca="1" si="5"/>
        <v>6.8062827225130889</v>
      </c>
      <c r="G57" s="107">
        <f t="shared" ca="1" si="6"/>
        <v>9.4240837696335085</v>
      </c>
      <c r="H57" s="115">
        <f>SUMIF(Ukraine!$B$5:$B$356,'Ukraine INN'!$B57,Ukraine!$AR$5:$AR$356)</f>
        <v>651</v>
      </c>
      <c r="I57" s="107">
        <f t="shared" ca="1" si="7"/>
        <v>4.0404040404040407</v>
      </c>
      <c r="J57" s="107">
        <f t="shared" ca="1" si="8"/>
        <v>11.111111111111111</v>
      </c>
      <c r="K57" s="107">
        <f t="shared" ca="1" si="9"/>
        <v>10.606060606060606</v>
      </c>
      <c r="L57" s="107">
        <f t="shared" ca="1" si="10"/>
        <v>9.5959595959595951</v>
      </c>
      <c r="M57" s="107"/>
      <c r="N57" s="116">
        <f t="shared" ca="1" si="18"/>
        <v>24.078534031413611</v>
      </c>
      <c r="O57" s="116">
        <f t="shared" ca="1" si="11"/>
        <v>55.03664921465969</v>
      </c>
      <c r="P57" s="116">
        <f t="shared" ca="1" si="12"/>
        <v>44.717277486910994</v>
      </c>
      <c r="Q57" s="116">
        <f t="shared" ca="1" si="13"/>
        <v>61.916230366492151</v>
      </c>
      <c r="R57" s="116">
        <f t="shared" ca="1" si="14"/>
        <v>26.303030303030305</v>
      </c>
      <c r="S57" s="116">
        <f t="shared" ca="1" si="15"/>
        <v>72.333333333333329</v>
      </c>
      <c r="T57" s="116">
        <f t="shared" ca="1" si="16"/>
        <v>69.045454545454533</v>
      </c>
      <c r="U57" s="116">
        <f t="shared" ca="1" si="17"/>
        <v>62.469696969696969</v>
      </c>
      <c r="W57" s="109" t="s">
        <v>1557</v>
      </c>
      <c r="X57" s="78" t="s">
        <v>1558</v>
      </c>
      <c r="Y57" s="118" t="s">
        <v>1486</v>
      </c>
      <c r="Z57" s="111">
        <v>25</v>
      </c>
      <c r="AA57" s="111">
        <v>8.3333333333333321</v>
      </c>
      <c r="AB57" s="111">
        <v>8.3333333333333321</v>
      </c>
      <c r="AE57" s="112" t="s">
        <v>1557</v>
      </c>
      <c r="AF57" s="119" t="s">
        <v>1558</v>
      </c>
      <c r="AG57" s="120" t="s">
        <v>1486</v>
      </c>
      <c r="AH57" s="114">
        <v>14.285714285714285</v>
      </c>
      <c r="AI57" s="120" t="s">
        <v>1486</v>
      </c>
      <c r="AJ57" s="120" t="s">
        <v>1486</v>
      </c>
    </row>
    <row r="58" spans="1:36" x14ac:dyDescent="0.25">
      <c r="A58" s="103" t="s">
        <v>1555</v>
      </c>
      <c r="B58" s="104">
        <v>10.61</v>
      </c>
      <c r="C58" s="115">
        <f>SUMIF(Ukraine!$B$5:$B$356,'Ukraine INN'!$B58,Ukraine!$Z$5:$Z$356)</f>
        <v>0</v>
      </c>
      <c r="D58" s="107">
        <f t="shared" ca="1" si="3"/>
        <v>3.9106145251396649</v>
      </c>
      <c r="E58" s="107">
        <f t="shared" ca="1" si="4"/>
        <v>7.2625698324022352</v>
      </c>
      <c r="F58" s="107">
        <f t="shared" ca="1" si="5"/>
        <v>6.7039106145251397</v>
      </c>
      <c r="G58" s="107">
        <f t="shared" ca="1" si="6"/>
        <v>9.4972067039106136</v>
      </c>
      <c r="H58" s="115">
        <f>SUMIF(Ukraine!$B$5:$B$356,'Ukraine INN'!$B58,Ukraine!$AR$5:$AR$356)</f>
        <v>0</v>
      </c>
      <c r="I58" s="107">
        <f t="shared" ca="1" si="7"/>
        <v>4.1884816753926701</v>
      </c>
      <c r="J58" s="107">
        <f t="shared" ca="1" si="8"/>
        <v>10.99476439790576</v>
      </c>
      <c r="K58" s="107">
        <f t="shared" ca="1" si="9"/>
        <v>10.99476439790576</v>
      </c>
      <c r="L58" s="107">
        <f t="shared" ca="1" si="10"/>
        <v>9.9476439790575917</v>
      </c>
      <c r="M58" s="107"/>
      <c r="N58" s="116">
        <f t="shared" ca="1" si="18"/>
        <v>0</v>
      </c>
      <c r="O58" s="116">
        <f t="shared" ca="1" si="11"/>
        <v>0</v>
      </c>
      <c r="P58" s="116">
        <f t="shared" ca="1" si="12"/>
        <v>0</v>
      </c>
      <c r="Q58" s="116">
        <f t="shared" ca="1" si="13"/>
        <v>0</v>
      </c>
      <c r="R58" s="116">
        <f t="shared" ca="1" si="14"/>
        <v>0</v>
      </c>
      <c r="S58" s="116">
        <f t="shared" ca="1" si="15"/>
        <v>0</v>
      </c>
      <c r="T58" s="116">
        <f t="shared" ca="1" si="16"/>
        <v>0</v>
      </c>
      <c r="U58" s="116">
        <f t="shared" ca="1" si="17"/>
        <v>0</v>
      </c>
      <c r="W58" s="109" t="s">
        <v>1117</v>
      </c>
      <c r="X58" s="78" t="s">
        <v>1559</v>
      </c>
      <c r="Y58" s="111">
        <v>9.7847358121330714</v>
      </c>
      <c r="Z58" s="111">
        <v>8.2191780821917799</v>
      </c>
      <c r="AA58" s="111">
        <v>3.3268101761252442</v>
      </c>
      <c r="AB58" s="111">
        <v>9.5890410958904102</v>
      </c>
      <c r="AE58" s="112" t="s">
        <v>1117</v>
      </c>
      <c r="AF58" s="119" t="s">
        <v>1559</v>
      </c>
      <c r="AG58" s="114">
        <v>10.089686098654708</v>
      </c>
      <c r="AH58" s="114">
        <v>14.125560538116591</v>
      </c>
      <c r="AI58" s="114">
        <v>7.8475336322869964</v>
      </c>
      <c r="AJ58" s="114">
        <v>17.264573991031391</v>
      </c>
    </row>
    <row r="59" spans="1:36" x14ac:dyDescent="0.25">
      <c r="A59" s="103" t="s">
        <v>1557</v>
      </c>
      <c r="B59" s="104">
        <v>10.62</v>
      </c>
      <c r="C59" s="115">
        <f>SUMIF(Ukraine!$B$5:$B$356,'Ukraine INN'!$B59,Ukraine!$Z$5:$Z$356)</f>
        <v>0</v>
      </c>
      <c r="D59" s="107">
        <f t="shared" ca="1" si="3"/>
        <v>0</v>
      </c>
      <c r="E59" s="107">
        <f t="shared" ca="1" si="4"/>
        <v>25</v>
      </c>
      <c r="F59" s="107">
        <f t="shared" ca="1" si="5"/>
        <v>8.3333333333333321</v>
      </c>
      <c r="G59" s="107">
        <f t="shared" ca="1" si="6"/>
        <v>8.3333333333333321</v>
      </c>
      <c r="H59" s="115">
        <f>SUMIF(Ukraine!$B$5:$B$356,'Ukraine INN'!$B59,Ukraine!$AR$5:$AR$356)</f>
        <v>0</v>
      </c>
      <c r="I59" s="107">
        <f t="shared" ca="1" si="7"/>
        <v>0</v>
      </c>
      <c r="J59" s="107">
        <f t="shared" ca="1" si="8"/>
        <v>14.285714285714285</v>
      </c>
      <c r="K59" s="107">
        <f t="shared" ca="1" si="9"/>
        <v>0</v>
      </c>
      <c r="L59" s="107">
        <f t="shared" ca="1" si="10"/>
        <v>0</v>
      </c>
      <c r="M59" s="107"/>
      <c r="N59" s="116">
        <f t="shared" ca="1" si="18"/>
        <v>0</v>
      </c>
      <c r="O59" s="116">
        <f t="shared" ca="1" si="11"/>
        <v>0</v>
      </c>
      <c r="P59" s="116">
        <f t="shared" ca="1" si="12"/>
        <v>0</v>
      </c>
      <c r="Q59" s="116">
        <f t="shared" ca="1" si="13"/>
        <v>0</v>
      </c>
      <c r="R59" s="116">
        <f t="shared" ca="1" si="14"/>
        <v>0</v>
      </c>
      <c r="S59" s="116">
        <f t="shared" ca="1" si="15"/>
        <v>0</v>
      </c>
      <c r="T59" s="116">
        <f t="shared" ca="1" si="16"/>
        <v>0</v>
      </c>
      <c r="U59" s="116">
        <f t="shared" ca="1" si="17"/>
        <v>0</v>
      </c>
      <c r="W59" s="109" t="s">
        <v>1560</v>
      </c>
      <c r="X59" s="78" t="s">
        <v>1561</v>
      </c>
      <c r="Y59" s="111">
        <v>6.8241469816272966</v>
      </c>
      <c r="Z59" s="111">
        <v>6.5616797900262469</v>
      </c>
      <c r="AA59" s="111">
        <v>2.3622047244094486</v>
      </c>
      <c r="AB59" s="111">
        <v>7.8740157480314963</v>
      </c>
      <c r="AE59" s="112" t="s">
        <v>1560</v>
      </c>
      <c r="AF59" s="119" t="s">
        <v>1561</v>
      </c>
      <c r="AG59" s="114">
        <v>8.125</v>
      </c>
      <c r="AH59" s="114">
        <v>12.5</v>
      </c>
      <c r="AI59" s="114">
        <v>6.25</v>
      </c>
      <c r="AJ59" s="114">
        <v>15.312500000000002</v>
      </c>
    </row>
    <row r="60" spans="1:36" x14ac:dyDescent="0.25">
      <c r="A60" s="103" t="s">
        <v>1117</v>
      </c>
      <c r="B60" s="104">
        <v>10.7</v>
      </c>
      <c r="C60" s="115">
        <f>SUMIF(Ukraine!$B$5:$B$356,'Ukraine INN'!$B60,Ukraine!$Z$5:$Z$356)</f>
        <v>1158</v>
      </c>
      <c r="D60" s="107">
        <f t="shared" ca="1" si="3"/>
        <v>9.7847358121330714</v>
      </c>
      <c r="E60" s="107">
        <f t="shared" ca="1" si="4"/>
        <v>8.2191780821917799</v>
      </c>
      <c r="F60" s="107">
        <f t="shared" ca="1" si="5"/>
        <v>3.3268101761252442</v>
      </c>
      <c r="G60" s="107">
        <f t="shared" ca="1" si="6"/>
        <v>9.5890410958904102</v>
      </c>
      <c r="H60" s="115">
        <f>SUMIF(Ukraine!$B$5:$B$356,'Ukraine INN'!$B60,Ukraine!$AR$5:$AR$356)</f>
        <v>1007</v>
      </c>
      <c r="I60" s="107">
        <f t="shared" ca="1" si="7"/>
        <v>10.089686098654708</v>
      </c>
      <c r="J60" s="107">
        <f t="shared" ca="1" si="8"/>
        <v>14.125560538116591</v>
      </c>
      <c r="K60" s="107">
        <f t="shared" ca="1" si="9"/>
        <v>7.8475336322869964</v>
      </c>
      <c r="L60" s="107">
        <f t="shared" ca="1" si="10"/>
        <v>17.264573991031391</v>
      </c>
      <c r="M60" s="107"/>
      <c r="N60" s="116">
        <f t="shared" ca="1" si="18"/>
        <v>113.30724070450097</v>
      </c>
      <c r="O60" s="116">
        <f t="shared" ca="1" si="11"/>
        <v>95.178082191780817</v>
      </c>
      <c r="P60" s="116">
        <f t="shared" ca="1" si="12"/>
        <v>38.524461839530332</v>
      </c>
      <c r="Q60" s="116">
        <f t="shared" ca="1" si="13"/>
        <v>111.04109589041096</v>
      </c>
      <c r="R60" s="116">
        <f t="shared" ca="1" si="14"/>
        <v>101.60313901345292</v>
      </c>
      <c r="S60" s="116">
        <f t="shared" ca="1" si="15"/>
        <v>142.24439461883406</v>
      </c>
      <c r="T60" s="116">
        <f t="shared" ca="1" si="16"/>
        <v>79.02466367713005</v>
      </c>
      <c r="U60" s="116">
        <f t="shared" ca="1" si="17"/>
        <v>173.85426008968611</v>
      </c>
      <c r="W60" s="109" t="s">
        <v>1562</v>
      </c>
      <c r="X60" s="78" t="s">
        <v>1563</v>
      </c>
      <c r="Y60" s="111">
        <v>17.699115044247787</v>
      </c>
      <c r="Z60" s="111">
        <v>11.504424778761061</v>
      </c>
      <c r="AA60" s="111">
        <v>7.0796460176991154</v>
      </c>
      <c r="AB60" s="111">
        <v>15.929203539823009</v>
      </c>
      <c r="AE60" s="112" t="s">
        <v>1562</v>
      </c>
      <c r="AF60" s="119" t="s">
        <v>1563</v>
      </c>
      <c r="AG60" s="114">
        <v>15.596330275229359</v>
      </c>
      <c r="AH60" s="114">
        <v>18.348623853211009</v>
      </c>
      <c r="AI60" s="114">
        <v>12.844036697247708</v>
      </c>
      <c r="AJ60" s="114">
        <v>22.935779816513762</v>
      </c>
    </row>
    <row r="61" spans="1:36" x14ac:dyDescent="0.25">
      <c r="A61" s="103" t="s">
        <v>1564</v>
      </c>
      <c r="B61" s="104">
        <v>10.71</v>
      </c>
      <c r="C61" s="115">
        <f>SUMIF(Ukraine!$B$5:$B$356,'Ukraine INN'!$B61,Ukraine!$Z$5:$Z$356)</f>
        <v>0</v>
      </c>
      <c r="D61" s="107">
        <f t="shared" ca="1" si="3"/>
        <v>0</v>
      </c>
      <c r="E61" s="107">
        <f t="shared" ca="1" si="4"/>
        <v>0</v>
      </c>
      <c r="F61" s="107">
        <f t="shared" ca="1" si="5"/>
        <v>0</v>
      </c>
      <c r="G61" s="107">
        <f t="shared" ca="1" si="6"/>
        <v>0</v>
      </c>
      <c r="H61" s="115">
        <f>SUMIF(Ukraine!$B$5:$B$356,'Ukraine INN'!$B61,Ukraine!$AR$5:$AR$356)</f>
        <v>0</v>
      </c>
      <c r="I61" s="107">
        <f t="shared" ca="1" si="7"/>
        <v>0</v>
      </c>
      <c r="J61" s="107">
        <f t="shared" ca="1" si="8"/>
        <v>0</v>
      </c>
      <c r="K61" s="107">
        <f t="shared" ca="1" si="9"/>
        <v>0</v>
      </c>
      <c r="L61" s="107">
        <f t="shared" ca="1" si="10"/>
        <v>0</v>
      </c>
      <c r="M61" s="107"/>
      <c r="N61" s="116">
        <f t="shared" ca="1" si="18"/>
        <v>0</v>
      </c>
      <c r="O61" s="116">
        <f t="shared" ca="1" si="11"/>
        <v>0</v>
      </c>
      <c r="P61" s="116">
        <f t="shared" ca="1" si="12"/>
        <v>0</v>
      </c>
      <c r="Q61" s="116">
        <f t="shared" ca="1" si="13"/>
        <v>0</v>
      </c>
      <c r="R61" s="116">
        <f t="shared" ca="1" si="14"/>
        <v>0</v>
      </c>
      <c r="S61" s="116">
        <f t="shared" ca="1" si="15"/>
        <v>0</v>
      </c>
      <c r="T61" s="116">
        <f t="shared" ca="1" si="16"/>
        <v>0</v>
      </c>
      <c r="U61" s="116">
        <f t="shared" ca="1" si="17"/>
        <v>0</v>
      </c>
      <c r="W61" s="109" t="s">
        <v>1565</v>
      </c>
      <c r="X61" s="78" t="s">
        <v>1566</v>
      </c>
      <c r="Y61" s="111">
        <v>23.52941176470588</v>
      </c>
      <c r="Z61" s="111">
        <v>23.52941176470588</v>
      </c>
      <c r="AA61" s="118" t="s">
        <v>1486</v>
      </c>
      <c r="AB61" s="111">
        <v>5.8823529411764701</v>
      </c>
      <c r="AE61" s="112" t="s">
        <v>1565</v>
      </c>
      <c r="AF61" s="119" t="s">
        <v>1566</v>
      </c>
      <c r="AG61" s="114">
        <v>11.76470588235294</v>
      </c>
      <c r="AH61" s="114">
        <v>17.647058823529413</v>
      </c>
      <c r="AI61" s="120">
        <v>5.8823529411764701</v>
      </c>
      <c r="AJ61" s="114">
        <v>17.647058823529413</v>
      </c>
    </row>
    <row r="62" spans="1:36" x14ac:dyDescent="0.25">
      <c r="A62" s="103" t="s">
        <v>1567</v>
      </c>
      <c r="B62" s="104">
        <v>10.72</v>
      </c>
      <c r="C62" s="115">
        <f>SUMIF(Ukraine!$B$5:$B$356,'Ukraine INN'!$B62,Ukraine!$Z$5:$Z$356)</f>
        <v>0</v>
      </c>
      <c r="D62" s="107">
        <f t="shared" ca="1" si="3"/>
        <v>0</v>
      </c>
      <c r="E62" s="107">
        <f t="shared" ca="1" si="4"/>
        <v>0</v>
      </c>
      <c r="F62" s="107">
        <f t="shared" ca="1" si="5"/>
        <v>0</v>
      </c>
      <c r="G62" s="107">
        <f t="shared" ca="1" si="6"/>
        <v>0</v>
      </c>
      <c r="H62" s="115">
        <f>SUMIF(Ukraine!$B$5:$B$356,'Ukraine INN'!$B62,Ukraine!$AR$5:$AR$356)</f>
        <v>0</v>
      </c>
      <c r="I62" s="107">
        <f t="shared" ca="1" si="7"/>
        <v>0</v>
      </c>
      <c r="J62" s="107">
        <f t="shared" ca="1" si="8"/>
        <v>0</v>
      </c>
      <c r="K62" s="107">
        <f t="shared" ca="1" si="9"/>
        <v>0</v>
      </c>
      <c r="L62" s="107">
        <f t="shared" ca="1" si="10"/>
        <v>0</v>
      </c>
      <c r="M62" s="107"/>
      <c r="N62" s="116">
        <f t="shared" ca="1" si="18"/>
        <v>0</v>
      </c>
      <c r="O62" s="116">
        <f t="shared" ca="1" si="11"/>
        <v>0</v>
      </c>
      <c r="P62" s="116">
        <f t="shared" ca="1" si="12"/>
        <v>0</v>
      </c>
      <c r="Q62" s="116">
        <f t="shared" ca="1" si="13"/>
        <v>0</v>
      </c>
      <c r="R62" s="116">
        <f t="shared" ca="1" si="14"/>
        <v>0</v>
      </c>
      <c r="S62" s="116">
        <f t="shared" ca="1" si="15"/>
        <v>0</v>
      </c>
      <c r="T62" s="116">
        <f t="shared" ca="1" si="16"/>
        <v>0</v>
      </c>
      <c r="U62" s="116">
        <f t="shared" ca="1" si="17"/>
        <v>0</v>
      </c>
      <c r="W62" s="109" t="s">
        <v>1118</v>
      </c>
      <c r="X62" s="78" t="s">
        <v>1568</v>
      </c>
      <c r="Y62" s="111">
        <v>16.245487364620939</v>
      </c>
      <c r="Z62" s="111">
        <v>16.967509025270758</v>
      </c>
      <c r="AA62" s="111">
        <v>7.2202166064981945</v>
      </c>
      <c r="AB62" s="111">
        <v>20.577617328519857</v>
      </c>
      <c r="AE62" s="112" t="s">
        <v>1118</v>
      </c>
      <c r="AF62" s="119" t="s">
        <v>1568</v>
      </c>
      <c r="AG62" s="114">
        <v>11.627906976744185</v>
      </c>
      <c r="AH62" s="114">
        <v>17.829457364341085</v>
      </c>
      <c r="AI62" s="114">
        <v>9.6899224806201563</v>
      </c>
      <c r="AJ62" s="114">
        <v>19.767441860465116</v>
      </c>
    </row>
    <row r="63" spans="1:36" x14ac:dyDescent="0.25">
      <c r="A63" s="103" t="s">
        <v>1565</v>
      </c>
      <c r="B63" s="104">
        <v>10.73</v>
      </c>
      <c r="C63" s="115">
        <f>SUMIF(Ukraine!$B$5:$B$356,'Ukraine INN'!$B63,Ukraine!$Z$5:$Z$356)</f>
        <v>0</v>
      </c>
      <c r="D63" s="107">
        <f t="shared" ca="1" si="3"/>
        <v>23.52941176470588</v>
      </c>
      <c r="E63" s="107">
        <f t="shared" ca="1" si="4"/>
        <v>23.52941176470588</v>
      </c>
      <c r="F63" s="107">
        <f t="shared" ca="1" si="5"/>
        <v>0</v>
      </c>
      <c r="G63" s="107">
        <f t="shared" ca="1" si="6"/>
        <v>5.8823529411764701</v>
      </c>
      <c r="H63" s="115">
        <f>SUMIF(Ukraine!$B$5:$B$356,'Ukraine INN'!$B63,Ukraine!$AR$5:$AR$356)</f>
        <v>0</v>
      </c>
      <c r="I63" s="107">
        <f t="shared" ca="1" si="7"/>
        <v>11.76470588235294</v>
      </c>
      <c r="J63" s="107">
        <f t="shared" ca="1" si="8"/>
        <v>17.647058823529413</v>
      </c>
      <c r="K63" s="107">
        <f t="shared" ca="1" si="9"/>
        <v>5.8823529411764701</v>
      </c>
      <c r="L63" s="107">
        <f t="shared" ca="1" si="10"/>
        <v>17.647058823529413</v>
      </c>
      <c r="M63" s="107"/>
      <c r="N63" s="116">
        <f t="shared" ca="1" si="18"/>
        <v>0</v>
      </c>
      <c r="O63" s="116">
        <f t="shared" ca="1" si="11"/>
        <v>0</v>
      </c>
      <c r="P63" s="116">
        <f t="shared" ca="1" si="12"/>
        <v>0</v>
      </c>
      <c r="Q63" s="116">
        <f t="shared" ca="1" si="13"/>
        <v>0</v>
      </c>
      <c r="R63" s="116">
        <f t="shared" ca="1" si="14"/>
        <v>0</v>
      </c>
      <c r="S63" s="116">
        <f t="shared" ca="1" si="15"/>
        <v>0</v>
      </c>
      <c r="T63" s="116">
        <f t="shared" ca="1" si="16"/>
        <v>0</v>
      </c>
      <c r="U63" s="116">
        <f t="shared" ca="1" si="17"/>
        <v>0</v>
      </c>
      <c r="W63" s="109" t="s">
        <v>1569</v>
      </c>
      <c r="X63" s="78" t="s">
        <v>1570</v>
      </c>
      <c r="Y63" s="111">
        <v>5.6603773584905666</v>
      </c>
      <c r="Z63" s="111">
        <v>11.320754716981133</v>
      </c>
      <c r="AA63" s="111">
        <v>5.6603773584905666</v>
      </c>
      <c r="AB63" s="111">
        <v>5.6603773584905666</v>
      </c>
      <c r="AE63" s="112" t="s">
        <v>1569</v>
      </c>
      <c r="AF63" s="119" t="s">
        <v>1570</v>
      </c>
      <c r="AG63" s="114">
        <v>5.7142857142857144</v>
      </c>
      <c r="AH63" s="114">
        <v>20</v>
      </c>
      <c r="AI63" s="114">
        <v>14.285714285714285</v>
      </c>
      <c r="AJ63" s="114">
        <v>8.5714285714285712</v>
      </c>
    </row>
    <row r="64" spans="1:36" x14ac:dyDescent="0.25">
      <c r="A64" s="103" t="s">
        <v>1118</v>
      </c>
      <c r="B64" s="104">
        <v>10.8</v>
      </c>
      <c r="C64" s="115">
        <f>SUMIF(Ukraine!$B$5:$B$356,'Ukraine INN'!$B64,Ukraine!$Z$5:$Z$356)</f>
        <v>669</v>
      </c>
      <c r="D64" s="107">
        <f t="shared" ca="1" si="3"/>
        <v>16.245487364620939</v>
      </c>
      <c r="E64" s="107">
        <f t="shared" ca="1" si="4"/>
        <v>16.967509025270758</v>
      </c>
      <c r="F64" s="107">
        <f t="shared" ca="1" si="5"/>
        <v>7.2202166064981945</v>
      </c>
      <c r="G64" s="107">
        <f t="shared" ca="1" si="6"/>
        <v>20.577617328519857</v>
      </c>
      <c r="H64" s="115">
        <f>SUMIF(Ukraine!$B$5:$B$356,'Ukraine INN'!$B64,Ukraine!$AR$5:$AR$356)</f>
        <v>638</v>
      </c>
      <c r="I64" s="107">
        <f t="shared" ca="1" si="7"/>
        <v>11.627906976744185</v>
      </c>
      <c r="J64" s="107">
        <f t="shared" ca="1" si="8"/>
        <v>17.829457364341085</v>
      </c>
      <c r="K64" s="107">
        <f t="shared" ca="1" si="9"/>
        <v>9.6899224806201563</v>
      </c>
      <c r="L64" s="107">
        <f t="shared" ca="1" si="10"/>
        <v>19.767441860465116</v>
      </c>
      <c r="M64" s="107"/>
      <c r="N64" s="116">
        <f t="shared" ca="1" si="18"/>
        <v>108.68231046931409</v>
      </c>
      <c r="O64" s="116">
        <f t="shared" ca="1" si="11"/>
        <v>113.51263537906136</v>
      </c>
      <c r="P64" s="116">
        <f t="shared" ca="1" si="12"/>
        <v>48.303249097472921</v>
      </c>
      <c r="Q64" s="116">
        <f t="shared" ca="1" si="13"/>
        <v>137.66425992779784</v>
      </c>
      <c r="R64" s="116">
        <f t="shared" ca="1" si="14"/>
        <v>74.186046511627907</v>
      </c>
      <c r="S64" s="116">
        <f t="shared" ca="1" si="15"/>
        <v>113.75193798449611</v>
      </c>
      <c r="T64" s="116">
        <f t="shared" ca="1" si="16"/>
        <v>61.821705426356594</v>
      </c>
      <c r="U64" s="116">
        <f t="shared" ca="1" si="17"/>
        <v>126.11627906976743</v>
      </c>
      <c r="W64" s="109" t="s">
        <v>1571</v>
      </c>
      <c r="X64" s="78" t="s">
        <v>1572</v>
      </c>
      <c r="Y64" s="111">
        <v>18.461538461538463</v>
      </c>
      <c r="Z64" s="111">
        <v>18.461538461538463</v>
      </c>
      <c r="AA64" s="111">
        <v>10.76923076923077</v>
      </c>
      <c r="AB64" s="111">
        <v>27.692307692307693</v>
      </c>
      <c r="AE64" s="112" t="s">
        <v>1571</v>
      </c>
      <c r="AF64" s="119" t="s">
        <v>1572</v>
      </c>
      <c r="AG64" s="114">
        <v>17.741935483870968</v>
      </c>
      <c r="AH64" s="114">
        <v>22.58064516129032</v>
      </c>
      <c r="AI64" s="114">
        <v>9.67741935483871</v>
      </c>
      <c r="AJ64" s="114">
        <v>24.193548387096776</v>
      </c>
    </row>
    <row r="65" spans="1:37" x14ac:dyDescent="0.25">
      <c r="A65" s="103" t="s">
        <v>1569</v>
      </c>
      <c r="B65" s="104">
        <v>10.81</v>
      </c>
      <c r="C65" s="115">
        <f>SUMIF(Ukraine!$B$5:$B$356,'Ukraine INN'!$B65,Ukraine!$Z$5:$Z$356)</f>
        <v>0</v>
      </c>
      <c r="D65" s="107">
        <f t="shared" ca="1" si="3"/>
        <v>5.6603773584905666</v>
      </c>
      <c r="E65" s="107">
        <f t="shared" ca="1" si="4"/>
        <v>11.320754716981133</v>
      </c>
      <c r="F65" s="107">
        <f t="shared" ca="1" si="5"/>
        <v>5.6603773584905666</v>
      </c>
      <c r="G65" s="107">
        <f t="shared" ca="1" si="6"/>
        <v>5.6603773584905666</v>
      </c>
      <c r="H65" s="115">
        <f>SUMIF(Ukraine!$B$5:$B$356,'Ukraine INN'!$B65,Ukraine!$AR$5:$AR$356)</f>
        <v>0</v>
      </c>
      <c r="I65" s="107">
        <f t="shared" ca="1" si="7"/>
        <v>5.7142857142857144</v>
      </c>
      <c r="J65" s="107">
        <f t="shared" ca="1" si="8"/>
        <v>20</v>
      </c>
      <c r="K65" s="107">
        <f t="shared" ca="1" si="9"/>
        <v>14.285714285714285</v>
      </c>
      <c r="L65" s="107">
        <f t="shared" ca="1" si="10"/>
        <v>8.5714285714285712</v>
      </c>
      <c r="M65" s="107"/>
      <c r="N65" s="116">
        <f t="shared" ca="1" si="18"/>
        <v>0</v>
      </c>
      <c r="O65" s="116">
        <f t="shared" ca="1" si="11"/>
        <v>0</v>
      </c>
      <c r="P65" s="116">
        <f t="shared" ca="1" si="12"/>
        <v>0</v>
      </c>
      <c r="Q65" s="116">
        <f t="shared" ca="1" si="13"/>
        <v>0</v>
      </c>
      <c r="R65" s="116">
        <f t="shared" ca="1" si="14"/>
        <v>0</v>
      </c>
      <c r="S65" s="116">
        <f t="shared" ca="1" si="15"/>
        <v>0</v>
      </c>
      <c r="T65" s="116">
        <f t="shared" ca="1" si="16"/>
        <v>0</v>
      </c>
      <c r="U65" s="116">
        <f t="shared" ca="1" si="17"/>
        <v>0</v>
      </c>
      <c r="W65" s="109" t="s">
        <v>1573</v>
      </c>
      <c r="X65" s="78" t="s">
        <v>1574</v>
      </c>
      <c r="Y65" s="111">
        <v>31.818181818181817</v>
      </c>
      <c r="Z65" s="111">
        <v>27.27272727272727</v>
      </c>
      <c r="AA65" s="118" t="s">
        <v>1486</v>
      </c>
      <c r="AB65" s="111">
        <v>27.27272727272727</v>
      </c>
      <c r="AE65" s="112" t="s">
        <v>1573</v>
      </c>
      <c r="AF65" s="119" t="s">
        <v>1574</v>
      </c>
      <c r="AG65" s="114">
        <v>8</v>
      </c>
      <c r="AH65" s="114">
        <v>12</v>
      </c>
      <c r="AI65" s="120" t="s">
        <v>1486</v>
      </c>
      <c r="AJ65" s="114">
        <v>12</v>
      </c>
    </row>
    <row r="66" spans="1:37" x14ac:dyDescent="0.25">
      <c r="A66" s="103" t="s">
        <v>1571</v>
      </c>
      <c r="B66" s="104">
        <v>10.82</v>
      </c>
      <c r="C66" s="115">
        <f>SUMIF(Ukraine!$B$5:$B$356,'Ukraine INN'!$B66,Ukraine!$Z$5:$Z$356)</f>
        <v>0</v>
      </c>
      <c r="D66" s="107">
        <f t="shared" ca="1" si="3"/>
        <v>18.461538461538463</v>
      </c>
      <c r="E66" s="107">
        <f t="shared" ca="1" si="4"/>
        <v>18.461538461538463</v>
      </c>
      <c r="F66" s="107">
        <f t="shared" ca="1" si="5"/>
        <v>10.76923076923077</v>
      </c>
      <c r="G66" s="107">
        <f t="shared" ca="1" si="6"/>
        <v>27.692307692307693</v>
      </c>
      <c r="H66" s="115">
        <f>SUMIF(Ukraine!$B$5:$B$356,'Ukraine INN'!$B66,Ukraine!$AR$5:$AR$356)</f>
        <v>0</v>
      </c>
      <c r="I66" s="107">
        <f t="shared" ca="1" si="7"/>
        <v>17.741935483870968</v>
      </c>
      <c r="J66" s="107">
        <f t="shared" ca="1" si="8"/>
        <v>22.58064516129032</v>
      </c>
      <c r="K66" s="107">
        <f t="shared" ca="1" si="9"/>
        <v>9.67741935483871</v>
      </c>
      <c r="L66" s="107">
        <f t="shared" ca="1" si="10"/>
        <v>24.193548387096776</v>
      </c>
      <c r="M66" s="107"/>
      <c r="N66" s="116">
        <f t="shared" ca="1" si="18"/>
        <v>0</v>
      </c>
      <c r="O66" s="116">
        <f t="shared" ca="1" si="11"/>
        <v>0</v>
      </c>
      <c r="P66" s="116">
        <f t="shared" ca="1" si="12"/>
        <v>0</v>
      </c>
      <c r="Q66" s="116">
        <f t="shared" ca="1" si="13"/>
        <v>0</v>
      </c>
      <c r="R66" s="116">
        <f t="shared" ca="1" si="14"/>
        <v>0</v>
      </c>
      <c r="S66" s="116">
        <f t="shared" ca="1" si="15"/>
        <v>0</v>
      </c>
      <c r="T66" s="116">
        <f t="shared" ca="1" si="16"/>
        <v>0</v>
      </c>
      <c r="U66" s="116">
        <f t="shared" ca="1" si="17"/>
        <v>0</v>
      </c>
      <c r="W66" s="109" t="s">
        <v>1575</v>
      </c>
      <c r="X66" s="78" t="s">
        <v>1576</v>
      </c>
      <c r="Y66" s="111">
        <v>24.390243902439025</v>
      </c>
      <c r="Z66" s="111">
        <v>24.390243902439025</v>
      </c>
      <c r="AA66" s="111">
        <v>9.7560975609756095</v>
      </c>
      <c r="AB66" s="111">
        <v>29.268292682926827</v>
      </c>
      <c r="AE66" s="112" t="s">
        <v>1575</v>
      </c>
      <c r="AF66" s="119" t="s">
        <v>1576</v>
      </c>
      <c r="AG66" s="114">
        <v>11.363636363636363</v>
      </c>
      <c r="AH66" s="114">
        <v>15.909090909090908</v>
      </c>
      <c r="AI66" s="114">
        <v>6.8181818181818175</v>
      </c>
      <c r="AJ66" s="114">
        <v>18.181818181818183</v>
      </c>
    </row>
    <row r="67" spans="1:37" x14ac:dyDescent="0.25">
      <c r="A67" s="103" t="s">
        <v>1573</v>
      </c>
      <c r="B67" s="104">
        <v>10.83</v>
      </c>
      <c r="C67" s="115">
        <f>SUMIF(Ukraine!$B$5:$B$356,'Ukraine INN'!$B67,Ukraine!$Z$5:$Z$356)</f>
        <v>0</v>
      </c>
      <c r="D67" s="107">
        <f t="shared" ca="1" si="3"/>
        <v>31.818181818181817</v>
      </c>
      <c r="E67" s="107">
        <f t="shared" ca="1" si="4"/>
        <v>27.27272727272727</v>
      </c>
      <c r="F67" s="107">
        <f t="shared" ca="1" si="5"/>
        <v>0</v>
      </c>
      <c r="G67" s="107">
        <f t="shared" ca="1" si="6"/>
        <v>27.27272727272727</v>
      </c>
      <c r="H67" s="115">
        <f>SUMIF(Ukraine!$B$5:$B$356,'Ukraine INN'!$B67,Ukraine!$AR$5:$AR$356)</f>
        <v>0</v>
      </c>
      <c r="I67" s="107">
        <f t="shared" ca="1" si="7"/>
        <v>8</v>
      </c>
      <c r="J67" s="107">
        <f t="shared" ca="1" si="8"/>
        <v>12</v>
      </c>
      <c r="K67" s="107">
        <f t="shared" ca="1" si="9"/>
        <v>0</v>
      </c>
      <c r="L67" s="107">
        <f t="shared" ca="1" si="10"/>
        <v>12</v>
      </c>
      <c r="M67" s="107"/>
      <c r="N67" s="116">
        <f t="shared" ca="1" si="18"/>
        <v>0</v>
      </c>
      <c r="O67" s="116">
        <f t="shared" ca="1" si="11"/>
        <v>0</v>
      </c>
      <c r="P67" s="116">
        <f t="shared" ca="1" si="12"/>
        <v>0</v>
      </c>
      <c r="Q67" s="116">
        <f t="shared" ca="1" si="13"/>
        <v>0</v>
      </c>
      <c r="R67" s="116">
        <f t="shared" ca="1" si="14"/>
        <v>0</v>
      </c>
      <c r="S67" s="116">
        <f t="shared" ca="1" si="15"/>
        <v>0</v>
      </c>
      <c r="T67" s="116">
        <f t="shared" ca="1" si="16"/>
        <v>0</v>
      </c>
      <c r="U67" s="116">
        <f t="shared" ca="1" si="17"/>
        <v>0</v>
      </c>
      <c r="W67" s="109" t="s">
        <v>1577</v>
      </c>
      <c r="X67" s="78" t="s">
        <v>1578</v>
      </c>
      <c r="Y67" s="111">
        <v>8.3333333333333321</v>
      </c>
      <c r="Z67" s="118" t="s">
        <v>1486</v>
      </c>
      <c r="AA67" s="118" t="s">
        <v>1486</v>
      </c>
      <c r="AB67" s="111">
        <v>8.3333333333333321</v>
      </c>
      <c r="AE67" s="112" t="s">
        <v>1577</v>
      </c>
      <c r="AF67" s="119" t="s">
        <v>1578</v>
      </c>
      <c r="AG67" s="114">
        <v>4.5454545454545459</v>
      </c>
      <c r="AH67" s="120">
        <v>9.0909090909090917</v>
      </c>
      <c r="AI67" s="120">
        <v>18.181818181818183</v>
      </c>
      <c r="AJ67" s="114">
        <v>36.363636363636367</v>
      </c>
    </row>
    <row r="68" spans="1:37" x14ac:dyDescent="0.25">
      <c r="A68" s="103" t="s">
        <v>1575</v>
      </c>
      <c r="B68" s="104">
        <v>10.84</v>
      </c>
      <c r="C68" s="115">
        <f>SUMIF(Ukraine!$B$5:$B$356,'Ukraine INN'!$B68,Ukraine!$Z$5:$Z$356)</f>
        <v>0</v>
      </c>
      <c r="D68" s="107">
        <f t="shared" ca="1" si="3"/>
        <v>24.390243902439025</v>
      </c>
      <c r="E68" s="107">
        <f t="shared" ca="1" si="4"/>
        <v>24.390243902439025</v>
      </c>
      <c r="F68" s="107">
        <f t="shared" ca="1" si="5"/>
        <v>9.7560975609756095</v>
      </c>
      <c r="G68" s="107">
        <f t="shared" ca="1" si="6"/>
        <v>29.268292682926827</v>
      </c>
      <c r="H68" s="115">
        <f>SUMIF(Ukraine!$B$5:$B$356,'Ukraine INN'!$B68,Ukraine!$AR$5:$AR$356)</f>
        <v>0</v>
      </c>
      <c r="I68" s="107">
        <f t="shared" ca="1" si="7"/>
        <v>11.363636363636363</v>
      </c>
      <c r="J68" s="107">
        <f t="shared" ca="1" si="8"/>
        <v>15.909090909090908</v>
      </c>
      <c r="K68" s="107">
        <f t="shared" ca="1" si="9"/>
        <v>6.8181818181818175</v>
      </c>
      <c r="L68" s="107">
        <f t="shared" ca="1" si="10"/>
        <v>18.181818181818183</v>
      </c>
      <c r="M68" s="107"/>
      <c r="N68" s="116">
        <f t="shared" ca="1" si="18"/>
        <v>0</v>
      </c>
      <c r="O68" s="116">
        <f t="shared" ca="1" si="11"/>
        <v>0</v>
      </c>
      <c r="P68" s="116">
        <f t="shared" ca="1" si="12"/>
        <v>0</v>
      </c>
      <c r="Q68" s="116">
        <f t="shared" ca="1" si="13"/>
        <v>0</v>
      </c>
      <c r="R68" s="116">
        <f t="shared" ca="1" si="14"/>
        <v>0</v>
      </c>
      <c r="S68" s="116">
        <f t="shared" ca="1" si="15"/>
        <v>0</v>
      </c>
      <c r="T68" s="116">
        <f t="shared" ca="1" si="16"/>
        <v>0</v>
      </c>
      <c r="U68" s="116">
        <f t="shared" ca="1" si="17"/>
        <v>0</v>
      </c>
      <c r="W68" s="109" t="s">
        <v>1579</v>
      </c>
      <c r="X68" s="78" t="s">
        <v>1580</v>
      </c>
      <c r="Y68" s="111">
        <v>42.857142857142854</v>
      </c>
      <c r="Z68" s="111">
        <v>28.571428571428569</v>
      </c>
      <c r="AA68" s="118" t="s">
        <v>1486</v>
      </c>
      <c r="AB68" s="111">
        <v>14.285714285714285</v>
      </c>
      <c r="AE68" s="112" t="s">
        <v>1579</v>
      </c>
      <c r="AF68" s="119" t="s">
        <v>1580</v>
      </c>
      <c r="AG68" s="114">
        <v>25</v>
      </c>
      <c r="AH68" s="114">
        <v>25</v>
      </c>
      <c r="AI68" s="120">
        <v>12.5</v>
      </c>
      <c r="AJ68" s="114">
        <v>25</v>
      </c>
    </row>
    <row r="69" spans="1:37" x14ac:dyDescent="0.25">
      <c r="A69" s="103" t="s">
        <v>1577</v>
      </c>
      <c r="B69" s="104">
        <v>10.85</v>
      </c>
      <c r="C69" s="115">
        <f>SUMIF(Ukraine!$B$5:$B$356,'Ukraine INN'!$B69,Ukraine!$Z$5:$Z$356)</f>
        <v>0</v>
      </c>
      <c r="D69" s="107">
        <f t="shared" ca="1" si="3"/>
        <v>8.3333333333333321</v>
      </c>
      <c r="E69" s="107">
        <f t="shared" ca="1" si="4"/>
        <v>0</v>
      </c>
      <c r="F69" s="107">
        <f t="shared" ca="1" si="5"/>
        <v>0</v>
      </c>
      <c r="G69" s="107">
        <f t="shared" ca="1" si="6"/>
        <v>8.3333333333333321</v>
      </c>
      <c r="H69" s="115">
        <f>SUMIF(Ukraine!$B$5:$B$356,'Ukraine INN'!$B69,Ukraine!$AR$5:$AR$356)</f>
        <v>0</v>
      </c>
      <c r="I69" s="107">
        <f t="shared" ca="1" si="7"/>
        <v>4.5454545454545459</v>
      </c>
      <c r="J69" s="107">
        <f t="shared" ca="1" si="8"/>
        <v>9.0909090909090917</v>
      </c>
      <c r="K69" s="107">
        <f t="shared" ca="1" si="9"/>
        <v>18.181818181818183</v>
      </c>
      <c r="L69" s="107">
        <f t="shared" ca="1" si="10"/>
        <v>36.363636363636367</v>
      </c>
      <c r="M69" s="107"/>
      <c r="N69" s="116">
        <f t="shared" ca="1" si="18"/>
        <v>0</v>
      </c>
      <c r="O69" s="116">
        <f t="shared" ca="1" si="11"/>
        <v>0</v>
      </c>
      <c r="P69" s="116">
        <f t="shared" ca="1" si="12"/>
        <v>0</v>
      </c>
      <c r="Q69" s="116">
        <f t="shared" ca="1" si="13"/>
        <v>0</v>
      </c>
      <c r="R69" s="116">
        <f t="shared" ca="1" si="14"/>
        <v>0</v>
      </c>
      <c r="S69" s="116">
        <f t="shared" ca="1" si="15"/>
        <v>0</v>
      </c>
      <c r="T69" s="116">
        <f t="shared" ca="1" si="16"/>
        <v>0</v>
      </c>
      <c r="U69" s="116">
        <f t="shared" ca="1" si="17"/>
        <v>0</v>
      </c>
      <c r="W69" s="109" t="s">
        <v>1581</v>
      </c>
      <c r="X69" s="78" t="s">
        <v>1582</v>
      </c>
      <c r="Y69" s="111">
        <v>12.307692307692308</v>
      </c>
      <c r="Z69" s="111">
        <v>16.923076923076923</v>
      </c>
      <c r="AA69" s="111">
        <v>9.2307692307692317</v>
      </c>
      <c r="AB69" s="111">
        <v>23.076923076923077</v>
      </c>
      <c r="AE69" s="112" t="s">
        <v>1581</v>
      </c>
      <c r="AF69" s="119" t="s">
        <v>1582</v>
      </c>
      <c r="AG69" s="114">
        <v>11.29032258064516</v>
      </c>
      <c r="AH69" s="114">
        <v>17.741935483870968</v>
      </c>
      <c r="AI69" s="114">
        <v>9.67741935483871</v>
      </c>
      <c r="AJ69" s="114">
        <v>19.35483870967742</v>
      </c>
    </row>
    <row r="70" spans="1:37" x14ac:dyDescent="0.25">
      <c r="A70" s="103" t="s">
        <v>1579</v>
      </c>
      <c r="B70" s="104">
        <v>10.86</v>
      </c>
      <c r="C70" s="115">
        <f>SUMIF(Ukraine!$B$5:$B$356,'Ukraine INN'!$B70,Ukraine!$Z$5:$Z$356)</f>
        <v>0</v>
      </c>
      <c r="D70" s="107">
        <f t="shared" ca="1" si="3"/>
        <v>42.857142857142854</v>
      </c>
      <c r="E70" s="107">
        <f t="shared" ca="1" si="4"/>
        <v>28.571428571428569</v>
      </c>
      <c r="F70" s="107">
        <f t="shared" ca="1" si="5"/>
        <v>0</v>
      </c>
      <c r="G70" s="107">
        <f t="shared" ca="1" si="6"/>
        <v>14.285714285714285</v>
      </c>
      <c r="H70" s="115">
        <f>SUMIF(Ukraine!$B$5:$B$356,'Ukraine INN'!$B70,Ukraine!$AR$5:$AR$356)</f>
        <v>0</v>
      </c>
      <c r="I70" s="107">
        <f t="shared" ca="1" si="7"/>
        <v>25</v>
      </c>
      <c r="J70" s="107">
        <f t="shared" ca="1" si="8"/>
        <v>25</v>
      </c>
      <c r="K70" s="107">
        <f t="shared" ca="1" si="9"/>
        <v>12.5</v>
      </c>
      <c r="L70" s="107">
        <f t="shared" ca="1" si="10"/>
        <v>25</v>
      </c>
      <c r="M70" s="107"/>
      <c r="N70" s="116">
        <f t="shared" ca="1" si="18"/>
        <v>0</v>
      </c>
      <c r="O70" s="116">
        <f t="shared" ca="1" si="11"/>
        <v>0</v>
      </c>
      <c r="P70" s="116">
        <f t="shared" ca="1" si="12"/>
        <v>0</v>
      </c>
      <c r="Q70" s="116">
        <f t="shared" ca="1" si="13"/>
        <v>0</v>
      </c>
      <c r="R70" s="116">
        <f t="shared" ca="1" si="14"/>
        <v>0</v>
      </c>
      <c r="S70" s="116">
        <f t="shared" ca="1" si="15"/>
        <v>0</v>
      </c>
      <c r="T70" s="116">
        <f t="shared" ca="1" si="16"/>
        <v>0</v>
      </c>
      <c r="U70" s="116">
        <f t="shared" ca="1" si="17"/>
        <v>0</v>
      </c>
      <c r="W70" s="109" t="s">
        <v>1119</v>
      </c>
      <c r="X70" s="78" t="s">
        <v>1583</v>
      </c>
      <c r="Y70" s="111">
        <v>4.6511627906976747</v>
      </c>
      <c r="Z70" s="111">
        <v>10.465116279069768</v>
      </c>
      <c r="AA70" s="111">
        <v>3.4883720930232558</v>
      </c>
      <c r="AB70" s="111">
        <v>11.627906976744185</v>
      </c>
      <c r="AE70" s="112" t="s">
        <v>1119</v>
      </c>
      <c r="AF70" s="119" t="s">
        <v>1583</v>
      </c>
      <c r="AG70" s="114">
        <v>5.0632911392405067</v>
      </c>
      <c r="AH70" s="114">
        <v>8.8607594936708853</v>
      </c>
      <c r="AI70" s="114">
        <v>6.3291139240506329</v>
      </c>
      <c r="AJ70" s="114">
        <v>11.39240506329114</v>
      </c>
    </row>
    <row r="71" spans="1:37" x14ac:dyDescent="0.25">
      <c r="A71" s="103" t="s">
        <v>1581</v>
      </c>
      <c r="B71" s="104">
        <v>10.89</v>
      </c>
      <c r="C71" s="115">
        <f>SUMIF(Ukraine!$B$5:$B$356,'Ukraine INN'!$B71,Ukraine!$Z$5:$Z$356)</f>
        <v>0</v>
      </c>
      <c r="D71" s="107">
        <f t="shared" ref="D71:D134" ca="1" si="19">SUMIF($W$6:$W$416,$A71,Y$6:Y$415)</f>
        <v>12.307692307692308</v>
      </c>
      <c r="E71" s="107">
        <f t="shared" ref="E71:E134" ca="1" si="20">SUMIF($W$6:$W$416,$A71,Z$6:Z$415)</f>
        <v>16.923076923076923</v>
      </c>
      <c r="F71" s="107">
        <f t="shared" ref="F71:F134" ca="1" si="21">SUMIF($W$6:$W$416,$A71,AA$6:AA$415)</f>
        <v>9.2307692307692317</v>
      </c>
      <c r="G71" s="107">
        <f t="shared" ref="G71:G134" ca="1" si="22">SUMIF($W$6:$W$416,$A71,AB$6:AB$415)</f>
        <v>23.076923076923077</v>
      </c>
      <c r="H71" s="115">
        <f>SUMIF(Ukraine!$B$5:$B$356,'Ukraine INN'!$B71,Ukraine!$AR$5:$AR$356)</f>
        <v>0</v>
      </c>
      <c r="I71" s="107">
        <f t="shared" ref="I71:I134" ca="1" si="23">SUMIF($AE$6:$AE$416,$A71,AG$6:AG$415)</f>
        <v>11.29032258064516</v>
      </c>
      <c r="J71" s="107">
        <f t="shared" ref="J71:J134" ca="1" si="24">SUMIF($AE$6:$AE$416,$A71,AH$6:AH$415)</f>
        <v>17.741935483870968</v>
      </c>
      <c r="K71" s="107">
        <f t="shared" ref="K71:K134" ca="1" si="25">SUMIF($AE$6:$AE$416,$A71,AI$6:AI$415)</f>
        <v>9.67741935483871</v>
      </c>
      <c r="L71" s="107">
        <f t="shared" ref="L71:L134" ca="1" si="26">SUMIF($AE$6:$AE$416,$A71,AJ$6:AJ$415)</f>
        <v>19.35483870967742</v>
      </c>
      <c r="M71" s="107"/>
      <c r="N71" s="116">
        <f t="shared" ref="N71:N134" ca="1" si="27">D71/100*$C71</f>
        <v>0</v>
      </c>
      <c r="O71" s="116">
        <f t="shared" ref="O71:O134" ca="1" si="28">E71/100*$C71</f>
        <v>0</v>
      </c>
      <c r="P71" s="116">
        <f t="shared" ref="P71:P134" ca="1" si="29">F71/100*$C71</f>
        <v>0</v>
      </c>
      <c r="Q71" s="116">
        <f t="shared" ref="Q71:Q134" ca="1" si="30">G71/100*$C71</f>
        <v>0</v>
      </c>
      <c r="R71" s="116">
        <f t="shared" ref="R71:R134" ca="1" si="31">I71/100*$H71</f>
        <v>0</v>
      </c>
      <c r="S71" s="116">
        <f t="shared" ref="S71:S134" ca="1" si="32">J71/100*$H71</f>
        <v>0</v>
      </c>
      <c r="T71" s="116">
        <f t="shared" ref="T71:T134" ca="1" si="33">K71/100*$H71</f>
        <v>0</v>
      </c>
      <c r="U71" s="116">
        <f t="shared" ref="U71:U134" ca="1" si="34">L71/100*$H71</f>
        <v>0</v>
      </c>
      <c r="W71" s="109" t="s">
        <v>1584</v>
      </c>
      <c r="X71" s="78" t="s">
        <v>1585</v>
      </c>
      <c r="Y71" s="111">
        <v>3.7037037037037033</v>
      </c>
      <c r="Z71" s="111">
        <v>9.8765432098765427</v>
      </c>
      <c r="AA71" s="111">
        <v>2.4691358024691357</v>
      </c>
      <c r="AB71" s="111">
        <v>8.6419753086419746</v>
      </c>
      <c r="AE71" s="112" t="s">
        <v>1584</v>
      </c>
      <c r="AF71" s="119" t="s">
        <v>1585</v>
      </c>
      <c r="AG71" s="114">
        <v>5.1948051948051948</v>
      </c>
      <c r="AH71" s="114">
        <v>7.7922077922077921</v>
      </c>
      <c r="AI71" s="114">
        <v>5.1948051948051948</v>
      </c>
      <c r="AJ71" s="114">
        <v>9.0909090909090917</v>
      </c>
    </row>
    <row r="72" spans="1:37" x14ac:dyDescent="0.25">
      <c r="A72" s="103" t="s">
        <v>1119</v>
      </c>
      <c r="B72" s="104">
        <v>10.9</v>
      </c>
      <c r="C72" s="115">
        <f>SUMIF(Ukraine!$B$5:$B$356,'Ukraine INN'!$B72,Ukraine!$Z$5:$Z$356)</f>
        <v>252</v>
      </c>
      <c r="D72" s="107">
        <f t="shared" ca="1" si="19"/>
        <v>4.6511627906976747</v>
      </c>
      <c r="E72" s="107">
        <f t="shared" ca="1" si="20"/>
        <v>10.465116279069768</v>
      </c>
      <c r="F72" s="107">
        <f t="shared" ca="1" si="21"/>
        <v>3.4883720930232558</v>
      </c>
      <c r="G72" s="107">
        <f t="shared" ca="1" si="22"/>
        <v>11.627906976744185</v>
      </c>
      <c r="H72" s="115">
        <f>SUMIF(Ukraine!$B$5:$B$356,'Ukraine INN'!$B72,Ukraine!$AR$5:$AR$356)</f>
        <v>236</v>
      </c>
      <c r="I72" s="107">
        <f t="shared" ca="1" si="23"/>
        <v>5.0632911392405067</v>
      </c>
      <c r="J72" s="107">
        <f t="shared" ca="1" si="24"/>
        <v>8.8607594936708853</v>
      </c>
      <c r="K72" s="107">
        <f t="shared" ca="1" si="25"/>
        <v>6.3291139240506329</v>
      </c>
      <c r="L72" s="107">
        <f t="shared" ca="1" si="26"/>
        <v>11.39240506329114</v>
      </c>
      <c r="M72" s="107"/>
      <c r="N72" s="116">
        <f t="shared" ca="1" si="27"/>
        <v>11.720930232558139</v>
      </c>
      <c r="O72" s="116">
        <f t="shared" ca="1" si="28"/>
        <v>26.372093023255815</v>
      </c>
      <c r="P72" s="116">
        <f t="shared" ca="1" si="29"/>
        <v>8.7906976744186043</v>
      </c>
      <c r="Q72" s="116">
        <f t="shared" ca="1" si="30"/>
        <v>29.302325581395348</v>
      </c>
      <c r="R72" s="116">
        <f t="shared" ca="1" si="31"/>
        <v>11.949367088607596</v>
      </c>
      <c r="S72" s="116">
        <f t="shared" ca="1" si="32"/>
        <v>20.911392405063289</v>
      </c>
      <c r="T72" s="116">
        <f t="shared" ca="1" si="33"/>
        <v>14.936708860759495</v>
      </c>
      <c r="U72" s="116">
        <f t="shared" ca="1" si="34"/>
        <v>26.886075949367086</v>
      </c>
      <c r="W72" s="109" t="s">
        <v>1586</v>
      </c>
      <c r="X72" s="78" t="s">
        <v>1587</v>
      </c>
      <c r="Y72" s="111">
        <v>20</v>
      </c>
      <c r="Z72" s="111">
        <v>20</v>
      </c>
      <c r="AA72" s="111">
        <v>20</v>
      </c>
      <c r="AB72" s="111">
        <v>60</v>
      </c>
      <c r="AE72" s="112" t="s">
        <v>1586</v>
      </c>
      <c r="AF72" s="119" t="s">
        <v>1587</v>
      </c>
      <c r="AG72" s="120" t="s">
        <v>1486</v>
      </c>
      <c r="AH72" s="114">
        <v>50</v>
      </c>
      <c r="AI72" s="114">
        <v>50</v>
      </c>
      <c r="AJ72" s="114">
        <v>100</v>
      </c>
    </row>
    <row r="73" spans="1:37" x14ac:dyDescent="0.25">
      <c r="A73" s="103" t="s">
        <v>1584</v>
      </c>
      <c r="B73" s="104">
        <v>10.91</v>
      </c>
      <c r="C73" s="115">
        <f>SUMIF(Ukraine!$B$5:$B$356,'Ukraine INN'!$B73,Ukraine!$Z$5:$Z$356)</f>
        <v>0</v>
      </c>
      <c r="D73" s="107">
        <f t="shared" ca="1" si="19"/>
        <v>3.7037037037037033</v>
      </c>
      <c r="E73" s="107">
        <f t="shared" ca="1" si="20"/>
        <v>9.8765432098765427</v>
      </c>
      <c r="F73" s="107">
        <f t="shared" ca="1" si="21"/>
        <v>2.4691358024691357</v>
      </c>
      <c r="G73" s="107">
        <f t="shared" ca="1" si="22"/>
        <v>8.6419753086419746</v>
      </c>
      <c r="H73" s="115">
        <f>SUMIF(Ukraine!$B$5:$B$356,'Ukraine INN'!$B73,Ukraine!$AR$5:$AR$356)</f>
        <v>0</v>
      </c>
      <c r="I73" s="107">
        <f t="shared" ca="1" si="23"/>
        <v>5.1948051948051948</v>
      </c>
      <c r="J73" s="107">
        <f t="shared" ca="1" si="24"/>
        <v>7.7922077922077921</v>
      </c>
      <c r="K73" s="107">
        <f t="shared" ca="1" si="25"/>
        <v>5.1948051948051948</v>
      </c>
      <c r="L73" s="107">
        <f t="shared" ca="1" si="26"/>
        <v>9.0909090909090917</v>
      </c>
      <c r="M73" s="107"/>
      <c r="N73" s="116">
        <f t="shared" ca="1" si="27"/>
        <v>0</v>
      </c>
      <c r="O73" s="116">
        <f t="shared" ca="1" si="28"/>
        <v>0</v>
      </c>
      <c r="P73" s="116">
        <f t="shared" ca="1" si="29"/>
        <v>0</v>
      </c>
      <c r="Q73" s="116">
        <f t="shared" ca="1" si="30"/>
        <v>0</v>
      </c>
      <c r="R73" s="116">
        <f t="shared" ca="1" si="31"/>
        <v>0</v>
      </c>
      <c r="S73" s="116">
        <f t="shared" ca="1" si="32"/>
        <v>0</v>
      </c>
      <c r="T73" s="116">
        <f t="shared" ca="1" si="33"/>
        <v>0</v>
      </c>
      <c r="U73" s="116">
        <f t="shared" ca="1" si="34"/>
        <v>0</v>
      </c>
      <c r="W73" s="109" t="s">
        <v>1120</v>
      </c>
      <c r="X73" s="117">
        <v>11</v>
      </c>
      <c r="Y73" s="111">
        <v>17.573221757322173</v>
      </c>
      <c r="Z73" s="111">
        <v>17.154811715481173</v>
      </c>
      <c r="AA73" s="111">
        <v>4.6025104602510458</v>
      </c>
      <c r="AB73" s="111">
        <v>16.317991631799163</v>
      </c>
      <c r="AE73" s="112" t="s">
        <v>1120</v>
      </c>
      <c r="AF73" s="119" t="s">
        <v>1588</v>
      </c>
      <c r="AG73" s="114">
        <v>16.883116883116884</v>
      </c>
      <c r="AH73" s="114">
        <v>20.779220779220779</v>
      </c>
      <c r="AI73" s="114">
        <v>14.285714285714285</v>
      </c>
      <c r="AJ73" s="114">
        <v>21.645021645021643</v>
      </c>
    </row>
    <row r="74" spans="1:37" x14ac:dyDescent="0.25">
      <c r="A74" s="103" t="s">
        <v>1586</v>
      </c>
      <c r="B74" s="104">
        <v>10.92</v>
      </c>
      <c r="C74" s="115">
        <f>SUMIF(Ukraine!$B$5:$B$356,'Ukraine INN'!$B74,Ukraine!$Z$5:$Z$356)</f>
        <v>0</v>
      </c>
      <c r="D74" s="107">
        <f t="shared" ca="1" si="19"/>
        <v>20</v>
      </c>
      <c r="E74" s="107">
        <f t="shared" ca="1" si="20"/>
        <v>20</v>
      </c>
      <c r="F74" s="107">
        <f t="shared" ca="1" si="21"/>
        <v>20</v>
      </c>
      <c r="G74" s="107">
        <f t="shared" ca="1" si="22"/>
        <v>60</v>
      </c>
      <c r="H74" s="115">
        <f>SUMIF(Ukraine!$B$5:$B$356,'Ukraine INN'!$B74,Ukraine!$AR$5:$AR$356)</f>
        <v>0</v>
      </c>
      <c r="I74" s="107">
        <f t="shared" ca="1" si="23"/>
        <v>0</v>
      </c>
      <c r="J74" s="107">
        <f t="shared" ca="1" si="24"/>
        <v>50</v>
      </c>
      <c r="K74" s="107">
        <f t="shared" ca="1" si="25"/>
        <v>50</v>
      </c>
      <c r="L74" s="107">
        <f t="shared" ca="1" si="26"/>
        <v>100</v>
      </c>
      <c r="M74" s="107"/>
      <c r="N74" s="116">
        <f t="shared" ca="1" si="27"/>
        <v>0</v>
      </c>
      <c r="O74" s="116">
        <f t="shared" ca="1" si="28"/>
        <v>0</v>
      </c>
      <c r="P74" s="116">
        <f t="shared" ca="1" si="29"/>
        <v>0</v>
      </c>
      <c r="Q74" s="116">
        <f t="shared" ca="1" si="30"/>
        <v>0</v>
      </c>
      <c r="R74" s="116">
        <f t="shared" ca="1" si="31"/>
        <v>0</v>
      </c>
      <c r="S74" s="116">
        <f t="shared" ca="1" si="32"/>
        <v>0</v>
      </c>
      <c r="T74" s="116">
        <f t="shared" ca="1" si="33"/>
        <v>0</v>
      </c>
      <c r="U74" s="116">
        <f t="shared" ca="1" si="34"/>
        <v>0</v>
      </c>
      <c r="W74" s="109" t="s">
        <v>1120</v>
      </c>
      <c r="X74" s="78" t="s">
        <v>1589</v>
      </c>
      <c r="Y74" s="111">
        <v>17.573221757322173</v>
      </c>
      <c r="Z74" s="111">
        <v>17.154811715481173</v>
      </c>
      <c r="AA74" s="111">
        <v>4.6025104602510458</v>
      </c>
      <c r="AB74" s="111">
        <v>16.317991631799163</v>
      </c>
      <c r="AE74" s="112" t="s">
        <v>1120</v>
      </c>
      <c r="AF74" s="119" t="s">
        <v>1589</v>
      </c>
      <c r="AG74" s="114">
        <v>16.883116883116884</v>
      </c>
      <c r="AH74" s="114">
        <v>20.779220779220779</v>
      </c>
      <c r="AI74" s="114">
        <v>14.285714285714285</v>
      </c>
      <c r="AJ74" s="114">
        <v>21.645021645021643</v>
      </c>
    </row>
    <row r="75" spans="1:37" x14ac:dyDescent="0.25">
      <c r="A75" s="103" t="s">
        <v>1120</v>
      </c>
      <c r="B75" s="104">
        <v>11</v>
      </c>
      <c r="C75" s="115">
        <f>SUMIF(Ukraine!$B$5:$B$356,'Ukraine INN'!$B75,Ukraine!$Z$5:$Z$356)</f>
        <v>633</v>
      </c>
      <c r="D75" s="107">
        <f t="shared" ca="1" si="19"/>
        <v>35.146443514644346</v>
      </c>
      <c r="E75" s="107">
        <f t="shared" ca="1" si="20"/>
        <v>34.309623430962347</v>
      </c>
      <c r="F75" s="107">
        <f t="shared" ca="1" si="21"/>
        <v>9.2050209205020916</v>
      </c>
      <c r="G75" s="107">
        <f t="shared" ca="1" si="22"/>
        <v>32.635983263598327</v>
      </c>
      <c r="H75" s="115">
        <f>SUMIF(Ukraine!$B$5:$B$356,'Ukraine INN'!$B75,Ukraine!$AR$5:$AR$356)</f>
        <v>513</v>
      </c>
      <c r="I75" s="107">
        <f t="shared" ca="1" si="23"/>
        <v>33.766233766233768</v>
      </c>
      <c r="J75" s="107">
        <f t="shared" ca="1" si="24"/>
        <v>41.558441558441558</v>
      </c>
      <c r="K75" s="107">
        <f t="shared" ca="1" si="25"/>
        <v>28.571428571428569</v>
      </c>
      <c r="L75" s="107">
        <f t="shared" ca="1" si="26"/>
        <v>43.290043290043286</v>
      </c>
      <c r="M75" s="107"/>
      <c r="N75" s="116">
        <f t="shared" ca="1" si="27"/>
        <v>222.47698744769872</v>
      </c>
      <c r="O75" s="116">
        <f t="shared" ca="1" si="28"/>
        <v>217.17991631799168</v>
      </c>
      <c r="P75" s="116">
        <f t="shared" ca="1" si="29"/>
        <v>58.26778242677824</v>
      </c>
      <c r="Q75" s="116">
        <f t="shared" ca="1" si="30"/>
        <v>206.58577405857741</v>
      </c>
      <c r="R75" s="116">
        <f t="shared" ca="1" si="31"/>
        <v>173.22077922077924</v>
      </c>
      <c r="S75" s="116">
        <f t="shared" ca="1" si="32"/>
        <v>213.19480519480518</v>
      </c>
      <c r="T75" s="116">
        <f t="shared" ca="1" si="33"/>
        <v>146.57142857142856</v>
      </c>
      <c r="U75" s="116">
        <f t="shared" ca="1" si="34"/>
        <v>222.07792207792204</v>
      </c>
      <c r="W75" s="109" t="s">
        <v>1590</v>
      </c>
      <c r="X75" s="78" t="s">
        <v>1591</v>
      </c>
      <c r="Y75" s="111">
        <v>38.235294117647058</v>
      </c>
      <c r="Z75" s="111">
        <v>26.47058823529412</v>
      </c>
      <c r="AA75" s="111">
        <v>11.76470588235294</v>
      </c>
      <c r="AB75" s="111">
        <v>38.235294117647058</v>
      </c>
      <c r="AE75" s="112" t="s">
        <v>1590</v>
      </c>
      <c r="AF75" s="119" t="s">
        <v>1591</v>
      </c>
      <c r="AG75" s="114">
        <v>40.625</v>
      </c>
      <c r="AH75" s="114">
        <v>37.5</v>
      </c>
      <c r="AI75" s="114">
        <v>28.125</v>
      </c>
      <c r="AJ75" s="114">
        <v>46.875</v>
      </c>
    </row>
    <row r="76" spans="1:37" x14ac:dyDescent="0.25">
      <c r="A76" s="103" t="s">
        <v>1120</v>
      </c>
      <c r="B76" s="104">
        <v>11</v>
      </c>
      <c r="C76" s="115">
        <f>SUMIF(Ukraine!$B$5:$B$356,'Ukraine INN'!$B76,Ukraine!$Z$5:$Z$356)</f>
        <v>633</v>
      </c>
      <c r="D76" s="107">
        <f t="shared" ca="1" si="19"/>
        <v>35.146443514644346</v>
      </c>
      <c r="E76" s="107">
        <f t="shared" ca="1" si="20"/>
        <v>34.309623430962347</v>
      </c>
      <c r="F76" s="107">
        <f t="shared" ca="1" si="21"/>
        <v>9.2050209205020916</v>
      </c>
      <c r="G76" s="107">
        <f t="shared" ca="1" si="22"/>
        <v>32.635983263598327</v>
      </c>
      <c r="H76" s="115">
        <f>SUMIF(Ukraine!$B$5:$B$356,'Ukraine INN'!$B76,Ukraine!$AR$5:$AR$356)</f>
        <v>513</v>
      </c>
      <c r="I76" s="107">
        <f t="shared" ca="1" si="23"/>
        <v>33.766233766233768</v>
      </c>
      <c r="J76" s="107">
        <f t="shared" ca="1" si="24"/>
        <v>41.558441558441558</v>
      </c>
      <c r="K76" s="107">
        <f t="shared" ca="1" si="25"/>
        <v>28.571428571428569</v>
      </c>
      <c r="L76" s="107">
        <f t="shared" ca="1" si="26"/>
        <v>43.290043290043286</v>
      </c>
      <c r="M76" s="107"/>
      <c r="N76" s="116">
        <f t="shared" ca="1" si="27"/>
        <v>222.47698744769872</v>
      </c>
      <c r="O76" s="116">
        <f t="shared" ca="1" si="28"/>
        <v>217.17991631799168</v>
      </c>
      <c r="P76" s="116">
        <f t="shared" ca="1" si="29"/>
        <v>58.26778242677824</v>
      </c>
      <c r="Q76" s="116">
        <f t="shared" ca="1" si="30"/>
        <v>206.58577405857741</v>
      </c>
      <c r="R76" s="116">
        <f t="shared" ca="1" si="31"/>
        <v>173.22077922077924</v>
      </c>
      <c r="S76" s="116">
        <f t="shared" ca="1" si="32"/>
        <v>213.19480519480518</v>
      </c>
      <c r="T76" s="116">
        <f t="shared" ca="1" si="33"/>
        <v>146.57142857142856</v>
      </c>
      <c r="U76" s="116">
        <f t="shared" ca="1" si="34"/>
        <v>222.07792207792204</v>
      </c>
      <c r="W76" s="109" t="s">
        <v>1592</v>
      </c>
      <c r="X76" s="78" t="s">
        <v>1593</v>
      </c>
      <c r="Y76" s="111">
        <v>18.421052631578945</v>
      </c>
      <c r="Z76" s="111">
        <v>13.157894736842104</v>
      </c>
      <c r="AA76" s="118" t="s">
        <v>1486</v>
      </c>
      <c r="AB76" s="111">
        <v>15.789473684210526</v>
      </c>
      <c r="AE76" s="112" t="s">
        <v>1592</v>
      </c>
      <c r="AF76" s="119" t="s">
        <v>1593</v>
      </c>
      <c r="AG76" s="114">
        <v>11.627906976744185</v>
      </c>
      <c r="AH76" s="114">
        <v>13.953488372093023</v>
      </c>
      <c r="AI76" s="120">
        <v>11.627906976744185</v>
      </c>
      <c r="AJ76" s="114">
        <v>11.627906976744185</v>
      </c>
    </row>
    <row r="77" spans="1:37" x14ac:dyDescent="0.25">
      <c r="A77" s="103" t="s">
        <v>1590</v>
      </c>
      <c r="B77" s="104">
        <v>11.01</v>
      </c>
      <c r="C77" s="115">
        <f>SUMIF(Ukraine!$B$5:$B$356,'Ukraine INN'!$B77,Ukraine!$Z$5:$Z$356)</f>
        <v>0</v>
      </c>
      <c r="D77" s="107">
        <f t="shared" ca="1" si="19"/>
        <v>38.235294117647058</v>
      </c>
      <c r="E77" s="107">
        <f t="shared" ca="1" si="20"/>
        <v>26.47058823529412</v>
      </c>
      <c r="F77" s="107">
        <f t="shared" ca="1" si="21"/>
        <v>11.76470588235294</v>
      </c>
      <c r="G77" s="107">
        <f t="shared" ca="1" si="22"/>
        <v>38.235294117647058</v>
      </c>
      <c r="H77" s="115">
        <f>SUMIF(Ukraine!$B$5:$B$356,'Ukraine INN'!$B77,Ukraine!$AR$5:$AR$356)</f>
        <v>0</v>
      </c>
      <c r="I77" s="107">
        <f t="shared" ca="1" si="23"/>
        <v>40.625</v>
      </c>
      <c r="J77" s="107">
        <f t="shared" ca="1" si="24"/>
        <v>37.5</v>
      </c>
      <c r="K77" s="107">
        <f t="shared" ca="1" si="25"/>
        <v>28.125</v>
      </c>
      <c r="L77" s="107">
        <f t="shared" ca="1" si="26"/>
        <v>46.875</v>
      </c>
      <c r="M77" s="107"/>
      <c r="N77" s="116">
        <f t="shared" ca="1" si="27"/>
        <v>0</v>
      </c>
      <c r="O77" s="116">
        <f t="shared" ca="1" si="28"/>
        <v>0</v>
      </c>
      <c r="P77" s="116">
        <f t="shared" ca="1" si="29"/>
        <v>0</v>
      </c>
      <c r="Q77" s="116">
        <f t="shared" ca="1" si="30"/>
        <v>0</v>
      </c>
      <c r="R77" s="116">
        <f t="shared" ca="1" si="31"/>
        <v>0</v>
      </c>
      <c r="S77" s="116">
        <f t="shared" ca="1" si="32"/>
        <v>0</v>
      </c>
      <c r="T77" s="116">
        <f t="shared" ca="1" si="33"/>
        <v>0</v>
      </c>
      <c r="U77" s="116">
        <f t="shared" ca="1" si="34"/>
        <v>0</v>
      </c>
      <c r="W77" s="109" t="s">
        <v>1594</v>
      </c>
      <c r="X77" s="78" t="s">
        <v>1595</v>
      </c>
      <c r="Y77" s="118" t="s">
        <v>1486</v>
      </c>
      <c r="Z77" s="118" t="s">
        <v>1486</v>
      </c>
      <c r="AA77" s="118" t="s">
        <v>1486</v>
      </c>
      <c r="AB77" s="118" t="s">
        <v>1486</v>
      </c>
      <c r="AE77" s="112" t="s">
        <v>1594</v>
      </c>
      <c r="AF77" s="119" t="s">
        <v>1595</v>
      </c>
      <c r="AG77" s="120">
        <v>33.333333333333329</v>
      </c>
      <c r="AH77" s="120">
        <v>33.333333333333329</v>
      </c>
      <c r="AI77" s="120">
        <v>33.333333333333329</v>
      </c>
      <c r="AJ77" s="120">
        <v>33.333333333333329</v>
      </c>
    </row>
    <row r="78" spans="1:37" x14ac:dyDescent="0.25">
      <c r="A78" s="103" t="s">
        <v>1592</v>
      </c>
      <c r="B78" s="104">
        <v>11.02</v>
      </c>
      <c r="C78" s="115">
        <f>SUMIF(Ukraine!$B$5:$B$356,'Ukraine INN'!$B78,Ukraine!$Z$5:$Z$356)</f>
        <v>0</v>
      </c>
      <c r="D78" s="107">
        <f t="shared" ca="1" si="19"/>
        <v>18.421052631578945</v>
      </c>
      <c r="E78" s="107">
        <f t="shared" ca="1" si="20"/>
        <v>13.157894736842104</v>
      </c>
      <c r="F78" s="107">
        <f t="shared" ca="1" si="21"/>
        <v>0</v>
      </c>
      <c r="G78" s="107">
        <f t="shared" ca="1" si="22"/>
        <v>15.789473684210526</v>
      </c>
      <c r="H78" s="115">
        <f>SUMIF(Ukraine!$B$5:$B$356,'Ukraine INN'!$B78,Ukraine!$AR$5:$AR$356)</f>
        <v>0</v>
      </c>
      <c r="I78" s="107">
        <f t="shared" ca="1" si="23"/>
        <v>11.627906976744185</v>
      </c>
      <c r="J78" s="107">
        <f t="shared" ca="1" si="24"/>
        <v>13.953488372093023</v>
      </c>
      <c r="K78" s="107">
        <f t="shared" ca="1" si="25"/>
        <v>11.627906976744185</v>
      </c>
      <c r="L78" s="107">
        <f t="shared" ca="1" si="26"/>
        <v>11.627906976744185</v>
      </c>
      <c r="M78" s="107"/>
      <c r="N78" s="116">
        <f t="shared" ca="1" si="27"/>
        <v>0</v>
      </c>
      <c r="O78" s="116">
        <f t="shared" ca="1" si="28"/>
        <v>0</v>
      </c>
      <c r="P78" s="116">
        <f t="shared" ca="1" si="29"/>
        <v>0</v>
      </c>
      <c r="Q78" s="116">
        <f t="shared" ca="1" si="30"/>
        <v>0</v>
      </c>
      <c r="R78" s="116">
        <f t="shared" ca="1" si="31"/>
        <v>0</v>
      </c>
      <c r="S78" s="116">
        <f t="shared" ca="1" si="32"/>
        <v>0</v>
      </c>
      <c r="T78" s="116">
        <f t="shared" ca="1" si="33"/>
        <v>0</v>
      </c>
      <c r="U78" s="116">
        <f t="shared" ca="1" si="34"/>
        <v>0</v>
      </c>
      <c r="W78" s="109" t="s">
        <v>1596</v>
      </c>
      <c r="X78" s="78" t="s">
        <v>1597</v>
      </c>
      <c r="Y78" s="118" t="s">
        <v>1486</v>
      </c>
      <c r="Z78" s="118" t="s">
        <v>1486</v>
      </c>
      <c r="AA78" s="118" t="s">
        <v>1486</v>
      </c>
      <c r="AB78" s="118" t="s">
        <v>1486</v>
      </c>
      <c r="AE78" s="112" t="s">
        <v>1596</v>
      </c>
      <c r="AF78" s="119" t="s">
        <v>1597</v>
      </c>
      <c r="AG78" s="120" t="s">
        <v>1486</v>
      </c>
      <c r="AH78" s="120" t="s">
        <v>1486</v>
      </c>
      <c r="AI78" s="120" t="s">
        <v>1486</v>
      </c>
      <c r="AJ78" s="120" t="s">
        <v>1486</v>
      </c>
      <c r="AK78" s="120"/>
    </row>
    <row r="79" spans="1:37" x14ac:dyDescent="0.25">
      <c r="A79" s="103" t="s">
        <v>1594</v>
      </c>
      <c r="B79" s="104">
        <v>11.03</v>
      </c>
      <c r="C79" s="115">
        <f>SUMIF(Ukraine!$B$5:$B$356,'Ukraine INN'!$B79,Ukraine!$Z$5:$Z$356)</f>
        <v>0</v>
      </c>
      <c r="D79" s="107">
        <f t="shared" ca="1" si="19"/>
        <v>0</v>
      </c>
      <c r="E79" s="107">
        <f t="shared" ca="1" si="20"/>
        <v>0</v>
      </c>
      <c r="F79" s="107">
        <f t="shared" ca="1" si="21"/>
        <v>0</v>
      </c>
      <c r="G79" s="107">
        <f t="shared" ca="1" si="22"/>
        <v>0</v>
      </c>
      <c r="H79" s="115">
        <f>SUMIF(Ukraine!$B$5:$B$356,'Ukraine INN'!$B79,Ukraine!$AR$5:$AR$356)</f>
        <v>0</v>
      </c>
      <c r="I79" s="107">
        <f t="shared" ca="1" si="23"/>
        <v>33.333333333333329</v>
      </c>
      <c r="J79" s="107">
        <f t="shared" ca="1" si="24"/>
        <v>33.333333333333329</v>
      </c>
      <c r="K79" s="107">
        <f t="shared" ca="1" si="25"/>
        <v>33.333333333333329</v>
      </c>
      <c r="L79" s="107">
        <f t="shared" ca="1" si="26"/>
        <v>33.333333333333329</v>
      </c>
      <c r="M79" s="107"/>
      <c r="N79" s="116">
        <f t="shared" ca="1" si="27"/>
        <v>0</v>
      </c>
      <c r="O79" s="116">
        <f t="shared" ca="1" si="28"/>
        <v>0</v>
      </c>
      <c r="P79" s="116">
        <f t="shared" ca="1" si="29"/>
        <v>0</v>
      </c>
      <c r="Q79" s="116">
        <f t="shared" ca="1" si="30"/>
        <v>0</v>
      </c>
      <c r="R79" s="116">
        <f t="shared" ca="1" si="31"/>
        <v>0</v>
      </c>
      <c r="S79" s="116">
        <f t="shared" ca="1" si="32"/>
        <v>0</v>
      </c>
      <c r="T79" s="116">
        <f t="shared" ca="1" si="33"/>
        <v>0</v>
      </c>
      <c r="U79" s="116">
        <f t="shared" ca="1" si="34"/>
        <v>0</v>
      </c>
      <c r="W79" s="109" t="s">
        <v>1598</v>
      </c>
      <c r="X79" s="78" t="s">
        <v>1599</v>
      </c>
      <c r="Y79" s="111">
        <v>22.222222222222221</v>
      </c>
      <c r="Z79" s="111">
        <v>22.222222222222221</v>
      </c>
      <c r="AA79" s="111">
        <v>7.4074074074074066</v>
      </c>
      <c r="AB79" s="111">
        <v>18.518518518518519</v>
      </c>
      <c r="AE79" s="112" t="s">
        <v>1598</v>
      </c>
      <c r="AF79" s="119" t="s">
        <v>1599</v>
      </c>
      <c r="AG79" s="114">
        <v>20.689655172413794</v>
      </c>
      <c r="AH79" s="114">
        <v>24.137931034482758</v>
      </c>
      <c r="AI79" s="114">
        <v>13.793103448275861</v>
      </c>
      <c r="AJ79" s="114">
        <v>20.689655172413794</v>
      </c>
    </row>
    <row r="80" spans="1:37" x14ac:dyDescent="0.25">
      <c r="A80" s="103" t="s">
        <v>1598</v>
      </c>
      <c r="B80" s="104">
        <v>11.05</v>
      </c>
      <c r="C80" s="115">
        <f>SUMIF(Ukraine!$B$5:$B$356,'Ukraine INN'!$B80,Ukraine!$Z$5:$Z$356)</f>
        <v>0</v>
      </c>
      <c r="D80" s="107">
        <f t="shared" ca="1" si="19"/>
        <v>22.222222222222221</v>
      </c>
      <c r="E80" s="107">
        <f t="shared" ca="1" si="20"/>
        <v>22.222222222222221</v>
      </c>
      <c r="F80" s="107">
        <f t="shared" ca="1" si="21"/>
        <v>7.4074074074074066</v>
      </c>
      <c r="G80" s="107">
        <f t="shared" ca="1" si="22"/>
        <v>18.518518518518519</v>
      </c>
      <c r="H80" s="115">
        <f>SUMIF(Ukraine!$B$5:$B$356,'Ukraine INN'!$B80,Ukraine!$AR$5:$AR$356)</f>
        <v>0</v>
      </c>
      <c r="I80" s="107">
        <f t="shared" ca="1" si="23"/>
        <v>20.689655172413794</v>
      </c>
      <c r="J80" s="107">
        <f t="shared" ca="1" si="24"/>
        <v>24.137931034482758</v>
      </c>
      <c r="K80" s="107">
        <f t="shared" ca="1" si="25"/>
        <v>13.793103448275861</v>
      </c>
      <c r="L80" s="107">
        <f t="shared" ca="1" si="26"/>
        <v>20.689655172413794</v>
      </c>
      <c r="M80" s="107"/>
      <c r="N80" s="116">
        <f t="shared" ca="1" si="27"/>
        <v>0</v>
      </c>
      <c r="O80" s="116">
        <f t="shared" ca="1" si="28"/>
        <v>0</v>
      </c>
      <c r="P80" s="116">
        <f t="shared" ca="1" si="29"/>
        <v>0</v>
      </c>
      <c r="Q80" s="116">
        <f t="shared" ca="1" si="30"/>
        <v>0</v>
      </c>
      <c r="R80" s="116">
        <f t="shared" ca="1" si="31"/>
        <v>0</v>
      </c>
      <c r="S80" s="116">
        <f t="shared" ca="1" si="32"/>
        <v>0</v>
      </c>
      <c r="T80" s="116">
        <f t="shared" ca="1" si="33"/>
        <v>0</v>
      </c>
      <c r="U80" s="116">
        <f t="shared" ca="1" si="34"/>
        <v>0</v>
      </c>
      <c r="W80" s="109" t="s">
        <v>1600</v>
      </c>
      <c r="X80" s="78" t="s">
        <v>1601</v>
      </c>
      <c r="Y80" s="118" t="s">
        <v>1486</v>
      </c>
      <c r="Z80" s="111">
        <v>22.222222222222221</v>
      </c>
      <c r="AA80" s="118" t="s">
        <v>1486</v>
      </c>
      <c r="AB80" s="118" t="s">
        <v>1486</v>
      </c>
      <c r="AE80" s="112" t="s">
        <v>1600</v>
      </c>
      <c r="AF80" s="119" t="s">
        <v>1601</v>
      </c>
      <c r="AG80" s="120">
        <v>16.666666666666664</v>
      </c>
      <c r="AH80" s="114">
        <v>50</v>
      </c>
      <c r="AI80" s="120">
        <v>33.333333333333329</v>
      </c>
      <c r="AJ80" s="120" t="s">
        <v>1486</v>
      </c>
    </row>
    <row r="81" spans="1:36" x14ac:dyDescent="0.25">
      <c r="A81" s="103" t="s">
        <v>1600</v>
      </c>
      <c r="B81" s="104">
        <v>11.06</v>
      </c>
      <c r="C81" s="115">
        <f>SUMIF(Ukraine!$B$5:$B$356,'Ukraine INN'!$B81,Ukraine!$Z$5:$Z$356)</f>
        <v>0</v>
      </c>
      <c r="D81" s="107">
        <f t="shared" ca="1" si="19"/>
        <v>0</v>
      </c>
      <c r="E81" s="107">
        <f t="shared" ca="1" si="20"/>
        <v>22.222222222222221</v>
      </c>
      <c r="F81" s="107">
        <f t="shared" ca="1" si="21"/>
        <v>0</v>
      </c>
      <c r="G81" s="107">
        <f t="shared" ca="1" si="22"/>
        <v>0</v>
      </c>
      <c r="H81" s="115">
        <f>SUMIF(Ukraine!$B$5:$B$356,'Ukraine INN'!$B81,Ukraine!$AR$5:$AR$356)</f>
        <v>0</v>
      </c>
      <c r="I81" s="107">
        <f t="shared" ca="1" si="23"/>
        <v>16.666666666666664</v>
      </c>
      <c r="J81" s="107">
        <f t="shared" ca="1" si="24"/>
        <v>50</v>
      </c>
      <c r="K81" s="107">
        <f t="shared" ca="1" si="25"/>
        <v>33.333333333333329</v>
      </c>
      <c r="L81" s="107">
        <f t="shared" ca="1" si="26"/>
        <v>0</v>
      </c>
      <c r="M81" s="107"/>
      <c r="N81" s="116">
        <f t="shared" ca="1" si="27"/>
        <v>0</v>
      </c>
      <c r="O81" s="116">
        <f t="shared" ca="1" si="28"/>
        <v>0</v>
      </c>
      <c r="P81" s="116">
        <f t="shared" ca="1" si="29"/>
        <v>0</v>
      </c>
      <c r="Q81" s="116">
        <f t="shared" ca="1" si="30"/>
        <v>0</v>
      </c>
      <c r="R81" s="116">
        <f t="shared" ca="1" si="31"/>
        <v>0</v>
      </c>
      <c r="S81" s="116">
        <f t="shared" ca="1" si="32"/>
        <v>0</v>
      </c>
      <c r="T81" s="116">
        <f t="shared" ca="1" si="33"/>
        <v>0</v>
      </c>
      <c r="U81" s="116">
        <f t="shared" ca="1" si="34"/>
        <v>0</v>
      </c>
      <c r="W81" s="109" t="s">
        <v>1602</v>
      </c>
      <c r="X81" s="78" t="s">
        <v>1603</v>
      </c>
      <c r="Y81" s="111">
        <v>12.698412698412698</v>
      </c>
      <c r="Z81" s="111">
        <v>15.079365079365079</v>
      </c>
      <c r="AA81" s="111">
        <v>3.9682539682539679</v>
      </c>
      <c r="AB81" s="111">
        <v>11.904761904761903</v>
      </c>
      <c r="AE81" s="112" t="s">
        <v>1602</v>
      </c>
      <c r="AF81" s="119" t="s">
        <v>1603</v>
      </c>
      <c r="AG81" s="114">
        <v>11.111111111111111</v>
      </c>
      <c r="AH81" s="114">
        <v>16.239316239316238</v>
      </c>
      <c r="AI81" s="114">
        <v>10.256410256410255</v>
      </c>
      <c r="AJ81" s="114">
        <v>19.658119658119659</v>
      </c>
    </row>
    <row r="82" spans="1:36" x14ac:dyDescent="0.25">
      <c r="A82" s="103" t="s">
        <v>1602</v>
      </c>
      <c r="B82" s="104">
        <v>11.07</v>
      </c>
      <c r="C82" s="115">
        <f>SUMIF(Ukraine!$B$5:$B$356,'Ukraine INN'!$B82,Ukraine!$Z$5:$Z$356)</f>
        <v>0</v>
      </c>
      <c r="D82" s="107">
        <f t="shared" ca="1" si="19"/>
        <v>12.698412698412698</v>
      </c>
      <c r="E82" s="107">
        <f t="shared" ca="1" si="20"/>
        <v>15.079365079365079</v>
      </c>
      <c r="F82" s="107">
        <f t="shared" ca="1" si="21"/>
        <v>3.9682539682539679</v>
      </c>
      <c r="G82" s="107">
        <f t="shared" ca="1" si="22"/>
        <v>11.904761904761903</v>
      </c>
      <c r="H82" s="115">
        <f>SUMIF(Ukraine!$B$5:$B$356,'Ukraine INN'!$B82,Ukraine!$AR$5:$AR$356)</f>
        <v>0</v>
      </c>
      <c r="I82" s="107">
        <f t="shared" ca="1" si="23"/>
        <v>11.111111111111111</v>
      </c>
      <c r="J82" s="107">
        <f t="shared" ca="1" si="24"/>
        <v>16.239316239316238</v>
      </c>
      <c r="K82" s="107">
        <f t="shared" ca="1" si="25"/>
        <v>10.256410256410255</v>
      </c>
      <c r="L82" s="107">
        <f t="shared" ca="1" si="26"/>
        <v>19.658119658119659</v>
      </c>
      <c r="M82" s="107"/>
      <c r="N82" s="116">
        <f t="shared" ca="1" si="27"/>
        <v>0</v>
      </c>
      <c r="O82" s="116">
        <f t="shared" ca="1" si="28"/>
        <v>0</v>
      </c>
      <c r="P82" s="116">
        <f t="shared" ca="1" si="29"/>
        <v>0</v>
      </c>
      <c r="Q82" s="116">
        <f t="shared" ca="1" si="30"/>
        <v>0</v>
      </c>
      <c r="R82" s="116">
        <f t="shared" ca="1" si="31"/>
        <v>0</v>
      </c>
      <c r="S82" s="116">
        <f t="shared" ca="1" si="32"/>
        <v>0</v>
      </c>
      <c r="T82" s="116">
        <f t="shared" ca="1" si="33"/>
        <v>0</v>
      </c>
      <c r="U82" s="116">
        <f t="shared" ca="1" si="34"/>
        <v>0</v>
      </c>
      <c r="W82" s="109" t="s">
        <v>1121</v>
      </c>
      <c r="X82" s="117">
        <v>12</v>
      </c>
      <c r="Y82" s="111">
        <v>20</v>
      </c>
      <c r="Z82" s="111">
        <v>40</v>
      </c>
      <c r="AA82" s="111">
        <v>20</v>
      </c>
      <c r="AB82" s="111">
        <v>20</v>
      </c>
      <c r="AE82" s="112" t="s">
        <v>1121</v>
      </c>
      <c r="AF82" s="119" t="s">
        <v>1604</v>
      </c>
      <c r="AG82" s="114">
        <v>20</v>
      </c>
      <c r="AH82" s="114">
        <v>40</v>
      </c>
      <c r="AI82" s="114">
        <v>20</v>
      </c>
      <c r="AJ82" s="114">
        <v>20</v>
      </c>
    </row>
    <row r="83" spans="1:36" x14ac:dyDescent="0.25">
      <c r="A83" s="103" t="s">
        <v>1121</v>
      </c>
      <c r="B83" s="104">
        <v>12</v>
      </c>
      <c r="C83" s="115">
        <f>SUMIF(Ukraine!$B$5:$B$356,'Ukraine INN'!$B83,Ukraine!$Z$5:$Z$356)</f>
        <v>9</v>
      </c>
      <c r="D83" s="107">
        <f t="shared" ca="1" si="19"/>
        <v>60</v>
      </c>
      <c r="E83" s="107">
        <f t="shared" ca="1" si="20"/>
        <v>120</v>
      </c>
      <c r="F83" s="107">
        <f t="shared" ca="1" si="21"/>
        <v>60</v>
      </c>
      <c r="G83" s="107">
        <f t="shared" ca="1" si="22"/>
        <v>60</v>
      </c>
      <c r="H83" s="115">
        <f>SUMIF(Ukraine!$B$5:$B$356,'Ukraine INN'!$B83,Ukraine!$AR$5:$AR$356)</f>
        <v>10</v>
      </c>
      <c r="I83" s="107">
        <f t="shared" ca="1" si="23"/>
        <v>60</v>
      </c>
      <c r="J83" s="107">
        <f t="shared" ca="1" si="24"/>
        <v>120</v>
      </c>
      <c r="K83" s="107">
        <f t="shared" ca="1" si="25"/>
        <v>60</v>
      </c>
      <c r="L83" s="107">
        <f t="shared" ca="1" si="26"/>
        <v>60</v>
      </c>
      <c r="M83" s="107"/>
      <c r="N83" s="116">
        <f t="shared" ca="1" si="27"/>
        <v>5.3999999999999995</v>
      </c>
      <c r="O83" s="116">
        <f t="shared" ca="1" si="28"/>
        <v>10.799999999999999</v>
      </c>
      <c r="P83" s="116">
        <f t="shared" ca="1" si="29"/>
        <v>5.3999999999999995</v>
      </c>
      <c r="Q83" s="116">
        <f t="shared" ca="1" si="30"/>
        <v>5.3999999999999995</v>
      </c>
      <c r="R83" s="116">
        <f t="shared" ca="1" si="31"/>
        <v>6</v>
      </c>
      <c r="S83" s="116">
        <f t="shared" ca="1" si="32"/>
        <v>12</v>
      </c>
      <c r="T83" s="116">
        <f t="shared" ca="1" si="33"/>
        <v>6</v>
      </c>
      <c r="U83" s="116">
        <f t="shared" ca="1" si="34"/>
        <v>6</v>
      </c>
      <c r="W83" s="109" t="s">
        <v>1121</v>
      </c>
      <c r="X83" s="78" t="s">
        <v>1605</v>
      </c>
      <c r="Y83" s="111">
        <v>20</v>
      </c>
      <c r="Z83" s="111">
        <v>40</v>
      </c>
      <c r="AA83" s="111">
        <v>20</v>
      </c>
      <c r="AB83" s="111">
        <v>20</v>
      </c>
      <c r="AE83" s="112" t="s">
        <v>1121</v>
      </c>
      <c r="AF83" s="119" t="s">
        <v>1605</v>
      </c>
      <c r="AG83" s="114">
        <v>20</v>
      </c>
      <c r="AH83" s="114">
        <v>40</v>
      </c>
      <c r="AI83" s="114">
        <v>20</v>
      </c>
      <c r="AJ83" s="114">
        <v>20</v>
      </c>
    </row>
    <row r="84" spans="1:36" x14ac:dyDescent="0.25">
      <c r="A84" s="103" t="s">
        <v>1121</v>
      </c>
      <c r="B84" s="104">
        <v>12</v>
      </c>
      <c r="C84" s="115">
        <f>SUMIF(Ukraine!$B$5:$B$356,'Ukraine INN'!$B84,Ukraine!$Z$5:$Z$356)</f>
        <v>9</v>
      </c>
      <c r="D84" s="107">
        <f t="shared" ca="1" si="19"/>
        <v>60</v>
      </c>
      <c r="E84" s="107">
        <f t="shared" ca="1" si="20"/>
        <v>120</v>
      </c>
      <c r="F84" s="107">
        <f t="shared" ca="1" si="21"/>
        <v>60</v>
      </c>
      <c r="G84" s="107">
        <f t="shared" ca="1" si="22"/>
        <v>60</v>
      </c>
      <c r="H84" s="115">
        <f>SUMIF(Ukraine!$B$5:$B$356,'Ukraine INN'!$B84,Ukraine!$AR$5:$AR$356)</f>
        <v>10</v>
      </c>
      <c r="I84" s="107">
        <f t="shared" ca="1" si="23"/>
        <v>60</v>
      </c>
      <c r="J84" s="107">
        <f t="shared" ca="1" si="24"/>
        <v>120</v>
      </c>
      <c r="K84" s="107">
        <f t="shared" ca="1" si="25"/>
        <v>60</v>
      </c>
      <c r="L84" s="107">
        <f t="shared" ca="1" si="26"/>
        <v>60</v>
      </c>
      <c r="M84" s="107"/>
      <c r="N84" s="116">
        <f t="shared" ca="1" si="27"/>
        <v>5.3999999999999995</v>
      </c>
      <c r="O84" s="116">
        <f t="shared" ca="1" si="28"/>
        <v>10.799999999999999</v>
      </c>
      <c r="P84" s="116">
        <f t="shared" ca="1" si="29"/>
        <v>5.3999999999999995</v>
      </c>
      <c r="Q84" s="116">
        <f t="shared" ca="1" si="30"/>
        <v>5.3999999999999995</v>
      </c>
      <c r="R84" s="116">
        <f t="shared" ca="1" si="31"/>
        <v>6</v>
      </c>
      <c r="S84" s="116">
        <f t="shared" ca="1" si="32"/>
        <v>12</v>
      </c>
      <c r="T84" s="116">
        <f t="shared" ca="1" si="33"/>
        <v>6</v>
      </c>
      <c r="U84" s="116">
        <f t="shared" ca="1" si="34"/>
        <v>6</v>
      </c>
      <c r="W84" s="109" t="s">
        <v>1121</v>
      </c>
      <c r="X84" s="78" t="s">
        <v>1606</v>
      </c>
      <c r="Y84" s="111">
        <v>20</v>
      </c>
      <c r="Z84" s="111">
        <v>40</v>
      </c>
      <c r="AA84" s="111">
        <v>20</v>
      </c>
      <c r="AB84" s="111">
        <v>20</v>
      </c>
      <c r="AE84" s="112" t="s">
        <v>1121</v>
      </c>
      <c r="AF84" s="119" t="s">
        <v>1606</v>
      </c>
      <c r="AG84" s="114">
        <v>20</v>
      </c>
      <c r="AH84" s="114">
        <v>40</v>
      </c>
      <c r="AI84" s="114">
        <v>20</v>
      </c>
      <c r="AJ84" s="114">
        <v>20</v>
      </c>
    </row>
    <row r="85" spans="1:36" x14ac:dyDescent="0.25">
      <c r="A85" s="103" t="s">
        <v>1121</v>
      </c>
      <c r="B85" s="104">
        <v>12</v>
      </c>
      <c r="C85" s="115">
        <f>SUMIF(Ukraine!$B$5:$B$356,'Ukraine INN'!$B85,Ukraine!$Z$5:$Z$356)</f>
        <v>9</v>
      </c>
      <c r="D85" s="107">
        <f t="shared" ca="1" si="19"/>
        <v>60</v>
      </c>
      <c r="E85" s="107">
        <f t="shared" ca="1" si="20"/>
        <v>120</v>
      </c>
      <c r="F85" s="107">
        <f t="shared" ca="1" si="21"/>
        <v>60</v>
      </c>
      <c r="G85" s="107">
        <f t="shared" ca="1" si="22"/>
        <v>60</v>
      </c>
      <c r="H85" s="115">
        <f>SUMIF(Ukraine!$B$5:$B$356,'Ukraine INN'!$B85,Ukraine!$AR$5:$AR$356)</f>
        <v>10</v>
      </c>
      <c r="I85" s="107">
        <f t="shared" ca="1" si="23"/>
        <v>60</v>
      </c>
      <c r="J85" s="107">
        <f t="shared" ca="1" si="24"/>
        <v>120</v>
      </c>
      <c r="K85" s="107">
        <f t="shared" ca="1" si="25"/>
        <v>60</v>
      </c>
      <c r="L85" s="107">
        <f t="shared" ca="1" si="26"/>
        <v>60</v>
      </c>
      <c r="M85" s="107"/>
      <c r="N85" s="116">
        <f t="shared" ca="1" si="27"/>
        <v>5.3999999999999995</v>
      </c>
      <c r="O85" s="116">
        <f t="shared" ca="1" si="28"/>
        <v>10.799999999999999</v>
      </c>
      <c r="P85" s="116">
        <f t="shared" ca="1" si="29"/>
        <v>5.3999999999999995</v>
      </c>
      <c r="Q85" s="116">
        <f t="shared" ca="1" si="30"/>
        <v>5.3999999999999995</v>
      </c>
      <c r="R85" s="116">
        <f t="shared" ca="1" si="31"/>
        <v>6</v>
      </c>
      <c r="S85" s="116">
        <f t="shared" ca="1" si="32"/>
        <v>12</v>
      </c>
      <c r="T85" s="116">
        <f t="shared" ca="1" si="33"/>
        <v>6</v>
      </c>
      <c r="U85" s="116">
        <f t="shared" ca="1" si="34"/>
        <v>6</v>
      </c>
      <c r="W85" s="109" t="s">
        <v>1122</v>
      </c>
      <c r="X85" s="117">
        <v>13</v>
      </c>
      <c r="Y85" s="111">
        <v>9.5744680851063837</v>
      </c>
      <c r="Z85" s="111">
        <v>14.361702127659576</v>
      </c>
      <c r="AA85" s="111">
        <v>6.3829787234042552</v>
      </c>
      <c r="AB85" s="111">
        <v>10.106382978723403</v>
      </c>
      <c r="AE85" s="112" t="s">
        <v>1122</v>
      </c>
      <c r="AF85" s="119" t="s">
        <v>1607</v>
      </c>
      <c r="AG85" s="114">
        <v>8.8888888888888893</v>
      </c>
      <c r="AH85" s="114">
        <v>13.888888888888889</v>
      </c>
      <c r="AI85" s="114">
        <v>8.8888888888888893</v>
      </c>
      <c r="AJ85" s="114">
        <v>13.888888888888889</v>
      </c>
    </row>
    <row r="86" spans="1:36" x14ac:dyDescent="0.25">
      <c r="A86" s="103" t="s">
        <v>1608</v>
      </c>
      <c r="B86" s="104" t="s">
        <v>1609</v>
      </c>
      <c r="C86" s="115">
        <f>SUMIF(Ukraine!$B$5:$B$356,'Ukraine INN'!$B86,Ukraine!$Z$5:$Z$356)</f>
        <v>0</v>
      </c>
      <c r="D86" s="107">
        <f t="shared" ca="1" si="19"/>
        <v>0</v>
      </c>
      <c r="E86" s="107">
        <f t="shared" ca="1" si="20"/>
        <v>0</v>
      </c>
      <c r="F86" s="107">
        <f t="shared" ca="1" si="21"/>
        <v>0</v>
      </c>
      <c r="G86" s="107">
        <f t="shared" ca="1" si="22"/>
        <v>0</v>
      </c>
      <c r="H86" s="115">
        <f>SUMIF(Ukraine!$B$5:$B$356,'Ukraine INN'!$B86,Ukraine!$AR$5:$AR$356)</f>
        <v>0</v>
      </c>
      <c r="I86" s="107">
        <f t="shared" ca="1" si="23"/>
        <v>0</v>
      </c>
      <c r="J86" s="107">
        <f t="shared" ca="1" si="24"/>
        <v>0</v>
      </c>
      <c r="K86" s="107">
        <f t="shared" ca="1" si="25"/>
        <v>0</v>
      </c>
      <c r="L86" s="107">
        <f t="shared" ca="1" si="26"/>
        <v>0</v>
      </c>
      <c r="M86" s="107"/>
      <c r="N86" s="116">
        <f t="shared" ca="1" si="27"/>
        <v>0</v>
      </c>
      <c r="O86" s="116">
        <f t="shared" ca="1" si="28"/>
        <v>0</v>
      </c>
      <c r="P86" s="116">
        <f t="shared" ca="1" si="29"/>
        <v>0</v>
      </c>
      <c r="Q86" s="116">
        <f t="shared" ca="1" si="30"/>
        <v>0</v>
      </c>
      <c r="R86" s="116">
        <f t="shared" ca="1" si="31"/>
        <v>0</v>
      </c>
      <c r="S86" s="116">
        <f t="shared" ca="1" si="32"/>
        <v>0</v>
      </c>
      <c r="T86" s="116">
        <f t="shared" ca="1" si="33"/>
        <v>0</v>
      </c>
      <c r="U86" s="116">
        <f t="shared" ca="1" si="34"/>
        <v>0</v>
      </c>
      <c r="W86" s="109" t="s">
        <v>1123</v>
      </c>
      <c r="X86" s="78" t="s">
        <v>1610</v>
      </c>
      <c r="Y86" s="118" t="s">
        <v>1486</v>
      </c>
      <c r="Z86" s="118" t="s">
        <v>1486</v>
      </c>
      <c r="AA86" s="118" t="s">
        <v>1486</v>
      </c>
      <c r="AB86" s="111">
        <v>12.5</v>
      </c>
      <c r="AE86" s="112" t="s">
        <v>1123</v>
      </c>
      <c r="AF86" s="119" t="s">
        <v>1610</v>
      </c>
      <c r="AG86" s="120" t="s">
        <v>1486</v>
      </c>
      <c r="AH86" s="120">
        <v>25</v>
      </c>
      <c r="AI86" s="120">
        <v>12.5</v>
      </c>
      <c r="AJ86" s="114">
        <v>25</v>
      </c>
    </row>
    <row r="87" spans="1:36" x14ac:dyDescent="0.25">
      <c r="A87" s="103" t="s">
        <v>1122</v>
      </c>
      <c r="B87" s="104">
        <v>13</v>
      </c>
      <c r="C87" s="115">
        <f>SUMIF(Ukraine!$B$5:$B$356,'Ukraine INN'!$B87,Ukraine!$Z$5:$Z$356)</f>
        <v>547</v>
      </c>
      <c r="D87" s="107">
        <f t="shared" ca="1" si="19"/>
        <v>9.5744680851063837</v>
      </c>
      <c r="E87" s="107">
        <f t="shared" ca="1" si="20"/>
        <v>14.361702127659576</v>
      </c>
      <c r="F87" s="107">
        <f t="shared" ca="1" si="21"/>
        <v>6.3829787234042552</v>
      </c>
      <c r="G87" s="107">
        <f t="shared" ca="1" si="22"/>
        <v>10.106382978723403</v>
      </c>
      <c r="H87" s="115">
        <f>SUMIF(Ukraine!$B$5:$B$356,'Ukraine INN'!$B87,Ukraine!$AR$5:$AR$356)</f>
        <v>475</v>
      </c>
      <c r="I87" s="107">
        <f t="shared" ca="1" si="23"/>
        <v>8.8888888888888893</v>
      </c>
      <c r="J87" s="107">
        <f t="shared" ca="1" si="24"/>
        <v>13.888888888888889</v>
      </c>
      <c r="K87" s="107">
        <f t="shared" ca="1" si="25"/>
        <v>8.8888888888888893</v>
      </c>
      <c r="L87" s="107">
        <f t="shared" ca="1" si="26"/>
        <v>13.888888888888889</v>
      </c>
      <c r="M87" s="107"/>
      <c r="N87" s="116">
        <f t="shared" ca="1" si="27"/>
        <v>52.372340425531924</v>
      </c>
      <c r="O87" s="116">
        <f t="shared" ca="1" si="28"/>
        <v>78.558510638297875</v>
      </c>
      <c r="P87" s="116">
        <f t="shared" ca="1" si="29"/>
        <v>34.914893617021271</v>
      </c>
      <c r="Q87" s="116">
        <f t="shared" ca="1" si="30"/>
        <v>55.281914893617007</v>
      </c>
      <c r="R87" s="116">
        <f t="shared" ca="1" si="31"/>
        <v>42.222222222222221</v>
      </c>
      <c r="S87" s="116">
        <f t="shared" ca="1" si="32"/>
        <v>65.972222222222229</v>
      </c>
      <c r="T87" s="116">
        <f t="shared" ca="1" si="33"/>
        <v>42.222222222222221</v>
      </c>
      <c r="U87" s="116">
        <f t="shared" ca="1" si="34"/>
        <v>65.972222222222229</v>
      </c>
      <c r="W87" s="109" t="s">
        <v>1123</v>
      </c>
      <c r="X87" s="78" t="s">
        <v>1611</v>
      </c>
      <c r="Y87" s="118" t="s">
        <v>1486</v>
      </c>
      <c r="Z87" s="118" t="s">
        <v>1486</v>
      </c>
      <c r="AA87" s="118" t="s">
        <v>1486</v>
      </c>
      <c r="AB87" s="111">
        <v>12.5</v>
      </c>
      <c r="AE87" s="112" t="s">
        <v>1123</v>
      </c>
      <c r="AF87" s="119" t="s">
        <v>1611</v>
      </c>
      <c r="AG87" s="120" t="s">
        <v>1486</v>
      </c>
      <c r="AH87" s="120">
        <v>25</v>
      </c>
      <c r="AI87" s="120">
        <v>12.5</v>
      </c>
      <c r="AJ87" s="114">
        <v>25</v>
      </c>
    </row>
    <row r="88" spans="1:36" x14ac:dyDescent="0.25">
      <c r="A88" s="103" t="s">
        <v>1123</v>
      </c>
      <c r="B88" s="104">
        <v>13.1</v>
      </c>
      <c r="C88" s="115">
        <f>SUMIF(Ukraine!$B$5:$B$356,'Ukraine INN'!$B88,Ukraine!$Z$5:$Z$356)</f>
        <v>29</v>
      </c>
      <c r="D88" s="107">
        <f t="shared" ca="1" si="19"/>
        <v>0</v>
      </c>
      <c r="E88" s="107">
        <f t="shared" ca="1" si="20"/>
        <v>0</v>
      </c>
      <c r="F88" s="107">
        <f t="shared" ca="1" si="21"/>
        <v>0</v>
      </c>
      <c r="G88" s="107">
        <f t="shared" ca="1" si="22"/>
        <v>25</v>
      </c>
      <c r="H88" s="115">
        <f>SUMIF(Ukraine!$B$5:$B$356,'Ukraine INN'!$B88,Ukraine!$AR$5:$AR$356)</f>
        <v>19</v>
      </c>
      <c r="I88" s="107">
        <f t="shared" ca="1" si="23"/>
        <v>0</v>
      </c>
      <c r="J88" s="107">
        <f t="shared" ca="1" si="24"/>
        <v>50</v>
      </c>
      <c r="K88" s="107">
        <f t="shared" ca="1" si="25"/>
        <v>25</v>
      </c>
      <c r="L88" s="107">
        <f t="shared" ca="1" si="26"/>
        <v>50</v>
      </c>
      <c r="M88" s="107"/>
      <c r="N88" s="116">
        <f t="shared" ca="1" si="27"/>
        <v>0</v>
      </c>
      <c r="O88" s="116">
        <f t="shared" ca="1" si="28"/>
        <v>0</v>
      </c>
      <c r="P88" s="116">
        <f t="shared" ca="1" si="29"/>
        <v>0</v>
      </c>
      <c r="Q88" s="116">
        <f t="shared" ca="1" si="30"/>
        <v>7.25</v>
      </c>
      <c r="R88" s="116">
        <f t="shared" ca="1" si="31"/>
        <v>0</v>
      </c>
      <c r="S88" s="116">
        <f t="shared" ca="1" si="32"/>
        <v>9.5</v>
      </c>
      <c r="T88" s="116">
        <f t="shared" ca="1" si="33"/>
        <v>4.75</v>
      </c>
      <c r="U88" s="116">
        <f t="shared" ca="1" si="34"/>
        <v>9.5</v>
      </c>
      <c r="W88" s="109" t="s">
        <v>1124</v>
      </c>
      <c r="X88" s="78" t="s">
        <v>1612</v>
      </c>
      <c r="Y88" s="111">
        <v>25</v>
      </c>
      <c r="Z88" s="111">
        <v>33.333333333333329</v>
      </c>
      <c r="AA88" s="111">
        <v>16.666666666666664</v>
      </c>
      <c r="AB88" s="111">
        <v>8.3333333333333321</v>
      </c>
      <c r="AE88" s="112" t="s">
        <v>1124</v>
      </c>
      <c r="AF88" s="119" t="s">
        <v>1612</v>
      </c>
      <c r="AG88" s="114">
        <v>22.222222222222221</v>
      </c>
      <c r="AH88" s="114">
        <v>44.444444444444443</v>
      </c>
      <c r="AI88" s="120" t="s">
        <v>1486</v>
      </c>
      <c r="AJ88" s="114">
        <v>22.222222222222221</v>
      </c>
    </row>
    <row r="89" spans="1:36" x14ac:dyDescent="0.25">
      <c r="A89" s="103" t="s">
        <v>1123</v>
      </c>
      <c r="B89" s="104">
        <v>13.1</v>
      </c>
      <c r="C89" s="115">
        <f>SUMIF(Ukraine!$B$5:$B$356,'Ukraine INN'!$B89,Ukraine!$Z$5:$Z$356)</f>
        <v>29</v>
      </c>
      <c r="D89" s="107">
        <f t="shared" ca="1" si="19"/>
        <v>0</v>
      </c>
      <c r="E89" s="107">
        <f t="shared" ca="1" si="20"/>
        <v>0</v>
      </c>
      <c r="F89" s="107">
        <f t="shared" ca="1" si="21"/>
        <v>0</v>
      </c>
      <c r="G89" s="107">
        <f t="shared" ca="1" si="22"/>
        <v>25</v>
      </c>
      <c r="H89" s="115">
        <f>SUMIF(Ukraine!$B$5:$B$356,'Ukraine INN'!$B89,Ukraine!$AR$5:$AR$356)</f>
        <v>19</v>
      </c>
      <c r="I89" s="107">
        <f t="shared" ca="1" si="23"/>
        <v>0</v>
      </c>
      <c r="J89" s="107">
        <f t="shared" ca="1" si="24"/>
        <v>50</v>
      </c>
      <c r="K89" s="107">
        <f t="shared" ca="1" si="25"/>
        <v>25</v>
      </c>
      <c r="L89" s="107">
        <f t="shared" ca="1" si="26"/>
        <v>50</v>
      </c>
      <c r="M89" s="107"/>
      <c r="N89" s="116">
        <f t="shared" ca="1" si="27"/>
        <v>0</v>
      </c>
      <c r="O89" s="116">
        <f t="shared" ca="1" si="28"/>
        <v>0</v>
      </c>
      <c r="P89" s="116">
        <f t="shared" ca="1" si="29"/>
        <v>0</v>
      </c>
      <c r="Q89" s="116">
        <f t="shared" ca="1" si="30"/>
        <v>7.25</v>
      </c>
      <c r="R89" s="116">
        <f t="shared" ca="1" si="31"/>
        <v>0</v>
      </c>
      <c r="S89" s="116">
        <f t="shared" ca="1" si="32"/>
        <v>9.5</v>
      </c>
      <c r="T89" s="116">
        <f t="shared" ca="1" si="33"/>
        <v>4.75</v>
      </c>
      <c r="U89" s="116">
        <f t="shared" ca="1" si="34"/>
        <v>9.5</v>
      </c>
      <c r="W89" s="109" t="s">
        <v>1124</v>
      </c>
      <c r="X89" s="78" t="s">
        <v>1613</v>
      </c>
      <c r="Y89" s="111">
        <v>25</v>
      </c>
      <c r="Z89" s="111">
        <v>33.333333333333329</v>
      </c>
      <c r="AA89" s="111">
        <v>16.666666666666664</v>
      </c>
      <c r="AB89" s="111">
        <v>8.3333333333333321</v>
      </c>
      <c r="AE89" s="112" t="s">
        <v>1124</v>
      </c>
      <c r="AF89" s="119" t="s">
        <v>1613</v>
      </c>
      <c r="AG89" s="114">
        <v>22.222222222222221</v>
      </c>
      <c r="AH89" s="114">
        <v>44.444444444444443</v>
      </c>
      <c r="AI89" s="120" t="s">
        <v>1486</v>
      </c>
      <c r="AJ89" s="114">
        <v>22.222222222222221</v>
      </c>
    </row>
    <row r="90" spans="1:36" x14ac:dyDescent="0.25">
      <c r="A90" s="103" t="s">
        <v>1124</v>
      </c>
      <c r="B90" s="104">
        <v>13.2</v>
      </c>
      <c r="C90" s="115">
        <f>SUMIF(Ukraine!$B$5:$B$356,'Ukraine INN'!$B90,Ukraine!$Z$5:$Z$356)</f>
        <v>27</v>
      </c>
      <c r="D90" s="107">
        <f t="shared" ca="1" si="19"/>
        <v>50</v>
      </c>
      <c r="E90" s="107">
        <f t="shared" ca="1" si="20"/>
        <v>66.666666666666657</v>
      </c>
      <c r="F90" s="107">
        <f t="shared" ca="1" si="21"/>
        <v>33.333333333333329</v>
      </c>
      <c r="G90" s="107">
        <f t="shared" ca="1" si="22"/>
        <v>16.666666666666664</v>
      </c>
      <c r="H90" s="115">
        <f>SUMIF(Ukraine!$B$5:$B$356,'Ukraine INN'!$B90,Ukraine!$AR$5:$AR$356)</f>
        <v>23</v>
      </c>
      <c r="I90" s="107">
        <f t="shared" ca="1" si="23"/>
        <v>44.444444444444443</v>
      </c>
      <c r="J90" s="107">
        <f t="shared" ca="1" si="24"/>
        <v>88.888888888888886</v>
      </c>
      <c r="K90" s="107">
        <f t="shared" ca="1" si="25"/>
        <v>0</v>
      </c>
      <c r="L90" s="107">
        <f t="shared" ca="1" si="26"/>
        <v>44.444444444444443</v>
      </c>
      <c r="M90" s="107"/>
      <c r="N90" s="116">
        <f t="shared" ca="1" si="27"/>
        <v>13.5</v>
      </c>
      <c r="O90" s="116">
        <f t="shared" ca="1" si="28"/>
        <v>17.999999999999996</v>
      </c>
      <c r="P90" s="116">
        <f t="shared" ca="1" si="29"/>
        <v>8.9999999999999982</v>
      </c>
      <c r="Q90" s="116">
        <f t="shared" ca="1" si="30"/>
        <v>4.4999999999999991</v>
      </c>
      <c r="R90" s="116">
        <f t="shared" ca="1" si="31"/>
        <v>10.222222222222221</v>
      </c>
      <c r="S90" s="116">
        <f t="shared" ca="1" si="32"/>
        <v>20.444444444444443</v>
      </c>
      <c r="T90" s="116">
        <f t="shared" ca="1" si="33"/>
        <v>0</v>
      </c>
      <c r="U90" s="116">
        <f t="shared" ca="1" si="34"/>
        <v>10.222222222222221</v>
      </c>
      <c r="W90" s="109" t="s">
        <v>1125</v>
      </c>
      <c r="X90" s="78" t="s">
        <v>1614</v>
      </c>
      <c r="Y90" s="111">
        <v>14.285714285714285</v>
      </c>
      <c r="Z90" s="111">
        <v>14.285714285714285</v>
      </c>
      <c r="AA90" s="111">
        <v>14.285714285714285</v>
      </c>
      <c r="AB90" s="111">
        <v>14.285714285714285</v>
      </c>
      <c r="AE90" s="112" t="s">
        <v>1125</v>
      </c>
      <c r="AF90" s="119" t="s">
        <v>1614</v>
      </c>
      <c r="AG90" s="114">
        <v>20</v>
      </c>
      <c r="AH90" s="114">
        <v>20</v>
      </c>
      <c r="AI90" s="114">
        <v>40</v>
      </c>
      <c r="AJ90" s="114">
        <v>20</v>
      </c>
    </row>
    <row r="91" spans="1:36" x14ac:dyDescent="0.25">
      <c r="A91" s="103" t="s">
        <v>1124</v>
      </c>
      <c r="B91" s="104">
        <v>13.2</v>
      </c>
      <c r="C91" s="115">
        <f>SUMIF(Ukraine!$B$5:$B$356,'Ukraine INN'!$B91,Ukraine!$Z$5:$Z$356)</f>
        <v>27</v>
      </c>
      <c r="D91" s="107">
        <f t="shared" ca="1" si="19"/>
        <v>50</v>
      </c>
      <c r="E91" s="107">
        <f t="shared" ca="1" si="20"/>
        <v>66.666666666666657</v>
      </c>
      <c r="F91" s="107">
        <f t="shared" ca="1" si="21"/>
        <v>33.333333333333329</v>
      </c>
      <c r="G91" s="107">
        <f t="shared" ca="1" si="22"/>
        <v>16.666666666666664</v>
      </c>
      <c r="H91" s="115">
        <f>SUMIF(Ukraine!$B$5:$B$356,'Ukraine INN'!$B91,Ukraine!$AR$5:$AR$356)</f>
        <v>23</v>
      </c>
      <c r="I91" s="107">
        <f t="shared" ca="1" si="23"/>
        <v>44.444444444444443</v>
      </c>
      <c r="J91" s="107">
        <f t="shared" ca="1" si="24"/>
        <v>88.888888888888886</v>
      </c>
      <c r="K91" s="107">
        <f t="shared" ca="1" si="25"/>
        <v>0</v>
      </c>
      <c r="L91" s="107">
        <f t="shared" ca="1" si="26"/>
        <v>44.444444444444443</v>
      </c>
      <c r="M91" s="107"/>
      <c r="N91" s="116">
        <f t="shared" ca="1" si="27"/>
        <v>13.5</v>
      </c>
      <c r="O91" s="116">
        <f t="shared" ca="1" si="28"/>
        <v>17.999999999999996</v>
      </c>
      <c r="P91" s="116">
        <f t="shared" ca="1" si="29"/>
        <v>8.9999999999999982</v>
      </c>
      <c r="Q91" s="116">
        <f t="shared" ca="1" si="30"/>
        <v>4.4999999999999991</v>
      </c>
      <c r="R91" s="116">
        <f t="shared" ca="1" si="31"/>
        <v>10.222222222222221</v>
      </c>
      <c r="S91" s="116">
        <f t="shared" ca="1" si="32"/>
        <v>20.444444444444443</v>
      </c>
      <c r="T91" s="116">
        <f t="shared" ca="1" si="33"/>
        <v>0</v>
      </c>
      <c r="U91" s="116">
        <f t="shared" ca="1" si="34"/>
        <v>10.222222222222221</v>
      </c>
      <c r="W91" s="109" t="s">
        <v>1125</v>
      </c>
      <c r="X91" s="78" t="s">
        <v>1615</v>
      </c>
      <c r="Y91" s="111">
        <v>14.285714285714285</v>
      </c>
      <c r="Z91" s="111">
        <v>14.285714285714285</v>
      </c>
      <c r="AA91" s="111">
        <v>14.285714285714285</v>
      </c>
      <c r="AB91" s="111">
        <v>14.285714285714285</v>
      </c>
      <c r="AE91" s="112" t="s">
        <v>1125</v>
      </c>
      <c r="AF91" s="119" t="s">
        <v>1615</v>
      </c>
      <c r="AG91" s="114">
        <v>20</v>
      </c>
      <c r="AH91" s="114">
        <v>20</v>
      </c>
      <c r="AI91" s="114">
        <v>40</v>
      </c>
      <c r="AJ91" s="114">
        <v>20</v>
      </c>
    </row>
    <row r="92" spans="1:36" x14ac:dyDescent="0.25">
      <c r="A92" s="103" t="s">
        <v>1125</v>
      </c>
      <c r="B92" s="104">
        <v>13.3</v>
      </c>
      <c r="C92" s="115">
        <f>SUMIF(Ukraine!$B$5:$B$356,'Ukraine INN'!$B92,Ukraine!$Z$5:$Z$356)</f>
        <v>34</v>
      </c>
      <c r="D92" s="107">
        <f t="shared" ca="1" si="19"/>
        <v>28.571428571428569</v>
      </c>
      <c r="E92" s="107">
        <f t="shared" ca="1" si="20"/>
        <v>28.571428571428569</v>
      </c>
      <c r="F92" s="107">
        <f t="shared" ca="1" si="21"/>
        <v>28.571428571428569</v>
      </c>
      <c r="G92" s="107">
        <f t="shared" ca="1" si="22"/>
        <v>28.571428571428569</v>
      </c>
      <c r="H92" s="115">
        <f>SUMIF(Ukraine!$B$5:$B$356,'Ukraine INN'!$B92,Ukraine!$AR$5:$AR$356)</f>
        <v>24</v>
      </c>
      <c r="I92" s="107">
        <f t="shared" ca="1" si="23"/>
        <v>40</v>
      </c>
      <c r="J92" s="107">
        <f t="shared" ca="1" si="24"/>
        <v>40</v>
      </c>
      <c r="K92" s="107">
        <f t="shared" ca="1" si="25"/>
        <v>80</v>
      </c>
      <c r="L92" s="107">
        <f t="shared" ca="1" si="26"/>
        <v>40</v>
      </c>
      <c r="M92" s="107"/>
      <c r="N92" s="116">
        <f t="shared" ca="1" si="27"/>
        <v>9.7142857142857135</v>
      </c>
      <c r="O92" s="116">
        <f t="shared" ca="1" si="28"/>
        <v>9.7142857142857135</v>
      </c>
      <c r="P92" s="116">
        <f t="shared" ca="1" si="29"/>
        <v>9.7142857142857135</v>
      </c>
      <c r="Q92" s="116">
        <f t="shared" ca="1" si="30"/>
        <v>9.7142857142857135</v>
      </c>
      <c r="R92" s="116">
        <f t="shared" ca="1" si="31"/>
        <v>9.6000000000000014</v>
      </c>
      <c r="S92" s="116">
        <f t="shared" ca="1" si="32"/>
        <v>9.6000000000000014</v>
      </c>
      <c r="T92" s="116">
        <f t="shared" ca="1" si="33"/>
        <v>19.200000000000003</v>
      </c>
      <c r="U92" s="116">
        <f t="shared" ca="1" si="34"/>
        <v>9.6000000000000014</v>
      </c>
      <c r="W92" s="109" t="s">
        <v>1126</v>
      </c>
      <c r="X92" s="78" t="s">
        <v>1616</v>
      </c>
      <c r="Y92" s="111">
        <v>8.695652173913043</v>
      </c>
      <c r="Z92" s="111">
        <v>13.664596273291925</v>
      </c>
      <c r="AA92" s="111">
        <v>5.5900621118012426</v>
      </c>
      <c r="AB92" s="111">
        <v>9.9378881987577632</v>
      </c>
      <c r="AE92" s="112" t="s">
        <v>1126</v>
      </c>
      <c r="AF92" s="119" t="s">
        <v>1616</v>
      </c>
      <c r="AG92" s="114">
        <v>8.2278481012658222</v>
      </c>
      <c r="AH92" s="114">
        <v>11.39240506329114</v>
      </c>
      <c r="AI92" s="114">
        <v>8.2278481012658222</v>
      </c>
      <c r="AJ92" s="114">
        <v>12.658227848101266</v>
      </c>
    </row>
    <row r="93" spans="1:36" x14ac:dyDescent="0.25">
      <c r="A93" s="103" t="s">
        <v>1125</v>
      </c>
      <c r="B93" s="104">
        <v>13.3</v>
      </c>
      <c r="C93" s="115">
        <f>SUMIF(Ukraine!$B$5:$B$356,'Ukraine INN'!$B93,Ukraine!$Z$5:$Z$356)</f>
        <v>34</v>
      </c>
      <c r="D93" s="107">
        <f t="shared" ca="1" si="19"/>
        <v>28.571428571428569</v>
      </c>
      <c r="E93" s="107">
        <f t="shared" ca="1" si="20"/>
        <v>28.571428571428569</v>
      </c>
      <c r="F93" s="107">
        <f t="shared" ca="1" si="21"/>
        <v>28.571428571428569</v>
      </c>
      <c r="G93" s="107">
        <f t="shared" ca="1" si="22"/>
        <v>28.571428571428569</v>
      </c>
      <c r="H93" s="115">
        <f>SUMIF(Ukraine!$B$5:$B$356,'Ukraine INN'!$B93,Ukraine!$AR$5:$AR$356)</f>
        <v>24</v>
      </c>
      <c r="I93" s="107">
        <f t="shared" ca="1" si="23"/>
        <v>40</v>
      </c>
      <c r="J93" s="107">
        <f t="shared" ca="1" si="24"/>
        <v>40</v>
      </c>
      <c r="K93" s="107">
        <f t="shared" ca="1" si="25"/>
        <v>80</v>
      </c>
      <c r="L93" s="107">
        <f t="shared" ca="1" si="26"/>
        <v>40</v>
      </c>
      <c r="M93" s="107"/>
      <c r="N93" s="116">
        <f t="shared" ca="1" si="27"/>
        <v>9.7142857142857135</v>
      </c>
      <c r="O93" s="116">
        <f t="shared" ca="1" si="28"/>
        <v>9.7142857142857135</v>
      </c>
      <c r="P93" s="116">
        <f t="shared" ca="1" si="29"/>
        <v>9.7142857142857135</v>
      </c>
      <c r="Q93" s="116">
        <f t="shared" ca="1" si="30"/>
        <v>9.7142857142857135</v>
      </c>
      <c r="R93" s="116">
        <f t="shared" ca="1" si="31"/>
        <v>9.6000000000000014</v>
      </c>
      <c r="S93" s="116">
        <f t="shared" ca="1" si="32"/>
        <v>9.6000000000000014</v>
      </c>
      <c r="T93" s="116">
        <f t="shared" ca="1" si="33"/>
        <v>19.200000000000003</v>
      </c>
      <c r="U93" s="116">
        <f t="shared" ca="1" si="34"/>
        <v>9.6000000000000014</v>
      </c>
      <c r="W93" s="109" t="s">
        <v>1617</v>
      </c>
      <c r="X93" s="78" t="s">
        <v>1618</v>
      </c>
      <c r="Y93" s="111">
        <v>12.5</v>
      </c>
      <c r="Z93" s="111">
        <v>37.5</v>
      </c>
      <c r="AA93" s="111">
        <v>12.5</v>
      </c>
      <c r="AB93" s="111">
        <v>12.5</v>
      </c>
      <c r="AE93" s="112" t="s">
        <v>1617</v>
      </c>
      <c r="AF93" s="119" t="s">
        <v>1618</v>
      </c>
      <c r="AG93" s="120" t="s">
        <v>1486</v>
      </c>
      <c r="AH93" s="120" t="s">
        <v>1486</v>
      </c>
      <c r="AI93" s="114">
        <v>11.111111111111111</v>
      </c>
      <c r="AJ93" s="114">
        <v>33.333333333333329</v>
      </c>
    </row>
    <row r="94" spans="1:36" x14ac:dyDescent="0.25">
      <c r="A94" s="103" t="s">
        <v>1126</v>
      </c>
      <c r="B94" s="104">
        <v>13.9</v>
      </c>
      <c r="C94" s="115">
        <f>SUMIF(Ukraine!$B$5:$B$356,'Ukraine INN'!$B94,Ukraine!$Z$5:$Z$356)</f>
        <v>457</v>
      </c>
      <c r="D94" s="107">
        <f t="shared" ca="1" si="19"/>
        <v>8.695652173913043</v>
      </c>
      <c r="E94" s="107">
        <f t="shared" ca="1" si="20"/>
        <v>13.664596273291925</v>
      </c>
      <c r="F94" s="107">
        <f t="shared" ca="1" si="21"/>
        <v>5.5900621118012426</v>
      </c>
      <c r="G94" s="107">
        <f t="shared" ca="1" si="22"/>
        <v>9.9378881987577632</v>
      </c>
      <c r="H94" s="115">
        <f>SUMIF(Ukraine!$B$5:$B$356,'Ukraine INN'!$B94,Ukraine!$AR$5:$AR$356)</f>
        <v>409</v>
      </c>
      <c r="I94" s="107">
        <f t="shared" ca="1" si="23"/>
        <v>8.2278481012658222</v>
      </c>
      <c r="J94" s="107">
        <f t="shared" ca="1" si="24"/>
        <v>11.39240506329114</v>
      </c>
      <c r="K94" s="107">
        <f t="shared" ca="1" si="25"/>
        <v>8.2278481012658222</v>
      </c>
      <c r="L94" s="107">
        <f t="shared" ca="1" si="26"/>
        <v>12.658227848101266</v>
      </c>
      <c r="M94" s="107"/>
      <c r="N94" s="116">
        <f t="shared" ca="1" si="27"/>
        <v>39.739130434782609</v>
      </c>
      <c r="O94" s="116">
        <f t="shared" ca="1" si="28"/>
        <v>62.447204968944106</v>
      </c>
      <c r="P94" s="116">
        <f t="shared" ca="1" si="29"/>
        <v>25.546583850931679</v>
      </c>
      <c r="Q94" s="116">
        <f t="shared" ca="1" si="30"/>
        <v>45.41614906832298</v>
      </c>
      <c r="R94" s="116">
        <f t="shared" ca="1" si="31"/>
        <v>33.651898734177216</v>
      </c>
      <c r="S94" s="116">
        <f t="shared" ca="1" si="32"/>
        <v>46.594936708860757</v>
      </c>
      <c r="T94" s="116">
        <f t="shared" ca="1" si="33"/>
        <v>33.651898734177216</v>
      </c>
      <c r="U94" s="116">
        <f t="shared" ca="1" si="34"/>
        <v>51.77215189873418</v>
      </c>
      <c r="W94" s="109" t="s">
        <v>1619</v>
      </c>
      <c r="X94" s="78" t="s">
        <v>1620</v>
      </c>
      <c r="Y94" s="111">
        <v>8.5106382978723403</v>
      </c>
      <c r="Z94" s="111">
        <v>10.638297872340425</v>
      </c>
      <c r="AA94" s="111">
        <v>7.4468085106382977</v>
      </c>
      <c r="AB94" s="111">
        <v>10.638297872340425</v>
      </c>
      <c r="AE94" s="112" t="s">
        <v>1619</v>
      </c>
      <c r="AF94" s="119" t="s">
        <v>1620</v>
      </c>
      <c r="AG94" s="114">
        <v>7.3170731707317067</v>
      </c>
      <c r="AH94" s="114">
        <v>8.536585365853659</v>
      </c>
      <c r="AI94" s="114">
        <v>8.536585365853659</v>
      </c>
      <c r="AJ94" s="114">
        <v>10.975609756097562</v>
      </c>
    </row>
    <row r="95" spans="1:36" x14ac:dyDescent="0.25">
      <c r="A95" s="103" t="s">
        <v>1617</v>
      </c>
      <c r="B95" s="104">
        <v>13.91</v>
      </c>
      <c r="C95" s="115">
        <f>SUMIF(Ukraine!$B$5:$B$356,'Ukraine INN'!$B95,Ukraine!$Z$5:$Z$356)</f>
        <v>0</v>
      </c>
      <c r="D95" s="107">
        <f t="shared" ca="1" si="19"/>
        <v>12.5</v>
      </c>
      <c r="E95" s="107">
        <f t="shared" ca="1" si="20"/>
        <v>37.5</v>
      </c>
      <c r="F95" s="107">
        <f t="shared" ca="1" si="21"/>
        <v>12.5</v>
      </c>
      <c r="G95" s="107">
        <f t="shared" ca="1" si="22"/>
        <v>12.5</v>
      </c>
      <c r="H95" s="115">
        <f>SUMIF(Ukraine!$B$5:$B$356,'Ukraine INN'!$B95,Ukraine!$AR$5:$AR$356)</f>
        <v>0</v>
      </c>
      <c r="I95" s="107">
        <f t="shared" ca="1" si="23"/>
        <v>0</v>
      </c>
      <c r="J95" s="107">
        <f t="shared" ca="1" si="24"/>
        <v>0</v>
      </c>
      <c r="K95" s="107">
        <f t="shared" ca="1" si="25"/>
        <v>11.111111111111111</v>
      </c>
      <c r="L95" s="107">
        <f t="shared" ca="1" si="26"/>
        <v>33.333333333333329</v>
      </c>
      <c r="M95" s="107"/>
      <c r="N95" s="116">
        <f t="shared" ca="1" si="27"/>
        <v>0</v>
      </c>
      <c r="O95" s="116">
        <f t="shared" ca="1" si="28"/>
        <v>0</v>
      </c>
      <c r="P95" s="116">
        <f t="shared" ca="1" si="29"/>
        <v>0</v>
      </c>
      <c r="Q95" s="116">
        <f t="shared" ca="1" si="30"/>
        <v>0</v>
      </c>
      <c r="R95" s="116">
        <f t="shared" ca="1" si="31"/>
        <v>0</v>
      </c>
      <c r="S95" s="116">
        <f t="shared" ca="1" si="32"/>
        <v>0</v>
      </c>
      <c r="T95" s="116">
        <f t="shared" ca="1" si="33"/>
        <v>0</v>
      </c>
      <c r="U95" s="116">
        <f t="shared" ca="1" si="34"/>
        <v>0</v>
      </c>
      <c r="W95" s="109" t="s">
        <v>1621</v>
      </c>
      <c r="X95" s="78" t="s">
        <v>1622</v>
      </c>
      <c r="Y95" s="111">
        <v>20</v>
      </c>
      <c r="Z95" s="111">
        <v>40</v>
      </c>
      <c r="AA95" s="111">
        <v>20</v>
      </c>
      <c r="AB95" s="111">
        <v>40</v>
      </c>
      <c r="AE95" s="112" t="s">
        <v>1621</v>
      </c>
      <c r="AF95" s="119" t="s">
        <v>1622</v>
      </c>
      <c r="AG95" s="120" t="s">
        <v>1486</v>
      </c>
      <c r="AH95" s="120" t="s">
        <v>1486</v>
      </c>
      <c r="AI95" s="120" t="s">
        <v>1486</v>
      </c>
      <c r="AJ95" s="120" t="s">
        <v>1486</v>
      </c>
    </row>
    <row r="96" spans="1:36" x14ac:dyDescent="0.25">
      <c r="A96" s="103" t="s">
        <v>1619</v>
      </c>
      <c r="B96" s="104">
        <v>13.92</v>
      </c>
      <c r="C96" s="115">
        <f>SUMIF(Ukraine!$B$5:$B$356,'Ukraine INN'!$B96,Ukraine!$Z$5:$Z$356)</f>
        <v>0</v>
      </c>
      <c r="D96" s="107">
        <f t="shared" ca="1" si="19"/>
        <v>8.5106382978723403</v>
      </c>
      <c r="E96" s="107">
        <f t="shared" ca="1" si="20"/>
        <v>10.638297872340425</v>
      </c>
      <c r="F96" s="107">
        <f t="shared" ca="1" si="21"/>
        <v>7.4468085106382977</v>
      </c>
      <c r="G96" s="107">
        <f t="shared" ca="1" si="22"/>
        <v>10.638297872340425</v>
      </c>
      <c r="H96" s="115">
        <f>SUMIF(Ukraine!$B$5:$B$356,'Ukraine INN'!$B96,Ukraine!$AR$5:$AR$356)</f>
        <v>0</v>
      </c>
      <c r="I96" s="107">
        <f t="shared" ca="1" si="23"/>
        <v>7.3170731707317067</v>
      </c>
      <c r="J96" s="107">
        <f t="shared" ca="1" si="24"/>
        <v>8.536585365853659</v>
      </c>
      <c r="K96" s="107">
        <f t="shared" ca="1" si="25"/>
        <v>8.536585365853659</v>
      </c>
      <c r="L96" s="107">
        <f t="shared" ca="1" si="26"/>
        <v>10.975609756097562</v>
      </c>
      <c r="M96" s="107"/>
      <c r="N96" s="116">
        <f t="shared" ca="1" si="27"/>
        <v>0</v>
      </c>
      <c r="O96" s="116">
        <f t="shared" ca="1" si="28"/>
        <v>0</v>
      </c>
      <c r="P96" s="116">
        <f t="shared" ca="1" si="29"/>
        <v>0</v>
      </c>
      <c r="Q96" s="116">
        <f t="shared" ca="1" si="30"/>
        <v>0</v>
      </c>
      <c r="R96" s="116">
        <f t="shared" ca="1" si="31"/>
        <v>0</v>
      </c>
      <c r="S96" s="116">
        <f t="shared" ca="1" si="32"/>
        <v>0</v>
      </c>
      <c r="T96" s="116">
        <f t="shared" ca="1" si="33"/>
        <v>0</v>
      </c>
      <c r="U96" s="116">
        <f t="shared" ca="1" si="34"/>
        <v>0</v>
      </c>
      <c r="W96" s="109" t="s">
        <v>1623</v>
      </c>
      <c r="X96" s="78" t="s">
        <v>1624</v>
      </c>
      <c r="Y96" s="118" t="s">
        <v>1486</v>
      </c>
      <c r="Z96" s="111">
        <v>16.666666666666664</v>
      </c>
      <c r="AA96" s="118" t="s">
        <v>1486</v>
      </c>
      <c r="AB96" s="111">
        <v>16.666666666666664</v>
      </c>
      <c r="AE96" s="112" t="s">
        <v>1623</v>
      </c>
      <c r="AF96" s="119" t="s">
        <v>1624</v>
      </c>
      <c r="AG96" s="120">
        <v>16.666666666666664</v>
      </c>
      <c r="AH96" s="114">
        <v>41.666666666666671</v>
      </c>
      <c r="AI96" s="120">
        <v>8.3333333333333321</v>
      </c>
      <c r="AJ96" s="114">
        <v>25</v>
      </c>
    </row>
    <row r="97" spans="1:36" x14ac:dyDescent="0.25">
      <c r="A97" s="103" t="s">
        <v>1621</v>
      </c>
      <c r="B97" s="104">
        <v>13.93</v>
      </c>
      <c r="C97" s="115">
        <f>SUMIF(Ukraine!$B$5:$B$356,'Ukraine INN'!$B97,Ukraine!$Z$5:$Z$356)</f>
        <v>0</v>
      </c>
      <c r="D97" s="107">
        <f t="shared" ca="1" si="19"/>
        <v>20</v>
      </c>
      <c r="E97" s="107">
        <f t="shared" ca="1" si="20"/>
        <v>40</v>
      </c>
      <c r="F97" s="107">
        <f t="shared" ca="1" si="21"/>
        <v>20</v>
      </c>
      <c r="G97" s="107">
        <f t="shared" ca="1" si="22"/>
        <v>40</v>
      </c>
      <c r="H97" s="115">
        <f>SUMIF(Ukraine!$B$5:$B$356,'Ukraine INN'!$B97,Ukraine!$AR$5:$AR$356)</f>
        <v>0</v>
      </c>
      <c r="I97" s="107">
        <f t="shared" ca="1" si="23"/>
        <v>0</v>
      </c>
      <c r="J97" s="107">
        <f t="shared" ca="1" si="24"/>
        <v>0</v>
      </c>
      <c r="K97" s="107">
        <f t="shared" ca="1" si="25"/>
        <v>0</v>
      </c>
      <c r="L97" s="107">
        <f t="shared" ca="1" si="26"/>
        <v>0</v>
      </c>
      <c r="M97" s="107"/>
      <c r="N97" s="116">
        <f t="shared" ca="1" si="27"/>
        <v>0</v>
      </c>
      <c r="O97" s="116">
        <f t="shared" ca="1" si="28"/>
        <v>0</v>
      </c>
      <c r="P97" s="116">
        <f t="shared" ca="1" si="29"/>
        <v>0</v>
      </c>
      <c r="Q97" s="116">
        <f t="shared" ca="1" si="30"/>
        <v>0</v>
      </c>
      <c r="R97" s="116">
        <f t="shared" ca="1" si="31"/>
        <v>0</v>
      </c>
      <c r="S97" s="116">
        <f t="shared" ca="1" si="32"/>
        <v>0</v>
      </c>
      <c r="T97" s="116">
        <f t="shared" ca="1" si="33"/>
        <v>0</v>
      </c>
      <c r="U97" s="116">
        <f t="shared" ca="1" si="34"/>
        <v>0</v>
      </c>
      <c r="W97" s="109" t="s">
        <v>1625</v>
      </c>
      <c r="X97" s="78" t="s">
        <v>1626</v>
      </c>
      <c r="Y97" s="111">
        <v>13.043478260869565</v>
      </c>
      <c r="Z97" s="111">
        <v>17.391304347826086</v>
      </c>
      <c r="AA97" s="118" t="s">
        <v>1486</v>
      </c>
      <c r="AB97" s="111">
        <v>4.3478260869565215</v>
      </c>
      <c r="AE97" s="112" t="s">
        <v>1625</v>
      </c>
      <c r="AF97" s="119" t="s">
        <v>1626</v>
      </c>
      <c r="AG97" s="114">
        <v>11.538461538461538</v>
      </c>
      <c r="AH97" s="114">
        <v>15.384615384615385</v>
      </c>
      <c r="AI97" s="120">
        <v>7.6923076923076925</v>
      </c>
      <c r="AJ97" s="114">
        <v>7.6923076923076925</v>
      </c>
    </row>
    <row r="98" spans="1:36" x14ac:dyDescent="0.25">
      <c r="A98" s="103" t="s">
        <v>1623</v>
      </c>
      <c r="B98" s="104">
        <v>13.94</v>
      </c>
      <c r="C98" s="115">
        <f>SUMIF(Ukraine!$B$5:$B$356,'Ukraine INN'!$B98,Ukraine!$Z$5:$Z$356)</f>
        <v>0</v>
      </c>
      <c r="D98" s="107">
        <f t="shared" ca="1" si="19"/>
        <v>0</v>
      </c>
      <c r="E98" s="107">
        <f t="shared" ca="1" si="20"/>
        <v>16.666666666666664</v>
      </c>
      <c r="F98" s="107">
        <f t="shared" ca="1" si="21"/>
        <v>0</v>
      </c>
      <c r="G98" s="107">
        <f t="shared" ca="1" si="22"/>
        <v>16.666666666666664</v>
      </c>
      <c r="H98" s="115">
        <f>SUMIF(Ukraine!$B$5:$B$356,'Ukraine INN'!$B98,Ukraine!$AR$5:$AR$356)</f>
        <v>0</v>
      </c>
      <c r="I98" s="107">
        <f t="shared" ca="1" si="23"/>
        <v>16.666666666666664</v>
      </c>
      <c r="J98" s="107">
        <f t="shared" ca="1" si="24"/>
        <v>41.666666666666671</v>
      </c>
      <c r="K98" s="107">
        <f t="shared" ca="1" si="25"/>
        <v>8.3333333333333321</v>
      </c>
      <c r="L98" s="107">
        <f t="shared" ca="1" si="26"/>
        <v>25</v>
      </c>
      <c r="M98" s="107"/>
      <c r="N98" s="116">
        <f t="shared" ca="1" si="27"/>
        <v>0</v>
      </c>
      <c r="O98" s="116">
        <f t="shared" ca="1" si="28"/>
        <v>0</v>
      </c>
      <c r="P98" s="116">
        <f t="shared" ca="1" si="29"/>
        <v>0</v>
      </c>
      <c r="Q98" s="116">
        <f t="shared" ca="1" si="30"/>
        <v>0</v>
      </c>
      <c r="R98" s="116">
        <f t="shared" ca="1" si="31"/>
        <v>0</v>
      </c>
      <c r="S98" s="116">
        <f t="shared" ca="1" si="32"/>
        <v>0</v>
      </c>
      <c r="T98" s="116">
        <f t="shared" ca="1" si="33"/>
        <v>0</v>
      </c>
      <c r="U98" s="116">
        <f t="shared" ca="1" si="34"/>
        <v>0</v>
      </c>
      <c r="W98" s="109" t="s">
        <v>1627</v>
      </c>
      <c r="X98" s="78" t="s">
        <v>1628</v>
      </c>
      <c r="Y98" s="111">
        <v>8.3333333333333321</v>
      </c>
      <c r="Z98" s="111">
        <v>8.3333333333333321</v>
      </c>
      <c r="AA98" s="118" t="s">
        <v>1486</v>
      </c>
      <c r="AB98" s="118" t="s">
        <v>1486</v>
      </c>
      <c r="AE98" s="112" t="s">
        <v>1627</v>
      </c>
      <c r="AF98" s="119" t="s">
        <v>1628</v>
      </c>
      <c r="AG98" s="114">
        <v>12.5</v>
      </c>
      <c r="AH98" s="114">
        <v>12.5</v>
      </c>
      <c r="AI98" s="120">
        <v>6.25</v>
      </c>
      <c r="AJ98" s="120">
        <v>6.25</v>
      </c>
    </row>
    <row r="99" spans="1:36" x14ac:dyDescent="0.25">
      <c r="A99" s="103" t="s">
        <v>1625</v>
      </c>
      <c r="B99" s="104">
        <v>13.95</v>
      </c>
      <c r="C99" s="115">
        <f>SUMIF(Ukraine!$B$5:$B$356,'Ukraine INN'!$B99,Ukraine!$Z$5:$Z$356)</f>
        <v>0</v>
      </c>
      <c r="D99" s="107">
        <f t="shared" ca="1" si="19"/>
        <v>13.043478260869565</v>
      </c>
      <c r="E99" s="107">
        <f t="shared" ca="1" si="20"/>
        <v>17.391304347826086</v>
      </c>
      <c r="F99" s="107">
        <f t="shared" ca="1" si="21"/>
        <v>0</v>
      </c>
      <c r="G99" s="107">
        <f t="shared" ca="1" si="22"/>
        <v>4.3478260869565215</v>
      </c>
      <c r="H99" s="115">
        <f>SUMIF(Ukraine!$B$5:$B$356,'Ukraine INN'!$B99,Ukraine!$AR$5:$AR$356)</f>
        <v>0</v>
      </c>
      <c r="I99" s="107">
        <f t="shared" ca="1" si="23"/>
        <v>11.538461538461538</v>
      </c>
      <c r="J99" s="107">
        <f t="shared" ca="1" si="24"/>
        <v>15.384615384615385</v>
      </c>
      <c r="K99" s="107">
        <f t="shared" ca="1" si="25"/>
        <v>7.6923076923076925</v>
      </c>
      <c r="L99" s="107">
        <f t="shared" ca="1" si="26"/>
        <v>7.6923076923076925</v>
      </c>
      <c r="M99" s="107"/>
      <c r="N99" s="116">
        <f t="shared" ca="1" si="27"/>
        <v>0</v>
      </c>
      <c r="O99" s="116">
        <f t="shared" ca="1" si="28"/>
        <v>0</v>
      </c>
      <c r="P99" s="116">
        <f t="shared" ca="1" si="29"/>
        <v>0</v>
      </c>
      <c r="Q99" s="116">
        <f t="shared" ca="1" si="30"/>
        <v>0</v>
      </c>
      <c r="R99" s="116">
        <f t="shared" ca="1" si="31"/>
        <v>0</v>
      </c>
      <c r="S99" s="116">
        <f t="shared" ca="1" si="32"/>
        <v>0</v>
      </c>
      <c r="T99" s="116">
        <f t="shared" ca="1" si="33"/>
        <v>0</v>
      </c>
      <c r="U99" s="116">
        <f t="shared" ca="1" si="34"/>
        <v>0</v>
      </c>
      <c r="W99" s="109" t="s">
        <v>1629</v>
      </c>
      <c r="X99" s="78" t="s">
        <v>1630</v>
      </c>
      <c r="Y99" s="118" t="s">
        <v>1486</v>
      </c>
      <c r="Z99" s="118" t="s">
        <v>1486</v>
      </c>
      <c r="AA99" s="118" t="s">
        <v>1486</v>
      </c>
      <c r="AB99" s="118" t="s">
        <v>1486</v>
      </c>
      <c r="AE99" s="112" t="s">
        <v>1629</v>
      </c>
      <c r="AF99" s="119" t="s">
        <v>1630</v>
      </c>
      <c r="AG99" s="120" t="s">
        <v>1486</v>
      </c>
      <c r="AH99" s="120" t="s">
        <v>1486</v>
      </c>
      <c r="AI99" s="120">
        <v>12.5</v>
      </c>
      <c r="AJ99" s="120">
        <v>25</v>
      </c>
    </row>
    <row r="100" spans="1:36" x14ac:dyDescent="0.25">
      <c r="A100" s="103" t="s">
        <v>1627</v>
      </c>
      <c r="B100" s="104">
        <v>13.96</v>
      </c>
      <c r="C100" s="115">
        <f>SUMIF(Ukraine!$B$5:$B$356,'Ukraine INN'!$B100,Ukraine!$Z$5:$Z$356)</f>
        <v>0</v>
      </c>
      <c r="D100" s="107">
        <f t="shared" ca="1" si="19"/>
        <v>8.3333333333333321</v>
      </c>
      <c r="E100" s="107">
        <f t="shared" ca="1" si="20"/>
        <v>8.3333333333333321</v>
      </c>
      <c r="F100" s="107">
        <f t="shared" ca="1" si="21"/>
        <v>0</v>
      </c>
      <c r="G100" s="107">
        <f t="shared" ca="1" si="22"/>
        <v>0</v>
      </c>
      <c r="H100" s="115">
        <f>SUMIF(Ukraine!$B$5:$B$356,'Ukraine INN'!$B100,Ukraine!$AR$5:$AR$356)</f>
        <v>0</v>
      </c>
      <c r="I100" s="107">
        <f t="shared" ca="1" si="23"/>
        <v>12.5</v>
      </c>
      <c r="J100" s="107">
        <f t="shared" ca="1" si="24"/>
        <v>12.5</v>
      </c>
      <c r="K100" s="107">
        <f t="shared" ca="1" si="25"/>
        <v>6.25</v>
      </c>
      <c r="L100" s="107">
        <f t="shared" ca="1" si="26"/>
        <v>6.25</v>
      </c>
      <c r="M100" s="107"/>
      <c r="N100" s="116">
        <f t="shared" ca="1" si="27"/>
        <v>0</v>
      </c>
      <c r="O100" s="116">
        <f t="shared" ca="1" si="28"/>
        <v>0</v>
      </c>
      <c r="P100" s="116">
        <f t="shared" ca="1" si="29"/>
        <v>0</v>
      </c>
      <c r="Q100" s="116">
        <f t="shared" ca="1" si="30"/>
        <v>0</v>
      </c>
      <c r="R100" s="116">
        <f t="shared" ca="1" si="31"/>
        <v>0</v>
      </c>
      <c r="S100" s="116">
        <f t="shared" ca="1" si="32"/>
        <v>0</v>
      </c>
      <c r="T100" s="116">
        <f t="shared" ca="1" si="33"/>
        <v>0</v>
      </c>
      <c r="U100" s="116">
        <f t="shared" ca="1" si="34"/>
        <v>0</v>
      </c>
      <c r="W100" s="109" t="s">
        <v>1127</v>
      </c>
      <c r="X100" s="117">
        <v>14</v>
      </c>
      <c r="Y100" s="111">
        <v>4.5267489711934159</v>
      </c>
      <c r="Z100" s="111">
        <v>7.270233196159122</v>
      </c>
      <c r="AA100" s="111">
        <v>4.1152263374485596</v>
      </c>
      <c r="AB100" s="111">
        <v>6.8587105624142666</v>
      </c>
      <c r="AE100" s="112" t="s">
        <v>1127</v>
      </c>
      <c r="AF100" s="119" t="s">
        <v>1631</v>
      </c>
      <c r="AG100" s="114">
        <v>4.4374009508716323</v>
      </c>
      <c r="AH100" s="114">
        <v>11.09350237717908</v>
      </c>
      <c r="AI100" s="114">
        <v>6.6561014263074476</v>
      </c>
      <c r="AJ100" s="114">
        <v>9.0332805071315381</v>
      </c>
    </row>
    <row r="101" spans="1:36" x14ac:dyDescent="0.25">
      <c r="A101" s="103" t="s">
        <v>1629</v>
      </c>
      <c r="B101" s="104">
        <v>13.99</v>
      </c>
      <c r="C101" s="115">
        <f>SUMIF(Ukraine!$B$5:$B$356,'Ukraine INN'!$B101,Ukraine!$Z$5:$Z$356)</f>
        <v>0</v>
      </c>
      <c r="D101" s="107">
        <f t="shared" ca="1" si="19"/>
        <v>0</v>
      </c>
      <c r="E101" s="107">
        <f t="shared" ca="1" si="20"/>
        <v>0</v>
      </c>
      <c r="F101" s="107">
        <f t="shared" ca="1" si="21"/>
        <v>0</v>
      </c>
      <c r="G101" s="107">
        <f t="shared" ca="1" si="22"/>
        <v>0</v>
      </c>
      <c r="H101" s="115">
        <f>SUMIF(Ukraine!$B$5:$B$356,'Ukraine INN'!$B101,Ukraine!$AR$5:$AR$356)</f>
        <v>0</v>
      </c>
      <c r="I101" s="107">
        <f t="shared" ca="1" si="23"/>
        <v>0</v>
      </c>
      <c r="J101" s="107">
        <f t="shared" ca="1" si="24"/>
        <v>0</v>
      </c>
      <c r="K101" s="107">
        <f t="shared" ca="1" si="25"/>
        <v>12.5</v>
      </c>
      <c r="L101" s="107">
        <f t="shared" ca="1" si="26"/>
        <v>25</v>
      </c>
      <c r="M101" s="107"/>
      <c r="N101" s="116">
        <f t="shared" ca="1" si="27"/>
        <v>0</v>
      </c>
      <c r="O101" s="116">
        <f t="shared" ca="1" si="28"/>
        <v>0</v>
      </c>
      <c r="P101" s="116">
        <f t="shared" ca="1" si="29"/>
        <v>0</v>
      </c>
      <c r="Q101" s="116">
        <f t="shared" ca="1" si="30"/>
        <v>0</v>
      </c>
      <c r="R101" s="116">
        <f t="shared" ca="1" si="31"/>
        <v>0</v>
      </c>
      <c r="S101" s="116">
        <f t="shared" ca="1" si="32"/>
        <v>0</v>
      </c>
      <c r="T101" s="116">
        <f t="shared" ca="1" si="33"/>
        <v>0</v>
      </c>
      <c r="U101" s="116">
        <f t="shared" ca="1" si="34"/>
        <v>0</v>
      </c>
      <c r="W101" s="109" t="s">
        <v>1128</v>
      </c>
      <c r="X101" s="78" t="s">
        <v>1632</v>
      </c>
      <c r="Y101" s="111">
        <v>4.4378698224852071</v>
      </c>
      <c r="Z101" s="111">
        <v>6.6568047337278111</v>
      </c>
      <c r="AA101" s="111">
        <v>4.1420118343195274</v>
      </c>
      <c r="AB101" s="111">
        <v>6.3609467455621305</v>
      </c>
      <c r="AE101" s="112" t="s">
        <v>1128</v>
      </c>
      <c r="AF101" s="119" t="s">
        <v>1632</v>
      </c>
      <c r="AG101" s="114">
        <v>4.1379310344827589</v>
      </c>
      <c r="AH101" s="114">
        <v>11.03448275862069</v>
      </c>
      <c r="AI101" s="114">
        <v>6.5517241379310347</v>
      </c>
      <c r="AJ101" s="114">
        <v>7.931034482758621</v>
      </c>
    </row>
    <row r="102" spans="1:36" x14ac:dyDescent="0.25">
      <c r="A102" s="103" t="s">
        <v>1127</v>
      </c>
      <c r="B102" s="104">
        <v>14</v>
      </c>
      <c r="C102" s="115">
        <f>SUMIF(Ukraine!$B$5:$B$356,'Ukraine INN'!$B102,Ukraine!$Z$5:$Z$356)</f>
        <v>1825</v>
      </c>
      <c r="D102" s="107">
        <f t="shared" ca="1" si="19"/>
        <v>4.5267489711934159</v>
      </c>
      <c r="E102" s="107">
        <f t="shared" ca="1" si="20"/>
        <v>7.270233196159122</v>
      </c>
      <c r="F102" s="107">
        <f t="shared" ca="1" si="21"/>
        <v>4.1152263374485596</v>
      </c>
      <c r="G102" s="107">
        <f t="shared" ca="1" si="22"/>
        <v>6.8587105624142666</v>
      </c>
      <c r="H102" s="115">
        <f>SUMIF(Ukraine!$B$5:$B$356,'Ukraine INN'!$B102,Ukraine!$AR$5:$AR$356)</f>
        <v>1547</v>
      </c>
      <c r="I102" s="107">
        <f t="shared" ca="1" si="23"/>
        <v>4.4374009508716323</v>
      </c>
      <c r="J102" s="107">
        <f t="shared" ca="1" si="24"/>
        <v>11.09350237717908</v>
      </c>
      <c r="K102" s="107">
        <f t="shared" ca="1" si="25"/>
        <v>6.6561014263074476</v>
      </c>
      <c r="L102" s="107">
        <f t="shared" ca="1" si="26"/>
        <v>9.0332805071315381</v>
      </c>
      <c r="M102" s="107"/>
      <c r="N102" s="116">
        <f t="shared" ca="1" si="27"/>
        <v>82.613168724279845</v>
      </c>
      <c r="O102" s="116">
        <f t="shared" ca="1" si="28"/>
        <v>132.68175582990398</v>
      </c>
      <c r="P102" s="116">
        <f t="shared" ca="1" si="29"/>
        <v>75.10288065843622</v>
      </c>
      <c r="Q102" s="116">
        <f t="shared" ca="1" si="30"/>
        <v>125.17146776406037</v>
      </c>
      <c r="R102" s="116">
        <f t="shared" ca="1" si="31"/>
        <v>68.646592709984148</v>
      </c>
      <c r="S102" s="116">
        <f t="shared" ca="1" si="32"/>
        <v>171.61648177496036</v>
      </c>
      <c r="T102" s="116">
        <f t="shared" ca="1" si="33"/>
        <v>102.96988906497621</v>
      </c>
      <c r="U102" s="116">
        <f t="shared" ca="1" si="34"/>
        <v>139.74484944532489</v>
      </c>
      <c r="W102" s="109" t="s">
        <v>1633</v>
      </c>
      <c r="X102" s="78" t="s">
        <v>1634</v>
      </c>
      <c r="Y102" s="118" t="s">
        <v>1486</v>
      </c>
      <c r="Z102" s="111">
        <v>11.111111111111111</v>
      </c>
      <c r="AA102" s="111">
        <v>11.111111111111111</v>
      </c>
      <c r="AB102" s="111">
        <v>11.111111111111111</v>
      </c>
      <c r="AE102" s="112" t="s">
        <v>1633</v>
      </c>
      <c r="AF102" s="119" t="s">
        <v>1634</v>
      </c>
      <c r="AG102" s="120" t="s">
        <v>1486</v>
      </c>
      <c r="AH102" s="120" t="s">
        <v>1486</v>
      </c>
      <c r="AI102" s="120" t="s">
        <v>1486</v>
      </c>
      <c r="AJ102" s="114">
        <v>14.285714285714285</v>
      </c>
    </row>
    <row r="103" spans="1:36" x14ac:dyDescent="0.25">
      <c r="A103" s="103" t="s">
        <v>1128</v>
      </c>
      <c r="B103" s="104">
        <v>14.1</v>
      </c>
      <c r="C103" s="115">
        <f>SUMIF(Ukraine!$B$5:$B$356,'Ukraine INN'!$B103,Ukraine!$Z$5:$Z$356)</f>
        <v>1682</v>
      </c>
      <c r="D103" s="107">
        <f t="shared" ca="1" si="19"/>
        <v>4.4378698224852071</v>
      </c>
      <c r="E103" s="107">
        <f t="shared" ca="1" si="20"/>
        <v>6.6568047337278111</v>
      </c>
      <c r="F103" s="107">
        <f t="shared" ca="1" si="21"/>
        <v>4.1420118343195274</v>
      </c>
      <c r="G103" s="107">
        <f t="shared" ca="1" si="22"/>
        <v>6.3609467455621305</v>
      </c>
      <c r="H103" s="115">
        <f>SUMIF(Ukraine!$B$5:$B$356,'Ukraine INN'!$B103,Ukraine!$AR$5:$AR$356)</f>
        <v>1432</v>
      </c>
      <c r="I103" s="107">
        <f t="shared" ca="1" si="23"/>
        <v>4.1379310344827589</v>
      </c>
      <c r="J103" s="107">
        <f t="shared" ca="1" si="24"/>
        <v>11.03448275862069</v>
      </c>
      <c r="K103" s="107">
        <f t="shared" ca="1" si="25"/>
        <v>6.5517241379310347</v>
      </c>
      <c r="L103" s="107">
        <f t="shared" ca="1" si="26"/>
        <v>7.931034482758621</v>
      </c>
      <c r="M103" s="107"/>
      <c r="N103" s="116">
        <f t="shared" ca="1" si="27"/>
        <v>74.644970414201183</v>
      </c>
      <c r="O103" s="116">
        <f t="shared" ca="1" si="28"/>
        <v>111.96745562130178</v>
      </c>
      <c r="P103" s="116">
        <f t="shared" ca="1" si="29"/>
        <v>69.668639053254452</v>
      </c>
      <c r="Q103" s="116">
        <f t="shared" ca="1" si="30"/>
        <v>106.99112426035504</v>
      </c>
      <c r="R103" s="116">
        <f t="shared" ca="1" si="31"/>
        <v>59.255172413793105</v>
      </c>
      <c r="S103" s="116">
        <f t="shared" ca="1" si="32"/>
        <v>158.01379310344831</v>
      </c>
      <c r="T103" s="116">
        <f t="shared" ca="1" si="33"/>
        <v>93.820689655172416</v>
      </c>
      <c r="U103" s="116">
        <f t="shared" ca="1" si="34"/>
        <v>113.57241379310345</v>
      </c>
      <c r="W103" s="109" t="s">
        <v>1635</v>
      </c>
      <c r="X103" s="78" t="s">
        <v>1636</v>
      </c>
      <c r="Y103" s="111">
        <v>6.5088757396449708</v>
      </c>
      <c r="Z103" s="111">
        <v>6.5088757396449708</v>
      </c>
      <c r="AA103" s="111">
        <v>7.6923076923076925</v>
      </c>
      <c r="AB103" s="111">
        <v>8.8757396449704142</v>
      </c>
      <c r="AE103" s="112" t="s">
        <v>1635</v>
      </c>
      <c r="AF103" s="119" t="s">
        <v>1636</v>
      </c>
      <c r="AG103" s="114">
        <v>4.7619047619047619</v>
      </c>
      <c r="AH103" s="114">
        <v>11.904761904761903</v>
      </c>
      <c r="AI103" s="114">
        <v>7.7380952380952381</v>
      </c>
      <c r="AJ103" s="114">
        <v>6.5476190476190483</v>
      </c>
    </row>
    <row r="104" spans="1:36" x14ac:dyDescent="0.25">
      <c r="A104" s="103" t="s">
        <v>1633</v>
      </c>
      <c r="B104" s="104">
        <v>14.11</v>
      </c>
      <c r="C104" s="115">
        <f>SUMIF(Ukraine!$B$5:$B$356,'Ukraine INN'!$B104,Ukraine!$Z$5:$Z$356)</f>
        <v>0</v>
      </c>
      <c r="D104" s="107">
        <f t="shared" ca="1" si="19"/>
        <v>0</v>
      </c>
      <c r="E104" s="107">
        <f t="shared" ca="1" si="20"/>
        <v>11.111111111111111</v>
      </c>
      <c r="F104" s="107">
        <f t="shared" ca="1" si="21"/>
        <v>11.111111111111111</v>
      </c>
      <c r="G104" s="107">
        <f t="shared" ca="1" si="22"/>
        <v>11.111111111111111</v>
      </c>
      <c r="H104" s="115">
        <f>SUMIF(Ukraine!$B$5:$B$356,'Ukraine INN'!$B104,Ukraine!$AR$5:$AR$356)</f>
        <v>0</v>
      </c>
      <c r="I104" s="107">
        <f t="shared" ca="1" si="23"/>
        <v>0</v>
      </c>
      <c r="J104" s="107">
        <f t="shared" ca="1" si="24"/>
        <v>0</v>
      </c>
      <c r="K104" s="107">
        <f t="shared" ca="1" si="25"/>
        <v>0</v>
      </c>
      <c r="L104" s="107">
        <f t="shared" ca="1" si="26"/>
        <v>14.285714285714285</v>
      </c>
      <c r="M104" s="107"/>
      <c r="N104" s="116">
        <f t="shared" ca="1" si="27"/>
        <v>0</v>
      </c>
      <c r="O104" s="116">
        <f t="shared" ca="1" si="28"/>
        <v>0</v>
      </c>
      <c r="P104" s="116">
        <f t="shared" ca="1" si="29"/>
        <v>0</v>
      </c>
      <c r="Q104" s="116">
        <f t="shared" ca="1" si="30"/>
        <v>0</v>
      </c>
      <c r="R104" s="116">
        <f t="shared" ca="1" si="31"/>
        <v>0</v>
      </c>
      <c r="S104" s="116">
        <f t="shared" ca="1" si="32"/>
        <v>0</v>
      </c>
      <c r="T104" s="116">
        <f t="shared" ca="1" si="33"/>
        <v>0</v>
      </c>
      <c r="U104" s="116">
        <f t="shared" ca="1" si="34"/>
        <v>0</v>
      </c>
      <c r="W104" s="109" t="s">
        <v>1637</v>
      </c>
      <c r="X104" s="78" t="s">
        <v>1638</v>
      </c>
      <c r="Y104" s="111">
        <v>2.5069637883008355</v>
      </c>
      <c r="Z104" s="111">
        <v>5.5710306406685239</v>
      </c>
      <c r="AA104" s="111">
        <v>2.2284122562674096</v>
      </c>
      <c r="AB104" s="111">
        <v>3.6211699164345403</v>
      </c>
      <c r="AE104" s="112" t="s">
        <v>1637</v>
      </c>
      <c r="AF104" s="119" t="s">
        <v>1638</v>
      </c>
      <c r="AG104" s="114">
        <v>2.112676056338028</v>
      </c>
      <c r="AH104" s="114">
        <v>8.0985915492957758</v>
      </c>
      <c r="AI104" s="114">
        <v>4.225352112676056</v>
      </c>
      <c r="AJ104" s="114">
        <v>5.6338028169014089</v>
      </c>
    </row>
    <row r="105" spans="1:36" x14ac:dyDescent="0.25">
      <c r="A105" s="103" t="s">
        <v>1635</v>
      </c>
      <c r="B105" s="104">
        <v>14.12</v>
      </c>
      <c r="C105" s="115">
        <f>SUMIF(Ukraine!$B$5:$B$356,'Ukraine INN'!$B105,Ukraine!$Z$5:$Z$356)</f>
        <v>0</v>
      </c>
      <c r="D105" s="107">
        <f t="shared" ca="1" si="19"/>
        <v>6.5088757396449708</v>
      </c>
      <c r="E105" s="107">
        <f t="shared" ca="1" si="20"/>
        <v>6.5088757396449708</v>
      </c>
      <c r="F105" s="107">
        <f t="shared" ca="1" si="21"/>
        <v>7.6923076923076925</v>
      </c>
      <c r="G105" s="107">
        <f t="shared" ca="1" si="22"/>
        <v>8.8757396449704142</v>
      </c>
      <c r="H105" s="115">
        <f>SUMIF(Ukraine!$B$5:$B$356,'Ukraine INN'!$B105,Ukraine!$AR$5:$AR$356)</f>
        <v>0</v>
      </c>
      <c r="I105" s="107">
        <f t="shared" ca="1" si="23"/>
        <v>4.7619047619047619</v>
      </c>
      <c r="J105" s="107">
        <f t="shared" ca="1" si="24"/>
        <v>11.904761904761903</v>
      </c>
      <c r="K105" s="107">
        <f t="shared" ca="1" si="25"/>
        <v>7.7380952380952381</v>
      </c>
      <c r="L105" s="107">
        <f t="shared" ca="1" si="26"/>
        <v>6.5476190476190483</v>
      </c>
      <c r="M105" s="107"/>
      <c r="N105" s="116">
        <f t="shared" ca="1" si="27"/>
        <v>0</v>
      </c>
      <c r="O105" s="116">
        <f t="shared" ca="1" si="28"/>
        <v>0</v>
      </c>
      <c r="P105" s="116">
        <f t="shared" ca="1" si="29"/>
        <v>0</v>
      </c>
      <c r="Q105" s="116">
        <f t="shared" ca="1" si="30"/>
        <v>0</v>
      </c>
      <c r="R105" s="116">
        <f t="shared" ca="1" si="31"/>
        <v>0</v>
      </c>
      <c r="S105" s="116">
        <f t="shared" ca="1" si="32"/>
        <v>0</v>
      </c>
      <c r="T105" s="116">
        <f t="shared" ca="1" si="33"/>
        <v>0</v>
      </c>
      <c r="U105" s="116">
        <f t="shared" ca="1" si="34"/>
        <v>0</v>
      </c>
      <c r="W105" s="109" t="s">
        <v>1639</v>
      </c>
      <c r="X105" s="78" t="s">
        <v>1640</v>
      </c>
      <c r="Y105" s="111">
        <v>8.8607594936708853</v>
      </c>
      <c r="Z105" s="111">
        <v>7.59493670886076</v>
      </c>
      <c r="AA105" s="111">
        <v>5.0632911392405067</v>
      </c>
      <c r="AB105" s="111">
        <v>8.8607594936708853</v>
      </c>
      <c r="AE105" s="112" t="s">
        <v>1639</v>
      </c>
      <c r="AF105" s="119" t="s">
        <v>1640</v>
      </c>
      <c r="AG105" s="114">
        <v>9.5238095238095237</v>
      </c>
      <c r="AH105" s="114">
        <v>14.285714285714285</v>
      </c>
      <c r="AI105" s="114">
        <v>14.285714285714285</v>
      </c>
      <c r="AJ105" s="114">
        <v>17.460317460317459</v>
      </c>
    </row>
    <row r="106" spans="1:36" x14ac:dyDescent="0.25">
      <c r="A106" s="103" t="s">
        <v>1637</v>
      </c>
      <c r="B106" s="104">
        <v>14.13</v>
      </c>
      <c r="C106" s="115">
        <f>SUMIF(Ukraine!$B$5:$B$356,'Ukraine INN'!$B106,Ukraine!$Z$5:$Z$356)</f>
        <v>0</v>
      </c>
      <c r="D106" s="107">
        <f t="shared" ca="1" si="19"/>
        <v>2.5069637883008355</v>
      </c>
      <c r="E106" s="107">
        <f t="shared" ca="1" si="20"/>
        <v>5.5710306406685239</v>
      </c>
      <c r="F106" s="107">
        <f t="shared" ca="1" si="21"/>
        <v>2.2284122562674096</v>
      </c>
      <c r="G106" s="107">
        <f t="shared" ca="1" si="22"/>
        <v>3.6211699164345403</v>
      </c>
      <c r="H106" s="115">
        <f>SUMIF(Ukraine!$B$5:$B$356,'Ukraine INN'!$B106,Ukraine!$AR$5:$AR$356)</f>
        <v>0</v>
      </c>
      <c r="I106" s="107">
        <f t="shared" ca="1" si="23"/>
        <v>2.112676056338028</v>
      </c>
      <c r="J106" s="107">
        <f t="shared" ca="1" si="24"/>
        <v>8.0985915492957758</v>
      </c>
      <c r="K106" s="107">
        <f t="shared" ca="1" si="25"/>
        <v>4.225352112676056</v>
      </c>
      <c r="L106" s="107">
        <f t="shared" ca="1" si="26"/>
        <v>5.6338028169014089</v>
      </c>
      <c r="M106" s="107"/>
      <c r="N106" s="116">
        <f t="shared" ca="1" si="27"/>
        <v>0</v>
      </c>
      <c r="O106" s="116">
        <f t="shared" ca="1" si="28"/>
        <v>0</v>
      </c>
      <c r="P106" s="116">
        <f t="shared" ca="1" si="29"/>
        <v>0</v>
      </c>
      <c r="Q106" s="116">
        <f t="shared" ca="1" si="30"/>
        <v>0</v>
      </c>
      <c r="R106" s="116">
        <f t="shared" ca="1" si="31"/>
        <v>0</v>
      </c>
      <c r="S106" s="116">
        <f t="shared" ca="1" si="32"/>
        <v>0</v>
      </c>
      <c r="T106" s="116">
        <f t="shared" ca="1" si="33"/>
        <v>0</v>
      </c>
      <c r="U106" s="116">
        <f t="shared" ca="1" si="34"/>
        <v>0</v>
      </c>
      <c r="W106" s="109" t="s">
        <v>1641</v>
      </c>
      <c r="X106" s="78" t="s">
        <v>1642</v>
      </c>
      <c r="Y106" s="111">
        <v>5</v>
      </c>
      <c r="Z106" s="111">
        <v>11.666666666666666</v>
      </c>
      <c r="AA106" s="111">
        <v>3.3333333333333335</v>
      </c>
      <c r="AB106" s="111">
        <v>11.666666666666666</v>
      </c>
      <c r="AE106" s="112" t="s">
        <v>1641</v>
      </c>
      <c r="AF106" s="119" t="s">
        <v>1642</v>
      </c>
      <c r="AG106" s="114">
        <v>6.8965517241379306</v>
      </c>
      <c r="AH106" s="114">
        <v>20.689655172413794</v>
      </c>
      <c r="AI106" s="114">
        <v>6.8965517241379306</v>
      </c>
      <c r="AJ106" s="114">
        <v>12.068965517241379</v>
      </c>
    </row>
    <row r="107" spans="1:36" x14ac:dyDescent="0.25">
      <c r="A107" s="103" t="s">
        <v>1639</v>
      </c>
      <c r="B107" s="104">
        <v>14.14</v>
      </c>
      <c r="C107" s="115">
        <f>SUMIF(Ukraine!$B$5:$B$356,'Ukraine INN'!$B107,Ukraine!$Z$5:$Z$356)</f>
        <v>0</v>
      </c>
      <c r="D107" s="107">
        <f t="shared" ca="1" si="19"/>
        <v>8.8607594936708853</v>
      </c>
      <c r="E107" s="107">
        <f t="shared" ca="1" si="20"/>
        <v>7.59493670886076</v>
      </c>
      <c r="F107" s="107">
        <f t="shared" ca="1" si="21"/>
        <v>5.0632911392405067</v>
      </c>
      <c r="G107" s="107">
        <f t="shared" ca="1" si="22"/>
        <v>8.8607594936708853</v>
      </c>
      <c r="H107" s="115">
        <f>SUMIF(Ukraine!$B$5:$B$356,'Ukraine INN'!$B107,Ukraine!$AR$5:$AR$356)</f>
        <v>0</v>
      </c>
      <c r="I107" s="107">
        <f t="shared" ca="1" si="23"/>
        <v>9.5238095238095237</v>
      </c>
      <c r="J107" s="107">
        <f t="shared" ca="1" si="24"/>
        <v>14.285714285714285</v>
      </c>
      <c r="K107" s="107">
        <f t="shared" ca="1" si="25"/>
        <v>14.285714285714285</v>
      </c>
      <c r="L107" s="107">
        <f t="shared" ca="1" si="26"/>
        <v>17.460317460317459</v>
      </c>
      <c r="M107" s="107"/>
      <c r="N107" s="116">
        <f t="shared" ca="1" si="27"/>
        <v>0</v>
      </c>
      <c r="O107" s="116">
        <f t="shared" ca="1" si="28"/>
        <v>0</v>
      </c>
      <c r="P107" s="116">
        <f t="shared" ca="1" si="29"/>
        <v>0</v>
      </c>
      <c r="Q107" s="116">
        <f t="shared" ca="1" si="30"/>
        <v>0</v>
      </c>
      <c r="R107" s="116">
        <f t="shared" ca="1" si="31"/>
        <v>0</v>
      </c>
      <c r="S107" s="116">
        <f t="shared" ca="1" si="32"/>
        <v>0</v>
      </c>
      <c r="T107" s="116">
        <f t="shared" ca="1" si="33"/>
        <v>0</v>
      </c>
      <c r="U107" s="116">
        <f t="shared" ca="1" si="34"/>
        <v>0</v>
      </c>
      <c r="W107" s="109" t="s">
        <v>1129</v>
      </c>
      <c r="X107" s="78" t="s">
        <v>1643</v>
      </c>
      <c r="Y107" s="118" t="s">
        <v>1486</v>
      </c>
      <c r="Z107" s="111">
        <v>10</v>
      </c>
      <c r="AA107" s="111">
        <v>10</v>
      </c>
      <c r="AB107" s="111">
        <v>20</v>
      </c>
      <c r="AE107" s="112" t="s">
        <v>1129</v>
      </c>
      <c r="AF107" s="119" t="s">
        <v>1643</v>
      </c>
      <c r="AG107" s="120">
        <v>20</v>
      </c>
      <c r="AH107" s="114">
        <v>20</v>
      </c>
      <c r="AI107" s="114">
        <v>20</v>
      </c>
      <c r="AJ107" s="114">
        <v>40</v>
      </c>
    </row>
    <row r="108" spans="1:36" x14ac:dyDescent="0.25">
      <c r="A108" s="103" t="s">
        <v>1641</v>
      </c>
      <c r="B108" s="104">
        <v>14.19</v>
      </c>
      <c r="C108" s="115">
        <f>SUMIF(Ukraine!$B$5:$B$356,'Ukraine INN'!$B108,Ukraine!$Z$5:$Z$356)</f>
        <v>0</v>
      </c>
      <c r="D108" s="107">
        <f t="shared" ca="1" si="19"/>
        <v>5</v>
      </c>
      <c r="E108" s="107">
        <f t="shared" ca="1" si="20"/>
        <v>11.666666666666666</v>
      </c>
      <c r="F108" s="107">
        <f t="shared" ca="1" si="21"/>
        <v>3.3333333333333335</v>
      </c>
      <c r="G108" s="107">
        <f t="shared" ca="1" si="22"/>
        <v>11.666666666666666</v>
      </c>
      <c r="H108" s="115">
        <f>SUMIF(Ukraine!$B$5:$B$356,'Ukraine INN'!$B108,Ukraine!$AR$5:$AR$356)</f>
        <v>0</v>
      </c>
      <c r="I108" s="107">
        <f t="shared" ca="1" si="23"/>
        <v>6.8965517241379306</v>
      </c>
      <c r="J108" s="107">
        <f t="shared" ca="1" si="24"/>
        <v>20.689655172413794</v>
      </c>
      <c r="K108" s="107">
        <f t="shared" ca="1" si="25"/>
        <v>6.8965517241379306</v>
      </c>
      <c r="L108" s="107">
        <f t="shared" ca="1" si="26"/>
        <v>12.068965517241379</v>
      </c>
      <c r="M108" s="107"/>
      <c r="N108" s="116">
        <f t="shared" ca="1" si="27"/>
        <v>0</v>
      </c>
      <c r="O108" s="116">
        <f t="shared" ca="1" si="28"/>
        <v>0</v>
      </c>
      <c r="P108" s="116">
        <f t="shared" ca="1" si="29"/>
        <v>0</v>
      </c>
      <c r="Q108" s="116">
        <f t="shared" ca="1" si="30"/>
        <v>0</v>
      </c>
      <c r="R108" s="116">
        <f t="shared" ca="1" si="31"/>
        <v>0</v>
      </c>
      <c r="S108" s="116">
        <f t="shared" ca="1" si="32"/>
        <v>0</v>
      </c>
      <c r="T108" s="116">
        <f t="shared" ca="1" si="33"/>
        <v>0</v>
      </c>
      <c r="U108" s="116">
        <f t="shared" ca="1" si="34"/>
        <v>0</v>
      </c>
      <c r="W108" s="109" t="s">
        <v>1129</v>
      </c>
      <c r="X108" s="78" t="s">
        <v>1644</v>
      </c>
      <c r="Y108" s="118" t="s">
        <v>1486</v>
      </c>
      <c r="Z108" s="111">
        <v>10</v>
      </c>
      <c r="AA108" s="111">
        <v>10</v>
      </c>
      <c r="AB108" s="111">
        <v>20</v>
      </c>
      <c r="AE108" s="112" t="s">
        <v>1129</v>
      </c>
      <c r="AF108" s="119" t="s">
        <v>1644</v>
      </c>
      <c r="AG108" s="120">
        <v>20</v>
      </c>
      <c r="AH108" s="114">
        <v>20</v>
      </c>
      <c r="AI108" s="114">
        <v>20</v>
      </c>
      <c r="AJ108" s="114">
        <v>40</v>
      </c>
    </row>
    <row r="109" spans="1:36" x14ac:dyDescent="0.25">
      <c r="A109" s="103" t="s">
        <v>1129</v>
      </c>
      <c r="B109" s="104">
        <v>14.2</v>
      </c>
      <c r="C109" s="115">
        <f>SUMIF(Ukraine!$B$5:$B$356,'Ukraine INN'!$B109,Ukraine!$Z$5:$Z$356)</f>
        <v>29</v>
      </c>
      <c r="D109" s="107">
        <f t="shared" ca="1" si="19"/>
        <v>0</v>
      </c>
      <c r="E109" s="107">
        <f t="shared" ca="1" si="20"/>
        <v>20</v>
      </c>
      <c r="F109" s="107">
        <f t="shared" ca="1" si="21"/>
        <v>20</v>
      </c>
      <c r="G109" s="107">
        <f t="shared" ca="1" si="22"/>
        <v>40</v>
      </c>
      <c r="H109" s="115">
        <f>SUMIF(Ukraine!$B$5:$B$356,'Ukraine INN'!$B109,Ukraine!$AR$5:$AR$356)</f>
        <v>25</v>
      </c>
      <c r="I109" s="107">
        <f t="shared" ca="1" si="23"/>
        <v>40</v>
      </c>
      <c r="J109" s="107">
        <f t="shared" ca="1" si="24"/>
        <v>40</v>
      </c>
      <c r="K109" s="107">
        <f t="shared" ca="1" si="25"/>
        <v>40</v>
      </c>
      <c r="L109" s="107">
        <f t="shared" ca="1" si="26"/>
        <v>80</v>
      </c>
      <c r="M109" s="107"/>
      <c r="N109" s="116">
        <f t="shared" ca="1" si="27"/>
        <v>0</v>
      </c>
      <c r="O109" s="116">
        <f t="shared" ca="1" si="28"/>
        <v>5.8000000000000007</v>
      </c>
      <c r="P109" s="116">
        <f t="shared" ca="1" si="29"/>
        <v>5.8000000000000007</v>
      </c>
      <c r="Q109" s="116">
        <f t="shared" ca="1" si="30"/>
        <v>11.600000000000001</v>
      </c>
      <c r="R109" s="116">
        <f t="shared" ca="1" si="31"/>
        <v>10</v>
      </c>
      <c r="S109" s="116">
        <f t="shared" ca="1" si="32"/>
        <v>10</v>
      </c>
      <c r="T109" s="116">
        <f t="shared" ca="1" si="33"/>
        <v>10</v>
      </c>
      <c r="U109" s="116">
        <f t="shared" ca="1" si="34"/>
        <v>20</v>
      </c>
      <c r="W109" s="109" t="s">
        <v>1130</v>
      </c>
      <c r="X109" s="78" t="s">
        <v>1645</v>
      </c>
      <c r="Y109" s="111">
        <v>6.9767441860465116</v>
      </c>
      <c r="Z109" s="111">
        <v>16.279069767441861</v>
      </c>
      <c r="AA109" s="111">
        <v>2.3255813953488373</v>
      </c>
      <c r="AB109" s="111">
        <v>11.627906976744185</v>
      </c>
      <c r="AE109" s="112" t="s">
        <v>1130</v>
      </c>
      <c r="AF109" s="119" t="s">
        <v>1645</v>
      </c>
      <c r="AG109" s="114">
        <v>6.5217391304347823</v>
      </c>
      <c r="AH109" s="114">
        <v>10.869565217391305</v>
      </c>
      <c r="AI109" s="114">
        <v>6.5217391304347823</v>
      </c>
      <c r="AJ109" s="114">
        <v>19.565217391304348</v>
      </c>
    </row>
    <row r="110" spans="1:36" x14ac:dyDescent="0.25">
      <c r="A110" s="103" t="s">
        <v>1129</v>
      </c>
      <c r="B110" s="104">
        <v>14.2</v>
      </c>
      <c r="C110" s="115">
        <f>SUMIF(Ukraine!$B$5:$B$356,'Ukraine INN'!$B110,Ukraine!$Z$5:$Z$356)</f>
        <v>29</v>
      </c>
      <c r="D110" s="107">
        <f t="shared" ca="1" si="19"/>
        <v>0</v>
      </c>
      <c r="E110" s="107">
        <f t="shared" ca="1" si="20"/>
        <v>20</v>
      </c>
      <c r="F110" s="107">
        <f t="shared" ca="1" si="21"/>
        <v>20</v>
      </c>
      <c r="G110" s="107">
        <f t="shared" ca="1" si="22"/>
        <v>40</v>
      </c>
      <c r="H110" s="115">
        <f>SUMIF(Ukraine!$B$5:$B$356,'Ukraine INN'!$B110,Ukraine!$AR$5:$AR$356)</f>
        <v>25</v>
      </c>
      <c r="I110" s="107">
        <f t="shared" ca="1" si="23"/>
        <v>40</v>
      </c>
      <c r="J110" s="107">
        <f t="shared" ca="1" si="24"/>
        <v>40</v>
      </c>
      <c r="K110" s="107">
        <f t="shared" ca="1" si="25"/>
        <v>40</v>
      </c>
      <c r="L110" s="107">
        <f t="shared" ca="1" si="26"/>
        <v>80</v>
      </c>
      <c r="M110" s="107"/>
      <c r="N110" s="116">
        <f t="shared" ca="1" si="27"/>
        <v>0</v>
      </c>
      <c r="O110" s="116">
        <f t="shared" ca="1" si="28"/>
        <v>5.8000000000000007</v>
      </c>
      <c r="P110" s="116">
        <f t="shared" ca="1" si="29"/>
        <v>5.8000000000000007</v>
      </c>
      <c r="Q110" s="116">
        <f t="shared" ca="1" si="30"/>
        <v>11.600000000000001</v>
      </c>
      <c r="R110" s="116">
        <f t="shared" ca="1" si="31"/>
        <v>10</v>
      </c>
      <c r="S110" s="116">
        <f t="shared" ca="1" si="32"/>
        <v>10</v>
      </c>
      <c r="T110" s="116">
        <f t="shared" ca="1" si="33"/>
        <v>10</v>
      </c>
      <c r="U110" s="116">
        <f t="shared" ca="1" si="34"/>
        <v>20</v>
      </c>
      <c r="W110" s="109" t="s">
        <v>1646</v>
      </c>
      <c r="X110" s="78" t="s">
        <v>1647</v>
      </c>
      <c r="Y110" s="111">
        <v>12.5</v>
      </c>
      <c r="Z110" s="111">
        <v>20.833333333333336</v>
      </c>
      <c r="AA110" s="118" t="s">
        <v>1486</v>
      </c>
      <c r="AB110" s="111">
        <v>16.666666666666664</v>
      </c>
      <c r="AE110" s="112" t="s">
        <v>1646</v>
      </c>
      <c r="AF110" s="119" t="s">
        <v>1647</v>
      </c>
      <c r="AG110" s="114">
        <v>12.5</v>
      </c>
      <c r="AH110" s="114">
        <v>20.833333333333336</v>
      </c>
      <c r="AI110" s="120">
        <v>12.5</v>
      </c>
      <c r="AJ110" s="114">
        <v>37.5</v>
      </c>
    </row>
    <row r="111" spans="1:36" x14ac:dyDescent="0.25">
      <c r="A111" s="103" t="s">
        <v>1130</v>
      </c>
      <c r="B111" s="104">
        <v>14.3</v>
      </c>
      <c r="C111" s="115">
        <f>SUMIF(Ukraine!$B$5:$B$356,'Ukraine INN'!$B111,Ukraine!$Z$5:$Z$356)</f>
        <v>114</v>
      </c>
      <c r="D111" s="107">
        <f t="shared" ca="1" si="19"/>
        <v>6.9767441860465116</v>
      </c>
      <c r="E111" s="107">
        <f t="shared" ca="1" si="20"/>
        <v>16.279069767441861</v>
      </c>
      <c r="F111" s="107">
        <f t="shared" ca="1" si="21"/>
        <v>2.3255813953488373</v>
      </c>
      <c r="G111" s="107">
        <f t="shared" ca="1" si="22"/>
        <v>11.627906976744185</v>
      </c>
      <c r="H111" s="115">
        <f>SUMIF(Ukraine!$B$5:$B$356,'Ukraine INN'!$B111,Ukraine!$AR$5:$AR$356)</f>
        <v>90</v>
      </c>
      <c r="I111" s="107">
        <f t="shared" ca="1" si="23"/>
        <v>6.5217391304347823</v>
      </c>
      <c r="J111" s="107">
        <f t="shared" ca="1" si="24"/>
        <v>10.869565217391305</v>
      </c>
      <c r="K111" s="107">
        <f t="shared" ca="1" si="25"/>
        <v>6.5217391304347823</v>
      </c>
      <c r="L111" s="107">
        <f t="shared" ca="1" si="26"/>
        <v>19.565217391304348</v>
      </c>
      <c r="M111" s="107"/>
      <c r="N111" s="116">
        <f t="shared" ca="1" si="27"/>
        <v>7.9534883720930232</v>
      </c>
      <c r="O111" s="116">
        <f t="shared" ca="1" si="28"/>
        <v>18.558139534883722</v>
      </c>
      <c r="P111" s="116">
        <f t="shared" ca="1" si="29"/>
        <v>2.6511627906976742</v>
      </c>
      <c r="Q111" s="116">
        <f t="shared" ca="1" si="30"/>
        <v>13.255813953488373</v>
      </c>
      <c r="R111" s="116">
        <f t="shared" ca="1" si="31"/>
        <v>5.8695652173913038</v>
      </c>
      <c r="S111" s="116">
        <f t="shared" ca="1" si="32"/>
        <v>9.7826086956521738</v>
      </c>
      <c r="T111" s="116">
        <f t="shared" ca="1" si="33"/>
        <v>5.8695652173913038</v>
      </c>
      <c r="U111" s="116">
        <f t="shared" ca="1" si="34"/>
        <v>17.608695652173914</v>
      </c>
      <c r="W111" s="109" t="s">
        <v>1648</v>
      </c>
      <c r="X111" s="78" t="s">
        <v>1649</v>
      </c>
      <c r="Y111" s="118" t="s">
        <v>1486</v>
      </c>
      <c r="Z111" s="111">
        <v>10.526315789473683</v>
      </c>
      <c r="AA111" s="111">
        <v>5.2631578947368416</v>
      </c>
      <c r="AB111" s="111">
        <v>5.2631578947368416</v>
      </c>
      <c r="AE111" s="112" t="s">
        <v>1648</v>
      </c>
      <c r="AF111" s="119" t="s">
        <v>1649</v>
      </c>
      <c r="AG111" s="120" t="s">
        <v>1486</v>
      </c>
      <c r="AH111" s="120" t="s">
        <v>1486</v>
      </c>
      <c r="AI111" s="120" t="s">
        <v>1486</v>
      </c>
      <c r="AJ111" s="120" t="s">
        <v>1486</v>
      </c>
    </row>
    <row r="112" spans="1:36" x14ac:dyDescent="0.25">
      <c r="A112" s="103" t="s">
        <v>1646</v>
      </c>
      <c r="B112" s="104">
        <v>14.31</v>
      </c>
      <c r="C112" s="115">
        <f>SUMIF(Ukraine!$B$5:$B$356,'Ukraine INN'!$B112,Ukraine!$Z$5:$Z$356)</f>
        <v>0</v>
      </c>
      <c r="D112" s="107">
        <f t="shared" ca="1" si="19"/>
        <v>12.5</v>
      </c>
      <c r="E112" s="107">
        <f t="shared" ca="1" si="20"/>
        <v>20.833333333333336</v>
      </c>
      <c r="F112" s="107">
        <f t="shared" ca="1" si="21"/>
        <v>0</v>
      </c>
      <c r="G112" s="107">
        <f t="shared" ca="1" si="22"/>
        <v>16.666666666666664</v>
      </c>
      <c r="H112" s="115">
        <f>SUMIF(Ukraine!$B$5:$B$356,'Ukraine INN'!$B112,Ukraine!$AR$5:$AR$356)</f>
        <v>0</v>
      </c>
      <c r="I112" s="107">
        <f t="shared" ca="1" si="23"/>
        <v>12.5</v>
      </c>
      <c r="J112" s="107">
        <f t="shared" ca="1" si="24"/>
        <v>20.833333333333336</v>
      </c>
      <c r="K112" s="107">
        <f t="shared" ca="1" si="25"/>
        <v>12.5</v>
      </c>
      <c r="L112" s="107">
        <f t="shared" ca="1" si="26"/>
        <v>37.5</v>
      </c>
      <c r="M112" s="107"/>
      <c r="N112" s="116">
        <f t="shared" ca="1" si="27"/>
        <v>0</v>
      </c>
      <c r="O112" s="116">
        <f t="shared" ca="1" si="28"/>
        <v>0</v>
      </c>
      <c r="P112" s="116">
        <f t="shared" ca="1" si="29"/>
        <v>0</v>
      </c>
      <c r="Q112" s="116">
        <f t="shared" ca="1" si="30"/>
        <v>0</v>
      </c>
      <c r="R112" s="116">
        <f t="shared" ca="1" si="31"/>
        <v>0</v>
      </c>
      <c r="S112" s="116">
        <f t="shared" ca="1" si="32"/>
        <v>0</v>
      </c>
      <c r="T112" s="116">
        <f t="shared" ca="1" si="33"/>
        <v>0</v>
      </c>
      <c r="U112" s="116">
        <f t="shared" ca="1" si="34"/>
        <v>0</v>
      </c>
      <c r="W112" s="109" t="s">
        <v>1131</v>
      </c>
      <c r="X112" s="117">
        <v>15</v>
      </c>
      <c r="Y112" s="111">
        <v>3.2085561497326207</v>
      </c>
      <c r="Z112" s="111">
        <v>7.4866310160427805</v>
      </c>
      <c r="AA112" s="111">
        <v>3.2085561497326207</v>
      </c>
      <c r="AB112" s="111">
        <v>6.9518716577540109</v>
      </c>
      <c r="AE112" s="112" t="s">
        <v>1131</v>
      </c>
      <c r="AF112" s="119" t="s">
        <v>1650</v>
      </c>
      <c r="AG112" s="114">
        <v>1.948051948051948</v>
      </c>
      <c r="AH112" s="114">
        <v>6.4935064935064926</v>
      </c>
      <c r="AI112" s="114">
        <v>3.8961038961038961</v>
      </c>
      <c r="AJ112" s="114">
        <v>7.7922077922077921</v>
      </c>
    </row>
    <row r="113" spans="1:36" x14ac:dyDescent="0.25">
      <c r="A113" s="103" t="s">
        <v>1648</v>
      </c>
      <c r="B113" s="104">
        <v>14.39</v>
      </c>
      <c r="C113" s="115">
        <f>SUMIF(Ukraine!$B$5:$B$356,'Ukraine INN'!$B113,Ukraine!$Z$5:$Z$356)</f>
        <v>0</v>
      </c>
      <c r="D113" s="107">
        <f t="shared" ca="1" si="19"/>
        <v>0</v>
      </c>
      <c r="E113" s="107">
        <f t="shared" ca="1" si="20"/>
        <v>10.526315789473683</v>
      </c>
      <c r="F113" s="107">
        <f t="shared" ca="1" si="21"/>
        <v>5.2631578947368416</v>
      </c>
      <c r="G113" s="107">
        <f t="shared" ca="1" si="22"/>
        <v>5.2631578947368416</v>
      </c>
      <c r="H113" s="115">
        <f>SUMIF(Ukraine!$B$5:$B$356,'Ukraine INN'!$B113,Ukraine!$AR$5:$AR$356)</f>
        <v>0</v>
      </c>
      <c r="I113" s="107">
        <f t="shared" ca="1" si="23"/>
        <v>0</v>
      </c>
      <c r="J113" s="107">
        <f t="shared" ca="1" si="24"/>
        <v>0</v>
      </c>
      <c r="K113" s="107">
        <f t="shared" ca="1" si="25"/>
        <v>0</v>
      </c>
      <c r="L113" s="107">
        <f t="shared" ca="1" si="26"/>
        <v>0</v>
      </c>
      <c r="M113" s="107"/>
      <c r="N113" s="116">
        <f t="shared" ca="1" si="27"/>
        <v>0</v>
      </c>
      <c r="O113" s="116">
        <f t="shared" ca="1" si="28"/>
        <v>0</v>
      </c>
      <c r="P113" s="116">
        <f t="shared" ca="1" si="29"/>
        <v>0</v>
      </c>
      <c r="Q113" s="116">
        <f t="shared" ca="1" si="30"/>
        <v>0</v>
      </c>
      <c r="R113" s="116">
        <f t="shared" ca="1" si="31"/>
        <v>0</v>
      </c>
      <c r="S113" s="116">
        <f t="shared" ca="1" si="32"/>
        <v>0</v>
      </c>
      <c r="T113" s="116">
        <f t="shared" ca="1" si="33"/>
        <v>0</v>
      </c>
      <c r="U113" s="116">
        <f t="shared" ca="1" si="34"/>
        <v>0</v>
      </c>
      <c r="W113" s="109" t="s">
        <v>1651</v>
      </c>
      <c r="X113" s="78" t="s">
        <v>1652</v>
      </c>
      <c r="Y113" s="111">
        <v>1.6949152542372881</v>
      </c>
      <c r="Z113" s="111">
        <v>11.864406779661017</v>
      </c>
      <c r="AA113" s="111">
        <v>3.3898305084745761</v>
      </c>
      <c r="AB113" s="111">
        <v>3.3898305084745761</v>
      </c>
      <c r="AE113" s="112" t="s">
        <v>1651</v>
      </c>
      <c r="AF113" s="119" t="s">
        <v>1652</v>
      </c>
      <c r="AG113" s="114">
        <v>4.8780487804878048</v>
      </c>
      <c r="AH113" s="114">
        <v>12.195121951219512</v>
      </c>
      <c r="AI113" s="114">
        <v>4.8780487804878048</v>
      </c>
      <c r="AJ113" s="114">
        <v>7.3170731707317067</v>
      </c>
    </row>
    <row r="114" spans="1:36" x14ac:dyDescent="0.25">
      <c r="A114" s="103" t="s">
        <v>1131</v>
      </c>
      <c r="B114" s="104">
        <v>15</v>
      </c>
      <c r="C114" s="115">
        <f>SUMIF(Ukraine!$B$5:$B$356,'Ukraine INN'!$B114,Ukraine!$Z$5:$Z$356)</f>
        <v>397</v>
      </c>
      <c r="D114" s="107">
        <f t="shared" ca="1" si="19"/>
        <v>3.2085561497326207</v>
      </c>
      <c r="E114" s="107">
        <f t="shared" ca="1" si="20"/>
        <v>7.4866310160427805</v>
      </c>
      <c r="F114" s="107">
        <f t="shared" ca="1" si="21"/>
        <v>3.2085561497326207</v>
      </c>
      <c r="G114" s="107">
        <f t="shared" ca="1" si="22"/>
        <v>6.9518716577540109</v>
      </c>
      <c r="H114" s="115">
        <f>SUMIF(Ukraine!$B$5:$B$356,'Ukraine INN'!$B114,Ukraine!$AR$5:$AR$356)</f>
        <v>319</v>
      </c>
      <c r="I114" s="107">
        <f t="shared" ca="1" si="23"/>
        <v>1.948051948051948</v>
      </c>
      <c r="J114" s="107">
        <f t="shared" ca="1" si="24"/>
        <v>6.4935064935064926</v>
      </c>
      <c r="K114" s="107">
        <f t="shared" ca="1" si="25"/>
        <v>3.8961038961038961</v>
      </c>
      <c r="L114" s="107">
        <f t="shared" ca="1" si="26"/>
        <v>7.7922077922077921</v>
      </c>
      <c r="M114" s="107"/>
      <c r="N114" s="116">
        <f t="shared" ca="1" si="27"/>
        <v>12.737967914438505</v>
      </c>
      <c r="O114" s="116">
        <f t="shared" ca="1" si="28"/>
        <v>29.721925133689837</v>
      </c>
      <c r="P114" s="116">
        <f t="shared" ca="1" si="29"/>
        <v>12.737967914438505</v>
      </c>
      <c r="Q114" s="116">
        <f t="shared" ca="1" si="30"/>
        <v>27.598930481283421</v>
      </c>
      <c r="R114" s="116">
        <f t="shared" ca="1" si="31"/>
        <v>6.2142857142857144</v>
      </c>
      <c r="S114" s="116">
        <f t="shared" ca="1" si="32"/>
        <v>20.714285714285712</v>
      </c>
      <c r="T114" s="116">
        <f t="shared" ca="1" si="33"/>
        <v>12.428571428571429</v>
      </c>
      <c r="U114" s="116">
        <f t="shared" ca="1" si="34"/>
        <v>24.857142857142858</v>
      </c>
      <c r="W114" s="109" t="s">
        <v>1653</v>
      </c>
      <c r="X114" s="78" t="s">
        <v>1654</v>
      </c>
      <c r="Y114" s="111">
        <v>4.1666666666666661</v>
      </c>
      <c r="Z114" s="111">
        <v>12.5</v>
      </c>
      <c r="AA114" s="111">
        <v>8.3333333333333321</v>
      </c>
      <c r="AB114" s="118" t="s">
        <v>1486</v>
      </c>
      <c r="AE114" s="112" t="s">
        <v>1653</v>
      </c>
      <c r="AF114" s="119" t="s">
        <v>1654</v>
      </c>
      <c r="AG114" s="114">
        <v>5.8823529411764701</v>
      </c>
      <c r="AH114" s="114">
        <v>23.52941176470588</v>
      </c>
      <c r="AI114" s="114">
        <v>11.76470588235294</v>
      </c>
      <c r="AJ114" s="120">
        <v>5.8823529411764701</v>
      </c>
    </row>
    <row r="115" spans="1:36" x14ac:dyDescent="0.25">
      <c r="A115" s="103" t="s">
        <v>1132</v>
      </c>
      <c r="B115" s="104">
        <v>15.1</v>
      </c>
      <c r="C115" s="115">
        <f>SUMIF(Ukraine!$B$5:$B$356,'Ukraine INN'!$B115,Ukraine!$Z$5:$Z$356)</f>
        <v>117</v>
      </c>
      <c r="D115" s="107">
        <f t="shared" ca="1" si="19"/>
        <v>0</v>
      </c>
      <c r="E115" s="107">
        <f t="shared" ca="1" si="20"/>
        <v>0</v>
      </c>
      <c r="F115" s="107">
        <f t="shared" ca="1" si="21"/>
        <v>0</v>
      </c>
      <c r="G115" s="107">
        <f t="shared" ca="1" si="22"/>
        <v>0</v>
      </c>
      <c r="H115" s="115">
        <f>SUMIF(Ukraine!$B$5:$B$356,'Ukraine INN'!$B115,Ukraine!$AR$5:$AR$356)</f>
        <v>93</v>
      </c>
      <c r="I115" s="107">
        <f t="shared" ca="1" si="23"/>
        <v>0</v>
      </c>
      <c r="J115" s="107">
        <f t="shared" ca="1" si="24"/>
        <v>0</v>
      </c>
      <c r="K115" s="107">
        <f t="shared" ca="1" si="25"/>
        <v>0</v>
      </c>
      <c r="L115" s="107">
        <f t="shared" ca="1" si="26"/>
        <v>0</v>
      </c>
      <c r="M115" s="107"/>
      <c r="N115" s="116">
        <f t="shared" ca="1" si="27"/>
        <v>0</v>
      </c>
      <c r="O115" s="116">
        <f t="shared" ca="1" si="28"/>
        <v>0</v>
      </c>
      <c r="P115" s="116">
        <f t="shared" ca="1" si="29"/>
        <v>0</v>
      </c>
      <c r="Q115" s="116">
        <f t="shared" ca="1" si="30"/>
        <v>0</v>
      </c>
      <c r="R115" s="116">
        <f t="shared" ca="1" si="31"/>
        <v>0</v>
      </c>
      <c r="S115" s="116">
        <f t="shared" ca="1" si="32"/>
        <v>0</v>
      </c>
      <c r="T115" s="116">
        <f t="shared" ca="1" si="33"/>
        <v>0</v>
      </c>
      <c r="U115" s="116">
        <f t="shared" ca="1" si="34"/>
        <v>0</v>
      </c>
      <c r="W115" s="109" t="s">
        <v>1655</v>
      </c>
      <c r="X115" s="78" t="s">
        <v>1656</v>
      </c>
      <c r="Y115" s="118" t="s">
        <v>1486</v>
      </c>
      <c r="Z115" s="111">
        <v>11.428571428571429</v>
      </c>
      <c r="AA115" s="118" t="s">
        <v>1486</v>
      </c>
      <c r="AB115" s="111">
        <v>5.7142857142857144</v>
      </c>
      <c r="AE115" s="112" t="s">
        <v>1655</v>
      </c>
      <c r="AF115" s="119" t="s">
        <v>1656</v>
      </c>
      <c r="AG115" s="120">
        <v>4.1666666666666661</v>
      </c>
      <c r="AH115" s="114">
        <v>4.1666666666666661</v>
      </c>
      <c r="AI115" s="120" t="s">
        <v>1486</v>
      </c>
      <c r="AJ115" s="114">
        <v>8.3333333333333321</v>
      </c>
    </row>
    <row r="116" spans="1:36" x14ac:dyDescent="0.25">
      <c r="A116" s="103" t="s">
        <v>1653</v>
      </c>
      <c r="B116" s="104">
        <v>15.11</v>
      </c>
      <c r="C116" s="115">
        <f>SUMIF(Ukraine!$B$5:$B$356,'Ukraine INN'!$B116,Ukraine!$Z$5:$Z$356)</f>
        <v>0</v>
      </c>
      <c r="D116" s="107">
        <f t="shared" ca="1" si="19"/>
        <v>4.1666666666666661</v>
      </c>
      <c r="E116" s="107">
        <f t="shared" ca="1" si="20"/>
        <v>12.5</v>
      </c>
      <c r="F116" s="107">
        <f t="shared" ca="1" si="21"/>
        <v>8.3333333333333321</v>
      </c>
      <c r="G116" s="107">
        <f t="shared" ca="1" si="22"/>
        <v>0</v>
      </c>
      <c r="H116" s="115">
        <f>SUMIF(Ukraine!$B$5:$B$356,'Ukraine INN'!$B116,Ukraine!$AR$5:$AR$356)</f>
        <v>0</v>
      </c>
      <c r="I116" s="107">
        <f t="shared" ca="1" si="23"/>
        <v>5.8823529411764701</v>
      </c>
      <c r="J116" s="107">
        <f t="shared" ca="1" si="24"/>
        <v>23.52941176470588</v>
      </c>
      <c r="K116" s="107">
        <f t="shared" ca="1" si="25"/>
        <v>11.76470588235294</v>
      </c>
      <c r="L116" s="107">
        <f t="shared" ca="1" si="26"/>
        <v>5.8823529411764701</v>
      </c>
      <c r="M116" s="107"/>
      <c r="N116" s="116">
        <f t="shared" ca="1" si="27"/>
        <v>0</v>
      </c>
      <c r="O116" s="116">
        <f t="shared" ca="1" si="28"/>
        <v>0</v>
      </c>
      <c r="P116" s="116">
        <f t="shared" ca="1" si="29"/>
        <v>0</v>
      </c>
      <c r="Q116" s="116">
        <f t="shared" ca="1" si="30"/>
        <v>0</v>
      </c>
      <c r="R116" s="116">
        <f t="shared" ca="1" si="31"/>
        <v>0</v>
      </c>
      <c r="S116" s="116">
        <f t="shared" ca="1" si="32"/>
        <v>0</v>
      </c>
      <c r="T116" s="116">
        <f t="shared" ca="1" si="33"/>
        <v>0</v>
      </c>
      <c r="U116" s="116">
        <f t="shared" ca="1" si="34"/>
        <v>0</v>
      </c>
      <c r="W116" s="109" t="s">
        <v>1133</v>
      </c>
      <c r="X116" s="78" t="s">
        <v>1657</v>
      </c>
      <c r="Y116" s="111">
        <v>3.90625</v>
      </c>
      <c r="Z116" s="111">
        <v>5.46875</v>
      </c>
      <c r="AA116" s="111">
        <v>3.125</v>
      </c>
      <c r="AB116" s="111">
        <v>8.59375</v>
      </c>
      <c r="AE116" s="112" t="s">
        <v>1133</v>
      </c>
      <c r="AF116" s="119" t="s">
        <v>1657</v>
      </c>
      <c r="AG116" s="114">
        <v>0.88495575221238942</v>
      </c>
      <c r="AH116" s="114">
        <v>4.4247787610619467</v>
      </c>
      <c r="AI116" s="114">
        <v>3.5398230088495577</v>
      </c>
      <c r="AJ116" s="114">
        <v>7.9646017699115044</v>
      </c>
    </row>
    <row r="117" spans="1:36" x14ac:dyDescent="0.25">
      <c r="A117" s="103" t="s">
        <v>1655</v>
      </c>
      <c r="B117" s="104">
        <v>15.12</v>
      </c>
      <c r="C117" s="115">
        <f>SUMIF(Ukraine!$B$5:$B$356,'Ukraine INN'!$B117,Ukraine!$Z$5:$Z$356)</f>
        <v>0</v>
      </c>
      <c r="D117" s="107">
        <f t="shared" ca="1" si="19"/>
        <v>0</v>
      </c>
      <c r="E117" s="107">
        <f t="shared" ca="1" si="20"/>
        <v>11.428571428571429</v>
      </c>
      <c r="F117" s="107">
        <f t="shared" ca="1" si="21"/>
        <v>0</v>
      </c>
      <c r="G117" s="107">
        <f t="shared" ca="1" si="22"/>
        <v>5.7142857142857144</v>
      </c>
      <c r="H117" s="115">
        <f>SUMIF(Ukraine!$B$5:$B$356,'Ukraine INN'!$B117,Ukraine!$AR$5:$AR$356)</f>
        <v>0</v>
      </c>
      <c r="I117" s="107">
        <f t="shared" ca="1" si="23"/>
        <v>4.1666666666666661</v>
      </c>
      <c r="J117" s="107">
        <f t="shared" ca="1" si="24"/>
        <v>4.1666666666666661</v>
      </c>
      <c r="K117" s="107">
        <f t="shared" ca="1" si="25"/>
        <v>0</v>
      </c>
      <c r="L117" s="107">
        <f t="shared" ca="1" si="26"/>
        <v>8.3333333333333321</v>
      </c>
      <c r="M117" s="107"/>
      <c r="N117" s="116">
        <f t="shared" ca="1" si="27"/>
        <v>0</v>
      </c>
      <c r="O117" s="116">
        <f t="shared" ca="1" si="28"/>
        <v>0</v>
      </c>
      <c r="P117" s="116">
        <f t="shared" ca="1" si="29"/>
        <v>0</v>
      </c>
      <c r="Q117" s="116">
        <f t="shared" ca="1" si="30"/>
        <v>0</v>
      </c>
      <c r="R117" s="116">
        <f t="shared" ca="1" si="31"/>
        <v>0</v>
      </c>
      <c r="S117" s="116">
        <f t="shared" ca="1" si="32"/>
        <v>0</v>
      </c>
      <c r="T117" s="116">
        <f t="shared" ca="1" si="33"/>
        <v>0</v>
      </c>
      <c r="U117" s="116">
        <f t="shared" ca="1" si="34"/>
        <v>0</v>
      </c>
      <c r="W117" s="109" t="s">
        <v>1133</v>
      </c>
      <c r="X117" s="78" t="s">
        <v>1658</v>
      </c>
      <c r="Y117" s="111">
        <v>3.90625</v>
      </c>
      <c r="Z117" s="111">
        <v>5.46875</v>
      </c>
      <c r="AA117" s="111">
        <v>3.125</v>
      </c>
      <c r="AB117" s="111">
        <v>8.59375</v>
      </c>
      <c r="AE117" s="112" t="s">
        <v>1133</v>
      </c>
      <c r="AF117" s="119" t="s">
        <v>1658</v>
      </c>
      <c r="AG117" s="114">
        <v>0.88495575221238942</v>
      </c>
      <c r="AH117" s="114">
        <v>4.4247787610619467</v>
      </c>
      <c r="AI117" s="114">
        <v>3.5398230088495577</v>
      </c>
      <c r="AJ117" s="114">
        <v>7.9646017699115044</v>
      </c>
    </row>
    <row r="118" spans="1:36" x14ac:dyDescent="0.25">
      <c r="A118" s="103" t="s">
        <v>1133</v>
      </c>
      <c r="B118" s="104">
        <v>15.2</v>
      </c>
      <c r="C118" s="115">
        <f>SUMIF(Ukraine!$B$5:$B$356,'Ukraine INN'!$B118,Ukraine!$Z$5:$Z$356)</f>
        <v>280</v>
      </c>
      <c r="D118" s="107">
        <f t="shared" ca="1" si="19"/>
        <v>7.8125</v>
      </c>
      <c r="E118" s="107">
        <f t="shared" ca="1" si="20"/>
        <v>10.9375</v>
      </c>
      <c r="F118" s="107">
        <f t="shared" ca="1" si="21"/>
        <v>6.25</v>
      </c>
      <c r="G118" s="107">
        <f t="shared" ca="1" si="22"/>
        <v>17.1875</v>
      </c>
      <c r="H118" s="115">
        <f>SUMIF(Ukraine!$B$5:$B$356,'Ukraine INN'!$B118,Ukraine!$AR$5:$AR$356)</f>
        <v>226</v>
      </c>
      <c r="I118" s="107">
        <f t="shared" ca="1" si="23"/>
        <v>1.7699115044247788</v>
      </c>
      <c r="J118" s="107">
        <f t="shared" ca="1" si="24"/>
        <v>8.8495575221238933</v>
      </c>
      <c r="K118" s="107">
        <f t="shared" ca="1" si="25"/>
        <v>7.0796460176991154</v>
      </c>
      <c r="L118" s="107">
        <f t="shared" ca="1" si="26"/>
        <v>15.929203539823009</v>
      </c>
      <c r="M118" s="107"/>
      <c r="N118" s="116">
        <f t="shared" ca="1" si="27"/>
        <v>21.875</v>
      </c>
      <c r="O118" s="116">
        <f t="shared" ca="1" si="28"/>
        <v>30.625</v>
      </c>
      <c r="P118" s="116">
        <f t="shared" ca="1" si="29"/>
        <v>17.5</v>
      </c>
      <c r="Q118" s="116">
        <f t="shared" ca="1" si="30"/>
        <v>48.125</v>
      </c>
      <c r="R118" s="116">
        <f t="shared" ca="1" si="31"/>
        <v>4</v>
      </c>
      <c r="S118" s="116">
        <f t="shared" ca="1" si="32"/>
        <v>20</v>
      </c>
      <c r="T118" s="116">
        <f t="shared" ca="1" si="33"/>
        <v>16</v>
      </c>
      <c r="U118" s="116">
        <f t="shared" ca="1" si="34"/>
        <v>36</v>
      </c>
      <c r="W118" s="109" t="s">
        <v>1659</v>
      </c>
      <c r="X118" s="117">
        <v>16</v>
      </c>
      <c r="Y118" s="111">
        <v>4.5161290322580641</v>
      </c>
      <c r="Z118" s="111">
        <v>6.7741935483870979</v>
      </c>
      <c r="AA118" s="111">
        <v>3.225806451612903</v>
      </c>
      <c r="AB118" s="111">
        <v>4.67741935483871</v>
      </c>
      <c r="AE118" s="112" t="s">
        <v>1659</v>
      </c>
      <c r="AF118" s="119" t="s">
        <v>1660</v>
      </c>
      <c r="AG118" s="114">
        <v>5.3819444444444446</v>
      </c>
      <c r="AH118" s="114">
        <v>9.7222222222222232</v>
      </c>
      <c r="AI118" s="114">
        <v>7.4652777777777777</v>
      </c>
      <c r="AJ118" s="114">
        <v>9.375</v>
      </c>
    </row>
    <row r="119" spans="1:36" x14ac:dyDescent="0.25">
      <c r="A119" s="103" t="s">
        <v>1133</v>
      </c>
      <c r="B119" s="104">
        <v>15.2</v>
      </c>
      <c r="C119" s="115">
        <f>SUMIF(Ukraine!$B$5:$B$356,'Ukraine INN'!$B119,Ukraine!$Z$5:$Z$356)</f>
        <v>280</v>
      </c>
      <c r="D119" s="107">
        <f t="shared" ca="1" si="19"/>
        <v>7.8125</v>
      </c>
      <c r="E119" s="107">
        <f t="shared" ca="1" si="20"/>
        <v>10.9375</v>
      </c>
      <c r="F119" s="107">
        <f t="shared" ca="1" si="21"/>
        <v>6.25</v>
      </c>
      <c r="G119" s="107">
        <f t="shared" ca="1" si="22"/>
        <v>17.1875</v>
      </c>
      <c r="H119" s="115">
        <f>SUMIF(Ukraine!$B$5:$B$356,'Ukraine INN'!$B119,Ukraine!$AR$5:$AR$356)</f>
        <v>226</v>
      </c>
      <c r="I119" s="107">
        <f t="shared" ca="1" si="23"/>
        <v>1.7699115044247788</v>
      </c>
      <c r="J119" s="107">
        <f t="shared" ca="1" si="24"/>
        <v>8.8495575221238933</v>
      </c>
      <c r="K119" s="107">
        <f t="shared" ca="1" si="25"/>
        <v>7.0796460176991154</v>
      </c>
      <c r="L119" s="107">
        <f t="shared" ca="1" si="26"/>
        <v>15.929203539823009</v>
      </c>
      <c r="M119" s="107"/>
      <c r="N119" s="116">
        <f t="shared" ca="1" si="27"/>
        <v>21.875</v>
      </c>
      <c r="O119" s="116">
        <f t="shared" ca="1" si="28"/>
        <v>30.625</v>
      </c>
      <c r="P119" s="116">
        <f t="shared" ca="1" si="29"/>
        <v>17.5</v>
      </c>
      <c r="Q119" s="116">
        <f t="shared" ca="1" si="30"/>
        <v>48.125</v>
      </c>
      <c r="R119" s="116">
        <f t="shared" ca="1" si="31"/>
        <v>4</v>
      </c>
      <c r="S119" s="116">
        <f t="shared" ca="1" si="32"/>
        <v>20</v>
      </c>
      <c r="T119" s="116">
        <f t="shared" ca="1" si="33"/>
        <v>16</v>
      </c>
      <c r="U119" s="116">
        <f t="shared" ca="1" si="34"/>
        <v>36</v>
      </c>
      <c r="W119" s="109" t="s">
        <v>1135</v>
      </c>
      <c r="X119" s="78" t="s">
        <v>1661</v>
      </c>
      <c r="Y119" s="111">
        <v>5.46875</v>
      </c>
      <c r="Z119" s="111">
        <v>8.984375</v>
      </c>
      <c r="AA119" s="111">
        <v>1.953125</v>
      </c>
      <c r="AB119" s="111">
        <v>4.6875</v>
      </c>
      <c r="AE119" s="112" t="s">
        <v>1135</v>
      </c>
      <c r="AF119" s="119" t="s">
        <v>1661</v>
      </c>
      <c r="AG119" s="114">
        <v>4.4609665427509295</v>
      </c>
      <c r="AH119" s="114">
        <v>8.921933085501859</v>
      </c>
      <c r="AI119" s="114">
        <v>4.0892193308550189</v>
      </c>
      <c r="AJ119" s="114">
        <v>6.3197026022304827</v>
      </c>
    </row>
    <row r="120" spans="1:36" x14ac:dyDescent="0.25">
      <c r="A120" s="103" t="s">
        <v>1662</v>
      </c>
      <c r="B120" s="104" t="s">
        <v>1663</v>
      </c>
      <c r="C120" s="115">
        <f>SUMIF(Ukraine!$B$5:$B$356,'Ukraine INN'!$B120,Ukraine!$Z$5:$Z$356)</f>
        <v>0</v>
      </c>
      <c r="D120" s="107">
        <f t="shared" ca="1" si="19"/>
        <v>0</v>
      </c>
      <c r="E120" s="107">
        <f t="shared" ca="1" si="20"/>
        <v>0</v>
      </c>
      <c r="F120" s="107">
        <f t="shared" ca="1" si="21"/>
        <v>0</v>
      </c>
      <c r="G120" s="107">
        <f t="shared" ca="1" si="22"/>
        <v>0</v>
      </c>
      <c r="H120" s="115">
        <f>SUMIF(Ukraine!$B$5:$B$356,'Ukraine INN'!$B120,Ukraine!$AR$5:$AR$356)</f>
        <v>0</v>
      </c>
      <c r="I120" s="107">
        <f t="shared" ca="1" si="23"/>
        <v>0</v>
      </c>
      <c r="J120" s="107">
        <f t="shared" ca="1" si="24"/>
        <v>0</v>
      </c>
      <c r="K120" s="107">
        <f t="shared" ca="1" si="25"/>
        <v>0</v>
      </c>
      <c r="L120" s="107">
        <f t="shared" ca="1" si="26"/>
        <v>0</v>
      </c>
      <c r="M120" s="107"/>
      <c r="N120" s="116">
        <f t="shared" ca="1" si="27"/>
        <v>0</v>
      </c>
      <c r="O120" s="116">
        <f t="shared" ca="1" si="28"/>
        <v>0</v>
      </c>
      <c r="P120" s="116">
        <f t="shared" ca="1" si="29"/>
        <v>0</v>
      </c>
      <c r="Q120" s="116">
        <f t="shared" ca="1" si="30"/>
        <v>0</v>
      </c>
      <c r="R120" s="116">
        <f t="shared" ca="1" si="31"/>
        <v>0</v>
      </c>
      <c r="S120" s="116">
        <f t="shared" ca="1" si="32"/>
        <v>0</v>
      </c>
      <c r="T120" s="116">
        <f t="shared" ca="1" si="33"/>
        <v>0</v>
      </c>
      <c r="U120" s="116">
        <f t="shared" ca="1" si="34"/>
        <v>0</v>
      </c>
      <c r="W120" s="109" t="s">
        <v>1135</v>
      </c>
      <c r="X120" s="78" t="s">
        <v>1664</v>
      </c>
      <c r="Y120" s="111">
        <v>5.46875</v>
      </c>
      <c r="Z120" s="111">
        <v>8.984375</v>
      </c>
      <c r="AA120" s="111">
        <v>1.953125</v>
      </c>
      <c r="AB120" s="111">
        <v>4.6875</v>
      </c>
      <c r="AE120" s="112" t="s">
        <v>1135</v>
      </c>
      <c r="AF120" s="119" t="s">
        <v>1664</v>
      </c>
      <c r="AG120" s="114">
        <v>4.4609665427509295</v>
      </c>
      <c r="AH120" s="114">
        <v>8.921933085501859</v>
      </c>
      <c r="AI120" s="114">
        <v>4.0892193308550189</v>
      </c>
      <c r="AJ120" s="114">
        <v>6.3197026022304827</v>
      </c>
    </row>
    <row r="121" spans="1:36" x14ac:dyDescent="0.25">
      <c r="A121" s="103" t="s">
        <v>1134</v>
      </c>
      <c r="B121" s="104">
        <v>16</v>
      </c>
      <c r="C121" s="115">
        <f>SUMIF(Ukraine!$B$5:$B$356,'Ukraine INN'!$B121,Ukraine!$Z$5:$Z$356)</f>
        <v>2949</v>
      </c>
      <c r="D121" s="107">
        <f t="shared" ca="1" si="19"/>
        <v>0</v>
      </c>
      <c r="E121" s="107">
        <f t="shared" ca="1" si="20"/>
        <v>0</v>
      </c>
      <c r="F121" s="107">
        <f t="shared" ca="1" si="21"/>
        <v>0</v>
      </c>
      <c r="G121" s="107">
        <f t="shared" ca="1" si="22"/>
        <v>0</v>
      </c>
      <c r="H121" s="115">
        <f>SUMIF(Ukraine!$B$5:$B$356,'Ukraine INN'!$B121,Ukraine!$AR$5:$AR$356)</f>
        <v>2588</v>
      </c>
      <c r="I121" s="107">
        <f t="shared" ca="1" si="23"/>
        <v>0</v>
      </c>
      <c r="J121" s="107">
        <f t="shared" ca="1" si="24"/>
        <v>0</v>
      </c>
      <c r="K121" s="107">
        <f t="shared" ca="1" si="25"/>
        <v>0</v>
      </c>
      <c r="L121" s="107">
        <f t="shared" ca="1" si="26"/>
        <v>0</v>
      </c>
      <c r="M121" s="107"/>
      <c r="N121" s="116">
        <f t="shared" ca="1" si="27"/>
        <v>0</v>
      </c>
      <c r="O121" s="116">
        <f t="shared" ca="1" si="28"/>
        <v>0</v>
      </c>
      <c r="P121" s="116">
        <f t="shared" ca="1" si="29"/>
        <v>0</v>
      </c>
      <c r="Q121" s="116">
        <f t="shared" ca="1" si="30"/>
        <v>0</v>
      </c>
      <c r="R121" s="116">
        <f t="shared" ca="1" si="31"/>
        <v>0</v>
      </c>
      <c r="S121" s="116">
        <f t="shared" ca="1" si="32"/>
        <v>0</v>
      </c>
      <c r="T121" s="116">
        <f t="shared" ca="1" si="33"/>
        <v>0</v>
      </c>
      <c r="U121" s="116">
        <f t="shared" ca="1" si="34"/>
        <v>0</v>
      </c>
      <c r="W121" s="109" t="s">
        <v>1136</v>
      </c>
      <c r="X121" s="78" t="s">
        <v>1665</v>
      </c>
      <c r="Y121" s="111">
        <v>3.8461538461538463</v>
      </c>
      <c r="Z121" s="111">
        <v>5.2197802197802199</v>
      </c>
      <c r="AA121" s="111">
        <v>4.1208791208791204</v>
      </c>
      <c r="AB121" s="111">
        <v>4.6703296703296706</v>
      </c>
      <c r="AE121" s="112" t="s">
        <v>1136</v>
      </c>
      <c r="AF121" s="119" t="s">
        <v>1665</v>
      </c>
      <c r="AG121" s="114">
        <v>6.1889250814332248</v>
      </c>
      <c r="AH121" s="114">
        <v>10.423452768729643</v>
      </c>
      <c r="AI121" s="114">
        <v>10.423452768729643</v>
      </c>
      <c r="AJ121" s="114">
        <v>12.052117263843648</v>
      </c>
    </row>
    <row r="122" spans="1:36" x14ac:dyDescent="0.25">
      <c r="A122" s="103" t="s">
        <v>1135</v>
      </c>
      <c r="B122" s="104">
        <v>16.100000000000001</v>
      </c>
      <c r="C122" s="115">
        <f>SUMIF(Ukraine!$B$5:$B$356,'Ukraine INN'!$B122,Ukraine!$Z$5:$Z$356)</f>
        <v>1392</v>
      </c>
      <c r="D122" s="107">
        <f t="shared" ca="1" si="19"/>
        <v>10.9375</v>
      </c>
      <c r="E122" s="107">
        <f t="shared" ca="1" si="20"/>
        <v>17.96875</v>
      </c>
      <c r="F122" s="107">
        <f t="shared" ca="1" si="21"/>
        <v>3.90625</v>
      </c>
      <c r="G122" s="107">
        <f t="shared" ca="1" si="22"/>
        <v>9.375</v>
      </c>
      <c r="H122" s="115">
        <f>SUMIF(Ukraine!$B$5:$B$356,'Ukraine INN'!$B122,Ukraine!$AR$5:$AR$356)</f>
        <v>1273</v>
      </c>
      <c r="I122" s="107">
        <f t="shared" ca="1" si="23"/>
        <v>8.921933085501859</v>
      </c>
      <c r="J122" s="107">
        <f t="shared" ca="1" si="24"/>
        <v>17.843866171003718</v>
      </c>
      <c r="K122" s="107">
        <f t="shared" ca="1" si="25"/>
        <v>8.1784386617100377</v>
      </c>
      <c r="L122" s="107">
        <f t="shared" ca="1" si="26"/>
        <v>12.639405204460965</v>
      </c>
      <c r="M122" s="107"/>
      <c r="N122" s="116">
        <f t="shared" ca="1" si="27"/>
        <v>152.25</v>
      </c>
      <c r="O122" s="116">
        <f t="shared" ca="1" si="28"/>
        <v>250.125</v>
      </c>
      <c r="P122" s="116">
        <f t="shared" ca="1" si="29"/>
        <v>54.375</v>
      </c>
      <c r="Q122" s="116">
        <f t="shared" ca="1" si="30"/>
        <v>130.5</v>
      </c>
      <c r="R122" s="116">
        <f t="shared" ca="1" si="31"/>
        <v>113.57620817843868</v>
      </c>
      <c r="S122" s="116">
        <f t="shared" ca="1" si="32"/>
        <v>227.15241635687735</v>
      </c>
      <c r="T122" s="116">
        <f t="shared" ca="1" si="33"/>
        <v>104.11152416356877</v>
      </c>
      <c r="U122" s="116">
        <f t="shared" ca="1" si="34"/>
        <v>160.89962825278809</v>
      </c>
      <c r="W122" s="109" t="s">
        <v>1666</v>
      </c>
      <c r="X122" s="78" t="s">
        <v>1667</v>
      </c>
      <c r="Y122" s="111">
        <v>3.3333333333333335</v>
      </c>
      <c r="Z122" s="111">
        <v>8.3333333333333321</v>
      </c>
      <c r="AA122" s="111">
        <v>5</v>
      </c>
      <c r="AB122" s="111">
        <v>6.666666666666667</v>
      </c>
      <c r="AE122" s="112" t="s">
        <v>1666</v>
      </c>
      <c r="AF122" s="119" t="s">
        <v>1667</v>
      </c>
      <c r="AG122" s="114">
        <v>4.6153846153846159</v>
      </c>
      <c r="AH122" s="114">
        <v>10.76923076923077</v>
      </c>
      <c r="AI122" s="114">
        <v>12.307692307692308</v>
      </c>
      <c r="AJ122" s="114">
        <v>9.2307692307692317</v>
      </c>
    </row>
    <row r="123" spans="1:36" x14ac:dyDescent="0.25">
      <c r="A123" s="103" t="s">
        <v>1135</v>
      </c>
      <c r="B123" s="104">
        <v>16.100000000000001</v>
      </c>
      <c r="C123" s="115">
        <f>SUMIF(Ukraine!$B$5:$B$356,'Ukraine INN'!$B123,Ukraine!$Z$5:$Z$356)</f>
        <v>1392</v>
      </c>
      <c r="D123" s="107">
        <f t="shared" ca="1" si="19"/>
        <v>10.9375</v>
      </c>
      <c r="E123" s="107">
        <f t="shared" ca="1" si="20"/>
        <v>17.96875</v>
      </c>
      <c r="F123" s="107">
        <f t="shared" ca="1" si="21"/>
        <v>3.90625</v>
      </c>
      <c r="G123" s="107">
        <f t="shared" ca="1" si="22"/>
        <v>9.375</v>
      </c>
      <c r="H123" s="115">
        <f>SUMIF(Ukraine!$B$5:$B$356,'Ukraine INN'!$B123,Ukraine!$AR$5:$AR$356)</f>
        <v>1273</v>
      </c>
      <c r="I123" s="107">
        <f t="shared" ca="1" si="23"/>
        <v>8.921933085501859</v>
      </c>
      <c r="J123" s="107">
        <f t="shared" ca="1" si="24"/>
        <v>17.843866171003718</v>
      </c>
      <c r="K123" s="107">
        <f t="shared" ca="1" si="25"/>
        <v>8.1784386617100377</v>
      </c>
      <c r="L123" s="107">
        <f t="shared" ca="1" si="26"/>
        <v>12.639405204460965</v>
      </c>
      <c r="M123" s="107"/>
      <c r="N123" s="116">
        <f t="shared" ca="1" si="27"/>
        <v>152.25</v>
      </c>
      <c r="O123" s="116">
        <f t="shared" ca="1" si="28"/>
        <v>250.125</v>
      </c>
      <c r="P123" s="116">
        <f t="shared" ca="1" si="29"/>
        <v>54.375</v>
      </c>
      <c r="Q123" s="116">
        <f t="shared" ca="1" si="30"/>
        <v>130.5</v>
      </c>
      <c r="R123" s="116">
        <f t="shared" ca="1" si="31"/>
        <v>113.57620817843868</v>
      </c>
      <c r="S123" s="116">
        <f t="shared" ca="1" si="32"/>
        <v>227.15241635687735</v>
      </c>
      <c r="T123" s="116">
        <f t="shared" ca="1" si="33"/>
        <v>104.11152416356877</v>
      </c>
      <c r="U123" s="116">
        <f t="shared" ca="1" si="34"/>
        <v>160.89962825278809</v>
      </c>
      <c r="W123" s="109" t="s">
        <v>1668</v>
      </c>
      <c r="X123" s="78" t="s">
        <v>1669</v>
      </c>
      <c r="Y123" s="118" t="s">
        <v>1486</v>
      </c>
      <c r="Z123" s="118" t="s">
        <v>1486</v>
      </c>
      <c r="AA123" s="118" t="s">
        <v>1486</v>
      </c>
      <c r="AB123" s="118" t="s">
        <v>1486</v>
      </c>
      <c r="AE123" s="112" t="s">
        <v>1668</v>
      </c>
      <c r="AF123" s="119" t="s">
        <v>1669</v>
      </c>
      <c r="AG123" s="120">
        <v>9.0909090909090917</v>
      </c>
      <c r="AH123" s="120" t="s">
        <v>1486</v>
      </c>
      <c r="AI123" s="120">
        <v>9.0909090909090917</v>
      </c>
      <c r="AJ123" s="120">
        <v>18.181818181818183</v>
      </c>
    </row>
    <row r="124" spans="1:36" x14ac:dyDescent="0.25">
      <c r="A124" s="103" t="s">
        <v>1136</v>
      </c>
      <c r="B124" s="104">
        <v>16.2</v>
      </c>
      <c r="C124" s="115">
        <f>SUMIF(Ukraine!$B$5:$B$356,'Ukraine INN'!$B124,Ukraine!$Z$5:$Z$356)</f>
        <v>1557</v>
      </c>
      <c r="D124" s="107">
        <f t="shared" ca="1" si="19"/>
        <v>3.8461538461538463</v>
      </c>
      <c r="E124" s="107">
        <f t="shared" ca="1" si="20"/>
        <v>5.2197802197802199</v>
      </c>
      <c r="F124" s="107">
        <f t="shared" ca="1" si="21"/>
        <v>4.1208791208791204</v>
      </c>
      <c r="G124" s="107">
        <f t="shared" ca="1" si="22"/>
        <v>4.6703296703296706</v>
      </c>
      <c r="H124" s="115">
        <f>SUMIF(Ukraine!$B$5:$B$356,'Ukraine INN'!$B124,Ukraine!$AR$5:$AR$356)</f>
        <v>1315</v>
      </c>
      <c r="I124" s="107">
        <f t="shared" ca="1" si="23"/>
        <v>6.1889250814332248</v>
      </c>
      <c r="J124" s="107">
        <f t="shared" ca="1" si="24"/>
        <v>10.423452768729643</v>
      </c>
      <c r="K124" s="107">
        <f t="shared" ca="1" si="25"/>
        <v>10.423452768729643</v>
      </c>
      <c r="L124" s="107">
        <f t="shared" ca="1" si="26"/>
        <v>12.052117263843648</v>
      </c>
      <c r="M124" s="107"/>
      <c r="N124" s="116">
        <f t="shared" ca="1" si="27"/>
        <v>59.884615384615387</v>
      </c>
      <c r="O124" s="116">
        <f t="shared" ca="1" si="28"/>
        <v>81.271978021978029</v>
      </c>
      <c r="P124" s="116">
        <f t="shared" ca="1" si="29"/>
        <v>64.162087912087898</v>
      </c>
      <c r="Q124" s="116">
        <f t="shared" ca="1" si="30"/>
        <v>72.717032967032964</v>
      </c>
      <c r="R124" s="116">
        <f t="shared" ca="1" si="31"/>
        <v>81.384364820846912</v>
      </c>
      <c r="S124" s="116">
        <f t="shared" ca="1" si="32"/>
        <v>137.06840390879481</v>
      </c>
      <c r="T124" s="116">
        <f t="shared" ca="1" si="33"/>
        <v>137.06840390879481</v>
      </c>
      <c r="U124" s="116">
        <f t="shared" ca="1" si="34"/>
        <v>158.48534201954396</v>
      </c>
      <c r="W124" s="109" t="s">
        <v>1670</v>
      </c>
      <c r="X124" s="78" t="s">
        <v>1671</v>
      </c>
      <c r="Y124" s="111">
        <v>4.1666666666666661</v>
      </c>
      <c r="Z124" s="111">
        <v>5.3571428571428568</v>
      </c>
      <c r="AA124" s="111">
        <v>5.3571428571428568</v>
      </c>
      <c r="AB124" s="111">
        <v>5.3571428571428568</v>
      </c>
      <c r="AE124" s="112" t="s">
        <v>1670</v>
      </c>
      <c r="AF124" s="119" t="s">
        <v>1671</v>
      </c>
      <c r="AG124" s="114">
        <v>7.5630252100840334</v>
      </c>
      <c r="AH124" s="114">
        <v>12.605042016806722</v>
      </c>
      <c r="AI124" s="114">
        <v>12.605042016806722</v>
      </c>
      <c r="AJ124" s="114">
        <v>14.285714285714285</v>
      </c>
    </row>
    <row r="125" spans="1:36" x14ac:dyDescent="0.25">
      <c r="A125" s="103" t="s">
        <v>1666</v>
      </c>
      <c r="B125" s="104">
        <v>16.21</v>
      </c>
      <c r="C125" s="115">
        <f>SUMIF(Ukraine!$B$5:$B$356,'Ukraine INN'!$B125,Ukraine!$Z$5:$Z$356)</f>
        <v>0</v>
      </c>
      <c r="D125" s="107">
        <f t="shared" ca="1" si="19"/>
        <v>3.3333333333333335</v>
      </c>
      <c r="E125" s="107">
        <f t="shared" ca="1" si="20"/>
        <v>8.3333333333333321</v>
      </c>
      <c r="F125" s="107">
        <f t="shared" ca="1" si="21"/>
        <v>5</v>
      </c>
      <c r="G125" s="107">
        <f t="shared" ca="1" si="22"/>
        <v>6.666666666666667</v>
      </c>
      <c r="H125" s="115">
        <f>SUMIF(Ukraine!$B$5:$B$356,'Ukraine INN'!$B125,Ukraine!$AR$5:$AR$356)</f>
        <v>0</v>
      </c>
      <c r="I125" s="107">
        <f t="shared" ca="1" si="23"/>
        <v>4.6153846153846159</v>
      </c>
      <c r="J125" s="107">
        <f t="shared" ca="1" si="24"/>
        <v>10.76923076923077</v>
      </c>
      <c r="K125" s="107">
        <f t="shared" ca="1" si="25"/>
        <v>12.307692307692308</v>
      </c>
      <c r="L125" s="107">
        <f t="shared" ca="1" si="26"/>
        <v>9.2307692307692317</v>
      </c>
      <c r="M125" s="107"/>
      <c r="N125" s="116">
        <f t="shared" ca="1" si="27"/>
        <v>0</v>
      </c>
      <c r="O125" s="116">
        <f t="shared" ca="1" si="28"/>
        <v>0</v>
      </c>
      <c r="P125" s="116">
        <f t="shared" ca="1" si="29"/>
        <v>0</v>
      </c>
      <c r="Q125" s="116">
        <f t="shared" ca="1" si="30"/>
        <v>0</v>
      </c>
      <c r="R125" s="116">
        <f t="shared" ca="1" si="31"/>
        <v>0</v>
      </c>
      <c r="S125" s="116">
        <f t="shared" ca="1" si="32"/>
        <v>0</v>
      </c>
      <c r="T125" s="116">
        <f t="shared" ca="1" si="33"/>
        <v>0</v>
      </c>
      <c r="U125" s="116">
        <f t="shared" ca="1" si="34"/>
        <v>0</v>
      </c>
      <c r="W125" s="109" t="s">
        <v>1672</v>
      </c>
      <c r="X125" s="78" t="s">
        <v>1673</v>
      </c>
      <c r="Y125" s="111">
        <v>4.0816326530612246</v>
      </c>
      <c r="Z125" s="111">
        <v>4.0816326530612246</v>
      </c>
      <c r="AA125" s="118" t="s">
        <v>1486</v>
      </c>
      <c r="AB125" s="118" t="s">
        <v>1486</v>
      </c>
      <c r="AE125" s="112" t="s">
        <v>1672</v>
      </c>
      <c r="AF125" s="119" t="s">
        <v>1673</v>
      </c>
      <c r="AG125" s="114">
        <v>10.526315789473683</v>
      </c>
      <c r="AH125" s="114">
        <v>13.157894736842104</v>
      </c>
      <c r="AI125" s="120">
        <v>5.2631578947368416</v>
      </c>
      <c r="AJ125" s="120">
        <v>10.526315789473683</v>
      </c>
    </row>
    <row r="126" spans="1:36" x14ac:dyDescent="0.25">
      <c r="A126" s="103" t="s">
        <v>1668</v>
      </c>
      <c r="B126" s="104">
        <v>16.22</v>
      </c>
      <c r="C126" s="115">
        <f>SUMIF(Ukraine!$B$5:$B$356,'Ukraine INN'!$B126,Ukraine!$Z$5:$Z$356)</f>
        <v>0</v>
      </c>
      <c r="D126" s="107">
        <f t="shared" ca="1" si="19"/>
        <v>0</v>
      </c>
      <c r="E126" s="107">
        <f t="shared" ca="1" si="20"/>
        <v>0</v>
      </c>
      <c r="F126" s="107">
        <f t="shared" ca="1" si="21"/>
        <v>0</v>
      </c>
      <c r="G126" s="107">
        <f t="shared" ca="1" si="22"/>
        <v>0</v>
      </c>
      <c r="H126" s="115">
        <f>SUMIF(Ukraine!$B$5:$B$356,'Ukraine INN'!$B126,Ukraine!$AR$5:$AR$356)</f>
        <v>0</v>
      </c>
      <c r="I126" s="107">
        <f t="shared" ca="1" si="23"/>
        <v>9.0909090909090917</v>
      </c>
      <c r="J126" s="107">
        <f t="shared" ca="1" si="24"/>
        <v>0</v>
      </c>
      <c r="K126" s="107">
        <f t="shared" ca="1" si="25"/>
        <v>9.0909090909090917</v>
      </c>
      <c r="L126" s="107">
        <f t="shared" ca="1" si="26"/>
        <v>18.181818181818183</v>
      </c>
      <c r="M126" s="107"/>
      <c r="N126" s="116">
        <f t="shared" ca="1" si="27"/>
        <v>0</v>
      </c>
      <c r="O126" s="116">
        <f t="shared" ca="1" si="28"/>
        <v>0</v>
      </c>
      <c r="P126" s="116">
        <f t="shared" ca="1" si="29"/>
        <v>0</v>
      </c>
      <c r="Q126" s="116">
        <f t="shared" ca="1" si="30"/>
        <v>0</v>
      </c>
      <c r="R126" s="116">
        <f t="shared" ca="1" si="31"/>
        <v>0</v>
      </c>
      <c r="S126" s="116">
        <f t="shared" ca="1" si="32"/>
        <v>0</v>
      </c>
      <c r="T126" s="116">
        <f t="shared" ca="1" si="33"/>
        <v>0</v>
      </c>
      <c r="U126" s="116">
        <f t="shared" ca="1" si="34"/>
        <v>0</v>
      </c>
      <c r="W126" s="109" t="s">
        <v>1674</v>
      </c>
      <c r="X126" s="78" t="s">
        <v>1675</v>
      </c>
      <c r="Y126" s="111">
        <v>4.10958904109589</v>
      </c>
      <c r="Z126" s="111">
        <v>4.10958904109589</v>
      </c>
      <c r="AA126" s="111">
        <v>4.10958904109589</v>
      </c>
      <c r="AB126" s="111">
        <v>5.4794520547945202</v>
      </c>
      <c r="AE126" s="112" t="s">
        <v>1674</v>
      </c>
      <c r="AF126" s="119" t="s">
        <v>1675</v>
      </c>
      <c r="AG126" s="114">
        <v>2.7027027027027026</v>
      </c>
      <c r="AH126" s="114">
        <v>6.756756756756757</v>
      </c>
      <c r="AI126" s="114">
        <v>8.1081081081081088</v>
      </c>
      <c r="AJ126" s="114">
        <v>10.810810810810811</v>
      </c>
    </row>
    <row r="127" spans="1:36" x14ac:dyDescent="0.25">
      <c r="A127" s="103" t="s">
        <v>1670</v>
      </c>
      <c r="B127" s="104">
        <v>16.23</v>
      </c>
      <c r="C127" s="115">
        <f>SUMIF(Ukraine!$B$5:$B$356,'Ukraine INN'!$B127,Ukraine!$Z$5:$Z$356)</f>
        <v>0</v>
      </c>
      <c r="D127" s="107">
        <f t="shared" ca="1" si="19"/>
        <v>4.1666666666666661</v>
      </c>
      <c r="E127" s="107">
        <f t="shared" ca="1" si="20"/>
        <v>5.3571428571428568</v>
      </c>
      <c r="F127" s="107">
        <f t="shared" ca="1" si="21"/>
        <v>5.3571428571428568</v>
      </c>
      <c r="G127" s="107">
        <f t="shared" ca="1" si="22"/>
        <v>5.3571428571428568</v>
      </c>
      <c r="H127" s="115">
        <f>SUMIF(Ukraine!$B$5:$B$356,'Ukraine INN'!$B127,Ukraine!$AR$5:$AR$356)</f>
        <v>0</v>
      </c>
      <c r="I127" s="107">
        <f t="shared" ca="1" si="23"/>
        <v>7.5630252100840334</v>
      </c>
      <c r="J127" s="107">
        <f t="shared" ca="1" si="24"/>
        <v>12.605042016806722</v>
      </c>
      <c r="K127" s="107">
        <f t="shared" ca="1" si="25"/>
        <v>12.605042016806722</v>
      </c>
      <c r="L127" s="107">
        <f t="shared" ca="1" si="26"/>
        <v>14.285714285714285</v>
      </c>
      <c r="M127" s="107"/>
      <c r="N127" s="116">
        <f t="shared" ca="1" si="27"/>
        <v>0</v>
      </c>
      <c r="O127" s="116">
        <f t="shared" ca="1" si="28"/>
        <v>0</v>
      </c>
      <c r="P127" s="116">
        <f t="shared" ca="1" si="29"/>
        <v>0</v>
      </c>
      <c r="Q127" s="116">
        <f t="shared" ca="1" si="30"/>
        <v>0</v>
      </c>
      <c r="R127" s="116">
        <f t="shared" ca="1" si="31"/>
        <v>0</v>
      </c>
      <c r="S127" s="116">
        <f t="shared" ca="1" si="32"/>
        <v>0</v>
      </c>
      <c r="T127" s="116">
        <f t="shared" ca="1" si="33"/>
        <v>0</v>
      </c>
      <c r="U127" s="116">
        <f t="shared" ca="1" si="34"/>
        <v>0</v>
      </c>
      <c r="W127" s="109" t="s">
        <v>1137</v>
      </c>
      <c r="X127" s="117">
        <v>17</v>
      </c>
      <c r="Y127" s="111">
        <v>7.0000000000000009</v>
      </c>
      <c r="Z127" s="111">
        <v>12.666666666666668</v>
      </c>
      <c r="AA127" s="111">
        <v>5</v>
      </c>
      <c r="AB127" s="111">
        <v>8.6666666666666679</v>
      </c>
      <c r="AE127" s="112" t="s">
        <v>1137</v>
      </c>
      <c r="AF127" s="119" t="s">
        <v>1676</v>
      </c>
      <c r="AG127" s="114">
        <v>6.1855670103092786</v>
      </c>
      <c r="AH127" s="114">
        <v>9.9656357388316152</v>
      </c>
      <c r="AI127" s="114">
        <v>10.996563573883162</v>
      </c>
      <c r="AJ127" s="114">
        <v>13.058419243986256</v>
      </c>
    </row>
    <row r="128" spans="1:36" x14ac:dyDescent="0.25">
      <c r="A128" s="103" t="s">
        <v>1672</v>
      </c>
      <c r="B128" s="104">
        <v>16.239999999999998</v>
      </c>
      <c r="C128" s="115">
        <f>SUMIF(Ukraine!$B$5:$B$356,'Ukraine INN'!$B128,Ukraine!$Z$5:$Z$356)</f>
        <v>0</v>
      </c>
      <c r="D128" s="107">
        <f t="shared" ca="1" si="19"/>
        <v>4.0816326530612246</v>
      </c>
      <c r="E128" s="107">
        <f t="shared" ca="1" si="20"/>
        <v>4.0816326530612246</v>
      </c>
      <c r="F128" s="107">
        <f t="shared" ca="1" si="21"/>
        <v>0</v>
      </c>
      <c r="G128" s="107">
        <f t="shared" ca="1" si="22"/>
        <v>0</v>
      </c>
      <c r="H128" s="115">
        <f>SUMIF(Ukraine!$B$5:$B$356,'Ukraine INN'!$B128,Ukraine!$AR$5:$AR$356)</f>
        <v>0</v>
      </c>
      <c r="I128" s="107">
        <f t="shared" ca="1" si="23"/>
        <v>10.526315789473683</v>
      </c>
      <c r="J128" s="107">
        <f t="shared" ca="1" si="24"/>
        <v>13.157894736842104</v>
      </c>
      <c r="K128" s="107">
        <f t="shared" ca="1" si="25"/>
        <v>5.2631578947368416</v>
      </c>
      <c r="L128" s="107">
        <f t="shared" ca="1" si="26"/>
        <v>10.526315789473683</v>
      </c>
      <c r="M128" s="107"/>
      <c r="N128" s="116">
        <f t="shared" ca="1" si="27"/>
        <v>0</v>
      </c>
      <c r="O128" s="116">
        <f t="shared" ca="1" si="28"/>
        <v>0</v>
      </c>
      <c r="P128" s="116">
        <f t="shared" ca="1" si="29"/>
        <v>0</v>
      </c>
      <c r="Q128" s="116">
        <f t="shared" ca="1" si="30"/>
        <v>0</v>
      </c>
      <c r="R128" s="116">
        <f t="shared" ca="1" si="31"/>
        <v>0</v>
      </c>
      <c r="S128" s="116">
        <f t="shared" ca="1" si="32"/>
        <v>0</v>
      </c>
      <c r="T128" s="116">
        <f t="shared" ca="1" si="33"/>
        <v>0</v>
      </c>
      <c r="U128" s="116">
        <f t="shared" ca="1" si="34"/>
        <v>0</v>
      </c>
      <c r="W128" s="109" t="s">
        <v>1138</v>
      </c>
      <c r="X128" s="78" t="s">
        <v>1677</v>
      </c>
      <c r="Y128" s="118" t="s">
        <v>1486</v>
      </c>
      <c r="Z128" s="111">
        <v>6.25</v>
      </c>
      <c r="AA128" s="111">
        <v>6.25</v>
      </c>
      <c r="AB128" s="118" t="s">
        <v>1486</v>
      </c>
      <c r="AE128" s="112" t="s">
        <v>1138</v>
      </c>
      <c r="AF128" s="119" t="s">
        <v>1677</v>
      </c>
      <c r="AG128" s="120">
        <v>6.25</v>
      </c>
      <c r="AH128" s="114">
        <v>18.75</v>
      </c>
      <c r="AI128" s="114">
        <v>25</v>
      </c>
      <c r="AJ128" s="120">
        <v>25</v>
      </c>
    </row>
    <row r="129" spans="1:36" x14ac:dyDescent="0.25">
      <c r="A129" s="103" t="s">
        <v>1674</v>
      </c>
      <c r="B129" s="104">
        <v>16.29</v>
      </c>
      <c r="C129" s="115">
        <f>SUMIF(Ukraine!$B$5:$B$356,'Ukraine INN'!$B129,Ukraine!$Z$5:$Z$356)</f>
        <v>0</v>
      </c>
      <c r="D129" s="107">
        <f t="shared" ca="1" si="19"/>
        <v>4.10958904109589</v>
      </c>
      <c r="E129" s="107">
        <f t="shared" ca="1" si="20"/>
        <v>4.10958904109589</v>
      </c>
      <c r="F129" s="107">
        <f t="shared" ca="1" si="21"/>
        <v>4.10958904109589</v>
      </c>
      <c r="G129" s="107">
        <f t="shared" ca="1" si="22"/>
        <v>5.4794520547945202</v>
      </c>
      <c r="H129" s="115">
        <f>SUMIF(Ukraine!$B$5:$B$356,'Ukraine INN'!$B129,Ukraine!$AR$5:$AR$356)</f>
        <v>0</v>
      </c>
      <c r="I129" s="107">
        <f t="shared" ca="1" si="23"/>
        <v>2.7027027027027026</v>
      </c>
      <c r="J129" s="107">
        <f t="shared" ca="1" si="24"/>
        <v>6.756756756756757</v>
      </c>
      <c r="K129" s="107">
        <f t="shared" ca="1" si="25"/>
        <v>8.1081081081081088</v>
      </c>
      <c r="L129" s="107">
        <f t="shared" ca="1" si="26"/>
        <v>10.810810810810811</v>
      </c>
      <c r="M129" s="107"/>
      <c r="N129" s="116">
        <f t="shared" ca="1" si="27"/>
        <v>0</v>
      </c>
      <c r="O129" s="116">
        <f t="shared" ca="1" si="28"/>
        <v>0</v>
      </c>
      <c r="P129" s="116">
        <f t="shared" ca="1" si="29"/>
        <v>0</v>
      </c>
      <c r="Q129" s="116">
        <f t="shared" ca="1" si="30"/>
        <v>0</v>
      </c>
      <c r="R129" s="116">
        <f t="shared" ca="1" si="31"/>
        <v>0</v>
      </c>
      <c r="S129" s="116">
        <f t="shared" ca="1" si="32"/>
        <v>0</v>
      </c>
      <c r="T129" s="116">
        <f t="shared" ca="1" si="33"/>
        <v>0</v>
      </c>
      <c r="U129" s="116">
        <f t="shared" ca="1" si="34"/>
        <v>0</v>
      </c>
      <c r="W129" s="109" t="s">
        <v>1678</v>
      </c>
      <c r="X129" s="78" t="s">
        <v>1679</v>
      </c>
      <c r="Y129" s="118" t="s">
        <v>1486</v>
      </c>
      <c r="Z129" s="118" t="s">
        <v>1486</v>
      </c>
      <c r="AA129" s="118" t="s">
        <v>1486</v>
      </c>
      <c r="AB129" s="118" t="s">
        <v>1486</v>
      </c>
      <c r="AE129" s="112" t="s">
        <v>1680</v>
      </c>
      <c r="AF129" s="119" t="s">
        <v>1681</v>
      </c>
      <c r="AG129" s="120">
        <v>6.25</v>
      </c>
      <c r="AH129" s="120">
        <v>18.75</v>
      </c>
      <c r="AI129" s="120">
        <v>25</v>
      </c>
      <c r="AJ129" s="120">
        <v>25</v>
      </c>
    </row>
    <row r="130" spans="1:36" x14ac:dyDescent="0.25">
      <c r="A130" s="103" t="s">
        <v>1137</v>
      </c>
      <c r="B130" s="104">
        <v>17</v>
      </c>
      <c r="C130" s="115">
        <f>SUMIF(Ukraine!$B$5:$B$356,'Ukraine INN'!$B130,Ukraine!$Z$5:$Z$356)</f>
        <v>936</v>
      </c>
      <c r="D130" s="107">
        <f t="shared" ca="1" si="19"/>
        <v>7.0000000000000009</v>
      </c>
      <c r="E130" s="107">
        <f t="shared" ca="1" si="20"/>
        <v>12.666666666666668</v>
      </c>
      <c r="F130" s="107">
        <f t="shared" ca="1" si="21"/>
        <v>5</v>
      </c>
      <c r="G130" s="107">
        <f t="shared" ca="1" si="22"/>
        <v>8.6666666666666679</v>
      </c>
      <c r="H130" s="115">
        <f>SUMIF(Ukraine!$B$5:$B$356,'Ukraine INN'!$B130,Ukraine!$AR$5:$AR$356)</f>
        <v>893</v>
      </c>
      <c r="I130" s="107">
        <f t="shared" ca="1" si="23"/>
        <v>6.1855670103092786</v>
      </c>
      <c r="J130" s="107">
        <f t="shared" ca="1" si="24"/>
        <v>9.9656357388316152</v>
      </c>
      <c r="K130" s="107">
        <f t="shared" ca="1" si="25"/>
        <v>10.996563573883162</v>
      </c>
      <c r="L130" s="107">
        <f t="shared" ca="1" si="26"/>
        <v>13.058419243986256</v>
      </c>
      <c r="M130" s="107"/>
      <c r="N130" s="116">
        <f t="shared" ca="1" si="27"/>
        <v>65.52000000000001</v>
      </c>
      <c r="O130" s="116">
        <f t="shared" ca="1" si="28"/>
        <v>118.56000000000002</v>
      </c>
      <c r="P130" s="116">
        <f t="shared" ca="1" si="29"/>
        <v>46.800000000000004</v>
      </c>
      <c r="Q130" s="116">
        <f t="shared" ca="1" si="30"/>
        <v>81.120000000000019</v>
      </c>
      <c r="R130" s="116">
        <f t="shared" ca="1" si="31"/>
        <v>55.237113402061858</v>
      </c>
      <c r="S130" s="116">
        <f t="shared" ca="1" si="32"/>
        <v>88.99312714776633</v>
      </c>
      <c r="T130" s="116">
        <f t="shared" ca="1" si="33"/>
        <v>98.199312714776624</v>
      </c>
      <c r="U130" s="116">
        <f t="shared" ca="1" si="34"/>
        <v>116.61168384879726</v>
      </c>
      <c r="W130" s="109" t="s">
        <v>1680</v>
      </c>
      <c r="X130" s="78" t="s">
        <v>1681</v>
      </c>
      <c r="Y130" s="118" t="s">
        <v>1486</v>
      </c>
      <c r="Z130" s="111">
        <v>6.666666666666667</v>
      </c>
      <c r="AA130" s="111">
        <v>6.666666666666667</v>
      </c>
      <c r="AB130" s="118" t="s">
        <v>1486</v>
      </c>
      <c r="AE130" s="112" t="s">
        <v>1139</v>
      </c>
      <c r="AF130" s="119" t="s">
        <v>1682</v>
      </c>
      <c r="AG130" s="120">
        <v>6.1818181818181817</v>
      </c>
      <c r="AH130" s="114">
        <v>9.454545454545455</v>
      </c>
      <c r="AI130" s="114">
        <v>10.181818181818182</v>
      </c>
      <c r="AJ130" s="120">
        <v>12.363636363636363</v>
      </c>
    </row>
    <row r="131" spans="1:36" x14ac:dyDescent="0.25">
      <c r="A131" s="103" t="s">
        <v>1138</v>
      </c>
      <c r="B131" s="104">
        <v>17.100000000000001</v>
      </c>
      <c r="C131" s="115">
        <f>SUMIF(Ukraine!$B$5:$B$356,'Ukraine INN'!$B131,Ukraine!$Z$5:$Z$356)</f>
        <v>48</v>
      </c>
      <c r="D131" s="107">
        <f t="shared" ca="1" si="19"/>
        <v>0</v>
      </c>
      <c r="E131" s="107">
        <f t="shared" ca="1" si="20"/>
        <v>6.25</v>
      </c>
      <c r="F131" s="107">
        <f t="shared" ca="1" si="21"/>
        <v>6.25</v>
      </c>
      <c r="G131" s="107">
        <f t="shared" ca="1" si="22"/>
        <v>0</v>
      </c>
      <c r="H131" s="115">
        <f>SUMIF(Ukraine!$B$5:$B$356,'Ukraine INN'!$B131,Ukraine!$AR$5:$AR$356)</f>
        <v>51</v>
      </c>
      <c r="I131" s="107">
        <f t="shared" ca="1" si="23"/>
        <v>6.25</v>
      </c>
      <c r="J131" s="107">
        <f t="shared" ca="1" si="24"/>
        <v>18.75</v>
      </c>
      <c r="K131" s="107">
        <f t="shared" ca="1" si="25"/>
        <v>25</v>
      </c>
      <c r="L131" s="107">
        <f t="shared" ca="1" si="26"/>
        <v>25</v>
      </c>
      <c r="M131" s="107"/>
      <c r="N131" s="116">
        <f t="shared" ca="1" si="27"/>
        <v>0</v>
      </c>
      <c r="O131" s="116">
        <f t="shared" ca="1" si="28"/>
        <v>3</v>
      </c>
      <c r="P131" s="116">
        <f t="shared" ca="1" si="29"/>
        <v>3</v>
      </c>
      <c r="Q131" s="116">
        <f t="shared" ca="1" si="30"/>
        <v>0</v>
      </c>
      <c r="R131" s="116">
        <f t="shared" ca="1" si="31"/>
        <v>3.1875</v>
      </c>
      <c r="S131" s="116">
        <f t="shared" ca="1" si="32"/>
        <v>9.5625</v>
      </c>
      <c r="T131" s="116">
        <f t="shared" ca="1" si="33"/>
        <v>12.75</v>
      </c>
      <c r="U131" s="116">
        <f t="shared" ca="1" si="34"/>
        <v>12.75</v>
      </c>
      <c r="W131" s="109" t="s">
        <v>1139</v>
      </c>
      <c r="X131" s="78" t="s">
        <v>1682</v>
      </c>
      <c r="Y131" s="111">
        <v>7.3943661971830981</v>
      </c>
      <c r="Z131" s="111">
        <v>13.028169014084506</v>
      </c>
      <c r="AA131" s="111">
        <v>4.929577464788732</v>
      </c>
      <c r="AB131" s="111">
        <v>9.1549295774647899</v>
      </c>
      <c r="AE131" s="112" t="s">
        <v>1683</v>
      </c>
      <c r="AF131" s="119" t="s">
        <v>1684</v>
      </c>
      <c r="AG131" s="114">
        <v>5.0847457627118651</v>
      </c>
      <c r="AH131" s="114">
        <v>8.4745762711864394</v>
      </c>
      <c r="AI131" s="114">
        <v>8.4745762711864394</v>
      </c>
      <c r="AJ131" s="114">
        <v>8.4745762711864394</v>
      </c>
    </row>
    <row r="132" spans="1:36" x14ac:dyDescent="0.25">
      <c r="A132" s="103" t="s">
        <v>1678</v>
      </c>
      <c r="B132" s="104">
        <v>17.11</v>
      </c>
      <c r="C132" s="115">
        <f>SUMIF(Ukraine!$B$5:$B$356,'Ukraine INN'!$B132,Ukraine!$Z$5:$Z$356)</f>
        <v>0</v>
      </c>
      <c r="D132" s="107">
        <f t="shared" ca="1" si="19"/>
        <v>0</v>
      </c>
      <c r="E132" s="107">
        <f t="shared" ca="1" si="20"/>
        <v>0</v>
      </c>
      <c r="F132" s="107">
        <f t="shared" ca="1" si="21"/>
        <v>0</v>
      </c>
      <c r="G132" s="107">
        <f t="shared" ca="1" si="22"/>
        <v>0</v>
      </c>
      <c r="H132" s="115">
        <f>SUMIF(Ukraine!$B$5:$B$356,'Ukraine INN'!$B132,Ukraine!$AR$5:$AR$356)</f>
        <v>0</v>
      </c>
      <c r="I132" s="107">
        <f t="shared" ca="1" si="23"/>
        <v>0</v>
      </c>
      <c r="J132" s="107">
        <f t="shared" ca="1" si="24"/>
        <v>0</v>
      </c>
      <c r="K132" s="107">
        <f t="shared" ca="1" si="25"/>
        <v>0</v>
      </c>
      <c r="L132" s="107">
        <f t="shared" ca="1" si="26"/>
        <v>0</v>
      </c>
      <c r="M132" s="107"/>
      <c r="N132" s="116">
        <f t="shared" ca="1" si="27"/>
        <v>0</v>
      </c>
      <c r="O132" s="116">
        <f t="shared" ca="1" si="28"/>
        <v>0</v>
      </c>
      <c r="P132" s="116">
        <f t="shared" ca="1" si="29"/>
        <v>0</v>
      </c>
      <c r="Q132" s="116">
        <f t="shared" ca="1" si="30"/>
        <v>0</v>
      </c>
      <c r="R132" s="116">
        <f t="shared" ca="1" si="31"/>
        <v>0</v>
      </c>
      <c r="S132" s="116">
        <f t="shared" ca="1" si="32"/>
        <v>0</v>
      </c>
      <c r="T132" s="116">
        <f t="shared" ca="1" si="33"/>
        <v>0</v>
      </c>
      <c r="U132" s="116">
        <f t="shared" ca="1" si="34"/>
        <v>0</v>
      </c>
      <c r="W132" s="109" t="s">
        <v>1683</v>
      </c>
      <c r="X132" s="78" t="s">
        <v>1684</v>
      </c>
      <c r="Y132" s="111">
        <v>10</v>
      </c>
      <c r="Z132" s="111">
        <v>15.833333333333332</v>
      </c>
      <c r="AA132" s="111">
        <v>5.833333333333333</v>
      </c>
      <c r="AB132" s="111">
        <v>7.5</v>
      </c>
      <c r="AE132" s="112" t="s">
        <v>1685</v>
      </c>
      <c r="AF132" s="119" t="s">
        <v>1686</v>
      </c>
      <c r="AG132" s="114">
        <v>13.636363636363635</v>
      </c>
      <c r="AH132" s="114">
        <v>13.636363636363635</v>
      </c>
      <c r="AI132" s="114">
        <v>4.5454545454545459</v>
      </c>
      <c r="AJ132" s="114">
        <v>22.727272727272727</v>
      </c>
    </row>
    <row r="133" spans="1:36" x14ac:dyDescent="0.25">
      <c r="A133" s="103" t="s">
        <v>1680</v>
      </c>
      <c r="B133" s="104">
        <v>17.12</v>
      </c>
      <c r="C133" s="115">
        <f>SUMIF(Ukraine!$B$5:$B$356,'Ukraine INN'!$B133,Ukraine!$Z$5:$Z$356)</f>
        <v>0</v>
      </c>
      <c r="D133" s="107">
        <f t="shared" ca="1" si="19"/>
        <v>0</v>
      </c>
      <c r="E133" s="107">
        <f t="shared" ca="1" si="20"/>
        <v>6.666666666666667</v>
      </c>
      <c r="F133" s="107">
        <f t="shared" ca="1" si="21"/>
        <v>6.666666666666667</v>
      </c>
      <c r="G133" s="107">
        <f t="shared" ca="1" si="22"/>
        <v>0</v>
      </c>
      <c r="H133" s="115">
        <f>SUMIF(Ukraine!$B$5:$B$356,'Ukraine INN'!$B133,Ukraine!$AR$5:$AR$356)</f>
        <v>0</v>
      </c>
      <c r="I133" s="107">
        <f t="shared" ca="1" si="23"/>
        <v>6.25</v>
      </c>
      <c r="J133" s="107">
        <f t="shared" ca="1" si="24"/>
        <v>18.75</v>
      </c>
      <c r="K133" s="107">
        <f t="shared" ca="1" si="25"/>
        <v>25</v>
      </c>
      <c r="L133" s="107">
        <f t="shared" ca="1" si="26"/>
        <v>25</v>
      </c>
      <c r="M133" s="107"/>
      <c r="N133" s="116">
        <f t="shared" ca="1" si="27"/>
        <v>0</v>
      </c>
      <c r="O133" s="116">
        <f t="shared" ca="1" si="28"/>
        <v>0</v>
      </c>
      <c r="P133" s="116">
        <f t="shared" ca="1" si="29"/>
        <v>0</v>
      </c>
      <c r="Q133" s="116">
        <f t="shared" ca="1" si="30"/>
        <v>0</v>
      </c>
      <c r="R133" s="116">
        <f t="shared" ca="1" si="31"/>
        <v>0</v>
      </c>
      <c r="S133" s="116">
        <f t="shared" ca="1" si="32"/>
        <v>0</v>
      </c>
      <c r="T133" s="116">
        <f t="shared" ca="1" si="33"/>
        <v>0</v>
      </c>
      <c r="U133" s="116">
        <f t="shared" ca="1" si="34"/>
        <v>0</v>
      </c>
      <c r="W133" s="109" t="s">
        <v>1685</v>
      </c>
      <c r="X133" s="78" t="s">
        <v>1686</v>
      </c>
      <c r="Y133" s="111">
        <v>18.181818181818183</v>
      </c>
      <c r="Z133" s="111">
        <v>27.27272727272727</v>
      </c>
      <c r="AA133" s="118" t="s">
        <v>1486</v>
      </c>
      <c r="AB133" s="111">
        <v>13.636363636363635</v>
      </c>
      <c r="AE133" s="112" t="s">
        <v>1687</v>
      </c>
      <c r="AF133" s="119" t="s">
        <v>1688</v>
      </c>
      <c r="AG133" s="114">
        <v>7.2463768115942031</v>
      </c>
      <c r="AH133" s="114">
        <v>11.594202898550725</v>
      </c>
      <c r="AI133" s="120">
        <v>14.492753623188406</v>
      </c>
      <c r="AJ133" s="114">
        <v>15.942028985507244</v>
      </c>
    </row>
    <row r="134" spans="1:36" x14ac:dyDescent="0.25">
      <c r="A134" s="103" t="s">
        <v>1139</v>
      </c>
      <c r="B134" s="104">
        <v>17.2</v>
      </c>
      <c r="C134" s="115">
        <f>SUMIF(Ukraine!$B$5:$B$356,'Ukraine INN'!$B134,Ukraine!$Z$5:$Z$356)</f>
        <v>888</v>
      </c>
      <c r="D134" s="107">
        <f t="shared" ca="1" si="19"/>
        <v>7.3943661971830981</v>
      </c>
      <c r="E134" s="107">
        <f t="shared" ca="1" si="20"/>
        <v>13.028169014084506</v>
      </c>
      <c r="F134" s="107">
        <f t="shared" ca="1" si="21"/>
        <v>4.929577464788732</v>
      </c>
      <c r="G134" s="107">
        <f t="shared" ca="1" si="22"/>
        <v>9.1549295774647899</v>
      </c>
      <c r="H134" s="115">
        <f>SUMIF(Ukraine!$B$5:$B$356,'Ukraine INN'!$B134,Ukraine!$AR$5:$AR$356)</f>
        <v>842</v>
      </c>
      <c r="I134" s="107">
        <f t="shared" ca="1" si="23"/>
        <v>6.1818181818181817</v>
      </c>
      <c r="J134" s="107">
        <f t="shared" ca="1" si="24"/>
        <v>9.454545454545455</v>
      </c>
      <c r="K134" s="107">
        <f t="shared" ca="1" si="25"/>
        <v>10.181818181818182</v>
      </c>
      <c r="L134" s="107">
        <f t="shared" ca="1" si="26"/>
        <v>12.363636363636363</v>
      </c>
      <c r="M134" s="107"/>
      <c r="N134" s="116">
        <f t="shared" ca="1" si="27"/>
        <v>65.661971830985919</v>
      </c>
      <c r="O134" s="116">
        <f t="shared" ca="1" si="28"/>
        <v>115.69014084507042</v>
      </c>
      <c r="P134" s="116">
        <f t="shared" ca="1" si="29"/>
        <v>43.774647887323944</v>
      </c>
      <c r="Q134" s="116">
        <f t="shared" ca="1" si="30"/>
        <v>81.295774647887342</v>
      </c>
      <c r="R134" s="116">
        <f t="shared" ca="1" si="31"/>
        <v>52.050909090909087</v>
      </c>
      <c r="S134" s="116">
        <f t="shared" ca="1" si="32"/>
        <v>79.607272727272729</v>
      </c>
      <c r="T134" s="116">
        <f t="shared" ca="1" si="33"/>
        <v>85.730909090909094</v>
      </c>
      <c r="U134" s="116">
        <f t="shared" ca="1" si="34"/>
        <v>104.10181818181817</v>
      </c>
      <c r="W134" s="109" t="s">
        <v>1687</v>
      </c>
      <c r="X134" s="78" t="s">
        <v>1688</v>
      </c>
      <c r="Y134" s="111">
        <v>5.6338028169014089</v>
      </c>
      <c r="Z134" s="111">
        <v>8.4507042253521121</v>
      </c>
      <c r="AA134" s="111">
        <v>4.225352112676056</v>
      </c>
      <c r="AB134" s="111">
        <v>14.084507042253522</v>
      </c>
      <c r="AE134" s="112" t="s">
        <v>1689</v>
      </c>
      <c r="AF134" s="119" t="s">
        <v>1690</v>
      </c>
      <c r="AG134" s="120" t="s">
        <v>1486</v>
      </c>
      <c r="AH134" s="114">
        <v>10</v>
      </c>
      <c r="AI134" s="114">
        <v>10</v>
      </c>
      <c r="AJ134" s="114">
        <v>10</v>
      </c>
    </row>
    <row r="135" spans="1:36" x14ac:dyDescent="0.25">
      <c r="A135" s="103" t="s">
        <v>1683</v>
      </c>
      <c r="B135" s="104">
        <v>17.21</v>
      </c>
      <c r="C135" s="115">
        <f>SUMIF(Ukraine!$B$5:$B$356,'Ukraine INN'!$B135,Ukraine!$Z$5:$Z$356)</f>
        <v>0</v>
      </c>
      <c r="D135" s="107">
        <f t="shared" ref="D135:D198" ca="1" si="35">SUMIF($W$6:$W$416,$A135,Y$6:Y$415)</f>
        <v>10</v>
      </c>
      <c r="E135" s="107">
        <f t="shared" ref="E135:E198" ca="1" si="36">SUMIF($W$6:$W$416,$A135,Z$6:Z$415)</f>
        <v>15.833333333333332</v>
      </c>
      <c r="F135" s="107">
        <f t="shared" ref="F135:F198" ca="1" si="37">SUMIF($W$6:$W$416,$A135,AA$6:AA$415)</f>
        <v>5.833333333333333</v>
      </c>
      <c r="G135" s="107">
        <f t="shared" ref="G135:G198" ca="1" si="38">SUMIF($W$6:$W$416,$A135,AB$6:AB$415)</f>
        <v>7.5</v>
      </c>
      <c r="H135" s="115">
        <f>SUMIF(Ukraine!$B$5:$B$356,'Ukraine INN'!$B135,Ukraine!$AR$5:$AR$356)</f>
        <v>0</v>
      </c>
      <c r="I135" s="107">
        <f t="shared" ref="I135:I198" ca="1" si="39">SUMIF($AE$6:$AE$416,$A135,AG$6:AG$415)</f>
        <v>5.0847457627118651</v>
      </c>
      <c r="J135" s="107">
        <f t="shared" ref="J135:J198" ca="1" si="40">SUMIF($AE$6:$AE$416,$A135,AH$6:AH$415)</f>
        <v>8.4745762711864394</v>
      </c>
      <c r="K135" s="107">
        <f t="shared" ref="K135:K198" ca="1" si="41">SUMIF($AE$6:$AE$416,$A135,AI$6:AI$415)</f>
        <v>8.4745762711864394</v>
      </c>
      <c r="L135" s="107">
        <f t="shared" ref="L135:L198" ca="1" si="42">SUMIF($AE$6:$AE$416,$A135,AJ$6:AJ$415)</f>
        <v>8.4745762711864394</v>
      </c>
      <c r="M135" s="107"/>
      <c r="N135" s="116">
        <f t="shared" ref="N135:N198" ca="1" si="43">D135/100*$C135</f>
        <v>0</v>
      </c>
      <c r="O135" s="116">
        <f t="shared" ref="O135:O198" ca="1" si="44">E135/100*$C135</f>
        <v>0</v>
      </c>
      <c r="P135" s="116">
        <f t="shared" ref="P135:P198" ca="1" si="45">F135/100*$C135</f>
        <v>0</v>
      </c>
      <c r="Q135" s="116">
        <f t="shared" ref="Q135:Q198" ca="1" si="46">G135/100*$C135</f>
        <v>0</v>
      </c>
      <c r="R135" s="116">
        <f t="shared" ref="R135:R198" ca="1" si="47">I135/100*$H135</f>
        <v>0</v>
      </c>
      <c r="S135" s="116">
        <f t="shared" ref="S135:S198" ca="1" si="48">J135/100*$H135</f>
        <v>0</v>
      </c>
      <c r="T135" s="116">
        <f t="shared" ref="T135:T198" ca="1" si="49">K135/100*$H135</f>
        <v>0</v>
      </c>
      <c r="U135" s="116">
        <f t="shared" ref="U135:U198" ca="1" si="50">L135/100*$H135</f>
        <v>0</v>
      </c>
      <c r="W135" s="109" t="s">
        <v>1689</v>
      </c>
      <c r="X135" s="78" t="s">
        <v>1690</v>
      </c>
      <c r="Y135" s="111">
        <v>11.111111111111111</v>
      </c>
      <c r="Z135" s="111">
        <v>11.111111111111111</v>
      </c>
      <c r="AA135" s="111">
        <v>11.111111111111111</v>
      </c>
      <c r="AB135" s="111">
        <v>11.111111111111111</v>
      </c>
      <c r="AE135" s="112" t="s">
        <v>1691</v>
      </c>
      <c r="AF135" s="119" t="s">
        <v>1692</v>
      </c>
      <c r="AG135" s="114">
        <v>5.3571428571428568</v>
      </c>
      <c r="AH135" s="114">
        <v>7.1428571428571423</v>
      </c>
      <c r="AI135" s="114">
        <v>10.714285714285714</v>
      </c>
      <c r="AJ135" s="114">
        <v>12.5</v>
      </c>
    </row>
    <row r="136" spans="1:36" x14ac:dyDescent="0.25">
      <c r="A136" s="103" t="s">
        <v>1685</v>
      </c>
      <c r="B136" s="104">
        <v>17.22</v>
      </c>
      <c r="C136" s="115">
        <f>SUMIF(Ukraine!$B$5:$B$356,'Ukraine INN'!$B136,Ukraine!$Z$5:$Z$356)</f>
        <v>0</v>
      </c>
      <c r="D136" s="107">
        <f t="shared" ca="1" si="35"/>
        <v>18.181818181818183</v>
      </c>
      <c r="E136" s="107">
        <f t="shared" ca="1" si="36"/>
        <v>27.27272727272727</v>
      </c>
      <c r="F136" s="107">
        <f t="shared" ca="1" si="37"/>
        <v>0</v>
      </c>
      <c r="G136" s="107">
        <f t="shared" ca="1" si="38"/>
        <v>13.636363636363635</v>
      </c>
      <c r="H136" s="115">
        <f>SUMIF(Ukraine!$B$5:$B$356,'Ukraine INN'!$B136,Ukraine!$AR$5:$AR$356)</f>
        <v>0</v>
      </c>
      <c r="I136" s="107">
        <f t="shared" ca="1" si="39"/>
        <v>13.636363636363635</v>
      </c>
      <c r="J136" s="107">
        <f t="shared" ca="1" si="40"/>
        <v>13.636363636363635</v>
      </c>
      <c r="K136" s="107">
        <f t="shared" ca="1" si="41"/>
        <v>4.5454545454545459</v>
      </c>
      <c r="L136" s="107">
        <f t="shared" ca="1" si="42"/>
        <v>22.727272727272727</v>
      </c>
      <c r="M136" s="107"/>
      <c r="N136" s="116">
        <f t="shared" ca="1" si="43"/>
        <v>0</v>
      </c>
      <c r="O136" s="116">
        <f t="shared" ca="1" si="44"/>
        <v>0</v>
      </c>
      <c r="P136" s="116">
        <f t="shared" ca="1" si="45"/>
        <v>0</v>
      </c>
      <c r="Q136" s="116">
        <f t="shared" ca="1" si="46"/>
        <v>0</v>
      </c>
      <c r="R136" s="116">
        <f t="shared" ca="1" si="47"/>
        <v>0</v>
      </c>
      <c r="S136" s="116">
        <f t="shared" ca="1" si="48"/>
        <v>0</v>
      </c>
      <c r="T136" s="116">
        <f t="shared" ca="1" si="49"/>
        <v>0</v>
      </c>
      <c r="U136" s="116">
        <f t="shared" ca="1" si="50"/>
        <v>0</v>
      </c>
      <c r="W136" s="109" t="s">
        <v>1691</v>
      </c>
      <c r="X136" s="78" t="s">
        <v>1692</v>
      </c>
      <c r="Y136" s="118" t="s">
        <v>1486</v>
      </c>
      <c r="Z136" s="111">
        <v>8.064516129032258</v>
      </c>
      <c r="AA136" s="111">
        <v>4.838709677419355</v>
      </c>
      <c r="AB136" s="111">
        <v>4.838709677419355</v>
      </c>
      <c r="AE136" s="112" t="s">
        <v>1140</v>
      </c>
      <c r="AF136" s="119" t="s">
        <v>1693</v>
      </c>
      <c r="AG136" s="120">
        <v>3.9603960396039604</v>
      </c>
      <c r="AH136" s="114">
        <v>11.55115511551155</v>
      </c>
      <c r="AI136" s="114">
        <v>10.561056105610561</v>
      </c>
      <c r="AJ136" s="114">
        <v>11.55115511551155</v>
      </c>
    </row>
    <row r="137" spans="1:36" x14ac:dyDescent="0.25">
      <c r="A137" s="103" t="s">
        <v>1687</v>
      </c>
      <c r="B137" s="104">
        <v>17.23</v>
      </c>
      <c r="C137" s="115">
        <f>SUMIF(Ukraine!$B$5:$B$356,'Ukraine INN'!$B137,Ukraine!$Z$5:$Z$356)</f>
        <v>0</v>
      </c>
      <c r="D137" s="107">
        <f t="shared" ca="1" si="35"/>
        <v>5.6338028169014089</v>
      </c>
      <c r="E137" s="107">
        <f t="shared" ca="1" si="36"/>
        <v>8.4507042253521121</v>
      </c>
      <c r="F137" s="107">
        <f t="shared" ca="1" si="37"/>
        <v>4.225352112676056</v>
      </c>
      <c r="G137" s="107">
        <f t="shared" ca="1" si="38"/>
        <v>14.084507042253522</v>
      </c>
      <c r="H137" s="115">
        <f>SUMIF(Ukraine!$B$5:$B$356,'Ukraine INN'!$B137,Ukraine!$AR$5:$AR$356)</f>
        <v>0</v>
      </c>
      <c r="I137" s="107">
        <f t="shared" ca="1" si="39"/>
        <v>7.2463768115942031</v>
      </c>
      <c r="J137" s="107">
        <f t="shared" ca="1" si="40"/>
        <v>11.594202898550725</v>
      </c>
      <c r="K137" s="107">
        <f t="shared" ca="1" si="41"/>
        <v>14.492753623188406</v>
      </c>
      <c r="L137" s="107">
        <f t="shared" ca="1" si="42"/>
        <v>15.942028985507244</v>
      </c>
      <c r="M137" s="107"/>
      <c r="N137" s="116">
        <f t="shared" ca="1" si="43"/>
        <v>0</v>
      </c>
      <c r="O137" s="116">
        <f t="shared" ca="1" si="44"/>
        <v>0</v>
      </c>
      <c r="P137" s="116">
        <f t="shared" ca="1" si="45"/>
        <v>0</v>
      </c>
      <c r="Q137" s="116">
        <f t="shared" ca="1" si="46"/>
        <v>0</v>
      </c>
      <c r="R137" s="116">
        <f t="shared" ca="1" si="47"/>
        <v>0</v>
      </c>
      <c r="S137" s="116">
        <f t="shared" ca="1" si="48"/>
        <v>0</v>
      </c>
      <c r="T137" s="116">
        <f t="shared" ca="1" si="49"/>
        <v>0</v>
      </c>
      <c r="U137" s="116">
        <f t="shared" ca="1" si="50"/>
        <v>0</v>
      </c>
      <c r="W137" s="109" t="s">
        <v>1140</v>
      </c>
      <c r="X137" s="117">
        <v>18</v>
      </c>
      <c r="Y137" s="111">
        <v>2.8795811518324608</v>
      </c>
      <c r="Z137" s="111">
        <v>8.6387434554973819</v>
      </c>
      <c r="AA137" s="111">
        <v>1.832460732984293</v>
      </c>
      <c r="AB137" s="111">
        <v>6.0209424083769632</v>
      </c>
      <c r="AE137" s="112" t="s">
        <v>1141</v>
      </c>
      <c r="AF137" s="119" t="s">
        <v>1694</v>
      </c>
      <c r="AG137" s="114">
        <v>3.9867109634551494</v>
      </c>
      <c r="AH137" s="114">
        <v>11.627906976744185</v>
      </c>
      <c r="AI137" s="114">
        <v>10.631229235880399</v>
      </c>
      <c r="AJ137" s="114">
        <v>11.627906976744185</v>
      </c>
    </row>
    <row r="138" spans="1:36" x14ac:dyDescent="0.25">
      <c r="A138" s="103" t="s">
        <v>1689</v>
      </c>
      <c r="B138" s="104">
        <v>17.239999999999998</v>
      </c>
      <c r="C138" s="115">
        <f>SUMIF(Ukraine!$B$5:$B$356,'Ukraine INN'!$B138,Ukraine!$Z$5:$Z$356)</f>
        <v>0</v>
      </c>
      <c r="D138" s="107">
        <f t="shared" ca="1" si="35"/>
        <v>11.111111111111111</v>
      </c>
      <c r="E138" s="107">
        <f t="shared" ca="1" si="36"/>
        <v>11.111111111111111</v>
      </c>
      <c r="F138" s="107">
        <f t="shared" ca="1" si="37"/>
        <v>11.111111111111111</v>
      </c>
      <c r="G138" s="107">
        <f t="shared" ca="1" si="38"/>
        <v>11.111111111111111</v>
      </c>
      <c r="H138" s="115">
        <f>SUMIF(Ukraine!$B$5:$B$356,'Ukraine INN'!$B138,Ukraine!$AR$5:$AR$356)</f>
        <v>0</v>
      </c>
      <c r="I138" s="107">
        <f t="shared" ca="1" si="39"/>
        <v>0</v>
      </c>
      <c r="J138" s="107">
        <f t="shared" ca="1" si="40"/>
        <v>10</v>
      </c>
      <c r="K138" s="107">
        <f t="shared" ca="1" si="41"/>
        <v>10</v>
      </c>
      <c r="L138" s="107">
        <f t="shared" ca="1" si="42"/>
        <v>10</v>
      </c>
      <c r="M138" s="107"/>
      <c r="N138" s="116">
        <f t="shared" ca="1" si="43"/>
        <v>0</v>
      </c>
      <c r="O138" s="116">
        <f t="shared" ca="1" si="44"/>
        <v>0</v>
      </c>
      <c r="P138" s="116">
        <f t="shared" ca="1" si="45"/>
        <v>0</v>
      </c>
      <c r="Q138" s="116">
        <f t="shared" ca="1" si="46"/>
        <v>0</v>
      </c>
      <c r="R138" s="116">
        <f t="shared" ca="1" si="47"/>
        <v>0</v>
      </c>
      <c r="S138" s="116">
        <f t="shared" ca="1" si="48"/>
        <v>0</v>
      </c>
      <c r="T138" s="116">
        <f t="shared" ca="1" si="49"/>
        <v>0</v>
      </c>
      <c r="U138" s="116">
        <f t="shared" ca="1" si="50"/>
        <v>0</v>
      </c>
      <c r="W138" s="109" t="s">
        <v>1141</v>
      </c>
      <c r="X138" s="78" t="s">
        <v>1694</v>
      </c>
      <c r="Y138" s="111">
        <v>2.6595744680851063</v>
      </c>
      <c r="Z138" s="111">
        <v>8.5106382978723403</v>
      </c>
      <c r="AA138" s="111">
        <v>1.8617021276595744</v>
      </c>
      <c r="AB138" s="111">
        <v>6.1170212765957448</v>
      </c>
      <c r="AE138" s="112" t="s">
        <v>1695</v>
      </c>
      <c r="AF138" s="119" t="s">
        <v>1696</v>
      </c>
      <c r="AG138" s="114">
        <v>5.2631578947368416</v>
      </c>
      <c r="AH138" s="114">
        <v>15.789473684210526</v>
      </c>
      <c r="AI138" s="114">
        <v>10.526315789473683</v>
      </c>
      <c r="AJ138" s="114">
        <v>10.526315789473683</v>
      </c>
    </row>
    <row r="139" spans="1:36" x14ac:dyDescent="0.25">
      <c r="A139" s="103" t="s">
        <v>1691</v>
      </c>
      <c r="B139" s="104">
        <v>17.29</v>
      </c>
      <c r="C139" s="115">
        <f>SUMIF(Ukraine!$B$5:$B$356,'Ukraine INN'!$B139,Ukraine!$Z$5:$Z$356)</f>
        <v>0</v>
      </c>
      <c r="D139" s="107">
        <f t="shared" ca="1" si="35"/>
        <v>0</v>
      </c>
      <c r="E139" s="107">
        <f t="shared" ca="1" si="36"/>
        <v>8.064516129032258</v>
      </c>
      <c r="F139" s="107">
        <f t="shared" ca="1" si="37"/>
        <v>4.838709677419355</v>
      </c>
      <c r="G139" s="107">
        <f t="shared" ca="1" si="38"/>
        <v>4.838709677419355</v>
      </c>
      <c r="H139" s="115">
        <f>SUMIF(Ukraine!$B$5:$B$356,'Ukraine INN'!$B139,Ukraine!$AR$5:$AR$356)</f>
        <v>0</v>
      </c>
      <c r="I139" s="107">
        <f t="shared" ca="1" si="39"/>
        <v>5.3571428571428568</v>
      </c>
      <c r="J139" s="107">
        <f t="shared" ca="1" si="40"/>
        <v>7.1428571428571423</v>
      </c>
      <c r="K139" s="107">
        <f t="shared" ca="1" si="41"/>
        <v>10.714285714285714</v>
      </c>
      <c r="L139" s="107">
        <f t="shared" ca="1" si="42"/>
        <v>12.5</v>
      </c>
      <c r="M139" s="107"/>
      <c r="N139" s="116">
        <f t="shared" ca="1" si="43"/>
        <v>0</v>
      </c>
      <c r="O139" s="116">
        <f t="shared" ca="1" si="44"/>
        <v>0</v>
      </c>
      <c r="P139" s="116">
        <f t="shared" ca="1" si="45"/>
        <v>0</v>
      </c>
      <c r="Q139" s="116">
        <f t="shared" ca="1" si="46"/>
        <v>0</v>
      </c>
      <c r="R139" s="116">
        <f t="shared" ca="1" si="47"/>
        <v>0</v>
      </c>
      <c r="S139" s="116">
        <f t="shared" ca="1" si="48"/>
        <v>0</v>
      </c>
      <c r="T139" s="116">
        <f t="shared" ca="1" si="49"/>
        <v>0</v>
      </c>
      <c r="U139" s="116">
        <f t="shared" ca="1" si="50"/>
        <v>0</v>
      </c>
      <c r="W139" s="109" t="s">
        <v>1695</v>
      </c>
      <c r="X139" s="78" t="s">
        <v>1696</v>
      </c>
      <c r="Y139" s="118" t="s">
        <v>1486</v>
      </c>
      <c r="Z139" s="111">
        <v>4.5454545454545459</v>
      </c>
      <c r="AA139" s="118" t="s">
        <v>1486</v>
      </c>
      <c r="AB139" s="111">
        <v>9.0909090909090917</v>
      </c>
      <c r="AE139" s="112" t="s">
        <v>1697</v>
      </c>
      <c r="AF139" s="119" t="s">
        <v>1698</v>
      </c>
      <c r="AG139" s="120">
        <v>3.3057851239669422</v>
      </c>
      <c r="AH139" s="114">
        <v>11.570247933884298</v>
      </c>
      <c r="AI139" s="120">
        <v>9.9173553719008272</v>
      </c>
      <c r="AJ139" s="114">
        <v>11.570247933884298</v>
      </c>
    </row>
    <row r="140" spans="1:36" x14ac:dyDescent="0.25">
      <c r="A140" s="103" t="s">
        <v>1140</v>
      </c>
      <c r="B140" s="104">
        <v>18</v>
      </c>
      <c r="C140" s="115">
        <f>SUMIF(Ukraine!$B$5:$B$356,'Ukraine INN'!$B140,Ukraine!$Z$5:$Z$356)</f>
        <v>1810</v>
      </c>
      <c r="D140" s="107">
        <f t="shared" ca="1" si="35"/>
        <v>2.8795811518324608</v>
      </c>
      <c r="E140" s="107">
        <f t="shared" ca="1" si="36"/>
        <v>8.6387434554973819</v>
      </c>
      <c r="F140" s="107">
        <f t="shared" ca="1" si="37"/>
        <v>1.832460732984293</v>
      </c>
      <c r="G140" s="107">
        <f t="shared" ca="1" si="38"/>
        <v>6.0209424083769632</v>
      </c>
      <c r="H140" s="115">
        <f>SUMIF(Ukraine!$B$5:$B$356,'Ukraine INN'!$B140,Ukraine!$AR$5:$AR$356)</f>
        <v>1568</v>
      </c>
      <c r="I140" s="107">
        <f t="shared" ca="1" si="39"/>
        <v>3.9603960396039604</v>
      </c>
      <c r="J140" s="107">
        <f t="shared" ca="1" si="40"/>
        <v>11.55115511551155</v>
      </c>
      <c r="K140" s="107">
        <f t="shared" ca="1" si="41"/>
        <v>10.561056105610561</v>
      </c>
      <c r="L140" s="107">
        <f t="shared" ca="1" si="42"/>
        <v>11.55115511551155</v>
      </c>
      <c r="M140" s="107"/>
      <c r="N140" s="116">
        <f t="shared" ca="1" si="43"/>
        <v>52.120418848167539</v>
      </c>
      <c r="O140" s="116">
        <f t="shared" ca="1" si="44"/>
        <v>156.3612565445026</v>
      </c>
      <c r="P140" s="116">
        <f t="shared" ca="1" si="45"/>
        <v>33.167539267015705</v>
      </c>
      <c r="Q140" s="116">
        <f t="shared" ca="1" si="46"/>
        <v>108.97905759162303</v>
      </c>
      <c r="R140" s="116">
        <f t="shared" ca="1" si="47"/>
        <v>62.099009900990097</v>
      </c>
      <c r="S140" s="116">
        <f t="shared" ca="1" si="48"/>
        <v>181.12211221122112</v>
      </c>
      <c r="T140" s="116">
        <f t="shared" ca="1" si="49"/>
        <v>165.59735973597361</v>
      </c>
      <c r="U140" s="116">
        <f t="shared" ca="1" si="50"/>
        <v>181.12211221122112</v>
      </c>
      <c r="W140" s="109" t="s">
        <v>1697</v>
      </c>
      <c r="X140" s="78" t="s">
        <v>1698</v>
      </c>
      <c r="Y140" s="111">
        <v>2.9900332225913622</v>
      </c>
      <c r="Z140" s="111">
        <v>8.9700996677740861</v>
      </c>
      <c r="AA140" s="111">
        <v>2.3255813953488373</v>
      </c>
      <c r="AB140" s="111">
        <v>6.3122923588039868</v>
      </c>
      <c r="AE140" s="112" t="s">
        <v>1699</v>
      </c>
      <c r="AF140" s="119" t="s">
        <v>1700</v>
      </c>
      <c r="AG140" s="114">
        <v>9.0909090909090917</v>
      </c>
      <c r="AH140" s="114">
        <v>12.121212121212121</v>
      </c>
      <c r="AI140" s="114">
        <v>18.181818181818183</v>
      </c>
      <c r="AJ140" s="114">
        <v>15.151515151515152</v>
      </c>
    </row>
    <row r="141" spans="1:36" x14ac:dyDescent="0.25">
      <c r="A141" s="103" t="s">
        <v>1141</v>
      </c>
      <c r="B141" s="104">
        <v>18.100000000000001</v>
      </c>
      <c r="C141" s="115">
        <f>SUMIF(Ukraine!$B$5:$B$356,'Ukraine INN'!$B141,Ukraine!$Z$5:$Z$356)</f>
        <v>1771</v>
      </c>
      <c r="D141" s="107">
        <f t="shared" ca="1" si="35"/>
        <v>2.6595744680851063</v>
      </c>
      <c r="E141" s="107">
        <f t="shared" ca="1" si="36"/>
        <v>8.5106382978723403</v>
      </c>
      <c r="F141" s="107">
        <f t="shared" ca="1" si="37"/>
        <v>1.8617021276595744</v>
      </c>
      <c r="G141" s="107">
        <f t="shared" ca="1" si="38"/>
        <v>6.1170212765957448</v>
      </c>
      <c r="H141" s="115">
        <f>SUMIF(Ukraine!$B$5:$B$356,'Ukraine INN'!$B141,Ukraine!$AR$5:$AR$356)</f>
        <v>1547</v>
      </c>
      <c r="I141" s="107">
        <f t="shared" ca="1" si="39"/>
        <v>3.9867109634551494</v>
      </c>
      <c r="J141" s="107">
        <f t="shared" ca="1" si="40"/>
        <v>11.627906976744185</v>
      </c>
      <c r="K141" s="107">
        <f t="shared" ca="1" si="41"/>
        <v>10.631229235880399</v>
      </c>
      <c r="L141" s="107">
        <f t="shared" ca="1" si="42"/>
        <v>11.627906976744185</v>
      </c>
      <c r="M141" s="107"/>
      <c r="N141" s="116">
        <f t="shared" ca="1" si="43"/>
        <v>47.101063829787236</v>
      </c>
      <c r="O141" s="116">
        <f t="shared" ca="1" si="44"/>
        <v>150.72340425531914</v>
      </c>
      <c r="P141" s="116">
        <f t="shared" ca="1" si="45"/>
        <v>32.970744680851062</v>
      </c>
      <c r="Q141" s="116">
        <f t="shared" ca="1" si="46"/>
        <v>108.33244680851064</v>
      </c>
      <c r="R141" s="116">
        <f t="shared" ca="1" si="47"/>
        <v>61.674418604651159</v>
      </c>
      <c r="S141" s="116">
        <f t="shared" ca="1" si="48"/>
        <v>179.88372093023256</v>
      </c>
      <c r="T141" s="116">
        <f t="shared" ca="1" si="49"/>
        <v>164.46511627906978</v>
      </c>
      <c r="U141" s="116">
        <f t="shared" ca="1" si="50"/>
        <v>179.88372093023256</v>
      </c>
      <c r="W141" s="109" t="s">
        <v>1699</v>
      </c>
      <c r="X141" s="78" t="s">
        <v>1700</v>
      </c>
      <c r="Y141" s="111">
        <v>2.3809523809523809</v>
      </c>
      <c r="Z141" s="111">
        <v>9.5238095238095237</v>
      </c>
      <c r="AA141" s="118" t="s">
        <v>1486</v>
      </c>
      <c r="AB141" s="111">
        <v>4.7619047619047619</v>
      </c>
      <c r="AE141" s="112" t="s">
        <v>1701</v>
      </c>
      <c r="AF141" s="119" t="s">
        <v>1702</v>
      </c>
      <c r="AG141" s="120" t="s">
        <v>1486</v>
      </c>
      <c r="AH141" s="120" t="s">
        <v>1486</v>
      </c>
      <c r="AI141" s="120" t="s">
        <v>1486</v>
      </c>
      <c r="AJ141" s="120" t="s">
        <v>1486</v>
      </c>
    </row>
    <row r="142" spans="1:36" x14ac:dyDescent="0.25">
      <c r="A142" s="103" t="s">
        <v>1695</v>
      </c>
      <c r="B142" s="104">
        <v>18.11</v>
      </c>
      <c r="C142" s="115">
        <f>SUMIF(Ukraine!$B$5:$B$356,'Ukraine INN'!$B142,Ukraine!$Z$5:$Z$356)</f>
        <v>0</v>
      </c>
      <c r="D142" s="107">
        <f t="shared" ca="1" si="35"/>
        <v>0</v>
      </c>
      <c r="E142" s="107">
        <f t="shared" ca="1" si="36"/>
        <v>4.5454545454545459</v>
      </c>
      <c r="F142" s="107">
        <f t="shared" ca="1" si="37"/>
        <v>0</v>
      </c>
      <c r="G142" s="107">
        <f t="shared" ca="1" si="38"/>
        <v>9.0909090909090917</v>
      </c>
      <c r="H142" s="115">
        <f>SUMIF(Ukraine!$B$5:$B$356,'Ukraine INN'!$B142,Ukraine!$AR$5:$AR$356)</f>
        <v>0</v>
      </c>
      <c r="I142" s="107">
        <f t="shared" ca="1" si="39"/>
        <v>5.2631578947368416</v>
      </c>
      <c r="J142" s="107">
        <f t="shared" ca="1" si="40"/>
        <v>15.789473684210526</v>
      </c>
      <c r="K142" s="107">
        <f t="shared" ca="1" si="41"/>
        <v>10.526315789473683</v>
      </c>
      <c r="L142" s="107">
        <f t="shared" ca="1" si="42"/>
        <v>10.526315789473683</v>
      </c>
      <c r="M142" s="107"/>
      <c r="N142" s="116">
        <f t="shared" ca="1" si="43"/>
        <v>0</v>
      </c>
      <c r="O142" s="116">
        <f t="shared" ca="1" si="44"/>
        <v>0</v>
      </c>
      <c r="P142" s="116">
        <f t="shared" ca="1" si="45"/>
        <v>0</v>
      </c>
      <c r="Q142" s="116">
        <f t="shared" ca="1" si="46"/>
        <v>0</v>
      </c>
      <c r="R142" s="116">
        <f t="shared" ca="1" si="47"/>
        <v>0</v>
      </c>
      <c r="S142" s="116">
        <f t="shared" ca="1" si="48"/>
        <v>0</v>
      </c>
      <c r="T142" s="116">
        <f t="shared" ca="1" si="49"/>
        <v>0</v>
      </c>
      <c r="U142" s="116">
        <f t="shared" ca="1" si="50"/>
        <v>0</v>
      </c>
      <c r="W142" s="109" t="s">
        <v>1701</v>
      </c>
      <c r="X142" s="78" t="s">
        <v>1702</v>
      </c>
      <c r="Y142" s="118" t="s">
        <v>1486</v>
      </c>
      <c r="Z142" s="118" t="s">
        <v>1486</v>
      </c>
      <c r="AA142" s="118" t="s">
        <v>1486</v>
      </c>
      <c r="AB142" s="118" t="s">
        <v>1486</v>
      </c>
      <c r="AE142" s="112" t="s">
        <v>1142</v>
      </c>
      <c r="AF142" s="119" t="s">
        <v>1703</v>
      </c>
      <c r="AG142" s="120" t="s">
        <v>1486</v>
      </c>
      <c r="AH142" s="120" t="s">
        <v>1486</v>
      </c>
      <c r="AI142" s="120" t="s">
        <v>1486</v>
      </c>
      <c r="AJ142" s="120" t="s">
        <v>1486</v>
      </c>
    </row>
    <row r="143" spans="1:36" x14ac:dyDescent="0.25">
      <c r="A143" s="103" t="s">
        <v>1697</v>
      </c>
      <c r="B143" s="104">
        <v>18.12</v>
      </c>
      <c r="C143" s="115">
        <f>SUMIF(Ukraine!$B$5:$B$356,'Ukraine INN'!$B143,Ukraine!$Z$5:$Z$356)</f>
        <v>0</v>
      </c>
      <c r="D143" s="107">
        <f t="shared" ca="1" si="35"/>
        <v>2.9900332225913622</v>
      </c>
      <c r="E143" s="107">
        <f t="shared" ca="1" si="36"/>
        <v>8.9700996677740861</v>
      </c>
      <c r="F143" s="107">
        <f t="shared" ca="1" si="37"/>
        <v>2.3255813953488373</v>
      </c>
      <c r="G143" s="107">
        <f t="shared" ca="1" si="38"/>
        <v>6.3122923588039868</v>
      </c>
      <c r="H143" s="115">
        <f>SUMIF(Ukraine!$B$5:$B$356,'Ukraine INN'!$B143,Ukraine!$AR$5:$AR$356)</f>
        <v>0</v>
      </c>
      <c r="I143" s="107">
        <f t="shared" ca="1" si="39"/>
        <v>3.3057851239669422</v>
      </c>
      <c r="J143" s="107">
        <f t="shared" ca="1" si="40"/>
        <v>11.570247933884298</v>
      </c>
      <c r="K143" s="107">
        <f t="shared" ca="1" si="41"/>
        <v>9.9173553719008272</v>
      </c>
      <c r="L143" s="107">
        <f t="shared" ca="1" si="42"/>
        <v>11.570247933884298</v>
      </c>
      <c r="M143" s="107"/>
      <c r="N143" s="116">
        <f t="shared" ca="1" si="43"/>
        <v>0</v>
      </c>
      <c r="O143" s="116">
        <f t="shared" ca="1" si="44"/>
        <v>0</v>
      </c>
      <c r="P143" s="116">
        <f t="shared" ca="1" si="45"/>
        <v>0</v>
      </c>
      <c r="Q143" s="116">
        <f t="shared" ca="1" si="46"/>
        <v>0</v>
      </c>
      <c r="R143" s="116">
        <f t="shared" ca="1" si="47"/>
        <v>0</v>
      </c>
      <c r="S143" s="116">
        <f t="shared" ca="1" si="48"/>
        <v>0</v>
      </c>
      <c r="T143" s="116">
        <f t="shared" ca="1" si="49"/>
        <v>0</v>
      </c>
      <c r="U143" s="116">
        <f t="shared" ca="1" si="50"/>
        <v>0</v>
      </c>
      <c r="W143" s="109" t="s">
        <v>1142</v>
      </c>
      <c r="X143" s="78" t="s">
        <v>1703</v>
      </c>
      <c r="Y143" s="111">
        <v>16.666666666666664</v>
      </c>
      <c r="Z143" s="111">
        <v>16.666666666666664</v>
      </c>
      <c r="AA143" s="118" t="s">
        <v>1486</v>
      </c>
      <c r="AB143" s="118" t="s">
        <v>1486</v>
      </c>
      <c r="AE143" s="112" t="s">
        <v>1142</v>
      </c>
      <c r="AF143" s="119" t="s">
        <v>1704</v>
      </c>
      <c r="AG143" s="120" t="s">
        <v>1486</v>
      </c>
      <c r="AH143" s="120" t="s">
        <v>1486</v>
      </c>
      <c r="AI143" s="120" t="s">
        <v>1486</v>
      </c>
      <c r="AJ143" s="120" t="s">
        <v>1486</v>
      </c>
    </row>
    <row r="144" spans="1:36" x14ac:dyDescent="0.25">
      <c r="A144" s="103" t="s">
        <v>1699</v>
      </c>
      <c r="B144" s="104">
        <v>18.13</v>
      </c>
      <c r="C144" s="115">
        <f>SUMIF(Ukraine!$B$5:$B$356,'Ukraine INN'!$B144,Ukraine!$Z$5:$Z$356)</f>
        <v>0</v>
      </c>
      <c r="D144" s="107">
        <f t="shared" ca="1" si="35"/>
        <v>2.3809523809523809</v>
      </c>
      <c r="E144" s="107">
        <f t="shared" ca="1" si="36"/>
        <v>9.5238095238095237</v>
      </c>
      <c r="F144" s="107">
        <f t="shared" ca="1" si="37"/>
        <v>0</v>
      </c>
      <c r="G144" s="107">
        <f t="shared" ca="1" si="38"/>
        <v>4.7619047619047619</v>
      </c>
      <c r="H144" s="115">
        <f>SUMIF(Ukraine!$B$5:$B$356,'Ukraine INN'!$B144,Ukraine!$AR$5:$AR$356)</f>
        <v>0</v>
      </c>
      <c r="I144" s="107">
        <f t="shared" ca="1" si="39"/>
        <v>9.0909090909090917</v>
      </c>
      <c r="J144" s="107">
        <f t="shared" ca="1" si="40"/>
        <v>12.121212121212121</v>
      </c>
      <c r="K144" s="107">
        <f t="shared" ca="1" si="41"/>
        <v>18.181818181818183</v>
      </c>
      <c r="L144" s="107">
        <f t="shared" ca="1" si="42"/>
        <v>15.151515151515152</v>
      </c>
      <c r="M144" s="107"/>
      <c r="N144" s="116">
        <f t="shared" ca="1" si="43"/>
        <v>0</v>
      </c>
      <c r="O144" s="116">
        <f t="shared" ca="1" si="44"/>
        <v>0</v>
      </c>
      <c r="P144" s="116">
        <f t="shared" ca="1" si="45"/>
        <v>0</v>
      </c>
      <c r="Q144" s="116">
        <f t="shared" ca="1" si="46"/>
        <v>0</v>
      </c>
      <c r="R144" s="116">
        <f t="shared" ca="1" si="47"/>
        <v>0</v>
      </c>
      <c r="S144" s="116">
        <f t="shared" ca="1" si="48"/>
        <v>0</v>
      </c>
      <c r="T144" s="116">
        <f t="shared" ca="1" si="49"/>
        <v>0</v>
      </c>
      <c r="U144" s="116">
        <f t="shared" ca="1" si="50"/>
        <v>0</v>
      </c>
      <c r="W144" s="109" t="s">
        <v>1142</v>
      </c>
      <c r="X144" s="78" t="s">
        <v>1704</v>
      </c>
      <c r="Y144" s="111">
        <v>16.666666666666664</v>
      </c>
      <c r="Z144" s="111">
        <v>16.666666666666664</v>
      </c>
      <c r="AA144" s="118" t="s">
        <v>1486</v>
      </c>
      <c r="AB144" s="118" t="s">
        <v>1486</v>
      </c>
      <c r="AE144" s="112" t="s">
        <v>1143</v>
      </c>
      <c r="AF144" s="119" t="s">
        <v>1705</v>
      </c>
      <c r="AG144" s="114">
        <v>10</v>
      </c>
      <c r="AH144" s="114">
        <v>20</v>
      </c>
      <c r="AI144" s="120">
        <v>15</v>
      </c>
      <c r="AJ144" s="120">
        <v>10</v>
      </c>
    </row>
    <row r="145" spans="1:36" x14ac:dyDescent="0.25">
      <c r="A145" s="103" t="s">
        <v>1701</v>
      </c>
      <c r="B145" s="104">
        <v>18.14</v>
      </c>
      <c r="C145" s="115">
        <f>SUMIF(Ukraine!$B$5:$B$356,'Ukraine INN'!$B145,Ukraine!$Z$5:$Z$356)</f>
        <v>0</v>
      </c>
      <c r="D145" s="107">
        <f t="shared" ca="1" si="35"/>
        <v>0</v>
      </c>
      <c r="E145" s="107">
        <f t="shared" ca="1" si="36"/>
        <v>0</v>
      </c>
      <c r="F145" s="107">
        <f t="shared" ca="1" si="37"/>
        <v>0</v>
      </c>
      <c r="G145" s="107">
        <f t="shared" ca="1" si="38"/>
        <v>0</v>
      </c>
      <c r="H145" s="115">
        <f>SUMIF(Ukraine!$B$5:$B$356,'Ukraine INN'!$B145,Ukraine!$AR$5:$AR$356)</f>
        <v>0</v>
      </c>
      <c r="I145" s="107">
        <f t="shared" ca="1" si="39"/>
        <v>0</v>
      </c>
      <c r="J145" s="107">
        <f t="shared" ca="1" si="40"/>
        <v>0</v>
      </c>
      <c r="K145" s="107">
        <f t="shared" ca="1" si="41"/>
        <v>0</v>
      </c>
      <c r="L145" s="107">
        <f t="shared" ca="1" si="42"/>
        <v>0</v>
      </c>
      <c r="M145" s="107"/>
      <c r="N145" s="116">
        <f t="shared" ca="1" si="43"/>
        <v>0</v>
      </c>
      <c r="O145" s="116">
        <f t="shared" ca="1" si="44"/>
        <v>0</v>
      </c>
      <c r="P145" s="116">
        <f t="shared" ca="1" si="45"/>
        <v>0</v>
      </c>
      <c r="Q145" s="116">
        <f t="shared" ca="1" si="46"/>
        <v>0</v>
      </c>
      <c r="R145" s="116">
        <f t="shared" ca="1" si="47"/>
        <v>0</v>
      </c>
      <c r="S145" s="116">
        <f t="shared" ca="1" si="48"/>
        <v>0</v>
      </c>
      <c r="T145" s="116">
        <f t="shared" ca="1" si="49"/>
        <v>0</v>
      </c>
      <c r="U145" s="116">
        <f t="shared" ca="1" si="50"/>
        <v>0</v>
      </c>
      <c r="W145" s="109" t="s">
        <v>1143</v>
      </c>
      <c r="X145" s="117">
        <v>19</v>
      </c>
      <c r="Y145" s="111">
        <v>14.814814814814813</v>
      </c>
      <c r="Z145" s="111">
        <v>14.814814814814813</v>
      </c>
      <c r="AA145" s="111">
        <v>22.222222222222221</v>
      </c>
      <c r="AB145" s="111">
        <v>14.814814814814813</v>
      </c>
      <c r="AE145" s="112" t="s">
        <v>1144</v>
      </c>
      <c r="AF145" s="119" t="s">
        <v>1706</v>
      </c>
      <c r="AG145" s="120" t="s">
        <v>1486</v>
      </c>
      <c r="AH145" s="114">
        <v>66.666666666666657</v>
      </c>
      <c r="AI145" s="114">
        <v>16.666666666666664</v>
      </c>
      <c r="AJ145" s="114">
        <v>16.666666666666664</v>
      </c>
    </row>
    <row r="146" spans="1:36" x14ac:dyDescent="0.25">
      <c r="A146" s="103" t="s">
        <v>1142</v>
      </c>
      <c r="B146" s="104">
        <v>18.2</v>
      </c>
      <c r="C146" s="115">
        <f>SUMIF(Ukraine!$B$5:$B$356,'Ukraine INN'!$B146,Ukraine!$Z$5:$Z$356)</f>
        <v>39</v>
      </c>
      <c r="D146" s="107">
        <f t="shared" ca="1" si="35"/>
        <v>33.333333333333329</v>
      </c>
      <c r="E146" s="107">
        <f t="shared" ca="1" si="36"/>
        <v>33.333333333333329</v>
      </c>
      <c r="F146" s="107">
        <f t="shared" ca="1" si="37"/>
        <v>0</v>
      </c>
      <c r="G146" s="107">
        <f t="shared" ca="1" si="38"/>
        <v>0</v>
      </c>
      <c r="H146" s="115">
        <f>SUMIF(Ukraine!$B$5:$B$356,'Ukraine INN'!$B146,Ukraine!$AR$5:$AR$356)</f>
        <v>21</v>
      </c>
      <c r="I146" s="107">
        <f t="shared" ca="1" si="39"/>
        <v>0</v>
      </c>
      <c r="J146" s="107">
        <f t="shared" ca="1" si="40"/>
        <v>0</v>
      </c>
      <c r="K146" s="107">
        <f t="shared" ca="1" si="41"/>
        <v>0</v>
      </c>
      <c r="L146" s="107">
        <f t="shared" ca="1" si="42"/>
        <v>0</v>
      </c>
      <c r="M146" s="107"/>
      <c r="N146" s="116">
        <f t="shared" ca="1" si="43"/>
        <v>12.999999999999996</v>
      </c>
      <c r="O146" s="116">
        <f t="shared" ca="1" si="44"/>
        <v>12.999999999999996</v>
      </c>
      <c r="P146" s="116">
        <f t="shared" ca="1" si="45"/>
        <v>0</v>
      </c>
      <c r="Q146" s="116">
        <f t="shared" ca="1" si="46"/>
        <v>0</v>
      </c>
      <c r="R146" s="116">
        <f t="shared" ca="1" si="47"/>
        <v>0</v>
      </c>
      <c r="S146" s="116">
        <f t="shared" ca="1" si="48"/>
        <v>0</v>
      </c>
      <c r="T146" s="116">
        <f t="shared" ca="1" si="49"/>
        <v>0</v>
      </c>
      <c r="U146" s="116">
        <f t="shared" ca="1" si="50"/>
        <v>0</v>
      </c>
      <c r="W146" s="109" t="s">
        <v>1144</v>
      </c>
      <c r="X146" s="78" t="s">
        <v>1706</v>
      </c>
      <c r="Y146" s="111">
        <v>25</v>
      </c>
      <c r="Z146" s="111">
        <v>50</v>
      </c>
      <c r="AA146" s="111">
        <v>75</v>
      </c>
      <c r="AB146" s="111">
        <v>25</v>
      </c>
      <c r="AE146" s="112" t="s">
        <v>1144</v>
      </c>
      <c r="AF146" s="119" t="s">
        <v>1707</v>
      </c>
      <c r="AG146" s="120" t="s">
        <v>1486</v>
      </c>
      <c r="AH146" s="114">
        <v>66.666666666666657</v>
      </c>
      <c r="AI146" s="114">
        <v>16.666666666666664</v>
      </c>
      <c r="AJ146" s="114">
        <v>16.666666666666664</v>
      </c>
    </row>
    <row r="147" spans="1:36" x14ac:dyDescent="0.25">
      <c r="A147" s="103" t="s">
        <v>1142</v>
      </c>
      <c r="B147" s="104">
        <v>18.2</v>
      </c>
      <c r="C147" s="115">
        <f>SUMIF(Ukraine!$B$5:$B$356,'Ukraine INN'!$B147,Ukraine!$Z$5:$Z$356)</f>
        <v>39</v>
      </c>
      <c r="D147" s="107">
        <f t="shared" ca="1" si="35"/>
        <v>33.333333333333329</v>
      </c>
      <c r="E147" s="107">
        <f t="shared" ca="1" si="36"/>
        <v>33.333333333333329</v>
      </c>
      <c r="F147" s="107">
        <f t="shared" ca="1" si="37"/>
        <v>0</v>
      </c>
      <c r="G147" s="107">
        <f t="shared" ca="1" si="38"/>
        <v>0</v>
      </c>
      <c r="H147" s="115">
        <f>SUMIF(Ukraine!$B$5:$B$356,'Ukraine INN'!$B147,Ukraine!$AR$5:$AR$356)</f>
        <v>21</v>
      </c>
      <c r="I147" s="107">
        <f t="shared" ca="1" si="39"/>
        <v>0</v>
      </c>
      <c r="J147" s="107">
        <f t="shared" ca="1" si="40"/>
        <v>0</v>
      </c>
      <c r="K147" s="107">
        <f t="shared" ca="1" si="41"/>
        <v>0</v>
      </c>
      <c r="L147" s="107">
        <f t="shared" ca="1" si="42"/>
        <v>0</v>
      </c>
      <c r="M147" s="107"/>
      <c r="N147" s="116">
        <f t="shared" ca="1" si="43"/>
        <v>12.999999999999996</v>
      </c>
      <c r="O147" s="116">
        <f t="shared" ca="1" si="44"/>
        <v>12.999999999999996</v>
      </c>
      <c r="P147" s="116">
        <f t="shared" ca="1" si="45"/>
        <v>0</v>
      </c>
      <c r="Q147" s="116">
        <f t="shared" ca="1" si="46"/>
        <v>0</v>
      </c>
      <c r="R147" s="116">
        <f t="shared" ca="1" si="47"/>
        <v>0</v>
      </c>
      <c r="S147" s="116">
        <f t="shared" ca="1" si="48"/>
        <v>0</v>
      </c>
      <c r="T147" s="116">
        <f t="shared" ca="1" si="49"/>
        <v>0</v>
      </c>
      <c r="U147" s="116">
        <f t="shared" ca="1" si="50"/>
        <v>0</v>
      </c>
      <c r="W147" s="109" t="s">
        <v>1144</v>
      </c>
      <c r="X147" s="78" t="s">
        <v>1707</v>
      </c>
      <c r="Y147" s="111">
        <v>25</v>
      </c>
      <c r="Z147" s="111">
        <v>50</v>
      </c>
      <c r="AA147" s="111">
        <v>75</v>
      </c>
      <c r="AB147" s="111">
        <v>25</v>
      </c>
      <c r="AE147" s="112" t="s">
        <v>1145</v>
      </c>
      <c r="AF147" s="119" t="s">
        <v>1708</v>
      </c>
      <c r="AG147" s="114">
        <v>11.76470588235294</v>
      </c>
      <c r="AH147" s="114">
        <v>11.76470588235294</v>
      </c>
      <c r="AI147" s="114">
        <v>14.705882352941178</v>
      </c>
      <c r="AJ147" s="114">
        <v>8.8235294117647065</v>
      </c>
    </row>
    <row r="148" spans="1:36" x14ac:dyDescent="0.25">
      <c r="A148" s="103" t="s">
        <v>1143</v>
      </c>
      <c r="B148" s="104">
        <v>19</v>
      </c>
      <c r="C148" s="115">
        <f>SUMIF(Ukraine!$B$5:$B$356,'Ukraine INN'!$B148,Ukraine!$Z$5:$Z$356)</f>
        <v>123</v>
      </c>
      <c r="D148" s="107">
        <f t="shared" ca="1" si="35"/>
        <v>14.814814814814813</v>
      </c>
      <c r="E148" s="107">
        <f t="shared" ca="1" si="36"/>
        <v>14.814814814814813</v>
      </c>
      <c r="F148" s="107">
        <f t="shared" ca="1" si="37"/>
        <v>22.222222222222221</v>
      </c>
      <c r="G148" s="107">
        <f t="shared" ca="1" si="38"/>
        <v>14.814814814814813</v>
      </c>
      <c r="H148" s="115">
        <f>SUMIF(Ukraine!$B$5:$B$356,'Ukraine INN'!$B148,Ukraine!$AR$5:$AR$356)</f>
        <v>98</v>
      </c>
      <c r="I148" s="107">
        <f t="shared" ca="1" si="39"/>
        <v>10</v>
      </c>
      <c r="J148" s="107">
        <f t="shared" ca="1" si="40"/>
        <v>20</v>
      </c>
      <c r="K148" s="107">
        <f t="shared" ca="1" si="41"/>
        <v>15</v>
      </c>
      <c r="L148" s="107">
        <f t="shared" ca="1" si="42"/>
        <v>10</v>
      </c>
      <c r="M148" s="107"/>
      <c r="N148" s="116">
        <f t="shared" ca="1" si="43"/>
        <v>18.222222222222221</v>
      </c>
      <c r="O148" s="116">
        <f t="shared" ca="1" si="44"/>
        <v>18.222222222222221</v>
      </c>
      <c r="P148" s="116">
        <f t="shared" ca="1" si="45"/>
        <v>27.333333333333332</v>
      </c>
      <c r="Q148" s="116">
        <f t="shared" ca="1" si="46"/>
        <v>18.222222222222221</v>
      </c>
      <c r="R148" s="116">
        <f t="shared" ca="1" si="47"/>
        <v>9.8000000000000007</v>
      </c>
      <c r="S148" s="116">
        <f t="shared" ca="1" si="48"/>
        <v>19.600000000000001</v>
      </c>
      <c r="T148" s="116">
        <f t="shared" ca="1" si="49"/>
        <v>14.7</v>
      </c>
      <c r="U148" s="116">
        <f t="shared" ca="1" si="50"/>
        <v>9.8000000000000007</v>
      </c>
      <c r="W148" s="109" t="s">
        <v>1145</v>
      </c>
      <c r="X148" s="78" t="s">
        <v>1708</v>
      </c>
      <c r="Y148" s="111">
        <v>13.043478260869565</v>
      </c>
      <c r="Z148" s="111">
        <v>8.695652173913043</v>
      </c>
      <c r="AA148" s="111">
        <v>13.043478260869565</v>
      </c>
      <c r="AB148" s="111">
        <v>13.043478260869565</v>
      </c>
      <c r="AE148" s="112" t="s">
        <v>1145</v>
      </c>
      <c r="AF148" s="119" t="s">
        <v>1709</v>
      </c>
      <c r="AG148" s="114">
        <v>11.76470588235294</v>
      </c>
      <c r="AH148" s="114">
        <v>11.76470588235294</v>
      </c>
      <c r="AI148" s="114">
        <v>14.705882352941178</v>
      </c>
      <c r="AJ148" s="114">
        <v>8.8235294117647065</v>
      </c>
    </row>
    <row r="149" spans="1:36" x14ac:dyDescent="0.25">
      <c r="A149" s="103" t="s">
        <v>1143</v>
      </c>
      <c r="B149" s="104">
        <v>19</v>
      </c>
      <c r="C149" s="115">
        <f>SUMIF(Ukraine!$B$5:$B$356,'Ukraine INN'!$B149,Ukraine!$Z$5:$Z$356)</f>
        <v>123</v>
      </c>
      <c r="D149" s="107">
        <f t="shared" ca="1" si="35"/>
        <v>14.814814814814813</v>
      </c>
      <c r="E149" s="107">
        <f t="shared" ca="1" si="36"/>
        <v>14.814814814814813</v>
      </c>
      <c r="F149" s="107">
        <f t="shared" ca="1" si="37"/>
        <v>22.222222222222221</v>
      </c>
      <c r="G149" s="107">
        <f t="shared" ca="1" si="38"/>
        <v>14.814814814814813</v>
      </c>
      <c r="H149" s="115">
        <f>SUMIF(Ukraine!$B$5:$B$356,'Ukraine INN'!$B149,Ukraine!$AR$5:$AR$356)</f>
        <v>98</v>
      </c>
      <c r="I149" s="107">
        <f t="shared" ca="1" si="39"/>
        <v>10</v>
      </c>
      <c r="J149" s="107">
        <f t="shared" ca="1" si="40"/>
        <v>20</v>
      </c>
      <c r="K149" s="107">
        <f t="shared" ca="1" si="41"/>
        <v>15</v>
      </c>
      <c r="L149" s="107">
        <f t="shared" ca="1" si="42"/>
        <v>10</v>
      </c>
      <c r="M149" s="107"/>
      <c r="N149" s="116">
        <f t="shared" ca="1" si="43"/>
        <v>18.222222222222221</v>
      </c>
      <c r="O149" s="116">
        <f t="shared" ca="1" si="44"/>
        <v>18.222222222222221</v>
      </c>
      <c r="P149" s="116">
        <f t="shared" ca="1" si="45"/>
        <v>27.333333333333332</v>
      </c>
      <c r="Q149" s="116">
        <f t="shared" ca="1" si="46"/>
        <v>18.222222222222221</v>
      </c>
      <c r="R149" s="116">
        <f t="shared" ca="1" si="47"/>
        <v>9.8000000000000007</v>
      </c>
      <c r="S149" s="116">
        <f t="shared" ca="1" si="48"/>
        <v>19.600000000000001</v>
      </c>
      <c r="T149" s="116">
        <f t="shared" ca="1" si="49"/>
        <v>14.7</v>
      </c>
      <c r="U149" s="116">
        <f t="shared" ca="1" si="50"/>
        <v>9.8000000000000007</v>
      </c>
      <c r="W149" s="109" t="s">
        <v>1145</v>
      </c>
      <c r="X149" s="78" t="s">
        <v>1709</v>
      </c>
      <c r="Y149" s="111">
        <v>13.043478260869565</v>
      </c>
      <c r="Z149" s="111">
        <v>8.695652173913043</v>
      </c>
      <c r="AA149" s="111">
        <v>13.043478260869565</v>
      </c>
      <c r="AB149" s="111">
        <v>13.043478260869565</v>
      </c>
      <c r="AE149" s="112" t="s">
        <v>1146</v>
      </c>
      <c r="AF149" s="119" t="s">
        <v>1710</v>
      </c>
      <c r="AG149" s="114">
        <v>14.216867469879519</v>
      </c>
      <c r="AH149" s="114">
        <v>17.590361445783131</v>
      </c>
      <c r="AI149" s="114">
        <v>11.325301204819278</v>
      </c>
      <c r="AJ149" s="114">
        <v>17.590361445783131</v>
      </c>
    </row>
    <row r="150" spans="1:36" x14ac:dyDescent="0.25">
      <c r="A150" s="103" t="s">
        <v>1144</v>
      </c>
      <c r="B150" s="104">
        <v>19.100000000000001</v>
      </c>
      <c r="C150" s="115">
        <f>SUMIF(Ukraine!$B$5:$B$356,'Ukraine INN'!$B150,Ukraine!$Z$5:$Z$356)</f>
        <v>12</v>
      </c>
      <c r="D150" s="107">
        <f t="shared" ca="1" si="35"/>
        <v>50</v>
      </c>
      <c r="E150" s="107">
        <f t="shared" ca="1" si="36"/>
        <v>100</v>
      </c>
      <c r="F150" s="107">
        <f t="shared" ca="1" si="37"/>
        <v>150</v>
      </c>
      <c r="G150" s="107">
        <f t="shared" ca="1" si="38"/>
        <v>50</v>
      </c>
      <c r="H150" s="115">
        <f>SUMIF(Ukraine!$B$5:$B$356,'Ukraine INN'!$B150,Ukraine!$AR$5:$AR$356)</f>
        <v>16</v>
      </c>
      <c r="I150" s="107">
        <f t="shared" ca="1" si="39"/>
        <v>0</v>
      </c>
      <c r="J150" s="107">
        <f t="shared" ca="1" si="40"/>
        <v>133.33333333333331</v>
      </c>
      <c r="K150" s="107">
        <f t="shared" ca="1" si="41"/>
        <v>33.333333333333329</v>
      </c>
      <c r="L150" s="107">
        <f t="shared" ca="1" si="42"/>
        <v>33.333333333333329</v>
      </c>
      <c r="M150" s="107"/>
      <c r="N150" s="116">
        <f t="shared" ca="1" si="43"/>
        <v>6</v>
      </c>
      <c r="O150" s="116">
        <f t="shared" ca="1" si="44"/>
        <v>12</v>
      </c>
      <c r="P150" s="116">
        <f t="shared" ca="1" si="45"/>
        <v>18</v>
      </c>
      <c r="Q150" s="116">
        <f t="shared" ca="1" si="46"/>
        <v>6</v>
      </c>
      <c r="R150" s="116">
        <f t="shared" ca="1" si="47"/>
        <v>0</v>
      </c>
      <c r="S150" s="116">
        <f t="shared" ca="1" si="48"/>
        <v>21.333333333333329</v>
      </c>
      <c r="T150" s="116">
        <f t="shared" ca="1" si="49"/>
        <v>5.3333333333333321</v>
      </c>
      <c r="U150" s="116">
        <f t="shared" ca="1" si="50"/>
        <v>5.3333333333333321</v>
      </c>
      <c r="W150" s="109" t="s">
        <v>1146</v>
      </c>
      <c r="X150" s="117">
        <v>20</v>
      </c>
      <c r="Y150" s="111">
        <v>13.447432762836186</v>
      </c>
      <c r="Z150" s="111">
        <v>15.158924205378973</v>
      </c>
      <c r="AA150" s="111">
        <v>7.8239608801955987</v>
      </c>
      <c r="AB150" s="111">
        <v>13.691931540342297</v>
      </c>
      <c r="AE150" s="112" t="s">
        <v>1147</v>
      </c>
      <c r="AF150" s="119" t="s">
        <v>1711</v>
      </c>
      <c r="AG150" s="114">
        <v>10</v>
      </c>
      <c r="AH150" s="114">
        <v>16.666666666666664</v>
      </c>
      <c r="AI150" s="114">
        <v>11.333333333333332</v>
      </c>
      <c r="AJ150" s="114">
        <v>11.333333333333332</v>
      </c>
    </row>
    <row r="151" spans="1:36" x14ac:dyDescent="0.25">
      <c r="A151" s="103" t="s">
        <v>1144</v>
      </c>
      <c r="B151" s="104">
        <v>19.100000000000001</v>
      </c>
      <c r="C151" s="115">
        <f>SUMIF(Ukraine!$B$5:$B$356,'Ukraine INN'!$B151,Ukraine!$Z$5:$Z$356)</f>
        <v>12</v>
      </c>
      <c r="D151" s="107">
        <f t="shared" ca="1" si="35"/>
        <v>50</v>
      </c>
      <c r="E151" s="107">
        <f t="shared" ca="1" si="36"/>
        <v>100</v>
      </c>
      <c r="F151" s="107">
        <f t="shared" ca="1" si="37"/>
        <v>150</v>
      </c>
      <c r="G151" s="107">
        <f t="shared" ca="1" si="38"/>
        <v>50</v>
      </c>
      <c r="H151" s="115">
        <f>SUMIF(Ukraine!$B$5:$B$356,'Ukraine INN'!$B151,Ukraine!$AR$5:$AR$356)</f>
        <v>16</v>
      </c>
      <c r="I151" s="107">
        <f t="shared" ca="1" si="39"/>
        <v>0</v>
      </c>
      <c r="J151" s="107">
        <f t="shared" ca="1" si="40"/>
        <v>133.33333333333331</v>
      </c>
      <c r="K151" s="107">
        <f t="shared" ca="1" si="41"/>
        <v>33.333333333333329</v>
      </c>
      <c r="L151" s="107">
        <f t="shared" ca="1" si="42"/>
        <v>33.333333333333329</v>
      </c>
      <c r="M151" s="107"/>
      <c r="N151" s="116">
        <f t="shared" ca="1" si="43"/>
        <v>6</v>
      </c>
      <c r="O151" s="116">
        <f t="shared" ca="1" si="44"/>
        <v>12</v>
      </c>
      <c r="P151" s="116">
        <f t="shared" ca="1" si="45"/>
        <v>18</v>
      </c>
      <c r="Q151" s="116">
        <f t="shared" ca="1" si="46"/>
        <v>6</v>
      </c>
      <c r="R151" s="116">
        <f t="shared" ca="1" si="47"/>
        <v>0</v>
      </c>
      <c r="S151" s="116">
        <f t="shared" ca="1" si="48"/>
        <v>21.333333333333329</v>
      </c>
      <c r="T151" s="116">
        <f t="shared" ca="1" si="49"/>
        <v>5.3333333333333321</v>
      </c>
      <c r="U151" s="116">
        <f t="shared" ca="1" si="50"/>
        <v>5.3333333333333321</v>
      </c>
      <c r="W151" s="109" t="s">
        <v>1147</v>
      </c>
      <c r="X151" s="78" t="s">
        <v>1711</v>
      </c>
      <c r="Y151" s="111">
        <v>7.8431372549019605</v>
      </c>
      <c r="Z151" s="111">
        <v>15.032679738562091</v>
      </c>
      <c r="AA151" s="111">
        <v>5.8823529411764701</v>
      </c>
      <c r="AB151" s="111">
        <v>8.4967320261437909</v>
      </c>
      <c r="AE151" s="112" t="s">
        <v>1712</v>
      </c>
      <c r="AF151" s="119" t="s">
        <v>1713</v>
      </c>
      <c r="AG151" s="120" t="s">
        <v>1486</v>
      </c>
      <c r="AH151" s="114">
        <v>9.0909090909090917</v>
      </c>
      <c r="AI151" s="114">
        <v>12.121212121212121</v>
      </c>
      <c r="AJ151" s="114">
        <v>6.0606060606060606</v>
      </c>
    </row>
    <row r="152" spans="1:36" x14ac:dyDescent="0.25">
      <c r="A152" s="103" t="s">
        <v>1145</v>
      </c>
      <c r="B152" s="104">
        <v>19.2</v>
      </c>
      <c r="C152" s="115">
        <f>SUMIF(Ukraine!$B$5:$B$356,'Ukraine INN'!$B152,Ukraine!$Z$5:$Z$356)</f>
        <v>111</v>
      </c>
      <c r="D152" s="107">
        <f t="shared" ca="1" si="35"/>
        <v>26.086956521739129</v>
      </c>
      <c r="E152" s="107">
        <f t="shared" ca="1" si="36"/>
        <v>17.391304347826086</v>
      </c>
      <c r="F152" s="107">
        <f t="shared" ca="1" si="37"/>
        <v>26.086956521739129</v>
      </c>
      <c r="G152" s="107">
        <f t="shared" ca="1" si="38"/>
        <v>26.086956521739129</v>
      </c>
      <c r="H152" s="115">
        <f>SUMIF(Ukraine!$B$5:$B$356,'Ukraine INN'!$B152,Ukraine!$AR$5:$AR$356)</f>
        <v>82</v>
      </c>
      <c r="I152" s="107">
        <f t="shared" ca="1" si="39"/>
        <v>23.52941176470588</v>
      </c>
      <c r="J152" s="107">
        <f t="shared" ca="1" si="40"/>
        <v>23.52941176470588</v>
      </c>
      <c r="K152" s="107">
        <f t="shared" ca="1" si="41"/>
        <v>29.411764705882355</v>
      </c>
      <c r="L152" s="107">
        <f t="shared" ca="1" si="42"/>
        <v>17.647058823529413</v>
      </c>
      <c r="M152" s="107"/>
      <c r="N152" s="116">
        <f t="shared" ca="1" si="43"/>
        <v>28.956521739130434</v>
      </c>
      <c r="O152" s="116">
        <f t="shared" ca="1" si="44"/>
        <v>19.304347826086957</v>
      </c>
      <c r="P152" s="116">
        <f t="shared" ca="1" si="45"/>
        <v>28.956521739130434</v>
      </c>
      <c r="Q152" s="116">
        <f t="shared" ca="1" si="46"/>
        <v>28.956521739130434</v>
      </c>
      <c r="R152" s="116">
        <f t="shared" ca="1" si="47"/>
        <v>19.294117647058822</v>
      </c>
      <c r="S152" s="116">
        <f t="shared" ca="1" si="48"/>
        <v>19.294117647058822</v>
      </c>
      <c r="T152" s="116">
        <f t="shared" ca="1" si="49"/>
        <v>24.117647058823529</v>
      </c>
      <c r="U152" s="116">
        <f t="shared" ca="1" si="50"/>
        <v>14.470588235294118</v>
      </c>
      <c r="W152" s="109" t="s">
        <v>1712</v>
      </c>
      <c r="X152" s="78" t="s">
        <v>1713</v>
      </c>
      <c r="Y152" s="111">
        <v>3.3333333333333335</v>
      </c>
      <c r="Z152" s="111">
        <v>10</v>
      </c>
      <c r="AA152" s="111">
        <v>3.3333333333333335</v>
      </c>
      <c r="AB152" s="111">
        <v>3.3333333333333335</v>
      </c>
      <c r="AE152" s="112" t="s">
        <v>1714</v>
      </c>
      <c r="AF152" s="119" t="s">
        <v>1715</v>
      </c>
      <c r="AG152" s="114">
        <v>40</v>
      </c>
      <c r="AH152" s="114">
        <v>40</v>
      </c>
      <c r="AI152" s="114">
        <v>40</v>
      </c>
      <c r="AJ152" s="114">
        <v>40</v>
      </c>
    </row>
    <row r="153" spans="1:36" x14ac:dyDescent="0.25">
      <c r="A153" s="103" t="s">
        <v>1145</v>
      </c>
      <c r="B153" s="104">
        <v>19.2</v>
      </c>
      <c r="C153" s="115">
        <f>SUMIF(Ukraine!$B$5:$B$356,'Ukraine INN'!$B153,Ukraine!$Z$5:$Z$356)</f>
        <v>111</v>
      </c>
      <c r="D153" s="107">
        <f t="shared" ca="1" si="35"/>
        <v>26.086956521739129</v>
      </c>
      <c r="E153" s="107">
        <f t="shared" ca="1" si="36"/>
        <v>17.391304347826086</v>
      </c>
      <c r="F153" s="107">
        <f t="shared" ca="1" si="37"/>
        <v>26.086956521739129</v>
      </c>
      <c r="G153" s="107">
        <f t="shared" ca="1" si="38"/>
        <v>26.086956521739129</v>
      </c>
      <c r="H153" s="115">
        <f>SUMIF(Ukraine!$B$5:$B$356,'Ukraine INN'!$B153,Ukraine!$AR$5:$AR$356)</f>
        <v>82</v>
      </c>
      <c r="I153" s="107">
        <f t="shared" ca="1" si="39"/>
        <v>23.52941176470588</v>
      </c>
      <c r="J153" s="107">
        <f t="shared" ca="1" si="40"/>
        <v>23.52941176470588</v>
      </c>
      <c r="K153" s="107">
        <f t="shared" ca="1" si="41"/>
        <v>29.411764705882355</v>
      </c>
      <c r="L153" s="107">
        <f t="shared" ca="1" si="42"/>
        <v>17.647058823529413</v>
      </c>
      <c r="M153" s="107"/>
      <c r="N153" s="116">
        <f t="shared" ca="1" si="43"/>
        <v>28.956521739130434</v>
      </c>
      <c r="O153" s="116">
        <f t="shared" ca="1" si="44"/>
        <v>19.304347826086957</v>
      </c>
      <c r="P153" s="116">
        <f t="shared" ca="1" si="45"/>
        <v>28.956521739130434</v>
      </c>
      <c r="Q153" s="116">
        <f t="shared" ca="1" si="46"/>
        <v>28.956521739130434</v>
      </c>
      <c r="R153" s="116">
        <f t="shared" ca="1" si="47"/>
        <v>19.294117647058822</v>
      </c>
      <c r="S153" s="116">
        <f t="shared" ca="1" si="48"/>
        <v>19.294117647058822</v>
      </c>
      <c r="T153" s="116">
        <f t="shared" ca="1" si="49"/>
        <v>24.117647058823529</v>
      </c>
      <c r="U153" s="116">
        <f t="shared" ca="1" si="50"/>
        <v>14.470588235294118</v>
      </c>
      <c r="W153" s="109" t="s">
        <v>1714</v>
      </c>
      <c r="X153" s="78" t="s">
        <v>1715</v>
      </c>
      <c r="Y153" s="118" t="s">
        <v>1486</v>
      </c>
      <c r="Z153" s="118" t="s">
        <v>1486</v>
      </c>
      <c r="AA153" s="118" t="s">
        <v>1486</v>
      </c>
      <c r="AB153" s="118" t="s">
        <v>1486</v>
      </c>
      <c r="AE153" s="112" t="s">
        <v>1716</v>
      </c>
      <c r="AF153" s="119" t="s">
        <v>1717</v>
      </c>
      <c r="AG153" s="120">
        <v>11.76470588235294</v>
      </c>
      <c r="AH153" s="120">
        <v>17.647058823529413</v>
      </c>
      <c r="AI153" s="120">
        <v>11.76470588235294</v>
      </c>
      <c r="AJ153" s="120">
        <v>17.647058823529413</v>
      </c>
    </row>
    <row r="154" spans="1:36" x14ac:dyDescent="0.25">
      <c r="A154" s="103" t="s">
        <v>1146</v>
      </c>
      <c r="B154" s="104">
        <v>20</v>
      </c>
      <c r="C154" s="115">
        <f>SUMIF(Ukraine!$B$5:$B$356,'Ukraine INN'!$B154,Ukraine!$Z$5:$Z$356)</f>
        <v>1325</v>
      </c>
      <c r="D154" s="107">
        <f t="shared" ca="1" si="35"/>
        <v>13.447432762836186</v>
      </c>
      <c r="E154" s="107">
        <f t="shared" ca="1" si="36"/>
        <v>15.158924205378973</v>
      </c>
      <c r="F154" s="107">
        <f t="shared" ca="1" si="37"/>
        <v>7.8239608801955987</v>
      </c>
      <c r="G154" s="107">
        <f t="shared" ca="1" si="38"/>
        <v>13.691931540342297</v>
      </c>
      <c r="H154" s="115">
        <f>SUMIF(Ukraine!$B$5:$B$356,'Ukraine INN'!$B154,Ukraine!$AR$5:$AR$356)</f>
        <v>1264</v>
      </c>
      <c r="I154" s="107">
        <f t="shared" ca="1" si="39"/>
        <v>14.216867469879519</v>
      </c>
      <c r="J154" s="107">
        <f t="shared" ca="1" si="40"/>
        <v>17.590361445783131</v>
      </c>
      <c r="K154" s="107">
        <f t="shared" ca="1" si="41"/>
        <v>11.325301204819278</v>
      </c>
      <c r="L154" s="107">
        <f t="shared" ca="1" si="42"/>
        <v>17.590361445783131</v>
      </c>
      <c r="M154" s="107"/>
      <c r="N154" s="116">
        <f t="shared" ca="1" si="43"/>
        <v>178.17848410757946</v>
      </c>
      <c r="O154" s="116">
        <f t="shared" ca="1" si="44"/>
        <v>200.8557457212714</v>
      </c>
      <c r="P154" s="116">
        <f t="shared" ca="1" si="45"/>
        <v>103.66748166259168</v>
      </c>
      <c r="Q154" s="116">
        <f t="shared" ca="1" si="46"/>
        <v>181.41809290953543</v>
      </c>
      <c r="R154" s="116">
        <f t="shared" ca="1" si="47"/>
        <v>179.70120481927711</v>
      </c>
      <c r="S154" s="116">
        <f t="shared" ca="1" si="48"/>
        <v>222.34216867469877</v>
      </c>
      <c r="T154" s="116">
        <f t="shared" ca="1" si="49"/>
        <v>143.15180722891566</v>
      </c>
      <c r="U154" s="116">
        <f t="shared" ca="1" si="50"/>
        <v>222.34216867469877</v>
      </c>
      <c r="W154" s="109" t="s">
        <v>1716</v>
      </c>
      <c r="X154" s="78" t="s">
        <v>1717</v>
      </c>
      <c r="Y154" s="111">
        <v>6.666666666666667</v>
      </c>
      <c r="Z154" s="111">
        <v>20</v>
      </c>
      <c r="AA154" s="111">
        <v>6.666666666666667</v>
      </c>
      <c r="AB154" s="111">
        <v>13.333333333333334</v>
      </c>
      <c r="AE154" s="112" t="s">
        <v>1718</v>
      </c>
      <c r="AF154" s="119" t="s">
        <v>1719</v>
      </c>
      <c r="AG154" s="114">
        <v>13.157894736842104</v>
      </c>
      <c r="AH154" s="114">
        <v>13.157894736842104</v>
      </c>
      <c r="AI154" s="114">
        <v>7.8947368421052628</v>
      </c>
      <c r="AJ154" s="114">
        <v>7.8947368421052628</v>
      </c>
    </row>
    <row r="155" spans="1:36" x14ac:dyDescent="0.25">
      <c r="A155" s="103" t="s">
        <v>1146</v>
      </c>
      <c r="B155" s="104">
        <v>20</v>
      </c>
      <c r="C155" s="115">
        <f>SUMIF(Ukraine!$B$5:$B$356,'Ukraine INN'!$B155,Ukraine!$Z$5:$Z$356)</f>
        <v>1325</v>
      </c>
      <c r="D155" s="107">
        <f t="shared" ca="1" si="35"/>
        <v>13.447432762836186</v>
      </c>
      <c r="E155" s="107">
        <f t="shared" ca="1" si="36"/>
        <v>15.158924205378973</v>
      </c>
      <c r="F155" s="107">
        <f t="shared" ca="1" si="37"/>
        <v>7.8239608801955987</v>
      </c>
      <c r="G155" s="107">
        <f t="shared" ca="1" si="38"/>
        <v>13.691931540342297</v>
      </c>
      <c r="H155" s="115">
        <f>SUMIF(Ukraine!$B$5:$B$356,'Ukraine INN'!$B155,Ukraine!$AR$5:$AR$356)</f>
        <v>1264</v>
      </c>
      <c r="I155" s="107">
        <f t="shared" ca="1" si="39"/>
        <v>14.216867469879519</v>
      </c>
      <c r="J155" s="107">
        <f t="shared" ca="1" si="40"/>
        <v>17.590361445783131</v>
      </c>
      <c r="K155" s="107">
        <f t="shared" ca="1" si="41"/>
        <v>11.325301204819278</v>
      </c>
      <c r="L155" s="107">
        <f t="shared" ca="1" si="42"/>
        <v>17.590361445783131</v>
      </c>
      <c r="M155" s="107"/>
      <c r="N155" s="116">
        <f t="shared" ca="1" si="43"/>
        <v>178.17848410757946</v>
      </c>
      <c r="O155" s="116">
        <f t="shared" ca="1" si="44"/>
        <v>200.8557457212714</v>
      </c>
      <c r="P155" s="116">
        <f t="shared" ca="1" si="45"/>
        <v>103.66748166259168</v>
      </c>
      <c r="Q155" s="116">
        <f t="shared" ca="1" si="46"/>
        <v>181.41809290953543</v>
      </c>
      <c r="R155" s="116">
        <f t="shared" ca="1" si="47"/>
        <v>179.70120481927711</v>
      </c>
      <c r="S155" s="116">
        <f t="shared" ca="1" si="48"/>
        <v>222.34216867469877</v>
      </c>
      <c r="T155" s="116">
        <f t="shared" ca="1" si="49"/>
        <v>143.15180722891566</v>
      </c>
      <c r="U155" s="116">
        <f t="shared" ca="1" si="50"/>
        <v>222.34216867469877</v>
      </c>
      <c r="W155" s="109" t="s">
        <v>1718</v>
      </c>
      <c r="X155" s="78" t="s">
        <v>1719</v>
      </c>
      <c r="Y155" s="111">
        <v>8.8888888888888893</v>
      </c>
      <c r="Z155" s="111">
        <v>17.777777777777779</v>
      </c>
      <c r="AA155" s="111">
        <v>4.4444444444444446</v>
      </c>
      <c r="AB155" s="111">
        <v>6.666666666666667</v>
      </c>
      <c r="AE155" s="112" t="s">
        <v>1720</v>
      </c>
      <c r="AF155" s="119" t="s">
        <v>1721</v>
      </c>
      <c r="AG155" s="114">
        <v>11.111111111111111</v>
      </c>
      <c r="AH155" s="114">
        <v>25.925925925925924</v>
      </c>
      <c r="AI155" s="114">
        <v>14.814814814814813</v>
      </c>
      <c r="AJ155" s="114">
        <v>11.111111111111111</v>
      </c>
    </row>
    <row r="156" spans="1:36" x14ac:dyDescent="0.25">
      <c r="A156" s="103" t="s">
        <v>1147</v>
      </c>
      <c r="B156" s="104">
        <v>20.100000000000001</v>
      </c>
      <c r="C156" s="115">
        <f>SUMIF(Ukraine!$B$5:$B$356,'Ukraine INN'!$B156,Ukraine!$Z$5:$Z$356)</f>
        <v>494</v>
      </c>
      <c r="D156" s="107">
        <f t="shared" ca="1" si="35"/>
        <v>7.8431372549019605</v>
      </c>
      <c r="E156" s="107">
        <f t="shared" ca="1" si="36"/>
        <v>15.032679738562091</v>
      </c>
      <c r="F156" s="107">
        <f t="shared" ca="1" si="37"/>
        <v>5.8823529411764701</v>
      </c>
      <c r="G156" s="107">
        <f t="shared" ca="1" si="38"/>
        <v>8.4967320261437909</v>
      </c>
      <c r="H156" s="115">
        <f>SUMIF(Ukraine!$B$5:$B$356,'Ukraine INN'!$B156,Ukraine!$AR$5:$AR$356)</f>
        <v>466</v>
      </c>
      <c r="I156" s="107">
        <f t="shared" ca="1" si="39"/>
        <v>10</v>
      </c>
      <c r="J156" s="107">
        <f t="shared" ca="1" si="40"/>
        <v>16.666666666666664</v>
      </c>
      <c r="K156" s="107">
        <f t="shared" ca="1" si="41"/>
        <v>11.333333333333332</v>
      </c>
      <c r="L156" s="107">
        <f t="shared" ca="1" si="42"/>
        <v>11.333333333333332</v>
      </c>
      <c r="M156" s="107"/>
      <c r="N156" s="116">
        <f t="shared" ca="1" si="43"/>
        <v>38.745098039215684</v>
      </c>
      <c r="O156" s="116">
        <f t="shared" ca="1" si="44"/>
        <v>74.261437908496731</v>
      </c>
      <c r="P156" s="116">
        <f t="shared" ca="1" si="45"/>
        <v>29.058823529411761</v>
      </c>
      <c r="Q156" s="116">
        <f t="shared" ca="1" si="46"/>
        <v>41.973856209150327</v>
      </c>
      <c r="R156" s="116">
        <f t="shared" ca="1" si="47"/>
        <v>46.6</v>
      </c>
      <c r="S156" s="116">
        <f t="shared" ca="1" si="48"/>
        <v>77.666666666666643</v>
      </c>
      <c r="T156" s="116">
        <f t="shared" ca="1" si="49"/>
        <v>52.813333333333333</v>
      </c>
      <c r="U156" s="116">
        <f t="shared" ca="1" si="50"/>
        <v>52.813333333333333</v>
      </c>
      <c r="W156" s="109" t="s">
        <v>1720</v>
      </c>
      <c r="X156" s="78" t="s">
        <v>1721</v>
      </c>
      <c r="Y156" s="111">
        <v>15</v>
      </c>
      <c r="Z156" s="111">
        <v>30</v>
      </c>
      <c r="AA156" s="111">
        <v>10</v>
      </c>
      <c r="AB156" s="111">
        <v>20</v>
      </c>
      <c r="AE156" s="112" t="s">
        <v>1722</v>
      </c>
      <c r="AF156" s="119" t="s">
        <v>1723</v>
      </c>
      <c r="AG156" s="114">
        <v>10</v>
      </c>
      <c r="AH156" s="114">
        <v>16.666666666666664</v>
      </c>
      <c r="AI156" s="114">
        <v>6.666666666666667</v>
      </c>
      <c r="AJ156" s="114">
        <v>13.333333333333334</v>
      </c>
    </row>
    <row r="157" spans="1:36" x14ac:dyDescent="0.25">
      <c r="A157" s="103" t="s">
        <v>1712</v>
      </c>
      <c r="B157" s="104">
        <v>20.11</v>
      </c>
      <c r="C157" s="115">
        <f>SUMIF(Ukraine!$B$5:$B$356,'Ukraine INN'!$B157,Ukraine!$Z$5:$Z$356)</f>
        <v>0</v>
      </c>
      <c r="D157" s="107">
        <f t="shared" ca="1" si="35"/>
        <v>3.3333333333333335</v>
      </c>
      <c r="E157" s="107">
        <f t="shared" ca="1" si="36"/>
        <v>10</v>
      </c>
      <c r="F157" s="107">
        <f t="shared" ca="1" si="37"/>
        <v>3.3333333333333335</v>
      </c>
      <c r="G157" s="107">
        <f t="shared" ca="1" si="38"/>
        <v>3.3333333333333335</v>
      </c>
      <c r="H157" s="115">
        <f>SUMIF(Ukraine!$B$5:$B$356,'Ukraine INN'!$B157,Ukraine!$AR$5:$AR$356)</f>
        <v>0</v>
      </c>
      <c r="I157" s="107">
        <f t="shared" ca="1" si="39"/>
        <v>0</v>
      </c>
      <c r="J157" s="107">
        <f t="shared" ca="1" si="40"/>
        <v>9.0909090909090917</v>
      </c>
      <c r="K157" s="107">
        <f t="shared" ca="1" si="41"/>
        <v>12.121212121212121</v>
      </c>
      <c r="L157" s="107">
        <f t="shared" ca="1" si="42"/>
        <v>6.0606060606060606</v>
      </c>
      <c r="M157" s="107"/>
      <c r="N157" s="116">
        <f t="shared" ca="1" si="43"/>
        <v>0</v>
      </c>
      <c r="O157" s="116">
        <f t="shared" ca="1" si="44"/>
        <v>0</v>
      </c>
      <c r="P157" s="116">
        <f t="shared" ca="1" si="45"/>
        <v>0</v>
      </c>
      <c r="Q157" s="116">
        <f t="shared" ca="1" si="46"/>
        <v>0</v>
      </c>
      <c r="R157" s="116">
        <f t="shared" ca="1" si="47"/>
        <v>0</v>
      </c>
      <c r="S157" s="116">
        <f t="shared" ca="1" si="48"/>
        <v>0</v>
      </c>
      <c r="T157" s="116">
        <f t="shared" ca="1" si="49"/>
        <v>0</v>
      </c>
      <c r="U157" s="116">
        <f t="shared" ca="1" si="50"/>
        <v>0</v>
      </c>
      <c r="W157" s="109" t="s">
        <v>1722</v>
      </c>
      <c r="X157" s="78" t="s">
        <v>1723</v>
      </c>
      <c r="Y157" s="111">
        <v>8.5714285714285712</v>
      </c>
      <c r="Z157" s="111">
        <v>8.5714285714285712</v>
      </c>
      <c r="AA157" s="111">
        <v>8.5714285714285712</v>
      </c>
      <c r="AB157" s="111">
        <v>8.5714285714285712</v>
      </c>
      <c r="AE157" s="112" t="s">
        <v>1148</v>
      </c>
      <c r="AF157" s="119" t="s">
        <v>1724</v>
      </c>
      <c r="AG157" s="114">
        <v>21.428571428571427</v>
      </c>
      <c r="AH157" s="114">
        <v>21.428571428571427</v>
      </c>
      <c r="AI157" s="120" t="s">
        <v>1486</v>
      </c>
      <c r="AJ157" s="114">
        <v>14.285714285714285</v>
      </c>
    </row>
    <row r="158" spans="1:36" x14ac:dyDescent="0.25">
      <c r="A158" s="103" t="s">
        <v>1714</v>
      </c>
      <c r="B158" s="104">
        <v>20.12</v>
      </c>
      <c r="C158" s="115">
        <f>SUMIF(Ukraine!$B$5:$B$356,'Ukraine INN'!$B158,Ukraine!$Z$5:$Z$356)</f>
        <v>0</v>
      </c>
      <c r="D158" s="107">
        <f t="shared" ca="1" si="35"/>
        <v>0</v>
      </c>
      <c r="E158" s="107">
        <f t="shared" ca="1" si="36"/>
        <v>0</v>
      </c>
      <c r="F158" s="107">
        <f t="shared" ca="1" si="37"/>
        <v>0</v>
      </c>
      <c r="G158" s="107">
        <f t="shared" ca="1" si="38"/>
        <v>0</v>
      </c>
      <c r="H158" s="115">
        <f>SUMIF(Ukraine!$B$5:$B$356,'Ukraine INN'!$B158,Ukraine!$AR$5:$AR$356)</f>
        <v>0</v>
      </c>
      <c r="I158" s="107">
        <f t="shared" ca="1" si="39"/>
        <v>40</v>
      </c>
      <c r="J158" s="107">
        <f t="shared" ca="1" si="40"/>
        <v>40</v>
      </c>
      <c r="K158" s="107">
        <f t="shared" ca="1" si="41"/>
        <v>40</v>
      </c>
      <c r="L158" s="107">
        <f t="shared" ca="1" si="42"/>
        <v>40</v>
      </c>
      <c r="M158" s="107"/>
      <c r="N158" s="116">
        <f t="shared" ca="1" si="43"/>
        <v>0</v>
      </c>
      <c r="O158" s="116">
        <f t="shared" ca="1" si="44"/>
        <v>0</v>
      </c>
      <c r="P158" s="116">
        <f t="shared" ca="1" si="45"/>
        <v>0</v>
      </c>
      <c r="Q158" s="116">
        <f t="shared" ca="1" si="46"/>
        <v>0</v>
      </c>
      <c r="R158" s="116">
        <f t="shared" ca="1" si="47"/>
        <v>0</v>
      </c>
      <c r="S158" s="116">
        <f t="shared" ca="1" si="48"/>
        <v>0</v>
      </c>
      <c r="T158" s="116">
        <f t="shared" ca="1" si="49"/>
        <v>0</v>
      </c>
      <c r="U158" s="116">
        <f t="shared" ca="1" si="50"/>
        <v>0</v>
      </c>
      <c r="W158" s="109" t="s">
        <v>1148</v>
      </c>
      <c r="X158" s="78" t="s">
        <v>1724</v>
      </c>
      <c r="Y158" s="111">
        <v>7.6923076923076925</v>
      </c>
      <c r="Z158" s="111">
        <v>15.384615384615385</v>
      </c>
      <c r="AA158" s="111">
        <v>7.6923076923076925</v>
      </c>
      <c r="AB158" s="111">
        <v>15.384615384615385</v>
      </c>
      <c r="AE158" s="112" t="s">
        <v>1148</v>
      </c>
      <c r="AF158" s="119" t="s">
        <v>1725</v>
      </c>
      <c r="AG158" s="114">
        <v>21.428571428571427</v>
      </c>
      <c r="AH158" s="114">
        <v>21.428571428571427</v>
      </c>
      <c r="AI158" s="120" t="s">
        <v>1486</v>
      </c>
      <c r="AJ158" s="114">
        <v>14.285714285714285</v>
      </c>
    </row>
    <row r="159" spans="1:36" x14ac:dyDescent="0.25">
      <c r="A159" s="103" t="s">
        <v>1716</v>
      </c>
      <c r="B159" s="104">
        <v>20.13</v>
      </c>
      <c r="C159" s="115">
        <f>SUMIF(Ukraine!$B$5:$B$356,'Ukraine INN'!$B159,Ukraine!$Z$5:$Z$356)</f>
        <v>0</v>
      </c>
      <c r="D159" s="107">
        <f t="shared" ca="1" si="35"/>
        <v>6.666666666666667</v>
      </c>
      <c r="E159" s="107">
        <f t="shared" ca="1" si="36"/>
        <v>20</v>
      </c>
      <c r="F159" s="107">
        <f t="shared" ca="1" si="37"/>
        <v>6.666666666666667</v>
      </c>
      <c r="G159" s="107">
        <f t="shared" ca="1" si="38"/>
        <v>13.333333333333334</v>
      </c>
      <c r="H159" s="115">
        <f>SUMIF(Ukraine!$B$5:$B$356,'Ukraine INN'!$B159,Ukraine!$AR$5:$AR$356)</f>
        <v>0</v>
      </c>
      <c r="I159" s="107">
        <f t="shared" ca="1" si="39"/>
        <v>11.76470588235294</v>
      </c>
      <c r="J159" s="107">
        <f t="shared" ca="1" si="40"/>
        <v>17.647058823529413</v>
      </c>
      <c r="K159" s="107">
        <f t="shared" ca="1" si="41"/>
        <v>11.76470588235294</v>
      </c>
      <c r="L159" s="107">
        <f t="shared" ca="1" si="42"/>
        <v>17.647058823529413</v>
      </c>
      <c r="M159" s="107"/>
      <c r="N159" s="116">
        <f t="shared" ca="1" si="43"/>
        <v>0</v>
      </c>
      <c r="O159" s="116">
        <f t="shared" ca="1" si="44"/>
        <v>0</v>
      </c>
      <c r="P159" s="116">
        <f t="shared" ca="1" si="45"/>
        <v>0</v>
      </c>
      <c r="Q159" s="116">
        <f t="shared" ca="1" si="46"/>
        <v>0</v>
      </c>
      <c r="R159" s="116">
        <f t="shared" ca="1" si="47"/>
        <v>0</v>
      </c>
      <c r="S159" s="116">
        <f t="shared" ca="1" si="48"/>
        <v>0</v>
      </c>
      <c r="T159" s="116">
        <f t="shared" ca="1" si="49"/>
        <v>0</v>
      </c>
      <c r="U159" s="116">
        <f t="shared" ca="1" si="50"/>
        <v>0</v>
      </c>
      <c r="W159" s="109" t="s">
        <v>1148</v>
      </c>
      <c r="X159" s="78" t="s">
        <v>1725</v>
      </c>
      <c r="Y159" s="111">
        <v>7.6923076923076925</v>
      </c>
      <c r="Z159" s="111">
        <v>15.384615384615385</v>
      </c>
      <c r="AA159" s="111">
        <v>7.6923076923076925</v>
      </c>
      <c r="AB159" s="111">
        <v>15.384615384615385</v>
      </c>
      <c r="AE159" s="112" t="s">
        <v>1149</v>
      </c>
      <c r="AF159" s="119" t="s">
        <v>1726</v>
      </c>
      <c r="AG159" s="114">
        <v>11.29032258064516</v>
      </c>
      <c r="AH159" s="114">
        <v>16.129032258064516</v>
      </c>
      <c r="AI159" s="114">
        <v>16.129032258064516</v>
      </c>
      <c r="AJ159" s="114">
        <v>19.35483870967742</v>
      </c>
    </row>
    <row r="160" spans="1:36" x14ac:dyDescent="0.25">
      <c r="A160" s="103" t="s">
        <v>1718</v>
      </c>
      <c r="B160" s="104">
        <v>20.14</v>
      </c>
      <c r="C160" s="115">
        <f>SUMIF(Ukraine!$B$5:$B$356,'Ukraine INN'!$B160,Ukraine!$Z$5:$Z$356)</f>
        <v>0</v>
      </c>
      <c r="D160" s="107">
        <f t="shared" ca="1" si="35"/>
        <v>8.8888888888888893</v>
      </c>
      <c r="E160" s="107">
        <f t="shared" ca="1" si="36"/>
        <v>17.777777777777779</v>
      </c>
      <c r="F160" s="107">
        <f t="shared" ca="1" si="37"/>
        <v>4.4444444444444446</v>
      </c>
      <c r="G160" s="107">
        <f t="shared" ca="1" si="38"/>
        <v>6.666666666666667</v>
      </c>
      <c r="H160" s="115">
        <f>SUMIF(Ukraine!$B$5:$B$356,'Ukraine INN'!$B160,Ukraine!$AR$5:$AR$356)</f>
        <v>0</v>
      </c>
      <c r="I160" s="107">
        <f t="shared" ca="1" si="39"/>
        <v>13.157894736842104</v>
      </c>
      <c r="J160" s="107">
        <f t="shared" ca="1" si="40"/>
        <v>13.157894736842104</v>
      </c>
      <c r="K160" s="107">
        <f t="shared" ca="1" si="41"/>
        <v>7.8947368421052628</v>
      </c>
      <c r="L160" s="107">
        <f t="shared" ca="1" si="42"/>
        <v>7.8947368421052628</v>
      </c>
      <c r="M160" s="107"/>
      <c r="N160" s="116">
        <f t="shared" ca="1" si="43"/>
        <v>0</v>
      </c>
      <c r="O160" s="116">
        <f t="shared" ca="1" si="44"/>
        <v>0</v>
      </c>
      <c r="P160" s="116">
        <f t="shared" ca="1" si="45"/>
        <v>0</v>
      </c>
      <c r="Q160" s="116">
        <f t="shared" ca="1" si="46"/>
        <v>0</v>
      </c>
      <c r="R160" s="116">
        <f t="shared" ca="1" si="47"/>
        <v>0</v>
      </c>
      <c r="S160" s="116">
        <f t="shared" ca="1" si="48"/>
        <v>0</v>
      </c>
      <c r="T160" s="116">
        <f t="shared" ca="1" si="49"/>
        <v>0</v>
      </c>
      <c r="U160" s="116">
        <f t="shared" ca="1" si="50"/>
        <v>0</v>
      </c>
      <c r="W160" s="109" t="s">
        <v>1149</v>
      </c>
      <c r="X160" s="78" t="s">
        <v>1726</v>
      </c>
      <c r="Y160" s="111">
        <v>15.151515151515152</v>
      </c>
      <c r="Z160" s="111">
        <v>12.121212121212121</v>
      </c>
      <c r="AA160" s="111">
        <v>13.636363636363635</v>
      </c>
      <c r="AB160" s="111">
        <v>18.181818181818183</v>
      </c>
      <c r="AE160" s="112" t="s">
        <v>1149</v>
      </c>
      <c r="AF160" s="119" t="s">
        <v>1727</v>
      </c>
      <c r="AG160" s="114">
        <v>11.29032258064516</v>
      </c>
      <c r="AH160" s="114">
        <v>16.129032258064516</v>
      </c>
      <c r="AI160" s="114">
        <v>16.129032258064516</v>
      </c>
      <c r="AJ160" s="114">
        <v>19.35483870967742</v>
      </c>
    </row>
    <row r="161" spans="1:36" x14ac:dyDescent="0.25">
      <c r="A161" s="103" t="s">
        <v>1720</v>
      </c>
      <c r="B161" s="104">
        <v>20.149999999999999</v>
      </c>
      <c r="C161" s="115">
        <f>SUMIF(Ukraine!$B$5:$B$356,'Ukraine INN'!$B161,Ukraine!$Z$5:$Z$356)</f>
        <v>0</v>
      </c>
      <c r="D161" s="107">
        <f t="shared" ca="1" si="35"/>
        <v>15</v>
      </c>
      <c r="E161" s="107">
        <f t="shared" ca="1" si="36"/>
        <v>30</v>
      </c>
      <c r="F161" s="107">
        <f t="shared" ca="1" si="37"/>
        <v>10</v>
      </c>
      <c r="G161" s="107">
        <f t="shared" ca="1" si="38"/>
        <v>20</v>
      </c>
      <c r="H161" s="115">
        <f>SUMIF(Ukraine!$B$5:$B$356,'Ukraine INN'!$B161,Ukraine!$AR$5:$AR$356)</f>
        <v>0</v>
      </c>
      <c r="I161" s="107">
        <f t="shared" ca="1" si="39"/>
        <v>11.111111111111111</v>
      </c>
      <c r="J161" s="107">
        <f t="shared" ca="1" si="40"/>
        <v>25.925925925925924</v>
      </c>
      <c r="K161" s="107">
        <f t="shared" ca="1" si="41"/>
        <v>14.814814814814813</v>
      </c>
      <c r="L161" s="107">
        <f t="shared" ca="1" si="42"/>
        <v>11.111111111111111</v>
      </c>
      <c r="M161" s="107"/>
      <c r="N161" s="116">
        <f t="shared" ca="1" si="43"/>
        <v>0</v>
      </c>
      <c r="O161" s="116">
        <f t="shared" ca="1" si="44"/>
        <v>0</v>
      </c>
      <c r="P161" s="116">
        <f t="shared" ca="1" si="45"/>
        <v>0</v>
      </c>
      <c r="Q161" s="116">
        <f t="shared" ca="1" si="46"/>
        <v>0</v>
      </c>
      <c r="R161" s="116">
        <f t="shared" ca="1" si="47"/>
        <v>0</v>
      </c>
      <c r="S161" s="116">
        <f t="shared" ca="1" si="48"/>
        <v>0</v>
      </c>
      <c r="T161" s="116">
        <f t="shared" ca="1" si="49"/>
        <v>0</v>
      </c>
      <c r="U161" s="116">
        <f t="shared" ca="1" si="50"/>
        <v>0</v>
      </c>
      <c r="W161" s="109" t="s">
        <v>1149</v>
      </c>
      <c r="X161" s="78" t="s">
        <v>1727</v>
      </c>
      <c r="Y161" s="111">
        <v>15.151515151515152</v>
      </c>
      <c r="Z161" s="111">
        <v>12.121212121212121</v>
      </c>
      <c r="AA161" s="111">
        <v>13.636363636363635</v>
      </c>
      <c r="AB161" s="111">
        <v>18.181818181818183</v>
      </c>
      <c r="AE161" s="112" t="s">
        <v>1150</v>
      </c>
      <c r="AF161" s="119" t="s">
        <v>1728</v>
      </c>
      <c r="AG161" s="114">
        <v>22.471910112359549</v>
      </c>
      <c r="AH161" s="114">
        <v>19.101123595505616</v>
      </c>
      <c r="AI161" s="114">
        <v>15.730337078651685</v>
      </c>
      <c r="AJ161" s="114">
        <v>28.08988764044944</v>
      </c>
    </row>
    <row r="162" spans="1:36" x14ac:dyDescent="0.25">
      <c r="A162" s="103" t="s">
        <v>1722</v>
      </c>
      <c r="B162" s="104">
        <v>20.16</v>
      </c>
      <c r="C162" s="115">
        <f>SUMIF(Ukraine!$B$5:$B$356,'Ukraine INN'!$B162,Ukraine!$Z$5:$Z$356)</f>
        <v>0</v>
      </c>
      <c r="D162" s="107">
        <f t="shared" ca="1" si="35"/>
        <v>8.5714285714285712</v>
      </c>
      <c r="E162" s="107">
        <f t="shared" ca="1" si="36"/>
        <v>8.5714285714285712</v>
      </c>
      <c r="F162" s="107">
        <f t="shared" ca="1" si="37"/>
        <v>8.5714285714285712</v>
      </c>
      <c r="G162" s="107">
        <f t="shared" ca="1" si="38"/>
        <v>8.5714285714285712</v>
      </c>
      <c r="H162" s="115">
        <f>SUMIF(Ukraine!$B$5:$B$356,'Ukraine INN'!$B162,Ukraine!$AR$5:$AR$356)</f>
        <v>0</v>
      </c>
      <c r="I162" s="107">
        <f t="shared" ca="1" si="39"/>
        <v>10</v>
      </c>
      <c r="J162" s="107">
        <f t="shared" ca="1" si="40"/>
        <v>16.666666666666664</v>
      </c>
      <c r="K162" s="107">
        <f t="shared" ca="1" si="41"/>
        <v>6.666666666666667</v>
      </c>
      <c r="L162" s="107">
        <f t="shared" ca="1" si="42"/>
        <v>13.333333333333334</v>
      </c>
      <c r="M162" s="107"/>
      <c r="N162" s="116">
        <f t="shared" ca="1" si="43"/>
        <v>0</v>
      </c>
      <c r="O162" s="116">
        <f t="shared" ca="1" si="44"/>
        <v>0</v>
      </c>
      <c r="P162" s="116">
        <f t="shared" ca="1" si="45"/>
        <v>0</v>
      </c>
      <c r="Q162" s="116">
        <f t="shared" ca="1" si="46"/>
        <v>0</v>
      </c>
      <c r="R162" s="116">
        <f t="shared" ca="1" si="47"/>
        <v>0</v>
      </c>
      <c r="S162" s="116">
        <f t="shared" ca="1" si="48"/>
        <v>0</v>
      </c>
      <c r="T162" s="116">
        <f t="shared" ca="1" si="49"/>
        <v>0</v>
      </c>
      <c r="U162" s="116">
        <f t="shared" ca="1" si="50"/>
        <v>0</v>
      </c>
      <c r="W162" s="109" t="s">
        <v>1150</v>
      </c>
      <c r="X162" s="78" t="s">
        <v>1728</v>
      </c>
      <c r="Y162" s="111">
        <v>21.59090909090909</v>
      </c>
      <c r="Z162" s="111">
        <v>22.727272727272727</v>
      </c>
      <c r="AA162" s="111">
        <v>7.9545454545454541</v>
      </c>
      <c r="AB162" s="111">
        <v>23.863636363636363</v>
      </c>
      <c r="AE162" s="112" t="s">
        <v>1729</v>
      </c>
      <c r="AF162" s="119" t="s">
        <v>1730</v>
      </c>
      <c r="AG162" s="114">
        <v>21.276595744680851</v>
      </c>
      <c r="AH162" s="114">
        <v>19.148936170212767</v>
      </c>
      <c r="AI162" s="114">
        <v>12.76595744680851</v>
      </c>
      <c r="AJ162" s="114">
        <v>23.404255319148938</v>
      </c>
    </row>
    <row r="163" spans="1:36" x14ac:dyDescent="0.25">
      <c r="A163" s="103" t="s">
        <v>1148</v>
      </c>
      <c r="B163" s="104">
        <v>20.2</v>
      </c>
      <c r="C163" s="115">
        <f>SUMIF(Ukraine!$B$5:$B$356,'Ukraine INN'!$B163,Ukraine!$Z$5:$Z$356)</f>
        <v>47</v>
      </c>
      <c r="D163" s="107">
        <f t="shared" ca="1" si="35"/>
        <v>15.384615384615385</v>
      </c>
      <c r="E163" s="107">
        <f t="shared" ca="1" si="36"/>
        <v>30.76923076923077</v>
      </c>
      <c r="F163" s="107">
        <f t="shared" ca="1" si="37"/>
        <v>15.384615384615385</v>
      </c>
      <c r="G163" s="107">
        <f t="shared" ca="1" si="38"/>
        <v>30.76923076923077</v>
      </c>
      <c r="H163" s="115">
        <f>SUMIF(Ukraine!$B$5:$B$356,'Ukraine INN'!$B163,Ukraine!$AR$5:$AR$356)</f>
        <v>41</v>
      </c>
      <c r="I163" s="107">
        <f t="shared" ca="1" si="39"/>
        <v>42.857142857142854</v>
      </c>
      <c r="J163" s="107">
        <f t="shared" ca="1" si="40"/>
        <v>42.857142857142854</v>
      </c>
      <c r="K163" s="107">
        <f t="shared" ca="1" si="41"/>
        <v>0</v>
      </c>
      <c r="L163" s="107">
        <f t="shared" ca="1" si="42"/>
        <v>28.571428571428569</v>
      </c>
      <c r="M163" s="107"/>
      <c r="N163" s="116">
        <f t="shared" ca="1" si="43"/>
        <v>7.2307692307692308</v>
      </c>
      <c r="O163" s="116">
        <f t="shared" ca="1" si="44"/>
        <v>14.461538461538462</v>
      </c>
      <c r="P163" s="116">
        <f t="shared" ca="1" si="45"/>
        <v>7.2307692307692308</v>
      </c>
      <c r="Q163" s="116">
        <f t="shared" ca="1" si="46"/>
        <v>14.461538461538462</v>
      </c>
      <c r="R163" s="116">
        <f t="shared" ca="1" si="47"/>
        <v>17.571428571428569</v>
      </c>
      <c r="S163" s="116">
        <f t="shared" ca="1" si="48"/>
        <v>17.571428571428569</v>
      </c>
      <c r="T163" s="116">
        <f t="shared" ca="1" si="49"/>
        <v>0</v>
      </c>
      <c r="U163" s="116">
        <f t="shared" ca="1" si="50"/>
        <v>11.714285714285714</v>
      </c>
      <c r="W163" s="109" t="s">
        <v>1729</v>
      </c>
      <c r="X163" s="78" t="s">
        <v>1730</v>
      </c>
      <c r="Y163" s="111">
        <v>20</v>
      </c>
      <c r="Z163" s="111">
        <v>20</v>
      </c>
      <c r="AA163" s="111">
        <v>8.8888888888888893</v>
      </c>
      <c r="AB163" s="111">
        <v>17.777777777777779</v>
      </c>
      <c r="AE163" s="112" t="s">
        <v>1731</v>
      </c>
      <c r="AF163" s="119" t="s">
        <v>1732</v>
      </c>
      <c r="AG163" s="114">
        <v>23.809523809523807</v>
      </c>
      <c r="AH163" s="114">
        <v>19.047619047619047</v>
      </c>
      <c r="AI163" s="114">
        <v>19.047619047619047</v>
      </c>
      <c r="AJ163" s="114">
        <v>33.333333333333329</v>
      </c>
    </row>
    <row r="164" spans="1:36" x14ac:dyDescent="0.25">
      <c r="A164" s="103" t="s">
        <v>1148</v>
      </c>
      <c r="B164" s="104">
        <v>20.2</v>
      </c>
      <c r="C164" s="115">
        <f>SUMIF(Ukraine!$B$5:$B$356,'Ukraine INN'!$B164,Ukraine!$Z$5:$Z$356)</f>
        <v>47</v>
      </c>
      <c r="D164" s="107">
        <f t="shared" ca="1" si="35"/>
        <v>15.384615384615385</v>
      </c>
      <c r="E164" s="107">
        <f t="shared" ca="1" si="36"/>
        <v>30.76923076923077</v>
      </c>
      <c r="F164" s="107">
        <f t="shared" ca="1" si="37"/>
        <v>15.384615384615385</v>
      </c>
      <c r="G164" s="107">
        <f t="shared" ca="1" si="38"/>
        <v>30.76923076923077</v>
      </c>
      <c r="H164" s="115">
        <f>SUMIF(Ukraine!$B$5:$B$356,'Ukraine INN'!$B164,Ukraine!$AR$5:$AR$356)</f>
        <v>41</v>
      </c>
      <c r="I164" s="107">
        <f t="shared" ca="1" si="39"/>
        <v>42.857142857142854</v>
      </c>
      <c r="J164" s="107">
        <f t="shared" ca="1" si="40"/>
        <v>42.857142857142854</v>
      </c>
      <c r="K164" s="107">
        <f t="shared" ca="1" si="41"/>
        <v>0</v>
      </c>
      <c r="L164" s="107">
        <f t="shared" ca="1" si="42"/>
        <v>28.571428571428569</v>
      </c>
      <c r="M164" s="107"/>
      <c r="N164" s="116">
        <f t="shared" ca="1" si="43"/>
        <v>7.2307692307692308</v>
      </c>
      <c r="O164" s="116">
        <f t="shared" ca="1" si="44"/>
        <v>14.461538461538462</v>
      </c>
      <c r="P164" s="116">
        <f t="shared" ca="1" si="45"/>
        <v>7.2307692307692308</v>
      </c>
      <c r="Q164" s="116">
        <f t="shared" ca="1" si="46"/>
        <v>14.461538461538462</v>
      </c>
      <c r="R164" s="116">
        <f t="shared" ca="1" si="47"/>
        <v>17.571428571428569</v>
      </c>
      <c r="S164" s="116">
        <f t="shared" ca="1" si="48"/>
        <v>17.571428571428569</v>
      </c>
      <c r="T164" s="116">
        <f t="shared" ca="1" si="49"/>
        <v>0</v>
      </c>
      <c r="U164" s="116">
        <f t="shared" ca="1" si="50"/>
        <v>11.714285714285714</v>
      </c>
      <c r="W164" s="109" t="s">
        <v>1731</v>
      </c>
      <c r="X164" s="78" t="s">
        <v>1732</v>
      </c>
      <c r="Y164" s="111">
        <v>23.255813953488371</v>
      </c>
      <c r="Z164" s="111">
        <v>25.581395348837212</v>
      </c>
      <c r="AA164" s="111">
        <v>6.9767441860465116</v>
      </c>
      <c r="AB164" s="111">
        <v>30.232558139534881</v>
      </c>
      <c r="AE164" s="112" t="s">
        <v>1151</v>
      </c>
      <c r="AF164" s="119" t="s">
        <v>1733</v>
      </c>
      <c r="AG164" s="114">
        <v>15.217391304347828</v>
      </c>
      <c r="AH164" s="114">
        <v>19.565217391304348</v>
      </c>
      <c r="AI164" s="114">
        <v>6.5217391304347823</v>
      </c>
      <c r="AJ164" s="114">
        <v>17.391304347826086</v>
      </c>
    </row>
    <row r="165" spans="1:36" x14ac:dyDescent="0.25">
      <c r="A165" s="103" t="s">
        <v>1149</v>
      </c>
      <c r="B165" s="104">
        <v>20.3</v>
      </c>
      <c r="C165" s="115">
        <f>SUMIF(Ukraine!$B$5:$B$356,'Ukraine INN'!$B165,Ukraine!$Z$5:$Z$356)</f>
        <v>211</v>
      </c>
      <c r="D165" s="107">
        <f t="shared" ca="1" si="35"/>
        <v>30.303030303030305</v>
      </c>
      <c r="E165" s="107">
        <f t="shared" ca="1" si="36"/>
        <v>24.242424242424242</v>
      </c>
      <c r="F165" s="107">
        <f t="shared" ca="1" si="37"/>
        <v>27.27272727272727</v>
      </c>
      <c r="G165" s="107">
        <f t="shared" ca="1" si="38"/>
        <v>36.363636363636367</v>
      </c>
      <c r="H165" s="115">
        <f>SUMIF(Ukraine!$B$5:$B$356,'Ukraine INN'!$B165,Ukraine!$AR$5:$AR$356)</f>
        <v>203</v>
      </c>
      <c r="I165" s="107">
        <f t="shared" ca="1" si="39"/>
        <v>22.58064516129032</v>
      </c>
      <c r="J165" s="107">
        <f t="shared" ca="1" si="40"/>
        <v>32.258064516129032</v>
      </c>
      <c r="K165" s="107">
        <f t="shared" ca="1" si="41"/>
        <v>32.258064516129032</v>
      </c>
      <c r="L165" s="107">
        <f t="shared" ca="1" si="42"/>
        <v>38.70967741935484</v>
      </c>
      <c r="M165" s="107"/>
      <c r="N165" s="116">
        <f t="shared" ca="1" si="43"/>
        <v>63.939393939393938</v>
      </c>
      <c r="O165" s="116">
        <f t="shared" ca="1" si="44"/>
        <v>51.151515151515156</v>
      </c>
      <c r="P165" s="116">
        <f t="shared" ca="1" si="45"/>
        <v>57.54545454545454</v>
      </c>
      <c r="Q165" s="116">
        <f t="shared" ca="1" si="46"/>
        <v>76.727272727272734</v>
      </c>
      <c r="R165" s="116">
        <f t="shared" ca="1" si="47"/>
        <v>45.838709677419345</v>
      </c>
      <c r="S165" s="116">
        <f t="shared" ca="1" si="48"/>
        <v>65.483870967741936</v>
      </c>
      <c r="T165" s="116">
        <f t="shared" ca="1" si="49"/>
        <v>65.483870967741936</v>
      </c>
      <c r="U165" s="116">
        <f t="shared" ca="1" si="50"/>
        <v>78.58064516129032</v>
      </c>
      <c r="W165" s="109" t="s">
        <v>1151</v>
      </c>
      <c r="X165" s="78" t="s">
        <v>1733</v>
      </c>
      <c r="Y165" s="111">
        <v>16.049382716049383</v>
      </c>
      <c r="Z165" s="111">
        <v>11.111111111111111</v>
      </c>
      <c r="AA165" s="111">
        <v>7.4074074074074066</v>
      </c>
      <c r="AB165" s="111">
        <v>9.8765432098765427</v>
      </c>
      <c r="AE165" s="112" t="s">
        <v>1734</v>
      </c>
      <c r="AF165" s="119" t="s">
        <v>1735</v>
      </c>
      <c r="AG165" s="114">
        <v>16.666666666666664</v>
      </c>
      <c r="AH165" s="114">
        <v>33.333333333333329</v>
      </c>
      <c r="AI165" s="120" t="s">
        <v>1486</v>
      </c>
      <c r="AJ165" s="114">
        <v>16.666666666666664</v>
      </c>
    </row>
    <row r="166" spans="1:36" x14ac:dyDescent="0.25">
      <c r="A166" s="103" t="s">
        <v>1149</v>
      </c>
      <c r="B166" s="104">
        <v>20.3</v>
      </c>
      <c r="C166" s="115">
        <f>SUMIF(Ukraine!$B$5:$B$356,'Ukraine INN'!$B166,Ukraine!$Z$5:$Z$356)</f>
        <v>211</v>
      </c>
      <c r="D166" s="107">
        <f t="shared" ca="1" si="35"/>
        <v>30.303030303030305</v>
      </c>
      <c r="E166" s="107">
        <f t="shared" ca="1" si="36"/>
        <v>24.242424242424242</v>
      </c>
      <c r="F166" s="107">
        <f t="shared" ca="1" si="37"/>
        <v>27.27272727272727</v>
      </c>
      <c r="G166" s="107">
        <f t="shared" ca="1" si="38"/>
        <v>36.363636363636367</v>
      </c>
      <c r="H166" s="115">
        <f>SUMIF(Ukraine!$B$5:$B$356,'Ukraine INN'!$B166,Ukraine!$AR$5:$AR$356)</f>
        <v>203</v>
      </c>
      <c r="I166" s="107">
        <f t="shared" ca="1" si="39"/>
        <v>22.58064516129032</v>
      </c>
      <c r="J166" s="107">
        <f t="shared" ca="1" si="40"/>
        <v>32.258064516129032</v>
      </c>
      <c r="K166" s="107">
        <f t="shared" ca="1" si="41"/>
        <v>32.258064516129032</v>
      </c>
      <c r="L166" s="107">
        <f t="shared" ca="1" si="42"/>
        <v>38.70967741935484</v>
      </c>
      <c r="M166" s="107"/>
      <c r="N166" s="116">
        <f t="shared" ca="1" si="43"/>
        <v>63.939393939393938</v>
      </c>
      <c r="O166" s="116">
        <f t="shared" ca="1" si="44"/>
        <v>51.151515151515156</v>
      </c>
      <c r="P166" s="116">
        <f t="shared" ca="1" si="45"/>
        <v>57.54545454545454</v>
      </c>
      <c r="Q166" s="116">
        <f t="shared" ca="1" si="46"/>
        <v>76.727272727272734</v>
      </c>
      <c r="R166" s="116">
        <f t="shared" ca="1" si="47"/>
        <v>45.838709677419345</v>
      </c>
      <c r="S166" s="116">
        <f t="shared" ca="1" si="48"/>
        <v>65.483870967741936</v>
      </c>
      <c r="T166" s="116">
        <f t="shared" ca="1" si="49"/>
        <v>65.483870967741936</v>
      </c>
      <c r="U166" s="116">
        <f t="shared" ca="1" si="50"/>
        <v>78.58064516129032</v>
      </c>
      <c r="W166" s="109" t="s">
        <v>1734</v>
      </c>
      <c r="X166" s="78" t="s">
        <v>1735</v>
      </c>
      <c r="Y166" s="111">
        <v>40</v>
      </c>
      <c r="Z166" s="111">
        <v>60</v>
      </c>
      <c r="AA166" s="111">
        <v>40</v>
      </c>
      <c r="AB166" s="111">
        <v>40</v>
      </c>
      <c r="AE166" s="112" t="s">
        <v>1736</v>
      </c>
      <c r="AF166" s="119" t="s">
        <v>1737</v>
      </c>
      <c r="AG166" s="120" t="s">
        <v>1486</v>
      </c>
      <c r="AH166" s="120" t="s">
        <v>1486</v>
      </c>
      <c r="AI166" s="120" t="s">
        <v>1486</v>
      </c>
      <c r="AJ166" s="120" t="s">
        <v>1486</v>
      </c>
    </row>
    <row r="167" spans="1:36" x14ac:dyDescent="0.25">
      <c r="A167" s="103" t="s">
        <v>1150</v>
      </c>
      <c r="B167" s="104">
        <v>20.399999999999999</v>
      </c>
      <c r="C167" s="115">
        <f>SUMIF(Ukraine!$B$5:$B$356,'Ukraine INN'!$B167,Ukraine!$Z$5:$Z$356)</f>
        <v>265</v>
      </c>
      <c r="D167" s="107">
        <f t="shared" ca="1" si="35"/>
        <v>21.59090909090909</v>
      </c>
      <c r="E167" s="107">
        <f t="shared" ca="1" si="36"/>
        <v>22.727272727272727</v>
      </c>
      <c r="F167" s="107">
        <f t="shared" ca="1" si="37"/>
        <v>7.9545454545454541</v>
      </c>
      <c r="G167" s="107">
        <f t="shared" ca="1" si="38"/>
        <v>23.863636363636363</v>
      </c>
      <c r="H167" s="115">
        <f>SUMIF(Ukraine!$B$5:$B$356,'Ukraine INN'!$B167,Ukraine!$AR$5:$AR$356)</f>
        <v>264</v>
      </c>
      <c r="I167" s="107">
        <f t="shared" ca="1" si="39"/>
        <v>22.471910112359549</v>
      </c>
      <c r="J167" s="107">
        <f t="shared" ca="1" si="40"/>
        <v>19.101123595505616</v>
      </c>
      <c r="K167" s="107">
        <f t="shared" ca="1" si="41"/>
        <v>15.730337078651685</v>
      </c>
      <c r="L167" s="107">
        <f t="shared" ca="1" si="42"/>
        <v>28.08988764044944</v>
      </c>
      <c r="M167" s="107"/>
      <c r="N167" s="116">
        <f t="shared" ca="1" si="43"/>
        <v>57.215909090909093</v>
      </c>
      <c r="O167" s="116">
        <f t="shared" ca="1" si="44"/>
        <v>60.227272727272727</v>
      </c>
      <c r="P167" s="116">
        <f t="shared" ca="1" si="45"/>
        <v>21.079545454545453</v>
      </c>
      <c r="Q167" s="116">
        <f t="shared" ca="1" si="46"/>
        <v>63.238636363636367</v>
      </c>
      <c r="R167" s="116">
        <f t="shared" ca="1" si="47"/>
        <v>59.325842696629209</v>
      </c>
      <c r="S167" s="116">
        <f t="shared" ca="1" si="48"/>
        <v>50.426966292134821</v>
      </c>
      <c r="T167" s="116">
        <f t="shared" ca="1" si="49"/>
        <v>41.528089887640448</v>
      </c>
      <c r="U167" s="116">
        <f t="shared" ca="1" si="50"/>
        <v>74.157303370786522</v>
      </c>
      <c r="W167" s="109" t="s">
        <v>1736</v>
      </c>
      <c r="X167" s="78" t="s">
        <v>1737</v>
      </c>
      <c r="Y167" s="111">
        <v>42.857142857142854</v>
      </c>
      <c r="Z167" s="111">
        <v>28.571428571428569</v>
      </c>
      <c r="AA167" s="111">
        <v>14.285714285714285</v>
      </c>
      <c r="AB167" s="111">
        <v>57.142857142857139</v>
      </c>
      <c r="AE167" s="112" t="s">
        <v>1738</v>
      </c>
      <c r="AF167" s="119" t="s">
        <v>1739</v>
      </c>
      <c r="AG167" s="114">
        <v>50</v>
      </c>
      <c r="AH167" s="120" t="s">
        <v>1486</v>
      </c>
      <c r="AI167" s="120" t="s">
        <v>1486</v>
      </c>
      <c r="AJ167" s="120" t="s">
        <v>1486</v>
      </c>
    </row>
    <row r="168" spans="1:36" x14ac:dyDescent="0.25">
      <c r="A168" s="103" t="s">
        <v>1729</v>
      </c>
      <c r="B168" s="104">
        <v>20.41</v>
      </c>
      <c r="C168" s="115">
        <f>SUMIF(Ukraine!$B$5:$B$356,'Ukraine INN'!$B168,Ukraine!$Z$5:$Z$356)</f>
        <v>0</v>
      </c>
      <c r="D168" s="107">
        <f t="shared" ca="1" si="35"/>
        <v>20</v>
      </c>
      <c r="E168" s="107">
        <f t="shared" ca="1" si="36"/>
        <v>20</v>
      </c>
      <c r="F168" s="107">
        <f t="shared" ca="1" si="37"/>
        <v>8.8888888888888893</v>
      </c>
      <c r="G168" s="107">
        <f t="shared" ca="1" si="38"/>
        <v>17.777777777777779</v>
      </c>
      <c r="H168" s="115">
        <f>SUMIF(Ukraine!$B$5:$B$356,'Ukraine INN'!$B168,Ukraine!$AR$5:$AR$356)</f>
        <v>0</v>
      </c>
      <c r="I168" s="107">
        <f t="shared" ca="1" si="39"/>
        <v>21.276595744680851</v>
      </c>
      <c r="J168" s="107">
        <f t="shared" ca="1" si="40"/>
        <v>19.148936170212767</v>
      </c>
      <c r="K168" s="107">
        <f t="shared" ca="1" si="41"/>
        <v>12.76595744680851</v>
      </c>
      <c r="L168" s="107">
        <f t="shared" ca="1" si="42"/>
        <v>23.404255319148938</v>
      </c>
      <c r="M168" s="107"/>
      <c r="N168" s="116">
        <f t="shared" ca="1" si="43"/>
        <v>0</v>
      </c>
      <c r="O168" s="116">
        <f t="shared" ca="1" si="44"/>
        <v>0</v>
      </c>
      <c r="P168" s="116">
        <f t="shared" ca="1" si="45"/>
        <v>0</v>
      </c>
      <c r="Q168" s="116">
        <f t="shared" ca="1" si="46"/>
        <v>0</v>
      </c>
      <c r="R168" s="116">
        <f t="shared" ca="1" si="47"/>
        <v>0</v>
      </c>
      <c r="S168" s="116">
        <f t="shared" ca="1" si="48"/>
        <v>0</v>
      </c>
      <c r="T168" s="116">
        <f t="shared" ca="1" si="49"/>
        <v>0</v>
      </c>
      <c r="U168" s="116">
        <f t="shared" ca="1" si="50"/>
        <v>0</v>
      </c>
      <c r="W168" s="109" t="s">
        <v>1738</v>
      </c>
      <c r="X168" s="78" t="s">
        <v>1739</v>
      </c>
      <c r="Y168" s="111">
        <v>50</v>
      </c>
      <c r="Z168" s="118" t="s">
        <v>1486</v>
      </c>
      <c r="AA168" s="118" t="s">
        <v>1486</v>
      </c>
      <c r="AB168" s="118" t="s">
        <v>1486</v>
      </c>
      <c r="AE168" s="112" t="s">
        <v>1740</v>
      </c>
      <c r="AF168" s="119" t="s">
        <v>1741</v>
      </c>
      <c r="AG168" s="114">
        <v>15.789473684210526</v>
      </c>
      <c r="AH168" s="120">
        <v>21.052631578947366</v>
      </c>
      <c r="AI168" s="120">
        <v>7.8947368421052628</v>
      </c>
      <c r="AJ168" s="120">
        <v>19.736842105263158</v>
      </c>
    </row>
    <row r="169" spans="1:36" x14ac:dyDescent="0.25">
      <c r="A169" s="103" t="s">
        <v>1731</v>
      </c>
      <c r="B169" s="104">
        <v>20.420000000000002</v>
      </c>
      <c r="C169" s="115">
        <f>SUMIF(Ukraine!$B$5:$B$356,'Ukraine INN'!$B169,Ukraine!$Z$5:$Z$356)</f>
        <v>0</v>
      </c>
      <c r="D169" s="107">
        <f t="shared" ca="1" si="35"/>
        <v>23.255813953488371</v>
      </c>
      <c r="E169" s="107">
        <f t="shared" ca="1" si="36"/>
        <v>25.581395348837212</v>
      </c>
      <c r="F169" s="107">
        <f t="shared" ca="1" si="37"/>
        <v>6.9767441860465116</v>
      </c>
      <c r="G169" s="107">
        <f t="shared" ca="1" si="38"/>
        <v>30.232558139534881</v>
      </c>
      <c r="H169" s="115">
        <f>SUMIF(Ukraine!$B$5:$B$356,'Ukraine INN'!$B169,Ukraine!$AR$5:$AR$356)</f>
        <v>0</v>
      </c>
      <c r="I169" s="107">
        <f t="shared" ca="1" si="39"/>
        <v>23.809523809523807</v>
      </c>
      <c r="J169" s="107">
        <f t="shared" ca="1" si="40"/>
        <v>19.047619047619047</v>
      </c>
      <c r="K169" s="107">
        <f t="shared" ca="1" si="41"/>
        <v>19.047619047619047</v>
      </c>
      <c r="L169" s="107">
        <f t="shared" ca="1" si="42"/>
        <v>33.333333333333329</v>
      </c>
      <c r="M169" s="107"/>
      <c r="N169" s="116">
        <f t="shared" ca="1" si="43"/>
        <v>0</v>
      </c>
      <c r="O169" s="116">
        <f t="shared" ca="1" si="44"/>
        <v>0</v>
      </c>
      <c r="P169" s="116">
        <f t="shared" ca="1" si="45"/>
        <v>0</v>
      </c>
      <c r="Q169" s="116">
        <f t="shared" ca="1" si="46"/>
        <v>0</v>
      </c>
      <c r="R169" s="116">
        <f t="shared" ca="1" si="47"/>
        <v>0</v>
      </c>
      <c r="S169" s="116">
        <f t="shared" ca="1" si="48"/>
        <v>0</v>
      </c>
      <c r="T169" s="116">
        <f t="shared" ca="1" si="49"/>
        <v>0</v>
      </c>
      <c r="U169" s="116">
        <f t="shared" ca="1" si="50"/>
        <v>0</v>
      </c>
      <c r="W169" s="109" t="s">
        <v>1740</v>
      </c>
      <c r="X169" s="78" t="s">
        <v>1741</v>
      </c>
      <c r="Y169" s="111">
        <v>10.44776119402985</v>
      </c>
      <c r="Z169" s="111">
        <v>5.9701492537313428</v>
      </c>
      <c r="AA169" s="111">
        <v>4.4776119402985071</v>
      </c>
      <c r="AB169" s="118" t="s">
        <v>1486</v>
      </c>
      <c r="AE169" s="112" t="s">
        <v>1152</v>
      </c>
      <c r="AF169" s="119" t="s">
        <v>1742</v>
      </c>
      <c r="AG169" s="120" t="s">
        <v>1486</v>
      </c>
      <c r="AH169" s="120" t="s">
        <v>1486</v>
      </c>
      <c r="AI169" s="120" t="s">
        <v>1486</v>
      </c>
      <c r="AJ169" s="120">
        <v>12.5</v>
      </c>
    </row>
    <row r="170" spans="1:36" x14ac:dyDescent="0.25">
      <c r="A170" s="103" t="s">
        <v>1151</v>
      </c>
      <c r="B170" s="104">
        <v>20.5</v>
      </c>
      <c r="C170" s="115">
        <f>SUMIF(Ukraine!$B$5:$B$356,'Ukraine INN'!$B170,Ukraine!$Z$5:$Z$356)</f>
        <v>296</v>
      </c>
      <c r="D170" s="107">
        <f t="shared" ca="1" si="35"/>
        <v>16.049382716049383</v>
      </c>
      <c r="E170" s="107">
        <f t="shared" ca="1" si="36"/>
        <v>11.111111111111111</v>
      </c>
      <c r="F170" s="107">
        <f t="shared" ca="1" si="37"/>
        <v>7.4074074074074066</v>
      </c>
      <c r="G170" s="107">
        <f t="shared" ca="1" si="38"/>
        <v>9.8765432098765427</v>
      </c>
      <c r="H170" s="115">
        <f>SUMIF(Ukraine!$B$5:$B$356,'Ukraine INN'!$B170,Ukraine!$AR$5:$AR$356)</f>
        <v>279</v>
      </c>
      <c r="I170" s="107">
        <f t="shared" ca="1" si="39"/>
        <v>15.217391304347828</v>
      </c>
      <c r="J170" s="107">
        <f t="shared" ca="1" si="40"/>
        <v>19.565217391304348</v>
      </c>
      <c r="K170" s="107">
        <f t="shared" ca="1" si="41"/>
        <v>6.5217391304347823</v>
      </c>
      <c r="L170" s="107">
        <f t="shared" ca="1" si="42"/>
        <v>17.391304347826086</v>
      </c>
      <c r="M170" s="107"/>
      <c r="N170" s="116">
        <f t="shared" ca="1" si="43"/>
        <v>47.506172839506171</v>
      </c>
      <c r="O170" s="116">
        <f t="shared" ca="1" si="44"/>
        <v>32.888888888888886</v>
      </c>
      <c r="P170" s="116">
        <f t="shared" ca="1" si="45"/>
        <v>21.925925925925924</v>
      </c>
      <c r="Q170" s="116">
        <f t="shared" ca="1" si="46"/>
        <v>29.234567901234566</v>
      </c>
      <c r="R170" s="116">
        <f t="shared" ca="1" si="47"/>
        <v>42.456521739130437</v>
      </c>
      <c r="S170" s="116">
        <f t="shared" ca="1" si="48"/>
        <v>54.586956521739133</v>
      </c>
      <c r="T170" s="116">
        <f t="shared" ca="1" si="49"/>
        <v>18.195652173913043</v>
      </c>
      <c r="U170" s="116">
        <f t="shared" ca="1" si="50"/>
        <v>48.521739130434781</v>
      </c>
      <c r="W170" s="109" t="s">
        <v>1152</v>
      </c>
      <c r="X170" s="78" t="s">
        <v>1742</v>
      </c>
      <c r="Y170" s="118" t="s">
        <v>1486</v>
      </c>
      <c r="Z170" s="118" t="s">
        <v>1486</v>
      </c>
      <c r="AA170" s="118" t="s">
        <v>1486</v>
      </c>
      <c r="AB170" s="118" t="s">
        <v>1486</v>
      </c>
      <c r="AE170" s="112" t="s">
        <v>1152</v>
      </c>
      <c r="AF170" s="119" t="s">
        <v>1743</v>
      </c>
      <c r="AG170" s="120" t="s">
        <v>1486</v>
      </c>
      <c r="AH170" s="120" t="s">
        <v>1486</v>
      </c>
      <c r="AI170" s="120" t="s">
        <v>1486</v>
      </c>
      <c r="AJ170" s="120">
        <v>12.5</v>
      </c>
    </row>
    <row r="171" spans="1:36" x14ac:dyDescent="0.25">
      <c r="A171" s="103" t="s">
        <v>1734</v>
      </c>
      <c r="B171" s="104">
        <v>20.51</v>
      </c>
      <c r="C171" s="115">
        <f>SUMIF(Ukraine!$B$5:$B$356,'Ukraine INN'!$B171,Ukraine!$Z$5:$Z$356)</f>
        <v>0</v>
      </c>
      <c r="D171" s="107">
        <f t="shared" ca="1" si="35"/>
        <v>40</v>
      </c>
      <c r="E171" s="107">
        <f t="shared" ca="1" si="36"/>
        <v>60</v>
      </c>
      <c r="F171" s="107">
        <f t="shared" ca="1" si="37"/>
        <v>40</v>
      </c>
      <c r="G171" s="107">
        <f t="shared" ca="1" si="38"/>
        <v>40</v>
      </c>
      <c r="H171" s="115">
        <f>SUMIF(Ukraine!$B$5:$B$356,'Ukraine INN'!$B171,Ukraine!$AR$5:$AR$356)</f>
        <v>0</v>
      </c>
      <c r="I171" s="107">
        <f t="shared" ca="1" si="39"/>
        <v>16.666666666666664</v>
      </c>
      <c r="J171" s="107">
        <f t="shared" ca="1" si="40"/>
        <v>33.333333333333329</v>
      </c>
      <c r="K171" s="107">
        <f t="shared" ca="1" si="41"/>
        <v>0</v>
      </c>
      <c r="L171" s="107">
        <f t="shared" ca="1" si="42"/>
        <v>16.666666666666664</v>
      </c>
      <c r="M171" s="107"/>
      <c r="N171" s="116">
        <f t="shared" ca="1" si="43"/>
        <v>0</v>
      </c>
      <c r="O171" s="116">
        <f t="shared" ca="1" si="44"/>
        <v>0</v>
      </c>
      <c r="P171" s="116">
        <f t="shared" ca="1" si="45"/>
        <v>0</v>
      </c>
      <c r="Q171" s="116">
        <f t="shared" ca="1" si="46"/>
        <v>0</v>
      </c>
      <c r="R171" s="116">
        <f t="shared" ca="1" si="47"/>
        <v>0</v>
      </c>
      <c r="S171" s="116">
        <f t="shared" ca="1" si="48"/>
        <v>0</v>
      </c>
      <c r="T171" s="116">
        <f t="shared" ca="1" si="49"/>
        <v>0</v>
      </c>
      <c r="U171" s="116">
        <f t="shared" ca="1" si="50"/>
        <v>0</v>
      </c>
      <c r="W171" s="109" t="s">
        <v>1152</v>
      </c>
      <c r="X171" s="78" t="s">
        <v>1743</v>
      </c>
      <c r="Y171" s="118" t="s">
        <v>1486</v>
      </c>
      <c r="Z171" s="118" t="s">
        <v>1486</v>
      </c>
      <c r="AA171" s="118" t="s">
        <v>1486</v>
      </c>
      <c r="AB171" s="118" t="s">
        <v>1486</v>
      </c>
      <c r="AE171" s="112" t="s">
        <v>1153</v>
      </c>
      <c r="AF171" s="119" t="s">
        <v>1744</v>
      </c>
      <c r="AG171" s="120">
        <v>28.846153846153843</v>
      </c>
      <c r="AH171" s="120">
        <v>22.115384615384613</v>
      </c>
      <c r="AI171" s="120">
        <v>21.153846153846153</v>
      </c>
      <c r="AJ171" s="120">
        <v>21.153846153846153</v>
      </c>
    </row>
    <row r="172" spans="1:36" x14ac:dyDescent="0.25">
      <c r="A172" s="103" t="s">
        <v>1736</v>
      </c>
      <c r="B172" s="104">
        <v>20.52</v>
      </c>
      <c r="C172" s="115">
        <f>SUMIF(Ukraine!$B$5:$B$356,'Ukraine INN'!$B172,Ukraine!$Z$5:$Z$356)</f>
        <v>0</v>
      </c>
      <c r="D172" s="107">
        <f t="shared" ca="1" si="35"/>
        <v>42.857142857142854</v>
      </c>
      <c r="E172" s="107">
        <f t="shared" ca="1" si="36"/>
        <v>28.571428571428569</v>
      </c>
      <c r="F172" s="107">
        <f t="shared" ca="1" si="37"/>
        <v>14.285714285714285</v>
      </c>
      <c r="G172" s="107">
        <f t="shared" ca="1" si="38"/>
        <v>57.142857142857139</v>
      </c>
      <c r="H172" s="115">
        <f>SUMIF(Ukraine!$B$5:$B$356,'Ukraine INN'!$B172,Ukraine!$AR$5:$AR$356)</f>
        <v>0</v>
      </c>
      <c r="I172" s="107">
        <f t="shared" ca="1" si="39"/>
        <v>0</v>
      </c>
      <c r="J172" s="107">
        <f t="shared" ca="1" si="40"/>
        <v>0</v>
      </c>
      <c r="K172" s="107">
        <f t="shared" ca="1" si="41"/>
        <v>0</v>
      </c>
      <c r="L172" s="107">
        <f t="shared" ca="1" si="42"/>
        <v>0</v>
      </c>
      <c r="M172" s="107"/>
      <c r="N172" s="116">
        <f t="shared" ca="1" si="43"/>
        <v>0</v>
      </c>
      <c r="O172" s="116">
        <f t="shared" ca="1" si="44"/>
        <v>0</v>
      </c>
      <c r="P172" s="116">
        <f t="shared" ca="1" si="45"/>
        <v>0</v>
      </c>
      <c r="Q172" s="116">
        <f t="shared" ca="1" si="46"/>
        <v>0</v>
      </c>
      <c r="R172" s="116">
        <f t="shared" ca="1" si="47"/>
        <v>0</v>
      </c>
      <c r="S172" s="116">
        <f t="shared" ca="1" si="48"/>
        <v>0</v>
      </c>
      <c r="T172" s="116">
        <f t="shared" ca="1" si="49"/>
        <v>0</v>
      </c>
      <c r="U172" s="116">
        <f t="shared" ca="1" si="50"/>
        <v>0</v>
      </c>
      <c r="W172" s="109" t="s">
        <v>1153</v>
      </c>
      <c r="X172" s="78">
        <v>21</v>
      </c>
      <c r="Y172" s="111">
        <v>22</v>
      </c>
      <c r="Z172" s="111">
        <v>17</v>
      </c>
      <c r="AA172" s="111">
        <v>9</v>
      </c>
      <c r="AB172" s="111">
        <v>19</v>
      </c>
      <c r="AE172" s="112" t="s">
        <v>1154</v>
      </c>
      <c r="AF172" s="119" t="s">
        <v>1745</v>
      </c>
      <c r="AG172" s="114">
        <v>6.25</v>
      </c>
      <c r="AH172" s="114">
        <v>6.25</v>
      </c>
      <c r="AI172" s="114">
        <v>12.5</v>
      </c>
      <c r="AJ172" s="114">
        <v>12.5</v>
      </c>
    </row>
    <row r="173" spans="1:36" x14ac:dyDescent="0.25">
      <c r="A173" s="103" t="s">
        <v>1738</v>
      </c>
      <c r="B173" s="104">
        <v>20.53</v>
      </c>
      <c r="C173" s="115">
        <f>SUMIF(Ukraine!$B$5:$B$356,'Ukraine INN'!$B173,Ukraine!$Z$5:$Z$356)</f>
        <v>0</v>
      </c>
      <c r="D173" s="107">
        <f t="shared" ca="1" si="35"/>
        <v>50</v>
      </c>
      <c r="E173" s="107">
        <f t="shared" ca="1" si="36"/>
        <v>0</v>
      </c>
      <c r="F173" s="107">
        <f t="shared" ca="1" si="37"/>
        <v>0</v>
      </c>
      <c r="G173" s="107">
        <f t="shared" ca="1" si="38"/>
        <v>0</v>
      </c>
      <c r="H173" s="115">
        <f>SUMIF(Ukraine!$B$5:$B$356,'Ukraine INN'!$B173,Ukraine!$AR$5:$AR$356)</f>
        <v>0</v>
      </c>
      <c r="I173" s="107">
        <f t="shared" ca="1" si="39"/>
        <v>50</v>
      </c>
      <c r="J173" s="107">
        <f t="shared" ca="1" si="40"/>
        <v>0</v>
      </c>
      <c r="K173" s="107">
        <f t="shared" ca="1" si="41"/>
        <v>0</v>
      </c>
      <c r="L173" s="107">
        <f t="shared" ca="1" si="42"/>
        <v>0</v>
      </c>
      <c r="M173" s="107"/>
      <c r="N173" s="116">
        <f t="shared" ca="1" si="43"/>
        <v>0</v>
      </c>
      <c r="O173" s="116">
        <f t="shared" ca="1" si="44"/>
        <v>0</v>
      </c>
      <c r="P173" s="116">
        <f t="shared" ca="1" si="45"/>
        <v>0</v>
      </c>
      <c r="Q173" s="116">
        <f t="shared" ca="1" si="46"/>
        <v>0</v>
      </c>
      <c r="R173" s="116">
        <f t="shared" ca="1" si="47"/>
        <v>0</v>
      </c>
      <c r="S173" s="116">
        <f t="shared" ca="1" si="48"/>
        <v>0</v>
      </c>
      <c r="T173" s="116">
        <f t="shared" ca="1" si="49"/>
        <v>0</v>
      </c>
      <c r="U173" s="116">
        <f t="shared" ca="1" si="50"/>
        <v>0</v>
      </c>
      <c r="W173" s="109" t="s">
        <v>1154</v>
      </c>
      <c r="X173" s="78" t="s">
        <v>1745</v>
      </c>
      <c r="Y173" s="111">
        <v>8.3333333333333321</v>
      </c>
      <c r="Z173" s="111">
        <v>8.3333333333333321</v>
      </c>
      <c r="AA173" s="111">
        <v>8.3333333333333321</v>
      </c>
      <c r="AB173" s="111">
        <v>33.333333333333329</v>
      </c>
      <c r="AE173" s="112" t="s">
        <v>1154</v>
      </c>
      <c r="AF173" s="119" t="s">
        <v>1746</v>
      </c>
      <c r="AG173" s="114">
        <v>6.25</v>
      </c>
      <c r="AH173" s="114">
        <v>6.25</v>
      </c>
      <c r="AI173" s="114">
        <v>12.5</v>
      </c>
      <c r="AJ173" s="114">
        <v>12.5</v>
      </c>
    </row>
    <row r="174" spans="1:36" x14ac:dyDescent="0.25">
      <c r="A174" s="103" t="s">
        <v>1740</v>
      </c>
      <c r="B174" s="104">
        <v>20.59</v>
      </c>
      <c r="C174" s="115">
        <f>SUMIF(Ukraine!$B$5:$B$356,'Ukraine INN'!$B174,Ukraine!$Z$5:$Z$356)</f>
        <v>0</v>
      </c>
      <c r="D174" s="107">
        <f t="shared" ca="1" si="35"/>
        <v>10.44776119402985</v>
      </c>
      <c r="E174" s="107">
        <f t="shared" ca="1" si="36"/>
        <v>5.9701492537313428</v>
      </c>
      <c r="F174" s="107">
        <f t="shared" ca="1" si="37"/>
        <v>4.4776119402985071</v>
      </c>
      <c r="G174" s="107">
        <f t="shared" ca="1" si="38"/>
        <v>0</v>
      </c>
      <c r="H174" s="115">
        <f>SUMIF(Ukraine!$B$5:$B$356,'Ukraine INN'!$B174,Ukraine!$AR$5:$AR$356)</f>
        <v>0</v>
      </c>
      <c r="I174" s="107">
        <f t="shared" ca="1" si="39"/>
        <v>15.789473684210526</v>
      </c>
      <c r="J174" s="107">
        <f t="shared" ca="1" si="40"/>
        <v>21.052631578947366</v>
      </c>
      <c r="K174" s="107">
        <f t="shared" ca="1" si="41"/>
        <v>7.8947368421052628</v>
      </c>
      <c r="L174" s="107">
        <f t="shared" ca="1" si="42"/>
        <v>19.736842105263158</v>
      </c>
      <c r="M174" s="107"/>
      <c r="N174" s="116">
        <f t="shared" ca="1" si="43"/>
        <v>0</v>
      </c>
      <c r="O174" s="116">
        <f t="shared" ca="1" si="44"/>
        <v>0</v>
      </c>
      <c r="P174" s="116">
        <f t="shared" ca="1" si="45"/>
        <v>0</v>
      </c>
      <c r="Q174" s="116">
        <f t="shared" ca="1" si="46"/>
        <v>0</v>
      </c>
      <c r="R174" s="116">
        <f t="shared" ca="1" si="47"/>
        <v>0</v>
      </c>
      <c r="S174" s="116">
        <f t="shared" ca="1" si="48"/>
        <v>0</v>
      </c>
      <c r="T174" s="116">
        <f t="shared" ca="1" si="49"/>
        <v>0</v>
      </c>
      <c r="U174" s="116">
        <f t="shared" ca="1" si="50"/>
        <v>0</v>
      </c>
      <c r="W174" s="109" t="s">
        <v>1154</v>
      </c>
      <c r="X174" s="78" t="s">
        <v>1746</v>
      </c>
      <c r="Y174" s="111">
        <v>8.3333333333333321</v>
      </c>
      <c r="Z174" s="111">
        <v>8.3333333333333321</v>
      </c>
      <c r="AA174" s="111">
        <v>8.3333333333333321</v>
      </c>
      <c r="AB174" s="111">
        <v>33.333333333333329</v>
      </c>
      <c r="AE174" s="112" t="s">
        <v>1155</v>
      </c>
      <c r="AF174" s="119" t="s">
        <v>1747</v>
      </c>
      <c r="AG174" s="114">
        <v>32.954545454545453</v>
      </c>
      <c r="AH174" s="114">
        <v>25</v>
      </c>
      <c r="AI174" s="114">
        <v>22.727272727272727</v>
      </c>
      <c r="AJ174" s="114">
        <v>22.727272727272727</v>
      </c>
    </row>
    <row r="175" spans="1:36" x14ac:dyDescent="0.25">
      <c r="A175" s="103" t="s">
        <v>1152</v>
      </c>
      <c r="B175" s="104">
        <v>20.6</v>
      </c>
      <c r="C175" s="115">
        <f>SUMIF(Ukraine!$B$5:$B$356,'Ukraine INN'!$B175,Ukraine!$Z$5:$Z$356)</f>
        <v>12</v>
      </c>
      <c r="D175" s="107">
        <f t="shared" ca="1" si="35"/>
        <v>0</v>
      </c>
      <c r="E175" s="107">
        <f t="shared" ca="1" si="36"/>
        <v>0</v>
      </c>
      <c r="F175" s="107">
        <f t="shared" ca="1" si="37"/>
        <v>0</v>
      </c>
      <c r="G175" s="107">
        <f t="shared" ca="1" si="38"/>
        <v>0</v>
      </c>
      <c r="H175" s="115">
        <f>SUMIF(Ukraine!$B$5:$B$356,'Ukraine INN'!$B175,Ukraine!$AR$5:$AR$356)</f>
        <v>11</v>
      </c>
      <c r="I175" s="107">
        <f t="shared" ca="1" si="39"/>
        <v>0</v>
      </c>
      <c r="J175" s="107">
        <f t="shared" ca="1" si="40"/>
        <v>0</v>
      </c>
      <c r="K175" s="107">
        <f t="shared" ca="1" si="41"/>
        <v>0</v>
      </c>
      <c r="L175" s="107">
        <f t="shared" ca="1" si="42"/>
        <v>25</v>
      </c>
      <c r="M175" s="107"/>
      <c r="N175" s="116">
        <f t="shared" ca="1" si="43"/>
        <v>0</v>
      </c>
      <c r="O175" s="116">
        <f t="shared" ca="1" si="44"/>
        <v>0</v>
      </c>
      <c r="P175" s="116">
        <f t="shared" ca="1" si="45"/>
        <v>0</v>
      </c>
      <c r="Q175" s="116">
        <f t="shared" ca="1" si="46"/>
        <v>0</v>
      </c>
      <c r="R175" s="116">
        <f t="shared" ca="1" si="47"/>
        <v>0</v>
      </c>
      <c r="S175" s="116">
        <f t="shared" ca="1" si="48"/>
        <v>0</v>
      </c>
      <c r="T175" s="116">
        <f t="shared" ca="1" si="49"/>
        <v>0</v>
      </c>
      <c r="U175" s="116">
        <f t="shared" ca="1" si="50"/>
        <v>2.75</v>
      </c>
      <c r="W175" s="109" t="s">
        <v>1155</v>
      </c>
      <c r="X175" s="78" t="s">
        <v>1747</v>
      </c>
      <c r="Y175" s="111">
        <v>23.863636363636363</v>
      </c>
      <c r="Z175" s="111">
        <v>18.181818181818183</v>
      </c>
      <c r="AA175" s="111">
        <v>9.0909090909090917</v>
      </c>
      <c r="AB175" s="111">
        <v>17.045454545454543</v>
      </c>
      <c r="AE175" s="112" t="s">
        <v>1155</v>
      </c>
      <c r="AF175" s="119" t="s">
        <v>1748</v>
      </c>
      <c r="AG175" s="114">
        <v>32.954545454545453</v>
      </c>
      <c r="AH175" s="114">
        <v>25</v>
      </c>
      <c r="AI175" s="114">
        <v>22.727272727272727</v>
      </c>
      <c r="AJ175" s="114">
        <v>22.727272727272727</v>
      </c>
    </row>
    <row r="176" spans="1:36" x14ac:dyDescent="0.25">
      <c r="A176" s="103" t="s">
        <v>1152</v>
      </c>
      <c r="B176" s="104">
        <v>20.6</v>
      </c>
      <c r="C176" s="115">
        <f>SUMIF(Ukraine!$B$5:$B$356,'Ukraine INN'!$B176,Ukraine!$Z$5:$Z$356)</f>
        <v>12</v>
      </c>
      <c r="D176" s="107">
        <f t="shared" ca="1" si="35"/>
        <v>0</v>
      </c>
      <c r="E176" s="107">
        <f t="shared" ca="1" si="36"/>
        <v>0</v>
      </c>
      <c r="F176" s="107">
        <f t="shared" ca="1" si="37"/>
        <v>0</v>
      </c>
      <c r="G176" s="107">
        <f t="shared" ca="1" si="38"/>
        <v>0</v>
      </c>
      <c r="H176" s="115">
        <f>SUMIF(Ukraine!$B$5:$B$356,'Ukraine INN'!$B176,Ukraine!$AR$5:$AR$356)</f>
        <v>11</v>
      </c>
      <c r="I176" s="107">
        <f t="shared" ca="1" si="39"/>
        <v>0</v>
      </c>
      <c r="J176" s="107">
        <f t="shared" ca="1" si="40"/>
        <v>0</v>
      </c>
      <c r="K176" s="107">
        <f t="shared" ca="1" si="41"/>
        <v>0</v>
      </c>
      <c r="L176" s="107">
        <f t="shared" ca="1" si="42"/>
        <v>25</v>
      </c>
      <c r="M176" s="107"/>
      <c r="N176" s="116">
        <f t="shared" ca="1" si="43"/>
        <v>0</v>
      </c>
      <c r="O176" s="116">
        <f t="shared" ca="1" si="44"/>
        <v>0</v>
      </c>
      <c r="P176" s="116">
        <f t="shared" ca="1" si="45"/>
        <v>0</v>
      </c>
      <c r="Q176" s="116">
        <f t="shared" ca="1" si="46"/>
        <v>0</v>
      </c>
      <c r="R176" s="116">
        <f t="shared" ca="1" si="47"/>
        <v>0</v>
      </c>
      <c r="S176" s="116">
        <f t="shared" ca="1" si="48"/>
        <v>0</v>
      </c>
      <c r="T176" s="116">
        <f t="shared" ca="1" si="49"/>
        <v>0</v>
      </c>
      <c r="U176" s="116">
        <f t="shared" ca="1" si="50"/>
        <v>2.75</v>
      </c>
      <c r="W176" s="109" t="s">
        <v>1155</v>
      </c>
      <c r="X176" s="78" t="s">
        <v>1748</v>
      </c>
      <c r="Y176" s="111">
        <v>23.863636363636363</v>
      </c>
      <c r="Z176" s="111">
        <v>18.181818181818183</v>
      </c>
      <c r="AA176" s="111">
        <v>9.0909090909090917</v>
      </c>
      <c r="AB176" s="111">
        <v>17.045454545454543</v>
      </c>
      <c r="AE176" s="112" t="s">
        <v>1156</v>
      </c>
      <c r="AF176" s="119" t="s">
        <v>1749</v>
      </c>
      <c r="AG176" s="114">
        <v>7.4468085106382977</v>
      </c>
      <c r="AH176" s="114">
        <v>12.462006079027356</v>
      </c>
      <c r="AI176" s="114">
        <v>8.0547112462006076</v>
      </c>
      <c r="AJ176" s="114">
        <v>11.854103343465045</v>
      </c>
    </row>
    <row r="177" spans="1:36" x14ac:dyDescent="0.25">
      <c r="A177" s="103" t="s">
        <v>1425</v>
      </c>
      <c r="B177" s="104">
        <v>21</v>
      </c>
      <c r="C177" s="115">
        <f>SUMIF(Ukraine!$B$5:$B$356,'Ukraine INN'!$B177,Ukraine!$Z$5:$Z$356)</f>
        <v>233</v>
      </c>
      <c r="D177" s="107">
        <f t="shared" ca="1" si="35"/>
        <v>0</v>
      </c>
      <c r="E177" s="107">
        <f t="shared" ca="1" si="36"/>
        <v>0</v>
      </c>
      <c r="F177" s="107">
        <f t="shared" ca="1" si="37"/>
        <v>0</v>
      </c>
      <c r="G177" s="107">
        <f t="shared" ca="1" si="38"/>
        <v>0</v>
      </c>
      <c r="H177" s="115">
        <f>SUMIF(Ukraine!$B$5:$B$356,'Ukraine INN'!$B177,Ukraine!$AR$5:$AR$356)</f>
        <v>196</v>
      </c>
      <c r="I177" s="107">
        <f t="shared" ca="1" si="39"/>
        <v>0</v>
      </c>
      <c r="J177" s="107">
        <f t="shared" ca="1" si="40"/>
        <v>0</v>
      </c>
      <c r="K177" s="107">
        <f t="shared" ca="1" si="41"/>
        <v>0</v>
      </c>
      <c r="L177" s="107">
        <f t="shared" ca="1" si="42"/>
        <v>0</v>
      </c>
      <c r="M177" s="107"/>
      <c r="N177" s="116">
        <f t="shared" ca="1" si="43"/>
        <v>0</v>
      </c>
      <c r="O177" s="116">
        <f t="shared" ca="1" si="44"/>
        <v>0</v>
      </c>
      <c r="P177" s="116">
        <f t="shared" ca="1" si="45"/>
        <v>0</v>
      </c>
      <c r="Q177" s="116">
        <f t="shared" ca="1" si="46"/>
        <v>0</v>
      </c>
      <c r="R177" s="116">
        <f t="shared" ca="1" si="47"/>
        <v>0</v>
      </c>
      <c r="S177" s="116">
        <f t="shared" ca="1" si="48"/>
        <v>0</v>
      </c>
      <c r="T177" s="116">
        <f t="shared" ca="1" si="49"/>
        <v>0</v>
      </c>
      <c r="U177" s="116">
        <f t="shared" ca="1" si="50"/>
        <v>0</v>
      </c>
      <c r="W177" s="109" t="s">
        <v>1156</v>
      </c>
      <c r="X177" s="78">
        <v>22</v>
      </c>
      <c r="Y177" s="111">
        <v>7.355021216407355</v>
      </c>
      <c r="Z177" s="111">
        <v>9.4766619519094757</v>
      </c>
      <c r="AA177" s="111">
        <v>3.8189533239038189</v>
      </c>
      <c r="AB177" s="111">
        <v>7.4964639321074955</v>
      </c>
      <c r="AE177" s="112" t="s">
        <v>1157</v>
      </c>
      <c r="AF177" s="119" t="s">
        <v>1750</v>
      </c>
      <c r="AG177" s="114">
        <v>6.5789473684210522</v>
      </c>
      <c r="AH177" s="114">
        <v>6.5789473684210522</v>
      </c>
      <c r="AI177" s="114">
        <v>6.5789473684210522</v>
      </c>
      <c r="AJ177" s="114">
        <v>15.789473684210526</v>
      </c>
    </row>
    <row r="178" spans="1:36" x14ac:dyDescent="0.25">
      <c r="A178" s="103" t="s">
        <v>1153</v>
      </c>
      <c r="B178" s="104">
        <v>21</v>
      </c>
      <c r="C178" s="115">
        <f>SUMIF(Ukraine!$B$5:$B$356,'Ukraine INN'!$B178,Ukraine!$Z$5:$Z$356)</f>
        <v>233</v>
      </c>
      <c r="D178" s="107">
        <f t="shared" ca="1" si="35"/>
        <v>22</v>
      </c>
      <c r="E178" s="107">
        <f t="shared" ca="1" si="36"/>
        <v>17</v>
      </c>
      <c r="F178" s="107">
        <f t="shared" ca="1" si="37"/>
        <v>9</v>
      </c>
      <c r="G178" s="107">
        <f t="shared" ca="1" si="38"/>
        <v>19</v>
      </c>
      <c r="H178" s="115">
        <f>SUMIF(Ukraine!$B$5:$B$356,'Ukraine INN'!$B178,Ukraine!$AR$5:$AR$356)</f>
        <v>196</v>
      </c>
      <c r="I178" s="107">
        <f t="shared" ca="1" si="39"/>
        <v>28.846153846153843</v>
      </c>
      <c r="J178" s="107">
        <f t="shared" ca="1" si="40"/>
        <v>22.115384615384613</v>
      </c>
      <c r="K178" s="107">
        <f t="shared" ca="1" si="41"/>
        <v>21.153846153846153</v>
      </c>
      <c r="L178" s="107">
        <f t="shared" ca="1" si="42"/>
        <v>21.153846153846153</v>
      </c>
      <c r="M178" s="107"/>
      <c r="N178" s="116">
        <f t="shared" ca="1" si="43"/>
        <v>51.26</v>
      </c>
      <c r="O178" s="116">
        <f t="shared" ca="1" si="44"/>
        <v>39.61</v>
      </c>
      <c r="P178" s="116">
        <f t="shared" ca="1" si="45"/>
        <v>20.97</v>
      </c>
      <c r="Q178" s="116">
        <f t="shared" ca="1" si="46"/>
        <v>44.27</v>
      </c>
      <c r="R178" s="116">
        <f t="shared" ca="1" si="47"/>
        <v>56.538461538461533</v>
      </c>
      <c r="S178" s="116">
        <f t="shared" ca="1" si="48"/>
        <v>43.346153846153847</v>
      </c>
      <c r="T178" s="116">
        <f t="shared" ca="1" si="49"/>
        <v>41.46153846153846</v>
      </c>
      <c r="U178" s="116">
        <f t="shared" ca="1" si="50"/>
        <v>41.46153846153846</v>
      </c>
      <c r="W178" s="109" t="s">
        <v>1157</v>
      </c>
      <c r="X178" s="78" t="s">
        <v>1750</v>
      </c>
      <c r="Y178" s="111">
        <v>8.235294117647058</v>
      </c>
      <c r="Z178" s="111">
        <v>8.235294117647058</v>
      </c>
      <c r="AA178" s="111">
        <v>7.0588235294117645</v>
      </c>
      <c r="AB178" s="111">
        <v>11.76470588235294</v>
      </c>
      <c r="AE178" s="112" t="s">
        <v>1751</v>
      </c>
      <c r="AF178" s="119" t="s">
        <v>1752</v>
      </c>
      <c r="AG178" s="114">
        <v>14.285714285714285</v>
      </c>
      <c r="AH178" s="114">
        <v>14.285714285714285</v>
      </c>
      <c r="AI178" s="114">
        <v>14.285714285714285</v>
      </c>
      <c r="AJ178" s="114">
        <v>28.571428571428569</v>
      </c>
    </row>
    <row r="179" spans="1:36" x14ac:dyDescent="0.25">
      <c r="A179" s="103" t="s">
        <v>1154</v>
      </c>
      <c r="B179" s="104">
        <v>21.1</v>
      </c>
      <c r="C179" s="115">
        <f>SUMIF(Ukraine!$B$5:$B$356,'Ukraine INN'!$B179,Ukraine!$Z$5:$Z$356)</f>
        <v>49</v>
      </c>
      <c r="D179" s="107">
        <f t="shared" ca="1" si="35"/>
        <v>16.666666666666664</v>
      </c>
      <c r="E179" s="107">
        <f t="shared" ca="1" si="36"/>
        <v>16.666666666666664</v>
      </c>
      <c r="F179" s="107">
        <f t="shared" ca="1" si="37"/>
        <v>16.666666666666664</v>
      </c>
      <c r="G179" s="107">
        <f t="shared" ca="1" si="38"/>
        <v>66.666666666666657</v>
      </c>
      <c r="H179" s="115">
        <f>SUMIF(Ukraine!$B$5:$B$356,'Ukraine INN'!$B179,Ukraine!$AR$5:$AR$356)</f>
        <v>28</v>
      </c>
      <c r="I179" s="107">
        <f t="shared" ca="1" si="39"/>
        <v>12.5</v>
      </c>
      <c r="J179" s="107">
        <f t="shared" ca="1" si="40"/>
        <v>12.5</v>
      </c>
      <c r="K179" s="107">
        <f t="shared" ca="1" si="41"/>
        <v>25</v>
      </c>
      <c r="L179" s="107">
        <f t="shared" ca="1" si="42"/>
        <v>25</v>
      </c>
      <c r="M179" s="107"/>
      <c r="N179" s="116">
        <f t="shared" ca="1" si="43"/>
        <v>8.1666666666666643</v>
      </c>
      <c r="O179" s="116">
        <f t="shared" ca="1" si="44"/>
        <v>8.1666666666666643</v>
      </c>
      <c r="P179" s="116">
        <f t="shared" ca="1" si="45"/>
        <v>8.1666666666666643</v>
      </c>
      <c r="Q179" s="116">
        <f t="shared" ca="1" si="46"/>
        <v>32.666666666666657</v>
      </c>
      <c r="R179" s="116">
        <f t="shared" ca="1" si="47"/>
        <v>3.5</v>
      </c>
      <c r="S179" s="116">
        <f t="shared" ca="1" si="48"/>
        <v>3.5</v>
      </c>
      <c r="T179" s="116">
        <f t="shared" ca="1" si="49"/>
        <v>7</v>
      </c>
      <c r="U179" s="116">
        <f t="shared" ca="1" si="50"/>
        <v>7</v>
      </c>
      <c r="W179" s="109" t="s">
        <v>1751</v>
      </c>
      <c r="X179" s="78" t="s">
        <v>1752</v>
      </c>
      <c r="Y179" s="111">
        <v>16.666666666666664</v>
      </c>
      <c r="Z179" s="111">
        <v>25</v>
      </c>
      <c r="AA179" s="111">
        <v>16.666666666666664</v>
      </c>
      <c r="AB179" s="111">
        <v>25</v>
      </c>
      <c r="AE179" s="112" t="s">
        <v>1753</v>
      </c>
      <c r="AF179" s="119" t="s">
        <v>1754</v>
      </c>
      <c r="AG179" s="114">
        <v>5.7971014492753623</v>
      </c>
      <c r="AH179" s="114">
        <v>5.7971014492753623</v>
      </c>
      <c r="AI179" s="114">
        <v>5.7971014492753623</v>
      </c>
      <c r="AJ179" s="114">
        <v>14.492753623188406</v>
      </c>
    </row>
    <row r="180" spans="1:36" x14ac:dyDescent="0.25">
      <c r="A180" s="103" t="s">
        <v>1154</v>
      </c>
      <c r="B180" s="104">
        <v>21.1</v>
      </c>
      <c r="C180" s="115">
        <f>SUMIF(Ukraine!$B$5:$B$356,'Ukraine INN'!$B180,Ukraine!$Z$5:$Z$356)</f>
        <v>49</v>
      </c>
      <c r="D180" s="107">
        <f t="shared" ca="1" si="35"/>
        <v>16.666666666666664</v>
      </c>
      <c r="E180" s="107">
        <f t="shared" ca="1" si="36"/>
        <v>16.666666666666664</v>
      </c>
      <c r="F180" s="107">
        <f t="shared" ca="1" si="37"/>
        <v>16.666666666666664</v>
      </c>
      <c r="G180" s="107">
        <f t="shared" ca="1" si="38"/>
        <v>66.666666666666657</v>
      </c>
      <c r="H180" s="115">
        <f>SUMIF(Ukraine!$B$5:$B$356,'Ukraine INN'!$B180,Ukraine!$AR$5:$AR$356)</f>
        <v>28</v>
      </c>
      <c r="I180" s="107">
        <f t="shared" ca="1" si="39"/>
        <v>12.5</v>
      </c>
      <c r="J180" s="107">
        <f t="shared" ca="1" si="40"/>
        <v>12.5</v>
      </c>
      <c r="K180" s="107">
        <f t="shared" ca="1" si="41"/>
        <v>25</v>
      </c>
      <c r="L180" s="107">
        <f t="shared" ca="1" si="42"/>
        <v>25</v>
      </c>
      <c r="M180" s="107"/>
      <c r="N180" s="116">
        <f t="shared" ca="1" si="43"/>
        <v>8.1666666666666643</v>
      </c>
      <c r="O180" s="116">
        <f t="shared" ca="1" si="44"/>
        <v>8.1666666666666643</v>
      </c>
      <c r="P180" s="116">
        <f t="shared" ca="1" si="45"/>
        <v>8.1666666666666643</v>
      </c>
      <c r="Q180" s="116">
        <f t="shared" ca="1" si="46"/>
        <v>32.666666666666657</v>
      </c>
      <c r="R180" s="116">
        <f t="shared" ca="1" si="47"/>
        <v>3.5</v>
      </c>
      <c r="S180" s="116">
        <f t="shared" ca="1" si="48"/>
        <v>3.5</v>
      </c>
      <c r="T180" s="116">
        <f t="shared" ca="1" si="49"/>
        <v>7</v>
      </c>
      <c r="U180" s="116">
        <f t="shared" ca="1" si="50"/>
        <v>7</v>
      </c>
      <c r="W180" s="109" t="s">
        <v>1753</v>
      </c>
      <c r="X180" s="78" t="s">
        <v>1754</v>
      </c>
      <c r="Y180" s="111">
        <v>6.8493150684931505</v>
      </c>
      <c r="Z180" s="111">
        <v>5.4794520547945202</v>
      </c>
      <c r="AA180" s="111">
        <v>5.4794520547945202</v>
      </c>
      <c r="AB180" s="111">
        <v>9.5890410958904102</v>
      </c>
      <c r="AE180" s="112" t="s">
        <v>1158</v>
      </c>
      <c r="AF180" s="119" t="s">
        <v>1755</v>
      </c>
      <c r="AG180" s="114">
        <v>7.5601374570446733</v>
      </c>
      <c r="AH180" s="114">
        <v>13.23024054982818</v>
      </c>
      <c r="AI180" s="114">
        <v>8.2474226804123703</v>
      </c>
      <c r="AJ180" s="114">
        <v>11.340206185567011</v>
      </c>
    </row>
    <row r="181" spans="1:36" x14ac:dyDescent="0.25">
      <c r="A181" s="103" t="s">
        <v>1155</v>
      </c>
      <c r="B181" s="104">
        <v>21.2</v>
      </c>
      <c r="C181" s="115">
        <f>SUMIF(Ukraine!$B$5:$B$356,'Ukraine INN'!$B181,Ukraine!$Z$5:$Z$356)</f>
        <v>184</v>
      </c>
      <c r="D181" s="107">
        <f t="shared" ca="1" si="35"/>
        <v>47.727272727272727</v>
      </c>
      <c r="E181" s="107">
        <f t="shared" ca="1" si="36"/>
        <v>36.363636363636367</v>
      </c>
      <c r="F181" s="107">
        <f t="shared" ca="1" si="37"/>
        <v>18.181818181818183</v>
      </c>
      <c r="G181" s="107">
        <f t="shared" ca="1" si="38"/>
        <v>34.090909090909086</v>
      </c>
      <c r="H181" s="115">
        <f>SUMIF(Ukraine!$B$5:$B$356,'Ukraine INN'!$B181,Ukraine!$AR$5:$AR$356)</f>
        <v>168</v>
      </c>
      <c r="I181" s="107">
        <f t="shared" ca="1" si="39"/>
        <v>65.909090909090907</v>
      </c>
      <c r="J181" s="107">
        <f t="shared" ca="1" si="40"/>
        <v>50</v>
      </c>
      <c r="K181" s="107">
        <f t="shared" ca="1" si="41"/>
        <v>45.454545454545453</v>
      </c>
      <c r="L181" s="107">
        <f t="shared" ca="1" si="42"/>
        <v>45.454545454545453</v>
      </c>
      <c r="M181" s="107"/>
      <c r="N181" s="116">
        <f t="shared" ca="1" si="43"/>
        <v>87.818181818181827</v>
      </c>
      <c r="O181" s="116">
        <f t="shared" ca="1" si="44"/>
        <v>66.909090909090907</v>
      </c>
      <c r="P181" s="116">
        <f t="shared" ca="1" si="45"/>
        <v>33.454545454545453</v>
      </c>
      <c r="Q181" s="116">
        <f t="shared" ca="1" si="46"/>
        <v>62.72727272727272</v>
      </c>
      <c r="R181" s="116">
        <f t="shared" ca="1" si="47"/>
        <v>110.72727272727272</v>
      </c>
      <c r="S181" s="116">
        <f t="shared" ca="1" si="48"/>
        <v>84</v>
      </c>
      <c r="T181" s="116">
        <f t="shared" ca="1" si="49"/>
        <v>76.36363636363636</v>
      </c>
      <c r="U181" s="116">
        <f t="shared" ca="1" si="50"/>
        <v>76.36363636363636</v>
      </c>
      <c r="W181" s="109" t="s">
        <v>1158</v>
      </c>
      <c r="X181" s="78" t="s">
        <v>1755</v>
      </c>
      <c r="Y181" s="111">
        <v>7.234726688102894</v>
      </c>
      <c r="Z181" s="111">
        <v>9.6463022508038581</v>
      </c>
      <c r="AA181" s="111">
        <v>3.3762057877813509</v>
      </c>
      <c r="AB181" s="111">
        <v>6.9131832797427659</v>
      </c>
      <c r="AE181" s="112" t="s">
        <v>1756</v>
      </c>
      <c r="AF181" s="119" t="s">
        <v>1757</v>
      </c>
      <c r="AG181" s="114">
        <v>4.5801526717557248</v>
      </c>
      <c r="AH181" s="114">
        <v>15.267175572519085</v>
      </c>
      <c r="AI181" s="114">
        <v>6.8702290076335881</v>
      </c>
      <c r="AJ181" s="114">
        <v>11.450381679389313</v>
      </c>
    </row>
    <row r="182" spans="1:36" x14ac:dyDescent="0.25">
      <c r="A182" s="103" t="s">
        <v>1155</v>
      </c>
      <c r="B182" s="104">
        <v>21.2</v>
      </c>
      <c r="C182" s="115">
        <f>SUMIF(Ukraine!$B$5:$B$356,'Ukraine INN'!$B182,Ukraine!$Z$5:$Z$356)</f>
        <v>184</v>
      </c>
      <c r="D182" s="107">
        <f t="shared" ca="1" si="35"/>
        <v>47.727272727272727</v>
      </c>
      <c r="E182" s="107">
        <f t="shared" ca="1" si="36"/>
        <v>36.363636363636367</v>
      </c>
      <c r="F182" s="107">
        <f t="shared" ca="1" si="37"/>
        <v>18.181818181818183</v>
      </c>
      <c r="G182" s="107">
        <f t="shared" ca="1" si="38"/>
        <v>34.090909090909086</v>
      </c>
      <c r="H182" s="115">
        <f>SUMIF(Ukraine!$B$5:$B$356,'Ukraine INN'!$B182,Ukraine!$AR$5:$AR$356)</f>
        <v>168</v>
      </c>
      <c r="I182" s="107">
        <f t="shared" ca="1" si="39"/>
        <v>65.909090909090907</v>
      </c>
      <c r="J182" s="107">
        <f t="shared" ca="1" si="40"/>
        <v>50</v>
      </c>
      <c r="K182" s="107">
        <f t="shared" ca="1" si="41"/>
        <v>45.454545454545453</v>
      </c>
      <c r="L182" s="107">
        <f t="shared" ca="1" si="42"/>
        <v>45.454545454545453</v>
      </c>
      <c r="M182" s="107"/>
      <c r="N182" s="116">
        <f t="shared" ca="1" si="43"/>
        <v>87.818181818181827</v>
      </c>
      <c r="O182" s="116">
        <f t="shared" ca="1" si="44"/>
        <v>66.909090909090907</v>
      </c>
      <c r="P182" s="116">
        <f t="shared" ca="1" si="45"/>
        <v>33.454545454545453</v>
      </c>
      <c r="Q182" s="116">
        <f t="shared" ca="1" si="46"/>
        <v>62.72727272727272</v>
      </c>
      <c r="R182" s="116">
        <f t="shared" ca="1" si="47"/>
        <v>110.72727272727272</v>
      </c>
      <c r="S182" s="116">
        <f t="shared" ca="1" si="48"/>
        <v>84</v>
      </c>
      <c r="T182" s="116">
        <f t="shared" ca="1" si="49"/>
        <v>76.36363636363636</v>
      </c>
      <c r="U182" s="116">
        <f t="shared" ca="1" si="50"/>
        <v>76.36363636363636</v>
      </c>
      <c r="W182" s="109" t="s">
        <v>1756</v>
      </c>
      <c r="X182" s="78" t="s">
        <v>1757</v>
      </c>
      <c r="Y182" s="111">
        <v>8.2706766917293226</v>
      </c>
      <c r="Z182" s="111">
        <v>9.7744360902255636</v>
      </c>
      <c r="AA182" s="111">
        <v>3.7593984962406015</v>
      </c>
      <c r="AB182" s="111">
        <v>9.7744360902255636</v>
      </c>
      <c r="AE182" s="112" t="s">
        <v>1758</v>
      </c>
      <c r="AF182" s="119" t="s">
        <v>1759</v>
      </c>
      <c r="AG182" s="114">
        <v>10.144927536231885</v>
      </c>
      <c r="AH182" s="114">
        <v>10.144927536231885</v>
      </c>
      <c r="AI182" s="114">
        <v>8.695652173913043</v>
      </c>
      <c r="AJ182" s="114">
        <v>10.869565217391305</v>
      </c>
    </row>
    <row r="183" spans="1:36" x14ac:dyDescent="0.25">
      <c r="A183" s="103" t="s">
        <v>1760</v>
      </c>
      <c r="B183" s="104" t="s">
        <v>1761</v>
      </c>
      <c r="C183" s="115">
        <f>SUMIF(Ukraine!$B$5:$B$356,'Ukraine INN'!$B183,Ukraine!$Z$5:$Z$356)</f>
        <v>0</v>
      </c>
      <c r="D183" s="107">
        <f t="shared" ca="1" si="35"/>
        <v>0</v>
      </c>
      <c r="E183" s="107">
        <f t="shared" ca="1" si="36"/>
        <v>0</v>
      </c>
      <c r="F183" s="107">
        <f t="shared" ca="1" si="37"/>
        <v>0</v>
      </c>
      <c r="G183" s="107">
        <f t="shared" ca="1" si="38"/>
        <v>0</v>
      </c>
      <c r="H183" s="115">
        <f>SUMIF(Ukraine!$B$5:$B$356,'Ukraine INN'!$B183,Ukraine!$AR$5:$AR$356)</f>
        <v>0</v>
      </c>
      <c r="I183" s="107">
        <f t="shared" ca="1" si="39"/>
        <v>0</v>
      </c>
      <c r="J183" s="107">
        <f t="shared" ca="1" si="40"/>
        <v>0</v>
      </c>
      <c r="K183" s="107">
        <f t="shared" ca="1" si="41"/>
        <v>0</v>
      </c>
      <c r="L183" s="107">
        <f t="shared" ca="1" si="42"/>
        <v>0</v>
      </c>
      <c r="M183" s="107"/>
      <c r="N183" s="116">
        <f t="shared" ca="1" si="43"/>
        <v>0</v>
      </c>
      <c r="O183" s="116">
        <f t="shared" ca="1" si="44"/>
        <v>0</v>
      </c>
      <c r="P183" s="116">
        <f t="shared" ca="1" si="45"/>
        <v>0</v>
      </c>
      <c r="Q183" s="116">
        <f t="shared" ca="1" si="46"/>
        <v>0</v>
      </c>
      <c r="R183" s="116">
        <f t="shared" ca="1" si="47"/>
        <v>0</v>
      </c>
      <c r="S183" s="116">
        <f t="shared" ca="1" si="48"/>
        <v>0</v>
      </c>
      <c r="T183" s="116">
        <f t="shared" ca="1" si="49"/>
        <v>0</v>
      </c>
      <c r="U183" s="116">
        <f t="shared" ca="1" si="50"/>
        <v>0</v>
      </c>
      <c r="W183" s="109" t="s">
        <v>1758</v>
      </c>
      <c r="X183" s="78" t="s">
        <v>1759</v>
      </c>
      <c r="Y183" s="111">
        <v>7.1428571428571423</v>
      </c>
      <c r="Z183" s="111">
        <v>10.317460317460316</v>
      </c>
      <c r="AA183" s="118" t="s">
        <v>1486</v>
      </c>
      <c r="AB183" s="111">
        <v>5.5555555555555554</v>
      </c>
      <c r="AE183" s="112" t="s">
        <v>1762</v>
      </c>
      <c r="AF183" s="119" t="s">
        <v>1763</v>
      </c>
      <c r="AG183" s="114">
        <v>4.7337278106508878</v>
      </c>
      <c r="AH183" s="114">
        <v>11.834319526627219</v>
      </c>
      <c r="AI183" s="120">
        <v>9.4674556213017755</v>
      </c>
      <c r="AJ183" s="114">
        <v>10.650887573964498</v>
      </c>
    </row>
    <row r="184" spans="1:36" x14ac:dyDescent="0.25">
      <c r="A184" s="103" t="s">
        <v>1156</v>
      </c>
      <c r="B184" s="104">
        <v>22</v>
      </c>
      <c r="C184" s="115">
        <f>SUMIF(Ukraine!$B$5:$B$356,'Ukraine INN'!$B184,Ukraine!$Z$5:$Z$356)</f>
        <v>2009</v>
      </c>
      <c r="D184" s="107">
        <f t="shared" ca="1" si="35"/>
        <v>7.355021216407355</v>
      </c>
      <c r="E184" s="107">
        <f t="shared" ca="1" si="36"/>
        <v>9.4766619519094757</v>
      </c>
      <c r="F184" s="107">
        <f t="shared" ca="1" si="37"/>
        <v>3.8189533239038189</v>
      </c>
      <c r="G184" s="107">
        <f t="shared" ca="1" si="38"/>
        <v>7.4964639321074955</v>
      </c>
      <c r="H184" s="115">
        <f>SUMIF(Ukraine!$B$5:$B$356,'Ukraine INN'!$B184,Ukraine!$AR$5:$AR$356)</f>
        <v>1876</v>
      </c>
      <c r="I184" s="107">
        <f t="shared" ca="1" si="39"/>
        <v>7.4468085106382977</v>
      </c>
      <c r="J184" s="107">
        <f t="shared" ca="1" si="40"/>
        <v>12.462006079027356</v>
      </c>
      <c r="K184" s="107">
        <f t="shared" ca="1" si="41"/>
        <v>8.0547112462006076</v>
      </c>
      <c r="L184" s="107">
        <f t="shared" ca="1" si="42"/>
        <v>11.854103343465045</v>
      </c>
      <c r="M184" s="107"/>
      <c r="N184" s="116">
        <f t="shared" ca="1" si="43"/>
        <v>147.76237623762376</v>
      </c>
      <c r="O184" s="116">
        <f t="shared" ca="1" si="44"/>
        <v>190.38613861386139</v>
      </c>
      <c r="P184" s="116">
        <f t="shared" ca="1" si="45"/>
        <v>76.722772277227719</v>
      </c>
      <c r="Q184" s="116">
        <f t="shared" ca="1" si="46"/>
        <v>150.60396039603958</v>
      </c>
      <c r="R184" s="116">
        <f t="shared" ca="1" si="47"/>
        <v>139.70212765957447</v>
      </c>
      <c r="S184" s="116">
        <f t="shared" ca="1" si="48"/>
        <v>233.78723404255319</v>
      </c>
      <c r="T184" s="116">
        <f t="shared" ca="1" si="49"/>
        <v>151.10638297872339</v>
      </c>
      <c r="U184" s="116">
        <f t="shared" ca="1" si="50"/>
        <v>222.38297872340422</v>
      </c>
      <c r="W184" s="109" t="s">
        <v>1762</v>
      </c>
      <c r="X184" s="78" t="s">
        <v>1763</v>
      </c>
      <c r="Y184" s="111">
        <v>5.1546391752577314</v>
      </c>
      <c r="Z184" s="111">
        <v>7.216494845360824</v>
      </c>
      <c r="AA184" s="111">
        <v>2.5773195876288657</v>
      </c>
      <c r="AB184" s="111">
        <v>5.6701030927835054</v>
      </c>
      <c r="AE184" s="112" t="s">
        <v>1764</v>
      </c>
      <c r="AF184" s="119" t="s">
        <v>1765</v>
      </c>
      <c r="AG184" s="114">
        <v>11.111111111111111</v>
      </c>
      <c r="AH184" s="114">
        <v>15.972222222222221</v>
      </c>
      <c r="AI184" s="114">
        <v>7.6388888888888893</v>
      </c>
      <c r="AJ184" s="114">
        <v>12.5</v>
      </c>
    </row>
    <row r="185" spans="1:36" x14ac:dyDescent="0.25">
      <c r="A185" s="103" t="s">
        <v>1157</v>
      </c>
      <c r="B185" s="104">
        <v>22.1</v>
      </c>
      <c r="C185" s="115">
        <f>SUMIF(Ukraine!$B$5:$B$356,'Ukraine INN'!$B185,Ukraine!$Z$5:$Z$356)</f>
        <v>204</v>
      </c>
      <c r="D185" s="107">
        <f t="shared" ca="1" si="35"/>
        <v>8.235294117647058</v>
      </c>
      <c r="E185" s="107">
        <f t="shared" ca="1" si="36"/>
        <v>8.235294117647058</v>
      </c>
      <c r="F185" s="107">
        <f t="shared" ca="1" si="37"/>
        <v>7.0588235294117645</v>
      </c>
      <c r="G185" s="107">
        <f t="shared" ca="1" si="38"/>
        <v>11.76470588235294</v>
      </c>
      <c r="H185" s="115">
        <f>SUMIF(Ukraine!$B$5:$B$356,'Ukraine INN'!$B185,Ukraine!$AR$5:$AR$356)</f>
        <v>203</v>
      </c>
      <c r="I185" s="107">
        <f t="shared" ca="1" si="39"/>
        <v>6.5789473684210522</v>
      </c>
      <c r="J185" s="107">
        <f t="shared" ca="1" si="40"/>
        <v>6.5789473684210522</v>
      </c>
      <c r="K185" s="107">
        <f t="shared" ca="1" si="41"/>
        <v>6.5789473684210522</v>
      </c>
      <c r="L185" s="107">
        <f t="shared" ca="1" si="42"/>
        <v>15.789473684210526</v>
      </c>
      <c r="M185" s="107"/>
      <c r="N185" s="116">
        <f t="shared" ca="1" si="43"/>
        <v>16.799999999999997</v>
      </c>
      <c r="O185" s="116">
        <f t="shared" ca="1" si="44"/>
        <v>16.799999999999997</v>
      </c>
      <c r="P185" s="116">
        <f t="shared" ca="1" si="45"/>
        <v>14.4</v>
      </c>
      <c r="Q185" s="116">
        <f t="shared" ca="1" si="46"/>
        <v>23.999999999999996</v>
      </c>
      <c r="R185" s="116">
        <f t="shared" ca="1" si="47"/>
        <v>13.355263157894736</v>
      </c>
      <c r="S185" s="116">
        <f t="shared" ca="1" si="48"/>
        <v>13.355263157894736</v>
      </c>
      <c r="T185" s="116">
        <f t="shared" ca="1" si="49"/>
        <v>13.355263157894736</v>
      </c>
      <c r="U185" s="116">
        <f t="shared" ca="1" si="50"/>
        <v>32.05263157894737</v>
      </c>
      <c r="W185" s="109" t="s">
        <v>1764</v>
      </c>
      <c r="X185" s="78" t="s">
        <v>1765</v>
      </c>
      <c r="Y185" s="111">
        <v>8.8757396449704142</v>
      </c>
      <c r="Z185" s="111">
        <v>11.834319526627219</v>
      </c>
      <c r="AA185" s="111">
        <v>6.5088757396449708</v>
      </c>
      <c r="AB185" s="111">
        <v>7.1005917159763312</v>
      </c>
      <c r="AE185" s="112" t="s">
        <v>1159</v>
      </c>
      <c r="AF185" s="119" t="s">
        <v>1766</v>
      </c>
      <c r="AG185" s="114">
        <v>5.4644808743169397</v>
      </c>
      <c r="AH185" s="114">
        <v>8.8524590163934427</v>
      </c>
      <c r="AI185" s="114">
        <v>7.3224043715846996</v>
      </c>
      <c r="AJ185" s="114">
        <v>11.366120218579235</v>
      </c>
    </row>
    <row r="186" spans="1:36" x14ac:dyDescent="0.25">
      <c r="A186" s="103" t="s">
        <v>1751</v>
      </c>
      <c r="B186" s="104">
        <v>22.11</v>
      </c>
      <c r="C186" s="115">
        <f>SUMIF(Ukraine!$B$5:$B$356,'Ukraine INN'!$B186,Ukraine!$Z$5:$Z$356)</f>
        <v>0</v>
      </c>
      <c r="D186" s="107">
        <f t="shared" ca="1" si="35"/>
        <v>16.666666666666664</v>
      </c>
      <c r="E186" s="107">
        <f t="shared" ca="1" si="36"/>
        <v>25</v>
      </c>
      <c r="F186" s="107">
        <f t="shared" ca="1" si="37"/>
        <v>16.666666666666664</v>
      </c>
      <c r="G186" s="107">
        <f t="shared" ca="1" si="38"/>
        <v>25</v>
      </c>
      <c r="H186" s="115">
        <f>SUMIF(Ukraine!$B$5:$B$356,'Ukraine INN'!$B186,Ukraine!$AR$5:$AR$356)</f>
        <v>0</v>
      </c>
      <c r="I186" s="107">
        <f t="shared" ca="1" si="39"/>
        <v>14.285714285714285</v>
      </c>
      <c r="J186" s="107">
        <f t="shared" ca="1" si="40"/>
        <v>14.285714285714285</v>
      </c>
      <c r="K186" s="107">
        <f t="shared" ca="1" si="41"/>
        <v>14.285714285714285</v>
      </c>
      <c r="L186" s="107">
        <f t="shared" ca="1" si="42"/>
        <v>28.571428571428569</v>
      </c>
      <c r="M186" s="107"/>
      <c r="N186" s="116">
        <f t="shared" ca="1" si="43"/>
        <v>0</v>
      </c>
      <c r="O186" s="116">
        <f t="shared" ca="1" si="44"/>
        <v>0</v>
      </c>
      <c r="P186" s="116">
        <f t="shared" ca="1" si="45"/>
        <v>0</v>
      </c>
      <c r="Q186" s="116">
        <f t="shared" ca="1" si="46"/>
        <v>0</v>
      </c>
      <c r="R186" s="116">
        <f t="shared" ca="1" si="47"/>
        <v>0</v>
      </c>
      <c r="S186" s="116">
        <f t="shared" ca="1" si="48"/>
        <v>0</v>
      </c>
      <c r="T186" s="116">
        <f t="shared" ca="1" si="49"/>
        <v>0</v>
      </c>
      <c r="U186" s="116">
        <f t="shared" ca="1" si="50"/>
        <v>0</v>
      </c>
      <c r="W186" s="109" t="s">
        <v>1159</v>
      </c>
      <c r="X186" s="78">
        <v>23</v>
      </c>
      <c r="Y186" s="111">
        <v>5.3571428571428568</v>
      </c>
      <c r="Z186" s="111">
        <v>7.242063492063493</v>
      </c>
      <c r="AA186" s="111">
        <v>3.8690476190476191</v>
      </c>
      <c r="AB186" s="111">
        <v>4.7619047619047619</v>
      </c>
      <c r="AE186" s="112" t="s">
        <v>1160</v>
      </c>
      <c r="AF186" s="119" t="s">
        <v>1767</v>
      </c>
      <c r="AG186" s="114">
        <v>13.333333333333334</v>
      </c>
      <c r="AH186" s="114">
        <v>12.222222222222221</v>
      </c>
      <c r="AI186" s="114">
        <v>8.8888888888888893</v>
      </c>
      <c r="AJ186" s="114">
        <v>14.444444444444443</v>
      </c>
    </row>
    <row r="187" spans="1:36" x14ac:dyDescent="0.25">
      <c r="A187" s="103" t="s">
        <v>1753</v>
      </c>
      <c r="B187" s="104">
        <v>22.19</v>
      </c>
      <c r="C187" s="115">
        <f>SUMIF(Ukraine!$B$5:$B$356,'Ukraine INN'!$B187,Ukraine!$Z$5:$Z$356)</f>
        <v>0</v>
      </c>
      <c r="D187" s="107">
        <f t="shared" ca="1" si="35"/>
        <v>6.8493150684931505</v>
      </c>
      <c r="E187" s="107">
        <f t="shared" ca="1" si="36"/>
        <v>5.4794520547945202</v>
      </c>
      <c r="F187" s="107">
        <f t="shared" ca="1" si="37"/>
        <v>5.4794520547945202</v>
      </c>
      <c r="G187" s="107">
        <f t="shared" ca="1" si="38"/>
        <v>9.5890410958904102</v>
      </c>
      <c r="H187" s="115">
        <f>SUMIF(Ukraine!$B$5:$B$356,'Ukraine INN'!$B187,Ukraine!$AR$5:$AR$356)</f>
        <v>0</v>
      </c>
      <c r="I187" s="107">
        <f t="shared" ca="1" si="39"/>
        <v>5.7971014492753623</v>
      </c>
      <c r="J187" s="107">
        <f t="shared" ca="1" si="40"/>
        <v>5.7971014492753623</v>
      </c>
      <c r="K187" s="107">
        <f t="shared" ca="1" si="41"/>
        <v>5.7971014492753623</v>
      </c>
      <c r="L187" s="107">
        <f t="shared" ca="1" si="42"/>
        <v>14.492753623188406</v>
      </c>
      <c r="M187" s="107"/>
      <c r="N187" s="116">
        <f t="shared" ca="1" si="43"/>
        <v>0</v>
      </c>
      <c r="O187" s="116">
        <f t="shared" ca="1" si="44"/>
        <v>0</v>
      </c>
      <c r="P187" s="116">
        <f t="shared" ca="1" si="45"/>
        <v>0</v>
      </c>
      <c r="Q187" s="116">
        <f t="shared" ca="1" si="46"/>
        <v>0</v>
      </c>
      <c r="R187" s="116">
        <f t="shared" ca="1" si="47"/>
        <v>0</v>
      </c>
      <c r="S187" s="116">
        <f t="shared" ca="1" si="48"/>
        <v>0</v>
      </c>
      <c r="T187" s="116">
        <f t="shared" ca="1" si="49"/>
        <v>0</v>
      </c>
      <c r="U187" s="116">
        <f t="shared" ca="1" si="50"/>
        <v>0</v>
      </c>
      <c r="W187" s="109" t="s">
        <v>1160</v>
      </c>
      <c r="X187" s="78" t="s">
        <v>1767</v>
      </c>
      <c r="Y187" s="111">
        <v>5.7692307692307692</v>
      </c>
      <c r="Z187" s="111">
        <v>12.5</v>
      </c>
      <c r="AA187" s="111">
        <v>2.8846153846153846</v>
      </c>
      <c r="AB187" s="111">
        <v>6.7307692307692308</v>
      </c>
      <c r="AE187" s="112" t="s">
        <v>1768</v>
      </c>
      <c r="AF187" s="119" t="s">
        <v>1769</v>
      </c>
      <c r="AG187" s="120" t="s">
        <v>1486</v>
      </c>
      <c r="AH187" s="120" t="s">
        <v>1486</v>
      </c>
      <c r="AI187" s="120" t="s">
        <v>1486</v>
      </c>
      <c r="AJ187" s="120" t="s">
        <v>1486</v>
      </c>
    </row>
    <row r="188" spans="1:36" x14ac:dyDescent="0.25">
      <c r="A188" s="103" t="s">
        <v>1158</v>
      </c>
      <c r="B188" s="104">
        <v>22.2</v>
      </c>
      <c r="C188" s="115">
        <f>SUMIF(Ukraine!$B$5:$B$356,'Ukraine INN'!$B188,Ukraine!$Z$5:$Z$356)</f>
        <v>1805</v>
      </c>
      <c r="D188" s="107">
        <f t="shared" ca="1" si="35"/>
        <v>7.234726688102894</v>
      </c>
      <c r="E188" s="107">
        <f t="shared" ca="1" si="36"/>
        <v>9.6463022508038581</v>
      </c>
      <c r="F188" s="107">
        <f t="shared" ca="1" si="37"/>
        <v>3.3762057877813509</v>
      </c>
      <c r="G188" s="107">
        <f t="shared" ca="1" si="38"/>
        <v>6.9131832797427659</v>
      </c>
      <c r="H188" s="115">
        <f>SUMIF(Ukraine!$B$5:$B$356,'Ukraine INN'!$B188,Ukraine!$AR$5:$AR$356)</f>
        <v>1673</v>
      </c>
      <c r="I188" s="107">
        <f t="shared" ca="1" si="39"/>
        <v>7.5601374570446733</v>
      </c>
      <c r="J188" s="107">
        <f t="shared" ca="1" si="40"/>
        <v>13.23024054982818</v>
      </c>
      <c r="K188" s="107">
        <f t="shared" ca="1" si="41"/>
        <v>8.2474226804123703</v>
      </c>
      <c r="L188" s="107">
        <f t="shared" ca="1" si="42"/>
        <v>11.340206185567011</v>
      </c>
      <c r="M188" s="107"/>
      <c r="N188" s="116">
        <f t="shared" ca="1" si="43"/>
        <v>130.58681672025725</v>
      </c>
      <c r="O188" s="116">
        <f t="shared" ca="1" si="44"/>
        <v>174.11575562700963</v>
      </c>
      <c r="P188" s="116">
        <f t="shared" ca="1" si="45"/>
        <v>60.940514469453383</v>
      </c>
      <c r="Q188" s="116">
        <f t="shared" ca="1" si="46"/>
        <v>124.78295819935691</v>
      </c>
      <c r="R188" s="116">
        <f t="shared" ca="1" si="47"/>
        <v>126.48109965635739</v>
      </c>
      <c r="S188" s="116">
        <f t="shared" ca="1" si="48"/>
        <v>221.34192439862542</v>
      </c>
      <c r="T188" s="116">
        <f t="shared" ca="1" si="49"/>
        <v>137.97938144329893</v>
      </c>
      <c r="U188" s="116">
        <f t="shared" ca="1" si="50"/>
        <v>189.72164948453607</v>
      </c>
      <c r="W188" s="109" t="s">
        <v>1768</v>
      </c>
      <c r="X188" s="78" t="s">
        <v>1769</v>
      </c>
      <c r="Y188" s="118" t="s">
        <v>1486</v>
      </c>
      <c r="Z188" s="118" t="s">
        <v>1486</v>
      </c>
      <c r="AA188" s="118" t="s">
        <v>1486</v>
      </c>
      <c r="AB188" s="118" t="s">
        <v>1486</v>
      </c>
      <c r="AE188" s="112" t="s">
        <v>1770</v>
      </c>
      <c r="AF188" s="119" t="s">
        <v>1771</v>
      </c>
      <c r="AG188" s="120">
        <v>13.461538461538462</v>
      </c>
      <c r="AH188" s="120">
        <v>13.461538461538462</v>
      </c>
      <c r="AI188" s="120">
        <v>7.6923076923076925</v>
      </c>
      <c r="AJ188" s="120">
        <v>13.461538461538462</v>
      </c>
    </row>
    <row r="189" spans="1:36" x14ac:dyDescent="0.25">
      <c r="A189" s="103" t="s">
        <v>1756</v>
      </c>
      <c r="B189" s="104">
        <v>22.21</v>
      </c>
      <c r="C189" s="115">
        <f>SUMIF(Ukraine!$B$5:$B$356,'Ukraine INN'!$B189,Ukraine!$Z$5:$Z$356)</f>
        <v>0</v>
      </c>
      <c r="D189" s="107">
        <f t="shared" ca="1" si="35"/>
        <v>8.2706766917293226</v>
      </c>
      <c r="E189" s="107">
        <f t="shared" ca="1" si="36"/>
        <v>9.7744360902255636</v>
      </c>
      <c r="F189" s="107">
        <f t="shared" ca="1" si="37"/>
        <v>3.7593984962406015</v>
      </c>
      <c r="G189" s="107">
        <f t="shared" ca="1" si="38"/>
        <v>9.7744360902255636</v>
      </c>
      <c r="H189" s="115">
        <f>SUMIF(Ukraine!$B$5:$B$356,'Ukraine INN'!$B189,Ukraine!$AR$5:$AR$356)</f>
        <v>0</v>
      </c>
      <c r="I189" s="107">
        <f t="shared" ca="1" si="39"/>
        <v>4.5801526717557248</v>
      </c>
      <c r="J189" s="107">
        <f t="shared" ca="1" si="40"/>
        <v>15.267175572519085</v>
      </c>
      <c r="K189" s="107">
        <f t="shared" ca="1" si="41"/>
        <v>6.8702290076335881</v>
      </c>
      <c r="L189" s="107">
        <f t="shared" ca="1" si="42"/>
        <v>11.450381679389313</v>
      </c>
      <c r="M189" s="107"/>
      <c r="N189" s="116">
        <f t="shared" ca="1" si="43"/>
        <v>0</v>
      </c>
      <c r="O189" s="116">
        <f t="shared" ca="1" si="44"/>
        <v>0</v>
      </c>
      <c r="P189" s="116">
        <f t="shared" ca="1" si="45"/>
        <v>0</v>
      </c>
      <c r="Q189" s="116">
        <f t="shared" ca="1" si="46"/>
        <v>0</v>
      </c>
      <c r="R189" s="116">
        <f t="shared" ca="1" si="47"/>
        <v>0</v>
      </c>
      <c r="S189" s="116">
        <f t="shared" ca="1" si="48"/>
        <v>0</v>
      </c>
      <c r="T189" s="116">
        <f t="shared" ca="1" si="49"/>
        <v>0</v>
      </c>
      <c r="U189" s="116">
        <f t="shared" ca="1" si="50"/>
        <v>0</v>
      </c>
      <c r="W189" s="109" t="s">
        <v>1770</v>
      </c>
      <c r="X189" s="78" t="s">
        <v>1771</v>
      </c>
      <c r="Y189" s="111">
        <v>7.9365079365079358</v>
      </c>
      <c r="Z189" s="111">
        <v>11.111111111111111</v>
      </c>
      <c r="AA189" s="111">
        <v>3.1746031746031744</v>
      </c>
      <c r="AB189" s="111">
        <v>4.7619047619047619</v>
      </c>
      <c r="AE189" s="112" t="s">
        <v>1772</v>
      </c>
      <c r="AF189" s="119" t="s">
        <v>1773</v>
      </c>
      <c r="AG189" s="114">
        <v>5.8823529411764701</v>
      </c>
      <c r="AH189" s="114">
        <v>11.76470588235294</v>
      </c>
      <c r="AI189" s="114">
        <v>11.76470588235294</v>
      </c>
      <c r="AJ189" s="114">
        <v>17.647058823529413</v>
      </c>
    </row>
    <row r="190" spans="1:36" x14ac:dyDescent="0.25">
      <c r="A190" s="103" t="s">
        <v>1758</v>
      </c>
      <c r="B190" s="104">
        <v>22.22</v>
      </c>
      <c r="C190" s="115">
        <f>SUMIF(Ukraine!$B$5:$B$356,'Ukraine INN'!$B190,Ukraine!$Z$5:$Z$356)</f>
        <v>0</v>
      </c>
      <c r="D190" s="107">
        <f t="shared" ca="1" si="35"/>
        <v>7.1428571428571423</v>
      </c>
      <c r="E190" s="107">
        <f t="shared" ca="1" si="36"/>
        <v>10.317460317460316</v>
      </c>
      <c r="F190" s="107">
        <f t="shared" ca="1" si="37"/>
        <v>0</v>
      </c>
      <c r="G190" s="107">
        <f t="shared" ca="1" si="38"/>
        <v>5.5555555555555554</v>
      </c>
      <c r="H190" s="115">
        <f>SUMIF(Ukraine!$B$5:$B$356,'Ukraine INN'!$B190,Ukraine!$AR$5:$AR$356)</f>
        <v>0</v>
      </c>
      <c r="I190" s="107">
        <f t="shared" ca="1" si="39"/>
        <v>10.144927536231885</v>
      </c>
      <c r="J190" s="107">
        <f t="shared" ca="1" si="40"/>
        <v>10.144927536231885</v>
      </c>
      <c r="K190" s="107">
        <f t="shared" ca="1" si="41"/>
        <v>8.695652173913043</v>
      </c>
      <c r="L190" s="107">
        <f t="shared" ca="1" si="42"/>
        <v>10.869565217391305</v>
      </c>
      <c r="M190" s="107"/>
      <c r="N190" s="116">
        <f t="shared" ca="1" si="43"/>
        <v>0</v>
      </c>
      <c r="O190" s="116">
        <f t="shared" ca="1" si="44"/>
        <v>0</v>
      </c>
      <c r="P190" s="116">
        <f t="shared" ca="1" si="45"/>
        <v>0</v>
      </c>
      <c r="Q190" s="116">
        <f t="shared" ca="1" si="46"/>
        <v>0</v>
      </c>
      <c r="R190" s="116">
        <f t="shared" ca="1" si="47"/>
        <v>0</v>
      </c>
      <c r="S190" s="116">
        <f t="shared" ca="1" si="48"/>
        <v>0</v>
      </c>
      <c r="T190" s="116">
        <f t="shared" ca="1" si="49"/>
        <v>0</v>
      </c>
      <c r="U190" s="116">
        <f t="shared" ca="1" si="50"/>
        <v>0</v>
      </c>
      <c r="W190" s="109" t="s">
        <v>1772</v>
      </c>
      <c r="X190" s="78" t="s">
        <v>1773</v>
      </c>
      <c r="Y190" s="111">
        <v>5.2631578947368416</v>
      </c>
      <c r="Z190" s="111">
        <v>31.578947368421051</v>
      </c>
      <c r="AA190" s="111">
        <v>5.2631578947368416</v>
      </c>
      <c r="AB190" s="111">
        <v>15.789473684210526</v>
      </c>
      <c r="AE190" s="112" t="s">
        <v>1774</v>
      </c>
      <c r="AF190" s="119" t="s">
        <v>1775</v>
      </c>
      <c r="AG190" s="114">
        <v>20</v>
      </c>
      <c r="AH190" s="114">
        <v>20</v>
      </c>
      <c r="AI190" s="114">
        <v>40</v>
      </c>
      <c r="AJ190" s="114">
        <v>40</v>
      </c>
    </row>
    <row r="191" spans="1:36" x14ac:dyDescent="0.25">
      <c r="A191" s="103" t="s">
        <v>1762</v>
      </c>
      <c r="B191" s="104">
        <v>22.23</v>
      </c>
      <c r="C191" s="115">
        <f>SUMIF(Ukraine!$B$5:$B$356,'Ukraine INN'!$B191,Ukraine!$Z$5:$Z$356)</f>
        <v>0</v>
      </c>
      <c r="D191" s="107">
        <f t="shared" ca="1" si="35"/>
        <v>5.1546391752577314</v>
      </c>
      <c r="E191" s="107">
        <f t="shared" ca="1" si="36"/>
        <v>7.216494845360824</v>
      </c>
      <c r="F191" s="107">
        <f t="shared" ca="1" si="37"/>
        <v>2.5773195876288657</v>
      </c>
      <c r="G191" s="107">
        <f t="shared" ca="1" si="38"/>
        <v>5.6701030927835054</v>
      </c>
      <c r="H191" s="115">
        <f>SUMIF(Ukraine!$B$5:$B$356,'Ukraine INN'!$B191,Ukraine!$AR$5:$AR$356)</f>
        <v>0</v>
      </c>
      <c r="I191" s="107">
        <f t="shared" ca="1" si="39"/>
        <v>4.7337278106508878</v>
      </c>
      <c r="J191" s="107">
        <f t="shared" ca="1" si="40"/>
        <v>11.834319526627219</v>
      </c>
      <c r="K191" s="107">
        <f t="shared" ca="1" si="41"/>
        <v>9.4674556213017755</v>
      </c>
      <c r="L191" s="107">
        <f t="shared" ca="1" si="42"/>
        <v>10.650887573964498</v>
      </c>
      <c r="M191" s="107"/>
      <c r="N191" s="116">
        <f t="shared" ca="1" si="43"/>
        <v>0</v>
      </c>
      <c r="O191" s="116">
        <f t="shared" ca="1" si="44"/>
        <v>0</v>
      </c>
      <c r="P191" s="116">
        <f t="shared" ca="1" si="45"/>
        <v>0</v>
      </c>
      <c r="Q191" s="116">
        <f t="shared" ca="1" si="46"/>
        <v>0</v>
      </c>
      <c r="R191" s="116">
        <f t="shared" ca="1" si="47"/>
        <v>0</v>
      </c>
      <c r="S191" s="116">
        <f t="shared" ca="1" si="48"/>
        <v>0</v>
      </c>
      <c r="T191" s="116">
        <f t="shared" ca="1" si="49"/>
        <v>0</v>
      </c>
      <c r="U191" s="116">
        <f t="shared" ca="1" si="50"/>
        <v>0</v>
      </c>
      <c r="W191" s="109" t="s">
        <v>1774</v>
      </c>
      <c r="X191" s="78" t="s">
        <v>1775</v>
      </c>
      <c r="Y191" s="118" t="s">
        <v>1486</v>
      </c>
      <c r="Z191" s="118" t="s">
        <v>1486</v>
      </c>
      <c r="AA191" s="118" t="s">
        <v>1486</v>
      </c>
      <c r="AB191" s="111">
        <v>33.333333333333329</v>
      </c>
      <c r="AE191" s="112" t="s">
        <v>1776</v>
      </c>
      <c r="AF191" s="119" t="s">
        <v>1777</v>
      </c>
      <c r="AG191" s="120">
        <v>20</v>
      </c>
      <c r="AH191" s="120">
        <v>6.666666666666667</v>
      </c>
      <c r="AI191" s="120" t="s">
        <v>1486</v>
      </c>
      <c r="AJ191" s="114">
        <v>6.666666666666667</v>
      </c>
    </row>
    <row r="192" spans="1:36" x14ac:dyDescent="0.25">
      <c r="A192" s="103" t="s">
        <v>1764</v>
      </c>
      <c r="B192" s="104">
        <v>22.29</v>
      </c>
      <c r="C192" s="115">
        <f>SUMIF(Ukraine!$B$5:$B$356,'Ukraine INN'!$B192,Ukraine!$Z$5:$Z$356)</f>
        <v>0</v>
      </c>
      <c r="D192" s="107">
        <f t="shared" ca="1" si="35"/>
        <v>8.8757396449704142</v>
      </c>
      <c r="E192" s="107">
        <f t="shared" ca="1" si="36"/>
        <v>11.834319526627219</v>
      </c>
      <c r="F192" s="107">
        <f t="shared" ca="1" si="37"/>
        <v>6.5088757396449708</v>
      </c>
      <c r="G192" s="107">
        <f t="shared" ca="1" si="38"/>
        <v>7.1005917159763312</v>
      </c>
      <c r="H192" s="115">
        <f>SUMIF(Ukraine!$B$5:$B$356,'Ukraine INN'!$B192,Ukraine!$AR$5:$AR$356)</f>
        <v>0</v>
      </c>
      <c r="I192" s="107">
        <f t="shared" ca="1" si="39"/>
        <v>11.111111111111111</v>
      </c>
      <c r="J192" s="107">
        <f t="shared" ca="1" si="40"/>
        <v>15.972222222222221</v>
      </c>
      <c r="K192" s="107">
        <f t="shared" ca="1" si="41"/>
        <v>7.6388888888888893</v>
      </c>
      <c r="L192" s="107">
        <f t="shared" ca="1" si="42"/>
        <v>12.5</v>
      </c>
      <c r="M192" s="107"/>
      <c r="N192" s="116">
        <f t="shared" ca="1" si="43"/>
        <v>0</v>
      </c>
      <c r="O192" s="116">
        <f t="shared" ca="1" si="44"/>
        <v>0</v>
      </c>
      <c r="P192" s="116">
        <f t="shared" ca="1" si="45"/>
        <v>0</v>
      </c>
      <c r="Q192" s="116">
        <f t="shared" ca="1" si="46"/>
        <v>0</v>
      </c>
      <c r="R192" s="116">
        <f t="shared" ca="1" si="47"/>
        <v>0</v>
      </c>
      <c r="S192" s="116">
        <f t="shared" ca="1" si="48"/>
        <v>0</v>
      </c>
      <c r="T192" s="116">
        <f t="shared" ca="1" si="49"/>
        <v>0</v>
      </c>
      <c r="U192" s="116">
        <f t="shared" ca="1" si="50"/>
        <v>0</v>
      </c>
      <c r="W192" s="109" t="s">
        <v>1776</v>
      </c>
      <c r="X192" s="78" t="s">
        <v>1777</v>
      </c>
      <c r="Y192" s="118" t="s">
        <v>1486</v>
      </c>
      <c r="Z192" s="118" t="s">
        <v>1486</v>
      </c>
      <c r="AA192" s="118" t="s">
        <v>1486</v>
      </c>
      <c r="AB192" s="118" t="s">
        <v>1486</v>
      </c>
      <c r="AE192" s="112" t="s">
        <v>1161</v>
      </c>
      <c r="AF192" s="119" t="s">
        <v>1778</v>
      </c>
      <c r="AG192" s="120">
        <v>13.636363636363635</v>
      </c>
      <c r="AH192" s="120">
        <v>13.636363636363635</v>
      </c>
      <c r="AI192" s="120">
        <v>4.5454545454545459</v>
      </c>
      <c r="AJ192" s="120" t="s">
        <v>1486</v>
      </c>
    </row>
    <row r="193" spans="1:36" x14ac:dyDescent="0.25">
      <c r="A193" s="103" t="s">
        <v>1159</v>
      </c>
      <c r="B193" s="104">
        <v>23</v>
      </c>
      <c r="C193" s="115">
        <f>SUMIF(Ukraine!$B$5:$B$356,'Ukraine INN'!$B193,Ukraine!$Z$5:$Z$356)</f>
        <v>2900</v>
      </c>
      <c r="D193" s="107">
        <f t="shared" ca="1" si="35"/>
        <v>5.3571428571428568</v>
      </c>
      <c r="E193" s="107">
        <f t="shared" ca="1" si="36"/>
        <v>7.242063492063493</v>
      </c>
      <c r="F193" s="107">
        <f t="shared" ca="1" si="37"/>
        <v>3.8690476190476191</v>
      </c>
      <c r="G193" s="107">
        <f t="shared" ca="1" si="38"/>
        <v>4.7619047619047619</v>
      </c>
      <c r="H193" s="115">
        <f>SUMIF(Ukraine!$B$5:$B$356,'Ukraine INN'!$B193,Ukraine!$AR$5:$AR$356)</f>
        <v>2531</v>
      </c>
      <c r="I193" s="107">
        <f t="shared" ca="1" si="39"/>
        <v>5.4644808743169397</v>
      </c>
      <c r="J193" s="107">
        <f t="shared" ca="1" si="40"/>
        <v>8.8524590163934427</v>
      </c>
      <c r="K193" s="107">
        <f t="shared" ca="1" si="41"/>
        <v>7.3224043715846996</v>
      </c>
      <c r="L193" s="107">
        <f t="shared" ca="1" si="42"/>
        <v>11.366120218579235</v>
      </c>
      <c r="M193" s="107"/>
      <c r="N193" s="116">
        <f t="shared" ca="1" si="43"/>
        <v>155.35714285714286</v>
      </c>
      <c r="O193" s="116">
        <f t="shared" ca="1" si="44"/>
        <v>210.01984126984129</v>
      </c>
      <c r="P193" s="116">
        <f t="shared" ca="1" si="45"/>
        <v>112.20238095238096</v>
      </c>
      <c r="Q193" s="116">
        <f t="shared" ca="1" si="46"/>
        <v>138.09523809523807</v>
      </c>
      <c r="R193" s="116">
        <f t="shared" ca="1" si="47"/>
        <v>138.30601092896174</v>
      </c>
      <c r="S193" s="116">
        <f t="shared" ca="1" si="48"/>
        <v>224.05573770491802</v>
      </c>
      <c r="T193" s="116">
        <f t="shared" ca="1" si="49"/>
        <v>185.33005464480874</v>
      </c>
      <c r="U193" s="116">
        <f t="shared" ca="1" si="50"/>
        <v>287.67650273224046</v>
      </c>
      <c r="W193" s="109" t="s">
        <v>1161</v>
      </c>
      <c r="X193" s="78" t="s">
        <v>1778</v>
      </c>
      <c r="Y193" s="111">
        <v>14.285714285714285</v>
      </c>
      <c r="Z193" s="111">
        <v>21.428571428571427</v>
      </c>
      <c r="AA193" s="111">
        <v>7.1428571428571423</v>
      </c>
      <c r="AB193" s="118" t="s">
        <v>1486</v>
      </c>
      <c r="AE193" s="112" t="s">
        <v>1161</v>
      </c>
      <c r="AF193" s="119" t="s">
        <v>1779</v>
      </c>
      <c r="AG193" s="114">
        <v>13.636363636363635</v>
      </c>
      <c r="AH193" s="114">
        <v>13.636363636363635</v>
      </c>
      <c r="AI193" s="114">
        <v>4.5454545454545459</v>
      </c>
      <c r="AJ193" s="120" t="s">
        <v>1486</v>
      </c>
    </row>
    <row r="194" spans="1:36" x14ac:dyDescent="0.25">
      <c r="A194" s="103" t="s">
        <v>1160</v>
      </c>
      <c r="B194" s="104">
        <v>23.1</v>
      </c>
      <c r="C194" s="115">
        <f>SUMIF(Ukraine!$B$5:$B$356,'Ukraine INN'!$B194,Ukraine!$Z$5:$Z$356)</f>
        <v>263</v>
      </c>
      <c r="D194" s="107">
        <f t="shared" ca="1" si="35"/>
        <v>5.7692307692307692</v>
      </c>
      <c r="E194" s="107">
        <f t="shared" ca="1" si="36"/>
        <v>12.5</v>
      </c>
      <c r="F194" s="107">
        <f t="shared" ca="1" si="37"/>
        <v>2.8846153846153846</v>
      </c>
      <c r="G194" s="107">
        <f t="shared" ca="1" si="38"/>
        <v>6.7307692307692308</v>
      </c>
      <c r="H194" s="115">
        <f>SUMIF(Ukraine!$B$5:$B$356,'Ukraine INN'!$B194,Ukraine!$AR$5:$AR$356)</f>
        <v>250</v>
      </c>
      <c r="I194" s="107">
        <f t="shared" ca="1" si="39"/>
        <v>13.333333333333334</v>
      </c>
      <c r="J194" s="107">
        <f t="shared" ca="1" si="40"/>
        <v>12.222222222222221</v>
      </c>
      <c r="K194" s="107">
        <f t="shared" ca="1" si="41"/>
        <v>8.8888888888888893</v>
      </c>
      <c r="L194" s="107">
        <f t="shared" ca="1" si="42"/>
        <v>14.444444444444443</v>
      </c>
      <c r="M194" s="107"/>
      <c r="N194" s="116">
        <f t="shared" ca="1" si="43"/>
        <v>15.173076923076922</v>
      </c>
      <c r="O194" s="116">
        <f t="shared" ca="1" si="44"/>
        <v>32.875</v>
      </c>
      <c r="P194" s="116">
        <f t="shared" ca="1" si="45"/>
        <v>7.5865384615384608</v>
      </c>
      <c r="Q194" s="116">
        <f t="shared" ca="1" si="46"/>
        <v>17.701923076923077</v>
      </c>
      <c r="R194" s="116">
        <f t="shared" ca="1" si="47"/>
        <v>33.333333333333336</v>
      </c>
      <c r="S194" s="116">
        <f t="shared" ca="1" si="48"/>
        <v>30.555555555555554</v>
      </c>
      <c r="T194" s="116">
        <f t="shared" ca="1" si="49"/>
        <v>22.222222222222221</v>
      </c>
      <c r="U194" s="116">
        <f t="shared" ca="1" si="50"/>
        <v>36.111111111111107</v>
      </c>
      <c r="W194" s="109" t="s">
        <v>1161</v>
      </c>
      <c r="X194" s="78" t="s">
        <v>1779</v>
      </c>
      <c r="Y194" s="111">
        <v>14.285714285714285</v>
      </c>
      <c r="Z194" s="111">
        <v>21.428571428571427</v>
      </c>
      <c r="AA194" s="111">
        <v>7.1428571428571423</v>
      </c>
      <c r="AB194" s="118" t="s">
        <v>1486</v>
      </c>
      <c r="AE194" s="112" t="s">
        <v>1162</v>
      </c>
      <c r="AF194" s="119" t="s">
        <v>1780</v>
      </c>
      <c r="AG194" s="114">
        <v>1.0695187165775399</v>
      </c>
      <c r="AH194" s="114">
        <v>4.2780748663101598</v>
      </c>
      <c r="AI194" s="114">
        <v>3.2085561497326207</v>
      </c>
      <c r="AJ194" s="120">
        <v>6.4171122994652414</v>
      </c>
    </row>
    <row r="195" spans="1:36" x14ac:dyDescent="0.25">
      <c r="A195" s="103" t="s">
        <v>1768</v>
      </c>
      <c r="B195" s="104">
        <v>23.11</v>
      </c>
      <c r="C195" s="115">
        <f>SUMIF(Ukraine!$B$5:$B$356,'Ukraine INN'!$B195,Ukraine!$Z$5:$Z$356)</f>
        <v>0</v>
      </c>
      <c r="D195" s="107">
        <f t="shared" ca="1" si="35"/>
        <v>0</v>
      </c>
      <c r="E195" s="107">
        <f t="shared" ca="1" si="36"/>
        <v>0</v>
      </c>
      <c r="F195" s="107">
        <f t="shared" ca="1" si="37"/>
        <v>0</v>
      </c>
      <c r="G195" s="107">
        <f t="shared" ca="1" si="38"/>
        <v>0</v>
      </c>
      <c r="H195" s="115">
        <f>SUMIF(Ukraine!$B$5:$B$356,'Ukraine INN'!$B195,Ukraine!$AR$5:$AR$356)</f>
        <v>0</v>
      </c>
      <c r="I195" s="107">
        <f t="shared" ca="1" si="39"/>
        <v>0</v>
      </c>
      <c r="J195" s="107">
        <f t="shared" ca="1" si="40"/>
        <v>0</v>
      </c>
      <c r="K195" s="107">
        <f t="shared" ca="1" si="41"/>
        <v>0</v>
      </c>
      <c r="L195" s="107">
        <f t="shared" ca="1" si="42"/>
        <v>0</v>
      </c>
      <c r="M195" s="107"/>
      <c r="N195" s="116">
        <f t="shared" ca="1" si="43"/>
        <v>0</v>
      </c>
      <c r="O195" s="116">
        <f t="shared" ca="1" si="44"/>
        <v>0</v>
      </c>
      <c r="P195" s="116">
        <f t="shared" ca="1" si="45"/>
        <v>0</v>
      </c>
      <c r="Q195" s="116">
        <f t="shared" ca="1" si="46"/>
        <v>0</v>
      </c>
      <c r="R195" s="116">
        <f t="shared" ca="1" si="47"/>
        <v>0</v>
      </c>
      <c r="S195" s="116">
        <f t="shared" ca="1" si="48"/>
        <v>0</v>
      </c>
      <c r="T195" s="116">
        <f t="shared" ca="1" si="49"/>
        <v>0</v>
      </c>
      <c r="U195" s="116">
        <f t="shared" ca="1" si="50"/>
        <v>0</v>
      </c>
      <c r="W195" s="109" t="s">
        <v>1162</v>
      </c>
      <c r="X195" s="78" t="s">
        <v>1780</v>
      </c>
      <c r="Y195" s="111">
        <v>1.3274336283185841</v>
      </c>
      <c r="Z195" s="111">
        <v>2.2123893805309733</v>
      </c>
      <c r="AA195" s="111">
        <v>2.2123893805309733</v>
      </c>
      <c r="AB195" s="111">
        <v>1.7699115044247788</v>
      </c>
      <c r="AE195" s="112" t="s">
        <v>1781</v>
      </c>
      <c r="AF195" s="119" t="s">
        <v>1782</v>
      </c>
      <c r="AG195" s="114">
        <v>12.5</v>
      </c>
      <c r="AH195" s="114">
        <v>12.5</v>
      </c>
      <c r="AI195" s="120" t="s">
        <v>1486</v>
      </c>
      <c r="AJ195" s="114">
        <v>18.75</v>
      </c>
    </row>
    <row r="196" spans="1:36" x14ac:dyDescent="0.25">
      <c r="A196" s="103" t="s">
        <v>1770</v>
      </c>
      <c r="B196" s="104">
        <v>23.12</v>
      </c>
      <c r="C196" s="115">
        <f>SUMIF(Ukraine!$B$5:$B$356,'Ukraine INN'!$B196,Ukraine!$Z$5:$Z$356)</f>
        <v>0</v>
      </c>
      <c r="D196" s="107">
        <f t="shared" ca="1" si="35"/>
        <v>7.9365079365079358</v>
      </c>
      <c r="E196" s="107">
        <f t="shared" ca="1" si="36"/>
        <v>11.111111111111111</v>
      </c>
      <c r="F196" s="107">
        <f t="shared" ca="1" si="37"/>
        <v>3.1746031746031744</v>
      </c>
      <c r="G196" s="107">
        <f t="shared" ca="1" si="38"/>
        <v>4.7619047619047619</v>
      </c>
      <c r="H196" s="115">
        <f>SUMIF(Ukraine!$B$5:$B$356,'Ukraine INN'!$B196,Ukraine!$AR$5:$AR$356)</f>
        <v>0</v>
      </c>
      <c r="I196" s="107">
        <f t="shared" ca="1" si="39"/>
        <v>13.461538461538462</v>
      </c>
      <c r="J196" s="107">
        <f t="shared" ca="1" si="40"/>
        <v>13.461538461538462</v>
      </c>
      <c r="K196" s="107">
        <f t="shared" ca="1" si="41"/>
        <v>7.6923076923076925</v>
      </c>
      <c r="L196" s="107">
        <f t="shared" ca="1" si="42"/>
        <v>13.461538461538462</v>
      </c>
      <c r="M196" s="107"/>
      <c r="N196" s="116">
        <f t="shared" ca="1" si="43"/>
        <v>0</v>
      </c>
      <c r="O196" s="116">
        <f t="shared" ca="1" si="44"/>
        <v>0</v>
      </c>
      <c r="P196" s="116">
        <f t="shared" ca="1" si="45"/>
        <v>0</v>
      </c>
      <c r="Q196" s="116">
        <f t="shared" ca="1" si="46"/>
        <v>0</v>
      </c>
      <c r="R196" s="116">
        <f t="shared" ca="1" si="47"/>
        <v>0</v>
      </c>
      <c r="S196" s="116">
        <f t="shared" ca="1" si="48"/>
        <v>0</v>
      </c>
      <c r="T196" s="116">
        <f t="shared" ca="1" si="49"/>
        <v>0</v>
      </c>
      <c r="U196" s="116">
        <f t="shared" ca="1" si="50"/>
        <v>0</v>
      </c>
      <c r="W196" s="109" t="s">
        <v>1781</v>
      </c>
      <c r="X196" s="78" t="s">
        <v>1782</v>
      </c>
      <c r="Y196" s="111">
        <v>4.5454545454545459</v>
      </c>
      <c r="Z196" s="111">
        <v>9.0909090909090917</v>
      </c>
      <c r="AA196" s="111">
        <v>4.5454545454545459</v>
      </c>
      <c r="AB196" s="118" t="s">
        <v>1486</v>
      </c>
      <c r="AE196" s="112" t="s">
        <v>1783</v>
      </c>
      <c r="AF196" s="119" t="s">
        <v>1784</v>
      </c>
      <c r="AG196" s="120" t="s">
        <v>1486</v>
      </c>
      <c r="AH196" s="114">
        <v>3.5087719298245612</v>
      </c>
      <c r="AI196" s="114">
        <v>3.5087719298245612</v>
      </c>
      <c r="AJ196" s="120">
        <v>5.2631578947368416</v>
      </c>
    </row>
    <row r="197" spans="1:36" x14ac:dyDescent="0.25">
      <c r="A197" s="103" t="s">
        <v>1772</v>
      </c>
      <c r="B197" s="104">
        <v>23.13</v>
      </c>
      <c r="C197" s="115">
        <f>SUMIF(Ukraine!$B$5:$B$356,'Ukraine INN'!$B197,Ukraine!$Z$5:$Z$356)</f>
        <v>0</v>
      </c>
      <c r="D197" s="107">
        <f t="shared" ca="1" si="35"/>
        <v>5.2631578947368416</v>
      </c>
      <c r="E197" s="107">
        <f t="shared" ca="1" si="36"/>
        <v>31.578947368421051</v>
      </c>
      <c r="F197" s="107">
        <f t="shared" ca="1" si="37"/>
        <v>5.2631578947368416</v>
      </c>
      <c r="G197" s="107">
        <f t="shared" ca="1" si="38"/>
        <v>15.789473684210526</v>
      </c>
      <c r="H197" s="115">
        <f>SUMIF(Ukraine!$B$5:$B$356,'Ukraine INN'!$B197,Ukraine!$AR$5:$AR$356)</f>
        <v>0</v>
      </c>
      <c r="I197" s="107">
        <f t="shared" ca="1" si="39"/>
        <v>5.8823529411764701</v>
      </c>
      <c r="J197" s="107">
        <f t="shared" ca="1" si="40"/>
        <v>11.76470588235294</v>
      </c>
      <c r="K197" s="107">
        <f t="shared" ca="1" si="41"/>
        <v>11.76470588235294</v>
      </c>
      <c r="L197" s="107">
        <f t="shared" ca="1" si="42"/>
        <v>17.647058823529413</v>
      </c>
      <c r="M197" s="107"/>
      <c r="N197" s="116">
        <f t="shared" ca="1" si="43"/>
        <v>0</v>
      </c>
      <c r="O197" s="116">
        <f t="shared" ca="1" si="44"/>
        <v>0</v>
      </c>
      <c r="P197" s="116">
        <f t="shared" ca="1" si="45"/>
        <v>0</v>
      </c>
      <c r="Q197" s="116">
        <f t="shared" ca="1" si="46"/>
        <v>0</v>
      </c>
      <c r="R197" s="116">
        <f t="shared" ca="1" si="47"/>
        <v>0</v>
      </c>
      <c r="S197" s="116">
        <f t="shared" ca="1" si="48"/>
        <v>0</v>
      </c>
      <c r="T197" s="116">
        <f t="shared" ca="1" si="49"/>
        <v>0</v>
      </c>
      <c r="U197" s="116">
        <f t="shared" ca="1" si="50"/>
        <v>0</v>
      </c>
      <c r="W197" s="109" t="s">
        <v>1783</v>
      </c>
      <c r="X197" s="78" t="s">
        <v>1784</v>
      </c>
      <c r="Y197" s="111">
        <v>0.98039215686274506</v>
      </c>
      <c r="Z197" s="111">
        <v>1.4705882352941175</v>
      </c>
      <c r="AA197" s="111">
        <v>1.9607843137254901</v>
      </c>
      <c r="AB197" s="111">
        <v>1.9607843137254901</v>
      </c>
      <c r="AE197" s="112" t="s">
        <v>1163</v>
      </c>
      <c r="AF197" s="119" t="s">
        <v>1785</v>
      </c>
      <c r="AG197" s="114">
        <v>10</v>
      </c>
      <c r="AH197" s="114">
        <v>13.333333333333334</v>
      </c>
      <c r="AI197" s="114">
        <v>13.333333333333334</v>
      </c>
      <c r="AJ197" s="114">
        <v>20</v>
      </c>
    </row>
    <row r="198" spans="1:36" x14ac:dyDescent="0.25">
      <c r="A198" s="103" t="s">
        <v>1774</v>
      </c>
      <c r="B198" s="104">
        <v>23.14</v>
      </c>
      <c r="C198" s="115">
        <f>SUMIF(Ukraine!$B$5:$B$356,'Ukraine INN'!$B198,Ukraine!$Z$5:$Z$356)</f>
        <v>0</v>
      </c>
      <c r="D198" s="107">
        <f t="shared" ca="1" si="35"/>
        <v>0</v>
      </c>
      <c r="E198" s="107">
        <f t="shared" ca="1" si="36"/>
        <v>0</v>
      </c>
      <c r="F198" s="107">
        <f t="shared" ca="1" si="37"/>
        <v>0</v>
      </c>
      <c r="G198" s="107">
        <f t="shared" ca="1" si="38"/>
        <v>33.333333333333329</v>
      </c>
      <c r="H198" s="115">
        <f>SUMIF(Ukraine!$B$5:$B$356,'Ukraine INN'!$B198,Ukraine!$AR$5:$AR$356)</f>
        <v>0</v>
      </c>
      <c r="I198" s="107">
        <f t="shared" ca="1" si="39"/>
        <v>20</v>
      </c>
      <c r="J198" s="107">
        <f t="shared" ca="1" si="40"/>
        <v>20</v>
      </c>
      <c r="K198" s="107">
        <f t="shared" ca="1" si="41"/>
        <v>40</v>
      </c>
      <c r="L198" s="107">
        <f t="shared" ca="1" si="42"/>
        <v>40</v>
      </c>
      <c r="M198" s="107"/>
      <c r="N198" s="116">
        <f t="shared" ca="1" si="43"/>
        <v>0</v>
      </c>
      <c r="O198" s="116">
        <f t="shared" ca="1" si="44"/>
        <v>0</v>
      </c>
      <c r="P198" s="116">
        <f t="shared" ca="1" si="45"/>
        <v>0</v>
      </c>
      <c r="Q198" s="116">
        <f t="shared" ca="1" si="46"/>
        <v>0</v>
      </c>
      <c r="R198" s="116">
        <f t="shared" ca="1" si="47"/>
        <v>0</v>
      </c>
      <c r="S198" s="116">
        <f t="shared" ca="1" si="48"/>
        <v>0</v>
      </c>
      <c r="T198" s="116">
        <f t="shared" ca="1" si="49"/>
        <v>0</v>
      </c>
      <c r="U198" s="116">
        <f t="shared" ca="1" si="50"/>
        <v>0</v>
      </c>
      <c r="W198" s="109" t="s">
        <v>1163</v>
      </c>
      <c r="X198" s="78" t="s">
        <v>1785</v>
      </c>
      <c r="Y198" s="111">
        <v>6.666666666666667</v>
      </c>
      <c r="Z198" s="111">
        <v>10</v>
      </c>
      <c r="AA198" s="111">
        <v>3.3333333333333335</v>
      </c>
      <c r="AB198" s="111">
        <v>3.3333333333333335</v>
      </c>
      <c r="AE198" s="112" t="s">
        <v>1786</v>
      </c>
      <c r="AF198" s="119" t="s">
        <v>1787</v>
      </c>
      <c r="AG198" s="114">
        <v>18.181818181818183</v>
      </c>
      <c r="AH198" s="114">
        <v>18.181818181818183</v>
      </c>
      <c r="AI198" s="114">
        <v>18.181818181818183</v>
      </c>
      <c r="AJ198" s="114">
        <v>9.0909090909090917</v>
      </c>
    </row>
    <row r="199" spans="1:36" x14ac:dyDescent="0.25">
      <c r="A199" s="103" t="s">
        <v>1776</v>
      </c>
      <c r="B199" s="104">
        <v>23.19</v>
      </c>
      <c r="C199" s="115">
        <f>SUMIF(Ukraine!$B$5:$B$356,'Ukraine INN'!$B199,Ukraine!$Z$5:$Z$356)</f>
        <v>0</v>
      </c>
      <c r="D199" s="107">
        <f t="shared" ref="D199:D262" ca="1" si="51">SUMIF($W$6:$W$416,$A199,Y$6:Y$415)</f>
        <v>0</v>
      </c>
      <c r="E199" s="107">
        <f t="shared" ref="E199:E262" ca="1" si="52">SUMIF($W$6:$W$416,$A199,Z$6:Z$415)</f>
        <v>0</v>
      </c>
      <c r="F199" s="107">
        <f t="shared" ref="F199:F262" ca="1" si="53">SUMIF($W$6:$W$416,$A199,AA$6:AA$415)</f>
        <v>0</v>
      </c>
      <c r="G199" s="107">
        <f t="shared" ref="G199:G262" ca="1" si="54">SUMIF($W$6:$W$416,$A199,AB$6:AB$415)</f>
        <v>0</v>
      </c>
      <c r="H199" s="115">
        <f>SUMIF(Ukraine!$B$5:$B$356,'Ukraine INN'!$B199,Ukraine!$AR$5:$AR$356)</f>
        <v>0</v>
      </c>
      <c r="I199" s="107">
        <f t="shared" ref="I199:I262" ca="1" si="55">SUMIF($AE$6:$AE$416,$A199,AG$6:AG$415)</f>
        <v>20</v>
      </c>
      <c r="J199" s="107">
        <f t="shared" ref="J199:J262" ca="1" si="56">SUMIF($AE$6:$AE$416,$A199,AH$6:AH$415)</f>
        <v>6.666666666666667</v>
      </c>
      <c r="K199" s="107">
        <f t="shared" ref="K199:K262" ca="1" si="57">SUMIF($AE$6:$AE$416,$A199,AI$6:AI$415)</f>
        <v>0</v>
      </c>
      <c r="L199" s="107">
        <f t="shared" ref="L199:L262" ca="1" si="58">SUMIF($AE$6:$AE$416,$A199,AJ$6:AJ$415)</f>
        <v>6.666666666666667</v>
      </c>
      <c r="M199" s="107"/>
      <c r="N199" s="116">
        <f t="shared" ref="N199:N262" ca="1" si="59">D199/100*$C199</f>
        <v>0</v>
      </c>
      <c r="O199" s="116">
        <f t="shared" ref="O199:O262" ca="1" si="60">E199/100*$C199</f>
        <v>0</v>
      </c>
      <c r="P199" s="116">
        <f t="shared" ref="P199:P262" ca="1" si="61">F199/100*$C199</f>
        <v>0</v>
      </c>
      <c r="Q199" s="116">
        <f t="shared" ref="Q199:Q262" ca="1" si="62">G199/100*$C199</f>
        <v>0</v>
      </c>
      <c r="R199" s="116">
        <f t="shared" ref="R199:R262" ca="1" si="63">I199/100*$H199</f>
        <v>0</v>
      </c>
      <c r="S199" s="116">
        <f t="shared" ref="S199:S262" ca="1" si="64">J199/100*$H199</f>
        <v>0</v>
      </c>
      <c r="T199" s="116">
        <f t="shared" ref="T199:T262" ca="1" si="65">K199/100*$H199</f>
        <v>0</v>
      </c>
      <c r="U199" s="116">
        <f t="shared" ref="U199:U262" ca="1" si="66">L199/100*$H199</f>
        <v>0</v>
      </c>
      <c r="W199" s="109" t="s">
        <v>1786</v>
      </c>
      <c r="X199" s="78" t="s">
        <v>1787</v>
      </c>
      <c r="Y199" s="111">
        <v>11.111111111111111</v>
      </c>
      <c r="Z199" s="111">
        <v>22.222222222222221</v>
      </c>
      <c r="AA199" s="111">
        <v>11.111111111111111</v>
      </c>
      <c r="AB199" s="111">
        <v>11.111111111111111</v>
      </c>
      <c r="AE199" s="112" t="s">
        <v>1788</v>
      </c>
      <c r="AF199" s="119" t="s">
        <v>1789</v>
      </c>
      <c r="AG199" s="120" t="s">
        <v>1486</v>
      </c>
      <c r="AH199" s="120" t="s">
        <v>1486</v>
      </c>
      <c r="AI199" s="120" t="s">
        <v>1486</v>
      </c>
      <c r="AJ199" s="120" t="s">
        <v>1486</v>
      </c>
    </row>
    <row r="200" spans="1:36" x14ac:dyDescent="0.25">
      <c r="A200" s="103" t="s">
        <v>1161</v>
      </c>
      <c r="B200" s="104">
        <v>23.2</v>
      </c>
      <c r="C200" s="115">
        <f>SUMIF(Ukraine!$B$5:$B$356,'Ukraine INN'!$B200,Ukraine!$Z$5:$Z$356)</f>
        <v>56</v>
      </c>
      <c r="D200" s="107">
        <f t="shared" ca="1" si="51"/>
        <v>28.571428571428569</v>
      </c>
      <c r="E200" s="107">
        <f t="shared" ca="1" si="52"/>
        <v>42.857142857142854</v>
      </c>
      <c r="F200" s="107">
        <f t="shared" ca="1" si="53"/>
        <v>14.285714285714285</v>
      </c>
      <c r="G200" s="107">
        <f t="shared" ca="1" si="54"/>
        <v>0</v>
      </c>
      <c r="H200" s="115">
        <f>SUMIF(Ukraine!$B$5:$B$356,'Ukraine INN'!$B200,Ukraine!$AR$5:$AR$356)</f>
        <v>59</v>
      </c>
      <c r="I200" s="107">
        <f t="shared" ca="1" si="55"/>
        <v>27.27272727272727</v>
      </c>
      <c r="J200" s="107">
        <f t="shared" ca="1" si="56"/>
        <v>27.27272727272727</v>
      </c>
      <c r="K200" s="107">
        <f t="shared" ca="1" si="57"/>
        <v>9.0909090909090917</v>
      </c>
      <c r="L200" s="107">
        <f t="shared" ca="1" si="58"/>
        <v>0</v>
      </c>
      <c r="M200" s="107"/>
      <c r="N200" s="116">
        <f t="shared" ca="1" si="59"/>
        <v>16</v>
      </c>
      <c r="O200" s="116">
        <f t="shared" ca="1" si="60"/>
        <v>24</v>
      </c>
      <c r="P200" s="116">
        <f t="shared" ca="1" si="61"/>
        <v>8</v>
      </c>
      <c r="Q200" s="116">
        <f t="shared" ca="1" si="62"/>
        <v>0</v>
      </c>
      <c r="R200" s="116">
        <f t="shared" ca="1" si="63"/>
        <v>16.09090909090909</v>
      </c>
      <c r="S200" s="116">
        <f t="shared" ca="1" si="64"/>
        <v>16.09090909090909</v>
      </c>
      <c r="T200" s="116">
        <f t="shared" ca="1" si="65"/>
        <v>5.3636363636363642</v>
      </c>
      <c r="U200" s="116">
        <f t="shared" ca="1" si="66"/>
        <v>0</v>
      </c>
      <c r="W200" s="109" t="s">
        <v>1788</v>
      </c>
      <c r="X200" s="78" t="s">
        <v>1789</v>
      </c>
      <c r="Y200" s="118" t="s">
        <v>1486</v>
      </c>
      <c r="Z200" s="118" t="s">
        <v>1486</v>
      </c>
      <c r="AA200" s="118" t="s">
        <v>1486</v>
      </c>
      <c r="AB200" s="118" t="s">
        <v>1486</v>
      </c>
      <c r="AE200" s="112" t="s">
        <v>1790</v>
      </c>
      <c r="AF200" s="119" t="s">
        <v>1791</v>
      </c>
      <c r="AG200" s="120">
        <v>12.5</v>
      </c>
      <c r="AH200" s="120">
        <v>12.5</v>
      </c>
      <c r="AI200" s="120">
        <v>12.5</v>
      </c>
      <c r="AJ200" s="120">
        <v>37.5</v>
      </c>
    </row>
    <row r="201" spans="1:36" x14ac:dyDescent="0.25">
      <c r="A201" s="103" t="s">
        <v>1161</v>
      </c>
      <c r="B201" s="104">
        <v>23.2</v>
      </c>
      <c r="C201" s="115">
        <f>SUMIF(Ukraine!$B$5:$B$356,'Ukraine INN'!$B201,Ukraine!$Z$5:$Z$356)</f>
        <v>56</v>
      </c>
      <c r="D201" s="107">
        <f t="shared" ca="1" si="51"/>
        <v>28.571428571428569</v>
      </c>
      <c r="E201" s="107">
        <f t="shared" ca="1" si="52"/>
        <v>42.857142857142854</v>
      </c>
      <c r="F201" s="107">
        <f t="shared" ca="1" si="53"/>
        <v>14.285714285714285</v>
      </c>
      <c r="G201" s="107">
        <f t="shared" ca="1" si="54"/>
        <v>0</v>
      </c>
      <c r="H201" s="115">
        <f>SUMIF(Ukraine!$B$5:$B$356,'Ukraine INN'!$B201,Ukraine!$AR$5:$AR$356)</f>
        <v>59</v>
      </c>
      <c r="I201" s="107">
        <f t="shared" ca="1" si="55"/>
        <v>27.27272727272727</v>
      </c>
      <c r="J201" s="107">
        <f t="shared" ca="1" si="56"/>
        <v>27.27272727272727</v>
      </c>
      <c r="K201" s="107">
        <f t="shared" ca="1" si="57"/>
        <v>9.0909090909090917</v>
      </c>
      <c r="L201" s="107">
        <f t="shared" ca="1" si="58"/>
        <v>0</v>
      </c>
      <c r="M201" s="107"/>
      <c r="N201" s="116">
        <f t="shared" ca="1" si="59"/>
        <v>16</v>
      </c>
      <c r="O201" s="116">
        <f t="shared" ca="1" si="60"/>
        <v>24</v>
      </c>
      <c r="P201" s="116">
        <f t="shared" ca="1" si="61"/>
        <v>8</v>
      </c>
      <c r="Q201" s="116">
        <f t="shared" ca="1" si="62"/>
        <v>0</v>
      </c>
      <c r="R201" s="116">
        <f t="shared" ca="1" si="63"/>
        <v>16.09090909090909</v>
      </c>
      <c r="S201" s="116">
        <f t="shared" ca="1" si="64"/>
        <v>16.09090909090909</v>
      </c>
      <c r="T201" s="116">
        <f t="shared" ca="1" si="65"/>
        <v>5.3636363636363642</v>
      </c>
      <c r="U201" s="116">
        <f t="shared" ca="1" si="66"/>
        <v>0</v>
      </c>
      <c r="W201" s="109" t="s">
        <v>1790</v>
      </c>
      <c r="X201" s="78" t="s">
        <v>1791</v>
      </c>
      <c r="Y201" s="111">
        <v>9.0909090909090917</v>
      </c>
      <c r="Z201" s="111">
        <v>9.0909090909090917</v>
      </c>
      <c r="AA201" s="118" t="s">
        <v>1486</v>
      </c>
      <c r="AB201" s="118" t="s">
        <v>1486</v>
      </c>
      <c r="AE201" s="112" t="s">
        <v>1792</v>
      </c>
      <c r="AF201" s="119" t="s">
        <v>1793</v>
      </c>
      <c r="AG201" s="120" t="s">
        <v>1486</v>
      </c>
      <c r="AH201" s="114">
        <v>33.333333333333329</v>
      </c>
      <c r="AI201" s="120">
        <v>33.333333333333329</v>
      </c>
      <c r="AJ201" s="120">
        <v>33.333333333333329</v>
      </c>
    </row>
    <row r="202" spans="1:36" x14ac:dyDescent="0.25">
      <c r="A202" s="103" t="s">
        <v>1162</v>
      </c>
      <c r="B202" s="104">
        <v>23.3</v>
      </c>
      <c r="C202" s="115">
        <f>SUMIF(Ukraine!$B$5:$B$356,'Ukraine INN'!$B202,Ukraine!$Z$5:$Z$356)</f>
        <v>520</v>
      </c>
      <c r="D202" s="107">
        <f t="shared" ca="1" si="51"/>
        <v>1.3274336283185841</v>
      </c>
      <c r="E202" s="107">
        <f t="shared" ca="1" si="52"/>
        <v>2.2123893805309733</v>
      </c>
      <c r="F202" s="107">
        <f t="shared" ca="1" si="53"/>
        <v>2.2123893805309733</v>
      </c>
      <c r="G202" s="107">
        <f t="shared" ca="1" si="54"/>
        <v>1.7699115044247788</v>
      </c>
      <c r="H202" s="115">
        <f>SUMIF(Ukraine!$B$5:$B$356,'Ukraine INN'!$B202,Ukraine!$AR$5:$AR$356)</f>
        <v>415</v>
      </c>
      <c r="I202" s="107">
        <f t="shared" ca="1" si="55"/>
        <v>1.0695187165775399</v>
      </c>
      <c r="J202" s="107">
        <f t="shared" ca="1" si="56"/>
        <v>4.2780748663101598</v>
      </c>
      <c r="K202" s="107">
        <f t="shared" ca="1" si="57"/>
        <v>3.2085561497326207</v>
      </c>
      <c r="L202" s="107">
        <f t="shared" ca="1" si="58"/>
        <v>6.4171122994652414</v>
      </c>
      <c r="M202" s="107"/>
      <c r="N202" s="116">
        <f t="shared" ca="1" si="59"/>
        <v>6.9026548672566372</v>
      </c>
      <c r="O202" s="116">
        <f t="shared" ca="1" si="60"/>
        <v>11.504424778761061</v>
      </c>
      <c r="P202" s="116">
        <f t="shared" ca="1" si="61"/>
        <v>11.504424778761061</v>
      </c>
      <c r="Q202" s="116">
        <f t="shared" ca="1" si="62"/>
        <v>9.2035398230088497</v>
      </c>
      <c r="R202" s="116">
        <f t="shared" ca="1" si="63"/>
        <v>4.4385026737967905</v>
      </c>
      <c r="S202" s="116">
        <f t="shared" ca="1" si="64"/>
        <v>17.754010695187162</v>
      </c>
      <c r="T202" s="116">
        <f t="shared" ca="1" si="65"/>
        <v>13.315508021390375</v>
      </c>
      <c r="U202" s="116">
        <f t="shared" ca="1" si="66"/>
        <v>26.63101604278075</v>
      </c>
      <c r="W202" s="109" t="s">
        <v>1792</v>
      </c>
      <c r="X202" s="78" t="s">
        <v>1793</v>
      </c>
      <c r="Y202" s="118" t="s">
        <v>1486</v>
      </c>
      <c r="Z202" s="118" t="s">
        <v>1486</v>
      </c>
      <c r="AA202" s="118" t="s">
        <v>1486</v>
      </c>
      <c r="AB202" s="118" t="s">
        <v>1486</v>
      </c>
      <c r="AE202" s="112" t="s">
        <v>1794</v>
      </c>
      <c r="AF202" s="119" t="s">
        <v>1795</v>
      </c>
      <c r="AG202" s="120" t="s">
        <v>1486</v>
      </c>
      <c r="AH202" s="120" t="s">
        <v>1486</v>
      </c>
      <c r="AI202" s="120" t="s">
        <v>1486</v>
      </c>
      <c r="AJ202" s="120">
        <v>16.666666666666664</v>
      </c>
    </row>
    <row r="203" spans="1:36" x14ac:dyDescent="0.25">
      <c r="A203" s="103" t="s">
        <v>1781</v>
      </c>
      <c r="B203" s="104">
        <v>23.31</v>
      </c>
      <c r="C203" s="115">
        <f>SUMIF(Ukraine!$B$5:$B$356,'Ukraine INN'!$B203,Ukraine!$Z$5:$Z$356)</f>
        <v>0</v>
      </c>
      <c r="D203" s="107">
        <f t="shared" ca="1" si="51"/>
        <v>4.5454545454545459</v>
      </c>
      <c r="E203" s="107">
        <f t="shared" ca="1" si="52"/>
        <v>9.0909090909090917</v>
      </c>
      <c r="F203" s="107">
        <f t="shared" ca="1" si="53"/>
        <v>4.5454545454545459</v>
      </c>
      <c r="G203" s="107">
        <f t="shared" ca="1" si="54"/>
        <v>0</v>
      </c>
      <c r="H203" s="115">
        <f>SUMIF(Ukraine!$B$5:$B$356,'Ukraine INN'!$B203,Ukraine!$AR$5:$AR$356)</f>
        <v>0</v>
      </c>
      <c r="I203" s="107">
        <f t="shared" ca="1" si="55"/>
        <v>12.5</v>
      </c>
      <c r="J203" s="107">
        <f t="shared" ca="1" si="56"/>
        <v>12.5</v>
      </c>
      <c r="K203" s="107">
        <f t="shared" ca="1" si="57"/>
        <v>0</v>
      </c>
      <c r="L203" s="107">
        <f t="shared" ca="1" si="58"/>
        <v>18.75</v>
      </c>
      <c r="M203" s="107"/>
      <c r="N203" s="116">
        <f t="shared" ca="1" si="59"/>
        <v>0</v>
      </c>
      <c r="O203" s="116">
        <f t="shared" ca="1" si="60"/>
        <v>0</v>
      </c>
      <c r="P203" s="116">
        <f t="shared" ca="1" si="61"/>
        <v>0</v>
      </c>
      <c r="Q203" s="116">
        <f t="shared" ca="1" si="62"/>
        <v>0</v>
      </c>
      <c r="R203" s="116">
        <f t="shared" ca="1" si="63"/>
        <v>0</v>
      </c>
      <c r="S203" s="116">
        <f t="shared" ca="1" si="64"/>
        <v>0</v>
      </c>
      <c r="T203" s="116">
        <f t="shared" ca="1" si="65"/>
        <v>0</v>
      </c>
      <c r="U203" s="116">
        <f t="shared" ca="1" si="66"/>
        <v>0</v>
      </c>
      <c r="W203" s="109" t="s">
        <v>1794</v>
      </c>
      <c r="X203" s="78" t="s">
        <v>1795</v>
      </c>
      <c r="Y203" s="118" t="s">
        <v>1486</v>
      </c>
      <c r="Z203" s="118" t="s">
        <v>1486</v>
      </c>
      <c r="AA203" s="118" t="s">
        <v>1486</v>
      </c>
      <c r="AB203" s="118" t="s">
        <v>1486</v>
      </c>
      <c r="AE203" s="112" t="s">
        <v>1164</v>
      </c>
      <c r="AF203" s="119" t="s">
        <v>1797</v>
      </c>
      <c r="AG203" s="120" t="s">
        <v>1486</v>
      </c>
      <c r="AH203" s="120">
        <v>13.043478260869565</v>
      </c>
      <c r="AI203" s="120">
        <v>13.043478260869565</v>
      </c>
      <c r="AJ203" s="120">
        <v>26.086956521739129</v>
      </c>
    </row>
    <row r="204" spans="1:36" x14ac:dyDescent="0.25">
      <c r="A204" s="103" t="s">
        <v>1783</v>
      </c>
      <c r="B204" s="104">
        <v>23.32</v>
      </c>
      <c r="C204" s="115">
        <f>SUMIF(Ukraine!$B$5:$B$356,'Ukraine INN'!$B204,Ukraine!$Z$5:$Z$356)</f>
        <v>0</v>
      </c>
      <c r="D204" s="107">
        <f t="shared" ca="1" si="51"/>
        <v>0.98039215686274506</v>
      </c>
      <c r="E204" s="107">
        <f t="shared" ca="1" si="52"/>
        <v>1.4705882352941175</v>
      </c>
      <c r="F204" s="107">
        <f t="shared" ca="1" si="53"/>
        <v>1.9607843137254901</v>
      </c>
      <c r="G204" s="107">
        <f t="shared" ca="1" si="54"/>
        <v>1.9607843137254901</v>
      </c>
      <c r="H204" s="115">
        <f>SUMIF(Ukraine!$B$5:$B$356,'Ukraine INN'!$B204,Ukraine!$AR$5:$AR$356)</f>
        <v>0</v>
      </c>
      <c r="I204" s="107">
        <f t="shared" ca="1" si="55"/>
        <v>0</v>
      </c>
      <c r="J204" s="107">
        <f t="shared" ca="1" si="56"/>
        <v>3.5087719298245612</v>
      </c>
      <c r="K204" s="107">
        <f t="shared" ca="1" si="57"/>
        <v>3.5087719298245612</v>
      </c>
      <c r="L204" s="107">
        <f t="shared" ca="1" si="58"/>
        <v>5.2631578947368416</v>
      </c>
      <c r="M204" s="107"/>
      <c r="N204" s="116">
        <f t="shared" ca="1" si="59"/>
        <v>0</v>
      </c>
      <c r="O204" s="116">
        <f t="shared" ca="1" si="60"/>
        <v>0</v>
      </c>
      <c r="P204" s="116">
        <f t="shared" ca="1" si="61"/>
        <v>0</v>
      </c>
      <c r="Q204" s="116">
        <f t="shared" ca="1" si="62"/>
        <v>0</v>
      </c>
      <c r="R204" s="116">
        <f t="shared" ca="1" si="63"/>
        <v>0</v>
      </c>
      <c r="S204" s="116">
        <f t="shared" ca="1" si="64"/>
        <v>0</v>
      </c>
      <c r="T204" s="116">
        <f t="shared" ca="1" si="65"/>
        <v>0</v>
      </c>
      <c r="U204" s="116">
        <f t="shared" ca="1" si="66"/>
        <v>0</v>
      </c>
      <c r="W204" s="109" t="s">
        <v>1164</v>
      </c>
      <c r="X204" s="78" t="s">
        <v>1797</v>
      </c>
      <c r="Y204" s="111">
        <v>10.344827586206897</v>
      </c>
      <c r="Z204" s="111">
        <v>17.241379310344829</v>
      </c>
      <c r="AA204" s="111">
        <v>6.8965517241379306</v>
      </c>
      <c r="AB204" s="111">
        <v>10.344827586206897</v>
      </c>
      <c r="AE204" s="112" t="s">
        <v>1796</v>
      </c>
      <c r="AF204" s="119" t="s">
        <v>1798</v>
      </c>
      <c r="AG204" s="120" t="s">
        <v>1486</v>
      </c>
      <c r="AH204" s="114">
        <v>14.285714285714285</v>
      </c>
      <c r="AI204" s="114">
        <v>28.571428571428569</v>
      </c>
      <c r="AJ204" s="114">
        <v>42.857142857142854</v>
      </c>
    </row>
    <row r="205" spans="1:36" x14ac:dyDescent="0.25">
      <c r="A205" s="103" t="s">
        <v>1163</v>
      </c>
      <c r="B205" s="104">
        <v>23.4</v>
      </c>
      <c r="C205" s="115">
        <f>SUMIF(Ukraine!$B$5:$B$356,'Ukraine INN'!$B205,Ukraine!$Z$5:$Z$356)</f>
        <v>93</v>
      </c>
      <c r="D205" s="107">
        <f t="shared" ca="1" si="51"/>
        <v>6.666666666666667</v>
      </c>
      <c r="E205" s="107">
        <f t="shared" ca="1" si="52"/>
        <v>10</v>
      </c>
      <c r="F205" s="107">
        <f t="shared" ca="1" si="53"/>
        <v>3.3333333333333335</v>
      </c>
      <c r="G205" s="107">
        <f t="shared" ca="1" si="54"/>
        <v>3.3333333333333335</v>
      </c>
      <c r="H205" s="115">
        <f>SUMIF(Ukraine!$B$5:$B$356,'Ukraine INN'!$B205,Ukraine!$AR$5:$AR$356)</f>
        <v>91</v>
      </c>
      <c r="I205" s="107">
        <f t="shared" ca="1" si="55"/>
        <v>10</v>
      </c>
      <c r="J205" s="107">
        <f t="shared" ca="1" si="56"/>
        <v>13.333333333333334</v>
      </c>
      <c r="K205" s="107">
        <f t="shared" ca="1" si="57"/>
        <v>13.333333333333334</v>
      </c>
      <c r="L205" s="107">
        <f t="shared" ca="1" si="58"/>
        <v>20</v>
      </c>
      <c r="M205" s="107"/>
      <c r="N205" s="116">
        <f t="shared" ca="1" si="59"/>
        <v>6.2</v>
      </c>
      <c r="O205" s="116">
        <f t="shared" ca="1" si="60"/>
        <v>9.3000000000000007</v>
      </c>
      <c r="P205" s="116">
        <f t="shared" ca="1" si="61"/>
        <v>3.1</v>
      </c>
      <c r="Q205" s="116">
        <f t="shared" ca="1" si="62"/>
        <v>3.1</v>
      </c>
      <c r="R205" s="116">
        <f t="shared" ca="1" si="63"/>
        <v>9.1</v>
      </c>
      <c r="S205" s="116">
        <f t="shared" ca="1" si="64"/>
        <v>12.133333333333333</v>
      </c>
      <c r="T205" s="116">
        <f t="shared" ca="1" si="65"/>
        <v>12.133333333333333</v>
      </c>
      <c r="U205" s="116">
        <f t="shared" ca="1" si="66"/>
        <v>18.2</v>
      </c>
      <c r="W205" s="109" t="s">
        <v>1796</v>
      </c>
      <c r="X205" s="78" t="s">
        <v>1798</v>
      </c>
      <c r="Y205" s="111">
        <v>22.222222222222221</v>
      </c>
      <c r="Z205" s="111">
        <v>44.444444444444443</v>
      </c>
      <c r="AA205" s="111">
        <v>22.222222222222221</v>
      </c>
      <c r="AB205" s="111">
        <v>22.222222222222221</v>
      </c>
      <c r="AE205" s="112" t="s">
        <v>1799</v>
      </c>
      <c r="AF205" s="119" t="s">
        <v>1800</v>
      </c>
      <c r="AG205" s="120" t="s">
        <v>1486</v>
      </c>
      <c r="AH205" s="114">
        <v>12.5</v>
      </c>
      <c r="AI205" s="114">
        <v>6.25</v>
      </c>
      <c r="AJ205" s="114">
        <v>18.75</v>
      </c>
    </row>
    <row r="206" spans="1:36" x14ac:dyDescent="0.25">
      <c r="A206" s="103" t="s">
        <v>1786</v>
      </c>
      <c r="B206" s="104">
        <v>23.41</v>
      </c>
      <c r="C206" s="115">
        <f>SUMIF(Ukraine!$B$5:$B$356,'Ukraine INN'!$B206,Ukraine!$Z$5:$Z$356)</f>
        <v>0</v>
      </c>
      <c r="D206" s="107">
        <f t="shared" ca="1" si="51"/>
        <v>11.111111111111111</v>
      </c>
      <c r="E206" s="107">
        <f t="shared" ca="1" si="52"/>
        <v>22.222222222222221</v>
      </c>
      <c r="F206" s="107">
        <f t="shared" ca="1" si="53"/>
        <v>11.111111111111111</v>
      </c>
      <c r="G206" s="107">
        <f t="shared" ca="1" si="54"/>
        <v>11.111111111111111</v>
      </c>
      <c r="H206" s="115">
        <f>SUMIF(Ukraine!$B$5:$B$356,'Ukraine INN'!$B206,Ukraine!$AR$5:$AR$356)</f>
        <v>0</v>
      </c>
      <c r="I206" s="107">
        <f t="shared" ca="1" si="55"/>
        <v>18.181818181818183</v>
      </c>
      <c r="J206" s="107">
        <f t="shared" ca="1" si="56"/>
        <v>18.181818181818183</v>
      </c>
      <c r="K206" s="107">
        <f t="shared" ca="1" si="57"/>
        <v>18.181818181818183</v>
      </c>
      <c r="L206" s="107">
        <f t="shared" ca="1" si="58"/>
        <v>9.0909090909090917</v>
      </c>
      <c r="M206" s="107"/>
      <c r="N206" s="116">
        <f t="shared" ca="1" si="59"/>
        <v>0</v>
      </c>
      <c r="O206" s="116">
        <f t="shared" ca="1" si="60"/>
        <v>0</v>
      </c>
      <c r="P206" s="116">
        <f t="shared" ca="1" si="61"/>
        <v>0</v>
      </c>
      <c r="Q206" s="116">
        <f t="shared" ca="1" si="62"/>
        <v>0</v>
      </c>
      <c r="R206" s="116">
        <f t="shared" ca="1" si="63"/>
        <v>0</v>
      </c>
      <c r="S206" s="116">
        <f t="shared" ca="1" si="64"/>
        <v>0</v>
      </c>
      <c r="T206" s="116">
        <f t="shared" ca="1" si="65"/>
        <v>0</v>
      </c>
      <c r="U206" s="116">
        <f t="shared" ca="1" si="66"/>
        <v>0</v>
      </c>
      <c r="W206" s="109" t="s">
        <v>1799</v>
      </c>
      <c r="X206" s="78" t="s">
        <v>1800</v>
      </c>
      <c r="Y206" s="111">
        <v>5</v>
      </c>
      <c r="Z206" s="111">
        <v>5</v>
      </c>
      <c r="AA206" s="118" t="s">
        <v>1486</v>
      </c>
      <c r="AB206" s="111">
        <v>5</v>
      </c>
      <c r="AE206" s="112" t="s">
        <v>1165</v>
      </c>
      <c r="AF206" s="119" t="s">
        <v>1801</v>
      </c>
      <c r="AG206" s="114">
        <v>3.9893617021276597</v>
      </c>
      <c r="AH206" s="114">
        <v>9.8404255319148941</v>
      </c>
      <c r="AI206" s="120">
        <v>8.2446808510638299</v>
      </c>
      <c r="AJ206" s="114">
        <v>12.23404255319149</v>
      </c>
    </row>
    <row r="207" spans="1:36" x14ac:dyDescent="0.25">
      <c r="A207" s="103" t="s">
        <v>1788</v>
      </c>
      <c r="B207" s="104">
        <v>23.42</v>
      </c>
      <c r="C207" s="115">
        <f>SUMIF(Ukraine!$B$5:$B$356,'Ukraine INN'!$B207,Ukraine!$Z$5:$Z$356)</f>
        <v>0</v>
      </c>
      <c r="D207" s="107">
        <f t="shared" ca="1" si="51"/>
        <v>0</v>
      </c>
      <c r="E207" s="107">
        <f t="shared" ca="1" si="52"/>
        <v>0</v>
      </c>
      <c r="F207" s="107">
        <f t="shared" ca="1" si="53"/>
        <v>0</v>
      </c>
      <c r="G207" s="107">
        <f t="shared" ca="1" si="54"/>
        <v>0</v>
      </c>
      <c r="H207" s="115">
        <f>SUMIF(Ukraine!$B$5:$B$356,'Ukraine INN'!$B207,Ukraine!$AR$5:$AR$356)</f>
        <v>0</v>
      </c>
      <c r="I207" s="107">
        <f t="shared" ca="1" si="55"/>
        <v>0</v>
      </c>
      <c r="J207" s="107">
        <f t="shared" ca="1" si="56"/>
        <v>0</v>
      </c>
      <c r="K207" s="107">
        <f t="shared" ca="1" si="57"/>
        <v>0</v>
      </c>
      <c r="L207" s="107">
        <f t="shared" ca="1" si="58"/>
        <v>0</v>
      </c>
      <c r="M207" s="107"/>
      <c r="N207" s="116">
        <f t="shared" ca="1" si="59"/>
        <v>0</v>
      </c>
      <c r="O207" s="116">
        <f t="shared" ca="1" si="60"/>
        <v>0</v>
      </c>
      <c r="P207" s="116">
        <f t="shared" ca="1" si="61"/>
        <v>0</v>
      </c>
      <c r="Q207" s="116">
        <f t="shared" ca="1" si="62"/>
        <v>0</v>
      </c>
      <c r="R207" s="116">
        <f t="shared" ca="1" si="63"/>
        <v>0</v>
      </c>
      <c r="S207" s="116">
        <f t="shared" ca="1" si="64"/>
        <v>0</v>
      </c>
      <c r="T207" s="116">
        <f t="shared" ca="1" si="65"/>
        <v>0</v>
      </c>
      <c r="U207" s="116">
        <f t="shared" ca="1" si="66"/>
        <v>0</v>
      </c>
      <c r="W207" s="109" t="s">
        <v>1165</v>
      </c>
      <c r="X207" s="78" t="s">
        <v>1801</v>
      </c>
      <c r="Y207" s="111">
        <v>4.4041450777202069</v>
      </c>
      <c r="Z207" s="111">
        <v>6.9948186528497409</v>
      </c>
      <c r="AA207" s="111">
        <v>4.4041450777202069</v>
      </c>
      <c r="AB207" s="111">
        <v>5.9585492227979273</v>
      </c>
      <c r="AE207" s="112" t="s">
        <v>1802</v>
      </c>
      <c r="AF207" s="119" t="s">
        <v>1803</v>
      </c>
      <c r="AG207" s="114">
        <v>4.0909090909090908</v>
      </c>
      <c r="AH207" s="114">
        <v>9.5454545454545467</v>
      </c>
      <c r="AI207" s="114">
        <v>7.2727272727272725</v>
      </c>
      <c r="AJ207" s="114">
        <v>11.818181818181818</v>
      </c>
    </row>
    <row r="208" spans="1:36" x14ac:dyDescent="0.25">
      <c r="A208" s="103" t="s">
        <v>1790</v>
      </c>
      <c r="B208" s="104">
        <v>23.43</v>
      </c>
      <c r="C208" s="115">
        <f>SUMIF(Ukraine!$B$5:$B$356,'Ukraine INN'!$B208,Ukraine!$Z$5:$Z$356)</f>
        <v>0</v>
      </c>
      <c r="D208" s="107">
        <f t="shared" ca="1" si="51"/>
        <v>9.0909090909090917</v>
      </c>
      <c r="E208" s="107">
        <f t="shared" ca="1" si="52"/>
        <v>9.0909090909090917</v>
      </c>
      <c r="F208" s="107">
        <f t="shared" ca="1" si="53"/>
        <v>0</v>
      </c>
      <c r="G208" s="107">
        <f t="shared" ca="1" si="54"/>
        <v>0</v>
      </c>
      <c r="H208" s="115">
        <f>SUMIF(Ukraine!$B$5:$B$356,'Ukraine INN'!$B208,Ukraine!$AR$5:$AR$356)</f>
        <v>0</v>
      </c>
      <c r="I208" s="107">
        <f t="shared" ca="1" si="55"/>
        <v>12.5</v>
      </c>
      <c r="J208" s="107">
        <f t="shared" ca="1" si="56"/>
        <v>12.5</v>
      </c>
      <c r="K208" s="107">
        <f t="shared" ca="1" si="57"/>
        <v>12.5</v>
      </c>
      <c r="L208" s="107">
        <f t="shared" ca="1" si="58"/>
        <v>37.5</v>
      </c>
      <c r="M208" s="107"/>
      <c r="N208" s="116">
        <f t="shared" ca="1" si="59"/>
        <v>0</v>
      </c>
      <c r="O208" s="116">
        <f t="shared" ca="1" si="60"/>
        <v>0</v>
      </c>
      <c r="P208" s="116">
        <f t="shared" ca="1" si="61"/>
        <v>0</v>
      </c>
      <c r="Q208" s="116">
        <f t="shared" ca="1" si="62"/>
        <v>0</v>
      </c>
      <c r="R208" s="116">
        <f t="shared" ca="1" si="63"/>
        <v>0</v>
      </c>
      <c r="S208" s="116">
        <f t="shared" ca="1" si="64"/>
        <v>0</v>
      </c>
      <c r="T208" s="116">
        <f t="shared" ca="1" si="65"/>
        <v>0</v>
      </c>
      <c r="U208" s="116">
        <f t="shared" ca="1" si="66"/>
        <v>0</v>
      </c>
      <c r="W208" s="109" t="s">
        <v>1802</v>
      </c>
      <c r="X208" s="78" t="s">
        <v>1803</v>
      </c>
      <c r="Y208" s="111">
        <v>4.1474654377880187</v>
      </c>
      <c r="Z208" s="111">
        <v>5.0691244239631335</v>
      </c>
      <c r="AA208" s="111">
        <v>5.0691244239631335</v>
      </c>
      <c r="AB208" s="111">
        <v>6.4516129032258061</v>
      </c>
      <c r="AE208" s="112" t="s">
        <v>1804</v>
      </c>
      <c r="AF208" s="119" t="s">
        <v>1805</v>
      </c>
      <c r="AG208" s="120" t="s">
        <v>1486</v>
      </c>
      <c r="AH208" s="120" t="s">
        <v>1486</v>
      </c>
      <c r="AI208" s="120" t="s">
        <v>1486</v>
      </c>
      <c r="AJ208" s="114">
        <v>50</v>
      </c>
    </row>
    <row r="209" spans="1:36" x14ac:dyDescent="0.25">
      <c r="A209" s="103" t="s">
        <v>1792</v>
      </c>
      <c r="B209" s="104">
        <v>23.44</v>
      </c>
      <c r="C209" s="115">
        <f>SUMIF(Ukraine!$B$5:$B$356,'Ukraine INN'!$B209,Ukraine!$Z$5:$Z$356)</f>
        <v>0</v>
      </c>
      <c r="D209" s="107">
        <f t="shared" ca="1" si="51"/>
        <v>0</v>
      </c>
      <c r="E209" s="107">
        <f t="shared" ca="1" si="52"/>
        <v>0</v>
      </c>
      <c r="F209" s="107">
        <f t="shared" ca="1" si="53"/>
        <v>0</v>
      </c>
      <c r="G209" s="107">
        <f t="shared" ca="1" si="54"/>
        <v>0</v>
      </c>
      <c r="H209" s="115">
        <f>SUMIF(Ukraine!$B$5:$B$356,'Ukraine INN'!$B209,Ukraine!$AR$5:$AR$356)</f>
        <v>0</v>
      </c>
      <c r="I209" s="107">
        <f t="shared" ca="1" si="55"/>
        <v>0</v>
      </c>
      <c r="J209" s="107">
        <f t="shared" ca="1" si="56"/>
        <v>33.333333333333329</v>
      </c>
      <c r="K209" s="107">
        <f t="shared" ca="1" si="57"/>
        <v>33.333333333333329</v>
      </c>
      <c r="L209" s="107">
        <f t="shared" ca="1" si="58"/>
        <v>33.333333333333329</v>
      </c>
      <c r="M209" s="107"/>
      <c r="N209" s="116">
        <f t="shared" ca="1" si="59"/>
        <v>0</v>
      </c>
      <c r="O209" s="116">
        <f t="shared" ca="1" si="60"/>
        <v>0</v>
      </c>
      <c r="P209" s="116">
        <f t="shared" ca="1" si="61"/>
        <v>0</v>
      </c>
      <c r="Q209" s="116">
        <f t="shared" ca="1" si="62"/>
        <v>0</v>
      </c>
      <c r="R209" s="116">
        <f t="shared" ca="1" si="63"/>
        <v>0</v>
      </c>
      <c r="S209" s="116">
        <f t="shared" ca="1" si="64"/>
        <v>0</v>
      </c>
      <c r="T209" s="116">
        <f t="shared" ca="1" si="65"/>
        <v>0</v>
      </c>
      <c r="U209" s="116">
        <f t="shared" ca="1" si="66"/>
        <v>0</v>
      </c>
      <c r="W209" s="109" t="s">
        <v>1804</v>
      </c>
      <c r="X209" s="78" t="s">
        <v>1805</v>
      </c>
      <c r="Y209" s="118" t="s">
        <v>1486</v>
      </c>
      <c r="Z209" s="118" t="s">
        <v>1486</v>
      </c>
      <c r="AA209" s="118" t="s">
        <v>1486</v>
      </c>
      <c r="AB209" s="118" t="s">
        <v>1486</v>
      </c>
      <c r="AE209" s="112" t="s">
        <v>1806</v>
      </c>
      <c r="AF209" s="119" t="s">
        <v>1807</v>
      </c>
      <c r="AG209" s="120">
        <v>3.0612244897959182</v>
      </c>
      <c r="AH209" s="120">
        <v>8.1632653061224492</v>
      </c>
      <c r="AI209" s="120">
        <v>8.1632653061224492</v>
      </c>
      <c r="AJ209" s="120">
        <v>10.204081632653061</v>
      </c>
    </row>
    <row r="210" spans="1:36" x14ac:dyDescent="0.25">
      <c r="A210" s="103" t="s">
        <v>1794</v>
      </c>
      <c r="B210" s="104">
        <v>23.49</v>
      </c>
      <c r="C210" s="115">
        <f>SUMIF(Ukraine!$B$5:$B$356,'Ukraine INN'!$B210,Ukraine!$Z$5:$Z$356)</f>
        <v>0</v>
      </c>
      <c r="D210" s="107">
        <f t="shared" ca="1" si="51"/>
        <v>0</v>
      </c>
      <c r="E210" s="107">
        <f t="shared" ca="1" si="52"/>
        <v>0</v>
      </c>
      <c r="F210" s="107">
        <f t="shared" ca="1" si="53"/>
        <v>0</v>
      </c>
      <c r="G210" s="107">
        <f t="shared" ca="1" si="54"/>
        <v>0</v>
      </c>
      <c r="H210" s="115">
        <f>SUMIF(Ukraine!$B$5:$B$356,'Ukraine INN'!$B210,Ukraine!$AR$5:$AR$356)</f>
        <v>0</v>
      </c>
      <c r="I210" s="107">
        <f t="shared" ca="1" si="55"/>
        <v>0</v>
      </c>
      <c r="J210" s="107">
        <f t="shared" ca="1" si="56"/>
        <v>0</v>
      </c>
      <c r="K210" s="107">
        <f t="shared" ca="1" si="57"/>
        <v>0</v>
      </c>
      <c r="L210" s="107">
        <f t="shared" ca="1" si="58"/>
        <v>16.666666666666664</v>
      </c>
      <c r="M210" s="107"/>
      <c r="N210" s="116">
        <f t="shared" ca="1" si="59"/>
        <v>0</v>
      </c>
      <c r="O210" s="116">
        <f t="shared" ca="1" si="60"/>
        <v>0</v>
      </c>
      <c r="P210" s="116">
        <f t="shared" ca="1" si="61"/>
        <v>0</v>
      </c>
      <c r="Q210" s="116">
        <f t="shared" ca="1" si="62"/>
        <v>0</v>
      </c>
      <c r="R210" s="116">
        <f t="shared" ca="1" si="63"/>
        <v>0</v>
      </c>
      <c r="S210" s="116">
        <f t="shared" ca="1" si="64"/>
        <v>0</v>
      </c>
      <c r="T210" s="116">
        <f t="shared" ca="1" si="65"/>
        <v>0</v>
      </c>
      <c r="U210" s="116">
        <f t="shared" ca="1" si="66"/>
        <v>0</v>
      </c>
      <c r="W210" s="109" t="s">
        <v>1806</v>
      </c>
      <c r="X210" s="78" t="s">
        <v>1807</v>
      </c>
      <c r="Y210" s="111">
        <v>3.0303030303030303</v>
      </c>
      <c r="Z210" s="111">
        <v>10.1010101010101</v>
      </c>
      <c r="AA210" s="111">
        <v>4.0404040404040407</v>
      </c>
      <c r="AB210" s="111">
        <v>5.0505050505050502</v>
      </c>
      <c r="AE210" s="112" t="s">
        <v>1808</v>
      </c>
      <c r="AF210" s="119" t="s">
        <v>1809</v>
      </c>
      <c r="AG210" s="114">
        <v>6.4516129032258061</v>
      </c>
      <c r="AH210" s="114">
        <v>19.35483870967742</v>
      </c>
      <c r="AI210" s="114">
        <v>12.903225806451612</v>
      </c>
      <c r="AJ210" s="114">
        <v>22.58064516129032</v>
      </c>
    </row>
    <row r="211" spans="1:36" x14ac:dyDescent="0.25">
      <c r="A211" s="103" t="s">
        <v>1164</v>
      </c>
      <c r="B211" s="104">
        <v>23.5</v>
      </c>
      <c r="C211" s="115">
        <f>SUMIF(Ukraine!$B$5:$B$356,'Ukraine INN'!$B211,Ukraine!$Z$5:$Z$356)</f>
        <v>70</v>
      </c>
      <c r="D211" s="107">
        <f t="shared" ca="1" si="51"/>
        <v>10.344827586206897</v>
      </c>
      <c r="E211" s="107">
        <f t="shared" ca="1" si="52"/>
        <v>17.241379310344829</v>
      </c>
      <c r="F211" s="107">
        <f t="shared" ca="1" si="53"/>
        <v>6.8965517241379306</v>
      </c>
      <c r="G211" s="107">
        <f t="shared" ca="1" si="54"/>
        <v>10.344827586206897</v>
      </c>
      <c r="H211" s="115">
        <f>SUMIF(Ukraine!$B$5:$B$356,'Ukraine INN'!$B211,Ukraine!$AR$5:$AR$356)</f>
        <v>67</v>
      </c>
      <c r="I211" s="107">
        <f t="shared" ca="1" si="55"/>
        <v>0</v>
      </c>
      <c r="J211" s="107">
        <f t="shared" ca="1" si="56"/>
        <v>13.043478260869565</v>
      </c>
      <c r="K211" s="107">
        <f t="shared" ca="1" si="57"/>
        <v>13.043478260869565</v>
      </c>
      <c r="L211" s="107">
        <f t="shared" ca="1" si="58"/>
        <v>26.086956521739129</v>
      </c>
      <c r="M211" s="107"/>
      <c r="N211" s="116">
        <f t="shared" ca="1" si="59"/>
        <v>7.2413793103448274</v>
      </c>
      <c r="O211" s="116">
        <f t="shared" ca="1" si="60"/>
        <v>12.068965517241381</v>
      </c>
      <c r="P211" s="116">
        <f t="shared" ca="1" si="61"/>
        <v>4.8275862068965516</v>
      </c>
      <c r="Q211" s="116">
        <f t="shared" ca="1" si="62"/>
        <v>7.2413793103448274</v>
      </c>
      <c r="R211" s="116">
        <f t="shared" ca="1" si="63"/>
        <v>0</v>
      </c>
      <c r="S211" s="116">
        <f t="shared" ca="1" si="64"/>
        <v>8.7391304347826093</v>
      </c>
      <c r="T211" s="116">
        <f t="shared" ca="1" si="65"/>
        <v>8.7391304347826093</v>
      </c>
      <c r="U211" s="116">
        <f t="shared" ca="1" si="66"/>
        <v>17.478260869565219</v>
      </c>
      <c r="W211" s="109" t="s">
        <v>1808</v>
      </c>
      <c r="X211" s="78" t="s">
        <v>1809</v>
      </c>
      <c r="Y211" s="111">
        <v>9.67741935483871</v>
      </c>
      <c r="Z211" s="111">
        <v>12.903225806451612</v>
      </c>
      <c r="AA211" s="118" t="s">
        <v>1486</v>
      </c>
      <c r="AB211" s="111">
        <v>3.225806451612903</v>
      </c>
      <c r="AE211" s="112" t="s">
        <v>1810</v>
      </c>
      <c r="AF211" s="119" t="s">
        <v>1811</v>
      </c>
      <c r="AG211" s="120" t="s">
        <v>1486</v>
      </c>
      <c r="AH211" s="114">
        <v>14.285714285714285</v>
      </c>
      <c r="AI211" s="120">
        <v>42.857142857142854</v>
      </c>
      <c r="AJ211" s="114">
        <v>14.285714285714285</v>
      </c>
    </row>
    <row r="212" spans="1:36" x14ac:dyDescent="0.25">
      <c r="A212" s="103" t="s">
        <v>1796</v>
      </c>
      <c r="B212" s="104">
        <v>23.51</v>
      </c>
      <c r="C212" s="115">
        <f>SUMIF(Ukraine!$B$5:$B$356,'Ukraine INN'!$B212,Ukraine!$Z$5:$Z$356)</f>
        <v>0</v>
      </c>
      <c r="D212" s="107">
        <f t="shared" ca="1" si="51"/>
        <v>22.222222222222221</v>
      </c>
      <c r="E212" s="107">
        <f t="shared" ca="1" si="52"/>
        <v>44.444444444444443</v>
      </c>
      <c r="F212" s="107">
        <f t="shared" ca="1" si="53"/>
        <v>22.222222222222221</v>
      </c>
      <c r="G212" s="107">
        <f t="shared" ca="1" si="54"/>
        <v>22.222222222222221</v>
      </c>
      <c r="H212" s="115">
        <f>SUMIF(Ukraine!$B$5:$B$356,'Ukraine INN'!$B212,Ukraine!$AR$5:$AR$356)</f>
        <v>0</v>
      </c>
      <c r="I212" s="107">
        <f t="shared" ca="1" si="55"/>
        <v>0</v>
      </c>
      <c r="J212" s="107">
        <f t="shared" ca="1" si="56"/>
        <v>14.285714285714285</v>
      </c>
      <c r="K212" s="107">
        <f t="shared" ca="1" si="57"/>
        <v>28.571428571428569</v>
      </c>
      <c r="L212" s="107">
        <f t="shared" ca="1" si="58"/>
        <v>42.857142857142854</v>
      </c>
      <c r="M212" s="107"/>
      <c r="N212" s="116">
        <f t="shared" ca="1" si="59"/>
        <v>0</v>
      </c>
      <c r="O212" s="116">
        <f t="shared" ca="1" si="60"/>
        <v>0</v>
      </c>
      <c r="P212" s="116">
        <f t="shared" ca="1" si="61"/>
        <v>0</v>
      </c>
      <c r="Q212" s="116">
        <f t="shared" ca="1" si="62"/>
        <v>0</v>
      </c>
      <c r="R212" s="116">
        <f t="shared" ca="1" si="63"/>
        <v>0</v>
      </c>
      <c r="S212" s="116">
        <f t="shared" ca="1" si="64"/>
        <v>0</v>
      </c>
      <c r="T212" s="116">
        <f t="shared" ca="1" si="65"/>
        <v>0</v>
      </c>
      <c r="U212" s="116">
        <f t="shared" ca="1" si="66"/>
        <v>0</v>
      </c>
      <c r="W212" s="109" t="s">
        <v>1810</v>
      </c>
      <c r="X212" s="78" t="s">
        <v>1811</v>
      </c>
      <c r="Y212" s="111">
        <v>14.285714285714285</v>
      </c>
      <c r="Z212" s="118" t="s">
        <v>1486</v>
      </c>
      <c r="AA212" s="111">
        <v>14.285714285714285</v>
      </c>
      <c r="AB212" s="111">
        <v>14.285714285714285</v>
      </c>
      <c r="AE212" s="112" t="s">
        <v>1812</v>
      </c>
      <c r="AF212" s="119" t="s">
        <v>1813</v>
      </c>
      <c r="AG212" s="114">
        <v>5.5555555555555554</v>
      </c>
      <c r="AH212" s="120">
        <v>5.5555555555555554</v>
      </c>
      <c r="AI212" s="120" t="s">
        <v>1486</v>
      </c>
      <c r="AJ212" s="114">
        <v>5.5555555555555554</v>
      </c>
    </row>
    <row r="213" spans="1:36" x14ac:dyDescent="0.25">
      <c r="A213" s="103" t="s">
        <v>1799</v>
      </c>
      <c r="B213" s="104">
        <v>23.52</v>
      </c>
      <c r="C213" s="115">
        <f>SUMIF(Ukraine!$B$5:$B$356,'Ukraine INN'!$B213,Ukraine!$Z$5:$Z$356)</f>
        <v>0</v>
      </c>
      <c r="D213" s="107">
        <f t="shared" ca="1" si="51"/>
        <v>5</v>
      </c>
      <c r="E213" s="107">
        <f t="shared" ca="1" si="52"/>
        <v>5</v>
      </c>
      <c r="F213" s="107">
        <f t="shared" ca="1" si="53"/>
        <v>0</v>
      </c>
      <c r="G213" s="107">
        <f t="shared" ca="1" si="54"/>
        <v>5</v>
      </c>
      <c r="H213" s="115">
        <f>SUMIF(Ukraine!$B$5:$B$356,'Ukraine INN'!$B213,Ukraine!$AR$5:$AR$356)</f>
        <v>0</v>
      </c>
      <c r="I213" s="107">
        <f t="shared" ca="1" si="55"/>
        <v>0</v>
      </c>
      <c r="J213" s="107">
        <f t="shared" ca="1" si="56"/>
        <v>12.5</v>
      </c>
      <c r="K213" s="107">
        <f t="shared" ca="1" si="57"/>
        <v>6.25</v>
      </c>
      <c r="L213" s="107">
        <f t="shared" ca="1" si="58"/>
        <v>18.75</v>
      </c>
      <c r="M213" s="107"/>
      <c r="N213" s="116">
        <f t="shared" ca="1" si="59"/>
        <v>0</v>
      </c>
      <c r="O213" s="116">
        <f t="shared" ca="1" si="60"/>
        <v>0</v>
      </c>
      <c r="P213" s="116">
        <f t="shared" ca="1" si="61"/>
        <v>0</v>
      </c>
      <c r="Q213" s="116">
        <f t="shared" ca="1" si="62"/>
        <v>0</v>
      </c>
      <c r="R213" s="116">
        <f t="shared" ca="1" si="63"/>
        <v>0</v>
      </c>
      <c r="S213" s="116">
        <f t="shared" ca="1" si="64"/>
        <v>0</v>
      </c>
      <c r="T213" s="116">
        <f t="shared" ca="1" si="65"/>
        <v>0</v>
      </c>
      <c r="U213" s="116">
        <f t="shared" ca="1" si="66"/>
        <v>0</v>
      </c>
      <c r="W213" s="109" t="s">
        <v>1812</v>
      </c>
      <c r="X213" s="78" t="s">
        <v>1813</v>
      </c>
      <c r="Y213" s="111">
        <v>3.3333333333333335</v>
      </c>
      <c r="Z213" s="111">
        <v>6.666666666666667</v>
      </c>
      <c r="AA213" s="111">
        <v>3.3333333333333335</v>
      </c>
      <c r="AB213" s="111">
        <v>6.666666666666667</v>
      </c>
      <c r="AE213" s="112" t="s">
        <v>1166</v>
      </c>
      <c r="AF213" s="119" t="s">
        <v>1814</v>
      </c>
      <c r="AG213" s="114">
        <v>2.083333333333333</v>
      </c>
      <c r="AH213" s="114">
        <v>3.125</v>
      </c>
      <c r="AI213" s="114">
        <v>2.083333333333333</v>
      </c>
      <c r="AJ213" s="114">
        <v>3.125</v>
      </c>
    </row>
    <row r="214" spans="1:36" x14ac:dyDescent="0.25">
      <c r="A214" s="103" t="s">
        <v>1165</v>
      </c>
      <c r="B214" s="104">
        <v>23.6</v>
      </c>
      <c r="C214" s="115">
        <f>SUMIF(Ukraine!$B$5:$B$356,'Ukraine INN'!$B214,Ukraine!$Z$5:$Z$356)</f>
        <v>1265</v>
      </c>
      <c r="D214" s="107">
        <f t="shared" ca="1" si="51"/>
        <v>4.4041450777202069</v>
      </c>
      <c r="E214" s="107">
        <f t="shared" ca="1" si="52"/>
        <v>6.9948186528497409</v>
      </c>
      <c r="F214" s="107">
        <f t="shared" ca="1" si="53"/>
        <v>4.4041450777202069</v>
      </c>
      <c r="G214" s="107">
        <f t="shared" ca="1" si="54"/>
        <v>5.9585492227979273</v>
      </c>
      <c r="H214" s="115">
        <f>SUMIF(Ukraine!$B$5:$B$356,'Ukraine INN'!$B214,Ukraine!$AR$5:$AR$356)</f>
        <v>1083</v>
      </c>
      <c r="I214" s="107">
        <f t="shared" ca="1" si="55"/>
        <v>3.9893617021276597</v>
      </c>
      <c r="J214" s="107">
        <f t="shared" ca="1" si="56"/>
        <v>9.8404255319148941</v>
      </c>
      <c r="K214" s="107">
        <f t="shared" ca="1" si="57"/>
        <v>8.2446808510638299</v>
      </c>
      <c r="L214" s="107">
        <f t="shared" ca="1" si="58"/>
        <v>12.23404255319149</v>
      </c>
      <c r="M214" s="107"/>
      <c r="N214" s="116">
        <f t="shared" ca="1" si="59"/>
        <v>55.712435233160619</v>
      </c>
      <c r="O214" s="116">
        <f t="shared" ca="1" si="60"/>
        <v>88.484455958549219</v>
      </c>
      <c r="P214" s="116">
        <f t="shared" ca="1" si="61"/>
        <v>55.712435233160619</v>
      </c>
      <c r="Q214" s="116">
        <f t="shared" ca="1" si="62"/>
        <v>75.375647668393782</v>
      </c>
      <c r="R214" s="116">
        <f t="shared" ca="1" si="63"/>
        <v>43.204787234042556</v>
      </c>
      <c r="S214" s="116">
        <f t="shared" ca="1" si="64"/>
        <v>106.57180851063831</v>
      </c>
      <c r="T214" s="116">
        <f t="shared" ca="1" si="65"/>
        <v>89.289893617021264</v>
      </c>
      <c r="U214" s="116">
        <f t="shared" ca="1" si="66"/>
        <v>132.49468085106383</v>
      </c>
      <c r="W214" s="109" t="s">
        <v>1166</v>
      </c>
      <c r="X214" s="78" t="s">
        <v>1814</v>
      </c>
      <c r="Y214" s="111">
        <v>4.8780487804878048</v>
      </c>
      <c r="Z214" s="111">
        <v>4.0650406504065035</v>
      </c>
      <c r="AA214" s="111">
        <v>1.6260162601626018</v>
      </c>
      <c r="AB214" s="111">
        <v>1.6260162601626018</v>
      </c>
      <c r="AE214" s="112" t="s">
        <v>1166</v>
      </c>
      <c r="AF214" s="119" t="s">
        <v>1815</v>
      </c>
      <c r="AG214" s="114">
        <v>2.083333333333333</v>
      </c>
      <c r="AH214" s="114">
        <v>3.125</v>
      </c>
      <c r="AI214" s="114">
        <v>2.083333333333333</v>
      </c>
      <c r="AJ214" s="114">
        <v>3.125</v>
      </c>
    </row>
    <row r="215" spans="1:36" x14ac:dyDescent="0.25">
      <c r="A215" s="103" t="s">
        <v>1802</v>
      </c>
      <c r="B215" s="104">
        <v>23.61</v>
      </c>
      <c r="C215" s="115">
        <f>SUMIF(Ukraine!$B$5:$B$356,'Ukraine INN'!$B215,Ukraine!$Z$5:$Z$356)</f>
        <v>0</v>
      </c>
      <c r="D215" s="107">
        <f t="shared" ca="1" si="51"/>
        <v>4.1474654377880187</v>
      </c>
      <c r="E215" s="107">
        <f t="shared" ca="1" si="52"/>
        <v>5.0691244239631335</v>
      </c>
      <c r="F215" s="107">
        <f t="shared" ca="1" si="53"/>
        <v>5.0691244239631335</v>
      </c>
      <c r="G215" s="107">
        <f t="shared" ca="1" si="54"/>
        <v>6.4516129032258061</v>
      </c>
      <c r="H215" s="115">
        <f>SUMIF(Ukraine!$B$5:$B$356,'Ukraine INN'!$B215,Ukraine!$AR$5:$AR$356)</f>
        <v>0</v>
      </c>
      <c r="I215" s="107">
        <f t="shared" ca="1" si="55"/>
        <v>4.0909090909090908</v>
      </c>
      <c r="J215" s="107">
        <f t="shared" ca="1" si="56"/>
        <v>9.5454545454545467</v>
      </c>
      <c r="K215" s="107">
        <f t="shared" ca="1" si="57"/>
        <v>7.2727272727272725</v>
      </c>
      <c r="L215" s="107">
        <f t="shared" ca="1" si="58"/>
        <v>11.818181818181818</v>
      </c>
      <c r="M215" s="107"/>
      <c r="N215" s="116">
        <f t="shared" ca="1" si="59"/>
        <v>0</v>
      </c>
      <c r="O215" s="116">
        <f t="shared" ca="1" si="60"/>
        <v>0</v>
      </c>
      <c r="P215" s="116">
        <f t="shared" ca="1" si="61"/>
        <v>0</v>
      </c>
      <c r="Q215" s="116">
        <f t="shared" ca="1" si="62"/>
        <v>0</v>
      </c>
      <c r="R215" s="116">
        <f t="shared" ca="1" si="63"/>
        <v>0</v>
      </c>
      <c r="S215" s="116">
        <f t="shared" ca="1" si="64"/>
        <v>0</v>
      </c>
      <c r="T215" s="116">
        <f t="shared" ca="1" si="65"/>
        <v>0</v>
      </c>
      <c r="U215" s="116">
        <f t="shared" ca="1" si="66"/>
        <v>0</v>
      </c>
      <c r="W215" s="109" t="s">
        <v>1166</v>
      </c>
      <c r="X215" s="78" t="s">
        <v>1815</v>
      </c>
      <c r="Y215" s="111">
        <v>4.8780487804878048</v>
      </c>
      <c r="Z215" s="111">
        <v>4.0650406504065035</v>
      </c>
      <c r="AA215" s="111">
        <v>1.6260162601626018</v>
      </c>
      <c r="AB215" s="111">
        <v>1.6260162601626018</v>
      </c>
      <c r="AE215" s="112" t="s">
        <v>1167</v>
      </c>
      <c r="AF215" s="119" t="s">
        <v>1817</v>
      </c>
      <c r="AG215" s="114">
        <v>14.285714285714285</v>
      </c>
      <c r="AH215" s="114">
        <v>13.186813186813188</v>
      </c>
      <c r="AI215" s="114">
        <v>13.186813186813188</v>
      </c>
      <c r="AJ215" s="114">
        <v>19.780219780219781</v>
      </c>
    </row>
    <row r="216" spans="1:36" x14ac:dyDescent="0.25">
      <c r="A216" s="103" t="s">
        <v>1804</v>
      </c>
      <c r="B216" s="104">
        <v>23.62</v>
      </c>
      <c r="C216" s="115">
        <f>SUMIF(Ukraine!$B$5:$B$356,'Ukraine INN'!$B216,Ukraine!$Z$5:$Z$356)</f>
        <v>0</v>
      </c>
      <c r="D216" s="107">
        <f t="shared" ca="1" si="51"/>
        <v>0</v>
      </c>
      <c r="E216" s="107">
        <f t="shared" ca="1" si="52"/>
        <v>0</v>
      </c>
      <c r="F216" s="107">
        <f t="shared" ca="1" si="53"/>
        <v>0</v>
      </c>
      <c r="G216" s="107">
        <f t="shared" ca="1" si="54"/>
        <v>0</v>
      </c>
      <c r="H216" s="115">
        <f>SUMIF(Ukraine!$B$5:$B$356,'Ukraine INN'!$B216,Ukraine!$AR$5:$AR$356)</f>
        <v>0</v>
      </c>
      <c r="I216" s="107">
        <f t="shared" ca="1" si="55"/>
        <v>0</v>
      </c>
      <c r="J216" s="107">
        <f t="shared" ca="1" si="56"/>
        <v>0</v>
      </c>
      <c r="K216" s="107">
        <f t="shared" ca="1" si="57"/>
        <v>0</v>
      </c>
      <c r="L216" s="107">
        <f t="shared" ca="1" si="58"/>
        <v>50</v>
      </c>
      <c r="M216" s="107"/>
      <c r="N216" s="116">
        <f t="shared" ca="1" si="59"/>
        <v>0</v>
      </c>
      <c r="O216" s="116">
        <f t="shared" ca="1" si="60"/>
        <v>0</v>
      </c>
      <c r="P216" s="116">
        <f t="shared" ca="1" si="61"/>
        <v>0</v>
      </c>
      <c r="Q216" s="116">
        <f t="shared" ca="1" si="62"/>
        <v>0</v>
      </c>
      <c r="R216" s="116">
        <f t="shared" ca="1" si="63"/>
        <v>0</v>
      </c>
      <c r="S216" s="116">
        <f t="shared" ca="1" si="64"/>
        <v>0</v>
      </c>
      <c r="T216" s="116">
        <f t="shared" ca="1" si="65"/>
        <v>0</v>
      </c>
      <c r="U216" s="116">
        <f t="shared" ca="1" si="66"/>
        <v>0</v>
      </c>
      <c r="W216" s="109" t="s">
        <v>1167</v>
      </c>
      <c r="X216" s="78" t="s">
        <v>1817</v>
      </c>
      <c r="Y216" s="111">
        <v>15.625</v>
      </c>
      <c r="Z216" s="111">
        <v>12.5</v>
      </c>
      <c r="AA216" s="111">
        <v>8.3333333333333321</v>
      </c>
      <c r="AB216" s="111">
        <v>8.3333333333333321</v>
      </c>
      <c r="AE216" s="112" t="s">
        <v>1816</v>
      </c>
      <c r="AF216" s="119" t="s">
        <v>1818</v>
      </c>
      <c r="AG216" s="114">
        <v>33.333333333333329</v>
      </c>
      <c r="AH216" s="114">
        <v>16.666666666666664</v>
      </c>
      <c r="AI216" s="114">
        <v>25</v>
      </c>
      <c r="AJ216" s="114">
        <v>33.333333333333329</v>
      </c>
    </row>
    <row r="217" spans="1:36" x14ac:dyDescent="0.25">
      <c r="A217" s="103" t="s">
        <v>1806</v>
      </c>
      <c r="B217" s="104">
        <v>23.63</v>
      </c>
      <c r="C217" s="115">
        <f>SUMIF(Ukraine!$B$5:$B$356,'Ukraine INN'!$B217,Ukraine!$Z$5:$Z$356)</f>
        <v>0</v>
      </c>
      <c r="D217" s="107">
        <f t="shared" ca="1" si="51"/>
        <v>3.0303030303030303</v>
      </c>
      <c r="E217" s="107">
        <f t="shared" ca="1" si="52"/>
        <v>10.1010101010101</v>
      </c>
      <c r="F217" s="107">
        <f t="shared" ca="1" si="53"/>
        <v>4.0404040404040407</v>
      </c>
      <c r="G217" s="107">
        <f t="shared" ca="1" si="54"/>
        <v>5.0505050505050502</v>
      </c>
      <c r="H217" s="115">
        <f>SUMIF(Ukraine!$B$5:$B$356,'Ukraine INN'!$B217,Ukraine!$AR$5:$AR$356)</f>
        <v>0</v>
      </c>
      <c r="I217" s="107">
        <f t="shared" ca="1" si="55"/>
        <v>3.0612244897959182</v>
      </c>
      <c r="J217" s="107">
        <f t="shared" ca="1" si="56"/>
        <v>8.1632653061224492</v>
      </c>
      <c r="K217" s="107">
        <f t="shared" ca="1" si="57"/>
        <v>8.1632653061224492</v>
      </c>
      <c r="L217" s="107">
        <f t="shared" ca="1" si="58"/>
        <v>10.204081632653061</v>
      </c>
      <c r="M217" s="107"/>
      <c r="N217" s="116">
        <f t="shared" ca="1" si="59"/>
        <v>0</v>
      </c>
      <c r="O217" s="116">
        <f t="shared" ca="1" si="60"/>
        <v>0</v>
      </c>
      <c r="P217" s="116">
        <f t="shared" ca="1" si="61"/>
        <v>0</v>
      </c>
      <c r="Q217" s="116">
        <f t="shared" ca="1" si="62"/>
        <v>0</v>
      </c>
      <c r="R217" s="116">
        <f t="shared" ca="1" si="63"/>
        <v>0</v>
      </c>
      <c r="S217" s="116">
        <f t="shared" ca="1" si="64"/>
        <v>0</v>
      </c>
      <c r="T217" s="116">
        <f t="shared" ca="1" si="65"/>
        <v>0</v>
      </c>
      <c r="U217" s="116">
        <f t="shared" ca="1" si="66"/>
        <v>0</v>
      </c>
      <c r="W217" s="109" t="s">
        <v>1816</v>
      </c>
      <c r="X217" s="78" t="s">
        <v>1818</v>
      </c>
      <c r="Y217" s="111">
        <v>25</v>
      </c>
      <c r="Z217" s="111">
        <v>25</v>
      </c>
      <c r="AA217" s="111">
        <v>18.75</v>
      </c>
      <c r="AB217" s="111">
        <v>18.75</v>
      </c>
      <c r="AE217" s="112" t="s">
        <v>1819</v>
      </c>
      <c r="AF217" s="119" t="s">
        <v>1820</v>
      </c>
      <c r="AG217" s="114">
        <v>11.39240506329114</v>
      </c>
      <c r="AH217" s="114">
        <v>12.658227848101266</v>
      </c>
      <c r="AI217" s="114">
        <v>11.39240506329114</v>
      </c>
      <c r="AJ217" s="114">
        <v>17.721518987341771</v>
      </c>
    </row>
    <row r="218" spans="1:36" x14ac:dyDescent="0.25">
      <c r="A218" s="103" t="s">
        <v>1808</v>
      </c>
      <c r="B218" s="104">
        <v>23.64</v>
      </c>
      <c r="C218" s="115">
        <f>SUMIF(Ukraine!$B$5:$B$356,'Ukraine INN'!$B218,Ukraine!$Z$5:$Z$356)</f>
        <v>0</v>
      </c>
      <c r="D218" s="107">
        <f t="shared" ca="1" si="51"/>
        <v>9.67741935483871</v>
      </c>
      <c r="E218" s="107">
        <f t="shared" ca="1" si="52"/>
        <v>12.903225806451612</v>
      </c>
      <c r="F218" s="107">
        <f t="shared" ca="1" si="53"/>
        <v>0</v>
      </c>
      <c r="G218" s="107">
        <f t="shared" ca="1" si="54"/>
        <v>3.225806451612903</v>
      </c>
      <c r="H218" s="115">
        <f>SUMIF(Ukraine!$B$5:$B$356,'Ukraine INN'!$B218,Ukraine!$AR$5:$AR$356)</f>
        <v>0</v>
      </c>
      <c r="I218" s="107">
        <f t="shared" ca="1" si="55"/>
        <v>6.4516129032258061</v>
      </c>
      <c r="J218" s="107">
        <f t="shared" ca="1" si="56"/>
        <v>19.35483870967742</v>
      </c>
      <c r="K218" s="107">
        <f t="shared" ca="1" si="57"/>
        <v>12.903225806451612</v>
      </c>
      <c r="L218" s="107">
        <f t="shared" ca="1" si="58"/>
        <v>22.58064516129032</v>
      </c>
      <c r="M218" s="107"/>
      <c r="N218" s="116">
        <f t="shared" ca="1" si="59"/>
        <v>0</v>
      </c>
      <c r="O218" s="116">
        <f t="shared" ca="1" si="60"/>
        <v>0</v>
      </c>
      <c r="P218" s="116">
        <f t="shared" ca="1" si="61"/>
        <v>0</v>
      </c>
      <c r="Q218" s="116">
        <f t="shared" ca="1" si="62"/>
        <v>0</v>
      </c>
      <c r="R218" s="116">
        <f t="shared" ca="1" si="63"/>
        <v>0</v>
      </c>
      <c r="S218" s="116">
        <f t="shared" ca="1" si="64"/>
        <v>0</v>
      </c>
      <c r="T218" s="116">
        <f t="shared" ca="1" si="65"/>
        <v>0</v>
      </c>
      <c r="U218" s="116">
        <f t="shared" ca="1" si="66"/>
        <v>0</v>
      </c>
      <c r="W218" s="109" t="s">
        <v>1819</v>
      </c>
      <c r="X218" s="78" t="s">
        <v>1820</v>
      </c>
      <c r="Y218" s="111">
        <v>13.750000000000002</v>
      </c>
      <c r="Z218" s="111">
        <v>10</v>
      </c>
      <c r="AA218" s="111">
        <v>6.25</v>
      </c>
      <c r="AB218" s="111">
        <v>6.25</v>
      </c>
      <c r="AE218" s="112" t="s">
        <v>1168</v>
      </c>
      <c r="AF218" s="119" t="s">
        <v>1821</v>
      </c>
      <c r="AG218" s="114">
        <v>12.749003984063744</v>
      </c>
      <c r="AH218" s="114">
        <v>15.139442231075698</v>
      </c>
      <c r="AI218" s="114">
        <v>8.3665338645418323</v>
      </c>
      <c r="AJ218" s="114">
        <v>9.1633466135458175</v>
      </c>
    </row>
    <row r="219" spans="1:36" x14ac:dyDescent="0.25">
      <c r="A219" s="103" t="s">
        <v>1810</v>
      </c>
      <c r="B219" s="104">
        <v>23.65</v>
      </c>
      <c r="C219" s="115">
        <f>SUMIF(Ukraine!$B$5:$B$356,'Ukraine INN'!$B219,Ukraine!$Z$5:$Z$356)</f>
        <v>0</v>
      </c>
      <c r="D219" s="107">
        <f t="shared" ca="1" si="51"/>
        <v>14.285714285714285</v>
      </c>
      <c r="E219" s="107">
        <f t="shared" ca="1" si="52"/>
        <v>0</v>
      </c>
      <c r="F219" s="107">
        <f t="shared" ca="1" si="53"/>
        <v>14.285714285714285</v>
      </c>
      <c r="G219" s="107">
        <f t="shared" ca="1" si="54"/>
        <v>14.285714285714285</v>
      </c>
      <c r="H219" s="115">
        <f>SUMIF(Ukraine!$B$5:$B$356,'Ukraine INN'!$B219,Ukraine!$AR$5:$AR$356)</f>
        <v>0</v>
      </c>
      <c r="I219" s="107">
        <f t="shared" ca="1" si="55"/>
        <v>0</v>
      </c>
      <c r="J219" s="107">
        <f t="shared" ca="1" si="56"/>
        <v>14.285714285714285</v>
      </c>
      <c r="K219" s="107">
        <f t="shared" ca="1" si="57"/>
        <v>42.857142857142854</v>
      </c>
      <c r="L219" s="107">
        <f t="shared" ca="1" si="58"/>
        <v>14.285714285714285</v>
      </c>
      <c r="M219" s="107"/>
      <c r="N219" s="116">
        <f t="shared" ca="1" si="59"/>
        <v>0</v>
      </c>
      <c r="O219" s="116">
        <f t="shared" ca="1" si="60"/>
        <v>0</v>
      </c>
      <c r="P219" s="116">
        <f t="shared" ca="1" si="61"/>
        <v>0</v>
      </c>
      <c r="Q219" s="116">
        <f t="shared" ca="1" si="62"/>
        <v>0</v>
      </c>
      <c r="R219" s="116">
        <f t="shared" ca="1" si="63"/>
        <v>0</v>
      </c>
      <c r="S219" s="116">
        <f t="shared" ca="1" si="64"/>
        <v>0</v>
      </c>
      <c r="T219" s="116">
        <f t="shared" ca="1" si="65"/>
        <v>0</v>
      </c>
      <c r="U219" s="116">
        <f t="shared" ca="1" si="66"/>
        <v>0</v>
      </c>
      <c r="W219" s="109" t="s">
        <v>1168</v>
      </c>
      <c r="X219" s="78">
        <v>24</v>
      </c>
      <c r="Y219" s="111">
        <v>13.114754098360656</v>
      </c>
      <c r="Z219" s="111">
        <v>15.163934426229508</v>
      </c>
      <c r="AA219" s="111">
        <v>9.0163934426229506</v>
      </c>
      <c r="AB219" s="111">
        <v>7.3770491803278686</v>
      </c>
      <c r="AE219" s="112" t="s">
        <v>1169</v>
      </c>
      <c r="AF219" s="119" t="s">
        <v>1822</v>
      </c>
      <c r="AG219" s="114">
        <v>22.58064516129032</v>
      </c>
      <c r="AH219" s="114">
        <v>16.129032258064516</v>
      </c>
      <c r="AI219" s="114">
        <v>12.903225806451612</v>
      </c>
      <c r="AJ219" s="114">
        <v>6.4516129032258061</v>
      </c>
    </row>
    <row r="220" spans="1:36" x14ac:dyDescent="0.25">
      <c r="A220" s="103" t="s">
        <v>1812</v>
      </c>
      <c r="B220" s="104">
        <v>23.69</v>
      </c>
      <c r="C220" s="115">
        <f>SUMIF(Ukraine!$B$5:$B$356,'Ukraine INN'!$B220,Ukraine!$Z$5:$Z$356)</f>
        <v>0</v>
      </c>
      <c r="D220" s="107">
        <f t="shared" ca="1" si="51"/>
        <v>3.3333333333333335</v>
      </c>
      <c r="E220" s="107">
        <f t="shared" ca="1" si="52"/>
        <v>6.666666666666667</v>
      </c>
      <c r="F220" s="107">
        <f t="shared" ca="1" si="53"/>
        <v>3.3333333333333335</v>
      </c>
      <c r="G220" s="107">
        <f t="shared" ca="1" si="54"/>
        <v>6.666666666666667</v>
      </c>
      <c r="H220" s="115">
        <f>SUMIF(Ukraine!$B$5:$B$356,'Ukraine INN'!$B220,Ukraine!$AR$5:$AR$356)</f>
        <v>0</v>
      </c>
      <c r="I220" s="107">
        <f t="shared" ca="1" si="55"/>
        <v>5.5555555555555554</v>
      </c>
      <c r="J220" s="107">
        <f t="shared" ca="1" si="56"/>
        <v>5.5555555555555554</v>
      </c>
      <c r="K220" s="107">
        <f t="shared" ca="1" si="57"/>
        <v>0</v>
      </c>
      <c r="L220" s="107">
        <f t="shared" ca="1" si="58"/>
        <v>5.5555555555555554</v>
      </c>
      <c r="M220" s="107"/>
      <c r="N220" s="116">
        <f t="shared" ca="1" si="59"/>
        <v>0</v>
      </c>
      <c r="O220" s="116">
        <f t="shared" ca="1" si="60"/>
        <v>0</v>
      </c>
      <c r="P220" s="116">
        <f t="shared" ca="1" si="61"/>
        <v>0</v>
      </c>
      <c r="Q220" s="116">
        <f t="shared" ca="1" si="62"/>
        <v>0</v>
      </c>
      <c r="R220" s="116">
        <f t="shared" ca="1" si="63"/>
        <v>0</v>
      </c>
      <c r="S220" s="116">
        <f t="shared" ca="1" si="64"/>
        <v>0</v>
      </c>
      <c r="T220" s="116">
        <f t="shared" ca="1" si="65"/>
        <v>0</v>
      </c>
      <c r="U220" s="116">
        <f t="shared" ca="1" si="66"/>
        <v>0</v>
      </c>
      <c r="W220" s="109" t="s">
        <v>1169</v>
      </c>
      <c r="X220" s="78" t="s">
        <v>1822</v>
      </c>
      <c r="Y220" s="111">
        <v>12.5</v>
      </c>
      <c r="Z220" s="111">
        <v>12.5</v>
      </c>
      <c r="AA220" s="111">
        <v>12.5</v>
      </c>
      <c r="AB220" s="111">
        <v>9.375</v>
      </c>
      <c r="AE220" s="112" t="s">
        <v>1169</v>
      </c>
      <c r="AF220" s="119" t="s">
        <v>1823</v>
      </c>
      <c r="AG220" s="114">
        <v>22.58064516129032</v>
      </c>
      <c r="AH220" s="114">
        <v>16.129032258064516</v>
      </c>
      <c r="AI220" s="114">
        <v>12.903225806451612</v>
      </c>
      <c r="AJ220" s="114">
        <v>6.4516129032258061</v>
      </c>
    </row>
    <row r="221" spans="1:36" x14ac:dyDescent="0.25">
      <c r="A221" s="103" t="s">
        <v>1166</v>
      </c>
      <c r="B221" s="104">
        <v>23.7</v>
      </c>
      <c r="C221" s="115">
        <f>SUMIF(Ukraine!$B$5:$B$356,'Ukraine INN'!$B221,Ukraine!$Z$5:$Z$356)</f>
        <v>425</v>
      </c>
      <c r="D221" s="107">
        <f t="shared" ca="1" si="51"/>
        <v>9.7560975609756095</v>
      </c>
      <c r="E221" s="107">
        <f t="shared" ca="1" si="52"/>
        <v>8.1300813008130071</v>
      </c>
      <c r="F221" s="107">
        <f t="shared" ca="1" si="53"/>
        <v>3.2520325203252036</v>
      </c>
      <c r="G221" s="107">
        <f t="shared" ca="1" si="54"/>
        <v>3.2520325203252036</v>
      </c>
      <c r="H221" s="115">
        <f>SUMIF(Ukraine!$B$5:$B$356,'Ukraine INN'!$B221,Ukraine!$AR$5:$AR$356)</f>
        <v>353</v>
      </c>
      <c r="I221" s="107">
        <f t="shared" ca="1" si="55"/>
        <v>4.1666666666666661</v>
      </c>
      <c r="J221" s="107">
        <f t="shared" ca="1" si="56"/>
        <v>6.25</v>
      </c>
      <c r="K221" s="107">
        <f t="shared" ca="1" si="57"/>
        <v>4.1666666666666661</v>
      </c>
      <c r="L221" s="107">
        <f t="shared" ca="1" si="58"/>
        <v>6.25</v>
      </c>
      <c r="M221" s="107"/>
      <c r="N221" s="116">
        <f t="shared" ca="1" si="59"/>
        <v>41.463414634146346</v>
      </c>
      <c r="O221" s="116">
        <f t="shared" ca="1" si="60"/>
        <v>34.552845528455279</v>
      </c>
      <c r="P221" s="116">
        <f t="shared" ca="1" si="61"/>
        <v>13.821138211382115</v>
      </c>
      <c r="Q221" s="116">
        <f t="shared" ca="1" si="62"/>
        <v>13.821138211382115</v>
      </c>
      <c r="R221" s="116">
        <f t="shared" ca="1" si="63"/>
        <v>14.70833333333333</v>
      </c>
      <c r="S221" s="116">
        <f t="shared" ca="1" si="64"/>
        <v>22.0625</v>
      </c>
      <c r="T221" s="116">
        <f t="shared" ca="1" si="65"/>
        <v>14.70833333333333</v>
      </c>
      <c r="U221" s="116">
        <f t="shared" ca="1" si="66"/>
        <v>22.0625</v>
      </c>
      <c r="W221" s="109" t="s">
        <v>1169</v>
      </c>
      <c r="X221" s="78" t="s">
        <v>1823</v>
      </c>
      <c r="Y221" s="111">
        <v>12.5</v>
      </c>
      <c r="Z221" s="111">
        <v>12.5</v>
      </c>
      <c r="AA221" s="111">
        <v>12.5</v>
      </c>
      <c r="AB221" s="111">
        <v>9.375</v>
      </c>
      <c r="AE221" s="112" t="s">
        <v>1170</v>
      </c>
      <c r="AF221" s="119" t="s">
        <v>1824</v>
      </c>
      <c r="AG221" s="114">
        <v>32.258064516129032</v>
      </c>
      <c r="AH221" s="114">
        <v>38.70967741935484</v>
      </c>
      <c r="AI221" s="114">
        <v>16.129032258064516</v>
      </c>
      <c r="AJ221" s="114">
        <v>29.032258064516132</v>
      </c>
    </row>
    <row r="222" spans="1:36" x14ac:dyDescent="0.25">
      <c r="A222" s="103" t="s">
        <v>1166</v>
      </c>
      <c r="B222" s="104">
        <v>23.7</v>
      </c>
      <c r="C222" s="115">
        <f>SUMIF(Ukraine!$B$5:$B$356,'Ukraine INN'!$B222,Ukraine!$Z$5:$Z$356)</f>
        <v>425</v>
      </c>
      <c r="D222" s="107">
        <f t="shared" ca="1" si="51"/>
        <v>9.7560975609756095</v>
      </c>
      <c r="E222" s="107">
        <f t="shared" ca="1" si="52"/>
        <v>8.1300813008130071</v>
      </c>
      <c r="F222" s="107">
        <f t="shared" ca="1" si="53"/>
        <v>3.2520325203252036</v>
      </c>
      <c r="G222" s="107">
        <f t="shared" ca="1" si="54"/>
        <v>3.2520325203252036</v>
      </c>
      <c r="H222" s="115">
        <f>SUMIF(Ukraine!$B$5:$B$356,'Ukraine INN'!$B222,Ukraine!$AR$5:$AR$356)</f>
        <v>353</v>
      </c>
      <c r="I222" s="107">
        <f t="shared" ca="1" si="55"/>
        <v>4.1666666666666661</v>
      </c>
      <c r="J222" s="107">
        <f t="shared" ca="1" si="56"/>
        <v>6.25</v>
      </c>
      <c r="K222" s="107">
        <f t="shared" ca="1" si="57"/>
        <v>4.1666666666666661</v>
      </c>
      <c r="L222" s="107">
        <f t="shared" ca="1" si="58"/>
        <v>6.25</v>
      </c>
      <c r="M222" s="107"/>
      <c r="N222" s="116">
        <f t="shared" ca="1" si="59"/>
        <v>41.463414634146346</v>
      </c>
      <c r="O222" s="116">
        <f t="shared" ca="1" si="60"/>
        <v>34.552845528455279</v>
      </c>
      <c r="P222" s="116">
        <f t="shared" ca="1" si="61"/>
        <v>13.821138211382115</v>
      </c>
      <c r="Q222" s="116">
        <f t="shared" ca="1" si="62"/>
        <v>13.821138211382115</v>
      </c>
      <c r="R222" s="116">
        <f t="shared" ca="1" si="63"/>
        <v>14.70833333333333</v>
      </c>
      <c r="S222" s="116">
        <f t="shared" ca="1" si="64"/>
        <v>22.0625</v>
      </c>
      <c r="T222" s="116">
        <f t="shared" ca="1" si="65"/>
        <v>14.70833333333333</v>
      </c>
      <c r="U222" s="116">
        <f t="shared" ca="1" si="66"/>
        <v>22.0625</v>
      </c>
      <c r="W222" s="109" t="s">
        <v>1170</v>
      </c>
      <c r="X222" s="78" t="s">
        <v>1824</v>
      </c>
      <c r="Y222" s="111">
        <v>20</v>
      </c>
      <c r="Z222" s="111">
        <v>32</v>
      </c>
      <c r="AA222" s="111">
        <v>24</v>
      </c>
      <c r="AB222" s="111">
        <v>16</v>
      </c>
      <c r="AE222" s="112" t="s">
        <v>1170</v>
      </c>
      <c r="AF222" s="119" t="s">
        <v>1825</v>
      </c>
      <c r="AG222" s="114">
        <v>32.258064516129032</v>
      </c>
      <c r="AH222" s="114">
        <v>38.70967741935484</v>
      </c>
      <c r="AI222" s="114">
        <v>16.129032258064516</v>
      </c>
      <c r="AJ222" s="114">
        <v>29.032258064516132</v>
      </c>
    </row>
    <row r="223" spans="1:36" x14ac:dyDescent="0.25">
      <c r="A223" s="103" t="s">
        <v>1167</v>
      </c>
      <c r="B223" s="104">
        <v>23.9</v>
      </c>
      <c r="C223" s="115">
        <f>SUMIF(Ukraine!$B$5:$B$356,'Ukraine INN'!$B223,Ukraine!$Z$5:$Z$356)</f>
        <v>208</v>
      </c>
      <c r="D223" s="107">
        <f t="shared" ca="1" si="51"/>
        <v>15.625</v>
      </c>
      <c r="E223" s="107">
        <f t="shared" ca="1" si="52"/>
        <v>12.5</v>
      </c>
      <c r="F223" s="107">
        <f t="shared" ca="1" si="53"/>
        <v>8.3333333333333321</v>
      </c>
      <c r="G223" s="107">
        <f t="shared" ca="1" si="54"/>
        <v>8.3333333333333321</v>
      </c>
      <c r="H223" s="115">
        <f>SUMIF(Ukraine!$B$5:$B$356,'Ukraine INN'!$B223,Ukraine!$AR$5:$AR$356)</f>
        <v>213</v>
      </c>
      <c r="I223" s="107">
        <f t="shared" ca="1" si="55"/>
        <v>14.285714285714285</v>
      </c>
      <c r="J223" s="107">
        <f t="shared" ca="1" si="56"/>
        <v>13.186813186813188</v>
      </c>
      <c r="K223" s="107">
        <f t="shared" ca="1" si="57"/>
        <v>13.186813186813188</v>
      </c>
      <c r="L223" s="107">
        <f t="shared" ca="1" si="58"/>
        <v>19.780219780219781</v>
      </c>
      <c r="M223" s="107"/>
      <c r="N223" s="116">
        <f t="shared" ca="1" si="59"/>
        <v>32.5</v>
      </c>
      <c r="O223" s="116">
        <f t="shared" ca="1" si="60"/>
        <v>26</v>
      </c>
      <c r="P223" s="116">
        <f t="shared" ca="1" si="61"/>
        <v>17.333333333333329</v>
      </c>
      <c r="Q223" s="116">
        <f t="shared" ca="1" si="62"/>
        <v>17.333333333333329</v>
      </c>
      <c r="R223" s="116">
        <f t="shared" ca="1" si="63"/>
        <v>30.428571428571427</v>
      </c>
      <c r="S223" s="116">
        <f t="shared" ca="1" si="64"/>
        <v>28.087912087912088</v>
      </c>
      <c r="T223" s="116">
        <f t="shared" ca="1" si="65"/>
        <v>28.087912087912088</v>
      </c>
      <c r="U223" s="116">
        <f t="shared" ca="1" si="66"/>
        <v>42.131868131868139</v>
      </c>
      <c r="W223" s="109" t="s">
        <v>1170</v>
      </c>
      <c r="X223" s="78" t="s">
        <v>1825</v>
      </c>
      <c r="Y223" s="111">
        <v>20</v>
      </c>
      <c r="Z223" s="111">
        <v>32</v>
      </c>
      <c r="AA223" s="111">
        <v>24</v>
      </c>
      <c r="AB223" s="111">
        <v>16</v>
      </c>
      <c r="AE223" s="112" t="s">
        <v>1171</v>
      </c>
      <c r="AF223" s="119" t="s">
        <v>1827</v>
      </c>
      <c r="AG223" s="114">
        <v>10.112359550561797</v>
      </c>
      <c r="AH223" s="114">
        <v>10.112359550561797</v>
      </c>
      <c r="AI223" s="114">
        <v>6.7415730337078648</v>
      </c>
      <c r="AJ223" s="114">
        <v>10.112359550561797</v>
      </c>
    </row>
    <row r="224" spans="1:36" x14ac:dyDescent="0.25">
      <c r="A224" s="103" t="s">
        <v>1816</v>
      </c>
      <c r="B224" s="104">
        <v>23.91</v>
      </c>
      <c r="C224" s="115">
        <f>SUMIF(Ukraine!$B$5:$B$356,'Ukraine INN'!$B224,Ukraine!$Z$5:$Z$356)</f>
        <v>0</v>
      </c>
      <c r="D224" s="107">
        <f t="shared" ca="1" si="51"/>
        <v>25</v>
      </c>
      <c r="E224" s="107">
        <f t="shared" ca="1" si="52"/>
        <v>25</v>
      </c>
      <c r="F224" s="107">
        <f t="shared" ca="1" si="53"/>
        <v>18.75</v>
      </c>
      <c r="G224" s="107">
        <f t="shared" ca="1" si="54"/>
        <v>18.75</v>
      </c>
      <c r="H224" s="115">
        <f>SUMIF(Ukraine!$B$5:$B$356,'Ukraine INN'!$B224,Ukraine!$AR$5:$AR$356)</f>
        <v>0</v>
      </c>
      <c r="I224" s="107">
        <f t="shared" ca="1" si="55"/>
        <v>33.333333333333329</v>
      </c>
      <c r="J224" s="107">
        <f t="shared" ca="1" si="56"/>
        <v>16.666666666666664</v>
      </c>
      <c r="K224" s="107">
        <f t="shared" ca="1" si="57"/>
        <v>25</v>
      </c>
      <c r="L224" s="107">
        <f t="shared" ca="1" si="58"/>
        <v>33.333333333333329</v>
      </c>
      <c r="M224" s="107"/>
      <c r="N224" s="116">
        <f t="shared" ca="1" si="59"/>
        <v>0</v>
      </c>
      <c r="O224" s="116">
        <f t="shared" ca="1" si="60"/>
        <v>0</v>
      </c>
      <c r="P224" s="116">
        <f t="shared" ca="1" si="61"/>
        <v>0</v>
      </c>
      <c r="Q224" s="116">
        <f t="shared" ca="1" si="62"/>
        <v>0</v>
      </c>
      <c r="R224" s="116">
        <f t="shared" ca="1" si="63"/>
        <v>0</v>
      </c>
      <c r="S224" s="116">
        <f t="shared" ca="1" si="64"/>
        <v>0</v>
      </c>
      <c r="T224" s="116">
        <f t="shared" ca="1" si="65"/>
        <v>0</v>
      </c>
      <c r="U224" s="116">
        <f t="shared" ca="1" si="66"/>
        <v>0</v>
      </c>
      <c r="W224" s="109" t="s">
        <v>1171</v>
      </c>
      <c r="X224" s="78" t="s">
        <v>1827</v>
      </c>
      <c r="Y224" s="111">
        <v>14.814814814814813</v>
      </c>
      <c r="Z224" s="111">
        <v>13.580246913580247</v>
      </c>
      <c r="AA224" s="111">
        <v>3.7037037037037033</v>
      </c>
      <c r="AB224" s="111">
        <v>6.1728395061728394</v>
      </c>
      <c r="AE224" s="112" t="s">
        <v>1829</v>
      </c>
      <c r="AF224" s="119" t="s">
        <v>1830</v>
      </c>
      <c r="AG224" s="114">
        <v>50</v>
      </c>
      <c r="AH224" s="114">
        <v>50</v>
      </c>
      <c r="AI224" s="120" t="s">
        <v>1486</v>
      </c>
      <c r="AJ224" s="120" t="s">
        <v>1486</v>
      </c>
    </row>
    <row r="225" spans="1:36" x14ac:dyDescent="0.25">
      <c r="A225" s="103" t="s">
        <v>1819</v>
      </c>
      <c r="B225" s="104">
        <v>23.99</v>
      </c>
      <c r="C225" s="115">
        <f>SUMIF(Ukraine!$B$5:$B$356,'Ukraine INN'!$B225,Ukraine!$Z$5:$Z$356)</f>
        <v>0</v>
      </c>
      <c r="D225" s="107">
        <f t="shared" ca="1" si="51"/>
        <v>13.750000000000002</v>
      </c>
      <c r="E225" s="107">
        <f t="shared" ca="1" si="52"/>
        <v>10</v>
      </c>
      <c r="F225" s="107">
        <f t="shared" ca="1" si="53"/>
        <v>6.25</v>
      </c>
      <c r="G225" s="107">
        <f t="shared" ca="1" si="54"/>
        <v>6.25</v>
      </c>
      <c r="H225" s="115">
        <f>SUMIF(Ukraine!$B$5:$B$356,'Ukraine INN'!$B225,Ukraine!$AR$5:$AR$356)</f>
        <v>0</v>
      </c>
      <c r="I225" s="107">
        <f t="shared" ca="1" si="55"/>
        <v>11.39240506329114</v>
      </c>
      <c r="J225" s="107">
        <f t="shared" ca="1" si="56"/>
        <v>12.658227848101266</v>
      </c>
      <c r="K225" s="107">
        <f t="shared" ca="1" si="57"/>
        <v>11.39240506329114</v>
      </c>
      <c r="L225" s="107">
        <f t="shared" ca="1" si="58"/>
        <v>17.721518987341771</v>
      </c>
      <c r="M225" s="107"/>
      <c r="N225" s="116">
        <f t="shared" ca="1" si="59"/>
        <v>0</v>
      </c>
      <c r="O225" s="116">
        <f t="shared" ca="1" si="60"/>
        <v>0</v>
      </c>
      <c r="P225" s="116">
        <f t="shared" ca="1" si="61"/>
        <v>0</v>
      </c>
      <c r="Q225" s="116">
        <f t="shared" ca="1" si="62"/>
        <v>0</v>
      </c>
      <c r="R225" s="116">
        <f t="shared" ca="1" si="63"/>
        <v>0</v>
      </c>
      <c r="S225" s="116">
        <f t="shared" ca="1" si="64"/>
        <v>0</v>
      </c>
      <c r="T225" s="116">
        <f t="shared" ca="1" si="65"/>
        <v>0</v>
      </c>
      <c r="U225" s="116">
        <f t="shared" ca="1" si="66"/>
        <v>0</v>
      </c>
      <c r="W225" s="109" t="s">
        <v>1829</v>
      </c>
      <c r="X225" s="78" t="s">
        <v>1830</v>
      </c>
      <c r="Y225" s="111">
        <v>42.857142857142854</v>
      </c>
      <c r="Z225" s="111">
        <v>42.857142857142854</v>
      </c>
      <c r="AA225" s="111">
        <v>14.285714285714285</v>
      </c>
      <c r="AB225" s="111">
        <v>14.285714285714285</v>
      </c>
      <c r="AE225" s="112" t="s">
        <v>1826</v>
      </c>
      <c r="AF225" s="119" t="s">
        <v>1832</v>
      </c>
      <c r="AG225" s="120" t="s">
        <v>1486</v>
      </c>
      <c r="AH225" s="114">
        <v>66.666666666666657</v>
      </c>
      <c r="AI225" s="120" t="s">
        <v>1486</v>
      </c>
      <c r="AJ225" s="114">
        <v>66.666666666666657</v>
      </c>
    </row>
    <row r="226" spans="1:36" x14ac:dyDescent="0.25">
      <c r="A226" s="103" t="s">
        <v>1833</v>
      </c>
      <c r="B226" s="104" t="s">
        <v>1834</v>
      </c>
      <c r="C226" s="115">
        <f>SUMIF(Ukraine!$B$5:$B$356,'Ukraine INN'!$B226,Ukraine!$Z$5:$Z$356)</f>
        <v>0</v>
      </c>
      <c r="D226" s="107">
        <f t="shared" ca="1" si="51"/>
        <v>0</v>
      </c>
      <c r="E226" s="107">
        <f t="shared" ca="1" si="52"/>
        <v>0</v>
      </c>
      <c r="F226" s="107">
        <f t="shared" ca="1" si="53"/>
        <v>0</v>
      </c>
      <c r="G226" s="107">
        <f t="shared" ca="1" si="54"/>
        <v>0</v>
      </c>
      <c r="H226" s="115">
        <f>SUMIF(Ukraine!$B$5:$B$356,'Ukraine INN'!$B226,Ukraine!$AR$5:$AR$356)</f>
        <v>0</v>
      </c>
      <c r="I226" s="107">
        <f t="shared" ca="1" si="55"/>
        <v>0</v>
      </c>
      <c r="J226" s="107">
        <f t="shared" ca="1" si="56"/>
        <v>0</v>
      </c>
      <c r="K226" s="107">
        <f t="shared" ca="1" si="57"/>
        <v>0</v>
      </c>
      <c r="L226" s="107">
        <f t="shared" ca="1" si="58"/>
        <v>0</v>
      </c>
      <c r="M226" s="107"/>
      <c r="N226" s="116">
        <f t="shared" ca="1" si="59"/>
        <v>0</v>
      </c>
      <c r="O226" s="116">
        <f t="shared" ca="1" si="60"/>
        <v>0</v>
      </c>
      <c r="P226" s="116">
        <f t="shared" ca="1" si="61"/>
        <v>0</v>
      </c>
      <c r="Q226" s="116">
        <f t="shared" ca="1" si="62"/>
        <v>0</v>
      </c>
      <c r="R226" s="116">
        <f t="shared" ca="1" si="63"/>
        <v>0</v>
      </c>
      <c r="S226" s="116">
        <f t="shared" ca="1" si="64"/>
        <v>0</v>
      </c>
      <c r="T226" s="116">
        <f t="shared" ca="1" si="65"/>
        <v>0</v>
      </c>
      <c r="U226" s="116">
        <f t="shared" ca="1" si="66"/>
        <v>0</v>
      </c>
      <c r="W226" s="109" t="s">
        <v>1826</v>
      </c>
      <c r="X226" s="78" t="s">
        <v>1832</v>
      </c>
      <c r="Y226" s="118" t="s">
        <v>1486</v>
      </c>
      <c r="Z226" s="118" t="s">
        <v>1486</v>
      </c>
      <c r="AA226" s="118" t="s">
        <v>1486</v>
      </c>
      <c r="AB226" s="118" t="s">
        <v>1486</v>
      </c>
      <c r="AE226" s="112" t="s">
        <v>1828</v>
      </c>
      <c r="AF226" s="119" t="s">
        <v>1835</v>
      </c>
      <c r="AG226" s="120">
        <v>7.4626865671641784</v>
      </c>
      <c r="AH226" s="120">
        <v>5.9701492537313428</v>
      </c>
      <c r="AI226" s="120">
        <v>5.9701492537313428</v>
      </c>
      <c r="AJ226" s="120">
        <v>5.9701492537313428</v>
      </c>
    </row>
    <row r="227" spans="1:36" x14ac:dyDescent="0.25">
      <c r="A227" s="103" t="s">
        <v>1168</v>
      </c>
      <c r="B227" s="104">
        <v>24</v>
      </c>
      <c r="C227" s="115">
        <f>SUMIF(Ukraine!$B$5:$B$356,'Ukraine INN'!$B227,Ukraine!$Z$5:$Z$356)</f>
        <v>533</v>
      </c>
      <c r="D227" s="107">
        <f t="shared" ca="1" si="51"/>
        <v>13.114754098360656</v>
      </c>
      <c r="E227" s="107">
        <f t="shared" ca="1" si="52"/>
        <v>15.163934426229508</v>
      </c>
      <c r="F227" s="107">
        <f t="shared" ca="1" si="53"/>
        <v>9.0163934426229506</v>
      </c>
      <c r="G227" s="107">
        <f t="shared" ca="1" si="54"/>
        <v>7.3770491803278686</v>
      </c>
      <c r="H227" s="115">
        <f>SUMIF(Ukraine!$B$5:$B$356,'Ukraine INN'!$B227,Ukraine!$AR$5:$AR$356)</f>
        <v>544</v>
      </c>
      <c r="I227" s="107">
        <f t="shared" ca="1" si="55"/>
        <v>12.749003984063744</v>
      </c>
      <c r="J227" s="107">
        <f t="shared" ca="1" si="56"/>
        <v>15.139442231075698</v>
      </c>
      <c r="K227" s="107">
        <f t="shared" ca="1" si="57"/>
        <v>8.3665338645418323</v>
      </c>
      <c r="L227" s="107">
        <f t="shared" ca="1" si="58"/>
        <v>9.1633466135458175</v>
      </c>
      <c r="M227" s="107"/>
      <c r="N227" s="116">
        <f t="shared" ca="1" si="59"/>
        <v>69.901639344262293</v>
      </c>
      <c r="O227" s="116">
        <f t="shared" ca="1" si="60"/>
        <v>80.823770491803273</v>
      </c>
      <c r="P227" s="116">
        <f t="shared" ca="1" si="61"/>
        <v>48.057377049180332</v>
      </c>
      <c r="Q227" s="116">
        <f t="shared" ca="1" si="62"/>
        <v>39.319672131147541</v>
      </c>
      <c r="R227" s="116">
        <f t="shared" ca="1" si="63"/>
        <v>69.354581673306768</v>
      </c>
      <c r="S227" s="116">
        <f t="shared" ca="1" si="64"/>
        <v>82.358565737051791</v>
      </c>
      <c r="T227" s="116">
        <f t="shared" ca="1" si="65"/>
        <v>45.513944223107565</v>
      </c>
      <c r="U227" s="116">
        <f t="shared" ca="1" si="66"/>
        <v>49.848605577689241</v>
      </c>
      <c r="W227" s="109" t="s">
        <v>1828</v>
      </c>
      <c r="X227" s="78" t="s">
        <v>1835</v>
      </c>
      <c r="Y227" s="111">
        <v>11.29032258064516</v>
      </c>
      <c r="Z227" s="111">
        <v>11.29032258064516</v>
      </c>
      <c r="AA227" s="111">
        <v>3.225806451612903</v>
      </c>
      <c r="AB227" s="111">
        <v>4.838709677419355</v>
      </c>
      <c r="AE227" s="112" t="s">
        <v>1831</v>
      </c>
      <c r="AF227" s="119" t="s">
        <v>1837</v>
      </c>
      <c r="AG227" s="114">
        <v>17.647058823529413</v>
      </c>
      <c r="AH227" s="114">
        <v>11.76470588235294</v>
      </c>
      <c r="AI227" s="114">
        <v>11.76470588235294</v>
      </c>
      <c r="AJ227" s="114">
        <v>17.647058823529413</v>
      </c>
    </row>
    <row r="228" spans="1:36" x14ac:dyDescent="0.25">
      <c r="A228" s="103" t="s">
        <v>1169</v>
      </c>
      <c r="B228" s="104">
        <v>24.1</v>
      </c>
      <c r="C228" s="115">
        <f>SUMIF(Ukraine!$B$5:$B$356,'Ukraine INN'!$B228,Ukraine!$Z$5:$Z$356)</f>
        <v>66</v>
      </c>
      <c r="D228" s="107">
        <f t="shared" ca="1" si="51"/>
        <v>25</v>
      </c>
      <c r="E228" s="107">
        <f t="shared" ca="1" si="52"/>
        <v>25</v>
      </c>
      <c r="F228" s="107">
        <f t="shared" ca="1" si="53"/>
        <v>25</v>
      </c>
      <c r="G228" s="107">
        <f t="shared" ca="1" si="54"/>
        <v>18.75</v>
      </c>
      <c r="H228" s="115">
        <f>SUMIF(Ukraine!$B$5:$B$356,'Ukraine INN'!$B228,Ukraine!$AR$5:$AR$356)</f>
        <v>66</v>
      </c>
      <c r="I228" s="107">
        <f t="shared" ca="1" si="55"/>
        <v>45.161290322580641</v>
      </c>
      <c r="J228" s="107">
        <f t="shared" ca="1" si="56"/>
        <v>32.258064516129032</v>
      </c>
      <c r="K228" s="107">
        <f t="shared" ca="1" si="57"/>
        <v>25.806451612903224</v>
      </c>
      <c r="L228" s="107">
        <f t="shared" ca="1" si="58"/>
        <v>12.903225806451612</v>
      </c>
      <c r="M228" s="107"/>
      <c r="N228" s="116">
        <f t="shared" ca="1" si="59"/>
        <v>16.5</v>
      </c>
      <c r="O228" s="116">
        <f t="shared" ca="1" si="60"/>
        <v>16.5</v>
      </c>
      <c r="P228" s="116">
        <f t="shared" ca="1" si="61"/>
        <v>16.5</v>
      </c>
      <c r="Q228" s="116">
        <f t="shared" ca="1" si="62"/>
        <v>12.375</v>
      </c>
      <c r="R228" s="116">
        <f t="shared" ca="1" si="63"/>
        <v>29.806451612903221</v>
      </c>
      <c r="S228" s="116">
        <f t="shared" ca="1" si="64"/>
        <v>21.29032258064516</v>
      </c>
      <c r="T228" s="116">
        <f t="shared" ca="1" si="65"/>
        <v>17.032258064516128</v>
      </c>
      <c r="U228" s="116">
        <f t="shared" ca="1" si="66"/>
        <v>8.5161290322580641</v>
      </c>
      <c r="W228" s="109" t="s">
        <v>1831</v>
      </c>
      <c r="X228" s="78" t="s">
        <v>1837</v>
      </c>
      <c r="Y228" s="111">
        <v>18.181818181818183</v>
      </c>
      <c r="Z228" s="111">
        <v>9.0909090909090917</v>
      </c>
      <c r="AA228" s="118" t="s">
        <v>1486</v>
      </c>
      <c r="AB228" s="111">
        <v>9.0909090909090917</v>
      </c>
      <c r="AE228" s="112" t="s">
        <v>1172</v>
      </c>
      <c r="AF228" s="119" t="s">
        <v>1839</v>
      </c>
      <c r="AG228" s="114">
        <v>1.8867924528301887</v>
      </c>
      <c r="AH228" s="114">
        <v>9.433962264150944</v>
      </c>
      <c r="AI228" s="120">
        <v>5.6603773584905666</v>
      </c>
      <c r="AJ228" s="114">
        <v>5.6603773584905666</v>
      </c>
    </row>
    <row r="229" spans="1:36" x14ac:dyDescent="0.25">
      <c r="A229" s="103" t="s">
        <v>1169</v>
      </c>
      <c r="B229" s="104">
        <v>24.1</v>
      </c>
      <c r="C229" s="115">
        <f>SUMIF(Ukraine!$B$5:$B$356,'Ukraine INN'!$B229,Ukraine!$Z$5:$Z$356)</f>
        <v>66</v>
      </c>
      <c r="D229" s="107">
        <f t="shared" ca="1" si="51"/>
        <v>25</v>
      </c>
      <c r="E229" s="107">
        <f t="shared" ca="1" si="52"/>
        <v>25</v>
      </c>
      <c r="F229" s="107">
        <f t="shared" ca="1" si="53"/>
        <v>25</v>
      </c>
      <c r="G229" s="107">
        <f t="shared" ca="1" si="54"/>
        <v>18.75</v>
      </c>
      <c r="H229" s="115">
        <f>SUMIF(Ukraine!$B$5:$B$356,'Ukraine INN'!$B229,Ukraine!$AR$5:$AR$356)</f>
        <v>66</v>
      </c>
      <c r="I229" s="107">
        <f t="shared" ca="1" si="55"/>
        <v>45.161290322580641</v>
      </c>
      <c r="J229" s="107">
        <f t="shared" ca="1" si="56"/>
        <v>32.258064516129032</v>
      </c>
      <c r="K229" s="107">
        <f t="shared" ca="1" si="57"/>
        <v>25.806451612903224</v>
      </c>
      <c r="L229" s="107">
        <f t="shared" ca="1" si="58"/>
        <v>12.903225806451612</v>
      </c>
      <c r="M229" s="107"/>
      <c r="N229" s="116">
        <f t="shared" ca="1" si="59"/>
        <v>16.5</v>
      </c>
      <c r="O229" s="116">
        <f t="shared" ca="1" si="60"/>
        <v>16.5</v>
      </c>
      <c r="P229" s="116">
        <f t="shared" ca="1" si="61"/>
        <v>16.5</v>
      </c>
      <c r="Q229" s="116">
        <f t="shared" ca="1" si="62"/>
        <v>12.375</v>
      </c>
      <c r="R229" s="116">
        <f t="shared" ca="1" si="63"/>
        <v>29.806451612903221</v>
      </c>
      <c r="S229" s="116">
        <f t="shared" ca="1" si="64"/>
        <v>21.29032258064516</v>
      </c>
      <c r="T229" s="116">
        <f t="shared" ca="1" si="65"/>
        <v>17.032258064516128</v>
      </c>
      <c r="U229" s="116">
        <f t="shared" ca="1" si="66"/>
        <v>8.5161290322580641</v>
      </c>
      <c r="W229" s="109" t="s">
        <v>1172</v>
      </c>
      <c r="X229" s="78" t="s">
        <v>1839</v>
      </c>
      <c r="Y229" s="111">
        <v>8.8888888888888893</v>
      </c>
      <c r="Z229" s="111">
        <v>20</v>
      </c>
      <c r="AA229" s="111">
        <v>6.666666666666667</v>
      </c>
      <c r="AB229" s="111">
        <v>2.2222222222222223</v>
      </c>
      <c r="AE229" s="112" t="s">
        <v>1836</v>
      </c>
      <c r="AF229" s="119" t="s">
        <v>1841</v>
      </c>
      <c r="AG229" s="114">
        <v>12.5</v>
      </c>
      <c r="AH229" s="114">
        <v>12.5</v>
      </c>
      <c r="AI229" s="120" t="s">
        <v>1486</v>
      </c>
      <c r="AJ229" s="120" t="s">
        <v>1486</v>
      </c>
    </row>
    <row r="230" spans="1:36" x14ac:dyDescent="0.25">
      <c r="A230" s="103" t="s">
        <v>1170</v>
      </c>
      <c r="B230" s="104">
        <v>24.2</v>
      </c>
      <c r="C230" s="115">
        <f>SUMIF(Ukraine!$B$5:$B$356,'Ukraine INN'!$B230,Ukraine!$Z$5:$Z$356)</f>
        <v>56</v>
      </c>
      <c r="D230" s="107">
        <f t="shared" ca="1" si="51"/>
        <v>40</v>
      </c>
      <c r="E230" s="107">
        <f t="shared" ca="1" si="52"/>
        <v>64</v>
      </c>
      <c r="F230" s="107">
        <f t="shared" ca="1" si="53"/>
        <v>48</v>
      </c>
      <c r="G230" s="107">
        <f t="shared" ca="1" si="54"/>
        <v>32</v>
      </c>
      <c r="H230" s="115">
        <f>SUMIF(Ukraine!$B$5:$B$356,'Ukraine INN'!$B230,Ukraine!$AR$5:$AR$356)</f>
        <v>64</v>
      </c>
      <c r="I230" s="107">
        <f t="shared" ca="1" si="55"/>
        <v>64.516129032258064</v>
      </c>
      <c r="J230" s="107">
        <f t="shared" ca="1" si="56"/>
        <v>77.41935483870968</v>
      </c>
      <c r="K230" s="107">
        <f t="shared" ca="1" si="57"/>
        <v>32.258064516129032</v>
      </c>
      <c r="L230" s="107">
        <f t="shared" ca="1" si="58"/>
        <v>58.064516129032263</v>
      </c>
      <c r="M230" s="107"/>
      <c r="N230" s="116">
        <f t="shared" ca="1" si="59"/>
        <v>22.400000000000002</v>
      </c>
      <c r="O230" s="116">
        <f t="shared" ca="1" si="60"/>
        <v>35.840000000000003</v>
      </c>
      <c r="P230" s="116">
        <f t="shared" ca="1" si="61"/>
        <v>26.88</v>
      </c>
      <c r="Q230" s="116">
        <f t="shared" ca="1" si="62"/>
        <v>17.920000000000002</v>
      </c>
      <c r="R230" s="116">
        <f t="shared" ca="1" si="63"/>
        <v>41.29032258064516</v>
      </c>
      <c r="S230" s="116">
        <f t="shared" ca="1" si="64"/>
        <v>49.548387096774192</v>
      </c>
      <c r="T230" s="116">
        <f t="shared" ca="1" si="65"/>
        <v>20.64516129032258</v>
      </c>
      <c r="U230" s="116">
        <f t="shared" ca="1" si="66"/>
        <v>37.161290322580648</v>
      </c>
      <c r="W230" s="109" t="s">
        <v>1836</v>
      </c>
      <c r="X230" s="78" t="s">
        <v>1841</v>
      </c>
      <c r="Y230" s="111">
        <v>27.27272727272727</v>
      </c>
      <c r="Z230" s="111">
        <v>27.27272727272727</v>
      </c>
      <c r="AA230" s="118" t="s">
        <v>1486</v>
      </c>
      <c r="AB230" s="118" t="s">
        <v>1486</v>
      </c>
      <c r="AE230" s="112" t="s">
        <v>1838</v>
      </c>
      <c r="AF230" s="119" t="s">
        <v>1843</v>
      </c>
      <c r="AG230" s="120" t="s">
        <v>1486</v>
      </c>
      <c r="AH230" s="114">
        <v>8.3333333333333321</v>
      </c>
      <c r="AI230" s="120">
        <v>4.1666666666666661</v>
      </c>
      <c r="AJ230" s="120">
        <v>4.1666666666666661</v>
      </c>
    </row>
    <row r="231" spans="1:36" x14ac:dyDescent="0.25">
      <c r="A231" s="103" t="s">
        <v>1170</v>
      </c>
      <c r="B231" s="104">
        <v>24.2</v>
      </c>
      <c r="C231" s="115">
        <f>SUMIF(Ukraine!$B$5:$B$356,'Ukraine INN'!$B231,Ukraine!$Z$5:$Z$356)</f>
        <v>56</v>
      </c>
      <c r="D231" s="107">
        <f t="shared" ca="1" si="51"/>
        <v>40</v>
      </c>
      <c r="E231" s="107">
        <f t="shared" ca="1" si="52"/>
        <v>64</v>
      </c>
      <c r="F231" s="107">
        <f t="shared" ca="1" si="53"/>
        <v>48</v>
      </c>
      <c r="G231" s="107">
        <f t="shared" ca="1" si="54"/>
        <v>32</v>
      </c>
      <c r="H231" s="115">
        <f>SUMIF(Ukraine!$B$5:$B$356,'Ukraine INN'!$B231,Ukraine!$AR$5:$AR$356)</f>
        <v>64</v>
      </c>
      <c r="I231" s="107">
        <f t="shared" ca="1" si="55"/>
        <v>64.516129032258064</v>
      </c>
      <c r="J231" s="107">
        <f t="shared" ca="1" si="56"/>
        <v>77.41935483870968</v>
      </c>
      <c r="K231" s="107">
        <f t="shared" ca="1" si="57"/>
        <v>32.258064516129032</v>
      </c>
      <c r="L231" s="107">
        <f t="shared" ca="1" si="58"/>
        <v>58.064516129032263</v>
      </c>
      <c r="M231" s="107"/>
      <c r="N231" s="116">
        <f t="shared" ca="1" si="59"/>
        <v>22.400000000000002</v>
      </c>
      <c r="O231" s="116">
        <f t="shared" ca="1" si="60"/>
        <v>35.840000000000003</v>
      </c>
      <c r="P231" s="116">
        <f t="shared" ca="1" si="61"/>
        <v>26.88</v>
      </c>
      <c r="Q231" s="116">
        <f t="shared" ca="1" si="62"/>
        <v>17.920000000000002</v>
      </c>
      <c r="R231" s="116">
        <f t="shared" ca="1" si="63"/>
        <v>41.29032258064516</v>
      </c>
      <c r="S231" s="116">
        <f t="shared" ca="1" si="64"/>
        <v>49.548387096774192</v>
      </c>
      <c r="T231" s="116">
        <f t="shared" ca="1" si="65"/>
        <v>20.64516129032258</v>
      </c>
      <c r="U231" s="116">
        <f t="shared" ca="1" si="66"/>
        <v>37.161290322580648</v>
      </c>
      <c r="W231" s="109" t="s">
        <v>1838</v>
      </c>
      <c r="X231" s="78" t="s">
        <v>1843</v>
      </c>
      <c r="Y231" s="118" t="s">
        <v>1486</v>
      </c>
      <c r="Z231" s="111">
        <v>17.647058823529413</v>
      </c>
      <c r="AA231" s="111">
        <v>5.8823529411764701</v>
      </c>
      <c r="AB231" s="111">
        <v>5.8823529411764701</v>
      </c>
      <c r="AE231" s="112" t="s">
        <v>1840</v>
      </c>
      <c r="AF231" s="119" t="s">
        <v>1844</v>
      </c>
      <c r="AG231" s="120" t="s">
        <v>1486</v>
      </c>
      <c r="AH231" s="120" t="s">
        <v>1486</v>
      </c>
      <c r="AI231" s="120" t="s">
        <v>1486</v>
      </c>
      <c r="AJ231" s="120" t="s">
        <v>1486</v>
      </c>
    </row>
    <row r="232" spans="1:36" x14ac:dyDescent="0.25">
      <c r="A232" s="103" t="s">
        <v>1171</v>
      </c>
      <c r="B232" s="104">
        <v>24.3</v>
      </c>
      <c r="C232" s="115">
        <f>SUMIF(Ukraine!$B$5:$B$356,'Ukraine INN'!$B232,Ukraine!$Z$5:$Z$356)</f>
        <v>186</v>
      </c>
      <c r="D232" s="107">
        <f t="shared" ca="1" si="51"/>
        <v>14.814814814814813</v>
      </c>
      <c r="E232" s="107">
        <f t="shared" ca="1" si="52"/>
        <v>13.580246913580247</v>
      </c>
      <c r="F232" s="107">
        <f t="shared" ca="1" si="53"/>
        <v>3.7037037037037033</v>
      </c>
      <c r="G232" s="107">
        <f t="shared" ca="1" si="54"/>
        <v>6.1728395061728394</v>
      </c>
      <c r="H232" s="115">
        <f>SUMIF(Ukraine!$B$5:$B$356,'Ukraine INN'!$B232,Ukraine!$AR$5:$AR$356)</f>
        <v>192</v>
      </c>
      <c r="I232" s="107">
        <f t="shared" ca="1" si="55"/>
        <v>10.112359550561797</v>
      </c>
      <c r="J232" s="107">
        <f t="shared" ca="1" si="56"/>
        <v>10.112359550561797</v>
      </c>
      <c r="K232" s="107">
        <f t="shared" ca="1" si="57"/>
        <v>6.7415730337078648</v>
      </c>
      <c r="L232" s="107">
        <f t="shared" ca="1" si="58"/>
        <v>10.112359550561797</v>
      </c>
      <c r="M232" s="107"/>
      <c r="N232" s="116">
        <f t="shared" ca="1" si="59"/>
        <v>27.555555555555554</v>
      </c>
      <c r="O232" s="116">
        <f t="shared" ca="1" si="60"/>
        <v>25.25925925925926</v>
      </c>
      <c r="P232" s="116">
        <f t="shared" ca="1" si="61"/>
        <v>6.8888888888888884</v>
      </c>
      <c r="Q232" s="116">
        <f t="shared" ca="1" si="62"/>
        <v>11.481481481481481</v>
      </c>
      <c r="R232" s="116">
        <f t="shared" ca="1" si="63"/>
        <v>19.415730337078649</v>
      </c>
      <c r="S232" s="116">
        <f t="shared" ca="1" si="64"/>
        <v>19.415730337078649</v>
      </c>
      <c r="T232" s="116">
        <f t="shared" ca="1" si="65"/>
        <v>12.943820224719101</v>
      </c>
      <c r="U232" s="116">
        <f t="shared" ca="1" si="66"/>
        <v>19.415730337078649</v>
      </c>
      <c r="W232" s="109" t="s">
        <v>1840</v>
      </c>
      <c r="X232" s="78" t="s">
        <v>1844</v>
      </c>
      <c r="Y232" s="111">
        <v>25</v>
      </c>
      <c r="Z232" s="111">
        <v>25</v>
      </c>
      <c r="AA232" s="111">
        <v>25</v>
      </c>
      <c r="AB232" s="118" t="s">
        <v>1486</v>
      </c>
      <c r="AE232" s="112" t="s">
        <v>1842</v>
      </c>
      <c r="AF232" s="119" t="s">
        <v>1845</v>
      </c>
      <c r="AG232" s="120" t="s">
        <v>1486</v>
      </c>
      <c r="AH232" s="114">
        <v>8.3333333333333321</v>
      </c>
      <c r="AI232" s="114">
        <v>8.3333333333333321</v>
      </c>
      <c r="AJ232" s="120">
        <v>8.3333333333333321</v>
      </c>
    </row>
    <row r="233" spans="1:36" x14ac:dyDescent="0.25">
      <c r="A233" s="103" t="s">
        <v>1829</v>
      </c>
      <c r="B233" s="104">
        <v>24.31</v>
      </c>
      <c r="C233" s="115">
        <f>SUMIF(Ukraine!$B$5:$B$356,'Ukraine INN'!$B233,Ukraine!$Z$5:$Z$356)</f>
        <v>0</v>
      </c>
      <c r="D233" s="107">
        <f t="shared" ca="1" si="51"/>
        <v>42.857142857142854</v>
      </c>
      <c r="E233" s="107">
        <f t="shared" ca="1" si="52"/>
        <v>42.857142857142854</v>
      </c>
      <c r="F233" s="107">
        <f t="shared" ca="1" si="53"/>
        <v>14.285714285714285</v>
      </c>
      <c r="G233" s="107">
        <f t="shared" ca="1" si="54"/>
        <v>14.285714285714285</v>
      </c>
      <c r="H233" s="115">
        <f>SUMIF(Ukraine!$B$5:$B$356,'Ukraine INN'!$B233,Ukraine!$AR$5:$AR$356)</f>
        <v>0</v>
      </c>
      <c r="I233" s="107">
        <f t="shared" ca="1" si="55"/>
        <v>50</v>
      </c>
      <c r="J233" s="107">
        <f t="shared" ca="1" si="56"/>
        <v>50</v>
      </c>
      <c r="K233" s="107">
        <f t="shared" ca="1" si="57"/>
        <v>0</v>
      </c>
      <c r="L233" s="107">
        <f t="shared" ca="1" si="58"/>
        <v>0</v>
      </c>
      <c r="M233" s="107"/>
      <c r="N233" s="116">
        <f t="shared" ca="1" si="59"/>
        <v>0</v>
      </c>
      <c r="O233" s="116">
        <f t="shared" ca="1" si="60"/>
        <v>0</v>
      </c>
      <c r="P233" s="116">
        <f t="shared" ca="1" si="61"/>
        <v>0</v>
      </c>
      <c r="Q233" s="116">
        <f t="shared" ca="1" si="62"/>
        <v>0</v>
      </c>
      <c r="R233" s="116">
        <f t="shared" ca="1" si="63"/>
        <v>0</v>
      </c>
      <c r="S233" s="116">
        <f t="shared" ca="1" si="64"/>
        <v>0</v>
      </c>
      <c r="T233" s="116">
        <f t="shared" ca="1" si="65"/>
        <v>0</v>
      </c>
      <c r="U233" s="116">
        <f t="shared" ca="1" si="66"/>
        <v>0</v>
      </c>
      <c r="W233" s="109" t="s">
        <v>1842</v>
      </c>
      <c r="X233" s="78" t="s">
        <v>1845</v>
      </c>
      <c r="Y233" s="118" t="s">
        <v>1486</v>
      </c>
      <c r="Z233" s="118" t="s">
        <v>1486</v>
      </c>
      <c r="AA233" s="118" t="s">
        <v>1486</v>
      </c>
      <c r="AB233" s="118" t="s">
        <v>1486</v>
      </c>
      <c r="AE233" s="112" t="s">
        <v>1847</v>
      </c>
      <c r="AF233" s="119" t="s">
        <v>1848</v>
      </c>
      <c r="AG233" s="120" t="s">
        <v>1486</v>
      </c>
      <c r="AH233" s="120">
        <v>16.666666666666664</v>
      </c>
      <c r="AI233" s="120">
        <v>16.666666666666664</v>
      </c>
      <c r="AJ233" s="120">
        <v>16.666666666666664</v>
      </c>
    </row>
    <row r="234" spans="1:36" x14ac:dyDescent="0.25">
      <c r="A234" s="103" t="s">
        <v>1826</v>
      </c>
      <c r="B234" s="104">
        <v>24.32</v>
      </c>
      <c r="C234" s="115">
        <f>SUMIF(Ukraine!$B$5:$B$356,'Ukraine INN'!$B234,Ukraine!$Z$5:$Z$356)</f>
        <v>0</v>
      </c>
      <c r="D234" s="107">
        <f t="shared" ca="1" si="51"/>
        <v>0</v>
      </c>
      <c r="E234" s="107">
        <f t="shared" ca="1" si="52"/>
        <v>0</v>
      </c>
      <c r="F234" s="107">
        <f t="shared" ca="1" si="53"/>
        <v>0</v>
      </c>
      <c r="G234" s="107">
        <f t="shared" ca="1" si="54"/>
        <v>0</v>
      </c>
      <c r="H234" s="115">
        <f>SUMIF(Ukraine!$B$5:$B$356,'Ukraine INN'!$B234,Ukraine!$AR$5:$AR$356)</f>
        <v>0</v>
      </c>
      <c r="I234" s="107">
        <f t="shared" ca="1" si="55"/>
        <v>0</v>
      </c>
      <c r="J234" s="107">
        <f t="shared" ca="1" si="56"/>
        <v>66.666666666666657</v>
      </c>
      <c r="K234" s="107">
        <f t="shared" ca="1" si="57"/>
        <v>0</v>
      </c>
      <c r="L234" s="107">
        <f t="shared" ca="1" si="58"/>
        <v>66.666666666666657</v>
      </c>
      <c r="M234" s="107"/>
      <c r="N234" s="116">
        <f t="shared" ca="1" si="59"/>
        <v>0</v>
      </c>
      <c r="O234" s="116">
        <f t="shared" ca="1" si="60"/>
        <v>0</v>
      </c>
      <c r="P234" s="116">
        <f t="shared" ca="1" si="61"/>
        <v>0</v>
      </c>
      <c r="Q234" s="116">
        <f t="shared" ca="1" si="62"/>
        <v>0</v>
      </c>
      <c r="R234" s="116">
        <f t="shared" ca="1" si="63"/>
        <v>0</v>
      </c>
      <c r="S234" s="116">
        <f t="shared" ca="1" si="64"/>
        <v>0</v>
      </c>
      <c r="T234" s="116">
        <f t="shared" ca="1" si="65"/>
        <v>0</v>
      </c>
      <c r="U234" s="116">
        <f t="shared" ca="1" si="66"/>
        <v>0</v>
      </c>
      <c r="W234" s="109" t="s">
        <v>1847</v>
      </c>
      <c r="X234" s="78" t="s">
        <v>1848</v>
      </c>
      <c r="Y234" s="118" t="s">
        <v>1486</v>
      </c>
      <c r="Z234" s="111">
        <v>50</v>
      </c>
      <c r="AA234" s="111">
        <v>25</v>
      </c>
      <c r="AB234" s="118" t="s">
        <v>1486</v>
      </c>
      <c r="AE234" s="112" t="s">
        <v>1173</v>
      </c>
      <c r="AF234" s="119" t="s">
        <v>1850</v>
      </c>
      <c r="AG234" s="120">
        <v>10.638297872340425</v>
      </c>
      <c r="AH234" s="114">
        <v>14.893617021276595</v>
      </c>
      <c r="AI234" s="114">
        <v>6.3829787234042552</v>
      </c>
      <c r="AJ234" s="120" t="s">
        <v>1486</v>
      </c>
    </row>
    <row r="235" spans="1:36" x14ac:dyDescent="0.25">
      <c r="A235" s="103" t="s">
        <v>1828</v>
      </c>
      <c r="B235" s="104">
        <v>24.33</v>
      </c>
      <c r="C235" s="115">
        <f>SUMIF(Ukraine!$B$5:$B$356,'Ukraine INN'!$B235,Ukraine!$Z$5:$Z$356)</f>
        <v>0</v>
      </c>
      <c r="D235" s="107">
        <f t="shared" ca="1" si="51"/>
        <v>11.29032258064516</v>
      </c>
      <c r="E235" s="107">
        <f t="shared" ca="1" si="52"/>
        <v>11.29032258064516</v>
      </c>
      <c r="F235" s="107">
        <f t="shared" ca="1" si="53"/>
        <v>3.225806451612903</v>
      </c>
      <c r="G235" s="107">
        <f t="shared" ca="1" si="54"/>
        <v>4.838709677419355</v>
      </c>
      <c r="H235" s="115">
        <f>SUMIF(Ukraine!$B$5:$B$356,'Ukraine INN'!$B235,Ukraine!$AR$5:$AR$356)</f>
        <v>0</v>
      </c>
      <c r="I235" s="107">
        <f t="shared" ca="1" si="55"/>
        <v>7.4626865671641784</v>
      </c>
      <c r="J235" s="107">
        <f t="shared" ca="1" si="56"/>
        <v>5.9701492537313428</v>
      </c>
      <c r="K235" s="107">
        <f t="shared" ca="1" si="57"/>
        <v>5.9701492537313428</v>
      </c>
      <c r="L235" s="107">
        <f t="shared" ca="1" si="58"/>
        <v>5.9701492537313428</v>
      </c>
      <c r="M235" s="107"/>
      <c r="N235" s="116">
        <f t="shared" ca="1" si="59"/>
        <v>0</v>
      </c>
      <c r="O235" s="116">
        <f t="shared" ca="1" si="60"/>
        <v>0</v>
      </c>
      <c r="P235" s="116">
        <f t="shared" ca="1" si="61"/>
        <v>0</v>
      </c>
      <c r="Q235" s="116">
        <f t="shared" ca="1" si="62"/>
        <v>0</v>
      </c>
      <c r="R235" s="116">
        <f t="shared" ca="1" si="63"/>
        <v>0</v>
      </c>
      <c r="S235" s="116">
        <f t="shared" ca="1" si="64"/>
        <v>0</v>
      </c>
      <c r="T235" s="116">
        <f t="shared" ca="1" si="65"/>
        <v>0</v>
      </c>
      <c r="U235" s="116">
        <f t="shared" ca="1" si="66"/>
        <v>0</v>
      </c>
      <c r="W235" s="109" t="s">
        <v>1852</v>
      </c>
      <c r="X235" s="78" t="s">
        <v>1853</v>
      </c>
      <c r="Y235" s="118" t="s">
        <v>1486</v>
      </c>
      <c r="Z235" s="118" t="s">
        <v>1486</v>
      </c>
      <c r="AA235" s="118" t="s">
        <v>1486</v>
      </c>
      <c r="AB235" s="118" t="s">
        <v>1486</v>
      </c>
      <c r="AE235" s="112" t="s">
        <v>1846</v>
      </c>
      <c r="AF235" s="119" t="s">
        <v>1854</v>
      </c>
      <c r="AG235" s="120">
        <v>4.5454545454545459</v>
      </c>
      <c r="AH235" s="120">
        <v>13.636363636363635</v>
      </c>
      <c r="AI235" s="120" t="s">
        <v>1486</v>
      </c>
      <c r="AJ235" s="120" t="s">
        <v>1486</v>
      </c>
    </row>
    <row r="236" spans="1:36" x14ac:dyDescent="0.25">
      <c r="A236" s="103" t="s">
        <v>1831</v>
      </c>
      <c r="B236" s="104">
        <v>24.34</v>
      </c>
      <c r="C236" s="115">
        <f>SUMIF(Ukraine!$B$5:$B$356,'Ukraine INN'!$B236,Ukraine!$Z$5:$Z$356)</f>
        <v>0</v>
      </c>
      <c r="D236" s="107">
        <f t="shared" ca="1" si="51"/>
        <v>18.181818181818183</v>
      </c>
      <c r="E236" s="107">
        <f t="shared" ca="1" si="52"/>
        <v>9.0909090909090917</v>
      </c>
      <c r="F236" s="107">
        <f t="shared" ca="1" si="53"/>
        <v>0</v>
      </c>
      <c r="G236" s="107">
        <f t="shared" ca="1" si="54"/>
        <v>9.0909090909090917</v>
      </c>
      <c r="H236" s="115">
        <f>SUMIF(Ukraine!$B$5:$B$356,'Ukraine INN'!$B236,Ukraine!$AR$5:$AR$356)</f>
        <v>0</v>
      </c>
      <c r="I236" s="107">
        <f t="shared" ca="1" si="55"/>
        <v>17.647058823529413</v>
      </c>
      <c r="J236" s="107">
        <f t="shared" ca="1" si="56"/>
        <v>11.76470588235294</v>
      </c>
      <c r="K236" s="107">
        <f t="shared" ca="1" si="57"/>
        <v>11.76470588235294</v>
      </c>
      <c r="L236" s="107">
        <f t="shared" ca="1" si="58"/>
        <v>17.647058823529413</v>
      </c>
      <c r="M236" s="107"/>
      <c r="N236" s="116">
        <f t="shared" ca="1" si="59"/>
        <v>0</v>
      </c>
      <c r="O236" s="116">
        <f t="shared" ca="1" si="60"/>
        <v>0</v>
      </c>
      <c r="P236" s="116">
        <f t="shared" ca="1" si="61"/>
        <v>0</v>
      </c>
      <c r="Q236" s="116">
        <f t="shared" ca="1" si="62"/>
        <v>0</v>
      </c>
      <c r="R236" s="116">
        <f t="shared" ca="1" si="63"/>
        <v>0</v>
      </c>
      <c r="S236" s="116">
        <f t="shared" ca="1" si="64"/>
        <v>0</v>
      </c>
      <c r="T236" s="116">
        <f t="shared" ca="1" si="65"/>
        <v>0</v>
      </c>
      <c r="U236" s="116">
        <f t="shared" ca="1" si="66"/>
        <v>0</v>
      </c>
      <c r="W236" s="109" t="s">
        <v>1173</v>
      </c>
      <c r="X236" s="78" t="s">
        <v>1850</v>
      </c>
      <c r="Y236" s="111">
        <v>11.475409836065573</v>
      </c>
      <c r="Z236" s="111">
        <v>8.1967213114754092</v>
      </c>
      <c r="AA236" s="111">
        <v>9.8360655737704921</v>
      </c>
      <c r="AB236" s="111">
        <v>8.1967213114754092</v>
      </c>
      <c r="AE236" s="112" t="s">
        <v>1849</v>
      </c>
      <c r="AF236" s="119" t="s">
        <v>1855</v>
      </c>
      <c r="AG236" s="114">
        <v>7.6923076923076925</v>
      </c>
      <c r="AH236" s="114">
        <v>15.384615384615385</v>
      </c>
      <c r="AI236" s="114">
        <v>7.6923076923076925</v>
      </c>
      <c r="AJ236" s="120" t="s">
        <v>1486</v>
      </c>
    </row>
    <row r="237" spans="1:36" x14ac:dyDescent="0.25">
      <c r="A237" s="103" t="s">
        <v>1172</v>
      </c>
      <c r="B237" s="104">
        <v>24.4</v>
      </c>
      <c r="C237" s="115">
        <f>SUMIF(Ukraine!$B$5:$B$356,'Ukraine INN'!$B237,Ukraine!$Z$5:$Z$356)</f>
        <v>93</v>
      </c>
      <c r="D237" s="107">
        <f t="shared" ca="1" si="51"/>
        <v>8.8888888888888893</v>
      </c>
      <c r="E237" s="107">
        <f t="shared" ca="1" si="52"/>
        <v>20</v>
      </c>
      <c r="F237" s="107">
        <f t="shared" ca="1" si="53"/>
        <v>6.666666666666667</v>
      </c>
      <c r="G237" s="107">
        <f t="shared" ca="1" si="54"/>
        <v>2.2222222222222223</v>
      </c>
      <c r="H237" s="115">
        <f>SUMIF(Ukraine!$B$5:$B$356,'Ukraine INN'!$B237,Ukraine!$AR$5:$AR$356)</f>
        <v>104</v>
      </c>
      <c r="I237" s="107">
        <f t="shared" ca="1" si="55"/>
        <v>1.8867924528301887</v>
      </c>
      <c r="J237" s="107">
        <f t="shared" ca="1" si="56"/>
        <v>9.433962264150944</v>
      </c>
      <c r="K237" s="107">
        <f t="shared" ca="1" si="57"/>
        <v>5.6603773584905666</v>
      </c>
      <c r="L237" s="107">
        <f t="shared" ca="1" si="58"/>
        <v>5.6603773584905666</v>
      </c>
      <c r="M237" s="107"/>
      <c r="N237" s="116">
        <f t="shared" ca="1" si="59"/>
        <v>8.2666666666666675</v>
      </c>
      <c r="O237" s="116">
        <f t="shared" ca="1" si="60"/>
        <v>18.600000000000001</v>
      </c>
      <c r="P237" s="116">
        <f t="shared" ca="1" si="61"/>
        <v>6.2</v>
      </c>
      <c r="Q237" s="116">
        <f t="shared" ca="1" si="62"/>
        <v>2.0666666666666669</v>
      </c>
      <c r="R237" s="116">
        <f t="shared" ca="1" si="63"/>
        <v>1.9622641509433962</v>
      </c>
      <c r="S237" s="116">
        <f t="shared" ca="1" si="64"/>
        <v>9.8113207547169825</v>
      </c>
      <c r="T237" s="116">
        <f t="shared" ca="1" si="65"/>
        <v>5.8867924528301891</v>
      </c>
      <c r="U237" s="116">
        <f t="shared" ca="1" si="66"/>
        <v>5.8867924528301891</v>
      </c>
      <c r="W237" s="109" t="s">
        <v>1846</v>
      </c>
      <c r="X237" s="78" t="s">
        <v>1854</v>
      </c>
      <c r="Y237" s="111">
        <v>6.666666666666667</v>
      </c>
      <c r="Z237" s="111">
        <v>6.666666666666667</v>
      </c>
      <c r="AA237" s="111">
        <v>13.333333333333334</v>
      </c>
      <c r="AB237" s="111">
        <v>6.666666666666667</v>
      </c>
      <c r="AE237" s="112" t="s">
        <v>1851</v>
      </c>
      <c r="AF237" s="119" t="s">
        <v>1856</v>
      </c>
      <c r="AG237" s="114">
        <v>42.857142857142854</v>
      </c>
      <c r="AH237" s="114">
        <v>28.571428571428569</v>
      </c>
      <c r="AI237" s="114">
        <v>14.285714285714285</v>
      </c>
      <c r="AJ237" s="120" t="s">
        <v>1486</v>
      </c>
    </row>
    <row r="238" spans="1:36" x14ac:dyDescent="0.25">
      <c r="A238" s="103" t="s">
        <v>1836</v>
      </c>
      <c r="B238" s="104">
        <v>24.41</v>
      </c>
      <c r="C238" s="115">
        <f>SUMIF(Ukraine!$B$5:$B$356,'Ukraine INN'!$B238,Ukraine!$Z$5:$Z$356)</f>
        <v>0</v>
      </c>
      <c r="D238" s="107">
        <f t="shared" ca="1" si="51"/>
        <v>27.27272727272727</v>
      </c>
      <c r="E238" s="107">
        <f t="shared" ca="1" si="52"/>
        <v>27.27272727272727</v>
      </c>
      <c r="F238" s="107">
        <f t="shared" ca="1" si="53"/>
        <v>0</v>
      </c>
      <c r="G238" s="107">
        <f t="shared" ca="1" si="54"/>
        <v>0</v>
      </c>
      <c r="H238" s="115">
        <f>SUMIF(Ukraine!$B$5:$B$356,'Ukraine INN'!$B238,Ukraine!$AR$5:$AR$356)</f>
        <v>0</v>
      </c>
      <c r="I238" s="107">
        <f t="shared" ca="1" si="55"/>
        <v>12.5</v>
      </c>
      <c r="J238" s="107">
        <f t="shared" ca="1" si="56"/>
        <v>12.5</v>
      </c>
      <c r="K238" s="107">
        <f t="shared" ca="1" si="57"/>
        <v>0</v>
      </c>
      <c r="L238" s="107">
        <f t="shared" ca="1" si="58"/>
        <v>0</v>
      </c>
      <c r="M238" s="107"/>
      <c r="N238" s="116">
        <f t="shared" ca="1" si="59"/>
        <v>0</v>
      </c>
      <c r="O238" s="116">
        <f t="shared" ca="1" si="60"/>
        <v>0</v>
      </c>
      <c r="P238" s="116">
        <f t="shared" ca="1" si="61"/>
        <v>0</v>
      </c>
      <c r="Q238" s="116">
        <f t="shared" ca="1" si="62"/>
        <v>0</v>
      </c>
      <c r="R238" s="116">
        <f t="shared" ca="1" si="63"/>
        <v>0</v>
      </c>
      <c r="S238" s="116">
        <f t="shared" ca="1" si="64"/>
        <v>0</v>
      </c>
      <c r="T238" s="116">
        <f t="shared" ca="1" si="65"/>
        <v>0</v>
      </c>
      <c r="U238" s="116">
        <f t="shared" ca="1" si="66"/>
        <v>0</v>
      </c>
      <c r="W238" s="109" t="s">
        <v>1849</v>
      </c>
      <c r="X238" s="78" t="s">
        <v>1855</v>
      </c>
      <c r="Y238" s="111">
        <v>13.333333333333334</v>
      </c>
      <c r="Z238" s="111">
        <v>6.666666666666667</v>
      </c>
      <c r="AA238" s="111">
        <v>6.666666666666667</v>
      </c>
      <c r="AB238" s="111">
        <v>6.666666666666667</v>
      </c>
      <c r="AE238" s="112" t="s">
        <v>1857</v>
      </c>
      <c r="AF238" s="119" t="s">
        <v>1858</v>
      </c>
      <c r="AG238" s="120" t="s">
        <v>1486</v>
      </c>
      <c r="AH238" s="120" t="s">
        <v>1486</v>
      </c>
      <c r="AI238" s="114">
        <v>20</v>
      </c>
      <c r="AJ238" s="120" t="s">
        <v>1486</v>
      </c>
    </row>
    <row r="239" spans="1:36" x14ac:dyDescent="0.25">
      <c r="A239" s="103" t="s">
        <v>1838</v>
      </c>
      <c r="B239" s="104">
        <v>24.42</v>
      </c>
      <c r="C239" s="115">
        <f>SUMIF(Ukraine!$B$5:$B$356,'Ukraine INN'!$B239,Ukraine!$Z$5:$Z$356)</f>
        <v>0</v>
      </c>
      <c r="D239" s="107">
        <f t="shared" ca="1" si="51"/>
        <v>0</v>
      </c>
      <c r="E239" s="107">
        <f t="shared" ca="1" si="52"/>
        <v>17.647058823529413</v>
      </c>
      <c r="F239" s="107">
        <f t="shared" ca="1" si="53"/>
        <v>5.8823529411764701</v>
      </c>
      <c r="G239" s="107">
        <f t="shared" ca="1" si="54"/>
        <v>5.8823529411764701</v>
      </c>
      <c r="H239" s="115">
        <f>SUMIF(Ukraine!$B$5:$B$356,'Ukraine INN'!$B239,Ukraine!$AR$5:$AR$356)</f>
        <v>0</v>
      </c>
      <c r="I239" s="107">
        <f t="shared" ca="1" si="55"/>
        <v>0</v>
      </c>
      <c r="J239" s="107">
        <f t="shared" ca="1" si="56"/>
        <v>8.3333333333333321</v>
      </c>
      <c r="K239" s="107">
        <f t="shared" ca="1" si="57"/>
        <v>4.1666666666666661</v>
      </c>
      <c r="L239" s="107">
        <f t="shared" ca="1" si="58"/>
        <v>4.1666666666666661</v>
      </c>
      <c r="M239" s="107"/>
      <c r="N239" s="116">
        <f t="shared" ca="1" si="59"/>
        <v>0</v>
      </c>
      <c r="O239" s="116">
        <f t="shared" ca="1" si="60"/>
        <v>0</v>
      </c>
      <c r="P239" s="116">
        <f t="shared" ca="1" si="61"/>
        <v>0</v>
      </c>
      <c r="Q239" s="116">
        <f t="shared" ca="1" si="62"/>
        <v>0</v>
      </c>
      <c r="R239" s="116">
        <f t="shared" ca="1" si="63"/>
        <v>0</v>
      </c>
      <c r="S239" s="116">
        <f t="shared" ca="1" si="64"/>
        <v>0</v>
      </c>
      <c r="T239" s="116">
        <f t="shared" ca="1" si="65"/>
        <v>0</v>
      </c>
      <c r="U239" s="116">
        <f t="shared" ca="1" si="66"/>
        <v>0</v>
      </c>
      <c r="W239" s="109" t="s">
        <v>1851</v>
      </c>
      <c r="X239" s="78" t="s">
        <v>1856</v>
      </c>
      <c r="Y239" s="111">
        <v>20</v>
      </c>
      <c r="Z239" s="111">
        <v>10</v>
      </c>
      <c r="AA239" s="111">
        <v>10</v>
      </c>
      <c r="AB239" s="111">
        <v>20</v>
      </c>
      <c r="AE239" s="112" t="s">
        <v>1174</v>
      </c>
      <c r="AF239" s="119" t="s">
        <v>1859</v>
      </c>
      <c r="AG239" s="114">
        <v>8.7096774193548381</v>
      </c>
      <c r="AH239" s="114">
        <v>12.903225806451612</v>
      </c>
      <c r="AI239" s="114">
        <v>9.3548387096774199</v>
      </c>
      <c r="AJ239" s="114">
        <v>11.720430107526882</v>
      </c>
    </row>
    <row r="240" spans="1:36" x14ac:dyDescent="0.25">
      <c r="A240" s="103" t="s">
        <v>1840</v>
      </c>
      <c r="B240" s="104">
        <v>24.43</v>
      </c>
      <c r="C240" s="115">
        <f>SUMIF(Ukraine!$B$5:$B$356,'Ukraine INN'!$B240,Ukraine!$Z$5:$Z$356)</f>
        <v>0</v>
      </c>
      <c r="D240" s="107">
        <f t="shared" ca="1" si="51"/>
        <v>25</v>
      </c>
      <c r="E240" s="107">
        <f t="shared" ca="1" si="52"/>
        <v>25</v>
      </c>
      <c r="F240" s="107">
        <f t="shared" ca="1" si="53"/>
        <v>25</v>
      </c>
      <c r="G240" s="107">
        <f t="shared" ca="1" si="54"/>
        <v>0</v>
      </c>
      <c r="H240" s="115">
        <f>SUMIF(Ukraine!$B$5:$B$356,'Ukraine INN'!$B240,Ukraine!$AR$5:$AR$356)</f>
        <v>0</v>
      </c>
      <c r="I240" s="107">
        <f t="shared" ca="1" si="55"/>
        <v>0</v>
      </c>
      <c r="J240" s="107">
        <f t="shared" ca="1" si="56"/>
        <v>0</v>
      </c>
      <c r="K240" s="107">
        <f t="shared" ca="1" si="57"/>
        <v>0</v>
      </c>
      <c r="L240" s="107">
        <f t="shared" ca="1" si="58"/>
        <v>0</v>
      </c>
      <c r="M240" s="107"/>
      <c r="N240" s="116">
        <f t="shared" ca="1" si="59"/>
        <v>0</v>
      </c>
      <c r="O240" s="116">
        <f t="shared" ca="1" si="60"/>
        <v>0</v>
      </c>
      <c r="P240" s="116">
        <f t="shared" ca="1" si="61"/>
        <v>0</v>
      </c>
      <c r="Q240" s="116">
        <f t="shared" ca="1" si="62"/>
        <v>0</v>
      </c>
      <c r="R240" s="116">
        <f t="shared" ca="1" si="63"/>
        <v>0</v>
      </c>
      <c r="S240" s="116">
        <f t="shared" ca="1" si="64"/>
        <v>0</v>
      </c>
      <c r="T240" s="116">
        <f t="shared" ca="1" si="65"/>
        <v>0</v>
      </c>
      <c r="U240" s="116">
        <f t="shared" ca="1" si="66"/>
        <v>0</v>
      </c>
      <c r="W240" s="109" t="s">
        <v>1857</v>
      </c>
      <c r="X240" s="78" t="s">
        <v>1858</v>
      </c>
      <c r="Y240" s="111">
        <v>16.666666666666664</v>
      </c>
      <c r="Z240" s="111">
        <v>16.666666666666664</v>
      </c>
      <c r="AA240" s="118" t="s">
        <v>1486</v>
      </c>
      <c r="AB240" s="118" t="s">
        <v>1486</v>
      </c>
      <c r="AE240" s="112" t="s">
        <v>1175</v>
      </c>
      <c r="AF240" s="119" t="s">
        <v>1860</v>
      </c>
      <c r="AG240" s="114">
        <v>5.3278688524590159</v>
      </c>
      <c r="AH240" s="114">
        <v>9.4262295081967213</v>
      </c>
      <c r="AI240" s="120">
        <v>7.7868852459016393</v>
      </c>
      <c r="AJ240" s="120">
        <v>10.655737704918032</v>
      </c>
    </row>
    <row r="241" spans="1:36" x14ac:dyDescent="0.25">
      <c r="A241" s="103" t="s">
        <v>1842</v>
      </c>
      <c r="B241" s="104">
        <v>24.44</v>
      </c>
      <c r="C241" s="115">
        <f>SUMIF(Ukraine!$B$5:$B$356,'Ukraine INN'!$B241,Ukraine!$Z$5:$Z$356)</f>
        <v>0</v>
      </c>
      <c r="D241" s="107">
        <f t="shared" ca="1" si="51"/>
        <v>0</v>
      </c>
      <c r="E241" s="107">
        <f t="shared" ca="1" si="52"/>
        <v>0</v>
      </c>
      <c r="F241" s="107">
        <f t="shared" ca="1" si="53"/>
        <v>0</v>
      </c>
      <c r="G241" s="107">
        <f t="shared" ca="1" si="54"/>
        <v>0</v>
      </c>
      <c r="H241" s="115">
        <f>SUMIF(Ukraine!$B$5:$B$356,'Ukraine INN'!$B241,Ukraine!$AR$5:$AR$356)</f>
        <v>0</v>
      </c>
      <c r="I241" s="107">
        <f t="shared" ca="1" si="55"/>
        <v>0</v>
      </c>
      <c r="J241" s="107">
        <f t="shared" ca="1" si="56"/>
        <v>8.3333333333333321</v>
      </c>
      <c r="K241" s="107">
        <f t="shared" ca="1" si="57"/>
        <v>8.3333333333333321</v>
      </c>
      <c r="L241" s="107">
        <f t="shared" ca="1" si="58"/>
        <v>8.3333333333333321</v>
      </c>
      <c r="M241" s="107"/>
      <c r="N241" s="116">
        <f t="shared" ca="1" si="59"/>
        <v>0</v>
      </c>
      <c r="O241" s="116">
        <f t="shared" ca="1" si="60"/>
        <v>0</v>
      </c>
      <c r="P241" s="116">
        <f t="shared" ca="1" si="61"/>
        <v>0</v>
      </c>
      <c r="Q241" s="116">
        <f t="shared" ca="1" si="62"/>
        <v>0</v>
      </c>
      <c r="R241" s="116">
        <f t="shared" ca="1" si="63"/>
        <v>0</v>
      </c>
      <c r="S241" s="116">
        <f t="shared" ca="1" si="64"/>
        <v>0</v>
      </c>
      <c r="T241" s="116">
        <f t="shared" ca="1" si="65"/>
        <v>0</v>
      </c>
      <c r="U241" s="116">
        <f t="shared" ca="1" si="66"/>
        <v>0</v>
      </c>
      <c r="W241" s="109" t="s">
        <v>1174</v>
      </c>
      <c r="X241" s="78">
        <v>25</v>
      </c>
      <c r="Y241" s="111">
        <v>6.3983488132094939</v>
      </c>
      <c r="Z241" s="111">
        <v>7.4303405572755414</v>
      </c>
      <c r="AA241" s="111">
        <v>4.3343653250773997</v>
      </c>
      <c r="AB241" s="111">
        <v>5.3663570691434463</v>
      </c>
      <c r="AE241" s="112" t="s">
        <v>1861</v>
      </c>
      <c r="AF241" s="119" t="s">
        <v>1862</v>
      </c>
      <c r="AG241" s="114">
        <v>5.913978494623656</v>
      </c>
      <c r="AH241" s="114">
        <v>10.21505376344086</v>
      </c>
      <c r="AI241" s="114">
        <v>8.6021505376344098</v>
      </c>
      <c r="AJ241" s="114">
        <v>9.67741935483871</v>
      </c>
    </row>
    <row r="242" spans="1:36" x14ac:dyDescent="0.25">
      <c r="A242" s="103" t="s">
        <v>1847</v>
      </c>
      <c r="B242" s="104">
        <v>24.45</v>
      </c>
      <c r="C242" s="115">
        <f>SUMIF(Ukraine!$B$5:$B$356,'Ukraine INN'!$B242,Ukraine!$Z$5:$Z$356)</f>
        <v>0</v>
      </c>
      <c r="D242" s="107">
        <f t="shared" ca="1" si="51"/>
        <v>0</v>
      </c>
      <c r="E242" s="107">
        <f t="shared" ca="1" si="52"/>
        <v>50</v>
      </c>
      <c r="F242" s="107">
        <f t="shared" ca="1" si="53"/>
        <v>25</v>
      </c>
      <c r="G242" s="107">
        <f t="shared" ca="1" si="54"/>
        <v>0</v>
      </c>
      <c r="H242" s="115">
        <f>SUMIF(Ukraine!$B$5:$B$356,'Ukraine INN'!$B242,Ukraine!$AR$5:$AR$356)</f>
        <v>0</v>
      </c>
      <c r="I242" s="107">
        <f t="shared" ca="1" si="55"/>
        <v>0</v>
      </c>
      <c r="J242" s="107">
        <f t="shared" ca="1" si="56"/>
        <v>16.666666666666664</v>
      </c>
      <c r="K242" s="107">
        <f t="shared" ca="1" si="57"/>
        <v>16.666666666666664</v>
      </c>
      <c r="L242" s="107">
        <f t="shared" ca="1" si="58"/>
        <v>16.666666666666664</v>
      </c>
      <c r="M242" s="107"/>
      <c r="N242" s="116">
        <f t="shared" ca="1" si="59"/>
        <v>0</v>
      </c>
      <c r="O242" s="116">
        <f t="shared" ca="1" si="60"/>
        <v>0</v>
      </c>
      <c r="P242" s="116">
        <f t="shared" ca="1" si="61"/>
        <v>0</v>
      </c>
      <c r="Q242" s="116">
        <f t="shared" ca="1" si="62"/>
        <v>0</v>
      </c>
      <c r="R242" s="116">
        <f t="shared" ca="1" si="63"/>
        <v>0</v>
      </c>
      <c r="S242" s="116">
        <f t="shared" ca="1" si="64"/>
        <v>0</v>
      </c>
      <c r="T242" s="116">
        <f t="shared" ca="1" si="65"/>
        <v>0</v>
      </c>
      <c r="U242" s="116">
        <f t="shared" ca="1" si="66"/>
        <v>0</v>
      </c>
      <c r="W242" s="109" t="s">
        <v>1175</v>
      </c>
      <c r="X242" s="78" t="s">
        <v>1860</v>
      </c>
      <c r="Y242" s="111">
        <v>4.225352112676056</v>
      </c>
      <c r="Z242" s="111">
        <v>6.3380281690140841</v>
      </c>
      <c r="AA242" s="111">
        <v>2.8169014084507045</v>
      </c>
      <c r="AB242" s="111">
        <v>7.3943661971830981</v>
      </c>
      <c r="AE242" s="112" t="s">
        <v>1863</v>
      </c>
      <c r="AF242" s="119" t="s">
        <v>1864</v>
      </c>
      <c r="AG242" s="114">
        <v>3.4482758620689653</v>
      </c>
      <c r="AH242" s="114">
        <v>6.8965517241379306</v>
      </c>
      <c r="AI242" s="114">
        <v>5.1724137931034484</v>
      </c>
      <c r="AJ242" s="114">
        <v>13.793103448275861</v>
      </c>
    </row>
    <row r="243" spans="1:36" x14ac:dyDescent="0.25">
      <c r="A243" s="103" t="s">
        <v>1173</v>
      </c>
      <c r="B243" s="104">
        <v>24.5</v>
      </c>
      <c r="C243" s="115">
        <f>SUMIF(Ukraine!$B$5:$B$356,'Ukraine INN'!$B243,Ukraine!$Z$5:$Z$356)</f>
        <v>132</v>
      </c>
      <c r="D243" s="107">
        <f t="shared" ca="1" si="51"/>
        <v>11.475409836065573</v>
      </c>
      <c r="E243" s="107">
        <f t="shared" ca="1" si="52"/>
        <v>8.1967213114754092</v>
      </c>
      <c r="F243" s="107">
        <f t="shared" ca="1" si="53"/>
        <v>9.8360655737704921</v>
      </c>
      <c r="G243" s="107">
        <f t="shared" ca="1" si="54"/>
        <v>8.1967213114754092</v>
      </c>
      <c r="H243" s="115">
        <f>SUMIF(Ukraine!$B$5:$B$356,'Ukraine INN'!$B243,Ukraine!$AR$5:$AR$356)</f>
        <v>118</v>
      </c>
      <c r="I243" s="107">
        <f t="shared" ca="1" si="55"/>
        <v>10.638297872340425</v>
      </c>
      <c r="J243" s="107">
        <f t="shared" ca="1" si="56"/>
        <v>14.893617021276595</v>
      </c>
      <c r="K243" s="107">
        <f t="shared" ca="1" si="57"/>
        <v>6.3829787234042552</v>
      </c>
      <c r="L243" s="107">
        <f t="shared" ca="1" si="58"/>
        <v>0</v>
      </c>
      <c r="M243" s="107"/>
      <c r="N243" s="116">
        <f t="shared" ca="1" si="59"/>
        <v>15.147540983606556</v>
      </c>
      <c r="O243" s="116">
        <f t="shared" ca="1" si="60"/>
        <v>10.81967213114754</v>
      </c>
      <c r="P243" s="116">
        <f t="shared" ca="1" si="61"/>
        <v>12.983606557377049</v>
      </c>
      <c r="Q243" s="116">
        <f t="shared" ca="1" si="62"/>
        <v>10.81967213114754</v>
      </c>
      <c r="R243" s="116">
        <f t="shared" ca="1" si="63"/>
        <v>12.553191489361701</v>
      </c>
      <c r="S243" s="116">
        <f t="shared" ca="1" si="64"/>
        <v>17.574468085106382</v>
      </c>
      <c r="T243" s="116">
        <f t="shared" ca="1" si="65"/>
        <v>7.5319148936170208</v>
      </c>
      <c r="U243" s="116">
        <f t="shared" ca="1" si="66"/>
        <v>0</v>
      </c>
      <c r="W243" s="109" t="s">
        <v>1861</v>
      </c>
      <c r="X243" s="78" t="s">
        <v>1862</v>
      </c>
      <c r="Y243" s="111">
        <v>3.9215686274509802</v>
      </c>
      <c r="Z243" s="111">
        <v>6.8627450980392162</v>
      </c>
      <c r="AA243" s="111">
        <v>2.4509803921568629</v>
      </c>
      <c r="AB243" s="111">
        <v>7.3529411764705888</v>
      </c>
      <c r="AE243" s="112" t="s">
        <v>1176</v>
      </c>
      <c r="AF243" s="119" t="s">
        <v>1865</v>
      </c>
      <c r="AG243" s="114">
        <v>9.8591549295774641</v>
      </c>
      <c r="AH243" s="114">
        <v>16.901408450704224</v>
      </c>
      <c r="AI243" s="114">
        <v>8.4507042253521121</v>
      </c>
      <c r="AJ243" s="114">
        <v>15.492957746478872</v>
      </c>
    </row>
    <row r="244" spans="1:36" x14ac:dyDescent="0.25">
      <c r="A244" s="103" t="s">
        <v>1846</v>
      </c>
      <c r="B244" s="104">
        <v>24.51</v>
      </c>
      <c r="C244" s="115">
        <f>SUMIF(Ukraine!$B$5:$B$356,'Ukraine INN'!$B244,Ukraine!$Z$5:$Z$356)</f>
        <v>0</v>
      </c>
      <c r="D244" s="107">
        <f t="shared" ca="1" si="51"/>
        <v>6.666666666666667</v>
      </c>
      <c r="E244" s="107">
        <f t="shared" ca="1" si="52"/>
        <v>6.666666666666667</v>
      </c>
      <c r="F244" s="107">
        <f t="shared" ca="1" si="53"/>
        <v>13.333333333333334</v>
      </c>
      <c r="G244" s="107">
        <f t="shared" ca="1" si="54"/>
        <v>6.666666666666667</v>
      </c>
      <c r="H244" s="115">
        <f>SUMIF(Ukraine!$B$5:$B$356,'Ukraine INN'!$B244,Ukraine!$AR$5:$AR$356)</f>
        <v>0</v>
      </c>
      <c r="I244" s="107">
        <f t="shared" ca="1" si="55"/>
        <v>4.5454545454545459</v>
      </c>
      <c r="J244" s="107">
        <f t="shared" ca="1" si="56"/>
        <v>13.636363636363635</v>
      </c>
      <c r="K244" s="107">
        <f t="shared" ca="1" si="57"/>
        <v>0</v>
      </c>
      <c r="L244" s="107">
        <f t="shared" ca="1" si="58"/>
        <v>0</v>
      </c>
      <c r="M244" s="107"/>
      <c r="N244" s="116">
        <f t="shared" ca="1" si="59"/>
        <v>0</v>
      </c>
      <c r="O244" s="116">
        <f t="shared" ca="1" si="60"/>
        <v>0</v>
      </c>
      <c r="P244" s="116">
        <f t="shared" ca="1" si="61"/>
        <v>0</v>
      </c>
      <c r="Q244" s="116">
        <f t="shared" ca="1" si="62"/>
        <v>0</v>
      </c>
      <c r="R244" s="116">
        <f t="shared" ca="1" si="63"/>
        <v>0</v>
      </c>
      <c r="S244" s="116">
        <f t="shared" ca="1" si="64"/>
        <v>0</v>
      </c>
      <c r="T244" s="116">
        <f t="shared" ca="1" si="65"/>
        <v>0</v>
      </c>
      <c r="U244" s="116">
        <f t="shared" ca="1" si="66"/>
        <v>0</v>
      </c>
      <c r="W244" s="109" t="s">
        <v>1863</v>
      </c>
      <c r="X244" s="78" t="s">
        <v>1864</v>
      </c>
      <c r="Y244" s="111">
        <v>5</v>
      </c>
      <c r="Z244" s="111">
        <v>5</v>
      </c>
      <c r="AA244" s="111">
        <v>3.75</v>
      </c>
      <c r="AB244" s="111">
        <v>7.5</v>
      </c>
      <c r="AE244" s="112" t="s">
        <v>1866</v>
      </c>
      <c r="AF244" s="119" t="s">
        <v>1867</v>
      </c>
      <c r="AG244" s="114">
        <v>12</v>
      </c>
      <c r="AH244" s="114">
        <v>22</v>
      </c>
      <c r="AI244" s="114">
        <v>8</v>
      </c>
      <c r="AJ244" s="114">
        <v>20</v>
      </c>
    </row>
    <row r="245" spans="1:36" x14ac:dyDescent="0.25">
      <c r="A245" s="103" t="s">
        <v>1849</v>
      </c>
      <c r="B245" s="104">
        <v>24.52</v>
      </c>
      <c r="C245" s="115">
        <f>SUMIF(Ukraine!$B$5:$B$356,'Ukraine INN'!$B245,Ukraine!$Z$5:$Z$356)</f>
        <v>0</v>
      </c>
      <c r="D245" s="107">
        <f t="shared" ca="1" si="51"/>
        <v>13.333333333333334</v>
      </c>
      <c r="E245" s="107">
        <f t="shared" ca="1" si="52"/>
        <v>6.666666666666667</v>
      </c>
      <c r="F245" s="107">
        <f t="shared" ca="1" si="53"/>
        <v>6.666666666666667</v>
      </c>
      <c r="G245" s="107">
        <f t="shared" ca="1" si="54"/>
        <v>6.666666666666667</v>
      </c>
      <c r="H245" s="115">
        <f>SUMIF(Ukraine!$B$5:$B$356,'Ukraine INN'!$B245,Ukraine!$AR$5:$AR$356)</f>
        <v>0</v>
      </c>
      <c r="I245" s="107">
        <f t="shared" ca="1" si="55"/>
        <v>7.6923076923076925</v>
      </c>
      <c r="J245" s="107">
        <f t="shared" ca="1" si="56"/>
        <v>15.384615384615385</v>
      </c>
      <c r="K245" s="107">
        <f t="shared" ca="1" si="57"/>
        <v>7.6923076923076925</v>
      </c>
      <c r="L245" s="107">
        <f t="shared" ca="1" si="58"/>
        <v>0</v>
      </c>
      <c r="M245" s="107"/>
      <c r="N245" s="116">
        <f t="shared" ca="1" si="59"/>
        <v>0</v>
      </c>
      <c r="O245" s="116">
        <f t="shared" ca="1" si="60"/>
        <v>0</v>
      </c>
      <c r="P245" s="116">
        <f t="shared" ca="1" si="61"/>
        <v>0</v>
      </c>
      <c r="Q245" s="116">
        <f t="shared" ca="1" si="62"/>
        <v>0</v>
      </c>
      <c r="R245" s="116">
        <f t="shared" ca="1" si="63"/>
        <v>0</v>
      </c>
      <c r="S245" s="116">
        <f t="shared" ca="1" si="64"/>
        <v>0</v>
      </c>
      <c r="T245" s="116">
        <f t="shared" ca="1" si="65"/>
        <v>0</v>
      </c>
      <c r="U245" s="116">
        <f t="shared" ca="1" si="66"/>
        <v>0</v>
      </c>
      <c r="W245" s="109" t="s">
        <v>1176</v>
      </c>
      <c r="X245" s="78" t="s">
        <v>1865</v>
      </c>
      <c r="Y245" s="111">
        <v>18.181818181818183</v>
      </c>
      <c r="Z245" s="111">
        <v>13.636363636363635</v>
      </c>
      <c r="AA245" s="111">
        <v>6.0606060606060606</v>
      </c>
      <c r="AB245" s="111">
        <v>7.5757575757575761</v>
      </c>
      <c r="AE245" s="112" t="s">
        <v>1868</v>
      </c>
      <c r="AF245" s="119" t="s">
        <v>1869</v>
      </c>
      <c r="AG245" s="114">
        <v>4.7619047619047619</v>
      </c>
      <c r="AH245" s="114">
        <v>4.7619047619047619</v>
      </c>
      <c r="AI245" s="114">
        <v>9.5238095238095237</v>
      </c>
      <c r="AJ245" s="114">
        <v>4.7619047619047619</v>
      </c>
    </row>
    <row r="246" spans="1:36" x14ac:dyDescent="0.25">
      <c r="A246" s="103" t="s">
        <v>1851</v>
      </c>
      <c r="B246" s="104">
        <v>24.53</v>
      </c>
      <c r="C246" s="115">
        <f>SUMIF(Ukraine!$B$5:$B$356,'Ukraine INN'!$B246,Ukraine!$Z$5:$Z$356)</f>
        <v>0</v>
      </c>
      <c r="D246" s="107">
        <f t="shared" ca="1" si="51"/>
        <v>20</v>
      </c>
      <c r="E246" s="107">
        <f t="shared" ca="1" si="52"/>
        <v>10</v>
      </c>
      <c r="F246" s="107">
        <f t="shared" ca="1" si="53"/>
        <v>10</v>
      </c>
      <c r="G246" s="107">
        <f t="shared" ca="1" si="54"/>
        <v>20</v>
      </c>
      <c r="H246" s="115">
        <f>SUMIF(Ukraine!$B$5:$B$356,'Ukraine INN'!$B246,Ukraine!$AR$5:$AR$356)</f>
        <v>0</v>
      </c>
      <c r="I246" s="107">
        <f t="shared" ca="1" si="55"/>
        <v>42.857142857142854</v>
      </c>
      <c r="J246" s="107">
        <f t="shared" ca="1" si="56"/>
        <v>28.571428571428569</v>
      </c>
      <c r="K246" s="107">
        <f t="shared" ca="1" si="57"/>
        <v>14.285714285714285</v>
      </c>
      <c r="L246" s="107">
        <f t="shared" ca="1" si="58"/>
        <v>0</v>
      </c>
      <c r="M246" s="107"/>
      <c r="N246" s="116">
        <f t="shared" ca="1" si="59"/>
        <v>0</v>
      </c>
      <c r="O246" s="116">
        <f t="shared" ca="1" si="60"/>
        <v>0</v>
      </c>
      <c r="P246" s="116">
        <f t="shared" ca="1" si="61"/>
        <v>0</v>
      </c>
      <c r="Q246" s="116">
        <f t="shared" ca="1" si="62"/>
        <v>0</v>
      </c>
      <c r="R246" s="116">
        <f t="shared" ca="1" si="63"/>
        <v>0</v>
      </c>
      <c r="S246" s="116">
        <f t="shared" ca="1" si="64"/>
        <v>0</v>
      </c>
      <c r="T246" s="116">
        <f t="shared" ca="1" si="65"/>
        <v>0</v>
      </c>
      <c r="U246" s="116">
        <f t="shared" ca="1" si="66"/>
        <v>0</v>
      </c>
      <c r="W246" s="109" t="s">
        <v>1866</v>
      </c>
      <c r="X246" s="78" t="s">
        <v>1867</v>
      </c>
      <c r="Y246" s="111">
        <v>20</v>
      </c>
      <c r="Z246" s="111">
        <v>20</v>
      </c>
      <c r="AA246" s="111">
        <v>6.666666666666667</v>
      </c>
      <c r="AB246" s="111">
        <v>11.111111111111111</v>
      </c>
      <c r="AE246" s="112" t="s">
        <v>1177</v>
      </c>
      <c r="AF246" s="119" t="s">
        <v>1870</v>
      </c>
      <c r="AG246" s="114">
        <v>27.777777777777779</v>
      </c>
      <c r="AH246" s="114">
        <v>11.111111111111111</v>
      </c>
      <c r="AI246" s="114">
        <v>11.111111111111111</v>
      </c>
      <c r="AJ246" s="114">
        <v>16.666666666666664</v>
      </c>
    </row>
    <row r="247" spans="1:36" x14ac:dyDescent="0.25">
      <c r="A247" s="103" t="s">
        <v>1857</v>
      </c>
      <c r="B247" s="104">
        <v>24.54</v>
      </c>
      <c r="C247" s="115">
        <f>SUMIF(Ukraine!$B$5:$B$356,'Ukraine INN'!$B247,Ukraine!$Z$5:$Z$356)</f>
        <v>0</v>
      </c>
      <c r="D247" s="107">
        <f t="shared" ca="1" si="51"/>
        <v>16.666666666666664</v>
      </c>
      <c r="E247" s="107">
        <f t="shared" ca="1" si="52"/>
        <v>16.666666666666664</v>
      </c>
      <c r="F247" s="107">
        <f t="shared" ca="1" si="53"/>
        <v>0</v>
      </c>
      <c r="G247" s="107">
        <f t="shared" ca="1" si="54"/>
        <v>0</v>
      </c>
      <c r="H247" s="115">
        <f>SUMIF(Ukraine!$B$5:$B$356,'Ukraine INN'!$B247,Ukraine!$AR$5:$AR$356)</f>
        <v>0</v>
      </c>
      <c r="I247" s="107">
        <f t="shared" ca="1" si="55"/>
        <v>0</v>
      </c>
      <c r="J247" s="107">
        <f t="shared" ca="1" si="56"/>
        <v>0</v>
      </c>
      <c r="K247" s="107">
        <f t="shared" ca="1" si="57"/>
        <v>20</v>
      </c>
      <c r="L247" s="107">
        <f t="shared" ca="1" si="58"/>
        <v>0</v>
      </c>
      <c r="M247" s="107"/>
      <c r="N247" s="116">
        <f t="shared" ca="1" si="59"/>
        <v>0</v>
      </c>
      <c r="O247" s="116">
        <f t="shared" ca="1" si="60"/>
        <v>0</v>
      </c>
      <c r="P247" s="116">
        <f t="shared" ca="1" si="61"/>
        <v>0</v>
      </c>
      <c r="Q247" s="116">
        <f t="shared" ca="1" si="62"/>
        <v>0</v>
      </c>
      <c r="R247" s="116">
        <f t="shared" ca="1" si="63"/>
        <v>0</v>
      </c>
      <c r="S247" s="116">
        <f t="shared" ca="1" si="64"/>
        <v>0</v>
      </c>
      <c r="T247" s="116">
        <f t="shared" ca="1" si="65"/>
        <v>0</v>
      </c>
      <c r="U247" s="116">
        <f t="shared" ca="1" si="66"/>
        <v>0</v>
      </c>
      <c r="W247" s="109" t="s">
        <v>1868</v>
      </c>
      <c r="X247" s="78" t="s">
        <v>1869</v>
      </c>
      <c r="Y247" s="111">
        <v>14.285714285714285</v>
      </c>
      <c r="Z247" s="118" t="s">
        <v>1486</v>
      </c>
      <c r="AA247" s="111">
        <v>4.7619047619047619</v>
      </c>
      <c r="AB247" s="118" t="s">
        <v>1486</v>
      </c>
      <c r="AE247" s="112" t="s">
        <v>1177</v>
      </c>
      <c r="AF247" s="119" t="s">
        <v>1871</v>
      </c>
      <c r="AG247" s="114">
        <v>27.777777777777779</v>
      </c>
      <c r="AH247" s="120">
        <v>11.111111111111111</v>
      </c>
      <c r="AI247" s="114">
        <v>11.111111111111111</v>
      </c>
      <c r="AJ247" s="120">
        <v>16.666666666666664</v>
      </c>
    </row>
    <row r="248" spans="1:36" x14ac:dyDescent="0.25">
      <c r="A248" s="103" t="s">
        <v>1174</v>
      </c>
      <c r="B248" s="104">
        <v>25</v>
      </c>
      <c r="C248" s="115">
        <f>SUMIF(Ukraine!$B$5:$B$356,'Ukraine INN'!$B248,Ukraine!$Z$5:$Z$356)</f>
        <v>3091</v>
      </c>
      <c r="D248" s="107">
        <f t="shared" ca="1" si="51"/>
        <v>6.3983488132094939</v>
      </c>
      <c r="E248" s="107">
        <f t="shared" ca="1" si="52"/>
        <v>7.4303405572755414</v>
      </c>
      <c r="F248" s="107">
        <f t="shared" ca="1" si="53"/>
        <v>4.3343653250773997</v>
      </c>
      <c r="G248" s="107">
        <f t="shared" ca="1" si="54"/>
        <v>5.3663570691434463</v>
      </c>
      <c r="H248" s="115">
        <f>SUMIF(Ukraine!$B$5:$B$356,'Ukraine INN'!$B248,Ukraine!$AR$5:$AR$356)</f>
        <v>2995</v>
      </c>
      <c r="I248" s="107">
        <f t="shared" ca="1" si="55"/>
        <v>8.7096774193548381</v>
      </c>
      <c r="J248" s="107">
        <f t="shared" ca="1" si="56"/>
        <v>12.903225806451612</v>
      </c>
      <c r="K248" s="107">
        <f t="shared" ca="1" si="57"/>
        <v>9.3548387096774199</v>
      </c>
      <c r="L248" s="107">
        <f t="shared" ca="1" si="58"/>
        <v>11.720430107526882</v>
      </c>
      <c r="M248" s="107"/>
      <c r="N248" s="116">
        <f t="shared" ca="1" si="59"/>
        <v>197.77296181630544</v>
      </c>
      <c r="O248" s="116">
        <f t="shared" ca="1" si="60"/>
        <v>229.67182662538698</v>
      </c>
      <c r="P248" s="116">
        <f t="shared" ca="1" si="61"/>
        <v>133.97523219814241</v>
      </c>
      <c r="Q248" s="116">
        <f t="shared" ca="1" si="62"/>
        <v>165.87409700722392</v>
      </c>
      <c r="R248" s="116">
        <f t="shared" ca="1" si="63"/>
        <v>260.85483870967744</v>
      </c>
      <c r="S248" s="116">
        <f t="shared" ca="1" si="64"/>
        <v>386.45161290322579</v>
      </c>
      <c r="T248" s="116">
        <f t="shared" ca="1" si="65"/>
        <v>280.17741935483872</v>
      </c>
      <c r="U248" s="116">
        <f t="shared" ca="1" si="66"/>
        <v>351.02688172043008</v>
      </c>
      <c r="W248" s="109" t="s">
        <v>1177</v>
      </c>
      <c r="X248" s="78" t="s">
        <v>1870</v>
      </c>
      <c r="Y248" s="111">
        <v>9.0909090909090917</v>
      </c>
      <c r="Z248" s="111">
        <v>4.5454545454545459</v>
      </c>
      <c r="AA248" s="111">
        <v>9.0909090909090917</v>
      </c>
      <c r="AB248" s="111">
        <v>4.5454545454545459</v>
      </c>
      <c r="AE248" s="112" t="s">
        <v>1178</v>
      </c>
      <c r="AF248" s="119" t="s">
        <v>1872</v>
      </c>
      <c r="AG248" s="114">
        <v>35</v>
      </c>
      <c r="AH248" s="114">
        <v>40</v>
      </c>
      <c r="AI248" s="114">
        <v>25</v>
      </c>
      <c r="AJ248" s="114">
        <v>15</v>
      </c>
    </row>
    <row r="249" spans="1:36" x14ac:dyDescent="0.25">
      <c r="A249" s="103" t="s">
        <v>1175</v>
      </c>
      <c r="B249" s="104">
        <v>25.1</v>
      </c>
      <c r="C249" s="115">
        <f>SUMIF(Ukraine!$B$5:$B$356,'Ukraine INN'!$B249,Ukraine!$Z$5:$Z$356)</f>
        <v>1081</v>
      </c>
      <c r="D249" s="107">
        <f t="shared" ca="1" si="51"/>
        <v>4.225352112676056</v>
      </c>
      <c r="E249" s="107">
        <f t="shared" ca="1" si="52"/>
        <v>6.3380281690140841</v>
      </c>
      <c r="F249" s="107">
        <f t="shared" ca="1" si="53"/>
        <v>2.8169014084507045</v>
      </c>
      <c r="G249" s="107">
        <f t="shared" ca="1" si="54"/>
        <v>7.3943661971830981</v>
      </c>
      <c r="H249" s="115">
        <f>SUMIF(Ukraine!$B$5:$B$356,'Ukraine INN'!$B249,Ukraine!$AR$5:$AR$356)</f>
        <v>958</v>
      </c>
      <c r="I249" s="107">
        <f t="shared" ca="1" si="55"/>
        <v>5.3278688524590159</v>
      </c>
      <c r="J249" s="107">
        <f t="shared" ca="1" si="56"/>
        <v>9.4262295081967213</v>
      </c>
      <c r="K249" s="107">
        <f t="shared" ca="1" si="57"/>
        <v>7.7868852459016393</v>
      </c>
      <c r="L249" s="107">
        <f t="shared" ca="1" si="58"/>
        <v>10.655737704918032</v>
      </c>
      <c r="M249" s="107"/>
      <c r="N249" s="116">
        <f t="shared" ca="1" si="59"/>
        <v>45.676056338028168</v>
      </c>
      <c r="O249" s="116">
        <f t="shared" ca="1" si="60"/>
        <v>68.514084507042256</v>
      </c>
      <c r="P249" s="116">
        <f t="shared" ca="1" si="61"/>
        <v>30.450704225352116</v>
      </c>
      <c r="Q249" s="116">
        <f t="shared" ca="1" si="62"/>
        <v>79.933098591549296</v>
      </c>
      <c r="R249" s="116">
        <f t="shared" ca="1" si="63"/>
        <v>51.040983606557376</v>
      </c>
      <c r="S249" s="116">
        <f t="shared" ca="1" si="64"/>
        <v>90.303278688524586</v>
      </c>
      <c r="T249" s="116">
        <f t="shared" ca="1" si="65"/>
        <v>74.598360655737707</v>
      </c>
      <c r="U249" s="116">
        <f t="shared" ca="1" si="66"/>
        <v>102.08196721311475</v>
      </c>
      <c r="W249" s="109" t="s">
        <v>1177</v>
      </c>
      <c r="X249" s="78" t="s">
        <v>1871</v>
      </c>
      <c r="Y249" s="111">
        <v>9.0909090909090917</v>
      </c>
      <c r="Z249" s="111">
        <v>4.5454545454545459</v>
      </c>
      <c r="AA249" s="111">
        <v>9.0909090909090917</v>
      </c>
      <c r="AB249" s="111">
        <v>4.5454545454545459</v>
      </c>
      <c r="AE249" s="112" t="s">
        <v>1178</v>
      </c>
      <c r="AF249" s="119" t="s">
        <v>1873</v>
      </c>
      <c r="AG249" s="114">
        <v>35</v>
      </c>
      <c r="AH249" s="114">
        <v>40</v>
      </c>
      <c r="AI249" s="114">
        <v>25</v>
      </c>
      <c r="AJ249" s="114">
        <v>15</v>
      </c>
    </row>
    <row r="250" spans="1:36" x14ac:dyDescent="0.25">
      <c r="A250" s="103" t="s">
        <v>1861</v>
      </c>
      <c r="B250" s="104">
        <v>25.11</v>
      </c>
      <c r="C250" s="115">
        <f>SUMIF(Ukraine!$B$5:$B$356,'Ukraine INN'!$B250,Ukraine!$Z$5:$Z$356)</f>
        <v>0</v>
      </c>
      <c r="D250" s="107">
        <f t="shared" ca="1" si="51"/>
        <v>3.9215686274509802</v>
      </c>
      <c r="E250" s="107">
        <f t="shared" ca="1" si="52"/>
        <v>6.8627450980392162</v>
      </c>
      <c r="F250" s="107">
        <f t="shared" ca="1" si="53"/>
        <v>2.4509803921568629</v>
      </c>
      <c r="G250" s="107">
        <f t="shared" ca="1" si="54"/>
        <v>7.3529411764705888</v>
      </c>
      <c r="H250" s="115">
        <f>SUMIF(Ukraine!$B$5:$B$356,'Ukraine INN'!$B250,Ukraine!$AR$5:$AR$356)</f>
        <v>0</v>
      </c>
      <c r="I250" s="107">
        <f t="shared" ca="1" si="55"/>
        <v>5.913978494623656</v>
      </c>
      <c r="J250" s="107">
        <f t="shared" ca="1" si="56"/>
        <v>10.21505376344086</v>
      </c>
      <c r="K250" s="107">
        <f t="shared" ca="1" si="57"/>
        <v>8.6021505376344098</v>
      </c>
      <c r="L250" s="107">
        <f t="shared" ca="1" si="58"/>
        <v>9.67741935483871</v>
      </c>
      <c r="M250" s="107"/>
      <c r="N250" s="116">
        <f t="shared" ca="1" si="59"/>
        <v>0</v>
      </c>
      <c r="O250" s="116">
        <f t="shared" ca="1" si="60"/>
        <v>0</v>
      </c>
      <c r="P250" s="116">
        <f t="shared" ca="1" si="61"/>
        <v>0</v>
      </c>
      <c r="Q250" s="116">
        <f t="shared" ca="1" si="62"/>
        <v>0</v>
      </c>
      <c r="R250" s="116">
        <f t="shared" ca="1" si="63"/>
        <v>0</v>
      </c>
      <c r="S250" s="116">
        <f t="shared" ca="1" si="64"/>
        <v>0</v>
      </c>
      <c r="T250" s="116">
        <f t="shared" ca="1" si="65"/>
        <v>0</v>
      </c>
      <c r="U250" s="116">
        <f t="shared" ca="1" si="66"/>
        <v>0</v>
      </c>
      <c r="W250" s="109" t="s">
        <v>1178</v>
      </c>
      <c r="X250" s="78" t="s">
        <v>1872</v>
      </c>
      <c r="Y250" s="111">
        <v>22.222222222222221</v>
      </c>
      <c r="Z250" s="111">
        <v>33.333333333333329</v>
      </c>
      <c r="AA250" s="111">
        <v>11.111111111111111</v>
      </c>
      <c r="AB250" s="111">
        <v>11.111111111111111</v>
      </c>
      <c r="AE250" s="112" t="s">
        <v>1179</v>
      </c>
      <c r="AF250" s="119" t="s">
        <v>1874</v>
      </c>
      <c r="AG250" s="114">
        <v>12.903225806451612</v>
      </c>
      <c r="AH250" s="114">
        <v>12.903225806451612</v>
      </c>
      <c r="AI250" s="114">
        <v>9.67741935483871</v>
      </c>
      <c r="AJ250" s="114">
        <v>6.4516129032258061</v>
      </c>
    </row>
    <row r="251" spans="1:36" x14ac:dyDescent="0.25">
      <c r="A251" s="103" t="s">
        <v>1863</v>
      </c>
      <c r="B251" s="104">
        <v>25.12</v>
      </c>
      <c r="C251" s="115">
        <f>SUMIF(Ukraine!$B$5:$B$356,'Ukraine INN'!$B251,Ukraine!$Z$5:$Z$356)</f>
        <v>0</v>
      </c>
      <c r="D251" s="107">
        <f t="shared" ca="1" si="51"/>
        <v>5</v>
      </c>
      <c r="E251" s="107">
        <f t="shared" ca="1" si="52"/>
        <v>5</v>
      </c>
      <c r="F251" s="107">
        <f t="shared" ca="1" si="53"/>
        <v>3.75</v>
      </c>
      <c r="G251" s="107">
        <f t="shared" ca="1" si="54"/>
        <v>7.5</v>
      </c>
      <c r="H251" s="115">
        <f>SUMIF(Ukraine!$B$5:$B$356,'Ukraine INN'!$B251,Ukraine!$AR$5:$AR$356)</f>
        <v>0</v>
      </c>
      <c r="I251" s="107">
        <f t="shared" ca="1" si="55"/>
        <v>3.4482758620689653</v>
      </c>
      <c r="J251" s="107">
        <f t="shared" ca="1" si="56"/>
        <v>6.8965517241379306</v>
      </c>
      <c r="K251" s="107">
        <f t="shared" ca="1" si="57"/>
        <v>5.1724137931034484</v>
      </c>
      <c r="L251" s="107">
        <f t="shared" ca="1" si="58"/>
        <v>13.793103448275861</v>
      </c>
      <c r="M251" s="107"/>
      <c r="N251" s="116">
        <f t="shared" ca="1" si="59"/>
        <v>0</v>
      </c>
      <c r="O251" s="116">
        <f t="shared" ca="1" si="60"/>
        <v>0</v>
      </c>
      <c r="P251" s="116">
        <f t="shared" ca="1" si="61"/>
        <v>0</v>
      </c>
      <c r="Q251" s="116">
        <f t="shared" ca="1" si="62"/>
        <v>0</v>
      </c>
      <c r="R251" s="116">
        <f t="shared" ca="1" si="63"/>
        <v>0</v>
      </c>
      <c r="S251" s="116">
        <f t="shared" ca="1" si="64"/>
        <v>0</v>
      </c>
      <c r="T251" s="116">
        <f t="shared" ca="1" si="65"/>
        <v>0</v>
      </c>
      <c r="U251" s="116">
        <f t="shared" ca="1" si="66"/>
        <v>0</v>
      </c>
      <c r="W251" s="109" t="s">
        <v>1178</v>
      </c>
      <c r="X251" s="78" t="s">
        <v>1873</v>
      </c>
      <c r="Y251" s="111">
        <v>22.222222222222221</v>
      </c>
      <c r="Z251" s="111">
        <v>33.333333333333329</v>
      </c>
      <c r="AA251" s="111">
        <v>11.111111111111111</v>
      </c>
      <c r="AB251" s="111">
        <v>11.111111111111111</v>
      </c>
      <c r="AE251" s="112" t="s">
        <v>1179</v>
      </c>
      <c r="AF251" s="119" t="s">
        <v>1875</v>
      </c>
      <c r="AG251" s="114">
        <v>12.903225806451612</v>
      </c>
      <c r="AH251" s="114">
        <v>12.903225806451612</v>
      </c>
      <c r="AI251" s="114">
        <v>9.67741935483871</v>
      </c>
      <c r="AJ251" s="114">
        <v>6.4516129032258061</v>
      </c>
    </row>
    <row r="252" spans="1:36" x14ac:dyDescent="0.25">
      <c r="A252" s="103" t="s">
        <v>1176</v>
      </c>
      <c r="B252" s="104">
        <v>25.2</v>
      </c>
      <c r="C252" s="115">
        <f>SUMIF(Ukraine!$B$5:$B$356,'Ukraine INN'!$B252,Ukraine!$Z$5:$Z$356)</f>
        <v>160</v>
      </c>
      <c r="D252" s="107">
        <f t="shared" ca="1" si="51"/>
        <v>18.181818181818183</v>
      </c>
      <c r="E252" s="107">
        <f t="shared" ca="1" si="52"/>
        <v>13.636363636363635</v>
      </c>
      <c r="F252" s="107">
        <f t="shared" ca="1" si="53"/>
        <v>6.0606060606060606</v>
      </c>
      <c r="G252" s="107">
        <f t="shared" ca="1" si="54"/>
        <v>7.5757575757575761</v>
      </c>
      <c r="H252" s="115">
        <f>SUMIF(Ukraine!$B$5:$B$356,'Ukraine INN'!$B252,Ukraine!$AR$5:$AR$356)</f>
        <v>191</v>
      </c>
      <c r="I252" s="107">
        <f t="shared" ca="1" si="55"/>
        <v>9.8591549295774641</v>
      </c>
      <c r="J252" s="107">
        <f t="shared" ca="1" si="56"/>
        <v>16.901408450704224</v>
      </c>
      <c r="K252" s="107">
        <f t="shared" ca="1" si="57"/>
        <v>8.4507042253521121</v>
      </c>
      <c r="L252" s="107">
        <f t="shared" ca="1" si="58"/>
        <v>15.492957746478872</v>
      </c>
      <c r="M252" s="107"/>
      <c r="N252" s="116">
        <f t="shared" ca="1" si="59"/>
        <v>29.090909090909093</v>
      </c>
      <c r="O252" s="116">
        <f t="shared" ca="1" si="60"/>
        <v>21.818181818181817</v>
      </c>
      <c r="P252" s="116">
        <f t="shared" ca="1" si="61"/>
        <v>9.6969696969696972</v>
      </c>
      <c r="Q252" s="116">
        <f t="shared" ca="1" si="62"/>
        <v>12.121212121212121</v>
      </c>
      <c r="R252" s="116">
        <f t="shared" ca="1" si="63"/>
        <v>18.830985915492956</v>
      </c>
      <c r="S252" s="116">
        <f t="shared" ca="1" si="64"/>
        <v>32.281690140845072</v>
      </c>
      <c r="T252" s="116">
        <f t="shared" ca="1" si="65"/>
        <v>16.140845070422536</v>
      </c>
      <c r="U252" s="116">
        <f t="shared" ca="1" si="66"/>
        <v>29.591549295774644</v>
      </c>
      <c r="W252" s="109" t="s">
        <v>1179</v>
      </c>
      <c r="X252" s="78" t="s">
        <v>1874</v>
      </c>
      <c r="Y252" s="111">
        <v>24.242424242424242</v>
      </c>
      <c r="Z252" s="111">
        <v>24.242424242424242</v>
      </c>
      <c r="AA252" s="111">
        <v>9.0909090909090917</v>
      </c>
      <c r="AB252" s="111">
        <v>3.0303030303030303</v>
      </c>
      <c r="AE252" s="112" t="s">
        <v>1180</v>
      </c>
      <c r="AF252" s="119" t="s">
        <v>1876</v>
      </c>
      <c r="AG252" s="114">
        <v>5.8823529411764701</v>
      </c>
      <c r="AH252" s="114">
        <v>9.6256684491978604</v>
      </c>
      <c r="AI252" s="114">
        <v>8.0213903743315509</v>
      </c>
      <c r="AJ252" s="114">
        <v>6.4171122994652414</v>
      </c>
    </row>
    <row r="253" spans="1:36" x14ac:dyDescent="0.25">
      <c r="A253" s="103" t="s">
        <v>1866</v>
      </c>
      <c r="B253" s="104">
        <v>25.21</v>
      </c>
      <c r="C253" s="115">
        <f>SUMIF(Ukraine!$B$5:$B$356,'Ukraine INN'!$B253,Ukraine!$Z$5:$Z$356)</f>
        <v>0</v>
      </c>
      <c r="D253" s="107">
        <f t="shared" ca="1" si="51"/>
        <v>20</v>
      </c>
      <c r="E253" s="107">
        <f t="shared" ca="1" si="52"/>
        <v>20</v>
      </c>
      <c r="F253" s="107">
        <f t="shared" ca="1" si="53"/>
        <v>6.666666666666667</v>
      </c>
      <c r="G253" s="107">
        <f t="shared" ca="1" si="54"/>
        <v>11.111111111111111</v>
      </c>
      <c r="H253" s="115">
        <f>SUMIF(Ukraine!$B$5:$B$356,'Ukraine INN'!$B253,Ukraine!$AR$5:$AR$356)</f>
        <v>0</v>
      </c>
      <c r="I253" s="107">
        <f t="shared" ca="1" si="55"/>
        <v>12</v>
      </c>
      <c r="J253" s="107">
        <f t="shared" ca="1" si="56"/>
        <v>22</v>
      </c>
      <c r="K253" s="107">
        <f t="shared" ca="1" si="57"/>
        <v>8</v>
      </c>
      <c r="L253" s="107">
        <f t="shared" ca="1" si="58"/>
        <v>20</v>
      </c>
      <c r="M253" s="107"/>
      <c r="N253" s="116">
        <f t="shared" ca="1" si="59"/>
        <v>0</v>
      </c>
      <c r="O253" s="116">
        <f t="shared" ca="1" si="60"/>
        <v>0</v>
      </c>
      <c r="P253" s="116">
        <f t="shared" ca="1" si="61"/>
        <v>0</v>
      </c>
      <c r="Q253" s="116">
        <f t="shared" ca="1" si="62"/>
        <v>0</v>
      </c>
      <c r="R253" s="116">
        <f t="shared" ca="1" si="63"/>
        <v>0</v>
      </c>
      <c r="S253" s="116">
        <f t="shared" ca="1" si="64"/>
        <v>0</v>
      </c>
      <c r="T253" s="116">
        <f t="shared" ca="1" si="65"/>
        <v>0</v>
      </c>
      <c r="U253" s="116">
        <f t="shared" ca="1" si="66"/>
        <v>0</v>
      </c>
      <c r="W253" s="109" t="s">
        <v>1179</v>
      </c>
      <c r="X253" s="78" t="s">
        <v>1875</v>
      </c>
      <c r="Y253" s="111">
        <v>24.242424242424242</v>
      </c>
      <c r="Z253" s="111">
        <v>24.242424242424242</v>
      </c>
      <c r="AA253" s="111">
        <v>9.0909090909090917</v>
      </c>
      <c r="AB253" s="111">
        <v>3.0303030303030303</v>
      </c>
      <c r="AE253" s="112" t="s">
        <v>1878</v>
      </c>
      <c r="AF253" s="119" t="s">
        <v>1879</v>
      </c>
      <c r="AG253" s="114">
        <v>5.3571428571428568</v>
      </c>
      <c r="AH253" s="114">
        <v>10.714285714285714</v>
      </c>
      <c r="AI253" s="114">
        <v>10.714285714285714</v>
      </c>
      <c r="AJ253" s="114">
        <v>5.3571428571428568</v>
      </c>
    </row>
    <row r="254" spans="1:36" x14ac:dyDescent="0.25">
      <c r="A254" s="103" t="s">
        <v>1868</v>
      </c>
      <c r="B254" s="104">
        <v>25.29</v>
      </c>
      <c r="C254" s="115">
        <f>SUMIF(Ukraine!$B$5:$B$356,'Ukraine INN'!$B254,Ukraine!$Z$5:$Z$356)</f>
        <v>0</v>
      </c>
      <c r="D254" s="107">
        <f t="shared" ca="1" si="51"/>
        <v>14.285714285714285</v>
      </c>
      <c r="E254" s="107">
        <f t="shared" ca="1" si="52"/>
        <v>0</v>
      </c>
      <c r="F254" s="107">
        <f t="shared" ca="1" si="53"/>
        <v>4.7619047619047619</v>
      </c>
      <c r="G254" s="107">
        <f t="shared" ca="1" si="54"/>
        <v>0</v>
      </c>
      <c r="H254" s="115">
        <f>SUMIF(Ukraine!$B$5:$B$356,'Ukraine INN'!$B254,Ukraine!$AR$5:$AR$356)</f>
        <v>0</v>
      </c>
      <c r="I254" s="107">
        <f t="shared" ca="1" si="55"/>
        <v>4.7619047619047619</v>
      </c>
      <c r="J254" s="107">
        <f t="shared" ca="1" si="56"/>
        <v>4.7619047619047619</v>
      </c>
      <c r="K254" s="107">
        <f t="shared" ca="1" si="57"/>
        <v>9.5238095238095237</v>
      </c>
      <c r="L254" s="107">
        <f t="shared" ca="1" si="58"/>
        <v>4.7619047619047619</v>
      </c>
      <c r="M254" s="107"/>
      <c r="N254" s="116">
        <f t="shared" ca="1" si="59"/>
        <v>0</v>
      </c>
      <c r="O254" s="116">
        <f t="shared" ca="1" si="60"/>
        <v>0</v>
      </c>
      <c r="P254" s="116">
        <f t="shared" ca="1" si="61"/>
        <v>0</v>
      </c>
      <c r="Q254" s="116">
        <f t="shared" ca="1" si="62"/>
        <v>0</v>
      </c>
      <c r="R254" s="116">
        <f t="shared" ca="1" si="63"/>
        <v>0</v>
      </c>
      <c r="S254" s="116">
        <f t="shared" ca="1" si="64"/>
        <v>0</v>
      </c>
      <c r="T254" s="116">
        <f t="shared" ca="1" si="65"/>
        <v>0</v>
      </c>
      <c r="U254" s="116">
        <f t="shared" ca="1" si="66"/>
        <v>0</v>
      </c>
      <c r="W254" s="109" t="s">
        <v>1180</v>
      </c>
      <c r="X254" s="78" t="s">
        <v>1876</v>
      </c>
      <c r="Y254" s="111">
        <v>0.99009900990099009</v>
      </c>
      <c r="Z254" s="111">
        <v>3.4653465346534658</v>
      </c>
      <c r="AA254" s="111">
        <v>3.9603960396039604</v>
      </c>
      <c r="AB254" s="111">
        <v>2.9702970297029703</v>
      </c>
      <c r="AE254" s="112" t="s">
        <v>1880</v>
      </c>
      <c r="AF254" s="119" t="s">
        <v>1881</v>
      </c>
      <c r="AG254" s="114">
        <v>6.1068702290076331</v>
      </c>
      <c r="AH254" s="114">
        <v>9.1603053435114496</v>
      </c>
      <c r="AI254" s="114">
        <v>6.8702290076335881</v>
      </c>
      <c r="AJ254" s="114">
        <v>6.8702290076335881</v>
      </c>
    </row>
    <row r="255" spans="1:36" x14ac:dyDescent="0.25">
      <c r="A255" s="103" t="s">
        <v>1177</v>
      </c>
      <c r="B255" s="104">
        <v>25.3</v>
      </c>
      <c r="C255" s="115">
        <f>SUMIF(Ukraine!$B$5:$B$356,'Ukraine INN'!$B255,Ukraine!$Z$5:$Z$356)</f>
        <v>47</v>
      </c>
      <c r="D255" s="107">
        <f t="shared" ca="1" si="51"/>
        <v>18.181818181818183</v>
      </c>
      <c r="E255" s="107">
        <f t="shared" ca="1" si="52"/>
        <v>9.0909090909090917</v>
      </c>
      <c r="F255" s="107">
        <f t="shared" ca="1" si="53"/>
        <v>18.181818181818183</v>
      </c>
      <c r="G255" s="107">
        <f t="shared" ca="1" si="54"/>
        <v>9.0909090909090917</v>
      </c>
      <c r="H255" s="115">
        <f>SUMIF(Ukraine!$B$5:$B$356,'Ukraine INN'!$B255,Ukraine!$AR$5:$AR$356)</f>
        <v>44</v>
      </c>
      <c r="I255" s="107">
        <f t="shared" ca="1" si="55"/>
        <v>55.555555555555557</v>
      </c>
      <c r="J255" s="107">
        <f t="shared" ca="1" si="56"/>
        <v>22.222222222222221</v>
      </c>
      <c r="K255" s="107">
        <f t="shared" ca="1" si="57"/>
        <v>22.222222222222221</v>
      </c>
      <c r="L255" s="107">
        <f t="shared" ca="1" si="58"/>
        <v>33.333333333333329</v>
      </c>
      <c r="M255" s="107"/>
      <c r="N255" s="116">
        <f t="shared" ca="1" si="59"/>
        <v>8.545454545454545</v>
      </c>
      <c r="O255" s="116">
        <f t="shared" ca="1" si="60"/>
        <v>4.2727272727272725</v>
      </c>
      <c r="P255" s="116">
        <f t="shared" ca="1" si="61"/>
        <v>8.545454545454545</v>
      </c>
      <c r="Q255" s="116">
        <f t="shared" ca="1" si="62"/>
        <v>4.2727272727272725</v>
      </c>
      <c r="R255" s="116">
        <f t="shared" ca="1" si="63"/>
        <v>24.444444444444446</v>
      </c>
      <c r="S255" s="116">
        <f t="shared" ca="1" si="64"/>
        <v>9.7777777777777768</v>
      </c>
      <c r="T255" s="116">
        <f t="shared" ca="1" si="65"/>
        <v>9.7777777777777768</v>
      </c>
      <c r="U255" s="116">
        <f t="shared" ca="1" si="66"/>
        <v>14.666666666666664</v>
      </c>
      <c r="W255" s="109" t="s">
        <v>1878</v>
      </c>
      <c r="X255" s="78" t="s">
        <v>1879</v>
      </c>
      <c r="Y255" s="111">
        <v>1.4084507042253522</v>
      </c>
      <c r="Z255" s="111">
        <v>5.6338028169014089</v>
      </c>
      <c r="AA255" s="111">
        <v>5.6338028169014089</v>
      </c>
      <c r="AB255" s="111">
        <v>4.225352112676056</v>
      </c>
      <c r="AE255" s="112" t="s">
        <v>1181</v>
      </c>
      <c r="AF255" s="119" t="s">
        <v>1883</v>
      </c>
      <c r="AG255" s="114">
        <v>5</v>
      </c>
      <c r="AH255" s="114">
        <v>10</v>
      </c>
      <c r="AI255" s="114">
        <v>10</v>
      </c>
      <c r="AJ255" s="114">
        <v>12.5</v>
      </c>
    </row>
    <row r="256" spans="1:36" x14ac:dyDescent="0.25">
      <c r="A256" s="103" t="s">
        <v>1177</v>
      </c>
      <c r="B256" s="104">
        <v>25.3</v>
      </c>
      <c r="C256" s="115">
        <f>SUMIF(Ukraine!$B$5:$B$356,'Ukraine INN'!$B256,Ukraine!$Z$5:$Z$356)</f>
        <v>47</v>
      </c>
      <c r="D256" s="107">
        <f t="shared" ca="1" si="51"/>
        <v>18.181818181818183</v>
      </c>
      <c r="E256" s="107">
        <f t="shared" ca="1" si="52"/>
        <v>9.0909090909090917</v>
      </c>
      <c r="F256" s="107">
        <f t="shared" ca="1" si="53"/>
        <v>18.181818181818183</v>
      </c>
      <c r="G256" s="107">
        <f t="shared" ca="1" si="54"/>
        <v>9.0909090909090917</v>
      </c>
      <c r="H256" s="115">
        <f>SUMIF(Ukraine!$B$5:$B$356,'Ukraine INN'!$B256,Ukraine!$AR$5:$AR$356)</f>
        <v>44</v>
      </c>
      <c r="I256" s="107">
        <f t="shared" ca="1" si="55"/>
        <v>55.555555555555557</v>
      </c>
      <c r="J256" s="107">
        <f t="shared" ca="1" si="56"/>
        <v>22.222222222222221</v>
      </c>
      <c r="K256" s="107">
        <f t="shared" ca="1" si="57"/>
        <v>22.222222222222221</v>
      </c>
      <c r="L256" s="107">
        <f t="shared" ca="1" si="58"/>
        <v>33.333333333333329</v>
      </c>
      <c r="M256" s="107"/>
      <c r="N256" s="116">
        <f t="shared" ca="1" si="59"/>
        <v>8.545454545454545</v>
      </c>
      <c r="O256" s="116">
        <f t="shared" ca="1" si="60"/>
        <v>4.2727272727272725</v>
      </c>
      <c r="P256" s="116">
        <f t="shared" ca="1" si="61"/>
        <v>8.545454545454545</v>
      </c>
      <c r="Q256" s="116">
        <f t="shared" ca="1" si="62"/>
        <v>4.2727272727272725</v>
      </c>
      <c r="R256" s="116">
        <f t="shared" ca="1" si="63"/>
        <v>24.444444444444446</v>
      </c>
      <c r="S256" s="116">
        <f t="shared" ca="1" si="64"/>
        <v>9.7777777777777768</v>
      </c>
      <c r="T256" s="116">
        <f t="shared" ca="1" si="65"/>
        <v>9.7777777777777768</v>
      </c>
      <c r="U256" s="116">
        <f t="shared" ca="1" si="66"/>
        <v>14.666666666666664</v>
      </c>
      <c r="W256" s="109" t="s">
        <v>1880</v>
      </c>
      <c r="X256" s="78" t="s">
        <v>1881</v>
      </c>
      <c r="Y256" s="111">
        <v>0.76335877862595414</v>
      </c>
      <c r="Z256" s="111">
        <v>2.2900763358778624</v>
      </c>
      <c r="AA256" s="111">
        <v>3.0534351145038165</v>
      </c>
      <c r="AB256" s="111">
        <v>2.2900763358778624</v>
      </c>
      <c r="AE256" s="112" t="s">
        <v>1877</v>
      </c>
      <c r="AF256" s="119" t="s">
        <v>1884</v>
      </c>
      <c r="AG256" s="120" t="s">
        <v>1486</v>
      </c>
      <c r="AH256" s="120" t="s">
        <v>1486</v>
      </c>
      <c r="AI256" s="120" t="s">
        <v>1486</v>
      </c>
      <c r="AJ256" s="114">
        <v>25</v>
      </c>
    </row>
    <row r="257" spans="1:36" x14ac:dyDescent="0.25">
      <c r="A257" s="103" t="s">
        <v>1178</v>
      </c>
      <c r="B257" s="104">
        <v>25.4</v>
      </c>
      <c r="C257" s="115">
        <f>SUMIF(Ukraine!$B$5:$B$356,'Ukraine INN'!$B257,Ukraine!$Z$5:$Z$356)</f>
        <v>27</v>
      </c>
      <c r="D257" s="107">
        <f t="shared" ca="1" si="51"/>
        <v>44.444444444444443</v>
      </c>
      <c r="E257" s="107">
        <f t="shared" ca="1" si="52"/>
        <v>66.666666666666657</v>
      </c>
      <c r="F257" s="107">
        <f t="shared" ca="1" si="53"/>
        <v>22.222222222222221</v>
      </c>
      <c r="G257" s="107">
        <f t="shared" ca="1" si="54"/>
        <v>22.222222222222221</v>
      </c>
      <c r="H257" s="115">
        <f>SUMIF(Ukraine!$B$5:$B$356,'Ukraine INN'!$B257,Ukraine!$AR$5:$AR$356)</f>
        <v>42</v>
      </c>
      <c r="I257" s="107">
        <f t="shared" ca="1" si="55"/>
        <v>70</v>
      </c>
      <c r="J257" s="107">
        <f t="shared" ca="1" si="56"/>
        <v>80</v>
      </c>
      <c r="K257" s="107">
        <f t="shared" ca="1" si="57"/>
        <v>50</v>
      </c>
      <c r="L257" s="107">
        <f t="shared" ca="1" si="58"/>
        <v>30</v>
      </c>
      <c r="M257" s="107"/>
      <c r="N257" s="116">
        <f t="shared" ca="1" si="59"/>
        <v>12</v>
      </c>
      <c r="O257" s="116">
        <f t="shared" ca="1" si="60"/>
        <v>17.999999999999996</v>
      </c>
      <c r="P257" s="116">
        <f t="shared" ca="1" si="61"/>
        <v>6</v>
      </c>
      <c r="Q257" s="116">
        <f t="shared" ca="1" si="62"/>
        <v>6</v>
      </c>
      <c r="R257" s="116">
        <f t="shared" ca="1" si="63"/>
        <v>29.4</v>
      </c>
      <c r="S257" s="116">
        <f t="shared" ca="1" si="64"/>
        <v>33.6</v>
      </c>
      <c r="T257" s="116">
        <f t="shared" ca="1" si="65"/>
        <v>21</v>
      </c>
      <c r="U257" s="116">
        <f t="shared" ca="1" si="66"/>
        <v>12.6</v>
      </c>
      <c r="W257" s="109" t="s">
        <v>1181</v>
      </c>
      <c r="X257" s="78" t="s">
        <v>1883</v>
      </c>
      <c r="Y257" s="111">
        <v>7.7922077922077921</v>
      </c>
      <c r="Z257" s="111">
        <v>6.4935064935064926</v>
      </c>
      <c r="AA257" s="111">
        <v>2.5974025974025974</v>
      </c>
      <c r="AB257" s="111">
        <v>1.2987012987012987</v>
      </c>
      <c r="AE257" s="112" t="s">
        <v>1885</v>
      </c>
      <c r="AF257" s="119" t="s">
        <v>1886</v>
      </c>
      <c r="AG257" s="114">
        <v>11.76470588235294</v>
      </c>
      <c r="AH257" s="114">
        <v>17.647058823529413</v>
      </c>
      <c r="AI257" s="114">
        <v>17.647058823529413</v>
      </c>
      <c r="AJ257" s="114">
        <v>11.76470588235294</v>
      </c>
    </row>
    <row r="258" spans="1:36" x14ac:dyDescent="0.25">
      <c r="A258" s="103" t="s">
        <v>1178</v>
      </c>
      <c r="B258" s="104">
        <v>25.4</v>
      </c>
      <c r="C258" s="115">
        <f>SUMIF(Ukraine!$B$5:$B$356,'Ukraine INN'!$B258,Ukraine!$Z$5:$Z$356)</f>
        <v>27</v>
      </c>
      <c r="D258" s="107">
        <f t="shared" ca="1" si="51"/>
        <v>44.444444444444443</v>
      </c>
      <c r="E258" s="107">
        <f t="shared" ca="1" si="52"/>
        <v>66.666666666666657</v>
      </c>
      <c r="F258" s="107">
        <f t="shared" ca="1" si="53"/>
        <v>22.222222222222221</v>
      </c>
      <c r="G258" s="107">
        <f t="shared" ca="1" si="54"/>
        <v>22.222222222222221</v>
      </c>
      <c r="H258" s="115">
        <f>SUMIF(Ukraine!$B$5:$B$356,'Ukraine INN'!$B258,Ukraine!$AR$5:$AR$356)</f>
        <v>42</v>
      </c>
      <c r="I258" s="107">
        <f t="shared" ca="1" si="55"/>
        <v>70</v>
      </c>
      <c r="J258" s="107">
        <f t="shared" ca="1" si="56"/>
        <v>80</v>
      </c>
      <c r="K258" s="107">
        <f t="shared" ca="1" si="57"/>
        <v>50</v>
      </c>
      <c r="L258" s="107">
        <f t="shared" ca="1" si="58"/>
        <v>30</v>
      </c>
      <c r="M258" s="107"/>
      <c r="N258" s="116">
        <f t="shared" ca="1" si="59"/>
        <v>12</v>
      </c>
      <c r="O258" s="116">
        <f t="shared" ca="1" si="60"/>
        <v>17.999999999999996</v>
      </c>
      <c r="P258" s="116">
        <f t="shared" ca="1" si="61"/>
        <v>6</v>
      </c>
      <c r="Q258" s="116">
        <f t="shared" ca="1" si="62"/>
        <v>6</v>
      </c>
      <c r="R258" s="116">
        <f t="shared" ca="1" si="63"/>
        <v>29.4</v>
      </c>
      <c r="S258" s="116">
        <f t="shared" ca="1" si="64"/>
        <v>33.6</v>
      </c>
      <c r="T258" s="116">
        <f t="shared" ca="1" si="65"/>
        <v>21</v>
      </c>
      <c r="U258" s="116">
        <f t="shared" ca="1" si="66"/>
        <v>12.6</v>
      </c>
      <c r="W258" s="109" t="s">
        <v>1877</v>
      </c>
      <c r="X258" s="78" t="s">
        <v>1884</v>
      </c>
      <c r="Y258" s="111">
        <v>20</v>
      </c>
      <c r="Z258" s="111">
        <v>20</v>
      </c>
      <c r="AA258" s="118" t="s">
        <v>1486</v>
      </c>
      <c r="AB258" s="118" t="s">
        <v>1486</v>
      </c>
      <c r="AE258" s="112" t="s">
        <v>1882</v>
      </c>
      <c r="AF258" s="119" t="s">
        <v>1887</v>
      </c>
      <c r="AG258" s="114">
        <v>3.3898305084745761</v>
      </c>
      <c r="AH258" s="114">
        <v>8.4745762711864394</v>
      </c>
      <c r="AI258" s="120">
        <v>8.4745762711864394</v>
      </c>
      <c r="AJ258" s="120">
        <v>11.864406779661017</v>
      </c>
    </row>
    <row r="259" spans="1:36" x14ac:dyDescent="0.25">
      <c r="A259" s="103" t="s">
        <v>1179</v>
      </c>
      <c r="B259" s="104">
        <v>25.5</v>
      </c>
      <c r="C259" s="115">
        <f>SUMIF(Ukraine!$B$5:$B$356,'Ukraine INN'!$B259,Ukraine!$Z$5:$Z$356)</f>
        <v>119</v>
      </c>
      <c r="D259" s="107">
        <f t="shared" ca="1" si="51"/>
        <v>48.484848484848484</v>
      </c>
      <c r="E259" s="107">
        <f t="shared" ca="1" si="52"/>
        <v>48.484848484848484</v>
      </c>
      <c r="F259" s="107">
        <f t="shared" ca="1" si="53"/>
        <v>18.181818181818183</v>
      </c>
      <c r="G259" s="107">
        <f t="shared" ca="1" si="54"/>
        <v>6.0606060606060606</v>
      </c>
      <c r="H259" s="115">
        <f>SUMIF(Ukraine!$B$5:$B$356,'Ukraine INN'!$B259,Ukraine!$AR$5:$AR$356)</f>
        <v>112</v>
      </c>
      <c r="I259" s="107">
        <f t="shared" ca="1" si="55"/>
        <v>25.806451612903224</v>
      </c>
      <c r="J259" s="107">
        <f t="shared" ca="1" si="56"/>
        <v>25.806451612903224</v>
      </c>
      <c r="K259" s="107">
        <f t="shared" ca="1" si="57"/>
        <v>19.35483870967742</v>
      </c>
      <c r="L259" s="107">
        <f t="shared" ca="1" si="58"/>
        <v>12.903225806451612</v>
      </c>
      <c r="M259" s="107"/>
      <c r="N259" s="116">
        <f t="shared" ca="1" si="59"/>
        <v>57.696969696969695</v>
      </c>
      <c r="O259" s="116">
        <f t="shared" ca="1" si="60"/>
        <v>57.696969696969695</v>
      </c>
      <c r="P259" s="116">
        <f t="shared" ca="1" si="61"/>
        <v>21.636363636363637</v>
      </c>
      <c r="Q259" s="116">
        <f t="shared" ca="1" si="62"/>
        <v>7.2121212121212119</v>
      </c>
      <c r="R259" s="116">
        <f t="shared" ca="1" si="63"/>
        <v>28.903225806451612</v>
      </c>
      <c r="S259" s="116">
        <f t="shared" ca="1" si="64"/>
        <v>28.903225806451612</v>
      </c>
      <c r="T259" s="116">
        <f t="shared" ca="1" si="65"/>
        <v>21.677419354838708</v>
      </c>
      <c r="U259" s="116">
        <f t="shared" ca="1" si="66"/>
        <v>14.451612903225806</v>
      </c>
      <c r="W259" s="109" t="s">
        <v>1885</v>
      </c>
      <c r="X259" s="78" t="s">
        <v>1886</v>
      </c>
      <c r="Y259" s="118" t="s">
        <v>1486</v>
      </c>
      <c r="Z259" s="118" t="s">
        <v>1486</v>
      </c>
      <c r="AA259" s="118" t="s">
        <v>1486</v>
      </c>
      <c r="AB259" s="118" t="s">
        <v>1486</v>
      </c>
      <c r="AE259" s="112" t="s">
        <v>1182</v>
      </c>
      <c r="AF259" s="119" t="s">
        <v>1888</v>
      </c>
      <c r="AG259" s="120">
        <v>10.75268817204301</v>
      </c>
      <c r="AH259" s="120">
        <v>16.129032258064516</v>
      </c>
      <c r="AI259" s="120">
        <v>10.394265232974909</v>
      </c>
      <c r="AJ259" s="120">
        <v>15.053763440860216</v>
      </c>
    </row>
    <row r="260" spans="1:36" x14ac:dyDescent="0.25">
      <c r="A260" s="103" t="s">
        <v>1179</v>
      </c>
      <c r="B260" s="104">
        <v>25.5</v>
      </c>
      <c r="C260" s="115">
        <f>SUMIF(Ukraine!$B$5:$B$356,'Ukraine INN'!$B260,Ukraine!$Z$5:$Z$356)</f>
        <v>119</v>
      </c>
      <c r="D260" s="107">
        <f t="shared" ca="1" si="51"/>
        <v>48.484848484848484</v>
      </c>
      <c r="E260" s="107">
        <f t="shared" ca="1" si="52"/>
        <v>48.484848484848484</v>
      </c>
      <c r="F260" s="107">
        <f t="shared" ca="1" si="53"/>
        <v>18.181818181818183</v>
      </c>
      <c r="G260" s="107">
        <f t="shared" ca="1" si="54"/>
        <v>6.0606060606060606</v>
      </c>
      <c r="H260" s="115">
        <f>SUMIF(Ukraine!$B$5:$B$356,'Ukraine INN'!$B260,Ukraine!$AR$5:$AR$356)</f>
        <v>112</v>
      </c>
      <c r="I260" s="107">
        <f t="shared" ca="1" si="55"/>
        <v>25.806451612903224</v>
      </c>
      <c r="J260" s="107">
        <f t="shared" ca="1" si="56"/>
        <v>25.806451612903224</v>
      </c>
      <c r="K260" s="107">
        <f t="shared" ca="1" si="57"/>
        <v>19.35483870967742</v>
      </c>
      <c r="L260" s="107">
        <f t="shared" ca="1" si="58"/>
        <v>12.903225806451612</v>
      </c>
      <c r="M260" s="107"/>
      <c r="N260" s="116">
        <f t="shared" ca="1" si="59"/>
        <v>57.696969696969695</v>
      </c>
      <c r="O260" s="116">
        <f t="shared" ca="1" si="60"/>
        <v>57.696969696969695</v>
      </c>
      <c r="P260" s="116">
        <f t="shared" ca="1" si="61"/>
        <v>21.636363636363637</v>
      </c>
      <c r="Q260" s="116">
        <f t="shared" ca="1" si="62"/>
        <v>7.2121212121212119</v>
      </c>
      <c r="R260" s="116">
        <f t="shared" ca="1" si="63"/>
        <v>28.903225806451612</v>
      </c>
      <c r="S260" s="116">
        <f t="shared" ca="1" si="64"/>
        <v>28.903225806451612</v>
      </c>
      <c r="T260" s="116">
        <f t="shared" ca="1" si="65"/>
        <v>21.677419354838708</v>
      </c>
      <c r="U260" s="116">
        <f t="shared" ca="1" si="66"/>
        <v>14.451612903225806</v>
      </c>
      <c r="W260" s="109" t="s">
        <v>1882</v>
      </c>
      <c r="X260" s="78" t="s">
        <v>1887</v>
      </c>
      <c r="Y260" s="111">
        <v>8.6206896551724146</v>
      </c>
      <c r="Z260" s="111">
        <v>6.8965517241379306</v>
      </c>
      <c r="AA260" s="111">
        <v>3.4482758620689653</v>
      </c>
      <c r="AB260" s="111">
        <v>1.7241379310344827</v>
      </c>
      <c r="AE260" s="112" t="s">
        <v>1889</v>
      </c>
      <c r="AF260" s="119" t="s">
        <v>1890</v>
      </c>
      <c r="AG260" s="120" t="s">
        <v>1486</v>
      </c>
      <c r="AH260" s="120" t="s">
        <v>1486</v>
      </c>
      <c r="AI260" s="120" t="s">
        <v>1486</v>
      </c>
      <c r="AJ260" s="114">
        <v>10</v>
      </c>
    </row>
    <row r="261" spans="1:36" x14ac:dyDescent="0.25">
      <c r="A261" s="103" t="s">
        <v>1180</v>
      </c>
      <c r="B261" s="104">
        <v>25.6</v>
      </c>
      <c r="C261" s="115">
        <f>SUMIF(Ukraine!$B$5:$B$356,'Ukraine INN'!$B261,Ukraine!$Z$5:$Z$356)</f>
        <v>705</v>
      </c>
      <c r="D261" s="107">
        <f t="shared" ca="1" si="51"/>
        <v>0.99009900990099009</v>
      </c>
      <c r="E261" s="107">
        <f t="shared" ca="1" si="52"/>
        <v>3.4653465346534658</v>
      </c>
      <c r="F261" s="107">
        <f t="shared" ca="1" si="53"/>
        <v>3.9603960396039604</v>
      </c>
      <c r="G261" s="107">
        <f t="shared" ca="1" si="54"/>
        <v>2.9702970297029703</v>
      </c>
      <c r="H261" s="115">
        <f>SUMIF(Ukraine!$B$5:$B$356,'Ukraine INN'!$B261,Ukraine!$AR$5:$AR$356)</f>
        <v>715</v>
      </c>
      <c r="I261" s="107">
        <f t="shared" ca="1" si="55"/>
        <v>5.8823529411764701</v>
      </c>
      <c r="J261" s="107">
        <f t="shared" ca="1" si="56"/>
        <v>9.6256684491978604</v>
      </c>
      <c r="K261" s="107">
        <f t="shared" ca="1" si="57"/>
        <v>8.0213903743315509</v>
      </c>
      <c r="L261" s="107">
        <f t="shared" ca="1" si="58"/>
        <v>6.4171122994652414</v>
      </c>
      <c r="M261" s="107"/>
      <c r="N261" s="116">
        <f t="shared" ca="1" si="59"/>
        <v>6.9801980198019802</v>
      </c>
      <c r="O261" s="116">
        <f t="shared" ca="1" si="60"/>
        <v>24.430693069306933</v>
      </c>
      <c r="P261" s="116">
        <f t="shared" ca="1" si="61"/>
        <v>27.920792079207921</v>
      </c>
      <c r="Q261" s="116">
        <f t="shared" ca="1" si="62"/>
        <v>20.940594059405939</v>
      </c>
      <c r="R261" s="116">
        <f t="shared" ca="1" si="63"/>
        <v>42.058823529411761</v>
      </c>
      <c r="S261" s="116">
        <f t="shared" ca="1" si="64"/>
        <v>68.82352941176471</v>
      </c>
      <c r="T261" s="116">
        <f t="shared" ca="1" si="65"/>
        <v>57.352941176470587</v>
      </c>
      <c r="U261" s="116">
        <f t="shared" ca="1" si="66"/>
        <v>45.882352941176478</v>
      </c>
      <c r="W261" s="109" t="s">
        <v>1182</v>
      </c>
      <c r="X261" s="78" t="s">
        <v>1888</v>
      </c>
      <c r="Y261" s="111">
        <v>5.9925093632958806</v>
      </c>
      <c r="Z261" s="111">
        <v>6.7415730337078648</v>
      </c>
      <c r="AA261" s="111">
        <v>4.868913857677903</v>
      </c>
      <c r="AB261" s="111">
        <v>5.6179775280898872</v>
      </c>
      <c r="AE261" s="112" t="s">
        <v>1891</v>
      </c>
      <c r="AF261" s="119" t="s">
        <v>1892</v>
      </c>
      <c r="AG261" s="114">
        <v>8</v>
      </c>
      <c r="AH261" s="114">
        <v>8</v>
      </c>
      <c r="AI261" s="114">
        <v>12</v>
      </c>
      <c r="AJ261" s="114">
        <v>20</v>
      </c>
    </row>
    <row r="262" spans="1:36" x14ac:dyDescent="0.25">
      <c r="A262" s="103" t="s">
        <v>1878</v>
      </c>
      <c r="B262" s="104">
        <v>25.61</v>
      </c>
      <c r="C262" s="115">
        <f>SUMIF(Ukraine!$B$5:$B$356,'Ukraine INN'!$B262,Ukraine!$Z$5:$Z$356)</f>
        <v>0</v>
      </c>
      <c r="D262" s="107">
        <f t="shared" ca="1" si="51"/>
        <v>1.4084507042253522</v>
      </c>
      <c r="E262" s="107">
        <f t="shared" ca="1" si="52"/>
        <v>5.6338028169014089</v>
      </c>
      <c r="F262" s="107">
        <f t="shared" ca="1" si="53"/>
        <v>5.6338028169014089</v>
      </c>
      <c r="G262" s="107">
        <f t="shared" ca="1" si="54"/>
        <v>4.225352112676056</v>
      </c>
      <c r="H262" s="115">
        <f>SUMIF(Ukraine!$B$5:$B$356,'Ukraine INN'!$B262,Ukraine!$AR$5:$AR$356)</f>
        <v>0</v>
      </c>
      <c r="I262" s="107">
        <f t="shared" ca="1" si="55"/>
        <v>5.3571428571428568</v>
      </c>
      <c r="J262" s="107">
        <f t="shared" ca="1" si="56"/>
        <v>10.714285714285714</v>
      </c>
      <c r="K262" s="107">
        <f t="shared" ca="1" si="57"/>
        <v>10.714285714285714</v>
      </c>
      <c r="L262" s="107">
        <f t="shared" ca="1" si="58"/>
        <v>5.3571428571428568</v>
      </c>
      <c r="M262" s="107"/>
      <c r="N262" s="116">
        <f t="shared" ca="1" si="59"/>
        <v>0</v>
      </c>
      <c r="O262" s="116">
        <f t="shared" ca="1" si="60"/>
        <v>0</v>
      </c>
      <c r="P262" s="116">
        <f t="shared" ca="1" si="61"/>
        <v>0</v>
      </c>
      <c r="Q262" s="116">
        <f t="shared" ca="1" si="62"/>
        <v>0</v>
      </c>
      <c r="R262" s="116">
        <f t="shared" ca="1" si="63"/>
        <v>0</v>
      </c>
      <c r="S262" s="116">
        <f t="shared" ca="1" si="64"/>
        <v>0</v>
      </c>
      <c r="T262" s="116">
        <f t="shared" ca="1" si="65"/>
        <v>0</v>
      </c>
      <c r="U262" s="116">
        <f t="shared" ca="1" si="66"/>
        <v>0</v>
      </c>
      <c r="W262" s="109" t="s">
        <v>1889</v>
      </c>
      <c r="X262" s="78" t="s">
        <v>1890</v>
      </c>
      <c r="Y262" s="118" t="s">
        <v>1486</v>
      </c>
      <c r="Z262" s="118" t="s">
        <v>1486</v>
      </c>
      <c r="AA262" s="118" t="s">
        <v>1486</v>
      </c>
      <c r="AB262" s="118" t="s">
        <v>1486</v>
      </c>
      <c r="AE262" s="112" t="s">
        <v>1894</v>
      </c>
      <c r="AF262" s="119" t="s">
        <v>1895</v>
      </c>
      <c r="AG262" s="120">
        <v>3.3898305084745761</v>
      </c>
      <c r="AH262" s="120">
        <v>16.949152542372879</v>
      </c>
      <c r="AI262" s="120">
        <v>5.0847457627118651</v>
      </c>
      <c r="AJ262" s="120">
        <v>11.864406779661017</v>
      </c>
    </row>
    <row r="263" spans="1:36" x14ac:dyDescent="0.25">
      <c r="A263" s="103" t="s">
        <v>1880</v>
      </c>
      <c r="B263" s="104">
        <v>25.62</v>
      </c>
      <c r="C263" s="115">
        <f>SUMIF(Ukraine!$B$5:$B$356,'Ukraine INN'!$B263,Ukraine!$Z$5:$Z$356)</f>
        <v>0</v>
      </c>
      <c r="D263" s="107">
        <f t="shared" ref="D263:D326" ca="1" si="67">SUMIF($W$6:$W$416,$A263,Y$6:Y$415)</f>
        <v>0.76335877862595414</v>
      </c>
      <c r="E263" s="107">
        <f t="shared" ref="E263:E326" ca="1" si="68">SUMIF($W$6:$W$416,$A263,Z$6:Z$415)</f>
        <v>2.2900763358778624</v>
      </c>
      <c r="F263" s="107">
        <f t="shared" ref="F263:F326" ca="1" si="69">SUMIF($W$6:$W$416,$A263,AA$6:AA$415)</f>
        <v>3.0534351145038165</v>
      </c>
      <c r="G263" s="107">
        <f t="shared" ref="G263:G326" ca="1" si="70">SUMIF($W$6:$W$416,$A263,AB$6:AB$415)</f>
        <v>2.2900763358778624</v>
      </c>
      <c r="H263" s="115">
        <f>SUMIF(Ukraine!$B$5:$B$356,'Ukraine INN'!$B263,Ukraine!$AR$5:$AR$356)</f>
        <v>0</v>
      </c>
      <c r="I263" s="107">
        <f t="shared" ref="I263:I326" ca="1" si="71">SUMIF($AE$6:$AE$416,$A263,AG$6:AG$415)</f>
        <v>6.1068702290076331</v>
      </c>
      <c r="J263" s="107">
        <f t="shared" ref="J263:J326" ca="1" si="72">SUMIF($AE$6:$AE$416,$A263,AH$6:AH$415)</f>
        <v>9.1603053435114496</v>
      </c>
      <c r="K263" s="107">
        <f t="shared" ref="K263:K326" ca="1" si="73">SUMIF($AE$6:$AE$416,$A263,AI$6:AI$415)</f>
        <v>6.8702290076335881</v>
      </c>
      <c r="L263" s="107">
        <f t="shared" ref="L263:L326" ca="1" si="74">SUMIF($AE$6:$AE$416,$A263,AJ$6:AJ$415)</f>
        <v>6.8702290076335881</v>
      </c>
      <c r="M263" s="107"/>
      <c r="N263" s="116">
        <f t="shared" ref="N263:N326" ca="1" si="75">D263/100*$C263</f>
        <v>0</v>
      </c>
      <c r="O263" s="116">
        <f t="shared" ref="O263:O326" ca="1" si="76">E263/100*$C263</f>
        <v>0</v>
      </c>
      <c r="P263" s="116">
        <f t="shared" ref="P263:P326" ca="1" si="77">F263/100*$C263</f>
        <v>0</v>
      </c>
      <c r="Q263" s="116">
        <f t="shared" ref="Q263:Q326" ca="1" si="78">G263/100*$C263</f>
        <v>0</v>
      </c>
      <c r="R263" s="116">
        <f t="shared" ref="R263:R326" ca="1" si="79">I263/100*$H263</f>
        <v>0</v>
      </c>
      <c r="S263" s="116">
        <f t="shared" ref="S263:S326" ca="1" si="80">J263/100*$H263</f>
        <v>0</v>
      </c>
      <c r="T263" s="116">
        <f t="shared" ref="T263:T326" ca="1" si="81">K263/100*$H263</f>
        <v>0</v>
      </c>
      <c r="U263" s="116">
        <f t="shared" ref="U263:U326" ca="1" si="82">L263/100*$H263</f>
        <v>0</v>
      </c>
      <c r="W263" s="109" t="s">
        <v>1891</v>
      </c>
      <c r="X263" s="78" t="s">
        <v>1892</v>
      </c>
      <c r="Y263" s="111">
        <v>7.6923076923076925</v>
      </c>
      <c r="Z263" s="111">
        <v>3.8461538461538463</v>
      </c>
      <c r="AA263" s="111">
        <v>3.8461538461538463</v>
      </c>
      <c r="AB263" s="111">
        <v>3.8461538461538463</v>
      </c>
      <c r="AE263" s="112" t="s">
        <v>1896</v>
      </c>
      <c r="AF263" s="119" t="s">
        <v>1897</v>
      </c>
      <c r="AG263" s="114">
        <v>18.181818181818183</v>
      </c>
      <c r="AH263" s="114">
        <v>36.363636363636367</v>
      </c>
      <c r="AI263" s="114">
        <v>9.0909090909090917</v>
      </c>
      <c r="AJ263" s="114">
        <v>27.27272727272727</v>
      </c>
    </row>
    <row r="264" spans="1:36" x14ac:dyDescent="0.25">
      <c r="A264" s="103" t="s">
        <v>1181</v>
      </c>
      <c r="B264" s="104">
        <v>25.7</v>
      </c>
      <c r="C264" s="115">
        <f>SUMIF(Ukraine!$B$5:$B$356,'Ukraine INN'!$B264,Ukraine!$Z$5:$Z$356)</f>
        <v>185</v>
      </c>
      <c r="D264" s="107">
        <f t="shared" ca="1" si="67"/>
        <v>7.7922077922077921</v>
      </c>
      <c r="E264" s="107">
        <f t="shared" ca="1" si="68"/>
        <v>6.4935064935064926</v>
      </c>
      <c r="F264" s="107">
        <f t="shared" ca="1" si="69"/>
        <v>2.5974025974025974</v>
      </c>
      <c r="G264" s="107">
        <f t="shared" ca="1" si="70"/>
        <v>1.2987012987012987</v>
      </c>
      <c r="H264" s="115">
        <f>SUMIF(Ukraine!$B$5:$B$356,'Ukraine INN'!$B264,Ukraine!$AR$5:$AR$356)</f>
        <v>167</v>
      </c>
      <c r="I264" s="107">
        <f t="shared" ca="1" si="71"/>
        <v>5</v>
      </c>
      <c r="J264" s="107">
        <f t="shared" ca="1" si="72"/>
        <v>10</v>
      </c>
      <c r="K264" s="107">
        <f t="shared" ca="1" si="73"/>
        <v>10</v>
      </c>
      <c r="L264" s="107">
        <f t="shared" ca="1" si="74"/>
        <v>12.5</v>
      </c>
      <c r="M264" s="107"/>
      <c r="N264" s="116">
        <f t="shared" ca="1" si="75"/>
        <v>14.415584415584416</v>
      </c>
      <c r="O264" s="116">
        <f t="shared" ca="1" si="76"/>
        <v>12.012987012987011</v>
      </c>
      <c r="P264" s="116">
        <f t="shared" ca="1" si="77"/>
        <v>4.8051948051948052</v>
      </c>
      <c r="Q264" s="116">
        <f t="shared" ca="1" si="78"/>
        <v>2.4025974025974026</v>
      </c>
      <c r="R264" s="116">
        <f t="shared" ca="1" si="79"/>
        <v>8.35</v>
      </c>
      <c r="S264" s="116">
        <f t="shared" ca="1" si="80"/>
        <v>16.7</v>
      </c>
      <c r="T264" s="116">
        <f t="shared" ca="1" si="81"/>
        <v>16.7</v>
      </c>
      <c r="U264" s="116">
        <f t="shared" ca="1" si="82"/>
        <v>20.875</v>
      </c>
      <c r="W264" s="109" t="s">
        <v>1894</v>
      </c>
      <c r="X264" s="78" t="s">
        <v>1895</v>
      </c>
      <c r="Y264" s="111">
        <v>5.2631578947368416</v>
      </c>
      <c r="Z264" s="111">
        <v>5.2631578947368416</v>
      </c>
      <c r="AA264" s="111">
        <v>7.0175438596491224</v>
      </c>
      <c r="AB264" s="111">
        <v>5.2631578947368416</v>
      </c>
      <c r="AE264" s="112" t="s">
        <v>1898</v>
      </c>
      <c r="AF264" s="119" t="s">
        <v>1899</v>
      </c>
      <c r="AG264" s="114">
        <v>13.793103448275861</v>
      </c>
      <c r="AH264" s="114">
        <v>16.666666666666664</v>
      </c>
      <c r="AI264" s="114">
        <v>12.643678160919542</v>
      </c>
      <c r="AJ264" s="114">
        <v>14.942528735632186</v>
      </c>
    </row>
    <row r="265" spans="1:36" x14ac:dyDescent="0.25">
      <c r="A265" s="103" t="s">
        <v>1877</v>
      </c>
      <c r="B265" s="104">
        <v>25.71</v>
      </c>
      <c r="C265" s="115">
        <f>SUMIF(Ukraine!$B$5:$B$356,'Ukraine INN'!$B265,Ukraine!$Z$5:$Z$356)</f>
        <v>0</v>
      </c>
      <c r="D265" s="107">
        <f t="shared" ca="1" si="67"/>
        <v>20</v>
      </c>
      <c r="E265" s="107">
        <f t="shared" ca="1" si="68"/>
        <v>20</v>
      </c>
      <c r="F265" s="107">
        <f t="shared" ca="1" si="69"/>
        <v>0</v>
      </c>
      <c r="G265" s="107">
        <f t="shared" ca="1" si="70"/>
        <v>0</v>
      </c>
      <c r="H265" s="115">
        <f>SUMIF(Ukraine!$B$5:$B$356,'Ukraine INN'!$B265,Ukraine!$AR$5:$AR$356)</f>
        <v>0</v>
      </c>
      <c r="I265" s="107">
        <f t="shared" ca="1" si="71"/>
        <v>0</v>
      </c>
      <c r="J265" s="107">
        <f t="shared" ca="1" si="72"/>
        <v>0</v>
      </c>
      <c r="K265" s="107">
        <f t="shared" ca="1" si="73"/>
        <v>0</v>
      </c>
      <c r="L265" s="107">
        <f t="shared" ca="1" si="74"/>
        <v>25</v>
      </c>
      <c r="M265" s="107"/>
      <c r="N265" s="116">
        <f t="shared" ca="1" si="75"/>
        <v>0</v>
      </c>
      <c r="O265" s="116">
        <f t="shared" ca="1" si="76"/>
        <v>0</v>
      </c>
      <c r="P265" s="116">
        <f t="shared" ca="1" si="77"/>
        <v>0</v>
      </c>
      <c r="Q265" s="116">
        <f t="shared" ca="1" si="78"/>
        <v>0</v>
      </c>
      <c r="R265" s="116">
        <f t="shared" ca="1" si="79"/>
        <v>0</v>
      </c>
      <c r="S265" s="116">
        <f t="shared" ca="1" si="80"/>
        <v>0</v>
      </c>
      <c r="T265" s="116">
        <f t="shared" ca="1" si="81"/>
        <v>0</v>
      </c>
      <c r="U265" s="116">
        <f t="shared" ca="1" si="82"/>
        <v>0</v>
      </c>
      <c r="W265" s="109" t="s">
        <v>1896</v>
      </c>
      <c r="X265" s="78" t="s">
        <v>1897</v>
      </c>
      <c r="Y265" s="111">
        <v>10</v>
      </c>
      <c r="Z265" s="111">
        <v>20</v>
      </c>
      <c r="AA265" s="118" t="s">
        <v>1486</v>
      </c>
      <c r="AB265" s="118" t="s">
        <v>1486</v>
      </c>
      <c r="AE265" s="112" t="s">
        <v>1183</v>
      </c>
      <c r="AF265" s="119" t="s">
        <v>1900</v>
      </c>
      <c r="AG265" s="114">
        <v>21.91235059760956</v>
      </c>
      <c r="AH265" s="114">
        <v>21.115537848605577</v>
      </c>
      <c r="AI265" s="120">
        <v>14.741035856573706</v>
      </c>
      <c r="AJ265" s="120">
        <v>15.53784860557769</v>
      </c>
    </row>
    <row r="266" spans="1:36" x14ac:dyDescent="0.25">
      <c r="A266" s="103" t="s">
        <v>1885</v>
      </c>
      <c r="B266" s="104">
        <v>25.72</v>
      </c>
      <c r="C266" s="115">
        <f>SUMIF(Ukraine!$B$5:$B$356,'Ukraine INN'!$B266,Ukraine!$Z$5:$Z$356)</f>
        <v>0</v>
      </c>
      <c r="D266" s="107">
        <f t="shared" ca="1" si="67"/>
        <v>0</v>
      </c>
      <c r="E266" s="107">
        <f t="shared" ca="1" si="68"/>
        <v>0</v>
      </c>
      <c r="F266" s="107">
        <f t="shared" ca="1" si="69"/>
        <v>0</v>
      </c>
      <c r="G266" s="107">
        <f t="shared" ca="1" si="70"/>
        <v>0</v>
      </c>
      <c r="H266" s="115">
        <f>SUMIF(Ukraine!$B$5:$B$356,'Ukraine INN'!$B266,Ukraine!$AR$5:$AR$356)</f>
        <v>0</v>
      </c>
      <c r="I266" s="107">
        <f t="shared" ca="1" si="71"/>
        <v>11.76470588235294</v>
      </c>
      <c r="J266" s="107">
        <f t="shared" ca="1" si="72"/>
        <v>17.647058823529413</v>
      </c>
      <c r="K266" s="107">
        <f t="shared" ca="1" si="73"/>
        <v>17.647058823529413</v>
      </c>
      <c r="L266" s="107">
        <f t="shared" ca="1" si="74"/>
        <v>11.76470588235294</v>
      </c>
      <c r="M266" s="107"/>
      <c r="N266" s="116">
        <f t="shared" ca="1" si="75"/>
        <v>0</v>
      </c>
      <c r="O266" s="116">
        <f t="shared" ca="1" si="76"/>
        <v>0</v>
      </c>
      <c r="P266" s="116">
        <f t="shared" ca="1" si="77"/>
        <v>0</v>
      </c>
      <c r="Q266" s="116">
        <f t="shared" ca="1" si="78"/>
        <v>0</v>
      </c>
      <c r="R266" s="116">
        <f t="shared" ca="1" si="79"/>
        <v>0</v>
      </c>
      <c r="S266" s="116">
        <f t="shared" ca="1" si="80"/>
        <v>0</v>
      </c>
      <c r="T266" s="116">
        <f t="shared" ca="1" si="81"/>
        <v>0</v>
      </c>
      <c r="U266" s="116">
        <f t="shared" ca="1" si="82"/>
        <v>0</v>
      </c>
      <c r="W266" s="109" t="s">
        <v>1898</v>
      </c>
      <c r="X266" s="78" t="s">
        <v>1899</v>
      </c>
      <c r="Y266" s="111">
        <v>5.9523809523809517</v>
      </c>
      <c r="Z266" s="111">
        <v>7.1428571428571423</v>
      </c>
      <c r="AA266" s="111">
        <v>4.7619047619047619</v>
      </c>
      <c r="AB266" s="111">
        <v>6.5476190476190483</v>
      </c>
      <c r="AE266" s="112" t="s">
        <v>1184</v>
      </c>
      <c r="AF266" s="119" t="s">
        <v>1901</v>
      </c>
      <c r="AG266" s="114">
        <v>18.181818181818183</v>
      </c>
      <c r="AH266" s="114">
        <v>18.181818181818183</v>
      </c>
      <c r="AI266" s="114">
        <v>4.5454545454545459</v>
      </c>
      <c r="AJ266" s="114">
        <v>22.727272727272727</v>
      </c>
    </row>
    <row r="267" spans="1:36" x14ac:dyDescent="0.25">
      <c r="A267" s="103" t="s">
        <v>1882</v>
      </c>
      <c r="B267" s="104">
        <v>25.73</v>
      </c>
      <c r="C267" s="115">
        <f>SUMIF(Ukraine!$B$5:$B$356,'Ukraine INN'!$B267,Ukraine!$Z$5:$Z$356)</f>
        <v>0</v>
      </c>
      <c r="D267" s="107">
        <f t="shared" ca="1" si="67"/>
        <v>8.6206896551724146</v>
      </c>
      <c r="E267" s="107">
        <f t="shared" ca="1" si="68"/>
        <v>6.8965517241379306</v>
      </c>
      <c r="F267" s="107">
        <f t="shared" ca="1" si="69"/>
        <v>3.4482758620689653</v>
      </c>
      <c r="G267" s="107">
        <f t="shared" ca="1" si="70"/>
        <v>1.7241379310344827</v>
      </c>
      <c r="H267" s="115">
        <f>SUMIF(Ukraine!$B$5:$B$356,'Ukraine INN'!$B267,Ukraine!$AR$5:$AR$356)</f>
        <v>0</v>
      </c>
      <c r="I267" s="107">
        <f t="shared" ca="1" si="71"/>
        <v>3.3898305084745761</v>
      </c>
      <c r="J267" s="107">
        <f t="shared" ca="1" si="72"/>
        <v>8.4745762711864394</v>
      </c>
      <c r="K267" s="107">
        <f t="shared" ca="1" si="73"/>
        <v>8.4745762711864394</v>
      </c>
      <c r="L267" s="107">
        <f t="shared" ca="1" si="74"/>
        <v>11.864406779661017</v>
      </c>
      <c r="M267" s="107"/>
      <c r="N267" s="116">
        <f t="shared" ca="1" si="75"/>
        <v>0</v>
      </c>
      <c r="O267" s="116">
        <f t="shared" ca="1" si="76"/>
        <v>0</v>
      </c>
      <c r="P267" s="116">
        <f t="shared" ca="1" si="77"/>
        <v>0</v>
      </c>
      <c r="Q267" s="116">
        <f t="shared" ca="1" si="78"/>
        <v>0</v>
      </c>
      <c r="R267" s="116">
        <f t="shared" ca="1" si="79"/>
        <v>0</v>
      </c>
      <c r="S267" s="116">
        <f t="shared" ca="1" si="80"/>
        <v>0</v>
      </c>
      <c r="T267" s="116">
        <f t="shared" ca="1" si="81"/>
        <v>0</v>
      </c>
      <c r="U267" s="116">
        <f t="shared" ca="1" si="82"/>
        <v>0</v>
      </c>
      <c r="W267" s="109" t="s">
        <v>1183</v>
      </c>
      <c r="X267" s="78">
        <v>26</v>
      </c>
      <c r="Y267" s="111">
        <v>18.076923076923077</v>
      </c>
      <c r="Z267" s="111">
        <v>15.384615384615385</v>
      </c>
      <c r="AA267" s="111">
        <v>7.6923076923076925</v>
      </c>
      <c r="AB267" s="111">
        <v>9.6153846153846168</v>
      </c>
      <c r="AE267" s="112" t="s">
        <v>1902</v>
      </c>
      <c r="AF267" s="119" t="s">
        <v>1903</v>
      </c>
      <c r="AG267" s="114">
        <v>21.052631578947366</v>
      </c>
      <c r="AH267" s="114">
        <v>15.789473684210526</v>
      </c>
      <c r="AI267" s="114">
        <v>5.2631578947368416</v>
      </c>
      <c r="AJ267" s="114">
        <v>21.052631578947366</v>
      </c>
    </row>
    <row r="268" spans="1:36" x14ac:dyDescent="0.25">
      <c r="A268" s="103" t="s">
        <v>1182</v>
      </c>
      <c r="B268" s="104">
        <v>25.9</v>
      </c>
      <c r="C268" s="115">
        <f>SUMIF(Ukraine!$B$5:$B$356,'Ukraine INN'!$B268,Ukraine!$Z$5:$Z$356)</f>
        <v>767</v>
      </c>
      <c r="D268" s="107">
        <f t="shared" ca="1" si="67"/>
        <v>5.9925093632958806</v>
      </c>
      <c r="E268" s="107">
        <f t="shared" ca="1" si="68"/>
        <v>6.7415730337078648</v>
      </c>
      <c r="F268" s="107">
        <f t="shared" ca="1" si="69"/>
        <v>4.868913857677903</v>
      </c>
      <c r="G268" s="107">
        <f t="shared" ca="1" si="70"/>
        <v>5.6179775280898872</v>
      </c>
      <c r="H268" s="115">
        <f>SUMIF(Ukraine!$B$5:$B$356,'Ukraine INN'!$B268,Ukraine!$AR$5:$AR$356)</f>
        <v>766</v>
      </c>
      <c r="I268" s="107">
        <f t="shared" ca="1" si="71"/>
        <v>10.75268817204301</v>
      </c>
      <c r="J268" s="107">
        <f t="shared" ca="1" si="72"/>
        <v>16.129032258064516</v>
      </c>
      <c r="K268" s="107">
        <f t="shared" ca="1" si="73"/>
        <v>10.394265232974909</v>
      </c>
      <c r="L268" s="107">
        <f t="shared" ca="1" si="74"/>
        <v>15.053763440860216</v>
      </c>
      <c r="M268" s="107"/>
      <c r="N268" s="116">
        <f t="shared" ca="1" si="75"/>
        <v>45.96254681647941</v>
      </c>
      <c r="O268" s="116">
        <f t="shared" ca="1" si="76"/>
        <v>51.707865168539321</v>
      </c>
      <c r="P268" s="116">
        <f t="shared" ca="1" si="77"/>
        <v>37.344569288389515</v>
      </c>
      <c r="Q268" s="116">
        <f t="shared" ca="1" si="78"/>
        <v>43.08988764044944</v>
      </c>
      <c r="R268" s="116">
        <f t="shared" ca="1" si="79"/>
        <v>82.365591397849457</v>
      </c>
      <c r="S268" s="116">
        <f t="shared" ca="1" si="80"/>
        <v>123.54838709677419</v>
      </c>
      <c r="T268" s="116">
        <f t="shared" ca="1" si="81"/>
        <v>79.620071684587813</v>
      </c>
      <c r="U268" s="116">
        <f t="shared" ca="1" si="82"/>
        <v>115.31182795698925</v>
      </c>
      <c r="W268" s="109" t="s">
        <v>1184</v>
      </c>
      <c r="X268" s="78" t="s">
        <v>1901</v>
      </c>
      <c r="Y268" s="111">
        <v>13.333333333333334</v>
      </c>
      <c r="Z268" s="111">
        <v>16.666666666666664</v>
      </c>
      <c r="AA268" s="111">
        <v>3.3333333333333335</v>
      </c>
      <c r="AB268" s="111">
        <v>10</v>
      </c>
      <c r="AE268" s="112" t="s">
        <v>1904</v>
      </c>
      <c r="AF268" s="119" t="s">
        <v>1905</v>
      </c>
      <c r="AG268" s="120" t="s">
        <v>1486</v>
      </c>
      <c r="AH268" s="114">
        <v>33.333333333333329</v>
      </c>
      <c r="AI268" s="120" t="s">
        <v>1486</v>
      </c>
      <c r="AJ268" s="114">
        <v>33.333333333333329</v>
      </c>
    </row>
    <row r="269" spans="1:36" x14ac:dyDescent="0.25">
      <c r="A269" s="103" t="s">
        <v>1889</v>
      </c>
      <c r="B269" s="104">
        <v>25.91</v>
      </c>
      <c r="C269" s="115">
        <f>SUMIF(Ukraine!$B$5:$B$356,'Ukraine INN'!$B269,Ukraine!$Z$5:$Z$356)</f>
        <v>0</v>
      </c>
      <c r="D269" s="107">
        <f t="shared" ca="1" si="67"/>
        <v>0</v>
      </c>
      <c r="E269" s="107">
        <f t="shared" ca="1" si="68"/>
        <v>0</v>
      </c>
      <c r="F269" s="107">
        <f t="shared" ca="1" si="69"/>
        <v>0</v>
      </c>
      <c r="G269" s="107">
        <f t="shared" ca="1" si="70"/>
        <v>0</v>
      </c>
      <c r="H269" s="115">
        <f>SUMIF(Ukraine!$B$5:$B$356,'Ukraine INN'!$B269,Ukraine!$AR$5:$AR$356)</f>
        <v>0</v>
      </c>
      <c r="I269" s="107">
        <f t="shared" ca="1" si="71"/>
        <v>0</v>
      </c>
      <c r="J269" s="107">
        <f t="shared" ca="1" si="72"/>
        <v>0</v>
      </c>
      <c r="K269" s="107">
        <f t="shared" ca="1" si="73"/>
        <v>0</v>
      </c>
      <c r="L269" s="107">
        <f t="shared" ca="1" si="74"/>
        <v>10</v>
      </c>
      <c r="M269" s="107"/>
      <c r="N269" s="116">
        <f t="shared" ca="1" si="75"/>
        <v>0</v>
      </c>
      <c r="O269" s="116">
        <f t="shared" ca="1" si="76"/>
        <v>0</v>
      </c>
      <c r="P269" s="116">
        <f t="shared" ca="1" si="77"/>
        <v>0</v>
      </c>
      <c r="Q269" s="116">
        <f t="shared" ca="1" si="78"/>
        <v>0</v>
      </c>
      <c r="R269" s="116">
        <f t="shared" ca="1" si="79"/>
        <v>0</v>
      </c>
      <c r="S269" s="116">
        <f t="shared" ca="1" si="80"/>
        <v>0</v>
      </c>
      <c r="T269" s="116">
        <f t="shared" ca="1" si="81"/>
        <v>0</v>
      </c>
      <c r="U269" s="116">
        <f t="shared" ca="1" si="82"/>
        <v>0</v>
      </c>
      <c r="W269" s="109" t="s">
        <v>1902</v>
      </c>
      <c r="X269" s="78" t="s">
        <v>1903</v>
      </c>
      <c r="Y269" s="111">
        <v>14.814814814814813</v>
      </c>
      <c r="Z269" s="111">
        <v>14.814814814814813</v>
      </c>
      <c r="AA269" s="111">
        <v>3.7037037037037033</v>
      </c>
      <c r="AB269" s="111">
        <v>11.111111111111111</v>
      </c>
      <c r="AE269" s="112" t="s">
        <v>1185</v>
      </c>
      <c r="AF269" s="119" t="s">
        <v>1906</v>
      </c>
      <c r="AG269" s="114">
        <v>10.526315789473683</v>
      </c>
      <c r="AH269" s="114">
        <v>21.052631578947366</v>
      </c>
      <c r="AI269" s="114">
        <v>21.052631578947366</v>
      </c>
      <c r="AJ269" s="114">
        <v>5.2631578947368416</v>
      </c>
    </row>
    <row r="270" spans="1:36" x14ac:dyDescent="0.25">
      <c r="A270" s="103" t="s">
        <v>1891</v>
      </c>
      <c r="B270" s="104">
        <v>25.92</v>
      </c>
      <c r="C270" s="115">
        <f>SUMIF(Ukraine!$B$5:$B$356,'Ukraine INN'!$B270,Ukraine!$Z$5:$Z$356)</f>
        <v>0</v>
      </c>
      <c r="D270" s="107">
        <f t="shared" ca="1" si="67"/>
        <v>7.6923076923076925</v>
      </c>
      <c r="E270" s="107">
        <f t="shared" ca="1" si="68"/>
        <v>3.8461538461538463</v>
      </c>
      <c r="F270" s="107">
        <f t="shared" ca="1" si="69"/>
        <v>3.8461538461538463</v>
      </c>
      <c r="G270" s="107">
        <f t="shared" ca="1" si="70"/>
        <v>3.8461538461538463</v>
      </c>
      <c r="H270" s="115">
        <f>SUMIF(Ukraine!$B$5:$B$356,'Ukraine INN'!$B270,Ukraine!$AR$5:$AR$356)</f>
        <v>0</v>
      </c>
      <c r="I270" s="107">
        <f t="shared" ca="1" si="71"/>
        <v>8</v>
      </c>
      <c r="J270" s="107">
        <f t="shared" ca="1" si="72"/>
        <v>8</v>
      </c>
      <c r="K270" s="107">
        <f t="shared" ca="1" si="73"/>
        <v>12</v>
      </c>
      <c r="L270" s="107">
        <f t="shared" ca="1" si="74"/>
        <v>20</v>
      </c>
      <c r="M270" s="107"/>
      <c r="N270" s="116">
        <f t="shared" ca="1" si="75"/>
        <v>0</v>
      </c>
      <c r="O270" s="116">
        <f t="shared" ca="1" si="76"/>
        <v>0</v>
      </c>
      <c r="P270" s="116">
        <f t="shared" ca="1" si="77"/>
        <v>0</v>
      </c>
      <c r="Q270" s="116">
        <f t="shared" ca="1" si="78"/>
        <v>0</v>
      </c>
      <c r="R270" s="116">
        <f t="shared" ca="1" si="79"/>
        <v>0</v>
      </c>
      <c r="S270" s="116">
        <f t="shared" ca="1" si="80"/>
        <v>0</v>
      </c>
      <c r="T270" s="116">
        <f t="shared" ca="1" si="81"/>
        <v>0</v>
      </c>
      <c r="U270" s="116">
        <f t="shared" ca="1" si="82"/>
        <v>0</v>
      </c>
      <c r="W270" s="109" t="s">
        <v>1904</v>
      </c>
      <c r="X270" s="78" t="s">
        <v>1905</v>
      </c>
      <c r="Y270" s="118" t="s">
        <v>1486</v>
      </c>
      <c r="Z270" s="111">
        <v>33.333333333333329</v>
      </c>
      <c r="AA270" s="118" t="s">
        <v>1486</v>
      </c>
      <c r="AB270" s="118" t="s">
        <v>1486</v>
      </c>
      <c r="AE270" s="112" t="s">
        <v>1185</v>
      </c>
      <c r="AF270" s="119" t="s">
        <v>1907</v>
      </c>
      <c r="AG270" s="120">
        <v>10.526315789473683</v>
      </c>
      <c r="AH270" s="114">
        <v>21.052631578947366</v>
      </c>
      <c r="AI270" s="120">
        <v>21.052631578947366</v>
      </c>
      <c r="AJ270" s="120">
        <v>5.2631578947368416</v>
      </c>
    </row>
    <row r="271" spans="1:36" x14ac:dyDescent="0.25">
      <c r="A271" s="103" t="s">
        <v>1894</v>
      </c>
      <c r="B271" s="104">
        <v>25.93</v>
      </c>
      <c r="C271" s="115">
        <f>SUMIF(Ukraine!$B$5:$B$356,'Ukraine INN'!$B271,Ukraine!$Z$5:$Z$356)</f>
        <v>0</v>
      </c>
      <c r="D271" s="107">
        <f t="shared" ca="1" si="67"/>
        <v>5.2631578947368416</v>
      </c>
      <c r="E271" s="107">
        <f t="shared" ca="1" si="68"/>
        <v>5.2631578947368416</v>
      </c>
      <c r="F271" s="107">
        <f t="shared" ca="1" si="69"/>
        <v>7.0175438596491224</v>
      </c>
      <c r="G271" s="107">
        <f t="shared" ca="1" si="70"/>
        <v>5.2631578947368416</v>
      </c>
      <c r="H271" s="115">
        <f>SUMIF(Ukraine!$B$5:$B$356,'Ukraine INN'!$B271,Ukraine!$AR$5:$AR$356)</f>
        <v>0</v>
      </c>
      <c r="I271" s="107">
        <f t="shared" ca="1" si="71"/>
        <v>3.3898305084745761</v>
      </c>
      <c r="J271" s="107">
        <f t="shared" ca="1" si="72"/>
        <v>16.949152542372879</v>
      </c>
      <c r="K271" s="107">
        <f t="shared" ca="1" si="73"/>
        <v>5.0847457627118651</v>
      </c>
      <c r="L271" s="107">
        <f t="shared" ca="1" si="74"/>
        <v>11.864406779661017</v>
      </c>
      <c r="M271" s="107"/>
      <c r="N271" s="116">
        <f t="shared" ca="1" si="75"/>
        <v>0</v>
      </c>
      <c r="O271" s="116">
        <f t="shared" ca="1" si="76"/>
        <v>0</v>
      </c>
      <c r="P271" s="116">
        <f t="shared" ca="1" si="77"/>
        <v>0</v>
      </c>
      <c r="Q271" s="116">
        <f t="shared" ca="1" si="78"/>
        <v>0</v>
      </c>
      <c r="R271" s="116">
        <f t="shared" ca="1" si="79"/>
        <v>0</v>
      </c>
      <c r="S271" s="116">
        <f t="shared" ca="1" si="80"/>
        <v>0</v>
      </c>
      <c r="T271" s="116">
        <f t="shared" ca="1" si="81"/>
        <v>0</v>
      </c>
      <c r="U271" s="116">
        <f t="shared" ca="1" si="82"/>
        <v>0</v>
      </c>
      <c r="W271" s="109" t="s">
        <v>1185</v>
      </c>
      <c r="X271" s="78" t="s">
        <v>1906</v>
      </c>
      <c r="Y271" s="111">
        <v>8</v>
      </c>
      <c r="Z271" s="111">
        <v>8</v>
      </c>
      <c r="AA271" s="118" t="s">
        <v>1486</v>
      </c>
      <c r="AB271" s="118" t="s">
        <v>1486</v>
      </c>
      <c r="AE271" s="112" t="s">
        <v>1186</v>
      </c>
      <c r="AF271" s="119" t="s">
        <v>1908</v>
      </c>
      <c r="AG271" s="114">
        <v>26.086956521739129</v>
      </c>
      <c r="AH271" s="114">
        <v>21.739130434782609</v>
      </c>
      <c r="AI271" s="120">
        <v>15.217391304347828</v>
      </c>
      <c r="AJ271" s="120">
        <v>15.217391304347828</v>
      </c>
    </row>
    <row r="272" spans="1:36" x14ac:dyDescent="0.25">
      <c r="A272" s="103" t="s">
        <v>1896</v>
      </c>
      <c r="B272" s="104">
        <v>25.94</v>
      </c>
      <c r="C272" s="115">
        <f>SUMIF(Ukraine!$B$5:$B$356,'Ukraine INN'!$B272,Ukraine!$Z$5:$Z$356)</f>
        <v>0</v>
      </c>
      <c r="D272" s="107">
        <f t="shared" ca="1" si="67"/>
        <v>10</v>
      </c>
      <c r="E272" s="107">
        <f t="shared" ca="1" si="68"/>
        <v>20</v>
      </c>
      <c r="F272" s="107">
        <f t="shared" ca="1" si="69"/>
        <v>0</v>
      </c>
      <c r="G272" s="107">
        <f t="shared" ca="1" si="70"/>
        <v>0</v>
      </c>
      <c r="H272" s="115">
        <f>SUMIF(Ukraine!$B$5:$B$356,'Ukraine INN'!$B272,Ukraine!$AR$5:$AR$356)</f>
        <v>0</v>
      </c>
      <c r="I272" s="107">
        <f t="shared" ca="1" si="71"/>
        <v>18.181818181818183</v>
      </c>
      <c r="J272" s="107">
        <f t="shared" ca="1" si="72"/>
        <v>36.363636363636367</v>
      </c>
      <c r="K272" s="107">
        <f t="shared" ca="1" si="73"/>
        <v>9.0909090909090917</v>
      </c>
      <c r="L272" s="107">
        <f t="shared" ca="1" si="74"/>
        <v>27.27272727272727</v>
      </c>
      <c r="M272" s="107"/>
      <c r="N272" s="116">
        <f t="shared" ca="1" si="75"/>
        <v>0</v>
      </c>
      <c r="O272" s="116">
        <f t="shared" ca="1" si="76"/>
        <v>0</v>
      </c>
      <c r="P272" s="116">
        <f t="shared" ca="1" si="77"/>
        <v>0</v>
      </c>
      <c r="Q272" s="116">
        <f t="shared" ca="1" si="78"/>
        <v>0</v>
      </c>
      <c r="R272" s="116">
        <f t="shared" ca="1" si="79"/>
        <v>0</v>
      </c>
      <c r="S272" s="116">
        <f t="shared" ca="1" si="80"/>
        <v>0</v>
      </c>
      <c r="T272" s="116">
        <f t="shared" ca="1" si="81"/>
        <v>0</v>
      </c>
      <c r="U272" s="116">
        <f t="shared" ca="1" si="82"/>
        <v>0</v>
      </c>
      <c r="W272" s="109" t="s">
        <v>1185</v>
      </c>
      <c r="X272" s="78" t="s">
        <v>1907</v>
      </c>
      <c r="Y272" s="111">
        <v>8</v>
      </c>
      <c r="Z272" s="111">
        <v>8</v>
      </c>
      <c r="AA272" s="118" t="s">
        <v>1486</v>
      </c>
      <c r="AB272" s="118" t="s">
        <v>1486</v>
      </c>
      <c r="AE272" s="112" t="s">
        <v>1186</v>
      </c>
      <c r="AF272" s="119" t="s">
        <v>1909</v>
      </c>
      <c r="AG272" s="114">
        <v>26.086956521739129</v>
      </c>
      <c r="AH272" s="114">
        <v>21.739130434782609</v>
      </c>
      <c r="AI272" s="120">
        <v>15.217391304347828</v>
      </c>
      <c r="AJ272" s="120">
        <v>15.217391304347828</v>
      </c>
    </row>
    <row r="273" spans="1:36" x14ac:dyDescent="0.25">
      <c r="A273" s="103" t="s">
        <v>1898</v>
      </c>
      <c r="B273" s="104">
        <v>25.99</v>
      </c>
      <c r="C273" s="115">
        <f>SUMIF(Ukraine!$B$5:$B$356,'Ukraine INN'!$B273,Ukraine!$Z$5:$Z$356)</f>
        <v>0</v>
      </c>
      <c r="D273" s="107">
        <f t="shared" ca="1" si="67"/>
        <v>5.9523809523809517</v>
      </c>
      <c r="E273" s="107">
        <f t="shared" ca="1" si="68"/>
        <v>7.1428571428571423</v>
      </c>
      <c r="F273" s="107">
        <f t="shared" ca="1" si="69"/>
        <v>4.7619047619047619</v>
      </c>
      <c r="G273" s="107">
        <f t="shared" ca="1" si="70"/>
        <v>6.5476190476190483</v>
      </c>
      <c r="H273" s="115">
        <f>SUMIF(Ukraine!$B$5:$B$356,'Ukraine INN'!$B273,Ukraine!$AR$5:$AR$356)</f>
        <v>0</v>
      </c>
      <c r="I273" s="107">
        <f t="shared" ca="1" si="71"/>
        <v>13.793103448275861</v>
      </c>
      <c r="J273" s="107">
        <f t="shared" ca="1" si="72"/>
        <v>16.666666666666664</v>
      </c>
      <c r="K273" s="107">
        <f t="shared" ca="1" si="73"/>
        <v>12.643678160919542</v>
      </c>
      <c r="L273" s="107">
        <f t="shared" ca="1" si="74"/>
        <v>14.942528735632186</v>
      </c>
      <c r="M273" s="107"/>
      <c r="N273" s="116">
        <f t="shared" ca="1" si="75"/>
        <v>0</v>
      </c>
      <c r="O273" s="116">
        <f t="shared" ca="1" si="76"/>
        <v>0</v>
      </c>
      <c r="P273" s="116">
        <f t="shared" ca="1" si="77"/>
        <v>0</v>
      </c>
      <c r="Q273" s="116">
        <f t="shared" ca="1" si="78"/>
        <v>0</v>
      </c>
      <c r="R273" s="116">
        <f t="shared" ca="1" si="79"/>
        <v>0</v>
      </c>
      <c r="S273" s="116">
        <f t="shared" ca="1" si="80"/>
        <v>0</v>
      </c>
      <c r="T273" s="116">
        <f t="shared" ca="1" si="81"/>
        <v>0</v>
      </c>
      <c r="U273" s="116">
        <f t="shared" ca="1" si="82"/>
        <v>0</v>
      </c>
      <c r="W273" s="109" t="s">
        <v>1186</v>
      </c>
      <c r="X273" s="78" t="s">
        <v>1908</v>
      </c>
      <c r="Y273" s="111">
        <v>29.268292682926827</v>
      </c>
      <c r="Z273" s="111">
        <v>29.268292682926827</v>
      </c>
      <c r="AA273" s="111">
        <v>7.3170731707317067</v>
      </c>
      <c r="AB273" s="111">
        <v>9.7560975609756095</v>
      </c>
      <c r="AE273" s="112" t="s">
        <v>1187</v>
      </c>
      <c r="AF273" s="119" t="s">
        <v>1910</v>
      </c>
      <c r="AG273" s="114">
        <v>27.27272727272727</v>
      </c>
      <c r="AH273" s="114">
        <v>27.27272727272727</v>
      </c>
      <c r="AI273" s="114">
        <v>27.27272727272727</v>
      </c>
      <c r="AJ273" s="114">
        <v>27.27272727272727</v>
      </c>
    </row>
    <row r="274" spans="1:36" x14ac:dyDescent="0.25">
      <c r="A274" s="103" t="s">
        <v>1893</v>
      </c>
      <c r="B274" s="104" t="s">
        <v>1911</v>
      </c>
      <c r="C274" s="115">
        <f>SUMIF(Ukraine!$B$5:$B$356,'Ukraine INN'!$B274,Ukraine!$Z$5:$Z$356)</f>
        <v>0</v>
      </c>
      <c r="D274" s="107">
        <f t="shared" ca="1" si="67"/>
        <v>0</v>
      </c>
      <c r="E274" s="107">
        <f t="shared" ca="1" si="68"/>
        <v>0</v>
      </c>
      <c r="F274" s="107">
        <f t="shared" ca="1" si="69"/>
        <v>0</v>
      </c>
      <c r="G274" s="107">
        <f t="shared" ca="1" si="70"/>
        <v>0</v>
      </c>
      <c r="H274" s="115">
        <f>SUMIF(Ukraine!$B$5:$B$356,'Ukraine INN'!$B274,Ukraine!$AR$5:$AR$356)</f>
        <v>0</v>
      </c>
      <c r="I274" s="107">
        <f t="shared" ca="1" si="71"/>
        <v>0</v>
      </c>
      <c r="J274" s="107">
        <f t="shared" ca="1" si="72"/>
        <v>0</v>
      </c>
      <c r="K274" s="107">
        <f t="shared" ca="1" si="73"/>
        <v>0</v>
      </c>
      <c r="L274" s="107">
        <f t="shared" ca="1" si="74"/>
        <v>0</v>
      </c>
      <c r="M274" s="107"/>
      <c r="N274" s="116">
        <f t="shared" ca="1" si="75"/>
        <v>0</v>
      </c>
      <c r="O274" s="116">
        <f t="shared" ca="1" si="76"/>
        <v>0</v>
      </c>
      <c r="P274" s="116">
        <f t="shared" ca="1" si="77"/>
        <v>0</v>
      </c>
      <c r="Q274" s="116">
        <f t="shared" ca="1" si="78"/>
        <v>0</v>
      </c>
      <c r="R274" s="116">
        <f t="shared" ca="1" si="79"/>
        <v>0</v>
      </c>
      <c r="S274" s="116">
        <f t="shared" ca="1" si="80"/>
        <v>0</v>
      </c>
      <c r="T274" s="116">
        <f t="shared" ca="1" si="81"/>
        <v>0</v>
      </c>
      <c r="U274" s="116">
        <f t="shared" ca="1" si="82"/>
        <v>0</v>
      </c>
      <c r="W274" s="109" t="s">
        <v>1186</v>
      </c>
      <c r="X274" s="78" t="s">
        <v>1909</v>
      </c>
      <c r="Y274" s="111">
        <v>29.268292682926827</v>
      </c>
      <c r="Z274" s="111">
        <v>29.268292682926827</v>
      </c>
      <c r="AA274" s="111">
        <v>7.3170731707317067</v>
      </c>
      <c r="AB274" s="111">
        <v>9.7560975609756095</v>
      </c>
      <c r="AE274" s="112" t="s">
        <v>1187</v>
      </c>
      <c r="AF274" s="119" t="s">
        <v>1912</v>
      </c>
      <c r="AG274" s="114">
        <v>27.27272727272727</v>
      </c>
      <c r="AH274" s="114">
        <v>27.27272727272727</v>
      </c>
      <c r="AI274" s="114">
        <v>27.27272727272727</v>
      </c>
      <c r="AJ274" s="114">
        <v>27.27272727272727</v>
      </c>
    </row>
    <row r="275" spans="1:36" x14ac:dyDescent="0.25">
      <c r="A275" s="103" t="s">
        <v>1426</v>
      </c>
      <c r="B275" s="104">
        <v>26</v>
      </c>
      <c r="C275" s="115">
        <f>SUMIF(Ukraine!$B$5:$B$356,'Ukraine INN'!$B275,Ukraine!$Z$5:$Z$356)</f>
        <v>792</v>
      </c>
      <c r="D275" s="107">
        <f t="shared" ca="1" si="67"/>
        <v>0</v>
      </c>
      <c r="E275" s="107">
        <f t="shared" ca="1" si="68"/>
        <v>0</v>
      </c>
      <c r="F275" s="107">
        <f t="shared" ca="1" si="69"/>
        <v>0</v>
      </c>
      <c r="G275" s="107">
        <f t="shared" ca="1" si="70"/>
        <v>0</v>
      </c>
      <c r="H275" s="115">
        <f>SUMIF(Ukraine!$B$5:$B$356,'Ukraine INN'!$B275,Ukraine!$AR$5:$AR$356)</f>
        <v>644</v>
      </c>
      <c r="I275" s="107">
        <f t="shared" ca="1" si="71"/>
        <v>0</v>
      </c>
      <c r="J275" s="107">
        <f t="shared" ca="1" si="72"/>
        <v>0</v>
      </c>
      <c r="K275" s="107">
        <f t="shared" ca="1" si="73"/>
        <v>0</v>
      </c>
      <c r="L275" s="107">
        <f t="shared" ca="1" si="74"/>
        <v>0</v>
      </c>
      <c r="M275" s="107"/>
      <c r="N275" s="116">
        <f t="shared" ca="1" si="75"/>
        <v>0</v>
      </c>
      <c r="O275" s="116">
        <f t="shared" ca="1" si="76"/>
        <v>0</v>
      </c>
      <c r="P275" s="116">
        <f t="shared" ca="1" si="77"/>
        <v>0</v>
      </c>
      <c r="Q275" s="116">
        <f t="shared" ca="1" si="78"/>
        <v>0</v>
      </c>
      <c r="R275" s="116">
        <f t="shared" ca="1" si="79"/>
        <v>0</v>
      </c>
      <c r="S275" s="116">
        <f t="shared" ca="1" si="80"/>
        <v>0</v>
      </c>
      <c r="T275" s="116">
        <f t="shared" ca="1" si="81"/>
        <v>0</v>
      </c>
      <c r="U275" s="116">
        <f t="shared" ca="1" si="82"/>
        <v>0</v>
      </c>
      <c r="W275" s="109" t="s">
        <v>1187</v>
      </c>
      <c r="X275" s="78" t="s">
        <v>1910</v>
      </c>
      <c r="Y275" s="111">
        <v>14.285714285714285</v>
      </c>
      <c r="Z275" s="111">
        <v>14.285714285714285</v>
      </c>
      <c r="AA275" s="111">
        <v>7.1428571428571423</v>
      </c>
      <c r="AB275" s="118" t="s">
        <v>1486</v>
      </c>
      <c r="AE275" s="112" t="s">
        <v>1188</v>
      </c>
      <c r="AF275" s="119" t="s">
        <v>1914</v>
      </c>
      <c r="AG275" s="114">
        <v>21.138211382113823</v>
      </c>
      <c r="AH275" s="114">
        <v>20.325203252032519</v>
      </c>
      <c r="AI275" s="114">
        <v>14.634146341463413</v>
      </c>
      <c r="AJ275" s="120">
        <v>16.260162601626014</v>
      </c>
    </row>
    <row r="276" spans="1:36" x14ac:dyDescent="0.25">
      <c r="A276" s="103" t="s">
        <v>1183</v>
      </c>
      <c r="B276" s="104">
        <v>26</v>
      </c>
      <c r="C276" s="115">
        <f>SUMIF(Ukraine!$B$5:$B$356,'Ukraine INN'!$B276,Ukraine!$Z$5:$Z$356)</f>
        <v>792</v>
      </c>
      <c r="D276" s="107">
        <f t="shared" ca="1" si="67"/>
        <v>18.076923076923077</v>
      </c>
      <c r="E276" s="107">
        <f t="shared" ca="1" si="68"/>
        <v>15.384615384615385</v>
      </c>
      <c r="F276" s="107">
        <f t="shared" ca="1" si="69"/>
        <v>7.6923076923076925</v>
      </c>
      <c r="G276" s="107">
        <f t="shared" ca="1" si="70"/>
        <v>9.6153846153846168</v>
      </c>
      <c r="H276" s="115">
        <f>SUMIF(Ukraine!$B$5:$B$356,'Ukraine INN'!$B276,Ukraine!$AR$5:$AR$356)</f>
        <v>644</v>
      </c>
      <c r="I276" s="107">
        <f t="shared" ca="1" si="71"/>
        <v>21.91235059760956</v>
      </c>
      <c r="J276" s="107">
        <f t="shared" ca="1" si="72"/>
        <v>21.115537848605577</v>
      </c>
      <c r="K276" s="107">
        <f t="shared" ca="1" si="73"/>
        <v>14.741035856573706</v>
      </c>
      <c r="L276" s="107">
        <f t="shared" ca="1" si="74"/>
        <v>15.53784860557769</v>
      </c>
      <c r="M276" s="107"/>
      <c r="N276" s="116">
        <f t="shared" ca="1" si="75"/>
        <v>143.16923076923078</v>
      </c>
      <c r="O276" s="116">
        <f t="shared" ca="1" si="76"/>
        <v>121.84615384615385</v>
      </c>
      <c r="P276" s="116">
        <f t="shared" ca="1" si="77"/>
        <v>60.923076923076927</v>
      </c>
      <c r="Q276" s="116">
        <f t="shared" ca="1" si="78"/>
        <v>76.153846153846175</v>
      </c>
      <c r="R276" s="116">
        <f t="shared" ca="1" si="79"/>
        <v>141.11553784860556</v>
      </c>
      <c r="S276" s="116">
        <f t="shared" ca="1" si="80"/>
        <v>135.98406374501991</v>
      </c>
      <c r="T276" s="116">
        <f t="shared" ca="1" si="81"/>
        <v>94.932270916334673</v>
      </c>
      <c r="U276" s="116">
        <f t="shared" ca="1" si="82"/>
        <v>100.06374501992032</v>
      </c>
      <c r="W276" s="109" t="s">
        <v>1187</v>
      </c>
      <c r="X276" s="78" t="s">
        <v>1912</v>
      </c>
      <c r="Y276" s="111">
        <v>14.285714285714285</v>
      </c>
      <c r="Z276" s="111">
        <v>14.285714285714285</v>
      </c>
      <c r="AA276" s="111">
        <v>7.1428571428571423</v>
      </c>
      <c r="AB276" s="118" t="s">
        <v>1486</v>
      </c>
      <c r="AE276" s="112" t="s">
        <v>1915</v>
      </c>
      <c r="AF276" s="119" t="s">
        <v>1916</v>
      </c>
      <c r="AG276" s="114">
        <v>21.311475409836063</v>
      </c>
      <c r="AH276" s="114">
        <v>20.491803278688526</v>
      </c>
      <c r="AI276" s="114">
        <v>14.754098360655737</v>
      </c>
      <c r="AJ276" s="120">
        <v>16.393442622950818</v>
      </c>
    </row>
    <row r="277" spans="1:36" x14ac:dyDescent="0.25">
      <c r="A277" s="103" t="s">
        <v>1184</v>
      </c>
      <c r="B277" s="104">
        <v>26.1</v>
      </c>
      <c r="C277" s="115">
        <f>SUMIF(Ukraine!$B$5:$B$356,'Ukraine INN'!$B277,Ukraine!$Z$5:$Z$356)</f>
        <v>106</v>
      </c>
      <c r="D277" s="107">
        <f t="shared" ca="1" si="67"/>
        <v>13.333333333333334</v>
      </c>
      <c r="E277" s="107">
        <f t="shared" ca="1" si="68"/>
        <v>16.666666666666664</v>
      </c>
      <c r="F277" s="107">
        <f t="shared" ca="1" si="69"/>
        <v>3.3333333333333335</v>
      </c>
      <c r="G277" s="107">
        <f t="shared" ca="1" si="70"/>
        <v>10</v>
      </c>
      <c r="H277" s="115">
        <f>SUMIF(Ukraine!$B$5:$B$356,'Ukraine INN'!$B277,Ukraine!$AR$5:$AR$356)</f>
        <v>90</v>
      </c>
      <c r="I277" s="107">
        <f t="shared" ca="1" si="71"/>
        <v>18.181818181818183</v>
      </c>
      <c r="J277" s="107">
        <f t="shared" ca="1" si="72"/>
        <v>18.181818181818183</v>
      </c>
      <c r="K277" s="107">
        <f t="shared" ca="1" si="73"/>
        <v>4.5454545454545459</v>
      </c>
      <c r="L277" s="107">
        <f t="shared" ca="1" si="74"/>
        <v>22.727272727272727</v>
      </c>
      <c r="M277" s="107"/>
      <c r="N277" s="116">
        <f t="shared" ca="1" si="75"/>
        <v>14.133333333333333</v>
      </c>
      <c r="O277" s="116">
        <f t="shared" ca="1" si="76"/>
        <v>17.666666666666664</v>
      </c>
      <c r="P277" s="116">
        <f t="shared" ca="1" si="77"/>
        <v>3.5333333333333332</v>
      </c>
      <c r="Q277" s="116">
        <f t="shared" ca="1" si="78"/>
        <v>10.600000000000001</v>
      </c>
      <c r="R277" s="116">
        <f t="shared" ca="1" si="79"/>
        <v>16.363636363636363</v>
      </c>
      <c r="S277" s="116">
        <f t="shared" ca="1" si="80"/>
        <v>16.363636363636363</v>
      </c>
      <c r="T277" s="116">
        <f t="shared" ca="1" si="81"/>
        <v>4.0909090909090908</v>
      </c>
      <c r="U277" s="116">
        <f t="shared" ca="1" si="82"/>
        <v>20.454545454545453</v>
      </c>
      <c r="W277" s="109" t="s">
        <v>1188</v>
      </c>
      <c r="X277" s="78" t="s">
        <v>1914</v>
      </c>
      <c r="Y277" s="111">
        <v>20.512820512820511</v>
      </c>
      <c r="Z277" s="111">
        <v>11.965811965811966</v>
      </c>
      <c r="AA277" s="111">
        <v>10.256410256410255</v>
      </c>
      <c r="AB277" s="111">
        <v>12.820512820512819</v>
      </c>
      <c r="AE277" s="112" t="s">
        <v>1913</v>
      </c>
      <c r="AF277" s="119" t="s">
        <v>1917</v>
      </c>
      <c r="AG277" s="120" t="s">
        <v>1486</v>
      </c>
      <c r="AH277" s="120" t="s">
        <v>1486</v>
      </c>
      <c r="AI277" s="120" t="s">
        <v>1486</v>
      </c>
      <c r="AJ277" s="120" t="s">
        <v>1486</v>
      </c>
    </row>
    <row r="278" spans="1:36" x14ac:dyDescent="0.25">
      <c r="A278" s="103" t="s">
        <v>1902</v>
      </c>
      <c r="B278" s="104">
        <v>26.11</v>
      </c>
      <c r="C278" s="115">
        <f>SUMIF(Ukraine!$B$5:$B$356,'Ukraine INN'!$B278,Ukraine!$Z$5:$Z$356)</f>
        <v>0</v>
      </c>
      <c r="D278" s="107">
        <f t="shared" ca="1" si="67"/>
        <v>14.814814814814813</v>
      </c>
      <c r="E278" s="107">
        <f t="shared" ca="1" si="68"/>
        <v>14.814814814814813</v>
      </c>
      <c r="F278" s="107">
        <f t="shared" ca="1" si="69"/>
        <v>3.7037037037037033</v>
      </c>
      <c r="G278" s="107">
        <f t="shared" ca="1" si="70"/>
        <v>11.111111111111111</v>
      </c>
      <c r="H278" s="115">
        <f>SUMIF(Ukraine!$B$5:$B$356,'Ukraine INN'!$B278,Ukraine!$AR$5:$AR$356)</f>
        <v>0</v>
      </c>
      <c r="I278" s="107">
        <f t="shared" ca="1" si="71"/>
        <v>21.052631578947366</v>
      </c>
      <c r="J278" s="107">
        <f t="shared" ca="1" si="72"/>
        <v>15.789473684210526</v>
      </c>
      <c r="K278" s="107">
        <f t="shared" ca="1" si="73"/>
        <v>5.2631578947368416</v>
      </c>
      <c r="L278" s="107">
        <f t="shared" ca="1" si="74"/>
        <v>21.052631578947366</v>
      </c>
      <c r="M278" s="107"/>
      <c r="N278" s="116">
        <f t="shared" ca="1" si="75"/>
        <v>0</v>
      </c>
      <c r="O278" s="116">
        <f t="shared" ca="1" si="76"/>
        <v>0</v>
      </c>
      <c r="P278" s="116">
        <f t="shared" ca="1" si="77"/>
        <v>0</v>
      </c>
      <c r="Q278" s="116">
        <f t="shared" ca="1" si="78"/>
        <v>0</v>
      </c>
      <c r="R278" s="116">
        <f t="shared" ca="1" si="79"/>
        <v>0</v>
      </c>
      <c r="S278" s="116">
        <f t="shared" ca="1" si="80"/>
        <v>0</v>
      </c>
      <c r="T278" s="116">
        <f t="shared" ca="1" si="81"/>
        <v>0</v>
      </c>
      <c r="U278" s="116">
        <f t="shared" ca="1" si="82"/>
        <v>0</v>
      </c>
      <c r="W278" s="109" t="s">
        <v>1915</v>
      </c>
      <c r="X278" s="78" t="s">
        <v>1916</v>
      </c>
      <c r="Y278" s="111">
        <v>20.689655172413794</v>
      </c>
      <c r="Z278" s="111">
        <v>12.068965517241379</v>
      </c>
      <c r="AA278" s="111">
        <v>10.344827586206897</v>
      </c>
      <c r="AB278" s="111">
        <v>12.068965517241379</v>
      </c>
      <c r="AE278" s="112" t="s">
        <v>1189</v>
      </c>
      <c r="AF278" s="119" t="s">
        <v>1918</v>
      </c>
      <c r="AG278" s="114">
        <v>16.666666666666664</v>
      </c>
      <c r="AH278" s="114">
        <v>22.222222222222221</v>
      </c>
      <c r="AI278" s="114">
        <v>16.666666666666664</v>
      </c>
      <c r="AJ278" s="114">
        <v>11.111111111111111</v>
      </c>
    </row>
    <row r="279" spans="1:36" x14ac:dyDescent="0.25">
      <c r="A279" s="103" t="s">
        <v>1904</v>
      </c>
      <c r="B279" s="104">
        <v>26.12</v>
      </c>
      <c r="C279" s="115">
        <f>SUMIF(Ukraine!$B$5:$B$356,'Ukraine INN'!$B279,Ukraine!$Z$5:$Z$356)</f>
        <v>0</v>
      </c>
      <c r="D279" s="107">
        <f t="shared" ca="1" si="67"/>
        <v>0</v>
      </c>
      <c r="E279" s="107">
        <f t="shared" ca="1" si="68"/>
        <v>33.333333333333329</v>
      </c>
      <c r="F279" s="107">
        <f t="shared" ca="1" si="69"/>
        <v>0</v>
      </c>
      <c r="G279" s="107">
        <f t="shared" ca="1" si="70"/>
        <v>0</v>
      </c>
      <c r="H279" s="115">
        <f>SUMIF(Ukraine!$B$5:$B$356,'Ukraine INN'!$B279,Ukraine!$AR$5:$AR$356)</f>
        <v>0</v>
      </c>
      <c r="I279" s="107">
        <f t="shared" ca="1" si="71"/>
        <v>0</v>
      </c>
      <c r="J279" s="107">
        <f t="shared" ca="1" si="72"/>
        <v>33.333333333333329</v>
      </c>
      <c r="K279" s="107">
        <f t="shared" ca="1" si="73"/>
        <v>0</v>
      </c>
      <c r="L279" s="107">
        <f t="shared" ca="1" si="74"/>
        <v>33.333333333333329</v>
      </c>
      <c r="M279" s="107"/>
      <c r="N279" s="116">
        <f t="shared" ca="1" si="75"/>
        <v>0</v>
      </c>
      <c r="O279" s="116">
        <f t="shared" ca="1" si="76"/>
        <v>0</v>
      </c>
      <c r="P279" s="116">
        <f t="shared" ca="1" si="77"/>
        <v>0</v>
      </c>
      <c r="Q279" s="116">
        <f t="shared" ca="1" si="78"/>
        <v>0</v>
      </c>
      <c r="R279" s="116">
        <f t="shared" ca="1" si="79"/>
        <v>0</v>
      </c>
      <c r="S279" s="116">
        <f t="shared" ca="1" si="80"/>
        <v>0</v>
      </c>
      <c r="T279" s="116">
        <f t="shared" ca="1" si="81"/>
        <v>0</v>
      </c>
      <c r="U279" s="116">
        <f t="shared" ca="1" si="82"/>
        <v>0</v>
      </c>
      <c r="W279" s="109" t="s">
        <v>1913</v>
      </c>
      <c r="X279" s="78" t="s">
        <v>1917</v>
      </c>
      <c r="Y279" s="118" t="s">
        <v>1486</v>
      </c>
      <c r="Z279" s="118" t="s">
        <v>1486</v>
      </c>
      <c r="AA279" s="118" t="s">
        <v>1486</v>
      </c>
      <c r="AB279" s="111">
        <v>100</v>
      </c>
      <c r="AE279" s="112" t="s">
        <v>1189</v>
      </c>
      <c r="AF279" s="119" t="s">
        <v>1919</v>
      </c>
      <c r="AG279" s="120">
        <v>16.666666666666664</v>
      </c>
      <c r="AH279" s="120">
        <v>22.222222222222221</v>
      </c>
      <c r="AI279" s="120">
        <v>16.666666666666664</v>
      </c>
      <c r="AJ279" s="114">
        <v>11.111111111111111</v>
      </c>
    </row>
    <row r="280" spans="1:36" x14ac:dyDescent="0.25">
      <c r="A280" s="103" t="s">
        <v>1185</v>
      </c>
      <c r="B280" s="104">
        <v>26.2</v>
      </c>
      <c r="C280" s="115">
        <f>SUMIF(Ukraine!$B$5:$B$356,'Ukraine INN'!$B280,Ukraine!$Z$5:$Z$356)</f>
        <v>114</v>
      </c>
      <c r="D280" s="107">
        <f t="shared" ca="1" si="67"/>
        <v>16</v>
      </c>
      <c r="E280" s="107">
        <f t="shared" ca="1" si="68"/>
        <v>16</v>
      </c>
      <c r="F280" s="107">
        <f t="shared" ca="1" si="69"/>
        <v>0</v>
      </c>
      <c r="G280" s="107">
        <f t="shared" ca="1" si="70"/>
        <v>0</v>
      </c>
      <c r="H280" s="115">
        <f>SUMIF(Ukraine!$B$5:$B$356,'Ukraine INN'!$B280,Ukraine!$AR$5:$AR$356)</f>
        <v>77</v>
      </c>
      <c r="I280" s="107">
        <f t="shared" ca="1" si="71"/>
        <v>21.052631578947366</v>
      </c>
      <c r="J280" s="107">
        <f t="shared" ca="1" si="72"/>
        <v>42.105263157894733</v>
      </c>
      <c r="K280" s="107">
        <f t="shared" ca="1" si="73"/>
        <v>42.105263157894733</v>
      </c>
      <c r="L280" s="107">
        <f t="shared" ca="1" si="74"/>
        <v>10.526315789473683</v>
      </c>
      <c r="M280" s="107"/>
      <c r="N280" s="116">
        <f t="shared" ca="1" si="75"/>
        <v>18.240000000000002</v>
      </c>
      <c r="O280" s="116">
        <f t="shared" ca="1" si="76"/>
        <v>18.240000000000002</v>
      </c>
      <c r="P280" s="116">
        <f t="shared" ca="1" si="77"/>
        <v>0</v>
      </c>
      <c r="Q280" s="116">
        <f t="shared" ca="1" si="78"/>
        <v>0</v>
      </c>
      <c r="R280" s="116">
        <f t="shared" ca="1" si="79"/>
        <v>16.210526315789473</v>
      </c>
      <c r="S280" s="116">
        <f t="shared" ca="1" si="80"/>
        <v>32.421052631578945</v>
      </c>
      <c r="T280" s="116">
        <f t="shared" ca="1" si="81"/>
        <v>32.421052631578945</v>
      </c>
      <c r="U280" s="116">
        <f t="shared" ca="1" si="82"/>
        <v>8.1052631578947363</v>
      </c>
      <c r="W280" s="109" t="s">
        <v>1189</v>
      </c>
      <c r="X280" s="78" t="s">
        <v>1918</v>
      </c>
      <c r="Y280" s="118" t="s">
        <v>1486</v>
      </c>
      <c r="Z280" s="111">
        <v>22.222222222222221</v>
      </c>
      <c r="AA280" s="111">
        <v>16.666666666666664</v>
      </c>
      <c r="AB280" s="111">
        <v>11.111111111111111</v>
      </c>
      <c r="AE280" s="112" t="s">
        <v>1190</v>
      </c>
      <c r="AF280" s="119" t="s">
        <v>1920</v>
      </c>
      <c r="AG280" s="120">
        <v>45.454545454545453</v>
      </c>
      <c r="AH280" s="114">
        <v>27.27272727272727</v>
      </c>
      <c r="AI280" s="114">
        <v>9.0909090909090917</v>
      </c>
      <c r="AJ280" s="114">
        <v>9.0909090909090917</v>
      </c>
    </row>
    <row r="281" spans="1:36" x14ac:dyDescent="0.25">
      <c r="A281" s="103" t="s">
        <v>1185</v>
      </c>
      <c r="B281" s="104">
        <v>26.2</v>
      </c>
      <c r="C281" s="115">
        <f>SUMIF(Ukraine!$B$5:$B$356,'Ukraine INN'!$B281,Ukraine!$Z$5:$Z$356)</f>
        <v>114</v>
      </c>
      <c r="D281" s="107">
        <f t="shared" ca="1" si="67"/>
        <v>16</v>
      </c>
      <c r="E281" s="107">
        <f t="shared" ca="1" si="68"/>
        <v>16</v>
      </c>
      <c r="F281" s="107">
        <f t="shared" ca="1" si="69"/>
        <v>0</v>
      </c>
      <c r="G281" s="107">
        <f t="shared" ca="1" si="70"/>
        <v>0</v>
      </c>
      <c r="H281" s="115">
        <f>SUMIF(Ukraine!$B$5:$B$356,'Ukraine INN'!$B281,Ukraine!$AR$5:$AR$356)</f>
        <v>77</v>
      </c>
      <c r="I281" s="107">
        <f t="shared" ca="1" si="71"/>
        <v>21.052631578947366</v>
      </c>
      <c r="J281" s="107">
        <f t="shared" ca="1" si="72"/>
        <v>42.105263157894733</v>
      </c>
      <c r="K281" s="107">
        <f t="shared" ca="1" si="73"/>
        <v>42.105263157894733</v>
      </c>
      <c r="L281" s="107">
        <f t="shared" ca="1" si="74"/>
        <v>10.526315789473683</v>
      </c>
      <c r="M281" s="107"/>
      <c r="N281" s="116">
        <f t="shared" ca="1" si="75"/>
        <v>18.240000000000002</v>
      </c>
      <c r="O281" s="116">
        <f t="shared" ca="1" si="76"/>
        <v>18.240000000000002</v>
      </c>
      <c r="P281" s="116">
        <f t="shared" ca="1" si="77"/>
        <v>0</v>
      </c>
      <c r="Q281" s="116">
        <f t="shared" ca="1" si="78"/>
        <v>0</v>
      </c>
      <c r="R281" s="116">
        <f t="shared" ca="1" si="79"/>
        <v>16.210526315789473</v>
      </c>
      <c r="S281" s="116">
        <f t="shared" ca="1" si="80"/>
        <v>32.421052631578945</v>
      </c>
      <c r="T281" s="116">
        <f t="shared" ca="1" si="81"/>
        <v>32.421052631578945</v>
      </c>
      <c r="U281" s="116">
        <f t="shared" ca="1" si="82"/>
        <v>8.1052631578947363</v>
      </c>
      <c r="W281" s="109" t="s">
        <v>1189</v>
      </c>
      <c r="X281" s="78" t="s">
        <v>1919</v>
      </c>
      <c r="Y281" s="118" t="s">
        <v>1486</v>
      </c>
      <c r="Z281" s="111">
        <v>22.222222222222221</v>
      </c>
      <c r="AA281" s="111">
        <v>16.666666666666664</v>
      </c>
      <c r="AB281" s="111">
        <v>11.111111111111111</v>
      </c>
      <c r="AE281" s="112" t="s">
        <v>1190</v>
      </c>
      <c r="AF281" s="119" t="s">
        <v>1921</v>
      </c>
      <c r="AG281" s="120">
        <v>45.454545454545453</v>
      </c>
      <c r="AH281" s="114">
        <v>27.27272727272727</v>
      </c>
      <c r="AI281" s="114">
        <v>9.0909090909090917</v>
      </c>
      <c r="AJ281" s="114">
        <v>9.0909090909090917</v>
      </c>
    </row>
    <row r="282" spans="1:36" x14ac:dyDescent="0.25">
      <c r="A282" s="103" t="s">
        <v>1186</v>
      </c>
      <c r="B282" s="104">
        <v>26.3</v>
      </c>
      <c r="C282" s="115">
        <f>SUMIF(Ukraine!$B$5:$B$356,'Ukraine INN'!$B282,Ukraine!$Z$5:$Z$356)</f>
        <v>115</v>
      </c>
      <c r="D282" s="107">
        <f t="shared" ca="1" si="67"/>
        <v>58.536585365853654</v>
      </c>
      <c r="E282" s="107">
        <f t="shared" ca="1" si="68"/>
        <v>58.536585365853654</v>
      </c>
      <c r="F282" s="107">
        <f t="shared" ca="1" si="69"/>
        <v>14.634146341463413</v>
      </c>
      <c r="G282" s="107">
        <f t="shared" ca="1" si="70"/>
        <v>19.512195121951219</v>
      </c>
      <c r="H282" s="115">
        <f>SUMIF(Ukraine!$B$5:$B$356,'Ukraine INN'!$B282,Ukraine!$AR$5:$AR$356)</f>
        <v>90</v>
      </c>
      <c r="I282" s="107">
        <f t="shared" ca="1" si="71"/>
        <v>52.173913043478258</v>
      </c>
      <c r="J282" s="107">
        <f t="shared" ca="1" si="72"/>
        <v>43.478260869565219</v>
      </c>
      <c r="K282" s="107">
        <f t="shared" ca="1" si="73"/>
        <v>30.434782608695656</v>
      </c>
      <c r="L282" s="107">
        <f t="shared" ca="1" si="74"/>
        <v>30.434782608695656</v>
      </c>
      <c r="M282" s="107"/>
      <c r="N282" s="116">
        <f t="shared" ca="1" si="75"/>
        <v>67.317073170731703</v>
      </c>
      <c r="O282" s="116">
        <f t="shared" ca="1" si="76"/>
        <v>67.317073170731703</v>
      </c>
      <c r="P282" s="116">
        <f t="shared" ca="1" si="77"/>
        <v>16.829268292682926</v>
      </c>
      <c r="Q282" s="116">
        <f t="shared" ca="1" si="78"/>
        <v>22.439024390243905</v>
      </c>
      <c r="R282" s="116">
        <f t="shared" ca="1" si="79"/>
        <v>46.95652173913043</v>
      </c>
      <c r="S282" s="116">
        <f t="shared" ca="1" si="80"/>
        <v>39.130434782608695</v>
      </c>
      <c r="T282" s="116">
        <f t="shared" ca="1" si="81"/>
        <v>27.39130434782609</v>
      </c>
      <c r="U282" s="116">
        <f t="shared" ca="1" si="82"/>
        <v>27.39130434782609</v>
      </c>
      <c r="W282" s="109" t="s">
        <v>1190</v>
      </c>
      <c r="X282" s="78" t="s">
        <v>1920</v>
      </c>
      <c r="Y282" s="111">
        <v>23.076923076923077</v>
      </c>
      <c r="Z282" s="111">
        <v>7.6923076923076925</v>
      </c>
      <c r="AA282" s="118" t="s">
        <v>1486</v>
      </c>
      <c r="AB282" s="111">
        <v>7.6923076923076925</v>
      </c>
      <c r="AE282" s="112" t="s">
        <v>1191</v>
      </c>
      <c r="AF282" s="119" t="s">
        <v>1922</v>
      </c>
      <c r="AG282" s="120" t="s">
        <v>1486</v>
      </c>
      <c r="AH282" s="120" t="s">
        <v>1486</v>
      </c>
      <c r="AI282" s="120" t="s">
        <v>1486</v>
      </c>
      <c r="AJ282" s="120" t="s">
        <v>1486</v>
      </c>
    </row>
    <row r="283" spans="1:36" x14ac:dyDescent="0.25">
      <c r="A283" s="103" t="s">
        <v>1186</v>
      </c>
      <c r="B283" s="104">
        <v>26.3</v>
      </c>
      <c r="C283" s="115">
        <f>SUMIF(Ukraine!$B$5:$B$356,'Ukraine INN'!$B283,Ukraine!$Z$5:$Z$356)</f>
        <v>115</v>
      </c>
      <c r="D283" s="107">
        <f t="shared" ca="1" si="67"/>
        <v>58.536585365853654</v>
      </c>
      <c r="E283" s="107">
        <f t="shared" ca="1" si="68"/>
        <v>58.536585365853654</v>
      </c>
      <c r="F283" s="107">
        <f t="shared" ca="1" si="69"/>
        <v>14.634146341463413</v>
      </c>
      <c r="G283" s="107">
        <f t="shared" ca="1" si="70"/>
        <v>19.512195121951219</v>
      </c>
      <c r="H283" s="115">
        <f>SUMIF(Ukraine!$B$5:$B$356,'Ukraine INN'!$B283,Ukraine!$AR$5:$AR$356)</f>
        <v>90</v>
      </c>
      <c r="I283" s="107">
        <f t="shared" ca="1" si="71"/>
        <v>52.173913043478258</v>
      </c>
      <c r="J283" s="107">
        <f t="shared" ca="1" si="72"/>
        <v>43.478260869565219</v>
      </c>
      <c r="K283" s="107">
        <f t="shared" ca="1" si="73"/>
        <v>30.434782608695656</v>
      </c>
      <c r="L283" s="107">
        <f t="shared" ca="1" si="74"/>
        <v>30.434782608695656</v>
      </c>
      <c r="M283" s="107"/>
      <c r="N283" s="116">
        <f t="shared" ca="1" si="75"/>
        <v>67.317073170731703</v>
      </c>
      <c r="O283" s="116">
        <f t="shared" ca="1" si="76"/>
        <v>67.317073170731703</v>
      </c>
      <c r="P283" s="116">
        <f t="shared" ca="1" si="77"/>
        <v>16.829268292682926</v>
      </c>
      <c r="Q283" s="116">
        <f t="shared" ca="1" si="78"/>
        <v>22.439024390243905</v>
      </c>
      <c r="R283" s="116">
        <f t="shared" ca="1" si="79"/>
        <v>46.95652173913043</v>
      </c>
      <c r="S283" s="116">
        <f t="shared" ca="1" si="80"/>
        <v>39.130434782608695</v>
      </c>
      <c r="T283" s="116">
        <f t="shared" ca="1" si="81"/>
        <v>27.39130434782609</v>
      </c>
      <c r="U283" s="116">
        <f t="shared" ca="1" si="82"/>
        <v>27.39130434782609</v>
      </c>
      <c r="W283" s="109" t="s">
        <v>1190</v>
      </c>
      <c r="X283" s="78" t="s">
        <v>1921</v>
      </c>
      <c r="Y283" s="111">
        <v>23.076923076923077</v>
      </c>
      <c r="Z283" s="111">
        <v>7.6923076923076925</v>
      </c>
      <c r="AA283" s="118" t="s">
        <v>1486</v>
      </c>
      <c r="AB283" s="111">
        <v>7.6923076923076925</v>
      </c>
      <c r="AE283" s="112" t="s">
        <v>1191</v>
      </c>
      <c r="AF283" s="119" t="s">
        <v>1923</v>
      </c>
      <c r="AG283" s="120" t="s">
        <v>1486</v>
      </c>
      <c r="AH283" s="120" t="s">
        <v>1486</v>
      </c>
      <c r="AI283" s="120" t="s">
        <v>1486</v>
      </c>
      <c r="AJ283" s="120" t="s">
        <v>1486</v>
      </c>
    </row>
    <row r="284" spans="1:36" x14ac:dyDescent="0.25">
      <c r="A284" s="103" t="s">
        <v>1187</v>
      </c>
      <c r="B284" s="104">
        <v>26.4</v>
      </c>
      <c r="C284" s="115">
        <f>SUMIF(Ukraine!$B$5:$B$356,'Ukraine INN'!$B284,Ukraine!$Z$5:$Z$356)</f>
        <v>32</v>
      </c>
      <c r="D284" s="107">
        <f t="shared" ca="1" si="67"/>
        <v>28.571428571428569</v>
      </c>
      <c r="E284" s="107">
        <f t="shared" ca="1" si="68"/>
        <v>28.571428571428569</v>
      </c>
      <c r="F284" s="107">
        <f t="shared" ca="1" si="69"/>
        <v>14.285714285714285</v>
      </c>
      <c r="G284" s="107">
        <f t="shared" ca="1" si="70"/>
        <v>0</v>
      </c>
      <c r="H284" s="115">
        <f>SUMIF(Ukraine!$B$5:$B$356,'Ukraine INN'!$B284,Ukraine!$AR$5:$AR$356)</f>
        <v>22</v>
      </c>
      <c r="I284" s="107">
        <f t="shared" ca="1" si="71"/>
        <v>54.54545454545454</v>
      </c>
      <c r="J284" s="107">
        <f t="shared" ca="1" si="72"/>
        <v>54.54545454545454</v>
      </c>
      <c r="K284" s="107">
        <f t="shared" ca="1" si="73"/>
        <v>54.54545454545454</v>
      </c>
      <c r="L284" s="107">
        <f t="shared" ca="1" si="74"/>
        <v>54.54545454545454</v>
      </c>
      <c r="M284" s="107"/>
      <c r="N284" s="116">
        <f t="shared" ca="1" si="75"/>
        <v>9.1428571428571423</v>
      </c>
      <c r="O284" s="116">
        <f t="shared" ca="1" si="76"/>
        <v>9.1428571428571423</v>
      </c>
      <c r="P284" s="116">
        <f t="shared" ca="1" si="77"/>
        <v>4.5714285714285712</v>
      </c>
      <c r="Q284" s="116">
        <f t="shared" ca="1" si="78"/>
        <v>0</v>
      </c>
      <c r="R284" s="116">
        <f t="shared" ca="1" si="79"/>
        <v>12</v>
      </c>
      <c r="S284" s="116">
        <f t="shared" ca="1" si="80"/>
        <v>12</v>
      </c>
      <c r="T284" s="116">
        <f t="shared" ca="1" si="81"/>
        <v>12</v>
      </c>
      <c r="U284" s="116">
        <f t="shared" ca="1" si="82"/>
        <v>12</v>
      </c>
      <c r="W284" s="109" t="s">
        <v>1191</v>
      </c>
      <c r="X284" s="78" t="s">
        <v>1922</v>
      </c>
      <c r="Y284" s="118" t="s">
        <v>1486</v>
      </c>
      <c r="Z284" s="118" t="s">
        <v>1486</v>
      </c>
      <c r="AA284" s="118" t="s">
        <v>1486</v>
      </c>
      <c r="AB284" s="118" t="s">
        <v>1486</v>
      </c>
      <c r="AE284" s="112" t="s">
        <v>1192</v>
      </c>
      <c r="AF284" s="119" t="s">
        <v>1924</v>
      </c>
      <c r="AG284" s="120">
        <v>14.206128133704734</v>
      </c>
      <c r="AH284" s="120">
        <v>16.434540389972145</v>
      </c>
      <c r="AI284" s="120">
        <v>9.1922005571030638</v>
      </c>
      <c r="AJ284" s="120">
        <v>9.7493036211699167</v>
      </c>
    </row>
    <row r="285" spans="1:36" x14ac:dyDescent="0.25">
      <c r="A285" s="103" t="s">
        <v>1187</v>
      </c>
      <c r="B285" s="104">
        <v>26.4</v>
      </c>
      <c r="C285" s="115">
        <f>SUMIF(Ukraine!$B$5:$B$356,'Ukraine INN'!$B285,Ukraine!$Z$5:$Z$356)</f>
        <v>32</v>
      </c>
      <c r="D285" s="107">
        <f t="shared" ca="1" si="67"/>
        <v>28.571428571428569</v>
      </c>
      <c r="E285" s="107">
        <f t="shared" ca="1" si="68"/>
        <v>28.571428571428569</v>
      </c>
      <c r="F285" s="107">
        <f t="shared" ca="1" si="69"/>
        <v>14.285714285714285</v>
      </c>
      <c r="G285" s="107">
        <f t="shared" ca="1" si="70"/>
        <v>0</v>
      </c>
      <c r="H285" s="115">
        <f>SUMIF(Ukraine!$B$5:$B$356,'Ukraine INN'!$B285,Ukraine!$AR$5:$AR$356)</f>
        <v>22</v>
      </c>
      <c r="I285" s="107">
        <f t="shared" ca="1" si="71"/>
        <v>54.54545454545454</v>
      </c>
      <c r="J285" s="107">
        <f t="shared" ca="1" si="72"/>
        <v>54.54545454545454</v>
      </c>
      <c r="K285" s="107">
        <f t="shared" ca="1" si="73"/>
        <v>54.54545454545454</v>
      </c>
      <c r="L285" s="107">
        <f t="shared" ca="1" si="74"/>
        <v>54.54545454545454</v>
      </c>
      <c r="M285" s="107"/>
      <c r="N285" s="116">
        <f t="shared" ca="1" si="75"/>
        <v>9.1428571428571423</v>
      </c>
      <c r="O285" s="116">
        <f t="shared" ca="1" si="76"/>
        <v>9.1428571428571423</v>
      </c>
      <c r="P285" s="116">
        <f t="shared" ca="1" si="77"/>
        <v>4.5714285714285712</v>
      </c>
      <c r="Q285" s="116">
        <f t="shared" ca="1" si="78"/>
        <v>0</v>
      </c>
      <c r="R285" s="116">
        <f t="shared" ca="1" si="79"/>
        <v>12</v>
      </c>
      <c r="S285" s="116">
        <f t="shared" ca="1" si="80"/>
        <v>12</v>
      </c>
      <c r="T285" s="116">
        <f t="shared" ca="1" si="81"/>
        <v>12</v>
      </c>
      <c r="U285" s="116">
        <f t="shared" ca="1" si="82"/>
        <v>12</v>
      </c>
      <c r="W285" s="109" t="s">
        <v>1191</v>
      </c>
      <c r="X285" s="78" t="s">
        <v>1923</v>
      </c>
      <c r="Y285" s="118" t="s">
        <v>1486</v>
      </c>
      <c r="Z285" s="118" t="s">
        <v>1486</v>
      </c>
      <c r="AA285" s="118" t="s">
        <v>1486</v>
      </c>
      <c r="AB285" s="118" t="s">
        <v>1486</v>
      </c>
      <c r="AE285" s="112" t="s">
        <v>1193</v>
      </c>
      <c r="AF285" s="119" t="s">
        <v>1925</v>
      </c>
      <c r="AG285" s="120">
        <v>13.471502590673575</v>
      </c>
      <c r="AH285" s="120">
        <v>14.507772020725387</v>
      </c>
      <c r="AI285" s="120">
        <v>10.362694300518134</v>
      </c>
      <c r="AJ285" s="120">
        <v>7.7720207253886011</v>
      </c>
    </row>
    <row r="286" spans="1:36" x14ac:dyDescent="0.25">
      <c r="A286" s="103" t="s">
        <v>1188</v>
      </c>
      <c r="B286" s="104">
        <v>26.5</v>
      </c>
      <c r="C286" s="115">
        <f>SUMIF(Ukraine!$B$5:$B$356,'Ukraine INN'!$B286,Ukraine!$Z$5:$Z$356)</f>
        <v>311</v>
      </c>
      <c r="D286" s="107">
        <f t="shared" ca="1" si="67"/>
        <v>20.512820512820511</v>
      </c>
      <c r="E286" s="107">
        <f t="shared" ca="1" si="68"/>
        <v>11.965811965811966</v>
      </c>
      <c r="F286" s="107">
        <f t="shared" ca="1" si="69"/>
        <v>10.256410256410255</v>
      </c>
      <c r="G286" s="107">
        <f t="shared" ca="1" si="70"/>
        <v>12.820512820512819</v>
      </c>
      <c r="H286" s="115">
        <f>SUMIF(Ukraine!$B$5:$B$356,'Ukraine INN'!$B286,Ukraine!$AR$5:$AR$356)</f>
        <v>284</v>
      </c>
      <c r="I286" s="107">
        <f t="shared" ca="1" si="71"/>
        <v>21.138211382113823</v>
      </c>
      <c r="J286" s="107">
        <f t="shared" ca="1" si="72"/>
        <v>20.325203252032519</v>
      </c>
      <c r="K286" s="107">
        <f t="shared" ca="1" si="73"/>
        <v>14.634146341463413</v>
      </c>
      <c r="L286" s="107">
        <f t="shared" ca="1" si="74"/>
        <v>16.260162601626014</v>
      </c>
      <c r="M286" s="107"/>
      <c r="N286" s="116">
        <f t="shared" ca="1" si="75"/>
        <v>63.794871794871796</v>
      </c>
      <c r="O286" s="116">
        <f t="shared" ca="1" si="76"/>
        <v>37.213675213675216</v>
      </c>
      <c r="P286" s="116">
        <f t="shared" ca="1" si="77"/>
        <v>31.897435897435898</v>
      </c>
      <c r="Q286" s="116">
        <f t="shared" ca="1" si="78"/>
        <v>39.871794871794869</v>
      </c>
      <c r="R286" s="116">
        <f t="shared" ca="1" si="79"/>
        <v>60.032520325203258</v>
      </c>
      <c r="S286" s="116">
        <f t="shared" ca="1" si="80"/>
        <v>57.723577235772353</v>
      </c>
      <c r="T286" s="116">
        <f t="shared" ca="1" si="81"/>
        <v>41.560975609756092</v>
      </c>
      <c r="U286" s="116">
        <f t="shared" ca="1" si="82"/>
        <v>46.17886178861788</v>
      </c>
      <c r="W286" s="109" t="s">
        <v>1192</v>
      </c>
      <c r="X286" s="78">
        <v>27</v>
      </c>
      <c r="Y286" s="111">
        <v>19.363395225464192</v>
      </c>
      <c r="Z286" s="111">
        <v>14.323607427055704</v>
      </c>
      <c r="AA286" s="111">
        <v>4.5092838196286467</v>
      </c>
      <c r="AB286" s="111">
        <v>9.549071618037134</v>
      </c>
      <c r="AE286" s="112" t="s">
        <v>1926</v>
      </c>
      <c r="AF286" s="119" t="s">
        <v>1927</v>
      </c>
      <c r="AG286" s="114">
        <v>23.4375</v>
      </c>
      <c r="AH286" s="114">
        <v>17.1875</v>
      </c>
      <c r="AI286" s="114">
        <v>9.375</v>
      </c>
      <c r="AJ286" s="114">
        <v>7.8125</v>
      </c>
    </row>
    <row r="287" spans="1:36" x14ac:dyDescent="0.25">
      <c r="A287" s="103" t="s">
        <v>1915</v>
      </c>
      <c r="B287" s="104">
        <v>26.51</v>
      </c>
      <c r="C287" s="115">
        <f>SUMIF(Ukraine!$B$5:$B$356,'Ukraine INN'!$B287,Ukraine!$Z$5:$Z$356)</f>
        <v>0</v>
      </c>
      <c r="D287" s="107">
        <f t="shared" ca="1" si="67"/>
        <v>20.689655172413794</v>
      </c>
      <c r="E287" s="107">
        <f t="shared" ca="1" si="68"/>
        <v>12.068965517241379</v>
      </c>
      <c r="F287" s="107">
        <f t="shared" ca="1" si="69"/>
        <v>10.344827586206897</v>
      </c>
      <c r="G287" s="107">
        <f t="shared" ca="1" si="70"/>
        <v>12.068965517241379</v>
      </c>
      <c r="H287" s="115">
        <f>SUMIF(Ukraine!$B$5:$B$356,'Ukraine INN'!$B287,Ukraine!$AR$5:$AR$356)</f>
        <v>0</v>
      </c>
      <c r="I287" s="107">
        <f t="shared" ca="1" si="71"/>
        <v>21.311475409836063</v>
      </c>
      <c r="J287" s="107">
        <f t="shared" ca="1" si="72"/>
        <v>20.491803278688526</v>
      </c>
      <c r="K287" s="107">
        <f t="shared" ca="1" si="73"/>
        <v>14.754098360655737</v>
      </c>
      <c r="L287" s="107">
        <f t="shared" ca="1" si="74"/>
        <v>16.393442622950818</v>
      </c>
      <c r="M287" s="107"/>
      <c r="N287" s="116">
        <f t="shared" ca="1" si="75"/>
        <v>0</v>
      </c>
      <c r="O287" s="116">
        <f t="shared" ca="1" si="76"/>
        <v>0</v>
      </c>
      <c r="P287" s="116">
        <f t="shared" ca="1" si="77"/>
        <v>0</v>
      </c>
      <c r="Q287" s="116">
        <f t="shared" ca="1" si="78"/>
        <v>0</v>
      </c>
      <c r="R287" s="116">
        <f t="shared" ca="1" si="79"/>
        <v>0</v>
      </c>
      <c r="S287" s="116">
        <f t="shared" ca="1" si="80"/>
        <v>0</v>
      </c>
      <c r="T287" s="116">
        <f t="shared" ca="1" si="81"/>
        <v>0</v>
      </c>
      <c r="U287" s="116">
        <f t="shared" ca="1" si="82"/>
        <v>0</v>
      </c>
      <c r="W287" s="109" t="s">
        <v>1193</v>
      </c>
      <c r="X287" s="78" t="s">
        <v>1925</v>
      </c>
      <c r="Y287" s="111">
        <v>19.072164948453608</v>
      </c>
      <c r="Z287" s="111">
        <v>10.824742268041238</v>
      </c>
      <c r="AA287" s="111">
        <v>4.1237113402061851</v>
      </c>
      <c r="AB287" s="111">
        <v>9.2783505154639183</v>
      </c>
      <c r="AE287" s="112" t="s">
        <v>1928</v>
      </c>
      <c r="AF287" s="119" t="s">
        <v>1929</v>
      </c>
      <c r="AG287" s="114">
        <v>8.5271317829457356</v>
      </c>
      <c r="AH287" s="114">
        <v>13.178294573643413</v>
      </c>
      <c r="AI287" s="114">
        <v>10.852713178294573</v>
      </c>
      <c r="AJ287" s="114">
        <v>7.7519379844961236</v>
      </c>
    </row>
    <row r="288" spans="1:36" x14ac:dyDescent="0.25">
      <c r="A288" s="103" t="s">
        <v>1913</v>
      </c>
      <c r="B288" s="104">
        <v>26.52</v>
      </c>
      <c r="C288" s="115">
        <f>SUMIF(Ukraine!$B$5:$B$356,'Ukraine INN'!$B288,Ukraine!$Z$5:$Z$356)</f>
        <v>0</v>
      </c>
      <c r="D288" s="107">
        <f t="shared" ca="1" si="67"/>
        <v>0</v>
      </c>
      <c r="E288" s="107">
        <f t="shared" ca="1" si="68"/>
        <v>0</v>
      </c>
      <c r="F288" s="107">
        <f t="shared" ca="1" si="69"/>
        <v>0</v>
      </c>
      <c r="G288" s="107">
        <f t="shared" ca="1" si="70"/>
        <v>100</v>
      </c>
      <c r="H288" s="115">
        <f>SUMIF(Ukraine!$B$5:$B$356,'Ukraine INN'!$B288,Ukraine!$AR$5:$AR$356)</f>
        <v>0</v>
      </c>
      <c r="I288" s="107">
        <f t="shared" ca="1" si="71"/>
        <v>0</v>
      </c>
      <c r="J288" s="107">
        <f t="shared" ca="1" si="72"/>
        <v>0</v>
      </c>
      <c r="K288" s="107">
        <f t="shared" ca="1" si="73"/>
        <v>0</v>
      </c>
      <c r="L288" s="107">
        <f t="shared" ca="1" si="74"/>
        <v>0</v>
      </c>
      <c r="M288" s="107"/>
      <c r="N288" s="116">
        <f t="shared" ca="1" si="75"/>
        <v>0</v>
      </c>
      <c r="O288" s="116">
        <f t="shared" ca="1" si="76"/>
        <v>0</v>
      </c>
      <c r="P288" s="116">
        <f t="shared" ca="1" si="77"/>
        <v>0</v>
      </c>
      <c r="Q288" s="116">
        <f t="shared" ca="1" si="78"/>
        <v>0</v>
      </c>
      <c r="R288" s="116">
        <f t="shared" ca="1" si="79"/>
        <v>0</v>
      </c>
      <c r="S288" s="116">
        <f t="shared" ca="1" si="80"/>
        <v>0</v>
      </c>
      <c r="T288" s="116">
        <f t="shared" ca="1" si="81"/>
        <v>0</v>
      </c>
      <c r="U288" s="116">
        <f t="shared" ca="1" si="82"/>
        <v>0</v>
      </c>
      <c r="W288" s="109" t="s">
        <v>1926</v>
      </c>
      <c r="X288" s="78" t="s">
        <v>1927</v>
      </c>
      <c r="Y288" s="111">
        <v>32.786885245901637</v>
      </c>
      <c r="Z288" s="111">
        <v>14.754098360655737</v>
      </c>
      <c r="AA288" s="111">
        <v>4.918032786885246</v>
      </c>
      <c r="AB288" s="111">
        <v>8.1967213114754092</v>
      </c>
      <c r="AE288" s="112" t="s">
        <v>1194</v>
      </c>
      <c r="AF288" s="119" t="s">
        <v>1930</v>
      </c>
      <c r="AG288" s="114">
        <v>10</v>
      </c>
      <c r="AH288" s="114">
        <v>10</v>
      </c>
      <c r="AI288" s="114">
        <v>10</v>
      </c>
      <c r="AJ288" s="114">
        <v>10</v>
      </c>
    </row>
    <row r="289" spans="1:36" x14ac:dyDescent="0.25">
      <c r="A289" s="103" t="s">
        <v>1189</v>
      </c>
      <c r="B289" s="104">
        <v>26.6</v>
      </c>
      <c r="C289" s="115">
        <f>SUMIF(Ukraine!$B$5:$B$356,'Ukraine INN'!$B289,Ukraine!$Z$5:$Z$356)</f>
        <v>70</v>
      </c>
      <c r="D289" s="107">
        <f t="shared" ca="1" si="67"/>
        <v>0</v>
      </c>
      <c r="E289" s="107">
        <f t="shared" ca="1" si="68"/>
        <v>44.444444444444443</v>
      </c>
      <c r="F289" s="107">
        <f t="shared" ca="1" si="69"/>
        <v>33.333333333333329</v>
      </c>
      <c r="G289" s="107">
        <f t="shared" ca="1" si="70"/>
        <v>22.222222222222221</v>
      </c>
      <c r="H289" s="115">
        <f>SUMIF(Ukraine!$B$5:$B$356,'Ukraine INN'!$B289,Ukraine!$AR$5:$AR$356)</f>
        <v>44</v>
      </c>
      <c r="I289" s="107">
        <f t="shared" ca="1" si="71"/>
        <v>33.333333333333329</v>
      </c>
      <c r="J289" s="107">
        <f t="shared" ca="1" si="72"/>
        <v>44.444444444444443</v>
      </c>
      <c r="K289" s="107">
        <f t="shared" ca="1" si="73"/>
        <v>33.333333333333329</v>
      </c>
      <c r="L289" s="107">
        <f t="shared" ca="1" si="74"/>
        <v>22.222222222222221</v>
      </c>
      <c r="M289" s="107"/>
      <c r="N289" s="116">
        <f t="shared" ca="1" si="75"/>
        <v>0</v>
      </c>
      <c r="O289" s="116">
        <f t="shared" ca="1" si="76"/>
        <v>31.111111111111111</v>
      </c>
      <c r="P289" s="116">
        <f t="shared" ca="1" si="77"/>
        <v>23.333333333333329</v>
      </c>
      <c r="Q289" s="116">
        <f t="shared" ca="1" si="78"/>
        <v>15.555555555555555</v>
      </c>
      <c r="R289" s="116">
        <f t="shared" ca="1" si="79"/>
        <v>14.666666666666664</v>
      </c>
      <c r="S289" s="116">
        <f t="shared" ca="1" si="80"/>
        <v>19.555555555555554</v>
      </c>
      <c r="T289" s="116">
        <f t="shared" ca="1" si="81"/>
        <v>14.666666666666664</v>
      </c>
      <c r="U289" s="116">
        <f t="shared" ca="1" si="82"/>
        <v>9.7777777777777768</v>
      </c>
      <c r="W289" s="109" t="s">
        <v>1928</v>
      </c>
      <c r="X289" s="78" t="s">
        <v>1929</v>
      </c>
      <c r="Y289" s="111">
        <v>12.781954887218044</v>
      </c>
      <c r="Z289" s="111">
        <v>9.0225563909774422</v>
      </c>
      <c r="AA289" s="111">
        <v>3.7593984962406015</v>
      </c>
      <c r="AB289" s="111">
        <v>9.7744360902255636</v>
      </c>
      <c r="AE289" s="112" t="s">
        <v>1194</v>
      </c>
      <c r="AF289" s="119" t="s">
        <v>1931</v>
      </c>
      <c r="AG289" s="114">
        <v>10</v>
      </c>
      <c r="AH289" s="114">
        <v>10</v>
      </c>
      <c r="AI289" s="114">
        <v>10</v>
      </c>
      <c r="AJ289" s="114">
        <v>10</v>
      </c>
    </row>
    <row r="290" spans="1:36" x14ac:dyDescent="0.25">
      <c r="A290" s="103" t="s">
        <v>1189</v>
      </c>
      <c r="B290" s="104">
        <v>26.6</v>
      </c>
      <c r="C290" s="115">
        <f>SUMIF(Ukraine!$B$5:$B$356,'Ukraine INN'!$B290,Ukraine!$Z$5:$Z$356)</f>
        <v>70</v>
      </c>
      <c r="D290" s="107">
        <f t="shared" ca="1" si="67"/>
        <v>0</v>
      </c>
      <c r="E290" s="107">
        <f t="shared" ca="1" si="68"/>
        <v>44.444444444444443</v>
      </c>
      <c r="F290" s="107">
        <f t="shared" ca="1" si="69"/>
        <v>33.333333333333329</v>
      </c>
      <c r="G290" s="107">
        <f t="shared" ca="1" si="70"/>
        <v>22.222222222222221</v>
      </c>
      <c r="H290" s="115">
        <f>SUMIF(Ukraine!$B$5:$B$356,'Ukraine INN'!$B290,Ukraine!$AR$5:$AR$356)</f>
        <v>44</v>
      </c>
      <c r="I290" s="107">
        <f t="shared" ca="1" si="71"/>
        <v>33.333333333333329</v>
      </c>
      <c r="J290" s="107">
        <f t="shared" ca="1" si="72"/>
        <v>44.444444444444443</v>
      </c>
      <c r="K290" s="107">
        <f t="shared" ca="1" si="73"/>
        <v>33.333333333333329</v>
      </c>
      <c r="L290" s="107">
        <f t="shared" ca="1" si="74"/>
        <v>22.222222222222221</v>
      </c>
      <c r="M290" s="107"/>
      <c r="N290" s="116">
        <f t="shared" ca="1" si="75"/>
        <v>0</v>
      </c>
      <c r="O290" s="116">
        <f t="shared" ca="1" si="76"/>
        <v>31.111111111111111</v>
      </c>
      <c r="P290" s="116">
        <f t="shared" ca="1" si="77"/>
        <v>23.333333333333329</v>
      </c>
      <c r="Q290" s="116">
        <f t="shared" ca="1" si="78"/>
        <v>15.555555555555555</v>
      </c>
      <c r="R290" s="116">
        <f t="shared" ca="1" si="79"/>
        <v>14.666666666666664</v>
      </c>
      <c r="S290" s="116">
        <f t="shared" ca="1" si="80"/>
        <v>19.555555555555554</v>
      </c>
      <c r="T290" s="116">
        <f t="shared" ca="1" si="81"/>
        <v>14.666666666666664</v>
      </c>
      <c r="U290" s="116">
        <f t="shared" ca="1" si="82"/>
        <v>9.7777777777777768</v>
      </c>
      <c r="W290" s="109" t="s">
        <v>1194</v>
      </c>
      <c r="X290" s="78" t="s">
        <v>1930</v>
      </c>
      <c r="Y290" s="111">
        <v>7.6923076923076925</v>
      </c>
      <c r="Z290" s="111">
        <v>7.6923076923076925</v>
      </c>
      <c r="AA290" s="118" t="s">
        <v>1486</v>
      </c>
      <c r="AB290" s="111">
        <v>7.6923076923076925</v>
      </c>
      <c r="AE290" s="112" t="s">
        <v>1195</v>
      </c>
      <c r="AF290" s="119" t="s">
        <v>1932</v>
      </c>
      <c r="AG290" s="114">
        <v>12.727272727272727</v>
      </c>
      <c r="AH290" s="114">
        <v>20</v>
      </c>
      <c r="AI290" s="120">
        <v>7.2727272727272725</v>
      </c>
      <c r="AJ290" s="114">
        <v>9.0909090909090917</v>
      </c>
    </row>
    <row r="291" spans="1:36" x14ac:dyDescent="0.25">
      <c r="A291" s="103" t="s">
        <v>1190</v>
      </c>
      <c r="B291" s="104">
        <v>26.7</v>
      </c>
      <c r="C291" s="115">
        <f>SUMIF(Ukraine!$B$5:$B$356,'Ukraine INN'!$B291,Ukraine!$Z$5:$Z$356)</f>
        <v>36</v>
      </c>
      <c r="D291" s="107">
        <f t="shared" ca="1" si="67"/>
        <v>46.153846153846153</v>
      </c>
      <c r="E291" s="107">
        <f t="shared" ca="1" si="68"/>
        <v>15.384615384615385</v>
      </c>
      <c r="F291" s="107">
        <f t="shared" ca="1" si="69"/>
        <v>0</v>
      </c>
      <c r="G291" s="107">
        <f t="shared" ca="1" si="70"/>
        <v>15.384615384615385</v>
      </c>
      <c r="H291" s="115">
        <f>SUMIF(Ukraine!$B$5:$B$356,'Ukraine INN'!$B291,Ukraine!$AR$5:$AR$356)</f>
        <v>30</v>
      </c>
      <c r="I291" s="107">
        <f t="shared" ca="1" si="71"/>
        <v>90.909090909090907</v>
      </c>
      <c r="J291" s="107">
        <f t="shared" ca="1" si="72"/>
        <v>54.54545454545454</v>
      </c>
      <c r="K291" s="107">
        <f t="shared" ca="1" si="73"/>
        <v>18.181818181818183</v>
      </c>
      <c r="L291" s="107">
        <f t="shared" ca="1" si="74"/>
        <v>18.181818181818183</v>
      </c>
      <c r="M291" s="107"/>
      <c r="N291" s="116">
        <f t="shared" ca="1" si="75"/>
        <v>16.615384615384613</v>
      </c>
      <c r="O291" s="116">
        <f t="shared" ca="1" si="76"/>
        <v>5.5384615384615383</v>
      </c>
      <c r="P291" s="116">
        <f t="shared" ca="1" si="77"/>
        <v>0</v>
      </c>
      <c r="Q291" s="116">
        <f t="shared" ca="1" si="78"/>
        <v>5.5384615384615383</v>
      </c>
      <c r="R291" s="116">
        <f t="shared" ca="1" si="79"/>
        <v>27.272727272727273</v>
      </c>
      <c r="S291" s="116">
        <f t="shared" ca="1" si="80"/>
        <v>16.363636363636363</v>
      </c>
      <c r="T291" s="116">
        <f t="shared" ca="1" si="81"/>
        <v>5.454545454545455</v>
      </c>
      <c r="U291" s="116">
        <f t="shared" ca="1" si="82"/>
        <v>5.454545454545455</v>
      </c>
      <c r="W291" s="109" t="s">
        <v>1194</v>
      </c>
      <c r="X291" s="78" t="s">
        <v>1931</v>
      </c>
      <c r="Y291" s="111">
        <v>7.6923076923076925</v>
      </c>
      <c r="Z291" s="111">
        <v>7.6923076923076925</v>
      </c>
      <c r="AA291" s="118" t="s">
        <v>1486</v>
      </c>
      <c r="AB291" s="111">
        <v>7.6923076923076925</v>
      </c>
      <c r="AE291" s="112" t="s">
        <v>1933</v>
      </c>
      <c r="AF291" s="119" t="s">
        <v>1934</v>
      </c>
      <c r="AG291" s="120" t="s">
        <v>1486</v>
      </c>
      <c r="AH291" s="114">
        <v>50</v>
      </c>
      <c r="AI291" s="120" t="s">
        <v>1486</v>
      </c>
      <c r="AJ291" s="120" t="s">
        <v>1486</v>
      </c>
    </row>
    <row r="292" spans="1:36" x14ac:dyDescent="0.25">
      <c r="A292" s="103" t="s">
        <v>1190</v>
      </c>
      <c r="B292" s="104">
        <v>26.7</v>
      </c>
      <c r="C292" s="115">
        <f>SUMIF(Ukraine!$B$5:$B$356,'Ukraine INN'!$B292,Ukraine!$Z$5:$Z$356)</f>
        <v>36</v>
      </c>
      <c r="D292" s="107">
        <f t="shared" ca="1" si="67"/>
        <v>46.153846153846153</v>
      </c>
      <c r="E292" s="107">
        <f t="shared" ca="1" si="68"/>
        <v>15.384615384615385</v>
      </c>
      <c r="F292" s="107">
        <f t="shared" ca="1" si="69"/>
        <v>0</v>
      </c>
      <c r="G292" s="107">
        <f t="shared" ca="1" si="70"/>
        <v>15.384615384615385</v>
      </c>
      <c r="H292" s="115">
        <f>SUMIF(Ukraine!$B$5:$B$356,'Ukraine INN'!$B292,Ukraine!$AR$5:$AR$356)</f>
        <v>30</v>
      </c>
      <c r="I292" s="107">
        <f t="shared" ca="1" si="71"/>
        <v>90.909090909090907</v>
      </c>
      <c r="J292" s="107">
        <f t="shared" ca="1" si="72"/>
        <v>54.54545454545454</v>
      </c>
      <c r="K292" s="107">
        <f t="shared" ca="1" si="73"/>
        <v>18.181818181818183</v>
      </c>
      <c r="L292" s="107">
        <f t="shared" ca="1" si="74"/>
        <v>18.181818181818183</v>
      </c>
      <c r="M292" s="107"/>
      <c r="N292" s="116">
        <f t="shared" ca="1" si="75"/>
        <v>16.615384615384613</v>
      </c>
      <c r="O292" s="116">
        <f t="shared" ca="1" si="76"/>
        <v>5.5384615384615383</v>
      </c>
      <c r="P292" s="116">
        <f t="shared" ca="1" si="77"/>
        <v>0</v>
      </c>
      <c r="Q292" s="116">
        <f t="shared" ca="1" si="78"/>
        <v>5.5384615384615383</v>
      </c>
      <c r="R292" s="116">
        <f t="shared" ca="1" si="79"/>
        <v>27.272727272727273</v>
      </c>
      <c r="S292" s="116">
        <f t="shared" ca="1" si="80"/>
        <v>16.363636363636363</v>
      </c>
      <c r="T292" s="116">
        <f t="shared" ca="1" si="81"/>
        <v>5.454545454545455</v>
      </c>
      <c r="U292" s="116">
        <f t="shared" ca="1" si="82"/>
        <v>5.454545454545455</v>
      </c>
      <c r="W292" s="109" t="s">
        <v>1195</v>
      </c>
      <c r="X292" s="78" t="s">
        <v>1932</v>
      </c>
      <c r="Y292" s="111">
        <v>24.193548387096776</v>
      </c>
      <c r="Z292" s="111">
        <v>19.35483870967742</v>
      </c>
      <c r="AA292" s="111">
        <v>4.838709677419355</v>
      </c>
      <c r="AB292" s="111">
        <v>12.903225806451612</v>
      </c>
      <c r="AE292" s="112" t="s">
        <v>1935</v>
      </c>
      <c r="AF292" s="119" t="s">
        <v>1936</v>
      </c>
      <c r="AG292" s="114">
        <v>13.888888888888889</v>
      </c>
      <c r="AH292" s="114">
        <v>22.222222222222221</v>
      </c>
      <c r="AI292" s="114">
        <v>11.111111111111111</v>
      </c>
      <c r="AJ292" s="114">
        <v>13.888888888888889</v>
      </c>
    </row>
    <row r="293" spans="1:36" x14ac:dyDescent="0.25">
      <c r="A293" s="103" t="s">
        <v>1191</v>
      </c>
      <c r="B293" s="104">
        <v>26.8</v>
      </c>
      <c r="C293" s="115">
        <f>SUMIF(Ukraine!$B$5:$B$356,'Ukraine INN'!$B293,Ukraine!$Z$5:$Z$356)</f>
        <v>8</v>
      </c>
      <c r="D293" s="107">
        <f t="shared" ca="1" si="67"/>
        <v>0</v>
      </c>
      <c r="E293" s="107">
        <f t="shared" ca="1" si="68"/>
        <v>0</v>
      </c>
      <c r="F293" s="107">
        <f t="shared" ca="1" si="69"/>
        <v>0</v>
      </c>
      <c r="G293" s="107">
        <f t="shared" ca="1" si="70"/>
        <v>0</v>
      </c>
      <c r="H293" s="115">
        <f>SUMIF(Ukraine!$B$5:$B$356,'Ukraine INN'!$B293,Ukraine!$AR$5:$AR$356)</f>
        <v>7</v>
      </c>
      <c r="I293" s="107">
        <f t="shared" ca="1" si="71"/>
        <v>0</v>
      </c>
      <c r="J293" s="107">
        <f t="shared" ca="1" si="72"/>
        <v>0</v>
      </c>
      <c r="K293" s="107">
        <f t="shared" ca="1" si="73"/>
        <v>0</v>
      </c>
      <c r="L293" s="107">
        <f t="shared" ca="1" si="74"/>
        <v>0</v>
      </c>
      <c r="M293" s="107"/>
      <c r="N293" s="116">
        <f t="shared" ca="1" si="75"/>
        <v>0</v>
      </c>
      <c r="O293" s="116">
        <f t="shared" ca="1" si="76"/>
        <v>0</v>
      </c>
      <c r="P293" s="116">
        <f t="shared" ca="1" si="77"/>
        <v>0</v>
      </c>
      <c r="Q293" s="116">
        <f t="shared" ca="1" si="78"/>
        <v>0</v>
      </c>
      <c r="R293" s="116">
        <f t="shared" ca="1" si="79"/>
        <v>0</v>
      </c>
      <c r="S293" s="116">
        <f t="shared" ca="1" si="80"/>
        <v>0</v>
      </c>
      <c r="T293" s="116">
        <f t="shared" ca="1" si="81"/>
        <v>0</v>
      </c>
      <c r="U293" s="116">
        <f t="shared" ca="1" si="82"/>
        <v>0</v>
      </c>
      <c r="W293" s="109" t="s">
        <v>1933</v>
      </c>
      <c r="X293" s="78" t="s">
        <v>1934</v>
      </c>
      <c r="Y293" s="111">
        <v>100</v>
      </c>
      <c r="Z293" s="111">
        <v>100</v>
      </c>
      <c r="AA293" s="118" t="s">
        <v>1486</v>
      </c>
      <c r="AB293" s="111">
        <v>100</v>
      </c>
      <c r="AE293" s="112" t="s">
        <v>1937</v>
      </c>
      <c r="AF293" s="119" t="s">
        <v>1938</v>
      </c>
      <c r="AG293" s="114">
        <v>11.76470588235294</v>
      </c>
      <c r="AH293" s="114">
        <v>11.76470588235294</v>
      </c>
      <c r="AI293" s="120">
        <v>0</v>
      </c>
      <c r="AJ293" s="114">
        <v>0</v>
      </c>
    </row>
    <row r="294" spans="1:36" x14ac:dyDescent="0.25">
      <c r="A294" s="103" t="s">
        <v>1191</v>
      </c>
      <c r="B294" s="104">
        <v>26.8</v>
      </c>
      <c r="C294" s="115">
        <f>SUMIF(Ukraine!$B$5:$B$356,'Ukraine INN'!$B294,Ukraine!$Z$5:$Z$356)</f>
        <v>8</v>
      </c>
      <c r="D294" s="107">
        <f t="shared" ca="1" si="67"/>
        <v>0</v>
      </c>
      <c r="E294" s="107">
        <f t="shared" ca="1" si="68"/>
        <v>0</v>
      </c>
      <c r="F294" s="107">
        <f t="shared" ca="1" si="69"/>
        <v>0</v>
      </c>
      <c r="G294" s="107">
        <f t="shared" ca="1" si="70"/>
        <v>0</v>
      </c>
      <c r="H294" s="115">
        <f>SUMIF(Ukraine!$B$5:$B$356,'Ukraine INN'!$B294,Ukraine!$AR$5:$AR$356)</f>
        <v>7</v>
      </c>
      <c r="I294" s="107">
        <f t="shared" ca="1" si="71"/>
        <v>0</v>
      </c>
      <c r="J294" s="107">
        <f t="shared" ca="1" si="72"/>
        <v>0</v>
      </c>
      <c r="K294" s="107">
        <f t="shared" ca="1" si="73"/>
        <v>0</v>
      </c>
      <c r="L294" s="107">
        <f t="shared" ca="1" si="74"/>
        <v>0</v>
      </c>
      <c r="M294" s="107"/>
      <c r="N294" s="116">
        <f t="shared" ca="1" si="75"/>
        <v>0</v>
      </c>
      <c r="O294" s="116">
        <f t="shared" ca="1" si="76"/>
        <v>0</v>
      </c>
      <c r="P294" s="116">
        <f t="shared" ca="1" si="77"/>
        <v>0</v>
      </c>
      <c r="Q294" s="116">
        <f t="shared" ca="1" si="78"/>
        <v>0</v>
      </c>
      <c r="R294" s="116">
        <f t="shared" ca="1" si="79"/>
        <v>0</v>
      </c>
      <c r="S294" s="116">
        <f t="shared" ca="1" si="80"/>
        <v>0</v>
      </c>
      <c r="T294" s="116">
        <f t="shared" ca="1" si="81"/>
        <v>0</v>
      </c>
      <c r="U294" s="116">
        <f t="shared" ca="1" si="82"/>
        <v>0</v>
      </c>
      <c r="W294" s="109" t="s">
        <v>1935</v>
      </c>
      <c r="X294" s="78" t="s">
        <v>1936</v>
      </c>
      <c r="Y294" s="111">
        <v>27.500000000000004</v>
      </c>
      <c r="Z294" s="111">
        <v>20</v>
      </c>
      <c r="AA294" s="111">
        <v>5</v>
      </c>
      <c r="AB294" s="111">
        <v>12.5</v>
      </c>
      <c r="AE294" s="112" t="s">
        <v>1196</v>
      </c>
      <c r="AF294" s="119" t="s">
        <v>1939</v>
      </c>
      <c r="AG294" s="114">
        <v>18.518518518518519</v>
      </c>
      <c r="AH294" s="114">
        <v>14.814814814814813</v>
      </c>
      <c r="AI294" s="114">
        <v>14.814814814814813</v>
      </c>
      <c r="AJ294" s="114">
        <v>7.4074074074074066</v>
      </c>
    </row>
    <row r="295" spans="1:36" x14ac:dyDescent="0.25">
      <c r="A295" s="103" t="s">
        <v>1192</v>
      </c>
      <c r="B295" s="104">
        <v>27</v>
      </c>
      <c r="C295" s="115">
        <f>SUMIF(Ukraine!$B$5:$B$356,'Ukraine INN'!$B295,Ukraine!$Z$5:$Z$356)</f>
        <v>907</v>
      </c>
      <c r="D295" s="107">
        <f t="shared" ca="1" si="67"/>
        <v>19.363395225464192</v>
      </c>
      <c r="E295" s="107">
        <f t="shared" ca="1" si="68"/>
        <v>14.323607427055704</v>
      </c>
      <c r="F295" s="107">
        <f t="shared" ca="1" si="69"/>
        <v>4.5092838196286467</v>
      </c>
      <c r="G295" s="107">
        <f t="shared" ca="1" si="70"/>
        <v>9.549071618037134</v>
      </c>
      <c r="H295" s="115">
        <f>SUMIF(Ukraine!$B$5:$B$356,'Ukraine INN'!$B295,Ukraine!$AR$5:$AR$356)</f>
        <v>908</v>
      </c>
      <c r="I295" s="107">
        <f t="shared" ca="1" si="71"/>
        <v>14.206128133704734</v>
      </c>
      <c r="J295" s="107">
        <f t="shared" ca="1" si="72"/>
        <v>16.434540389972145</v>
      </c>
      <c r="K295" s="107">
        <f t="shared" ca="1" si="73"/>
        <v>9.1922005571030638</v>
      </c>
      <c r="L295" s="107">
        <f t="shared" ca="1" si="74"/>
        <v>9.7493036211699167</v>
      </c>
      <c r="M295" s="107"/>
      <c r="N295" s="116">
        <f t="shared" ca="1" si="75"/>
        <v>175.62599469496021</v>
      </c>
      <c r="O295" s="116">
        <f t="shared" ca="1" si="76"/>
        <v>129.91511936339523</v>
      </c>
      <c r="P295" s="116">
        <f t="shared" ca="1" si="77"/>
        <v>40.899204244031829</v>
      </c>
      <c r="Q295" s="116">
        <f t="shared" ca="1" si="78"/>
        <v>86.610079575596814</v>
      </c>
      <c r="R295" s="116">
        <f t="shared" ca="1" si="79"/>
        <v>128.99164345403898</v>
      </c>
      <c r="S295" s="116">
        <f t="shared" ca="1" si="80"/>
        <v>149.22562674094709</v>
      </c>
      <c r="T295" s="116">
        <f t="shared" ca="1" si="81"/>
        <v>83.465181058495816</v>
      </c>
      <c r="U295" s="116">
        <f t="shared" ca="1" si="82"/>
        <v>88.523676880222837</v>
      </c>
      <c r="W295" s="109" t="s">
        <v>1937</v>
      </c>
      <c r="X295" s="78" t="s">
        <v>1938</v>
      </c>
      <c r="Y295" s="111">
        <v>14.285714285714285</v>
      </c>
      <c r="Z295" s="111">
        <v>14.285714285714285</v>
      </c>
      <c r="AA295" s="111">
        <v>4.7619047619047619</v>
      </c>
      <c r="AB295" s="111">
        <v>9.5238095238095237</v>
      </c>
      <c r="AE295" s="112" t="s">
        <v>1196</v>
      </c>
      <c r="AF295" s="119" t="s">
        <v>1940</v>
      </c>
      <c r="AG295" s="114">
        <v>18.518518518518519</v>
      </c>
      <c r="AH295" s="114">
        <v>14.814814814814813</v>
      </c>
      <c r="AI295" s="114">
        <v>14.814814814814813</v>
      </c>
      <c r="AJ295" s="114">
        <v>7.4074074074074066</v>
      </c>
    </row>
    <row r="296" spans="1:36" x14ac:dyDescent="0.25">
      <c r="A296" s="103" t="s">
        <v>1193</v>
      </c>
      <c r="B296" s="104">
        <v>27.1</v>
      </c>
      <c r="C296" s="115">
        <f>SUMIF(Ukraine!$B$5:$B$356,'Ukraine INN'!$B296,Ukraine!$Z$5:$Z$356)</f>
        <v>412</v>
      </c>
      <c r="D296" s="107">
        <f t="shared" ca="1" si="67"/>
        <v>19.072164948453608</v>
      </c>
      <c r="E296" s="107">
        <f t="shared" ca="1" si="68"/>
        <v>10.824742268041238</v>
      </c>
      <c r="F296" s="107">
        <f t="shared" ca="1" si="69"/>
        <v>4.1237113402061851</v>
      </c>
      <c r="G296" s="107">
        <f t="shared" ca="1" si="70"/>
        <v>9.2783505154639183</v>
      </c>
      <c r="H296" s="115">
        <f>SUMIF(Ukraine!$B$5:$B$356,'Ukraine INN'!$B296,Ukraine!$AR$5:$AR$356)</f>
        <v>425</v>
      </c>
      <c r="I296" s="107">
        <f t="shared" ca="1" si="71"/>
        <v>13.471502590673575</v>
      </c>
      <c r="J296" s="107">
        <f t="shared" ca="1" si="72"/>
        <v>14.507772020725387</v>
      </c>
      <c r="K296" s="107">
        <f t="shared" ca="1" si="73"/>
        <v>10.362694300518134</v>
      </c>
      <c r="L296" s="107">
        <f t="shared" ca="1" si="74"/>
        <v>7.7720207253886011</v>
      </c>
      <c r="M296" s="107"/>
      <c r="N296" s="116">
        <f t="shared" ca="1" si="75"/>
        <v>78.577319587628864</v>
      </c>
      <c r="O296" s="116">
        <f t="shared" ca="1" si="76"/>
        <v>44.597938144329902</v>
      </c>
      <c r="P296" s="116">
        <f t="shared" ca="1" si="77"/>
        <v>16.989690721649481</v>
      </c>
      <c r="Q296" s="116">
        <f t="shared" ca="1" si="78"/>
        <v>38.226804123711339</v>
      </c>
      <c r="R296" s="116">
        <f t="shared" ca="1" si="79"/>
        <v>57.253886010362699</v>
      </c>
      <c r="S296" s="116">
        <f t="shared" ca="1" si="80"/>
        <v>61.658031088082893</v>
      </c>
      <c r="T296" s="116">
        <f t="shared" ca="1" si="81"/>
        <v>44.041450777202073</v>
      </c>
      <c r="U296" s="116">
        <f t="shared" ca="1" si="82"/>
        <v>33.031088082901555</v>
      </c>
      <c r="W296" s="109" t="s">
        <v>1196</v>
      </c>
      <c r="X296" s="78" t="s">
        <v>1939</v>
      </c>
      <c r="Y296" s="111">
        <v>26.47058823529412</v>
      </c>
      <c r="Z296" s="111">
        <v>17.647058823529413</v>
      </c>
      <c r="AA296" s="111">
        <v>5.8823529411764701</v>
      </c>
      <c r="AB296" s="111">
        <v>11.76470588235294</v>
      </c>
      <c r="AE296" s="112" t="s">
        <v>1197</v>
      </c>
      <c r="AF296" s="119" t="s">
        <v>1941</v>
      </c>
      <c r="AG296" s="114">
        <v>15.625</v>
      </c>
      <c r="AH296" s="114">
        <v>15.625</v>
      </c>
      <c r="AI296" s="114">
        <v>3.125</v>
      </c>
      <c r="AJ296" s="114">
        <v>21.875</v>
      </c>
    </row>
    <row r="297" spans="1:36" x14ac:dyDescent="0.25">
      <c r="A297" s="103" t="s">
        <v>1926</v>
      </c>
      <c r="B297" s="104">
        <v>27.11</v>
      </c>
      <c r="C297" s="115">
        <f>SUMIF(Ukraine!$B$5:$B$356,'Ukraine INN'!$B297,Ukraine!$Z$5:$Z$356)</f>
        <v>0</v>
      </c>
      <c r="D297" s="107">
        <f t="shared" ca="1" si="67"/>
        <v>32.786885245901637</v>
      </c>
      <c r="E297" s="107">
        <f t="shared" ca="1" si="68"/>
        <v>14.754098360655737</v>
      </c>
      <c r="F297" s="107">
        <f t="shared" ca="1" si="69"/>
        <v>4.918032786885246</v>
      </c>
      <c r="G297" s="107">
        <f t="shared" ca="1" si="70"/>
        <v>8.1967213114754092</v>
      </c>
      <c r="H297" s="115">
        <f>SUMIF(Ukraine!$B$5:$B$356,'Ukraine INN'!$B297,Ukraine!$AR$5:$AR$356)</f>
        <v>0</v>
      </c>
      <c r="I297" s="107">
        <f t="shared" ca="1" si="71"/>
        <v>23.4375</v>
      </c>
      <c r="J297" s="107">
        <f t="shared" ca="1" si="72"/>
        <v>17.1875</v>
      </c>
      <c r="K297" s="107">
        <f t="shared" ca="1" si="73"/>
        <v>9.375</v>
      </c>
      <c r="L297" s="107">
        <f t="shared" ca="1" si="74"/>
        <v>7.8125</v>
      </c>
      <c r="M297" s="107"/>
      <c r="N297" s="116">
        <f t="shared" ca="1" si="75"/>
        <v>0</v>
      </c>
      <c r="O297" s="116">
        <f t="shared" ca="1" si="76"/>
        <v>0</v>
      </c>
      <c r="P297" s="116">
        <f t="shared" ca="1" si="77"/>
        <v>0</v>
      </c>
      <c r="Q297" s="116">
        <f t="shared" ca="1" si="78"/>
        <v>0</v>
      </c>
      <c r="R297" s="116">
        <f t="shared" ca="1" si="79"/>
        <v>0</v>
      </c>
      <c r="S297" s="116">
        <f t="shared" ca="1" si="80"/>
        <v>0</v>
      </c>
      <c r="T297" s="116">
        <f t="shared" ca="1" si="81"/>
        <v>0</v>
      </c>
      <c r="U297" s="116">
        <f t="shared" ca="1" si="82"/>
        <v>0</v>
      </c>
      <c r="W297" s="109" t="s">
        <v>1196</v>
      </c>
      <c r="X297" s="78" t="s">
        <v>1940</v>
      </c>
      <c r="Y297" s="111">
        <v>26.47058823529412</v>
      </c>
      <c r="Z297" s="111">
        <v>17.647058823529413</v>
      </c>
      <c r="AA297" s="111">
        <v>5.8823529411764701</v>
      </c>
      <c r="AB297" s="111">
        <v>11.76470588235294</v>
      </c>
      <c r="AE297" s="112" t="s">
        <v>1942</v>
      </c>
      <c r="AF297" s="119" t="s">
        <v>1943</v>
      </c>
      <c r="AG297" s="114">
        <v>8.695652173913043</v>
      </c>
      <c r="AH297" s="114">
        <v>13.043478260869565</v>
      </c>
      <c r="AI297" s="114">
        <v>4.3478260869565215</v>
      </c>
      <c r="AJ297" s="114">
        <v>17.391304347826086</v>
      </c>
    </row>
    <row r="298" spans="1:36" x14ac:dyDescent="0.25">
      <c r="A298" s="103" t="s">
        <v>1928</v>
      </c>
      <c r="B298" s="104">
        <v>27.12</v>
      </c>
      <c r="C298" s="115">
        <f>SUMIF(Ukraine!$B$5:$B$356,'Ukraine INN'!$B298,Ukraine!$Z$5:$Z$356)</f>
        <v>0</v>
      </c>
      <c r="D298" s="107">
        <f t="shared" ca="1" si="67"/>
        <v>12.781954887218044</v>
      </c>
      <c r="E298" s="107">
        <f t="shared" ca="1" si="68"/>
        <v>9.0225563909774422</v>
      </c>
      <c r="F298" s="107">
        <f t="shared" ca="1" si="69"/>
        <v>3.7593984962406015</v>
      </c>
      <c r="G298" s="107">
        <f t="shared" ca="1" si="70"/>
        <v>9.7744360902255636</v>
      </c>
      <c r="H298" s="115">
        <f>SUMIF(Ukraine!$B$5:$B$356,'Ukraine INN'!$B298,Ukraine!$AR$5:$AR$356)</f>
        <v>0</v>
      </c>
      <c r="I298" s="107">
        <f t="shared" ca="1" si="71"/>
        <v>8.5271317829457356</v>
      </c>
      <c r="J298" s="107">
        <f t="shared" ca="1" si="72"/>
        <v>13.178294573643413</v>
      </c>
      <c r="K298" s="107">
        <f t="shared" ca="1" si="73"/>
        <v>10.852713178294573</v>
      </c>
      <c r="L298" s="107">
        <f t="shared" ca="1" si="74"/>
        <v>7.7519379844961236</v>
      </c>
      <c r="M298" s="107"/>
      <c r="N298" s="116">
        <f t="shared" ca="1" si="75"/>
        <v>0</v>
      </c>
      <c r="O298" s="116">
        <f t="shared" ca="1" si="76"/>
        <v>0</v>
      </c>
      <c r="P298" s="116">
        <f t="shared" ca="1" si="77"/>
        <v>0</v>
      </c>
      <c r="Q298" s="116">
        <f t="shared" ca="1" si="78"/>
        <v>0</v>
      </c>
      <c r="R298" s="116">
        <f t="shared" ca="1" si="79"/>
        <v>0</v>
      </c>
      <c r="S298" s="116">
        <f t="shared" ca="1" si="80"/>
        <v>0</v>
      </c>
      <c r="T298" s="116">
        <f t="shared" ca="1" si="81"/>
        <v>0</v>
      </c>
      <c r="U298" s="116">
        <f t="shared" ca="1" si="82"/>
        <v>0</v>
      </c>
      <c r="W298" s="109" t="s">
        <v>1197</v>
      </c>
      <c r="X298" s="78" t="s">
        <v>1941</v>
      </c>
      <c r="Y298" s="111">
        <v>22.58064516129032</v>
      </c>
      <c r="Z298" s="111">
        <v>25.806451612903224</v>
      </c>
      <c r="AA298" s="111">
        <v>6.4516129032258061</v>
      </c>
      <c r="AB298" s="111">
        <v>12.903225806451612</v>
      </c>
      <c r="AE298" s="112" t="s">
        <v>1944</v>
      </c>
      <c r="AF298" s="119" t="s">
        <v>1945</v>
      </c>
      <c r="AG298" s="114">
        <v>33.333333333333329</v>
      </c>
      <c r="AH298" s="114">
        <v>22.222222222222221</v>
      </c>
      <c r="AI298" s="120" t="s">
        <v>1486</v>
      </c>
      <c r="AJ298" s="114">
        <v>33.333333333333329</v>
      </c>
    </row>
    <row r="299" spans="1:36" x14ac:dyDescent="0.25">
      <c r="A299" s="103" t="s">
        <v>1194</v>
      </c>
      <c r="B299" s="104">
        <v>27.2</v>
      </c>
      <c r="C299" s="115">
        <f>SUMIF(Ukraine!$B$5:$B$356,'Ukraine INN'!$B299,Ukraine!$Z$5:$Z$356)</f>
        <v>30</v>
      </c>
      <c r="D299" s="107">
        <f t="shared" ca="1" si="67"/>
        <v>15.384615384615385</v>
      </c>
      <c r="E299" s="107">
        <f t="shared" ca="1" si="68"/>
        <v>15.384615384615385</v>
      </c>
      <c r="F299" s="107">
        <f t="shared" ca="1" si="69"/>
        <v>0</v>
      </c>
      <c r="G299" s="107">
        <f t="shared" ca="1" si="70"/>
        <v>15.384615384615385</v>
      </c>
      <c r="H299" s="115">
        <f>SUMIF(Ukraine!$B$5:$B$356,'Ukraine INN'!$B299,Ukraine!$AR$5:$AR$356)</f>
        <v>24</v>
      </c>
      <c r="I299" s="107">
        <f t="shared" ca="1" si="71"/>
        <v>20</v>
      </c>
      <c r="J299" s="107">
        <f t="shared" ca="1" si="72"/>
        <v>20</v>
      </c>
      <c r="K299" s="107">
        <f t="shared" ca="1" si="73"/>
        <v>20</v>
      </c>
      <c r="L299" s="107">
        <f t="shared" ca="1" si="74"/>
        <v>20</v>
      </c>
      <c r="M299" s="107"/>
      <c r="N299" s="116">
        <f t="shared" ca="1" si="75"/>
        <v>4.6153846153846159</v>
      </c>
      <c r="O299" s="116">
        <f t="shared" ca="1" si="76"/>
        <v>4.6153846153846159</v>
      </c>
      <c r="P299" s="116">
        <f t="shared" ca="1" si="77"/>
        <v>0</v>
      </c>
      <c r="Q299" s="116">
        <f t="shared" ca="1" si="78"/>
        <v>4.6153846153846159</v>
      </c>
      <c r="R299" s="116">
        <f t="shared" ca="1" si="79"/>
        <v>4.8000000000000007</v>
      </c>
      <c r="S299" s="116">
        <f t="shared" ca="1" si="80"/>
        <v>4.8000000000000007</v>
      </c>
      <c r="T299" s="116">
        <f t="shared" ca="1" si="81"/>
        <v>4.8000000000000007</v>
      </c>
      <c r="U299" s="116">
        <f t="shared" ca="1" si="82"/>
        <v>4.8000000000000007</v>
      </c>
      <c r="W299" s="109" t="s">
        <v>1942</v>
      </c>
      <c r="X299" s="78" t="s">
        <v>1943</v>
      </c>
      <c r="Y299" s="111">
        <v>24</v>
      </c>
      <c r="Z299" s="111">
        <v>28.000000000000004</v>
      </c>
      <c r="AA299" s="118" t="s">
        <v>1486</v>
      </c>
      <c r="AB299" s="111">
        <v>12</v>
      </c>
      <c r="AE299" s="112" t="s">
        <v>1198</v>
      </c>
      <c r="AF299" s="119" t="s">
        <v>1946</v>
      </c>
      <c r="AG299" s="114">
        <v>16.666666666666664</v>
      </c>
      <c r="AH299" s="114">
        <v>23.809523809523807</v>
      </c>
      <c r="AI299" s="120">
        <v>7.1428571428571423</v>
      </c>
      <c r="AJ299" s="114">
        <v>11.904761904761903</v>
      </c>
    </row>
    <row r="300" spans="1:36" x14ac:dyDescent="0.25">
      <c r="A300" s="103" t="s">
        <v>1194</v>
      </c>
      <c r="B300" s="104">
        <v>27.2</v>
      </c>
      <c r="C300" s="115">
        <f>SUMIF(Ukraine!$B$5:$B$356,'Ukraine INN'!$B300,Ukraine!$Z$5:$Z$356)</f>
        <v>30</v>
      </c>
      <c r="D300" s="107">
        <f t="shared" ca="1" si="67"/>
        <v>15.384615384615385</v>
      </c>
      <c r="E300" s="107">
        <f t="shared" ca="1" si="68"/>
        <v>15.384615384615385</v>
      </c>
      <c r="F300" s="107">
        <f t="shared" ca="1" si="69"/>
        <v>0</v>
      </c>
      <c r="G300" s="107">
        <f t="shared" ca="1" si="70"/>
        <v>15.384615384615385</v>
      </c>
      <c r="H300" s="115">
        <f>SUMIF(Ukraine!$B$5:$B$356,'Ukraine INN'!$B300,Ukraine!$AR$5:$AR$356)</f>
        <v>24</v>
      </c>
      <c r="I300" s="107">
        <f t="shared" ca="1" si="71"/>
        <v>20</v>
      </c>
      <c r="J300" s="107">
        <f t="shared" ca="1" si="72"/>
        <v>20</v>
      </c>
      <c r="K300" s="107">
        <f t="shared" ca="1" si="73"/>
        <v>20</v>
      </c>
      <c r="L300" s="107">
        <f t="shared" ca="1" si="74"/>
        <v>20</v>
      </c>
      <c r="M300" s="107"/>
      <c r="N300" s="116">
        <f t="shared" ca="1" si="75"/>
        <v>4.6153846153846159</v>
      </c>
      <c r="O300" s="116">
        <f t="shared" ca="1" si="76"/>
        <v>4.6153846153846159</v>
      </c>
      <c r="P300" s="116">
        <f t="shared" ca="1" si="77"/>
        <v>0</v>
      </c>
      <c r="Q300" s="116">
        <f t="shared" ca="1" si="78"/>
        <v>4.6153846153846159</v>
      </c>
      <c r="R300" s="116">
        <f t="shared" ca="1" si="79"/>
        <v>4.8000000000000007</v>
      </c>
      <c r="S300" s="116">
        <f t="shared" ca="1" si="80"/>
        <v>4.8000000000000007</v>
      </c>
      <c r="T300" s="116">
        <f t="shared" ca="1" si="81"/>
        <v>4.8000000000000007</v>
      </c>
      <c r="U300" s="116">
        <f t="shared" ca="1" si="82"/>
        <v>4.8000000000000007</v>
      </c>
      <c r="W300" s="109" t="s">
        <v>1944</v>
      </c>
      <c r="X300" s="78" t="s">
        <v>1945</v>
      </c>
      <c r="Y300" s="111">
        <v>16.666666666666664</v>
      </c>
      <c r="Z300" s="111">
        <v>16.666666666666664</v>
      </c>
      <c r="AA300" s="111">
        <v>33.333333333333329</v>
      </c>
      <c r="AB300" s="111">
        <v>16.666666666666664</v>
      </c>
      <c r="AE300" s="112" t="s">
        <v>1198</v>
      </c>
      <c r="AF300" s="119" t="s">
        <v>1947</v>
      </c>
      <c r="AG300" s="114">
        <v>16.666666666666664</v>
      </c>
      <c r="AH300" s="114">
        <v>23.809523809523807</v>
      </c>
      <c r="AI300" s="114">
        <v>7.1428571428571423</v>
      </c>
      <c r="AJ300" s="114">
        <v>11.904761904761903</v>
      </c>
    </row>
    <row r="301" spans="1:36" x14ac:dyDescent="0.25">
      <c r="A301" s="103" t="s">
        <v>1195</v>
      </c>
      <c r="B301" s="104">
        <v>27.3</v>
      </c>
      <c r="C301" s="115">
        <f>SUMIF(Ukraine!$B$5:$B$356,'Ukraine INN'!$B301,Ukraine!$Z$5:$Z$356)</f>
        <v>108</v>
      </c>
      <c r="D301" s="107">
        <f t="shared" ca="1" si="67"/>
        <v>24.193548387096776</v>
      </c>
      <c r="E301" s="107">
        <f t="shared" ca="1" si="68"/>
        <v>19.35483870967742</v>
      </c>
      <c r="F301" s="107">
        <f t="shared" ca="1" si="69"/>
        <v>4.838709677419355</v>
      </c>
      <c r="G301" s="107">
        <f t="shared" ca="1" si="70"/>
        <v>12.903225806451612</v>
      </c>
      <c r="H301" s="115">
        <f>SUMIF(Ukraine!$B$5:$B$356,'Ukraine INN'!$B301,Ukraine!$AR$5:$AR$356)</f>
        <v>103</v>
      </c>
      <c r="I301" s="107">
        <f t="shared" ca="1" si="71"/>
        <v>12.727272727272727</v>
      </c>
      <c r="J301" s="107">
        <f t="shared" ca="1" si="72"/>
        <v>20</v>
      </c>
      <c r="K301" s="107">
        <f t="shared" ca="1" si="73"/>
        <v>7.2727272727272725</v>
      </c>
      <c r="L301" s="107">
        <f t="shared" ca="1" si="74"/>
        <v>9.0909090909090917</v>
      </c>
      <c r="M301" s="107"/>
      <c r="N301" s="116">
        <f t="shared" ca="1" si="75"/>
        <v>26.129032258064516</v>
      </c>
      <c r="O301" s="116">
        <f t="shared" ca="1" si="76"/>
        <v>20.903225806451612</v>
      </c>
      <c r="P301" s="116">
        <f t="shared" ca="1" si="77"/>
        <v>5.225806451612903</v>
      </c>
      <c r="Q301" s="116">
        <f t="shared" ca="1" si="78"/>
        <v>13.935483870967742</v>
      </c>
      <c r="R301" s="116">
        <f t="shared" ca="1" si="79"/>
        <v>13.109090909090908</v>
      </c>
      <c r="S301" s="116">
        <f t="shared" ca="1" si="80"/>
        <v>20.6</v>
      </c>
      <c r="T301" s="116">
        <f t="shared" ca="1" si="81"/>
        <v>7.4909090909090903</v>
      </c>
      <c r="U301" s="116">
        <f t="shared" ca="1" si="82"/>
        <v>9.3636363636363633</v>
      </c>
      <c r="W301" s="109" t="s">
        <v>1198</v>
      </c>
      <c r="X301" s="78" t="s">
        <v>1946</v>
      </c>
      <c r="Y301" s="111">
        <v>9.3023255813953494</v>
      </c>
      <c r="Z301" s="111">
        <v>13.953488372093023</v>
      </c>
      <c r="AA301" s="111">
        <v>4.6511627906976747</v>
      </c>
      <c r="AB301" s="111">
        <v>2.3255813953488373</v>
      </c>
      <c r="AE301" s="112" t="s">
        <v>1199</v>
      </c>
      <c r="AF301" s="119" t="s">
        <v>1948</v>
      </c>
      <c r="AG301" s="114">
        <v>13.396004700352526</v>
      </c>
      <c r="AH301" s="114">
        <v>14.806110458284373</v>
      </c>
      <c r="AI301" s="114">
        <v>9.8707403055229133</v>
      </c>
      <c r="AJ301" s="114">
        <v>12.45593419506463</v>
      </c>
    </row>
    <row r="302" spans="1:36" x14ac:dyDescent="0.25">
      <c r="A302" s="103" t="s">
        <v>1933</v>
      </c>
      <c r="B302" s="104">
        <v>27.31</v>
      </c>
      <c r="C302" s="115">
        <f>SUMIF(Ukraine!$B$5:$B$356,'Ukraine INN'!$B302,Ukraine!$Z$5:$Z$356)</f>
        <v>0</v>
      </c>
      <c r="D302" s="107">
        <f t="shared" ca="1" si="67"/>
        <v>100</v>
      </c>
      <c r="E302" s="107">
        <f t="shared" ca="1" si="68"/>
        <v>100</v>
      </c>
      <c r="F302" s="107">
        <f t="shared" ca="1" si="69"/>
        <v>0</v>
      </c>
      <c r="G302" s="107">
        <f t="shared" ca="1" si="70"/>
        <v>100</v>
      </c>
      <c r="H302" s="115">
        <f>SUMIF(Ukraine!$B$5:$B$356,'Ukraine INN'!$B302,Ukraine!$AR$5:$AR$356)</f>
        <v>0</v>
      </c>
      <c r="I302" s="107">
        <f t="shared" ca="1" si="71"/>
        <v>0</v>
      </c>
      <c r="J302" s="107">
        <f t="shared" ca="1" si="72"/>
        <v>50</v>
      </c>
      <c r="K302" s="107">
        <f t="shared" ca="1" si="73"/>
        <v>0</v>
      </c>
      <c r="L302" s="107">
        <f t="shared" ca="1" si="74"/>
        <v>0</v>
      </c>
      <c r="M302" s="107"/>
      <c r="N302" s="116">
        <f t="shared" ca="1" si="75"/>
        <v>0</v>
      </c>
      <c r="O302" s="116">
        <f t="shared" ca="1" si="76"/>
        <v>0</v>
      </c>
      <c r="P302" s="116">
        <f t="shared" ca="1" si="77"/>
        <v>0</v>
      </c>
      <c r="Q302" s="116">
        <f t="shared" ca="1" si="78"/>
        <v>0</v>
      </c>
      <c r="R302" s="116">
        <f t="shared" ca="1" si="79"/>
        <v>0</v>
      </c>
      <c r="S302" s="116">
        <f t="shared" ca="1" si="80"/>
        <v>0</v>
      </c>
      <c r="T302" s="116">
        <f t="shared" ca="1" si="81"/>
        <v>0</v>
      </c>
      <c r="U302" s="116">
        <f t="shared" ca="1" si="82"/>
        <v>0</v>
      </c>
      <c r="W302" s="109" t="s">
        <v>1198</v>
      </c>
      <c r="X302" s="78" t="s">
        <v>1947</v>
      </c>
      <c r="Y302" s="111">
        <v>9.3023255813953494</v>
      </c>
      <c r="Z302" s="111">
        <v>13.953488372093023</v>
      </c>
      <c r="AA302" s="111">
        <v>4.6511627906976747</v>
      </c>
      <c r="AB302" s="111">
        <v>2.3255813953488373</v>
      </c>
      <c r="AE302" s="112" t="s">
        <v>1200</v>
      </c>
      <c r="AF302" s="119" t="s">
        <v>1949</v>
      </c>
      <c r="AG302" s="114">
        <v>16.666666666666664</v>
      </c>
      <c r="AH302" s="114">
        <v>23.611111111111111</v>
      </c>
      <c r="AI302" s="114">
        <v>11.111111111111111</v>
      </c>
      <c r="AJ302" s="114">
        <v>12.5</v>
      </c>
    </row>
    <row r="303" spans="1:36" x14ac:dyDescent="0.25">
      <c r="A303" s="103" t="s">
        <v>1935</v>
      </c>
      <c r="B303" s="104">
        <v>27.32</v>
      </c>
      <c r="C303" s="115">
        <f>SUMIF(Ukraine!$B$5:$B$356,'Ukraine INN'!$B303,Ukraine!$Z$5:$Z$356)</f>
        <v>0</v>
      </c>
      <c r="D303" s="107">
        <f t="shared" ca="1" si="67"/>
        <v>27.500000000000004</v>
      </c>
      <c r="E303" s="107">
        <f t="shared" ca="1" si="68"/>
        <v>20</v>
      </c>
      <c r="F303" s="107">
        <f t="shared" ca="1" si="69"/>
        <v>5</v>
      </c>
      <c r="G303" s="107">
        <f t="shared" ca="1" si="70"/>
        <v>12.5</v>
      </c>
      <c r="H303" s="115">
        <f>SUMIF(Ukraine!$B$5:$B$356,'Ukraine INN'!$B303,Ukraine!$AR$5:$AR$356)</f>
        <v>0</v>
      </c>
      <c r="I303" s="107">
        <f t="shared" ca="1" si="71"/>
        <v>13.888888888888889</v>
      </c>
      <c r="J303" s="107">
        <f t="shared" ca="1" si="72"/>
        <v>22.222222222222221</v>
      </c>
      <c r="K303" s="107">
        <f t="shared" ca="1" si="73"/>
        <v>11.111111111111111</v>
      </c>
      <c r="L303" s="107">
        <f t="shared" ca="1" si="74"/>
        <v>13.888888888888889</v>
      </c>
      <c r="M303" s="107"/>
      <c r="N303" s="116">
        <f t="shared" ca="1" si="75"/>
        <v>0</v>
      </c>
      <c r="O303" s="116">
        <f t="shared" ca="1" si="76"/>
        <v>0</v>
      </c>
      <c r="P303" s="116">
        <f t="shared" ca="1" si="77"/>
        <v>0</v>
      </c>
      <c r="Q303" s="116">
        <f t="shared" ca="1" si="78"/>
        <v>0</v>
      </c>
      <c r="R303" s="116">
        <f t="shared" ca="1" si="79"/>
        <v>0</v>
      </c>
      <c r="S303" s="116">
        <f t="shared" ca="1" si="80"/>
        <v>0</v>
      </c>
      <c r="T303" s="116">
        <f t="shared" ca="1" si="81"/>
        <v>0</v>
      </c>
      <c r="U303" s="116">
        <f t="shared" ca="1" si="82"/>
        <v>0</v>
      </c>
      <c r="W303" s="109" t="s">
        <v>1199</v>
      </c>
      <c r="X303" s="78">
        <v>28</v>
      </c>
      <c r="Y303" s="111">
        <v>16.685714285714287</v>
      </c>
      <c r="Z303" s="111">
        <v>14.742857142857144</v>
      </c>
      <c r="AA303" s="111">
        <v>6.4</v>
      </c>
      <c r="AB303" s="111">
        <v>8.3428571428571434</v>
      </c>
      <c r="AE303" s="112" t="s">
        <v>1950</v>
      </c>
      <c r="AF303" s="119" t="s">
        <v>1951</v>
      </c>
      <c r="AG303" s="114">
        <v>14.285714285714285</v>
      </c>
      <c r="AH303" s="114">
        <v>23.809523809523807</v>
      </c>
      <c r="AI303" s="114">
        <v>19.047619047619047</v>
      </c>
      <c r="AJ303" s="114">
        <v>9.5238095238095237</v>
      </c>
    </row>
    <row r="304" spans="1:36" x14ac:dyDescent="0.25">
      <c r="A304" s="103" t="s">
        <v>1937</v>
      </c>
      <c r="B304" s="104">
        <v>27.33</v>
      </c>
      <c r="C304" s="115">
        <f>SUMIF(Ukraine!$B$5:$B$356,'Ukraine INN'!$B304,Ukraine!$Z$5:$Z$356)</f>
        <v>0</v>
      </c>
      <c r="D304" s="107">
        <f t="shared" ca="1" si="67"/>
        <v>14.285714285714285</v>
      </c>
      <c r="E304" s="107">
        <f t="shared" ca="1" si="68"/>
        <v>14.285714285714285</v>
      </c>
      <c r="F304" s="107">
        <f t="shared" ca="1" si="69"/>
        <v>4.7619047619047619</v>
      </c>
      <c r="G304" s="107">
        <f t="shared" ca="1" si="70"/>
        <v>9.5238095238095237</v>
      </c>
      <c r="H304" s="115">
        <f>SUMIF(Ukraine!$B$5:$B$356,'Ukraine INN'!$B304,Ukraine!$AR$5:$AR$356)</f>
        <v>0</v>
      </c>
      <c r="I304" s="107">
        <f t="shared" ca="1" si="71"/>
        <v>11.76470588235294</v>
      </c>
      <c r="J304" s="107">
        <f t="shared" ca="1" si="72"/>
        <v>11.76470588235294</v>
      </c>
      <c r="K304" s="107">
        <f t="shared" ca="1" si="73"/>
        <v>0</v>
      </c>
      <c r="L304" s="107">
        <f t="shared" ca="1" si="74"/>
        <v>0</v>
      </c>
      <c r="M304" s="107"/>
      <c r="N304" s="116">
        <f t="shared" ca="1" si="75"/>
        <v>0</v>
      </c>
      <c r="O304" s="116">
        <f t="shared" ca="1" si="76"/>
        <v>0</v>
      </c>
      <c r="P304" s="116">
        <f t="shared" ca="1" si="77"/>
        <v>0</v>
      </c>
      <c r="Q304" s="116">
        <f t="shared" ca="1" si="78"/>
        <v>0</v>
      </c>
      <c r="R304" s="116">
        <f t="shared" ca="1" si="79"/>
        <v>0</v>
      </c>
      <c r="S304" s="116">
        <f t="shared" ca="1" si="80"/>
        <v>0</v>
      </c>
      <c r="T304" s="116">
        <f t="shared" ca="1" si="81"/>
        <v>0</v>
      </c>
      <c r="U304" s="116">
        <f t="shared" ca="1" si="82"/>
        <v>0</v>
      </c>
      <c r="W304" s="109" t="s">
        <v>1200</v>
      </c>
      <c r="X304" s="78" t="s">
        <v>1949</v>
      </c>
      <c r="Y304" s="111">
        <v>17.105263157894736</v>
      </c>
      <c r="Z304" s="111">
        <v>19.736842105263158</v>
      </c>
      <c r="AA304" s="111">
        <v>7.8947368421052628</v>
      </c>
      <c r="AB304" s="111">
        <v>11.842105263157894</v>
      </c>
      <c r="AE304" s="112" t="s">
        <v>1952</v>
      </c>
      <c r="AF304" s="119" t="s">
        <v>1953</v>
      </c>
      <c r="AG304" s="114">
        <v>14.893617021276595</v>
      </c>
      <c r="AH304" s="114">
        <v>23.404255319148938</v>
      </c>
      <c r="AI304" s="114">
        <v>12.76595744680851</v>
      </c>
      <c r="AJ304" s="114">
        <v>14.893617021276595</v>
      </c>
    </row>
    <row r="305" spans="1:36" x14ac:dyDescent="0.25">
      <c r="A305" s="103" t="s">
        <v>1196</v>
      </c>
      <c r="B305" s="104">
        <v>27.4</v>
      </c>
      <c r="C305" s="115">
        <f>SUMIF(Ukraine!$B$5:$B$356,'Ukraine INN'!$B305,Ukraine!$Z$5:$Z$356)</f>
        <v>115</v>
      </c>
      <c r="D305" s="107">
        <f t="shared" ca="1" si="67"/>
        <v>52.941176470588239</v>
      </c>
      <c r="E305" s="107">
        <f t="shared" ca="1" si="68"/>
        <v>35.294117647058826</v>
      </c>
      <c r="F305" s="107">
        <f t="shared" ca="1" si="69"/>
        <v>11.76470588235294</v>
      </c>
      <c r="G305" s="107">
        <f t="shared" ca="1" si="70"/>
        <v>23.52941176470588</v>
      </c>
      <c r="H305" s="115">
        <f>SUMIF(Ukraine!$B$5:$B$356,'Ukraine INN'!$B305,Ukraine!$AR$5:$AR$356)</f>
        <v>130</v>
      </c>
      <c r="I305" s="107">
        <f t="shared" ca="1" si="71"/>
        <v>37.037037037037038</v>
      </c>
      <c r="J305" s="107">
        <f t="shared" ca="1" si="72"/>
        <v>29.629629629629626</v>
      </c>
      <c r="K305" s="107">
        <f t="shared" ca="1" si="73"/>
        <v>29.629629629629626</v>
      </c>
      <c r="L305" s="107">
        <f t="shared" ca="1" si="74"/>
        <v>14.814814814814813</v>
      </c>
      <c r="M305" s="107"/>
      <c r="N305" s="116">
        <f t="shared" ca="1" si="75"/>
        <v>60.882352941176471</v>
      </c>
      <c r="O305" s="116">
        <f t="shared" ca="1" si="76"/>
        <v>40.588235294117652</v>
      </c>
      <c r="P305" s="116">
        <f t="shared" ca="1" si="77"/>
        <v>13.52941176470588</v>
      </c>
      <c r="Q305" s="116">
        <f t="shared" ca="1" si="78"/>
        <v>27.058823529411761</v>
      </c>
      <c r="R305" s="116">
        <f t="shared" ca="1" si="79"/>
        <v>48.148148148148152</v>
      </c>
      <c r="S305" s="116">
        <f t="shared" ca="1" si="80"/>
        <v>38.518518518518519</v>
      </c>
      <c r="T305" s="116">
        <f t="shared" ca="1" si="81"/>
        <v>38.518518518518519</v>
      </c>
      <c r="U305" s="116">
        <f t="shared" ca="1" si="82"/>
        <v>19.25925925925926</v>
      </c>
      <c r="W305" s="109" t="s">
        <v>1950</v>
      </c>
      <c r="X305" s="78" t="s">
        <v>1951</v>
      </c>
      <c r="Y305" s="111">
        <v>19.047619047619047</v>
      </c>
      <c r="Z305" s="111">
        <v>33.333333333333329</v>
      </c>
      <c r="AA305" s="111">
        <v>14.285714285714285</v>
      </c>
      <c r="AB305" s="111">
        <v>19.047619047619047</v>
      </c>
      <c r="AE305" s="112" t="s">
        <v>1954</v>
      </c>
      <c r="AF305" s="119" t="s">
        <v>1955</v>
      </c>
      <c r="AG305" s="114">
        <v>27.027027027027028</v>
      </c>
      <c r="AH305" s="114">
        <v>24.324324324324326</v>
      </c>
      <c r="AI305" s="114">
        <v>10.810810810810811</v>
      </c>
      <c r="AJ305" s="114">
        <v>13.513513513513514</v>
      </c>
    </row>
    <row r="306" spans="1:36" x14ac:dyDescent="0.25">
      <c r="A306" s="103" t="s">
        <v>1196</v>
      </c>
      <c r="B306" s="104">
        <v>27.4</v>
      </c>
      <c r="C306" s="115">
        <f>SUMIF(Ukraine!$B$5:$B$356,'Ukraine INN'!$B306,Ukraine!$Z$5:$Z$356)</f>
        <v>115</v>
      </c>
      <c r="D306" s="107">
        <f t="shared" ca="1" si="67"/>
        <v>52.941176470588239</v>
      </c>
      <c r="E306" s="107">
        <f t="shared" ca="1" si="68"/>
        <v>35.294117647058826</v>
      </c>
      <c r="F306" s="107">
        <f t="shared" ca="1" si="69"/>
        <v>11.76470588235294</v>
      </c>
      <c r="G306" s="107">
        <f t="shared" ca="1" si="70"/>
        <v>23.52941176470588</v>
      </c>
      <c r="H306" s="115">
        <f>SUMIF(Ukraine!$B$5:$B$356,'Ukraine INN'!$B306,Ukraine!$AR$5:$AR$356)</f>
        <v>130</v>
      </c>
      <c r="I306" s="107">
        <f t="shared" ca="1" si="71"/>
        <v>37.037037037037038</v>
      </c>
      <c r="J306" s="107">
        <f t="shared" ca="1" si="72"/>
        <v>29.629629629629626</v>
      </c>
      <c r="K306" s="107">
        <f t="shared" ca="1" si="73"/>
        <v>29.629629629629626</v>
      </c>
      <c r="L306" s="107">
        <f t="shared" ca="1" si="74"/>
        <v>14.814814814814813</v>
      </c>
      <c r="M306" s="107"/>
      <c r="N306" s="116">
        <f t="shared" ca="1" si="75"/>
        <v>60.882352941176471</v>
      </c>
      <c r="O306" s="116">
        <f t="shared" ca="1" si="76"/>
        <v>40.588235294117652</v>
      </c>
      <c r="P306" s="116">
        <f t="shared" ca="1" si="77"/>
        <v>13.52941176470588</v>
      </c>
      <c r="Q306" s="116">
        <f t="shared" ca="1" si="78"/>
        <v>27.058823529411761</v>
      </c>
      <c r="R306" s="116">
        <f t="shared" ca="1" si="79"/>
        <v>48.148148148148152</v>
      </c>
      <c r="S306" s="116">
        <f t="shared" ca="1" si="80"/>
        <v>38.518518518518519</v>
      </c>
      <c r="T306" s="116">
        <f t="shared" ca="1" si="81"/>
        <v>38.518518518518519</v>
      </c>
      <c r="U306" s="116">
        <f t="shared" ca="1" si="82"/>
        <v>19.25925925925926</v>
      </c>
      <c r="W306" s="109" t="s">
        <v>1952</v>
      </c>
      <c r="X306" s="78" t="s">
        <v>1953</v>
      </c>
      <c r="Y306" s="111">
        <v>24.074074074074073</v>
      </c>
      <c r="Z306" s="111">
        <v>29.629629629629626</v>
      </c>
      <c r="AA306" s="111">
        <v>11.111111111111111</v>
      </c>
      <c r="AB306" s="111">
        <v>14.814814814814813</v>
      </c>
      <c r="AE306" s="112" t="s">
        <v>1956</v>
      </c>
      <c r="AF306" s="119" t="s">
        <v>1957</v>
      </c>
      <c r="AG306" s="114">
        <v>15.789473684210526</v>
      </c>
      <c r="AH306" s="114">
        <v>15.789473684210526</v>
      </c>
      <c r="AI306" s="114">
        <v>5.2631578947368416</v>
      </c>
      <c r="AJ306" s="114">
        <v>15.789473684210526</v>
      </c>
    </row>
    <row r="307" spans="1:36" x14ac:dyDescent="0.25">
      <c r="A307" s="103" t="s">
        <v>1197</v>
      </c>
      <c r="B307" s="104">
        <v>27.5</v>
      </c>
      <c r="C307" s="115">
        <f>SUMIF(Ukraine!$B$5:$B$356,'Ukraine INN'!$B307,Ukraine!$Z$5:$Z$356)</f>
        <v>90</v>
      </c>
      <c r="D307" s="107">
        <f t="shared" ca="1" si="67"/>
        <v>22.58064516129032</v>
      </c>
      <c r="E307" s="107">
        <f t="shared" ca="1" si="68"/>
        <v>25.806451612903224</v>
      </c>
      <c r="F307" s="107">
        <f t="shared" ca="1" si="69"/>
        <v>6.4516129032258061</v>
      </c>
      <c r="G307" s="107">
        <f t="shared" ca="1" si="70"/>
        <v>12.903225806451612</v>
      </c>
      <c r="H307" s="115">
        <f>SUMIF(Ukraine!$B$5:$B$356,'Ukraine INN'!$B307,Ukraine!$AR$5:$AR$356)</f>
        <v>90</v>
      </c>
      <c r="I307" s="107">
        <f t="shared" ca="1" si="71"/>
        <v>15.625</v>
      </c>
      <c r="J307" s="107">
        <f t="shared" ca="1" si="72"/>
        <v>15.625</v>
      </c>
      <c r="K307" s="107">
        <f t="shared" ca="1" si="73"/>
        <v>3.125</v>
      </c>
      <c r="L307" s="107">
        <f t="shared" ca="1" si="74"/>
        <v>21.875</v>
      </c>
      <c r="M307" s="107"/>
      <c r="N307" s="116">
        <f t="shared" ca="1" si="75"/>
        <v>20.322580645161288</v>
      </c>
      <c r="O307" s="116">
        <f t="shared" ca="1" si="76"/>
        <v>23.225806451612904</v>
      </c>
      <c r="P307" s="116">
        <f t="shared" ca="1" si="77"/>
        <v>5.806451612903226</v>
      </c>
      <c r="Q307" s="116">
        <f t="shared" ca="1" si="78"/>
        <v>11.612903225806452</v>
      </c>
      <c r="R307" s="116">
        <f t="shared" ca="1" si="79"/>
        <v>14.0625</v>
      </c>
      <c r="S307" s="116">
        <f t="shared" ca="1" si="80"/>
        <v>14.0625</v>
      </c>
      <c r="T307" s="116">
        <f t="shared" ca="1" si="81"/>
        <v>2.8125</v>
      </c>
      <c r="U307" s="116">
        <f t="shared" ca="1" si="82"/>
        <v>19.6875</v>
      </c>
      <c r="W307" s="109" t="s">
        <v>1954</v>
      </c>
      <c r="X307" s="78" t="s">
        <v>1955</v>
      </c>
      <c r="Y307" s="111">
        <v>11.76470588235294</v>
      </c>
      <c r="Z307" s="111">
        <v>8.8235294117647065</v>
      </c>
      <c r="AA307" s="111">
        <v>2.9411764705882351</v>
      </c>
      <c r="AB307" s="111">
        <v>8.8235294117647065</v>
      </c>
      <c r="AE307" s="112" t="s">
        <v>1958</v>
      </c>
      <c r="AF307" s="119" t="s">
        <v>1959</v>
      </c>
      <c r="AG307" s="114">
        <v>5</v>
      </c>
      <c r="AH307" s="114">
        <v>30</v>
      </c>
      <c r="AI307" s="114">
        <v>5</v>
      </c>
      <c r="AJ307" s="114">
        <v>5</v>
      </c>
    </row>
    <row r="308" spans="1:36" x14ac:dyDescent="0.25">
      <c r="A308" s="103" t="s">
        <v>1942</v>
      </c>
      <c r="B308" s="104">
        <v>27.51</v>
      </c>
      <c r="C308" s="115">
        <f>SUMIF(Ukraine!$B$5:$B$356,'Ukraine INN'!$B308,Ukraine!$Z$5:$Z$356)</f>
        <v>0</v>
      </c>
      <c r="D308" s="107">
        <f t="shared" ca="1" si="67"/>
        <v>24</v>
      </c>
      <c r="E308" s="107">
        <f t="shared" ca="1" si="68"/>
        <v>28.000000000000004</v>
      </c>
      <c r="F308" s="107">
        <f t="shared" ca="1" si="69"/>
        <v>0</v>
      </c>
      <c r="G308" s="107">
        <f t="shared" ca="1" si="70"/>
        <v>12</v>
      </c>
      <c r="H308" s="115">
        <f>SUMIF(Ukraine!$B$5:$B$356,'Ukraine INN'!$B308,Ukraine!$AR$5:$AR$356)</f>
        <v>0</v>
      </c>
      <c r="I308" s="107">
        <f t="shared" ca="1" si="71"/>
        <v>8.695652173913043</v>
      </c>
      <c r="J308" s="107">
        <f t="shared" ca="1" si="72"/>
        <v>13.043478260869565</v>
      </c>
      <c r="K308" s="107">
        <f t="shared" ca="1" si="73"/>
        <v>4.3478260869565215</v>
      </c>
      <c r="L308" s="107">
        <f t="shared" ca="1" si="74"/>
        <v>17.391304347826086</v>
      </c>
      <c r="M308" s="107"/>
      <c r="N308" s="116">
        <f t="shared" ca="1" si="75"/>
        <v>0</v>
      </c>
      <c r="O308" s="116">
        <f t="shared" ca="1" si="76"/>
        <v>0</v>
      </c>
      <c r="P308" s="116">
        <f t="shared" ca="1" si="77"/>
        <v>0</v>
      </c>
      <c r="Q308" s="116">
        <f t="shared" ca="1" si="78"/>
        <v>0</v>
      </c>
      <c r="R308" s="116">
        <f t="shared" ca="1" si="79"/>
        <v>0</v>
      </c>
      <c r="S308" s="116">
        <f t="shared" ca="1" si="80"/>
        <v>0</v>
      </c>
      <c r="T308" s="116">
        <f t="shared" ca="1" si="81"/>
        <v>0</v>
      </c>
      <c r="U308" s="116">
        <f t="shared" ca="1" si="82"/>
        <v>0</v>
      </c>
      <c r="W308" s="109" t="s">
        <v>1956</v>
      </c>
      <c r="X308" s="78" t="s">
        <v>1957</v>
      </c>
      <c r="Y308" s="111">
        <v>15</v>
      </c>
      <c r="Z308" s="111">
        <v>10</v>
      </c>
      <c r="AA308" s="118" t="s">
        <v>1486</v>
      </c>
      <c r="AB308" s="118" t="s">
        <v>1486</v>
      </c>
      <c r="AE308" s="112" t="s">
        <v>1201</v>
      </c>
      <c r="AF308" s="119" t="s">
        <v>1960</v>
      </c>
      <c r="AG308" s="114">
        <v>11.200000000000001</v>
      </c>
      <c r="AH308" s="114">
        <v>14.000000000000002</v>
      </c>
      <c r="AI308" s="120">
        <v>10.4</v>
      </c>
      <c r="AJ308" s="120">
        <v>11.200000000000001</v>
      </c>
    </row>
    <row r="309" spans="1:36" x14ac:dyDescent="0.25">
      <c r="A309" s="103" t="s">
        <v>1944</v>
      </c>
      <c r="B309" s="104">
        <v>27.52</v>
      </c>
      <c r="C309" s="115">
        <f>SUMIF(Ukraine!$B$5:$B$356,'Ukraine INN'!$B309,Ukraine!$Z$5:$Z$356)</f>
        <v>0</v>
      </c>
      <c r="D309" s="107">
        <f t="shared" ca="1" si="67"/>
        <v>16.666666666666664</v>
      </c>
      <c r="E309" s="107">
        <f t="shared" ca="1" si="68"/>
        <v>16.666666666666664</v>
      </c>
      <c r="F309" s="107">
        <f t="shared" ca="1" si="69"/>
        <v>33.333333333333329</v>
      </c>
      <c r="G309" s="107">
        <f t="shared" ca="1" si="70"/>
        <v>16.666666666666664</v>
      </c>
      <c r="H309" s="115">
        <f>SUMIF(Ukraine!$B$5:$B$356,'Ukraine INN'!$B309,Ukraine!$AR$5:$AR$356)</f>
        <v>0</v>
      </c>
      <c r="I309" s="107">
        <f t="shared" ca="1" si="71"/>
        <v>33.333333333333329</v>
      </c>
      <c r="J309" s="107">
        <f t="shared" ca="1" si="72"/>
        <v>22.222222222222221</v>
      </c>
      <c r="K309" s="107">
        <f t="shared" ca="1" si="73"/>
        <v>0</v>
      </c>
      <c r="L309" s="107">
        <f t="shared" ca="1" si="74"/>
        <v>33.333333333333329</v>
      </c>
      <c r="M309" s="107"/>
      <c r="N309" s="116">
        <f t="shared" ca="1" si="75"/>
        <v>0</v>
      </c>
      <c r="O309" s="116">
        <f t="shared" ca="1" si="76"/>
        <v>0</v>
      </c>
      <c r="P309" s="116">
        <f t="shared" ca="1" si="77"/>
        <v>0</v>
      </c>
      <c r="Q309" s="116">
        <f t="shared" ca="1" si="78"/>
        <v>0</v>
      </c>
      <c r="R309" s="116">
        <f t="shared" ca="1" si="79"/>
        <v>0</v>
      </c>
      <c r="S309" s="116">
        <f t="shared" ca="1" si="80"/>
        <v>0</v>
      </c>
      <c r="T309" s="116">
        <f t="shared" ca="1" si="81"/>
        <v>0</v>
      </c>
      <c r="U309" s="116">
        <f t="shared" ca="1" si="82"/>
        <v>0</v>
      </c>
      <c r="W309" s="109" t="s">
        <v>1958</v>
      </c>
      <c r="X309" s="78" t="s">
        <v>1959</v>
      </c>
      <c r="Y309" s="111">
        <v>8.695652173913043</v>
      </c>
      <c r="Z309" s="111">
        <v>8.695652173913043</v>
      </c>
      <c r="AA309" s="111">
        <v>8.695652173913043</v>
      </c>
      <c r="AB309" s="111">
        <v>13.043478260869565</v>
      </c>
      <c r="AE309" s="112" t="s">
        <v>1961</v>
      </c>
      <c r="AF309" s="119" t="s">
        <v>1962</v>
      </c>
      <c r="AG309" s="114">
        <v>25</v>
      </c>
      <c r="AH309" s="114">
        <v>25</v>
      </c>
      <c r="AI309" s="114">
        <v>20</v>
      </c>
      <c r="AJ309" s="114">
        <v>20</v>
      </c>
    </row>
    <row r="310" spans="1:36" x14ac:dyDescent="0.25">
      <c r="A310" s="103" t="s">
        <v>1198</v>
      </c>
      <c r="B310" s="104">
        <v>27.9</v>
      </c>
      <c r="C310" s="115">
        <f>SUMIF(Ukraine!$B$5:$B$356,'Ukraine INN'!$B310,Ukraine!$Z$5:$Z$356)</f>
        <v>152</v>
      </c>
      <c r="D310" s="107">
        <f t="shared" ca="1" si="67"/>
        <v>18.604651162790699</v>
      </c>
      <c r="E310" s="107">
        <f t="shared" ca="1" si="68"/>
        <v>27.906976744186046</v>
      </c>
      <c r="F310" s="107">
        <f t="shared" ca="1" si="69"/>
        <v>9.3023255813953494</v>
      </c>
      <c r="G310" s="107">
        <f t="shared" ca="1" si="70"/>
        <v>4.6511627906976747</v>
      </c>
      <c r="H310" s="115">
        <f>SUMIF(Ukraine!$B$5:$B$356,'Ukraine INN'!$B310,Ukraine!$AR$5:$AR$356)</f>
        <v>136</v>
      </c>
      <c r="I310" s="107">
        <f t="shared" ca="1" si="71"/>
        <v>33.333333333333329</v>
      </c>
      <c r="J310" s="107">
        <f t="shared" ca="1" si="72"/>
        <v>47.619047619047613</v>
      </c>
      <c r="K310" s="107">
        <f t="shared" ca="1" si="73"/>
        <v>14.285714285714285</v>
      </c>
      <c r="L310" s="107">
        <f t="shared" ca="1" si="74"/>
        <v>23.809523809523807</v>
      </c>
      <c r="M310" s="107"/>
      <c r="N310" s="116">
        <f t="shared" ca="1" si="75"/>
        <v>28.279069767441861</v>
      </c>
      <c r="O310" s="116">
        <f t="shared" ca="1" si="76"/>
        <v>42.418604651162788</v>
      </c>
      <c r="P310" s="116">
        <f t="shared" ca="1" si="77"/>
        <v>14.13953488372093</v>
      </c>
      <c r="Q310" s="116">
        <f t="shared" ca="1" si="78"/>
        <v>7.0697674418604652</v>
      </c>
      <c r="R310" s="116">
        <f t="shared" ca="1" si="79"/>
        <v>45.333333333333321</v>
      </c>
      <c r="S310" s="116">
        <f t="shared" ca="1" si="80"/>
        <v>64.761904761904745</v>
      </c>
      <c r="T310" s="116">
        <f t="shared" ca="1" si="81"/>
        <v>19.428571428571427</v>
      </c>
      <c r="U310" s="116">
        <f t="shared" ca="1" si="82"/>
        <v>32.380952380952372</v>
      </c>
      <c r="W310" s="109" t="s">
        <v>1201</v>
      </c>
      <c r="X310" s="78" t="s">
        <v>1960</v>
      </c>
      <c r="Y310" s="111">
        <v>15.037593984962406</v>
      </c>
      <c r="Z310" s="111">
        <v>12.781954887218044</v>
      </c>
      <c r="AA310" s="111">
        <v>6.7669172932330826</v>
      </c>
      <c r="AB310" s="111">
        <v>7.1428571428571423</v>
      </c>
      <c r="AE310" s="112" t="s">
        <v>1963</v>
      </c>
      <c r="AF310" s="119" t="s">
        <v>1964</v>
      </c>
      <c r="AG310" s="114">
        <v>9.5890410958904102</v>
      </c>
      <c r="AH310" s="114">
        <v>15.068493150684931</v>
      </c>
      <c r="AI310" s="114">
        <v>9.5890410958904102</v>
      </c>
      <c r="AJ310" s="114">
        <v>9.5890410958904102</v>
      </c>
    </row>
    <row r="311" spans="1:36" x14ac:dyDescent="0.25">
      <c r="A311" s="103" t="s">
        <v>1198</v>
      </c>
      <c r="B311" s="104">
        <v>27.9</v>
      </c>
      <c r="C311" s="115">
        <f>SUMIF(Ukraine!$B$5:$B$356,'Ukraine INN'!$B311,Ukraine!$Z$5:$Z$356)</f>
        <v>152</v>
      </c>
      <c r="D311" s="107">
        <f t="shared" ca="1" si="67"/>
        <v>18.604651162790699</v>
      </c>
      <c r="E311" s="107">
        <f t="shared" ca="1" si="68"/>
        <v>27.906976744186046</v>
      </c>
      <c r="F311" s="107">
        <f t="shared" ca="1" si="69"/>
        <v>9.3023255813953494</v>
      </c>
      <c r="G311" s="107">
        <f t="shared" ca="1" si="70"/>
        <v>4.6511627906976747</v>
      </c>
      <c r="H311" s="115">
        <f>SUMIF(Ukraine!$B$5:$B$356,'Ukraine INN'!$B311,Ukraine!$AR$5:$AR$356)</f>
        <v>136</v>
      </c>
      <c r="I311" s="107">
        <f t="shared" ca="1" si="71"/>
        <v>33.333333333333329</v>
      </c>
      <c r="J311" s="107">
        <f t="shared" ca="1" si="72"/>
        <v>47.619047619047613</v>
      </c>
      <c r="K311" s="107">
        <f t="shared" ca="1" si="73"/>
        <v>14.285714285714285</v>
      </c>
      <c r="L311" s="107">
        <f t="shared" ca="1" si="74"/>
        <v>23.809523809523807</v>
      </c>
      <c r="M311" s="107"/>
      <c r="N311" s="116">
        <f t="shared" ca="1" si="75"/>
        <v>28.279069767441861</v>
      </c>
      <c r="O311" s="116">
        <f t="shared" ca="1" si="76"/>
        <v>42.418604651162788</v>
      </c>
      <c r="P311" s="116">
        <f t="shared" ca="1" si="77"/>
        <v>14.13953488372093</v>
      </c>
      <c r="Q311" s="116">
        <f t="shared" ca="1" si="78"/>
        <v>7.0697674418604652</v>
      </c>
      <c r="R311" s="116">
        <f t="shared" ca="1" si="79"/>
        <v>45.333333333333321</v>
      </c>
      <c r="S311" s="116">
        <f t="shared" ca="1" si="80"/>
        <v>64.761904761904745</v>
      </c>
      <c r="T311" s="116">
        <f t="shared" ca="1" si="81"/>
        <v>19.428571428571427</v>
      </c>
      <c r="U311" s="116">
        <f t="shared" ca="1" si="82"/>
        <v>32.380952380952372</v>
      </c>
      <c r="W311" s="109" t="s">
        <v>1961</v>
      </c>
      <c r="X311" s="78" t="s">
        <v>1962</v>
      </c>
      <c r="Y311" s="111">
        <v>14.285714285714285</v>
      </c>
      <c r="Z311" s="111">
        <v>14.285714285714285</v>
      </c>
      <c r="AA311" s="118" t="s">
        <v>1486</v>
      </c>
      <c r="AB311" s="111">
        <v>14.285714285714285</v>
      </c>
      <c r="AE311" s="112" t="s">
        <v>1965</v>
      </c>
      <c r="AF311" s="119" t="s">
        <v>1966</v>
      </c>
      <c r="AG311" s="120" t="s">
        <v>1486</v>
      </c>
      <c r="AH311" s="120" t="s">
        <v>1486</v>
      </c>
      <c r="AI311" s="120" t="s">
        <v>1486</v>
      </c>
      <c r="AJ311" s="120" t="s">
        <v>1486</v>
      </c>
    </row>
    <row r="312" spans="1:36" x14ac:dyDescent="0.25">
      <c r="A312" s="103" t="s">
        <v>1428</v>
      </c>
      <c r="B312" s="104">
        <v>28</v>
      </c>
      <c r="C312" s="115">
        <f>SUMIF(Ukraine!$B$5:$B$356,'Ukraine INN'!$B312,Ukraine!$Z$5:$Z$356)</f>
        <v>2126</v>
      </c>
      <c r="D312" s="107">
        <f t="shared" ca="1" si="67"/>
        <v>0</v>
      </c>
      <c r="E312" s="107">
        <f t="shared" ca="1" si="68"/>
        <v>0</v>
      </c>
      <c r="F312" s="107">
        <f t="shared" ca="1" si="69"/>
        <v>0</v>
      </c>
      <c r="G312" s="107">
        <f t="shared" ca="1" si="70"/>
        <v>0</v>
      </c>
      <c r="H312" s="115">
        <f>SUMIF(Ukraine!$B$5:$B$356,'Ukraine INN'!$B312,Ukraine!$AR$5:$AR$356)</f>
        <v>2086</v>
      </c>
      <c r="I312" s="107">
        <f t="shared" ca="1" si="71"/>
        <v>0</v>
      </c>
      <c r="J312" s="107">
        <f t="shared" ca="1" si="72"/>
        <v>0</v>
      </c>
      <c r="K312" s="107">
        <f t="shared" ca="1" si="73"/>
        <v>0</v>
      </c>
      <c r="L312" s="107">
        <f t="shared" ca="1" si="74"/>
        <v>0</v>
      </c>
      <c r="M312" s="107"/>
      <c r="N312" s="116">
        <f t="shared" ca="1" si="75"/>
        <v>0</v>
      </c>
      <c r="O312" s="116">
        <f t="shared" ca="1" si="76"/>
        <v>0</v>
      </c>
      <c r="P312" s="116">
        <f t="shared" ca="1" si="77"/>
        <v>0</v>
      </c>
      <c r="Q312" s="116">
        <f t="shared" ca="1" si="78"/>
        <v>0</v>
      </c>
      <c r="R312" s="116">
        <f t="shared" ca="1" si="79"/>
        <v>0</v>
      </c>
      <c r="S312" s="116">
        <f t="shared" ca="1" si="80"/>
        <v>0</v>
      </c>
      <c r="T312" s="116">
        <f t="shared" ca="1" si="81"/>
        <v>0</v>
      </c>
      <c r="U312" s="116">
        <f t="shared" ca="1" si="82"/>
        <v>0</v>
      </c>
      <c r="W312" s="109" t="s">
        <v>1963</v>
      </c>
      <c r="X312" s="78" t="s">
        <v>1964</v>
      </c>
      <c r="Y312" s="111">
        <v>16.393442622950818</v>
      </c>
      <c r="Z312" s="111">
        <v>13.114754098360656</v>
      </c>
      <c r="AA312" s="111">
        <v>6.557377049180328</v>
      </c>
      <c r="AB312" s="111">
        <v>4.918032786885246</v>
      </c>
      <c r="AE312" s="112" t="s">
        <v>1968</v>
      </c>
      <c r="AF312" s="119" t="s">
        <v>1969</v>
      </c>
      <c r="AG312" s="120" t="s">
        <v>1486</v>
      </c>
      <c r="AH312" s="120" t="s">
        <v>1486</v>
      </c>
      <c r="AI312" s="120" t="s">
        <v>1486</v>
      </c>
      <c r="AJ312" s="120" t="s">
        <v>1486</v>
      </c>
    </row>
    <row r="313" spans="1:36" x14ac:dyDescent="0.25">
      <c r="A313" s="103" t="s">
        <v>1199</v>
      </c>
      <c r="B313" s="104">
        <v>28</v>
      </c>
      <c r="C313" s="115">
        <f>SUMIF(Ukraine!$B$5:$B$356,'Ukraine INN'!$B313,Ukraine!$Z$5:$Z$356)</f>
        <v>2126</v>
      </c>
      <c r="D313" s="107">
        <f t="shared" ca="1" si="67"/>
        <v>16.685714285714287</v>
      </c>
      <c r="E313" s="107">
        <f t="shared" ca="1" si="68"/>
        <v>14.742857142857144</v>
      </c>
      <c r="F313" s="107">
        <f t="shared" ca="1" si="69"/>
        <v>6.4</v>
      </c>
      <c r="G313" s="107">
        <f t="shared" ca="1" si="70"/>
        <v>8.3428571428571434</v>
      </c>
      <c r="H313" s="115">
        <f>SUMIF(Ukraine!$B$5:$B$356,'Ukraine INN'!$B313,Ukraine!$AR$5:$AR$356)</f>
        <v>2086</v>
      </c>
      <c r="I313" s="107">
        <f t="shared" ca="1" si="71"/>
        <v>13.396004700352526</v>
      </c>
      <c r="J313" s="107">
        <f t="shared" ca="1" si="72"/>
        <v>14.806110458284373</v>
      </c>
      <c r="K313" s="107">
        <f t="shared" ca="1" si="73"/>
        <v>9.8707403055229133</v>
      </c>
      <c r="L313" s="107">
        <f t="shared" ca="1" si="74"/>
        <v>12.45593419506463</v>
      </c>
      <c r="M313" s="107"/>
      <c r="N313" s="116">
        <f t="shared" ca="1" si="75"/>
        <v>354.73828571428572</v>
      </c>
      <c r="O313" s="116">
        <f t="shared" ca="1" si="76"/>
        <v>313.43314285714285</v>
      </c>
      <c r="P313" s="116">
        <f t="shared" ca="1" si="77"/>
        <v>136.06399999999999</v>
      </c>
      <c r="Q313" s="116">
        <f t="shared" ca="1" si="78"/>
        <v>177.36914285714286</v>
      </c>
      <c r="R313" s="116">
        <f t="shared" ca="1" si="79"/>
        <v>279.44065804935371</v>
      </c>
      <c r="S313" s="116">
        <f t="shared" ca="1" si="80"/>
        <v>308.85546415981202</v>
      </c>
      <c r="T313" s="116">
        <f t="shared" ca="1" si="81"/>
        <v>205.90364277320796</v>
      </c>
      <c r="U313" s="116">
        <f t="shared" ca="1" si="82"/>
        <v>259.83078730904816</v>
      </c>
      <c r="W313" s="109" t="s">
        <v>1965</v>
      </c>
      <c r="X313" s="78" t="s">
        <v>1966</v>
      </c>
      <c r="Y313" s="118" t="s">
        <v>1486</v>
      </c>
      <c r="Z313" s="118" t="s">
        <v>1486</v>
      </c>
      <c r="AA313" s="118" t="s">
        <v>1486</v>
      </c>
      <c r="AB313" s="118" t="s">
        <v>1486</v>
      </c>
      <c r="AE313" s="112" t="s">
        <v>1971</v>
      </c>
      <c r="AF313" s="119" t="s">
        <v>1972</v>
      </c>
      <c r="AG313" s="120">
        <v>8.1967213114754092</v>
      </c>
      <c r="AH313" s="120">
        <v>9.8360655737704921</v>
      </c>
      <c r="AI313" s="120">
        <v>6.557377049180328</v>
      </c>
      <c r="AJ313" s="120">
        <v>13.114754098360656</v>
      </c>
    </row>
    <row r="314" spans="1:36" x14ac:dyDescent="0.25">
      <c r="A314" s="103" t="s">
        <v>1200</v>
      </c>
      <c r="B314" s="104">
        <v>28.1</v>
      </c>
      <c r="C314" s="115">
        <f>SUMIF(Ukraine!$B$5:$B$356,'Ukraine INN'!$B314,Ukraine!$Z$5:$Z$356)</f>
        <v>338</v>
      </c>
      <c r="D314" s="107">
        <f t="shared" ca="1" si="67"/>
        <v>17.105263157894736</v>
      </c>
      <c r="E314" s="107">
        <f t="shared" ca="1" si="68"/>
        <v>19.736842105263158</v>
      </c>
      <c r="F314" s="107">
        <f t="shared" ca="1" si="69"/>
        <v>7.8947368421052628</v>
      </c>
      <c r="G314" s="107">
        <f t="shared" ca="1" si="70"/>
        <v>11.842105263157894</v>
      </c>
      <c r="H314" s="115">
        <f>SUMIF(Ukraine!$B$5:$B$356,'Ukraine INN'!$B314,Ukraine!$AR$5:$AR$356)</f>
        <v>319</v>
      </c>
      <c r="I314" s="107">
        <f t="shared" ca="1" si="71"/>
        <v>16.666666666666664</v>
      </c>
      <c r="J314" s="107">
        <f t="shared" ca="1" si="72"/>
        <v>23.611111111111111</v>
      </c>
      <c r="K314" s="107">
        <f t="shared" ca="1" si="73"/>
        <v>11.111111111111111</v>
      </c>
      <c r="L314" s="107">
        <f t="shared" ca="1" si="74"/>
        <v>12.5</v>
      </c>
      <c r="M314" s="107"/>
      <c r="N314" s="116">
        <f t="shared" ca="1" si="75"/>
        <v>57.815789473684212</v>
      </c>
      <c r="O314" s="116">
        <f t="shared" ca="1" si="76"/>
        <v>66.71052631578948</v>
      </c>
      <c r="P314" s="116">
        <f t="shared" ca="1" si="77"/>
        <v>26.684210526315788</v>
      </c>
      <c r="Q314" s="116">
        <f t="shared" ca="1" si="78"/>
        <v>40.026315789473685</v>
      </c>
      <c r="R314" s="116">
        <f t="shared" ca="1" si="79"/>
        <v>53.166666666666657</v>
      </c>
      <c r="S314" s="116">
        <f t="shared" ca="1" si="80"/>
        <v>75.319444444444443</v>
      </c>
      <c r="T314" s="116">
        <f t="shared" ca="1" si="81"/>
        <v>35.444444444444443</v>
      </c>
      <c r="U314" s="116">
        <f t="shared" ca="1" si="82"/>
        <v>39.875</v>
      </c>
      <c r="W314" s="109" t="s">
        <v>1968</v>
      </c>
      <c r="X314" s="78" t="s">
        <v>1969</v>
      </c>
      <c r="Y314" s="118" t="s">
        <v>1486</v>
      </c>
      <c r="Z314" s="118" t="s">
        <v>1486</v>
      </c>
      <c r="AA314" s="118" t="s">
        <v>1486</v>
      </c>
      <c r="AB314" s="118" t="s">
        <v>1486</v>
      </c>
      <c r="AE314" s="112" t="s">
        <v>1973</v>
      </c>
      <c r="AF314" s="119" t="s">
        <v>1974</v>
      </c>
      <c r="AG314" s="120">
        <v>12.087912087912088</v>
      </c>
      <c r="AH314" s="120">
        <v>14.285714285714285</v>
      </c>
      <c r="AI314" s="120">
        <v>12.087912087912088</v>
      </c>
      <c r="AJ314" s="120">
        <v>9.8901098901098905</v>
      </c>
    </row>
    <row r="315" spans="1:36" x14ac:dyDescent="0.25">
      <c r="A315" s="103" t="s">
        <v>1950</v>
      </c>
      <c r="B315" s="104">
        <v>28.11</v>
      </c>
      <c r="C315" s="115">
        <f>SUMIF(Ukraine!$B$5:$B$356,'Ukraine INN'!$B315,Ukraine!$Z$5:$Z$356)</f>
        <v>0</v>
      </c>
      <c r="D315" s="107">
        <f t="shared" ca="1" si="67"/>
        <v>19.047619047619047</v>
      </c>
      <c r="E315" s="107">
        <f t="shared" ca="1" si="68"/>
        <v>33.333333333333329</v>
      </c>
      <c r="F315" s="107">
        <f t="shared" ca="1" si="69"/>
        <v>14.285714285714285</v>
      </c>
      <c r="G315" s="107">
        <f t="shared" ca="1" si="70"/>
        <v>19.047619047619047</v>
      </c>
      <c r="H315" s="115">
        <f>SUMIF(Ukraine!$B$5:$B$356,'Ukraine INN'!$B315,Ukraine!$AR$5:$AR$356)</f>
        <v>0</v>
      </c>
      <c r="I315" s="107">
        <f t="shared" ca="1" si="71"/>
        <v>14.285714285714285</v>
      </c>
      <c r="J315" s="107">
        <f t="shared" ca="1" si="72"/>
        <v>23.809523809523807</v>
      </c>
      <c r="K315" s="107">
        <f t="shared" ca="1" si="73"/>
        <v>19.047619047619047</v>
      </c>
      <c r="L315" s="107">
        <f t="shared" ca="1" si="74"/>
        <v>9.5238095238095237</v>
      </c>
      <c r="M315" s="107"/>
      <c r="N315" s="116">
        <f t="shared" ca="1" si="75"/>
        <v>0</v>
      </c>
      <c r="O315" s="116">
        <f t="shared" ca="1" si="76"/>
        <v>0</v>
      </c>
      <c r="P315" s="116">
        <f t="shared" ca="1" si="77"/>
        <v>0</v>
      </c>
      <c r="Q315" s="116">
        <f t="shared" ca="1" si="78"/>
        <v>0</v>
      </c>
      <c r="R315" s="116">
        <f t="shared" ca="1" si="79"/>
        <v>0</v>
      </c>
      <c r="S315" s="116">
        <f t="shared" ca="1" si="80"/>
        <v>0</v>
      </c>
      <c r="T315" s="116">
        <f t="shared" ca="1" si="81"/>
        <v>0</v>
      </c>
      <c r="U315" s="116">
        <f t="shared" ca="1" si="82"/>
        <v>0</v>
      </c>
      <c r="W315" s="109" t="s">
        <v>1971</v>
      </c>
      <c r="X315" s="78" t="s">
        <v>1972</v>
      </c>
      <c r="Y315" s="111">
        <v>14.754098360655737</v>
      </c>
      <c r="Z315" s="111">
        <v>11.475409836065573</v>
      </c>
      <c r="AA315" s="111">
        <v>3.278688524590164</v>
      </c>
      <c r="AB315" s="111">
        <v>4.918032786885246</v>
      </c>
      <c r="AE315" s="112" t="s">
        <v>1202</v>
      </c>
      <c r="AF315" s="119" t="s">
        <v>1975</v>
      </c>
      <c r="AG315" s="114">
        <v>17.567567567567568</v>
      </c>
      <c r="AH315" s="114">
        <v>18.918918918918919</v>
      </c>
      <c r="AI315" s="114">
        <v>12.162162162162163</v>
      </c>
      <c r="AJ315" s="114">
        <v>20.945945945945947</v>
      </c>
    </row>
    <row r="316" spans="1:36" x14ac:dyDescent="0.25">
      <c r="A316" s="103" t="s">
        <v>1952</v>
      </c>
      <c r="B316" s="104">
        <v>28.12</v>
      </c>
      <c r="C316" s="115">
        <f>SUMIF(Ukraine!$B$5:$B$356,'Ukraine INN'!$B316,Ukraine!$Z$5:$Z$356)</f>
        <v>0</v>
      </c>
      <c r="D316" s="107">
        <f t="shared" ca="1" si="67"/>
        <v>24.074074074074073</v>
      </c>
      <c r="E316" s="107">
        <f t="shared" ca="1" si="68"/>
        <v>29.629629629629626</v>
      </c>
      <c r="F316" s="107">
        <f t="shared" ca="1" si="69"/>
        <v>11.111111111111111</v>
      </c>
      <c r="G316" s="107">
        <f t="shared" ca="1" si="70"/>
        <v>14.814814814814813</v>
      </c>
      <c r="H316" s="115">
        <f>SUMIF(Ukraine!$B$5:$B$356,'Ukraine INN'!$B316,Ukraine!$AR$5:$AR$356)</f>
        <v>0</v>
      </c>
      <c r="I316" s="107">
        <f t="shared" ca="1" si="71"/>
        <v>14.893617021276595</v>
      </c>
      <c r="J316" s="107">
        <f t="shared" ca="1" si="72"/>
        <v>23.404255319148938</v>
      </c>
      <c r="K316" s="107">
        <f t="shared" ca="1" si="73"/>
        <v>12.76595744680851</v>
      </c>
      <c r="L316" s="107">
        <f t="shared" ca="1" si="74"/>
        <v>14.893617021276595</v>
      </c>
      <c r="M316" s="107"/>
      <c r="N316" s="116">
        <f t="shared" ca="1" si="75"/>
        <v>0</v>
      </c>
      <c r="O316" s="116">
        <f t="shared" ca="1" si="76"/>
        <v>0</v>
      </c>
      <c r="P316" s="116">
        <f t="shared" ca="1" si="77"/>
        <v>0</v>
      </c>
      <c r="Q316" s="116">
        <f t="shared" ca="1" si="78"/>
        <v>0</v>
      </c>
      <c r="R316" s="116">
        <f t="shared" ca="1" si="79"/>
        <v>0</v>
      </c>
      <c r="S316" s="116">
        <f t="shared" ca="1" si="80"/>
        <v>0</v>
      </c>
      <c r="T316" s="116">
        <f t="shared" ca="1" si="81"/>
        <v>0</v>
      </c>
      <c r="U316" s="116">
        <f t="shared" ca="1" si="82"/>
        <v>0</v>
      </c>
      <c r="W316" s="109" t="s">
        <v>1973</v>
      </c>
      <c r="X316" s="78" t="s">
        <v>1974</v>
      </c>
      <c r="Y316" s="111">
        <v>15.2</v>
      </c>
      <c r="Z316" s="111">
        <v>13.600000000000001</v>
      </c>
      <c r="AA316" s="111">
        <v>9.6</v>
      </c>
      <c r="AB316" s="111">
        <v>8.7999999999999989</v>
      </c>
      <c r="AE316" s="112" t="s">
        <v>1202</v>
      </c>
      <c r="AF316" s="119" t="s">
        <v>1976</v>
      </c>
      <c r="AG316" s="114">
        <v>17.567567567567568</v>
      </c>
      <c r="AH316" s="114">
        <v>18.918918918918919</v>
      </c>
      <c r="AI316" s="114">
        <v>12.162162162162163</v>
      </c>
      <c r="AJ316" s="114">
        <v>20.945945945945947</v>
      </c>
    </row>
    <row r="317" spans="1:36" x14ac:dyDescent="0.25">
      <c r="A317" s="103" t="s">
        <v>1954</v>
      </c>
      <c r="B317" s="104">
        <v>28.13</v>
      </c>
      <c r="C317" s="115">
        <f>SUMIF(Ukraine!$B$5:$B$356,'Ukraine INN'!$B317,Ukraine!$Z$5:$Z$356)</f>
        <v>0</v>
      </c>
      <c r="D317" s="107">
        <f t="shared" ca="1" si="67"/>
        <v>11.76470588235294</v>
      </c>
      <c r="E317" s="107">
        <f t="shared" ca="1" si="68"/>
        <v>8.8235294117647065</v>
      </c>
      <c r="F317" s="107">
        <f t="shared" ca="1" si="69"/>
        <v>2.9411764705882351</v>
      </c>
      <c r="G317" s="107">
        <f t="shared" ca="1" si="70"/>
        <v>8.8235294117647065</v>
      </c>
      <c r="H317" s="115">
        <f>SUMIF(Ukraine!$B$5:$B$356,'Ukraine INN'!$B317,Ukraine!$AR$5:$AR$356)</f>
        <v>0</v>
      </c>
      <c r="I317" s="107">
        <f t="shared" ca="1" si="71"/>
        <v>27.027027027027028</v>
      </c>
      <c r="J317" s="107">
        <f t="shared" ca="1" si="72"/>
        <v>24.324324324324326</v>
      </c>
      <c r="K317" s="107">
        <f t="shared" ca="1" si="73"/>
        <v>10.810810810810811</v>
      </c>
      <c r="L317" s="107">
        <f t="shared" ca="1" si="74"/>
        <v>13.513513513513514</v>
      </c>
      <c r="M317" s="107"/>
      <c r="N317" s="116">
        <f t="shared" ca="1" si="75"/>
        <v>0</v>
      </c>
      <c r="O317" s="116">
        <f t="shared" ca="1" si="76"/>
        <v>0</v>
      </c>
      <c r="P317" s="116">
        <f t="shared" ca="1" si="77"/>
        <v>0</v>
      </c>
      <c r="Q317" s="116">
        <f t="shared" ca="1" si="78"/>
        <v>0</v>
      </c>
      <c r="R317" s="116">
        <f t="shared" ca="1" si="79"/>
        <v>0</v>
      </c>
      <c r="S317" s="116">
        <f t="shared" ca="1" si="80"/>
        <v>0</v>
      </c>
      <c r="T317" s="116">
        <f t="shared" ca="1" si="81"/>
        <v>0</v>
      </c>
      <c r="U317" s="116">
        <f t="shared" ca="1" si="82"/>
        <v>0</v>
      </c>
      <c r="W317" s="109" t="s">
        <v>1202</v>
      </c>
      <c r="X317" s="78" t="s">
        <v>1975</v>
      </c>
      <c r="Y317" s="111">
        <v>21.276595744680851</v>
      </c>
      <c r="Z317" s="111">
        <v>16.312056737588655</v>
      </c>
      <c r="AA317" s="111">
        <v>7.0921985815602842</v>
      </c>
      <c r="AB317" s="111">
        <v>11.347517730496454</v>
      </c>
      <c r="AE317" s="112" t="s">
        <v>1203</v>
      </c>
      <c r="AF317" s="119" t="s">
        <v>1977</v>
      </c>
      <c r="AG317" s="114">
        <v>15.686274509803921</v>
      </c>
      <c r="AH317" s="114">
        <v>7.8431372549019605</v>
      </c>
      <c r="AI317" s="114">
        <v>9.8039215686274517</v>
      </c>
      <c r="AJ317" s="114">
        <v>11.76470588235294</v>
      </c>
    </row>
    <row r="318" spans="1:36" x14ac:dyDescent="0.25">
      <c r="A318" s="103" t="s">
        <v>1956</v>
      </c>
      <c r="B318" s="104">
        <v>28.14</v>
      </c>
      <c r="C318" s="115">
        <f>SUMIF(Ukraine!$B$5:$B$356,'Ukraine INN'!$B318,Ukraine!$Z$5:$Z$356)</f>
        <v>0</v>
      </c>
      <c r="D318" s="107">
        <f t="shared" ca="1" si="67"/>
        <v>15</v>
      </c>
      <c r="E318" s="107">
        <f t="shared" ca="1" si="68"/>
        <v>10</v>
      </c>
      <c r="F318" s="107">
        <f t="shared" ca="1" si="69"/>
        <v>0</v>
      </c>
      <c r="G318" s="107">
        <f t="shared" ca="1" si="70"/>
        <v>0</v>
      </c>
      <c r="H318" s="115">
        <f>SUMIF(Ukraine!$B$5:$B$356,'Ukraine INN'!$B318,Ukraine!$AR$5:$AR$356)</f>
        <v>0</v>
      </c>
      <c r="I318" s="107">
        <f t="shared" ca="1" si="71"/>
        <v>15.789473684210526</v>
      </c>
      <c r="J318" s="107">
        <f t="shared" ca="1" si="72"/>
        <v>15.789473684210526</v>
      </c>
      <c r="K318" s="107">
        <f t="shared" ca="1" si="73"/>
        <v>5.2631578947368416</v>
      </c>
      <c r="L318" s="107">
        <f t="shared" ca="1" si="74"/>
        <v>15.789473684210526</v>
      </c>
      <c r="M318" s="107"/>
      <c r="N318" s="116">
        <f t="shared" ca="1" si="75"/>
        <v>0</v>
      </c>
      <c r="O318" s="116">
        <f t="shared" ca="1" si="76"/>
        <v>0</v>
      </c>
      <c r="P318" s="116">
        <f t="shared" ca="1" si="77"/>
        <v>0</v>
      </c>
      <c r="Q318" s="116">
        <f t="shared" ca="1" si="78"/>
        <v>0</v>
      </c>
      <c r="R318" s="116">
        <f t="shared" ca="1" si="79"/>
        <v>0</v>
      </c>
      <c r="S318" s="116">
        <f t="shared" ca="1" si="80"/>
        <v>0</v>
      </c>
      <c r="T318" s="116">
        <f t="shared" ca="1" si="81"/>
        <v>0</v>
      </c>
      <c r="U318" s="116">
        <f t="shared" ca="1" si="82"/>
        <v>0</v>
      </c>
      <c r="W318" s="109" t="s">
        <v>1202</v>
      </c>
      <c r="X318" s="78" t="s">
        <v>1976</v>
      </c>
      <c r="Y318" s="111">
        <v>21.276595744680851</v>
      </c>
      <c r="Z318" s="111">
        <v>16.312056737588655</v>
      </c>
      <c r="AA318" s="111">
        <v>7.0921985815602842</v>
      </c>
      <c r="AB318" s="111">
        <v>11.347517730496454</v>
      </c>
      <c r="AE318" s="112" t="s">
        <v>1967</v>
      </c>
      <c r="AF318" s="119" t="s">
        <v>1978</v>
      </c>
      <c r="AG318" s="114">
        <v>15.625</v>
      </c>
      <c r="AH318" s="114">
        <v>3.125</v>
      </c>
      <c r="AI318" s="114">
        <v>6.25</v>
      </c>
      <c r="AJ318" s="114">
        <v>9.375</v>
      </c>
    </row>
    <row r="319" spans="1:36" x14ac:dyDescent="0.25">
      <c r="A319" s="103" t="s">
        <v>1958</v>
      </c>
      <c r="B319" s="104">
        <v>28.15</v>
      </c>
      <c r="C319" s="115">
        <f>SUMIF(Ukraine!$B$5:$B$356,'Ukraine INN'!$B319,Ukraine!$Z$5:$Z$356)</f>
        <v>0</v>
      </c>
      <c r="D319" s="107">
        <f t="shared" ca="1" si="67"/>
        <v>8.695652173913043</v>
      </c>
      <c r="E319" s="107">
        <f t="shared" ca="1" si="68"/>
        <v>8.695652173913043</v>
      </c>
      <c r="F319" s="107">
        <f t="shared" ca="1" si="69"/>
        <v>8.695652173913043</v>
      </c>
      <c r="G319" s="107">
        <f t="shared" ca="1" si="70"/>
        <v>13.043478260869565</v>
      </c>
      <c r="H319" s="115">
        <f>SUMIF(Ukraine!$B$5:$B$356,'Ukraine INN'!$B319,Ukraine!$AR$5:$AR$356)</f>
        <v>0</v>
      </c>
      <c r="I319" s="107">
        <f t="shared" ca="1" si="71"/>
        <v>5</v>
      </c>
      <c r="J319" s="107">
        <f t="shared" ca="1" si="72"/>
        <v>30</v>
      </c>
      <c r="K319" s="107">
        <f t="shared" ca="1" si="73"/>
        <v>5</v>
      </c>
      <c r="L319" s="107">
        <f t="shared" ca="1" si="74"/>
        <v>5</v>
      </c>
      <c r="M319" s="107"/>
      <c r="N319" s="116">
        <f t="shared" ca="1" si="75"/>
        <v>0</v>
      </c>
      <c r="O319" s="116">
        <f t="shared" ca="1" si="76"/>
        <v>0</v>
      </c>
      <c r="P319" s="116">
        <f t="shared" ca="1" si="77"/>
        <v>0</v>
      </c>
      <c r="Q319" s="116">
        <f t="shared" ca="1" si="78"/>
        <v>0</v>
      </c>
      <c r="R319" s="116">
        <f t="shared" ca="1" si="79"/>
        <v>0</v>
      </c>
      <c r="S319" s="116">
        <f t="shared" ca="1" si="80"/>
        <v>0</v>
      </c>
      <c r="T319" s="116">
        <f t="shared" ca="1" si="81"/>
        <v>0</v>
      </c>
      <c r="U319" s="116">
        <f t="shared" ca="1" si="82"/>
        <v>0</v>
      </c>
      <c r="W319" s="109" t="s">
        <v>1203</v>
      </c>
      <c r="X319" s="78" t="s">
        <v>1977</v>
      </c>
      <c r="Y319" s="111">
        <v>21.052631578947366</v>
      </c>
      <c r="Z319" s="111">
        <v>8.7719298245614024</v>
      </c>
      <c r="AA319" s="111">
        <v>1.7543859649122806</v>
      </c>
      <c r="AB319" s="111">
        <v>1.7543859649122806</v>
      </c>
      <c r="AE319" s="112" t="s">
        <v>1970</v>
      </c>
      <c r="AF319" s="119" t="s">
        <v>1979</v>
      </c>
      <c r="AG319" s="114">
        <v>15.789473684210526</v>
      </c>
      <c r="AH319" s="114">
        <v>15.789473684210526</v>
      </c>
      <c r="AI319" s="114">
        <v>15.789473684210526</v>
      </c>
      <c r="AJ319" s="114">
        <v>15.789473684210526</v>
      </c>
    </row>
    <row r="320" spans="1:36" x14ac:dyDescent="0.25">
      <c r="A320" s="103" t="s">
        <v>1201</v>
      </c>
      <c r="B320" s="104">
        <v>28.2</v>
      </c>
      <c r="C320" s="115">
        <f>SUMIF(Ukraine!$B$5:$B$356,'Ukraine INN'!$B320,Ukraine!$Z$5:$Z$356)</f>
        <v>765</v>
      </c>
      <c r="D320" s="107">
        <f t="shared" ca="1" si="67"/>
        <v>15.037593984962406</v>
      </c>
      <c r="E320" s="107">
        <f t="shared" ca="1" si="68"/>
        <v>12.781954887218044</v>
      </c>
      <c r="F320" s="107">
        <f t="shared" ca="1" si="69"/>
        <v>6.7669172932330826</v>
      </c>
      <c r="G320" s="107">
        <f t="shared" ca="1" si="70"/>
        <v>7.1428571428571423</v>
      </c>
      <c r="H320" s="115">
        <f>SUMIF(Ukraine!$B$5:$B$356,'Ukraine INN'!$B320,Ukraine!$AR$5:$AR$356)</f>
        <v>734</v>
      </c>
      <c r="I320" s="107">
        <f t="shared" ca="1" si="71"/>
        <v>11.200000000000001</v>
      </c>
      <c r="J320" s="107">
        <f t="shared" ca="1" si="72"/>
        <v>14.000000000000002</v>
      </c>
      <c r="K320" s="107">
        <f t="shared" ca="1" si="73"/>
        <v>10.4</v>
      </c>
      <c r="L320" s="107">
        <f t="shared" ca="1" si="74"/>
        <v>11.200000000000001</v>
      </c>
      <c r="M320" s="107"/>
      <c r="N320" s="116">
        <f t="shared" ca="1" si="75"/>
        <v>115.0375939849624</v>
      </c>
      <c r="O320" s="116">
        <f t="shared" ca="1" si="76"/>
        <v>97.781954887218035</v>
      </c>
      <c r="P320" s="116">
        <f t="shared" ca="1" si="77"/>
        <v>51.766917293233078</v>
      </c>
      <c r="Q320" s="116">
        <f t="shared" ca="1" si="78"/>
        <v>54.642857142857139</v>
      </c>
      <c r="R320" s="116">
        <f t="shared" ca="1" si="79"/>
        <v>82.208000000000013</v>
      </c>
      <c r="S320" s="116">
        <f t="shared" ca="1" si="80"/>
        <v>102.76</v>
      </c>
      <c r="T320" s="116">
        <f t="shared" ca="1" si="81"/>
        <v>76.336000000000013</v>
      </c>
      <c r="U320" s="116">
        <f t="shared" ca="1" si="82"/>
        <v>82.208000000000013</v>
      </c>
      <c r="W320" s="109" t="s">
        <v>1967</v>
      </c>
      <c r="X320" s="78" t="s">
        <v>1978</v>
      </c>
      <c r="Y320" s="111">
        <v>23.333333333333332</v>
      </c>
      <c r="Z320" s="111">
        <v>10</v>
      </c>
      <c r="AA320" s="111">
        <v>3.3333333333333335</v>
      </c>
      <c r="AB320" s="118" t="s">
        <v>1486</v>
      </c>
      <c r="AE320" s="112" t="s">
        <v>1204</v>
      </c>
      <c r="AF320" s="119" t="s">
        <v>1980</v>
      </c>
      <c r="AG320" s="114">
        <v>10.852713178294573</v>
      </c>
      <c r="AH320" s="114">
        <v>9.6899224806201563</v>
      </c>
      <c r="AI320" s="114">
        <v>7.3643410852713185</v>
      </c>
      <c r="AJ320" s="120">
        <v>8.9147286821705425</v>
      </c>
    </row>
    <row r="321" spans="1:36" x14ac:dyDescent="0.25">
      <c r="A321" s="103" t="s">
        <v>1961</v>
      </c>
      <c r="B321" s="104">
        <v>28.21</v>
      </c>
      <c r="C321" s="115">
        <f>SUMIF(Ukraine!$B$5:$B$356,'Ukraine INN'!$B321,Ukraine!$Z$5:$Z$356)</f>
        <v>0</v>
      </c>
      <c r="D321" s="107">
        <f t="shared" ca="1" si="67"/>
        <v>14.285714285714285</v>
      </c>
      <c r="E321" s="107">
        <f t="shared" ca="1" si="68"/>
        <v>14.285714285714285</v>
      </c>
      <c r="F321" s="107">
        <f t="shared" ca="1" si="69"/>
        <v>0</v>
      </c>
      <c r="G321" s="107">
        <f t="shared" ca="1" si="70"/>
        <v>14.285714285714285</v>
      </c>
      <c r="H321" s="115">
        <f>SUMIF(Ukraine!$B$5:$B$356,'Ukraine INN'!$B321,Ukraine!$AR$5:$AR$356)</f>
        <v>0</v>
      </c>
      <c r="I321" s="107">
        <f t="shared" ca="1" si="71"/>
        <v>25</v>
      </c>
      <c r="J321" s="107">
        <f t="shared" ca="1" si="72"/>
        <v>25</v>
      </c>
      <c r="K321" s="107">
        <f t="shared" ca="1" si="73"/>
        <v>20</v>
      </c>
      <c r="L321" s="107">
        <f t="shared" ca="1" si="74"/>
        <v>20</v>
      </c>
      <c r="M321" s="107"/>
      <c r="N321" s="116">
        <f t="shared" ca="1" si="75"/>
        <v>0</v>
      </c>
      <c r="O321" s="116">
        <f t="shared" ca="1" si="76"/>
        <v>0</v>
      </c>
      <c r="P321" s="116">
        <f t="shared" ca="1" si="77"/>
        <v>0</v>
      </c>
      <c r="Q321" s="116">
        <f t="shared" ca="1" si="78"/>
        <v>0</v>
      </c>
      <c r="R321" s="116">
        <f t="shared" ca="1" si="79"/>
        <v>0</v>
      </c>
      <c r="S321" s="116">
        <f t="shared" ca="1" si="80"/>
        <v>0</v>
      </c>
      <c r="T321" s="116">
        <f t="shared" ca="1" si="81"/>
        <v>0</v>
      </c>
      <c r="U321" s="116">
        <f t="shared" ca="1" si="82"/>
        <v>0</v>
      </c>
      <c r="W321" s="109" t="s">
        <v>1970</v>
      </c>
      <c r="X321" s="78" t="s">
        <v>1979</v>
      </c>
      <c r="Y321" s="111">
        <v>18.518518518518519</v>
      </c>
      <c r="Z321" s="111">
        <v>7.4074074074074066</v>
      </c>
      <c r="AA321" s="118" t="s">
        <v>1486</v>
      </c>
      <c r="AB321" s="111">
        <v>3.7037037037037033</v>
      </c>
      <c r="AE321" s="112" t="s">
        <v>1981</v>
      </c>
      <c r="AF321" s="119" t="s">
        <v>1982</v>
      </c>
      <c r="AG321" s="114">
        <v>4</v>
      </c>
      <c r="AH321" s="114">
        <v>12</v>
      </c>
      <c r="AI321" s="120">
        <v>16</v>
      </c>
      <c r="AJ321" s="114">
        <v>8</v>
      </c>
    </row>
    <row r="322" spans="1:36" x14ac:dyDescent="0.25">
      <c r="A322" s="103" t="s">
        <v>1963</v>
      </c>
      <c r="B322" s="104">
        <v>28.22</v>
      </c>
      <c r="C322" s="115">
        <f>SUMIF(Ukraine!$B$5:$B$356,'Ukraine INN'!$B322,Ukraine!$Z$5:$Z$356)</f>
        <v>0</v>
      </c>
      <c r="D322" s="107">
        <f t="shared" ca="1" si="67"/>
        <v>16.393442622950818</v>
      </c>
      <c r="E322" s="107">
        <f t="shared" ca="1" si="68"/>
        <v>13.114754098360656</v>
      </c>
      <c r="F322" s="107">
        <f t="shared" ca="1" si="69"/>
        <v>6.557377049180328</v>
      </c>
      <c r="G322" s="107">
        <f t="shared" ca="1" si="70"/>
        <v>4.918032786885246</v>
      </c>
      <c r="H322" s="115">
        <f>SUMIF(Ukraine!$B$5:$B$356,'Ukraine INN'!$B322,Ukraine!$AR$5:$AR$356)</f>
        <v>0</v>
      </c>
      <c r="I322" s="107">
        <f t="shared" ca="1" si="71"/>
        <v>9.5890410958904102</v>
      </c>
      <c r="J322" s="107">
        <f t="shared" ca="1" si="72"/>
        <v>15.068493150684931</v>
      </c>
      <c r="K322" s="107">
        <f t="shared" ca="1" si="73"/>
        <v>9.5890410958904102</v>
      </c>
      <c r="L322" s="107">
        <f t="shared" ca="1" si="74"/>
        <v>9.5890410958904102</v>
      </c>
      <c r="M322" s="107"/>
      <c r="N322" s="116">
        <f t="shared" ca="1" si="75"/>
        <v>0</v>
      </c>
      <c r="O322" s="116">
        <f t="shared" ca="1" si="76"/>
        <v>0</v>
      </c>
      <c r="P322" s="116">
        <f t="shared" ca="1" si="77"/>
        <v>0</v>
      </c>
      <c r="Q322" s="116">
        <f t="shared" ca="1" si="78"/>
        <v>0</v>
      </c>
      <c r="R322" s="116">
        <f t="shared" ca="1" si="79"/>
        <v>0</v>
      </c>
      <c r="S322" s="116">
        <f t="shared" ca="1" si="80"/>
        <v>0</v>
      </c>
      <c r="T322" s="116">
        <f t="shared" ca="1" si="81"/>
        <v>0</v>
      </c>
      <c r="U322" s="116">
        <f t="shared" ca="1" si="82"/>
        <v>0</v>
      </c>
      <c r="W322" s="109" t="s">
        <v>1204</v>
      </c>
      <c r="X322" s="78" t="s">
        <v>1980</v>
      </c>
      <c r="Y322" s="111">
        <v>14.671814671814673</v>
      </c>
      <c r="Z322" s="111">
        <v>14.285714285714285</v>
      </c>
      <c r="AA322" s="111">
        <v>5.7915057915057915</v>
      </c>
      <c r="AB322" s="111">
        <v>7.3359073359073363</v>
      </c>
      <c r="AE322" s="112" t="s">
        <v>1983</v>
      </c>
      <c r="AF322" s="119" t="s">
        <v>1984</v>
      </c>
      <c r="AG322" s="114">
        <v>14.102564102564102</v>
      </c>
      <c r="AH322" s="114">
        <v>11.538461538461538</v>
      </c>
      <c r="AI322" s="114">
        <v>3.8461538461538463</v>
      </c>
      <c r="AJ322" s="114">
        <v>8.9743589743589745</v>
      </c>
    </row>
    <row r="323" spans="1:36" x14ac:dyDescent="0.25">
      <c r="A323" s="103" t="s">
        <v>1965</v>
      </c>
      <c r="B323" s="104">
        <v>28.23</v>
      </c>
      <c r="C323" s="115">
        <f>SUMIF(Ukraine!$B$5:$B$356,'Ukraine INN'!$B323,Ukraine!$Z$5:$Z$356)</f>
        <v>0</v>
      </c>
      <c r="D323" s="107">
        <f t="shared" ca="1" si="67"/>
        <v>0</v>
      </c>
      <c r="E323" s="107">
        <f t="shared" ca="1" si="68"/>
        <v>0</v>
      </c>
      <c r="F323" s="107">
        <f t="shared" ca="1" si="69"/>
        <v>0</v>
      </c>
      <c r="G323" s="107">
        <f t="shared" ca="1" si="70"/>
        <v>0</v>
      </c>
      <c r="H323" s="115">
        <f>SUMIF(Ukraine!$B$5:$B$356,'Ukraine INN'!$B323,Ukraine!$AR$5:$AR$356)</f>
        <v>0</v>
      </c>
      <c r="I323" s="107">
        <f t="shared" ca="1" si="71"/>
        <v>0</v>
      </c>
      <c r="J323" s="107">
        <f t="shared" ca="1" si="72"/>
        <v>0</v>
      </c>
      <c r="K323" s="107">
        <f t="shared" ca="1" si="73"/>
        <v>0</v>
      </c>
      <c r="L323" s="107">
        <f t="shared" ca="1" si="74"/>
        <v>0</v>
      </c>
      <c r="M323" s="107"/>
      <c r="N323" s="116">
        <f t="shared" ca="1" si="75"/>
        <v>0</v>
      </c>
      <c r="O323" s="116">
        <f t="shared" ca="1" si="76"/>
        <v>0</v>
      </c>
      <c r="P323" s="116">
        <f t="shared" ca="1" si="77"/>
        <v>0</v>
      </c>
      <c r="Q323" s="116">
        <f t="shared" ca="1" si="78"/>
        <v>0</v>
      </c>
      <c r="R323" s="116">
        <f t="shared" ca="1" si="79"/>
        <v>0</v>
      </c>
      <c r="S323" s="116">
        <f t="shared" ca="1" si="80"/>
        <v>0</v>
      </c>
      <c r="T323" s="116">
        <f t="shared" ca="1" si="81"/>
        <v>0</v>
      </c>
      <c r="U323" s="116">
        <f t="shared" ca="1" si="82"/>
        <v>0</v>
      </c>
      <c r="W323" s="109" t="s">
        <v>1981</v>
      </c>
      <c r="X323" s="78" t="s">
        <v>1982</v>
      </c>
      <c r="Y323" s="111">
        <v>5.2631578947368416</v>
      </c>
      <c r="Z323" s="111">
        <v>10.526315789473683</v>
      </c>
      <c r="AA323" s="111">
        <v>10.526315789473683</v>
      </c>
      <c r="AB323" s="111">
        <v>10.526315789473683</v>
      </c>
      <c r="AE323" s="112" t="s">
        <v>1985</v>
      </c>
      <c r="AF323" s="119" t="s">
        <v>1986</v>
      </c>
      <c r="AG323" s="114">
        <v>6.666666666666667</v>
      </c>
      <c r="AH323" s="114">
        <v>5.3333333333333339</v>
      </c>
      <c r="AI323" s="114">
        <v>5.3333333333333339</v>
      </c>
      <c r="AJ323" s="114">
        <v>8</v>
      </c>
    </row>
    <row r="324" spans="1:36" x14ac:dyDescent="0.25">
      <c r="A324" s="103" t="s">
        <v>1968</v>
      </c>
      <c r="B324" s="104">
        <v>28.24</v>
      </c>
      <c r="C324" s="115">
        <f>SUMIF(Ukraine!$B$5:$B$356,'Ukraine INN'!$B324,Ukraine!$Z$5:$Z$356)</f>
        <v>0</v>
      </c>
      <c r="D324" s="107">
        <f t="shared" ca="1" si="67"/>
        <v>0</v>
      </c>
      <c r="E324" s="107">
        <f t="shared" ca="1" si="68"/>
        <v>0</v>
      </c>
      <c r="F324" s="107">
        <f t="shared" ca="1" si="69"/>
        <v>0</v>
      </c>
      <c r="G324" s="107">
        <f t="shared" ca="1" si="70"/>
        <v>0</v>
      </c>
      <c r="H324" s="115">
        <f>SUMIF(Ukraine!$B$5:$B$356,'Ukraine INN'!$B324,Ukraine!$AR$5:$AR$356)</f>
        <v>0</v>
      </c>
      <c r="I324" s="107">
        <f t="shared" ca="1" si="71"/>
        <v>0</v>
      </c>
      <c r="J324" s="107">
        <f t="shared" ca="1" si="72"/>
        <v>0</v>
      </c>
      <c r="K324" s="107">
        <f t="shared" ca="1" si="73"/>
        <v>0</v>
      </c>
      <c r="L324" s="107">
        <f t="shared" ca="1" si="74"/>
        <v>0</v>
      </c>
      <c r="M324" s="107"/>
      <c r="N324" s="116">
        <f t="shared" ca="1" si="75"/>
        <v>0</v>
      </c>
      <c r="O324" s="116">
        <f t="shared" ca="1" si="76"/>
        <v>0</v>
      </c>
      <c r="P324" s="116">
        <f t="shared" ca="1" si="77"/>
        <v>0</v>
      </c>
      <c r="Q324" s="116">
        <f t="shared" ca="1" si="78"/>
        <v>0</v>
      </c>
      <c r="R324" s="116">
        <f t="shared" ca="1" si="79"/>
        <v>0</v>
      </c>
      <c r="S324" s="116">
        <f t="shared" ca="1" si="80"/>
        <v>0</v>
      </c>
      <c r="T324" s="116">
        <f t="shared" ca="1" si="81"/>
        <v>0</v>
      </c>
      <c r="U324" s="116">
        <f t="shared" ca="1" si="82"/>
        <v>0</v>
      </c>
      <c r="W324" s="109" t="s">
        <v>1983</v>
      </c>
      <c r="X324" s="78" t="s">
        <v>1984</v>
      </c>
      <c r="Y324" s="111">
        <v>20</v>
      </c>
      <c r="Z324" s="111">
        <v>16</v>
      </c>
      <c r="AA324" s="111">
        <v>6.666666666666667</v>
      </c>
      <c r="AB324" s="111">
        <v>4</v>
      </c>
      <c r="AE324" s="112" t="s">
        <v>1987</v>
      </c>
      <c r="AF324" s="119" t="s">
        <v>1988</v>
      </c>
      <c r="AG324" s="120" t="s">
        <v>1486</v>
      </c>
      <c r="AH324" s="120" t="s">
        <v>1486</v>
      </c>
      <c r="AI324" s="120" t="s">
        <v>1486</v>
      </c>
      <c r="AJ324" s="120" t="s">
        <v>1486</v>
      </c>
    </row>
    <row r="325" spans="1:36" x14ac:dyDescent="0.25">
      <c r="A325" s="103" t="s">
        <v>1971</v>
      </c>
      <c r="B325" s="104">
        <v>28.25</v>
      </c>
      <c r="C325" s="115">
        <f>SUMIF(Ukraine!$B$5:$B$356,'Ukraine INN'!$B325,Ukraine!$Z$5:$Z$356)</f>
        <v>0</v>
      </c>
      <c r="D325" s="107">
        <f t="shared" ca="1" si="67"/>
        <v>14.754098360655737</v>
      </c>
      <c r="E325" s="107">
        <f t="shared" ca="1" si="68"/>
        <v>11.475409836065573</v>
      </c>
      <c r="F325" s="107">
        <f t="shared" ca="1" si="69"/>
        <v>3.278688524590164</v>
      </c>
      <c r="G325" s="107">
        <f t="shared" ca="1" si="70"/>
        <v>4.918032786885246</v>
      </c>
      <c r="H325" s="115">
        <f>SUMIF(Ukraine!$B$5:$B$356,'Ukraine INN'!$B325,Ukraine!$AR$5:$AR$356)</f>
        <v>0</v>
      </c>
      <c r="I325" s="107">
        <f t="shared" ca="1" si="71"/>
        <v>8.1967213114754092</v>
      </c>
      <c r="J325" s="107">
        <f t="shared" ca="1" si="72"/>
        <v>9.8360655737704921</v>
      </c>
      <c r="K325" s="107">
        <f t="shared" ca="1" si="73"/>
        <v>6.557377049180328</v>
      </c>
      <c r="L325" s="107">
        <f t="shared" ca="1" si="74"/>
        <v>13.114754098360656</v>
      </c>
      <c r="M325" s="107"/>
      <c r="N325" s="116">
        <f t="shared" ca="1" si="75"/>
        <v>0</v>
      </c>
      <c r="O325" s="116">
        <f t="shared" ca="1" si="76"/>
        <v>0</v>
      </c>
      <c r="P325" s="116">
        <f t="shared" ca="1" si="77"/>
        <v>0</v>
      </c>
      <c r="Q325" s="116">
        <f t="shared" ca="1" si="78"/>
        <v>0</v>
      </c>
      <c r="R325" s="116">
        <f t="shared" ca="1" si="79"/>
        <v>0</v>
      </c>
      <c r="S325" s="116">
        <f t="shared" ca="1" si="80"/>
        <v>0</v>
      </c>
      <c r="T325" s="116">
        <f t="shared" ca="1" si="81"/>
        <v>0</v>
      </c>
      <c r="U325" s="116">
        <f t="shared" ca="1" si="82"/>
        <v>0</v>
      </c>
      <c r="W325" s="109" t="s">
        <v>1985</v>
      </c>
      <c r="X325" s="78" t="s">
        <v>1986</v>
      </c>
      <c r="Y325" s="111">
        <v>12.5</v>
      </c>
      <c r="Z325" s="111">
        <v>13.888888888888889</v>
      </c>
      <c r="AA325" s="111">
        <v>4.1666666666666661</v>
      </c>
      <c r="AB325" s="111">
        <v>9.7222222222222232</v>
      </c>
      <c r="AE325" s="112" t="s">
        <v>1989</v>
      </c>
      <c r="AF325" s="119" t="s">
        <v>1990</v>
      </c>
      <c r="AG325" s="120" t="s">
        <v>1486</v>
      </c>
      <c r="AH325" s="114">
        <v>25</v>
      </c>
      <c r="AI325" s="120" t="s">
        <v>1486</v>
      </c>
      <c r="AJ325" s="120" t="s">
        <v>1486</v>
      </c>
    </row>
    <row r="326" spans="1:36" x14ac:dyDescent="0.25">
      <c r="A326" s="103" t="s">
        <v>1973</v>
      </c>
      <c r="B326" s="104">
        <v>28.29</v>
      </c>
      <c r="C326" s="115">
        <f>SUMIF(Ukraine!$B$5:$B$356,'Ukraine INN'!$B326,Ukraine!$Z$5:$Z$356)</f>
        <v>0</v>
      </c>
      <c r="D326" s="107">
        <f t="shared" ca="1" si="67"/>
        <v>15.2</v>
      </c>
      <c r="E326" s="107">
        <f t="shared" ca="1" si="68"/>
        <v>13.600000000000001</v>
      </c>
      <c r="F326" s="107">
        <f t="shared" ca="1" si="69"/>
        <v>9.6</v>
      </c>
      <c r="G326" s="107">
        <f t="shared" ca="1" si="70"/>
        <v>8.7999999999999989</v>
      </c>
      <c r="H326" s="115">
        <f>SUMIF(Ukraine!$B$5:$B$356,'Ukraine INN'!$B326,Ukraine!$AR$5:$AR$356)</f>
        <v>0</v>
      </c>
      <c r="I326" s="107">
        <f t="shared" ca="1" si="71"/>
        <v>12.087912087912088</v>
      </c>
      <c r="J326" s="107">
        <f t="shared" ca="1" si="72"/>
        <v>14.285714285714285</v>
      </c>
      <c r="K326" s="107">
        <f t="shared" ca="1" si="73"/>
        <v>12.087912087912088</v>
      </c>
      <c r="L326" s="107">
        <f t="shared" ca="1" si="74"/>
        <v>9.8901098901098905</v>
      </c>
      <c r="M326" s="107"/>
      <c r="N326" s="116">
        <f t="shared" ca="1" si="75"/>
        <v>0</v>
      </c>
      <c r="O326" s="116">
        <f t="shared" ca="1" si="76"/>
        <v>0</v>
      </c>
      <c r="P326" s="116">
        <f t="shared" ca="1" si="77"/>
        <v>0</v>
      </c>
      <c r="Q326" s="116">
        <f t="shared" ca="1" si="78"/>
        <v>0</v>
      </c>
      <c r="R326" s="116">
        <f t="shared" ca="1" si="79"/>
        <v>0</v>
      </c>
      <c r="S326" s="116">
        <f t="shared" ca="1" si="80"/>
        <v>0</v>
      </c>
      <c r="T326" s="116">
        <f t="shared" ca="1" si="81"/>
        <v>0</v>
      </c>
      <c r="U326" s="116">
        <f t="shared" ca="1" si="82"/>
        <v>0</v>
      </c>
      <c r="W326" s="109" t="s">
        <v>1987</v>
      </c>
      <c r="X326" s="78" t="s">
        <v>1988</v>
      </c>
      <c r="Y326" s="118" t="s">
        <v>1486</v>
      </c>
      <c r="Z326" s="118" t="s">
        <v>1486</v>
      </c>
      <c r="AA326" s="118" t="s">
        <v>1486</v>
      </c>
      <c r="AB326" s="118" t="s">
        <v>1486</v>
      </c>
      <c r="AE326" s="112" t="s">
        <v>1991</v>
      </c>
      <c r="AF326" s="119" t="s">
        <v>1992</v>
      </c>
      <c r="AG326" s="120">
        <v>9.0909090909090917</v>
      </c>
      <c r="AH326" s="120">
        <v>9.0909090909090917</v>
      </c>
      <c r="AI326" s="120">
        <v>18.181818181818183</v>
      </c>
      <c r="AJ326" s="120">
        <v>9.0909090909090917</v>
      </c>
    </row>
    <row r="327" spans="1:36" x14ac:dyDescent="0.25">
      <c r="A327" s="103" t="s">
        <v>1202</v>
      </c>
      <c r="B327" s="104">
        <v>28.3</v>
      </c>
      <c r="C327" s="115">
        <f>SUMIF(Ukraine!$B$5:$B$356,'Ukraine INN'!$B327,Ukraine!$Z$5:$Z$356)</f>
        <v>274</v>
      </c>
      <c r="D327" s="107">
        <f t="shared" ref="D327:D390" ca="1" si="83">SUMIF($W$6:$W$416,$A327,Y$6:Y$415)</f>
        <v>42.553191489361701</v>
      </c>
      <c r="E327" s="107">
        <f t="shared" ref="E327:E390" ca="1" si="84">SUMIF($W$6:$W$416,$A327,Z$6:Z$415)</f>
        <v>32.62411347517731</v>
      </c>
      <c r="F327" s="107">
        <f t="shared" ref="F327:F390" ca="1" si="85">SUMIF($W$6:$W$416,$A327,AA$6:AA$415)</f>
        <v>14.184397163120568</v>
      </c>
      <c r="G327" s="107">
        <f t="shared" ref="G327:G390" ca="1" si="86">SUMIF($W$6:$W$416,$A327,AB$6:AB$415)</f>
        <v>22.695035460992909</v>
      </c>
      <c r="H327" s="115">
        <f>SUMIF(Ukraine!$B$5:$B$356,'Ukraine INN'!$B327,Ukraine!$AR$5:$AR$356)</f>
        <v>294</v>
      </c>
      <c r="I327" s="107">
        <f t="shared" ref="I327:I390" ca="1" si="87">SUMIF($AE$6:$AE$416,$A327,AG$6:AG$415)</f>
        <v>35.135135135135137</v>
      </c>
      <c r="J327" s="107">
        <f t="shared" ref="J327:J390" ca="1" si="88">SUMIF($AE$6:$AE$416,$A327,AH$6:AH$415)</f>
        <v>37.837837837837839</v>
      </c>
      <c r="K327" s="107">
        <f t="shared" ref="K327:K390" ca="1" si="89">SUMIF($AE$6:$AE$416,$A327,AI$6:AI$415)</f>
        <v>24.324324324324326</v>
      </c>
      <c r="L327" s="107">
        <f t="shared" ref="L327:L390" ca="1" si="90">SUMIF($AE$6:$AE$416,$A327,AJ$6:AJ$415)</f>
        <v>41.891891891891895</v>
      </c>
      <c r="M327" s="107"/>
      <c r="N327" s="116">
        <f t="shared" ref="N327:N390" ca="1" si="91">D327/100*$C327</f>
        <v>116.59574468085107</v>
      </c>
      <c r="O327" s="116">
        <f t="shared" ref="O327:O390" ca="1" si="92">E327/100*$C327</f>
        <v>89.390070921985824</v>
      </c>
      <c r="P327" s="116">
        <f t="shared" ref="P327:P390" ca="1" si="93">F327/100*$C327</f>
        <v>38.865248226950357</v>
      </c>
      <c r="Q327" s="116">
        <f t="shared" ref="Q327:Q390" ca="1" si="94">G327/100*$C327</f>
        <v>62.184397163120565</v>
      </c>
      <c r="R327" s="116">
        <f t="shared" ref="R327:R390" ca="1" si="95">I327/100*$H327</f>
        <v>103.29729729729731</v>
      </c>
      <c r="S327" s="116">
        <f t="shared" ref="S327:S390" ca="1" si="96">J327/100*$H327</f>
        <v>111.24324324324326</v>
      </c>
      <c r="T327" s="116">
        <f t="shared" ref="T327:T390" ca="1" si="97">K327/100*$H327</f>
        <v>71.513513513513516</v>
      </c>
      <c r="U327" s="116">
        <f t="shared" ref="U327:U390" ca="1" si="98">L327/100*$H327</f>
        <v>123.16216216216218</v>
      </c>
      <c r="W327" s="109" t="s">
        <v>1989</v>
      </c>
      <c r="X327" s="78" t="s">
        <v>1990</v>
      </c>
      <c r="Y327" s="118" t="s">
        <v>1486</v>
      </c>
      <c r="Z327" s="111">
        <v>14.285714285714285</v>
      </c>
      <c r="AA327" s="118" t="s">
        <v>1486</v>
      </c>
      <c r="AB327" s="118" t="s">
        <v>1486</v>
      </c>
      <c r="AE327" s="112" t="s">
        <v>1993</v>
      </c>
      <c r="AF327" s="119" t="s">
        <v>1994</v>
      </c>
      <c r="AG327" s="120">
        <v>16.666666666666664</v>
      </c>
      <c r="AH327" s="114">
        <v>11.666666666666666</v>
      </c>
      <c r="AI327" s="120">
        <v>10</v>
      </c>
      <c r="AJ327" s="120">
        <v>11.666666666666666</v>
      </c>
    </row>
    <row r="328" spans="1:36" x14ac:dyDescent="0.25">
      <c r="A328" s="103" t="s">
        <v>1202</v>
      </c>
      <c r="B328" s="104">
        <v>28.3</v>
      </c>
      <c r="C328" s="115">
        <f>SUMIF(Ukraine!$B$5:$B$356,'Ukraine INN'!$B328,Ukraine!$Z$5:$Z$356)</f>
        <v>274</v>
      </c>
      <c r="D328" s="107">
        <f t="shared" ca="1" si="83"/>
        <v>42.553191489361701</v>
      </c>
      <c r="E328" s="107">
        <f t="shared" ca="1" si="84"/>
        <v>32.62411347517731</v>
      </c>
      <c r="F328" s="107">
        <f t="shared" ca="1" si="85"/>
        <v>14.184397163120568</v>
      </c>
      <c r="G328" s="107">
        <f t="shared" ca="1" si="86"/>
        <v>22.695035460992909</v>
      </c>
      <c r="H328" s="115">
        <f>SUMIF(Ukraine!$B$5:$B$356,'Ukraine INN'!$B328,Ukraine!$AR$5:$AR$356)</f>
        <v>294</v>
      </c>
      <c r="I328" s="107">
        <f t="shared" ca="1" si="87"/>
        <v>35.135135135135137</v>
      </c>
      <c r="J328" s="107">
        <f t="shared" ca="1" si="88"/>
        <v>37.837837837837839</v>
      </c>
      <c r="K328" s="107">
        <f t="shared" ca="1" si="89"/>
        <v>24.324324324324326</v>
      </c>
      <c r="L328" s="107">
        <f t="shared" ca="1" si="90"/>
        <v>41.891891891891895</v>
      </c>
      <c r="M328" s="107"/>
      <c r="N328" s="116">
        <f t="shared" ca="1" si="91"/>
        <v>116.59574468085107</v>
      </c>
      <c r="O328" s="116">
        <f t="shared" ca="1" si="92"/>
        <v>89.390070921985824</v>
      </c>
      <c r="P328" s="116">
        <f t="shared" ca="1" si="93"/>
        <v>38.865248226950357</v>
      </c>
      <c r="Q328" s="116">
        <f t="shared" ca="1" si="94"/>
        <v>62.184397163120565</v>
      </c>
      <c r="R328" s="116">
        <f t="shared" ca="1" si="95"/>
        <v>103.29729729729731</v>
      </c>
      <c r="S328" s="116">
        <f t="shared" ca="1" si="96"/>
        <v>111.24324324324326</v>
      </c>
      <c r="T328" s="116">
        <f t="shared" ca="1" si="97"/>
        <v>71.513513513513516</v>
      </c>
      <c r="U328" s="116">
        <f t="shared" ca="1" si="98"/>
        <v>123.16216216216218</v>
      </c>
      <c r="W328" s="109" t="s">
        <v>1991</v>
      </c>
      <c r="X328" s="78" t="s">
        <v>1992</v>
      </c>
      <c r="Y328" s="111">
        <v>5.8823529411764701</v>
      </c>
      <c r="Z328" s="111">
        <v>5.8823529411764701</v>
      </c>
      <c r="AA328" s="111">
        <v>5.8823529411764701</v>
      </c>
      <c r="AB328" s="111">
        <v>5.8823529411764701</v>
      </c>
      <c r="AE328" s="112" t="s">
        <v>1205</v>
      </c>
      <c r="AF328" s="119" t="s">
        <v>1995</v>
      </c>
      <c r="AG328" s="114">
        <v>20</v>
      </c>
      <c r="AH328" s="114">
        <v>20.74074074074074</v>
      </c>
      <c r="AI328" s="114">
        <v>14.814814814814813</v>
      </c>
      <c r="AJ328" s="114">
        <v>14.814814814814813</v>
      </c>
    </row>
    <row r="329" spans="1:36" x14ac:dyDescent="0.25">
      <c r="A329" s="103" t="s">
        <v>1203</v>
      </c>
      <c r="B329" s="104">
        <v>28.4</v>
      </c>
      <c r="C329" s="115">
        <f>SUMIF(Ukraine!$B$5:$B$356,'Ukraine INN'!$B329,Ukraine!$Z$5:$Z$356)</f>
        <v>115</v>
      </c>
      <c r="D329" s="107">
        <f t="shared" ca="1" si="83"/>
        <v>21.052631578947366</v>
      </c>
      <c r="E329" s="107">
        <f t="shared" ca="1" si="84"/>
        <v>8.7719298245614024</v>
      </c>
      <c r="F329" s="107">
        <f t="shared" ca="1" si="85"/>
        <v>1.7543859649122806</v>
      </c>
      <c r="G329" s="107">
        <f t="shared" ca="1" si="86"/>
        <v>1.7543859649122806</v>
      </c>
      <c r="H329" s="115">
        <f>SUMIF(Ukraine!$B$5:$B$356,'Ukraine INN'!$B329,Ukraine!$AR$5:$AR$356)</f>
        <v>99</v>
      </c>
      <c r="I329" s="107">
        <f t="shared" ca="1" si="87"/>
        <v>15.686274509803921</v>
      </c>
      <c r="J329" s="107">
        <f t="shared" ca="1" si="88"/>
        <v>7.8431372549019605</v>
      </c>
      <c r="K329" s="107">
        <f t="shared" ca="1" si="89"/>
        <v>9.8039215686274517</v>
      </c>
      <c r="L329" s="107">
        <f t="shared" ca="1" si="90"/>
        <v>11.76470588235294</v>
      </c>
      <c r="M329" s="107"/>
      <c r="N329" s="116">
        <f t="shared" ca="1" si="91"/>
        <v>24.210526315789473</v>
      </c>
      <c r="O329" s="116">
        <f t="shared" ca="1" si="92"/>
        <v>10.087719298245613</v>
      </c>
      <c r="P329" s="116">
        <f t="shared" ca="1" si="93"/>
        <v>2.0175438596491229</v>
      </c>
      <c r="Q329" s="116">
        <f t="shared" ca="1" si="94"/>
        <v>2.0175438596491229</v>
      </c>
      <c r="R329" s="116">
        <f t="shared" ca="1" si="95"/>
        <v>15.529411764705882</v>
      </c>
      <c r="S329" s="116">
        <f t="shared" ca="1" si="96"/>
        <v>7.7647058823529411</v>
      </c>
      <c r="T329" s="116">
        <f t="shared" ca="1" si="97"/>
        <v>9.7058823529411775</v>
      </c>
      <c r="U329" s="116">
        <f t="shared" ca="1" si="98"/>
        <v>11.647058823529409</v>
      </c>
      <c r="W329" s="109" t="s">
        <v>1993</v>
      </c>
      <c r="X329" s="78" t="s">
        <v>1994</v>
      </c>
      <c r="Y329" s="111">
        <v>17.910447761194028</v>
      </c>
      <c r="Z329" s="111">
        <v>16.417910447761194</v>
      </c>
      <c r="AA329" s="111">
        <v>5.9701492537313428</v>
      </c>
      <c r="AB329" s="111">
        <v>8.9552238805970141</v>
      </c>
      <c r="AE329" s="112" t="s">
        <v>1206</v>
      </c>
      <c r="AF329" s="119" t="s">
        <v>1996</v>
      </c>
      <c r="AG329" s="114">
        <v>36.84210526315789</v>
      </c>
      <c r="AH329" s="114">
        <v>21.052631578947366</v>
      </c>
      <c r="AI329" s="114">
        <v>15.789473684210526</v>
      </c>
      <c r="AJ329" s="114">
        <v>10.526315789473683</v>
      </c>
    </row>
    <row r="330" spans="1:36" x14ac:dyDescent="0.25">
      <c r="A330" s="103" t="s">
        <v>1967</v>
      </c>
      <c r="B330" s="104">
        <v>28.41</v>
      </c>
      <c r="C330" s="115">
        <f>SUMIF(Ukraine!$B$5:$B$356,'Ukraine INN'!$B330,Ukraine!$Z$5:$Z$356)</f>
        <v>0</v>
      </c>
      <c r="D330" s="107">
        <f t="shared" ca="1" si="83"/>
        <v>23.333333333333332</v>
      </c>
      <c r="E330" s="107">
        <f t="shared" ca="1" si="84"/>
        <v>10</v>
      </c>
      <c r="F330" s="107">
        <f t="shared" ca="1" si="85"/>
        <v>3.3333333333333335</v>
      </c>
      <c r="G330" s="107">
        <f t="shared" ca="1" si="86"/>
        <v>0</v>
      </c>
      <c r="H330" s="115">
        <f>SUMIF(Ukraine!$B$5:$B$356,'Ukraine INN'!$B330,Ukraine!$AR$5:$AR$356)</f>
        <v>0</v>
      </c>
      <c r="I330" s="107">
        <f t="shared" ca="1" si="87"/>
        <v>15.625</v>
      </c>
      <c r="J330" s="107">
        <f t="shared" ca="1" si="88"/>
        <v>3.125</v>
      </c>
      <c r="K330" s="107">
        <f t="shared" ca="1" si="89"/>
        <v>6.25</v>
      </c>
      <c r="L330" s="107">
        <f t="shared" ca="1" si="90"/>
        <v>9.375</v>
      </c>
      <c r="M330" s="107"/>
      <c r="N330" s="116">
        <f t="shared" ca="1" si="91"/>
        <v>0</v>
      </c>
      <c r="O330" s="116">
        <f t="shared" ca="1" si="92"/>
        <v>0</v>
      </c>
      <c r="P330" s="116">
        <f t="shared" ca="1" si="93"/>
        <v>0</v>
      </c>
      <c r="Q330" s="116">
        <f t="shared" ca="1" si="94"/>
        <v>0</v>
      </c>
      <c r="R330" s="116">
        <f t="shared" ca="1" si="95"/>
        <v>0</v>
      </c>
      <c r="S330" s="116">
        <f t="shared" ca="1" si="96"/>
        <v>0</v>
      </c>
      <c r="T330" s="116">
        <f t="shared" ca="1" si="97"/>
        <v>0</v>
      </c>
      <c r="U330" s="116">
        <f t="shared" ca="1" si="98"/>
        <v>0</v>
      </c>
      <c r="W330" s="109" t="s">
        <v>1205</v>
      </c>
      <c r="X330" s="78">
        <v>29</v>
      </c>
      <c r="Y330" s="111">
        <v>22.297297297297298</v>
      </c>
      <c r="Z330" s="111">
        <v>18.243243243243242</v>
      </c>
      <c r="AA330" s="111">
        <v>6.756756756756757</v>
      </c>
      <c r="AB330" s="111">
        <v>8.7837837837837842</v>
      </c>
      <c r="AE330" s="112" t="s">
        <v>1206</v>
      </c>
      <c r="AF330" s="119" t="s">
        <v>1997</v>
      </c>
      <c r="AG330" s="114">
        <v>36.84210526315789</v>
      </c>
      <c r="AH330" s="114">
        <v>21.052631578947366</v>
      </c>
      <c r="AI330" s="114">
        <v>15.789473684210526</v>
      </c>
      <c r="AJ330" s="114">
        <v>10.526315789473683</v>
      </c>
    </row>
    <row r="331" spans="1:36" x14ac:dyDescent="0.25">
      <c r="A331" s="103" t="s">
        <v>1970</v>
      </c>
      <c r="B331" s="104">
        <v>28.49</v>
      </c>
      <c r="C331" s="115">
        <f>SUMIF(Ukraine!$B$5:$B$356,'Ukraine INN'!$B331,Ukraine!$Z$5:$Z$356)</f>
        <v>0</v>
      </c>
      <c r="D331" s="107">
        <f t="shared" ca="1" si="83"/>
        <v>18.518518518518519</v>
      </c>
      <c r="E331" s="107">
        <f t="shared" ca="1" si="84"/>
        <v>7.4074074074074066</v>
      </c>
      <c r="F331" s="107">
        <f t="shared" ca="1" si="85"/>
        <v>0</v>
      </c>
      <c r="G331" s="107">
        <f t="shared" ca="1" si="86"/>
        <v>3.7037037037037033</v>
      </c>
      <c r="H331" s="115">
        <f>SUMIF(Ukraine!$B$5:$B$356,'Ukraine INN'!$B331,Ukraine!$AR$5:$AR$356)</f>
        <v>0</v>
      </c>
      <c r="I331" s="107">
        <f t="shared" ca="1" si="87"/>
        <v>15.789473684210526</v>
      </c>
      <c r="J331" s="107">
        <f t="shared" ca="1" si="88"/>
        <v>15.789473684210526</v>
      </c>
      <c r="K331" s="107">
        <f t="shared" ca="1" si="89"/>
        <v>15.789473684210526</v>
      </c>
      <c r="L331" s="107">
        <f t="shared" ca="1" si="90"/>
        <v>15.789473684210526</v>
      </c>
      <c r="M331" s="107"/>
      <c r="N331" s="116">
        <f t="shared" ca="1" si="91"/>
        <v>0</v>
      </c>
      <c r="O331" s="116">
        <f t="shared" ca="1" si="92"/>
        <v>0</v>
      </c>
      <c r="P331" s="116">
        <f t="shared" ca="1" si="93"/>
        <v>0</v>
      </c>
      <c r="Q331" s="116">
        <f t="shared" ca="1" si="94"/>
        <v>0</v>
      </c>
      <c r="R331" s="116">
        <f t="shared" ca="1" si="95"/>
        <v>0</v>
      </c>
      <c r="S331" s="116">
        <f t="shared" ca="1" si="96"/>
        <v>0</v>
      </c>
      <c r="T331" s="116">
        <f t="shared" ca="1" si="97"/>
        <v>0</v>
      </c>
      <c r="U331" s="116">
        <f t="shared" ca="1" si="98"/>
        <v>0</v>
      </c>
      <c r="W331" s="109" t="s">
        <v>1206</v>
      </c>
      <c r="X331" s="78" t="s">
        <v>1996</v>
      </c>
      <c r="Y331" s="111">
        <v>47.826086956521742</v>
      </c>
      <c r="Z331" s="111">
        <v>21.739130434782609</v>
      </c>
      <c r="AA331" s="111">
        <v>8.695652173913043</v>
      </c>
      <c r="AB331" s="111">
        <v>17.391304347826086</v>
      </c>
      <c r="AE331" s="112" t="s">
        <v>1207</v>
      </c>
      <c r="AF331" s="119" t="s">
        <v>1998</v>
      </c>
      <c r="AG331" s="114">
        <v>21.621621621621621</v>
      </c>
      <c r="AH331" s="114">
        <v>29.72972972972973</v>
      </c>
      <c r="AI331" s="114">
        <v>13.513513513513514</v>
      </c>
      <c r="AJ331" s="114">
        <v>18.918918918918919</v>
      </c>
    </row>
    <row r="332" spans="1:36" x14ac:dyDescent="0.25">
      <c r="A332" s="103" t="s">
        <v>1204</v>
      </c>
      <c r="B332" s="104">
        <v>28.9</v>
      </c>
      <c r="C332" s="115">
        <f>SUMIF(Ukraine!$B$5:$B$356,'Ukraine INN'!$B332,Ukraine!$Z$5:$Z$356)</f>
        <v>634</v>
      </c>
      <c r="D332" s="107">
        <f t="shared" ca="1" si="83"/>
        <v>14.671814671814673</v>
      </c>
      <c r="E332" s="107">
        <f t="shared" ca="1" si="84"/>
        <v>14.285714285714285</v>
      </c>
      <c r="F332" s="107">
        <f t="shared" ca="1" si="85"/>
        <v>5.7915057915057915</v>
      </c>
      <c r="G332" s="107">
        <f t="shared" ca="1" si="86"/>
        <v>7.3359073359073363</v>
      </c>
      <c r="H332" s="115">
        <f>SUMIF(Ukraine!$B$5:$B$356,'Ukraine INN'!$B332,Ukraine!$AR$5:$AR$356)</f>
        <v>640</v>
      </c>
      <c r="I332" s="107">
        <f t="shared" ca="1" si="87"/>
        <v>10.852713178294573</v>
      </c>
      <c r="J332" s="107">
        <f t="shared" ca="1" si="88"/>
        <v>9.6899224806201563</v>
      </c>
      <c r="K332" s="107">
        <f t="shared" ca="1" si="89"/>
        <v>7.3643410852713185</v>
      </c>
      <c r="L332" s="107">
        <f t="shared" ca="1" si="90"/>
        <v>8.9147286821705425</v>
      </c>
      <c r="M332" s="107"/>
      <c r="N332" s="116">
        <f t="shared" ca="1" si="91"/>
        <v>93.019305019305023</v>
      </c>
      <c r="O332" s="116">
        <f t="shared" ca="1" si="92"/>
        <v>90.571428571428569</v>
      </c>
      <c r="P332" s="116">
        <f t="shared" ca="1" si="93"/>
        <v>36.71814671814672</v>
      </c>
      <c r="Q332" s="116">
        <f t="shared" ca="1" si="94"/>
        <v>46.509652509652511</v>
      </c>
      <c r="R332" s="116">
        <f t="shared" ca="1" si="95"/>
        <v>69.457364341085267</v>
      </c>
      <c r="S332" s="116">
        <f t="shared" ca="1" si="96"/>
        <v>62.015503875968996</v>
      </c>
      <c r="T332" s="116">
        <f t="shared" ca="1" si="97"/>
        <v>47.13178294573644</v>
      </c>
      <c r="U332" s="116">
        <f t="shared" ca="1" si="98"/>
        <v>57.054263565891468</v>
      </c>
      <c r="W332" s="109" t="s">
        <v>1206</v>
      </c>
      <c r="X332" s="78" t="s">
        <v>1997</v>
      </c>
      <c r="Y332" s="111">
        <v>47.826086956521742</v>
      </c>
      <c r="Z332" s="111">
        <v>21.739130434782609</v>
      </c>
      <c r="AA332" s="111">
        <v>8.695652173913043</v>
      </c>
      <c r="AB332" s="111">
        <v>17.391304347826086</v>
      </c>
      <c r="AE332" s="112" t="s">
        <v>1207</v>
      </c>
      <c r="AF332" s="119" t="s">
        <v>1999</v>
      </c>
      <c r="AG332" s="114">
        <v>21.621621621621621</v>
      </c>
      <c r="AH332" s="114">
        <v>29.72972972972973</v>
      </c>
      <c r="AI332" s="114">
        <v>13.513513513513514</v>
      </c>
      <c r="AJ332" s="114">
        <v>18.918918918918919</v>
      </c>
    </row>
    <row r="333" spans="1:36" x14ac:dyDescent="0.25">
      <c r="A333" s="103" t="s">
        <v>1981</v>
      </c>
      <c r="B333" s="104">
        <v>28.91</v>
      </c>
      <c r="C333" s="115">
        <f>SUMIF(Ukraine!$B$5:$B$356,'Ukraine INN'!$B333,Ukraine!$Z$5:$Z$356)</f>
        <v>0</v>
      </c>
      <c r="D333" s="107">
        <f t="shared" ca="1" si="83"/>
        <v>5.2631578947368416</v>
      </c>
      <c r="E333" s="107">
        <f t="shared" ca="1" si="84"/>
        <v>10.526315789473683</v>
      </c>
      <c r="F333" s="107">
        <f t="shared" ca="1" si="85"/>
        <v>10.526315789473683</v>
      </c>
      <c r="G333" s="107">
        <f t="shared" ca="1" si="86"/>
        <v>10.526315789473683</v>
      </c>
      <c r="H333" s="115">
        <f>SUMIF(Ukraine!$B$5:$B$356,'Ukraine INN'!$B333,Ukraine!$AR$5:$AR$356)</f>
        <v>0</v>
      </c>
      <c r="I333" s="107">
        <f t="shared" ca="1" si="87"/>
        <v>4</v>
      </c>
      <c r="J333" s="107">
        <f t="shared" ca="1" si="88"/>
        <v>12</v>
      </c>
      <c r="K333" s="107">
        <f t="shared" ca="1" si="89"/>
        <v>16</v>
      </c>
      <c r="L333" s="107">
        <f t="shared" ca="1" si="90"/>
        <v>8</v>
      </c>
      <c r="M333" s="107"/>
      <c r="N333" s="116">
        <f t="shared" ca="1" si="91"/>
        <v>0</v>
      </c>
      <c r="O333" s="116">
        <f t="shared" ca="1" si="92"/>
        <v>0</v>
      </c>
      <c r="P333" s="116">
        <f t="shared" ca="1" si="93"/>
        <v>0</v>
      </c>
      <c r="Q333" s="116">
        <f t="shared" ca="1" si="94"/>
        <v>0</v>
      </c>
      <c r="R333" s="116">
        <f t="shared" ca="1" si="95"/>
        <v>0</v>
      </c>
      <c r="S333" s="116">
        <f t="shared" ca="1" si="96"/>
        <v>0</v>
      </c>
      <c r="T333" s="116">
        <f t="shared" ca="1" si="97"/>
        <v>0</v>
      </c>
      <c r="U333" s="116">
        <f t="shared" ca="1" si="98"/>
        <v>0</v>
      </c>
      <c r="W333" s="109" t="s">
        <v>1207</v>
      </c>
      <c r="X333" s="78" t="s">
        <v>1998</v>
      </c>
      <c r="Y333" s="111">
        <v>13.888888888888889</v>
      </c>
      <c r="Z333" s="111">
        <v>13.888888888888889</v>
      </c>
      <c r="AA333" s="111">
        <v>11.111111111111111</v>
      </c>
      <c r="AB333" s="111">
        <v>5.5555555555555554</v>
      </c>
      <c r="AE333" s="112" t="s">
        <v>1208</v>
      </c>
      <c r="AF333" s="119" t="s">
        <v>2000</v>
      </c>
      <c r="AG333" s="114">
        <v>15.18987341772152</v>
      </c>
      <c r="AH333" s="114">
        <v>16.455696202531644</v>
      </c>
      <c r="AI333" s="114">
        <v>15.18987341772152</v>
      </c>
      <c r="AJ333" s="114">
        <v>13.924050632911392</v>
      </c>
    </row>
    <row r="334" spans="1:36" x14ac:dyDescent="0.25">
      <c r="A334" s="103" t="s">
        <v>1983</v>
      </c>
      <c r="B334" s="104">
        <v>28.92</v>
      </c>
      <c r="C334" s="115">
        <f>SUMIF(Ukraine!$B$5:$B$356,'Ukraine INN'!$B334,Ukraine!$Z$5:$Z$356)</f>
        <v>0</v>
      </c>
      <c r="D334" s="107">
        <f t="shared" ca="1" si="83"/>
        <v>20</v>
      </c>
      <c r="E334" s="107">
        <f t="shared" ca="1" si="84"/>
        <v>16</v>
      </c>
      <c r="F334" s="107">
        <f t="shared" ca="1" si="85"/>
        <v>6.666666666666667</v>
      </c>
      <c r="G334" s="107">
        <f t="shared" ca="1" si="86"/>
        <v>4</v>
      </c>
      <c r="H334" s="115">
        <f>SUMIF(Ukraine!$B$5:$B$356,'Ukraine INN'!$B334,Ukraine!$AR$5:$AR$356)</f>
        <v>0</v>
      </c>
      <c r="I334" s="107">
        <f t="shared" ca="1" si="87"/>
        <v>14.102564102564102</v>
      </c>
      <c r="J334" s="107">
        <f t="shared" ca="1" si="88"/>
        <v>11.538461538461538</v>
      </c>
      <c r="K334" s="107">
        <f t="shared" ca="1" si="89"/>
        <v>3.8461538461538463</v>
      </c>
      <c r="L334" s="107">
        <f t="shared" ca="1" si="90"/>
        <v>8.9743589743589745</v>
      </c>
      <c r="M334" s="107"/>
      <c r="N334" s="116">
        <f t="shared" ca="1" si="91"/>
        <v>0</v>
      </c>
      <c r="O334" s="116">
        <f t="shared" ca="1" si="92"/>
        <v>0</v>
      </c>
      <c r="P334" s="116">
        <f t="shared" ca="1" si="93"/>
        <v>0</v>
      </c>
      <c r="Q334" s="116">
        <f t="shared" ca="1" si="94"/>
        <v>0</v>
      </c>
      <c r="R334" s="116">
        <f t="shared" ca="1" si="95"/>
        <v>0</v>
      </c>
      <c r="S334" s="116">
        <f t="shared" ca="1" si="96"/>
        <v>0</v>
      </c>
      <c r="T334" s="116">
        <f t="shared" ca="1" si="97"/>
        <v>0</v>
      </c>
      <c r="U334" s="116">
        <f t="shared" ca="1" si="98"/>
        <v>0</v>
      </c>
      <c r="W334" s="109" t="s">
        <v>1207</v>
      </c>
      <c r="X334" s="78" t="s">
        <v>1999</v>
      </c>
      <c r="Y334" s="111">
        <v>13.888888888888889</v>
      </c>
      <c r="Z334" s="111">
        <v>13.888888888888889</v>
      </c>
      <c r="AA334" s="111">
        <v>11.111111111111111</v>
      </c>
      <c r="AB334" s="111">
        <v>5.5555555555555554</v>
      </c>
      <c r="AE334" s="112" t="s">
        <v>2001</v>
      </c>
      <c r="AF334" s="119" t="s">
        <v>2002</v>
      </c>
      <c r="AG334" s="114">
        <v>10.344827586206897</v>
      </c>
      <c r="AH334" s="114">
        <v>10.344827586206897</v>
      </c>
      <c r="AI334" s="114">
        <v>13.793103448275861</v>
      </c>
      <c r="AJ334" s="114">
        <v>6.8965517241379306</v>
      </c>
    </row>
    <row r="335" spans="1:36" x14ac:dyDescent="0.25">
      <c r="A335" s="103" t="s">
        <v>1985</v>
      </c>
      <c r="B335" s="104">
        <v>28.93</v>
      </c>
      <c r="C335" s="115">
        <f>SUMIF(Ukraine!$B$5:$B$356,'Ukraine INN'!$B335,Ukraine!$Z$5:$Z$356)</f>
        <v>0</v>
      </c>
      <c r="D335" s="107">
        <f t="shared" ca="1" si="83"/>
        <v>12.5</v>
      </c>
      <c r="E335" s="107">
        <f t="shared" ca="1" si="84"/>
        <v>13.888888888888889</v>
      </c>
      <c r="F335" s="107">
        <f t="shared" ca="1" si="85"/>
        <v>4.1666666666666661</v>
      </c>
      <c r="G335" s="107">
        <f t="shared" ca="1" si="86"/>
        <v>9.7222222222222232</v>
      </c>
      <c r="H335" s="115">
        <f>SUMIF(Ukraine!$B$5:$B$356,'Ukraine INN'!$B335,Ukraine!$AR$5:$AR$356)</f>
        <v>0</v>
      </c>
      <c r="I335" s="107">
        <f t="shared" ca="1" si="87"/>
        <v>6.666666666666667</v>
      </c>
      <c r="J335" s="107">
        <f t="shared" ca="1" si="88"/>
        <v>5.3333333333333339</v>
      </c>
      <c r="K335" s="107">
        <f t="shared" ca="1" si="89"/>
        <v>5.3333333333333339</v>
      </c>
      <c r="L335" s="107">
        <f t="shared" ca="1" si="90"/>
        <v>8</v>
      </c>
      <c r="M335" s="107"/>
      <c r="N335" s="116">
        <f t="shared" ca="1" si="91"/>
        <v>0</v>
      </c>
      <c r="O335" s="116">
        <f t="shared" ca="1" si="92"/>
        <v>0</v>
      </c>
      <c r="P335" s="116">
        <f t="shared" ca="1" si="93"/>
        <v>0</v>
      </c>
      <c r="Q335" s="116">
        <f t="shared" ca="1" si="94"/>
        <v>0</v>
      </c>
      <c r="R335" s="116">
        <f t="shared" ca="1" si="95"/>
        <v>0</v>
      </c>
      <c r="S335" s="116">
        <f t="shared" ca="1" si="96"/>
        <v>0</v>
      </c>
      <c r="T335" s="116">
        <f t="shared" ca="1" si="97"/>
        <v>0</v>
      </c>
      <c r="U335" s="116">
        <f t="shared" ca="1" si="98"/>
        <v>0</v>
      </c>
      <c r="W335" s="109" t="s">
        <v>1208</v>
      </c>
      <c r="X335" s="78" t="s">
        <v>2000</v>
      </c>
      <c r="Y335" s="111">
        <v>19.101123595505616</v>
      </c>
      <c r="Z335" s="111">
        <v>19.101123595505616</v>
      </c>
      <c r="AA335" s="111">
        <v>4.4943820224719104</v>
      </c>
      <c r="AB335" s="111">
        <v>7.8651685393258424</v>
      </c>
      <c r="AE335" s="112" t="s">
        <v>2003</v>
      </c>
      <c r="AF335" s="119" t="s">
        <v>2004</v>
      </c>
      <c r="AG335" s="114">
        <v>18</v>
      </c>
      <c r="AH335" s="114">
        <v>20</v>
      </c>
      <c r="AI335" s="114">
        <v>16</v>
      </c>
      <c r="AJ335" s="114">
        <v>18</v>
      </c>
    </row>
    <row r="336" spans="1:36" x14ac:dyDescent="0.25">
      <c r="A336" s="103" t="s">
        <v>1987</v>
      </c>
      <c r="B336" s="104">
        <v>28.94</v>
      </c>
      <c r="C336" s="115">
        <f>SUMIF(Ukraine!$B$5:$B$356,'Ukraine INN'!$B336,Ukraine!$Z$5:$Z$356)</f>
        <v>0</v>
      </c>
      <c r="D336" s="107">
        <f t="shared" ca="1" si="83"/>
        <v>0</v>
      </c>
      <c r="E336" s="107">
        <f t="shared" ca="1" si="84"/>
        <v>0</v>
      </c>
      <c r="F336" s="107">
        <f t="shared" ca="1" si="85"/>
        <v>0</v>
      </c>
      <c r="G336" s="107">
        <f t="shared" ca="1" si="86"/>
        <v>0</v>
      </c>
      <c r="H336" s="115">
        <f>SUMIF(Ukraine!$B$5:$B$356,'Ukraine INN'!$B336,Ukraine!$AR$5:$AR$356)</f>
        <v>0</v>
      </c>
      <c r="I336" s="107">
        <f t="shared" ca="1" si="87"/>
        <v>0</v>
      </c>
      <c r="J336" s="107">
        <f t="shared" ca="1" si="88"/>
        <v>0</v>
      </c>
      <c r="K336" s="107">
        <f t="shared" ca="1" si="89"/>
        <v>0</v>
      </c>
      <c r="L336" s="107">
        <f t="shared" ca="1" si="90"/>
        <v>0</v>
      </c>
      <c r="M336" s="107"/>
      <c r="N336" s="116">
        <f t="shared" ca="1" si="91"/>
        <v>0</v>
      </c>
      <c r="O336" s="116">
        <f t="shared" ca="1" si="92"/>
        <v>0</v>
      </c>
      <c r="P336" s="116">
        <f t="shared" ca="1" si="93"/>
        <v>0</v>
      </c>
      <c r="Q336" s="116">
        <f t="shared" ca="1" si="94"/>
        <v>0</v>
      </c>
      <c r="R336" s="116">
        <f t="shared" ca="1" si="95"/>
        <v>0</v>
      </c>
      <c r="S336" s="116">
        <f t="shared" ca="1" si="96"/>
        <v>0</v>
      </c>
      <c r="T336" s="116">
        <f t="shared" ca="1" si="97"/>
        <v>0</v>
      </c>
      <c r="U336" s="116">
        <f t="shared" ca="1" si="98"/>
        <v>0</v>
      </c>
      <c r="W336" s="109" t="s">
        <v>2001</v>
      </c>
      <c r="X336" s="78" t="s">
        <v>2002</v>
      </c>
      <c r="Y336" s="111">
        <v>17.241379310344829</v>
      </c>
      <c r="Z336" s="111">
        <v>24.137931034482758</v>
      </c>
      <c r="AA336" s="111">
        <v>10.344827586206897</v>
      </c>
      <c r="AB336" s="118" t="s">
        <v>1486</v>
      </c>
      <c r="AE336" s="112" t="s">
        <v>1209</v>
      </c>
      <c r="AF336" s="119" t="s">
        <v>2005</v>
      </c>
      <c r="AG336" s="114">
        <v>31.060606060606062</v>
      </c>
      <c r="AH336" s="114">
        <v>34.090909090909086</v>
      </c>
      <c r="AI336" s="114">
        <v>19.696969696969695</v>
      </c>
      <c r="AJ336" s="120">
        <v>15.909090909090908</v>
      </c>
    </row>
    <row r="337" spans="1:36" x14ac:dyDescent="0.25">
      <c r="A337" s="103" t="s">
        <v>1989</v>
      </c>
      <c r="B337" s="104">
        <v>28.95</v>
      </c>
      <c r="C337" s="115">
        <f>SUMIF(Ukraine!$B$5:$B$356,'Ukraine INN'!$B337,Ukraine!$Z$5:$Z$356)</f>
        <v>0</v>
      </c>
      <c r="D337" s="107">
        <f t="shared" ca="1" si="83"/>
        <v>0</v>
      </c>
      <c r="E337" s="107">
        <f t="shared" ca="1" si="84"/>
        <v>14.285714285714285</v>
      </c>
      <c r="F337" s="107">
        <f t="shared" ca="1" si="85"/>
        <v>0</v>
      </c>
      <c r="G337" s="107">
        <f t="shared" ca="1" si="86"/>
        <v>0</v>
      </c>
      <c r="H337" s="115">
        <f>SUMIF(Ukraine!$B$5:$B$356,'Ukraine INN'!$B337,Ukraine!$AR$5:$AR$356)</f>
        <v>0</v>
      </c>
      <c r="I337" s="107">
        <f t="shared" ca="1" si="87"/>
        <v>0</v>
      </c>
      <c r="J337" s="107">
        <f t="shared" ca="1" si="88"/>
        <v>25</v>
      </c>
      <c r="K337" s="107">
        <f t="shared" ca="1" si="89"/>
        <v>0</v>
      </c>
      <c r="L337" s="107">
        <f t="shared" ca="1" si="90"/>
        <v>0</v>
      </c>
      <c r="M337" s="107"/>
      <c r="N337" s="116">
        <f t="shared" ca="1" si="91"/>
        <v>0</v>
      </c>
      <c r="O337" s="116">
        <f t="shared" ca="1" si="92"/>
        <v>0</v>
      </c>
      <c r="P337" s="116">
        <f t="shared" ca="1" si="93"/>
        <v>0</v>
      </c>
      <c r="Q337" s="116">
        <f t="shared" ca="1" si="94"/>
        <v>0</v>
      </c>
      <c r="R337" s="116">
        <f t="shared" ca="1" si="95"/>
        <v>0</v>
      </c>
      <c r="S337" s="116">
        <f t="shared" ca="1" si="96"/>
        <v>0</v>
      </c>
      <c r="T337" s="116">
        <f t="shared" ca="1" si="97"/>
        <v>0</v>
      </c>
      <c r="U337" s="116">
        <f t="shared" ca="1" si="98"/>
        <v>0</v>
      </c>
      <c r="W337" s="109" t="s">
        <v>2003</v>
      </c>
      <c r="X337" s="78" t="s">
        <v>2004</v>
      </c>
      <c r="Y337" s="111">
        <v>20</v>
      </c>
      <c r="Z337" s="111">
        <v>16.666666666666664</v>
      </c>
      <c r="AA337" s="111">
        <v>1.6666666666666667</v>
      </c>
      <c r="AB337" s="111">
        <v>11.666666666666666</v>
      </c>
      <c r="AE337" s="112" t="s">
        <v>1210</v>
      </c>
      <c r="AF337" s="119" t="s">
        <v>2006</v>
      </c>
      <c r="AG337" s="114">
        <v>13.043478260869565</v>
      </c>
      <c r="AH337" s="114">
        <v>8.695652173913043</v>
      </c>
      <c r="AI337" s="114">
        <v>8.695652173913043</v>
      </c>
      <c r="AJ337" s="114">
        <v>4.3478260869565215</v>
      </c>
    </row>
    <row r="338" spans="1:36" x14ac:dyDescent="0.25">
      <c r="A338" s="103" t="s">
        <v>1991</v>
      </c>
      <c r="B338" s="104">
        <v>28.96</v>
      </c>
      <c r="C338" s="115">
        <f>SUMIF(Ukraine!$B$5:$B$356,'Ukraine INN'!$B338,Ukraine!$Z$5:$Z$356)</f>
        <v>0</v>
      </c>
      <c r="D338" s="107">
        <f t="shared" ca="1" si="83"/>
        <v>5.8823529411764701</v>
      </c>
      <c r="E338" s="107">
        <f t="shared" ca="1" si="84"/>
        <v>5.8823529411764701</v>
      </c>
      <c r="F338" s="107">
        <f t="shared" ca="1" si="85"/>
        <v>5.8823529411764701</v>
      </c>
      <c r="G338" s="107">
        <f t="shared" ca="1" si="86"/>
        <v>5.8823529411764701</v>
      </c>
      <c r="H338" s="115">
        <f>SUMIF(Ukraine!$B$5:$B$356,'Ukraine INN'!$B338,Ukraine!$AR$5:$AR$356)</f>
        <v>0</v>
      </c>
      <c r="I338" s="107">
        <f t="shared" ca="1" si="87"/>
        <v>9.0909090909090917</v>
      </c>
      <c r="J338" s="107">
        <f t="shared" ca="1" si="88"/>
        <v>9.0909090909090917</v>
      </c>
      <c r="K338" s="107">
        <f t="shared" ca="1" si="89"/>
        <v>18.181818181818183</v>
      </c>
      <c r="L338" s="107">
        <f t="shared" ca="1" si="90"/>
        <v>9.0909090909090917</v>
      </c>
      <c r="M338" s="107"/>
      <c r="N338" s="116">
        <f t="shared" ca="1" si="91"/>
        <v>0</v>
      </c>
      <c r="O338" s="116">
        <f t="shared" ca="1" si="92"/>
        <v>0</v>
      </c>
      <c r="P338" s="116">
        <f t="shared" ca="1" si="93"/>
        <v>0</v>
      </c>
      <c r="Q338" s="116">
        <f t="shared" ca="1" si="94"/>
        <v>0</v>
      </c>
      <c r="R338" s="116">
        <f t="shared" ca="1" si="95"/>
        <v>0</v>
      </c>
      <c r="S338" s="116">
        <f t="shared" ca="1" si="96"/>
        <v>0</v>
      </c>
      <c r="T338" s="116">
        <f t="shared" ca="1" si="97"/>
        <v>0</v>
      </c>
      <c r="U338" s="116">
        <f t="shared" ca="1" si="98"/>
        <v>0</v>
      </c>
      <c r="W338" s="109" t="s">
        <v>1209</v>
      </c>
      <c r="X338" s="78">
        <v>30</v>
      </c>
      <c r="Y338" s="111">
        <v>23.611111111111111</v>
      </c>
      <c r="Z338" s="111">
        <v>26.388888888888889</v>
      </c>
      <c r="AA338" s="111">
        <v>9.0277777777777768</v>
      </c>
      <c r="AB338" s="111">
        <v>7.6388888888888893</v>
      </c>
      <c r="AE338" s="112" t="s">
        <v>2007</v>
      </c>
      <c r="AF338" s="119" t="s">
        <v>2008</v>
      </c>
      <c r="AG338" s="114">
        <v>7.1428571428571423</v>
      </c>
      <c r="AH338" s="120" t="s">
        <v>1486</v>
      </c>
      <c r="AI338" s="114">
        <v>14.285714285714285</v>
      </c>
      <c r="AJ338" s="114">
        <v>7.1428571428571423</v>
      </c>
    </row>
    <row r="339" spans="1:36" x14ac:dyDescent="0.25">
      <c r="A339" s="103" t="s">
        <v>1993</v>
      </c>
      <c r="B339" s="104">
        <v>28.99</v>
      </c>
      <c r="C339" s="115">
        <f>SUMIF(Ukraine!$B$5:$B$356,'Ukraine INN'!$B339,Ukraine!$Z$5:$Z$356)</f>
        <v>0</v>
      </c>
      <c r="D339" s="107">
        <f t="shared" ca="1" si="83"/>
        <v>17.910447761194028</v>
      </c>
      <c r="E339" s="107">
        <f t="shared" ca="1" si="84"/>
        <v>16.417910447761194</v>
      </c>
      <c r="F339" s="107">
        <f t="shared" ca="1" si="85"/>
        <v>5.9701492537313428</v>
      </c>
      <c r="G339" s="107">
        <f t="shared" ca="1" si="86"/>
        <v>8.9552238805970141</v>
      </c>
      <c r="H339" s="115">
        <f>SUMIF(Ukraine!$B$5:$B$356,'Ukraine INN'!$B339,Ukraine!$AR$5:$AR$356)</f>
        <v>0</v>
      </c>
      <c r="I339" s="107">
        <f t="shared" ca="1" si="87"/>
        <v>16.666666666666664</v>
      </c>
      <c r="J339" s="107">
        <f t="shared" ca="1" si="88"/>
        <v>11.666666666666666</v>
      </c>
      <c r="K339" s="107">
        <f t="shared" ca="1" si="89"/>
        <v>10</v>
      </c>
      <c r="L339" s="107">
        <f t="shared" ca="1" si="90"/>
        <v>11.666666666666666</v>
      </c>
      <c r="M339" s="107"/>
      <c r="N339" s="116">
        <f t="shared" ca="1" si="91"/>
        <v>0</v>
      </c>
      <c r="O339" s="116">
        <f t="shared" ca="1" si="92"/>
        <v>0</v>
      </c>
      <c r="P339" s="116">
        <f t="shared" ca="1" si="93"/>
        <v>0</v>
      </c>
      <c r="Q339" s="116">
        <f t="shared" ca="1" si="94"/>
        <v>0</v>
      </c>
      <c r="R339" s="116">
        <f t="shared" ca="1" si="95"/>
        <v>0</v>
      </c>
      <c r="S339" s="116">
        <f t="shared" ca="1" si="96"/>
        <v>0</v>
      </c>
      <c r="T339" s="116">
        <f t="shared" ca="1" si="97"/>
        <v>0</v>
      </c>
      <c r="U339" s="116">
        <f t="shared" ca="1" si="98"/>
        <v>0</v>
      </c>
      <c r="W339" s="109" t="s">
        <v>1210</v>
      </c>
      <c r="X339" s="78" t="s">
        <v>2006</v>
      </c>
      <c r="Y339" s="111">
        <v>10.256410256410255</v>
      </c>
      <c r="Z339" s="111">
        <v>10.256410256410255</v>
      </c>
      <c r="AA339" s="111">
        <v>2.5641025641025639</v>
      </c>
      <c r="AB339" s="111">
        <v>5.1282051282051277</v>
      </c>
      <c r="AE339" s="112" t="s">
        <v>2009</v>
      </c>
      <c r="AF339" s="119" t="s">
        <v>2010</v>
      </c>
      <c r="AG339" s="114">
        <v>22.222222222222221</v>
      </c>
      <c r="AH339" s="114">
        <v>22.222222222222221</v>
      </c>
      <c r="AI339" s="120" t="s">
        <v>1486</v>
      </c>
      <c r="AJ339" s="120" t="s">
        <v>1486</v>
      </c>
    </row>
    <row r="340" spans="1:36" x14ac:dyDescent="0.25">
      <c r="A340" s="103" t="s">
        <v>2012</v>
      </c>
      <c r="B340" s="104" t="s">
        <v>2013</v>
      </c>
      <c r="C340" s="115">
        <f>SUMIF(Ukraine!$B$5:$B$356,'Ukraine INN'!$B340,Ukraine!$Z$5:$Z$356)</f>
        <v>0</v>
      </c>
      <c r="D340" s="107">
        <f t="shared" ca="1" si="83"/>
        <v>0</v>
      </c>
      <c r="E340" s="107">
        <f t="shared" ca="1" si="84"/>
        <v>0</v>
      </c>
      <c r="F340" s="107">
        <f t="shared" ca="1" si="85"/>
        <v>0</v>
      </c>
      <c r="G340" s="107">
        <f t="shared" ca="1" si="86"/>
        <v>0</v>
      </c>
      <c r="H340" s="115">
        <f>SUMIF(Ukraine!$B$5:$B$356,'Ukraine INN'!$B340,Ukraine!$AR$5:$AR$356)</f>
        <v>0</v>
      </c>
      <c r="I340" s="107">
        <f t="shared" ca="1" si="87"/>
        <v>0</v>
      </c>
      <c r="J340" s="107">
        <f t="shared" ca="1" si="88"/>
        <v>0</v>
      </c>
      <c r="K340" s="107">
        <f t="shared" ca="1" si="89"/>
        <v>0</v>
      </c>
      <c r="L340" s="107">
        <f t="shared" ca="1" si="90"/>
        <v>0</v>
      </c>
      <c r="M340" s="107"/>
      <c r="N340" s="116">
        <f t="shared" ca="1" si="91"/>
        <v>0</v>
      </c>
      <c r="O340" s="116">
        <f t="shared" ca="1" si="92"/>
        <v>0</v>
      </c>
      <c r="P340" s="116">
        <f t="shared" ca="1" si="93"/>
        <v>0</v>
      </c>
      <c r="Q340" s="116">
        <f t="shared" ca="1" si="94"/>
        <v>0</v>
      </c>
      <c r="R340" s="116">
        <f t="shared" ca="1" si="95"/>
        <v>0</v>
      </c>
      <c r="S340" s="116">
        <f t="shared" ca="1" si="96"/>
        <v>0</v>
      </c>
      <c r="T340" s="116">
        <f t="shared" ca="1" si="97"/>
        <v>0</v>
      </c>
      <c r="U340" s="116">
        <f t="shared" ca="1" si="98"/>
        <v>0</v>
      </c>
      <c r="W340" s="109" t="s">
        <v>2007</v>
      </c>
      <c r="X340" s="78" t="s">
        <v>2008</v>
      </c>
      <c r="Y340" s="111">
        <v>4</v>
      </c>
      <c r="Z340" s="111">
        <v>4</v>
      </c>
      <c r="AA340" s="111">
        <v>4</v>
      </c>
      <c r="AB340" s="111">
        <v>4</v>
      </c>
      <c r="AE340" s="112" t="s">
        <v>1211</v>
      </c>
      <c r="AF340" s="119" t="s">
        <v>2014</v>
      </c>
      <c r="AG340" s="114">
        <v>22.916666666666664</v>
      </c>
      <c r="AH340" s="114">
        <v>31.25</v>
      </c>
      <c r="AI340" s="114">
        <v>18.75</v>
      </c>
      <c r="AJ340" s="114">
        <v>12.5</v>
      </c>
    </row>
    <row r="341" spans="1:36" x14ac:dyDescent="0.25">
      <c r="A341" s="103" t="s">
        <v>1205</v>
      </c>
      <c r="B341" s="104">
        <v>29</v>
      </c>
      <c r="C341" s="115">
        <f>SUMIF(Ukraine!$B$5:$B$356,'Ukraine INN'!$B341,Ukraine!$Z$5:$Z$356)</f>
        <v>284</v>
      </c>
      <c r="D341" s="107">
        <f t="shared" ca="1" si="83"/>
        <v>22.297297297297298</v>
      </c>
      <c r="E341" s="107">
        <f t="shared" ca="1" si="84"/>
        <v>18.243243243243242</v>
      </c>
      <c r="F341" s="107">
        <f t="shared" ca="1" si="85"/>
        <v>6.756756756756757</v>
      </c>
      <c r="G341" s="107">
        <f t="shared" ca="1" si="86"/>
        <v>8.7837837837837842</v>
      </c>
      <c r="H341" s="115">
        <f>SUMIF(Ukraine!$B$5:$B$356,'Ukraine INN'!$B341,Ukraine!$AR$5:$AR$356)</f>
        <v>257</v>
      </c>
      <c r="I341" s="107">
        <f t="shared" ca="1" si="87"/>
        <v>20</v>
      </c>
      <c r="J341" s="107">
        <f t="shared" ca="1" si="88"/>
        <v>20.74074074074074</v>
      </c>
      <c r="K341" s="107">
        <f t="shared" ca="1" si="89"/>
        <v>14.814814814814813</v>
      </c>
      <c r="L341" s="107">
        <f t="shared" ca="1" si="90"/>
        <v>14.814814814814813</v>
      </c>
      <c r="M341" s="107"/>
      <c r="N341" s="116">
        <f t="shared" ca="1" si="91"/>
        <v>63.324324324324323</v>
      </c>
      <c r="O341" s="116">
        <f t="shared" ca="1" si="92"/>
        <v>51.810810810810807</v>
      </c>
      <c r="P341" s="116">
        <f t="shared" ca="1" si="93"/>
        <v>19.189189189189189</v>
      </c>
      <c r="Q341" s="116">
        <f t="shared" ca="1" si="94"/>
        <v>24.945945945945947</v>
      </c>
      <c r="R341" s="116">
        <f t="shared" ca="1" si="95"/>
        <v>51.400000000000006</v>
      </c>
      <c r="S341" s="116">
        <f t="shared" ca="1" si="96"/>
        <v>53.303703703703704</v>
      </c>
      <c r="T341" s="116">
        <f t="shared" ca="1" si="97"/>
        <v>38.074074074074069</v>
      </c>
      <c r="U341" s="116">
        <f t="shared" ca="1" si="98"/>
        <v>38.074074074074069</v>
      </c>
      <c r="W341" s="109" t="s">
        <v>2009</v>
      </c>
      <c r="X341" s="78" t="s">
        <v>2010</v>
      </c>
      <c r="Y341" s="111">
        <v>21.428571428571427</v>
      </c>
      <c r="Z341" s="111">
        <v>21.428571428571427</v>
      </c>
      <c r="AA341" s="118" t="s">
        <v>1486</v>
      </c>
      <c r="AB341" s="111">
        <v>7.1428571428571423</v>
      </c>
      <c r="AE341" s="112" t="s">
        <v>1211</v>
      </c>
      <c r="AF341" s="119" t="s">
        <v>2015</v>
      </c>
      <c r="AG341" s="114">
        <v>22.916666666666664</v>
      </c>
      <c r="AH341" s="114">
        <v>31.25</v>
      </c>
      <c r="AI341" s="120">
        <v>18.75</v>
      </c>
      <c r="AJ341" s="114">
        <v>12.5</v>
      </c>
    </row>
    <row r="342" spans="1:36" x14ac:dyDescent="0.25">
      <c r="A342" s="103" t="s">
        <v>1206</v>
      </c>
      <c r="B342" s="104">
        <v>29.1</v>
      </c>
      <c r="C342" s="115">
        <f>SUMIF(Ukraine!$B$5:$B$356,'Ukraine INN'!$B342,Ukraine!$Z$5:$Z$356)</f>
        <v>54</v>
      </c>
      <c r="D342" s="107">
        <f t="shared" ca="1" si="83"/>
        <v>95.652173913043484</v>
      </c>
      <c r="E342" s="107">
        <f t="shared" ca="1" si="84"/>
        <v>43.478260869565219</v>
      </c>
      <c r="F342" s="107">
        <f t="shared" ca="1" si="85"/>
        <v>17.391304347826086</v>
      </c>
      <c r="G342" s="107">
        <f t="shared" ca="1" si="86"/>
        <v>34.782608695652172</v>
      </c>
      <c r="H342" s="115">
        <f>SUMIF(Ukraine!$B$5:$B$356,'Ukraine INN'!$B342,Ukraine!$AR$5:$AR$356)</f>
        <v>42</v>
      </c>
      <c r="I342" s="107">
        <f t="shared" ca="1" si="87"/>
        <v>73.68421052631578</v>
      </c>
      <c r="J342" s="107">
        <f t="shared" ca="1" si="88"/>
        <v>42.105263157894733</v>
      </c>
      <c r="K342" s="107">
        <f t="shared" ca="1" si="89"/>
        <v>31.578947368421051</v>
      </c>
      <c r="L342" s="107">
        <f t="shared" ca="1" si="90"/>
        <v>21.052631578947366</v>
      </c>
      <c r="M342" s="107"/>
      <c r="N342" s="116">
        <f t="shared" ca="1" si="91"/>
        <v>51.652173913043477</v>
      </c>
      <c r="O342" s="116">
        <f t="shared" ca="1" si="92"/>
        <v>23.478260869565215</v>
      </c>
      <c r="P342" s="116">
        <f t="shared" ca="1" si="93"/>
        <v>9.391304347826086</v>
      </c>
      <c r="Q342" s="116">
        <f t="shared" ca="1" si="94"/>
        <v>18.782608695652172</v>
      </c>
      <c r="R342" s="116">
        <f t="shared" ca="1" si="95"/>
        <v>30.94736842105263</v>
      </c>
      <c r="S342" s="116">
        <f t="shared" ca="1" si="96"/>
        <v>17.684210526315788</v>
      </c>
      <c r="T342" s="116">
        <f t="shared" ca="1" si="97"/>
        <v>13.263157894736841</v>
      </c>
      <c r="U342" s="116">
        <f t="shared" ca="1" si="98"/>
        <v>8.8421052631578938</v>
      </c>
      <c r="W342" s="109" t="s">
        <v>1211</v>
      </c>
      <c r="X342" s="78" t="s">
        <v>2014</v>
      </c>
      <c r="Y342" s="111">
        <v>20.930232558139537</v>
      </c>
      <c r="Z342" s="111">
        <v>23.255813953488371</v>
      </c>
      <c r="AA342" s="111">
        <v>4.6511627906976747</v>
      </c>
      <c r="AB342" s="111">
        <v>2.3255813953488373</v>
      </c>
      <c r="AE342" s="112" t="s">
        <v>1212</v>
      </c>
      <c r="AF342" s="119" t="s">
        <v>2016</v>
      </c>
      <c r="AG342" s="114">
        <v>39.393939393939391</v>
      </c>
      <c r="AH342" s="114">
        <v>51.515151515151516</v>
      </c>
      <c r="AI342" s="114">
        <v>27.27272727272727</v>
      </c>
      <c r="AJ342" s="114">
        <v>21.212121212121211</v>
      </c>
    </row>
    <row r="343" spans="1:36" x14ac:dyDescent="0.25">
      <c r="A343" s="103" t="s">
        <v>1206</v>
      </c>
      <c r="B343" s="104">
        <v>29.1</v>
      </c>
      <c r="C343" s="115">
        <f>SUMIF(Ukraine!$B$5:$B$356,'Ukraine INN'!$B343,Ukraine!$Z$5:$Z$356)</f>
        <v>54</v>
      </c>
      <c r="D343" s="107">
        <f t="shared" ca="1" si="83"/>
        <v>95.652173913043484</v>
      </c>
      <c r="E343" s="107">
        <f t="shared" ca="1" si="84"/>
        <v>43.478260869565219</v>
      </c>
      <c r="F343" s="107">
        <f t="shared" ca="1" si="85"/>
        <v>17.391304347826086</v>
      </c>
      <c r="G343" s="107">
        <f t="shared" ca="1" si="86"/>
        <v>34.782608695652172</v>
      </c>
      <c r="H343" s="115">
        <f>SUMIF(Ukraine!$B$5:$B$356,'Ukraine INN'!$B343,Ukraine!$AR$5:$AR$356)</f>
        <v>42</v>
      </c>
      <c r="I343" s="107">
        <f t="shared" ca="1" si="87"/>
        <v>73.68421052631578</v>
      </c>
      <c r="J343" s="107">
        <f t="shared" ca="1" si="88"/>
        <v>42.105263157894733</v>
      </c>
      <c r="K343" s="107">
        <f t="shared" ca="1" si="89"/>
        <v>31.578947368421051</v>
      </c>
      <c r="L343" s="107">
        <f t="shared" ca="1" si="90"/>
        <v>21.052631578947366</v>
      </c>
      <c r="M343" s="107"/>
      <c r="N343" s="116">
        <f t="shared" ca="1" si="91"/>
        <v>51.652173913043477</v>
      </c>
      <c r="O343" s="116">
        <f t="shared" ca="1" si="92"/>
        <v>23.478260869565215</v>
      </c>
      <c r="P343" s="116">
        <f t="shared" ca="1" si="93"/>
        <v>9.391304347826086</v>
      </c>
      <c r="Q343" s="116">
        <f t="shared" ca="1" si="94"/>
        <v>18.782608695652172</v>
      </c>
      <c r="R343" s="116">
        <f t="shared" ca="1" si="95"/>
        <v>30.94736842105263</v>
      </c>
      <c r="S343" s="116">
        <f t="shared" ca="1" si="96"/>
        <v>17.684210526315788</v>
      </c>
      <c r="T343" s="116">
        <f t="shared" ca="1" si="97"/>
        <v>13.263157894736841</v>
      </c>
      <c r="U343" s="116">
        <f t="shared" ca="1" si="98"/>
        <v>8.8421052631578938</v>
      </c>
      <c r="W343" s="109" t="s">
        <v>1211</v>
      </c>
      <c r="X343" s="78" t="s">
        <v>2015</v>
      </c>
      <c r="Y343" s="111">
        <v>20.930232558139537</v>
      </c>
      <c r="Z343" s="111">
        <v>23.255813953488371</v>
      </c>
      <c r="AA343" s="111">
        <v>4.6511627906976747</v>
      </c>
      <c r="AB343" s="111">
        <v>2.3255813953488373</v>
      </c>
      <c r="AE343" s="112" t="s">
        <v>1212</v>
      </c>
      <c r="AF343" s="119" t="s">
        <v>2017</v>
      </c>
      <c r="AG343" s="114">
        <v>39.393939393939391</v>
      </c>
      <c r="AH343" s="114">
        <v>51.515151515151516</v>
      </c>
      <c r="AI343" s="114">
        <v>27.27272727272727</v>
      </c>
      <c r="AJ343" s="114">
        <v>21.212121212121211</v>
      </c>
    </row>
    <row r="344" spans="1:36" x14ac:dyDescent="0.25">
      <c r="A344" s="103" t="s">
        <v>1207</v>
      </c>
      <c r="B344" s="104">
        <v>29.2</v>
      </c>
      <c r="C344" s="115">
        <f>SUMIF(Ukraine!$B$5:$B$356,'Ukraine INN'!$B344,Ukraine!$Z$5:$Z$356)</f>
        <v>66</v>
      </c>
      <c r="D344" s="107">
        <f t="shared" ca="1" si="83"/>
        <v>27.777777777777779</v>
      </c>
      <c r="E344" s="107">
        <f t="shared" ca="1" si="84"/>
        <v>27.777777777777779</v>
      </c>
      <c r="F344" s="107">
        <f t="shared" ca="1" si="85"/>
        <v>22.222222222222221</v>
      </c>
      <c r="G344" s="107">
        <f t="shared" ca="1" si="86"/>
        <v>11.111111111111111</v>
      </c>
      <c r="H344" s="115">
        <f>SUMIF(Ukraine!$B$5:$B$356,'Ukraine INN'!$B344,Ukraine!$AR$5:$AR$356)</f>
        <v>66</v>
      </c>
      <c r="I344" s="107">
        <f t="shared" ca="1" si="87"/>
        <v>43.243243243243242</v>
      </c>
      <c r="J344" s="107">
        <f t="shared" ca="1" si="88"/>
        <v>59.45945945945946</v>
      </c>
      <c r="K344" s="107">
        <f t="shared" ca="1" si="89"/>
        <v>27.027027027027028</v>
      </c>
      <c r="L344" s="107">
        <f t="shared" ca="1" si="90"/>
        <v>37.837837837837839</v>
      </c>
      <c r="M344" s="107"/>
      <c r="N344" s="116">
        <f t="shared" ca="1" si="91"/>
        <v>18.333333333333336</v>
      </c>
      <c r="O344" s="116">
        <f t="shared" ca="1" si="92"/>
        <v>18.333333333333336</v>
      </c>
      <c r="P344" s="116">
        <f t="shared" ca="1" si="93"/>
        <v>14.666666666666666</v>
      </c>
      <c r="Q344" s="116">
        <f t="shared" ca="1" si="94"/>
        <v>7.333333333333333</v>
      </c>
      <c r="R344" s="116">
        <f t="shared" ca="1" si="95"/>
        <v>28.540540540540537</v>
      </c>
      <c r="S344" s="116">
        <f t="shared" ca="1" si="96"/>
        <v>39.243243243243242</v>
      </c>
      <c r="T344" s="116">
        <f t="shared" ca="1" si="97"/>
        <v>17.837837837837839</v>
      </c>
      <c r="U344" s="116">
        <f t="shared" ca="1" si="98"/>
        <v>24.972972972972975</v>
      </c>
      <c r="W344" s="109" t="s">
        <v>1212</v>
      </c>
      <c r="X344" s="78" t="s">
        <v>2016</v>
      </c>
      <c r="Y344" s="111">
        <v>35.897435897435898</v>
      </c>
      <c r="Z344" s="111">
        <v>41.025641025641022</v>
      </c>
      <c r="AA344" s="111">
        <v>17.948717948717949</v>
      </c>
      <c r="AB344" s="111">
        <v>15.384615384615385</v>
      </c>
      <c r="AE344" s="112" t="s">
        <v>1213</v>
      </c>
      <c r="AF344" s="119" t="s">
        <v>2018</v>
      </c>
      <c r="AG344" s="114">
        <v>66.666666666666657</v>
      </c>
      <c r="AH344" s="114">
        <v>46.666666666666664</v>
      </c>
      <c r="AI344" s="114">
        <v>20</v>
      </c>
      <c r="AJ344" s="114">
        <v>26.666666666666668</v>
      </c>
    </row>
    <row r="345" spans="1:36" x14ac:dyDescent="0.25">
      <c r="A345" s="103" t="s">
        <v>1207</v>
      </c>
      <c r="B345" s="104">
        <v>29.2</v>
      </c>
      <c r="C345" s="115">
        <f>SUMIF(Ukraine!$B$5:$B$356,'Ukraine INN'!$B345,Ukraine!$Z$5:$Z$356)</f>
        <v>66</v>
      </c>
      <c r="D345" s="107">
        <f t="shared" ca="1" si="83"/>
        <v>27.777777777777779</v>
      </c>
      <c r="E345" s="107">
        <f t="shared" ca="1" si="84"/>
        <v>27.777777777777779</v>
      </c>
      <c r="F345" s="107">
        <f t="shared" ca="1" si="85"/>
        <v>22.222222222222221</v>
      </c>
      <c r="G345" s="107">
        <f t="shared" ca="1" si="86"/>
        <v>11.111111111111111</v>
      </c>
      <c r="H345" s="115">
        <f>SUMIF(Ukraine!$B$5:$B$356,'Ukraine INN'!$B345,Ukraine!$AR$5:$AR$356)</f>
        <v>66</v>
      </c>
      <c r="I345" s="107">
        <f t="shared" ca="1" si="87"/>
        <v>43.243243243243242</v>
      </c>
      <c r="J345" s="107">
        <f t="shared" ca="1" si="88"/>
        <v>59.45945945945946</v>
      </c>
      <c r="K345" s="107">
        <f t="shared" ca="1" si="89"/>
        <v>27.027027027027028</v>
      </c>
      <c r="L345" s="107">
        <f t="shared" ca="1" si="90"/>
        <v>37.837837837837839</v>
      </c>
      <c r="M345" s="107"/>
      <c r="N345" s="116">
        <f t="shared" ca="1" si="91"/>
        <v>18.333333333333336</v>
      </c>
      <c r="O345" s="116">
        <f t="shared" ca="1" si="92"/>
        <v>18.333333333333336</v>
      </c>
      <c r="P345" s="116">
        <f t="shared" ca="1" si="93"/>
        <v>14.666666666666666</v>
      </c>
      <c r="Q345" s="116">
        <f t="shared" ca="1" si="94"/>
        <v>7.333333333333333</v>
      </c>
      <c r="R345" s="116">
        <f t="shared" ca="1" si="95"/>
        <v>28.540540540540537</v>
      </c>
      <c r="S345" s="116">
        <f t="shared" ca="1" si="96"/>
        <v>39.243243243243242</v>
      </c>
      <c r="T345" s="116">
        <f t="shared" ca="1" si="97"/>
        <v>17.837837837837839</v>
      </c>
      <c r="U345" s="116">
        <f t="shared" ca="1" si="98"/>
        <v>24.972972972972975</v>
      </c>
      <c r="W345" s="109" t="s">
        <v>1212</v>
      </c>
      <c r="X345" s="78" t="s">
        <v>2017</v>
      </c>
      <c r="Y345" s="111">
        <v>35.897435897435898</v>
      </c>
      <c r="Z345" s="111">
        <v>41.025641025641022</v>
      </c>
      <c r="AA345" s="111">
        <v>17.948717948717949</v>
      </c>
      <c r="AB345" s="111">
        <v>15.384615384615385</v>
      </c>
      <c r="AE345" s="112" t="s">
        <v>1213</v>
      </c>
      <c r="AF345" s="119" t="s">
        <v>2020</v>
      </c>
      <c r="AG345" s="114">
        <v>66.666666666666657</v>
      </c>
      <c r="AH345" s="114">
        <v>46.666666666666664</v>
      </c>
      <c r="AI345" s="114">
        <v>20</v>
      </c>
      <c r="AJ345" s="114">
        <v>26.666666666666668</v>
      </c>
    </row>
    <row r="346" spans="1:36" x14ac:dyDescent="0.25">
      <c r="A346" s="103" t="s">
        <v>1208</v>
      </c>
      <c r="B346" s="104">
        <v>29.3</v>
      </c>
      <c r="C346" s="115">
        <f>SUMIF(Ukraine!$B$5:$B$356,'Ukraine INN'!$B346,Ukraine!$Z$5:$Z$356)</f>
        <v>164</v>
      </c>
      <c r="D346" s="107">
        <f t="shared" ca="1" si="83"/>
        <v>19.101123595505616</v>
      </c>
      <c r="E346" s="107">
        <f t="shared" ca="1" si="84"/>
        <v>19.101123595505616</v>
      </c>
      <c r="F346" s="107">
        <f t="shared" ca="1" si="85"/>
        <v>4.4943820224719104</v>
      </c>
      <c r="G346" s="107">
        <f t="shared" ca="1" si="86"/>
        <v>7.8651685393258424</v>
      </c>
      <c r="H346" s="115">
        <f>SUMIF(Ukraine!$B$5:$B$356,'Ukraine INN'!$B346,Ukraine!$AR$5:$AR$356)</f>
        <v>149</v>
      </c>
      <c r="I346" s="107">
        <f t="shared" ca="1" si="87"/>
        <v>15.18987341772152</v>
      </c>
      <c r="J346" s="107">
        <f t="shared" ca="1" si="88"/>
        <v>16.455696202531644</v>
      </c>
      <c r="K346" s="107">
        <f t="shared" ca="1" si="89"/>
        <v>15.18987341772152</v>
      </c>
      <c r="L346" s="107">
        <f t="shared" ca="1" si="90"/>
        <v>13.924050632911392</v>
      </c>
      <c r="M346" s="107"/>
      <c r="N346" s="116">
        <f t="shared" ca="1" si="91"/>
        <v>31.325842696629209</v>
      </c>
      <c r="O346" s="116">
        <f t="shared" ca="1" si="92"/>
        <v>31.325842696629209</v>
      </c>
      <c r="P346" s="116">
        <f t="shared" ca="1" si="93"/>
        <v>7.3707865168539337</v>
      </c>
      <c r="Q346" s="116">
        <f t="shared" ca="1" si="94"/>
        <v>12.898876404494382</v>
      </c>
      <c r="R346" s="116">
        <f t="shared" ca="1" si="95"/>
        <v>22.632911392405063</v>
      </c>
      <c r="S346" s="116">
        <f t="shared" ca="1" si="96"/>
        <v>24.518987341772149</v>
      </c>
      <c r="T346" s="116">
        <f t="shared" ca="1" si="97"/>
        <v>22.632911392405063</v>
      </c>
      <c r="U346" s="116">
        <f t="shared" ca="1" si="98"/>
        <v>20.746835443037973</v>
      </c>
      <c r="W346" s="109" t="s">
        <v>1213</v>
      </c>
      <c r="X346" s="78" t="s">
        <v>2018</v>
      </c>
      <c r="Y346" s="111">
        <v>40</v>
      </c>
      <c r="Z346" s="111">
        <v>40</v>
      </c>
      <c r="AA346" s="111">
        <v>10</v>
      </c>
      <c r="AB346" s="111">
        <v>10</v>
      </c>
      <c r="AE346" s="112" t="s">
        <v>1214</v>
      </c>
      <c r="AF346" s="119" t="s">
        <v>2022</v>
      </c>
      <c r="AG346" s="114">
        <v>30.76923076923077</v>
      </c>
      <c r="AH346" s="114">
        <v>30.76923076923077</v>
      </c>
      <c r="AI346" s="114">
        <v>23.076923076923077</v>
      </c>
      <c r="AJ346" s="114">
        <v>23.076923076923077</v>
      </c>
    </row>
    <row r="347" spans="1:36" x14ac:dyDescent="0.25">
      <c r="A347" s="103" t="s">
        <v>2001</v>
      </c>
      <c r="B347" s="104">
        <v>29.31</v>
      </c>
      <c r="C347" s="115">
        <f>SUMIF(Ukraine!$B$5:$B$356,'Ukraine INN'!$B347,Ukraine!$Z$5:$Z$356)</f>
        <v>0</v>
      </c>
      <c r="D347" s="107">
        <f t="shared" ca="1" si="83"/>
        <v>17.241379310344829</v>
      </c>
      <c r="E347" s="107">
        <f t="shared" ca="1" si="84"/>
        <v>24.137931034482758</v>
      </c>
      <c r="F347" s="107">
        <f t="shared" ca="1" si="85"/>
        <v>10.344827586206897</v>
      </c>
      <c r="G347" s="107">
        <f t="shared" ca="1" si="86"/>
        <v>0</v>
      </c>
      <c r="H347" s="115">
        <f>SUMIF(Ukraine!$B$5:$B$356,'Ukraine INN'!$B347,Ukraine!$AR$5:$AR$356)</f>
        <v>0</v>
      </c>
      <c r="I347" s="107">
        <f t="shared" ca="1" si="87"/>
        <v>10.344827586206897</v>
      </c>
      <c r="J347" s="107">
        <f t="shared" ca="1" si="88"/>
        <v>10.344827586206897</v>
      </c>
      <c r="K347" s="107">
        <f t="shared" ca="1" si="89"/>
        <v>13.793103448275861</v>
      </c>
      <c r="L347" s="107">
        <f t="shared" ca="1" si="90"/>
        <v>6.8965517241379306</v>
      </c>
      <c r="M347" s="107"/>
      <c r="N347" s="116">
        <f t="shared" ca="1" si="91"/>
        <v>0</v>
      </c>
      <c r="O347" s="116">
        <f t="shared" ca="1" si="92"/>
        <v>0</v>
      </c>
      <c r="P347" s="116">
        <f t="shared" ca="1" si="93"/>
        <v>0</v>
      </c>
      <c r="Q347" s="116">
        <f t="shared" ca="1" si="94"/>
        <v>0</v>
      </c>
      <c r="R347" s="116">
        <f t="shared" ca="1" si="95"/>
        <v>0</v>
      </c>
      <c r="S347" s="116">
        <f t="shared" ca="1" si="96"/>
        <v>0</v>
      </c>
      <c r="T347" s="116">
        <f t="shared" ca="1" si="97"/>
        <v>0</v>
      </c>
      <c r="U347" s="116">
        <f t="shared" ca="1" si="98"/>
        <v>0</v>
      </c>
      <c r="W347" s="109" t="s">
        <v>1213</v>
      </c>
      <c r="X347" s="78" t="s">
        <v>2020</v>
      </c>
      <c r="Y347" s="111">
        <v>40</v>
      </c>
      <c r="Z347" s="111">
        <v>40</v>
      </c>
      <c r="AA347" s="111">
        <v>10</v>
      </c>
      <c r="AB347" s="111">
        <v>10</v>
      </c>
      <c r="AE347" s="112" t="s">
        <v>2024</v>
      </c>
      <c r="AF347" s="119" t="s">
        <v>2025</v>
      </c>
      <c r="AG347" s="114">
        <v>40</v>
      </c>
      <c r="AH347" s="114">
        <v>40</v>
      </c>
      <c r="AI347" s="114">
        <v>30</v>
      </c>
      <c r="AJ347" s="114">
        <v>20</v>
      </c>
    </row>
    <row r="348" spans="1:36" x14ac:dyDescent="0.25">
      <c r="A348" s="103" t="s">
        <v>2003</v>
      </c>
      <c r="B348" s="104">
        <v>29.32</v>
      </c>
      <c r="C348" s="115">
        <f>SUMIF(Ukraine!$B$5:$B$356,'Ukraine INN'!$B348,Ukraine!$Z$5:$Z$356)</f>
        <v>0</v>
      </c>
      <c r="D348" s="107">
        <f t="shared" ca="1" si="83"/>
        <v>20</v>
      </c>
      <c r="E348" s="107">
        <f t="shared" ca="1" si="84"/>
        <v>16.666666666666664</v>
      </c>
      <c r="F348" s="107">
        <f t="shared" ca="1" si="85"/>
        <v>1.6666666666666667</v>
      </c>
      <c r="G348" s="107">
        <f t="shared" ca="1" si="86"/>
        <v>11.666666666666666</v>
      </c>
      <c r="H348" s="115">
        <f>SUMIF(Ukraine!$B$5:$B$356,'Ukraine INN'!$B348,Ukraine!$AR$5:$AR$356)</f>
        <v>0</v>
      </c>
      <c r="I348" s="107">
        <f t="shared" ca="1" si="87"/>
        <v>18</v>
      </c>
      <c r="J348" s="107">
        <f t="shared" ca="1" si="88"/>
        <v>20</v>
      </c>
      <c r="K348" s="107">
        <f t="shared" ca="1" si="89"/>
        <v>16</v>
      </c>
      <c r="L348" s="107">
        <f t="shared" ca="1" si="90"/>
        <v>18</v>
      </c>
      <c r="M348" s="107"/>
      <c r="N348" s="116">
        <f t="shared" ca="1" si="91"/>
        <v>0</v>
      </c>
      <c r="O348" s="116">
        <f t="shared" ca="1" si="92"/>
        <v>0</v>
      </c>
      <c r="P348" s="116">
        <f t="shared" ca="1" si="93"/>
        <v>0</v>
      </c>
      <c r="Q348" s="116">
        <f t="shared" ca="1" si="94"/>
        <v>0</v>
      </c>
      <c r="R348" s="116">
        <f t="shared" ca="1" si="95"/>
        <v>0</v>
      </c>
      <c r="S348" s="116">
        <f t="shared" ca="1" si="96"/>
        <v>0</v>
      </c>
      <c r="T348" s="116">
        <f t="shared" ca="1" si="97"/>
        <v>0</v>
      </c>
      <c r="U348" s="116">
        <f t="shared" ca="1" si="98"/>
        <v>0</v>
      </c>
      <c r="W348" s="109" t="s">
        <v>1214</v>
      </c>
      <c r="X348" s="78" t="s">
        <v>2022</v>
      </c>
      <c r="Y348" s="111">
        <v>23.076923076923077</v>
      </c>
      <c r="Z348" s="111">
        <v>30.76923076923077</v>
      </c>
      <c r="AA348" s="111">
        <v>15.384615384615385</v>
      </c>
      <c r="AB348" s="111">
        <v>7.6923076923076925</v>
      </c>
      <c r="AE348" s="112" t="s">
        <v>2026</v>
      </c>
      <c r="AF348" s="119" t="s">
        <v>2027</v>
      </c>
      <c r="AG348" s="120" t="s">
        <v>1486</v>
      </c>
      <c r="AH348" s="120" t="s">
        <v>1486</v>
      </c>
      <c r="AI348" s="120" t="s">
        <v>1486</v>
      </c>
      <c r="AJ348" s="114">
        <v>33.333333333333329</v>
      </c>
    </row>
    <row r="349" spans="1:36" x14ac:dyDescent="0.25">
      <c r="A349" s="103" t="s">
        <v>1209</v>
      </c>
      <c r="B349" s="104">
        <v>30</v>
      </c>
      <c r="C349" s="115">
        <f>SUMIF(Ukraine!$B$5:$B$356,'Ukraine INN'!$B349,Ukraine!$Z$5:$Z$356)</f>
        <v>351</v>
      </c>
      <c r="D349" s="107">
        <f t="shared" ca="1" si="83"/>
        <v>23.611111111111111</v>
      </c>
      <c r="E349" s="107">
        <f t="shared" ca="1" si="84"/>
        <v>26.388888888888889</v>
      </c>
      <c r="F349" s="107">
        <f t="shared" ca="1" si="85"/>
        <v>9.0277777777777768</v>
      </c>
      <c r="G349" s="107">
        <f t="shared" ca="1" si="86"/>
        <v>7.6388888888888893</v>
      </c>
      <c r="H349" s="115">
        <f>SUMIF(Ukraine!$B$5:$B$356,'Ukraine INN'!$B349,Ukraine!$AR$5:$AR$356)</f>
        <v>314</v>
      </c>
      <c r="I349" s="107">
        <f t="shared" ca="1" si="87"/>
        <v>31.060606060606062</v>
      </c>
      <c r="J349" s="107">
        <f t="shared" ca="1" si="88"/>
        <v>34.090909090909086</v>
      </c>
      <c r="K349" s="107">
        <f t="shared" ca="1" si="89"/>
        <v>19.696969696969695</v>
      </c>
      <c r="L349" s="107">
        <f t="shared" ca="1" si="90"/>
        <v>15.909090909090908</v>
      </c>
      <c r="M349" s="107"/>
      <c r="N349" s="116">
        <f t="shared" ca="1" si="91"/>
        <v>82.875</v>
      </c>
      <c r="O349" s="116">
        <f t="shared" ca="1" si="92"/>
        <v>92.625</v>
      </c>
      <c r="P349" s="116">
        <f t="shared" ca="1" si="93"/>
        <v>31.687499999999993</v>
      </c>
      <c r="Q349" s="116">
        <f t="shared" ca="1" si="94"/>
        <v>26.812500000000004</v>
      </c>
      <c r="R349" s="116">
        <f t="shared" ca="1" si="95"/>
        <v>97.530303030303031</v>
      </c>
      <c r="S349" s="116">
        <f t="shared" ca="1" si="96"/>
        <v>107.04545454545453</v>
      </c>
      <c r="T349" s="116">
        <f t="shared" ca="1" si="97"/>
        <v>61.848484848484844</v>
      </c>
      <c r="U349" s="116">
        <f t="shared" ca="1" si="98"/>
        <v>49.954545454545453</v>
      </c>
      <c r="W349" s="109" t="s">
        <v>2011</v>
      </c>
      <c r="X349" s="78" t="s">
        <v>2028</v>
      </c>
      <c r="Y349" s="118" t="s">
        <v>1486</v>
      </c>
      <c r="Z349" s="118" t="s">
        <v>1486</v>
      </c>
      <c r="AA349" s="118" t="s">
        <v>1486</v>
      </c>
      <c r="AB349" s="118" t="s">
        <v>1486</v>
      </c>
      <c r="AE349" s="112" t="s">
        <v>1215</v>
      </c>
      <c r="AF349" s="119" t="s">
        <v>2029</v>
      </c>
      <c r="AG349" s="120">
        <v>9.433962264150944</v>
      </c>
      <c r="AH349" s="120">
        <v>10.377358490566039</v>
      </c>
      <c r="AI349" s="120">
        <v>7.5471698113207548</v>
      </c>
      <c r="AJ349" s="120">
        <v>14.465408805031446</v>
      </c>
    </row>
    <row r="350" spans="1:36" x14ac:dyDescent="0.25">
      <c r="A350" s="103" t="s">
        <v>1210</v>
      </c>
      <c r="B350" s="104">
        <v>30.1</v>
      </c>
      <c r="C350" s="115">
        <f>SUMIF(Ukraine!$B$5:$B$356,'Ukraine INN'!$B350,Ukraine!$Z$5:$Z$356)</f>
        <v>134</v>
      </c>
      <c r="D350" s="107">
        <f t="shared" ca="1" si="83"/>
        <v>10.256410256410255</v>
      </c>
      <c r="E350" s="107">
        <f t="shared" ca="1" si="84"/>
        <v>10.256410256410255</v>
      </c>
      <c r="F350" s="107">
        <f t="shared" ca="1" si="85"/>
        <v>2.5641025641025639</v>
      </c>
      <c r="G350" s="107">
        <f t="shared" ca="1" si="86"/>
        <v>5.1282051282051277</v>
      </c>
      <c r="H350" s="115">
        <f>SUMIF(Ukraine!$B$5:$B$356,'Ukraine INN'!$B350,Ukraine!$AR$5:$AR$356)</f>
        <v>98</v>
      </c>
      <c r="I350" s="107">
        <f t="shared" ca="1" si="87"/>
        <v>13.043478260869565</v>
      </c>
      <c r="J350" s="107">
        <f t="shared" ca="1" si="88"/>
        <v>8.695652173913043</v>
      </c>
      <c r="K350" s="107">
        <f t="shared" ca="1" si="89"/>
        <v>8.695652173913043</v>
      </c>
      <c r="L350" s="107">
        <f t="shared" ca="1" si="90"/>
        <v>4.3478260869565215</v>
      </c>
      <c r="M350" s="107"/>
      <c r="N350" s="116">
        <f t="shared" ca="1" si="91"/>
        <v>13.743589743589743</v>
      </c>
      <c r="O350" s="116">
        <f t="shared" ca="1" si="92"/>
        <v>13.743589743589743</v>
      </c>
      <c r="P350" s="116">
        <f t="shared" ca="1" si="93"/>
        <v>3.4358974358974357</v>
      </c>
      <c r="Q350" s="116">
        <f t="shared" ca="1" si="94"/>
        <v>6.8717948717948714</v>
      </c>
      <c r="R350" s="116">
        <f t="shared" ca="1" si="95"/>
        <v>12.782608695652174</v>
      </c>
      <c r="S350" s="116">
        <f t="shared" ca="1" si="96"/>
        <v>8.5217391304347831</v>
      </c>
      <c r="T350" s="116">
        <f t="shared" ca="1" si="97"/>
        <v>8.5217391304347831</v>
      </c>
      <c r="U350" s="116">
        <f t="shared" ca="1" si="98"/>
        <v>4.2608695652173916</v>
      </c>
      <c r="W350" s="109" t="s">
        <v>2024</v>
      </c>
      <c r="X350" s="78" t="s">
        <v>2025</v>
      </c>
      <c r="Y350" s="111">
        <v>27.27272727272727</v>
      </c>
      <c r="Z350" s="111">
        <v>36.363636363636367</v>
      </c>
      <c r="AA350" s="111">
        <v>18.181818181818183</v>
      </c>
      <c r="AB350" s="111">
        <v>9.0909090909090917</v>
      </c>
      <c r="AE350" s="112" t="s">
        <v>1215</v>
      </c>
      <c r="AF350" s="119" t="s">
        <v>2030</v>
      </c>
      <c r="AG350" s="114">
        <v>9.433962264150944</v>
      </c>
      <c r="AH350" s="114">
        <v>10.377358490566039</v>
      </c>
      <c r="AI350" s="114">
        <v>7.5471698113207548</v>
      </c>
      <c r="AJ350" s="114">
        <v>14.465408805031446</v>
      </c>
    </row>
    <row r="351" spans="1:36" x14ac:dyDescent="0.25">
      <c r="A351" s="103" t="s">
        <v>2007</v>
      </c>
      <c r="B351" s="104">
        <v>30.11</v>
      </c>
      <c r="C351" s="115">
        <f>SUMIF(Ukraine!$B$5:$B$356,'Ukraine INN'!$B351,Ukraine!$Z$5:$Z$356)</f>
        <v>0</v>
      </c>
      <c r="D351" s="107">
        <f t="shared" ca="1" si="83"/>
        <v>4</v>
      </c>
      <c r="E351" s="107">
        <f t="shared" ca="1" si="84"/>
        <v>4</v>
      </c>
      <c r="F351" s="107">
        <f t="shared" ca="1" si="85"/>
        <v>4</v>
      </c>
      <c r="G351" s="107">
        <f t="shared" ca="1" si="86"/>
        <v>4</v>
      </c>
      <c r="H351" s="115">
        <f>SUMIF(Ukraine!$B$5:$B$356,'Ukraine INN'!$B351,Ukraine!$AR$5:$AR$356)</f>
        <v>0</v>
      </c>
      <c r="I351" s="107">
        <f t="shared" ca="1" si="87"/>
        <v>7.1428571428571423</v>
      </c>
      <c r="J351" s="107">
        <f t="shared" ca="1" si="88"/>
        <v>0</v>
      </c>
      <c r="K351" s="107">
        <f t="shared" ca="1" si="89"/>
        <v>14.285714285714285</v>
      </c>
      <c r="L351" s="107">
        <f t="shared" ca="1" si="90"/>
        <v>7.1428571428571423</v>
      </c>
      <c r="M351" s="107"/>
      <c r="N351" s="116">
        <f t="shared" ca="1" si="91"/>
        <v>0</v>
      </c>
      <c r="O351" s="116">
        <f t="shared" ca="1" si="92"/>
        <v>0</v>
      </c>
      <c r="P351" s="116">
        <f t="shared" ca="1" si="93"/>
        <v>0</v>
      </c>
      <c r="Q351" s="116">
        <f t="shared" ca="1" si="94"/>
        <v>0</v>
      </c>
      <c r="R351" s="116">
        <f t="shared" ca="1" si="95"/>
        <v>0</v>
      </c>
      <c r="S351" s="116">
        <f t="shared" ca="1" si="96"/>
        <v>0</v>
      </c>
      <c r="T351" s="116">
        <f t="shared" ca="1" si="97"/>
        <v>0</v>
      </c>
      <c r="U351" s="116">
        <f t="shared" ca="1" si="98"/>
        <v>0</v>
      </c>
      <c r="W351" s="109" t="s">
        <v>1215</v>
      </c>
      <c r="X351" s="78">
        <v>31</v>
      </c>
      <c r="Y351" s="111">
        <v>8.8607594936708853</v>
      </c>
      <c r="Z351" s="111">
        <v>10.126582278481013</v>
      </c>
      <c r="AA351" s="111">
        <v>4.556962025316456</v>
      </c>
      <c r="AB351" s="111">
        <v>10.379746835443038</v>
      </c>
      <c r="AE351" s="112" t="s">
        <v>2031</v>
      </c>
      <c r="AF351" s="119" t="s">
        <v>2032</v>
      </c>
      <c r="AG351" s="114">
        <v>6.5420560747663545</v>
      </c>
      <c r="AH351" s="114">
        <v>9.3457943925233646</v>
      </c>
      <c r="AI351" s="114">
        <v>9.3457943925233646</v>
      </c>
      <c r="AJ351" s="114">
        <v>12.149532710280374</v>
      </c>
    </row>
    <row r="352" spans="1:36" x14ac:dyDescent="0.25">
      <c r="A352" s="103" t="s">
        <v>2009</v>
      </c>
      <c r="B352" s="104">
        <v>30.12</v>
      </c>
      <c r="C352" s="115">
        <f>SUMIF(Ukraine!$B$5:$B$356,'Ukraine INN'!$B352,Ukraine!$Z$5:$Z$356)</f>
        <v>0</v>
      </c>
      <c r="D352" s="107">
        <f t="shared" ca="1" si="83"/>
        <v>21.428571428571427</v>
      </c>
      <c r="E352" s="107">
        <f t="shared" ca="1" si="84"/>
        <v>21.428571428571427</v>
      </c>
      <c r="F352" s="107">
        <f t="shared" ca="1" si="85"/>
        <v>0</v>
      </c>
      <c r="G352" s="107">
        <f t="shared" ca="1" si="86"/>
        <v>7.1428571428571423</v>
      </c>
      <c r="H352" s="115">
        <f>SUMIF(Ukraine!$B$5:$B$356,'Ukraine INN'!$B352,Ukraine!$AR$5:$AR$356)</f>
        <v>0</v>
      </c>
      <c r="I352" s="107">
        <f t="shared" ca="1" si="87"/>
        <v>22.222222222222221</v>
      </c>
      <c r="J352" s="107">
        <f t="shared" ca="1" si="88"/>
        <v>22.222222222222221</v>
      </c>
      <c r="K352" s="107">
        <f t="shared" ca="1" si="89"/>
        <v>0</v>
      </c>
      <c r="L352" s="107">
        <f t="shared" ca="1" si="90"/>
        <v>0</v>
      </c>
      <c r="M352" s="107"/>
      <c r="N352" s="116">
        <f t="shared" ca="1" si="91"/>
        <v>0</v>
      </c>
      <c r="O352" s="116">
        <f t="shared" ca="1" si="92"/>
        <v>0</v>
      </c>
      <c r="P352" s="116">
        <f t="shared" ca="1" si="93"/>
        <v>0</v>
      </c>
      <c r="Q352" s="116">
        <f t="shared" ca="1" si="94"/>
        <v>0</v>
      </c>
      <c r="R352" s="116">
        <f t="shared" ca="1" si="95"/>
        <v>0</v>
      </c>
      <c r="S352" s="116">
        <f t="shared" ca="1" si="96"/>
        <v>0</v>
      </c>
      <c r="T352" s="116">
        <f t="shared" ca="1" si="97"/>
        <v>0</v>
      </c>
      <c r="U352" s="116">
        <f t="shared" ca="1" si="98"/>
        <v>0</v>
      </c>
      <c r="W352" s="109" t="s">
        <v>1215</v>
      </c>
      <c r="X352" s="78" t="s">
        <v>2030</v>
      </c>
      <c r="Y352" s="111">
        <v>8.8607594936708853</v>
      </c>
      <c r="Z352" s="111">
        <v>10.126582278481013</v>
      </c>
      <c r="AA352" s="111">
        <v>4.556962025316456</v>
      </c>
      <c r="AB352" s="111">
        <v>10.379746835443038</v>
      </c>
      <c r="AE352" s="112" t="s">
        <v>2019</v>
      </c>
      <c r="AF352" s="119" t="s">
        <v>2033</v>
      </c>
      <c r="AG352" s="114">
        <v>4.7619047619047619</v>
      </c>
      <c r="AH352" s="114">
        <v>9.5238095238095237</v>
      </c>
      <c r="AI352" s="114">
        <v>9.5238095238095237</v>
      </c>
      <c r="AJ352" s="114">
        <v>9.5238095238095237</v>
      </c>
    </row>
    <row r="353" spans="1:36" x14ac:dyDescent="0.25">
      <c r="A353" s="103" t="s">
        <v>1211</v>
      </c>
      <c r="B353" s="104">
        <v>30.2</v>
      </c>
      <c r="C353" s="115">
        <f>SUMIF(Ukraine!$B$5:$B$356,'Ukraine INN'!$B353,Ukraine!$Z$5:$Z$356)</f>
        <v>92</v>
      </c>
      <c r="D353" s="107">
        <f t="shared" ca="1" si="83"/>
        <v>41.860465116279073</v>
      </c>
      <c r="E353" s="107">
        <f t="shared" ca="1" si="84"/>
        <v>46.511627906976742</v>
      </c>
      <c r="F353" s="107">
        <f t="shared" ca="1" si="85"/>
        <v>9.3023255813953494</v>
      </c>
      <c r="G353" s="107">
        <f t="shared" ca="1" si="86"/>
        <v>4.6511627906976747</v>
      </c>
      <c r="H353" s="115">
        <f>SUMIF(Ukraine!$B$5:$B$356,'Ukraine INN'!$B353,Ukraine!$AR$5:$AR$356)</f>
        <v>96</v>
      </c>
      <c r="I353" s="107">
        <f t="shared" ca="1" si="87"/>
        <v>45.833333333333329</v>
      </c>
      <c r="J353" s="107">
        <f t="shared" ca="1" si="88"/>
        <v>62.5</v>
      </c>
      <c r="K353" s="107">
        <f t="shared" ca="1" si="89"/>
        <v>37.5</v>
      </c>
      <c r="L353" s="107">
        <f t="shared" ca="1" si="90"/>
        <v>25</v>
      </c>
      <c r="M353" s="107"/>
      <c r="N353" s="116">
        <f t="shared" ca="1" si="91"/>
        <v>38.511627906976749</v>
      </c>
      <c r="O353" s="116">
        <f t="shared" ca="1" si="92"/>
        <v>42.790697674418603</v>
      </c>
      <c r="P353" s="116">
        <f t="shared" ca="1" si="93"/>
        <v>8.5581395348837201</v>
      </c>
      <c r="Q353" s="116">
        <f t="shared" ca="1" si="94"/>
        <v>4.2790697674418601</v>
      </c>
      <c r="R353" s="116">
        <f t="shared" ca="1" si="95"/>
        <v>43.999999999999993</v>
      </c>
      <c r="S353" s="116">
        <f t="shared" ca="1" si="96"/>
        <v>60</v>
      </c>
      <c r="T353" s="116">
        <f t="shared" ca="1" si="97"/>
        <v>36</v>
      </c>
      <c r="U353" s="116">
        <f t="shared" ca="1" si="98"/>
        <v>24</v>
      </c>
      <c r="W353" s="109" t="s">
        <v>2031</v>
      </c>
      <c r="X353" s="78" t="s">
        <v>2032</v>
      </c>
      <c r="Y353" s="111">
        <v>8.9552238805970141</v>
      </c>
      <c r="Z353" s="111">
        <v>8.9552238805970141</v>
      </c>
      <c r="AA353" s="111">
        <v>5.2238805970149249</v>
      </c>
      <c r="AB353" s="111">
        <v>9.7014925373134329</v>
      </c>
      <c r="AE353" s="112" t="s">
        <v>2021</v>
      </c>
      <c r="AF353" s="119" t="s">
        <v>2034</v>
      </c>
      <c r="AG353" s="114">
        <v>23.076923076923077</v>
      </c>
      <c r="AH353" s="114">
        <v>15.384615384615385</v>
      </c>
      <c r="AI353" s="114">
        <v>7.6923076923076925</v>
      </c>
      <c r="AJ353" s="114">
        <v>38.461538461538467</v>
      </c>
    </row>
    <row r="354" spans="1:36" x14ac:dyDescent="0.25">
      <c r="A354" s="103" t="s">
        <v>1211</v>
      </c>
      <c r="B354" s="104">
        <v>30.2</v>
      </c>
      <c r="C354" s="115">
        <f>SUMIF(Ukraine!$B$5:$B$356,'Ukraine INN'!$B354,Ukraine!$Z$5:$Z$356)</f>
        <v>92</v>
      </c>
      <c r="D354" s="107">
        <f t="shared" ca="1" si="83"/>
        <v>41.860465116279073</v>
      </c>
      <c r="E354" s="107">
        <f t="shared" ca="1" si="84"/>
        <v>46.511627906976742</v>
      </c>
      <c r="F354" s="107">
        <f t="shared" ca="1" si="85"/>
        <v>9.3023255813953494</v>
      </c>
      <c r="G354" s="107">
        <f t="shared" ca="1" si="86"/>
        <v>4.6511627906976747</v>
      </c>
      <c r="H354" s="115">
        <f>SUMIF(Ukraine!$B$5:$B$356,'Ukraine INN'!$B354,Ukraine!$AR$5:$AR$356)</f>
        <v>96</v>
      </c>
      <c r="I354" s="107">
        <f t="shared" ca="1" si="87"/>
        <v>45.833333333333329</v>
      </c>
      <c r="J354" s="107">
        <f t="shared" ca="1" si="88"/>
        <v>62.5</v>
      </c>
      <c r="K354" s="107">
        <f t="shared" ca="1" si="89"/>
        <v>37.5</v>
      </c>
      <c r="L354" s="107">
        <f t="shared" ca="1" si="90"/>
        <v>25</v>
      </c>
      <c r="M354" s="107"/>
      <c r="N354" s="116">
        <f t="shared" ca="1" si="91"/>
        <v>38.511627906976749</v>
      </c>
      <c r="O354" s="116">
        <f t="shared" ca="1" si="92"/>
        <v>42.790697674418603</v>
      </c>
      <c r="P354" s="116">
        <f t="shared" ca="1" si="93"/>
        <v>8.5581395348837201</v>
      </c>
      <c r="Q354" s="116">
        <f t="shared" ca="1" si="94"/>
        <v>4.2790697674418601</v>
      </c>
      <c r="R354" s="116">
        <f t="shared" ca="1" si="95"/>
        <v>43.999999999999993</v>
      </c>
      <c r="S354" s="116">
        <f t="shared" ca="1" si="96"/>
        <v>60</v>
      </c>
      <c r="T354" s="116">
        <f t="shared" ca="1" si="97"/>
        <v>36</v>
      </c>
      <c r="U354" s="116">
        <f t="shared" ca="1" si="98"/>
        <v>24</v>
      </c>
      <c r="W354" s="109" t="s">
        <v>2019</v>
      </c>
      <c r="X354" s="78" t="s">
        <v>2033</v>
      </c>
      <c r="Y354" s="111">
        <v>8</v>
      </c>
      <c r="Z354" s="111">
        <v>12</v>
      </c>
      <c r="AA354" s="111">
        <v>4</v>
      </c>
      <c r="AB354" s="111">
        <v>8</v>
      </c>
      <c r="AE354" s="112" t="s">
        <v>2023</v>
      </c>
      <c r="AF354" s="119" t="s">
        <v>2035</v>
      </c>
      <c r="AG354" s="114">
        <v>10.734463276836157</v>
      </c>
      <c r="AH354" s="114">
        <v>10.734463276836157</v>
      </c>
      <c r="AI354" s="114">
        <v>6.2146892655367232</v>
      </c>
      <c r="AJ354" s="114">
        <v>14.689265536723164</v>
      </c>
    </row>
    <row r="355" spans="1:36" x14ac:dyDescent="0.25">
      <c r="A355" s="103" t="s">
        <v>1212</v>
      </c>
      <c r="B355" s="104">
        <v>30.3</v>
      </c>
      <c r="C355" s="115">
        <f>SUMIF(Ukraine!$B$5:$B$356,'Ukraine INN'!$B355,Ukraine!$Z$5:$Z$356)</f>
        <v>82</v>
      </c>
      <c r="D355" s="107">
        <f t="shared" ca="1" si="83"/>
        <v>71.794871794871796</v>
      </c>
      <c r="E355" s="107">
        <f t="shared" ca="1" si="84"/>
        <v>82.051282051282044</v>
      </c>
      <c r="F355" s="107">
        <f t="shared" ca="1" si="85"/>
        <v>35.897435897435898</v>
      </c>
      <c r="G355" s="107">
        <f t="shared" ca="1" si="86"/>
        <v>30.76923076923077</v>
      </c>
      <c r="H355" s="115">
        <f>SUMIF(Ukraine!$B$5:$B$356,'Ukraine INN'!$B355,Ukraine!$AR$5:$AR$356)</f>
        <v>76</v>
      </c>
      <c r="I355" s="107">
        <f t="shared" ca="1" si="87"/>
        <v>78.787878787878782</v>
      </c>
      <c r="J355" s="107">
        <f t="shared" ca="1" si="88"/>
        <v>103.03030303030303</v>
      </c>
      <c r="K355" s="107">
        <f t="shared" ca="1" si="89"/>
        <v>54.54545454545454</v>
      </c>
      <c r="L355" s="107">
        <f t="shared" ca="1" si="90"/>
        <v>42.424242424242422</v>
      </c>
      <c r="M355" s="107"/>
      <c r="N355" s="116">
        <f t="shared" ca="1" si="91"/>
        <v>58.871794871794869</v>
      </c>
      <c r="O355" s="116">
        <f t="shared" ca="1" si="92"/>
        <v>67.282051282051285</v>
      </c>
      <c r="P355" s="116">
        <f t="shared" ca="1" si="93"/>
        <v>29.435897435897434</v>
      </c>
      <c r="Q355" s="116">
        <f t="shared" ca="1" si="94"/>
        <v>25.230769230769234</v>
      </c>
      <c r="R355" s="116">
        <f t="shared" ca="1" si="95"/>
        <v>59.878787878787875</v>
      </c>
      <c r="S355" s="116">
        <f t="shared" ca="1" si="96"/>
        <v>78.303030303030297</v>
      </c>
      <c r="T355" s="116">
        <f t="shared" ca="1" si="97"/>
        <v>41.454545454545453</v>
      </c>
      <c r="U355" s="116">
        <f t="shared" ca="1" si="98"/>
        <v>32.242424242424242</v>
      </c>
      <c r="W355" s="109" t="s">
        <v>2021</v>
      </c>
      <c r="X355" s="78" t="s">
        <v>2034</v>
      </c>
      <c r="Y355" s="111">
        <v>7.6923076923076925</v>
      </c>
      <c r="Z355" s="111">
        <v>15.384615384615385</v>
      </c>
      <c r="AA355" s="118" t="s">
        <v>1486</v>
      </c>
      <c r="AB355" s="111">
        <v>23.076923076923077</v>
      </c>
      <c r="AE355" s="112" t="s">
        <v>1216</v>
      </c>
      <c r="AF355" s="119" t="s">
        <v>2036</v>
      </c>
      <c r="AG355" s="114">
        <v>12</v>
      </c>
      <c r="AH355" s="114">
        <v>13.600000000000001</v>
      </c>
      <c r="AI355" s="120">
        <v>8.7999999999999989</v>
      </c>
      <c r="AJ355" s="114">
        <v>16</v>
      </c>
    </row>
    <row r="356" spans="1:36" x14ac:dyDescent="0.25">
      <c r="A356" s="103" t="s">
        <v>1212</v>
      </c>
      <c r="B356" s="104">
        <v>30.3</v>
      </c>
      <c r="C356" s="115">
        <f>SUMIF(Ukraine!$B$5:$B$356,'Ukraine INN'!$B356,Ukraine!$Z$5:$Z$356)</f>
        <v>82</v>
      </c>
      <c r="D356" s="107">
        <f t="shared" ca="1" si="83"/>
        <v>71.794871794871796</v>
      </c>
      <c r="E356" s="107">
        <f t="shared" ca="1" si="84"/>
        <v>82.051282051282044</v>
      </c>
      <c r="F356" s="107">
        <f t="shared" ca="1" si="85"/>
        <v>35.897435897435898</v>
      </c>
      <c r="G356" s="107">
        <f t="shared" ca="1" si="86"/>
        <v>30.76923076923077</v>
      </c>
      <c r="H356" s="115">
        <f>SUMIF(Ukraine!$B$5:$B$356,'Ukraine INN'!$B356,Ukraine!$AR$5:$AR$356)</f>
        <v>76</v>
      </c>
      <c r="I356" s="107">
        <f t="shared" ca="1" si="87"/>
        <v>78.787878787878782</v>
      </c>
      <c r="J356" s="107">
        <f t="shared" ca="1" si="88"/>
        <v>103.03030303030303</v>
      </c>
      <c r="K356" s="107">
        <f t="shared" ca="1" si="89"/>
        <v>54.54545454545454</v>
      </c>
      <c r="L356" s="107">
        <f t="shared" ca="1" si="90"/>
        <v>42.424242424242422</v>
      </c>
      <c r="M356" s="107"/>
      <c r="N356" s="116">
        <f t="shared" ca="1" si="91"/>
        <v>58.871794871794869</v>
      </c>
      <c r="O356" s="116">
        <f t="shared" ca="1" si="92"/>
        <v>67.282051282051285</v>
      </c>
      <c r="P356" s="116">
        <f t="shared" ca="1" si="93"/>
        <v>29.435897435897434</v>
      </c>
      <c r="Q356" s="116">
        <f t="shared" ca="1" si="94"/>
        <v>25.230769230769234</v>
      </c>
      <c r="R356" s="116">
        <f t="shared" ca="1" si="95"/>
        <v>59.878787878787875</v>
      </c>
      <c r="S356" s="116">
        <f t="shared" ca="1" si="96"/>
        <v>78.303030303030297</v>
      </c>
      <c r="T356" s="116">
        <f t="shared" ca="1" si="97"/>
        <v>41.454545454545453</v>
      </c>
      <c r="U356" s="116">
        <f t="shared" ca="1" si="98"/>
        <v>32.242424242424242</v>
      </c>
      <c r="W356" s="109" t="s">
        <v>2023</v>
      </c>
      <c r="X356" s="78" t="s">
        <v>2035</v>
      </c>
      <c r="Y356" s="111">
        <v>8.9686098654708513</v>
      </c>
      <c r="Z356" s="111">
        <v>10.31390134529148</v>
      </c>
      <c r="AA356" s="111">
        <v>4.4843049327354256</v>
      </c>
      <c r="AB356" s="111">
        <v>10.31390134529148</v>
      </c>
      <c r="AE356" s="112" t="s">
        <v>1217</v>
      </c>
      <c r="AF356" s="119" t="s">
        <v>2037</v>
      </c>
      <c r="AG356" s="114">
        <v>2.6315789473684208</v>
      </c>
      <c r="AH356" s="114">
        <v>5.2631578947368416</v>
      </c>
      <c r="AI356" s="114">
        <v>3.9473684210526314</v>
      </c>
      <c r="AJ356" s="114">
        <v>9.2105263157894726</v>
      </c>
    </row>
    <row r="357" spans="1:36" x14ac:dyDescent="0.25">
      <c r="A357" s="103" t="s">
        <v>1213</v>
      </c>
      <c r="B357" s="104">
        <v>30.4</v>
      </c>
      <c r="C357" s="115">
        <f>SUMIF(Ukraine!$B$5:$B$356,'Ukraine INN'!$B357,Ukraine!$Z$5:$Z$356)</f>
        <v>13</v>
      </c>
      <c r="D357" s="107">
        <f t="shared" ca="1" si="83"/>
        <v>80</v>
      </c>
      <c r="E357" s="107">
        <f t="shared" ca="1" si="84"/>
        <v>80</v>
      </c>
      <c r="F357" s="107">
        <f t="shared" ca="1" si="85"/>
        <v>20</v>
      </c>
      <c r="G357" s="107">
        <f t="shared" ca="1" si="86"/>
        <v>20</v>
      </c>
      <c r="H357" s="115">
        <f>SUMIF(Ukraine!$B$5:$B$356,'Ukraine INN'!$B357,Ukraine!$AR$5:$AR$356)</f>
        <v>21</v>
      </c>
      <c r="I357" s="107">
        <f t="shared" ca="1" si="87"/>
        <v>133.33333333333331</v>
      </c>
      <c r="J357" s="107">
        <f t="shared" ca="1" si="88"/>
        <v>93.333333333333329</v>
      </c>
      <c r="K357" s="107">
        <f t="shared" ca="1" si="89"/>
        <v>40</v>
      </c>
      <c r="L357" s="107">
        <f t="shared" ca="1" si="90"/>
        <v>53.333333333333336</v>
      </c>
      <c r="M357" s="107"/>
      <c r="N357" s="116">
        <f t="shared" ca="1" si="91"/>
        <v>10.4</v>
      </c>
      <c r="O357" s="116">
        <f t="shared" ca="1" si="92"/>
        <v>10.4</v>
      </c>
      <c r="P357" s="116">
        <f t="shared" ca="1" si="93"/>
        <v>2.6</v>
      </c>
      <c r="Q357" s="116">
        <f t="shared" ca="1" si="94"/>
        <v>2.6</v>
      </c>
      <c r="R357" s="116">
        <f t="shared" ca="1" si="95"/>
        <v>27.999999999999993</v>
      </c>
      <c r="S357" s="116">
        <f t="shared" ca="1" si="96"/>
        <v>19.599999999999998</v>
      </c>
      <c r="T357" s="116">
        <f t="shared" ca="1" si="97"/>
        <v>8.4</v>
      </c>
      <c r="U357" s="116">
        <f t="shared" ca="1" si="98"/>
        <v>11.2</v>
      </c>
      <c r="W357" s="109" t="s">
        <v>1216</v>
      </c>
      <c r="X357" s="78">
        <v>32</v>
      </c>
      <c r="Y357" s="111">
        <v>8.1272084805653702</v>
      </c>
      <c r="Z357" s="111">
        <v>10.600706713780919</v>
      </c>
      <c r="AA357" s="111">
        <v>4.946996466431095</v>
      </c>
      <c r="AB357" s="111">
        <v>11.307420494699647</v>
      </c>
      <c r="AE357" s="112" t="s">
        <v>2038</v>
      </c>
      <c r="AF357" s="119" t="s">
        <v>2039</v>
      </c>
      <c r="AG357" s="114">
        <v>2.6315789473684208</v>
      </c>
      <c r="AH357" s="114">
        <v>5.2631578947368416</v>
      </c>
      <c r="AI357" s="114">
        <v>3.9473684210526314</v>
      </c>
      <c r="AJ357" s="114">
        <v>9.2105263157894726</v>
      </c>
    </row>
    <row r="358" spans="1:36" x14ac:dyDescent="0.25">
      <c r="A358" s="103" t="s">
        <v>1213</v>
      </c>
      <c r="B358" s="104">
        <v>30.4</v>
      </c>
      <c r="C358" s="115">
        <f>SUMIF(Ukraine!$B$5:$B$356,'Ukraine INN'!$B358,Ukraine!$Z$5:$Z$356)</f>
        <v>13</v>
      </c>
      <c r="D358" s="107">
        <f t="shared" ca="1" si="83"/>
        <v>80</v>
      </c>
      <c r="E358" s="107">
        <f t="shared" ca="1" si="84"/>
        <v>80</v>
      </c>
      <c r="F358" s="107">
        <f t="shared" ca="1" si="85"/>
        <v>20</v>
      </c>
      <c r="G358" s="107">
        <f t="shared" ca="1" si="86"/>
        <v>20</v>
      </c>
      <c r="H358" s="115">
        <f>SUMIF(Ukraine!$B$5:$B$356,'Ukraine INN'!$B358,Ukraine!$AR$5:$AR$356)</f>
        <v>21</v>
      </c>
      <c r="I358" s="107">
        <f t="shared" ca="1" si="87"/>
        <v>133.33333333333331</v>
      </c>
      <c r="J358" s="107">
        <f t="shared" ca="1" si="88"/>
        <v>93.333333333333329</v>
      </c>
      <c r="K358" s="107">
        <f t="shared" ca="1" si="89"/>
        <v>40</v>
      </c>
      <c r="L358" s="107">
        <f t="shared" ca="1" si="90"/>
        <v>53.333333333333336</v>
      </c>
      <c r="M358" s="107"/>
      <c r="N358" s="116">
        <f t="shared" ca="1" si="91"/>
        <v>10.4</v>
      </c>
      <c r="O358" s="116">
        <f t="shared" ca="1" si="92"/>
        <v>10.4</v>
      </c>
      <c r="P358" s="116">
        <f t="shared" ca="1" si="93"/>
        <v>2.6</v>
      </c>
      <c r="Q358" s="116">
        <f t="shared" ca="1" si="94"/>
        <v>2.6</v>
      </c>
      <c r="R358" s="116">
        <f t="shared" ca="1" si="95"/>
        <v>27.999999999999993</v>
      </c>
      <c r="S358" s="116">
        <f t="shared" ca="1" si="96"/>
        <v>19.599999999999998</v>
      </c>
      <c r="T358" s="116">
        <f t="shared" ca="1" si="97"/>
        <v>8.4</v>
      </c>
      <c r="U358" s="116">
        <f t="shared" ca="1" si="98"/>
        <v>11.2</v>
      </c>
      <c r="W358" s="109" t="s">
        <v>1217</v>
      </c>
      <c r="X358" s="78" t="s">
        <v>2037</v>
      </c>
      <c r="Y358" s="111">
        <v>1.9607843137254901</v>
      </c>
      <c r="Z358" s="111">
        <v>2.9411764705882351</v>
      </c>
      <c r="AA358" s="111">
        <v>1.9607843137254901</v>
      </c>
      <c r="AB358" s="111">
        <v>7.8431372549019605</v>
      </c>
      <c r="AE358" s="112" t="s">
        <v>1218</v>
      </c>
      <c r="AF358" s="119" t="s">
        <v>2041</v>
      </c>
      <c r="AG358" s="120" t="s">
        <v>1486</v>
      </c>
      <c r="AH358" s="120" t="s">
        <v>1486</v>
      </c>
      <c r="AI358" s="120" t="s">
        <v>1486</v>
      </c>
      <c r="AJ358" s="120" t="s">
        <v>1486</v>
      </c>
    </row>
    <row r="359" spans="1:36" x14ac:dyDescent="0.25">
      <c r="A359" s="103" t="s">
        <v>1214</v>
      </c>
      <c r="B359" s="104">
        <v>30.9</v>
      </c>
      <c r="C359" s="115">
        <f>SUMIF(Ukraine!$B$5:$B$356,'Ukraine INN'!$B359,Ukraine!$Z$5:$Z$356)</f>
        <v>30</v>
      </c>
      <c r="D359" s="107">
        <f t="shared" ca="1" si="83"/>
        <v>23.076923076923077</v>
      </c>
      <c r="E359" s="107">
        <f t="shared" ca="1" si="84"/>
        <v>30.76923076923077</v>
      </c>
      <c r="F359" s="107">
        <f t="shared" ca="1" si="85"/>
        <v>15.384615384615385</v>
      </c>
      <c r="G359" s="107">
        <f t="shared" ca="1" si="86"/>
        <v>7.6923076923076925</v>
      </c>
      <c r="H359" s="115">
        <f>SUMIF(Ukraine!$B$5:$B$356,'Ukraine INN'!$B359,Ukraine!$AR$5:$AR$356)</f>
        <v>23</v>
      </c>
      <c r="I359" s="107">
        <f t="shared" ca="1" si="87"/>
        <v>30.76923076923077</v>
      </c>
      <c r="J359" s="107">
        <f t="shared" ca="1" si="88"/>
        <v>30.76923076923077</v>
      </c>
      <c r="K359" s="107">
        <f t="shared" ca="1" si="89"/>
        <v>23.076923076923077</v>
      </c>
      <c r="L359" s="107">
        <f t="shared" ca="1" si="90"/>
        <v>23.076923076923077</v>
      </c>
      <c r="M359" s="107"/>
      <c r="N359" s="116">
        <f t="shared" ca="1" si="91"/>
        <v>6.9230769230769225</v>
      </c>
      <c r="O359" s="116">
        <f t="shared" ca="1" si="92"/>
        <v>9.2307692307692317</v>
      </c>
      <c r="P359" s="116">
        <f t="shared" ca="1" si="93"/>
        <v>4.6153846153846159</v>
      </c>
      <c r="Q359" s="116">
        <f t="shared" ca="1" si="94"/>
        <v>2.3076923076923079</v>
      </c>
      <c r="R359" s="116">
        <f t="shared" ca="1" si="95"/>
        <v>7.0769230769230775</v>
      </c>
      <c r="S359" s="116">
        <f t="shared" ca="1" si="96"/>
        <v>7.0769230769230775</v>
      </c>
      <c r="T359" s="116">
        <f t="shared" ca="1" si="97"/>
        <v>5.3076923076923075</v>
      </c>
      <c r="U359" s="116">
        <f t="shared" ca="1" si="98"/>
        <v>5.3076923076923075</v>
      </c>
      <c r="W359" s="109" t="s">
        <v>2042</v>
      </c>
      <c r="X359" s="78" t="s">
        <v>2043</v>
      </c>
      <c r="Y359" s="118" t="s">
        <v>1486</v>
      </c>
      <c r="Z359" s="118" t="s">
        <v>1486</v>
      </c>
      <c r="AA359" s="118" t="s">
        <v>1486</v>
      </c>
      <c r="AB359" s="118" t="s">
        <v>1486</v>
      </c>
      <c r="AE359" s="112" t="s">
        <v>1218</v>
      </c>
      <c r="AF359" s="119" t="s">
        <v>2044</v>
      </c>
      <c r="AG359" s="120" t="s">
        <v>1486</v>
      </c>
      <c r="AH359" s="120" t="s">
        <v>1486</v>
      </c>
      <c r="AI359" s="120" t="s">
        <v>1486</v>
      </c>
      <c r="AJ359" s="120" t="s">
        <v>1486</v>
      </c>
    </row>
    <row r="360" spans="1:36" x14ac:dyDescent="0.25">
      <c r="A360" s="103" t="s">
        <v>2024</v>
      </c>
      <c r="B360" s="104">
        <v>30.92</v>
      </c>
      <c r="C360" s="115">
        <f>SUMIF(Ukraine!$B$5:$B$356,'Ukraine INN'!$B360,Ukraine!$Z$5:$Z$356)</f>
        <v>0</v>
      </c>
      <c r="D360" s="107">
        <f t="shared" ca="1" si="83"/>
        <v>27.27272727272727</v>
      </c>
      <c r="E360" s="107">
        <f t="shared" ca="1" si="84"/>
        <v>36.363636363636367</v>
      </c>
      <c r="F360" s="107">
        <f t="shared" ca="1" si="85"/>
        <v>18.181818181818183</v>
      </c>
      <c r="G360" s="107">
        <f t="shared" ca="1" si="86"/>
        <v>9.0909090909090917</v>
      </c>
      <c r="H360" s="115">
        <f>SUMIF(Ukraine!$B$5:$B$356,'Ukraine INN'!$B360,Ukraine!$AR$5:$AR$356)</f>
        <v>0</v>
      </c>
      <c r="I360" s="107">
        <f t="shared" ca="1" si="87"/>
        <v>40</v>
      </c>
      <c r="J360" s="107">
        <f t="shared" ca="1" si="88"/>
        <v>40</v>
      </c>
      <c r="K360" s="107">
        <f t="shared" ca="1" si="89"/>
        <v>30</v>
      </c>
      <c r="L360" s="107">
        <f t="shared" ca="1" si="90"/>
        <v>20</v>
      </c>
      <c r="M360" s="107"/>
      <c r="N360" s="116">
        <f t="shared" ca="1" si="91"/>
        <v>0</v>
      </c>
      <c r="O360" s="116">
        <f t="shared" ca="1" si="92"/>
        <v>0</v>
      </c>
      <c r="P360" s="116">
        <f t="shared" ca="1" si="93"/>
        <v>0</v>
      </c>
      <c r="Q360" s="116">
        <f t="shared" ca="1" si="94"/>
        <v>0</v>
      </c>
      <c r="R360" s="116">
        <f t="shared" ca="1" si="95"/>
        <v>0</v>
      </c>
      <c r="S360" s="116">
        <f t="shared" ca="1" si="96"/>
        <v>0</v>
      </c>
      <c r="T360" s="116">
        <f t="shared" ca="1" si="97"/>
        <v>0</v>
      </c>
      <c r="U360" s="116">
        <f t="shared" ca="1" si="98"/>
        <v>0</v>
      </c>
      <c r="W360" s="109" t="s">
        <v>2038</v>
      </c>
      <c r="X360" s="78" t="s">
        <v>2039</v>
      </c>
      <c r="Y360" s="111">
        <v>1.9801980198019802</v>
      </c>
      <c r="Z360" s="111">
        <v>2.9702970297029703</v>
      </c>
      <c r="AA360" s="111">
        <v>1.9801980198019802</v>
      </c>
      <c r="AB360" s="111">
        <v>7.9207920792079207</v>
      </c>
      <c r="AE360" s="112" t="s">
        <v>1219</v>
      </c>
      <c r="AF360" s="119" t="s">
        <v>2045</v>
      </c>
      <c r="AG360" s="114">
        <v>38.461538461538467</v>
      </c>
      <c r="AH360" s="114">
        <v>38.461538461538467</v>
      </c>
      <c r="AI360" s="114">
        <v>38.461538461538467</v>
      </c>
      <c r="AJ360" s="114">
        <v>38.461538461538467</v>
      </c>
    </row>
    <row r="361" spans="1:36" x14ac:dyDescent="0.25">
      <c r="A361" s="103" t="s">
        <v>2026</v>
      </c>
      <c r="B361" s="104">
        <v>30.99</v>
      </c>
      <c r="C361" s="115">
        <f>SUMIF(Ukraine!$B$5:$B$356,'Ukraine INN'!$B361,Ukraine!$Z$5:$Z$356)</f>
        <v>0</v>
      </c>
      <c r="D361" s="107">
        <f t="shared" ca="1" si="83"/>
        <v>0</v>
      </c>
      <c r="E361" s="107">
        <f t="shared" ca="1" si="84"/>
        <v>0</v>
      </c>
      <c r="F361" s="107">
        <f t="shared" ca="1" si="85"/>
        <v>0</v>
      </c>
      <c r="G361" s="107">
        <f t="shared" ca="1" si="86"/>
        <v>0</v>
      </c>
      <c r="H361" s="115">
        <f>SUMIF(Ukraine!$B$5:$B$356,'Ukraine INN'!$B361,Ukraine!$AR$5:$AR$356)</f>
        <v>0</v>
      </c>
      <c r="I361" s="107">
        <f t="shared" ca="1" si="87"/>
        <v>0</v>
      </c>
      <c r="J361" s="107">
        <f t="shared" ca="1" si="88"/>
        <v>0</v>
      </c>
      <c r="K361" s="107">
        <f t="shared" ca="1" si="89"/>
        <v>0</v>
      </c>
      <c r="L361" s="107">
        <f t="shared" ca="1" si="90"/>
        <v>33.333333333333329</v>
      </c>
      <c r="M361" s="107"/>
      <c r="N361" s="116">
        <f t="shared" ca="1" si="91"/>
        <v>0</v>
      </c>
      <c r="O361" s="116">
        <f t="shared" ca="1" si="92"/>
        <v>0</v>
      </c>
      <c r="P361" s="116">
        <f t="shared" ca="1" si="93"/>
        <v>0</v>
      </c>
      <c r="Q361" s="116">
        <f t="shared" ca="1" si="94"/>
        <v>0</v>
      </c>
      <c r="R361" s="116">
        <f t="shared" ca="1" si="95"/>
        <v>0</v>
      </c>
      <c r="S361" s="116">
        <f t="shared" ca="1" si="96"/>
        <v>0</v>
      </c>
      <c r="T361" s="116">
        <f t="shared" ca="1" si="97"/>
        <v>0</v>
      </c>
      <c r="U361" s="116">
        <f t="shared" ca="1" si="98"/>
        <v>0</v>
      </c>
      <c r="W361" s="109" t="s">
        <v>1218</v>
      </c>
      <c r="X361" s="78" t="s">
        <v>2041</v>
      </c>
      <c r="Y361" s="118" t="s">
        <v>1486</v>
      </c>
      <c r="Z361" s="118" t="s">
        <v>1486</v>
      </c>
      <c r="AA361" s="118" t="s">
        <v>1486</v>
      </c>
      <c r="AB361" s="118" t="s">
        <v>1486</v>
      </c>
      <c r="AE361" s="112" t="s">
        <v>1219</v>
      </c>
      <c r="AF361" s="119" t="s">
        <v>2046</v>
      </c>
      <c r="AG361" s="120">
        <v>38.461538461538467</v>
      </c>
      <c r="AH361" s="120">
        <v>38.461538461538467</v>
      </c>
      <c r="AI361" s="120">
        <v>38.461538461538467</v>
      </c>
      <c r="AJ361" s="120">
        <v>38.461538461538467</v>
      </c>
    </row>
    <row r="362" spans="1:36" x14ac:dyDescent="0.25">
      <c r="A362" s="103" t="s">
        <v>2047</v>
      </c>
      <c r="B362" s="104" t="s">
        <v>2048</v>
      </c>
      <c r="C362" s="115">
        <f>SUMIF(Ukraine!$B$5:$B$356,'Ukraine INN'!$B362,Ukraine!$Z$5:$Z$356)</f>
        <v>0</v>
      </c>
      <c r="D362" s="107">
        <f t="shared" ca="1" si="83"/>
        <v>0</v>
      </c>
      <c r="E362" s="107">
        <f t="shared" ca="1" si="84"/>
        <v>0</v>
      </c>
      <c r="F362" s="107">
        <f t="shared" ca="1" si="85"/>
        <v>0</v>
      </c>
      <c r="G362" s="107">
        <f t="shared" ca="1" si="86"/>
        <v>0</v>
      </c>
      <c r="H362" s="115">
        <f>SUMIF(Ukraine!$B$5:$B$356,'Ukraine INN'!$B362,Ukraine!$AR$5:$AR$356)</f>
        <v>0</v>
      </c>
      <c r="I362" s="107">
        <f t="shared" ca="1" si="87"/>
        <v>0</v>
      </c>
      <c r="J362" s="107">
        <f t="shared" ca="1" si="88"/>
        <v>0</v>
      </c>
      <c r="K362" s="107">
        <f t="shared" ca="1" si="89"/>
        <v>0</v>
      </c>
      <c r="L362" s="107">
        <f t="shared" ca="1" si="90"/>
        <v>0</v>
      </c>
      <c r="M362" s="107"/>
      <c r="N362" s="116">
        <f t="shared" ca="1" si="91"/>
        <v>0</v>
      </c>
      <c r="O362" s="116">
        <f t="shared" ca="1" si="92"/>
        <v>0</v>
      </c>
      <c r="P362" s="116">
        <f t="shared" ca="1" si="93"/>
        <v>0</v>
      </c>
      <c r="Q362" s="116">
        <f t="shared" ca="1" si="94"/>
        <v>0</v>
      </c>
      <c r="R362" s="116">
        <f t="shared" ca="1" si="95"/>
        <v>0</v>
      </c>
      <c r="S362" s="116">
        <f t="shared" ca="1" si="96"/>
        <v>0</v>
      </c>
      <c r="T362" s="116">
        <f t="shared" ca="1" si="97"/>
        <v>0</v>
      </c>
      <c r="U362" s="116">
        <f t="shared" ca="1" si="98"/>
        <v>0</v>
      </c>
      <c r="W362" s="109" t="s">
        <v>1218</v>
      </c>
      <c r="X362" s="78" t="s">
        <v>2044</v>
      </c>
      <c r="Y362" s="118" t="s">
        <v>1486</v>
      </c>
      <c r="Z362" s="118" t="s">
        <v>1486</v>
      </c>
      <c r="AA362" s="118" t="s">
        <v>1486</v>
      </c>
      <c r="AB362" s="118" t="s">
        <v>1486</v>
      </c>
      <c r="AE362" s="112" t="s">
        <v>1220</v>
      </c>
      <c r="AF362" s="119" t="s">
        <v>2049</v>
      </c>
      <c r="AG362" s="120">
        <v>23.076923076923077</v>
      </c>
      <c r="AH362" s="120">
        <v>23.076923076923077</v>
      </c>
      <c r="AI362" s="120">
        <v>15.384615384615385</v>
      </c>
      <c r="AJ362" s="120">
        <v>38.461538461538467</v>
      </c>
    </row>
    <row r="363" spans="1:36" x14ac:dyDescent="0.25">
      <c r="A363" s="103" t="s">
        <v>1215</v>
      </c>
      <c r="B363" s="104">
        <v>31</v>
      </c>
      <c r="C363" s="115">
        <f>SUMIF(Ukraine!$B$5:$B$356,'Ukraine INN'!$B363,Ukraine!$Z$5:$Z$356)</f>
        <v>1401</v>
      </c>
      <c r="D363" s="107">
        <f t="shared" ca="1" si="83"/>
        <v>17.721518987341771</v>
      </c>
      <c r="E363" s="107">
        <f t="shared" ca="1" si="84"/>
        <v>20.253164556962027</v>
      </c>
      <c r="F363" s="107">
        <f t="shared" ca="1" si="85"/>
        <v>9.113924050632912</v>
      </c>
      <c r="G363" s="107">
        <f t="shared" ca="1" si="86"/>
        <v>20.759493670886076</v>
      </c>
      <c r="H363" s="115">
        <f>SUMIF(Ukraine!$B$5:$B$356,'Ukraine INN'!$B363,Ukraine!$AR$5:$AR$356)</f>
        <v>1161</v>
      </c>
      <c r="I363" s="107">
        <f t="shared" ca="1" si="87"/>
        <v>18.867924528301888</v>
      </c>
      <c r="J363" s="107">
        <f t="shared" ca="1" si="88"/>
        <v>20.754716981132077</v>
      </c>
      <c r="K363" s="107">
        <f t="shared" ca="1" si="89"/>
        <v>15.09433962264151</v>
      </c>
      <c r="L363" s="107">
        <f t="shared" ca="1" si="90"/>
        <v>28.930817610062892</v>
      </c>
      <c r="M363" s="107"/>
      <c r="N363" s="116">
        <f t="shared" ca="1" si="91"/>
        <v>248.27848101265818</v>
      </c>
      <c r="O363" s="116">
        <f t="shared" ca="1" si="92"/>
        <v>283.74683544303804</v>
      </c>
      <c r="P363" s="116">
        <f t="shared" ca="1" si="93"/>
        <v>127.68607594936709</v>
      </c>
      <c r="Q363" s="116">
        <f t="shared" ca="1" si="94"/>
        <v>290.84050632911391</v>
      </c>
      <c r="R363" s="116">
        <f t="shared" ca="1" si="95"/>
        <v>219.05660377358492</v>
      </c>
      <c r="S363" s="116">
        <f t="shared" ca="1" si="96"/>
        <v>240.96226415094341</v>
      </c>
      <c r="T363" s="116">
        <f t="shared" ca="1" si="97"/>
        <v>175.24528301886792</v>
      </c>
      <c r="U363" s="116">
        <f t="shared" ca="1" si="98"/>
        <v>335.88679245283021</v>
      </c>
      <c r="W363" s="109" t="s">
        <v>1219</v>
      </c>
      <c r="X363" s="78" t="s">
        <v>2045</v>
      </c>
      <c r="Y363" s="111">
        <v>15.384615384615385</v>
      </c>
      <c r="Z363" s="111">
        <v>15.384615384615385</v>
      </c>
      <c r="AA363" s="111">
        <v>15.384615384615385</v>
      </c>
      <c r="AB363" s="111">
        <v>23.076923076923077</v>
      </c>
      <c r="AE363" s="112" t="s">
        <v>1220</v>
      </c>
      <c r="AF363" s="119" t="s">
        <v>2050</v>
      </c>
      <c r="AG363" s="114">
        <v>23.076923076923077</v>
      </c>
      <c r="AH363" s="114">
        <v>23.076923076923077</v>
      </c>
      <c r="AI363" s="114">
        <v>15.384615384615385</v>
      </c>
      <c r="AJ363" s="114">
        <v>38.461538461538467</v>
      </c>
    </row>
    <row r="364" spans="1:36" x14ac:dyDescent="0.25">
      <c r="A364" s="103" t="s">
        <v>1215</v>
      </c>
      <c r="B364" s="104">
        <v>31</v>
      </c>
      <c r="C364" s="115">
        <f>SUMIF(Ukraine!$B$5:$B$356,'Ukraine INN'!$B364,Ukraine!$Z$5:$Z$356)</f>
        <v>1401</v>
      </c>
      <c r="D364" s="107">
        <f t="shared" ca="1" si="83"/>
        <v>17.721518987341771</v>
      </c>
      <c r="E364" s="107">
        <f t="shared" ca="1" si="84"/>
        <v>20.253164556962027</v>
      </c>
      <c r="F364" s="107">
        <f t="shared" ca="1" si="85"/>
        <v>9.113924050632912</v>
      </c>
      <c r="G364" s="107">
        <f t="shared" ca="1" si="86"/>
        <v>20.759493670886076</v>
      </c>
      <c r="H364" s="115">
        <f>SUMIF(Ukraine!$B$5:$B$356,'Ukraine INN'!$B364,Ukraine!$AR$5:$AR$356)</f>
        <v>1161</v>
      </c>
      <c r="I364" s="107">
        <f t="shared" ca="1" si="87"/>
        <v>18.867924528301888</v>
      </c>
      <c r="J364" s="107">
        <f t="shared" ca="1" si="88"/>
        <v>20.754716981132077</v>
      </c>
      <c r="K364" s="107">
        <f t="shared" ca="1" si="89"/>
        <v>15.09433962264151</v>
      </c>
      <c r="L364" s="107">
        <f t="shared" ca="1" si="90"/>
        <v>28.930817610062892</v>
      </c>
      <c r="M364" s="107"/>
      <c r="N364" s="116">
        <f t="shared" ca="1" si="91"/>
        <v>248.27848101265818</v>
      </c>
      <c r="O364" s="116">
        <f t="shared" ca="1" si="92"/>
        <v>283.74683544303804</v>
      </c>
      <c r="P364" s="116">
        <f t="shared" ca="1" si="93"/>
        <v>127.68607594936709</v>
      </c>
      <c r="Q364" s="116">
        <f t="shared" ca="1" si="94"/>
        <v>290.84050632911391</v>
      </c>
      <c r="R364" s="116">
        <f t="shared" ca="1" si="95"/>
        <v>219.05660377358492</v>
      </c>
      <c r="S364" s="116">
        <f t="shared" ca="1" si="96"/>
        <v>240.96226415094341</v>
      </c>
      <c r="T364" s="116">
        <f t="shared" ca="1" si="97"/>
        <v>175.24528301886792</v>
      </c>
      <c r="U364" s="116">
        <f t="shared" ca="1" si="98"/>
        <v>335.88679245283021</v>
      </c>
      <c r="W364" s="109" t="s">
        <v>1219</v>
      </c>
      <c r="X364" s="78" t="s">
        <v>2046</v>
      </c>
      <c r="Y364" s="111">
        <v>15.384615384615385</v>
      </c>
      <c r="Z364" s="111">
        <v>15.384615384615385</v>
      </c>
      <c r="AA364" s="111">
        <v>15.384615384615385</v>
      </c>
      <c r="AB364" s="111">
        <v>23.076923076923077</v>
      </c>
      <c r="AE364" s="112" t="s">
        <v>1221</v>
      </c>
      <c r="AF364" s="119" t="s">
        <v>2051</v>
      </c>
      <c r="AG364" s="114">
        <v>15.909090909090908</v>
      </c>
      <c r="AH364" s="114">
        <v>17.045454545454543</v>
      </c>
      <c r="AI364" s="114">
        <v>9.0909090909090917</v>
      </c>
      <c r="AJ364" s="114">
        <v>14.772727272727273</v>
      </c>
    </row>
    <row r="365" spans="1:36" x14ac:dyDescent="0.25">
      <c r="A365" s="103" t="s">
        <v>2031</v>
      </c>
      <c r="B365" s="104">
        <v>31.01</v>
      </c>
      <c r="C365" s="115">
        <f>SUMIF(Ukraine!$B$5:$B$356,'Ukraine INN'!$B365,Ukraine!$Z$5:$Z$356)</f>
        <v>0</v>
      </c>
      <c r="D365" s="107">
        <f t="shared" ca="1" si="83"/>
        <v>8.9552238805970141</v>
      </c>
      <c r="E365" s="107">
        <f t="shared" ca="1" si="84"/>
        <v>8.9552238805970141</v>
      </c>
      <c r="F365" s="107">
        <f t="shared" ca="1" si="85"/>
        <v>5.2238805970149249</v>
      </c>
      <c r="G365" s="107">
        <f t="shared" ca="1" si="86"/>
        <v>9.7014925373134329</v>
      </c>
      <c r="H365" s="115">
        <f>SUMIF(Ukraine!$B$5:$B$356,'Ukraine INN'!$B365,Ukraine!$AR$5:$AR$356)</f>
        <v>0</v>
      </c>
      <c r="I365" s="107">
        <f t="shared" ca="1" si="87"/>
        <v>6.5420560747663545</v>
      </c>
      <c r="J365" s="107">
        <f t="shared" ca="1" si="88"/>
        <v>9.3457943925233646</v>
      </c>
      <c r="K365" s="107">
        <f t="shared" ca="1" si="89"/>
        <v>9.3457943925233646</v>
      </c>
      <c r="L365" s="107">
        <f t="shared" ca="1" si="90"/>
        <v>12.149532710280374</v>
      </c>
      <c r="M365" s="107"/>
      <c r="N365" s="116">
        <f t="shared" ca="1" si="91"/>
        <v>0</v>
      </c>
      <c r="O365" s="116">
        <f t="shared" ca="1" si="92"/>
        <v>0</v>
      </c>
      <c r="P365" s="116">
        <f t="shared" ca="1" si="93"/>
        <v>0</v>
      </c>
      <c r="Q365" s="116">
        <f t="shared" ca="1" si="94"/>
        <v>0</v>
      </c>
      <c r="R365" s="116">
        <f t="shared" ca="1" si="95"/>
        <v>0</v>
      </c>
      <c r="S365" s="116">
        <f t="shared" ca="1" si="96"/>
        <v>0</v>
      </c>
      <c r="T365" s="116">
        <f t="shared" ca="1" si="97"/>
        <v>0</v>
      </c>
      <c r="U365" s="116">
        <f t="shared" ca="1" si="98"/>
        <v>0</v>
      </c>
      <c r="W365" s="109" t="s">
        <v>1220</v>
      </c>
      <c r="X365" s="78" t="s">
        <v>2049</v>
      </c>
      <c r="Y365" s="111">
        <v>23.076923076923077</v>
      </c>
      <c r="Z365" s="111">
        <v>23.076923076923077</v>
      </c>
      <c r="AA365" s="111">
        <v>3.8461538461538463</v>
      </c>
      <c r="AB365" s="111">
        <v>23.076923076923077</v>
      </c>
      <c r="AE365" s="112" t="s">
        <v>1221</v>
      </c>
      <c r="AF365" s="119" t="s">
        <v>2052</v>
      </c>
      <c r="AG365" s="114">
        <v>15.909090909090908</v>
      </c>
      <c r="AH365" s="114">
        <v>17.045454545454543</v>
      </c>
      <c r="AI365" s="114">
        <v>9.0909090909090917</v>
      </c>
      <c r="AJ365" s="114">
        <v>14.772727272727273</v>
      </c>
    </row>
    <row r="366" spans="1:36" x14ac:dyDescent="0.25">
      <c r="A366" s="103" t="s">
        <v>2019</v>
      </c>
      <c r="B366" s="104">
        <v>31.02</v>
      </c>
      <c r="C366" s="115">
        <f>SUMIF(Ukraine!$B$5:$B$356,'Ukraine INN'!$B366,Ukraine!$Z$5:$Z$356)</f>
        <v>0</v>
      </c>
      <c r="D366" s="107">
        <f t="shared" ca="1" si="83"/>
        <v>8</v>
      </c>
      <c r="E366" s="107">
        <f t="shared" ca="1" si="84"/>
        <v>12</v>
      </c>
      <c r="F366" s="107">
        <f t="shared" ca="1" si="85"/>
        <v>4</v>
      </c>
      <c r="G366" s="107">
        <f t="shared" ca="1" si="86"/>
        <v>8</v>
      </c>
      <c r="H366" s="115">
        <f>SUMIF(Ukraine!$B$5:$B$356,'Ukraine INN'!$B366,Ukraine!$AR$5:$AR$356)</f>
        <v>0</v>
      </c>
      <c r="I366" s="107">
        <f t="shared" ca="1" si="87"/>
        <v>4.7619047619047619</v>
      </c>
      <c r="J366" s="107">
        <f t="shared" ca="1" si="88"/>
        <v>9.5238095238095237</v>
      </c>
      <c r="K366" s="107">
        <f t="shared" ca="1" si="89"/>
        <v>9.5238095238095237</v>
      </c>
      <c r="L366" s="107">
        <f t="shared" ca="1" si="90"/>
        <v>9.5238095238095237</v>
      </c>
      <c r="M366" s="107"/>
      <c r="N366" s="116">
        <f t="shared" ca="1" si="91"/>
        <v>0</v>
      </c>
      <c r="O366" s="116">
        <f t="shared" ca="1" si="92"/>
        <v>0</v>
      </c>
      <c r="P366" s="116">
        <f t="shared" ca="1" si="93"/>
        <v>0</v>
      </c>
      <c r="Q366" s="116">
        <f t="shared" ca="1" si="94"/>
        <v>0</v>
      </c>
      <c r="R366" s="116">
        <f t="shared" ca="1" si="95"/>
        <v>0</v>
      </c>
      <c r="S366" s="116">
        <f t="shared" ca="1" si="96"/>
        <v>0</v>
      </c>
      <c r="T366" s="116">
        <f t="shared" ca="1" si="97"/>
        <v>0</v>
      </c>
      <c r="U366" s="116">
        <f t="shared" ca="1" si="98"/>
        <v>0</v>
      </c>
      <c r="W366" s="109" t="s">
        <v>1220</v>
      </c>
      <c r="X366" s="78" t="s">
        <v>2050</v>
      </c>
      <c r="Y366" s="111">
        <v>23.076923076923077</v>
      </c>
      <c r="Z366" s="111">
        <v>23.076923076923077</v>
      </c>
      <c r="AA366" s="111">
        <v>3.8461538461538463</v>
      </c>
      <c r="AB366" s="111">
        <v>23.076923076923077</v>
      </c>
      <c r="AE366" s="112" t="s">
        <v>1222</v>
      </c>
      <c r="AF366" s="119" t="s">
        <v>2053</v>
      </c>
      <c r="AG366" s="114">
        <v>6.666666666666667</v>
      </c>
      <c r="AH366" s="114">
        <v>8.8888888888888893</v>
      </c>
      <c r="AI366" s="114">
        <v>4.4444444444444446</v>
      </c>
      <c r="AJ366" s="114">
        <v>11.111111111111111</v>
      </c>
    </row>
    <row r="367" spans="1:36" x14ac:dyDescent="0.25">
      <c r="A367" s="103" t="s">
        <v>2021</v>
      </c>
      <c r="B367" s="104">
        <v>31.03</v>
      </c>
      <c r="C367" s="115">
        <f>SUMIF(Ukraine!$B$5:$B$356,'Ukraine INN'!$B367,Ukraine!$Z$5:$Z$356)</f>
        <v>0</v>
      </c>
      <c r="D367" s="107">
        <f t="shared" ca="1" si="83"/>
        <v>7.6923076923076925</v>
      </c>
      <c r="E367" s="107">
        <f t="shared" ca="1" si="84"/>
        <v>15.384615384615385</v>
      </c>
      <c r="F367" s="107">
        <f t="shared" ca="1" si="85"/>
        <v>0</v>
      </c>
      <c r="G367" s="107">
        <f t="shared" ca="1" si="86"/>
        <v>23.076923076923077</v>
      </c>
      <c r="H367" s="115">
        <f>SUMIF(Ukraine!$B$5:$B$356,'Ukraine INN'!$B367,Ukraine!$AR$5:$AR$356)</f>
        <v>0</v>
      </c>
      <c r="I367" s="107">
        <f t="shared" ca="1" si="87"/>
        <v>23.076923076923077</v>
      </c>
      <c r="J367" s="107">
        <f t="shared" ca="1" si="88"/>
        <v>15.384615384615385</v>
      </c>
      <c r="K367" s="107">
        <f t="shared" ca="1" si="89"/>
        <v>7.6923076923076925</v>
      </c>
      <c r="L367" s="107">
        <f t="shared" ca="1" si="90"/>
        <v>38.461538461538467</v>
      </c>
      <c r="M367" s="107"/>
      <c r="N367" s="116">
        <f t="shared" ca="1" si="91"/>
        <v>0</v>
      </c>
      <c r="O367" s="116">
        <f t="shared" ca="1" si="92"/>
        <v>0</v>
      </c>
      <c r="P367" s="116">
        <f t="shared" ca="1" si="93"/>
        <v>0</v>
      </c>
      <c r="Q367" s="116">
        <f t="shared" ca="1" si="94"/>
        <v>0</v>
      </c>
      <c r="R367" s="116">
        <f t="shared" ca="1" si="95"/>
        <v>0</v>
      </c>
      <c r="S367" s="116">
        <f t="shared" ca="1" si="96"/>
        <v>0</v>
      </c>
      <c r="T367" s="116">
        <f t="shared" ca="1" si="97"/>
        <v>0</v>
      </c>
      <c r="U367" s="116">
        <f t="shared" ca="1" si="98"/>
        <v>0</v>
      </c>
      <c r="W367" s="109" t="s">
        <v>1221</v>
      </c>
      <c r="X367" s="78" t="s">
        <v>2051</v>
      </c>
      <c r="Y367" s="111">
        <v>10.714285714285714</v>
      </c>
      <c r="Z367" s="111">
        <v>13.095238095238097</v>
      </c>
      <c r="AA367" s="111">
        <v>8.3333333333333321</v>
      </c>
      <c r="AB367" s="111">
        <v>9.5238095238095237</v>
      </c>
      <c r="AE367" s="112" t="s">
        <v>2040</v>
      </c>
      <c r="AF367" s="119" t="s">
        <v>2054</v>
      </c>
      <c r="AG367" s="120" t="s">
        <v>1486</v>
      </c>
      <c r="AH367" s="120" t="s">
        <v>1486</v>
      </c>
      <c r="AI367" s="120" t="s">
        <v>1486</v>
      </c>
      <c r="AJ367" s="114">
        <v>25</v>
      </c>
    </row>
    <row r="368" spans="1:36" x14ac:dyDescent="0.25">
      <c r="A368" s="103" t="s">
        <v>2023</v>
      </c>
      <c r="B368" s="104">
        <v>31.09</v>
      </c>
      <c r="C368" s="115">
        <f>SUMIF(Ukraine!$B$5:$B$356,'Ukraine INN'!$B368,Ukraine!$Z$5:$Z$356)</f>
        <v>0</v>
      </c>
      <c r="D368" s="107">
        <f t="shared" ca="1" si="83"/>
        <v>8.9686098654708513</v>
      </c>
      <c r="E368" s="107">
        <f t="shared" ca="1" si="84"/>
        <v>10.31390134529148</v>
      </c>
      <c r="F368" s="107">
        <f t="shared" ca="1" si="85"/>
        <v>4.4843049327354256</v>
      </c>
      <c r="G368" s="107">
        <f t="shared" ca="1" si="86"/>
        <v>10.31390134529148</v>
      </c>
      <c r="H368" s="115">
        <f>SUMIF(Ukraine!$B$5:$B$356,'Ukraine INN'!$B368,Ukraine!$AR$5:$AR$356)</f>
        <v>0</v>
      </c>
      <c r="I368" s="107">
        <f t="shared" ca="1" si="87"/>
        <v>10.734463276836157</v>
      </c>
      <c r="J368" s="107">
        <f t="shared" ca="1" si="88"/>
        <v>10.734463276836157</v>
      </c>
      <c r="K368" s="107">
        <f t="shared" ca="1" si="89"/>
        <v>6.2146892655367232</v>
      </c>
      <c r="L368" s="107">
        <f t="shared" ca="1" si="90"/>
        <v>14.689265536723164</v>
      </c>
      <c r="M368" s="107"/>
      <c r="N368" s="116">
        <f t="shared" ca="1" si="91"/>
        <v>0</v>
      </c>
      <c r="O368" s="116">
        <f t="shared" ca="1" si="92"/>
        <v>0</v>
      </c>
      <c r="P368" s="116">
        <f t="shared" ca="1" si="93"/>
        <v>0</v>
      </c>
      <c r="Q368" s="116">
        <f t="shared" ca="1" si="94"/>
        <v>0</v>
      </c>
      <c r="R368" s="116">
        <f t="shared" ca="1" si="95"/>
        <v>0</v>
      </c>
      <c r="S368" s="116">
        <f t="shared" ca="1" si="96"/>
        <v>0</v>
      </c>
      <c r="T368" s="116">
        <f t="shared" ca="1" si="97"/>
        <v>0</v>
      </c>
      <c r="U368" s="116">
        <f t="shared" ca="1" si="98"/>
        <v>0</v>
      </c>
      <c r="W368" s="109" t="s">
        <v>1221</v>
      </c>
      <c r="X368" s="78" t="s">
        <v>2052</v>
      </c>
      <c r="Y368" s="111">
        <v>10.714285714285714</v>
      </c>
      <c r="Z368" s="111">
        <v>13.095238095238097</v>
      </c>
      <c r="AA368" s="111">
        <v>8.3333333333333321</v>
      </c>
      <c r="AB368" s="111">
        <v>9.5238095238095237</v>
      </c>
      <c r="AE368" s="112" t="s">
        <v>2055</v>
      </c>
      <c r="AF368" s="119" t="s">
        <v>2056</v>
      </c>
      <c r="AG368" s="114">
        <v>7.3170731707317067</v>
      </c>
      <c r="AH368" s="114">
        <v>9.7560975609756095</v>
      </c>
      <c r="AI368" s="114">
        <v>4.8780487804878048</v>
      </c>
      <c r="AJ368" s="114">
        <v>9.7560975609756095</v>
      </c>
    </row>
    <row r="369" spans="1:36" x14ac:dyDescent="0.25">
      <c r="A369" s="103" t="s">
        <v>1216</v>
      </c>
      <c r="B369" s="104">
        <v>32</v>
      </c>
      <c r="C369" s="115">
        <f>SUMIF(Ukraine!$B$5:$B$356,'Ukraine INN'!$B369,Ukraine!$Z$5:$Z$356)</f>
        <v>874</v>
      </c>
      <c r="D369" s="107">
        <f t="shared" ca="1" si="83"/>
        <v>8.1272084805653702</v>
      </c>
      <c r="E369" s="107">
        <f t="shared" ca="1" si="84"/>
        <v>10.600706713780919</v>
      </c>
      <c r="F369" s="107">
        <f t="shared" ca="1" si="85"/>
        <v>4.946996466431095</v>
      </c>
      <c r="G369" s="107">
        <f t="shared" ca="1" si="86"/>
        <v>11.307420494699647</v>
      </c>
      <c r="H369" s="115">
        <f>SUMIF(Ukraine!$B$5:$B$356,'Ukraine INN'!$B369,Ukraine!$AR$5:$AR$356)</f>
        <v>720</v>
      </c>
      <c r="I369" s="107">
        <f t="shared" ca="1" si="87"/>
        <v>12</v>
      </c>
      <c r="J369" s="107">
        <f t="shared" ca="1" si="88"/>
        <v>13.600000000000001</v>
      </c>
      <c r="K369" s="107">
        <f t="shared" ca="1" si="89"/>
        <v>8.7999999999999989</v>
      </c>
      <c r="L369" s="107">
        <f t="shared" ca="1" si="90"/>
        <v>16</v>
      </c>
      <c r="M369" s="107"/>
      <c r="N369" s="116">
        <f t="shared" ca="1" si="91"/>
        <v>71.031802120141336</v>
      </c>
      <c r="O369" s="116">
        <f t="shared" ca="1" si="92"/>
        <v>92.650176678445234</v>
      </c>
      <c r="P369" s="116">
        <f t="shared" ca="1" si="93"/>
        <v>43.236749116607768</v>
      </c>
      <c r="Q369" s="116">
        <f t="shared" ca="1" si="94"/>
        <v>98.826855123674903</v>
      </c>
      <c r="R369" s="116">
        <f t="shared" ca="1" si="95"/>
        <v>86.399999999999991</v>
      </c>
      <c r="S369" s="116">
        <f t="shared" ca="1" si="96"/>
        <v>97.92</v>
      </c>
      <c r="T369" s="116">
        <f t="shared" ca="1" si="97"/>
        <v>63.36</v>
      </c>
      <c r="U369" s="116">
        <f t="shared" ca="1" si="98"/>
        <v>115.2</v>
      </c>
      <c r="W369" s="109" t="s">
        <v>1222</v>
      </c>
      <c r="X369" s="78" t="s">
        <v>2053</v>
      </c>
      <c r="Y369" s="111">
        <v>7.2727272727272725</v>
      </c>
      <c r="Z369" s="111">
        <v>14.545454545454545</v>
      </c>
      <c r="AA369" s="111">
        <v>3.6363636363636362</v>
      </c>
      <c r="AB369" s="111">
        <v>12.727272727272727</v>
      </c>
      <c r="AE369" s="112" t="s">
        <v>1223</v>
      </c>
      <c r="AF369" s="119" t="s">
        <v>2057</v>
      </c>
      <c r="AG369" s="114">
        <v>3.3665835411471319</v>
      </c>
      <c r="AH369" s="114">
        <v>8.1047381546134662</v>
      </c>
      <c r="AI369" s="114">
        <v>4.9875311720698257</v>
      </c>
      <c r="AJ369" s="114">
        <v>3.3665835411471319</v>
      </c>
    </row>
    <row r="370" spans="1:36" x14ac:dyDescent="0.25">
      <c r="A370" s="103" t="s">
        <v>1217</v>
      </c>
      <c r="B370" s="104">
        <v>32.1</v>
      </c>
      <c r="C370" s="115">
        <f>SUMIF(Ukraine!$B$5:$B$356,'Ukraine INN'!$B370,Ukraine!$Z$5:$Z$356)</f>
        <v>292</v>
      </c>
      <c r="D370" s="107">
        <f t="shared" ca="1" si="83"/>
        <v>1.9607843137254901</v>
      </c>
      <c r="E370" s="107">
        <f t="shared" ca="1" si="84"/>
        <v>2.9411764705882351</v>
      </c>
      <c r="F370" s="107">
        <f t="shared" ca="1" si="85"/>
        <v>1.9607843137254901</v>
      </c>
      <c r="G370" s="107">
        <f t="shared" ca="1" si="86"/>
        <v>7.8431372549019605</v>
      </c>
      <c r="H370" s="115">
        <f>SUMIF(Ukraine!$B$5:$B$356,'Ukraine INN'!$B370,Ukraine!$AR$5:$AR$356)</f>
        <v>232</v>
      </c>
      <c r="I370" s="107">
        <f t="shared" ca="1" si="87"/>
        <v>2.6315789473684208</v>
      </c>
      <c r="J370" s="107">
        <f t="shared" ca="1" si="88"/>
        <v>5.2631578947368416</v>
      </c>
      <c r="K370" s="107">
        <f t="shared" ca="1" si="89"/>
        <v>3.9473684210526314</v>
      </c>
      <c r="L370" s="107">
        <f t="shared" ca="1" si="90"/>
        <v>9.2105263157894726</v>
      </c>
      <c r="M370" s="107"/>
      <c r="N370" s="116">
        <f t="shared" ca="1" si="91"/>
        <v>5.7254901960784315</v>
      </c>
      <c r="O370" s="116">
        <f t="shared" ca="1" si="92"/>
        <v>8.5882352941176467</v>
      </c>
      <c r="P370" s="116">
        <f t="shared" ca="1" si="93"/>
        <v>5.7254901960784315</v>
      </c>
      <c r="Q370" s="116">
        <f t="shared" ca="1" si="94"/>
        <v>22.901960784313726</v>
      </c>
      <c r="R370" s="116">
        <f t="shared" ca="1" si="95"/>
        <v>6.1052631578947363</v>
      </c>
      <c r="S370" s="116">
        <f t="shared" ca="1" si="96"/>
        <v>12.210526315789473</v>
      </c>
      <c r="T370" s="116">
        <f t="shared" ca="1" si="97"/>
        <v>9.1578947368421044</v>
      </c>
      <c r="U370" s="116">
        <f t="shared" ca="1" si="98"/>
        <v>21.368421052631579</v>
      </c>
      <c r="W370" s="109" t="s">
        <v>2040</v>
      </c>
      <c r="X370" s="78" t="s">
        <v>2054</v>
      </c>
      <c r="Y370" s="118" t="s">
        <v>1486</v>
      </c>
      <c r="Z370" s="118" t="s">
        <v>1486</v>
      </c>
      <c r="AA370" s="118" t="s">
        <v>1486</v>
      </c>
      <c r="AB370" s="118" t="s">
        <v>1486</v>
      </c>
      <c r="AE370" s="112" t="s">
        <v>1224</v>
      </c>
      <c r="AF370" s="119" t="s">
        <v>2058</v>
      </c>
      <c r="AG370" s="120">
        <v>3.0769230769230771</v>
      </c>
      <c r="AH370" s="120">
        <v>8.1538461538461533</v>
      </c>
      <c r="AI370" s="120">
        <v>4.9230769230769234</v>
      </c>
      <c r="AJ370" s="120">
        <v>3.2307692307692308</v>
      </c>
    </row>
    <row r="371" spans="1:36" x14ac:dyDescent="0.25">
      <c r="A371" s="103" t="s">
        <v>2042</v>
      </c>
      <c r="B371" s="104">
        <v>32.11</v>
      </c>
      <c r="C371" s="115">
        <f>SUMIF(Ukraine!$B$5:$B$356,'Ukraine INN'!$B371,Ukraine!$Z$5:$Z$356)</f>
        <v>0</v>
      </c>
      <c r="D371" s="107">
        <f t="shared" ca="1" si="83"/>
        <v>0</v>
      </c>
      <c r="E371" s="107">
        <f t="shared" ca="1" si="84"/>
        <v>0</v>
      </c>
      <c r="F371" s="107">
        <f t="shared" ca="1" si="85"/>
        <v>0</v>
      </c>
      <c r="G371" s="107">
        <f t="shared" ca="1" si="86"/>
        <v>0</v>
      </c>
      <c r="H371" s="115">
        <f>SUMIF(Ukraine!$B$5:$B$356,'Ukraine INN'!$B371,Ukraine!$AR$5:$AR$356)</f>
        <v>0</v>
      </c>
      <c r="I371" s="107">
        <f t="shared" ca="1" si="87"/>
        <v>0</v>
      </c>
      <c r="J371" s="107">
        <f t="shared" ca="1" si="88"/>
        <v>0</v>
      </c>
      <c r="K371" s="107">
        <f t="shared" ca="1" si="89"/>
        <v>0</v>
      </c>
      <c r="L371" s="107">
        <f t="shared" ca="1" si="90"/>
        <v>0</v>
      </c>
      <c r="M371" s="107"/>
      <c r="N371" s="116">
        <f t="shared" ca="1" si="91"/>
        <v>0</v>
      </c>
      <c r="O371" s="116">
        <f t="shared" ca="1" si="92"/>
        <v>0</v>
      </c>
      <c r="P371" s="116">
        <f t="shared" ca="1" si="93"/>
        <v>0</v>
      </c>
      <c r="Q371" s="116">
        <f t="shared" ca="1" si="94"/>
        <v>0</v>
      </c>
      <c r="R371" s="116">
        <f t="shared" ca="1" si="95"/>
        <v>0</v>
      </c>
      <c r="S371" s="116">
        <f t="shared" ca="1" si="96"/>
        <v>0</v>
      </c>
      <c r="T371" s="116">
        <f t="shared" ca="1" si="97"/>
        <v>0</v>
      </c>
      <c r="U371" s="116">
        <f t="shared" ca="1" si="98"/>
        <v>0</v>
      </c>
      <c r="W371" s="109" t="s">
        <v>2055</v>
      </c>
      <c r="X371" s="78" t="s">
        <v>2056</v>
      </c>
      <c r="Y371" s="111">
        <v>7.6923076923076925</v>
      </c>
      <c r="Z371" s="111">
        <v>15.384615384615385</v>
      </c>
      <c r="AA371" s="111">
        <v>3.8461538461538463</v>
      </c>
      <c r="AB371" s="111">
        <v>13.461538461538462</v>
      </c>
      <c r="AE371" s="112" t="s">
        <v>2059</v>
      </c>
      <c r="AF371" s="119" t="s">
        <v>2060</v>
      </c>
      <c r="AG371" s="120" t="s">
        <v>1486</v>
      </c>
      <c r="AH371" s="120" t="s">
        <v>1486</v>
      </c>
      <c r="AI371" s="120" t="s">
        <v>1486</v>
      </c>
      <c r="AJ371" s="120" t="s">
        <v>1486</v>
      </c>
    </row>
    <row r="372" spans="1:36" x14ac:dyDescent="0.25">
      <c r="A372" s="103" t="s">
        <v>2038</v>
      </c>
      <c r="B372" s="104">
        <v>32.119999999999997</v>
      </c>
      <c r="C372" s="115">
        <f>SUMIF(Ukraine!$B$5:$B$356,'Ukraine INN'!$B372,Ukraine!$Z$5:$Z$356)</f>
        <v>0</v>
      </c>
      <c r="D372" s="107">
        <f t="shared" ca="1" si="83"/>
        <v>1.9801980198019802</v>
      </c>
      <c r="E372" s="107">
        <f t="shared" ca="1" si="84"/>
        <v>2.9702970297029703</v>
      </c>
      <c r="F372" s="107">
        <f t="shared" ca="1" si="85"/>
        <v>1.9801980198019802</v>
      </c>
      <c r="G372" s="107">
        <f t="shared" ca="1" si="86"/>
        <v>7.9207920792079207</v>
      </c>
      <c r="H372" s="115">
        <f>SUMIF(Ukraine!$B$5:$B$356,'Ukraine INN'!$B372,Ukraine!$AR$5:$AR$356)</f>
        <v>0</v>
      </c>
      <c r="I372" s="107">
        <f t="shared" ca="1" si="87"/>
        <v>2.6315789473684208</v>
      </c>
      <c r="J372" s="107">
        <f t="shared" ca="1" si="88"/>
        <v>5.2631578947368416</v>
      </c>
      <c r="K372" s="107">
        <f t="shared" ca="1" si="89"/>
        <v>3.9473684210526314</v>
      </c>
      <c r="L372" s="107">
        <f t="shared" ca="1" si="90"/>
        <v>9.2105263157894726</v>
      </c>
      <c r="M372" s="107"/>
      <c r="N372" s="116">
        <f t="shared" ca="1" si="91"/>
        <v>0</v>
      </c>
      <c r="O372" s="116">
        <f t="shared" ca="1" si="92"/>
        <v>0</v>
      </c>
      <c r="P372" s="116">
        <f t="shared" ca="1" si="93"/>
        <v>0</v>
      </c>
      <c r="Q372" s="116">
        <f t="shared" ca="1" si="94"/>
        <v>0</v>
      </c>
      <c r="R372" s="116">
        <f t="shared" ca="1" si="95"/>
        <v>0</v>
      </c>
      <c r="S372" s="116">
        <f t="shared" ca="1" si="96"/>
        <v>0</v>
      </c>
      <c r="T372" s="116">
        <f t="shared" ca="1" si="97"/>
        <v>0</v>
      </c>
      <c r="U372" s="116">
        <f t="shared" ca="1" si="98"/>
        <v>0</v>
      </c>
      <c r="W372" s="109" t="s">
        <v>1223</v>
      </c>
      <c r="X372" s="78">
        <v>33</v>
      </c>
      <c r="Y372" s="111">
        <v>4.0268456375838921</v>
      </c>
      <c r="Z372" s="111">
        <v>5.4809843400447429</v>
      </c>
      <c r="AA372" s="111">
        <v>3.3557046979865772</v>
      </c>
      <c r="AB372" s="111">
        <v>3.4675615212527968</v>
      </c>
      <c r="AE372" s="112" t="s">
        <v>2061</v>
      </c>
      <c r="AF372" s="119" t="s">
        <v>2062</v>
      </c>
      <c r="AG372" s="114">
        <v>2.8795811518324608</v>
      </c>
      <c r="AH372" s="114">
        <v>8.1151832460732987</v>
      </c>
      <c r="AI372" s="114">
        <v>4.1884816753926701</v>
      </c>
      <c r="AJ372" s="114">
        <v>3.4031413612565444</v>
      </c>
    </row>
    <row r="373" spans="1:36" x14ac:dyDescent="0.25">
      <c r="A373" s="103" t="s">
        <v>2063</v>
      </c>
      <c r="B373" s="104">
        <v>32.130000000000003</v>
      </c>
      <c r="C373" s="115">
        <f>SUMIF(Ukraine!$B$5:$B$356,'Ukraine INN'!$B373,Ukraine!$Z$5:$Z$356)</f>
        <v>0</v>
      </c>
      <c r="D373" s="107">
        <f t="shared" ca="1" si="83"/>
        <v>0</v>
      </c>
      <c r="E373" s="107">
        <f t="shared" ca="1" si="84"/>
        <v>0</v>
      </c>
      <c r="F373" s="107">
        <f t="shared" ca="1" si="85"/>
        <v>0</v>
      </c>
      <c r="G373" s="107">
        <f t="shared" ca="1" si="86"/>
        <v>0</v>
      </c>
      <c r="H373" s="115">
        <f>SUMIF(Ukraine!$B$5:$B$356,'Ukraine INN'!$B373,Ukraine!$AR$5:$AR$356)</f>
        <v>0</v>
      </c>
      <c r="I373" s="107">
        <f t="shared" ca="1" si="87"/>
        <v>0</v>
      </c>
      <c r="J373" s="107">
        <f t="shared" ca="1" si="88"/>
        <v>0</v>
      </c>
      <c r="K373" s="107">
        <f t="shared" ca="1" si="89"/>
        <v>0</v>
      </c>
      <c r="L373" s="107">
        <f t="shared" ca="1" si="90"/>
        <v>0</v>
      </c>
      <c r="M373" s="107"/>
      <c r="N373" s="116">
        <f t="shared" ca="1" si="91"/>
        <v>0</v>
      </c>
      <c r="O373" s="116">
        <f t="shared" ca="1" si="92"/>
        <v>0</v>
      </c>
      <c r="P373" s="116">
        <f t="shared" ca="1" si="93"/>
        <v>0</v>
      </c>
      <c r="Q373" s="116">
        <f t="shared" ca="1" si="94"/>
        <v>0</v>
      </c>
      <c r="R373" s="116">
        <f t="shared" ca="1" si="95"/>
        <v>0</v>
      </c>
      <c r="S373" s="116">
        <f t="shared" ca="1" si="96"/>
        <v>0</v>
      </c>
      <c r="T373" s="116">
        <f t="shared" ca="1" si="97"/>
        <v>0</v>
      </c>
      <c r="U373" s="116">
        <f t="shared" ca="1" si="98"/>
        <v>0</v>
      </c>
      <c r="W373" s="109" t="s">
        <v>1224</v>
      </c>
      <c r="X373" s="78" t="s">
        <v>2058</v>
      </c>
      <c r="Y373" s="111">
        <v>4.0502793296089381</v>
      </c>
      <c r="Z373" s="111">
        <v>5.1675977653631282</v>
      </c>
      <c r="AA373" s="111">
        <v>3.6312849162011176</v>
      </c>
      <c r="AB373" s="111">
        <v>3.6312849162011176</v>
      </c>
      <c r="AE373" s="112" t="s">
        <v>2064</v>
      </c>
      <c r="AF373" s="119" t="s">
        <v>2065</v>
      </c>
      <c r="AG373" s="114">
        <v>5.4545454545454541</v>
      </c>
      <c r="AH373" s="114">
        <v>7.2727272727272725</v>
      </c>
      <c r="AI373" s="114">
        <v>7.2727272727272725</v>
      </c>
      <c r="AJ373" s="114">
        <v>5.4545454545454541</v>
      </c>
    </row>
    <row r="374" spans="1:36" x14ac:dyDescent="0.25">
      <c r="A374" s="103" t="s">
        <v>1218</v>
      </c>
      <c r="B374" s="104">
        <v>32.200000000000003</v>
      </c>
      <c r="C374" s="115">
        <f>SUMIF(Ukraine!$B$5:$B$356,'Ukraine INN'!$B374,Ukraine!$Z$5:$Z$356)</f>
        <v>14</v>
      </c>
      <c r="D374" s="107">
        <f t="shared" ca="1" si="83"/>
        <v>0</v>
      </c>
      <c r="E374" s="107">
        <f t="shared" ca="1" si="84"/>
        <v>0</v>
      </c>
      <c r="F374" s="107">
        <f t="shared" ca="1" si="85"/>
        <v>0</v>
      </c>
      <c r="G374" s="107">
        <f t="shared" ca="1" si="86"/>
        <v>0</v>
      </c>
      <c r="H374" s="115">
        <f>SUMIF(Ukraine!$B$5:$B$356,'Ukraine INN'!$B374,Ukraine!$AR$5:$AR$356)</f>
        <v>9</v>
      </c>
      <c r="I374" s="107">
        <f t="shared" ca="1" si="87"/>
        <v>0</v>
      </c>
      <c r="J374" s="107">
        <f t="shared" ca="1" si="88"/>
        <v>0</v>
      </c>
      <c r="K374" s="107">
        <f t="shared" ca="1" si="89"/>
        <v>0</v>
      </c>
      <c r="L374" s="107">
        <f t="shared" ca="1" si="90"/>
        <v>0</v>
      </c>
      <c r="M374" s="107"/>
      <c r="N374" s="116">
        <f t="shared" ca="1" si="91"/>
        <v>0</v>
      </c>
      <c r="O374" s="116">
        <f t="shared" ca="1" si="92"/>
        <v>0</v>
      </c>
      <c r="P374" s="116">
        <f t="shared" ca="1" si="93"/>
        <v>0</v>
      </c>
      <c r="Q374" s="116">
        <f t="shared" ca="1" si="94"/>
        <v>0</v>
      </c>
      <c r="R374" s="116">
        <f t="shared" ca="1" si="95"/>
        <v>0</v>
      </c>
      <c r="S374" s="116">
        <f t="shared" ca="1" si="96"/>
        <v>0</v>
      </c>
      <c r="T374" s="116">
        <f t="shared" ca="1" si="97"/>
        <v>0</v>
      </c>
      <c r="U374" s="116">
        <f t="shared" ca="1" si="98"/>
        <v>0</v>
      </c>
      <c r="W374" s="109" t="s">
        <v>2059</v>
      </c>
      <c r="X374" s="78" t="s">
        <v>2060</v>
      </c>
      <c r="Y374" s="118" t="s">
        <v>1486</v>
      </c>
      <c r="Z374" s="111">
        <v>5.2631578947368416</v>
      </c>
      <c r="AA374" s="118" t="s">
        <v>1486</v>
      </c>
      <c r="AB374" s="118" t="s">
        <v>1486</v>
      </c>
      <c r="AE374" s="112" t="s">
        <v>2066</v>
      </c>
      <c r="AF374" s="119" t="s">
        <v>2067</v>
      </c>
      <c r="AG374" s="120">
        <v>2.9702970297029703</v>
      </c>
      <c r="AH374" s="114">
        <v>7.9207920792079207</v>
      </c>
      <c r="AI374" s="120">
        <v>6.9306930693069315</v>
      </c>
      <c r="AJ374" s="120">
        <v>3.9603960396039604</v>
      </c>
    </row>
    <row r="375" spans="1:36" x14ac:dyDescent="0.25">
      <c r="A375" s="103" t="s">
        <v>1218</v>
      </c>
      <c r="B375" s="104">
        <v>32.200000000000003</v>
      </c>
      <c r="C375" s="115">
        <f>SUMIF(Ukraine!$B$5:$B$356,'Ukraine INN'!$B375,Ukraine!$Z$5:$Z$356)</f>
        <v>14</v>
      </c>
      <c r="D375" s="107">
        <f t="shared" ca="1" si="83"/>
        <v>0</v>
      </c>
      <c r="E375" s="107">
        <f t="shared" ca="1" si="84"/>
        <v>0</v>
      </c>
      <c r="F375" s="107">
        <f t="shared" ca="1" si="85"/>
        <v>0</v>
      </c>
      <c r="G375" s="107">
        <f t="shared" ca="1" si="86"/>
        <v>0</v>
      </c>
      <c r="H375" s="115">
        <f>SUMIF(Ukraine!$B$5:$B$356,'Ukraine INN'!$B375,Ukraine!$AR$5:$AR$356)</f>
        <v>9</v>
      </c>
      <c r="I375" s="107">
        <f t="shared" ca="1" si="87"/>
        <v>0</v>
      </c>
      <c r="J375" s="107">
        <f t="shared" ca="1" si="88"/>
        <v>0</v>
      </c>
      <c r="K375" s="107">
        <f t="shared" ca="1" si="89"/>
        <v>0</v>
      </c>
      <c r="L375" s="107">
        <f t="shared" ca="1" si="90"/>
        <v>0</v>
      </c>
      <c r="M375" s="107"/>
      <c r="N375" s="116">
        <f t="shared" ca="1" si="91"/>
        <v>0</v>
      </c>
      <c r="O375" s="116">
        <f t="shared" ca="1" si="92"/>
        <v>0</v>
      </c>
      <c r="P375" s="116">
        <f t="shared" ca="1" si="93"/>
        <v>0</v>
      </c>
      <c r="Q375" s="116">
        <f t="shared" ca="1" si="94"/>
        <v>0</v>
      </c>
      <c r="R375" s="116">
        <f t="shared" ca="1" si="95"/>
        <v>0</v>
      </c>
      <c r="S375" s="116">
        <f t="shared" ca="1" si="96"/>
        <v>0</v>
      </c>
      <c r="T375" s="116">
        <f t="shared" ca="1" si="97"/>
        <v>0</v>
      </c>
      <c r="U375" s="116">
        <f t="shared" ca="1" si="98"/>
        <v>0</v>
      </c>
      <c r="W375" s="109" t="s">
        <v>2061</v>
      </c>
      <c r="X375" s="78" t="s">
        <v>2062</v>
      </c>
      <c r="Y375" s="111">
        <v>4</v>
      </c>
      <c r="Z375" s="111">
        <v>5.1764705882352944</v>
      </c>
      <c r="AA375" s="111">
        <v>3.7647058823529407</v>
      </c>
      <c r="AB375" s="111">
        <v>3.7647058823529407</v>
      </c>
      <c r="AE375" s="112" t="s">
        <v>2069</v>
      </c>
      <c r="AF375" s="119" t="s">
        <v>2070</v>
      </c>
      <c r="AG375" s="114">
        <v>5.5555555555555554</v>
      </c>
      <c r="AH375" s="114">
        <v>11.111111111111111</v>
      </c>
      <c r="AI375" s="114">
        <v>11.111111111111111</v>
      </c>
      <c r="AJ375" s="114">
        <v>2.7777777777777777</v>
      </c>
    </row>
    <row r="376" spans="1:36" x14ac:dyDescent="0.25">
      <c r="A376" s="103" t="s">
        <v>1219</v>
      </c>
      <c r="B376" s="104">
        <v>32.299999999999997</v>
      </c>
      <c r="C376" s="115">
        <f>SUMIF(Ukraine!$B$5:$B$356,'Ukraine INN'!$B376,Ukraine!$Z$5:$Z$356)</f>
        <v>58</v>
      </c>
      <c r="D376" s="107">
        <f t="shared" ca="1" si="83"/>
        <v>30.76923076923077</v>
      </c>
      <c r="E376" s="107">
        <f t="shared" ca="1" si="84"/>
        <v>30.76923076923077</v>
      </c>
      <c r="F376" s="107">
        <f t="shared" ca="1" si="85"/>
        <v>30.76923076923077</v>
      </c>
      <c r="G376" s="107">
        <f t="shared" ca="1" si="86"/>
        <v>46.153846153846153</v>
      </c>
      <c r="H376" s="115">
        <f>SUMIF(Ukraine!$B$5:$B$356,'Ukraine INN'!$B376,Ukraine!$AR$5:$AR$356)</f>
        <v>33</v>
      </c>
      <c r="I376" s="107">
        <f t="shared" ca="1" si="87"/>
        <v>76.923076923076934</v>
      </c>
      <c r="J376" s="107">
        <f t="shared" ca="1" si="88"/>
        <v>76.923076923076934</v>
      </c>
      <c r="K376" s="107">
        <f t="shared" ca="1" si="89"/>
        <v>76.923076923076934</v>
      </c>
      <c r="L376" s="107">
        <f t="shared" ca="1" si="90"/>
        <v>76.923076923076934</v>
      </c>
      <c r="M376" s="107"/>
      <c r="N376" s="116">
        <f t="shared" ca="1" si="91"/>
        <v>17.846153846153847</v>
      </c>
      <c r="O376" s="116">
        <f t="shared" ca="1" si="92"/>
        <v>17.846153846153847</v>
      </c>
      <c r="P376" s="116">
        <f t="shared" ca="1" si="93"/>
        <v>17.846153846153847</v>
      </c>
      <c r="Q376" s="116">
        <f t="shared" ca="1" si="94"/>
        <v>26.769230769230766</v>
      </c>
      <c r="R376" s="116">
        <f t="shared" ca="1" si="95"/>
        <v>25.38461538461539</v>
      </c>
      <c r="S376" s="116">
        <f t="shared" ca="1" si="96"/>
        <v>25.38461538461539</v>
      </c>
      <c r="T376" s="116">
        <f t="shared" ca="1" si="97"/>
        <v>25.38461538461539</v>
      </c>
      <c r="U376" s="116">
        <f t="shared" ca="1" si="98"/>
        <v>25.38461538461539</v>
      </c>
      <c r="W376" s="109" t="s">
        <v>2064</v>
      </c>
      <c r="X376" s="78" t="s">
        <v>2065</v>
      </c>
      <c r="Y376" s="111">
        <v>6.0606060606060606</v>
      </c>
      <c r="Z376" s="111">
        <v>1.5151515151515151</v>
      </c>
      <c r="AA376" s="111">
        <v>1.5151515151515151</v>
      </c>
      <c r="AB376" s="111">
        <v>4.5454545454545459</v>
      </c>
      <c r="AE376" s="112" t="s">
        <v>2072</v>
      </c>
      <c r="AF376" s="119" t="s">
        <v>2073</v>
      </c>
      <c r="AG376" s="120" t="s">
        <v>1486</v>
      </c>
      <c r="AH376" s="114">
        <v>18.181818181818183</v>
      </c>
      <c r="AI376" s="120" t="s">
        <v>1486</v>
      </c>
      <c r="AJ376" s="120" t="s">
        <v>1486</v>
      </c>
    </row>
    <row r="377" spans="1:36" x14ac:dyDescent="0.25">
      <c r="A377" s="103" t="s">
        <v>1219</v>
      </c>
      <c r="B377" s="104">
        <v>32.299999999999997</v>
      </c>
      <c r="C377" s="115">
        <f>SUMIF(Ukraine!$B$5:$B$356,'Ukraine INN'!$B377,Ukraine!$Z$5:$Z$356)</f>
        <v>58</v>
      </c>
      <c r="D377" s="107">
        <f t="shared" ca="1" si="83"/>
        <v>30.76923076923077</v>
      </c>
      <c r="E377" s="107">
        <f t="shared" ca="1" si="84"/>
        <v>30.76923076923077</v>
      </c>
      <c r="F377" s="107">
        <f t="shared" ca="1" si="85"/>
        <v>30.76923076923077</v>
      </c>
      <c r="G377" s="107">
        <f t="shared" ca="1" si="86"/>
        <v>46.153846153846153</v>
      </c>
      <c r="H377" s="115">
        <f>SUMIF(Ukraine!$B$5:$B$356,'Ukraine INN'!$B377,Ukraine!$AR$5:$AR$356)</f>
        <v>33</v>
      </c>
      <c r="I377" s="107">
        <f t="shared" ca="1" si="87"/>
        <v>76.923076923076934</v>
      </c>
      <c r="J377" s="107">
        <f t="shared" ca="1" si="88"/>
        <v>76.923076923076934</v>
      </c>
      <c r="K377" s="107">
        <f t="shared" ca="1" si="89"/>
        <v>76.923076923076934</v>
      </c>
      <c r="L377" s="107">
        <f t="shared" ca="1" si="90"/>
        <v>76.923076923076934</v>
      </c>
      <c r="M377" s="107"/>
      <c r="N377" s="116">
        <f t="shared" ca="1" si="91"/>
        <v>17.846153846153847</v>
      </c>
      <c r="O377" s="116">
        <f t="shared" ca="1" si="92"/>
        <v>17.846153846153847</v>
      </c>
      <c r="P377" s="116">
        <f t="shared" ca="1" si="93"/>
        <v>17.846153846153847</v>
      </c>
      <c r="Q377" s="116">
        <f t="shared" ca="1" si="94"/>
        <v>26.769230769230766</v>
      </c>
      <c r="R377" s="116">
        <f t="shared" ca="1" si="95"/>
        <v>25.38461538461539</v>
      </c>
      <c r="S377" s="116">
        <f t="shared" ca="1" si="96"/>
        <v>25.38461538461539</v>
      </c>
      <c r="T377" s="116">
        <f t="shared" ca="1" si="97"/>
        <v>25.38461538461539</v>
      </c>
      <c r="U377" s="116">
        <f t="shared" ca="1" si="98"/>
        <v>25.38461538461539</v>
      </c>
      <c r="W377" s="109" t="s">
        <v>2066</v>
      </c>
      <c r="X377" s="78" t="s">
        <v>2067</v>
      </c>
      <c r="Y377" s="111">
        <v>5.5118110236220472</v>
      </c>
      <c r="Z377" s="111">
        <v>4.7244094488188972</v>
      </c>
      <c r="AA377" s="111">
        <v>3.1496062992125982</v>
      </c>
      <c r="AB377" s="111">
        <v>2.3622047244094486</v>
      </c>
      <c r="AE377" s="112" t="s">
        <v>2075</v>
      </c>
      <c r="AF377" s="119" t="s">
        <v>2076</v>
      </c>
      <c r="AG377" s="114">
        <v>2.6315789473684208</v>
      </c>
      <c r="AH377" s="114">
        <v>7.8947368421052628</v>
      </c>
      <c r="AI377" s="114">
        <v>2.6315789473684208</v>
      </c>
      <c r="AJ377" s="120" t="s">
        <v>1486</v>
      </c>
    </row>
    <row r="378" spans="1:36" x14ac:dyDescent="0.25">
      <c r="A378" s="103" t="s">
        <v>1220</v>
      </c>
      <c r="B378" s="104">
        <v>32.4</v>
      </c>
      <c r="C378" s="115">
        <f>SUMIF(Ukraine!$B$5:$B$356,'Ukraine INN'!$B378,Ukraine!$Z$5:$Z$356)</f>
        <v>84</v>
      </c>
      <c r="D378" s="107">
        <f t="shared" ca="1" si="83"/>
        <v>46.153846153846153</v>
      </c>
      <c r="E378" s="107">
        <f t="shared" ca="1" si="84"/>
        <v>46.153846153846153</v>
      </c>
      <c r="F378" s="107">
        <f t="shared" ca="1" si="85"/>
        <v>7.6923076923076925</v>
      </c>
      <c r="G378" s="107">
        <f t="shared" ca="1" si="86"/>
        <v>46.153846153846153</v>
      </c>
      <c r="H378" s="115">
        <f>SUMIF(Ukraine!$B$5:$B$356,'Ukraine INN'!$B378,Ukraine!$AR$5:$AR$356)</f>
        <v>71</v>
      </c>
      <c r="I378" s="107">
        <f t="shared" ca="1" si="87"/>
        <v>46.153846153846153</v>
      </c>
      <c r="J378" s="107">
        <f t="shared" ca="1" si="88"/>
        <v>46.153846153846153</v>
      </c>
      <c r="K378" s="107">
        <f t="shared" ca="1" si="89"/>
        <v>30.76923076923077</v>
      </c>
      <c r="L378" s="107">
        <f t="shared" ca="1" si="90"/>
        <v>76.923076923076934</v>
      </c>
      <c r="M378" s="107"/>
      <c r="N378" s="116">
        <f t="shared" ca="1" si="91"/>
        <v>38.769230769230766</v>
      </c>
      <c r="O378" s="116">
        <f t="shared" ca="1" si="92"/>
        <v>38.769230769230766</v>
      </c>
      <c r="P378" s="116">
        <f t="shared" ca="1" si="93"/>
        <v>6.4615384615384617</v>
      </c>
      <c r="Q378" s="116">
        <f t="shared" ca="1" si="94"/>
        <v>38.769230769230766</v>
      </c>
      <c r="R378" s="116">
        <f t="shared" ca="1" si="95"/>
        <v>32.769230769230766</v>
      </c>
      <c r="S378" s="116">
        <f t="shared" ca="1" si="96"/>
        <v>32.769230769230766</v>
      </c>
      <c r="T378" s="116">
        <f t="shared" ca="1" si="97"/>
        <v>21.846153846153847</v>
      </c>
      <c r="U378" s="116">
        <f t="shared" ca="1" si="98"/>
        <v>54.615384615384627</v>
      </c>
      <c r="W378" s="109" t="s">
        <v>2069</v>
      </c>
      <c r="X378" s="78" t="s">
        <v>2070</v>
      </c>
      <c r="Y378" s="111">
        <v>3.7037037037037033</v>
      </c>
      <c r="Z378" s="111">
        <v>7.4074074074074066</v>
      </c>
      <c r="AA378" s="111">
        <v>7.4074074074074066</v>
      </c>
      <c r="AB378" s="111">
        <v>0</v>
      </c>
      <c r="AE378" s="112" t="s">
        <v>2078</v>
      </c>
      <c r="AF378" s="119" t="s">
        <v>2079</v>
      </c>
      <c r="AG378" s="120" t="s">
        <v>1486</v>
      </c>
      <c r="AH378" s="114">
        <v>8.3333333333333321</v>
      </c>
      <c r="AI378" s="120" t="s">
        <v>1486</v>
      </c>
      <c r="AJ378" s="120" t="s">
        <v>1486</v>
      </c>
    </row>
    <row r="379" spans="1:36" x14ac:dyDescent="0.25">
      <c r="A379" s="103" t="s">
        <v>1220</v>
      </c>
      <c r="B379" s="104">
        <v>32.4</v>
      </c>
      <c r="C379" s="115">
        <f>SUMIF(Ukraine!$B$5:$B$356,'Ukraine INN'!$B379,Ukraine!$Z$5:$Z$356)</f>
        <v>84</v>
      </c>
      <c r="D379" s="107">
        <f t="shared" ca="1" si="83"/>
        <v>46.153846153846153</v>
      </c>
      <c r="E379" s="107">
        <f t="shared" ca="1" si="84"/>
        <v>46.153846153846153</v>
      </c>
      <c r="F379" s="107">
        <f t="shared" ca="1" si="85"/>
        <v>7.6923076923076925</v>
      </c>
      <c r="G379" s="107">
        <f t="shared" ca="1" si="86"/>
        <v>46.153846153846153</v>
      </c>
      <c r="H379" s="115">
        <f>SUMIF(Ukraine!$B$5:$B$356,'Ukraine INN'!$B379,Ukraine!$AR$5:$AR$356)</f>
        <v>71</v>
      </c>
      <c r="I379" s="107">
        <f t="shared" ca="1" si="87"/>
        <v>46.153846153846153</v>
      </c>
      <c r="J379" s="107">
        <f t="shared" ca="1" si="88"/>
        <v>46.153846153846153</v>
      </c>
      <c r="K379" s="107">
        <f t="shared" ca="1" si="89"/>
        <v>30.76923076923077</v>
      </c>
      <c r="L379" s="107">
        <f t="shared" ca="1" si="90"/>
        <v>76.923076923076934</v>
      </c>
      <c r="M379" s="107"/>
      <c r="N379" s="116">
        <f t="shared" ca="1" si="91"/>
        <v>38.769230769230766</v>
      </c>
      <c r="O379" s="116">
        <f t="shared" ca="1" si="92"/>
        <v>38.769230769230766</v>
      </c>
      <c r="P379" s="116">
        <f t="shared" ca="1" si="93"/>
        <v>6.4615384615384617</v>
      </c>
      <c r="Q379" s="116">
        <f t="shared" ca="1" si="94"/>
        <v>38.769230769230766</v>
      </c>
      <c r="R379" s="116">
        <f t="shared" ca="1" si="95"/>
        <v>32.769230769230766</v>
      </c>
      <c r="S379" s="116">
        <f t="shared" ca="1" si="96"/>
        <v>32.769230769230766</v>
      </c>
      <c r="T379" s="116">
        <f t="shared" ca="1" si="97"/>
        <v>21.846153846153847</v>
      </c>
      <c r="U379" s="116">
        <f t="shared" ca="1" si="98"/>
        <v>54.615384615384627</v>
      </c>
      <c r="W379" s="109" t="s">
        <v>2072</v>
      </c>
      <c r="X379" s="78" t="s">
        <v>2073</v>
      </c>
      <c r="Y379" s="118" t="s">
        <v>1486</v>
      </c>
      <c r="Z379" s="111">
        <v>14.285714285714285</v>
      </c>
      <c r="AA379" s="111">
        <v>21.428571428571427</v>
      </c>
      <c r="AB379" s="111">
        <v>14.285714285714285</v>
      </c>
      <c r="AE379" s="112" t="s">
        <v>1225</v>
      </c>
      <c r="AF379" s="119" t="s">
        <v>2080</v>
      </c>
      <c r="AG379" s="120">
        <v>4.6052631578947363</v>
      </c>
      <c r="AH379" s="114">
        <v>7.8947368421052628</v>
      </c>
      <c r="AI379" s="114">
        <v>5.2631578947368416</v>
      </c>
      <c r="AJ379" s="114">
        <v>3.9473684210526314</v>
      </c>
    </row>
    <row r="380" spans="1:36" x14ac:dyDescent="0.25">
      <c r="A380" s="103" t="s">
        <v>1221</v>
      </c>
      <c r="B380" s="104">
        <v>32.5</v>
      </c>
      <c r="C380" s="115">
        <f>SUMIF(Ukraine!$B$5:$B$356,'Ukraine INN'!$B380,Ukraine!$Z$5:$Z$356)</f>
        <v>215</v>
      </c>
      <c r="D380" s="107">
        <f t="shared" ca="1" si="83"/>
        <v>21.428571428571427</v>
      </c>
      <c r="E380" s="107">
        <f t="shared" ca="1" si="84"/>
        <v>26.190476190476193</v>
      </c>
      <c r="F380" s="107">
        <f t="shared" ca="1" si="85"/>
        <v>16.666666666666664</v>
      </c>
      <c r="G380" s="107">
        <f t="shared" ca="1" si="86"/>
        <v>19.047619047619047</v>
      </c>
      <c r="H380" s="115">
        <f>SUMIF(Ukraine!$B$5:$B$356,'Ukraine INN'!$B380,Ukraine!$AR$5:$AR$356)</f>
        <v>198</v>
      </c>
      <c r="I380" s="107">
        <f t="shared" ca="1" si="87"/>
        <v>31.818181818181817</v>
      </c>
      <c r="J380" s="107">
        <f t="shared" ca="1" si="88"/>
        <v>34.090909090909086</v>
      </c>
      <c r="K380" s="107">
        <f t="shared" ca="1" si="89"/>
        <v>18.181818181818183</v>
      </c>
      <c r="L380" s="107">
        <f t="shared" ca="1" si="90"/>
        <v>29.545454545454547</v>
      </c>
      <c r="M380" s="107"/>
      <c r="N380" s="116">
        <f t="shared" ca="1" si="91"/>
        <v>46.071428571428569</v>
      </c>
      <c r="O380" s="116">
        <f t="shared" ca="1" si="92"/>
        <v>56.30952380952381</v>
      </c>
      <c r="P380" s="116">
        <f t="shared" ca="1" si="93"/>
        <v>35.833333333333329</v>
      </c>
      <c r="Q380" s="116">
        <f t="shared" ca="1" si="94"/>
        <v>40.952380952380949</v>
      </c>
      <c r="R380" s="116">
        <f t="shared" ca="1" si="95"/>
        <v>63</v>
      </c>
      <c r="S380" s="116">
        <f t="shared" ca="1" si="96"/>
        <v>67.5</v>
      </c>
      <c r="T380" s="116">
        <f t="shared" ca="1" si="97"/>
        <v>36</v>
      </c>
      <c r="U380" s="116">
        <f t="shared" ca="1" si="98"/>
        <v>58.5</v>
      </c>
      <c r="W380" s="109" t="s">
        <v>2075</v>
      </c>
      <c r="X380" s="78" t="s">
        <v>2076</v>
      </c>
      <c r="Y380" s="118" t="s">
        <v>1486</v>
      </c>
      <c r="Z380" s="111">
        <v>4.1666666666666661</v>
      </c>
      <c r="AA380" s="118" t="s">
        <v>1486</v>
      </c>
      <c r="AB380" s="111">
        <v>4.1666666666666661</v>
      </c>
      <c r="AE380" s="112" t="s">
        <v>1225</v>
      </c>
      <c r="AF380" s="119" t="s">
        <v>2081</v>
      </c>
      <c r="AG380" s="120">
        <v>4.6052631578947363</v>
      </c>
      <c r="AH380" s="114">
        <v>7.8947368421052628</v>
      </c>
      <c r="AI380" s="120">
        <v>5.2631578947368416</v>
      </c>
      <c r="AJ380" s="114">
        <v>3.9473684210526314</v>
      </c>
    </row>
    <row r="381" spans="1:36" x14ac:dyDescent="0.25">
      <c r="A381" s="103" t="s">
        <v>1221</v>
      </c>
      <c r="B381" s="104">
        <v>32.5</v>
      </c>
      <c r="C381" s="115">
        <f>SUMIF(Ukraine!$B$5:$B$356,'Ukraine INN'!$B381,Ukraine!$Z$5:$Z$356)</f>
        <v>215</v>
      </c>
      <c r="D381" s="107">
        <f t="shared" ca="1" si="83"/>
        <v>21.428571428571427</v>
      </c>
      <c r="E381" s="107">
        <f t="shared" ca="1" si="84"/>
        <v>26.190476190476193</v>
      </c>
      <c r="F381" s="107">
        <f t="shared" ca="1" si="85"/>
        <v>16.666666666666664</v>
      </c>
      <c r="G381" s="107">
        <f t="shared" ca="1" si="86"/>
        <v>19.047619047619047</v>
      </c>
      <c r="H381" s="115">
        <f>SUMIF(Ukraine!$B$5:$B$356,'Ukraine INN'!$B381,Ukraine!$AR$5:$AR$356)</f>
        <v>198</v>
      </c>
      <c r="I381" s="107">
        <f t="shared" ca="1" si="87"/>
        <v>31.818181818181817</v>
      </c>
      <c r="J381" s="107">
        <f t="shared" ca="1" si="88"/>
        <v>34.090909090909086</v>
      </c>
      <c r="K381" s="107">
        <f t="shared" ca="1" si="89"/>
        <v>18.181818181818183</v>
      </c>
      <c r="L381" s="107">
        <f t="shared" ca="1" si="90"/>
        <v>29.545454545454547</v>
      </c>
      <c r="M381" s="107"/>
      <c r="N381" s="116">
        <f t="shared" ca="1" si="91"/>
        <v>46.071428571428569</v>
      </c>
      <c r="O381" s="116">
        <f t="shared" ca="1" si="92"/>
        <v>56.30952380952381</v>
      </c>
      <c r="P381" s="116">
        <f t="shared" ca="1" si="93"/>
        <v>35.833333333333329</v>
      </c>
      <c r="Q381" s="116">
        <f t="shared" ca="1" si="94"/>
        <v>40.952380952380949</v>
      </c>
      <c r="R381" s="116">
        <f t="shared" ca="1" si="95"/>
        <v>63</v>
      </c>
      <c r="S381" s="116">
        <f t="shared" ca="1" si="96"/>
        <v>67.5</v>
      </c>
      <c r="T381" s="116">
        <f t="shared" ca="1" si="97"/>
        <v>36</v>
      </c>
      <c r="U381" s="116">
        <f t="shared" ca="1" si="98"/>
        <v>58.5</v>
      </c>
      <c r="W381" s="109" t="s">
        <v>2078</v>
      </c>
      <c r="X381" s="78" t="s">
        <v>2079</v>
      </c>
      <c r="Y381" s="118" t="s">
        <v>1486</v>
      </c>
      <c r="Z381" s="111">
        <v>14.285714285714285</v>
      </c>
      <c r="AA381" s="118" t="s">
        <v>1486</v>
      </c>
      <c r="AB381" s="111">
        <v>7.1428571428571423</v>
      </c>
      <c r="AE381" s="112" t="s">
        <v>1226</v>
      </c>
      <c r="AF381" s="113" t="s">
        <v>314</v>
      </c>
      <c r="AG381" s="120">
        <v>2.4922118380062304</v>
      </c>
      <c r="AH381" s="114">
        <v>11.526479750778815</v>
      </c>
      <c r="AI381" s="120">
        <v>6.2305295950155761</v>
      </c>
      <c r="AJ381" s="114">
        <v>2.0249221183800623</v>
      </c>
    </row>
    <row r="382" spans="1:36" x14ac:dyDescent="0.25">
      <c r="A382" s="103" t="s">
        <v>1222</v>
      </c>
      <c r="B382" s="104">
        <v>32.9</v>
      </c>
      <c r="C382" s="115">
        <f>SUMIF(Ukraine!$B$5:$B$356,'Ukraine INN'!$B382,Ukraine!$Z$5:$Z$356)</f>
        <v>211</v>
      </c>
      <c r="D382" s="107">
        <f t="shared" ca="1" si="83"/>
        <v>7.2727272727272725</v>
      </c>
      <c r="E382" s="107">
        <f t="shared" ca="1" si="84"/>
        <v>14.545454545454545</v>
      </c>
      <c r="F382" s="107">
        <f t="shared" ca="1" si="85"/>
        <v>3.6363636363636362</v>
      </c>
      <c r="G382" s="107">
        <f t="shared" ca="1" si="86"/>
        <v>12.727272727272727</v>
      </c>
      <c r="H382" s="115">
        <f>SUMIF(Ukraine!$B$5:$B$356,'Ukraine INN'!$B382,Ukraine!$AR$5:$AR$356)</f>
        <v>177</v>
      </c>
      <c r="I382" s="107">
        <f t="shared" ca="1" si="87"/>
        <v>6.666666666666667</v>
      </c>
      <c r="J382" s="107">
        <f t="shared" ca="1" si="88"/>
        <v>8.8888888888888893</v>
      </c>
      <c r="K382" s="107">
        <f t="shared" ca="1" si="89"/>
        <v>4.4444444444444446</v>
      </c>
      <c r="L382" s="107">
        <f t="shared" ca="1" si="90"/>
        <v>11.111111111111111</v>
      </c>
      <c r="M382" s="107"/>
      <c r="N382" s="116">
        <f t="shared" ca="1" si="91"/>
        <v>15.345454545454544</v>
      </c>
      <c r="O382" s="116">
        <f t="shared" ca="1" si="92"/>
        <v>30.690909090909088</v>
      </c>
      <c r="P382" s="116">
        <f t="shared" ca="1" si="93"/>
        <v>7.672727272727272</v>
      </c>
      <c r="Q382" s="116">
        <f t="shared" ca="1" si="94"/>
        <v>26.854545454545452</v>
      </c>
      <c r="R382" s="116">
        <f t="shared" ca="1" si="95"/>
        <v>11.8</v>
      </c>
      <c r="S382" s="116">
        <f t="shared" ca="1" si="96"/>
        <v>15.733333333333334</v>
      </c>
      <c r="T382" s="116">
        <f t="shared" ca="1" si="97"/>
        <v>7.8666666666666671</v>
      </c>
      <c r="U382" s="116">
        <f t="shared" ca="1" si="98"/>
        <v>19.666666666666664</v>
      </c>
      <c r="W382" s="109" t="s">
        <v>1225</v>
      </c>
      <c r="X382" s="78" t="s">
        <v>2080</v>
      </c>
      <c r="Y382" s="111">
        <v>3.9325842696629212</v>
      </c>
      <c r="Z382" s="111">
        <v>6.7415730337078648</v>
      </c>
      <c r="AA382" s="111">
        <v>2.2471910112359552</v>
      </c>
      <c r="AB382" s="111">
        <v>2.8089887640449436</v>
      </c>
      <c r="AE382" s="112" t="s">
        <v>1226</v>
      </c>
      <c r="AF382" s="119" t="s">
        <v>2082</v>
      </c>
      <c r="AG382" s="114">
        <v>2.4922118380062304</v>
      </c>
      <c r="AH382" s="114">
        <v>11.526479750778815</v>
      </c>
      <c r="AI382" s="114">
        <v>6.2305295950155761</v>
      </c>
      <c r="AJ382" s="114">
        <v>2.0249221183800623</v>
      </c>
    </row>
    <row r="383" spans="1:36" x14ac:dyDescent="0.25">
      <c r="A383" s="103" t="s">
        <v>2040</v>
      </c>
      <c r="B383" s="104">
        <v>32.909999999999997</v>
      </c>
      <c r="C383" s="115">
        <f>SUMIF(Ukraine!$B$5:$B$356,'Ukraine INN'!$B383,Ukraine!$Z$5:$Z$356)</f>
        <v>0</v>
      </c>
      <c r="D383" s="107">
        <f t="shared" ca="1" si="83"/>
        <v>0</v>
      </c>
      <c r="E383" s="107">
        <f t="shared" ca="1" si="84"/>
        <v>0</v>
      </c>
      <c r="F383" s="107">
        <f t="shared" ca="1" si="85"/>
        <v>0</v>
      </c>
      <c r="G383" s="107">
        <f t="shared" ca="1" si="86"/>
        <v>0</v>
      </c>
      <c r="H383" s="115">
        <f>SUMIF(Ukraine!$B$5:$B$356,'Ukraine INN'!$B383,Ukraine!$AR$5:$AR$356)</f>
        <v>0</v>
      </c>
      <c r="I383" s="107">
        <f t="shared" ca="1" si="87"/>
        <v>0</v>
      </c>
      <c r="J383" s="107">
        <f t="shared" ca="1" si="88"/>
        <v>0</v>
      </c>
      <c r="K383" s="107">
        <f t="shared" ca="1" si="89"/>
        <v>0</v>
      </c>
      <c r="L383" s="107">
        <f t="shared" ca="1" si="90"/>
        <v>25</v>
      </c>
      <c r="M383" s="107"/>
      <c r="N383" s="116">
        <f t="shared" ca="1" si="91"/>
        <v>0</v>
      </c>
      <c r="O383" s="116">
        <f t="shared" ca="1" si="92"/>
        <v>0</v>
      </c>
      <c r="P383" s="116">
        <f t="shared" ca="1" si="93"/>
        <v>0</v>
      </c>
      <c r="Q383" s="116">
        <f t="shared" ca="1" si="94"/>
        <v>0</v>
      </c>
      <c r="R383" s="116">
        <f t="shared" ca="1" si="95"/>
        <v>0</v>
      </c>
      <c r="S383" s="116">
        <f t="shared" ca="1" si="96"/>
        <v>0</v>
      </c>
      <c r="T383" s="116">
        <f t="shared" ca="1" si="97"/>
        <v>0</v>
      </c>
      <c r="U383" s="116">
        <f t="shared" ca="1" si="98"/>
        <v>0</v>
      </c>
      <c r="W383" s="109" t="s">
        <v>1225</v>
      </c>
      <c r="X383" s="78" t="s">
        <v>2081</v>
      </c>
      <c r="Y383" s="111">
        <v>3.9325842696629212</v>
      </c>
      <c r="Z383" s="111">
        <v>6.7415730337078648</v>
      </c>
      <c r="AA383" s="111">
        <v>2.2471910112359552</v>
      </c>
      <c r="AB383" s="111">
        <v>2.8089887640449436</v>
      </c>
      <c r="AE383" s="112" t="s">
        <v>1227</v>
      </c>
      <c r="AF383" s="119" t="s">
        <v>2083</v>
      </c>
      <c r="AG383" s="114">
        <v>3.6585365853658534</v>
      </c>
      <c r="AH383" s="114">
        <v>10.365853658536585</v>
      </c>
      <c r="AI383" s="114">
        <v>6.7073170731707323</v>
      </c>
      <c r="AJ383" s="114">
        <v>1.8292682926829267</v>
      </c>
    </row>
    <row r="384" spans="1:36" x14ac:dyDescent="0.25">
      <c r="A384" s="103" t="s">
        <v>2055</v>
      </c>
      <c r="B384" s="104">
        <v>32.99</v>
      </c>
      <c r="C384" s="115">
        <f>SUMIF(Ukraine!$B$5:$B$356,'Ukraine INN'!$B384,Ukraine!$Z$5:$Z$356)</f>
        <v>0</v>
      </c>
      <c r="D384" s="107">
        <f t="shared" ca="1" si="83"/>
        <v>7.6923076923076925</v>
      </c>
      <c r="E384" s="107">
        <f t="shared" ca="1" si="84"/>
        <v>15.384615384615385</v>
      </c>
      <c r="F384" s="107">
        <f t="shared" ca="1" si="85"/>
        <v>3.8461538461538463</v>
      </c>
      <c r="G384" s="107">
        <f t="shared" ca="1" si="86"/>
        <v>13.461538461538462</v>
      </c>
      <c r="H384" s="115">
        <f>SUMIF(Ukraine!$B$5:$B$356,'Ukraine INN'!$B384,Ukraine!$AR$5:$AR$356)</f>
        <v>0</v>
      </c>
      <c r="I384" s="107">
        <f t="shared" ca="1" si="87"/>
        <v>7.3170731707317067</v>
      </c>
      <c r="J384" s="107">
        <f t="shared" ca="1" si="88"/>
        <v>9.7560975609756095</v>
      </c>
      <c r="K384" s="107">
        <f t="shared" ca="1" si="89"/>
        <v>4.8780487804878048</v>
      </c>
      <c r="L384" s="107">
        <f t="shared" ca="1" si="90"/>
        <v>9.7560975609756095</v>
      </c>
      <c r="M384" s="107"/>
      <c r="N384" s="116">
        <f t="shared" ca="1" si="91"/>
        <v>0</v>
      </c>
      <c r="O384" s="116">
        <f t="shared" ca="1" si="92"/>
        <v>0</v>
      </c>
      <c r="P384" s="116">
        <f t="shared" ca="1" si="93"/>
        <v>0</v>
      </c>
      <c r="Q384" s="116">
        <f t="shared" ca="1" si="94"/>
        <v>0</v>
      </c>
      <c r="R384" s="116">
        <f t="shared" ca="1" si="95"/>
        <v>0</v>
      </c>
      <c r="S384" s="116">
        <f t="shared" ca="1" si="96"/>
        <v>0</v>
      </c>
      <c r="T384" s="116">
        <f t="shared" ca="1" si="97"/>
        <v>0</v>
      </c>
      <c r="U384" s="116">
        <f t="shared" ca="1" si="98"/>
        <v>0</v>
      </c>
      <c r="W384" s="109" t="s">
        <v>1226</v>
      </c>
      <c r="X384" s="110" t="s">
        <v>314</v>
      </c>
      <c r="Y384" s="111">
        <v>2.3049645390070919</v>
      </c>
      <c r="Z384" s="111">
        <v>12.943262411347517</v>
      </c>
      <c r="AA384" s="111">
        <v>5.1418439716312054</v>
      </c>
      <c r="AB384" s="111">
        <v>1.2411347517730498</v>
      </c>
      <c r="AE384" s="112" t="s">
        <v>2068</v>
      </c>
      <c r="AF384" s="119" t="s">
        <v>2084</v>
      </c>
      <c r="AG384" s="114">
        <v>2.7397260273972601</v>
      </c>
      <c r="AH384" s="114">
        <v>8.2191780821917799</v>
      </c>
      <c r="AI384" s="114">
        <v>6.8493150684931505</v>
      </c>
      <c r="AJ384" s="114">
        <v>1.3698630136986301</v>
      </c>
    </row>
    <row r="385" spans="1:36" x14ac:dyDescent="0.25">
      <c r="A385" s="103" t="s">
        <v>1223</v>
      </c>
      <c r="B385" s="104">
        <v>33</v>
      </c>
      <c r="C385" s="115">
        <f>SUMIF(Ukraine!$B$5:$B$356,'Ukraine INN'!$B385,Ukraine!$Z$5:$Z$356)</f>
        <v>4937</v>
      </c>
      <c r="D385" s="107">
        <f t="shared" ca="1" si="83"/>
        <v>4.0268456375838921</v>
      </c>
      <c r="E385" s="107">
        <f t="shared" ca="1" si="84"/>
        <v>5.4809843400447429</v>
      </c>
      <c r="F385" s="107">
        <f t="shared" ca="1" si="85"/>
        <v>3.3557046979865772</v>
      </c>
      <c r="G385" s="107">
        <f t="shared" ca="1" si="86"/>
        <v>3.4675615212527968</v>
      </c>
      <c r="H385" s="115">
        <f>SUMIF(Ukraine!$B$5:$B$356,'Ukraine INN'!$B385,Ukraine!$AR$5:$AR$356)</f>
        <v>4347</v>
      </c>
      <c r="I385" s="107">
        <f t="shared" ca="1" si="87"/>
        <v>3.3665835411471319</v>
      </c>
      <c r="J385" s="107">
        <f t="shared" ca="1" si="88"/>
        <v>8.1047381546134662</v>
      </c>
      <c r="K385" s="107">
        <f t="shared" ca="1" si="89"/>
        <v>4.9875311720698257</v>
      </c>
      <c r="L385" s="107">
        <f t="shared" ca="1" si="90"/>
        <v>3.3665835411471319</v>
      </c>
      <c r="M385" s="107"/>
      <c r="N385" s="116">
        <f t="shared" ca="1" si="91"/>
        <v>198.80536912751677</v>
      </c>
      <c r="O385" s="116">
        <f t="shared" ca="1" si="92"/>
        <v>270.59619686800897</v>
      </c>
      <c r="P385" s="116">
        <f t="shared" ca="1" si="93"/>
        <v>165.67114093959731</v>
      </c>
      <c r="Q385" s="116">
        <f t="shared" ca="1" si="94"/>
        <v>171.19351230425056</v>
      </c>
      <c r="R385" s="116">
        <f t="shared" ca="1" si="95"/>
        <v>146.34538653366582</v>
      </c>
      <c r="S385" s="116">
        <f t="shared" ca="1" si="96"/>
        <v>352.31296758104742</v>
      </c>
      <c r="T385" s="116">
        <f t="shared" ca="1" si="97"/>
        <v>216.80798004987531</v>
      </c>
      <c r="U385" s="116">
        <f t="shared" ca="1" si="98"/>
        <v>146.34538653366582</v>
      </c>
      <c r="W385" s="109" t="s">
        <v>1226</v>
      </c>
      <c r="X385" s="78">
        <v>35</v>
      </c>
      <c r="Y385" s="111">
        <v>2.3049645390070919</v>
      </c>
      <c r="Z385" s="111">
        <v>12.943262411347517</v>
      </c>
      <c r="AA385" s="111">
        <v>5.1418439716312054</v>
      </c>
      <c r="AB385" s="111">
        <v>1.2411347517730498</v>
      </c>
      <c r="AE385" s="112" t="s">
        <v>2071</v>
      </c>
      <c r="AF385" s="119" t="s">
        <v>2085</v>
      </c>
      <c r="AG385" s="114">
        <v>12.5</v>
      </c>
      <c r="AH385" s="114">
        <v>12.5</v>
      </c>
      <c r="AI385" s="120" t="s">
        <v>1486</v>
      </c>
      <c r="AJ385" s="120" t="s">
        <v>1486</v>
      </c>
    </row>
    <row r="386" spans="1:36" x14ac:dyDescent="0.25">
      <c r="A386" s="103" t="s">
        <v>1224</v>
      </c>
      <c r="B386" s="104">
        <v>33.1</v>
      </c>
      <c r="C386" s="115">
        <f>SUMIF(Ukraine!$B$5:$B$356,'Ukraine INN'!$B386,Ukraine!$Z$5:$Z$356)</f>
        <v>3818</v>
      </c>
      <c r="D386" s="107">
        <f t="shared" ca="1" si="83"/>
        <v>4.0502793296089381</v>
      </c>
      <c r="E386" s="107">
        <f t="shared" ca="1" si="84"/>
        <v>5.1675977653631282</v>
      </c>
      <c r="F386" s="107">
        <f t="shared" ca="1" si="85"/>
        <v>3.6312849162011176</v>
      </c>
      <c r="G386" s="107">
        <f t="shared" ca="1" si="86"/>
        <v>3.6312849162011176</v>
      </c>
      <c r="H386" s="115">
        <f>SUMIF(Ukraine!$B$5:$B$356,'Ukraine INN'!$B386,Ukraine!$AR$5:$AR$356)</f>
        <v>3491</v>
      </c>
      <c r="I386" s="107">
        <f t="shared" ca="1" si="87"/>
        <v>3.0769230769230771</v>
      </c>
      <c r="J386" s="107">
        <f t="shared" ca="1" si="88"/>
        <v>8.1538461538461533</v>
      </c>
      <c r="K386" s="107">
        <f t="shared" ca="1" si="89"/>
        <v>4.9230769230769234</v>
      </c>
      <c r="L386" s="107">
        <f t="shared" ca="1" si="90"/>
        <v>3.2307692307692308</v>
      </c>
      <c r="M386" s="107"/>
      <c r="N386" s="116">
        <f t="shared" ca="1" si="91"/>
        <v>154.63966480446928</v>
      </c>
      <c r="O386" s="116">
        <f t="shared" ca="1" si="92"/>
        <v>197.29888268156424</v>
      </c>
      <c r="P386" s="116">
        <f t="shared" ca="1" si="93"/>
        <v>138.64245810055868</v>
      </c>
      <c r="Q386" s="116">
        <f t="shared" ca="1" si="94"/>
        <v>138.64245810055868</v>
      </c>
      <c r="R386" s="116">
        <f t="shared" ca="1" si="95"/>
        <v>107.41538461538462</v>
      </c>
      <c r="S386" s="116">
        <f t="shared" ca="1" si="96"/>
        <v>284.65076923076919</v>
      </c>
      <c r="T386" s="116">
        <f t="shared" ca="1" si="97"/>
        <v>171.86461538461538</v>
      </c>
      <c r="U386" s="116">
        <f t="shared" ca="1" si="98"/>
        <v>112.78615384615385</v>
      </c>
      <c r="W386" s="109" t="s">
        <v>1227</v>
      </c>
      <c r="X386" s="78" t="s">
        <v>2083</v>
      </c>
      <c r="Y386" s="111">
        <v>4.1958041958041958</v>
      </c>
      <c r="Z386" s="111">
        <v>16.783216783216783</v>
      </c>
      <c r="AA386" s="111">
        <v>6.9930069930069934</v>
      </c>
      <c r="AB386" s="111">
        <v>2.0979020979020979</v>
      </c>
      <c r="AE386" s="112" t="s">
        <v>2074</v>
      </c>
      <c r="AF386" s="119" t="s">
        <v>2086</v>
      </c>
      <c r="AG386" s="114">
        <v>4.10958904109589</v>
      </c>
      <c r="AH386" s="114">
        <v>12.328767123287671</v>
      </c>
      <c r="AI386" s="114">
        <v>5.4794520547945202</v>
      </c>
      <c r="AJ386" s="114">
        <v>1.3698630136986301</v>
      </c>
    </row>
    <row r="387" spans="1:36" x14ac:dyDescent="0.25">
      <c r="A387" s="103" t="s">
        <v>2059</v>
      </c>
      <c r="B387" s="104">
        <v>33.11</v>
      </c>
      <c r="C387" s="115">
        <f>SUMIF(Ukraine!$B$5:$B$356,'Ukraine INN'!$B387,Ukraine!$Z$5:$Z$356)</f>
        <v>0</v>
      </c>
      <c r="D387" s="107">
        <f t="shared" ca="1" si="83"/>
        <v>0</v>
      </c>
      <c r="E387" s="107">
        <f t="shared" ca="1" si="84"/>
        <v>5.2631578947368416</v>
      </c>
      <c r="F387" s="107">
        <f t="shared" ca="1" si="85"/>
        <v>0</v>
      </c>
      <c r="G387" s="107">
        <f t="shared" ca="1" si="86"/>
        <v>0</v>
      </c>
      <c r="H387" s="115">
        <f>SUMIF(Ukraine!$B$5:$B$356,'Ukraine INN'!$B387,Ukraine!$AR$5:$AR$356)</f>
        <v>0</v>
      </c>
      <c r="I387" s="107">
        <f t="shared" ca="1" si="87"/>
        <v>0</v>
      </c>
      <c r="J387" s="107">
        <f t="shared" ca="1" si="88"/>
        <v>0</v>
      </c>
      <c r="K387" s="107">
        <f t="shared" ca="1" si="89"/>
        <v>0</v>
      </c>
      <c r="L387" s="107">
        <f t="shared" ca="1" si="90"/>
        <v>0</v>
      </c>
      <c r="M387" s="107"/>
      <c r="N387" s="116">
        <f t="shared" ca="1" si="91"/>
        <v>0</v>
      </c>
      <c r="O387" s="116">
        <f t="shared" ca="1" si="92"/>
        <v>0</v>
      </c>
      <c r="P387" s="116">
        <f t="shared" ca="1" si="93"/>
        <v>0</v>
      </c>
      <c r="Q387" s="116">
        <f t="shared" ca="1" si="94"/>
        <v>0</v>
      </c>
      <c r="R387" s="116">
        <f t="shared" ca="1" si="95"/>
        <v>0</v>
      </c>
      <c r="S387" s="116">
        <f t="shared" ca="1" si="96"/>
        <v>0</v>
      </c>
      <c r="T387" s="116">
        <f t="shared" ca="1" si="97"/>
        <v>0</v>
      </c>
      <c r="U387" s="116">
        <f t="shared" ca="1" si="98"/>
        <v>0</v>
      </c>
      <c r="W387" s="109" t="s">
        <v>2068</v>
      </c>
      <c r="X387" s="78" t="s">
        <v>2084</v>
      </c>
      <c r="Y387" s="111">
        <v>7.5471698113207548</v>
      </c>
      <c r="Z387" s="111">
        <v>26.415094339622641</v>
      </c>
      <c r="AA387" s="111">
        <v>7.5471698113207548</v>
      </c>
      <c r="AB387" s="111">
        <v>3.7735849056603774</v>
      </c>
      <c r="AE387" s="112" t="s">
        <v>2077</v>
      </c>
      <c r="AF387" s="119" t="s">
        <v>2088</v>
      </c>
      <c r="AG387" s="120" t="s">
        <v>1486</v>
      </c>
      <c r="AH387" s="114">
        <v>10</v>
      </c>
      <c r="AI387" s="114">
        <v>20</v>
      </c>
      <c r="AJ387" s="114">
        <v>10</v>
      </c>
    </row>
    <row r="388" spans="1:36" x14ac:dyDescent="0.25">
      <c r="A388" s="103" t="s">
        <v>2061</v>
      </c>
      <c r="B388" s="104">
        <v>33.119999999999997</v>
      </c>
      <c r="C388" s="115">
        <f>SUMIF(Ukraine!$B$5:$B$356,'Ukraine INN'!$B388,Ukraine!$Z$5:$Z$356)</f>
        <v>0</v>
      </c>
      <c r="D388" s="107">
        <f t="shared" ca="1" si="83"/>
        <v>4</v>
      </c>
      <c r="E388" s="107">
        <f t="shared" ca="1" si="84"/>
        <v>5.1764705882352944</v>
      </c>
      <c r="F388" s="107">
        <f t="shared" ca="1" si="85"/>
        <v>3.7647058823529407</v>
      </c>
      <c r="G388" s="107">
        <f t="shared" ca="1" si="86"/>
        <v>3.7647058823529407</v>
      </c>
      <c r="H388" s="115">
        <f>SUMIF(Ukraine!$B$5:$B$356,'Ukraine INN'!$B388,Ukraine!$AR$5:$AR$356)</f>
        <v>0</v>
      </c>
      <c r="I388" s="107">
        <f t="shared" ca="1" si="87"/>
        <v>2.8795811518324608</v>
      </c>
      <c r="J388" s="107">
        <f t="shared" ca="1" si="88"/>
        <v>8.1151832460732987</v>
      </c>
      <c r="K388" s="107">
        <f t="shared" ca="1" si="89"/>
        <v>4.1884816753926701</v>
      </c>
      <c r="L388" s="107">
        <f t="shared" ca="1" si="90"/>
        <v>3.4031413612565444</v>
      </c>
      <c r="M388" s="107"/>
      <c r="N388" s="116">
        <f t="shared" ca="1" si="91"/>
        <v>0</v>
      </c>
      <c r="O388" s="116">
        <f t="shared" ca="1" si="92"/>
        <v>0</v>
      </c>
      <c r="P388" s="116">
        <f t="shared" ca="1" si="93"/>
        <v>0</v>
      </c>
      <c r="Q388" s="116">
        <f t="shared" ca="1" si="94"/>
        <v>0</v>
      </c>
      <c r="R388" s="116">
        <f t="shared" ca="1" si="95"/>
        <v>0</v>
      </c>
      <c r="S388" s="116">
        <f t="shared" ca="1" si="96"/>
        <v>0</v>
      </c>
      <c r="T388" s="116">
        <f t="shared" ca="1" si="97"/>
        <v>0</v>
      </c>
      <c r="U388" s="116">
        <f t="shared" ca="1" si="98"/>
        <v>0</v>
      </c>
      <c r="W388" s="109" t="s">
        <v>2071</v>
      </c>
      <c r="X388" s="78" t="s">
        <v>2085</v>
      </c>
      <c r="Y388" s="111">
        <v>12.5</v>
      </c>
      <c r="Z388" s="111">
        <v>12.5</v>
      </c>
      <c r="AA388" s="111">
        <v>12.5</v>
      </c>
      <c r="AB388" s="118" t="s">
        <v>1486</v>
      </c>
      <c r="AE388" s="112" t="s">
        <v>1228</v>
      </c>
      <c r="AF388" s="119" t="s">
        <v>2089</v>
      </c>
      <c r="AG388" s="114">
        <v>3.6585365853658534</v>
      </c>
      <c r="AH388" s="114">
        <v>10.975609756097562</v>
      </c>
      <c r="AI388" s="114">
        <v>13.414634146341465</v>
      </c>
      <c r="AJ388" s="120">
        <v>8.536585365853659</v>
      </c>
    </row>
    <row r="389" spans="1:36" x14ac:dyDescent="0.25">
      <c r="A389" s="103" t="s">
        <v>2064</v>
      </c>
      <c r="B389" s="104">
        <v>33.130000000000003</v>
      </c>
      <c r="C389" s="115">
        <f>SUMIF(Ukraine!$B$5:$B$356,'Ukraine INN'!$B389,Ukraine!$Z$5:$Z$356)</f>
        <v>0</v>
      </c>
      <c r="D389" s="107">
        <f t="shared" ca="1" si="83"/>
        <v>6.0606060606060606</v>
      </c>
      <c r="E389" s="107">
        <f t="shared" ca="1" si="84"/>
        <v>1.5151515151515151</v>
      </c>
      <c r="F389" s="107">
        <f t="shared" ca="1" si="85"/>
        <v>1.5151515151515151</v>
      </c>
      <c r="G389" s="107">
        <f t="shared" ca="1" si="86"/>
        <v>4.5454545454545459</v>
      </c>
      <c r="H389" s="115">
        <f>SUMIF(Ukraine!$B$5:$B$356,'Ukraine INN'!$B389,Ukraine!$AR$5:$AR$356)</f>
        <v>0</v>
      </c>
      <c r="I389" s="107">
        <f t="shared" ca="1" si="87"/>
        <v>5.4545454545454541</v>
      </c>
      <c r="J389" s="107">
        <f t="shared" ca="1" si="88"/>
        <v>7.2727272727272725</v>
      </c>
      <c r="K389" s="107">
        <f t="shared" ca="1" si="89"/>
        <v>7.2727272727272725</v>
      </c>
      <c r="L389" s="107">
        <f t="shared" ca="1" si="90"/>
        <v>5.4545454545454541</v>
      </c>
      <c r="M389" s="107"/>
      <c r="N389" s="116">
        <f t="shared" ca="1" si="91"/>
        <v>0</v>
      </c>
      <c r="O389" s="116">
        <f t="shared" ca="1" si="92"/>
        <v>0</v>
      </c>
      <c r="P389" s="116">
        <f t="shared" ca="1" si="93"/>
        <v>0</v>
      </c>
      <c r="Q389" s="116">
        <f t="shared" ca="1" si="94"/>
        <v>0</v>
      </c>
      <c r="R389" s="116">
        <f t="shared" ca="1" si="95"/>
        <v>0</v>
      </c>
      <c r="S389" s="116">
        <f t="shared" ca="1" si="96"/>
        <v>0</v>
      </c>
      <c r="T389" s="116">
        <f t="shared" ca="1" si="97"/>
        <v>0</v>
      </c>
      <c r="U389" s="116">
        <f t="shared" ca="1" si="98"/>
        <v>0</v>
      </c>
      <c r="W389" s="109" t="s">
        <v>2074</v>
      </c>
      <c r="X389" s="78" t="s">
        <v>2086</v>
      </c>
      <c r="Y389" s="111">
        <v>1.4705882352941175</v>
      </c>
      <c r="Z389" s="111">
        <v>13.23529411764706</v>
      </c>
      <c r="AA389" s="111">
        <v>7.3529411764705888</v>
      </c>
      <c r="AB389" s="118" t="s">
        <v>1486</v>
      </c>
      <c r="AE389" s="112" t="s">
        <v>2090</v>
      </c>
      <c r="AF389" s="119" t="s">
        <v>2091</v>
      </c>
      <c r="AG389" s="114">
        <v>13.636363636363635</v>
      </c>
      <c r="AH389" s="114">
        <v>13.636363636363635</v>
      </c>
      <c r="AI389" s="114">
        <v>13.636363636363635</v>
      </c>
      <c r="AJ389" s="120">
        <v>4.5454545454545459</v>
      </c>
    </row>
    <row r="390" spans="1:36" x14ac:dyDescent="0.25">
      <c r="A390" s="103" t="s">
        <v>2066</v>
      </c>
      <c r="B390" s="104">
        <v>33.14</v>
      </c>
      <c r="C390" s="115">
        <f>SUMIF(Ukraine!$B$5:$B$356,'Ukraine INN'!$B390,Ukraine!$Z$5:$Z$356)</f>
        <v>0</v>
      </c>
      <c r="D390" s="107">
        <f t="shared" ca="1" si="83"/>
        <v>5.5118110236220472</v>
      </c>
      <c r="E390" s="107">
        <f t="shared" ca="1" si="84"/>
        <v>4.7244094488188972</v>
      </c>
      <c r="F390" s="107">
        <f t="shared" ca="1" si="85"/>
        <v>3.1496062992125982</v>
      </c>
      <c r="G390" s="107">
        <f t="shared" ca="1" si="86"/>
        <v>2.3622047244094486</v>
      </c>
      <c r="H390" s="115">
        <f>SUMIF(Ukraine!$B$5:$B$356,'Ukraine INN'!$B390,Ukraine!$AR$5:$AR$356)</f>
        <v>0</v>
      </c>
      <c r="I390" s="107">
        <f t="shared" ca="1" si="87"/>
        <v>2.9702970297029703</v>
      </c>
      <c r="J390" s="107">
        <f t="shared" ca="1" si="88"/>
        <v>7.9207920792079207</v>
      </c>
      <c r="K390" s="107">
        <f t="shared" ca="1" si="89"/>
        <v>6.9306930693069315</v>
      </c>
      <c r="L390" s="107">
        <f t="shared" ca="1" si="90"/>
        <v>3.9603960396039604</v>
      </c>
      <c r="M390" s="107"/>
      <c r="N390" s="116">
        <f t="shared" ca="1" si="91"/>
        <v>0</v>
      </c>
      <c r="O390" s="116">
        <f t="shared" ca="1" si="92"/>
        <v>0</v>
      </c>
      <c r="P390" s="116">
        <f t="shared" ca="1" si="93"/>
        <v>0</v>
      </c>
      <c r="Q390" s="116">
        <f t="shared" ca="1" si="94"/>
        <v>0</v>
      </c>
      <c r="R390" s="116">
        <f t="shared" ca="1" si="95"/>
        <v>0</v>
      </c>
      <c r="S390" s="116">
        <f t="shared" ca="1" si="96"/>
        <v>0</v>
      </c>
      <c r="T390" s="116">
        <f t="shared" ca="1" si="97"/>
        <v>0</v>
      </c>
      <c r="U390" s="116">
        <f t="shared" ca="1" si="98"/>
        <v>0</v>
      </c>
      <c r="W390" s="109" t="s">
        <v>2077</v>
      </c>
      <c r="X390" s="78" t="s">
        <v>2088</v>
      </c>
      <c r="Y390" s="118" t="s">
        <v>1486</v>
      </c>
      <c r="Z390" s="118" t="s">
        <v>1486</v>
      </c>
      <c r="AA390" s="118" t="s">
        <v>1486</v>
      </c>
      <c r="AB390" s="111">
        <v>7.1428571428571423</v>
      </c>
      <c r="AE390" s="112" t="s">
        <v>2092</v>
      </c>
      <c r="AF390" s="119" t="s">
        <v>2093</v>
      </c>
      <c r="AG390" s="120" t="s">
        <v>1486</v>
      </c>
      <c r="AH390" s="120">
        <v>10</v>
      </c>
      <c r="AI390" s="120">
        <v>13.333333333333334</v>
      </c>
      <c r="AJ390" s="114">
        <v>10</v>
      </c>
    </row>
    <row r="391" spans="1:36" x14ac:dyDescent="0.25">
      <c r="A391" s="103" t="s">
        <v>2069</v>
      </c>
      <c r="B391" s="104">
        <v>33.15</v>
      </c>
      <c r="C391" s="115">
        <f>SUMIF(Ukraine!$B$5:$B$356,'Ukraine INN'!$B391,Ukraine!$Z$5:$Z$356)</f>
        <v>0</v>
      </c>
      <c r="D391" s="107">
        <f t="shared" ref="D391:D429" ca="1" si="99">SUMIF($W$6:$W$416,$A391,Y$6:Y$415)</f>
        <v>3.7037037037037033</v>
      </c>
      <c r="E391" s="107">
        <f t="shared" ref="E391:E429" ca="1" si="100">SUMIF($W$6:$W$416,$A391,Z$6:Z$415)</f>
        <v>7.4074074074074066</v>
      </c>
      <c r="F391" s="107">
        <f t="shared" ref="F391:F429" ca="1" si="101">SUMIF($W$6:$W$416,$A391,AA$6:AA$415)</f>
        <v>7.4074074074074066</v>
      </c>
      <c r="G391" s="107">
        <f t="shared" ref="G391:G429" ca="1" si="102">SUMIF($W$6:$W$416,$A391,AB$6:AB$415)</f>
        <v>0</v>
      </c>
      <c r="H391" s="115">
        <f>SUMIF(Ukraine!$B$5:$B$356,'Ukraine INN'!$B391,Ukraine!$AR$5:$AR$356)</f>
        <v>0</v>
      </c>
      <c r="I391" s="107">
        <f t="shared" ref="I391:I429" ca="1" si="103">SUMIF($AE$6:$AE$416,$A391,AG$6:AG$415)</f>
        <v>5.5555555555555554</v>
      </c>
      <c r="J391" s="107">
        <f t="shared" ref="J391:J429" ca="1" si="104">SUMIF($AE$6:$AE$416,$A391,AH$6:AH$415)</f>
        <v>11.111111111111111</v>
      </c>
      <c r="K391" s="107">
        <f t="shared" ref="K391:K429" ca="1" si="105">SUMIF($AE$6:$AE$416,$A391,AI$6:AI$415)</f>
        <v>11.111111111111111</v>
      </c>
      <c r="L391" s="107">
        <f t="shared" ref="L391:L429" ca="1" si="106">SUMIF($AE$6:$AE$416,$A391,AJ$6:AJ$415)</f>
        <v>2.7777777777777777</v>
      </c>
      <c r="M391" s="107"/>
      <c r="N391" s="116">
        <f t="shared" ref="N391:N429" ca="1" si="107">D391/100*$C391</f>
        <v>0</v>
      </c>
      <c r="O391" s="116">
        <f t="shared" ref="O391:O429" ca="1" si="108">E391/100*$C391</f>
        <v>0</v>
      </c>
      <c r="P391" s="116">
        <f t="shared" ref="P391:P429" ca="1" si="109">F391/100*$C391</f>
        <v>0</v>
      </c>
      <c r="Q391" s="116">
        <f t="shared" ref="Q391:Q429" ca="1" si="110">G391/100*$C391</f>
        <v>0</v>
      </c>
      <c r="R391" s="116">
        <f t="shared" ref="R391:U429" ca="1" si="111">I391/100*$H391</f>
        <v>0</v>
      </c>
      <c r="S391" s="116">
        <f t="shared" ca="1" si="111"/>
        <v>0</v>
      </c>
      <c r="T391" s="116">
        <f t="shared" ca="1" si="111"/>
        <v>0</v>
      </c>
      <c r="U391" s="116">
        <f t="shared" ca="1" si="111"/>
        <v>0</v>
      </c>
      <c r="W391" s="109" t="s">
        <v>1228</v>
      </c>
      <c r="X391" s="78" t="s">
        <v>2089</v>
      </c>
      <c r="Y391" s="111">
        <v>1.639344262295082</v>
      </c>
      <c r="Z391" s="111">
        <v>9.8360655737704921</v>
      </c>
      <c r="AA391" s="111">
        <v>13.114754098360656</v>
      </c>
      <c r="AB391" s="111">
        <v>6.557377049180328</v>
      </c>
      <c r="AE391" s="112" t="s">
        <v>1229</v>
      </c>
      <c r="AF391" s="119" t="s">
        <v>2094</v>
      </c>
      <c r="AG391" s="114">
        <v>1.7676767676767675</v>
      </c>
      <c r="AH391" s="114">
        <v>12.121212121212121</v>
      </c>
      <c r="AI391" s="114">
        <v>4.5454545454545459</v>
      </c>
      <c r="AJ391" s="114">
        <v>0.75757575757575757</v>
      </c>
    </row>
    <row r="392" spans="1:36" x14ac:dyDescent="0.25">
      <c r="A392" s="103" t="s">
        <v>2072</v>
      </c>
      <c r="B392" s="104">
        <v>33.159999999999997</v>
      </c>
      <c r="C392" s="115">
        <f>SUMIF(Ukraine!$B$5:$B$356,'Ukraine INN'!$B392,Ukraine!$Z$5:$Z$356)</f>
        <v>0</v>
      </c>
      <c r="D392" s="107">
        <f t="shared" ca="1" si="99"/>
        <v>0</v>
      </c>
      <c r="E392" s="107">
        <f t="shared" ca="1" si="100"/>
        <v>14.285714285714285</v>
      </c>
      <c r="F392" s="107">
        <f t="shared" ca="1" si="101"/>
        <v>21.428571428571427</v>
      </c>
      <c r="G392" s="107">
        <f t="shared" ca="1" si="102"/>
        <v>14.285714285714285</v>
      </c>
      <c r="H392" s="115">
        <f>SUMIF(Ukraine!$B$5:$B$356,'Ukraine INN'!$B392,Ukraine!$AR$5:$AR$356)</f>
        <v>0</v>
      </c>
      <c r="I392" s="107">
        <f t="shared" ca="1" si="103"/>
        <v>0</v>
      </c>
      <c r="J392" s="107">
        <f t="shared" ca="1" si="104"/>
        <v>18.181818181818183</v>
      </c>
      <c r="K392" s="107">
        <f t="shared" ca="1" si="105"/>
        <v>0</v>
      </c>
      <c r="L392" s="107">
        <f t="shared" ca="1" si="106"/>
        <v>0</v>
      </c>
      <c r="M392" s="107"/>
      <c r="N392" s="116">
        <f t="shared" ca="1" si="107"/>
        <v>0</v>
      </c>
      <c r="O392" s="116">
        <f t="shared" ca="1" si="108"/>
        <v>0</v>
      </c>
      <c r="P392" s="116">
        <f t="shared" ca="1" si="109"/>
        <v>0</v>
      </c>
      <c r="Q392" s="116">
        <f t="shared" ca="1" si="110"/>
        <v>0</v>
      </c>
      <c r="R392" s="116">
        <f t="shared" ca="1" si="111"/>
        <v>0</v>
      </c>
      <c r="S392" s="116">
        <f t="shared" ca="1" si="111"/>
        <v>0</v>
      </c>
      <c r="T392" s="116">
        <f t="shared" ca="1" si="111"/>
        <v>0</v>
      </c>
      <c r="U392" s="116">
        <f t="shared" ca="1" si="111"/>
        <v>0</v>
      </c>
      <c r="W392" s="109" t="s">
        <v>2090</v>
      </c>
      <c r="X392" s="78" t="s">
        <v>2091</v>
      </c>
      <c r="Y392" s="111">
        <v>3.3333333333333335</v>
      </c>
      <c r="Z392" s="111">
        <v>16.666666666666664</v>
      </c>
      <c r="AA392" s="111">
        <v>16.666666666666664</v>
      </c>
      <c r="AB392" s="111">
        <v>6.666666666666667</v>
      </c>
      <c r="AE392" s="112" t="s">
        <v>1229</v>
      </c>
      <c r="AF392" s="119" t="s">
        <v>2096</v>
      </c>
      <c r="AG392" s="114">
        <v>1.7676767676767675</v>
      </c>
      <c r="AH392" s="114">
        <v>12.121212121212121</v>
      </c>
      <c r="AI392" s="114">
        <v>4.5454545454545459</v>
      </c>
      <c r="AJ392" s="114">
        <v>0.75757575757575757</v>
      </c>
    </row>
    <row r="393" spans="1:36" x14ac:dyDescent="0.25">
      <c r="A393" s="103" t="s">
        <v>2075</v>
      </c>
      <c r="B393" s="104">
        <v>33.17</v>
      </c>
      <c r="C393" s="115">
        <f>SUMIF(Ukraine!$B$5:$B$356,'Ukraine INN'!$B393,Ukraine!$Z$5:$Z$356)</f>
        <v>0</v>
      </c>
      <c r="D393" s="107">
        <f t="shared" ca="1" si="99"/>
        <v>0</v>
      </c>
      <c r="E393" s="107">
        <f t="shared" ca="1" si="100"/>
        <v>4.1666666666666661</v>
      </c>
      <c r="F393" s="107">
        <f t="shared" ca="1" si="101"/>
        <v>0</v>
      </c>
      <c r="G393" s="107">
        <f t="shared" ca="1" si="102"/>
        <v>4.1666666666666661</v>
      </c>
      <c r="H393" s="115">
        <f>SUMIF(Ukraine!$B$5:$B$356,'Ukraine INN'!$B393,Ukraine!$AR$5:$AR$356)</f>
        <v>0</v>
      </c>
      <c r="I393" s="107">
        <f t="shared" ca="1" si="103"/>
        <v>2.6315789473684208</v>
      </c>
      <c r="J393" s="107">
        <f t="shared" ca="1" si="104"/>
        <v>7.8947368421052628</v>
      </c>
      <c r="K393" s="107">
        <f t="shared" ca="1" si="105"/>
        <v>2.6315789473684208</v>
      </c>
      <c r="L393" s="107">
        <f t="shared" ca="1" si="106"/>
        <v>0</v>
      </c>
      <c r="M393" s="107"/>
      <c r="N393" s="116">
        <f t="shared" ca="1" si="107"/>
        <v>0</v>
      </c>
      <c r="O393" s="116">
        <f t="shared" ca="1" si="108"/>
        <v>0</v>
      </c>
      <c r="P393" s="116">
        <f t="shared" ca="1" si="109"/>
        <v>0</v>
      </c>
      <c r="Q393" s="116">
        <f t="shared" ca="1" si="110"/>
        <v>0</v>
      </c>
      <c r="R393" s="116">
        <f t="shared" ca="1" si="111"/>
        <v>0</v>
      </c>
      <c r="S393" s="116">
        <f t="shared" ca="1" si="111"/>
        <v>0</v>
      </c>
      <c r="T393" s="116">
        <f t="shared" ca="1" si="111"/>
        <v>0</v>
      </c>
      <c r="U393" s="116">
        <f t="shared" ca="1" si="111"/>
        <v>0</v>
      </c>
      <c r="W393" s="109" t="s">
        <v>2092</v>
      </c>
      <c r="X393" s="78" t="s">
        <v>2093</v>
      </c>
      <c r="Y393" s="118" t="s">
        <v>1486</v>
      </c>
      <c r="Z393" s="111">
        <v>3.225806451612903</v>
      </c>
      <c r="AA393" s="111">
        <v>9.67741935483871</v>
      </c>
      <c r="AB393" s="111">
        <v>6.4516129032258061</v>
      </c>
      <c r="AE393" s="112" t="s">
        <v>1230</v>
      </c>
      <c r="AF393" s="113" t="s">
        <v>324</v>
      </c>
      <c r="AG393" s="120">
        <v>1.6979445933869526</v>
      </c>
      <c r="AH393" s="114">
        <v>7.6854334226988383</v>
      </c>
      <c r="AI393" s="114">
        <v>3.7533512064343162</v>
      </c>
      <c r="AJ393" s="114">
        <v>1.8766756032171581</v>
      </c>
    </row>
    <row r="394" spans="1:36" x14ac:dyDescent="0.25">
      <c r="A394" s="103" t="s">
        <v>2078</v>
      </c>
      <c r="B394" s="104">
        <v>33.19</v>
      </c>
      <c r="C394" s="115">
        <f>SUMIF(Ukraine!$B$5:$B$356,'Ukraine INN'!$B394,Ukraine!$Z$5:$Z$356)</f>
        <v>0</v>
      </c>
      <c r="D394" s="107">
        <f t="shared" ca="1" si="99"/>
        <v>0</v>
      </c>
      <c r="E394" s="107">
        <f t="shared" ca="1" si="100"/>
        <v>14.285714285714285</v>
      </c>
      <c r="F394" s="107">
        <f t="shared" ca="1" si="101"/>
        <v>0</v>
      </c>
      <c r="G394" s="107">
        <f t="shared" ca="1" si="102"/>
        <v>7.1428571428571423</v>
      </c>
      <c r="H394" s="115">
        <f>SUMIF(Ukraine!$B$5:$B$356,'Ukraine INN'!$B394,Ukraine!$AR$5:$AR$356)</f>
        <v>0</v>
      </c>
      <c r="I394" s="107">
        <f t="shared" ca="1" si="103"/>
        <v>0</v>
      </c>
      <c r="J394" s="107">
        <f t="shared" ca="1" si="104"/>
        <v>8.3333333333333321</v>
      </c>
      <c r="K394" s="107">
        <f t="shared" ca="1" si="105"/>
        <v>0</v>
      </c>
      <c r="L394" s="107">
        <f t="shared" ca="1" si="106"/>
        <v>0</v>
      </c>
      <c r="M394" s="107"/>
      <c r="N394" s="116">
        <f t="shared" ca="1" si="107"/>
        <v>0</v>
      </c>
      <c r="O394" s="116">
        <f t="shared" ca="1" si="108"/>
        <v>0</v>
      </c>
      <c r="P394" s="116">
        <f t="shared" ca="1" si="109"/>
        <v>0</v>
      </c>
      <c r="Q394" s="116">
        <f t="shared" ca="1" si="110"/>
        <v>0</v>
      </c>
      <c r="R394" s="116">
        <f t="shared" ca="1" si="111"/>
        <v>0</v>
      </c>
      <c r="S394" s="116">
        <f t="shared" ca="1" si="111"/>
        <v>0</v>
      </c>
      <c r="T394" s="116">
        <f t="shared" ca="1" si="111"/>
        <v>0</v>
      </c>
      <c r="U394" s="116">
        <f t="shared" ca="1" si="111"/>
        <v>0</v>
      </c>
      <c r="W394" s="109" t="s">
        <v>1229</v>
      </c>
      <c r="X394" s="78" t="s">
        <v>2094</v>
      </c>
      <c r="Y394" s="111">
        <v>1.6666666666666667</v>
      </c>
      <c r="Z394" s="111">
        <v>11.944444444444445</v>
      </c>
      <c r="AA394" s="111">
        <v>3.0555555555555554</v>
      </c>
      <c r="AB394" s="118" t="s">
        <v>1486</v>
      </c>
      <c r="AE394" s="112" t="s">
        <v>1231</v>
      </c>
      <c r="AF394" s="119" t="s">
        <v>2099</v>
      </c>
      <c r="AG394" s="114">
        <v>1.9083969465648856</v>
      </c>
      <c r="AH394" s="114">
        <v>8.778625954198473</v>
      </c>
      <c r="AI394" s="114">
        <v>4.007633587786259</v>
      </c>
      <c r="AJ394" s="120">
        <v>1.9083969465648856</v>
      </c>
    </row>
    <row r="395" spans="1:36" x14ac:dyDescent="0.25">
      <c r="A395" s="103" t="s">
        <v>1225</v>
      </c>
      <c r="B395" s="104">
        <v>33.200000000000003</v>
      </c>
      <c r="C395" s="115">
        <f>SUMIF(Ukraine!$B$5:$B$356,'Ukraine INN'!$B395,Ukraine!$Z$5:$Z$356)</f>
        <v>1119</v>
      </c>
      <c r="D395" s="107">
        <f t="shared" ca="1" si="99"/>
        <v>7.8651685393258424</v>
      </c>
      <c r="E395" s="107">
        <f t="shared" ca="1" si="100"/>
        <v>13.48314606741573</v>
      </c>
      <c r="F395" s="107">
        <f t="shared" ca="1" si="101"/>
        <v>4.4943820224719104</v>
      </c>
      <c r="G395" s="107">
        <f t="shared" ca="1" si="102"/>
        <v>5.6179775280898872</v>
      </c>
      <c r="H395" s="115">
        <f>SUMIF(Ukraine!$B$5:$B$356,'Ukraine INN'!$B395,Ukraine!$AR$5:$AR$356)</f>
        <v>856</v>
      </c>
      <c r="I395" s="107">
        <f t="shared" ca="1" si="103"/>
        <v>9.2105263157894726</v>
      </c>
      <c r="J395" s="107">
        <f t="shared" ca="1" si="104"/>
        <v>15.789473684210526</v>
      </c>
      <c r="K395" s="107">
        <f t="shared" ca="1" si="105"/>
        <v>10.526315789473683</v>
      </c>
      <c r="L395" s="107">
        <f t="shared" ca="1" si="106"/>
        <v>7.8947368421052628</v>
      </c>
      <c r="M395" s="107"/>
      <c r="N395" s="116">
        <f t="shared" ca="1" si="107"/>
        <v>88.011235955056179</v>
      </c>
      <c r="O395" s="116">
        <f t="shared" ca="1" si="108"/>
        <v>150.87640449438203</v>
      </c>
      <c r="P395" s="116">
        <f t="shared" ca="1" si="109"/>
        <v>50.292134831460679</v>
      </c>
      <c r="Q395" s="116">
        <f t="shared" ca="1" si="110"/>
        <v>62.865168539325843</v>
      </c>
      <c r="R395" s="116">
        <f t="shared" ca="1" si="111"/>
        <v>78.84210526315789</v>
      </c>
      <c r="S395" s="116">
        <f t="shared" ca="1" si="111"/>
        <v>135.15789473684211</v>
      </c>
      <c r="T395" s="116">
        <f t="shared" ca="1" si="111"/>
        <v>90.105263157894726</v>
      </c>
      <c r="U395" s="116">
        <f t="shared" ca="1" si="111"/>
        <v>67.578947368421055</v>
      </c>
      <c r="W395" s="109" t="s">
        <v>1229</v>
      </c>
      <c r="X395" s="78" t="s">
        <v>2096</v>
      </c>
      <c r="Y395" s="111">
        <v>1.6666666666666667</v>
      </c>
      <c r="Z395" s="111">
        <v>11.944444444444445</v>
      </c>
      <c r="AA395" s="111">
        <v>3.0555555555555554</v>
      </c>
      <c r="AB395" s="118" t="s">
        <v>1486</v>
      </c>
      <c r="AE395" s="112" t="s">
        <v>1231</v>
      </c>
      <c r="AF395" s="119" t="s">
        <v>2100</v>
      </c>
      <c r="AG395" s="114">
        <v>1.9083969465648856</v>
      </c>
      <c r="AH395" s="114">
        <v>8.778625954198473</v>
      </c>
      <c r="AI395" s="114">
        <v>4.007633587786259</v>
      </c>
      <c r="AJ395" s="120">
        <v>1.9083969465648856</v>
      </c>
    </row>
    <row r="396" spans="1:36" x14ac:dyDescent="0.25">
      <c r="A396" s="103" t="s">
        <v>1225</v>
      </c>
      <c r="B396" s="104">
        <v>33.200000000000003</v>
      </c>
      <c r="C396" s="115">
        <f>SUMIF(Ukraine!$B$5:$B$356,'Ukraine INN'!$B396,Ukraine!$Z$5:$Z$356)</f>
        <v>1119</v>
      </c>
      <c r="D396" s="107">
        <f t="shared" ca="1" si="99"/>
        <v>7.8651685393258424</v>
      </c>
      <c r="E396" s="107">
        <f t="shared" ca="1" si="100"/>
        <v>13.48314606741573</v>
      </c>
      <c r="F396" s="107">
        <f t="shared" ca="1" si="101"/>
        <v>4.4943820224719104</v>
      </c>
      <c r="G396" s="107">
        <f t="shared" ca="1" si="102"/>
        <v>5.6179775280898872</v>
      </c>
      <c r="H396" s="115">
        <f>SUMIF(Ukraine!$B$5:$B$356,'Ukraine INN'!$B396,Ukraine!$AR$5:$AR$356)</f>
        <v>856</v>
      </c>
      <c r="I396" s="107">
        <f t="shared" ca="1" si="103"/>
        <v>9.2105263157894726</v>
      </c>
      <c r="J396" s="107">
        <f t="shared" ca="1" si="104"/>
        <v>15.789473684210526</v>
      </c>
      <c r="K396" s="107">
        <f t="shared" ca="1" si="105"/>
        <v>10.526315789473683</v>
      </c>
      <c r="L396" s="107">
        <f t="shared" ca="1" si="106"/>
        <v>7.8947368421052628</v>
      </c>
      <c r="M396" s="107"/>
      <c r="N396" s="116">
        <f t="shared" ca="1" si="107"/>
        <v>88.011235955056179</v>
      </c>
      <c r="O396" s="116">
        <f t="shared" ca="1" si="108"/>
        <v>150.87640449438203</v>
      </c>
      <c r="P396" s="116">
        <f t="shared" ca="1" si="109"/>
        <v>50.292134831460679</v>
      </c>
      <c r="Q396" s="116">
        <f t="shared" ca="1" si="110"/>
        <v>62.865168539325843</v>
      </c>
      <c r="R396" s="116">
        <f t="shared" ca="1" si="111"/>
        <v>78.84210526315789</v>
      </c>
      <c r="S396" s="116">
        <f t="shared" ca="1" si="111"/>
        <v>135.15789473684211</v>
      </c>
      <c r="T396" s="116">
        <f t="shared" ca="1" si="111"/>
        <v>90.105263157894726</v>
      </c>
      <c r="U396" s="116">
        <f t="shared" ca="1" si="111"/>
        <v>67.578947368421055</v>
      </c>
      <c r="W396" s="109" t="s">
        <v>1230</v>
      </c>
      <c r="X396" s="110" t="s">
        <v>324</v>
      </c>
      <c r="Y396" s="111">
        <v>1.2163336229365769</v>
      </c>
      <c r="Z396" s="111">
        <v>6.516072980017376</v>
      </c>
      <c r="AA396" s="111">
        <v>2.9539530842745436</v>
      </c>
      <c r="AB396" s="111">
        <v>1.3900955690703736</v>
      </c>
      <c r="AE396" s="112" t="s">
        <v>2087</v>
      </c>
      <c r="AF396" s="119" t="s">
        <v>2101</v>
      </c>
      <c r="AG396" s="114">
        <v>1.9083969465648856</v>
      </c>
      <c r="AH396" s="114">
        <v>8.778625954198473</v>
      </c>
      <c r="AI396" s="114">
        <v>4.007633587786259</v>
      </c>
      <c r="AJ396" s="114">
        <v>1.9083969465648856</v>
      </c>
    </row>
    <row r="397" spans="1:36" x14ac:dyDescent="0.25">
      <c r="A397" s="103" t="s">
        <v>1226</v>
      </c>
      <c r="B397" s="104" t="s">
        <v>314</v>
      </c>
      <c r="C397" s="115">
        <f>SUMIF(Ukraine!$B$5:$B$356,'Ukraine INN'!$B397,Ukraine!$Z$5:$Z$356)</f>
        <v>1490</v>
      </c>
      <c r="D397" s="107">
        <f t="shared" ca="1" si="99"/>
        <v>4.6099290780141837</v>
      </c>
      <c r="E397" s="107">
        <f t="shared" ca="1" si="100"/>
        <v>25.886524822695034</v>
      </c>
      <c r="F397" s="107">
        <f t="shared" ca="1" si="101"/>
        <v>10.283687943262411</v>
      </c>
      <c r="G397" s="107">
        <f t="shared" ca="1" si="102"/>
        <v>2.4822695035460995</v>
      </c>
      <c r="H397" s="115">
        <f>SUMIF(Ukraine!$B$5:$B$356,'Ukraine INN'!$B397,Ukraine!$AR$5:$AR$356)</f>
        <v>1630</v>
      </c>
      <c r="I397" s="107">
        <f t="shared" ca="1" si="103"/>
        <v>4.9844236760124607</v>
      </c>
      <c r="J397" s="107">
        <f t="shared" ca="1" si="104"/>
        <v>23.052959501557631</v>
      </c>
      <c r="K397" s="107">
        <f t="shared" ca="1" si="105"/>
        <v>12.461059190031152</v>
      </c>
      <c r="L397" s="107">
        <f t="shared" ca="1" si="106"/>
        <v>4.0498442367601246</v>
      </c>
      <c r="M397" s="107"/>
      <c r="N397" s="116">
        <f t="shared" ca="1" si="107"/>
        <v>68.687943262411338</v>
      </c>
      <c r="O397" s="116">
        <f t="shared" ca="1" si="108"/>
        <v>385.70921985815602</v>
      </c>
      <c r="P397" s="116">
        <f t="shared" ca="1" si="109"/>
        <v>153.22695035460993</v>
      </c>
      <c r="Q397" s="116">
        <f t="shared" ca="1" si="110"/>
        <v>36.98581560283688</v>
      </c>
      <c r="R397" s="116">
        <f t="shared" ca="1" si="111"/>
        <v>81.246105919003114</v>
      </c>
      <c r="S397" s="116">
        <f t="shared" ca="1" si="111"/>
        <v>375.76323987538933</v>
      </c>
      <c r="T397" s="116">
        <f t="shared" ca="1" si="111"/>
        <v>203.11526479750779</v>
      </c>
      <c r="U397" s="116">
        <f t="shared" ca="1" si="111"/>
        <v>66.012461059190031</v>
      </c>
      <c r="W397" s="109" t="s">
        <v>1231</v>
      </c>
      <c r="X397" s="78">
        <v>36</v>
      </c>
      <c r="Y397" s="111">
        <v>0.93457943925233633</v>
      </c>
      <c r="Z397" s="111">
        <v>5.9813084112149539</v>
      </c>
      <c r="AA397" s="111">
        <v>2.4299065420560746</v>
      </c>
      <c r="AB397" s="111">
        <v>0.74766355140186924</v>
      </c>
      <c r="AE397" s="112" t="s">
        <v>1232</v>
      </c>
      <c r="AF397" s="119" t="s">
        <v>2102</v>
      </c>
      <c r="AG397" s="114">
        <v>1.6666666666666667</v>
      </c>
      <c r="AH397" s="114">
        <v>5</v>
      </c>
      <c r="AI397" s="114">
        <v>4.1666666666666661</v>
      </c>
      <c r="AJ397" s="120" t="s">
        <v>1486</v>
      </c>
    </row>
    <row r="398" spans="1:36" x14ac:dyDescent="0.25">
      <c r="A398" s="103" t="s">
        <v>1226</v>
      </c>
      <c r="B398" s="104">
        <v>35</v>
      </c>
      <c r="C398" s="115">
        <f>SUMIF(Ukraine!$B$5:$B$356,'Ukraine INN'!$B398,Ukraine!$Z$5:$Z$356)</f>
        <v>1490</v>
      </c>
      <c r="D398" s="107">
        <f t="shared" ca="1" si="99"/>
        <v>4.6099290780141837</v>
      </c>
      <c r="E398" s="107">
        <f t="shared" ca="1" si="100"/>
        <v>25.886524822695034</v>
      </c>
      <c r="F398" s="107">
        <f t="shared" ca="1" si="101"/>
        <v>10.283687943262411</v>
      </c>
      <c r="G398" s="107">
        <f t="shared" ca="1" si="102"/>
        <v>2.4822695035460995</v>
      </c>
      <c r="H398" s="115">
        <f>SUMIF(Ukraine!$B$5:$B$356,'Ukraine INN'!$B398,Ukraine!$AR$5:$AR$356)</f>
        <v>1630</v>
      </c>
      <c r="I398" s="107">
        <f t="shared" ca="1" si="103"/>
        <v>4.9844236760124607</v>
      </c>
      <c r="J398" s="107">
        <f t="shared" ca="1" si="104"/>
        <v>23.052959501557631</v>
      </c>
      <c r="K398" s="107">
        <f t="shared" ca="1" si="105"/>
        <v>12.461059190031152</v>
      </c>
      <c r="L398" s="107">
        <f t="shared" ca="1" si="106"/>
        <v>4.0498442367601246</v>
      </c>
      <c r="M398" s="107"/>
      <c r="N398" s="116">
        <f t="shared" ca="1" si="107"/>
        <v>68.687943262411338</v>
      </c>
      <c r="O398" s="116">
        <f t="shared" ca="1" si="108"/>
        <v>385.70921985815602</v>
      </c>
      <c r="P398" s="116">
        <f t="shared" ca="1" si="109"/>
        <v>153.22695035460993</v>
      </c>
      <c r="Q398" s="116">
        <f t="shared" ca="1" si="110"/>
        <v>36.98581560283688</v>
      </c>
      <c r="R398" s="116">
        <f t="shared" ca="1" si="111"/>
        <v>81.246105919003114</v>
      </c>
      <c r="S398" s="116">
        <f t="shared" ca="1" si="111"/>
        <v>375.76323987538933</v>
      </c>
      <c r="T398" s="116">
        <f t="shared" ca="1" si="111"/>
        <v>203.11526479750779</v>
      </c>
      <c r="U398" s="116">
        <f t="shared" ca="1" si="111"/>
        <v>66.012461059190031</v>
      </c>
      <c r="W398" s="109" t="s">
        <v>1231</v>
      </c>
      <c r="X398" s="78" t="s">
        <v>2100</v>
      </c>
      <c r="Y398" s="111">
        <v>0.93457943925233633</v>
      </c>
      <c r="Z398" s="111">
        <v>5.9813084112149539</v>
      </c>
      <c r="AA398" s="111">
        <v>2.4299065420560746</v>
      </c>
      <c r="AB398" s="111">
        <v>0.74766355140186924</v>
      </c>
      <c r="AE398" s="112" t="s">
        <v>1232</v>
      </c>
      <c r="AF398" s="119" t="s">
        <v>2103</v>
      </c>
      <c r="AG398" s="114">
        <v>1.6666666666666667</v>
      </c>
      <c r="AH398" s="114">
        <v>5</v>
      </c>
      <c r="AI398" s="114">
        <v>4.1666666666666661</v>
      </c>
      <c r="AJ398" s="120" t="s">
        <v>1486</v>
      </c>
    </row>
    <row r="399" spans="1:36" x14ac:dyDescent="0.25">
      <c r="A399" s="103" t="s">
        <v>1227</v>
      </c>
      <c r="B399" s="104">
        <v>35.1</v>
      </c>
      <c r="C399" s="115">
        <f>SUMIF(Ukraine!$B$5:$B$356,'Ukraine INN'!$B399,Ukraine!$Z$5:$Z$356)</f>
        <v>682</v>
      </c>
      <c r="D399" s="107">
        <f t="shared" ca="1" si="99"/>
        <v>4.1958041958041958</v>
      </c>
      <c r="E399" s="107">
        <f t="shared" ca="1" si="100"/>
        <v>16.783216783216783</v>
      </c>
      <c r="F399" s="107">
        <f t="shared" ca="1" si="101"/>
        <v>6.9930069930069934</v>
      </c>
      <c r="G399" s="107">
        <f t="shared" ca="1" si="102"/>
        <v>2.0979020979020979</v>
      </c>
      <c r="H399" s="115">
        <f>SUMIF(Ukraine!$B$5:$B$356,'Ukraine INN'!$B399,Ukraine!$AR$5:$AR$356)</f>
        <v>630</v>
      </c>
      <c r="I399" s="107">
        <f t="shared" ca="1" si="103"/>
        <v>3.6585365853658534</v>
      </c>
      <c r="J399" s="107">
        <f t="shared" ca="1" si="104"/>
        <v>10.365853658536585</v>
      </c>
      <c r="K399" s="107">
        <f t="shared" ca="1" si="105"/>
        <v>6.7073170731707323</v>
      </c>
      <c r="L399" s="107">
        <f t="shared" ca="1" si="106"/>
        <v>1.8292682926829267</v>
      </c>
      <c r="M399" s="107"/>
      <c r="N399" s="116">
        <f t="shared" ca="1" si="107"/>
        <v>28.615384615384617</v>
      </c>
      <c r="O399" s="116">
        <f t="shared" ca="1" si="108"/>
        <v>114.46153846153847</v>
      </c>
      <c r="P399" s="116">
        <f t="shared" ca="1" si="109"/>
        <v>47.692307692307693</v>
      </c>
      <c r="Q399" s="116">
        <f t="shared" ca="1" si="110"/>
        <v>14.307692307692308</v>
      </c>
      <c r="R399" s="116">
        <f t="shared" ca="1" si="111"/>
        <v>23.048780487804876</v>
      </c>
      <c r="S399" s="116">
        <f t="shared" ca="1" si="111"/>
        <v>65.304878048780481</v>
      </c>
      <c r="T399" s="116">
        <f t="shared" ca="1" si="111"/>
        <v>42.256097560975611</v>
      </c>
      <c r="U399" s="116">
        <f t="shared" ca="1" si="111"/>
        <v>11.524390243902438</v>
      </c>
      <c r="W399" s="109" t="s">
        <v>2087</v>
      </c>
      <c r="X399" s="78" t="s">
        <v>2101</v>
      </c>
      <c r="Y399" s="111">
        <v>0.93457943925233633</v>
      </c>
      <c r="Z399" s="111">
        <v>5.9813084112149539</v>
      </c>
      <c r="AA399" s="111">
        <v>2.4299065420560746</v>
      </c>
      <c r="AB399" s="111">
        <v>0.74766355140186924</v>
      </c>
      <c r="AE399" s="112" t="s">
        <v>1232</v>
      </c>
      <c r="AF399" s="119" t="s">
        <v>2104</v>
      </c>
      <c r="AG399" s="114">
        <v>1.6666666666666667</v>
      </c>
      <c r="AH399" s="114">
        <v>5</v>
      </c>
      <c r="AI399" s="114">
        <v>4.1666666666666661</v>
      </c>
      <c r="AJ399" s="120" t="s">
        <v>1486</v>
      </c>
    </row>
    <row r="400" spans="1:36" x14ac:dyDescent="0.25">
      <c r="A400" s="103" t="s">
        <v>2068</v>
      </c>
      <c r="B400" s="104">
        <v>35.11</v>
      </c>
      <c r="C400" s="115">
        <f>SUMIF(Ukraine!$B$5:$B$356,'Ukraine INN'!$B400,Ukraine!$Z$5:$Z$356)</f>
        <v>0</v>
      </c>
      <c r="D400" s="107">
        <f t="shared" ca="1" si="99"/>
        <v>7.5471698113207548</v>
      </c>
      <c r="E400" s="107">
        <f t="shared" ca="1" si="100"/>
        <v>26.415094339622641</v>
      </c>
      <c r="F400" s="107">
        <f t="shared" ca="1" si="101"/>
        <v>7.5471698113207548</v>
      </c>
      <c r="G400" s="107">
        <f t="shared" ca="1" si="102"/>
        <v>3.7735849056603774</v>
      </c>
      <c r="H400" s="115">
        <f>SUMIF(Ukraine!$B$5:$B$356,'Ukraine INN'!$B400,Ukraine!$AR$5:$AR$356)</f>
        <v>0</v>
      </c>
      <c r="I400" s="107">
        <f t="shared" ca="1" si="103"/>
        <v>2.7397260273972601</v>
      </c>
      <c r="J400" s="107">
        <f t="shared" ca="1" si="104"/>
        <v>8.2191780821917799</v>
      </c>
      <c r="K400" s="107">
        <f t="shared" ca="1" si="105"/>
        <v>6.8493150684931505</v>
      </c>
      <c r="L400" s="107">
        <f t="shared" ca="1" si="106"/>
        <v>1.3698630136986301</v>
      </c>
      <c r="M400" s="107"/>
      <c r="N400" s="116">
        <f t="shared" ca="1" si="107"/>
        <v>0</v>
      </c>
      <c r="O400" s="116">
        <f t="shared" ca="1" si="108"/>
        <v>0</v>
      </c>
      <c r="P400" s="116">
        <f t="shared" ca="1" si="109"/>
        <v>0</v>
      </c>
      <c r="Q400" s="116">
        <f t="shared" ca="1" si="110"/>
        <v>0</v>
      </c>
      <c r="R400" s="116">
        <f t="shared" ca="1" si="111"/>
        <v>0</v>
      </c>
      <c r="S400" s="116">
        <f t="shared" ca="1" si="111"/>
        <v>0</v>
      </c>
      <c r="T400" s="116">
        <f t="shared" ca="1" si="111"/>
        <v>0</v>
      </c>
      <c r="U400" s="116">
        <f t="shared" ca="1" si="111"/>
        <v>0</v>
      </c>
      <c r="W400" s="109" t="s">
        <v>1232</v>
      </c>
      <c r="X400" s="78">
        <v>37</v>
      </c>
      <c r="Y400" s="111">
        <v>2.6086956521739131</v>
      </c>
      <c r="Z400" s="111">
        <v>8.695652173913043</v>
      </c>
      <c r="AA400" s="111">
        <v>1.7391304347826086</v>
      </c>
      <c r="AB400" s="111">
        <v>1.7391304347826086</v>
      </c>
      <c r="AE400" s="112" t="s">
        <v>1233</v>
      </c>
      <c r="AF400" s="119" t="s">
        <v>2106</v>
      </c>
      <c r="AG400" s="114">
        <v>1.4957264957264957</v>
      </c>
      <c r="AH400" s="114">
        <v>7.2649572649572658</v>
      </c>
      <c r="AI400" s="114">
        <v>3.4188034188034191</v>
      </c>
      <c r="AJ400" s="114">
        <v>2.3504273504273505</v>
      </c>
    </row>
    <row r="401" spans="1:36" x14ac:dyDescent="0.25">
      <c r="A401" s="103" t="s">
        <v>2071</v>
      </c>
      <c r="B401" s="104">
        <v>35.119999999999997</v>
      </c>
      <c r="C401" s="115">
        <f>SUMIF(Ukraine!$B$5:$B$356,'Ukraine INN'!$B401,Ukraine!$Z$5:$Z$356)</f>
        <v>0</v>
      </c>
      <c r="D401" s="107">
        <f t="shared" ca="1" si="99"/>
        <v>12.5</v>
      </c>
      <c r="E401" s="107">
        <f t="shared" ca="1" si="100"/>
        <v>12.5</v>
      </c>
      <c r="F401" s="107">
        <f t="shared" ca="1" si="101"/>
        <v>12.5</v>
      </c>
      <c r="G401" s="107">
        <f t="shared" ca="1" si="102"/>
        <v>0</v>
      </c>
      <c r="H401" s="115">
        <f>SUMIF(Ukraine!$B$5:$B$356,'Ukraine INN'!$B401,Ukraine!$AR$5:$AR$356)</f>
        <v>0</v>
      </c>
      <c r="I401" s="107">
        <f t="shared" ca="1" si="103"/>
        <v>12.5</v>
      </c>
      <c r="J401" s="107">
        <f t="shared" ca="1" si="104"/>
        <v>12.5</v>
      </c>
      <c r="K401" s="107">
        <f t="shared" ca="1" si="105"/>
        <v>0</v>
      </c>
      <c r="L401" s="107">
        <f t="shared" ca="1" si="106"/>
        <v>0</v>
      </c>
      <c r="M401" s="107"/>
      <c r="N401" s="116">
        <f t="shared" ca="1" si="107"/>
        <v>0</v>
      </c>
      <c r="O401" s="116">
        <f t="shared" ca="1" si="108"/>
        <v>0</v>
      </c>
      <c r="P401" s="116">
        <f t="shared" ca="1" si="109"/>
        <v>0</v>
      </c>
      <c r="Q401" s="116">
        <f t="shared" ca="1" si="110"/>
        <v>0</v>
      </c>
      <c r="R401" s="116">
        <f t="shared" ca="1" si="111"/>
        <v>0</v>
      </c>
      <c r="S401" s="116">
        <f t="shared" ca="1" si="111"/>
        <v>0</v>
      </c>
      <c r="T401" s="116">
        <f t="shared" ca="1" si="111"/>
        <v>0</v>
      </c>
      <c r="U401" s="116">
        <f t="shared" ca="1" si="111"/>
        <v>0</v>
      </c>
      <c r="W401" s="109" t="s">
        <v>1232</v>
      </c>
      <c r="X401" s="78" t="s">
        <v>2103</v>
      </c>
      <c r="Y401" s="111">
        <v>2.6086956521739131</v>
      </c>
      <c r="Z401" s="111">
        <v>8.695652173913043</v>
      </c>
      <c r="AA401" s="111">
        <v>1.7391304347826086</v>
      </c>
      <c r="AB401" s="111">
        <v>1.7391304347826086</v>
      </c>
      <c r="AE401" s="112" t="s">
        <v>1234</v>
      </c>
      <c r="AF401" s="119" t="s">
        <v>2107</v>
      </c>
      <c r="AG401" s="114">
        <v>1.6129032258064515</v>
      </c>
      <c r="AH401" s="114">
        <v>6.129032258064516</v>
      </c>
      <c r="AI401" s="114">
        <v>1.935483870967742</v>
      </c>
      <c r="AJ401" s="114">
        <v>1.2903225806451613</v>
      </c>
    </row>
    <row r="402" spans="1:36" x14ac:dyDescent="0.25">
      <c r="A402" s="103" t="s">
        <v>2074</v>
      </c>
      <c r="B402" s="104">
        <v>35.130000000000003</v>
      </c>
      <c r="C402" s="115">
        <f>SUMIF(Ukraine!$B$5:$B$356,'Ukraine INN'!$B402,Ukraine!$Z$5:$Z$356)</f>
        <v>0</v>
      </c>
      <c r="D402" s="107">
        <f t="shared" ca="1" si="99"/>
        <v>1.4705882352941175</v>
      </c>
      <c r="E402" s="107">
        <f t="shared" ca="1" si="100"/>
        <v>13.23529411764706</v>
      </c>
      <c r="F402" s="107">
        <f t="shared" ca="1" si="101"/>
        <v>7.3529411764705888</v>
      </c>
      <c r="G402" s="107">
        <f t="shared" ca="1" si="102"/>
        <v>0</v>
      </c>
      <c r="H402" s="115">
        <f>SUMIF(Ukraine!$B$5:$B$356,'Ukraine INN'!$B402,Ukraine!$AR$5:$AR$356)</f>
        <v>0</v>
      </c>
      <c r="I402" s="107">
        <f t="shared" ca="1" si="103"/>
        <v>4.10958904109589</v>
      </c>
      <c r="J402" s="107">
        <f t="shared" ca="1" si="104"/>
        <v>12.328767123287671</v>
      </c>
      <c r="K402" s="107">
        <f t="shared" ca="1" si="105"/>
        <v>5.4794520547945202</v>
      </c>
      <c r="L402" s="107">
        <f t="shared" ca="1" si="106"/>
        <v>1.3698630136986301</v>
      </c>
      <c r="M402" s="107"/>
      <c r="N402" s="116">
        <f t="shared" ca="1" si="107"/>
        <v>0</v>
      </c>
      <c r="O402" s="116">
        <f t="shared" ca="1" si="108"/>
        <v>0</v>
      </c>
      <c r="P402" s="116">
        <f t="shared" ca="1" si="109"/>
        <v>0</v>
      </c>
      <c r="Q402" s="116">
        <f t="shared" ca="1" si="110"/>
        <v>0</v>
      </c>
      <c r="R402" s="116">
        <f t="shared" ca="1" si="111"/>
        <v>0</v>
      </c>
      <c r="S402" s="116">
        <f t="shared" ca="1" si="111"/>
        <v>0</v>
      </c>
      <c r="T402" s="116">
        <f t="shared" ca="1" si="111"/>
        <v>0</v>
      </c>
      <c r="U402" s="116">
        <f t="shared" ca="1" si="111"/>
        <v>0</v>
      </c>
      <c r="W402" s="109" t="s">
        <v>1232</v>
      </c>
      <c r="X402" s="78" t="s">
        <v>2104</v>
      </c>
      <c r="Y402" s="111">
        <v>2.6086956521739131</v>
      </c>
      <c r="Z402" s="111">
        <v>8.695652173913043</v>
      </c>
      <c r="AA402" s="111">
        <v>1.7391304347826086</v>
      </c>
      <c r="AB402" s="111">
        <v>1.7391304347826086</v>
      </c>
      <c r="AE402" s="112" t="s">
        <v>2097</v>
      </c>
      <c r="AF402" s="119" t="s">
        <v>2108</v>
      </c>
      <c r="AG402" s="114">
        <v>1.6556291390728477</v>
      </c>
      <c r="AH402" s="114">
        <v>6.2913907284768218</v>
      </c>
      <c r="AI402" s="114">
        <v>1.9867549668874174</v>
      </c>
      <c r="AJ402" s="114">
        <v>1.3245033112582782</v>
      </c>
    </row>
    <row r="403" spans="1:36" x14ac:dyDescent="0.25">
      <c r="A403" s="103" t="s">
        <v>2077</v>
      </c>
      <c r="B403" s="104">
        <v>35.14</v>
      </c>
      <c r="C403" s="115">
        <f>SUMIF(Ukraine!$B$5:$B$356,'Ukraine INN'!$B403,Ukraine!$Z$5:$Z$356)</f>
        <v>0</v>
      </c>
      <c r="D403" s="107">
        <f t="shared" ca="1" si="99"/>
        <v>0</v>
      </c>
      <c r="E403" s="107">
        <f t="shared" ca="1" si="100"/>
        <v>0</v>
      </c>
      <c r="F403" s="107">
        <f t="shared" ca="1" si="101"/>
        <v>0</v>
      </c>
      <c r="G403" s="107">
        <f t="shared" ca="1" si="102"/>
        <v>7.1428571428571423</v>
      </c>
      <c r="H403" s="115">
        <f>SUMIF(Ukraine!$B$5:$B$356,'Ukraine INN'!$B403,Ukraine!$AR$5:$AR$356)</f>
        <v>0</v>
      </c>
      <c r="I403" s="107">
        <f t="shared" ca="1" si="103"/>
        <v>0</v>
      </c>
      <c r="J403" s="107">
        <f t="shared" ca="1" si="104"/>
        <v>10</v>
      </c>
      <c r="K403" s="107">
        <f t="shared" ca="1" si="105"/>
        <v>20</v>
      </c>
      <c r="L403" s="107">
        <f t="shared" ca="1" si="106"/>
        <v>10</v>
      </c>
      <c r="M403" s="107"/>
      <c r="N403" s="116">
        <f t="shared" ca="1" si="107"/>
        <v>0</v>
      </c>
      <c r="O403" s="116">
        <f t="shared" ca="1" si="108"/>
        <v>0</v>
      </c>
      <c r="P403" s="116">
        <f t="shared" ca="1" si="109"/>
        <v>0</v>
      </c>
      <c r="Q403" s="116">
        <f t="shared" ca="1" si="110"/>
        <v>0</v>
      </c>
      <c r="R403" s="116">
        <f t="shared" ca="1" si="111"/>
        <v>0</v>
      </c>
      <c r="S403" s="116">
        <f t="shared" ca="1" si="111"/>
        <v>0</v>
      </c>
      <c r="T403" s="116">
        <f t="shared" ca="1" si="111"/>
        <v>0</v>
      </c>
      <c r="U403" s="116">
        <f t="shared" ca="1" si="111"/>
        <v>0</v>
      </c>
      <c r="W403" s="109" t="s">
        <v>1233</v>
      </c>
      <c r="X403" s="78">
        <v>38</v>
      </c>
      <c r="Y403" s="111">
        <v>1.2096774193548387</v>
      </c>
      <c r="Z403" s="111">
        <v>6.6532258064516121</v>
      </c>
      <c r="AA403" s="111">
        <v>3.8306451612903225</v>
      </c>
      <c r="AB403" s="111">
        <v>2.0161290322580645</v>
      </c>
      <c r="AE403" s="112" t="s">
        <v>2098</v>
      </c>
      <c r="AF403" s="119" t="s">
        <v>2109</v>
      </c>
      <c r="AG403" s="120" t="s">
        <v>1486</v>
      </c>
      <c r="AH403" s="120" t="s">
        <v>1486</v>
      </c>
      <c r="AI403" s="120" t="s">
        <v>1486</v>
      </c>
      <c r="AJ403" s="120" t="s">
        <v>1486</v>
      </c>
    </row>
    <row r="404" spans="1:36" x14ac:dyDescent="0.25">
      <c r="A404" s="103" t="s">
        <v>1228</v>
      </c>
      <c r="B404" s="104">
        <v>35.200000000000003</v>
      </c>
      <c r="C404" s="115">
        <f>SUMIF(Ukraine!$B$5:$B$356,'Ukraine INN'!$B404,Ukraine!$Z$5:$Z$356)</f>
        <v>203</v>
      </c>
      <c r="D404" s="107">
        <f t="shared" ca="1" si="99"/>
        <v>1.639344262295082</v>
      </c>
      <c r="E404" s="107">
        <f t="shared" ca="1" si="100"/>
        <v>9.8360655737704921</v>
      </c>
      <c r="F404" s="107">
        <f t="shared" ca="1" si="101"/>
        <v>13.114754098360656</v>
      </c>
      <c r="G404" s="107">
        <f t="shared" ca="1" si="102"/>
        <v>6.557377049180328</v>
      </c>
      <c r="H404" s="115">
        <f>SUMIF(Ukraine!$B$5:$B$356,'Ukraine INN'!$B404,Ukraine!$AR$5:$AR$356)</f>
        <v>252</v>
      </c>
      <c r="I404" s="107">
        <f t="shared" ca="1" si="103"/>
        <v>3.6585365853658534</v>
      </c>
      <c r="J404" s="107">
        <f t="shared" ca="1" si="104"/>
        <v>10.975609756097562</v>
      </c>
      <c r="K404" s="107">
        <f t="shared" ca="1" si="105"/>
        <v>13.414634146341465</v>
      </c>
      <c r="L404" s="107">
        <f t="shared" ca="1" si="106"/>
        <v>8.536585365853659</v>
      </c>
      <c r="M404" s="107"/>
      <c r="N404" s="116">
        <f t="shared" ca="1" si="107"/>
        <v>3.3278688524590168</v>
      </c>
      <c r="O404" s="116">
        <f t="shared" ca="1" si="108"/>
        <v>19.967213114754099</v>
      </c>
      <c r="P404" s="116">
        <f t="shared" ca="1" si="109"/>
        <v>26.622950819672134</v>
      </c>
      <c r="Q404" s="116">
        <f t="shared" ca="1" si="110"/>
        <v>13.311475409836067</v>
      </c>
      <c r="R404" s="116">
        <f t="shared" ca="1" si="111"/>
        <v>9.2195121951219505</v>
      </c>
      <c r="S404" s="116">
        <f t="shared" ca="1" si="111"/>
        <v>27.658536585365859</v>
      </c>
      <c r="T404" s="116">
        <f t="shared" ca="1" si="111"/>
        <v>33.804878048780488</v>
      </c>
      <c r="U404" s="116">
        <f t="shared" ca="1" si="111"/>
        <v>21.512195121951223</v>
      </c>
      <c r="W404" s="109" t="s">
        <v>1234</v>
      </c>
      <c r="X404" s="78" t="s">
        <v>2107</v>
      </c>
      <c r="Y404" s="111">
        <v>1.5384615384615385</v>
      </c>
      <c r="Z404" s="111">
        <v>7.6923076923076925</v>
      </c>
      <c r="AA404" s="111">
        <v>3.6923076923076925</v>
      </c>
      <c r="AB404" s="111">
        <v>2.1538461538461537</v>
      </c>
      <c r="AE404" s="112" t="s">
        <v>1235</v>
      </c>
      <c r="AF404" s="119" t="s">
        <v>2110</v>
      </c>
      <c r="AG404" s="114">
        <v>2.4390243902439024</v>
      </c>
      <c r="AH404" s="114">
        <v>14.634146341463413</v>
      </c>
      <c r="AI404" s="114">
        <v>9.7560975609756095</v>
      </c>
      <c r="AJ404" s="114">
        <v>2.4390243902439024</v>
      </c>
    </row>
    <row r="405" spans="1:36" x14ac:dyDescent="0.25">
      <c r="A405" s="103" t="s">
        <v>2095</v>
      </c>
      <c r="B405" s="104">
        <v>35.21</v>
      </c>
      <c r="C405" s="115">
        <f>SUMIF(Ukraine!$B$5:$B$356,'Ukraine INN'!$B405,Ukraine!$Z$5:$Z$356)</f>
        <v>0</v>
      </c>
      <c r="D405" s="107">
        <f t="shared" ca="1" si="99"/>
        <v>0</v>
      </c>
      <c r="E405" s="107">
        <f t="shared" ca="1" si="100"/>
        <v>0</v>
      </c>
      <c r="F405" s="107">
        <f t="shared" ca="1" si="101"/>
        <v>0</v>
      </c>
      <c r="G405" s="107">
        <f t="shared" ca="1" si="102"/>
        <v>0</v>
      </c>
      <c r="H405" s="115">
        <f>SUMIF(Ukraine!$B$5:$B$356,'Ukraine INN'!$B405,Ukraine!$AR$5:$AR$356)</f>
        <v>0</v>
      </c>
      <c r="I405" s="107">
        <f t="shared" ca="1" si="103"/>
        <v>0</v>
      </c>
      <c r="J405" s="107">
        <f t="shared" ca="1" si="104"/>
        <v>0</v>
      </c>
      <c r="K405" s="107">
        <f t="shared" ca="1" si="105"/>
        <v>0</v>
      </c>
      <c r="L405" s="107">
        <f t="shared" ca="1" si="106"/>
        <v>0</v>
      </c>
      <c r="M405" s="107"/>
      <c r="N405" s="116">
        <f t="shared" ca="1" si="107"/>
        <v>0</v>
      </c>
      <c r="O405" s="116">
        <f t="shared" ca="1" si="108"/>
        <v>0</v>
      </c>
      <c r="P405" s="116">
        <f t="shared" ca="1" si="109"/>
        <v>0</v>
      </c>
      <c r="Q405" s="116">
        <f t="shared" ca="1" si="110"/>
        <v>0</v>
      </c>
      <c r="R405" s="116">
        <f t="shared" ca="1" si="111"/>
        <v>0</v>
      </c>
      <c r="S405" s="116">
        <f t="shared" ca="1" si="111"/>
        <v>0</v>
      </c>
      <c r="T405" s="116">
        <f t="shared" ca="1" si="111"/>
        <v>0</v>
      </c>
      <c r="U405" s="116">
        <f t="shared" ca="1" si="111"/>
        <v>0</v>
      </c>
      <c r="W405" s="109" t="s">
        <v>2097</v>
      </c>
      <c r="X405" s="78" t="s">
        <v>2108</v>
      </c>
      <c r="Y405" s="111">
        <v>1.2779552715654952</v>
      </c>
      <c r="Z405" s="111">
        <v>7.6677316293929714</v>
      </c>
      <c r="AA405" s="111">
        <v>3.5143769968051117</v>
      </c>
      <c r="AB405" s="111">
        <v>2.2364217252396164</v>
      </c>
      <c r="AE405" s="112" t="s">
        <v>2111</v>
      </c>
      <c r="AF405" s="119" t="s">
        <v>2112</v>
      </c>
      <c r="AG405" s="120" t="s">
        <v>1486</v>
      </c>
      <c r="AH405" s="114">
        <v>10</v>
      </c>
      <c r="AI405" s="114">
        <v>10</v>
      </c>
      <c r="AJ405" s="114">
        <v>3.3333333333333335</v>
      </c>
    </row>
    <row r="406" spans="1:36" x14ac:dyDescent="0.25">
      <c r="A406" s="103" t="s">
        <v>2090</v>
      </c>
      <c r="B406" s="104">
        <v>35.22</v>
      </c>
      <c r="C406" s="115">
        <f>SUMIF(Ukraine!$B$5:$B$356,'Ukraine INN'!$B406,Ukraine!$Z$5:$Z$356)</f>
        <v>0</v>
      </c>
      <c r="D406" s="107">
        <f t="shared" ca="1" si="99"/>
        <v>3.3333333333333335</v>
      </c>
      <c r="E406" s="107">
        <f t="shared" ca="1" si="100"/>
        <v>16.666666666666664</v>
      </c>
      <c r="F406" s="107">
        <f t="shared" ca="1" si="101"/>
        <v>16.666666666666664</v>
      </c>
      <c r="G406" s="107">
        <f t="shared" ca="1" si="102"/>
        <v>6.666666666666667</v>
      </c>
      <c r="H406" s="115">
        <f>SUMIF(Ukraine!$B$5:$B$356,'Ukraine INN'!$B406,Ukraine!$AR$5:$AR$356)</f>
        <v>0</v>
      </c>
      <c r="I406" s="107">
        <f t="shared" ca="1" si="103"/>
        <v>13.636363636363635</v>
      </c>
      <c r="J406" s="107">
        <f t="shared" ca="1" si="104"/>
        <v>13.636363636363635</v>
      </c>
      <c r="K406" s="107">
        <f t="shared" ca="1" si="105"/>
        <v>13.636363636363635</v>
      </c>
      <c r="L406" s="107">
        <f t="shared" ca="1" si="106"/>
        <v>4.5454545454545459</v>
      </c>
      <c r="M406" s="107"/>
      <c r="N406" s="116">
        <f t="shared" ca="1" si="107"/>
        <v>0</v>
      </c>
      <c r="O406" s="116">
        <f t="shared" ca="1" si="108"/>
        <v>0</v>
      </c>
      <c r="P406" s="116">
        <f t="shared" ca="1" si="109"/>
        <v>0</v>
      </c>
      <c r="Q406" s="116">
        <f t="shared" ca="1" si="110"/>
        <v>0</v>
      </c>
      <c r="R406" s="116">
        <f t="shared" ca="1" si="111"/>
        <v>0</v>
      </c>
      <c r="S406" s="116">
        <f t="shared" ca="1" si="111"/>
        <v>0</v>
      </c>
      <c r="T406" s="116">
        <f t="shared" ca="1" si="111"/>
        <v>0</v>
      </c>
      <c r="U406" s="116">
        <f t="shared" ca="1" si="111"/>
        <v>0</v>
      </c>
      <c r="W406" s="109" t="s">
        <v>2098</v>
      </c>
      <c r="X406" s="78" t="s">
        <v>2109</v>
      </c>
      <c r="Y406" s="111">
        <v>8.3333333333333321</v>
      </c>
      <c r="Z406" s="111">
        <v>8.3333333333333321</v>
      </c>
      <c r="AA406" s="111">
        <v>8.3333333333333321</v>
      </c>
      <c r="AB406" s="118" t="s">
        <v>1486</v>
      </c>
      <c r="AE406" s="112" t="s">
        <v>2113</v>
      </c>
      <c r="AF406" s="119" t="s">
        <v>2114</v>
      </c>
      <c r="AG406" s="114">
        <v>9.0909090909090917</v>
      </c>
      <c r="AH406" s="114">
        <v>27.27272727272727</v>
      </c>
      <c r="AI406" s="114">
        <v>9.0909090909090917</v>
      </c>
      <c r="AJ406" s="120" t="s">
        <v>1486</v>
      </c>
    </row>
    <row r="407" spans="1:36" x14ac:dyDescent="0.25">
      <c r="A407" s="103" t="s">
        <v>2092</v>
      </c>
      <c r="B407" s="104">
        <v>35.229999999999997</v>
      </c>
      <c r="C407" s="115">
        <f>SUMIF(Ukraine!$B$5:$B$356,'Ukraine INN'!$B407,Ukraine!$Z$5:$Z$356)</f>
        <v>0</v>
      </c>
      <c r="D407" s="107">
        <f t="shared" ca="1" si="99"/>
        <v>0</v>
      </c>
      <c r="E407" s="107">
        <f t="shared" ca="1" si="100"/>
        <v>3.225806451612903</v>
      </c>
      <c r="F407" s="107">
        <f t="shared" ca="1" si="101"/>
        <v>9.67741935483871</v>
      </c>
      <c r="G407" s="107">
        <f t="shared" ca="1" si="102"/>
        <v>6.4516129032258061</v>
      </c>
      <c r="H407" s="115">
        <f>SUMIF(Ukraine!$B$5:$B$356,'Ukraine INN'!$B407,Ukraine!$AR$5:$AR$356)</f>
        <v>0</v>
      </c>
      <c r="I407" s="107">
        <f t="shared" ca="1" si="103"/>
        <v>0</v>
      </c>
      <c r="J407" s="107">
        <f t="shared" ca="1" si="104"/>
        <v>10</v>
      </c>
      <c r="K407" s="107">
        <f t="shared" ca="1" si="105"/>
        <v>13.333333333333334</v>
      </c>
      <c r="L407" s="107">
        <f t="shared" ca="1" si="106"/>
        <v>10</v>
      </c>
      <c r="M407" s="107"/>
      <c r="N407" s="116">
        <f t="shared" ca="1" si="107"/>
        <v>0</v>
      </c>
      <c r="O407" s="116">
        <f t="shared" ca="1" si="108"/>
        <v>0</v>
      </c>
      <c r="P407" s="116">
        <f t="shared" ca="1" si="109"/>
        <v>0</v>
      </c>
      <c r="Q407" s="116">
        <f t="shared" ca="1" si="110"/>
        <v>0</v>
      </c>
      <c r="R407" s="116">
        <f t="shared" ca="1" si="111"/>
        <v>0</v>
      </c>
      <c r="S407" s="116">
        <f t="shared" ca="1" si="111"/>
        <v>0</v>
      </c>
      <c r="T407" s="116">
        <f t="shared" ca="1" si="111"/>
        <v>0</v>
      </c>
      <c r="U407" s="116">
        <f t="shared" ca="1" si="111"/>
        <v>0</v>
      </c>
      <c r="W407" s="109" t="s">
        <v>1235</v>
      </c>
      <c r="X407" s="78" t="s">
        <v>2110</v>
      </c>
      <c r="Y407" s="118" t="s">
        <v>1486</v>
      </c>
      <c r="Z407" s="111">
        <v>2.7777777777777777</v>
      </c>
      <c r="AA407" s="111">
        <v>2.7777777777777777</v>
      </c>
      <c r="AB407" s="118" t="s">
        <v>1486</v>
      </c>
      <c r="AE407" s="112" t="s">
        <v>1236</v>
      </c>
      <c r="AF407" s="119" t="s">
        <v>2115</v>
      </c>
      <c r="AG407" s="120">
        <v>0.85470085470085477</v>
      </c>
      <c r="AH407" s="114">
        <v>7.6923076923076925</v>
      </c>
      <c r="AI407" s="114">
        <v>5.1282051282051277</v>
      </c>
      <c r="AJ407" s="120">
        <v>5.1282051282051277</v>
      </c>
    </row>
    <row r="408" spans="1:36" x14ac:dyDescent="0.25">
      <c r="A408" s="103" t="s">
        <v>1229</v>
      </c>
      <c r="B408" s="104">
        <v>35.299999999999997</v>
      </c>
      <c r="C408" s="115">
        <f>SUMIF(Ukraine!$B$5:$B$356,'Ukraine INN'!$B408,Ukraine!$Z$5:$Z$356)</f>
        <v>605</v>
      </c>
      <c r="D408" s="107">
        <f t="shared" ca="1" si="99"/>
        <v>3.3333333333333335</v>
      </c>
      <c r="E408" s="107">
        <f t="shared" ca="1" si="100"/>
        <v>23.888888888888889</v>
      </c>
      <c r="F408" s="107">
        <f t="shared" ca="1" si="101"/>
        <v>6.1111111111111107</v>
      </c>
      <c r="G408" s="107">
        <f t="shared" ca="1" si="102"/>
        <v>0</v>
      </c>
      <c r="H408" s="115">
        <f>SUMIF(Ukraine!$B$5:$B$356,'Ukraine INN'!$B408,Ukraine!$AR$5:$AR$356)</f>
        <v>748</v>
      </c>
      <c r="I408" s="107">
        <f t="shared" ca="1" si="103"/>
        <v>3.535353535353535</v>
      </c>
      <c r="J408" s="107">
        <f t="shared" ca="1" si="104"/>
        <v>24.242424242424242</v>
      </c>
      <c r="K408" s="107">
        <f t="shared" ca="1" si="105"/>
        <v>9.0909090909090917</v>
      </c>
      <c r="L408" s="107">
        <f t="shared" ca="1" si="106"/>
        <v>1.5151515151515151</v>
      </c>
      <c r="M408" s="107"/>
      <c r="N408" s="116">
        <f t="shared" ca="1" si="107"/>
        <v>20.166666666666668</v>
      </c>
      <c r="O408" s="116">
        <f t="shared" ca="1" si="108"/>
        <v>144.52777777777777</v>
      </c>
      <c r="P408" s="116">
        <f t="shared" ca="1" si="109"/>
        <v>36.972222222222221</v>
      </c>
      <c r="Q408" s="116">
        <f t="shared" ca="1" si="110"/>
        <v>0</v>
      </c>
      <c r="R408" s="116">
        <f t="shared" ca="1" si="111"/>
        <v>26.444444444444443</v>
      </c>
      <c r="S408" s="116">
        <f t="shared" ca="1" si="111"/>
        <v>181.33333333333334</v>
      </c>
      <c r="T408" s="116">
        <f t="shared" ca="1" si="111"/>
        <v>68</v>
      </c>
      <c r="U408" s="116">
        <f t="shared" ca="1" si="111"/>
        <v>11.333333333333334</v>
      </c>
      <c r="W408" s="109" t="s">
        <v>2111</v>
      </c>
      <c r="X408" s="78" t="s">
        <v>2112</v>
      </c>
      <c r="Y408" s="118" t="s">
        <v>1486</v>
      </c>
      <c r="Z408" s="111">
        <v>3.8461538461538463</v>
      </c>
      <c r="AA408" s="111">
        <v>3.8461538461538463</v>
      </c>
      <c r="AB408" s="118" t="s">
        <v>1486</v>
      </c>
      <c r="AE408" s="112" t="s">
        <v>2116</v>
      </c>
      <c r="AF408" s="119" t="s">
        <v>2117</v>
      </c>
      <c r="AG408" s="120" t="s">
        <v>1486</v>
      </c>
      <c r="AH408" s="114">
        <v>8.3333333333333321</v>
      </c>
      <c r="AI408" s="120" t="s">
        <v>1486</v>
      </c>
      <c r="AJ408" s="120" t="s">
        <v>1486</v>
      </c>
    </row>
    <row r="409" spans="1:36" x14ac:dyDescent="0.25">
      <c r="A409" s="103" t="s">
        <v>1229</v>
      </c>
      <c r="B409" s="104">
        <v>35.299999999999997</v>
      </c>
      <c r="C409" s="115">
        <f>SUMIF(Ukraine!$B$5:$B$356,'Ukraine INN'!$B409,Ukraine!$Z$5:$Z$356)</f>
        <v>605</v>
      </c>
      <c r="D409" s="107">
        <f t="shared" ca="1" si="99"/>
        <v>3.3333333333333335</v>
      </c>
      <c r="E409" s="107">
        <f t="shared" ca="1" si="100"/>
        <v>23.888888888888889</v>
      </c>
      <c r="F409" s="107">
        <f t="shared" ca="1" si="101"/>
        <v>6.1111111111111107</v>
      </c>
      <c r="G409" s="107">
        <f t="shared" ca="1" si="102"/>
        <v>0</v>
      </c>
      <c r="H409" s="115">
        <f>SUMIF(Ukraine!$B$5:$B$356,'Ukraine INN'!$B409,Ukraine!$AR$5:$AR$356)</f>
        <v>748</v>
      </c>
      <c r="I409" s="107">
        <f t="shared" ca="1" si="103"/>
        <v>3.535353535353535</v>
      </c>
      <c r="J409" s="107">
        <f t="shared" ca="1" si="104"/>
        <v>24.242424242424242</v>
      </c>
      <c r="K409" s="107">
        <f t="shared" ca="1" si="105"/>
        <v>9.0909090909090917</v>
      </c>
      <c r="L409" s="107">
        <f t="shared" ca="1" si="106"/>
        <v>1.5151515151515151</v>
      </c>
      <c r="M409" s="107"/>
      <c r="N409" s="116">
        <f t="shared" ca="1" si="107"/>
        <v>20.166666666666668</v>
      </c>
      <c r="O409" s="116">
        <f t="shared" ca="1" si="108"/>
        <v>144.52777777777777</v>
      </c>
      <c r="P409" s="116">
        <f t="shared" ca="1" si="109"/>
        <v>36.972222222222221</v>
      </c>
      <c r="Q409" s="116">
        <f t="shared" ca="1" si="110"/>
        <v>0</v>
      </c>
      <c r="R409" s="116">
        <f t="shared" ca="1" si="111"/>
        <v>26.444444444444443</v>
      </c>
      <c r="S409" s="116">
        <f t="shared" ca="1" si="111"/>
        <v>181.33333333333334</v>
      </c>
      <c r="T409" s="116">
        <f t="shared" ca="1" si="111"/>
        <v>68</v>
      </c>
      <c r="U409" s="116">
        <f t="shared" ca="1" si="111"/>
        <v>11.333333333333334</v>
      </c>
      <c r="W409" s="109" t="s">
        <v>2113</v>
      </c>
      <c r="X409" s="78" t="s">
        <v>2114</v>
      </c>
      <c r="Y409" s="118" t="s">
        <v>1486</v>
      </c>
      <c r="Z409" s="118" t="s">
        <v>1486</v>
      </c>
      <c r="AA409" s="118" t="s">
        <v>1486</v>
      </c>
      <c r="AB409" s="118" t="s">
        <v>1486</v>
      </c>
      <c r="AE409" s="112" t="s">
        <v>2105</v>
      </c>
      <c r="AF409" s="119" t="s">
        <v>2118</v>
      </c>
      <c r="AG409" s="120">
        <v>0.95238095238095244</v>
      </c>
      <c r="AH409" s="120">
        <v>7.6190476190476195</v>
      </c>
      <c r="AI409" s="120">
        <v>5.7142857142857144</v>
      </c>
      <c r="AJ409" s="120">
        <v>5.7142857142857144</v>
      </c>
    </row>
    <row r="410" spans="1:36" x14ac:dyDescent="0.25">
      <c r="A410" s="103" t="s">
        <v>1230</v>
      </c>
      <c r="B410" s="104" t="s">
        <v>324</v>
      </c>
      <c r="C410" s="115">
        <f>SUMIF(Ukraine!$B$5:$B$356,'Ukraine INN'!$B410,Ukraine!$Z$5:$Z$356)</f>
        <v>3411</v>
      </c>
      <c r="D410" s="107">
        <f t="shared" ca="1" si="99"/>
        <v>1.2163336229365769</v>
      </c>
      <c r="E410" s="107">
        <f t="shared" ca="1" si="100"/>
        <v>6.516072980017376</v>
      </c>
      <c r="F410" s="107">
        <f t="shared" ca="1" si="101"/>
        <v>2.9539530842745436</v>
      </c>
      <c r="G410" s="107">
        <f t="shared" ca="1" si="102"/>
        <v>1.3900955690703736</v>
      </c>
      <c r="H410" s="115">
        <f>SUMIF(Ukraine!$B$5:$B$356,'Ukraine INN'!$B410,Ukraine!$AR$5:$AR$356)</f>
        <v>3281</v>
      </c>
      <c r="I410" s="107">
        <f t="shared" ca="1" si="103"/>
        <v>1.6979445933869526</v>
      </c>
      <c r="J410" s="107">
        <f t="shared" ca="1" si="104"/>
        <v>7.6854334226988383</v>
      </c>
      <c r="K410" s="107">
        <f t="shared" ca="1" si="105"/>
        <v>3.7533512064343162</v>
      </c>
      <c r="L410" s="107">
        <f t="shared" ca="1" si="106"/>
        <v>1.8766756032171581</v>
      </c>
      <c r="M410" s="107"/>
      <c r="N410" s="116">
        <f t="shared" ca="1" si="107"/>
        <v>41.489139878366636</v>
      </c>
      <c r="O410" s="116">
        <f t="shared" ca="1" si="108"/>
        <v>222.26324934839269</v>
      </c>
      <c r="P410" s="116">
        <f t="shared" ca="1" si="109"/>
        <v>100.75933970460468</v>
      </c>
      <c r="Q410" s="116">
        <f t="shared" ca="1" si="110"/>
        <v>47.41615986099044</v>
      </c>
      <c r="R410" s="116">
        <f t="shared" ca="1" si="111"/>
        <v>55.709562109025917</v>
      </c>
      <c r="S410" s="116">
        <f t="shared" ca="1" si="111"/>
        <v>252.15907059874888</v>
      </c>
      <c r="T410" s="116">
        <f t="shared" ca="1" si="111"/>
        <v>123.14745308310991</v>
      </c>
      <c r="U410" s="116">
        <f t="shared" ca="1" si="111"/>
        <v>61.573726541554954</v>
      </c>
      <c r="W410" s="109" t="s">
        <v>1236</v>
      </c>
      <c r="X410" s="78" t="s">
        <v>2115</v>
      </c>
      <c r="Y410" s="111">
        <v>0.74074074074074081</v>
      </c>
      <c r="Z410" s="111">
        <v>5.1851851851851851</v>
      </c>
      <c r="AA410" s="111">
        <v>4.4444444444444446</v>
      </c>
      <c r="AB410" s="111">
        <v>2.2222222222222223</v>
      </c>
      <c r="AE410" s="112" t="s">
        <v>1237</v>
      </c>
      <c r="AF410" s="119" t="s">
        <v>2119</v>
      </c>
      <c r="AG410" s="120" t="s">
        <v>1486</v>
      </c>
      <c r="AH410" s="120" t="s">
        <v>1486</v>
      </c>
      <c r="AI410" s="120" t="s">
        <v>1486</v>
      </c>
      <c r="AJ410" s="120" t="s">
        <v>1486</v>
      </c>
    </row>
    <row r="411" spans="1:36" x14ac:dyDescent="0.25">
      <c r="A411" s="103" t="s">
        <v>1231</v>
      </c>
      <c r="B411" s="104">
        <v>36</v>
      </c>
      <c r="C411" s="115">
        <f>SUMIF(Ukraine!$B$5:$B$356,'Ukraine INN'!$B411,Ukraine!$Z$5:$Z$356)</f>
        <v>1561</v>
      </c>
      <c r="D411" s="107">
        <f t="shared" ca="1" si="99"/>
        <v>1.8691588785046727</v>
      </c>
      <c r="E411" s="107">
        <f t="shared" ca="1" si="100"/>
        <v>11.962616822429908</v>
      </c>
      <c r="F411" s="107">
        <f t="shared" ca="1" si="101"/>
        <v>4.8598130841121492</v>
      </c>
      <c r="G411" s="107">
        <f t="shared" ca="1" si="102"/>
        <v>1.4953271028037385</v>
      </c>
      <c r="H411" s="115">
        <f>SUMIF(Ukraine!$B$5:$B$356,'Ukraine INN'!$B411,Ukraine!$AR$5:$AR$356)</f>
        <v>1583</v>
      </c>
      <c r="I411" s="107">
        <f t="shared" ca="1" si="103"/>
        <v>3.8167938931297711</v>
      </c>
      <c r="J411" s="107">
        <f t="shared" ca="1" si="104"/>
        <v>17.557251908396946</v>
      </c>
      <c r="K411" s="107">
        <f t="shared" ca="1" si="105"/>
        <v>8.015267175572518</v>
      </c>
      <c r="L411" s="107">
        <f t="shared" ca="1" si="106"/>
        <v>3.8167938931297711</v>
      </c>
      <c r="M411" s="107"/>
      <c r="N411" s="116">
        <f t="shared" ca="1" si="107"/>
        <v>29.177570093457941</v>
      </c>
      <c r="O411" s="116">
        <f t="shared" ca="1" si="108"/>
        <v>186.73644859813086</v>
      </c>
      <c r="P411" s="116">
        <f t="shared" ca="1" si="109"/>
        <v>75.861682242990653</v>
      </c>
      <c r="Q411" s="116">
        <f t="shared" ca="1" si="110"/>
        <v>23.342056074766358</v>
      </c>
      <c r="R411" s="116">
        <f t="shared" ca="1" si="111"/>
        <v>60.419847328244273</v>
      </c>
      <c r="S411" s="116">
        <f t="shared" ca="1" si="111"/>
        <v>277.93129770992363</v>
      </c>
      <c r="T411" s="116">
        <f t="shared" ca="1" si="111"/>
        <v>126.88167938931296</v>
      </c>
      <c r="U411" s="116">
        <f t="shared" ca="1" si="111"/>
        <v>60.419847328244273</v>
      </c>
      <c r="W411" s="109" t="s">
        <v>2116</v>
      </c>
      <c r="X411" s="78" t="s">
        <v>2117</v>
      </c>
      <c r="Y411" s="118" t="s">
        <v>1486</v>
      </c>
      <c r="Z411" s="111">
        <v>5.8823529411764701</v>
      </c>
      <c r="AA411" s="118" t="s">
        <v>1486</v>
      </c>
      <c r="AB411" s="111">
        <v>5.8823529411764701</v>
      </c>
      <c r="AE411" s="112" t="s">
        <v>1237</v>
      </c>
      <c r="AF411" s="119" t="s">
        <v>2120</v>
      </c>
      <c r="AG411" s="120" t="s">
        <v>1486</v>
      </c>
      <c r="AH411" s="120" t="s">
        <v>1486</v>
      </c>
      <c r="AI411" s="120" t="s">
        <v>1486</v>
      </c>
      <c r="AJ411" s="120" t="s">
        <v>1486</v>
      </c>
    </row>
    <row r="412" spans="1:36" x14ac:dyDescent="0.25">
      <c r="A412" s="103" t="s">
        <v>1231</v>
      </c>
      <c r="B412" s="104">
        <v>36</v>
      </c>
      <c r="C412" s="115">
        <f>SUMIF(Ukraine!$B$5:$B$356,'Ukraine INN'!$B412,Ukraine!$Z$5:$Z$356)</f>
        <v>1561</v>
      </c>
      <c r="D412" s="107">
        <f t="shared" ca="1" si="99"/>
        <v>1.8691588785046727</v>
      </c>
      <c r="E412" s="107">
        <f t="shared" ca="1" si="100"/>
        <v>11.962616822429908</v>
      </c>
      <c r="F412" s="107">
        <f t="shared" ca="1" si="101"/>
        <v>4.8598130841121492</v>
      </c>
      <c r="G412" s="107">
        <f t="shared" ca="1" si="102"/>
        <v>1.4953271028037385</v>
      </c>
      <c r="H412" s="115">
        <f>SUMIF(Ukraine!$B$5:$B$356,'Ukraine INN'!$B412,Ukraine!$AR$5:$AR$356)</f>
        <v>1583</v>
      </c>
      <c r="I412" s="107">
        <f t="shared" ca="1" si="103"/>
        <v>3.8167938931297711</v>
      </c>
      <c r="J412" s="107">
        <f t="shared" ca="1" si="104"/>
        <v>17.557251908396946</v>
      </c>
      <c r="K412" s="107">
        <f t="shared" ca="1" si="105"/>
        <v>8.015267175572518</v>
      </c>
      <c r="L412" s="107">
        <f t="shared" ca="1" si="106"/>
        <v>3.8167938931297711</v>
      </c>
      <c r="M412" s="107"/>
      <c r="N412" s="116">
        <f t="shared" ca="1" si="107"/>
        <v>29.177570093457941</v>
      </c>
      <c r="O412" s="116">
        <f t="shared" ca="1" si="108"/>
        <v>186.73644859813086</v>
      </c>
      <c r="P412" s="116">
        <f t="shared" ca="1" si="109"/>
        <v>75.861682242990653</v>
      </c>
      <c r="Q412" s="116">
        <f t="shared" ca="1" si="110"/>
        <v>23.342056074766358</v>
      </c>
      <c r="R412" s="116">
        <f t="shared" ca="1" si="111"/>
        <v>60.419847328244273</v>
      </c>
      <c r="S412" s="116">
        <f t="shared" ca="1" si="111"/>
        <v>277.93129770992363</v>
      </c>
      <c r="T412" s="116">
        <f t="shared" ca="1" si="111"/>
        <v>126.88167938931296</v>
      </c>
      <c r="U412" s="116">
        <f t="shared" ca="1" si="111"/>
        <v>60.419847328244273</v>
      </c>
      <c r="W412" s="109" t="s">
        <v>2105</v>
      </c>
      <c r="X412" s="78" t="s">
        <v>2118</v>
      </c>
      <c r="Y412" s="111">
        <v>0.84745762711864403</v>
      </c>
      <c r="Z412" s="111">
        <v>5.0847457627118651</v>
      </c>
      <c r="AA412" s="111">
        <v>5.0847457627118651</v>
      </c>
      <c r="AB412" s="111">
        <v>1.6949152542372881</v>
      </c>
      <c r="AE412" s="121" t="s">
        <v>1237</v>
      </c>
      <c r="AF412" s="119" t="s">
        <v>2121</v>
      </c>
      <c r="AG412" s="120" t="s">
        <v>1486</v>
      </c>
      <c r="AH412" s="120" t="s">
        <v>1486</v>
      </c>
      <c r="AI412" s="120" t="s">
        <v>1486</v>
      </c>
      <c r="AJ412" s="120" t="s">
        <v>1486</v>
      </c>
    </row>
    <row r="413" spans="1:36" ht="13.5" x14ac:dyDescent="0.25">
      <c r="A413" s="103" t="s">
        <v>2087</v>
      </c>
      <c r="B413" s="104">
        <v>36</v>
      </c>
      <c r="C413" s="115">
        <f>SUMIF(Ukraine!$B$5:$B$356,'Ukraine INN'!$B413,Ukraine!$Z$5:$Z$356)</f>
        <v>1561</v>
      </c>
      <c r="D413" s="107">
        <f t="shared" ca="1" si="99"/>
        <v>0.93457943925233633</v>
      </c>
      <c r="E413" s="107">
        <f t="shared" ca="1" si="100"/>
        <v>5.9813084112149539</v>
      </c>
      <c r="F413" s="107">
        <f t="shared" ca="1" si="101"/>
        <v>2.4299065420560746</v>
      </c>
      <c r="G413" s="107">
        <f t="shared" ca="1" si="102"/>
        <v>0.74766355140186924</v>
      </c>
      <c r="H413" s="115">
        <f>SUMIF(Ukraine!$B$5:$B$356,'Ukraine INN'!$B413,Ukraine!$AR$5:$AR$356)</f>
        <v>1583</v>
      </c>
      <c r="I413" s="107">
        <f t="shared" ca="1" si="103"/>
        <v>1.9083969465648856</v>
      </c>
      <c r="J413" s="107">
        <f t="shared" ca="1" si="104"/>
        <v>8.778625954198473</v>
      </c>
      <c r="K413" s="107">
        <f t="shared" ca="1" si="105"/>
        <v>4.007633587786259</v>
      </c>
      <c r="L413" s="107">
        <f t="shared" ca="1" si="106"/>
        <v>1.9083969465648856</v>
      </c>
      <c r="M413" s="107"/>
      <c r="N413" s="116">
        <f t="shared" ca="1" si="107"/>
        <v>14.588785046728971</v>
      </c>
      <c r="O413" s="116">
        <f t="shared" ca="1" si="108"/>
        <v>93.368224299065432</v>
      </c>
      <c r="P413" s="116">
        <f t="shared" ca="1" si="109"/>
        <v>37.930841121495327</v>
      </c>
      <c r="Q413" s="116">
        <f t="shared" ca="1" si="110"/>
        <v>11.671028037383179</v>
      </c>
      <c r="R413" s="116">
        <f t="shared" ca="1" si="111"/>
        <v>30.209923664122137</v>
      </c>
      <c r="S413" s="116">
        <f t="shared" ca="1" si="111"/>
        <v>138.96564885496181</v>
      </c>
      <c r="T413" s="116">
        <f t="shared" ca="1" si="111"/>
        <v>63.440839694656482</v>
      </c>
      <c r="U413" s="116">
        <f t="shared" ca="1" si="111"/>
        <v>30.209923664122137</v>
      </c>
      <c r="W413" s="109" t="s">
        <v>1237</v>
      </c>
      <c r="X413" s="78">
        <v>39</v>
      </c>
      <c r="Y413" s="118" t="s">
        <v>1486</v>
      </c>
      <c r="Z413" s="118" t="s">
        <v>1486</v>
      </c>
      <c r="AA413" s="118" t="s">
        <v>1486</v>
      </c>
      <c r="AB413" s="118" t="s">
        <v>1486</v>
      </c>
      <c r="AE413" s="177" t="s">
        <v>2122</v>
      </c>
      <c r="AF413" s="177"/>
      <c r="AG413" s="177"/>
      <c r="AH413" s="177"/>
      <c r="AI413" s="177"/>
      <c r="AJ413" s="177"/>
    </row>
    <row r="414" spans="1:36" x14ac:dyDescent="0.25">
      <c r="A414" s="103" t="s">
        <v>1232</v>
      </c>
      <c r="B414" s="104">
        <v>37</v>
      </c>
      <c r="C414" s="115">
        <f>SUMIF(Ukraine!$B$5:$B$356,'Ukraine INN'!$B414,Ukraine!$Z$5:$Z$356)</f>
        <v>208</v>
      </c>
      <c r="D414" s="107">
        <f t="shared" ca="1" si="99"/>
        <v>7.8260869565217392</v>
      </c>
      <c r="E414" s="107">
        <f t="shared" ca="1" si="100"/>
        <v>26.086956521739129</v>
      </c>
      <c r="F414" s="107">
        <f t="shared" ca="1" si="101"/>
        <v>5.2173913043478262</v>
      </c>
      <c r="G414" s="107">
        <f t="shared" ca="1" si="102"/>
        <v>5.2173913043478262</v>
      </c>
      <c r="H414" s="115">
        <f>SUMIF(Ukraine!$B$5:$B$356,'Ukraine INN'!$B414,Ukraine!$AR$5:$AR$356)</f>
        <v>214</v>
      </c>
      <c r="I414" s="107">
        <f t="shared" ca="1" si="103"/>
        <v>5</v>
      </c>
      <c r="J414" s="107">
        <f t="shared" ca="1" si="104"/>
        <v>15</v>
      </c>
      <c r="K414" s="107">
        <f t="shared" ca="1" si="105"/>
        <v>12.499999999999998</v>
      </c>
      <c r="L414" s="107">
        <f t="shared" ca="1" si="106"/>
        <v>0</v>
      </c>
      <c r="M414" s="107"/>
      <c r="N414" s="116">
        <f t="shared" ca="1" si="107"/>
        <v>16.278260869565219</v>
      </c>
      <c r="O414" s="116">
        <f t="shared" ca="1" si="108"/>
        <v>54.260869565217391</v>
      </c>
      <c r="P414" s="116">
        <f t="shared" ca="1" si="109"/>
        <v>10.85217391304348</v>
      </c>
      <c r="Q414" s="116">
        <f t="shared" ca="1" si="110"/>
        <v>10.85217391304348</v>
      </c>
      <c r="R414" s="116">
        <f t="shared" ca="1" si="111"/>
        <v>10.700000000000001</v>
      </c>
      <c r="S414" s="116">
        <f t="shared" ca="1" si="111"/>
        <v>32.1</v>
      </c>
      <c r="T414" s="116">
        <f t="shared" ca="1" si="111"/>
        <v>26.749999999999996</v>
      </c>
      <c r="U414" s="116">
        <f t="shared" ca="1" si="111"/>
        <v>0</v>
      </c>
      <c r="W414" s="109" t="s">
        <v>1237</v>
      </c>
      <c r="X414" s="78" t="s">
        <v>2120</v>
      </c>
      <c r="Y414" s="118" t="s">
        <v>1486</v>
      </c>
      <c r="Z414" s="118" t="s">
        <v>1486</v>
      </c>
      <c r="AA414" s="118" t="s">
        <v>1486</v>
      </c>
      <c r="AB414" s="118" t="s">
        <v>1486</v>
      </c>
      <c r="AE414" s="112"/>
    </row>
    <row r="415" spans="1:36" x14ac:dyDescent="0.25">
      <c r="A415" s="103" t="s">
        <v>1232</v>
      </c>
      <c r="B415" s="104">
        <v>37</v>
      </c>
      <c r="C415" s="115">
        <f>SUMIF(Ukraine!$B$5:$B$356,'Ukraine INN'!$B415,Ukraine!$Z$5:$Z$356)</f>
        <v>208</v>
      </c>
      <c r="D415" s="107">
        <f t="shared" ca="1" si="99"/>
        <v>7.8260869565217392</v>
      </c>
      <c r="E415" s="107">
        <f t="shared" ca="1" si="100"/>
        <v>26.086956521739129</v>
      </c>
      <c r="F415" s="107">
        <f t="shared" ca="1" si="101"/>
        <v>5.2173913043478262</v>
      </c>
      <c r="G415" s="107">
        <f t="shared" ca="1" si="102"/>
        <v>5.2173913043478262</v>
      </c>
      <c r="H415" s="115">
        <f>SUMIF(Ukraine!$B$5:$B$356,'Ukraine INN'!$B415,Ukraine!$AR$5:$AR$356)</f>
        <v>214</v>
      </c>
      <c r="I415" s="107">
        <f t="shared" ca="1" si="103"/>
        <v>5</v>
      </c>
      <c r="J415" s="107">
        <f t="shared" ca="1" si="104"/>
        <v>15</v>
      </c>
      <c r="K415" s="107">
        <f t="shared" ca="1" si="105"/>
        <v>12.499999999999998</v>
      </c>
      <c r="L415" s="107">
        <f t="shared" ca="1" si="106"/>
        <v>0</v>
      </c>
      <c r="M415" s="107"/>
      <c r="N415" s="116">
        <f t="shared" ca="1" si="107"/>
        <v>16.278260869565219</v>
      </c>
      <c r="O415" s="116">
        <f t="shared" ca="1" si="108"/>
        <v>54.260869565217391</v>
      </c>
      <c r="P415" s="116">
        <f t="shared" ca="1" si="109"/>
        <v>10.85217391304348</v>
      </c>
      <c r="Q415" s="116">
        <f t="shared" ca="1" si="110"/>
        <v>10.85217391304348</v>
      </c>
      <c r="R415" s="116">
        <f t="shared" ca="1" si="111"/>
        <v>10.700000000000001</v>
      </c>
      <c r="S415" s="116">
        <f t="shared" ca="1" si="111"/>
        <v>32.1</v>
      </c>
      <c r="T415" s="116">
        <f t="shared" ca="1" si="111"/>
        <v>26.749999999999996</v>
      </c>
      <c r="U415" s="116">
        <f t="shared" ca="1" si="111"/>
        <v>0</v>
      </c>
      <c r="W415" s="122" t="s">
        <v>1237</v>
      </c>
      <c r="X415" s="78" t="s">
        <v>2121</v>
      </c>
      <c r="Y415" s="118" t="s">
        <v>1486</v>
      </c>
      <c r="Z415" s="118" t="s">
        <v>1486</v>
      </c>
      <c r="AA415" s="118" t="s">
        <v>1486</v>
      </c>
      <c r="AB415" s="118" t="s">
        <v>1486</v>
      </c>
      <c r="AE415" s="112"/>
    </row>
    <row r="416" spans="1:36" ht="21.75" customHeight="1" x14ac:dyDescent="0.25">
      <c r="A416" s="103" t="s">
        <v>1232</v>
      </c>
      <c r="B416" s="104">
        <v>37</v>
      </c>
      <c r="C416" s="115">
        <f>SUMIF(Ukraine!$B$5:$B$356,'Ukraine INN'!$B416,Ukraine!$Z$5:$Z$356)</f>
        <v>208</v>
      </c>
      <c r="D416" s="107">
        <f t="shared" ca="1" si="99"/>
        <v>7.8260869565217392</v>
      </c>
      <c r="E416" s="107">
        <f t="shared" ca="1" si="100"/>
        <v>26.086956521739129</v>
      </c>
      <c r="F416" s="107">
        <f t="shared" ca="1" si="101"/>
        <v>5.2173913043478262</v>
      </c>
      <c r="G416" s="107">
        <f t="shared" ca="1" si="102"/>
        <v>5.2173913043478262</v>
      </c>
      <c r="H416" s="115">
        <f>SUMIF(Ukraine!$B$5:$B$356,'Ukraine INN'!$B416,Ukraine!$AR$5:$AR$356)</f>
        <v>214</v>
      </c>
      <c r="I416" s="107">
        <f t="shared" ca="1" si="103"/>
        <v>5</v>
      </c>
      <c r="J416" s="107">
        <f t="shared" ca="1" si="104"/>
        <v>15</v>
      </c>
      <c r="K416" s="107">
        <f t="shared" ca="1" si="105"/>
        <v>12.499999999999998</v>
      </c>
      <c r="L416" s="107">
        <f t="shared" ca="1" si="106"/>
        <v>0</v>
      </c>
      <c r="M416" s="107"/>
      <c r="N416" s="116">
        <f t="shared" ca="1" si="107"/>
        <v>16.278260869565219</v>
      </c>
      <c r="O416" s="116">
        <f t="shared" ca="1" si="108"/>
        <v>54.260869565217391</v>
      </c>
      <c r="P416" s="116">
        <f t="shared" ca="1" si="109"/>
        <v>10.85217391304348</v>
      </c>
      <c r="Q416" s="116">
        <f t="shared" ca="1" si="110"/>
        <v>10.85217391304348</v>
      </c>
      <c r="R416" s="116">
        <f t="shared" ca="1" si="111"/>
        <v>10.700000000000001</v>
      </c>
      <c r="S416" s="116">
        <f t="shared" ca="1" si="111"/>
        <v>32.1</v>
      </c>
      <c r="T416" s="116">
        <f t="shared" ca="1" si="111"/>
        <v>26.749999999999996</v>
      </c>
      <c r="U416" s="116">
        <f t="shared" ca="1" si="111"/>
        <v>0</v>
      </c>
      <c r="W416" s="178" t="s">
        <v>2123</v>
      </c>
      <c r="X416" s="178"/>
      <c r="Y416" s="178"/>
      <c r="Z416" s="178"/>
      <c r="AA416" s="178"/>
      <c r="AB416" s="178"/>
      <c r="AE416" s="112"/>
    </row>
    <row r="417" spans="1:37" x14ac:dyDescent="0.25">
      <c r="A417" s="103" t="s">
        <v>1233</v>
      </c>
      <c r="B417" s="104">
        <v>38</v>
      </c>
      <c r="C417" s="115">
        <f>SUMIF(Ukraine!$B$5:$B$356,'Ukraine INN'!$B417,Ukraine!$Z$5:$Z$356)</f>
        <v>1604</v>
      </c>
      <c r="D417" s="107">
        <f t="shared" ca="1" si="99"/>
        <v>1.2096774193548387</v>
      </c>
      <c r="E417" s="107">
        <f t="shared" ca="1" si="100"/>
        <v>6.6532258064516121</v>
      </c>
      <c r="F417" s="107">
        <f t="shared" ca="1" si="101"/>
        <v>3.8306451612903225</v>
      </c>
      <c r="G417" s="107">
        <f t="shared" ca="1" si="102"/>
        <v>2.0161290322580645</v>
      </c>
      <c r="H417" s="115">
        <f>SUMIF(Ukraine!$B$5:$B$356,'Ukraine INN'!$B417,Ukraine!$AR$5:$AR$356)</f>
        <v>1438</v>
      </c>
      <c r="I417" s="107">
        <f t="shared" ca="1" si="103"/>
        <v>1.4957264957264957</v>
      </c>
      <c r="J417" s="107">
        <f t="shared" ca="1" si="104"/>
        <v>7.2649572649572658</v>
      </c>
      <c r="K417" s="107">
        <f t="shared" ca="1" si="105"/>
        <v>3.4188034188034191</v>
      </c>
      <c r="L417" s="107">
        <f t="shared" ca="1" si="106"/>
        <v>2.3504273504273505</v>
      </c>
      <c r="M417" s="107"/>
      <c r="N417" s="116">
        <f t="shared" ca="1" si="107"/>
        <v>19.403225806451612</v>
      </c>
      <c r="O417" s="116">
        <f t="shared" ca="1" si="108"/>
        <v>106.71774193548387</v>
      </c>
      <c r="P417" s="116">
        <f t="shared" ca="1" si="109"/>
        <v>61.443548387096776</v>
      </c>
      <c r="Q417" s="116">
        <f t="shared" ca="1" si="110"/>
        <v>32.338709677419352</v>
      </c>
      <c r="R417" s="116">
        <f t="shared" ca="1" si="111"/>
        <v>21.508547008547009</v>
      </c>
      <c r="S417" s="116">
        <f t="shared" ca="1" si="111"/>
        <v>104.47008547008548</v>
      </c>
      <c r="T417" s="116">
        <f t="shared" ca="1" si="111"/>
        <v>49.162393162393165</v>
      </c>
      <c r="U417" s="116">
        <f t="shared" ca="1" si="111"/>
        <v>33.799145299145302</v>
      </c>
      <c r="W417" s="109"/>
      <c r="AE417" s="112"/>
    </row>
    <row r="418" spans="1:37" s="78" customFormat="1" x14ac:dyDescent="0.25">
      <c r="A418" s="103" t="s">
        <v>1234</v>
      </c>
      <c r="B418" s="104">
        <v>38.1</v>
      </c>
      <c r="C418" s="115">
        <f>SUMIF(Ukraine!$B$5:$B$356,'Ukraine INN'!$B418,Ukraine!$Z$5:$Z$356)</f>
        <v>882</v>
      </c>
      <c r="D418" s="107">
        <f t="shared" ca="1" si="99"/>
        <v>1.5384615384615385</v>
      </c>
      <c r="E418" s="107">
        <f t="shared" ca="1" si="100"/>
        <v>7.6923076923076925</v>
      </c>
      <c r="F418" s="107">
        <f t="shared" ca="1" si="101"/>
        <v>3.6923076923076925</v>
      </c>
      <c r="G418" s="107">
        <f t="shared" ca="1" si="102"/>
        <v>2.1538461538461537</v>
      </c>
      <c r="H418" s="115">
        <f>SUMIF(Ukraine!$B$5:$B$356,'Ukraine INN'!$B418,Ukraine!$AR$5:$AR$356)</f>
        <v>815</v>
      </c>
      <c r="I418" s="107">
        <f t="shared" ca="1" si="103"/>
        <v>1.6129032258064515</v>
      </c>
      <c r="J418" s="107">
        <f t="shared" ca="1" si="104"/>
        <v>6.129032258064516</v>
      </c>
      <c r="K418" s="107">
        <f t="shared" ca="1" si="105"/>
        <v>1.935483870967742</v>
      </c>
      <c r="L418" s="107">
        <f t="shared" ca="1" si="106"/>
        <v>1.2903225806451613</v>
      </c>
      <c r="M418" s="107"/>
      <c r="N418" s="116">
        <f t="shared" ca="1" si="107"/>
        <v>13.569230769230771</v>
      </c>
      <c r="O418" s="116">
        <f t="shared" ca="1" si="108"/>
        <v>67.846153846153854</v>
      </c>
      <c r="P418" s="116">
        <f t="shared" ca="1" si="109"/>
        <v>32.566153846153853</v>
      </c>
      <c r="Q418" s="116">
        <f t="shared" ca="1" si="110"/>
        <v>18.996923076923075</v>
      </c>
      <c r="R418" s="116">
        <f t="shared" ca="1" si="111"/>
        <v>13.14516129032258</v>
      </c>
      <c r="S418" s="116">
        <f t="shared" ca="1" si="111"/>
        <v>49.951612903225801</v>
      </c>
      <c r="T418" s="116">
        <f t="shared" ca="1" si="111"/>
        <v>15.774193548387098</v>
      </c>
      <c r="U418" s="116">
        <f t="shared" ca="1" si="111"/>
        <v>10.516129032258064</v>
      </c>
      <c r="V418" s="76"/>
      <c r="W418" s="109"/>
      <c r="Y418" s="76"/>
      <c r="Z418" s="76"/>
      <c r="AA418" s="76"/>
      <c r="AB418" s="76"/>
      <c r="AC418" s="76"/>
      <c r="AD418" s="76"/>
      <c r="AE418" s="112"/>
      <c r="AF418" s="80"/>
      <c r="AG418" s="81"/>
      <c r="AH418" s="81"/>
      <c r="AI418" s="81"/>
      <c r="AJ418" s="81"/>
      <c r="AK418" s="81"/>
    </row>
    <row r="419" spans="1:37" s="78" customFormat="1" x14ac:dyDescent="0.25">
      <c r="A419" s="103" t="s">
        <v>2097</v>
      </c>
      <c r="B419" s="104">
        <v>38.11</v>
      </c>
      <c r="C419" s="115">
        <f>SUMIF(Ukraine!$B$5:$B$356,'Ukraine INN'!$B419,Ukraine!$Z$5:$Z$356)</f>
        <v>0</v>
      </c>
      <c r="D419" s="107">
        <f t="shared" ca="1" si="99"/>
        <v>1.2779552715654952</v>
      </c>
      <c r="E419" s="107">
        <f t="shared" ca="1" si="100"/>
        <v>7.6677316293929714</v>
      </c>
      <c r="F419" s="107">
        <f t="shared" ca="1" si="101"/>
        <v>3.5143769968051117</v>
      </c>
      <c r="G419" s="107">
        <f t="shared" ca="1" si="102"/>
        <v>2.2364217252396164</v>
      </c>
      <c r="H419" s="115">
        <f>SUMIF(Ukraine!$B$5:$B$356,'Ukraine INN'!$B419,Ukraine!$AR$5:$AR$356)</f>
        <v>0</v>
      </c>
      <c r="I419" s="107">
        <f t="shared" ca="1" si="103"/>
        <v>1.6556291390728477</v>
      </c>
      <c r="J419" s="107">
        <f t="shared" ca="1" si="104"/>
        <v>6.2913907284768218</v>
      </c>
      <c r="K419" s="107">
        <f t="shared" ca="1" si="105"/>
        <v>1.9867549668874174</v>
      </c>
      <c r="L419" s="107">
        <f t="shared" ca="1" si="106"/>
        <v>1.3245033112582782</v>
      </c>
      <c r="M419" s="107"/>
      <c r="N419" s="116">
        <f t="shared" ca="1" si="107"/>
        <v>0</v>
      </c>
      <c r="O419" s="116">
        <f t="shared" ca="1" si="108"/>
        <v>0</v>
      </c>
      <c r="P419" s="116">
        <f t="shared" ca="1" si="109"/>
        <v>0</v>
      </c>
      <c r="Q419" s="116">
        <f t="shared" ca="1" si="110"/>
        <v>0</v>
      </c>
      <c r="R419" s="116">
        <f t="shared" ca="1" si="111"/>
        <v>0</v>
      </c>
      <c r="S419" s="116">
        <f t="shared" ca="1" si="111"/>
        <v>0</v>
      </c>
      <c r="T419" s="116">
        <f t="shared" ca="1" si="111"/>
        <v>0</v>
      </c>
      <c r="U419" s="116">
        <f t="shared" ca="1" si="111"/>
        <v>0</v>
      </c>
      <c r="V419" s="76"/>
      <c r="W419" s="109"/>
      <c r="Y419" s="76"/>
      <c r="Z419" s="76"/>
      <c r="AA419" s="76"/>
      <c r="AB419" s="76"/>
      <c r="AC419" s="76"/>
      <c r="AD419" s="76"/>
      <c r="AE419" s="112"/>
      <c r="AF419" s="80"/>
      <c r="AG419" s="81"/>
      <c r="AH419" s="81"/>
      <c r="AI419" s="81"/>
      <c r="AJ419" s="81"/>
      <c r="AK419" s="81"/>
    </row>
    <row r="420" spans="1:37" s="78" customFormat="1" x14ac:dyDescent="0.25">
      <c r="A420" s="103" t="s">
        <v>2098</v>
      </c>
      <c r="B420" s="104">
        <v>38.119999999999997</v>
      </c>
      <c r="C420" s="115">
        <f>SUMIF(Ukraine!$B$5:$B$356,'Ukraine INN'!$B420,Ukraine!$Z$5:$Z$356)</f>
        <v>0</v>
      </c>
      <c r="D420" s="107">
        <f t="shared" ca="1" si="99"/>
        <v>8.3333333333333321</v>
      </c>
      <c r="E420" s="107">
        <f t="shared" ca="1" si="100"/>
        <v>8.3333333333333321</v>
      </c>
      <c r="F420" s="107">
        <f t="shared" ca="1" si="101"/>
        <v>8.3333333333333321</v>
      </c>
      <c r="G420" s="107">
        <f t="shared" ca="1" si="102"/>
        <v>0</v>
      </c>
      <c r="H420" s="115">
        <f>SUMIF(Ukraine!$B$5:$B$356,'Ukraine INN'!$B420,Ukraine!$AR$5:$AR$356)</f>
        <v>0</v>
      </c>
      <c r="I420" s="107">
        <f t="shared" ca="1" si="103"/>
        <v>0</v>
      </c>
      <c r="J420" s="107">
        <f t="shared" ca="1" si="104"/>
        <v>0</v>
      </c>
      <c r="K420" s="107">
        <f t="shared" ca="1" si="105"/>
        <v>0</v>
      </c>
      <c r="L420" s="107">
        <f t="shared" ca="1" si="106"/>
        <v>0</v>
      </c>
      <c r="M420" s="107"/>
      <c r="N420" s="116">
        <f t="shared" ca="1" si="107"/>
        <v>0</v>
      </c>
      <c r="O420" s="116">
        <f t="shared" ca="1" si="108"/>
        <v>0</v>
      </c>
      <c r="P420" s="116">
        <f t="shared" ca="1" si="109"/>
        <v>0</v>
      </c>
      <c r="Q420" s="116">
        <f t="shared" ca="1" si="110"/>
        <v>0</v>
      </c>
      <c r="R420" s="116">
        <f t="shared" ca="1" si="111"/>
        <v>0</v>
      </c>
      <c r="S420" s="116">
        <f t="shared" ca="1" si="111"/>
        <v>0</v>
      </c>
      <c r="T420" s="116">
        <f t="shared" ca="1" si="111"/>
        <v>0</v>
      </c>
      <c r="U420" s="116">
        <f t="shared" ca="1" si="111"/>
        <v>0</v>
      </c>
      <c r="V420" s="76"/>
      <c r="W420" s="109"/>
      <c r="Y420" s="76"/>
      <c r="Z420" s="76"/>
      <c r="AA420" s="76"/>
      <c r="AB420" s="76"/>
      <c r="AC420" s="76"/>
      <c r="AD420" s="76"/>
      <c r="AE420" s="112"/>
      <c r="AF420" s="80"/>
      <c r="AG420" s="81"/>
      <c r="AH420" s="81"/>
      <c r="AI420" s="81"/>
      <c r="AJ420" s="81"/>
      <c r="AK420" s="81"/>
    </row>
    <row r="421" spans="1:37" s="78" customFormat="1" x14ac:dyDescent="0.25">
      <c r="A421" s="103" t="s">
        <v>1235</v>
      </c>
      <c r="B421" s="104">
        <v>38.200000000000003</v>
      </c>
      <c r="C421" s="115">
        <f>SUMIF(Ukraine!$B$5:$B$356,'Ukraine INN'!$B421,Ukraine!$Z$5:$Z$356)</f>
        <v>130</v>
      </c>
      <c r="D421" s="107">
        <f t="shared" ca="1" si="99"/>
        <v>0</v>
      </c>
      <c r="E421" s="107">
        <f t="shared" ca="1" si="100"/>
        <v>2.7777777777777777</v>
      </c>
      <c r="F421" s="107">
        <f t="shared" ca="1" si="101"/>
        <v>2.7777777777777777</v>
      </c>
      <c r="G421" s="107">
        <f t="shared" ca="1" si="102"/>
        <v>0</v>
      </c>
      <c r="H421" s="115">
        <f>SUMIF(Ukraine!$B$5:$B$356,'Ukraine INN'!$B421,Ukraine!$AR$5:$AR$356)</f>
        <v>145</v>
      </c>
      <c r="I421" s="107">
        <f t="shared" ca="1" si="103"/>
        <v>2.4390243902439024</v>
      </c>
      <c r="J421" s="107">
        <f t="shared" ca="1" si="104"/>
        <v>14.634146341463413</v>
      </c>
      <c r="K421" s="107">
        <f t="shared" ca="1" si="105"/>
        <v>9.7560975609756095</v>
      </c>
      <c r="L421" s="107">
        <f t="shared" ca="1" si="106"/>
        <v>2.4390243902439024</v>
      </c>
      <c r="M421" s="107"/>
      <c r="N421" s="116">
        <f t="shared" ca="1" si="107"/>
        <v>0</v>
      </c>
      <c r="O421" s="116">
        <f t="shared" ca="1" si="108"/>
        <v>3.6111111111111107</v>
      </c>
      <c r="P421" s="116">
        <f t="shared" ca="1" si="109"/>
        <v>3.6111111111111107</v>
      </c>
      <c r="Q421" s="116">
        <f t="shared" ca="1" si="110"/>
        <v>0</v>
      </c>
      <c r="R421" s="116">
        <f t="shared" ca="1" si="111"/>
        <v>3.5365853658536586</v>
      </c>
      <c r="S421" s="116">
        <f t="shared" ca="1" si="111"/>
        <v>21.219512195121951</v>
      </c>
      <c r="T421" s="116">
        <f t="shared" ca="1" si="111"/>
        <v>14.146341463414634</v>
      </c>
      <c r="U421" s="116">
        <f t="shared" ca="1" si="111"/>
        <v>3.5365853658536586</v>
      </c>
      <c r="V421" s="76"/>
      <c r="W421" s="109"/>
      <c r="Y421" s="76"/>
      <c r="Z421" s="76"/>
      <c r="AA421" s="76"/>
      <c r="AB421" s="76"/>
      <c r="AC421" s="76"/>
      <c r="AD421" s="76"/>
      <c r="AE421" s="112"/>
      <c r="AF421" s="80"/>
      <c r="AG421" s="81"/>
      <c r="AH421" s="81"/>
      <c r="AI421" s="81"/>
      <c r="AJ421" s="81"/>
      <c r="AK421" s="81"/>
    </row>
    <row r="422" spans="1:37" s="78" customFormat="1" x14ac:dyDescent="0.25">
      <c r="A422" s="103" t="s">
        <v>2111</v>
      </c>
      <c r="B422" s="104">
        <v>38.21</v>
      </c>
      <c r="C422" s="115">
        <f>SUMIF(Ukraine!$B$5:$B$356,'Ukraine INN'!$B422,Ukraine!$Z$5:$Z$356)</f>
        <v>0</v>
      </c>
      <c r="D422" s="107">
        <f t="shared" ca="1" si="99"/>
        <v>0</v>
      </c>
      <c r="E422" s="107">
        <f t="shared" ca="1" si="100"/>
        <v>3.8461538461538463</v>
      </c>
      <c r="F422" s="107">
        <f t="shared" ca="1" si="101"/>
        <v>3.8461538461538463</v>
      </c>
      <c r="G422" s="107">
        <f t="shared" ca="1" si="102"/>
        <v>0</v>
      </c>
      <c r="H422" s="115">
        <f>SUMIF(Ukraine!$B$5:$B$356,'Ukraine INN'!$B422,Ukraine!$AR$5:$AR$356)</f>
        <v>0</v>
      </c>
      <c r="I422" s="107">
        <f t="shared" ca="1" si="103"/>
        <v>0</v>
      </c>
      <c r="J422" s="107">
        <f t="shared" ca="1" si="104"/>
        <v>10</v>
      </c>
      <c r="K422" s="107">
        <f t="shared" ca="1" si="105"/>
        <v>10</v>
      </c>
      <c r="L422" s="107">
        <f t="shared" ca="1" si="106"/>
        <v>3.3333333333333335</v>
      </c>
      <c r="M422" s="107"/>
      <c r="N422" s="116">
        <f t="shared" ca="1" si="107"/>
        <v>0</v>
      </c>
      <c r="O422" s="116">
        <f t="shared" ca="1" si="108"/>
        <v>0</v>
      </c>
      <c r="P422" s="116">
        <f t="shared" ca="1" si="109"/>
        <v>0</v>
      </c>
      <c r="Q422" s="116">
        <f t="shared" ca="1" si="110"/>
        <v>0</v>
      </c>
      <c r="R422" s="116">
        <f t="shared" ca="1" si="111"/>
        <v>0</v>
      </c>
      <c r="S422" s="116">
        <f t="shared" ca="1" si="111"/>
        <v>0</v>
      </c>
      <c r="T422" s="116">
        <f t="shared" ca="1" si="111"/>
        <v>0</v>
      </c>
      <c r="U422" s="116">
        <f t="shared" ca="1" si="111"/>
        <v>0</v>
      </c>
      <c r="V422" s="76"/>
      <c r="W422" s="109"/>
      <c r="Y422" s="76"/>
      <c r="Z422" s="76"/>
      <c r="AA422" s="76"/>
      <c r="AB422" s="76"/>
      <c r="AC422" s="76"/>
      <c r="AD422" s="76"/>
      <c r="AE422" s="112"/>
      <c r="AF422" s="80"/>
      <c r="AG422" s="81"/>
      <c r="AH422" s="81"/>
      <c r="AI422" s="81"/>
      <c r="AJ422" s="81"/>
      <c r="AK422" s="81"/>
    </row>
    <row r="423" spans="1:37" s="78" customFormat="1" x14ac:dyDescent="0.25">
      <c r="A423" s="103" t="s">
        <v>2113</v>
      </c>
      <c r="B423" s="104">
        <v>38.22</v>
      </c>
      <c r="C423" s="115">
        <f>SUMIF(Ukraine!$B$5:$B$356,'Ukraine INN'!$B423,Ukraine!$Z$5:$Z$356)</f>
        <v>0</v>
      </c>
      <c r="D423" s="107">
        <f t="shared" ca="1" si="99"/>
        <v>0</v>
      </c>
      <c r="E423" s="107">
        <f t="shared" ca="1" si="100"/>
        <v>0</v>
      </c>
      <c r="F423" s="107">
        <f t="shared" ca="1" si="101"/>
        <v>0</v>
      </c>
      <c r="G423" s="107">
        <f t="shared" ca="1" si="102"/>
        <v>0</v>
      </c>
      <c r="H423" s="115">
        <f>SUMIF(Ukraine!$B$5:$B$356,'Ukraine INN'!$B423,Ukraine!$AR$5:$AR$356)</f>
        <v>0</v>
      </c>
      <c r="I423" s="107">
        <f t="shared" ca="1" si="103"/>
        <v>9.0909090909090917</v>
      </c>
      <c r="J423" s="107">
        <f t="shared" ca="1" si="104"/>
        <v>27.27272727272727</v>
      </c>
      <c r="K423" s="107">
        <f t="shared" ca="1" si="105"/>
        <v>9.0909090909090917</v>
      </c>
      <c r="L423" s="107">
        <f t="shared" ca="1" si="106"/>
        <v>0</v>
      </c>
      <c r="M423" s="107"/>
      <c r="N423" s="116">
        <f t="shared" ca="1" si="107"/>
        <v>0</v>
      </c>
      <c r="O423" s="116">
        <f t="shared" ca="1" si="108"/>
        <v>0</v>
      </c>
      <c r="P423" s="116">
        <f t="shared" ca="1" si="109"/>
        <v>0</v>
      </c>
      <c r="Q423" s="116">
        <f t="shared" ca="1" si="110"/>
        <v>0</v>
      </c>
      <c r="R423" s="116">
        <f t="shared" ca="1" si="111"/>
        <v>0</v>
      </c>
      <c r="S423" s="116">
        <f t="shared" ca="1" si="111"/>
        <v>0</v>
      </c>
      <c r="T423" s="116">
        <f t="shared" ca="1" si="111"/>
        <v>0</v>
      </c>
      <c r="U423" s="116">
        <f t="shared" ca="1" si="111"/>
        <v>0</v>
      </c>
      <c r="V423" s="76"/>
      <c r="W423" s="109"/>
      <c r="Y423" s="76"/>
      <c r="Z423" s="76"/>
      <c r="AA423" s="76"/>
      <c r="AB423" s="76"/>
      <c r="AC423" s="76"/>
      <c r="AD423" s="76"/>
      <c r="AE423" s="112"/>
      <c r="AF423" s="80"/>
      <c r="AG423" s="81"/>
      <c r="AH423" s="81"/>
      <c r="AI423" s="81"/>
      <c r="AJ423" s="81"/>
      <c r="AK423" s="81"/>
    </row>
    <row r="424" spans="1:37" s="78" customFormat="1" x14ac:dyDescent="0.25">
      <c r="A424" s="103" t="s">
        <v>1236</v>
      </c>
      <c r="B424" s="104">
        <v>38.299999999999997</v>
      </c>
      <c r="C424" s="115">
        <f>SUMIF(Ukraine!$B$5:$B$356,'Ukraine INN'!$B424,Ukraine!$Z$5:$Z$356)</f>
        <v>592</v>
      </c>
      <c r="D424" s="107">
        <f t="shared" ca="1" si="99"/>
        <v>0.74074074074074081</v>
      </c>
      <c r="E424" s="107">
        <f t="shared" ca="1" si="100"/>
        <v>5.1851851851851851</v>
      </c>
      <c r="F424" s="107">
        <f t="shared" ca="1" si="101"/>
        <v>4.4444444444444446</v>
      </c>
      <c r="G424" s="107">
        <f t="shared" ca="1" si="102"/>
        <v>2.2222222222222223</v>
      </c>
      <c r="H424" s="115">
        <f>SUMIF(Ukraine!$B$5:$B$356,'Ukraine INN'!$B424,Ukraine!$AR$5:$AR$356)</f>
        <v>478</v>
      </c>
      <c r="I424" s="107">
        <f t="shared" ca="1" si="103"/>
        <v>0.85470085470085477</v>
      </c>
      <c r="J424" s="107">
        <f t="shared" ca="1" si="104"/>
        <v>7.6923076923076925</v>
      </c>
      <c r="K424" s="107">
        <f t="shared" ca="1" si="105"/>
        <v>5.1282051282051277</v>
      </c>
      <c r="L424" s="107">
        <f t="shared" ca="1" si="106"/>
        <v>5.1282051282051277</v>
      </c>
      <c r="M424" s="107"/>
      <c r="N424" s="116">
        <f t="shared" ca="1" si="107"/>
        <v>4.3851851851851853</v>
      </c>
      <c r="O424" s="116">
        <f t="shared" ca="1" si="108"/>
        <v>30.696296296296296</v>
      </c>
      <c r="P424" s="116">
        <f t="shared" ca="1" si="109"/>
        <v>26.311111111111114</v>
      </c>
      <c r="Q424" s="116">
        <f t="shared" ca="1" si="110"/>
        <v>13.155555555555557</v>
      </c>
      <c r="R424" s="116">
        <f t="shared" ca="1" si="111"/>
        <v>4.0854700854700861</v>
      </c>
      <c r="S424" s="116">
        <f t="shared" ca="1" si="111"/>
        <v>36.769230769230774</v>
      </c>
      <c r="T424" s="116">
        <f t="shared" ca="1" si="111"/>
        <v>24.512820512820511</v>
      </c>
      <c r="U424" s="116">
        <f t="shared" ca="1" si="111"/>
        <v>24.512820512820511</v>
      </c>
      <c r="V424" s="76"/>
      <c r="W424" s="109"/>
      <c r="Y424" s="76"/>
      <c r="Z424" s="76"/>
      <c r="AA424" s="76"/>
      <c r="AB424" s="76"/>
      <c r="AC424" s="76"/>
      <c r="AD424" s="76"/>
      <c r="AE424" s="112"/>
      <c r="AF424" s="80"/>
      <c r="AG424" s="81"/>
      <c r="AH424" s="81"/>
      <c r="AI424" s="81"/>
      <c r="AJ424" s="81"/>
      <c r="AK424" s="81"/>
    </row>
    <row r="425" spans="1:37" s="78" customFormat="1" x14ac:dyDescent="0.25">
      <c r="A425" s="103" t="s">
        <v>2116</v>
      </c>
      <c r="B425" s="104">
        <v>38.31</v>
      </c>
      <c r="C425" s="115">
        <f>SUMIF(Ukraine!$B$5:$B$356,'Ukraine INN'!$B425,Ukraine!$Z$5:$Z$356)</f>
        <v>0</v>
      </c>
      <c r="D425" s="107">
        <f t="shared" ca="1" si="99"/>
        <v>0</v>
      </c>
      <c r="E425" s="107">
        <f t="shared" ca="1" si="100"/>
        <v>5.8823529411764701</v>
      </c>
      <c r="F425" s="107">
        <f t="shared" ca="1" si="101"/>
        <v>0</v>
      </c>
      <c r="G425" s="107">
        <f t="shared" ca="1" si="102"/>
        <v>5.8823529411764701</v>
      </c>
      <c r="H425" s="115">
        <f>SUMIF(Ukraine!$B$5:$B$356,'Ukraine INN'!$B425,Ukraine!$AR$5:$AR$356)</f>
        <v>0</v>
      </c>
      <c r="I425" s="107">
        <f t="shared" ca="1" si="103"/>
        <v>0</v>
      </c>
      <c r="J425" s="107">
        <f t="shared" ca="1" si="104"/>
        <v>8.3333333333333321</v>
      </c>
      <c r="K425" s="107">
        <f t="shared" ca="1" si="105"/>
        <v>0</v>
      </c>
      <c r="L425" s="107">
        <f t="shared" ca="1" si="106"/>
        <v>0</v>
      </c>
      <c r="M425" s="107"/>
      <c r="N425" s="116">
        <f t="shared" ca="1" si="107"/>
        <v>0</v>
      </c>
      <c r="O425" s="116">
        <f t="shared" ca="1" si="108"/>
        <v>0</v>
      </c>
      <c r="P425" s="116">
        <f t="shared" ca="1" si="109"/>
        <v>0</v>
      </c>
      <c r="Q425" s="116">
        <f t="shared" ca="1" si="110"/>
        <v>0</v>
      </c>
      <c r="R425" s="116">
        <f t="shared" ca="1" si="111"/>
        <v>0</v>
      </c>
      <c r="S425" s="116">
        <f t="shared" ca="1" si="111"/>
        <v>0</v>
      </c>
      <c r="T425" s="116">
        <f t="shared" ca="1" si="111"/>
        <v>0</v>
      </c>
      <c r="U425" s="116">
        <f t="shared" ca="1" si="111"/>
        <v>0</v>
      </c>
      <c r="V425" s="76"/>
      <c r="W425" s="109"/>
      <c r="Y425" s="76"/>
      <c r="Z425" s="76"/>
      <c r="AA425" s="76"/>
      <c r="AB425" s="76"/>
      <c r="AC425" s="76"/>
      <c r="AD425" s="76"/>
      <c r="AE425" s="112"/>
      <c r="AF425" s="80"/>
      <c r="AG425" s="81"/>
      <c r="AH425" s="81"/>
      <c r="AI425" s="81"/>
      <c r="AJ425" s="81"/>
      <c r="AK425" s="81"/>
    </row>
    <row r="426" spans="1:37" s="78" customFormat="1" x14ac:dyDescent="0.25">
      <c r="A426" s="103" t="s">
        <v>2105</v>
      </c>
      <c r="B426" s="104">
        <v>38.32</v>
      </c>
      <c r="C426" s="115">
        <f>SUMIF(Ukraine!$B$5:$B$356,'Ukraine INN'!$B426,Ukraine!$Z$5:$Z$356)</f>
        <v>0</v>
      </c>
      <c r="D426" s="107">
        <f t="shared" ca="1" si="99"/>
        <v>0.84745762711864403</v>
      </c>
      <c r="E426" s="107">
        <f t="shared" ca="1" si="100"/>
        <v>5.0847457627118651</v>
      </c>
      <c r="F426" s="107">
        <f t="shared" ca="1" si="101"/>
        <v>5.0847457627118651</v>
      </c>
      <c r="G426" s="107">
        <f t="shared" ca="1" si="102"/>
        <v>1.6949152542372881</v>
      </c>
      <c r="H426" s="115">
        <f>SUMIF(Ukraine!$B$5:$B$356,'Ukraine INN'!$B426,Ukraine!$AR$5:$AR$356)</f>
        <v>0</v>
      </c>
      <c r="I426" s="107">
        <f t="shared" ca="1" si="103"/>
        <v>0.95238095238095244</v>
      </c>
      <c r="J426" s="107">
        <f t="shared" ca="1" si="104"/>
        <v>7.6190476190476195</v>
      </c>
      <c r="K426" s="107">
        <f t="shared" ca="1" si="105"/>
        <v>5.7142857142857144</v>
      </c>
      <c r="L426" s="107">
        <f t="shared" ca="1" si="106"/>
        <v>5.7142857142857144</v>
      </c>
      <c r="M426" s="107"/>
      <c r="N426" s="116">
        <f t="shared" ca="1" si="107"/>
        <v>0</v>
      </c>
      <c r="O426" s="116">
        <f t="shared" ca="1" si="108"/>
        <v>0</v>
      </c>
      <c r="P426" s="116">
        <f t="shared" ca="1" si="109"/>
        <v>0</v>
      </c>
      <c r="Q426" s="116">
        <f t="shared" ca="1" si="110"/>
        <v>0</v>
      </c>
      <c r="R426" s="116">
        <f t="shared" ca="1" si="111"/>
        <v>0</v>
      </c>
      <c r="S426" s="116">
        <f t="shared" ca="1" si="111"/>
        <v>0</v>
      </c>
      <c r="T426" s="116">
        <f t="shared" ca="1" si="111"/>
        <v>0</v>
      </c>
      <c r="U426" s="116">
        <f t="shared" ca="1" si="111"/>
        <v>0</v>
      </c>
      <c r="V426" s="76"/>
      <c r="W426" s="109"/>
      <c r="Y426" s="76"/>
      <c r="Z426" s="76"/>
      <c r="AA426" s="76"/>
      <c r="AB426" s="76"/>
      <c r="AC426" s="76"/>
      <c r="AD426" s="76"/>
      <c r="AE426" s="112"/>
      <c r="AF426" s="80"/>
      <c r="AG426" s="81"/>
      <c r="AH426" s="81"/>
      <c r="AI426" s="81"/>
      <c r="AJ426" s="81"/>
      <c r="AK426" s="81"/>
    </row>
    <row r="427" spans="1:37" s="78" customFormat="1" x14ac:dyDescent="0.25">
      <c r="A427" s="103" t="s">
        <v>1237</v>
      </c>
      <c r="B427" s="104">
        <v>39</v>
      </c>
      <c r="C427" s="115">
        <f>SUMIF(Ukraine!$B$5:$B$356,'Ukraine INN'!$B427,Ukraine!$Z$5:$Z$356)</f>
        <v>38</v>
      </c>
      <c r="D427" s="107">
        <f t="shared" ca="1" si="99"/>
        <v>0</v>
      </c>
      <c r="E427" s="107">
        <f t="shared" ca="1" si="100"/>
        <v>0</v>
      </c>
      <c r="F427" s="107">
        <f t="shared" ca="1" si="101"/>
        <v>0</v>
      </c>
      <c r="G427" s="107">
        <f t="shared" ca="1" si="102"/>
        <v>0</v>
      </c>
      <c r="H427" s="115">
        <f>SUMIF(Ukraine!$B$5:$B$356,'Ukraine INN'!$B427,Ukraine!$AR$5:$AR$356)</f>
        <v>46</v>
      </c>
      <c r="I427" s="107">
        <f t="shared" ca="1" si="103"/>
        <v>0</v>
      </c>
      <c r="J427" s="107">
        <f t="shared" ca="1" si="104"/>
        <v>0</v>
      </c>
      <c r="K427" s="107">
        <f t="shared" ca="1" si="105"/>
        <v>0</v>
      </c>
      <c r="L427" s="107">
        <f t="shared" ca="1" si="106"/>
        <v>0</v>
      </c>
      <c r="M427" s="107"/>
      <c r="N427" s="116">
        <f t="shared" ca="1" si="107"/>
        <v>0</v>
      </c>
      <c r="O427" s="116">
        <f t="shared" ca="1" si="108"/>
        <v>0</v>
      </c>
      <c r="P427" s="116">
        <f t="shared" ca="1" si="109"/>
        <v>0</v>
      </c>
      <c r="Q427" s="116">
        <f t="shared" ca="1" si="110"/>
        <v>0</v>
      </c>
      <c r="R427" s="116">
        <f t="shared" ca="1" si="111"/>
        <v>0</v>
      </c>
      <c r="S427" s="116">
        <f t="shared" ca="1" si="111"/>
        <v>0</v>
      </c>
      <c r="T427" s="116">
        <f t="shared" ca="1" si="111"/>
        <v>0</v>
      </c>
      <c r="U427" s="116">
        <f t="shared" ca="1" si="111"/>
        <v>0</v>
      </c>
      <c r="V427" s="76"/>
      <c r="W427" s="109"/>
      <c r="Y427" s="76"/>
      <c r="Z427" s="76"/>
      <c r="AA427" s="76"/>
      <c r="AB427" s="76"/>
      <c r="AC427" s="76"/>
      <c r="AD427" s="76"/>
      <c r="AE427" s="112"/>
      <c r="AF427" s="80"/>
      <c r="AG427" s="81"/>
      <c r="AH427" s="81"/>
      <c r="AI427" s="81"/>
      <c r="AJ427" s="81"/>
      <c r="AK427" s="81"/>
    </row>
    <row r="428" spans="1:37" s="78" customFormat="1" x14ac:dyDescent="0.25">
      <c r="A428" s="103" t="s">
        <v>1237</v>
      </c>
      <c r="B428" s="104">
        <v>39</v>
      </c>
      <c r="C428" s="115">
        <f>SUMIF(Ukraine!$B$5:$B$356,'Ukraine INN'!$B428,Ukraine!$Z$5:$Z$356)</f>
        <v>38</v>
      </c>
      <c r="D428" s="107">
        <f t="shared" ca="1" si="99"/>
        <v>0</v>
      </c>
      <c r="E428" s="107">
        <f t="shared" ca="1" si="100"/>
        <v>0</v>
      </c>
      <c r="F428" s="107">
        <f t="shared" ca="1" si="101"/>
        <v>0</v>
      </c>
      <c r="G428" s="107">
        <f t="shared" ca="1" si="102"/>
        <v>0</v>
      </c>
      <c r="H428" s="115">
        <f>SUMIF(Ukraine!$B$5:$B$356,'Ukraine INN'!$B428,Ukraine!$AR$5:$AR$356)</f>
        <v>46</v>
      </c>
      <c r="I428" s="107">
        <f t="shared" ca="1" si="103"/>
        <v>0</v>
      </c>
      <c r="J428" s="107">
        <f t="shared" ca="1" si="104"/>
        <v>0</v>
      </c>
      <c r="K428" s="107">
        <f t="shared" ca="1" si="105"/>
        <v>0</v>
      </c>
      <c r="L428" s="107">
        <f t="shared" ca="1" si="106"/>
        <v>0</v>
      </c>
      <c r="M428" s="107"/>
      <c r="N428" s="116">
        <f t="shared" ca="1" si="107"/>
        <v>0</v>
      </c>
      <c r="O428" s="116">
        <f t="shared" ca="1" si="108"/>
        <v>0</v>
      </c>
      <c r="P428" s="116">
        <f t="shared" ca="1" si="109"/>
        <v>0</v>
      </c>
      <c r="Q428" s="116">
        <f t="shared" ca="1" si="110"/>
        <v>0</v>
      </c>
      <c r="R428" s="116">
        <f t="shared" ca="1" si="111"/>
        <v>0</v>
      </c>
      <c r="S428" s="116">
        <f t="shared" ca="1" si="111"/>
        <v>0</v>
      </c>
      <c r="T428" s="116">
        <f t="shared" ca="1" si="111"/>
        <v>0</v>
      </c>
      <c r="U428" s="116">
        <f t="shared" ca="1" si="111"/>
        <v>0</v>
      </c>
      <c r="V428" s="76"/>
      <c r="W428" s="109"/>
      <c r="Y428" s="76"/>
      <c r="Z428" s="76"/>
      <c r="AA428" s="76"/>
      <c r="AB428" s="76"/>
      <c r="AC428" s="76"/>
      <c r="AD428" s="76"/>
      <c r="AE428" s="81"/>
      <c r="AF428" s="80"/>
      <c r="AG428" s="81"/>
      <c r="AH428" s="81"/>
      <c r="AI428" s="81"/>
      <c r="AJ428" s="81"/>
      <c r="AK428" s="81"/>
    </row>
    <row r="429" spans="1:37" s="78" customFormat="1" x14ac:dyDescent="0.25">
      <c r="A429" s="103" t="s">
        <v>1237</v>
      </c>
      <c r="B429" s="104">
        <v>39</v>
      </c>
      <c r="C429" s="115">
        <f>SUMIF(Ukraine!$B$5:$B$356,'Ukraine INN'!$B429,Ukraine!$Z$5:$Z$356)</f>
        <v>38</v>
      </c>
      <c r="D429" s="107">
        <f t="shared" ca="1" si="99"/>
        <v>0</v>
      </c>
      <c r="E429" s="107">
        <f t="shared" ca="1" si="100"/>
        <v>0</v>
      </c>
      <c r="F429" s="107">
        <f t="shared" ca="1" si="101"/>
        <v>0</v>
      </c>
      <c r="G429" s="107">
        <f t="shared" ca="1" si="102"/>
        <v>0</v>
      </c>
      <c r="H429" s="115">
        <f>SUMIF(Ukraine!$B$5:$B$356,'Ukraine INN'!$B429,Ukraine!$AR$5:$AR$356)</f>
        <v>46</v>
      </c>
      <c r="I429" s="107">
        <f t="shared" ca="1" si="103"/>
        <v>0</v>
      </c>
      <c r="J429" s="107">
        <f t="shared" ca="1" si="104"/>
        <v>0</v>
      </c>
      <c r="K429" s="107">
        <f t="shared" ca="1" si="105"/>
        <v>0</v>
      </c>
      <c r="L429" s="107">
        <f t="shared" ca="1" si="106"/>
        <v>0</v>
      </c>
      <c r="M429" s="107"/>
      <c r="N429" s="116">
        <f t="shared" ca="1" si="107"/>
        <v>0</v>
      </c>
      <c r="O429" s="116">
        <f t="shared" ca="1" si="108"/>
        <v>0</v>
      </c>
      <c r="P429" s="116">
        <f t="shared" ca="1" si="109"/>
        <v>0</v>
      </c>
      <c r="Q429" s="116">
        <f t="shared" ca="1" si="110"/>
        <v>0</v>
      </c>
      <c r="R429" s="116">
        <f t="shared" ca="1" si="111"/>
        <v>0</v>
      </c>
      <c r="S429" s="116">
        <f t="shared" ca="1" si="111"/>
        <v>0</v>
      </c>
      <c r="T429" s="116">
        <f t="shared" ca="1" si="111"/>
        <v>0</v>
      </c>
      <c r="U429" s="116">
        <f t="shared" ca="1" si="111"/>
        <v>0</v>
      </c>
      <c r="V429" s="76"/>
      <c r="W429" s="109"/>
      <c r="Y429" s="76"/>
      <c r="Z429" s="76"/>
      <c r="AA429" s="76"/>
      <c r="AB429" s="76"/>
      <c r="AC429" s="76"/>
      <c r="AD429" s="76"/>
      <c r="AE429" s="81"/>
      <c r="AF429" s="80"/>
      <c r="AG429" s="81"/>
      <c r="AH429" s="81"/>
      <c r="AI429" s="81"/>
      <c r="AJ429" s="81"/>
      <c r="AK429" s="81"/>
    </row>
    <row r="430" spans="1:37" s="78" customFormat="1" x14ac:dyDescent="0.25">
      <c r="A430" s="103"/>
      <c r="B430" s="103"/>
      <c r="C430" s="123"/>
      <c r="D430" s="103"/>
      <c r="E430" s="103"/>
      <c r="F430" s="103"/>
      <c r="G430" s="76"/>
      <c r="H430" s="123"/>
      <c r="I430" s="103"/>
      <c r="J430" s="103"/>
      <c r="K430" s="103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109"/>
      <c r="Y430" s="76"/>
      <c r="Z430" s="76"/>
      <c r="AA430" s="76"/>
      <c r="AB430" s="76"/>
      <c r="AC430" s="76"/>
      <c r="AD430" s="76"/>
      <c r="AE430" s="81"/>
      <c r="AF430" s="80"/>
      <c r="AG430" s="81"/>
      <c r="AH430" s="81"/>
      <c r="AI430" s="81"/>
      <c r="AJ430" s="81"/>
      <c r="AK430" s="81"/>
    </row>
    <row r="431" spans="1:37" x14ac:dyDescent="0.25">
      <c r="B431" s="103"/>
      <c r="C431" s="123"/>
      <c r="D431" s="103"/>
      <c r="E431" s="103"/>
      <c r="F431" s="103"/>
      <c r="H431" s="123"/>
      <c r="I431" s="103"/>
      <c r="J431" s="103"/>
      <c r="K431" s="103"/>
    </row>
    <row r="432" spans="1:37" x14ac:dyDescent="0.25">
      <c r="B432" s="103"/>
      <c r="C432" s="123"/>
      <c r="D432" s="103"/>
      <c r="E432" s="103"/>
      <c r="F432" s="103"/>
      <c r="H432" s="123"/>
      <c r="I432" s="103"/>
      <c r="J432" s="103"/>
      <c r="K432" s="103"/>
    </row>
    <row r="433" spans="2:11" x14ac:dyDescent="0.25">
      <c r="B433" s="103"/>
      <c r="C433" s="123"/>
      <c r="D433" s="103"/>
      <c r="E433" s="103"/>
      <c r="F433" s="103"/>
      <c r="H433" s="123"/>
      <c r="I433" s="103"/>
      <c r="J433" s="103"/>
      <c r="K433" s="103"/>
    </row>
    <row r="434" spans="2:11" x14ac:dyDescent="0.25">
      <c r="B434" s="103"/>
      <c r="C434" s="123"/>
      <c r="D434" s="103"/>
      <c r="E434" s="103"/>
      <c r="F434" s="103"/>
      <c r="H434" s="123"/>
      <c r="I434" s="103"/>
      <c r="J434" s="103"/>
      <c r="K434" s="103"/>
    </row>
    <row r="435" spans="2:11" x14ac:dyDescent="0.25">
      <c r="B435" s="103"/>
      <c r="C435" s="123"/>
      <c r="D435" s="103"/>
      <c r="E435" s="103"/>
      <c r="F435" s="103"/>
      <c r="H435" s="123"/>
      <c r="I435" s="103"/>
      <c r="J435" s="103"/>
      <c r="K435" s="103"/>
    </row>
    <row r="436" spans="2:11" x14ac:dyDescent="0.25">
      <c r="B436" s="103"/>
      <c r="C436" s="123"/>
      <c r="D436" s="103"/>
      <c r="E436" s="103"/>
      <c r="F436" s="103"/>
      <c r="H436" s="123"/>
      <c r="I436" s="103"/>
      <c r="J436" s="103"/>
      <c r="K436" s="103"/>
    </row>
    <row r="437" spans="2:11" x14ac:dyDescent="0.25">
      <c r="B437" s="103"/>
      <c r="C437" s="123"/>
      <c r="D437" s="103"/>
      <c r="E437" s="103"/>
      <c r="F437" s="103"/>
      <c r="H437" s="123"/>
      <c r="I437" s="103"/>
      <c r="J437" s="103"/>
      <c r="K437" s="103"/>
    </row>
    <row r="438" spans="2:11" x14ac:dyDescent="0.25">
      <c r="B438" s="103"/>
      <c r="C438" s="123"/>
      <c r="D438" s="103"/>
      <c r="E438" s="103"/>
      <c r="F438" s="103"/>
      <c r="H438" s="123"/>
      <c r="I438" s="103"/>
      <c r="J438" s="103"/>
      <c r="K438" s="103"/>
    </row>
    <row r="439" spans="2:11" x14ac:dyDescent="0.25">
      <c r="B439" s="103"/>
      <c r="C439" s="123"/>
      <c r="D439" s="103"/>
      <c r="E439" s="103"/>
      <c r="F439" s="103"/>
      <c r="H439" s="123"/>
      <c r="I439" s="103"/>
      <c r="J439" s="103"/>
      <c r="K439" s="103"/>
    </row>
    <row r="440" spans="2:11" x14ac:dyDescent="0.25">
      <c r="B440" s="103"/>
      <c r="C440" s="123"/>
      <c r="D440" s="103"/>
      <c r="E440" s="103"/>
      <c r="F440" s="103"/>
      <c r="H440" s="123"/>
      <c r="I440" s="103"/>
      <c r="J440" s="103"/>
      <c r="K440" s="103"/>
    </row>
    <row r="441" spans="2:11" x14ac:dyDescent="0.25">
      <c r="B441" s="103"/>
      <c r="C441" s="123"/>
      <c r="D441" s="103"/>
      <c r="E441" s="103"/>
      <c r="F441" s="103"/>
      <c r="H441" s="123"/>
      <c r="I441" s="103"/>
      <c r="J441" s="103"/>
      <c r="K441" s="103"/>
    </row>
    <row r="442" spans="2:11" x14ac:dyDescent="0.25">
      <c r="B442" s="103"/>
      <c r="C442" s="123"/>
      <c r="D442" s="103"/>
      <c r="E442" s="103"/>
      <c r="F442" s="103"/>
      <c r="H442" s="123"/>
      <c r="I442" s="103"/>
      <c r="J442" s="103"/>
      <c r="K442" s="103"/>
    </row>
    <row r="443" spans="2:11" x14ac:dyDescent="0.25">
      <c r="B443" s="103"/>
      <c r="C443" s="123"/>
      <c r="D443" s="103"/>
      <c r="E443" s="103"/>
      <c r="F443" s="103"/>
      <c r="H443" s="123"/>
      <c r="I443" s="103"/>
      <c r="J443" s="103"/>
      <c r="K443" s="103"/>
    </row>
    <row r="444" spans="2:11" x14ac:dyDescent="0.25">
      <c r="B444" s="103"/>
      <c r="C444" s="123"/>
      <c r="D444" s="103"/>
      <c r="E444" s="103"/>
      <c r="F444" s="103"/>
      <c r="H444" s="123"/>
      <c r="I444" s="103"/>
      <c r="J444" s="103"/>
      <c r="K444" s="103"/>
    </row>
    <row r="445" spans="2:11" x14ac:dyDescent="0.25">
      <c r="B445" s="103"/>
      <c r="C445" s="123"/>
      <c r="D445" s="103"/>
      <c r="E445" s="103"/>
      <c r="F445" s="103"/>
      <c r="H445" s="123"/>
      <c r="I445" s="103"/>
      <c r="J445" s="103"/>
      <c r="K445" s="103"/>
    </row>
    <row r="446" spans="2:11" x14ac:dyDescent="0.25">
      <c r="B446" s="103"/>
      <c r="C446" s="123"/>
      <c r="D446" s="103"/>
      <c r="E446" s="103"/>
      <c r="F446" s="103"/>
      <c r="H446" s="123"/>
      <c r="I446" s="103"/>
      <c r="J446" s="103"/>
      <c r="K446" s="103"/>
    </row>
    <row r="447" spans="2:11" x14ac:dyDescent="0.25">
      <c r="B447" s="103"/>
      <c r="C447" s="123"/>
      <c r="D447" s="103"/>
      <c r="E447" s="103"/>
      <c r="F447" s="103"/>
      <c r="H447" s="123"/>
      <c r="I447" s="103"/>
      <c r="J447" s="103"/>
      <c r="K447" s="103"/>
    </row>
    <row r="448" spans="2:11" x14ac:dyDescent="0.25">
      <c r="B448" s="103"/>
      <c r="C448" s="123"/>
      <c r="D448" s="103"/>
      <c r="E448" s="103"/>
      <c r="F448" s="103"/>
      <c r="H448" s="123"/>
      <c r="I448" s="103"/>
      <c r="J448" s="103"/>
      <c r="K448" s="103"/>
    </row>
    <row r="449" spans="2:11" x14ac:dyDescent="0.25">
      <c r="B449" s="103"/>
      <c r="C449" s="123"/>
      <c r="D449" s="103"/>
      <c r="E449" s="103"/>
      <c r="F449" s="103"/>
      <c r="H449" s="123"/>
      <c r="I449" s="103"/>
      <c r="J449" s="103"/>
      <c r="K449" s="103"/>
    </row>
    <row r="450" spans="2:11" x14ac:dyDescent="0.25">
      <c r="B450" s="103"/>
      <c r="C450" s="123"/>
      <c r="D450" s="103"/>
      <c r="E450" s="103"/>
      <c r="F450" s="103"/>
      <c r="H450" s="123"/>
      <c r="I450" s="103"/>
      <c r="J450" s="103"/>
      <c r="K450" s="103"/>
    </row>
    <row r="451" spans="2:11" x14ac:dyDescent="0.25">
      <c r="B451" s="103"/>
      <c r="C451" s="123"/>
      <c r="D451" s="103"/>
      <c r="E451" s="103"/>
      <c r="F451" s="103"/>
      <c r="H451" s="123"/>
      <c r="I451" s="103"/>
      <c r="J451" s="103"/>
      <c r="K451" s="103"/>
    </row>
    <row r="452" spans="2:11" x14ac:dyDescent="0.25">
      <c r="B452" s="103"/>
      <c r="C452" s="123"/>
      <c r="D452" s="103"/>
      <c r="E452" s="103"/>
      <c r="F452" s="103"/>
      <c r="H452" s="123"/>
      <c r="I452" s="103"/>
      <c r="J452" s="103"/>
      <c r="K452" s="103"/>
    </row>
    <row r="453" spans="2:11" x14ac:dyDescent="0.25">
      <c r="B453" s="103"/>
      <c r="C453" s="123"/>
      <c r="D453" s="103"/>
      <c r="E453" s="103"/>
      <c r="F453" s="103"/>
      <c r="H453" s="123"/>
      <c r="I453" s="103"/>
      <c r="J453" s="103"/>
      <c r="K453" s="103"/>
    </row>
    <row r="454" spans="2:11" x14ac:dyDescent="0.25">
      <c r="B454" s="103"/>
      <c r="C454" s="123"/>
      <c r="D454" s="103"/>
      <c r="E454" s="103"/>
      <c r="F454" s="103"/>
      <c r="H454" s="123"/>
      <c r="I454" s="103"/>
      <c r="J454" s="103"/>
      <c r="K454" s="103"/>
    </row>
    <row r="455" spans="2:11" x14ac:dyDescent="0.25">
      <c r="B455" s="103"/>
      <c r="C455" s="123"/>
      <c r="D455" s="103"/>
      <c r="E455" s="103"/>
      <c r="F455" s="103"/>
      <c r="H455" s="123"/>
      <c r="I455" s="103"/>
      <c r="J455" s="103"/>
      <c r="K455" s="103"/>
    </row>
    <row r="456" spans="2:11" x14ac:dyDescent="0.25">
      <c r="B456" s="103"/>
      <c r="C456" s="123"/>
      <c r="D456" s="103"/>
      <c r="E456" s="103"/>
      <c r="F456" s="103"/>
      <c r="H456" s="123"/>
      <c r="I456" s="103"/>
      <c r="J456" s="103"/>
      <c r="K456" s="103"/>
    </row>
    <row r="457" spans="2:11" x14ac:dyDescent="0.25">
      <c r="B457" s="103"/>
      <c r="C457" s="123"/>
      <c r="D457" s="103"/>
      <c r="E457" s="103"/>
      <c r="F457" s="103"/>
      <c r="H457" s="123"/>
      <c r="I457" s="103"/>
      <c r="J457" s="103"/>
      <c r="K457" s="103"/>
    </row>
    <row r="458" spans="2:11" x14ac:dyDescent="0.25">
      <c r="B458" s="103"/>
      <c r="C458" s="123"/>
      <c r="D458" s="103"/>
      <c r="E458" s="103"/>
      <c r="F458" s="103"/>
      <c r="H458" s="123"/>
      <c r="I458" s="103"/>
      <c r="J458" s="103"/>
      <c r="K458" s="103"/>
    </row>
    <row r="459" spans="2:11" x14ac:dyDescent="0.25">
      <c r="B459" s="103"/>
      <c r="C459" s="123"/>
      <c r="D459" s="103"/>
      <c r="E459" s="103"/>
      <c r="F459" s="103"/>
      <c r="H459" s="123"/>
      <c r="I459" s="103"/>
      <c r="J459" s="103"/>
      <c r="K459" s="103"/>
    </row>
    <row r="460" spans="2:11" x14ac:dyDescent="0.25">
      <c r="B460" s="103"/>
      <c r="C460" s="123"/>
      <c r="D460" s="103"/>
      <c r="E460" s="103"/>
      <c r="F460" s="103"/>
      <c r="H460" s="123"/>
      <c r="I460" s="103"/>
      <c r="J460" s="103"/>
      <c r="K460" s="103"/>
    </row>
    <row r="461" spans="2:11" x14ac:dyDescent="0.25">
      <c r="B461" s="103"/>
      <c r="C461" s="123"/>
      <c r="D461" s="103"/>
      <c r="E461" s="103"/>
      <c r="F461" s="103"/>
      <c r="H461" s="123"/>
      <c r="I461" s="103"/>
      <c r="J461" s="103"/>
      <c r="K461" s="103"/>
    </row>
    <row r="462" spans="2:11" x14ac:dyDescent="0.25">
      <c r="B462" s="103"/>
      <c r="C462" s="123"/>
      <c r="D462" s="103"/>
      <c r="E462" s="103"/>
      <c r="F462" s="103"/>
      <c r="H462" s="123"/>
      <c r="I462" s="103"/>
      <c r="J462" s="103"/>
      <c r="K462" s="103"/>
    </row>
    <row r="463" spans="2:11" x14ac:dyDescent="0.25">
      <c r="B463" s="103"/>
      <c r="C463" s="123"/>
      <c r="D463" s="103"/>
      <c r="E463" s="103"/>
      <c r="F463" s="103"/>
      <c r="H463" s="123"/>
      <c r="I463" s="103"/>
      <c r="J463" s="103"/>
      <c r="K463" s="103"/>
    </row>
    <row r="464" spans="2:11" x14ac:dyDescent="0.25">
      <c r="B464" s="103"/>
      <c r="C464" s="123"/>
      <c r="D464" s="103"/>
      <c r="E464" s="103"/>
      <c r="F464" s="103"/>
      <c r="H464" s="123"/>
      <c r="I464" s="103"/>
      <c r="J464" s="103"/>
      <c r="K464" s="103"/>
    </row>
    <row r="465" spans="2:11" x14ac:dyDescent="0.25">
      <c r="B465" s="103"/>
      <c r="C465" s="123"/>
      <c r="D465" s="103"/>
      <c r="E465" s="103"/>
      <c r="F465" s="103"/>
      <c r="H465" s="123"/>
      <c r="I465" s="103"/>
      <c r="J465" s="103"/>
      <c r="K465" s="103"/>
    </row>
    <row r="466" spans="2:11" x14ac:dyDescent="0.25">
      <c r="B466" s="103"/>
      <c r="C466" s="123"/>
      <c r="D466" s="103"/>
      <c r="E466" s="103"/>
      <c r="F466" s="103"/>
      <c r="H466" s="123"/>
      <c r="I466" s="103"/>
      <c r="J466" s="103"/>
      <c r="K466" s="103"/>
    </row>
    <row r="467" spans="2:11" x14ac:dyDescent="0.25">
      <c r="B467" s="103"/>
      <c r="C467" s="123"/>
      <c r="D467" s="103"/>
      <c r="E467" s="103"/>
      <c r="F467" s="103"/>
      <c r="H467" s="123"/>
      <c r="I467" s="103"/>
      <c r="J467" s="103"/>
      <c r="K467" s="103"/>
    </row>
    <row r="468" spans="2:11" x14ac:dyDescent="0.25">
      <c r="B468" s="103"/>
      <c r="C468" s="123"/>
      <c r="D468" s="103"/>
      <c r="E468" s="103"/>
      <c r="F468" s="103"/>
      <c r="H468" s="123"/>
      <c r="I468" s="103"/>
      <c r="J468" s="103"/>
      <c r="K468" s="103"/>
    </row>
    <row r="469" spans="2:11" x14ac:dyDescent="0.25">
      <c r="B469" s="103"/>
      <c r="C469" s="123"/>
      <c r="D469" s="103"/>
      <c r="E469" s="103"/>
      <c r="F469" s="103"/>
      <c r="H469" s="123"/>
      <c r="I469" s="103"/>
      <c r="J469" s="103"/>
      <c r="K469" s="103"/>
    </row>
    <row r="470" spans="2:11" x14ac:dyDescent="0.25">
      <c r="B470" s="103"/>
      <c r="C470" s="123"/>
      <c r="D470" s="103"/>
      <c r="E470" s="103"/>
      <c r="F470" s="103"/>
      <c r="H470" s="123"/>
      <c r="I470" s="103"/>
      <c r="J470" s="103"/>
      <c r="K470" s="103"/>
    </row>
    <row r="471" spans="2:11" x14ac:dyDescent="0.25">
      <c r="B471" s="103"/>
      <c r="C471" s="123"/>
      <c r="D471" s="103"/>
      <c r="E471" s="103"/>
      <c r="F471" s="103"/>
      <c r="H471" s="123"/>
      <c r="I471" s="103"/>
      <c r="J471" s="103"/>
      <c r="K471" s="103"/>
    </row>
    <row r="472" spans="2:11" x14ac:dyDescent="0.25">
      <c r="B472" s="103"/>
      <c r="C472" s="123"/>
      <c r="D472" s="103"/>
      <c r="E472" s="103"/>
      <c r="F472" s="103"/>
      <c r="H472" s="123"/>
      <c r="I472" s="103"/>
      <c r="J472" s="103"/>
      <c r="K472" s="103"/>
    </row>
    <row r="473" spans="2:11" x14ac:dyDescent="0.25">
      <c r="B473" s="103"/>
      <c r="C473" s="123"/>
      <c r="D473" s="103"/>
      <c r="E473" s="103"/>
      <c r="F473" s="103"/>
      <c r="H473" s="123"/>
      <c r="I473" s="103"/>
      <c r="J473" s="103"/>
      <c r="K473" s="103"/>
    </row>
    <row r="474" spans="2:11" x14ac:dyDescent="0.25">
      <c r="B474" s="103"/>
      <c r="C474" s="123"/>
      <c r="D474" s="103"/>
      <c r="E474" s="103"/>
      <c r="F474" s="103"/>
      <c r="H474" s="123"/>
      <c r="I474" s="103"/>
      <c r="J474" s="103"/>
      <c r="K474" s="103"/>
    </row>
    <row r="475" spans="2:11" x14ac:dyDescent="0.25">
      <c r="B475" s="103"/>
      <c r="C475" s="123"/>
      <c r="D475" s="103"/>
      <c r="E475" s="103"/>
      <c r="F475" s="103"/>
      <c r="H475" s="123"/>
      <c r="I475" s="103"/>
      <c r="J475" s="103"/>
      <c r="K475" s="103"/>
    </row>
    <row r="476" spans="2:11" x14ac:dyDescent="0.25">
      <c r="B476" s="103"/>
      <c r="C476" s="123"/>
      <c r="D476" s="103"/>
      <c r="E476" s="103"/>
      <c r="F476" s="103"/>
      <c r="H476" s="123"/>
      <c r="I476" s="103"/>
      <c r="J476" s="103"/>
      <c r="K476" s="103"/>
    </row>
    <row r="477" spans="2:11" x14ac:dyDescent="0.25">
      <c r="B477" s="103"/>
      <c r="C477" s="123"/>
      <c r="D477" s="103"/>
      <c r="E477" s="103"/>
      <c r="F477" s="103"/>
      <c r="H477" s="123"/>
      <c r="I477" s="103"/>
      <c r="J477" s="103"/>
      <c r="K477" s="103"/>
    </row>
    <row r="478" spans="2:11" x14ac:dyDescent="0.25">
      <c r="B478" s="103"/>
      <c r="C478" s="123"/>
      <c r="D478" s="103"/>
      <c r="E478" s="103"/>
      <c r="F478" s="103"/>
      <c r="H478" s="123"/>
      <c r="I478" s="103"/>
      <c r="J478" s="103"/>
      <c r="K478" s="103"/>
    </row>
    <row r="479" spans="2:11" x14ac:dyDescent="0.25">
      <c r="B479" s="103"/>
      <c r="C479" s="123"/>
      <c r="D479" s="103"/>
      <c r="E479" s="103"/>
      <c r="F479" s="103"/>
      <c r="H479" s="123"/>
      <c r="I479" s="103"/>
      <c r="J479" s="103"/>
      <c r="K479" s="103"/>
    </row>
    <row r="480" spans="2:11" x14ac:dyDescent="0.25">
      <c r="B480" s="103"/>
      <c r="C480" s="123"/>
      <c r="D480" s="103"/>
      <c r="E480" s="103"/>
      <c r="F480" s="103"/>
      <c r="H480" s="123"/>
      <c r="I480" s="103"/>
      <c r="J480" s="103"/>
      <c r="K480" s="103"/>
    </row>
    <row r="481" spans="2:11" x14ac:dyDescent="0.25">
      <c r="B481" s="103"/>
      <c r="C481" s="123"/>
      <c r="D481" s="103"/>
      <c r="E481" s="103"/>
      <c r="F481" s="103"/>
      <c r="H481" s="123"/>
      <c r="I481" s="103"/>
      <c r="J481" s="103"/>
      <c r="K481" s="103"/>
    </row>
    <row r="482" spans="2:11" x14ac:dyDescent="0.25">
      <c r="B482" s="103"/>
      <c r="C482" s="123"/>
      <c r="D482" s="103"/>
      <c r="E482" s="103"/>
      <c r="F482" s="103"/>
      <c r="H482" s="123"/>
      <c r="I482" s="103"/>
      <c r="J482" s="103"/>
      <c r="K482" s="103"/>
    </row>
    <row r="483" spans="2:11" x14ac:dyDescent="0.25">
      <c r="B483" s="103"/>
      <c r="C483" s="123"/>
      <c r="D483" s="103"/>
      <c r="E483" s="103"/>
      <c r="F483" s="103"/>
      <c r="H483" s="123"/>
      <c r="I483" s="103"/>
      <c r="J483" s="103"/>
      <c r="K483" s="103"/>
    </row>
    <row r="484" spans="2:11" x14ac:dyDescent="0.25">
      <c r="B484" s="103"/>
      <c r="C484" s="123"/>
      <c r="D484" s="103"/>
      <c r="E484" s="103"/>
      <c r="F484" s="103"/>
      <c r="H484" s="123"/>
      <c r="I484" s="103"/>
      <c r="J484" s="103"/>
      <c r="K484" s="103"/>
    </row>
    <row r="485" spans="2:11" x14ac:dyDescent="0.25">
      <c r="B485" s="103"/>
      <c r="C485" s="123"/>
      <c r="D485" s="103"/>
      <c r="E485" s="103"/>
      <c r="F485" s="103"/>
      <c r="H485" s="123"/>
      <c r="I485" s="103"/>
      <c r="J485" s="103"/>
      <c r="K485" s="103"/>
    </row>
    <row r="486" spans="2:11" x14ac:dyDescent="0.25">
      <c r="B486" s="103"/>
      <c r="C486" s="123"/>
      <c r="D486" s="103"/>
      <c r="E486" s="103"/>
      <c r="F486" s="103"/>
      <c r="H486" s="123"/>
      <c r="I486" s="103"/>
      <c r="J486" s="103"/>
      <c r="K486" s="103"/>
    </row>
    <row r="487" spans="2:11" x14ac:dyDescent="0.25">
      <c r="B487" s="103"/>
      <c r="C487" s="123"/>
      <c r="D487" s="103"/>
      <c r="E487" s="103"/>
      <c r="F487" s="103"/>
      <c r="H487" s="123"/>
      <c r="I487" s="103"/>
      <c r="J487" s="103"/>
      <c r="K487" s="103"/>
    </row>
    <row r="488" spans="2:11" x14ac:dyDescent="0.25">
      <c r="B488" s="103"/>
      <c r="C488" s="123"/>
      <c r="D488" s="103"/>
      <c r="E488" s="103"/>
      <c r="F488" s="103"/>
      <c r="H488" s="123"/>
      <c r="I488" s="103"/>
      <c r="J488" s="103"/>
      <c r="K488" s="103"/>
    </row>
    <row r="489" spans="2:11" x14ac:dyDescent="0.25">
      <c r="B489" s="103"/>
      <c r="C489" s="123"/>
      <c r="D489" s="103"/>
      <c r="E489" s="103"/>
      <c r="F489" s="103"/>
      <c r="H489" s="123"/>
      <c r="I489" s="103"/>
      <c r="J489" s="103"/>
      <c r="K489" s="103"/>
    </row>
    <row r="490" spans="2:11" x14ac:dyDescent="0.25">
      <c r="B490" s="103"/>
      <c r="C490" s="123"/>
      <c r="D490" s="103"/>
      <c r="E490" s="103"/>
      <c r="F490" s="103"/>
      <c r="H490" s="123"/>
      <c r="I490" s="103"/>
      <c r="J490" s="103"/>
      <c r="K490" s="103"/>
    </row>
    <row r="491" spans="2:11" x14ac:dyDescent="0.25">
      <c r="B491" s="103"/>
      <c r="C491" s="123"/>
      <c r="D491" s="103"/>
      <c r="E491" s="103"/>
      <c r="F491" s="103"/>
      <c r="H491" s="123"/>
      <c r="I491" s="103"/>
      <c r="J491" s="103"/>
      <c r="K491" s="103"/>
    </row>
    <row r="492" spans="2:11" x14ac:dyDescent="0.25">
      <c r="B492" s="103"/>
      <c r="C492" s="123"/>
      <c r="D492" s="103"/>
      <c r="E492" s="103"/>
      <c r="F492" s="103"/>
      <c r="H492" s="123"/>
      <c r="I492" s="103"/>
      <c r="J492" s="103"/>
      <c r="K492" s="103"/>
    </row>
    <row r="493" spans="2:11" x14ac:dyDescent="0.25">
      <c r="B493" s="103"/>
      <c r="C493" s="123"/>
      <c r="D493" s="103"/>
      <c r="E493" s="103"/>
      <c r="F493" s="103"/>
      <c r="H493" s="123"/>
      <c r="I493" s="103"/>
      <c r="J493" s="103"/>
      <c r="K493" s="103"/>
    </row>
    <row r="494" spans="2:11" x14ac:dyDescent="0.25">
      <c r="B494" s="103"/>
      <c r="C494" s="123"/>
      <c r="D494" s="103"/>
      <c r="E494" s="103"/>
      <c r="F494" s="103"/>
      <c r="H494" s="123"/>
      <c r="I494" s="103"/>
      <c r="J494" s="103"/>
      <c r="K494" s="103"/>
    </row>
    <row r="495" spans="2:11" x14ac:dyDescent="0.25">
      <c r="B495" s="103"/>
      <c r="C495" s="123"/>
      <c r="D495" s="103"/>
      <c r="E495" s="103"/>
      <c r="F495" s="103"/>
      <c r="H495" s="123"/>
      <c r="I495" s="103"/>
      <c r="J495" s="103"/>
      <c r="K495" s="103"/>
    </row>
    <row r="496" spans="2:11" x14ac:dyDescent="0.25">
      <c r="B496" s="103"/>
      <c r="C496" s="123"/>
      <c r="D496" s="103"/>
      <c r="E496" s="103"/>
      <c r="F496" s="103"/>
      <c r="H496" s="123"/>
      <c r="I496" s="103"/>
      <c r="J496" s="103"/>
      <c r="K496" s="103"/>
    </row>
    <row r="497" spans="2:11" x14ac:dyDescent="0.25">
      <c r="B497" s="103"/>
      <c r="C497" s="123"/>
      <c r="D497" s="103"/>
      <c r="E497" s="103"/>
      <c r="F497" s="103"/>
      <c r="H497" s="123"/>
      <c r="I497" s="103"/>
      <c r="J497" s="103"/>
      <c r="K497" s="103"/>
    </row>
    <row r="498" spans="2:11" x14ac:dyDescent="0.25">
      <c r="B498" s="103"/>
      <c r="C498" s="123"/>
      <c r="D498" s="103"/>
      <c r="E498" s="103"/>
      <c r="F498" s="103"/>
      <c r="H498" s="123"/>
      <c r="I498" s="103"/>
      <c r="J498" s="103"/>
      <c r="K498" s="103"/>
    </row>
    <row r="499" spans="2:11" x14ac:dyDescent="0.25">
      <c r="B499" s="103"/>
      <c r="C499" s="123"/>
      <c r="D499" s="103"/>
      <c r="E499" s="103"/>
      <c r="F499" s="103"/>
      <c r="H499" s="123"/>
      <c r="I499" s="103"/>
      <c r="J499" s="103"/>
      <c r="K499" s="103"/>
    </row>
    <row r="500" spans="2:11" x14ac:dyDescent="0.25">
      <c r="B500" s="103"/>
      <c r="C500" s="123"/>
      <c r="D500" s="103"/>
      <c r="E500" s="103"/>
      <c r="F500" s="103"/>
      <c r="H500" s="123"/>
      <c r="I500" s="103"/>
      <c r="J500" s="103"/>
      <c r="K500" s="103"/>
    </row>
    <row r="501" spans="2:11" x14ac:dyDescent="0.25">
      <c r="B501" s="103"/>
      <c r="C501" s="123"/>
      <c r="D501" s="103"/>
      <c r="E501" s="103"/>
      <c r="F501" s="103"/>
      <c r="H501" s="123"/>
      <c r="I501" s="103"/>
      <c r="J501" s="103"/>
      <c r="K501" s="103"/>
    </row>
    <row r="502" spans="2:11" x14ac:dyDescent="0.25">
      <c r="B502" s="103"/>
      <c r="C502" s="123"/>
      <c r="D502" s="103"/>
      <c r="E502" s="103"/>
      <c r="F502" s="103"/>
      <c r="H502" s="123"/>
      <c r="I502" s="103"/>
      <c r="J502" s="103"/>
      <c r="K502" s="103"/>
    </row>
    <row r="503" spans="2:11" x14ac:dyDescent="0.25">
      <c r="B503" s="103"/>
      <c r="C503" s="123"/>
      <c r="D503" s="103"/>
      <c r="E503" s="103"/>
      <c r="F503" s="103"/>
      <c r="H503" s="123"/>
      <c r="I503" s="103"/>
      <c r="J503" s="103"/>
      <c r="K503" s="103"/>
    </row>
    <row r="504" spans="2:11" x14ac:dyDescent="0.25">
      <c r="B504" s="103"/>
      <c r="C504" s="123"/>
      <c r="D504" s="103"/>
      <c r="E504" s="103"/>
      <c r="F504" s="103"/>
      <c r="H504" s="123"/>
      <c r="I504" s="103"/>
      <c r="J504" s="103"/>
      <c r="K504" s="103"/>
    </row>
    <row r="505" spans="2:11" x14ac:dyDescent="0.25">
      <c r="B505" s="103"/>
      <c r="C505" s="123"/>
      <c r="D505" s="103"/>
      <c r="E505" s="103"/>
      <c r="F505" s="103"/>
      <c r="H505" s="123"/>
      <c r="I505" s="103"/>
      <c r="J505" s="103"/>
      <c r="K505" s="103"/>
    </row>
    <row r="506" spans="2:11" x14ac:dyDescent="0.25">
      <c r="B506" s="103"/>
      <c r="C506" s="123"/>
      <c r="D506" s="103"/>
      <c r="E506" s="103"/>
      <c r="F506" s="103"/>
      <c r="H506" s="123"/>
      <c r="I506" s="103"/>
      <c r="J506" s="103"/>
      <c r="K506" s="103"/>
    </row>
    <row r="507" spans="2:11" x14ac:dyDescent="0.25">
      <c r="B507" s="103"/>
      <c r="C507" s="123"/>
      <c r="D507" s="103"/>
      <c r="E507" s="103"/>
      <c r="F507" s="103"/>
      <c r="H507" s="123"/>
      <c r="I507" s="103"/>
      <c r="J507" s="103"/>
      <c r="K507" s="103"/>
    </row>
    <row r="508" spans="2:11" x14ac:dyDescent="0.25">
      <c r="B508" s="103"/>
      <c r="C508" s="123"/>
      <c r="D508" s="103"/>
      <c r="E508" s="103"/>
      <c r="F508" s="103"/>
      <c r="H508" s="123"/>
      <c r="I508" s="103"/>
      <c r="J508" s="103"/>
      <c r="K508" s="103"/>
    </row>
    <row r="509" spans="2:11" x14ac:dyDescent="0.25">
      <c r="B509" s="103"/>
      <c r="C509" s="123"/>
      <c r="D509" s="103"/>
      <c r="E509" s="103"/>
      <c r="F509" s="103"/>
      <c r="H509" s="123"/>
      <c r="I509" s="103"/>
      <c r="J509" s="103"/>
      <c r="K509" s="103"/>
    </row>
    <row r="510" spans="2:11" x14ac:dyDescent="0.25">
      <c r="B510" s="103"/>
      <c r="C510" s="123"/>
      <c r="D510" s="103"/>
      <c r="E510" s="103"/>
      <c r="F510" s="103"/>
      <c r="H510" s="123"/>
      <c r="I510" s="103"/>
      <c r="J510" s="103"/>
      <c r="K510" s="103"/>
    </row>
    <row r="511" spans="2:11" x14ac:dyDescent="0.25">
      <c r="B511" s="103"/>
      <c r="C511" s="123"/>
      <c r="D511" s="103"/>
      <c r="E511" s="103"/>
      <c r="F511" s="103"/>
      <c r="H511" s="123"/>
      <c r="I511" s="103"/>
      <c r="J511" s="103"/>
      <c r="K511" s="103"/>
    </row>
    <row r="512" spans="2:11" x14ac:dyDescent="0.25">
      <c r="B512" s="103"/>
      <c r="C512" s="123"/>
      <c r="D512" s="103"/>
      <c r="E512" s="103"/>
      <c r="F512" s="103"/>
      <c r="H512" s="123"/>
      <c r="I512" s="103"/>
      <c r="J512" s="103"/>
      <c r="K512" s="103"/>
    </row>
    <row r="513" spans="2:11" x14ac:dyDescent="0.25">
      <c r="B513" s="103"/>
      <c r="C513" s="123"/>
      <c r="D513" s="103"/>
      <c r="E513" s="103"/>
      <c r="F513" s="103"/>
      <c r="H513" s="123"/>
      <c r="I513" s="103"/>
      <c r="J513" s="103"/>
      <c r="K513" s="103"/>
    </row>
    <row r="514" spans="2:11" x14ac:dyDescent="0.25">
      <c r="B514" s="103"/>
      <c r="C514" s="123"/>
      <c r="D514" s="103"/>
      <c r="E514" s="103"/>
      <c r="F514" s="103"/>
      <c r="H514" s="123"/>
      <c r="I514" s="103"/>
      <c r="J514" s="103"/>
      <c r="K514" s="103"/>
    </row>
    <row r="515" spans="2:11" x14ac:dyDescent="0.25">
      <c r="B515" s="103"/>
      <c r="C515" s="123"/>
      <c r="D515" s="103"/>
      <c r="E515" s="103"/>
      <c r="F515" s="103"/>
      <c r="H515" s="123"/>
      <c r="I515" s="103"/>
      <c r="J515" s="103"/>
      <c r="K515" s="103"/>
    </row>
    <row r="516" spans="2:11" x14ac:dyDescent="0.25">
      <c r="B516" s="103"/>
      <c r="C516" s="123"/>
      <c r="D516" s="103"/>
      <c r="E516" s="103"/>
      <c r="F516" s="103"/>
      <c r="H516" s="123"/>
      <c r="I516" s="103"/>
      <c r="J516" s="103"/>
      <c r="K516" s="103"/>
    </row>
    <row r="517" spans="2:11" x14ac:dyDescent="0.25">
      <c r="B517" s="103"/>
      <c r="C517" s="123"/>
      <c r="D517" s="103"/>
      <c r="E517" s="103"/>
      <c r="F517" s="103"/>
      <c r="H517" s="123"/>
      <c r="I517" s="103"/>
      <c r="J517" s="103"/>
      <c r="K517" s="103"/>
    </row>
    <row r="518" spans="2:11" x14ac:dyDescent="0.25">
      <c r="B518" s="103"/>
      <c r="C518" s="123"/>
      <c r="D518" s="103"/>
      <c r="E518" s="103"/>
      <c r="F518" s="103"/>
      <c r="H518" s="123"/>
      <c r="I518" s="103"/>
      <c r="J518" s="103"/>
      <c r="K518" s="103"/>
    </row>
    <row r="519" spans="2:11" x14ac:dyDescent="0.25">
      <c r="B519" s="103"/>
      <c r="C519" s="123"/>
      <c r="D519" s="103"/>
      <c r="E519" s="103"/>
      <c r="F519" s="103"/>
      <c r="H519" s="123"/>
      <c r="I519" s="103"/>
      <c r="J519" s="103"/>
      <c r="K519" s="103"/>
    </row>
    <row r="520" spans="2:11" x14ac:dyDescent="0.25">
      <c r="B520" s="103"/>
      <c r="C520" s="123"/>
      <c r="D520" s="103"/>
      <c r="E520" s="103"/>
      <c r="F520" s="103"/>
      <c r="H520" s="123"/>
      <c r="I520" s="103"/>
      <c r="J520" s="103"/>
      <c r="K520" s="103"/>
    </row>
    <row r="521" spans="2:11" x14ac:dyDescent="0.25">
      <c r="B521" s="103"/>
      <c r="C521" s="123"/>
      <c r="D521" s="103"/>
      <c r="E521" s="103"/>
      <c r="F521" s="103"/>
      <c r="H521" s="123"/>
      <c r="I521" s="103"/>
      <c r="J521" s="103"/>
      <c r="K521" s="103"/>
    </row>
    <row r="522" spans="2:11" x14ac:dyDescent="0.25">
      <c r="B522" s="103"/>
      <c r="C522" s="123"/>
      <c r="D522" s="103"/>
      <c r="E522" s="103"/>
      <c r="F522" s="103"/>
      <c r="H522" s="123"/>
      <c r="I522" s="103"/>
      <c r="J522" s="103"/>
      <c r="K522" s="103"/>
    </row>
    <row r="523" spans="2:11" x14ac:dyDescent="0.25">
      <c r="B523" s="103"/>
      <c r="C523" s="123"/>
      <c r="D523" s="103"/>
      <c r="E523" s="103"/>
      <c r="F523" s="103"/>
      <c r="H523" s="123"/>
      <c r="I523" s="103"/>
      <c r="J523" s="103"/>
      <c r="K523" s="103"/>
    </row>
    <row r="524" spans="2:11" x14ac:dyDescent="0.25">
      <c r="B524" s="103"/>
      <c r="C524" s="123"/>
      <c r="D524" s="103"/>
      <c r="E524" s="103"/>
      <c r="F524" s="103"/>
      <c r="H524" s="123"/>
      <c r="I524" s="103"/>
      <c r="J524" s="103"/>
      <c r="K524" s="103"/>
    </row>
    <row r="525" spans="2:11" x14ac:dyDescent="0.25">
      <c r="B525" s="103"/>
      <c r="C525" s="123"/>
      <c r="D525" s="103"/>
      <c r="E525" s="103"/>
      <c r="F525" s="103"/>
      <c r="H525" s="123"/>
      <c r="I525" s="103"/>
      <c r="J525" s="103"/>
      <c r="K525" s="103"/>
    </row>
    <row r="526" spans="2:11" x14ac:dyDescent="0.25">
      <c r="B526" s="103"/>
      <c r="C526" s="123"/>
      <c r="D526" s="103"/>
      <c r="E526" s="103"/>
      <c r="F526" s="103"/>
      <c r="H526" s="123"/>
      <c r="I526" s="103"/>
      <c r="J526" s="103"/>
      <c r="K526" s="103"/>
    </row>
    <row r="527" spans="2:11" x14ac:dyDescent="0.25">
      <c r="B527" s="103"/>
      <c r="C527" s="123"/>
      <c r="D527" s="103"/>
      <c r="E527" s="103"/>
      <c r="F527" s="103"/>
      <c r="H527" s="123"/>
      <c r="I527" s="103"/>
      <c r="J527" s="103"/>
      <c r="K527" s="103"/>
    </row>
    <row r="528" spans="2:11" x14ac:dyDescent="0.25">
      <c r="B528" s="103"/>
      <c r="C528" s="123"/>
      <c r="D528" s="103"/>
      <c r="E528" s="103"/>
      <c r="F528" s="103"/>
      <c r="H528" s="123"/>
      <c r="I528" s="103"/>
      <c r="J528" s="103"/>
      <c r="K528" s="103"/>
    </row>
    <row r="529" spans="2:11" x14ac:dyDescent="0.25">
      <c r="B529" s="103"/>
      <c r="C529" s="123"/>
      <c r="D529" s="103"/>
      <c r="E529" s="103"/>
      <c r="F529" s="103"/>
      <c r="H529" s="123"/>
      <c r="I529" s="103"/>
      <c r="J529" s="103"/>
      <c r="K529" s="103"/>
    </row>
    <row r="530" spans="2:11" x14ac:dyDescent="0.25">
      <c r="B530" s="103"/>
      <c r="C530" s="123"/>
      <c r="D530" s="103"/>
      <c r="E530" s="103"/>
      <c r="F530" s="103"/>
      <c r="H530" s="123"/>
      <c r="I530" s="103"/>
      <c r="J530" s="103"/>
      <c r="K530" s="103"/>
    </row>
    <row r="531" spans="2:11" x14ac:dyDescent="0.25">
      <c r="B531" s="103"/>
      <c r="C531" s="123"/>
      <c r="D531" s="103"/>
      <c r="E531" s="103"/>
      <c r="F531" s="103"/>
      <c r="H531" s="123"/>
      <c r="I531" s="103"/>
      <c r="J531" s="103"/>
      <c r="K531" s="103"/>
    </row>
    <row r="532" spans="2:11" x14ac:dyDescent="0.25">
      <c r="B532" s="103"/>
      <c r="C532" s="123"/>
      <c r="D532" s="103"/>
      <c r="E532" s="103"/>
      <c r="F532" s="103"/>
      <c r="H532" s="123"/>
      <c r="I532" s="103"/>
      <c r="J532" s="103"/>
      <c r="K532" s="103"/>
    </row>
    <row r="533" spans="2:11" x14ac:dyDescent="0.25">
      <c r="B533" s="103"/>
      <c r="C533" s="123"/>
      <c r="D533" s="103"/>
      <c r="E533" s="103"/>
      <c r="F533" s="103"/>
      <c r="H533" s="123"/>
      <c r="I533" s="103"/>
      <c r="J533" s="103"/>
      <c r="K533" s="103"/>
    </row>
    <row r="534" spans="2:11" x14ac:dyDescent="0.25">
      <c r="B534" s="103"/>
      <c r="C534" s="123"/>
      <c r="D534" s="103"/>
      <c r="E534" s="103"/>
      <c r="F534" s="103"/>
      <c r="H534" s="123"/>
      <c r="I534" s="103"/>
      <c r="J534" s="103"/>
      <c r="K534" s="103"/>
    </row>
    <row r="535" spans="2:11" x14ac:dyDescent="0.25">
      <c r="B535" s="103"/>
      <c r="C535" s="123"/>
      <c r="D535" s="103"/>
      <c r="E535" s="103"/>
      <c r="F535" s="103"/>
      <c r="H535" s="123"/>
      <c r="I535" s="103"/>
      <c r="J535" s="103"/>
      <c r="K535" s="103"/>
    </row>
    <row r="536" spans="2:11" x14ac:dyDescent="0.25">
      <c r="B536" s="103"/>
      <c r="C536" s="123"/>
      <c r="D536" s="103"/>
      <c r="E536" s="103"/>
      <c r="F536" s="103"/>
      <c r="H536" s="123"/>
      <c r="I536" s="103"/>
      <c r="J536" s="103"/>
      <c r="K536" s="103"/>
    </row>
    <row r="537" spans="2:11" x14ac:dyDescent="0.25">
      <c r="B537" s="103"/>
      <c r="C537" s="123"/>
      <c r="D537" s="103"/>
      <c r="E537" s="103"/>
      <c r="F537" s="103"/>
      <c r="H537" s="123"/>
      <c r="I537" s="103"/>
      <c r="J537" s="103"/>
      <c r="K537" s="103"/>
    </row>
    <row r="538" spans="2:11" x14ac:dyDescent="0.25">
      <c r="B538" s="103"/>
      <c r="C538" s="123"/>
      <c r="D538" s="103"/>
      <c r="E538" s="103"/>
      <c r="F538" s="103"/>
      <c r="H538" s="123"/>
      <c r="I538" s="103"/>
      <c r="J538" s="103"/>
      <c r="K538" s="103"/>
    </row>
    <row r="539" spans="2:11" x14ac:dyDescent="0.25">
      <c r="B539" s="103"/>
      <c r="C539" s="123"/>
      <c r="D539" s="103"/>
      <c r="E539" s="103"/>
      <c r="F539" s="103"/>
      <c r="H539" s="123"/>
      <c r="I539" s="103"/>
      <c r="J539" s="103"/>
      <c r="K539" s="103"/>
    </row>
    <row r="540" spans="2:11" x14ac:dyDescent="0.25">
      <c r="B540" s="103"/>
      <c r="C540" s="123"/>
      <c r="D540" s="103"/>
      <c r="E540" s="103"/>
      <c r="F540" s="103"/>
      <c r="H540" s="123"/>
      <c r="I540" s="103"/>
      <c r="J540" s="103"/>
      <c r="K540" s="103"/>
    </row>
    <row r="541" spans="2:11" x14ac:dyDescent="0.25">
      <c r="B541" s="103"/>
      <c r="C541" s="123"/>
      <c r="D541" s="103"/>
      <c r="E541" s="103"/>
      <c r="F541" s="103"/>
      <c r="H541" s="123"/>
      <c r="I541" s="103"/>
      <c r="J541" s="103"/>
      <c r="K541" s="103"/>
    </row>
    <row r="542" spans="2:11" x14ac:dyDescent="0.25">
      <c r="B542" s="103"/>
      <c r="C542" s="123"/>
      <c r="D542" s="103"/>
      <c r="E542" s="103"/>
      <c r="F542" s="103"/>
      <c r="H542" s="123"/>
      <c r="I542" s="103"/>
      <c r="J542" s="103"/>
      <c r="K542" s="103"/>
    </row>
    <row r="543" spans="2:11" x14ac:dyDescent="0.25">
      <c r="B543" s="103"/>
      <c r="C543" s="123"/>
      <c r="D543" s="103"/>
      <c r="E543" s="103"/>
      <c r="F543" s="103"/>
      <c r="H543" s="123"/>
      <c r="I543" s="103"/>
      <c r="J543" s="103"/>
      <c r="K543" s="103"/>
    </row>
    <row r="544" spans="2:11" x14ac:dyDescent="0.25">
      <c r="B544" s="103"/>
      <c r="C544" s="123"/>
      <c r="D544" s="103"/>
      <c r="E544" s="103"/>
      <c r="F544" s="103"/>
      <c r="H544" s="123"/>
      <c r="I544" s="103"/>
      <c r="J544" s="103"/>
      <c r="K544" s="103"/>
    </row>
    <row r="545" spans="2:11" x14ac:dyDescent="0.25">
      <c r="B545" s="103"/>
      <c r="C545" s="123"/>
      <c r="D545" s="103"/>
      <c r="E545" s="103"/>
      <c r="F545" s="103"/>
      <c r="H545" s="123"/>
      <c r="I545" s="103"/>
      <c r="J545" s="103"/>
      <c r="K545" s="103"/>
    </row>
    <row r="546" spans="2:11" x14ac:dyDescent="0.25">
      <c r="B546" s="103"/>
      <c r="C546" s="123"/>
      <c r="D546" s="103"/>
      <c r="E546" s="103"/>
      <c r="F546" s="103"/>
      <c r="H546" s="123"/>
      <c r="I546" s="103"/>
      <c r="J546" s="103"/>
      <c r="K546" s="103"/>
    </row>
    <row r="547" spans="2:11" x14ac:dyDescent="0.25">
      <c r="B547" s="103"/>
      <c r="C547" s="123"/>
      <c r="D547" s="103"/>
      <c r="E547" s="103"/>
      <c r="F547" s="103"/>
      <c r="H547" s="123"/>
      <c r="I547" s="103"/>
      <c r="J547" s="103"/>
      <c r="K547" s="103"/>
    </row>
    <row r="548" spans="2:11" x14ac:dyDescent="0.25">
      <c r="B548" s="103"/>
      <c r="C548" s="123"/>
      <c r="D548" s="103"/>
      <c r="E548" s="103"/>
      <c r="F548" s="103"/>
      <c r="H548" s="123"/>
      <c r="I548" s="103"/>
      <c r="J548" s="103"/>
      <c r="K548" s="103"/>
    </row>
    <row r="549" spans="2:11" x14ac:dyDescent="0.25">
      <c r="B549" s="103"/>
      <c r="C549" s="123"/>
      <c r="D549" s="103"/>
      <c r="E549" s="103"/>
      <c r="F549" s="103"/>
      <c r="H549" s="123"/>
      <c r="I549" s="103"/>
      <c r="J549" s="103"/>
      <c r="K549" s="103"/>
    </row>
    <row r="550" spans="2:11" x14ac:dyDescent="0.25">
      <c r="B550" s="103"/>
      <c r="C550" s="123"/>
      <c r="D550" s="103"/>
      <c r="E550" s="103"/>
      <c r="F550" s="103"/>
      <c r="H550" s="123"/>
      <c r="I550" s="103"/>
      <c r="J550" s="103"/>
      <c r="K550" s="103"/>
    </row>
    <row r="551" spans="2:11" x14ac:dyDescent="0.25">
      <c r="B551" s="103"/>
      <c r="C551" s="123"/>
      <c r="D551" s="103"/>
      <c r="E551" s="103"/>
      <c r="F551" s="103"/>
      <c r="H551" s="123"/>
      <c r="I551" s="103"/>
      <c r="J551" s="103"/>
      <c r="K551" s="103"/>
    </row>
    <row r="552" spans="2:11" x14ac:dyDescent="0.25">
      <c r="B552" s="103"/>
      <c r="C552" s="123"/>
      <c r="D552" s="103"/>
      <c r="E552" s="103"/>
      <c r="F552" s="103"/>
      <c r="H552" s="123"/>
      <c r="I552" s="103"/>
      <c r="J552" s="103"/>
      <c r="K552" s="103"/>
    </row>
    <row r="553" spans="2:11" x14ac:dyDescent="0.25">
      <c r="B553" s="103"/>
      <c r="C553" s="123"/>
      <c r="D553" s="103"/>
      <c r="E553" s="103"/>
      <c r="F553" s="103"/>
      <c r="H553" s="123"/>
      <c r="I553" s="103"/>
      <c r="J553" s="103"/>
      <c r="K553" s="103"/>
    </row>
    <row r="554" spans="2:11" x14ac:dyDescent="0.25">
      <c r="B554" s="103"/>
      <c r="C554" s="123"/>
      <c r="D554" s="103"/>
      <c r="E554" s="103"/>
      <c r="F554" s="103"/>
      <c r="H554" s="123"/>
      <c r="I554" s="103"/>
      <c r="J554" s="103"/>
      <c r="K554" s="103"/>
    </row>
    <row r="555" spans="2:11" x14ac:dyDescent="0.25">
      <c r="B555" s="103"/>
      <c r="C555" s="123"/>
      <c r="D555" s="103"/>
      <c r="E555" s="103"/>
      <c r="F555" s="103"/>
      <c r="H555" s="123"/>
      <c r="I555" s="103"/>
      <c r="J555" s="103"/>
      <c r="K555" s="103"/>
    </row>
    <row r="556" spans="2:11" x14ac:dyDescent="0.25">
      <c r="B556" s="103"/>
      <c r="C556" s="123"/>
      <c r="D556" s="103"/>
      <c r="E556" s="103"/>
      <c r="F556" s="103"/>
      <c r="H556" s="123"/>
      <c r="I556" s="103"/>
      <c r="J556" s="103"/>
      <c r="K556" s="103"/>
    </row>
    <row r="557" spans="2:11" x14ac:dyDescent="0.25">
      <c r="B557" s="103"/>
      <c r="C557" s="123"/>
      <c r="D557" s="103"/>
      <c r="E557" s="103"/>
      <c r="F557" s="103"/>
      <c r="H557" s="123"/>
      <c r="I557" s="103"/>
      <c r="J557" s="103"/>
      <c r="K557" s="103"/>
    </row>
    <row r="558" spans="2:11" x14ac:dyDescent="0.25">
      <c r="B558" s="103"/>
      <c r="C558" s="123"/>
      <c r="D558" s="103"/>
      <c r="E558" s="103"/>
      <c r="F558" s="103"/>
      <c r="H558" s="123"/>
      <c r="I558" s="103"/>
      <c r="J558" s="103"/>
      <c r="K558" s="103"/>
    </row>
    <row r="559" spans="2:11" x14ac:dyDescent="0.25">
      <c r="B559" s="103"/>
      <c r="C559" s="123"/>
      <c r="D559" s="103"/>
      <c r="E559" s="103"/>
      <c r="F559" s="103"/>
      <c r="H559" s="123"/>
      <c r="I559" s="103"/>
      <c r="J559" s="103"/>
      <c r="K559" s="103"/>
    </row>
    <row r="560" spans="2:11" x14ac:dyDescent="0.25">
      <c r="B560" s="103"/>
      <c r="C560" s="123"/>
      <c r="D560" s="103"/>
      <c r="E560" s="103"/>
      <c r="F560" s="103"/>
      <c r="H560" s="123"/>
      <c r="I560" s="103"/>
      <c r="J560" s="103"/>
      <c r="K560" s="103"/>
    </row>
    <row r="561" spans="2:11" x14ac:dyDescent="0.25">
      <c r="B561" s="103"/>
      <c r="C561" s="123"/>
      <c r="D561" s="103"/>
      <c r="E561" s="103"/>
      <c r="F561" s="103"/>
      <c r="H561" s="123"/>
      <c r="I561" s="103"/>
      <c r="J561" s="103"/>
      <c r="K561" s="103"/>
    </row>
    <row r="562" spans="2:11" x14ac:dyDescent="0.25">
      <c r="B562" s="103"/>
      <c r="C562" s="123"/>
      <c r="D562" s="103"/>
      <c r="E562" s="103"/>
      <c r="F562" s="103"/>
      <c r="H562" s="123"/>
      <c r="I562" s="103"/>
      <c r="J562" s="103"/>
      <c r="K562" s="103"/>
    </row>
    <row r="563" spans="2:11" x14ac:dyDescent="0.25">
      <c r="B563" s="103"/>
      <c r="C563" s="123"/>
      <c r="D563" s="103"/>
      <c r="E563" s="103"/>
      <c r="F563" s="103"/>
      <c r="H563" s="123"/>
      <c r="I563" s="103"/>
      <c r="J563" s="103"/>
      <c r="K563" s="103"/>
    </row>
    <row r="564" spans="2:11" x14ac:dyDescent="0.25">
      <c r="B564" s="103"/>
      <c r="C564" s="123"/>
      <c r="D564" s="103"/>
      <c r="E564" s="103"/>
      <c r="F564" s="103"/>
      <c r="H564" s="123"/>
      <c r="I564" s="103"/>
      <c r="J564" s="103"/>
      <c r="K564" s="103"/>
    </row>
    <row r="565" spans="2:11" x14ac:dyDescent="0.25">
      <c r="B565" s="103"/>
      <c r="C565" s="123"/>
      <c r="D565" s="103"/>
      <c r="E565" s="103"/>
      <c r="F565" s="103"/>
      <c r="H565" s="123"/>
      <c r="I565" s="103"/>
      <c r="J565" s="103"/>
      <c r="K565" s="103"/>
    </row>
    <row r="566" spans="2:11" x14ac:dyDescent="0.25">
      <c r="B566" s="103"/>
      <c r="C566" s="123"/>
      <c r="D566" s="103"/>
      <c r="E566" s="103"/>
      <c r="F566" s="103"/>
      <c r="H566" s="123"/>
      <c r="I566" s="103"/>
      <c r="J566" s="103"/>
      <c r="K566" s="103"/>
    </row>
    <row r="567" spans="2:11" x14ac:dyDescent="0.25">
      <c r="B567" s="103"/>
      <c r="C567" s="123"/>
      <c r="D567" s="103"/>
      <c r="E567" s="103"/>
      <c r="F567" s="103"/>
      <c r="H567" s="123"/>
      <c r="I567" s="103"/>
      <c r="J567" s="103"/>
      <c r="K567" s="103"/>
    </row>
    <row r="568" spans="2:11" x14ac:dyDescent="0.25">
      <c r="B568" s="103"/>
      <c r="C568" s="123"/>
      <c r="D568" s="103"/>
      <c r="E568" s="103"/>
      <c r="F568" s="103"/>
      <c r="H568" s="123"/>
      <c r="I568" s="103"/>
      <c r="J568" s="103"/>
      <c r="K568" s="103"/>
    </row>
    <row r="569" spans="2:11" x14ac:dyDescent="0.25">
      <c r="B569" s="103"/>
      <c r="C569" s="123"/>
      <c r="D569" s="103"/>
      <c r="E569" s="103"/>
      <c r="F569" s="103"/>
      <c r="H569" s="123"/>
      <c r="I569" s="103"/>
      <c r="J569" s="103"/>
      <c r="K569" s="103"/>
    </row>
    <row r="570" spans="2:11" x14ac:dyDescent="0.25">
      <c r="B570" s="103"/>
      <c r="C570" s="123"/>
      <c r="D570" s="103"/>
      <c r="E570" s="103"/>
      <c r="F570" s="103"/>
      <c r="H570" s="123"/>
      <c r="I570" s="103"/>
      <c r="J570" s="103"/>
      <c r="K570" s="103"/>
    </row>
    <row r="571" spans="2:11" x14ac:dyDescent="0.25">
      <c r="B571" s="103"/>
      <c r="C571" s="123"/>
      <c r="D571" s="103"/>
      <c r="E571" s="103"/>
      <c r="F571" s="103"/>
      <c r="H571" s="123"/>
      <c r="I571" s="103"/>
      <c r="J571" s="103"/>
      <c r="K571" s="103"/>
    </row>
    <row r="572" spans="2:11" x14ac:dyDescent="0.25">
      <c r="B572" s="103"/>
      <c r="C572" s="123"/>
      <c r="D572" s="103"/>
      <c r="E572" s="103"/>
      <c r="F572" s="103"/>
      <c r="H572" s="123"/>
      <c r="I572" s="103"/>
      <c r="J572" s="103"/>
      <c r="K572" s="103"/>
    </row>
    <row r="573" spans="2:11" x14ac:dyDescent="0.25">
      <c r="B573" s="103"/>
      <c r="C573" s="123"/>
      <c r="D573" s="103"/>
      <c r="E573" s="103"/>
      <c r="F573" s="103"/>
      <c r="H573" s="123"/>
      <c r="I573" s="103"/>
      <c r="J573" s="103"/>
      <c r="K573" s="103"/>
    </row>
    <row r="574" spans="2:11" x14ac:dyDescent="0.25">
      <c r="B574" s="103"/>
      <c r="C574" s="123"/>
      <c r="D574" s="103"/>
      <c r="E574" s="103"/>
      <c r="F574" s="103"/>
      <c r="H574" s="123"/>
      <c r="I574" s="103"/>
      <c r="J574" s="103"/>
      <c r="K574" s="103"/>
    </row>
    <row r="575" spans="2:11" x14ac:dyDescent="0.25">
      <c r="B575" s="103"/>
      <c r="C575" s="123"/>
      <c r="D575" s="103"/>
      <c r="E575" s="103"/>
      <c r="F575" s="103"/>
      <c r="H575" s="123"/>
      <c r="I575" s="103"/>
      <c r="J575" s="103"/>
      <c r="K575" s="103"/>
    </row>
    <row r="576" spans="2:11" x14ac:dyDescent="0.25">
      <c r="B576" s="103"/>
      <c r="C576" s="123"/>
      <c r="D576" s="103"/>
      <c r="E576" s="103"/>
      <c r="F576" s="103"/>
      <c r="H576" s="123"/>
      <c r="I576" s="103"/>
      <c r="J576" s="103"/>
      <c r="K576" s="103"/>
    </row>
    <row r="577" spans="2:11" x14ac:dyDescent="0.25">
      <c r="B577" s="103"/>
      <c r="C577" s="123"/>
      <c r="D577" s="103"/>
      <c r="E577" s="103"/>
      <c r="F577" s="103"/>
      <c r="H577" s="123"/>
      <c r="I577" s="103"/>
      <c r="J577" s="103"/>
      <c r="K577" s="103"/>
    </row>
    <row r="578" spans="2:11" x14ac:dyDescent="0.25">
      <c r="B578" s="103"/>
      <c r="C578" s="123"/>
      <c r="D578" s="103"/>
      <c r="E578" s="103"/>
      <c r="F578" s="103"/>
      <c r="H578" s="123"/>
      <c r="I578" s="103"/>
      <c r="J578" s="103"/>
      <c r="K578" s="103"/>
    </row>
    <row r="579" spans="2:11" x14ac:dyDescent="0.25">
      <c r="B579" s="103"/>
      <c r="C579" s="123"/>
      <c r="D579" s="103"/>
      <c r="E579" s="103"/>
      <c r="F579" s="103"/>
      <c r="H579" s="123"/>
      <c r="I579" s="103"/>
      <c r="J579" s="103"/>
      <c r="K579" s="103"/>
    </row>
    <row r="580" spans="2:11" x14ac:dyDescent="0.25">
      <c r="B580" s="103"/>
      <c r="C580" s="123"/>
      <c r="D580" s="103"/>
      <c r="E580" s="103"/>
      <c r="F580" s="103"/>
      <c r="H580" s="123"/>
      <c r="I580" s="103"/>
      <c r="J580" s="103"/>
      <c r="K580" s="103"/>
    </row>
    <row r="581" spans="2:11" x14ac:dyDescent="0.25">
      <c r="B581" s="103"/>
      <c r="C581" s="123"/>
      <c r="D581" s="103"/>
      <c r="E581" s="103"/>
      <c r="F581" s="103"/>
      <c r="H581" s="123"/>
      <c r="I581" s="103"/>
      <c r="J581" s="103"/>
      <c r="K581" s="103"/>
    </row>
    <row r="582" spans="2:11" x14ac:dyDescent="0.25">
      <c r="B582" s="103"/>
      <c r="C582" s="123"/>
      <c r="D582" s="103"/>
      <c r="E582" s="103"/>
      <c r="F582" s="103"/>
      <c r="H582" s="123"/>
      <c r="I582" s="103"/>
      <c r="J582" s="103"/>
      <c r="K582" s="103"/>
    </row>
    <row r="583" spans="2:11" x14ac:dyDescent="0.25">
      <c r="B583" s="103"/>
      <c r="C583" s="123"/>
      <c r="D583" s="103"/>
      <c r="E583" s="103"/>
      <c r="F583" s="103"/>
      <c r="H583" s="123"/>
      <c r="I583" s="103"/>
      <c r="J583" s="103"/>
      <c r="K583" s="103"/>
    </row>
    <row r="584" spans="2:11" x14ac:dyDescent="0.25">
      <c r="B584" s="103"/>
      <c r="C584" s="123"/>
      <c r="D584" s="103"/>
      <c r="E584" s="103"/>
      <c r="F584" s="103"/>
      <c r="H584" s="123"/>
      <c r="I584" s="103"/>
      <c r="J584" s="103"/>
      <c r="K584" s="103"/>
    </row>
    <row r="585" spans="2:11" x14ac:dyDescent="0.25">
      <c r="B585" s="103"/>
      <c r="C585" s="123"/>
      <c r="D585" s="103"/>
      <c r="E585" s="103"/>
      <c r="F585" s="103"/>
      <c r="H585" s="123"/>
      <c r="I585" s="103"/>
      <c r="J585" s="103"/>
      <c r="K585" s="103"/>
    </row>
    <row r="586" spans="2:11" x14ac:dyDescent="0.25">
      <c r="B586" s="103"/>
      <c r="C586" s="123"/>
      <c r="D586" s="103"/>
      <c r="E586" s="103"/>
      <c r="F586" s="103"/>
      <c r="H586" s="123"/>
      <c r="I586" s="103"/>
      <c r="J586" s="103"/>
      <c r="K586" s="103"/>
    </row>
    <row r="587" spans="2:11" x14ac:dyDescent="0.25">
      <c r="B587" s="103"/>
      <c r="C587" s="123"/>
      <c r="D587" s="103"/>
      <c r="E587" s="103"/>
      <c r="F587" s="103"/>
      <c r="H587" s="123"/>
      <c r="I587" s="103"/>
      <c r="J587" s="103"/>
      <c r="K587" s="103"/>
    </row>
    <row r="588" spans="2:11" x14ac:dyDescent="0.25">
      <c r="B588" s="103"/>
      <c r="C588" s="123"/>
      <c r="D588" s="103"/>
      <c r="E588" s="103"/>
      <c r="F588" s="103"/>
      <c r="H588" s="123"/>
      <c r="I588" s="103"/>
      <c r="J588" s="103"/>
      <c r="K588" s="103"/>
    </row>
    <row r="589" spans="2:11" x14ac:dyDescent="0.25">
      <c r="B589" s="103"/>
      <c r="C589" s="123"/>
      <c r="D589" s="103"/>
      <c r="E589" s="103"/>
      <c r="F589" s="103"/>
      <c r="H589" s="123"/>
      <c r="I589" s="103"/>
      <c r="J589" s="103"/>
      <c r="K589" s="103"/>
    </row>
    <row r="590" spans="2:11" x14ac:dyDescent="0.25">
      <c r="B590" s="103"/>
      <c r="C590" s="123"/>
      <c r="D590" s="103"/>
      <c r="E590" s="103"/>
      <c r="F590" s="103"/>
      <c r="H590" s="123"/>
      <c r="I590" s="103"/>
      <c r="J590" s="103"/>
      <c r="K590" s="103"/>
    </row>
    <row r="591" spans="2:11" x14ac:dyDescent="0.25">
      <c r="B591" s="103"/>
      <c r="C591" s="123"/>
      <c r="D591" s="103"/>
      <c r="E591" s="103"/>
      <c r="F591" s="103"/>
      <c r="H591" s="123"/>
      <c r="I591" s="103"/>
      <c r="J591" s="103"/>
      <c r="K591" s="103"/>
    </row>
    <row r="592" spans="2:11" x14ac:dyDescent="0.25">
      <c r="B592" s="103"/>
      <c r="C592" s="123"/>
      <c r="D592" s="103"/>
      <c r="E592" s="103"/>
      <c r="F592" s="103"/>
      <c r="H592" s="123"/>
      <c r="I592" s="103"/>
      <c r="J592" s="103"/>
      <c r="K592" s="103"/>
    </row>
    <row r="593" spans="2:11" x14ac:dyDescent="0.25">
      <c r="B593" s="103"/>
      <c r="C593" s="123"/>
      <c r="D593" s="103"/>
      <c r="E593" s="103"/>
      <c r="F593" s="103"/>
      <c r="H593" s="123"/>
      <c r="I593" s="103"/>
      <c r="J593" s="103"/>
      <c r="K593" s="103"/>
    </row>
    <row r="594" spans="2:11" x14ac:dyDescent="0.25">
      <c r="B594" s="103"/>
      <c r="C594" s="123"/>
      <c r="D594" s="103"/>
      <c r="E594" s="103"/>
      <c r="F594" s="103"/>
      <c r="H594" s="123"/>
      <c r="I594" s="103"/>
      <c r="J594" s="103"/>
      <c r="K594" s="103"/>
    </row>
    <row r="595" spans="2:11" x14ac:dyDescent="0.25">
      <c r="B595" s="103"/>
      <c r="C595" s="123"/>
      <c r="D595" s="103"/>
      <c r="E595" s="103"/>
      <c r="F595" s="103"/>
      <c r="H595" s="123"/>
      <c r="I595" s="103"/>
      <c r="J595" s="103"/>
      <c r="K595" s="103"/>
    </row>
    <row r="596" spans="2:11" x14ac:dyDescent="0.25">
      <c r="B596" s="103"/>
      <c r="C596" s="123"/>
      <c r="D596" s="103"/>
      <c r="E596" s="103"/>
      <c r="F596" s="103"/>
      <c r="H596" s="123"/>
      <c r="I596" s="103"/>
      <c r="J596" s="103"/>
      <c r="K596" s="103"/>
    </row>
    <row r="597" spans="2:11" x14ac:dyDescent="0.25">
      <c r="B597" s="103"/>
      <c r="C597" s="123"/>
      <c r="D597" s="103"/>
      <c r="E597" s="103"/>
      <c r="F597" s="103"/>
      <c r="H597" s="123"/>
      <c r="I597" s="103"/>
      <c r="J597" s="103"/>
      <c r="K597" s="103"/>
    </row>
    <row r="598" spans="2:11" x14ac:dyDescent="0.25">
      <c r="B598" s="103"/>
      <c r="C598" s="123"/>
      <c r="D598" s="103"/>
      <c r="E598" s="103"/>
      <c r="F598" s="103"/>
      <c r="H598" s="123"/>
      <c r="I598" s="103"/>
      <c r="J598" s="103"/>
      <c r="K598" s="103"/>
    </row>
    <row r="599" spans="2:11" x14ac:dyDescent="0.25">
      <c r="B599" s="103"/>
      <c r="C599" s="123"/>
      <c r="D599" s="103"/>
      <c r="E599" s="103"/>
      <c r="F599" s="103"/>
      <c r="H599" s="123"/>
      <c r="I599" s="103"/>
      <c r="J599" s="103"/>
      <c r="K599" s="103"/>
    </row>
    <row r="600" spans="2:11" x14ac:dyDescent="0.25">
      <c r="B600" s="103"/>
      <c r="C600" s="123"/>
      <c r="D600" s="103"/>
      <c r="E600" s="103"/>
      <c r="F600" s="103"/>
      <c r="H600" s="123"/>
      <c r="I600" s="103"/>
      <c r="J600" s="103"/>
      <c r="K600" s="103"/>
    </row>
    <row r="601" spans="2:11" x14ac:dyDescent="0.25">
      <c r="B601" s="103"/>
      <c r="C601" s="123"/>
      <c r="D601" s="103"/>
      <c r="E601" s="103"/>
      <c r="F601" s="103"/>
      <c r="H601" s="123"/>
      <c r="I601" s="103"/>
      <c r="J601" s="103"/>
      <c r="K601" s="103"/>
    </row>
    <row r="602" spans="2:11" x14ac:dyDescent="0.25">
      <c r="B602" s="103"/>
      <c r="C602" s="123"/>
      <c r="D602" s="103"/>
      <c r="E602" s="103"/>
      <c r="F602" s="103"/>
      <c r="H602" s="123"/>
      <c r="I602" s="103"/>
      <c r="J602" s="103"/>
      <c r="K602" s="103"/>
    </row>
    <row r="603" spans="2:11" x14ac:dyDescent="0.25">
      <c r="B603" s="103"/>
      <c r="C603" s="123"/>
      <c r="D603" s="103"/>
      <c r="E603" s="103"/>
      <c r="F603" s="103"/>
      <c r="H603" s="123"/>
      <c r="I603" s="103"/>
      <c r="J603" s="103"/>
      <c r="K603" s="103"/>
    </row>
    <row r="604" spans="2:11" x14ac:dyDescent="0.25">
      <c r="B604" s="103"/>
      <c r="C604" s="123"/>
      <c r="D604" s="103"/>
      <c r="E604" s="103"/>
      <c r="F604" s="103"/>
      <c r="H604" s="123"/>
      <c r="I604" s="103"/>
      <c r="J604" s="103"/>
      <c r="K604" s="103"/>
    </row>
    <row r="605" spans="2:11" x14ac:dyDescent="0.25">
      <c r="B605" s="103"/>
      <c r="C605" s="123"/>
      <c r="D605" s="103"/>
      <c r="E605" s="103"/>
      <c r="F605" s="103"/>
      <c r="H605" s="123"/>
      <c r="I605" s="103"/>
      <c r="J605" s="103"/>
      <c r="K605" s="103"/>
    </row>
    <row r="606" spans="2:11" x14ac:dyDescent="0.25">
      <c r="B606" s="103"/>
      <c r="C606" s="123"/>
      <c r="D606" s="103"/>
      <c r="E606" s="103"/>
      <c r="F606" s="103"/>
      <c r="H606" s="123"/>
      <c r="I606" s="103"/>
      <c r="J606" s="103"/>
      <c r="K606" s="103"/>
    </row>
    <row r="607" spans="2:11" x14ac:dyDescent="0.25">
      <c r="B607" s="103"/>
      <c r="C607" s="123"/>
      <c r="D607" s="103"/>
      <c r="E607" s="103"/>
      <c r="F607" s="103"/>
      <c r="H607" s="123"/>
      <c r="I607" s="103"/>
      <c r="J607" s="103"/>
      <c r="K607" s="103"/>
    </row>
    <row r="608" spans="2:11" x14ac:dyDescent="0.25">
      <c r="B608" s="103"/>
      <c r="C608" s="123"/>
      <c r="D608" s="103"/>
      <c r="E608" s="103"/>
      <c r="F608" s="103"/>
      <c r="H608" s="123"/>
      <c r="I608" s="103"/>
      <c r="J608" s="103"/>
      <c r="K608" s="103"/>
    </row>
    <row r="609" spans="2:11" x14ac:dyDescent="0.25">
      <c r="B609" s="103"/>
      <c r="C609" s="123"/>
      <c r="D609" s="103"/>
      <c r="E609" s="103"/>
      <c r="F609" s="103"/>
      <c r="H609" s="123"/>
      <c r="I609" s="103"/>
      <c r="J609" s="103"/>
      <c r="K609" s="103"/>
    </row>
    <row r="610" spans="2:11" x14ac:dyDescent="0.25">
      <c r="B610" s="103"/>
      <c r="C610" s="123"/>
      <c r="D610" s="103"/>
      <c r="E610" s="103"/>
      <c r="F610" s="103"/>
      <c r="H610" s="123"/>
      <c r="I610" s="103"/>
      <c r="J610" s="103"/>
      <c r="K610" s="103"/>
    </row>
    <row r="611" spans="2:11" x14ac:dyDescent="0.25">
      <c r="B611" s="103"/>
      <c r="C611" s="123"/>
      <c r="D611" s="103"/>
      <c r="E611" s="103"/>
      <c r="F611" s="103"/>
      <c r="H611" s="123"/>
      <c r="I611" s="103"/>
      <c r="J611" s="103"/>
      <c r="K611" s="103"/>
    </row>
    <row r="612" spans="2:11" x14ac:dyDescent="0.25">
      <c r="B612" s="103"/>
      <c r="C612" s="123"/>
      <c r="D612" s="103"/>
      <c r="E612" s="103"/>
      <c r="F612" s="103"/>
      <c r="H612" s="123"/>
      <c r="I612" s="103"/>
      <c r="J612" s="103"/>
      <c r="K612" s="103"/>
    </row>
    <row r="613" spans="2:11" x14ac:dyDescent="0.25">
      <c r="B613" s="103"/>
      <c r="C613" s="123"/>
      <c r="D613" s="103"/>
      <c r="E613" s="103"/>
      <c r="F613" s="103"/>
      <c r="H613" s="123"/>
      <c r="I613" s="103"/>
      <c r="J613" s="103"/>
      <c r="K613" s="103"/>
    </row>
    <row r="614" spans="2:11" x14ac:dyDescent="0.25">
      <c r="B614" s="103"/>
      <c r="C614" s="123"/>
      <c r="D614" s="103"/>
      <c r="E614" s="103"/>
      <c r="F614" s="103"/>
      <c r="H614" s="123"/>
      <c r="I614" s="103"/>
      <c r="J614" s="103"/>
      <c r="K614" s="103"/>
    </row>
    <row r="615" spans="2:11" x14ac:dyDescent="0.25">
      <c r="B615" s="103"/>
      <c r="C615" s="123"/>
      <c r="D615" s="103"/>
      <c r="E615" s="103"/>
      <c r="F615" s="103"/>
      <c r="H615" s="123"/>
      <c r="I615" s="103"/>
      <c r="J615" s="103"/>
      <c r="K615" s="103"/>
    </row>
    <row r="616" spans="2:11" x14ac:dyDescent="0.25">
      <c r="B616" s="103"/>
      <c r="C616" s="123"/>
      <c r="D616" s="103"/>
      <c r="E616" s="103"/>
      <c r="F616" s="103"/>
      <c r="H616" s="123"/>
      <c r="I616" s="103"/>
      <c r="J616" s="103"/>
      <c r="K616" s="103"/>
    </row>
    <row r="617" spans="2:11" x14ac:dyDescent="0.25">
      <c r="B617" s="103"/>
      <c r="C617" s="123"/>
      <c r="D617" s="103"/>
      <c r="E617" s="103"/>
      <c r="F617" s="103"/>
      <c r="H617" s="123"/>
      <c r="I617" s="103"/>
      <c r="J617" s="103"/>
      <c r="K617" s="103"/>
    </row>
    <row r="618" spans="2:11" x14ac:dyDescent="0.25">
      <c r="B618" s="103"/>
      <c r="C618" s="123"/>
      <c r="D618" s="103"/>
      <c r="E618" s="103"/>
      <c r="F618" s="103"/>
      <c r="H618" s="123"/>
      <c r="I618" s="103"/>
      <c r="J618" s="103"/>
      <c r="K618" s="103"/>
    </row>
    <row r="619" spans="2:11" x14ac:dyDescent="0.25">
      <c r="B619" s="103"/>
      <c r="C619" s="123"/>
      <c r="D619" s="103"/>
      <c r="E619" s="103"/>
      <c r="F619" s="103"/>
      <c r="H619" s="123"/>
      <c r="I619" s="103"/>
      <c r="J619" s="103"/>
      <c r="K619" s="103"/>
    </row>
    <row r="620" spans="2:11" x14ac:dyDescent="0.25">
      <c r="B620" s="103"/>
      <c r="C620" s="123"/>
      <c r="D620" s="103"/>
      <c r="E620" s="103"/>
      <c r="F620" s="103"/>
      <c r="H620" s="123"/>
      <c r="I620" s="103"/>
      <c r="J620" s="103"/>
      <c r="K620" s="103"/>
    </row>
    <row r="621" spans="2:11" x14ac:dyDescent="0.25">
      <c r="B621" s="103"/>
      <c r="C621" s="123"/>
      <c r="D621" s="103"/>
      <c r="E621" s="103"/>
      <c r="F621" s="103"/>
      <c r="H621" s="123"/>
      <c r="I621" s="103"/>
      <c r="J621" s="103"/>
      <c r="K621" s="103"/>
    </row>
    <row r="622" spans="2:11" x14ac:dyDescent="0.25">
      <c r="B622" s="103"/>
      <c r="C622" s="123"/>
      <c r="D622" s="103"/>
      <c r="E622" s="103"/>
      <c r="F622" s="103"/>
      <c r="H622" s="123"/>
      <c r="I622" s="103"/>
      <c r="J622" s="103"/>
      <c r="K622" s="103"/>
    </row>
    <row r="623" spans="2:11" x14ac:dyDescent="0.25">
      <c r="B623" s="103"/>
      <c r="C623" s="123"/>
      <c r="D623" s="103"/>
      <c r="E623" s="103"/>
      <c r="F623" s="103"/>
      <c r="H623" s="123"/>
      <c r="I623" s="103"/>
      <c r="J623" s="103"/>
      <c r="K623" s="103"/>
    </row>
    <row r="624" spans="2:11" x14ac:dyDescent="0.25">
      <c r="B624" s="103"/>
      <c r="C624" s="123"/>
      <c r="D624" s="103"/>
      <c r="E624" s="103"/>
      <c r="F624" s="103"/>
      <c r="H624" s="123"/>
      <c r="I624" s="103"/>
      <c r="J624" s="103"/>
      <c r="K624" s="103"/>
    </row>
    <row r="625" spans="2:11" x14ac:dyDescent="0.25">
      <c r="B625" s="103"/>
      <c r="C625" s="123"/>
      <c r="D625" s="103"/>
      <c r="E625" s="103"/>
      <c r="F625" s="103"/>
      <c r="H625" s="123"/>
      <c r="I625" s="103"/>
      <c r="J625" s="103"/>
      <c r="K625" s="103"/>
    </row>
    <row r="626" spans="2:11" x14ac:dyDescent="0.25">
      <c r="B626" s="103"/>
      <c r="C626" s="123"/>
      <c r="D626" s="103"/>
      <c r="E626" s="103"/>
      <c r="F626" s="103"/>
      <c r="H626" s="123"/>
      <c r="I626" s="103"/>
      <c r="J626" s="103"/>
      <c r="K626" s="103"/>
    </row>
    <row r="627" spans="2:11" x14ac:dyDescent="0.25">
      <c r="B627" s="103"/>
      <c r="C627" s="123"/>
      <c r="D627" s="103"/>
      <c r="E627" s="103"/>
      <c r="F627" s="103"/>
      <c r="H627" s="123"/>
      <c r="I627" s="103"/>
      <c r="J627" s="103"/>
      <c r="K627" s="103"/>
    </row>
    <row r="628" spans="2:11" x14ac:dyDescent="0.25">
      <c r="B628" s="103"/>
      <c r="C628" s="123"/>
      <c r="D628" s="103"/>
      <c r="E628" s="103"/>
      <c r="F628" s="103"/>
      <c r="H628" s="123"/>
      <c r="I628" s="103"/>
      <c r="J628" s="103"/>
      <c r="K628" s="103"/>
    </row>
    <row r="629" spans="2:11" x14ac:dyDescent="0.25">
      <c r="B629" s="103"/>
      <c r="C629" s="123"/>
      <c r="D629" s="103"/>
      <c r="E629" s="103"/>
      <c r="F629" s="103"/>
      <c r="H629" s="123"/>
      <c r="I629" s="103"/>
      <c r="J629" s="103"/>
      <c r="K629" s="103"/>
    </row>
    <row r="630" spans="2:11" x14ac:dyDescent="0.25">
      <c r="B630" s="103"/>
      <c r="C630" s="123"/>
      <c r="D630" s="103"/>
      <c r="E630" s="103"/>
      <c r="F630" s="103"/>
      <c r="H630" s="123"/>
      <c r="I630" s="103"/>
      <c r="J630" s="103"/>
      <c r="K630" s="103"/>
    </row>
    <row r="631" spans="2:11" x14ac:dyDescent="0.25">
      <c r="B631" s="103"/>
      <c r="C631" s="123"/>
      <c r="D631" s="103"/>
      <c r="E631" s="103"/>
      <c r="F631" s="103"/>
      <c r="H631" s="123"/>
      <c r="I631" s="103"/>
      <c r="J631" s="103"/>
      <c r="K631" s="103"/>
    </row>
    <row r="632" spans="2:11" x14ac:dyDescent="0.25">
      <c r="B632" s="103"/>
      <c r="C632" s="123"/>
      <c r="D632" s="103"/>
      <c r="E632" s="103"/>
      <c r="F632" s="103"/>
      <c r="H632" s="123"/>
      <c r="I632" s="103"/>
      <c r="J632" s="103"/>
      <c r="K632" s="103"/>
    </row>
    <row r="633" spans="2:11" x14ac:dyDescent="0.25">
      <c r="B633" s="103"/>
      <c r="C633" s="123"/>
      <c r="D633" s="103"/>
      <c r="E633" s="103"/>
      <c r="F633" s="103"/>
      <c r="H633" s="123"/>
      <c r="I633" s="103"/>
      <c r="J633" s="103"/>
      <c r="K633" s="103"/>
    </row>
    <row r="634" spans="2:11" x14ac:dyDescent="0.25">
      <c r="B634" s="103"/>
      <c r="C634" s="123"/>
      <c r="D634" s="103"/>
      <c r="E634" s="103"/>
      <c r="F634" s="103"/>
      <c r="H634" s="123"/>
      <c r="I634" s="103"/>
      <c r="J634" s="103"/>
      <c r="K634" s="103"/>
    </row>
    <row r="635" spans="2:11" x14ac:dyDescent="0.25">
      <c r="B635" s="103"/>
      <c r="C635" s="123"/>
      <c r="D635" s="103"/>
      <c r="E635" s="103"/>
      <c r="F635" s="103"/>
      <c r="H635" s="123"/>
      <c r="I635" s="103"/>
      <c r="J635" s="103"/>
      <c r="K635" s="103"/>
    </row>
    <row r="636" spans="2:11" x14ac:dyDescent="0.25">
      <c r="B636" s="103"/>
      <c r="C636" s="123"/>
      <c r="D636" s="103"/>
      <c r="E636" s="103"/>
      <c r="F636" s="103"/>
      <c r="H636" s="123"/>
      <c r="I636" s="103"/>
      <c r="J636" s="103"/>
      <c r="K636" s="103"/>
    </row>
    <row r="637" spans="2:11" x14ac:dyDescent="0.25">
      <c r="B637" s="103"/>
      <c r="C637" s="123"/>
      <c r="D637" s="103"/>
      <c r="E637" s="103"/>
      <c r="F637" s="103"/>
      <c r="H637" s="123"/>
      <c r="I637" s="103"/>
      <c r="J637" s="103"/>
      <c r="K637" s="103"/>
    </row>
    <row r="638" spans="2:11" x14ac:dyDescent="0.25">
      <c r="B638" s="103"/>
      <c r="C638" s="123"/>
      <c r="D638" s="103"/>
      <c r="E638" s="103"/>
      <c r="F638" s="103"/>
      <c r="H638" s="123"/>
      <c r="I638" s="103"/>
      <c r="J638" s="103"/>
      <c r="K638" s="103"/>
    </row>
    <row r="639" spans="2:11" x14ac:dyDescent="0.25">
      <c r="B639" s="103"/>
      <c r="C639" s="123"/>
      <c r="D639" s="103"/>
      <c r="E639" s="103"/>
      <c r="F639" s="103"/>
      <c r="H639" s="123"/>
      <c r="I639" s="103"/>
      <c r="J639" s="103"/>
      <c r="K639" s="103"/>
    </row>
    <row r="640" spans="2:11" x14ac:dyDescent="0.25">
      <c r="B640" s="103"/>
      <c r="C640" s="123"/>
      <c r="D640" s="103"/>
      <c r="E640" s="103"/>
      <c r="F640" s="103"/>
      <c r="H640" s="123"/>
      <c r="I640" s="103"/>
      <c r="J640" s="103"/>
      <c r="K640" s="103"/>
    </row>
    <row r="641" spans="2:11" x14ac:dyDescent="0.25">
      <c r="B641" s="103"/>
      <c r="C641" s="123"/>
      <c r="D641" s="103"/>
      <c r="E641" s="103"/>
      <c r="F641" s="103"/>
      <c r="H641" s="123"/>
      <c r="I641" s="103"/>
      <c r="J641" s="103"/>
      <c r="K641" s="103"/>
    </row>
    <row r="642" spans="2:11" x14ac:dyDescent="0.25">
      <c r="B642" s="103"/>
      <c r="C642" s="123"/>
      <c r="D642" s="103"/>
      <c r="E642" s="103"/>
      <c r="F642" s="103"/>
      <c r="H642" s="123"/>
      <c r="I642" s="103"/>
      <c r="J642" s="103"/>
      <c r="K642" s="103"/>
    </row>
    <row r="643" spans="2:11" x14ac:dyDescent="0.25">
      <c r="B643" s="103"/>
      <c r="C643" s="123"/>
      <c r="D643" s="103"/>
      <c r="E643" s="103"/>
      <c r="F643" s="103"/>
      <c r="H643" s="123"/>
      <c r="I643" s="103"/>
      <c r="J643" s="103"/>
      <c r="K643" s="103"/>
    </row>
    <row r="644" spans="2:11" x14ac:dyDescent="0.25">
      <c r="B644" s="103"/>
      <c r="C644" s="123"/>
      <c r="D644" s="103"/>
      <c r="E644" s="103"/>
      <c r="F644" s="103"/>
      <c r="H644" s="123"/>
      <c r="I644" s="103"/>
      <c r="J644" s="103"/>
      <c r="K644" s="103"/>
    </row>
    <row r="645" spans="2:11" x14ac:dyDescent="0.25">
      <c r="B645" s="103"/>
      <c r="C645" s="123"/>
      <c r="D645" s="103"/>
      <c r="E645" s="103"/>
      <c r="F645" s="103"/>
      <c r="H645" s="123"/>
      <c r="I645" s="103"/>
      <c r="J645" s="103"/>
      <c r="K645" s="103"/>
    </row>
    <row r="646" spans="2:11" x14ac:dyDescent="0.25">
      <c r="B646" s="103"/>
      <c r="C646" s="123"/>
      <c r="D646" s="103"/>
      <c r="E646" s="103"/>
      <c r="F646" s="103"/>
      <c r="H646" s="123"/>
      <c r="I646" s="103"/>
      <c r="J646" s="103"/>
      <c r="K646" s="103"/>
    </row>
    <row r="647" spans="2:11" x14ac:dyDescent="0.25">
      <c r="B647" s="103"/>
      <c r="C647" s="123"/>
      <c r="D647" s="103"/>
      <c r="E647" s="103"/>
      <c r="F647" s="103"/>
      <c r="H647" s="123"/>
      <c r="I647" s="103"/>
      <c r="J647" s="103"/>
      <c r="K647" s="103"/>
    </row>
    <row r="648" spans="2:11" x14ac:dyDescent="0.25">
      <c r="B648" s="103"/>
      <c r="C648" s="123"/>
      <c r="D648" s="103"/>
      <c r="E648" s="103"/>
      <c r="F648" s="103"/>
      <c r="H648" s="123"/>
      <c r="I648" s="103"/>
      <c r="J648" s="103"/>
      <c r="K648" s="103"/>
    </row>
    <row r="649" spans="2:11" x14ac:dyDescent="0.25">
      <c r="B649" s="103"/>
      <c r="C649" s="123"/>
      <c r="D649" s="103"/>
      <c r="E649" s="103"/>
      <c r="F649" s="103"/>
      <c r="H649" s="123"/>
      <c r="I649" s="103"/>
      <c r="J649" s="103"/>
      <c r="K649" s="103"/>
    </row>
    <row r="650" spans="2:11" x14ac:dyDescent="0.25">
      <c r="B650" s="103"/>
      <c r="C650" s="123"/>
      <c r="D650" s="103"/>
      <c r="E650" s="103"/>
      <c r="F650" s="103"/>
      <c r="H650" s="123"/>
      <c r="I650" s="103"/>
      <c r="J650" s="103"/>
      <c r="K650" s="103"/>
    </row>
    <row r="651" spans="2:11" x14ac:dyDescent="0.25">
      <c r="B651" s="103"/>
      <c r="C651" s="123"/>
      <c r="D651" s="103"/>
      <c r="E651" s="103"/>
      <c r="F651" s="103"/>
      <c r="H651" s="123"/>
      <c r="I651" s="103"/>
      <c r="J651" s="103"/>
      <c r="K651" s="103"/>
    </row>
    <row r="652" spans="2:11" x14ac:dyDescent="0.25">
      <c r="B652" s="103"/>
      <c r="C652" s="123"/>
      <c r="D652" s="103"/>
      <c r="E652" s="103"/>
      <c r="F652" s="103"/>
      <c r="H652" s="123"/>
      <c r="I652" s="103"/>
      <c r="J652" s="103"/>
      <c r="K652" s="103"/>
    </row>
    <row r="653" spans="2:11" x14ac:dyDescent="0.25">
      <c r="B653" s="103"/>
      <c r="C653" s="123"/>
      <c r="D653" s="103"/>
      <c r="E653" s="103"/>
      <c r="F653" s="103"/>
      <c r="H653" s="123"/>
      <c r="I653" s="103"/>
      <c r="J653" s="103"/>
      <c r="K653" s="103"/>
    </row>
    <row r="654" spans="2:11" x14ac:dyDescent="0.25">
      <c r="B654" s="103"/>
      <c r="C654" s="123"/>
      <c r="D654" s="103"/>
      <c r="E654" s="103"/>
      <c r="F654" s="103"/>
      <c r="H654" s="123"/>
      <c r="I654" s="103"/>
      <c r="J654" s="103"/>
      <c r="K654" s="103"/>
    </row>
    <row r="655" spans="2:11" x14ac:dyDescent="0.25">
      <c r="B655" s="103"/>
      <c r="C655" s="123"/>
      <c r="D655" s="103"/>
      <c r="E655" s="103"/>
      <c r="F655" s="103"/>
      <c r="H655" s="123"/>
      <c r="I655" s="103"/>
      <c r="J655" s="103"/>
      <c r="K655" s="103"/>
    </row>
    <row r="656" spans="2:11" x14ac:dyDescent="0.25">
      <c r="B656" s="103"/>
      <c r="C656" s="123"/>
      <c r="D656" s="103"/>
      <c r="E656" s="103"/>
      <c r="F656" s="103"/>
      <c r="H656" s="123"/>
      <c r="I656" s="103"/>
      <c r="J656" s="103"/>
      <c r="K656" s="103"/>
    </row>
    <row r="657" spans="2:11" x14ac:dyDescent="0.25">
      <c r="B657" s="103"/>
      <c r="C657" s="123"/>
      <c r="D657" s="103"/>
      <c r="E657" s="103"/>
      <c r="F657" s="103"/>
      <c r="H657" s="123"/>
      <c r="I657" s="103"/>
      <c r="J657" s="103"/>
      <c r="K657" s="103"/>
    </row>
    <row r="658" spans="2:11" x14ac:dyDescent="0.25">
      <c r="B658" s="103"/>
      <c r="C658" s="123"/>
      <c r="D658" s="103"/>
      <c r="E658" s="103"/>
      <c r="F658" s="103"/>
      <c r="H658" s="123"/>
      <c r="I658" s="103"/>
      <c r="J658" s="103"/>
      <c r="K658" s="103"/>
    </row>
    <row r="659" spans="2:11" x14ac:dyDescent="0.25">
      <c r="B659" s="103"/>
      <c r="C659" s="123"/>
      <c r="D659" s="103"/>
      <c r="E659" s="103"/>
      <c r="F659" s="103"/>
      <c r="H659" s="123"/>
      <c r="I659" s="103"/>
      <c r="J659" s="103"/>
      <c r="K659" s="103"/>
    </row>
    <row r="660" spans="2:11" x14ac:dyDescent="0.25">
      <c r="B660" s="103"/>
      <c r="C660" s="123"/>
      <c r="D660" s="103"/>
      <c r="E660" s="103"/>
      <c r="F660" s="103"/>
      <c r="H660" s="123"/>
      <c r="I660" s="103"/>
      <c r="J660" s="103"/>
      <c r="K660" s="103"/>
    </row>
    <row r="661" spans="2:11" x14ac:dyDescent="0.25">
      <c r="B661" s="103"/>
      <c r="C661" s="123"/>
      <c r="D661" s="103"/>
      <c r="E661" s="103"/>
      <c r="F661" s="103"/>
      <c r="H661" s="123"/>
      <c r="I661" s="103"/>
      <c r="J661" s="103"/>
      <c r="K661" s="103"/>
    </row>
    <row r="662" spans="2:11" x14ac:dyDescent="0.25">
      <c r="B662" s="103"/>
      <c r="C662" s="123"/>
      <c r="D662" s="103"/>
      <c r="E662" s="103"/>
      <c r="F662" s="103"/>
      <c r="H662" s="123"/>
      <c r="I662" s="103"/>
      <c r="J662" s="103"/>
      <c r="K662" s="103"/>
    </row>
    <row r="663" spans="2:11" x14ac:dyDescent="0.25">
      <c r="B663" s="103"/>
      <c r="C663" s="123"/>
      <c r="D663" s="103"/>
      <c r="E663" s="103"/>
      <c r="F663" s="103"/>
      <c r="H663" s="123"/>
      <c r="I663" s="103"/>
      <c r="J663" s="103"/>
      <c r="K663" s="103"/>
    </row>
    <row r="664" spans="2:11" x14ac:dyDescent="0.25">
      <c r="B664" s="103"/>
      <c r="C664" s="123"/>
      <c r="D664" s="103"/>
      <c r="E664" s="103"/>
      <c r="F664" s="103"/>
      <c r="H664" s="123"/>
      <c r="I664" s="103"/>
      <c r="J664" s="103"/>
      <c r="K664" s="103"/>
    </row>
    <row r="665" spans="2:11" x14ac:dyDescent="0.25">
      <c r="B665" s="103"/>
      <c r="C665" s="123"/>
      <c r="D665" s="103"/>
      <c r="E665" s="103"/>
      <c r="F665" s="103"/>
      <c r="H665" s="123"/>
      <c r="I665" s="103"/>
      <c r="J665" s="103"/>
      <c r="K665" s="103"/>
    </row>
    <row r="666" spans="2:11" x14ac:dyDescent="0.25">
      <c r="B666" s="103"/>
      <c r="C666" s="123"/>
      <c r="D666" s="103"/>
      <c r="E666" s="103"/>
      <c r="F666" s="103"/>
      <c r="H666" s="123"/>
      <c r="I666" s="103"/>
      <c r="J666" s="103"/>
      <c r="K666" s="103"/>
    </row>
    <row r="667" spans="2:11" x14ac:dyDescent="0.25">
      <c r="B667" s="103"/>
      <c r="C667" s="123"/>
      <c r="D667" s="103"/>
      <c r="E667" s="103"/>
      <c r="F667" s="103"/>
      <c r="H667" s="123"/>
      <c r="I667" s="103"/>
      <c r="J667" s="103"/>
      <c r="K667" s="103"/>
    </row>
    <row r="668" spans="2:11" x14ac:dyDescent="0.25">
      <c r="B668" s="103"/>
      <c r="C668" s="123"/>
      <c r="D668" s="103"/>
      <c r="E668" s="103"/>
      <c r="F668" s="103"/>
      <c r="H668" s="123"/>
      <c r="I668" s="103"/>
      <c r="J668" s="103"/>
      <c r="K668" s="103"/>
    </row>
    <row r="669" spans="2:11" x14ac:dyDescent="0.25">
      <c r="B669" s="103"/>
      <c r="C669" s="123"/>
      <c r="D669" s="103"/>
      <c r="E669" s="103"/>
      <c r="F669" s="103"/>
      <c r="H669" s="123"/>
      <c r="I669" s="103"/>
      <c r="J669" s="103"/>
      <c r="K669" s="103"/>
    </row>
    <row r="670" spans="2:11" x14ac:dyDescent="0.25">
      <c r="B670" s="103"/>
      <c r="C670" s="123"/>
      <c r="D670" s="103"/>
      <c r="E670" s="103"/>
      <c r="F670" s="103"/>
      <c r="H670" s="123"/>
      <c r="I670" s="103"/>
      <c r="J670" s="103"/>
      <c r="K670" s="103"/>
    </row>
    <row r="671" spans="2:11" x14ac:dyDescent="0.25">
      <c r="B671" s="103"/>
      <c r="C671" s="123"/>
      <c r="D671" s="103"/>
      <c r="E671" s="103"/>
      <c r="F671" s="103"/>
      <c r="H671" s="123"/>
      <c r="I671" s="103"/>
      <c r="J671" s="103"/>
      <c r="K671" s="103"/>
    </row>
    <row r="672" spans="2:11" x14ac:dyDescent="0.25">
      <c r="B672" s="103"/>
      <c r="C672" s="123"/>
      <c r="D672" s="103"/>
      <c r="E672" s="103"/>
      <c r="F672" s="103"/>
      <c r="H672" s="123"/>
      <c r="I672" s="103"/>
      <c r="J672" s="103"/>
      <c r="K672" s="103"/>
    </row>
    <row r="673" spans="2:11" x14ac:dyDescent="0.25">
      <c r="B673" s="103"/>
      <c r="C673" s="123"/>
      <c r="D673" s="103"/>
      <c r="E673" s="103"/>
      <c r="F673" s="103"/>
      <c r="H673" s="123"/>
      <c r="I673" s="103"/>
      <c r="J673" s="103"/>
      <c r="K673" s="103"/>
    </row>
    <row r="674" spans="2:11" x14ac:dyDescent="0.25">
      <c r="B674" s="103"/>
      <c r="C674" s="123"/>
      <c r="D674" s="103"/>
      <c r="E674" s="103"/>
      <c r="F674" s="103"/>
      <c r="H674" s="123"/>
      <c r="I674" s="103"/>
      <c r="J674" s="103"/>
      <c r="K674" s="103"/>
    </row>
    <row r="675" spans="2:11" x14ac:dyDescent="0.25">
      <c r="B675" s="103"/>
      <c r="C675" s="123"/>
      <c r="D675" s="103"/>
      <c r="E675" s="103"/>
      <c r="F675" s="103"/>
      <c r="H675" s="123"/>
      <c r="I675" s="103"/>
      <c r="J675" s="103"/>
      <c r="K675" s="103"/>
    </row>
    <row r="676" spans="2:11" x14ac:dyDescent="0.25">
      <c r="B676" s="103"/>
      <c r="C676" s="123"/>
      <c r="D676" s="103"/>
      <c r="E676" s="103"/>
      <c r="F676" s="103"/>
      <c r="H676" s="123"/>
      <c r="I676" s="103"/>
      <c r="J676" s="103"/>
      <c r="K676" s="103"/>
    </row>
    <row r="677" spans="2:11" x14ac:dyDescent="0.25">
      <c r="B677" s="103"/>
      <c r="C677" s="123"/>
      <c r="D677" s="103"/>
      <c r="E677" s="103"/>
      <c r="F677" s="103"/>
      <c r="H677" s="123"/>
      <c r="I677" s="103"/>
      <c r="J677" s="103"/>
      <c r="K677" s="103"/>
    </row>
    <row r="678" spans="2:11" x14ac:dyDescent="0.25">
      <c r="B678" s="103"/>
      <c r="C678" s="123"/>
      <c r="D678" s="103"/>
      <c r="E678" s="103"/>
      <c r="F678" s="103"/>
      <c r="H678" s="123"/>
      <c r="I678" s="103"/>
      <c r="J678" s="103"/>
      <c r="K678" s="103"/>
    </row>
    <row r="679" spans="2:11" x14ac:dyDescent="0.25">
      <c r="B679" s="103"/>
      <c r="C679" s="123"/>
      <c r="D679" s="103"/>
      <c r="E679" s="103"/>
      <c r="F679" s="103"/>
      <c r="H679" s="123"/>
      <c r="I679" s="103"/>
      <c r="J679" s="103"/>
      <c r="K679" s="103"/>
    </row>
    <row r="680" spans="2:11" x14ac:dyDescent="0.25">
      <c r="B680" s="103"/>
      <c r="C680" s="123"/>
      <c r="D680" s="103"/>
      <c r="E680" s="103"/>
      <c r="F680" s="103"/>
      <c r="H680" s="123"/>
      <c r="I680" s="103"/>
      <c r="J680" s="103"/>
      <c r="K680" s="103"/>
    </row>
    <row r="681" spans="2:11" x14ac:dyDescent="0.25">
      <c r="B681" s="103"/>
      <c r="C681" s="123"/>
      <c r="D681" s="103"/>
      <c r="E681" s="103"/>
      <c r="F681" s="103"/>
      <c r="H681" s="123"/>
      <c r="I681" s="103"/>
      <c r="J681" s="103"/>
      <c r="K681" s="103"/>
    </row>
    <row r="682" spans="2:11" x14ac:dyDescent="0.25">
      <c r="B682" s="103"/>
      <c r="C682" s="123"/>
      <c r="D682" s="103"/>
      <c r="E682" s="103"/>
      <c r="F682" s="103"/>
      <c r="H682" s="123"/>
      <c r="I682" s="103"/>
      <c r="J682" s="103"/>
      <c r="K682" s="103"/>
    </row>
    <row r="683" spans="2:11" x14ac:dyDescent="0.25">
      <c r="B683" s="103"/>
      <c r="C683" s="123"/>
      <c r="D683" s="103"/>
      <c r="E683" s="103"/>
      <c r="F683" s="103"/>
      <c r="H683" s="123"/>
      <c r="I683" s="103"/>
      <c r="J683" s="103"/>
      <c r="K683" s="103"/>
    </row>
    <row r="684" spans="2:11" x14ac:dyDescent="0.25">
      <c r="B684" s="103"/>
      <c r="C684" s="123"/>
      <c r="D684" s="103"/>
      <c r="E684" s="103"/>
      <c r="F684" s="103"/>
      <c r="H684" s="123"/>
      <c r="I684" s="103"/>
      <c r="J684" s="103"/>
      <c r="K684" s="103"/>
    </row>
    <row r="685" spans="2:11" x14ac:dyDescent="0.25">
      <c r="B685" s="103"/>
      <c r="C685" s="123"/>
      <c r="D685" s="103"/>
      <c r="E685" s="103"/>
      <c r="F685" s="103"/>
      <c r="H685" s="123"/>
      <c r="I685" s="103"/>
      <c r="J685" s="103"/>
      <c r="K685" s="103"/>
    </row>
    <row r="686" spans="2:11" x14ac:dyDescent="0.25">
      <c r="B686" s="103"/>
      <c r="C686" s="123"/>
      <c r="D686" s="103"/>
      <c r="E686" s="103"/>
      <c r="F686" s="103"/>
      <c r="H686" s="123"/>
      <c r="I686" s="103"/>
      <c r="J686" s="103"/>
      <c r="K686" s="103"/>
    </row>
    <row r="687" spans="2:11" x14ac:dyDescent="0.25">
      <c r="B687" s="103"/>
      <c r="C687" s="123"/>
      <c r="D687" s="103"/>
      <c r="E687" s="103"/>
      <c r="F687" s="103"/>
      <c r="H687" s="123"/>
      <c r="I687" s="103"/>
      <c r="J687" s="103"/>
      <c r="K687" s="103"/>
    </row>
    <row r="688" spans="2:11" x14ac:dyDescent="0.25">
      <c r="B688" s="103"/>
      <c r="C688" s="123"/>
      <c r="D688" s="103"/>
      <c r="E688" s="103"/>
      <c r="F688" s="103"/>
      <c r="H688" s="123"/>
      <c r="I688" s="103"/>
      <c r="J688" s="103"/>
      <c r="K688" s="103"/>
    </row>
    <row r="689" spans="2:11" x14ac:dyDescent="0.25">
      <c r="B689" s="103"/>
      <c r="C689" s="123"/>
      <c r="D689" s="103"/>
      <c r="E689" s="103"/>
      <c r="F689" s="103"/>
      <c r="H689" s="123"/>
      <c r="I689" s="103"/>
      <c r="J689" s="103"/>
      <c r="K689" s="103"/>
    </row>
    <row r="690" spans="2:11" x14ac:dyDescent="0.25">
      <c r="B690" s="103"/>
      <c r="C690" s="123"/>
      <c r="D690" s="103"/>
      <c r="E690" s="103"/>
      <c r="F690" s="103"/>
      <c r="H690" s="123"/>
      <c r="I690" s="103"/>
      <c r="J690" s="103"/>
      <c r="K690" s="103"/>
    </row>
    <row r="691" spans="2:11" x14ac:dyDescent="0.25">
      <c r="B691" s="103"/>
      <c r="C691" s="123"/>
      <c r="D691" s="103"/>
      <c r="E691" s="103"/>
      <c r="F691" s="103"/>
      <c r="H691" s="123"/>
      <c r="I691" s="103"/>
      <c r="J691" s="103"/>
      <c r="K691" s="103"/>
    </row>
    <row r="692" spans="2:11" x14ac:dyDescent="0.25">
      <c r="B692" s="103"/>
      <c r="C692" s="123"/>
      <c r="D692" s="103"/>
      <c r="E692" s="103"/>
      <c r="F692" s="103"/>
      <c r="H692" s="123"/>
      <c r="I692" s="103"/>
      <c r="J692" s="103"/>
      <c r="K692" s="103"/>
    </row>
    <row r="693" spans="2:11" x14ac:dyDescent="0.25">
      <c r="B693" s="103"/>
      <c r="C693" s="123"/>
      <c r="D693" s="103"/>
      <c r="E693" s="103"/>
      <c r="F693" s="103"/>
      <c r="H693" s="123"/>
      <c r="I693" s="103"/>
      <c r="J693" s="103"/>
      <c r="K693" s="103"/>
    </row>
    <row r="694" spans="2:11" x14ac:dyDescent="0.25">
      <c r="B694" s="103"/>
      <c r="C694" s="123"/>
      <c r="D694" s="103"/>
      <c r="E694" s="103"/>
      <c r="F694" s="103"/>
      <c r="H694" s="123"/>
      <c r="I694" s="103"/>
      <c r="J694" s="103"/>
      <c r="K694" s="103"/>
    </row>
    <row r="695" spans="2:11" x14ac:dyDescent="0.25">
      <c r="B695" s="103"/>
      <c r="C695" s="123"/>
      <c r="D695" s="103"/>
      <c r="E695" s="103"/>
      <c r="F695" s="103"/>
      <c r="H695" s="123"/>
      <c r="I695" s="103"/>
      <c r="J695" s="103"/>
      <c r="K695" s="103"/>
    </row>
    <row r="696" spans="2:11" x14ac:dyDescent="0.25">
      <c r="B696" s="103"/>
      <c r="C696" s="123"/>
      <c r="D696" s="103"/>
      <c r="E696" s="103"/>
      <c r="F696" s="103"/>
      <c r="H696" s="123"/>
      <c r="I696" s="103"/>
      <c r="J696" s="103"/>
      <c r="K696" s="103"/>
    </row>
    <row r="697" spans="2:11" x14ac:dyDescent="0.25">
      <c r="B697" s="103"/>
      <c r="C697" s="123"/>
      <c r="D697" s="103"/>
      <c r="E697" s="103"/>
      <c r="F697" s="103"/>
      <c r="H697" s="123"/>
      <c r="I697" s="103"/>
      <c r="J697" s="103"/>
      <c r="K697" s="103"/>
    </row>
    <row r="698" spans="2:11" x14ac:dyDescent="0.25">
      <c r="B698" s="103"/>
      <c r="C698" s="123"/>
      <c r="D698" s="103"/>
      <c r="E698" s="103"/>
      <c r="F698" s="103"/>
      <c r="H698" s="123"/>
      <c r="I698" s="103"/>
      <c r="J698" s="103"/>
      <c r="K698" s="103"/>
    </row>
    <row r="699" spans="2:11" x14ac:dyDescent="0.25">
      <c r="B699" s="103"/>
      <c r="C699" s="123"/>
      <c r="D699" s="103"/>
      <c r="E699" s="103"/>
      <c r="F699" s="103"/>
      <c r="H699" s="123"/>
      <c r="I699" s="103"/>
      <c r="J699" s="103"/>
      <c r="K699" s="103"/>
    </row>
    <row r="700" spans="2:11" x14ac:dyDescent="0.25">
      <c r="B700" s="103"/>
      <c r="C700" s="123"/>
      <c r="D700" s="103"/>
      <c r="E700" s="103"/>
      <c r="F700" s="103"/>
      <c r="H700" s="123"/>
      <c r="I700" s="103"/>
      <c r="J700" s="103"/>
      <c r="K700" s="103"/>
    </row>
    <row r="701" spans="2:11" x14ac:dyDescent="0.25">
      <c r="B701" s="103"/>
      <c r="C701" s="123"/>
      <c r="D701" s="103"/>
      <c r="E701" s="103"/>
      <c r="F701" s="103"/>
      <c r="H701" s="123"/>
      <c r="I701" s="103"/>
      <c r="J701" s="103"/>
      <c r="K701" s="103"/>
    </row>
    <row r="702" spans="2:11" x14ac:dyDescent="0.25">
      <c r="B702" s="103"/>
      <c r="C702" s="123"/>
      <c r="D702" s="103"/>
      <c r="E702" s="103"/>
      <c r="F702" s="103"/>
      <c r="H702" s="123"/>
      <c r="I702" s="103"/>
      <c r="J702" s="103"/>
      <c r="K702" s="103"/>
    </row>
    <row r="703" spans="2:11" x14ac:dyDescent="0.25">
      <c r="B703" s="103"/>
      <c r="C703" s="123"/>
      <c r="D703" s="103"/>
      <c r="E703" s="103"/>
      <c r="F703" s="103"/>
      <c r="H703" s="123"/>
      <c r="I703" s="103"/>
      <c r="J703" s="103"/>
      <c r="K703" s="103"/>
    </row>
    <row r="704" spans="2:11" x14ac:dyDescent="0.25">
      <c r="B704" s="103"/>
      <c r="C704" s="123"/>
      <c r="D704" s="103"/>
      <c r="E704" s="103"/>
      <c r="F704" s="103"/>
      <c r="H704" s="123"/>
      <c r="I704" s="103"/>
      <c r="J704" s="103"/>
      <c r="K704" s="103"/>
    </row>
    <row r="705" spans="2:11" x14ac:dyDescent="0.25">
      <c r="B705" s="103"/>
      <c r="C705" s="123"/>
      <c r="D705" s="103"/>
      <c r="E705" s="103"/>
      <c r="F705" s="103"/>
      <c r="H705" s="123"/>
      <c r="I705" s="103"/>
      <c r="J705" s="103"/>
      <c r="K705" s="103"/>
    </row>
    <row r="706" spans="2:11" x14ac:dyDescent="0.25">
      <c r="B706" s="103"/>
      <c r="C706" s="123"/>
      <c r="D706" s="103"/>
      <c r="E706" s="103"/>
      <c r="F706" s="103"/>
      <c r="H706" s="123"/>
      <c r="I706" s="103"/>
      <c r="J706" s="103"/>
      <c r="K706" s="103"/>
    </row>
    <row r="707" spans="2:11" x14ac:dyDescent="0.25">
      <c r="B707" s="103"/>
      <c r="C707" s="123"/>
      <c r="D707" s="103"/>
      <c r="E707" s="103"/>
      <c r="F707" s="103"/>
      <c r="H707" s="123"/>
      <c r="I707" s="103"/>
      <c r="J707" s="103"/>
      <c r="K707" s="103"/>
    </row>
    <row r="708" spans="2:11" x14ac:dyDescent="0.25">
      <c r="B708" s="103"/>
      <c r="C708" s="123"/>
      <c r="D708" s="103"/>
      <c r="E708" s="103"/>
      <c r="F708" s="103"/>
      <c r="H708" s="123"/>
      <c r="I708" s="103"/>
      <c r="J708" s="103"/>
      <c r="K708" s="103"/>
    </row>
    <row r="709" spans="2:11" x14ac:dyDescent="0.25">
      <c r="B709" s="103"/>
      <c r="C709" s="123"/>
      <c r="D709" s="103"/>
      <c r="E709" s="103"/>
      <c r="F709" s="103"/>
      <c r="H709" s="123"/>
      <c r="I709" s="103"/>
      <c r="J709" s="103"/>
      <c r="K709" s="103"/>
    </row>
    <row r="710" spans="2:11" x14ac:dyDescent="0.25">
      <c r="B710" s="103"/>
      <c r="C710" s="123"/>
      <c r="D710" s="103"/>
      <c r="E710" s="103"/>
      <c r="F710" s="103"/>
      <c r="H710" s="123"/>
      <c r="I710" s="103"/>
      <c r="J710" s="103"/>
      <c r="K710" s="103"/>
    </row>
    <row r="711" spans="2:11" x14ac:dyDescent="0.25">
      <c r="B711" s="103"/>
      <c r="C711" s="123"/>
      <c r="D711" s="103"/>
      <c r="E711" s="103"/>
      <c r="F711" s="103"/>
      <c r="H711" s="123"/>
      <c r="I711" s="103"/>
      <c r="J711" s="103"/>
      <c r="K711" s="103"/>
    </row>
    <row r="712" spans="2:11" x14ac:dyDescent="0.25">
      <c r="B712" s="103"/>
      <c r="C712" s="123"/>
      <c r="D712" s="103"/>
      <c r="E712" s="103"/>
      <c r="F712" s="103"/>
      <c r="H712" s="123"/>
      <c r="I712" s="103"/>
      <c r="J712" s="103"/>
      <c r="K712" s="103"/>
    </row>
    <row r="713" spans="2:11" x14ac:dyDescent="0.25">
      <c r="B713" s="103"/>
      <c r="C713" s="123"/>
      <c r="D713" s="103"/>
      <c r="E713" s="103"/>
      <c r="F713" s="103"/>
      <c r="H713" s="123"/>
      <c r="I713" s="103"/>
      <c r="J713" s="103"/>
      <c r="K713" s="103"/>
    </row>
    <row r="714" spans="2:11" x14ac:dyDescent="0.25">
      <c r="B714" s="103"/>
      <c r="C714" s="123"/>
      <c r="D714" s="103"/>
      <c r="E714" s="103"/>
      <c r="F714" s="103"/>
      <c r="H714" s="123"/>
      <c r="I714" s="103"/>
      <c r="J714" s="103"/>
      <c r="K714" s="103"/>
    </row>
    <row r="715" spans="2:11" x14ac:dyDescent="0.25">
      <c r="B715" s="103"/>
      <c r="C715" s="123"/>
      <c r="D715" s="103"/>
      <c r="E715" s="103"/>
      <c r="F715" s="103"/>
      <c r="H715" s="123"/>
      <c r="I715" s="103"/>
      <c r="J715" s="103"/>
      <c r="K715" s="103"/>
    </row>
    <row r="716" spans="2:11" x14ac:dyDescent="0.25">
      <c r="B716" s="103"/>
      <c r="C716" s="123"/>
      <c r="D716" s="103"/>
      <c r="E716" s="103"/>
      <c r="F716" s="103"/>
      <c r="H716" s="123"/>
      <c r="I716" s="103"/>
      <c r="J716" s="103"/>
      <c r="K716" s="103"/>
    </row>
    <row r="717" spans="2:11" x14ac:dyDescent="0.25">
      <c r="B717" s="103"/>
      <c r="C717" s="123"/>
      <c r="D717" s="103"/>
      <c r="E717" s="103"/>
      <c r="F717" s="103"/>
      <c r="H717" s="123"/>
      <c r="I717" s="103"/>
      <c r="J717" s="103"/>
      <c r="K717" s="103"/>
    </row>
    <row r="718" spans="2:11" x14ac:dyDescent="0.25">
      <c r="B718" s="103"/>
      <c r="C718" s="123"/>
      <c r="D718" s="103"/>
      <c r="E718" s="103"/>
      <c r="F718" s="103"/>
      <c r="H718" s="123"/>
      <c r="I718" s="103"/>
      <c r="J718" s="103"/>
      <c r="K718" s="103"/>
    </row>
    <row r="719" spans="2:11" x14ac:dyDescent="0.25">
      <c r="B719" s="103"/>
      <c r="C719" s="123"/>
      <c r="D719" s="103"/>
      <c r="E719" s="103"/>
      <c r="F719" s="103"/>
      <c r="H719" s="123"/>
      <c r="I719" s="103"/>
      <c r="J719" s="103"/>
      <c r="K719" s="103"/>
    </row>
    <row r="720" spans="2:11" x14ac:dyDescent="0.25">
      <c r="B720" s="103"/>
      <c r="C720" s="123"/>
      <c r="D720" s="103"/>
      <c r="E720" s="103"/>
      <c r="F720" s="103"/>
      <c r="H720" s="123"/>
      <c r="I720" s="103"/>
      <c r="J720" s="103"/>
      <c r="K720" s="103"/>
    </row>
    <row r="721" spans="2:11" x14ac:dyDescent="0.25">
      <c r="B721" s="103"/>
      <c r="C721" s="123"/>
      <c r="D721" s="103"/>
      <c r="E721" s="103"/>
      <c r="F721" s="103"/>
      <c r="H721" s="123"/>
      <c r="I721" s="103"/>
      <c r="J721" s="103"/>
      <c r="K721" s="103"/>
    </row>
    <row r="722" spans="2:11" x14ac:dyDescent="0.25">
      <c r="B722" s="103"/>
      <c r="C722" s="123"/>
      <c r="D722" s="103"/>
      <c r="E722" s="103"/>
      <c r="F722" s="103"/>
      <c r="H722" s="123"/>
      <c r="I722" s="103"/>
      <c r="J722" s="103"/>
      <c r="K722" s="103"/>
    </row>
    <row r="723" spans="2:11" x14ac:dyDescent="0.25">
      <c r="B723" s="103"/>
      <c r="C723" s="123"/>
      <c r="D723" s="103"/>
      <c r="E723" s="103"/>
      <c r="F723" s="103"/>
      <c r="H723" s="123"/>
      <c r="I723" s="103"/>
      <c r="J723" s="103"/>
      <c r="K723" s="103"/>
    </row>
    <row r="724" spans="2:11" x14ac:dyDescent="0.25">
      <c r="B724" s="103"/>
      <c r="C724" s="123"/>
      <c r="D724" s="103"/>
      <c r="E724" s="103"/>
      <c r="F724" s="103"/>
      <c r="H724" s="123"/>
      <c r="I724" s="103"/>
      <c r="J724" s="103"/>
      <c r="K724" s="103"/>
    </row>
    <row r="725" spans="2:11" x14ac:dyDescent="0.25">
      <c r="B725" s="103"/>
      <c r="C725" s="123"/>
      <c r="D725" s="103"/>
      <c r="E725" s="103"/>
      <c r="F725" s="103"/>
      <c r="H725" s="123"/>
      <c r="I725" s="103"/>
      <c r="J725" s="103"/>
      <c r="K725" s="103"/>
    </row>
    <row r="726" spans="2:11" x14ac:dyDescent="0.25">
      <c r="B726" s="103"/>
      <c r="C726" s="123"/>
      <c r="D726" s="103"/>
      <c r="E726" s="103"/>
      <c r="F726" s="103"/>
      <c r="H726" s="123"/>
      <c r="I726" s="103"/>
      <c r="J726" s="103"/>
      <c r="K726" s="103"/>
    </row>
    <row r="727" spans="2:11" x14ac:dyDescent="0.25">
      <c r="B727" s="103"/>
      <c r="C727" s="123"/>
      <c r="D727" s="103"/>
      <c r="E727" s="103"/>
      <c r="F727" s="103"/>
      <c r="H727" s="123"/>
      <c r="I727" s="103"/>
      <c r="J727" s="103"/>
      <c r="K727" s="103"/>
    </row>
    <row r="728" spans="2:11" x14ac:dyDescent="0.25">
      <c r="B728" s="103"/>
      <c r="C728" s="123"/>
      <c r="D728" s="103"/>
      <c r="E728" s="103"/>
      <c r="F728" s="103"/>
      <c r="H728" s="123"/>
      <c r="I728" s="103"/>
      <c r="J728" s="103"/>
      <c r="K728" s="103"/>
    </row>
    <row r="729" spans="2:11" x14ac:dyDescent="0.25">
      <c r="B729" s="103"/>
      <c r="C729" s="123"/>
      <c r="D729" s="103"/>
      <c r="E729" s="103"/>
      <c r="F729" s="103"/>
      <c r="H729" s="123"/>
      <c r="I729" s="103"/>
      <c r="J729" s="103"/>
      <c r="K729" s="103"/>
    </row>
    <row r="730" spans="2:11" x14ac:dyDescent="0.25">
      <c r="B730" s="103"/>
      <c r="C730" s="123"/>
      <c r="D730" s="103"/>
      <c r="E730" s="103"/>
      <c r="F730" s="103"/>
      <c r="H730" s="123"/>
      <c r="I730" s="103"/>
      <c r="J730" s="103"/>
      <c r="K730" s="103"/>
    </row>
    <row r="731" spans="2:11" x14ac:dyDescent="0.25">
      <c r="B731" s="103"/>
      <c r="C731" s="123"/>
      <c r="D731" s="103"/>
      <c r="E731" s="103"/>
      <c r="F731" s="103"/>
      <c r="H731" s="123"/>
      <c r="I731" s="103"/>
      <c r="J731" s="103"/>
      <c r="K731" s="103"/>
    </row>
    <row r="732" spans="2:11" x14ac:dyDescent="0.25">
      <c r="B732" s="103"/>
      <c r="C732" s="123"/>
      <c r="D732" s="103"/>
      <c r="E732" s="103"/>
      <c r="F732" s="103"/>
      <c r="H732" s="123"/>
      <c r="I732" s="103"/>
      <c r="J732" s="103"/>
      <c r="K732" s="103"/>
    </row>
    <row r="733" spans="2:11" x14ac:dyDescent="0.25">
      <c r="B733" s="103"/>
      <c r="C733" s="123"/>
      <c r="D733" s="103"/>
      <c r="E733" s="103"/>
      <c r="F733" s="103"/>
      <c r="H733" s="123"/>
      <c r="I733" s="103"/>
      <c r="J733" s="103"/>
      <c r="K733" s="103"/>
    </row>
    <row r="734" spans="2:11" x14ac:dyDescent="0.25">
      <c r="B734" s="103"/>
      <c r="C734" s="123"/>
      <c r="D734" s="103"/>
      <c r="E734" s="103"/>
      <c r="F734" s="103"/>
      <c r="H734" s="123"/>
      <c r="I734" s="103"/>
      <c r="J734" s="103"/>
      <c r="K734" s="103"/>
    </row>
    <row r="735" spans="2:11" x14ac:dyDescent="0.25">
      <c r="B735" s="103"/>
      <c r="C735" s="123"/>
      <c r="D735" s="103"/>
      <c r="E735" s="103"/>
      <c r="F735" s="103"/>
      <c r="H735" s="123"/>
      <c r="I735" s="103"/>
      <c r="J735" s="103"/>
      <c r="K735" s="103"/>
    </row>
    <row r="736" spans="2:11" x14ac:dyDescent="0.25">
      <c r="B736" s="103"/>
      <c r="C736" s="123"/>
      <c r="D736" s="103"/>
      <c r="E736" s="103"/>
      <c r="F736" s="103"/>
      <c r="H736" s="123"/>
      <c r="I736" s="103"/>
      <c r="J736" s="103"/>
      <c r="K736" s="103"/>
    </row>
    <row r="737" spans="2:11" x14ac:dyDescent="0.25">
      <c r="B737" s="103"/>
      <c r="C737" s="123"/>
      <c r="D737" s="103"/>
      <c r="E737" s="103"/>
      <c r="F737" s="103"/>
      <c r="H737" s="123"/>
      <c r="I737" s="103"/>
      <c r="J737" s="103"/>
      <c r="K737" s="103"/>
    </row>
    <row r="738" spans="2:11" x14ac:dyDescent="0.25">
      <c r="B738" s="103"/>
      <c r="C738" s="123"/>
      <c r="D738" s="103"/>
      <c r="E738" s="103"/>
      <c r="F738" s="103"/>
      <c r="H738" s="123"/>
      <c r="I738" s="103"/>
      <c r="J738" s="103"/>
      <c r="K738" s="103"/>
    </row>
    <row r="739" spans="2:11" x14ac:dyDescent="0.25">
      <c r="B739" s="103"/>
      <c r="C739" s="123"/>
      <c r="D739" s="103"/>
      <c r="E739" s="103"/>
      <c r="F739" s="103"/>
      <c r="H739" s="123"/>
      <c r="I739" s="103"/>
      <c r="J739" s="103"/>
      <c r="K739" s="103"/>
    </row>
    <row r="740" spans="2:11" x14ac:dyDescent="0.25">
      <c r="B740" s="103"/>
      <c r="C740" s="123"/>
      <c r="D740" s="103"/>
      <c r="E740" s="103"/>
      <c r="F740" s="103"/>
      <c r="H740" s="123"/>
      <c r="I740" s="103"/>
      <c r="J740" s="103"/>
      <c r="K740" s="103"/>
    </row>
    <row r="741" spans="2:11" x14ac:dyDescent="0.25">
      <c r="B741" s="103"/>
      <c r="C741" s="123"/>
      <c r="D741" s="103"/>
      <c r="E741" s="103"/>
      <c r="F741" s="103"/>
      <c r="H741" s="123"/>
      <c r="I741" s="103"/>
      <c r="J741" s="103"/>
      <c r="K741" s="103"/>
    </row>
    <row r="742" spans="2:11" x14ac:dyDescent="0.25">
      <c r="B742" s="103"/>
      <c r="C742" s="123"/>
      <c r="D742" s="103"/>
      <c r="E742" s="103"/>
      <c r="F742" s="103"/>
      <c r="H742" s="123"/>
      <c r="I742" s="103"/>
      <c r="J742" s="103"/>
      <c r="K742" s="103"/>
    </row>
    <row r="743" spans="2:11" x14ac:dyDescent="0.25">
      <c r="B743" s="103"/>
      <c r="C743" s="123"/>
      <c r="D743" s="103"/>
      <c r="E743" s="103"/>
      <c r="F743" s="103"/>
      <c r="H743" s="123"/>
      <c r="I743" s="103"/>
      <c r="J743" s="103"/>
      <c r="K743" s="103"/>
    </row>
    <row r="744" spans="2:11" x14ac:dyDescent="0.25">
      <c r="B744" s="103"/>
      <c r="C744" s="123"/>
      <c r="D744" s="103"/>
      <c r="E744" s="103"/>
      <c r="F744" s="103"/>
      <c r="H744" s="123"/>
      <c r="I744" s="103"/>
      <c r="J744" s="103"/>
      <c r="K744" s="103"/>
    </row>
    <row r="745" spans="2:11" x14ac:dyDescent="0.25">
      <c r="B745" s="103"/>
      <c r="C745" s="123"/>
      <c r="D745" s="103"/>
      <c r="E745" s="103"/>
      <c r="F745" s="103"/>
      <c r="H745" s="123"/>
      <c r="I745" s="103"/>
      <c r="J745" s="103"/>
      <c r="K745" s="103"/>
    </row>
    <row r="746" spans="2:11" x14ac:dyDescent="0.25">
      <c r="B746" s="103"/>
      <c r="C746" s="123"/>
      <c r="D746" s="103"/>
      <c r="E746" s="103"/>
      <c r="F746" s="103"/>
      <c r="H746" s="123"/>
      <c r="I746" s="103"/>
      <c r="J746" s="103"/>
      <c r="K746" s="103"/>
    </row>
    <row r="747" spans="2:11" x14ac:dyDescent="0.25">
      <c r="B747" s="103"/>
      <c r="C747" s="123"/>
      <c r="D747" s="103"/>
      <c r="E747" s="103"/>
      <c r="F747" s="103"/>
      <c r="H747" s="123"/>
      <c r="I747" s="103"/>
      <c r="J747" s="103"/>
      <c r="K747" s="103"/>
    </row>
    <row r="748" spans="2:11" x14ac:dyDescent="0.25">
      <c r="B748" s="103"/>
      <c r="C748" s="123"/>
      <c r="D748" s="103"/>
      <c r="E748" s="103"/>
      <c r="F748" s="103"/>
      <c r="H748" s="123"/>
      <c r="I748" s="103"/>
      <c r="J748" s="103"/>
      <c r="K748" s="103"/>
    </row>
    <row r="749" spans="2:11" x14ac:dyDescent="0.25">
      <c r="B749" s="103"/>
      <c r="C749" s="123"/>
      <c r="D749" s="103"/>
      <c r="E749" s="103"/>
      <c r="F749" s="103"/>
      <c r="H749" s="123"/>
      <c r="I749" s="103"/>
      <c r="J749" s="103"/>
      <c r="K749" s="103"/>
    </row>
    <row r="750" spans="2:11" x14ac:dyDescent="0.25">
      <c r="B750" s="103"/>
      <c r="C750" s="123"/>
      <c r="D750" s="103"/>
      <c r="E750" s="103"/>
      <c r="F750" s="103"/>
      <c r="H750" s="123"/>
      <c r="I750" s="103"/>
      <c r="J750" s="103"/>
      <c r="K750" s="103"/>
    </row>
    <row r="751" spans="2:11" x14ac:dyDescent="0.25">
      <c r="B751" s="103"/>
      <c r="C751" s="123"/>
      <c r="D751" s="103"/>
      <c r="E751" s="103"/>
      <c r="F751" s="103"/>
      <c r="H751" s="123"/>
      <c r="I751" s="103"/>
      <c r="J751" s="103"/>
      <c r="K751" s="103"/>
    </row>
    <row r="752" spans="2:11" x14ac:dyDescent="0.25">
      <c r="B752" s="103"/>
      <c r="C752" s="123"/>
      <c r="D752" s="103"/>
      <c r="E752" s="103"/>
      <c r="F752" s="103"/>
      <c r="H752" s="123"/>
      <c r="I752" s="103"/>
      <c r="J752" s="103"/>
      <c r="K752" s="103"/>
    </row>
    <row r="753" spans="2:11" x14ac:dyDescent="0.25">
      <c r="B753" s="103"/>
      <c r="C753" s="123"/>
      <c r="D753" s="103"/>
      <c r="E753" s="103"/>
      <c r="F753" s="103"/>
      <c r="H753" s="123"/>
      <c r="I753" s="103"/>
      <c r="J753" s="103"/>
      <c r="K753" s="103"/>
    </row>
    <row r="754" spans="2:11" x14ac:dyDescent="0.25">
      <c r="B754" s="103"/>
      <c r="C754" s="123"/>
      <c r="D754" s="103"/>
      <c r="E754" s="103"/>
      <c r="F754" s="103"/>
      <c r="H754" s="123"/>
      <c r="I754" s="103"/>
      <c r="J754" s="103"/>
      <c r="K754" s="103"/>
    </row>
    <row r="755" spans="2:11" x14ac:dyDescent="0.25">
      <c r="B755" s="103"/>
      <c r="C755" s="123"/>
      <c r="D755" s="103"/>
      <c r="E755" s="103"/>
      <c r="F755" s="103"/>
      <c r="H755" s="123"/>
      <c r="I755" s="103"/>
      <c r="J755" s="103"/>
      <c r="K755" s="103"/>
    </row>
    <row r="756" spans="2:11" x14ac:dyDescent="0.25">
      <c r="B756" s="103"/>
      <c r="C756" s="123"/>
      <c r="D756" s="103"/>
      <c r="E756" s="103"/>
      <c r="F756" s="103"/>
      <c r="H756" s="123"/>
      <c r="I756" s="103"/>
      <c r="J756" s="103"/>
      <c r="K756" s="103"/>
    </row>
    <row r="757" spans="2:11" x14ac:dyDescent="0.25">
      <c r="B757" s="103"/>
      <c r="C757" s="123"/>
      <c r="D757" s="103"/>
      <c r="E757" s="103"/>
      <c r="F757" s="103"/>
      <c r="H757" s="123"/>
      <c r="I757" s="103"/>
      <c r="J757" s="103"/>
      <c r="K757" s="103"/>
    </row>
    <row r="758" spans="2:11" x14ac:dyDescent="0.25">
      <c r="B758" s="103"/>
      <c r="C758" s="123"/>
      <c r="D758" s="103"/>
      <c r="E758" s="103"/>
      <c r="F758" s="103"/>
      <c r="H758" s="123"/>
      <c r="I758" s="103"/>
      <c r="J758" s="103"/>
      <c r="K758" s="103"/>
    </row>
    <row r="759" spans="2:11" x14ac:dyDescent="0.25">
      <c r="B759" s="103"/>
      <c r="C759" s="123"/>
      <c r="D759" s="103"/>
      <c r="E759" s="103"/>
      <c r="F759" s="103"/>
      <c r="H759" s="123"/>
      <c r="I759" s="103"/>
      <c r="J759" s="103"/>
      <c r="K759" s="103"/>
    </row>
    <row r="760" spans="2:11" x14ac:dyDescent="0.25">
      <c r="B760" s="103"/>
      <c r="C760" s="123"/>
      <c r="D760" s="103"/>
      <c r="E760" s="103"/>
      <c r="F760" s="103"/>
      <c r="H760" s="123"/>
      <c r="I760" s="103"/>
      <c r="J760" s="103"/>
      <c r="K760" s="103"/>
    </row>
    <row r="761" spans="2:11" x14ac:dyDescent="0.25">
      <c r="B761" s="103"/>
      <c r="C761" s="123"/>
      <c r="D761" s="103"/>
      <c r="E761" s="103"/>
      <c r="F761" s="103"/>
      <c r="H761" s="123"/>
      <c r="I761" s="103"/>
      <c r="J761" s="103"/>
      <c r="K761" s="103"/>
    </row>
    <row r="762" spans="2:11" x14ac:dyDescent="0.25">
      <c r="B762" s="103"/>
      <c r="C762" s="123"/>
      <c r="D762" s="103"/>
      <c r="E762" s="103"/>
      <c r="F762" s="103"/>
      <c r="H762" s="123"/>
      <c r="I762" s="103"/>
      <c r="J762" s="103"/>
      <c r="K762" s="103"/>
    </row>
    <row r="763" spans="2:11" x14ac:dyDescent="0.25">
      <c r="B763" s="103"/>
      <c r="C763" s="123"/>
      <c r="D763" s="103"/>
      <c r="E763" s="103"/>
      <c r="F763" s="103"/>
      <c r="H763" s="123"/>
      <c r="I763" s="103"/>
      <c r="J763" s="103"/>
      <c r="K763" s="103"/>
    </row>
    <row r="764" spans="2:11" x14ac:dyDescent="0.25">
      <c r="B764" s="103"/>
      <c r="C764" s="123"/>
      <c r="D764" s="103"/>
      <c r="E764" s="103"/>
      <c r="F764" s="103"/>
      <c r="H764" s="123"/>
      <c r="I764" s="103"/>
      <c r="J764" s="103"/>
      <c r="K764" s="103"/>
    </row>
    <row r="765" spans="2:11" x14ac:dyDescent="0.25">
      <c r="B765" s="103"/>
      <c r="C765" s="123"/>
      <c r="D765" s="103"/>
      <c r="E765" s="103"/>
      <c r="F765" s="103"/>
      <c r="H765" s="123"/>
      <c r="I765" s="103"/>
      <c r="J765" s="103"/>
      <c r="K765" s="103"/>
    </row>
    <row r="766" spans="2:11" x14ac:dyDescent="0.25">
      <c r="B766" s="103"/>
      <c r="C766" s="123"/>
      <c r="D766" s="103"/>
      <c r="E766" s="103"/>
      <c r="F766" s="103"/>
      <c r="H766" s="123"/>
      <c r="I766" s="103"/>
      <c r="J766" s="103"/>
      <c r="K766" s="103"/>
    </row>
    <row r="767" spans="2:11" x14ac:dyDescent="0.25">
      <c r="B767" s="103"/>
      <c r="C767" s="123"/>
      <c r="D767" s="103"/>
      <c r="E767" s="103"/>
      <c r="F767" s="103"/>
      <c r="H767" s="123"/>
      <c r="I767" s="103"/>
      <c r="J767" s="103"/>
      <c r="K767" s="103"/>
    </row>
    <row r="768" spans="2:11" x14ac:dyDescent="0.25">
      <c r="B768" s="103"/>
      <c r="C768" s="123"/>
      <c r="D768" s="103"/>
      <c r="E768" s="103"/>
      <c r="F768" s="103"/>
      <c r="H768" s="123"/>
      <c r="I768" s="103"/>
      <c r="J768" s="103"/>
      <c r="K768" s="103"/>
    </row>
    <row r="769" spans="2:11" x14ac:dyDescent="0.25">
      <c r="B769" s="103"/>
      <c r="C769" s="123"/>
      <c r="D769" s="103"/>
      <c r="E769" s="103"/>
      <c r="F769" s="103"/>
      <c r="H769" s="123"/>
      <c r="I769" s="103"/>
      <c r="J769" s="103"/>
      <c r="K769" s="103"/>
    </row>
    <row r="770" spans="2:11" x14ac:dyDescent="0.25">
      <c r="B770" s="103"/>
      <c r="C770" s="123"/>
      <c r="D770" s="103"/>
      <c r="E770" s="103"/>
      <c r="F770" s="103"/>
      <c r="H770" s="123"/>
      <c r="I770" s="103"/>
      <c r="J770" s="103"/>
      <c r="K770" s="103"/>
    </row>
    <row r="771" spans="2:11" x14ac:dyDescent="0.25">
      <c r="B771" s="103"/>
      <c r="C771" s="123"/>
      <c r="D771" s="103"/>
      <c r="E771" s="103"/>
      <c r="F771" s="103"/>
      <c r="H771" s="123"/>
      <c r="I771" s="103"/>
      <c r="J771" s="103"/>
      <c r="K771" s="103"/>
    </row>
    <row r="772" spans="2:11" x14ac:dyDescent="0.25">
      <c r="B772" s="103"/>
      <c r="C772" s="123"/>
      <c r="D772" s="103"/>
      <c r="E772" s="103"/>
      <c r="F772" s="103"/>
      <c r="H772" s="123"/>
      <c r="I772" s="103"/>
      <c r="J772" s="103"/>
      <c r="K772" s="103"/>
    </row>
    <row r="773" spans="2:11" x14ac:dyDescent="0.25">
      <c r="B773" s="103"/>
      <c r="C773" s="123"/>
      <c r="D773" s="103"/>
      <c r="E773" s="103"/>
      <c r="F773" s="103"/>
      <c r="H773" s="123"/>
      <c r="I773" s="103"/>
      <c r="J773" s="103"/>
      <c r="K773" s="103"/>
    </row>
    <row r="774" spans="2:11" x14ac:dyDescent="0.25">
      <c r="B774" s="103"/>
      <c r="C774" s="123"/>
      <c r="D774" s="103"/>
      <c r="E774" s="103"/>
      <c r="F774" s="103"/>
      <c r="H774" s="123"/>
      <c r="I774" s="103"/>
      <c r="J774" s="103"/>
      <c r="K774" s="103"/>
    </row>
    <row r="775" spans="2:11" x14ac:dyDescent="0.25">
      <c r="B775" s="103"/>
      <c r="C775" s="123"/>
      <c r="D775" s="103"/>
      <c r="E775" s="103"/>
      <c r="F775" s="103"/>
      <c r="H775" s="123"/>
      <c r="I775" s="103"/>
      <c r="J775" s="103"/>
      <c r="K775" s="103"/>
    </row>
    <row r="776" spans="2:11" x14ac:dyDescent="0.25">
      <c r="B776" s="103"/>
      <c r="C776" s="123"/>
      <c r="D776" s="103"/>
      <c r="E776" s="103"/>
      <c r="F776" s="103"/>
      <c r="H776" s="123"/>
      <c r="I776" s="103"/>
      <c r="J776" s="103"/>
      <c r="K776" s="103"/>
    </row>
    <row r="777" spans="2:11" x14ac:dyDescent="0.25">
      <c r="B777" s="103"/>
      <c r="C777" s="123"/>
      <c r="D777" s="103"/>
      <c r="E777" s="103"/>
      <c r="F777" s="103"/>
      <c r="H777" s="123"/>
      <c r="I777" s="103"/>
      <c r="J777" s="103"/>
      <c r="K777" s="103"/>
    </row>
    <row r="778" spans="2:11" x14ac:dyDescent="0.25">
      <c r="B778" s="103"/>
      <c r="C778" s="123"/>
      <c r="D778" s="103"/>
      <c r="E778" s="103"/>
      <c r="F778" s="103"/>
      <c r="H778" s="123"/>
      <c r="I778" s="103"/>
      <c r="J778" s="103"/>
      <c r="K778" s="103"/>
    </row>
    <row r="779" spans="2:11" x14ac:dyDescent="0.25">
      <c r="B779" s="103"/>
      <c r="C779" s="123"/>
      <c r="D779" s="103"/>
      <c r="E779" s="103"/>
      <c r="F779" s="103"/>
      <c r="H779" s="123"/>
      <c r="I779" s="103"/>
      <c r="J779" s="103"/>
      <c r="K779" s="103"/>
    </row>
    <row r="780" spans="2:11" x14ac:dyDescent="0.25">
      <c r="B780" s="103"/>
      <c r="C780" s="123"/>
      <c r="D780" s="103"/>
      <c r="E780" s="103"/>
      <c r="F780" s="103"/>
      <c r="H780" s="123"/>
      <c r="I780" s="103"/>
      <c r="J780" s="103"/>
      <c r="K780" s="103"/>
    </row>
    <row r="781" spans="2:11" x14ac:dyDescent="0.25">
      <c r="B781" s="103"/>
      <c r="C781" s="123"/>
      <c r="D781" s="103"/>
      <c r="E781" s="103"/>
      <c r="F781" s="103"/>
      <c r="H781" s="123"/>
      <c r="I781" s="103"/>
      <c r="J781" s="103"/>
      <c r="K781" s="103"/>
    </row>
    <row r="782" spans="2:11" x14ac:dyDescent="0.25">
      <c r="B782" s="103"/>
      <c r="C782" s="123"/>
      <c r="D782" s="103"/>
      <c r="E782" s="103"/>
      <c r="F782" s="103"/>
      <c r="H782" s="123"/>
      <c r="I782" s="103"/>
      <c r="J782" s="103"/>
      <c r="K782" s="103"/>
    </row>
    <row r="783" spans="2:11" x14ac:dyDescent="0.25">
      <c r="B783" s="103"/>
      <c r="C783" s="123"/>
      <c r="D783" s="103"/>
      <c r="E783" s="103"/>
      <c r="F783" s="103"/>
      <c r="H783" s="123"/>
      <c r="I783" s="103"/>
      <c r="J783" s="103"/>
      <c r="K783" s="103"/>
    </row>
    <row r="784" spans="2:11" x14ac:dyDescent="0.25">
      <c r="B784" s="103"/>
      <c r="C784" s="123"/>
      <c r="D784" s="103"/>
      <c r="E784" s="103"/>
      <c r="F784" s="103"/>
      <c r="H784" s="123"/>
      <c r="I784" s="103"/>
      <c r="J784" s="103"/>
      <c r="K784" s="103"/>
    </row>
    <row r="785" spans="2:11" x14ac:dyDescent="0.25">
      <c r="B785" s="103"/>
      <c r="C785" s="123"/>
      <c r="D785" s="103"/>
      <c r="E785" s="103"/>
      <c r="F785" s="103"/>
      <c r="H785" s="123"/>
      <c r="I785" s="103"/>
      <c r="J785" s="103"/>
      <c r="K785" s="103"/>
    </row>
    <row r="786" spans="2:11" x14ac:dyDescent="0.25">
      <c r="B786" s="103"/>
      <c r="C786" s="123"/>
      <c r="D786" s="103"/>
      <c r="E786" s="103"/>
      <c r="F786" s="103"/>
      <c r="H786" s="123"/>
      <c r="I786" s="103"/>
      <c r="J786" s="103"/>
      <c r="K786" s="103"/>
    </row>
    <row r="787" spans="2:11" x14ac:dyDescent="0.25">
      <c r="B787" s="103"/>
      <c r="C787" s="123"/>
      <c r="D787" s="103"/>
      <c r="E787" s="103"/>
      <c r="F787" s="103"/>
      <c r="H787" s="123"/>
      <c r="I787" s="103"/>
      <c r="J787" s="103"/>
      <c r="K787" s="103"/>
    </row>
    <row r="788" spans="2:11" x14ac:dyDescent="0.25">
      <c r="B788" s="103"/>
      <c r="C788" s="123"/>
      <c r="D788" s="103"/>
      <c r="E788" s="103"/>
      <c r="F788" s="103"/>
      <c r="H788" s="123"/>
      <c r="I788" s="103"/>
      <c r="J788" s="103"/>
      <c r="K788" s="103"/>
    </row>
    <row r="789" spans="2:11" x14ac:dyDescent="0.25">
      <c r="B789" s="103"/>
      <c r="C789" s="123"/>
      <c r="D789" s="103"/>
      <c r="E789" s="103"/>
      <c r="F789" s="103"/>
      <c r="H789" s="123"/>
      <c r="I789" s="103"/>
      <c r="J789" s="103"/>
      <c r="K789" s="103"/>
    </row>
    <row r="790" spans="2:11" x14ac:dyDescent="0.25">
      <c r="B790" s="103"/>
      <c r="C790" s="123"/>
      <c r="D790" s="103"/>
      <c r="E790" s="103"/>
      <c r="F790" s="103"/>
      <c r="H790" s="123"/>
      <c r="I790" s="103"/>
      <c r="J790" s="103"/>
      <c r="K790" s="103"/>
    </row>
    <row r="791" spans="2:11" x14ac:dyDescent="0.25">
      <c r="B791" s="103"/>
      <c r="C791" s="123"/>
      <c r="D791" s="103"/>
      <c r="E791" s="103"/>
      <c r="F791" s="103"/>
      <c r="H791" s="123"/>
      <c r="I791" s="103"/>
      <c r="J791" s="103"/>
      <c r="K791" s="103"/>
    </row>
    <row r="792" spans="2:11" x14ac:dyDescent="0.25">
      <c r="B792" s="103"/>
      <c r="C792" s="123"/>
      <c r="D792" s="103"/>
      <c r="E792" s="103"/>
      <c r="F792" s="103"/>
      <c r="H792" s="123"/>
      <c r="I792" s="103"/>
      <c r="J792" s="103"/>
      <c r="K792" s="103"/>
    </row>
    <row r="793" spans="2:11" x14ac:dyDescent="0.25">
      <c r="B793" s="103"/>
      <c r="C793" s="123"/>
      <c r="D793" s="103"/>
      <c r="E793" s="103"/>
      <c r="F793" s="103"/>
      <c r="H793" s="123"/>
      <c r="I793" s="103"/>
      <c r="J793" s="103"/>
      <c r="K793" s="103"/>
    </row>
    <row r="794" spans="2:11" x14ac:dyDescent="0.25">
      <c r="B794" s="103"/>
      <c r="C794" s="123"/>
      <c r="D794" s="103"/>
      <c r="E794" s="103"/>
      <c r="F794" s="103"/>
      <c r="H794" s="123"/>
      <c r="I794" s="103"/>
      <c r="J794" s="103"/>
      <c r="K794" s="103"/>
    </row>
    <row r="795" spans="2:11" x14ac:dyDescent="0.25">
      <c r="B795" s="103"/>
      <c r="C795" s="123"/>
      <c r="D795" s="103"/>
      <c r="E795" s="103"/>
      <c r="F795" s="103"/>
      <c r="H795" s="123"/>
      <c r="I795" s="103"/>
      <c r="J795" s="103"/>
      <c r="K795" s="103"/>
    </row>
    <row r="796" spans="2:11" x14ac:dyDescent="0.25">
      <c r="B796" s="103"/>
      <c r="C796" s="123"/>
      <c r="D796" s="103"/>
      <c r="E796" s="103"/>
      <c r="F796" s="103"/>
      <c r="H796" s="123"/>
      <c r="I796" s="103"/>
      <c r="J796" s="103"/>
      <c r="K796" s="103"/>
    </row>
    <row r="797" spans="2:11" x14ac:dyDescent="0.25">
      <c r="B797" s="103"/>
      <c r="C797" s="123"/>
      <c r="D797" s="103"/>
      <c r="E797" s="103"/>
      <c r="F797" s="103"/>
      <c r="H797" s="123"/>
      <c r="I797" s="103"/>
      <c r="J797" s="103"/>
      <c r="K797" s="103"/>
    </row>
    <row r="798" spans="2:11" x14ac:dyDescent="0.25">
      <c r="B798" s="103"/>
      <c r="C798" s="123"/>
      <c r="D798" s="103"/>
      <c r="E798" s="103"/>
      <c r="F798" s="103"/>
      <c r="H798" s="123"/>
      <c r="I798" s="103"/>
      <c r="J798" s="103"/>
      <c r="K798" s="103"/>
    </row>
    <row r="799" spans="2:11" x14ac:dyDescent="0.25">
      <c r="B799" s="103"/>
      <c r="C799" s="123"/>
      <c r="D799" s="103"/>
      <c r="E799" s="103"/>
      <c r="F799" s="103"/>
      <c r="H799" s="123"/>
      <c r="I799" s="103"/>
      <c r="J799" s="103"/>
      <c r="K799" s="103"/>
    </row>
    <row r="800" spans="2:11" x14ac:dyDescent="0.25">
      <c r="B800" s="103"/>
      <c r="C800" s="123"/>
      <c r="D800" s="103"/>
      <c r="E800" s="103"/>
      <c r="F800" s="103"/>
      <c r="H800" s="123"/>
      <c r="I800" s="103"/>
      <c r="J800" s="103"/>
      <c r="K800" s="103"/>
    </row>
    <row r="801" spans="2:11" x14ac:dyDescent="0.25">
      <c r="B801" s="103"/>
      <c r="C801" s="123"/>
      <c r="D801" s="103"/>
      <c r="E801" s="103"/>
      <c r="F801" s="103"/>
      <c r="H801" s="123"/>
      <c r="I801" s="103"/>
      <c r="J801" s="103"/>
      <c r="K801" s="103"/>
    </row>
    <row r="802" spans="2:11" x14ac:dyDescent="0.25">
      <c r="B802" s="103"/>
      <c r="C802" s="123"/>
      <c r="D802" s="103"/>
      <c r="E802" s="103"/>
      <c r="F802" s="103"/>
      <c r="H802" s="123"/>
      <c r="I802" s="103"/>
      <c r="J802" s="103"/>
      <c r="K802" s="103"/>
    </row>
    <row r="803" spans="2:11" x14ac:dyDescent="0.25">
      <c r="B803" s="103"/>
      <c r="C803" s="123"/>
      <c r="D803" s="103"/>
      <c r="E803" s="103"/>
      <c r="F803" s="103"/>
      <c r="H803" s="123"/>
      <c r="I803" s="103"/>
      <c r="J803" s="103"/>
      <c r="K803" s="103"/>
    </row>
    <row r="804" spans="2:11" x14ac:dyDescent="0.25">
      <c r="B804" s="103"/>
      <c r="C804" s="123"/>
      <c r="D804" s="103"/>
      <c r="E804" s="103"/>
      <c r="F804" s="103"/>
      <c r="H804" s="123"/>
      <c r="I804" s="103"/>
      <c r="J804" s="103"/>
      <c r="K804" s="103"/>
    </row>
    <row r="805" spans="2:11" x14ac:dyDescent="0.25">
      <c r="B805" s="103"/>
      <c r="C805" s="123"/>
      <c r="D805" s="103"/>
      <c r="E805" s="103"/>
      <c r="F805" s="103"/>
      <c r="H805" s="123"/>
      <c r="I805" s="103"/>
      <c r="J805" s="103"/>
      <c r="K805" s="103"/>
    </row>
    <row r="806" spans="2:11" x14ac:dyDescent="0.25">
      <c r="B806" s="103"/>
      <c r="C806" s="123"/>
      <c r="D806" s="103"/>
      <c r="E806" s="103"/>
      <c r="F806" s="103"/>
      <c r="H806" s="123"/>
      <c r="I806" s="103"/>
      <c r="J806" s="103"/>
      <c r="K806" s="103"/>
    </row>
    <row r="807" spans="2:11" x14ac:dyDescent="0.25">
      <c r="B807" s="103"/>
      <c r="C807" s="123"/>
      <c r="D807" s="103"/>
      <c r="E807" s="103"/>
      <c r="F807" s="103"/>
      <c r="H807" s="123"/>
      <c r="I807" s="103"/>
      <c r="J807" s="103"/>
      <c r="K807" s="103"/>
    </row>
    <row r="808" spans="2:11" x14ac:dyDescent="0.25">
      <c r="B808" s="103"/>
      <c r="C808" s="123"/>
      <c r="D808" s="103"/>
      <c r="E808" s="103"/>
      <c r="F808" s="103"/>
      <c r="H808" s="123"/>
      <c r="I808" s="103"/>
      <c r="J808" s="103"/>
      <c r="K808" s="103"/>
    </row>
    <row r="809" spans="2:11" x14ac:dyDescent="0.25">
      <c r="B809" s="103"/>
      <c r="C809" s="123"/>
      <c r="D809" s="103"/>
      <c r="E809" s="103"/>
      <c r="F809" s="103"/>
      <c r="H809" s="123"/>
      <c r="I809" s="103"/>
      <c r="J809" s="103"/>
      <c r="K809" s="103"/>
    </row>
    <row r="810" spans="2:11" x14ac:dyDescent="0.25">
      <c r="B810" s="103"/>
      <c r="C810" s="123"/>
      <c r="D810" s="103"/>
      <c r="E810" s="103"/>
      <c r="F810" s="103"/>
      <c r="H810" s="123"/>
      <c r="I810" s="103"/>
      <c r="J810" s="103"/>
      <c r="K810" s="103"/>
    </row>
    <row r="811" spans="2:11" x14ac:dyDescent="0.25">
      <c r="B811" s="103"/>
      <c r="C811" s="123"/>
      <c r="D811" s="103"/>
      <c r="E811" s="103"/>
      <c r="F811" s="103"/>
      <c r="H811" s="123"/>
      <c r="I811" s="103"/>
      <c r="J811" s="103"/>
      <c r="K811" s="103"/>
    </row>
    <row r="812" spans="2:11" x14ac:dyDescent="0.25">
      <c r="B812" s="103"/>
      <c r="C812" s="123"/>
      <c r="D812" s="103"/>
      <c r="E812" s="103"/>
      <c r="F812" s="103"/>
      <c r="H812" s="123"/>
      <c r="I812" s="103"/>
      <c r="J812" s="103"/>
      <c r="K812" s="103"/>
    </row>
    <row r="813" spans="2:11" x14ac:dyDescent="0.25">
      <c r="B813" s="103"/>
      <c r="C813" s="123"/>
      <c r="D813" s="103"/>
      <c r="E813" s="103"/>
      <c r="F813" s="103"/>
      <c r="H813" s="123"/>
      <c r="I813" s="103"/>
      <c r="J813" s="103"/>
      <c r="K813" s="103"/>
    </row>
    <row r="814" spans="2:11" x14ac:dyDescent="0.25">
      <c r="B814" s="103"/>
      <c r="C814" s="123"/>
      <c r="D814" s="103"/>
      <c r="E814" s="103"/>
      <c r="F814" s="103"/>
      <c r="H814" s="123"/>
      <c r="I814" s="103"/>
      <c r="J814" s="103"/>
      <c r="K814" s="103"/>
    </row>
    <row r="815" spans="2:11" x14ac:dyDescent="0.25">
      <c r="B815" s="103"/>
      <c r="C815" s="123"/>
      <c r="D815" s="103"/>
      <c r="E815" s="103"/>
      <c r="F815" s="103"/>
      <c r="H815" s="123"/>
      <c r="I815" s="103"/>
      <c r="J815" s="103"/>
      <c r="K815" s="103"/>
    </row>
    <row r="816" spans="2:11" x14ac:dyDescent="0.25">
      <c r="B816" s="103"/>
      <c r="C816" s="123"/>
      <c r="D816" s="103"/>
      <c r="E816" s="103"/>
      <c r="F816" s="103"/>
      <c r="H816" s="123"/>
      <c r="I816" s="103"/>
      <c r="J816" s="103"/>
      <c r="K816" s="103"/>
    </row>
    <row r="817" spans="2:11" x14ac:dyDescent="0.25">
      <c r="B817" s="103"/>
      <c r="C817" s="123"/>
      <c r="D817" s="103"/>
      <c r="E817" s="103"/>
      <c r="F817" s="103"/>
      <c r="H817" s="123"/>
      <c r="I817" s="103"/>
      <c r="J817" s="103"/>
      <c r="K817" s="103"/>
    </row>
    <row r="818" spans="2:11" x14ac:dyDescent="0.25">
      <c r="B818" s="103"/>
      <c r="C818" s="123"/>
      <c r="D818" s="103"/>
      <c r="E818" s="103"/>
      <c r="F818" s="103"/>
      <c r="H818" s="123"/>
      <c r="I818" s="103"/>
      <c r="J818" s="103"/>
      <c r="K818" s="103"/>
    </row>
    <row r="819" spans="2:11" x14ac:dyDescent="0.25">
      <c r="B819" s="103"/>
      <c r="C819" s="123"/>
      <c r="D819" s="103"/>
      <c r="E819" s="103"/>
      <c r="F819" s="103"/>
      <c r="H819" s="123"/>
      <c r="I819" s="103"/>
      <c r="J819" s="103"/>
      <c r="K819" s="103"/>
    </row>
    <row r="820" spans="2:11" x14ac:dyDescent="0.25">
      <c r="B820" s="103"/>
      <c r="C820" s="123"/>
      <c r="D820" s="103"/>
      <c r="E820" s="103"/>
      <c r="F820" s="103"/>
      <c r="H820" s="123"/>
      <c r="I820" s="103"/>
      <c r="J820" s="103"/>
      <c r="K820" s="103"/>
    </row>
    <row r="821" spans="2:11" x14ac:dyDescent="0.25">
      <c r="B821" s="103"/>
      <c r="C821" s="123"/>
      <c r="D821" s="103"/>
      <c r="E821" s="103"/>
      <c r="F821" s="103"/>
      <c r="H821" s="123"/>
      <c r="I821" s="103"/>
      <c r="J821" s="103"/>
      <c r="K821" s="103"/>
    </row>
    <row r="822" spans="2:11" x14ac:dyDescent="0.25">
      <c r="B822" s="103"/>
      <c r="C822" s="123"/>
      <c r="D822" s="103"/>
      <c r="E822" s="103"/>
      <c r="F822" s="103"/>
      <c r="H822" s="123"/>
      <c r="I822" s="103"/>
      <c r="J822" s="103"/>
      <c r="K822" s="103"/>
    </row>
    <row r="823" spans="2:11" x14ac:dyDescent="0.25">
      <c r="B823" s="103"/>
      <c r="C823" s="123"/>
      <c r="D823" s="103"/>
      <c r="E823" s="103"/>
      <c r="F823" s="103"/>
      <c r="H823" s="123"/>
      <c r="I823" s="103"/>
      <c r="J823" s="103"/>
      <c r="K823" s="103"/>
    </row>
    <row r="824" spans="2:11" x14ac:dyDescent="0.25">
      <c r="B824" s="103"/>
      <c r="C824" s="123"/>
      <c r="D824" s="103"/>
      <c r="E824" s="103"/>
      <c r="F824" s="103"/>
      <c r="H824" s="123"/>
      <c r="I824" s="103"/>
      <c r="J824" s="103"/>
      <c r="K824" s="103"/>
    </row>
    <row r="825" spans="2:11" x14ac:dyDescent="0.25">
      <c r="B825" s="103"/>
      <c r="C825" s="123"/>
      <c r="D825" s="103"/>
      <c r="E825" s="103"/>
      <c r="F825" s="103"/>
      <c r="H825" s="123"/>
      <c r="I825" s="103"/>
      <c r="J825" s="103"/>
      <c r="K825" s="103"/>
    </row>
    <row r="826" spans="2:11" x14ac:dyDescent="0.25">
      <c r="B826" s="103"/>
      <c r="C826" s="123"/>
      <c r="D826" s="103"/>
      <c r="E826" s="103"/>
      <c r="F826" s="103"/>
      <c r="H826" s="123"/>
      <c r="I826" s="103"/>
      <c r="J826" s="103"/>
      <c r="K826" s="103"/>
    </row>
    <row r="827" spans="2:11" x14ac:dyDescent="0.25">
      <c r="B827" s="103"/>
      <c r="C827" s="123"/>
      <c r="D827" s="103"/>
      <c r="E827" s="103"/>
      <c r="F827" s="103"/>
      <c r="H827" s="123"/>
      <c r="I827" s="103"/>
      <c r="J827" s="103"/>
      <c r="K827" s="103"/>
    </row>
    <row r="828" spans="2:11" x14ac:dyDescent="0.25">
      <c r="B828" s="103"/>
      <c r="C828" s="123"/>
      <c r="D828" s="103"/>
      <c r="E828" s="103"/>
      <c r="F828" s="103"/>
      <c r="H828" s="123"/>
      <c r="I828" s="103"/>
      <c r="J828" s="103"/>
      <c r="K828" s="103"/>
    </row>
    <row r="829" spans="2:11" x14ac:dyDescent="0.25">
      <c r="B829" s="103"/>
      <c r="C829" s="123"/>
      <c r="D829" s="103"/>
      <c r="E829" s="103"/>
      <c r="F829" s="103"/>
      <c r="H829" s="123"/>
      <c r="I829" s="103"/>
      <c r="J829" s="103"/>
      <c r="K829" s="103"/>
    </row>
    <row r="830" spans="2:11" x14ac:dyDescent="0.25">
      <c r="B830" s="103"/>
      <c r="C830" s="123"/>
      <c r="D830" s="103"/>
      <c r="E830" s="103"/>
      <c r="F830" s="103"/>
      <c r="H830" s="123"/>
      <c r="I830" s="103"/>
      <c r="J830" s="103"/>
      <c r="K830" s="103"/>
    </row>
    <row r="831" spans="2:11" x14ac:dyDescent="0.25">
      <c r="B831" s="103"/>
      <c r="C831" s="123"/>
      <c r="D831" s="103"/>
      <c r="E831" s="103"/>
      <c r="F831" s="103"/>
      <c r="H831" s="123"/>
      <c r="I831" s="103"/>
      <c r="J831" s="103"/>
      <c r="K831" s="103"/>
    </row>
    <row r="832" spans="2:11" x14ac:dyDescent="0.25">
      <c r="B832" s="103"/>
      <c r="C832" s="123"/>
      <c r="D832" s="103"/>
      <c r="E832" s="103"/>
      <c r="F832" s="103"/>
      <c r="H832" s="123"/>
      <c r="I832" s="103"/>
      <c r="J832" s="103"/>
      <c r="K832" s="103"/>
    </row>
    <row r="833" spans="2:11" x14ac:dyDescent="0.25">
      <c r="B833" s="103"/>
      <c r="C833" s="123"/>
      <c r="D833" s="103"/>
      <c r="E833" s="103"/>
      <c r="F833" s="103"/>
      <c r="H833" s="123"/>
      <c r="I833" s="103"/>
      <c r="J833" s="103"/>
      <c r="K833" s="103"/>
    </row>
    <row r="834" spans="2:11" x14ac:dyDescent="0.25">
      <c r="B834" s="103"/>
      <c r="C834" s="123"/>
      <c r="D834" s="103"/>
      <c r="E834" s="103"/>
      <c r="F834" s="103"/>
      <c r="H834" s="123"/>
      <c r="I834" s="103"/>
      <c r="J834" s="103"/>
      <c r="K834" s="103"/>
    </row>
    <row r="835" spans="2:11" x14ac:dyDescent="0.25">
      <c r="B835" s="103"/>
      <c r="C835" s="123"/>
      <c r="D835" s="103"/>
      <c r="E835" s="103"/>
      <c r="F835" s="103"/>
      <c r="H835" s="123"/>
      <c r="I835" s="103"/>
      <c r="J835" s="103"/>
      <c r="K835" s="103"/>
    </row>
    <row r="836" spans="2:11" x14ac:dyDescent="0.25">
      <c r="B836" s="103"/>
      <c r="C836" s="123"/>
      <c r="D836" s="103"/>
      <c r="E836" s="103"/>
      <c r="F836" s="103"/>
      <c r="H836" s="123"/>
      <c r="I836" s="103"/>
      <c r="J836" s="103"/>
      <c r="K836" s="103"/>
    </row>
    <row r="837" spans="2:11" x14ac:dyDescent="0.25">
      <c r="B837" s="103"/>
      <c r="C837" s="123"/>
      <c r="D837" s="103"/>
      <c r="E837" s="103"/>
      <c r="F837" s="103"/>
      <c r="H837" s="123"/>
      <c r="I837" s="103"/>
      <c r="J837" s="103"/>
      <c r="K837" s="103"/>
    </row>
    <row r="838" spans="2:11" x14ac:dyDescent="0.25">
      <c r="B838" s="103"/>
      <c r="C838" s="123"/>
      <c r="D838" s="103"/>
      <c r="E838" s="103"/>
      <c r="F838" s="103"/>
      <c r="H838" s="123"/>
      <c r="I838" s="103"/>
      <c r="J838" s="103"/>
      <c r="K838" s="103"/>
    </row>
    <row r="839" spans="2:11" x14ac:dyDescent="0.25">
      <c r="B839" s="103"/>
      <c r="C839" s="123"/>
      <c r="D839" s="103"/>
      <c r="E839" s="103"/>
      <c r="F839" s="103"/>
      <c r="H839" s="123"/>
      <c r="I839" s="103"/>
      <c r="J839" s="103"/>
      <c r="K839" s="103"/>
    </row>
    <row r="840" spans="2:11" x14ac:dyDescent="0.25">
      <c r="B840" s="103"/>
      <c r="C840" s="123"/>
      <c r="D840" s="103"/>
      <c r="E840" s="103"/>
      <c r="F840" s="103"/>
      <c r="H840" s="123"/>
      <c r="I840" s="103"/>
      <c r="J840" s="103"/>
      <c r="K840" s="103"/>
    </row>
    <row r="841" spans="2:11" x14ac:dyDescent="0.25">
      <c r="B841" s="103"/>
      <c r="C841" s="123"/>
      <c r="D841" s="103"/>
      <c r="E841" s="103"/>
      <c r="F841" s="103"/>
      <c r="H841" s="123"/>
      <c r="I841" s="103"/>
      <c r="J841" s="103"/>
      <c r="K841" s="103"/>
    </row>
    <row r="842" spans="2:11" x14ac:dyDescent="0.25">
      <c r="B842" s="103"/>
      <c r="C842" s="123"/>
      <c r="D842" s="103"/>
      <c r="E842" s="103"/>
      <c r="F842" s="103"/>
      <c r="H842" s="123"/>
      <c r="I842" s="103"/>
      <c r="J842" s="103"/>
      <c r="K842" s="103"/>
    </row>
    <row r="843" spans="2:11" x14ac:dyDescent="0.25">
      <c r="B843" s="103"/>
      <c r="C843" s="123"/>
      <c r="D843" s="103"/>
      <c r="E843" s="103"/>
      <c r="F843" s="103"/>
      <c r="H843" s="123"/>
      <c r="I843" s="103"/>
      <c r="J843" s="103"/>
      <c r="K843" s="103"/>
    </row>
    <row r="844" spans="2:11" x14ac:dyDescent="0.25">
      <c r="B844" s="103"/>
      <c r="C844" s="123"/>
      <c r="D844" s="103"/>
      <c r="E844" s="103"/>
      <c r="F844" s="103"/>
      <c r="H844" s="123"/>
      <c r="I844" s="103"/>
      <c r="J844" s="103"/>
      <c r="K844" s="103"/>
    </row>
    <row r="845" spans="2:11" x14ac:dyDescent="0.25">
      <c r="B845" s="103"/>
      <c r="C845" s="123"/>
      <c r="D845" s="103"/>
      <c r="E845" s="103"/>
      <c r="F845" s="103"/>
      <c r="H845" s="123"/>
      <c r="I845" s="103"/>
      <c r="J845" s="103"/>
      <c r="K845" s="103"/>
    </row>
    <row r="846" spans="2:11" x14ac:dyDescent="0.25">
      <c r="B846" s="103"/>
      <c r="C846" s="123"/>
      <c r="D846" s="103"/>
      <c r="E846" s="103"/>
      <c r="F846" s="103"/>
      <c r="H846" s="123"/>
      <c r="I846" s="103"/>
      <c r="J846" s="103"/>
      <c r="K846" s="103"/>
    </row>
    <row r="847" spans="2:11" x14ac:dyDescent="0.25">
      <c r="B847" s="103"/>
      <c r="C847" s="123"/>
      <c r="D847" s="103"/>
      <c r="E847" s="103"/>
      <c r="F847" s="103"/>
      <c r="H847" s="123"/>
      <c r="I847" s="103"/>
      <c r="J847" s="103"/>
      <c r="K847" s="103"/>
    </row>
    <row r="848" spans="2:11" x14ac:dyDescent="0.25">
      <c r="B848" s="103"/>
      <c r="C848" s="123"/>
      <c r="D848" s="103"/>
      <c r="E848" s="103"/>
      <c r="F848" s="103"/>
      <c r="H848" s="123"/>
      <c r="I848" s="103"/>
      <c r="J848" s="103"/>
      <c r="K848" s="103"/>
    </row>
    <row r="849" spans="2:11" x14ac:dyDescent="0.25">
      <c r="B849" s="103"/>
      <c r="C849" s="123"/>
      <c r="D849" s="103"/>
      <c r="E849" s="103"/>
      <c r="F849" s="103"/>
      <c r="H849" s="123"/>
      <c r="I849" s="103"/>
      <c r="J849" s="103"/>
      <c r="K849" s="103"/>
    </row>
    <row r="850" spans="2:11" x14ac:dyDescent="0.25">
      <c r="B850" s="103"/>
      <c r="C850" s="123"/>
      <c r="D850" s="103"/>
      <c r="E850" s="103"/>
      <c r="F850" s="103"/>
      <c r="H850" s="123"/>
      <c r="I850" s="103"/>
      <c r="J850" s="103"/>
      <c r="K850" s="103"/>
    </row>
    <row r="851" spans="2:11" x14ac:dyDescent="0.25">
      <c r="B851" s="103"/>
      <c r="C851" s="123"/>
      <c r="D851" s="103"/>
      <c r="E851" s="103"/>
      <c r="F851" s="103"/>
      <c r="H851" s="123"/>
      <c r="I851" s="103"/>
      <c r="J851" s="103"/>
      <c r="K851" s="103"/>
    </row>
    <row r="852" spans="2:11" x14ac:dyDescent="0.25">
      <c r="B852" s="103"/>
      <c r="C852" s="123"/>
      <c r="D852" s="103"/>
      <c r="E852" s="103"/>
      <c r="F852" s="103"/>
      <c r="H852" s="123"/>
      <c r="I852" s="103"/>
      <c r="J852" s="103"/>
      <c r="K852" s="103"/>
    </row>
    <row r="853" spans="2:11" x14ac:dyDescent="0.25">
      <c r="B853" s="103"/>
      <c r="C853" s="123"/>
      <c r="D853" s="103"/>
      <c r="E853" s="103"/>
      <c r="F853" s="103"/>
      <c r="H853" s="123"/>
      <c r="I853" s="103"/>
      <c r="J853" s="103"/>
      <c r="K853" s="103"/>
    </row>
    <row r="854" spans="2:11" x14ac:dyDescent="0.25">
      <c r="B854" s="103"/>
      <c r="C854" s="123"/>
      <c r="D854" s="103"/>
      <c r="E854" s="103"/>
      <c r="F854" s="103"/>
      <c r="H854" s="123"/>
      <c r="I854" s="103"/>
      <c r="J854" s="103"/>
      <c r="K854" s="103"/>
    </row>
    <row r="855" spans="2:11" x14ac:dyDescent="0.25">
      <c r="B855" s="103"/>
      <c r="C855" s="123"/>
      <c r="D855" s="103"/>
      <c r="E855" s="103"/>
      <c r="F855" s="103"/>
      <c r="H855" s="123"/>
      <c r="I855" s="103"/>
      <c r="J855" s="103"/>
      <c r="K855" s="103"/>
    </row>
    <row r="856" spans="2:11" x14ac:dyDescent="0.25">
      <c r="B856" s="103"/>
      <c r="C856" s="123"/>
      <c r="D856" s="103"/>
      <c r="E856" s="103"/>
      <c r="F856" s="103"/>
      <c r="H856" s="123"/>
      <c r="I856" s="103"/>
      <c r="J856" s="103"/>
      <c r="K856" s="103"/>
    </row>
    <row r="857" spans="2:11" x14ac:dyDescent="0.25">
      <c r="B857" s="103"/>
      <c r="C857" s="123"/>
      <c r="D857" s="103"/>
      <c r="E857" s="103"/>
      <c r="F857" s="103"/>
      <c r="H857" s="123"/>
      <c r="I857" s="103"/>
      <c r="J857" s="103"/>
      <c r="K857" s="103"/>
    </row>
    <row r="858" spans="2:11" x14ac:dyDescent="0.25">
      <c r="B858" s="103"/>
      <c r="C858" s="123"/>
      <c r="D858" s="103"/>
      <c r="E858" s="103"/>
      <c r="F858" s="103"/>
      <c r="H858" s="123"/>
      <c r="I858" s="103"/>
      <c r="J858" s="103"/>
      <c r="K858" s="103"/>
    </row>
    <row r="859" spans="2:11" x14ac:dyDescent="0.25">
      <c r="B859" s="103"/>
      <c r="C859" s="123"/>
      <c r="D859" s="103"/>
      <c r="E859" s="103"/>
      <c r="F859" s="103"/>
      <c r="H859" s="123"/>
      <c r="I859" s="103"/>
      <c r="J859" s="103"/>
      <c r="K859" s="103"/>
    </row>
    <row r="860" spans="2:11" x14ac:dyDescent="0.25">
      <c r="B860" s="103"/>
      <c r="C860" s="123"/>
      <c r="D860" s="103"/>
      <c r="E860" s="103"/>
      <c r="F860" s="103"/>
      <c r="H860" s="123"/>
      <c r="I860" s="103"/>
      <c r="J860" s="103"/>
      <c r="K860" s="103"/>
    </row>
    <row r="861" spans="2:11" x14ac:dyDescent="0.25">
      <c r="B861" s="103"/>
      <c r="C861" s="123"/>
      <c r="D861" s="103"/>
      <c r="E861" s="103"/>
      <c r="F861" s="103"/>
      <c r="H861" s="123"/>
      <c r="I861" s="103"/>
      <c r="J861" s="103"/>
      <c r="K861" s="103"/>
    </row>
    <row r="862" spans="2:11" x14ac:dyDescent="0.25">
      <c r="B862" s="103"/>
      <c r="C862" s="123"/>
      <c r="D862" s="103"/>
      <c r="E862" s="103"/>
      <c r="F862" s="103"/>
      <c r="H862" s="123"/>
      <c r="I862" s="103"/>
      <c r="J862" s="103"/>
      <c r="K862" s="103"/>
    </row>
    <row r="863" spans="2:11" x14ac:dyDescent="0.25">
      <c r="B863" s="103"/>
      <c r="C863" s="123"/>
      <c r="D863" s="103"/>
      <c r="E863" s="103"/>
      <c r="F863" s="103"/>
      <c r="H863" s="123"/>
      <c r="I863" s="103"/>
      <c r="J863" s="103"/>
      <c r="K863" s="103"/>
    </row>
    <row r="864" spans="2:11" x14ac:dyDescent="0.25">
      <c r="B864" s="103"/>
      <c r="C864" s="123"/>
      <c r="D864" s="103"/>
      <c r="E864" s="103"/>
      <c r="F864" s="103"/>
      <c r="H864" s="123"/>
      <c r="I864" s="103"/>
      <c r="J864" s="103"/>
      <c r="K864" s="103"/>
    </row>
    <row r="865" spans="2:11" x14ac:dyDescent="0.25">
      <c r="B865" s="103"/>
      <c r="C865" s="123"/>
      <c r="D865" s="103"/>
      <c r="E865" s="103"/>
      <c r="F865" s="103"/>
      <c r="H865" s="123"/>
      <c r="I865" s="103"/>
      <c r="J865" s="103"/>
      <c r="K865" s="103"/>
    </row>
    <row r="866" spans="2:11" x14ac:dyDescent="0.25">
      <c r="B866" s="103"/>
      <c r="C866" s="123"/>
      <c r="D866" s="103"/>
      <c r="E866" s="103"/>
      <c r="F866" s="103"/>
      <c r="H866" s="123"/>
      <c r="I866" s="103"/>
      <c r="J866" s="103"/>
      <c r="K866" s="103"/>
    </row>
    <row r="867" spans="2:11" x14ac:dyDescent="0.25">
      <c r="B867" s="103"/>
      <c r="C867" s="123"/>
      <c r="D867" s="103"/>
      <c r="E867" s="103"/>
      <c r="F867" s="103"/>
      <c r="H867" s="123"/>
      <c r="I867" s="103"/>
      <c r="J867" s="103"/>
      <c r="K867" s="103"/>
    </row>
    <row r="868" spans="2:11" x14ac:dyDescent="0.25">
      <c r="B868" s="103"/>
      <c r="C868" s="123"/>
      <c r="D868" s="103"/>
      <c r="E868" s="103"/>
      <c r="F868" s="103"/>
      <c r="H868" s="123"/>
      <c r="I868" s="103"/>
      <c r="J868" s="103"/>
      <c r="K868" s="103"/>
    </row>
    <row r="869" spans="2:11" x14ac:dyDescent="0.25">
      <c r="B869" s="103"/>
      <c r="C869" s="123"/>
      <c r="D869" s="103"/>
      <c r="E869" s="103"/>
      <c r="F869" s="103"/>
      <c r="H869" s="123"/>
      <c r="I869" s="103"/>
      <c r="J869" s="103"/>
      <c r="K869" s="103"/>
    </row>
    <row r="870" spans="2:11" x14ac:dyDescent="0.25">
      <c r="B870" s="103"/>
      <c r="C870" s="123"/>
      <c r="D870" s="103"/>
      <c r="E870" s="103"/>
      <c r="F870" s="103"/>
      <c r="H870" s="123"/>
      <c r="I870" s="103"/>
      <c r="J870" s="103"/>
      <c r="K870" s="103"/>
    </row>
    <row r="871" spans="2:11" x14ac:dyDescent="0.25">
      <c r="B871" s="103"/>
      <c r="C871" s="123"/>
      <c r="D871" s="103"/>
      <c r="E871" s="103"/>
      <c r="F871" s="103"/>
      <c r="H871" s="123"/>
      <c r="I871" s="103"/>
      <c r="J871" s="103"/>
      <c r="K871" s="103"/>
    </row>
    <row r="872" spans="2:11" x14ac:dyDescent="0.25">
      <c r="B872" s="103"/>
      <c r="C872" s="123"/>
      <c r="D872" s="103"/>
      <c r="E872" s="103"/>
      <c r="F872" s="103"/>
      <c r="H872" s="123"/>
      <c r="I872" s="103"/>
      <c r="J872" s="103"/>
      <c r="K872" s="103"/>
    </row>
    <row r="873" spans="2:11" x14ac:dyDescent="0.25">
      <c r="B873" s="103"/>
      <c r="C873" s="123"/>
      <c r="D873" s="103"/>
      <c r="E873" s="103"/>
      <c r="F873" s="103"/>
      <c r="H873" s="123"/>
      <c r="I873" s="103"/>
      <c r="J873" s="103"/>
      <c r="K873" s="103"/>
    </row>
    <row r="874" spans="2:11" x14ac:dyDescent="0.25">
      <c r="B874" s="103"/>
      <c r="C874" s="123"/>
      <c r="D874" s="103"/>
      <c r="E874" s="103"/>
      <c r="F874" s="103"/>
      <c r="H874" s="123"/>
      <c r="I874" s="103"/>
      <c r="J874" s="103"/>
      <c r="K874" s="103"/>
    </row>
    <row r="875" spans="2:11" x14ac:dyDescent="0.25">
      <c r="B875" s="103"/>
      <c r="C875" s="123"/>
      <c r="D875" s="103"/>
      <c r="E875" s="103"/>
      <c r="F875" s="103"/>
      <c r="H875" s="123"/>
      <c r="I875" s="103"/>
      <c r="J875" s="103"/>
      <c r="K875" s="103"/>
    </row>
    <row r="876" spans="2:11" x14ac:dyDescent="0.25">
      <c r="B876" s="103"/>
      <c r="C876" s="123"/>
      <c r="D876" s="103"/>
      <c r="E876" s="103"/>
      <c r="F876" s="103"/>
      <c r="H876" s="123"/>
      <c r="I876" s="103"/>
      <c r="J876" s="103"/>
      <c r="K876" s="103"/>
    </row>
    <row r="877" spans="2:11" x14ac:dyDescent="0.25">
      <c r="B877" s="103"/>
      <c r="C877" s="123"/>
      <c r="D877" s="103"/>
      <c r="E877" s="103"/>
      <c r="F877" s="103"/>
      <c r="H877" s="123"/>
      <c r="I877" s="103"/>
      <c r="J877" s="103"/>
      <c r="K877" s="103"/>
    </row>
    <row r="878" spans="2:11" x14ac:dyDescent="0.25">
      <c r="B878" s="103"/>
      <c r="C878" s="123"/>
      <c r="D878" s="103"/>
      <c r="E878" s="103"/>
      <c r="F878" s="103"/>
      <c r="H878" s="123"/>
      <c r="I878" s="103"/>
      <c r="J878" s="103"/>
      <c r="K878" s="103"/>
    </row>
    <row r="879" spans="2:11" x14ac:dyDescent="0.25">
      <c r="B879" s="103"/>
      <c r="C879" s="123"/>
      <c r="D879" s="103"/>
      <c r="E879" s="103"/>
      <c r="F879" s="103"/>
      <c r="H879" s="123"/>
      <c r="I879" s="103"/>
      <c r="J879" s="103"/>
      <c r="K879" s="103"/>
    </row>
    <row r="880" spans="2:11" x14ac:dyDescent="0.25">
      <c r="B880" s="103"/>
      <c r="C880" s="123"/>
      <c r="D880" s="103"/>
      <c r="E880" s="103"/>
      <c r="F880" s="103"/>
      <c r="H880" s="123"/>
      <c r="I880" s="103"/>
      <c r="J880" s="103"/>
      <c r="K880" s="103"/>
    </row>
    <row r="881" spans="2:11" x14ac:dyDescent="0.25">
      <c r="B881" s="103"/>
      <c r="C881" s="123"/>
      <c r="D881" s="103"/>
      <c r="E881" s="103"/>
      <c r="F881" s="103"/>
      <c r="H881" s="123"/>
      <c r="I881" s="103"/>
      <c r="J881" s="103"/>
      <c r="K881" s="103"/>
    </row>
    <row r="882" spans="2:11" x14ac:dyDescent="0.25">
      <c r="B882" s="103"/>
      <c r="C882" s="123"/>
      <c r="D882" s="103"/>
      <c r="E882" s="103"/>
      <c r="F882" s="103"/>
      <c r="H882" s="123"/>
      <c r="I882" s="103"/>
      <c r="J882" s="103"/>
      <c r="K882" s="103"/>
    </row>
    <row r="883" spans="2:11" x14ac:dyDescent="0.25">
      <c r="B883" s="103"/>
      <c r="C883" s="123"/>
      <c r="D883" s="103"/>
      <c r="E883" s="103"/>
      <c r="F883" s="103"/>
      <c r="H883" s="123"/>
      <c r="I883" s="103"/>
      <c r="J883" s="103"/>
      <c r="K883" s="103"/>
    </row>
    <row r="884" spans="2:11" x14ac:dyDescent="0.25">
      <c r="B884" s="103"/>
      <c r="C884" s="123"/>
      <c r="D884" s="103"/>
      <c r="E884" s="103"/>
      <c r="F884" s="103"/>
      <c r="H884" s="123"/>
      <c r="I884" s="103"/>
      <c r="J884" s="103"/>
      <c r="K884" s="103"/>
    </row>
    <row r="885" spans="2:11" x14ac:dyDescent="0.25">
      <c r="B885" s="103"/>
      <c r="C885" s="123"/>
      <c r="D885" s="103"/>
      <c r="E885" s="103"/>
      <c r="F885" s="103"/>
      <c r="H885" s="123"/>
      <c r="I885" s="103"/>
      <c r="J885" s="103"/>
      <c r="K885" s="103"/>
    </row>
    <row r="886" spans="2:11" x14ac:dyDescent="0.25">
      <c r="B886" s="103"/>
      <c r="C886" s="123"/>
      <c r="D886" s="103"/>
      <c r="E886" s="103"/>
      <c r="F886" s="103"/>
      <c r="H886" s="123"/>
      <c r="I886" s="103"/>
      <c r="J886" s="103"/>
      <c r="K886" s="103"/>
    </row>
    <row r="887" spans="2:11" x14ac:dyDescent="0.25">
      <c r="B887" s="103"/>
      <c r="C887" s="123"/>
      <c r="D887" s="103"/>
      <c r="E887" s="103"/>
      <c r="F887" s="103"/>
      <c r="H887" s="123"/>
      <c r="I887" s="103"/>
      <c r="J887" s="103"/>
      <c r="K887" s="103"/>
    </row>
    <row r="888" spans="2:11" x14ac:dyDescent="0.25">
      <c r="B888" s="103"/>
      <c r="C888" s="123"/>
      <c r="D888" s="103"/>
      <c r="E888" s="103"/>
      <c r="F888" s="103"/>
      <c r="H888" s="123"/>
      <c r="I888" s="103"/>
      <c r="J888" s="103"/>
      <c r="K888" s="103"/>
    </row>
    <row r="889" spans="2:11" x14ac:dyDescent="0.25">
      <c r="B889" s="103"/>
      <c r="C889" s="123"/>
      <c r="D889" s="103"/>
      <c r="E889" s="103"/>
      <c r="F889" s="103"/>
      <c r="H889" s="123"/>
      <c r="I889" s="103"/>
      <c r="J889" s="103"/>
      <c r="K889" s="103"/>
    </row>
    <row r="890" spans="2:11" x14ac:dyDescent="0.25">
      <c r="B890" s="103"/>
      <c r="C890" s="123"/>
      <c r="D890" s="103"/>
      <c r="E890" s="103"/>
      <c r="F890" s="103"/>
      <c r="H890" s="123"/>
      <c r="I890" s="103"/>
      <c r="J890" s="103"/>
      <c r="K890" s="103"/>
    </row>
    <row r="891" spans="2:11" x14ac:dyDescent="0.25">
      <c r="B891" s="103"/>
      <c r="C891" s="123"/>
      <c r="D891" s="103"/>
      <c r="E891" s="103"/>
      <c r="F891" s="103"/>
      <c r="H891" s="123"/>
      <c r="I891" s="103"/>
      <c r="J891" s="103"/>
      <c r="K891" s="103"/>
    </row>
    <row r="892" spans="2:11" x14ac:dyDescent="0.25">
      <c r="B892" s="103"/>
      <c r="C892" s="123"/>
      <c r="D892" s="103"/>
      <c r="E892" s="103"/>
      <c r="F892" s="103"/>
      <c r="H892" s="123"/>
      <c r="I892" s="103"/>
      <c r="J892" s="103"/>
      <c r="K892" s="103"/>
    </row>
    <row r="893" spans="2:11" x14ac:dyDescent="0.25">
      <c r="B893" s="103"/>
      <c r="C893" s="123"/>
      <c r="D893" s="103"/>
      <c r="E893" s="103"/>
      <c r="F893" s="103"/>
      <c r="H893" s="123"/>
      <c r="I893" s="103"/>
      <c r="J893" s="103"/>
      <c r="K893" s="103"/>
    </row>
    <row r="894" spans="2:11" x14ac:dyDescent="0.25">
      <c r="B894" s="103"/>
      <c r="C894" s="123"/>
      <c r="D894" s="103"/>
      <c r="E894" s="103"/>
      <c r="F894" s="103"/>
      <c r="H894" s="123"/>
      <c r="I894" s="103"/>
      <c r="J894" s="103"/>
      <c r="K894" s="103"/>
    </row>
    <row r="895" spans="2:11" x14ac:dyDescent="0.25">
      <c r="B895" s="103"/>
      <c r="C895" s="123"/>
      <c r="D895" s="103"/>
      <c r="E895" s="103"/>
      <c r="F895" s="103"/>
      <c r="H895" s="123"/>
      <c r="I895" s="103"/>
      <c r="J895" s="103"/>
      <c r="K895" s="103"/>
    </row>
    <row r="896" spans="2:11" x14ac:dyDescent="0.25">
      <c r="B896" s="103"/>
      <c r="C896" s="123"/>
      <c r="D896" s="103"/>
      <c r="E896" s="103"/>
      <c r="F896" s="103"/>
      <c r="H896" s="123"/>
      <c r="I896" s="103"/>
      <c r="J896" s="103"/>
      <c r="K896" s="103"/>
    </row>
    <row r="897" spans="2:11" x14ac:dyDescent="0.25">
      <c r="B897" s="103"/>
      <c r="C897" s="123"/>
      <c r="D897" s="103"/>
      <c r="E897" s="103"/>
      <c r="F897" s="103"/>
      <c r="H897" s="123"/>
      <c r="I897" s="103"/>
      <c r="J897" s="103"/>
      <c r="K897" s="103"/>
    </row>
    <row r="898" spans="2:11" x14ac:dyDescent="0.25">
      <c r="B898" s="103"/>
      <c r="C898" s="123"/>
      <c r="D898" s="103"/>
      <c r="E898" s="103"/>
      <c r="F898" s="103"/>
      <c r="H898" s="123"/>
      <c r="I898" s="103"/>
      <c r="J898" s="103"/>
      <c r="K898" s="103"/>
    </row>
    <row r="899" spans="2:11" x14ac:dyDescent="0.25">
      <c r="B899" s="103"/>
      <c r="C899" s="123"/>
      <c r="D899" s="103"/>
      <c r="E899" s="103"/>
      <c r="F899" s="103"/>
      <c r="H899" s="123"/>
      <c r="I899" s="103"/>
      <c r="J899" s="103"/>
      <c r="K899" s="103"/>
    </row>
    <row r="900" spans="2:11" x14ac:dyDescent="0.25">
      <c r="B900" s="103"/>
      <c r="C900" s="123"/>
      <c r="D900" s="103"/>
      <c r="E900" s="103"/>
      <c r="F900" s="103"/>
      <c r="H900" s="123"/>
      <c r="I900" s="103"/>
      <c r="J900" s="103"/>
      <c r="K900" s="103"/>
    </row>
    <row r="901" spans="2:11" x14ac:dyDescent="0.25">
      <c r="B901" s="103"/>
      <c r="C901" s="123"/>
      <c r="D901" s="103"/>
      <c r="E901" s="103"/>
      <c r="F901" s="103"/>
      <c r="H901" s="123"/>
      <c r="I901" s="103"/>
      <c r="J901" s="103"/>
      <c r="K901" s="103"/>
    </row>
    <row r="902" spans="2:11" x14ac:dyDescent="0.25">
      <c r="B902" s="103"/>
      <c r="C902" s="123"/>
      <c r="D902" s="103"/>
      <c r="E902" s="103"/>
      <c r="F902" s="103"/>
      <c r="H902" s="123"/>
      <c r="I902" s="103"/>
      <c r="J902" s="103"/>
      <c r="K902" s="103"/>
    </row>
    <row r="903" spans="2:11" x14ac:dyDescent="0.25">
      <c r="B903" s="103"/>
      <c r="C903" s="123"/>
      <c r="D903" s="103"/>
      <c r="E903" s="103"/>
      <c r="F903" s="103"/>
      <c r="H903" s="123"/>
      <c r="I903" s="103"/>
      <c r="J903" s="103"/>
      <c r="K903" s="103"/>
    </row>
    <row r="904" spans="2:11" x14ac:dyDescent="0.25">
      <c r="B904" s="103"/>
      <c r="C904" s="123"/>
      <c r="D904" s="103"/>
      <c r="E904" s="103"/>
      <c r="F904" s="103"/>
      <c r="H904" s="123"/>
      <c r="I904" s="103"/>
      <c r="J904" s="103"/>
      <c r="K904" s="103"/>
    </row>
    <row r="905" spans="2:11" x14ac:dyDescent="0.25">
      <c r="B905" s="103"/>
      <c r="C905" s="123"/>
      <c r="D905" s="103"/>
      <c r="E905" s="103"/>
      <c r="F905" s="103"/>
      <c r="H905" s="123"/>
      <c r="I905" s="103"/>
      <c r="J905" s="103"/>
      <c r="K905" s="103"/>
    </row>
    <row r="906" spans="2:11" x14ac:dyDescent="0.25">
      <c r="B906" s="103"/>
      <c r="C906" s="123"/>
      <c r="D906" s="103"/>
      <c r="E906" s="103"/>
      <c r="F906" s="103"/>
      <c r="H906" s="123"/>
      <c r="I906" s="103"/>
      <c r="J906" s="103"/>
      <c r="K906" s="103"/>
    </row>
    <row r="907" spans="2:11" x14ac:dyDescent="0.25">
      <c r="B907" s="103"/>
      <c r="C907" s="123"/>
      <c r="D907" s="103"/>
      <c r="E907" s="103"/>
      <c r="F907" s="103"/>
      <c r="H907" s="123"/>
      <c r="I907" s="103"/>
      <c r="J907" s="103"/>
      <c r="K907" s="103"/>
    </row>
    <row r="908" spans="2:11" x14ac:dyDescent="0.25">
      <c r="B908" s="103"/>
      <c r="C908" s="123"/>
      <c r="D908" s="103"/>
      <c r="E908" s="103"/>
      <c r="F908" s="103"/>
      <c r="H908" s="123"/>
      <c r="I908" s="103"/>
      <c r="J908" s="103"/>
      <c r="K908" s="103"/>
    </row>
    <row r="909" spans="2:11" x14ac:dyDescent="0.25">
      <c r="B909" s="103"/>
      <c r="C909" s="123"/>
      <c r="D909" s="103"/>
      <c r="E909" s="103"/>
      <c r="F909" s="103"/>
      <c r="H909" s="123"/>
      <c r="I909" s="103"/>
      <c r="J909" s="103"/>
      <c r="K909" s="103"/>
    </row>
    <row r="910" spans="2:11" x14ac:dyDescent="0.25">
      <c r="B910" s="103"/>
      <c r="C910" s="123"/>
      <c r="D910" s="103"/>
      <c r="E910" s="103"/>
      <c r="F910" s="103"/>
      <c r="H910" s="123"/>
      <c r="I910" s="103"/>
      <c r="J910" s="103"/>
      <c r="K910" s="103"/>
    </row>
    <row r="911" spans="2:11" x14ac:dyDescent="0.25">
      <c r="B911" s="103"/>
      <c r="C911" s="123"/>
      <c r="D911" s="103"/>
      <c r="E911" s="103"/>
      <c r="F911" s="103"/>
      <c r="H911" s="123"/>
      <c r="I911" s="103"/>
      <c r="J911" s="103"/>
      <c r="K911" s="103"/>
    </row>
    <row r="912" spans="2:11" x14ac:dyDescent="0.25">
      <c r="B912" s="103"/>
      <c r="C912" s="123"/>
      <c r="D912" s="103"/>
      <c r="E912" s="103"/>
      <c r="F912" s="103"/>
      <c r="H912" s="123"/>
      <c r="I912" s="103"/>
      <c r="J912" s="103"/>
      <c r="K912" s="103"/>
    </row>
    <row r="913" spans="2:11" x14ac:dyDescent="0.25">
      <c r="B913" s="103"/>
      <c r="C913" s="123"/>
      <c r="D913" s="103"/>
      <c r="E913" s="103"/>
      <c r="F913" s="103"/>
      <c r="H913" s="123"/>
      <c r="I913" s="103"/>
      <c r="J913" s="103"/>
      <c r="K913" s="103"/>
    </row>
    <row r="914" spans="2:11" x14ac:dyDescent="0.25">
      <c r="B914" s="103"/>
      <c r="C914" s="123"/>
      <c r="D914" s="103"/>
      <c r="E914" s="103"/>
      <c r="F914" s="103"/>
      <c r="H914" s="123"/>
      <c r="I914" s="103"/>
      <c r="J914" s="103"/>
      <c r="K914" s="103"/>
    </row>
    <row r="915" spans="2:11" x14ac:dyDescent="0.25">
      <c r="B915" s="103"/>
      <c r="C915" s="123"/>
      <c r="D915" s="103"/>
      <c r="E915" s="103"/>
      <c r="F915" s="103"/>
      <c r="H915" s="123"/>
      <c r="I915" s="103"/>
      <c r="J915" s="103"/>
      <c r="K915" s="103"/>
    </row>
    <row r="916" spans="2:11" x14ac:dyDescent="0.25">
      <c r="B916" s="103"/>
      <c r="C916" s="123"/>
      <c r="D916" s="103"/>
      <c r="E916" s="103"/>
      <c r="F916" s="103"/>
      <c r="H916" s="123"/>
      <c r="I916" s="103"/>
      <c r="J916" s="103"/>
      <c r="K916" s="103"/>
    </row>
    <row r="917" spans="2:11" x14ac:dyDescent="0.25">
      <c r="B917" s="103"/>
      <c r="C917" s="123"/>
      <c r="D917" s="103"/>
      <c r="E917" s="103"/>
      <c r="F917" s="103"/>
      <c r="H917" s="123"/>
      <c r="I917" s="103"/>
      <c r="J917" s="103"/>
      <c r="K917" s="103"/>
    </row>
    <row r="918" spans="2:11" x14ac:dyDescent="0.25">
      <c r="B918" s="103"/>
      <c r="C918" s="123"/>
      <c r="D918" s="103"/>
      <c r="E918" s="103"/>
      <c r="F918" s="103"/>
      <c r="H918" s="123"/>
      <c r="I918" s="103"/>
      <c r="J918" s="103"/>
      <c r="K918" s="103"/>
    </row>
    <row r="919" spans="2:11" x14ac:dyDescent="0.25">
      <c r="B919" s="103"/>
      <c r="C919" s="123"/>
      <c r="D919" s="103"/>
      <c r="E919" s="103"/>
      <c r="F919" s="103"/>
      <c r="H919" s="123"/>
      <c r="I919" s="103"/>
      <c r="J919" s="103"/>
      <c r="K919" s="103"/>
    </row>
    <row r="920" spans="2:11" x14ac:dyDescent="0.25">
      <c r="B920" s="103"/>
      <c r="C920" s="123"/>
      <c r="D920" s="103"/>
      <c r="E920" s="103"/>
      <c r="F920" s="103"/>
      <c r="H920" s="123"/>
      <c r="I920" s="103"/>
      <c r="J920" s="103"/>
      <c r="K920" s="103"/>
    </row>
    <row r="921" spans="2:11" x14ac:dyDescent="0.25">
      <c r="B921" s="103"/>
      <c r="C921" s="123"/>
      <c r="D921" s="103"/>
      <c r="E921" s="103"/>
      <c r="F921" s="103"/>
      <c r="H921" s="123"/>
      <c r="I921" s="103"/>
      <c r="J921" s="103"/>
      <c r="K921" s="103"/>
    </row>
    <row r="922" spans="2:11" x14ac:dyDescent="0.25">
      <c r="B922" s="103"/>
      <c r="C922" s="123"/>
      <c r="D922" s="103"/>
      <c r="E922" s="103"/>
      <c r="F922" s="103"/>
      <c r="H922" s="123"/>
      <c r="I922" s="103"/>
      <c r="J922" s="103"/>
      <c r="K922" s="103"/>
    </row>
    <row r="923" spans="2:11" x14ac:dyDescent="0.25">
      <c r="B923" s="103"/>
      <c r="C923" s="123"/>
      <c r="D923" s="103"/>
      <c r="E923" s="103"/>
      <c r="F923" s="103"/>
      <c r="H923" s="123"/>
      <c r="I923" s="103"/>
      <c r="J923" s="103"/>
      <c r="K923" s="103"/>
    </row>
    <row r="924" spans="2:11" x14ac:dyDescent="0.25">
      <c r="B924" s="103"/>
      <c r="C924" s="123"/>
      <c r="D924" s="103"/>
      <c r="E924" s="103"/>
      <c r="F924" s="103"/>
      <c r="H924" s="123"/>
      <c r="I924" s="103"/>
      <c r="J924" s="103"/>
      <c r="K924" s="103"/>
    </row>
    <row r="925" spans="2:11" x14ac:dyDescent="0.25">
      <c r="B925" s="103"/>
      <c r="C925" s="123"/>
      <c r="D925" s="103"/>
      <c r="E925" s="103"/>
      <c r="F925" s="103"/>
      <c r="H925" s="123"/>
      <c r="I925" s="103"/>
      <c r="J925" s="103"/>
      <c r="K925" s="103"/>
    </row>
    <row r="926" spans="2:11" x14ac:dyDescent="0.25">
      <c r="B926" s="103"/>
      <c r="C926" s="123"/>
      <c r="D926" s="103"/>
      <c r="E926" s="103"/>
      <c r="F926" s="103"/>
      <c r="H926" s="123"/>
      <c r="I926" s="103"/>
      <c r="J926" s="103"/>
      <c r="K926" s="103"/>
    </row>
    <row r="927" spans="2:11" x14ac:dyDescent="0.25">
      <c r="B927" s="103"/>
      <c r="C927" s="123"/>
      <c r="D927" s="103"/>
      <c r="E927" s="103"/>
      <c r="F927" s="103"/>
      <c r="H927" s="123"/>
      <c r="I927" s="103"/>
      <c r="J927" s="103"/>
      <c r="K927" s="103"/>
    </row>
    <row r="928" spans="2:11" x14ac:dyDescent="0.25">
      <c r="B928" s="103"/>
      <c r="C928" s="123"/>
      <c r="D928" s="103"/>
      <c r="E928" s="103"/>
      <c r="F928" s="103"/>
      <c r="H928" s="123"/>
      <c r="I928" s="103"/>
      <c r="J928" s="103"/>
      <c r="K928" s="103"/>
    </row>
    <row r="929" spans="2:11" x14ac:dyDescent="0.25">
      <c r="B929" s="103"/>
      <c r="C929" s="123"/>
      <c r="D929" s="103"/>
      <c r="E929" s="103"/>
      <c r="F929" s="103"/>
      <c r="H929" s="123"/>
      <c r="I929" s="103"/>
      <c r="J929" s="103"/>
      <c r="K929" s="103"/>
    </row>
    <row r="930" spans="2:11" x14ac:dyDescent="0.25">
      <c r="B930" s="103"/>
      <c r="C930" s="123"/>
      <c r="D930" s="103"/>
      <c r="E930" s="103"/>
      <c r="F930" s="103"/>
      <c r="H930" s="123"/>
      <c r="I930" s="103"/>
      <c r="J930" s="103"/>
      <c r="K930" s="103"/>
    </row>
    <row r="931" spans="2:11" x14ac:dyDescent="0.25">
      <c r="B931" s="103"/>
      <c r="C931" s="123"/>
      <c r="D931" s="103"/>
      <c r="E931" s="103"/>
      <c r="F931" s="103"/>
      <c r="H931" s="123"/>
      <c r="I931" s="103"/>
      <c r="J931" s="103"/>
      <c r="K931" s="103"/>
    </row>
    <row r="932" spans="2:11" x14ac:dyDescent="0.25">
      <c r="B932" s="103"/>
      <c r="C932" s="123"/>
      <c r="D932" s="103"/>
      <c r="E932" s="103"/>
      <c r="F932" s="103"/>
      <c r="H932" s="123"/>
      <c r="I932" s="103"/>
      <c r="J932" s="103"/>
      <c r="K932" s="103"/>
    </row>
    <row r="933" spans="2:11" x14ac:dyDescent="0.25">
      <c r="B933" s="103"/>
      <c r="C933" s="123"/>
      <c r="D933" s="103"/>
      <c r="E933" s="103"/>
      <c r="F933" s="103"/>
      <c r="H933" s="123"/>
      <c r="I933" s="103"/>
      <c r="J933" s="103"/>
      <c r="K933" s="103"/>
    </row>
    <row r="934" spans="2:11" x14ac:dyDescent="0.25">
      <c r="B934" s="103"/>
      <c r="C934" s="123"/>
      <c r="D934" s="103"/>
      <c r="E934" s="103"/>
      <c r="F934" s="103"/>
      <c r="H934" s="123"/>
      <c r="I934" s="103"/>
      <c r="J934" s="103"/>
      <c r="K934" s="103"/>
    </row>
    <row r="935" spans="2:11" x14ac:dyDescent="0.25">
      <c r="B935" s="103"/>
      <c r="C935" s="123"/>
      <c r="D935" s="103"/>
      <c r="E935" s="103"/>
      <c r="F935" s="103"/>
      <c r="H935" s="123"/>
      <c r="I935" s="103"/>
      <c r="J935" s="103"/>
      <c r="K935" s="103"/>
    </row>
    <row r="936" spans="2:11" x14ac:dyDescent="0.25">
      <c r="B936" s="103"/>
      <c r="C936" s="123"/>
      <c r="D936" s="103"/>
      <c r="E936" s="103"/>
      <c r="F936" s="103"/>
      <c r="H936" s="123"/>
      <c r="I936" s="103"/>
      <c r="J936" s="103"/>
      <c r="K936" s="103"/>
    </row>
    <row r="937" spans="2:11" x14ac:dyDescent="0.25">
      <c r="B937" s="103"/>
      <c r="C937" s="123"/>
      <c r="D937" s="103"/>
      <c r="E937" s="103"/>
      <c r="F937" s="103"/>
      <c r="H937" s="123"/>
      <c r="I937" s="103"/>
      <c r="J937" s="103"/>
      <c r="K937" s="103"/>
    </row>
    <row r="938" spans="2:11" x14ac:dyDescent="0.25">
      <c r="B938" s="103"/>
      <c r="C938" s="123"/>
      <c r="D938" s="103"/>
      <c r="E938" s="103"/>
      <c r="F938" s="103"/>
      <c r="H938" s="123"/>
      <c r="I938" s="103"/>
      <c r="J938" s="103"/>
      <c r="K938" s="103"/>
    </row>
    <row r="939" spans="2:11" x14ac:dyDescent="0.25">
      <c r="B939" s="103"/>
      <c r="C939" s="123"/>
      <c r="D939" s="103"/>
      <c r="E939" s="103"/>
      <c r="F939" s="103"/>
      <c r="H939" s="123"/>
      <c r="I939" s="103"/>
      <c r="J939" s="103"/>
      <c r="K939" s="103"/>
    </row>
    <row r="940" spans="2:11" x14ac:dyDescent="0.25">
      <c r="B940" s="103"/>
      <c r="C940" s="123"/>
      <c r="D940" s="103"/>
      <c r="E940" s="103"/>
      <c r="F940" s="103"/>
      <c r="H940" s="123"/>
      <c r="I940" s="103"/>
      <c r="J940" s="103"/>
      <c r="K940" s="103"/>
    </row>
    <row r="941" spans="2:11" x14ac:dyDescent="0.25">
      <c r="B941" s="103"/>
      <c r="C941" s="123"/>
      <c r="D941" s="103"/>
      <c r="E941" s="103"/>
      <c r="F941" s="103"/>
      <c r="H941" s="123"/>
      <c r="I941" s="103"/>
      <c r="J941" s="103"/>
      <c r="K941" s="103"/>
    </row>
    <row r="942" spans="2:11" x14ac:dyDescent="0.25">
      <c r="B942" s="103"/>
      <c r="C942" s="123"/>
      <c r="D942" s="103"/>
      <c r="E942" s="103"/>
      <c r="F942" s="103"/>
      <c r="H942" s="123"/>
      <c r="I942" s="103"/>
      <c r="J942" s="103"/>
      <c r="K942" s="103"/>
    </row>
    <row r="943" spans="2:11" x14ac:dyDescent="0.25">
      <c r="B943" s="103"/>
      <c r="C943" s="123"/>
      <c r="D943" s="103"/>
      <c r="E943" s="103"/>
      <c r="F943" s="103"/>
      <c r="H943" s="123"/>
      <c r="I943" s="103"/>
      <c r="J943" s="103"/>
      <c r="K943" s="103"/>
    </row>
    <row r="944" spans="2:11" x14ac:dyDescent="0.25">
      <c r="B944" s="103"/>
      <c r="C944" s="123"/>
      <c r="D944" s="103"/>
      <c r="E944" s="103"/>
      <c r="F944" s="103"/>
      <c r="H944" s="123"/>
      <c r="I944" s="103"/>
      <c r="J944" s="103"/>
      <c r="K944" s="103"/>
    </row>
    <row r="945" spans="2:11" x14ac:dyDescent="0.25">
      <c r="B945" s="103"/>
      <c r="C945" s="123"/>
      <c r="D945" s="103"/>
      <c r="E945" s="103"/>
      <c r="F945" s="103"/>
      <c r="H945" s="123"/>
      <c r="I945" s="103"/>
      <c r="J945" s="103"/>
      <c r="K945" s="103"/>
    </row>
    <row r="946" spans="2:11" x14ac:dyDescent="0.25">
      <c r="B946" s="103"/>
      <c r="C946" s="123"/>
      <c r="D946" s="103"/>
      <c r="E946" s="103"/>
      <c r="F946" s="103"/>
      <c r="H946" s="123"/>
      <c r="I946" s="103"/>
      <c r="J946" s="103"/>
      <c r="K946" s="103"/>
    </row>
    <row r="947" spans="2:11" x14ac:dyDescent="0.25">
      <c r="B947" s="103"/>
      <c r="C947" s="123"/>
      <c r="D947" s="103"/>
      <c r="E947" s="103"/>
      <c r="F947" s="103"/>
      <c r="H947" s="123"/>
      <c r="I947" s="103"/>
      <c r="J947" s="103"/>
      <c r="K947" s="103"/>
    </row>
    <row r="948" spans="2:11" x14ac:dyDescent="0.25">
      <c r="B948" s="103"/>
      <c r="C948" s="123"/>
      <c r="D948" s="103"/>
      <c r="E948" s="103"/>
      <c r="F948" s="103"/>
      <c r="H948" s="123"/>
      <c r="I948" s="103"/>
      <c r="J948" s="103"/>
      <c r="K948" s="103"/>
    </row>
    <row r="949" spans="2:11" x14ac:dyDescent="0.25">
      <c r="B949" s="103"/>
      <c r="C949" s="123"/>
      <c r="D949" s="103"/>
      <c r="E949" s="103"/>
      <c r="F949" s="103"/>
      <c r="H949" s="123"/>
      <c r="I949" s="103"/>
      <c r="J949" s="103"/>
      <c r="K949" s="103"/>
    </row>
    <row r="950" spans="2:11" x14ac:dyDescent="0.25">
      <c r="B950" s="103"/>
      <c r="C950" s="123"/>
      <c r="D950" s="103"/>
      <c r="E950" s="103"/>
      <c r="F950" s="103"/>
      <c r="H950" s="123"/>
      <c r="I950" s="103"/>
      <c r="J950" s="103"/>
      <c r="K950" s="103"/>
    </row>
    <row r="951" spans="2:11" x14ac:dyDescent="0.25">
      <c r="B951" s="103"/>
      <c r="C951" s="123"/>
      <c r="D951" s="103"/>
      <c r="E951" s="103"/>
      <c r="F951" s="103"/>
      <c r="H951" s="123"/>
      <c r="I951" s="103"/>
      <c r="J951" s="103"/>
      <c r="K951" s="103"/>
    </row>
    <row r="952" spans="2:11" x14ac:dyDescent="0.25">
      <c r="B952" s="103"/>
      <c r="C952" s="123"/>
      <c r="D952" s="103"/>
      <c r="E952" s="103"/>
      <c r="F952" s="103"/>
      <c r="H952" s="123"/>
      <c r="I952" s="103"/>
      <c r="J952" s="103"/>
      <c r="K952" s="103"/>
    </row>
    <row r="953" spans="2:11" x14ac:dyDescent="0.25">
      <c r="B953" s="103"/>
      <c r="C953" s="123"/>
      <c r="D953" s="103"/>
      <c r="E953" s="103"/>
      <c r="F953" s="103"/>
      <c r="H953" s="123"/>
      <c r="I953" s="103"/>
      <c r="J953" s="103"/>
      <c r="K953" s="103"/>
    </row>
    <row r="954" spans="2:11" x14ac:dyDescent="0.25">
      <c r="B954" s="103"/>
      <c r="C954" s="123"/>
      <c r="D954" s="103"/>
      <c r="E954" s="103"/>
      <c r="F954" s="103"/>
      <c r="H954" s="123"/>
      <c r="I954" s="103"/>
      <c r="J954" s="103"/>
      <c r="K954" s="103"/>
    </row>
    <row r="955" spans="2:11" x14ac:dyDescent="0.25">
      <c r="B955" s="103"/>
      <c r="C955" s="123"/>
      <c r="D955" s="103"/>
      <c r="E955" s="103"/>
      <c r="F955" s="103"/>
      <c r="H955" s="123"/>
      <c r="I955" s="103"/>
      <c r="J955" s="103"/>
      <c r="K955" s="103"/>
    </row>
    <row r="956" spans="2:11" x14ac:dyDescent="0.25">
      <c r="B956" s="103"/>
      <c r="C956" s="123"/>
      <c r="D956" s="103"/>
      <c r="E956" s="103"/>
      <c r="F956" s="103"/>
      <c r="H956" s="123"/>
      <c r="I956" s="103"/>
      <c r="J956" s="103"/>
      <c r="K956" s="103"/>
    </row>
    <row r="957" spans="2:11" x14ac:dyDescent="0.25">
      <c r="B957" s="103"/>
      <c r="C957" s="123"/>
      <c r="D957" s="103"/>
      <c r="E957" s="103"/>
      <c r="F957" s="103"/>
      <c r="H957" s="123"/>
      <c r="I957" s="103"/>
      <c r="J957" s="103"/>
      <c r="K957" s="103"/>
    </row>
    <row r="958" spans="2:11" x14ac:dyDescent="0.25">
      <c r="B958" s="103"/>
      <c r="C958" s="123"/>
      <c r="D958" s="103"/>
      <c r="E958" s="103"/>
      <c r="F958" s="103"/>
      <c r="H958" s="123"/>
      <c r="I958" s="103"/>
      <c r="J958" s="103"/>
      <c r="K958" s="103"/>
    </row>
    <row r="959" spans="2:11" x14ac:dyDescent="0.25">
      <c r="B959" s="103"/>
      <c r="C959" s="123"/>
      <c r="D959" s="103"/>
      <c r="E959" s="103"/>
      <c r="F959" s="103"/>
      <c r="H959" s="123"/>
      <c r="I959" s="103"/>
      <c r="J959" s="103"/>
      <c r="K959" s="103"/>
    </row>
    <row r="960" spans="2:11" x14ac:dyDescent="0.25">
      <c r="B960" s="103"/>
      <c r="C960" s="123"/>
      <c r="D960" s="103"/>
      <c r="E960" s="103"/>
      <c r="F960" s="103"/>
      <c r="H960" s="123"/>
      <c r="I960" s="103"/>
      <c r="J960" s="103"/>
      <c r="K960" s="103"/>
    </row>
    <row r="961" spans="2:11" x14ac:dyDescent="0.25">
      <c r="B961" s="103"/>
      <c r="C961" s="123"/>
      <c r="D961" s="103"/>
      <c r="E961" s="103"/>
      <c r="F961" s="103"/>
      <c r="H961" s="123"/>
      <c r="I961" s="103"/>
      <c r="J961" s="103"/>
      <c r="K961" s="103"/>
    </row>
    <row r="962" spans="2:11" x14ac:dyDescent="0.25">
      <c r="B962" s="103"/>
      <c r="C962" s="123"/>
      <c r="D962" s="103"/>
      <c r="E962" s="103"/>
      <c r="F962" s="103"/>
      <c r="H962" s="123"/>
      <c r="I962" s="103"/>
      <c r="J962" s="103"/>
      <c r="K962" s="103"/>
    </row>
    <row r="963" spans="2:11" x14ac:dyDescent="0.25">
      <c r="B963" s="103"/>
      <c r="C963" s="123"/>
      <c r="D963" s="103"/>
      <c r="E963" s="103"/>
      <c r="F963" s="103"/>
      <c r="H963" s="123"/>
      <c r="I963" s="103"/>
      <c r="J963" s="103"/>
      <c r="K963" s="103"/>
    </row>
    <row r="964" spans="2:11" x14ac:dyDescent="0.25">
      <c r="B964" s="103"/>
      <c r="C964" s="123"/>
      <c r="D964" s="103"/>
      <c r="E964" s="103"/>
      <c r="F964" s="103"/>
      <c r="H964" s="123"/>
      <c r="I964" s="103"/>
      <c r="J964" s="103"/>
      <c r="K964" s="103"/>
    </row>
    <row r="965" spans="2:11" x14ac:dyDescent="0.25">
      <c r="B965" s="103"/>
      <c r="C965" s="123"/>
      <c r="D965" s="103"/>
      <c r="E965" s="103"/>
      <c r="F965" s="103"/>
      <c r="H965" s="123"/>
      <c r="I965" s="103"/>
      <c r="J965" s="103"/>
      <c r="K965" s="103"/>
    </row>
    <row r="966" spans="2:11" x14ac:dyDescent="0.25">
      <c r="B966" s="103"/>
      <c r="C966" s="123"/>
      <c r="D966" s="103"/>
      <c r="E966" s="103"/>
      <c r="F966" s="103"/>
      <c r="H966" s="123"/>
      <c r="I966" s="103"/>
      <c r="J966" s="103"/>
      <c r="K966" s="103"/>
    </row>
    <row r="967" spans="2:11" x14ac:dyDescent="0.25">
      <c r="B967" s="103"/>
      <c r="C967" s="123"/>
      <c r="D967" s="103"/>
      <c r="E967" s="103"/>
      <c r="F967" s="103"/>
      <c r="H967" s="123"/>
      <c r="I967" s="103"/>
      <c r="J967" s="103"/>
      <c r="K967" s="103"/>
    </row>
    <row r="968" spans="2:11" x14ac:dyDescent="0.25">
      <c r="B968" s="103"/>
      <c r="C968" s="123"/>
      <c r="D968" s="103"/>
      <c r="E968" s="103"/>
      <c r="F968" s="103"/>
      <c r="H968" s="123"/>
      <c r="I968" s="103"/>
      <c r="J968" s="103"/>
      <c r="K968" s="103"/>
    </row>
    <row r="969" spans="2:11" x14ac:dyDescent="0.25">
      <c r="B969" s="103"/>
      <c r="C969" s="123"/>
      <c r="D969" s="103"/>
      <c r="E969" s="103"/>
      <c r="F969" s="103"/>
      <c r="H969" s="123"/>
      <c r="I969" s="103"/>
      <c r="J969" s="103"/>
      <c r="K969" s="103"/>
    </row>
    <row r="970" spans="2:11" x14ac:dyDescent="0.25">
      <c r="B970" s="103"/>
      <c r="C970" s="123"/>
      <c r="D970" s="103"/>
      <c r="E970" s="103"/>
      <c r="F970" s="103"/>
      <c r="H970" s="123"/>
      <c r="I970" s="103"/>
      <c r="J970" s="103"/>
      <c r="K970" s="103"/>
    </row>
    <row r="971" spans="2:11" x14ac:dyDescent="0.25">
      <c r="B971" s="103"/>
      <c r="C971" s="123"/>
      <c r="D971" s="103"/>
      <c r="E971" s="103"/>
      <c r="F971" s="103"/>
      <c r="H971" s="123"/>
      <c r="I971" s="103"/>
      <c r="J971" s="103"/>
      <c r="K971" s="103"/>
    </row>
    <row r="972" spans="2:11" x14ac:dyDescent="0.25">
      <c r="B972" s="103"/>
      <c r="C972" s="123"/>
      <c r="D972" s="103"/>
      <c r="E972" s="103"/>
      <c r="F972" s="103"/>
      <c r="H972" s="123"/>
      <c r="I972" s="103"/>
      <c r="J972" s="103"/>
      <c r="K972" s="103"/>
    </row>
    <row r="973" spans="2:11" x14ac:dyDescent="0.25">
      <c r="B973" s="103"/>
      <c r="C973" s="123"/>
      <c r="D973" s="103"/>
      <c r="E973" s="103"/>
      <c r="F973" s="103"/>
      <c r="H973" s="123"/>
      <c r="I973" s="103"/>
      <c r="J973" s="103"/>
      <c r="K973" s="103"/>
    </row>
    <row r="974" spans="2:11" x14ac:dyDescent="0.25">
      <c r="B974" s="103"/>
      <c r="C974" s="123"/>
      <c r="D974" s="103"/>
      <c r="E974" s="103"/>
      <c r="F974" s="103"/>
      <c r="H974" s="123"/>
      <c r="I974" s="103"/>
      <c r="J974" s="103"/>
      <c r="K974" s="103"/>
    </row>
    <row r="975" spans="2:11" x14ac:dyDescent="0.25">
      <c r="B975" s="103"/>
      <c r="C975" s="123"/>
      <c r="D975" s="103"/>
      <c r="E975" s="103"/>
      <c r="F975" s="103"/>
      <c r="H975" s="123"/>
      <c r="I975" s="103"/>
      <c r="J975" s="103"/>
      <c r="K975" s="103"/>
    </row>
    <row r="976" spans="2:11" x14ac:dyDescent="0.25">
      <c r="B976" s="103"/>
      <c r="C976" s="123"/>
      <c r="D976" s="103"/>
      <c r="E976" s="103"/>
      <c r="F976" s="103"/>
      <c r="H976" s="123"/>
      <c r="I976" s="103"/>
      <c r="J976" s="103"/>
      <c r="K976" s="103"/>
    </row>
    <row r="977" spans="2:11" x14ac:dyDescent="0.25">
      <c r="B977" s="103"/>
      <c r="C977" s="123"/>
      <c r="D977" s="103"/>
      <c r="E977" s="103"/>
      <c r="F977" s="103"/>
      <c r="H977" s="123"/>
      <c r="I977" s="103"/>
      <c r="J977" s="103"/>
      <c r="K977" s="103"/>
    </row>
    <row r="978" spans="2:11" x14ac:dyDescent="0.25">
      <c r="B978" s="103"/>
      <c r="C978" s="123"/>
      <c r="D978" s="103"/>
      <c r="E978" s="103"/>
      <c r="F978" s="103"/>
      <c r="H978" s="123"/>
      <c r="I978" s="103"/>
      <c r="J978" s="103"/>
      <c r="K978" s="103"/>
    </row>
    <row r="979" spans="2:11" x14ac:dyDescent="0.25">
      <c r="B979" s="103"/>
      <c r="C979" s="123"/>
      <c r="D979" s="103"/>
      <c r="E979" s="103"/>
      <c r="F979" s="103"/>
      <c r="H979" s="123"/>
      <c r="I979" s="103"/>
      <c r="J979" s="103"/>
      <c r="K979" s="103"/>
    </row>
    <row r="980" spans="2:11" x14ac:dyDescent="0.25">
      <c r="B980" s="103"/>
      <c r="C980" s="123"/>
      <c r="D980" s="103"/>
      <c r="E980" s="103"/>
      <c r="F980" s="103"/>
      <c r="H980" s="123"/>
      <c r="I980" s="103"/>
      <c r="J980" s="103"/>
      <c r="K980" s="103"/>
    </row>
    <row r="981" spans="2:11" x14ac:dyDescent="0.25">
      <c r="B981" s="103"/>
      <c r="C981" s="123"/>
      <c r="D981" s="103"/>
      <c r="E981" s="103"/>
      <c r="F981" s="103"/>
      <c r="H981" s="123"/>
      <c r="I981" s="103"/>
      <c r="J981" s="103"/>
      <c r="K981" s="103"/>
    </row>
    <row r="982" spans="2:11" x14ac:dyDescent="0.25">
      <c r="B982" s="103"/>
      <c r="C982" s="123"/>
      <c r="D982" s="103"/>
      <c r="E982" s="103"/>
      <c r="F982" s="103"/>
      <c r="H982" s="123"/>
      <c r="I982" s="103"/>
      <c r="J982" s="103"/>
      <c r="K982" s="103"/>
    </row>
    <row r="983" spans="2:11" x14ac:dyDescent="0.25">
      <c r="B983" s="103"/>
      <c r="C983" s="123"/>
      <c r="D983" s="103"/>
      <c r="E983" s="103"/>
      <c r="F983" s="103"/>
      <c r="H983" s="123"/>
      <c r="I983" s="103"/>
      <c r="J983" s="103"/>
      <c r="K983" s="103"/>
    </row>
    <row r="984" spans="2:11" x14ac:dyDescent="0.25">
      <c r="B984" s="103"/>
      <c r="C984" s="123"/>
      <c r="D984" s="103"/>
      <c r="E984" s="103"/>
      <c r="F984" s="103"/>
      <c r="H984" s="123"/>
      <c r="I984" s="103"/>
      <c r="J984" s="103"/>
      <c r="K984" s="103"/>
    </row>
    <row r="985" spans="2:11" x14ac:dyDescent="0.25">
      <c r="B985" s="103"/>
      <c r="C985" s="123"/>
      <c r="D985" s="103"/>
      <c r="E985" s="103"/>
      <c r="F985" s="103"/>
      <c r="H985" s="123"/>
      <c r="I985" s="103"/>
      <c r="J985" s="103"/>
      <c r="K985" s="103"/>
    </row>
    <row r="986" spans="2:11" x14ac:dyDescent="0.25">
      <c r="B986" s="103"/>
      <c r="C986" s="123"/>
      <c r="D986" s="103"/>
      <c r="E986" s="103"/>
      <c r="F986" s="103"/>
      <c r="H986" s="123"/>
      <c r="I986" s="103"/>
      <c r="J986" s="103"/>
      <c r="K986" s="103"/>
    </row>
    <row r="987" spans="2:11" x14ac:dyDescent="0.25">
      <c r="B987" s="103"/>
      <c r="C987" s="123"/>
      <c r="D987" s="103"/>
      <c r="E987" s="103"/>
      <c r="F987" s="103"/>
      <c r="H987" s="123"/>
      <c r="I987" s="103"/>
      <c r="J987" s="103"/>
      <c r="K987" s="103"/>
    </row>
    <row r="988" spans="2:11" x14ac:dyDescent="0.25">
      <c r="B988" s="103"/>
      <c r="C988" s="123"/>
      <c r="D988" s="103"/>
      <c r="E988" s="103"/>
      <c r="F988" s="103"/>
      <c r="H988" s="123"/>
      <c r="I988" s="103"/>
      <c r="J988" s="103"/>
      <c r="K988" s="103"/>
    </row>
    <row r="989" spans="2:11" x14ac:dyDescent="0.25">
      <c r="B989" s="103"/>
      <c r="C989" s="123"/>
      <c r="D989" s="103"/>
      <c r="E989" s="103"/>
      <c r="F989" s="103"/>
      <c r="H989" s="123"/>
      <c r="I989" s="103"/>
      <c r="J989" s="103"/>
      <c r="K989" s="103"/>
    </row>
    <row r="990" spans="2:11" x14ac:dyDescent="0.25">
      <c r="B990" s="103"/>
      <c r="C990" s="123"/>
      <c r="D990" s="103"/>
      <c r="E990" s="103"/>
      <c r="F990" s="103"/>
      <c r="H990" s="123"/>
      <c r="I990" s="103"/>
      <c r="J990" s="103"/>
      <c r="K990" s="103"/>
    </row>
    <row r="991" spans="2:11" x14ac:dyDescent="0.25">
      <c r="B991" s="103"/>
      <c r="C991" s="123"/>
      <c r="D991" s="103"/>
      <c r="E991" s="103"/>
      <c r="F991" s="103"/>
      <c r="H991" s="123"/>
      <c r="I991" s="103"/>
      <c r="J991" s="103"/>
      <c r="K991" s="103"/>
    </row>
    <row r="992" spans="2:11" x14ac:dyDescent="0.25">
      <c r="B992" s="103"/>
      <c r="C992" s="123"/>
      <c r="D992" s="103"/>
      <c r="E992" s="103"/>
      <c r="F992" s="103"/>
      <c r="H992" s="123"/>
      <c r="I992" s="103"/>
      <c r="J992" s="103"/>
      <c r="K992" s="103"/>
    </row>
    <row r="993" spans="2:11" x14ac:dyDescent="0.25">
      <c r="B993" s="103"/>
      <c r="C993" s="123"/>
      <c r="D993" s="103"/>
      <c r="E993" s="103"/>
      <c r="F993" s="103"/>
      <c r="H993" s="123"/>
      <c r="I993" s="103"/>
      <c r="J993" s="103"/>
      <c r="K993" s="103"/>
    </row>
    <row r="994" spans="2:11" x14ac:dyDescent="0.25">
      <c r="B994" s="103"/>
      <c r="C994" s="123"/>
      <c r="D994" s="103"/>
      <c r="E994" s="103"/>
      <c r="F994" s="103"/>
      <c r="H994" s="123"/>
      <c r="I994" s="103"/>
      <c r="J994" s="103"/>
      <c r="K994" s="103"/>
    </row>
    <row r="995" spans="2:11" x14ac:dyDescent="0.25">
      <c r="B995" s="103"/>
      <c r="C995" s="123"/>
      <c r="D995" s="103"/>
      <c r="E995" s="103"/>
      <c r="F995" s="103"/>
      <c r="H995" s="123"/>
      <c r="I995" s="103"/>
      <c r="J995" s="103"/>
      <c r="K995" s="103"/>
    </row>
    <row r="996" spans="2:11" x14ac:dyDescent="0.25">
      <c r="B996" s="103"/>
      <c r="C996" s="123"/>
      <c r="D996" s="103"/>
      <c r="E996" s="103"/>
      <c r="F996" s="103"/>
      <c r="H996" s="123"/>
      <c r="I996" s="103"/>
      <c r="J996" s="103"/>
      <c r="K996" s="103"/>
    </row>
    <row r="997" spans="2:11" x14ac:dyDescent="0.25">
      <c r="B997" s="103"/>
      <c r="C997" s="123"/>
      <c r="D997" s="103"/>
      <c r="E997" s="103"/>
      <c r="F997" s="103"/>
      <c r="H997" s="123"/>
      <c r="I997" s="103"/>
      <c r="J997" s="103"/>
      <c r="K997" s="103"/>
    </row>
    <row r="998" spans="2:11" x14ac:dyDescent="0.25">
      <c r="B998" s="103"/>
      <c r="C998" s="123"/>
      <c r="D998" s="103"/>
      <c r="E998" s="103"/>
      <c r="F998" s="103"/>
      <c r="H998" s="123"/>
      <c r="I998" s="103"/>
      <c r="J998" s="103"/>
      <c r="K998" s="103"/>
    </row>
    <row r="999" spans="2:11" x14ac:dyDescent="0.25">
      <c r="B999" s="103"/>
      <c r="C999" s="123"/>
      <c r="D999" s="103"/>
      <c r="E999" s="103"/>
      <c r="F999" s="103"/>
      <c r="H999" s="123"/>
      <c r="I999" s="103"/>
      <c r="J999" s="103"/>
      <c r="K999" s="103"/>
    </row>
    <row r="1000" spans="2:11" x14ac:dyDescent="0.25">
      <c r="B1000" s="103"/>
      <c r="C1000" s="123"/>
      <c r="D1000" s="103"/>
      <c r="E1000" s="103"/>
      <c r="F1000" s="103"/>
      <c r="H1000" s="123"/>
      <c r="I1000" s="103"/>
      <c r="J1000" s="103"/>
      <c r="K1000" s="103"/>
    </row>
    <row r="1001" spans="2:11" x14ac:dyDescent="0.25">
      <c r="B1001" s="103"/>
      <c r="C1001" s="123"/>
      <c r="D1001" s="103"/>
      <c r="E1001" s="103"/>
      <c r="F1001" s="103"/>
      <c r="H1001" s="123"/>
      <c r="I1001" s="103"/>
      <c r="J1001" s="103"/>
      <c r="K1001" s="103"/>
    </row>
    <row r="1002" spans="2:11" x14ac:dyDescent="0.25">
      <c r="B1002" s="103"/>
      <c r="C1002" s="123"/>
      <c r="D1002" s="103"/>
      <c r="E1002" s="103"/>
      <c r="F1002" s="103"/>
      <c r="H1002" s="123"/>
      <c r="I1002" s="103"/>
      <c r="J1002" s="103"/>
      <c r="K1002" s="103"/>
    </row>
    <row r="1003" spans="2:11" x14ac:dyDescent="0.25">
      <c r="B1003" s="103"/>
      <c r="C1003" s="123"/>
      <c r="D1003" s="103"/>
      <c r="E1003" s="103"/>
      <c r="F1003" s="103"/>
      <c r="H1003" s="123"/>
      <c r="I1003" s="103"/>
      <c r="J1003" s="103"/>
      <c r="K1003" s="103"/>
    </row>
    <row r="1004" spans="2:11" x14ac:dyDescent="0.25">
      <c r="B1004" s="103"/>
      <c r="C1004" s="123"/>
      <c r="D1004" s="103"/>
      <c r="E1004" s="103"/>
      <c r="F1004" s="103"/>
      <c r="H1004" s="123"/>
      <c r="I1004" s="103"/>
      <c r="J1004" s="103"/>
      <c r="K1004" s="103"/>
    </row>
    <row r="1005" spans="2:11" x14ac:dyDescent="0.25">
      <c r="B1005" s="103"/>
      <c r="C1005" s="123"/>
      <c r="D1005" s="103"/>
      <c r="E1005" s="103"/>
      <c r="F1005" s="103"/>
      <c r="H1005" s="123"/>
      <c r="I1005" s="103"/>
      <c r="J1005" s="103"/>
      <c r="K1005" s="103"/>
    </row>
    <row r="1006" spans="2:11" x14ac:dyDescent="0.25">
      <c r="B1006" s="103"/>
      <c r="C1006" s="123"/>
      <c r="D1006" s="103"/>
      <c r="E1006" s="103"/>
      <c r="F1006" s="103"/>
      <c r="H1006" s="123"/>
      <c r="I1006" s="103"/>
      <c r="J1006" s="103"/>
      <c r="K1006" s="103"/>
    </row>
    <row r="1007" spans="2:11" x14ac:dyDescent="0.25">
      <c r="B1007" s="103"/>
      <c r="C1007" s="123"/>
      <c r="D1007" s="103"/>
      <c r="E1007" s="103"/>
      <c r="F1007" s="103"/>
      <c r="H1007" s="123"/>
      <c r="I1007" s="103"/>
      <c r="J1007" s="103"/>
      <c r="K1007" s="103"/>
    </row>
    <row r="1008" spans="2:11" x14ac:dyDescent="0.25">
      <c r="B1008" s="103"/>
      <c r="C1008" s="123"/>
      <c r="D1008" s="103"/>
      <c r="E1008" s="103"/>
      <c r="F1008" s="103"/>
      <c r="H1008" s="123"/>
      <c r="I1008" s="103"/>
      <c r="J1008" s="103"/>
      <c r="K1008" s="103"/>
    </row>
    <row r="1009" spans="2:11" x14ac:dyDescent="0.25">
      <c r="B1009" s="103"/>
      <c r="C1009" s="123"/>
      <c r="D1009" s="103"/>
      <c r="E1009" s="103"/>
      <c r="F1009" s="103"/>
      <c r="H1009" s="123"/>
      <c r="I1009" s="103"/>
      <c r="J1009" s="103"/>
      <c r="K1009" s="103"/>
    </row>
    <row r="1010" spans="2:11" x14ac:dyDescent="0.25">
      <c r="B1010" s="103"/>
      <c r="C1010" s="123"/>
      <c r="D1010" s="103"/>
      <c r="E1010" s="103"/>
      <c r="F1010" s="103"/>
      <c r="H1010" s="123"/>
      <c r="I1010" s="103"/>
      <c r="J1010" s="103"/>
      <c r="K1010" s="103"/>
    </row>
    <row r="1011" spans="2:11" x14ac:dyDescent="0.25">
      <c r="B1011" s="103"/>
      <c r="C1011" s="123"/>
      <c r="D1011" s="103"/>
      <c r="E1011" s="103"/>
      <c r="F1011" s="103"/>
      <c r="H1011" s="123"/>
      <c r="I1011" s="103"/>
      <c r="J1011" s="103"/>
      <c r="K1011" s="103"/>
    </row>
    <row r="1012" spans="2:11" x14ac:dyDescent="0.25">
      <c r="B1012" s="103"/>
      <c r="C1012" s="123"/>
      <c r="D1012" s="103"/>
      <c r="E1012" s="103"/>
      <c r="F1012" s="103"/>
      <c r="H1012" s="123"/>
      <c r="I1012" s="103"/>
      <c r="J1012" s="103"/>
      <c r="K1012" s="103"/>
    </row>
    <row r="1013" spans="2:11" x14ac:dyDescent="0.25">
      <c r="B1013" s="103"/>
      <c r="C1013" s="123"/>
      <c r="D1013" s="103"/>
      <c r="E1013" s="103"/>
      <c r="F1013" s="103"/>
      <c r="H1013" s="123"/>
      <c r="I1013" s="103"/>
      <c r="J1013" s="103"/>
      <c r="K1013" s="103"/>
    </row>
    <row r="1014" spans="2:11" x14ac:dyDescent="0.25">
      <c r="B1014" s="103"/>
      <c r="C1014" s="123"/>
      <c r="D1014" s="103"/>
      <c r="E1014" s="103"/>
      <c r="F1014" s="103"/>
      <c r="H1014" s="123"/>
      <c r="I1014" s="103"/>
      <c r="J1014" s="103"/>
      <c r="K1014" s="103"/>
    </row>
    <row r="1015" spans="2:11" x14ac:dyDescent="0.25">
      <c r="B1015" s="103"/>
      <c r="C1015" s="123"/>
      <c r="D1015" s="103"/>
      <c r="E1015" s="103"/>
      <c r="F1015" s="103"/>
      <c r="H1015" s="123"/>
      <c r="I1015" s="103"/>
      <c r="J1015" s="103"/>
      <c r="K1015" s="103"/>
    </row>
    <row r="1016" spans="2:11" x14ac:dyDescent="0.25">
      <c r="B1016" s="103"/>
      <c r="C1016" s="123"/>
      <c r="D1016" s="103"/>
      <c r="E1016" s="103"/>
      <c r="F1016" s="103"/>
      <c r="H1016" s="123"/>
      <c r="I1016" s="103"/>
      <c r="J1016" s="103"/>
      <c r="K1016" s="103"/>
    </row>
    <row r="1017" spans="2:11" x14ac:dyDescent="0.25">
      <c r="B1017" s="103"/>
      <c r="C1017" s="123"/>
      <c r="D1017" s="103"/>
      <c r="E1017" s="103"/>
      <c r="F1017" s="103"/>
      <c r="H1017" s="123"/>
      <c r="I1017" s="103"/>
      <c r="J1017" s="103"/>
      <c r="K1017" s="103"/>
    </row>
    <row r="1018" spans="2:11" x14ac:dyDescent="0.25">
      <c r="B1018" s="103"/>
      <c r="C1018" s="123"/>
      <c r="D1018" s="103"/>
      <c r="E1018" s="103"/>
      <c r="F1018" s="103"/>
      <c r="H1018" s="123"/>
      <c r="I1018" s="103"/>
      <c r="J1018" s="103"/>
      <c r="K1018" s="103"/>
    </row>
    <row r="1019" spans="2:11" x14ac:dyDescent="0.25">
      <c r="B1019" s="103"/>
      <c r="C1019" s="123"/>
      <c r="D1019" s="103"/>
      <c r="E1019" s="103"/>
      <c r="F1019" s="103"/>
      <c r="H1019" s="123"/>
      <c r="I1019" s="103"/>
      <c r="J1019" s="103"/>
      <c r="K1019" s="103"/>
    </row>
    <row r="1020" spans="2:11" x14ac:dyDescent="0.25">
      <c r="B1020" s="103"/>
      <c r="C1020" s="123"/>
      <c r="D1020" s="103"/>
      <c r="E1020" s="103"/>
      <c r="F1020" s="103"/>
      <c r="H1020" s="123"/>
      <c r="I1020" s="103"/>
      <c r="J1020" s="103"/>
      <c r="K1020" s="103"/>
    </row>
    <row r="1021" spans="2:11" x14ac:dyDescent="0.25">
      <c r="B1021" s="103"/>
      <c r="C1021" s="123"/>
      <c r="D1021" s="103"/>
      <c r="E1021" s="103"/>
      <c r="F1021" s="103"/>
      <c r="H1021" s="123"/>
      <c r="I1021" s="103"/>
      <c r="J1021" s="103"/>
      <c r="K1021" s="103"/>
    </row>
    <row r="1022" spans="2:11" x14ac:dyDescent="0.25">
      <c r="B1022" s="103"/>
      <c r="C1022" s="123"/>
      <c r="D1022" s="103"/>
      <c r="E1022" s="103"/>
      <c r="F1022" s="103"/>
      <c r="H1022" s="123"/>
      <c r="I1022" s="103"/>
      <c r="J1022" s="103"/>
      <c r="K1022" s="103"/>
    </row>
    <row r="1023" spans="2:11" x14ac:dyDescent="0.25">
      <c r="B1023" s="103"/>
      <c r="C1023" s="123"/>
      <c r="D1023" s="103"/>
      <c r="E1023" s="103"/>
      <c r="F1023" s="103"/>
      <c r="H1023" s="123"/>
      <c r="I1023" s="103"/>
      <c r="J1023" s="103"/>
      <c r="K1023" s="103"/>
    </row>
    <row r="1024" spans="2:11" x14ac:dyDescent="0.25">
      <c r="B1024" s="103"/>
      <c r="C1024" s="123"/>
      <c r="D1024" s="103"/>
      <c r="E1024" s="103"/>
      <c r="F1024" s="103"/>
      <c r="H1024" s="123"/>
      <c r="I1024" s="103"/>
      <c r="J1024" s="103"/>
      <c r="K1024" s="103"/>
    </row>
    <row r="1025" spans="2:11" x14ac:dyDescent="0.25">
      <c r="B1025" s="103"/>
      <c r="C1025" s="123"/>
      <c r="D1025" s="103"/>
      <c r="E1025" s="103"/>
      <c r="F1025" s="103"/>
      <c r="H1025" s="123"/>
      <c r="I1025" s="103"/>
      <c r="J1025" s="103"/>
      <c r="K1025" s="103"/>
    </row>
    <row r="1026" spans="2:11" x14ac:dyDescent="0.25">
      <c r="B1026" s="103"/>
      <c r="C1026" s="123"/>
      <c r="D1026" s="103"/>
      <c r="E1026" s="103"/>
      <c r="F1026" s="103"/>
      <c r="H1026" s="123"/>
      <c r="I1026" s="103"/>
      <c r="J1026" s="103"/>
      <c r="K1026" s="103"/>
    </row>
    <row r="1027" spans="2:11" x14ac:dyDescent="0.25">
      <c r="B1027" s="103"/>
      <c r="C1027" s="123"/>
      <c r="D1027" s="103"/>
      <c r="E1027" s="103"/>
      <c r="F1027" s="103"/>
      <c r="H1027" s="123"/>
      <c r="I1027" s="103"/>
      <c r="J1027" s="103"/>
      <c r="K1027" s="103"/>
    </row>
    <row r="1028" spans="2:11" x14ac:dyDescent="0.25">
      <c r="B1028" s="103"/>
      <c r="C1028" s="123"/>
      <c r="D1028" s="103"/>
      <c r="E1028" s="103"/>
      <c r="F1028" s="103"/>
      <c r="H1028" s="123"/>
      <c r="I1028" s="103"/>
      <c r="J1028" s="103"/>
      <c r="K1028" s="103"/>
    </row>
    <row r="1029" spans="2:11" x14ac:dyDescent="0.25">
      <c r="B1029" s="103"/>
      <c r="C1029" s="123"/>
      <c r="D1029" s="103"/>
      <c r="E1029" s="103"/>
      <c r="F1029" s="103"/>
      <c r="H1029" s="123"/>
      <c r="I1029" s="103"/>
      <c r="J1029" s="103"/>
      <c r="K1029" s="103"/>
    </row>
    <row r="1030" spans="2:11" x14ac:dyDescent="0.25">
      <c r="B1030" s="103"/>
      <c r="C1030" s="123"/>
      <c r="D1030" s="103"/>
      <c r="E1030" s="103"/>
      <c r="F1030" s="103"/>
      <c r="H1030" s="123"/>
      <c r="I1030" s="103"/>
      <c r="J1030" s="103"/>
      <c r="K1030" s="103"/>
    </row>
    <row r="1031" spans="2:11" x14ac:dyDescent="0.25">
      <c r="B1031" s="103"/>
      <c r="C1031" s="123"/>
      <c r="D1031" s="103"/>
      <c r="E1031" s="103"/>
      <c r="F1031" s="103"/>
      <c r="H1031" s="123"/>
      <c r="I1031" s="103"/>
      <c r="J1031" s="103"/>
      <c r="K1031" s="103"/>
    </row>
    <row r="1032" spans="2:11" x14ac:dyDescent="0.25">
      <c r="B1032" s="103"/>
      <c r="C1032" s="123"/>
      <c r="D1032" s="103"/>
      <c r="E1032" s="103"/>
      <c r="F1032" s="103"/>
      <c r="H1032" s="123"/>
      <c r="I1032" s="103"/>
      <c r="J1032" s="103"/>
      <c r="K1032" s="103"/>
    </row>
    <row r="1033" spans="2:11" x14ac:dyDescent="0.25">
      <c r="B1033" s="103"/>
      <c r="C1033" s="123"/>
      <c r="D1033" s="103"/>
      <c r="E1033" s="103"/>
      <c r="F1033" s="103"/>
      <c r="H1033" s="123"/>
      <c r="I1033" s="103"/>
      <c r="J1033" s="103"/>
      <c r="K1033" s="103"/>
    </row>
    <row r="1034" spans="2:11" x14ac:dyDescent="0.25">
      <c r="B1034" s="103"/>
      <c r="C1034" s="123"/>
      <c r="D1034" s="103"/>
      <c r="E1034" s="103"/>
      <c r="F1034" s="103"/>
      <c r="H1034" s="123"/>
      <c r="I1034" s="103"/>
      <c r="J1034" s="103"/>
      <c r="K1034" s="103"/>
    </row>
    <row r="1035" spans="2:11" x14ac:dyDescent="0.25">
      <c r="B1035" s="103"/>
      <c r="C1035" s="123"/>
      <c r="D1035" s="103"/>
      <c r="E1035" s="103"/>
      <c r="F1035" s="103"/>
      <c r="H1035" s="123"/>
      <c r="I1035" s="103"/>
      <c r="J1035" s="103"/>
      <c r="K1035" s="103"/>
    </row>
    <row r="1036" spans="2:11" x14ac:dyDescent="0.25">
      <c r="B1036" s="103"/>
      <c r="C1036" s="123"/>
      <c r="D1036" s="103"/>
      <c r="E1036" s="103"/>
      <c r="F1036" s="103"/>
      <c r="H1036" s="123"/>
      <c r="I1036" s="103"/>
      <c r="J1036" s="103"/>
      <c r="K1036" s="103"/>
    </row>
    <row r="1037" spans="2:11" x14ac:dyDescent="0.25">
      <c r="B1037" s="103"/>
      <c r="C1037" s="123"/>
      <c r="D1037" s="103"/>
      <c r="E1037" s="103"/>
      <c r="F1037" s="103"/>
      <c r="H1037" s="123"/>
      <c r="I1037" s="103"/>
      <c r="J1037" s="103"/>
      <c r="K1037" s="103"/>
    </row>
    <row r="1038" spans="2:11" x14ac:dyDescent="0.25">
      <c r="B1038" s="103"/>
      <c r="C1038" s="123"/>
      <c r="D1038" s="103"/>
      <c r="E1038" s="103"/>
      <c r="F1038" s="103"/>
      <c r="H1038" s="123"/>
      <c r="I1038" s="103"/>
      <c r="J1038" s="103"/>
      <c r="K1038" s="103"/>
    </row>
    <row r="1039" spans="2:11" x14ac:dyDescent="0.25">
      <c r="B1039" s="103"/>
      <c r="C1039" s="123"/>
      <c r="D1039" s="103"/>
      <c r="E1039" s="103"/>
      <c r="F1039" s="103"/>
      <c r="H1039" s="123"/>
      <c r="I1039" s="103"/>
      <c r="J1039" s="103"/>
      <c r="K1039" s="103"/>
    </row>
    <row r="1040" spans="2:11" x14ac:dyDescent="0.25">
      <c r="B1040" s="103"/>
      <c r="C1040" s="123"/>
      <c r="D1040" s="103"/>
      <c r="E1040" s="103"/>
      <c r="F1040" s="103"/>
      <c r="H1040" s="123"/>
      <c r="I1040" s="103"/>
      <c r="J1040" s="103"/>
      <c r="K1040" s="103"/>
    </row>
    <row r="1041" spans="2:11" x14ac:dyDescent="0.25">
      <c r="B1041" s="103"/>
      <c r="C1041" s="123"/>
      <c r="D1041" s="103"/>
      <c r="E1041" s="103"/>
      <c r="F1041" s="103"/>
      <c r="H1041" s="123"/>
      <c r="I1041" s="103"/>
      <c r="J1041" s="103"/>
      <c r="K1041" s="103"/>
    </row>
    <row r="1042" spans="2:11" x14ac:dyDescent="0.25">
      <c r="B1042" s="103"/>
      <c r="C1042" s="123"/>
      <c r="D1042" s="103"/>
      <c r="E1042" s="103"/>
      <c r="F1042" s="103"/>
      <c r="H1042" s="123"/>
      <c r="I1042" s="103"/>
      <c r="J1042" s="103"/>
      <c r="K1042" s="103"/>
    </row>
    <row r="1043" spans="2:11" x14ac:dyDescent="0.25">
      <c r="B1043" s="103"/>
      <c r="C1043" s="123"/>
      <c r="D1043" s="103"/>
      <c r="E1043" s="103"/>
      <c r="F1043" s="103"/>
      <c r="H1043" s="123"/>
      <c r="I1043" s="103"/>
      <c r="J1043" s="103"/>
      <c r="K1043" s="103"/>
    </row>
    <row r="1044" spans="2:11" x14ac:dyDescent="0.25">
      <c r="B1044" s="103"/>
      <c r="C1044" s="123"/>
      <c r="D1044" s="103"/>
      <c r="E1044" s="103"/>
      <c r="F1044" s="103"/>
      <c r="H1044" s="123"/>
      <c r="I1044" s="103"/>
      <c r="J1044" s="103"/>
      <c r="K1044" s="103"/>
    </row>
    <row r="1045" spans="2:11" x14ac:dyDescent="0.25">
      <c r="B1045" s="103"/>
      <c r="C1045" s="123"/>
      <c r="D1045" s="103"/>
      <c r="E1045" s="103"/>
      <c r="F1045" s="103"/>
      <c r="H1045" s="123"/>
      <c r="I1045" s="103"/>
      <c r="J1045" s="103"/>
      <c r="K1045" s="103"/>
    </row>
    <row r="1046" spans="2:11" x14ac:dyDescent="0.25">
      <c r="B1046" s="103"/>
      <c r="C1046" s="123"/>
      <c r="D1046" s="103"/>
      <c r="E1046" s="103"/>
      <c r="F1046" s="103"/>
      <c r="H1046" s="123"/>
      <c r="I1046" s="103"/>
      <c r="J1046" s="103"/>
      <c r="K1046" s="103"/>
    </row>
    <row r="1047" spans="2:11" x14ac:dyDescent="0.25">
      <c r="B1047" s="103"/>
      <c r="C1047" s="123"/>
      <c r="D1047" s="103"/>
      <c r="E1047" s="103"/>
      <c r="F1047" s="103"/>
      <c r="H1047" s="123"/>
      <c r="I1047" s="103"/>
      <c r="J1047" s="103"/>
      <c r="K1047" s="103"/>
    </row>
    <row r="1048" spans="2:11" x14ac:dyDescent="0.25">
      <c r="B1048" s="103"/>
      <c r="C1048" s="123"/>
      <c r="D1048" s="103"/>
      <c r="E1048" s="103"/>
      <c r="F1048" s="103"/>
      <c r="H1048" s="123"/>
      <c r="I1048" s="103"/>
      <c r="J1048" s="103"/>
      <c r="K1048" s="103"/>
    </row>
    <row r="1049" spans="2:11" x14ac:dyDescent="0.25">
      <c r="B1049" s="103"/>
      <c r="C1049" s="123"/>
      <c r="D1049" s="103"/>
      <c r="E1049" s="103"/>
      <c r="F1049" s="103"/>
      <c r="H1049" s="123"/>
      <c r="I1049" s="103"/>
      <c r="J1049" s="103"/>
      <c r="K1049" s="103"/>
    </row>
    <row r="1050" spans="2:11" x14ac:dyDescent="0.25">
      <c r="B1050" s="103"/>
      <c r="C1050" s="123"/>
      <c r="D1050" s="103"/>
      <c r="E1050" s="103"/>
      <c r="F1050" s="103"/>
      <c r="H1050" s="123"/>
      <c r="I1050" s="103"/>
      <c r="J1050" s="103"/>
      <c r="K1050" s="103"/>
    </row>
    <row r="1051" spans="2:11" x14ac:dyDescent="0.25">
      <c r="B1051" s="103"/>
      <c r="C1051" s="123"/>
      <c r="D1051" s="103"/>
      <c r="E1051" s="103"/>
      <c r="F1051" s="103"/>
      <c r="H1051" s="123"/>
      <c r="I1051" s="103"/>
      <c r="J1051" s="103"/>
      <c r="K1051" s="103"/>
    </row>
    <row r="1052" spans="2:11" x14ac:dyDescent="0.25">
      <c r="B1052" s="103"/>
      <c r="C1052" s="123"/>
      <c r="D1052" s="103"/>
      <c r="E1052" s="103"/>
      <c r="F1052" s="103"/>
      <c r="H1052" s="123"/>
      <c r="I1052" s="103"/>
      <c r="J1052" s="103"/>
      <c r="K1052" s="103"/>
    </row>
    <row r="1053" spans="2:11" x14ac:dyDescent="0.25">
      <c r="B1053" s="103"/>
      <c r="C1053" s="123"/>
      <c r="D1053" s="103"/>
      <c r="E1053" s="103"/>
      <c r="F1053" s="103"/>
      <c r="H1053" s="123"/>
      <c r="I1053" s="103"/>
      <c r="J1053" s="103"/>
      <c r="K1053" s="103"/>
    </row>
    <row r="1054" spans="2:11" x14ac:dyDescent="0.25">
      <c r="B1054" s="103"/>
      <c r="C1054" s="123"/>
      <c r="D1054" s="103"/>
      <c r="E1054" s="103"/>
      <c r="F1054" s="103"/>
      <c r="H1054" s="123"/>
      <c r="I1054" s="103"/>
      <c r="J1054" s="103"/>
      <c r="K1054" s="103"/>
    </row>
    <row r="1055" spans="2:11" x14ac:dyDescent="0.25">
      <c r="B1055" s="103"/>
      <c r="C1055" s="123"/>
      <c r="D1055" s="103"/>
      <c r="E1055" s="103"/>
      <c r="F1055" s="103"/>
      <c r="H1055" s="123"/>
      <c r="I1055" s="103"/>
      <c r="J1055" s="103"/>
      <c r="K1055" s="103"/>
    </row>
    <row r="1056" spans="2:11" x14ac:dyDescent="0.25">
      <c r="B1056" s="103"/>
      <c r="C1056" s="123"/>
      <c r="D1056" s="103"/>
      <c r="E1056" s="103"/>
      <c r="F1056" s="103"/>
      <c r="H1056" s="123"/>
      <c r="I1056" s="103"/>
      <c r="J1056" s="103"/>
      <c r="K1056" s="103"/>
    </row>
    <row r="1057" spans="2:11" x14ac:dyDescent="0.25">
      <c r="B1057" s="103"/>
      <c r="C1057" s="123"/>
      <c r="D1057" s="103"/>
      <c r="E1057" s="103"/>
      <c r="F1057" s="103"/>
      <c r="H1057" s="123"/>
      <c r="I1057" s="103"/>
      <c r="J1057" s="103"/>
      <c r="K1057" s="103"/>
    </row>
    <row r="1058" spans="2:11" x14ac:dyDescent="0.25">
      <c r="B1058" s="103"/>
      <c r="C1058" s="123"/>
      <c r="D1058" s="103"/>
      <c r="E1058" s="103"/>
      <c r="F1058" s="103"/>
      <c r="H1058" s="123"/>
      <c r="I1058" s="103"/>
      <c r="J1058" s="103"/>
      <c r="K1058" s="103"/>
    </row>
    <row r="1059" spans="2:11" x14ac:dyDescent="0.25">
      <c r="B1059" s="103"/>
      <c r="C1059" s="123"/>
      <c r="D1059" s="103"/>
      <c r="E1059" s="103"/>
      <c r="F1059" s="103"/>
      <c r="H1059" s="123"/>
      <c r="I1059" s="103"/>
      <c r="J1059" s="103"/>
      <c r="K1059" s="103"/>
    </row>
    <row r="1060" spans="2:11" x14ac:dyDescent="0.25">
      <c r="B1060" s="103"/>
      <c r="C1060" s="123"/>
      <c r="D1060" s="103"/>
      <c r="E1060" s="103"/>
      <c r="F1060" s="103"/>
      <c r="H1060" s="123"/>
      <c r="I1060" s="103"/>
      <c r="J1060" s="103"/>
      <c r="K1060" s="103"/>
    </row>
    <row r="1061" spans="2:11" x14ac:dyDescent="0.25">
      <c r="B1061" s="103"/>
      <c r="C1061" s="123"/>
      <c r="D1061" s="103"/>
      <c r="E1061" s="103"/>
      <c r="F1061" s="103"/>
      <c r="H1061" s="123"/>
      <c r="I1061" s="103"/>
      <c r="J1061" s="103"/>
      <c r="K1061" s="103"/>
    </row>
    <row r="1062" spans="2:11" x14ac:dyDescent="0.25">
      <c r="B1062" s="103"/>
      <c r="C1062" s="123"/>
      <c r="D1062" s="103"/>
      <c r="E1062" s="103"/>
      <c r="F1062" s="103"/>
      <c r="H1062" s="123"/>
      <c r="I1062" s="103"/>
      <c r="J1062" s="103"/>
      <c r="K1062" s="103"/>
    </row>
    <row r="1063" spans="2:11" x14ac:dyDescent="0.25">
      <c r="B1063" s="103"/>
      <c r="C1063" s="123"/>
      <c r="D1063" s="103"/>
      <c r="E1063" s="103"/>
      <c r="F1063" s="103"/>
      <c r="H1063" s="123"/>
      <c r="I1063" s="103"/>
      <c r="J1063" s="103"/>
      <c r="K1063" s="103"/>
    </row>
    <row r="1064" spans="2:11" x14ac:dyDescent="0.25">
      <c r="B1064" s="103"/>
      <c r="C1064" s="123"/>
      <c r="D1064" s="103"/>
      <c r="E1064" s="103"/>
      <c r="F1064" s="103"/>
      <c r="H1064" s="123"/>
      <c r="I1064" s="103"/>
      <c r="J1064" s="103"/>
      <c r="K1064" s="103"/>
    </row>
    <row r="1065" spans="2:11" x14ac:dyDescent="0.25">
      <c r="B1065" s="103"/>
      <c r="C1065" s="123"/>
      <c r="D1065" s="103"/>
      <c r="E1065" s="103"/>
      <c r="F1065" s="103"/>
      <c r="H1065" s="123"/>
      <c r="I1065" s="103"/>
      <c r="J1065" s="103"/>
      <c r="K1065" s="103"/>
    </row>
    <row r="1066" spans="2:11" x14ac:dyDescent="0.25">
      <c r="B1066" s="103"/>
      <c r="C1066" s="123"/>
      <c r="D1066" s="103"/>
      <c r="E1066" s="103"/>
      <c r="F1066" s="103"/>
      <c r="H1066" s="123"/>
      <c r="I1066" s="103"/>
      <c r="J1066" s="103"/>
      <c r="K1066" s="103"/>
    </row>
    <row r="1067" spans="2:11" x14ac:dyDescent="0.25">
      <c r="B1067" s="103"/>
      <c r="C1067" s="123"/>
      <c r="D1067" s="103"/>
      <c r="E1067" s="103"/>
      <c r="F1067" s="103"/>
      <c r="H1067" s="123"/>
      <c r="I1067" s="103"/>
      <c r="J1067" s="103"/>
      <c r="K1067" s="103"/>
    </row>
    <row r="1068" spans="2:11" x14ac:dyDescent="0.25">
      <c r="B1068" s="103"/>
      <c r="C1068" s="123"/>
      <c r="D1068" s="103"/>
      <c r="E1068" s="103"/>
      <c r="F1068" s="103"/>
      <c r="H1068" s="123"/>
      <c r="I1068" s="103"/>
      <c r="J1068" s="103"/>
      <c r="K1068" s="103"/>
    </row>
    <row r="1069" spans="2:11" x14ac:dyDescent="0.25">
      <c r="B1069" s="103"/>
      <c r="C1069" s="123"/>
      <c r="D1069" s="103"/>
      <c r="E1069" s="103"/>
      <c r="F1069" s="103"/>
      <c r="H1069" s="123"/>
      <c r="I1069" s="103"/>
      <c r="J1069" s="103"/>
      <c r="K1069" s="103"/>
    </row>
    <row r="1070" spans="2:11" x14ac:dyDescent="0.25">
      <c r="B1070" s="103"/>
      <c r="C1070" s="123"/>
      <c r="D1070" s="103"/>
      <c r="E1070" s="103"/>
      <c r="F1070" s="103"/>
      <c r="H1070" s="123"/>
      <c r="I1070" s="103"/>
      <c r="J1070" s="103"/>
      <c r="K1070" s="103"/>
    </row>
    <row r="1071" spans="2:11" x14ac:dyDescent="0.25">
      <c r="B1071" s="103"/>
      <c r="C1071" s="123"/>
      <c r="D1071" s="103"/>
      <c r="E1071" s="103"/>
      <c r="F1071" s="103"/>
      <c r="H1071" s="123"/>
      <c r="I1071" s="103"/>
      <c r="J1071" s="103"/>
      <c r="K1071" s="103"/>
    </row>
    <row r="1072" spans="2:11" x14ac:dyDescent="0.25">
      <c r="B1072" s="103"/>
      <c r="C1072" s="123"/>
      <c r="D1072" s="103"/>
      <c r="E1072" s="103"/>
      <c r="F1072" s="103"/>
      <c r="H1072" s="123"/>
      <c r="I1072" s="103"/>
      <c r="J1072" s="103"/>
      <c r="K1072" s="103"/>
    </row>
    <row r="1073" spans="2:11" x14ac:dyDescent="0.25">
      <c r="B1073" s="103"/>
      <c r="C1073" s="123"/>
      <c r="D1073" s="103"/>
      <c r="E1073" s="103"/>
      <c r="F1073" s="103"/>
      <c r="H1073" s="123"/>
      <c r="I1073" s="103"/>
      <c r="J1073" s="103"/>
      <c r="K1073" s="103"/>
    </row>
    <row r="1074" spans="2:11" x14ac:dyDescent="0.25">
      <c r="B1074" s="103"/>
      <c r="C1074" s="123"/>
      <c r="D1074" s="103"/>
      <c r="E1074" s="103"/>
      <c r="F1074" s="103"/>
      <c r="H1074" s="123"/>
      <c r="I1074" s="103"/>
      <c r="J1074" s="103"/>
      <c r="K1074" s="103"/>
    </row>
    <row r="1075" spans="2:11" x14ac:dyDescent="0.25">
      <c r="B1075" s="103"/>
      <c r="C1075" s="123"/>
      <c r="D1075" s="103"/>
      <c r="E1075" s="103"/>
      <c r="F1075" s="103"/>
      <c r="H1075" s="123"/>
      <c r="I1075" s="103"/>
      <c r="J1075" s="103"/>
      <c r="K1075" s="103"/>
    </row>
    <row r="1076" spans="2:11" x14ac:dyDescent="0.25">
      <c r="B1076" s="103"/>
      <c r="C1076" s="123"/>
      <c r="D1076" s="103"/>
      <c r="E1076" s="103"/>
      <c r="F1076" s="103"/>
      <c r="H1076" s="123"/>
      <c r="I1076" s="103"/>
      <c r="J1076" s="103"/>
      <c r="K1076" s="103"/>
    </row>
    <row r="1077" spans="2:11" x14ac:dyDescent="0.25">
      <c r="B1077" s="103"/>
      <c r="C1077" s="123"/>
      <c r="D1077" s="103"/>
      <c r="E1077" s="103"/>
      <c r="F1077" s="103"/>
      <c r="H1077" s="123"/>
      <c r="I1077" s="103"/>
      <c r="J1077" s="103"/>
      <c r="K1077" s="103"/>
    </row>
    <row r="1078" spans="2:11" x14ac:dyDescent="0.25">
      <c r="B1078" s="103"/>
      <c r="C1078" s="123"/>
      <c r="D1078" s="103"/>
      <c r="E1078" s="103"/>
      <c r="F1078" s="103"/>
      <c r="H1078" s="123"/>
      <c r="I1078" s="103"/>
      <c r="J1078" s="103"/>
      <c r="K1078" s="103"/>
    </row>
    <row r="1079" spans="2:11" x14ac:dyDescent="0.25">
      <c r="B1079" s="103"/>
      <c r="C1079" s="123"/>
      <c r="D1079" s="103"/>
      <c r="E1079" s="103"/>
      <c r="F1079" s="103"/>
      <c r="H1079" s="123"/>
      <c r="I1079" s="103"/>
      <c r="J1079" s="103"/>
      <c r="K1079" s="103"/>
    </row>
    <row r="1080" spans="2:11" x14ac:dyDescent="0.25">
      <c r="B1080" s="103"/>
      <c r="C1080" s="123"/>
      <c r="D1080" s="103"/>
      <c r="E1080" s="103"/>
      <c r="F1080" s="103"/>
      <c r="H1080" s="123"/>
      <c r="I1080" s="103"/>
      <c r="J1080" s="103"/>
      <c r="K1080" s="103"/>
    </row>
    <row r="1081" spans="2:11" x14ac:dyDescent="0.25">
      <c r="B1081" s="103"/>
      <c r="C1081" s="123"/>
      <c r="D1081" s="103"/>
      <c r="E1081" s="103"/>
      <c r="F1081" s="103"/>
      <c r="H1081" s="123"/>
      <c r="I1081" s="103"/>
      <c r="J1081" s="103"/>
      <c r="K1081" s="103"/>
    </row>
    <row r="1082" spans="2:11" x14ac:dyDescent="0.25">
      <c r="B1082" s="103"/>
      <c r="C1082" s="123"/>
      <c r="D1082" s="103"/>
      <c r="E1082" s="103"/>
      <c r="F1082" s="103"/>
      <c r="H1082" s="123"/>
      <c r="I1082" s="103"/>
      <c r="J1082" s="103"/>
      <c r="K1082" s="103"/>
    </row>
    <row r="1083" spans="2:11" x14ac:dyDescent="0.25">
      <c r="B1083" s="103"/>
      <c r="C1083" s="123"/>
      <c r="D1083" s="103"/>
      <c r="E1083" s="103"/>
      <c r="F1083" s="103"/>
      <c r="H1083" s="123"/>
      <c r="I1083" s="103"/>
      <c r="J1083" s="103"/>
      <c r="K1083" s="103"/>
    </row>
    <row r="1084" spans="2:11" x14ac:dyDescent="0.25">
      <c r="B1084" s="103"/>
      <c r="C1084" s="123"/>
      <c r="D1084" s="103"/>
      <c r="E1084" s="103"/>
      <c r="F1084" s="103"/>
      <c r="H1084" s="123"/>
      <c r="I1084" s="103"/>
      <c r="J1084" s="103"/>
      <c r="K1084" s="103"/>
    </row>
    <row r="1085" spans="2:11" x14ac:dyDescent="0.25">
      <c r="B1085" s="103"/>
      <c r="C1085" s="123"/>
      <c r="D1085" s="103"/>
      <c r="E1085" s="103"/>
      <c r="F1085" s="103"/>
      <c r="H1085" s="123"/>
      <c r="I1085" s="103"/>
      <c r="J1085" s="103"/>
      <c r="K1085" s="103"/>
    </row>
    <row r="1086" spans="2:11" x14ac:dyDescent="0.25">
      <c r="B1086" s="103"/>
      <c r="C1086" s="123"/>
      <c r="D1086" s="103"/>
      <c r="E1086" s="103"/>
      <c r="F1086" s="103"/>
      <c r="H1086" s="123"/>
      <c r="I1086" s="103"/>
      <c r="J1086" s="103"/>
      <c r="K1086" s="103"/>
    </row>
    <row r="1087" spans="2:11" x14ac:dyDescent="0.25">
      <c r="B1087" s="103"/>
      <c r="C1087" s="123"/>
      <c r="D1087" s="103"/>
      <c r="E1087" s="103"/>
      <c r="F1087" s="103"/>
      <c r="H1087" s="123"/>
      <c r="I1087" s="103"/>
      <c r="J1087" s="103"/>
      <c r="K1087" s="103"/>
    </row>
    <row r="1088" spans="2:11" x14ac:dyDescent="0.25">
      <c r="B1088" s="103"/>
      <c r="C1088" s="123"/>
      <c r="D1088" s="103"/>
      <c r="E1088" s="103"/>
      <c r="F1088" s="103"/>
      <c r="H1088" s="123"/>
      <c r="I1088" s="103"/>
      <c r="J1088" s="103"/>
      <c r="K1088" s="103"/>
    </row>
    <row r="1089" spans="2:11" x14ac:dyDescent="0.25">
      <c r="B1089" s="103"/>
      <c r="C1089" s="123"/>
      <c r="D1089" s="103"/>
      <c r="E1089" s="103"/>
      <c r="F1089" s="103"/>
      <c r="H1089" s="123"/>
      <c r="I1089" s="103"/>
      <c r="J1089" s="103"/>
      <c r="K1089" s="103"/>
    </row>
    <row r="1090" spans="2:11" x14ac:dyDescent="0.25">
      <c r="B1090" s="103"/>
      <c r="C1090" s="123"/>
      <c r="D1090" s="103"/>
      <c r="E1090" s="103"/>
      <c r="F1090" s="103"/>
      <c r="H1090" s="123"/>
      <c r="I1090" s="103"/>
      <c r="J1090" s="103"/>
      <c r="K1090" s="103"/>
    </row>
    <row r="1091" spans="2:11" x14ac:dyDescent="0.25">
      <c r="B1091" s="103"/>
      <c r="C1091" s="123"/>
      <c r="D1091" s="103"/>
      <c r="E1091" s="103"/>
      <c r="F1091" s="103"/>
      <c r="H1091" s="123"/>
      <c r="I1091" s="103"/>
      <c r="J1091" s="103"/>
      <c r="K1091" s="103"/>
    </row>
    <row r="1092" spans="2:11" x14ac:dyDescent="0.25">
      <c r="B1092" s="103"/>
      <c r="C1092" s="123"/>
      <c r="D1092" s="103"/>
      <c r="E1092" s="103"/>
      <c r="F1092" s="103"/>
      <c r="H1092" s="123"/>
      <c r="I1092" s="103"/>
      <c r="J1092" s="103"/>
      <c r="K1092" s="103"/>
    </row>
    <row r="1093" spans="2:11" x14ac:dyDescent="0.25">
      <c r="B1093" s="103"/>
      <c r="C1093" s="123"/>
      <c r="D1093" s="103"/>
      <c r="E1093" s="103"/>
      <c r="F1093" s="103"/>
      <c r="H1093" s="123"/>
      <c r="I1093" s="103"/>
      <c r="J1093" s="103"/>
      <c r="K1093" s="103"/>
    </row>
    <row r="1094" spans="2:11" x14ac:dyDescent="0.25">
      <c r="B1094" s="103"/>
      <c r="C1094" s="123"/>
      <c r="D1094" s="103"/>
      <c r="E1094" s="103"/>
      <c r="F1094" s="103"/>
      <c r="H1094" s="123"/>
      <c r="I1094" s="103"/>
      <c r="J1094" s="103"/>
      <c r="K1094" s="103"/>
    </row>
    <row r="1095" spans="2:11" x14ac:dyDescent="0.25">
      <c r="B1095" s="103"/>
      <c r="C1095" s="123"/>
      <c r="D1095" s="103"/>
      <c r="E1095" s="103"/>
      <c r="F1095" s="103"/>
      <c r="H1095" s="123"/>
      <c r="I1095" s="103"/>
      <c r="J1095" s="103"/>
      <c r="K1095" s="103"/>
    </row>
    <row r="1096" spans="2:11" x14ac:dyDescent="0.25">
      <c r="B1096" s="103"/>
      <c r="C1096" s="123"/>
      <c r="D1096" s="103"/>
      <c r="E1096" s="103"/>
      <c r="F1096" s="103"/>
      <c r="H1096" s="123"/>
      <c r="I1096" s="103"/>
      <c r="J1096" s="103"/>
      <c r="K1096" s="103"/>
    </row>
    <row r="1097" spans="2:11" x14ac:dyDescent="0.25">
      <c r="B1097" s="103"/>
      <c r="C1097" s="123"/>
      <c r="D1097" s="103"/>
      <c r="E1097" s="103"/>
      <c r="F1097" s="103"/>
      <c r="H1097" s="123"/>
      <c r="I1097" s="103"/>
      <c r="J1097" s="103"/>
      <c r="K1097" s="103"/>
    </row>
    <row r="1098" spans="2:11" x14ac:dyDescent="0.25">
      <c r="B1098" s="103"/>
      <c r="C1098" s="123"/>
      <c r="D1098" s="103"/>
      <c r="E1098" s="103"/>
      <c r="F1098" s="103"/>
      <c r="H1098" s="123"/>
      <c r="I1098" s="103"/>
      <c r="J1098" s="103"/>
      <c r="K1098" s="103"/>
    </row>
    <row r="1099" spans="2:11" x14ac:dyDescent="0.25">
      <c r="B1099" s="103"/>
      <c r="C1099" s="123"/>
      <c r="D1099" s="103"/>
      <c r="E1099" s="103"/>
      <c r="F1099" s="103"/>
      <c r="H1099" s="123"/>
      <c r="I1099" s="103"/>
      <c r="J1099" s="103"/>
      <c r="K1099" s="103"/>
    </row>
    <row r="1100" spans="2:11" x14ac:dyDescent="0.25">
      <c r="B1100" s="103"/>
      <c r="C1100" s="123"/>
      <c r="D1100" s="103"/>
      <c r="E1100" s="103"/>
      <c r="F1100" s="103"/>
      <c r="H1100" s="123"/>
      <c r="I1100" s="103"/>
      <c r="J1100" s="103"/>
      <c r="K1100" s="103"/>
    </row>
    <row r="1101" spans="2:11" x14ac:dyDescent="0.25">
      <c r="B1101" s="103"/>
      <c r="C1101" s="123"/>
      <c r="D1101" s="103"/>
      <c r="E1101" s="103"/>
      <c r="F1101" s="103"/>
      <c r="H1101" s="123"/>
      <c r="I1101" s="103"/>
      <c r="J1101" s="103"/>
      <c r="K1101" s="103"/>
    </row>
    <row r="1102" spans="2:11" x14ac:dyDescent="0.25">
      <c r="B1102" s="103"/>
      <c r="C1102" s="123"/>
      <c r="D1102" s="103"/>
      <c r="E1102" s="103"/>
      <c r="F1102" s="103"/>
      <c r="H1102" s="123"/>
      <c r="I1102" s="103"/>
      <c r="J1102" s="103"/>
      <c r="K1102" s="103"/>
    </row>
    <row r="1103" spans="2:11" x14ac:dyDescent="0.25">
      <c r="B1103" s="103"/>
      <c r="C1103" s="123"/>
      <c r="D1103" s="103"/>
      <c r="E1103" s="103"/>
      <c r="F1103" s="103"/>
      <c r="H1103" s="123"/>
      <c r="I1103" s="103"/>
      <c r="J1103" s="103"/>
      <c r="K1103" s="103"/>
    </row>
    <row r="1104" spans="2:11" x14ac:dyDescent="0.25">
      <c r="B1104" s="103"/>
      <c r="C1104" s="123"/>
      <c r="D1104" s="103"/>
      <c r="E1104" s="103"/>
      <c r="F1104" s="103"/>
      <c r="H1104" s="123"/>
      <c r="I1104" s="103"/>
      <c r="J1104" s="103"/>
      <c r="K1104" s="103"/>
    </row>
    <row r="1105" spans="2:11" x14ac:dyDescent="0.25">
      <c r="B1105" s="103"/>
      <c r="C1105" s="123"/>
      <c r="D1105" s="103"/>
      <c r="E1105" s="103"/>
      <c r="F1105" s="103"/>
      <c r="H1105" s="123"/>
      <c r="I1105" s="103"/>
      <c r="J1105" s="103"/>
      <c r="K1105" s="103"/>
    </row>
    <row r="1106" spans="2:11" x14ac:dyDescent="0.25">
      <c r="B1106" s="103"/>
      <c r="C1106" s="123"/>
      <c r="D1106" s="103"/>
      <c r="E1106" s="103"/>
      <c r="F1106" s="103"/>
      <c r="H1106" s="123"/>
      <c r="I1106" s="103"/>
      <c r="J1106" s="103"/>
      <c r="K1106" s="103"/>
    </row>
    <row r="1107" spans="2:11" x14ac:dyDescent="0.25">
      <c r="B1107" s="103"/>
      <c r="C1107" s="123"/>
      <c r="D1107" s="103"/>
      <c r="E1107" s="103"/>
      <c r="F1107" s="103"/>
      <c r="H1107" s="123"/>
      <c r="I1107" s="103"/>
      <c r="J1107" s="103"/>
      <c r="K1107" s="103"/>
    </row>
    <row r="1108" spans="2:11" x14ac:dyDescent="0.25">
      <c r="B1108" s="103"/>
      <c r="C1108" s="123"/>
      <c r="D1108" s="103"/>
      <c r="E1108" s="103"/>
      <c r="F1108" s="103"/>
      <c r="H1108" s="123"/>
      <c r="I1108" s="103"/>
      <c r="J1108" s="103"/>
      <c r="K1108" s="103"/>
    </row>
    <row r="1109" spans="2:11" x14ac:dyDescent="0.25">
      <c r="B1109" s="103"/>
      <c r="C1109" s="123"/>
      <c r="D1109" s="103"/>
      <c r="E1109" s="103"/>
      <c r="F1109" s="103"/>
      <c r="H1109" s="123"/>
      <c r="I1109" s="103"/>
      <c r="J1109" s="103"/>
      <c r="K1109" s="103"/>
    </row>
    <row r="1110" spans="2:11" x14ac:dyDescent="0.25">
      <c r="B1110" s="103"/>
      <c r="C1110" s="123"/>
      <c r="D1110" s="103"/>
      <c r="E1110" s="103"/>
      <c r="F1110" s="103"/>
      <c r="H1110" s="123"/>
      <c r="I1110" s="103"/>
      <c r="J1110" s="103"/>
      <c r="K1110" s="103"/>
    </row>
    <row r="1111" spans="2:11" x14ac:dyDescent="0.25">
      <c r="B1111" s="103"/>
      <c r="C1111" s="123"/>
      <c r="D1111" s="103"/>
      <c r="E1111" s="103"/>
      <c r="F1111" s="103"/>
      <c r="H1111" s="123"/>
      <c r="I1111" s="103"/>
      <c r="J1111" s="103"/>
      <c r="K1111" s="103"/>
    </row>
    <row r="1112" spans="2:11" x14ac:dyDescent="0.25">
      <c r="B1112" s="103"/>
      <c r="C1112" s="123"/>
      <c r="D1112" s="103"/>
      <c r="E1112" s="103"/>
      <c r="F1112" s="103"/>
      <c r="H1112" s="123"/>
      <c r="I1112" s="103"/>
      <c r="J1112" s="103"/>
      <c r="K1112" s="103"/>
    </row>
    <row r="1113" spans="2:11" x14ac:dyDescent="0.25">
      <c r="B1113" s="103"/>
      <c r="C1113" s="123"/>
      <c r="D1113" s="103"/>
      <c r="E1113" s="103"/>
      <c r="F1113" s="103"/>
      <c r="H1113" s="123"/>
      <c r="I1113" s="103"/>
      <c r="J1113" s="103"/>
      <c r="K1113" s="103"/>
    </row>
    <row r="1114" spans="2:11" x14ac:dyDescent="0.25">
      <c r="B1114" s="103"/>
      <c r="C1114" s="123"/>
      <c r="D1114" s="103"/>
      <c r="E1114" s="103"/>
      <c r="F1114" s="103"/>
      <c r="H1114" s="123"/>
      <c r="I1114" s="103"/>
      <c r="J1114" s="103"/>
      <c r="K1114" s="103"/>
    </row>
    <row r="1115" spans="2:11" x14ac:dyDescent="0.25">
      <c r="B1115" s="103"/>
      <c r="C1115" s="123"/>
      <c r="D1115" s="103"/>
      <c r="E1115" s="103"/>
      <c r="F1115" s="103"/>
      <c r="H1115" s="123"/>
      <c r="I1115" s="103"/>
      <c r="J1115" s="103"/>
      <c r="K1115" s="103"/>
    </row>
    <row r="1116" spans="2:11" x14ac:dyDescent="0.25">
      <c r="B1116" s="103"/>
      <c r="C1116" s="123"/>
      <c r="D1116" s="103"/>
      <c r="E1116" s="103"/>
      <c r="F1116" s="103"/>
      <c r="H1116" s="123"/>
      <c r="I1116" s="103"/>
      <c r="J1116" s="103"/>
      <c r="K1116" s="103"/>
    </row>
    <row r="1117" spans="2:11" x14ac:dyDescent="0.25">
      <c r="B1117" s="103"/>
      <c r="C1117" s="123"/>
      <c r="D1117" s="103"/>
      <c r="E1117" s="103"/>
      <c r="F1117" s="103"/>
      <c r="H1117" s="123"/>
      <c r="I1117" s="103"/>
      <c r="J1117" s="103"/>
      <c r="K1117" s="103"/>
    </row>
    <row r="1118" spans="2:11" x14ac:dyDescent="0.25">
      <c r="B1118" s="103"/>
      <c r="C1118" s="123"/>
      <c r="D1118" s="103"/>
      <c r="E1118" s="103"/>
      <c r="F1118" s="103"/>
      <c r="H1118" s="123"/>
      <c r="I1118" s="103"/>
      <c r="J1118" s="103"/>
      <c r="K1118" s="103"/>
    </row>
    <row r="1119" spans="2:11" x14ac:dyDescent="0.25">
      <c r="B1119" s="103"/>
      <c r="C1119" s="123"/>
      <c r="D1119" s="103"/>
      <c r="E1119" s="103"/>
      <c r="F1119" s="103"/>
      <c r="H1119" s="123"/>
      <c r="I1119" s="103"/>
      <c r="J1119" s="103"/>
      <c r="K1119" s="103"/>
    </row>
    <row r="1120" spans="2:11" x14ac:dyDescent="0.25">
      <c r="B1120" s="103"/>
      <c r="C1120" s="123"/>
      <c r="D1120" s="103"/>
      <c r="E1120" s="103"/>
      <c r="F1120" s="103"/>
      <c r="H1120" s="123"/>
      <c r="I1120" s="103"/>
      <c r="J1120" s="103"/>
      <c r="K1120" s="103"/>
    </row>
    <row r="1121" spans="2:11" x14ac:dyDescent="0.25">
      <c r="B1121" s="103"/>
      <c r="C1121" s="123"/>
      <c r="D1121" s="103"/>
      <c r="E1121" s="103"/>
      <c r="F1121" s="103"/>
      <c r="H1121" s="123"/>
      <c r="I1121" s="103"/>
      <c r="J1121" s="103"/>
      <c r="K1121" s="103"/>
    </row>
    <row r="1122" spans="2:11" x14ac:dyDescent="0.25">
      <c r="B1122" s="103"/>
      <c r="C1122" s="123"/>
      <c r="D1122" s="103"/>
      <c r="E1122" s="103"/>
      <c r="F1122" s="103"/>
      <c r="H1122" s="123"/>
      <c r="I1122" s="103"/>
      <c r="J1122" s="103"/>
      <c r="K1122" s="103"/>
    </row>
    <row r="1123" spans="2:11" x14ac:dyDescent="0.25">
      <c r="B1123" s="103"/>
      <c r="C1123" s="123"/>
      <c r="D1123" s="103"/>
      <c r="E1123" s="103"/>
      <c r="F1123" s="103"/>
      <c r="H1123" s="123"/>
      <c r="I1123" s="103"/>
      <c r="J1123" s="103"/>
      <c r="K1123" s="103"/>
    </row>
    <row r="1124" spans="2:11" x14ac:dyDescent="0.25">
      <c r="B1124" s="103"/>
      <c r="C1124" s="123"/>
      <c r="D1124" s="103"/>
      <c r="E1124" s="103"/>
      <c r="F1124" s="103"/>
      <c r="H1124" s="123"/>
      <c r="I1124" s="103"/>
      <c r="J1124" s="103"/>
      <c r="K1124" s="103"/>
    </row>
    <row r="1125" spans="2:11" x14ac:dyDescent="0.25">
      <c r="B1125" s="103"/>
      <c r="C1125" s="123"/>
      <c r="D1125" s="103"/>
      <c r="E1125" s="103"/>
      <c r="F1125" s="103"/>
      <c r="H1125" s="123"/>
      <c r="I1125" s="103"/>
      <c r="J1125" s="103"/>
      <c r="K1125" s="103"/>
    </row>
    <row r="1126" spans="2:11" x14ac:dyDescent="0.25">
      <c r="B1126" s="103"/>
      <c r="C1126" s="123"/>
      <c r="D1126" s="103"/>
      <c r="E1126" s="103"/>
      <c r="F1126" s="103"/>
      <c r="H1126" s="123"/>
      <c r="I1126" s="103"/>
      <c r="J1126" s="103"/>
      <c r="K1126" s="103"/>
    </row>
    <row r="1127" spans="2:11" x14ac:dyDescent="0.25">
      <c r="B1127" s="103"/>
      <c r="C1127" s="123"/>
      <c r="D1127" s="103"/>
      <c r="E1127" s="103"/>
      <c r="F1127" s="103"/>
      <c r="H1127" s="123"/>
      <c r="I1127" s="103"/>
      <c r="J1127" s="103"/>
      <c r="K1127" s="103"/>
    </row>
    <row r="1128" spans="2:11" x14ac:dyDescent="0.25">
      <c r="B1128" s="103"/>
      <c r="C1128" s="123"/>
      <c r="D1128" s="103"/>
      <c r="E1128" s="103"/>
      <c r="F1128" s="103"/>
      <c r="H1128" s="123"/>
      <c r="I1128" s="103"/>
      <c r="J1128" s="103"/>
      <c r="K1128" s="103"/>
    </row>
    <row r="1129" spans="2:11" x14ac:dyDescent="0.25">
      <c r="B1129" s="103"/>
      <c r="C1129" s="123"/>
      <c r="D1129" s="103"/>
      <c r="E1129" s="103"/>
      <c r="F1129" s="103"/>
      <c r="H1129" s="123"/>
      <c r="I1129" s="103"/>
      <c r="J1129" s="103"/>
      <c r="K1129" s="103"/>
    </row>
    <row r="1130" spans="2:11" x14ac:dyDescent="0.25">
      <c r="B1130" s="103"/>
      <c r="C1130" s="123"/>
      <c r="D1130" s="103"/>
      <c r="E1130" s="103"/>
      <c r="F1130" s="103"/>
      <c r="H1130" s="123"/>
      <c r="I1130" s="103"/>
      <c r="J1130" s="103"/>
      <c r="K1130" s="103"/>
    </row>
    <row r="1131" spans="2:11" x14ac:dyDescent="0.25">
      <c r="B1131" s="103"/>
      <c r="C1131" s="123"/>
      <c r="D1131" s="103"/>
      <c r="E1131" s="103"/>
      <c r="F1131" s="103"/>
      <c r="H1131" s="123"/>
      <c r="I1131" s="103"/>
      <c r="J1131" s="103"/>
      <c r="K1131" s="103"/>
    </row>
    <row r="1132" spans="2:11" x14ac:dyDescent="0.25">
      <c r="B1132" s="103"/>
      <c r="C1132" s="123"/>
      <c r="D1132" s="103"/>
      <c r="E1132" s="103"/>
      <c r="F1132" s="103"/>
      <c r="H1132" s="123"/>
      <c r="I1132" s="103"/>
      <c r="J1132" s="103"/>
      <c r="K1132" s="103"/>
    </row>
    <row r="1133" spans="2:11" x14ac:dyDescent="0.25">
      <c r="B1133" s="103"/>
      <c r="C1133" s="123"/>
      <c r="D1133" s="103"/>
      <c r="E1133" s="103"/>
      <c r="F1133" s="103"/>
      <c r="H1133" s="123"/>
      <c r="I1133" s="103"/>
      <c r="J1133" s="103"/>
      <c r="K1133" s="103"/>
    </row>
    <row r="1134" spans="2:11" x14ac:dyDescent="0.25">
      <c r="B1134" s="103"/>
      <c r="C1134" s="123"/>
      <c r="D1134" s="103"/>
      <c r="E1134" s="103"/>
      <c r="F1134" s="103"/>
      <c r="H1134" s="123"/>
      <c r="I1134" s="103"/>
      <c r="J1134" s="103"/>
      <c r="K1134" s="103"/>
    </row>
    <row r="1135" spans="2:11" x14ac:dyDescent="0.25">
      <c r="B1135" s="103"/>
      <c r="C1135" s="123"/>
      <c r="D1135" s="103"/>
      <c r="E1135" s="103"/>
      <c r="F1135" s="103"/>
      <c r="H1135" s="123"/>
      <c r="I1135" s="103"/>
      <c r="J1135" s="103"/>
      <c r="K1135" s="103"/>
    </row>
    <row r="1136" spans="2:11" x14ac:dyDescent="0.25">
      <c r="B1136" s="103"/>
      <c r="C1136" s="123"/>
      <c r="D1136" s="103"/>
      <c r="E1136" s="103"/>
      <c r="F1136" s="103"/>
      <c r="H1136" s="123"/>
      <c r="I1136" s="103"/>
      <c r="J1136" s="103"/>
      <c r="K1136" s="103"/>
    </row>
    <row r="1137" spans="2:11" x14ac:dyDescent="0.25">
      <c r="B1137" s="103"/>
      <c r="C1137" s="123"/>
      <c r="D1137" s="103"/>
      <c r="E1137" s="103"/>
      <c r="F1137" s="103"/>
      <c r="H1137" s="123"/>
      <c r="I1137" s="103"/>
      <c r="J1137" s="103"/>
      <c r="K1137" s="103"/>
    </row>
    <row r="1138" spans="2:11" x14ac:dyDescent="0.25">
      <c r="B1138" s="103"/>
      <c r="C1138" s="123"/>
      <c r="D1138" s="103"/>
      <c r="E1138" s="103"/>
      <c r="F1138" s="103"/>
      <c r="H1138" s="123"/>
      <c r="I1138" s="103"/>
      <c r="J1138" s="103"/>
      <c r="K1138" s="103"/>
    </row>
    <row r="1139" spans="2:11" x14ac:dyDescent="0.25">
      <c r="B1139" s="103"/>
      <c r="C1139" s="123"/>
      <c r="D1139" s="103"/>
      <c r="E1139" s="103"/>
      <c r="F1139" s="103"/>
      <c r="H1139" s="123"/>
      <c r="I1139" s="103"/>
      <c r="J1139" s="103"/>
      <c r="K1139" s="103"/>
    </row>
    <row r="1140" spans="2:11" x14ac:dyDescent="0.25">
      <c r="B1140" s="103"/>
      <c r="C1140" s="123"/>
      <c r="D1140" s="103"/>
      <c r="E1140" s="103"/>
      <c r="F1140" s="103"/>
      <c r="H1140" s="123"/>
      <c r="I1140" s="103"/>
      <c r="J1140" s="103"/>
      <c r="K1140" s="103"/>
    </row>
    <row r="1141" spans="2:11" x14ac:dyDescent="0.25">
      <c r="B1141" s="103"/>
      <c r="C1141" s="123"/>
      <c r="D1141" s="103"/>
      <c r="E1141" s="103"/>
      <c r="F1141" s="103"/>
      <c r="H1141" s="123"/>
      <c r="I1141" s="103"/>
      <c r="J1141" s="103"/>
      <c r="K1141" s="103"/>
    </row>
    <row r="1142" spans="2:11" x14ac:dyDescent="0.25">
      <c r="B1142" s="103"/>
      <c r="C1142" s="123"/>
      <c r="D1142" s="103"/>
      <c r="E1142" s="103"/>
      <c r="F1142" s="103"/>
      <c r="H1142" s="123"/>
      <c r="I1142" s="103"/>
      <c r="J1142" s="103"/>
      <c r="K1142" s="103"/>
    </row>
    <row r="1143" spans="2:11" x14ac:dyDescent="0.25">
      <c r="B1143" s="103"/>
      <c r="C1143" s="123"/>
      <c r="D1143" s="103"/>
      <c r="E1143" s="103"/>
      <c r="F1143" s="103"/>
      <c r="H1143" s="123"/>
      <c r="I1143" s="103"/>
      <c r="J1143" s="103"/>
      <c r="K1143" s="103"/>
    </row>
    <row r="1144" spans="2:11" x14ac:dyDescent="0.25">
      <c r="B1144" s="103"/>
      <c r="C1144" s="123"/>
      <c r="D1144" s="103"/>
      <c r="E1144" s="103"/>
      <c r="F1144" s="103"/>
      <c r="H1144" s="123"/>
      <c r="I1144" s="103"/>
      <c r="J1144" s="103"/>
      <c r="K1144" s="103"/>
    </row>
    <row r="1145" spans="2:11" x14ac:dyDescent="0.25">
      <c r="B1145" s="103"/>
      <c r="C1145" s="123"/>
      <c r="D1145" s="103"/>
      <c r="E1145" s="103"/>
      <c r="F1145" s="103"/>
      <c r="H1145" s="123"/>
      <c r="I1145" s="103"/>
      <c r="J1145" s="103"/>
      <c r="K1145" s="103"/>
    </row>
    <row r="1146" spans="2:11" x14ac:dyDescent="0.25">
      <c r="B1146" s="103"/>
      <c r="C1146" s="123"/>
      <c r="D1146" s="103"/>
      <c r="E1146" s="103"/>
      <c r="F1146" s="103"/>
      <c r="H1146" s="123"/>
      <c r="I1146" s="103"/>
      <c r="J1146" s="103"/>
      <c r="K1146" s="103"/>
    </row>
    <row r="1147" spans="2:11" x14ac:dyDescent="0.25">
      <c r="B1147" s="103"/>
      <c r="C1147" s="123"/>
      <c r="D1147" s="103"/>
      <c r="E1147" s="103"/>
      <c r="F1147" s="103"/>
      <c r="H1147" s="123"/>
      <c r="I1147" s="103"/>
      <c r="J1147" s="103"/>
      <c r="K1147" s="103"/>
    </row>
    <row r="1148" spans="2:11" x14ac:dyDescent="0.25">
      <c r="B1148" s="103"/>
      <c r="C1148" s="123"/>
      <c r="D1148" s="103"/>
      <c r="E1148" s="103"/>
      <c r="F1148" s="103"/>
      <c r="H1148" s="123"/>
      <c r="I1148" s="103"/>
      <c r="J1148" s="103"/>
      <c r="K1148" s="103"/>
    </row>
    <row r="1149" spans="2:11" x14ac:dyDescent="0.25">
      <c r="B1149" s="103"/>
      <c r="C1149" s="123"/>
      <c r="D1149" s="103"/>
      <c r="E1149" s="103"/>
      <c r="F1149" s="103"/>
      <c r="H1149" s="123"/>
      <c r="I1149" s="103"/>
      <c r="J1149" s="103"/>
      <c r="K1149" s="103"/>
    </row>
    <row r="1150" spans="2:11" x14ac:dyDescent="0.25">
      <c r="B1150" s="103"/>
      <c r="C1150" s="123"/>
      <c r="D1150" s="103"/>
      <c r="E1150" s="103"/>
      <c r="F1150" s="103"/>
      <c r="H1150" s="123"/>
      <c r="I1150" s="103"/>
      <c r="J1150" s="103"/>
      <c r="K1150" s="103"/>
    </row>
    <row r="1151" spans="2:11" x14ac:dyDescent="0.25">
      <c r="B1151" s="103"/>
      <c r="C1151" s="123"/>
      <c r="D1151" s="103"/>
      <c r="E1151" s="103"/>
      <c r="F1151" s="103"/>
      <c r="H1151" s="123"/>
      <c r="I1151" s="103"/>
      <c r="J1151" s="103"/>
      <c r="K1151" s="103"/>
    </row>
    <row r="1152" spans="2:11" x14ac:dyDescent="0.25">
      <c r="B1152" s="103"/>
      <c r="C1152" s="123"/>
      <c r="D1152" s="103"/>
      <c r="E1152" s="103"/>
      <c r="F1152" s="103"/>
      <c r="H1152" s="123"/>
      <c r="I1152" s="103"/>
      <c r="J1152" s="103"/>
      <c r="K1152" s="103"/>
    </row>
    <row r="1153" spans="2:11" x14ac:dyDescent="0.25">
      <c r="B1153" s="103"/>
      <c r="C1153" s="123"/>
      <c r="D1153" s="103"/>
      <c r="E1153" s="103"/>
      <c r="F1153" s="103"/>
      <c r="H1153" s="123"/>
      <c r="I1153" s="103"/>
      <c r="J1153" s="103"/>
      <c r="K1153" s="103"/>
    </row>
    <row r="1154" spans="2:11" x14ac:dyDescent="0.25">
      <c r="B1154" s="103"/>
      <c r="C1154" s="123"/>
      <c r="D1154" s="103"/>
      <c r="E1154" s="103"/>
      <c r="F1154" s="103"/>
      <c r="H1154" s="123"/>
      <c r="I1154" s="103"/>
      <c r="J1154" s="103"/>
      <c r="K1154" s="103"/>
    </row>
    <row r="1155" spans="2:11" x14ac:dyDescent="0.25">
      <c r="B1155" s="103"/>
      <c r="C1155" s="123"/>
      <c r="D1155" s="103"/>
      <c r="E1155" s="103"/>
      <c r="F1155" s="103"/>
      <c r="H1155" s="123"/>
      <c r="I1155" s="103"/>
      <c r="J1155" s="103"/>
      <c r="K1155" s="103"/>
    </row>
    <row r="1156" spans="2:11" x14ac:dyDescent="0.25">
      <c r="B1156" s="103"/>
      <c r="C1156" s="123"/>
      <c r="D1156" s="103"/>
      <c r="E1156" s="103"/>
      <c r="F1156" s="103"/>
      <c r="H1156" s="123"/>
      <c r="I1156" s="103"/>
      <c r="J1156" s="103"/>
      <c r="K1156" s="103"/>
    </row>
    <row r="1157" spans="2:11" x14ac:dyDescent="0.25">
      <c r="B1157" s="103"/>
      <c r="C1157" s="123"/>
      <c r="D1157" s="103"/>
      <c r="E1157" s="103"/>
      <c r="F1157" s="103"/>
      <c r="H1157" s="123"/>
      <c r="I1157" s="103"/>
      <c r="J1157" s="103"/>
      <c r="K1157" s="103"/>
    </row>
    <row r="1158" spans="2:11" x14ac:dyDescent="0.25">
      <c r="B1158" s="103"/>
      <c r="C1158" s="123"/>
      <c r="D1158" s="103"/>
      <c r="E1158" s="103"/>
      <c r="F1158" s="103"/>
      <c r="H1158" s="123"/>
      <c r="I1158" s="103"/>
      <c r="J1158" s="103"/>
      <c r="K1158" s="103"/>
    </row>
    <row r="1159" spans="2:11" x14ac:dyDescent="0.25">
      <c r="B1159" s="103"/>
      <c r="C1159" s="123"/>
      <c r="D1159" s="103"/>
      <c r="E1159" s="103"/>
      <c r="F1159" s="103"/>
      <c r="H1159" s="123"/>
      <c r="I1159" s="103"/>
      <c r="J1159" s="103"/>
      <c r="K1159" s="103"/>
    </row>
    <row r="1160" spans="2:11" x14ac:dyDescent="0.25">
      <c r="B1160" s="103"/>
      <c r="C1160" s="123"/>
      <c r="D1160" s="103"/>
      <c r="E1160" s="103"/>
      <c r="F1160" s="103"/>
      <c r="H1160" s="123"/>
      <c r="I1160" s="103"/>
      <c r="J1160" s="103"/>
      <c r="K1160" s="103"/>
    </row>
    <row r="1161" spans="2:11" x14ac:dyDescent="0.25">
      <c r="B1161" s="103"/>
      <c r="C1161" s="123"/>
      <c r="D1161" s="103"/>
      <c r="E1161" s="103"/>
      <c r="F1161" s="103"/>
      <c r="H1161" s="123"/>
      <c r="I1161" s="103"/>
      <c r="J1161" s="103"/>
      <c r="K1161" s="103"/>
    </row>
    <row r="1162" spans="2:11" x14ac:dyDescent="0.25">
      <c r="B1162" s="103"/>
      <c r="C1162" s="123"/>
      <c r="D1162" s="103"/>
      <c r="E1162" s="103"/>
      <c r="F1162" s="103"/>
      <c r="H1162" s="123"/>
      <c r="I1162" s="103"/>
      <c r="J1162" s="103"/>
      <c r="K1162" s="103"/>
    </row>
    <row r="1163" spans="2:11" x14ac:dyDescent="0.25">
      <c r="B1163" s="103"/>
      <c r="C1163" s="123"/>
      <c r="D1163" s="103"/>
      <c r="E1163" s="103"/>
      <c r="F1163" s="103"/>
      <c r="H1163" s="123"/>
      <c r="I1163" s="103"/>
      <c r="J1163" s="103"/>
      <c r="K1163" s="103"/>
    </row>
    <row r="1164" spans="2:11" x14ac:dyDescent="0.25">
      <c r="B1164" s="103"/>
      <c r="C1164" s="123"/>
      <c r="D1164" s="103"/>
      <c r="E1164" s="103"/>
      <c r="F1164" s="103"/>
      <c r="H1164" s="123"/>
      <c r="I1164" s="103"/>
      <c r="J1164" s="103"/>
      <c r="K1164" s="103"/>
    </row>
    <row r="1165" spans="2:11" x14ac:dyDescent="0.25">
      <c r="B1165" s="103"/>
      <c r="C1165" s="123"/>
      <c r="D1165" s="103"/>
      <c r="E1165" s="103"/>
      <c r="F1165" s="103"/>
      <c r="H1165" s="123"/>
      <c r="I1165" s="103"/>
      <c r="J1165" s="103"/>
      <c r="K1165" s="103"/>
    </row>
    <row r="1166" spans="2:11" x14ac:dyDescent="0.25">
      <c r="B1166" s="103"/>
      <c r="C1166" s="123"/>
      <c r="D1166" s="103"/>
      <c r="E1166" s="103"/>
      <c r="F1166" s="103"/>
      <c r="H1166" s="123"/>
      <c r="I1166" s="103"/>
      <c r="J1166" s="103"/>
      <c r="K1166" s="103"/>
    </row>
    <row r="1167" spans="2:11" x14ac:dyDescent="0.25">
      <c r="B1167" s="103"/>
      <c r="C1167" s="123"/>
      <c r="D1167" s="103"/>
      <c r="E1167" s="103"/>
      <c r="F1167" s="103"/>
      <c r="H1167" s="123"/>
      <c r="I1167" s="103"/>
      <c r="J1167" s="103"/>
      <c r="K1167" s="103"/>
    </row>
    <row r="1168" spans="2:11" x14ac:dyDescent="0.25">
      <c r="B1168" s="103"/>
      <c r="C1168" s="123"/>
      <c r="D1168" s="103"/>
      <c r="E1168" s="103"/>
      <c r="F1168" s="103"/>
      <c r="H1168" s="123"/>
      <c r="I1168" s="103"/>
      <c r="J1168" s="103"/>
      <c r="K1168" s="103"/>
    </row>
    <row r="1169" spans="2:11" x14ac:dyDescent="0.25">
      <c r="B1169" s="103"/>
      <c r="C1169" s="123"/>
      <c r="D1169" s="103"/>
      <c r="E1169" s="103"/>
      <c r="F1169" s="103"/>
      <c r="H1169" s="123"/>
      <c r="I1169" s="103"/>
      <c r="J1169" s="103"/>
      <c r="K1169" s="103"/>
    </row>
    <row r="1170" spans="2:11" x14ac:dyDescent="0.25">
      <c r="B1170" s="103"/>
      <c r="C1170" s="123"/>
      <c r="D1170" s="103"/>
      <c r="E1170" s="103"/>
      <c r="F1170" s="103"/>
      <c r="H1170" s="123"/>
      <c r="I1170" s="103"/>
      <c r="J1170" s="103"/>
      <c r="K1170" s="103"/>
    </row>
    <row r="1171" spans="2:11" x14ac:dyDescent="0.25">
      <c r="B1171" s="103"/>
      <c r="C1171" s="123"/>
      <c r="D1171" s="103"/>
      <c r="E1171" s="103"/>
      <c r="F1171" s="103"/>
      <c r="H1171" s="123"/>
      <c r="I1171" s="103"/>
      <c r="J1171" s="103"/>
      <c r="K1171" s="103"/>
    </row>
    <row r="1172" spans="2:11" x14ac:dyDescent="0.25">
      <c r="B1172" s="103"/>
      <c r="C1172" s="123"/>
      <c r="D1172" s="103"/>
      <c r="E1172" s="103"/>
      <c r="F1172" s="103"/>
      <c r="H1172" s="123"/>
      <c r="I1172" s="103"/>
      <c r="J1172" s="103"/>
      <c r="K1172" s="103"/>
    </row>
    <row r="1173" spans="2:11" x14ac:dyDescent="0.25">
      <c r="B1173" s="103"/>
      <c r="C1173" s="123"/>
      <c r="D1173" s="103"/>
      <c r="E1173" s="103"/>
      <c r="F1173" s="103"/>
      <c r="H1173" s="123"/>
      <c r="I1173" s="103"/>
      <c r="J1173" s="103"/>
      <c r="K1173" s="103"/>
    </row>
    <row r="1174" spans="2:11" x14ac:dyDescent="0.25">
      <c r="B1174" s="103"/>
      <c r="C1174" s="123"/>
      <c r="D1174" s="103"/>
      <c r="E1174" s="103"/>
      <c r="F1174" s="103"/>
      <c r="H1174" s="123"/>
      <c r="I1174" s="103"/>
      <c r="J1174" s="103"/>
      <c r="K1174" s="103"/>
    </row>
    <row r="1175" spans="2:11" x14ac:dyDescent="0.25">
      <c r="B1175" s="103"/>
      <c r="C1175" s="123"/>
      <c r="D1175" s="103"/>
      <c r="E1175" s="103"/>
      <c r="F1175" s="103"/>
      <c r="H1175" s="123"/>
      <c r="I1175" s="103"/>
      <c r="J1175" s="103"/>
      <c r="K1175" s="103"/>
    </row>
    <row r="1176" spans="2:11" x14ac:dyDescent="0.25">
      <c r="B1176" s="103"/>
      <c r="C1176" s="123"/>
      <c r="D1176" s="103"/>
      <c r="E1176" s="103"/>
      <c r="F1176" s="103"/>
      <c r="H1176" s="123"/>
      <c r="I1176" s="103"/>
      <c r="J1176" s="103"/>
      <c r="K1176" s="103"/>
    </row>
    <row r="1177" spans="2:11" x14ac:dyDescent="0.25">
      <c r="B1177" s="103"/>
      <c r="C1177" s="123"/>
      <c r="D1177" s="103"/>
      <c r="E1177" s="103"/>
      <c r="F1177" s="103"/>
      <c r="H1177" s="123"/>
      <c r="I1177" s="103"/>
      <c r="J1177" s="103"/>
      <c r="K1177" s="103"/>
    </row>
    <row r="1178" spans="2:11" x14ac:dyDescent="0.25">
      <c r="B1178" s="103"/>
      <c r="C1178" s="123"/>
      <c r="D1178" s="103"/>
      <c r="E1178" s="103"/>
      <c r="F1178" s="103"/>
      <c r="H1178" s="123"/>
      <c r="I1178" s="103"/>
      <c r="J1178" s="103"/>
      <c r="K1178" s="103"/>
    </row>
    <row r="1179" spans="2:11" x14ac:dyDescent="0.25">
      <c r="B1179" s="103"/>
      <c r="C1179" s="123"/>
      <c r="D1179" s="103"/>
      <c r="E1179" s="103"/>
      <c r="F1179" s="103"/>
      <c r="H1179" s="123"/>
      <c r="I1179" s="103"/>
      <c r="J1179" s="103"/>
      <c r="K1179" s="103"/>
    </row>
    <row r="1180" spans="2:11" x14ac:dyDescent="0.25">
      <c r="B1180" s="103"/>
      <c r="C1180" s="123"/>
      <c r="D1180" s="103"/>
      <c r="E1180" s="103"/>
      <c r="F1180" s="103"/>
      <c r="H1180" s="123"/>
      <c r="I1180" s="103"/>
      <c r="J1180" s="103"/>
      <c r="K1180" s="103"/>
    </row>
    <row r="1181" spans="2:11" x14ac:dyDescent="0.25">
      <c r="B1181" s="103"/>
      <c r="C1181" s="123"/>
      <c r="D1181" s="103"/>
      <c r="E1181" s="103"/>
      <c r="F1181" s="103"/>
      <c r="H1181" s="123"/>
      <c r="I1181" s="103"/>
      <c r="J1181" s="103"/>
      <c r="K1181" s="103"/>
    </row>
    <row r="1182" spans="2:11" x14ac:dyDescent="0.25">
      <c r="B1182" s="103"/>
      <c r="C1182" s="123"/>
      <c r="D1182" s="103"/>
      <c r="E1182" s="103"/>
      <c r="F1182" s="103"/>
      <c r="H1182" s="123"/>
      <c r="I1182" s="103"/>
      <c r="J1182" s="103"/>
      <c r="K1182" s="103"/>
    </row>
    <row r="1183" spans="2:11" x14ac:dyDescent="0.25">
      <c r="B1183" s="103"/>
      <c r="C1183" s="123"/>
      <c r="D1183" s="103"/>
      <c r="E1183" s="103"/>
      <c r="F1183" s="103"/>
      <c r="H1183" s="123"/>
      <c r="I1183" s="103"/>
      <c r="J1183" s="103"/>
      <c r="K1183" s="103"/>
    </row>
    <row r="1184" spans="2:11" x14ac:dyDescent="0.25">
      <c r="B1184" s="103"/>
      <c r="C1184" s="123"/>
      <c r="D1184" s="103"/>
      <c r="E1184" s="103"/>
      <c r="F1184" s="103"/>
      <c r="H1184" s="123"/>
      <c r="I1184" s="103"/>
      <c r="J1184" s="103"/>
      <c r="K1184" s="103"/>
    </row>
    <row r="1185" spans="2:11" x14ac:dyDescent="0.25">
      <c r="B1185" s="103"/>
      <c r="C1185" s="123"/>
      <c r="D1185" s="103"/>
      <c r="E1185" s="103"/>
      <c r="F1185" s="103"/>
      <c r="H1185" s="123"/>
      <c r="I1185" s="103"/>
      <c r="J1185" s="103"/>
      <c r="K1185" s="103"/>
    </row>
    <row r="1186" spans="2:11" x14ac:dyDescent="0.25">
      <c r="B1186" s="103"/>
      <c r="C1186" s="123"/>
      <c r="D1186" s="103"/>
      <c r="E1186" s="103"/>
      <c r="F1186" s="103"/>
      <c r="H1186" s="123"/>
      <c r="I1186" s="103"/>
      <c r="J1186" s="103"/>
      <c r="K1186" s="103"/>
    </row>
    <row r="1187" spans="2:11" x14ac:dyDescent="0.25">
      <c r="B1187" s="103"/>
      <c r="C1187" s="123"/>
      <c r="D1187" s="103"/>
      <c r="E1187" s="103"/>
      <c r="F1187" s="103"/>
      <c r="H1187" s="123"/>
      <c r="I1187" s="103"/>
      <c r="J1187" s="103"/>
      <c r="K1187" s="103"/>
    </row>
    <row r="1188" spans="2:11" x14ac:dyDescent="0.25">
      <c r="B1188" s="103"/>
      <c r="C1188" s="123"/>
      <c r="D1188" s="103"/>
      <c r="E1188" s="103"/>
      <c r="F1188" s="103"/>
      <c r="H1188" s="123"/>
      <c r="I1188" s="103"/>
      <c r="J1188" s="103"/>
      <c r="K1188" s="103"/>
    </row>
    <row r="1189" spans="2:11" x14ac:dyDescent="0.25">
      <c r="B1189" s="103"/>
      <c r="C1189" s="123"/>
      <c r="D1189" s="103"/>
      <c r="E1189" s="103"/>
      <c r="F1189" s="103"/>
      <c r="H1189" s="123"/>
      <c r="I1189" s="103"/>
      <c r="J1189" s="103"/>
      <c r="K1189" s="103"/>
    </row>
    <row r="1190" spans="2:11" x14ac:dyDescent="0.25">
      <c r="B1190" s="103"/>
      <c r="C1190" s="123"/>
      <c r="D1190" s="103"/>
      <c r="E1190" s="103"/>
      <c r="F1190" s="103"/>
      <c r="H1190" s="123"/>
      <c r="I1190" s="103"/>
      <c r="J1190" s="103"/>
      <c r="K1190" s="103"/>
    </row>
    <row r="1191" spans="2:11" x14ac:dyDescent="0.25">
      <c r="B1191" s="103"/>
      <c r="C1191" s="123"/>
      <c r="D1191" s="103"/>
      <c r="E1191" s="103"/>
      <c r="F1191" s="103"/>
      <c r="H1191" s="123"/>
      <c r="I1191" s="103"/>
      <c r="J1191" s="103"/>
      <c r="K1191" s="103"/>
    </row>
    <row r="1192" spans="2:11" x14ac:dyDescent="0.25">
      <c r="B1192" s="103"/>
      <c r="C1192" s="123"/>
      <c r="D1192" s="103"/>
      <c r="E1192" s="103"/>
      <c r="F1192" s="103"/>
      <c r="H1192" s="123"/>
      <c r="I1192" s="103"/>
      <c r="J1192" s="103"/>
      <c r="K1192" s="103"/>
    </row>
    <row r="1193" spans="2:11" x14ac:dyDescent="0.25">
      <c r="B1193" s="103"/>
      <c r="C1193" s="123"/>
      <c r="D1193" s="103"/>
      <c r="E1193" s="103"/>
      <c r="F1193" s="103"/>
      <c r="H1193" s="123"/>
      <c r="I1193" s="103"/>
      <c r="J1193" s="103"/>
      <c r="K1193" s="103"/>
    </row>
    <row r="1194" spans="2:11" x14ac:dyDescent="0.25">
      <c r="B1194" s="103"/>
      <c r="C1194" s="123"/>
      <c r="D1194" s="103"/>
      <c r="E1194" s="103"/>
      <c r="F1194" s="103"/>
      <c r="H1194" s="123"/>
      <c r="I1194" s="103"/>
      <c r="J1194" s="103"/>
      <c r="K1194" s="103"/>
    </row>
    <row r="1195" spans="2:11" x14ac:dyDescent="0.25">
      <c r="B1195" s="103"/>
      <c r="C1195" s="123"/>
      <c r="D1195" s="103"/>
      <c r="E1195" s="103"/>
      <c r="F1195" s="103"/>
      <c r="H1195" s="123"/>
      <c r="I1195" s="103"/>
      <c r="J1195" s="103"/>
      <c r="K1195" s="103"/>
    </row>
    <row r="1196" spans="2:11" x14ac:dyDescent="0.25">
      <c r="B1196" s="103"/>
      <c r="C1196" s="123"/>
      <c r="D1196" s="103"/>
      <c r="E1196" s="103"/>
      <c r="F1196" s="103"/>
      <c r="H1196" s="123"/>
      <c r="I1196" s="103"/>
      <c r="J1196" s="103"/>
      <c r="K1196" s="103"/>
    </row>
    <row r="1197" spans="2:11" x14ac:dyDescent="0.25">
      <c r="B1197" s="103"/>
      <c r="C1197" s="123"/>
      <c r="D1197" s="103"/>
      <c r="E1197" s="103"/>
      <c r="F1197" s="103"/>
      <c r="H1197" s="123"/>
      <c r="I1197" s="103"/>
      <c r="J1197" s="103"/>
      <c r="K1197" s="103"/>
    </row>
    <row r="1198" spans="2:11" x14ac:dyDescent="0.25">
      <c r="B1198" s="103"/>
      <c r="C1198" s="123"/>
      <c r="D1198" s="103"/>
      <c r="E1198" s="103"/>
      <c r="F1198" s="103"/>
      <c r="H1198" s="123"/>
      <c r="I1198" s="103"/>
      <c r="J1198" s="103"/>
      <c r="K1198" s="103"/>
    </row>
    <row r="1199" spans="2:11" x14ac:dyDescent="0.25">
      <c r="B1199" s="103"/>
      <c r="C1199" s="123"/>
      <c r="D1199" s="103"/>
      <c r="E1199" s="103"/>
      <c r="F1199" s="103"/>
      <c r="H1199" s="123"/>
      <c r="I1199" s="103"/>
      <c r="J1199" s="103"/>
      <c r="K1199" s="103"/>
    </row>
    <row r="1200" spans="2:11" x14ac:dyDescent="0.25">
      <c r="B1200" s="103"/>
      <c r="C1200" s="123"/>
      <c r="D1200" s="103"/>
      <c r="E1200" s="103"/>
      <c r="F1200" s="103"/>
      <c r="H1200" s="123"/>
      <c r="I1200" s="103"/>
      <c r="J1200" s="103"/>
      <c r="K1200" s="103"/>
    </row>
    <row r="1201" spans="2:11" x14ac:dyDescent="0.25">
      <c r="B1201" s="103"/>
      <c r="C1201" s="123"/>
      <c r="D1201" s="103"/>
      <c r="E1201" s="103"/>
      <c r="F1201" s="103"/>
      <c r="H1201" s="123"/>
      <c r="I1201" s="103"/>
      <c r="J1201" s="103"/>
      <c r="K1201" s="103"/>
    </row>
    <row r="1202" spans="2:11" x14ac:dyDescent="0.25">
      <c r="B1202" s="103"/>
      <c r="C1202" s="123"/>
      <c r="D1202" s="103"/>
      <c r="E1202" s="103"/>
      <c r="F1202" s="103"/>
      <c r="H1202" s="123"/>
      <c r="I1202" s="103"/>
      <c r="J1202" s="103"/>
      <c r="K1202" s="103"/>
    </row>
    <row r="1203" spans="2:11" x14ac:dyDescent="0.25">
      <c r="B1203" s="103"/>
      <c r="C1203" s="123"/>
      <c r="D1203" s="103"/>
      <c r="E1203" s="103"/>
      <c r="F1203" s="103"/>
      <c r="H1203" s="123"/>
      <c r="I1203" s="103"/>
      <c r="J1203" s="103"/>
      <c r="K1203" s="103"/>
    </row>
    <row r="1204" spans="2:11" x14ac:dyDescent="0.25">
      <c r="B1204" s="103"/>
      <c r="C1204" s="123"/>
      <c r="D1204" s="103"/>
      <c r="E1204" s="103"/>
      <c r="F1204" s="103"/>
      <c r="H1204" s="123"/>
      <c r="I1204" s="103"/>
      <c r="J1204" s="103"/>
      <c r="K1204" s="103"/>
    </row>
    <row r="1205" spans="2:11" x14ac:dyDescent="0.25">
      <c r="B1205" s="103"/>
      <c r="C1205" s="123"/>
      <c r="D1205" s="103"/>
      <c r="E1205" s="103"/>
      <c r="F1205" s="103"/>
      <c r="H1205" s="123"/>
      <c r="I1205" s="103"/>
      <c r="J1205" s="103"/>
      <c r="K1205" s="103"/>
    </row>
    <row r="1206" spans="2:11" x14ac:dyDescent="0.25">
      <c r="B1206" s="103"/>
      <c r="C1206" s="123"/>
      <c r="D1206" s="103"/>
      <c r="E1206" s="103"/>
      <c r="F1206" s="103"/>
      <c r="H1206" s="123"/>
      <c r="I1206" s="103"/>
      <c r="J1206" s="103"/>
      <c r="K1206" s="103"/>
    </row>
    <row r="1207" spans="2:11" x14ac:dyDescent="0.25">
      <c r="B1207" s="103"/>
      <c r="C1207" s="123"/>
      <c r="D1207" s="103"/>
      <c r="E1207" s="103"/>
      <c r="F1207" s="103"/>
      <c r="H1207" s="123"/>
      <c r="I1207" s="103"/>
      <c r="J1207" s="103"/>
      <c r="K1207" s="103"/>
    </row>
    <row r="1208" spans="2:11" x14ac:dyDescent="0.25">
      <c r="B1208" s="103"/>
      <c r="C1208" s="123"/>
      <c r="D1208" s="103"/>
      <c r="E1208" s="103"/>
      <c r="F1208" s="103"/>
      <c r="H1208" s="123"/>
      <c r="I1208" s="103"/>
      <c r="J1208" s="103"/>
      <c r="K1208" s="103"/>
    </row>
    <row r="1209" spans="2:11" x14ac:dyDescent="0.25">
      <c r="B1209" s="103"/>
      <c r="C1209" s="123"/>
      <c r="D1209" s="103"/>
      <c r="E1209" s="103"/>
      <c r="F1209" s="103"/>
      <c r="H1209" s="123"/>
      <c r="I1209" s="103"/>
      <c r="J1209" s="103"/>
      <c r="K1209" s="103"/>
    </row>
    <row r="1210" spans="2:11" x14ac:dyDescent="0.25">
      <c r="B1210" s="103"/>
      <c r="C1210" s="123"/>
      <c r="D1210" s="103"/>
      <c r="E1210" s="103"/>
      <c r="F1210" s="103"/>
      <c r="H1210" s="123"/>
      <c r="I1210" s="103"/>
      <c r="J1210" s="103"/>
      <c r="K1210" s="103"/>
    </row>
    <row r="1211" spans="2:11" x14ac:dyDescent="0.25">
      <c r="B1211" s="103"/>
      <c r="C1211" s="123"/>
      <c r="D1211" s="103"/>
      <c r="E1211" s="103"/>
      <c r="F1211" s="103"/>
      <c r="H1211" s="123"/>
      <c r="I1211" s="103"/>
      <c r="J1211" s="103"/>
      <c r="K1211" s="103"/>
    </row>
    <row r="1212" spans="2:11" x14ac:dyDescent="0.25">
      <c r="B1212" s="103"/>
      <c r="C1212" s="123"/>
      <c r="D1212" s="103"/>
      <c r="E1212" s="103"/>
      <c r="F1212" s="103"/>
      <c r="H1212" s="123"/>
      <c r="I1212" s="103"/>
      <c r="J1212" s="103"/>
      <c r="K1212" s="103"/>
    </row>
    <row r="1213" spans="2:11" x14ac:dyDescent="0.25">
      <c r="B1213" s="103"/>
      <c r="C1213" s="123"/>
      <c r="D1213" s="103"/>
      <c r="E1213" s="103"/>
      <c r="F1213" s="103"/>
      <c r="H1213" s="123"/>
      <c r="I1213" s="103"/>
      <c r="J1213" s="103"/>
      <c r="K1213" s="103"/>
    </row>
    <row r="1214" spans="2:11" x14ac:dyDescent="0.25">
      <c r="B1214" s="103"/>
      <c r="C1214" s="123"/>
      <c r="D1214" s="103"/>
      <c r="E1214" s="103"/>
      <c r="F1214" s="103"/>
      <c r="H1214" s="123"/>
      <c r="I1214" s="103"/>
      <c r="J1214" s="103"/>
      <c r="K1214" s="103"/>
    </row>
    <row r="1215" spans="2:11" x14ac:dyDescent="0.25">
      <c r="B1215" s="103"/>
      <c r="C1215" s="123"/>
      <c r="D1215" s="103"/>
      <c r="E1215" s="103"/>
      <c r="F1215" s="103"/>
      <c r="H1215" s="123"/>
      <c r="I1215" s="103"/>
      <c r="J1215" s="103"/>
      <c r="K1215" s="103"/>
    </row>
    <row r="1216" spans="2:11" x14ac:dyDescent="0.25">
      <c r="B1216" s="103"/>
      <c r="C1216" s="123"/>
      <c r="D1216" s="103"/>
      <c r="E1216" s="103"/>
      <c r="F1216" s="103"/>
      <c r="H1216" s="123"/>
      <c r="I1216" s="103"/>
      <c r="J1216" s="103"/>
      <c r="K1216" s="103"/>
    </row>
    <row r="1217" spans="2:11" x14ac:dyDescent="0.25">
      <c r="B1217" s="103"/>
      <c r="C1217" s="123"/>
      <c r="D1217" s="103"/>
      <c r="E1217" s="103"/>
      <c r="F1217" s="103"/>
      <c r="H1217" s="123"/>
      <c r="I1217" s="103"/>
      <c r="J1217" s="103"/>
      <c r="K1217" s="103"/>
    </row>
    <row r="1218" spans="2:11" x14ac:dyDescent="0.25">
      <c r="B1218" s="103"/>
      <c r="C1218" s="123"/>
      <c r="D1218" s="103"/>
      <c r="E1218" s="103"/>
      <c r="F1218" s="103"/>
      <c r="H1218" s="123"/>
      <c r="I1218" s="103"/>
      <c r="J1218" s="103"/>
      <c r="K1218" s="103"/>
    </row>
    <row r="1219" spans="2:11" x14ac:dyDescent="0.25">
      <c r="B1219" s="103"/>
      <c r="C1219" s="123"/>
      <c r="D1219" s="103"/>
      <c r="E1219" s="103"/>
      <c r="F1219" s="103"/>
      <c r="H1219" s="123"/>
      <c r="I1219" s="103"/>
      <c r="J1219" s="103"/>
      <c r="K1219" s="103"/>
    </row>
    <row r="1220" spans="2:11" x14ac:dyDescent="0.25">
      <c r="B1220" s="103"/>
      <c r="C1220" s="123"/>
      <c r="D1220" s="103"/>
      <c r="E1220" s="103"/>
      <c r="F1220" s="103"/>
      <c r="H1220" s="123"/>
      <c r="I1220" s="103"/>
      <c r="J1220" s="103"/>
      <c r="K1220" s="103"/>
    </row>
    <row r="1221" spans="2:11" x14ac:dyDescent="0.25">
      <c r="B1221" s="103"/>
      <c r="C1221" s="123"/>
      <c r="D1221" s="103"/>
      <c r="E1221" s="103"/>
      <c r="F1221" s="103"/>
      <c r="H1221" s="123"/>
      <c r="I1221" s="103"/>
      <c r="J1221" s="103"/>
      <c r="K1221" s="103"/>
    </row>
    <row r="1222" spans="2:11" x14ac:dyDescent="0.25">
      <c r="B1222" s="103"/>
      <c r="C1222" s="123"/>
      <c r="D1222" s="103"/>
      <c r="E1222" s="103"/>
      <c r="F1222" s="103"/>
      <c r="H1222" s="123"/>
      <c r="I1222" s="103"/>
      <c r="J1222" s="103"/>
      <c r="K1222" s="103"/>
    </row>
    <row r="1223" spans="2:11" x14ac:dyDescent="0.25">
      <c r="B1223" s="103"/>
      <c r="C1223" s="123"/>
      <c r="D1223" s="103"/>
      <c r="E1223" s="103"/>
      <c r="F1223" s="103"/>
      <c r="H1223" s="123"/>
      <c r="I1223" s="103"/>
      <c r="J1223" s="103"/>
      <c r="K1223" s="103"/>
    </row>
    <row r="1224" spans="2:11" x14ac:dyDescent="0.25">
      <c r="B1224" s="103"/>
      <c r="C1224" s="123"/>
      <c r="D1224" s="103"/>
      <c r="E1224" s="103"/>
      <c r="F1224" s="103"/>
      <c r="H1224" s="123"/>
      <c r="I1224" s="103"/>
      <c r="J1224" s="103"/>
      <c r="K1224" s="103"/>
    </row>
    <row r="1225" spans="2:11" x14ac:dyDescent="0.25">
      <c r="B1225" s="103"/>
      <c r="C1225" s="123"/>
      <c r="D1225" s="103"/>
      <c r="E1225" s="103"/>
      <c r="F1225" s="103"/>
      <c r="H1225" s="123"/>
      <c r="I1225" s="103"/>
      <c r="J1225" s="103"/>
      <c r="K1225" s="103"/>
    </row>
    <row r="1226" spans="2:11" x14ac:dyDescent="0.25">
      <c r="B1226" s="103"/>
      <c r="C1226" s="123"/>
      <c r="D1226" s="103"/>
      <c r="E1226" s="103"/>
      <c r="F1226" s="103"/>
      <c r="H1226" s="123"/>
      <c r="I1226" s="103"/>
      <c r="J1226" s="103"/>
      <c r="K1226" s="103"/>
    </row>
    <row r="1227" spans="2:11" x14ac:dyDescent="0.25">
      <c r="B1227" s="103"/>
      <c r="C1227" s="123"/>
      <c r="D1227" s="103"/>
      <c r="E1227" s="103"/>
      <c r="F1227" s="103"/>
      <c r="H1227" s="123"/>
      <c r="I1227" s="103"/>
      <c r="J1227" s="103"/>
      <c r="K1227" s="103"/>
    </row>
    <row r="1228" spans="2:11" x14ac:dyDescent="0.25">
      <c r="B1228" s="103"/>
      <c r="C1228" s="123"/>
      <c r="D1228" s="103"/>
      <c r="E1228" s="103"/>
      <c r="F1228" s="103"/>
      <c r="H1228" s="123"/>
      <c r="I1228" s="103"/>
      <c r="J1228" s="103"/>
      <c r="K1228" s="103"/>
    </row>
    <row r="1229" spans="2:11" x14ac:dyDescent="0.25">
      <c r="B1229" s="103"/>
      <c r="C1229" s="123"/>
      <c r="D1229" s="103"/>
      <c r="E1229" s="103"/>
      <c r="F1229" s="103"/>
      <c r="H1229" s="123"/>
      <c r="I1229" s="103"/>
      <c r="J1229" s="103"/>
      <c r="K1229" s="103"/>
    </row>
    <row r="1230" spans="2:11" x14ac:dyDescent="0.25">
      <c r="B1230" s="103"/>
      <c r="C1230" s="123"/>
      <c r="D1230" s="103"/>
      <c r="E1230" s="103"/>
      <c r="F1230" s="103"/>
      <c r="H1230" s="123"/>
      <c r="I1230" s="103"/>
      <c r="J1230" s="103"/>
      <c r="K1230" s="103"/>
    </row>
    <row r="1231" spans="2:11" x14ac:dyDescent="0.25">
      <c r="B1231" s="103"/>
      <c r="C1231" s="123"/>
      <c r="D1231" s="103"/>
      <c r="E1231" s="103"/>
      <c r="F1231" s="103"/>
      <c r="H1231" s="123"/>
      <c r="I1231" s="103"/>
      <c r="J1231" s="103"/>
      <c r="K1231" s="103"/>
    </row>
    <row r="1232" spans="2:11" x14ac:dyDescent="0.25">
      <c r="B1232" s="103"/>
      <c r="C1232" s="123"/>
      <c r="D1232" s="103"/>
      <c r="E1232" s="103"/>
      <c r="F1232" s="103"/>
      <c r="H1232" s="123"/>
      <c r="I1232" s="103"/>
      <c r="J1232" s="103"/>
      <c r="K1232" s="103"/>
    </row>
    <row r="1233" spans="2:11" x14ac:dyDescent="0.25">
      <c r="B1233" s="103"/>
      <c r="C1233" s="123"/>
      <c r="D1233" s="103"/>
      <c r="E1233" s="103"/>
      <c r="F1233" s="103"/>
      <c r="H1233" s="123"/>
      <c r="I1233" s="103"/>
      <c r="J1233" s="103"/>
      <c r="K1233" s="103"/>
    </row>
    <row r="1234" spans="2:11" x14ac:dyDescent="0.25">
      <c r="B1234" s="103"/>
      <c r="C1234" s="123"/>
      <c r="D1234" s="103"/>
      <c r="E1234" s="103"/>
      <c r="F1234" s="103"/>
      <c r="H1234" s="123"/>
      <c r="I1234" s="103"/>
      <c r="J1234" s="103"/>
      <c r="K1234" s="103"/>
    </row>
    <row r="1235" spans="2:11" x14ac:dyDescent="0.25">
      <c r="B1235" s="103"/>
      <c r="C1235" s="123"/>
      <c r="D1235" s="103"/>
      <c r="E1235" s="103"/>
      <c r="F1235" s="103"/>
      <c r="H1235" s="123"/>
      <c r="I1235" s="103"/>
      <c r="J1235" s="103"/>
      <c r="K1235" s="103"/>
    </row>
    <row r="1236" spans="2:11" x14ac:dyDescent="0.25">
      <c r="B1236" s="103"/>
      <c r="C1236" s="123"/>
      <c r="D1236" s="103"/>
      <c r="E1236" s="103"/>
      <c r="F1236" s="103"/>
      <c r="H1236" s="123"/>
      <c r="I1236" s="103"/>
      <c r="J1236" s="103"/>
      <c r="K1236" s="103"/>
    </row>
    <row r="1237" spans="2:11" x14ac:dyDescent="0.25">
      <c r="B1237" s="103"/>
      <c r="C1237" s="123"/>
      <c r="D1237" s="103"/>
      <c r="E1237" s="103"/>
      <c r="F1237" s="103"/>
      <c r="H1237" s="123"/>
      <c r="I1237" s="103"/>
      <c r="J1237" s="103"/>
      <c r="K1237" s="103"/>
    </row>
    <row r="1238" spans="2:11" x14ac:dyDescent="0.25">
      <c r="B1238" s="103"/>
      <c r="C1238" s="123"/>
      <c r="D1238" s="103"/>
      <c r="E1238" s="103"/>
      <c r="F1238" s="103"/>
      <c r="H1238" s="123"/>
      <c r="I1238" s="103"/>
      <c r="J1238" s="103"/>
      <c r="K1238" s="103"/>
    </row>
    <row r="1239" spans="2:11" x14ac:dyDescent="0.25">
      <c r="B1239" s="103"/>
      <c r="C1239" s="123"/>
      <c r="D1239" s="103"/>
      <c r="E1239" s="103"/>
      <c r="F1239" s="103"/>
      <c r="H1239" s="123"/>
      <c r="I1239" s="103"/>
      <c r="J1239" s="103"/>
      <c r="K1239" s="103"/>
    </row>
    <row r="1240" spans="2:11" x14ac:dyDescent="0.25">
      <c r="B1240" s="103"/>
      <c r="C1240" s="123"/>
      <c r="D1240" s="103"/>
      <c r="E1240" s="103"/>
      <c r="F1240" s="103"/>
      <c r="H1240" s="123"/>
      <c r="I1240" s="103"/>
      <c r="J1240" s="103"/>
      <c r="K1240" s="103"/>
    </row>
    <row r="1241" spans="2:11" x14ac:dyDescent="0.25">
      <c r="B1241" s="103"/>
      <c r="C1241" s="123"/>
      <c r="D1241" s="103"/>
      <c r="E1241" s="103"/>
      <c r="F1241" s="103"/>
      <c r="H1241" s="123"/>
      <c r="I1241" s="103"/>
      <c r="J1241" s="103"/>
      <c r="K1241" s="103"/>
    </row>
    <row r="1242" spans="2:11" x14ac:dyDescent="0.25">
      <c r="B1242" s="103"/>
      <c r="C1242" s="123"/>
      <c r="D1242" s="103"/>
      <c r="E1242" s="103"/>
      <c r="F1242" s="103"/>
      <c r="H1242" s="123"/>
      <c r="I1242" s="103"/>
      <c r="J1242" s="103"/>
      <c r="K1242" s="103"/>
    </row>
    <row r="1243" spans="2:11" x14ac:dyDescent="0.25">
      <c r="B1243" s="103"/>
      <c r="C1243" s="123"/>
      <c r="D1243" s="103"/>
      <c r="E1243" s="103"/>
      <c r="F1243" s="103"/>
      <c r="H1243" s="123"/>
      <c r="I1243" s="103"/>
      <c r="J1243" s="103"/>
      <c r="K1243" s="103"/>
    </row>
    <row r="1244" spans="2:11" x14ac:dyDescent="0.25">
      <c r="B1244" s="103"/>
      <c r="C1244" s="123"/>
      <c r="D1244" s="103"/>
      <c r="E1244" s="103"/>
      <c r="F1244" s="103"/>
      <c r="H1244" s="123"/>
      <c r="I1244" s="103"/>
      <c r="J1244" s="103"/>
      <c r="K1244" s="103"/>
    </row>
    <row r="1245" spans="2:11" x14ac:dyDescent="0.25">
      <c r="B1245" s="103"/>
      <c r="C1245" s="123"/>
      <c r="D1245" s="103"/>
      <c r="E1245" s="103"/>
      <c r="F1245" s="103"/>
      <c r="H1245" s="123"/>
      <c r="I1245" s="103"/>
      <c r="J1245" s="103"/>
      <c r="K1245" s="103"/>
    </row>
    <row r="1246" spans="2:11" x14ac:dyDescent="0.25">
      <c r="B1246" s="103"/>
      <c r="C1246" s="123"/>
      <c r="D1246" s="103"/>
      <c r="E1246" s="103"/>
      <c r="F1246" s="103"/>
      <c r="H1246" s="123"/>
      <c r="I1246" s="103"/>
      <c r="J1246" s="103"/>
      <c r="K1246" s="103"/>
    </row>
    <row r="1247" spans="2:11" x14ac:dyDescent="0.25">
      <c r="B1247" s="103"/>
      <c r="C1247" s="123"/>
      <c r="D1247" s="103"/>
      <c r="E1247" s="103"/>
      <c r="F1247" s="103"/>
      <c r="H1247" s="123"/>
      <c r="I1247" s="103"/>
      <c r="J1247" s="103"/>
      <c r="K1247" s="103"/>
    </row>
    <row r="1248" spans="2:11" x14ac:dyDescent="0.25">
      <c r="B1248" s="103"/>
      <c r="C1248" s="123"/>
      <c r="D1248" s="103"/>
      <c r="E1248" s="103"/>
      <c r="F1248" s="103"/>
      <c r="H1248" s="123"/>
      <c r="I1248" s="103"/>
      <c r="J1248" s="103"/>
      <c r="K1248" s="103"/>
    </row>
    <row r="1249" spans="2:11" x14ac:dyDescent="0.25">
      <c r="B1249" s="103"/>
      <c r="C1249" s="123"/>
      <c r="D1249" s="103"/>
      <c r="E1249" s="103"/>
      <c r="F1249" s="103"/>
      <c r="H1249" s="123"/>
      <c r="I1249" s="103"/>
      <c r="J1249" s="103"/>
      <c r="K1249" s="103"/>
    </row>
    <row r="1250" spans="2:11" x14ac:dyDescent="0.25">
      <c r="B1250" s="103"/>
      <c r="C1250" s="123"/>
      <c r="D1250" s="103"/>
      <c r="E1250" s="103"/>
      <c r="F1250" s="103"/>
      <c r="H1250" s="123"/>
      <c r="I1250" s="103"/>
      <c r="J1250" s="103"/>
      <c r="K1250" s="103"/>
    </row>
    <row r="1251" spans="2:11" x14ac:dyDescent="0.25">
      <c r="B1251" s="103"/>
      <c r="C1251" s="123"/>
      <c r="D1251" s="103"/>
      <c r="E1251" s="103"/>
      <c r="F1251" s="103"/>
      <c r="H1251" s="123"/>
      <c r="I1251" s="103"/>
      <c r="J1251" s="103"/>
      <c r="K1251" s="103"/>
    </row>
    <row r="1252" spans="2:11" x14ac:dyDescent="0.25">
      <c r="B1252" s="103"/>
      <c r="C1252" s="123"/>
      <c r="D1252" s="103"/>
      <c r="E1252" s="103"/>
      <c r="F1252" s="103"/>
      <c r="H1252" s="123"/>
      <c r="I1252" s="103"/>
      <c r="J1252" s="103"/>
      <c r="K1252" s="103"/>
    </row>
    <row r="1253" spans="2:11" x14ac:dyDescent="0.25">
      <c r="B1253" s="103"/>
      <c r="C1253" s="123"/>
      <c r="D1253" s="103"/>
      <c r="E1253" s="103"/>
      <c r="F1253" s="103"/>
      <c r="H1253" s="123"/>
      <c r="I1253" s="103"/>
      <c r="J1253" s="103"/>
      <c r="K1253" s="103"/>
    </row>
    <row r="1254" spans="2:11" x14ac:dyDescent="0.25">
      <c r="B1254" s="103"/>
      <c r="C1254" s="123"/>
      <c r="D1254" s="103"/>
      <c r="E1254" s="103"/>
      <c r="F1254" s="103"/>
      <c r="H1254" s="123"/>
      <c r="I1254" s="103"/>
      <c r="J1254" s="103"/>
      <c r="K1254" s="103"/>
    </row>
    <row r="1255" spans="2:11" x14ac:dyDescent="0.25">
      <c r="B1255" s="103"/>
      <c r="C1255" s="123"/>
      <c r="D1255" s="103"/>
      <c r="E1255" s="103"/>
      <c r="F1255" s="103"/>
      <c r="H1255" s="123"/>
      <c r="I1255" s="103"/>
      <c r="J1255" s="103"/>
      <c r="K1255" s="103"/>
    </row>
    <row r="1256" spans="2:11" x14ac:dyDescent="0.25">
      <c r="B1256" s="103"/>
      <c r="C1256" s="123"/>
      <c r="D1256" s="103"/>
      <c r="E1256" s="103"/>
      <c r="F1256" s="103"/>
      <c r="H1256" s="123"/>
      <c r="I1256" s="103"/>
      <c r="J1256" s="103"/>
      <c r="K1256" s="103"/>
    </row>
    <row r="1257" spans="2:11" x14ac:dyDescent="0.25">
      <c r="B1257" s="103"/>
      <c r="C1257" s="123"/>
      <c r="D1257" s="103"/>
      <c r="E1257" s="103"/>
      <c r="F1257" s="103"/>
      <c r="H1257" s="123"/>
      <c r="I1257" s="103"/>
      <c r="J1257" s="103"/>
      <c r="K1257" s="103"/>
    </row>
    <row r="1258" spans="2:11" x14ac:dyDescent="0.25">
      <c r="B1258" s="103"/>
      <c r="C1258" s="123"/>
      <c r="D1258" s="103"/>
      <c r="E1258" s="103"/>
      <c r="F1258" s="103"/>
      <c r="H1258" s="123"/>
      <c r="I1258" s="103"/>
      <c r="J1258" s="103"/>
      <c r="K1258" s="103"/>
    </row>
    <row r="1259" spans="2:11" x14ac:dyDescent="0.25">
      <c r="B1259" s="103"/>
      <c r="C1259" s="123"/>
      <c r="D1259" s="103"/>
      <c r="E1259" s="103"/>
      <c r="F1259" s="103"/>
      <c r="H1259" s="123"/>
      <c r="I1259" s="103"/>
      <c r="J1259" s="103"/>
      <c r="K1259" s="103"/>
    </row>
    <row r="1260" spans="2:11" x14ac:dyDescent="0.25">
      <c r="B1260" s="103"/>
      <c r="C1260" s="123"/>
      <c r="D1260" s="103"/>
      <c r="E1260" s="103"/>
      <c r="F1260" s="103"/>
      <c r="H1260" s="123"/>
      <c r="I1260" s="103"/>
      <c r="J1260" s="103"/>
      <c r="K1260" s="103"/>
    </row>
    <row r="1261" spans="2:11" x14ac:dyDescent="0.25">
      <c r="B1261" s="103"/>
      <c r="C1261" s="123"/>
      <c r="D1261" s="103"/>
      <c r="E1261" s="103"/>
      <c r="F1261" s="103"/>
      <c r="H1261" s="123"/>
      <c r="I1261" s="103"/>
      <c r="J1261" s="103"/>
      <c r="K1261" s="103"/>
    </row>
    <row r="1262" spans="2:11" x14ac:dyDescent="0.25">
      <c r="B1262" s="103"/>
      <c r="C1262" s="123"/>
      <c r="D1262" s="103"/>
      <c r="E1262" s="103"/>
      <c r="F1262" s="103"/>
      <c r="H1262" s="123"/>
      <c r="I1262" s="103"/>
      <c r="J1262" s="103"/>
      <c r="K1262" s="103"/>
    </row>
    <row r="1263" spans="2:11" x14ac:dyDescent="0.25">
      <c r="B1263" s="103"/>
      <c r="C1263" s="123"/>
      <c r="D1263" s="103"/>
      <c r="E1263" s="103"/>
      <c r="F1263" s="103"/>
      <c r="H1263" s="123"/>
      <c r="I1263" s="103"/>
      <c r="J1263" s="103"/>
      <c r="K1263" s="103"/>
    </row>
    <row r="1264" spans="2:11" x14ac:dyDescent="0.25">
      <c r="B1264" s="103"/>
      <c r="C1264" s="123"/>
      <c r="D1264" s="103"/>
      <c r="E1264" s="103"/>
      <c r="F1264" s="103"/>
      <c r="H1264" s="123"/>
      <c r="I1264" s="103"/>
      <c r="J1264" s="103"/>
      <c r="K1264" s="103"/>
    </row>
    <row r="1265" spans="2:11" x14ac:dyDescent="0.25">
      <c r="B1265" s="103"/>
      <c r="C1265" s="123"/>
      <c r="D1265" s="103"/>
      <c r="E1265" s="103"/>
      <c r="F1265" s="103"/>
      <c r="H1265" s="123"/>
      <c r="I1265" s="103"/>
      <c r="J1265" s="103"/>
      <c r="K1265" s="103"/>
    </row>
    <row r="1266" spans="2:11" x14ac:dyDescent="0.25">
      <c r="B1266" s="103"/>
      <c r="C1266" s="123"/>
      <c r="D1266" s="103"/>
      <c r="E1266" s="103"/>
      <c r="F1266" s="103"/>
      <c r="H1266" s="123"/>
      <c r="I1266" s="103"/>
      <c r="J1266" s="103"/>
      <c r="K1266" s="103"/>
    </row>
    <row r="1267" spans="2:11" x14ac:dyDescent="0.25">
      <c r="B1267" s="103"/>
      <c r="C1267" s="123"/>
      <c r="D1267" s="103"/>
      <c r="E1267" s="103"/>
      <c r="F1267" s="103"/>
      <c r="H1267" s="123"/>
      <c r="I1267" s="103"/>
      <c r="J1267" s="103"/>
      <c r="K1267" s="103"/>
    </row>
    <row r="1268" spans="2:11" x14ac:dyDescent="0.25">
      <c r="B1268" s="103"/>
      <c r="C1268" s="123"/>
      <c r="D1268" s="103"/>
      <c r="E1268" s="103"/>
      <c r="F1268" s="103"/>
      <c r="H1268" s="123"/>
      <c r="I1268" s="103"/>
      <c r="J1268" s="103"/>
      <c r="K1268" s="103"/>
    </row>
    <row r="1269" spans="2:11" x14ac:dyDescent="0.25">
      <c r="B1269" s="103"/>
      <c r="C1269" s="123"/>
      <c r="D1269" s="103"/>
      <c r="E1269" s="103"/>
      <c r="F1269" s="103"/>
      <c r="H1269" s="123"/>
      <c r="I1269" s="103"/>
      <c r="J1269" s="103"/>
      <c r="K1269" s="103"/>
    </row>
    <row r="1270" spans="2:11" x14ac:dyDescent="0.25">
      <c r="B1270" s="103"/>
      <c r="C1270" s="123"/>
      <c r="D1270" s="103"/>
      <c r="E1270" s="103"/>
      <c r="F1270" s="103"/>
      <c r="H1270" s="123"/>
      <c r="I1270" s="103"/>
      <c r="J1270" s="103"/>
      <c r="K1270" s="103"/>
    </row>
    <row r="1271" spans="2:11" x14ac:dyDescent="0.25">
      <c r="B1271" s="103"/>
      <c r="C1271" s="123"/>
      <c r="D1271" s="103"/>
      <c r="E1271" s="103"/>
      <c r="F1271" s="103"/>
      <c r="H1271" s="123"/>
      <c r="I1271" s="103"/>
      <c r="J1271" s="103"/>
      <c r="K1271" s="103"/>
    </row>
    <row r="1272" spans="2:11" x14ac:dyDescent="0.25">
      <c r="B1272" s="103"/>
      <c r="C1272" s="123"/>
      <c r="D1272" s="103"/>
      <c r="E1272" s="103"/>
      <c r="F1272" s="103"/>
      <c r="H1272" s="123"/>
      <c r="I1272" s="103"/>
      <c r="J1272" s="103"/>
      <c r="K1272" s="103"/>
    </row>
    <row r="1273" spans="2:11" x14ac:dyDescent="0.25">
      <c r="B1273" s="103"/>
      <c r="C1273" s="123"/>
      <c r="D1273" s="103"/>
      <c r="E1273" s="103"/>
      <c r="F1273" s="103"/>
      <c r="H1273" s="123"/>
      <c r="I1273" s="103"/>
      <c r="J1273" s="103"/>
      <c r="K1273" s="103"/>
    </row>
    <row r="1274" spans="2:11" x14ac:dyDescent="0.25">
      <c r="B1274" s="103"/>
      <c r="C1274" s="123"/>
      <c r="D1274" s="103"/>
      <c r="E1274" s="103"/>
      <c r="F1274" s="103"/>
      <c r="H1274" s="123"/>
      <c r="I1274" s="103"/>
      <c r="J1274" s="103"/>
      <c r="K1274" s="103"/>
    </row>
    <row r="1275" spans="2:11" x14ac:dyDescent="0.25">
      <c r="B1275" s="103"/>
      <c r="C1275" s="123"/>
      <c r="D1275" s="103"/>
      <c r="E1275" s="103"/>
      <c r="F1275" s="103"/>
      <c r="H1275" s="123"/>
      <c r="I1275" s="103"/>
      <c r="J1275" s="103"/>
      <c r="K1275" s="103"/>
    </row>
    <row r="1276" spans="2:11" x14ac:dyDescent="0.25">
      <c r="B1276" s="103"/>
      <c r="C1276" s="123"/>
      <c r="D1276" s="103"/>
      <c r="E1276" s="103"/>
      <c r="F1276" s="103"/>
      <c r="H1276" s="123"/>
      <c r="I1276" s="103"/>
      <c r="J1276" s="103"/>
      <c r="K1276" s="103"/>
    </row>
    <row r="1277" spans="2:11" x14ac:dyDescent="0.25">
      <c r="B1277" s="103"/>
      <c r="C1277" s="123"/>
      <c r="D1277" s="103"/>
      <c r="E1277" s="103"/>
      <c r="F1277" s="103"/>
      <c r="H1277" s="123"/>
      <c r="I1277" s="103"/>
      <c r="J1277" s="103"/>
      <c r="K1277" s="103"/>
    </row>
    <row r="1278" spans="2:11" x14ac:dyDescent="0.25">
      <c r="B1278" s="103"/>
      <c r="C1278" s="123"/>
      <c r="D1278" s="103"/>
      <c r="E1278" s="103"/>
      <c r="F1278" s="103"/>
      <c r="H1278" s="123"/>
      <c r="I1278" s="103"/>
      <c r="J1278" s="103"/>
      <c r="K1278" s="103"/>
    </row>
    <row r="1279" spans="2:11" x14ac:dyDescent="0.25">
      <c r="B1279" s="103"/>
      <c r="C1279" s="123"/>
      <c r="D1279" s="103"/>
      <c r="E1279" s="103"/>
      <c r="F1279" s="103"/>
      <c r="H1279" s="123"/>
      <c r="I1279" s="103"/>
      <c r="J1279" s="103"/>
      <c r="K1279" s="103"/>
    </row>
    <row r="1280" spans="2:11" x14ac:dyDescent="0.25">
      <c r="B1280" s="103"/>
      <c r="C1280" s="123"/>
      <c r="D1280" s="103"/>
      <c r="E1280" s="103"/>
      <c r="F1280" s="103"/>
      <c r="H1280" s="123"/>
      <c r="I1280" s="103"/>
      <c r="J1280" s="103"/>
      <c r="K1280" s="103"/>
    </row>
    <row r="1281" spans="2:11" x14ac:dyDescent="0.25">
      <c r="B1281" s="103"/>
      <c r="C1281" s="123"/>
      <c r="D1281" s="103"/>
      <c r="E1281" s="103"/>
      <c r="F1281" s="103"/>
      <c r="H1281" s="123"/>
      <c r="I1281" s="103"/>
      <c r="J1281" s="103"/>
      <c r="K1281" s="103"/>
    </row>
    <row r="1282" spans="2:11" x14ac:dyDescent="0.25">
      <c r="B1282" s="103"/>
      <c r="C1282" s="123"/>
      <c r="D1282" s="103"/>
      <c r="E1282" s="103"/>
      <c r="F1282" s="103"/>
      <c r="H1282" s="123"/>
      <c r="I1282" s="103"/>
      <c r="J1282" s="103"/>
      <c r="K1282" s="103"/>
    </row>
    <row r="1283" spans="2:11" x14ac:dyDescent="0.25">
      <c r="B1283" s="103"/>
      <c r="C1283" s="123"/>
      <c r="D1283" s="103"/>
      <c r="E1283" s="103"/>
      <c r="F1283" s="103"/>
      <c r="H1283" s="123"/>
      <c r="I1283" s="103"/>
      <c r="J1283" s="103"/>
      <c r="K1283" s="103"/>
    </row>
    <row r="1284" spans="2:11" x14ac:dyDescent="0.25">
      <c r="B1284" s="103"/>
      <c r="C1284" s="123"/>
      <c r="D1284" s="103"/>
      <c r="E1284" s="103"/>
      <c r="F1284" s="103"/>
      <c r="H1284" s="123"/>
      <c r="I1284" s="103"/>
      <c r="J1284" s="103"/>
      <c r="K1284" s="103"/>
    </row>
    <row r="1285" spans="2:11" x14ac:dyDescent="0.25">
      <c r="B1285" s="103"/>
      <c r="C1285" s="123"/>
      <c r="D1285" s="103"/>
      <c r="E1285" s="103"/>
      <c r="F1285" s="103"/>
      <c r="H1285" s="123"/>
      <c r="I1285" s="103"/>
      <c r="J1285" s="103"/>
      <c r="K1285" s="103"/>
    </row>
    <row r="1286" spans="2:11" x14ac:dyDescent="0.25">
      <c r="B1286" s="103"/>
      <c r="C1286" s="123"/>
      <c r="D1286" s="103"/>
      <c r="E1286" s="103"/>
      <c r="F1286" s="103"/>
      <c r="H1286" s="123"/>
      <c r="I1286" s="103"/>
      <c r="J1286" s="103"/>
      <c r="K1286" s="103"/>
    </row>
    <row r="1287" spans="2:11" x14ac:dyDescent="0.25">
      <c r="B1287" s="103"/>
      <c r="C1287" s="123"/>
      <c r="D1287" s="103"/>
      <c r="E1287" s="103"/>
      <c r="F1287" s="103"/>
      <c r="H1287" s="123"/>
      <c r="I1287" s="103"/>
      <c r="J1287" s="103"/>
      <c r="K1287" s="103"/>
    </row>
    <row r="1288" spans="2:11" x14ac:dyDescent="0.25">
      <c r="B1288" s="103"/>
      <c r="C1288" s="123"/>
      <c r="D1288" s="103"/>
      <c r="E1288" s="103"/>
      <c r="F1288" s="103"/>
      <c r="H1288" s="123"/>
      <c r="I1288" s="103"/>
      <c r="J1288" s="103"/>
      <c r="K1288" s="103"/>
    </row>
    <row r="1289" spans="2:11" x14ac:dyDescent="0.25">
      <c r="B1289" s="103"/>
      <c r="C1289" s="123"/>
      <c r="D1289" s="103"/>
      <c r="E1289" s="103"/>
      <c r="F1289" s="103"/>
      <c r="H1289" s="123"/>
      <c r="I1289" s="103"/>
      <c r="J1289" s="103"/>
      <c r="K1289" s="103"/>
    </row>
    <row r="1290" spans="2:11" x14ac:dyDescent="0.25">
      <c r="B1290" s="103"/>
      <c r="C1290" s="123"/>
      <c r="D1290" s="103"/>
      <c r="E1290" s="103"/>
      <c r="F1290" s="103"/>
      <c r="H1290" s="123"/>
      <c r="I1290" s="103"/>
      <c r="J1290" s="103"/>
      <c r="K1290" s="103"/>
    </row>
    <row r="1291" spans="2:11" x14ac:dyDescent="0.25">
      <c r="B1291" s="103"/>
      <c r="C1291" s="123"/>
      <c r="D1291" s="103"/>
      <c r="E1291" s="103"/>
      <c r="F1291" s="103"/>
      <c r="H1291" s="123"/>
      <c r="I1291" s="103"/>
      <c r="J1291" s="103"/>
      <c r="K1291" s="103"/>
    </row>
    <row r="1292" spans="2:11" x14ac:dyDescent="0.25">
      <c r="B1292" s="103"/>
      <c r="C1292" s="123"/>
      <c r="D1292" s="103"/>
      <c r="E1292" s="103"/>
      <c r="F1292" s="103"/>
      <c r="H1292" s="123"/>
      <c r="I1292" s="103"/>
      <c r="J1292" s="103"/>
      <c r="K1292" s="103"/>
    </row>
    <row r="1293" spans="2:11" x14ac:dyDescent="0.25">
      <c r="B1293" s="103"/>
      <c r="C1293" s="123"/>
      <c r="D1293" s="103"/>
      <c r="E1293" s="103"/>
      <c r="F1293" s="103"/>
      <c r="H1293" s="123"/>
      <c r="I1293" s="103"/>
      <c r="J1293" s="103"/>
      <c r="K1293" s="103"/>
    </row>
    <row r="1294" spans="2:11" x14ac:dyDescent="0.25">
      <c r="B1294" s="103"/>
      <c r="C1294" s="123"/>
      <c r="D1294" s="103"/>
      <c r="E1294" s="103"/>
      <c r="F1294" s="103"/>
      <c r="H1294" s="123"/>
      <c r="I1294" s="103"/>
      <c r="J1294" s="103"/>
      <c r="K1294" s="103"/>
    </row>
    <row r="1295" spans="2:11" x14ac:dyDescent="0.25">
      <c r="B1295" s="103"/>
      <c r="C1295" s="123"/>
      <c r="D1295" s="103"/>
      <c r="E1295" s="103"/>
      <c r="F1295" s="103"/>
      <c r="H1295" s="123"/>
      <c r="I1295" s="103"/>
      <c r="J1295" s="103"/>
      <c r="K1295" s="103"/>
    </row>
    <row r="1296" spans="2:11" x14ac:dyDescent="0.25">
      <c r="B1296" s="103"/>
      <c r="C1296" s="123"/>
      <c r="D1296" s="103"/>
      <c r="E1296" s="103"/>
      <c r="F1296" s="103"/>
      <c r="H1296" s="123"/>
      <c r="I1296" s="103"/>
      <c r="J1296" s="103"/>
      <c r="K1296" s="103"/>
    </row>
    <row r="1297" spans="2:11" x14ac:dyDescent="0.25">
      <c r="B1297" s="103"/>
      <c r="C1297" s="123"/>
      <c r="D1297" s="103"/>
      <c r="E1297" s="103"/>
      <c r="F1297" s="103"/>
      <c r="H1297" s="123"/>
      <c r="I1297" s="103"/>
      <c r="J1297" s="103"/>
      <c r="K1297" s="103"/>
    </row>
    <row r="1298" spans="2:11" x14ac:dyDescent="0.25">
      <c r="B1298" s="103"/>
      <c r="C1298" s="123"/>
      <c r="D1298" s="103"/>
      <c r="E1298" s="103"/>
      <c r="F1298" s="103"/>
      <c r="H1298" s="123"/>
      <c r="I1298" s="103"/>
      <c r="J1298" s="103"/>
      <c r="K1298" s="103"/>
    </row>
    <row r="1299" spans="2:11" x14ac:dyDescent="0.25">
      <c r="B1299" s="103"/>
      <c r="C1299" s="123"/>
      <c r="D1299" s="103"/>
      <c r="E1299" s="103"/>
      <c r="F1299" s="103"/>
      <c r="H1299" s="123"/>
      <c r="I1299" s="103"/>
      <c r="J1299" s="103"/>
      <c r="K1299" s="103"/>
    </row>
    <row r="1300" spans="2:11" x14ac:dyDescent="0.25">
      <c r="B1300" s="103"/>
      <c r="C1300" s="123"/>
      <c r="D1300" s="103"/>
      <c r="E1300" s="103"/>
      <c r="F1300" s="103"/>
      <c r="H1300" s="123"/>
      <c r="I1300" s="103"/>
      <c r="J1300" s="103"/>
      <c r="K1300" s="103"/>
    </row>
    <row r="1301" spans="2:11" x14ac:dyDescent="0.25">
      <c r="B1301" s="103"/>
      <c r="C1301" s="123"/>
      <c r="D1301" s="103"/>
      <c r="E1301" s="103"/>
      <c r="F1301" s="103"/>
      <c r="H1301" s="123"/>
      <c r="I1301" s="103"/>
      <c r="J1301" s="103"/>
      <c r="K1301" s="103"/>
    </row>
    <row r="1302" spans="2:11" x14ac:dyDescent="0.25">
      <c r="B1302" s="103"/>
      <c r="C1302" s="123"/>
      <c r="D1302" s="103"/>
      <c r="E1302" s="103"/>
      <c r="F1302" s="103"/>
      <c r="H1302" s="123"/>
      <c r="I1302" s="103"/>
      <c r="J1302" s="103"/>
      <c r="K1302" s="103"/>
    </row>
    <row r="1303" spans="2:11" x14ac:dyDescent="0.25">
      <c r="B1303" s="103"/>
      <c r="C1303" s="123"/>
      <c r="D1303" s="103"/>
      <c r="E1303" s="103"/>
      <c r="F1303" s="103"/>
      <c r="H1303" s="123"/>
      <c r="I1303" s="103"/>
      <c r="J1303" s="103"/>
      <c r="K1303" s="103"/>
    </row>
    <row r="1304" spans="2:11" x14ac:dyDescent="0.25">
      <c r="B1304" s="103"/>
      <c r="C1304" s="123"/>
      <c r="D1304" s="103"/>
      <c r="E1304" s="103"/>
      <c r="F1304" s="103"/>
      <c r="H1304" s="123"/>
      <c r="I1304" s="103"/>
      <c r="J1304" s="103"/>
      <c r="K1304" s="103"/>
    </row>
    <row r="1305" spans="2:11" x14ac:dyDescent="0.25">
      <c r="B1305" s="103"/>
      <c r="C1305" s="123"/>
      <c r="D1305" s="103"/>
      <c r="E1305" s="103"/>
      <c r="F1305" s="103"/>
      <c r="H1305" s="123"/>
      <c r="I1305" s="103"/>
      <c r="J1305" s="103"/>
      <c r="K1305" s="103"/>
    </row>
    <row r="1306" spans="2:11" x14ac:dyDescent="0.25">
      <c r="B1306" s="103"/>
      <c r="C1306" s="123"/>
      <c r="D1306" s="103"/>
      <c r="E1306" s="103"/>
      <c r="F1306" s="103"/>
      <c r="H1306" s="123"/>
      <c r="I1306" s="103"/>
      <c r="J1306" s="103"/>
      <c r="K1306" s="103"/>
    </row>
    <row r="1307" spans="2:11" x14ac:dyDescent="0.25">
      <c r="B1307" s="103"/>
      <c r="C1307" s="123"/>
      <c r="D1307" s="103"/>
      <c r="E1307" s="103"/>
      <c r="F1307" s="103"/>
      <c r="H1307" s="123"/>
      <c r="I1307" s="103"/>
      <c r="J1307" s="103"/>
      <c r="K1307" s="103"/>
    </row>
    <row r="1308" spans="2:11" x14ac:dyDescent="0.25">
      <c r="B1308" s="103"/>
      <c r="C1308" s="123"/>
      <c r="D1308" s="103"/>
      <c r="E1308" s="103"/>
      <c r="F1308" s="103"/>
      <c r="H1308" s="123"/>
      <c r="I1308" s="103"/>
      <c r="J1308" s="103"/>
      <c r="K1308" s="103"/>
    </row>
    <row r="1309" spans="2:11" x14ac:dyDescent="0.25">
      <c r="B1309" s="103"/>
      <c r="C1309" s="123"/>
      <c r="D1309" s="103"/>
      <c r="E1309" s="103"/>
      <c r="F1309" s="103"/>
      <c r="H1309" s="123"/>
      <c r="I1309" s="103"/>
      <c r="J1309" s="103"/>
      <c r="K1309" s="103"/>
    </row>
    <row r="1310" spans="2:11" x14ac:dyDescent="0.25">
      <c r="B1310" s="103"/>
      <c r="C1310" s="123"/>
      <c r="D1310" s="103"/>
      <c r="E1310" s="103"/>
      <c r="F1310" s="103"/>
      <c r="H1310" s="123"/>
      <c r="I1310" s="103"/>
      <c r="J1310" s="103"/>
      <c r="K1310" s="103"/>
    </row>
    <row r="1311" spans="2:11" x14ac:dyDescent="0.25">
      <c r="B1311" s="103"/>
      <c r="C1311" s="123"/>
      <c r="D1311" s="103"/>
      <c r="E1311" s="103"/>
      <c r="F1311" s="103"/>
      <c r="H1311" s="123"/>
      <c r="I1311" s="103"/>
      <c r="J1311" s="103"/>
      <c r="K1311" s="103"/>
    </row>
    <row r="1312" spans="2:11" x14ac:dyDescent="0.25">
      <c r="B1312" s="103"/>
      <c r="C1312" s="123"/>
      <c r="D1312" s="103"/>
      <c r="E1312" s="103"/>
      <c r="F1312" s="103"/>
      <c r="H1312" s="123"/>
      <c r="I1312" s="103"/>
      <c r="J1312" s="103"/>
      <c r="K1312" s="103"/>
    </row>
    <row r="1313" spans="2:11" x14ac:dyDescent="0.25">
      <c r="B1313" s="103"/>
      <c r="C1313" s="123"/>
      <c r="D1313" s="103"/>
      <c r="E1313" s="103"/>
      <c r="F1313" s="103"/>
      <c r="H1313" s="123"/>
      <c r="I1313" s="103"/>
      <c r="J1313" s="103"/>
      <c r="K1313" s="103"/>
    </row>
    <row r="1314" spans="2:11" x14ac:dyDescent="0.25">
      <c r="B1314" s="103"/>
      <c r="C1314" s="123"/>
      <c r="D1314" s="103"/>
      <c r="E1314" s="103"/>
      <c r="F1314" s="103"/>
      <c r="H1314" s="123"/>
      <c r="I1314" s="103"/>
      <c r="J1314" s="103"/>
      <c r="K1314" s="103"/>
    </row>
    <row r="1315" spans="2:11" x14ac:dyDescent="0.25">
      <c r="B1315" s="103"/>
      <c r="C1315" s="123"/>
      <c r="D1315" s="103"/>
      <c r="E1315" s="103"/>
      <c r="F1315" s="103"/>
      <c r="H1315" s="123"/>
      <c r="I1315" s="103"/>
      <c r="J1315" s="103"/>
      <c r="K1315" s="103"/>
    </row>
    <row r="1316" spans="2:11" x14ac:dyDescent="0.25">
      <c r="B1316" s="103"/>
      <c r="C1316" s="123"/>
      <c r="D1316" s="103"/>
      <c r="E1316" s="103"/>
      <c r="F1316" s="103"/>
      <c r="H1316" s="123"/>
      <c r="I1316" s="103"/>
      <c r="J1316" s="103"/>
      <c r="K1316" s="103"/>
    </row>
    <row r="1317" spans="2:11" x14ac:dyDescent="0.25">
      <c r="B1317" s="103"/>
      <c r="C1317" s="123"/>
      <c r="D1317" s="103"/>
      <c r="E1317" s="103"/>
      <c r="F1317" s="103"/>
      <c r="H1317" s="123"/>
      <c r="I1317" s="103"/>
      <c r="J1317" s="103"/>
      <c r="K1317" s="103"/>
    </row>
    <row r="1318" spans="2:11" x14ac:dyDescent="0.25">
      <c r="B1318" s="103"/>
      <c r="C1318" s="123"/>
      <c r="D1318" s="103"/>
      <c r="E1318" s="103"/>
      <c r="F1318" s="103"/>
      <c r="H1318" s="123"/>
      <c r="I1318" s="103"/>
      <c r="J1318" s="103"/>
      <c r="K1318" s="103"/>
    </row>
    <row r="1319" spans="2:11" x14ac:dyDescent="0.25">
      <c r="B1319" s="103"/>
      <c r="C1319" s="123"/>
      <c r="D1319" s="103"/>
      <c r="E1319" s="103"/>
      <c r="F1319" s="103"/>
      <c r="H1319" s="123"/>
      <c r="I1319" s="103"/>
      <c r="J1319" s="103"/>
      <c r="K1319" s="103"/>
    </row>
    <row r="1320" spans="2:11" x14ac:dyDescent="0.25">
      <c r="B1320" s="103"/>
      <c r="C1320" s="123"/>
      <c r="D1320" s="103"/>
      <c r="E1320" s="103"/>
      <c r="F1320" s="103"/>
      <c r="H1320" s="123"/>
      <c r="I1320" s="103"/>
      <c r="J1320" s="103"/>
      <c r="K1320" s="103"/>
    </row>
    <row r="1321" spans="2:11" x14ac:dyDescent="0.25">
      <c r="B1321" s="103"/>
      <c r="C1321" s="123"/>
      <c r="D1321" s="103"/>
      <c r="E1321" s="103"/>
      <c r="F1321" s="103"/>
      <c r="H1321" s="123"/>
      <c r="I1321" s="103"/>
      <c r="J1321" s="103"/>
      <c r="K1321" s="103"/>
    </row>
    <row r="1322" spans="2:11" x14ac:dyDescent="0.25">
      <c r="B1322" s="103"/>
      <c r="C1322" s="123"/>
      <c r="D1322" s="103"/>
      <c r="E1322" s="103"/>
      <c r="F1322" s="103"/>
      <c r="H1322" s="123"/>
      <c r="I1322" s="103"/>
      <c r="J1322" s="103"/>
      <c r="K1322" s="103"/>
    </row>
    <row r="1323" spans="2:11" x14ac:dyDescent="0.25">
      <c r="B1323" s="103"/>
      <c r="C1323" s="123"/>
      <c r="D1323" s="103"/>
      <c r="E1323" s="103"/>
      <c r="F1323" s="103"/>
      <c r="H1323" s="123"/>
      <c r="I1323" s="103"/>
      <c r="J1323" s="103"/>
      <c r="K1323" s="103"/>
    </row>
    <row r="1324" spans="2:11" x14ac:dyDescent="0.25">
      <c r="B1324" s="103"/>
      <c r="C1324" s="123"/>
      <c r="D1324" s="103"/>
      <c r="E1324" s="103"/>
      <c r="F1324" s="103"/>
      <c r="H1324" s="123"/>
      <c r="I1324" s="103"/>
      <c r="J1324" s="103"/>
      <c r="K1324" s="103"/>
    </row>
    <row r="1325" spans="2:11" x14ac:dyDescent="0.25">
      <c r="B1325" s="103"/>
      <c r="C1325" s="123"/>
      <c r="D1325" s="103"/>
      <c r="E1325" s="103"/>
      <c r="F1325" s="103"/>
      <c r="H1325" s="123"/>
      <c r="I1325" s="103"/>
      <c r="J1325" s="103"/>
      <c r="K1325" s="103"/>
    </row>
    <row r="1326" spans="2:11" x14ac:dyDescent="0.25">
      <c r="B1326" s="103"/>
      <c r="C1326" s="123"/>
      <c r="D1326" s="103"/>
      <c r="E1326" s="103"/>
      <c r="F1326" s="103"/>
      <c r="H1326" s="123"/>
      <c r="I1326" s="103"/>
      <c r="J1326" s="103"/>
      <c r="K1326" s="103"/>
    </row>
    <row r="1327" spans="2:11" x14ac:dyDescent="0.25">
      <c r="B1327" s="103"/>
      <c r="C1327" s="123"/>
      <c r="D1327" s="103"/>
      <c r="E1327" s="103"/>
      <c r="F1327" s="103"/>
      <c r="H1327" s="123"/>
      <c r="I1327" s="103"/>
      <c r="J1327" s="103"/>
      <c r="K1327" s="103"/>
    </row>
    <row r="1328" spans="2:11" x14ac:dyDescent="0.25">
      <c r="B1328" s="103"/>
      <c r="C1328" s="123"/>
      <c r="D1328" s="103"/>
      <c r="E1328" s="103"/>
      <c r="F1328" s="103"/>
      <c r="H1328" s="123"/>
      <c r="I1328" s="103"/>
      <c r="J1328" s="103"/>
      <c r="K1328" s="103"/>
    </row>
    <row r="1329" spans="2:11" x14ac:dyDescent="0.25">
      <c r="B1329" s="103"/>
      <c r="C1329" s="123"/>
      <c r="D1329" s="103"/>
      <c r="E1329" s="103"/>
      <c r="F1329" s="103"/>
      <c r="H1329" s="123"/>
      <c r="I1329" s="103"/>
      <c r="J1329" s="103"/>
      <c r="K1329" s="103"/>
    </row>
    <row r="1330" spans="2:11" x14ac:dyDescent="0.25">
      <c r="B1330" s="103"/>
      <c r="C1330" s="123"/>
      <c r="D1330" s="103"/>
      <c r="E1330" s="103"/>
      <c r="F1330" s="103"/>
      <c r="H1330" s="123"/>
      <c r="I1330" s="103"/>
      <c r="J1330" s="103"/>
      <c r="K1330" s="103"/>
    </row>
    <row r="1331" spans="2:11" x14ac:dyDescent="0.25">
      <c r="B1331" s="103"/>
      <c r="C1331" s="123"/>
      <c r="D1331" s="103"/>
      <c r="E1331" s="103"/>
      <c r="F1331" s="103"/>
      <c r="H1331" s="123"/>
      <c r="I1331" s="103"/>
      <c r="J1331" s="103"/>
      <c r="K1331" s="103"/>
    </row>
    <row r="1332" spans="2:11" x14ac:dyDescent="0.25">
      <c r="B1332" s="103"/>
      <c r="C1332" s="123"/>
      <c r="D1332" s="103"/>
      <c r="E1332" s="103"/>
      <c r="F1332" s="103"/>
      <c r="H1332" s="123"/>
      <c r="I1332" s="103"/>
      <c r="J1332" s="103"/>
      <c r="K1332" s="103"/>
    </row>
    <row r="1333" spans="2:11" x14ac:dyDescent="0.25">
      <c r="B1333" s="103"/>
      <c r="C1333" s="123"/>
      <c r="D1333" s="103"/>
      <c r="E1333" s="103"/>
      <c r="F1333" s="103"/>
      <c r="H1333" s="123"/>
      <c r="I1333" s="103"/>
      <c r="J1333" s="103"/>
      <c r="K1333" s="103"/>
    </row>
    <row r="1334" spans="2:11" x14ac:dyDescent="0.25">
      <c r="B1334" s="103"/>
      <c r="C1334" s="123"/>
      <c r="D1334" s="103"/>
      <c r="E1334" s="103"/>
      <c r="F1334" s="103"/>
      <c r="H1334" s="123"/>
      <c r="I1334" s="103"/>
      <c r="J1334" s="103"/>
      <c r="K1334" s="103"/>
    </row>
    <row r="1335" spans="2:11" x14ac:dyDescent="0.25">
      <c r="B1335" s="103"/>
      <c r="C1335" s="123"/>
      <c r="D1335" s="103"/>
      <c r="E1335" s="103"/>
      <c r="F1335" s="103"/>
      <c r="H1335" s="123"/>
      <c r="I1335" s="103"/>
      <c r="J1335" s="103"/>
      <c r="K1335" s="103"/>
    </row>
    <row r="1336" spans="2:11" x14ac:dyDescent="0.25">
      <c r="B1336" s="103"/>
      <c r="C1336" s="123"/>
      <c r="D1336" s="103"/>
      <c r="E1336" s="103"/>
      <c r="F1336" s="103"/>
      <c r="H1336" s="123"/>
      <c r="I1336" s="103"/>
      <c r="J1336" s="103"/>
      <c r="K1336" s="103"/>
    </row>
    <row r="1337" spans="2:11" x14ac:dyDescent="0.25">
      <c r="B1337" s="103"/>
      <c r="C1337" s="123"/>
      <c r="D1337" s="103"/>
      <c r="E1337" s="103"/>
      <c r="F1337" s="103"/>
      <c r="H1337" s="123"/>
      <c r="I1337" s="103"/>
      <c r="J1337" s="103"/>
      <c r="K1337" s="103"/>
    </row>
    <row r="1338" spans="2:11" x14ac:dyDescent="0.25">
      <c r="B1338" s="103"/>
      <c r="C1338" s="123"/>
      <c r="D1338" s="103"/>
      <c r="E1338" s="103"/>
      <c r="F1338" s="103"/>
      <c r="H1338" s="123"/>
      <c r="I1338" s="103"/>
      <c r="J1338" s="103"/>
      <c r="K1338" s="103"/>
    </row>
    <row r="1339" spans="2:11" x14ac:dyDescent="0.25">
      <c r="B1339" s="103"/>
      <c r="C1339" s="123"/>
      <c r="D1339" s="103"/>
      <c r="E1339" s="103"/>
      <c r="F1339" s="103"/>
      <c r="H1339" s="123"/>
      <c r="I1339" s="103"/>
      <c r="J1339" s="103"/>
      <c r="K1339" s="103"/>
    </row>
    <row r="1340" spans="2:11" x14ac:dyDescent="0.25">
      <c r="B1340" s="103"/>
      <c r="C1340" s="123"/>
      <c r="D1340" s="103"/>
      <c r="E1340" s="103"/>
      <c r="F1340" s="103"/>
      <c r="H1340" s="123"/>
      <c r="I1340" s="103"/>
      <c r="J1340" s="103"/>
      <c r="K1340" s="103"/>
    </row>
    <row r="1341" spans="2:11" x14ac:dyDescent="0.25">
      <c r="B1341" s="103"/>
      <c r="C1341" s="123"/>
      <c r="D1341" s="103"/>
      <c r="E1341" s="103"/>
      <c r="F1341" s="103"/>
      <c r="H1341" s="123"/>
      <c r="I1341" s="103"/>
      <c r="J1341" s="103"/>
      <c r="K1341" s="103"/>
    </row>
    <row r="1342" spans="2:11" x14ac:dyDescent="0.25">
      <c r="B1342" s="103"/>
      <c r="C1342" s="123"/>
      <c r="D1342" s="103"/>
      <c r="E1342" s="103"/>
      <c r="F1342" s="103"/>
      <c r="H1342" s="123"/>
      <c r="I1342" s="103"/>
      <c r="J1342" s="103"/>
      <c r="K1342" s="103"/>
    </row>
    <row r="1343" spans="2:11" x14ac:dyDescent="0.25">
      <c r="B1343" s="103"/>
      <c r="C1343" s="123"/>
      <c r="D1343" s="103"/>
      <c r="E1343" s="103"/>
      <c r="F1343" s="103"/>
      <c r="H1343" s="123"/>
      <c r="I1343" s="103"/>
      <c r="J1343" s="103"/>
      <c r="K1343" s="103"/>
    </row>
    <row r="1344" spans="2:11" x14ac:dyDescent="0.25">
      <c r="B1344" s="103"/>
      <c r="C1344" s="123"/>
      <c r="D1344" s="103"/>
      <c r="E1344" s="103"/>
      <c r="F1344" s="103"/>
      <c r="H1344" s="123"/>
      <c r="I1344" s="103"/>
      <c r="J1344" s="103"/>
      <c r="K1344" s="103"/>
    </row>
    <row r="1345" spans="2:11" x14ac:dyDescent="0.25">
      <c r="B1345" s="103"/>
      <c r="C1345" s="123"/>
      <c r="D1345" s="103"/>
      <c r="E1345" s="103"/>
      <c r="F1345" s="103"/>
      <c r="H1345" s="123"/>
      <c r="I1345" s="103"/>
      <c r="J1345" s="103"/>
      <c r="K1345" s="103"/>
    </row>
    <row r="1346" spans="2:11" x14ac:dyDescent="0.25">
      <c r="B1346" s="103"/>
      <c r="C1346" s="123"/>
      <c r="D1346" s="103"/>
      <c r="E1346" s="103"/>
      <c r="F1346" s="103"/>
      <c r="H1346" s="123"/>
      <c r="I1346" s="103"/>
      <c r="J1346" s="103"/>
      <c r="K1346" s="103"/>
    </row>
    <row r="1347" spans="2:11" x14ac:dyDescent="0.25">
      <c r="B1347" s="103"/>
      <c r="C1347" s="123"/>
      <c r="D1347" s="103"/>
      <c r="E1347" s="103"/>
      <c r="F1347" s="103"/>
      <c r="H1347" s="123"/>
      <c r="I1347" s="103"/>
      <c r="J1347" s="103"/>
      <c r="K1347" s="103"/>
    </row>
    <row r="1348" spans="2:11" x14ac:dyDescent="0.25">
      <c r="B1348" s="103"/>
      <c r="C1348" s="123"/>
      <c r="D1348" s="103"/>
      <c r="E1348" s="103"/>
      <c r="F1348" s="103"/>
      <c r="H1348" s="123"/>
      <c r="I1348" s="103"/>
      <c r="J1348" s="103"/>
      <c r="K1348" s="103"/>
    </row>
    <row r="1349" spans="2:11" x14ac:dyDescent="0.25">
      <c r="B1349" s="103"/>
      <c r="C1349" s="123"/>
      <c r="D1349" s="103"/>
      <c r="E1349" s="103"/>
      <c r="F1349" s="103"/>
      <c r="H1349" s="123"/>
      <c r="I1349" s="103"/>
      <c r="J1349" s="103"/>
      <c r="K1349" s="103"/>
    </row>
    <row r="1350" spans="2:11" x14ac:dyDescent="0.25">
      <c r="B1350" s="103"/>
      <c r="C1350" s="123"/>
      <c r="D1350" s="103"/>
      <c r="E1350" s="103"/>
      <c r="F1350" s="103"/>
      <c r="H1350" s="123"/>
      <c r="I1350" s="103"/>
      <c r="J1350" s="103"/>
      <c r="K1350" s="103"/>
    </row>
    <row r="1351" spans="2:11" x14ac:dyDescent="0.25">
      <c r="B1351" s="103"/>
      <c r="C1351" s="123"/>
      <c r="D1351" s="103"/>
      <c r="E1351" s="103"/>
      <c r="F1351" s="103"/>
      <c r="H1351" s="123"/>
      <c r="I1351" s="103"/>
      <c r="J1351" s="103"/>
      <c r="K1351" s="103"/>
    </row>
    <row r="1352" spans="2:11" x14ac:dyDescent="0.25">
      <c r="B1352" s="103"/>
      <c r="C1352" s="123"/>
      <c r="D1352" s="103"/>
      <c r="E1352" s="103"/>
      <c r="F1352" s="103"/>
      <c r="H1352" s="123"/>
      <c r="I1352" s="103"/>
      <c r="J1352" s="103"/>
      <c r="K1352" s="103"/>
    </row>
    <row r="1353" spans="2:11" x14ac:dyDescent="0.25">
      <c r="B1353" s="103"/>
      <c r="C1353" s="123"/>
      <c r="D1353" s="103"/>
      <c r="E1353" s="103"/>
      <c r="F1353" s="103"/>
      <c r="H1353" s="123"/>
      <c r="I1353" s="103"/>
      <c r="J1353" s="103"/>
      <c r="K1353" s="103"/>
    </row>
    <row r="1354" spans="2:11" x14ac:dyDescent="0.25">
      <c r="B1354" s="103"/>
      <c r="C1354" s="123"/>
      <c r="D1354" s="103"/>
      <c r="E1354" s="103"/>
      <c r="F1354" s="103"/>
      <c r="H1354" s="123"/>
      <c r="I1354" s="103"/>
      <c r="J1354" s="103"/>
      <c r="K1354" s="103"/>
    </row>
    <row r="1355" spans="2:11" x14ac:dyDescent="0.25">
      <c r="B1355" s="103"/>
      <c r="C1355" s="123"/>
      <c r="D1355" s="103"/>
      <c r="E1355" s="103"/>
      <c r="F1355" s="103"/>
      <c r="H1355" s="123"/>
      <c r="I1355" s="103"/>
      <c r="J1355" s="103"/>
      <c r="K1355" s="103"/>
    </row>
    <row r="1356" spans="2:11" x14ac:dyDescent="0.25">
      <c r="B1356" s="103"/>
      <c r="C1356" s="123"/>
      <c r="D1356" s="103"/>
      <c r="E1356" s="103"/>
      <c r="F1356" s="103"/>
      <c r="H1356" s="123"/>
      <c r="I1356" s="103"/>
      <c r="J1356" s="103"/>
      <c r="K1356" s="103"/>
    </row>
    <row r="1357" spans="2:11" x14ac:dyDescent="0.25">
      <c r="B1357" s="103"/>
      <c r="C1357" s="123"/>
      <c r="D1357" s="103"/>
      <c r="E1357" s="103"/>
      <c r="F1357" s="103"/>
      <c r="H1357" s="123"/>
      <c r="I1357" s="103"/>
      <c r="J1357" s="103"/>
      <c r="K1357" s="103"/>
    </row>
    <row r="1358" spans="2:11" x14ac:dyDescent="0.25">
      <c r="B1358" s="103"/>
      <c r="C1358" s="123"/>
      <c r="D1358" s="103"/>
      <c r="E1358" s="103"/>
      <c r="F1358" s="103"/>
      <c r="H1358" s="123"/>
      <c r="I1358" s="103"/>
      <c r="J1358" s="103"/>
      <c r="K1358" s="103"/>
    </row>
    <row r="1359" spans="2:11" x14ac:dyDescent="0.25">
      <c r="B1359" s="103"/>
      <c r="C1359" s="123"/>
      <c r="D1359" s="103"/>
      <c r="E1359" s="103"/>
      <c r="F1359" s="103"/>
      <c r="H1359" s="123"/>
      <c r="I1359" s="103"/>
      <c r="J1359" s="103"/>
      <c r="K1359" s="103"/>
    </row>
    <row r="1360" spans="2:11" x14ac:dyDescent="0.25">
      <c r="B1360" s="103"/>
      <c r="C1360" s="123"/>
      <c r="D1360" s="103"/>
      <c r="E1360" s="103"/>
      <c r="F1360" s="103"/>
      <c r="H1360" s="123"/>
      <c r="I1360" s="103"/>
      <c r="J1360" s="103"/>
      <c r="K1360" s="103"/>
    </row>
    <row r="1361" spans="2:11" x14ac:dyDescent="0.25">
      <c r="B1361" s="103"/>
      <c r="C1361" s="123"/>
      <c r="D1361" s="103"/>
      <c r="E1361" s="103"/>
      <c r="F1361" s="103"/>
      <c r="H1361" s="123"/>
      <c r="I1361" s="103"/>
      <c r="J1361" s="103"/>
      <c r="K1361" s="103"/>
    </row>
    <row r="1362" spans="2:11" x14ac:dyDescent="0.25">
      <c r="B1362" s="103"/>
      <c r="C1362" s="123"/>
      <c r="D1362" s="103"/>
      <c r="E1362" s="103"/>
      <c r="F1362" s="103"/>
      <c r="H1362" s="123"/>
      <c r="I1362" s="103"/>
      <c r="J1362" s="103"/>
      <c r="K1362" s="103"/>
    </row>
    <row r="1363" spans="2:11" x14ac:dyDescent="0.25">
      <c r="B1363" s="103"/>
      <c r="C1363" s="123"/>
      <c r="D1363" s="103"/>
      <c r="E1363" s="103"/>
      <c r="F1363" s="103"/>
      <c r="H1363" s="123"/>
      <c r="I1363" s="103"/>
      <c r="J1363" s="103"/>
      <c r="K1363" s="103"/>
    </row>
    <row r="1364" spans="2:11" x14ac:dyDescent="0.25">
      <c r="B1364" s="103"/>
      <c r="C1364" s="123"/>
      <c r="D1364" s="103"/>
      <c r="E1364" s="103"/>
      <c r="F1364" s="103"/>
      <c r="H1364" s="123"/>
      <c r="I1364" s="103"/>
      <c r="J1364" s="103"/>
      <c r="K1364" s="103"/>
    </row>
    <row r="1365" spans="2:11" x14ac:dyDescent="0.25">
      <c r="B1365" s="103"/>
      <c r="C1365" s="123"/>
      <c r="D1365" s="103"/>
      <c r="E1365" s="103"/>
      <c r="F1365" s="103"/>
      <c r="H1365" s="123"/>
      <c r="I1365" s="103"/>
      <c r="J1365" s="103"/>
      <c r="K1365" s="103"/>
    </row>
    <row r="1366" spans="2:11" x14ac:dyDescent="0.25">
      <c r="B1366" s="103"/>
      <c r="C1366" s="123"/>
      <c r="D1366" s="103"/>
      <c r="E1366" s="103"/>
      <c r="F1366" s="103"/>
      <c r="H1366" s="123"/>
      <c r="I1366" s="103"/>
      <c r="J1366" s="103"/>
      <c r="K1366" s="103"/>
    </row>
    <row r="1367" spans="2:11" x14ac:dyDescent="0.25">
      <c r="B1367" s="103"/>
      <c r="C1367" s="123"/>
      <c r="D1367" s="103"/>
      <c r="E1367" s="103"/>
      <c r="F1367" s="103"/>
      <c r="H1367" s="123"/>
      <c r="I1367" s="103"/>
      <c r="J1367" s="103"/>
      <c r="K1367" s="103"/>
    </row>
    <row r="1368" spans="2:11" x14ac:dyDescent="0.25">
      <c r="B1368" s="103"/>
      <c r="C1368" s="123"/>
      <c r="D1368" s="103"/>
      <c r="E1368" s="103"/>
      <c r="F1368" s="103"/>
      <c r="H1368" s="123"/>
      <c r="I1368" s="103"/>
      <c r="J1368" s="103"/>
      <c r="K1368" s="103"/>
    </row>
    <row r="1369" spans="2:11" x14ac:dyDescent="0.25">
      <c r="B1369" s="103"/>
      <c r="C1369" s="123"/>
      <c r="D1369" s="103"/>
      <c r="E1369" s="103"/>
      <c r="F1369" s="103"/>
      <c r="H1369" s="123"/>
      <c r="I1369" s="103"/>
      <c r="J1369" s="103"/>
      <c r="K1369" s="103"/>
    </row>
    <row r="1370" spans="2:11" x14ac:dyDescent="0.25">
      <c r="B1370" s="103"/>
      <c r="C1370" s="123"/>
      <c r="D1370" s="103"/>
      <c r="E1370" s="103"/>
      <c r="F1370" s="103"/>
      <c r="H1370" s="123"/>
      <c r="I1370" s="103"/>
      <c r="J1370" s="103"/>
      <c r="K1370" s="103"/>
    </row>
    <row r="1371" spans="2:11" x14ac:dyDescent="0.25">
      <c r="B1371" s="103"/>
      <c r="C1371" s="123"/>
      <c r="D1371" s="103"/>
      <c r="E1371" s="103"/>
      <c r="F1371" s="103"/>
      <c r="H1371" s="123"/>
      <c r="I1371" s="103"/>
      <c r="J1371" s="103"/>
      <c r="K1371" s="103"/>
    </row>
    <row r="1372" spans="2:11" x14ac:dyDescent="0.25">
      <c r="B1372" s="103"/>
      <c r="C1372" s="123"/>
      <c r="D1372" s="103"/>
      <c r="E1372" s="103"/>
      <c r="F1372" s="103"/>
      <c r="H1372" s="123"/>
      <c r="I1372" s="103"/>
      <c r="J1372" s="103"/>
      <c r="K1372" s="103"/>
    </row>
    <row r="1373" spans="2:11" x14ac:dyDescent="0.25">
      <c r="B1373" s="103"/>
      <c r="C1373" s="123"/>
      <c r="D1373" s="103"/>
      <c r="E1373" s="103"/>
      <c r="F1373" s="103"/>
      <c r="H1373" s="123"/>
      <c r="I1373" s="103"/>
      <c r="J1373" s="103"/>
      <c r="K1373" s="103"/>
    </row>
    <row r="1374" spans="2:11" x14ac:dyDescent="0.25">
      <c r="B1374" s="103"/>
      <c r="C1374" s="123"/>
      <c r="D1374" s="103"/>
      <c r="E1374" s="103"/>
      <c r="F1374" s="103"/>
      <c r="H1374" s="123"/>
      <c r="I1374" s="103"/>
      <c r="J1374" s="103"/>
      <c r="K1374" s="103"/>
    </row>
    <row r="1375" spans="2:11" x14ac:dyDescent="0.25">
      <c r="B1375" s="103"/>
      <c r="C1375" s="123"/>
      <c r="D1375" s="103"/>
      <c r="E1375" s="103"/>
      <c r="F1375" s="103"/>
      <c r="H1375" s="123"/>
      <c r="I1375" s="103"/>
      <c r="J1375" s="103"/>
      <c r="K1375" s="103"/>
    </row>
    <row r="1376" spans="2:11" x14ac:dyDescent="0.25">
      <c r="B1376" s="103"/>
      <c r="C1376" s="123"/>
      <c r="D1376" s="103"/>
      <c r="E1376" s="103"/>
      <c r="F1376" s="103"/>
      <c r="H1376" s="123"/>
      <c r="I1376" s="103"/>
      <c r="J1376" s="103"/>
      <c r="K1376" s="103"/>
    </row>
    <row r="1377" spans="2:11" x14ac:dyDescent="0.25">
      <c r="B1377" s="103"/>
      <c r="C1377" s="123"/>
      <c r="D1377" s="103"/>
      <c r="E1377" s="103"/>
      <c r="F1377" s="103"/>
      <c r="H1377" s="123"/>
      <c r="I1377" s="103"/>
      <c r="J1377" s="103"/>
      <c r="K1377" s="103"/>
    </row>
    <row r="1378" spans="2:11" x14ac:dyDescent="0.25">
      <c r="B1378" s="103"/>
      <c r="C1378" s="123"/>
      <c r="D1378" s="103"/>
      <c r="E1378" s="103"/>
      <c r="F1378" s="103"/>
      <c r="H1378" s="123"/>
      <c r="I1378" s="103"/>
      <c r="J1378" s="103"/>
      <c r="K1378" s="103"/>
    </row>
    <row r="1379" spans="2:11" x14ac:dyDescent="0.25">
      <c r="B1379" s="103"/>
      <c r="C1379" s="123"/>
      <c r="D1379" s="103"/>
      <c r="E1379" s="103"/>
      <c r="F1379" s="103"/>
      <c r="H1379" s="123"/>
      <c r="I1379" s="103"/>
      <c r="J1379" s="103"/>
      <c r="K1379" s="103"/>
    </row>
    <row r="1380" spans="2:11" x14ac:dyDescent="0.25">
      <c r="B1380" s="103"/>
      <c r="C1380" s="123"/>
      <c r="D1380" s="103"/>
      <c r="E1380" s="103"/>
      <c r="F1380" s="103"/>
      <c r="H1380" s="123"/>
      <c r="I1380" s="103"/>
      <c r="J1380" s="103"/>
      <c r="K1380" s="103"/>
    </row>
    <row r="1381" spans="2:11" x14ac:dyDescent="0.25">
      <c r="B1381" s="103"/>
      <c r="C1381" s="123"/>
      <c r="D1381" s="103"/>
      <c r="E1381" s="103"/>
      <c r="F1381" s="103"/>
      <c r="H1381" s="123"/>
      <c r="I1381" s="103"/>
      <c r="J1381" s="103"/>
      <c r="K1381" s="103"/>
    </row>
    <row r="1382" spans="2:11" x14ac:dyDescent="0.25">
      <c r="B1382" s="103"/>
      <c r="C1382" s="123"/>
      <c r="D1382" s="103"/>
      <c r="E1382" s="103"/>
      <c r="F1382" s="103"/>
      <c r="H1382" s="123"/>
      <c r="I1382" s="103"/>
      <c r="J1382" s="103"/>
      <c r="K1382" s="103"/>
    </row>
    <row r="1383" spans="2:11" x14ac:dyDescent="0.25">
      <c r="B1383" s="103"/>
      <c r="C1383" s="123"/>
      <c r="D1383" s="103"/>
      <c r="E1383" s="103"/>
      <c r="F1383" s="103"/>
      <c r="H1383" s="123"/>
      <c r="I1383" s="103"/>
      <c r="J1383" s="103"/>
      <c r="K1383" s="103"/>
    </row>
    <row r="1384" spans="2:11" x14ac:dyDescent="0.25">
      <c r="B1384" s="103"/>
      <c r="C1384" s="123"/>
      <c r="D1384" s="103"/>
      <c r="E1384" s="103"/>
      <c r="F1384" s="103"/>
      <c r="H1384" s="123"/>
      <c r="I1384" s="103"/>
      <c r="J1384" s="103"/>
      <c r="K1384" s="103"/>
    </row>
    <row r="1385" spans="2:11" x14ac:dyDescent="0.25">
      <c r="B1385" s="103"/>
      <c r="C1385" s="123"/>
      <c r="D1385" s="103"/>
      <c r="E1385" s="103"/>
      <c r="F1385" s="103"/>
      <c r="H1385" s="123"/>
      <c r="I1385" s="103"/>
      <c r="J1385" s="103"/>
      <c r="K1385" s="103"/>
    </row>
    <row r="1386" spans="2:11" x14ac:dyDescent="0.25">
      <c r="B1386" s="103"/>
      <c r="C1386" s="123"/>
      <c r="D1386" s="103"/>
      <c r="E1386" s="103"/>
      <c r="F1386" s="103"/>
      <c r="H1386" s="123"/>
      <c r="I1386" s="103"/>
      <c r="J1386" s="103"/>
      <c r="K1386" s="103"/>
    </row>
    <row r="1387" spans="2:11" x14ac:dyDescent="0.25">
      <c r="B1387" s="103"/>
      <c r="C1387" s="123"/>
      <c r="D1387" s="103"/>
      <c r="E1387" s="103"/>
      <c r="F1387" s="103"/>
      <c r="H1387" s="123"/>
      <c r="I1387" s="103"/>
      <c r="J1387" s="103"/>
      <c r="K1387" s="103"/>
    </row>
    <row r="1388" spans="2:11" x14ac:dyDescent="0.25">
      <c r="B1388" s="103"/>
      <c r="C1388" s="123"/>
      <c r="D1388" s="103"/>
      <c r="E1388" s="103"/>
      <c r="F1388" s="103"/>
      <c r="H1388" s="123"/>
      <c r="I1388" s="103"/>
      <c r="J1388" s="103"/>
      <c r="K1388" s="103"/>
    </row>
    <row r="1389" spans="2:11" x14ac:dyDescent="0.25">
      <c r="B1389" s="103"/>
      <c r="C1389" s="123"/>
      <c r="D1389" s="103"/>
      <c r="E1389" s="103"/>
      <c r="F1389" s="103"/>
      <c r="H1389" s="123"/>
      <c r="I1389" s="103"/>
      <c r="J1389" s="103"/>
      <c r="K1389" s="103"/>
    </row>
    <row r="1390" spans="2:11" x14ac:dyDescent="0.25">
      <c r="B1390" s="103"/>
      <c r="C1390" s="123"/>
      <c r="D1390" s="103"/>
      <c r="E1390" s="103"/>
      <c r="F1390" s="103"/>
      <c r="H1390" s="123"/>
      <c r="I1390" s="103"/>
      <c r="J1390" s="103"/>
      <c r="K1390" s="103"/>
    </row>
    <row r="1391" spans="2:11" x14ac:dyDescent="0.25">
      <c r="B1391" s="103"/>
      <c r="C1391" s="123"/>
      <c r="D1391" s="103"/>
      <c r="E1391" s="103"/>
      <c r="F1391" s="103"/>
      <c r="H1391" s="123"/>
      <c r="I1391" s="103"/>
      <c r="J1391" s="103"/>
      <c r="K1391" s="103"/>
    </row>
    <row r="1392" spans="2:11" x14ac:dyDescent="0.25">
      <c r="B1392" s="103"/>
      <c r="C1392" s="123"/>
      <c r="D1392" s="103"/>
      <c r="E1392" s="103"/>
      <c r="F1392" s="103"/>
      <c r="H1392" s="123"/>
      <c r="I1392" s="103"/>
      <c r="J1392" s="103"/>
      <c r="K1392" s="103"/>
    </row>
    <row r="1393" spans="2:11" x14ac:dyDescent="0.25">
      <c r="B1393" s="103"/>
      <c r="C1393" s="123"/>
      <c r="D1393" s="103"/>
      <c r="E1393" s="103"/>
      <c r="F1393" s="103"/>
      <c r="H1393" s="123"/>
      <c r="I1393" s="103"/>
      <c r="J1393" s="103"/>
      <c r="K1393" s="103"/>
    </row>
    <row r="1394" spans="2:11" x14ac:dyDescent="0.25">
      <c r="B1394" s="103"/>
      <c r="C1394" s="123"/>
      <c r="D1394" s="103"/>
      <c r="E1394" s="103"/>
      <c r="F1394" s="103"/>
      <c r="H1394" s="123"/>
      <c r="I1394" s="103"/>
      <c r="J1394" s="103"/>
      <c r="K1394" s="103"/>
    </row>
    <row r="1395" spans="2:11" x14ac:dyDescent="0.25">
      <c r="B1395" s="103"/>
      <c r="C1395" s="123"/>
      <c r="D1395" s="103"/>
      <c r="E1395" s="103"/>
      <c r="F1395" s="103"/>
      <c r="H1395" s="123"/>
      <c r="I1395" s="103"/>
      <c r="J1395" s="103"/>
      <c r="K1395" s="103"/>
    </row>
    <row r="1396" spans="2:11" x14ac:dyDescent="0.25">
      <c r="B1396" s="103"/>
      <c r="C1396" s="123"/>
      <c r="D1396" s="103"/>
      <c r="E1396" s="103"/>
      <c r="F1396" s="103"/>
      <c r="H1396" s="123"/>
      <c r="I1396" s="103"/>
      <c r="J1396" s="103"/>
      <c r="K1396" s="103"/>
    </row>
    <row r="1397" spans="2:11" x14ac:dyDescent="0.25">
      <c r="B1397" s="103"/>
      <c r="C1397" s="123"/>
      <c r="D1397" s="103"/>
      <c r="E1397" s="103"/>
      <c r="F1397" s="103"/>
      <c r="H1397" s="123"/>
      <c r="I1397" s="103"/>
      <c r="J1397" s="103"/>
      <c r="K1397" s="103"/>
    </row>
    <row r="1398" spans="2:11" x14ac:dyDescent="0.25">
      <c r="B1398" s="103"/>
      <c r="C1398" s="123"/>
      <c r="D1398" s="103"/>
      <c r="E1398" s="103"/>
      <c r="F1398" s="103"/>
      <c r="H1398" s="123"/>
      <c r="I1398" s="103"/>
      <c r="J1398" s="103"/>
      <c r="K1398" s="103"/>
    </row>
    <row r="1399" spans="2:11" x14ac:dyDescent="0.25">
      <c r="B1399" s="103"/>
      <c r="C1399" s="123"/>
      <c r="D1399" s="103"/>
      <c r="E1399" s="103"/>
      <c r="F1399" s="103"/>
      <c r="H1399" s="123"/>
      <c r="I1399" s="103"/>
      <c r="J1399" s="103"/>
      <c r="K1399" s="103"/>
    </row>
    <row r="1400" spans="2:11" x14ac:dyDescent="0.25">
      <c r="B1400" s="103"/>
      <c r="C1400" s="123"/>
      <c r="D1400" s="103"/>
      <c r="E1400" s="103"/>
      <c r="F1400" s="103"/>
      <c r="H1400" s="123"/>
      <c r="I1400" s="103"/>
      <c r="J1400" s="103"/>
      <c r="K1400" s="103"/>
    </row>
    <row r="1401" spans="2:11" x14ac:dyDescent="0.25">
      <c r="B1401" s="103"/>
      <c r="C1401" s="123"/>
      <c r="D1401" s="103"/>
      <c r="E1401" s="103"/>
      <c r="F1401" s="103"/>
      <c r="H1401" s="123"/>
      <c r="I1401" s="103"/>
      <c r="J1401" s="103"/>
      <c r="K1401" s="103"/>
    </row>
    <row r="1402" spans="2:11" x14ac:dyDescent="0.25">
      <c r="B1402" s="103"/>
      <c r="C1402" s="123"/>
      <c r="D1402" s="103"/>
      <c r="E1402" s="103"/>
      <c r="F1402" s="103"/>
      <c r="H1402" s="123"/>
      <c r="I1402" s="103"/>
      <c r="J1402" s="103"/>
      <c r="K1402" s="103"/>
    </row>
    <row r="1403" spans="2:11" x14ac:dyDescent="0.25">
      <c r="B1403" s="103"/>
      <c r="C1403" s="123"/>
      <c r="D1403" s="103"/>
      <c r="E1403" s="103"/>
      <c r="F1403" s="103"/>
      <c r="H1403" s="123"/>
      <c r="I1403" s="103"/>
      <c r="J1403" s="103"/>
      <c r="K1403" s="103"/>
    </row>
    <row r="1404" spans="2:11" x14ac:dyDescent="0.25">
      <c r="B1404" s="103"/>
      <c r="C1404" s="123"/>
      <c r="D1404" s="103"/>
      <c r="E1404" s="103"/>
      <c r="F1404" s="103"/>
      <c r="H1404" s="123"/>
      <c r="I1404" s="103"/>
      <c r="J1404" s="103"/>
      <c r="K1404" s="103"/>
    </row>
    <row r="1405" spans="2:11" x14ac:dyDescent="0.25">
      <c r="B1405" s="103"/>
      <c r="C1405" s="123"/>
      <c r="D1405" s="103"/>
      <c r="E1405" s="103"/>
      <c r="F1405" s="103"/>
      <c r="H1405" s="123"/>
      <c r="I1405" s="103"/>
      <c r="J1405" s="103"/>
      <c r="K1405" s="103"/>
    </row>
    <row r="1406" spans="2:11" x14ac:dyDescent="0.25">
      <c r="B1406" s="103"/>
      <c r="C1406" s="123"/>
      <c r="D1406" s="103"/>
      <c r="E1406" s="103"/>
      <c r="F1406" s="103"/>
      <c r="H1406" s="123"/>
      <c r="I1406" s="103"/>
      <c r="J1406" s="103"/>
      <c r="K1406" s="103"/>
    </row>
    <row r="1407" spans="2:11" x14ac:dyDescent="0.25">
      <c r="B1407" s="103"/>
      <c r="C1407" s="123"/>
      <c r="D1407" s="103"/>
      <c r="E1407" s="103"/>
      <c r="F1407" s="103"/>
      <c r="H1407" s="123"/>
      <c r="I1407" s="103"/>
      <c r="J1407" s="103"/>
      <c r="K1407" s="103"/>
    </row>
    <row r="1408" spans="2:11" x14ac:dyDescent="0.25">
      <c r="B1408" s="103"/>
      <c r="C1408" s="123"/>
      <c r="D1408" s="103"/>
      <c r="E1408" s="103"/>
      <c r="F1408" s="103"/>
      <c r="H1408" s="123"/>
      <c r="I1408" s="103"/>
      <c r="J1408" s="103"/>
      <c r="K1408" s="103"/>
    </row>
    <row r="1409" spans="2:11" x14ac:dyDescent="0.25">
      <c r="B1409" s="103"/>
      <c r="C1409" s="123"/>
      <c r="D1409" s="103"/>
      <c r="E1409" s="103"/>
      <c r="F1409" s="103"/>
      <c r="H1409" s="123"/>
      <c r="I1409" s="103"/>
      <c r="J1409" s="103"/>
      <c r="K1409" s="103"/>
    </row>
    <row r="1410" spans="2:11" x14ac:dyDescent="0.25">
      <c r="B1410" s="103"/>
      <c r="C1410" s="123"/>
      <c r="D1410" s="103"/>
      <c r="E1410" s="103"/>
      <c r="F1410" s="103"/>
      <c r="H1410" s="123"/>
      <c r="I1410" s="103"/>
      <c r="J1410" s="103"/>
      <c r="K1410" s="103"/>
    </row>
    <row r="1411" spans="2:11" x14ac:dyDescent="0.25">
      <c r="B1411" s="103"/>
      <c r="C1411" s="123"/>
      <c r="D1411" s="103"/>
      <c r="E1411" s="103"/>
      <c r="F1411" s="103"/>
      <c r="H1411" s="123"/>
      <c r="I1411" s="103"/>
      <c r="J1411" s="103"/>
      <c r="K1411" s="103"/>
    </row>
    <row r="1412" spans="2:11" x14ac:dyDescent="0.25">
      <c r="B1412" s="103"/>
      <c r="C1412" s="123"/>
      <c r="D1412" s="103"/>
      <c r="E1412" s="103"/>
      <c r="F1412" s="103"/>
      <c r="H1412" s="123"/>
      <c r="I1412" s="103"/>
      <c r="J1412" s="103"/>
      <c r="K1412" s="103"/>
    </row>
    <row r="1413" spans="2:11" x14ac:dyDescent="0.25">
      <c r="B1413" s="103"/>
      <c r="C1413" s="123"/>
      <c r="D1413" s="103"/>
      <c r="E1413" s="103"/>
      <c r="F1413" s="103"/>
      <c r="H1413" s="123"/>
      <c r="I1413" s="103"/>
      <c r="J1413" s="103"/>
      <c r="K1413" s="103"/>
    </row>
    <row r="1414" spans="2:11" x14ac:dyDescent="0.25">
      <c r="B1414" s="103"/>
      <c r="C1414" s="123"/>
      <c r="D1414" s="103"/>
      <c r="E1414" s="103"/>
      <c r="F1414" s="103"/>
      <c r="H1414" s="123"/>
      <c r="I1414" s="103"/>
      <c r="J1414" s="103"/>
      <c r="K1414" s="103"/>
    </row>
    <row r="1415" spans="2:11" x14ac:dyDescent="0.25">
      <c r="B1415" s="103"/>
      <c r="C1415" s="123"/>
      <c r="D1415" s="103"/>
      <c r="E1415" s="103"/>
      <c r="F1415" s="103"/>
      <c r="H1415" s="123"/>
      <c r="I1415" s="103"/>
      <c r="J1415" s="103"/>
      <c r="K1415" s="103"/>
    </row>
    <row r="1416" spans="2:11" x14ac:dyDescent="0.25">
      <c r="B1416" s="103"/>
      <c r="C1416" s="123"/>
      <c r="D1416" s="103"/>
      <c r="E1416" s="103"/>
      <c r="F1416" s="103"/>
      <c r="H1416" s="123"/>
      <c r="I1416" s="103"/>
      <c r="J1416" s="103"/>
      <c r="K1416" s="103"/>
    </row>
    <row r="1417" spans="2:11" x14ac:dyDescent="0.25">
      <c r="B1417" s="103"/>
      <c r="C1417" s="123"/>
      <c r="D1417" s="103"/>
      <c r="E1417" s="103"/>
      <c r="F1417" s="103"/>
      <c r="H1417" s="123"/>
      <c r="I1417" s="103"/>
      <c r="J1417" s="103"/>
      <c r="K1417" s="103"/>
    </row>
    <row r="1418" spans="2:11" x14ac:dyDescent="0.25">
      <c r="B1418" s="103"/>
      <c r="C1418" s="123"/>
      <c r="D1418" s="103"/>
      <c r="E1418" s="103"/>
      <c r="F1418" s="103"/>
      <c r="H1418" s="123"/>
      <c r="I1418" s="103"/>
      <c r="J1418" s="103"/>
      <c r="K1418" s="103"/>
    </row>
    <row r="1419" spans="2:11" x14ac:dyDescent="0.25">
      <c r="B1419" s="103"/>
      <c r="C1419" s="123"/>
      <c r="D1419" s="103"/>
      <c r="E1419" s="103"/>
      <c r="F1419" s="103"/>
      <c r="H1419" s="123"/>
      <c r="I1419" s="103"/>
      <c r="J1419" s="103"/>
      <c r="K1419" s="103"/>
    </row>
    <row r="1420" spans="2:11" x14ac:dyDescent="0.25">
      <c r="B1420" s="103"/>
      <c r="C1420" s="123"/>
      <c r="D1420" s="103"/>
      <c r="E1420" s="103"/>
      <c r="F1420" s="103"/>
      <c r="H1420" s="123"/>
      <c r="I1420" s="103"/>
      <c r="J1420" s="103"/>
      <c r="K1420" s="103"/>
    </row>
    <row r="1421" spans="2:11" x14ac:dyDescent="0.25">
      <c r="B1421" s="103"/>
      <c r="C1421" s="123"/>
      <c r="D1421" s="103"/>
      <c r="E1421" s="103"/>
      <c r="F1421" s="103"/>
      <c r="H1421" s="123"/>
      <c r="I1421" s="103"/>
      <c r="J1421" s="103"/>
      <c r="K1421" s="103"/>
    </row>
    <row r="1422" spans="2:11" x14ac:dyDescent="0.25">
      <c r="B1422" s="103"/>
      <c r="C1422" s="123"/>
      <c r="D1422" s="103"/>
      <c r="E1422" s="103"/>
      <c r="F1422" s="103"/>
      <c r="H1422" s="123"/>
      <c r="I1422" s="103"/>
      <c r="J1422" s="103"/>
      <c r="K1422" s="103"/>
    </row>
    <row r="1423" spans="2:11" x14ac:dyDescent="0.25">
      <c r="B1423" s="103"/>
      <c r="C1423" s="123"/>
      <c r="D1423" s="103"/>
      <c r="E1423" s="103"/>
      <c r="F1423" s="103"/>
      <c r="H1423" s="123"/>
      <c r="I1423" s="103"/>
      <c r="J1423" s="103"/>
      <c r="K1423" s="103"/>
    </row>
    <row r="1424" spans="2:11" x14ac:dyDescent="0.25">
      <c r="B1424" s="103"/>
      <c r="C1424" s="123"/>
      <c r="D1424" s="103"/>
      <c r="E1424" s="103"/>
      <c r="F1424" s="103"/>
      <c r="H1424" s="123"/>
      <c r="I1424" s="103"/>
      <c r="J1424" s="103"/>
      <c r="K1424" s="103"/>
    </row>
    <row r="1425" spans="2:11" x14ac:dyDescent="0.25">
      <c r="B1425" s="103"/>
      <c r="C1425" s="123"/>
      <c r="D1425" s="103"/>
      <c r="E1425" s="103"/>
      <c r="F1425" s="103"/>
      <c r="H1425" s="123"/>
      <c r="I1425" s="103"/>
      <c r="J1425" s="103"/>
      <c r="K1425" s="103"/>
    </row>
    <row r="1426" spans="2:11" x14ac:dyDescent="0.25">
      <c r="B1426" s="103"/>
      <c r="C1426" s="123"/>
      <c r="D1426" s="103"/>
      <c r="E1426" s="103"/>
      <c r="F1426" s="103"/>
      <c r="H1426" s="123"/>
      <c r="I1426" s="103"/>
      <c r="J1426" s="103"/>
      <c r="K1426" s="103"/>
    </row>
    <row r="1427" spans="2:11" x14ac:dyDescent="0.25">
      <c r="B1427" s="103"/>
      <c r="C1427" s="123"/>
      <c r="D1427" s="103"/>
      <c r="E1427" s="103"/>
      <c r="F1427" s="103"/>
      <c r="H1427" s="123"/>
      <c r="I1427" s="103"/>
      <c r="J1427" s="103"/>
      <c r="K1427" s="103"/>
    </row>
    <row r="1428" spans="2:11" x14ac:dyDescent="0.25">
      <c r="B1428" s="103"/>
      <c r="C1428" s="123"/>
      <c r="D1428" s="103"/>
      <c r="E1428" s="103"/>
      <c r="F1428" s="103"/>
      <c r="H1428" s="123"/>
      <c r="I1428" s="103"/>
      <c r="J1428" s="103"/>
      <c r="K1428" s="103"/>
    </row>
    <row r="1429" spans="2:11" x14ac:dyDescent="0.25">
      <c r="B1429" s="103"/>
      <c r="C1429" s="123"/>
      <c r="D1429" s="103"/>
      <c r="E1429" s="103"/>
      <c r="F1429" s="103"/>
      <c r="H1429" s="123"/>
      <c r="I1429" s="103"/>
      <c r="J1429" s="103"/>
      <c r="K1429" s="103"/>
    </row>
    <row r="1430" spans="2:11" x14ac:dyDescent="0.25">
      <c r="B1430" s="103"/>
      <c r="C1430" s="123"/>
      <c r="D1430" s="103"/>
      <c r="E1430" s="103"/>
      <c r="F1430" s="103"/>
      <c r="H1430" s="123"/>
      <c r="I1430" s="103"/>
      <c r="J1430" s="103"/>
      <c r="K1430" s="103"/>
    </row>
    <row r="1431" spans="2:11" x14ac:dyDescent="0.25">
      <c r="B1431" s="103"/>
      <c r="C1431" s="123"/>
      <c r="D1431" s="103"/>
      <c r="E1431" s="103"/>
      <c r="F1431" s="103"/>
      <c r="H1431" s="123"/>
      <c r="I1431" s="103"/>
      <c r="J1431" s="103"/>
      <c r="K1431" s="103"/>
    </row>
    <row r="1432" spans="2:11" x14ac:dyDescent="0.25">
      <c r="B1432" s="103"/>
      <c r="C1432" s="123"/>
      <c r="D1432" s="103"/>
      <c r="E1432" s="103"/>
      <c r="F1432" s="103"/>
      <c r="H1432" s="123"/>
      <c r="I1432" s="103"/>
      <c r="J1432" s="103"/>
      <c r="K1432" s="103"/>
    </row>
    <row r="1433" spans="2:11" x14ac:dyDescent="0.25">
      <c r="B1433" s="103"/>
      <c r="C1433" s="123"/>
      <c r="D1433" s="103"/>
      <c r="E1433" s="103"/>
      <c r="F1433" s="103"/>
      <c r="H1433" s="123"/>
      <c r="I1433" s="103"/>
      <c r="J1433" s="103"/>
      <c r="K1433" s="103"/>
    </row>
    <row r="1434" spans="2:11" x14ac:dyDescent="0.25">
      <c r="B1434" s="103"/>
      <c r="C1434" s="123"/>
      <c r="D1434" s="103"/>
      <c r="E1434" s="103"/>
      <c r="F1434" s="103"/>
      <c r="H1434" s="123"/>
      <c r="I1434" s="103"/>
      <c r="J1434" s="103"/>
      <c r="K1434" s="103"/>
    </row>
    <row r="1435" spans="2:11" x14ac:dyDescent="0.25">
      <c r="B1435" s="103"/>
      <c r="C1435" s="123"/>
      <c r="D1435" s="103"/>
      <c r="E1435" s="103"/>
      <c r="F1435" s="103"/>
      <c r="H1435" s="123"/>
      <c r="I1435" s="103"/>
      <c r="J1435" s="103"/>
      <c r="K1435" s="103"/>
    </row>
    <row r="1436" spans="2:11" x14ac:dyDescent="0.25">
      <c r="B1436" s="103"/>
      <c r="C1436" s="123"/>
      <c r="D1436" s="103"/>
      <c r="E1436" s="103"/>
      <c r="F1436" s="103"/>
      <c r="H1436" s="123"/>
      <c r="I1436" s="103"/>
      <c r="J1436" s="103"/>
      <c r="K1436" s="103"/>
    </row>
    <row r="1437" spans="2:11" x14ac:dyDescent="0.25">
      <c r="B1437" s="103"/>
      <c r="C1437" s="123"/>
      <c r="D1437" s="103"/>
      <c r="E1437" s="103"/>
      <c r="F1437" s="103"/>
      <c r="H1437" s="123"/>
      <c r="I1437" s="103"/>
      <c r="J1437" s="103"/>
      <c r="K1437" s="103"/>
    </row>
    <row r="1438" spans="2:11" x14ac:dyDescent="0.25">
      <c r="B1438" s="103"/>
      <c r="C1438" s="123"/>
      <c r="D1438" s="103"/>
      <c r="E1438" s="103"/>
      <c r="F1438" s="103"/>
      <c r="H1438" s="123"/>
      <c r="I1438" s="103"/>
      <c r="J1438" s="103"/>
      <c r="K1438" s="103"/>
    </row>
    <row r="1439" spans="2:11" x14ac:dyDescent="0.25">
      <c r="B1439" s="103"/>
      <c r="C1439" s="123"/>
      <c r="D1439" s="103"/>
      <c r="E1439" s="103"/>
      <c r="F1439" s="103"/>
      <c r="H1439" s="123"/>
      <c r="I1439" s="103"/>
      <c r="J1439" s="103"/>
      <c r="K1439" s="103"/>
    </row>
    <row r="1440" spans="2:11" x14ac:dyDescent="0.25">
      <c r="B1440" s="103"/>
      <c r="C1440" s="123"/>
      <c r="D1440" s="103"/>
      <c r="E1440" s="103"/>
      <c r="F1440" s="103"/>
      <c r="H1440" s="123"/>
      <c r="I1440" s="103"/>
      <c r="J1440" s="103"/>
      <c r="K1440" s="103"/>
    </row>
    <row r="1441" spans="2:11" x14ac:dyDescent="0.25">
      <c r="B1441" s="103"/>
      <c r="C1441" s="123"/>
      <c r="D1441" s="103"/>
      <c r="E1441" s="103"/>
      <c r="F1441" s="103"/>
      <c r="H1441" s="123"/>
      <c r="I1441" s="103"/>
      <c r="J1441" s="103"/>
      <c r="K1441" s="103"/>
    </row>
    <row r="1442" spans="2:11" x14ac:dyDescent="0.25">
      <c r="B1442" s="103"/>
      <c r="C1442" s="123"/>
      <c r="D1442" s="103"/>
      <c r="E1442" s="103"/>
      <c r="F1442" s="103"/>
      <c r="H1442" s="123"/>
      <c r="I1442" s="103"/>
      <c r="J1442" s="103"/>
      <c r="K1442" s="103"/>
    </row>
    <row r="1443" spans="2:11" x14ac:dyDescent="0.25">
      <c r="B1443" s="103"/>
      <c r="C1443" s="123"/>
      <c r="D1443" s="103"/>
      <c r="E1443" s="103"/>
      <c r="F1443" s="103"/>
      <c r="H1443" s="123"/>
      <c r="I1443" s="103"/>
      <c r="J1443" s="103"/>
      <c r="K1443" s="103"/>
    </row>
    <row r="1444" spans="2:11" x14ac:dyDescent="0.25">
      <c r="B1444" s="103"/>
      <c r="C1444" s="123"/>
      <c r="D1444" s="103"/>
      <c r="E1444" s="103"/>
      <c r="F1444" s="103"/>
      <c r="H1444" s="123"/>
      <c r="I1444" s="103"/>
      <c r="J1444" s="103"/>
      <c r="K1444" s="103"/>
    </row>
    <row r="1445" spans="2:11" x14ac:dyDescent="0.25">
      <c r="B1445" s="103"/>
      <c r="C1445" s="123"/>
      <c r="D1445" s="103"/>
      <c r="E1445" s="103"/>
      <c r="F1445" s="103"/>
      <c r="H1445" s="123"/>
      <c r="I1445" s="103"/>
      <c r="J1445" s="103"/>
      <c r="K1445" s="103"/>
    </row>
    <row r="1446" spans="2:11" x14ac:dyDescent="0.25">
      <c r="B1446" s="103"/>
      <c r="C1446" s="123"/>
      <c r="D1446" s="103"/>
      <c r="E1446" s="103"/>
      <c r="F1446" s="103"/>
      <c r="H1446" s="123"/>
      <c r="I1446" s="103"/>
      <c r="J1446" s="103"/>
      <c r="K1446" s="103"/>
    </row>
    <row r="1447" spans="2:11" x14ac:dyDescent="0.25">
      <c r="B1447" s="103"/>
      <c r="C1447" s="123"/>
      <c r="D1447" s="103"/>
      <c r="E1447" s="103"/>
      <c r="F1447" s="103"/>
      <c r="H1447" s="123"/>
      <c r="I1447" s="103"/>
      <c r="J1447" s="103"/>
      <c r="K1447" s="103"/>
    </row>
    <row r="1448" spans="2:11" x14ac:dyDescent="0.25">
      <c r="B1448" s="103"/>
      <c r="C1448" s="123"/>
      <c r="D1448" s="103"/>
      <c r="E1448" s="103"/>
      <c r="F1448" s="103"/>
      <c r="H1448" s="123"/>
      <c r="I1448" s="103"/>
      <c r="J1448" s="103"/>
      <c r="K1448" s="103"/>
    </row>
    <row r="1449" spans="2:11" x14ac:dyDescent="0.25">
      <c r="B1449" s="103"/>
      <c r="C1449" s="123"/>
      <c r="D1449" s="103"/>
      <c r="E1449" s="103"/>
      <c r="F1449" s="103"/>
      <c r="H1449" s="123"/>
      <c r="I1449" s="103"/>
      <c r="J1449" s="103"/>
      <c r="K1449" s="103"/>
    </row>
    <row r="1450" spans="2:11" x14ac:dyDescent="0.25">
      <c r="B1450" s="103"/>
      <c r="C1450" s="123"/>
      <c r="D1450" s="103"/>
      <c r="E1450" s="103"/>
      <c r="F1450" s="103"/>
      <c r="H1450" s="123"/>
      <c r="I1450" s="103"/>
      <c r="J1450" s="103"/>
      <c r="K1450" s="103"/>
    </row>
    <row r="1451" spans="2:11" x14ac:dyDescent="0.25">
      <c r="B1451" s="103"/>
      <c r="C1451" s="123"/>
      <c r="D1451" s="103"/>
      <c r="E1451" s="103"/>
      <c r="F1451" s="103"/>
      <c r="H1451" s="123"/>
      <c r="I1451" s="103"/>
      <c r="J1451" s="103"/>
      <c r="K1451" s="103"/>
    </row>
    <row r="1452" spans="2:11" x14ac:dyDescent="0.25">
      <c r="B1452" s="103"/>
      <c r="C1452" s="123"/>
      <c r="D1452" s="103"/>
      <c r="E1452" s="103"/>
      <c r="F1452" s="103"/>
      <c r="H1452" s="123"/>
      <c r="I1452" s="103"/>
      <c r="J1452" s="103"/>
      <c r="K1452" s="103"/>
    </row>
    <row r="1453" spans="2:11" x14ac:dyDescent="0.25">
      <c r="B1453" s="103"/>
      <c r="C1453" s="123"/>
      <c r="D1453" s="103"/>
      <c r="E1453" s="103"/>
      <c r="F1453" s="103"/>
      <c r="H1453" s="123"/>
      <c r="I1453" s="103"/>
      <c r="J1453" s="103"/>
      <c r="K1453" s="103"/>
    </row>
    <row r="1454" spans="2:11" x14ac:dyDescent="0.25">
      <c r="B1454" s="103"/>
      <c r="C1454" s="123"/>
      <c r="D1454" s="103"/>
      <c r="E1454" s="103"/>
      <c r="F1454" s="103"/>
      <c r="H1454" s="123"/>
      <c r="I1454" s="103"/>
      <c r="J1454" s="103"/>
      <c r="K1454" s="103"/>
    </row>
    <row r="1455" spans="2:11" x14ac:dyDescent="0.25">
      <c r="B1455" s="103"/>
      <c r="C1455" s="123"/>
      <c r="D1455" s="103"/>
      <c r="E1455" s="103"/>
      <c r="F1455" s="103"/>
      <c r="H1455" s="123"/>
      <c r="I1455" s="103"/>
      <c r="J1455" s="103"/>
      <c r="K1455" s="103"/>
    </row>
    <row r="1456" spans="2:11" x14ac:dyDescent="0.25">
      <c r="B1456" s="103"/>
      <c r="C1456" s="123"/>
      <c r="D1456" s="103"/>
      <c r="E1456" s="103"/>
      <c r="F1456" s="103"/>
      <c r="H1456" s="123"/>
      <c r="I1456" s="103"/>
      <c r="J1456" s="103"/>
      <c r="K1456" s="103"/>
    </row>
    <row r="1457" spans="2:11" x14ac:dyDescent="0.25">
      <c r="B1457" s="103"/>
      <c r="C1457" s="123"/>
      <c r="D1457" s="103"/>
      <c r="E1457" s="103"/>
      <c r="F1457" s="103"/>
      <c r="H1457" s="123"/>
      <c r="I1457" s="103"/>
      <c r="J1457" s="103"/>
      <c r="K1457" s="103"/>
    </row>
    <row r="1458" spans="2:11" x14ac:dyDescent="0.25">
      <c r="B1458" s="103"/>
      <c r="C1458" s="123"/>
      <c r="D1458" s="103"/>
      <c r="E1458" s="103"/>
      <c r="F1458" s="103"/>
      <c r="H1458" s="123"/>
      <c r="I1458" s="103"/>
      <c r="J1458" s="103"/>
      <c r="K1458" s="103"/>
    </row>
    <row r="1459" spans="2:11" x14ac:dyDescent="0.25">
      <c r="B1459" s="103"/>
      <c r="C1459" s="123"/>
      <c r="D1459" s="103"/>
      <c r="E1459" s="103"/>
      <c r="F1459" s="103"/>
      <c r="H1459" s="123"/>
      <c r="I1459" s="103"/>
      <c r="J1459" s="103"/>
      <c r="K1459" s="103"/>
    </row>
    <row r="1460" spans="2:11" x14ac:dyDescent="0.25">
      <c r="B1460" s="103"/>
      <c r="C1460" s="123"/>
      <c r="D1460" s="103"/>
      <c r="E1460" s="103"/>
      <c r="F1460" s="103"/>
      <c r="H1460" s="123"/>
      <c r="I1460" s="103"/>
      <c r="J1460" s="103"/>
      <c r="K1460" s="103"/>
    </row>
    <row r="1461" spans="2:11" x14ac:dyDescent="0.25">
      <c r="B1461" s="103"/>
      <c r="C1461" s="123"/>
      <c r="D1461" s="103"/>
      <c r="E1461" s="103"/>
      <c r="F1461" s="103"/>
      <c r="H1461" s="123"/>
      <c r="I1461" s="103"/>
      <c r="J1461" s="103"/>
      <c r="K1461" s="103"/>
    </row>
    <row r="1462" spans="2:11" x14ac:dyDescent="0.25">
      <c r="B1462" s="103"/>
      <c r="C1462" s="123"/>
      <c r="D1462" s="103"/>
      <c r="E1462" s="103"/>
      <c r="F1462" s="103"/>
      <c r="H1462" s="123"/>
      <c r="I1462" s="103"/>
      <c r="J1462" s="103"/>
      <c r="K1462" s="103"/>
    </row>
    <row r="1463" spans="2:11" x14ac:dyDescent="0.25">
      <c r="B1463" s="103"/>
      <c r="C1463" s="123"/>
      <c r="D1463" s="103"/>
      <c r="E1463" s="103"/>
      <c r="F1463" s="103"/>
      <c r="H1463" s="123"/>
      <c r="I1463" s="103"/>
      <c r="J1463" s="103"/>
      <c r="K1463" s="103"/>
    </row>
    <row r="1464" spans="2:11" x14ac:dyDescent="0.25">
      <c r="B1464" s="103"/>
      <c r="C1464" s="123"/>
      <c r="D1464" s="103"/>
      <c r="E1464" s="103"/>
      <c r="F1464" s="103"/>
      <c r="H1464" s="123"/>
      <c r="I1464" s="103"/>
      <c r="J1464" s="103"/>
      <c r="K1464" s="103"/>
    </row>
    <row r="1465" spans="2:11" x14ac:dyDescent="0.25">
      <c r="B1465" s="103"/>
      <c r="C1465" s="123"/>
      <c r="D1465" s="103"/>
      <c r="E1465" s="103"/>
      <c r="F1465" s="103"/>
      <c r="H1465" s="123"/>
      <c r="I1465" s="103"/>
      <c r="J1465" s="103"/>
      <c r="K1465" s="103"/>
    </row>
    <row r="1466" spans="2:11" x14ac:dyDescent="0.25">
      <c r="B1466" s="103"/>
      <c r="C1466" s="123"/>
      <c r="D1466" s="103"/>
      <c r="E1466" s="103"/>
      <c r="F1466" s="103"/>
      <c r="H1466" s="123"/>
      <c r="I1466" s="103"/>
      <c r="J1466" s="103"/>
      <c r="K1466" s="103"/>
    </row>
    <row r="1467" spans="2:11" x14ac:dyDescent="0.25">
      <c r="B1467" s="103"/>
      <c r="C1467" s="123"/>
      <c r="D1467" s="103"/>
      <c r="E1467" s="103"/>
      <c r="F1467" s="103"/>
      <c r="H1467" s="123"/>
      <c r="I1467" s="103"/>
      <c r="J1467" s="103"/>
      <c r="K1467" s="103"/>
    </row>
    <row r="1468" spans="2:11" x14ac:dyDescent="0.25">
      <c r="B1468" s="103"/>
      <c r="C1468" s="123"/>
      <c r="D1468" s="103"/>
      <c r="E1468" s="103"/>
      <c r="F1468" s="103"/>
      <c r="H1468" s="123"/>
      <c r="I1468" s="103"/>
      <c r="J1468" s="103"/>
      <c r="K1468" s="103"/>
    </row>
    <row r="1469" spans="2:11" x14ac:dyDescent="0.25">
      <c r="B1469" s="103"/>
      <c r="C1469" s="123"/>
      <c r="D1469" s="103"/>
      <c r="E1469" s="103"/>
      <c r="F1469" s="103"/>
      <c r="H1469" s="123"/>
      <c r="I1469" s="103"/>
      <c r="J1469" s="103"/>
      <c r="K1469" s="103"/>
    </row>
    <row r="1470" spans="2:11" x14ac:dyDescent="0.25">
      <c r="B1470" s="103"/>
      <c r="C1470" s="123"/>
      <c r="D1470" s="103"/>
      <c r="E1470" s="103"/>
      <c r="F1470" s="103"/>
      <c r="H1470" s="123"/>
      <c r="I1470" s="103"/>
      <c r="J1470" s="103"/>
      <c r="K1470" s="103"/>
    </row>
    <row r="1471" spans="2:11" x14ac:dyDescent="0.25">
      <c r="B1471" s="103"/>
      <c r="C1471" s="123"/>
      <c r="D1471" s="103"/>
      <c r="E1471" s="103"/>
      <c r="F1471" s="103"/>
      <c r="H1471" s="123"/>
      <c r="I1471" s="103"/>
      <c r="J1471" s="103"/>
      <c r="K1471" s="103"/>
    </row>
    <row r="1472" spans="2:11" x14ac:dyDescent="0.25">
      <c r="B1472" s="103"/>
      <c r="C1472" s="123"/>
      <c r="D1472" s="103"/>
      <c r="E1472" s="103"/>
      <c r="F1472" s="103"/>
      <c r="H1472" s="123"/>
      <c r="I1472" s="103"/>
      <c r="J1472" s="103"/>
      <c r="K1472" s="103"/>
    </row>
    <row r="1473" spans="2:11" x14ac:dyDescent="0.25">
      <c r="B1473" s="103"/>
      <c r="C1473" s="123"/>
      <c r="D1473" s="103"/>
      <c r="E1473" s="103"/>
      <c r="F1473" s="103"/>
      <c r="H1473" s="123"/>
      <c r="I1473" s="103"/>
      <c r="J1473" s="103"/>
      <c r="K1473" s="103"/>
    </row>
    <row r="1474" spans="2:11" x14ac:dyDescent="0.25">
      <c r="B1474" s="103"/>
      <c r="C1474" s="123"/>
      <c r="D1474" s="103"/>
      <c r="E1474" s="103"/>
      <c r="F1474" s="103"/>
      <c r="H1474" s="123"/>
      <c r="I1474" s="103"/>
      <c r="J1474" s="103"/>
      <c r="K1474" s="103"/>
    </row>
    <row r="1475" spans="2:11" x14ac:dyDescent="0.25">
      <c r="B1475" s="103"/>
      <c r="C1475" s="123"/>
      <c r="D1475" s="103"/>
      <c r="E1475" s="103"/>
      <c r="F1475" s="103"/>
      <c r="H1475" s="123"/>
      <c r="I1475" s="103"/>
      <c r="J1475" s="103"/>
      <c r="K1475" s="103"/>
    </row>
    <row r="1476" spans="2:11" x14ac:dyDescent="0.25">
      <c r="B1476" s="103"/>
      <c r="C1476" s="123"/>
      <c r="D1476" s="103"/>
      <c r="E1476" s="103"/>
      <c r="F1476" s="103"/>
      <c r="H1476" s="123"/>
      <c r="I1476" s="103"/>
      <c r="J1476" s="103"/>
      <c r="K1476" s="103"/>
    </row>
    <row r="1477" spans="2:11" x14ac:dyDescent="0.25">
      <c r="B1477" s="103"/>
      <c r="C1477" s="123"/>
      <c r="D1477" s="103"/>
      <c r="E1477" s="103"/>
      <c r="F1477" s="103"/>
      <c r="H1477" s="123"/>
      <c r="I1477" s="103"/>
      <c r="J1477" s="103"/>
      <c r="K1477" s="103"/>
    </row>
    <row r="1478" spans="2:11" x14ac:dyDescent="0.25">
      <c r="B1478" s="103"/>
      <c r="C1478" s="123"/>
      <c r="D1478" s="103"/>
      <c r="E1478" s="103"/>
      <c r="F1478" s="103"/>
      <c r="H1478" s="123"/>
      <c r="I1478" s="103"/>
      <c r="J1478" s="103"/>
      <c r="K1478" s="103"/>
    </row>
    <row r="1479" spans="2:11" x14ac:dyDescent="0.25">
      <c r="B1479" s="103"/>
      <c r="C1479" s="123"/>
      <c r="D1479" s="103"/>
      <c r="E1479" s="103"/>
      <c r="F1479" s="103"/>
      <c r="H1479" s="123"/>
      <c r="I1479" s="103"/>
      <c r="J1479" s="103"/>
      <c r="K1479" s="103"/>
    </row>
    <row r="1480" spans="2:11" x14ac:dyDescent="0.25">
      <c r="B1480" s="103"/>
      <c r="C1480" s="123"/>
      <c r="D1480" s="103"/>
      <c r="E1480" s="103"/>
      <c r="F1480" s="103"/>
      <c r="H1480" s="123"/>
      <c r="I1480" s="103"/>
      <c r="J1480" s="103"/>
      <c r="K1480" s="103"/>
    </row>
    <row r="1481" spans="2:11" x14ac:dyDescent="0.25">
      <c r="B1481" s="103"/>
      <c r="C1481" s="123"/>
      <c r="D1481" s="103"/>
      <c r="E1481" s="103"/>
      <c r="F1481" s="103"/>
      <c r="H1481" s="123"/>
      <c r="I1481" s="103"/>
      <c r="J1481" s="103"/>
      <c r="K1481" s="103"/>
    </row>
    <row r="1482" spans="2:11" x14ac:dyDescent="0.25">
      <c r="B1482" s="103"/>
      <c r="C1482" s="123"/>
      <c r="D1482" s="103"/>
      <c r="E1482" s="103"/>
      <c r="F1482" s="103"/>
      <c r="H1482" s="123"/>
      <c r="I1482" s="103"/>
      <c r="J1482" s="103"/>
      <c r="K1482" s="103"/>
    </row>
    <row r="1483" spans="2:11" x14ac:dyDescent="0.25">
      <c r="B1483" s="103"/>
      <c r="C1483" s="123"/>
      <c r="D1483" s="103"/>
      <c r="E1483" s="103"/>
      <c r="F1483" s="103"/>
      <c r="H1483" s="123"/>
      <c r="I1483" s="103"/>
      <c r="J1483" s="103"/>
      <c r="K1483" s="103"/>
    </row>
    <row r="1484" spans="2:11" x14ac:dyDescent="0.25">
      <c r="B1484" s="103"/>
      <c r="C1484" s="123"/>
      <c r="D1484" s="103"/>
      <c r="E1484" s="103"/>
      <c r="F1484" s="103"/>
      <c r="H1484" s="123"/>
      <c r="I1484" s="103"/>
      <c r="J1484" s="103"/>
      <c r="K1484" s="103"/>
    </row>
    <row r="1485" spans="2:11" x14ac:dyDescent="0.25">
      <c r="B1485" s="103"/>
      <c r="C1485" s="123"/>
      <c r="D1485" s="103"/>
      <c r="E1485" s="103"/>
      <c r="F1485" s="103"/>
      <c r="H1485" s="123"/>
      <c r="I1485" s="103"/>
      <c r="J1485" s="103"/>
      <c r="K1485" s="103"/>
    </row>
    <row r="1486" spans="2:11" x14ac:dyDescent="0.25">
      <c r="B1486" s="103"/>
      <c r="C1486" s="123"/>
      <c r="D1486" s="103"/>
      <c r="E1486" s="103"/>
      <c r="F1486" s="103"/>
      <c r="H1486" s="123"/>
      <c r="I1486" s="103"/>
      <c r="J1486" s="103"/>
      <c r="K1486" s="103"/>
    </row>
    <row r="1487" spans="2:11" x14ac:dyDescent="0.25">
      <c r="B1487" s="103"/>
      <c r="C1487" s="123"/>
      <c r="D1487" s="103"/>
      <c r="E1487" s="103"/>
      <c r="F1487" s="103"/>
      <c r="H1487" s="123"/>
      <c r="I1487" s="103"/>
      <c r="J1487" s="103"/>
      <c r="K1487" s="103"/>
    </row>
    <row r="1488" spans="2:11" x14ac:dyDescent="0.25">
      <c r="B1488" s="103"/>
      <c r="C1488" s="123"/>
      <c r="D1488" s="103"/>
      <c r="E1488" s="103"/>
      <c r="F1488" s="103"/>
      <c r="H1488" s="123"/>
      <c r="I1488" s="103"/>
      <c r="J1488" s="103"/>
      <c r="K1488" s="103"/>
    </row>
    <row r="1489" spans="2:11" x14ac:dyDescent="0.25">
      <c r="B1489" s="103"/>
      <c r="C1489" s="123"/>
      <c r="D1489" s="103"/>
      <c r="E1489" s="103"/>
      <c r="F1489" s="103"/>
      <c r="H1489" s="123"/>
      <c r="I1489" s="103"/>
      <c r="J1489" s="103"/>
      <c r="K1489" s="103"/>
    </row>
    <row r="1490" spans="2:11" x14ac:dyDescent="0.25">
      <c r="B1490" s="103"/>
      <c r="C1490" s="123"/>
      <c r="D1490" s="103"/>
      <c r="E1490" s="103"/>
      <c r="F1490" s="103"/>
      <c r="H1490" s="123"/>
      <c r="I1490" s="103"/>
      <c r="J1490" s="103"/>
      <c r="K1490" s="103"/>
    </row>
    <row r="1491" spans="2:11" x14ac:dyDescent="0.25">
      <c r="B1491" s="103"/>
      <c r="C1491" s="123"/>
      <c r="D1491" s="103"/>
      <c r="E1491" s="103"/>
      <c r="F1491" s="103"/>
      <c r="H1491" s="123"/>
      <c r="I1491" s="103"/>
      <c r="J1491" s="103"/>
      <c r="K1491" s="103"/>
    </row>
    <row r="1492" spans="2:11" x14ac:dyDescent="0.25">
      <c r="B1492" s="103"/>
      <c r="C1492" s="123"/>
      <c r="D1492" s="103"/>
      <c r="E1492" s="103"/>
      <c r="F1492" s="103"/>
      <c r="H1492" s="123"/>
      <c r="I1492" s="103"/>
      <c r="J1492" s="103"/>
      <c r="K1492" s="103"/>
    </row>
    <row r="1493" spans="2:11" x14ac:dyDescent="0.25">
      <c r="B1493" s="103"/>
      <c r="C1493" s="123"/>
      <c r="D1493" s="103"/>
      <c r="E1493" s="103"/>
      <c r="F1493" s="103"/>
      <c r="H1493" s="123"/>
      <c r="I1493" s="103"/>
      <c r="J1493" s="103"/>
      <c r="K1493" s="103"/>
    </row>
    <row r="1494" spans="2:11" x14ac:dyDescent="0.25">
      <c r="B1494" s="103"/>
      <c r="C1494" s="123"/>
      <c r="D1494" s="103"/>
      <c r="E1494" s="103"/>
      <c r="F1494" s="103"/>
      <c r="H1494" s="123"/>
      <c r="I1494" s="103"/>
      <c r="J1494" s="103"/>
      <c r="K1494" s="103"/>
    </row>
    <row r="1495" spans="2:11" x14ac:dyDescent="0.25">
      <c r="B1495" s="103"/>
      <c r="C1495" s="123"/>
      <c r="D1495" s="103"/>
      <c r="E1495" s="103"/>
      <c r="F1495" s="103"/>
      <c r="H1495" s="123"/>
      <c r="I1495" s="103"/>
      <c r="J1495" s="103"/>
      <c r="K1495" s="103"/>
    </row>
    <row r="1496" spans="2:11" x14ac:dyDescent="0.25">
      <c r="B1496" s="103"/>
      <c r="C1496" s="123"/>
      <c r="D1496" s="103"/>
      <c r="E1496" s="103"/>
      <c r="F1496" s="103"/>
      <c r="H1496" s="123"/>
      <c r="I1496" s="103"/>
      <c r="J1496" s="103"/>
      <c r="K1496" s="103"/>
    </row>
    <row r="1497" spans="2:11" x14ac:dyDescent="0.25">
      <c r="B1497" s="103"/>
      <c r="C1497" s="123"/>
      <c r="D1497" s="103"/>
      <c r="E1497" s="103"/>
      <c r="F1497" s="103"/>
      <c r="H1497" s="123"/>
      <c r="I1497" s="103"/>
      <c r="J1497" s="103"/>
      <c r="K1497" s="103"/>
    </row>
    <row r="1498" spans="2:11" x14ac:dyDescent="0.25">
      <c r="B1498" s="103"/>
      <c r="C1498" s="123"/>
      <c r="D1498" s="103"/>
      <c r="E1498" s="103"/>
      <c r="F1498" s="103"/>
      <c r="H1498" s="123"/>
      <c r="I1498" s="103"/>
      <c r="J1498" s="103"/>
      <c r="K1498" s="103"/>
    </row>
    <row r="1499" spans="2:11" x14ac:dyDescent="0.25">
      <c r="B1499" s="103"/>
      <c r="C1499" s="123"/>
      <c r="D1499" s="103"/>
      <c r="E1499" s="103"/>
      <c r="F1499" s="103"/>
      <c r="H1499" s="123"/>
      <c r="I1499" s="103"/>
      <c r="J1499" s="103"/>
      <c r="K1499" s="103"/>
    </row>
    <row r="1500" spans="2:11" x14ac:dyDescent="0.25">
      <c r="B1500" s="103"/>
      <c r="C1500" s="123"/>
      <c r="D1500" s="103"/>
      <c r="E1500" s="103"/>
      <c r="F1500" s="103"/>
      <c r="H1500" s="123"/>
      <c r="I1500" s="103"/>
      <c r="J1500" s="103"/>
      <c r="K1500" s="103"/>
    </row>
    <row r="1501" spans="2:11" x14ac:dyDescent="0.25">
      <c r="B1501" s="103"/>
      <c r="C1501" s="123"/>
      <c r="D1501" s="103"/>
      <c r="E1501" s="103"/>
      <c r="F1501" s="103"/>
      <c r="H1501" s="123"/>
      <c r="I1501" s="103"/>
      <c r="J1501" s="103"/>
      <c r="K1501" s="103"/>
    </row>
    <row r="1502" spans="2:11" x14ac:dyDescent="0.25">
      <c r="B1502" s="103"/>
      <c r="C1502" s="123"/>
      <c r="D1502" s="103"/>
      <c r="E1502" s="103"/>
      <c r="F1502" s="103"/>
      <c r="H1502" s="123"/>
      <c r="I1502" s="103"/>
      <c r="J1502" s="103"/>
      <c r="K1502" s="103"/>
    </row>
    <row r="1503" spans="2:11" x14ac:dyDescent="0.25">
      <c r="B1503" s="103"/>
      <c r="C1503" s="123"/>
      <c r="D1503" s="103"/>
      <c r="E1503" s="103"/>
      <c r="F1503" s="103"/>
      <c r="H1503" s="123"/>
      <c r="I1503" s="103"/>
      <c r="J1503" s="103"/>
      <c r="K1503" s="103"/>
    </row>
    <row r="1504" spans="2:11" x14ac:dyDescent="0.25">
      <c r="B1504" s="103"/>
      <c r="C1504" s="123"/>
      <c r="D1504" s="103"/>
      <c r="E1504" s="103"/>
      <c r="F1504" s="103"/>
      <c r="H1504" s="123"/>
      <c r="I1504" s="103"/>
      <c r="J1504" s="103"/>
      <c r="K1504" s="103"/>
    </row>
    <row r="1505" spans="2:11" x14ac:dyDescent="0.25">
      <c r="B1505" s="103"/>
      <c r="C1505" s="123"/>
      <c r="D1505" s="103"/>
      <c r="E1505" s="103"/>
      <c r="F1505" s="103"/>
      <c r="H1505" s="123"/>
      <c r="I1505" s="103"/>
      <c r="J1505" s="103"/>
      <c r="K1505" s="103"/>
    </row>
    <row r="1506" spans="2:11" x14ac:dyDescent="0.25">
      <c r="B1506" s="103"/>
      <c r="C1506" s="123"/>
      <c r="D1506" s="103"/>
      <c r="E1506" s="103"/>
      <c r="F1506" s="103"/>
      <c r="H1506" s="123"/>
      <c r="I1506" s="103"/>
      <c r="J1506" s="103"/>
      <c r="K1506" s="103"/>
    </row>
    <row r="1507" spans="2:11" x14ac:dyDescent="0.25">
      <c r="B1507" s="103"/>
      <c r="C1507" s="123"/>
      <c r="D1507" s="103"/>
      <c r="E1507" s="103"/>
      <c r="F1507" s="103"/>
      <c r="H1507" s="123"/>
      <c r="I1507" s="103"/>
      <c r="J1507" s="103"/>
      <c r="K1507" s="103"/>
    </row>
    <row r="1508" spans="2:11" x14ac:dyDescent="0.25">
      <c r="B1508" s="103"/>
      <c r="C1508" s="123"/>
      <c r="D1508" s="103"/>
      <c r="E1508" s="103"/>
      <c r="F1508" s="103"/>
      <c r="H1508" s="123"/>
      <c r="I1508" s="103"/>
      <c r="J1508" s="103"/>
      <c r="K1508" s="103"/>
    </row>
    <row r="1509" spans="2:11" x14ac:dyDescent="0.25">
      <c r="B1509" s="103"/>
      <c r="C1509" s="123"/>
      <c r="D1509" s="103"/>
      <c r="E1509" s="103"/>
      <c r="F1509" s="103"/>
      <c r="H1509" s="123"/>
      <c r="I1509" s="103"/>
      <c r="J1509" s="103"/>
      <c r="K1509" s="103"/>
    </row>
    <row r="1510" spans="2:11" x14ac:dyDescent="0.25">
      <c r="B1510" s="103"/>
      <c r="C1510" s="123"/>
      <c r="D1510" s="103"/>
      <c r="E1510" s="103"/>
      <c r="F1510" s="103"/>
      <c r="H1510" s="123"/>
      <c r="I1510" s="103"/>
      <c r="J1510" s="103"/>
      <c r="K1510" s="103"/>
    </row>
    <row r="1511" spans="2:11" x14ac:dyDescent="0.25">
      <c r="B1511" s="103"/>
      <c r="C1511" s="123"/>
      <c r="D1511" s="103"/>
      <c r="E1511" s="103"/>
      <c r="F1511" s="103"/>
      <c r="H1511" s="123"/>
      <c r="I1511" s="103"/>
      <c r="J1511" s="103"/>
      <c r="K1511" s="103"/>
    </row>
    <row r="1512" spans="2:11" x14ac:dyDescent="0.25">
      <c r="B1512" s="103"/>
      <c r="C1512" s="123"/>
      <c r="D1512" s="103"/>
      <c r="E1512" s="103"/>
      <c r="F1512" s="103"/>
      <c r="H1512" s="123"/>
      <c r="I1512" s="103"/>
      <c r="J1512" s="103"/>
      <c r="K1512" s="103"/>
    </row>
    <row r="1513" spans="2:11" x14ac:dyDescent="0.25">
      <c r="B1513" s="103"/>
      <c r="C1513" s="123"/>
      <c r="D1513" s="103"/>
      <c r="E1513" s="103"/>
      <c r="F1513" s="103"/>
      <c r="H1513" s="123"/>
      <c r="I1513" s="103"/>
      <c r="J1513" s="103"/>
      <c r="K1513" s="103"/>
    </row>
    <row r="1514" spans="2:11" x14ac:dyDescent="0.25">
      <c r="B1514" s="103"/>
      <c r="C1514" s="123"/>
      <c r="D1514" s="103"/>
      <c r="E1514" s="103"/>
      <c r="F1514" s="103"/>
      <c r="H1514" s="123"/>
      <c r="I1514" s="103"/>
      <c r="J1514" s="103"/>
      <c r="K1514" s="103"/>
    </row>
    <row r="1515" spans="2:11" x14ac:dyDescent="0.25">
      <c r="B1515" s="103"/>
      <c r="C1515" s="123"/>
      <c r="D1515" s="103"/>
      <c r="E1515" s="103"/>
      <c r="F1515" s="103"/>
      <c r="H1515" s="123"/>
      <c r="I1515" s="103"/>
      <c r="J1515" s="103"/>
      <c r="K1515" s="103"/>
    </row>
    <row r="1516" spans="2:11" x14ac:dyDescent="0.25">
      <c r="B1516" s="103"/>
      <c r="C1516" s="123"/>
      <c r="D1516" s="103"/>
      <c r="E1516" s="103"/>
      <c r="F1516" s="103"/>
      <c r="H1516" s="123"/>
      <c r="I1516" s="103"/>
      <c r="J1516" s="103"/>
      <c r="K1516" s="103"/>
    </row>
    <row r="1517" spans="2:11" x14ac:dyDescent="0.25">
      <c r="B1517" s="103"/>
      <c r="C1517" s="123"/>
      <c r="D1517" s="103"/>
      <c r="E1517" s="103"/>
      <c r="F1517" s="103"/>
      <c r="H1517" s="123"/>
      <c r="I1517" s="103"/>
      <c r="J1517" s="103"/>
      <c r="K1517" s="103"/>
    </row>
    <row r="1518" spans="2:11" x14ac:dyDescent="0.25">
      <c r="B1518" s="103"/>
      <c r="C1518" s="123"/>
      <c r="D1518" s="103"/>
      <c r="E1518" s="103"/>
      <c r="F1518" s="103"/>
      <c r="H1518" s="123"/>
      <c r="I1518" s="103"/>
      <c r="J1518" s="103"/>
      <c r="K1518" s="103"/>
    </row>
    <row r="1519" spans="2:11" x14ac:dyDescent="0.25">
      <c r="B1519" s="103"/>
      <c r="C1519" s="123"/>
      <c r="D1519" s="103"/>
      <c r="E1519" s="103"/>
      <c r="F1519" s="103"/>
      <c r="H1519" s="123"/>
      <c r="I1519" s="103"/>
      <c r="J1519" s="103"/>
      <c r="K1519" s="103"/>
    </row>
    <row r="1520" spans="2:11" x14ac:dyDescent="0.25">
      <c r="B1520" s="103"/>
      <c r="C1520" s="123"/>
      <c r="D1520" s="103"/>
      <c r="E1520" s="103"/>
      <c r="F1520" s="103"/>
      <c r="H1520" s="123"/>
      <c r="I1520" s="103"/>
      <c r="J1520" s="103"/>
      <c r="K1520" s="103"/>
    </row>
    <row r="1521" spans="2:11" x14ac:dyDescent="0.25">
      <c r="B1521" s="103"/>
      <c r="C1521" s="123"/>
      <c r="D1521" s="103"/>
      <c r="E1521" s="103"/>
      <c r="F1521" s="103"/>
      <c r="H1521" s="123"/>
      <c r="I1521" s="103"/>
      <c r="J1521" s="103"/>
      <c r="K1521" s="103"/>
    </row>
    <row r="1522" spans="2:11" x14ac:dyDescent="0.25">
      <c r="B1522" s="103"/>
      <c r="C1522" s="123"/>
      <c r="D1522" s="103"/>
      <c r="E1522" s="103"/>
      <c r="F1522" s="103"/>
      <c r="H1522" s="123"/>
      <c r="I1522" s="103"/>
      <c r="J1522" s="103"/>
      <c r="K1522" s="103"/>
    </row>
    <row r="1523" spans="2:11" x14ac:dyDescent="0.25">
      <c r="B1523" s="103"/>
      <c r="C1523" s="123"/>
      <c r="D1523" s="103"/>
      <c r="E1523" s="103"/>
      <c r="F1523" s="103"/>
      <c r="H1523" s="123"/>
      <c r="I1523" s="103"/>
      <c r="J1523" s="103"/>
      <c r="K1523" s="103"/>
    </row>
    <row r="1524" spans="2:11" x14ac:dyDescent="0.25">
      <c r="B1524" s="103"/>
      <c r="C1524" s="123"/>
      <c r="D1524" s="103"/>
      <c r="E1524" s="103"/>
      <c r="F1524" s="103"/>
      <c r="H1524" s="123"/>
      <c r="I1524" s="103"/>
      <c r="J1524" s="103"/>
      <c r="K1524" s="103"/>
    </row>
    <row r="1525" spans="2:11" x14ac:dyDescent="0.25">
      <c r="B1525" s="103"/>
      <c r="C1525" s="123"/>
      <c r="D1525" s="103"/>
      <c r="E1525" s="103"/>
      <c r="F1525" s="103"/>
      <c r="H1525" s="123"/>
      <c r="I1525" s="103"/>
      <c r="J1525" s="103"/>
      <c r="K1525" s="103"/>
    </row>
    <row r="1526" spans="2:11" x14ac:dyDescent="0.25">
      <c r="B1526" s="103"/>
      <c r="C1526" s="123"/>
      <c r="D1526" s="103"/>
      <c r="E1526" s="103"/>
      <c r="F1526" s="103"/>
      <c r="H1526" s="123"/>
      <c r="I1526" s="103"/>
      <c r="J1526" s="103"/>
      <c r="K1526" s="103"/>
    </row>
    <row r="1527" spans="2:11" x14ac:dyDescent="0.25">
      <c r="B1527" s="103"/>
      <c r="C1527" s="123"/>
      <c r="D1527" s="103"/>
      <c r="E1527" s="103"/>
      <c r="F1527" s="103"/>
      <c r="H1527" s="123"/>
      <c r="I1527" s="103"/>
      <c r="J1527" s="103"/>
      <c r="K1527" s="103"/>
    </row>
    <row r="1528" spans="2:11" x14ac:dyDescent="0.25">
      <c r="B1528" s="103"/>
      <c r="C1528" s="123"/>
      <c r="D1528" s="103"/>
      <c r="E1528" s="103"/>
      <c r="F1528" s="103"/>
      <c r="H1528" s="123"/>
      <c r="I1528" s="103"/>
      <c r="J1528" s="103"/>
      <c r="K1528" s="103"/>
    </row>
    <row r="1529" spans="2:11" x14ac:dyDescent="0.25">
      <c r="B1529" s="103"/>
      <c r="C1529" s="123"/>
      <c r="D1529" s="103"/>
      <c r="E1529" s="103"/>
      <c r="F1529" s="103"/>
      <c r="H1529" s="123"/>
      <c r="I1529" s="103"/>
      <c r="J1529" s="103"/>
      <c r="K1529" s="103"/>
    </row>
    <row r="1530" spans="2:11" x14ac:dyDescent="0.25">
      <c r="B1530" s="103"/>
      <c r="C1530" s="123"/>
      <c r="D1530" s="103"/>
      <c r="E1530" s="103"/>
      <c r="F1530" s="103"/>
      <c r="H1530" s="123"/>
      <c r="I1530" s="103"/>
      <c r="J1530" s="103"/>
      <c r="K1530" s="103"/>
    </row>
    <row r="1531" spans="2:11" x14ac:dyDescent="0.25">
      <c r="B1531" s="103"/>
      <c r="C1531" s="123"/>
      <c r="D1531" s="103"/>
      <c r="E1531" s="103"/>
      <c r="F1531" s="103"/>
      <c r="H1531" s="123"/>
      <c r="I1531" s="103"/>
      <c r="J1531" s="103"/>
      <c r="K1531" s="103"/>
    </row>
    <row r="1532" spans="2:11" x14ac:dyDescent="0.25">
      <c r="B1532" s="103"/>
      <c r="C1532" s="123"/>
      <c r="D1532" s="103"/>
      <c r="E1532" s="103"/>
      <c r="F1532" s="103"/>
      <c r="H1532" s="123"/>
      <c r="I1532" s="103"/>
      <c r="J1532" s="103"/>
      <c r="K1532" s="103"/>
    </row>
    <row r="1533" spans="2:11" x14ac:dyDescent="0.25">
      <c r="B1533" s="103"/>
      <c r="C1533" s="123"/>
      <c r="D1533" s="103"/>
      <c r="E1533" s="103"/>
      <c r="F1533" s="103"/>
      <c r="H1533" s="123"/>
      <c r="I1533" s="103"/>
      <c r="J1533" s="103"/>
      <c r="K1533" s="103"/>
    </row>
    <row r="1534" spans="2:11" x14ac:dyDescent="0.25">
      <c r="B1534" s="103"/>
      <c r="C1534" s="123"/>
      <c r="D1534" s="103"/>
      <c r="E1534" s="103"/>
      <c r="F1534" s="103"/>
      <c r="H1534" s="123"/>
      <c r="I1534" s="103"/>
      <c r="J1534" s="103"/>
      <c r="K1534" s="103"/>
    </row>
    <row r="1535" spans="2:11" x14ac:dyDescent="0.25">
      <c r="B1535" s="103"/>
      <c r="C1535" s="123"/>
      <c r="D1535" s="103"/>
      <c r="E1535" s="103"/>
      <c r="F1535" s="103"/>
      <c r="H1535" s="123"/>
      <c r="I1535" s="103"/>
      <c r="J1535" s="103"/>
      <c r="K1535" s="103"/>
    </row>
    <row r="1536" spans="2:11" x14ac:dyDescent="0.25">
      <c r="B1536" s="103"/>
      <c r="C1536" s="123"/>
      <c r="D1536" s="103"/>
      <c r="E1536" s="103"/>
      <c r="F1536" s="103"/>
      <c r="H1536" s="123"/>
      <c r="I1536" s="103"/>
      <c r="J1536" s="103"/>
      <c r="K1536" s="103"/>
    </row>
    <row r="1537" spans="2:11" x14ac:dyDescent="0.25">
      <c r="B1537" s="103"/>
      <c r="C1537" s="123"/>
      <c r="D1537" s="103"/>
      <c r="E1537" s="103"/>
      <c r="F1537" s="103"/>
      <c r="H1537" s="123"/>
      <c r="I1537" s="103"/>
      <c r="J1537" s="103"/>
      <c r="K1537" s="103"/>
    </row>
    <row r="1538" spans="2:11" x14ac:dyDescent="0.25">
      <c r="B1538" s="103"/>
      <c r="C1538" s="123"/>
      <c r="D1538" s="103"/>
      <c r="E1538" s="103"/>
      <c r="F1538" s="103"/>
      <c r="H1538" s="123"/>
      <c r="I1538" s="103"/>
      <c r="J1538" s="103"/>
      <c r="K1538" s="103"/>
    </row>
    <row r="1539" spans="2:11" x14ac:dyDescent="0.25">
      <c r="B1539" s="103"/>
      <c r="C1539" s="123"/>
      <c r="D1539" s="103"/>
      <c r="E1539" s="103"/>
      <c r="F1539" s="103"/>
      <c r="H1539" s="123"/>
      <c r="I1539" s="103"/>
      <c r="J1539" s="103"/>
      <c r="K1539" s="103"/>
    </row>
    <row r="1540" spans="2:11" x14ac:dyDescent="0.25">
      <c r="B1540" s="103"/>
      <c r="C1540" s="123"/>
      <c r="D1540" s="103"/>
      <c r="E1540" s="103"/>
      <c r="F1540" s="103"/>
      <c r="H1540" s="123"/>
      <c r="I1540" s="103"/>
      <c r="J1540" s="103"/>
      <c r="K1540" s="103"/>
    </row>
    <row r="1541" spans="2:11" x14ac:dyDescent="0.25">
      <c r="B1541" s="103"/>
      <c r="C1541" s="123"/>
      <c r="D1541" s="103"/>
      <c r="E1541" s="103"/>
      <c r="F1541" s="103"/>
      <c r="H1541" s="123"/>
      <c r="I1541" s="103"/>
      <c r="J1541" s="103"/>
      <c r="K1541" s="103"/>
    </row>
    <row r="1542" spans="2:11" x14ac:dyDescent="0.25">
      <c r="B1542" s="103"/>
      <c r="C1542" s="123"/>
      <c r="D1542" s="103"/>
      <c r="E1542" s="103"/>
      <c r="F1542" s="103"/>
      <c r="H1542" s="123"/>
      <c r="I1542" s="103"/>
      <c r="J1542" s="103"/>
      <c r="K1542" s="103"/>
    </row>
    <row r="1543" spans="2:11" x14ac:dyDescent="0.25">
      <c r="B1543" s="103"/>
      <c r="C1543" s="123"/>
      <c r="D1543" s="103"/>
      <c r="E1543" s="103"/>
      <c r="F1543" s="103"/>
      <c r="H1543" s="123"/>
      <c r="I1543" s="103"/>
      <c r="J1543" s="103"/>
      <c r="K1543" s="103"/>
    </row>
    <row r="1544" spans="2:11" x14ac:dyDescent="0.25">
      <c r="B1544" s="103"/>
      <c r="C1544" s="123"/>
      <c r="D1544" s="103"/>
      <c r="E1544" s="103"/>
      <c r="F1544" s="103"/>
      <c r="H1544" s="123"/>
      <c r="I1544" s="103"/>
      <c r="J1544" s="103"/>
      <c r="K1544" s="103"/>
    </row>
    <row r="1545" spans="2:11" x14ac:dyDescent="0.25">
      <c r="B1545" s="103"/>
      <c r="C1545" s="123"/>
      <c r="D1545" s="103"/>
      <c r="E1545" s="103"/>
      <c r="F1545" s="103"/>
      <c r="H1545" s="123"/>
      <c r="I1545" s="103"/>
      <c r="J1545" s="103"/>
      <c r="K1545" s="103"/>
    </row>
    <row r="1546" spans="2:11" x14ac:dyDescent="0.25">
      <c r="B1546" s="103"/>
      <c r="C1546" s="123"/>
      <c r="D1546" s="103"/>
      <c r="E1546" s="103"/>
      <c r="F1546" s="103"/>
      <c r="H1546" s="123"/>
      <c r="I1546" s="103"/>
      <c r="J1546" s="103"/>
      <c r="K1546" s="103"/>
    </row>
    <row r="1547" spans="2:11" x14ac:dyDescent="0.25">
      <c r="B1547" s="103"/>
      <c r="C1547" s="123"/>
      <c r="D1547" s="103"/>
      <c r="E1547" s="103"/>
      <c r="F1547" s="103"/>
      <c r="H1547" s="123"/>
      <c r="I1547" s="103"/>
      <c r="J1547" s="103"/>
      <c r="K1547" s="103"/>
    </row>
    <row r="1548" spans="2:11" x14ac:dyDescent="0.25">
      <c r="B1548" s="103"/>
      <c r="C1548" s="123"/>
      <c r="D1548" s="103"/>
      <c r="E1548" s="103"/>
      <c r="F1548" s="103"/>
      <c r="H1548" s="123"/>
      <c r="I1548" s="103"/>
      <c r="J1548" s="103"/>
      <c r="K1548" s="103"/>
    </row>
    <row r="1549" spans="2:11" x14ac:dyDescent="0.25">
      <c r="B1549" s="103"/>
      <c r="C1549" s="123"/>
      <c r="D1549" s="103"/>
      <c r="E1549" s="103"/>
      <c r="F1549" s="103"/>
      <c r="H1549" s="123"/>
      <c r="I1549" s="103"/>
      <c r="J1549" s="103"/>
      <c r="K1549" s="103"/>
    </row>
    <row r="1550" spans="2:11" x14ac:dyDescent="0.25">
      <c r="B1550" s="103"/>
      <c r="C1550" s="123"/>
      <c r="D1550" s="103"/>
      <c r="E1550" s="103"/>
      <c r="F1550" s="103"/>
      <c r="H1550" s="123"/>
      <c r="I1550" s="103"/>
      <c r="J1550" s="103"/>
      <c r="K1550" s="103"/>
    </row>
    <row r="1551" spans="2:11" x14ac:dyDescent="0.25">
      <c r="B1551" s="103"/>
      <c r="C1551" s="123"/>
      <c r="D1551" s="103"/>
      <c r="E1551" s="103"/>
      <c r="F1551" s="103"/>
      <c r="H1551" s="123"/>
      <c r="I1551" s="103"/>
      <c r="J1551" s="103"/>
      <c r="K1551" s="103"/>
    </row>
    <row r="1552" spans="2:11" x14ac:dyDescent="0.25">
      <c r="B1552" s="103"/>
      <c r="C1552" s="123"/>
      <c r="D1552" s="103"/>
      <c r="E1552" s="103"/>
      <c r="F1552" s="103"/>
      <c r="H1552" s="123"/>
      <c r="I1552" s="103"/>
      <c r="J1552" s="103"/>
      <c r="K1552" s="103"/>
    </row>
    <row r="1553" spans="2:11" x14ac:dyDescent="0.25">
      <c r="B1553" s="103"/>
      <c r="C1553" s="123"/>
      <c r="D1553" s="103"/>
      <c r="E1553" s="103"/>
      <c r="F1553" s="103"/>
      <c r="H1553" s="123"/>
      <c r="I1553" s="103"/>
      <c r="J1553" s="103"/>
      <c r="K1553" s="103"/>
    </row>
    <row r="1554" spans="2:11" x14ac:dyDescent="0.25">
      <c r="B1554" s="103"/>
      <c r="C1554" s="123"/>
      <c r="D1554" s="103"/>
      <c r="E1554" s="103"/>
      <c r="F1554" s="103"/>
      <c r="H1554" s="123"/>
      <c r="I1554" s="103"/>
      <c r="J1554" s="103"/>
      <c r="K1554" s="103"/>
    </row>
    <row r="1555" spans="2:11" x14ac:dyDescent="0.25">
      <c r="B1555" s="103"/>
      <c r="C1555" s="123"/>
      <c r="D1555" s="103"/>
      <c r="E1555" s="103"/>
      <c r="F1555" s="103"/>
      <c r="H1555" s="123"/>
      <c r="I1555" s="103"/>
      <c r="J1555" s="103"/>
      <c r="K1555" s="103"/>
    </row>
    <row r="1556" spans="2:11" x14ac:dyDescent="0.25">
      <c r="B1556" s="103"/>
      <c r="C1556" s="123"/>
      <c r="D1556" s="103"/>
      <c r="E1556" s="103"/>
      <c r="F1556" s="103"/>
      <c r="H1556" s="123"/>
      <c r="I1556" s="103"/>
      <c r="J1556" s="103"/>
      <c r="K1556" s="103"/>
    </row>
    <row r="1557" spans="2:11" x14ac:dyDescent="0.25">
      <c r="B1557" s="103"/>
      <c r="C1557" s="123"/>
      <c r="D1557" s="103"/>
      <c r="E1557" s="103"/>
      <c r="F1557" s="103"/>
      <c r="H1557" s="123"/>
      <c r="I1557" s="103"/>
      <c r="J1557" s="103"/>
      <c r="K1557" s="103"/>
    </row>
    <row r="1558" spans="2:11" x14ac:dyDescent="0.25">
      <c r="B1558" s="103"/>
      <c r="C1558" s="123"/>
      <c r="D1558" s="103"/>
      <c r="E1558" s="103"/>
      <c r="F1558" s="103"/>
      <c r="H1558" s="123"/>
      <c r="I1558" s="103"/>
      <c r="J1558" s="103"/>
      <c r="K1558" s="103"/>
    </row>
    <row r="1559" spans="2:11" x14ac:dyDescent="0.25">
      <c r="B1559" s="103"/>
      <c r="C1559" s="123"/>
      <c r="D1559" s="103"/>
      <c r="E1559" s="103"/>
      <c r="F1559" s="103"/>
      <c r="H1559" s="123"/>
      <c r="I1559" s="103"/>
      <c r="J1559" s="103"/>
      <c r="K1559" s="103"/>
    </row>
    <row r="1560" spans="2:11" x14ac:dyDescent="0.25">
      <c r="B1560" s="103"/>
      <c r="C1560" s="123"/>
      <c r="D1560" s="103"/>
      <c r="E1560" s="103"/>
      <c r="F1560" s="103"/>
      <c r="H1560" s="123"/>
      <c r="I1560" s="103"/>
      <c r="J1560" s="103"/>
      <c r="K1560" s="103"/>
    </row>
    <row r="1561" spans="2:11" x14ac:dyDescent="0.25">
      <c r="B1561" s="103"/>
      <c r="C1561" s="123"/>
      <c r="D1561" s="103"/>
      <c r="E1561" s="103"/>
      <c r="F1561" s="103"/>
      <c r="H1561" s="123"/>
      <c r="I1561" s="103"/>
      <c r="J1561" s="103"/>
      <c r="K1561" s="103"/>
    </row>
    <row r="1562" spans="2:11" x14ac:dyDescent="0.25">
      <c r="B1562" s="103"/>
      <c r="C1562" s="123"/>
      <c r="D1562" s="103"/>
      <c r="E1562" s="103"/>
      <c r="F1562" s="103"/>
      <c r="H1562" s="123"/>
      <c r="I1562" s="103"/>
      <c r="J1562" s="103"/>
      <c r="K1562" s="103"/>
    </row>
    <row r="1563" spans="2:11" x14ac:dyDescent="0.25">
      <c r="B1563" s="103"/>
      <c r="C1563" s="123"/>
      <c r="D1563" s="103"/>
      <c r="E1563" s="103"/>
      <c r="F1563" s="103"/>
      <c r="H1563" s="123"/>
      <c r="I1563" s="103"/>
      <c r="J1563" s="103"/>
      <c r="K1563" s="103"/>
    </row>
    <row r="1564" spans="2:11" x14ac:dyDescent="0.25">
      <c r="B1564" s="103"/>
      <c r="C1564" s="123"/>
      <c r="D1564" s="103"/>
      <c r="E1564" s="103"/>
      <c r="F1564" s="103"/>
      <c r="H1564" s="123"/>
      <c r="I1564" s="103"/>
      <c r="J1564" s="103"/>
      <c r="K1564" s="103"/>
    </row>
    <row r="1565" spans="2:11" x14ac:dyDescent="0.25">
      <c r="B1565" s="103"/>
      <c r="C1565" s="123"/>
      <c r="D1565" s="103"/>
      <c r="E1565" s="103"/>
      <c r="F1565" s="103"/>
      <c r="H1565" s="123"/>
      <c r="I1565" s="103"/>
      <c r="J1565" s="103"/>
      <c r="K1565" s="103"/>
    </row>
    <row r="1566" spans="2:11" x14ac:dyDescent="0.25">
      <c r="B1566" s="103"/>
      <c r="C1566" s="123"/>
      <c r="D1566" s="103"/>
      <c r="E1566" s="103"/>
      <c r="F1566" s="103"/>
      <c r="H1566" s="123"/>
      <c r="I1566" s="103"/>
      <c r="J1566" s="103"/>
      <c r="K1566" s="103"/>
    </row>
    <row r="1567" spans="2:11" x14ac:dyDescent="0.25">
      <c r="B1567" s="103"/>
      <c r="C1567" s="123"/>
      <c r="D1567" s="103"/>
      <c r="E1567" s="103"/>
      <c r="F1567" s="103"/>
      <c r="H1567" s="123"/>
      <c r="I1567" s="103"/>
      <c r="J1567" s="103"/>
      <c r="K1567" s="103"/>
    </row>
    <row r="1568" spans="2:11" x14ac:dyDescent="0.25">
      <c r="B1568" s="103"/>
      <c r="C1568" s="123"/>
      <c r="D1568" s="103"/>
      <c r="E1568" s="103"/>
      <c r="F1568" s="103"/>
      <c r="H1568" s="123"/>
      <c r="I1568" s="103"/>
      <c r="J1568" s="103"/>
      <c r="K1568" s="103"/>
    </row>
    <row r="1569" spans="2:11" x14ac:dyDescent="0.25">
      <c r="B1569" s="103"/>
      <c r="C1569" s="123"/>
      <c r="D1569" s="103"/>
      <c r="E1569" s="103"/>
      <c r="F1569" s="103"/>
      <c r="H1569" s="123"/>
      <c r="I1569" s="103"/>
      <c r="J1569" s="103"/>
      <c r="K1569" s="103"/>
    </row>
    <row r="1570" spans="2:11" x14ac:dyDescent="0.25">
      <c r="B1570" s="103"/>
      <c r="C1570" s="123"/>
      <c r="D1570" s="103"/>
      <c r="E1570" s="103"/>
      <c r="F1570" s="103"/>
      <c r="H1570" s="123"/>
      <c r="I1570" s="103"/>
      <c r="J1570" s="103"/>
      <c r="K1570" s="103"/>
    </row>
    <row r="1571" spans="2:11" x14ac:dyDescent="0.25">
      <c r="B1571" s="103"/>
      <c r="C1571" s="123"/>
      <c r="D1571" s="103"/>
      <c r="E1571" s="103"/>
      <c r="F1571" s="103"/>
      <c r="H1571" s="123"/>
      <c r="I1571" s="103"/>
      <c r="J1571" s="103"/>
      <c r="K1571" s="103"/>
    </row>
    <row r="1572" spans="2:11" x14ac:dyDescent="0.25">
      <c r="B1572" s="103"/>
      <c r="C1572" s="123"/>
      <c r="D1572" s="103"/>
      <c r="E1572" s="103"/>
      <c r="F1572" s="103"/>
      <c r="H1572" s="123"/>
      <c r="I1572" s="103"/>
      <c r="J1572" s="103"/>
      <c r="K1572" s="103"/>
    </row>
    <row r="1573" spans="2:11" x14ac:dyDescent="0.25">
      <c r="B1573" s="103"/>
      <c r="C1573" s="123"/>
      <c r="D1573" s="103"/>
      <c r="E1573" s="103"/>
      <c r="F1573" s="103"/>
      <c r="H1573" s="123"/>
      <c r="I1573" s="103"/>
      <c r="J1573" s="103"/>
      <c r="K1573" s="103"/>
    </row>
    <row r="1574" spans="2:11" x14ac:dyDescent="0.25">
      <c r="B1574" s="103"/>
      <c r="C1574" s="123"/>
      <c r="D1574" s="103"/>
      <c r="E1574" s="103"/>
      <c r="F1574" s="103"/>
      <c r="H1574" s="123"/>
      <c r="I1574" s="103"/>
      <c r="J1574" s="103"/>
      <c r="K1574" s="103"/>
    </row>
    <row r="1575" spans="2:11" x14ac:dyDescent="0.25">
      <c r="B1575" s="103"/>
      <c r="C1575" s="123"/>
      <c r="D1575" s="103"/>
      <c r="E1575" s="103"/>
      <c r="F1575" s="103"/>
      <c r="H1575" s="123"/>
      <c r="I1575" s="103"/>
      <c r="J1575" s="103"/>
      <c r="K1575" s="103"/>
    </row>
    <row r="1576" spans="2:11" x14ac:dyDescent="0.25">
      <c r="B1576" s="103"/>
      <c r="C1576" s="123"/>
      <c r="D1576" s="103"/>
      <c r="E1576" s="103"/>
      <c r="F1576" s="103"/>
      <c r="H1576" s="123"/>
      <c r="I1576" s="103"/>
      <c r="J1576" s="103"/>
      <c r="K1576" s="103"/>
    </row>
    <row r="1577" spans="2:11" x14ac:dyDescent="0.25">
      <c r="B1577" s="103"/>
      <c r="C1577" s="123"/>
      <c r="D1577" s="103"/>
      <c r="E1577" s="103"/>
      <c r="F1577" s="103"/>
      <c r="H1577" s="123"/>
      <c r="I1577" s="103"/>
      <c r="J1577" s="103"/>
      <c r="K1577" s="103"/>
    </row>
    <row r="1578" spans="2:11" x14ac:dyDescent="0.25">
      <c r="B1578" s="103"/>
      <c r="C1578" s="123"/>
      <c r="D1578" s="103"/>
      <c r="E1578" s="103"/>
      <c r="F1578" s="103"/>
      <c r="H1578" s="123"/>
      <c r="I1578" s="103"/>
      <c r="J1578" s="103"/>
      <c r="K1578" s="103"/>
    </row>
    <row r="1579" spans="2:11" x14ac:dyDescent="0.25">
      <c r="B1579" s="103"/>
      <c r="C1579" s="123"/>
      <c r="D1579" s="103"/>
      <c r="E1579" s="103"/>
      <c r="F1579" s="103"/>
      <c r="H1579" s="123"/>
      <c r="I1579" s="103"/>
      <c r="J1579" s="103"/>
      <c r="K1579" s="103"/>
    </row>
    <row r="1580" spans="2:11" x14ac:dyDescent="0.25">
      <c r="B1580" s="103"/>
      <c r="C1580" s="123"/>
      <c r="D1580" s="103"/>
      <c r="E1580" s="103"/>
      <c r="F1580" s="103"/>
      <c r="H1580" s="123"/>
      <c r="I1580" s="103"/>
      <c r="J1580" s="103"/>
      <c r="K1580" s="103"/>
    </row>
    <row r="1581" spans="2:11" x14ac:dyDescent="0.25">
      <c r="B1581" s="103"/>
      <c r="C1581" s="123"/>
      <c r="D1581" s="103"/>
      <c r="E1581" s="103"/>
      <c r="F1581" s="103"/>
      <c r="H1581" s="123"/>
      <c r="I1581" s="103"/>
      <c r="J1581" s="103"/>
      <c r="K1581" s="103"/>
    </row>
    <row r="1582" spans="2:11" x14ac:dyDescent="0.25">
      <c r="B1582" s="103"/>
      <c r="C1582" s="123"/>
      <c r="D1582" s="103"/>
      <c r="E1582" s="103"/>
      <c r="F1582" s="103"/>
      <c r="H1582" s="123"/>
      <c r="I1582" s="103"/>
      <c r="J1582" s="103"/>
      <c r="K1582" s="103"/>
    </row>
    <row r="1583" spans="2:11" x14ac:dyDescent="0.25">
      <c r="B1583" s="103"/>
      <c r="C1583" s="123"/>
      <c r="D1583" s="103"/>
      <c r="E1583" s="103"/>
      <c r="F1583" s="103"/>
      <c r="H1583" s="123"/>
      <c r="I1583" s="103"/>
      <c r="J1583" s="103"/>
      <c r="K1583" s="103"/>
    </row>
    <row r="1584" spans="2:11" x14ac:dyDescent="0.25">
      <c r="B1584" s="103"/>
      <c r="C1584" s="123"/>
      <c r="D1584" s="103"/>
      <c r="E1584" s="103"/>
      <c r="F1584" s="103"/>
      <c r="H1584" s="123"/>
      <c r="I1584" s="103"/>
      <c r="J1584" s="103"/>
      <c r="K1584" s="103"/>
    </row>
    <row r="1585" spans="2:11" x14ac:dyDescent="0.25">
      <c r="B1585" s="103"/>
      <c r="C1585" s="123"/>
      <c r="D1585" s="103"/>
      <c r="E1585" s="103"/>
      <c r="F1585" s="103"/>
      <c r="H1585" s="123"/>
      <c r="I1585" s="103"/>
      <c r="J1585" s="103"/>
      <c r="K1585" s="103"/>
    </row>
    <row r="1586" spans="2:11" x14ac:dyDescent="0.25">
      <c r="B1586" s="103"/>
      <c r="C1586" s="123"/>
      <c r="D1586" s="103"/>
      <c r="E1586" s="103"/>
      <c r="F1586" s="103"/>
      <c r="H1586" s="123"/>
      <c r="I1586" s="103"/>
      <c r="J1586" s="103"/>
      <c r="K1586" s="103"/>
    </row>
    <row r="1587" spans="2:11" x14ac:dyDescent="0.25">
      <c r="B1587" s="103"/>
      <c r="C1587" s="123"/>
      <c r="D1587" s="103"/>
      <c r="E1587" s="103"/>
      <c r="F1587" s="103"/>
      <c r="H1587" s="123"/>
      <c r="I1587" s="103"/>
      <c r="J1587" s="103"/>
      <c r="K1587" s="103"/>
    </row>
    <row r="1588" spans="2:11" x14ac:dyDescent="0.25">
      <c r="B1588" s="103"/>
      <c r="C1588" s="123"/>
      <c r="D1588" s="103"/>
      <c r="E1588" s="103"/>
      <c r="F1588" s="103"/>
      <c r="H1588" s="123"/>
      <c r="I1588" s="103"/>
      <c r="J1588" s="103"/>
      <c r="K1588" s="103"/>
    </row>
    <row r="1589" spans="2:11" x14ac:dyDescent="0.25">
      <c r="B1589" s="103"/>
      <c r="C1589" s="123"/>
      <c r="D1589" s="103"/>
      <c r="E1589" s="103"/>
      <c r="F1589" s="103"/>
      <c r="H1589" s="123"/>
      <c r="I1589" s="103"/>
      <c r="J1589" s="103"/>
      <c r="K1589" s="103"/>
    </row>
    <row r="1590" spans="2:11" x14ac:dyDescent="0.25">
      <c r="B1590" s="103"/>
      <c r="C1590" s="123"/>
      <c r="D1590" s="103"/>
      <c r="E1590" s="103"/>
      <c r="F1590" s="103"/>
      <c r="H1590" s="123"/>
      <c r="I1590" s="103"/>
      <c r="J1590" s="103"/>
      <c r="K1590" s="103"/>
    </row>
    <row r="1591" spans="2:11" x14ac:dyDescent="0.25">
      <c r="B1591" s="103"/>
      <c r="C1591" s="123"/>
      <c r="D1591" s="103"/>
      <c r="E1591" s="103"/>
      <c r="F1591" s="103"/>
      <c r="H1591" s="123"/>
      <c r="I1591" s="103"/>
      <c r="J1591" s="103"/>
      <c r="K1591" s="103"/>
    </row>
    <row r="1592" spans="2:11" x14ac:dyDescent="0.25">
      <c r="B1592" s="103"/>
      <c r="C1592" s="123"/>
      <c r="D1592" s="103"/>
      <c r="E1592" s="103"/>
      <c r="F1592" s="103"/>
      <c r="H1592" s="123"/>
      <c r="I1592" s="103"/>
      <c r="J1592" s="103"/>
      <c r="K1592" s="103"/>
    </row>
    <row r="1593" spans="2:11" x14ac:dyDescent="0.25">
      <c r="B1593" s="103"/>
      <c r="C1593" s="123"/>
      <c r="D1593" s="103"/>
      <c r="E1593" s="103"/>
      <c r="F1593" s="103"/>
      <c r="H1593" s="123"/>
      <c r="I1593" s="103"/>
      <c r="J1593" s="103"/>
      <c r="K1593" s="103"/>
    </row>
    <row r="1594" spans="2:11" x14ac:dyDescent="0.25">
      <c r="B1594" s="103"/>
      <c r="C1594" s="123"/>
      <c r="D1594" s="103"/>
      <c r="E1594" s="103"/>
      <c r="F1594" s="103"/>
      <c r="H1594" s="123"/>
      <c r="I1594" s="103"/>
      <c r="J1594" s="103"/>
      <c r="K1594" s="103"/>
    </row>
    <row r="1595" spans="2:11" x14ac:dyDescent="0.25">
      <c r="B1595" s="103"/>
      <c r="C1595" s="123"/>
      <c r="D1595" s="103"/>
      <c r="E1595" s="103"/>
      <c r="F1595" s="103"/>
      <c r="H1595" s="123"/>
      <c r="I1595" s="103"/>
      <c r="J1595" s="103"/>
      <c r="K1595" s="103"/>
    </row>
    <row r="1596" spans="2:11" x14ac:dyDescent="0.25">
      <c r="B1596" s="103"/>
      <c r="C1596" s="123"/>
      <c r="D1596" s="103"/>
      <c r="E1596" s="103"/>
      <c r="F1596" s="103"/>
      <c r="H1596" s="123"/>
      <c r="I1596" s="103"/>
      <c r="J1596" s="103"/>
      <c r="K1596" s="103"/>
    </row>
    <row r="1597" spans="2:11" x14ac:dyDescent="0.25">
      <c r="B1597" s="103"/>
      <c r="C1597" s="123"/>
      <c r="D1597" s="103"/>
      <c r="E1597" s="103"/>
      <c r="F1597" s="103"/>
      <c r="H1597" s="123"/>
      <c r="I1597" s="103"/>
      <c r="J1597" s="103"/>
      <c r="K1597" s="103"/>
    </row>
    <row r="1598" spans="2:11" x14ac:dyDescent="0.25">
      <c r="B1598" s="103"/>
      <c r="C1598" s="123"/>
      <c r="D1598" s="103"/>
      <c r="E1598" s="103"/>
      <c r="F1598" s="103"/>
      <c r="H1598" s="123"/>
      <c r="I1598" s="103"/>
      <c r="J1598" s="103"/>
      <c r="K1598" s="103"/>
    </row>
    <row r="1599" spans="2:11" x14ac:dyDescent="0.25">
      <c r="B1599" s="103"/>
      <c r="C1599" s="123"/>
      <c r="D1599" s="103"/>
      <c r="E1599" s="103"/>
      <c r="F1599" s="103"/>
      <c r="H1599" s="123"/>
      <c r="I1599" s="103"/>
      <c r="J1599" s="103"/>
      <c r="K1599" s="103"/>
    </row>
    <row r="1600" spans="2:11" x14ac:dyDescent="0.25">
      <c r="B1600" s="103"/>
      <c r="C1600" s="123"/>
      <c r="D1600" s="103"/>
      <c r="E1600" s="103"/>
      <c r="F1600" s="103"/>
      <c r="H1600" s="123"/>
      <c r="I1600" s="103"/>
      <c r="J1600" s="103"/>
      <c r="K1600" s="103"/>
    </row>
    <row r="1601" spans="2:11" x14ac:dyDescent="0.25">
      <c r="B1601" s="103"/>
      <c r="C1601" s="123"/>
      <c r="D1601" s="103"/>
      <c r="E1601" s="103"/>
      <c r="F1601" s="103"/>
      <c r="H1601" s="123"/>
      <c r="I1601" s="103"/>
      <c r="J1601" s="103"/>
      <c r="K1601" s="103"/>
    </row>
    <row r="1602" spans="2:11" x14ac:dyDescent="0.25">
      <c r="B1602" s="103"/>
      <c r="C1602" s="123"/>
      <c r="D1602" s="103"/>
      <c r="E1602" s="103"/>
      <c r="F1602" s="103"/>
      <c r="H1602" s="123"/>
      <c r="I1602" s="103"/>
      <c r="J1602" s="103"/>
      <c r="K1602" s="103"/>
    </row>
    <row r="1603" spans="2:11" x14ac:dyDescent="0.25">
      <c r="B1603" s="103"/>
      <c r="C1603" s="123"/>
      <c r="D1603" s="103"/>
      <c r="E1603" s="103"/>
      <c r="F1603" s="103"/>
      <c r="H1603" s="123"/>
      <c r="I1603" s="103"/>
      <c r="J1603" s="103"/>
      <c r="K1603" s="103"/>
    </row>
    <row r="1604" spans="2:11" x14ac:dyDescent="0.25">
      <c r="B1604" s="103"/>
      <c r="C1604" s="123"/>
      <c r="D1604" s="103"/>
      <c r="E1604" s="103"/>
      <c r="F1604" s="103"/>
      <c r="H1604" s="123"/>
      <c r="I1604" s="103"/>
      <c r="J1604" s="103"/>
      <c r="K1604" s="103"/>
    </row>
    <row r="1605" spans="2:11" x14ac:dyDescent="0.25">
      <c r="B1605" s="103"/>
      <c r="C1605" s="123"/>
      <c r="D1605" s="103"/>
      <c r="E1605" s="103"/>
      <c r="F1605" s="103"/>
      <c r="H1605" s="123"/>
      <c r="I1605" s="103"/>
      <c r="J1605" s="103"/>
      <c r="K1605" s="103"/>
    </row>
    <row r="1606" spans="2:11" x14ac:dyDescent="0.25">
      <c r="B1606" s="103"/>
      <c r="C1606" s="123"/>
      <c r="D1606" s="103"/>
      <c r="E1606" s="103"/>
      <c r="F1606" s="103"/>
      <c r="H1606" s="123"/>
      <c r="I1606" s="103"/>
      <c r="J1606" s="103"/>
      <c r="K1606" s="103"/>
    </row>
    <row r="1607" spans="2:11" x14ac:dyDescent="0.25">
      <c r="B1607" s="103"/>
      <c r="C1607" s="123"/>
      <c r="D1607" s="103"/>
      <c r="E1607" s="103"/>
      <c r="F1607" s="103"/>
      <c r="H1607" s="123"/>
      <c r="I1607" s="103"/>
      <c r="J1607" s="103"/>
      <c r="K1607" s="103"/>
    </row>
    <row r="1608" spans="2:11" x14ac:dyDescent="0.25">
      <c r="B1608" s="103"/>
      <c r="C1608" s="123"/>
      <c r="D1608" s="103"/>
      <c r="E1608" s="103"/>
      <c r="F1608" s="103"/>
      <c r="H1608" s="123"/>
      <c r="I1608" s="103"/>
      <c r="J1608" s="103"/>
      <c r="K1608" s="103"/>
    </row>
    <row r="1609" spans="2:11" x14ac:dyDescent="0.25">
      <c r="B1609" s="103"/>
      <c r="C1609" s="123"/>
      <c r="D1609" s="103"/>
      <c r="E1609" s="103"/>
      <c r="F1609" s="103"/>
      <c r="H1609" s="123"/>
      <c r="I1609" s="103"/>
      <c r="J1609" s="103"/>
      <c r="K1609" s="103"/>
    </row>
    <row r="1610" spans="2:11" x14ac:dyDescent="0.25">
      <c r="B1610" s="103"/>
      <c r="C1610" s="123"/>
      <c r="D1610" s="103"/>
      <c r="E1610" s="103"/>
      <c r="F1610" s="103"/>
      <c r="H1610" s="123"/>
      <c r="I1610" s="103"/>
      <c r="J1610" s="103"/>
      <c r="K1610" s="103"/>
    </row>
    <row r="1611" spans="2:11" x14ac:dyDescent="0.25">
      <c r="B1611" s="103"/>
      <c r="C1611" s="123"/>
      <c r="D1611" s="103"/>
      <c r="E1611" s="103"/>
      <c r="F1611" s="103"/>
      <c r="H1611" s="123"/>
      <c r="I1611" s="103"/>
      <c r="J1611" s="103"/>
      <c r="K1611" s="103"/>
    </row>
    <row r="1612" spans="2:11" x14ac:dyDescent="0.25">
      <c r="B1612" s="103"/>
      <c r="C1612" s="123"/>
      <c r="D1612" s="103"/>
      <c r="E1612" s="103"/>
      <c r="F1612" s="103"/>
      <c r="H1612" s="123"/>
      <c r="I1612" s="103"/>
      <c r="J1612" s="103"/>
      <c r="K1612" s="103"/>
    </row>
    <row r="1613" spans="2:11" x14ac:dyDescent="0.25">
      <c r="B1613" s="103"/>
      <c r="C1613" s="123"/>
      <c r="D1613" s="103"/>
      <c r="E1613" s="103"/>
      <c r="F1613" s="103"/>
      <c r="H1613" s="123"/>
      <c r="I1613" s="103"/>
      <c r="J1613" s="103"/>
      <c r="K1613" s="103"/>
    </row>
    <row r="1614" spans="2:11" x14ac:dyDescent="0.25">
      <c r="B1614" s="103"/>
      <c r="C1614" s="123"/>
      <c r="D1614" s="103"/>
      <c r="E1614" s="103"/>
      <c r="F1614" s="103"/>
      <c r="H1614" s="123"/>
      <c r="I1614" s="103"/>
      <c r="J1614" s="103"/>
      <c r="K1614" s="103"/>
    </row>
    <row r="1615" spans="2:11" x14ac:dyDescent="0.25">
      <c r="B1615" s="103"/>
      <c r="C1615" s="123"/>
      <c r="D1615" s="103"/>
      <c r="E1615" s="103"/>
      <c r="F1615" s="103"/>
      <c r="H1615" s="123"/>
      <c r="I1615" s="103"/>
      <c r="J1615" s="103"/>
      <c r="K1615" s="103"/>
    </row>
    <row r="1616" spans="2:11" x14ac:dyDescent="0.25">
      <c r="B1616" s="103"/>
      <c r="C1616" s="123"/>
      <c r="D1616" s="103"/>
      <c r="E1616" s="103"/>
      <c r="F1616" s="103"/>
      <c r="H1616" s="123"/>
      <c r="I1616" s="103"/>
      <c r="J1616" s="103"/>
      <c r="K1616" s="103"/>
    </row>
    <row r="1617" spans="2:11" x14ac:dyDescent="0.25">
      <c r="B1617" s="103"/>
      <c r="C1617" s="123"/>
      <c r="D1617" s="103"/>
      <c r="E1617" s="103"/>
      <c r="F1617" s="103"/>
      <c r="H1617" s="123"/>
      <c r="I1617" s="103"/>
      <c r="J1617" s="103"/>
      <c r="K1617" s="103"/>
    </row>
    <row r="1618" spans="2:11" x14ac:dyDescent="0.25">
      <c r="B1618" s="103"/>
      <c r="C1618" s="123"/>
      <c r="D1618" s="103"/>
      <c r="E1618" s="103"/>
      <c r="F1618" s="103"/>
      <c r="H1618" s="123"/>
      <c r="I1618" s="103"/>
      <c r="J1618" s="103"/>
      <c r="K1618" s="103"/>
    </row>
    <row r="1619" spans="2:11" x14ac:dyDescent="0.25">
      <c r="B1619" s="103"/>
      <c r="C1619" s="123"/>
      <c r="D1619" s="103"/>
      <c r="E1619" s="103"/>
      <c r="F1619" s="103"/>
      <c r="H1619" s="123"/>
      <c r="I1619" s="103"/>
      <c r="J1619" s="103"/>
      <c r="K1619" s="103"/>
    </row>
    <row r="1620" spans="2:11" x14ac:dyDescent="0.25">
      <c r="B1620" s="103"/>
      <c r="C1620" s="123"/>
      <c r="D1620" s="103"/>
      <c r="E1620" s="103"/>
      <c r="F1620" s="103"/>
      <c r="H1620" s="123"/>
      <c r="I1620" s="103"/>
      <c r="J1620" s="103"/>
      <c r="K1620" s="103"/>
    </row>
    <row r="1621" spans="2:11" x14ac:dyDescent="0.25">
      <c r="B1621" s="103"/>
      <c r="C1621" s="123"/>
      <c r="D1621" s="103"/>
      <c r="E1621" s="103"/>
      <c r="F1621" s="103"/>
      <c r="H1621" s="123"/>
      <c r="I1621" s="103"/>
      <c r="J1621" s="103"/>
      <c r="K1621" s="103"/>
    </row>
    <row r="1622" spans="2:11" x14ac:dyDescent="0.25">
      <c r="B1622" s="103"/>
      <c r="C1622" s="123"/>
      <c r="D1622" s="103"/>
      <c r="E1622" s="103"/>
      <c r="F1622" s="103"/>
      <c r="H1622" s="123"/>
      <c r="I1622" s="103"/>
      <c r="J1622" s="103"/>
      <c r="K1622" s="103"/>
    </row>
    <row r="1623" spans="2:11" x14ac:dyDescent="0.25">
      <c r="B1623" s="103"/>
      <c r="C1623" s="123"/>
      <c r="D1623" s="103"/>
      <c r="E1623" s="103"/>
      <c r="F1623" s="103"/>
      <c r="H1623" s="123"/>
      <c r="I1623" s="103"/>
      <c r="J1623" s="103"/>
      <c r="K1623" s="103"/>
    </row>
    <row r="1624" spans="2:11" x14ac:dyDescent="0.25">
      <c r="B1624" s="103"/>
      <c r="C1624" s="123"/>
      <c r="D1624" s="103"/>
      <c r="E1624" s="103"/>
      <c r="F1624" s="103"/>
      <c r="H1624" s="123"/>
      <c r="I1624" s="103"/>
      <c r="J1624" s="103"/>
      <c r="K1624" s="103"/>
    </row>
    <row r="1625" spans="2:11" x14ac:dyDescent="0.25">
      <c r="B1625" s="103"/>
      <c r="C1625" s="123"/>
      <c r="D1625" s="103"/>
      <c r="E1625" s="103"/>
      <c r="F1625" s="103"/>
      <c r="H1625" s="123"/>
      <c r="I1625" s="103"/>
      <c r="J1625" s="103"/>
      <c r="K1625" s="103"/>
    </row>
    <row r="1626" spans="2:11" x14ac:dyDescent="0.25">
      <c r="B1626" s="103"/>
      <c r="C1626" s="123"/>
      <c r="D1626" s="103"/>
      <c r="E1626" s="103"/>
      <c r="F1626" s="103"/>
      <c r="H1626" s="123"/>
      <c r="I1626" s="103"/>
      <c r="J1626" s="103"/>
      <c r="K1626" s="103"/>
    </row>
    <row r="1627" spans="2:11" x14ac:dyDescent="0.25">
      <c r="B1627" s="103"/>
      <c r="C1627" s="123"/>
      <c r="D1627" s="103"/>
      <c r="E1627" s="103"/>
      <c r="F1627" s="103"/>
      <c r="H1627" s="123"/>
      <c r="I1627" s="103"/>
      <c r="J1627" s="103"/>
      <c r="K1627" s="103"/>
    </row>
    <row r="1628" spans="2:11" x14ac:dyDescent="0.25">
      <c r="B1628" s="103"/>
      <c r="C1628" s="123"/>
      <c r="D1628" s="103"/>
      <c r="E1628" s="103"/>
      <c r="F1628" s="103"/>
      <c r="H1628" s="123"/>
      <c r="I1628" s="103"/>
      <c r="J1628" s="103"/>
      <c r="K1628" s="103"/>
    </row>
    <row r="1629" spans="2:11" x14ac:dyDescent="0.25">
      <c r="B1629" s="103"/>
      <c r="C1629" s="123"/>
      <c r="D1629" s="103"/>
      <c r="E1629" s="103"/>
      <c r="F1629" s="103"/>
      <c r="H1629" s="123"/>
      <c r="I1629" s="103"/>
      <c r="J1629" s="103"/>
      <c r="K1629" s="103"/>
    </row>
    <row r="1630" spans="2:11" x14ac:dyDescent="0.25">
      <c r="B1630" s="103"/>
      <c r="C1630" s="123"/>
      <c r="D1630" s="103"/>
      <c r="E1630" s="103"/>
      <c r="F1630" s="103"/>
      <c r="H1630" s="123"/>
      <c r="I1630" s="103"/>
      <c r="J1630" s="103"/>
      <c r="K1630" s="103"/>
    </row>
    <row r="1631" spans="2:11" x14ac:dyDescent="0.25">
      <c r="B1631" s="103"/>
      <c r="C1631" s="123"/>
      <c r="D1631" s="103"/>
      <c r="E1631" s="103"/>
      <c r="F1631" s="103"/>
      <c r="H1631" s="123"/>
      <c r="I1631" s="103"/>
      <c r="J1631" s="103"/>
      <c r="K1631" s="103"/>
    </row>
    <row r="1632" spans="2:11" x14ac:dyDescent="0.25">
      <c r="B1632" s="103"/>
      <c r="C1632" s="123"/>
      <c r="D1632" s="103"/>
      <c r="E1632" s="103"/>
      <c r="F1632" s="103"/>
      <c r="H1632" s="123"/>
      <c r="I1632" s="103"/>
      <c r="J1632" s="103"/>
      <c r="K1632" s="103"/>
    </row>
    <row r="1633" spans="2:11" x14ac:dyDescent="0.25">
      <c r="B1633" s="103"/>
      <c r="C1633" s="123"/>
      <c r="D1633" s="103"/>
      <c r="E1633" s="103"/>
      <c r="F1633" s="103"/>
      <c r="H1633" s="123"/>
      <c r="I1633" s="103"/>
      <c r="J1633" s="103"/>
      <c r="K1633" s="103"/>
    </row>
    <row r="1634" spans="2:11" x14ac:dyDescent="0.25">
      <c r="B1634" s="103"/>
      <c r="C1634" s="123"/>
      <c r="D1634" s="103"/>
      <c r="E1634" s="103"/>
      <c r="F1634" s="103"/>
      <c r="H1634" s="123"/>
      <c r="I1634" s="103"/>
      <c r="J1634" s="103"/>
      <c r="K1634" s="103"/>
    </row>
    <row r="1635" spans="2:11" x14ac:dyDescent="0.25">
      <c r="B1635" s="103"/>
      <c r="C1635" s="123"/>
      <c r="D1635" s="103"/>
      <c r="E1635" s="103"/>
      <c r="F1635" s="103"/>
      <c r="H1635" s="123"/>
      <c r="I1635" s="103"/>
      <c r="J1635" s="103"/>
      <c r="K1635" s="103"/>
    </row>
    <row r="1636" spans="2:11" x14ac:dyDescent="0.25">
      <c r="B1636" s="103"/>
      <c r="C1636" s="123"/>
      <c r="D1636" s="103"/>
      <c r="E1636" s="103"/>
      <c r="F1636" s="103"/>
      <c r="H1636" s="123"/>
      <c r="I1636" s="103"/>
      <c r="J1636" s="103"/>
      <c r="K1636" s="103"/>
    </row>
    <row r="1637" spans="2:11" x14ac:dyDescent="0.25">
      <c r="B1637" s="103"/>
      <c r="C1637" s="123"/>
      <c r="D1637" s="103"/>
      <c r="E1637" s="103"/>
      <c r="F1637" s="103"/>
      <c r="H1637" s="123"/>
      <c r="I1637" s="103"/>
      <c r="J1637" s="103"/>
      <c r="K1637" s="103"/>
    </row>
    <row r="1638" spans="2:11" x14ac:dyDescent="0.25">
      <c r="B1638" s="103"/>
      <c r="C1638" s="123"/>
      <c r="D1638" s="103"/>
      <c r="E1638" s="103"/>
      <c r="F1638" s="103"/>
      <c r="H1638" s="123"/>
      <c r="I1638" s="103"/>
      <c r="J1638" s="103"/>
      <c r="K1638" s="103"/>
    </row>
    <row r="1639" spans="2:11" x14ac:dyDescent="0.25">
      <c r="B1639" s="103"/>
      <c r="C1639" s="123"/>
      <c r="D1639" s="103"/>
      <c r="E1639" s="103"/>
      <c r="F1639" s="103"/>
      <c r="H1639" s="123"/>
      <c r="I1639" s="103"/>
      <c r="J1639" s="103"/>
      <c r="K1639" s="103"/>
    </row>
    <row r="1640" spans="2:11" x14ac:dyDescent="0.25">
      <c r="B1640" s="103"/>
      <c r="C1640" s="123"/>
      <c r="D1640" s="103"/>
      <c r="E1640" s="103"/>
      <c r="F1640" s="103"/>
      <c r="H1640" s="123"/>
      <c r="I1640" s="103"/>
      <c r="J1640" s="103"/>
      <c r="K1640" s="103"/>
    </row>
    <row r="1641" spans="2:11" x14ac:dyDescent="0.25">
      <c r="B1641" s="103"/>
      <c r="C1641" s="123"/>
      <c r="D1641" s="103"/>
      <c r="E1641" s="103"/>
      <c r="F1641" s="103"/>
      <c r="H1641" s="123"/>
      <c r="I1641" s="103"/>
      <c r="J1641" s="103"/>
      <c r="K1641" s="103"/>
    </row>
    <row r="1642" spans="2:11" x14ac:dyDescent="0.25">
      <c r="B1642" s="103"/>
      <c r="C1642" s="123"/>
      <c r="D1642" s="103"/>
      <c r="E1642" s="103"/>
      <c r="F1642" s="103"/>
      <c r="H1642" s="123"/>
      <c r="I1642" s="103"/>
      <c r="J1642" s="103"/>
      <c r="K1642" s="103"/>
    </row>
    <row r="1643" spans="2:11" x14ac:dyDescent="0.25">
      <c r="B1643" s="103"/>
      <c r="C1643" s="123"/>
      <c r="D1643" s="103"/>
      <c r="E1643" s="103"/>
      <c r="F1643" s="103"/>
      <c r="H1643" s="123"/>
      <c r="I1643" s="103"/>
      <c r="J1643" s="103"/>
      <c r="K1643" s="103"/>
    </row>
    <row r="1644" spans="2:11" x14ac:dyDescent="0.25">
      <c r="B1644" s="103"/>
      <c r="C1644" s="123"/>
      <c r="D1644" s="103"/>
      <c r="E1644" s="103"/>
      <c r="F1644" s="103"/>
      <c r="H1644" s="123"/>
      <c r="I1644" s="103"/>
      <c r="J1644" s="103"/>
      <c r="K1644" s="103"/>
    </row>
    <row r="1645" spans="2:11" x14ac:dyDescent="0.25">
      <c r="B1645" s="103"/>
      <c r="C1645" s="123"/>
      <c r="D1645" s="103"/>
      <c r="E1645" s="103"/>
      <c r="F1645" s="103"/>
      <c r="H1645" s="123"/>
      <c r="I1645" s="103"/>
      <c r="J1645" s="103"/>
      <c r="K1645" s="103"/>
    </row>
    <row r="1646" spans="2:11" x14ac:dyDescent="0.25">
      <c r="B1646" s="103"/>
      <c r="C1646" s="123"/>
      <c r="D1646" s="103"/>
      <c r="E1646" s="103"/>
      <c r="F1646" s="103"/>
      <c r="H1646" s="123"/>
      <c r="I1646" s="103"/>
      <c r="J1646" s="103"/>
      <c r="K1646" s="103"/>
    </row>
    <row r="1647" spans="2:11" x14ac:dyDescent="0.25">
      <c r="B1647" s="103"/>
      <c r="C1647" s="123"/>
      <c r="D1647" s="103"/>
      <c r="E1647" s="103"/>
      <c r="F1647" s="103"/>
      <c r="H1647" s="123"/>
      <c r="I1647" s="103"/>
      <c r="J1647" s="103"/>
      <c r="K1647" s="103"/>
    </row>
    <row r="1648" spans="2:11" x14ac:dyDescent="0.25">
      <c r="B1648" s="103"/>
      <c r="C1648" s="123"/>
      <c r="D1648" s="103"/>
      <c r="E1648" s="103"/>
      <c r="F1648" s="103"/>
      <c r="H1648" s="123"/>
      <c r="I1648" s="103"/>
      <c r="J1648" s="103"/>
      <c r="K1648" s="103"/>
    </row>
    <row r="1649" spans="2:11" x14ac:dyDescent="0.25">
      <c r="B1649" s="103"/>
      <c r="C1649" s="123"/>
      <c r="D1649" s="103"/>
      <c r="E1649" s="103"/>
      <c r="F1649" s="103"/>
      <c r="H1649" s="123"/>
      <c r="I1649" s="103"/>
      <c r="J1649" s="103"/>
      <c r="K1649" s="103"/>
    </row>
    <row r="1650" spans="2:11" x14ac:dyDescent="0.25">
      <c r="B1650" s="103"/>
      <c r="C1650" s="123"/>
      <c r="D1650" s="103"/>
      <c r="E1650" s="103"/>
      <c r="F1650" s="103"/>
      <c r="H1650" s="123"/>
      <c r="I1650" s="103"/>
      <c r="J1650" s="103"/>
      <c r="K1650" s="103"/>
    </row>
    <row r="1651" spans="2:11" x14ac:dyDescent="0.25">
      <c r="B1651" s="103"/>
      <c r="C1651" s="123"/>
      <c r="D1651" s="103"/>
      <c r="E1651" s="103"/>
      <c r="F1651" s="103"/>
      <c r="H1651" s="123"/>
      <c r="I1651" s="103"/>
      <c r="J1651" s="103"/>
      <c r="K1651" s="103"/>
    </row>
    <row r="1652" spans="2:11" x14ac:dyDescent="0.25">
      <c r="B1652" s="103"/>
      <c r="C1652" s="123"/>
      <c r="D1652" s="103"/>
      <c r="E1652" s="103"/>
      <c r="F1652" s="103"/>
      <c r="H1652" s="123"/>
      <c r="I1652" s="103"/>
      <c r="J1652" s="103"/>
      <c r="K1652" s="103"/>
    </row>
    <row r="1653" spans="2:11" x14ac:dyDescent="0.25">
      <c r="B1653" s="103"/>
      <c r="C1653" s="123"/>
      <c r="D1653" s="103"/>
      <c r="E1653" s="103"/>
      <c r="F1653" s="103"/>
      <c r="H1653" s="123"/>
      <c r="I1653" s="103"/>
      <c r="J1653" s="103"/>
      <c r="K1653" s="103"/>
    </row>
    <row r="1654" spans="2:11" x14ac:dyDescent="0.25">
      <c r="B1654" s="103"/>
      <c r="C1654" s="123"/>
      <c r="D1654" s="103"/>
      <c r="E1654" s="103"/>
      <c r="F1654" s="103"/>
      <c r="H1654" s="123"/>
      <c r="I1654" s="103"/>
      <c r="J1654" s="103"/>
      <c r="K1654" s="103"/>
    </row>
    <row r="1655" spans="2:11" x14ac:dyDescent="0.25">
      <c r="B1655" s="103"/>
      <c r="C1655" s="123"/>
      <c r="D1655" s="103"/>
      <c r="E1655" s="103"/>
      <c r="F1655" s="103"/>
      <c r="H1655" s="123"/>
      <c r="I1655" s="103"/>
      <c r="J1655" s="103"/>
      <c r="K1655" s="103"/>
    </row>
    <row r="1656" spans="2:11" x14ac:dyDescent="0.25">
      <c r="B1656" s="103"/>
      <c r="C1656" s="123"/>
      <c r="D1656" s="103"/>
      <c r="E1656" s="103"/>
      <c r="F1656" s="103"/>
      <c r="H1656" s="123"/>
      <c r="I1656" s="103"/>
      <c r="J1656" s="103"/>
      <c r="K1656" s="103"/>
    </row>
    <row r="1657" spans="2:11" x14ac:dyDescent="0.25">
      <c r="B1657" s="103"/>
      <c r="C1657" s="123"/>
      <c r="D1657" s="103"/>
      <c r="E1657" s="103"/>
      <c r="F1657" s="103"/>
      <c r="H1657" s="123"/>
      <c r="I1657" s="103"/>
      <c r="J1657" s="103"/>
      <c r="K1657" s="103"/>
    </row>
    <row r="1658" spans="2:11" x14ac:dyDescent="0.25">
      <c r="B1658" s="103"/>
      <c r="C1658" s="123"/>
      <c r="D1658" s="103"/>
      <c r="E1658" s="103"/>
      <c r="F1658" s="103"/>
      <c r="H1658" s="123"/>
      <c r="I1658" s="103"/>
      <c r="J1658" s="103"/>
      <c r="K1658" s="103"/>
    </row>
    <row r="1659" spans="2:11" x14ac:dyDescent="0.25">
      <c r="B1659" s="103"/>
      <c r="C1659" s="123"/>
      <c r="D1659" s="103"/>
      <c r="E1659" s="103"/>
      <c r="F1659" s="103"/>
      <c r="H1659" s="123"/>
      <c r="I1659" s="103"/>
      <c r="J1659" s="103"/>
      <c r="K1659" s="103"/>
    </row>
    <row r="1660" spans="2:11" x14ac:dyDescent="0.25">
      <c r="B1660" s="103"/>
      <c r="C1660" s="123"/>
      <c r="D1660" s="103"/>
      <c r="E1660" s="103"/>
      <c r="F1660" s="103"/>
      <c r="H1660" s="123"/>
      <c r="I1660" s="103"/>
      <c r="J1660" s="103"/>
      <c r="K1660" s="103"/>
    </row>
    <row r="1661" spans="2:11" x14ac:dyDescent="0.25">
      <c r="B1661" s="103"/>
      <c r="C1661" s="123"/>
      <c r="D1661" s="103"/>
      <c r="E1661" s="103"/>
      <c r="F1661" s="103"/>
      <c r="H1661" s="123"/>
      <c r="I1661" s="103"/>
      <c r="J1661" s="103"/>
      <c r="K1661" s="103"/>
    </row>
    <row r="1662" spans="2:11" x14ac:dyDescent="0.25">
      <c r="B1662" s="103"/>
      <c r="C1662" s="123"/>
      <c r="D1662" s="103"/>
      <c r="E1662" s="103"/>
      <c r="F1662" s="103"/>
      <c r="H1662" s="123"/>
      <c r="I1662" s="103"/>
      <c r="J1662" s="103"/>
      <c r="K1662" s="103"/>
    </row>
    <row r="1663" spans="2:11" x14ac:dyDescent="0.25">
      <c r="B1663" s="103"/>
      <c r="C1663" s="123"/>
      <c r="D1663" s="103"/>
      <c r="E1663" s="103"/>
      <c r="F1663" s="103"/>
      <c r="H1663" s="123"/>
      <c r="I1663" s="103"/>
      <c r="J1663" s="103"/>
      <c r="K1663" s="103"/>
    </row>
    <row r="1664" spans="2:11" x14ac:dyDescent="0.25">
      <c r="B1664" s="103"/>
      <c r="C1664" s="123"/>
      <c r="D1664" s="103"/>
      <c r="E1664" s="103"/>
      <c r="F1664" s="103"/>
      <c r="H1664" s="123"/>
      <c r="I1664" s="103"/>
      <c r="J1664" s="103"/>
      <c r="K1664" s="103"/>
    </row>
    <row r="1665" spans="2:11" x14ac:dyDescent="0.25">
      <c r="B1665" s="103"/>
      <c r="C1665" s="123"/>
      <c r="D1665" s="103"/>
      <c r="E1665" s="103"/>
      <c r="F1665" s="103"/>
      <c r="H1665" s="123"/>
      <c r="I1665" s="103"/>
      <c r="J1665" s="103"/>
      <c r="K1665" s="103"/>
    </row>
    <row r="1666" spans="2:11" x14ac:dyDescent="0.25">
      <c r="B1666" s="103"/>
      <c r="C1666" s="123"/>
      <c r="D1666" s="103"/>
      <c r="E1666" s="103"/>
      <c r="F1666" s="103"/>
      <c r="H1666" s="123"/>
      <c r="I1666" s="103"/>
      <c r="J1666" s="103"/>
      <c r="K1666" s="103"/>
    </row>
    <row r="1667" spans="2:11" x14ac:dyDescent="0.25">
      <c r="B1667" s="103"/>
      <c r="C1667" s="123"/>
      <c r="D1667" s="103"/>
      <c r="E1667" s="103"/>
      <c r="F1667" s="103"/>
      <c r="H1667" s="123"/>
      <c r="I1667" s="103"/>
      <c r="J1667" s="103"/>
      <c r="K1667" s="103"/>
    </row>
    <row r="1668" spans="2:11" x14ac:dyDescent="0.25">
      <c r="B1668" s="103"/>
      <c r="C1668" s="123"/>
      <c r="D1668" s="103"/>
      <c r="E1668" s="103"/>
      <c r="F1668" s="103"/>
      <c r="H1668" s="123"/>
      <c r="I1668" s="103"/>
      <c r="J1668" s="103"/>
      <c r="K1668" s="103"/>
    </row>
    <row r="1669" spans="2:11" x14ac:dyDescent="0.25">
      <c r="B1669" s="103"/>
      <c r="C1669" s="123"/>
      <c r="D1669" s="103"/>
      <c r="E1669" s="103"/>
      <c r="F1669" s="103"/>
      <c r="H1669" s="123"/>
      <c r="I1669" s="103"/>
      <c r="J1669" s="103"/>
      <c r="K1669" s="103"/>
    </row>
    <row r="1670" spans="2:11" x14ac:dyDescent="0.25">
      <c r="B1670" s="103"/>
      <c r="C1670" s="123"/>
      <c r="D1670" s="103"/>
      <c r="E1670" s="103"/>
      <c r="F1670" s="103"/>
      <c r="H1670" s="123"/>
      <c r="I1670" s="103"/>
      <c r="J1670" s="103"/>
      <c r="K1670" s="103"/>
    </row>
    <row r="1671" spans="2:11" x14ac:dyDescent="0.25">
      <c r="B1671" s="103"/>
      <c r="C1671" s="123"/>
      <c r="D1671" s="103"/>
      <c r="E1671" s="103"/>
      <c r="F1671" s="103"/>
      <c r="H1671" s="123"/>
      <c r="I1671" s="103"/>
      <c r="J1671" s="103"/>
      <c r="K1671" s="103"/>
    </row>
    <row r="1672" spans="2:11" x14ac:dyDescent="0.25">
      <c r="B1672" s="103"/>
      <c r="C1672" s="123"/>
      <c r="D1672" s="103"/>
      <c r="E1672" s="103"/>
      <c r="F1672" s="103"/>
      <c r="H1672" s="123"/>
      <c r="I1672" s="103"/>
      <c r="J1672" s="103"/>
      <c r="K1672" s="103"/>
    </row>
    <row r="1673" spans="2:11" x14ac:dyDescent="0.25">
      <c r="B1673" s="103"/>
      <c r="C1673" s="123"/>
      <c r="D1673" s="103"/>
      <c r="E1673" s="103"/>
      <c r="F1673" s="103"/>
      <c r="H1673" s="123"/>
      <c r="I1673" s="103"/>
      <c r="J1673" s="103"/>
      <c r="K1673" s="103"/>
    </row>
    <row r="1674" spans="2:11" x14ac:dyDescent="0.25">
      <c r="B1674" s="103"/>
      <c r="C1674" s="123"/>
      <c r="D1674" s="103"/>
      <c r="E1674" s="103"/>
      <c r="F1674" s="103"/>
      <c r="H1674" s="123"/>
      <c r="I1674" s="103"/>
      <c r="J1674" s="103"/>
      <c r="K1674" s="103"/>
    </row>
    <row r="1675" spans="2:11" x14ac:dyDescent="0.25">
      <c r="B1675" s="103"/>
      <c r="C1675" s="123"/>
      <c r="D1675" s="103"/>
      <c r="E1675" s="103"/>
      <c r="F1675" s="103"/>
      <c r="H1675" s="123"/>
      <c r="I1675" s="103"/>
      <c r="J1675" s="103"/>
      <c r="K1675" s="103"/>
    </row>
    <row r="1676" spans="2:11" x14ac:dyDescent="0.25">
      <c r="B1676" s="103"/>
      <c r="C1676" s="123"/>
      <c r="D1676" s="103"/>
      <c r="E1676" s="103"/>
      <c r="F1676" s="103"/>
      <c r="H1676" s="123"/>
      <c r="I1676" s="103"/>
      <c r="J1676" s="103"/>
      <c r="K1676" s="103"/>
    </row>
    <row r="1677" spans="2:11" x14ac:dyDescent="0.25">
      <c r="B1677" s="103"/>
      <c r="C1677" s="123"/>
      <c r="D1677" s="103"/>
      <c r="E1677" s="103"/>
      <c r="F1677" s="103"/>
      <c r="H1677" s="123"/>
      <c r="I1677" s="103"/>
      <c r="J1677" s="103"/>
      <c r="K1677" s="103"/>
    </row>
    <row r="1678" spans="2:11" x14ac:dyDescent="0.25">
      <c r="B1678" s="103"/>
      <c r="C1678" s="123"/>
      <c r="D1678" s="103"/>
      <c r="E1678" s="103"/>
      <c r="F1678" s="103"/>
      <c r="H1678" s="123"/>
      <c r="I1678" s="103"/>
      <c r="J1678" s="103"/>
      <c r="K1678" s="103"/>
    </row>
    <row r="1679" spans="2:11" x14ac:dyDescent="0.25">
      <c r="B1679" s="103"/>
      <c r="C1679" s="123"/>
      <c r="D1679" s="103"/>
      <c r="E1679" s="103"/>
      <c r="F1679" s="103"/>
      <c r="H1679" s="123"/>
      <c r="I1679" s="103"/>
      <c r="J1679" s="103"/>
      <c r="K1679" s="103"/>
    </row>
    <row r="1680" spans="2:11" x14ac:dyDescent="0.25">
      <c r="B1680" s="103"/>
      <c r="C1680" s="123"/>
      <c r="D1680" s="103"/>
      <c r="E1680" s="103"/>
      <c r="F1680" s="103"/>
      <c r="H1680" s="123"/>
      <c r="I1680" s="103"/>
      <c r="J1680" s="103"/>
      <c r="K1680" s="103"/>
    </row>
    <row r="1681" spans="2:11" x14ac:dyDescent="0.25">
      <c r="B1681" s="103"/>
      <c r="C1681" s="123"/>
      <c r="D1681" s="103"/>
      <c r="E1681" s="103"/>
      <c r="F1681" s="103"/>
      <c r="H1681" s="123"/>
      <c r="I1681" s="103"/>
      <c r="J1681" s="103"/>
      <c r="K1681" s="103"/>
    </row>
    <row r="1682" spans="2:11" x14ac:dyDescent="0.25">
      <c r="B1682" s="103"/>
      <c r="C1682" s="123"/>
      <c r="D1682" s="103"/>
      <c r="E1682" s="103"/>
      <c r="F1682" s="103"/>
      <c r="H1682" s="123"/>
      <c r="I1682" s="103"/>
      <c r="J1682" s="103"/>
      <c r="K1682" s="103"/>
    </row>
    <row r="1683" spans="2:11" x14ac:dyDescent="0.25">
      <c r="B1683" s="103"/>
      <c r="C1683" s="123"/>
      <c r="D1683" s="103"/>
      <c r="E1683" s="103"/>
      <c r="F1683" s="103"/>
      <c r="H1683" s="123"/>
      <c r="I1683" s="103"/>
      <c r="J1683" s="103"/>
      <c r="K1683" s="103"/>
    </row>
    <row r="1684" spans="2:11" x14ac:dyDescent="0.25">
      <c r="B1684" s="103"/>
      <c r="C1684" s="123"/>
      <c r="D1684" s="103"/>
      <c r="E1684" s="103"/>
      <c r="F1684" s="103"/>
      <c r="H1684" s="123"/>
      <c r="I1684" s="103"/>
      <c r="J1684" s="103"/>
      <c r="K1684" s="103"/>
    </row>
    <row r="1685" spans="2:11" x14ac:dyDescent="0.25">
      <c r="B1685" s="103"/>
      <c r="C1685" s="123"/>
      <c r="D1685" s="103"/>
      <c r="E1685" s="103"/>
      <c r="F1685" s="103"/>
      <c r="H1685" s="123"/>
      <c r="I1685" s="103"/>
      <c r="J1685" s="103"/>
      <c r="K1685" s="103"/>
    </row>
    <row r="1686" spans="2:11" x14ac:dyDescent="0.25">
      <c r="B1686" s="103"/>
      <c r="C1686" s="123"/>
      <c r="D1686" s="103"/>
      <c r="E1686" s="103"/>
      <c r="F1686" s="103"/>
      <c r="H1686" s="123"/>
      <c r="I1686" s="103"/>
      <c r="J1686" s="103"/>
      <c r="K1686" s="103"/>
    </row>
    <row r="1687" spans="2:11" x14ac:dyDescent="0.25">
      <c r="B1687" s="103"/>
      <c r="C1687" s="123"/>
      <c r="D1687" s="103"/>
      <c r="E1687" s="103"/>
      <c r="F1687" s="103"/>
      <c r="H1687" s="123"/>
      <c r="I1687" s="103"/>
      <c r="J1687" s="103"/>
      <c r="K1687" s="103"/>
    </row>
    <row r="1688" spans="2:11" x14ac:dyDescent="0.25">
      <c r="B1688" s="103"/>
      <c r="C1688" s="123"/>
      <c r="D1688" s="103"/>
      <c r="E1688" s="103"/>
      <c r="F1688" s="103"/>
      <c r="H1688" s="123"/>
      <c r="I1688" s="103"/>
      <c r="J1688" s="103"/>
      <c r="K1688" s="103"/>
    </row>
    <row r="1689" spans="2:11" x14ac:dyDescent="0.25">
      <c r="B1689" s="103"/>
      <c r="C1689" s="123"/>
      <c r="D1689" s="103"/>
      <c r="E1689" s="103"/>
      <c r="F1689" s="103"/>
      <c r="H1689" s="123"/>
      <c r="I1689" s="103"/>
      <c r="J1689" s="103"/>
      <c r="K1689" s="103"/>
    </row>
    <row r="1690" spans="2:11" x14ac:dyDescent="0.25">
      <c r="B1690" s="103"/>
      <c r="C1690" s="123"/>
      <c r="D1690" s="103"/>
      <c r="E1690" s="103"/>
      <c r="F1690" s="103"/>
      <c r="H1690" s="123"/>
      <c r="I1690" s="103"/>
      <c r="J1690" s="103"/>
      <c r="K1690" s="103"/>
    </row>
    <row r="1691" spans="2:11" x14ac:dyDescent="0.25">
      <c r="B1691" s="103"/>
      <c r="C1691" s="123"/>
      <c r="D1691" s="103"/>
      <c r="E1691" s="103"/>
      <c r="F1691" s="103"/>
      <c r="H1691" s="123"/>
      <c r="I1691" s="103"/>
      <c r="J1691" s="103"/>
      <c r="K1691" s="103"/>
    </row>
    <row r="1692" spans="2:11" x14ac:dyDescent="0.25">
      <c r="B1692" s="103"/>
      <c r="C1692" s="123"/>
      <c r="D1692" s="103"/>
      <c r="E1692" s="103"/>
      <c r="F1692" s="103"/>
      <c r="H1692" s="123"/>
      <c r="I1692" s="103"/>
      <c r="J1692" s="103"/>
      <c r="K1692" s="103"/>
    </row>
    <row r="1693" spans="2:11" x14ac:dyDescent="0.25">
      <c r="B1693" s="103"/>
      <c r="C1693" s="123"/>
      <c r="D1693" s="103"/>
      <c r="E1693" s="103"/>
      <c r="F1693" s="103"/>
      <c r="H1693" s="123"/>
      <c r="I1693" s="103"/>
      <c r="J1693" s="103"/>
      <c r="K1693" s="103"/>
    </row>
    <row r="1694" spans="2:11" x14ac:dyDescent="0.25">
      <c r="B1694" s="103"/>
      <c r="C1694" s="123"/>
      <c r="D1694" s="103"/>
      <c r="E1694" s="103"/>
      <c r="F1694" s="103"/>
      <c r="H1694" s="123"/>
      <c r="I1694" s="103"/>
      <c r="J1694" s="103"/>
      <c r="K1694" s="103"/>
    </row>
    <row r="1695" spans="2:11" x14ac:dyDescent="0.25">
      <c r="B1695" s="103"/>
      <c r="C1695" s="123"/>
      <c r="D1695" s="103"/>
      <c r="E1695" s="103"/>
      <c r="F1695" s="103"/>
      <c r="H1695" s="123"/>
      <c r="I1695" s="103"/>
      <c r="J1695" s="103"/>
      <c r="K1695" s="103"/>
    </row>
    <row r="1696" spans="2:11" x14ac:dyDescent="0.25">
      <c r="B1696" s="103"/>
      <c r="C1696" s="123"/>
      <c r="D1696" s="103"/>
      <c r="E1696" s="103"/>
      <c r="F1696" s="103"/>
      <c r="H1696" s="123"/>
      <c r="I1696" s="103"/>
      <c r="J1696" s="103"/>
      <c r="K1696" s="103"/>
    </row>
    <row r="1697" spans="2:11" x14ac:dyDescent="0.25">
      <c r="B1697" s="103"/>
      <c r="C1697" s="123"/>
      <c r="D1697" s="103"/>
      <c r="E1697" s="103"/>
      <c r="F1697" s="103"/>
      <c r="H1697" s="123"/>
      <c r="I1697" s="103"/>
      <c r="J1697" s="103"/>
      <c r="K1697" s="103"/>
    </row>
    <row r="1698" spans="2:11" x14ac:dyDescent="0.25">
      <c r="B1698" s="103"/>
      <c r="C1698" s="123"/>
      <c r="D1698" s="103"/>
      <c r="E1698" s="103"/>
      <c r="F1698" s="103"/>
      <c r="H1698" s="123"/>
      <c r="I1698" s="103"/>
      <c r="J1698" s="103"/>
      <c r="K1698" s="103"/>
    </row>
    <row r="1699" spans="2:11" x14ac:dyDescent="0.25">
      <c r="B1699" s="103"/>
      <c r="C1699" s="123"/>
      <c r="D1699" s="103"/>
      <c r="E1699" s="103"/>
      <c r="F1699" s="103"/>
      <c r="H1699" s="123"/>
      <c r="I1699" s="103"/>
      <c r="J1699" s="103"/>
      <c r="K1699" s="103"/>
    </row>
    <row r="1700" spans="2:11" x14ac:dyDescent="0.25">
      <c r="B1700" s="103"/>
      <c r="C1700" s="123"/>
      <c r="D1700" s="103"/>
      <c r="E1700" s="103"/>
      <c r="F1700" s="103"/>
      <c r="H1700" s="123"/>
      <c r="I1700" s="103"/>
      <c r="J1700" s="103"/>
      <c r="K1700" s="103"/>
    </row>
    <row r="1701" spans="2:11" x14ac:dyDescent="0.25">
      <c r="B1701" s="103"/>
      <c r="C1701" s="123"/>
      <c r="D1701" s="103"/>
      <c r="E1701" s="103"/>
      <c r="F1701" s="103"/>
      <c r="H1701" s="123"/>
      <c r="I1701" s="103"/>
      <c r="J1701" s="103"/>
      <c r="K1701" s="103"/>
    </row>
    <row r="1702" spans="2:11" x14ac:dyDescent="0.25">
      <c r="B1702" s="103"/>
      <c r="C1702" s="123"/>
      <c r="D1702" s="103"/>
      <c r="E1702" s="103"/>
      <c r="F1702" s="103"/>
      <c r="H1702" s="123"/>
      <c r="I1702" s="103"/>
      <c r="J1702" s="103"/>
      <c r="K1702" s="103"/>
    </row>
    <row r="1703" spans="2:11" x14ac:dyDescent="0.25">
      <c r="B1703" s="103"/>
      <c r="C1703" s="123"/>
      <c r="D1703" s="103"/>
      <c r="E1703" s="103"/>
      <c r="F1703" s="103"/>
      <c r="H1703" s="123"/>
      <c r="I1703" s="103"/>
      <c r="J1703" s="103"/>
      <c r="K1703" s="103"/>
    </row>
    <row r="1704" spans="2:11" x14ac:dyDescent="0.25">
      <c r="B1704" s="103"/>
      <c r="C1704" s="123"/>
      <c r="D1704" s="103"/>
      <c r="E1704" s="103"/>
      <c r="F1704" s="103"/>
      <c r="H1704" s="123"/>
      <c r="I1704" s="103"/>
      <c r="J1704" s="103"/>
      <c r="K1704" s="103"/>
    </row>
    <row r="1705" spans="2:11" x14ac:dyDescent="0.25">
      <c r="B1705" s="103"/>
      <c r="C1705" s="123"/>
      <c r="D1705" s="103"/>
      <c r="E1705" s="103"/>
      <c r="F1705" s="103"/>
      <c r="H1705" s="123"/>
      <c r="I1705" s="103"/>
      <c r="J1705" s="103"/>
      <c r="K1705" s="103"/>
    </row>
    <row r="1706" spans="2:11" x14ac:dyDescent="0.25">
      <c r="B1706" s="103"/>
      <c r="C1706" s="123"/>
      <c r="D1706" s="103"/>
      <c r="E1706" s="103"/>
      <c r="F1706" s="103"/>
      <c r="H1706" s="123"/>
      <c r="I1706" s="103"/>
      <c r="J1706" s="103"/>
      <c r="K1706" s="103"/>
    </row>
    <row r="1707" spans="2:11" x14ac:dyDescent="0.25">
      <c r="B1707" s="103"/>
      <c r="C1707" s="123"/>
      <c r="D1707" s="103"/>
      <c r="E1707" s="103"/>
      <c r="F1707" s="103"/>
      <c r="H1707" s="123"/>
      <c r="I1707" s="103"/>
      <c r="J1707" s="103"/>
      <c r="K1707" s="103"/>
    </row>
    <row r="1708" spans="2:11" x14ac:dyDescent="0.25">
      <c r="B1708" s="103"/>
      <c r="C1708" s="123"/>
      <c r="D1708" s="103"/>
      <c r="E1708" s="103"/>
      <c r="F1708" s="103"/>
      <c r="H1708" s="123"/>
      <c r="I1708" s="103"/>
      <c r="J1708" s="103"/>
      <c r="K1708" s="103"/>
    </row>
    <row r="1709" spans="2:11" x14ac:dyDescent="0.25">
      <c r="B1709" s="103"/>
      <c r="C1709" s="123"/>
      <c r="D1709" s="103"/>
      <c r="E1709" s="103"/>
      <c r="F1709" s="103"/>
      <c r="H1709" s="123"/>
      <c r="I1709" s="103"/>
      <c r="J1709" s="103"/>
      <c r="K1709" s="103"/>
    </row>
    <row r="1710" spans="2:11" x14ac:dyDescent="0.25">
      <c r="B1710" s="103"/>
      <c r="C1710" s="123"/>
      <c r="D1710" s="103"/>
      <c r="E1710" s="103"/>
      <c r="F1710" s="103"/>
      <c r="H1710" s="123"/>
      <c r="I1710" s="103"/>
      <c r="J1710" s="103"/>
      <c r="K1710" s="103"/>
    </row>
    <row r="1711" spans="2:11" x14ac:dyDescent="0.25">
      <c r="B1711" s="103"/>
      <c r="C1711" s="123"/>
      <c r="D1711" s="103"/>
      <c r="E1711" s="103"/>
      <c r="F1711" s="103"/>
      <c r="H1711" s="123"/>
      <c r="I1711" s="103"/>
      <c r="J1711" s="103"/>
      <c r="K1711" s="103"/>
    </row>
    <row r="1712" spans="2:11" x14ac:dyDescent="0.25">
      <c r="B1712" s="103"/>
      <c r="C1712" s="123"/>
      <c r="D1712" s="103"/>
      <c r="E1712" s="103"/>
      <c r="F1712" s="103"/>
      <c r="H1712" s="123"/>
      <c r="I1712" s="103"/>
      <c r="J1712" s="103"/>
      <c r="K1712" s="103"/>
    </row>
    <row r="1713" spans="2:11" x14ac:dyDescent="0.25">
      <c r="B1713" s="103"/>
      <c r="C1713" s="123"/>
      <c r="D1713" s="103"/>
      <c r="E1713" s="103"/>
      <c r="F1713" s="103"/>
      <c r="H1713" s="123"/>
      <c r="I1713" s="103"/>
      <c r="J1713" s="103"/>
      <c r="K1713" s="103"/>
    </row>
    <row r="1714" spans="2:11" x14ac:dyDescent="0.25">
      <c r="B1714" s="103"/>
      <c r="C1714" s="123"/>
      <c r="D1714" s="103"/>
      <c r="E1714" s="103"/>
      <c r="F1714" s="103"/>
      <c r="H1714" s="123"/>
      <c r="I1714" s="103"/>
      <c r="J1714" s="103"/>
      <c r="K1714" s="103"/>
    </row>
    <row r="1715" spans="2:11" x14ac:dyDescent="0.25">
      <c r="B1715" s="103"/>
      <c r="C1715" s="123"/>
      <c r="D1715" s="103"/>
      <c r="E1715" s="103"/>
      <c r="F1715" s="103"/>
      <c r="H1715" s="123"/>
      <c r="I1715" s="103"/>
      <c r="J1715" s="103"/>
      <c r="K1715" s="103"/>
    </row>
    <row r="1716" spans="2:11" x14ac:dyDescent="0.25">
      <c r="B1716" s="103"/>
      <c r="C1716" s="123"/>
      <c r="D1716" s="103"/>
      <c r="E1716" s="103"/>
      <c r="F1716" s="103"/>
      <c r="H1716" s="123"/>
      <c r="I1716" s="103"/>
      <c r="J1716" s="103"/>
      <c r="K1716" s="103"/>
    </row>
    <row r="1717" spans="2:11" x14ac:dyDescent="0.25">
      <c r="B1717" s="103"/>
      <c r="C1717" s="123"/>
      <c r="D1717" s="103"/>
      <c r="E1717" s="103"/>
      <c r="F1717" s="103"/>
      <c r="H1717" s="123"/>
      <c r="I1717" s="103"/>
      <c r="J1717" s="103"/>
      <c r="K1717" s="103"/>
    </row>
    <row r="1718" spans="2:11" x14ac:dyDescent="0.25">
      <c r="B1718" s="103"/>
      <c r="C1718" s="123"/>
      <c r="D1718" s="103"/>
      <c r="E1718" s="103"/>
      <c r="F1718" s="103"/>
      <c r="H1718" s="123"/>
      <c r="I1718" s="103"/>
      <c r="J1718" s="103"/>
      <c r="K1718" s="103"/>
    </row>
    <row r="1719" spans="2:11" x14ac:dyDescent="0.25">
      <c r="B1719" s="103"/>
      <c r="C1719" s="123"/>
      <c r="D1719" s="103"/>
      <c r="E1719" s="103"/>
      <c r="F1719" s="103"/>
      <c r="H1719" s="123"/>
      <c r="I1719" s="103"/>
      <c r="J1719" s="103"/>
      <c r="K1719" s="103"/>
    </row>
    <row r="1720" spans="2:11" x14ac:dyDescent="0.25">
      <c r="B1720" s="103"/>
      <c r="C1720" s="123"/>
      <c r="D1720" s="103"/>
      <c r="E1720" s="103"/>
      <c r="F1720" s="103"/>
      <c r="H1720" s="123"/>
      <c r="I1720" s="103"/>
      <c r="J1720" s="103"/>
      <c r="K1720" s="103"/>
    </row>
    <row r="1721" spans="2:11" x14ac:dyDescent="0.25">
      <c r="B1721" s="103"/>
      <c r="C1721" s="123"/>
      <c r="D1721" s="103"/>
      <c r="E1721" s="103"/>
      <c r="F1721" s="103"/>
      <c r="H1721" s="123"/>
      <c r="I1721" s="103"/>
      <c r="J1721" s="103"/>
      <c r="K1721" s="103"/>
    </row>
    <row r="1722" spans="2:11" x14ac:dyDescent="0.25">
      <c r="B1722" s="103"/>
      <c r="C1722" s="123"/>
      <c r="D1722" s="103"/>
      <c r="E1722" s="103"/>
      <c r="F1722" s="103"/>
      <c r="H1722" s="123"/>
      <c r="I1722" s="103"/>
      <c r="J1722" s="103"/>
      <c r="K1722" s="103"/>
    </row>
    <row r="1723" spans="2:11" x14ac:dyDescent="0.25">
      <c r="B1723" s="103"/>
      <c r="C1723" s="123"/>
      <c r="D1723" s="103"/>
      <c r="E1723" s="103"/>
      <c r="F1723" s="103"/>
      <c r="H1723" s="123"/>
      <c r="I1723" s="103"/>
      <c r="J1723" s="103"/>
      <c r="K1723" s="103"/>
    </row>
    <row r="1724" spans="2:11" x14ac:dyDescent="0.25">
      <c r="B1724" s="103"/>
      <c r="C1724" s="123"/>
      <c r="D1724" s="103"/>
      <c r="E1724" s="103"/>
      <c r="F1724" s="103"/>
      <c r="H1724" s="123"/>
      <c r="I1724" s="103"/>
      <c r="J1724" s="103"/>
      <c r="K1724" s="103"/>
    </row>
    <row r="1725" spans="2:11" x14ac:dyDescent="0.25">
      <c r="B1725" s="103"/>
      <c r="C1725" s="123"/>
      <c r="D1725" s="103"/>
      <c r="E1725" s="103"/>
      <c r="F1725" s="103"/>
      <c r="H1725" s="123"/>
      <c r="I1725" s="103"/>
      <c r="J1725" s="103"/>
      <c r="K1725" s="103"/>
    </row>
    <row r="1726" spans="2:11" x14ac:dyDescent="0.25">
      <c r="B1726" s="103"/>
      <c r="C1726" s="123"/>
      <c r="D1726" s="103"/>
      <c r="E1726" s="103"/>
      <c r="F1726" s="103"/>
      <c r="H1726" s="123"/>
      <c r="I1726" s="103"/>
      <c r="J1726" s="103"/>
      <c r="K1726" s="103"/>
    </row>
    <row r="1727" spans="2:11" x14ac:dyDescent="0.25">
      <c r="B1727" s="103"/>
      <c r="C1727" s="123"/>
      <c r="D1727" s="103"/>
      <c r="E1727" s="103"/>
      <c r="F1727" s="103"/>
      <c r="H1727" s="123"/>
      <c r="I1727" s="103"/>
      <c r="J1727" s="103"/>
      <c r="K1727" s="103"/>
    </row>
    <row r="1728" spans="2:11" x14ac:dyDescent="0.25">
      <c r="B1728" s="103"/>
      <c r="C1728" s="123"/>
      <c r="D1728" s="103"/>
      <c r="E1728" s="103"/>
      <c r="F1728" s="103"/>
      <c r="H1728" s="123"/>
      <c r="I1728" s="103"/>
      <c r="J1728" s="103"/>
      <c r="K1728" s="103"/>
    </row>
    <row r="1729" spans="2:11" x14ac:dyDescent="0.25">
      <c r="B1729" s="103"/>
      <c r="C1729" s="123"/>
      <c r="D1729" s="103"/>
      <c r="E1729" s="103"/>
      <c r="F1729" s="103"/>
      <c r="H1729" s="123"/>
      <c r="I1729" s="103"/>
      <c r="J1729" s="103"/>
      <c r="K1729" s="103"/>
    </row>
    <row r="1730" spans="2:11" x14ac:dyDescent="0.25">
      <c r="B1730" s="103"/>
      <c r="C1730" s="123"/>
      <c r="D1730" s="103"/>
      <c r="E1730" s="103"/>
      <c r="F1730" s="103"/>
      <c r="H1730" s="123"/>
      <c r="I1730" s="103"/>
      <c r="J1730" s="103"/>
      <c r="K1730" s="103"/>
    </row>
    <row r="1731" spans="2:11" x14ac:dyDescent="0.25">
      <c r="B1731" s="103"/>
      <c r="C1731" s="123"/>
      <c r="D1731" s="103"/>
      <c r="E1731" s="103"/>
      <c r="F1731" s="103"/>
      <c r="H1731" s="123"/>
      <c r="I1731" s="103"/>
      <c r="J1731" s="103"/>
      <c r="K1731" s="103"/>
    </row>
    <row r="1732" spans="2:11" x14ac:dyDescent="0.25">
      <c r="B1732" s="103"/>
      <c r="C1732" s="123"/>
      <c r="D1732" s="103"/>
      <c r="E1732" s="103"/>
      <c r="F1732" s="103"/>
      <c r="H1732" s="123"/>
      <c r="I1732" s="103"/>
      <c r="J1732" s="103"/>
      <c r="K1732" s="103"/>
    </row>
    <row r="1733" spans="2:11" x14ac:dyDescent="0.25">
      <c r="B1733" s="103"/>
      <c r="C1733" s="123"/>
      <c r="D1733" s="103"/>
      <c r="E1733" s="103"/>
      <c r="F1733" s="103"/>
      <c r="H1733" s="123"/>
      <c r="I1733" s="103"/>
      <c r="J1733" s="103"/>
      <c r="K1733" s="103"/>
    </row>
    <row r="1734" spans="2:11" x14ac:dyDescent="0.25">
      <c r="B1734" s="103"/>
      <c r="C1734" s="123"/>
      <c r="D1734" s="103"/>
      <c r="E1734" s="103"/>
      <c r="F1734" s="103"/>
      <c r="H1734" s="123"/>
      <c r="I1734" s="103"/>
      <c r="J1734" s="103"/>
      <c r="K1734" s="103"/>
    </row>
    <row r="1735" spans="2:11" x14ac:dyDescent="0.25">
      <c r="B1735" s="103"/>
      <c r="C1735" s="123"/>
      <c r="D1735" s="103"/>
      <c r="E1735" s="103"/>
      <c r="F1735" s="103"/>
      <c r="H1735" s="123"/>
      <c r="I1735" s="103"/>
      <c r="J1735" s="103"/>
      <c r="K1735" s="103"/>
    </row>
    <row r="1736" spans="2:11" x14ac:dyDescent="0.25">
      <c r="B1736" s="103"/>
      <c r="C1736" s="123"/>
      <c r="D1736" s="103"/>
      <c r="E1736" s="103"/>
      <c r="F1736" s="103"/>
      <c r="H1736" s="123"/>
      <c r="I1736" s="103"/>
      <c r="J1736" s="103"/>
      <c r="K1736" s="103"/>
    </row>
    <row r="1737" spans="2:11" x14ac:dyDescent="0.25">
      <c r="B1737" s="103"/>
      <c r="C1737" s="123"/>
      <c r="D1737" s="103"/>
      <c r="E1737" s="103"/>
      <c r="F1737" s="103"/>
      <c r="H1737" s="123"/>
      <c r="I1737" s="103"/>
      <c r="J1737" s="103"/>
      <c r="K1737" s="103"/>
    </row>
    <row r="1738" spans="2:11" x14ac:dyDescent="0.25">
      <c r="B1738" s="103"/>
      <c r="C1738" s="123"/>
      <c r="D1738" s="103"/>
      <c r="E1738" s="103"/>
      <c r="F1738" s="103"/>
      <c r="H1738" s="123"/>
      <c r="I1738" s="103"/>
      <c r="J1738" s="103"/>
      <c r="K1738" s="103"/>
    </row>
    <row r="1739" spans="2:11" x14ac:dyDescent="0.25">
      <c r="B1739" s="103"/>
      <c r="C1739" s="123"/>
      <c r="D1739" s="103"/>
      <c r="E1739" s="103"/>
      <c r="F1739" s="103"/>
      <c r="H1739" s="123"/>
      <c r="I1739" s="103"/>
      <c r="J1739" s="103"/>
      <c r="K1739" s="103"/>
    </row>
    <row r="1740" spans="2:11" x14ac:dyDescent="0.25">
      <c r="B1740" s="103"/>
      <c r="C1740" s="123"/>
      <c r="D1740" s="103"/>
      <c r="E1740" s="103"/>
      <c r="F1740" s="103"/>
      <c r="H1740" s="123"/>
      <c r="I1740" s="103"/>
      <c r="J1740" s="103"/>
      <c r="K1740" s="103"/>
    </row>
    <row r="1741" spans="2:11" x14ac:dyDescent="0.25">
      <c r="B1741" s="103"/>
      <c r="C1741" s="123"/>
      <c r="D1741" s="103"/>
      <c r="E1741" s="103"/>
      <c r="F1741" s="103"/>
      <c r="H1741" s="123"/>
      <c r="I1741" s="103"/>
      <c r="J1741" s="103"/>
      <c r="K1741" s="103"/>
    </row>
    <row r="1742" spans="2:11" x14ac:dyDescent="0.25">
      <c r="B1742" s="103"/>
      <c r="C1742" s="123"/>
      <c r="D1742" s="103"/>
      <c r="E1742" s="103"/>
      <c r="F1742" s="103"/>
      <c r="H1742" s="123"/>
      <c r="I1742" s="103"/>
      <c r="J1742" s="103"/>
      <c r="K1742" s="103"/>
    </row>
    <row r="1743" spans="2:11" x14ac:dyDescent="0.25">
      <c r="B1743" s="103"/>
      <c r="C1743" s="123"/>
      <c r="D1743" s="103"/>
      <c r="E1743" s="103"/>
      <c r="F1743" s="103"/>
      <c r="H1743" s="123"/>
      <c r="I1743" s="103"/>
      <c r="J1743" s="103"/>
      <c r="K1743" s="103"/>
    </row>
    <row r="1744" spans="2:11" x14ac:dyDescent="0.25">
      <c r="B1744" s="103"/>
      <c r="C1744" s="123"/>
      <c r="D1744" s="103"/>
      <c r="E1744" s="103"/>
      <c r="F1744" s="103"/>
      <c r="H1744" s="123"/>
      <c r="I1744" s="103"/>
      <c r="J1744" s="103"/>
      <c r="K1744" s="103"/>
    </row>
    <row r="1745" spans="2:11" x14ac:dyDescent="0.25">
      <c r="B1745" s="103"/>
      <c r="C1745" s="123"/>
      <c r="D1745" s="103"/>
      <c r="E1745" s="103"/>
      <c r="F1745" s="103"/>
      <c r="H1745" s="123"/>
      <c r="I1745" s="103"/>
      <c r="J1745" s="103"/>
      <c r="K1745" s="103"/>
    </row>
    <row r="1746" spans="2:11" x14ac:dyDescent="0.25">
      <c r="B1746" s="103"/>
      <c r="C1746" s="123"/>
      <c r="D1746" s="103"/>
      <c r="E1746" s="103"/>
      <c r="F1746" s="103"/>
      <c r="H1746" s="123"/>
      <c r="I1746" s="103"/>
      <c r="J1746" s="103"/>
      <c r="K1746" s="103"/>
    </row>
    <row r="1747" spans="2:11" x14ac:dyDescent="0.25">
      <c r="B1747" s="103"/>
      <c r="C1747" s="123"/>
      <c r="D1747" s="103"/>
      <c r="E1747" s="103"/>
      <c r="F1747" s="103"/>
      <c r="H1747" s="123"/>
      <c r="I1747" s="103"/>
      <c r="J1747" s="103"/>
      <c r="K1747" s="103"/>
    </row>
    <row r="1748" spans="2:11" x14ac:dyDescent="0.25">
      <c r="B1748" s="103"/>
      <c r="C1748" s="123"/>
      <c r="D1748" s="103"/>
      <c r="E1748" s="103"/>
      <c r="F1748" s="103"/>
      <c r="H1748" s="123"/>
      <c r="I1748" s="103"/>
      <c r="J1748" s="103"/>
      <c r="K1748" s="103"/>
    </row>
    <row r="1749" spans="2:11" x14ac:dyDescent="0.25">
      <c r="B1749" s="103"/>
      <c r="C1749" s="123"/>
      <c r="D1749" s="103"/>
      <c r="E1749" s="103"/>
      <c r="F1749" s="103"/>
      <c r="H1749" s="123"/>
      <c r="I1749" s="103"/>
      <c r="J1749" s="103"/>
      <c r="K1749" s="103"/>
    </row>
    <row r="1750" spans="2:11" x14ac:dyDescent="0.25">
      <c r="B1750" s="103"/>
      <c r="C1750" s="123"/>
      <c r="D1750" s="103"/>
      <c r="E1750" s="103"/>
      <c r="F1750" s="103"/>
      <c r="H1750" s="123"/>
      <c r="I1750" s="103"/>
      <c r="J1750" s="103"/>
      <c r="K1750" s="103"/>
    </row>
    <row r="1751" spans="2:11" x14ac:dyDescent="0.25">
      <c r="B1751" s="103"/>
      <c r="C1751" s="123"/>
      <c r="D1751" s="103"/>
      <c r="E1751" s="103"/>
      <c r="F1751" s="103"/>
      <c r="H1751" s="123"/>
      <c r="I1751" s="103"/>
      <c r="J1751" s="103"/>
      <c r="K1751" s="103"/>
    </row>
    <row r="1752" spans="2:11" x14ac:dyDescent="0.25">
      <c r="B1752" s="103"/>
      <c r="C1752" s="123"/>
      <c r="D1752" s="103"/>
      <c r="E1752" s="103"/>
      <c r="F1752" s="103"/>
      <c r="H1752" s="123"/>
      <c r="I1752" s="103"/>
      <c r="J1752" s="103"/>
      <c r="K1752" s="103"/>
    </row>
    <row r="1753" spans="2:11" x14ac:dyDescent="0.25">
      <c r="B1753" s="103"/>
      <c r="C1753" s="123"/>
      <c r="D1753" s="103"/>
      <c r="E1753" s="103"/>
      <c r="F1753" s="103"/>
      <c r="H1753" s="123"/>
      <c r="I1753" s="103"/>
      <c r="J1753" s="103"/>
      <c r="K1753" s="103"/>
    </row>
    <row r="1754" spans="2:11" x14ac:dyDescent="0.25">
      <c r="B1754" s="103"/>
      <c r="C1754" s="123"/>
      <c r="D1754" s="103"/>
      <c r="E1754" s="103"/>
      <c r="F1754" s="103"/>
      <c r="H1754" s="123"/>
      <c r="I1754" s="103"/>
      <c r="J1754" s="103"/>
      <c r="K1754" s="103"/>
    </row>
    <row r="1755" spans="2:11" x14ac:dyDescent="0.25">
      <c r="B1755" s="103"/>
      <c r="C1755" s="123"/>
      <c r="D1755" s="103"/>
      <c r="E1755" s="103"/>
      <c r="F1755" s="103"/>
      <c r="H1755" s="123"/>
      <c r="I1755" s="103"/>
      <c r="J1755" s="103"/>
      <c r="K1755" s="103"/>
    </row>
    <row r="1756" spans="2:11" x14ac:dyDescent="0.25">
      <c r="B1756" s="103"/>
      <c r="C1756" s="123"/>
      <c r="D1756" s="103"/>
      <c r="E1756" s="103"/>
      <c r="F1756" s="103"/>
      <c r="H1756" s="123"/>
      <c r="I1756" s="103"/>
      <c r="J1756" s="103"/>
      <c r="K1756" s="103"/>
    </row>
    <row r="1757" spans="2:11" x14ac:dyDescent="0.25">
      <c r="B1757" s="103"/>
      <c r="C1757" s="123"/>
      <c r="D1757" s="103"/>
      <c r="E1757" s="103"/>
      <c r="F1757" s="103"/>
      <c r="H1757" s="123"/>
      <c r="I1757" s="103"/>
      <c r="J1757" s="103"/>
      <c r="K1757" s="103"/>
    </row>
    <row r="1758" spans="2:11" x14ac:dyDescent="0.25">
      <c r="B1758" s="103"/>
      <c r="C1758" s="123"/>
      <c r="D1758" s="103"/>
      <c r="E1758" s="103"/>
      <c r="F1758" s="103"/>
      <c r="H1758" s="123"/>
      <c r="I1758" s="103"/>
      <c r="J1758" s="103"/>
      <c r="K1758" s="103"/>
    </row>
    <row r="1759" spans="2:11" x14ac:dyDescent="0.25">
      <c r="B1759" s="103"/>
      <c r="C1759" s="123"/>
      <c r="D1759" s="103"/>
      <c r="E1759" s="103"/>
      <c r="F1759" s="103"/>
      <c r="H1759" s="123"/>
      <c r="I1759" s="103"/>
      <c r="J1759" s="103"/>
      <c r="K1759" s="103"/>
    </row>
    <row r="1760" spans="2:11" x14ac:dyDescent="0.25">
      <c r="B1760" s="103"/>
      <c r="C1760" s="123"/>
      <c r="D1760" s="103"/>
      <c r="E1760" s="103"/>
      <c r="F1760" s="103"/>
      <c r="H1760" s="123"/>
      <c r="I1760" s="103"/>
      <c r="J1760" s="103"/>
      <c r="K1760" s="103"/>
    </row>
    <row r="1761" spans="2:11" x14ac:dyDescent="0.25">
      <c r="B1761" s="103"/>
      <c r="C1761" s="123"/>
      <c r="D1761" s="103"/>
      <c r="E1761" s="103"/>
      <c r="F1761" s="103"/>
      <c r="H1761" s="123"/>
      <c r="I1761" s="103"/>
      <c r="J1761" s="103"/>
      <c r="K1761" s="103"/>
    </row>
    <row r="1762" spans="2:11" x14ac:dyDescent="0.25">
      <c r="B1762" s="103"/>
      <c r="C1762" s="123"/>
      <c r="D1762" s="103"/>
      <c r="E1762" s="103"/>
      <c r="F1762" s="103"/>
      <c r="H1762" s="123"/>
      <c r="I1762" s="103"/>
      <c r="J1762" s="103"/>
      <c r="K1762" s="103"/>
    </row>
    <row r="1763" spans="2:11" x14ac:dyDescent="0.25">
      <c r="B1763" s="103"/>
      <c r="C1763" s="123"/>
      <c r="D1763" s="103"/>
      <c r="E1763" s="103"/>
      <c r="F1763" s="103"/>
      <c r="H1763" s="123"/>
      <c r="I1763" s="103"/>
      <c r="J1763" s="103"/>
      <c r="K1763" s="103"/>
    </row>
    <row r="1764" spans="2:11" x14ac:dyDescent="0.25">
      <c r="B1764" s="103"/>
      <c r="C1764" s="123"/>
      <c r="D1764" s="103"/>
      <c r="E1764" s="103"/>
      <c r="F1764" s="103"/>
      <c r="H1764" s="123"/>
      <c r="I1764" s="103"/>
      <c r="J1764" s="103"/>
      <c r="K1764" s="103"/>
    </row>
    <row r="1765" spans="2:11" x14ac:dyDescent="0.25">
      <c r="B1765" s="103"/>
      <c r="C1765" s="123"/>
      <c r="D1765" s="103"/>
      <c r="E1765" s="103"/>
      <c r="F1765" s="103"/>
      <c r="H1765" s="123"/>
      <c r="I1765" s="103"/>
      <c r="J1765" s="103"/>
      <c r="K1765" s="103"/>
    </row>
    <row r="1766" spans="2:11" x14ac:dyDescent="0.25">
      <c r="B1766" s="103"/>
      <c r="C1766" s="123"/>
      <c r="D1766" s="103"/>
      <c r="E1766" s="103"/>
      <c r="F1766" s="103"/>
      <c r="H1766" s="123"/>
      <c r="I1766" s="103"/>
      <c r="J1766" s="103"/>
      <c r="K1766" s="103"/>
    </row>
    <row r="1767" spans="2:11" x14ac:dyDescent="0.25">
      <c r="B1767" s="103"/>
      <c r="C1767" s="123"/>
      <c r="D1767" s="103"/>
      <c r="E1767" s="103"/>
      <c r="F1767" s="103"/>
      <c r="H1767" s="123"/>
      <c r="I1767" s="103"/>
      <c r="J1767" s="103"/>
      <c r="K1767" s="103"/>
    </row>
    <row r="1768" spans="2:11" x14ac:dyDescent="0.25">
      <c r="B1768" s="103"/>
      <c r="C1768" s="123"/>
      <c r="D1768" s="103"/>
      <c r="E1768" s="103"/>
      <c r="F1768" s="103"/>
      <c r="H1768" s="123"/>
      <c r="I1768" s="103"/>
      <c r="J1768" s="103"/>
      <c r="K1768" s="103"/>
    </row>
    <row r="1769" spans="2:11" x14ac:dyDescent="0.25">
      <c r="B1769" s="103"/>
      <c r="C1769" s="123"/>
      <c r="D1769" s="103"/>
      <c r="E1769" s="103"/>
      <c r="F1769" s="103"/>
      <c r="H1769" s="123"/>
      <c r="I1769" s="103"/>
      <c r="J1769" s="103"/>
      <c r="K1769" s="103"/>
    </row>
    <row r="1770" spans="2:11" x14ac:dyDescent="0.25">
      <c r="B1770" s="103"/>
      <c r="C1770" s="123"/>
      <c r="D1770" s="103"/>
      <c r="E1770" s="103"/>
      <c r="F1770" s="103"/>
      <c r="H1770" s="123"/>
      <c r="I1770" s="103"/>
      <c r="J1770" s="103"/>
      <c r="K1770" s="103"/>
    </row>
    <row r="1771" spans="2:11" x14ac:dyDescent="0.25">
      <c r="B1771" s="103"/>
      <c r="C1771" s="123"/>
      <c r="D1771" s="103"/>
      <c r="E1771" s="103"/>
      <c r="F1771" s="103"/>
      <c r="H1771" s="123"/>
      <c r="I1771" s="103"/>
      <c r="J1771" s="103"/>
      <c r="K1771" s="103"/>
    </row>
    <row r="1772" spans="2:11" x14ac:dyDescent="0.25">
      <c r="B1772" s="103"/>
      <c r="C1772" s="123"/>
      <c r="D1772" s="103"/>
      <c r="E1772" s="103"/>
      <c r="F1772" s="103"/>
      <c r="H1772" s="123"/>
      <c r="I1772" s="103"/>
      <c r="J1772" s="103"/>
      <c r="K1772" s="103"/>
    </row>
    <row r="1773" spans="2:11" x14ac:dyDescent="0.25">
      <c r="B1773" s="103"/>
      <c r="C1773" s="123"/>
      <c r="D1773" s="103"/>
      <c r="E1773" s="103"/>
      <c r="F1773" s="103"/>
      <c r="H1773" s="123"/>
      <c r="I1773" s="103"/>
      <c r="J1773" s="103"/>
      <c r="K1773" s="103"/>
    </row>
    <row r="1774" spans="2:11" x14ac:dyDescent="0.25">
      <c r="B1774" s="103"/>
      <c r="C1774" s="123"/>
      <c r="D1774" s="103"/>
      <c r="E1774" s="103"/>
      <c r="F1774" s="103"/>
      <c r="H1774" s="123"/>
      <c r="I1774" s="103"/>
      <c r="J1774" s="103"/>
      <c r="K1774" s="103"/>
    </row>
    <row r="1775" spans="2:11" x14ac:dyDescent="0.25">
      <c r="B1775" s="103"/>
      <c r="C1775" s="123"/>
      <c r="D1775" s="103"/>
      <c r="E1775" s="103"/>
      <c r="F1775" s="103"/>
      <c r="H1775" s="123"/>
      <c r="I1775" s="103"/>
      <c r="J1775" s="103"/>
      <c r="K1775" s="103"/>
    </row>
    <row r="1776" spans="2:11" x14ac:dyDescent="0.25">
      <c r="B1776" s="103"/>
      <c r="C1776" s="123"/>
      <c r="D1776" s="103"/>
      <c r="E1776" s="103"/>
      <c r="F1776" s="103"/>
      <c r="H1776" s="123"/>
      <c r="I1776" s="103"/>
      <c r="J1776" s="103"/>
      <c r="K1776" s="103"/>
    </row>
    <row r="1777" spans="2:11" x14ac:dyDescent="0.25">
      <c r="B1777" s="103"/>
      <c r="C1777" s="123"/>
      <c r="D1777" s="103"/>
      <c r="E1777" s="103"/>
      <c r="F1777" s="103"/>
      <c r="H1777" s="123"/>
      <c r="I1777" s="103"/>
      <c r="J1777" s="103"/>
      <c r="K1777" s="103"/>
    </row>
    <row r="1778" spans="2:11" x14ac:dyDescent="0.25">
      <c r="B1778" s="103"/>
      <c r="C1778" s="123"/>
      <c r="D1778" s="103"/>
      <c r="E1778" s="103"/>
      <c r="F1778" s="103"/>
      <c r="H1778" s="123"/>
      <c r="I1778" s="103"/>
      <c r="J1778" s="103"/>
      <c r="K1778" s="103"/>
    </row>
    <row r="1779" spans="2:11" x14ac:dyDescent="0.25">
      <c r="B1779" s="103"/>
      <c r="C1779" s="123"/>
      <c r="D1779" s="103"/>
      <c r="E1779" s="103"/>
      <c r="F1779" s="103"/>
      <c r="H1779" s="123"/>
      <c r="I1779" s="103"/>
      <c r="J1779" s="103"/>
      <c r="K1779" s="103"/>
    </row>
    <row r="1780" spans="2:11" x14ac:dyDescent="0.25">
      <c r="B1780" s="103"/>
      <c r="C1780" s="123"/>
      <c r="D1780" s="103"/>
      <c r="E1780" s="103"/>
      <c r="F1780" s="103"/>
      <c r="H1780" s="123"/>
      <c r="I1780" s="103"/>
      <c r="J1780" s="103"/>
      <c r="K1780" s="103"/>
    </row>
    <row r="1781" spans="2:11" x14ac:dyDescent="0.25">
      <c r="B1781" s="103"/>
      <c r="C1781" s="123"/>
      <c r="D1781" s="103"/>
      <c r="E1781" s="103"/>
      <c r="F1781" s="103"/>
      <c r="H1781" s="123"/>
      <c r="I1781" s="103"/>
      <c r="J1781" s="103"/>
      <c r="K1781" s="103"/>
    </row>
    <row r="1782" spans="2:11" x14ac:dyDescent="0.25">
      <c r="B1782" s="103"/>
      <c r="C1782" s="123"/>
      <c r="D1782" s="103"/>
      <c r="E1782" s="103"/>
      <c r="F1782" s="103"/>
      <c r="H1782" s="123"/>
      <c r="I1782" s="103"/>
      <c r="J1782" s="103"/>
      <c r="K1782" s="103"/>
    </row>
    <row r="1783" spans="2:11" x14ac:dyDescent="0.25">
      <c r="B1783" s="103"/>
      <c r="C1783" s="123"/>
      <c r="D1783" s="103"/>
      <c r="E1783" s="103"/>
      <c r="F1783" s="103"/>
      <c r="H1783" s="123"/>
      <c r="I1783" s="103"/>
      <c r="J1783" s="103"/>
      <c r="K1783" s="103"/>
    </row>
    <row r="1784" spans="2:11" x14ac:dyDescent="0.25">
      <c r="B1784" s="103"/>
      <c r="C1784" s="123"/>
      <c r="D1784" s="103"/>
      <c r="E1784" s="103"/>
      <c r="F1784" s="103"/>
      <c r="H1784" s="123"/>
      <c r="I1784" s="103"/>
      <c r="J1784" s="103"/>
      <c r="K1784" s="103"/>
    </row>
    <row r="1785" spans="2:11" x14ac:dyDescent="0.25">
      <c r="B1785" s="103"/>
      <c r="C1785" s="123"/>
      <c r="D1785" s="103"/>
      <c r="E1785" s="103"/>
      <c r="F1785" s="103"/>
      <c r="H1785" s="123"/>
      <c r="I1785" s="103"/>
      <c r="J1785" s="103"/>
      <c r="K1785" s="103"/>
    </row>
    <row r="1786" spans="2:11" x14ac:dyDescent="0.25">
      <c r="B1786" s="103"/>
      <c r="C1786" s="123"/>
      <c r="D1786" s="103"/>
      <c r="E1786" s="103"/>
      <c r="F1786" s="103"/>
      <c r="H1786" s="123"/>
      <c r="I1786" s="103"/>
      <c r="J1786" s="103"/>
      <c r="K1786" s="103"/>
    </row>
    <row r="1787" spans="2:11" x14ac:dyDescent="0.25">
      <c r="B1787" s="103"/>
      <c r="C1787" s="123"/>
      <c r="D1787" s="103"/>
      <c r="E1787" s="103"/>
      <c r="F1787" s="103"/>
      <c r="H1787" s="123"/>
      <c r="I1787" s="103"/>
      <c r="J1787" s="103"/>
      <c r="K1787" s="103"/>
    </row>
    <row r="1788" spans="2:11" x14ac:dyDescent="0.25">
      <c r="B1788" s="103"/>
      <c r="C1788" s="123"/>
      <c r="D1788" s="103"/>
      <c r="E1788" s="103"/>
      <c r="F1788" s="103"/>
      <c r="H1788" s="123"/>
      <c r="I1788" s="103"/>
      <c r="J1788" s="103"/>
      <c r="K1788" s="103"/>
    </row>
    <row r="1789" spans="2:11" x14ac:dyDescent="0.25">
      <c r="B1789" s="103"/>
      <c r="C1789" s="123"/>
      <c r="D1789" s="103"/>
      <c r="E1789" s="103"/>
      <c r="F1789" s="103"/>
      <c r="H1789" s="123"/>
      <c r="I1789" s="103"/>
      <c r="J1789" s="103"/>
      <c r="K1789" s="103"/>
    </row>
    <row r="1790" spans="2:11" x14ac:dyDescent="0.25">
      <c r="B1790" s="103"/>
      <c r="C1790" s="123"/>
      <c r="D1790" s="103"/>
      <c r="E1790" s="103"/>
      <c r="F1790" s="103"/>
      <c r="H1790" s="123"/>
      <c r="I1790" s="103"/>
      <c r="J1790" s="103"/>
      <c r="K1790" s="103"/>
    </row>
    <row r="1791" spans="2:11" x14ac:dyDescent="0.25">
      <c r="B1791" s="103"/>
      <c r="C1791" s="123"/>
      <c r="D1791" s="103"/>
      <c r="E1791" s="103"/>
      <c r="F1791" s="103"/>
      <c r="H1791" s="123"/>
      <c r="I1791" s="103"/>
      <c r="J1791" s="103"/>
      <c r="K1791" s="103"/>
    </row>
    <row r="1792" spans="2:11" x14ac:dyDescent="0.25">
      <c r="B1792" s="103"/>
      <c r="C1792" s="123"/>
      <c r="D1792" s="103"/>
      <c r="E1792" s="103"/>
      <c r="F1792" s="103"/>
      <c r="H1792" s="123"/>
      <c r="I1792" s="103"/>
      <c r="J1792" s="103"/>
      <c r="K1792" s="103"/>
    </row>
    <row r="1793" spans="2:11" x14ac:dyDescent="0.25">
      <c r="B1793" s="103"/>
      <c r="C1793" s="123"/>
      <c r="D1793" s="103"/>
      <c r="E1793" s="103"/>
      <c r="F1793" s="103"/>
      <c r="H1793" s="123"/>
      <c r="I1793" s="103"/>
      <c r="J1793" s="103"/>
      <c r="K1793" s="103"/>
    </row>
    <row r="1794" spans="2:11" x14ac:dyDescent="0.25">
      <c r="B1794" s="103"/>
      <c r="C1794" s="123"/>
      <c r="D1794" s="103"/>
      <c r="E1794" s="103"/>
      <c r="F1794" s="103"/>
      <c r="H1794" s="123"/>
      <c r="I1794" s="103"/>
      <c r="J1794" s="103"/>
      <c r="K1794" s="103"/>
    </row>
    <row r="1795" spans="2:11" x14ac:dyDescent="0.25">
      <c r="B1795" s="103"/>
      <c r="C1795" s="123"/>
      <c r="D1795" s="103"/>
      <c r="E1795" s="103"/>
      <c r="F1795" s="103"/>
      <c r="H1795" s="123"/>
      <c r="I1795" s="103"/>
      <c r="J1795" s="103"/>
      <c r="K1795" s="103"/>
    </row>
    <row r="1796" spans="2:11" x14ac:dyDescent="0.25">
      <c r="B1796" s="103"/>
      <c r="C1796" s="123"/>
      <c r="D1796" s="103"/>
      <c r="E1796" s="103"/>
      <c r="F1796" s="103"/>
      <c r="H1796" s="123"/>
      <c r="I1796" s="103"/>
      <c r="J1796" s="103"/>
      <c r="K1796" s="103"/>
    </row>
    <row r="1797" spans="2:11" x14ac:dyDescent="0.25">
      <c r="B1797" s="103"/>
      <c r="C1797" s="123"/>
      <c r="D1797" s="103"/>
      <c r="E1797" s="103"/>
      <c r="F1797" s="103"/>
      <c r="H1797" s="123"/>
      <c r="I1797" s="103"/>
      <c r="J1797" s="103"/>
      <c r="K1797" s="103"/>
    </row>
    <row r="1798" spans="2:11" x14ac:dyDescent="0.25">
      <c r="B1798" s="103"/>
      <c r="C1798" s="123"/>
      <c r="D1798" s="103"/>
      <c r="E1798" s="103"/>
      <c r="F1798" s="103"/>
      <c r="H1798" s="123"/>
      <c r="I1798" s="103"/>
      <c r="J1798" s="103"/>
      <c r="K1798" s="103"/>
    </row>
    <row r="1799" spans="2:11" x14ac:dyDescent="0.25">
      <c r="B1799" s="103"/>
      <c r="C1799" s="123"/>
      <c r="D1799" s="103"/>
      <c r="E1799" s="103"/>
      <c r="F1799" s="103"/>
      <c r="H1799" s="123"/>
      <c r="I1799" s="103"/>
      <c r="J1799" s="103"/>
      <c r="K1799" s="103"/>
    </row>
    <row r="1800" spans="2:11" x14ac:dyDescent="0.25">
      <c r="B1800" s="103"/>
      <c r="C1800" s="123"/>
      <c r="D1800" s="103"/>
      <c r="E1800" s="103"/>
      <c r="F1800" s="103"/>
      <c r="H1800" s="123"/>
      <c r="I1800" s="103"/>
      <c r="J1800" s="103"/>
      <c r="K1800" s="103"/>
    </row>
    <row r="1801" spans="2:11" x14ac:dyDescent="0.25">
      <c r="B1801" s="103"/>
      <c r="C1801" s="123"/>
      <c r="D1801" s="103"/>
      <c r="E1801" s="103"/>
      <c r="F1801" s="103"/>
      <c r="H1801" s="123"/>
      <c r="I1801" s="103"/>
      <c r="J1801" s="103"/>
      <c r="K1801" s="103"/>
    </row>
    <row r="1802" spans="2:11" x14ac:dyDescent="0.25">
      <c r="B1802" s="103"/>
      <c r="C1802" s="123"/>
      <c r="D1802" s="103"/>
      <c r="E1802" s="103"/>
      <c r="F1802" s="103"/>
      <c r="H1802" s="123"/>
      <c r="I1802" s="103"/>
      <c r="J1802" s="103"/>
      <c r="K1802" s="103"/>
    </row>
    <row r="1803" spans="2:11" x14ac:dyDescent="0.25">
      <c r="B1803" s="103"/>
      <c r="C1803" s="123"/>
      <c r="D1803" s="103"/>
      <c r="E1803" s="103"/>
      <c r="F1803" s="103"/>
      <c r="H1803" s="123"/>
      <c r="I1803" s="103"/>
      <c r="J1803" s="103"/>
      <c r="K1803" s="103"/>
    </row>
    <row r="1804" spans="2:11" x14ac:dyDescent="0.25">
      <c r="B1804" s="103"/>
      <c r="C1804" s="123"/>
      <c r="D1804" s="103"/>
      <c r="E1804" s="103"/>
      <c r="F1804" s="103"/>
      <c r="H1804" s="123"/>
      <c r="I1804" s="103"/>
      <c r="J1804" s="103"/>
      <c r="K1804" s="103"/>
    </row>
    <row r="1805" spans="2:11" x14ac:dyDescent="0.25">
      <c r="B1805" s="103"/>
      <c r="C1805" s="123"/>
      <c r="D1805" s="103"/>
      <c r="E1805" s="103"/>
      <c r="F1805" s="103"/>
      <c r="H1805" s="123"/>
      <c r="I1805" s="103"/>
      <c r="J1805" s="103"/>
      <c r="K1805" s="103"/>
    </row>
    <row r="1806" spans="2:11" x14ac:dyDescent="0.25">
      <c r="B1806" s="103"/>
      <c r="C1806" s="123"/>
      <c r="D1806" s="103"/>
      <c r="E1806" s="103"/>
      <c r="F1806" s="103"/>
      <c r="H1806" s="123"/>
      <c r="I1806" s="103"/>
      <c r="J1806" s="103"/>
      <c r="K1806" s="103"/>
    </row>
    <row r="1807" spans="2:11" x14ac:dyDescent="0.25">
      <c r="B1807" s="103"/>
      <c r="C1807" s="123"/>
      <c r="D1807" s="103"/>
      <c r="E1807" s="103"/>
      <c r="F1807" s="103"/>
      <c r="H1807" s="123"/>
      <c r="I1807" s="103"/>
      <c r="J1807" s="103"/>
      <c r="K1807" s="103"/>
    </row>
    <row r="1808" spans="2:11" x14ac:dyDescent="0.25">
      <c r="B1808" s="103"/>
      <c r="C1808" s="123"/>
      <c r="D1808" s="103"/>
      <c r="E1808" s="103"/>
      <c r="F1808" s="103"/>
      <c r="H1808" s="123"/>
      <c r="I1808" s="103"/>
      <c r="J1808" s="103"/>
      <c r="K1808" s="103"/>
    </row>
    <row r="1809" spans="2:11" x14ac:dyDescent="0.25">
      <c r="B1809" s="103"/>
      <c r="C1809" s="123"/>
      <c r="D1809" s="103"/>
      <c r="E1809" s="103"/>
      <c r="F1809" s="103"/>
      <c r="H1809" s="123"/>
      <c r="I1809" s="103"/>
      <c r="J1809" s="103"/>
      <c r="K1809" s="103"/>
    </row>
    <row r="1810" spans="2:11" x14ac:dyDescent="0.25">
      <c r="B1810" s="103"/>
      <c r="C1810" s="123"/>
      <c r="D1810" s="103"/>
      <c r="E1810" s="103"/>
      <c r="F1810" s="103"/>
      <c r="H1810" s="123"/>
      <c r="I1810" s="103"/>
      <c r="J1810" s="103"/>
      <c r="K1810" s="103"/>
    </row>
    <row r="1811" spans="2:11" x14ac:dyDescent="0.25">
      <c r="B1811" s="103"/>
      <c r="C1811" s="123"/>
      <c r="D1811" s="103"/>
      <c r="E1811" s="103"/>
      <c r="F1811" s="103"/>
      <c r="H1811" s="123"/>
      <c r="I1811" s="103"/>
      <c r="J1811" s="103"/>
      <c r="K1811" s="103"/>
    </row>
    <row r="1812" spans="2:11" x14ac:dyDescent="0.25">
      <c r="B1812" s="103"/>
      <c r="C1812" s="123"/>
      <c r="D1812" s="103"/>
      <c r="E1812" s="103"/>
      <c r="F1812" s="103"/>
      <c r="H1812" s="123"/>
      <c r="I1812" s="103"/>
      <c r="J1812" s="103"/>
      <c r="K1812" s="103"/>
    </row>
    <row r="1813" spans="2:11" x14ac:dyDescent="0.25">
      <c r="B1813" s="103"/>
      <c r="C1813" s="123"/>
      <c r="D1813" s="103"/>
      <c r="E1813" s="103"/>
      <c r="F1813" s="103"/>
      <c r="H1813" s="123"/>
      <c r="I1813" s="103"/>
      <c r="J1813" s="103"/>
      <c r="K1813" s="103"/>
    </row>
    <row r="1814" spans="2:11" x14ac:dyDescent="0.25">
      <c r="B1814" s="103"/>
      <c r="C1814" s="123"/>
      <c r="D1814" s="103"/>
      <c r="E1814" s="103"/>
      <c r="F1814" s="103"/>
      <c r="H1814" s="123"/>
      <c r="I1814" s="103"/>
      <c r="J1814" s="103"/>
      <c r="K1814" s="103"/>
    </row>
    <row r="1815" spans="2:11" x14ac:dyDescent="0.25">
      <c r="B1815" s="103"/>
      <c r="C1815" s="123"/>
      <c r="D1815" s="103"/>
      <c r="E1815" s="103"/>
      <c r="F1815" s="103"/>
      <c r="H1815" s="123"/>
      <c r="I1815" s="103"/>
      <c r="J1815" s="103"/>
      <c r="K1815" s="103"/>
    </row>
    <row r="1816" spans="2:11" x14ac:dyDescent="0.25">
      <c r="B1816" s="103"/>
      <c r="C1816" s="123"/>
      <c r="D1816" s="103"/>
      <c r="E1816" s="103"/>
      <c r="F1816" s="103"/>
      <c r="H1816" s="123"/>
      <c r="I1816" s="103"/>
      <c r="J1816" s="103"/>
      <c r="K1816" s="103"/>
    </row>
    <row r="1817" spans="2:11" x14ac:dyDescent="0.25">
      <c r="B1817" s="103"/>
      <c r="C1817" s="123"/>
      <c r="D1817" s="103"/>
      <c r="E1817" s="103"/>
      <c r="F1817" s="103"/>
      <c r="H1817" s="123"/>
      <c r="I1817" s="103"/>
      <c r="J1817" s="103"/>
      <c r="K1817" s="103"/>
    </row>
    <row r="1818" spans="2:11" x14ac:dyDescent="0.25">
      <c r="B1818" s="103"/>
      <c r="C1818" s="123"/>
      <c r="D1818" s="103"/>
      <c r="E1818" s="103"/>
      <c r="F1818" s="103"/>
      <c r="H1818" s="123"/>
      <c r="I1818" s="103"/>
      <c r="J1818" s="103"/>
      <c r="K1818" s="103"/>
    </row>
    <row r="1819" spans="2:11" x14ac:dyDescent="0.25">
      <c r="B1819" s="103"/>
      <c r="C1819" s="123"/>
      <c r="D1819" s="103"/>
      <c r="E1819" s="103"/>
      <c r="F1819" s="103"/>
      <c r="H1819" s="123"/>
      <c r="I1819" s="103"/>
      <c r="J1819" s="103"/>
      <c r="K1819" s="103"/>
    </row>
    <row r="1820" spans="2:11" x14ac:dyDescent="0.25">
      <c r="B1820" s="103"/>
      <c r="C1820" s="123"/>
      <c r="D1820" s="103"/>
      <c r="E1820" s="103"/>
      <c r="F1820" s="103"/>
      <c r="H1820" s="123"/>
      <c r="I1820" s="103"/>
      <c r="J1820" s="103"/>
      <c r="K1820" s="103"/>
    </row>
    <row r="1821" spans="2:11" x14ac:dyDescent="0.25">
      <c r="B1821" s="103"/>
      <c r="C1821" s="123"/>
      <c r="D1821" s="103"/>
      <c r="E1821" s="103"/>
      <c r="F1821" s="103"/>
      <c r="H1821" s="123"/>
      <c r="I1821" s="103"/>
      <c r="J1821" s="103"/>
      <c r="K1821" s="103"/>
    </row>
    <row r="1822" spans="2:11" x14ac:dyDescent="0.25">
      <c r="B1822" s="103"/>
      <c r="C1822" s="123"/>
      <c r="D1822" s="103"/>
      <c r="E1822" s="103"/>
      <c r="F1822" s="103"/>
      <c r="H1822" s="123"/>
      <c r="I1822" s="103"/>
      <c r="J1822" s="103"/>
      <c r="K1822" s="103"/>
    </row>
    <row r="1823" spans="2:11" x14ac:dyDescent="0.25">
      <c r="B1823" s="103"/>
      <c r="C1823" s="123"/>
      <c r="D1823" s="103"/>
      <c r="E1823" s="103"/>
      <c r="F1823" s="103"/>
      <c r="H1823" s="123"/>
      <c r="I1823" s="103"/>
      <c r="J1823" s="103"/>
      <c r="K1823" s="103"/>
    </row>
    <row r="1824" spans="2:11" x14ac:dyDescent="0.25">
      <c r="B1824" s="103"/>
      <c r="C1824" s="123"/>
      <c r="D1824" s="103"/>
      <c r="E1824" s="103"/>
      <c r="F1824" s="103"/>
      <c r="H1824" s="123"/>
      <c r="I1824" s="103"/>
      <c r="J1824" s="103"/>
      <c r="K1824" s="103"/>
    </row>
    <row r="1825" spans="2:11" x14ac:dyDescent="0.25">
      <c r="B1825" s="103"/>
      <c r="C1825" s="123"/>
      <c r="D1825" s="103"/>
      <c r="E1825" s="103"/>
      <c r="F1825" s="103"/>
      <c r="H1825" s="123"/>
      <c r="I1825" s="103"/>
      <c r="J1825" s="103"/>
      <c r="K1825" s="103"/>
    </row>
    <row r="1826" spans="2:11" x14ac:dyDescent="0.25">
      <c r="B1826" s="103"/>
      <c r="C1826" s="123"/>
      <c r="D1826" s="103"/>
      <c r="E1826" s="103"/>
      <c r="F1826" s="103"/>
      <c r="H1826" s="123"/>
      <c r="I1826" s="103"/>
      <c r="J1826" s="103"/>
      <c r="K1826" s="103"/>
    </row>
    <row r="1827" spans="2:11" x14ac:dyDescent="0.25">
      <c r="B1827" s="103"/>
      <c r="C1827" s="123"/>
      <c r="D1827" s="103"/>
      <c r="E1827" s="103"/>
      <c r="F1827" s="103"/>
      <c r="H1827" s="123"/>
      <c r="I1827" s="103"/>
      <c r="J1827" s="103"/>
      <c r="K1827" s="103"/>
    </row>
    <row r="1828" spans="2:11" x14ac:dyDescent="0.25">
      <c r="B1828" s="103"/>
      <c r="C1828" s="123"/>
      <c r="D1828" s="103"/>
      <c r="E1828" s="103"/>
      <c r="F1828" s="103"/>
      <c r="H1828" s="123"/>
      <c r="I1828" s="103"/>
      <c r="J1828" s="103"/>
      <c r="K1828" s="103"/>
    </row>
    <row r="1829" spans="2:11" x14ac:dyDescent="0.25">
      <c r="B1829" s="103"/>
      <c r="C1829" s="123"/>
      <c r="D1829" s="103"/>
      <c r="E1829" s="103"/>
      <c r="F1829" s="103"/>
      <c r="H1829" s="123"/>
      <c r="I1829" s="103"/>
      <c r="J1829" s="103"/>
      <c r="K1829" s="103"/>
    </row>
    <row r="1830" spans="2:11" x14ac:dyDescent="0.25">
      <c r="B1830" s="103"/>
      <c r="C1830" s="123"/>
      <c r="D1830" s="103"/>
      <c r="E1830" s="103"/>
      <c r="F1830" s="103"/>
      <c r="H1830" s="123"/>
      <c r="I1830" s="103"/>
      <c r="J1830" s="103"/>
      <c r="K1830" s="103"/>
    </row>
    <row r="1831" spans="2:11" x14ac:dyDescent="0.25">
      <c r="B1831" s="103"/>
      <c r="C1831" s="123"/>
      <c r="D1831" s="103"/>
      <c r="E1831" s="103"/>
      <c r="F1831" s="103"/>
      <c r="H1831" s="123"/>
      <c r="I1831" s="103"/>
      <c r="J1831" s="103"/>
      <c r="K1831" s="103"/>
    </row>
    <row r="1832" spans="2:11" x14ac:dyDescent="0.25">
      <c r="B1832" s="103"/>
      <c r="C1832" s="123"/>
      <c r="D1832" s="103"/>
      <c r="E1832" s="103"/>
      <c r="F1832" s="103"/>
      <c r="H1832" s="123"/>
      <c r="I1832" s="103"/>
      <c r="J1832" s="103"/>
      <c r="K1832" s="103"/>
    </row>
    <row r="1833" spans="2:11" x14ac:dyDescent="0.25">
      <c r="B1833" s="103"/>
      <c r="C1833" s="123"/>
      <c r="D1833" s="103"/>
      <c r="E1833" s="103"/>
      <c r="F1833" s="103"/>
      <c r="H1833" s="123"/>
      <c r="I1833" s="103"/>
      <c r="J1833" s="103"/>
      <c r="K1833" s="103"/>
    </row>
    <row r="1834" spans="2:11" x14ac:dyDescent="0.25">
      <c r="B1834" s="103"/>
      <c r="C1834" s="123"/>
      <c r="D1834" s="103"/>
      <c r="E1834" s="103"/>
      <c r="F1834" s="103"/>
      <c r="H1834" s="123"/>
      <c r="I1834" s="103"/>
      <c r="J1834" s="103"/>
      <c r="K1834" s="103"/>
    </row>
    <row r="1835" spans="2:11" x14ac:dyDescent="0.25">
      <c r="B1835" s="103"/>
      <c r="C1835" s="123"/>
      <c r="D1835" s="103"/>
      <c r="E1835" s="103"/>
      <c r="F1835" s="103"/>
      <c r="H1835" s="123"/>
      <c r="I1835" s="103"/>
      <c r="J1835" s="103"/>
      <c r="K1835" s="103"/>
    </row>
    <row r="1836" spans="2:11" x14ac:dyDescent="0.25">
      <c r="B1836" s="103"/>
      <c r="C1836" s="123"/>
      <c r="D1836" s="103"/>
      <c r="E1836" s="103"/>
      <c r="F1836" s="103"/>
      <c r="H1836" s="123"/>
      <c r="I1836" s="103"/>
      <c r="J1836" s="103"/>
      <c r="K1836" s="103"/>
    </row>
    <row r="1837" spans="2:11" x14ac:dyDescent="0.25">
      <c r="B1837" s="103"/>
      <c r="C1837" s="123"/>
      <c r="D1837" s="103"/>
      <c r="E1837" s="103"/>
      <c r="F1837" s="103"/>
      <c r="H1837" s="123"/>
      <c r="I1837" s="103"/>
      <c r="J1837" s="103"/>
      <c r="K1837" s="103"/>
    </row>
    <row r="1838" spans="2:11" x14ac:dyDescent="0.25">
      <c r="B1838" s="103"/>
      <c r="C1838" s="123"/>
      <c r="D1838" s="103"/>
      <c r="E1838" s="103"/>
      <c r="F1838" s="103"/>
      <c r="H1838" s="123"/>
      <c r="I1838" s="103"/>
      <c r="J1838" s="103"/>
      <c r="K1838" s="103"/>
    </row>
    <row r="1839" spans="2:11" x14ac:dyDescent="0.25">
      <c r="B1839" s="103"/>
      <c r="C1839" s="123"/>
      <c r="D1839" s="103"/>
      <c r="E1839" s="103"/>
      <c r="F1839" s="103"/>
      <c r="H1839" s="123"/>
      <c r="I1839" s="103"/>
      <c r="J1839" s="103"/>
      <c r="K1839" s="103"/>
    </row>
    <row r="1840" spans="2:11" x14ac:dyDescent="0.25">
      <c r="B1840" s="103"/>
      <c r="C1840" s="123"/>
      <c r="D1840" s="103"/>
      <c r="E1840" s="103"/>
      <c r="F1840" s="103"/>
      <c r="H1840" s="123"/>
      <c r="I1840" s="103"/>
      <c r="J1840" s="103"/>
      <c r="K1840" s="103"/>
    </row>
    <row r="1841" spans="2:11" x14ac:dyDescent="0.25">
      <c r="B1841" s="103"/>
      <c r="C1841" s="123"/>
      <c r="D1841" s="103"/>
      <c r="E1841" s="103"/>
      <c r="F1841" s="103"/>
      <c r="H1841" s="123"/>
      <c r="I1841" s="103"/>
      <c r="J1841" s="103"/>
      <c r="K1841" s="103"/>
    </row>
    <row r="1842" spans="2:11" x14ac:dyDescent="0.25">
      <c r="B1842" s="103"/>
      <c r="C1842" s="123"/>
      <c r="D1842" s="103"/>
      <c r="E1842" s="103"/>
      <c r="F1842" s="103"/>
      <c r="H1842" s="123"/>
      <c r="I1842" s="103"/>
      <c r="J1842" s="103"/>
      <c r="K1842" s="103"/>
    </row>
    <row r="1843" spans="2:11" x14ac:dyDescent="0.25">
      <c r="B1843" s="103"/>
      <c r="C1843" s="123"/>
      <c r="D1843" s="103"/>
      <c r="E1843" s="103"/>
      <c r="F1843" s="103"/>
      <c r="H1843" s="123"/>
      <c r="I1843" s="103"/>
      <c r="J1843" s="103"/>
      <c r="K1843" s="103"/>
    </row>
    <row r="1844" spans="2:11" x14ac:dyDescent="0.25">
      <c r="B1844" s="103"/>
      <c r="C1844" s="123"/>
      <c r="D1844" s="103"/>
      <c r="E1844" s="103"/>
      <c r="F1844" s="103"/>
      <c r="H1844" s="123"/>
      <c r="I1844" s="103"/>
      <c r="J1844" s="103"/>
      <c r="K1844" s="103"/>
    </row>
    <row r="1845" spans="2:11" x14ac:dyDescent="0.25">
      <c r="B1845" s="103"/>
      <c r="C1845" s="123"/>
      <c r="D1845" s="103"/>
      <c r="E1845" s="103"/>
      <c r="F1845" s="103"/>
      <c r="H1845" s="123"/>
      <c r="I1845" s="103"/>
      <c r="J1845" s="103"/>
      <c r="K1845" s="103"/>
    </row>
    <row r="1846" spans="2:11" x14ac:dyDescent="0.25">
      <c r="B1846" s="103"/>
      <c r="C1846" s="123"/>
      <c r="D1846" s="103"/>
      <c r="E1846" s="103"/>
      <c r="F1846" s="103"/>
      <c r="H1846" s="123"/>
      <c r="I1846" s="103"/>
      <c r="J1846" s="103"/>
      <c r="K1846" s="103"/>
    </row>
    <row r="1847" spans="2:11" x14ac:dyDescent="0.25">
      <c r="B1847" s="103"/>
      <c r="C1847" s="123"/>
      <c r="D1847" s="103"/>
      <c r="E1847" s="103"/>
      <c r="F1847" s="103"/>
      <c r="H1847" s="123"/>
      <c r="I1847" s="103"/>
      <c r="J1847" s="103"/>
      <c r="K1847" s="103"/>
    </row>
    <row r="1848" spans="2:11" x14ac:dyDescent="0.25">
      <c r="B1848" s="103"/>
      <c r="C1848" s="123"/>
      <c r="D1848" s="103"/>
      <c r="E1848" s="103"/>
      <c r="F1848" s="103"/>
      <c r="H1848" s="123"/>
      <c r="I1848" s="103"/>
      <c r="J1848" s="103"/>
      <c r="K1848" s="103"/>
    </row>
    <row r="1849" spans="2:11" x14ac:dyDescent="0.25">
      <c r="B1849" s="103"/>
      <c r="C1849" s="123"/>
      <c r="D1849" s="103"/>
      <c r="E1849" s="103"/>
      <c r="F1849" s="103"/>
      <c r="H1849" s="123"/>
      <c r="I1849" s="103"/>
      <c r="J1849" s="103"/>
      <c r="K1849" s="103"/>
    </row>
    <row r="1850" spans="2:11" x14ac:dyDescent="0.25">
      <c r="B1850" s="103"/>
      <c r="C1850" s="123"/>
      <c r="D1850" s="103"/>
      <c r="E1850" s="103"/>
      <c r="F1850" s="103"/>
      <c r="H1850" s="123"/>
      <c r="I1850" s="103"/>
      <c r="J1850" s="103"/>
      <c r="K1850" s="103"/>
    </row>
    <row r="1851" spans="2:11" x14ac:dyDescent="0.25">
      <c r="B1851" s="103"/>
      <c r="C1851" s="123"/>
      <c r="D1851" s="103"/>
      <c r="E1851" s="103"/>
      <c r="F1851" s="103"/>
      <c r="H1851" s="123"/>
      <c r="I1851" s="103"/>
      <c r="J1851" s="103"/>
      <c r="K1851" s="103"/>
    </row>
    <row r="1852" spans="2:11" x14ac:dyDescent="0.25">
      <c r="B1852" s="103"/>
      <c r="C1852" s="123"/>
      <c r="D1852" s="103"/>
      <c r="E1852" s="103"/>
      <c r="F1852" s="103"/>
      <c r="H1852" s="123"/>
      <c r="I1852" s="103"/>
      <c r="J1852" s="103"/>
      <c r="K1852" s="103"/>
    </row>
    <row r="1853" spans="2:11" x14ac:dyDescent="0.25">
      <c r="B1853" s="103"/>
      <c r="C1853" s="123"/>
      <c r="D1853" s="103"/>
      <c r="E1853" s="103"/>
      <c r="F1853" s="103"/>
      <c r="H1853" s="123"/>
      <c r="I1853" s="103"/>
      <c r="J1853" s="103"/>
      <c r="K1853" s="103"/>
    </row>
    <row r="1854" spans="2:11" x14ac:dyDescent="0.25">
      <c r="B1854" s="103"/>
      <c r="C1854" s="123"/>
      <c r="D1854" s="103"/>
      <c r="E1854" s="103"/>
      <c r="F1854" s="103"/>
      <c r="H1854" s="123"/>
      <c r="I1854" s="103"/>
      <c r="J1854" s="103"/>
      <c r="K1854" s="103"/>
    </row>
    <row r="1855" spans="2:11" x14ac:dyDescent="0.25">
      <c r="B1855" s="103"/>
      <c r="C1855" s="123"/>
      <c r="D1855" s="103"/>
      <c r="E1855" s="103"/>
      <c r="F1855" s="103"/>
      <c r="H1855" s="123"/>
      <c r="I1855" s="103"/>
      <c r="J1855" s="103"/>
      <c r="K1855" s="103"/>
    </row>
    <row r="1856" spans="2:11" x14ac:dyDescent="0.25">
      <c r="B1856" s="103"/>
      <c r="C1856" s="123"/>
      <c r="D1856" s="103"/>
      <c r="E1856" s="103"/>
      <c r="F1856" s="103"/>
      <c r="H1856" s="123"/>
      <c r="I1856" s="103"/>
      <c r="J1856" s="103"/>
      <c r="K1856" s="103"/>
    </row>
    <row r="1857" spans="2:11" x14ac:dyDescent="0.25">
      <c r="B1857" s="103"/>
      <c r="C1857" s="123"/>
      <c r="D1857" s="103"/>
      <c r="E1857" s="103"/>
      <c r="F1857" s="103"/>
      <c r="H1857" s="123"/>
      <c r="I1857" s="103"/>
      <c r="J1857" s="103"/>
      <c r="K1857" s="103"/>
    </row>
    <row r="1858" spans="2:11" x14ac:dyDescent="0.25">
      <c r="B1858" s="103"/>
      <c r="C1858" s="123"/>
      <c r="D1858" s="103"/>
      <c r="E1858" s="103"/>
      <c r="F1858" s="103"/>
      <c r="H1858" s="123"/>
      <c r="I1858" s="103"/>
      <c r="J1858" s="103"/>
      <c r="K1858" s="103"/>
    </row>
    <row r="1859" spans="2:11" x14ac:dyDescent="0.25">
      <c r="B1859" s="103"/>
      <c r="C1859" s="123"/>
      <c r="D1859" s="103"/>
      <c r="E1859" s="103"/>
      <c r="F1859" s="103"/>
      <c r="H1859" s="123"/>
      <c r="I1859" s="103"/>
      <c r="J1859" s="103"/>
      <c r="K1859" s="103"/>
    </row>
    <row r="1860" spans="2:11" x14ac:dyDescent="0.25">
      <c r="B1860" s="103"/>
      <c r="C1860" s="123"/>
      <c r="D1860" s="103"/>
      <c r="E1860" s="103"/>
      <c r="F1860" s="103"/>
      <c r="H1860" s="123"/>
      <c r="I1860" s="103"/>
      <c r="J1860" s="103"/>
      <c r="K1860" s="103"/>
    </row>
    <row r="1861" spans="2:11" x14ac:dyDescent="0.25">
      <c r="B1861" s="103"/>
      <c r="C1861" s="123"/>
      <c r="D1861" s="103"/>
      <c r="E1861" s="103"/>
      <c r="F1861" s="103"/>
      <c r="H1861" s="123"/>
      <c r="I1861" s="103"/>
      <c r="J1861" s="103"/>
      <c r="K1861" s="103"/>
    </row>
    <row r="1862" spans="2:11" x14ac:dyDescent="0.25">
      <c r="B1862" s="103"/>
      <c r="C1862" s="123"/>
      <c r="D1862" s="103"/>
      <c r="E1862" s="103"/>
      <c r="F1862" s="103"/>
      <c r="H1862" s="123"/>
      <c r="I1862" s="103"/>
      <c r="J1862" s="103"/>
      <c r="K1862" s="103"/>
    </row>
    <row r="1863" spans="2:11" x14ac:dyDescent="0.25">
      <c r="B1863" s="103"/>
      <c r="C1863" s="123"/>
      <c r="D1863" s="103"/>
      <c r="E1863" s="103"/>
      <c r="F1863" s="103"/>
      <c r="H1863" s="123"/>
      <c r="I1863" s="103"/>
      <c r="J1863" s="103"/>
      <c r="K1863" s="103"/>
    </row>
    <row r="1864" spans="2:11" x14ac:dyDescent="0.25">
      <c r="B1864" s="103"/>
      <c r="C1864" s="123"/>
      <c r="D1864" s="103"/>
      <c r="E1864" s="103"/>
      <c r="F1864" s="103"/>
      <c r="H1864" s="123"/>
      <c r="I1864" s="103"/>
      <c r="J1864" s="103"/>
      <c r="K1864" s="103"/>
    </row>
    <row r="1865" spans="2:11" x14ac:dyDescent="0.25">
      <c r="B1865" s="103"/>
      <c r="C1865" s="123"/>
      <c r="D1865" s="103"/>
      <c r="E1865" s="103"/>
      <c r="F1865" s="103"/>
      <c r="H1865" s="123"/>
      <c r="I1865" s="103"/>
      <c r="J1865" s="103"/>
      <c r="K1865" s="103"/>
    </row>
    <row r="1866" spans="2:11" x14ac:dyDescent="0.25">
      <c r="B1866" s="103"/>
      <c r="C1866" s="123"/>
      <c r="D1866" s="103"/>
      <c r="E1866" s="103"/>
      <c r="F1866" s="103"/>
      <c r="H1866" s="123"/>
      <c r="I1866" s="103"/>
      <c r="J1866" s="103"/>
      <c r="K1866" s="103"/>
    </row>
    <row r="1867" spans="2:11" x14ac:dyDescent="0.25">
      <c r="B1867" s="103"/>
      <c r="C1867" s="123"/>
      <c r="D1867" s="103"/>
      <c r="E1867" s="103"/>
      <c r="F1867" s="103"/>
      <c r="H1867" s="123"/>
      <c r="I1867" s="103"/>
      <c r="J1867" s="103"/>
      <c r="K1867" s="103"/>
    </row>
    <row r="1868" spans="2:11" x14ac:dyDescent="0.25">
      <c r="B1868" s="103"/>
      <c r="C1868" s="123"/>
      <c r="D1868" s="103"/>
      <c r="E1868" s="103"/>
      <c r="F1868" s="103"/>
      <c r="H1868" s="123"/>
      <c r="I1868" s="103"/>
      <c r="J1868" s="103"/>
      <c r="K1868" s="103"/>
    </row>
    <row r="1869" spans="2:11" x14ac:dyDescent="0.25">
      <c r="B1869" s="103"/>
      <c r="C1869" s="123"/>
      <c r="D1869" s="103"/>
      <c r="E1869" s="103"/>
      <c r="F1869" s="103"/>
      <c r="H1869" s="123"/>
      <c r="I1869" s="103"/>
      <c r="J1869" s="103"/>
      <c r="K1869" s="103"/>
    </row>
    <row r="1870" spans="2:11" x14ac:dyDescent="0.25">
      <c r="B1870" s="103"/>
      <c r="C1870" s="123"/>
      <c r="D1870" s="103"/>
      <c r="E1870" s="103"/>
      <c r="F1870" s="103"/>
      <c r="H1870" s="123"/>
      <c r="I1870" s="103"/>
      <c r="J1870" s="103"/>
      <c r="K1870" s="103"/>
    </row>
    <row r="1871" spans="2:11" x14ac:dyDescent="0.25">
      <c r="B1871" s="103"/>
      <c r="C1871" s="123"/>
      <c r="D1871" s="103"/>
      <c r="E1871" s="103"/>
      <c r="F1871" s="103"/>
      <c r="H1871" s="123"/>
      <c r="I1871" s="103"/>
      <c r="J1871" s="103"/>
      <c r="K1871" s="103"/>
    </row>
    <row r="1872" spans="2:11" x14ac:dyDescent="0.25">
      <c r="B1872" s="103"/>
      <c r="C1872" s="123"/>
      <c r="D1872" s="103"/>
      <c r="E1872" s="103"/>
      <c r="F1872" s="103"/>
      <c r="H1872" s="123"/>
      <c r="I1872" s="103"/>
      <c r="J1872" s="103"/>
      <c r="K1872" s="103"/>
    </row>
    <row r="1873" spans="2:11" x14ac:dyDescent="0.25">
      <c r="B1873" s="103"/>
      <c r="C1873" s="123"/>
      <c r="D1873" s="103"/>
      <c r="E1873" s="103"/>
      <c r="F1873" s="103"/>
      <c r="H1873" s="123"/>
      <c r="I1873" s="103"/>
      <c r="J1873" s="103"/>
      <c r="K1873" s="103"/>
    </row>
    <row r="1874" spans="2:11" x14ac:dyDescent="0.25">
      <c r="B1874" s="103"/>
      <c r="C1874" s="123"/>
      <c r="D1874" s="103"/>
      <c r="E1874" s="103"/>
      <c r="F1874" s="103"/>
      <c r="H1874" s="123"/>
      <c r="I1874" s="103"/>
      <c r="J1874" s="103"/>
      <c r="K1874" s="103"/>
    </row>
    <row r="1875" spans="2:11" x14ac:dyDescent="0.25">
      <c r="B1875" s="103"/>
      <c r="C1875" s="123"/>
      <c r="D1875" s="103"/>
      <c r="E1875" s="103"/>
      <c r="F1875" s="103"/>
      <c r="H1875" s="123"/>
      <c r="I1875" s="103"/>
      <c r="J1875" s="103"/>
      <c r="K1875" s="103"/>
    </row>
    <row r="1876" spans="2:11" x14ac:dyDescent="0.25">
      <c r="B1876" s="103"/>
      <c r="C1876" s="123"/>
      <c r="D1876" s="103"/>
      <c r="E1876" s="103"/>
      <c r="F1876" s="103"/>
      <c r="H1876" s="123"/>
      <c r="I1876" s="103"/>
      <c r="J1876" s="103"/>
      <c r="K1876" s="103"/>
    </row>
    <row r="1877" spans="2:11" x14ac:dyDescent="0.25">
      <c r="B1877" s="103"/>
      <c r="C1877" s="123"/>
      <c r="D1877" s="103"/>
      <c r="E1877" s="103"/>
      <c r="F1877" s="103"/>
      <c r="H1877" s="123"/>
      <c r="I1877" s="103"/>
      <c r="J1877" s="103"/>
      <c r="K1877" s="103"/>
    </row>
    <row r="1878" spans="2:11" x14ac:dyDescent="0.25">
      <c r="B1878" s="103"/>
      <c r="C1878" s="123"/>
      <c r="D1878" s="103"/>
      <c r="E1878" s="103"/>
      <c r="F1878" s="103"/>
      <c r="H1878" s="123"/>
      <c r="I1878" s="103"/>
      <c r="J1878" s="103"/>
      <c r="K1878" s="103"/>
    </row>
    <row r="1879" spans="2:11" x14ac:dyDescent="0.25">
      <c r="B1879" s="103"/>
      <c r="C1879" s="123"/>
      <c r="D1879" s="103"/>
      <c r="E1879" s="103"/>
      <c r="F1879" s="103"/>
      <c r="H1879" s="123"/>
      <c r="I1879" s="103"/>
      <c r="J1879" s="103"/>
      <c r="K1879" s="103"/>
    </row>
    <row r="1880" spans="2:11" x14ac:dyDescent="0.25">
      <c r="B1880" s="103"/>
      <c r="C1880" s="123"/>
      <c r="D1880" s="103"/>
      <c r="E1880" s="103"/>
      <c r="F1880" s="103"/>
      <c r="H1880" s="123"/>
      <c r="I1880" s="103"/>
      <c r="J1880" s="103"/>
      <c r="K1880" s="103"/>
    </row>
    <row r="1881" spans="2:11" x14ac:dyDescent="0.25">
      <c r="B1881" s="103"/>
      <c r="C1881" s="123"/>
      <c r="D1881" s="103"/>
      <c r="E1881" s="103"/>
      <c r="F1881" s="103"/>
      <c r="H1881" s="123"/>
      <c r="I1881" s="103"/>
      <c r="J1881" s="103"/>
      <c r="K1881" s="103"/>
    </row>
    <row r="1882" spans="2:11" x14ac:dyDescent="0.25">
      <c r="B1882" s="103"/>
      <c r="C1882" s="123"/>
      <c r="D1882" s="103"/>
      <c r="E1882" s="103"/>
      <c r="F1882" s="103"/>
      <c r="H1882" s="123"/>
      <c r="I1882" s="103"/>
      <c r="J1882" s="103"/>
      <c r="K1882" s="103"/>
    </row>
    <row r="1883" spans="2:11" x14ac:dyDescent="0.25">
      <c r="B1883" s="103"/>
      <c r="C1883" s="123"/>
      <c r="D1883" s="103"/>
      <c r="E1883" s="103"/>
      <c r="F1883" s="103"/>
      <c r="H1883" s="123"/>
      <c r="I1883" s="103"/>
      <c r="J1883" s="103"/>
      <c r="K1883" s="103"/>
    </row>
    <row r="1884" spans="2:11" x14ac:dyDescent="0.25">
      <c r="B1884" s="103"/>
      <c r="C1884" s="123"/>
      <c r="D1884" s="103"/>
      <c r="E1884" s="103"/>
      <c r="F1884" s="103"/>
      <c r="H1884" s="123"/>
      <c r="I1884" s="103"/>
      <c r="J1884" s="103"/>
      <c r="K1884" s="103"/>
    </row>
    <row r="1885" spans="2:11" x14ac:dyDescent="0.25">
      <c r="B1885" s="103"/>
      <c r="C1885" s="123"/>
      <c r="D1885" s="103"/>
      <c r="E1885" s="103"/>
      <c r="F1885" s="103"/>
      <c r="H1885" s="123"/>
      <c r="I1885" s="103"/>
      <c r="J1885" s="103"/>
      <c r="K1885" s="103"/>
    </row>
    <row r="1886" spans="2:11" x14ac:dyDescent="0.25">
      <c r="B1886" s="103"/>
      <c r="C1886" s="123"/>
      <c r="D1886" s="103"/>
      <c r="E1886" s="103"/>
      <c r="F1886" s="103"/>
      <c r="H1886" s="123"/>
      <c r="I1886" s="103"/>
      <c r="J1886" s="103"/>
      <c r="K1886" s="103"/>
    </row>
    <row r="1887" spans="2:11" x14ac:dyDescent="0.25">
      <c r="B1887" s="103"/>
      <c r="C1887" s="123"/>
      <c r="D1887" s="103"/>
      <c r="E1887" s="103"/>
      <c r="F1887" s="103"/>
      <c r="H1887" s="123"/>
      <c r="I1887" s="103"/>
      <c r="J1887" s="103"/>
      <c r="K1887" s="103"/>
    </row>
    <row r="1888" spans="2:11" x14ac:dyDescent="0.25">
      <c r="B1888" s="103"/>
      <c r="C1888" s="123"/>
      <c r="D1888" s="103"/>
      <c r="E1888" s="103"/>
      <c r="F1888" s="103"/>
      <c r="H1888" s="123"/>
      <c r="I1888" s="103"/>
      <c r="J1888" s="103"/>
      <c r="K1888" s="103"/>
    </row>
    <row r="1889" spans="2:11" x14ac:dyDescent="0.25">
      <c r="B1889" s="103"/>
      <c r="C1889" s="123"/>
      <c r="D1889" s="103"/>
      <c r="E1889" s="103"/>
      <c r="F1889" s="103"/>
      <c r="H1889" s="123"/>
      <c r="I1889" s="103"/>
      <c r="J1889" s="103"/>
      <c r="K1889" s="103"/>
    </row>
    <row r="1890" spans="2:11" x14ac:dyDescent="0.25">
      <c r="B1890" s="103"/>
      <c r="C1890" s="123"/>
      <c r="D1890" s="103"/>
      <c r="E1890" s="103"/>
      <c r="F1890" s="103"/>
      <c r="H1890" s="123"/>
      <c r="I1890" s="103"/>
      <c r="J1890" s="103"/>
      <c r="K1890" s="103"/>
    </row>
    <row r="1891" spans="2:11" x14ac:dyDescent="0.25">
      <c r="B1891" s="103"/>
      <c r="C1891" s="123"/>
      <c r="D1891" s="103"/>
      <c r="E1891" s="103"/>
      <c r="F1891" s="103"/>
      <c r="H1891" s="123"/>
      <c r="I1891" s="103"/>
      <c r="J1891" s="103"/>
      <c r="K1891" s="103"/>
    </row>
    <row r="1892" spans="2:11" x14ac:dyDescent="0.25">
      <c r="B1892" s="103"/>
      <c r="C1892" s="123"/>
      <c r="D1892" s="103"/>
      <c r="E1892" s="103"/>
      <c r="F1892" s="103"/>
      <c r="H1892" s="123"/>
      <c r="I1892" s="103"/>
      <c r="J1892" s="103"/>
      <c r="K1892" s="103"/>
    </row>
    <row r="1893" spans="2:11" x14ac:dyDescent="0.25">
      <c r="B1893" s="103"/>
      <c r="C1893" s="123"/>
      <c r="D1893" s="103"/>
      <c r="E1893" s="103"/>
      <c r="F1893" s="103"/>
      <c r="H1893" s="123"/>
      <c r="I1893" s="103"/>
      <c r="J1893" s="103"/>
      <c r="K1893" s="103"/>
    </row>
    <row r="1894" spans="2:11" x14ac:dyDescent="0.25">
      <c r="B1894" s="103"/>
      <c r="C1894" s="123"/>
      <c r="D1894" s="103"/>
      <c r="E1894" s="103"/>
      <c r="F1894" s="103"/>
      <c r="H1894" s="123"/>
      <c r="I1894" s="103"/>
      <c r="J1894" s="103"/>
      <c r="K1894" s="103"/>
    </row>
    <row r="1895" spans="2:11" x14ac:dyDescent="0.25">
      <c r="B1895" s="103"/>
      <c r="C1895" s="123"/>
      <c r="D1895" s="103"/>
      <c r="E1895" s="103"/>
      <c r="F1895" s="103"/>
      <c r="H1895" s="123"/>
      <c r="I1895" s="103"/>
      <c r="J1895" s="103"/>
      <c r="K1895" s="103"/>
    </row>
    <row r="1896" spans="2:11" x14ac:dyDescent="0.25">
      <c r="B1896" s="103"/>
      <c r="C1896" s="123"/>
      <c r="D1896" s="103"/>
      <c r="E1896" s="103"/>
      <c r="F1896" s="103"/>
      <c r="H1896" s="123"/>
      <c r="I1896" s="103"/>
      <c r="J1896" s="103"/>
      <c r="K1896" s="103"/>
    </row>
    <row r="1897" spans="2:11" x14ac:dyDescent="0.25">
      <c r="B1897" s="103"/>
      <c r="C1897" s="123"/>
      <c r="D1897" s="103"/>
      <c r="E1897" s="103"/>
      <c r="F1897" s="103"/>
      <c r="H1897" s="123"/>
      <c r="I1897" s="103"/>
      <c r="J1897" s="103"/>
      <c r="K1897" s="103"/>
    </row>
    <row r="1898" spans="2:11" x14ac:dyDescent="0.25">
      <c r="B1898" s="103"/>
      <c r="C1898" s="123"/>
      <c r="D1898" s="103"/>
      <c r="E1898" s="103"/>
      <c r="F1898" s="103"/>
      <c r="H1898" s="123"/>
      <c r="I1898" s="103"/>
      <c r="J1898" s="103"/>
      <c r="K1898" s="103"/>
    </row>
    <row r="1899" spans="2:11" x14ac:dyDescent="0.25">
      <c r="B1899" s="103"/>
      <c r="C1899" s="123"/>
      <c r="D1899" s="103"/>
      <c r="E1899" s="103"/>
      <c r="F1899" s="103"/>
      <c r="H1899" s="123"/>
      <c r="I1899" s="103"/>
      <c r="J1899" s="103"/>
      <c r="K1899" s="103"/>
    </row>
    <row r="1900" spans="2:11" x14ac:dyDescent="0.25">
      <c r="B1900" s="103"/>
      <c r="C1900" s="123"/>
      <c r="D1900" s="103"/>
      <c r="E1900" s="103"/>
      <c r="F1900" s="103"/>
      <c r="H1900" s="123"/>
      <c r="I1900" s="103"/>
      <c r="J1900" s="103"/>
      <c r="K1900" s="103"/>
    </row>
    <row r="1901" spans="2:11" x14ac:dyDescent="0.25">
      <c r="B1901" s="103"/>
      <c r="C1901" s="123"/>
      <c r="D1901" s="103"/>
      <c r="E1901" s="103"/>
      <c r="F1901" s="103"/>
      <c r="H1901" s="123"/>
      <c r="I1901" s="103"/>
      <c r="J1901" s="103"/>
      <c r="K1901" s="103"/>
    </row>
    <row r="1902" spans="2:11" x14ac:dyDescent="0.25">
      <c r="B1902" s="103"/>
      <c r="C1902" s="123"/>
      <c r="D1902" s="103"/>
      <c r="E1902" s="103"/>
      <c r="F1902" s="103"/>
      <c r="H1902" s="123"/>
      <c r="I1902" s="103"/>
      <c r="J1902" s="103"/>
      <c r="K1902" s="103"/>
    </row>
    <row r="1903" spans="2:11" x14ac:dyDescent="0.25">
      <c r="B1903" s="103"/>
      <c r="C1903" s="123"/>
      <c r="D1903" s="103"/>
      <c r="E1903" s="103"/>
      <c r="F1903" s="103"/>
      <c r="H1903" s="123"/>
      <c r="I1903" s="103"/>
      <c r="J1903" s="103"/>
      <c r="K1903" s="103"/>
    </row>
    <row r="1904" spans="2:11" x14ac:dyDescent="0.25">
      <c r="B1904" s="103"/>
      <c r="C1904" s="123"/>
      <c r="D1904" s="103"/>
      <c r="E1904" s="103"/>
      <c r="F1904" s="103"/>
      <c r="H1904" s="123"/>
      <c r="I1904" s="103"/>
      <c r="J1904" s="103"/>
      <c r="K1904" s="103"/>
    </row>
    <row r="1905" spans="2:11" x14ac:dyDescent="0.25">
      <c r="B1905" s="103"/>
      <c r="C1905" s="123"/>
      <c r="D1905" s="103"/>
      <c r="E1905" s="103"/>
      <c r="F1905" s="103"/>
      <c r="H1905" s="123"/>
      <c r="I1905" s="103"/>
      <c r="J1905" s="103"/>
      <c r="K1905" s="103"/>
    </row>
    <row r="1906" spans="2:11" x14ac:dyDescent="0.25">
      <c r="B1906" s="103"/>
      <c r="C1906" s="123"/>
      <c r="D1906" s="103"/>
      <c r="E1906" s="103"/>
      <c r="F1906" s="103"/>
      <c r="H1906" s="123"/>
      <c r="I1906" s="103"/>
      <c r="J1906" s="103"/>
      <c r="K1906" s="103"/>
    </row>
    <row r="1907" spans="2:11" x14ac:dyDescent="0.25">
      <c r="B1907" s="103"/>
      <c r="C1907" s="123"/>
      <c r="D1907" s="103"/>
      <c r="E1907" s="103"/>
      <c r="F1907" s="103"/>
      <c r="H1907" s="123"/>
      <c r="I1907" s="103"/>
      <c r="J1907" s="103"/>
      <c r="K1907" s="103"/>
    </row>
    <row r="1908" spans="2:11" x14ac:dyDescent="0.25">
      <c r="B1908" s="103"/>
      <c r="C1908" s="123"/>
      <c r="D1908" s="103"/>
      <c r="E1908" s="103"/>
      <c r="F1908" s="103"/>
      <c r="H1908" s="123"/>
      <c r="I1908" s="103"/>
      <c r="J1908" s="103"/>
      <c r="K1908" s="103"/>
    </row>
    <row r="1909" spans="2:11" x14ac:dyDescent="0.25">
      <c r="B1909" s="103"/>
      <c r="C1909" s="123"/>
      <c r="D1909" s="103"/>
      <c r="E1909" s="103"/>
      <c r="F1909" s="103"/>
      <c r="H1909" s="123"/>
      <c r="I1909" s="103"/>
      <c r="J1909" s="103"/>
      <c r="K1909" s="103"/>
    </row>
    <row r="1910" spans="2:11" x14ac:dyDescent="0.25">
      <c r="B1910" s="103"/>
      <c r="C1910" s="123"/>
      <c r="D1910" s="103"/>
      <c r="E1910" s="103"/>
      <c r="F1910" s="103"/>
      <c r="H1910" s="123"/>
      <c r="I1910" s="103"/>
      <c r="J1910" s="103"/>
      <c r="K1910" s="103"/>
    </row>
    <row r="1911" spans="2:11" x14ac:dyDescent="0.25">
      <c r="B1911" s="103"/>
      <c r="C1911" s="123"/>
      <c r="D1911" s="103"/>
      <c r="E1911" s="103"/>
      <c r="F1911" s="103"/>
      <c r="H1911" s="123"/>
      <c r="I1911" s="103"/>
      <c r="J1911" s="103"/>
      <c r="K1911" s="103"/>
    </row>
    <row r="1912" spans="2:11" x14ac:dyDescent="0.25">
      <c r="B1912" s="103"/>
      <c r="C1912" s="123"/>
      <c r="D1912" s="103"/>
      <c r="E1912" s="103"/>
      <c r="F1912" s="103"/>
      <c r="H1912" s="123"/>
      <c r="I1912" s="103"/>
      <c r="J1912" s="103"/>
      <c r="K1912" s="103"/>
    </row>
    <row r="1913" spans="2:11" x14ac:dyDescent="0.25">
      <c r="B1913" s="103"/>
      <c r="C1913" s="123"/>
      <c r="D1913" s="103"/>
      <c r="E1913" s="103"/>
      <c r="F1913" s="103"/>
      <c r="H1913" s="123"/>
      <c r="I1913" s="103"/>
      <c r="J1913" s="103"/>
      <c r="K1913" s="103"/>
    </row>
    <row r="1914" spans="2:11" x14ac:dyDescent="0.25">
      <c r="B1914" s="103"/>
      <c r="C1914" s="123"/>
      <c r="D1914" s="103"/>
      <c r="E1914" s="103"/>
      <c r="F1914" s="103"/>
      <c r="H1914" s="123"/>
      <c r="I1914" s="103"/>
      <c r="J1914" s="103"/>
      <c r="K1914" s="103"/>
    </row>
    <row r="1915" spans="2:11" x14ac:dyDescent="0.25">
      <c r="B1915" s="103"/>
      <c r="C1915" s="123"/>
      <c r="D1915" s="103"/>
      <c r="E1915" s="103"/>
      <c r="F1915" s="103"/>
      <c r="H1915" s="123"/>
      <c r="I1915" s="103"/>
      <c r="J1915" s="103"/>
      <c r="K1915" s="103"/>
    </row>
    <row r="1916" spans="2:11" x14ac:dyDescent="0.25">
      <c r="B1916" s="103"/>
      <c r="C1916" s="123"/>
      <c r="D1916" s="103"/>
      <c r="E1916" s="103"/>
      <c r="F1916" s="103"/>
      <c r="H1916" s="123"/>
      <c r="I1916" s="103"/>
      <c r="J1916" s="103"/>
      <c r="K1916" s="103"/>
    </row>
    <row r="1917" spans="2:11" x14ac:dyDescent="0.25">
      <c r="B1917" s="103"/>
      <c r="C1917" s="123"/>
      <c r="D1917" s="103"/>
      <c r="E1917" s="103"/>
      <c r="F1917" s="103"/>
      <c r="H1917" s="123"/>
      <c r="I1917" s="103"/>
      <c r="J1917" s="103"/>
      <c r="K1917" s="103"/>
    </row>
    <row r="1918" spans="2:11" x14ac:dyDescent="0.25">
      <c r="B1918" s="103"/>
      <c r="C1918" s="123"/>
      <c r="D1918" s="103"/>
      <c r="E1918" s="103"/>
      <c r="F1918" s="103"/>
      <c r="H1918" s="123"/>
      <c r="I1918" s="103"/>
      <c r="J1918" s="103"/>
      <c r="K1918" s="103"/>
    </row>
    <row r="1919" spans="2:11" x14ac:dyDescent="0.25">
      <c r="B1919" s="103"/>
      <c r="C1919" s="123"/>
      <c r="D1919" s="103"/>
      <c r="E1919" s="103"/>
      <c r="F1919" s="103"/>
      <c r="H1919" s="123"/>
      <c r="I1919" s="103"/>
      <c r="J1919" s="103"/>
      <c r="K1919" s="103"/>
    </row>
    <row r="1920" spans="2:11" x14ac:dyDescent="0.25">
      <c r="B1920" s="103"/>
      <c r="C1920" s="123"/>
      <c r="D1920" s="103"/>
      <c r="E1920" s="103"/>
      <c r="F1920" s="103"/>
      <c r="H1920" s="123"/>
      <c r="I1920" s="103"/>
      <c r="J1920" s="103"/>
      <c r="K1920" s="103"/>
    </row>
    <row r="1921" spans="2:11" x14ac:dyDescent="0.25">
      <c r="B1921" s="103"/>
      <c r="C1921" s="123"/>
      <c r="D1921" s="103"/>
      <c r="E1921" s="103"/>
      <c r="F1921" s="103"/>
      <c r="H1921" s="123"/>
      <c r="I1921" s="103"/>
      <c r="J1921" s="103"/>
      <c r="K1921" s="103"/>
    </row>
    <row r="1922" spans="2:11" x14ac:dyDescent="0.25">
      <c r="B1922" s="103"/>
      <c r="C1922" s="123"/>
      <c r="D1922" s="103"/>
      <c r="E1922" s="103"/>
      <c r="F1922" s="103"/>
      <c r="H1922" s="123"/>
      <c r="I1922" s="103"/>
      <c r="J1922" s="103"/>
      <c r="K1922" s="103"/>
    </row>
    <row r="1923" spans="2:11" x14ac:dyDescent="0.25">
      <c r="B1923" s="103"/>
      <c r="C1923" s="123"/>
      <c r="D1923" s="103"/>
      <c r="E1923" s="103"/>
      <c r="F1923" s="103"/>
      <c r="H1923" s="123"/>
      <c r="I1923" s="103"/>
      <c r="J1923" s="103"/>
      <c r="K1923" s="103"/>
    </row>
    <row r="1924" spans="2:11" x14ac:dyDescent="0.25">
      <c r="B1924" s="103"/>
      <c r="C1924" s="123"/>
      <c r="D1924" s="103"/>
      <c r="E1924" s="103"/>
      <c r="F1924" s="103"/>
      <c r="H1924" s="123"/>
      <c r="I1924" s="103"/>
      <c r="J1924" s="103"/>
      <c r="K1924" s="103"/>
    </row>
    <row r="1925" spans="2:11" x14ac:dyDescent="0.25">
      <c r="B1925" s="103"/>
      <c r="C1925" s="123"/>
      <c r="D1925" s="103"/>
      <c r="E1925" s="103"/>
      <c r="F1925" s="103"/>
      <c r="H1925" s="123"/>
      <c r="I1925" s="103"/>
      <c r="J1925" s="103"/>
      <c r="K1925" s="103"/>
    </row>
    <row r="1926" spans="2:11" x14ac:dyDescent="0.25">
      <c r="B1926" s="103"/>
      <c r="C1926" s="123"/>
      <c r="D1926" s="103"/>
      <c r="E1926" s="103"/>
      <c r="F1926" s="103"/>
      <c r="H1926" s="123"/>
      <c r="I1926" s="103"/>
      <c r="J1926" s="103"/>
      <c r="K1926" s="103"/>
    </row>
    <row r="1927" spans="2:11" x14ac:dyDescent="0.25">
      <c r="B1927" s="103"/>
      <c r="C1927" s="123"/>
      <c r="D1927" s="103"/>
      <c r="E1927" s="103"/>
      <c r="F1927" s="103"/>
      <c r="H1927" s="123"/>
      <c r="I1927" s="103"/>
      <c r="J1927" s="103"/>
      <c r="K1927" s="103"/>
    </row>
    <row r="1928" spans="2:11" x14ac:dyDescent="0.25">
      <c r="B1928" s="103"/>
      <c r="C1928" s="123"/>
      <c r="D1928" s="103"/>
      <c r="E1928" s="103"/>
      <c r="F1928" s="103"/>
      <c r="H1928" s="123"/>
      <c r="I1928" s="103"/>
      <c r="J1928" s="103"/>
      <c r="K1928" s="103"/>
    </row>
    <row r="1929" spans="2:11" x14ac:dyDescent="0.25">
      <c r="B1929" s="103"/>
      <c r="C1929" s="123"/>
      <c r="D1929" s="103"/>
      <c r="E1929" s="103"/>
      <c r="F1929" s="103"/>
      <c r="H1929" s="123"/>
      <c r="I1929" s="103"/>
      <c r="J1929" s="103"/>
      <c r="K1929" s="103"/>
    </row>
    <row r="1930" spans="2:11" x14ac:dyDescent="0.25">
      <c r="B1930" s="103"/>
      <c r="C1930" s="123"/>
      <c r="D1930" s="103"/>
      <c r="E1930" s="103"/>
      <c r="F1930" s="103"/>
      <c r="H1930" s="123"/>
      <c r="I1930" s="103"/>
      <c r="J1930" s="103"/>
      <c r="K1930" s="103"/>
    </row>
    <row r="1931" spans="2:11" x14ac:dyDescent="0.25">
      <c r="B1931" s="103"/>
      <c r="C1931" s="123"/>
      <c r="D1931" s="103"/>
      <c r="E1931" s="103"/>
      <c r="F1931" s="103"/>
      <c r="H1931" s="123"/>
      <c r="I1931" s="103"/>
      <c r="J1931" s="103"/>
      <c r="K1931" s="103"/>
    </row>
    <row r="1932" spans="2:11" x14ac:dyDescent="0.25">
      <c r="B1932" s="103"/>
      <c r="C1932" s="123"/>
      <c r="D1932" s="103"/>
      <c r="E1932" s="103"/>
      <c r="F1932" s="103"/>
      <c r="H1932" s="123"/>
      <c r="I1932" s="103"/>
      <c r="J1932" s="103"/>
      <c r="K1932" s="103"/>
    </row>
    <row r="1933" spans="2:11" x14ac:dyDescent="0.25">
      <c r="B1933" s="103"/>
      <c r="C1933" s="123"/>
      <c r="D1933" s="103"/>
      <c r="E1933" s="103"/>
      <c r="F1933" s="103"/>
      <c r="H1933" s="123"/>
      <c r="I1933" s="103"/>
      <c r="J1933" s="103"/>
      <c r="K1933" s="103"/>
    </row>
    <row r="1934" spans="2:11" x14ac:dyDescent="0.25">
      <c r="B1934" s="103"/>
      <c r="C1934" s="123"/>
      <c r="D1934" s="103"/>
      <c r="E1934" s="103"/>
      <c r="F1934" s="103"/>
      <c r="H1934" s="123"/>
      <c r="I1934" s="103"/>
      <c r="J1934" s="103"/>
      <c r="K1934" s="103"/>
    </row>
    <row r="1935" spans="2:11" x14ac:dyDescent="0.25">
      <c r="B1935" s="103"/>
      <c r="C1935" s="123"/>
      <c r="D1935" s="103"/>
      <c r="E1935" s="103"/>
      <c r="F1935" s="103"/>
      <c r="H1935" s="123"/>
      <c r="I1935" s="103"/>
      <c r="J1935" s="103"/>
      <c r="K1935" s="103"/>
    </row>
    <row r="1936" spans="2:11" x14ac:dyDescent="0.25">
      <c r="B1936" s="103"/>
      <c r="C1936" s="123"/>
      <c r="D1936" s="103"/>
      <c r="E1936" s="103"/>
      <c r="F1936" s="103"/>
      <c r="H1936" s="123"/>
      <c r="I1936" s="103"/>
      <c r="J1936" s="103"/>
      <c r="K1936" s="103"/>
    </row>
    <row r="1937" spans="2:11" x14ac:dyDescent="0.25">
      <c r="B1937" s="103"/>
      <c r="C1937" s="123"/>
      <c r="D1937" s="103"/>
      <c r="E1937" s="103"/>
      <c r="F1937" s="103"/>
      <c r="H1937" s="123"/>
      <c r="I1937" s="103"/>
      <c r="J1937" s="103"/>
      <c r="K1937" s="103"/>
    </row>
    <row r="1938" spans="2:11" x14ac:dyDescent="0.25">
      <c r="B1938" s="103"/>
      <c r="C1938" s="123"/>
      <c r="D1938" s="103"/>
      <c r="E1938" s="103"/>
      <c r="F1938" s="103"/>
      <c r="H1938" s="123"/>
      <c r="I1938" s="103"/>
      <c r="J1938" s="103"/>
      <c r="K1938" s="103"/>
    </row>
    <row r="1939" spans="2:11" x14ac:dyDescent="0.25">
      <c r="B1939" s="103"/>
      <c r="C1939" s="123"/>
      <c r="D1939" s="103"/>
      <c r="E1939" s="103"/>
      <c r="F1939" s="103"/>
      <c r="H1939" s="123"/>
      <c r="I1939" s="103"/>
      <c r="J1939" s="103"/>
      <c r="K1939" s="103"/>
    </row>
    <row r="1940" spans="2:11" x14ac:dyDescent="0.25">
      <c r="B1940" s="103"/>
      <c r="C1940" s="123"/>
      <c r="D1940" s="103"/>
      <c r="E1940" s="103"/>
      <c r="F1940" s="103"/>
      <c r="H1940" s="123"/>
      <c r="I1940" s="103"/>
      <c r="J1940" s="103"/>
      <c r="K1940" s="103"/>
    </row>
    <row r="1941" spans="2:11" x14ac:dyDescent="0.25">
      <c r="B1941" s="103"/>
      <c r="C1941" s="123"/>
      <c r="D1941" s="103"/>
      <c r="E1941" s="103"/>
      <c r="F1941" s="103"/>
      <c r="H1941" s="123"/>
      <c r="I1941" s="103"/>
      <c r="J1941" s="103"/>
      <c r="K1941" s="103"/>
    </row>
    <row r="1942" spans="2:11" x14ac:dyDescent="0.25">
      <c r="B1942" s="103"/>
      <c r="C1942" s="123"/>
      <c r="D1942" s="103"/>
      <c r="E1942" s="103"/>
      <c r="F1942" s="103"/>
      <c r="H1942" s="123"/>
      <c r="I1942" s="103"/>
      <c r="J1942" s="103"/>
      <c r="K1942" s="103"/>
    </row>
    <row r="1943" spans="2:11" x14ac:dyDescent="0.25">
      <c r="B1943" s="103"/>
      <c r="C1943" s="123"/>
      <c r="D1943" s="103"/>
      <c r="E1943" s="103"/>
      <c r="F1943" s="103"/>
      <c r="H1943" s="123"/>
      <c r="I1943" s="103"/>
      <c r="J1943" s="103"/>
      <c r="K1943" s="103"/>
    </row>
    <row r="1944" spans="2:11" x14ac:dyDescent="0.25">
      <c r="B1944" s="103"/>
      <c r="C1944" s="123"/>
      <c r="D1944" s="103"/>
      <c r="E1944" s="103"/>
      <c r="F1944" s="103"/>
      <c r="H1944" s="123"/>
      <c r="I1944" s="103"/>
      <c r="J1944" s="103"/>
      <c r="K1944" s="103"/>
    </row>
    <row r="1945" spans="2:11" x14ac:dyDescent="0.25">
      <c r="B1945" s="103"/>
      <c r="C1945" s="123"/>
      <c r="D1945" s="103"/>
      <c r="E1945" s="103"/>
      <c r="F1945" s="103"/>
      <c r="H1945" s="123"/>
      <c r="I1945" s="103"/>
      <c r="J1945" s="103"/>
      <c r="K1945" s="103"/>
    </row>
    <row r="1946" spans="2:11" x14ac:dyDescent="0.25">
      <c r="B1946" s="103"/>
      <c r="C1946" s="123"/>
      <c r="D1946" s="103"/>
      <c r="E1946" s="103"/>
      <c r="F1946" s="103"/>
      <c r="H1946" s="123"/>
      <c r="I1946" s="103"/>
      <c r="J1946" s="103"/>
      <c r="K1946" s="103"/>
    </row>
    <row r="1947" spans="2:11" x14ac:dyDescent="0.25">
      <c r="B1947" s="103"/>
      <c r="C1947" s="123"/>
      <c r="D1947" s="103"/>
      <c r="E1947" s="103"/>
      <c r="F1947" s="103"/>
      <c r="H1947" s="123"/>
      <c r="I1947" s="103"/>
      <c r="J1947" s="103"/>
      <c r="K1947" s="103"/>
    </row>
    <row r="1948" spans="2:11" x14ac:dyDescent="0.25">
      <c r="B1948" s="103"/>
      <c r="C1948" s="123"/>
      <c r="D1948" s="103"/>
      <c r="E1948" s="103"/>
      <c r="F1948" s="103"/>
      <c r="H1948" s="123"/>
      <c r="I1948" s="103"/>
      <c r="J1948" s="103"/>
      <c r="K1948" s="103"/>
    </row>
    <row r="1949" spans="2:11" x14ac:dyDescent="0.25">
      <c r="B1949" s="103"/>
      <c r="C1949" s="123"/>
      <c r="D1949" s="103"/>
      <c r="E1949" s="103"/>
      <c r="F1949" s="103"/>
      <c r="H1949" s="123"/>
      <c r="I1949" s="103"/>
      <c r="J1949" s="103"/>
      <c r="K1949" s="103"/>
    </row>
    <row r="1950" spans="2:11" x14ac:dyDescent="0.25">
      <c r="B1950" s="103"/>
      <c r="C1950" s="123"/>
      <c r="D1950" s="103"/>
      <c r="E1950" s="103"/>
      <c r="F1950" s="103"/>
      <c r="H1950" s="123"/>
      <c r="I1950" s="103"/>
      <c r="J1950" s="103"/>
      <c r="K1950" s="103"/>
    </row>
    <row r="1951" spans="2:11" x14ac:dyDescent="0.25">
      <c r="B1951" s="103"/>
      <c r="C1951" s="123"/>
      <c r="D1951" s="103"/>
      <c r="E1951" s="103"/>
      <c r="F1951" s="103"/>
      <c r="H1951" s="123"/>
      <c r="I1951" s="103"/>
      <c r="J1951" s="103"/>
      <c r="K1951" s="103"/>
    </row>
    <row r="1952" spans="2:11" x14ac:dyDescent="0.25">
      <c r="B1952" s="103"/>
      <c r="C1952" s="123"/>
      <c r="D1952" s="103"/>
      <c r="E1952" s="103"/>
      <c r="F1952" s="103"/>
      <c r="H1952" s="123"/>
      <c r="I1952" s="103"/>
      <c r="J1952" s="103"/>
      <c r="K1952" s="103"/>
    </row>
    <row r="1953" spans="2:11" x14ac:dyDescent="0.25">
      <c r="B1953" s="103"/>
      <c r="C1953" s="123"/>
      <c r="D1953" s="103"/>
      <c r="E1953" s="103"/>
      <c r="F1953" s="103"/>
      <c r="H1953" s="123"/>
      <c r="I1953" s="103"/>
      <c r="J1953" s="103"/>
      <c r="K1953" s="103"/>
    </row>
    <row r="1954" spans="2:11" x14ac:dyDescent="0.25">
      <c r="B1954" s="103"/>
      <c r="C1954" s="123"/>
      <c r="D1954" s="103"/>
      <c r="E1954" s="103"/>
      <c r="F1954" s="103"/>
      <c r="H1954" s="123"/>
      <c r="I1954" s="103"/>
      <c r="J1954" s="103"/>
      <c r="K1954" s="103"/>
    </row>
    <row r="1955" spans="2:11" x14ac:dyDescent="0.25">
      <c r="B1955" s="103"/>
      <c r="C1955" s="123"/>
      <c r="D1955" s="103"/>
      <c r="E1955" s="103"/>
      <c r="F1955" s="103"/>
      <c r="H1955" s="123"/>
      <c r="I1955" s="103"/>
      <c r="J1955" s="103"/>
      <c r="K1955" s="103"/>
    </row>
    <row r="1956" spans="2:11" x14ac:dyDescent="0.25">
      <c r="B1956" s="103"/>
      <c r="C1956" s="123"/>
      <c r="D1956" s="103"/>
      <c r="E1956" s="103"/>
      <c r="F1956" s="103"/>
      <c r="H1956" s="123"/>
      <c r="I1956" s="103"/>
      <c r="J1956" s="103"/>
      <c r="K1956" s="103"/>
    </row>
    <row r="1957" spans="2:11" x14ac:dyDescent="0.25">
      <c r="B1957" s="103"/>
      <c r="C1957" s="123"/>
      <c r="D1957" s="103"/>
      <c r="E1957" s="103"/>
      <c r="F1957" s="103"/>
      <c r="H1957" s="123"/>
      <c r="I1957" s="103"/>
      <c r="J1957" s="103"/>
      <c r="K1957" s="103"/>
    </row>
    <row r="1958" spans="2:11" x14ac:dyDescent="0.25">
      <c r="B1958" s="103"/>
      <c r="C1958" s="123"/>
      <c r="D1958" s="103"/>
      <c r="E1958" s="103"/>
      <c r="F1958" s="103"/>
      <c r="H1958" s="123"/>
      <c r="I1958" s="103"/>
      <c r="J1958" s="103"/>
      <c r="K1958" s="103"/>
    </row>
    <row r="1959" spans="2:11" x14ac:dyDescent="0.25">
      <c r="B1959" s="103"/>
      <c r="C1959" s="123"/>
      <c r="D1959" s="103"/>
      <c r="E1959" s="103"/>
      <c r="F1959" s="103"/>
      <c r="H1959" s="123"/>
      <c r="I1959" s="103"/>
      <c r="J1959" s="103"/>
      <c r="K1959" s="103"/>
    </row>
    <row r="1960" spans="2:11" x14ac:dyDescent="0.25">
      <c r="B1960" s="103"/>
      <c r="C1960" s="123"/>
      <c r="D1960" s="103"/>
      <c r="E1960" s="103"/>
      <c r="F1960" s="103"/>
      <c r="H1960" s="123"/>
      <c r="I1960" s="103"/>
      <c r="J1960" s="103"/>
      <c r="K1960" s="103"/>
    </row>
    <row r="1961" spans="2:11" x14ac:dyDescent="0.25">
      <c r="B1961" s="103"/>
      <c r="C1961" s="123"/>
      <c r="D1961" s="103"/>
      <c r="E1961" s="103"/>
      <c r="F1961" s="103"/>
      <c r="H1961" s="123"/>
      <c r="I1961" s="103"/>
      <c r="J1961" s="103"/>
      <c r="K1961" s="103"/>
    </row>
    <row r="1962" spans="2:11" x14ac:dyDescent="0.25">
      <c r="B1962" s="103"/>
      <c r="C1962" s="123"/>
      <c r="D1962" s="103"/>
      <c r="E1962" s="103"/>
      <c r="F1962" s="103"/>
      <c r="H1962" s="123"/>
      <c r="I1962" s="103"/>
      <c r="J1962" s="103"/>
      <c r="K1962" s="103"/>
    </row>
    <row r="1963" spans="2:11" x14ac:dyDescent="0.25">
      <c r="B1963" s="103"/>
      <c r="C1963" s="123"/>
      <c r="D1963" s="103"/>
      <c r="E1963" s="103"/>
      <c r="F1963" s="103"/>
      <c r="H1963" s="123"/>
      <c r="I1963" s="103"/>
      <c r="J1963" s="103"/>
      <c r="K1963" s="103"/>
    </row>
    <row r="1964" spans="2:11" x14ac:dyDescent="0.25">
      <c r="B1964" s="103"/>
      <c r="C1964" s="123"/>
      <c r="D1964" s="103"/>
      <c r="E1964" s="103"/>
      <c r="F1964" s="103"/>
      <c r="H1964" s="123"/>
      <c r="I1964" s="103"/>
      <c r="J1964" s="103"/>
      <c r="K1964" s="103"/>
    </row>
    <row r="1965" spans="2:11" x14ac:dyDescent="0.25">
      <c r="B1965" s="103"/>
      <c r="C1965" s="123"/>
      <c r="D1965" s="103"/>
      <c r="E1965" s="103"/>
      <c r="F1965" s="103"/>
      <c r="H1965" s="123"/>
      <c r="I1965" s="103"/>
      <c r="J1965" s="103"/>
      <c r="K1965" s="103"/>
    </row>
    <row r="1966" spans="2:11" x14ac:dyDescent="0.25">
      <c r="B1966" s="103"/>
      <c r="C1966" s="123"/>
      <c r="D1966" s="103"/>
      <c r="E1966" s="103"/>
      <c r="F1966" s="103"/>
      <c r="H1966" s="123"/>
      <c r="I1966" s="103"/>
      <c r="J1966" s="103"/>
      <c r="K1966" s="103"/>
    </row>
    <row r="1967" spans="2:11" x14ac:dyDescent="0.25">
      <c r="B1967" s="103"/>
      <c r="C1967" s="123"/>
      <c r="D1967" s="103"/>
      <c r="E1967" s="103"/>
      <c r="F1967" s="103"/>
      <c r="H1967" s="123"/>
      <c r="I1967" s="103"/>
      <c r="J1967" s="103"/>
      <c r="K1967" s="103"/>
    </row>
    <row r="1968" spans="2:11" x14ac:dyDescent="0.25">
      <c r="B1968" s="103"/>
      <c r="C1968" s="123"/>
      <c r="D1968" s="103"/>
      <c r="E1968" s="103"/>
      <c r="F1968" s="103"/>
      <c r="H1968" s="123"/>
      <c r="I1968" s="103"/>
      <c r="J1968" s="103"/>
      <c r="K1968" s="103"/>
    </row>
    <row r="1969" spans="2:11" x14ac:dyDescent="0.25">
      <c r="B1969" s="103"/>
      <c r="C1969" s="123"/>
      <c r="D1969" s="103"/>
      <c r="E1969" s="103"/>
      <c r="F1969" s="103"/>
      <c r="H1969" s="123"/>
      <c r="I1969" s="103"/>
      <c r="J1969" s="103"/>
      <c r="K1969" s="103"/>
    </row>
    <row r="1970" spans="2:11" x14ac:dyDescent="0.25">
      <c r="B1970" s="103"/>
      <c r="C1970" s="123"/>
      <c r="D1970" s="103"/>
      <c r="E1970" s="103"/>
      <c r="F1970" s="103"/>
      <c r="H1970" s="123"/>
      <c r="I1970" s="103"/>
      <c r="J1970" s="103"/>
      <c r="K1970" s="103"/>
    </row>
    <row r="1971" spans="2:11" x14ac:dyDescent="0.25">
      <c r="B1971" s="103"/>
      <c r="C1971" s="123"/>
      <c r="D1971" s="103"/>
      <c r="E1971" s="103"/>
      <c r="F1971" s="103"/>
      <c r="H1971" s="123"/>
      <c r="I1971" s="103"/>
      <c r="J1971" s="103"/>
      <c r="K1971" s="103"/>
    </row>
    <row r="1972" spans="2:11" x14ac:dyDescent="0.25">
      <c r="B1972" s="103"/>
      <c r="C1972" s="123"/>
      <c r="D1972" s="103"/>
      <c r="E1972" s="103"/>
      <c r="F1972" s="103"/>
      <c r="H1972" s="123"/>
      <c r="I1972" s="103"/>
      <c r="J1972" s="103"/>
      <c r="K1972" s="103"/>
    </row>
    <row r="1973" spans="2:11" x14ac:dyDescent="0.25">
      <c r="B1973" s="103"/>
      <c r="C1973" s="123"/>
      <c r="D1973" s="103"/>
      <c r="E1973" s="103"/>
      <c r="F1973" s="103"/>
      <c r="H1973" s="123"/>
      <c r="I1973" s="103"/>
      <c r="J1973" s="103"/>
      <c r="K1973" s="103"/>
    </row>
    <row r="1974" spans="2:11" x14ac:dyDescent="0.25">
      <c r="B1974" s="103"/>
      <c r="C1974" s="123"/>
      <c r="D1974" s="103"/>
      <c r="E1974" s="103"/>
      <c r="F1974" s="103"/>
      <c r="H1974" s="123"/>
      <c r="I1974" s="103"/>
      <c r="J1974" s="103"/>
      <c r="K1974" s="103"/>
    </row>
    <row r="1975" spans="2:11" x14ac:dyDescent="0.25">
      <c r="B1975" s="103"/>
      <c r="C1975" s="123"/>
      <c r="D1975" s="103"/>
      <c r="E1975" s="103"/>
      <c r="F1975" s="103"/>
      <c r="H1975" s="123"/>
      <c r="I1975" s="103"/>
      <c r="J1975" s="103"/>
      <c r="K1975" s="103"/>
    </row>
    <row r="1976" spans="2:11" x14ac:dyDescent="0.25">
      <c r="B1976" s="103"/>
      <c r="C1976" s="123"/>
      <c r="D1976" s="103"/>
      <c r="E1976" s="103"/>
      <c r="F1976" s="103"/>
      <c r="H1976" s="123"/>
      <c r="I1976" s="103"/>
      <c r="J1976" s="103"/>
      <c r="K1976" s="103"/>
    </row>
    <row r="1977" spans="2:11" x14ac:dyDescent="0.25">
      <c r="B1977" s="103"/>
      <c r="C1977" s="123"/>
      <c r="D1977" s="103"/>
      <c r="E1977" s="103"/>
      <c r="F1977" s="103"/>
      <c r="H1977" s="123"/>
      <c r="I1977" s="103"/>
      <c r="J1977" s="103"/>
      <c r="K1977" s="103"/>
    </row>
    <row r="1978" spans="2:11" x14ac:dyDescent="0.25">
      <c r="B1978" s="103"/>
      <c r="C1978" s="123"/>
      <c r="D1978" s="103"/>
      <c r="E1978" s="103"/>
      <c r="F1978" s="103"/>
      <c r="H1978" s="123"/>
      <c r="I1978" s="103"/>
      <c r="J1978" s="103"/>
      <c r="K1978" s="103"/>
    </row>
    <row r="1979" spans="2:11" x14ac:dyDescent="0.25">
      <c r="B1979" s="103"/>
      <c r="C1979" s="123"/>
      <c r="D1979" s="103"/>
      <c r="E1979" s="103"/>
      <c r="F1979" s="103"/>
      <c r="H1979" s="123"/>
      <c r="I1979" s="103"/>
      <c r="J1979" s="103"/>
      <c r="K1979" s="103"/>
    </row>
    <row r="1980" spans="2:11" x14ac:dyDescent="0.25">
      <c r="B1980" s="103"/>
      <c r="C1980" s="123"/>
      <c r="D1980" s="103"/>
      <c r="E1980" s="103"/>
      <c r="F1980" s="103"/>
      <c r="H1980" s="123"/>
      <c r="I1980" s="103"/>
      <c r="J1980" s="103"/>
      <c r="K1980" s="103"/>
    </row>
    <row r="1981" spans="2:11" x14ac:dyDescent="0.25">
      <c r="B1981" s="103"/>
      <c r="C1981" s="123"/>
      <c r="D1981" s="103"/>
      <c r="E1981" s="103"/>
      <c r="F1981" s="103"/>
      <c r="H1981" s="123"/>
      <c r="I1981" s="103"/>
      <c r="J1981" s="103"/>
      <c r="K1981" s="103"/>
    </row>
    <row r="1982" spans="2:11" x14ac:dyDescent="0.25">
      <c r="B1982" s="103"/>
      <c r="C1982" s="123"/>
      <c r="D1982" s="103"/>
      <c r="E1982" s="103"/>
      <c r="F1982" s="103"/>
      <c r="H1982" s="123"/>
      <c r="I1982" s="103"/>
      <c r="J1982" s="103"/>
      <c r="K1982" s="103"/>
    </row>
    <row r="1983" spans="2:11" x14ac:dyDescent="0.25">
      <c r="B1983" s="103"/>
      <c r="C1983" s="123"/>
      <c r="D1983" s="103"/>
      <c r="E1983" s="103"/>
      <c r="F1983" s="103"/>
      <c r="H1983" s="123"/>
      <c r="I1983" s="103"/>
      <c r="J1983" s="103"/>
      <c r="K1983" s="103"/>
    </row>
    <row r="1984" spans="2:11" x14ac:dyDescent="0.25">
      <c r="B1984" s="103"/>
      <c r="C1984" s="123"/>
      <c r="D1984" s="103"/>
      <c r="E1984" s="103"/>
      <c r="F1984" s="103"/>
      <c r="H1984" s="123"/>
      <c r="I1984" s="103"/>
      <c r="J1984" s="103"/>
      <c r="K1984" s="103"/>
    </row>
    <row r="1985" spans="2:11" x14ac:dyDescent="0.25">
      <c r="B1985" s="103"/>
      <c r="C1985" s="123"/>
      <c r="D1985" s="103"/>
      <c r="E1985" s="103"/>
      <c r="F1985" s="103"/>
      <c r="H1985" s="123"/>
      <c r="I1985" s="103"/>
      <c r="J1985" s="103"/>
      <c r="K1985" s="103"/>
    </row>
    <row r="1986" spans="2:11" x14ac:dyDescent="0.25">
      <c r="B1986" s="103"/>
      <c r="C1986" s="123"/>
      <c r="D1986" s="103"/>
      <c r="E1986" s="103"/>
      <c r="F1986" s="103"/>
      <c r="H1986" s="123"/>
      <c r="I1986" s="103"/>
      <c r="J1986" s="103"/>
      <c r="K1986" s="103"/>
    </row>
    <row r="1987" spans="2:11" x14ac:dyDescent="0.25">
      <c r="B1987" s="103"/>
      <c r="C1987" s="123"/>
      <c r="D1987" s="103"/>
      <c r="E1987" s="103"/>
      <c r="F1987" s="103"/>
      <c r="H1987" s="123"/>
      <c r="I1987" s="103"/>
      <c r="J1987" s="103"/>
      <c r="K1987" s="103"/>
    </row>
    <row r="1988" spans="2:11" x14ac:dyDescent="0.25">
      <c r="B1988" s="103"/>
      <c r="C1988" s="123"/>
      <c r="D1988" s="103"/>
      <c r="E1988" s="103"/>
      <c r="F1988" s="103"/>
      <c r="H1988" s="123"/>
      <c r="I1988" s="103"/>
      <c r="J1988" s="103"/>
      <c r="K1988" s="103"/>
    </row>
    <row r="1989" spans="2:11" x14ac:dyDescent="0.25">
      <c r="B1989" s="103"/>
      <c r="C1989" s="123"/>
      <c r="D1989" s="103"/>
      <c r="E1989" s="103"/>
      <c r="F1989" s="103"/>
      <c r="H1989" s="123"/>
      <c r="I1989" s="103"/>
      <c r="J1989" s="103"/>
      <c r="K1989" s="103"/>
    </row>
    <row r="1990" spans="2:11" x14ac:dyDescent="0.25">
      <c r="B1990" s="103"/>
      <c r="C1990" s="123"/>
      <c r="D1990" s="103"/>
      <c r="E1990" s="103"/>
      <c r="F1990" s="103"/>
      <c r="H1990" s="123"/>
      <c r="I1990" s="103"/>
      <c r="J1990" s="103"/>
      <c r="K1990" s="103"/>
    </row>
    <row r="1991" spans="2:11" x14ac:dyDescent="0.25">
      <c r="B1991" s="103"/>
      <c r="C1991" s="123"/>
      <c r="D1991" s="103"/>
      <c r="E1991" s="103"/>
      <c r="F1991" s="103"/>
      <c r="H1991" s="123"/>
      <c r="I1991" s="103"/>
      <c r="J1991" s="103"/>
      <c r="K1991" s="103"/>
    </row>
    <row r="1992" spans="2:11" x14ac:dyDescent="0.25">
      <c r="B1992" s="103"/>
      <c r="C1992" s="123"/>
      <c r="D1992" s="103"/>
      <c r="E1992" s="103"/>
      <c r="F1992" s="103"/>
      <c r="H1992" s="123"/>
      <c r="I1992" s="103"/>
      <c r="J1992" s="103"/>
      <c r="K1992" s="103"/>
    </row>
    <row r="1993" spans="2:11" x14ac:dyDescent="0.25">
      <c r="B1993" s="103"/>
      <c r="C1993" s="123"/>
      <c r="D1993" s="103"/>
      <c r="E1993" s="103"/>
      <c r="F1993" s="103"/>
      <c r="H1993" s="123"/>
      <c r="I1993" s="103"/>
      <c r="J1993" s="103"/>
      <c r="K1993" s="103"/>
    </row>
    <row r="1994" spans="2:11" x14ac:dyDescent="0.25">
      <c r="B1994" s="103"/>
      <c r="C1994" s="123"/>
      <c r="D1994" s="103"/>
      <c r="E1994" s="103"/>
      <c r="F1994" s="103"/>
      <c r="H1994" s="123"/>
      <c r="I1994" s="103"/>
      <c r="J1994" s="103"/>
      <c r="K1994" s="103"/>
    </row>
    <row r="1995" spans="2:11" x14ac:dyDescent="0.25">
      <c r="B1995" s="103"/>
      <c r="C1995" s="123"/>
      <c r="D1995" s="103"/>
      <c r="E1995" s="103"/>
      <c r="F1995" s="103"/>
      <c r="H1995" s="123"/>
      <c r="I1995" s="103"/>
      <c r="J1995" s="103"/>
      <c r="K1995" s="103"/>
    </row>
    <row r="1996" spans="2:11" x14ac:dyDescent="0.25">
      <c r="B1996" s="103"/>
      <c r="C1996" s="123"/>
      <c r="D1996" s="103"/>
      <c r="E1996" s="103"/>
      <c r="F1996" s="103"/>
      <c r="H1996" s="123"/>
      <c r="I1996" s="103"/>
      <c r="J1996" s="103"/>
      <c r="K1996" s="103"/>
    </row>
    <row r="1997" spans="2:11" x14ac:dyDescent="0.25">
      <c r="B1997" s="103"/>
      <c r="C1997" s="123"/>
      <c r="D1997" s="103"/>
      <c r="E1997" s="103"/>
      <c r="F1997" s="103"/>
      <c r="H1997" s="123"/>
      <c r="I1997" s="103"/>
      <c r="J1997" s="103"/>
      <c r="K1997" s="103"/>
    </row>
    <row r="1998" spans="2:11" x14ac:dyDescent="0.25">
      <c r="B1998" s="103"/>
      <c r="C1998" s="123"/>
      <c r="D1998" s="103"/>
      <c r="E1998" s="103"/>
      <c r="F1998" s="103"/>
      <c r="H1998" s="123"/>
      <c r="I1998" s="103"/>
      <c r="J1998" s="103"/>
      <c r="K1998" s="103"/>
    </row>
    <row r="1999" spans="2:11" x14ac:dyDescent="0.25">
      <c r="B1999" s="103"/>
      <c r="C1999" s="123"/>
      <c r="D1999" s="103"/>
      <c r="E1999" s="103"/>
      <c r="F1999" s="103"/>
      <c r="H1999" s="123"/>
      <c r="I1999" s="103"/>
      <c r="J1999" s="103"/>
      <c r="K1999" s="103"/>
    </row>
    <row r="2000" spans="2:11" x14ac:dyDescent="0.25">
      <c r="B2000" s="103"/>
      <c r="C2000" s="123"/>
      <c r="D2000" s="103"/>
      <c r="E2000" s="103"/>
      <c r="F2000" s="103"/>
      <c r="H2000" s="123"/>
      <c r="I2000" s="103"/>
      <c r="J2000" s="103"/>
      <c r="K2000" s="103"/>
    </row>
    <row r="2001" spans="2:11" x14ac:dyDescent="0.25">
      <c r="B2001" s="103"/>
      <c r="C2001" s="123"/>
      <c r="D2001" s="103"/>
      <c r="E2001" s="103"/>
      <c r="F2001" s="103"/>
      <c r="H2001" s="123"/>
      <c r="I2001" s="103"/>
      <c r="J2001" s="103"/>
      <c r="K2001" s="103"/>
    </row>
    <row r="2002" spans="2:11" x14ac:dyDescent="0.25">
      <c r="B2002" s="103"/>
      <c r="C2002" s="123"/>
      <c r="D2002" s="103"/>
      <c r="E2002" s="103"/>
      <c r="F2002" s="103"/>
      <c r="H2002" s="123"/>
      <c r="I2002" s="103"/>
      <c r="J2002" s="103"/>
      <c r="K2002" s="103"/>
    </row>
    <row r="2003" spans="2:11" x14ac:dyDescent="0.25">
      <c r="B2003" s="103"/>
      <c r="C2003" s="123"/>
      <c r="D2003" s="103"/>
      <c r="E2003" s="103"/>
      <c r="F2003" s="103"/>
      <c r="H2003" s="123"/>
      <c r="I2003" s="103"/>
      <c r="J2003" s="103"/>
      <c r="K2003" s="103"/>
    </row>
    <row r="2004" spans="2:11" x14ac:dyDescent="0.25">
      <c r="B2004" s="103"/>
      <c r="C2004" s="123"/>
      <c r="D2004" s="103"/>
      <c r="E2004" s="103"/>
      <c r="F2004" s="103"/>
      <c r="H2004" s="123"/>
      <c r="I2004" s="103"/>
      <c r="J2004" s="103"/>
      <c r="K2004" s="103"/>
    </row>
    <row r="2005" spans="2:11" x14ac:dyDescent="0.25">
      <c r="B2005" s="103"/>
      <c r="C2005" s="123"/>
      <c r="D2005" s="103"/>
      <c r="E2005" s="103"/>
      <c r="F2005" s="103"/>
      <c r="H2005" s="123"/>
      <c r="I2005" s="103"/>
      <c r="J2005" s="103"/>
      <c r="K2005" s="103"/>
    </row>
    <row r="2006" spans="2:11" x14ac:dyDescent="0.25">
      <c r="B2006" s="103"/>
      <c r="C2006" s="123"/>
      <c r="D2006" s="103"/>
      <c r="E2006" s="103"/>
      <c r="F2006" s="103"/>
      <c r="H2006" s="123"/>
      <c r="I2006" s="103"/>
      <c r="J2006" s="103"/>
      <c r="K2006" s="103"/>
    </row>
    <row r="2007" spans="2:11" x14ac:dyDescent="0.25">
      <c r="B2007" s="103"/>
      <c r="C2007" s="123"/>
      <c r="D2007" s="103"/>
      <c r="E2007" s="103"/>
      <c r="F2007" s="103"/>
      <c r="H2007" s="123"/>
      <c r="I2007" s="103"/>
      <c r="J2007" s="103"/>
      <c r="K2007" s="103"/>
    </row>
    <row r="2008" spans="2:11" x14ac:dyDescent="0.25">
      <c r="B2008" s="103"/>
      <c r="C2008" s="123"/>
      <c r="D2008" s="103"/>
      <c r="E2008" s="103"/>
      <c r="F2008" s="103"/>
      <c r="H2008" s="123"/>
      <c r="I2008" s="103"/>
      <c r="J2008" s="103"/>
      <c r="K2008" s="103"/>
    </row>
    <row r="2009" spans="2:11" x14ac:dyDescent="0.25">
      <c r="B2009" s="103"/>
      <c r="C2009" s="123"/>
      <c r="D2009" s="103"/>
      <c r="E2009" s="103"/>
      <c r="F2009" s="103"/>
      <c r="H2009" s="123"/>
      <c r="I2009" s="103"/>
      <c r="J2009" s="103"/>
      <c r="K2009" s="103"/>
    </row>
    <row r="2010" spans="2:11" x14ac:dyDescent="0.25">
      <c r="B2010" s="103"/>
      <c r="C2010" s="123"/>
      <c r="D2010" s="103"/>
      <c r="E2010" s="103"/>
      <c r="F2010" s="103"/>
      <c r="H2010" s="123"/>
      <c r="I2010" s="103"/>
      <c r="J2010" s="103"/>
      <c r="K2010" s="103"/>
    </row>
    <row r="2011" spans="2:11" x14ac:dyDescent="0.25">
      <c r="B2011" s="103"/>
      <c r="C2011" s="123"/>
      <c r="D2011" s="103"/>
      <c r="E2011" s="103"/>
      <c r="F2011" s="103"/>
      <c r="H2011" s="123"/>
      <c r="I2011" s="103"/>
      <c r="J2011" s="103"/>
      <c r="K2011" s="103"/>
    </row>
    <row r="2012" spans="2:11" x14ac:dyDescent="0.25">
      <c r="B2012" s="103"/>
      <c r="C2012" s="123"/>
      <c r="D2012" s="103"/>
      <c r="E2012" s="103"/>
      <c r="F2012" s="103"/>
      <c r="H2012" s="123"/>
      <c r="I2012" s="103"/>
      <c r="J2012" s="103"/>
      <c r="K2012" s="103"/>
    </row>
    <row r="2013" spans="2:11" x14ac:dyDescent="0.25">
      <c r="B2013" s="103"/>
      <c r="C2013" s="123"/>
      <c r="D2013" s="103"/>
      <c r="E2013" s="103"/>
      <c r="F2013" s="103"/>
      <c r="H2013" s="123"/>
      <c r="I2013" s="103"/>
      <c r="J2013" s="103"/>
      <c r="K2013" s="103"/>
    </row>
    <row r="2014" spans="2:11" x14ac:dyDescent="0.25">
      <c r="B2014" s="103"/>
      <c r="C2014" s="123"/>
      <c r="D2014" s="103"/>
      <c r="E2014" s="103"/>
      <c r="F2014" s="103"/>
      <c r="H2014" s="123"/>
      <c r="I2014" s="103"/>
      <c r="J2014" s="103"/>
      <c r="K2014" s="103"/>
    </row>
    <row r="2015" spans="2:11" x14ac:dyDescent="0.25">
      <c r="B2015" s="103"/>
      <c r="C2015" s="123"/>
      <c r="D2015" s="103"/>
      <c r="E2015" s="103"/>
      <c r="F2015" s="103"/>
      <c r="H2015" s="123"/>
      <c r="I2015" s="103"/>
      <c r="J2015" s="103"/>
      <c r="K2015" s="103"/>
    </row>
    <row r="2016" spans="2:11" x14ac:dyDescent="0.25">
      <c r="B2016" s="103"/>
      <c r="C2016" s="123"/>
      <c r="D2016" s="103"/>
      <c r="E2016" s="103"/>
      <c r="F2016" s="103"/>
      <c r="H2016" s="123"/>
      <c r="I2016" s="103"/>
      <c r="J2016" s="103"/>
      <c r="K2016" s="103"/>
    </row>
    <row r="2017" spans="2:11" x14ac:dyDescent="0.25">
      <c r="B2017" s="103"/>
      <c r="C2017" s="123"/>
      <c r="D2017" s="103"/>
      <c r="E2017" s="103"/>
      <c r="F2017" s="103"/>
      <c r="H2017" s="123"/>
      <c r="I2017" s="103"/>
      <c r="J2017" s="103"/>
      <c r="K2017" s="103"/>
    </row>
    <row r="2018" spans="2:11" x14ac:dyDescent="0.25">
      <c r="B2018" s="103"/>
      <c r="C2018" s="123"/>
      <c r="D2018" s="103"/>
      <c r="E2018" s="103"/>
      <c r="F2018" s="103"/>
      <c r="H2018" s="123"/>
      <c r="I2018" s="103"/>
      <c r="J2018" s="103"/>
      <c r="K2018" s="103"/>
    </row>
    <row r="2019" spans="2:11" x14ac:dyDescent="0.25">
      <c r="B2019" s="103"/>
      <c r="C2019" s="123"/>
      <c r="D2019" s="103"/>
      <c r="E2019" s="103"/>
      <c r="F2019" s="103"/>
      <c r="H2019" s="123"/>
      <c r="I2019" s="103"/>
      <c r="J2019" s="103"/>
      <c r="K2019" s="103"/>
    </row>
    <row r="2020" spans="2:11" x14ac:dyDescent="0.25">
      <c r="B2020" s="103"/>
      <c r="C2020" s="123"/>
      <c r="D2020" s="103"/>
      <c r="E2020" s="103"/>
      <c r="F2020" s="103"/>
      <c r="H2020" s="123"/>
      <c r="I2020" s="103"/>
      <c r="J2020" s="103"/>
      <c r="K2020" s="103"/>
    </row>
    <row r="2021" spans="2:11" x14ac:dyDescent="0.25">
      <c r="B2021" s="103"/>
      <c r="C2021" s="123"/>
      <c r="D2021" s="103"/>
      <c r="E2021" s="103"/>
      <c r="F2021" s="103"/>
      <c r="H2021" s="123"/>
      <c r="I2021" s="103"/>
      <c r="J2021" s="103"/>
      <c r="K2021" s="103"/>
    </row>
    <row r="2022" spans="2:11" x14ac:dyDescent="0.25">
      <c r="B2022" s="103"/>
      <c r="C2022" s="123"/>
      <c r="D2022" s="103"/>
      <c r="E2022" s="103"/>
      <c r="F2022" s="103"/>
      <c r="H2022" s="123"/>
      <c r="I2022" s="103"/>
      <c r="J2022" s="103"/>
      <c r="K2022" s="103"/>
    </row>
    <row r="2023" spans="2:11" x14ac:dyDescent="0.25">
      <c r="B2023" s="103"/>
      <c r="C2023" s="123"/>
      <c r="D2023" s="103"/>
      <c r="E2023" s="103"/>
      <c r="F2023" s="103"/>
      <c r="H2023" s="123"/>
      <c r="I2023" s="103"/>
      <c r="J2023" s="103"/>
      <c r="K2023" s="103"/>
    </row>
    <row r="2024" spans="2:11" x14ac:dyDescent="0.25">
      <c r="B2024" s="103"/>
      <c r="C2024" s="123"/>
      <c r="D2024" s="103"/>
      <c r="E2024" s="103"/>
      <c r="F2024" s="103"/>
      <c r="H2024" s="123"/>
      <c r="I2024" s="103"/>
      <c r="J2024" s="103"/>
      <c r="K2024" s="103"/>
    </row>
    <row r="2025" spans="2:11" x14ac:dyDescent="0.25">
      <c r="B2025" s="103"/>
      <c r="C2025" s="123"/>
      <c r="D2025" s="103"/>
      <c r="E2025" s="103"/>
      <c r="F2025" s="103"/>
      <c r="H2025" s="123"/>
      <c r="I2025" s="103"/>
      <c r="J2025" s="103"/>
      <c r="K2025" s="103"/>
    </row>
    <row r="2026" spans="2:11" x14ac:dyDescent="0.25">
      <c r="B2026" s="103"/>
      <c r="C2026" s="123"/>
      <c r="D2026" s="103"/>
      <c r="E2026" s="103"/>
      <c r="F2026" s="103"/>
      <c r="H2026" s="123"/>
      <c r="I2026" s="103"/>
      <c r="J2026" s="103"/>
      <c r="K2026" s="103"/>
    </row>
    <row r="2027" spans="2:11" x14ac:dyDescent="0.25">
      <c r="B2027" s="103"/>
      <c r="C2027" s="123"/>
      <c r="D2027" s="103"/>
      <c r="E2027" s="103"/>
      <c r="F2027" s="103"/>
      <c r="H2027" s="123"/>
      <c r="I2027" s="103"/>
      <c r="J2027" s="103"/>
      <c r="K2027" s="103"/>
    </row>
    <row r="2028" spans="2:11" x14ac:dyDescent="0.25">
      <c r="B2028" s="103"/>
      <c r="C2028" s="123"/>
      <c r="D2028" s="103"/>
      <c r="E2028" s="103"/>
      <c r="F2028" s="103"/>
      <c r="H2028" s="123"/>
      <c r="I2028" s="103"/>
      <c r="J2028" s="103"/>
      <c r="K2028" s="103"/>
    </row>
    <row r="2029" spans="2:11" x14ac:dyDescent="0.25">
      <c r="B2029" s="103"/>
      <c r="C2029" s="123"/>
      <c r="D2029" s="103"/>
      <c r="E2029" s="103"/>
      <c r="F2029" s="103"/>
      <c r="H2029" s="123"/>
      <c r="I2029" s="103"/>
      <c r="J2029" s="103"/>
      <c r="K2029" s="103"/>
    </row>
    <row r="2030" spans="2:11" x14ac:dyDescent="0.25">
      <c r="B2030" s="103"/>
      <c r="C2030" s="123"/>
      <c r="D2030" s="103"/>
      <c r="E2030" s="103"/>
      <c r="F2030" s="103"/>
      <c r="H2030" s="123"/>
      <c r="I2030" s="103"/>
      <c r="J2030" s="103"/>
      <c r="K2030" s="103"/>
    </row>
    <row r="2031" spans="2:11" x14ac:dyDescent="0.25">
      <c r="B2031" s="103"/>
      <c r="C2031" s="123"/>
      <c r="D2031" s="103"/>
      <c r="E2031" s="103"/>
      <c r="F2031" s="103"/>
      <c r="H2031" s="123"/>
      <c r="I2031" s="103"/>
      <c r="J2031" s="103"/>
      <c r="K2031" s="103"/>
    </row>
    <row r="2032" spans="2:11" x14ac:dyDescent="0.25">
      <c r="B2032" s="103"/>
      <c r="C2032" s="123"/>
      <c r="D2032" s="103"/>
      <c r="E2032" s="103"/>
      <c r="F2032" s="103"/>
      <c r="H2032" s="123"/>
      <c r="I2032" s="103"/>
      <c r="J2032" s="103"/>
      <c r="K2032" s="103"/>
    </row>
    <row r="2033" spans="2:11" x14ac:dyDescent="0.25">
      <c r="B2033" s="103"/>
      <c r="C2033" s="123"/>
      <c r="D2033" s="103"/>
      <c r="E2033" s="103"/>
      <c r="F2033" s="103"/>
      <c r="H2033" s="123"/>
      <c r="I2033" s="103"/>
      <c r="J2033" s="103"/>
      <c r="K2033" s="103"/>
    </row>
    <row r="2034" spans="2:11" x14ac:dyDescent="0.25">
      <c r="B2034" s="103"/>
      <c r="C2034" s="123"/>
      <c r="D2034" s="103"/>
      <c r="E2034" s="103"/>
      <c r="F2034" s="103"/>
      <c r="H2034" s="123"/>
      <c r="I2034" s="103"/>
      <c r="J2034" s="103"/>
      <c r="K2034" s="103"/>
    </row>
    <row r="2035" spans="2:11" x14ac:dyDescent="0.25">
      <c r="B2035" s="103"/>
      <c r="C2035" s="123"/>
      <c r="D2035" s="103"/>
      <c r="E2035" s="103"/>
      <c r="F2035" s="103"/>
      <c r="H2035" s="123"/>
      <c r="I2035" s="103"/>
      <c r="J2035" s="103"/>
      <c r="K2035" s="103"/>
    </row>
    <row r="2036" spans="2:11" x14ac:dyDescent="0.25">
      <c r="B2036" s="103"/>
      <c r="C2036" s="123"/>
      <c r="D2036" s="103"/>
      <c r="E2036" s="103"/>
      <c r="F2036" s="103"/>
      <c r="H2036" s="123"/>
      <c r="I2036" s="103"/>
      <c r="J2036" s="103"/>
      <c r="K2036" s="103"/>
    </row>
    <row r="2037" spans="2:11" x14ac:dyDescent="0.25">
      <c r="B2037" s="103"/>
      <c r="C2037" s="123"/>
      <c r="D2037" s="103"/>
      <c r="E2037" s="103"/>
      <c r="F2037" s="103"/>
      <c r="H2037" s="123"/>
      <c r="I2037" s="103"/>
      <c r="J2037" s="103"/>
      <c r="K2037" s="103"/>
    </row>
    <row r="2038" spans="2:11" x14ac:dyDescent="0.25">
      <c r="B2038" s="103"/>
      <c r="C2038" s="123"/>
      <c r="D2038" s="103"/>
      <c r="E2038" s="103"/>
      <c r="F2038" s="103"/>
      <c r="H2038" s="123"/>
      <c r="I2038" s="103"/>
      <c r="J2038" s="103"/>
      <c r="K2038" s="103"/>
    </row>
    <row r="2039" spans="2:11" x14ac:dyDescent="0.25">
      <c r="B2039" s="103"/>
      <c r="C2039" s="123"/>
      <c r="D2039" s="103"/>
      <c r="E2039" s="103"/>
      <c r="F2039" s="103"/>
      <c r="H2039" s="123"/>
      <c r="I2039" s="103"/>
      <c r="J2039" s="103"/>
      <c r="K2039" s="103"/>
    </row>
    <row r="2040" spans="2:11" x14ac:dyDescent="0.25">
      <c r="B2040" s="103"/>
      <c r="C2040" s="123"/>
      <c r="D2040" s="103"/>
      <c r="E2040" s="103"/>
      <c r="F2040" s="103"/>
      <c r="H2040" s="123"/>
      <c r="I2040" s="103"/>
      <c r="J2040" s="103"/>
      <c r="K2040" s="103"/>
    </row>
    <row r="2041" spans="2:11" x14ac:dyDescent="0.25">
      <c r="B2041" s="103"/>
      <c r="C2041" s="123"/>
      <c r="D2041" s="103"/>
      <c r="E2041" s="103"/>
      <c r="F2041" s="103"/>
      <c r="H2041" s="123"/>
      <c r="I2041" s="103"/>
      <c r="J2041" s="103"/>
      <c r="K2041" s="103"/>
    </row>
    <row r="2042" spans="2:11" x14ac:dyDescent="0.25">
      <c r="B2042" s="103"/>
      <c r="C2042" s="123"/>
      <c r="D2042" s="103"/>
      <c r="E2042" s="103"/>
      <c r="F2042" s="103"/>
      <c r="H2042" s="123"/>
      <c r="I2042" s="103"/>
      <c r="J2042" s="103"/>
      <c r="K2042" s="103"/>
    </row>
    <row r="2043" spans="2:11" x14ac:dyDescent="0.25">
      <c r="B2043" s="103"/>
      <c r="C2043" s="123"/>
      <c r="D2043" s="103"/>
      <c r="E2043" s="103"/>
      <c r="F2043" s="103"/>
      <c r="H2043" s="123"/>
      <c r="I2043" s="103"/>
      <c r="J2043" s="103"/>
      <c r="K2043" s="103"/>
    </row>
    <row r="2044" spans="2:11" x14ac:dyDescent="0.25">
      <c r="B2044" s="103"/>
      <c r="C2044" s="123"/>
      <c r="D2044" s="103"/>
      <c r="E2044" s="103"/>
      <c r="F2044" s="103"/>
      <c r="H2044" s="123"/>
      <c r="I2044" s="103"/>
      <c r="J2044" s="103"/>
      <c r="K2044" s="103"/>
    </row>
    <row r="2045" spans="2:11" x14ac:dyDescent="0.25">
      <c r="B2045" s="103"/>
      <c r="C2045" s="123"/>
      <c r="D2045" s="103"/>
      <c r="E2045" s="103"/>
      <c r="F2045" s="103"/>
      <c r="H2045" s="123"/>
      <c r="I2045" s="103"/>
      <c r="J2045" s="103"/>
      <c r="K2045" s="103"/>
    </row>
    <row r="2046" spans="2:11" x14ac:dyDescent="0.25">
      <c r="B2046" s="103"/>
      <c r="C2046" s="123"/>
      <c r="D2046" s="103"/>
      <c r="E2046" s="103"/>
      <c r="F2046" s="103"/>
      <c r="H2046" s="123"/>
      <c r="I2046" s="103"/>
      <c r="J2046" s="103"/>
      <c r="K2046" s="103"/>
    </row>
    <row r="2047" spans="2:11" x14ac:dyDescent="0.25">
      <c r="B2047" s="103"/>
      <c r="C2047" s="123"/>
      <c r="D2047" s="103"/>
      <c r="E2047" s="103"/>
      <c r="F2047" s="103"/>
      <c r="H2047" s="123"/>
      <c r="I2047" s="103"/>
      <c r="J2047" s="103"/>
      <c r="K2047" s="103"/>
    </row>
    <row r="2048" spans="2:11" x14ac:dyDescent="0.25">
      <c r="B2048" s="103"/>
      <c r="C2048" s="123"/>
      <c r="D2048" s="103"/>
      <c r="E2048" s="103"/>
      <c r="F2048" s="103"/>
      <c r="H2048" s="123"/>
      <c r="I2048" s="103"/>
      <c r="J2048" s="103"/>
      <c r="K2048" s="103"/>
    </row>
    <row r="2049" spans="2:11" x14ac:dyDescent="0.25">
      <c r="B2049" s="103"/>
      <c r="C2049" s="123"/>
      <c r="D2049" s="103"/>
      <c r="E2049" s="103"/>
      <c r="F2049" s="103"/>
      <c r="H2049" s="123"/>
      <c r="I2049" s="103"/>
      <c r="J2049" s="103"/>
      <c r="K2049" s="103"/>
    </row>
    <row r="2050" spans="2:11" x14ac:dyDescent="0.25">
      <c r="B2050" s="103"/>
      <c r="C2050" s="123"/>
      <c r="D2050" s="103"/>
      <c r="E2050" s="103"/>
      <c r="F2050" s="103"/>
      <c r="H2050" s="123"/>
      <c r="I2050" s="103"/>
      <c r="J2050" s="103"/>
      <c r="K2050" s="103"/>
    </row>
    <row r="2051" spans="2:11" x14ac:dyDescent="0.25">
      <c r="B2051" s="103"/>
      <c r="C2051" s="123"/>
      <c r="D2051" s="103"/>
      <c r="E2051" s="103"/>
      <c r="F2051" s="103"/>
      <c r="H2051" s="123"/>
      <c r="I2051" s="103"/>
      <c r="J2051" s="103"/>
      <c r="K2051" s="103"/>
    </row>
    <row r="2052" spans="2:11" x14ac:dyDescent="0.25">
      <c r="B2052" s="103"/>
      <c r="C2052" s="123"/>
      <c r="D2052" s="103"/>
      <c r="E2052" s="103"/>
      <c r="F2052" s="103"/>
      <c r="H2052" s="123"/>
      <c r="I2052" s="103"/>
      <c r="J2052" s="103"/>
      <c r="K2052" s="103"/>
    </row>
    <row r="2053" spans="2:11" x14ac:dyDescent="0.25">
      <c r="B2053" s="103"/>
      <c r="C2053" s="123"/>
      <c r="D2053" s="103"/>
      <c r="E2053" s="103"/>
      <c r="F2053" s="103"/>
      <c r="H2053" s="123"/>
      <c r="I2053" s="103"/>
      <c r="J2053" s="103"/>
      <c r="K2053" s="103"/>
    </row>
    <row r="2054" spans="2:11" x14ac:dyDescent="0.25">
      <c r="B2054" s="103"/>
      <c r="C2054" s="123"/>
      <c r="D2054" s="103"/>
      <c r="E2054" s="103"/>
      <c r="F2054" s="103"/>
      <c r="H2054" s="123"/>
      <c r="I2054" s="103"/>
      <c r="J2054" s="103"/>
      <c r="K2054" s="103"/>
    </row>
    <row r="2055" spans="2:11" x14ac:dyDescent="0.25">
      <c r="B2055" s="103"/>
      <c r="C2055" s="123"/>
      <c r="D2055" s="103"/>
      <c r="E2055" s="103"/>
      <c r="F2055" s="103"/>
      <c r="H2055" s="123"/>
      <c r="I2055" s="103"/>
      <c r="J2055" s="103"/>
      <c r="K2055" s="103"/>
    </row>
    <row r="2056" spans="2:11" x14ac:dyDescent="0.25">
      <c r="B2056" s="103"/>
      <c r="C2056" s="123"/>
      <c r="D2056" s="103"/>
      <c r="E2056" s="103"/>
      <c r="F2056" s="103"/>
      <c r="H2056" s="123"/>
      <c r="I2056" s="103"/>
      <c r="J2056" s="103"/>
      <c r="K2056" s="103"/>
    </row>
    <row r="2057" spans="2:11" x14ac:dyDescent="0.25">
      <c r="B2057" s="103"/>
      <c r="C2057" s="123"/>
      <c r="D2057" s="103"/>
      <c r="E2057" s="103"/>
      <c r="F2057" s="103"/>
      <c r="H2057" s="123"/>
      <c r="I2057" s="103"/>
      <c r="J2057" s="103"/>
      <c r="K2057" s="103"/>
    </row>
    <row r="2058" spans="2:11" x14ac:dyDescent="0.25">
      <c r="B2058" s="103"/>
      <c r="C2058" s="123"/>
      <c r="D2058" s="103"/>
      <c r="E2058" s="103"/>
      <c r="F2058" s="103"/>
      <c r="H2058" s="123"/>
      <c r="I2058" s="103"/>
      <c r="J2058" s="103"/>
      <c r="K2058" s="103"/>
    </row>
    <row r="2059" spans="2:11" x14ac:dyDescent="0.25">
      <c r="B2059" s="103"/>
      <c r="C2059" s="123"/>
      <c r="D2059" s="103"/>
      <c r="E2059" s="103"/>
      <c r="F2059" s="103"/>
      <c r="H2059" s="123"/>
      <c r="I2059" s="103"/>
      <c r="J2059" s="103"/>
      <c r="K2059" s="103"/>
    </row>
    <row r="2060" spans="2:11" x14ac:dyDescent="0.25">
      <c r="B2060" s="103"/>
      <c r="C2060" s="123"/>
      <c r="D2060" s="103"/>
      <c r="E2060" s="103"/>
      <c r="F2060" s="103"/>
      <c r="H2060" s="123"/>
      <c r="I2060" s="103"/>
      <c r="J2060" s="103"/>
      <c r="K2060" s="103"/>
    </row>
    <row r="2061" spans="2:11" x14ac:dyDescent="0.25">
      <c r="B2061" s="103"/>
      <c r="C2061" s="123"/>
      <c r="D2061" s="103"/>
      <c r="E2061" s="103"/>
      <c r="F2061" s="103"/>
      <c r="H2061" s="123"/>
      <c r="I2061" s="103"/>
      <c r="J2061" s="103"/>
      <c r="K2061" s="103"/>
    </row>
    <row r="2062" spans="2:11" x14ac:dyDescent="0.25">
      <c r="B2062" s="103"/>
      <c r="C2062" s="123"/>
      <c r="D2062" s="103"/>
      <c r="E2062" s="103"/>
      <c r="F2062" s="103"/>
      <c r="H2062" s="123"/>
      <c r="I2062" s="103"/>
      <c r="J2062" s="103"/>
      <c r="K2062" s="103"/>
    </row>
    <row r="2063" spans="2:11" x14ac:dyDescent="0.25">
      <c r="B2063" s="103"/>
      <c r="C2063" s="123"/>
      <c r="D2063" s="103"/>
      <c r="E2063" s="103"/>
      <c r="F2063" s="103"/>
      <c r="H2063" s="123"/>
      <c r="I2063" s="103"/>
      <c r="J2063" s="103"/>
      <c r="K2063" s="103"/>
    </row>
    <row r="2064" spans="2:11" x14ac:dyDescent="0.25">
      <c r="B2064" s="103"/>
      <c r="C2064" s="123"/>
      <c r="D2064" s="103"/>
      <c r="E2064" s="103"/>
      <c r="F2064" s="103"/>
      <c r="H2064" s="123"/>
      <c r="I2064" s="103"/>
      <c r="J2064" s="103"/>
      <c r="K2064" s="103"/>
    </row>
    <row r="2065" spans="2:11" x14ac:dyDescent="0.25">
      <c r="B2065" s="103"/>
      <c r="C2065" s="123"/>
      <c r="D2065" s="103"/>
      <c r="E2065" s="103"/>
      <c r="F2065" s="103"/>
      <c r="H2065" s="123"/>
      <c r="I2065" s="103"/>
      <c r="J2065" s="103"/>
      <c r="K2065" s="103"/>
    </row>
    <row r="2066" spans="2:11" x14ac:dyDescent="0.25">
      <c r="B2066" s="103"/>
      <c r="C2066" s="123"/>
      <c r="D2066" s="103"/>
      <c r="E2066" s="103"/>
      <c r="F2066" s="103"/>
      <c r="H2066" s="123"/>
      <c r="I2066" s="103"/>
      <c r="J2066" s="103"/>
      <c r="K2066" s="103"/>
    </row>
    <row r="2067" spans="2:11" x14ac:dyDescent="0.25">
      <c r="B2067" s="103"/>
      <c r="C2067" s="123"/>
      <c r="D2067" s="103"/>
      <c r="E2067" s="103"/>
      <c r="F2067" s="103"/>
      <c r="H2067" s="123"/>
      <c r="I2067" s="103"/>
      <c r="J2067" s="103"/>
      <c r="K2067" s="103"/>
    </row>
    <row r="2068" spans="2:11" x14ac:dyDescent="0.25">
      <c r="B2068" s="103"/>
      <c r="C2068" s="123"/>
      <c r="D2068" s="103"/>
      <c r="E2068" s="103"/>
      <c r="F2068" s="103"/>
      <c r="H2068" s="123"/>
      <c r="I2068" s="103"/>
      <c r="J2068" s="103"/>
      <c r="K2068" s="103"/>
    </row>
    <row r="2069" spans="2:11" x14ac:dyDescent="0.25">
      <c r="B2069" s="103"/>
      <c r="C2069" s="123"/>
      <c r="D2069" s="103"/>
      <c r="E2069" s="103"/>
      <c r="F2069" s="103"/>
      <c r="H2069" s="123"/>
      <c r="I2069" s="103"/>
      <c r="J2069" s="103"/>
      <c r="K2069" s="103"/>
    </row>
    <row r="2070" spans="2:11" x14ac:dyDescent="0.25">
      <c r="B2070" s="103"/>
      <c r="C2070" s="123"/>
      <c r="D2070" s="103"/>
      <c r="E2070" s="103"/>
      <c r="F2070" s="103"/>
      <c r="H2070" s="123"/>
      <c r="I2070" s="103"/>
      <c r="J2070" s="103"/>
      <c r="K2070" s="103"/>
    </row>
    <row r="2071" spans="2:11" x14ac:dyDescent="0.25">
      <c r="B2071" s="103"/>
      <c r="C2071" s="123"/>
      <c r="D2071" s="103"/>
      <c r="E2071" s="103"/>
      <c r="F2071" s="103"/>
      <c r="H2071" s="123"/>
      <c r="I2071" s="103"/>
      <c r="J2071" s="103"/>
      <c r="K2071" s="103"/>
    </row>
    <row r="2072" spans="2:11" x14ac:dyDescent="0.25">
      <c r="B2072" s="103"/>
      <c r="C2072" s="123"/>
      <c r="D2072" s="103"/>
      <c r="E2072" s="103"/>
      <c r="F2072" s="103"/>
      <c r="H2072" s="123"/>
      <c r="I2072" s="103"/>
      <c r="J2072" s="103"/>
      <c r="K2072" s="103"/>
    </row>
    <row r="2073" spans="2:11" x14ac:dyDescent="0.25">
      <c r="B2073" s="103"/>
      <c r="C2073" s="123"/>
      <c r="D2073" s="103"/>
      <c r="E2073" s="103"/>
      <c r="F2073" s="103"/>
      <c r="H2073" s="123"/>
      <c r="I2073" s="103"/>
      <c r="J2073" s="103"/>
      <c r="K2073" s="103"/>
    </row>
    <row r="2074" spans="2:11" x14ac:dyDescent="0.25">
      <c r="B2074" s="103"/>
      <c r="C2074" s="123"/>
      <c r="D2074" s="103"/>
      <c r="E2074" s="103"/>
      <c r="F2074" s="103"/>
      <c r="H2074" s="123"/>
      <c r="I2074" s="103"/>
      <c r="J2074" s="103"/>
      <c r="K2074" s="103"/>
    </row>
    <row r="2075" spans="2:11" x14ac:dyDescent="0.25">
      <c r="B2075" s="103"/>
      <c r="C2075" s="123"/>
      <c r="D2075" s="103"/>
      <c r="E2075" s="103"/>
      <c r="F2075" s="103"/>
      <c r="H2075" s="123"/>
      <c r="I2075" s="103"/>
      <c r="J2075" s="103"/>
      <c r="K2075" s="103"/>
    </row>
    <row r="2076" spans="2:11" x14ac:dyDescent="0.25">
      <c r="B2076" s="103"/>
      <c r="C2076" s="123"/>
      <c r="D2076" s="103"/>
      <c r="E2076" s="103"/>
      <c r="F2076" s="103"/>
      <c r="H2076" s="123"/>
      <c r="I2076" s="103"/>
      <c r="J2076" s="103"/>
      <c r="K2076" s="103"/>
    </row>
    <row r="2077" spans="2:11" x14ac:dyDescent="0.25">
      <c r="B2077" s="103"/>
      <c r="C2077" s="123"/>
      <c r="D2077" s="103"/>
      <c r="E2077" s="103"/>
      <c r="F2077" s="103"/>
      <c r="H2077" s="123"/>
      <c r="I2077" s="103"/>
      <c r="J2077" s="103"/>
      <c r="K2077" s="103"/>
    </row>
    <row r="2078" spans="2:11" x14ac:dyDescent="0.25">
      <c r="B2078" s="103"/>
      <c r="C2078" s="123"/>
      <c r="D2078" s="103"/>
      <c r="E2078" s="103"/>
      <c r="F2078" s="103"/>
      <c r="H2078" s="123"/>
      <c r="I2078" s="103"/>
      <c r="J2078" s="103"/>
      <c r="K2078" s="103"/>
    </row>
    <row r="2079" spans="2:11" x14ac:dyDescent="0.25">
      <c r="B2079" s="103"/>
      <c r="C2079" s="123"/>
      <c r="D2079" s="103"/>
      <c r="E2079" s="103"/>
      <c r="F2079" s="103"/>
      <c r="H2079" s="123"/>
      <c r="I2079" s="103"/>
      <c r="J2079" s="103"/>
      <c r="K2079" s="103"/>
    </row>
    <row r="2080" spans="2:11" x14ac:dyDescent="0.25">
      <c r="B2080" s="103"/>
      <c r="C2080" s="123"/>
      <c r="D2080" s="103"/>
      <c r="E2080" s="103"/>
      <c r="F2080" s="103"/>
      <c r="H2080" s="123"/>
      <c r="I2080" s="103"/>
      <c r="J2080" s="103"/>
      <c r="K2080" s="103"/>
    </row>
    <row r="2081" spans="2:11" x14ac:dyDescent="0.25">
      <c r="B2081" s="103"/>
      <c r="C2081" s="123"/>
      <c r="D2081" s="103"/>
      <c r="E2081" s="103"/>
      <c r="F2081" s="103"/>
      <c r="H2081" s="123"/>
      <c r="I2081" s="103"/>
      <c r="J2081" s="103"/>
      <c r="K2081" s="103"/>
    </row>
    <row r="2082" spans="2:11" x14ac:dyDescent="0.25">
      <c r="B2082" s="103"/>
      <c r="C2082" s="123"/>
      <c r="D2082" s="103"/>
      <c r="E2082" s="103"/>
      <c r="F2082" s="103"/>
      <c r="H2082" s="123"/>
      <c r="I2082" s="103"/>
      <c r="J2082" s="103"/>
      <c r="K2082" s="103"/>
    </row>
    <row r="2083" spans="2:11" x14ac:dyDescent="0.25">
      <c r="B2083" s="103"/>
      <c r="C2083" s="123"/>
      <c r="D2083" s="103"/>
      <c r="E2083" s="103"/>
      <c r="F2083" s="103"/>
      <c r="H2083" s="123"/>
      <c r="I2083" s="103"/>
      <c r="J2083" s="103"/>
      <c r="K2083" s="103"/>
    </row>
    <row r="2084" spans="2:11" x14ac:dyDescent="0.25">
      <c r="B2084" s="103"/>
      <c r="C2084" s="123"/>
      <c r="D2084" s="103"/>
      <c r="E2084" s="103"/>
      <c r="F2084" s="103"/>
      <c r="H2084" s="123"/>
      <c r="I2084" s="103"/>
      <c r="J2084" s="103"/>
      <c r="K2084" s="103"/>
    </row>
    <row r="2085" spans="2:11" x14ac:dyDescent="0.25">
      <c r="B2085" s="103"/>
      <c r="C2085" s="123"/>
      <c r="D2085" s="103"/>
      <c r="E2085" s="103"/>
      <c r="F2085" s="103"/>
      <c r="H2085" s="123"/>
      <c r="I2085" s="103"/>
      <c r="J2085" s="103"/>
      <c r="K2085" s="103"/>
    </row>
    <row r="2086" spans="2:11" x14ac:dyDescent="0.25">
      <c r="B2086" s="103"/>
      <c r="C2086" s="123"/>
      <c r="D2086" s="103"/>
      <c r="E2086" s="103"/>
      <c r="F2086" s="103"/>
      <c r="H2086" s="123"/>
      <c r="I2086" s="103"/>
      <c r="J2086" s="103"/>
      <c r="K2086" s="103"/>
    </row>
    <row r="2087" spans="2:11" x14ac:dyDescent="0.25">
      <c r="B2087" s="103"/>
      <c r="C2087" s="123"/>
      <c r="D2087" s="103"/>
      <c r="E2087" s="103"/>
      <c r="F2087" s="103"/>
      <c r="H2087" s="123"/>
      <c r="I2087" s="103"/>
      <c r="J2087" s="103"/>
      <c r="K2087" s="103"/>
    </row>
    <row r="2088" spans="2:11" x14ac:dyDescent="0.25">
      <c r="B2088" s="103"/>
      <c r="C2088" s="123"/>
      <c r="D2088" s="103"/>
      <c r="E2088" s="103"/>
      <c r="F2088" s="103"/>
      <c r="H2088" s="123"/>
      <c r="I2088" s="103"/>
      <c r="J2088" s="103"/>
      <c r="K2088" s="103"/>
    </row>
    <row r="2089" spans="2:11" x14ac:dyDescent="0.25">
      <c r="B2089" s="103"/>
      <c r="C2089" s="123"/>
      <c r="D2089" s="103"/>
      <c r="E2089" s="103"/>
      <c r="F2089" s="103"/>
      <c r="H2089" s="123"/>
      <c r="I2089" s="103"/>
      <c r="J2089" s="103"/>
      <c r="K2089" s="103"/>
    </row>
    <row r="2090" spans="2:11" x14ac:dyDescent="0.25">
      <c r="B2090" s="103"/>
      <c r="C2090" s="123"/>
      <c r="D2090" s="103"/>
      <c r="E2090" s="103"/>
      <c r="F2090" s="103"/>
      <c r="H2090" s="123"/>
      <c r="I2090" s="103"/>
      <c r="J2090" s="103"/>
      <c r="K2090" s="103"/>
    </row>
    <row r="2091" spans="2:11" x14ac:dyDescent="0.25">
      <c r="B2091" s="103"/>
      <c r="C2091" s="123"/>
      <c r="D2091" s="103"/>
      <c r="E2091" s="103"/>
      <c r="F2091" s="103"/>
      <c r="H2091" s="123"/>
      <c r="I2091" s="103"/>
      <c r="J2091" s="103"/>
      <c r="K2091" s="103"/>
    </row>
    <row r="2092" spans="2:11" x14ac:dyDescent="0.25">
      <c r="B2092" s="103"/>
      <c r="C2092" s="123"/>
      <c r="D2092" s="103"/>
      <c r="E2092" s="103"/>
      <c r="F2092" s="103"/>
      <c r="H2092" s="123"/>
      <c r="I2092" s="103"/>
      <c r="J2092" s="103"/>
      <c r="K2092" s="103"/>
    </row>
    <row r="2093" spans="2:11" x14ac:dyDescent="0.25">
      <c r="B2093" s="103"/>
      <c r="C2093" s="123"/>
      <c r="D2093" s="103"/>
      <c r="E2093" s="103"/>
      <c r="F2093" s="103"/>
      <c r="H2093" s="123"/>
      <c r="I2093" s="103"/>
      <c r="J2093" s="103"/>
      <c r="K2093" s="103"/>
    </row>
    <row r="2094" spans="2:11" x14ac:dyDescent="0.25">
      <c r="B2094" s="103"/>
      <c r="C2094" s="123"/>
      <c r="D2094" s="103"/>
      <c r="E2094" s="103"/>
      <c r="F2094" s="103"/>
      <c r="H2094" s="123"/>
      <c r="I2094" s="103"/>
      <c r="J2094" s="103"/>
      <c r="K2094" s="103"/>
    </row>
    <row r="2095" spans="2:11" x14ac:dyDescent="0.25">
      <c r="B2095" s="103"/>
      <c r="C2095" s="123"/>
      <c r="D2095" s="103"/>
      <c r="E2095" s="103"/>
      <c r="F2095" s="103"/>
      <c r="H2095" s="123"/>
      <c r="I2095" s="103"/>
      <c r="J2095" s="103"/>
      <c r="K2095" s="103"/>
    </row>
    <row r="2096" spans="2:11" x14ac:dyDescent="0.25">
      <c r="B2096" s="103"/>
      <c r="C2096" s="123"/>
      <c r="D2096" s="103"/>
      <c r="E2096" s="103"/>
      <c r="F2096" s="103"/>
      <c r="H2096" s="123"/>
      <c r="I2096" s="103"/>
      <c r="J2096" s="103"/>
      <c r="K2096" s="103"/>
    </row>
    <row r="2097" spans="2:11" x14ac:dyDescent="0.25">
      <c r="B2097" s="103"/>
      <c r="C2097" s="123"/>
      <c r="D2097" s="103"/>
      <c r="E2097" s="103"/>
      <c r="F2097" s="103"/>
      <c r="H2097" s="123"/>
      <c r="I2097" s="103"/>
      <c r="J2097" s="103"/>
      <c r="K2097" s="103"/>
    </row>
    <row r="2098" spans="2:11" x14ac:dyDescent="0.25">
      <c r="B2098" s="103"/>
      <c r="C2098" s="123"/>
      <c r="D2098" s="103"/>
      <c r="E2098" s="103"/>
      <c r="F2098" s="103"/>
      <c r="H2098" s="123"/>
      <c r="I2098" s="103"/>
      <c r="J2098" s="103"/>
      <c r="K2098" s="103"/>
    </row>
    <row r="2099" spans="2:11" x14ac:dyDescent="0.25">
      <c r="B2099" s="103"/>
      <c r="C2099" s="123"/>
      <c r="D2099" s="103"/>
      <c r="E2099" s="103"/>
      <c r="F2099" s="103"/>
      <c r="H2099" s="123"/>
      <c r="I2099" s="103"/>
      <c r="J2099" s="103"/>
      <c r="K2099" s="103"/>
    </row>
    <row r="2100" spans="2:11" x14ac:dyDescent="0.25">
      <c r="B2100" s="103"/>
      <c r="C2100" s="123"/>
      <c r="D2100" s="103"/>
      <c r="E2100" s="103"/>
      <c r="F2100" s="103"/>
      <c r="H2100" s="123"/>
      <c r="I2100" s="103"/>
      <c r="J2100" s="103"/>
      <c r="K2100" s="103"/>
    </row>
    <row r="2101" spans="2:11" x14ac:dyDescent="0.25">
      <c r="B2101" s="103"/>
      <c r="C2101" s="123"/>
      <c r="D2101" s="103"/>
      <c r="E2101" s="103"/>
      <c r="F2101" s="103"/>
      <c r="H2101" s="123"/>
      <c r="I2101" s="103"/>
      <c r="J2101" s="103"/>
      <c r="K2101" s="103"/>
    </row>
    <row r="2102" spans="2:11" x14ac:dyDescent="0.25">
      <c r="B2102" s="103"/>
      <c r="C2102" s="123"/>
      <c r="D2102" s="103"/>
      <c r="E2102" s="103"/>
      <c r="F2102" s="103"/>
      <c r="H2102" s="123"/>
      <c r="I2102" s="103"/>
      <c r="J2102" s="103"/>
      <c r="K2102" s="103"/>
    </row>
    <row r="2103" spans="2:11" x14ac:dyDescent="0.25">
      <c r="B2103" s="103"/>
      <c r="C2103" s="123"/>
      <c r="D2103" s="103"/>
      <c r="E2103" s="103"/>
      <c r="F2103" s="103"/>
      <c r="H2103" s="123"/>
      <c r="I2103" s="103"/>
      <c r="J2103" s="103"/>
      <c r="K2103" s="103"/>
    </row>
    <row r="2104" spans="2:11" x14ac:dyDescent="0.25">
      <c r="B2104" s="103"/>
      <c r="C2104" s="123"/>
      <c r="D2104" s="103"/>
      <c r="E2104" s="103"/>
      <c r="F2104" s="103"/>
      <c r="H2104" s="123"/>
      <c r="I2104" s="103"/>
      <c r="J2104" s="103"/>
      <c r="K2104" s="103"/>
    </row>
    <row r="2105" spans="2:11" x14ac:dyDescent="0.25">
      <c r="B2105" s="103"/>
      <c r="C2105" s="123"/>
      <c r="D2105" s="103"/>
      <c r="E2105" s="103"/>
      <c r="F2105" s="103"/>
      <c r="H2105" s="123"/>
      <c r="I2105" s="103"/>
      <c r="J2105" s="103"/>
      <c r="K2105" s="103"/>
    </row>
    <row r="2106" spans="2:11" x14ac:dyDescent="0.25">
      <c r="B2106" s="103"/>
      <c r="C2106" s="123"/>
      <c r="D2106" s="103"/>
      <c r="E2106" s="103"/>
      <c r="F2106" s="103"/>
      <c r="H2106" s="123"/>
      <c r="I2106" s="103"/>
      <c r="J2106" s="103"/>
      <c r="K2106" s="103"/>
    </row>
    <row r="2107" spans="2:11" x14ac:dyDescent="0.25">
      <c r="B2107" s="103"/>
      <c r="C2107" s="123"/>
      <c r="D2107" s="103"/>
      <c r="E2107" s="103"/>
      <c r="F2107" s="103"/>
      <c r="H2107" s="123"/>
      <c r="I2107" s="103"/>
      <c r="J2107" s="103"/>
      <c r="K2107" s="103"/>
    </row>
    <row r="2108" spans="2:11" x14ac:dyDescent="0.25">
      <c r="B2108" s="103"/>
      <c r="C2108" s="123"/>
      <c r="D2108" s="103"/>
      <c r="E2108" s="103"/>
      <c r="F2108" s="103"/>
      <c r="H2108" s="123"/>
      <c r="I2108" s="103"/>
      <c r="J2108" s="103"/>
      <c r="K2108" s="103"/>
    </row>
    <row r="2109" spans="2:11" x14ac:dyDescent="0.25">
      <c r="B2109" s="103"/>
      <c r="C2109" s="123"/>
      <c r="D2109" s="103"/>
      <c r="E2109" s="103"/>
      <c r="F2109" s="103"/>
      <c r="H2109" s="123"/>
      <c r="I2109" s="103"/>
      <c r="J2109" s="103"/>
      <c r="K2109" s="103"/>
    </row>
    <row r="2110" spans="2:11" x14ac:dyDescent="0.25">
      <c r="B2110" s="103"/>
      <c r="C2110" s="123"/>
      <c r="D2110" s="103"/>
      <c r="E2110" s="103"/>
      <c r="F2110" s="103"/>
      <c r="H2110" s="123"/>
      <c r="I2110" s="103"/>
      <c r="J2110" s="103"/>
      <c r="K2110" s="103"/>
    </row>
    <row r="2111" spans="2:11" x14ac:dyDescent="0.25">
      <c r="B2111" s="103"/>
      <c r="C2111" s="123"/>
      <c r="D2111" s="103"/>
      <c r="E2111" s="103"/>
      <c r="F2111" s="103"/>
      <c r="H2111" s="123"/>
      <c r="I2111" s="103"/>
      <c r="J2111" s="103"/>
      <c r="K2111" s="103"/>
    </row>
    <row r="2112" spans="2:11" x14ac:dyDescent="0.25">
      <c r="B2112" s="103"/>
      <c r="C2112" s="123"/>
      <c r="D2112" s="103"/>
      <c r="E2112" s="103"/>
      <c r="F2112" s="103"/>
      <c r="H2112" s="123"/>
      <c r="I2112" s="103"/>
      <c r="J2112" s="103"/>
      <c r="K2112" s="103"/>
    </row>
    <row r="2113" spans="2:11" x14ac:dyDescent="0.25">
      <c r="B2113" s="103"/>
      <c r="C2113" s="123"/>
      <c r="D2113" s="103"/>
      <c r="E2113" s="103"/>
      <c r="F2113" s="103"/>
      <c r="H2113" s="123"/>
      <c r="I2113" s="103"/>
      <c r="J2113" s="103"/>
      <c r="K2113" s="103"/>
    </row>
    <row r="2114" spans="2:11" x14ac:dyDescent="0.25">
      <c r="B2114" s="103"/>
      <c r="C2114" s="123"/>
      <c r="D2114" s="103"/>
      <c r="E2114" s="103"/>
      <c r="F2114" s="103"/>
      <c r="H2114" s="123"/>
      <c r="I2114" s="103"/>
      <c r="J2114" s="103"/>
      <c r="K2114" s="103"/>
    </row>
    <row r="2115" spans="2:11" x14ac:dyDescent="0.25">
      <c r="B2115" s="103"/>
      <c r="C2115" s="123"/>
      <c r="D2115" s="103"/>
      <c r="E2115" s="103"/>
      <c r="F2115" s="103"/>
      <c r="H2115" s="123"/>
      <c r="I2115" s="103"/>
      <c r="J2115" s="103"/>
      <c r="K2115" s="103"/>
    </row>
    <row r="2116" spans="2:11" x14ac:dyDescent="0.25">
      <c r="B2116" s="103"/>
      <c r="C2116" s="123"/>
      <c r="D2116" s="103"/>
      <c r="E2116" s="103"/>
      <c r="F2116" s="103"/>
      <c r="H2116" s="123"/>
      <c r="I2116" s="103"/>
      <c r="J2116" s="103"/>
      <c r="K2116" s="103"/>
    </row>
    <row r="2117" spans="2:11" x14ac:dyDescent="0.25">
      <c r="B2117" s="103"/>
      <c r="C2117" s="123"/>
      <c r="D2117" s="103"/>
      <c r="E2117" s="103"/>
      <c r="F2117" s="103"/>
      <c r="H2117" s="123"/>
      <c r="I2117" s="103"/>
      <c r="J2117" s="103"/>
      <c r="K2117" s="103"/>
    </row>
    <row r="2118" spans="2:11" x14ac:dyDescent="0.25">
      <c r="B2118" s="103"/>
      <c r="C2118" s="123"/>
      <c r="D2118" s="103"/>
      <c r="E2118" s="103"/>
      <c r="F2118" s="103"/>
      <c r="H2118" s="123"/>
      <c r="I2118" s="103"/>
      <c r="J2118" s="103"/>
      <c r="K2118" s="103"/>
    </row>
    <row r="2119" spans="2:11" x14ac:dyDescent="0.25">
      <c r="B2119" s="103"/>
      <c r="C2119" s="123"/>
      <c r="D2119" s="103"/>
      <c r="E2119" s="103"/>
      <c r="F2119" s="103"/>
      <c r="H2119" s="123"/>
      <c r="I2119" s="103"/>
      <c r="J2119" s="103"/>
      <c r="K2119" s="103"/>
    </row>
    <row r="2120" spans="2:11" x14ac:dyDescent="0.25">
      <c r="B2120" s="103"/>
      <c r="C2120" s="123"/>
      <c r="D2120" s="103"/>
      <c r="E2120" s="103"/>
      <c r="F2120" s="103"/>
      <c r="H2120" s="123"/>
      <c r="I2120" s="103"/>
      <c r="J2120" s="103"/>
      <c r="K2120" s="103"/>
    </row>
    <row r="2121" spans="2:11" x14ac:dyDescent="0.25">
      <c r="B2121" s="103"/>
      <c r="C2121" s="123"/>
      <c r="D2121" s="103"/>
      <c r="E2121" s="103"/>
      <c r="F2121" s="103"/>
      <c r="H2121" s="123"/>
      <c r="I2121" s="103"/>
      <c r="J2121" s="103"/>
      <c r="K2121" s="103"/>
    </row>
    <row r="2122" spans="2:11" x14ac:dyDescent="0.25">
      <c r="B2122" s="103"/>
      <c r="C2122" s="123"/>
      <c r="D2122" s="103"/>
      <c r="E2122" s="103"/>
      <c r="F2122" s="103"/>
      <c r="H2122" s="123"/>
      <c r="I2122" s="103"/>
      <c r="J2122" s="103"/>
      <c r="K2122" s="103"/>
    </row>
    <row r="2123" spans="2:11" x14ac:dyDescent="0.25">
      <c r="B2123" s="103"/>
      <c r="C2123" s="123"/>
      <c r="D2123" s="103"/>
      <c r="E2123" s="103"/>
      <c r="F2123" s="103"/>
      <c r="H2123" s="123"/>
      <c r="I2123" s="103"/>
      <c r="J2123" s="103"/>
      <c r="K2123" s="103"/>
    </row>
    <row r="2124" spans="2:11" x14ac:dyDescent="0.25">
      <c r="B2124" s="103"/>
      <c r="C2124" s="123"/>
      <c r="D2124" s="103"/>
      <c r="E2124" s="103"/>
      <c r="F2124" s="103"/>
      <c r="H2124" s="123"/>
      <c r="I2124" s="103"/>
      <c r="J2124" s="103"/>
      <c r="K2124" s="103"/>
    </row>
    <row r="2125" spans="2:11" x14ac:dyDescent="0.25">
      <c r="B2125" s="103"/>
      <c r="C2125" s="123"/>
      <c r="D2125" s="103"/>
      <c r="E2125" s="103"/>
      <c r="F2125" s="103"/>
      <c r="H2125" s="123"/>
      <c r="I2125" s="103"/>
      <c r="J2125" s="103"/>
      <c r="K2125" s="103"/>
    </row>
    <row r="2126" spans="2:11" x14ac:dyDescent="0.25">
      <c r="B2126" s="103"/>
      <c r="C2126" s="123"/>
      <c r="D2126" s="103"/>
      <c r="E2126" s="103"/>
      <c r="F2126" s="103"/>
      <c r="H2126" s="123"/>
      <c r="I2126" s="103"/>
      <c r="J2126" s="103"/>
      <c r="K2126" s="103"/>
    </row>
    <row r="2127" spans="2:11" x14ac:dyDescent="0.25">
      <c r="B2127" s="103"/>
      <c r="C2127" s="123"/>
      <c r="D2127" s="103"/>
      <c r="E2127" s="103"/>
      <c r="F2127" s="103"/>
      <c r="H2127" s="123"/>
      <c r="I2127" s="103"/>
      <c r="J2127" s="103"/>
      <c r="K2127" s="103"/>
    </row>
    <row r="2128" spans="2:11" x14ac:dyDescent="0.25">
      <c r="B2128" s="103"/>
      <c r="C2128" s="123"/>
      <c r="D2128" s="103"/>
      <c r="E2128" s="103"/>
      <c r="F2128" s="103"/>
      <c r="H2128" s="123"/>
      <c r="I2128" s="103"/>
      <c r="J2128" s="103"/>
      <c r="K2128" s="103"/>
    </row>
    <row r="2129" spans="2:11" x14ac:dyDescent="0.25">
      <c r="B2129" s="103"/>
      <c r="C2129" s="123"/>
      <c r="D2129" s="103"/>
      <c r="E2129" s="103"/>
      <c r="F2129" s="103"/>
      <c r="H2129" s="123"/>
      <c r="I2129" s="103"/>
      <c r="J2129" s="103"/>
      <c r="K2129" s="103"/>
    </row>
    <row r="2130" spans="2:11" x14ac:dyDescent="0.25">
      <c r="B2130" s="103"/>
      <c r="C2130" s="123"/>
      <c r="D2130" s="103"/>
      <c r="E2130" s="103"/>
      <c r="F2130" s="103"/>
      <c r="H2130" s="123"/>
      <c r="I2130" s="103"/>
      <c r="J2130" s="103"/>
      <c r="K2130" s="103"/>
    </row>
    <row r="2131" spans="2:11" x14ac:dyDescent="0.25">
      <c r="B2131" s="103"/>
      <c r="C2131" s="123"/>
      <c r="D2131" s="103"/>
      <c r="E2131" s="103"/>
      <c r="F2131" s="103"/>
      <c r="H2131" s="123"/>
      <c r="I2131" s="103"/>
      <c r="J2131" s="103"/>
      <c r="K2131" s="103"/>
    </row>
    <row r="2132" spans="2:11" x14ac:dyDescent="0.25">
      <c r="B2132" s="103"/>
      <c r="C2132" s="123"/>
      <c r="D2132" s="103"/>
      <c r="E2132" s="103"/>
      <c r="F2132" s="103"/>
      <c r="H2132" s="123"/>
      <c r="I2132" s="103"/>
      <c r="J2132" s="103"/>
      <c r="K2132" s="103"/>
    </row>
    <row r="2133" spans="2:11" x14ac:dyDescent="0.25">
      <c r="B2133" s="103"/>
      <c r="C2133" s="123"/>
      <c r="D2133" s="103"/>
      <c r="E2133" s="103"/>
      <c r="F2133" s="103"/>
      <c r="H2133" s="123"/>
      <c r="I2133" s="103"/>
      <c r="J2133" s="103"/>
      <c r="K2133" s="103"/>
    </row>
    <row r="2134" spans="2:11" x14ac:dyDescent="0.25">
      <c r="B2134" s="103"/>
      <c r="C2134" s="123"/>
      <c r="D2134" s="103"/>
      <c r="E2134" s="103"/>
      <c r="F2134" s="103"/>
      <c r="H2134" s="123"/>
      <c r="I2134" s="103"/>
      <c r="J2134" s="103"/>
      <c r="K2134" s="103"/>
    </row>
    <row r="2135" spans="2:11" x14ac:dyDescent="0.25">
      <c r="B2135" s="103"/>
      <c r="C2135" s="123"/>
      <c r="D2135" s="103"/>
      <c r="E2135" s="103"/>
      <c r="F2135" s="103"/>
      <c r="H2135" s="123"/>
      <c r="I2135" s="103"/>
      <c r="J2135" s="103"/>
      <c r="K2135" s="103"/>
    </row>
    <row r="2136" spans="2:11" x14ac:dyDescent="0.25">
      <c r="B2136" s="103"/>
      <c r="C2136" s="123"/>
      <c r="D2136" s="103"/>
      <c r="E2136" s="103"/>
      <c r="F2136" s="103"/>
      <c r="H2136" s="123"/>
      <c r="I2136" s="103"/>
      <c r="J2136" s="103"/>
      <c r="K2136" s="103"/>
    </row>
    <row r="2137" spans="2:11" x14ac:dyDescent="0.25">
      <c r="B2137" s="103"/>
      <c r="C2137" s="123"/>
      <c r="D2137" s="103"/>
      <c r="E2137" s="103"/>
      <c r="F2137" s="103"/>
      <c r="H2137" s="123"/>
      <c r="I2137" s="103"/>
      <c r="J2137" s="103"/>
      <c r="K2137" s="103"/>
    </row>
    <row r="2138" spans="2:11" x14ac:dyDescent="0.25">
      <c r="B2138" s="103"/>
      <c r="C2138" s="123"/>
      <c r="D2138" s="103"/>
      <c r="E2138" s="103"/>
      <c r="F2138" s="103"/>
      <c r="H2138" s="123"/>
      <c r="I2138" s="103"/>
      <c r="J2138" s="103"/>
      <c r="K2138" s="103"/>
    </row>
    <row r="2139" spans="2:11" x14ac:dyDescent="0.25">
      <c r="B2139" s="103"/>
      <c r="C2139" s="123"/>
      <c r="D2139" s="103"/>
      <c r="E2139" s="103"/>
      <c r="F2139" s="103"/>
      <c r="H2139" s="123"/>
      <c r="I2139" s="103"/>
      <c r="J2139" s="103"/>
      <c r="K2139" s="103"/>
    </row>
    <row r="2140" spans="2:11" x14ac:dyDescent="0.25">
      <c r="B2140" s="103"/>
      <c r="C2140" s="123"/>
      <c r="D2140" s="103"/>
      <c r="E2140" s="103"/>
      <c r="F2140" s="103"/>
      <c r="H2140" s="123"/>
      <c r="I2140" s="103"/>
      <c r="J2140" s="103"/>
      <c r="K2140" s="103"/>
    </row>
    <row r="2141" spans="2:11" x14ac:dyDescent="0.25">
      <c r="B2141" s="103"/>
      <c r="C2141" s="123"/>
      <c r="D2141" s="103"/>
      <c r="E2141" s="103"/>
      <c r="F2141" s="103"/>
      <c r="H2141" s="123"/>
      <c r="I2141" s="103"/>
      <c r="J2141" s="103"/>
      <c r="K2141" s="103"/>
    </row>
    <row r="2142" spans="2:11" x14ac:dyDescent="0.25">
      <c r="B2142" s="103"/>
      <c r="C2142" s="123"/>
      <c r="D2142" s="103"/>
      <c r="E2142" s="103"/>
      <c r="F2142" s="103"/>
      <c r="H2142" s="123"/>
      <c r="I2142" s="103"/>
      <c r="J2142" s="103"/>
      <c r="K2142" s="103"/>
    </row>
    <row r="2143" spans="2:11" x14ac:dyDescent="0.25">
      <c r="B2143" s="103"/>
      <c r="C2143" s="123"/>
      <c r="D2143" s="103"/>
      <c r="E2143" s="103"/>
      <c r="F2143" s="103"/>
      <c r="H2143" s="123"/>
      <c r="I2143" s="103"/>
      <c r="J2143" s="103"/>
      <c r="K2143" s="103"/>
    </row>
    <row r="2144" spans="2:11" x14ac:dyDescent="0.25">
      <c r="B2144" s="103"/>
      <c r="C2144" s="123"/>
      <c r="D2144" s="103"/>
      <c r="E2144" s="103"/>
      <c r="F2144" s="103"/>
      <c r="H2144" s="123"/>
      <c r="I2144" s="103"/>
      <c r="J2144" s="103"/>
      <c r="K2144" s="103"/>
    </row>
    <row r="2145" spans="2:11" x14ac:dyDescent="0.25">
      <c r="B2145" s="103"/>
      <c r="C2145" s="123"/>
      <c r="D2145" s="103"/>
      <c r="E2145" s="103"/>
      <c r="F2145" s="103"/>
      <c r="H2145" s="123"/>
      <c r="I2145" s="103"/>
      <c r="J2145" s="103"/>
      <c r="K2145" s="103"/>
    </row>
    <row r="2146" spans="2:11" x14ac:dyDescent="0.25">
      <c r="B2146" s="103"/>
      <c r="C2146" s="123"/>
      <c r="D2146" s="103"/>
      <c r="E2146" s="103"/>
      <c r="F2146" s="103"/>
      <c r="H2146" s="123"/>
      <c r="I2146" s="103"/>
      <c r="J2146" s="103"/>
      <c r="K2146" s="103"/>
    </row>
    <row r="2147" spans="2:11" x14ac:dyDescent="0.25">
      <c r="B2147" s="103"/>
      <c r="C2147" s="123"/>
      <c r="D2147" s="103"/>
      <c r="E2147" s="103"/>
      <c r="F2147" s="103"/>
      <c r="H2147" s="123"/>
      <c r="I2147" s="103"/>
      <c r="J2147" s="103"/>
      <c r="K2147" s="103"/>
    </row>
    <row r="2148" spans="2:11" x14ac:dyDescent="0.25">
      <c r="B2148" s="103"/>
      <c r="C2148" s="123"/>
      <c r="D2148" s="103"/>
      <c r="E2148" s="103"/>
      <c r="F2148" s="103"/>
      <c r="H2148" s="123"/>
      <c r="I2148" s="103"/>
      <c r="J2148" s="103"/>
      <c r="K2148" s="103"/>
    </row>
    <row r="2149" spans="2:11" x14ac:dyDescent="0.25">
      <c r="B2149" s="103"/>
      <c r="C2149" s="123"/>
      <c r="D2149" s="103"/>
      <c r="E2149" s="103"/>
      <c r="F2149" s="103"/>
      <c r="H2149" s="123"/>
      <c r="I2149" s="103"/>
      <c r="J2149" s="103"/>
      <c r="K2149" s="103"/>
    </row>
    <row r="2150" spans="2:11" x14ac:dyDescent="0.25">
      <c r="B2150" s="103"/>
      <c r="C2150" s="123"/>
      <c r="D2150" s="103"/>
      <c r="E2150" s="103"/>
      <c r="F2150" s="103"/>
      <c r="H2150" s="123"/>
      <c r="I2150" s="103"/>
      <c r="J2150" s="103"/>
      <c r="K2150" s="103"/>
    </row>
    <row r="2151" spans="2:11" x14ac:dyDescent="0.25">
      <c r="B2151" s="103"/>
      <c r="C2151" s="123"/>
      <c r="D2151" s="103"/>
      <c r="E2151" s="103"/>
      <c r="F2151" s="103"/>
      <c r="H2151" s="123"/>
      <c r="I2151" s="103"/>
      <c r="J2151" s="103"/>
      <c r="K2151" s="103"/>
    </row>
    <row r="2152" spans="2:11" x14ac:dyDescent="0.25">
      <c r="B2152" s="103"/>
      <c r="C2152" s="123"/>
      <c r="D2152" s="103"/>
      <c r="E2152" s="103"/>
      <c r="F2152" s="103"/>
      <c r="H2152" s="123"/>
      <c r="I2152" s="103"/>
      <c r="J2152" s="103"/>
      <c r="K2152" s="103"/>
    </row>
    <row r="2153" spans="2:11" x14ac:dyDescent="0.25">
      <c r="B2153" s="103"/>
      <c r="C2153" s="123"/>
      <c r="D2153" s="103"/>
      <c r="E2153" s="103"/>
      <c r="F2153" s="103"/>
      <c r="H2153" s="123"/>
      <c r="I2153" s="103"/>
      <c r="J2153" s="103"/>
      <c r="K2153" s="103"/>
    </row>
    <row r="2154" spans="2:11" x14ac:dyDescent="0.25">
      <c r="B2154" s="103"/>
      <c r="C2154" s="123"/>
      <c r="D2154" s="103"/>
      <c r="E2154" s="103"/>
      <c r="F2154" s="103"/>
      <c r="H2154" s="123"/>
      <c r="I2154" s="103"/>
      <c r="J2154" s="103"/>
      <c r="K2154" s="103"/>
    </row>
    <row r="2155" spans="2:11" x14ac:dyDescent="0.25">
      <c r="B2155" s="103"/>
      <c r="C2155" s="123"/>
      <c r="D2155" s="103"/>
      <c r="E2155" s="103"/>
      <c r="F2155" s="103"/>
      <c r="H2155" s="123"/>
      <c r="I2155" s="103"/>
      <c r="J2155" s="103"/>
      <c r="K2155" s="103"/>
    </row>
    <row r="2156" spans="2:11" x14ac:dyDescent="0.25">
      <c r="B2156" s="103"/>
      <c r="C2156" s="123"/>
      <c r="D2156" s="103"/>
      <c r="E2156" s="103"/>
      <c r="F2156" s="103"/>
      <c r="H2156" s="123"/>
      <c r="I2156" s="103"/>
      <c r="J2156" s="103"/>
      <c r="K2156" s="103"/>
    </row>
    <row r="2157" spans="2:11" x14ac:dyDescent="0.25">
      <c r="B2157" s="103"/>
      <c r="C2157" s="123"/>
      <c r="D2157" s="103"/>
      <c r="E2157" s="103"/>
      <c r="F2157" s="103"/>
      <c r="H2157" s="123"/>
      <c r="I2157" s="103"/>
      <c r="J2157" s="103"/>
      <c r="K2157" s="103"/>
    </row>
    <row r="2158" spans="2:11" x14ac:dyDescent="0.25">
      <c r="B2158" s="103"/>
      <c r="C2158" s="123"/>
      <c r="D2158" s="103"/>
      <c r="E2158" s="103"/>
      <c r="F2158" s="103"/>
      <c r="H2158" s="123"/>
      <c r="I2158" s="103"/>
      <c r="J2158" s="103"/>
      <c r="K2158" s="103"/>
    </row>
    <row r="2159" spans="2:11" x14ac:dyDescent="0.25">
      <c r="B2159" s="103"/>
      <c r="C2159" s="123"/>
      <c r="D2159" s="103"/>
      <c r="E2159" s="103"/>
      <c r="F2159" s="103"/>
      <c r="H2159" s="123"/>
      <c r="I2159" s="103"/>
      <c r="J2159" s="103"/>
      <c r="K2159" s="103"/>
    </row>
    <row r="2160" spans="2:11" x14ac:dyDescent="0.25">
      <c r="B2160" s="103"/>
      <c r="C2160" s="123"/>
      <c r="D2160" s="103"/>
      <c r="E2160" s="103"/>
      <c r="F2160" s="103"/>
      <c r="H2160" s="123"/>
      <c r="I2160" s="103"/>
      <c r="J2160" s="103"/>
      <c r="K2160" s="103"/>
    </row>
    <row r="2161" spans="2:11" x14ac:dyDescent="0.25">
      <c r="B2161" s="103"/>
      <c r="C2161" s="123"/>
      <c r="D2161" s="103"/>
      <c r="E2161" s="103"/>
      <c r="F2161" s="103"/>
      <c r="H2161" s="123"/>
      <c r="I2161" s="103"/>
      <c r="J2161" s="103"/>
      <c r="K2161" s="103"/>
    </row>
    <row r="2162" spans="2:11" x14ac:dyDescent="0.25">
      <c r="B2162" s="103"/>
      <c r="C2162" s="123"/>
      <c r="D2162" s="103"/>
      <c r="E2162" s="103"/>
      <c r="F2162" s="103"/>
      <c r="H2162" s="123"/>
      <c r="I2162" s="103"/>
      <c r="J2162" s="103"/>
      <c r="K2162" s="103"/>
    </row>
    <row r="2163" spans="2:11" x14ac:dyDescent="0.25">
      <c r="B2163" s="103"/>
      <c r="C2163" s="123"/>
      <c r="D2163" s="103"/>
      <c r="E2163" s="103"/>
      <c r="F2163" s="103"/>
      <c r="H2163" s="123"/>
      <c r="I2163" s="103"/>
      <c r="J2163" s="103"/>
      <c r="K2163" s="103"/>
    </row>
    <row r="2164" spans="2:11" x14ac:dyDescent="0.25">
      <c r="B2164" s="103"/>
      <c r="C2164" s="123"/>
      <c r="D2164" s="103"/>
      <c r="E2164" s="103"/>
      <c r="F2164" s="103"/>
      <c r="H2164" s="123"/>
      <c r="I2164" s="103"/>
      <c r="J2164" s="103"/>
      <c r="K2164" s="103"/>
    </row>
    <row r="2165" spans="2:11" x14ac:dyDescent="0.25">
      <c r="B2165" s="103"/>
      <c r="C2165" s="123"/>
      <c r="D2165" s="103"/>
      <c r="E2165" s="103"/>
      <c r="F2165" s="103"/>
      <c r="H2165" s="123"/>
      <c r="I2165" s="103"/>
      <c r="J2165" s="103"/>
      <c r="K2165" s="103"/>
    </row>
    <row r="2166" spans="2:11" x14ac:dyDescent="0.25">
      <c r="B2166" s="103"/>
      <c r="C2166" s="123"/>
      <c r="D2166" s="103"/>
      <c r="E2166" s="103"/>
      <c r="F2166" s="103"/>
      <c r="H2166" s="123"/>
      <c r="I2166" s="103"/>
      <c r="J2166" s="103"/>
      <c r="K2166" s="103"/>
    </row>
    <row r="2167" spans="2:11" x14ac:dyDescent="0.25">
      <c r="B2167" s="103"/>
      <c r="C2167" s="123"/>
      <c r="D2167" s="103"/>
      <c r="E2167" s="103"/>
      <c r="F2167" s="103"/>
      <c r="H2167" s="123"/>
      <c r="I2167" s="103"/>
      <c r="J2167" s="103"/>
      <c r="K2167" s="103"/>
    </row>
    <row r="2168" spans="2:11" x14ac:dyDescent="0.25">
      <c r="B2168" s="103"/>
      <c r="C2168" s="123"/>
      <c r="D2168" s="103"/>
      <c r="E2168" s="103"/>
      <c r="F2168" s="103"/>
      <c r="H2168" s="123"/>
      <c r="I2168" s="103"/>
      <c r="J2168" s="103"/>
      <c r="K2168" s="103"/>
    </row>
    <row r="2169" spans="2:11" x14ac:dyDescent="0.25">
      <c r="B2169" s="103"/>
      <c r="C2169" s="123"/>
      <c r="D2169" s="103"/>
      <c r="E2169" s="103"/>
      <c r="F2169" s="103"/>
      <c r="H2169" s="123"/>
      <c r="I2169" s="103"/>
      <c r="J2169" s="103"/>
      <c r="K2169" s="103"/>
    </row>
    <row r="2170" spans="2:11" x14ac:dyDescent="0.25">
      <c r="B2170" s="103"/>
      <c r="C2170" s="123"/>
      <c r="D2170" s="103"/>
      <c r="E2170" s="103"/>
      <c r="F2170" s="103"/>
      <c r="H2170" s="123"/>
      <c r="I2170" s="103"/>
      <c r="J2170" s="103"/>
      <c r="K2170" s="103"/>
    </row>
    <row r="2171" spans="2:11" x14ac:dyDescent="0.25">
      <c r="B2171" s="103"/>
      <c r="C2171" s="123"/>
      <c r="D2171" s="103"/>
      <c r="E2171" s="103"/>
      <c r="F2171" s="103"/>
      <c r="H2171" s="123"/>
      <c r="I2171" s="103"/>
      <c r="J2171" s="103"/>
      <c r="K2171" s="103"/>
    </row>
    <row r="2172" spans="2:11" x14ac:dyDescent="0.25">
      <c r="B2172" s="103"/>
      <c r="C2172" s="123"/>
      <c r="D2172" s="103"/>
      <c r="E2172" s="103"/>
      <c r="F2172" s="103"/>
      <c r="H2172" s="123"/>
      <c r="I2172" s="103"/>
      <c r="J2172" s="103"/>
      <c r="K2172" s="103"/>
    </row>
    <row r="2173" spans="2:11" x14ac:dyDescent="0.25">
      <c r="B2173" s="103"/>
      <c r="C2173" s="123"/>
      <c r="D2173" s="103"/>
      <c r="E2173" s="103"/>
      <c r="F2173" s="103"/>
      <c r="H2173" s="123"/>
      <c r="I2173" s="103"/>
      <c r="J2173" s="103"/>
      <c r="K2173" s="103"/>
    </row>
    <row r="2174" spans="2:11" x14ac:dyDescent="0.25">
      <c r="B2174" s="103"/>
      <c r="C2174" s="123"/>
      <c r="D2174" s="103"/>
      <c r="E2174" s="103"/>
      <c r="F2174" s="103"/>
      <c r="H2174" s="123"/>
      <c r="I2174" s="103"/>
      <c r="J2174" s="103"/>
      <c r="K2174" s="103"/>
    </row>
    <row r="2175" spans="2:11" x14ac:dyDescent="0.25">
      <c r="B2175" s="103"/>
      <c r="C2175" s="123"/>
      <c r="D2175" s="103"/>
      <c r="E2175" s="103"/>
      <c r="F2175" s="103"/>
      <c r="H2175" s="123"/>
      <c r="I2175" s="103"/>
      <c r="J2175" s="103"/>
      <c r="K2175" s="103"/>
    </row>
    <row r="2176" spans="2:11" x14ac:dyDescent="0.25">
      <c r="B2176" s="103"/>
      <c r="C2176" s="123"/>
      <c r="D2176" s="103"/>
      <c r="E2176" s="103"/>
      <c r="F2176" s="103"/>
      <c r="H2176" s="123"/>
      <c r="I2176" s="103"/>
      <c r="J2176" s="103"/>
      <c r="K2176" s="103"/>
    </row>
    <row r="2177" spans="2:11" x14ac:dyDescent="0.25">
      <c r="B2177" s="103"/>
      <c r="C2177" s="123"/>
      <c r="D2177" s="103"/>
      <c r="E2177" s="103"/>
      <c r="F2177" s="103"/>
      <c r="H2177" s="123"/>
      <c r="I2177" s="103"/>
      <c r="J2177" s="103"/>
      <c r="K2177" s="103"/>
    </row>
    <row r="2178" spans="2:11" x14ac:dyDescent="0.25">
      <c r="B2178" s="103"/>
      <c r="C2178" s="123"/>
      <c r="D2178" s="103"/>
      <c r="E2178" s="103"/>
      <c r="F2178" s="103"/>
      <c r="H2178" s="123"/>
      <c r="I2178" s="103"/>
      <c r="J2178" s="103"/>
      <c r="K2178" s="103"/>
    </row>
    <row r="2179" spans="2:11" x14ac:dyDescent="0.25">
      <c r="B2179" s="103"/>
      <c r="C2179" s="123"/>
      <c r="D2179" s="103"/>
      <c r="E2179" s="103"/>
      <c r="F2179" s="103"/>
      <c r="H2179" s="123"/>
      <c r="I2179" s="103"/>
      <c r="J2179" s="103"/>
      <c r="K2179" s="103"/>
    </row>
    <row r="2180" spans="2:11" x14ac:dyDescent="0.25">
      <c r="B2180" s="103"/>
      <c r="C2180" s="123"/>
      <c r="D2180" s="103"/>
      <c r="E2180" s="103"/>
      <c r="F2180" s="103"/>
      <c r="H2180" s="123"/>
      <c r="I2180" s="103"/>
      <c r="J2180" s="103"/>
      <c r="K2180" s="103"/>
    </row>
    <row r="2181" spans="2:11" x14ac:dyDescent="0.25">
      <c r="B2181" s="103"/>
      <c r="C2181" s="123"/>
      <c r="D2181" s="103"/>
      <c r="E2181" s="103"/>
      <c r="F2181" s="103"/>
      <c r="H2181" s="123"/>
      <c r="I2181" s="103"/>
      <c r="J2181" s="103"/>
      <c r="K2181" s="103"/>
    </row>
    <row r="2182" spans="2:11" x14ac:dyDescent="0.25">
      <c r="B2182" s="103"/>
      <c r="C2182" s="123"/>
      <c r="D2182" s="103"/>
      <c r="E2182" s="103"/>
      <c r="F2182" s="103"/>
      <c r="H2182" s="123"/>
      <c r="I2182" s="103"/>
      <c r="J2182" s="103"/>
      <c r="K2182" s="103"/>
    </row>
    <row r="2183" spans="2:11" x14ac:dyDescent="0.25">
      <c r="B2183" s="103"/>
      <c r="C2183" s="123"/>
      <c r="D2183" s="103"/>
      <c r="E2183" s="103"/>
      <c r="F2183" s="103"/>
      <c r="H2183" s="123"/>
      <c r="I2183" s="103"/>
      <c r="J2183" s="103"/>
      <c r="K2183" s="103"/>
    </row>
    <row r="2184" spans="2:11" x14ac:dyDescent="0.25">
      <c r="B2184" s="103"/>
      <c r="C2184" s="123"/>
      <c r="D2184" s="103"/>
      <c r="E2184" s="103"/>
      <c r="F2184" s="103"/>
      <c r="H2184" s="123"/>
      <c r="I2184" s="103"/>
      <c r="J2184" s="103"/>
      <c r="K2184" s="103"/>
    </row>
    <row r="2185" spans="2:11" x14ac:dyDescent="0.25">
      <c r="B2185" s="103"/>
      <c r="C2185" s="123"/>
      <c r="D2185" s="103"/>
      <c r="E2185" s="103"/>
      <c r="F2185" s="103"/>
      <c r="H2185" s="123"/>
      <c r="I2185" s="103"/>
      <c r="J2185" s="103"/>
      <c r="K2185" s="103"/>
    </row>
    <row r="2186" spans="2:11" x14ac:dyDescent="0.25">
      <c r="B2186" s="103"/>
      <c r="C2186" s="123"/>
      <c r="D2186" s="103"/>
      <c r="E2186" s="103"/>
      <c r="F2186" s="103"/>
      <c r="H2186" s="123"/>
      <c r="I2186" s="103"/>
      <c r="J2186" s="103"/>
      <c r="K2186" s="103"/>
    </row>
    <row r="2187" spans="2:11" x14ac:dyDescent="0.25">
      <c r="B2187" s="103"/>
      <c r="C2187" s="123"/>
      <c r="D2187" s="103"/>
      <c r="E2187" s="103"/>
      <c r="F2187" s="103"/>
      <c r="H2187" s="123"/>
      <c r="I2187" s="103"/>
      <c r="J2187" s="103"/>
      <c r="K2187" s="103"/>
    </row>
    <row r="2188" spans="2:11" x14ac:dyDescent="0.25">
      <c r="B2188" s="103"/>
      <c r="C2188" s="123"/>
      <c r="D2188" s="103"/>
      <c r="E2188" s="103"/>
      <c r="F2188" s="103"/>
      <c r="H2188" s="123"/>
      <c r="I2188" s="103"/>
      <c r="J2188" s="103"/>
      <c r="K2188" s="103"/>
    </row>
    <row r="2189" spans="2:11" x14ac:dyDescent="0.25">
      <c r="B2189" s="103"/>
      <c r="C2189" s="123"/>
      <c r="D2189" s="103"/>
      <c r="E2189" s="103"/>
      <c r="F2189" s="103"/>
      <c r="H2189" s="123"/>
      <c r="I2189" s="103"/>
      <c r="J2189" s="103"/>
      <c r="K2189" s="103"/>
    </row>
    <row r="2190" spans="2:11" x14ac:dyDescent="0.25">
      <c r="B2190" s="103"/>
      <c r="C2190" s="123"/>
      <c r="D2190" s="103"/>
      <c r="E2190" s="103"/>
      <c r="F2190" s="103"/>
      <c r="H2190" s="123"/>
      <c r="I2190" s="103"/>
      <c r="J2190" s="103"/>
      <c r="K2190" s="103"/>
    </row>
    <row r="2191" spans="2:11" x14ac:dyDescent="0.25">
      <c r="B2191" s="103"/>
      <c r="C2191" s="123"/>
      <c r="D2191" s="103"/>
      <c r="E2191" s="103"/>
      <c r="F2191" s="103"/>
      <c r="H2191" s="123"/>
      <c r="I2191" s="103"/>
      <c r="J2191" s="103"/>
      <c r="K2191" s="103"/>
    </row>
    <row r="2192" spans="2:11" x14ac:dyDescent="0.25">
      <c r="B2192" s="103"/>
      <c r="C2192" s="123"/>
      <c r="D2192" s="103"/>
      <c r="E2192" s="103"/>
      <c r="F2192" s="103"/>
      <c r="H2192" s="123"/>
      <c r="I2192" s="103"/>
      <c r="J2192" s="103"/>
      <c r="K2192" s="103"/>
    </row>
    <row r="2193" spans="2:11" x14ac:dyDescent="0.25">
      <c r="B2193" s="103"/>
      <c r="C2193" s="123"/>
      <c r="D2193" s="103"/>
      <c r="E2193" s="103"/>
      <c r="F2193" s="103"/>
      <c r="H2193" s="123"/>
      <c r="I2193" s="103"/>
      <c r="J2193" s="103"/>
      <c r="K2193" s="103"/>
    </row>
    <row r="2194" spans="2:11" x14ac:dyDescent="0.25">
      <c r="B2194" s="103"/>
      <c r="C2194" s="123"/>
      <c r="D2194" s="103"/>
      <c r="E2194" s="103"/>
      <c r="F2194" s="103"/>
      <c r="H2194" s="123"/>
      <c r="I2194" s="103"/>
      <c r="J2194" s="103"/>
      <c r="K2194" s="103"/>
    </row>
    <row r="2195" spans="2:11" x14ac:dyDescent="0.25">
      <c r="B2195" s="103"/>
      <c r="C2195" s="123"/>
      <c r="D2195" s="103"/>
      <c r="E2195" s="103"/>
      <c r="F2195" s="103"/>
      <c r="H2195" s="123"/>
      <c r="I2195" s="103"/>
      <c r="J2195" s="103"/>
      <c r="K2195" s="103"/>
    </row>
    <row r="2196" spans="2:11" x14ac:dyDescent="0.25">
      <c r="B2196" s="103"/>
      <c r="C2196" s="123"/>
      <c r="D2196" s="103"/>
      <c r="E2196" s="103"/>
      <c r="F2196" s="103"/>
      <c r="H2196" s="123"/>
      <c r="I2196" s="103"/>
      <c r="J2196" s="103"/>
      <c r="K2196" s="103"/>
    </row>
    <row r="2197" spans="2:11" x14ac:dyDescent="0.25">
      <c r="B2197" s="103"/>
      <c r="C2197" s="123"/>
      <c r="D2197" s="103"/>
      <c r="E2197" s="103"/>
      <c r="F2197" s="103"/>
      <c r="H2197" s="123"/>
      <c r="I2197" s="103"/>
      <c r="J2197" s="103"/>
      <c r="K2197" s="103"/>
    </row>
    <row r="2198" spans="2:11" x14ac:dyDescent="0.25">
      <c r="B2198" s="103"/>
      <c r="C2198" s="123"/>
      <c r="D2198" s="103"/>
      <c r="E2198" s="103"/>
      <c r="F2198" s="103"/>
      <c r="H2198" s="123"/>
      <c r="I2198" s="103"/>
      <c r="J2198" s="103"/>
      <c r="K2198" s="103"/>
    </row>
    <row r="2199" spans="2:11" x14ac:dyDescent="0.25">
      <c r="B2199" s="103"/>
      <c r="C2199" s="123"/>
      <c r="D2199" s="103"/>
      <c r="E2199" s="103"/>
      <c r="F2199" s="103"/>
      <c r="H2199" s="123"/>
      <c r="I2199" s="103"/>
      <c r="J2199" s="103"/>
      <c r="K2199" s="103"/>
    </row>
    <row r="2200" spans="2:11" x14ac:dyDescent="0.25">
      <c r="B2200" s="103"/>
      <c r="C2200" s="123"/>
      <c r="D2200" s="103"/>
      <c r="E2200" s="103"/>
      <c r="F2200" s="103"/>
      <c r="H2200" s="123"/>
      <c r="I2200" s="103"/>
      <c r="J2200" s="103"/>
      <c r="K2200" s="103"/>
    </row>
    <row r="2201" spans="2:11" x14ac:dyDescent="0.25">
      <c r="B2201" s="103"/>
      <c r="C2201" s="123"/>
      <c r="D2201" s="103"/>
      <c r="E2201" s="103"/>
      <c r="F2201" s="103"/>
      <c r="H2201" s="123"/>
      <c r="I2201" s="103"/>
      <c r="J2201" s="103"/>
      <c r="K2201" s="103"/>
    </row>
    <row r="2202" spans="2:11" x14ac:dyDescent="0.25">
      <c r="B2202" s="103"/>
      <c r="C2202" s="123"/>
      <c r="D2202" s="103"/>
      <c r="E2202" s="103"/>
      <c r="F2202" s="103"/>
      <c r="H2202" s="123"/>
      <c r="I2202" s="103"/>
      <c r="J2202" s="103"/>
      <c r="K2202" s="103"/>
    </row>
    <row r="2203" spans="2:11" x14ac:dyDescent="0.25">
      <c r="B2203" s="103"/>
      <c r="C2203" s="123"/>
      <c r="D2203" s="103"/>
      <c r="E2203" s="103"/>
      <c r="F2203" s="103"/>
      <c r="H2203" s="123"/>
      <c r="I2203" s="103"/>
      <c r="J2203" s="103"/>
      <c r="K2203" s="103"/>
    </row>
    <row r="2204" spans="2:11" x14ac:dyDescent="0.25">
      <c r="B2204" s="103"/>
      <c r="C2204" s="123"/>
      <c r="D2204" s="103"/>
      <c r="E2204" s="103"/>
      <c r="F2204" s="103"/>
      <c r="H2204" s="123"/>
      <c r="I2204" s="103"/>
      <c r="J2204" s="103"/>
      <c r="K2204" s="103"/>
    </row>
    <row r="2205" spans="2:11" x14ac:dyDescent="0.25">
      <c r="B2205" s="103"/>
      <c r="C2205" s="123"/>
      <c r="D2205" s="103"/>
      <c r="E2205" s="103"/>
      <c r="F2205" s="103"/>
      <c r="H2205" s="123"/>
      <c r="I2205" s="103"/>
      <c r="J2205" s="103"/>
      <c r="K2205" s="103"/>
    </row>
    <row r="2206" spans="2:11" x14ac:dyDescent="0.25">
      <c r="B2206" s="103"/>
      <c r="C2206" s="123"/>
      <c r="D2206" s="103"/>
      <c r="E2206" s="103"/>
      <c r="F2206" s="103"/>
      <c r="H2206" s="123"/>
      <c r="I2206" s="103"/>
      <c r="J2206" s="103"/>
      <c r="K2206" s="103"/>
    </row>
    <row r="2207" spans="2:11" x14ac:dyDescent="0.25">
      <c r="B2207" s="103"/>
      <c r="C2207" s="123"/>
      <c r="D2207" s="103"/>
      <c r="E2207" s="103"/>
      <c r="F2207" s="103"/>
      <c r="H2207" s="123"/>
      <c r="I2207" s="103"/>
      <c r="J2207" s="103"/>
      <c r="K2207" s="103"/>
    </row>
    <row r="2208" spans="2:11" x14ac:dyDescent="0.25">
      <c r="B2208" s="103"/>
      <c r="C2208" s="123"/>
      <c r="D2208" s="103"/>
      <c r="E2208" s="103"/>
      <c r="F2208" s="103"/>
      <c r="H2208" s="123"/>
      <c r="I2208" s="103"/>
      <c r="J2208" s="103"/>
      <c r="K2208" s="103"/>
    </row>
    <row r="2209" spans="2:11" x14ac:dyDescent="0.25">
      <c r="B2209" s="103"/>
      <c r="C2209" s="123"/>
      <c r="D2209" s="103"/>
      <c r="E2209" s="103"/>
      <c r="F2209" s="103"/>
      <c r="H2209" s="123"/>
      <c r="I2209" s="103"/>
      <c r="J2209" s="103"/>
      <c r="K2209" s="103"/>
    </row>
    <row r="2210" spans="2:11" x14ac:dyDescent="0.25">
      <c r="B2210" s="103"/>
      <c r="C2210" s="123"/>
      <c r="D2210" s="103"/>
      <c r="E2210" s="103"/>
      <c r="F2210" s="103"/>
      <c r="H2210" s="123"/>
      <c r="I2210" s="103"/>
      <c r="J2210" s="103"/>
      <c r="K2210" s="103"/>
    </row>
    <row r="2211" spans="2:11" x14ac:dyDescent="0.25">
      <c r="B2211" s="103"/>
      <c r="C2211" s="123"/>
      <c r="D2211" s="103"/>
      <c r="E2211" s="103"/>
      <c r="F2211" s="103"/>
      <c r="H2211" s="123"/>
      <c r="I2211" s="103"/>
      <c r="J2211" s="103"/>
      <c r="K2211" s="103"/>
    </row>
    <row r="2212" spans="2:11" x14ac:dyDescent="0.25">
      <c r="B2212" s="103"/>
      <c r="C2212" s="123"/>
      <c r="D2212" s="103"/>
      <c r="E2212" s="103"/>
      <c r="F2212" s="103"/>
      <c r="H2212" s="123"/>
      <c r="I2212" s="103"/>
      <c r="J2212" s="103"/>
      <c r="K2212" s="103"/>
    </row>
    <row r="2213" spans="2:11" x14ac:dyDescent="0.25">
      <c r="B2213" s="103"/>
      <c r="C2213" s="123"/>
      <c r="D2213" s="103"/>
      <c r="E2213" s="103"/>
      <c r="F2213" s="103"/>
      <c r="H2213" s="123"/>
      <c r="I2213" s="103"/>
      <c r="J2213" s="103"/>
      <c r="K2213" s="103"/>
    </row>
    <row r="2214" spans="2:11" x14ac:dyDescent="0.25">
      <c r="B2214" s="103"/>
      <c r="C2214" s="123"/>
      <c r="D2214" s="103"/>
      <c r="E2214" s="103"/>
      <c r="F2214" s="103"/>
      <c r="H2214" s="123"/>
      <c r="I2214" s="103"/>
      <c r="J2214" s="103"/>
      <c r="K2214" s="103"/>
    </row>
    <row r="2215" spans="2:11" x14ac:dyDescent="0.25">
      <c r="B2215" s="103"/>
      <c r="C2215" s="123"/>
      <c r="D2215" s="103"/>
      <c r="E2215" s="103"/>
      <c r="F2215" s="103"/>
      <c r="H2215" s="123"/>
      <c r="I2215" s="103"/>
      <c r="J2215" s="103"/>
      <c r="K2215" s="103"/>
    </row>
    <row r="2216" spans="2:11" x14ac:dyDescent="0.25">
      <c r="B2216" s="103"/>
      <c r="C2216" s="123"/>
      <c r="D2216" s="103"/>
      <c r="E2216" s="103"/>
      <c r="F2216" s="103"/>
      <c r="H2216" s="123"/>
      <c r="I2216" s="103"/>
      <c r="J2216" s="103"/>
      <c r="K2216" s="103"/>
    </row>
    <row r="2217" spans="2:11" x14ac:dyDescent="0.25">
      <c r="B2217" s="103"/>
      <c r="C2217" s="123"/>
      <c r="D2217" s="103"/>
      <c r="E2217" s="103"/>
      <c r="F2217" s="103"/>
      <c r="H2217" s="123"/>
      <c r="I2217" s="103"/>
      <c r="J2217" s="103"/>
      <c r="K2217" s="103"/>
    </row>
    <row r="2218" spans="2:11" x14ac:dyDescent="0.25">
      <c r="B2218" s="103"/>
      <c r="C2218" s="123"/>
      <c r="D2218" s="103"/>
      <c r="E2218" s="103"/>
      <c r="F2218" s="103"/>
      <c r="H2218" s="123"/>
      <c r="I2218" s="103"/>
      <c r="J2218" s="103"/>
      <c r="K2218" s="103"/>
    </row>
    <row r="2219" spans="2:11" x14ac:dyDescent="0.25">
      <c r="B2219" s="103"/>
      <c r="C2219" s="123"/>
      <c r="D2219" s="103"/>
      <c r="E2219" s="103"/>
      <c r="F2219" s="103"/>
      <c r="H2219" s="123"/>
      <c r="I2219" s="103"/>
      <c r="J2219" s="103"/>
      <c r="K2219" s="103"/>
    </row>
    <row r="2220" spans="2:11" x14ac:dyDescent="0.25">
      <c r="B2220" s="103"/>
      <c r="C2220" s="123"/>
      <c r="D2220" s="103"/>
      <c r="E2220" s="103"/>
      <c r="F2220" s="103"/>
      <c r="H2220" s="123"/>
      <c r="I2220" s="103"/>
      <c r="J2220" s="103"/>
      <c r="K2220" s="103"/>
    </row>
    <row r="2221" spans="2:11" x14ac:dyDescent="0.25">
      <c r="B2221" s="103"/>
      <c r="C2221" s="123"/>
      <c r="D2221" s="103"/>
      <c r="E2221" s="103"/>
      <c r="F2221" s="103"/>
      <c r="H2221" s="123"/>
      <c r="I2221" s="103"/>
      <c r="J2221" s="103"/>
      <c r="K2221" s="103"/>
    </row>
    <row r="2222" spans="2:11" x14ac:dyDescent="0.25">
      <c r="B2222" s="103"/>
      <c r="C2222" s="123"/>
      <c r="D2222" s="103"/>
      <c r="E2222" s="103"/>
      <c r="F2222" s="103"/>
      <c r="H2222" s="123"/>
      <c r="I2222" s="103"/>
      <c r="J2222" s="103"/>
      <c r="K2222" s="103"/>
    </row>
    <row r="2223" spans="2:11" x14ac:dyDescent="0.25">
      <c r="B2223" s="103"/>
      <c r="C2223" s="123"/>
      <c r="D2223" s="103"/>
      <c r="E2223" s="103"/>
      <c r="F2223" s="103"/>
      <c r="H2223" s="123"/>
      <c r="I2223" s="103"/>
      <c r="J2223" s="103"/>
      <c r="K2223" s="103"/>
    </row>
    <row r="2224" spans="2:11" x14ac:dyDescent="0.25">
      <c r="B2224" s="103"/>
      <c r="C2224" s="123"/>
      <c r="D2224" s="103"/>
      <c r="E2224" s="103"/>
      <c r="F2224" s="103"/>
      <c r="H2224" s="123"/>
      <c r="I2224" s="103"/>
      <c r="J2224" s="103"/>
      <c r="K2224" s="103"/>
    </row>
    <row r="2225" spans="2:11" x14ac:dyDescent="0.25">
      <c r="B2225" s="103"/>
      <c r="C2225" s="123"/>
      <c r="D2225" s="103"/>
      <c r="E2225" s="103"/>
      <c r="F2225" s="103"/>
      <c r="H2225" s="123"/>
      <c r="I2225" s="103"/>
      <c r="J2225" s="103"/>
      <c r="K2225" s="103"/>
    </row>
    <row r="2226" spans="2:11" x14ac:dyDescent="0.25">
      <c r="B2226" s="103"/>
      <c r="C2226" s="123"/>
      <c r="D2226" s="103"/>
      <c r="E2226" s="103"/>
      <c r="F2226" s="103"/>
      <c r="H2226" s="123"/>
      <c r="I2226" s="103"/>
      <c r="J2226" s="103"/>
      <c r="K2226" s="103"/>
    </row>
    <row r="2227" spans="2:11" x14ac:dyDescent="0.25">
      <c r="B2227" s="103"/>
      <c r="C2227" s="123"/>
      <c r="D2227" s="103"/>
      <c r="E2227" s="103"/>
      <c r="F2227" s="103"/>
      <c r="H2227" s="123"/>
      <c r="I2227" s="103"/>
      <c r="J2227" s="103"/>
      <c r="K2227" s="103"/>
    </row>
    <row r="2228" spans="2:11" x14ac:dyDescent="0.25">
      <c r="B2228" s="103"/>
      <c r="C2228" s="123"/>
      <c r="D2228" s="103"/>
      <c r="E2228" s="103"/>
      <c r="F2228" s="103"/>
      <c r="H2228" s="123"/>
      <c r="I2228" s="103"/>
      <c r="J2228" s="103"/>
      <c r="K2228" s="103"/>
    </row>
    <row r="2229" spans="2:11" x14ac:dyDescent="0.25">
      <c r="B2229" s="103"/>
      <c r="C2229" s="123"/>
      <c r="D2229" s="103"/>
      <c r="E2229" s="103"/>
      <c r="F2229" s="103"/>
      <c r="H2229" s="123"/>
      <c r="I2229" s="103"/>
      <c r="J2229" s="103"/>
      <c r="K2229" s="103"/>
    </row>
    <row r="2230" spans="2:11" x14ac:dyDescent="0.25">
      <c r="B2230" s="103"/>
      <c r="C2230" s="123"/>
      <c r="D2230" s="103"/>
      <c r="E2230" s="103"/>
      <c r="F2230" s="103"/>
      <c r="H2230" s="123"/>
      <c r="I2230" s="103"/>
      <c r="J2230" s="103"/>
      <c r="K2230" s="103"/>
    </row>
    <row r="2231" spans="2:11" x14ac:dyDescent="0.25">
      <c r="B2231" s="103"/>
      <c r="C2231" s="123"/>
      <c r="D2231" s="103"/>
      <c r="E2231" s="103"/>
      <c r="F2231" s="103"/>
      <c r="H2231" s="123"/>
      <c r="I2231" s="103"/>
      <c r="J2231" s="103"/>
      <c r="K2231" s="103"/>
    </row>
    <row r="2232" spans="2:11" x14ac:dyDescent="0.25">
      <c r="B2232" s="103"/>
      <c r="C2232" s="123"/>
      <c r="D2232" s="103"/>
      <c r="E2232" s="103"/>
      <c r="F2232" s="103"/>
      <c r="H2232" s="123"/>
      <c r="I2232" s="103"/>
      <c r="J2232" s="103"/>
      <c r="K2232" s="103"/>
    </row>
    <row r="2233" spans="2:11" x14ac:dyDescent="0.25">
      <c r="B2233" s="103"/>
      <c r="C2233" s="123"/>
      <c r="D2233" s="103"/>
      <c r="E2233" s="103"/>
      <c r="F2233" s="103"/>
      <c r="H2233" s="123"/>
      <c r="I2233" s="103"/>
      <c r="J2233" s="103"/>
      <c r="K2233" s="103"/>
    </row>
    <row r="2234" spans="2:11" x14ac:dyDescent="0.25">
      <c r="B2234" s="103"/>
      <c r="C2234" s="123"/>
      <c r="D2234" s="103"/>
      <c r="E2234" s="103"/>
      <c r="F2234" s="103"/>
      <c r="H2234" s="123"/>
      <c r="I2234" s="103"/>
      <c r="J2234" s="103"/>
      <c r="K2234" s="103"/>
    </row>
    <row r="2235" spans="2:11" x14ac:dyDescent="0.25">
      <c r="B2235" s="103"/>
      <c r="C2235" s="123"/>
      <c r="D2235" s="103"/>
      <c r="E2235" s="103"/>
      <c r="F2235" s="103"/>
      <c r="H2235" s="123"/>
      <c r="I2235" s="103"/>
      <c r="J2235" s="103"/>
      <c r="K2235" s="103"/>
    </row>
    <row r="2236" spans="2:11" x14ac:dyDescent="0.25">
      <c r="B2236" s="103"/>
      <c r="C2236" s="123"/>
      <c r="D2236" s="103"/>
      <c r="E2236" s="103"/>
      <c r="F2236" s="103"/>
      <c r="H2236" s="123"/>
      <c r="I2236" s="103"/>
      <c r="J2236" s="103"/>
      <c r="K2236" s="103"/>
    </row>
    <row r="2237" spans="2:11" x14ac:dyDescent="0.25">
      <c r="B2237" s="103"/>
      <c r="C2237" s="123"/>
      <c r="D2237" s="103"/>
      <c r="E2237" s="103"/>
      <c r="F2237" s="103"/>
      <c r="H2237" s="123"/>
      <c r="I2237" s="103"/>
      <c r="J2237" s="103"/>
      <c r="K2237" s="103"/>
    </row>
    <row r="2238" spans="2:11" x14ac:dyDescent="0.25">
      <c r="B2238" s="103"/>
      <c r="C2238" s="123"/>
      <c r="D2238" s="103"/>
      <c r="E2238" s="103"/>
      <c r="F2238" s="103"/>
      <c r="H2238" s="123"/>
      <c r="I2238" s="103"/>
      <c r="J2238" s="103"/>
      <c r="K2238" s="103"/>
    </row>
    <row r="2239" spans="2:11" x14ac:dyDescent="0.25">
      <c r="B2239" s="103"/>
      <c r="C2239" s="123"/>
      <c r="D2239" s="103"/>
      <c r="E2239" s="103"/>
      <c r="F2239" s="103"/>
      <c r="H2239" s="123"/>
      <c r="I2239" s="103"/>
      <c r="J2239" s="103"/>
      <c r="K2239" s="103"/>
    </row>
    <row r="2240" spans="2:11" x14ac:dyDescent="0.25">
      <c r="B2240" s="103"/>
      <c r="C2240" s="123"/>
      <c r="D2240" s="103"/>
      <c r="E2240" s="103"/>
      <c r="F2240" s="103"/>
      <c r="H2240" s="123"/>
      <c r="I2240" s="103"/>
      <c r="J2240" s="103"/>
      <c r="K2240" s="103"/>
    </row>
    <row r="2241" spans="2:11" x14ac:dyDescent="0.25">
      <c r="B2241" s="103"/>
      <c r="C2241" s="123"/>
      <c r="D2241" s="103"/>
      <c r="E2241" s="103"/>
      <c r="F2241" s="103"/>
      <c r="H2241" s="123"/>
      <c r="I2241" s="103"/>
      <c r="J2241" s="103"/>
      <c r="K2241" s="103"/>
    </row>
    <row r="2242" spans="2:11" x14ac:dyDescent="0.25">
      <c r="B2242" s="103"/>
      <c r="C2242" s="123"/>
      <c r="D2242" s="103"/>
      <c r="E2242" s="103"/>
      <c r="F2242" s="103"/>
      <c r="H2242" s="123"/>
      <c r="I2242" s="103"/>
      <c r="J2242" s="103"/>
      <c r="K2242" s="103"/>
    </row>
    <row r="2243" spans="2:11" x14ac:dyDescent="0.25">
      <c r="B2243" s="103"/>
      <c r="C2243" s="123"/>
      <c r="D2243" s="103"/>
      <c r="E2243" s="103"/>
      <c r="F2243" s="103"/>
      <c r="H2243" s="123"/>
      <c r="I2243" s="103"/>
      <c r="J2243" s="103"/>
      <c r="K2243" s="103"/>
    </row>
    <row r="2244" spans="2:11" x14ac:dyDescent="0.25">
      <c r="B2244" s="103"/>
      <c r="C2244" s="123"/>
      <c r="D2244" s="103"/>
      <c r="E2244" s="103"/>
      <c r="F2244" s="103"/>
      <c r="H2244" s="123"/>
      <c r="I2244" s="103"/>
      <c r="J2244" s="103"/>
      <c r="K2244" s="103"/>
    </row>
    <row r="2245" spans="2:11" x14ac:dyDescent="0.25">
      <c r="B2245" s="103"/>
      <c r="C2245" s="123"/>
      <c r="D2245" s="103"/>
      <c r="E2245" s="103"/>
      <c r="F2245" s="103"/>
      <c r="H2245" s="123"/>
      <c r="I2245" s="103"/>
      <c r="J2245" s="103"/>
      <c r="K2245" s="103"/>
    </row>
    <row r="2246" spans="2:11" x14ac:dyDescent="0.25">
      <c r="B2246" s="103"/>
      <c r="C2246" s="123"/>
      <c r="D2246" s="103"/>
      <c r="E2246" s="103"/>
      <c r="F2246" s="103"/>
      <c r="H2246" s="123"/>
      <c r="I2246" s="103"/>
      <c r="J2246" s="103"/>
      <c r="K2246" s="103"/>
    </row>
    <row r="2247" spans="2:11" x14ac:dyDescent="0.25">
      <c r="B2247" s="103"/>
      <c r="C2247" s="123"/>
      <c r="D2247" s="103"/>
      <c r="E2247" s="103"/>
      <c r="F2247" s="103"/>
      <c r="H2247" s="123"/>
      <c r="I2247" s="103"/>
      <c r="J2247" s="103"/>
      <c r="K2247" s="103"/>
    </row>
    <row r="2248" spans="2:11" x14ac:dyDescent="0.25">
      <c r="B2248" s="103"/>
      <c r="C2248" s="123"/>
      <c r="D2248" s="103"/>
      <c r="E2248" s="103"/>
      <c r="F2248" s="103"/>
      <c r="H2248" s="123"/>
      <c r="I2248" s="103"/>
      <c r="J2248" s="103"/>
      <c r="K2248" s="103"/>
    </row>
    <row r="2249" spans="2:11" x14ac:dyDescent="0.25">
      <c r="B2249" s="103"/>
      <c r="C2249" s="123"/>
      <c r="D2249" s="103"/>
      <c r="E2249" s="103"/>
      <c r="F2249" s="103"/>
      <c r="H2249" s="123"/>
      <c r="I2249" s="103"/>
      <c r="J2249" s="103"/>
      <c r="K2249" s="103"/>
    </row>
    <row r="2250" spans="2:11" x14ac:dyDescent="0.25">
      <c r="B2250" s="103"/>
      <c r="C2250" s="123"/>
      <c r="D2250" s="103"/>
      <c r="E2250" s="103"/>
      <c r="F2250" s="103"/>
      <c r="H2250" s="123"/>
      <c r="I2250" s="103"/>
      <c r="J2250" s="103"/>
      <c r="K2250" s="103"/>
    </row>
    <row r="2251" spans="2:11" x14ac:dyDescent="0.25">
      <c r="B2251" s="103"/>
      <c r="C2251" s="123"/>
      <c r="D2251" s="103"/>
      <c r="E2251" s="103"/>
      <c r="F2251" s="103"/>
      <c r="H2251" s="123"/>
      <c r="I2251" s="103"/>
      <c r="J2251" s="103"/>
      <c r="K2251" s="103"/>
    </row>
    <row r="2252" spans="2:11" x14ac:dyDescent="0.25">
      <c r="B2252" s="103"/>
      <c r="C2252" s="123"/>
      <c r="D2252" s="103"/>
      <c r="E2252" s="103"/>
      <c r="F2252" s="103"/>
      <c r="H2252" s="123"/>
      <c r="I2252" s="103"/>
      <c r="J2252" s="103"/>
      <c r="K2252" s="103"/>
    </row>
    <row r="2253" spans="2:11" x14ac:dyDescent="0.25">
      <c r="B2253" s="103"/>
      <c r="C2253" s="123"/>
      <c r="D2253" s="103"/>
      <c r="E2253" s="103"/>
      <c r="F2253" s="103"/>
      <c r="H2253" s="123"/>
      <c r="I2253" s="103"/>
      <c r="J2253" s="103"/>
      <c r="K2253" s="103"/>
    </row>
    <row r="2254" spans="2:11" x14ac:dyDescent="0.25">
      <c r="B2254" s="103"/>
      <c r="C2254" s="123"/>
      <c r="D2254" s="103"/>
      <c r="E2254" s="103"/>
      <c r="F2254" s="103"/>
      <c r="H2254" s="123"/>
      <c r="I2254" s="103"/>
      <c r="J2254" s="103"/>
      <c r="K2254" s="103"/>
    </row>
    <row r="2255" spans="2:11" x14ac:dyDescent="0.25">
      <c r="B2255" s="103"/>
      <c r="C2255" s="123"/>
      <c r="D2255" s="103"/>
      <c r="E2255" s="103"/>
      <c r="F2255" s="103"/>
      <c r="H2255" s="123"/>
      <c r="I2255" s="103"/>
      <c r="J2255" s="103"/>
      <c r="K2255" s="103"/>
    </row>
    <row r="2256" spans="2:11" x14ac:dyDescent="0.25">
      <c r="B2256" s="103"/>
      <c r="C2256" s="123"/>
      <c r="D2256" s="103"/>
      <c r="E2256" s="103"/>
      <c r="F2256" s="103"/>
      <c r="H2256" s="123"/>
      <c r="I2256" s="103"/>
      <c r="J2256" s="103"/>
      <c r="K2256" s="103"/>
    </row>
    <row r="2257" spans="2:11" x14ac:dyDescent="0.25">
      <c r="B2257" s="103"/>
      <c r="C2257" s="123"/>
      <c r="D2257" s="103"/>
      <c r="E2257" s="103"/>
      <c r="F2257" s="103"/>
      <c r="H2257" s="123"/>
      <c r="I2257" s="103"/>
      <c r="J2257" s="103"/>
      <c r="K2257" s="103"/>
    </row>
    <row r="2258" spans="2:11" x14ac:dyDescent="0.25">
      <c r="B2258" s="103"/>
      <c r="C2258" s="123"/>
      <c r="D2258" s="103"/>
      <c r="E2258" s="103"/>
      <c r="F2258" s="103"/>
      <c r="H2258" s="123"/>
      <c r="I2258" s="103"/>
      <c r="J2258" s="103"/>
      <c r="K2258" s="103"/>
    </row>
    <row r="2259" spans="2:11" x14ac:dyDescent="0.25">
      <c r="B2259" s="103"/>
      <c r="C2259" s="123"/>
      <c r="D2259" s="103"/>
      <c r="E2259" s="103"/>
      <c r="F2259" s="103"/>
      <c r="H2259" s="123"/>
      <c r="I2259" s="103"/>
      <c r="J2259" s="103"/>
      <c r="K2259" s="103"/>
    </row>
    <row r="2260" spans="2:11" x14ac:dyDescent="0.25">
      <c r="B2260" s="103"/>
      <c r="C2260" s="123"/>
      <c r="D2260" s="103"/>
      <c r="E2260" s="103"/>
      <c r="F2260" s="103"/>
      <c r="H2260" s="123"/>
      <c r="I2260" s="103"/>
      <c r="J2260" s="103"/>
      <c r="K2260" s="103"/>
    </row>
    <row r="2261" spans="2:11" x14ac:dyDescent="0.25">
      <c r="B2261" s="103"/>
      <c r="C2261" s="123"/>
      <c r="D2261" s="103"/>
      <c r="E2261" s="103"/>
      <c r="F2261" s="103"/>
      <c r="H2261" s="123"/>
      <c r="I2261" s="103"/>
      <c r="J2261" s="103"/>
      <c r="K2261" s="103"/>
    </row>
    <row r="2262" spans="2:11" x14ac:dyDescent="0.25">
      <c r="B2262" s="103"/>
      <c r="C2262" s="123"/>
      <c r="D2262" s="103"/>
      <c r="E2262" s="103"/>
      <c r="F2262" s="103"/>
      <c r="H2262" s="123"/>
      <c r="I2262" s="103"/>
      <c r="J2262" s="103"/>
      <c r="K2262" s="103"/>
    </row>
    <row r="2263" spans="2:11" x14ac:dyDescent="0.25">
      <c r="B2263" s="103"/>
      <c r="C2263" s="123"/>
      <c r="D2263" s="103"/>
      <c r="E2263" s="103"/>
      <c r="F2263" s="103"/>
      <c r="H2263" s="123"/>
      <c r="I2263" s="103"/>
      <c r="J2263" s="103"/>
      <c r="K2263" s="103"/>
    </row>
    <row r="2264" spans="2:11" x14ac:dyDescent="0.25">
      <c r="B2264" s="103"/>
      <c r="C2264" s="123"/>
      <c r="D2264" s="103"/>
      <c r="E2264" s="103"/>
      <c r="F2264" s="103"/>
      <c r="H2264" s="123"/>
      <c r="I2264" s="103"/>
      <c r="J2264" s="103"/>
      <c r="K2264" s="103"/>
    </row>
    <row r="2265" spans="2:11" x14ac:dyDescent="0.25">
      <c r="B2265" s="103"/>
      <c r="C2265" s="123"/>
      <c r="D2265" s="103"/>
      <c r="E2265" s="103"/>
      <c r="F2265" s="103"/>
      <c r="H2265" s="123"/>
      <c r="I2265" s="103"/>
      <c r="J2265" s="103"/>
      <c r="K2265" s="103"/>
    </row>
    <row r="2266" spans="2:11" x14ac:dyDescent="0.25">
      <c r="B2266" s="103"/>
      <c r="C2266" s="123"/>
      <c r="D2266" s="103"/>
      <c r="E2266" s="103"/>
      <c r="F2266" s="103"/>
      <c r="H2266" s="123"/>
      <c r="I2266" s="103"/>
      <c r="J2266" s="103"/>
      <c r="K2266" s="103"/>
    </row>
    <row r="2267" spans="2:11" x14ac:dyDescent="0.25">
      <c r="B2267" s="103"/>
      <c r="C2267" s="123"/>
      <c r="D2267" s="103"/>
      <c r="E2267" s="103"/>
      <c r="F2267" s="103"/>
      <c r="H2267" s="123"/>
      <c r="I2267" s="103"/>
      <c r="J2267" s="103"/>
      <c r="K2267" s="103"/>
    </row>
    <row r="2268" spans="2:11" x14ac:dyDescent="0.25">
      <c r="B2268" s="103"/>
      <c r="C2268" s="123"/>
      <c r="D2268" s="103"/>
      <c r="E2268" s="103"/>
      <c r="F2268" s="103"/>
      <c r="H2268" s="123"/>
      <c r="I2268" s="103"/>
      <c r="J2268" s="103"/>
      <c r="K2268" s="103"/>
    </row>
    <row r="2269" spans="2:11" x14ac:dyDescent="0.25">
      <c r="B2269" s="103"/>
      <c r="C2269" s="123"/>
      <c r="D2269" s="103"/>
      <c r="E2269" s="103"/>
      <c r="F2269" s="103"/>
      <c r="H2269" s="123"/>
      <c r="I2269" s="103"/>
      <c r="J2269" s="103"/>
      <c r="K2269" s="103"/>
    </row>
    <row r="2270" spans="2:11" x14ac:dyDescent="0.25">
      <c r="B2270" s="103"/>
      <c r="C2270" s="123"/>
      <c r="D2270" s="103"/>
      <c r="E2270" s="103"/>
      <c r="F2270" s="103"/>
      <c r="H2270" s="123"/>
      <c r="I2270" s="103"/>
      <c r="J2270" s="103"/>
      <c r="K2270" s="103"/>
    </row>
    <row r="2271" spans="2:11" x14ac:dyDescent="0.25">
      <c r="B2271" s="103"/>
      <c r="C2271" s="123"/>
      <c r="D2271" s="103"/>
      <c r="E2271" s="103"/>
      <c r="F2271" s="103"/>
      <c r="H2271" s="123"/>
      <c r="I2271" s="103"/>
      <c r="J2271" s="103"/>
      <c r="K2271" s="103"/>
    </row>
    <row r="2272" spans="2:11" x14ac:dyDescent="0.25">
      <c r="B2272" s="103"/>
      <c r="C2272" s="123"/>
      <c r="D2272" s="103"/>
      <c r="E2272" s="103"/>
      <c r="F2272" s="103"/>
      <c r="H2272" s="123"/>
      <c r="I2272" s="103"/>
      <c r="J2272" s="103"/>
      <c r="K2272" s="103"/>
    </row>
    <row r="2273" spans="2:11" x14ac:dyDescent="0.25">
      <c r="B2273" s="103"/>
      <c r="C2273" s="123"/>
      <c r="D2273" s="103"/>
      <c r="E2273" s="103"/>
      <c r="F2273" s="103"/>
      <c r="H2273" s="123"/>
      <c r="I2273" s="103"/>
      <c r="J2273" s="103"/>
      <c r="K2273" s="103"/>
    </row>
    <row r="2274" spans="2:11" x14ac:dyDescent="0.25">
      <c r="B2274" s="103"/>
      <c r="C2274" s="123"/>
      <c r="D2274" s="103"/>
      <c r="E2274" s="103"/>
      <c r="F2274" s="103"/>
      <c r="H2274" s="123"/>
      <c r="I2274" s="103"/>
      <c r="J2274" s="103"/>
      <c r="K2274" s="103"/>
    </row>
    <row r="2275" spans="2:11" x14ac:dyDescent="0.25">
      <c r="B2275" s="103"/>
      <c r="C2275" s="123"/>
      <c r="D2275" s="103"/>
      <c r="E2275" s="103"/>
      <c r="F2275" s="103"/>
      <c r="H2275" s="123"/>
      <c r="I2275" s="103"/>
      <c r="J2275" s="103"/>
      <c r="K2275" s="103"/>
    </row>
    <row r="2276" spans="2:11" x14ac:dyDescent="0.25">
      <c r="B2276" s="103"/>
      <c r="C2276" s="123"/>
      <c r="D2276" s="103"/>
      <c r="E2276" s="103"/>
      <c r="F2276" s="103"/>
      <c r="H2276" s="123"/>
      <c r="I2276" s="103"/>
      <c r="J2276" s="103"/>
      <c r="K2276" s="103"/>
    </row>
    <row r="2277" spans="2:11" x14ac:dyDescent="0.25">
      <c r="B2277" s="103"/>
      <c r="C2277" s="123"/>
      <c r="D2277" s="103"/>
      <c r="E2277" s="103"/>
      <c r="F2277" s="103"/>
      <c r="H2277" s="123"/>
      <c r="I2277" s="103"/>
      <c r="J2277" s="103"/>
      <c r="K2277" s="103"/>
    </row>
    <row r="2278" spans="2:11" x14ac:dyDescent="0.25">
      <c r="B2278" s="103"/>
      <c r="C2278" s="123"/>
      <c r="D2278" s="103"/>
      <c r="E2278" s="103"/>
      <c r="F2278" s="103"/>
      <c r="H2278" s="123"/>
      <c r="I2278" s="103"/>
      <c r="J2278" s="103"/>
      <c r="K2278" s="103"/>
    </row>
    <row r="2279" spans="2:11" x14ac:dyDescent="0.25">
      <c r="B2279" s="103"/>
      <c r="C2279" s="123"/>
      <c r="D2279" s="103"/>
      <c r="E2279" s="103"/>
      <c r="F2279" s="103"/>
      <c r="H2279" s="123"/>
      <c r="I2279" s="103"/>
      <c r="J2279" s="103"/>
      <c r="K2279" s="103"/>
    </row>
    <row r="2280" spans="2:11" x14ac:dyDescent="0.25">
      <c r="B2280" s="103"/>
      <c r="C2280" s="123"/>
      <c r="D2280" s="103"/>
      <c r="E2280" s="103"/>
      <c r="F2280" s="103"/>
      <c r="H2280" s="123"/>
      <c r="I2280" s="103"/>
      <c r="J2280" s="103"/>
      <c r="K2280" s="103"/>
    </row>
    <row r="2281" spans="2:11" x14ac:dyDescent="0.25">
      <c r="B2281" s="103"/>
      <c r="C2281" s="123"/>
      <c r="D2281" s="103"/>
      <c r="E2281" s="103"/>
      <c r="F2281" s="103"/>
      <c r="H2281" s="123"/>
      <c r="I2281" s="103"/>
      <c r="J2281" s="103"/>
      <c r="K2281" s="103"/>
    </row>
    <row r="2282" spans="2:11" x14ac:dyDescent="0.25">
      <c r="B2282" s="103"/>
      <c r="C2282" s="123"/>
      <c r="D2282" s="103"/>
      <c r="E2282" s="103"/>
      <c r="F2282" s="103"/>
      <c r="H2282" s="123"/>
      <c r="I2282" s="103"/>
      <c r="J2282" s="103"/>
      <c r="K2282" s="103"/>
    </row>
    <row r="2283" spans="2:11" x14ac:dyDescent="0.25">
      <c r="B2283" s="103"/>
      <c r="C2283" s="123"/>
      <c r="D2283" s="103"/>
      <c r="E2283" s="103"/>
      <c r="F2283" s="103"/>
      <c r="H2283" s="123"/>
      <c r="I2283" s="103"/>
      <c r="J2283" s="103"/>
      <c r="K2283" s="103"/>
    </row>
    <row r="2284" spans="2:11" x14ac:dyDescent="0.25">
      <c r="B2284" s="103"/>
      <c r="C2284" s="123"/>
      <c r="D2284" s="103"/>
      <c r="E2284" s="103"/>
      <c r="F2284" s="103"/>
      <c r="H2284" s="123"/>
      <c r="I2284" s="103"/>
      <c r="J2284" s="103"/>
      <c r="K2284" s="103"/>
    </row>
    <row r="2285" spans="2:11" x14ac:dyDescent="0.25">
      <c r="B2285" s="103"/>
      <c r="C2285" s="123"/>
      <c r="D2285" s="103"/>
      <c r="E2285" s="103"/>
      <c r="F2285" s="103"/>
      <c r="H2285" s="123"/>
      <c r="I2285" s="103"/>
      <c r="J2285" s="103"/>
      <c r="K2285" s="103"/>
    </row>
    <row r="2286" spans="2:11" x14ac:dyDescent="0.25">
      <c r="B2286" s="103"/>
      <c r="C2286" s="123"/>
      <c r="D2286" s="103"/>
      <c r="E2286" s="103"/>
      <c r="F2286" s="103"/>
      <c r="H2286" s="123"/>
      <c r="I2286" s="103"/>
      <c r="J2286" s="103"/>
      <c r="K2286" s="103"/>
    </row>
    <row r="2287" spans="2:11" x14ac:dyDescent="0.25">
      <c r="B2287" s="103"/>
      <c r="C2287" s="123"/>
      <c r="D2287" s="103"/>
      <c r="E2287" s="103"/>
      <c r="F2287" s="103"/>
      <c r="H2287" s="123"/>
      <c r="I2287" s="103"/>
      <c r="J2287" s="103"/>
      <c r="K2287" s="103"/>
    </row>
    <row r="2288" spans="2:11" x14ac:dyDescent="0.25">
      <c r="B2288" s="103"/>
      <c r="C2288" s="123"/>
      <c r="D2288" s="103"/>
      <c r="E2288" s="103"/>
      <c r="F2288" s="103"/>
      <c r="H2288" s="123"/>
      <c r="I2288" s="103"/>
      <c r="J2288" s="103"/>
      <c r="K2288" s="103"/>
    </row>
    <row r="2289" spans="2:11" x14ac:dyDescent="0.25">
      <c r="B2289" s="103"/>
      <c r="C2289" s="123"/>
      <c r="D2289" s="103"/>
      <c r="E2289" s="103"/>
      <c r="F2289" s="103"/>
      <c r="H2289" s="123"/>
      <c r="I2289" s="103"/>
      <c r="J2289" s="103"/>
      <c r="K2289" s="103"/>
    </row>
    <row r="2290" spans="2:11" x14ac:dyDescent="0.25">
      <c r="B2290" s="103"/>
      <c r="C2290" s="123"/>
      <c r="D2290" s="103"/>
      <c r="E2290" s="103"/>
      <c r="F2290" s="103"/>
      <c r="H2290" s="123"/>
      <c r="I2290" s="103"/>
      <c r="J2290" s="103"/>
      <c r="K2290" s="103"/>
    </row>
    <row r="2291" spans="2:11" x14ac:dyDescent="0.25">
      <c r="B2291" s="103"/>
      <c r="C2291" s="123"/>
      <c r="D2291" s="103"/>
      <c r="E2291" s="103"/>
      <c r="F2291" s="103"/>
      <c r="H2291" s="123"/>
      <c r="I2291" s="103"/>
      <c r="J2291" s="103"/>
      <c r="K2291" s="103"/>
    </row>
    <row r="2292" spans="2:11" x14ac:dyDescent="0.25">
      <c r="B2292" s="103"/>
      <c r="C2292" s="123"/>
      <c r="D2292" s="103"/>
      <c r="E2292" s="103"/>
      <c r="F2292" s="103"/>
      <c r="H2292" s="123"/>
      <c r="I2292" s="103"/>
      <c r="J2292" s="103"/>
      <c r="K2292" s="103"/>
    </row>
    <row r="2293" spans="2:11" x14ac:dyDescent="0.25">
      <c r="B2293" s="103"/>
      <c r="C2293" s="123"/>
      <c r="D2293" s="103"/>
      <c r="E2293" s="103"/>
      <c r="F2293" s="103"/>
      <c r="H2293" s="123"/>
      <c r="I2293" s="103"/>
      <c r="J2293" s="103"/>
      <c r="K2293" s="103"/>
    </row>
    <row r="2294" spans="2:11" x14ac:dyDescent="0.25">
      <c r="B2294" s="103"/>
      <c r="C2294" s="123"/>
      <c r="D2294" s="103"/>
      <c r="E2294" s="103"/>
      <c r="F2294" s="103"/>
      <c r="H2294" s="123"/>
      <c r="I2294" s="103"/>
      <c r="J2294" s="103"/>
      <c r="K2294" s="103"/>
    </row>
    <row r="2295" spans="2:11" x14ac:dyDescent="0.25">
      <c r="B2295" s="103"/>
      <c r="C2295" s="123"/>
      <c r="D2295" s="103"/>
      <c r="E2295" s="103"/>
      <c r="F2295" s="103"/>
      <c r="H2295" s="123"/>
      <c r="I2295" s="103"/>
      <c r="J2295" s="103"/>
      <c r="K2295" s="103"/>
    </row>
    <row r="2296" spans="2:11" x14ac:dyDescent="0.25">
      <c r="B2296" s="103"/>
      <c r="C2296" s="123"/>
      <c r="D2296" s="103"/>
      <c r="E2296" s="103"/>
      <c r="F2296" s="103"/>
      <c r="H2296" s="123"/>
      <c r="I2296" s="103"/>
      <c r="J2296" s="103"/>
      <c r="K2296" s="103"/>
    </row>
    <row r="2297" spans="2:11" x14ac:dyDescent="0.25">
      <c r="B2297" s="103"/>
      <c r="C2297" s="123"/>
      <c r="D2297" s="103"/>
      <c r="E2297" s="103"/>
      <c r="F2297" s="103"/>
      <c r="H2297" s="123"/>
      <c r="I2297" s="103"/>
      <c r="J2297" s="103"/>
      <c r="K2297" s="103"/>
    </row>
    <row r="2298" spans="2:11" x14ac:dyDescent="0.25">
      <c r="B2298" s="103"/>
      <c r="C2298" s="123"/>
      <c r="D2298" s="103"/>
      <c r="E2298" s="103"/>
      <c r="F2298" s="103"/>
      <c r="H2298" s="123"/>
      <c r="I2298" s="103"/>
      <c r="J2298" s="103"/>
      <c r="K2298" s="103"/>
    </row>
    <row r="2299" spans="2:11" x14ac:dyDescent="0.25">
      <c r="B2299" s="103"/>
      <c r="C2299" s="123"/>
      <c r="D2299" s="103"/>
      <c r="E2299" s="103"/>
      <c r="F2299" s="103"/>
      <c r="H2299" s="123"/>
      <c r="I2299" s="103"/>
      <c r="J2299" s="103"/>
      <c r="K2299" s="103"/>
    </row>
    <row r="2300" spans="2:11" x14ac:dyDescent="0.25">
      <c r="B2300" s="103"/>
      <c r="C2300" s="123"/>
      <c r="D2300" s="103"/>
      <c r="E2300" s="103"/>
      <c r="F2300" s="103"/>
      <c r="H2300" s="123"/>
      <c r="I2300" s="103"/>
      <c r="J2300" s="103"/>
      <c r="K2300" s="103"/>
    </row>
    <row r="2301" spans="2:11" x14ac:dyDescent="0.25">
      <c r="B2301" s="103"/>
      <c r="C2301" s="123"/>
      <c r="D2301" s="103"/>
      <c r="E2301" s="103"/>
      <c r="F2301" s="103"/>
      <c r="H2301" s="123"/>
      <c r="I2301" s="103"/>
      <c r="J2301" s="103"/>
      <c r="K2301" s="103"/>
    </row>
    <row r="2302" spans="2:11" x14ac:dyDescent="0.25">
      <c r="B2302" s="103"/>
      <c r="C2302" s="123"/>
      <c r="D2302" s="103"/>
      <c r="E2302" s="103"/>
      <c r="F2302" s="103"/>
      <c r="H2302" s="123"/>
      <c r="I2302" s="103"/>
      <c r="J2302" s="103"/>
      <c r="K2302" s="103"/>
    </row>
    <row r="2303" spans="2:11" x14ac:dyDescent="0.25">
      <c r="B2303" s="103"/>
      <c r="C2303" s="123"/>
      <c r="D2303" s="103"/>
      <c r="E2303" s="103"/>
      <c r="F2303" s="103"/>
      <c r="H2303" s="123"/>
      <c r="I2303" s="103"/>
      <c r="J2303" s="103"/>
      <c r="K2303" s="103"/>
    </row>
    <row r="2304" spans="2:11" x14ac:dyDescent="0.25">
      <c r="B2304" s="103"/>
      <c r="C2304" s="123"/>
      <c r="D2304" s="103"/>
      <c r="E2304" s="103"/>
      <c r="F2304" s="103"/>
      <c r="H2304" s="123"/>
      <c r="I2304" s="103"/>
      <c r="J2304" s="103"/>
      <c r="K2304" s="103"/>
    </row>
    <row r="2305" spans="2:11" x14ac:dyDescent="0.25">
      <c r="B2305" s="103"/>
      <c r="C2305" s="123"/>
      <c r="D2305" s="103"/>
      <c r="E2305" s="103"/>
      <c r="F2305" s="103"/>
      <c r="H2305" s="123"/>
      <c r="I2305" s="103"/>
      <c r="J2305" s="103"/>
      <c r="K2305" s="103"/>
    </row>
    <row r="2306" spans="2:11" x14ac:dyDescent="0.25">
      <c r="B2306" s="103"/>
      <c r="C2306" s="123"/>
      <c r="D2306" s="103"/>
      <c r="E2306" s="103"/>
      <c r="F2306" s="103"/>
      <c r="H2306" s="123"/>
      <c r="I2306" s="103"/>
      <c r="J2306" s="103"/>
      <c r="K2306" s="103"/>
    </row>
    <row r="2307" spans="2:11" x14ac:dyDescent="0.25">
      <c r="B2307" s="103"/>
      <c r="C2307" s="123"/>
      <c r="D2307" s="103"/>
      <c r="E2307" s="103"/>
      <c r="F2307" s="103"/>
      <c r="H2307" s="123"/>
      <c r="I2307" s="103"/>
      <c r="J2307" s="103"/>
      <c r="K2307" s="103"/>
    </row>
    <row r="2308" spans="2:11" x14ac:dyDescent="0.25">
      <c r="B2308" s="103"/>
      <c r="C2308" s="123"/>
      <c r="D2308" s="103"/>
      <c r="E2308" s="103"/>
      <c r="F2308" s="103"/>
      <c r="H2308" s="123"/>
      <c r="I2308" s="103"/>
      <c r="J2308" s="103"/>
      <c r="K2308" s="103"/>
    </row>
    <row r="2309" spans="2:11" x14ac:dyDescent="0.25">
      <c r="B2309" s="103"/>
      <c r="C2309" s="123"/>
      <c r="D2309" s="103"/>
      <c r="E2309" s="103"/>
      <c r="F2309" s="103"/>
      <c r="H2309" s="123"/>
      <c r="I2309" s="103"/>
      <c r="J2309" s="103"/>
      <c r="K2309" s="103"/>
    </row>
    <row r="2310" spans="2:11" x14ac:dyDescent="0.25">
      <c r="B2310" s="103"/>
      <c r="C2310" s="123"/>
      <c r="D2310" s="103"/>
      <c r="E2310" s="103"/>
      <c r="F2310" s="103"/>
      <c r="H2310" s="123"/>
      <c r="I2310" s="103"/>
      <c r="J2310" s="103"/>
      <c r="K2310" s="103"/>
    </row>
    <row r="2311" spans="2:11" x14ac:dyDescent="0.25">
      <c r="B2311" s="103"/>
      <c r="C2311" s="123"/>
      <c r="D2311" s="103"/>
      <c r="E2311" s="103"/>
      <c r="F2311" s="103"/>
      <c r="H2311" s="123"/>
      <c r="I2311" s="103"/>
      <c r="J2311" s="103"/>
      <c r="K2311" s="103"/>
    </row>
    <row r="2312" spans="2:11" x14ac:dyDescent="0.25">
      <c r="B2312" s="103"/>
      <c r="C2312" s="123"/>
      <c r="D2312" s="103"/>
      <c r="E2312" s="103"/>
      <c r="F2312" s="103"/>
      <c r="H2312" s="123"/>
      <c r="I2312" s="103"/>
      <c r="J2312" s="103"/>
      <c r="K2312" s="103"/>
    </row>
    <row r="2313" spans="2:11" x14ac:dyDescent="0.25">
      <c r="B2313" s="103"/>
      <c r="C2313" s="123"/>
      <c r="D2313" s="103"/>
      <c r="E2313" s="103"/>
      <c r="F2313" s="103"/>
      <c r="H2313" s="123"/>
      <c r="I2313" s="103"/>
      <c r="J2313" s="103"/>
      <c r="K2313" s="103"/>
    </row>
    <row r="2314" spans="2:11" x14ac:dyDescent="0.25">
      <c r="B2314" s="103"/>
      <c r="C2314" s="123"/>
      <c r="D2314" s="103"/>
      <c r="E2314" s="103"/>
      <c r="F2314" s="103"/>
      <c r="H2314" s="123"/>
      <c r="I2314" s="103"/>
      <c r="J2314" s="103"/>
      <c r="K2314" s="103"/>
    </row>
    <row r="2315" spans="2:11" x14ac:dyDescent="0.25">
      <c r="B2315" s="103"/>
      <c r="C2315" s="123"/>
      <c r="D2315" s="103"/>
      <c r="E2315" s="103"/>
      <c r="F2315" s="103"/>
      <c r="H2315" s="123"/>
      <c r="I2315" s="103"/>
      <c r="J2315" s="103"/>
      <c r="K2315" s="103"/>
    </row>
    <row r="2316" spans="2:11" x14ac:dyDescent="0.25">
      <c r="B2316" s="103"/>
      <c r="C2316" s="123"/>
      <c r="D2316" s="103"/>
      <c r="E2316" s="103"/>
      <c r="F2316" s="103"/>
      <c r="H2316" s="123"/>
      <c r="I2316" s="103"/>
      <c r="J2316" s="103"/>
      <c r="K2316" s="103"/>
    </row>
    <row r="2317" spans="2:11" x14ac:dyDescent="0.25">
      <c r="B2317" s="103"/>
      <c r="C2317" s="123"/>
      <c r="D2317" s="103"/>
      <c r="E2317" s="103"/>
      <c r="F2317" s="103"/>
      <c r="H2317" s="123"/>
      <c r="I2317" s="103"/>
      <c r="J2317" s="103"/>
      <c r="K2317" s="103"/>
    </row>
    <row r="2318" spans="2:11" x14ac:dyDescent="0.25">
      <c r="B2318" s="103"/>
      <c r="C2318" s="123"/>
      <c r="D2318" s="103"/>
      <c r="E2318" s="103"/>
      <c r="F2318" s="103"/>
      <c r="H2318" s="123"/>
      <c r="I2318" s="103"/>
      <c r="J2318" s="103"/>
      <c r="K2318" s="103"/>
    </row>
    <row r="2319" spans="2:11" x14ac:dyDescent="0.25">
      <c r="B2319" s="103"/>
      <c r="C2319" s="123"/>
      <c r="D2319" s="103"/>
      <c r="E2319" s="103"/>
      <c r="F2319" s="103"/>
      <c r="H2319" s="123"/>
      <c r="I2319" s="103"/>
      <c r="J2319" s="103"/>
      <c r="K2319" s="103"/>
    </row>
    <row r="2320" spans="2:11" x14ac:dyDescent="0.25">
      <c r="B2320" s="103"/>
      <c r="C2320" s="123"/>
      <c r="D2320" s="103"/>
      <c r="E2320" s="103"/>
      <c r="F2320" s="103"/>
      <c r="H2320" s="123"/>
      <c r="I2320" s="103"/>
      <c r="J2320" s="103"/>
      <c r="K2320" s="103"/>
    </row>
    <row r="2321" spans="2:11" x14ac:dyDescent="0.25">
      <c r="B2321" s="103"/>
      <c r="C2321" s="123"/>
      <c r="D2321" s="103"/>
      <c r="E2321" s="103"/>
      <c r="F2321" s="103"/>
      <c r="H2321" s="123"/>
      <c r="I2321" s="103"/>
      <c r="J2321" s="103"/>
      <c r="K2321" s="103"/>
    </row>
    <row r="2322" spans="2:11" x14ac:dyDescent="0.25">
      <c r="B2322" s="103"/>
      <c r="C2322" s="123"/>
      <c r="D2322" s="103"/>
      <c r="E2322" s="103"/>
      <c r="F2322" s="103"/>
      <c r="H2322" s="123"/>
      <c r="I2322" s="103"/>
      <c r="J2322" s="103"/>
      <c r="K2322" s="103"/>
    </row>
    <row r="2323" spans="2:11" x14ac:dyDescent="0.25">
      <c r="B2323" s="103"/>
      <c r="C2323" s="123"/>
      <c r="D2323" s="103"/>
      <c r="E2323" s="103"/>
      <c r="F2323" s="103"/>
      <c r="H2323" s="123"/>
      <c r="I2323" s="103"/>
      <c r="J2323" s="103"/>
      <c r="K2323" s="103"/>
    </row>
    <row r="2324" spans="2:11" x14ac:dyDescent="0.25">
      <c r="B2324" s="103"/>
      <c r="C2324" s="123"/>
      <c r="D2324" s="103"/>
      <c r="E2324" s="103"/>
      <c r="F2324" s="103"/>
      <c r="H2324" s="123"/>
      <c r="I2324" s="103"/>
      <c r="J2324" s="103"/>
      <c r="K2324" s="103"/>
    </row>
    <row r="2325" spans="2:11" x14ac:dyDescent="0.25">
      <c r="B2325" s="103"/>
      <c r="C2325" s="123"/>
      <c r="D2325" s="103"/>
      <c r="E2325" s="103"/>
      <c r="F2325" s="103"/>
      <c r="H2325" s="123"/>
      <c r="I2325" s="103"/>
      <c r="J2325" s="103"/>
      <c r="K2325" s="103"/>
    </row>
    <row r="2326" spans="2:11" x14ac:dyDescent="0.25">
      <c r="B2326" s="103"/>
      <c r="C2326" s="123"/>
      <c r="D2326" s="103"/>
      <c r="E2326" s="103"/>
      <c r="F2326" s="103"/>
      <c r="H2326" s="123"/>
      <c r="I2326" s="103"/>
      <c r="J2326" s="103"/>
      <c r="K2326" s="103"/>
    </row>
    <row r="2327" spans="2:11" x14ac:dyDescent="0.25">
      <c r="B2327" s="103"/>
      <c r="C2327" s="123"/>
      <c r="D2327" s="103"/>
      <c r="E2327" s="103"/>
      <c r="F2327" s="103"/>
      <c r="H2327" s="123"/>
      <c r="I2327" s="103"/>
      <c r="J2327" s="103"/>
      <c r="K2327" s="103"/>
    </row>
    <row r="2328" spans="2:11" x14ac:dyDescent="0.25">
      <c r="B2328" s="103"/>
      <c r="C2328" s="123"/>
      <c r="D2328" s="103"/>
      <c r="E2328" s="103"/>
      <c r="F2328" s="103"/>
      <c r="H2328" s="123"/>
      <c r="I2328" s="103"/>
      <c r="J2328" s="103"/>
      <c r="K2328" s="103"/>
    </row>
    <row r="2329" spans="2:11" x14ac:dyDescent="0.25">
      <c r="B2329" s="103"/>
      <c r="C2329" s="123"/>
      <c r="D2329" s="103"/>
      <c r="E2329" s="103"/>
      <c r="F2329" s="103"/>
      <c r="H2329" s="123"/>
      <c r="I2329" s="103"/>
      <c r="J2329" s="103"/>
      <c r="K2329" s="103"/>
    </row>
    <row r="2330" spans="2:11" x14ac:dyDescent="0.25">
      <c r="B2330" s="103"/>
      <c r="C2330" s="123"/>
      <c r="D2330" s="103"/>
      <c r="E2330" s="103"/>
      <c r="F2330" s="103"/>
      <c r="H2330" s="123"/>
      <c r="I2330" s="103"/>
      <c r="J2330" s="103"/>
      <c r="K2330" s="103"/>
    </row>
    <row r="2331" spans="2:11" x14ac:dyDescent="0.25">
      <c r="B2331" s="103"/>
      <c r="C2331" s="123"/>
      <c r="D2331" s="103"/>
      <c r="E2331" s="103"/>
      <c r="F2331" s="103"/>
      <c r="H2331" s="123"/>
      <c r="I2331" s="103"/>
      <c r="J2331" s="103"/>
      <c r="K2331" s="103"/>
    </row>
    <row r="2332" spans="2:11" x14ac:dyDescent="0.25">
      <c r="B2332" s="103"/>
      <c r="C2332" s="123"/>
      <c r="D2332" s="103"/>
      <c r="E2332" s="103"/>
      <c r="F2332" s="103"/>
      <c r="H2332" s="123"/>
      <c r="I2332" s="103"/>
      <c r="J2332" s="103"/>
      <c r="K2332" s="103"/>
    </row>
    <row r="2333" spans="2:11" x14ac:dyDescent="0.25">
      <c r="B2333" s="103"/>
      <c r="C2333" s="123"/>
      <c r="D2333" s="103"/>
      <c r="E2333" s="103"/>
      <c r="F2333" s="103"/>
      <c r="H2333" s="123"/>
      <c r="I2333" s="103"/>
      <c r="J2333" s="103"/>
      <c r="K2333" s="103"/>
    </row>
    <row r="2334" spans="2:11" x14ac:dyDescent="0.25">
      <c r="B2334" s="103"/>
      <c r="C2334" s="123"/>
      <c r="D2334" s="103"/>
      <c r="E2334" s="103"/>
      <c r="F2334" s="103"/>
      <c r="H2334" s="123"/>
      <c r="I2334" s="103"/>
      <c r="J2334" s="103"/>
      <c r="K2334" s="103"/>
    </row>
    <row r="2335" spans="2:11" x14ac:dyDescent="0.25">
      <c r="B2335" s="103"/>
      <c r="C2335" s="123"/>
      <c r="D2335" s="103"/>
      <c r="E2335" s="103"/>
      <c r="F2335" s="103"/>
      <c r="H2335" s="123"/>
      <c r="I2335" s="103"/>
      <c r="J2335" s="103"/>
      <c r="K2335" s="103"/>
    </row>
    <row r="2336" spans="2:11" x14ac:dyDescent="0.25">
      <c r="B2336" s="103"/>
      <c r="C2336" s="123"/>
      <c r="D2336" s="103"/>
      <c r="E2336" s="103"/>
      <c r="F2336" s="103"/>
      <c r="H2336" s="123"/>
      <c r="I2336" s="103"/>
      <c r="J2336" s="103"/>
      <c r="K2336" s="103"/>
    </row>
    <row r="2337" spans="2:11" x14ac:dyDescent="0.25">
      <c r="B2337" s="103"/>
      <c r="C2337" s="123"/>
      <c r="D2337" s="103"/>
      <c r="E2337" s="103"/>
      <c r="F2337" s="103"/>
      <c r="H2337" s="123"/>
      <c r="I2337" s="103"/>
      <c r="J2337" s="103"/>
      <c r="K2337" s="103"/>
    </row>
    <row r="2338" spans="2:11" x14ac:dyDescent="0.25">
      <c r="B2338" s="103"/>
      <c r="C2338" s="123"/>
      <c r="D2338" s="103"/>
      <c r="E2338" s="103"/>
      <c r="F2338" s="103"/>
      <c r="H2338" s="123"/>
      <c r="I2338" s="103"/>
      <c r="J2338" s="103"/>
      <c r="K2338" s="103"/>
    </row>
    <row r="2339" spans="2:11" x14ac:dyDescent="0.25">
      <c r="B2339" s="103"/>
      <c r="C2339" s="123"/>
      <c r="D2339" s="103"/>
      <c r="E2339" s="103"/>
      <c r="F2339" s="103"/>
      <c r="H2339" s="123"/>
      <c r="I2339" s="103"/>
      <c r="J2339" s="103"/>
      <c r="K2339" s="103"/>
    </row>
    <row r="2340" spans="2:11" x14ac:dyDescent="0.25">
      <c r="B2340" s="103"/>
      <c r="C2340" s="123"/>
      <c r="D2340" s="103"/>
      <c r="E2340" s="103"/>
      <c r="F2340" s="103"/>
      <c r="H2340" s="123"/>
      <c r="I2340" s="103"/>
      <c r="J2340" s="103"/>
      <c r="K2340" s="103"/>
    </row>
    <row r="2341" spans="2:11" x14ac:dyDescent="0.25">
      <c r="B2341" s="103"/>
      <c r="C2341" s="123"/>
      <c r="D2341" s="103"/>
      <c r="E2341" s="103"/>
      <c r="F2341" s="103"/>
      <c r="H2341" s="123"/>
      <c r="I2341" s="103"/>
      <c r="J2341" s="103"/>
      <c r="K2341" s="103"/>
    </row>
    <row r="2342" spans="2:11" x14ac:dyDescent="0.25">
      <c r="B2342" s="103"/>
      <c r="C2342" s="123"/>
      <c r="D2342" s="103"/>
      <c r="E2342" s="103"/>
      <c r="F2342" s="103"/>
      <c r="H2342" s="123"/>
      <c r="I2342" s="103"/>
      <c r="J2342" s="103"/>
      <c r="K2342" s="103"/>
    </row>
    <row r="2343" spans="2:11" x14ac:dyDescent="0.25">
      <c r="B2343" s="103"/>
      <c r="C2343" s="123"/>
      <c r="D2343" s="103"/>
      <c r="E2343" s="103"/>
      <c r="F2343" s="103"/>
      <c r="H2343" s="123"/>
      <c r="I2343" s="103"/>
      <c r="J2343" s="103"/>
      <c r="K2343" s="103"/>
    </row>
    <row r="2344" spans="2:11" x14ac:dyDescent="0.25">
      <c r="B2344" s="103"/>
      <c r="C2344" s="123"/>
      <c r="D2344" s="103"/>
      <c r="E2344" s="103"/>
      <c r="F2344" s="103"/>
      <c r="H2344" s="123"/>
      <c r="I2344" s="103"/>
      <c r="J2344" s="103"/>
      <c r="K2344" s="103"/>
    </row>
    <row r="2345" spans="2:11" x14ac:dyDescent="0.25">
      <c r="B2345" s="103"/>
      <c r="C2345" s="123"/>
      <c r="D2345" s="103"/>
      <c r="E2345" s="103"/>
      <c r="F2345" s="103"/>
      <c r="H2345" s="123"/>
      <c r="I2345" s="103"/>
      <c r="J2345" s="103"/>
      <c r="K2345" s="103"/>
    </row>
    <row r="2346" spans="2:11" x14ac:dyDescent="0.25">
      <c r="B2346" s="103"/>
      <c r="C2346" s="123"/>
      <c r="D2346" s="103"/>
      <c r="E2346" s="103"/>
      <c r="F2346" s="103"/>
      <c r="H2346" s="123"/>
      <c r="I2346" s="103"/>
      <c r="J2346" s="103"/>
      <c r="K2346" s="103"/>
    </row>
    <row r="2347" spans="2:11" x14ac:dyDescent="0.25">
      <c r="B2347" s="103"/>
      <c r="C2347" s="123"/>
      <c r="D2347" s="103"/>
      <c r="E2347" s="103"/>
      <c r="F2347" s="103"/>
      <c r="H2347" s="123"/>
      <c r="I2347" s="103"/>
      <c r="J2347" s="103"/>
      <c r="K2347" s="103"/>
    </row>
    <row r="2348" spans="2:11" x14ac:dyDescent="0.25">
      <c r="B2348" s="103"/>
      <c r="C2348" s="123"/>
      <c r="D2348" s="103"/>
      <c r="E2348" s="103"/>
      <c r="F2348" s="103"/>
      <c r="H2348" s="123"/>
      <c r="I2348" s="103"/>
      <c r="J2348" s="103"/>
      <c r="K2348" s="103"/>
    </row>
    <row r="2349" spans="2:11" x14ac:dyDescent="0.25">
      <c r="B2349" s="103"/>
      <c r="C2349" s="123"/>
      <c r="D2349" s="103"/>
      <c r="E2349" s="103"/>
      <c r="F2349" s="103"/>
      <c r="H2349" s="123"/>
      <c r="I2349" s="103"/>
      <c r="J2349" s="103"/>
      <c r="K2349" s="103"/>
    </row>
    <row r="2350" spans="2:11" x14ac:dyDescent="0.25">
      <c r="B2350" s="103"/>
      <c r="C2350" s="123"/>
      <c r="D2350" s="103"/>
      <c r="E2350" s="103"/>
      <c r="F2350" s="103"/>
      <c r="H2350" s="123"/>
      <c r="I2350" s="103"/>
      <c r="J2350" s="103"/>
      <c r="K2350" s="103"/>
    </row>
    <row r="2351" spans="2:11" x14ac:dyDescent="0.25">
      <c r="B2351" s="103"/>
      <c r="C2351" s="123"/>
      <c r="D2351" s="103"/>
      <c r="E2351" s="103"/>
      <c r="F2351" s="103"/>
      <c r="H2351" s="123"/>
      <c r="I2351" s="103"/>
      <c r="J2351" s="103"/>
      <c r="K2351" s="103"/>
    </row>
    <row r="2352" spans="2:11" x14ac:dyDescent="0.25">
      <c r="B2352" s="103"/>
      <c r="C2352" s="123"/>
      <c r="D2352" s="103"/>
      <c r="E2352" s="103"/>
      <c r="F2352" s="103"/>
      <c r="H2352" s="123"/>
      <c r="I2352" s="103"/>
      <c r="J2352" s="103"/>
      <c r="K2352" s="103"/>
    </row>
    <row r="2353" spans="2:11" x14ac:dyDescent="0.25">
      <c r="B2353" s="103"/>
      <c r="C2353" s="123"/>
      <c r="D2353" s="103"/>
      <c r="E2353" s="103"/>
      <c r="F2353" s="103"/>
      <c r="H2353" s="123"/>
      <c r="I2353" s="103"/>
      <c r="J2353" s="103"/>
      <c r="K2353" s="103"/>
    </row>
    <row r="2354" spans="2:11" x14ac:dyDescent="0.25">
      <c r="B2354" s="103"/>
      <c r="C2354" s="123"/>
      <c r="D2354" s="103"/>
      <c r="E2354" s="103"/>
      <c r="F2354" s="103"/>
      <c r="H2354" s="123"/>
      <c r="I2354" s="103"/>
      <c r="J2354" s="103"/>
      <c r="K2354" s="103"/>
    </row>
    <row r="2355" spans="2:11" x14ac:dyDescent="0.25">
      <c r="B2355" s="103"/>
      <c r="C2355" s="123"/>
      <c r="D2355" s="103"/>
      <c r="E2355" s="103"/>
      <c r="F2355" s="103"/>
      <c r="H2355" s="123"/>
      <c r="I2355" s="103"/>
      <c r="J2355" s="103"/>
      <c r="K2355" s="103"/>
    </row>
    <row r="2356" spans="2:11" x14ac:dyDescent="0.25">
      <c r="B2356" s="103"/>
      <c r="C2356" s="123"/>
      <c r="D2356" s="103"/>
      <c r="E2356" s="103"/>
      <c r="F2356" s="103"/>
      <c r="H2356" s="123"/>
      <c r="I2356" s="103"/>
      <c r="J2356" s="103"/>
      <c r="K2356" s="103"/>
    </row>
    <row r="2357" spans="2:11" x14ac:dyDescent="0.25">
      <c r="B2357" s="103"/>
      <c r="C2357" s="123"/>
      <c r="D2357" s="103"/>
      <c r="E2357" s="103"/>
      <c r="F2357" s="103"/>
      <c r="H2357" s="123"/>
      <c r="I2357" s="103"/>
      <c r="J2357" s="103"/>
      <c r="K2357" s="103"/>
    </row>
    <row r="2358" spans="2:11" x14ac:dyDescent="0.25">
      <c r="B2358" s="103"/>
      <c r="C2358" s="123"/>
      <c r="D2358" s="103"/>
      <c r="E2358" s="103"/>
      <c r="F2358" s="103"/>
      <c r="H2358" s="123"/>
      <c r="I2358" s="103"/>
      <c r="J2358" s="103"/>
      <c r="K2358" s="103"/>
    </row>
    <row r="2359" spans="2:11" x14ac:dyDescent="0.25">
      <c r="B2359" s="103"/>
      <c r="C2359" s="123"/>
      <c r="D2359" s="103"/>
      <c r="E2359" s="103"/>
      <c r="F2359" s="103"/>
      <c r="H2359" s="123"/>
      <c r="I2359" s="103"/>
      <c r="J2359" s="103"/>
      <c r="K2359" s="103"/>
    </row>
    <row r="2360" spans="2:11" x14ac:dyDescent="0.25">
      <c r="B2360" s="103"/>
      <c r="C2360" s="123"/>
      <c r="D2360" s="103"/>
      <c r="E2360" s="103"/>
      <c r="F2360" s="103"/>
      <c r="H2360" s="123"/>
      <c r="I2360" s="103"/>
      <c r="J2360" s="103"/>
      <c r="K2360" s="103"/>
    </row>
    <row r="2361" spans="2:11" x14ac:dyDescent="0.25">
      <c r="B2361" s="103"/>
      <c r="C2361" s="123"/>
      <c r="D2361" s="103"/>
      <c r="E2361" s="103"/>
      <c r="F2361" s="103"/>
      <c r="H2361" s="123"/>
      <c r="I2361" s="103"/>
      <c r="J2361" s="103"/>
      <c r="K2361" s="103"/>
    </row>
    <row r="2362" spans="2:11" x14ac:dyDescent="0.25">
      <c r="B2362" s="103"/>
      <c r="C2362" s="123"/>
      <c r="D2362" s="103"/>
      <c r="E2362" s="103"/>
      <c r="F2362" s="103"/>
      <c r="H2362" s="123"/>
      <c r="I2362" s="103"/>
      <c r="J2362" s="103"/>
      <c r="K2362" s="103"/>
    </row>
    <row r="2363" spans="2:11" x14ac:dyDescent="0.25">
      <c r="B2363" s="103"/>
      <c r="C2363" s="123"/>
      <c r="D2363" s="103"/>
      <c r="E2363" s="103"/>
      <c r="F2363" s="103"/>
      <c r="H2363" s="123"/>
      <c r="I2363" s="103"/>
      <c r="J2363" s="103"/>
      <c r="K2363" s="103"/>
    </row>
    <row r="2364" spans="2:11" x14ac:dyDescent="0.25">
      <c r="B2364" s="103"/>
      <c r="C2364" s="123"/>
      <c r="D2364" s="103"/>
      <c r="E2364" s="103"/>
      <c r="F2364" s="103"/>
      <c r="H2364" s="123"/>
      <c r="I2364" s="103"/>
      <c r="J2364" s="103"/>
      <c r="K2364" s="103"/>
    </row>
    <row r="2365" spans="2:11" x14ac:dyDescent="0.25">
      <c r="B2365" s="103"/>
      <c r="C2365" s="123"/>
      <c r="D2365" s="103"/>
      <c r="E2365" s="103"/>
      <c r="F2365" s="103"/>
      <c r="H2365" s="123"/>
      <c r="I2365" s="103"/>
      <c r="J2365" s="103"/>
      <c r="K2365" s="103"/>
    </row>
    <row r="2366" spans="2:11" x14ac:dyDescent="0.25">
      <c r="B2366" s="103"/>
      <c r="C2366" s="123"/>
      <c r="D2366" s="103"/>
      <c r="E2366" s="103"/>
      <c r="F2366" s="103"/>
      <c r="H2366" s="123"/>
      <c r="I2366" s="103"/>
      <c r="J2366" s="103"/>
      <c r="K2366" s="103"/>
    </row>
    <row r="2367" spans="2:11" x14ac:dyDescent="0.25">
      <c r="B2367" s="103"/>
      <c r="C2367" s="123"/>
      <c r="D2367" s="103"/>
      <c r="E2367" s="103"/>
      <c r="F2367" s="103"/>
      <c r="H2367" s="123"/>
      <c r="I2367" s="103"/>
      <c r="J2367" s="103"/>
      <c r="K2367" s="103"/>
    </row>
    <row r="2368" spans="2:11" x14ac:dyDescent="0.25">
      <c r="B2368" s="103"/>
      <c r="C2368" s="123"/>
      <c r="D2368" s="103"/>
      <c r="E2368" s="103"/>
      <c r="F2368" s="103"/>
      <c r="H2368" s="123"/>
      <c r="I2368" s="103"/>
      <c r="J2368" s="103"/>
      <c r="K2368" s="103"/>
    </row>
    <row r="2369" spans="2:11" x14ac:dyDescent="0.25">
      <c r="B2369" s="103"/>
      <c r="C2369" s="123"/>
      <c r="D2369" s="103"/>
      <c r="E2369" s="103"/>
      <c r="F2369" s="103"/>
      <c r="H2369" s="123"/>
      <c r="I2369" s="103"/>
      <c r="J2369" s="103"/>
      <c r="K2369" s="103"/>
    </row>
    <row r="2370" spans="2:11" x14ac:dyDescent="0.25">
      <c r="B2370" s="103"/>
      <c r="C2370" s="123"/>
      <c r="D2370" s="103"/>
      <c r="E2370" s="103"/>
      <c r="F2370" s="103"/>
      <c r="H2370" s="123"/>
      <c r="I2370" s="103"/>
      <c r="J2370" s="103"/>
      <c r="K2370" s="103"/>
    </row>
    <row r="2371" spans="2:11" x14ac:dyDescent="0.25">
      <c r="B2371" s="103"/>
      <c r="C2371" s="123"/>
      <c r="D2371" s="103"/>
      <c r="E2371" s="103"/>
      <c r="F2371" s="103"/>
      <c r="H2371" s="123"/>
      <c r="I2371" s="103"/>
      <c r="J2371" s="103"/>
      <c r="K2371" s="103"/>
    </row>
    <row r="2372" spans="2:11" x14ac:dyDescent="0.25">
      <c r="B2372" s="103"/>
      <c r="C2372" s="123"/>
      <c r="D2372" s="103"/>
      <c r="E2372" s="103"/>
      <c r="F2372" s="103"/>
      <c r="H2372" s="123"/>
      <c r="I2372" s="103"/>
      <c r="J2372" s="103"/>
      <c r="K2372" s="103"/>
    </row>
    <row r="2373" spans="2:11" x14ac:dyDescent="0.25">
      <c r="B2373" s="103"/>
      <c r="C2373" s="123"/>
      <c r="D2373" s="103"/>
      <c r="E2373" s="103"/>
      <c r="F2373" s="103"/>
      <c r="H2373" s="123"/>
      <c r="I2373" s="103"/>
      <c r="J2373" s="103"/>
      <c r="K2373" s="103"/>
    </row>
    <row r="2374" spans="2:11" x14ac:dyDescent="0.25">
      <c r="B2374" s="103"/>
      <c r="C2374" s="123"/>
      <c r="D2374" s="103"/>
      <c r="E2374" s="103"/>
      <c r="F2374" s="103"/>
      <c r="H2374" s="123"/>
      <c r="I2374" s="103"/>
      <c r="J2374" s="103"/>
      <c r="K2374" s="103"/>
    </row>
    <row r="2375" spans="2:11" x14ac:dyDescent="0.25">
      <c r="B2375" s="103"/>
      <c r="C2375" s="123"/>
      <c r="D2375" s="103"/>
      <c r="E2375" s="103"/>
      <c r="F2375" s="103"/>
      <c r="H2375" s="123"/>
      <c r="I2375" s="103"/>
      <c r="J2375" s="103"/>
      <c r="K2375" s="103"/>
    </row>
    <row r="2376" spans="2:11" x14ac:dyDescent="0.25">
      <c r="B2376" s="103"/>
      <c r="C2376" s="123"/>
      <c r="D2376" s="103"/>
      <c r="E2376" s="103"/>
      <c r="F2376" s="103"/>
      <c r="H2376" s="123"/>
      <c r="I2376" s="103"/>
      <c r="J2376" s="103"/>
      <c r="K2376" s="103"/>
    </row>
    <row r="2377" spans="2:11" x14ac:dyDescent="0.25">
      <c r="B2377" s="103"/>
      <c r="C2377" s="123"/>
      <c r="D2377" s="103"/>
      <c r="E2377" s="103"/>
      <c r="F2377" s="103"/>
      <c r="H2377" s="123"/>
      <c r="I2377" s="103"/>
      <c r="J2377" s="103"/>
      <c r="K2377" s="103"/>
    </row>
    <row r="2378" spans="2:11" x14ac:dyDescent="0.25">
      <c r="B2378" s="103"/>
      <c r="C2378" s="123"/>
      <c r="D2378" s="103"/>
      <c r="E2378" s="103"/>
      <c r="F2378" s="103"/>
      <c r="H2378" s="123"/>
      <c r="I2378" s="103"/>
      <c r="J2378" s="103"/>
      <c r="K2378" s="103"/>
    </row>
    <row r="2379" spans="2:11" x14ac:dyDescent="0.25">
      <c r="B2379" s="103"/>
      <c r="C2379" s="123"/>
      <c r="D2379" s="103"/>
      <c r="E2379" s="103"/>
      <c r="F2379" s="103"/>
      <c r="H2379" s="123"/>
      <c r="I2379" s="103"/>
      <c r="J2379" s="103"/>
      <c r="K2379" s="103"/>
    </row>
    <row r="2380" spans="2:11" x14ac:dyDescent="0.25">
      <c r="B2380" s="103"/>
      <c r="C2380" s="123"/>
      <c r="D2380" s="103"/>
      <c r="E2380" s="103"/>
      <c r="F2380" s="103"/>
      <c r="H2380" s="123"/>
      <c r="I2380" s="103"/>
      <c r="J2380" s="103"/>
      <c r="K2380" s="103"/>
    </row>
    <row r="2381" spans="2:11" x14ac:dyDescent="0.25">
      <c r="B2381" s="103"/>
      <c r="C2381" s="123"/>
      <c r="D2381" s="103"/>
      <c r="E2381" s="103"/>
      <c r="F2381" s="103"/>
      <c r="H2381" s="123"/>
      <c r="I2381" s="103"/>
      <c r="J2381" s="103"/>
      <c r="K2381" s="103"/>
    </row>
    <row r="2382" spans="2:11" x14ac:dyDescent="0.25">
      <c r="B2382" s="103"/>
      <c r="C2382" s="123"/>
      <c r="D2382" s="103"/>
      <c r="E2382" s="103"/>
      <c r="F2382" s="103"/>
      <c r="H2382" s="123"/>
      <c r="I2382" s="103"/>
      <c r="J2382" s="103"/>
      <c r="K2382" s="103"/>
    </row>
    <row r="2383" spans="2:11" x14ac:dyDescent="0.25">
      <c r="B2383" s="103"/>
      <c r="C2383" s="123"/>
      <c r="D2383" s="103"/>
      <c r="E2383" s="103"/>
      <c r="F2383" s="103"/>
      <c r="H2383" s="123"/>
      <c r="I2383" s="103"/>
      <c r="J2383" s="103"/>
      <c r="K2383" s="103"/>
    </row>
    <row r="2384" spans="2:11" x14ac:dyDescent="0.25">
      <c r="B2384" s="103"/>
      <c r="C2384" s="123"/>
      <c r="D2384" s="103"/>
      <c r="E2384" s="103"/>
      <c r="F2384" s="103"/>
      <c r="H2384" s="123"/>
      <c r="I2384" s="103"/>
      <c r="J2384" s="103"/>
      <c r="K2384" s="103"/>
    </row>
    <row r="2385" spans="2:11" x14ac:dyDescent="0.25">
      <c r="B2385" s="103"/>
      <c r="C2385" s="123"/>
      <c r="D2385" s="103"/>
      <c r="E2385" s="103"/>
      <c r="F2385" s="103"/>
      <c r="H2385" s="123"/>
      <c r="I2385" s="103"/>
      <c r="J2385" s="103"/>
      <c r="K2385" s="103"/>
    </row>
    <row r="2386" spans="2:11" x14ac:dyDescent="0.25">
      <c r="B2386" s="103"/>
      <c r="C2386" s="123"/>
      <c r="D2386" s="103"/>
      <c r="E2386" s="103"/>
      <c r="F2386" s="103"/>
      <c r="H2386" s="123"/>
      <c r="I2386" s="103"/>
      <c r="J2386" s="103"/>
      <c r="K2386" s="103"/>
    </row>
    <row r="2387" spans="2:11" x14ac:dyDescent="0.25">
      <c r="B2387" s="103"/>
      <c r="C2387" s="123"/>
      <c r="D2387" s="103"/>
      <c r="E2387" s="103"/>
      <c r="F2387" s="103"/>
      <c r="H2387" s="123"/>
      <c r="I2387" s="103"/>
      <c r="J2387" s="103"/>
      <c r="K2387" s="103"/>
    </row>
    <row r="2388" spans="2:11" x14ac:dyDescent="0.25">
      <c r="B2388" s="103"/>
      <c r="C2388" s="123"/>
      <c r="D2388" s="103"/>
      <c r="E2388" s="103"/>
      <c r="F2388" s="103"/>
      <c r="H2388" s="123"/>
      <c r="I2388" s="103"/>
      <c r="J2388" s="103"/>
      <c r="K2388" s="103"/>
    </row>
    <row r="2389" spans="2:11" x14ac:dyDescent="0.25">
      <c r="B2389" s="103"/>
      <c r="C2389" s="123"/>
      <c r="D2389" s="103"/>
      <c r="E2389" s="103"/>
      <c r="F2389" s="103"/>
      <c r="H2389" s="123"/>
      <c r="I2389" s="103"/>
      <c r="J2389" s="103"/>
      <c r="K2389" s="103"/>
    </row>
    <row r="2390" spans="2:11" x14ac:dyDescent="0.25">
      <c r="B2390" s="103"/>
      <c r="C2390" s="123"/>
      <c r="D2390" s="103"/>
      <c r="E2390" s="103"/>
      <c r="F2390" s="103"/>
      <c r="H2390" s="123"/>
      <c r="I2390" s="103"/>
      <c r="J2390" s="103"/>
      <c r="K2390" s="103"/>
    </row>
    <row r="2391" spans="2:11" x14ac:dyDescent="0.25">
      <c r="B2391" s="103"/>
      <c r="C2391" s="123"/>
      <c r="D2391" s="103"/>
      <c r="E2391" s="103"/>
      <c r="F2391" s="103"/>
      <c r="H2391" s="123"/>
      <c r="I2391" s="103"/>
      <c r="J2391" s="103"/>
      <c r="K2391" s="103"/>
    </row>
    <row r="2392" spans="2:11" x14ac:dyDescent="0.25">
      <c r="B2392" s="103"/>
      <c r="C2392" s="123"/>
      <c r="D2392" s="103"/>
      <c r="E2392" s="103"/>
      <c r="F2392" s="103"/>
      <c r="H2392" s="123"/>
      <c r="I2392" s="103"/>
      <c r="J2392" s="103"/>
      <c r="K2392" s="103"/>
    </row>
    <row r="2393" spans="2:11" x14ac:dyDescent="0.25">
      <c r="B2393" s="103"/>
      <c r="C2393" s="123"/>
      <c r="D2393" s="103"/>
      <c r="E2393" s="103"/>
      <c r="F2393" s="103"/>
      <c r="H2393" s="123"/>
      <c r="I2393" s="103"/>
      <c r="J2393" s="103"/>
      <c r="K2393" s="103"/>
    </row>
    <row r="2394" spans="2:11" x14ac:dyDescent="0.25">
      <c r="B2394" s="103"/>
      <c r="C2394" s="123"/>
      <c r="D2394" s="103"/>
      <c r="E2394" s="103"/>
      <c r="F2394" s="103"/>
      <c r="H2394" s="123"/>
      <c r="I2394" s="103"/>
      <c r="J2394" s="103"/>
      <c r="K2394" s="103"/>
    </row>
    <row r="2395" spans="2:11" x14ac:dyDescent="0.25">
      <c r="B2395" s="103"/>
      <c r="C2395" s="123"/>
      <c r="D2395" s="103"/>
      <c r="E2395" s="103"/>
      <c r="F2395" s="103"/>
      <c r="H2395" s="123"/>
      <c r="I2395" s="103"/>
      <c r="J2395" s="103"/>
      <c r="K2395" s="103"/>
    </row>
    <row r="2396" spans="2:11" x14ac:dyDescent="0.25">
      <c r="B2396" s="103"/>
      <c r="C2396" s="123"/>
      <c r="D2396" s="103"/>
      <c r="E2396" s="103"/>
      <c r="F2396" s="103"/>
      <c r="H2396" s="123"/>
      <c r="I2396" s="103"/>
      <c r="J2396" s="103"/>
      <c r="K2396" s="103"/>
    </row>
    <row r="2397" spans="2:11" x14ac:dyDescent="0.25">
      <c r="B2397" s="103"/>
      <c r="C2397" s="123"/>
      <c r="D2397" s="103"/>
      <c r="E2397" s="103"/>
      <c r="F2397" s="103"/>
      <c r="H2397" s="123"/>
      <c r="I2397" s="103"/>
      <c r="J2397" s="103"/>
      <c r="K2397" s="103"/>
    </row>
    <row r="2398" spans="2:11" x14ac:dyDescent="0.25">
      <c r="B2398" s="103"/>
      <c r="C2398" s="123"/>
      <c r="D2398" s="103"/>
      <c r="E2398" s="103"/>
      <c r="F2398" s="103"/>
      <c r="H2398" s="123"/>
      <c r="I2398" s="103"/>
      <c r="J2398" s="103"/>
      <c r="K2398" s="103"/>
    </row>
    <row r="2399" spans="2:11" x14ac:dyDescent="0.25">
      <c r="B2399" s="103"/>
      <c r="C2399" s="123"/>
      <c r="D2399" s="103"/>
      <c r="E2399" s="103"/>
      <c r="F2399" s="103"/>
      <c r="H2399" s="123"/>
      <c r="I2399" s="103"/>
      <c r="J2399" s="103"/>
      <c r="K2399" s="103"/>
    </row>
    <row r="2400" spans="2:11" x14ac:dyDescent="0.25">
      <c r="B2400" s="103"/>
      <c r="C2400" s="123"/>
      <c r="D2400" s="103"/>
      <c r="E2400" s="103"/>
      <c r="F2400" s="103"/>
      <c r="H2400" s="123"/>
      <c r="I2400" s="103"/>
      <c r="J2400" s="103"/>
      <c r="K2400" s="103"/>
    </row>
    <row r="2401" spans="2:11" x14ac:dyDescent="0.25">
      <c r="B2401" s="103"/>
      <c r="C2401" s="123"/>
      <c r="D2401" s="103"/>
      <c r="E2401" s="103"/>
      <c r="F2401" s="103"/>
      <c r="H2401" s="123"/>
      <c r="I2401" s="103"/>
      <c r="J2401" s="103"/>
      <c r="K2401" s="103"/>
    </row>
    <row r="2402" spans="2:11" x14ac:dyDescent="0.25">
      <c r="B2402" s="103"/>
      <c r="C2402" s="123"/>
      <c r="D2402" s="103"/>
      <c r="E2402" s="103"/>
      <c r="F2402" s="103"/>
      <c r="H2402" s="123"/>
      <c r="I2402" s="103"/>
      <c r="J2402" s="103"/>
      <c r="K2402" s="103"/>
    </row>
    <row r="2403" spans="2:11" x14ac:dyDescent="0.25">
      <c r="B2403" s="103"/>
      <c r="C2403" s="123"/>
      <c r="D2403" s="103"/>
      <c r="E2403" s="103"/>
      <c r="F2403" s="103"/>
      <c r="H2403" s="123"/>
      <c r="I2403" s="103"/>
      <c r="J2403" s="103"/>
      <c r="K2403" s="103"/>
    </row>
    <row r="2404" spans="2:11" x14ac:dyDescent="0.25">
      <c r="B2404" s="103"/>
      <c r="C2404" s="123"/>
      <c r="D2404" s="103"/>
      <c r="E2404" s="103"/>
      <c r="F2404" s="103"/>
      <c r="H2404" s="123"/>
      <c r="I2404" s="103"/>
      <c r="J2404" s="103"/>
      <c r="K2404" s="103"/>
    </row>
    <row r="2405" spans="2:11" x14ac:dyDescent="0.25">
      <c r="B2405" s="103"/>
      <c r="C2405" s="123"/>
      <c r="D2405" s="103"/>
      <c r="E2405" s="103"/>
      <c r="F2405" s="103"/>
      <c r="H2405" s="123"/>
      <c r="I2405" s="103"/>
      <c r="J2405" s="103"/>
      <c r="K2405" s="103"/>
    </row>
    <row r="2406" spans="2:11" x14ac:dyDescent="0.25">
      <c r="B2406" s="103"/>
      <c r="C2406" s="123"/>
      <c r="D2406" s="103"/>
      <c r="E2406" s="103"/>
      <c r="F2406" s="103"/>
      <c r="H2406" s="123"/>
      <c r="I2406" s="103"/>
      <c r="J2406" s="103"/>
      <c r="K2406" s="103"/>
    </row>
    <row r="2407" spans="2:11" x14ac:dyDescent="0.25">
      <c r="B2407" s="103"/>
      <c r="C2407" s="123"/>
      <c r="D2407" s="103"/>
      <c r="E2407" s="103"/>
      <c r="F2407" s="103"/>
      <c r="H2407" s="123"/>
      <c r="I2407" s="103"/>
      <c r="J2407" s="103"/>
      <c r="K2407" s="103"/>
    </row>
    <row r="2408" spans="2:11" x14ac:dyDescent="0.25">
      <c r="B2408" s="103"/>
      <c r="C2408" s="123"/>
      <c r="D2408" s="103"/>
      <c r="E2408" s="103"/>
      <c r="F2408" s="103"/>
      <c r="H2408" s="123"/>
      <c r="I2408" s="103"/>
      <c r="J2408" s="103"/>
      <c r="K2408" s="103"/>
    </row>
    <row r="2409" spans="2:11" x14ac:dyDescent="0.25">
      <c r="B2409" s="103"/>
      <c r="C2409" s="123"/>
      <c r="D2409" s="103"/>
      <c r="E2409" s="103"/>
      <c r="F2409" s="103"/>
      <c r="H2409" s="123"/>
      <c r="I2409" s="103"/>
      <c r="J2409" s="103"/>
      <c r="K2409" s="103"/>
    </row>
    <row r="2410" spans="2:11" x14ac:dyDescent="0.25">
      <c r="B2410" s="103"/>
      <c r="C2410" s="123"/>
      <c r="D2410" s="103"/>
      <c r="E2410" s="103"/>
      <c r="F2410" s="103"/>
      <c r="H2410" s="123"/>
      <c r="I2410" s="103"/>
      <c r="J2410" s="103"/>
      <c r="K2410" s="103"/>
    </row>
    <row r="2411" spans="2:11" x14ac:dyDescent="0.25">
      <c r="B2411" s="103"/>
      <c r="C2411" s="123"/>
      <c r="D2411" s="103"/>
      <c r="E2411" s="103"/>
      <c r="F2411" s="103"/>
      <c r="H2411" s="123"/>
      <c r="I2411" s="103"/>
      <c r="J2411" s="103"/>
      <c r="K2411" s="103"/>
    </row>
    <row r="2412" spans="2:11" x14ac:dyDescent="0.25">
      <c r="B2412" s="103"/>
      <c r="C2412" s="123"/>
      <c r="D2412" s="103"/>
      <c r="E2412" s="103"/>
      <c r="F2412" s="103"/>
      <c r="H2412" s="123"/>
      <c r="I2412" s="103"/>
      <c r="J2412" s="103"/>
      <c r="K2412" s="103"/>
    </row>
    <row r="2413" spans="2:11" x14ac:dyDescent="0.25">
      <c r="B2413" s="103"/>
      <c r="C2413" s="123"/>
      <c r="D2413" s="103"/>
      <c r="E2413" s="103"/>
      <c r="F2413" s="103"/>
      <c r="H2413" s="123"/>
      <c r="I2413" s="103"/>
      <c r="J2413" s="103"/>
      <c r="K2413" s="103"/>
    </row>
    <row r="2414" spans="2:11" x14ac:dyDescent="0.25">
      <c r="B2414" s="103"/>
      <c r="C2414" s="123"/>
      <c r="D2414" s="103"/>
      <c r="E2414" s="103"/>
      <c r="F2414" s="103"/>
      <c r="H2414" s="123"/>
      <c r="I2414" s="103"/>
      <c r="J2414" s="103"/>
      <c r="K2414" s="103"/>
    </row>
    <row r="2415" spans="2:11" x14ac:dyDescent="0.25">
      <c r="B2415" s="103"/>
      <c r="C2415" s="123"/>
      <c r="D2415" s="103"/>
      <c r="E2415" s="103"/>
      <c r="F2415" s="103"/>
      <c r="H2415" s="123"/>
      <c r="I2415" s="103"/>
      <c r="J2415" s="103"/>
      <c r="K2415" s="103"/>
    </row>
    <row r="2416" spans="2:11" x14ac:dyDescent="0.25">
      <c r="B2416" s="103"/>
      <c r="C2416" s="123"/>
      <c r="D2416" s="103"/>
      <c r="E2416" s="103"/>
      <c r="F2416" s="103"/>
      <c r="H2416" s="123"/>
      <c r="I2416" s="103"/>
      <c r="J2416" s="103"/>
      <c r="K2416" s="103"/>
    </row>
    <row r="2417" spans="2:11" x14ac:dyDescent="0.25">
      <c r="B2417" s="103"/>
      <c r="C2417" s="123"/>
      <c r="D2417" s="103"/>
      <c r="E2417" s="103"/>
      <c r="F2417" s="103"/>
      <c r="H2417" s="123"/>
      <c r="I2417" s="103"/>
      <c r="J2417" s="103"/>
      <c r="K2417" s="103"/>
    </row>
    <row r="2418" spans="2:11" x14ac:dyDescent="0.25">
      <c r="B2418" s="103"/>
      <c r="C2418" s="123"/>
      <c r="D2418" s="103"/>
      <c r="E2418" s="103"/>
      <c r="F2418" s="103"/>
      <c r="H2418" s="123"/>
      <c r="I2418" s="103"/>
      <c r="J2418" s="103"/>
      <c r="K2418" s="103"/>
    </row>
    <row r="2419" spans="2:11" x14ac:dyDescent="0.25">
      <c r="B2419" s="103"/>
      <c r="C2419" s="123"/>
      <c r="D2419" s="103"/>
      <c r="E2419" s="103"/>
      <c r="F2419" s="103"/>
      <c r="H2419" s="123"/>
      <c r="I2419" s="103"/>
      <c r="J2419" s="103"/>
      <c r="K2419" s="103"/>
    </row>
    <row r="2420" spans="2:11" x14ac:dyDescent="0.25">
      <c r="B2420" s="103"/>
      <c r="C2420" s="123"/>
      <c r="D2420" s="103"/>
      <c r="E2420" s="103"/>
      <c r="F2420" s="103"/>
      <c r="H2420" s="123"/>
      <c r="I2420" s="103"/>
      <c r="J2420" s="103"/>
      <c r="K2420" s="103"/>
    </row>
    <row r="2421" spans="2:11" x14ac:dyDescent="0.25">
      <c r="B2421" s="103"/>
      <c r="C2421" s="123"/>
      <c r="D2421" s="103"/>
      <c r="E2421" s="103"/>
      <c r="F2421" s="103"/>
      <c r="H2421" s="123"/>
      <c r="I2421" s="103"/>
      <c r="J2421" s="103"/>
      <c r="K2421" s="103"/>
    </row>
    <row r="2422" spans="2:11" x14ac:dyDescent="0.25">
      <c r="B2422" s="103"/>
      <c r="C2422" s="123"/>
      <c r="D2422" s="103"/>
      <c r="E2422" s="103"/>
      <c r="F2422" s="103"/>
      <c r="H2422" s="123"/>
      <c r="I2422" s="103"/>
      <c r="J2422" s="103"/>
      <c r="K2422" s="103"/>
    </row>
    <row r="2423" spans="2:11" x14ac:dyDescent="0.25">
      <c r="B2423" s="103"/>
      <c r="C2423" s="123"/>
      <c r="D2423" s="103"/>
      <c r="E2423" s="103"/>
      <c r="F2423" s="103"/>
      <c r="H2423" s="123"/>
      <c r="I2423" s="103"/>
      <c r="J2423" s="103"/>
      <c r="K2423" s="103"/>
    </row>
    <row r="2424" spans="2:11" x14ac:dyDescent="0.25">
      <c r="B2424" s="103"/>
      <c r="C2424" s="123"/>
      <c r="D2424" s="103"/>
      <c r="E2424" s="103"/>
      <c r="F2424" s="103"/>
      <c r="H2424" s="123"/>
      <c r="I2424" s="103"/>
      <c r="J2424" s="103"/>
      <c r="K2424" s="103"/>
    </row>
    <row r="2425" spans="2:11" x14ac:dyDescent="0.25">
      <c r="B2425" s="103"/>
      <c r="C2425" s="123"/>
      <c r="D2425" s="103"/>
      <c r="E2425" s="103"/>
      <c r="F2425" s="103"/>
      <c r="H2425" s="123"/>
      <c r="I2425" s="103"/>
      <c r="J2425" s="103"/>
      <c r="K2425" s="103"/>
    </row>
    <row r="2426" spans="2:11" x14ac:dyDescent="0.25">
      <c r="B2426" s="103"/>
      <c r="C2426" s="123"/>
      <c r="D2426" s="103"/>
      <c r="E2426" s="103"/>
      <c r="F2426" s="103"/>
      <c r="H2426" s="123"/>
      <c r="I2426" s="103"/>
      <c r="J2426" s="103"/>
      <c r="K2426" s="103"/>
    </row>
    <row r="2427" spans="2:11" x14ac:dyDescent="0.25">
      <c r="B2427" s="103"/>
      <c r="C2427" s="123"/>
      <c r="D2427" s="103"/>
      <c r="E2427" s="103"/>
      <c r="F2427" s="103"/>
      <c r="H2427" s="123"/>
      <c r="I2427" s="103"/>
      <c r="J2427" s="103"/>
      <c r="K2427" s="103"/>
    </row>
    <row r="2428" spans="2:11" x14ac:dyDescent="0.25">
      <c r="B2428" s="103"/>
      <c r="C2428" s="123"/>
      <c r="D2428" s="103"/>
      <c r="E2428" s="103"/>
      <c r="F2428" s="103"/>
      <c r="H2428" s="123"/>
      <c r="I2428" s="103"/>
      <c r="J2428" s="103"/>
      <c r="K2428" s="103"/>
    </row>
    <row r="2429" spans="2:11" x14ac:dyDescent="0.25">
      <c r="B2429" s="103"/>
      <c r="C2429" s="123"/>
      <c r="D2429" s="103"/>
      <c r="E2429" s="103"/>
      <c r="F2429" s="103"/>
      <c r="H2429" s="123"/>
      <c r="I2429" s="103"/>
      <c r="J2429" s="103"/>
      <c r="K2429" s="103"/>
    </row>
    <row r="2430" spans="2:11" x14ac:dyDescent="0.25">
      <c r="B2430" s="103"/>
      <c r="C2430" s="123"/>
      <c r="D2430" s="103"/>
      <c r="E2430" s="103"/>
      <c r="F2430" s="103"/>
      <c r="H2430" s="123"/>
      <c r="I2430" s="103"/>
      <c r="J2430" s="103"/>
      <c r="K2430" s="103"/>
    </row>
    <row r="2431" spans="2:11" x14ac:dyDescent="0.25">
      <c r="B2431" s="103"/>
      <c r="C2431" s="123"/>
      <c r="D2431" s="103"/>
      <c r="E2431" s="103"/>
      <c r="F2431" s="103"/>
      <c r="H2431" s="123"/>
      <c r="I2431" s="103"/>
      <c r="J2431" s="103"/>
      <c r="K2431" s="103"/>
    </row>
    <row r="2432" spans="2:11" x14ac:dyDescent="0.25">
      <c r="B2432" s="103"/>
      <c r="C2432" s="123"/>
      <c r="D2432" s="103"/>
      <c r="E2432" s="103"/>
      <c r="F2432" s="103"/>
      <c r="H2432" s="123"/>
      <c r="I2432" s="103"/>
      <c r="J2432" s="103"/>
      <c r="K2432" s="103"/>
    </row>
    <row r="2433" spans="2:11" x14ac:dyDescent="0.25">
      <c r="B2433" s="103"/>
      <c r="C2433" s="123"/>
      <c r="D2433" s="103"/>
      <c r="E2433" s="103"/>
      <c r="F2433" s="103"/>
      <c r="H2433" s="123"/>
      <c r="I2433" s="103"/>
      <c r="J2433" s="103"/>
      <c r="K2433" s="103"/>
    </row>
    <row r="2434" spans="2:11" x14ac:dyDescent="0.25">
      <c r="B2434" s="103"/>
      <c r="C2434" s="123"/>
      <c r="D2434" s="103"/>
      <c r="E2434" s="103"/>
      <c r="F2434" s="103"/>
      <c r="H2434" s="123"/>
      <c r="I2434" s="103"/>
      <c r="J2434" s="103"/>
      <c r="K2434" s="103"/>
    </row>
    <row r="2435" spans="2:11" x14ac:dyDescent="0.25">
      <c r="B2435" s="103"/>
      <c r="C2435" s="123"/>
      <c r="D2435" s="103"/>
      <c r="E2435" s="103"/>
      <c r="F2435" s="103"/>
      <c r="H2435" s="123"/>
      <c r="I2435" s="103"/>
      <c r="J2435" s="103"/>
      <c r="K2435" s="103"/>
    </row>
    <row r="2436" spans="2:11" x14ac:dyDescent="0.25">
      <c r="B2436" s="103"/>
      <c r="C2436" s="123"/>
      <c r="D2436" s="103"/>
      <c r="E2436" s="103"/>
      <c r="F2436" s="103"/>
      <c r="H2436" s="123"/>
      <c r="I2436" s="103"/>
      <c r="J2436" s="103"/>
      <c r="K2436" s="103"/>
    </row>
    <row r="2437" spans="2:11" x14ac:dyDescent="0.25">
      <c r="B2437" s="103"/>
      <c r="C2437" s="123"/>
      <c r="D2437" s="103"/>
      <c r="E2437" s="103"/>
      <c r="F2437" s="103"/>
      <c r="H2437" s="123"/>
      <c r="I2437" s="103"/>
      <c r="J2437" s="103"/>
      <c r="K2437" s="103"/>
    </row>
    <row r="2438" spans="2:11" x14ac:dyDescent="0.25">
      <c r="B2438" s="103"/>
      <c r="C2438" s="123"/>
      <c r="D2438" s="103"/>
      <c r="E2438" s="103"/>
      <c r="F2438" s="103"/>
      <c r="H2438" s="123"/>
      <c r="I2438" s="103"/>
      <c r="J2438" s="103"/>
      <c r="K2438" s="103"/>
    </row>
    <row r="2439" spans="2:11" x14ac:dyDescent="0.25">
      <c r="B2439" s="103"/>
      <c r="C2439" s="123"/>
      <c r="D2439" s="103"/>
      <c r="E2439" s="103"/>
      <c r="F2439" s="103"/>
      <c r="H2439" s="123"/>
      <c r="I2439" s="103"/>
      <c r="J2439" s="103"/>
      <c r="K2439" s="103"/>
    </row>
    <row r="2440" spans="2:11" x14ac:dyDescent="0.25">
      <c r="B2440" s="103"/>
      <c r="C2440" s="123"/>
      <c r="D2440" s="103"/>
      <c r="E2440" s="103"/>
      <c r="F2440" s="103"/>
      <c r="H2440" s="123"/>
      <c r="I2440" s="103"/>
      <c r="J2440" s="103"/>
      <c r="K2440" s="103"/>
    </row>
    <row r="2441" spans="2:11" x14ac:dyDescent="0.25">
      <c r="B2441" s="103"/>
      <c r="C2441" s="123"/>
      <c r="D2441" s="103"/>
      <c r="E2441" s="103"/>
      <c r="F2441" s="103"/>
      <c r="H2441" s="123"/>
      <c r="I2441" s="103"/>
      <c r="J2441" s="103"/>
      <c r="K2441" s="103"/>
    </row>
    <row r="2442" spans="2:11" x14ac:dyDescent="0.25">
      <c r="B2442" s="103"/>
      <c r="C2442" s="123"/>
      <c r="D2442" s="103"/>
      <c r="E2442" s="103"/>
      <c r="F2442" s="103"/>
      <c r="H2442" s="123"/>
      <c r="I2442" s="103"/>
      <c r="J2442" s="103"/>
      <c r="K2442" s="103"/>
    </row>
    <row r="2443" spans="2:11" x14ac:dyDescent="0.25">
      <c r="B2443" s="103"/>
      <c r="C2443" s="123"/>
      <c r="D2443" s="103"/>
      <c r="E2443" s="103"/>
      <c r="F2443" s="103"/>
      <c r="H2443" s="123"/>
      <c r="I2443" s="103"/>
      <c r="J2443" s="103"/>
      <c r="K2443" s="103"/>
    </row>
    <row r="2444" spans="2:11" x14ac:dyDescent="0.25">
      <c r="B2444" s="103"/>
      <c r="C2444" s="123"/>
      <c r="D2444" s="103"/>
      <c r="E2444" s="103"/>
      <c r="F2444" s="103"/>
      <c r="H2444" s="123"/>
      <c r="I2444" s="103"/>
      <c r="J2444" s="103"/>
      <c r="K2444" s="103"/>
    </row>
    <row r="2445" spans="2:11" x14ac:dyDescent="0.25">
      <c r="B2445" s="103"/>
      <c r="C2445" s="123"/>
      <c r="D2445" s="103"/>
      <c r="E2445" s="103"/>
      <c r="F2445" s="103"/>
      <c r="H2445" s="123"/>
      <c r="I2445" s="103"/>
      <c r="J2445" s="103"/>
      <c r="K2445" s="103"/>
    </row>
    <row r="2446" spans="2:11" x14ac:dyDescent="0.25">
      <c r="B2446" s="103"/>
      <c r="C2446" s="123"/>
      <c r="D2446" s="103"/>
      <c r="E2446" s="103"/>
      <c r="F2446" s="103"/>
      <c r="H2446" s="123"/>
      <c r="I2446" s="103"/>
      <c r="J2446" s="103"/>
      <c r="K2446" s="103"/>
    </row>
    <row r="2447" spans="2:11" x14ac:dyDescent="0.25">
      <c r="B2447" s="103"/>
      <c r="C2447" s="123"/>
      <c r="D2447" s="103"/>
      <c r="E2447" s="103"/>
      <c r="F2447" s="103"/>
      <c r="H2447" s="123"/>
      <c r="I2447" s="103"/>
      <c r="J2447" s="103"/>
      <c r="K2447" s="103"/>
    </row>
    <row r="2448" spans="2:11" x14ac:dyDescent="0.25">
      <c r="B2448" s="103"/>
      <c r="C2448" s="123"/>
      <c r="D2448" s="103"/>
      <c r="E2448" s="103"/>
      <c r="F2448" s="103"/>
      <c r="H2448" s="123"/>
      <c r="I2448" s="103"/>
      <c r="J2448" s="103"/>
      <c r="K2448" s="103"/>
    </row>
    <row r="2449" spans="2:11" x14ac:dyDescent="0.25">
      <c r="B2449" s="103"/>
      <c r="C2449" s="123"/>
      <c r="D2449" s="103"/>
      <c r="E2449" s="103"/>
      <c r="F2449" s="103"/>
      <c r="H2449" s="123"/>
      <c r="I2449" s="103"/>
      <c r="J2449" s="103"/>
      <c r="K2449" s="103"/>
    </row>
    <row r="2450" spans="2:11" x14ac:dyDescent="0.25">
      <c r="B2450" s="103"/>
      <c r="C2450" s="123"/>
      <c r="D2450" s="103"/>
      <c r="E2450" s="103"/>
      <c r="F2450" s="103"/>
      <c r="H2450" s="123"/>
      <c r="I2450" s="103"/>
      <c r="J2450" s="103"/>
      <c r="K2450" s="103"/>
    </row>
    <row r="2451" spans="2:11" x14ac:dyDescent="0.25">
      <c r="B2451" s="103"/>
      <c r="C2451" s="123"/>
      <c r="D2451" s="103"/>
      <c r="E2451" s="103"/>
      <c r="F2451" s="103"/>
      <c r="H2451" s="123"/>
      <c r="I2451" s="103"/>
      <c r="J2451" s="103"/>
      <c r="K2451" s="103"/>
    </row>
    <row r="2452" spans="2:11" x14ac:dyDescent="0.25">
      <c r="B2452" s="103"/>
      <c r="C2452" s="123"/>
      <c r="D2452" s="103"/>
      <c r="E2452" s="103"/>
      <c r="F2452" s="103"/>
      <c r="H2452" s="123"/>
      <c r="I2452" s="103"/>
      <c r="J2452" s="103"/>
      <c r="K2452" s="103"/>
    </row>
    <row r="2453" spans="2:11" x14ac:dyDescent="0.25">
      <c r="B2453" s="103"/>
      <c r="C2453" s="123"/>
      <c r="D2453" s="103"/>
      <c r="E2453" s="103"/>
      <c r="F2453" s="103"/>
      <c r="H2453" s="123"/>
      <c r="I2453" s="103"/>
      <c r="J2453" s="103"/>
      <c r="K2453" s="103"/>
    </row>
    <row r="2454" spans="2:11" x14ac:dyDescent="0.25">
      <c r="B2454" s="103"/>
      <c r="C2454" s="123"/>
      <c r="D2454" s="103"/>
      <c r="E2454" s="103"/>
      <c r="F2454" s="103"/>
      <c r="H2454" s="123"/>
      <c r="I2454" s="103"/>
      <c r="J2454" s="103"/>
      <c r="K2454" s="103"/>
    </row>
    <row r="2455" spans="2:11" x14ac:dyDescent="0.25">
      <c r="B2455" s="103"/>
      <c r="C2455" s="123"/>
      <c r="D2455" s="103"/>
      <c r="E2455" s="103"/>
      <c r="F2455" s="103"/>
      <c r="H2455" s="123"/>
      <c r="I2455" s="103"/>
      <c r="J2455" s="103"/>
      <c r="K2455" s="103"/>
    </row>
    <row r="2456" spans="2:11" x14ac:dyDescent="0.25">
      <c r="B2456" s="103"/>
      <c r="C2456" s="123"/>
      <c r="D2456" s="103"/>
      <c r="E2456" s="103"/>
      <c r="F2456" s="103"/>
      <c r="H2456" s="123"/>
      <c r="I2456" s="103"/>
      <c r="J2456" s="103"/>
      <c r="K2456" s="103"/>
    </row>
    <row r="2457" spans="2:11" x14ac:dyDescent="0.25">
      <c r="B2457" s="103"/>
      <c r="C2457" s="123"/>
      <c r="D2457" s="103"/>
      <c r="E2457" s="103"/>
      <c r="F2457" s="103"/>
      <c r="H2457" s="123"/>
      <c r="I2457" s="103"/>
      <c r="J2457" s="103"/>
      <c r="K2457" s="103"/>
    </row>
    <row r="2458" spans="2:11" x14ac:dyDescent="0.25">
      <c r="B2458" s="103"/>
      <c r="C2458" s="123"/>
      <c r="D2458" s="103"/>
      <c r="E2458" s="103"/>
      <c r="F2458" s="103"/>
      <c r="H2458" s="123"/>
      <c r="I2458" s="103"/>
      <c r="J2458" s="103"/>
      <c r="K2458" s="103"/>
    </row>
    <row r="2459" spans="2:11" x14ac:dyDescent="0.25">
      <c r="B2459" s="103"/>
      <c r="C2459" s="123"/>
      <c r="D2459" s="103"/>
      <c r="E2459" s="103"/>
      <c r="F2459" s="103"/>
      <c r="H2459" s="123"/>
      <c r="I2459" s="103"/>
      <c r="J2459" s="103"/>
      <c r="K2459" s="103"/>
    </row>
    <row r="2460" spans="2:11" x14ac:dyDescent="0.25">
      <c r="B2460" s="103"/>
      <c r="C2460" s="123"/>
      <c r="D2460" s="103"/>
      <c r="E2460" s="103"/>
      <c r="F2460" s="103"/>
      <c r="H2460" s="123"/>
      <c r="I2460" s="103"/>
      <c r="J2460" s="103"/>
      <c r="K2460" s="103"/>
    </row>
    <row r="2461" spans="2:11" x14ac:dyDescent="0.25">
      <c r="B2461" s="103"/>
      <c r="C2461" s="123"/>
      <c r="D2461" s="103"/>
      <c r="E2461" s="103"/>
      <c r="F2461" s="103"/>
      <c r="H2461" s="123"/>
      <c r="I2461" s="103"/>
      <c r="J2461" s="103"/>
      <c r="K2461" s="103"/>
    </row>
    <row r="2462" spans="2:11" x14ac:dyDescent="0.25">
      <c r="B2462" s="103"/>
      <c r="C2462" s="123"/>
      <c r="D2462" s="103"/>
      <c r="E2462" s="103"/>
      <c r="F2462" s="103"/>
      <c r="H2462" s="123"/>
      <c r="I2462" s="103"/>
      <c r="J2462" s="103"/>
      <c r="K2462" s="103"/>
    </row>
    <row r="2463" spans="2:11" x14ac:dyDescent="0.25">
      <c r="B2463" s="103"/>
      <c r="C2463" s="123"/>
      <c r="D2463" s="103"/>
      <c r="E2463" s="103"/>
      <c r="F2463" s="103"/>
      <c r="H2463" s="123"/>
      <c r="I2463" s="103"/>
      <c r="J2463" s="103"/>
      <c r="K2463" s="103"/>
    </row>
    <row r="2464" spans="2:11" x14ac:dyDescent="0.25">
      <c r="B2464" s="103"/>
      <c r="C2464" s="123"/>
      <c r="D2464" s="103"/>
      <c r="E2464" s="103"/>
      <c r="F2464" s="103"/>
      <c r="H2464" s="123"/>
      <c r="I2464" s="103"/>
      <c r="J2464" s="103"/>
      <c r="K2464" s="103"/>
    </row>
    <row r="2465" spans="2:11" x14ac:dyDescent="0.25">
      <c r="B2465" s="103"/>
      <c r="C2465" s="123"/>
      <c r="D2465" s="103"/>
      <c r="E2465" s="103"/>
      <c r="F2465" s="103"/>
      <c r="H2465" s="123"/>
      <c r="I2465" s="103"/>
      <c r="J2465" s="103"/>
      <c r="K2465" s="103"/>
    </row>
    <row r="2466" spans="2:11" x14ac:dyDescent="0.25">
      <c r="B2466" s="103"/>
      <c r="C2466" s="123"/>
      <c r="D2466" s="103"/>
      <c r="E2466" s="103"/>
      <c r="F2466" s="103"/>
      <c r="H2466" s="123"/>
      <c r="I2466" s="103"/>
      <c r="J2466" s="103"/>
      <c r="K2466" s="103"/>
    </row>
    <row r="2467" spans="2:11" x14ac:dyDescent="0.25">
      <c r="B2467" s="103"/>
      <c r="C2467" s="123"/>
      <c r="D2467" s="103"/>
      <c r="E2467" s="103"/>
      <c r="F2467" s="103"/>
      <c r="H2467" s="123"/>
      <c r="I2467" s="103"/>
      <c r="J2467" s="103"/>
      <c r="K2467" s="103"/>
    </row>
    <row r="2468" spans="2:11" x14ac:dyDescent="0.25">
      <c r="B2468" s="103"/>
      <c r="C2468" s="123"/>
      <c r="D2468" s="103"/>
      <c r="E2468" s="103"/>
      <c r="F2468" s="103"/>
      <c r="H2468" s="123"/>
      <c r="I2468" s="103"/>
      <c r="J2468" s="103"/>
      <c r="K2468" s="103"/>
    </row>
    <row r="2469" spans="2:11" x14ac:dyDescent="0.25">
      <c r="B2469" s="103"/>
      <c r="C2469" s="123"/>
      <c r="D2469" s="103"/>
      <c r="E2469" s="103"/>
      <c r="F2469" s="103"/>
      <c r="H2469" s="123"/>
      <c r="I2469" s="103"/>
      <c r="J2469" s="103"/>
      <c r="K2469" s="103"/>
    </row>
    <row r="2470" spans="2:11" x14ac:dyDescent="0.25">
      <c r="B2470" s="103"/>
      <c r="C2470" s="123"/>
      <c r="D2470" s="103"/>
      <c r="E2470" s="103"/>
      <c r="F2470" s="103"/>
      <c r="H2470" s="123"/>
      <c r="I2470" s="103"/>
      <c r="J2470" s="103"/>
      <c r="K2470" s="103"/>
    </row>
    <row r="2471" spans="2:11" x14ac:dyDescent="0.25">
      <c r="B2471" s="103"/>
      <c r="C2471" s="123"/>
      <c r="D2471" s="103"/>
      <c r="E2471" s="103"/>
      <c r="F2471" s="103"/>
      <c r="H2471" s="123"/>
      <c r="I2471" s="103"/>
      <c r="J2471" s="103"/>
      <c r="K2471" s="103"/>
    </row>
    <row r="2472" spans="2:11" x14ac:dyDescent="0.25">
      <c r="B2472" s="103"/>
      <c r="C2472" s="123"/>
      <c r="D2472" s="103"/>
      <c r="E2472" s="103"/>
      <c r="F2472" s="103"/>
      <c r="H2472" s="123"/>
      <c r="I2472" s="103"/>
      <c r="J2472" s="103"/>
      <c r="K2472" s="103"/>
    </row>
    <row r="2473" spans="2:11" x14ac:dyDescent="0.25">
      <c r="B2473" s="103"/>
      <c r="C2473" s="123"/>
      <c r="D2473" s="103"/>
      <c r="E2473" s="103"/>
      <c r="F2473" s="103"/>
      <c r="H2473" s="123"/>
      <c r="I2473" s="103"/>
      <c r="J2473" s="103"/>
      <c r="K2473" s="103"/>
    </row>
    <row r="2474" spans="2:11" x14ac:dyDescent="0.25">
      <c r="B2474" s="103"/>
      <c r="C2474" s="123"/>
      <c r="D2474" s="103"/>
      <c r="E2474" s="103"/>
      <c r="F2474" s="103"/>
      <c r="H2474" s="123"/>
      <c r="I2474" s="103"/>
      <c r="J2474" s="103"/>
      <c r="K2474" s="103"/>
    </row>
    <row r="2475" spans="2:11" x14ac:dyDescent="0.25">
      <c r="B2475" s="103"/>
      <c r="C2475" s="123"/>
      <c r="D2475" s="103"/>
      <c r="E2475" s="103"/>
      <c r="F2475" s="103"/>
      <c r="H2475" s="123"/>
      <c r="I2475" s="103"/>
      <c r="J2475" s="103"/>
      <c r="K2475" s="103"/>
    </row>
    <row r="2476" spans="2:11" x14ac:dyDescent="0.25">
      <c r="B2476" s="103"/>
      <c r="C2476" s="123"/>
      <c r="D2476" s="103"/>
      <c r="E2476" s="103"/>
      <c r="F2476" s="103"/>
      <c r="H2476" s="123"/>
      <c r="I2476" s="103"/>
      <c r="J2476" s="103"/>
      <c r="K2476" s="103"/>
    </row>
    <row r="2477" spans="2:11" x14ac:dyDescent="0.25">
      <c r="B2477" s="103"/>
      <c r="C2477" s="123"/>
      <c r="D2477" s="103"/>
      <c r="E2477" s="103"/>
      <c r="F2477" s="103"/>
      <c r="H2477" s="123"/>
      <c r="I2477" s="103"/>
      <c r="J2477" s="103"/>
      <c r="K2477" s="103"/>
    </row>
    <row r="2478" spans="2:11" x14ac:dyDescent="0.25">
      <c r="B2478" s="103"/>
      <c r="C2478" s="123"/>
      <c r="D2478" s="103"/>
      <c r="E2478" s="103"/>
      <c r="F2478" s="103"/>
      <c r="H2478" s="123"/>
      <c r="I2478" s="103"/>
      <c r="J2478" s="103"/>
      <c r="K2478" s="103"/>
    </row>
    <row r="2479" spans="2:11" x14ac:dyDescent="0.25">
      <c r="B2479" s="103"/>
      <c r="C2479" s="123"/>
      <c r="D2479" s="103"/>
      <c r="E2479" s="103"/>
      <c r="F2479" s="103"/>
      <c r="H2479" s="123"/>
      <c r="I2479" s="103"/>
      <c r="J2479" s="103"/>
      <c r="K2479" s="103"/>
    </row>
    <row r="2480" spans="2:11" x14ac:dyDescent="0.25">
      <c r="B2480" s="103"/>
      <c r="C2480" s="123"/>
      <c r="D2480" s="103"/>
      <c r="E2480" s="103"/>
      <c r="F2480" s="103"/>
      <c r="H2480" s="123"/>
      <c r="I2480" s="103"/>
      <c r="J2480" s="103"/>
      <c r="K2480" s="103"/>
    </row>
    <row r="2481" spans="2:11" x14ac:dyDescent="0.25">
      <c r="B2481" s="103"/>
      <c r="C2481" s="123"/>
      <c r="D2481" s="103"/>
      <c r="E2481" s="103"/>
      <c r="F2481" s="103"/>
      <c r="H2481" s="123"/>
      <c r="I2481" s="103"/>
      <c r="J2481" s="103"/>
      <c r="K2481" s="103"/>
    </row>
    <row r="2482" spans="2:11" x14ac:dyDescent="0.25">
      <c r="B2482" s="103"/>
      <c r="C2482" s="123"/>
      <c r="D2482" s="103"/>
      <c r="E2482" s="103"/>
      <c r="F2482" s="103"/>
      <c r="H2482" s="123"/>
      <c r="I2482" s="103"/>
      <c r="J2482" s="103"/>
      <c r="K2482" s="103"/>
    </row>
    <row r="2483" spans="2:11" x14ac:dyDescent="0.25">
      <c r="B2483" s="103"/>
      <c r="C2483" s="123"/>
      <c r="D2483" s="103"/>
      <c r="E2483" s="103"/>
      <c r="F2483" s="103"/>
      <c r="H2483" s="123"/>
      <c r="I2483" s="103"/>
      <c r="J2483" s="103"/>
      <c r="K2483" s="103"/>
    </row>
    <row r="2484" spans="2:11" x14ac:dyDescent="0.25">
      <c r="B2484" s="103"/>
      <c r="C2484" s="123"/>
      <c r="D2484" s="103"/>
      <c r="E2484" s="103"/>
      <c r="F2484" s="103"/>
      <c r="H2484" s="123"/>
      <c r="I2484" s="103"/>
      <c r="J2484" s="103"/>
      <c r="K2484" s="103"/>
    </row>
    <row r="2485" spans="2:11" x14ac:dyDescent="0.25">
      <c r="B2485" s="103"/>
      <c r="C2485" s="123"/>
      <c r="D2485" s="103"/>
      <c r="E2485" s="103"/>
      <c r="F2485" s="103"/>
      <c r="H2485" s="123"/>
      <c r="I2485" s="103"/>
      <c r="J2485" s="103"/>
      <c r="K2485" s="103"/>
    </row>
    <row r="2486" spans="2:11" x14ac:dyDescent="0.25">
      <c r="B2486" s="103"/>
      <c r="C2486" s="123"/>
      <c r="D2486" s="103"/>
      <c r="E2486" s="103"/>
      <c r="F2486" s="103"/>
      <c r="H2486" s="123"/>
      <c r="I2486" s="103"/>
      <c r="J2486" s="103"/>
      <c r="K2486" s="103"/>
    </row>
    <row r="2487" spans="2:11" x14ac:dyDescent="0.25">
      <c r="B2487" s="103"/>
      <c r="C2487" s="123"/>
      <c r="D2487" s="103"/>
      <c r="E2487" s="103"/>
      <c r="F2487" s="103"/>
      <c r="H2487" s="123"/>
      <c r="I2487" s="103"/>
      <c r="J2487" s="103"/>
      <c r="K2487" s="103"/>
    </row>
    <row r="2488" spans="2:11" x14ac:dyDescent="0.25">
      <c r="B2488" s="103"/>
      <c r="C2488" s="123"/>
      <c r="D2488" s="103"/>
      <c r="E2488" s="103"/>
      <c r="F2488" s="103"/>
      <c r="H2488" s="123"/>
      <c r="I2488" s="103"/>
      <c r="J2488" s="103"/>
      <c r="K2488" s="103"/>
    </row>
    <row r="2489" spans="2:11" x14ac:dyDescent="0.25">
      <c r="B2489" s="103"/>
      <c r="C2489" s="123"/>
      <c r="D2489" s="103"/>
      <c r="E2489" s="103"/>
      <c r="F2489" s="103"/>
      <c r="H2489" s="123"/>
      <c r="I2489" s="103"/>
      <c r="J2489" s="103"/>
      <c r="K2489" s="103"/>
    </row>
    <row r="2490" spans="2:11" x14ac:dyDescent="0.25">
      <c r="B2490" s="103"/>
      <c r="C2490" s="123"/>
      <c r="D2490" s="103"/>
      <c r="E2490" s="103"/>
      <c r="F2490" s="103"/>
      <c r="H2490" s="123"/>
      <c r="I2490" s="103"/>
      <c r="J2490" s="103"/>
      <c r="K2490" s="103"/>
    </row>
    <row r="2491" spans="2:11" x14ac:dyDescent="0.25">
      <c r="B2491" s="103"/>
      <c r="C2491" s="123"/>
      <c r="D2491" s="103"/>
      <c r="E2491" s="103"/>
      <c r="F2491" s="103"/>
      <c r="H2491" s="123"/>
      <c r="I2491" s="103"/>
      <c r="J2491" s="103"/>
      <c r="K2491" s="103"/>
    </row>
    <row r="2492" spans="2:11" x14ac:dyDescent="0.25">
      <c r="B2492" s="103"/>
      <c r="C2492" s="123"/>
      <c r="D2492" s="103"/>
      <c r="E2492" s="103"/>
      <c r="F2492" s="103"/>
      <c r="H2492" s="123"/>
      <c r="I2492" s="103"/>
      <c r="J2492" s="103"/>
      <c r="K2492" s="103"/>
    </row>
    <row r="2493" spans="2:11" x14ac:dyDescent="0.25">
      <c r="B2493" s="103"/>
      <c r="C2493" s="123"/>
      <c r="D2493" s="103"/>
      <c r="E2493" s="103"/>
      <c r="F2493" s="103"/>
      <c r="H2493" s="123"/>
      <c r="I2493" s="103"/>
      <c r="J2493" s="103"/>
      <c r="K2493" s="103"/>
    </row>
    <row r="2494" spans="2:11" x14ac:dyDescent="0.25">
      <c r="B2494" s="103"/>
      <c r="C2494" s="123"/>
      <c r="D2494" s="103"/>
      <c r="E2494" s="103"/>
      <c r="F2494" s="103"/>
      <c r="H2494" s="123"/>
      <c r="I2494" s="103"/>
      <c r="J2494" s="103"/>
      <c r="K2494" s="103"/>
    </row>
    <row r="2495" spans="2:11" x14ac:dyDescent="0.25">
      <c r="B2495" s="103"/>
      <c r="C2495" s="123"/>
      <c r="D2495" s="103"/>
      <c r="E2495" s="103"/>
      <c r="F2495" s="103"/>
      <c r="H2495" s="123"/>
      <c r="I2495" s="103"/>
      <c r="J2495" s="103"/>
      <c r="K2495" s="103"/>
    </row>
    <row r="2496" spans="2:11" x14ac:dyDescent="0.25">
      <c r="B2496" s="103"/>
      <c r="C2496" s="123"/>
      <c r="D2496" s="103"/>
      <c r="E2496" s="103"/>
      <c r="F2496" s="103"/>
      <c r="H2496" s="123"/>
      <c r="I2496" s="103"/>
      <c r="J2496" s="103"/>
      <c r="K2496" s="103"/>
    </row>
    <row r="2497" spans="2:11" x14ac:dyDescent="0.25">
      <c r="B2497" s="103"/>
      <c r="C2497" s="123"/>
      <c r="D2497" s="103"/>
      <c r="E2497" s="103"/>
      <c r="F2497" s="103"/>
      <c r="H2497" s="123"/>
      <c r="I2497" s="103"/>
      <c r="J2497" s="103"/>
      <c r="K2497" s="103"/>
    </row>
    <row r="2498" spans="2:11" x14ac:dyDescent="0.25">
      <c r="B2498" s="103"/>
      <c r="C2498" s="123"/>
      <c r="D2498" s="103"/>
      <c r="E2498" s="103"/>
      <c r="F2498" s="103"/>
      <c r="H2498" s="123"/>
      <c r="I2498" s="103"/>
      <c r="J2498" s="103"/>
      <c r="K2498" s="103"/>
    </row>
    <row r="2499" spans="2:11" x14ac:dyDescent="0.25">
      <c r="B2499" s="103"/>
      <c r="C2499" s="123"/>
      <c r="D2499" s="103"/>
      <c r="E2499" s="103"/>
      <c r="F2499" s="103"/>
      <c r="H2499" s="123"/>
      <c r="I2499" s="103"/>
      <c r="J2499" s="103"/>
      <c r="K2499" s="103"/>
    </row>
    <row r="2500" spans="2:11" x14ac:dyDescent="0.25">
      <c r="B2500" s="103"/>
      <c r="C2500" s="123"/>
      <c r="D2500" s="103"/>
      <c r="E2500" s="103"/>
      <c r="F2500" s="103"/>
      <c r="H2500" s="123"/>
      <c r="I2500" s="103"/>
      <c r="J2500" s="103"/>
      <c r="K2500" s="103"/>
    </row>
    <row r="2501" spans="2:11" x14ac:dyDescent="0.25">
      <c r="B2501" s="103"/>
      <c r="C2501" s="123"/>
      <c r="D2501" s="103"/>
      <c r="E2501" s="103"/>
      <c r="F2501" s="103"/>
      <c r="H2501" s="123"/>
      <c r="I2501" s="103"/>
      <c r="J2501" s="103"/>
      <c r="K2501" s="103"/>
    </row>
    <row r="2502" spans="2:11" x14ac:dyDescent="0.25">
      <c r="B2502" s="103"/>
      <c r="C2502" s="123"/>
      <c r="D2502" s="103"/>
      <c r="E2502" s="103"/>
      <c r="F2502" s="103"/>
      <c r="H2502" s="123"/>
      <c r="I2502" s="103"/>
      <c r="J2502" s="103"/>
      <c r="K2502" s="103"/>
    </row>
    <row r="2503" spans="2:11" x14ac:dyDescent="0.25">
      <c r="B2503" s="103"/>
      <c r="C2503" s="123"/>
      <c r="D2503" s="103"/>
      <c r="E2503" s="103"/>
      <c r="F2503" s="103"/>
      <c r="H2503" s="123"/>
      <c r="I2503" s="103"/>
      <c r="J2503" s="103"/>
      <c r="K2503" s="103"/>
    </row>
    <row r="2504" spans="2:11" x14ac:dyDescent="0.25">
      <c r="B2504" s="103"/>
      <c r="C2504" s="123"/>
      <c r="D2504" s="103"/>
      <c r="E2504" s="103"/>
      <c r="F2504" s="103"/>
      <c r="H2504" s="123"/>
      <c r="I2504" s="103"/>
      <c r="J2504" s="103"/>
      <c r="K2504" s="103"/>
    </row>
    <row r="2505" spans="2:11" x14ac:dyDescent="0.25">
      <c r="B2505" s="103"/>
      <c r="C2505" s="123"/>
      <c r="D2505" s="103"/>
      <c r="E2505" s="103"/>
      <c r="F2505" s="103"/>
      <c r="H2505" s="123"/>
      <c r="I2505" s="103"/>
      <c r="J2505" s="103"/>
      <c r="K2505" s="103"/>
    </row>
    <row r="2506" spans="2:11" x14ac:dyDescent="0.25">
      <c r="B2506" s="103"/>
      <c r="C2506" s="123"/>
      <c r="D2506" s="103"/>
      <c r="E2506" s="103"/>
      <c r="F2506" s="103"/>
      <c r="H2506" s="123"/>
      <c r="I2506" s="103"/>
      <c r="J2506" s="103"/>
      <c r="K2506" s="103"/>
    </row>
    <row r="2507" spans="2:11" x14ac:dyDescent="0.25">
      <c r="B2507" s="103"/>
      <c r="C2507" s="123"/>
      <c r="D2507" s="103"/>
      <c r="E2507" s="103"/>
      <c r="F2507" s="103"/>
      <c r="H2507" s="123"/>
      <c r="I2507" s="103"/>
      <c r="J2507" s="103"/>
      <c r="K2507" s="103"/>
    </row>
    <row r="2508" spans="2:11" x14ac:dyDescent="0.25">
      <c r="B2508" s="103"/>
      <c r="C2508" s="123"/>
      <c r="D2508" s="103"/>
      <c r="E2508" s="103"/>
      <c r="F2508" s="103"/>
      <c r="H2508" s="123"/>
      <c r="I2508" s="103"/>
      <c r="J2508" s="103"/>
      <c r="K2508" s="103"/>
    </row>
    <row r="2509" spans="2:11" x14ac:dyDescent="0.25">
      <c r="B2509" s="103"/>
      <c r="C2509" s="123"/>
      <c r="D2509" s="103"/>
      <c r="E2509" s="103"/>
      <c r="F2509" s="103"/>
      <c r="H2509" s="123"/>
      <c r="I2509" s="103"/>
      <c r="J2509" s="103"/>
      <c r="K2509" s="103"/>
    </row>
    <row r="2510" spans="2:11" x14ac:dyDescent="0.25">
      <c r="B2510" s="103"/>
      <c r="C2510" s="123"/>
      <c r="D2510" s="103"/>
      <c r="E2510" s="103"/>
      <c r="F2510" s="103"/>
      <c r="H2510" s="123"/>
      <c r="I2510" s="103"/>
      <c r="J2510" s="103"/>
      <c r="K2510" s="103"/>
    </row>
    <row r="2511" spans="2:11" x14ac:dyDescent="0.25">
      <c r="B2511" s="103"/>
      <c r="C2511" s="123"/>
      <c r="D2511" s="103"/>
      <c r="E2511" s="103"/>
      <c r="F2511" s="103"/>
      <c r="H2511" s="123"/>
      <c r="I2511" s="103"/>
      <c r="J2511" s="103"/>
      <c r="K2511" s="103"/>
    </row>
    <row r="2512" spans="2:11" x14ac:dyDescent="0.25">
      <c r="B2512" s="103"/>
      <c r="C2512" s="123"/>
      <c r="D2512" s="103"/>
      <c r="E2512" s="103"/>
      <c r="F2512" s="103"/>
      <c r="H2512" s="123"/>
      <c r="I2512" s="103"/>
      <c r="J2512" s="103"/>
      <c r="K2512" s="103"/>
    </row>
    <row r="2513" spans="2:11" x14ac:dyDescent="0.25">
      <c r="B2513" s="103"/>
      <c r="C2513" s="123"/>
      <c r="D2513" s="103"/>
      <c r="E2513" s="103"/>
      <c r="F2513" s="103"/>
      <c r="H2513" s="123"/>
      <c r="I2513" s="103"/>
      <c r="J2513" s="103"/>
      <c r="K2513" s="103"/>
    </row>
    <row r="2514" spans="2:11" x14ac:dyDescent="0.25">
      <c r="B2514" s="103"/>
      <c r="C2514" s="123"/>
      <c r="D2514" s="103"/>
      <c r="E2514" s="103"/>
      <c r="F2514" s="103"/>
      <c r="H2514" s="123"/>
      <c r="I2514" s="103"/>
      <c r="J2514" s="103"/>
      <c r="K2514" s="103"/>
    </row>
    <row r="2515" spans="2:11" x14ac:dyDescent="0.25">
      <c r="B2515" s="103"/>
      <c r="C2515" s="123"/>
      <c r="D2515" s="103"/>
      <c r="E2515" s="103"/>
      <c r="F2515" s="103"/>
      <c r="H2515" s="123"/>
      <c r="I2515" s="103"/>
      <c r="J2515" s="103"/>
      <c r="K2515" s="103"/>
    </row>
    <row r="2516" spans="2:11" x14ac:dyDescent="0.25">
      <c r="B2516" s="103"/>
      <c r="C2516" s="123"/>
      <c r="D2516" s="103"/>
      <c r="E2516" s="103"/>
      <c r="F2516" s="103"/>
      <c r="H2516" s="123"/>
      <c r="I2516" s="103"/>
      <c r="J2516" s="103"/>
      <c r="K2516" s="103"/>
    </row>
    <row r="2517" spans="2:11" x14ac:dyDescent="0.25">
      <c r="B2517" s="103"/>
      <c r="C2517" s="123"/>
      <c r="D2517" s="103"/>
      <c r="E2517" s="103"/>
      <c r="F2517" s="103"/>
      <c r="H2517" s="123"/>
      <c r="I2517" s="103"/>
      <c r="J2517" s="103"/>
      <c r="K2517" s="103"/>
    </row>
    <row r="2518" spans="2:11" x14ac:dyDescent="0.25">
      <c r="B2518" s="103"/>
      <c r="C2518" s="123"/>
      <c r="D2518" s="103"/>
      <c r="E2518" s="103"/>
      <c r="F2518" s="103"/>
      <c r="H2518" s="123"/>
      <c r="I2518" s="103"/>
      <c r="J2518" s="103"/>
      <c r="K2518" s="103"/>
    </row>
    <row r="2519" spans="2:11" x14ac:dyDescent="0.25">
      <c r="B2519" s="103"/>
      <c r="C2519" s="123"/>
      <c r="D2519" s="103"/>
      <c r="E2519" s="103"/>
      <c r="F2519" s="103"/>
      <c r="H2519" s="123"/>
      <c r="I2519" s="103"/>
      <c r="J2519" s="103"/>
      <c r="K2519" s="103"/>
    </row>
    <row r="2520" spans="2:11" x14ac:dyDescent="0.25">
      <c r="B2520" s="103"/>
      <c r="C2520" s="123"/>
      <c r="D2520" s="103"/>
      <c r="E2520" s="103"/>
      <c r="F2520" s="103"/>
      <c r="H2520" s="123"/>
      <c r="I2520" s="103"/>
      <c r="J2520" s="103"/>
      <c r="K2520" s="103"/>
    </row>
    <row r="2521" spans="2:11" x14ac:dyDescent="0.25">
      <c r="B2521" s="103"/>
      <c r="C2521" s="123"/>
      <c r="D2521" s="103"/>
      <c r="E2521" s="103"/>
      <c r="F2521" s="103"/>
      <c r="H2521" s="123"/>
      <c r="I2521" s="103"/>
      <c r="J2521" s="103"/>
      <c r="K2521" s="103"/>
    </row>
    <row r="2522" spans="2:11" x14ac:dyDescent="0.25">
      <c r="B2522" s="103"/>
      <c r="C2522" s="123"/>
      <c r="D2522" s="103"/>
      <c r="E2522" s="103"/>
      <c r="F2522" s="103"/>
      <c r="H2522" s="123"/>
      <c r="I2522" s="103"/>
      <c r="J2522" s="103"/>
      <c r="K2522" s="103"/>
    </row>
    <row r="2523" spans="2:11" x14ac:dyDescent="0.25">
      <c r="B2523" s="103"/>
      <c r="C2523" s="123"/>
      <c r="D2523" s="103"/>
      <c r="E2523" s="103"/>
      <c r="F2523" s="103"/>
      <c r="H2523" s="123"/>
      <c r="I2523" s="103"/>
      <c r="J2523" s="103"/>
      <c r="K2523" s="103"/>
    </row>
    <row r="2524" spans="2:11" x14ac:dyDescent="0.25">
      <c r="B2524" s="103"/>
      <c r="C2524" s="123"/>
      <c r="D2524" s="103"/>
      <c r="E2524" s="103"/>
      <c r="F2524" s="103"/>
      <c r="H2524" s="123"/>
      <c r="I2524" s="103"/>
      <c r="J2524" s="103"/>
      <c r="K2524" s="103"/>
    </row>
    <row r="2525" spans="2:11" x14ac:dyDescent="0.25">
      <c r="B2525" s="103"/>
      <c r="C2525" s="123"/>
      <c r="D2525" s="103"/>
      <c r="E2525" s="103"/>
      <c r="F2525" s="103"/>
      <c r="H2525" s="123"/>
      <c r="I2525" s="103"/>
      <c r="J2525" s="103"/>
      <c r="K2525" s="103"/>
    </row>
    <row r="2526" spans="2:11" x14ac:dyDescent="0.25">
      <c r="B2526" s="103"/>
      <c r="C2526" s="123"/>
      <c r="D2526" s="103"/>
      <c r="E2526" s="103"/>
      <c r="F2526" s="103"/>
      <c r="H2526" s="123"/>
      <c r="I2526" s="103"/>
      <c r="J2526" s="103"/>
      <c r="K2526" s="103"/>
    </row>
    <row r="2527" spans="2:11" x14ac:dyDescent="0.25">
      <c r="B2527" s="103"/>
      <c r="C2527" s="123"/>
      <c r="D2527" s="103"/>
      <c r="E2527" s="103"/>
      <c r="F2527" s="103"/>
      <c r="H2527" s="123"/>
      <c r="I2527" s="103"/>
      <c r="J2527" s="103"/>
      <c r="K2527" s="103"/>
    </row>
    <row r="2528" spans="2:11" x14ac:dyDescent="0.25">
      <c r="B2528" s="103"/>
      <c r="C2528" s="123"/>
      <c r="D2528" s="103"/>
      <c r="E2528" s="103"/>
      <c r="F2528" s="103"/>
      <c r="H2528" s="123"/>
      <c r="I2528" s="103"/>
      <c r="J2528" s="103"/>
      <c r="K2528" s="103"/>
    </row>
    <row r="2529" spans="2:11" x14ac:dyDescent="0.25">
      <c r="B2529" s="103"/>
      <c r="C2529" s="123"/>
      <c r="D2529" s="103"/>
      <c r="E2529" s="103"/>
      <c r="F2529" s="103"/>
      <c r="H2529" s="123"/>
      <c r="I2529" s="103"/>
      <c r="J2529" s="103"/>
      <c r="K2529" s="103"/>
    </row>
    <row r="2530" spans="2:11" x14ac:dyDescent="0.25">
      <c r="B2530" s="103"/>
      <c r="C2530" s="123"/>
      <c r="D2530" s="103"/>
      <c r="E2530" s="103"/>
      <c r="F2530" s="103"/>
      <c r="H2530" s="123"/>
      <c r="I2530" s="103"/>
      <c r="J2530" s="103"/>
      <c r="K2530" s="103"/>
    </row>
    <row r="2531" spans="2:11" x14ac:dyDescent="0.25">
      <c r="B2531" s="103"/>
      <c r="C2531" s="123"/>
      <c r="D2531" s="103"/>
      <c r="E2531" s="103"/>
      <c r="F2531" s="103"/>
      <c r="H2531" s="123"/>
      <c r="I2531" s="103"/>
      <c r="J2531" s="103"/>
      <c r="K2531" s="103"/>
    </row>
    <row r="2532" spans="2:11" x14ac:dyDescent="0.25">
      <c r="B2532" s="103"/>
      <c r="C2532" s="123"/>
      <c r="D2532" s="103"/>
      <c r="E2532" s="103"/>
      <c r="F2532" s="103"/>
      <c r="H2532" s="123"/>
      <c r="I2532" s="103"/>
      <c r="J2532" s="103"/>
      <c r="K2532" s="103"/>
    </row>
    <row r="2533" spans="2:11" x14ac:dyDescent="0.25">
      <c r="B2533" s="103"/>
      <c r="C2533" s="123"/>
      <c r="D2533" s="103"/>
      <c r="E2533" s="103"/>
      <c r="F2533" s="103"/>
      <c r="H2533" s="123"/>
      <c r="I2533" s="103"/>
      <c r="J2533" s="103"/>
      <c r="K2533" s="103"/>
    </row>
    <row r="2534" spans="2:11" x14ac:dyDescent="0.25">
      <c r="B2534" s="103"/>
      <c r="C2534" s="123"/>
      <c r="D2534" s="103"/>
      <c r="E2534" s="103"/>
      <c r="F2534" s="103"/>
      <c r="H2534" s="123"/>
      <c r="I2534" s="103"/>
      <c r="J2534" s="103"/>
      <c r="K2534" s="103"/>
    </row>
    <row r="2535" spans="2:11" x14ac:dyDescent="0.25">
      <c r="B2535" s="103"/>
      <c r="C2535" s="123"/>
      <c r="D2535" s="103"/>
      <c r="E2535" s="103"/>
      <c r="F2535" s="103"/>
      <c r="H2535" s="123"/>
      <c r="I2535" s="103"/>
      <c r="J2535" s="103"/>
      <c r="K2535" s="103"/>
    </row>
    <row r="2536" spans="2:11" x14ac:dyDescent="0.25">
      <c r="B2536" s="103"/>
      <c r="C2536" s="123"/>
      <c r="D2536" s="103"/>
      <c r="E2536" s="103"/>
      <c r="F2536" s="103"/>
      <c r="H2536" s="123"/>
      <c r="I2536" s="103"/>
      <c r="J2536" s="103"/>
      <c r="K2536" s="103"/>
    </row>
    <row r="2537" spans="2:11" x14ac:dyDescent="0.25">
      <c r="B2537" s="103"/>
      <c r="C2537" s="123"/>
      <c r="D2537" s="103"/>
      <c r="E2537" s="103"/>
      <c r="F2537" s="103"/>
      <c r="H2537" s="123"/>
      <c r="I2537" s="103"/>
      <c r="J2537" s="103"/>
      <c r="K2537" s="103"/>
    </row>
    <row r="2538" spans="2:11" x14ac:dyDescent="0.25">
      <c r="B2538" s="103"/>
      <c r="C2538" s="123"/>
      <c r="D2538" s="103"/>
      <c r="E2538" s="103"/>
      <c r="F2538" s="103"/>
      <c r="H2538" s="123"/>
      <c r="I2538" s="103"/>
      <c r="J2538" s="103"/>
      <c r="K2538" s="103"/>
    </row>
    <row r="2539" spans="2:11" x14ac:dyDescent="0.25">
      <c r="B2539" s="103"/>
      <c r="C2539" s="123"/>
      <c r="D2539" s="103"/>
      <c r="E2539" s="103"/>
      <c r="F2539" s="103"/>
      <c r="H2539" s="123"/>
      <c r="I2539" s="103"/>
      <c r="J2539" s="103"/>
      <c r="K2539" s="103"/>
    </row>
    <row r="2540" spans="2:11" x14ac:dyDescent="0.25">
      <c r="B2540" s="103"/>
      <c r="C2540" s="123"/>
      <c r="D2540" s="103"/>
      <c r="E2540" s="103"/>
      <c r="F2540" s="103"/>
      <c r="H2540" s="123"/>
      <c r="I2540" s="103"/>
      <c r="J2540" s="103"/>
      <c r="K2540" s="103"/>
    </row>
    <row r="2541" spans="2:11" x14ac:dyDescent="0.25">
      <c r="B2541" s="103"/>
      <c r="C2541" s="123"/>
      <c r="D2541" s="103"/>
      <c r="E2541" s="103"/>
      <c r="F2541" s="103"/>
      <c r="H2541" s="123"/>
      <c r="I2541" s="103"/>
      <c r="J2541" s="103"/>
      <c r="K2541" s="103"/>
    </row>
    <row r="2542" spans="2:11" x14ac:dyDescent="0.25">
      <c r="B2542" s="103"/>
      <c r="C2542" s="123"/>
      <c r="D2542" s="103"/>
      <c r="E2542" s="103"/>
      <c r="F2542" s="103"/>
      <c r="H2542" s="123"/>
      <c r="I2542" s="103"/>
      <c r="J2542" s="103"/>
      <c r="K2542" s="103"/>
    </row>
    <row r="2543" spans="2:11" x14ac:dyDescent="0.25">
      <c r="B2543" s="103"/>
      <c r="C2543" s="123"/>
      <c r="D2543" s="103"/>
      <c r="E2543" s="103"/>
      <c r="F2543" s="103"/>
      <c r="H2543" s="123"/>
      <c r="I2543" s="103"/>
      <c r="J2543" s="103"/>
      <c r="K2543" s="103"/>
    </row>
    <row r="2544" spans="2:11" x14ac:dyDescent="0.25">
      <c r="B2544" s="103"/>
      <c r="C2544" s="123"/>
      <c r="D2544" s="103"/>
      <c r="E2544" s="103"/>
      <c r="F2544" s="103"/>
      <c r="H2544" s="123"/>
      <c r="I2544" s="103"/>
      <c r="J2544" s="103"/>
      <c r="K2544" s="103"/>
    </row>
    <row r="2545" spans="2:11" x14ac:dyDescent="0.25">
      <c r="B2545" s="103"/>
      <c r="C2545" s="123"/>
      <c r="D2545" s="103"/>
      <c r="E2545" s="103"/>
      <c r="F2545" s="103"/>
      <c r="H2545" s="123"/>
      <c r="I2545" s="103"/>
      <c r="J2545" s="103"/>
      <c r="K2545" s="103"/>
    </row>
    <row r="2546" spans="2:11" x14ac:dyDescent="0.25">
      <c r="B2546" s="103"/>
      <c r="C2546" s="123"/>
      <c r="D2546" s="103"/>
      <c r="E2546" s="103"/>
      <c r="F2546" s="103"/>
      <c r="H2546" s="123"/>
      <c r="I2546" s="103"/>
      <c r="J2546" s="103"/>
      <c r="K2546" s="103"/>
    </row>
    <row r="2547" spans="2:11" x14ac:dyDescent="0.25">
      <c r="B2547" s="103"/>
      <c r="C2547" s="123"/>
      <c r="D2547" s="103"/>
      <c r="E2547" s="103"/>
      <c r="F2547" s="103"/>
      <c r="H2547" s="123"/>
      <c r="I2547" s="103"/>
      <c r="J2547" s="103"/>
      <c r="K2547" s="103"/>
    </row>
    <row r="2548" spans="2:11" x14ac:dyDescent="0.25">
      <c r="B2548" s="103"/>
      <c r="C2548" s="123"/>
      <c r="D2548" s="103"/>
      <c r="E2548" s="103"/>
      <c r="F2548" s="103"/>
      <c r="H2548" s="123"/>
      <c r="I2548" s="103"/>
      <c r="J2548" s="103"/>
      <c r="K2548" s="103"/>
    </row>
    <row r="2549" spans="2:11" x14ac:dyDescent="0.25">
      <c r="B2549" s="103"/>
      <c r="C2549" s="123"/>
      <c r="D2549" s="103"/>
      <c r="E2549" s="103"/>
      <c r="F2549" s="103"/>
      <c r="H2549" s="123"/>
      <c r="I2549" s="103"/>
      <c r="J2549" s="103"/>
      <c r="K2549" s="103"/>
    </row>
    <row r="2550" spans="2:11" x14ac:dyDescent="0.25">
      <c r="B2550" s="103"/>
      <c r="C2550" s="123"/>
      <c r="D2550" s="103"/>
      <c r="E2550" s="103"/>
      <c r="F2550" s="103"/>
      <c r="H2550" s="123"/>
      <c r="I2550" s="103"/>
      <c r="J2550" s="103"/>
      <c r="K2550" s="103"/>
    </row>
    <row r="2551" spans="2:11" x14ac:dyDescent="0.25">
      <c r="B2551" s="103"/>
      <c r="C2551" s="123"/>
      <c r="D2551" s="103"/>
      <c r="E2551" s="103"/>
      <c r="F2551" s="103"/>
      <c r="H2551" s="123"/>
      <c r="I2551" s="103"/>
      <c r="J2551" s="103"/>
      <c r="K2551" s="103"/>
    </row>
    <row r="2552" spans="2:11" x14ac:dyDescent="0.25">
      <c r="B2552" s="103"/>
      <c r="C2552" s="123"/>
      <c r="D2552" s="103"/>
      <c r="E2552" s="103"/>
      <c r="F2552" s="103"/>
      <c r="H2552" s="123"/>
      <c r="I2552" s="103"/>
      <c r="J2552" s="103"/>
      <c r="K2552" s="103"/>
    </row>
    <row r="2553" spans="2:11" x14ac:dyDescent="0.25">
      <c r="B2553" s="103"/>
      <c r="C2553" s="123"/>
      <c r="D2553" s="103"/>
      <c r="E2553" s="103"/>
      <c r="F2553" s="103"/>
      <c r="H2553" s="123"/>
      <c r="I2553" s="103"/>
      <c r="J2553" s="103"/>
      <c r="K2553" s="103"/>
    </row>
    <row r="2554" spans="2:11" x14ac:dyDescent="0.25">
      <c r="B2554" s="103"/>
      <c r="C2554" s="123"/>
      <c r="D2554" s="103"/>
      <c r="E2554" s="103"/>
      <c r="F2554" s="103"/>
      <c r="H2554" s="123"/>
      <c r="I2554" s="103"/>
      <c r="J2554" s="103"/>
      <c r="K2554" s="103"/>
    </row>
    <row r="2555" spans="2:11" x14ac:dyDescent="0.25">
      <c r="B2555" s="103"/>
      <c r="C2555" s="123"/>
      <c r="D2555" s="103"/>
      <c r="E2555" s="103"/>
      <c r="F2555" s="103"/>
      <c r="H2555" s="123"/>
      <c r="I2555" s="103"/>
      <c r="J2555" s="103"/>
      <c r="K2555" s="103"/>
    </row>
    <row r="2556" spans="2:11" x14ac:dyDescent="0.25">
      <c r="B2556" s="103"/>
      <c r="C2556" s="123"/>
      <c r="D2556" s="103"/>
      <c r="E2556" s="103"/>
      <c r="F2556" s="103"/>
      <c r="H2556" s="123"/>
      <c r="I2556" s="103"/>
      <c r="J2556" s="103"/>
      <c r="K2556" s="103"/>
    </row>
    <row r="2557" spans="2:11" x14ac:dyDescent="0.25">
      <c r="B2557" s="103"/>
      <c r="C2557" s="123"/>
      <c r="D2557" s="103"/>
      <c r="E2557" s="103"/>
      <c r="F2557" s="103"/>
      <c r="H2557" s="123"/>
      <c r="I2557" s="103"/>
      <c r="J2557" s="103"/>
      <c r="K2557" s="103"/>
    </row>
    <row r="2558" spans="2:11" x14ac:dyDescent="0.25">
      <c r="B2558" s="103"/>
      <c r="C2558" s="123"/>
      <c r="D2558" s="103"/>
      <c r="E2558" s="103"/>
      <c r="F2558" s="103"/>
      <c r="H2558" s="123"/>
      <c r="I2558" s="103"/>
      <c r="J2558" s="103"/>
      <c r="K2558" s="103"/>
    </row>
    <row r="2559" spans="2:11" x14ac:dyDescent="0.25">
      <c r="B2559" s="103"/>
      <c r="C2559" s="123"/>
      <c r="D2559" s="103"/>
      <c r="E2559" s="103"/>
      <c r="F2559" s="103"/>
      <c r="H2559" s="123"/>
      <c r="I2559" s="103"/>
      <c r="J2559" s="103"/>
      <c r="K2559" s="103"/>
    </row>
    <row r="2560" spans="2:11" x14ac:dyDescent="0.25">
      <c r="B2560" s="103"/>
      <c r="C2560" s="123"/>
      <c r="D2560" s="103"/>
      <c r="E2560" s="103"/>
      <c r="F2560" s="103"/>
      <c r="H2560" s="123"/>
      <c r="I2560" s="103"/>
      <c r="J2560" s="103"/>
      <c r="K2560" s="103"/>
    </row>
    <row r="2561" spans="2:11" x14ac:dyDescent="0.25">
      <c r="B2561" s="103"/>
      <c r="C2561" s="123"/>
      <c r="D2561" s="103"/>
      <c r="E2561" s="103"/>
      <c r="F2561" s="103"/>
      <c r="H2561" s="123"/>
      <c r="I2561" s="103"/>
      <c r="J2561" s="103"/>
      <c r="K2561" s="103"/>
    </row>
    <row r="2562" spans="2:11" x14ac:dyDescent="0.25">
      <c r="B2562" s="103"/>
      <c r="C2562" s="123"/>
      <c r="D2562" s="103"/>
      <c r="E2562" s="103"/>
      <c r="F2562" s="103"/>
      <c r="H2562" s="123"/>
      <c r="I2562" s="103"/>
      <c r="J2562" s="103"/>
      <c r="K2562" s="103"/>
    </row>
    <row r="2563" spans="2:11" x14ac:dyDescent="0.25">
      <c r="B2563" s="103"/>
      <c r="C2563" s="123"/>
      <c r="D2563" s="103"/>
      <c r="E2563" s="103"/>
      <c r="F2563" s="103"/>
      <c r="H2563" s="123"/>
      <c r="I2563" s="103"/>
      <c r="J2563" s="103"/>
      <c r="K2563" s="103"/>
    </row>
    <row r="2564" spans="2:11" x14ac:dyDescent="0.25">
      <c r="B2564" s="103"/>
      <c r="C2564" s="123"/>
      <c r="D2564" s="103"/>
      <c r="E2564" s="103"/>
      <c r="F2564" s="103"/>
      <c r="H2564" s="123"/>
      <c r="I2564" s="103"/>
      <c r="J2564" s="103"/>
      <c r="K2564" s="103"/>
    </row>
    <row r="2565" spans="2:11" x14ac:dyDescent="0.25">
      <c r="B2565" s="103"/>
      <c r="C2565" s="123"/>
      <c r="D2565" s="103"/>
      <c r="E2565" s="103"/>
      <c r="F2565" s="103"/>
      <c r="H2565" s="123"/>
      <c r="I2565" s="103"/>
      <c r="J2565" s="103"/>
      <c r="K2565" s="103"/>
    </row>
    <row r="2566" spans="2:11" x14ac:dyDescent="0.25">
      <c r="B2566" s="103"/>
      <c r="C2566" s="123"/>
      <c r="D2566" s="103"/>
      <c r="E2566" s="103"/>
      <c r="F2566" s="103"/>
      <c r="H2566" s="123"/>
      <c r="I2566" s="103"/>
      <c r="J2566" s="103"/>
      <c r="K2566" s="103"/>
    </row>
    <row r="2567" spans="2:11" x14ac:dyDescent="0.25">
      <c r="B2567" s="103"/>
      <c r="C2567" s="123"/>
      <c r="D2567" s="103"/>
      <c r="E2567" s="103"/>
      <c r="F2567" s="103"/>
      <c r="H2567" s="123"/>
      <c r="I2567" s="103"/>
      <c r="J2567" s="103"/>
      <c r="K2567" s="103"/>
    </row>
    <row r="2568" spans="2:11" x14ac:dyDescent="0.25">
      <c r="B2568" s="103"/>
      <c r="C2568" s="123"/>
      <c r="D2568" s="103"/>
      <c r="E2568" s="103"/>
      <c r="F2568" s="103"/>
      <c r="H2568" s="123"/>
      <c r="I2568" s="103"/>
      <c r="J2568" s="103"/>
      <c r="K2568" s="103"/>
    </row>
    <row r="2569" spans="2:11" x14ac:dyDescent="0.25">
      <c r="B2569" s="103"/>
      <c r="C2569" s="123"/>
      <c r="D2569" s="103"/>
      <c r="E2569" s="103"/>
      <c r="F2569" s="103"/>
      <c r="H2569" s="123"/>
      <c r="I2569" s="103"/>
      <c r="J2569" s="103"/>
      <c r="K2569" s="103"/>
    </row>
    <row r="2570" spans="2:11" x14ac:dyDescent="0.25">
      <c r="B2570" s="103"/>
      <c r="C2570" s="123"/>
      <c r="D2570" s="103"/>
      <c r="E2570" s="103"/>
      <c r="F2570" s="103"/>
      <c r="H2570" s="123"/>
      <c r="I2570" s="103"/>
      <c r="J2570" s="103"/>
      <c r="K2570" s="103"/>
    </row>
    <row r="2571" spans="2:11" x14ac:dyDescent="0.25">
      <c r="B2571" s="103"/>
      <c r="C2571" s="123"/>
      <c r="D2571" s="103"/>
      <c r="E2571" s="103"/>
      <c r="F2571" s="103"/>
      <c r="H2571" s="123"/>
      <c r="I2571" s="103"/>
      <c r="J2571" s="103"/>
      <c r="K2571" s="103"/>
    </row>
    <row r="2572" spans="2:11" x14ac:dyDescent="0.25">
      <c r="B2572" s="103"/>
      <c r="C2572" s="123"/>
      <c r="D2572" s="103"/>
      <c r="E2572" s="103"/>
      <c r="F2572" s="103"/>
      <c r="H2572" s="123"/>
      <c r="I2572" s="103"/>
      <c r="J2572" s="103"/>
      <c r="K2572" s="103"/>
    </row>
    <row r="2573" spans="2:11" x14ac:dyDescent="0.25">
      <c r="B2573" s="103"/>
      <c r="C2573" s="123"/>
      <c r="D2573" s="103"/>
      <c r="E2573" s="103"/>
      <c r="F2573" s="103"/>
      <c r="H2573" s="123"/>
      <c r="I2573" s="103"/>
      <c r="J2573" s="103"/>
      <c r="K2573" s="103"/>
    </row>
    <row r="2574" spans="2:11" x14ac:dyDescent="0.25">
      <c r="B2574" s="103"/>
      <c r="C2574" s="123"/>
      <c r="D2574" s="103"/>
      <c r="E2574" s="103"/>
      <c r="F2574" s="103"/>
      <c r="H2574" s="123"/>
      <c r="I2574" s="103"/>
      <c r="J2574" s="103"/>
      <c r="K2574" s="103"/>
    </row>
    <row r="2575" spans="2:11" x14ac:dyDescent="0.25">
      <c r="B2575" s="103"/>
      <c r="C2575" s="123"/>
      <c r="D2575" s="103"/>
      <c r="E2575" s="103"/>
      <c r="F2575" s="103"/>
      <c r="H2575" s="123"/>
      <c r="I2575" s="103"/>
      <c r="J2575" s="103"/>
      <c r="K2575" s="103"/>
    </row>
    <row r="2576" spans="2:11" x14ac:dyDescent="0.25">
      <c r="B2576" s="103"/>
      <c r="C2576" s="123"/>
      <c r="D2576" s="103"/>
      <c r="E2576" s="103"/>
      <c r="F2576" s="103"/>
      <c r="H2576" s="123"/>
      <c r="I2576" s="103"/>
      <c r="J2576" s="103"/>
      <c r="K2576" s="103"/>
    </row>
    <row r="2577" spans="2:11" x14ac:dyDescent="0.25">
      <c r="B2577" s="103"/>
      <c r="C2577" s="123"/>
      <c r="D2577" s="103"/>
      <c r="E2577" s="103"/>
      <c r="F2577" s="103"/>
      <c r="H2577" s="123"/>
      <c r="I2577" s="103"/>
      <c r="J2577" s="103"/>
      <c r="K2577" s="103"/>
    </row>
    <row r="2578" spans="2:11" x14ac:dyDescent="0.25">
      <c r="B2578" s="103"/>
      <c r="C2578" s="123"/>
      <c r="D2578" s="103"/>
      <c r="E2578" s="103"/>
      <c r="F2578" s="103"/>
      <c r="H2578" s="123"/>
      <c r="I2578" s="103"/>
      <c r="J2578" s="103"/>
      <c r="K2578" s="103"/>
    </row>
    <row r="2579" spans="2:11" x14ac:dyDescent="0.25">
      <c r="B2579" s="103"/>
      <c r="C2579" s="123"/>
      <c r="D2579" s="103"/>
      <c r="E2579" s="103"/>
      <c r="F2579" s="103"/>
      <c r="H2579" s="123"/>
      <c r="I2579" s="103"/>
      <c r="J2579" s="103"/>
      <c r="K2579" s="103"/>
    </row>
    <row r="2580" spans="2:11" x14ac:dyDescent="0.25">
      <c r="B2580" s="103"/>
      <c r="C2580" s="123"/>
      <c r="D2580" s="103"/>
      <c r="E2580" s="103"/>
      <c r="F2580" s="103"/>
      <c r="H2580" s="123"/>
      <c r="I2580" s="103"/>
      <c r="J2580" s="103"/>
      <c r="K2580" s="103"/>
    </row>
    <row r="2581" spans="2:11" x14ac:dyDescent="0.25">
      <c r="B2581" s="103"/>
      <c r="C2581" s="123"/>
      <c r="D2581" s="103"/>
      <c r="E2581" s="103"/>
      <c r="F2581" s="103"/>
      <c r="H2581" s="123"/>
      <c r="I2581" s="103"/>
      <c r="J2581" s="103"/>
      <c r="K2581" s="103"/>
    </row>
    <row r="2582" spans="2:11" x14ac:dyDescent="0.25">
      <c r="B2582" s="103"/>
      <c r="C2582" s="123"/>
      <c r="D2582" s="103"/>
      <c r="E2582" s="103"/>
      <c r="F2582" s="103"/>
      <c r="H2582" s="123"/>
      <c r="I2582" s="103"/>
      <c r="J2582" s="103"/>
      <c r="K2582" s="103"/>
    </row>
    <row r="2583" spans="2:11" x14ac:dyDescent="0.25">
      <c r="B2583" s="103"/>
      <c r="C2583" s="123"/>
      <c r="D2583" s="103"/>
      <c r="E2583" s="103"/>
      <c r="F2583" s="103"/>
      <c r="H2583" s="123"/>
      <c r="I2583" s="103"/>
      <c r="J2583" s="103"/>
      <c r="K2583" s="103"/>
    </row>
    <row r="2584" spans="2:11" x14ac:dyDescent="0.25">
      <c r="B2584" s="103"/>
      <c r="C2584" s="123"/>
      <c r="D2584" s="103"/>
      <c r="E2584" s="103"/>
      <c r="F2584" s="103"/>
      <c r="H2584" s="123"/>
      <c r="I2584" s="103"/>
      <c r="J2584" s="103"/>
      <c r="K2584" s="103"/>
    </row>
    <row r="2585" spans="2:11" x14ac:dyDescent="0.25">
      <c r="B2585" s="103"/>
      <c r="C2585" s="123"/>
      <c r="D2585" s="103"/>
      <c r="E2585" s="103"/>
      <c r="F2585" s="103"/>
      <c r="H2585" s="123"/>
      <c r="I2585" s="103"/>
      <c r="J2585" s="103"/>
      <c r="K2585" s="103"/>
    </row>
    <row r="2586" spans="2:11" x14ac:dyDescent="0.25">
      <c r="B2586" s="103"/>
      <c r="C2586" s="123"/>
      <c r="D2586" s="103"/>
      <c r="E2586" s="103"/>
      <c r="F2586" s="103"/>
      <c r="H2586" s="123"/>
      <c r="I2586" s="103"/>
      <c r="J2586" s="103"/>
      <c r="K2586" s="103"/>
    </row>
    <row r="2587" spans="2:11" x14ac:dyDescent="0.25">
      <c r="B2587" s="103"/>
      <c r="C2587" s="123"/>
      <c r="D2587" s="103"/>
      <c r="E2587" s="103"/>
      <c r="F2587" s="103"/>
      <c r="H2587" s="123"/>
      <c r="I2587" s="103"/>
      <c r="J2587" s="103"/>
      <c r="K2587" s="103"/>
    </row>
    <row r="2588" spans="2:11" x14ac:dyDescent="0.25">
      <c r="B2588" s="103"/>
      <c r="C2588" s="123"/>
      <c r="D2588" s="103"/>
      <c r="E2588" s="103"/>
      <c r="F2588" s="103"/>
      <c r="H2588" s="123"/>
      <c r="I2588" s="103"/>
      <c r="J2588" s="103"/>
      <c r="K2588" s="103"/>
    </row>
    <row r="2589" spans="2:11" x14ac:dyDescent="0.25">
      <c r="B2589" s="103"/>
      <c r="C2589" s="123"/>
      <c r="D2589" s="103"/>
      <c r="E2589" s="103"/>
      <c r="F2589" s="103"/>
      <c r="H2589" s="123"/>
      <c r="I2589" s="103"/>
      <c r="J2589" s="103"/>
      <c r="K2589" s="103"/>
    </row>
    <row r="2590" spans="2:11" x14ac:dyDescent="0.25">
      <c r="B2590" s="103"/>
      <c r="C2590" s="123"/>
      <c r="D2590" s="103"/>
      <c r="E2590" s="103"/>
      <c r="F2590" s="103"/>
      <c r="H2590" s="123"/>
      <c r="I2590" s="103"/>
      <c r="J2590" s="103"/>
      <c r="K2590" s="103"/>
    </row>
    <row r="2591" spans="2:11" x14ac:dyDescent="0.25">
      <c r="B2591" s="103"/>
      <c r="C2591" s="123"/>
      <c r="D2591" s="103"/>
      <c r="E2591" s="103"/>
      <c r="F2591" s="103"/>
      <c r="H2591" s="123"/>
      <c r="I2591" s="103"/>
      <c r="J2591" s="103"/>
      <c r="K2591" s="103"/>
    </row>
    <row r="2592" spans="2:11" x14ac:dyDescent="0.25">
      <c r="B2592" s="103"/>
      <c r="C2592" s="123"/>
      <c r="D2592" s="103"/>
      <c r="E2592" s="103"/>
      <c r="F2592" s="103"/>
      <c r="H2592" s="123"/>
      <c r="I2592" s="103"/>
      <c r="J2592" s="103"/>
      <c r="K2592" s="103"/>
    </row>
    <row r="2593" spans="2:11" x14ac:dyDescent="0.25">
      <c r="B2593" s="103"/>
      <c r="C2593" s="123"/>
      <c r="D2593" s="103"/>
      <c r="E2593" s="103"/>
      <c r="F2593" s="103"/>
      <c r="H2593" s="123"/>
      <c r="I2593" s="103"/>
      <c r="J2593" s="103"/>
      <c r="K2593" s="103"/>
    </row>
    <row r="2594" spans="2:11" x14ac:dyDescent="0.25">
      <c r="B2594" s="103"/>
      <c r="C2594" s="123"/>
      <c r="D2594" s="103"/>
      <c r="E2594" s="103"/>
      <c r="F2594" s="103"/>
      <c r="H2594" s="123"/>
      <c r="I2594" s="103"/>
      <c r="J2594" s="103"/>
      <c r="K2594" s="103"/>
    </row>
    <row r="2595" spans="2:11" x14ac:dyDescent="0.25">
      <c r="B2595" s="103"/>
      <c r="C2595" s="123"/>
      <c r="D2595" s="103"/>
      <c r="E2595" s="103"/>
      <c r="F2595" s="103"/>
      <c r="H2595" s="123"/>
      <c r="I2595" s="103"/>
      <c r="J2595" s="103"/>
      <c r="K2595" s="103"/>
    </row>
    <row r="2596" spans="2:11" x14ac:dyDescent="0.25">
      <c r="B2596" s="103"/>
      <c r="C2596" s="123"/>
      <c r="D2596" s="103"/>
      <c r="E2596" s="103"/>
      <c r="F2596" s="103"/>
      <c r="H2596" s="123"/>
      <c r="I2596" s="103"/>
      <c r="J2596" s="103"/>
      <c r="K2596" s="103"/>
    </row>
    <row r="2597" spans="2:11" x14ac:dyDescent="0.25">
      <c r="B2597" s="103"/>
      <c r="C2597" s="123"/>
      <c r="D2597" s="103"/>
      <c r="E2597" s="103"/>
      <c r="F2597" s="103"/>
      <c r="H2597" s="123"/>
      <c r="I2597" s="103"/>
      <c r="J2597" s="103"/>
      <c r="K2597" s="103"/>
    </row>
    <row r="2598" spans="2:11" x14ac:dyDescent="0.25">
      <c r="B2598" s="103"/>
      <c r="C2598" s="123"/>
      <c r="D2598" s="103"/>
      <c r="E2598" s="103"/>
      <c r="F2598" s="103"/>
      <c r="H2598" s="123"/>
      <c r="I2598" s="103"/>
      <c r="J2598" s="103"/>
      <c r="K2598" s="103"/>
    </row>
    <row r="2599" spans="2:11" x14ac:dyDescent="0.25">
      <c r="B2599" s="103"/>
      <c r="C2599" s="123"/>
      <c r="D2599" s="103"/>
      <c r="E2599" s="103"/>
      <c r="F2599" s="103"/>
      <c r="H2599" s="123"/>
      <c r="I2599" s="103"/>
      <c r="J2599" s="103"/>
      <c r="K2599" s="103"/>
    </row>
    <row r="2600" spans="2:11" x14ac:dyDescent="0.25">
      <c r="B2600" s="103"/>
      <c r="C2600" s="123"/>
      <c r="D2600" s="103"/>
      <c r="E2600" s="103"/>
      <c r="F2600" s="103"/>
      <c r="H2600" s="123"/>
      <c r="I2600" s="103"/>
      <c r="J2600" s="103"/>
      <c r="K2600" s="103"/>
    </row>
    <row r="2601" spans="2:11" x14ac:dyDescent="0.25">
      <c r="B2601" s="103"/>
      <c r="C2601" s="123"/>
      <c r="D2601" s="103"/>
      <c r="E2601" s="103"/>
      <c r="F2601" s="103"/>
      <c r="H2601" s="123"/>
      <c r="I2601" s="103"/>
      <c r="J2601" s="103"/>
      <c r="K2601" s="103"/>
    </row>
    <row r="2602" spans="2:11" x14ac:dyDescent="0.25">
      <c r="B2602" s="103"/>
      <c r="C2602" s="123"/>
      <c r="D2602" s="103"/>
      <c r="E2602" s="103"/>
      <c r="F2602" s="103"/>
      <c r="H2602" s="123"/>
      <c r="I2602" s="103"/>
      <c r="J2602" s="103"/>
      <c r="K2602" s="103"/>
    </row>
    <row r="2603" spans="2:11" x14ac:dyDescent="0.25">
      <c r="B2603" s="103"/>
      <c r="C2603" s="123"/>
      <c r="D2603" s="103"/>
      <c r="E2603" s="103"/>
      <c r="F2603" s="103"/>
      <c r="H2603" s="123"/>
      <c r="I2603" s="103"/>
      <c r="J2603" s="103"/>
      <c r="K2603" s="103"/>
    </row>
    <row r="2604" spans="2:11" x14ac:dyDescent="0.25">
      <c r="B2604" s="103"/>
      <c r="C2604" s="123"/>
      <c r="D2604" s="103"/>
      <c r="E2604" s="103"/>
      <c r="F2604" s="103"/>
      <c r="H2604" s="123"/>
      <c r="I2604" s="103"/>
      <c r="J2604" s="103"/>
      <c r="K2604" s="103"/>
    </row>
    <row r="2605" spans="2:11" x14ac:dyDescent="0.25">
      <c r="B2605" s="103"/>
      <c r="C2605" s="123"/>
      <c r="D2605" s="103"/>
      <c r="E2605" s="103"/>
      <c r="F2605" s="103"/>
      <c r="H2605" s="123"/>
      <c r="I2605" s="103"/>
      <c r="J2605" s="103"/>
      <c r="K2605" s="103"/>
    </row>
    <row r="2606" spans="2:11" x14ac:dyDescent="0.25">
      <c r="B2606" s="103"/>
      <c r="C2606" s="123"/>
      <c r="D2606" s="103"/>
      <c r="E2606" s="103"/>
      <c r="F2606" s="103"/>
      <c r="H2606" s="123"/>
      <c r="I2606" s="103"/>
      <c r="J2606" s="103"/>
      <c r="K2606" s="103"/>
    </row>
    <row r="2607" spans="2:11" x14ac:dyDescent="0.25">
      <c r="B2607" s="103"/>
      <c r="C2607" s="123"/>
      <c r="D2607" s="103"/>
      <c r="E2607" s="103"/>
      <c r="F2607" s="103"/>
      <c r="H2607" s="123"/>
      <c r="I2607" s="103"/>
      <c r="J2607" s="103"/>
      <c r="K2607" s="103"/>
    </row>
    <row r="2608" spans="2:11" x14ac:dyDescent="0.25">
      <c r="B2608" s="103"/>
      <c r="C2608" s="123"/>
      <c r="D2608" s="103"/>
      <c r="E2608" s="103"/>
      <c r="F2608" s="103"/>
      <c r="H2608" s="123"/>
      <c r="I2608" s="103"/>
      <c r="J2608" s="103"/>
      <c r="K2608" s="103"/>
    </row>
    <row r="2609" spans="2:11" x14ac:dyDescent="0.25">
      <c r="B2609" s="103"/>
      <c r="C2609" s="123"/>
      <c r="D2609" s="103"/>
      <c r="E2609" s="103"/>
      <c r="F2609" s="103"/>
      <c r="H2609" s="123"/>
      <c r="I2609" s="103"/>
      <c r="J2609" s="103"/>
      <c r="K2609" s="103"/>
    </row>
    <row r="2610" spans="2:11" x14ac:dyDescent="0.25">
      <c r="B2610" s="103"/>
      <c r="C2610" s="123"/>
      <c r="D2610" s="103"/>
      <c r="E2610" s="103"/>
      <c r="F2610" s="103"/>
      <c r="H2610" s="123"/>
      <c r="I2610" s="103"/>
      <c r="J2610" s="103"/>
      <c r="K2610" s="103"/>
    </row>
    <row r="2611" spans="2:11" x14ac:dyDescent="0.25">
      <c r="B2611" s="103"/>
      <c r="C2611" s="123"/>
      <c r="D2611" s="103"/>
      <c r="E2611" s="103"/>
      <c r="F2611" s="103"/>
      <c r="H2611" s="123"/>
      <c r="I2611" s="103"/>
      <c r="J2611" s="103"/>
      <c r="K2611" s="103"/>
    </row>
    <row r="2612" spans="2:11" x14ac:dyDescent="0.25">
      <c r="B2612" s="103"/>
      <c r="C2612" s="123"/>
      <c r="D2612" s="103"/>
      <c r="E2612" s="103"/>
      <c r="F2612" s="103"/>
      <c r="H2612" s="123"/>
      <c r="I2612" s="103"/>
      <c r="J2612" s="103"/>
      <c r="K2612" s="103"/>
    </row>
    <row r="2613" spans="2:11" x14ac:dyDescent="0.25">
      <c r="B2613" s="103"/>
      <c r="C2613" s="123"/>
      <c r="D2613" s="103"/>
      <c r="E2613" s="103"/>
      <c r="F2613" s="103"/>
      <c r="H2613" s="123"/>
      <c r="I2613" s="103"/>
      <c r="J2613" s="103"/>
      <c r="K2613" s="103"/>
    </row>
    <row r="2614" spans="2:11" x14ac:dyDescent="0.25">
      <c r="B2614" s="103"/>
      <c r="C2614" s="123"/>
      <c r="D2614" s="103"/>
      <c r="E2614" s="103"/>
      <c r="F2614" s="103"/>
      <c r="H2614" s="123"/>
      <c r="I2614" s="103"/>
      <c r="J2614" s="103"/>
      <c r="K2614" s="103"/>
    </row>
    <row r="2615" spans="2:11" x14ac:dyDescent="0.25">
      <c r="B2615" s="103"/>
      <c r="C2615" s="123"/>
      <c r="D2615" s="103"/>
      <c r="E2615" s="103"/>
      <c r="F2615" s="103"/>
      <c r="H2615" s="123"/>
      <c r="I2615" s="103"/>
      <c r="J2615" s="103"/>
      <c r="K2615" s="103"/>
    </row>
    <row r="2616" spans="2:11" x14ac:dyDescent="0.25">
      <c r="B2616" s="103"/>
      <c r="C2616" s="123"/>
      <c r="D2616" s="103"/>
      <c r="E2616" s="103"/>
      <c r="F2616" s="103"/>
      <c r="H2616" s="123"/>
      <c r="I2616" s="103"/>
      <c r="J2616" s="103"/>
      <c r="K2616" s="103"/>
    </row>
    <row r="2617" spans="2:11" x14ac:dyDescent="0.25">
      <c r="B2617" s="103"/>
      <c r="C2617" s="123"/>
      <c r="D2617" s="103"/>
      <c r="E2617" s="103"/>
      <c r="F2617" s="103"/>
      <c r="H2617" s="123"/>
      <c r="I2617" s="103"/>
      <c r="J2617" s="103"/>
      <c r="K2617" s="103"/>
    </row>
    <row r="2618" spans="2:11" x14ac:dyDescent="0.25">
      <c r="B2618" s="103"/>
      <c r="C2618" s="123"/>
      <c r="D2618" s="103"/>
      <c r="E2618" s="103"/>
      <c r="F2618" s="103"/>
      <c r="H2618" s="123"/>
      <c r="I2618" s="103"/>
      <c r="J2618" s="103"/>
      <c r="K2618" s="103"/>
    </row>
    <row r="2619" spans="2:11" x14ac:dyDescent="0.25">
      <c r="B2619" s="103"/>
      <c r="C2619" s="123"/>
      <c r="D2619" s="103"/>
      <c r="E2619" s="103"/>
      <c r="F2619" s="103"/>
      <c r="H2619" s="123"/>
      <c r="I2619" s="103"/>
      <c r="J2619" s="103"/>
      <c r="K2619" s="103"/>
    </row>
    <row r="2620" spans="2:11" x14ac:dyDescent="0.25">
      <c r="B2620" s="103"/>
      <c r="C2620" s="123"/>
      <c r="D2620" s="103"/>
      <c r="E2620" s="103"/>
      <c r="F2620" s="103"/>
      <c r="H2620" s="123"/>
      <c r="I2620" s="103"/>
      <c r="J2620" s="103"/>
      <c r="K2620" s="103"/>
    </row>
    <row r="2621" spans="2:11" x14ac:dyDescent="0.25">
      <c r="B2621" s="103"/>
      <c r="C2621" s="123"/>
      <c r="D2621" s="103"/>
      <c r="E2621" s="103"/>
      <c r="F2621" s="103"/>
      <c r="H2621" s="123"/>
      <c r="I2621" s="103"/>
      <c r="J2621" s="103"/>
      <c r="K2621" s="103"/>
    </row>
    <row r="2622" spans="2:11" x14ac:dyDescent="0.25">
      <c r="B2622" s="103"/>
      <c r="C2622" s="123"/>
      <c r="D2622" s="103"/>
      <c r="E2622" s="103"/>
      <c r="F2622" s="103"/>
      <c r="H2622" s="123"/>
      <c r="I2622" s="103"/>
      <c r="J2622" s="103"/>
      <c r="K2622" s="103"/>
    </row>
    <row r="2623" spans="2:11" x14ac:dyDescent="0.25">
      <c r="B2623" s="103"/>
      <c r="C2623" s="123"/>
      <c r="D2623" s="103"/>
      <c r="E2623" s="103"/>
      <c r="F2623" s="103"/>
      <c r="H2623" s="123"/>
      <c r="I2623" s="103"/>
      <c r="J2623" s="103"/>
      <c r="K2623" s="103"/>
    </row>
    <row r="2624" spans="2:11" x14ac:dyDescent="0.25">
      <c r="B2624" s="103"/>
      <c r="C2624" s="123"/>
      <c r="D2624" s="103"/>
      <c r="E2624" s="103"/>
      <c r="F2624" s="103"/>
      <c r="H2624" s="123"/>
      <c r="I2624" s="103"/>
      <c r="J2624" s="103"/>
      <c r="K2624" s="103"/>
    </row>
    <row r="2625" spans="2:11" x14ac:dyDescent="0.25">
      <c r="B2625" s="103"/>
      <c r="C2625" s="123"/>
      <c r="D2625" s="103"/>
      <c r="E2625" s="103"/>
      <c r="F2625" s="103"/>
      <c r="H2625" s="123"/>
      <c r="I2625" s="103"/>
      <c r="J2625" s="103"/>
      <c r="K2625" s="103"/>
    </row>
    <row r="2626" spans="2:11" x14ac:dyDescent="0.25">
      <c r="B2626" s="103"/>
      <c r="C2626" s="123"/>
      <c r="D2626" s="103"/>
      <c r="E2626" s="103"/>
      <c r="F2626" s="103"/>
      <c r="H2626" s="123"/>
      <c r="I2626" s="103"/>
      <c r="J2626" s="103"/>
      <c r="K2626" s="103"/>
    </row>
    <row r="2627" spans="2:11" x14ac:dyDescent="0.25">
      <c r="B2627" s="103"/>
      <c r="C2627" s="123"/>
      <c r="D2627" s="103"/>
      <c r="E2627" s="103"/>
      <c r="F2627" s="103"/>
      <c r="H2627" s="123"/>
      <c r="I2627" s="103"/>
      <c r="J2627" s="103"/>
      <c r="K2627" s="103"/>
    </row>
    <row r="2628" spans="2:11" x14ac:dyDescent="0.25">
      <c r="B2628" s="103"/>
      <c r="C2628" s="123"/>
      <c r="D2628" s="103"/>
      <c r="E2628" s="103"/>
      <c r="F2628" s="103"/>
      <c r="H2628" s="123"/>
      <c r="I2628" s="103"/>
      <c r="J2628" s="103"/>
      <c r="K2628" s="103"/>
    </row>
    <row r="2629" spans="2:11" x14ac:dyDescent="0.25">
      <c r="B2629" s="103"/>
      <c r="C2629" s="123"/>
      <c r="D2629" s="103"/>
      <c r="E2629" s="103"/>
      <c r="F2629" s="103"/>
      <c r="H2629" s="123"/>
      <c r="I2629" s="103"/>
      <c r="J2629" s="103"/>
      <c r="K2629" s="103"/>
    </row>
    <row r="2630" spans="2:11" x14ac:dyDescent="0.25">
      <c r="B2630" s="103"/>
      <c r="C2630" s="123"/>
      <c r="D2630" s="103"/>
      <c r="E2630" s="103"/>
      <c r="F2630" s="103"/>
      <c r="H2630" s="123"/>
      <c r="I2630" s="103"/>
      <c r="J2630" s="103"/>
      <c r="K2630" s="103"/>
    </row>
    <row r="2631" spans="2:11" x14ac:dyDescent="0.25">
      <c r="B2631" s="103"/>
      <c r="C2631" s="123"/>
      <c r="D2631" s="103"/>
      <c r="E2631" s="103"/>
      <c r="F2631" s="103"/>
      <c r="H2631" s="123"/>
      <c r="I2631" s="103"/>
      <c r="J2631" s="103"/>
      <c r="K2631" s="103"/>
    </row>
    <row r="2632" spans="2:11" x14ac:dyDescent="0.25">
      <c r="B2632" s="103"/>
      <c r="C2632" s="123"/>
      <c r="D2632" s="103"/>
      <c r="E2632" s="103"/>
      <c r="F2632" s="103"/>
      <c r="H2632" s="123"/>
      <c r="I2632" s="103"/>
      <c r="J2632" s="103"/>
      <c r="K2632" s="103"/>
    </row>
    <row r="2633" spans="2:11" x14ac:dyDescent="0.25">
      <c r="B2633" s="103"/>
      <c r="C2633" s="123"/>
      <c r="D2633" s="103"/>
      <c r="E2633" s="103"/>
      <c r="F2633" s="103"/>
      <c r="H2633" s="123"/>
      <c r="I2633" s="103"/>
      <c r="J2633" s="103"/>
      <c r="K2633" s="103"/>
    </row>
    <row r="2634" spans="2:11" x14ac:dyDescent="0.25">
      <c r="B2634" s="103"/>
      <c r="C2634" s="123"/>
      <c r="D2634" s="103"/>
      <c r="E2634" s="103"/>
      <c r="F2634" s="103"/>
      <c r="H2634" s="123"/>
      <c r="I2634" s="103"/>
      <c r="J2634" s="103"/>
      <c r="K2634" s="103"/>
    </row>
    <row r="2635" spans="2:11" x14ac:dyDescent="0.25">
      <c r="B2635" s="103"/>
      <c r="C2635" s="123"/>
      <c r="D2635" s="103"/>
      <c r="E2635" s="103"/>
      <c r="F2635" s="103"/>
      <c r="H2635" s="123"/>
      <c r="I2635" s="103"/>
      <c r="J2635" s="103"/>
      <c r="K2635" s="103"/>
    </row>
    <row r="2636" spans="2:11" x14ac:dyDescent="0.25">
      <c r="B2636" s="103"/>
      <c r="C2636" s="123"/>
      <c r="D2636" s="103"/>
      <c r="E2636" s="103"/>
      <c r="F2636" s="103"/>
      <c r="H2636" s="123"/>
      <c r="I2636" s="103"/>
      <c r="J2636" s="103"/>
      <c r="K2636" s="103"/>
    </row>
    <row r="2637" spans="2:11" x14ac:dyDescent="0.25">
      <c r="B2637" s="103"/>
      <c r="C2637" s="123"/>
      <c r="D2637" s="103"/>
      <c r="E2637" s="103"/>
      <c r="F2637" s="103"/>
      <c r="H2637" s="123"/>
      <c r="I2637" s="103"/>
      <c r="J2637" s="103"/>
      <c r="K2637" s="103"/>
    </row>
    <row r="2638" spans="2:11" x14ac:dyDescent="0.25">
      <c r="B2638" s="103"/>
      <c r="C2638" s="123"/>
      <c r="D2638" s="103"/>
      <c r="E2638" s="103"/>
      <c r="F2638" s="103"/>
      <c r="H2638" s="123"/>
      <c r="I2638" s="103"/>
      <c r="J2638" s="103"/>
      <c r="K2638" s="103"/>
    </row>
    <row r="2639" spans="2:11" x14ac:dyDescent="0.25">
      <c r="B2639" s="103"/>
      <c r="C2639" s="123"/>
      <c r="D2639" s="103"/>
      <c r="E2639" s="103"/>
      <c r="F2639" s="103"/>
      <c r="H2639" s="123"/>
      <c r="I2639" s="103"/>
      <c r="J2639" s="103"/>
      <c r="K2639" s="103"/>
    </row>
    <row r="2640" spans="2:11" x14ac:dyDescent="0.25">
      <c r="B2640" s="103"/>
      <c r="C2640" s="123"/>
      <c r="D2640" s="103"/>
      <c r="E2640" s="103"/>
      <c r="F2640" s="103"/>
      <c r="H2640" s="123"/>
      <c r="I2640" s="103"/>
      <c r="J2640" s="103"/>
      <c r="K2640" s="103"/>
    </row>
    <row r="2641" spans="2:11" x14ac:dyDescent="0.25">
      <c r="B2641" s="103"/>
      <c r="C2641" s="123"/>
      <c r="D2641" s="103"/>
      <c r="E2641" s="103"/>
      <c r="F2641" s="103"/>
      <c r="H2641" s="123"/>
      <c r="I2641" s="103"/>
      <c r="J2641" s="103"/>
      <c r="K2641" s="103"/>
    </row>
    <row r="2642" spans="2:11" x14ac:dyDescent="0.25">
      <c r="B2642" s="103"/>
      <c r="C2642" s="123"/>
      <c r="D2642" s="103"/>
      <c r="E2642" s="103"/>
      <c r="F2642" s="103"/>
      <c r="H2642" s="123"/>
      <c r="I2642" s="103"/>
      <c r="J2642" s="103"/>
      <c r="K2642" s="103"/>
    </row>
    <row r="2643" spans="2:11" x14ac:dyDescent="0.25">
      <c r="B2643" s="103"/>
      <c r="C2643" s="123"/>
      <c r="D2643" s="103"/>
      <c r="E2643" s="103"/>
      <c r="F2643" s="103"/>
      <c r="H2643" s="123"/>
      <c r="I2643" s="103"/>
      <c r="J2643" s="103"/>
      <c r="K2643" s="103"/>
    </row>
    <row r="2644" spans="2:11" x14ac:dyDescent="0.25">
      <c r="B2644" s="103"/>
      <c r="C2644" s="123"/>
      <c r="D2644" s="103"/>
      <c r="E2644" s="103"/>
      <c r="F2644" s="103"/>
      <c r="H2644" s="123"/>
      <c r="I2644" s="103"/>
      <c r="J2644" s="103"/>
      <c r="K2644" s="103"/>
    </row>
    <row r="2645" spans="2:11" x14ac:dyDescent="0.25">
      <c r="B2645" s="103"/>
      <c r="C2645" s="123"/>
      <c r="D2645" s="103"/>
      <c r="E2645" s="103"/>
      <c r="F2645" s="103"/>
      <c r="H2645" s="123"/>
      <c r="I2645" s="103"/>
      <c r="J2645" s="103"/>
      <c r="K2645" s="103"/>
    </row>
    <row r="2646" spans="2:11" x14ac:dyDescent="0.25">
      <c r="B2646" s="103"/>
      <c r="C2646" s="123"/>
      <c r="D2646" s="103"/>
      <c r="E2646" s="103"/>
      <c r="F2646" s="103"/>
      <c r="H2646" s="123"/>
      <c r="I2646" s="103"/>
      <c r="J2646" s="103"/>
      <c r="K2646" s="103"/>
    </row>
    <row r="2647" spans="2:11" x14ac:dyDescent="0.25">
      <c r="B2647" s="103"/>
      <c r="C2647" s="123"/>
      <c r="D2647" s="103"/>
      <c r="E2647" s="103"/>
      <c r="F2647" s="103"/>
      <c r="H2647" s="123"/>
      <c r="I2647" s="103"/>
      <c r="J2647" s="103"/>
      <c r="K2647" s="103"/>
    </row>
    <row r="2648" spans="2:11" x14ac:dyDescent="0.25">
      <c r="B2648" s="103"/>
      <c r="C2648" s="123"/>
      <c r="D2648" s="103"/>
      <c r="E2648" s="103"/>
      <c r="F2648" s="103"/>
      <c r="H2648" s="123"/>
      <c r="I2648" s="103"/>
      <c r="J2648" s="103"/>
      <c r="K2648" s="103"/>
    </row>
    <row r="2649" spans="2:11" x14ac:dyDescent="0.25">
      <c r="B2649" s="103"/>
      <c r="C2649" s="123"/>
      <c r="D2649" s="103"/>
      <c r="E2649" s="103"/>
      <c r="F2649" s="103"/>
      <c r="H2649" s="123"/>
      <c r="I2649" s="103"/>
      <c r="J2649" s="103"/>
      <c r="K2649" s="103"/>
    </row>
    <row r="2650" spans="2:11" x14ac:dyDescent="0.25">
      <c r="B2650" s="103"/>
      <c r="C2650" s="123"/>
      <c r="D2650" s="103"/>
      <c r="E2650" s="103"/>
      <c r="F2650" s="103"/>
      <c r="H2650" s="123"/>
      <c r="I2650" s="103"/>
      <c r="J2650" s="103"/>
      <c r="K2650" s="103"/>
    </row>
    <row r="2651" spans="2:11" x14ac:dyDescent="0.25">
      <c r="B2651" s="103"/>
      <c r="C2651" s="123"/>
      <c r="D2651" s="103"/>
      <c r="E2651" s="103"/>
      <c r="F2651" s="103"/>
      <c r="H2651" s="123"/>
      <c r="I2651" s="103"/>
      <c r="J2651" s="103"/>
      <c r="K2651" s="103"/>
    </row>
    <row r="2652" spans="2:11" x14ac:dyDescent="0.25">
      <c r="B2652" s="103"/>
      <c r="C2652" s="123"/>
      <c r="D2652" s="103"/>
      <c r="E2652" s="103"/>
      <c r="F2652" s="103"/>
      <c r="H2652" s="123"/>
      <c r="I2652" s="103"/>
      <c r="J2652" s="103"/>
      <c r="K2652" s="103"/>
    </row>
    <row r="2653" spans="2:11" x14ac:dyDescent="0.25">
      <c r="B2653" s="103"/>
      <c r="C2653" s="123"/>
      <c r="D2653" s="103"/>
      <c r="E2653" s="103"/>
      <c r="F2653" s="103"/>
      <c r="H2653" s="123"/>
      <c r="I2653" s="103"/>
      <c r="J2653" s="103"/>
      <c r="K2653" s="103"/>
    </row>
    <row r="2654" spans="2:11" x14ac:dyDescent="0.25">
      <c r="B2654" s="103"/>
      <c r="C2654" s="123"/>
      <c r="D2654" s="103"/>
      <c r="E2654" s="103"/>
      <c r="F2654" s="103"/>
      <c r="H2654" s="123"/>
      <c r="I2654" s="103"/>
      <c r="J2654" s="103"/>
      <c r="K2654" s="103"/>
    </row>
    <row r="2655" spans="2:11" x14ac:dyDescent="0.25">
      <c r="B2655" s="103"/>
      <c r="C2655" s="123"/>
      <c r="D2655" s="103"/>
      <c r="E2655" s="103"/>
      <c r="F2655" s="103"/>
      <c r="H2655" s="123"/>
      <c r="I2655" s="103"/>
      <c r="J2655" s="103"/>
      <c r="K2655" s="103"/>
    </row>
    <row r="2656" spans="2:11" x14ac:dyDescent="0.25">
      <c r="B2656" s="103"/>
      <c r="C2656" s="123"/>
      <c r="D2656" s="103"/>
      <c r="E2656" s="103"/>
      <c r="F2656" s="103"/>
      <c r="H2656" s="123"/>
      <c r="I2656" s="103"/>
      <c r="J2656" s="103"/>
      <c r="K2656" s="103"/>
    </row>
    <row r="2657" spans="2:11" x14ac:dyDescent="0.25">
      <c r="B2657" s="103"/>
      <c r="C2657" s="123"/>
      <c r="D2657" s="103"/>
      <c r="E2657" s="103"/>
      <c r="F2657" s="103"/>
      <c r="H2657" s="123"/>
      <c r="I2657" s="103"/>
      <c r="J2657" s="103"/>
      <c r="K2657" s="103"/>
    </row>
    <row r="2658" spans="2:11" x14ac:dyDescent="0.25">
      <c r="B2658" s="103"/>
      <c r="C2658" s="123"/>
      <c r="D2658" s="103"/>
      <c r="E2658" s="103"/>
      <c r="F2658" s="103"/>
      <c r="H2658" s="123"/>
      <c r="I2658" s="103"/>
      <c r="J2658" s="103"/>
      <c r="K2658" s="103"/>
    </row>
    <row r="2659" spans="2:11" x14ac:dyDescent="0.25">
      <c r="B2659" s="103"/>
      <c r="C2659" s="123"/>
      <c r="D2659" s="103"/>
      <c r="E2659" s="103"/>
      <c r="F2659" s="103"/>
      <c r="H2659" s="123"/>
      <c r="I2659" s="103"/>
      <c r="J2659" s="103"/>
      <c r="K2659" s="103"/>
    </row>
    <row r="2660" spans="2:11" x14ac:dyDescent="0.25">
      <c r="B2660" s="103"/>
      <c r="C2660" s="123"/>
      <c r="D2660" s="103"/>
      <c r="E2660" s="103"/>
      <c r="F2660" s="103"/>
      <c r="H2660" s="123"/>
      <c r="I2660" s="103"/>
      <c r="J2660" s="103"/>
      <c r="K2660" s="103"/>
    </row>
    <row r="2661" spans="2:11" x14ac:dyDescent="0.25">
      <c r="B2661" s="103"/>
      <c r="C2661" s="123"/>
      <c r="D2661" s="103"/>
      <c r="E2661" s="103"/>
      <c r="F2661" s="103"/>
      <c r="H2661" s="123"/>
      <c r="I2661" s="103"/>
      <c r="J2661" s="103"/>
      <c r="K2661" s="103"/>
    </row>
    <row r="2662" spans="2:11" x14ac:dyDescent="0.25">
      <c r="B2662" s="103"/>
      <c r="C2662" s="123"/>
      <c r="D2662" s="103"/>
      <c r="E2662" s="103"/>
      <c r="F2662" s="103"/>
      <c r="H2662" s="123"/>
      <c r="I2662" s="103"/>
      <c r="J2662" s="103"/>
      <c r="K2662" s="103"/>
    </row>
    <row r="2663" spans="2:11" x14ac:dyDescent="0.25">
      <c r="B2663" s="103"/>
      <c r="C2663" s="123"/>
      <c r="D2663" s="103"/>
      <c r="E2663" s="103"/>
      <c r="F2663" s="103"/>
      <c r="H2663" s="123"/>
      <c r="I2663" s="103"/>
      <c r="J2663" s="103"/>
      <c r="K2663" s="103"/>
    </row>
    <row r="2664" spans="2:11" x14ac:dyDescent="0.25">
      <c r="B2664" s="103"/>
      <c r="C2664" s="123"/>
      <c r="D2664" s="103"/>
      <c r="E2664" s="103"/>
      <c r="F2664" s="103"/>
      <c r="H2664" s="123"/>
      <c r="I2664" s="103"/>
      <c r="J2664" s="103"/>
      <c r="K2664" s="103"/>
    </row>
    <row r="2665" spans="2:11" x14ac:dyDescent="0.25">
      <c r="B2665" s="103"/>
      <c r="C2665" s="123"/>
      <c r="D2665" s="103"/>
      <c r="E2665" s="103"/>
      <c r="F2665" s="103"/>
      <c r="H2665" s="123"/>
      <c r="I2665" s="103"/>
      <c r="J2665" s="103"/>
      <c r="K2665" s="103"/>
    </row>
    <row r="2666" spans="2:11" x14ac:dyDescent="0.25">
      <c r="B2666" s="103"/>
      <c r="C2666" s="123"/>
      <c r="D2666" s="103"/>
      <c r="E2666" s="103"/>
      <c r="F2666" s="103"/>
      <c r="H2666" s="123"/>
      <c r="I2666" s="103"/>
      <c r="J2666" s="103"/>
      <c r="K2666" s="103"/>
    </row>
    <row r="2667" spans="2:11" x14ac:dyDescent="0.25">
      <c r="B2667" s="103"/>
      <c r="C2667" s="123"/>
      <c r="D2667" s="103"/>
      <c r="E2667" s="103"/>
      <c r="F2667" s="103"/>
      <c r="H2667" s="123"/>
      <c r="I2667" s="103"/>
      <c r="J2667" s="103"/>
      <c r="K2667" s="103"/>
    </row>
    <row r="2668" spans="2:11" x14ac:dyDescent="0.25">
      <c r="B2668" s="103"/>
      <c r="C2668" s="123"/>
      <c r="D2668" s="103"/>
      <c r="E2668" s="103"/>
      <c r="F2668" s="103"/>
      <c r="H2668" s="123"/>
      <c r="I2668" s="103"/>
      <c r="J2668" s="103"/>
      <c r="K2668" s="103"/>
    </row>
    <row r="2669" spans="2:11" x14ac:dyDescent="0.25">
      <c r="B2669" s="103"/>
      <c r="C2669" s="123"/>
      <c r="D2669" s="103"/>
      <c r="E2669" s="103"/>
      <c r="F2669" s="103"/>
      <c r="H2669" s="123"/>
      <c r="I2669" s="103"/>
      <c r="J2669" s="103"/>
      <c r="K2669" s="103"/>
    </row>
    <row r="2670" spans="2:11" x14ac:dyDescent="0.25">
      <c r="B2670" s="103"/>
      <c r="C2670" s="123"/>
      <c r="D2670" s="103"/>
      <c r="E2670" s="103"/>
      <c r="F2670" s="103"/>
      <c r="H2670" s="123"/>
      <c r="I2670" s="103"/>
      <c r="J2670" s="103"/>
      <c r="K2670" s="103"/>
    </row>
    <row r="2671" spans="2:11" x14ac:dyDescent="0.25">
      <c r="B2671" s="103"/>
      <c r="C2671" s="123"/>
      <c r="D2671" s="103"/>
      <c r="E2671" s="103"/>
      <c r="F2671" s="103"/>
      <c r="H2671" s="123"/>
      <c r="I2671" s="103"/>
      <c r="J2671" s="103"/>
      <c r="K2671" s="103"/>
    </row>
    <row r="2672" spans="2:11" x14ac:dyDescent="0.25">
      <c r="B2672" s="103"/>
      <c r="C2672" s="123"/>
      <c r="D2672" s="103"/>
      <c r="E2672" s="103"/>
      <c r="F2672" s="103"/>
      <c r="H2672" s="123"/>
      <c r="I2672" s="103"/>
      <c r="J2672" s="103"/>
      <c r="K2672" s="103"/>
    </row>
    <row r="2673" spans="2:11" x14ac:dyDescent="0.25">
      <c r="B2673" s="103"/>
      <c r="C2673" s="123"/>
      <c r="D2673" s="103"/>
      <c r="E2673" s="103"/>
      <c r="F2673" s="103"/>
      <c r="H2673" s="123"/>
      <c r="I2673" s="103"/>
      <c r="J2673" s="103"/>
      <c r="K2673" s="103"/>
    </row>
    <row r="2674" spans="2:11" x14ac:dyDescent="0.25">
      <c r="B2674" s="103"/>
      <c r="C2674" s="123"/>
      <c r="D2674" s="103"/>
      <c r="E2674" s="103"/>
      <c r="F2674" s="103"/>
      <c r="H2674" s="123"/>
      <c r="I2674" s="103"/>
      <c r="J2674" s="103"/>
      <c r="K2674" s="103"/>
    </row>
    <row r="2675" spans="2:11" x14ac:dyDescent="0.25">
      <c r="B2675" s="103"/>
      <c r="C2675" s="123"/>
      <c r="D2675" s="103"/>
      <c r="E2675" s="103"/>
      <c r="F2675" s="103"/>
      <c r="H2675" s="123"/>
      <c r="I2675" s="103"/>
      <c r="J2675" s="103"/>
      <c r="K2675" s="103"/>
    </row>
    <row r="2676" spans="2:11" x14ac:dyDescent="0.25">
      <c r="B2676" s="103"/>
      <c r="C2676" s="123"/>
      <c r="D2676" s="103"/>
      <c r="E2676" s="103"/>
      <c r="F2676" s="103"/>
      <c r="H2676" s="123"/>
      <c r="I2676" s="103"/>
      <c r="J2676" s="103"/>
      <c r="K2676" s="103"/>
    </row>
    <row r="2677" spans="2:11" x14ac:dyDescent="0.25">
      <c r="B2677" s="103"/>
      <c r="C2677" s="123"/>
      <c r="D2677" s="103"/>
      <c r="E2677" s="103"/>
      <c r="F2677" s="103"/>
      <c r="H2677" s="123"/>
      <c r="I2677" s="103"/>
      <c r="J2677" s="103"/>
      <c r="K2677" s="103"/>
    </row>
    <row r="2678" spans="2:11" x14ac:dyDescent="0.25">
      <c r="B2678" s="103"/>
      <c r="C2678" s="123"/>
      <c r="D2678" s="103"/>
      <c r="E2678" s="103"/>
      <c r="F2678" s="103"/>
      <c r="H2678" s="123"/>
      <c r="I2678" s="103"/>
      <c r="J2678" s="103"/>
      <c r="K2678" s="103"/>
    </row>
    <row r="2679" spans="2:11" x14ac:dyDescent="0.25">
      <c r="B2679" s="103"/>
      <c r="C2679" s="123"/>
      <c r="D2679" s="103"/>
      <c r="E2679" s="103"/>
      <c r="F2679" s="103"/>
      <c r="H2679" s="123"/>
      <c r="I2679" s="103"/>
      <c r="J2679" s="103"/>
      <c r="K2679" s="103"/>
    </row>
    <row r="2680" spans="2:11" x14ac:dyDescent="0.25">
      <c r="B2680" s="103"/>
      <c r="C2680" s="123"/>
      <c r="D2680" s="103"/>
      <c r="E2680" s="103"/>
      <c r="F2680" s="103"/>
      <c r="H2680" s="123"/>
      <c r="I2680" s="103"/>
      <c r="J2680" s="103"/>
      <c r="K2680" s="103"/>
    </row>
    <row r="2681" spans="2:11" x14ac:dyDescent="0.25">
      <c r="B2681" s="103"/>
      <c r="C2681" s="123"/>
      <c r="D2681" s="103"/>
      <c r="E2681" s="103"/>
      <c r="F2681" s="103"/>
      <c r="H2681" s="123"/>
      <c r="I2681" s="103"/>
      <c r="J2681" s="103"/>
      <c r="K2681" s="103"/>
    </row>
    <row r="2682" spans="2:11" x14ac:dyDescent="0.25">
      <c r="B2682" s="103"/>
      <c r="C2682" s="123"/>
      <c r="D2682" s="103"/>
      <c r="E2682" s="103"/>
      <c r="F2682" s="103"/>
      <c r="H2682" s="123"/>
      <c r="I2682" s="103"/>
      <c r="J2682" s="103"/>
      <c r="K2682" s="103"/>
    </row>
    <row r="2683" spans="2:11" x14ac:dyDescent="0.25">
      <c r="B2683" s="103"/>
      <c r="C2683" s="123"/>
      <c r="D2683" s="103"/>
      <c r="E2683" s="103"/>
      <c r="F2683" s="103"/>
      <c r="H2683" s="123"/>
      <c r="I2683" s="103"/>
      <c r="J2683" s="103"/>
      <c r="K2683" s="103"/>
    </row>
    <row r="2684" spans="2:11" x14ac:dyDescent="0.25">
      <c r="B2684" s="103"/>
      <c r="C2684" s="123"/>
      <c r="D2684" s="103"/>
      <c r="E2684" s="103"/>
      <c r="F2684" s="103"/>
      <c r="H2684" s="123"/>
      <c r="I2684" s="103"/>
      <c r="J2684" s="103"/>
      <c r="K2684" s="103"/>
    </row>
    <row r="2685" spans="2:11" x14ac:dyDescent="0.25">
      <c r="B2685" s="103"/>
      <c r="C2685" s="123"/>
      <c r="D2685" s="103"/>
      <c r="E2685" s="103"/>
      <c r="F2685" s="103"/>
      <c r="H2685" s="123"/>
      <c r="I2685" s="103"/>
      <c r="J2685" s="103"/>
      <c r="K2685" s="103"/>
    </row>
    <row r="2686" spans="2:11" x14ac:dyDescent="0.25">
      <c r="B2686" s="103"/>
      <c r="C2686" s="123"/>
      <c r="D2686" s="103"/>
      <c r="E2686" s="103"/>
      <c r="F2686" s="103"/>
      <c r="H2686" s="123"/>
      <c r="I2686" s="103"/>
      <c r="J2686" s="103"/>
      <c r="K2686" s="103"/>
    </row>
    <row r="2687" spans="2:11" x14ac:dyDescent="0.25">
      <c r="B2687" s="103"/>
      <c r="C2687" s="123"/>
      <c r="D2687" s="103"/>
      <c r="E2687" s="103"/>
      <c r="F2687" s="103"/>
      <c r="H2687" s="123"/>
      <c r="I2687" s="103"/>
      <c r="J2687" s="103"/>
      <c r="K2687" s="103"/>
    </row>
    <row r="2688" spans="2:11" x14ac:dyDescent="0.25">
      <c r="B2688" s="103"/>
      <c r="C2688" s="123"/>
      <c r="D2688" s="103"/>
      <c r="E2688" s="103"/>
      <c r="F2688" s="103"/>
      <c r="H2688" s="123"/>
      <c r="I2688" s="103"/>
      <c r="J2688" s="103"/>
      <c r="K2688" s="103"/>
    </row>
    <row r="2689" spans="2:11" x14ac:dyDescent="0.25">
      <c r="B2689" s="103"/>
      <c r="C2689" s="123"/>
      <c r="D2689" s="103"/>
      <c r="E2689" s="103"/>
      <c r="F2689" s="103"/>
      <c r="H2689" s="123"/>
      <c r="I2689" s="103"/>
      <c r="J2689" s="103"/>
      <c r="K2689" s="103"/>
    </row>
    <row r="2690" spans="2:11" x14ac:dyDescent="0.25">
      <c r="B2690" s="103"/>
      <c r="C2690" s="123"/>
      <c r="D2690" s="103"/>
      <c r="E2690" s="103"/>
      <c r="F2690" s="103"/>
      <c r="H2690" s="123"/>
      <c r="I2690" s="103"/>
      <c r="J2690" s="103"/>
      <c r="K2690" s="103"/>
    </row>
    <row r="2691" spans="2:11" x14ac:dyDescent="0.25">
      <c r="B2691" s="103"/>
      <c r="C2691" s="123"/>
      <c r="D2691" s="103"/>
      <c r="E2691" s="103"/>
      <c r="F2691" s="103"/>
      <c r="H2691" s="123"/>
      <c r="I2691" s="103"/>
      <c r="J2691" s="103"/>
      <c r="K2691" s="103"/>
    </row>
    <row r="2692" spans="2:11" x14ac:dyDescent="0.25">
      <c r="B2692" s="103"/>
      <c r="C2692" s="123"/>
      <c r="D2692" s="103"/>
      <c r="E2692" s="103"/>
      <c r="F2692" s="103"/>
      <c r="H2692" s="123"/>
      <c r="I2692" s="103"/>
      <c r="J2692" s="103"/>
      <c r="K2692" s="103"/>
    </row>
    <row r="2693" spans="2:11" x14ac:dyDescent="0.25">
      <c r="B2693" s="103"/>
      <c r="C2693" s="123"/>
      <c r="D2693" s="103"/>
      <c r="E2693" s="103"/>
      <c r="F2693" s="103"/>
      <c r="H2693" s="123"/>
      <c r="I2693" s="103"/>
      <c r="J2693" s="103"/>
      <c r="K2693" s="103"/>
    </row>
    <row r="2694" spans="2:11" x14ac:dyDescent="0.25">
      <c r="B2694" s="103"/>
      <c r="C2694" s="123"/>
      <c r="D2694" s="103"/>
      <c r="E2694" s="103"/>
      <c r="F2694" s="103"/>
      <c r="H2694" s="123"/>
      <c r="I2694" s="103"/>
      <c r="J2694" s="103"/>
      <c r="K2694" s="103"/>
    </row>
    <row r="2695" spans="2:11" x14ac:dyDescent="0.25">
      <c r="B2695" s="103"/>
      <c r="C2695" s="123"/>
      <c r="D2695" s="103"/>
      <c r="E2695" s="103"/>
      <c r="F2695" s="103"/>
      <c r="H2695" s="123"/>
      <c r="I2695" s="103"/>
      <c r="J2695" s="103"/>
      <c r="K2695" s="103"/>
    </row>
    <row r="2696" spans="2:11" x14ac:dyDescent="0.25">
      <c r="B2696" s="103"/>
      <c r="C2696" s="123"/>
      <c r="D2696" s="103"/>
      <c r="E2696" s="103"/>
      <c r="F2696" s="103"/>
      <c r="H2696" s="123"/>
      <c r="I2696" s="103"/>
      <c r="J2696" s="103"/>
      <c r="K2696" s="103"/>
    </row>
    <row r="2697" spans="2:11" x14ac:dyDescent="0.25">
      <c r="B2697" s="103"/>
      <c r="C2697" s="123"/>
      <c r="D2697" s="103"/>
      <c r="E2697" s="103"/>
      <c r="F2697" s="103"/>
      <c r="H2697" s="123"/>
      <c r="I2697" s="103"/>
      <c r="J2697" s="103"/>
      <c r="K2697" s="103"/>
    </row>
    <row r="2698" spans="2:11" x14ac:dyDescent="0.25">
      <c r="B2698" s="103"/>
      <c r="C2698" s="123"/>
      <c r="D2698" s="103"/>
      <c r="E2698" s="103"/>
      <c r="F2698" s="103"/>
      <c r="H2698" s="123"/>
      <c r="I2698" s="103"/>
      <c r="J2698" s="103"/>
      <c r="K2698" s="103"/>
    </row>
    <row r="2699" spans="2:11" x14ac:dyDescent="0.25">
      <c r="B2699" s="103"/>
      <c r="C2699" s="123"/>
      <c r="D2699" s="103"/>
      <c r="E2699" s="103"/>
      <c r="F2699" s="103"/>
      <c r="H2699" s="123"/>
      <c r="I2699" s="103"/>
      <c r="J2699" s="103"/>
      <c r="K2699" s="103"/>
    </row>
    <row r="2700" spans="2:11" x14ac:dyDescent="0.25">
      <c r="B2700" s="103"/>
      <c r="C2700" s="123"/>
      <c r="D2700" s="103"/>
      <c r="E2700" s="103"/>
      <c r="F2700" s="103"/>
      <c r="H2700" s="123"/>
      <c r="I2700" s="103"/>
      <c r="J2700" s="103"/>
      <c r="K2700" s="103"/>
    </row>
    <row r="2701" spans="2:11" x14ac:dyDescent="0.25">
      <c r="B2701" s="103"/>
      <c r="C2701" s="123"/>
      <c r="D2701" s="103"/>
      <c r="E2701" s="103"/>
      <c r="F2701" s="103"/>
      <c r="H2701" s="123"/>
      <c r="I2701" s="103"/>
      <c r="J2701" s="103"/>
      <c r="K2701" s="103"/>
    </row>
    <row r="2702" spans="2:11" x14ac:dyDescent="0.25">
      <c r="B2702" s="103"/>
      <c r="C2702" s="123"/>
      <c r="D2702" s="103"/>
      <c r="E2702" s="103"/>
      <c r="F2702" s="103"/>
      <c r="H2702" s="123"/>
      <c r="I2702" s="103"/>
      <c r="J2702" s="103"/>
      <c r="K2702" s="103"/>
    </row>
    <row r="2703" spans="2:11" x14ac:dyDescent="0.25">
      <c r="B2703" s="103"/>
      <c r="C2703" s="123"/>
      <c r="D2703" s="103"/>
      <c r="E2703" s="103"/>
      <c r="F2703" s="103"/>
      <c r="H2703" s="123"/>
      <c r="I2703" s="103"/>
      <c r="J2703" s="103"/>
      <c r="K2703" s="103"/>
    </row>
    <row r="2704" spans="2:11" x14ac:dyDescent="0.25">
      <c r="B2704" s="103"/>
      <c r="C2704" s="123"/>
      <c r="D2704" s="103"/>
      <c r="E2704" s="103"/>
      <c r="F2704" s="103"/>
      <c r="H2704" s="123"/>
      <c r="I2704" s="103"/>
      <c r="J2704" s="103"/>
      <c r="K2704" s="103"/>
    </row>
    <row r="2705" spans="2:11" x14ac:dyDescent="0.25">
      <c r="B2705" s="103"/>
      <c r="C2705" s="123"/>
      <c r="D2705" s="103"/>
      <c r="E2705" s="103"/>
      <c r="F2705" s="103"/>
      <c r="H2705" s="123"/>
      <c r="I2705" s="103"/>
      <c r="J2705" s="103"/>
      <c r="K2705" s="103"/>
    </row>
    <row r="2706" spans="2:11" x14ac:dyDescent="0.25">
      <c r="B2706" s="103"/>
      <c r="C2706" s="123"/>
      <c r="D2706" s="103"/>
      <c r="E2706" s="103"/>
      <c r="F2706" s="103"/>
      <c r="H2706" s="123"/>
      <c r="I2706" s="103"/>
      <c r="J2706" s="103"/>
      <c r="K2706" s="103"/>
    </row>
    <row r="2707" spans="2:11" x14ac:dyDescent="0.25">
      <c r="B2707" s="103"/>
      <c r="C2707" s="123"/>
      <c r="D2707" s="103"/>
      <c r="E2707" s="103"/>
      <c r="F2707" s="103"/>
      <c r="H2707" s="123"/>
      <c r="I2707" s="103"/>
      <c r="J2707" s="103"/>
      <c r="K2707" s="103"/>
    </row>
    <row r="2708" spans="2:11" x14ac:dyDescent="0.25">
      <c r="B2708" s="103"/>
      <c r="C2708" s="123"/>
      <c r="D2708" s="103"/>
      <c r="E2708" s="103"/>
      <c r="F2708" s="103"/>
      <c r="H2708" s="123"/>
      <c r="I2708" s="103"/>
      <c r="J2708" s="103"/>
      <c r="K2708" s="103"/>
    </row>
    <row r="2709" spans="2:11" x14ac:dyDescent="0.25">
      <c r="B2709" s="103"/>
      <c r="C2709" s="123"/>
      <c r="D2709" s="103"/>
      <c r="E2709" s="103"/>
      <c r="F2709" s="103"/>
      <c r="H2709" s="123"/>
      <c r="I2709" s="103"/>
      <c r="J2709" s="103"/>
      <c r="K2709" s="103"/>
    </row>
    <row r="2710" spans="2:11" x14ac:dyDescent="0.25">
      <c r="B2710" s="103"/>
      <c r="C2710" s="123"/>
      <c r="D2710" s="103"/>
      <c r="E2710" s="103"/>
      <c r="F2710" s="103"/>
      <c r="H2710" s="123"/>
      <c r="I2710" s="103"/>
      <c r="J2710" s="103"/>
      <c r="K2710" s="103"/>
    </row>
    <row r="2711" spans="2:11" x14ac:dyDescent="0.25">
      <c r="B2711" s="103"/>
      <c r="C2711" s="123"/>
      <c r="D2711" s="103"/>
      <c r="E2711" s="103"/>
      <c r="F2711" s="103"/>
      <c r="H2711" s="123"/>
      <c r="I2711" s="103"/>
      <c r="J2711" s="103"/>
      <c r="K2711" s="103"/>
    </row>
    <row r="2712" spans="2:11" x14ac:dyDescent="0.25">
      <c r="B2712" s="103"/>
      <c r="C2712" s="123"/>
      <c r="D2712" s="103"/>
      <c r="E2712" s="103"/>
      <c r="F2712" s="103"/>
      <c r="H2712" s="123"/>
      <c r="I2712" s="103"/>
      <c r="J2712" s="103"/>
      <c r="K2712" s="103"/>
    </row>
    <row r="2713" spans="2:11" x14ac:dyDescent="0.25">
      <c r="B2713" s="103"/>
      <c r="C2713" s="123"/>
      <c r="D2713" s="103"/>
      <c r="E2713" s="103"/>
      <c r="F2713" s="103"/>
      <c r="H2713" s="123"/>
      <c r="I2713" s="103"/>
      <c r="J2713" s="103"/>
      <c r="K2713" s="103"/>
    </row>
    <row r="2714" spans="2:11" x14ac:dyDescent="0.25">
      <c r="B2714" s="103"/>
      <c r="C2714" s="123"/>
      <c r="D2714" s="103"/>
      <c r="E2714" s="103"/>
      <c r="F2714" s="103"/>
      <c r="H2714" s="123"/>
      <c r="I2714" s="103"/>
      <c r="J2714" s="103"/>
      <c r="K2714" s="103"/>
    </row>
    <row r="2715" spans="2:11" x14ac:dyDescent="0.25">
      <c r="B2715" s="103"/>
      <c r="C2715" s="123"/>
      <c r="D2715" s="103"/>
      <c r="E2715" s="103"/>
      <c r="F2715" s="103"/>
      <c r="H2715" s="123"/>
      <c r="I2715" s="103"/>
      <c r="J2715" s="103"/>
      <c r="K2715" s="103"/>
    </row>
    <row r="2716" spans="2:11" x14ac:dyDescent="0.25">
      <c r="B2716" s="103"/>
      <c r="C2716" s="123"/>
      <c r="D2716" s="103"/>
      <c r="E2716" s="103"/>
      <c r="F2716" s="103"/>
      <c r="H2716" s="123"/>
      <c r="I2716" s="103"/>
      <c r="J2716" s="103"/>
      <c r="K2716" s="103"/>
    </row>
    <row r="2717" spans="2:11" x14ac:dyDescent="0.25">
      <c r="B2717" s="103"/>
      <c r="C2717" s="123"/>
      <c r="D2717" s="103"/>
      <c r="E2717" s="103"/>
      <c r="F2717" s="103"/>
      <c r="H2717" s="123"/>
      <c r="I2717" s="103"/>
      <c r="J2717" s="103"/>
      <c r="K2717" s="103"/>
    </row>
    <row r="2718" spans="2:11" x14ac:dyDescent="0.25">
      <c r="B2718" s="103"/>
      <c r="C2718" s="123"/>
      <c r="D2718" s="103"/>
      <c r="E2718" s="103"/>
      <c r="F2718" s="103"/>
      <c r="H2718" s="123"/>
      <c r="I2718" s="103"/>
      <c r="J2718" s="103"/>
      <c r="K2718" s="103"/>
    </row>
    <row r="2719" spans="2:11" x14ac:dyDescent="0.25">
      <c r="B2719" s="103"/>
      <c r="C2719" s="123"/>
      <c r="D2719" s="103"/>
      <c r="E2719" s="103"/>
      <c r="F2719" s="103"/>
      <c r="H2719" s="123"/>
      <c r="I2719" s="103"/>
      <c r="J2719" s="103"/>
      <c r="K2719" s="103"/>
    </row>
    <row r="2720" spans="2:11" x14ac:dyDescent="0.25">
      <c r="B2720" s="103"/>
      <c r="C2720" s="123"/>
      <c r="D2720" s="103"/>
      <c r="E2720" s="103"/>
      <c r="F2720" s="103"/>
      <c r="H2720" s="123"/>
      <c r="I2720" s="103"/>
      <c r="J2720" s="103"/>
      <c r="K2720" s="103"/>
    </row>
    <row r="2721" spans="2:11" x14ac:dyDescent="0.25">
      <c r="B2721" s="103"/>
      <c r="C2721" s="123"/>
      <c r="D2721" s="103"/>
      <c r="E2721" s="103"/>
      <c r="F2721" s="103"/>
      <c r="H2721" s="123"/>
      <c r="I2721" s="103"/>
      <c r="J2721" s="103"/>
      <c r="K2721" s="103"/>
    </row>
    <row r="2722" spans="2:11" x14ac:dyDescent="0.25">
      <c r="B2722" s="103"/>
      <c r="C2722" s="123"/>
      <c r="D2722" s="103"/>
      <c r="E2722" s="103"/>
      <c r="F2722" s="103"/>
      <c r="H2722" s="123"/>
      <c r="I2722" s="103"/>
      <c r="J2722" s="103"/>
      <c r="K2722" s="103"/>
    </row>
    <row r="2723" spans="2:11" x14ac:dyDescent="0.25">
      <c r="B2723" s="103"/>
      <c r="C2723" s="123"/>
      <c r="D2723" s="103"/>
      <c r="E2723" s="103"/>
      <c r="F2723" s="103"/>
      <c r="H2723" s="123"/>
      <c r="I2723" s="103"/>
      <c r="J2723" s="103"/>
      <c r="K2723" s="103"/>
    </row>
    <row r="2724" spans="2:11" x14ac:dyDescent="0.25">
      <c r="B2724" s="103"/>
      <c r="C2724" s="123"/>
      <c r="D2724" s="103"/>
      <c r="E2724" s="103"/>
      <c r="F2724" s="103"/>
      <c r="H2724" s="123"/>
      <c r="I2724" s="103"/>
      <c r="J2724" s="103"/>
      <c r="K2724" s="103"/>
    </row>
    <row r="2725" spans="2:11" x14ac:dyDescent="0.25">
      <c r="B2725" s="103"/>
      <c r="C2725" s="123"/>
      <c r="D2725" s="103"/>
      <c r="E2725" s="103"/>
      <c r="F2725" s="103"/>
      <c r="H2725" s="123"/>
      <c r="I2725" s="103"/>
      <c r="J2725" s="103"/>
      <c r="K2725" s="103"/>
    </row>
    <row r="2726" spans="2:11" x14ac:dyDescent="0.25">
      <c r="B2726" s="103"/>
      <c r="C2726" s="123"/>
      <c r="D2726" s="103"/>
      <c r="E2726" s="103"/>
      <c r="F2726" s="103"/>
      <c r="H2726" s="123"/>
      <c r="I2726" s="103"/>
      <c r="J2726" s="103"/>
      <c r="K2726" s="103"/>
    </row>
    <row r="2727" spans="2:11" x14ac:dyDescent="0.25">
      <c r="B2727" s="103"/>
      <c r="C2727" s="123"/>
      <c r="D2727" s="103"/>
      <c r="E2727" s="103"/>
      <c r="F2727" s="103"/>
      <c r="H2727" s="123"/>
      <c r="I2727" s="103"/>
      <c r="J2727" s="103"/>
      <c r="K2727" s="103"/>
    </row>
    <row r="2728" spans="2:11" x14ac:dyDescent="0.25">
      <c r="B2728" s="103"/>
      <c r="C2728" s="123"/>
      <c r="D2728" s="103"/>
      <c r="E2728" s="103"/>
      <c r="F2728" s="103"/>
      <c r="H2728" s="123"/>
      <c r="I2728" s="103"/>
      <c r="J2728" s="103"/>
      <c r="K2728" s="103"/>
    </row>
    <row r="2729" spans="2:11" x14ac:dyDescent="0.25">
      <c r="B2729" s="103"/>
      <c r="C2729" s="123"/>
      <c r="D2729" s="103"/>
      <c r="E2729" s="103"/>
      <c r="F2729" s="103"/>
      <c r="H2729" s="123"/>
      <c r="I2729" s="103"/>
      <c r="J2729" s="103"/>
      <c r="K2729" s="103"/>
    </row>
    <row r="2730" spans="2:11" x14ac:dyDescent="0.25">
      <c r="B2730" s="103"/>
      <c r="C2730" s="123"/>
      <c r="D2730" s="103"/>
      <c r="E2730" s="103"/>
      <c r="F2730" s="103"/>
      <c r="H2730" s="123"/>
      <c r="I2730" s="103"/>
      <c r="J2730" s="103"/>
      <c r="K2730" s="103"/>
    </row>
    <row r="2731" spans="2:11" x14ac:dyDescent="0.25">
      <c r="B2731" s="103"/>
      <c r="C2731" s="123"/>
      <c r="D2731" s="103"/>
      <c r="E2731" s="103"/>
      <c r="F2731" s="103"/>
      <c r="H2731" s="123"/>
      <c r="I2731" s="103"/>
      <c r="J2731" s="103"/>
      <c r="K2731" s="103"/>
    </row>
    <row r="2732" spans="2:11" x14ac:dyDescent="0.25">
      <c r="B2732" s="103"/>
      <c r="C2732" s="123"/>
      <c r="D2732" s="103"/>
      <c r="E2732" s="103"/>
      <c r="F2732" s="103"/>
      <c r="H2732" s="123"/>
      <c r="I2732" s="103"/>
      <c r="J2732" s="103"/>
      <c r="K2732" s="103"/>
    </row>
    <row r="2733" spans="2:11" x14ac:dyDescent="0.25">
      <c r="B2733" s="103"/>
      <c r="C2733" s="123"/>
      <c r="D2733" s="103"/>
      <c r="E2733" s="103"/>
      <c r="F2733" s="103"/>
      <c r="H2733" s="123"/>
      <c r="I2733" s="103"/>
      <c r="J2733" s="103"/>
      <c r="K2733" s="103"/>
    </row>
    <row r="2734" spans="2:11" x14ac:dyDescent="0.25">
      <c r="B2734" s="103"/>
      <c r="C2734" s="123"/>
      <c r="D2734" s="103"/>
      <c r="E2734" s="103"/>
      <c r="F2734" s="103"/>
      <c r="H2734" s="123"/>
      <c r="I2734" s="103"/>
      <c r="J2734" s="103"/>
      <c r="K2734" s="103"/>
    </row>
    <row r="2735" spans="2:11" x14ac:dyDescent="0.25">
      <c r="B2735" s="103"/>
      <c r="C2735" s="123"/>
      <c r="D2735" s="103"/>
      <c r="E2735" s="103"/>
      <c r="F2735" s="103"/>
      <c r="H2735" s="123"/>
      <c r="I2735" s="103"/>
      <c r="J2735" s="103"/>
      <c r="K2735" s="103"/>
    </row>
    <row r="2736" spans="2:11" x14ac:dyDescent="0.25">
      <c r="B2736" s="103"/>
      <c r="C2736" s="123"/>
      <c r="D2736" s="103"/>
      <c r="E2736" s="103"/>
      <c r="F2736" s="103"/>
      <c r="H2736" s="123"/>
      <c r="I2736" s="103"/>
      <c r="J2736" s="103"/>
      <c r="K2736" s="103"/>
    </row>
    <row r="2737" spans="2:11" x14ac:dyDescent="0.25">
      <c r="B2737" s="103"/>
      <c r="C2737" s="123"/>
      <c r="D2737" s="103"/>
      <c r="E2737" s="103"/>
      <c r="F2737" s="103"/>
      <c r="H2737" s="123"/>
      <c r="I2737" s="103"/>
      <c r="J2737" s="103"/>
      <c r="K2737" s="103"/>
    </row>
    <row r="2738" spans="2:11" x14ac:dyDescent="0.25">
      <c r="B2738" s="103"/>
      <c r="C2738" s="123"/>
      <c r="D2738" s="103"/>
      <c r="E2738" s="103"/>
      <c r="F2738" s="103"/>
      <c r="H2738" s="123"/>
      <c r="I2738" s="103"/>
      <c r="J2738" s="103"/>
      <c r="K2738" s="103"/>
    </row>
    <row r="2739" spans="2:11" x14ac:dyDescent="0.25">
      <c r="B2739" s="103"/>
      <c r="C2739" s="123"/>
      <c r="D2739" s="103"/>
      <c r="E2739" s="103"/>
      <c r="F2739" s="103"/>
      <c r="H2739" s="123"/>
      <c r="I2739" s="103"/>
      <c r="J2739" s="103"/>
      <c r="K2739" s="103"/>
    </row>
    <row r="2740" spans="2:11" x14ac:dyDescent="0.25">
      <c r="B2740" s="103"/>
      <c r="C2740" s="123"/>
      <c r="D2740" s="103"/>
      <c r="E2740" s="103"/>
      <c r="F2740" s="103"/>
      <c r="H2740" s="123"/>
      <c r="I2740" s="103"/>
      <c r="J2740" s="103"/>
      <c r="K2740" s="103"/>
    </row>
    <row r="2741" spans="2:11" x14ac:dyDescent="0.25">
      <c r="B2741" s="103"/>
      <c r="C2741" s="123"/>
      <c r="D2741" s="103"/>
      <c r="E2741" s="103"/>
      <c r="F2741" s="103"/>
      <c r="H2741" s="123"/>
      <c r="I2741" s="103"/>
      <c r="J2741" s="103"/>
      <c r="K2741" s="103"/>
    </row>
    <row r="2742" spans="2:11" x14ac:dyDescent="0.25">
      <c r="B2742" s="103"/>
      <c r="C2742" s="123"/>
      <c r="D2742" s="103"/>
      <c r="E2742" s="103"/>
      <c r="F2742" s="103"/>
      <c r="H2742" s="123"/>
      <c r="I2742" s="103"/>
      <c r="J2742" s="103"/>
      <c r="K2742" s="103"/>
    </row>
    <row r="2743" spans="2:11" x14ac:dyDescent="0.25">
      <c r="B2743" s="103"/>
      <c r="C2743" s="123"/>
      <c r="D2743" s="103"/>
      <c r="E2743" s="103"/>
      <c r="F2743" s="103"/>
      <c r="H2743" s="123"/>
      <c r="I2743" s="103"/>
      <c r="J2743" s="103"/>
      <c r="K2743" s="103"/>
    </row>
    <row r="2744" spans="2:11" x14ac:dyDescent="0.25">
      <c r="B2744" s="103"/>
      <c r="C2744" s="123"/>
      <c r="D2744" s="103"/>
      <c r="E2744" s="103"/>
      <c r="F2744" s="103"/>
      <c r="H2744" s="123"/>
      <c r="I2744" s="103"/>
      <c r="J2744" s="103"/>
      <c r="K2744" s="103"/>
    </row>
    <row r="2745" spans="2:11" x14ac:dyDescent="0.25">
      <c r="B2745" s="103"/>
      <c r="C2745" s="123"/>
      <c r="D2745" s="103"/>
      <c r="E2745" s="103"/>
      <c r="F2745" s="103"/>
      <c r="H2745" s="123"/>
      <c r="I2745" s="103"/>
      <c r="J2745" s="103"/>
      <c r="K2745" s="103"/>
    </row>
    <row r="2746" spans="2:11" x14ac:dyDescent="0.25">
      <c r="B2746" s="103"/>
      <c r="C2746" s="123"/>
      <c r="D2746" s="103"/>
      <c r="E2746" s="103"/>
      <c r="F2746" s="103"/>
      <c r="H2746" s="123"/>
      <c r="I2746" s="103"/>
      <c r="J2746" s="103"/>
      <c r="K2746" s="103"/>
    </row>
    <row r="2747" spans="2:11" x14ac:dyDescent="0.25">
      <c r="B2747" s="103"/>
      <c r="C2747" s="123"/>
      <c r="D2747" s="103"/>
      <c r="E2747" s="103"/>
      <c r="F2747" s="103"/>
      <c r="H2747" s="123"/>
      <c r="I2747" s="103"/>
      <c r="J2747" s="103"/>
      <c r="K2747" s="103"/>
    </row>
    <row r="2748" spans="2:11" x14ac:dyDescent="0.25">
      <c r="B2748" s="103"/>
      <c r="C2748" s="123"/>
      <c r="D2748" s="103"/>
      <c r="E2748" s="103"/>
      <c r="F2748" s="103"/>
      <c r="H2748" s="123"/>
      <c r="I2748" s="103"/>
      <c r="J2748" s="103"/>
      <c r="K2748" s="103"/>
    </row>
    <row r="2749" spans="2:11" x14ac:dyDescent="0.25">
      <c r="B2749" s="103"/>
      <c r="C2749" s="123"/>
      <c r="D2749" s="103"/>
      <c r="E2749" s="103"/>
      <c r="F2749" s="103"/>
      <c r="H2749" s="123"/>
      <c r="I2749" s="103"/>
      <c r="J2749" s="103"/>
      <c r="K2749" s="103"/>
    </row>
    <row r="2750" spans="2:11" x14ac:dyDescent="0.25">
      <c r="B2750" s="103"/>
      <c r="C2750" s="123"/>
      <c r="D2750" s="103"/>
      <c r="E2750" s="103"/>
      <c r="F2750" s="103"/>
      <c r="H2750" s="123"/>
      <c r="I2750" s="103"/>
      <c r="J2750" s="103"/>
      <c r="K2750" s="103"/>
    </row>
    <row r="2751" spans="2:11" x14ac:dyDescent="0.25">
      <c r="B2751" s="103"/>
      <c r="C2751" s="123"/>
      <c r="D2751" s="103"/>
      <c r="E2751" s="103"/>
      <c r="F2751" s="103"/>
      <c r="H2751" s="123"/>
      <c r="I2751" s="103"/>
      <c r="J2751" s="103"/>
      <c r="K2751" s="103"/>
    </row>
    <row r="2752" spans="2:11" x14ac:dyDescent="0.25">
      <c r="B2752" s="103"/>
      <c r="C2752" s="123"/>
      <c r="D2752" s="103"/>
      <c r="E2752" s="103"/>
      <c r="F2752" s="103"/>
      <c r="H2752" s="123"/>
      <c r="I2752" s="103"/>
      <c r="J2752" s="103"/>
      <c r="K2752" s="103"/>
    </row>
    <row r="2753" spans="2:11" x14ac:dyDescent="0.25">
      <c r="B2753" s="103"/>
      <c r="C2753" s="123"/>
      <c r="D2753" s="103"/>
      <c r="E2753" s="103"/>
      <c r="F2753" s="103"/>
      <c r="H2753" s="123"/>
      <c r="I2753" s="103"/>
      <c r="J2753" s="103"/>
      <c r="K2753" s="103"/>
    </row>
    <row r="2754" spans="2:11" x14ac:dyDescent="0.25">
      <c r="B2754" s="103"/>
      <c r="C2754" s="123"/>
      <c r="D2754" s="103"/>
      <c r="E2754" s="103"/>
      <c r="F2754" s="103"/>
      <c r="H2754" s="123"/>
      <c r="I2754" s="103"/>
      <c r="J2754" s="103"/>
      <c r="K2754" s="103"/>
    </row>
    <row r="2755" spans="2:11" x14ac:dyDescent="0.25">
      <c r="B2755" s="103"/>
      <c r="C2755" s="123"/>
      <c r="D2755" s="103"/>
      <c r="E2755" s="103"/>
      <c r="F2755" s="103"/>
      <c r="H2755" s="123"/>
      <c r="I2755" s="103"/>
      <c r="J2755" s="103"/>
      <c r="K2755" s="103"/>
    </row>
    <row r="2756" spans="2:11" x14ac:dyDescent="0.25">
      <c r="B2756" s="103"/>
      <c r="C2756" s="123"/>
      <c r="D2756" s="103"/>
      <c r="E2756" s="103"/>
      <c r="F2756" s="103"/>
      <c r="H2756" s="123"/>
      <c r="I2756" s="103"/>
      <c r="J2756" s="103"/>
      <c r="K2756" s="103"/>
    </row>
    <row r="2757" spans="2:11" x14ac:dyDescent="0.25">
      <c r="B2757" s="103"/>
      <c r="C2757" s="123"/>
      <c r="D2757" s="103"/>
      <c r="E2757" s="103"/>
      <c r="F2757" s="103"/>
      <c r="H2757" s="123"/>
      <c r="I2757" s="103"/>
      <c r="J2757" s="103"/>
      <c r="K2757" s="103"/>
    </row>
    <row r="2758" spans="2:11" x14ac:dyDescent="0.25">
      <c r="B2758" s="103"/>
      <c r="C2758" s="123"/>
      <c r="D2758" s="103"/>
      <c r="E2758" s="103"/>
      <c r="F2758" s="103"/>
      <c r="H2758" s="123"/>
      <c r="I2758" s="103"/>
      <c r="J2758" s="103"/>
      <c r="K2758" s="103"/>
    </row>
    <row r="2759" spans="2:11" x14ac:dyDescent="0.25">
      <c r="B2759" s="103"/>
      <c r="C2759" s="123"/>
      <c r="D2759" s="103"/>
      <c r="E2759" s="103"/>
      <c r="F2759" s="103"/>
      <c r="H2759" s="123"/>
      <c r="I2759" s="103"/>
      <c r="J2759" s="103"/>
      <c r="K2759" s="103"/>
    </row>
    <row r="2760" spans="2:11" x14ac:dyDescent="0.25">
      <c r="B2760" s="103"/>
      <c r="C2760" s="123"/>
      <c r="D2760" s="103"/>
      <c r="E2760" s="103"/>
      <c r="F2760" s="103"/>
      <c r="H2760" s="123"/>
      <c r="I2760" s="103"/>
      <c r="J2760" s="103"/>
      <c r="K2760" s="103"/>
    </row>
    <row r="2761" spans="2:11" x14ac:dyDescent="0.25">
      <c r="B2761" s="103"/>
      <c r="C2761" s="123"/>
      <c r="D2761" s="103"/>
      <c r="E2761" s="103"/>
      <c r="F2761" s="103"/>
      <c r="H2761" s="123"/>
      <c r="I2761" s="103"/>
      <c r="J2761" s="103"/>
      <c r="K2761" s="103"/>
    </row>
    <row r="2762" spans="2:11" x14ac:dyDescent="0.25">
      <c r="B2762" s="103"/>
      <c r="C2762" s="123"/>
      <c r="D2762" s="103"/>
      <c r="E2762" s="103"/>
      <c r="F2762" s="103"/>
      <c r="H2762" s="123"/>
      <c r="I2762" s="103"/>
      <c r="J2762" s="103"/>
      <c r="K2762" s="103"/>
    </row>
    <row r="2763" spans="2:11" x14ac:dyDescent="0.25">
      <c r="B2763" s="103"/>
      <c r="C2763" s="123"/>
      <c r="D2763" s="103"/>
      <c r="E2763" s="103"/>
      <c r="F2763" s="103"/>
      <c r="H2763" s="123"/>
      <c r="I2763" s="103"/>
      <c r="J2763" s="103"/>
      <c r="K2763" s="103"/>
    </row>
    <row r="2764" spans="2:11" x14ac:dyDescent="0.25">
      <c r="B2764" s="103"/>
      <c r="C2764" s="123"/>
      <c r="D2764" s="103"/>
      <c r="E2764" s="103"/>
      <c r="F2764" s="103"/>
      <c r="H2764" s="123"/>
      <c r="I2764" s="103"/>
      <c r="J2764" s="103"/>
      <c r="K2764" s="103"/>
    </row>
    <row r="2765" spans="2:11" x14ac:dyDescent="0.25">
      <c r="B2765" s="103"/>
      <c r="C2765" s="123"/>
      <c r="D2765" s="103"/>
      <c r="E2765" s="103"/>
      <c r="F2765" s="103"/>
      <c r="H2765" s="123"/>
      <c r="I2765" s="103"/>
      <c r="J2765" s="103"/>
      <c r="K2765" s="103"/>
    </row>
    <row r="2766" spans="2:11" x14ac:dyDescent="0.25">
      <c r="B2766" s="103"/>
      <c r="C2766" s="123"/>
      <c r="D2766" s="103"/>
      <c r="E2766" s="103"/>
      <c r="F2766" s="103"/>
      <c r="H2766" s="123"/>
      <c r="I2766" s="103"/>
      <c r="J2766" s="103"/>
      <c r="K2766" s="103"/>
    </row>
    <row r="2767" spans="2:11" x14ac:dyDescent="0.25">
      <c r="B2767" s="103"/>
      <c r="C2767" s="123"/>
      <c r="D2767" s="103"/>
      <c r="E2767" s="103"/>
      <c r="F2767" s="103"/>
      <c r="H2767" s="123"/>
      <c r="I2767" s="103"/>
      <c r="J2767" s="103"/>
      <c r="K2767" s="103"/>
    </row>
    <row r="2768" spans="2:11" x14ac:dyDescent="0.25">
      <c r="B2768" s="103"/>
      <c r="C2768" s="123"/>
      <c r="D2768" s="103"/>
      <c r="E2768" s="103"/>
      <c r="F2768" s="103"/>
      <c r="H2768" s="123"/>
      <c r="I2768" s="103"/>
      <c r="J2768" s="103"/>
      <c r="K2768" s="103"/>
    </row>
    <row r="2769" spans="2:11" x14ac:dyDescent="0.25">
      <c r="B2769" s="103"/>
      <c r="C2769" s="123"/>
      <c r="D2769" s="103"/>
      <c r="E2769" s="103"/>
      <c r="F2769" s="103"/>
      <c r="H2769" s="123"/>
      <c r="I2769" s="103"/>
      <c r="J2769" s="103"/>
      <c r="K2769" s="103"/>
    </row>
    <row r="2770" spans="2:11" x14ac:dyDescent="0.25">
      <c r="B2770" s="103"/>
      <c r="C2770" s="123"/>
      <c r="D2770" s="103"/>
      <c r="E2770" s="103"/>
      <c r="F2770" s="103"/>
      <c r="H2770" s="123"/>
      <c r="I2770" s="103"/>
      <c r="J2770" s="103"/>
      <c r="K2770" s="103"/>
    </row>
    <row r="2771" spans="2:11" x14ac:dyDescent="0.25">
      <c r="B2771" s="103"/>
      <c r="C2771" s="123"/>
      <c r="D2771" s="103"/>
      <c r="E2771" s="103"/>
      <c r="F2771" s="103"/>
      <c r="H2771" s="123"/>
      <c r="I2771" s="103"/>
      <c r="J2771" s="103"/>
      <c r="K2771" s="103"/>
    </row>
    <row r="2772" spans="2:11" x14ac:dyDescent="0.25">
      <c r="B2772" s="103"/>
      <c r="C2772" s="123"/>
      <c r="D2772" s="103"/>
      <c r="E2772" s="103"/>
      <c r="F2772" s="103"/>
      <c r="H2772" s="123"/>
      <c r="I2772" s="103"/>
      <c r="J2772" s="103"/>
      <c r="K2772" s="103"/>
    </row>
    <row r="2773" spans="2:11" x14ac:dyDescent="0.25">
      <c r="B2773" s="103"/>
      <c r="C2773" s="123"/>
      <c r="D2773" s="103"/>
      <c r="E2773" s="103"/>
      <c r="F2773" s="103"/>
      <c r="H2773" s="123"/>
      <c r="I2773" s="103"/>
      <c r="J2773" s="103"/>
      <c r="K2773" s="103"/>
    </row>
    <row r="2774" spans="2:11" x14ac:dyDescent="0.25">
      <c r="B2774" s="103"/>
      <c r="C2774" s="123"/>
      <c r="D2774" s="103"/>
      <c r="E2774" s="103"/>
      <c r="F2774" s="103"/>
      <c r="H2774" s="123"/>
      <c r="I2774" s="103"/>
      <c r="J2774" s="103"/>
      <c r="K2774" s="103"/>
    </row>
    <row r="2775" spans="2:11" x14ac:dyDescent="0.25">
      <c r="B2775" s="103"/>
      <c r="C2775" s="123"/>
      <c r="D2775" s="103"/>
      <c r="E2775" s="103"/>
      <c r="F2775" s="103"/>
      <c r="H2775" s="123"/>
      <c r="I2775" s="103"/>
      <c r="J2775" s="103"/>
      <c r="K2775" s="103"/>
    </row>
    <row r="2776" spans="2:11" x14ac:dyDescent="0.25">
      <c r="B2776" s="103"/>
      <c r="C2776" s="123"/>
      <c r="D2776" s="103"/>
      <c r="E2776" s="103"/>
      <c r="F2776" s="103"/>
      <c r="H2776" s="123"/>
      <c r="I2776" s="103"/>
      <c r="J2776" s="103"/>
      <c r="K2776" s="103"/>
    </row>
    <row r="2777" spans="2:11" x14ac:dyDescent="0.25">
      <c r="B2777" s="103"/>
      <c r="C2777" s="123"/>
      <c r="D2777" s="103"/>
      <c r="E2777" s="103"/>
      <c r="F2777" s="103"/>
      <c r="H2777" s="123"/>
      <c r="I2777" s="103"/>
      <c r="J2777" s="103"/>
      <c r="K2777" s="103"/>
    </row>
    <row r="2778" spans="2:11" x14ac:dyDescent="0.25">
      <c r="B2778" s="103"/>
      <c r="C2778" s="123"/>
      <c r="D2778" s="103"/>
      <c r="E2778" s="103"/>
      <c r="F2778" s="103"/>
      <c r="H2778" s="123"/>
      <c r="I2778" s="103"/>
      <c r="J2778" s="103"/>
      <c r="K2778" s="103"/>
    </row>
    <row r="2779" spans="2:11" x14ac:dyDescent="0.25">
      <c r="B2779" s="103"/>
      <c r="C2779" s="123"/>
      <c r="D2779" s="103"/>
      <c r="E2779" s="103"/>
      <c r="F2779" s="103"/>
      <c r="H2779" s="123"/>
      <c r="I2779" s="103"/>
      <c r="J2779" s="103"/>
      <c r="K2779" s="103"/>
    </row>
    <row r="2780" spans="2:11" x14ac:dyDescent="0.25">
      <c r="B2780" s="103"/>
      <c r="C2780" s="123"/>
      <c r="D2780" s="103"/>
      <c r="E2780" s="103"/>
      <c r="F2780" s="103"/>
      <c r="H2780" s="123"/>
      <c r="I2780" s="103"/>
      <c r="J2780" s="103"/>
      <c r="K2780" s="103"/>
    </row>
    <row r="2781" spans="2:11" x14ac:dyDescent="0.25">
      <c r="B2781" s="103"/>
      <c r="C2781" s="123"/>
      <c r="D2781" s="103"/>
      <c r="E2781" s="103"/>
      <c r="F2781" s="103"/>
      <c r="H2781" s="123"/>
      <c r="I2781" s="103"/>
      <c r="J2781" s="103"/>
      <c r="K2781" s="103"/>
    </row>
    <row r="2782" spans="2:11" x14ac:dyDescent="0.25">
      <c r="B2782" s="103"/>
      <c r="C2782" s="123"/>
      <c r="D2782" s="103"/>
      <c r="E2782" s="103"/>
      <c r="F2782" s="103"/>
      <c r="H2782" s="123"/>
      <c r="I2782" s="103"/>
      <c r="J2782" s="103"/>
      <c r="K2782" s="103"/>
    </row>
    <row r="2783" spans="2:11" x14ac:dyDescent="0.25">
      <c r="B2783" s="103"/>
      <c r="C2783" s="123"/>
      <c r="D2783" s="103"/>
      <c r="E2783" s="103"/>
      <c r="F2783" s="103"/>
      <c r="H2783" s="123"/>
      <c r="I2783" s="103"/>
      <c r="J2783" s="103"/>
      <c r="K2783" s="103"/>
    </row>
    <row r="2784" spans="2:11" x14ac:dyDescent="0.25">
      <c r="B2784" s="103"/>
      <c r="C2784" s="123"/>
      <c r="D2784" s="103"/>
      <c r="E2784" s="103"/>
      <c r="F2784" s="103"/>
      <c r="H2784" s="123"/>
      <c r="I2784" s="103"/>
      <c r="J2784" s="103"/>
      <c r="K2784" s="103"/>
    </row>
    <row r="2785" spans="2:11" x14ac:dyDescent="0.25">
      <c r="B2785" s="103"/>
      <c r="C2785" s="123"/>
      <c r="D2785" s="103"/>
      <c r="E2785" s="103"/>
      <c r="F2785" s="103"/>
      <c r="H2785" s="123"/>
      <c r="I2785" s="103"/>
      <c r="J2785" s="103"/>
      <c r="K2785" s="103"/>
    </row>
    <row r="2786" spans="2:11" x14ac:dyDescent="0.25">
      <c r="B2786" s="103"/>
      <c r="C2786" s="123"/>
      <c r="D2786" s="103"/>
      <c r="E2786" s="103"/>
      <c r="F2786" s="103"/>
      <c r="H2786" s="123"/>
      <c r="I2786" s="103"/>
      <c r="J2786" s="103"/>
      <c r="K2786" s="103"/>
    </row>
    <row r="2787" spans="2:11" x14ac:dyDescent="0.25">
      <c r="B2787" s="103"/>
      <c r="C2787" s="123"/>
      <c r="D2787" s="103"/>
      <c r="E2787" s="103"/>
      <c r="F2787" s="103"/>
      <c r="H2787" s="123"/>
      <c r="I2787" s="103"/>
      <c r="J2787" s="103"/>
      <c r="K2787" s="103"/>
    </row>
    <row r="2788" spans="2:11" x14ac:dyDescent="0.25">
      <c r="B2788" s="103"/>
      <c r="C2788" s="123"/>
      <c r="D2788" s="103"/>
      <c r="E2788" s="103"/>
      <c r="F2788" s="103"/>
      <c r="H2788" s="123"/>
      <c r="I2788" s="103"/>
      <c r="J2788" s="103"/>
      <c r="K2788" s="103"/>
    </row>
    <row r="2789" spans="2:11" x14ac:dyDescent="0.25">
      <c r="B2789" s="103"/>
      <c r="C2789" s="123"/>
      <c r="D2789" s="103"/>
      <c r="E2789" s="103"/>
      <c r="F2789" s="103"/>
      <c r="H2789" s="123"/>
      <c r="I2789" s="103"/>
      <c r="J2789" s="103"/>
      <c r="K2789" s="103"/>
    </row>
    <row r="2790" spans="2:11" x14ac:dyDescent="0.25">
      <c r="B2790" s="103"/>
      <c r="C2790" s="123"/>
      <c r="D2790" s="103"/>
      <c r="E2790" s="103"/>
      <c r="F2790" s="103"/>
      <c r="H2790" s="123"/>
      <c r="I2790" s="103"/>
      <c r="J2790" s="103"/>
      <c r="K2790" s="103"/>
    </row>
    <row r="2791" spans="2:11" x14ac:dyDescent="0.25">
      <c r="B2791" s="103"/>
      <c r="C2791" s="123"/>
      <c r="D2791" s="103"/>
      <c r="E2791" s="103"/>
      <c r="F2791" s="103"/>
      <c r="H2791" s="123"/>
      <c r="I2791" s="103"/>
      <c r="J2791" s="103"/>
      <c r="K2791" s="103"/>
    </row>
    <row r="2792" spans="2:11" x14ac:dyDescent="0.25">
      <c r="B2792" s="103"/>
      <c r="C2792" s="123"/>
      <c r="D2792" s="103"/>
      <c r="E2792" s="103"/>
      <c r="F2792" s="103"/>
      <c r="H2792" s="123"/>
      <c r="I2792" s="103"/>
      <c r="J2792" s="103"/>
      <c r="K2792" s="103"/>
    </row>
    <row r="2793" spans="2:11" x14ac:dyDescent="0.25">
      <c r="B2793" s="103"/>
      <c r="C2793" s="123"/>
      <c r="D2793" s="103"/>
      <c r="E2793" s="103"/>
      <c r="F2793" s="103"/>
      <c r="H2793" s="123"/>
      <c r="I2793" s="103"/>
      <c r="J2793" s="103"/>
      <c r="K2793" s="103"/>
    </row>
    <row r="2794" spans="2:11" x14ac:dyDescent="0.25">
      <c r="B2794" s="103"/>
      <c r="C2794" s="123"/>
      <c r="D2794" s="103"/>
      <c r="E2794" s="103"/>
      <c r="F2794" s="103"/>
      <c r="H2794" s="123"/>
      <c r="I2794" s="103"/>
      <c r="J2794" s="103"/>
      <c r="K2794" s="103"/>
    </row>
    <row r="2795" spans="2:11" x14ac:dyDescent="0.25">
      <c r="B2795" s="103"/>
      <c r="C2795" s="123"/>
      <c r="D2795" s="103"/>
      <c r="E2795" s="103"/>
      <c r="F2795" s="103"/>
      <c r="H2795" s="123"/>
      <c r="I2795" s="103"/>
      <c r="J2795" s="103"/>
      <c r="K2795" s="103"/>
    </row>
    <row r="2796" spans="2:11" x14ac:dyDescent="0.25">
      <c r="B2796" s="103"/>
      <c r="C2796" s="123"/>
      <c r="D2796" s="103"/>
      <c r="E2796" s="103"/>
      <c r="F2796" s="103"/>
      <c r="H2796" s="123"/>
      <c r="I2796" s="103"/>
      <c r="J2796" s="103"/>
      <c r="K2796" s="103"/>
    </row>
    <row r="2797" spans="2:11" x14ac:dyDescent="0.25">
      <c r="B2797" s="103"/>
      <c r="C2797" s="123"/>
      <c r="D2797" s="103"/>
      <c r="E2797" s="103"/>
      <c r="F2797" s="103"/>
      <c r="H2797" s="123"/>
      <c r="I2797" s="103"/>
      <c r="J2797" s="103"/>
      <c r="K2797" s="103"/>
    </row>
    <row r="2798" spans="2:11" x14ac:dyDescent="0.25">
      <c r="B2798" s="103"/>
      <c r="C2798" s="123"/>
      <c r="D2798" s="103"/>
      <c r="E2798" s="103"/>
      <c r="F2798" s="103"/>
      <c r="H2798" s="123"/>
      <c r="I2798" s="103"/>
      <c r="J2798" s="103"/>
      <c r="K2798" s="103"/>
    </row>
    <row r="2799" spans="2:11" x14ac:dyDescent="0.25">
      <c r="B2799" s="103"/>
      <c r="C2799" s="123"/>
      <c r="D2799" s="103"/>
      <c r="E2799" s="103"/>
      <c r="F2799" s="103"/>
      <c r="H2799" s="123"/>
      <c r="I2799" s="103"/>
      <c r="J2799" s="103"/>
      <c r="K2799" s="103"/>
    </row>
    <row r="2800" spans="2:11" x14ac:dyDescent="0.25">
      <c r="B2800" s="103"/>
      <c r="C2800" s="123"/>
      <c r="D2800" s="103"/>
      <c r="E2800" s="103"/>
      <c r="F2800" s="103"/>
      <c r="H2800" s="123"/>
      <c r="I2800" s="103"/>
      <c r="J2800" s="103"/>
      <c r="K2800" s="103"/>
    </row>
    <row r="2801" spans="2:11" x14ac:dyDescent="0.25">
      <c r="B2801" s="103"/>
      <c r="C2801" s="123"/>
      <c r="D2801" s="103"/>
      <c r="E2801" s="103"/>
      <c r="F2801" s="103"/>
      <c r="H2801" s="123"/>
      <c r="I2801" s="103"/>
      <c r="J2801" s="103"/>
      <c r="K2801" s="103"/>
    </row>
    <row r="2802" spans="2:11" x14ac:dyDescent="0.25">
      <c r="B2802" s="103"/>
      <c r="C2802" s="123"/>
      <c r="D2802" s="103"/>
      <c r="E2802" s="103"/>
      <c r="F2802" s="103"/>
      <c r="H2802" s="123"/>
      <c r="I2802" s="103"/>
      <c r="J2802" s="103"/>
      <c r="K2802" s="103"/>
    </row>
    <row r="2803" spans="2:11" x14ac:dyDescent="0.25">
      <c r="B2803" s="103"/>
      <c r="C2803" s="123"/>
      <c r="D2803" s="103"/>
      <c r="E2803" s="103"/>
      <c r="F2803" s="103"/>
      <c r="H2803" s="123"/>
      <c r="I2803" s="103"/>
      <c r="J2803" s="103"/>
      <c r="K2803" s="103"/>
    </row>
    <row r="2804" spans="2:11" x14ac:dyDescent="0.25">
      <c r="B2804" s="103"/>
      <c r="C2804" s="123"/>
      <c r="D2804" s="103"/>
      <c r="E2804" s="103"/>
      <c r="F2804" s="103"/>
      <c r="H2804" s="123"/>
      <c r="I2804" s="103"/>
      <c r="J2804" s="103"/>
      <c r="K2804" s="103"/>
    </row>
    <row r="2805" spans="2:11" x14ac:dyDescent="0.25">
      <c r="B2805" s="103"/>
      <c r="C2805" s="123"/>
      <c r="D2805" s="103"/>
      <c r="E2805" s="103"/>
      <c r="F2805" s="103"/>
      <c r="H2805" s="123"/>
      <c r="I2805" s="103"/>
      <c r="J2805" s="103"/>
      <c r="K2805" s="103"/>
    </row>
    <row r="2806" spans="2:11" x14ac:dyDescent="0.25">
      <c r="B2806" s="103"/>
      <c r="C2806" s="123"/>
      <c r="D2806" s="103"/>
      <c r="E2806" s="103"/>
      <c r="F2806" s="103"/>
      <c r="H2806" s="123"/>
      <c r="I2806" s="103"/>
      <c r="J2806" s="103"/>
      <c r="K2806" s="103"/>
    </row>
    <row r="2807" spans="2:11" x14ac:dyDescent="0.25">
      <c r="B2807" s="103"/>
      <c r="C2807" s="123"/>
      <c r="D2807" s="103"/>
      <c r="E2807" s="103"/>
      <c r="F2807" s="103"/>
      <c r="H2807" s="123"/>
      <c r="I2807" s="103"/>
      <c r="J2807" s="103"/>
      <c r="K2807" s="103"/>
    </row>
    <row r="2808" spans="2:11" x14ac:dyDescent="0.25">
      <c r="B2808" s="103"/>
      <c r="C2808" s="123"/>
      <c r="D2808" s="103"/>
      <c r="E2808" s="103"/>
      <c r="F2808" s="103"/>
      <c r="H2808" s="123"/>
      <c r="I2808" s="103"/>
      <c r="J2808" s="103"/>
      <c r="K2808" s="103"/>
    </row>
    <row r="2809" spans="2:11" x14ac:dyDescent="0.25">
      <c r="B2809" s="103"/>
      <c r="C2809" s="123"/>
      <c r="D2809" s="103"/>
      <c r="E2809" s="103"/>
      <c r="F2809" s="103"/>
      <c r="H2809" s="123"/>
      <c r="I2809" s="103"/>
      <c r="J2809" s="103"/>
      <c r="K2809" s="103"/>
    </row>
    <row r="2810" spans="2:11" x14ac:dyDescent="0.25">
      <c r="B2810" s="103"/>
      <c r="C2810" s="123"/>
      <c r="D2810" s="103"/>
      <c r="E2810" s="103"/>
      <c r="F2810" s="103"/>
      <c r="H2810" s="123"/>
      <c r="I2810" s="103"/>
      <c r="J2810" s="103"/>
      <c r="K2810" s="103"/>
    </row>
    <row r="2811" spans="2:11" x14ac:dyDescent="0.25">
      <c r="B2811" s="103"/>
      <c r="C2811" s="123"/>
      <c r="D2811" s="103"/>
      <c r="E2811" s="103"/>
      <c r="F2811" s="103"/>
      <c r="H2811" s="123"/>
      <c r="I2811" s="103"/>
      <c r="J2811" s="103"/>
      <c r="K2811" s="103"/>
    </row>
    <row r="2812" spans="2:11" x14ac:dyDescent="0.25">
      <c r="B2812" s="103"/>
      <c r="C2812" s="123"/>
      <c r="D2812" s="103"/>
      <c r="E2812" s="103"/>
      <c r="F2812" s="103"/>
      <c r="H2812" s="123"/>
      <c r="I2812" s="103"/>
      <c r="J2812" s="103"/>
      <c r="K2812" s="103"/>
    </row>
    <row r="2813" spans="2:11" x14ac:dyDescent="0.25">
      <c r="B2813" s="103"/>
      <c r="C2813" s="123"/>
      <c r="D2813" s="103"/>
      <c r="E2813" s="103"/>
      <c r="F2813" s="103"/>
      <c r="H2813" s="123"/>
      <c r="I2813" s="103"/>
      <c r="J2813" s="103"/>
      <c r="K2813" s="103"/>
    </row>
    <row r="2814" spans="2:11" x14ac:dyDescent="0.25">
      <c r="B2814" s="103"/>
      <c r="C2814" s="123"/>
      <c r="D2814" s="103"/>
      <c r="E2814" s="103"/>
      <c r="F2814" s="103"/>
      <c r="H2814" s="123"/>
      <c r="I2814" s="103"/>
      <c r="J2814" s="103"/>
      <c r="K2814" s="103"/>
    </row>
    <row r="2815" spans="2:11" x14ac:dyDescent="0.25">
      <c r="B2815" s="103"/>
      <c r="C2815" s="123"/>
      <c r="D2815" s="103"/>
      <c r="E2815" s="103"/>
      <c r="F2815" s="103"/>
      <c r="H2815" s="123"/>
      <c r="I2815" s="103"/>
      <c r="J2815" s="103"/>
      <c r="K2815" s="103"/>
    </row>
    <row r="2816" spans="2:11" x14ac:dyDescent="0.25">
      <c r="B2816" s="103"/>
      <c r="C2816" s="123"/>
      <c r="D2816" s="103"/>
      <c r="E2816" s="103"/>
      <c r="F2816" s="103"/>
      <c r="H2816" s="123"/>
      <c r="I2816" s="103"/>
      <c r="J2816" s="103"/>
      <c r="K2816" s="103"/>
    </row>
    <row r="2817" spans="2:11" x14ac:dyDescent="0.25">
      <c r="B2817" s="103"/>
      <c r="C2817" s="123"/>
      <c r="D2817" s="103"/>
      <c r="E2817" s="103"/>
      <c r="F2817" s="103"/>
      <c r="H2817" s="123"/>
      <c r="I2817" s="103"/>
      <c r="J2817" s="103"/>
      <c r="K2817" s="103"/>
    </row>
    <row r="2818" spans="2:11" x14ac:dyDescent="0.25">
      <c r="B2818" s="103"/>
      <c r="C2818" s="123"/>
      <c r="D2818" s="103"/>
      <c r="E2818" s="103"/>
      <c r="F2818" s="103"/>
      <c r="H2818" s="123"/>
      <c r="I2818" s="103"/>
      <c r="J2818" s="103"/>
      <c r="K2818" s="103"/>
    </row>
    <row r="2819" spans="2:11" x14ac:dyDescent="0.25">
      <c r="B2819" s="103"/>
      <c r="C2819" s="123"/>
      <c r="D2819" s="103"/>
      <c r="E2819" s="103"/>
      <c r="F2819" s="103"/>
      <c r="H2819" s="123"/>
      <c r="I2819" s="103"/>
      <c r="J2819" s="103"/>
      <c r="K2819" s="103"/>
    </row>
    <row r="2820" spans="2:11" x14ac:dyDescent="0.25">
      <c r="B2820" s="103"/>
      <c r="C2820" s="123"/>
      <c r="D2820" s="103"/>
      <c r="E2820" s="103"/>
      <c r="F2820" s="103"/>
      <c r="H2820" s="123"/>
      <c r="I2820" s="103"/>
      <c r="J2820" s="103"/>
      <c r="K2820" s="103"/>
    </row>
    <row r="2821" spans="2:11" x14ac:dyDescent="0.25">
      <c r="B2821" s="103"/>
      <c r="C2821" s="123"/>
      <c r="D2821" s="103"/>
      <c r="E2821" s="103"/>
      <c r="F2821" s="103"/>
      <c r="H2821" s="123"/>
      <c r="I2821" s="103"/>
      <c r="J2821" s="103"/>
      <c r="K2821" s="103"/>
    </row>
    <row r="2822" spans="2:11" x14ac:dyDescent="0.25">
      <c r="B2822" s="103"/>
      <c r="C2822" s="123"/>
      <c r="D2822" s="103"/>
      <c r="E2822" s="103"/>
      <c r="F2822" s="103"/>
      <c r="H2822" s="123"/>
      <c r="I2822" s="103"/>
      <c r="J2822" s="103"/>
      <c r="K2822" s="103"/>
    </row>
    <row r="2823" spans="2:11" x14ac:dyDescent="0.25">
      <c r="B2823" s="103"/>
      <c r="C2823" s="123"/>
      <c r="D2823" s="103"/>
      <c r="E2823" s="103"/>
      <c r="F2823" s="103"/>
      <c r="H2823" s="123"/>
      <c r="I2823" s="103"/>
      <c r="J2823" s="103"/>
      <c r="K2823" s="103"/>
    </row>
    <row r="2824" spans="2:11" x14ac:dyDescent="0.25">
      <c r="B2824" s="103"/>
      <c r="C2824" s="123"/>
      <c r="D2824" s="103"/>
      <c r="E2824" s="103"/>
      <c r="F2824" s="103"/>
      <c r="H2824" s="123"/>
      <c r="I2824" s="103"/>
      <c r="J2824" s="103"/>
      <c r="K2824" s="103"/>
    </row>
    <row r="2825" spans="2:11" x14ac:dyDescent="0.25">
      <c r="B2825" s="103"/>
      <c r="C2825" s="123"/>
      <c r="D2825" s="103"/>
      <c r="E2825" s="103"/>
      <c r="F2825" s="103"/>
      <c r="H2825" s="123"/>
      <c r="I2825" s="103"/>
      <c r="J2825" s="103"/>
      <c r="K2825" s="103"/>
    </row>
    <row r="2826" spans="2:11" x14ac:dyDescent="0.25">
      <c r="B2826" s="103"/>
      <c r="C2826" s="123"/>
      <c r="D2826" s="103"/>
      <c r="E2826" s="103"/>
      <c r="F2826" s="103"/>
      <c r="H2826" s="123"/>
      <c r="I2826" s="103"/>
      <c r="J2826" s="103"/>
      <c r="K2826" s="103"/>
    </row>
    <row r="2827" spans="2:11" x14ac:dyDescent="0.25">
      <c r="B2827" s="103"/>
      <c r="C2827" s="123"/>
      <c r="D2827" s="103"/>
      <c r="E2827" s="103"/>
      <c r="F2827" s="103"/>
      <c r="H2827" s="123"/>
      <c r="I2827" s="103"/>
      <c r="J2827" s="103"/>
      <c r="K2827" s="103"/>
    </row>
    <row r="2828" spans="2:11" x14ac:dyDescent="0.25">
      <c r="B2828" s="103"/>
      <c r="C2828" s="123"/>
      <c r="D2828" s="103"/>
      <c r="E2828" s="103"/>
      <c r="F2828" s="103"/>
      <c r="H2828" s="123"/>
      <c r="I2828" s="103"/>
      <c r="J2828" s="103"/>
      <c r="K2828" s="103"/>
    </row>
    <row r="2829" spans="2:11" x14ac:dyDescent="0.25">
      <c r="B2829" s="103"/>
      <c r="C2829" s="123"/>
      <c r="D2829" s="103"/>
      <c r="E2829" s="103"/>
      <c r="F2829" s="103"/>
      <c r="H2829" s="123"/>
      <c r="I2829" s="103"/>
      <c r="J2829" s="103"/>
      <c r="K2829" s="103"/>
    </row>
    <row r="2830" spans="2:11" x14ac:dyDescent="0.25">
      <c r="B2830" s="103"/>
      <c r="C2830" s="123"/>
      <c r="D2830" s="103"/>
      <c r="E2830" s="103"/>
      <c r="F2830" s="103"/>
      <c r="H2830" s="123"/>
      <c r="I2830" s="103"/>
      <c r="J2830" s="103"/>
      <c r="K2830" s="103"/>
    </row>
    <row r="2831" spans="2:11" x14ac:dyDescent="0.25">
      <c r="B2831" s="103"/>
      <c r="C2831" s="123"/>
      <c r="D2831" s="103"/>
      <c r="E2831" s="103"/>
      <c r="F2831" s="103"/>
      <c r="H2831" s="123"/>
      <c r="I2831" s="103"/>
      <c r="J2831" s="103"/>
      <c r="K2831" s="103"/>
    </row>
    <row r="2832" spans="2:11" x14ac:dyDescent="0.25">
      <c r="B2832" s="103"/>
      <c r="C2832" s="123"/>
      <c r="D2832" s="103"/>
      <c r="E2832" s="103"/>
      <c r="F2832" s="103"/>
      <c r="H2832" s="123"/>
      <c r="I2832" s="103"/>
      <c r="J2832" s="103"/>
      <c r="K2832" s="103"/>
    </row>
    <row r="2833" spans="2:11" x14ac:dyDescent="0.25">
      <c r="B2833" s="103"/>
      <c r="C2833" s="123"/>
      <c r="D2833" s="103"/>
      <c r="E2833" s="103"/>
      <c r="F2833" s="103"/>
      <c r="H2833" s="123"/>
      <c r="I2833" s="103"/>
      <c r="J2833" s="103"/>
      <c r="K2833" s="103"/>
    </row>
    <row r="2834" spans="2:11" x14ac:dyDescent="0.25">
      <c r="B2834" s="103"/>
      <c r="C2834" s="123"/>
      <c r="D2834" s="103"/>
      <c r="E2834" s="103"/>
      <c r="F2834" s="103"/>
      <c r="H2834" s="123"/>
      <c r="I2834" s="103"/>
      <c r="J2834" s="103"/>
      <c r="K2834" s="103"/>
    </row>
    <row r="2835" spans="2:11" x14ac:dyDescent="0.25">
      <c r="B2835" s="103"/>
      <c r="C2835" s="123"/>
      <c r="D2835" s="103"/>
      <c r="E2835" s="103"/>
      <c r="F2835" s="103"/>
      <c r="H2835" s="123"/>
      <c r="I2835" s="103"/>
      <c r="J2835" s="103"/>
      <c r="K2835" s="103"/>
    </row>
    <row r="2836" spans="2:11" x14ac:dyDescent="0.25">
      <c r="B2836" s="103"/>
      <c r="C2836" s="123"/>
      <c r="D2836" s="103"/>
      <c r="E2836" s="103"/>
      <c r="F2836" s="103"/>
      <c r="H2836" s="123"/>
      <c r="I2836" s="103"/>
      <c r="J2836" s="103"/>
      <c r="K2836" s="103"/>
    </row>
    <row r="2837" spans="2:11" x14ac:dyDescent="0.25">
      <c r="B2837" s="103"/>
      <c r="C2837" s="123"/>
      <c r="D2837" s="103"/>
      <c r="E2837" s="103"/>
      <c r="F2837" s="103"/>
      <c r="H2837" s="123"/>
      <c r="I2837" s="103"/>
      <c r="J2837" s="103"/>
      <c r="K2837" s="103"/>
    </row>
    <row r="2838" spans="2:11" x14ac:dyDescent="0.25">
      <c r="B2838" s="103"/>
      <c r="C2838" s="123"/>
      <c r="D2838" s="103"/>
      <c r="E2838" s="103"/>
      <c r="F2838" s="103"/>
      <c r="H2838" s="123"/>
      <c r="I2838" s="103"/>
      <c r="J2838" s="103"/>
      <c r="K2838" s="103"/>
    </row>
    <row r="2839" spans="2:11" x14ac:dyDescent="0.25">
      <c r="B2839" s="103"/>
      <c r="C2839" s="123"/>
      <c r="D2839" s="103"/>
      <c r="E2839" s="103"/>
      <c r="F2839" s="103"/>
      <c r="H2839" s="123"/>
      <c r="I2839" s="103"/>
      <c r="J2839" s="103"/>
      <c r="K2839" s="103"/>
    </row>
    <row r="2840" spans="2:11" x14ac:dyDescent="0.25">
      <c r="B2840" s="103"/>
      <c r="C2840" s="123"/>
      <c r="D2840" s="103"/>
      <c r="E2840" s="103"/>
      <c r="F2840" s="103"/>
      <c r="H2840" s="123"/>
      <c r="I2840" s="103"/>
      <c r="J2840" s="103"/>
      <c r="K2840" s="103"/>
    </row>
    <row r="2841" spans="2:11" x14ac:dyDescent="0.25">
      <c r="B2841" s="103"/>
      <c r="C2841" s="123"/>
      <c r="D2841" s="103"/>
      <c r="E2841" s="103"/>
      <c r="F2841" s="103"/>
      <c r="H2841" s="123"/>
      <c r="I2841" s="103"/>
      <c r="J2841" s="103"/>
      <c r="K2841" s="103"/>
    </row>
    <row r="2842" spans="2:11" x14ac:dyDescent="0.25">
      <c r="B2842" s="103"/>
      <c r="C2842" s="123"/>
      <c r="D2842" s="103"/>
      <c r="E2842" s="103"/>
      <c r="F2842" s="103"/>
      <c r="H2842" s="123"/>
      <c r="I2842" s="103"/>
      <c r="J2842" s="103"/>
      <c r="K2842" s="103"/>
    </row>
    <row r="2843" spans="2:11" x14ac:dyDescent="0.25">
      <c r="B2843" s="103"/>
      <c r="C2843" s="123"/>
      <c r="D2843" s="103"/>
      <c r="E2843" s="103"/>
      <c r="F2843" s="103"/>
      <c r="H2843" s="123"/>
      <c r="I2843" s="103"/>
      <c r="J2843" s="103"/>
      <c r="K2843" s="103"/>
    </row>
    <row r="2844" spans="2:11" x14ac:dyDescent="0.25">
      <c r="B2844" s="103"/>
      <c r="C2844" s="123"/>
      <c r="D2844" s="103"/>
      <c r="E2844" s="103"/>
      <c r="F2844" s="103"/>
      <c r="H2844" s="123"/>
      <c r="I2844" s="103"/>
      <c r="J2844" s="103"/>
      <c r="K2844" s="103"/>
    </row>
    <row r="2845" spans="2:11" x14ac:dyDescent="0.25">
      <c r="B2845" s="103"/>
      <c r="C2845" s="123"/>
      <c r="D2845" s="103"/>
      <c r="E2845" s="103"/>
      <c r="F2845" s="103"/>
      <c r="H2845" s="123"/>
      <c r="I2845" s="103"/>
      <c r="J2845" s="103"/>
      <c r="K2845" s="103"/>
    </row>
    <row r="2846" spans="2:11" x14ac:dyDescent="0.25">
      <c r="B2846" s="103"/>
      <c r="C2846" s="123"/>
      <c r="D2846" s="103"/>
      <c r="E2846" s="103"/>
      <c r="F2846" s="103"/>
      <c r="H2846" s="123"/>
      <c r="I2846" s="103"/>
      <c r="J2846" s="103"/>
      <c r="K2846" s="103"/>
    </row>
    <row r="2847" spans="2:11" x14ac:dyDescent="0.25">
      <c r="B2847" s="103"/>
      <c r="C2847" s="123"/>
      <c r="D2847" s="103"/>
      <c r="E2847" s="103"/>
      <c r="F2847" s="103"/>
      <c r="H2847" s="123"/>
      <c r="I2847" s="103"/>
      <c r="J2847" s="103"/>
      <c r="K2847" s="103"/>
    </row>
    <row r="2848" spans="2:11" x14ac:dyDescent="0.25">
      <c r="B2848" s="103"/>
      <c r="C2848" s="123"/>
      <c r="D2848" s="103"/>
      <c r="E2848" s="103"/>
      <c r="F2848" s="103"/>
      <c r="H2848" s="123"/>
      <c r="I2848" s="103"/>
      <c r="J2848" s="103"/>
      <c r="K2848" s="103"/>
    </row>
    <row r="2849" spans="2:11" x14ac:dyDescent="0.25">
      <c r="B2849" s="103"/>
      <c r="C2849" s="123"/>
      <c r="D2849" s="103"/>
      <c r="E2849" s="103"/>
      <c r="F2849" s="103"/>
      <c r="H2849" s="123"/>
      <c r="I2849" s="103"/>
      <c r="J2849" s="103"/>
      <c r="K2849" s="103"/>
    </row>
    <row r="2850" spans="2:11" x14ac:dyDescent="0.25">
      <c r="B2850" s="103"/>
      <c r="C2850" s="123"/>
      <c r="D2850" s="103"/>
      <c r="E2850" s="103"/>
      <c r="F2850" s="103"/>
      <c r="H2850" s="123"/>
      <c r="I2850" s="103"/>
      <c r="J2850" s="103"/>
      <c r="K2850" s="103"/>
    </row>
    <row r="2851" spans="2:11" x14ac:dyDescent="0.25">
      <c r="B2851" s="103"/>
      <c r="C2851" s="123"/>
      <c r="D2851" s="103"/>
      <c r="E2851" s="103"/>
      <c r="F2851" s="103"/>
      <c r="H2851" s="123"/>
      <c r="I2851" s="103"/>
      <c r="J2851" s="103"/>
      <c r="K2851" s="103"/>
    </row>
    <row r="2852" spans="2:11" x14ac:dyDescent="0.25">
      <c r="B2852" s="103"/>
      <c r="C2852" s="123"/>
      <c r="D2852" s="103"/>
      <c r="E2852" s="103"/>
      <c r="F2852" s="103"/>
      <c r="H2852" s="123"/>
      <c r="I2852" s="103"/>
      <c r="J2852" s="103"/>
      <c r="K2852" s="103"/>
    </row>
    <row r="2853" spans="2:11" x14ac:dyDescent="0.25">
      <c r="B2853" s="103"/>
      <c r="C2853" s="123"/>
      <c r="D2853" s="103"/>
      <c r="E2853" s="103"/>
      <c r="F2853" s="103"/>
      <c r="H2853" s="123"/>
      <c r="I2853" s="103"/>
      <c r="J2853" s="103"/>
      <c r="K2853" s="103"/>
    </row>
    <row r="2854" spans="2:11" x14ac:dyDescent="0.25">
      <c r="B2854" s="103"/>
      <c r="C2854" s="123"/>
      <c r="D2854" s="103"/>
      <c r="E2854" s="103"/>
      <c r="F2854" s="103"/>
      <c r="H2854" s="123"/>
      <c r="I2854" s="103"/>
      <c r="J2854" s="103"/>
      <c r="K2854" s="103"/>
    </row>
    <row r="2855" spans="2:11" x14ac:dyDescent="0.25">
      <c r="B2855" s="103"/>
      <c r="C2855" s="123"/>
      <c r="D2855" s="103"/>
      <c r="E2855" s="103"/>
      <c r="F2855" s="103"/>
      <c r="H2855" s="123"/>
      <c r="I2855" s="103"/>
      <c r="J2855" s="103"/>
      <c r="K2855" s="103"/>
    </row>
    <row r="2856" spans="2:11" x14ac:dyDescent="0.25">
      <c r="B2856" s="103"/>
      <c r="C2856" s="123"/>
      <c r="D2856" s="103"/>
      <c r="E2856" s="103"/>
      <c r="F2856" s="103"/>
      <c r="H2856" s="123"/>
      <c r="I2856" s="103"/>
      <c r="J2856" s="103"/>
      <c r="K2856" s="103"/>
    </row>
    <row r="2857" spans="2:11" x14ac:dyDescent="0.25">
      <c r="B2857" s="103"/>
      <c r="C2857" s="123"/>
      <c r="D2857" s="103"/>
      <c r="E2857" s="103"/>
      <c r="F2857" s="103"/>
      <c r="H2857" s="123"/>
      <c r="I2857" s="103"/>
      <c r="J2857" s="103"/>
      <c r="K2857" s="103"/>
    </row>
    <row r="2858" spans="2:11" x14ac:dyDescent="0.25">
      <c r="B2858" s="103"/>
      <c r="C2858" s="123"/>
      <c r="D2858" s="103"/>
      <c r="E2858" s="103"/>
      <c r="F2858" s="103"/>
      <c r="H2858" s="123"/>
      <c r="I2858" s="103"/>
      <c r="J2858" s="103"/>
      <c r="K2858" s="103"/>
    </row>
    <row r="2859" spans="2:11" x14ac:dyDescent="0.25">
      <c r="B2859" s="103"/>
      <c r="C2859" s="123"/>
      <c r="D2859" s="103"/>
      <c r="E2859" s="103"/>
      <c r="F2859" s="103"/>
      <c r="H2859" s="123"/>
      <c r="I2859" s="103"/>
      <c r="J2859" s="103"/>
      <c r="K2859" s="103"/>
    </row>
    <row r="2860" spans="2:11" x14ac:dyDescent="0.25">
      <c r="B2860" s="103"/>
      <c r="C2860" s="123"/>
      <c r="D2860" s="103"/>
      <c r="E2860" s="103"/>
      <c r="F2860" s="103"/>
      <c r="H2860" s="123"/>
      <c r="I2860" s="103"/>
      <c r="J2860" s="103"/>
      <c r="K2860" s="103"/>
    </row>
    <row r="2861" spans="2:11" x14ac:dyDescent="0.25">
      <c r="B2861" s="103"/>
      <c r="C2861" s="123"/>
      <c r="D2861" s="103"/>
      <c r="E2861" s="103"/>
      <c r="F2861" s="103"/>
      <c r="H2861" s="123"/>
      <c r="I2861" s="103"/>
      <c r="J2861" s="103"/>
      <c r="K2861" s="103"/>
    </row>
    <row r="2862" spans="2:11" x14ac:dyDescent="0.25">
      <c r="B2862" s="103"/>
      <c r="C2862" s="123"/>
      <c r="D2862" s="103"/>
      <c r="E2862" s="103"/>
      <c r="F2862" s="103"/>
      <c r="H2862" s="123"/>
      <c r="I2862" s="103"/>
      <c r="J2862" s="103"/>
      <c r="K2862" s="103"/>
    </row>
    <row r="2863" spans="2:11" x14ac:dyDescent="0.25">
      <c r="B2863" s="103"/>
      <c r="C2863" s="123"/>
      <c r="D2863" s="103"/>
      <c r="E2863" s="103"/>
      <c r="F2863" s="103"/>
      <c r="H2863" s="123"/>
      <c r="I2863" s="103"/>
      <c r="J2863" s="103"/>
      <c r="K2863" s="103"/>
    </row>
    <row r="2864" spans="2:11" x14ac:dyDescent="0.25">
      <c r="B2864" s="103"/>
      <c r="C2864" s="123"/>
      <c r="D2864" s="103"/>
      <c r="E2864" s="103"/>
      <c r="F2864" s="103"/>
      <c r="H2864" s="123"/>
      <c r="I2864" s="103"/>
      <c r="J2864" s="103"/>
      <c r="K2864" s="103"/>
    </row>
    <row r="2865" spans="2:11" x14ac:dyDescent="0.25">
      <c r="B2865" s="103"/>
      <c r="C2865" s="123"/>
      <c r="D2865" s="103"/>
      <c r="E2865" s="103"/>
      <c r="F2865" s="103"/>
      <c r="H2865" s="123"/>
      <c r="I2865" s="103"/>
      <c r="J2865" s="103"/>
      <c r="K2865" s="103"/>
    </row>
    <row r="2866" spans="2:11" x14ac:dyDescent="0.25">
      <c r="B2866" s="103"/>
      <c r="C2866" s="123"/>
      <c r="D2866" s="103"/>
      <c r="E2866" s="103"/>
      <c r="F2866" s="103"/>
      <c r="H2866" s="123"/>
      <c r="I2866" s="103"/>
      <c r="J2866" s="103"/>
      <c r="K2866" s="103"/>
    </row>
    <row r="2867" spans="2:11" x14ac:dyDescent="0.25">
      <c r="B2867" s="103"/>
      <c r="C2867" s="123"/>
      <c r="D2867" s="103"/>
      <c r="E2867" s="103"/>
      <c r="F2867" s="103"/>
      <c r="H2867" s="123"/>
      <c r="I2867" s="103"/>
      <c r="J2867" s="103"/>
      <c r="K2867" s="103"/>
    </row>
    <row r="2868" spans="2:11" x14ac:dyDescent="0.25">
      <c r="B2868" s="103"/>
      <c r="C2868" s="123"/>
      <c r="D2868" s="103"/>
      <c r="E2868" s="103"/>
      <c r="F2868" s="103"/>
      <c r="H2868" s="123"/>
      <c r="I2868" s="103"/>
      <c r="J2868" s="103"/>
      <c r="K2868" s="103"/>
    </row>
    <row r="2869" spans="2:11" x14ac:dyDescent="0.25">
      <c r="B2869" s="103"/>
      <c r="C2869" s="123"/>
      <c r="D2869" s="103"/>
      <c r="E2869" s="103"/>
      <c r="F2869" s="103"/>
      <c r="H2869" s="123"/>
      <c r="I2869" s="103"/>
      <c r="J2869" s="103"/>
      <c r="K2869" s="103"/>
    </row>
    <row r="2870" spans="2:11" x14ac:dyDescent="0.25">
      <c r="B2870" s="103"/>
      <c r="C2870" s="123"/>
      <c r="D2870" s="103"/>
      <c r="E2870" s="103"/>
      <c r="F2870" s="103"/>
      <c r="H2870" s="123"/>
      <c r="I2870" s="103"/>
      <c r="J2870" s="103"/>
      <c r="K2870" s="103"/>
    </row>
    <row r="2871" spans="2:11" x14ac:dyDescent="0.25">
      <c r="B2871" s="103"/>
      <c r="C2871" s="123"/>
      <c r="D2871" s="103"/>
      <c r="E2871" s="103"/>
      <c r="F2871" s="103"/>
      <c r="H2871" s="123"/>
      <c r="I2871" s="103"/>
      <c r="J2871" s="103"/>
      <c r="K2871" s="103"/>
    </row>
    <row r="2872" spans="2:11" x14ac:dyDescent="0.25">
      <c r="B2872" s="103"/>
      <c r="C2872" s="123"/>
      <c r="D2872" s="103"/>
      <c r="E2872" s="103"/>
      <c r="F2872" s="103"/>
      <c r="H2872" s="123"/>
      <c r="I2872" s="103"/>
      <c r="J2872" s="103"/>
      <c r="K2872" s="103"/>
    </row>
    <row r="2873" spans="2:11" x14ac:dyDescent="0.25">
      <c r="B2873" s="103"/>
      <c r="C2873" s="123"/>
      <c r="D2873" s="103"/>
      <c r="E2873" s="103"/>
      <c r="F2873" s="103"/>
      <c r="H2873" s="123"/>
      <c r="I2873" s="103"/>
      <c r="J2873" s="103"/>
      <c r="K2873" s="103"/>
    </row>
    <row r="2874" spans="2:11" x14ac:dyDescent="0.25">
      <c r="B2874" s="103"/>
      <c r="C2874" s="123"/>
      <c r="D2874" s="103"/>
      <c r="E2874" s="103"/>
      <c r="F2874" s="103"/>
      <c r="H2874" s="123"/>
      <c r="I2874" s="103"/>
      <c r="J2874" s="103"/>
      <c r="K2874" s="103"/>
    </row>
    <row r="2875" spans="2:11" x14ac:dyDescent="0.25">
      <c r="B2875" s="103"/>
      <c r="C2875" s="123"/>
      <c r="D2875" s="103"/>
      <c r="E2875" s="103"/>
      <c r="F2875" s="103"/>
      <c r="H2875" s="123"/>
      <c r="I2875" s="103"/>
      <c r="J2875" s="103"/>
      <c r="K2875" s="103"/>
    </row>
    <row r="2876" spans="2:11" x14ac:dyDescent="0.25">
      <c r="B2876" s="103"/>
      <c r="C2876" s="123"/>
      <c r="D2876" s="103"/>
      <c r="E2876" s="103"/>
      <c r="F2876" s="103"/>
      <c r="H2876" s="123"/>
      <c r="I2876" s="103"/>
      <c r="J2876" s="103"/>
      <c r="K2876" s="103"/>
    </row>
    <row r="2877" spans="2:11" x14ac:dyDescent="0.25">
      <c r="B2877" s="103"/>
      <c r="C2877" s="123"/>
      <c r="D2877" s="103"/>
      <c r="E2877" s="103"/>
      <c r="F2877" s="103"/>
      <c r="H2877" s="123"/>
      <c r="I2877" s="103"/>
      <c r="J2877" s="103"/>
      <c r="K2877" s="103"/>
    </row>
    <row r="2878" spans="2:11" x14ac:dyDescent="0.25">
      <c r="B2878" s="103"/>
      <c r="C2878" s="123"/>
      <c r="D2878" s="103"/>
      <c r="E2878" s="103"/>
      <c r="F2878" s="103"/>
      <c r="H2878" s="123"/>
      <c r="I2878" s="103"/>
      <c r="J2878" s="103"/>
      <c r="K2878" s="103"/>
    </row>
    <row r="2879" spans="2:11" x14ac:dyDescent="0.25">
      <c r="B2879" s="103"/>
      <c r="C2879" s="123"/>
      <c r="D2879" s="103"/>
      <c r="E2879" s="103"/>
      <c r="F2879" s="103"/>
      <c r="H2879" s="123"/>
      <c r="I2879" s="103"/>
      <c r="J2879" s="103"/>
      <c r="K2879" s="103"/>
    </row>
    <row r="2880" spans="2:11" x14ac:dyDescent="0.25">
      <c r="B2880" s="103"/>
      <c r="C2880" s="123"/>
      <c r="D2880" s="103"/>
      <c r="E2880" s="103"/>
      <c r="F2880" s="103"/>
      <c r="H2880" s="123"/>
      <c r="I2880" s="103"/>
      <c r="J2880" s="103"/>
      <c r="K2880" s="103"/>
    </row>
    <row r="2881" spans="2:11" x14ac:dyDescent="0.25">
      <c r="B2881" s="103"/>
      <c r="C2881" s="123"/>
      <c r="D2881" s="103"/>
      <c r="E2881" s="103"/>
      <c r="F2881" s="103"/>
      <c r="H2881" s="123"/>
      <c r="I2881" s="103"/>
      <c r="J2881" s="103"/>
      <c r="K2881" s="103"/>
    </row>
    <row r="2882" spans="2:11" x14ac:dyDescent="0.25">
      <c r="B2882" s="103"/>
      <c r="C2882" s="123"/>
      <c r="D2882" s="103"/>
      <c r="E2882" s="103"/>
      <c r="F2882" s="103"/>
      <c r="H2882" s="123"/>
      <c r="I2882" s="103"/>
      <c r="J2882" s="103"/>
      <c r="K2882" s="103"/>
    </row>
    <row r="2883" spans="2:11" x14ac:dyDescent="0.25">
      <c r="B2883" s="103"/>
      <c r="C2883" s="123"/>
      <c r="D2883" s="103"/>
      <c r="E2883" s="103"/>
      <c r="F2883" s="103"/>
      <c r="H2883" s="123"/>
      <c r="I2883" s="103"/>
      <c r="J2883" s="103"/>
      <c r="K2883" s="103"/>
    </row>
    <row r="2884" spans="2:11" x14ac:dyDescent="0.25">
      <c r="B2884" s="103"/>
      <c r="C2884" s="123"/>
      <c r="D2884" s="103"/>
      <c r="E2884" s="103"/>
      <c r="F2884" s="103"/>
      <c r="H2884" s="123"/>
      <c r="I2884" s="103"/>
      <c r="J2884" s="103"/>
      <c r="K2884" s="103"/>
    </row>
    <row r="2885" spans="2:11" x14ac:dyDescent="0.25">
      <c r="B2885" s="103"/>
      <c r="C2885" s="123"/>
      <c r="D2885" s="103"/>
      <c r="E2885" s="103"/>
      <c r="F2885" s="103"/>
      <c r="H2885" s="123"/>
      <c r="I2885" s="103"/>
      <c r="J2885" s="103"/>
      <c r="K2885" s="103"/>
    </row>
    <row r="2886" spans="2:11" x14ac:dyDescent="0.25">
      <c r="B2886" s="103"/>
      <c r="C2886" s="123"/>
      <c r="D2886" s="103"/>
      <c r="E2886" s="103"/>
      <c r="F2886" s="103"/>
      <c r="H2886" s="123"/>
      <c r="I2886" s="103"/>
      <c r="J2886" s="103"/>
      <c r="K2886" s="103"/>
    </row>
    <row r="2887" spans="2:11" x14ac:dyDescent="0.25">
      <c r="B2887" s="103"/>
      <c r="C2887" s="123"/>
      <c r="D2887" s="103"/>
      <c r="E2887" s="103"/>
      <c r="F2887" s="103"/>
      <c r="H2887" s="123"/>
      <c r="I2887" s="103"/>
      <c r="J2887" s="103"/>
      <c r="K2887" s="103"/>
    </row>
    <row r="2888" spans="2:11" x14ac:dyDescent="0.25">
      <c r="B2888" s="103"/>
      <c r="C2888" s="123"/>
      <c r="D2888" s="103"/>
      <c r="E2888" s="103"/>
      <c r="F2888" s="103"/>
      <c r="H2888" s="123"/>
      <c r="I2888" s="103"/>
      <c r="J2888" s="103"/>
      <c r="K2888" s="103"/>
    </row>
    <row r="2889" spans="2:11" x14ac:dyDescent="0.25">
      <c r="B2889" s="103"/>
      <c r="C2889" s="123"/>
      <c r="D2889" s="103"/>
      <c r="E2889" s="103"/>
      <c r="F2889" s="103"/>
      <c r="H2889" s="123"/>
      <c r="I2889" s="103"/>
      <c r="J2889" s="103"/>
      <c r="K2889" s="103"/>
    </row>
    <row r="2890" spans="2:11" x14ac:dyDescent="0.25">
      <c r="B2890" s="103"/>
      <c r="C2890" s="123"/>
      <c r="D2890" s="103"/>
      <c r="E2890" s="103"/>
      <c r="F2890" s="103"/>
      <c r="H2890" s="123"/>
      <c r="I2890" s="103"/>
      <c r="J2890" s="103"/>
      <c r="K2890" s="103"/>
    </row>
    <row r="2891" spans="2:11" x14ac:dyDescent="0.25">
      <c r="B2891" s="103"/>
      <c r="C2891" s="123"/>
      <c r="D2891" s="103"/>
      <c r="E2891" s="103"/>
      <c r="F2891" s="103"/>
      <c r="H2891" s="123"/>
      <c r="I2891" s="103"/>
      <c r="J2891" s="103"/>
      <c r="K2891" s="103"/>
    </row>
    <row r="2892" spans="2:11" x14ac:dyDescent="0.25">
      <c r="B2892" s="103"/>
      <c r="C2892" s="123"/>
      <c r="D2892" s="103"/>
      <c r="E2892" s="103"/>
      <c r="F2892" s="103"/>
      <c r="H2892" s="123"/>
      <c r="I2892" s="103"/>
      <c r="J2892" s="103"/>
      <c r="K2892" s="103"/>
    </row>
    <row r="2893" spans="2:11" x14ac:dyDescent="0.25">
      <c r="B2893" s="103"/>
      <c r="C2893" s="123"/>
      <c r="D2893" s="103"/>
      <c r="E2893" s="103"/>
      <c r="F2893" s="103"/>
      <c r="H2893" s="123"/>
      <c r="I2893" s="103"/>
      <c r="J2893" s="103"/>
      <c r="K2893" s="103"/>
    </row>
    <row r="2894" spans="2:11" x14ac:dyDescent="0.25">
      <c r="B2894" s="103"/>
      <c r="C2894" s="123"/>
      <c r="D2894" s="103"/>
      <c r="E2894" s="103"/>
      <c r="F2894" s="103"/>
      <c r="H2894" s="123"/>
      <c r="I2894" s="103"/>
      <c r="J2894" s="103"/>
      <c r="K2894" s="103"/>
    </row>
    <row r="2895" spans="2:11" x14ac:dyDescent="0.25">
      <c r="B2895" s="103"/>
      <c r="C2895" s="123"/>
      <c r="D2895" s="103"/>
      <c r="E2895" s="103"/>
      <c r="F2895" s="103"/>
      <c r="H2895" s="123"/>
      <c r="I2895" s="103"/>
      <c r="J2895" s="103"/>
      <c r="K2895" s="103"/>
    </row>
    <row r="2896" spans="2:11" x14ac:dyDescent="0.25">
      <c r="B2896" s="103"/>
      <c r="C2896" s="123"/>
      <c r="D2896" s="103"/>
      <c r="E2896" s="103"/>
      <c r="F2896" s="103"/>
      <c r="H2896" s="123"/>
      <c r="I2896" s="103"/>
      <c r="J2896" s="103"/>
      <c r="K2896" s="103"/>
    </row>
    <row r="2897" spans="2:11" x14ac:dyDescent="0.25">
      <c r="B2897" s="103"/>
      <c r="C2897" s="123"/>
      <c r="D2897" s="103"/>
      <c r="E2897" s="103"/>
      <c r="F2897" s="103"/>
      <c r="H2897" s="123"/>
      <c r="I2897" s="103"/>
      <c r="J2897" s="103"/>
      <c r="K2897" s="103"/>
    </row>
    <row r="2898" spans="2:11" x14ac:dyDescent="0.25">
      <c r="B2898" s="103"/>
      <c r="C2898" s="123"/>
      <c r="D2898" s="103"/>
      <c r="E2898" s="103"/>
      <c r="F2898" s="103"/>
      <c r="H2898" s="123"/>
      <c r="I2898" s="103"/>
      <c r="J2898" s="103"/>
      <c r="K2898" s="103"/>
    </row>
    <row r="2899" spans="2:11" x14ac:dyDescent="0.25">
      <c r="B2899" s="103"/>
      <c r="C2899" s="123"/>
      <c r="D2899" s="103"/>
      <c r="E2899" s="103"/>
      <c r="F2899" s="103"/>
      <c r="H2899" s="123"/>
      <c r="I2899" s="103"/>
      <c r="J2899" s="103"/>
      <c r="K2899" s="103"/>
    </row>
    <row r="2900" spans="2:11" x14ac:dyDescent="0.25">
      <c r="B2900" s="103"/>
      <c r="C2900" s="123"/>
      <c r="D2900" s="103"/>
      <c r="E2900" s="103"/>
      <c r="F2900" s="103"/>
      <c r="H2900" s="123"/>
      <c r="I2900" s="103"/>
      <c r="J2900" s="103"/>
      <c r="K2900" s="103"/>
    </row>
    <row r="2901" spans="2:11" x14ac:dyDescent="0.25">
      <c r="B2901" s="103"/>
      <c r="C2901" s="123"/>
      <c r="D2901" s="103"/>
      <c r="E2901" s="103"/>
      <c r="F2901" s="103"/>
      <c r="H2901" s="123"/>
      <c r="I2901" s="103"/>
      <c r="J2901" s="103"/>
      <c r="K2901" s="103"/>
    </row>
    <row r="2902" spans="2:11" x14ac:dyDescent="0.25">
      <c r="B2902" s="103"/>
      <c r="C2902" s="123"/>
      <c r="D2902" s="103"/>
      <c r="E2902" s="103"/>
      <c r="F2902" s="103"/>
      <c r="H2902" s="123"/>
      <c r="I2902" s="103"/>
      <c r="J2902" s="103"/>
      <c r="K2902" s="103"/>
    </row>
    <row r="2903" spans="2:11" x14ac:dyDescent="0.25">
      <c r="B2903" s="103"/>
      <c r="C2903" s="123"/>
      <c r="D2903" s="103"/>
      <c r="E2903" s="103"/>
      <c r="F2903" s="103"/>
      <c r="H2903" s="123"/>
      <c r="I2903" s="103"/>
      <c r="J2903" s="103"/>
      <c r="K2903" s="103"/>
    </row>
    <row r="2904" spans="2:11" x14ac:dyDescent="0.25">
      <c r="B2904" s="103"/>
      <c r="C2904" s="123"/>
      <c r="D2904" s="103"/>
      <c r="E2904" s="103"/>
      <c r="F2904" s="103"/>
      <c r="H2904" s="123"/>
      <c r="I2904" s="103"/>
      <c r="J2904" s="103"/>
      <c r="K2904" s="103"/>
    </row>
    <row r="2905" spans="2:11" x14ac:dyDescent="0.25">
      <c r="B2905" s="103"/>
      <c r="C2905" s="123"/>
      <c r="D2905" s="103"/>
      <c r="E2905" s="103"/>
      <c r="F2905" s="103"/>
      <c r="H2905" s="123"/>
      <c r="I2905" s="103"/>
      <c r="J2905" s="103"/>
      <c r="K2905" s="103"/>
    </row>
    <row r="2906" spans="2:11" x14ac:dyDescent="0.25">
      <c r="B2906" s="103"/>
      <c r="C2906" s="123"/>
      <c r="D2906" s="103"/>
      <c r="E2906" s="103"/>
      <c r="F2906" s="103"/>
      <c r="H2906" s="123"/>
      <c r="I2906" s="103"/>
      <c r="J2906" s="103"/>
      <c r="K2906" s="103"/>
    </row>
    <row r="2907" spans="2:11" x14ac:dyDescent="0.25">
      <c r="B2907" s="103"/>
      <c r="C2907" s="123"/>
      <c r="D2907" s="103"/>
      <c r="E2907" s="103"/>
      <c r="F2907" s="103"/>
      <c r="H2907" s="123"/>
      <c r="I2907" s="103"/>
      <c r="J2907" s="103"/>
      <c r="K2907" s="103"/>
    </row>
    <row r="2908" spans="2:11" x14ac:dyDescent="0.25">
      <c r="B2908" s="103"/>
      <c r="C2908" s="123"/>
      <c r="D2908" s="103"/>
      <c r="E2908" s="103"/>
      <c r="F2908" s="103"/>
      <c r="H2908" s="123"/>
      <c r="I2908" s="103"/>
      <c r="J2908" s="103"/>
      <c r="K2908" s="103"/>
    </row>
    <row r="2909" spans="2:11" x14ac:dyDescent="0.25">
      <c r="B2909" s="103"/>
      <c r="C2909" s="123"/>
      <c r="D2909" s="103"/>
      <c r="E2909" s="103"/>
      <c r="F2909" s="103"/>
      <c r="H2909" s="123"/>
      <c r="I2909" s="103"/>
      <c r="J2909" s="103"/>
      <c r="K2909" s="103"/>
    </row>
    <row r="2910" spans="2:11" x14ac:dyDescent="0.25">
      <c r="B2910" s="103"/>
      <c r="C2910" s="123"/>
      <c r="D2910" s="103"/>
      <c r="E2910" s="103"/>
      <c r="F2910" s="103"/>
      <c r="H2910" s="123"/>
      <c r="I2910" s="103"/>
      <c r="J2910" s="103"/>
      <c r="K2910" s="103"/>
    </row>
    <row r="2911" spans="2:11" x14ac:dyDescent="0.25">
      <c r="B2911" s="103"/>
      <c r="C2911" s="123"/>
      <c r="D2911" s="103"/>
      <c r="E2911" s="103"/>
      <c r="F2911" s="103"/>
      <c r="H2911" s="123"/>
      <c r="I2911" s="103"/>
      <c r="J2911" s="103"/>
      <c r="K2911" s="103"/>
    </row>
    <row r="2912" spans="2:11" x14ac:dyDescent="0.25">
      <c r="B2912" s="103"/>
      <c r="C2912" s="123"/>
      <c r="D2912" s="103"/>
      <c r="E2912" s="103"/>
      <c r="F2912" s="103"/>
      <c r="H2912" s="123"/>
      <c r="I2912" s="103"/>
      <c r="J2912" s="103"/>
      <c r="K2912" s="103"/>
    </row>
    <row r="2913" spans="2:11" x14ac:dyDescent="0.25">
      <c r="B2913" s="103"/>
      <c r="C2913" s="123"/>
      <c r="D2913" s="103"/>
      <c r="E2913" s="103"/>
      <c r="F2913" s="103"/>
      <c r="H2913" s="123"/>
      <c r="I2913" s="103"/>
      <c r="J2913" s="103"/>
      <c r="K2913" s="103"/>
    </row>
    <row r="2914" spans="2:11" x14ac:dyDescent="0.25">
      <c r="B2914" s="103"/>
      <c r="C2914" s="123"/>
      <c r="D2914" s="103"/>
      <c r="E2914" s="103"/>
      <c r="F2914" s="103"/>
      <c r="H2914" s="123"/>
      <c r="I2914" s="103"/>
      <c r="J2914" s="103"/>
      <c r="K2914" s="103"/>
    </row>
    <row r="2915" spans="2:11" x14ac:dyDescent="0.25">
      <c r="B2915" s="103"/>
      <c r="C2915" s="123"/>
      <c r="D2915" s="103"/>
      <c r="E2915" s="103"/>
      <c r="F2915" s="103"/>
      <c r="H2915" s="123"/>
      <c r="I2915" s="103"/>
      <c r="J2915" s="103"/>
      <c r="K2915" s="103"/>
    </row>
    <row r="2916" spans="2:11" x14ac:dyDescent="0.25">
      <c r="B2916" s="103"/>
      <c r="C2916" s="123"/>
      <c r="D2916" s="103"/>
      <c r="E2916" s="103"/>
      <c r="F2916" s="103"/>
      <c r="H2916" s="123"/>
      <c r="I2916" s="103"/>
      <c r="J2916" s="103"/>
      <c r="K2916" s="103"/>
    </row>
    <row r="2917" spans="2:11" x14ac:dyDescent="0.25">
      <c r="B2917" s="103"/>
      <c r="C2917" s="123"/>
      <c r="D2917" s="103"/>
      <c r="E2917" s="103"/>
      <c r="F2917" s="103"/>
      <c r="H2917" s="123"/>
      <c r="I2917" s="103"/>
      <c r="J2917" s="103"/>
      <c r="K2917" s="103"/>
    </row>
    <row r="2918" spans="2:11" x14ac:dyDescent="0.25">
      <c r="B2918" s="103"/>
      <c r="C2918" s="123"/>
      <c r="D2918" s="103"/>
      <c r="E2918" s="103"/>
      <c r="F2918" s="103"/>
      <c r="H2918" s="123"/>
      <c r="I2918" s="103"/>
      <c r="J2918" s="103"/>
      <c r="K2918" s="103"/>
    </row>
    <row r="2919" spans="2:11" x14ac:dyDescent="0.25">
      <c r="B2919" s="103"/>
      <c r="C2919" s="123"/>
      <c r="D2919" s="103"/>
      <c r="E2919" s="103"/>
      <c r="F2919" s="103"/>
      <c r="H2919" s="123"/>
      <c r="I2919" s="103"/>
      <c r="J2919" s="103"/>
      <c r="K2919" s="103"/>
    </row>
    <row r="2920" spans="2:11" x14ac:dyDescent="0.25">
      <c r="B2920" s="103"/>
      <c r="C2920" s="123"/>
      <c r="D2920" s="103"/>
      <c r="E2920" s="103"/>
      <c r="F2920" s="103"/>
      <c r="H2920" s="123"/>
      <c r="I2920" s="103"/>
      <c r="J2920" s="103"/>
      <c r="K2920" s="103"/>
    </row>
    <row r="2921" spans="2:11" x14ac:dyDescent="0.25">
      <c r="B2921" s="103"/>
      <c r="C2921" s="123"/>
      <c r="D2921" s="103"/>
      <c r="E2921" s="103"/>
      <c r="F2921" s="103"/>
      <c r="H2921" s="123"/>
      <c r="I2921" s="103"/>
      <c r="J2921" s="103"/>
      <c r="K2921" s="103"/>
    </row>
    <row r="2922" spans="2:11" x14ac:dyDescent="0.25">
      <c r="B2922" s="103"/>
      <c r="C2922" s="123"/>
      <c r="D2922" s="103"/>
      <c r="E2922" s="103"/>
      <c r="F2922" s="103"/>
      <c r="H2922" s="123"/>
      <c r="I2922" s="103"/>
      <c r="J2922" s="103"/>
      <c r="K2922" s="103"/>
    </row>
    <row r="2923" spans="2:11" x14ac:dyDescent="0.25">
      <c r="B2923" s="103"/>
      <c r="C2923" s="123"/>
      <c r="D2923" s="103"/>
      <c r="E2923" s="103"/>
      <c r="F2923" s="103"/>
      <c r="H2923" s="123"/>
      <c r="I2923" s="103"/>
      <c r="J2923" s="103"/>
      <c r="K2923" s="103"/>
    </row>
    <row r="2924" spans="2:11" x14ac:dyDescent="0.25">
      <c r="B2924" s="103"/>
      <c r="C2924" s="123"/>
      <c r="D2924" s="103"/>
      <c r="E2924" s="103"/>
      <c r="F2924" s="103"/>
      <c r="H2924" s="123"/>
      <c r="I2924" s="103"/>
      <c r="J2924" s="103"/>
      <c r="K2924" s="103"/>
    </row>
    <row r="2925" spans="2:11" x14ac:dyDescent="0.25">
      <c r="B2925" s="103"/>
      <c r="C2925" s="123"/>
      <c r="D2925" s="103"/>
      <c r="E2925" s="103"/>
      <c r="F2925" s="103"/>
      <c r="H2925" s="123"/>
      <c r="I2925" s="103"/>
      <c r="J2925" s="103"/>
      <c r="K2925" s="103"/>
    </row>
    <row r="2926" spans="2:11" x14ac:dyDescent="0.25">
      <c r="B2926" s="103"/>
      <c r="C2926" s="123"/>
      <c r="D2926" s="103"/>
      <c r="E2926" s="103"/>
      <c r="F2926" s="103"/>
      <c r="H2926" s="123"/>
      <c r="I2926" s="103"/>
      <c r="J2926" s="103"/>
      <c r="K2926" s="103"/>
    </row>
    <row r="2927" spans="2:11" x14ac:dyDescent="0.25">
      <c r="B2927" s="103"/>
      <c r="C2927" s="123"/>
      <c r="D2927" s="103"/>
      <c r="E2927" s="103"/>
      <c r="F2927" s="103"/>
      <c r="H2927" s="123"/>
      <c r="I2927" s="103"/>
      <c r="J2927" s="103"/>
      <c r="K2927" s="103"/>
    </row>
    <row r="2928" spans="2:11" x14ac:dyDescent="0.25">
      <c r="B2928" s="103"/>
      <c r="C2928" s="123"/>
      <c r="D2928" s="103"/>
      <c r="E2928" s="103"/>
      <c r="F2928" s="103"/>
      <c r="H2928" s="123"/>
      <c r="I2928" s="103"/>
      <c r="J2928" s="103"/>
      <c r="K2928" s="103"/>
    </row>
    <row r="2929" spans="2:11" x14ac:dyDescent="0.25">
      <c r="B2929" s="103"/>
      <c r="C2929" s="123"/>
      <c r="D2929" s="103"/>
      <c r="E2929" s="103"/>
      <c r="F2929" s="103"/>
      <c r="H2929" s="123"/>
      <c r="I2929" s="103"/>
      <c r="J2929" s="103"/>
      <c r="K2929" s="103"/>
    </row>
    <row r="2930" spans="2:11" x14ac:dyDescent="0.25">
      <c r="B2930" s="103"/>
      <c r="C2930" s="123"/>
      <c r="D2930" s="103"/>
      <c r="E2930" s="103"/>
      <c r="F2930" s="103"/>
      <c r="H2930" s="123"/>
      <c r="I2930" s="103"/>
      <c r="J2930" s="103"/>
      <c r="K2930" s="103"/>
    </row>
    <row r="2931" spans="2:11" x14ac:dyDescent="0.25">
      <c r="B2931" s="103"/>
      <c r="C2931" s="123"/>
      <c r="D2931" s="103"/>
      <c r="E2931" s="103"/>
      <c r="F2931" s="103"/>
      <c r="H2931" s="123"/>
      <c r="I2931" s="103"/>
      <c r="J2931" s="103"/>
      <c r="K2931" s="103"/>
    </row>
    <row r="2932" spans="2:11" x14ac:dyDescent="0.25">
      <c r="B2932" s="103"/>
      <c r="C2932" s="123"/>
      <c r="D2932" s="103"/>
      <c r="E2932" s="103"/>
      <c r="F2932" s="103"/>
      <c r="H2932" s="123"/>
      <c r="I2932" s="103"/>
      <c r="J2932" s="103"/>
      <c r="K2932" s="103"/>
    </row>
    <row r="2933" spans="2:11" x14ac:dyDescent="0.25">
      <c r="B2933" s="103"/>
      <c r="C2933" s="123"/>
      <c r="D2933" s="103"/>
      <c r="E2933" s="103"/>
      <c r="F2933" s="103"/>
      <c r="H2933" s="123"/>
      <c r="I2933" s="103"/>
      <c r="J2933" s="103"/>
      <c r="K2933" s="103"/>
    </row>
    <row r="2934" spans="2:11" x14ac:dyDescent="0.25">
      <c r="B2934" s="103"/>
      <c r="C2934" s="123"/>
      <c r="D2934" s="103"/>
      <c r="E2934" s="103"/>
      <c r="F2934" s="103"/>
      <c r="H2934" s="123"/>
      <c r="I2934" s="103"/>
      <c r="J2934" s="103"/>
      <c r="K2934" s="103"/>
    </row>
    <row r="2935" spans="2:11" x14ac:dyDescent="0.25">
      <c r="B2935" s="103"/>
      <c r="C2935" s="123"/>
      <c r="D2935" s="103"/>
      <c r="E2935" s="103"/>
      <c r="F2935" s="103"/>
      <c r="H2935" s="123"/>
      <c r="I2935" s="103"/>
      <c r="J2935" s="103"/>
      <c r="K2935" s="103"/>
    </row>
    <row r="2936" spans="2:11" x14ac:dyDescent="0.25">
      <c r="B2936" s="103"/>
      <c r="C2936" s="123"/>
      <c r="D2936" s="103"/>
      <c r="E2936" s="103"/>
      <c r="F2936" s="103"/>
      <c r="H2936" s="123"/>
      <c r="I2936" s="103"/>
      <c r="J2936" s="103"/>
      <c r="K2936" s="103"/>
    </row>
    <row r="2937" spans="2:11" x14ac:dyDescent="0.25">
      <c r="B2937" s="103"/>
      <c r="C2937" s="123"/>
      <c r="D2937" s="103"/>
      <c r="E2937" s="103"/>
      <c r="F2937" s="103"/>
      <c r="H2937" s="123"/>
      <c r="I2937" s="103"/>
      <c r="J2937" s="103"/>
      <c r="K2937" s="103"/>
    </row>
    <row r="2938" spans="2:11" x14ac:dyDescent="0.25">
      <c r="B2938" s="103"/>
      <c r="C2938" s="123"/>
      <c r="D2938" s="103"/>
      <c r="E2938" s="103"/>
      <c r="F2938" s="103"/>
      <c r="H2938" s="123"/>
      <c r="I2938" s="103"/>
      <c r="J2938" s="103"/>
      <c r="K2938" s="103"/>
    </row>
    <row r="2939" spans="2:11" x14ac:dyDescent="0.25">
      <c r="B2939" s="103"/>
      <c r="C2939" s="123"/>
      <c r="D2939" s="103"/>
      <c r="E2939" s="103"/>
      <c r="F2939" s="103"/>
      <c r="H2939" s="123"/>
      <c r="I2939" s="103"/>
      <c r="J2939" s="103"/>
      <c r="K2939" s="103"/>
    </row>
    <row r="2940" spans="2:11" x14ac:dyDescent="0.25">
      <c r="B2940" s="103"/>
      <c r="C2940" s="123"/>
      <c r="D2940" s="103"/>
      <c r="E2940" s="103"/>
      <c r="F2940" s="103"/>
      <c r="H2940" s="123"/>
      <c r="I2940" s="103"/>
      <c r="J2940" s="103"/>
      <c r="K2940" s="103"/>
    </row>
    <row r="2941" spans="2:11" x14ac:dyDescent="0.25">
      <c r="B2941" s="103"/>
      <c r="C2941" s="123"/>
      <c r="D2941" s="103"/>
      <c r="E2941" s="103"/>
      <c r="F2941" s="103"/>
      <c r="H2941" s="123"/>
      <c r="I2941" s="103"/>
      <c r="J2941" s="103"/>
      <c r="K2941" s="103"/>
    </row>
    <row r="2942" spans="2:11" x14ac:dyDescent="0.25">
      <c r="B2942" s="103"/>
      <c r="C2942" s="123"/>
      <c r="D2942" s="103"/>
      <c r="E2942" s="103"/>
      <c r="F2942" s="103"/>
      <c r="H2942" s="123"/>
      <c r="I2942" s="103"/>
      <c r="J2942" s="103"/>
      <c r="K2942" s="103"/>
    </row>
    <row r="2943" spans="2:11" x14ac:dyDescent="0.25">
      <c r="B2943" s="103"/>
      <c r="C2943" s="123"/>
      <c r="D2943" s="103"/>
      <c r="E2943" s="103"/>
      <c r="F2943" s="103"/>
      <c r="H2943" s="123"/>
      <c r="I2943" s="103"/>
      <c r="J2943" s="103"/>
      <c r="K2943" s="103"/>
    </row>
    <row r="2944" spans="2:11" x14ac:dyDescent="0.25">
      <c r="B2944" s="103"/>
      <c r="C2944" s="123"/>
      <c r="D2944" s="103"/>
      <c r="E2944" s="103"/>
      <c r="F2944" s="103"/>
      <c r="H2944" s="123"/>
      <c r="I2944" s="103"/>
      <c r="J2944" s="103"/>
      <c r="K2944" s="103"/>
    </row>
    <row r="2945" spans="2:11" x14ac:dyDescent="0.25">
      <c r="B2945" s="103"/>
      <c r="C2945" s="123"/>
      <c r="D2945" s="103"/>
      <c r="E2945" s="103"/>
      <c r="F2945" s="103"/>
      <c r="H2945" s="123"/>
      <c r="I2945" s="103"/>
      <c r="J2945" s="103"/>
      <c r="K2945" s="103"/>
    </row>
    <row r="2946" spans="2:11" x14ac:dyDescent="0.25">
      <c r="B2946" s="103"/>
      <c r="C2946" s="123"/>
      <c r="D2946" s="103"/>
      <c r="E2946" s="103"/>
      <c r="F2946" s="103"/>
      <c r="H2946" s="123"/>
      <c r="I2946" s="103"/>
      <c r="J2946" s="103"/>
      <c r="K2946" s="103"/>
    </row>
    <row r="2947" spans="2:11" x14ac:dyDescent="0.25">
      <c r="B2947" s="103"/>
      <c r="C2947" s="123"/>
      <c r="D2947" s="103"/>
      <c r="E2947" s="103"/>
      <c r="F2947" s="103"/>
      <c r="H2947" s="123"/>
      <c r="I2947" s="103"/>
      <c r="J2947" s="103"/>
      <c r="K2947" s="103"/>
    </row>
    <row r="2948" spans="2:11" x14ac:dyDescent="0.25">
      <c r="B2948" s="103"/>
      <c r="C2948" s="123"/>
      <c r="D2948" s="103"/>
      <c r="E2948" s="103"/>
      <c r="F2948" s="103"/>
      <c r="H2948" s="123"/>
      <c r="I2948" s="103"/>
      <c r="J2948" s="103"/>
      <c r="K2948" s="103"/>
    </row>
    <row r="2949" spans="2:11" x14ac:dyDescent="0.25">
      <c r="B2949" s="103"/>
      <c r="C2949" s="123"/>
      <c r="D2949" s="103"/>
      <c r="E2949" s="103"/>
      <c r="F2949" s="103"/>
      <c r="H2949" s="123"/>
      <c r="I2949" s="103"/>
      <c r="J2949" s="103"/>
      <c r="K2949" s="103"/>
    </row>
    <row r="2950" spans="2:11" x14ac:dyDescent="0.25">
      <c r="B2950" s="103"/>
      <c r="C2950" s="123"/>
      <c r="D2950" s="103"/>
      <c r="E2950" s="103"/>
      <c r="F2950" s="103"/>
      <c r="H2950" s="123"/>
      <c r="I2950" s="103"/>
      <c r="J2950" s="103"/>
      <c r="K2950" s="103"/>
    </row>
    <row r="2951" spans="2:11" x14ac:dyDescent="0.25">
      <c r="B2951" s="103"/>
      <c r="C2951" s="123"/>
      <c r="D2951" s="103"/>
      <c r="E2951" s="103"/>
      <c r="F2951" s="103"/>
      <c r="H2951" s="123"/>
      <c r="I2951" s="103"/>
      <c r="J2951" s="103"/>
      <c r="K2951" s="103"/>
    </row>
    <row r="2952" spans="2:11" x14ac:dyDescent="0.25">
      <c r="B2952" s="103"/>
      <c r="C2952" s="123"/>
      <c r="D2952" s="103"/>
      <c r="E2952" s="103"/>
      <c r="F2952" s="103"/>
      <c r="H2952" s="123"/>
      <c r="I2952" s="103"/>
      <c r="J2952" s="103"/>
      <c r="K2952" s="103"/>
    </row>
    <row r="2953" spans="2:11" x14ac:dyDescent="0.25">
      <c r="B2953" s="103"/>
      <c r="C2953" s="123"/>
      <c r="D2953" s="103"/>
      <c r="E2953" s="103"/>
      <c r="F2953" s="103"/>
      <c r="H2953" s="123"/>
      <c r="I2953" s="103"/>
      <c r="J2953" s="103"/>
      <c r="K2953" s="103"/>
    </row>
    <row r="2954" spans="2:11" x14ac:dyDescent="0.25">
      <c r="B2954" s="103"/>
      <c r="C2954" s="123"/>
      <c r="D2954" s="103"/>
      <c r="E2954" s="103"/>
      <c r="F2954" s="103"/>
      <c r="H2954" s="123"/>
      <c r="I2954" s="103"/>
      <c r="J2954" s="103"/>
      <c r="K2954" s="103"/>
    </row>
    <row r="2955" spans="2:11" x14ac:dyDescent="0.25">
      <c r="B2955" s="103"/>
      <c r="C2955" s="123"/>
      <c r="D2955" s="103"/>
      <c r="E2955" s="103"/>
      <c r="F2955" s="103"/>
      <c r="H2955" s="123"/>
      <c r="I2955" s="103"/>
      <c r="J2955" s="103"/>
      <c r="K2955" s="103"/>
    </row>
    <row r="2956" spans="2:11" x14ac:dyDescent="0.25">
      <c r="B2956" s="103"/>
      <c r="C2956" s="123"/>
      <c r="D2956" s="103"/>
      <c r="E2956" s="103"/>
      <c r="F2956" s="103"/>
      <c r="H2956" s="123"/>
      <c r="I2956" s="103"/>
      <c r="J2956" s="103"/>
      <c r="K2956" s="103"/>
    </row>
    <row r="2957" spans="2:11" x14ac:dyDescent="0.25">
      <c r="B2957" s="103"/>
      <c r="C2957" s="123"/>
      <c r="D2957" s="103"/>
      <c r="E2957" s="103"/>
      <c r="F2957" s="103"/>
      <c r="H2957" s="123"/>
      <c r="I2957" s="103"/>
      <c r="J2957" s="103"/>
      <c r="K2957" s="103"/>
    </row>
    <row r="2958" spans="2:11" x14ac:dyDescent="0.25">
      <c r="B2958" s="103"/>
      <c r="C2958" s="123"/>
      <c r="D2958" s="103"/>
      <c r="E2958" s="103"/>
      <c r="F2958" s="103"/>
      <c r="H2958" s="123"/>
      <c r="I2958" s="103"/>
      <c r="J2958" s="103"/>
      <c r="K2958" s="103"/>
    </row>
    <row r="2959" spans="2:11" x14ac:dyDescent="0.25">
      <c r="B2959" s="103"/>
      <c r="C2959" s="123"/>
      <c r="D2959" s="103"/>
      <c r="E2959" s="103"/>
      <c r="F2959" s="103"/>
      <c r="H2959" s="123"/>
      <c r="I2959" s="103"/>
      <c r="J2959" s="103"/>
      <c r="K2959" s="103"/>
    </row>
    <row r="2960" spans="2:11" x14ac:dyDescent="0.25">
      <c r="B2960" s="103"/>
      <c r="C2960" s="123"/>
      <c r="D2960" s="103"/>
      <c r="E2960" s="103"/>
      <c r="F2960" s="103"/>
      <c r="H2960" s="123"/>
      <c r="I2960" s="103"/>
      <c r="J2960" s="103"/>
      <c r="K2960" s="103"/>
    </row>
    <row r="2961" spans="2:11" x14ac:dyDescent="0.25">
      <c r="B2961" s="103"/>
      <c r="C2961" s="123"/>
      <c r="D2961" s="103"/>
      <c r="E2961" s="103"/>
      <c r="F2961" s="103"/>
      <c r="H2961" s="123"/>
      <c r="I2961" s="103"/>
      <c r="J2961" s="103"/>
      <c r="K2961" s="103"/>
    </row>
    <row r="2962" spans="2:11" x14ac:dyDescent="0.25">
      <c r="B2962" s="103"/>
      <c r="C2962" s="123"/>
      <c r="D2962" s="103"/>
      <c r="E2962" s="103"/>
      <c r="F2962" s="103"/>
      <c r="H2962" s="123"/>
      <c r="I2962" s="103"/>
      <c r="J2962" s="103"/>
      <c r="K2962" s="103"/>
    </row>
    <row r="2963" spans="2:11" x14ac:dyDescent="0.25">
      <c r="B2963" s="103"/>
      <c r="C2963" s="123"/>
      <c r="D2963" s="103"/>
      <c r="E2963" s="103"/>
      <c r="F2963" s="103"/>
      <c r="H2963" s="123"/>
      <c r="I2963" s="103"/>
      <c r="J2963" s="103"/>
      <c r="K2963" s="103"/>
    </row>
    <row r="2964" spans="2:11" x14ac:dyDescent="0.25">
      <c r="B2964" s="103"/>
      <c r="C2964" s="123"/>
      <c r="D2964" s="103"/>
      <c r="E2964" s="103"/>
      <c r="F2964" s="103"/>
      <c r="H2964" s="123"/>
      <c r="I2964" s="103"/>
      <c r="J2964" s="103"/>
      <c r="K2964" s="103"/>
    </row>
    <row r="2965" spans="2:11" x14ac:dyDescent="0.25">
      <c r="B2965" s="103"/>
      <c r="C2965" s="123"/>
      <c r="D2965" s="103"/>
      <c r="E2965" s="103"/>
      <c r="F2965" s="103"/>
      <c r="H2965" s="123"/>
      <c r="I2965" s="103"/>
      <c r="J2965" s="103"/>
      <c r="K2965" s="103"/>
    </row>
    <row r="2966" spans="2:11" x14ac:dyDescent="0.25">
      <c r="B2966" s="103"/>
      <c r="C2966" s="123"/>
      <c r="D2966" s="103"/>
      <c r="E2966" s="103"/>
      <c r="F2966" s="103"/>
      <c r="H2966" s="123"/>
      <c r="I2966" s="103"/>
      <c r="J2966" s="103"/>
      <c r="K2966" s="103"/>
    </row>
    <row r="2967" spans="2:11" x14ac:dyDescent="0.25">
      <c r="B2967" s="103"/>
      <c r="C2967" s="123"/>
      <c r="D2967" s="103"/>
      <c r="E2967" s="103"/>
      <c r="F2967" s="103"/>
      <c r="H2967" s="123"/>
      <c r="I2967" s="103"/>
      <c r="J2967" s="103"/>
      <c r="K2967" s="103"/>
    </row>
    <row r="2968" spans="2:11" x14ac:dyDescent="0.25">
      <c r="B2968" s="103"/>
      <c r="C2968" s="123"/>
      <c r="D2968" s="103"/>
      <c r="E2968" s="103"/>
      <c r="F2968" s="103"/>
      <c r="H2968" s="123"/>
      <c r="I2968" s="103"/>
      <c r="J2968" s="103"/>
      <c r="K2968" s="103"/>
    </row>
    <row r="2969" spans="2:11" x14ac:dyDescent="0.25">
      <c r="B2969" s="103"/>
      <c r="C2969" s="123"/>
      <c r="D2969" s="103"/>
      <c r="E2969" s="103"/>
      <c r="F2969" s="103"/>
      <c r="H2969" s="123"/>
      <c r="I2969" s="103"/>
      <c r="J2969" s="103"/>
      <c r="K2969" s="103"/>
    </row>
    <row r="2970" spans="2:11" x14ac:dyDescent="0.25">
      <c r="B2970" s="103"/>
      <c r="C2970" s="123"/>
      <c r="D2970" s="103"/>
      <c r="E2970" s="103"/>
      <c r="F2970" s="103"/>
      <c r="H2970" s="123"/>
      <c r="I2970" s="103"/>
      <c r="J2970" s="103"/>
      <c r="K2970" s="103"/>
    </row>
    <row r="2971" spans="2:11" x14ac:dyDescent="0.25">
      <c r="B2971" s="103"/>
      <c r="C2971" s="123"/>
      <c r="D2971" s="103"/>
      <c r="E2971" s="103"/>
      <c r="F2971" s="103"/>
      <c r="H2971" s="123"/>
      <c r="I2971" s="103"/>
      <c r="J2971" s="103"/>
      <c r="K2971" s="103"/>
    </row>
    <row r="2972" spans="2:11" x14ac:dyDescent="0.25">
      <c r="B2972" s="103"/>
      <c r="C2972" s="123"/>
      <c r="D2972" s="103"/>
      <c r="E2972" s="103"/>
      <c r="F2972" s="103"/>
      <c r="H2972" s="123"/>
      <c r="I2972" s="103"/>
      <c r="J2972" s="103"/>
      <c r="K2972" s="103"/>
    </row>
    <row r="2973" spans="2:11" x14ac:dyDescent="0.25">
      <c r="B2973" s="103"/>
      <c r="C2973" s="123"/>
      <c r="D2973" s="103"/>
      <c r="E2973" s="103"/>
      <c r="F2973" s="103"/>
      <c r="H2973" s="123"/>
      <c r="I2973" s="103"/>
      <c r="J2973" s="103"/>
      <c r="K2973" s="103"/>
    </row>
    <row r="2974" spans="2:11" x14ac:dyDescent="0.25">
      <c r="B2974" s="103"/>
      <c r="C2974" s="123"/>
      <c r="D2974" s="103"/>
      <c r="E2974" s="103"/>
      <c r="F2974" s="103"/>
      <c r="H2974" s="123"/>
      <c r="I2974" s="103"/>
      <c r="J2974" s="103"/>
      <c r="K2974" s="103"/>
    </row>
    <row r="2975" spans="2:11" x14ac:dyDescent="0.25">
      <c r="B2975" s="103"/>
      <c r="C2975" s="123"/>
      <c r="D2975" s="103"/>
      <c r="E2975" s="103"/>
      <c r="F2975" s="103"/>
      <c r="H2975" s="123"/>
      <c r="I2975" s="103"/>
      <c r="J2975" s="103"/>
      <c r="K2975" s="103"/>
    </row>
    <row r="2976" spans="2:11" x14ac:dyDescent="0.25">
      <c r="B2976" s="103"/>
      <c r="C2976" s="123"/>
      <c r="D2976" s="103"/>
      <c r="E2976" s="103"/>
      <c r="F2976" s="103"/>
      <c r="H2976" s="123"/>
      <c r="I2976" s="103"/>
      <c r="J2976" s="103"/>
      <c r="K2976" s="103"/>
    </row>
    <row r="2977" spans="2:11" x14ac:dyDescent="0.25">
      <c r="B2977" s="103"/>
      <c r="C2977" s="123"/>
      <c r="D2977" s="103"/>
      <c r="E2977" s="103"/>
      <c r="F2977" s="103"/>
      <c r="H2977" s="123"/>
      <c r="I2977" s="103"/>
      <c r="J2977" s="103"/>
      <c r="K2977" s="103"/>
    </row>
    <row r="2978" spans="2:11" x14ac:dyDescent="0.25">
      <c r="B2978" s="103"/>
      <c r="C2978" s="123"/>
      <c r="D2978" s="103"/>
      <c r="E2978" s="103"/>
      <c r="F2978" s="103"/>
      <c r="H2978" s="123"/>
      <c r="I2978" s="103"/>
      <c r="J2978" s="103"/>
      <c r="K2978" s="103"/>
    </row>
    <row r="2979" spans="2:11" x14ac:dyDescent="0.25">
      <c r="B2979" s="103"/>
      <c r="C2979" s="123"/>
      <c r="D2979" s="103"/>
      <c r="E2979" s="103"/>
      <c r="F2979" s="103"/>
      <c r="H2979" s="123"/>
      <c r="I2979" s="103"/>
      <c r="J2979" s="103"/>
      <c r="K2979" s="103"/>
    </row>
    <row r="2980" spans="2:11" x14ac:dyDescent="0.25">
      <c r="B2980" s="103"/>
      <c r="C2980" s="123"/>
      <c r="D2980" s="103"/>
      <c r="E2980" s="103"/>
      <c r="F2980" s="103"/>
      <c r="H2980" s="123"/>
      <c r="I2980" s="103"/>
      <c r="J2980" s="103"/>
      <c r="K2980" s="103"/>
    </row>
    <row r="2981" spans="2:11" x14ac:dyDescent="0.25">
      <c r="B2981" s="103"/>
      <c r="C2981" s="123"/>
      <c r="D2981" s="103"/>
      <c r="E2981" s="103"/>
      <c r="F2981" s="103"/>
      <c r="H2981" s="123"/>
      <c r="I2981" s="103"/>
      <c r="J2981" s="103"/>
      <c r="K2981" s="103"/>
    </row>
    <row r="2982" spans="2:11" x14ac:dyDescent="0.25">
      <c r="B2982" s="103"/>
      <c r="C2982" s="123"/>
      <c r="D2982" s="103"/>
      <c r="E2982" s="103"/>
      <c r="F2982" s="103"/>
      <c r="H2982" s="123"/>
      <c r="I2982" s="103"/>
      <c r="J2982" s="103"/>
      <c r="K2982" s="103"/>
    </row>
    <row r="2983" spans="2:11" x14ac:dyDescent="0.25">
      <c r="B2983" s="103"/>
      <c r="C2983" s="123"/>
      <c r="D2983" s="103"/>
      <c r="E2983" s="103"/>
      <c r="F2983" s="103"/>
      <c r="H2983" s="123"/>
      <c r="I2983" s="103"/>
      <c r="J2983" s="103"/>
      <c r="K2983" s="103"/>
    </row>
    <row r="2984" spans="2:11" x14ac:dyDescent="0.25">
      <c r="B2984" s="103"/>
      <c r="C2984" s="123"/>
      <c r="D2984" s="103"/>
      <c r="E2984" s="103"/>
      <c r="F2984" s="103"/>
      <c r="H2984" s="123"/>
      <c r="I2984" s="103"/>
      <c r="J2984" s="103"/>
      <c r="K2984" s="103"/>
    </row>
    <row r="2985" spans="2:11" x14ac:dyDescent="0.25">
      <c r="B2985" s="103"/>
      <c r="C2985" s="123"/>
      <c r="D2985" s="103"/>
      <c r="E2985" s="103"/>
      <c r="F2985" s="103"/>
      <c r="H2985" s="123"/>
      <c r="I2985" s="103"/>
      <c r="J2985" s="103"/>
      <c r="K2985" s="103"/>
    </row>
    <row r="2986" spans="2:11" x14ac:dyDescent="0.25">
      <c r="B2986" s="103"/>
      <c r="C2986" s="123"/>
      <c r="D2986" s="103"/>
      <c r="E2986" s="103"/>
      <c r="F2986" s="103"/>
      <c r="H2986" s="123"/>
      <c r="I2986" s="103"/>
      <c r="J2986" s="103"/>
      <c r="K2986" s="103"/>
    </row>
    <row r="2987" spans="2:11" x14ac:dyDescent="0.25">
      <c r="B2987" s="103"/>
      <c r="C2987" s="123"/>
      <c r="D2987" s="103"/>
      <c r="E2987" s="103"/>
      <c r="F2987" s="103"/>
      <c r="H2987" s="123"/>
      <c r="I2987" s="103"/>
      <c r="J2987" s="103"/>
      <c r="K2987" s="103"/>
    </row>
    <row r="2988" spans="2:11" x14ac:dyDescent="0.25">
      <c r="B2988" s="103"/>
      <c r="C2988" s="123"/>
      <c r="D2988" s="103"/>
      <c r="E2988" s="103"/>
      <c r="F2988" s="103"/>
      <c r="H2988" s="123"/>
      <c r="I2988" s="103"/>
      <c r="J2988" s="103"/>
      <c r="K2988" s="103"/>
    </row>
    <row r="2989" spans="2:11" x14ac:dyDescent="0.25">
      <c r="B2989" s="103"/>
      <c r="C2989" s="123"/>
      <c r="D2989" s="103"/>
      <c r="E2989" s="103"/>
      <c r="F2989" s="103"/>
      <c r="H2989" s="123"/>
      <c r="I2989" s="103"/>
      <c r="J2989" s="103"/>
      <c r="K2989" s="103"/>
    </row>
    <row r="2990" spans="2:11" x14ac:dyDescent="0.25">
      <c r="B2990" s="103"/>
      <c r="C2990" s="123"/>
      <c r="D2990" s="103"/>
      <c r="E2990" s="103"/>
      <c r="F2990" s="103"/>
      <c r="H2990" s="123"/>
      <c r="I2990" s="103"/>
      <c r="J2990" s="103"/>
      <c r="K2990" s="103"/>
    </row>
    <row r="2991" spans="2:11" x14ac:dyDescent="0.25">
      <c r="B2991" s="103"/>
      <c r="C2991" s="123"/>
      <c r="D2991" s="103"/>
      <c r="E2991" s="103"/>
      <c r="F2991" s="103"/>
      <c r="H2991" s="123"/>
      <c r="I2991" s="103"/>
      <c r="J2991" s="103"/>
      <c r="K2991" s="103"/>
    </row>
    <row r="2992" spans="2:11" x14ac:dyDescent="0.25">
      <c r="B2992" s="103"/>
      <c r="C2992" s="123"/>
      <c r="D2992" s="103"/>
      <c r="E2992" s="103"/>
      <c r="F2992" s="103"/>
      <c r="H2992" s="123"/>
      <c r="I2992" s="103"/>
      <c r="J2992" s="103"/>
      <c r="K2992" s="103"/>
    </row>
    <row r="2993" spans="2:11" x14ac:dyDescent="0.25">
      <c r="B2993" s="103"/>
      <c r="C2993" s="123"/>
      <c r="D2993" s="103"/>
      <c r="E2993" s="103"/>
      <c r="F2993" s="103"/>
      <c r="H2993" s="123"/>
      <c r="I2993" s="103"/>
      <c r="J2993" s="103"/>
      <c r="K2993" s="103"/>
    </row>
    <row r="2994" spans="2:11" x14ac:dyDescent="0.25">
      <c r="B2994" s="103"/>
      <c r="C2994" s="123"/>
      <c r="D2994" s="103"/>
      <c r="E2994" s="103"/>
      <c r="F2994" s="103"/>
      <c r="H2994" s="123"/>
      <c r="I2994" s="103"/>
      <c r="J2994" s="103"/>
      <c r="K2994" s="103"/>
    </row>
    <row r="2995" spans="2:11" x14ac:dyDescent="0.25">
      <c r="B2995" s="103"/>
      <c r="C2995" s="123"/>
      <c r="D2995" s="103"/>
      <c r="E2995" s="103"/>
      <c r="F2995" s="103"/>
      <c r="H2995" s="123"/>
      <c r="I2995" s="103"/>
      <c r="J2995" s="103"/>
      <c r="K2995" s="103"/>
    </row>
    <row r="2996" spans="2:11" x14ac:dyDescent="0.25">
      <c r="B2996" s="103"/>
      <c r="C2996" s="123"/>
      <c r="D2996" s="103"/>
      <c r="E2996" s="103"/>
      <c r="F2996" s="103"/>
      <c r="H2996" s="123"/>
      <c r="I2996" s="103"/>
      <c r="J2996" s="103"/>
      <c r="K2996" s="103"/>
    </row>
    <row r="2997" spans="2:11" x14ac:dyDescent="0.25">
      <c r="B2997" s="103"/>
      <c r="C2997" s="123"/>
      <c r="D2997" s="103"/>
      <c r="E2997" s="103"/>
      <c r="F2997" s="103"/>
      <c r="H2997" s="123"/>
      <c r="I2997" s="103"/>
      <c r="J2997" s="103"/>
      <c r="K2997" s="103"/>
    </row>
    <row r="2998" spans="2:11" x14ac:dyDescent="0.25">
      <c r="B2998" s="103"/>
      <c r="C2998" s="123"/>
      <c r="D2998" s="103"/>
      <c r="E2998" s="103"/>
      <c r="F2998" s="103"/>
      <c r="H2998" s="123"/>
      <c r="I2998" s="103"/>
      <c r="J2998" s="103"/>
      <c r="K2998" s="103"/>
    </row>
    <row r="2999" spans="2:11" x14ac:dyDescent="0.25">
      <c r="B2999" s="103"/>
      <c r="C2999" s="123"/>
      <c r="D2999" s="103"/>
      <c r="E2999" s="103"/>
      <c r="F2999" s="103"/>
      <c r="H2999" s="123"/>
      <c r="I2999" s="103"/>
      <c r="J2999" s="103"/>
      <c r="K2999" s="103"/>
    </row>
    <row r="3000" spans="2:11" x14ac:dyDescent="0.25">
      <c r="B3000" s="103"/>
      <c r="C3000" s="123"/>
      <c r="D3000" s="103"/>
      <c r="E3000" s="103"/>
      <c r="F3000" s="103"/>
      <c r="H3000" s="123"/>
      <c r="I3000" s="103"/>
      <c r="J3000" s="103"/>
      <c r="K3000" s="103"/>
    </row>
    <row r="3001" spans="2:11" x14ac:dyDescent="0.25">
      <c r="B3001" s="103"/>
      <c r="C3001" s="123"/>
      <c r="D3001" s="103"/>
      <c r="E3001" s="103"/>
      <c r="F3001" s="103"/>
      <c r="H3001" s="123"/>
      <c r="I3001" s="103"/>
      <c r="J3001" s="103"/>
      <c r="K3001" s="103"/>
    </row>
    <row r="3002" spans="2:11" x14ac:dyDescent="0.25">
      <c r="B3002" s="103"/>
      <c r="C3002" s="123"/>
      <c r="D3002" s="103"/>
      <c r="E3002" s="103"/>
      <c r="F3002" s="103"/>
      <c r="H3002" s="123"/>
      <c r="I3002" s="103"/>
      <c r="J3002" s="103"/>
      <c r="K3002" s="103"/>
    </row>
    <row r="3003" spans="2:11" x14ac:dyDescent="0.25">
      <c r="B3003" s="103"/>
      <c r="C3003" s="123"/>
      <c r="D3003" s="103"/>
      <c r="E3003" s="103"/>
      <c r="F3003" s="103"/>
      <c r="H3003" s="123"/>
      <c r="I3003" s="103"/>
      <c r="J3003" s="103"/>
      <c r="K3003" s="103"/>
    </row>
    <row r="3004" spans="2:11" x14ac:dyDescent="0.25">
      <c r="B3004" s="103"/>
      <c r="C3004" s="123"/>
      <c r="D3004" s="103"/>
      <c r="E3004" s="103"/>
      <c r="F3004" s="103"/>
      <c r="H3004" s="123"/>
      <c r="I3004" s="103"/>
      <c r="J3004" s="103"/>
      <c r="K3004" s="103"/>
    </row>
    <row r="3005" spans="2:11" x14ac:dyDescent="0.25">
      <c r="B3005" s="103"/>
      <c r="C3005" s="123"/>
      <c r="D3005" s="103"/>
      <c r="E3005" s="103"/>
      <c r="F3005" s="103"/>
      <c r="H3005" s="123"/>
      <c r="I3005" s="103"/>
      <c r="J3005" s="103"/>
      <c r="K3005" s="103"/>
    </row>
    <row r="3006" spans="2:11" x14ac:dyDescent="0.25">
      <c r="B3006" s="103"/>
      <c r="C3006" s="123"/>
      <c r="D3006" s="103"/>
      <c r="E3006" s="103"/>
      <c r="F3006" s="103"/>
      <c r="H3006" s="123"/>
      <c r="I3006" s="103"/>
      <c r="J3006" s="103"/>
      <c r="K3006" s="103"/>
    </row>
    <row r="3007" spans="2:11" x14ac:dyDescent="0.25">
      <c r="B3007" s="103"/>
      <c r="C3007" s="123"/>
      <c r="D3007" s="103"/>
      <c r="E3007" s="103"/>
      <c r="F3007" s="103"/>
      <c r="H3007" s="123"/>
      <c r="I3007" s="103"/>
      <c r="J3007" s="103"/>
      <c r="K3007" s="103"/>
    </row>
    <row r="3008" spans="2:11" x14ac:dyDescent="0.25">
      <c r="B3008" s="103"/>
      <c r="C3008" s="123"/>
      <c r="D3008" s="103"/>
      <c r="E3008" s="103"/>
      <c r="F3008" s="103"/>
      <c r="H3008" s="123"/>
      <c r="I3008" s="103"/>
      <c r="J3008" s="103"/>
      <c r="K3008" s="103"/>
    </row>
    <row r="3009" spans="2:11" x14ac:dyDescent="0.25">
      <c r="B3009" s="103"/>
      <c r="C3009" s="123"/>
      <c r="D3009" s="103"/>
      <c r="E3009" s="103"/>
      <c r="F3009" s="103"/>
      <c r="H3009" s="123"/>
      <c r="I3009" s="103"/>
      <c r="J3009" s="103"/>
      <c r="K3009" s="103"/>
    </row>
    <row r="3010" spans="2:11" x14ac:dyDescent="0.25">
      <c r="B3010" s="103"/>
      <c r="C3010" s="123"/>
      <c r="D3010" s="103"/>
      <c r="E3010" s="103"/>
      <c r="F3010" s="103"/>
      <c r="H3010" s="123"/>
      <c r="I3010" s="103"/>
      <c r="J3010" s="103"/>
      <c r="K3010" s="103"/>
    </row>
    <row r="3011" spans="2:11" x14ac:dyDescent="0.25">
      <c r="B3011" s="103"/>
      <c r="C3011" s="123"/>
      <c r="D3011" s="103"/>
      <c r="E3011" s="103"/>
      <c r="F3011" s="103"/>
      <c r="H3011" s="123"/>
      <c r="I3011" s="103"/>
      <c r="J3011" s="103"/>
      <c r="K3011" s="103"/>
    </row>
    <row r="3012" spans="2:11" x14ac:dyDescent="0.25">
      <c r="B3012" s="103"/>
      <c r="C3012" s="123"/>
      <c r="D3012" s="103"/>
      <c r="E3012" s="103"/>
      <c r="F3012" s="103"/>
      <c r="H3012" s="123"/>
      <c r="I3012" s="103"/>
      <c r="J3012" s="103"/>
      <c r="K3012" s="103"/>
    </row>
    <row r="3013" spans="2:11" x14ac:dyDescent="0.25">
      <c r="B3013" s="103"/>
      <c r="C3013" s="123"/>
      <c r="D3013" s="103"/>
      <c r="E3013" s="103"/>
      <c r="F3013" s="103"/>
      <c r="H3013" s="123"/>
      <c r="I3013" s="103"/>
      <c r="J3013" s="103"/>
      <c r="K3013" s="103"/>
    </row>
    <row r="3014" spans="2:11" x14ac:dyDescent="0.25">
      <c r="B3014" s="103"/>
      <c r="C3014" s="123"/>
      <c r="D3014" s="103"/>
      <c r="E3014" s="103"/>
      <c r="F3014" s="103"/>
      <c r="H3014" s="123"/>
      <c r="I3014" s="103"/>
      <c r="J3014" s="103"/>
      <c r="K3014" s="103"/>
    </row>
    <row r="3015" spans="2:11" x14ac:dyDescent="0.25">
      <c r="B3015" s="103"/>
      <c r="C3015" s="123"/>
      <c r="D3015" s="103"/>
      <c r="E3015" s="103"/>
      <c r="F3015" s="103"/>
      <c r="H3015" s="123"/>
      <c r="I3015" s="103"/>
      <c r="J3015" s="103"/>
      <c r="K3015" s="103"/>
    </row>
    <row r="3016" spans="2:11" x14ac:dyDescent="0.25">
      <c r="B3016" s="103"/>
      <c r="C3016" s="123"/>
      <c r="D3016" s="103"/>
      <c r="E3016" s="103"/>
      <c r="F3016" s="103"/>
      <c r="H3016" s="123"/>
      <c r="I3016" s="103"/>
      <c r="J3016" s="103"/>
      <c r="K3016" s="103"/>
    </row>
    <row r="3017" spans="2:11" x14ac:dyDescent="0.25">
      <c r="B3017" s="103"/>
      <c r="C3017" s="123"/>
      <c r="D3017" s="103"/>
      <c r="E3017" s="103"/>
      <c r="F3017" s="103"/>
      <c r="H3017" s="123"/>
      <c r="I3017" s="103"/>
      <c r="J3017" s="103"/>
      <c r="K3017" s="103"/>
    </row>
    <row r="3018" spans="2:11" x14ac:dyDescent="0.25">
      <c r="B3018" s="103"/>
      <c r="C3018" s="123"/>
      <c r="D3018" s="103"/>
      <c r="E3018" s="103"/>
      <c r="F3018" s="103"/>
      <c r="H3018" s="123"/>
      <c r="I3018" s="103"/>
      <c r="J3018" s="103"/>
      <c r="K3018" s="103"/>
    </row>
    <row r="3019" spans="2:11" x14ac:dyDescent="0.25">
      <c r="B3019" s="103"/>
      <c r="C3019" s="123"/>
      <c r="D3019" s="103"/>
      <c r="E3019" s="103"/>
      <c r="F3019" s="103"/>
      <c r="H3019" s="123"/>
      <c r="I3019" s="103"/>
      <c r="J3019" s="103"/>
      <c r="K3019" s="103"/>
    </row>
    <row r="3020" spans="2:11" x14ac:dyDescent="0.25">
      <c r="B3020" s="103"/>
      <c r="C3020" s="123"/>
      <c r="D3020" s="103"/>
      <c r="E3020" s="103"/>
      <c r="F3020" s="103"/>
      <c r="H3020" s="123"/>
      <c r="I3020" s="103"/>
      <c r="J3020" s="103"/>
      <c r="K3020" s="103"/>
    </row>
    <row r="3021" spans="2:11" x14ac:dyDescent="0.25">
      <c r="B3021" s="103"/>
      <c r="C3021" s="123"/>
      <c r="D3021" s="103"/>
      <c r="E3021" s="103"/>
      <c r="F3021" s="103"/>
      <c r="H3021" s="123"/>
      <c r="I3021" s="103"/>
      <c r="J3021" s="103"/>
      <c r="K3021" s="103"/>
    </row>
    <row r="3022" spans="2:11" x14ac:dyDescent="0.25">
      <c r="B3022" s="103"/>
      <c r="C3022" s="123"/>
      <c r="D3022" s="103"/>
      <c r="E3022" s="103"/>
      <c r="F3022" s="103"/>
      <c r="H3022" s="123"/>
      <c r="I3022" s="103"/>
      <c r="J3022" s="103"/>
      <c r="K3022" s="103"/>
    </row>
    <row r="3023" spans="2:11" x14ac:dyDescent="0.25">
      <c r="B3023" s="103"/>
      <c r="C3023" s="123"/>
      <c r="D3023" s="103"/>
      <c r="E3023" s="103"/>
      <c r="F3023" s="103"/>
      <c r="H3023" s="123"/>
      <c r="I3023" s="103"/>
      <c r="J3023" s="103"/>
      <c r="K3023" s="103"/>
    </row>
    <row r="3024" spans="2:11" x14ac:dyDescent="0.25">
      <c r="B3024" s="103"/>
      <c r="C3024" s="123"/>
      <c r="D3024" s="103"/>
      <c r="E3024" s="103"/>
      <c r="F3024" s="103"/>
      <c r="H3024" s="123"/>
      <c r="I3024" s="103"/>
      <c r="J3024" s="103"/>
      <c r="K3024" s="103"/>
    </row>
    <row r="3025" spans="2:11" x14ac:dyDescent="0.25">
      <c r="B3025" s="103"/>
      <c r="C3025" s="123"/>
      <c r="D3025" s="103"/>
      <c r="E3025" s="103"/>
      <c r="F3025" s="103"/>
      <c r="H3025" s="123"/>
      <c r="I3025" s="103"/>
      <c r="J3025" s="103"/>
      <c r="K3025" s="103"/>
    </row>
    <row r="3026" spans="2:11" x14ac:dyDescent="0.25">
      <c r="B3026" s="103"/>
      <c r="C3026" s="123"/>
      <c r="D3026" s="103"/>
      <c r="E3026" s="103"/>
      <c r="F3026" s="103"/>
      <c r="H3026" s="123"/>
      <c r="I3026" s="103"/>
      <c r="J3026" s="103"/>
      <c r="K3026" s="103"/>
    </row>
    <row r="3027" spans="2:11" x14ac:dyDescent="0.25">
      <c r="B3027" s="103"/>
      <c r="C3027" s="123"/>
      <c r="D3027" s="103"/>
      <c r="E3027" s="103"/>
      <c r="F3027" s="103"/>
      <c r="H3027" s="123"/>
      <c r="I3027" s="103"/>
      <c r="J3027" s="103"/>
      <c r="K3027" s="103"/>
    </row>
    <row r="3028" spans="2:11" x14ac:dyDescent="0.25">
      <c r="B3028" s="103"/>
      <c r="C3028" s="123"/>
      <c r="D3028" s="103"/>
      <c r="E3028" s="103"/>
      <c r="F3028" s="103"/>
      <c r="H3028" s="123"/>
      <c r="I3028" s="103"/>
      <c r="J3028" s="103"/>
      <c r="K3028" s="103"/>
    </row>
    <row r="3029" spans="2:11" x14ac:dyDescent="0.25">
      <c r="B3029" s="103"/>
      <c r="C3029" s="123"/>
      <c r="D3029" s="103"/>
      <c r="E3029" s="103"/>
      <c r="F3029" s="103"/>
      <c r="H3029" s="123"/>
      <c r="I3029" s="103"/>
      <c r="J3029" s="103"/>
      <c r="K3029" s="103"/>
    </row>
    <row r="3030" spans="2:11" x14ac:dyDescent="0.25">
      <c r="B3030" s="103"/>
      <c r="C3030" s="123"/>
      <c r="D3030" s="103"/>
      <c r="E3030" s="103"/>
      <c r="F3030" s="103"/>
      <c r="H3030" s="123"/>
      <c r="I3030" s="103"/>
      <c r="J3030" s="103"/>
      <c r="K3030" s="103"/>
    </row>
    <row r="3031" spans="2:11" x14ac:dyDescent="0.25">
      <c r="B3031" s="103"/>
      <c r="C3031" s="123"/>
      <c r="D3031" s="103"/>
      <c r="E3031" s="103"/>
      <c r="F3031" s="103"/>
      <c r="H3031" s="123"/>
      <c r="I3031" s="103"/>
      <c r="J3031" s="103"/>
      <c r="K3031" s="103"/>
    </row>
    <row r="3032" spans="2:11" x14ac:dyDescent="0.25">
      <c r="B3032" s="103"/>
      <c r="C3032" s="123"/>
      <c r="D3032" s="103"/>
      <c r="E3032" s="103"/>
      <c r="F3032" s="103"/>
      <c r="H3032" s="123"/>
      <c r="I3032" s="103"/>
      <c r="J3032" s="103"/>
      <c r="K3032" s="103"/>
    </row>
    <row r="3033" spans="2:11" x14ac:dyDescent="0.25">
      <c r="B3033" s="103"/>
      <c r="C3033" s="123"/>
      <c r="D3033" s="103"/>
      <c r="E3033" s="103"/>
      <c r="F3033" s="103"/>
      <c r="H3033" s="123"/>
      <c r="I3033" s="103"/>
      <c r="J3033" s="103"/>
      <c r="K3033" s="103"/>
    </row>
    <row r="3034" spans="2:11" x14ac:dyDescent="0.25">
      <c r="B3034" s="103"/>
      <c r="C3034" s="123"/>
      <c r="D3034" s="103"/>
      <c r="E3034" s="103"/>
      <c r="F3034" s="103"/>
      <c r="H3034" s="123"/>
      <c r="I3034" s="103"/>
      <c r="J3034" s="103"/>
      <c r="K3034" s="103"/>
    </row>
    <row r="3035" spans="2:11" x14ac:dyDescent="0.25">
      <c r="B3035" s="103"/>
      <c r="C3035" s="123"/>
      <c r="D3035" s="103"/>
      <c r="E3035" s="103"/>
      <c r="F3035" s="103"/>
      <c r="H3035" s="123"/>
      <c r="I3035" s="103"/>
      <c r="J3035" s="103"/>
      <c r="K3035" s="103"/>
    </row>
    <row r="3036" spans="2:11" x14ac:dyDescent="0.25">
      <c r="B3036" s="103"/>
      <c r="C3036" s="123"/>
      <c r="D3036" s="103"/>
      <c r="E3036" s="103"/>
      <c r="F3036" s="103"/>
      <c r="H3036" s="123"/>
      <c r="I3036" s="103"/>
      <c r="J3036" s="103"/>
      <c r="K3036" s="103"/>
    </row>
    <row r="3037" spans="2:11" x14ac:dyDescent="0.25">
      <c r="B3037" s="103"/>
      <c r="C3037" s="123"/>
      <c r="D3037" s="103"/>
      <c r="E3037" s="103"/>
      <c r="F3037" s="103"/>
      <c r="H3037" s="123"/>
      <c r="I3037" s="103"/>
      <c r="J3037" s="103"/>
      <c r="K3037" s="103"/>
    </row>
    <row r="3038" spans="2:11" x14ac:dyDescent="0.25">
      <c r="B3038" s="103"/>
      <c r="C3038" s="123"/>
      <c r="D3038" s="103"/>
      <c r="E3038" s="103"/>
      <c r="F3038" s="103"/>
      <c r="H3038" s="123"/>
      <c r="I3038" s="103"/>
      <c r="J3038" s="103"/>
      <c r="K3038" s="103"/>
    </row>
    <row r="3039" spans="2:11" x14ac:dyDescent="0.25">
      <c r="B3039" s="103"/>
      <c r="C3039" s="123"/>
      <c r="D3039" s="103"/>
      <c r="E3039" s="103"/>
      <c r="F3039" s="103"/>
      <c r="H3039" s="123"/>
      <c r="I3039" s="103"/>
      <c r="J3039" s="103"/>
      <c r="K3039" s="103"/>
    </row>
    <row r="3040" spans="2:11" x14ac:dyDescent="0.25">
      <c r="B3040" s="103"/>
      <c r="C3040" s="123"/>
      <c r="D3040" s="103"/>
      <c r="E3040" s="103"/>
      <c r="F3040" s="103"/>
      <c r="H3040" s="123"/>
      <c r="I3040" s="103"/>
      <c r="J3040" s="103"/>
      <c r="K3040" s="103"/>
    </row>
    <row r="3041" spans="2:11" x14ac:dyDescent="0.25">
      <c r="B3041" s="103"/>
      <c r="C3041" s="123"/>
      <c r="D3041" s="103"/>
      <c r="E3041" s="103"/>
      <c r="F3041" s="103"/>
      <c r="H3041" s="123"/>
      <c r="I3041" s="103"/>
      <c r="J3041" s="103"/>
      <c r="K3041" s="103"/>
    </row>
    <row r="3042" spans="2:11" x14ac:dyDescent="0.25">
      <c r="B3042" s="103"/>
      <c r="C3042" s="123"/>
      <c r="D3042" s="103"/>
      <c r="E3042" s="103"/>
      <c r="F3042" s="103"/>
      <c r="H3042" s="123"/>
      <c r="I3042" s="103"/>
      <c r="J3042" s="103"/>
      <c r="K3042" s="103"/>
    </row>
    <row r="3043" spans="2:11" x14ac:dyDescent="0.25">
      <c r="B3043" s="103"/>
      <c r="C3043" s="123"/>
      <c r="D3043" s="103"/>
      <c r="E3043" s="103"/>
      <c r="F3043" s="103"/>
      <c r="H3043" s="123"/>
      <c r="I3043" s="103"/>
      <c r="J3043" s="103"/>
      <c r="K3043" s="103"/>
    </row>
    <row r="3044" spans="2:11" x14ac:dyDescent="0.25">
      <c r="B3044" s="103"/>
      <c r="C3044" s="123"/>
      <c r="D3044" s="103"/>
      <c r="E3044" s="103"/>
      <c r="F3044" s="103"/>
      <c r="H3044" s="123"/>
      <c r="I3044" s="103"/>
      <c r="J3044" s="103"/>
      <c r="K3044" s="103"/>
    </row>
    <row r="3045" spans="2:11" x14ac:dyDescent="0.25">
      <c r="B3045" s="103"/>
      <c r="C3045" s="123"/>
      <c r="D3045" s="103"/>
      <c r="E3045" s="103"/>
      <c r="F3045" s="103"/>
      <c r="H3045" s="123"/>
      <c r="I3045" s="103"/>
      <c r="J3045" s="103"/>
      <c r="K3045" s="103"/>
    </row>
    <row r="3046" spans="2:11" x14ac:dyDescent="0.25">
      <c r="B3046" s="103"/>
      <c r="C3046" s="123"/>
      <c r="D3046" s="103"/>
      <c r="E3046" s="103"/>
      <c r="F3046" s="103"/>
      <c r="H3046" s="123"/>
      <c r="I3046" s="103"/>
      <c r="J3046" s="103"/>
      <c r="K3046" s="103"/>
    </row>
    <row r="3047" spans="2:11" x14ac:dyDescent="0.25">
      <c r="B3047" s="103"/>
      <c r="C3047" s="123"/>
      <c r="D3047" s="103"/>
      <c r="E3047" s="103"/>
      <c r="F3047" s="103"/>
      <c r="H3047" s="123"/>
      <c r="I3047" s="103"/>
      <c r="J3047" s="103"/>
      <c r="K3047" s="103"/>
    </row>
    <row r="3048" spans="2:11" x14ac:dyDescent="0.25">
      <c r="B3048" s="103"/>
      <c r="C3048" s="123"/>
      <c r="D3048" s="103"/>
      <c r="E3048" s="103"/>
      <c r="F3048" s="103"/>
      <c r="H3048" s="123"/>
      <c r="I3048" s="103"/>
      <c r="J3048" s="103"/>
      <c r="K3048" s="103"/>
    </row>
    <row r="3049" spans="2:11" x14ac:dyDescent="0.25">
      <c r="B3049" s="103"/>
      <c r="C3049" s="123"/>
      <c r="D3049" s="103"/>
      <c r="E3049" s="103"/>
      <c r="F3049" s="103"/>
      <c r="H3049" s="123"/>
      <c r="I3049" s="103"/>
      <c r="J3049" s="103"/>
      <c r="K3049" s="103"/>
    </row>
    <row r="3050" spans="2:11" x14ac:dyDescent="0.25">
      <c r="B3050" s="103"/>
      <c r="C3050" s="123"/>
      <c r="D3050" s="103"/>
      <c r="E3050" s="103"/>
      <c r="F3050" s="103"/>
      <c r="H3050" s="123"/>
      <c r="I3050" s="103"/>
      <c r="J3050" s="103"/>
      <c r="K3050" s="103"/>
    </row>
    <row r="3051" spans="2:11" x14ac:dyDescent="0.25">
      <c r="B3051" s="103"/>
      <c r="C3051" s="123"/>
      <c r="D3051" s="103"/>
      <c r="E3051" s="103"/>
      <c r="F3051" s="103"/>
      <c r="H3051" s="123"/>
      <c r="I3051" s="103"/>
      <c r="J3051" s="103"/>
      <c r="K3051" s="103"/>
    </row>
    <row r="3052" spans="2:11" x14ac:dyDescent="0.25">
      <c r="B3052" s="103"/>
      <c r="C3052" s="123"/>
      <c r="D3052" s="103"/>
      <c r="E3052" s="103"/>
      <c r="F3052" s="103"/>
      <c r="H3052" s="123"/>
      <c r="I3052" s="103"/>
      <c r="J3052" s="103"/>
      <c r="K3052" s="103"/>
    </row>
    <row r="3053" spans="2:11" x14ac:dyDescent="0.25">
      <c r="B3053" s="103"/>
      <c r="C3053" s="123"/>
      <c r="D3053" s="103"/>
      <c r="E3053" s="103"/>
      <c r="F3053" s="103"/>
      <c r="H3053" s="123"/>
      <c r="I3053" s="103"/>
      <c r="J3053" s="103"/>
      <c r="K3053" s="103"/>
    </row>
    <row r="3054" spans="2:11" x14ac:dyDescent="0.25">
      <c r="B3054" s="103"/>
      <c r="C3054" s="123"/>
      <c r="D3054" s="103"/>
      <c r="E3054" s="103"/>
      <c r="F3054" s="103"/>
      <c r="H3054" s="123"/>
      <c r="I3054" s="103"/>
      <c r="J3054" s="103"/>
      <c r="K3054" s="103"/>
    </row>
    <row r="3055" spans="2:11" x14ac:dyDescent="0.25">
      <c r="B3055" s="103"/>
      <c r="C3055" s="123"/>
      <c r="D3055" s="103"/>
      <c r="E3055" s="103"/>
      <c r="F3055" s="103"/>
      <c r="H3055" s="123"/>
      <c r="I3055" s="103"/>
      <c r="J3055" s="103"/>
      <c r="K3055" s="103"/>
    </row>
    <row r="3056" spans="2:11" x14ac:dyDescent="0.25">
      <c r="B3056" s="103"/>
      <c r="C3056" s="123"/>
      <c r="D3056" s="103"/>
      <c r="E3056" s="103"/>
      <c r="F3056" s="103"/>
      <c r="H3056" s="123"/>
      <c r="I3056" s="103"/>
      <c r="J3056" s="103"/>
      <c r="K3056" s="103"/>
    </row>
    <row r="3057" spans="2:11" x14ac:dyDescent="0.25">
      <c r="B3057" s="103"/>
      <c r="C3057" s="123"/>
      <c r="D3057" s="103"/>
      <c r="E3057" s="103"/>
      <c r="F3057" s="103"/>
      <c r="H3057" s="123"/>
      <c r="I3057" s="103"/>
      <c r="J3057" s="103"/>
      <c r="K3057" s="103"/>
    </row>
    <row r="3058" spans="2:11" x14ac:dyDescent="0.25">
      <c r="B3058" s="103"/>
      <c r="C3058" s="123"/>
      <c r="D3058" s="103"/>
      <c r="E3058" s="103"/>
      <c r="F3058" s="103"/>
      <c r="H3058" s="123"/>
      <c r="I3058" s="103"/>
      <c r="J3058" s="103"/>
      <c r="K3058" s="103"/>
    </row>
    <row r="3059" spans="2:11" x14ac:dyDescent="0.25">
      <c r="B3059" s="103"/>
      <c r="C3059" s="123"/>
      <c r="D3059" s="103"/>
      <c r="E3059" s="103"/>
      <c r="F3059" s="103"/>
      <c r="H3059" s="123"/>
      <c r="I3059" s="103"/>
      <c r="J3059" s="103"/>
      <c r="K3059" s="103"/>
    </row>
    <row r="3060" spans="2:11" x14ac:dyDescent="0.25">
      <c r="B3060" s="103"/>
      <c r="C3060" s="123"/>
      <c r="D3060" s="103"/>
      <c r="E3060" s="103"/>
      <c r="F3060" s="103"/>
      <c r="H3060" s="123"/>
      <c r="I3060" s="103"/>
      <c r="J3060" s="103"/>
      <c r="K3060" s="103"/>
    </row>
    <row r="3061" spans="2:11" x14ac:dyDescent="0.25">
      <c r="B3061" s="103"/>
      <c r="C3061" s="123"/>
      <c r="D3061" s="103"/>
      <c r="E3061" s="103"/>
      <c r="F3061" s="103"/>
      <c r="H3061" s="123"/>
      <c r="I3061" s="103"/>
      <c r="J3061" s="103"/>
      <c r="K3061" s="103"/>
    </row>
    <row r="3062" spans="2:11" x14ac:dyDescent="0.25">
      <c r="B3062" s="103"/>
      <c r="C3062" s="123"/>
      <c r="D3062" s="103"/>
      <c r="E3062" s="103"/>
      <c r="F3062" s="103"/>
      <c r="H3062" s="123"/>
      <c r="I3062" s="103"/>
      <c r="J3062" s="103"/>
      <c r="K3062" s="103"/>
    </row>
    <row r="3063" spans="2:11" x14ac:dyDescent="0.25">
      <c r="B3063" s="103"/>
      <c r="C3063" s="123"/>
      <c r="D3063" s="103"/>
      <c r="E3063" s="103"/>
      <c r="F3063" s="103"/>
      <c r="H3063" s="123"/>
      <c r="I3063" s="103"/>
      <c r="J3063" s="103"/>
      <c r="K3063" s="103"/>
    </row>
    <row r="3064" spans="2:11" x14ac:dyDescent="0.25">
      <c r="B3064" s="103"/>
      <c r="C3064" s="123"/>
      <c r="D3064" s="103"/>
      <c r="E3064" s="103"/>
      <c r="F3064" s="103"/>
      <c r="H3064" s="123"/>
      <c r="I3064" s="103"/>
      <c r="J3064" s="103"/>
      <c r="K3064" s="103"/>
    </row>
    <row r="3065" spans="2:11" x14ac:dyDescent="0.25">
      <c r="B3065" s="103"/>
      <c r="C3065" s="123"/>
      <c r="D3065" s="103"/>
      <c r="E3065" s="103"/>
      <c r="F3065" s="103"/>
      <c r="H3065" s="123"/>
      <c r="I3065" s="103"/>
      <c r="J3065" s="103"/>
      <c r="K3065" s="103"/>
    </row>
    <row r="3066" spans="2:11" x14ac:dyDescent="0.25">
      <c r="B3066" s="103"/>
      <c r="C3066" s="123"/>
      <c r="D3066" s="103"/>
      <c r="E3066" s="103"/>
      <c r="F3066" s="103"/>
      <c r="H3066" s="123"/>
      <c r="I3066" s="103"/>
      <c r="J3066" s="103"/>
      <c r="K3066" s="103"/>
    </row>
    <row r="3067" spans="2:11" x14ac:dyDescent="0.25">
      <c r="B3067" s="103"/>
      <c r="C3067" s="123"/>
      <c r="D3067" s="103"/>
      <c r="E3067" s="103"/>
      <c r="F3067" s="103"/>
      <c r="H3067" s="123"/>
      <c r="I3067" s="103"/>
      <c r="J3067" s="103"/>
      <c r="K3067" s="103"/>
    </row>
    <row r="3068" spans="2:11" x14ac:dyDescent="0.25">
      <c r="B3068" s="103"/>
      <c r="C3068" s="123"/>
      <c r="D3068" s="103"/>
      <c r="E3068" s="103"/>
      <c r="F3068" s="103"/>
      <c r="H3068" s="123"/>
      <c r="I3068" s="103"/>
      <c r="J3068" s="103"/>
      <c r="K3068" s="103"/>
    </row>
    <row r="3069" spans="2:11" x14ac:dyDescent="0.25">
      <c r="B3069" s="103"/>
      <c r="C3069" s="123"/>
      <c r="D3069" s="103"/>
      <c r="E3069" s="103"/>
      <c r="F3069" s="103"/>
      <c r="H3069" s="123"/>
      <c r="I3069" s="103"/>
      <c r="J3069" s="103"/>
      <c r="K3069" s="103"/>
    </row>
    <row r="3070" spans="2:11" x14ac:dyDescent="0.25">
      <c r="B3070" s="103"/>
      <c r="C3070" s="123"/>
      <c r="D3070" s="103"/>
      <c r="E3070" s="103"/>
      <c r="F3070" s="103"/>
      <c r="H3070" s="123"/>
      <c r="I3070" s="103"/>
      <c r="J3070" s="103"/>
      <c r="K3070" s="103"/>
    </row>
    <row r="3071" spans="2:11" x14ac:dyDescent="0.25">
      <c r="B3071" s="103"/>
      <c r="C3071" s="123"/>
      <c r="D3071" s="103"/>
      <c r="E3071" s="103"/>
      <c r="F3071" s="103"/>
      <c r="H3071" s="123"/>
      <c r="I3071" s="103"/>
      <c r="J3071" s="103"/>
      <c r="K3071" s="103"/>
    </row>
    <row r="3072" spans="2:11" x14ac:dyDescent="0.25">
      <c r="B3072" s="103"/>
      <c r="C3072" s="123"/>
      <c r="D3072" s="103"/>
      <c r="E3072" s="103"/>
      <c r="F3072" s="103"/>
      <c r="H3072" s="123"/>
      <c r="I3072" s="103"/>
      <c r="J3072" s="103"/>
      <c r="K3072" s="103"/>
    </row>
    <row r="3073" spans="2:11" x14ac:dyDescent="0.25">
      <c r="B3073" s="103"/>
      <c r="C3073" s="123"/>
      <c r="D3073" s="103"/>
      <c r="E3073" s="103"/>
      <c r="F3073" s="103"/>
      <c r="H3073" s="123"/>
      <c r="I3073" s="103"/>
      <c r="J3073" s="103"/>
      <c r="K3073" s="103"/>
    </row>
    <row r="3074" spans="2:11" x14ac:dyDescent="0.25">
      <c r="B3074" s="103"/>
      <c r="C3074" s="123"/>
      <c r="D3074" s="103"/>
      <c r="E3074" s="103"/>
      <c r="F3074" s="103"/>
      <c r="H3074" s="123"/>
      <c r="I3074" s="103"/>
      <c r="J3074" s="103"/>
      <c r="K3074" s="103"/>
    </row>
    <row r="3075" spans="2:11" x14ac:dyDescent="0.25">
      <c r="B3075" s="103"/>
      <c r="C3075" s="123"/>
      <c r="D3075" s="103"/>
      <c r="E3075" s="103"/>
      <c r="F3075" s="103"/>
      <c r="H3075" s="123"/>
      <c r="I3075" s="103"/>
      <c r="J3075" s="103"/>
      <c r="K3075" s="103"/>
    </row>
    <row r="3076" spans="2:11" x14ac:dyDescent="0.25">
      <c r="B3076" s="103"/>
      <c r="C3076" s="123"/>
      <c r="D3076" s="103"/>
      <c r="E3076" s="103"/>
      <c r="F3076" s="103"/>
      <c r="H3076" s="123"/>
      <c r="I3076" s="103"/>
      <c r="J3076" s="103"/>
      <c r="K3076" s="103"/>
    </row>
    <row r="3077" spans="2:11" x14ac:dyDescent="0.25">
      <c r="B3077" s="103"/>
      <c r="C3077" s="123"/>
      <c r="D3077" s="103"/>
      <c r="E3077" s="103"/>
      <c r="F3077" s="103"/>
      <c r="H3077" s="123"/>
      <c r="I3077" s="103"/>
      <c r="J3077" s="103"/>
      <c r="K3077" s="103"/>
    </row>
    <row r="3078" spans="2:11" x14ac:dyDescent="0.25">
      <c r="B3078" s="103"/>
      <c r="C3078" s="123"/>
      <c r="D3078" s="103"/>
      <c r="E3078" s="103"/>
      <c r="F3078" s="103"/>
      <c r="H3078" s="123"/>
      <c r="I3078" s="103"/>
      <c r="J3078" s="103"/>
      <c r="K3078" s="103"/>
    </row>
    <row r="3079" spans="2:11" x14ac:dyDescent="0.25">
      <c r="B3079" s="103"/>
      <c r="C3079" s="123"/>
      <c r="D3079" s="103"/>
      <c r="E3079" s="103"/>
      <c r="F3079" s="103"/>
      <c r="H3079" s="123"/>
      <c r="I3079" s="103"/>
      <c r="J3079" s="103"/>
      <c r="K3079" s="103"/>
    </row>
    <row r="3080" spans="2:11" x14ac:dyDescent="0.25">
      <c r="B3080" s="103"/>
      <c r="C3080" s="123"/>
      <c r="D3080" s="103"/>
      <c r="E3080" s="103"/>
      <c r="F3080" s="103"/>
      <c r="H3080" s="123"/>
      <c r="I3080" s="103"/>
      <c r="J3080" s="103"/>
      <c r="K3080" s="103"/>
    </row>
    <row r="3081" spans="2:11" x14ac:dyDescent="0.25">
      <c r="B3081" s="103"/>
      <c r="C3081" s="123"/>
      <c r="D3081" s="103"/>
      <c r="E3081" s="103"/>
      <c r="F3081" s="103"/>
      <c r="H3081" s="123"/>
      <c r="I3081" s="103"/>
      <c r="J3081" s="103"/>
      <c r="K3081" s="103"/>
    </row>
    <row r="3082" spans="2:11" x14ac:dyDescent="0.25">
      <c r="B3082" s="103"/>
      <c r="C3082" s="123"/>
      <c r="D3082" s="103"/>
      <c r="E3082" s="103"/>
      <c r="F3082" s="103"/>
      <c r="H3082" s="123"/>
      <c r="I3082" s="103"/>
      <c r="J3082" s="103"/>
      <c r="K3082" s="103"/>
    </row>
    <row r="3083" spans="2:11" x14ac:dyDescent="0.25">
      <c r="B3083" s="103"/>
      <c r="C3083" s="123"/>
      <c r="D3083" s="103"/>
      <c r="E3083" s="103"/>
      <c r="F3083" s="103"/>
      <c r="H3083" s="123"/>
      <c r="I3083" s="103"/>
      <c r="J3083" s="103"/>
      <c r="K3083" s="103"/>
    </row>
    <row r="3084" spans="2:11" x14ac:dyDescent="0.25">
      <c r="B3084" s="103"/>
      <c r="C3084" s="123"/>
      <c r="D3084" s="103"/>
      <c r="E3084" s="103"/>
      <c r="F3084" s="103"/>
      <c r="H3084" s="123"/>
      <c r="I3084" s="103"/>
      <c r="J3084" s="103"/>
      <c r="K3084" s="103"/>
    </row>
    <row r="3085" spans="2:11" x14ac:dyDescent="0.25">
      <c r="B3085" s="103"/>
      <c r="C3085" s="123"/>
      <c r="D3085" s="103"/>
      <c r="E3085" s="103"/>
      <c r="F3085" s="103"/>
      <c r="H3085" s="123"/>
      <c r="I3085" s="103"/>
      <c r="J3085" s="103"/>
      <c r="K3085" s="103"/>
    </row>
    <row r="3086" spans="2:11" x14ac:dyDescent="0.25">
      <c r="B3086" s="103"/>
      <c r="C3086" s="123"/>
      <c r="D3086" s="103"/>
      <c r="E3086" s="103"/>
      <c r="F3086" s="103"/>
      <c r="H3086" s="123"/>
      <c r="I3086" s="103"/>
      <c r="J3086" s="103"/>
      <c r="K3086" s="103"/>
    </row>
    <row r="3087" spans="2:11" x14ac:dyDescent="0.25">
      <c r="B3087" s="103"/>
      <c r="C3087" s="123"/>
      <c r="D3087" s="103"/>
      <c r="E3087" s="103"/>
      <c r="F3087" s="103"/>
      <c r="H3087" s="123"/>
      <c r="I3087" s="103"/>
      <c r="J3087" s="103"/>
      <c r="K3087" s="103"/>
    </row>
    <row r="3088" spans="2:11" x14ac:dyDescent="0.25">
      <c r="B3088" s="103"/>
      <c r="C3088" s="123"/>
      <c r="D3088" s="103"/>
      <c r="E3088" s="103"/>
      <c r="F3088" s="103"/>
      <c r="H3088" s="123"/>
      <c r="I3088" s="103"/>
      <c r="J3088" s="103"/>
      <c r="K3088" s="103"/>
    </row>
    <row r="3089" spans="2:11" x14ac:dyDescent="0.25">
      <c r="B3089" s="103"/>
      <c r="C3089" s="123"/>
      <c r="D3089" s="103"/>
      <c r="E3089" s="103"/>
      <c r="F3089" s="103"/>
      <c r="H3089" s="123"/>
      <c r="I3089" s="103"/>
      <c r="J3089" s="103"/>
      <c r="K3089" s="103"/>
    </row>
    <row r="3090" spans="2:11" x14ac:dyDescent="0.25">
      <c r="B3090" s="103"/>
      <c r="C3090" s="123"/>
      <c r="D3090" s="103"/>
      <c r="E3090" s="103"/>
      <c r="F3090" s="103"/>
      <c r="H3090" s="123"/>
      <c r="I3090" s="103"/>
      <c r="J3090" s="103"/>
      <c r="K3090" s="103"/>
    </row>
    <row r="3091" spans="2:11" x14ac:dyDescent="0.25">
      <c r="B3091" s="103"/>
      <c r="C3091" s="123"/>
      <c r="D3091" s="103"/>
      <c r="E3091" s="103"/>
      <c r="F3091" s="103"/>
      <c r="H3091" s="123"/>
      <c r="I3091" s="103"/>
      <c r="J3091" s="103"/>
      <c r="K3091" s="103"/>
    </row>
    <row r="3092" spans="2:11" x14ac:dyDescent="0.25">
      <c r="B3092" s="103"/>
      <c r="C3092" s="123"/>
      <c r="D3092" s="103"/>
      <c r="E3092" s="103"/>
      <c r="F3092" s="103"/>
      <c r="H3092" s="123"/>
      <c r="I3092" s="103"/>
      <c r="J3092" s="103"/>
      <c r="K3092" s="103"/>
    </row>
    <row r="3093" spans="2:11" x14ac:dyDescent="0.25">
      <c r="B3093" s="103"/>
      <c r="C3093" s="123"/>
      <c r="D3093" s="103"/>
      <c r="E3093" s="103"/>
      <c r="F3093" s="103"/>
      <c r="H3093" s="123"/>
      <c r="I3093" s="103"/>
      <c r="J3093" s="103"/>
      <c r="K3093" s="103"/>
    </row>
    <row r="3094" spans="2:11" x14ac:dyDescent="0.25">
      <c r="B3094" s="103"/>
      <c r="C3094" s="123"/>
      <c r="D3094" s="103"/>
      <c r="E3094" s="103"/>
      <c r="F3094" s="103"/>
      <c r="H3094" s="123"/>
      <c r="I3094" s="103"/>
      <c r="J3094" s="103"/>
      <c r="K3094" s="103"/>
    </row>
    <row r="3095" spans="2:11" x14ac:dyDescent="0.25">
      <c r="B3095" s="103"/>
      <c r="C3095" s="123"/>
      <c r="D3095" s="103"/>
      <c r="E3095" s="103"/>
      <c r="F3095" s="103"/>
      <c r="H3095" s="123"/>
      <c r="I3095" s="103"/>
      <c r="J3095" s="103"/>
      <c r="K3095" s="103"/>
    </row>
    <row r="3096" spans="2:11" x14ac:dyDescent="0.25">
      <c r="B3096" s="103"/>
      <c r="C3096" s="123"/>
      <c r="D3096" s="103"/>
      <c r="E3096" s="103"/>
      <c r="F3096" s="103"/>
      <c r="H3096" s="123"/>
      <c r="I3096" s="103"/>
      <c r="J3096" s="103"/>
      <c r="K3096" s="103"/>
    </row>
    <row r="3097" spans="2:11" x14ac:dyDescent="0.25">
      <c r="B3097" s="103"/>
      <c r="C3097" s="123"/>
      <c r="D3097" s="103"/>
      <c r="E3097" s="103"/>
      <c r="F3097" s="103"/>
      <c r="H3097" s="123"/>
      <c r="I3097" s="103"/>
      <c r="J3097" s="103"/>
      <c r="K3097" s="103"/>
    </row>
    <row r="3098" spans="2:11" x14ac:dyDescent="0.25">
      <c r="B3098" s="103"/>
      <c r="C3098" s="123"/>
      <c r="D3098" s="103"/>
      <c r="E3098" s="103"/>
      <c r="F3098" s="103"/>
      <c r="H3098" s="123"/>
      <c r="I3098" s="103"/>
      <c r="J3098" s="103"/>
      <c r="K3098" s="103"/>
    </row>
    <row r="3099" spans="2:11" x14ac:dyDescent="0.25">
      <c r="B3099" s="103"/>
      <c r="C3099" s="123"/>
      <c r="D3099" s="103"/>
      <c r="E3099" s="103"/>
      <c r="F3099" s="103"/>
      <c r="H3099" s="123"/>
      <c r="I3099" s="103"/>
      <c r="J3099" s="103"/>
      <c r="K3099" s="103"/>
    </row>
    <row r="3100" spans="2:11" x14ac:dyDescent="0.25">
      <c r="B3100" s="103"/>
      <c r="C3100" s="123"/>
      <c r="D3100" s="103"/>
      <c r="E3100" s="103"/>
      <c r="F3100" s="103"/>
      <c r="H3100" s="123"/>
      <c r="I3100" s="103"/>
      <c r="J3100" s="103"/>
      <c r="K3100" s="103"/>
    </row>
    <row r="3101" spans="2:11" x14ac:dyDescent="0.25">
      <c r="B3101" s="103"/>
      <c r="C3101" s="123"/>
      <c r="D3101" s="103"/>
      <c r="E3101" s="103"/>
      <c r="F3101" s="103"/>
      <c r="H3101" s="123"/>
      <c r="I3101" s="103"/>
      <c r="J3101" s="103"/>
      <c r="K3101" s="103"/>
    </row>
    <row r="3102" spans="2:11" x14ac:dyDescent="0.25">
      <c r="B3102" s="103"/>
      <c r="C3102" s="123"/>
      <c r="D3102" s="103"/>
      <c r="E3102" s="103"/>
      <c r="F3102" s="103"/>
      <c r="H3102" s="123"/>
      <c r="I3102" s="103"/>
      <c r="J3102" s="103"/>
      <c r="K3102" s="103"/>
    </row>
    <row r="3103" spans="2:11" x14ac:dyDescent="0.25">
      <c r="B3103" s="103"/>
      <c r="C3103" s="123"/>
      <c r="D3103" s="103"/>
      <c r="E3103" s="103"/>
      <c r="F3103" s="103"/>
      <c r="H3103" s="123"/>
      <c r="I3103" s="103"/>
      <c r="J3103" s="103"/>
      <c r="K3103" s="103"/>
    </row>
    <row r="3104" spans="2:11" x14ac:dyDescent="0.25">
      <c r="B3104" s="103"/>
      <c r="C3104" s="123"/>
      <c r="D3104" s="103"/>
      <c r="E3104" s="103"/>
      <c r="F3104" s="103"/>
      <c r="H3104" s="123"/>
      <c r="I3104" s="103"/>
      <c r="J3104" s="103"/>
      <c r="K3104" s="103"/>
    </row>
    <row r="3105" spans="2:11" x14ac:dyDescent="0.25">
      <c r="B3105" s="103"/>
      <c r="C3105" s="123"/>
      <c r="D3105" s="103"/>
      <c r="E3105" s="103"/>
      <c r="F3105" s="103"/>
      <c r="H3105" s="123"/>
      <c r="I3105" s="103"/>
      <c r="J3105" s="103"/>
      <c r="K3105" s="103"/>
    </row>
    <row r="3106" spans="2:11" x14ac:dyDescent="0.25">
      <c r="B3106" s="103"/>
      <c r="C3106" s="123"/>
      <c r="D3106" s="103"/>
      <c r="E3106" s="103"/>
      <c r="F3106" s="103"/>
      <c r="H3106" s="123"/>
      <c r="I3106" s="103"/>
      <c r="J3106" s="103"/>
      <c r="K3106" s="103"/>
    </row>
    <row r="3107" spans="2:11" x14ac:dyDescent="0.25">
      <c r="B3107" s="103"/>
      <c r="C3107" s="123"/>
      <c r="D3107" s="103"/>
      <c r="E3107" s="103"/>
      <c r="F3107" s="103"/>
      <c r="H3107" s="123"/>
      <c r="I3107" s="103"/>
      <c r="J3107" s="103"/>
      <c r="K3107" s="103"/>
    </row>
    <row r="3108" spans="2:11" x14ac:dyDescent="0.25">
      <c r="B3108" s="103"/>
      <c r="C3108" s="123"/>
      <c r="D3108" s="103"/>
      <c r="E3108" s="103"/>
      <c r="F3108" s="103"/>
      <c r="H3108" s="123"/>
      <c r="I3108" s="103"/>
      <c r="J3108" s="103"/>
      <c r="K3108" s="103"/>
    </row>
    <row r="3109" spans="2:11" x14ac:dyDescent="0.25">
      <c r="B3109" s="103"/>
      <c r="C3109" s="123"/>
      <c r="D3109" s="103"/>
      <c r="E3109" s="103"/>
      <c r="F3109" s="103"/>
      <c r="H3109" s="123"/>
      <c r="I3109" s="103"/>
      <c r="J3109" s="103"/>
      <c r="K3109" s="103"/>
    </row>
    <row r="3110" spans="2:11" x14ac:dyDescent="0.25">
      <c r="B3110" s="103"/>
      <c r="C3110" s="123"/>
      <c r="D3110" s="103"/>
      <c r="E3110" s="103"/>
      <c r="F3110" s="103"/>
      <c r="H3110" s="123"/>
      <c r="I3110" s="103"/>
      <c r="J3110" s="103"/>
      <c r="K3110" s="103"/>
    </row>
    <row r="3111" spans="2:11" x14ac:dyDescent="0.25">
      <c r="B3111" s="103"/>
      <c r="C3111" s="123"/>
      <c r="D3111" s="103"/>
      <c r="E3111" s="103"/>
      <c r="F3111" s="103"/>
      <c r="H3111" s="123"/>
      <c r="I3111" s="103"/>
      <c r="J3111" s="103"/>
      <c r="K3111" s="103"/>
    </row>
    <row r="3112" spans="2:11" x14ac:dyDescent="0.25">
      <c r="B3112" s="103"/>
      <c r="C3112" s="123"/>
      <c r="D3112" s="103"/>
      <c r="E3112" s="103"/>
      <c r="F3112" s="103"/>
      <c r="H3112" s="123"/>
      <c r="I3112" s="103"/>
      <c r="J3112" s="103"/>
      <c r="K3112" s="103"/>
    </row>
    <row r="3113" spans="2:11" x14ac:dyDescent="0.25">
      <c r="B3113" s="103"/>
      <c r="C3113" s="123"/>
      <c r="D3113" s="103"/>
      <c r="E3113" s="103"/>
      <c r="F3113" s="103"/>
      <c r="H3113" s="123"/>
      <c r="I3113" s="103"/>
      <c r="J3113" s="103"/>
      <c r="K3113" s="103"/>
    </row>
    <row r="3114" spans="2:11" x14ac:dyDescent="0.25">
      <c r="B3114" s="103"/>
      <c r="C3114" s="123"/>
      <c r="D3114" s="103"/>
      <c r="E3114" s="103"/>
      <c r="F3114" s="103"/>
      <c r="H3114" s="123"/>
      <c r="I3114" s="103"/>
      <c r="J3114" s="103"/>
      <c r="K3114" s="103"/>
    </row>
    <row r="3115" spans="2:11" x14ac:dyDescent="0.25">
      <c r="B3115" s="103"/>
      <c r="C3115" s="123"/>
      <c r="D3115" s="103"/>
      <c r="E3115" s="103"/>
      <c r="F3115" s="103"/>
      <c r="H3115" s="123"/>
      <c r="I3115" s="103"/>
      <c r="J3115" s="103"/>
      <c r="K3115" s="103"/>
    </row>
    <row r="3116" spans="2:11" x14ac:dyDescent="0.25">
      <c r="B3116" s="103"/>
      <c r="C3116" s="123"/>
      <c r="D3116" s="103"/>
      <c r="E3116" s="103"/>
      <c r="F3116" s="103"/>
      <c r="H3116" s="123"/>
      <c r="I3116" s="103"/>
      <c r="J3116" s="103"/>
      <c r="K3116" s="103"/>
    </row>
    <row r="3117" spans="2:11" x14ac:dyDescent="0.25">
      <c r="B3117" s="103"/>
      <c r="C3117" s="123"/>
      <c r="D3117" s="103"/>
      <c r="E3117" s="103"/>
      <c r="F3117" s="103"/>
      <c r="H3117" s="123"/>
      <c r="I3117" s="103"/>
      <c r="J3117" s="103"/>
      <c r="K3117" s="103"/>
    </row>
    <row r="3118" spans="2:11" x14ac:dyDescent="0.25">
      <c r="B3118" s="103"/>
      <c r="C3118" s="123"/>
      <c r="D3118" s="103"/>
      <c r="E3118" s="103"/>
      <c r="F3118" s="103"/>
      <c r="H3118" s="123"/>
      <c r="I3118" s="103"/>
      <c r="J3118" s="103"/>
      <c r="K3118" s="103"/>
    </row>
    <row r="3119" spans="2:11" x14ac:dyDescent="0.25">
      <c r="B3119" s="103"/>
      <c r="C3119" s="123"/>
      <c r="D3119" s="103"/>
      <c r="E3119" s="103"/>
      <c r="F3119" s="103"/>
      <c r="H3119" s="123"/>
      <c r="I3119" s="103"/>
      <c r="J3119" s="103"/>
      <c r="K3119" s="103"/>
    </row>
    <row r="3120" spans="2:11" x14ac:dyDescent="0.25">
      <c r="B3120" s="103"/>
      <c r="C3120" s="123"/>
      <c r="D3120" s="103"/>
      <c r="E3120" s="103"/>
      <c r="F3120" s="103"/>
      <c r="H3120" s="123"/>
      <c r="I3120" s="103"/>
      <c r="J3120" s="103"/>
      <c r="K3120" s="103"/>
    </row>
    <row r="3121" spans="2:11" x14ac:dyDescent="0.25">
      <c r="B3121" s="103"/>
      <c r="C3121" s="123"/>
      <c r="D3121" s="103"/>
      <c r="E3121" s="103"/>
      <c r="F3121" s="103"/>
      <c r="H3121" s="123"/>
      <c r="I3121" s="103"/>
      <c r="J3121" s="103"/>
      <c r="K3121" s="103"/>
    </row>
    <row r="3122" spans="2:11" x14ac:dyDescent="0.25">
      <c r="B3122" s="103"/>
      <c r="C3122" s="123"/>
      <c r="D3122" s="103"/>
      <c r="E3122" s="103"/>
      <c r="F3122" s="103"/>
      <c r="H3122" s="123"/>
      <c r="I3122" s="103"/>
      <c r="J3122" s="103"/>
      <c r="K3122" s="103"/>
    </row>
    <row r="3123" spans="2:11" x14ac:dyDescent="0.25">
      <c r="B3123" s="103"/>
      <c r="C3123" s="123"/>
      <c r="D3123" s="103"/>
      <c r="E3123" s="103"/>
      <c r="F3123" s="103"/>
      <c r="H3123" s="123"/>
      <c r="I3123" s="103"/>
      <c r="J3123" s="103"/>
      <c r="K3123" s="103"/>
    </row>
    <row r="3124" spans="2:11" x14ac:dyDescent="0.25">
      <c r="B3124" s="103"/>
      <c r="C3124" s="123"/>
      <c r="D3124" s="103"/>
      <c r="E3124" s="103"/>
      <c r="F3124" s="103"/>
      <c r="H3124" s="123"/>
      <c r="I3124" s="103"/>
      <c r="J3124" s="103"/>
      <c r="K3124" s="103"/>
    </row>
    <row r="3125" spans="2:11" x14ac:dyDescent="0.25">
      <c r="B3125" s="103"/>
      <c r="C3125" s="123"/>
      <c r="D3125" s="103"/>
      <c r="E3125" s="103"/>
      <c r="F3125" s="103"/>
      <c r="H3125" s="123"/>
      <c r="I3125" s="103"/>
      <c r="J3125" s="103"/>
      <c r="K3125" s="103"/>
    </row>
    <row r="3126" spans="2:11" x14ac:dyDescent="0.25">
      <c r="B3126" s="103"/>
      <c r="C3126" s="123"/>
      <c r="D3126" s="103"/>
      <c r="E3126" s="103"/>
      <c r="F3126" s="103"/>
      <c r="H3126" s="123"/>
      <c r="I3126" s="103"/>
      <c r="J3126" s="103"/>
      <c r="K3126" s="103"/>
    </row>
    <row r="3127" spans="2:11" x14ac:dyDescent="0.25">
      <c r="B3127" s="103"/>
      <c r="C3127" s="123"/>
      <c r="D3127" s="103"/>
      <c r="E3127" s="103"/>
      <c r="F3127" s="103"/>
      <c r="H3127" s="123"/>
      <c r="I3127" s="103"/>
      <c r="J3127" s="103"/>
      <c r="K3127" s="103"/>
    </row>
    <row r="3128" spans="2:11" x14ac:dyDescent="0.25">
      <c r="B3128" s="103"/>
      <c r="C3128" s="123"/>
      <c r="D3128" s="103"/>
      <c r="E3128" s="103"/>
      <c r="F3128" s="103"/>
      <c r="H3128" s="123"/>
      <c r="I3128" s="103"/>
      <c r="J3128" s="103"/>
      <c r="K3128" s="103"/>
    </row>
    <row r="3129" spans="2:11" x14ac:dyDescent="0.25">
      <c r="B3129" s="103"/>
      <c r="C3129" s="123"/>
      <c r="D3129" s="103"/>
      <c r="E3129" s="103"/>
      <c r="F3129" s="103"/>
      <c r="H3129" s="123"/>
      <c r="I3129" s="103"/>
      <c r="J3129" s="103"/>
      <c r="K3129" s="103"/>
    </row>
    <row r="3130" spans="2:11" x14ac:dyDescent="0.25">
      <c r="B3130" s="103"/>
      <c r="C3130" s="123"/>
      <c r="D3130" s="103"/>
      <c r="E3130" s="103"/>
      <c r="F3130" s="103"/>
      <c r="H3130" s="123"/>
      <c r="I3130" s="103"/>
      <c r="J3130" s="103"/>
      <c r="K3130" s="103"/>
    </row>
    <row r="3131" spans="2:11" x14ac:dyDescent="0.25">
      <c r="B3131" s="103"/>
      <c r="C3131" s="123"/>
      <c r="D3131" s="103"/>
      <c r="E3131" s="103"/>
      <c r="F3131" s="103"/>
      <c r="H3131" s="123"/>
      <c r="I3131" s="103"/>
      <c r="J3131" s="103"/>
      <c r="K3131" s="103"/>
    </row>
    <row r="3132" spans="2:11" x14ac:dyDescent="0.25">
      <c r="B3132" s="103"/>
      <c r="C3132" s="123"/>
      <c r="D3132" s="103"/>
      <c r="E3132" s="103"/>
      <c r="F3132" s="103"/>
      <c r="H3132" s="123"/>
      <c r="I3132" s="103"/>
      <c r="J3132" s="103"/>
      <c r="K3132" s="103"/>
    </row>
    <row r="3133" spans="2:11" x14ac:dyDescent="0.25">
      <c r="B3133" s="103"/>
      <c r="C3133" s="123"/>
      <c r="D3133" s="103"/>
      <c r="E3133" s="103"/>
      <c r="F3133" s="103"/>
      <c r="H3133" s="123"/>
      <c r="I3133" s="103"/>
      <c r="J3133" s="103"/>
      <c r="K3133" s="103"/>
    </row>
    <row r="3134" spans="2:11" x14ac:dyDescent="0.25">
      <c r="B3134" s="103"/>
      <c r="C3134" s="123"/>
      <c r="D3134" s="103"/>
      <c r="E3134" s="103"/>
      <c r="F3134" s="103"/>
      <c r="H3134" s="123"/>
      <c r="I3134" s="103"/>
      <c r="J3134" s="103"/>
      <c r="K3134" s="103"/>
    </row>
    <row r="3135" spans="2:11" x14ac:dyDescent="0.25">
      <c r="B3135" s="103"/>
      <c r="C3135" s="123"/>
      <c r="D3135" s="103"/>
      <c r="E3135" s="103"/>
      <c r="F3135" s="103"/>
      <c r="H3135" s="123"/>
      <c r="I3135" s="103"/>
      <c r="J3135" s="103"/>
      <c r="K3135" s="103"/>
    </row>
    <row r="3136" spans="2:11" x14ac:dyDescent="0.25">
      <c r="B3136" s="103"/>
      <c r="C3136" s="123"/>
      <c r="D3136" s="103"/>
      <c r="E3136" s="103"/>
      <c r="F3136" s="103"/>
      <c r="H3136" s="123"/>
      <c r="I3136" s="103"/>
      <c r="J3136" s="103"/>
      <c r="K3136" s="103"/>
    </row>
    <row r="3137" spans="2:11" x14ac:dyDescent="0.25">
      <c r="B3137" s="103"/>
      <c r="C3137" s="123"/>
      <c r="D3137" s="103"/>
      <c r="E3137" s="103"/>
      <c r="F3137" s="103"/>
      <c r="H3137" s="123"/>
      <c r="I3137" s="103"/>
      <c r="J3137" s="103"/>
      <c r="K3137" s="103"/>
    </row>
    <row r="3138" spans="2:11" x14ac:dyDescent="0.25">
      <c r="B3138" s="103"/>
      <c r="C3138" s="123"/>
      <c r="D3138" s="103"/>
      <c r="E3138" s="103"/>
      <c r="F3138" s="103"/>
      <c r="H3138" s="123"/>
      <c r="I3138" s="103"/>
      <c r="J3138" s="103"/>
      <c r="K3138" s="103"/>
    </row>
    <row r="3139" spans="2:11" x14ac:dyDescent="0.25">
      <c r="B3139" s="103"/>
      <c r="C3139" s="123"/>
      <c r="D3139" s="103"/>
      <c r="E3139" s="103"/>
      <c r="F3139" s="103"/>
      <c r="H3139" s="123"/>
      <c r="I3139" s="103"/>
      <c r="J3139" s="103"/>
      <c r="K3139" s="103"/>
    </row>
    <row r="3140" spans="2:11" x14ac:dyDescent="0.25">
      <c r="B3140" s="103"/>
      <c r="C3140" s="123"/>
      <c r="D3140" s="103"/>
      <c r="E3140" s="103"/>
      <c r="F3140" s="103"/>
      <c r="H3140" s="123"/>
      <c r="I3140" s="103"/>
      <c r="J3140" s="103"/>
      <c r="K3140" s="103"/>
    </row>
    <row r="3141" spans="2:11" x14ac:dyDescent="0.25">
      <c r="B3141" s="103"/>
      <c r="C3141" s="123"/>
      <c r="D3141" s="103"/>
      <c r="E3141" s="103"/>
      <c r="F3141" s="103"/>
      <c r="H3141" s="123"/>
      <c r="I3141" s="103"/>
      <c r="J3141" s="103"/>
      <c r="K3141" s="103"/>
    </row>
    <row r="3142" spans="2:11" x14ac:dyDescent="0.25">
      <c r="B3142" s="103"/>
      <c r="C3142" s="123"/>
      <c r="D3142" s="103"/>
      <c r="E3142" s="103"/>
      <c r="F3142" s="103"/>
      <c r="H3142" s="123"/>
      <c r="I3142" s="103"/>
      <c r="J3142" s="103"/>
      <c r="K3142" s="103"/>
    </row>
    <row r="3143" spans="2:11" x14ac:dyDescent="0.25">
      <c r="B3143" s="103"/>
      <c r="C3143" s="123"/>
      <c r="D3143" s="103"/>
      <c r="E3143" s="103"/>
      <c r="F3143" s="103"/>
      <c r="H3143" s="123"/>
      <c r="I3143" s="103"/>
      <c r="J3143" s="103"/>
      <c r="K3143" s="103"/>
    </row>
    <row r="3144" spans="2:11" x14ac:dyDescent="0.25">
      <c r="B3144" s="103"/>
      <c r="C3144" s="123"/>
      <c r="D3144" s="103"/>
      <c r="E3144" s="103"/>
      <c r="F3144" s="103"/>
      <c r="H3144" s="123"/>
      <c r="I3144" s="103"/>
      <c r="J3144" s="103"/>
      <c r="K3144" s="103"/>
    </row>
    <row r="3145" spans="2:11" x14ac:dyDescent="0.25">
      <c r="B3145" s="103"/>
      <c r="C3145" s="123"/>
      <c r="D3145" s="103"/>
      <c r="E3145" s="103"/>
      <c r="F3145" s="103"/>
      <c r="H3145" s="123"/>
      <c r="I3145" s="103"/>
      <c r="J3145" s="103"/>
      <c r="K3145" s="103"/>
    </row>
    <row r="3146" spans="2:11" x14ac:dyDescent="0.25">
      <c r="B3146" s="103"/>
      <c r="C3146" s="123"/>
      <c r="D3146" s="103"/>
      <c r="E3146" s="103"/>
      <c r="F3146" s="103"/>
      <c r="H3146" s="123"/>
      <c r="I3146" s="103"/>
      <c r="J3146" s="103"/>
      <c r="K3146" s="103"/>
    </row>
    <row r="3147" spans="2:11" x14ac:dyDescent="0.25">
      <c r="B3147" s="103"/>
      <c r="C3147" s="123"/>
      <c r="D3147" s="103"/>
      <c r="E3147" s="103"/>
      <c r="F3147" s="103"/>
      <c r="H3147" s="123"/>
      <c r="I3147" s="103"/>
      <c r="J3147" s="103"/>
      <c r="K3147" s="103"/>
    </row>
    <row r="3148" spans="2:11" x14ac:dyDescent="0.25">
      <c r="B3148" s="103"/>
      <c r="C3148" s="123"/>
      <c r="D3148" s="103"/>
      <c r="E3148" s="103"/>
      <c r="F3148" s="103"/>
      <c r="H3148" s="123"/>
      <c r="I3148" s="103"/>
      <c r="J3148" s="103"/>
      <c r="K3148" s="103"/>
    </row>
    <row r="3149" spans="2:11" x14ac:dyDescent="0.25">
      <c r="B3149" s="103"/>
      <c r="C3149" s="123"/>
      <c r="D3149" s="103"/>
      <c r="E3149" s="103"/>
      <c r="F3149" s="103"/>
      <c r="H3149" s="123"/>
      <c r="I3149" s="103"/>
      <c r="J3149" s="103"/>
      <c r="K3149" s="103"/>
    </row>
    <row r="3150" spans="2:11" x14ac:dyDescent="0.25">
      <c r="B3150" s="103"/>
      <c r="C3150" s="123"/>
      <c r="D3150" s="103"/>
      <c r="E3150" s="103"/>
      <c r="F3150" s="103"/>
      <c r="H3150" s="123"/>
      <c r="I3150" s="103"/>
      <c r="J3150" s="103"/>
      <c r="K3150" s="103"/>
    </row>
    <row r="3151" spans="2:11" x14ac:dyDescent="0.25">
      <c r="B3151" s="103"/>
      <c r="C3151" s="123"/>
      <c r="D3151" s="103"/>
      <c r="E3151" s="103"/>
      <c r="F3151" s="103"/>
      <c r="H3151" s="123"/>
      <c r="I3151" s="103"/>
      <c r="J3151" s="103"/>
      <c r="K3151" s="103"/>
    </row>
    <row r="3152" spans="2:11" x14ac:dyDescent="0.25">
      <c r="B3152" s="103"/>
      <c r="C3152" s="123"/>
      <c r="D3152" s="103"/>
      <c r="E3152" s="103"/>
      <c r="F3152" s="103"/>
      <c r="H3152" s="123"/>
      <c r="I3152" s="103"/>
      <c r="J3152" s="103"/>
      <c r="K3152" s="103"/>
    </row>
    <row r="3153" spans="2:11" x14ac:dyDescent="0.25">
      <c r="B3153" s="103"/>
      <c r="C3153" s="123"/>
      <c r="D3153" s="103"/>
      <c r="E3153" s="103"/>
      <c r="F3153" s="103"/>
      <c r="H3153" s="123"/>
      <c r="I3153" s="103"/>
      <c r="J3153" s="103"/>
      <c r="K3153" s="103"/>
    </row>
    <row r="3154" spans="2:11" x14ac:dyDescent="0.25">
      <c r="B3154" s="103"/>
      <c r="C3154" s="123"/>
      <c r="D3154" s="103"/>
      <c r="E3154" s="103"/>
      <c r="F3154" s="103"/>
      <c r="H3154" s="123"/>
      <c r="I3154" s="103"/>
      <c r="J3154" s="103"/>
      <c r="K3154" s="103"/>
    </row>
    <row r="3155" spans="2:11" x14ac:dyDescent="0.25">
      <c r="B3155" s="103"/>
      <c r="C3155" s="123"/>
      <c r="D3155" s="103"/>
      <c r="E3155" s="103"/>
      <c r="F3155" s="103"/>
      <c r="H3155" s="123"/>
      <c r="I3155" s="103"/>
      <c r="J3155" s="103"/>
      <c r="K3155" s="103"/>
    </row>
    <row r="3156" spans="2:11" x14ac:dyDescent="0.25">
      <c r="B3156" s="103"/>
      <c r="C3156" s="123"/>
      <c r="D3156" s="103"/>
      <c r="E3156" s="103"/>
      <c r="F3156" s="103"/>
      <c r="H3156" s="123"/>
      <c r="I3156" s="103"/>
      <c r="J3156" s="103"/>
      <c r="K3156" s="103"/>
    </row>
    <row r="3157" spans="2:11" x14ac:dyDescent="0.25">
      <c r="B3157" s="103"/>
      <c r="C3157" s="123"/>
      <c r="D3157" s="103"/>
      <c r="E3157" s="103"/>
      <c r="F3157" s="103"/>
      <c r="H3157" s="123"/>
      <c r="I3157" s="103"/>
      <c r="J3157" s="103"/>
      <c r="K3157" s="103"/>
    </row>
    <row r="3158" spans="2:11" x14ac:dyDescent="0.25">
      <c r="B3158" s="103"/>
      <c r="C3158" s="123"/>
      <c r="D3158" s="103"/>
      <c r="E3158" s="103"/>
      <c r="F3158" s="103"/>
      <c r="H3158" s="123"/>
      <c r="I3158" s="103"/>
      <c r="J3158" s="103"/>
      <c r="K3158" s="103"/>
    </row>
    <row r="3159" spans="2:11" x14ac:dyDescent="0.25">
      <c r="B3159" s="103"/>
      <c r="C3159" s="123"/>
      <c r="D3159" s="103"/>
      <c r="E3159" s="103"/>
      <c r="F3159" s="103"/>
      <c r="H3159" s="123"/>
      <c r="I3159" s="103"/>
      <c r="J3159" s="103"/>
      <c r="K3159" s="103"/>
    </row>
    <row r="3160" spans="2:11" x14ac:dyDescent="0.25">
      <c r="B3160" s="103"/>
      <c r="C3160" s="123"/>
      <c r="D3160" s="103"/>
      <c r="E3160" s="103"/>
      <c r="F3160" s="103"/>
      <c r="H3160" s="123"/>
      <c r="I3160" s="103"/>
      <c r="J3160" s="103"/>
      <c r="K3160" s="103"/>
    </row>
    <row r="3161" spans="2:11" x14ac:dyDescent="0.25">
      <c r="B3161" s="103"/>
      <c r="C3161" s="123"/>
      <c r="D3161" s="103"/>
      <c r="E3161" s="103"/>
      <c r="F3161" s="103"/>
      <c r="H3161" s="123"/>
      <c r="I3161" s="103"/>
      <c r="J3161" s="103"/>
      <c r="K3161" s="103"/>
    </row>
    <row r="3162" spans="2:11" x14ac:dyDescent="0.25">
      <c r="B3162" s="103"/>
      <c r="C3162" s="123"/>
      <c r="D3162" s="103"/>
      <c r="E3162" s="103"/>
      <c r="F3162" s="103"/>
      <c r="H3162" s="123"/>
      <c r="I3162" s="103"/>
      <c r="J3162" s="103"/>
      <c r="K3162" s="103"/>
    </row>
    <row r="3163" spans="2:11" x14ac:dyDescent="0.25">
      <c r="B3163" s="103"/>
      <c r="C3163" s="123"/>
      <c r="D3163" s="103"/>
      <c r="E3163" s="103"/>
      <c r="F3163" s="103"/>
      <c r="H3163" s="123"/>
      <c r="I3163" s="103"/>
      <c r="J3163" s="103"/>
      <c r="K3163" s="103"/>
    </row>
    <row r="3164" spans="2:11" x14ac:dyDescent="0.25">
      <c r="B3164" s="103"/>
      <c r="C3164" s="123"/>
      <c r="D3164" s="103"/>
      <c r="E3164" s="103"/>
      <c r="F3164" s="103"/>
      <c r="H3164" s="123"/>
      <c r="I3164" s="103"/>
      <c r="J3164" s="103"/>
      <c r="K3164" s="103"/>
    </row>
    <row r="3165" spans="2:11" x14ac:dyDescent="0.25">
      <c r="B3165" s="103"/>
      <c r="C3165" s="123"/>
      <c r="D3165" s="103"/>
      <c r="E3165" s="103"/>
      <c r="F3165" s="103"/>
      <c r="H3165" s="123"/>
      <c r="I3165" s="103"/>
      <c r="J3165" s="103"/>
      <c r="K3165" s="103"/>
    </row>
    <row r="3166" spans="2:11" x14ac:dyDescent="0.25">
      <c r="B3166" s="103"/>
      <c r="C3166" s="123"/>
      <c r="D3166" s="103"/>
      <c r="E3166" s="103"/>
      <c r="F3166" s="103"/>
      <c r="H3166" s="123"/>
      <c r="I3166" s="103"/>
      <c r="J3166" s="103"/>
      <c r="K3166" s="103"/>
    </row>
    <row r="3167" spans="2:11" x14ac:dyDescent="0.25">
      <c r="B3167" s="103"/>
      <c r="C3167" s="123"/>
      <c r="D3167" s="103"/>
      <c r="E3167" s="103"/>
      <c r="F3167" s="103"/>
      <c r="H3167" s="123"/>
      <c r="I3167" s="103"/>
      <c r="J3167" s="103"/>
      <c r="K3167" s="103"/>
    </row>
    <row r="3168" spans="2:11" x14ac:dyDescent="0.25">
      <c r="B3168" s="103"/>
      <c r="C3168" s="123"/>
      <c r="D3168" s="103"/>
      <c r="E3168" s="103"/>
      <c r="F3168" s="103"/>
      <c r="H3168" s="123"/>
      <c r="I3168" s="103"/>
      <c r="J3168" s="103"/>
      <c r="K3168" s="103"/>
    </row>
    <row r="3169" spans="2:11" x14ac:dyDescent="0.25">
      <c r="B3169" s="103"/>
      <c r="C3169" s="123"/>
      <c r="D3169" s="103"/>
      <c r="E3169" s="103"/>
      <c r="F3169" s="103"/>
      <c r="H3169" s="123"/>
      <c r="I3169" s="103"/>
      <c r="J3169" s="103"/>
      <c r="K3169" s="103"/>
    </row>
    <row r="3170" spans="2:11" x14ac:dyDescent="0.25">
      <c r="B3170" s="103"/>
      <c r="C3170" s="123"/>
      <c r="D3170" s="103"/>
      <c r="E3170" s="103"/>
      <c r="F3170" s="103"/>
      <c r="H3170" s="123"/>
      <c r="I3170" s="103"/>
      <c r="J3170" s="103"/>
      <c r="K3170" s="103"/>
    </row>
    <row r="3171" spans="2:11" x14ac:dyDescent="0.25">
      <c r="B3171" s="103"/>
      <c r="C3171" s="123"/>
      <c r="D3171" s="103"/>
      <c r="E3171" s="103"/>
      <c r="F3171" s="103"/>
      <c r="H3171" s="123"/>
      <c r="I3171" s="103"/>
      <c r="J3171" s="103"/>
      <c r="K3171" s="103"/>
    </row>
    <row r="3172" spans="2:11" x14ac:dyDescent="0.25">
      <c r="B3172" s="103"/>
      <c r="C3172" s="123"/>
      <c r="D3172" s="103"/>
      <c r="E3172" s="103"/>
      <c r="F3172" s="103"/>
      <c r="H3172" s="123"/>
      <c r="I3172" s="103"/>
      <c r="J3172" s="103"/>
      <c r="K3172" s="103"/>
    </row>
    <row r="3173" spans="2:11" x14ac:dyDescent="0.25">
      <c r="B3173" s="103"/>
      <c r="C3173" s="123"/>
      <c r="D3173" s="103"/>
      <c r="E3173" s="103"/>
      <c r="F3173" s="103"/>
      <c r="H3173" s="123"/>
      <c r="I3173" s="103"/>
      <c r="J3173" s="103"/>
      <c r="K3173" s="103"/>
    </row>
    <row r="3174" spans="2:11" x14ac:dyDescent="0.25">
      <c r="B3174" s="103"/>
      <c r="C3174" s="123"/>
      <c r="D3174" s="103"/>
      <c r="E3174" s="103"/>
      <c r="F3174" s="103"/>
      <c r="H3174" s="123"/>
      <c r="I3174" s="103"/>
      <c r="J3174" s="103"/>
      <c r="K3174" s="103"/>
    </row>
    <row r="3175" spans="2:11" x14ac:dyDescent="0.25">
      <c r="B3175" s="103"/>
      <c r="C3175" s="123"/>
      <c r="D3175" s="103"/>
      <c r="E3175" s="103"/>
      <c r="F3175" s="103"/>
      <c r="H3175" s="123"/>
      <c r="I3175" s="103"/>
      <c r="J3175" s="103"/>
      <c r="K3175" s="103"/>
    </row>
    <row r="3176" spans="2:11" x14ac:dyDescent="0.25">
      <c r="B3176" s="103"/>
      <c r="C3176" s="123"/>
      <c r="D3176" s="103"/>
      <c r="E3176" s="103"/>
      <c r="F3176" s="103"/>
      <c r="H3176" s="123"/>
      <c r="I3176" s="103"/>
      <c r="J3176" s="103"/>
      <c r="K3176" s="103"/>
    </row>
    <row r="3177" spans="2:11" x14ac:dyDescent="0.25">
      <c r="B3177" s="103"/>
      <c r="C3177" s="123"/>
      <c r="D3177" s="103"/>
      <c r="E3177" s="103"/>
      <c r="F3177" s="103"/>
      <c r="H3177" s="123"/>
      <c r="I3177" s="103"/>
      <c r="J3177" s="103"/>
      <c r="K3177" s="103"/>
    </row>
    <row r="3178" spans="2:11" x14ac:dyDescent="0.25">
      <c r="B3178" s="103"/>
      <c r="C3178" s="123"/>
      <c r="D3178" s="103"/>
      <c r="E3178" s="103"/>
      <c r="F3178" s="103"/>
      <c r="H3178" s="123"/>
      <c r="I3178" s="103"/>
      <c r="J3178" s="103"/>
      <c r="K3178" s="103"/>
    </row>
    <row r="3179" spans="2:11" x14ac:dyDescent="0.25">
      <c r="B3179" s="103"/>
      <c r="C3179" s="123"/>
      <c r="D3179" s="103"/>
      <c r="E3179" s="103"/>
      <c r="F3179" s="103"/>
      <c r="H3179" s="123"/>
      <c r="I3179" s="103"/>
      <c r="J3179" s="103"/>
      <c r="K3179" s="103"/>
    </row>
    <row r="3180" spans="2:11" x14ac:dyDescent="0.25">
      <c r="B3180" s="103"/>
      <c r="C3180" s="123"/>
      <c r="D3180" s="103"/>
      <c r="E3180" s="103"/>
      <c r="F3180" s="103"/>
      <c r="H3180" s="123"/>
      <c r="I3180" s="103"/>
      <c r="J3180" s="103"/>
      <c r="K3180" s="103"/>
    </row>
    <row r="3181" spans="2:11" x14ac:dyDescent="0.25">
      <c r="B3181" s="103"/>
      <c r="C3181" s="123"/>
      <c r="D3181" s="103"/>
      <c r="E3181" s="103"/>
      <c r="F3181" s="103"/>
      <c r="H3181" s="123"/>
      <c r="I3181" s="103"/>
      <c r="J3181" s="103"/>
      <c r="K3181" s="103"/>
    </row>
    <row r="3182" spans="2:11" x14ac:dyDescent="0.25">
      <c r="B3182" s="103"/>
      <c r="C3182" s="123"/>
      <c r="D3182" s="103"/>
      <c r="E3182" s="103"/>
      <c r="F3182" s="103"/>
      <c r="H3182" s="123"/>
      <c r="I3182" s="103"/>
      <c r="J3182" s="103"/>
      <c r="K3182" s="103"/>
    </row>
    <row r="3183" spans="2:11" x14ac:dyDescent="0.25">
      <c r="B3183" s="103"/>
      <c r="C3183" s="123"/>
      <c r="D3183" s="103"/>
      <c r="E3183" s="103"/>
      <c r="F3183" s="103"/>
      <c r="H3183" s="123"/>
      <c r="I3183" s="103"/>
      <c r="J3183" s="103"/>
      <c r="K3183" s="103"/>
    </row>
    <row r="3184" spans="2:11" x14ac:dyDescent="0.25">
      <c r="B3184" s="103"/>
      <c r="C3184" s="123"/>
      <c r="D3184" s="103"/>
      <c r="E3184" s="103"/>
      <c r="F3184" s="103"/>
      <c r="H3184" s="123"/>
      <c r="I3184" s="103"/>
      <c r="J3184" s="103"/>
      <c r="K3184" s="103"/>
    </row>
    <row r="3185" spans="2:11" x14ac:dyDescent="0.25">
      <c r="B3185" s="103"/>
      <c r="C3185" s="123"/>
      <c r="D3185" s="103"/>
      <c r="E3185" s="103"/>
      <c r="F3185" s="103"/>
      <c r="H3185" s="123"/>
      <c r="I3185" s="103"/>
      <c r="J3185" s="103"/>
      <c r="K3185" s="103"/>
    </row>
    <row r="3186" spans="2:11" x14ac:dyDescent="0.25">
      <c r="B3186" s="103"/>
      <c r="C3186" s="123"/>
      <c r="D3186" s="103"/>
      <c r="E3186" s="103"/>
      <c r="F3186" s="103"/>
      <c r="H3186" s="123"/>
      <c r="I3186" s="103"/>
      <c r="J3186" s="103"/>
      <c r="K3186" s="103"/>
    </row>
    <row r="3187" spans="2:11" x14ac:dyDescent="0.25">
      <c r="B3187" s="103"/>
      <c r="C3187" s="123"/>
      <c r="D3187" s="103"/>
      <c r="E3187" s="103"/>
      <c r="F3187" s="103"/>
      <c r="H3187" s="123"/>
      <c r="I3187" s="103"/>
      <c r="J3187" s="103"/>
      <c r="K3187" s="103"/>
    </row>
    <row r="3188" spans="2:11" x14ac:dyDescent="0.25">
      <c r="B3188" s="103"/>
      <c r="C3188" s="123"/>
      <c r="D3188" s="103"/>
      <c r="E3188" s="103"/>
      <c r="F3188" s="103"/>
      <c r="H3188" s="123"/>
      <c r="I3188" s="103"/>
      <c r="J3188" s="103"/>
      <c r="K3188" s="103"/>
    </row>
    <row r="3189" spans="2:11" x14ac:dyDescent="0.25">
      <c r="B3189" s="103"/>
      <c r="C3189" s="123"/>
      <c r="D3189" s="103"/>
      <c r="E3189" s="103"/>
      <c r="F3189" s="103"/>
      <c r="H3189" s="123"/>
      <c r="I3189" s="103"/>
      <c r="J3189" s="103"/>
      <c r="K3189" s="103"/>
    </row>
    <row r="3190" spans="2:11" x14ac:dyDescent="0.25">
      <c r="B3190" s="103"/>
      <c r="C3190" s="123"/>
      <c r="D3190" s="103"/>
      <c r="E3190" s="103"/>
      <c r="F3190" s="103"/>
      <c r="H3190" s="123"/>
      <c r="I3190" s="103"/>
      <c r="J3190" s="103"/>
      <c r="K3190" s="103"/>
    </row>
    <row r="3191" spans="2:11" x14ac:dyDescent="0.25">
      <c r="B3191" s="103"/>
      <c r="C3191" s="123"/>
      <c r="D3191" s="103"/>
      <c r="E3191" s="103"/>
      <c r="F3191" s="103"/>
      <c r="H3191" s="123"/>
      <c r="I3191" s="103"/>
      <c r="J3191" s="103"/>
      <c r="K3191" s="103"/>
    </row>
    <row r="3192" spans="2:11" x14ac:dyDescent="0.25">
      <c r="B3192" s="103"/>
      <c r="C3192" s="123"/>
      <c r="D3192" s="103"/>
      <c r="E3192" s="103"/>
      <c r="F3192" s="103"/>
      <c r="H3192" s="123"/>
      <c r="I3192" s="103"/>
      <c r="J3192" s="103"/>
      <c r="K3192" s="103"/>
    </row>
    <row r="3193" spans="2:11" x14ac:dyDescent="0.25">
      <c r="B3193" s="103"/>
      <c r="C3193" s="123"/>
      <c r="D3193" s="103"/>
      <c r="E3193" s="103"/>
      <c r="F3193" s="103"/>
      <c r="H3193" s="123"/>
      <c r="I3193" s="103"/>
      <c r="J3193" s="103"/>
      <c r="K3193" s="103"/>
    </row>
    <row r="3194" spans="2:11" x14ac:dyDescent="0.25">
      <c r="B3194" s="103"/>
      <c r="C3194" s="123"/>
      <c r="D3194" s="103"/>
      <c r="E3194" s="103"/>
      <c r="F3194" s="103"/>
      <c r="H3194" s="123"/>
      <c r="I3194" s="103"/>
      <c r="J3194" s="103"/>
      <c r="K3194" s="103"/>
    </row>
    <row r="3195" spans="2:11" x14ac:dyDescent="0.25">
      <c r="B3195" s="103"/>
      <c r="C3195" s="123"/>
      <c r="D3195" s="103"/>
      <c r="E3195" s="103"/>
      <c r="F3195" s="103"/>
      <c r="H3195" s="123"/>
      <c r="I3195" s="103"/>
      <c r="J3195" s="103"/>
      <c r="K3195" s="103"/>
    </row>
    <row r="3196" spans="2:11" x14ac:dyDescent="0.25">
      <c r="B3196" s="103"/>
      <c r="C3196" s="123"/>
      <c r="D3196" s="103"/>
      <c r="E3196" s="103"/>
      <c r="F3196" s="103"/>
      <c r="H3196" s="123"/>
      <c r="I3196" s="103"/>
      <c r="J3196" s="103"/>
      <c r="K3196" s="103"/>
    </row>
    <row r="3197" spans="2:11" x14ac:dyDescent="0.25">
      <c r="B3197" s="103"/>
      <c r="C3197" s="123"/>
      <c r="D3197" s="103"/>
      <c r="E3197" s="103"/>
      <c r="F3197" s="103"/>
      <c r="H3197" s="123"/>
      <c r="I3197" s="103"/>
      <c r="J3197" s="103"/>
      <c r="K3197" s="103"/>
    </row>
    <row r="3198" spans="2:11" x14ac:dyDescent="0.25">
      <c r="B3198" s="103"/>
      <c r="C3198" s="123"/>
      <c r="D3198" s="103"/>
      <c r="E3198" s="103"/>
      <c r="F3198" s="103"/>
      <c r="H3198" s="123"/>
      <c r="I3198" s="103"/>
      <c r="J3198" s="103"/>
      <c r="K3198" s="103"/>
    </row>
    <row r="3199" spans="2:11" x14ac:dyDescent="0.25">
      <c r="B3199" s="103"/>
      <c r="C3199" s="123"/>
      <c r="D3199" s="103"/>
      <c r="E3199" s="103"/>
      <c r="F3199" s="103"/>
      <c r="H3199" s="123"/>
      <c r="I3199" s="103"/>
      <c r="J3199" s="103"/>
      <c r="K3199" s="103"/>
    </row>
    <row r="3200" spans="2:11" x14ac:dyDescent="0.25">
      <c r="B3200" s="103"/>
      <c r="C3200" s="123"/>
      <c r="D3200" s="103"/>
      <c r="E3200" s="103"/>
      <c r="F3200" s="103"/>
      <c r="H3200" s="123"/>
      <c r="I3200" s="103"/>
      <c r="J3200" s="103"/>
      <c r="K3200" s="103"/>
    </row>
    <row r="3201" spans="2:11" x14ac:dyDescent="0.25">
      <c r="B3201" s="103"/>
      <c r="C3201" s="123"/>
      <c r="D3201" s="103"/>
      <c r="E3201" s="103"/>
      <c r="F3201" s="103"/>
      <c r="H3201" s="123"/>
      <c r="I3201" s="103"/>
      <c r="J3201" s="103"/>
      <c r="K3201" s="103"/>
    </row>
    <row r="3202" spans="2:11" x14ac:dyDescent="0.25">
      <c r="B3202" s="103"/>
      <c r="C3202" s="123"/>
      <c r="D3202" s="103"/>
      <c r="E3202" s="103"/>
      <c r="F3202" s="103"/>
      <c r="H3202" s="123"/>
      <c r="I3202" s="103"/>
      <c r="J3202" s="103"/>
      <c r="K3202" s="103"/>
    </row>
    <row r="3203" spans="2:11" x14ac:dyDescent="0.25">
      <c r="B3203" s="103"/>
      <c r="C3203" s="123"/>
      <c r="D3203" s="103"/>
      <c r="E3203" s="103"/>
      <c r="F3203" s="103"/>
      <c r="H3203" s="123"/>
      <c r="I3203" s="103"/>
      <c r="J3203" s="103"/>
      <c r="K3203" s="103"/>
    </row>
    <row r="3204" spans="2:11" x14ac:dyDescent="0.25">
      <c r="B3204" s="103"/>
      <c r="C3204" s="123"/>
      <c r="D3204" s="103"/>
      <c r="E3204" s="103"/>
      <c r="F3204" s="103"/>
      <c r="H3204" s="123"/>
      <c r="I3204" s="103"/>
      <c r="J3204" s="103"/>
      <c r="K3204" s="103"/>
    </row>
    <row r="3205" spans="2:11" x14ac:dyDescent="0.25">
      <c r="B3205" s="103"/>
      <c r="C3205" s="123"/>
      <c r="D3205" s="103"/>
      <c r="E3205" s="103"/>
      <c r="F3205" s="103"/>
      <c r="H3205" s="123"/>
      <c r="I3205" s="103"/>
      <c r="J3205" s="103"/>
      <c r="K3205" s="103"/>
    </row>
    <row r="3206" spans="2:11" x14ac:dyDescent="0.25">
      <c r="B3206" s="103"/>
      <c r="C3206" s="123"/>
      <c r="D3206" s="103"/>
      <c r="E3206" s="103"/>
      <c r="F3206" s="103"/>
      <c r="H3206" s="123"/>
      <c r="I3206" s="103"/>
      <c r="J3206" s="103"/>
      <c r="K3206" s="103"/>
    </row>
    <row r="3207" spans="2:11" x14ac:dyDescent="0.25">
      <c r="B3207" s="103"/>
      <c r="C3207" s="123"/>
      <c r="D3207" s="103"/>
      <c r="E3207" s="103"/>
      <c r="F3207" s="103"/>
      <c r="H3207" s="123"/>
      <c r="I3207" s="103"/>
      <c r="J3207" s="103"/>
      <c r="K3207" s="103"/>
    </row>
    <row r="3208" spans="2:11" x14ac:dyDescent="0.25">
      <c r="B3208" s="103"/>
      <c r="C3208" s="123"/>
      <c r="D3208" s="103"/>
      <c r="E3208" s="103"/>
      <c r="F3208" s="103"/>
      <c r="H3208" s="123"/>
      <c r="I3208" s="103"/>
      <c r="J3208" s="103"/>
      <c r="K3208" s="103"/>
    </row>
    <row r="3209" spans="2:11" x14ac:dyDescent="0.25">
      <c r="B3209" s="103"/>
      <c r="C3209" s="123"/>
      <c r="D3209" s="103"/>
      <c r="E3209" s="103"/>
      <c r="F3209" s="103"/>
      <c r="H3209" s="123"/>
      <c r="I3209" s="103"/>
      <c r="J3209" s="103"/>
      <c r="K3209" s="103"/>
    </row>
    <row r="3210" spans="2:11" x14ac:dyDescent="0.25">
      <c r="B3210" s="103"/>
      <c r="C3210" s="123"/>
      <c r="D3210" s="103"/>
      <c r="E3210" s="103"/>
      <c r="F3210" s="103"/>
      <c r="H3210" s="123"/>
      <c r="I3210" s="103"/>
      <c r="J3210" s="103"/>
      <c r="K3210" s="103"/>
    </row>
    <row r="3211" spans="2:11" x14ac:dyDescent="0.25">
      <c r="B3211" s="103"/>
      <c r="C3211" s="123"/>
      <c r="D3211" s="103"/>
      <c r="E3211" s="103"/>
      <c r="F3211" s="103"/>
      <c r="H3211" s="123"/>
      <c r="I3211" s="103"/>
      <c r="J3211" s="103"/>
      <c r="K3211" s="103"/>
    </row>
    <row r="3212" spans="2:11" x14ac:dyDescent="0.25">
      <c r="B3212" s="103"/>
      <c r="C3212" s="123"/>
      <c r="D3212" s="103"/>
      <c r="E3212" s="103"/>
      <c r="F3212" s="103"/>
      <c r="H3212" s="123"/>
      <c r="I3212" s="103"/>
      <c r="J3212" s="103"/>
      <c r="K3212" s="103"/>
    </row>
    <row r="3213" spans="2:11" x14ac:dyDescent="0.25">
      <c r="B3213" s="103"/>
      <c r="C3213" s="123"/>
      <c r="D3213" s="103"/>
      <c r="E3213" s="103"/>
      <c r="F3213" s="103"/>
      <c r="H3213" s="123"/>
      <c r="I3213" s="103"/>
      <c r="J3213" s="103"/>
      <c r="K3213" s="103"/>
    </row>
    <row r="3214" spans="2:11" x14ac:dyDescent="0.25">
      <c r="B3214" s="103"/>
      <c r="C3214" s="123"/>
      <c r="D3214" s="103"/>
      <c r="E3214" s="103"/>
      <c r="F3214" s="103"/>
      <c r="H3214" s="123"/>
      <c r="I3214" s="103"/>
      <c r="J3214" s="103"/>
      <c r="K3214" s="103"/>
    </row>
    <row r="3215" spans="2:11" x14ac:dyDescent="0.25">
      <c r="B3215" s="103"/>
      <c r="C3215" s="123"/>
      <c r="D3215" s="103"/>
      <c r="E3215" s="103"/>
      <c r="F3215" s="103"/>
      <c r="H3215" s="123"/>
      <c r="I3215" s="103"/>
      <c r="J3215" s="103"/>
      <c r="K3215" s="103"/>
    </row>
    <row r="3216" spans="2:11" x14ac:dyDescent="0.25">
      <c r="B3216" s="103"/>
      <c r="C3216" s="123"/>
      <c r="D3216" s="103"/>
      <c r="E3216" s="103"/>
      <c r="F3216" s="103"/>
      <c r="H3216" s="123"/>
      <c r="I3216" s="103"/>
      <c r="J3216" s="103"/>
      <c r="K3216" s="103"/>
    </row>
    <row r="3217" spans="2:11" x14ac:dyDescent="0.25">
      <c r="B3217" s="103"/>
      <c r="C3217" s="123"/>
      <c r="D3217" s="103"/>
      <c r="E3217" s="103"/>
      <c r="F3217" s="103"/>
      <c r="H3217" s="123"/>
      <c r="I3217" s="103"/>
      <c r="J3217" s="103"/>
      <c r="K3217" s="103"/>
    </row>
    <row r="3218" spans="2:11" x14ac:dyDescent="0.25">
      <c r="B3218" s="103"/>
      <c r="C3218" s="123"/>
      <c r="D3218" s="103"/>
      <c r="E3218" s="103"/>
      <c r="F3218" s="103"/>
      <c r="H3218" s="123"/>
      <c r="I3218" s="103"/>
      <c r="J3218" s="103"/>
      <c r="K3218" s="103"/>
    </row>
    <row r="3219" spans="2:11" x14ac:dyDescent="0.25">
      <c r="B3219" s="103"/>
      <c r="C3219" s="123"/>
      <c r="D3219" s="103"/>
      <c r="E3219" s="103"/>
      <c r="F3219" s="103"/>
      <c r="H3219" s="123"/>
      <c r="I3219" s="103"/>
      <c r="J3219" s="103"/>
      <c r="K3219" s="103"/>
    </row>
    <row r="3220" spans="2:11" x14ac:dyDescent="0.25">
      <c r="B3220" s="103"/>
      <c r="C3220" s="123"/>
      <c r="D3220" s="103"/>
      <c r="E3220" s="103"/>
      <c r="F3220" s="103"/>
      <c r="H3220" s="123"/>
      <c r="I3220" s="103"/>
      <c r="J3220" s="103"/>
      <c r="K3220" s="103"/>
    </row>
    <row r="3221" spans="2:11" x14ac:dyDescent="0.25">
      <c r="B3221" s="103"/>
      <c r="C3221" s="123"/>
      <c r="D3221" s="103"/>
      <c r="E3221" s="103"/>
      <c r="F3221" s="103"/>
      <c r="H3221" s="123"/>
      <c r="I3221" s="103"/>
      <c r="J3221" s="103"/>
      <c r="K3221" s="103"/>
    </row>
    <row r="3222" spans="2:11" x14ac:dyDescent="0.25">
      <c r="B3222" s="103"/>
      <c r="C3222" s="123"/>
      <c r="D3222" s="103"/>
      <c r="E3222" s="103"/>
      <c r="F3222" s="103"/>
      <c r="H3222" s="123"/>
      <c r="I3222" s="103"/>
      <c r="J3222" s="103"/>
      <c r="K3222" s="103"/>
    </row>
    <row r="3223" spans="2:11" x14ac:dyDescent="0.25">
      <c r="B3223" s="103"/>
      <c r="C3223" s="123"/>
      <c r="D3223" s="103"/>
      <c r="E3223" s="103"/>
      <c r="F3223" s="103"/>
      <c r="H3223" s="123"/>
      <c r="I3223" s="103"/>
      <c r="J3223" s="103"/>
      <c r="K3223" s="103"/>
    </row>
    <row r="3224" spans="2:11" x14ac:dyDescent="0.25">
      <c r="B3224" s="103"/>
      <c r="C3224" s="123"/>
      <c r="D3224" s="103"/>
      <c r="E3224" s="103"/>
      <c r="F3224" s="103"/>
      <c r="H3224" s="123"/>
      <c r="I3224" s="103"/>
      <c r="J3224" s="103"/>
      <c r="K3224" s="103"/>
    </row>
    <row r="3225" spans="2:11" x14ac:dyDescent="0.25">
      <c r="B3225" s="103"/>
      <c r="C3225" s="123"/>
      <c r="D3225" s="103"/>
      <c r="E3225" s="103"/>
      <c r="F3225" s="103"/>
      <c r="H3225" s="123"/>
      <c r="I3225" s="103"/>
      <c r="J3225" s="103"/>
      <c r="K3225" s="103"/>
    </row>
    <row r="3226" spans="2:11" x14ac:dyDescent="0.25">
      <c r="B3226" s="103"/>
      <c r="C3226" s="123"/>
      <c r="D3226" s="103"/>
      <c r="E3226" s="103"/>
      <c r="F3226" s="103"/>
      <c r="H3226" s="123"/>
      <c r="I3226" s="103"/>
      <c r="J3226" s="103"/>
      <c r="K3226" s="103"/>
    </row>
    <row r="3227" spans="2:11" x14ac:dyDescent="0.25">
      <c r="B3227" s="103"/>
      <c r="C3227" s="123"/>
      <c r="D3227" s="103"/>
      <c r="E3227" s="103"/>
      <c r="F3227" s="103"/>
      <c r="H3227" s="123"/>
      <c r="I3227" s="103"/>
      <c r="J3227" s="103"/>
      <c r="K3227" s="103"/>
    </row>
    <row r="3228" spans="2:11" x14ac:dyDescent="0.25">
      <c r="B3228" s="103"/>
      <c r="C3228" s="123"/>
      <c r="D3228" s="103"/>
      <c r="E3228" s="103"/>
      <c r="F3228" s="103"/>
      <c r="H3228" s="123"/>
      <c r="I3228" s="103"/>
      <c r="J3228" s="103"/>
      <c r="K3228" s="103"/>
    </row>
    <row r="3229" spans="2:11" x14ac:dyDescent="0.25">
      <c r="B3229" s="103"/>
      <c r="C3229" s="123"/>
      <c r="D3229" s="103"/>
      <c r="E3229" s="103"/>
      <c r="F3229" s="103"/>
      <c r="H3229" s="123"/>
      <c r="I3229" s="103"/>
      <c r="J3229" s="103"/>
      <c r="K3229" s="103"/>
    </row>
    <row r="3230" spans="2:11" x14ac:dyDescent="0.25">
      <c r="B3230" s="103"/>
      <c r="C3230" s="123"/>
      <c r="D3230" s="103"/>
      <c r="E3230" s="103"/>
      <c r="F3230" s="103"/>
      <c r="H3230" s="123"/>
      <c r="I3230" s="103"/>
      <c r="J3230" s="103"/>
      <c r="K3230" s="103"/>
    </row>
    <row r="3231" spans="2:11" x14ac:dyDescent="0.25">
      <c r="B3231" s="103"/>
      <c r="C3231" s="123"/>
      <c r="D3231" s="103"/>
      <c r="E3231" s="103"/>
      <c r="F3231" s="103"/>
      <c r="H3231" s="123"/>
      <c r="I3231" s="103"/>
      <c r="J3231" s="103"/>
      <c r="K3231" s="103"/>
    </row>
    <row r="3232" spans="2:11" x14ac:dyDescent="0.25">
      <c r="B3232" s="103"/>
      <c r="C3232" s="123"/>
      <c r="D3232" s="103"/>
      <c r="E3232" s="103"/>
      <c r="F3232" s="103"/>
      <c r="H3232" s="123"/>
      <c r="I3232" s="103"/>
      <c r="J3232" s="103"/>
      <c r="K3232" s="103"/>
    </row>
    <row r="3233" spans="2:11" x14ac:dyDescent="0.25">
      <c r="B3233" s="103"/>
      <c r="C3233" s="123"/>
      <c r="D3233" s="103"/>
      <c r="E3233" s="103"/>
      <c r="F3233" s="103"/>
      <c r="H3233" s="123"/>
      <c r="I3233" s="103"/>
      <c r="J3233" s="103"/>
      <c r="K3233" s="103"/>
    </row>
    <row r="3234" spans="2:11" x14ac:dyDescent="0.25">
      <c r="B3234" s="103"/>
      <c r="C3234" s="123"/>
      <c r="D3234" s="103"/>
      <c r="E3234" s="103"/>
      <c r="F3234" s="103"/>
      <c r="H3234" s="123"/>
      <c r="I3234" s="103"/>
      <c r="J3234" s="103"/>
      <c r="K3234" s="103"/>
    </row>
    <row r="3235" spans="2:11" x14ac:dyDescent="0.25">
      <c r="B3235" s="103"/>
      <c r="C3235" s="123"/>
      <c r="D3235" s="103"/>
      <c r="E3235" s="103"/>
      <c r="F3235" s="103"/>
      <c r="H3235" s="123"/>
      <c r="I3235" s="103"/>
      <c r="J3235" s="103"/>
      <c r="K3235" s="103"/>
    </row>
    <row r="3236" spans="2:11" x14ac:dyDescent="0.25">
      <c r="B3236" s="103"/>
      <c r="C3236" s="123"/>
      <c r="D3236" s="103"/>
      <c r="E3236" s="103"/>
      <c r="F3236" s="103"/>
      <c r="H3236" s="123"/>
      <c r="I3236" s="103"/>
      <c r="J3236" s="103"/>
      <c r="K3236" s="103"/>
    </row>
    <row r="3237" spans="2:11" x14ac:dyDescent="0.25">
      <c r="B3237" s="103"/>
      <c r="C3237" s="123"/>
      <c r="D3237" s="103"/>
      <c r="E3237" s="103"/>
      <c r="F3237" s="103"/>
      <c r="H3237" s="123"/>
      <c r="I3237" s="103"/>
      <c r="J3237" s="103"/>
      <c r="K3237" s="103"/>
    </row>
    <row r="3238" spans="2:11" x14ac:dyDescent="0.25">
      <c r="B3238" s="103"/>
      <c r="C3238" s="123"/>
      <c r="D3238" s="103"/>
      <c r="E3238" s="103"/>
      <c r="F3238" s="103"/>
      <c r="H3238" s="123"/>
      <c r="I3238" s="103"/>
      <c r="J3238" s="103"/>
      <c r="K3238" s="103"/>
    </row>
    <row r="3239" spans="2:11" x14ac:dyDescent="0.25">
      <c r="B3239" s="103"/>
      <c r="C3239" s="123"/>
      <c r="D3239" s="103"/>
      <c r="E3239" s="103"/>
      <c r="F3239" s="103"/>
      <c r="H3239" s="123"/>
      <c r="I3239" s="103"/>
      <c r="J3239" s="103"/>
      <c r="K3239" s="103"/>
    </row>
    <row r="3240" spans="2:11" x14ac:dyDescent="0.25">
      <c r="B3240" s="103"/>
      <c r="C3240" s="123"/>
      <c r="D3240" s="103"/>
      <c r="E3240" s="103"/>
      <c r="F3240" s="103"/>
      <c r="H3240" s="123"/>
      <c r="I3240" s="103"/>
      <c r="J3240" s="103"/>
      <c r="K3240" s="103"/>
    </row>
    <row r="3241" spans="2:11" x14ac:dyDescent="0.25">
      <c r="B3241" s="103"/>
      <c r="C3241" s="123"/>
      <c r="D3241" s="103"/>
      <c r="E3241" s="103"/>
      <c r="F3241" s="103"/>
      <c r="H3241" s="123"/>
      <c r="I3241" s="103"/>
      <c r="J3241" s="103"/>
      <c r="K3241" s="103"/>
    </row>
    <row r="3242" spans="2:11" x14ac:dyDescent="0.25">
      <c r="B3242" s="103"/>
      <c r="C3242" s="123"/>
      <c r="D3242" s="103"/>
      <c r="E3242" s="103"/>
      <c r="F3242" s="103"/>
      <c r="H3242" s="123"/>
      <c r="I3242" s="103"/>
      <c r="J3242" s="103"/>
      <c r="K3242" s="103"/>
    </row>
    <row r="3243" spans="2:11" x14ac:dyDescent="0.25">
      <c r="B3243" s="103"/>
      <c r="C3243" s="123"/>
      <c r="D3243" s="103"/>
      <c r="E3243" s="103"/>
      <c r="F3243" s="103"/>
      <c r="H3243" s="123"/>
      <c r="I3243" s="103"/>
      <c r="J3243" s="103"/>
      <c r="K3243" s="103"/>
    </row>
    <row r="3244" spans="2:11" x14ac:dyDescent="0.25">
      <c r="B3244" s="103"/>
      <c r="C3244" s="123"/>
      <c r="D3244" s="103"/>
      <c r="E3244" s="103"/>
      <c r="F3244" s="103"/>
      <c r="H3244" s="123"/>
      <c r="I3244" s="103"/>
      <c r="J3244" s="103"/>
      <c r="K3244" s="103"/>
    </row>
    <row r="3245" spans="2:11" x14ac:dyDescent="0.25">
      <c r="B3245" s="103"/>
      <c r="C3245" s="123"/>
      <c r="D3245" s="103"/>
      <c r="E3245" s="103"/>
      <c r="F3245" s="103"/>
      <c r="H3245" s="123"/>
      <c r="I3245" s="103"/>
      <c r="J3245" s="103"/>
      <c r="K3245" s="103"/>
    </row>
    <row r="3246" spans="2:11" x14ac:dyDescent="0.25">
      <c r="B3246" s="103"/>
      <c r="C3246" s="123"/>
      <c r="D3246" s="103"/>
      <c r="E3246" s="103"/>
      <c r="F3246" s="103"/>
      <c r="H3246" s="123"/>
      <c r="I3246" s="103"/>
      <c r="J3246" s="103"/>
      <c r="K3246" s="103"/>
    </row>
    <row r="3247" spans="2:11" x14ac:dyDescent="0.25">
      <c r="B3247" s="103"/>
      <c r="C3247" s="123"/>
      <c r="D3247" s="103"/>
      <c r="E3247" s="103"/>
      <c r="F3247" s="103"/>
      <c r="H3247" s="123"/>
      <c r="I3247" s="103"/>
      <c r="J3247" s="103"/>
      <c r="K3247" s="103"/>
    </row>
    <row r="3248" spans="2:11" x14ac:dyDescent="0.25">
      <c r="B3248" s="103"/>
      <c r="C3248" s="123"/>
      <c r="D3248" s="103"/>
      <c r="E3248" s="103"/>
      <c r="F3248" s="103"/>
      <c r="H3248" s="123"/>
      <c r="I3248" s="103"/>
      <c r="J3248" s="103"/>
      <c r="K3248" s="103"/>
    </row>
    <row r="3249" spans="2:11" x14ac:dyDescent="0.25">
      <c r="B3249" s="103"/>
      <c r="C3249" s="123"/>
      <c r="D3249" s="103"/>
      <c r="E3249" s="103"/>
      <c r="F3249" s="103"/>
      <c r="H3249" s="123"/>
      <c r="I3249" s="103"/>
      <c r="J3249" s="103"/>
      <c r="K3249" s="103"/>
    </row>
    <row r="3250" spans="2:11" x14ac:dyDescent="0.25">
      <c r="B3250" s="103"/>
      <c r="C3250" s="123"/>
      <c r="D3250" s="103"/>
      <c r="E3250" s="103"/>
      <c r="F3250" s="103"/>
      <c r="H3250" s="123"/>
      <c r="I3250" s="103"/>
      <c r="J3250" s="103"/>
      <c r="K3250" s="103"/>
    </row>
    <row r="3251" spans="2:11" x14ac:dyDescent="0.25">
      <c r="B3251" s="103"/>
      <c r="C3251" s="123"/>
      <c r="D3251" s="103"/>
      <c r="E3251" s="103"/>
      <c r="F3251" s="103"/>
      <c r="H3251" s="123"/>
      <c r="I3251" s="103"/>
      <c r="J3251" s="103"/>
      <c r="K3251" s="103"/>
    </row>
    <row r="3252" spans="2:11" x14ac:dyDescent="0.25">
      <c r="B3252" s="103"/>
      <c r="C3252" s="123"/>
      <c r="D3252" s="103"/>
      <c r="E3252" s="103"/>
      <c r="F3252" s="103"/>
      <c r="H3252" s="123"/>
      <c r="I3252" s="103"/>
      <c r="J3252" s="103"/>
      <c r="K3252" s="103"/>
    </row>
    <row r="3253" spans="2:11" x14ac:dyDescent="0.25">
      <c r="B3253" s="103"/>
      <c r="C3253" s="123"/>
      <c r="D3253" s="103"/>
      <c r="E3253" s="103"/>
      <c r="F3253" s="103"/>
      <c r="H3253" s="123"/>
      <c r="I3253" s="103"/>
      <c r="J3253" s="103"/>
      <c r="K3253" s="103"/>
    </row>
    <row r="3254" spans="2:11" x14ac:dyDescent="0.25">
      <c r="B3254" s="103"/>
      <c r="C3254" s="123"/>
      <c r="D3254" s="103"/>
      <c r="E3254" s="103"/>
      <c r="F3254" s="103"/>
      <c r="H3254" s="123"/>
      <c r="I3254" s="103"/>
      <c r="J3254" s="103"/>
      <c r="K3254" s="103"/>
    </row>
    <row r="3255" spans="2:11" x14ac:dyDescent="0.25">
      <c r="B3255" s="103"/>
      <c r="C3255" s="123"/>
      <c r="D3255" s="103"/>
      <c r="E3255" s="103"/>
      <c r="F3255" s="103"/>
      <c r="H3255" s="123"/>
      <c r="I3255" s="103"/>
      <c r="J3255" s="103"/>
      <c r="K3255" s="103"/>
    </row>
    <row r="3256" spans="2:11" x14ac:dyDescent="0.25">
      <c r="B3256" s="103"/>
      <c r="C3256" s="123"/>
      <c r="D3256" s="103"/>
      <c r="E3256" s="103"/>
      <c r="F3256" s="103"/>
      <c r="H3256" s="123"/>
      <c r="I3256" s="103"/>
      <c r="J3256" s="103"/>
      <c r="K3256" s="103"/>
    </row>
    <row r="3257" spans="2:11" x14ac:dyDescent="0.25">
      <c r="B3257" s="103"/>
      <c r="C3257" s="123"/>
      <c r="D3257" s="103"/>
      <c r="E3257" s="103"/>
      <c r="F3257" s="103"/>
      <c r="H3257" s="123"/>
      <c r="I3257" s="103"/>
      <c r="J3257" s="103"/>
      <c r="K3257" s="103"/>
    </row>
    <row r="3258" spans="2:11" x14ac:dyDescent="0.25">
      <c r="B3258" s="103"/>
      <c r="C3258" s="123"/>
      <c r="D3258" s="103"/>
      <c r="E3258" s="103"/>
      <c r="F3258" s="103"/>
      <c r="H3258" s="123"/>
      <c r="I3258" s="103"/>
      <c r="J3258" s="103"/>
      <c r="K3258" s="103"/>
    </row>
    <row r="3259" spans="2:11" x14ac:dyDescent="0.25">
      <c r="B3259" s="103"/>
      <c r="C3259" s="123"/>
      <c r="D3259" s="103"/>
      <c r="E3259" s="103"/>
      <c r="F3259" s="103"/>
      <c r="H3259" s="123"/>
      <c r="I3259" s="103"/>
      <c r="J3259" s="103"/>
      <c r="K3259" s="103"/>
    </row>
    <row r="3260" spans="2:11" x14ac:dyDescent="0.25">
      <c r="B3260" s="103"/>
      <c r="C3260" s="123"/>
      <c r="D3260" s="103"/>
      <c r="E3260" s="103"/>
      <c r="F3260" s="103"/>
      <c r="H3260" s="123"/>
      <c r="I3260" s="103"/>
      <c r="J3260" s="103"/>
      <c r="K3260" s="103"/>
    </row>
    <row r="3261" spans="2:11" x14ac:dyDescent="0.25">
      <c r="B3261" s="103"/>
      <c r="C3261" s="123"/>
      <c r="D3261" s="103"/>
      <c r="E3261" s="103"/>
      <c r="F3261" s="103"/>
      <c r="H3261" s="123"/>
      <c r="I3261" s="103"/>
      <c r="J3261" s="103"/>
      <c r="K3261" s="103"/>
    </row>
    <row r="3262" spans="2:11" x14ac:dyDescent="0.25">
      <c r="B3262" s="103"/>
      <c r="C3262" s="123"/>
      <c r="D3262" s="103"/>
      <c r="E3262" s="103"/>
      <c r="F3262" s="103"/>
      <c r="H3262" s="123"/>
      <c r="I3262" s="103"/>
      <c r="J3262" s="103"/>
      <c r="K3262" s="103"/>
    </row>
    <row r="3263" spans="2:11" x14ac:dyDescent="0.25">
      <c r="B3263" s="103"/>
      <c r="C3263" s="123"/>
      <c r="D3263" s="103"/>
      <c r="E3263" s="103"/>
      <c r="F3263" s="103"/>
      <c r="H3263" s="123"/>
      <c r="I3263" s="103"/>
      <c r="J3263" s="103"/>
      <c r="K3263" s="103"/>
    </row>
    <row r="3264" spans="2:11" x14ac:dyDescent="0.25">
      <c r="B3264" s="103"/>
      <c r="C3264" s="123"/>
      <c r="D3264" s="103"/>
      <c r="E3264" s="103"/>
      <c r="F3264" s="103"/>
      <c r="H3264" s="123"/>
      <c r="I3264" s="103"/>
      <c r="J3264" s="103"/>
      <c r="K3264" s="103"/>
    </row>
    <row r="3265" spans="2:11" x14ac:dyDescent="0.25">
      <c r="B3265" s="103"/>
      <c r="C3265" s="123"/>
      <c r="D3265" s="103"/>
      <c r="E3265" s="103"/>
      <c r="F3265" s="103"/>
      <c r="H3265" s="123"/>
      <c r="I3265" s="103"/>
      <c r="J3265" s="103"/>
      <c r="K3265" s="103"/>
    </row>
    <row r="3266" spans="2:11" x14ac:dyDescent="0.25">
      <c r="B3266" s="103"/>
      <c r="C3266" s="123"/>
      <c r="D3266" s="103"/>
      <c r="E3266" s="103"/>
      <c r="F3266" s="103"/>
      <c r="H3266" s="123"/>
      <c r="I3266" s="103"/>
      <c r="J3266" s="103"/>
      <c r="K3266" s="103"/>
    </row>
    <row r="3267" spans="2:11" x14ac:dyDescent="0.25">
      <c r="B3267" s="103"/>
      <c r="C3267" s="123"/>
      <c r="D3267" s="103"/>
      <c r="E3267" s="103"/>
      <c r="F3267" s="103"/>
      <c r="H3267" s="123"/>
      <c r="I3267" s="103"/>
      <c r="J3267" s="103"/>
      <c r="K3267" s="103"/>
    </row>
    <row r="3268" spans="2:11" x14ac:dyDescent="0.25">
      <c r="B3268" s="103"/>
      <c r="C3268" s="123"/>
      <c r="D3268" s="103"/>
      <c r="E3268" s="103"/>
      <c r="F3268" s="103"/>
      <c r="H3268" s="123"/>
      <c r="I3268" s="103"/>
      <c r="J3268" s="103"/>
      <c r="K3268" s="103"/>
    </row>
    <row r="3269" spans="2:11" x14ac:dyDescent="0.25">
      <c r="B3269" s="103"/>
      <c r="C3269" s="123"/>
      <c r="D3269" s="103"/>
      <c r="E3269" s="103"/>
      <c r="F3269" s="103"/>
      <c r="H3269" s="123"/>
      <c r="I3269" s="103"/>
      <c r="J3269" s="103"/>
      <c r="K3269" s="103"/>
    </row>
    <row r="3270" spans="2:11" x14ac:dyDescent="0.25">
      <c r="B3270" s="103"/>
      <c r="C3270" s="123"/>
      <c r="D3270" s="103"/>
      <c r="E3270" s="103"/>
      <c r="F3270" s="103"/>
      <c r="H3270" s="123"/>
      <c r="I3270" s="103"/>
      <c r="J3270" s="103"/>
      <c r="K3270" s="103"/>
    </row>
    <row r="3271" spans="2:11" x14ac:dyDescent="0.25">
      <c r="B3271" s="103"/>
      <c r="C3271" s="123"/>
      <c r="D3271" s="103"/>
      <c r="E3271" s="103"/>
      <c r="F3271" s="103"/>
      <c r="H3271" s="123"/>
      <c r="I3271" s="103"/>
      <c r="J3271" s="103"/>
      <c r="K3271" s="103"/>
    </row>
    <row r="3272" spans="2:11" x14ac:dyDescent="0.25">
      <c r="B3272" s="103"/>
      <c r="C3272" s="123"/>
      <c r="D3272" s="103"/>
      <c r="E3272" s="103"/>
      <c r="F3272" s="103"/>
      <c r="H3272" s="123"/>
      <c r="I3272" s="103"/>
      <c r="J3272" s="103"/>
      <c r="K3272" s="103"/>
    </row>
    <row r="3273" spans="2:11" x14ac:dyDescent="0.25">
      <c r="B3273" s="103"/>
      <c r="C3273" s="123"/>
      <c r="D3273" s="103"/>
      <c r="E3273" s="103"/>
      <c r="F3273" s="103"/>
      <c r="H3273" s="123"/>
      <c r="I3273" s="103"/>
      <c r="J3273" s="103"/>
      <c r="K3273" s="103"/>
    </row>
    <row r="3274" spans="2:11" x14ac:dyDescent="0.25">
      <c r="B3274" s="103"/>
      <c r="C3274" s="123"/>
      <c r="D3274" s="103"/>
      <c r="E3274" s="103"/>
      <c r="F3274" s="103"/>
      <c r="H3274" s="123"/>
      <c r="I3274" s="103"/>
      <c r="J3274" s="103"/>
      <c r="K3274" s="103"/>
    </row>
    <row r="3275" spans="2:11" x14ac:dyDescent="0.25">
      <c r="B3275" s="103"/>
      <c r="C3275" s="123"/>
      <c r="D3275" s="103"/>
      <c r="E3275" s="103"/>
      <c r="F3275" s="103"/>
      <c r="H3275" s="123"/>
      <c r="I3275" s="103"/>
      <c r="J3275" s="103"/>
      <c r="K3275" s="103"/>
    </row>
    <row r="3276" spans="2:11" x14ac:dyDescent="0.25">
      <c r="B3276" s="103"/>
      <c r="C3276" s="123"/>
      <c r="D3276" s="103"/>
      <c r="E3276" s="103"/>
      <c r="F3276" s="103"/>
      <c r="H3276" s="123"/>
      <c r="I3276" s="103"/>
      <c r="J3276" s="103"/>
      <c r="K3276" s="103"/>
    </row>
    <row r="3277" spans="2:11" x14ac:dyDescent="0.25">
      <c r="B3277" s="103"/>
      <c r="C3277" s="123"/>
      <c r="D3277" s="103"/>
      <c r="E3277" s="103"/>
      <c r="F3277" s="103"/>
      <c r="H3277" s="123"/>
      <c r="I3277" s="103"/>
      <c r="J3277" s="103"/>
      <c r="K3277" s="103"/>
    </row>
    <row r="3278" spans="2:11" x14ac:dyDescent="0.25">
      <c r="B3278" s="103"/>
      <c r="C3278" s="123"/>
      <c r="D3278" s="103"/>
      <c r="E3278" s="103"/>
      <c r="F3278" s="103"/>
      <c r="H3278" s="123"/>
      <c r="I3278" s="103"/>
      <c r="J3278" s="103"/>
      <c r="K3278" s="103"/>
    </row>
    <row r="3279" spans="2:11" x14ac:dyDescent="0.25">
      <c r="B3279" s="103"/>
      <c r="C3279" s="123"/>
      <c r="D3279" s="103"/>
      <c r="E3279" s="103"/>
      <c r="F3279" s="103"/>
      <c r="H3279" s="123"/>
      <c r="I3279" s="103"/>
      <c r="J3279" s="103"/>
      <c r="K3279" s="103"/>
    </row>
    <row r="3280" spans="2:11" x14ac:dyDescent="0.25">
      <c r="B3280" s="103"/>
      <c r="C3280" s="123"/>
      <c r="D3280" s="103"/>
      <c r="E3280" s="103"/>
      <c r="F3280" s="103"/>
      <c r="H3280" s="123"/>
      <c r="I3280" s="103"/>
      <c r="J3280" s="103"/>
      <c r="K3280" s="103"/>
    </row>
    <row r="3281" spans="2:11" x14ac:dyDescent="0.25">
      <c r="B3281" s="103"/>
      <c r="C3281" s="123"/>
      <c r="D3281" s="103"/>
      <c r="E3281" s="103"/>
      <c r="F3281" s="103"/>
      <c r="H3281" s="123"/>
      <c r="I3281" s="103"/>
      <c r="J3281" s="103"/>
      <c r="K3281" s="103"/>
    </row>
    <row r="3282" spans="2:11" x14ac:dyDescent="0.25">
      <c r="B3282" s="103"/>
      <c r="C3282" s="123"/>
      <c r="D3282" s="103"/>
      <c r="E3282" s="103"/>
      <c r="F3282" s="103"/>
      <c r="H3282" s="123"/>
      <c r="I3282" s="103"/>
      <c r="J3282" s="103"/>
      <c r="K3282" s="103"/>
    </row>
    <row r="3283" spans="2:11" x14ac:dyDescent="0.25">
      <c r="B3283" s="103"/>
      <c r="C3283" s="123"/>
      <c r="D3283" s="103"/>
      <c r="E3283" s="103"/>
      <c r="F3283" s="103"/>
      <c r="H3283" s="123"/>
      <c r="I3283" s="103"/>
      <c r="J3283" s="103"/>
      <c r="K3283" s="103"/>
    </row>
    <row r="3284" spans="2:11" x14ac:dyDescent="0.25">
      <c r="B3284" s="103"/>
      <c r="C3284" s="123"/>
      <c r="D3284" s="103"/>
      <c r="E3284" s="103"/>
      <c r="F3284" s="103"/>
      <c r="H3284" s="123"/>
      <c r="I3284" s="103"/>
      <c r="J3284" s="103"/>
      <c r="K3284" s="103"/>
    </row>
    <row r="3285" spans="2:11" x14ac:dyDescent="0.25">
      <c r="B3285" s="103"/>
      <c r="C3285" s="123"/>
      <c r="D3285" s="103"/>
      <c r="E3285" s="103"/>
      <c r="F3285" s="103"/>
      <c r="H3285" s="123"/>
      <c r="I3285" s="103"/>
      <c r="J3285" s="103"/>
      <c r="K3285" s="103"/>
    </row>
    <row r="3286" spans="2:11" x14ac:dyDescent="0.25">
      <c r="B3286" s="103"/>
      <c r="C3286" s="123"/>
      <c r="D3286" s="103"/>
      <c r="E3286" s="103"/>
      <c r="F3286" s="103"/>
      <c r="H3286" s="123"/>
      <c r="I3286" s="103"/>
      <c r="J3286" s="103"/>
      <c r="K3286" s="103"/>
    </row>
    <row r="3287" spans="2:11" x14ac:dyDescent="0.25">
      <c r="B3287" s="103"/>
      <c r="C3287" s="123"/>
      <c r="D3287" s="103"/>
      <c r="E3287" s="103"/>
      <c r="F3287" s="103"/>
      <c r="H3287" s="123"/>
      <c r="I3287" s="103"/>
      <c r="J3287" s="103"/>
      <c r="K3287" s="103"/>
    </row>
    <row r="3288" spans="2:11" x14ac:dyDescent="0.25">
      <c r="B3288" s="103"/>
      <c r="C3288" s="123"/>
      <c r="D3288" s="103"/>
      <c r="E3288" s="103"/>
      <c r="F3288" s="103"/>
      <c r="H3288" s="123"/>
      <c r="I3288" s="103"/>
      <c r="J3288" s="103"/>
      <c r="K3288" s="103"/>
    </row>
    <row r="3289" spans="2:11" x14ac:dyDescent="0.25">
      <c r="B3289" s="103"/>
      <c r="C3289" s="123"/>
      <c r="D3289" s="103"/>
      <c r="E3289" s="103"/>
      <c r="F3289" s="103"/>
      <c r="H3289" s="123"/>
      <c r="I3289" s="103"/>
      <c r="J3289" s="103"/>
      <c r="K3289" s="103"/>
    </row>
    <row r="3290" spans="2:11" x14ac:dyDescent="0.25">
      <c r="B3290" s="103"/>
      <c r="C3290" s="123"/>
      <c r="D3290" s="103"/>
      <c r="E3290" s="103"/>
      <c r="F3290" s="103"/>
      <c r="H3290" s="123"/>
      <c r="I3290" s="103"/>
      <c r="J3290" s="103"/>
      <c r="K3290" s="103"/>
    </row>
    <row r="3291" spans="2:11" x14ac:dyDescent="0.25">
      <c r="B3291" s="103"/>
      <c r="C3291" s="123"/>
      <c r="D3291" s="103"/>
      <c r="E3291" s="103"/>
      <c r="F3291" s="103"/>
      <c r="H3291" s="123"/>
      <c r="I3291" s="103"/>
      <c r="J3291" s="103"/>
      <c r="K3291" s="103"/>
    </row>
    <row r="3292" spans="2:11" x14ac:dyDescent="0.25">
      <c r="B3292" s="103"/>
      <c r="C3292" s="123"/>
      <c r="D3292" s="103"/>
      <c r="E3292" s="103"/>
      <c r="F3292" s="103"/>
      <c r="H3292" s="123"/>
      <c r="I3292" s="103"/>
      <c r="J3292" s="103"/>
      <c r="K3292" s="103"/>
    </row>
    <row r="3293" spans="2:11" x14ac:dyDescent="0.25">
      <c r="B3293" s="103"/>
      <c r="C3293" s="123"/>
      <c r="D3293" s="103"/>
      <c r="E3293" s="103"/>
      <c r="F3293" s="103"/>
      <c r="H3293" s="123"/>
      <c r="I3293" s="103"/>
      <c r="J3293" s="103"/>
      <c r="K3293" s="103"/>
    </row>
    <row r="3294" spans="2:11" x14ac:dyDescent="0.25">
      <c r="B3294" s="103"/>
      <c r="C3294" s="123"/>
      <c r="D3294" s="103"/>
      <c r="E3294" s="103"/>
      <c r="F3294" s="103"/>
      <c r="H3294" s="123"/>
      <c r="I3294" s="103"/>
      <c r="J3294" s="103"/>
      <c r="K3294" s="103"/>
    </row>
    <row r="3295" spans="2:11" x14ac:dyDescent="0.25">
      <c r="B3295" s="103"/>
      <c r="C3295" s="123"/>
      <c r="D3295" s="103"/>
      <c r="E3295" s="103"/>
      <c r="F3295" s="103"/>
      <c r="H3295" s="123"/>
      <c r="I3295" s="103"/>
      <c r="J3295" s="103"/>
      <c r="K3295" s="103"/>
    </row>
    <row r="3296" spans="2:11" x14ac:dyDescent="0.25">
      <c r="B3296" s="103"/>
      <c r="C3296" s="123"/>
      <c r="D3296" s="103"/>
      <c r="E3296" s="103"/>
      <c r="F3296" s="103"/>
      <c r="H3296" s="123"/>
      <c r="I3296" s="103"/>
      <c r="J3296" s="103"/>
      <c r="K3296" s="103"/>
    </row>
    <row r="3297" spans="2:11" x14ac:dyDescent="0.25">
      <c r="B3297" s="103"/>
      <c r="C3297" s="123"/>
      <c r="D3297" s="103"/>
      <c r="E3297" s="103"/>
      <c r="F3297" s="103"/>
      <c r="H3297" s="123"/>
      <c r="I3297" s="103"/>
      <c r="J3297" s="103"/>
      <c r="K3297" s="103"/>
    </row>
    <row r="3298" spans="2:11" x14ac:dyDescent="0.25">
      <c r="B3298" s="103"/>
      <c r="C3298" s="123"/>
      <c r="D3298" s="103"/>
      <c r="E3298" s="103"/>
      <c r="F3298" s="103"/>
      <c r="H3298" s="123"/>
      <c r="I3298" s="103"/>
      <c r="J3298" s="103"/>
      <c r="K3298" s="103"/>
    </row>
    <row r="3299" spans="2:11" x14ac:dyDescent="0.25">
      <c r="B3299" s="103"/>
      <c r="C3299" s="123"/>
      <c r="D3299" s="103"/>
      <c r="E3299" s="103"/>
      <c r="F3299" s="103"/>
      <c r="H3299" s="123"/>
      <c r="I3299" s="103"/>
      <c r="J3299" s="103"/>
      <c r="K3299" s="103"/>
    </row>
    <row r="3300" spans="2:11" x14ac:dyDescent="0.25">
      <c r="B3300" s="103"/>
      <c r="C3300" s="123"/>
      <c r="D3300" s="103"/>
      <c r="E3300" s="103"/>
      <c r="F3300" s="103"/>
      <c r="H3300" s="123"/>
      <c r="I3300" s="103"/>
      <c r="J3300" s="103"/>
      <c r="K3300" s="103"/>
    </row>
    <row r="3301" spans="2:11" x14ac:dyDescent="0.25">
      <c r="B3301" s="103"/>
      <c r="C3301" s="123"/>
      <c r="D3301" s="103"/>
      <c r="E3301" s="103"/>
      <c r="F3301" s="103"/>
      <c r="H3301" s="123"/>
      <c r="I3301" s="103"/>
      <c r="J3301" s="103"/>
      <c r="K3301" s="103"/>
    </row>
    <row r="3302" spans="2:11" x14ac:dyDescent="0.25">
      <c r="B3302" s="103"/>
      <c r="C3302" s="123"/>
      <c r="D3302" s="103"/>
      <c r="E3302" s="103"/>
      <c r="F3302" s="103"/>
      <c r="H3302" s="123"/>
      <c r="I3302" s="103"/>
      <c r="J3302" s="103"/>
      <c r="K3302" s="103"/>
    </row>
    <row r="3303" spans="2:11" x14ac:dyDescent="0.25">
      <c r="B3303" s="103"/>
      <c r="C3303" s="123"/>
      <c r="D3303" s="103"/>
      <c r="E3303" s="103"/>
      <c r="F3303" s="103"/>
      <c r="H3303" s="123"/>
      <c r="I3303" s="103"/>
      <c r="J3303" s="103"/>
      <c r="K3303" s="103"/>
    </row>
    <row r="3304" spans="2:11" x14ac:dyDescent="0.25">
      <c r="B3304" s="103"/>
      <c r="C3304" s="123"/>
      <c r="D3304" s="103"/>
      <c r="E3304" s="103"/>
      <c r="F3304" s="103"/>
      <c r="H3304" s="123"/>
      <c r="I3304" s="103"/>
      <c r="J3304" s="103"/>
      <c r="K3304" s="103"/>
    </row>
    <row r="3305" spans="2:11" x14ac:dyDescent="0.25">
      <c r="B3305" s="103"/>
      <c r="C3305" s="123"/>
      <c r="D3305" s="103"/>
      <c r="E3305" s="103"/>
      <c r="F3305" s="103"/>
      <c r="H3305" s="123"/>
      <c r="I3305" s="103"/>
      <c r="J3305" s="103"/>
      <c r="K3305" s="103"/>
    </row>
    <row r="3306" spans="2:11" x14ac:dyDescent="0.25">
      <c r="B3306" s="103"/>
      <c r="C3306" s="123"/>
      <c r="D3306" s="103"/>
      <c r="E3306" s="103"/>
      <c r="F3306" s="103"/>
      <c r="H3306" s="123"/>
      <c r="I3306" s="103"/>
      <c r="J3306" s="103"/>
      <c r="K3306" s="103"/>
    </row>
    <row r="3307" spans="2:11" x14ac:dyDescent="0.25">
      <c r="B3307" s="103"/>
      <c r="C3307" s="123"/>
      <c r="D3307" s="103"/>
      <c r="E3307" s="103"/>
      <c r="F3307" s="103"/>
      <c r="H3307" s="123"/>
      <c r="I3307" s="103"/>
      <c r="J3307" s="103"/>
      <c r="K3307" s="103"/>
    </row>
    <row r="3308" spans="2:11" x14ac:dyDescent="0.25">
      <c r="B3308" s="103"/>
      <c r="C3308" s="123"/>
      <c r="D3308" s="103"/>
      <c r="E3308" s="103"/>
      <c r="F3308" s="103"/>
      <c r="H3308" s="123"/>
      <c r="I3308" s="103"/>
      <c r="J3308" s="103"/>
      <c r="K3308" s="103"/>
    </row>
    <row r="3309" spans="2:11" x14ac:dyDescent="0.25">
      <c r="B3309" s="103"/>
      <c r="C3309" s="123"/>
      <c r="D3309" s="103"/>
      <c r="E3309" s="103"/>
      <c r="F3309" s="103"/>
      <c r="H3309" s="123"/>
      <c r="I3309" s="103"/>
      <c r="J3309" s="103"/>
      <c r="K3309" s="103"/>
    </row>
    <row r="3310" spans="2:11" x14ac:dyDescent="0.25">
      <c r="B3310" s="103"/>
      <c r="C3310" s="123"/>
      <c r="D3310" s="103"/>
      <c r="E3310" s="103"/>
      <c r="F3310" s="103"/>
      <c r="H3310" s="123"/>
      <c r="I3310" s="103"/>
      <c r="J3310" s="103"/>
      <c r="K3310" s="103"/>
    </row>
    <row r="3311" spans="2:11" x14ac:dyDescent="0.25">
      <c r="B3311" s="103"/>
      <c r="C3311" s="123"/>
      <c r="D3311" s="103"/>
      <c r="E3311" s="103"/>
      <c r="F3311" s="103"/>
      <c r="H3311" s="123"/>
      <c r="I3311" s="103"/>
      <c r="J3311" s="103"/>
      <c r="K3311" s="103"/>
    </row>
    <row r="3312" spans="2:11" x14ac:dyDescent="0.25">
      <c r="B3312" s="103"/>
      <c r="C3312" s="123"/>
      <c r="D3312" s="103"/>
      <c r="E3312" s="103"/>
      <c r="F3312" s="103"/>
      <c r="H3312" s="123"/>
      <c r="I3312" s="103"/>
      <c r="J3312" s="103"/>
      <c r="K3312" s="103"/>
    </row>
    <row r="3313" spans="2:11" x14ac:dyDescent="0.25">
      <c r="B3313" s="103"/>
      <c r="C3313" s="123"/>
      <c r="D3313" s="103"/>
      <c r="E3313" s="103"/>
      <c r="F3313" s="103"/>
      <c r="H3313" s="123"/>
      <c r="I3313" s="103"/>
      <c r="J3313" s="103"/>
      <c r="K3313" s="103"/>
    </row>
    <row r="3314" spans="2:11" x14ac:dyDescent="0.25">
      <c r="B3314" s="103"/>
      <c r="C3314" s="123"/>
      <c r="D3314" s="103"/>
      <c r="E3314" s="103"/>
      <c r="F3314" s="103"/>
      <c r="H3314" s="123"/>
      <c r="I3314" s="103"/>
      <c r="J3314" s="103"/>
      <c r="K3314" s="103"/>
    </row>
    <row r="3315" spans="2:11" x14ac:dyDescent="0.25">
      <c r="B3315" s="103"/>
      <c r="C3315" s="123"/>
      <c r="D3315" s="103"/>
      <c r="E3315" s="103"/>
      <c r="F3315" s="103"/>
      <c r="H3315" s="123"/>
      <c r="I3315" s="103"/>
      <c r="J3315" s="103"/>
      <c r="K3315" s="103"/>
    </row>
    <row r="3316" spans="2:11" x14ac:dyDescent="0.25">
      <c r="B3316" s="103"/>
      <c r="C3316" s="123"/>
      <c r="D3316" s="103"/>
      <c r="E3316" s="103"/>
      <c r="F3316" s="103"/>
      <c r="H3316" s="123"/>
      <c r="I3316" s="103"/>
      <c r="J3316" s="103"/>
      <c r="K3316" s="103"/>
    </row>
    <row r="3317" spans="2:11" x14ac:dyDescent="0.25">
      <c r="B3317" s="103"/>
      <c r="C3317" s="123"/>
      <c r="D3317" s="103"/>
      <c r="E3317" s="103"/>
      <c r="F3317" s="103"/>
      <c r="H3317" s="123"/>
      <c r="I3317" s="103"/>
      <c r="J3317" s="103"/>
      <c r="K3317" s="103"/>
    </row>
    <row r="3318" spans="2:11" x14ac:dyDescent="0.25">
      <c r="B3318" s="103"/>
      <c r="C3318" s="123"/>
      <c r="D3318" s="103"/>
      <c r="E3318" s="103"/>
      <c r="F3318" s="103"/>
      <c r="H3318" s="123"/>
      <c r="I3318" s="103"/>
      <c r="J3318" s="103"/>
      <c r="K3318" s="103"/>
    </row>
    <row r="3319" spans="2:11" x14ac:dyDescent="0.25">
      <c r="B3319" s="103"/>
      <c r="C3319" s="123"/>
      <c r="D3319" s="103"/>
      <c r="E3319" s="103"/>
      <c r="F3319" s="103"/>
      <c r="H3319" s="123"/>
      <c r="I3319" s="103"/>
      <c r="J3319" s="103"/>
      <c r="K3319" s="103"/>
    </row>
    <row r="3320" spans="2:11" x14ac:dyDescent="0.25">
      <c r="B3320" s="103"/>
      <c r="C3320" s="123"/>
      <c r="D3320" s="103"/>
      <c r="E3320" s="103"/>
      <c r="F3320" s="103"/>
      <c r="H3320" s="123"/>
      <c r="I3320" s="103"/>
      <c r="J3320" s="103"/>
      <c r="K3320" s="103"/>
    </row>
    <row r="3321" spans="2:11" x14ac:dyDescent="0.25">
      <c r="B3321" s="103"/>
      <c r="C3321" s="123"/>
      <c r="D3321" s="103"/>
      <c r="E3321" s="103"/>
      <c r="F3321" s="103"/>
      <c r="H3321" s="123"/>
      <c r="I3321" s="103"/>
      <c r="J3321" s="103"/>
      <c r="K3321" s="103"/>
    </row>
    <row r="3322" spans="2:11" x14ac:dyDescent="0.25">
      <c r="B3322" s="103"/>
      <c r="C3322" s="123"/>
      <c r="D3322" s="103"/>
      <c r="E3322" s="103"/>
      <c r="F3322" s="103"/>
      <c r="H3322" s="123"/>
      <c r="I3322" s="103"/>
      <c r="J3322" s="103"/>
      <c r="K3322" s="103"/>
    </row>
    <row r="3323" spans="2:11" x14ac:dyDescent="0.25">
      <c r="B3323" s="103"/>
      <c r="C3323" s="123"/>
      <c r="D3323" s="103"/>
      <c r="E3323" s="103"/>
      <c r="F3323" s="103"/>
      <c r="H3323" s="123"/>
      <c r="I3323" s="103"/>
      <c r="J3323" s="103"/>
      <c r="K3323" s="103"/>
    </row>
    <row r="3324" spans="2:11" x14ac:dyDescent="0.25">
      <c r="B3324" s="103"/>
      <c r="C3324" s="123"/>
      <c r="D3324" s="103"/>
      <c r="E3324" s="103"/>
      <c r="F3324" s="103"/>
      <c r="H3324" s="123"/>
      <c r="I3324" s="103"/>
      <c r="J3324" s="103"/>
      <c r="K3324" s="103"/>
    </row>
    <row r="3325" spans="2:11" x14ac:dyDescent="0.25">
      <c r="B3325" s="103"/>
      <c r="C3325" s="123"/>
      <c r="D3325" s="103"/>
      <c r="E3325" s="103"/>
      <c r="F3325" s="103"/>
      <c r="H3325" s="123"/>
      <c r="I3325" s="103"/>
      <c r="J3325" s="103"/>
      <c r="K3325" s="103"/>
    </row>
    <row r="3326" spans="2:11" x14ac:dyDescent="0.25">
      <c r="B3326" s="103"/>
      <c r="C3326" s="123"/>
      <c r="D3326" s="103"/>
      <c r="E3326" s="103"/>
      <c r="F3326" s="103"/>
      <c r="H3326" s="123"/>
      <c r="I3326" s="103"/>
      <c r="J3326" s="103"/>
      <c r="K3326" s="103"/>
    </row>
    <row r="3327" spans="2:11" x14ac:dyDescent="0.25">
      <c r="B3327" s="103"/>
      <c r="C3327" s="123"/>
      <c r="D3327" s="103"/>
      <c r="E3327" s="103"/>
      <c r="F3327" s="103"/>
      <c r="H3327" s="123"/>
      <c r="I3327" s="103"/>
      <c r="J3327" s="103"/>
      <c r="K3327" s="103"/>
    </row>
    <row r="3328" spans="2:11" x14ac:dyDescent="0.25">
      <c r="B3328" s="103"/>
      <c r="C3328" s="123"/>
      <c r="D3328" s="103"/>
      <c r="E3328" s="103"/>
      <c r="F3328" s="103"/>
      <c r="H3328" s="123"/>
      <c r="I3328" s="103"/>
      <c r="J3328" s="103"/>
      <c r="K3328" s="103"/>
    </row>
    <row r="3329" spans="2:11" x14ac:dyDescent="0.25">
      <c r="B3329" s="103"/>
      <c r="C3329" s="123"/>
      <c r="D3329" s="103"/>
      <c r="E3329" s="103"/>
      <c r="F3329" s="103"/>
      <c r="H3329" s="123"/>
      <c r="I3329" s="103"/>
      <c r="J3329" s="103"/>
      <c r="K3329" s="103"/>
    </row>
    <row r="3330" spans="2:11" x14ac:dyDescent="0.25">
      <c r="B3330" s="103"/>
      <c r="C3330" s="123"/>
      <c r="D3330" s="103"/>
      <c r="E3330" s="103"/>
      <c r="F3330" s="103"/>
      <c r="H3330" s="123"/>
      <c r="I3330" s="103"/>
      <c r="J3330" s="103"/>
      <c r="K3330" s="103"/>
    </row>
    <row r="3331" spans="2:11" x14ac:dyDescent="0.25">
      <c r="B3331" s="103"/>
      <c r="C3331" s="123"/>
      <c r="D3331" s="103"/>
      <c r="E3331" s="103"/>
      <c r="F3331" s="103"/>
      <c r="H3331" s="123"/>
      <c r="I3331" s="103"/>
      <c r="J3331" s="103"/>
      <c r="K3331" s="103"/>
    </row>
    <row r="3332" spans="2:11" x14ac:dyDescent="0.25">
      <c r="B3332" s="103"/>
      <c r="C3332" s="123"/>
      <c r="D3332" s="103"/>
      <c r="E3332" s="103"/>
      <c r="F3332" s="103"/>
      <c r="H3332" s="123"/>
      <c r="I3332" s="103"/>
      <c r="J3332" s="103"/>
      <c r="K3332" s="103"/>
    </row>
    <row r="3333" spans="2:11" x14ac:dyDescent="0.25">
      <c r="B3333" s="103"/>
      <c r="C3333" s="123"/>
      <c r="D3333" s="103"/>
      <c r="E3333" s="103"/>
      <c r="F3333" s="103"/>
      <c r="H3333" s="123"/>
      <c r="I3333" s="103"/>
      <c r="J3333" s="103"/>
      <c r="K3333" s="103"/>
    </row>
    <row r="3334" spans="2:11" x14ac:dyDescent="0.25">
      <c r="B3334" s="103"/>
      <c r="C3334" s="123"/>
      <c r="D3334" s="103"/>
      <c r="E3334" s="103"/>
      <c r="F3334" s="103"/>
      <c r="H3334" s="123"/>
      <c r="I3334" s="103"/>
      <c r="J3334" s="103"/>
      <c r="K3334" s="103"/>
    </row>
    <row r="3335" spans="2:11" x14ac:dyDescent="0.25">
      <c r="B3335" s="103"/>
      <c r="C3335" s="123"/>
      <c r="D3335" s="103"/>
      <c r="E3335" s="103"/>
      <c r="F3335" s="103"/>
      <c r="H3335" s="123"/>
      <c r="I3335" s="103"/>
      <c r="J3335" s="103"/>
      <c r="K3335" s="103"/>
    </row>
    <row r="3336" spans="2:11" x14ac:dyDescent="0.25">
      <c r="B3336" s="103"/>
      <c r="C3336" s="123"/>
      <c r="D3336" s="103"/>
      <c r="E3336" s="103"/>
      <c r="F3336" s="103"/>
      <c r="H3336" s="123"/>
      <c r="I3336" s="103"/>
      <c r="J3336" s="103"/>
      <c r="K3336" s="103"/>
    </row>
    <row r="3337" spans="2:11" x14ac:dyDescent="0.25">
      <c r="B3337" s="103"/>
      <c r="C3337" s="123"/>
      <c r="D3337" s="103"/>
      <c r="E3337" s="103"/>
      <c r="F3337" s="103"/>
      <c r="H3337" s="123"/>
      <c r="I3337" s="103"/>
      <c r="J3337" s="103"/>
      <c r="K3337" s="103"/>
    </row>
    <row r="3338" spans="2:11" x14ac:dyDescent="0.25">
      <c r="B3338" s="103"/>
      <c r="C3338" s="123"/>
      <c r="D3338" s="103"/>
      <c r="E3338" s="103"/>
      <c r="F3338" s="103"/>
      <c r="H3338" s="123"/>
      <c r="I3338" s="103"/>
      <c r="J3338" s="103"/>
      <c r="K3338" s="103"/>
    </row>
    <row r="3339" spans="2:11" x14ac:dyDescent="0.25">
      <c r="B3339" s="103"/>
      <c r="C3339" s="123"/>
      <c r="D3339" s="103"/>
      <c r="E3339" s="103"/>
      <c r="F3339" s="103"/>
      <c r="H3339" s="123"/>
      <c r="I3339" s="103"/>
      <c r="J3339" s="103"/>
      <c r="K3339" s="103"/>
    </row>
    <row r="3340" spans="2:11" x14ac:dyDescent="0.25">
      <c r="B3340" s="103"/>
      <c r="C3340" s="123"/>
      <c r="D3340" s="103"/>
      <c r="E3340" s="103"/>
      <c r="F3340" s="103"/>
      <c r="H3340" s="123"/>
      <c r="I3340" s="103"/>
      <c r="J3340" s="103"/>
      <c r="K3340" s="103"/>
    </row>
    <row r="3341" spans="2:11" x14ac:dyDescent="0.25">
      <c r="B3341" s="103"/>
      <c r="C3341" s="123"/>
      <c r="D3341" s="103"/>
      <c r="E3341" s="103"/>
      <c r="F3341" s="103"/>
      <c r="H3341" s="123"/>
      <c r="I3341" s="103"/>
      <c r="J3341" s="103"/>
      <c r="K3341" s="103"/>
    </row>
    <row r="3342" spans="2:11" x14ac:dyDescent="0.25">
      <c r="B3342" s="103"/>
      <c r="C3342" s="123"/>
      <c r="D3342" s="103"/>
      <c r="E3342" s="103"/>
      <c r="F3342" s="103"/>
      <c r="H3342" s="123"/>
      <c r="I3342" s="103"/>
      <c r="J3342" s="103"/>
      <c r="K3342" s="103"/>
    </row>
    <row r="3343" spans="2:11" x14ac:dyDescent="0.25">
      <c r="B3343" s="103"/>
      <c r="C3343" s="123"/>
      <c r="D3343" s="103"/>
      <c r="E3343" s="103"/>
      <c r="F3343" s="103"/>
      <c r="H3343" s="123"/>
      <c r="I3343" s="103"/>
      <c r="J3343" s="103"/>
      <c r="K3343" s="103"/>
    </row>
    <row r="3344" spans="2:11" x14ac:dyDescent="0.25">
      <c r="B3344" s="103"/>
      <c r="C3344" s="123"/>
      <c r="D3344" s="103"/>
      <c r="E3344" s="103"/>
      <c r="F3344" s="103"/>
      <c r="H3344" s="123"/>
      <c r="I3344" s="103"/>
      <c r="J3344" s="103"/>
      <c r="K3344" s="103"/>
    </row>
    <row r="3345" spans="2:11" x14ac:dyDescent="0.25">
      <c r="B3345" s="103"/>
      <c r="C3345" s="123"/>
      <c r="D3345" s="103"/>
      <c r="E3345" s="103"/>
      <c r="F3345" s="103"/>
      <c r="H3345" s="123"/>
      <c r="I3345" s="103"/>
      <c r="J3345" s="103"/>
      <c r="K3345" s="103"/>
    </row>
    <row r="3346" spans="2:11" x14ac:dyDescent="0.25">
      <c r="B3346" s="103"/>
      <c r="C3346" s="123"/>
      <c r="D3346" s="103"/>
      <c r="E3346" s="103"/>
      <c r="F3346" s="103"/>
      <c r="H3346" s="123"/>
      <c r="I3346" s="103"/>
      <c r="J3346" s="103"/>
      <c r="K3346" s="103"/>
    </row>
    <row r="3347" spans="2:11" x14ac:dyDescent="0.25">
      <c r="B3347" s="103"/>
      <c r="C3347" s="123"/>
      <c r="D3347" s="103"/>
      <c r="E3347" s="103"/>
      <c r="F3347" s="103"/>
      <c r="H3347" s="123"/>
      <c r="I3347" s="103"/>
      <c r="J3347" s="103"/>
      <c r="K3347" s="103"/>
    </row>
    <row r="3348" spans="2:11" x14ac:dyDescent="0.25">
      <c r="B3348" s="103"/>
      <c r="C3348" s="123"/>
      <c r="D3348" s="103"/>
      <c r="E3348" s="103"/>
      <c r="F3348" s="103"/>
      <c r="H3348" s="123"/>
      <c r="I3348" s="103"/>
      <c r="J3348" s="103"/>
      <c r="K3348" s="103"/>
    </row>
    <row r="3349" spans="2:11" x14ac:dyDescent="0.25">
      <c r="B3349" s="103"/>
      <c r="C3349" s="123"/>
      <c r="D3349" s="103"/>
      <c r="E3349" s="103"/>
      <c r="F3349" s="103"/>
      <c r="H3349" s="123"/>
      <c r="I3349" s="103"/>
      <c r="J3349" s="103"/>
      <c r="K3349" s="103"/>
    </row>
    <row r="3350" spans="2:11" x14ac:dyDescent="0.25">
      <c r="B3350" s="103"/>
      <c r="C3350" s="123"/>
      <c r="D3350" s="103"/>
      <c r="E3350" s="103"/>
      <c r="F3350" s="103"/>
      <c r="H3350" s="123"/>
      <c r="I3350" s="103"/>
      <c r="J3350" s="103"/>
      <c r="K3350" s="103"/>
    </row>
    <row r="3351" spans="2:11" x14ac:dyDescent="0.25">
      <c r="B3351" s="103"/>
      <c r="C3351" s="123"/>
      <c r="D3351" s="103"/>
      <c r="E3351" s="103"/>
      <c r="F3351" s="103"/>
      <c r="H3351" s="123"/>
      <c r="I3351" s="103"/>
      <c r="J3351" s="103"/>
      <c r="K3351" s="103"/>
    </row>
    <row r="3352" spans="2:11" x14ac:dyDescent="0.25">
      <c r="B3352" s="103"/>
      <c r="C3352" s="123"/>
      <c r="D3352" s="103"/>
      <c r="E3352" s="103"/>
      <c r="F3352" s="103"/>
      <c r="H3352" s="123"/>
      <c r="I3352" s="103"/>
      <c r="J3352" s="103"/>
      <c r="K3352" s="103"/>
    </row>
    <row r="3353" spans="2:11" x14ac:dyDescent="0.25">
      <c r="B3353" s="103"/>
      <c r="C3353" s="123"/>
      <c r="D3353" s="103"/>
      <c r="E3353" s="103"/>
      <c r="F3353" s="103"/>
      <c r="H3353" s="123"/>
      <c r="I3353" s="103"/>
      <c r="J3353" s="103"/>
      <c r="K3353" s="103"/>
    </row>
    <row r="3354" spans="2:11" x14ac:dyDescent="0.25">
      <c r="B3354" s="103"/>
      <c r="C3354" s="123"/>
      <c r="D3354" s="103"/>
      <c r="E3354" s="103"/>
      <c r="F3354" s="103"/>
      <c r="H3354" s="123"/>
      <c r="I3354" s="103"/>
      <c r="J3354" s="103"/>
      <c r="K3354" s="103"/>
    </row>
    <row r="3355" spans="2:11" x14ac:dyDescent="0.25">
      <c r="B3355" s="103"/>
      <c r="C3355" s="123"/>
      <c r="D3355" s="103"/>
      <c r="E3355" s="103"/>
      <c r="F3355" s="103"/>
      <c r="H3355" s="123"/>
      <c r="I3355" s="103"/>
      <c r="J3355" s="103"/>
      <c r="K3355" s="103"/>
    </row>
    <row r="3356" spans="2:11" x14ac:dyDescent="0.25">
      <c r="B3356" s="103"/>
      <c r="C3356" s="123"/>
      <c r="D3356" s="103"/>
      <c r="E3356" s="103"/>
      <c r="F3356" s="103"/>
      <c r="H3356" s="123"/>
      <c r="I3356" s="103"/>
      <c r="J3356" s="103"/>
      <c r="K3356" s="103"/>
    </row>
    <row r="3357" spans="2:11" x14ac:dyDescent="0.25">
      <c r="B3357" s="103"/>
      <c r="C3357" s="123"/>
      <c r="D3357" s="103"/>
      <c r="E3357" s="103"/>
      <c r="F3357" s="103"/>
      <c r="H3357" s="123"/>
      <c r="I3357" s="103"/>
      <c r="J3357" s="103"/>
      <c r="K3357" s="103"/>
    </row>
    <row r="3358" spans="2:11" x14ac:dyDescent="0.25">
      <c r="B3358" s="103"/>
      <c r="C3358" s="123"/>
      <c r="D3358" s="103"/>
      <c r="E3358" s="103"/>
      <c r="F3358" s="103"/>
      <c r="H3358" s="123"/>
      <c r="I3358" s="103"/>
      <c r="J3358" s="103"/>
      <c r="K3358" s="103"/>
    </row>
    <row r="3359" spans="2:11" x14ac:dyDescent="0.25">
      <c r="B3359" s="103"/>
      <c r="C3359" s="123"/>
      <c r="D3359" s="103"/>
      <c r="E3359" s="103"/>
      <c r="F3359" s="103"/>
      <c r="H3359" s="123"/>
      <c r="I3359" s="103"/>
      <c r="J3359" s="103"/>
      <c r="K3359" s="103"/>
    </row>
    <row r="3360" spans="2:11" x14ac:dyDescent="0.25">
      <c r="B3360" s="103"/>
      <c r="C3360" s="123"/>
      <c r="D3360" s="103"/>
      <c r="E3360" s="103"/>
      <c r="F3360" s="103"/>
      <c r="H3360" s="123"/>
      <c r="I3360" s="103"/>
      <c r="J3360" s="103"/>
      <c r="K3360" s="103"/>
    </row>
    <row r="3361" spans="2:11" x14ac:dyDescent="0.25">
      <c r="B3361" s="103"/>
      <c r="C3361" s="123"/>
      <c r="D3361" s="103"/>
      <c r="E3361" s="103"/>
      <c r="F3361" s="103"/>
      <c r="H3361" s="123"/>
      <c r="I3361" s="103"/>
      <c r="J3361" s="103"/>
      <c r="K3361" s="103"/>
    </row>
    <row r="3362" spans="2:11" x14ac:dyDescent="0.25">
      <c r="B3362" s="103"/>
      <c r="C3362" s="123"/>
      <c r="D3362" s="103"/>
      <c r="E3362" s="103"/>
      <c r="F3362" s="103"/>
      <c r="H3362" s="123"/>
      <c r="I3362" s="103"/>
      <c r="J3362" s="103"/>
      <c r="K3362" s="103"/>
    </row>
    <row r="3363" spans="2:11" x14ac:dyDescent="0.25">
      <c r="B3363" s="103"/>
      <c r="C3363" s="123"/>
      <c r="D3363" s="103"/>
      <c r="E3363" s="103"/>
      <c r="F3363" s="103"/>
      <c r="H3363" s="123"/>
      <c r="I3363" s="103"/>
      <c r="J3363" s="103"/>
      <c r="K3363" s="103"/>
    </row>
    <row r="3364" spans="2:11" x14ac:dyDescent="0.25">
      <c r="B3364" s="103"/>
      <c r="C3364" s="123"/>
      <c r="D3364" s="103"/>
      <c r="E3364" s="103"/>
      <c r="F3364" s="103"/>
      <c r="H3364" s="123"/>
      <c r="I3364" s="103"/>
      <c r="J3364" s="103"/>
      <c r="K3364" s="103"/>
    </row>
    <row r="3365" spans="2:11" x14ac:dyDescent="0.25">
      <c r="B3365" s="103"/>
      <c r="C3365" s="123"/>
      <c r="D3365" s="103"/>
      <c r="E3365" s="103"/>
      <c r="F3365" s="103"/>
      <c r="H3365" s="123"/>
      <c r="I3365" s="103"/>
      <c r="J3365" s="103"/>
      <c r="K3365" s="103"/>
    </row>
    <row r="3366" spans="2:11" x14ac:dyDescent="0.25">
      <c r="B3366" s="103"/>
      <c r="C3366" s="123"/>
      <c r="D3366" s="103"/>
      <c r="E3366" s="103"/>
      <c r="F3366" s="103"/>
      <c r="H3366" s="123"/>
      <c r="I3366" s="103"/>
      <c r="J3366" s="103"/>
      <c r="K3366" s="103"/>
    </row>
    <row r="3367" spans="2:11" x14ac:dyDescent="0.25">
      <c r="B3367" s="103"/>
      <c r="C3367" s="123"/>
      <c r="D3367" s="103"/>
      <c r="E3367" s="103"/>
      <c r="F3367" s="103"/>
      <c r="H3367" s="123"/>
      <c r="I3367" s="103"/>
      <c r="J3367" s="103"/>
      <c r="K3367" s="103"/>
    </row>
    <row r="3368" spans="2:11" x14ac:dyDescent="0.25">
      <c r="B3368" s="103"/>
      <c r="C3368" s="123"/>
      <c r="D3368" s="103"/>
      <c r="E3368" s="103"/>
      <c r="F3368" s="103"/>
      <c r="H3368" s="123"/>
      <c r="I3368" s="103"/>
      <c r="J3368" s="103"/>
      <c r="K3368" s="103"/>
    </row>
    <row r="3369" spans="2:11" x14ac:dyDescent="0.25">
      <c r="B3369" s="103"/>
      <c r="C3369" s="123"/>
      <c r="D3369" s="103"/>
      <c r="E3369" s="103"/>
      <c r="F3369" s="103"/>
      <c r="H3369" s="123"/>
      <c r="I3369" s="103"/>
      <c r="J3369" s="103"/>
      <c r="K3369" s="103"/>
    </row>
    <row r="3370" spans="2:11" x14ac:dyDescent="0.25">
      <c r="B3370" s="103"/>
      <c r="C3370" s="123"/>
      <c r="D3370" s="103"/>
      <c r="E3370" s="103"/>
      <c r="F3370" s="103"/>
      <c r="H3370" s="123"/>
      <c r="I3370" s="103"/>
      <c r="J3370" s="103"/>
      <c r="K3370" s="103"/>
    </row>
    <row r="3371" spans="2:11" x14ac:dyDescent="0.25">
      <c r="B3371" s="103"/>
      <c r="C3371" s="123"/>
      <c r="D3371" s="103"/>
      <c r="E3371" s="103"/>
      <c r="F3371" s="103"/>
      <c r="H3371" s="123"/>
      <c r="I3371" s="103"/>
      <c r="J3371" s="103"/>
      <c r="K3371" s="103"/>
    </row>
    <row r="3372" spans="2:11" x14ac:dyDescent="0.25">
      <c r="B3372" s="103"/>
      <c r="C3372" s="123"/>
      <c r="D3372" s="103"/>
      <c r="E3372" s="103"/>
      <c r="F3372" s="103"/>
      <c r="H3372" s="123"/>
      <c r="I3372" s="103"/>
      <c r="J3372" s="103"/>
      <c r="K3372" s="103"/>
    </row>
    <row r="3373" spans="2:11" x14ac:dyDescent="0.25">
      <c r="B3373" s="103"/>
      <c r="C3373" s="123"/>
      <c r="D3373" s="103"/>
      <c r="E3373" s="103"/>
      <c r="F3373" s="103"/>
      <c r="H3373" s="123"/>
      <c r="I3373" s="103"/>
      <c r="J3373" s="103"/>
      <c r="K3373" s="103"/>
    </row>
    <row r="3374" spans="2:11" x14ac:dyDescent="0.25">
      <c r="B3374" s="103"/>
      <c r="C3374" s="123"/>
      <c r="D3374" s="103"/>
      <c r="E3374" s="103"/>
      <c r="F3374" s="103"/>
      <c r="H3374" s="123"/>
      <c r="I3374" s="103"/>
      <c r="J3374" s="103"/>
      <c r="K3374" s="103"/>
    </row>
    <row r="3375" spans="2:11" x14ac:dyDescent="0.25">
      <c r="B3375" s="103"/>
      <c r="C3375" s="123"/>
      <c r="D3375" s="103"/>
      <c r="E3375" s="103"/>
      <c r="F3375" s="103"/>
      <c r="H3375" s="123"/>
      <c r="I3375" s="103"/>
      <c r="J3375" s="103"/>
      <c r="K3375" s="103"/>
    </row>
    <row r="3376" spans="2:11" x14ac:dyDescent="0.25">
      <c r="B3376" s="103"/>
      <c r="C3376" s="123"/>
      <c r="D3376" s="103"/>
      <c r="E3376" s="103"/>
      <c r="F3376" s="103"/>
      <c r="H3376" s="123"/>
      <c r="I3376" s="103"/>
      <c r="J3376" s="103"/>
      <c r="K3376" s="103"/>
    </row>
    <row r="3377" spans="2:11" x14ac:dyDescent="0.25">
      <c r="B3377" s="103"/>
      <c r="C3377" s="123"/>
      <c r="D3377" s="103"/>
      <c r="E3377" s="103"/>
      <c r="F3377" s="103"/>
      <c r="H3377" s="123"/>
      <c r="I3377" s="103"/>
      <c r="J3377" s="103"/>
      <c r="K3377" s="103"/>
    </row>
    <row r="3378" spans="2:11" x14ac:dyDescent="0.25">
      <c r="B3378" s="103"/>
      <c r="C3378" s="123"/>
      <c r="D3378" s="103"/>
      <c r="E3378" s="103"/>
      <c r="F3378" s="103"/>
      <c r="H3378" s="123"/>
      <c r="I3378" s="103"/>
      <c r="J3378" s="103"/>
      <c r="K3378" s="103"/>
    </row>
    <row r="3379" spans="2:11" x14ac:dyDescent="0.25">
      <c r="B3379" s="103"/>
      <c r="C3379" s="123"/>
      <c r="D3379" s="103"/>
      <c r="E3379" s="103"/>
      <c r="F3379" s="103"/>
      <c r="H3379" s="123"/>
      <c r="I3379" s="103"/>
      <c r="J3379" s="103"/>
      <c r="K3379" s="103"/>
    </row>
    <row r="3380" spans="2:11" x14ac:dyDescent="0.25">
      <c r="B3380" s="103"/>
      <c r="C3380" s="123"/>
      <c r="D3380" s="103"/>
      <c r="E3380" s="103"/>
      <c r="F3380" s="103"/>
      <c r="H3380" s="123"/>
      <c r="I3380" s="103"/>
      <c r="J3380" s="103"/>
      <c r="K3380" s="103"/>
    </row>
    <row r="3381" spans="2:11" x14ac:dyDescent="0.25">
      <c r="B3381" s="103"/>
      <c r="C3381" s="123"/>
      <c r="D3381" s="103"/>
      <c r="E3381" s="103"/>
      <c r="F3381" s="103"/>
      <c r="H3381" s="123"/>
      <c r="I3381" s="103"/>
      <c r="J3381" s="103"/>
      <c r="K3381" s="103"/>
    </row>
    <row r="3382" spans="2:11" x14ac:dyDescent="0.25">
      <c r="B3382" s="103"/>
      <c r="C3382" s="123"/>
      <c r="D3382" s="103"/>
      <c r="E3382" s="103"/>
      <c r="F3382" s="103"/>
      <c r="H3382" s="123"/>
      <c r="I3382" s="103"/>
      <c r="J3382" s="103"/>
      <c r="K3382" s="103"/>
    </row>
    <row r="3383" spans="2:11" x14ac:dyDescent="0.25">
      <c r="B3383" s="103"/>
      <c r="C3383" s="123"/>
      <c r="D3383" s="103"/>
      <c r="E3383" s="103"/>
      <c r="F3383" s="103"/>
      <c r="H3383" s="123"/>
      <c r="I3383" s="103"/>
      <c r="J3383" s="103"/>
      <c r="K3383" s="103"/>
    </row>
    <row r="3384" spans="2:11" x14ac:dyDescent="0.25">
      <c r="B3384" s="103"/>
      <c r="C3384" s="123"/>
      <c r="D3384" s="103"/>
      <c r="E3384" s="103"/>
      <c r="F3384" s="103"/>
      <c r="H3384" s="123"/>
      <c r="I3384" s="103"/>
      <c r="J3384" s="103"/>
      <c r="K3384" s="103"/>
    </row>
    <row r="3385" spans="2:11" x14ac:dyDescent="0.25">
      <c r="B3385" s="103"/>
      <c r="C3385" s="123"/>
      <c r="D3385" s="103"/>
      <c r="E3385" s="103"/>
      <c r="F3385" s="103"/>
      <c r="H3385" s="123"/>
      <c r="I3385" s="103"/>
      <c r="J3385" s="103"/>
      <c r="K3385" s="103"/>
    </row>
    <row r="3386" spans="2:11" x14ac:dyDescent="0.25">
      <c r="B3386" s="103"/>
      <c r="C3386" s="123"/>
      <c r="D3386" s="103"/>
      <c r="E3386" s="103"/>
      <c r="F3386" s="103"/>
      <c r="H3386" s="123"/>
      <c r="I3386" s="103"/>
      <c r="J3386" s="103"/>
      <c r="K3386" s="103"/>
    </row>
    <row r="3387" spans="2:11" x14ac:dyDescent="0.25">
      <c r="B3387" s="103"/>
      <c r="C3387" s="123"/>
      <c r="D3387" s="103"/>
      <c r="E3387" s="103"/>
      <c r="F3387" s="103"/>
      <c r="H3387" s="123"/>
      <c r="I3387" s="103"/>
      <c r="J3387" s="103"/>
      <c r="K3387" s="103"/>
    </row>
    <row r="3388" spans="2:11" x14ac:dyDescent="0.25">
      <c r="B3388" s="103"/>
      <c r="C3388" s="123"/>
      <c r="D3388" s="103"/>
      <c r="E3388" s="103"/>
      <c r="F3388" s="103"/>
      <c r="H3388" s="123"/>
      <c r="I3388" s="103"/>
      <c r="J3388" s="103"/>
      <c r="K3388" s="103"/>
    </row>
    <row r="3389" spans="2:11" x14ac:dyDescent="0.25">
      <c r="B3389" s="103"/>
      <c r="C3389" s="123"/>
      <c r="D3389" s="103"/>
      <c r="E3389" s="103"/>
      <c r="F3389" s="103"/>
      <c r="H3389" s="123"/>
      <c r="I3389" s="103"/>
      <c r="J3389" s="103"/>
      <c r="K3389" s="103"/>
    </row>
    <row r="3390" spans="2:11" x14ac:dyDescent="0.25">
      <c r="B3390" s="103"/>
      <c r="C3390" s="123"/>
      <c r="D3390" s="103"/>
      <c r="E3390" s="103"/>
      <c r="F3390" s="103"/>
      <c r="H3390" s="123"/>
      <c r="I3390" s="103"/>
      <c r="J3390" s="103"/>
      <c r="K3390" s="103"/>
    </row>
    <row r="3391" spans="2:11" x14ac:dyDescent="0.25">
      <c r="B3391" s="103"/>
      <c r="C3391" s="123"/>
      <c r="D3391" s="103"/>
      <c r="E3391" s="103"/>
      <c r="F3391" s="103"/>
      <c r="H3391" s="123"/>
      <c r="I3391" s="103"/>
      <c r="J3391" s="103"/>
      <c r="K3391" s="103"/>
    </row>
    <row r="3392" spans="2:11" x14ac:dyDescent="0.25">
      <c r="B3392" s="103"/>
      <c r="C3392" s="123"/>
      <c r="D3392" s="103"/>
      <c r="E3392" s="103"/>
      <c r="F3392" s="103"/>
      <c r="H3392" s="123"/>
      <c r="I3392" s="103"/>
      <c r="J3392" s="103"/>
      <c r="K3392" s="103"/>
    </row>
    <row r="3393" spans="2:11" x14ac:dyDescent="0.25">
      <c r="B3393" s="103"/>
      <c r="C3393" s="123"/>
      <c r="D3393" s="103"/>
      <c r="E3393" s="103"/>
      <c r="F3393" s="103"/>
      <c r="H3393" s="123"/>
      <c r="I3393" s="103"/>
      <c r="J3393" s="103"/>
      <c r="K3393" s="103"/>
    </row>
    <row r="3394" spans="2:11" x14ac:dyDescent="0.25">
      <c r="B3394" s="103"/>
      <c r="C3394" s="123"/>
      <c r="D3394" s="103"/>
      <c r="E3394" s="103"/>
      <c r="F3394" s="103"/>
      <c r="H3394" s="123"/>
      <c r="I3394" s="103"/>
      <c r="J3394" s="103"/>
      <c r="K3394" s="103"/>
    </row>
    <row r="3395" spans="2:11" x14ac:dyDescent="0.25">
      <c r="B3395" s="103"/>
      <c r="C3395" s="123"/>
      <c r="D3395" s="103"/>
      <c r="E3395" s="103"/>
      <c r="F3395" s="103"/>
      <c r="H3395" s="123"/>
      <c r="I3395" s="103"/>
      <c r="J3395" s="103"/>
      <c r="K3395" s="103"/>
    </row>
    <row r="3396" spans="2:11" x14ac:dyDescent="0.25">
      <c r="B3396" s="103"/>
      <c r="C3396" s="123"/>
      <c r="D3396" s="103"/>
      <c r="E3396" s="103"/>
      <c r="F3396" s="103"/>
      <c r="H3396" s="123"/>
      <c r="I3396" s="103"/>
      <c r="J3396" s="103"/>
      <c r="K3396" s="103"/>
    </row>
    <row r="3397" spans="2:11" x14ac:dyDescent="0.25">
      <c r="B3397" s="103"/>
      <c r="C3397" s="123"/>
      <c r="D3397" s="103"/>
      <c r="E3397" s="103"/>
      <c r="F3397" s="103"/>
      <c r="H3397" s="123"/>
      <c r="I3397" s="103"/>
      <c r="J3397" s="103"/>
      <c r="K3397" s="103"/>
    </row>
    <row r="3398" spans="2:11" x14ac:dyDescent="0.25">
      <c r="B3398" s="103"/>
      <c r="C3398" s="123"/>
      <c r="D3398" s="103"/>
      <c r="E3398" s="103"/>
      <c r="F3398" s="103"/>
      <c r="H3398" s="123"/>
      <c r="I3398" s="103"/>
      <c r="J3398" s="103"/>
      <c r="K3398" s="103"/>
    </row>
    <row r="3399" spans="2:11" x14ac:dyDescent="0.25">
      <c r="B3399" s="103"/>
      <c r="C3399" s="123"/>
      <c r="D3399" s="103"/>
      <c r="E3399" s="103"/>
      <c r="F3399" s="103"/>
      <c r="H3399" s="123"/>
      <c r="I3399" s="103"/>
      <c r="J3399" s="103"/>
      <c r="K3399" s="103"/>
    </row>
    <row r="3400" spans="2:11" x14ac:dyDescent="0.25">
      <c r="B3400" s="103"/>
      <c r="C3400" s="123"/>
      <c r="D3400" s="103"/>
      <c r="E3400" s="103"/>
      <c r="F3400" s="103"/>
      <c r="H3400" s="123"/>
      <c r="I3400" s="103"/>
      <c r="J3400" s="103"/>
      <c r="K3400" s="103"/>
    </row>
    <row r="3401" spans="2:11" x14ac:dyDescent="0.25">
      <c r="B3401" s="103"/>
      <c r="C3401" s="123"/>
      <c r="D3401" s="103"/>
      <c r="E3401" s="103"/>
      <c r="F3401" s="103"/>
      <c r="H3401" s="123"/>
      <c r="I3401" s="103"/>
      <c r="J3401" s="103"/>
      <c r="K3401" s="103"/>
    </row>
    <row r="3402" spans="2:11" x14ac:dyDescent="0.25">
      <c r="B3402" s="103"/>
      <c r="C3402" s="123"/>
      <c r="D3402" s="103"/>
      <c r="E3402" s="103"/>
      <c r="F3402" s="103"/>
      <c r="H3402" s="123"/>
      <c r="I3402" s="103"/>
      <c r="J3402" s="103"/>
      <c r="K3402" s="103"/>
    </row>
    <row r="3403" spans="2:11" x14ac:dyDescent="0.25">
      <c r="B3403" s="103"/>
      <c r="C3403" s="123"/>
      <c r="D3403" s="103"/>
      <c r="E3403" s="103"/>
      <c r="F3403" s="103"/>
      <c r="H3403" s="123"/>
      <c r="I3403" s="103"/>
      <c r="J3403" s="103"/>
      <c r="K3403" s="103"/>
    </row>
    <row r="3404" spans="2:11" x14ac:dyDescent="0.25">
      <c r="B3404" s="103"/>
      <c r="C3404" s="123"/>
      <c r="D3404" s="103"/>
      <c r="E3404" s="103"/>
      <c r="F3404" s="103"/>
      <c r="H3404" s="123"/>
      <c r="I3404" s="103"/>
      <c r="J3404" s="103"/>
      <c r="K3404" s="103"/>
    </row>
    <row r="3405" spans="2:11" x14ac:dyDescent="0.25">
      <c r="B3405" s="103"/>
      <c r="C3405" s="123"/>
      <c r="D3405" s="103"/>
      <c r="E3405" s="103"/>
      <c r="F3405" s="103"/>
      <c r="H3405" s="123"/>
      <c r="I3405" s="103"/>
      <c r="J3405" s="103"/>
      <c r="K3405" s="103"/>
    </row>
    <row r="3406" spans="2:11" x14ac:dyDescent="0.25">
      <c r="B3406" s="103"/>
      <c r="C3406" s="123"/>
      <c r="D3406" s="103"/>
      <c r="E3406" s="103"/>
      <c r="F3406" s="103"/>
      <c r="H3406" s="123"/>
      <c r="I3406" s="103"/>
      <c r="J3406" s="103"/>
      <c r="K3406" s="103"/>
    </row>
    <row r="3407" spans="2:11" x14ac:dyDescent="0.25">
      <c r="B3407" s="103"/>
      <c r="C3407" s="123"/>
      <c r="D3407" s="103"/>
      <c r="E3407" s="103"/>
      <c r="F3407" s="103"/>
      <c r="H3407" s="123"/>
      <c r="I3407" s="103"/>
      <c r="J3407" s="103"/>
      <c r="K3407" s="103"/>
    </row>
    <row r="3408" spans="2:11" x14ac:dyDescent="0.25">
      <c r="B3408" s="103"/>
      <c r="C3408" s="123"/>
      <c r="D3408" s="103"/>
      <c r="E3408" s="103"/>
      <c r="F3408" s="103"/>
      <c r="H3408" s="123"/>
      <c r="I3408" s="103"/>
      <c r="J3408" s="103"/>
      <c r="K3408" s="103"/>
    </row>
    <row r="3409" spans="2:11" x14ac:dyDescent="0.25">
      <c r="B3409" s="103"/>
      <c r="C3409" s="123"/>
      <c r="D3409" s="103"/>
      <c r="E3409" s="103"/>
      <c r="F3409" s="103"/>
      <c r="H3409" s="123"/>
      <c r="I3409" s="103"/>
      <c r="J3409" s="103"/>
      <c r="K3409" s="103"/>
    </row>
    <row r="3410" spans="2:11" x14ac:dyDescent="0.25">
      <c r="B3410" s="103"/>
      <c r="C3410" s="123"/>
      <c r="D3410" s="103"/>
      <c r="E3410" s="103"/>
      <c r="F3410" s="103"/>
      <c r="H3410" s="123"/>
      <c r="I3410" s="103"/>
      <c r="J3410" s="103"/>
      <c r="K3410" s="103"/>
    </row>
    <row r="3411" spans="2:11" x14ac:dyDescent="0.25">
      <c r="B3411" s="103"/>
      <c r="C3411" s="123"/>
      <c r="D3411" s="103"/>
      <c r="E3411" s="103"/>
      <c r="F3411" s="103"/>
      <c r="H3411" s="123"/>
      <c r="I3411" s="103"/>
      <c r="J3411" s="103"/>
      <c r="K3411" s="103"/>
    </row>
    <row r="3412" spans="2:11" x14ac:dyDescent="0.25">
      <c r="B3412" s="103"/>
      <c r="C3412" s="123"/>
      <c r="D3412" s="103"/>
      <c r="E3412" s="103"/>
      <c r="F3412" s="103"/>
      <c r="H3412" s="123"/>
      <c r="I3412" s="103"/>
      <c r="J3412" s="103"/>
      <c r="K3412" s="103"/>
    </row>
    <row r="3413" spans="2:11" x14ac:dyDescent="0.25">
      <c r="B3413" s="103"/>
      <c r="C3413" s="123"/>
      <c r="D3413" s="103"/>
      <c r="E3413" s="103"/>
      <c r="F3413" s="103"/>
      <c r="H3413" s="123"/>
      <c r="I3413" s="103"/>
      <c r="J3413" s="103"/>
      <c r="K3413" s="103"/>
    </row>
    <row r="3414" spans="2:11" x14ac:dyDescent="0.25">
      <c r="B3414" s="103"/>
      <c r="C3414" s="123"/>
      <c r="D3414" s="103"/>
      <c r="E3414" s="103"/>
      <c r="F3414" s="103"/>
      <c r="H3414" s="123"/>
      <c r="I3414" s="103"/>
      <c r="J3414" s="103"/>
      <c r="K3414" s="103"/>
    </row>
    <row r="3415" spans="2:11" x14ac:dyDescent="0.25">
      <c r="B3415" s="103"/>
      <c r="C3415" s="123"/>
      <c r="D3415" s="103"/>
      <c r="E3415" s="103"/>
      <c r="F3415" s="103"/>
      <c r="H3415" s="123"/>
      <c r="I3415" s="103"/>
      <c r="J3415" s="103"/>
      <c r="K3415" s="103"/>
    </row>
    <row r="3416" spans="2:11" x14ac:dyDescent="0.25">
      <c r="B3416" s="103"/>
      <c r="C3416" s="123"/>
      <c r="D3416" s="103"/>
      <c r="E3416" s="103"/>
      <c r="F3416" s="103"/>
      <c r="H3416" s="123"/>
      <c r="I3416" s="103"/>
      <c r="J3416" s="103"/>
      <c r="K3416" s="103"/>
    </row>
    <row r="3417" spans="2:11" x14ac:dyDescent="0.25">
      <c r="B3417" s="103"/>
      <c r="C3417" s="123"/>
      <c r="D3417" s="103"/>
      <c r="E3417" s="103"/>
      <c r="F3417" s="103"/>
      <c r="H3417" s="123"/>
      <c r="I3417" s="103"/>
      <c r="J3417" s="103"/>
      <c r="K3417" s="103"/>
    </row>
    <row r="3418" spans="2:11" x14ac:dyDescent="0.25">
      <c r="B3418" s="103"/>
      <c r="C3418" s="123"/>
      <c r="D3418" s="103"/>
      <c r="E3418" s="103"/>
      <c r="F3418" s="103"/>
      <c r="H3418" s="123"/>
      <c r="I3418" s="103"/>
      <c r="J3418" s="103"/>
      <c r="K3418" s="103"/>
    </row>
    <row r="3419" spans="2:11" x14ac:dyDescent="0.25">
      <c r="B3419" s="103"/>
      <c r="C3419" s="123"/>
      <c r="D3419" s="103"/>
      <c r="E3419" s="103"/>
      <c r="F3419" s="103"/>
      <c r="H3419" s="123"/>
      <c r="I3419" s="103"/>
      <c r="J3419" s="103"/>
      <c r="K3419" s="103"/>
    </row>
    <row r="3420" spans="2:11" x14ac:dyDescent="0.25">
      <c r="B3420" s="103"/>
      <c r="C3420" s="123"/>
      <c r="D3420" s="103"/>
      <c r="E3420" s="103"/>
      <c r="F3420" s="103"/>
      <c r="H3420" s="123"/>
      <c r="I3420" s="103"/>
      <c r="J3420" s="103"/>
      <c r="K3420" s="103"/>
    </row>
    <row r="3421" spans="2:11" x14ac:dyDescent="0.25">
      <c r="B3421" s="103"/>
      <c r="C3421" s="123"/>
      <c r="D3421" s="103"/>
      <c r="E3421" s="103"/>
      <c r="F3421" s="103"/>
      <c r="H3421" s="123"/>
      <c r="I3421" s="103"/>
      <c r="J3421" s="103"/>
      <c r="K3421" s="103"/>
    </row>
    <row r="3422" spans="2:11" x14ac:dyDescent="0.25">
      <c r="B3422" s="103"/>
      <c r="C3422" s="123"/>
      <c r="D3422" s="103"/>
      <c r="E3422" s="103"/>
      <c r="F3422" s="103"/>
      <c r="H3422" s="123"/>
      <c r="I3422" s="103"/>
      <c r="J3422" s="103"/>
      <c r="K3422" s="103"/>
    </row>
    <row r="3423" spans="2:11" x14ac:dyDescent="0.25">
      <c r="B3423" s="103"/>
      <c r="C3423" s="123"/>
      <c r="D3423" s="103"/>
      <c r="E3423" s="103"/>
      <c r="F3423" s="103"/>
      <c r="H3423" s="123"/>
      <c r="I3423" s="103"/>
      <c r="J3423" s="103"/>
      <c r="K3423" s="103"/>
    </row>
    <row r="3424" spans="2:11" x14ac:dyDescent="0.25">
      <c r="B3424" s="103"/>
      <c r="C3424" s="123"/>
      <c r="D3424" s="103"/>
      <c r="E3424" s="103"/>
      <c r="F3424" s="103"/>
      <c r="H3424" s="123"/>
      <c r="I3424" s="103"/>
      <c r="J3424" s="103"/>
      <c r="K3424" s="103"/>
    </row>
    <row r="3425" spans="2:11" x14ac:dyDescent="0.25">
      <c r="B3425" s="103"/>
      <c r="C3425" s="123"/>
      <c r="D3425" s="103"/>
      <c r="E3425" s="103"/>
      <c r="F3425" s="103"/>
      <c r="H3425" s="123"/>
      <c r="I3425" s="103"/>
      <c r="J3425" s="103"/>
      <c r="K3425" s="103"/>
    </row>
    <row r="3426" spans="2:11" x14ac:dyDescent="0.25">
      <c r="B3426" s="103"/>
      <c r="C3426" s="123"/>
      <c r="D3426" s="103"/>
      <c r="E3426" s="103"/>
      <c r="F3426" s="103"/>
      <c r="H3426" s="123"/>
      <c r="I3426" s="103"/>
      <c r="J3426" s="103"/>
      <c r="K3426" s="103"/>
    </row>
    <row r="3427" spans="2:11" x14ac:dyDescent="0.25">
      <c r="B3427" s="103"/>
      <c r="C3427" s="123"/>
      <c r="D3427" s="103"/>
      <c r="E3427" s="103"/>
      <c r="F3427" s="103"/>
      <c r="H3427" s="123"/>
      <c r="I3427" s="103"/>
      <c r="J3427" s="103"/>
      <c r="K3427" s="103"/>
    </row>
    <row r="3428" spans="2:11" x14ac:dyDescent="0.25">
      <c r="B3428" s="103"/>
      <c r="C3428" s="123"/>
      <c r="D3428" s="103"/>
      <c r="E3428" s="103"/>
      <c r="F3428" s="103"/>
      <c r="H3428" s="123"/>
      <c r="I3428" s="103"/>
      <c r="J3428" s="103"/>
      <c r="K3428" s="103"/>
    </row>
    <row r="3429" spans="2:11" x14ac:dyDescent="0.25">
      <c r="B3429" s="103"/>
      <c r="C3429" s="123"/>
      <c r="D3429" s="103"/>
      <c r="E3429" s="103"/>
      <c r="F3429" s="103"/>
      <c r="H3429" s="123"/>
      <c r="I3429" s="103"/>
      <c r="J3429" s="103"/>
      <c r="K3429" s="103"/>
    </row>
    <row r="3430" spans="2:11" x14ac:dyDescent="0.25">
      <c r="B3430" s="103"/>
      <c r="C3430" s="123"/>
      <c r="D3430" s="103"/>
      <c r="E3430" s="103"/>
      <c r="F3430" s="103"/>
      <c r="H3430" s="123"/>
      <c r="I3430" s="103"/>
      <c r="J3430" s="103"/>
      <c r="K3430" s="103"/>
    </row>
    <row r="3431" spans="2:11" x14ac:dyDescent="0.25">
      <c r="B3431" s="103"/>
      <c r="C3431" s="123"/>
      <c r="D3431" s="103"/>
      <c r="E3431" s="103"/>
      <c r="F3431" s="103"/>
      <c r="H3431" s="123"/>
      <c r="I3431" s="103"/>
      <c r="J3431" s="103"/>
      <c r="K3431" s="103"/>
    </row>
    <row r="3432" spans="2:11" x14ac:dyDescent="0.25">
      <c r="B3432" s="103"/>
      <c r="C3432" s="123"/>
      <c r="D3432" s="103"/>
      <c r="E3432" s="103"/>
      <c r="F3432" s="103"/>
      <c r="H3432" s="123"/>
      <c r="I3432" s="103"/>
      <c r="J3432" s="103"/>
      <c r="K3432" s="103"/>
    </row>
    <row r="3433" spans="2:11" x14ac:dyDescent="0.25">
      <c r="B3433" s="103"/>
      <c r="C3433" s="123"/>
      <c r="D3433" s="103"/>
      <c r="E3433" s="103"/>
      <c r="F3433" s="103"/>
      <c r="H3433" s="123"/>
      <c r="I3433" s="103"/>
      <c r="J3433" s="103"/>
      <c r="K3433" s="103"/>
    </row>
    <row r="3434" spans="2:11" x14ac:dyDescent="0.25">
      <c r="B3434" s="103"/>
      <c r="C3434" s="123"/>
      <c r="D3434" s="103"/>
      <c r="E3434" s="103"/>
      <c r="F3434" s="103"/>
      <c r="H3434" s="123"/>
      <c r="I3434" s="103"/>
      <c r="J3434" s="103"/>
      <c r="K3434" s="103"/>
    </row>
    <row r="3435" spans="2:11" x14ac:dyDescent="0.25">
      <c r="B3435" s="103"/>
      <c r="C3435" s="123"/>
      <c r="D3435" s="103"/>
      <c r="E3435" s="103"/>
      <c r="F3435" s="103"/>
      <c r="H3435" s="123"/>
      <c r="I3435" s="103"/>
      <c r="J3435" s="103"/>
      <c r="K3435" s="103"/>
    </row>
    <row r="3436" spans="2:11" x14ac:dyDescent="0.25">
      <c r="B3436" s="103"/>
      <c r="C3436" s="123"/>
      <c r="D3436" s="103"/>
      <c r="E3436" s="103"/>
      <c r="F3436" s="103"/>
      <c r="H3436" s="123"/>
      <c r="I3436" s="103"/>
      <c r="J3436" s="103"/>
      <c r="K3436" s="103"/>
    </row>
    <row r="3437" spans="2:11" x14ac:dyDescent="0.25">
      <c r="B3437" s="103"/>
      <c r="C3437" s="123"/>
      <c r="D3437" s="103"/>
      <c r="E3437" s="103"/>
      <c r="F3437" s="103"/>
      <c r="H3437" s="123"/>
      <c r="I3437" s="103"/>
      <c r="J3437" s="103"/>
      <c r="K3437" s="103"/>
    </row>
    <row r="3438" spans="2:11" x14ac:dyDescent="0.25">
      <c r="B3438" s="103"/>
      <c r="C3438" s="123"/>
      <c r="D3438" s="103"/>
      <c r="E3438" s="103"/>
      <c r="F3438" s="103"/>
      <c r="H3438" s="123"/>
      <c r="I3438" s="103"/>
      <c r="J3438" s="103"/>
      <c r="K3438" s="103"/>
    </row>
    <row r="3439" spans="2:11" x14ac:dyDescent="0.25">
      <c r="B3439" s="103"/>
      <c r="C3439" s="123"/>
      <c r="D3439" s="103"/>
      <c r="E3439" s="103"/>
      <c r="F3439" s="103"/>
      <c r="H3439" s="123"/>
      <c r="I3439" s="103"/>
      <c r="J3439" s="103"/>
      <c r="K3439" s="103"/>
    </row>
    <row r="3440" spans="2:11" x14ac:dyDescent="0.25">
      <c r="B3440" s="103"/>
      <c r="C3440" s="123"/>
      <c r="D3440" s="103"/>
      <c r="E3440" s="103"/>
      <c r="F3440" s="103"/>
      <c r="H3440" s="123"/>
      <c r="I3440" s="103"/>
      <c r="J3440" s="103"/>
      <c r="K3440" s="103"/>
    </row>
    <row r="3441" spans="2:11" x14ac:dyDescent="0.25">
      <c r="B3441" s="103"/>
      <c r="C3441" s="123"/>
      <c r="D3441" s="103"/>
      <c r="E3441" s="103"/>
      <c r="F3441" s="103"/>
      <c r="H3441" s="123"/>
      <c r="I3441" s="103"/>
      <c r="J3441" s="103"/>
      <c r="K3441" s="103"/>
    </row>
    <row r="3442" spans="2:11" x14ac:dyDescent="0.25">
      <c r="B3442" s="103"/>
      <c r="C3442" s="123"/>
      <c r="D3442" s="103"/>
      <c r="E3442" s="103"/>
      <c r="F3442" s="103"/>
      <c r="H3442" s="123"/>
      <c r="I3442" s="103"/>
      <c r="J3442" s="103"/>
      <c r="K3442" s="103"/>
    </row>
    <row r="3443" spans="2:11" x14ac:dyDescent="0.25">
      <c r="B3443" s="103"/>
      <c r="C3443" s="123"/>
      <c r="D3443" s="103"/>
      <c r="E3443" s="103"/>
      <c r="F3443" s="103"/>
      <c r="H3443" s="123"/>
      <c r="I3443" s="103"/>
      <c r="J3443" s="103"/>
      <c r="K3443" s="103"/>
    </row>
    <row r="3444" spans="2:11" x14ac:dyDescent="0.25">
      <c r="B3444" s="103"/>
      <c r="C3444" s="123"/>
      <c r="D3444" s="103"/>
      <c r="E3444" s="103"/>
      <c r="F3444" s="103"/>
      <c r="H3444" s="123"/>
      <c r="I3444" s="103"/>
      <c r="J3444" s="103"/>
      <c r="K3444" s="103"/>
    </row>
    <row r="3445" spans="2:11" x14ac:dyDescent="0.25">
      <c r="B3445" s="103"/>
      <c r="C3445" s="123"/>
      <c r="D3445" s="103"/>
      <c r="E3445" s="103"/>
      <c r="F3445" s="103"/>
      <c r="H3445" s="123"/>
      <c r="I3445" s="103"/>
      <c r="J3445" s="103"/>
      <c r="K3445" s="103"/>
    </row>
    <row r="3446" spans="2:11" x14ac:dyDescent="0.25">
      <c r="B3446" s="103"/>
      <c r="C3446" s="123"/>
      <c r="D3446" s="103"/>
      <c r="E3446" s="103"/>
      <c r="F3446" s="103"/>
      <c r="H3446" s="123"/>
      <c r="I3446" s="103"/>
      <c r="J3446" s="103"/>
      <c r="K3446" s="103"/>
    </row>
    <row r="3447" spans="2:11" x14ac:dyDescent="0.25">
      <c r="B3447" s="103"/>
      <c r="C3447" s="123"/>
      <c r="D3447" s="103"/>
      <c r="E3447" s="103"/>
      <c r="F3447" s="103"/>
      <c r="H3447" s="123"/>
      <c r="I3447" s="103"/>
      <c r="J3447" s="103"/>
      <c r="K3447" s="103"/>
    </row>
    <row r="3448" spans="2:11" x14ac:dyDescent="0.25">
      <c r="B3448" s="103"/>
      <c r="C3448" s="123"/>
      <c r="D3448" s="103"/>
      <c r="E3448" s="103"/>
      <c r="F3448" s="103"/>
      <c r="H3448" s="123"/>
      <c r="I3448" s="103"/>
      <c r="J3448" s="103"/>
      <c r="K3448" s="103"/>
    </row>
    <row r="3449" spans="2:11" x14ac:dyDescent="0.25">
      <c r="B3449" s="103"/>
      <c r="C3449" s="123"/>
      <c r="D3449" s="103"/>
      <c r="E3449" s="103"/>
      <c r="F3449" s="103"/>
      <c r="H3449" s="123"/>
      <c r="I3449" s="103"/>
      <c r="J3449" s="103"/>
      <c r="K3449" s="103"/>
    </row>
    <row r="3450" spans="2:11" x14ac:dyDescent="0.25">
      <c r="B3450" s="103"/>
      <c r="C3450" s="123"/>
      <c r="D3450" s="103"/>
      <c r="E3450" s="103"/>
      <c r="F3450" s="103"/>
      <c r="H3450" s="123"/>
      <c r="I3450" s="103"/>
      <c r="J3450" s="103"/>
      <c r="K3450" s="103"/>
    </row>
    <row r="3451" spans="2:11" x14ac:dyDescent="0.25">
      <c r="B3451" s="103"/>
      <c r="C3451" s="123"/>
      <c r="D3451" s="103"/>
      <c r="E3451" s="103"/>
      <c r="F3451" s="103"/>
      <c r="H3451" s="123"/>
      <c r="I3451" s="103"/>
      <c r="J3451" s="103"/>
      <c r="K3451" s="103"/>
    </row>
    <row r="3452" spans="2:11" x14ac:dyDescent="0.25">
      <c r="B3452" s="103"/>
      <c r="C3452" s="123"/>
      <c r="D3452" s="103"/>
      <c r="E3452" s="103"/>
      <c r="F3452" s="103"/>
      <c r="H3452" s="123"/>
      <c r="I3452" s="103"/>
      <c r="J3452" s="103"/>
      <c r="K3452" s="103"/>
    </row>
    <row r="3453" spans="2:11" x14ac:dyDescent="0.25">
      <c r="B3453" s="103"/>
      <c r="C3453" s="123"/>
      <c r="D3453" s="103"/>
      <c r="E3453" s="103"/>
      <c r="F3453" s="103"/>
      <c r="H3453" s="123"/>
      <c r="I3453" s="103"/>
      <c r="J3453" s="103"/>
      <c r="K3453" s="103"/>
    </row>
    <row r="3454" spans="2:11" x14ac:dyDescent="0.25">
      <c r="B3454" s="103"/>
      <c r="C3454" s="123"/>
      <c r="D3454" s="103"/>
      <c r="E3454" s="103"/>
      <c r="F3454" s="103"/>
      <c r="H3454" s="123"/>
      <c r="I3454" s="103"/>
      <c r="J3454" s="103"/>
      <c r="K3454" s="103"/>
    </row>
    <row r="3455" spans="2:11" x14ac:dyDescent="0.25">
      <c r="B3455" s="103"/>
      <c r="C3455" s="123"/>
      <c r="D3455" s="103"/>
      <c r="E3455" s="103"/>
      <c r="F3455" s="103"/>
      <c r="H3455" s="123"/>
      <c r="I3455" s="103"/>
      <c r="J3455" s="103"/>
      <c r="K3455" s="103"/>
    </row>
    <row r="3456" spans="2:11" x14ac:dyDescent="0.25">
      <c r="B3456" s="103"/>
      <c r="C3456" s="123"/>
      <c r="D3456" s="103"/>
      <c r="E3456" s="103"/>
      <c r="F3456" s="103"/>
      <c r="H3456" s="123"/>
      <c r="I3456" s="103"/>
      <c r="J3456" s="103"/>
      <c r="K3456" s="103"/>
    </row>
    <row r="3457" spans="2:11" x14ac:dyDescent="0.25">
      <c r="B3457" s="103"/>
      <c r="C3457" s="123"/>
      <c r="D3457" s="103"/>
      <c r="E3457" s="103"/>
      <c r="F3457" s="103"/>
      <c r="H3457" s="123"/>
      <c r="I3457" s="103"/>
      <c r="J3457" s="103"/>
      <c r="K3457" s="103"/>
    </row>
    <row r="3458" spans="2:11" x14ac:dyDescent="0.25">
      <c r="B3458" s="103"/>
      <c r="C3458" s="123"/>
      <c r="D3458" s="103"/>
      <c r="E3458" s="103"/>
      <c r="F3458" s="103"/>
      <c r="H3458" s="123"/>
      <c r="I3458" s="103"/>
      <c r="J3458" s="103"/>
      <c r="K3458" s="103"/>
    </row>
    <row r="3459" spans="2:11" x14ac:dyDescent="0.25">
      <c r="B3459" s="103"/>
      <c r="C3459" s="123"/>
      <c r="D3459" s="103"/>
      <c r="E3459" s="103"/>
      <c r="F3459" s="103"/>
      <c r="H3459" s="123"/>
      <c r="I3459" s="103"/>
      <c r="J3459" s="103"/>
      <c r="K3459" s="103"/>
    </row>
    <row r="3460" spans="2:11" x14ac:dyDescent="0.25">
      <c r="B3460" s="103"/>
      <c r="C3460" s="123"/>
      <c r="D3460" s="103"/>
      <c r="E3460" s="103"/>
      <c r="F3460" s="103"/>
      <c r="H3460" s="123"/>
      <c r="I3460" s="103"/>
      <c r="J3460" s="103"/>
      <c r="K3460" s="103"/>
    </row>
    <row r="3461" spans="2:11" x14ac:dyDescent="0.25">
      <c r="B3461" s="103"/>
      <c r="C3461" s="123"/>
      <c r="D3461" s="103"/>
      <c r="E3461" s="103"/>
      <c r="F3461" s="103"/>
      <c r="H3461" s="123"/>
      <c r="I3461" s="103"/>
      <c r="J3461" s="103"/>
      <c r="K3461" s="103"/>
    </row>
    <row r="3462" spans="2:11" x14ac:dyDescent="0.25">
      <c r="B3462" s="103"/>
      <c r="C3462" s="123"/>
      <c r="D3462" s="103"/>
      <c r="E3462" s="103"/>
      <c r="F3462" s="103"/>
      <c r="H3462" s="123"/>
      <c r="I3462" s="103"/>
      <c r="J3462" s="103"/>
      <c r="K3462" s="103"/>
    </row>
    <row r="3463" spans="2:11" x14ac:dyDescent="0.25">
      <c r="B3463" s="103"/>
      <c r="C3463" s="123"/>
      <c r="D3463" s="103"/>
      <c r="E3463" s="103"/>
      <c r="F3463" s="103"/>
      <c r="H3463" s="123"/>
      <c r="I3463" s="103"/>
      <c r="J3463" s="103"/>
      <c r="K3463" s="103"/>
    </row>
    <row r="3464" spans="2:11" x14ac:dyDescent="0.25">
      <c r="B3464" s="103"/>
      <c r="C3464" s="123"/>
      <c r="D3464" s="103"/>
      <c r="E3464" s="103"/>
      <c r="F3464" s="103"/>
      <c r="H3464" s="123"/>
      <c r="I3464" s="103"/>
      <c r="J3464" s="103"/>
      <c r="K3464" s="103"/>
    </row>
    <row r="3465" spans="2:11" x14ac:dyDescent="0.25">
      <c r="B3465" s="103"/>
      <c r="C3465" s="123"/>
      <c r="D3465" s="103"/>
      <c r="E3465" s="103"/>
      <c r="F3465" s="103"/>
      <c r="H3465" s="123"/>
      <c r="I3465" s="103"/>
      <c r="J3465" s="103"/>
      <c r="K3465" s="103"/>
    </row>
    <row r="3466" spans="2:11" x14ac:dyDescent="0.25">
      <c r="B3466" s="103"/>
      <c r="C3466" s="123"/>
      <c r="D3466" s="103"/>
      <c r="E3466" s="103"/>
      <c r="F3466" s="103"/>
      <c r="H3466" s="123"/>
      <c r="I3466" s="103"/>
      <c r="J3466" s="103"/>
      <c r="K3466" s="103"/>
    </row>
    <row r="3467" spans="2:11" x14ac:dyDescent="0.25">
      <c r="B3467" s="103"/>
      <c r="C3467" s="123"/>
      <c r="D3467" s="103"/>
      <c r="E3467" s="103"/>
      <c r="F3467" s="103"/>
      <c r="H3467" s="123"/>
      <c r="I3467" s="103"/>
      <c r="J3467" s="103"/>
      <c r="K3467" s="103"/>
    </row>
    <row r="3468" spans="2:11" x14ac:dyDescent="0.25">
      <c r="B3468" s="103"/>
      <c r="C3468" s="123"/>
      <c r="D3468" s="103"/>
      <c r="E3468" s="103"/>
      <c r="F3468" s="103"/>
      <c r="H3468" s="123"/>
      <c r="I3468" s="103"/>
      <c r="J3468" s="103"/>
      <c r="K3468" s="103"/>
    </row>
    <row r="3469" spans="2:11" x14ac:dyDescent="0.25">
      <c r="B3469" s="103"/>
      <c r="C3469" s="123"/>
      <c r="D3469" s="103"/>
      <c r="E3469" s="103"/>
      <c r="F3469" s="103"/>
      <c r="H3469" s="123"/>
      <c r="I3469" s="103"/>
      <c r="J3469" s="103"/>
      <c r="K3469" s="103"/>
    </row>
    <row r="3470" spans="2:11" x14ac:dyDescent="0.25">
      <c r="B3470" s="103"/>
      <c r="C3470" s="123"/>
      <c r="D3470" s="103"/>
      <c r="E3470" s="103"/>
      <c r="F3470" s="103"/>
      <c r="H3470" s="123"/>
      <c r="I3470" s="103"/>
      <c r="J3470" s="103"/>
      <c r="K3470" s="103"/>
    </row>
    <row r="3471" spans="2:11" x14ac:dyDescent="0.25">
      <c r="B3471" s="103"/>
      <c r="C3471" s="123"/>
      <c r="D3471" s="103"/>
      <c r="E3471" s="103"/>
      <c r="F3471" s="103"/>
      <c r="H3471" s="123"/>
      <c r="I3471" s="103"/>
      <c r="J3471" s="103"/>
      <c r="K3471" s="103"/>
    </row>
    <row r="3472" spans="2:11" x14ac:dyDescent="0.25">
      <c r="B3472" s="103"/>
      <c r="C3472" s="123"/>
      <c r="D3472" s="103"/>
      <c r="E3472" s="103"/>
      <c r="F3472" s="103"/>
      <c r="H3472" s="123"/>
      <c r="I3472" s="103"/>
      <c r="J3472" s="103"/>
      <c r="K3472" s="103"/>
    </row>
    <row r="3473" spans="2:11" x14ac:dyDescent="0.25">
      <c r="B3473" s="103"/>
      <c r="C3473" s="123"/>
      <c r="D3473" s="103"/>
      <c r="E3473" s="103"/>
      <c r="F3473" s="103"/>
      <c r="H3473" s="123"/>
      <c r="I3473" s="103"/>
      <c r="J3473" s="103"/>
      <c r="K3473" s="103"/>
    </row>
    <row r="3474" spans="2:11" x14ac:dyDescent="0.25">
      <c r="B3474" s="103"/>
      <c r="C3474" s="123"/>
      <c r="D3474" s="103"/>
      <c r="E3474" s="103"/>
      <c r="F3474" s="103"/>
      <c r="H3474" s="123"/>
      <c r="I3474" s="103"/>
      <c r="J3474" s="103"/>
      <c r="K3474" s="103"/>
    </row>
    <row r="3475" spans="2:11" x14ac:dyDescent="0.25">
      <c r="B3475" s="103"/>
      <c r="C3475" s="123"/>
      <c r="D3475" s="103"/>
      <c r="E3475" s="103"/>
      <c r="F3475" s="103"/>
      <c r="H3475" s="123"/>
      <c r="I3475" s="103"/>
      <c r="J3475" s="103"/>
      <c r="K3475" s="103"/>
    </row>
    <row r="3476" spans="2:11" x14ac:dyDescent="0.25">
      <c r="B3476" s="103"/>
      <c r="C3476" s="123"/>
      <c r="D3476" s="103"/>
      <c r="E3476" s="103"/>
      <c r="F3476" s="103"/>
      <c r="H3476" s="123"/>
      <c r="I3476" s="103"/>
      <c r="J3476" s="103"/>
      <c r="K3476" s="103"/>
    </row>
    <row r="3477" spans="2:11" x14ac:dyDescent="0.25">
      <c r="B3477" s="103"/>
      <c r="C3477" s="123"/>
      <c r="D3477" s="103"/>
      <c r="E3477" s="103"/>
      <c r="F3477" s="103"/>
      <c r="H3477" s="123"/>
      <c r="I3477" s="103"/>
      <c r="J3477" s="103"/>
      <c r="K3477" s="103"/>
    </row>
    <row r="3478" spans="2:11" x14ac:dyDescent="0.25">
      <c r="B3478" s="103"/>
      <c r="C3478" s="123"/>
      <c r="D3478" s="103"/>
      <c r="E3478" s="103"/>
      <c r="F3478" s="103"/>
      <c r="H3478" s="123"/>
      <c r="I3478" s="103"/>
      <c r="J3478" s="103"/>
      <c r="K3478" s="103"/>
    </row>
    <row r="3479" spans="2:11" x14ac:dyDescent="0.25">
      <c r="B3479" s="103"/>
      <c r="C3479" s="123"/>
      <c r="D3479" s="103"/>
      <c r="E3479" s="103"/>
      <c r="F3479" s="103"/>
      <c r="H3479" s="123"/>
      <c r="I3479" s="103"/>
      <c r="J3479" s="103"/>
      <c r="K3479" s="103"/>
    </row>
    <row r="3480" spans="2:11" x14ac:dyDescent="0.25">
      <c r="B3480" s="103"/>
      <c r="C3480" s="123"/>
      <c r="D3480" s="103"/>
      <c r="E3480" s="103"/>
      <c r="F3480" s="103"/>
      <c r="H3480" s="123"/>
      <c r="I3480" s="103"/>
      <c r="J3480" s="103"/>
      <c r="K3480" s="103"/>
    </row>
    <row r="3481" spans="2:11" x14ac:dyDescent="0.25">
      <c r="B3481" s="103"/>
      <c r="C3481" s="123"/>
      <c r="D3481" s="103"/>
      <c r="E3481" s="103"/>
      <c r="F3481" s="103"/>
      <c r="H3481" s="123"/>
      <c r="I3481" s="103"/>
      <c r="J3481" s="103"/>
      <c r="K3481" s="103"/>
    </row>
    <row r="3482" spans="2:11" x14ac:dyDescent="0.25">
      <c r="B3482" s="103"/>
      <c r="C3482" s="123"/>
      <c r="D3482" s="103"/>
      <c r="E3482" s="103"/>
      <c r="F3482" s="103"/>
      <c r="H3482" s="123"/>
      <c r="I3482" s="103"/>
      <c r="J3482" s="103"/>
      <c r="K3482" s="103"/>
    </row>
    <row r="3483" spans="2:11" x14ac:dyDescent="0.25">
      <c r="B3483" s="103"/>
      <c r="C3483" s="123"/>
      <c r="D3483" s="103"/>
      <c r="E3483" s="103"/>
      <c r="F3483" s="103"/>
      <c r="H3483" s="123"/>
      <c r="I3483" s="103"/>
      <c r="J3483" s="103"/>
      <c r="K3483" s="103"/>
    </row>
    <row r="3484" spans="2:11" x14ac:dyDescent="0.25">
      <c r="B3484" s="103"/>
      <c r="C3484" s="123"/>
      <c r="D3484" s="103"/>
      <c r="E3484" s="103"/>
      <c r="F3484" s="103"/>
      <c r="H3484" s="123"/>
      <c r="I3484" s="103"/>
      <c r="J3484" s="103"/>
      <c r="K3484" s="103"/>
    </row>
    <row r="3485" spans="2:11" x14ac:dyDescent="0.25">
      <c r="B3485" s="103"/>
      <c r="C3485" s="123"/>
      <c r="D3485" s="103"/>
      <c r="E3485" s="103"/>
      <c r="F3485" s="103"/>
      <c r="H3485" s="123"/>
      <c r="I3485" s="103"/>
      <c r="J3485" s="103"/>
      <c r="K3485" s="103"/>
    </row>
    <row r="3486" spans="2:11" x14ac:dyDescent="0.25">
      <c r="B3486" s="103"/>
      <c r="C3486" s="123"/>
      <c r="D3486" s="103"/>
      <c r="E3486" s="103"/>
      <c r="F3486" s="103"/>
      <c r="H3486" s="123"/>
      <c r="I3486" s="103"/>
      <c r="J3486" s="103"/>
      <c r="K3486" s="103"/>
    </row>
    <row r="3487" spans="2:11" x14ac:dyDescent="0.25">
      <c r="B3487" s="103"/>
      <c r="C3487" s="123"/>
      <c r="D3487" s="103"/>
      <c r="E3487" s="103"/>
      <c r="F3487" s="103"/>
      <c r="H3487" s="123"/>
      <c r="I3487" s="103"/>
      <c r="J3487" s="103"/>
      <c r="K3487" s="103"/>
    </row>
    <row r="3488" spans="2:11" x14ac:dyDescent="0.25">
      <c r="B3488" s="103"/>
      <c r="C3488" s="123"/>
      <c r="D3488" s="103"/>
      <c r="E3488" s="103"/>
      <c r="F3488" s="103"/>
      <c r="H3488" s="123"/>
      <c r="I3488" s="103"/>
      <c r="J3488" s="103"/>
      <c r="K3488" s="103"/>
    </row>
    <row r="3489" spans="2:11" x14ac:dyDescent="0.25">
      <c r="B3489" s="103"/>
      <c r="C3489" s="123"/>
      <c r="D3489" s="103"/>
      <c r="E3489" s="103"/>
      <c r="F3489" s="103"/>
      <c r="H3489" s="123"/>
      <c r="I3489" s="103"/>
      <c r="J3489" s="103"/>
      <c r="K3489" s="103"/>
    </row>
    <row r="3490" spans="2:11" x14ac:dyDescent="0.25">
      <c r="B3490" s="103"/>
      <c r="C3490" s="123"/>
      <c r="D3490" s="103"/>
      <c r="E3490" s="103"/>
      <c r="F3490" s="103"/>
      <c r="H3490" s="123"/>
      <c r="I3490" s="103"/>
      <c r="J3490" s="103"/>
      <c r="K3490" s="103"/>
    </row>
    <row r="3491" spans="2:11" x14ac:dyDescent="0.25">
      <c r="B3491" s="103"/>
      <c r="C3491" s="123"/>
      <c r="D3491" s="103"/>
      <c r="E3491" s="103"/>
      <c r="F3491" s="103"/>
      <c r="H3491" s="123"/>
      <c r="I3491" s="103"/>
      <c r="J3491" s="103"/>
      <c r="K3491" s="103"/>
    </row>
    <row r="3492" spans="2:11" x14ac:dyDescent="0.25">
      <c r="B3492" s="103"/>
      <c r="C3492" s="123"/>
      <c r="D3492" s="103"/>
      <c r="E3492" s="103"/>
      <c r="F3492" s="103"/>
      <c r="H3492" s="123"/>
      <c r="I3492" s="103"/>
      <c r="J3492" s="103"/>
      <c r="K3492" s="103"/>
    </row>
    <row r="3493" spans="2:11" x14ac:dyDescent="0.25">
      <c r="B3493" s="103"/>
      <c r="C3493" s="123"/>
      <c r="D3493" s="103"/>
      <c r="E3493" s="103"/>
      <c r="F3493" s="103"/>
      <c r="H3493" s="123"/>
      <c r="I3493" s="103"/>
      <c r="J3493" s="103"/>
      <c r="K3493" s="103"/>
    </row>
    <row r="3494" spans="2:11" x14ac:dyDescent="0.25">
      <c r="B3494" s="103"/>
      <c r="C3494" s="123"/>
      <c r="D3494" s="103"/>
      <c r="E3494" s="103"/>
      <c r="F3494" s="103"/>
      <c r="H3494" s="123"/>
      <c r="I3494" s="103"/>
      <c r="J3494" s="103"/>
      <c r="K3494" s="103"/>
    </row>
    <row r="3495" spans="2:11" x14ac:dyDescent="0.25">
      <c r="B3495" s="103"/>
      <c r="C3495" s="123"/>
      <c r="D3495" s="103"/>
      <c r="E3495" s="103"/>
      <c r="F3495" s="103"/>
      <c r="H3495" s="123"/>
      <c r="I3495" s="103"/>
      <c r="J3495" s="103"/>
      <c r="K3495" s="103"/>
    </row>
    <row r="3496" spans="2:11" x14ac:dyDescent="0.25">
      <c r="B3496" s="103"/>
      <c r="C3496" s="123"/>
      <c r="D3496" s="103"/>
      <c r="E3496" s="103"/>
      <c r="F3496" s="103"/>
      <c r="H3496" s="123"/>
      <c r="I3496" s="103"/>
      <c r="J3496" s="103"/>
      <c r="K3496" s="103"/>
    </row>
    <row r="3497" spans="2:11" x14ac:dyDescent="0.25">
      <c r="B3497" s="103"/>
      <c r="C3497" s="123"/>
      <c r="D3497" s="103"/>
      <c r="E3497" s="103"/>
      <c r="F3497" s="103"/>
      <c r="H3497" s="123"/>
      <c r="I3497" s="103"/>
      <c r="J3497" s="103"/>
      <c r="K3497" s="103"/>
    </row>
    <row r="3498" spans="2:11" x14ac:dyDescent="0.25">
      <c r="B3498" s="103"/>
      <c r="C3498" s="123"/>
      <c r="D3498" s="103"/>
      <c r="E3498" s="103"/>
      <c r="F3498" s="103"/>
      <c r="H3498" s="123"/>
      <c r="I3498" s="103"/>
      <c r="J3498" s="103"/>
      <c r="K3498" s="103"/>
    </row>
    <row r="3499" spans="2:11" x14ac:dyDescent="0.25">
      <c r="B3499" s="103"/>
      <c r="C3499" s="123"/>
      <c r="D3499" s="103"/>
      <c r="E3499" s="103"/>
      <c r="F3499" s="103"/>
      <c r="H3499" s="123"/>
      <c r="I3499" s="103"/>
      <c r="J3499" s="103"/>
      <c r="K3499" s="103"/>
    </row>
    <row r="3500" spans="2:11" x14ac:dyDescent="0.25">
      <c r="B3500" s="103"/>
      <c r="C3500" s="123"/>
      <c r="D3500" s="103"/>
      <c r="E3500" s="103"/>
      <c r="F3500" s="103"/>
      <c r="H3500" s="123"/>
      <c r="I3500" s="103"/>
      <c r="J3500" s="103"/>
      <c r="K3500" s="103"/>
    </row>
    <row r="3501" spans="2:11" x14ac:dyDescent="0.25">
      <c r="B3501" s="103"/>
      <c r="C3501" s="123"/>
      <c r="D3501" s="103"/>
      <c r="E3501" s="103"/>
      <c r="F3501" s="103"/>
      <c r="H3501" s="123"/>
      <c r="I3501" s="103"/>
      <c r="J3501" s="103"/>
      <c r="K3501" s="103"/>
    </row>
    <row r="3502" spans="2:11" x14ac:dyDescent="0.25">
      <c r="B3502" s="103"/>
      <c r="C3502" s="123"/>
      <c r="D3502" s="103"/>
      <c r="E3502" s="103"/>
      <c r="F3502" s="103"/>
      <c r="H3502" s="123"/>
      <c r="I3502" s="103"/>
      <c r="J3502" s="103"/>
      <c r="K3502" s="103"/>
    </row>
    <row r="3503" spans="2:11" x14ac:dyDescent="0.25">
      <c r="B3503" s="103"/>
      <c r="C3503" s="123"/>
      <c r="D3503" s="103"/>
      <c r="E3503" s="103"/>
      <c r="F3503" s="103"/>
      <c r="H3503" s="123"/>
      <c r="I3503" s="103"/>
      <c r="J3503" s="103"/>
      <c r="K3503" s="103"/>
    </row>
    <row r="3504" spans="2:11" x14ac:dyDescent="0.25">
      <c r="B3504" s="103"/>
      <c r="C3504" s="123"/>
      <c r="D3504" s="103"/>
      <c r="E3504" s="103"/>
      <c r="F3504" s="103"/>
      <c r="H3504" s="123"/>
      <c r="I3504" s="103"/>
      <c r="J3504" s="103"/>
      <c r="K3504" s="103"/>
    </row>
    <row r="3505" spans="2:11" x14ac:dyDescent="0.25">
      <c r="B3505" s="103"/>
      <c r="C3505" s="123"/>
      <c r="D3505" s="103"/>
      <c r="E3505" s="103"/>
      <c r="F3505" s="103"/>
      <c r="H3505" s="123"/>
      <c r="I3505" s="103"/>
      <c r="J3505" s="103"/>
      <c r="K3505" s="103"/>
    </row>
    <row r="3506" spans="2:11" x14ac:dyDescent="0.25">
      <c r="B3506" s="103"/>
      <c r="C3506" s="123"/>
      <c r="D3506" s="103"/>
      <c r="E3506" s="103"/>
      <c r="F3506" s="103"/>
      <c r="H3506" s="123"/>
      <c r="I3506" s="103"/>
      <c r="J3506" s="103"/>
      <c r="K3506" s="103"/>
    </row>
    <row r="3507" spans="2:11" x14ac:dyDescent="0.25">
      <c r="B3507" s="103"/>
      <c r="C3507" s="123"/>
      <c r="D3507" s="103"/>
      <c r="E3507" s="103"/>
      <c r="F3507" s="103"/>
      <c r="H3507" s="123"/>
      <c r="I3507" s="103"/>
      <c r="J3507" s="103"/>
      <c r="K3507" s="103"/>
    </row>
    <row r="3508" spans="2:11" x14ac:dyDescent="0.25">
      <c r="B3508" s="103"/>
      <c r="C3508" s="123"/>
      <c r="D3508" s="103"/>
      <c r="E3508" s="103"/>
      <c r="F3508" s="103"/>
      <c r="H3508" s="123"/>
      <c r="I3508" s="103"/>
      <c r="J3508" s="103"/>
      <c r="K3508" s="103"/>
    </row>
    <row r="3509" spans="2:11" x14ac:dyDescent="0.25">
      <c r="B3509" s="103"/>
      <c r="C3509" s="123"/>
      <c r="D3509" s="103"/>
      <c r="E3509" s="103"/>
      <c r="F3509" s="103"/>
      <c r="H3509" s="123"/>
      <c r="I3509" s="103"/>
      <c r="J3509" s="103"/>
      <c r="K3509" s="103"/>
    </row>
    <row r="3510" spans="2:11" x14ac:dyDescent="0.25">
      <c r="B3510" s="103"/>
      <c r="C3510" s="123"/>
      <c r="D3510" s="103"/>
      <c r="E3510" s="103"/>
      <c r="F3510" s="103"/>
      <c r="H3510" s="123"/>
      <c r="I3510" s="103"/>
      <c r="J3510" s="103"/>
      <c r="K3510" s="103"/>
    </row>
    <row r="3511" spans="2:11" x14ac:dyDescent="0.25">
      <c r="B3511" s="103"/>
      <c r="C3511" s="123"/>
      <c r="D3511" s="103"/>
      <c r="E3511" s="103"/>
      <c r="F3511" s="103"/>
      <c r="H3511" s="123"/>
      <c r="I3511" s="103"/>
      <c r="J3511" s="103"/>
      <c r="K3511" s="103"/>
    </row>
    <row r="3512" spans="2:11" x14ac:dyDescent="0.25">
      <c r="B3512" s="103"/>
      <c r="C3512" s="123"/>
      <c r="D3512" s="103"/>
      <c r="E3512" s="103"/>
      <c r="F3512" s="103"/>
      <c r="H3512" s="123"/>
      <c r="I3512" s="103"/>
      <c r="J3512" s="103"/>
      <c r="K3512" s="103"/>
    </row>
    <row r="3513" spans="2:11" x14ac:dyDescent="0.25">
      <c r="B3513" s="103"/>
      <c r="C3513" s="123"/>
      <c r="D3513" s="103"/>
      <c r="E3513" s="103"/>
      <c r="F3513" s="103"/>
      <c r="H3513" s="123"/>
      <c r="I3513" s="103"/>
      <c r="J3513" s="103"/>
      <c r="K3513" s="103"/>
    </row>
    <row r="3514" spans="2:11" x14ac:dyDescent="0.25">
      <c r="B3514" s="103"/>
      <c r="C3514" s="123"/>
      <c r="D3514" s="103"/>
      <c r="E3514" s="103"/>
      <c r="F3514" s="103"/>
      <c r="H3514" s="123"/>
      <c r="I3514" s="103"/>
      <c r="J3514" s="103"/>
      <c r="K3514" s="103"/>
    </row>
    <row r="3515" spans="2:11" x14ac:dyDescent="0.25">
      <c r="B3515" s="103"/>
      <c r="C3515" s="123"/>
      <c r="D3515" s="103"/>
      <c r="E3515" s="103"/>
      <c r="F3515" s="103"/>
      <c r="H3515" s="123"/>
      <c r="I3515" s="103"/>
      <c r="J3515" s="103"/>
      <c r="K3515" s="103"/>
    </row>
    <row r="3516" spans="2:11" x14ac:dyDescent="0.25">
      <c r="B3516" s="103"/>
      <c r="C3516" s="123"/>
      <c r="D3516" s="103"/>
      <c r="E3516" s="103"/>
      <c r="F3516" s="103"/>
      <c r="H3516" s="123"/>
      <c r="I3516" s="103"/>
      <c r="J3516" s="103"/>
      <c r="K3516" s="103"/>
    </row>
    <row r="3517" spans="2:11" x14ac:dyDescent="0.25">
      <c r="B3517" s="103"/>
      <c r="C3517" s="123"/>
      <c r="D3517" s="103"/>
      <c r="E3517" s="103"/>
      <c r="F3517" s="103"/>
      <c r="H3517" s="123"/>
      <c r="I3517" s="103"/>
      <c r="J3517" s="103"/>
      <c r="K3517" s="103"/>
    </row>
    <row r="3518" spans="2:11" x14ac:dyDescent="0.25">
      <c r="B3518" s="103"/>
      <c r="C3518" s="123"/>
      <c r="D3518" s="103"/>
      <c r="E3518" s="103"/>
      <c r="F3518" s="103"/>
      <c r="H3518" s="123"/>
      <c r="I3518" s="103"/>
      <c r="J3518" s="103"/>
      <c r="K3518" s="103"/>
    </row>
    <row r="3519" spans="2:11" x14ac:dyDescent="0.25">
      <c r="B3519" s="103"/>
      <c r="C3519" s="123"/>
      <c r="D3519" s="103"/>
      <c r="E3519" s="103"/>
      <c r="F3519" s="103"/>
      <c r="H3519" s="123"/>
      <c r="I3519" s="103"/>
      <c r="J3519" s="103"/>
      <c r="K3519" s="103"/>
    </row>
    <row r="3520" spans="2:11" x14ac:dyDescent="0.25">
      <c r="B3520" s="103"/>
      <c r="C3520" s="123"/>
      <c r="D3520" s="103"/>
      <c r="E3520" s="103"/>
      <c r="F3520" s="103"/>
      <c r="H3520" s="123"/>
      <c r="I3520" s="103"/>
      <c r="J3520" s="103"/>
      <c r="K3520" s="103"/>
    </row>
    <row r="3521" spans="2:11" x14ac:dyDescent="0.25">
      <c r="B3521" s="103"/>
      <c r="C3521" s="123"/>
      <c r="D3521" s="103"/>
      <c r="E3521" s="103"/>
      <c r="F3521" s="103"/>
      <c r="H3521" s="123"/>
      <c r="I3521" s="103"/>
      <c r="J3521" s="103"/>
      <c r="K3521" s="103"/>
    </row>
    <row r="3522" spans="2:11" x14ac:dyDescent="0.25">
      <c r="B3522" s="103"/>
      <c r="C3522" s="123"/>
      <c r="D3522" s="103"/>
      <c r="E3522" s="103"/>
      <c r="F3522" s="103"/>
      <c r="H3522" s="123"/>
      <c r="I3522" s="103"/>
      <c r="J3522" s="103"/>
      <c r="K3522" s="103"/>
    </row>
    <row r="3523" spans="2:11" x14ac:dyDescent="0.25">
      <c r="B3523" s="103"/>
      <c r="C3523" s="123"/>
      <c r="D3523" s="103"/>
      <c r="E3523" s="103"/>
      <c r="F3523" s="103"/>
      <c r="H3523" s="123"/>
      <c r="I3523" s="103"/>
      <c r="J3523" s="103"/>
      <c r="K3523" s="103"/>
    </row>
    <row r="3524" spans="2:11" x14ac:dyDescent="0.25">
      <c r="B3524" s="103"/>
      <c r="C3524" s="123"/>
      <c r="D3524" s="103"/>
      <c r="E3524" s="103"/>
      <c r="F3524" s="103"/>
      <c r="H3524" s="123"/>
      <c r="I3524" s="103"/>
      <c r="J3524" s="103"/>
      <c r="K3524" s="103"/>
    </row>
    <row r="3525" spans="2:11" x14ac:dyDescent="0.25">
      <c r="B3525" s="103"/>
      <c r="C3525" s="123"/>
      <c r="D3525" s="103"/>
      <c r="E3525" s="103"/>
      <c r="F3525" s="103"/>
      <c r="H3525" s="123"/>
      <c r="I3525" s="103"/>
      <c r="J3525" s="103"/>
      <c r="K3525" s="103"/>
    </row>
    <row r="3526" spans="2:11" x14ac:dyDescent="0.25">
      <c r="B3526" s="103"/>
      <c r="C3526" s="123"/>
      <c r="D3526" s="103"/>
      <c r="E3526" s="103"/>
      <c r="F3526" s="103"/>
      <c r="H3526" s="123"/>
      <c r="I3526" s="103"/>
      <c r="J3526" s="103"/>
      <c r="K3526" s="103"/>
    </row>
    <row r="3527" spans="2:11" x14ac:dyDescent="0.25">
      <c r="B3527" s="103"/>
      <c r="C3527" s="123"/>
      <c r="D3527" s="103"/>
      <c r="E3527" s="103"/>
      <c r="F3527" s="103"/>
      <c r="H3527" s="123"/>
      <c r="I3527" s="103"/>
      <c r="J3527" s="103"/>
      <c r="K3527" s="103"/>
    </row>
    <row r="3528" spans="2:11" x14ac:dyDescent="0.25">
      <c r="B3528" s="103"/>
      <c r="C3528" s="123"/>
      <c r="D3528" s="103"/>
      <c r="E3528" s="103"/>
      <c r="F3528" s="103"/>
      <c r="H3528" s="123"/>
      <c r="I3528" s="103"/>
      <c r="J3528" s="103"/>
      <c r="K3528" s="103"/>
    </row>
    <row r="3529" spans="2:11" x14ac:dyDescent="0.25">
      <c r="B3529" s="103"/>
      <c r="C3529" s="123"/>
      <c r="D3529" s="103"/>
      <c r="E3529" s="103"/>
      <c r="F3529" s="103"/>
      <c r="H3529" s="123"/>
      <c r="I3529" s="103"/>
      <c r="J3529" s="103"/>
      <c r="K3529" s="103"/>
    </row>
    <row r="3530" spans="2:11" x14ac:dyDescent="0.25">
      <c r="B3530" s="103"/>
      <c r="C3530" s="123"/>
      <c r="D3530" s="103"/>
      <c r="E3530" s="103"/>
      <c r="F3530" s="103"/>
      <c r="H3530" s="123"/>
      <c r="I3530" s="103"/>
      <c r="J3530" s="103"/>
      <c r="K3530" s="103"/>
    </row>
    <row r="3531" spans="2:11" x14ac:dyDescent="0.25">
      <c r="B3531" s="103"/>
      <c r="C3531" s="123"/>
      <c r="D3531" s="103"/>
      <c r="E3531" s="103"/>
      <c r="F3531" s="103"/>
      <c r="H3531" s="123"/>
      <c r="I3531" s="103"/>
      <c r="J3531" s="103"/>
      <c r="K3531" s="103"/>
    </row>
    <row r="3532" spans="2:11" x14ac:dyDescent="0.25">
      <c r="B3532" s="103"/>
      <c r="C3532" s="123"/>
      <c r="D3532" s="103"/>
      <c r="E3532" s="103"/>
      <c r="F3532" s="103"/>
      <c r="H3532" s="123"/>
      <c r="I3532" s="103"/>
      <c r="J3532" s="103"/>
      <c r="K3532" s="103"/>
    </row>
    <row r="3533" spans="2:11" x14ac:dyDescent="0.25">
      <c r="B3533" s="103"/>
      <c r="C3533" s="123"/>
      <c r="D3533" s="103"/>
      <c r="E3533" s="103"/>
      <c r="F3533" s="103"/>
      <c r="H3533" s="123"/>
      <c r="I3533" s="103"/>
      <c r="J3533" s="103"/>
      <c r="K3533" s="103"/>
    </row>
    <row r="3534" spans="2:11" x14ac:dyDescent="0.25">
      <c r="B3534" s="103"/>
      <c r="C3534" s="123"/>
      <c r="D3534" s="103"/>
      <c r="E3534" s="103"/>
      <c r="F3534" s="103"/>
      <c r="H3534" s="123"/>
      <c r="I3534" s="103"/>
      <c r="J3534" s="103"/>
      <c r="K3534" s="103"/>
    </row>
    <row r="3535" spans="2:11" x14ac:dyDescent="0.25">
      <c r="B3535" s="103"/>
      <c r="C3535" s="123"/>
      <c r="D3535" s="103"/>
      <c r="E3535" s="103"/>
      <c r="F3535" s="103"/>
      <c r="H3535" s="123"/>
      <c r="I3535" s="103"/>
      <c r="J3535" s="103"/>
      <c r="K3535" s="103"/>
    </row>
    <row r="3536" spans="2:11" x14ac:dyDescent="0.25">
      <c r="B3536" s="103"/>
      <c r="C3536" s="123"/>
      <c r="D3536" s="103"/>
      <c r="E3536" s="103"/>
      <c r="F3536" s="103"/>
      <c r="H3536" s="123"/>
      <c r="I3536" s="103"/>
      <c r="J3536" s="103"/>
      <c r="K3536" s="103"/>
    </row>
    <row r="3537" spans="2:11" x14ac:dyDescent="0.25">
      <c r="B3537" s="103"/>
      <c r="C3537" s="123"/>
      <c r="D3537" s="103"/>
      <c r="E3537" s="103"/>
      <c r="F3537" s="103"/>
      <c r="H3537" s="123"/>
      <c r="I3537" s="103"/>
      <c r="J3537" s="103"/>
      <c r="K3537" s="103"/>
    </row>
    <row r="3538" spans="2:11" x14ac:dyDescent="0.25">
      <c r="B3538" s="103"/>
      <c r="C3538" s="123"/>
      <c r="D3538" s="103"/>
      <c r="E3538" s="103"/>
      <c r="F3538" s="103"/>
      <c r="H3538" s="123"/>
      <c r="I3538" s="103"/>
      <c r="J3538" s="103"/>
      <c r="K3538" s="103"/>
    </row>
    <row r="3539" spans="2:11" x14ac:dyDescent="0.25">
      <c r="B3539" s="103"/>
      <c r="C3539" s="123"/>
      <c r="D3539" s="103"/>
      <c r="E3539" s="103"/>
      <c r="F3539" s="103"/>
      <c r="H3539" s="123"/>
      <c r="I3539" s="103"/>
      <c r="J3539" s="103"/>
      <c r="K3539" s="103"/>
    </row>
    <row r="3540" spans="2:11" x14ac:dyDescent="0.25">
      <c r="B3540" s="103"/>
      <c r="C3540" s="123"/>
      <c r="D3540" s="103"/>
      <c r="E3540" s="103"/>
      <c r="F3540" s="103"/>
      <c r="H3540" s="123"/>
      <c r="I3540" s="103"/>
      <c r="J3540" s="103"/>
      <c r="K3540" s="103"/>
    </row>
    <row r="3541" spans="2:11" x14ac:dyDescent="0.25">
      <c r="B3541" s="103"/>
      <c r="C3541" s="123"/>
      <c r="D3541" s="103"/>
      <c r="E3541" s="103"/>
      <c r="F3541" s="103"/>
      <c r="H3541" s="123"/>
      <c r="I3541" s="103"/>
      <c r="J3541" s="103"/>
      <c r="K3541" s="103"/>
    </row>
    <row r="3542" spans="2:11" x14ac:dyDescent="0.25">
      <c r="B3542" s="103"/>
      <c r="C3542" s="123"/>
      <c r="D3542" s="103"/>
      <c r="E3542" s="103"/>
      <c r="F3542" s="103"/>
      <c r="H3542" s="123"/>
      <c r="I3542" s="103"/>
      <c r="J3542" s="103"/>
      <c r="K3542" s="103"/>
    </row>
    <row r="3543" spans="2:11" x14ac:dyDescent="0.25">
      <c r="B3543" s="103"/>
      <c r="C3543" s="123"/>
      <c r="D3543" s="103"/>
      <c r="E3543" s="103"/>
      <c r="F3543" s="103"/>
      <c r="H3543" s="123"/>
      <c r="I3543" s="103"/>
      <c r="J3543" s="103"/>
      <c r="K3543" s="103"/>
    </row>
    <row r="3544" spans="2:11" x14ac:dyDescent="0.25">
      <c r="B3544" s="103"/>
      <c r="C3544" s="123"/>
      <c r="D3544" s="103"/>
      <c r="E3544" s="103"/>
      <c r="F3544" s="103"/>
      <c r="H3544" s="123"/>
      <c r="I3544" s="103"/>
      <c r="J3544" s="103"/>
      <c r="K3544" s="103"/>
    </row>
    <row r="3545" spans="2:11" x14ac:dyDescent="0.25">
      <c r="B3545" s="103"/>
      <c r="C3545" s="123"/>
      <c r="D3545" s="103"/>
      <c r="E3545" s="103"/>
      <c r="F3545" s="103"/>
      <c r="H3545" s="123"/>
      <c r="I3545" s="103"/>
      <c r="J3545" s="103"/>
      <c r="K3545" s="103"/>
    </row>
    <row r="3546" spans="2:11" x14ac:dyDescent="0.25">
      <c r="B3546" s="103"/>
      <c r="C3546" s="123"/>
      <c r="D3546" s="103"/>
      <c r="E3546" s="103"/>
      <c r="F3546" s="103"/>
      <c r="H3546" s="123"/>
      <c r="I3546" s="103"/>
      <c r="J3546" s="103"/>
      <c r="K3546" s="103"/>
    </row>
    <row r="3547" spans="2:11" x14ac:dyDescent="0.25">
      <c r="B3547" s="103"/>
      <c r="C3547" s="123"/>
      <c r="D3547" s="103"/>
      <c r="E3547" s="103"/>
      <c r="F3547" s="103"/>
      <c r="H3547" s="123"/>
      <c r="I3547" s="103"/>
      <c r="J3547" s="103"/>
      <c r="K3547" s="103"/>
    </row>
    <row r="3548" spans="2:11" x14ac:dyDescent="0.25">
      <c r="B3548" s="103"/>
      <c r="C3548" s="123"/>
      <c r="D3548" s="103"/>
      <c r="E3548" s="103"/>
      <c r="F3548" s="103"/>
      <c r="H3548" s="123"/>
      <c r="I3548" s="103"/>
      <c r="J3548" s="103"/>
      <c r="K3548" s="103"/>
    </row>
    <row r="3549" spans="2:11" x14ac:dyDescent="0.25">
      <c r="B3549" s="103"/>
      <c r="C3549" s="123"/>
      <c r="D3549" s="103"/>
      <c r="E3549" s="103"/>
      <c r="F3549" s="103"/>
      <c r="H3549" s="123"/>
      <c r="I3549" s="103"/>
      <c r="J3549" s="103"/>
      <c r="K3549" s="103"/>
    </row>
    <row r="3550" spans="2:11" x14ac:dyDescent="0.25">
      <c r="B3550" s="103"/>
      <c r="C3550" s="123"/>
      <c r="D3550" s="103"/>
      <c r="E3550" s="103"/>
      <c r="F3550" s="103"/>
      <c r="H3550" s="123"/>
      <c r="I3550" s="103"/>
      <c r="J3550" s="103"/>
      <c r="K3550" s="103"/>
    </row>
    <row r="3551" spans="2:11" x14ac:dyDescent="0.25">
      <c r="B3551" s="103"/>
      <c r="C3551" s="123"/>
      <c r="D3551" s="103"/>
      <c r="E3551" s="103"/>
      <c r="F3551" s="103"/>
      <c r="H3551" s="123"/>
      <c r="I3551" s="103"/>
      <c r="J3551" s="103"/>
      <c r="K3551" s="103"/>
    </row>
    <row r="3552" spans="2:11" x14ac:dyDescent="0.25">
      <c r="B3552" s="103"/>
      <c r="C3552" s="123"/>
      <c r="D3552" s="103"/>
      <c r="E3552" s="103"/>
      <c r="F3552" s="103"/>
      <c r="H3552" s="123"/>
      <c r="I3552" s="103"/>
      <c r="J3552" s="103"/>
      <c r="K3552" s="103"/>
    </row>
    <row r="3553" spans="2:11" x14ac:dyDescent="0.25">
      <c r="B3553" s="103"/>
      <c r="C3553" s="123"/>
      <c r="D3553" s="103"/>
      <c r="E3553" s="103"/>
      <c r="F3553" s="103"/>
      <c r="H3553" s="123"/>
      <c r="I3553" s="103"/>
      <c r="J3553" s="103"/>
      <c r="K3553" s="103"/>
    </row>
    <row r="3554" spans="2:11" x14ac:dyDescent="0.25">
      <c r="B3554" s="103"/>
      <c r="C3554" s="123"/>
      <c r="D3554" s="103"/>
      <c r="E3554" s="103"/>
      <c r="F3554" s="103"/>
      <c r="H3554" s="123"/>
      <c r="I3554" s="103"/>
      <c r="J3554" s="103"/>
      <c r="K3554" s="103"/>
    </row>
    <row r="3555" spans="2:11" x14ac:dyDescent="0.25">
      <c r="B3555" s="103"/>
      <c r="C3555" s="123"/>
      <c r="D3555" s="103"/>
      <c r="E3555" s="103"/>
      <c r="F3555" s="103"/>
      <c r="H3555" s="123"/>
      <c r="I3555" s="103"/>
      <c r="J3555" s="103"/>
      <c r="K3555" s="103"/>
    </row>
    <row r="3556" spans="2:11" x14ac:dyDescent="0.25">
      <c r="B3556" s="103"/>
      <c r="C3556" s="123"/>
      <c r="D3556" s="103"/>
      <c r="E3556" s="103"/>
      <c r="F3556" s="103"/>
      <c r="H3556" s="123"/>
      <c r="I3556" s="103"/>
      <c r="J3556" s="103"/>
      <c r="K3556" s="103"/>
    </row>
    <row r="3557" spans="2:11" x14ac:dyDescent="0.25">
      <c r="B3557" s="103"/>
      <c r="C3557" s="123"/>
      <c r="D3557" s="103"/>
      <c r="E3557" s="103"/>
      <c r="F3557" s="103"/>
      <c r="H3557" s="123"/>
      <c r="I3557" s="103"/>
      <c r="J3557" s="103"/>
      <c r="K3557" s="103"/>
    </row>
    <row r="3558" spans="2:11" x14ac:dyDescent="0.25">
      <c r="B3558" s="103"/>
      <c r="C3558" s="123"/>
      <c r="D3558" s="103"/>
      <c r="E3558" s="103"/>
      <c r="F3558" s="103"/>
      <c r="H3558" s="123"/>
      <c r="I3558" s="103"/>
      <c r="J3558" s="103"/>
      <c r="K3558" s="103"/>
    </row>
    <row r="3559" spans="2:11" x14ac:dyDescent="0.25">
      <c r="B3559" s="103"/>
      <c r="C3559" s="123"/>
      <c r="D3559" s="103"/>
      <c r="E3559" s="103"/>
      <c r="F3559" s="103"/>
      <c r="H3559" s="123"/>
      <c r="I3559" s="103"/>
      <c r="J3559" s="103"/>
      <c r="K3559" s="103"/>
    </row>
    <row r="3560" spans="2:11" x14ac:dyDescent="0.25">
      <c r="B3560" s="103"/>
      <c r="C3560" s="123"/>
      <c r="D3560" s="103"/>
      <c r="E3560" s="103"/>
      <c r="F3560" s="103"/>
      <c r="H3560" s="123"/>
      <c r="I3560" s="103"/>
      <c r="J3560" s="103"/>
      <c r="K3560" s="103"/>
    </row>
    <row r="3561" spans="2:11" x14ac:dyDescent="0.25">
      <c r="B3561" s="103"/>
      <c r="C3561" s="123"/>
      <c r="D3561" s="103"/>
      <c r="E3561" s="103"/>
      <c r="F3561" s="103"/>
      <c r="H3561" s="123"/>
      <c r="I3561" s="103"/>
      <c r="J3561" s="103"/>
      <c r="K3561" s="103"/>
    </row>
    <row r="3562" spans="2:11" x14ac:dyDescent="0.25">
      <c r="B3562" s="103"/>
      <c r="C3562" s="123"/>
      <c r="D3562" s="103"/>
      <c r="E3562" s="103"/>
      <c r="F3562" s="103"/>
      <c r="H3562" s="123"/>
      <c r="I3562" s="103"/>
      <c r="J3562" s="103"/>
      <c r="K3562" s="103"/>
    </row>
    <row r="3563" spans="2:11" x14ac:dyDescent="0.25">
      <c r="B3563" s="103"/>
      <c r="C3563" s="123"/>
      <c r="D3563" s="103"/>
      <c r="E3563" s="103"/>
      <c r="F3563" s="103"/>
      <c r="H3563" s="123"/>
      <c r="I3563" s="103"/>
      <c r="J3563" s="103"/>
      <c r="K3563" s="103"/>
    </row>
    <row r="3564" spans="2:11" x14ac:dyDescent="0.25">
      <c r="B3564" s="103"/>
      <c r="C3564" s="123"/>
      <c r="D3564" s="103"/>
      <c r="E3564" s="103"/>
      <c r="F3564" s="103"/>
      <c r="H3564" s="123"/>
      <c r="I3564" s="103"/>
      <c r="J3564" s="103"/>
      <c r="K3564" s="103"/>
    </row>
    <row r="3565" spans="2:11" x14ac:dyDescent="0.25">
      <c r="B3565" s="103"/>
      <c r="C3565" s="123"/>
      <c r="D3565" s="103"/>
      <c r="E3565" s="103"/>
      <c r="F3565" s="103"/>
      <c r="H3565" s="123"/>
      <c r="I3565" s="103"/>
      <c r="J3565" s="103"/>
      <c r="K3565" s="103"/>
    </row>
    <row r="3566" spans="2:11" x14ac:dyDescent="0.25">
      <c r="B3566" s="103"/>
      <c r="C3566" s="123"/>
      <c r="D3566" s="103"/>
      <c r="E3566" s="103"/>
      <c r="F3566" s="103"/>
      <c r="H3566" s="123"/>
      <c r="I3566" s="103"/>
      <c r="J3566" s="103"/>
      <c r="K3566" s="103"/>
    </row>
    <row r="3567" spans="2:11" x14ac:dyDescent="0.25">
      <c r="B3567" s="103"/>
      <c r="C3567" s="123"/>
      <c r="D3567" s="103"/>
      <c r="E3567" s="103"/>
      <c r="F3567" s="103"/>
      <c r="H3567" s="123"/>
      <c r="I3567" s="103"/>
      <c r="J3567" s="103"/>
      <c r="K3567" s="103"/>
    </row>
    <row r="3568" spans="2:11" x14ac:dyDescent="0.25">
      <c r="B3568" s="103"/>
      <c r="C3568" s="123"/>
      <c r="D3568" s="103"/>
      <c r="E3568" s="103"/>
      <c r="F3568" s="103"/>
      <c r="H3568" s="123"/>
      <c r="I3568" s="103"/>
      <c r="J3568" s="103"/>
      <c r="K3568" s="103"/>
    </row>
    <row r="3569" spans="2:11" x14ac:dyDescent="0.25">
      <c r="B3569" s="103"/>
      <c r="C3569" s="123"/>
      <c r="D3569" s="103"/>
      <c r="E3569" s="103"/>
      <c r="F3569" s="103"/>
      <c r="H3569" s="123"/>
      <c r="I3569" s="103"/>
      <c r="J3569" s="103"/>
      <c r="K3569" s="103"/>
    </row>
    <row r="3570" spans="2:11" x14ac:dyDescent="0.25">
      <c r="B3570" s="103"/>
      <c r="C3570" s="123"/>
      <c r="D3570" s="103"/>
      <c r="E3570" s="103"/>
      <c r="F3570" s="103"/>
      <c r="H3570" s="123"/>
      <c r="I3570" s="103"/>
      <c r="J3570" s="103"/>
      <c r="K3570" s="103"/>
    </row>
    <row r="3571" spans="2:11" x14ac:dyDescent="0.25">
      <c r="B3571" s="103"/>
      <c r="C3571" s="123"/>
      <c r="D3571" s="103"/>
      <c r="E3571" s="103"/>
      <c r="F3571" s="103"/>
      <c r="H3571" s="123"/>
      <c r="I3571" s="103"/>
      <c r="J3571" s="103"/>
      <c r="K3571" s="103"/>
    </row>
    <row r="3572" spans="2:11" x14ac:dyDescent="0.25">
      <c r="B3572" s="103"/>
      <c r="C3572" s="123"/>
      <c r="D3572" s="103"/>
      <c r="E3572" s="103"/>
      <c r="F3572" s="103"/>
      <c r="H3572" s="123"/>
      <c r="I3572" s="103"/>
      <c r="J3572" s="103"/>
      <c r="K3572" s="103"/>
    </row>
    <row r="3573" spans="2:11" x14ac:dyDescent="0.25">
      <c r="B3573" s="103"/>
      <c r="C3573" s="123"/>
      <c r="D3573" s="103"/>
      <c r="E3573" s="103"/>
      <c r="F3573" s="103"/>
      <c r="H3573" s="123"/>
      <c r="I3573" s="103"/>
      <c r="J3573" s="103"/>
      <c r="K3573" s="103"/>
    </row>
    <row r="3574" spans="2:11" x14ac:dyDescent="0.25">
      <c r="B3574" s="103"/>
      <c r="C3574" s="123"/>
      <c r="D3574" s="103"/>
      <c r="E3574" s="103"/>
      <c r="F3574" s="103"/>
      <c r="H3574" s="123"/>
      <c r="I3574" s="103"/>
      <c r="J3574" s="103"/>
      <c r="K3574" s="103"/>
    </row>
    <row r="3575" spans="2:11" x14ac:dyDescent="0.25">
      <c r="B3575" s="103"/>
      <c r="C3575" s="123"/>
      <c r="D3575" s="103"/>
      <c r="E3575" s="103"/>
      <c r="F3575" s="103"/>
      <c r="H3575" s="123"/>
      <c r="I3575" s="103"/>
      <c r="J3575" s="103"/>
      <c r="K3575" s="103"/>
    </row>
    <row r="3576" spans="2:11" x14ac:dyDescent="0.25">
      <c r="B3576" s="103"/>
      <c r="C3576" s="123"/>
      <c r="D3576" s="103"/>
      <c r="E3576" s="103"/>
      <c r="F3576" s="103"/>
      <c r="H3576" s="123"/>
      <c r="I3576" s="103"/>
      <c r="J3576" s="103"/>
      <c r="K3576" s="103"/>
    </row>
    <row r="3577" spans="2:11" x14ac:dyDescent="0.25">
      <c r="B3577" s="103"/>
      <c r="C3577" s="123"/>
      <c r="D3577" s="103"/>
      <c r="E3577" s="103"/>
      <c r="F3577" s="103"/>
      <c r="H3577" s="123"/>
      <c r="I3577" s="103"/>
      <c r="J3577" s="103"/>
      <c r="K3577" s="103"/>
    </row>
    <row r="3578" spans="2:11" x14ac:dyDescent="0.25">
      <c r="B3578" s="103"/>
      <c r="C3578" s="123"/>
      <c r="D3578" s="103"/>
      <c r="E3578" s="103"/>
      <c r="F3578" s="103"/>
      <c r="H3578" s="123"/>
      <c r="I3578" s="103"/>
      <c r="J3578" s="103"/>
      <c r="K3578" s="103"/>
    </row>
    <row r="3579" spans="2:11" x14ac:dyDescent="0.25">
      <c r="B3579" s="103"/>
      <c r="C3579" s="123"/>
      <c r="D3579" s="103"/>
      <c r="E3579" s="103"/>
      <c r="F3579" s="103"/>
      <c r="H3579" s="123"/>
      <c r="I3579" s="103"/>
      <c r="J3579" s="103"/>
      <c r="K3579" s="103"/>
    </row>
    <row r="3580" spans="2:11" x14ac:dyDescent="0.25">
      <c r="B3580" s="103"/>
      <c r="C3580" s="123"/>
      <c r="D3580" s="103"/>
      <c r="E3580" s="103"/>
      <c r="F3580" s="103"/>
      <c r="H3580" s="123"/>
      <c r="I3580" s="103"/>
      <c r="J3580" s="103"/>
      <c r="K3580" s="103"/>
    </row>
    <row r="3581" spans="2:11" x14ac:dyDescent="0.25">
      <c r="B3581" s="103"/>
      <c r="C3581" s="123"/>
      <c r="D3581" s="103"/>
      <c r="E3581" s="103"/>
      <c r="F3581" s="103"/>
      <c r="H3581" s="123"/>
      <c r="I3581" s="103"/>
      <c r="J3581" s="103"/>
      <c r="K3581" s="103"/>
    </row>
    <row r="3582" spans="2:11" x14ac:dyDescent="0.25">
      <c r="B3582" s="103"/>
      <c r="C3582" s="123"/>
      <c r="D3582" s="103"/>
      <c r="E3582" s="103"/>
      <c r="F3582" s="103"/>
      <c r="H3582" s="123"/>
      <c r="I3582" s="103"/>
      <c r="J3582" s="103"/>
      <c r="K3582" s="103"/>
    </row>
    <row r="3583" spans="2:11" x14ac:dyDescent="0.25">
      <c r="B3583" s="103"/>
      <c r="C3583" s="123"/>
      <c r="D3583" s="103"/>
      <c r="E3583" s="103"/>
      <c r="F3583" s="103"/>
      <c r="H3583" s="123"/>
      <c r="I3583" s="103"/>
      <c r="J3583" s="103"/>
      <c r="K3583" s="103"/>
    </row>
    <row r="3584" spans="2:11" x14ac:dyDescent="0.25">
      <c r="B3584" s="103"/>
      <c r="C3584" s="123"/>
      <c r="D3584" s="103"/>
      <c r="E3584" s="103"/>
      <c r="F3584" s="103"/>
      <c r="H3584" s="123"/>
      <c r="I3584" s="103"/>
      <c r="J3584" s="103"/>
      <c r="K3584" s="103"/>
    </row>
    <row r="3585" spans="2:11" x14ac:dyDescent="0.25">
      <c r="B3585" s="103"/>
      <c r="C3585" s="123"/>
      <c r="D3585" s="103"/>
      <c r="E3585" s="103"/>
      <c r="F3585" s="103"/>
      <c r="H3585" s="123"/>
      <c r="I3585" s="103"/>
      <c r="J3585" s="103"/>
      <c r="K3585" s="103"/>
    </row>
    <row r="3586" spans="2:11" x14ac:dyDescent="0.25">
      <c r="B3586" s="103"/>
      <c r="C3586" s="123"/>
      <c r="D3586" s="103"/>
      <c r="E3586" s="103"/>
      <c r="F3586" s="103"/>
      <c r="H3586" s="123"/>
      <c r="I3586" s="103"/>
      <c r="J3586" s="103"/>
      <c r="K3586" s="103"/>
    </row>
    <row r="3587" spans="2:11" x14ac:dyDescent="0.25">
      <c r="B3587" s="103"/>
      <c r="C3587" s="123"/>
      <c r="D3587" s="103"/>
      <c r="E3587" s="103"/>
      <c r="F3587" s="103"/>
      <c r="H3587" s="123"/>
      <c r="I3587" s="103"/>
      <c r="J3587" s="103"/>
      <c r="K3587" s="103"/>
    </row>
    <row r="3588" spans="2:11" x14ac:dyDescent="0.25">
      <c r="B3588" s="103"/>
      <c r="C3588" s="123"/>
      <c r="D3588" s="103"/>
      <c r="E3588" s="103"/>
      <c r="F3588" s="103"/>
      <c r="H3588" s="123"/>
      <c r="I3588" s="103"/>
      <c r="J3588" s="103"/>
      <c r="K3588" s="103"/>
    </row>
    <row r="3589" spans="2:11" x14ac:dyDescent="0.25">
      <c r="B3589" s="103"/>
      <c r="C3589" s="123"/>
      <c r="D3589" s="103"/>
      <c r="E3589" s="103"/>
      <c r="F3589" s="103"/>
      <c r="H3589" s="123"/>
      <c r="I3589" s="103"/>
      <c r="J3589" s="103"/>
      <c r="K3589" s="103"/>
    </row>
    <row r="3590" spans="2:11" x14ac:dyDescent="0.25">
      <c r="B3590" s="103"/>
      <c r="C3590" s="123"/>
      <c r="D3590" s="103"/>
      <c r="E3590" s="103"/>
      <c r="F3590" s="103"/>
      <c r="H3590" s="123"/>
      <c r="I3590" s="103"/>
      <c r="J3590" s="103"/>
      <c r="K3590" s="103"/>
    </row>
    <row r="3591" spans="2:11" x14ac:dyDescent="0.25">
      <c r="B3591" s="103"/>
      <c r="C3591" s="123"/>
      <c r="D3591" s="103"/>
      <c r="E3591" s="103"/>
      <c r="F3591" s="103"/>
      <c r="H3591" s="123"/>
      <c r="I3591" s="103"/>
      <c r="J3591" s="103"/>
      <c r="K3591" s="103"/>
    </row>
    <row r="3592" spans="2:11" x14ac:dyDescent="0.25">
      <c r="B3592" s="103"/>
      <c r="C3592" s="123"/>
      <c r="D3592" s="103"/>
      <c r="E3592" s="103"/>
      <c r="F3592" s="103"/>
      <c r="H3592" s="123"/>
      <c r="I3592" s="103"/>
      <c r="J3592" s="103"/>
      <c r="K3592" s="103"/>
    </row>
    <row r="3593" spans="2:11" x14ac:dyDescent="0.25">
      <c r="B3593" s="103"/>
      <c r="C3593" s="123"/>
      <c r="D3593" s="103"/>
      <c r="E3593" s="103"/>
      <c r="F3593" s="103"/>
      <c r="H3593" s="123"/>
      <c r="I3593" s="103"/>
      <c r="J3593" s="103"/>
      <c r="K3593" s="103"/>
    </row>
    <row r="3594" spans="2:11" x14ac:dyDescent="0.25">
      <c r="B3594" s="103"/>
      <c r="C3594" s="123"/>
      <c r="D3594" s="103"/>
      <c r="E3594" s="103"/>
      <c r="F3594" s="103"/>
      <c r="H3594" s="123"/>
      <c r="I3594" s="103"/>
      <c r="J3594" s="103"/>
      <c r="K3594" s="103"/>
    </row>
    <row r="3595" spans="2:11" x14ac:dyDescent="0.25">
      <c r="B3595" s="103"/>
      <c r="C3595" s="123"/>
      <c r="D3595" s="103"/>
      <c r="E3595" s="103"/>
      <c r="F3595" s="103"/>
      <c r="H3595" s="123"/>
      <c r="I3595" s="103"/>
      <c r="J3595" s="103"/>
      <c r="K3595" s="103"/>
    </row>
    <row r="3596" spans="2:11" x14ac:dyDescent="0.25">
      <c r="B3596" s="103"/>
      <c r="C3596" s="123"/>
      <c r="D3596" s="103"/>
      <c r="E3596" s="103"/>
      <c r="F3596" s="103"/>
      <c r="H3596" s="123"/>
      <c r="I3596" s="103"/>
      <c r="J3596" s="103"/>
      <c r="K3596" s="103"/>
    </row>
    <row r="3597" spans="2:11" x14ac:dyDescent="0.25">
      <c r="B3597" s="103"/>
      <c r="C3597" s="123"/>
      <c r="D3597" s="103"/>
      <c r="E3597" s="103"/>
      <c r="F3597" s="103"/>
      <c r="H3597" s="123"/>
      <c r="I3597" s="103"/>
      <c r="J3597" s="103"/>
      <c r="K3597" s="103"/>
    </row>
    <row r="3598" spans="2:11" x14ac:dyDescent="0.25">
      <c r="B3598" s="103"/>
      <c r="C3598" s="123"/>
      <c r="D3598" s="103"/>
      <c r="E3598" s="103"/>
      <c r="F3598" s="103"/>
      <c r="H3598" s="123"/>
      <c r="I3598" s="103"/>
      <c r="J3598" s="103"/>
      <c r="K3598" s="103"/>
    </row>
    <row r="3599" spans="2:11" x14ac:dyDescent="0.25">
      <c r="B3599" s="103"/>
      <c r="C3599" s="123"/>
      <c r="D3599" s="103"/>
      <c r="E3599" s="103"/>
      <c r="F3599" s="103"/>
      <c r="H3599" s="123"/>
      <c r="I3599" s="103"/>
      <c r="J3599" s="103"/>
      <c r="K3599" s="103"/>
    </row>
    <row r="3600" spans="2:11" x14ac:dyDescent="0.25">
      <c r="B3600" s="103"/>
      <c r="C3600" s="123"/>
      <c r="D3600" s="103"/>
      <c r="E3600" s="103"/>
      <c r="F3600" s="103"/>
      <c r="H3600" s="123"/>
      <c r="I3600" s="103"/>
      <c r="J3600" s="103"/>
      <c r="K3600" s="103"/>
    </row>
    <row r="3601" spans="2:11" x14ac:dyDescent="0.25">
      <c r="B3601" s="103"/>
      <c r="C3601" s="123"/>
      <c r="D3601" s="103"/>
      <c r="E3601" s="103"/>
      <c r="F3601" s="103"/>
      <c r="H3601" s="123"/>
      <c r="I3601" s="103"/>
      <c r="J3601" s="103"/>
      <c r="K3601" s="103"/>
    </row>
    <row r="3602" spans="2:11" x14ac:dyDescent="0.25">
      <c r="B3602" s="103"/>
      <c r="C3602" s="123"/>
      <c r="D3602" s="103"/>
      <c r="E3602" s="103"/>
      <c r="F3602" s="103"/>
      <c r="H3602" s="123"/>
      <c r="I3602" s="103"/>
      <c r="J3602" s="103"/>
      <c r="K3602" s="103"/>
    </row>
    <row r="3603" spans="2:11" x14ac:dyDescent="0.25">
      <c r="B3603" s="103"/>
      <c r="C3603" s="123"/>
      <c r="D3603" s="103"/>
      <c r="E3603" s="103"/>
      <c r="F3603" s="103"/>
      <c r="H3603" s="123"/>
      <c r="I3603" s="103"/>
      <c r="J3603" s="103"/>
      <c r="K3603" s="103"/>
    </row>
    <row r="3604" spans="2:11" x14ac:dyDescent="0.25">
      <c r="B3604" s="103"/>
      <c r="C3604" s="123"/>
      <c r="D3604" s="103"/>
      <c r="E3604" s="103"/>
      <c r="F3604" s="103"/>
      <c r="H3604" s="123"/>
      <c r="I3604" s="103"/>
      <c r="J3604" s="103"/>
      <c r="K3604" s="103"/>
    </row>
    <row r="3605" spans="2:11" x14ac:dyDescent="0.25">
      <c r="B3605" s="103"/>
      <c r="C3605" s="123"/>
      <c r="D3605" s="103"/>
      <c r="E3605" s="103"/>
      <c r="F3605" s="103"/>
      <c r="H3605" s="123"/>
      <c r="I3605" s="103"/>
      <c r="J3605" s="103"/>
      <c r="K3605" s="103"/>
    </row>
    <row r="3606" spans="2:11" x14ac:dyDescent="0.25">
      <c r="B3606" s="103"/>
      <c r="C3606" s="123"/>
      <c r="D3606" s="103"/>
      <c r="E3606" s="103"/>
      <c r="F3606" s="103"/>
      <c r="H3606" s="123"/>
      <c r="I3606" s="103"/>
      <c r="J3606" s="103"/>
      <c r="K3606" s="103"/>
    </row>
    <row r="3607" spans="2:11" x14ac:dyDescent="0.25">
      <c r="B3607" s="103"/>
      <c r="C3607" s="123"/>
      <c r="D3607" s="103"/>
      <c r="E3607" s="103"/>
      <c r="F3607" s="103"/>
      <c r="H3607" s="123"/>
      <c r="I3607" s="103"/>
      <c r="J3607" s="103"/>
      <c r="K3607" s="103"/>
    </row>
    <row r="3608" spans="2:11" x14ac:dyDescent="0.25">
      <c r="B3608" s="103"/>
      <c r="C3608" s="123"/>
      <c r="D3608" s="103"/>
      <c r="E3608" s="103"/>
      <c r="F3608" s="103"/>
      <c r="H3608" s="123"/>
      <c r="I3608" s="103"/>
      <c r="J3608" s="103"/>
      <c r="K3608" s="103"/>
    </row>
    <row r="3609" spans="2:11" x14ac:dyDescent="0.25">
      <c r="B3609" s="103"/>
      <c r="C3609" s="123"/>
      <c r="D3609" s="103"/>
      <c r="E3609" s="103"/>
      <c r="F3609" s="103"/>
      <c r="H3609" s="123"/>
      <c r="I3609" s="103"/>
      <c r="J3609" s="103"/>
      <c r="K3609" s="103"/>
    </row>
    <row r="3610" spans="2:11" x14ac:dyDescent="0.25">
      <c r="B3610" s="103"/>
      <c r="C3610" s="123"/>
      <c r="D3610" s="103"/>
      <c r="E3610" s="103"/>
      <c r="F3610" s="103"/>
      <c r="H3610" s="123"/>
      <c r="I3610" s="103"/>
      <c r="J3610" s="103"/>
      <c r="K3610" s="103"/>
    </row>
    <row r="3611" spans="2:11" x14ac:dyDescent="0.25">
      <c r="B3611" s="103"/>
      <c r="C3611" s="123"/>
      <c r="D3611" s="103"/>
      <c r="E3611" s="103"/>
      <c r="F3611" s="103"/>
      <c r="H3611" s="123"/>
      <c r="I3611" s="103"/>
      <c r="J3611" s="103"/>
      <c r="K3611" s="103"/>
    </row>
    <row r="3612" spans="2:11" x14ac:dyDescent="0.25">
      <c r="B3612" s="103"/>
      <c r="C3612" s="123"/>
      <c r="D3612" s="103"/>
      <c r="E3612" s="103"/>
      <c r="F3612" s="103"/>
      <c r="H3612" s="123"/>
      <c r="I3612" s="103"/>
      <c r="J3612" s="103"/>
      <c r="K3612" s="103"/>
    </row>
    <row r="3613" spans="2:11" x14ac:dyDescent="0.25">
      <c r="B3613" s="103"/>
      <c r="C3613" s="123"/>
      <c r="D3613" s="103"/>
      <c r="E3613" s="103"/>
      <c r="F3613" s="103"/>
      <c r="H3613" s="123"/>
      <c r="I3613" s="103"/>
      <c r="J3613" s="103"/>
      <c r="K3613" s="103"/>
    </row>
    <row r="3614" spans="2:11" x14ac:dyDescent="0.25">
      <c r="B3614" s="103"/>
      <c r="C3614" s="123"/>
      <c r="D3614" s="103"/>
      <c r="E3614" s="103"/>
      <c r="F3614" s="103"/>
      <c r="H3614" s="123"/>
      <c r="I3614" s="103"/>
      <c r="J3614" s="103"/>
      <c r="K3614" s="103"/>
    </row>
    <row r="3615" spans="2:11" x14ac:dyDescent="0.25">
      <c r="B3615" s="103"/>
      <c r="C3615" s="123"/>
      <c r="D3615" s="103"/>
      <c r="E3615" s="103"/>
      <c r="F3615" s="103"/>
      <c r="H3615" s="123"/>
      <c r="I3615" s="103"/>
      <c r="J3615" s="103"/>
      <c r="K3615" s="103"/>
    </row>
    <row r="3616" spans="2:11" x14ac:dyDescent="0.25">
      <c r="B3616" s="103"/>
      <c r="C3616" s="123"/>
      <c r="D3616" s="103"/>
      <c r="E3616" s="103"/>
      <c r="F3616" s="103"/>
      <c r="H3616" s="123"/>
      <c r="I3616" s="103"/>
      <c r="J3616" s="103"/>
      <c r="K3616" s="103"/>
    </row>
    <row r="3617" spans="2:11" x14ac:dyDescent="0.25">
      <c r="B3617" s="103"/>
      <c r="C3617" s="123"/>
      <c r="D3617" s="103"/>
      <c r="E3617" s="103"/>
      <c r="F3617" s="103"/>
      <c r="H3617" s="123"/>
      <c r="I3617" s="103"/>
      <c r="J3617" s="103"/>
      <c r="K3617" s="103"/>
    </row>
    <row r="3618" spans="2:11" x14ac:dyDescent="0.25">
      <c r="B3618" s="103"/>
      <c r="C3618" s="123"/>
      <c r="D3618" s="103"/>
      <c r="E3618" s="103"/>
      <c r="F3618" s="103"/>
      <c r="H3618" s="123"/>
      <c r="I3618" s="103"/>
      <c r="J3618" s="103"/>
      <c r="K3618" s="103"/>
    </row>
    <row r="3619" spans="2:11" x14ac:dyDescent="0.25">
      <c r="B3619" s="103"/>
      <c r="C3619" s="123"/>
      <c r="D3619" s="103"/>
      <c r="E3619" s="103"/>
      <c r="F3619" s="103"/>
      <c r="H3619" s="123"/>
      <c r="I3619" s="103"/>
      <c r="J3619" s="103"/>
      <c r="K3619" s="103"/>
    </row>
    <row r="3620" spans="2:11" x14ac:dyDescent="0.25">
      <c r="B3620" s="103"/>
      <c r="C3620" s="123"/>
      <c r="D3620" s="103"/>
      <c r="E3620" s="103"/>
      <c r="F3620" s="103"/>
      <c r="H3620" s="123"/>
      <c r="I3620" s="103"/>
      <c r="J3620" s="103"/>
      <c r="K3620" s="103"/>
    </row>
    <row r="3621" spans="2:11" x14ac:dyDescent="0.25">
      <c r="B3621" s="103"/>
      <c r="C3621" s="123"/>
      <c r="D3621" s="103"/>
      <c r="E3621" s="103"/>
      <c r="F3621" s="103"/>
      <c r="H3621" s="123"/>
      <c r="I3621" s="103"/>
      <c r="J3621" s="103"/>
      <c r="K3621" s="103"/>
    </row>
    <row r="3622" spans="2:11" x14ac:dyDescent="0.25">
      <c r="B3622" s="103"/>
      <c r="C3622" s="123"/>
      <c r="D3622" s="103"/>
      <c r="E3622" s="103"/>
      <c r="F3622" s="103"/>
      <c r="H3622" s="123"/>
      <c r="I3622" s="103"/>
      <c r="J3622" s="103"/>
      <c r="K3622" s="103"/>
    </row>
    <row r="3623" spans="2:11" x14ac:dyDescent="0.25">
      <c r="B3623" s="103"/>
      <c r="C3623" s="123"/>
      <c r="D3623" s="103"/>
      <c r="E3623" s="103"/>
      <c r="F3623" s="103"/>
      <c r="H3623" s="123"/>
      <c r="I3623" s="103"/>
      <c r="J3623" s="103"/>
      <c r="K3623" s="103"/>
    </row>
    <row r="3624" spans="2:11" x14ac:dyDescent="0.25">
      <c r="B3624" s="103"/>
      <c r="C3624" s="123"/>
      <c r="D3624" s="103"/>
      <c r="E3624" s="103"/>
      <c r="F3624" s="103"/>
      <c r="H3624" s="123"/>
      <c r="I3624" s="103"/>
      <c r="J3624" s="103"/>
      <c r="K3624" s="103"/>
    </row>
    <row r="3625" spans="2:11" x14ac:dyDescent="0.25">
      <c r="B3625" s="103"/>
      <c r="C3625" s="123"/>
      <c r="D3625" s="103"/>
      <c r="E3625" s="103"/>
      <c r="F3625" s="103"/>
      <c r="H3625" s="123"/>
      <c r="I3625" s="103"/>
      <c r="J3625" s="103"/>
      <c r="K3625" s="103"/>
    </row>
    <row r="3626" spans="2:11" x14ac:dyDescent="0.25">
      <c r="B3626" s="103"/>
      <c r="C3626" s="123"/>
      <c r="D3626" s="103"/>
      <c r="E3626" s="103"/>
      <c r="F3626" s="103"/>
      <c r="H3626" s="123"/>
      <c r="I3626" s="103"/>
      <c r="J3626" s="103"/>
      <c r="K3626" s="103"/>
    </row>
    <row r="3627" spans="2:11" x14ac:dyDescent="0.25">
      <c r="B3627" s="103"/>
      <c r="C3627" s="123"/>
      <c r="D3627" s="103"/>
      <c r="E3627" s="103"/>
      <c r="F3627" s="103"/>
      <c r="H3627" s="123"/>
      <c r="I3627" s="103"/>
      <c r="J3627" s="103"/>
      <c r="K3627" s="103"/>
    </row>
    <row r="3628" spans="2:11" x14ac:dyDescent="0.25">
      <c r="B3628" s="103"/>
      <c r="C3628" s="123"/>
      <c r="D3628" s="103"/>
      <c r="E3628" s="103"/>
      <c r="F3628" s="103"/>
      <c r="H3628" s="123"/>
      <c r="I3628" s="103"/>
      <c r="J3628" s="103"/>
      <c r="K3628" s="103"/>
    </row>
    <row r="3629" spans="2:11" x14ac:dyDescent="0.25">
      <c r="B3629" s="103"/>
      <c r="C3629" s="123"/>
      <c r="D3629" s="103"/>
      <c r="E3629" s="103"/>
      <c r="F3629" s="103"/>
      <c r="H3629" s="123"/>
      <c r="I3629" s="103"/>
      <c r="J3629" s="103"/>
      <c r="K3629" s="103"/>
    </row>
    <row r="3630" spans="2:11" x14ac:dyDescent="0.25">
      <c r="B3630" s="103"/>
      <c r="C3630" s="123"/>
      <c r="D3630" s="103"/>
      <c r="E3630" s="103"/>
      <c r="F3630" s="103"/>
      <c r="H3630" s="123"/>
      <c r="I3630" s="103"/>
      <c r="J3630" s="103"/>
      <c r="K3630" s="103"/>
    </row>
    <row r="3631" spans="2:11" x14ac:dyDescent="0.25">
      <c r="B3631" s="103"/>
      <c r="C3631" s="123"/>
      <c r="D3631" s="103"/>
      <c r="E3631" s="103"/>
      <c r="F3631" s="103"/>
      <c r="H3631" s="123"/>
      <c r="I3631" s="103"/>
      <c r="J3631" s="103"/>
      <c r="K3631" s="103"/>
    </row>
    <row r="3632" spans="2:11" x14ac:dyDescent="0.25">
      <c r="B3632" s="103"/>
      <c r="C3632" s="123"/>
      <c r="D3632" s="103"/>
      <c r="E3632" s="103"/>
      <c r="F3632" s="103"/>
      <c r="H3632" s="123"/>
      <c r="I3632" s="103"/>
      <c r="J3632" s="103"/>
      <c r="K3632" s="103"/>
    </row>
    <row r="3633" spans="2:11" x14ac:dyDescent="0.25">
      <c r="B3633" s="103"/>
      <c r="C3633" s="123"/>
      <c r="D3633" s="103"/>
      <c r="E3633" s="103"/>
      <c r="F3633" s="103"/>
      <c r="H3633" s="123"/>
      <c r="I3633" s="103"/>
      <c r="J3633" s="103"/>
      <c r="K3633" s="103"/>
    </row>
    <row r="3634" spans="2:11" x14ac:dyDescent="0.25">
      <c r="B3634" s="103"/>
      <c r="C3634" s="123"/>
      <c r="D3634" s="103"/>
      <c r="E3634" s="103"/>
      <c r="F3634" s="103"/>
      <c r="H3634" s="123"/>
      <c r="I3634" s="103"/>
      <c r="J3634" s="103"/>
      <c r="K3634" s="103"/>
    </row>
    <row r="3635" spans="2:11" x14ac:dyDescent="0.25">
      <c r="B3635" s="103"/>
      <c r="C3635" s="123"/>
      <c r="D3635" s="103"/>
      <c r="E3635" s="103"/>
      <c r="F3635" s="103"/>
      <c r="H3635" s="123"/>
      <c r="I3635" s="103"/>
      <c r="J3635" s="103"/>
      <c r="K3635" s="103"/>
    </row>
    <row r="3636" spans="2:11" x14ac:dyDescent="0.25">
      <c r="B3636" s="103"/>
      <c r="C3636" s="123"/>
      <c r="D3636" s="103"/>
      <c r="E3636" s="103"/>
      <c r="F3636" s="103"/>
      <c r="H3636" s="123"/>
      <c r="I3636" s="103"/>
      <c r="J3636" s="103"/>
      <c r="K3636" s="103"/>
    </row>
    <row r="3637" spans="2:11" x14ac:dyDescent="0.25">
      <c r="B3637" s="103"/>
      <c r="C3637" s="123"/>
      <c r="D3637" s="103"/>
      <c r="E3637" s="103"/>
      <c r="F3637" s="103"/>
      <c r="H3637" s="123"/>
      <c r="I3637" s="103"/>
      <c r="J3637" s="103"/>
      <c r="K3637" s="103"/>
    </row>
    <row r="3638" spans="2:11" x14ac:dyDescent="0.25">
      <c r="B3638" s="103"/>
      <c r="C3638" s="123"/>
      <c r="D3638" s="103"/>
      <c r="E3638" s="103"/>
      <c r="F3638" s="103"/>
      <c r="H3638" s="123"/>
      <c r="I3638" s="103"/>
      <c r="J3638" s="103"/>
      <c r="K3638" s="103"/>
    </row>
    <row r="3639" spans="2:11" x14ac:dyDescent="0.25">
      <c r="B3639" s="103"/>
      <c r="C3639" s="123"/>
      <c r="D3639" s="103"/>
      <c r="E3639" s="103"/>
      <c r="F3639" s="103"/>
      <c r="H3639" s="123"/>
      <c r="I3639" s="103"/>
      <c r="J3639" s="103"/>
      <c r="K3639" s="103"/>
    </row>
    <row r="3640" spans="2:11" x14ac:dyDescent="0.25">
      <c r="B3640" s="103"/>
      <c r="C3640" s="123"/>
      <c r="D3640" s="103"/>
      <c r="E3640" s="103"/>
      <c r="F3640" s="103"/>
      <c r="H3640" s="123"/>
      <c r="I3640" s="103"/>
      <c r="J3640" s="103"/>
      <c r="K3640" s="103"/>
    </row>
    <row r="3641" spans="2:11" x14ac:dyDescent="0.25">
      <c r="B3641" s="103"/>
      <c r="C3641" s="123"/>
      <c r="D3641" s="103"/>
      <c r="E3641" s="103"/>
      <c r="F3641" s="103"/>
      <c r="H3641" s="123"/>
      <c r="I3641" s="103"/>
      <c r="J3641" s="103"/>
      <c r="K3641" s="103"/>
    </row>
    <row r="3642" spans="2:11" x14ac:dyDescent="0.25">
      <c r="B3642" s="103"/>
      <c r="C3642" s="123"/>
      <c r="D3642" s="103"/>
      <c r="E3642" s="103"/>
      <c r="F3642" s="103"/>
      <c r="H3642" s="123"/>
      <c r="I3642" s="103"/>
      <c r="J3642" s="103"/>
      <c r="K3642" s="103"/>
    </row>
    <row r="3643" spans="2:11" x14ac:dyDescent="0.25">
      <c r="B3643" s="103"/>
      <c r="C3643" s="123"/>
      <c r="D3643" s="103"/>
      <c r="E3643" s="103"/>
      <c r="F3643" s="103"/>
      <c r="H3643" s="123"/>
      <c r="I3643" s="103"/>
      <c r="J3643" s="103"/>
      <c r="K3643" s="103"/>
    </row>
    <row r="3644" spans="2:11" x14ac:dyDescent="0.25">
      <c r="B3644" s="103"/>
      <c r="C3644" s="123"/>
      <c r="D3644" s="103"/>
      <c r="E3644" s="103"/>
      <c r="F3644" s="103"/>
      <c r="H3644" s="123"/>
      <c r="I3644" s="103"/>
      <c r="J3644" s="103"/>
      <c r="K3644" s="103"/>
    </row>
    <row r="3645" spans="2:11" x14ac:dyDescent="0.25">
      <c r="B3645" s="103"/>
      <c r="C3645" s="123"/>
      <c r="D3645" s="103"/>
      <c r="E3645" s="103"/>
      <c r="F3645" s="103"/>
      <c r="H3645" s="123"/>
      <c r="I3645" s="103"/>
      <c r="J3645" s="103"/>
      <c r="K3645" s="103"/>
    </row>
    <row r="3646" spans="2:11" x14ac:dyDescent="0.25">
      <c r="B3646" s="103"/>
      <c r="C3646" s="123"/>
      <c r="D3646" s="103"/>
      <c r="E3646" s="103"/>
      <c r="F3646" s="103"/>
      <c r="H3646" s="123"/>
      <c r="I3646" s="103"/>
      <c r="J3646" s="103"/>
      <c r="K3646" s="103"/>
    </row>
    <row r="3647" spans="2:11" x14ac:dyDescent="0.25">
      <c r="B3647" s="103"/>
      <c r="C3647" s="123"/>
      <c r="D3647" s="103"/>
      <c r="E3647" s="103"/>
      <c r="F3647" s="103"/>
      <c r="H3647" s="123"/>
      <c r="I3647" s="103"/>
      <c r="J3647" s="103"/>
      <c r="K3647" s="103"/>
    </row>
    <row r="3648" spans="2:11" x14ac:dyDescent="0.25">
      <c r="B3648" s="103"/>
      <c r="C3648" s="123"/>
      <c r="D3648" s="103"/>
      <c r="E3648" s="103"/>
      <c r="F3648" s="103"/>
      <c r="H3648" s="123"/>
      <c r="I3648" s="103"/>
      <c r="J3648" s="103"/>
      <c r="K3648" s="103"/>
    </row>
    <row r="3649" spans="2:11" x14ac:dyDescent="0.25">
      <c r="B3649" s="103"/>
      <c r="C3649" s="123"/>
      <c r="D3649" s="103"/>
      <c r="E3649" s="103"/>
      <c r="F3649" s="103"/>
      <c r="H3649" s="123"/>
      <c r="I3649" s="103"/>
      <c r="J3649" s="103"/>
      <c r="K3649" s="103"/>
    </row>
    <row r="3650" spans="2:11" x14ac:dyDescent="0.25">
      <c r="B3650" s="103"/>
      <c r="C3650" s="123"/>
      <c r="D3650" s="103"/>
      <c r="E3650" s="103"/>
      <c r="F3650" s="103"/>
      <c r="H3650" s="123"/>
      <c r="I3650" s="103"/>
      <c r="J3650" s="103"/>
      <c r="K3650" s="103"/>
    </row>
    <row r="3651" spans="2:11" x14ac:dyDescent="0.25">
      <c r="B3651" s="103"/>
      <c r="C3651" s="123"/>
      <c r="D3651" s="103"/>
      <c r="E3651" s="103"/>
      <c r="F3651" s="103"/>
      <c r="H3651" s="123"/>
      <c r="I3651" s="103"/>
      <c r="J3651" s="103"/>
      <c r="K3651" s="103"/>
    </row>
    <row r="3652" spans="2:11" x14ac:dyDescent="0.25">
      <c r="B3652" s="103"/>
      <c r="C3652" s="123"/>
      <c r="D3652" s="103"/>
      <c r="E3652" s="103"/>
      <c r="F3652" s="103"/>
      <c r="H3652" s="123"/>
      <c r="I3652" s="103"/>
      <c r="J3652" s="103"/>
      <c r="K3652" s="103"/>
    </row>
    <row r="3653" spans="2:11" x14ac:dyDescent="0.25">
      <c r="B3653" s="103"/>
      <c r="C3653" s="123"/>
      <c r="D3653" s="103"/>
      <c r="E3653" s="103"/>
      <c r="F3653" s="103"/>
      <c r="H3653" s="123"/>
      <c r="I3653" s="103"/>
      <c r="J3653" s="103"/>
      <c r="K3653" s="103"/>
    </row>
    <row r="3654" spans="2:11" x14ac:dyDescent="0.25">
      <c r="B3654" s="103"/>
      <c r="C3654" s="123"/>
      <c r="D3654" s="103"/>
      <c r="E3654" s="103"/>
      <c r="F3654" s="103"/>
      <c r="H3654" s="123"/>
      <c r="I3654" s="103"/>
      <c r="J3654" s="103"/>
      <c r="K3654" s="103"/>
    </row>
    <row r="3655" spans="2:11" x14ac:dyDescent="0.25">
      <c r="B3655" s="103"/>
      <c r="C3655" s="123"/>
      <c r="D3655" s="103"/>
      <c r="E3655" s="103"/>
      <c r="F3655" s="103"/>
      <c r="H3655" s="123"/>
      <c r="I3655" s="103"/>
      <c r="J3655" s="103"/>
      <c r="K3655" s="103"/>
    </row>
    <row r="3656" spans="2:11" x14ac:dyDescent="0.25">
      <c r="B3656" s="103"/>
      <c r="C3656" s="123"/>
      <c r="D3656" s="103"/>
      <c r="E3656" s="103"/>
      <c r="F3656" s="103"/>
      <c r="H3656" s="123"/>
      <c r="I3656" s="103"/>
      <c r="J3656" s="103"/>
      <c r="K3656" s="103"/>
    </row>
    <row r="3657" spans="2:11" x14ac:dyDescent="0.25">
      <c r="B3657" s="103"/>
      <c r="C3657" s="123"/>
      <c r="D3657" s="103"/>
      <c r="E3657" s="103"/>
      <c r="F3657" s="103"/>
      <c r="H3657" s="123"/>
      <c r="I3657" s="103"/>
      <c r="J3657" s="103"/>
      <c r="K3657" s="103"/>
    </row>
    <row r="3658" spans="2:11" x14ac:dyDescent="0.25">
      <c r="B3658" s="103"/>
      <c r="C3658" s="123"/>
      <c r="D3658" s="103"/>
      <c r="E3658" s="103"/>
      <c r="F3658" s="103"/>
      <c r="H3658" s="123"/>
      <c r="I3658" s="103"/>
      <c r="J3658" s="103"/>
      <c r="K3658" s="103"/>
    </row>
    <row r="3659" spans="2:11" x14ac:dyDescent="0.25">
      <c r="B3659" s="103"/>
      <c r="C3659" s="123"/>
      <c r="D3659" s="103"/>
      <c r="E3659" s="103"/>
      <c r="F3659" s="103"/>
      <c r="H3659" s="123"/>
      <c r="I3659" s="103"/>
      <c r="J3659" s="103"/>
      <c r="K3659" s="103"/>
    </row>
    <row r="3660" spans="2:11" x14ac:dyDescent="0.25">
      <c r="B3660" s="103"/>
      <c r="C3660" s="123"/>
      <c r="D3660" s="103"/>
      <c r="E3660" s="103"/>
      <c r="F3660" s="103"/>
      <c r="H3660" s="123"/>
      <c r="I3660" s="103"/>
      <c r="J3660" s="103"/>
      <c r="K3660" s="103"/>
    </row>
    <row r="3661" spans="2:11" x14ac:dyDescent="0.25">
      <c r="B3661" s="103"/>
      <c r="C3661" s="123"/>
      <c r="D3661" s="103"/>
      <c r="E3661" s="103"/>
      <c r="F3661" s="103"/>
      <c r="H3661" s="123"/>
      <c r="I3661" s="103"/>
      <c r="J3661" s="103"/>
      <c r="K3661" s="103"/>
    </row>
    <row r="3662" spans="2:11" x14ac:dyDescent="0.25">
      <c r="B3662" s="103"/>
      <c r="C3662" s="123"/>
      <c r="D3662" s="103"/>
      <c r="E3662" s="103"/>
      <c r="F3662" s="103"/>
      <c r="H3662" s="123"/>
      <c r="I3662" s="103"/>
      <c r="J3662" s="103"/>
      <c r="K3662" s="103"/>
    </row>
    <row r="3663" spans="2:11" x14ac:dyDescent="0.25">
      <c r="B3663" s="103"/>
      <c r="C3663" s="123"/>
      <c r="D3663" s="103"/>
      <c r="E3663" s="103"/>
      <c r="F3663" s="103"/>
      <c r="H3663" s="123"/>
      <c r="I3663" s="103"/>
      <c r="J3663" s="103"/>
      <c r="K3663" s="103"/>
    </row>
    <row r="3664" spans="2:11" x14ac:dyDescent="0.25">
      <c r="B3664" s="103"/>
      <c r="C3664" s="123"/>
      <c r="D3664" s="103"/>
      <c r="E3664" s="103"/>
      <c r="F3664" s="103"/>
      <c r="H3664" s="123"/>
      <c r="I3664" s="103"/>
      <c r="J3664" s="103"/>
      <c r="K3664" s="103"/>
    </row>
    <row r="3665" spans="2:11" x14ac:dyDescent="0.25">
      <c r="B3665" s="103"/>
      <c r="C3665" s="123"/>
      <c r="D3665" s="103"/>
      <c r="E3665" s="103"/>
      <c r="F3665" s="103"/>
      <c r="H3665" s="123"/>
      <c r="I3665" s="103"/>
      <c r="J3665" s="103"/>
      <c r="K3665" s="103"/>
    </row>
    <row r="3666" spans="2:11" x14ac:dyDescent="0.25">
      <c r="B3666" s="103"/>
      <c r="C3666" s="123"/>
      <c r="D3666" s="103"/>
      <c r="E3666" s="103"/>
      <c r="F3666" s="103"/>
      <c r="H3666" s="123"/>
      <c r="I3666" s="103"/>
      <c r="J3666" s="103"/>
      <c r="K3666" s="103"/>
    </row>
    <row r="3667" spans="2:11" x14ac:dyDescent="0.25">
      <c r="B3667" s="103"/>
      <c r="C3667" s="123"/>
      <c r="D3667" s="103"/>
      <c r="E3667" s="103"/>
      <c r="F3667" s="103"/>
      <c r="H3667" s="123"/>
      <c r="I3667" s="103"/>
      <c r="J3667" s="103"/>
      <c r="K3667" s="103"/>
    </row>
    <row r="3668" spans="2:11" x14ac:dyDescent="0.25">
      <c r="B3668" s="103"/>
      <c r="C3668" s="123"/>
      <c r="D3668" s="103"/>
      <c r="E3668" s="103"/>
      <c r="F3668" s="103"/>
      <c r="H3668" s="123"/>
      <c r="I3668" s="103"/>
      <c r="J3668" s="103"/>
      <c r="K3668" s="103"/>
    </row>
    <row r="3669" spans="2:11" x14ac:dyDescent="0.25">
      <c r="B3669" s="103"/>
      <c r="C3669" s="123"/>
      <c r="D3669" s="103"/>
      <c r="E3669" s="103"/>
      <c r="F3669" s="103"/>
      <c r="H3669" s="123"/>
      <c r="I3669" s="103"/>
      <c r="J3669" s="103"/>
      <c r="K3669" s="103"/>
    </row>
    <row r="3670" spans="2:11" x14ac:dyDescent="0.25">
      <c r="B3670" s="103"/>
      <c r="C3670" s="123"/>
      <c r="D3670" s="103"/>
      <c r="E3670" s="103"/>
      <c r="F3670" s="103"/>
      <c r="H3670" s="123"/>
      <c r="I3670" s="103"/>
      <c r="J3670" s="103"/>
      <c r="K3670" s="103"/>
    </row>
    <row r="3671" spans="2:11" x14ac:dyDescent="0.25">
      <c r="B3671" s="103"/>
      <c r="C3671" s="123"/>
      <c r="D3671" s="103"/>
      <c r="E3671" s="103"/>
      <c r="F3671" s="103"/>
      <c r="H3671" s="123"/>
      <c r="I3671" s="103"/>
      <c r="J3671" s="103"/>
      <c r="K3671" s="103"/>
    </row>
    <row r="3672" spans="2:11" x14ac:dyDescent="0.25">
      <c r="B3672" s="103"/>
      <c r="C3672" s="123"/>
      <c r="D3672" s="103"/>
      <c r="E3672" s="103"/>
      <c r="F3672" s="103"/>
      <c r="H3672" s="123"/>
      <c r="I3672" s="103"/>
      <c r="J3672" s="103"/>
      <c r="K3672" s="103"/>
    </row>
    <row r="3673" spans="2:11" x14ac:dyDescent="0.25">
      <c r="B3673" s="103"/>
      <c r="C3673" s="123"/>
      <c r="D3673" s="103"/>
      <c r="E3673" s="103"/>
      <c r="F3673" s="103"/>
      <c r="H3673" s="123"/>
      <c r="I3673" s="103"/>
      <c r="J3673" s="103"/>
      <c r="K3673" s="103"/>
    </row>
    <row r="3674" spans="2:11" x14ac:dyDescent="0.25">
      <c r="B3674" s="103"/>
      <c r="C3674" s="123"/>
      <c r="D3674" s="103"/>
      <c r="E3674" s="103"/>
      <c r="F3674" s="103"/>
      <c r="H3674" s="123"/>
      <c r="I3674" s="103"/>
      <c r="J3674" s="103"/>
      <c r="K3674" s="103"/>
    </row>
    <row r="3675" spans="2:11" x14ac:dyDescent="0.25">
      <c r="B3675" s="103"/>
      <c r="C3675" s="123"/>
      <c r="D3675" s="103"/>
      <c r="E3675" s="103"/>
      <c r="F3675" s="103"/>
      <c r="H3675" s="123"/>
      <c r="I3675" s="103"/>
      <c r="J3675" s="103"/>
      <c r="K3675" s="103"/>
    </row>
    <row r="3676" spans="2:11" x14ac:dyDescent="0.25">
      <c r="B3676" s="103"/>
      <c r="C3676" s="123"/>
      <c r="D3676" s="103"/>
      <c r="E3676" s="103"/>
      <c r="F3676" s="103"/>
      <c r="H3676" s="123"/>
      <c r="I3676" s="103"/>
      <c r="J3676" s="103"/>
      <c r="K3676" s="103"/>
    </row>
    <row r="3677" spans="2:11" x14ac:dyDescent="0.25">
      <c r="B3677" s="103"/>
      <c r="C3677" s="123"/>
      <c r="D3677" s="103"/>
      <c r="E3677" s="103"/>
      <c r="F3677" s="103"/>
      <c r="H3677" s="123"/>
      <c r="I3677" s="103"/>
      <c r="J3677" s="103"/>
      <c r="K3677" s="103"/>
    </row>
    <row r="3678" spans="2:11" x14ac:dyDescent="0.25">
      <c r="B3678" s="103"/>
      <c r="C3678" s="123"/>
      <c r="D3678" s="103"/>
      <c r="E3678" s="103"/>
      <c r="F3678" s="103"/>
      <c r="H3678" s="123"/>
      <c r="I3678" s="103"/>
      <c r="J3678" s="103"/>
      <c r="K3678" s="103"/>
    </row>
    <row r="3679" spans="2:11" x14ac:dyDescent="0.25">
      <c r="B3679" s="103"/>
      <c r="C3679" s="123"/>
      <c r="D3679" s="103"/>
      <c r="E3679" s="103"/>
      <c r="F3679" s="103"/>
      <c r="H3679" s="123"/>
      <c r="I3679" s="103"/>
      <c r="J3679" s="103"/>
      <c r="K3679" s="103"/>
    </row>
    <row r="3680" spans="2:11" x14ac:dyDescent="0.25">
      <c r="B3680" s="103"/>
      <c r="C3680" s="123"/>
      <c r="D3680" s="103"/>
      <c r="E3680" s="103"/>
      <c r="F3680" s="103"/>
      <c r="H3680" s="123"/>
      <c r="I3680" s="103"/>
      <c r="J3680" s="103"/>
      <c r="K3680" s="103"/>
    </row>
    <row r="3681" spans="2:11" x14ac:dyDescent="0.25">
      <c r="B3681" s="103"/>
      <c r="C3681" s="123"/>
      <c r="D3681" s="103"/>
      <c r="E3681" s="103"/>
      <c r="F3681" s="103"/>
      <c r="H3681" s="123"/>
      <c r="I3681" s="103"/>
      <c r="J3681" s="103"/>
      <c r="K3681" s="103"/>
    </row>
    <row r="3682" spans="2:11" x14ac:dyDescent="0.25">
      <c r="B3682" s="103"/>
      <c r="C3682" s="123"/>
      <c r="D3682" s="103"/>
      <c r="E3682" s="103"/>
      <c r="F3682" s="103"/>
      <c r="H3682" s="123"/>
      <c r="I3682" s="103"/>
      <c r="J3682" s="103"/>
      <c r="K3682" s="103"/>
    </row>
    <row r="3683" spans="2:11" x14ac:dyDescent="0.25">
      <c r="B3683" s="103"/>
      <c r="C3683" s="123"/>
      <c r="D3683" s="103"/>
      <c r="E3683" s="103"/>
      <c r="F3683" s="103"/>
      <c r="H3683" s="123"/>
      <c r="I3683" s="103"/>
      <c r="J3683" s="103"/>
      <c r="K3683" s="103"/>
    </row>
    <row r="3684" spans="2:11" x14ac:dyDescent="0.25">
      <c r="B3684" s="103"/>
      <c r="C3684" s="123"/>
      <c r="D3684" s="103"/>
      <c r="E3684" s="103"/>
      <c r="F3684" s="103"/>
      <c r="H3684" s="123"/>
      <c r="I3684" s="103"/>
      <c r="J3684" s="103"/>
      <c r="K3684" s="103"/>
    </row>
    <row r="3685" spans="2:11" x14ac:dyDescent="0.25">
      <c r="B3685" s="103"/>
      <c r="C3685" s="123"/>
      <c r="D3685" s="103"/>
      <c r="E3685" s="103"/>
      <c r="F3685" s="103"/>
      <c r="H3685" s="123"/>
      <c r="I3685" s="103"/>
      <c r="J3685" s="103"/>
      <c r="K3685" s="103"/>
    </row>
    <row r="3686" spans="2:11" x14ac:dyDescent="0.25">
      <c r="B3686" s="103"/>
      <c r="C3686" s="123"/>
      <c r="D3686" s="103"/>
      <c r="E3686" s="103"/>
      <c r="F3686" s="103"/>
      <c r="H3686" s="123"/>
      <c r="I3686" s="103"/>
      <c r="J3686" s="103"/>
      <c r="K3686" s="103"/>
    </row>
    <row r="3687" spans="2:11" x14ac:dyDescent="0.25">
      <c r="B3687" s="103"/>
      <c r="C3687" s="123"/>
      <c r="D3687" s="103"/>
      <c r="E3687" s="103"/>
      <c r="F3687" s="103"/>
      <c r="H3687" s="123"/>
      <c r="I3687" s="103"/>
      <c r="J3687" s="103"/>
      <c r="K3687" s="103"/>
    </row>
    <row r="3688" spans="2:11" x14ac:dyDescent="0.25">
      <c r="B3688" s="103"/>
      <c r="C3688" s="123"/>
      <c r="D3688" s="103"/>
      <c r="E3688" s="103"/>
      <c r="F3688" s="103"/>
      <c r="H3688" s="123"/>
      <c r="I3688" s="103"/>
      <c r="J3688" s="103"/>
      <c r="K3688" s="103"/>
    </row>
    <row r="3689" spans="2:11" x14ac:dyDescent="0.25">
      <c r="B3689" s="103"/>
      <c r="C3689" s="123"/>
      <c r="D3689" s="103"/>
      <c r="E3689" s="103"/>
      <c r="F3689" s="103"/>
      <c r="H3689" s="123"/>
      <c r="I3689" s="103"/>
      <c r="J3689" s="103"/>
      <c r="K3689" s="103"/>
    </row>
    <row r="3690" spans="2:11" x14ac:dyDescent="0.25">
      <c r="B3690" s="103"/>
      <c r="C3690" s="123"/>
      <c r="D3690" s="103"/>
      <c r="E3690" s="103"/>
      <c r="F3690" s="103"/>
      <c r="H3690" s="123"/>
      <c r="I3690" s="103"/>
      <c r="J3690" s="103"/>
      <c r="K3690" s="103"/>
    </row>
    <row r="3691" spans="2:11" x14ac:dyDescent="0.25">
      <c r="B3691" s="103"/>
      <c r="C3691" s="123"/>
      <c r="D3691" s="103"/>
      <c r="E3691" s="103"/>
      <c r="F3691" s="103"/>
      <c r="H3691" s="123"/>
      <c r="I3691" s="103"/>
      <c r="J3691" s="103"/>
      <c r="K3691" s="103"/>
    </row>
    <row r="3692" spans="2:11" x14ac:dyDescent="0.25">
      <c r="B3692" s="103"/>
      <c r="C3692" s="123"/>
      <c r="D3692" s="103"/>
      <c r="E3692" s="103"/>
      <c r="F3692" s="103"/>
      <c r="H3692" s="123"/>
      <c r="I3692" s="103"/>
      <c r="J3692" s="103"/>
      <c r="K3692" s="103"/>
    </row>
    <row r="3693" spans="2:11" x14ac:dyDescent="0.25">
      <c r="B3693" s="103"/>
      <c r="C3693" s="123"/>
      <c r="D3693" s="103"/>
      <c r="E3693" s="103"/>
      <c r="F3693" s="103"/>
      <c r="H3693" s="123"/>
      <c r="I3693" s="103"/>
      <c r="J3693" s="103"/>
      <c r="K3693" s="103"/>
    </row>
    <row r="3694" spans="2:11" x14ac:dyDescent="0.25">
      <c r="B3694" s="103"/>
      <c r="C3694" s="123"/>
      <c r="D3694" s="103"/>
      <c r="E3694" s="103"/>
      <c r="F3694" s="103"/>
      <c r="H3694" s="123"/>
      <c r="I3694" s="103"/>
      <c r="J3694" s="103"/>
      <c r="K3694" s="103"/>
    </row>
    <row r="3695" spans="2:11" x14ac:dyDescent="0.25">
      <c r="B3695" s="103"/>
      <c r="C3695" s="123"/>
      <c r="D3695" s="103"/>
      <c r="E3695" s="103"/>
      <c r="F3695" s="103"/>
      <c r="H3695" s="123"/>
      <c r="I3695" s="103"/>
      <c r="J3695" s="103"/>
      <c r="K3695" s="103"/>
    </row>
    <row r="3696" spans="2:11" x14ac:dyDescent="0.25">
      <c r="B3696" s="103"/>
      <c r="C3696" s="123"/>
      <c r="D3696" s="103"/>
      <c r="E3696" s="103"/>
      <c r="F3696" s="103"/>
      <c r="H3696" s="123"/>
      <c r="I3696" s="103"/>
      <c r="J3696" s="103"/>
      <c r="K3696" s="103"/>
    </row>
    <row r="3697" spans="2:11" x14ac:dyDescent="0.25">
      <c r="B3697" s="103"/>
      <c r="C3697" s="123"/>
      <c r="D3697" s="103"/>
      <c r="E3697" s="103"/>
      <c r="F3697" s="103"/>
      <c r="H3697" s="123"/>
      <c r="I3697" s="103"/>
      <c r="J3697" s="103"/>
      <c r="K3697" s="103"/>
    </row>
    <row r="3698" spans="2:11" x14ac:dyDescent="0.25">
      <c r="B3698" s="103"/>
      <c r="C3698" s="123"/>
      <c r="D3698" s="103"/>
      <c r="E3698" s="103"/>
      <c r="F3698" s="103"/>
      <c r="H3698" s="123"/>
      <c r="I3698" s="103"/>
      <c r="J3698" s="103"/>
      <c r="K3698" s="103"/>
    </row>
    <row r="3699" spans="2:11" x14ac:dyDescent="0.25">
      <c r="B3699" s="103"/>
      <c r="C3699" s="123"/>
      <c r="D3699" s="103"/>
      <c r="E3699" s="103"/>
      <c r="F3699" s="103"/>
      <c r="H3699" s="123"/>
      <c r="I3699" s="103"/>
      <c r="J3699" s="103"/>
      <c r="K3699" s="103"/>
    </row>
    <row r="3700" spans="2:11" x14ac:dyDescent="0.25">
      <c r="B3700" s="103"/>
      <c r="C3700" s="123"/>
      <c r="D3700" s="103"/>
      <c r="E3700" s="103"/>
      <c r="F3700" s="103"/>
      <c r="H3700" s="123"/>
      <c r="I3700" s="103"/>
      <c r="J3700" s="103"/>
      <c r="K3700" s="103"/>
    </row>
    <row r="3701" spans="2:11" x14ac:dyDescent="0.25">
      <c r="B3701" s="103"/>
      <c r="C3701" s="123"/>
      <c r="D3701" s="103"/>
      <c r="E3701" s="103"/>
      <c r="F3701" s="103"/>
      <c r="H3701" s="123"/>
      <c r="I3701" s="103"/>
      <c r="J3701" s="103"/>
      <c r="K3701" s="103"/>
    </row>
    <row r="3702" spans="2:11" x14ac:dyDescent="0.25">
      <c r="B3702" s="103"/>
      <c r="C3702" s="123"/>
      <c r="D3702" s="103"/>
      <c r="E3702" s="103"/>
      <c r="F3702" s="103"/>
      <c r="H3702" s="123"/>
      <c r="I3702" s="103"/>
      <c r="J3702" s="103"/>
      <c r="K3702" s="103"/>
    </row>
    <row r="3703" spans="2:11" x14ac:dyDescent="0.25">
      <c r="B3703" s="103"/>
      <c r="C3703" s="123"/>
      <c r="D3703" s="103"/>
      <c r="E3703" s="103"/>
      <c r="F3703" s="103"/>
      <c r="H3703" s="123"/>
      <c r="I3703" s="103"/>
      <c r="J3703" s="103"/>
      <c r="K3703" s="103"/>
    </row>
    <row r="3704" spans="2:11" x14ac:dyDescent="0.25">
      <c r="B3704" s="103"/>
      <c r="C3704" s="123"/>
      <c r="D3704" s="103"/>
      <c r="E3704" s="103"/>
      <c r="F3704" s="103"/>
      <c r="H3704" s="123"/>
      <c r="I3704" s="103"/>
      <c r="J3704" s="103"/>
      <c r="K3704" s="103"/>
    </row>
    <row r="3705" spans="2:11" x14ac:dyDescent="0.25">
      <c r="B3705" s="103"/>
      <c r="C3705" s="123"/>
      <c r="D3705" s="103"/>
      <c r="E3705" s="103"/>
      <c r="F3705" s="103"/>
      <c r="H3705" s="123"/>
      <c r="I3705" s="103"/>
      <c r="J3705" s="103"/>
      <c r="K3705" s="103"/>
    </row>
    <row r="3706" spans="2:11" x14ac:dyDescent="0.25">
      <c r="B3706" s="103"/>
      <c r="C3706" s="123"/>
      <c r="D3706" s="103"/>
      <c r="E3706" s="103"/>
      <c r="F3706" s="103"/>
      <c r="H3706" s="123"/>
      <c r="I3706" s="103"/>
      <c r="J3706" s="103"/>
      <c r="K3706" s="103"/>
    </row>
    <row r="3707" spans="2:11" x14ac:dyDescent="0.25">
      <c r="B3707" s="103"/>
      <c r="C3707" s="123"/>
      <c r="D3707" s="103"/>
      <c r="E3707" s="103"/>
      <c r="F3707" s="103"/>
      <c r="H3707" s="123"/>
      <c r="I3707" s="103"/>
      <c r="J3707" s="103"/>
      <c r="K3707" s="103"/>
    </row>
    <row r="3708" spans="2:11" x14ac:dyDescent="0.25">
      <c r="B3708" s="103"/>
      <c r="C3708" s="123"/>
      <c r="D3708" s="103"/>
      <c r="E3708" s="103"/>
      <c r="F3708" s="103"/>
      <c r="H3708" s="123"/>
      <c r="I3708" s="103"/>
      <c r="J3708" s="103"/>
      <c r="K3708" s="103"/>
    </row>
    <row r="3709" spans="2:11" x14ac:dyDescent="0.25">
      <c r="B3709" s="103"/>
      <c r="C3709" s="123"/>
      <c r="D3709" s="103"/>
      <c r="E3709" s="103"/>
      <c r="F3709" s="103"/>
      <c r="H3709" s="123"/>
      <c r="I3709" s="103"/>
      <c r="J3709" s="103"/>
      <c r="K3709" s="103"/>
    </row>
    <row r="3710" spans="2:11" x14ac:dyDescent="0.25">
      <c r="B3710" s="103"/>
      <c r="C3710" s="123"/>
      <c r="D3710" s="103"/>
      <c r="E3710" s="103"/>
      <c r="F3710" s="103"/>
      <c r="H3710" s="123"/>
      <c r="I3710" s="103"/>
      <c r="J3710" s="103"/>
      <c r="K3710" s="103"/>
    </row>
    <row r="3711" spans="2:11" x14ac:dyDescent="0.25">
      <c r="B3711" s="103"/>
      <c r="C3711" s="123"/>
      <c r="D3711" s="103"/>
      <c r="E3711" s="103"/>
      <c r="F3711" s="103"/>
      <c r="H3711" s="123"/>
      <c r="I3711" s="103"/>
      <c r="J3711" s="103"/>
      <c r="K3711" s="103"/>
    </row>
    <row r="3712" spans="2:11" x14ac:dyDescent="0.25">
      <c r="B3712" s="103"/>
      <c r="C3712" s="123"/>
      <c r="D3712" s="103"/>
      <c r="E3712" s="103"/>
      <c r="F3712" s="103"/>
      <c r="H3712" s="123"/>
      <c r="I3712" s="103"/>
      <c r="J3712" s="103"/>
      <c r="K3712" s="103"/>
    </row>
    <row r="3713" spans="2:11" x14ac:dyDescent="0.25">
      <c r="B3713" s="103"/>
      <c r="C3713" s="123"/>
      <c r="D3713" s="103"/>
      <c r="E3713" s="103"/>
      <c r="F3713" s="103"/>
      <c r="H3713" s="123"/>
      <c r="I3713" s="103"/>
      <c r="J3713" s="103"/>
      <c r="K3713" s="103"/>
    </row>
    <row r="3714" spans="2:11" x14ac:dyDescent="0.25">
      <c r="B3714" s="103"/>
      <c r="C3714" s="123"/>
      <c r="D3714" s="103"/>
      <c r="E3714" s="103"/>
      <c r="F3714" s="103"/>
      <c r="H3714" s="123"/>
      <c r="I3714" s="103"/>
      <c r="J3714" s="103"/>
      <c r="K3714" s="103"/>
    </row>
    <row r="3715" spans="2:11" x14ac:dyDescent="0.25">
      <c r="B3715" s="103"/>
      <c r="C3715" s="123"/>
      <c r="D3715" s="103"/>
      <c r="E3715" s="103"/>
      <c r="F3715" s="103"/>
      <c r="H3715" s="123"/>
      <c r="I3715" s="103"/>
      <c r="J3715" s="103"/>
      <c r="K3715" s="103"/>
    </row>
    <row r="3716" spans="2:11" x14ac:dyDescent="0.25">
      <c r="B3716" s="103"/>
      <c r="C3716" s="123"/>
      <c r="D3716" s="103"/>
      <c r="E3716" s="103"/>
      <c r="F3716" s="103"/>
      <c r="H3716" s="123"/>
      <c r="I3716" s="103"/>
      <c r="J3716" s="103"/>
      <c r="K3716" s="103"/>
    </row>
    <row r="3717" spans="2:11" x14ac:dyDescent="0.25">
      <c r="B3717" s="103"/>
      <c r="C3717" s="123"/>
      <c r="D3717" s="103"/>
      <c r="E3717" s="103"/>
      <c r="F3717" s="103"/>
      <c r="H3717" s="123"/>
      <c r="I3717" s="103"/>
      <c r="J3717" s="103"/>
      <c r="K3717" s="103"/>
    </row>
    <row r="3718" spans="2:11" x14ac:dyDescent="0.25">
      <c r="B3718" s="103"/>
      <c r="C3718" s="123"/>
      <c r="D3718" s="103"/>
      <c r="E3718" s="103"/>
      <c r="F3718" s="103"/>
      <c r="H3718" s="123"/>
      <c r="I3718" s="103"/>
      <c r="J3718" s="103"/>
      <c r="K3718" s="103"/>
    </row>
    <row r="3719" spans="2:11" x14ac:dyDescent="0.25">
      <c r="B3719" s="103"/>
      <c r="C3719" s="123"/>
      <c r="D3719" s="103"/>
      <c r="E3719" s="103"/>
      <c r="F3719" s="103"/>
      <c r="H3719" s="123"/>
      <c r="I3719" s="103"/>
      <c r="J3719" s="103"/>
      <c r="K3719" s="103"/>
    </row>
    <row r="3720" spans="2:11" x14ac:dyDescent="0.25">
      <c r="B3720" s="103"/>
      <c r="C3720" s="123"/>
      <c r="D3720" s="103"/>
      <c r="E3720" s="103"/>
      <c r="F3720" s="103"/>
      <c r="H3720" s="123"/>
      <c r="I3720" s="103"/>
      <c r="J3720" s="103"/>
      <c r="K3720" s="103"/>
    </row>
    <row r="3721" spans="2:11" x14ac:dyDescent="0.25">
      <c r="B3721" s="103"/>
      <c r="C3721" s="123"/>
      <c r="D3721" s="103"/>
      <c r="E3721" s="103"/>
      <c r="F3721" s="103"/>
      <c r="H3721" s="123"/>
      <c r="I3721" s="103"/>
      <c r="J3721" s="103"/>
      <c r="K3721" s="103"/>
    </row>
    <row r="3722" spans="2:11" x14ac:dyDescent="0.25">
      <c r="B3722" s="103"/>
      <c r="C3722" s="123"/>
      <c r="D3722" s="103"/>
      <c r="E3722" s="103"/>
      <c r="F3722" s="103"/>
      <c r="H3722" s="123"/>
      <c r="I3722" s="103"/>
      <c r="J3722" s="103"/>
      <c r="K3722" s="103"/>
    </row>
    <row r="3723" spans="2:11" x14ac:dyDescent="0.25">
      <c r="B3723" s="103"/>
      <c r="C3723" s="123"/>
      <c r="D3723" s="103"/>
      <c r="E3723" s="103"/>
      <c r="F3723" s="103"/>
      <c r="H3723" s="123"/>
      <c r="I3723" s="103"/>
      <c r="J3723" s="103"/>
      <c r="K3723" s="103"/>
    </row>
    <row r="3724" spans="2:11" x14ac:dyDescent="0.25">
      <c r="B3724" s="103"/>
      <c r="C3724" s="123"/>
      <c r="D3724" s="103"/>
      <c r="E3724" s="103"/>
      <c r="F3724" s="103"/>
      <c r="H3724" s="123"/>
      <c r="I3724" s="103"/>
      <c r="J3724" s="103"/>
      <c r="K3724" s="103"/>
    </row>
    <row r="3725" spans="2:11" x14ac:dyDescent="0.25">
      <c r="B3725" s="103"/>
      <c r="C3725" s="123"/>
      <c r="D3725" s="103"/>
      <c r="E3725" s="103"/>
      <c r="F3725" s="103"/>
      <c r="H3725" s="123"/>
      <c r="I3725" s="103"/>
      <c r="J3725" s="103"/>
      <c r="K3725" s="103"/>
    </row>
    <row r="3726" spans="2:11" x14ac:dyDescent="0.25">
      <c r="B3726" s="103"/>
      <c r="C3726" s="123"/>
      <c r="D3726" s="103"/>
      <c r="E3726" s="103"/>
      <c r="F3726" s="103"/>
      <c r="H3726" s="123"/>
      <c r="I3726" s="103"/>
      <c r="J3726" s="103"/>
      <c r="K3726" s="103"/>
    </row>
    <row r="3727" spans="2:11" x14ac:dyDescent="0.25">
      <c r="B3727" s="103"/>
      <c r="C3727" s="123"/>
      <c r="D3727" s="103"/>
      <c r="E3727" s="103"/>
      <c r="F3727" s="103"/>
      <c r="H3727" s="123"/>
      <c r="I3727" s="103"/>
      <c r="J3727" s="103"/>
      <c r="K3727" s="103"/>
    </row>
    <row r="3728" spans="2:11" x14ac:dyDescent="0.25">
      <c r="B3728" s="103"/>
      <c r="C3728" s="123"/>
      <c r="D3728" s="103"/>
      <c r="E3728" s="103"/>
      <c r="F3728" s="103"/>
      <c r="H3728" s="123"/>
      <c r="I3728" s="103"/>
      <c r="J3728" s="103"/>
      <c r="K3728" s="103"/>
    </row>
    <row r="3729" spans="2:11" x14ac:dyDescent="0.25">
      <c r="B3729" s="103"/>
      <c r="C3729" s="123"/>
      <c r="D3729" s="103"/>
      <c r="E3729" s="103"/>
      <c r="F3729" s="103"/>
      <c r="H3729" s="123"/>
      <c r="I3729" s="103"/>
      <c r="J3729" s="103"/>
      <c r="K3729" s="103"/>
    </row>
    <row r="3730" spans="2:11" x14ac:dyDescent="0.25">
      <c r="B3730" s="103"/>
      <c r="C3730" s="123"/>
      <c r="D3730" s="103"/>
      <c r="E3730" s="103"/>
      <c r="F3730" s="103"/>
      <c r="H3730" s="123"/>
      <c r="I3730" s="103"/>
      <c r="J3730" s="103"/>
      <c r="K3730" s="103"/>
    </row>
    <row r="3731" spans="2:11" x14ac:dyDescent="0.25">
      <c r="B3731" s="103"/>
      <c r="C3731" s="123"/>
      <c r="D3731" s="103"/>
      <c r="E3731" s="103"/>
      <c r="F3731" s="103"/>
      <c r="H3731" s="123"/>
      <c r="I3731" s="103"/>
      <c r="J3731" s="103"/>
      <c r="K3731" s="103"/>
    </row>
    <row r="3732" spans="2:11" x14ac:dyDescent="0.25">
      <c r="B3732" s="103"/>
      <c r="C3732" s="123"/>
      <c r="D3732" s="103"/>
      <c r="E3732" s="103"/>
      <c r="F3732" s="103"/>
      <c r="H3732" s="123"/>
      <c r="I3732" s="103"/>
      <c r="J3732" s="103"/>
      <c r="K3732" s="103"/>
    </row>
    <row r="3733" spans="2:11" x14ac:dyDescent="0.25">
      <c r="B3733" s="103"/>
      <c r="C3733" s="123"/>
      <c r="D3733" s="103"/>
      <c r="E3733" s="103"/>
      <c r="F3733" s="103"/>
      <c r="H3733" s="123"/>
      <c r="I3733" s="103"/>
      <c r="J3733" s="103"/>
      <c r="K3733" s="103"/>
    </row>
    <row r="3734" spans="2:11" x14ac:dyDescent="0.25">
      <c r="B3734" s="103"/>
      <c r="C3734" s="123"/>
      <c r="D3734" s="103"/>
      <c r="E3734" s="103"/>
      <c r="F3734" s="103"/>
      <c r="H3734" s="123"/>
      <c r="I3734" s="103"/>
      <c r="J3734" s="103"/>
      <c r="K3734" s="103"/>
    </row>
    <row r="3735" spans="2:11" x14ac:dyDescent="0.25">
      <c r="B3735" s="103"/>
      <c r="C3735" s="123"/>
      <c r="D3735" s="103"/>
      <c r="E3735" s="103"/>
      <c r="F3735" s="103"/>
      <c r="H3735" s="123"/>
      <c r="I3735" s="103"/>
      <c r="J3735" s="103"/>
      <c r="K3735" s="103"/>
    </row>
    <row r="3736" spans="2:11" x14ac:dyDescent="0.25">
      <c r="B3736" s="103"/>
      <c r="C3736" s="123"/>
      <c r="D3736" s="103"/>
      <c r="E3736" s="103"/>
      <c r="F3736" s="103"/>
      <c r="H3736" s="123"/>
      <c r="I3736" s="103"/>
      <c r="J3736" s="103"/>
      <c r="K3736" s="103"/>
    </row>
    <row r="3737" spans="2:11" x14ac:dyDescent="0.25">
      <c r="B3737" s="103"/>
      <c r="C3737" s="123"/>
      <c r="D3737" s="103"/>
      <c r="E3737" s="103"/>
      <c r="F3737" s="103"/>
      <c r="H3737" s="123"/>
      <c r="I3737" s="103"/>
      <c r="J3737" s="103"/>
      <c r="K3737" s="103"/>
    </row>
    <row r="3738" spans="2:11" x14ac:dyDescent="0.25">
      <c r="B3738" s="103"/>
      <c r="C3738" s="123"/>
      <c r="D3738" s="103"/>
      <c r="E3738" s="103"/>
      <c r="F3738" s="103"/>
      <c r="H3738" s="123"/>
      <c r="I3738" s="103"/>
      <c r="J3738" s="103"/>
      <c r="K3738" s="103"/>
    </row>
    <row r="3739" spans="2:11" x14ac:dyDescent="0.25">
      <c r="B3739" s="103"/>
      <c r="C3739" s="123"/>
      <c r="D3739" s="103"/>
      <c r="E3739" s="103"/>
      <c r="F3739" s="103"/>
      <c r="H3739" s="123"/>
      <c r="I3739" s="103"/>
      <c r="J3739" s="103"/>
      <c r="K3739" s="103"/>
    </row>
    <row r="3740" spans="2:11" x14ac:dyDescent="0.25">
      <c r="B3740" s="103"/>
      <c r="C3740" s="123"/>
      <c r="D3740" s="103"/>
      <c r="E3740" s="103"/>
      <c r="F3740" s="103"/>
      <c r="H3740" s="123"/>
      <c r="I3740" s="103"/>
      <c r="J3740" s="103"/>
      <c r="K3740" s="103"/>
    </row>
    <row r="3741" spans="2:11" x14ac:dyDescent="0.25">
      <c r="B3741" s="103"/>
      <c r="C3741" s="123"/>
      <c r="D3741" s="103"/>
      <c r="E3741" s="103"/>
      <c r="F3741" s="103"/>
      <c r="H3741" s="123"/>
      <c r="I3741" s="103"/>
      <c r="J3741" s="103"/>
      <c r="K3741" s="103"/>
    </row>
    <row r="3742" spans="2:11" x14ac:dyDescent="0.25">
      <c r="B3742" s="103"/>
      <c r="C3742" s="123"/>
      <c r="D3742" s="103"/>
      <c r="E3742" s="103"/>
      <c r="F3742" s="103"/>
      <c r="H3742" s="123"/>
      <c r="I3742" s="103"/>
      <c r="J3742" s="103"/>
      <c r="K3742" s="103"/>
    </row>
    <row r="3743" spans="2:11" x14ac:dyDescent="0.25">
      <c r="B3743" s="103"/>
      <c r="C3743" s="123"/>
      <c r="D3743" s="103"/>
      <c r="E3743" s="103"/>
      <c r="F3743" s="103"/>
      <c r="H3743" s="123"/>
      <c r="I3743" s="103"/>
      <c r="J3743" s="103"/>
      <c r="K3743" s="103"/>
    </row>
    <row r="3744" spans="2:11" x14ac:dyDescent="0.25">
      <c r="B3744" s="103"/>
      <c r="C3744" s="123"/>
      <c r="D3744" s="103"/>
      <c r="E3744" s="103"/>
      <c r="F3744" s="103"/>
      <c r="H3744" s="123"/>
      <c r="I3744" s="103"/>
      <c r="J3744" s="103"/>
      <c r="K3744" s="103"/>
    </row>
    <row r="3745" spans="2:11" x14ac:dyDescent="0.25">
      <c r="B3745" s="103"/>
      <c r="C3745" s="123"/>
      <c r="D3745" s="103"/>
      <c r="E3745" s="103"/>
      <c r="F3745" s="103"/>
      <c r="H3745" s="123"/>
      <c r="I3745" s="103"/>
      <c r="J3745" s="103"/>
      <c r="K3745" s="103"/>
    </row>
    <row r="3746" spans="2:11" x14ac:dyDescent="0.25">
      <c r="B3746" s="103"/>
      <c r="C3746" s="123"/>
      <c r="D3746" s="103"/>
      <c r="E3746" s="103"/>
      <c r="F3746" s="103"/>
      <c r="H3746" s="123"/>
      <c r="I3746" s="103"/>
      <c r="J3746" s="103"/>
      <c r="K3746" s="103"/>
    </row>
    <row r="3747" spans="2:11" x14ac:dyDescent="0.25">
      <c r="B3747" s="103"/>
      <c r="C3747" s="123"/>
      <c r="D3747" s="103"/>
      <c r="E3747" s="103"/>
      <c r="F3747" s="103"/>
      <c r="H3747" s="123"/>
      <c r="I3747" s="103"/>
      <c r="J3747" s="103"/>
      <c r="K3747" s="103"/>
    </row>
    <row r="3748" spans="2:11" x14ac:dyDescent="0.25">
      <c r="B3748" s="103"/>
      <c r="C3748" s="123"/>
      <c r="D3748" s="103"/>
      <c r="E3748" s="103"/>
      <c r="F3748" s="103"/>
      <c r="H3748" s="123"/>
      <c r="I3748" s="103"/>
      <c r="J3748" s="103"/>
      <c r="K3748" s="103"/>
    </row>
    <row r="3749" spans="2:11" x14ac:dyDescent="0.25">
      <c r="B3749" s="103"/>
      <c r="C3749" s="123"/>
      <c r="D3749" s="103"/>
      <c r="E3749" s="103"/>
      <c r="F3749" s="103"/>
      <c r="H3749" s="123"/>
      <c r="I3749" s="103"/>
      <c r="J3749" s="103"/>
      <c r="K3749" s="103"/>
    </row>
    <row r="3750" spans="2:11" x14ac:dyDescent="0.25">
      <c r="B3750" s="103"/>
      <c r="C3750" s="123"/>
      <c r="D3750" s="103"/>
      <c r="E3750" s="103"/>
      <c r="F3750" s="103"/>
      <c r="H3750" s="123"/>
      <c r="I3750" s="103"/>
      <c r="J3750" s="103"/>
      <c r="K3750" s="103"/>
    </row>
    <row r="3751" spans="2:11" x14ac:dyDescent="0.25">
      <c r="B3751" s="103"/>
      <c r="C3751" s="123"/>
      <c r="D3751" s="103"/>
      <c r="E3751" s="103"/>
      <c r="F3751" s="103"/>
      <c r="H3751" s="123"/>
      <c r="I3751" s="103"/>
      <c r="J3751" s="103"/>
      <c r="K3751" s="103"/>
    </row>
    <row r="3752" spans="2:11" x14ac:dyDescent="0.25">
      <c r="B3752" s="103"/>
      <c r="C3752" s="123"/>
      <c r="D3752" s="103"/>
      <c r="E3752" s="103"/>
      <c r="F3752" s="103"/>
      <c r="H3752" s="123"/>
      <c r="I3752" s="103"/>
      <c r="J3752" s="103"/>
      <c r="K3752" s="103"/>
    </row>
    <row r="3753" spans="2:11" x14ac:dyDescent="0.25">
      <c r="B3753" s="103"/>
      <c r="C3753" s="123"/>
      <c r="D3753" s="103"/>
      <c r="E3753" s="103"/>
      <c r="F3753" s="103"/>
      <c r="H3753" s="123"/>
      <c r="I3753" s="103"/>
      <c r="J3753" s="103"/>
      <c r="K3753" s="103"/>
    </row>
    <row r="3754" spans="2:11" x14ac:dyDescent="0.25">
      <c r="B3754" s="103"/>
      <c r="C3754" s="123"/>
      <c r="D3754" s="103"/>
      <c r="E3754" s="103"/>
      <c r="F3754" s="103"/>
      <c r="H3754" s="123"/>
      <c r="I3754" s="103"/>
      <c r="J3754" s="103"/>
      <c r="K3754" s="103"/>
    </row>
    <row r="3755" spans="2:11" x14ac:dyDescent="0.25">
      <c r="B3755" s="103"/>
      <c r="C3755" s="123"/>
      <c r="D3755" s="103"/>
      <c r="E3755" s="103"/>
      <c r="F3755" s="103"/>
      <c r="H3755" s="123"/>
      <c r="I3755" s="103"/>
      <c r="J3755" s="103"/>
      <c r="K3755" s="103"/>
    </row>
    <row r="3756" spans="2:11" x14ac:dyDescent="0.25">
      <c r="B3756" s="103"/>
      <c r="C3756" s="123"/>
      <c r="D3756" s="103"/>
      <c r="E3756" s="103"/>
      <c r="F3756" s="103"/>
      <c r="H3756" s="123"/>
      <c r="I3756" s="103"/>
      <c r="J3756" s="103"/>
      <c r="K3756" s="103"/>
    </row>
    <row r="3757" spans="2:11" x14ac:dyDescent="0.25">
      <c r="B3757" s="103"/>
      <c r="C3757" s="123"/>
      <c r="D3757" s="103"/>
      <c r="E3757" s="103"/>
      <c r="F3757" s="103"/>
      <c r="H3757" s="123"/>
      <c r="I3757" s="103"/>
      <c r="J3757" s="103"/>
      <c r="K3757" s="103"/>
    </row>
    <row r="3758" spans="2:11" x14ac:dyDescent="0.25">
      <c r="B3758" s="103"/>
      <c r="C3758" s="123"/>
      <c r="D3758" s="103"/>
      <c r="E3758" s="103"/>
      <c r="F3758" s="103"/>
      <c r="H3758" s="123"/>
      <c r="I3758" s="103"/>
      <c r="J3758" s="103"/>
      <c r="K3758" s="103"/>
    </row>
    <row r="3759" spans="2:11" x14ac:dyDescent="0.25">
      <c r="B3759" s="103"/>
      <c r="C3759" s="123"/>
      <c r="D3759" s="103"/>
      <c r="E3759" s="103"/>
      <c r="F3759" s="103"/>
      <c r="H3759" s="123"/>
      <c r="I3759" s="103"/>
      <c r="J3759" s="103"/>
      <c r="K3759" s="103"/>
    </row>
    <row r="3760" spans="2:11" x14ac:dyDescent="0.25">
      <c r="B3760" s="103"/>
      <c r="C3760" s="123"/>
      <c r="D3760" s="103"/>
      <c r="E3760" s="103"/>
      <c r="F3760" s="103"/>
      <c r="H3760" s="123"/>
      <c r="I3760" s="103"/>
      <c r="J3760" s="103"/>
      <c r="K3760" s="103"/>
    </row>
    <row r="3761" spans="2:11" x14ac:dyDescent="0.25">
      <c r="B3761" s="103"/>
      <c r="C3761" s="123"/>
      <c r="D3761" s="103"/>
      <c r="E3761" s="103"/>
      <c r="F3761" s="103"/>
      <c r="H3761" s="123"/>
      <c r="I3761" s="103"/>
      <c r="J3761" s="103"/>
      <c r="K3761" s="103"/>
    </row>
    <row r="3762" spans="2:11" x14ac:dyDescent="0.25">
      <c r="B3762" s="103"/>
      <c r="C3762" s="123"/>
      <c r="D3762" s="103"/>
      <c r="E3762" s="103"/>
      <c r="F3762" s="103"/>
      <c r="H3762" s="123"/>
      <c r="I3762" s="103"/>
      <c r="J3762" s="103"/>
      <c r="K3762" s="103"/>
    </row>
    <row r="3763" spans="2:11" x14ac:dyDescent="0.25">
      <c r="B3763" s="103"/>
      <c r="C3763" s="123"/>
      <c r="D3763" s="103"/>
      <c r="E3763" s="103"/>
      <c r="F3763" s="103"/>
      <c r="H3763" s="123"/>
      <c r="I3763" s="103"/>
      <c r="J3763" s="103"/>
      <c r="K3763" s="103"/>
    </row>
    <row r="3764" spans="2:11" x14ac:dyDescent="0.25">
      <c r="B3764" s="103"/>
      <c r="C3764" s="123"/>
      <c r="D3764" s="103"/>
      <c r="E3764" s="103"/>
      <c r="F3764" s="103"/>
      <c r="H3764" s="123"/>
      <c r="I3764" s="103"/>
      <c r="J3764" s="103"/>
      <c r="K3764" s="103"/>
    </row>
    <row r="3765" spans="2:11" x14ac:dyDescent="0.25">
      <c r="B3765" s="103"/>
      <c r="C3765" s="123"/>
      <c r="D3765" s="103"/>
      <c r="E3765" s="103"/>
      <c r="F3765" s="103"/>
      <c r="H3765" s="123"/>
      <c r="I3765" s="103"/>
      <c r="J3765" s="103"/>
      <c r="K3765" s="103"/>
    </row>
    <row r="3766" spans="2:11" x14ac:dyDescent="0.25">
      <c r="B3766" s="103"/>
      <c r="C3766" s="123"/>
      <c r="D3766" s="103"/>
      <c r="E3766" s="103"/>
      <c r="F3766" s="103"/>
      <c r="H3766" s="123"/>
      <c r="I3766" s="103"/>
      <c r="J3766" s="103"/>
      <c r="K3766" s="103"/>
    </row>
    <row r="3767" spans="2:11" x14ac:dyDescent="0.25">
      <c r="B3767" s="103"/>
      <c r="C3767" s="123"/>
      <c r="D3767" s="103"/>
      <c r="E3767" s="103"/>
      <c r="F3767" s="103"/>
      <c r="H3767" s="123"/>
      <c r="I3767" s="103"/>
      <c r="J3767" s="103"/>
      <c r="K3767" s="103"/>
    </row>
    <row r="3768" spans="2:11" x14ac:dyDescent="0.25">
      <c r="B3768" s="103"/>
      <c r="C3768" s="123"/>
      <c r="D3768" s="103"/>
      <c r="E3768" s="103"/>
      <c r="F3768" s="103"/>
      <c r="H3768" s="123"/>
      <c r="I3768" s="103"/>
      <c r="J3768" s="103"/>
      <c r="K3768" s="103"/>
    </row>
    <row r="3769" spans="2:11" x14ac:dyDescent="0.25">
      <c r="B3769" s="103"/>
      <c r="C3769" s="123"/>
      <c r="D3769" s="103"/>
      <c r="E3769" s="103"/>
      <c r="F3769" s="103"/>
      <c r="H3769" s="123"/>
      <c r="I3769" s="103"/>
      <c r="J3769" s="103"/>
      <c r="K3769" s="103"/>
    </row>
    <row r="3770" spans="2:11" x14ac:dyDescent="0.25">
      <c r="B3770" s="103"/>
      <c r="C3770" s="123"/>
      <c r="D3770" s="103"/>
      <c r="E3770" s="103"/>
      <c r="F3770" s="103"/>
      <c r="H3770" s="123"/>
      <c r="I3770" s="103"/>
      <c r="J3770" s="103"/>
      <c r="K3770" s="103"/>
    </row>
    <row r="3771" spans="2:11" x14ac:dyDescent="0.25">
      <c r="B3771" s="103"/>
      <c r="C3771" s="123"/>
      <c r="D3771" s="103"/>
      <c r="E3771" s="103"/>
      <c r="F3771" s="103"/>
      <c r="H3771" s="123"/>
      <c r="I3771" s="103"/>
      <c r="J3771" s="103"/>
      <c r="K3771" s="103"/>
    </row>
    <row r="3772" spans="2:11" x14ac:dyDescent="0.25">
      <c r="B3772" s="103"/>
      <c r="C3772" s="123"/>
      <c r="D3772" s="103"/>
      <c r="E3772" s="103"/>
      <c r="F3772" s="103"/>
      <c r="H3772" s="123"/>
      <c r="I3772" s="103"/>
      <c r="J3772" s="103"/>
      <c r="K3772" s="103"/>
    </row>
    <row r="3773" spans="2:11" x14ac:dyDescent="0.25">
      <c r="B3773" s="103"/>
      <c r="C3773" s="123"/>
      <c r="D3773" s="103"/>
      <c r="E3773" s="103"/>
      <c r="F3773" s="103"/>
      <c r="H3773" s="123"/>
      <c r="I3773" s="103"/>
      <c r="J3773" s="103"/>
      <c r="K3773" s="103"/>
    </row>
    <row r="3774" spans="2:11" x14ac:dyDescent="0.25">
      <c r="B3774" s="103"/>
      <c r="C3774" s="123"/>
      <c r="D3774" s="103"/>
      <c r="E3774" s="103"/>
      <c r="F3774" s="103"/>
      <c r="H3774" s="123"/>
      <c r="I3774" s="103"/>
      <c r="J3774" s="103"/>
      <c r="K3774" s="103"/>
    </row>
    <row r="3775" spans="2:11" x14ac:dyDescent="0.25">
      <c r="B3775" s="103"/>
      <c r="C3775" s="123"/>
      <c r="D3775" s="103"/>
      <c r="E3775" s="103"/>
      <c r="F3775" s="103"/>
      <c r="H3775" s="123"/>
      <c r="I3775" s="103"/>
      <c r="J3775" s="103"/>
      <c r="K3775" s="103"/>
    </row>
    <row r="3776" spans="2:11" x14ac:dyDescent="0.25">
      <c r="B3776" s="103"/>
      <c r="C3776" s="123"/>
      <c r="D3776" s="103"/>
      <c r="E3776" s="103"/>
      <c r="F3776" s="103"/>
      <c r="H3776" s="123"/>
      <c r="I3776" s="103"/>
      <c r="J3776" s="103"/>
      <c r="K3776" s="103"/>
    </row>
    <row r="3777" spans="2:11" x14ac:dyDescent="0.25">
      <c r="B3777" s="103"/>
      <c r="C3777" s="123"/>
      <c r="D3777" s="103"/>
      <c r="E3777" s="103"/>
      <c r="F3777" s="103"/>
      <c r="H3777" s="123"/>
      <c r="I3777" s="103"/>
      <c r="J3777" s="103"/>
      <c r="K3777" s="103"/>
    </row>
    <row r="3778" spans="2:11" x14ac:dyDescent="0.25">
      <c r="B3778" s="103"/>
      <c r="C3778" s="123"/>
      <c r="D3778" s="103"/>
      <c r="E3778" s="103"/>
      <c r="F3778" s="103"/>
      <c r="H3778" s="123"/>
      <c r="I3778" s="103"/>
      <c r="J3778" s="103"/>
      <c r="K3778" s="103"/>
    </row>
    <row r="3779" spans="2:11" x14ac:dyDescent="0.25">
      <c r="B3779" s="103"/>
      <c r="C3779" s="123"/>
      <c r="D3779" s="103"/>
      <c r="E3779" s="103"/>
      <c r="F3779" s="103"/>
      <c r="H3779" s="123"/>
      <c r="I3779" s="103"/>
      <c r="J3779" s="103"/>
      <c r="K3779" s="103"/>
    </row>
    <row r="3780" spans="2:11" x14ac:dyDescent="0.25">
      <c r="B3780" s="103"/>
      <c r="C3780" s="123"/>
      <c r="D3780" s="103"/>
      <c r="E3780" s="103"/>
      <c r="F3780" s="103"/>
      <c r="H3780" s="123"/>
      <c r="I3780" s="103"/>
      <c r="J3780" s="103"/>
      <c r="K3780" s="103"/>
    </row>
    <row r="3781" spans="2:11" x14ac:dyDescent="0.25">
      <c r="B3781" s="103"/>
      <c r="C3781" s="123"/>
      <c r="D3781" s="103"/>
      <c r="E3781" s="103"/>
      <c r="F3781" s="103"/>
      <c r="H3781" s="123"/>
      <c r="I3781" s="103"/>
      <c r="J3781" s="103"/>
      <c r="K3781" s="103"/>
    </row>
    <row r="3782" spans="2:11" x14ac:dyDescent="0.25">
      <c r="B3782" s="103"/>
      <c r="C3782" s="123"/>
      <c r="D3782" s="103"/>
      <c r="E3782" s="103"/>
      <c r="F3782" s="103"/>
      <c r="H3782" s="123"/>
      <c r="I3782" s="103"/>
      <c r="J3782" s="103"/>
      <c r="K3782" s="103"/>
    </row>
    <row r="3783" spans="2:11" x14ac:dyDescent="0.25">
      <c r="B3783" s="103"/>
      <c r="C3783" s="123"/>
      <c r="D3783" s="103"/>
      <c r="E3783" s="103"/>
      <c r="F3783" s="103"/>
      <c r="H3783" s="123"/>
      <c r="I3783" s="103"/>
      <c r="J3783" s="103"/>
      <c r="K3783" s="103"/>
    </row>
    <row r="3784" spans="2:11" x14ac:dyDescent="0.25">
      <c r="B3784" s="103"/>
      <c r="C3784" s="123"/>
      <c r="D3784" s="103"/>
      <c r="E3784" s="103"/>
      <c r="F3784" s="103"/>
      <c r="H3784" s="123"/>
      <c r="I3784" s="103"/>
      <c r="J3784" s="103"/>
      <c r="K3784" s="103"/>
    </row>
    <row r="3785" spans="2:11" x14ac:dyDescent="0.25">
      <c r="B3785" s="103"/>
      <c r="C3785" s="123"/>
      <c r="D3785" s="103"/>
      <c r="E3785" s="103"/>
      <c r="F3785" s="103"/>
      <c r="H3785" s="123"/>
      <c r="I3785" s="103"/>
      <c r="J3785" s="103"/>
      <c r="K3785" s="103"/>
    </row>
    <row r="3786" spans="2:11" x14ac:dyDescent="0.25">
      <c r="B3786" s="103"/>
      <c r="C3786" s="123"/>
      <c r="D3786" s="103"/>
      <c r="E3786" s="103"/>
      <c r="F3786" s="103"/>
      <c r="H3786" s="123"/>
      <c r="I3786" s="103"/>
      <c r="J3786" s="103"/>
      <c r="K3786" s="103"/>
    </row>
    <row r="3787" spans="2:11" x14ac:dyDescent="0.25">
      <c r="B3787" s="103"/>
      <c r="C3787" s="123"/>
      <c r="D3787" s="103"/>
      <c r="E3787" s="103"/>
      <c r="F3787" s="103"/>
      <c r="H3787" s="123"/>
      <c r="I3787" s="103"/>
      <c r="J3787" s="103"/>
      <c r="K3787" s="103"/>
    </row>
    <row r="3788" spans="2:11" x14ac:dyDescent="0.25">
      <c r="B3788" s="103"/>
      <c r="C3788" s="123"/>
      <c r="D3788" s="103"/>
      <c r="E3788" s="103"/>
      <c r="F3788" s="103"/>
      <c r="H3788" s="123"/>
      <c r="I3788" s="103"/>
      <c r="J3788" s="103"/>
      <c r="K3788" s="103"/>
    </row>
    <row r="3789" spans="2:11" x14ac:dyDescent="0.25">
      <c r="B3789" s="103"/>
      <c r="C3789" s="123"/>
      <c r="D3789" s="103"/>
      <c r="E3789" s="103"/>
      <c r="F3789" s="103"/>
      <c r="H3789" s="123"/>
      <c r="I3789" s="103"/>
      <c r="J3789" s="103"/>
      <c r="K3789" s="103"/>
    </row>
    <row r="3790" spans="2:11" x14ac:dyDescent="0.25">
      <c r="B3790" s="103"/>
      <c r="C3790" s="123"/>
      <c r="D3790" s="103"/>
      <c r="E3790" s="103"/>
      <c r="F3790" s="103"/>
      <c r="H3790" s="123"/>
      <c r="I3790" s="103"/>
      <c r="J3790" s="103"/>
      <c r="K3790" s="103"/>
    </row>
    <row r="3791" spans="2:11" x14ac:dyDescent="0.25">
      <c r="B3791" s="103"/>
      <c r="C3791" s="123"/>
      <c r="D3791" s="103"/>
      <c r="E3791" s="103"/>
      <c r="F3791" s="103"/>
      <c r="H3791" s="123"/>
      <c r="I3791" s="103"/>
      <c r="J3791" s="103"/>
      <c r="K3791" s="103"/>
    </row>
    <row r="3792" spans="2:11" x14ac:dyDescent="0.25">
      <c r="B3792" s="103"/>
      <c r="C3792" s="123"/>
      <c r="D3792" s="103"/>
      <c r="E3792" s="103"/>
      <c r="F3792" s="103"/>
      <c r="H3792" s="123"/>
      <c r="I3792" s="103"/>
      <c r="J3792" s="103"/>
      <c r="K3792" s="103"/>
    </row>
    <row r="3793" spans="2:11" x14ac:dyDescent="0.25">
      <c r="B3793" s="103"/>
      <c r="C3793" s="123"/>
      <c r="D3793" s="103"/>
      <c r="E3793" s="103"/>
      <c r="F3793" s="103"/>
      <c r="H3793" s="123"/>
      <c r="I3793" s="103"/>
      <c r="J3793" s="103"/>
      <c r="K3793" s="103"/>
    </row>
    <row r="3794" spans="2:11" x14ac:dyDescent="0.25">
      <c r="B3794" s="103"/>
      <c r="C3794" s="123"/>
      <c r="D3794" s="103"/>
      <c r="E3794" s="103"/>
      <c r="F3794" s="103"/>
      <c r="H3794" s="123"/>
      <c r="I3794" s="103"/>
      <c r="J3794" s="103"/>
      <c r="K3794" s="103"/>
    </row>
    <row r="3795" spans="2:11" x14ac:dyDescent="0.25">
      <c r="B3795" s="103"/>
      <c r="C3795" s="123"/>
      <c r="D3795" s="103"/>
      <c r="E3795" s="103"/>
      <c r="F3795" s="103"/>
      <c r="H3795" s="123"/>
      <c r="I3795" s="103"/>
      <c r="J3795" s="103"/>
      <c r="K3795" s="103"/>
    </row>
    <row r="3796" spans="2:11" x14ac:dyDescent="0.25">
      <c r="B3796" s="103"/>
      <c r="C3796" s="123"/>
      <c r="D3796" s="103"/>
      <c r="E3796" s="103"/>
      <c r="F3796" s="103"/>
      <c r="H3796" s="123"/>
      <c r="I3796" s="103"/>
      <c r="J3796" s="103"/>
      <c r="K3796" s="103"/>
    </row>
    <row r="3797" spans="2:11" x14ac:dyDescent="0.25">
      <c r="B3797" s="103"/>
      <c r="C3797" s="123"/>
      <c r="D3797" s="103"/>
      <c r="E3797" s="103"/>
      <c r="F3797" s="103"/>
      <c r="H3797" s="123"/>
      <c r="I3797" s="103"/>
      <c r="J3797" s="103"/>
      <c r="K3797" s="103"/>
    </row>
    <row r="3798" spans="2:11" x14ac:dyDescent="0.25">
      <c r="B3798" s="103"/>
      <c r="C3798" s="123"/>
      <c r="D3798" s="103"/>
      <c r="E3798" s="103"/>
      <c r="F3798" s="103"/>
      <c r="H3798" s="123"/>
      <c r="I3798" s="103"/>
      <c r="J3798" s="103"/>
      <c r="K3798" s="103"/>
    </row>
    <row r="3799" spans="2:11" x14ac:dyDescent="0.25">
      <c r="B3799" s="103"/>
      <c r="C3799" s="123"/>
      <c r="D3799" s="103"/>
      <c r="E3799" s="103"/>
      <c r="F3799" s="103"/>
      <c r="H3799" s="123"/>
      <c r="I3799" s="103"/>
      <c r="J3799" s="103"/>
      <c r="K3799" s="103"/>
    </row>
    <row r="3800" spans="2:11" x14ac:dyDescent="0.25">
      <c r="B3800" s="103"/>
      <c r="C3800" s="123"/>
      <c r="D3800" s="103"/>
      <c r="E3800" s="103"/>
      <c r="F3800" s="103"/>
      <c r="H3800" s="123"/>
      <c r="I3800" s="103"/>
      <c r="J3800" s="103"/>
      <c r="K3800" s="103"/>
    </row>
    <row r="3801" spans="2:11" x14ac:dyDescent="0.25">
      <c r="B3801" s="103"/>
      <c r="C3801" s="123"/>
      <c r="D3801" s="103"/>
      <c r="E3801" s="103"/>
      <c r="F3801" s="103"/>
      <c r="H3801" s="123"/>
      <c r="I3801" s="103"/>
      <c r="J3801" s="103"/>
      <c r="K3801" s="103"/>
    </row>
    <row r="3802" spans="2:11" x14ac:dyDescent="0.25">
      <c r="B3802" s="103"/>
      <c r="C3802" s="123"/>
      <c r="D3802" s="103"/>
      <c r="E3802" s="103"/>
      <c r="F3802" s="103"/>
      <c r="H3802" s="123"/>
      <c r="I3802" s="103"/>
      <c r="J3802" s="103"/>
      <c r="K3802" s="103"/>
    </row>
    <row r="3803" spans="2:11" x14ac:dyDescent="0.25">
      <c r="B3803" s="103"/>
      <c r="C3803" s="123"/>
      <c r="D3803" s="103"/>
      <c r="E3803" s="103"/>
      <c r="F3803" s="103"/>
      <c r="H3803" s="123"/>
      <c r="I3803" s="103"/>
      <c r="J3803" s="103"/>
      <c r="K3803" s="103"/>
    </row>
    <row r="3804" spans="2:11" x14ac:dyDescent="0.25">
      <c r="B3804" s="103"/>
      <c r="C3804" s="123"/>
      <c r="D3804" s="103"/>
      <c r="E3804" s="103"/>
      <c r="F3804" s="103"/>
      <c r="H3804" s="123"/>
      <c r="I3804" s="103"/>
      <c r="J3804" s="103"/>
      <c r="K3804" s="103"/>
    </row>
    <row r="3805" spans="2:11" x14ac:dyDescent="0.25">
      <c r="B3805" s="103"/>
      <c r="C3805" s="123"/>
      <c r="D3805" s="103"/>
      <c r="E3805" s="103"/>
      <c r="F3805" s="103"/>
      <c r="H3805" s="123"/>
      <c r="I3805" s="103"/>
      <c r="J3805" s="103"/>
      <c r="K3805" s="103"/>
    </row>
    <row r="3806" spans="2:11" x14ac:dyDescent="0.25">
      <c r="B3806" s="103"/>
      <c r="C3806" s="123"/>
      <c r="D3806" s="103"/>
      <c r="E3806" s="103"/>
      <c r="F3806" s="103"/>
      <c r="H3806" s="123"/>
      <c r="I3806" s="103"/>
      <c r="J3806" s="103"/>
      <c r="K3806" s="103"/>
    </row>
    <row r="3807" spans="2:11" x14ac:dyDescent="0.25">
      <c r="B3807" s="103"/>
      <c r="C3807" s="123"/>
      <c r="D3807" s="103"/>
      <c r="E3807" s="103"/>
      <c r="F3807" s="103"/>
      <c r="H3807" s="123"/>
      <c r="I3807" s="103"/>
      <c r="J3807" s="103"/>
      <c r="K3807" s="103"/>
    </row>
    <row r="3808" spans="2:11" x14ac:dyDescent="0.25">
      <c r="B3808" s="103"/>
      <c r="C3808" s="123"/>
      <c r="D3808" s="103"/>
      <c r="E3808" s="103"/>
      <c r="F3808" s="103"/>
      <c r="H3808" s="123"/>
      <c r="I3808" s="103"/>
      <c r="J3808" s="103"/>
      <c r="K3808" s="103"/>
    </row>
    <row r="3809" spans="2:11" x14ac:dyDescent="0.25">
      <c r="B3809" s="103"/>
      <c r="C3809" s="123"/>
      <c r="D3809" s="103"/>
      <c r="E3809" s="103"/>
      <c r="F3809" s="103"/>
      <c r="H3809" s="123"/>
      <c r="I3809" s="103"/>
      <c r="J3809" s="103"/>
      <c r="K3809" s="103"/>
    </row>
    <row r="3810" spans="2:11" x14ac:dyDescent="0.25">
      <c r="B3810" s="103"/>
      <c r="C3810" s="123"/>
      <c r="D3810" s="103"/>
      <c r="E3810" s="103"/>
      <c r="F3810" s="103"/>
      <c r="H3810" s="123"/>
      <c r="I3810" s="103"/>
      <c r="J3810" s="103"/>
      <c r="K3810" s="103"/>
    </row>
    <row r="3811" spans="2:11" x14ac:dyDescent="0.25">
      <c r="B3811" s="103"/>
      <c r="C3811" s="123"/>
      <c r="D3811" s="103"/>
      <c r="E3811" s="103"/>
      <c r="F3811" s="103"/>
      <c r="H3811" s="123"/>
      <c r="I3811" s="103"/>
      <c r="J3811" s="103"/>
      <c r="K3811" s="103"/>
    </row>
    <row r="3812" spans="2:11" x14ac:dyDescent="0.25">
      <c r="B3812" s="103"/>
      <c r="C3812" s="123"/>
      <c r="D3812" s="103"/>
      <c r="E3812" s="103"/>
      <c r="F3812" s="103"/>
      <c r="H3812" s="123"/>
      <c r="I3812" s="103"/>
      <c r="J3812" s="103"/>
      <c r="K3812" s="103"/>
    </row>
    <row r="3813" spans="2:11" x14ac:dyDescent="0.25">
      <c r="B3813" s="103"/>
      <c r="C3813" s="123"/>
      <c r="D3813" s="103"/>
      <c r="E3813" s="103"/>
      <c r="F3813" s="103"/>
      <c r="H3813" s="123"/>
      <c r="I3813" s="103"/>
      <c r="J3813" s="103"/>
      <c r="K3813" s="103"/>
    </row>
    <row r="3814" spans="2:11" x14ac:dyDescent="0.25">
      <c r="B3814" s="103"/>
      <c r="C3814" s="123"/>
      <c r="D3814" s="103"/>
      <c r="E3814" s="103"/>
      <c r="F3814" s="103"/>
      <c r="H3814" s="123"/>
      <c r="I3814" s="103"/>
      <c r="J3814" s="103"/>
      <c r="K3814" s="103"/>
    </row>
    <row r="3815" spans="2:11" x14ac:dyDescent="0.25">
      <c r="B3815" s="103"/>
      <c r="C3815" s="123"/>
      <c r="D3815" s="103"/>
      <c r="E3815" s="103"/>
      <c r="F3815" s="103"/>
      <c r="H3815" s="123"/>
      <c r="I3815" s="103"/>
      <c r="J3815" s="103"/>
      <c r="K3815" s="103"/>
    </row>
    <row r="3816" spans="2:11" x14ac:dyDescent="0.25">
      <c r="B3816" s="103"/>
      <c r="C3816" s="123"/>
      <c r="D3816" s="103"/>
      <c r="E3816" s="103"/>
      <c r="F3816" s="103"/>
      <c r="H3816" s="123"/>
      <c r="I3816" s="103"/>
      <c r="J3816" s="103"/>
      <c r="K3816" s="103"/>
    </row>
    <row r="3817" spans="2:11" x14ac:dyDescent="0.25">
      <c r="B3817" s="103"/>
      <c r="C3817" s="123"/>
      <c r="D3817" s="103"/>
      <c r="E3817" s="103"/>
      <c r="F3817" s="103"/>
      <c r="H3817" s="123"/>
      <c r="I3817" s="103"/>
      <c r="J3817" s="103"/>
      <c r="K3817" s="103"/>
    </row>
    <row r="3818" spans="2:11" x14ac:dyDescent="0.25">
      <c r="B3818" s="103"/>
      <c r="C3818" s="123"/>
      <c r="D3818" s="103"/>
      <c r="E3818" s="103"/>
      <c r="F3818" s="103"/>
      <c r="H3818" s="123"/>
      <c r="I3818" s="103"/>
      <c r="J3818" s="103"/>
      <c r="K3818" s="103"/>
    </row>
    <row r="3819" spans="2:11" x14ac:dyDescent="0.25">
      <c r="B3819" s="103"/>
      <c r="C3819" s="123"/>
      <c r="D3819" s="103"/>
      <c r="E3819" s="103"/>
      <c r="F3819" s="103"/>
      <c r="H3819" s="123"/>
      <c r="I3819" s="103"/>
      <c r="J3819" s="103"/>
      <c r="K3819" s="103"/>
    </row>
    <row r="3820" spans="2:11" x14ac:dyDescent="0.25">
      <c r="B3820" s="103"/>
      <c r="C3820" s="123"/>
      <c r="D3820" s="103"/>
      <c r="E3820" s="103"/>
      <c r="F3820" s="103"/>
      <c r="H3820" s="123"/>
      <c r="I3820" s="103"/>
      <c r="J3820" s="103"/>
      <c r="K3820" s="103"/>
    </row>
    <row r="3821" spans="2:11" x14ac:dyDescent="0.25">
      <c r="B3821" s="103"/>
      <c r="C3821" s="123"/>
      <c r="D3821" s="103"/>
      <c r="E3821" s="103"/>
      <c r="F3821" s="103"/>
      <c r="H3821" s="123"/>
      <c r="I3821" s="103"/>
      <c r="J3821" s="103"/>
      <c r="K3821" s="103"/>
    </row>
    <row r="3822" spans="2:11" x14ac:dyDescent="0.25">
      <c r="B3822" s="103"/>
      <c r="C3822" s="123"/>
      <c r="D3822" s="103"/>
      <c r="E3822" s="103"/>
      <c r="F3822" s="103"/>
      <c r="H3822" s="123"/>
      <c r="I3822" s="103"/>
      <c r="J3822" s="103"/>
      <c r="K3822" s="103"/>
    </row>
    <row r="3823" spans="2:11" x14ac:dyDescent="0.25">
      <c r="B3823" s="103"/>
      <c r="C3823" s="123"/>
      <c r="D3823" s="103"/>
      <c r="E3823" s="103"/>
      <c r="F3823" s="103"/>
      <c r="H3823" s="123"/>
      <c r="I3823" s="103"/>
      <c r="J3823" s="103"/>
      <c r="K3823" s="103"/>
    </row>
    <row r="3824" spans="2:11" x14ac:dyDescent="0.25">
      <c r="B3824" s="103"/>
      <c r="C3824" s="123"/>
      <c r="D3824" s="103"/>
      <c r="E3824" s="103"/>
      <c r="F3824" s="103"/>
      <c r="H3824" s="123"/>
      <c r="I3824" s="103"/>
      <c r="J3824" s="103"/>
      <c r="K3824" s="103"/>
    </row>
    <row r="3825" spans="2:11" x14ac:dyDescent="0.25">
      <c r="B3825" s="103"/>
      <c r="C3825" s="123"/>
      <c r="D3825" s="103"/>
      <c r="E3825" s="103"/>
      <c r="F3825" s="103"/>
      <c r="H3825" s="123"/>
      <c r="I3825" s="103"/>
      <c r="J3825" s="103"/>
      <c r="K3825" s="103"/>
    </row>
    <row r="3826" spans="2:11" x14ac:dyDescent="0.25">
      <c r="B3826" s="103"/>
      <c r="C3826" s="123"/>
      <c r="D3826" s="103"/>
      <c r="E3826" s="103"/>
      <c r="F3826" s="103"/>
      <c r="H3826" s="123"/>
      <c r="I3826" s="103"/>
      <c r="J3826" s="103"/>
      <c r="K3826" s="103"/>
    </row>
    <row r="3827" spans="2:11" x14ac:dyDescent="0.25">
      <c r="B3827" s="103"/>
      <c r="C3827" s="123"/>
      <c r="D3827" s="103"/>
      <c r="E3827" s="103"/>
      <c r="F3827" s="103"/>
      <c r="H3827" s="123"/>
      <c r="I3827" s="103"/>
      <c r="J3827" s="103"/>
      <c r="K3827" s="103"/>
    </row>
    <row r="3828" spans="2:11" x14ac:dyDescent="0.25">
      <c r="B3828" s="103"/>
      <c r="C3828" s="123"/>
      <c r="D3828" s="103"/>
      <c r="E3828" s="103"/>
      <c r="F3828" s="103"/>
      <c r="H3828" s="123"/>
      <c r="I3828" s="103"/>
      <c r="J3828" s="103"/>
      <c r="K3828" s="103"/>
    </row>
    <row r="3829" spans="2:11" x14ac:dyDescent="0.25">
      <c r="B3829" s="103"/>
      <c r="C3829" s="123"/>
      <c r="D3829" s="103"/>
      <c r="E3829" s="103"/>
      <c r="F3829" s="103"/>
      <c r="H3829" s="123"/>
      <c r="I3829" s="103"/>
      <c r="J3829" s="103"/>
      <c r="K3829" s="103"/>
    </row>
    <row r="3830" spans="2:11" x14ac:dyDescent="0.25">
      <c r="B3830" s="103"/>
      <c r="C3830" s="123"/>
      <c r="D3830" s="103"/>
      <c r="E3830" s="103"/>
      <c r="F3830" s="103"/>
      <c r="H3830" s="123"/>
      <c r="I3830" s="103"/>
      <c r="J3830" s="103"/>
      <c r="K3830" s="103"/>
    </row>
    <row r="3831" spans="2:11" x14ac:dyDescent="0.25">
      <c r="B3831" s="103"/>
      <c r="C3831" s="123"/>
      <c r="D3831" s="103"/>
      <c r="E3831" s="103"/>
      <c r="F3831" s="103"/>
      <c r="H3831" s="123"/>
      <c r="I3831" s="103"/>
      <c r="J3831" s="103"/>
      <c r="K3831" s="103"/>
    </row>
    <row r="3832" spans="2:11" x14ac:dyDescent="0.25">
      <c r="B3832" s="103"/>
      <c r="C3832" s="123"/>
      <c r="D3832" s="103"/>
      <c r="E3832" s="103"/>
      <c r="F3832" s="103"/>
      <c r="H3832" s="123"/>
      <c r="I3832" s="103"/>
      <c r="J3832" s="103"/>
      <c r="K3832" s="103"/>
    </row>
    <row r="3833" spans="2:11" x14ac:dyDescent="0.25">
      <c r="B3833" s="103"/>
      <c r="C3833" s="123"/>
      <c r="D3833" s="103"/>
      <c r="E3833" s="103"/>
      <c r="F3833" s="103"/>
      <c r="H3833" s="123"/>
      <c r="I3833" s="103"/>
      <c r="J3833" s="103"/>
      <c r="K3833" s="103"/>
    </row>
    <row r="3834" spans="2:11" x14ac:dyDescent="0.25">
      <c r="B3834" s="103"/>
      <c r="C3834" s="123"/>
      <c r="D3834" s="103"/>
      <c r="E3834" s="103"/>
      <c r="F3834" s="103"/>
      <c r="H3834" s="123"/>
      <c r="I3834" s="103"/>
      <c r="J3834" s="103"/>
      <c r="K3834" s="103"/>
    </row>
    <row r="3835" spans="2:11" x14ac:dyDescent="0.25">
      <c r="B3835" s="103"/>
      <c r="C3835" s="123"/>
      <c r="D3835" s="103"/>
      <c r="E3835" s="103"/>
      <c r="F3835" s="103"/>
      <c r="H3835" s="123"/>
      <c r="I3835" s="103"/>
      <c r="J3835" s="103"/>
      <c r="K3835" s="103"/>
    </row>
    <row r="3836" spans="2:11" x14ac:dyDescent="0.25">
      <c r="B3836" s="103"/>
      <c r="C3836" s="123"/>
      <c r="D3836" s="103"/>
      <c r="E3836" s="103"/>
      <c r="F3836" s="103"/>
      <c r="H3836" s="123"/>
      <c r="I3836" s="103"/>
      <c r="J3836" s="103"/>
      <c r="K3836" s="103"/>
    </row>
    <row r="3837" spans="2:11" x14ac:dyDescent="0.25">
      <c r="B3837" s="103"/>
      <c r="C3837" s="123"/>
      <c r="D3837" s="103"/>
      <c r="E3837" s="103"/>
      <c r="F3837" s="103"/>
      <c r="H3837" s="123"/>
      <c r="I3837" s="103"/>
      <c r="J3837" s="103"/>
      <c r="K3837" s="103"/>
    </row>
    <row r="3838" spans="2:11" x14ac:dyDescent="0.25">
      <c r="B3838" s="103"/>
      <c r="C3838" s="123"/>
      <c r="D3838" s="103"/>
      <c r="E3838" s="103"/>
      <c r="F3838" s="103"/>
      <c r="H3838" s="123"/>
      <c r="I3838" s="103"/>
      <c r="J3838" s="103"/>
      <c r="K3838" s="103"/>
    </row>
    <row r="3839" spans="2:11" x14ac:dyDescent="0.25">
      <c r="B3839" s="103"/>
      <c r="C3839" s="123"/>
      <c r="D3839" s="103"/>
      <c r="E3839" s="103"/>
      <c r="F3839" s="103"/>
      <c r="H3839" s="123"/>
      <c r="I3839" s="103"/>
      <c r="J3839" s="103"/>
      <c r="K3839" s="103"/>
    </row>
    <row r="3840" spans="2:11" x14ac:dyDescent="0.25">
      <c r="B3840" s="103"/>
      <c r="C3840" s="123"/>
      <c r="D3840" s="103"/>
      <c r="E3840" s="103"/>
      <c r="F3840" s="103"/>
      <c r="H3840" s="123"/>
      <c r="I3840" s="103"/>
      <c r="J3840" s="103"/>
      <c r="K3840" s="103"/>
    </row>
    <row r="3841" spans="2:11" x14ac:dyDescent="0.25">
      <c r="B3841" s="103"/>
      <c r="C3841" s="123"/>
      <c r="D3841" s="103"/>
      <c r="E3841" s="103"/>
      <c r="F3841" s="103"/>
      <c r="H3841" s="123"/>
      <c r="I3841" s="103"/>
      <c r="J3841" s="103"/>
      <c r="K3841" s="103"/>
    </row>
    <row r="3842" spans="2:11" x14ac:dyDescent="0.25">
      <c r="B3842" s="103"/>
      <c r="C3842" s="123"/>
      <c r="D3842" s="103"/>
      <c r="E3842" s="103"/>
      <c r="F3842" s="103"/>
      <c r="H3842" s="123"/>
      <c r="I3842" s="103"/>
      <c r="J3842" s="103"/>
      <c r="K3842" s="103"/>
    </row>
    <row r="3843" spans="2:11" x14ac:dyDescent="0.25">
      <c r="B3843" s="103"/>
      <c r="C3843" s="123"/>
      <c r="D3843" s="103"/>
      <c r="E3843" s="103"/>
      <c r="F3843" s="103"/>
      <c r="H3843" s="123"/>
      <c r="I3843" s="103"/>
      <c r="J3843" s="103"/>
      <c r="K3843" s="103"/>
    </row>
    <row r="3844" spans="2:11" x14ac:dyDescent="0.25">
      <c r="B3844" s="103"/>
      <c r="C3844" s="123"/>
      <c r="D3844" s="103"/>
      <c r="E3844" s="103"/>
      <c r="F3844" s="103"/>
      <c r="H3844" s="123"/>
      <c r="I3844" s="103"/>
      <c r="J3844" s="103"/>
      <c r="K3844" s="103"/>
    </row>
    <row r="3845" spans="2:11" x14ac:dyDescent="0.25">
      <c r="B3845" s="103"/>
      <c r="C3845" s="123"/>
      <c r="D3845" s="103"/>
      <c r="E3845" s="103"/>
      <c r="F3845" s="103"/>
      <c r="H3845" s="123"/>
      <c r="I3845" s="103"/>
      <c r="J3845" s="103"/>
      <c r="K3845" s="103"/>
    </row>
    <row r="3846" spans="2:11" x14ac:dyDescent="0.25">
      <c r="B3846" s="103"/>
      <c r="C3846" s="123"/>
      <c r="D3846" s="103"/>
      <c r="E3846" s="103"/>
      <c r="F3846" s="103"/>
      <c r="H3846" s="123"/>
      <c r="I3846" s="103"/>
      <c r="J3846" s="103"/>
      <c r="K3846" s="103"/>
    </row>
    <row r="3847" spans="2:11" x14ac:dyDescent="0.25">
      <c r="B3847" s="103"/>
      <c r="C3847" s="123"/>
      <c r="D3847" s="103"/>
      <c r="E3847" s="103"/>
      <c r="F3847" s="103"/>
      <c r="H3847" s="123"/>
      <c r="I3847" s="103"/>
      <c r="J3847" s="103"/>
      <c r="K3847" s="103"/>
    </row>
    <row r="3848" spans="2:11" x14ac:dyDescent="0.25">
      <c r="B3848" s="103"/>
      <c r="C3848" s="123"/>
      <c r="D3848" s="103"/>
      <c r="E3848" s="103"/>
      <c r="F3848" s="103"/>
      <c r="H3848" s="123"/>
      <c r="I3848" s="103"/>
      <c r="J3848" s="103"/>
      <c r="K3848" s="103"/>
    </row>
    <row r="3849" spans="2:11" x14ac:dyDescent="0.25">
      <c r="B3849" s="103"/>
      <c r="C3849" s="123"/>
      <c r="D3849" s="103"/>
      <c r="E3849" s="103"/>
      <c r="F3849" s="103"/>
      <c r="H3849" s="123"/>
      <c r="I3849" s="103"/>
      <c r="J3849" s="103"/>
      <c r="K3849" s="103"/>
    </row>
    <row r="3850" spans="2:11" x14ac:dyDescent="0.25">
      <c r="B3850" s="103"/>
      <c r="C3850" s="123"/>
      <c r="D3850" s="103"/>
      <c r="E3850" s="103"/>
      <c r="F3850" s="103"/>
      <c r="H3850" s="123"/>
      <c r="I3850" s="103"/>
      <c r="J3850" s="103"/>
      <c r="K3850" s="103"/>
    </row>
    <row r="3851" spans="2:11" x14ac:dyDescent="0.25">
      <c r="B3851" s="103"/>
      <c r="C3851" s="123"/>
      <c r="D3851" s="103"/>
      <c r="E3851" s="103"/>
      <c r="F3851" s="103"/>
      <c r="H3851" s="123"/>
      <c r="I3851" s="103"/>
      <c r="J3851" s="103"/>
      <c r="K3851" s="103"/>
    </row>
    <row r="3852" spans="2:11" x14ac:dyDescent="0.25">
      <c r="B3852" s="103"/>
      <c r="C3852" s="123"/>
      <c r="D3852" s="103"/>
      <c r="E3852" s="103"/>
      <c r="F3852" s="103"/>
      <c r="H3852" s="123"/>
      <c r="I3852" s="103"/>
      <c r="J3852" s="103"/>
      <c r="K3852" s="103"/>
    </row>
    <row r="3853" spans="2:11" x14ac:dyDescent="0.25">
      <c r="B3853" s="103"/>
      <c r="C3853" s="123"/>
      <c r="D3853" s="103"/>
      <c r="E3853" s="103"/>
      <c r="F3853" s="103"/>
      <c r="H3853" s="123"/>
      <c r="I3853" s="103"/>
      <c r="J3853" s="103"/>
      <c r="K3853" s="103"/>
    </row>
    <row r="3854" spans="2:11" x14ac:dyDescent="0.25">
      <c r="B3854" s="103"/>
      <c r="C3854" s="123"/>
      <c r="D3854" s="103"/>
      <c r="E3854" s="103"/>
      <c r="F3854" s="103"/>
      <c r="H3854" s="123"/>
      <c r="I3854" s="103"/>
      <c r="J3854" s="103"/>
      <c r="K3854" s="103"/>
    </row>
    <row r="3855" spans="2:11" x14ac:dyDescent="0.25">
      <c r="B3855" s="103"/>
      <c r="C3855" s="123"/>
      <c r="D3855" s="103"/>
      <c r="E3855" s="103"/>
      <c r="F3855" s="103"/>
      <c r="H3855" s="123"/>
      <c r="I3855" s="103"/>
      <c r="J3855" s="103"/>
      <c r="K3855" s="103"/>
    </row>
    <row r="3856" spans="2:11" x14ac:dyDescent="0.25">
      <c r="B3856" s="103"/>
      <c r="C3856" s="123"/>
      <c r="D3856" s="103"/>
      <c r="E3856" s="103"/>
      <c r="F3856" s="103"/>
      <c r="H3856" s="123"/>
      <c r="I3856" s="103"/>
      <c r="J3856" s="103"/>
      <c r="K3856" s="103"/>
    </row>
    <row r="3857" spans="2:11" x14ac:dyDescent="0.25">
      <c r="B3857" s="103"/>
      <c r="C3857" s="123"/>
      <c r="D3857" s="103"/>
      <c r="E3857" s="103"/>
      <c r="F3857" s="103"/>
      <c r="H3857" s="123"/>
      <c r="I3857" s="103"/>
      <c r="J3857" s="103"/>
      <c r="K3857" s="103"/>
    </row>
    <row r="3858" spans="2:11" x14ac:dyDescent="0.25">
      <c r="B3858" s="103"/>
      <c r="C3858" s="123"/>
      <c r="D3858" s="103"/>
      <c r="E3858" s="103"/>
      <c r="F3858" s="103"/>
      <c r="H3858" s="123"/>
      <c r="I3858" s="103"/>
      <c r="J3858" s="103"/>
      <c r="K3858" s="103"/>
    </row>
    <row r="3859" spans="2:11" x14ac:dyDescent="0.25">
      <c r="B3859" s="103"/>
      <c r="C3859" s="123"/>
      <c r="D3859" s="103"/>
      <c r="E3859" s="103"/>
      <c r="F3859" s="103"/>
      <c r="H3859" s="123"/>
      <c r="I3859" s="103"/>
      <c r="J3859" s="103"/>
      <c r="K3859" s="103"/>
    </row>
    <row r="3860" spans="2:11" x14ac:dyDescent="0.25">
      <c r="B3860" s="103"/>
      <c r="C3860" s="123"/>
      <c r="D3860" s="103"/>
      <c r="E3860" s="103"/>
      <c r="F3860" s="103"/>
      <c r="H3860" s="123"/>
      <c r="I3860" s="103"/>
      <c r="J3860" s="103"/>
      <c r="K3860" s="103"/>
    </row>
    <row r="3861" spans="2:11" x14ac:dyDescent="0.25">
      <c r="B3861" s="103"/>
      <c r="C3861" s="123"/>
      <c r="D3861" s="103"/>
      <c r="E3861" s="103"/>
      <c r="F3861" s="103"/>
      <c r="H3861" s="123"/>
      <c r="I3861" s="103"/>
      <c r="J3861" s="103"/>
      <c r="K3861" s="103"/>
    </row>
    <row r="3862" spans="2:11" x14ac:dyDescent="0.25">
      <c r="B3862" s="103"/>
      <c r="C3862" s="123"/>
      <c r="D3862" s="103"/>
      <c r="E3862" s="103"/>
      <c r="F3862" s="103"/>
      <c r="H3862" s="123"/>
      <c r="I3862" s="103"/>
      <c r="J3862" s="103"/>
      <c r="K3862" s="103"/>
    </row>
    <row r="3863" spans="2:11" x14ac:dyDescent="0.25">
      <c r="B3863" s="103"/>
      <c r="C3863" s="123"/>
      <c r="D3863" s="103"/>
      <c r="E3863" s="103"/>
      <c r="F3863" s="103"/>
      <c r="H3863" s="123"/>
      <c r="I3863" s="103"/>
      <c r="J3863" s="103"/>
      <c r="K3863" s="103"/>
    </row>
    <row r="3864" spans="2:11" x14ac:dyDescent="0.25">
      <c r="B3864" s="103"/>
      <c r="C3864" s="123"/>
      <c r="D3864" s="103"/>
      <c r="E3864" s="103"/>
      <c r="F3864" s="103"/>
      <c r="H3864" s="123"/>
      <c r="I3864" s="103"/>
      <c r="J3864" s="103"/>
      <c r="K3864" s="103"/>
    </row>
    <row r="3865" spans="2:11" x14ac:dyDescent="0.25">
      <c r="B3865" s="103"/>
      <c r="C3865" s="123"/>
      <c r="D3865" s="103"/>
      <c r="E3865" s="103"/>
      <c r="F3865" s="103"/>
      <c r="H3865" s="123"/>
      <c r="I3865" s="103"/>
      <c r="J3865" s="103"/>
      <c r="K3865" s="103"/>
    </row>
    <row r="3866" spans="2:11" x14ac:dyDescent="0.25">
      <c r="B3866" s="103"/>
      <c r="C3866" s="123"/>
      <c r="D3866" s="103"/>
      <c r="E3866" s="103"/>
      <c r="F3866" s="103"/>
      <c r="H3866" s="123"/>
      <c r="I3866" s="103"/>
      <c r="J3866" s="103"/>
      <c r="K3866" s="103"/>
    </row>
    <row r="3867" spans="2:11" x14ac:dyDescent="0.25">
      <c r="B3867" s="103"/>
      <c r="C3867" s="123"/>
      <c r="D3867" s="103"/>
      <c r="E3867" s="103"/>
      <c r="F3867" s="103"/>
      <c r="H3867" s="123"/>
      <c r="I3867" s="103"/>
      <c r="J3867" s="103"/>
      <c r="K3867" s="103"/>
    </row>
    <row r="3868" spans="2:11" x14ac:dyDescent="0.25">
      <c r="B3868" s="103"/>
      <c r="C3868" s="123"/>
      <c r="D3868" s="103"/>
      <c r="E3868" s="103"/>
      <c r="F3868" s="103"/>
      <c r="H3868" s="123"/>
      <c r="I3868" s="103"/>
      <c r="J3868" s="103"/>
      <c r="K3868" s="103"/>
    </row>
    <row r="3869" spans="2:11" x14ac:dyDescent="0.25">
      <c r="B3869" s="103"/>
      <c r="C3869" s="123"/>
      <c r="D3869" s="103"/>
      <c r="E3869" s="103"/>
      <c r="F3869" s="103"/>
      <c r="H3869" s="123"/>
      <c r="I3869" s="103"/>
      <c r="J3869" s="103"/>
      <c r="K3869" s="103"/>
    </row>
    <row r="3870" spans="2:11" x14ac:dyDescent="0.25">
      <c r="B3870" s="103"/>
      <c r="C3870" s="123"/>
      <c r="D3870" s="103"/>
      <c r="E3870" s="103"/>
      <c r="F3870" s="103"/>
      <c r="H3870" s="123"/>
      <c r="I3870" s="103"/>
      <c r="J3870" s="103"/>
      <c r="K3870" s="103"/>
    </row>
    <row r="3871" spans="2:11" x14ac:dyDescent="0.25">
      <c r="B3871" s="103"/>
      <c r="C3871" s="123"/>
      <c r="D3871" s="103"/>
      <c r="E3871" s="103"/>
      <c r="F3871" s="103"/>
      <c r="H3871" s="123"/>
      <c r="I3871" s="103"/>
      <c r="J3871" s="103"/>
      <c r="K3871" s="103"/>
    </row>
    <row r="3872" spans="2:11" x14ac:dyDescent="0.25">
      <c r="B3872" s="103"/>
      <c r="C3872" s="123"/>
      <c r="D3872" s="103"/>
      <c r="E3872" s="103"/>
      <c r="F3872" s="103"/>
      <c r="H3872" s="123"/>
      <c r="I3872" s="103"/>
      <c r="J3872" s="103"/>
      <c r="K3872" s="103"/>
    </row>
    <row r="3873" spans="2:11" x14ac:dyDescent="0.25">
      <c r="B3873" s="103"/>
      <c r="C3873" s="123"/>
      <c r="D3873" s="103"/>
      <c r="E3873" s="103"/>
      <c r="F3873" s="103"/>
      <c r="H3873" s="123"/>
      <c r="I3873" s="103"/>
      <c r="J3873" s="103"/>
      <c r="K3873" s="103"/>
    </row>
    <row r="3874" spans="2:11" x14ac:dyDescent="0.25">
      <c r="B3874" s="103"/>
      <c r="C3874" s="123"/>
      <c r="D3874" s="103"/>
      <c r="E3874" s="103"/>
      <c r="F3874" s="103"/>
      <c r="H3874" s="123"/>
      <c r="I3874" s="103"/>
      <c r="J3874" s="103"/>
      <c r="K3874" s="103"/>
    </row>
    <row r="3875" spans="2:11" x14ac:dyDescent="0.25">
      <c r="B3875" s="103"/>
      <c r="C3875" s="123"/>
      <c r="D3875" s="103"/>
      <c r="E3875" s="103"/>
      <c r="F3875" s="103"/>
      <c r="H3875" s="123"/>
      <c r="I3875" s="103"/>
      <c r="J3875" s="103"/>
      <c r="K3875" s="103"/>
    </row>
    <row r="3876" spans="2:11" x14ac:dyDescent="0.25">
      <c r="B3876" s="103"/>
      <c r="C3876" s="123"/>
      <c r="D3876" s="103"/>
      <c r="E3876" s="103"/>
      <c r="F3876" s="103"/>
      <c r="H3876" s="123"/>
      <c r="I3876" s="103"/>
      <c r="J3876" s="103"/>
      <c r="K3876" s="103"/>
    </row>
    <row r="3877" spans="2:11" x14ac:dyDescent="0.25">
      <c r="B3877" s="103"/>
      <c r="C3877" s="123"/>
      <c r="D3877" s="103"/>
      <c r="E3877" s="103"/>
      <c r="F3877" s="103"/>
      <c r="H3877" s="123"/>
      <c r="I3877" s="103"/>
      <c r="J3877" s="103"/>
      <c r="K3877" s="103"/>
    </row>
    <row r="3878" spans="2:11" x14ac:dyDescent="0.25">
      <c r="B3878" s="103"/>
      <c r="C3878" s="123"/>
      <c r="D3878" s="103"/>
      <c r="E3878" s="103"/>
      <c r="F3878" s="103"/>
      <c r="H3878" s="123"/>
      <c r="I3878" s="103"/>
      <c r="J3878" s="103"/>
      <c r="K3878" s="103"/>
    </row>
    <row r="3879" spans="2:11" x14ac:dyDescent="0.25">
      <c r="B3879" s="103"/>
      <c r="C3879" s="123"/>
      <c r="D3879" s="103"/>
      <c r="E3879" s="103"/>
      <c r="F3879" s="103"/>
      <c r="H3879" s="123"/>
      <c r="I3879" s="103"/>
      <c r="J3879" s="103"/>
      <c r="K3879" s="103"/>
    </row>
    <row r="3880" spans="2:11" x14ac:dyDescent="0.25">
      <c r="B3880" s="103"/>
      <c r="C3880" s="123"/>
      <c r="D3880" s="103"/>
      <c r="E3880" s="103"/>
      <c r="F3880" s="103"/>
      <c r="H3880" s="123"/>
      <c r="I3880" s="103"/>
      <c r="J3880" s="103"/>
      <c r="K3880" s="103"/>
    </row>
    <row r="3881" spans="2:11" x14ac:dyDescent="0.25">
      <c r="B3881" s="103"/>
      <c r="C3881" s="123"/>
      <c r="D3881" s="103"/>
      <c r="E3881" s="103"/>
      <c r="F3881" s="103"/>
      <c r="H3881" s="123"/>
      <c r="I3881" s="103"/>
      <c r="J3881" s="103"/>
      <c r="K3881" s="103"/>
    </row>
    <row r="3882" spans="2:11" x14ac:dyDescent="0.25">
      <c r="B3882" s="103"/>
      <c r="C3882" s="123"/>
      <c r="D3882" s="103"/>
      <c r="E3882" s="103"/>
      <c r="F3882" s="103"/>
      <c r="H3882" s="123"/>
      <c r="I3882" s="103"/>
      <c r="J3882" s="103"/>
      <c r="K3882" s="103"/>
    </row>
    <row r="3883" spans="2:11" x14ac:dyDescent="0.25">
      <c r="B3883" s="103"/>
      <c r="C3883" s="123"/>
      <c r="D3883" s="103"/>
      <c r="E3883" s="103"/>
      <c r="F3883" s="103"/>
      <c r="H3883" s="123"/>
      <c r="I3883" s="103"/>
      <c r="J3883" s="103"/>
      <c r="K3883" s="103"/>
    </row>
    <row r="3884" spans="2:11" x14ac:dyDescent="0.25">
      <c r="B3884" s="103"/>
      <c r="C3884" s="123"/>
      <c r="D3884" s="103"/>
      <c r="E3884" s="103"/>
      <c r="F3884" s="103"/>
      <c r="H3884" s="123"/>
      <c r="I3884" s="103"/>
      <c r="J3884" s="103"/>
      <c r="K3884" s="103"/>
    </row>
    <row r="3885" spans="2:11" x14ac:dyDescent="0.25">
      <c r="B3885" s="103"/>
      <c r="C3885" s="123"/>
      <c r="D3885" s="103"/>
      <c r="E3885" s="103"/>
      <c r="F3885" s="103"/>
      <c r="H3885" s="123"/>
      <c r="I3885" s="103"/>
      <c r="J3885" s="103"/>
      <c r="K3885" s="103"/>
    </row>
    <row r="3886" spans="2:11" x14ac:dyDescent="0.25">
      <c r="B3886" s="103"/>
      <c r="C3886" s="123"/>
      <c r="D3886" s="103"/>
      <c r="E3886" s="103"/>
      <c r="F3886" s="103"/>
      <c r="H3886" s="123"/>
      <c r="I3886" s="103"/>
      <c r="J3886" s="103"/>
      <c r="K3886" s="103"/>
    </row>
    <row r="3887" spans="2:11" x14ac:dyDescent="0.25">
      <c r="B3887" s="103"/>
      <c r="C3887" s="123"/>
      <c r="D3887" s="103"/>
      <c r="E3887" s="103"/>
      <c r="F3887" s="103"/>
      <c r="H3887" s="123"/>
      <c r="I3887" s="103"/>
      <c r="J3887" s="103"/>
      <c r="K3887" s="103"/>
    </row>
    <row r="3888" spans="2:11" x14ac:dyDescent="0.25">
      <c r="B3888" s="103"/>
      <c r="C3888" s="123"/>
      <c r="D3888" s="103"/>
      <c r="E3888" s="103"/>
      <c r="F3888" s="103"/>
      <c r="H3888" s="123"/>
      <c r="I3888" s="103"/>
      <c r="J3888" s="103"/>
      <c r="K3888" s="103"/>
    </row>
    <row r="3889" spans="2:11" x14ac:dyDescent="0.25">
      <c r="B3889" s="103"/>
      <c r="C3889" s="123"/>
      <c r="D3889" s="103"/>
      <c r="E3889" s="103"/>
      <c r="F3889" s="103"/>
      <c r="H3889" s="123"/>
      <c r="I3889" s="103"/>
      <c r="J3889" s="103"/>
      <c r="K3889" s="103"/>
    </row>
    <row r="3890" spans="2:11" x14ac:dyDescent="0.25">
      <c r="B3890" s="103"/>
      <c r="C3890" s="123"/>
      <c r="D3890" s="103"/>
      <c r="E3890" s="103"/>
      <c r="F3890" s="103"/>
      <c r="H3890" s="123"/>
      <c r="I3890" s="103"/>
      <c r="J3890" s="103"/>
      <c r="K3890" s="103"/>
    </row>
    <row r="3891" spans="2:11" x14ac:dyDescent="0.25">
      <c r="B3891" s="103"/>
      <c r="C3891" s="123"/>
      <c r="D3891" s="103"/>
      <c r="E3891" s="103"/>
      <c r="F3891" s="103"/>
      <c r="H3891" s="123"/>
      <c r="I3891" s="103"/>
      <c r="J3891" s="103"/>
      <c r="K3891" s="103"/>
    </row>
    <row r="3892" spans="2:11" x14ac:dyDescent="0.25">
      <c r="B3892" s="103"/>
      <c r="C3892" s="123"/>
      <c r="D3892" s="103"/>
      <c r="E3892" s="103"/>
      <c r="F3892" s="103"/>
      <c r="H3892" s="123"/>
      <c r="I3892" s="103"/>
      <c r="J3892" s="103"/>
      <c r="K3892" s="103"/>
    </row>
    <row r="3893" spans="2:11" x14ac:dyDescent="0.25">
      <c r="B3893" s="103"/>
      <c r="C3893" s="123"/>
      <c r="D3893" s="103"/>
      <c r="E3893" s="103"/>
      <c r="F3893" s="103"/>
      <c r="H3893" s="123"/>
      <c r="I3893" s="103"/>
      <c r="J3893" s="103"/>
      <c r="K3893" s="103"/>
    </row>
    <row r="3894" spans="2:11" x14ac:dyDescent="0.25">
      <c r="B3894" s="103"/>
      <c r="C3894" s="123"/>
      <c r="D3894" s="103"/>
      <c r="E3894" s="103"/>
      <c r="F3894" s="103"/>
      <c r="H3894" s="123"/>
      <c r="I3894" s="103"/>
      <c r="J3894" s="103"/>
      <c r="K3894" s="103"/>
    </row>
    <row r="3895" spans="2:11" x14ac:dyDescent="0.25">
      <c r="B3895" s="103"/>
      <c r="C3895" s="123"/>
      <c r="D3895" s="103"/>
      <c r="E3895" s="103"/>
      <c r="F3895" s="103"/>
      <c r="H3895" s="123"/>
      <c r="I3895" s="103"/>
      <c r="J3895" s="103"/>
      <c r="K3895" s="103"/>
    </row>
    <row r="3896" spans="2:11" x14ac:dyDescent="0.25">
      <c r="B3896" s="103"/>
      <c r="C3896" s="123"/>
      <c r="D3896" s="103"/>
      <c r="E3896" s="103"/>
      <c r="F3896" s="103"/>
      <c r="H3896" s="123"/>
      <c r="I3896" s="103"/>
      <c r="J3896" s="103"/>
      <c r="K3896" s="103"/>
    </row>
    <row r="3897" spans="2:11" x14ac:dyDescent="0.25">
      <c r="B3897" s="103"/>
      <c r="C3897" s="123"/>
      <c r="D3897" s="103"/>
      <c r="E3897" s="103"/>
      <c r="F3897" s="103"/>
      <c r="H3897" s="123"/>
      <c r="I3897" s="103"/>
      <c r="J3897" s="103"/>
      <c r="K3897" s="103"/>
    </row>
    <row r="3898" spans="2:11" x14ac:dyDescent="0.25">
      <c r="B3898" s="103"/>
      <c r="C3898" s="123"/>
      <c r="D3898" s="103"/>
      <c r="E3898" s="103"/>
      <c r="F3898" s="103"/>
      <c r="H3898" s="123"/>
      <c r="I3898" s="103"/>
      <c r="J3898" s="103"/>
      <c r="K3898" s="103"/>
    </row>
    <row r="3899" spans="2:11" x14ac:dyDescent="0.25">
      <c r="B3899" s="103"/>
      <c r="C3899" s="123"/>
      <c r="D3899" s="103"/>
      <c r="E3899" s="103"/>
      <c r="F3899" s="103"/>
      <c r="H3899" s="123"/>
      <c r="I3899" s="103"/>
      <c r="J3899" s="103"/>
      <c r="K3899" s="103"/>
    </row>
    <row r="3900" spans="2:11" x14ac:dyDescent="0.25">
      <c r="B3900" s="103"/>
      <c r="C3900" s="123"/>
      <c r="D3900" s="103"/>
      <c r="E3900" s="103"/>
      <c r="F3900" s="103"/>
      <c r="H3900" s="123"/>
      <c r="I3900" s="103"/>
      <c r="J3900" s="103"/>
      <c r="K3900" s="103"/>
    </row>
    <row r="3901" spans="2:11" x14ac:dyDescent="0.25">
      <c r="B3901" s="103"/>
      <c r="C3901" s="123"/>
      <c r="D3901" s="103"/>
      <c r="E3901" s="103"/>
      <c r="F3901" s="103"/>
      <c r="H3901" s="123"/>
      <c r="I3901" s="103"/>
      <c r="J3901" s="103"/>
      <c r="K3901" s="103"/>
    </row>
    <row r="3902" spans="2:11" x14ac:dyDescent="0.25">
      <c r="B3902" s="103"/>
      <c r="C3902" s="123"/>
      <c r="D3902" s="103"/>
      <c r="E3902" s="103"/>
      <c r="F3902" s="103"/>
      <c r="H3902" s="123"/>
      <c r="I3902" s="103"/>
      <c r="J3902" s="103"/>
      <c r="K3902" s="103"/>
    </row>
    <row r="3903" spans="2:11" x14ac:dyDescent="0.25">
      <c r="B3903" s="103"/>
      <c r="C3903" s="123"/>
      <c r="D3903" s="103"/>
      <c r="E3903" s="103"/>
      <c r="F3903" s="103"/>
      <c r="H3903" s="123"/>
      <c r="I3903" s="103"/>
      <c r="J3903" s="103"/>
      <c r="K3903" s="103"/>
    </row>
    <row r="3904" spans="2:11" x14ac:dyDescent="0.25">
      <c r="B3904" s="103"/>
      <c r="C3904" s="123"/>
      <c r="D3904" s="103"/>
      <c r="E3904" s="103"/>
      <c r="F3904" s="103"/>
      <c r="H3904" s="123"/>
      <c r="I3904" s="103"/>
      <c r="J3904" s="103"/>
      <c r="K3904" s="103"/>
    </row>
    <row r="3905" spans="2:11" x14ac:dyDescent="0.25">
      <c r="B3905" s="103"/>
      <c r="C3905" s="123"/>
      <c r="D3905" s="103"/>
      <c r="E3905" s="103"/>
      <c r="F3905" s="103"/>
      <c r="H3905" s="123"/>
      <c r="I3905" s="103"/>
      <c r="J3905" s="103"/>
      <c r="K3905" s="103"/>
    </row>
    <row r="3906" spans="2:11" x14ac:dyDescent="0.25">
      <c r="B3906" s="103"/>
      <c r="C3906" s="123"/>
      <c r="D3906" s="103"/>
      <c r="E3906" s="103"/>
      <c r="F3906" s="103"/>
      <c r="H3906" s="123"/>
      <c r="I3906" s="103"/>
      <c r="J3906" s="103"/>
      <c r="K3906" s="103"/>
    </row>
    <row r="3907" spans="2:11" x14ac:dyDescent="0.25">
      <c r="B3907" s="103"/>
      <c r="C3907" s="123"/>
      <c r="D3907" s="103"/>
      <c r="E3907" s="103"/>
      <c r="F3907" s="103"/>
      <c r="H3907" s="123"/>
      <c r="I3907" s="103"/>
      <c r="J3907" s="103"/>
      <c r="K3907" s="103"/>
    </row>
    <row r="3908" spans="2:11" x14ac:dyDescent="0.25">
      <c r="B3908" s="103"/>
      <c r="C3908" s="123"/>
      <c r="D3908" s="103"/>
      <c r="E3908" s="103"/>
      <c r="F3908" s="103"/>
      <c r="H3908" s="123"/>
      <c r="I3908" s="103"/>
      <c r="J3908" s="103"/>
      <c r="K3908" s="103"/>
    </row>
    <row r="3909" spans="2:11" x14ac:dyDescent="0.25">
      <c r="B3909" s="103"/>
      <c r="C3909" s="123"/>
      <c r="D3909" s="103"/>
      <c r="E3909" s="103"/>
      <c r="F3909" s="103"/>
      <c r="H3909" s="123"/>
      <c r="I3909" s="103"/>
      <c r="J3909" s="103"/>
      <c r="K3909" s="103"/>
    </row>
    <row r="3910" spans="2:11" x14ac:dyDescent="0.25">
      <c r="B3910" s="103"/>
      <c r="C3910" s="123"/>
      <c r="D3910" s="103"/>
      <c r="E3910" s="103"/>
      <c r="F3910" s="103"/>
      <c r="H3910" s="123"/>
      <c r="I3910" s="103"/>
      <c r="J3910" s="103"/>
      <c r="K3910" s="103"/>
    </row>
    <row r="3911" spans="2:11" x14ac:dyDescent="0.25">
      <c r="B3911" s="103"/>
      <c r="C3911" s="123"/>
      <c r="D3911" s="103"/>
      <c r="E3911" s="103"/>
      <c r="F3911" s="103"/>
      <c r="H3911" s="123"/>
      <c r="I3911" s="103"/>
      <c r="J3911" s="103"/>
      <c r="K3911" s="103"/>
    </row>
    <row r="3912" spans="2:11" x14ac:dyDescent="0.25">
      <c r="B3912" s="103"/>
      <c r="C3912" s="123"/>
      <c r="D3912" s="103"/>
      <c r="E3912" s="103"/>
      <c r="F3912" s="103"/>
      <c r="H3912" s="123"/>
      <c r="I3912" s="103"/>
      <c r="J3912" s="103"/>
      <c r="K3912" s="103"/>
    </row>
    <row r="3913" spans="2:11" x14ac:dyDescent="0.25">
      <c r="B3913" s="103"/>
      <c r="C3913" s="123"/>
      <c r="D3913" s="103"/>
      <c r="E3913" s="103"/>
      <c r="F3913" s="103"/>
      <c r="H3913" s="123"/>
      <c r="I3913" s="103"/>
      <c r="J3913" s="103"/>
      <c r="K3913" s="103"/>
    </row>
    <row r="3914" spans="2:11" x14ac:dyDescent="0.25">
      <c r="B3914" s="103"/>
      <c r="C3914" s="123"/>
      <c r="D3914" s="103"/>
      <c r="E3914" s="103"/>
      <c r="F3914" s="103"/>
      <c r="H3914" s="123"/>
      <c r="I3914" s="103"/>
      <c r="J3914" s="103"/>
      <c r="K3914" s="103"/>
    </row>
    <row r="3915" spans="2:11" x14ac:dyDescent="0.25">
      <c r="B3915" s="103"/>
      <c r="C3915" s="123"/>
      <c r="D3915" s="103"/>
      <c r="E3915" s="103"/>
      <c r="F3915" s="103"/>
      <c r="H3915" s="123"/>
      <c r="I3915" s="103"/>
      <c r="J3915" s="103"/>
      <c r="K3915" s="103"/>
    </row>
    <row r="3916" spans="2:11" x14ac:dyDescent="0.25">
      <c r="B3916" s="103"/>
      <c r="C3916" s="123"/>
      <c r="D3916" s="103"/>
      <c r="E3916" s="103"/>
      <c r="F3916" s="103"/>
      <c r="H3916" s="123"/>
      <c r="I3916" s="103"/>
      <c r="J3916" s="103"/>
      <c r="K3916" s="103"/>
    </row>
    <row r="3917" spans="2:11" x14ac:dyDescent="0.25">
      <c r="B3917" s="103"/>
      <c r="C3917" s="123"/>
      <c r="D3917" s="103"/>
      <c r="E3917" s="103"/>
      <c r="F3917" s="103"/>
      <c r="H3917" s="123"/>
      <c r="I3917" s="103"/>
      <c r="J3917" s="103"/>
      <c r="K3917" s="103"/>
    </row>
    <row r="3918" spans="2:11" x14ac:dyDescent="0.25">
      <c r="B3918" s="103"/>
      <c r="C3918" s="123"/>
      <c r="D3918" s="103"/>
      <c r="E3918" s="103"/>
      <c r="F3918" s="103"/>
      <c r="H3918" s="123"/>
      <c r="I3918" s="103"/>
      <c r="J3918" s="103"/>
      <c r="K3918" s="103"/>
    </row>
    <row r="3919" spans="2:11" x14ac:dyDescent="0.25">
      <c r="B3919" s="103"/>
      <c r="C3919" s="123"/>
      <c r="D3919" s="103"/>
      <c r="E3919" s="103"/>
      <c r="F3919" s="103"/>
      <c r="H3919" s="123"/>
      <c r="I3919" s="103"/>
      <c r="J3919" s="103"/>
      <c r="K3919" s="103"/>
    </row>
    <row r="3920" spans="2:11" x14ac:dyDescent="0.25">
      <c r="B3920" s="103"/>
      <c r="C3920" s="123"/>
      <c r="D3920" s="103"/>
      <c r="E3920" s="103"/>
      <c r="F3920" s="103"/>
      <c r="H3920" s="123"/>
      <c r="I3920" s="103"/>
      <c r="J3920" s="103"/>
      <c r="K3920" s="103"/>
    </row>
    <row r="3921" spans="2:11" x14ac:dyDescent="0.25">
      <c r="B3921" s="103"/>
      <c r="C3921" s="123"/>
      <c r="D3921" s="103"/>
      <c r="E3921" s="103"/>
      <c r="F3921" s="103"/>
      <c r="H3921" s="123"/>
      <c r="I3921" s="103"/>
      <c r="J3921" s="103"/>
      <c r="K3921" s="103"/>
    </row>
    <row r="3922" spans="2:11" x14ac:dyDescent="0.25">
      <c r="B3922" s="103"/>
      <c r="C3922" s="123"/>
      <c r="D3922" s="103"/>
      <c r="E3922" s="103"/>
      <c r="F3922" s="103"/>
      <c r="H3922" s="123"/>
      <c r="I3922" s="103"/>
      <c r="J3922" s="103"/>
      <c r="K3922" s="103"/>
    </row>
    <row r="3923" spans="2:11" x14ac:dyDescent="0.25">
      <c r="B3923" s="103"/>
      <c r="C3923" s="123"/>
      <c r="D3923" s="103"/>
      <c r="E3923" s="103"/>
      <c r="F3923" s="103"/>
      <c r="H3923" s="123"/>
      <c r="I3923" s="103"/>
      <c r="J3923" s="103"/>
      <c r="K3923" s="103"/>
    </row>
    <row r="3924" spans="2:11" x14ac:dyDescent="0.25">
      <c r="B3924" s="103"/>
      <c r="C3924" s="123"/>
      <c r="D3924" s="103"/>
      <c r="E3924" s="103"/>
      <c r="F3924" s="103"/>
      <c r="H3924" s="123"/>
      <c r="I3924" s="103"/>
      <c r="J3924" s="103"/>
      <c r="K3924" s="103"/>
    </row>
    <row r="3925" spans="2:11" x14ac:dyDescent="0.25">
      <c r="B3925" s="103"/>
      <c r="C3925" s="123"/>
      <c r="D3925" s="103"/>
      <c r="E3925" s="103"/>
      <c r="F3925" s="103"/>
      <c r="H3925" s="123"/>
      <c r="I3925" s="103"/>
      <c r="J3925" s="103"/>
      <c r="K3925" s="103"/>
    </row>
    <row r="3926" spans="2:11" x14ac:dyDescent="0.25">
      <c r="B3926" s="103"/>
      <c r="C3926" s="123"/>
      <c r="D3926" s="103"/>
      <c r="E3926" s="103"/>
      <c r="F3926" s="103"/>
      <c r="H3926" s="123"/>
      <c r="I3926" s="103"/>
      <c r="J3926" s="103"/>
      <c r="K3926" s="103"/>
    </row>
    <row r="3927" spans="2:11" x14ac:dyDescent="0.25">
      <c r="B3927" s="103"/>
      <c r="C3927" s="123"/>
      <c r="D3927" s="103"/>
      <c r="E3927" s="103"/>
      <c r="F3927" s="103"/>
      <c r="H3927" s="123"/>
      <c r="I3927" s="103"/>
      <c r="J3927" s="103"/>
      <c r="K3927" s="103"/>
    </row>
    <row r="3928" spans="2:11" x14ac:dyDescent="0.25">
      <c r="B3928" s="103"/>
      <c r="C3928" s="123"/>
      <c r="D3928" s="103"/>
      <c r="E3928" s="103"/>
      <c r="F3928" s="103"/>
      <c r="H3928" s="123"/>
      <c r="I3928" s="103"/>
      <c r="J3928" s="103"/>
      <c r="K3928" s="103"/>
    </row>
    <row r="3929" spans="2:11" x14ac:dyDescent="0.25">
      <c r="B3929" s="103"/>
      <c r="C3929" s="123"/>
      <c r="D3929" s="103"/>
      <c r="E3929" s="103"/>
      <c r="F3929" s="103"/>
      <c r="H3929" s="123"/>
      <c r="I3929" s="103"/>
      <c r="J3929" s="103"/>
      <c r="K3929" s="103"/>
    </row>
    <row r="3930" spans="2:11" x14ac:dyDescent="0.25">
      <c r="B3930" s="103"/>
      <c r="C3930" s="123"/>
      <c r="D3930" s="103"/>
      <c r="E3930" s="103"/>
      <c r="F3930" s="103"/>
      <c r="H3930" s="123"/>
      <c r="I3930" s="103"/>
      <c r="J3930" s="103"/>
      <c r="K3930" s="103"/>
    </row>
    <row r="3931" spans="2:11" x14ac:dyDescent="0.25">
      <c r="B3931" s="103"/>
      <c r="C3931" s="123"/>
      <c r="D3931" s="103"/>
      <c r="E3931" s="103"/>
      <c r="F3931" s="103"/>
      <c r="H3931" s="123"/>
      <c r="I3931" s="103"/>
      <c r="J3931" s="103"/>
      <c r="K3931" s="103"/>
    </row>
    <row r="3932" spans="2:11" x14ac:dyDescent="0.25">
      <c r="B3932" s="103"/>
      <c r="C3932" s="123"/>
      <c r="D3932" s="103"/>
      <c r="E3932" s="103"/>
      <c r="F3932" s="103"/>
      <c r="H3932" s="123"/>
      <c r="I3932" s="103"/>
      <c r="J3932" s="103"/>
      <c r="K3932" s="103"/>
    </row>
    <row r="3933" spans="2:11" x14ac:dyDescent="0.25">
      <c r="B3933" s="103"/>
      <c r="C3933" s="123"/>
      <c r="D3933" s="103"/>
      <c r="E3933" s="103"/>
      <c r="F3933" s="103"/>
      <c r="H3933" s="123"/>
      <c r="I3933" s="103"/>
      <c r="J3933" s="103"/>
      <c r="K3933" s="103"/>
    </row>
    <row r="3934" spans="2:11" x14ac:dyDescent="0.25">
      <c r="B3934" s="103"/>
      <c r="C3934" s="123"/>
      <c r="D3934" s="103"/>
      <c r="E3934" s="103"/>
      <c r="F3934" s="103"/>
      <c r="H3934" s="123"/>
      <c r="I3934" s="103"/>
      <c r="J3934" s="103"/>
      <c r="K3934" s="103"/>
    </row>
    <row r="3935" spans="2:11" x14ac:dyDescent="0.25">
      <c r="B3935" s="103"/>
      <c r="C3935" s="123"/>
      <c r="D3935" s="103"/>
      <c r="E3935" s="103"/>
      <c r="F3935" s="103"/>
      <c r="H3935" s="123"/>
      <c r="I3935" s="103"/>
      <c r="J3935" s="103"/>
      <c r="K3935" s="103"/>
    </row>
    <row r="3936" spans="2:11" x14ac:dyDescent="0.25">
      <c r="B3936" s="103"/>
      <c r="C3936" s="123"/>
      <c r="D3936" s="103"/>
      <c r="E3936" s="103"/>
      <c r="F3936" s="103"/>
      <c r="H3936" s="123"/>
      <c r="I3936" s="103"/>
      <c r="J3936" s="103"/>
      <c r="K3936" s="103"/>
    </row>
    <row r="3937" spans="2:11" x14ac:dyDescent="0.25">
      <c r="B3937" s="103"/>
      <c r="C3937" s="123"/>
      <c r="D3937" s="103"/>
      <c r="E3937" s="103"/>
      <c r="F3937" s="103"/>
      <c r="H3937" s="123"/>
      <c r="I3937" s="103"/>
      <c r="J3937" s="103"/>
      <c r="K3937" s="103"/>
    </row>
    <row r="3938" spans="2:11" x14ac:dyDescent="0.25">
      <c r="B3938" s="103"/>
      <c r="C3938" s="123"/>
      <c r="D3938" s="103"/>
      <c r="E3938" s="103"/>
      <c r="F3938" s="103"/>
      <c r="H3938" s="123"/>
      <c r="I3938" s="103"/>
      <c r="J3938" s="103"/>
      <c r="K3938" s="103"/>
    </row>
    <row r="3939" spans="2:11" x14ac:dyDescent="0.25">
      <c r="B3939" s="103"/>
      <c r="C3939" s="123"/>
      <c r="D3939" s="103"/>
      <c r="E3939" s="103"/>
      <c r="F3939" s="103"/>
      <c r="H3939" s="123"/>
      <c r="I3939" s="103"/>
      <c r="J3939" s="103"/>
      <c r="K3939" s="103"/>
    </row>
    <row r="3940" spans="2:11" x14ac:dyDescent="0.25">
      <c r="B3940" s="103"/>
      <c r="C3940" s="123"/>
      <c r="D3940" s="103"/>
      <c r="E3940" s="103"/>
      <c r="F3940" s="103"/>
      <c r="H3940" s="123"/>
      <c r="I3940" s="103"/>
      <c r="J3940" s="103"/>
      <c r="K3940" s="103"/>
    </row>
    <row r="3941" spans="2:11" x14ac:dyDescent="0.25">
      <c r="B3941" s="103"/>
      <c r="C3941" s="123"/>
      <c r="D3941" s="103"/>
      <c r="E3941" s="103"/>
      <c r="F3941" s="103"/>
      <c r="H3941" s="123"/>
      <c r="I3941" s="103"/>
      <c r="J3941" s="103"/>
      <c r="K3941" s="103"/>
    </row>
    <row r="3942" spans="2:11" x14ac:dyDescent="0.25">
      <c r="B3942" s="103"/>
      <c r="C3942" s="123"/>
      <c r="D3942" s="103"/>
      <c r="E3942" s="103"/>
      <c r="F3942" s="103"/>
      <c r="H3942" s="123"/>
      <c r="I3942" s="103"/>
      <c r="J3942" s="103"/>
      <c r="K3942" s="103"/>
    </row>
    <row r="3943" spans="2:11" x14ac:dyDescent="0.25">
      <c r="B3943" s="103"/>
      <c r="C3943" s="123"/>
      <c r="D3943" s="103"/>
      <c r="E3943" s="103"/>
      <c r="F3943" s="103"/>
      <c r="H3943" s="123"/>
      <c r="I3943" s="103"/>
      <c r="J3943" s="103"/>
      <c r="K3943" s="103"/>
    </row>
    <row r="3944" spans="2:11" x14ac:dyDescent="0.25">
      <c r="B3944" s="103"/>
      <c r="C3944" s="123"/>
      <c r="D3944" s="103"/>
      <c r="E3944" s="103"/>
      <c r="F3944" s="103"/>
      <c r="H3944" s="123"/>
      <c r="I3944" s="103"/>
      <c r="J3944" s="103"/>
      <c r="K3944" s="103"/>
    </row>
    <row r="3945" spans="2:11" x14ac:dyDescent="0.25">
      <c r="B3945" s="103"/>
      <c r="C3945" s="123"/>
      <c r="D3945" s="103"/>
      <c r="E3945" s="103"/>
      <c r="F3945" s="103"/>
      <c r="H3945" s="123"/>
      <c r="I3945" s="103"/>
      <c r="J3945" s="103"/>
      <c r="K3945" s="103"/>
    </row>
    <row r="3946" spans="2:11" x14ac:dyDescent="0.25">
      <c r="B3946" s="103"/>
      <c r="C3946" s="123"/>
      <c r="D3946" s="103"/>
      <c r="E3946" s="103"/>
      <c r="F3946" s="103"/>
      <c r="H3946" s="123"/>
      <c r="I3946" s="103"/>
      <c r="J3946" s="103"/>
      <c r="K3946" s="103"/>
    </row>
    <row r="3947" spans="2:11" x14ac:dyDescent="0.25">
      <c r="B3947" s="103"/>
      <c r="C3947" s="123"/>
      <c r="D3947" s="103"/>
      <c r="E3947" s="103"/>
      <c r="F3947" s="103"/>
      <c r="H3947" s="123"/>
      <c r="I3947" s="103"/>
      <c r="J3947" s="103"/>
      <c r="K3947" s="103"/>
    </row>
    <row r="3948" spans="2:11" x14ac:dyDescent="0.25">
      <c r="B3948" s="103"/>
      <c r="C3948" s="123"/>
      <c r="D3948" s="103"/>
      <c r="E3948" s="103"/>
      <c r="F3948" s="103"/>
      <c r="H3948" s="123"/>
      <c r="I3948" s="103"/>
      <c r="J3948" s="103"/>
      <c r="K3948" s="103"/>
    </row>
    <row r="3949" spans="2:11" x14ac:dyDescent="0.25">
      <c r="B3949" s="103"/>
      <c r="C3949" s="123"/>
      <c r="D3949" s="103"/>
      <c r="E3949" s="103"/>
      <c r="F3949" s="103"/>
      <c r="H3949" s="123"/>
      <c r="I3949" s="103"/>
      <c r="J3949" s="103"/>
      <c r="K3949" s="103"/>
    </row>
    <row r="3950" spans="2:11" x14ac:dyDescent="0.25">
      <c r="B3950" s="103"/>
      <c r="C3950" s="123"/>
      <c r="D3950" s="103"/>
      <c r="E3950" s="103"/>
      <c r="F3950" s="103"/>
      <c r="H3950" s="123"/>
      <c r="I3950" s="103"/>
      <c r="J3950" s="103"/>
      <c r="K3950" s="103"/>
    </row>
    <row r="3951" spans="2:11" x14ac:dyDescent="0.25">
      <c r="B3951" s="103"/>
      <c r="C3951" s="123"/>
      <c r="D3951" s="103"/>
      <c r="E3951" s="103"/>
      <c r="F3951" s="103"/>
      <c r="H3951" s="123"/>
      <c r="I3951" s="103"/>
      <c r="J3951" s="103"/>
      <c r="K3951" s="103"/>
    </row>
    <row r="3952" spans="2:11" x14ac:dyDescent="0.25">
      <c r="B3952" s="103"/>
      <c r="C3952" s="123"/>
      <c r="D3952" s="103"/>
      <c r="E3952" s="103"/>
      <c r="F3952" s="103"/>
      <c r="H3952" s="123"/>
      <c r="I3952" s="103"/>
      <c r="J3952" s="103"/>
      <c r="K3952" s="103"/>
    </row>
    <row r="3953" spans="2:11" x14ac:dyDescent="0.25">
      <c r="B3953" s="103"/>
      <c r="C3953" s="123"/>
      <c r="D3953" s="103"/>
      <c r="E3953" s="103"/>
      <c r="F3953" s="103"/>
      <c r="H3953" s="123"/>
      <c r="I3953" s="103"/>
      <c r="J3953" s="103"/>
      <c r="K3953" s="103"/>
    </row>
    <row r="3954" spans="2:11" x14ac:dyDescent="0.25">
      <c r="B3954" s="103"/>
      <c r="C3954" s="123"/>
      <c r="D3954" s="103"/>
      <c r="E3954" s="103"/>
      <c r="F3954" s="103"/>
      <c r="H3954" s="123"/>
      <c r="I3954" s="103"/>
      <c r="J3954" s="103"/>
      <c r="K3954" s="103"/>
    </row>
    <row r="3955" spans="2:11" x14ac:dyDescent="0.25">
      <c r="B3955" s="103"/>
      <c r="C3955" s="123"/>
      <c r="D3955" s="103"/>
      <c r="E3955" s="103"/>
      <c r="F3955" s="103"/>
      <c r="H3955" s="123"/>
      <c r="I3955" s="103"/>
      <c r="J3955" s="103"/>
      <c r="K3955" s="103"/>
    </row>
    <row r="3956" spans="2:11" x14ac:dyDescent="0.25">
      <c r="B3956" s="103"/>
      <c r="C3956" s="123"/>
      <c r="D3956" s="103"/>
      <c r="E3956" s="103"/>
      <c r="F3956" s="103"/>
      <c r="H3956" s="123"/>
      <c r="I3956" s="103"/>
      <c r="J3956" s="103"/>
      <c r="K3956" s="103"/>
    </row>
    <row r="3957" spans="2:11" x14ac:dyDescent="0.25">
      <c r="B3957" s="103"/>
      <c r="C3957" s="123"/>
      <c r="D3957" s="103"/>
      <c r="E3957" s="103"/>
      <c r="F3957" s="103"/>
      <c r="H3957" s="123"/>
      <c r="I3957" s="103"/>
      <c r="J3957" s="103"/>
      <c r="K3957" s="103"/>
    </row>
    <row r="3958" spans="2:11" x14ac:dyDescent="0.25">
      <c r="B3958" s="103"/>
      <c r="C3958" s="123"/>
      <c r="D3958" s="103"/>
      <c r="E3958" s="103"/>
      <c r="F3958" s="103"/>
      <c r="H3958" s="123"/>
      <c r="I3958" s="103"/>
      <c r="J3958" s="103"/>
      <c r="K3958" s="103"/>
    </row>
    <row r="3959" spans="2:11" x14ac:dyDescent="0.25">
      <c r="B3959" s="103"/>
      <c r="C3959" s="123"/>
      <c r="D3959" s="103"/>
      <c r="E3959" s="103"/>
      <c r="F3959" s="103"/>
      <c r="H3959" s="123"/>
      <c r="I3959" s="103"/>
      <c r="J3959" s="103"/>
      <c r="K3959" s="103"/>
    </row>
    <row r="3960" spans="2:11" x14ac:dyDescent="0.25">
      <c r="B3960" s="103"/>
      <c r="C3960" s="123"/>
      <c r="D3960" s="103"/>
      <c r="E3960" s="103"/>
      <c r="F3960" s="103"/>
      <c r="H3960" s="123"/>
      <c r="I3960" s="103"/>
      <c r="J3960" s="103"/>
      <c r="K3960" s="103"/>
    </row>
    <row r="3961" spans="2:11" x14ac:dyDescent="0.25">
      <c r="B3961" s="103"/>
      <c r="C3961" s="123"/>
      <c r="D3961" s="103"/>
      <c r="E3961" s="103"/>
      <c r="F3961" s="103"/>
      <c r="H3961" s="123"/>
      <c r="I3961" s="103"/>
      <c r="J3961" s="103"/>
      <c r="K3961" s="103"/>
    </row>
    <row r="3962" spans="2:11" x14ac:dyDescent="0.25">
      <c r="B3962" s="103"/>
      <c r="C3962" s="123"/>
      <c r="D3962" s="103"/>
      <c r="E3962" s="103"/>
      <c r="F3962" s="103"/>
      <c r="H3962" s="123"/>
      <c r="I3962" s="103"/>
      <c r="J3962" s="103"/>
      <c r="K3962" s="103"/>
    </row>
    <row r="3963" spans="2:11" x14ac:dyDescent="0.25">
      <c r="B3963" s="103"/>
      <c r="C3963" s="123"/>
      <c r="D3963" s="103"/>
      <c r="E3963" s="103"/>
      <c r="F3963" s="103"/>
      <c r="H3963" s="123"/>
      <c r="I3963" s="103"/>
      <c r="J3963" s="103"/>
      <c r="K3963" s="103"/>
    </row>
    <row r="3964" spans="2:11" x14ac:dyDescent="0.25">
      <c r="B3964" s="103"/>
      <c r="C3964" s="123"/>
      <c r="D3964" s="103"/>
      <c r="E3964" s="103"/>
      <c r="F3964" s="103"/>
      <c r="H3964" s="123"/>
      <c r="I3964" s="103"/>
      <c r="J3964" s="103"/>
      <c r="K3964" s="103"/>
    </row>
    <row r="3965" spans="2:11" x14ac:dyDescent="0.25">
      <c r="B3965" s="103"/>
      <c r="C3965" s="123"/>
      <c r="D3965" s="103"/>
      <c r="E3965" s="103"/>
      <c r="F3965" s="103"/>
      <c r="H3965" s="123"/>
      <c r="I3965" s="103"/>
      <c r="J3965" s="103"/>
      <c r="K3965" s="103"/>
    </row>
    <row r="3966" spans="2:11" x14ac:dyDescent="0.25">
      <c r="B3966" s="103"/>
      <c r="C3966" s="123"/>
      <c r="D3966" s="103"/>
      <c r="E3966" s="103"/>
      <c r="F3966" s="103"/>
      <c r="H3966" s="123"/>
      <c r="I3966" s="103"/>
      <c r="J3966" s="103"/>
      <c r="K3966" s="103"/>
    </row>
    <row r="3967" spans="2:11" x14ac:dyDescent="0.25">
      <c r="B3967" s="103"/>
      <c r="C3967" s="123"/>
      <c r="D3967" s="103"/>
      <c r="E3967" s="103"/>
      <c r="F3967" s="103"/>
      <c r="H3967" s="123"/>
      <c r="I3967" s="103"/>
      <c r="J3967" s="103"/>
      <c r="K3967" s="103"/>
    </row>
    <row r="3968" spans="2:11" x14ac:dyDescent="0.25">
      <c r="B3968" s="103"/>
      <c r="C3968" s="123"/>
      <c r="D3968" s="103"/>
      <c r="E3968" s="103"/>
      <c r="F3968" s="103"/>
      <c r="H3968" s="123"/>
      <c r="I3968" s="103"/>
      <c r="J3968" s="103"/>
      <c r="K3968" s="103"/>
    </row>
    <row r="3969" spans="2:11" x14ac:dyDescent="0.25">
      <c r="B3969" s="103"/>
      <c r="C3969" s="123"/>
      <c r="D3969" s="103"/>
      <c r="E3969" s="103"/>
      <c r="F3969" s="103"/>
      <c r="H3969" s="123"/>
      <c r="I3969" s="103"/>
      <c r="J3969" s="103"/>
      <c r="K3969" s="103"/>
    </row>
    <row r="3970" spans="2:11" x14ac:dyDescent="0.25">
      <c r="B3970" s="103"/>
      <c r="C3970" s="123"/>
      <c r="D3970" s="103"/>
      <c r="E3970" s="103"/>
      <c r="F3970" s="103"/>
      <c r="H3970" s="123"/>
      <c r="I3970" s="103"/>
      <c r="J3970" s="103"/>
      <c r="K3970" s="103"/>
    </row>
    <row r="3971" spans="2:11" x14ac:dyDescent="0.25">
      <c r="B3971" s="103"/>
      <c r="C3971" s="123"/>
      <c r="D3971" s="103"/>
      <c r="E3971" s="103"/>
      <c r="F3971" s="103"/>
      <c r="H3971" s="123"/>
      <c r="I3971" s="103"/>
      <c r="J3971" s="103"/>
      <c r="K3971" s="103"/>
    </row>
    <row r="3972" spans="2:11" x14ac:dyDescent="0.25">
      <c r="B3972" s="103"/>
      <c r="C3972" s="123"/>
      <c r="D3972" s="103"/>
      <c r="E3972" s="103"/>
      <c r="F3972" s="103"/>
      <c r="H3972" s="123"/>
      <c r="I3972" s="103"/>
      <c r="J3972" s="103"/>
      <c r="K3972" s="103"/>
    </row>
    <row r="3973" spans="2:11" x14ac:dyDescent="0.25">
      <c r="B3973" s="103"/>
      <c r="C3973" s="123"/>
      <c r="D3973" s="103"/>
      <c r="E3973" s="103"/>
      <c r="F3973" s="103"/>
      <c r="H3973" s="123"/>
      <c r="I3973" s="103"/>
      <c r="J3973" s="103"/>
      <c r="K3973" s="103"/>
    </row>
    <row r="3974" spans="2:11" x14ac:dyDescent="0.25">
      <c r="B3974" s="103"/>
      <c r="C3974" s="123"/>
      <c r="D3974" s="103"/>
      <c r="E3974" s="103"/>
      <c r="F3974" s="103"/>
      <c r="H3974" s="123"/>
      <c r="I3974" s="103"/>
      <c r="J3974" s="103"/>
      <c r="K3974" s="103"/>
    </row>
    <row r="3975" spans="2:11" x14ac:dyDescent="0.25">
      <c r="B3975" s="103"/>
      <c r="C3975" s="123"/>
      <c r="D3975" s="103"/>
      <c r="E3975" s="103"/>
      <c r="F3975" s="103"/>
      <c r="H3975" s="123"/>
      <c r="I3975" s="103"/>
      <c r="J3975" s="103"/>
      <c r="K3975" s="103"/>
    </row>
    <row r="3976" spans="2:11" x14ac:dyDescent="0.25">
      <c r="B3976" s="103"/>
      <c r="C3976" s="123"/>
      <c r="D3976" s="103"/>
      <c r="E3976" s="103"/>
      <c r="F3976" s="103"/>
      <c r="H3976" s="123"/>
      <c r="I3976" s="103"/>
      <c r="J3976" s="103"/>
      <c r="K3976" s="103"/>
    </row>
    <row r="3977" spans="2:11" x14ac:dyDescent="0.25">
      <c r="B3977" s="103"/>
      <c r="C3977" s="123"/>
      <c r="D3977" s="103"/>
      <c r="E3977" s="103"/>
      <c r="F3977" s="103"/>
      <c r="H3977" s="123"/>
      <c r="I3977" s="103"/>
      <c r="J3977" s="103"/>
      <c r="K3977" s="103"/>
    </row>
    <row r="3978" spans="2:11" x14ac:dyDescent="0.25">
      <c r="B3978" s="103"/>
      <c r="C3978" s="123"/>
      <c r="D3978" s="103"/>
      <c r="E3978" s="103"/>
      <c r="F3978" s="103"/>
      <c r="H3978" s="123"/>
      <c r="I3978" s="103"/>
      <c r="J3978" s="103"/>
      <c r="K3978" s="103"/>
    </row>
    <row r="3979" spans="2:11" x14ac:dyDescent="0.25">
      <c r="B3979" s="103"/>
      <c r="C3979" s="123"/>
      <c r="D3979" s="103"/>
      <c r="E3979" s="103"/>
      <c r="F3979" s="103"/>
      <c r="H3979" s="123"/>
      <c r="I3979" s="103"/>
      <c r="J3979" s="103"/>
      <c r="K3979" s="103"/>
    </row>
    <row r="3980" spans="2:11" x14ac:dyDescent="0.25">
      <c r="B3980" s="103"/>
      <c r="C3980" s="123"/>
      <c r="D3980" s="103"/>
      <c r="E3980" s="103"/>
      <c r="F3980" s="103"/>
      <c r="H3980" s="123"/>
      <c r="I3980" s="103"/>
      <c r="J3980" s="103"/>
      <c r="K3980" s="103"/>
    </row>
    <row r="3981" spans="2:11" x14ac:dyDescent="0.25">
      <c r="B3981" s="103"/>
      <c r="C3981" s="123"/>
      <c r="D3981" s="103"/>
      <c r="E3981" s="103"/>
      <c r="F3981" s="103"/>
      <c r="H3981" s="123"/>
      <c r="I3981" s="103"/>
      <c r="J3981" s="103"/>
      <c r="K3981" s="103"/>
    </row>
    <row r="3982" spans="2:11" x14ac:dyDescent="0.25">
      <c r="B3982" s="103"/>
      <c r="C3982" s="123"/>
      <c r="D3982" s="103"/>
      <c r="E3982" s="103"/>
      <c r="F3982" s="103"/>
      <c r="H3982" s="123"/>
      <c r="I3982" s="103"/>
      <c r="J3982" s="103"/>
      <c r="K3982" s="103"/>
    </row>
    <row r="3983" spans="2:11" x14ac:dyDescent="0.25">
      <c r="B3983" s="103"/>
      <c r="C3983" s="123"/>
      <c r="D3983" s="103"/>
      <c r="E3983" s="103"/>
      <c r="F3983" s="103"/>
      <c r="H3983" s="123"/>
      <c r="I3983" s="103"/>
      <c r="J3983" s="103"/>
      <c r="K3983" s="103"/>
    </row>
    <row r="3984" spans="2:11" x14ac:dyDescent="0.25">
      <c r="B3984" s="103"/>
      <c r="C3984" s="123"/>
      <c r="D3984" s="103"/>
      <c r="E3984" s="103"/>
      <c r="F3984" s="103"/>
      <c r="H3984" s="123"/>
      <c r="I3984" s="103"/>
      <c r="J3984" s="103"/>
      <c r="K3984" s="103"/>
    </row>
    <row r="3985" spans="2:11" x14ac:dyDescent="0.25">
      <c r="B3985" s="103"/>
      <c r="C3985" s="123"/>
      <c r="D3985" s="103"/>
      <c r="E3985" s="103"/>
      <c r="F3985" s="103"/>
      <c r="H3985" s="123"/>
      <c r="I3985" s="103"/>
      <c r="J3985" s="103"/>
      <c r="K3985" s="103"/>
    </row>
    <row r="3986" spans="2:11" x14ac:dyDescent="0.25">
      <c r="B3986" s="103"/>
      <c r="C3986" s="123"/>
      <c r="D3986" s="103"/>
      <c r="E3986" s="103"/>
      <c r="F3986" s="103"/>
      <c r="H3986" s="123"/>
      <c r="I3986" s="103"/>
      <c r="J3986" s="103"/>
      <c r="K3986" s="103"/>
    </row>
    <row r="3987" spans="2:11" x14ac:dyDescent="0.25">
      <c r="B3987" s="103"/>
      <c r="C3987" s="123"/>
      <c r="D3987" s="103"/>
      <c r="E3987" s="103"/>
      <c r="F3987" s="103"/>
      <c r="H3987" s="123"/>
      <c r="I3987" s="103"/>
      <c r="J3987" s="103"/>
      <c r="K3987" s="103"/>
    </row>
    <row r="3988" spans="2:11" x14ac:dyDescent="0.25">
      <c r="B3988" s="103"/>
      <c r="C3988" s="123"/>
      <c r="D3988" s="103"/>
      <c r="E3988" s="103"/>
      <c r="F3988" s="103"/>
      <c r="H3988" s="123"/>
      <c r="I3988" s="103"/>
      <c r="J3988" s="103"/>
      <c r="K3988" s="103"/>
    </row>
    <row r="3989" spans="2:11" x14ac:dyDescent="0.25">
      <c r="B3989" s="103"/>
      <c r="C3989" s="123"/>
      <c r="D3989" s="103"/>
      <c r="E3989" s="103"/>
      <c r="F3989" s="103"/>
      <c r="H3989" s="123"/>
      <c r="I3989" s="103"/>
      <c r="J3989" s="103"/>
      <c r="K3989" s="103"/>
    </row>
    <row r="3990" spans="2:11" x14ac:dyDescent="0.25">
      <c r="B3990" s="103"/>
      <c r="C3990" s="123"/>
      <c r="D3990" s="103"/>
      <c r="E3990" s="103"/>
      <c r="F3990" s="103"/>
      <c r="H3990" s="123"/>
      <c r="I3990" s="103"/>
      <c r="J3990" s="103"/>
      <c r="K3990" s="103"/>
    </row>
    <row r="3991" spans="2:11" x14ac:dyDescent="0.25">
      <c r="B3991" s="103"/>
      <c r="C3991" s="123"/>
      <c r="D3991" s="103"/>
      <c r="E3991" s="103"/>
      <c r="F3991" s="103"/>
      <c r="H3991" s="123"/>
      <c r="I3991" s="103"/>
      <c r="J3991" s="103"/>
      <c r="K3991" s="103"/>
    </row>
    <row r="3992" spans="2:11" x14ac:dyDescent="0.25">
      <c r="B3992" s="103"/>
      <c r="C3992" s="123"/>
      <c r="D3992" s="103"/>
      <c r="E3992" s="103"/>
      <c r="F3992" s="103"/>
      <c r="H3992" s="123"/>
      <c r="I3992" s="103"/>
      <c r="J3992" s="103"/>
      <c r="K3992" s="103"/>
    </row>
    <row r="3993" spans="2:11" x14ac:dyDescent="0.25">
      <c r="B3993" s="103"/>
      <c r="C3993" s="123"/>
      <c r="D3993" s="103"/>
      <c r="E3993" s="103"/>
      <c r="F3993" s="103"/>
      <c r="H3993" s="123"/>
      <c r="I3993" s="103"/>
      <c r="J3993" s="103"/>
      <c r="K3993" s="103"/>
    </row>
    <row r="3994" spans="2:11" x14ac:dyDescent="0.25">
      <c r="B3994" s="103"/>
      <c r="C3994" s="123"/>
      <c r="D3994" s="103"/>
      <c r="E3994" s="103"/>
      <c r="F3994" s="103"/>
      <c r="H3994" s="123"/>
      <c r="I3994" s="103"/>
      <c r="J3994" s="103"/>
      <c r="K3994" s="103"/>
    </row>
    <row r="3995" spans="2:11" x14ac:dyDescent="0.25">
      <c r="B3995" s="103"/>
      <c r="C3995" s="123"/>
      <c r="D3995" s="103"/>
      <c r="E3995" s="103"/>
      <c r="F3995" s="103"/>
      <c r="H3995" s="123"/>
      <c r="I3995" s="103"/>
      <c r="J3995" s="103"/>
      <c r="K3995" s="103"/>
    </row>
    <row r="3996" spans="2:11" x14ac:dyDescent="0.25">
      <c r="B3996" s="103"/>
      <c r="C3996" s="123"/>
      <c r="D3996" s="103"/>
      <c r="E3996" s="103"/>
      <c r="F3996" s="103"/>
      <c r="H3996" s="123"/>
      <c r="I3996" s="103"/>
      <c r="J3996" s="103"/>
      <c r="K3996" s="103"/>
    </row>
    <row r="3997" spans="2:11" x14ac:dyDescent="0.25">
      <c r="B3997" s="103"/>
      <c r="C3997" s="123"/>
      <c r="D3997" s="103"/>
      <c r="E3997" s="103"/>
      <c r="F3997" s="103"/>
      <c r="H3997" s="123"/>
      <c r="I3997" s="103"/>
      <c r="J3997" s="103"/>
      <c r="K3997" s="103"/>
    </row>
    <row r="3998" spans="2:11" x14ac:dyDescent="0.25">
      <c r="B3998" s="103"/>
      <c r="C3998" s="123"/>
      <c r="D3998" s="103"/>
      <c r="E3998" s="103"/>
      <c r="F3998" s="103"/>
      <c r="H3998" s="123"/>
      <c r="I3998" s="103"/>
      <c r="J3998" s="103"/>
      <c r="K3998" s="103"/>
    </row>
    <row r="3999" spans="2:11" x14ac:dyDescent="0.25">
      <c r="B3999" s="103"/>
      <c r="C3999" s="123"/>
      <c r="D3999" s="103"/>
      <c r="E3999" s="103"/>
      <c r="F3999" s="103"/>
      <c r="H3999" s="123"/>
      <c r="I3999" s="103"/>
      <c r="J3999" s="103"/>
      <c r="K3999" s="103"/>
    </row>
    <row r="4000" spans="2:11" x14ac:dyDescent="0.25">
      <c r="B4000" s="103"/>
      <c r="C4000" s="123"/>
      <c r="D4000" s="103"/>
      <c r="E4000" s="103"/>
      <c r="F4000" s="103"/>
      <c r="H4000" s="123"/>
      <c r="I4000" s="103"/>
      <c r="J4000" s="103"/>
      <c r="K4000" s="103"/>
    </row>
    <row r="4001" spans="2:11" x14ac:dyDescent="0.25">
      <c r="B4001" s="103"/>
      <c r="C4001" s="123"/>
      <c r="D4001" s="103"/>
      <c r="E4001" s="103"/>
      <c r="F4001" s="103"/>
      <c r="H4001" s="123"/>
      <c r="I4001" s="103"/>
      <c r="J4001" s="103"/>
      <c r="K4001" s="103"/>
    </row>
    <row r="4002" spans="2:11" x14ac:dyDescent="0.25">
      <c r="B4002" s="103"/>
      <c r="C4002" s="123"/>
      <c r="D4002" s="103"/>
      <c r="E4002" s="103"/>
      <c r="F4002" s="103"/>
      <c r="H4002" s="123"/>
      <c r="I4002" s="103"/>
      <c r="J4002" s="103"/>
      <c r="K4002" s="103"/>
    </row>
    <row r="4003" spans="2:11" x14ac:dyDescent="0.25">
      <c r="B4003" s="103"/>
      <c r="C4003" s="123"/>
      <c r="D4003" s="103"/>
      <c r="E4003" s="103"/>
      <c r="F4003" s="103"/>
      <c r="H4003" s="123"/>
      <c r="I4003" s="103"/>
      <c r="J4003" s="103"/>
      <c r="K4003" s="103"/>
    </row>
    <row r="4004" spans="2:11" x14ac:dyDescent="0.25">
      <c r="B4004" s="103"/>
      <c r="C4004" s="123"/>
      <c r="D4004" s="103"/>
      <c r="E4004" s="103"/>
      <c r="F4004" s="103"/>
      <c r="H4004" s="123"/>
      <c r="I4004" s="103"/>
      <c r="J4004" s="103"/>
      <c r="K4004" s="103"/>
    </row>
    <row r="4005" spans="2:11" x14ac:dyDescent="0.25">
      <c r="B4005" s="103"/>
      <c r="C4005" s="123"/>
      <c r="D4005" s="103"/>
      <c r="E4005" s="103"/>
      <c r="F4005" s="103"/>
      <c r="H4005" s="123"/>
      <c r="I4005" s="103"/>
      <c r="J4005" s="103"/>
      <c r="K4005" s="103"/>
    </row>
    <row r="4006" spans="2:11" x14ac:dyDescent="0.25">
      <c r="B4006" s="103"/>
      <c r="C4006" s="123"/>
      <c r="D4006" s="103"/>
      <c r="E4006" s="103"/>
      <c r="F4006" s="103"/>
      <c r="H4006" s="123"/>
      <c r="I4006" s="103"/>
      <c r="J4006" s="103"/>
      <c r="K4006" s="103"/>
    </row>
    <row r="4007" spans="2:11" x14ac:dyDescent="0.25">
      <c r="B4007" s="103"/>
      <c r="C4007" s="123"/>
      <c r="D4007" s="103"/>
      <c r="E4007" s="103"/>
      <c r="F4007" s="103"/>
      <c r="H4007" s="123"/>
      <c r="I4007" s="103"/>
      <c r="J4007" s="103"/>
      <c r="K4007" s="103"/>
    </row>
    <row r="4008" spans="2:11" x14ac:dyDescent="0.25">
      <c r="B4008" s="103"/>
      <c r="C4008" s="123"/>
      <c r="D4008" s="103"/>
      <c r="E4008" s="103"/>
      <c r="F4008" s="103"/>
      <c r="H4008" s="123"/>
      <c r="I4008" s="103"/>
      <c r="J4008" s="103"/>
      <c r="K4008" s="103"/>
    </row>
    <row r="4009" spans="2:11" x14ac:dyDescent="0.25">
      <c r="B4009" s="103"/>
      <c r="C4009" s="123"/>
      <c r="D4009" s="103"/>
      <c r="E4009" s="103"/>
      <c r="F4009" s="103"/>
      <c r="H4009" s="123"/>
      <c r="I4009" s="103"/>
      <c r="J4009" s="103"/>
      <c r="K4009" s="103"/>
    </row>
    <row r="4010" spans="2:11" x14ac:dyDescent="0.25">
      <c r="B4010" s="103"/>
      <c r="C4010" s="123"/>
      <c r="D4010" s="103"/>
      <c r="E4010" s="103"/>
      <c r="F4010" s="103"/>
      <c r="H4010" s="123"/>
      <c r="I4010" s="103"/>
      <c r="J4010" s="103"/>
      <c r="K4010" s="103"/>
    </row>
    <row r="4011" spans="2:11" x14ac:dyDescent="0.25">
      <c r="B4011" s="103"/>
      <c r="C4011" s="123"/>
      <c r="D4011" s="103"/>
      <c r="E4011" s="103"/>
      <c r="F4011" s="103"/>
      <c r="H4011" s="123"/>
      <c r="I4011" s="103"/>
      <c r="J4011" s="103"/>
      <c r="K4011" s="103"/>
    </row>
    <row r="4012" spans="2:11" x14ac:dyDescent="0.25">
      <c r="B4012" s="103"/>
      <c r="C4012" s="123"/>
      <c r="D4012" s="103"/>
      <c r="E4012" s="103"/>
      <c r="F4012" s="103"/>
      <c r="H4012" s="123"/>
      <c r="I4012" s="103"/>
      <c r="J4012" s="103"/>
      <c r="K4012" s="103"/>
    </row>
    <row r="4013" spans="2:11" x14ac:dyDescent="0.25">
      <c r="B4013" s="103"/>
      <c r="C4013" s="123"/>
      <c r="D4013" s="103"/>
      <c r="E4013" s="103"/>
      <c r="F4013" s="103"/>
      <c r="H4013" s="123"/>
      <c r="I4013" s="103"/>
      <c r="J4013" s="103"/>
      <c r="K4013" s="103"/>
    </row>
    <row r="4014" spans="2:11" x14ac:dyDescent="0.25">
      <c r="B4014" s="103"/>
      <c r="C4014" s="123"/>
      <c r="D4014" s="103"/>
      <c r="E4014" s="103"/>
      <c r="F4014" s="103"/>
      <c r="H4014" s="123"/>
      <c r="I4014" s="103"/>
      <c r="J4014" s="103"/>
      <c r="K4014" s="103"/>
    </row>
    <row r="4015" spans="2:11" x14ac:dyDescent="0.25">
      <c r="B4015" s="103"/>
      <c r="C4015" s="123"/>
      <c r="D4015" s="103"/>
      <c r="E4015" s="103"/>
      <c r="F4015" s="103"/>
      <c r="H4015" s="123"/>
      <c r="I4015" s="103"/>
      <c r="J4015" s="103"/>
      <c r="K4015" s="103"/>
    </row>
    <row r="4016" spans="2:11" x14ac:dyDescent="0.25">
      <c r="B4016" s="103"/>
      <c r="C4016" s="123"/>
      <c r="D4016" s="103"/>
      <c r="E4016" s="103"/>
      <c r="F4016" s="103"/>
      <c r="H4016" s="123"/>
      <c r="I4016" s="103"/>
      <c r="J4016" s="103"/>
      <c r="K4016" s="103"/>
    </row>
    <row r="4017" spans="2:11" x14ac:dyDescent="0.25">
      <c r="B4017" s="103"/>
      <c r="C4017" s="123"/>
      <c r="D4017" s="103"/>
      <c r="E4017" s="103"/>
      <c r="F4017" s="103"/>
      <c r="H4017" s="123"/>
      <c r="I4017" s="103"/>
      <c r="J4017" s="103"/>
      <c r="K4017" s="103"/>
    </row>
    <row r="4018" spans="2:11" x14ac:dyDescent="0.25">
      <c r="B4018" s="103"/>
      <c r="C4018" s="123"/>
      <c r="D4018" s="103"/>
      <c r="E4018" s="103"/>
      <c r="F4018" s="103"/>
      <c r="H4018" s="123"/>
      <c r="I4018" s="103"/>
      <c r="J4018" s="103"/>
      <c r="K4018" s="103"/>
    </row>
    <row r="4019" spans="2:11" x14ac:dyDescent="0.25">
      <c r="B4019" s="103"/>
      <c r="C4019" s="123"/>
      <c r="D4019" s="103"/>
      <c r="E4019" s="103"/>
      <c r="F4019" s="103"/>
      <c r="H4019" s="123"/>
      <c r="I4019" s="103"/>
      <c r="J4019" s="103"/>
      <c r="K4019" s="103"/>
    </row>
    <row r="4020" spans="2:11" x14ac:dyDescent="0.25">
      <c r="B4020" s="103"/>
      <c r="C4020" s="123"/>
      <c r="D4020" s="103"/>
      <c r="E4020" s="103"/>
      <c r="F4020" s="103"/>
      <c r="H4020" s="123"/>
      <c r="I4020" s="103"/>
      <c r="J4020" s="103"/>
      <c r="K4020" s="103"/>
    </row>
    <row r="4021" spans="2:11" x14ac:dyDescent="0.25">
      <c r="B4021" s="103"/>
      <c r="C4021" s="123"/>
      <c r="D4021" s="103"/>
      <c r="E4021" s="103"/>
      <c r="F4021" s="103"/>
      <c r="H4021" s="123"/>
      <c r="I4021" s="103"/>
      <c r="J4021" s="103"/>
      <c r="K4021" s="103"/>
    </row>
    <row r="4022" spans="2:11" x14ac:dyDescent="0.25">
      <c r="B4022" s="103"/>
      <c r="C4022" s="123"/>
      <c r="D4022" s="103"/>
      <c r="E4022" s="103"/>
      <c r="F4022" s="103"/>
      <c r="H4022" s="123"/>
      <c r="I4022" s="103"/>
      <c r="J4022" s="103"/>
      <c r="K4022" s="103"/>
    </row>
    <row r="4023" spans="2:11" x14ac:dyDescent="0.25">
      <c r="B4023" s="103"/>
      <c r="C4023" s="123"/>
      <c r="D4023" s="103"/>
      <c r="E4023" s="103"/>
      <c r="F4023" s="103"/>
      <c r="H4023" s="123"/>
      <c r="I4023" s="103"/>
      <c r="J4023" s="103"/>
      <c r="K4023" s="103"/>
    </row>
    <row r="4024" spans="2:11" x14ac:dyDescent="0.25">
      <c r="B4024" s="103"/>
      <c r="C4024" s="123"/>
      <c r="D4024" s="103"/>
      <c r="E4024" s="103"/>
      <c r="F4024" s="103"/>
      <c r="H4024" s="123"/>
      <c r="I4024" s="103"/>
      <c r="J4024" s="103"/>
      <c r="K4024" s="103"/>
    </row>
    <row r="4025" spans="2:11" x14ac:dyDescent="0.25">
      <c r="B4025" s="103"/>
      <c r="C4025" s="123"/>
      <c r="D4025" s="103"/>
      <c r="E4025" s="103"/>
      <c r="F4025" s="103"/>
      <c r="H4025" s="123"/>
      <c r="I4025" s="103"/>
      <c r="J4025" s="103"/>
      <c r="K4025" s="103"/>
    </row>
    <row r="4026" spans="2:11" x14ac:dyDescent="0.25">
      <c r="B4026" s="103"/>
      <c r="C4026" s="123"/>
      <c r="D4026" s="103"/>
      <c r="E4026" s="103"/>
      <c r="F4026" s="103"/>
      <c r="H4026" s="123"/>
      <c r="I4026" s="103"/>
      <c r="J4026" s="103"/>
      <c r="K4026" s="103"/>
    </row>
    <row r="4027" spans="2:11" x14ac:dyDescent="0.25">
      <c r="B4027" s="103"/>
      <c r="C4027" s="123"/>
      <c r="D4027" s="103"/>
      <c r="E4027" s="103"/>
      <c r="F4027" s="103"/>
      <c r="H4027" s="123"/>
      <c r="I4027" s="103"/>
      <c r="J4027" s="103"/>
      <c r="K4027" s="103"/>
    </row>
    <row r="4028" spans="2:11" x14ac:dyDescent="0.25">
      <c r="B4028" s="103"/>
      <c r="C4028" s="123"/>
      <c r="D4028" s="103"/>
      <c r="E4028" s="103"/>
      <c r="F4028" s="103"/>
      <c r="H4028" s="123"/>
      <c r="I4028" s="103"/>
      <c r="J4028" s="103"/>
      <c r="K4028" s="103"/>
    </row>
    <row r="4029" spans="2:11" x14ac:dyDescent="0.25">
      <c r="B4029" s="103"/>
      <c r="C4029" s="123"/>
      <c r="D4029" s="103"/>
      <c r="E4029" s="103"/>
      <c r="F4029" s="103"/>
      <c r="H4029" s="123"/>
      <c r="I4029" s="103"/>
      <c r="J4029" s="103"/>
      <c r="K4029" s="103"/>
    </row>
    <row r="4030" spans="2:11" x14ac:dyDescent="0.25">
      <c r="B4030" s="103"/>
      <c r="C4030" s="123"/>
      <c r="D4030" s="103"/>
      <c r="E4030" s="103"/>
      <c r="F4030" s="103"/>
      <c r="H4030" s="123"/>
      <c r="I4030" s="103"/>
      <c r="J4030" s="103"/>
      <c r="K4030" s="103"/>
    </row>
    <row r="4031" spans="2:11" x14ac:dyDescent="0.25">
      <c r="B4031" s="103"/>
      <c r="C4031" s="123"/>
      <c r="D4031" s="103"/>
      <c r="E4031" s="103"/>
      <c r="F4031" s="103"/>
      <c r="H4031" s="123"/>
      <c r="I4031" s="103"/>
      <c r="J4031" s="103"/>
      <c r="K4031" s="103"/>
    </row>
    <row r="4032" spans="2:11" x14ac:dyDescent="0.25">
      <c r="B4032" s="103"/>
      <c r="C4032" s="123"/>
      <c r="D4032" s="103"/>
      <c r="E4032" s="103"/>
      <c r="F4032" s="103"/>
      <c r="H4032" s="123"/>
      <c r="I4032" s="103"/>
      <c r="J4032" s="103"/>
      <c r="K4032" s="103"/>
    </row>
    <row r="4033" spans="2:11" x14ac:dyDescent="0.25">
      <c r="B4033" s="103"/>
      <c r="C4033" s="123"/>
      <c r="D4033" s="103"/>
      <c r="E4033" s="103"/>
      <c r="F4033" s="103"/>
      <c r="H4033" s="123"/>
      <c r="I4033" s="103"/>
      <c r="J4033" s="103"/>
      <c r="K4033" s="103"/>
    </row>
    <row r="4034" spans="2:11" x14ac:dyDescent="0.25">
      <c r="B4034" s="103"/>
      <c r="C4034" s="123"/>
      <c r="D4034" s="103"/>
      <c r="E4034" s="103"/>
      <c r="F4034" s="103"/>
      <c r="H4034" s="123"/>
      <c r="I4034" s="103"/>
      <c r="J4034" s="103"/>
      <c r="K4034" s="103"/>
    </row>
    <row r="4035" spans="2:11" x14ac:dyDescent="0.25">
      <c r="B4035" s="103"/>
      <c r="C4035" s="123"/>
      <c r="D4035" s="103"/>
      <c r="E4035" s="103"/>
      <c r="F4035" s="103"/>
      <c r="H4035" s="123"/>
      <c r="I4035" s="103"/>
      <c r="J4035" s="103"/>
      <c r="K4035" s="103"/>
    </row>
    <row r="4036" spans="2:11" x14ac:dyDescent="0.25">
      <c r="B4036" s="103"/>
      <c r="C4036" s="123"/>
      <c r="D4036" s="103"/>
      <c r="E4036" s="103"/>
      <c r="F4036" s="103"/>
      <c r="H4036" s="123"/>
      <c r="I4036" s="103"/>
      <c r="J4036" s="103"/>
      <c r="K4036" s="103"/>
    </row>
    <row r="4037" spans="2:11" x14ac:dyDescent="0.25">
      <c r="B4037" s="103"/>
      <c r="C4037" s="123"/>
      <c r="D4037" s="103"/>
      <c r="E4037" s="103"/>
      <c r="F4037" s="103"/>
      <c r="H4037" s="123"/>
      <c r="I4037" s="103"/>
      <c r="J4037" s="103"/>
      <c r="K4037" s="103"/>
    </row>
    <row r="4038" spans="2:11" x14ac:dyDescent="0.25">
      <c r="B4038" s="103"/>
      <c r="C4038" s="123"/>
      <c r="D4038" s="103"/>
      <c r="E4038" s="103"/>
      <c r="F4038" s="103"/>
      <c r="H4038" s="123"/>
      <c r="I4038" s="103"/>
      <c r="J4038" s="103"/>
      <c r="K4038" s="103"/>
    </row>
    <row r="4039" spans="2:11" x14ac:dyDescent="0.25">
      <c r="B4039" s="103"/>
      <c r="C4039" s="123"/>
      <c r="D4039" s="103"/>
      <c r="E4039" s="103"/>
      <c r="F4039" s="103"/>
      <c r="H4039" s="123"/>
      <c r="I4039" s="103"/>
      <c r="J4039" s="103"/>
      <c r="K4039" s="103"/>
    </row>
    <row r="4040" spans="2:11" x14ac:dyDescent="0.25">
      <c r="B4040" s="103"/>
      <c r="C4040" s="123"/>
      <c r="D4040" s="103"/>
      <c r="E4040" s="103"/>
      <c r="F4040" s="103"/>
      <c r="H4040" s="123"/>
      <c r="I4040" s="103"/>
      <c r="J4040" s="103"/>
      <c r="K4040" s="103"/>
    </row>
    <row r="4041" spans="2:11" x14ac:dyDescent="0.25">
      <c r="B4041" s="103"/>
      <c r="C4041" s="123"/>
      <c r="D4041" s="103"/>
      <c r="E4041" s="103"/>
      <c r="F4041" s="103"/>
      <c r="H4041" s="123"/>
      <c r="I4041" s="103"/>
      <c r="J4041" s="103"/>
      <c r="K4041" s="103"/>
    </row>
    <row r="4042" spans="2:11" x14ac:dyDescent="0.25">
      <c r="B4042" s="103"/>
      <c r="C4042" s="123"/>
      <c r="D4042" s="103"/>
      <c r="E4042" s="103"/>
      <c r="F4042" s="103"/>
      <c r="H4042" s="123"/>
      <c r="I4042" s="103"/>
      <c r="J4042" s="103"/>
      <c r="K4042" s="103"/>
    </row>
    <row r="4043" spans="2:11" x14ac:dyDescent="0.25">
      <c r="B4043" s="103"/>
      <c r="C4043" s="123"/>
      <c r="D4043" s="103"/>
      <c r="E4043" s="103"/>
      <c r="F4043" s="103"/>
      <c r="H4043" s="123"/>
      <c r="I4043" s="103"/>
      <c r="J4043" s="103"/>
      <c r="K4043" s="103"/>
    </row>
    <row r="4044" spans="2:11" x14ac:dyDescent="0.25">
      <c r="B4044" s="103"/>
      <c r="C4044" s="123"/>
      <c r="D4044" s="103"/>
      <c r="E4044" s="103"/>
      <c r="F4044" s="103"/>
      <c r="H4044" s="123"/>
      <c r="I4044" s="103"/>
      <c r="J4044" s="103"/>
      <c r="K4044" s="103"/>
    </row>
    <row r="4045" spans="2:11" x14ac:dyDescent="0.25">
      <c r="B4045" s="103"/>
      <c r="C4045" s="123"/>
      <c r="D4045" s="103"/>
      <c r="E4045" s="103"/>
      <c r="F4045" s="103"/>
      <c r="H4045" s="123"/>
      <c r="I4045" s="103"/>
      <c r="J4045" s="103"/>
      <c r="K4045" s="103"/>
    </row>
    <row r="4046" spans="2:11" x14ac:dyDescent="0.25">
      <c r="B4046" s="103"/>
      <c r="C4046" s="123"/>
      <c r="D4046" s="103"/>
      <c r="E4046" s="103"/>
      <c r="F4046" s="103"/>
      <c r="H4046" s="123"/>
      <c r="I4046" s="103"/>
      <c r="J4046" s="103"/>
      <c r="K4046" s="103"/>
    </row>
    <row r="4047" spans="2:11" x14ac:dyDescent="0.25">
      <c r="B4047" s="103"/>
      <c r="C4047" s="123"/>
      <c r="D4047" s="103"/>
      <c r="E4047" s="103"/>
      <c r="F4047" s="103"/>
      <c r="H4047" s="123"/>
      <c r="I4047" s="103"/>
      <c r="J4047" s="103"/>
      <c r="K4047" s="103"/>
    </row>
    <row r="4048" spans="2:11" x14ac:dyDescent="0.25">
      <c r="B4048" s="103"/>
      <c r="C4048" s="123"/>
      <c r="D4048" s="103"/>
      <c r="E4048" s="103"/>
      <c r="F4048" s="103"/>
      <c r="H4048" s="123"/>
      <c r="I4048" s="103"/>
      <c r="J4048" s="103"/>
      <c r="K4048" s="103"/>
    </row>
    <row r="4049" spans="2:11" x14ac:dyDescent="0.25">
      <c r="B4049" s="103"/>
      <c r="C4049" s="123"/>
      <c r="D4049" s="103"/>
      <c r="E4049" s="103"/>
      <c r="F4049" s="103"/>
      <c r="H4049" s="123"/>
      <c r="I4049" s="103"/>
      <c r="J4049" s="103"/>
      <c r="K4049" s="103"/>
    </row>
    <row r="4050" spans="2:11" x14ac:dyDescent="0.25">
      <c r="B4050" s="103"/>
      <c r="C4050" s="123"/>
      <c r="D4050" s="103"/>
      <c r="E4050" s="103"/>
      <c r="F4050" s="103"/>
      <c r="H4050" s="123"/>
      <c r="I4050" s="103"/>
      <c r="J4050" s="103"/>
      <c r="K4050" s="103"/>
    </row>
    <row r="4051" spans="2:11" x14ac:dyDescent="0.25">
      <c r="B4051" s="103"/>
      <c r="C4051" s="123"/>
      <c r="D4051" s="103"/>
      <c r="E4051" s="103"/>
      <c r="F4051" s="103"/>
      <c r="H4051" s="123"/>
      <c r="I4051" s="103"/>
      <c r="J4051" s="103"/>
      <c r="K4051" s="103"/>
    </row>
    <row r="4052" spans="2:11" x14ac:dyDescent="0.25">
      <c r="B4052" s="103"/>
      <c r="C4052" s="123"/>
      <c r="D4052" s="103"/>
      <c r="E4052" s="103"/>
      <c r="F4052" s="103"/>
      <c r="H4052" s="123"/>
      <c r="I4052" s="103"/>
      <c r="J4052" s="103"/>
      <c r="K4052" s="103"/>
    </row>
    <row r="4053" spans="2:11" x14ac:dyDescent="0.25">
      <c r="B4053" s="103"/>
      <c r="C4053" s="123"/>
      <c r="D4053" s="103"/>
      <c r="E4053" s="103"/>
      <c r="F4053" s="103"/>
      <c r="H4053" s="123"/>
      <c r="I4053" s="103"/>
      <c r="J4053" s="103"/>
      <c r="K4053" s="103"/>
    </row>
    <row r="4054" spans="2:11" x14ac:dyDescent="0.25">
      <c r="B4054" s="103"/>
      <c r="C4054" s="123"/>
      <c r="D4054" s="103"/>
      <c r="E4054" s="103"/>
      <c r="F4054" s="103"/>
      <c r="H4054" s="123"/>
      <c r="I4054" s="103"/>
      <c r="J4054" s="103"/>
      <c r="K4054" s="103"/>
    </row>
    <row r="4055" spans="2:11" x14ac:dyDescent="0.25">
      <c r="B4055" s="103"/>
      <c r="C4055" s="123"/>
      <c r="D4055" s="103"/>
      <c r="E4055" s="103"/>
      <c r="F4055" s="103"/>
      <c r="H4055" s="123"/>
      <c r="I4055" s="103"/>
      <c r="J4055" s="103"/>
      <c r="K4055" s="103"/>
    </row>
    <row r="4056" spans="2:11" x14ac:dyDescent="0.25">
      <c r="B4056" s="103"/>
      <c r="C4056" s="123"/>
      <c r="D4056" s="103"/>
      <c r="E4056" s="103"/>
      <c r="F4056" s="103"/>
      <c r="H4056" s="123"/>
      <c r="I4056" s="103"/>
      <c r="J4056" s="103"/>
      <c r="K4056" s="103"/>
    </row>
    <row r="4057" spans="2:11" x14ac:dyDescent="0.25">
      <c r="B4057" s="103"/>
      <c r="C4057" s="123"/>
      <c r="D4057" s="103"/>
      <c r="E4057" s="103"/>
      <c r="F4057" s="103"/>
      <c r="H4057" s="123"/>
      <c r="I4057" s="103"/>
      <c r="J4057" s="103"/>
      <c r="K4057" s="103"/>
    </row>
    <row r="4058" spans="2:11" x14ac:dyDescent="0.25">
      <c r="B4058" s="103"/>
      <c r="C4058" s="123"/>
      <c r="D4058" s="103"/>
      <c r="E4058" s="103"/>
      <c r="F4058" s="103"/>
      <c r="H4058" s="123"/>
      <c r="I4058" s="103"/>
      <c r="J4058" s="103"/>
      <c r="K4058" s="103"/>
    </row>
    <row r="4059" spans="2:11" x14ac:dyDescent="0.25">
      <c r="B4059" s="103"/>
      <c r="C4059" s="123"/>
      <c r="D4059" s="103"/>
      <c r="E4059" s="103"/>
      <c r="F4059" s="103"/>
      <c r="H4059" s="123"/>
      <c r="I4059" s="103"/>
      <c r="J4059" s="103"/>
      <c r="K4059" s="103"/>
    </row>
    <row r="4060" spans="2:11" x14ac:dyDescent="0.25">
      <c r="B4060" s="103"/>
      <c r="C4060" s="123"/>
      <c r="D4060" s="103"/>
      <c r="E4060" s="103"/>
      <c r="F4060" s="103"/>
      <c r="H4060" s="123"/>
      <c r="I4060" s="103"/>
      <c r="J4060" s="103"/>
      <c r="K4060" s="103"/>
    </row>
    <row r="4061" spans="2:11" x14ac:dyDescent="0.25">
      <c r="B4061" s="103"/>
      <c r="C4061" s="123"/>
      <c r="D4061" s="103"/>
      <c r="E4061" s="103"/>
      <c r="F4061" s="103"/>
      <c r="H4061" s="123"/>
      <c r="I4061" s="103"/>
      <c r="J4061" s="103"/>
      <c r="K4061" s="103"/>
    </row>
    <row r="4062" spans="2:11" x14ac:dyDescent="0.25">
      <c r="B4062" s="103"/>
      <c r="C4062" s="123"/>
      <c r="D4062" s="103"/>
      <c r="E4062" s="103"/>
      <c r="F4062" s="103"/>
      <c r="H4062" s="123"/>
      <c r="I4062" s="103"/>
      <c r="J4062" s="103"/>
      <c r="K4062" s="103"/>
    </row>
    <row r="4063" spans="2:11" x14ac:dyDescent="0.25">
      <c r="B4063" s="103"/>
      <c r="C4063" s="123"/>
      <c r="D4063" s="103"/>
      <c r="E4063" s="103"/>
      <c r="F4063" s="103"/>
      <c r="H4063" s="123"/>
      <c r="I4063" s="103"/>
      <c r="J4063" s="103"/>
      <c r="K4063" s="103"/>
    </row>
    <row r="4064" spans="2:11" x14ac:dyDescent="0.25">
      <c r="B4064" s="103"/>
      <c r="C4064" s="123"/>
      <c r="D4064" s="103"/>
      <c r="E4064" s="103"/>
      <c r="F4064" s="103"/>
      <c r="H4064" s="123"/>
      <c r="I4064" s="103"/>
      <c r="J4064" s="103"/>
      <c r="K4064" s="103"/>
    </row>
    <row r="4065" spans="2:11" x14ac:dyDescent="0.25">
      <c r="B4065" s="103"/>
      <c r="C4065" s="123"/>
      <c r="D4065" s="103"/>
      <c r="E4065" s="103"/>
      <c r="F4065" s="103"/>
      <c r="H4065" s="123"/>
      <c r="I4065" s="103"/>
      <c r="J4065" s="103"/>
      <c r="K4065" s="103"/>
    </row>
    <row r="4066" spans="2:11" x14ac:dyDescent="0.25">
      <c r="B4066" s="103"/>
      <c r="C4066" s="123"/>
      <c r="D4066" s="103"/>
      <c r="E4066" s="103"/>
      <c r="F4066" s="103"/>
      <c r="H4066" s="123"/>
      <c r="I4066" s="103"/>
      <c r="J4066" s="103"/>
      <c r="K4066" s="103"/>
    </row>
    <row r="4067" spans="2:11" x14ac:dyDescent="0.25">
      <c r="B4067" s="103"/>
      <c r="C4067" s="123"/>
      <c r="D4067" s="103"/>
      <c r="E4067" s="103"/>
      <c r="F4067" s="103"/>
      <c r="H4067" s="123"/>
      <c r="I4067" s="103"/>
      <c r="J4067" s="103"/>
      <c r="K4067" s="103"/>
    </row>
    <row r="4068" spans="2:11" x14ac:dyDescent="0.25">
      <c r="B4068" s="103"/>
      <c r="C4068" s="123"/>
      <c r="D4068" s="103"/>
      <c r="E4068" s="103"/>
      <c r="F4068" s="103"/>
      <c r="H4068" s="123"/>
      <c r="I4068" s="103"/>
      <c r="J4068" s="103"/>
      <c r="K4068" s="103"/>
    </row>
    <row r="4069" spans="2:11" x14ac:dyDescent="0.25">
      <c r="B4069" s="103"/>
      <c r="C4069" s="123"/>
      <c r="D4069" s="103"/>
      <c r="E4069" s="103"/>
      <c r="F4069" s="103"/>
      <c r="H4069" s="123"/>
      <c r="I4069" s="103"/>
      <c r="J4069" s="103"/>
      <c r="K4069" s="103"/>
    </row>
    <row r="4070" spans="2:11" x14ac:dyDescent="0.25">
      <c r="B4070" s="103"/>
      <c r="C4070" s="123"/>
      <c r="D4070" s="103"/>
      <c r="E4070" s="103"/>
      <c r="F4070" s="103"/>
      <c r="H4070" s="123"/>
      <c r="I4070" s="103"/>
      <c r="J4070" s="103"/>
      <c r="K4070" s="103"/>
    </row>
    <row r="4071" spans="2:11" x14ac:dyDescent="0.25">
      <c r="B4071" s="103"/>
      <c r="C4071" s="123"/>
      <c r="D4071" s="103"/>
      <c r="E4071" s="103"/>
      <c r="F4071" s="103"/>
      <c r="H4071" s="123"/>
      <c r="I4071" s="103"/>
      <c r="J4071" s="103"/>
      <c r="K4071" s="103"/>
    </row>
    <row r="4072" spans="2:11" x14ac:dyDescent="0.25">
      <c r="B4072" s="103"/>
      <c r="C4072" s="123"/>
      <c r="D4072" s="103"/>
      <c r="E4072" s="103"/>
      <c r="F4072" s="103"/>
      <c r="H4072" s="123"/>
      <c r="I4072" s="103"/>
      <c r="J4072" s="103"/>
      <c r="K4072" s="103"/>
    </row>
    <row r="4073" spans="2:11" x14ac:dyDescent="0.25">
      <c r="B4073" s="103"/>
      <c r="C4073" s="123"/>
      <c r="D4073" s="103"/>
      <c r="E4073" s="103"/>
      <c r="F4073" s="103"/>
      <c r="H4073" s="123"/>
      <c r="I4073" s="103"/>
      <c r="J4073" s="103"/>
      <c r="K4073" s="103"/>
    </row>
    <row r="4074" spans="2:11" x14ac:dyDescent="0.25">
      <c r="B4074" s="103"/>
      <c r="C4074" s="123"/>
      <c r="D4074" s="103"/>
      <c r="E4074" s="103"/>
      <c r="F4074" s="103"/>
      <c r="H4074" s="123"/>
      <c r="I4074" s="103"/>
      <c r="J4074" s="103"/>
      <c r="K4074" s="103"/>
    </row>
    <row r="4075" spans="2:11" x14ac:dyDescent="0.25">
      <c r="B4075" s="103"/>
      <c r="C4075" s="123"/>
      <c r="D4075" s="103"/>
      <c r="E4075" s="103"/>
      <c r="F4075" s="103"/>
      <c r="H4075" s="123"/>
      <c r="I4075" s="103"/>
      <c r="J4075" s="103"/>
      <c r="K4075" s="103"/>
    </row>
    <row r="4076" spans="2:11" x14ac:dyDescent="0.25">
      <c r="B4076" s="103"/>
      <c r="C4076" s="123"/>
      <c r="D4076" s="103"/>
      <c r="E4076" s="103"/>
      <c r="F4076" s="103"/>
      <c r="H4076" s="123"/>
      <c r="I4076" s="103"/>
      <c r="J4076" s="103"/>
      <c r="K4076" s="103"/>
    </row>
    <row r="4077" spans="2:11" x14ac:dyDescent="0.25">
      <c r="B4077" s="103"/>
      <c r="C4077" s="123"/>
      <c r="D4077" s="103"/>
      <c r="E4077" s="103"/>
      <c r="F4077" s="103"/>
      <c r="H4077" s="123"/>
      <c r="I4077" s="103"/>
      <c r="J4077" s="103"/>
      <c r="K4077" s="103"/>
    </row>
    <row r="4078" spans="2:11" x14ac:dyDescent="0.25">
      <c r="B4078" s="103"/>
      <c r="C4078" s="123"/>
      <c r="D4078" s="103"/>
      <c r="E4078" s="103"/>
      <c r="F4078" s="103"/>
      <c r="H4078" s="123"/>
      <c r="I4078" s="103"/>
      <c r="J4078" s="103"/>
      <c r="K4078" s="103"/>
    </row>
    <row r="4079" spans="2:11" x14ac:dyDescent="0.25">
      <c r="B4079" s="103"/>
      <c r="C4079" s="123"/>
      <c r="D4079" s="103"/>
      <c r="E4079" s="103"/>
      <c r="F4079" s="103"/>
      <c r="H4079" s="123"/>
      <c r="I4079" s="103"/>
      <c r="J4079" s="103"/>
      <c r="K4079" s="103"/>
    </row>
    <row r="4080" spans="2:11" x14ac:dyDescent="0.25">
      <c r="B4080" s="103"/>
      <c r="C4080" s="123"/>
      <c r="D4080" s="103"/>
      <c r="E4080" s="103"/>
      <c r="F4080" s="103"/>
      <c r="H4080" s="123"/>
      <c r="I4080" s="103"/>
      <c r="J4080" s="103"/>
      <c r="K4080" s="103"/>
    </row>
    <row r="4081" spans="2:11" x14ac:dyDescent="0.25">
      <c r="B4081" s="103"/>
      <c r="C4081" s="123"/>
      <c r="D4081" s="103"/>
      <c r="E4081" s="103"/>
      <c r="F4081" s="103"/>
      <c r="H4081" s="123"/>
      <c r="I4081" s="103"/>
      <c r="J4081" s="103"/>
      <c r="K4081" s="103"/>
    </row>
    <row r="4082" spans="2:11" x14ac:dyDescent="0.25">
      <c r="B4082" s="103"/>
      <c r="C4082" s="123"/>
      <c r="D4082" s="103"/>
      <c r="E4082" s="103"/>
      <c r="F4082" s="103"/>
      <c r="H4082" s="123"/>
      <c r="I4082" s="103"/>
      <c r="J4082" s="103"/>
      <c r="K4082" s="103"/>
    </row>
    <row r="4083" spans="2:11" x14ac:dyDescent="0.25">
      <c r="B4083" s="103"/>
      <c r="C4083" s="123"/>
      <c r="D4083" s="103"/>
      <c r="E4083" s="103"/>
      <c r="F4083" s="103"/>
      <c r="H4083" s="123"/>
      <c r="I4083" s="103"/>
      <c r="J4083" s="103"/>
      <c r="K4083" s="103"/>
    </row>
    <row r="4084" spans="2:11" x14ac:dyDescent="0.25">
      <c r="B4084" s="103"/>
      <c r="C4084" s="123"/>
      <c r="D4084" s="103"/>
      <c r="E4084" s="103"/>
      <c r="F4084" s="103"/>
      <c r="H4084" s="123"/>
      <c r="I4084" s="103"/>
      <c r="J4084" s="103"/>
      <c r="K4084" s="103"/>
    </row>
    <row r="4085" spans="2:11" x14ac:dyDescent="0.25">
      <c r="B4085" s="103"/>
      <c r="C4085" s="123"/>
      <c r="D4085" s="103"/>
      <c r="E4085" s="103"/>
      <c r="F4085" s="103"/>
      <c r="H4085" s="123"/>
      <c r="I4085" s="103"/>
      <c r="J4085" s="103"/>
      <c r="K4085" s="103"/>
    </row>
    <row r="4086" spans="2:11" x14ac:dyDescent="0.25">
      <c r="B4086" s="103"/>
      <c r="C4086" s="123"/>
      <c r="D4086" s="103"/>
      <c r="E4086" s="103"/>
      <c r="F4086" s="103"/>
      <c r="H4086" s="123"/>
      <c r="I4086" s="103"/>
      <c r="J4086" s="103"/>
      <c r="K4086" s="103"/>
    </row>
    <row r="4087" spans="2:11" x14ac:dyDescent="0.25">
      <c r="B4087" s="103"/>
      <c r="C4087" s="123"/>
      <c r="D4087" s="103"/>
      <c r="E4087" s="103"/>
      <c r="F4087" s="103"/>
      <c r="H4087" s="123"/>
      <c r="I4087" s="103"/>
      <c r="J4087" s="103"/>
      <c r="K4087" s="103"/>
    </row>
    <row r="4088" spans="2:11" x14ac:dyDescent="0.25">
      <c r="B4088" s="103"/>
      <c r="C4088" s="123"/>
      <c r="D4088" s="103"/>
      <c r="E4088" s="103"/>
      <c r="F4088" s="103"/>
      <c r="H4088" s="123"/>
      <c r="I4088" s="103"/>
      <c r="J4088" s="103"/>
      <c r="K4088" s="103"/>
    </row>
    <row r="4089" spans="2:11" x14ac:dyDescent="0.25">
      <c r="B4089" s="103"/>
      <c r="C4089" s="123"/>
      <c r="D4089" s="103"/>
      <c r="E4089" s="103"/>
      <c r="F4089" s="103"/>
      <c r="H4089" s="123"/>
      <c r="I4089" s="103"/>
      <c r="J4089" s="103"/>
      <c r="K4089" s="103"/>
    </row>
    <row r="4090" spans="2:11" x14ac:dyDescent="0.25">
      <c r="B4090" s="103"/>
      <c r="C4090" s="123"/>
      <c r="D4090" s="103"/>
      <c r="E4090" s="103"/>
      <c r="F4090" s="103"/>
      <c r="H4090" s="123"/>
      <c r="I4090" s="103"/>
      <c r="J4090" s="103"/>
      <c r="K4090" s="103"/>
    </row>
    <row r="4091" spans="2:11" x14ac:dyDescent="0.25">
      <c r="B4091" s="103"/>
      <c r="C4091" s="123"/>
      <c r="D4091" s="103"/>
      <c r="E4091" s="103"/>
      <c r="F4091" s="103"/>
      <c r="H4091" s="123"/>
      <c r="I4091" s="103"/>
      <c r="J4091" s="103"/>
      <c r="K4091" s="103"/>
    </row>
    <row r="4092" spans="2:11" x14ac:dyDescent="0.25">
      <c r="B4092" s="103"/>
      <c r="C4092" s="123"/>
      <c r="D4092" s="103"/>
      <c r="E4092" s="103"/>
      <c r="F4092" s="103"/>
      <c r="H4092" s="123"/>
      <c r="I4092" s="103"/>
      <c r="J4092" s="103"/>
      <c r="K4092" s="103"/>
    </row>
    <row r="4093" spans="2:11" x14ac:dyDescent="0.25">
      <c r="B4093" s="103"/>
      <c r="C4093" s="123"/>
      <c r="D4093" s="103"/>
      <c r="E4093" s="103"/>
      <c r="F4093" s="103"/>
      <c r="H4093" s="123"/>
      <c r="I4093" s="103"/>
      <c r="J4093" s="103"/>
      <c r="K4093" s="103"/>
    </row>
    <row r="4094" spans="2:11" x14ac:dyDescent="0.25">
      <c r="B4094" s="103"/>
      <c r="C4094" s="123"/>
      <c r="D4094" s="103"/>
      <c r="E4094" s="103"/>
      <c r="F4094" s="103"/>
      <c r="H4094" s="123"/>
      <c r="I4094" s="103"/>
      <c r="J4094" s="103"/>
      <c r="K4094" s="103"/>
    </row>
    <row r="4095" spans="2:11" x14ac:dyDescent="0.25">
      <c r="B4095" s="103"/>
      <c r="C4095" s="123"/>
      <c r="D4095" s="103"/>
      <c r="E4095" s="103"/>
      <c r="F4095" s="103"/>
      <c r="H4095" s="123"/>
      <c r="I4095" s="103"/>
      <c r="J4095" s="103"/>
      <c r="K4095" s="103"/>
    </row>
    <row r="4096" spans="2:11" x14ac:dyDescent="0.25">
      <c r="B4096" s="103"/>
      <c r="C4096" s="123"/>
      <c r="D4096" s="103"/>
      <c r="E4096" s="103"/>
      <c r="F4096" s="103"/>
      <c r="H4096" s="123"/>
      <c r="I4096" s="103"/>
      <c r="J4096" s="103"/>
      <c r="K4096" s="103"/>
    </row>
    <row r="4097" spans="2:11" x14ac:dyDescent="0.25">
      <c r="B4097" s="103"/>
      <c r="C4097" s="123"/>
      <c r="D4097" s="103"/>
      <c r="E4097" s="103"/>
      <c r="F4097" s="103"/>
      <c r="H4097" s="123"/>
      <c r="I4097" s="103"/>
      <c r="J4097" s="103"/>
      <c r="K4097" s="103"/>
    </row>
    <row r="4098" spans="2:11" x14ac:dyDescent="0.25">
      <c r="B4098" s="103"/>
      <c r="C4098" s="123"/>
      <c r="D4098" s="103"/>
      <c r="E4098" s="103"/>
      <c r="F4098" s="103"/>
      <c r="H4098" s="123"/>
      <c r="I4098" s="103"/>
      <c r="J4098" s="103"/>
      <c r="K4098" s="103"/>
    </row>
    <row r="4099" spans="2:11" x14ac:dyDescent="0.25">
      <c r="B4099" s="103"/>
      <c r="C4099" s="123"/>
      <c r="D4099" s="103"/>
      <c r="E4099" s="103"/>
      <c r="F4099" s="103"/>
      <c r="H4099" s="123"/>
      <c r="I4099" s="103"/>
      <c r="J4099" s="103"/>
      <c r="K4099" s="103"/>
    </row>
    <row r="4100" spans="2:11" x14ac:dyDescent="0.25">
      <c r="B4100" s="103"/>
      <c r="C4100" s="123"/>
      <c r="D4100" s="103"/>
      <c r="E4100" s="103"/>
      <c r="F4100" s="103"/>
      <c r="H4100" s="123"/>
      <c r="I4100" s="103"/>
      <c r="J4100" s="103"/>
      <c r="K4100" s="103"/>
    </row>
    <row r="4101" spans="2:11" x14ac:dyDescent="0.25">
      <c r="B4101" s="103"/>
      <c r="C4101" s="123"/>
      <c r="D4101" s="103"/>
      <c r="E4101" s="103"/>
      <c r="F4101" s="103"/>
      <c r="H4101" s="123"/>
      <c r="I4101" s="103"/>
      <c r="J4101" s="103"/>
      <c r="K4101" s="103"/>
    </row>
    <row r="4102" spans="2:11" x14ac:dyDescent="0.25">
      <c r="B4102" s="103"/>
      <c r="C4102" s="123"/>
      <c r="D4102" s="103"/>
      <c r="E4102" s="103"/>
      <c r="F4102" s="103"/>
      <c r="H4102" s="123"/>
      <c r="I4102" s="103"/>
      <c r="J4102" s="103"/>
      <c r="K4102" s="103"/>
    </row>
    <row r="4103" spans="2:11" x14ac:dyDescent="0.25">
      <c r="B4103" s="103"/>
      <c r="C4103" s="123"/>
      <c r="D4103" s="103"/>
      <c r="E4103" s="103"/>
      <c r="F4103" s="103"/>
      <c r="H4103" s="123"/>
      <c r="I4103" s="103"/>
      <c r="J4103" s="103"/>
      <c r="K4103" s="103"/>
    </row>
    <row r="4104" spans="2:11" x14ac:dyDescent="0.25">
      <c r="B4104" s="103"/>
      <c r="C4104" s="123"/>
      <c r="D4104" s="103"/>
      <c r="E4104" s="103"/>
      <c r="F4104" s="103"/>
      <c r="H4104" s="123"/>
      <c r="I4104" s="103"/>
      <c r="J4104" s="103"/>
      <c r="K4104" s="103"/>
    </row>
    <row r="4105" spans="2:11" x14ac:dyDescent="0.25">
      <c r="B4105" s="103"/>
      <c r="C4105" s="123"/>
      <c r="D4105" s="103"/>
      <c r="E4105" s="103"/>
      <c r="F4105" s="103"/>
      <c r="H4105" s="123"/>
      <c r="I4105" s="103"/>
      <c r="J4105" s="103"/>
      <c r="K4105" s="103"/>
    </row>
    <row r="4106" spans="2:11" x14ac:dyDescent="0.25">
      <c r="B4106" s="103"/>
      <c r="C4106" s="123"/>
      <c r="D4106" s="103"/>
      <c r="E4106" s="103"/>
      <c r="F4106" s="103"/>
      <c r="H4106" s="123"/>
      <c r="I4106" s="103"/>
      <c r="J4106" s="103"/>
      <c r="K4106" s="103"/>
    </row>
    <row r="4107" spans="2:11" x14ac:dyDescent="0.25">
      <c r="B4107" s="103"/>
      <c r="C4107" s="123"/>
      <c r="D4107" s="103"/>
      <c r="E4107" s="103"/>
      <c r="F4107" s="103"/>
      <c r="H4107" s="123"/>
      <c r="I4107" s="103"/>
      <c r="J4107" s="103"/>
      <c r="K4107" s="103"/>
    </row>
    <row r="4108" spans="2:11" x14ac:dyDescent="0.25">
      <c r="B4108" s="103"/>
      <c r="C4108" s="123"/>
      <c r="D4108" s="103"/>
      <c r="E4108" s="103"/>
      <c r="F4108" s="103"/>
      <c r="H4108" s="123"/>
      <c r="I4108" s="103"/>
      <c r="J4108" s="103"/>
      <c r="K4108" s="103"/>
    </row>
    <row r="4109" spans="2:11" x14ac:dyDescent="0.25">
      <c r="B4109" s="103"/>
      <c r="C4109" s="123"/>
      <c r="D4109" s="103"/>
      <c r="E4109" s="103"/>
      <c r="F4109" s="103"/>
      <c r="H4109" s="123"/>
      <c r="I4109" s="103"/>
      <c r="J4109" s="103"/>
      <c r="K4109" s="103"/>
    </row>
    <row r="4110" spans="2:11" x14ac:dyDescent="0.25">
      <c r="B4110" s="103"/>
      <c r="C4110" s="123"/>
      <c r="D4110" s="103"/>
      <c r="E4110" s="103"/>
      <c r="F4110" s="103"/>
      <c r="H4110" s="123"/>
      <c r="I4110" s="103"/>
      <c r="J4110" s="103"/>
      <c r="K4110" s="103"/>
    </row>
    <row r="4111" spans="2:11" x14ac:dyDescent="0.25">
      <c r="B4111" s="103"/>
      <c r="C4111" s="123"/>
      <c r="D4111" s="103"/>
      <c r="E4111" s="103"/>
      <c r="F4111" s="103"/>
      <c r="H4111" s="123"/>
      <c r="I4111" s="103"/>
      <c r="J4111" s="103"/>
      <c r="K4111" s="103"/>
    </row>
    <row r="4112" spans="2:11" x14ac:dyDescent="0.25">
      <c r="B4112" s="103"/>
      <c r="C4112" s="123"/>
      <c r="D4112" s="103"/>
      <c r="E4112" s="103"/>
      <c r="F4112" s="103"/>
      <c r="H4112" s="123"/>
      <c r="I4112" s="103"/>
      <c r="J4112" s="103"/>
      <c r="K4112" s="103"/>
    </row>
    <row r="4113" spans="2:11" x14ac:dyDescent="0.25">
      <c r="B4113" s="103"/>
      <c r="C4113" s="123"/>
      <c r="D4113" s="103"/>
      <c r="E4113" s="103"/>
      <c r="F4113" s="103"/>
      <c r="H4113" s="123"/>
      <c r="I4113" s="103"/>
      <c r="J4113" s="103"/>
      <c r="K4113" s="103"/>
    </row>
    <row r="4114" spans="2:11" x14ac:dyDescent="0.25">
      <c r="B4114" s="103"/>
      <c r="C4114" s="123"/>
      <c r="D4114" s="103"/>
      <c r="E4114" s="103"/>
      <c r="F4114" s="103"/>
      <c r="H4114" s="123"/>
      <c r="I4114" s="103"/>
      <c r="J4114" s="103"/>
      <c r="K4114" s="103"/>
    </row>
    <row r="4115" spans="2:11" x14ac:dyDescent="0.25">
      <c r="B4115" s="103"/>
      <c r="C4115" s="123"/>
      <c r="D4115" s="103"/>
      <c r="E4115" s="103"/>
      <c r="F4115" s="103"/>
      <c r="H4115" s="123"/>
      <c r="I4115" s="103"/>
      <c r="J4115" s="103"/>
      <c r="K4115" s="103"/>
    </row>
    <row r="4116" spans="2:11" x14ac:dyDescent="0.25">
      <c r="B4116" s="103"/>
      <c r="C4116" s="123"/>
      <c r="D4116" s="103"/>
      <c r="E4116" s="103"/>
      <c r="F4116" s="103"/>
      <c r="H4116" s="123"/>
      <c r="I4116" s="103"/>
      <c r="J4116" s="103"/>
      <c r="K4116" s="103"/>
    </row>
    <row r="4117" spans="2:11" x14ac:dyDescent="0.25">
      <c r="B4117" s="103"/>
      <c r="C4117" s="123"/>
      <c r="D4117" s="103"/>
      <c r="E4117" s="103"/>
      <c r="F4117" s="103"/>
      <c r="H4117" s="123"/>
      <c r="I4117" s="103"/>
      <c r="J4117" s="103"/>
      <c r="K4117" s="103"/>
    </row>
    <row r="4118" spans="2:11" x14ac:dyDescent="0.25">
      <c r="B4118" s="103"/>
      <c r="C4118" s="123"/>
      <c r="D4118" s="103"/>
      <c r="E4118" s="103"/>
      <c r="F4118" s="103"/>
      <c r="H4118" s="123"/>
      <c r="I4118" s="103"/>
      <c r="J4118" s="103"/>
      <c r="K4118" s="103"/>
    </row>
    <row r="4119" spans="2:11" x14ac:dyDescent="0.25">
      <c r="B4119" s="103"/>
      <c r="C4119" s="123"/>
      <c r="D4119" s="103"/>
      <c r="E4119" s="103"/>
      <c r="F4119" s="103"/>
      <c r="H4119" s="123"/>
      <c r="I4119" s="103"/>
      <c r="J4119" s="103"/>
      <c r="K4119" s="103"/>
    </row>
    <row r="4120" spans="2:11" x14ac:dyDescent="0.25">
      <c r="B4120" s="103"/>
      <c r="C4120" s="123"/>
      <c r="D4120" s="103"/>
      <c r="E4120" s="103"/>
      <c r="F4120" s="103"/>
      <c r="H4120" s="123"/>
      <c r="I4120" s="103"/>
      <c r="J4120" s="103"/>
      <c r="K4120" s="103"/>
    </row>
    <row r="4121" spans="2:11" x14ac:dyDescent="0.25">
      <c r="B4121" s="103"/>
      <c r="C4121" s="123"/>
      <c r="D4121" s="103"/>
      <c r="E4121" s="103"/>
      <c r="F4121" s="103"/>
      <c r="H4121" s="123"/>
      <c r="I4121" s="103"/>
      <c r="J4121" s="103"/>
      <c r="K4121" s="103"/>
    </row>
    <row r="4122" spans="2:11" x14ac:dyDescent="0.25">
      <c r="B4122" s="103"/>
      <c r="C4122" s="123"/>
      <c r="D4122" s="103"/>
      <c r="E4122" s="103"/>
      <c r="F4122" s="103"/>
      <c r="H4122" s="123"/>
      <c r="I4122" s="103"/>
      <c r="J4122" s="103"/>
      <c r="K4122" s="103"/>
    </row>
    <row r="4123" spans="2:11" x14ac:dyDescent="0.25">
      <c r="B4123" s="103"/>
      <c r="C4123" s="123"/>
      <c r="D4123" s="103"/>
      <c r="E4123" s="103"/>
      <c r="F4123" s="103"/>
      <c r="H4123" s="123"/>
      <c r="I4123" s="103"/>
      <c r="J4123" s="103"/>
      <c r="K4123" s="103"/>
    </row>
    <row r="4124" spans="2:11" x14ac:dyDescent="0.25">
      <c r="B4124" s="103"/>
      <c r="C4124" s="123"/>
      <c r="D4124" s="103"/>
      <c r="E4124" s="103"/>
      <c r="F4124" s="103"/>
      <c r="H4124" s="123"/>
      <c r="I4124" s="103"/>
      <c r="J4124" s="103"/>
      <c r="K4124" s="103"/>
    </row>
    <row r="4125" spans="2:11" x14ac:dyDescent="0.25">
      <c r="B4125" s="103"/>
      <c r="C4125" s="123"/>
      <c r="D4125" s="103"/>
      <c r="E4125" s="103"/>
      <c r="F4125" s="103"/>
      <c r="H4125" s="123"/>
      <c r="I4125" s="103"/>
      <c r="J4125" s="103"/>
      <c r="K4125" s="103"/>
    </row>
    <row r="4126" spans="2:11" x14ac:dyDescent="0.25">
      <c r="B4126" s="103"/>
      <c r="C4126" s="123"/>
      <c r="D4126" s="103"/>
      <c r="E4126" s="103"/>
      <c r="F4126" s="103"/>
      <c r="H4126" s="123"/>
      <c r="I4126" s="103"/>
      <c r="J4126" s="103"/>
      <c r="K4126" s="103"/>
    </row>
    <row r="4127" spans="2:11" x14ac:dyDescent="0.25">
      <c r="B4127" s="103"/>
      <c r="C4127" s="123"/>
      <c r="D4127" s="103"/>
      <c r="E4127" s="103"/>
      <c r="F4127" s="103"/>
      <c r="H4127" s="123"/>
      <c r="I4127" s="103"/>
      <c r="J4127" s="103"/>
      <c r="K4127" s="103"/>
    </row>
    <row r="4128" spans="2:11" x14ac:dyDescent="0.25">
      <c r="B4128" s="103"/>
      <c r="C4128" s="123"/>
      <c r="D4128" s="103"/>
      <c r="E4128" s="103"/>
      <c r="F4128" s="103"/>
      <c r="H4128" s="123"/>
      <c r="I4128" s="103"/>
      <c r="J4128" s="103"/>
      <c r="K4128" s="103"/>
    </row>
    <row r="4129" spans="2:11" x14ac:dyDescent="0.25">
      <c r="B4129" s="103"/>
      <c r="C4129" s="123"/>
      <c r="D4129" s="103"/>
      <c r="E4129" s="103"/>
      <c r="F4129" s="103"/>
      <c r="H4129" s="123"/>
      <c r="I4129" s="103"/>
      <c r="J4129" s="103"/>
      <c r="K4129" s="103"/>
    </row>
    <row r="4130" spans="2:11" x14ac:dyDescent="0.25">
      <c r="B4130" s="103"/>
      <c r="C4130" s="123"/>
      <c r="D4130" s="103"/>
      <c r="E4130" s="103"/>
      <c r="F4130" s="103"/>
      <c r="H4130" s="123"/>
      <c r="I4130" s="103"/>
      <c r="J4130" s="103"/>
      <c r="K4130" s="103"/>
    </row>
    <row r="4131" spans="2:11" x14ac:dyDescent="0.25">
      <c r="B4131" s="103"/>
      <c r="C4131" s="123"/>
      <c r="D4131" s="103"/>
      <c r="E4131" s="103"/>
      <c r="F4131" s="103"/>
      <c r="H4131" s="123"/>
      <c r="I4131" s="103"/>
      <c r="J4131" s="103"/>
      <c r="K4131" s="103"/>
    </row>
    <row r="4132" spans="2:11" x14ac:dyDescent="0.25">
      <c r="B4132" s="103"/>
      <c r="C4132" s="123"/>
      <c r="D4132" s="103"/>
      <c r="E4132" s="103"/>
      <c r="F4132" s="103"/>
      <c r="H4132" s="123"/>
      <c r="I4132" s="103"/>
      <c r="J4132" s="103"/>
      <c r="K4132" s="103"/>
    </row>
    <row r="4133" spans="2:11" x14ac:dyDescent="0.25">
      <c r="B4133" s="103"/>
      <c r="C4133" s="123"/>
      <c r="D4133" s="103"/>
      <c r="E4133" s="103"/>
      <c r="F4133" s="103"/>
      <c r="H4133" s="123"/>
      <c r="I4133" s="103"/>
      <c r="J4133" s="103"/>
      <c r="K4133" s="103"/>
    </row>
    <row r="4134" spans="2:11" x14ac:dyDescent="0.25">
      <c r="B4134" s="103"/>
      <c r="C4134" s="123"/>
      <c r="D4134" s="103"/>
      <c r="E4134" s="103"/>
      <c r="F4134" s="103"/>
      <c r="H4134" s="123"/>
      <c r="I4134" s="103"/>
      <c r="J4134" s="103"/>
      <c r="K4134" s="103"/>
    </row>
    <row r="4135" spans="2:11" x14ac:dyDescent="0.25">
      <c r="B4135" s="103"/>
      <c r="C4135" s="123"/>
      <c r="D4135" s="103"/>
      <c r="E4135" s="103"/>
      <c r="F4135" s="103"/>
      <c r="H4135" s="123"/>
      <c r="I4135" s="103"/>
      <c r="J4135" s="103"/>
      <c r="K4135" s="103"/>
    </row>
    <row r="4136" spans="2:11" x14ac:dyDescent="0.25">
      <c r="B4136" s="103"/>
      <c r="C4136" s="123"/>
      <c r="D4136" s="103"/>
      <c r="E4136" s="103"/>
      <c r="F4136" s="103"/>
      <c r="H4136" s="123"/>
      <c r="I4136" s="103"/>
      <c r="J4136" s="103"/>
      <c r="K4136" s="103"/>
    </row>
    <row r="4137" spans="2:11" x14ac:dyDescent="0.25">
      <c r="B4137" s="103"/>
      <c r="C4137" s="123"/>
      <c r="D4137" s="103"/>
      <c r="E4137" s="103"/>
      <c r="F4137" s="103"/>
      <c r="H4137" s="123"/>
      <c r="I4137" s="103"/>
      <c r="J4137" s="103"/>
      <c r="K4137" s="103"/>
    </row>
    <row r="4138" spans="2:11" x14ac:dyDescent="0.25">
      <c r="B4138" s="103"/>
      <c r="C4138" s="123"/>
      <c r="D4138" s="103"/>
      <c r="E4138" s="103"/>
      <c r="F4138" s="103"/>
      <c r="H4138" s="123"/>
      <c r="I4138" s="103"/>
      <c r="J4138" s="103"/>
      <c r="K4138" s="103"/>
    </row>
    <row r="4139" spans="2:11" x14ac:dyDescent="0.25">
      <c r="B4139" s="103"/>
      <c r="C4139" s="123"/>
      <c r="D4139" s="103"/>
      <c r="E4139" s="103"/>
      <c r="F4139" s="103"/>
      <c r="H4139" s="123"/>
      <c r="I4139" s="103"/>
      <c r="J4139" s="103"/>
      <c r="K4139" s="103"/>
    </row>
    <row r="4140" spans="2:11" x14ac:dyDescent="0.25">
      <c r="B4140" s="103"/>
      <c r="C4140" s="123"/>
      <c r="D4140" s="103"/>
      <c r="E4140" s="103"/>
      <c r="F4140" s="103"/>
      <c r="H4140" s="123"/>
      <c r="I4140" s="103"/>
      <c r="J4140" s="103"/>
      <c r="K4140" s="103"/>
    </row>
    <row r="4141" spans="2:11" x14ac:dyDescent="0.25">
      <c r="B4141" s="103"/>
      <c r="C4141" s="123"/>
      <c r="D4141" s="103"/>
      <c r="E4141" s="103"/>
      <c r="F4141" s="103"/>
      <c r="H4141" s="123"/>
      <c r="I4141" s="103"/>
      <c r="J4141" s="103"/>
      <c r="K4141" s="103"/>
    </row>
    <row r="4142" spans="2:11" x14ac:dyDescent="0.25">
      <c r="B4142" s="103"/>
      <c r="C4142" s="123"/>
      <c r="D4142" s="103"/>
      <c r="E4142" s="103"/>
      <c r="F4142" s="103"/>
      <c r="H4142" s="123"/>
      <c r="I4142" s="103"/>
      <c r="J4142" s="103"/>
      <c r="K4142" s="103"/>
    </row>
    <row r="4143" spans="2:11" x14ac:dyDescent="0.25">
      <c r="B4143" s="103"/>
      <c r="C4143" s="123"/>
      <c r="D4143" s="103"/>
      <c r="E4143" s="103"/>
      <c r="F4143" s="103"/>
      <c r="H4143" s="123"/>
      <c r="I4143" s="103"/>
      <c r="J4143" s="103"/>
      <c r="K4143" s="103"/>
    </row>
    <row r="4144" spans="2:11" x14ac:dyDescent="0.25">
      <c r="B4144" s="103"/>
      <c r="C4144" s="123"/>
      <c r="D4144" s="103"/>
      <c r="E4144" s="103"/>
      <c r="F4144" s="103"/>
      <c r="H4144" s="123"/>
      <c r="I4144" s="103"/>
      <c r="J4144" s="103"/>
      <c r="K4144" s="103"/>
    </row>
    <row r="4145" spans="2:11" x14ac:dyDescent="0.25">
      <c r="B4145" s="103"/>
      <c r="C4145" s="123"/>
      <c r="D4145" s="103"/>
      <c r="E4145" s="103"/>
      <c r="F4145" s="103"/>
      <c r="H4145" s="123"/>
      <c r="I4145" s="103"/>
      <c r="J4145" s="103"/>
      <c r="K4145" s="103"/>
    </row>
    <row r="4146" spans="2:11" x14ac:dyDescent="0.25">
      <c r="B4146" s="103"/>
      <c r="C4146" s="123"/>
      <c r="D4146" s="103"/>
      <c r="E4146" s="103"/>
      <c r="F4146" s="103"/>
      <c r="H4146" s="123"/>
      <c r="I4146" s="103"/>
      <c r="J4146" s="103"/>
      <c r="K4146" s="103"/>
    </row>
    <row r="4147" spans="2:11" x14ac:dyDescent="0.25">
      <c r="B4147" s="103"/>
      <c r="C4147" s="123"/>
      <c r="D4147" s="103"/>
      <c r="E4147" s="103"/>
      <c r="F4147" s="103"/>
      <c r="H4147" s="123"/>
      <c r="I4147" s="103"/>
      <c r="J4147" s="103"/>
      <c r="K4147" s="103"/>
    </row>
    <row r="4148" spans="2:11" x14ac:dyDescent="0.25">
      <c r="B4148" s="103"/>
      <c r="C4148" s="123"/>
      <c r="D4148" s="103"/>
      <c r="E4148" s="103"/>
      <c r="F4148" s="103"/>
      <c r="H4148" s="123"/>
      <c r="I4148" s="103"/>
      <c r="J4148" s="103"/>
      <c r="K4148" s="103"/>
    </row>
    <row r="4149" spans="2:11" x14ac:dyDescent="0.25">
      <c r="B4149" s="103"/>
      <c r="C4149" s="123"/>
      <c r="D4149" s="103"/>
      <c r="E4149" s="103"/>
      <c r="F4149" s="103"/>
      <c r="H4149" s="123"/>
      <c r="I4149" s="103"/>
      <c r="J4149" s="103"/>
      <c r="K4149" s="103"/>
    </row>
    <row r="4150" spans="2:11" x14ac:dyDescent="0.25">
      <c r="B4150" s="103"/>
      <c r="C4150" s="123"/>
      <c r="D4150" s="103"/>
      <c r="E4150" s="103"/>
      <c r="F4150" s="103"/>
      <c r="H4150" s="123"/>
      <c r="I4150" s="103"/>
      <c r="J4150" s="103"/>
      <c r="K4150" s="103"/>
    </row>
    <row r="4151" spans="2:11" x14ac:dyDescent="0.25">
      <c r="B4151" s="103"/>
      <c r="C4151" s="123"/>
      <c r="D4151" s="103"/>
      <c r="E4151" s="103"/>
      <c r="F4151" s="103"/>
      <c r="H4151" s="123"/>
      <c r="I4151" s="103"/>
      <c r="J4151" s="103"/>
      <c r="K4151" s="103"/>
    </row>
    <row r="4152" spans="2:11" x14ac:dyDescent="0.25">
      <c r="B4152" s="103"/>
      <c r="C4152" s="123"/>
      <c r="D4152" s="103"/>
      <c r="E4152" s="103"/>
      <c r="F4152" s="103"/>
      <c r="H4152" s="123"/>
      <c r="I4152" s="103"/>
      <c r="J4152" s="103"/>
      <c r="K4152" s="103"/>
    </row>
    <row r="4153" spans="2:11" x14ac:dyDescent="0.25">
      <c r="B4153" s="103"/>
      <c r="C4153" s="123"/>
      <c r="D4153" s="103"/>
      <c r="E4153" s="103"/>
      <c r="F4153" s="103"/>
      <c r="H4153" s="123"/>
      <c r="I4153" s="103"/>
      <c r="J4153" s="103"/>
      <c r="K4153" s="103"/>
    </row>
    <row r="4154" spans="2:11" x14ac:dyDescent="0.25">
      <c r="B4154" s="103"/>
      <c r="C4154" s="123"/>
      <c r="D4154" s="103"/>
      <c r="E4154" s="103"/>
      <c r="F4154" s="103"/>
      <c r="H4154" s="123"/>
      <c r="I4154" s="103"/>
      <c r="J4154" s="103"/>
      <c r="K4154" s="103"/>
    </row>
    <row r="4155" spans="2:11" x14ac:dyDescent="0.25">
      <c r="B4155" s="103"/>
      <c r="C4155" s="123"/>
      <c r="D4155" s="103"/>
      <c r="E4155" s="103"/>
      <c r="F4155" s="103"/>
      <c r="H4155" s="123"/>
      <c r="I4155" s="103"/>
      <c r="J4155" s="103"/>
      <c r="K4155" s="103"/>
    </row>
    <row r="4156" spans="2:11" x14ac:dyDescent="0.25">
      <c r="B4156" s="103"/>
      <c r="C4156" s="123"/>
      <c r="D4156" s="103"/>
      <c r="E4156" s="103"/>
      <c r="F4156" s="103"/>
      <c r="H4156" s="123"/>
      <c r="I4156" s="103"/>
      <c r="J4156" s="103"/>
      <c r="K4156" s="103"/>
    </row>
    <row r="4157" spans="2:11" x14ac:dyDescent="0.25">
      <c r="B4157" s="103"/>
      <c r="C4157" s="123"/>
      <c r="D4157" s="103"/>
      <c r="E4157" s="103"/>
      <c r="F4157" s="103"/>
      <c r="H4157" s="123"/>
      <c r="I4157" s="103"/>
      <c r="J4157" s="103"/>
      <c r="K4157" s="103"/>
    </row>
    <row r="4158" spans="2:11" x14ac:dyDescent="0.25">
      <c r="B4158" s="103"/>
      <c r="C4158" s="123"/>
      <c r="D4158" s="103"/>
      <c r="E4158" s="103"/>
      <c r="F4158" s="103"/>
      <c r="H4158" s="123"/>
      <c r="I4158" s="103"/>
      <c r="J4158" s="103"/>
      <c r="K4158" s="103"/>
    </row>
    <row r="4159" spans="2:11" x14ac:dyDescent="0.25">
      <c r="B4159" s="103"/>
      <c r="C4159" s="123"/>
      <c r="D4159" s="103"/>
      <c r="E4159" s="103"/>
      <c r="F4159" s="103"/>
      <c r="H4159" s="123"/>
      <c r="I4159" s="103"/>
      <c r="J4159" s="103"/>
      <c r="K4159" s="103"/>
    </row>
    <row r="4160" spans="2:11" x14ac:dyDescent="0.25">
      <c r="B4160" s="103"/>
      <c r="C4160" s="123"/>
      <c r="D4160" s="103"/>
      <c r="E4160" s="103"/>
      <c r="F4160" s="103"/>
      <c r="H4160" s="123"/>
      <c r="I4160" s="103"/>
      <c r="J4160" s="103"/>
      <c r="K4160" s="103"/>
    </row>
    <row r="4161" spans="2:11" x14ac:dyDescent="0.25">
      <c r="B4161" s="103"/>
      <c r="C4161" s="123"/>
      <c r="D4161" s="103"/>
      <c r="E4161" s="103"/>
      <c r="F4161" s="103"/>
      <c r="H4161" s="123"/>
      <c r="I4161" s="103"/>
      <c r="J4161" s="103"/>
      <c r="K4161" s="103"/>
    </row>
    <row r="4162" spans="2:11" x14ac:dyDescent="0.25">
      <c r="B4162" s="103"/>
      <c r="C4162" s="123"/>
      <c r="D4162" s="103"/>
      <c r="E4162" s="103"/>
      <c r="F4162" s="103"/>
      <c r="H4162" s="123"/>
      <c r="I4162" s="103"/>
      <c r="J4162" s="103"/>
      <c r="K4162" s="103"/>
    </row>
    <row r="4163" spans="2:11" x14ac:dyDescent="0.25">
      <c r="B4163" s="103"/>
      <c r="C4163" s="123"/>
      <c r="D4163" s="103"/>
      <c r="E4163" s="103"/>
      <c r="F4163" s="103"/>
      <c r="H4163" s="123"/>
      <c r="I4163" s="103"/>
      <c r="J4163" s="103"/>
      <c r="K4163" s="103"/>
    </row>
    <row r="4164" spans="2:11" x14ac:dyDescent="0.25">
      <c r="B4164" s="103"/>
      <c r="C4164" s="123"/>
      <c r="D4164" s="103"/>
      <c r="E4164" s="103"/>
      <c r="F4164" s="103"/>
      <c r="H4164" s="123"/>
      <c r="I4164" s="103"/>
      <c r="J4164" s="103"/>
      <c r="K4164" s="103"/>
    </row>
    <row r="4165" spans="2:11" x14ac:dyDescent="0.25">
      <c r="B4165" s="103"/>
      <c r="C4165" s="123"/>
      <c r="D4165" s="103"/>
      <c r="E4165" s="103"/>
      <c r="F4165" s="103"/>
      <c r="H4165" s="123"/>
      <c r="I4165" s="103"/>
      <c r="J4165" s="103"/>
      <c r="K4165" s="103"/>
    </row>
    <row r="4166" spans="2:11" x14ac:dyDescent="0.25">
      <c r="B4166" s="103"/>
      <c r="C4166" s="123"/>
      <c r="D4166" s="103"/>
      <c r="E4166" s="103"/>
      <c r="F4166" s="103"/>
      <c r="H4166" s="123"/>
      <c r="I4166" s="103"/>
      <c r="J4166" s="103"/>
      <c r="K4166" s="103"/>
    </row>
    <row r="4167" spans="2:11" x14ac:dyDescent="0.25">
      <c r="B4167" s="103"/>
      <c r="C4167" s="123"/>
      <c r="D4167" s="103"/>
      <c r="E4167" s="103"/>
      <c r="F4167" s="103"/>
      <c r="H4167" s="123"/>
      <c r="I4167" s="103"/>
      <c r="J4167" s="103"/>
      <c r="K4167" s="103"/>
    </row>
    <row r="4168" spans="2:11" x14ac:dyDescent="0.25">
      <c r="B4168" s="103"/>
      <c r="C4168" s="123"/>
      <c r="D4168" s="103"/>
      <c r="E4168" s="103"/>
      <c r="F4168" s="103"/>
      <c r="H4168" s="123"/>
      <c r="I4168" s="103"/>
      <c r="J4168" s="103"/>
      <c r="K4168" s="103"/>
    </row>
    <row r="4169" spans="2:11" x14ac:dyDescent="0.25">
      <c r="B4169" s="103"/>
      <c r="C4169" s="123"/>
      <c r="D4169" s="103"/>
      <c r="E4169" s="103"/>
      <c r="F4169" s="103"/>
      <c r="H4169" s="123"/>
      <c r="I4169" s="103"/>
      <c r="J4169" s="103"/>
      <c r="K4169" s="103"/>
    </row>
    <row r="4170" spans="2:11" x14ac:dyDescent="0.25">
      <c r="B4170" s="103"/>
      <c r="C4170" s="123"/>
      <c r="D4170" s="103"/>
      <c r="E4170" s="103"/>
      <c r="F4170" s="103"/>
      <c r="H4170" s="123"/>
      <c r="I4170" s="103"/>
      <c r="J4170" s="103"/>
      <c r="K4170" s="103"/>
    </row>
    <row r="4171" spans="2:11" x14ac:dyDescent="0.25">
      <c r="B4171" s="103"/>
      <c r="C4171" s="123"/>
      <c r="D4171" s="103"/>
      <c r="E4171" s="103"/>
      <c r="F4171" s="103"/>
      <c r="H4171" s="123"/>
      <c r="I4171" s="103"/>
      <c r="J4171" s="103"/>
      <c r="K4171" s="103"/>
    </row>
    <row r="4172" spans="2:11" x14ac:dyDescent="0.25">
      <c r="B4172" s="103"/>
      <c r="C4172" s="123"/>
      <c r="D4172" s="103"/>
      <c r="E4172" s="103"/>
      <c r="F4172" s="103"/>
      <c r="H4172" s="123"/>
      <c r="I4172" s="103"/>
      <c r="J4172" s="103"/>
      <c r="K4172" s="103"/>
    </row>
    <row r="4173" spans="2:11" x14ac:dyDescent="0.25">
      <c r="B4173" s="103"/>
      <c r="C4173" s="123"/>
      <c r="D4173" s="103"/>
      <c r="E4173" s="103"/>
      <c r="F4173" s="103"/>
      <c r="H4173" s="123"/>
      <c r="I4173" s="103"/>
      <c r="J4173" s="103"/>
      <c r="K4173" s="103"/>
    </row>
    <row r="4174" spans="2:11" x14ac:dyDescent="0.25">
      <c r="B4174" s="103"/>
      <c r="C4174" s="123"/>
      <c r="D4174" s="103"/>
      <c r="E4174" s="103"/>
      <c r="F4174" s="103"/>
      <c r="H4174" s="123"/>
      <c r="I4174" s="103"/>
      <c r="J4174" s="103"/>
      <c r="K4174" s="103"/>
    </row>
    <row r="4175" spans="2:11" x14ac:dyDescent="0.25">
      <c r="B4175" s="103"/>
      <c r="C4175" s="123"/>
      <c r="D4175" s="103"/>
      <c r="E4175" s="103"/>
      <c r="F4175" s="103"/>
      <c r="H4175" s="123"/>
      <c r="I4175" s="103"/>
      <c r="J4175" s="103"/>
      <c r="K4175" s="103"/>
    </row>
    <row r="4176" spans="2:11" x14ac:dyDescent="0.25">
      <c r="B4176" s="103"/>
      <c r="C4176" s="123"/>
      <c r="D4176" s="103"/>
      <c r="E4176" s="103"/>
      <c r="F4176" s="103"/>
      <c r="H4176" s="123"/>
      <c r="I4176" s="103"/>
      <c r="J4176" s="103"/>
      <c r="K4176" s="103"/>
    </row>
    <row r="4177" spans="2:11" x14ac:dyDescent="0.25">
      <c r="B4177" s="103"/>
      <c r="C4177" s="123"/>
      <c r="D4177" s="103"/>
      <c r="E4177" s="103"/>
      <c r="F4177" s="103"/>
      <c r="H4177" s="123"/>
      <c r="I4177" s="103"/>
      <c r="J4177" s="103"/>
      <c r="K4177" s="103"/>
    </row>
    <row r="4178" spans="2:11" x14ac:dyDescent="0.25">
      <c r="B4178" s="103"/>
      <c r="C4178" s="123"/>
      <c r="D4178" s="103"/>
      <c r="E4178" s="103"/>
      <c r="F4178" s="103"/>
      <c r="H4178" s="123"/>
      <c r="I4178" s="103"/>
      <c r="J4178" s="103"/>
      <c r="K4178" s="103"/>
    </row>
    <row r="4179" spans="2:11" x14ac:dyDescent="0.25">
      <c r="B4179" s="103"/>
      <c r="C4179" s="123"/>
      <c r="D4179" s="103"/>
      <c r="E4179" s="103"/>
      <c r="F4179" s="103"/>
      <c r="H4179" s="123"/>
      <c r="I4179" s="103"/>
      <c r="J4179" s="103"/>
      <c r="K4179" s="103"/>
    </row>
    <row r="4180" spans="2:11" x14ac:dyDescent="0.25">
      <c r="B4180" s="103"/>
      <c r="C4180" s="123"/>
      <c r="D4180" s="103"/>
      <c r="E4180" s="103"/>
      <c r="F4180" s="103"/>
      <c r="H4180" s="123"/>
      <c r="I4180" s="103"/>
      <c r="J4180" s="103"/>
      <c r="K4180" s="103"/>
    </row>
    <row r="4181" spans="2:11" x14ac:dyDescent="0.25">
      <c r="B4181" s="103"/>
      <c r="C4181" s="123"/>
      <c r="D4181" s="103"/>
      <c r="E4181" s="103"/>
      <c r="F4181" s="103"/>
      <c r="H4181" s="123"/>
      <c r="I4181" s="103"/>
      <c r="J4181" s="103"/>
      <c r="K4181" s="103"/>
    </row>
    <row r="4182" spans="2:11" x14ac:dyDescent="0.25">
      <c r="B4182" s="103"/>
      <c r="C4182" s="123"/>
      <c r="D4182" s="103"/>
      <c r="E4182" s="103"/>
      <c r="F4182" s="103"/>
      <c r="H4182" s="123"/>
      <c r="I4182" s="103"/>
      <c r="J4182" s="103"/>
      <c r="K4182" s="103"/>
    </row>
    <row r="4183" spans="2:11" x14ac:dyDescent="0.25">
      <c r="B4183" s="103"/>
      <c r="C4183" s="123"/>
      <c r="D4183" s="103"/>
      <c r="E4183" s="103"/>
      <c r="F4183" s="103"/>
      <c r="H4183" s="123"/>
      <c r="I4183" s="103"/>
      <c r="J4183" s="103"/>
      <c r="K4183" s="103"/>
    </row>
    <row r="4184" spans="2:11" x14ac:dyDescent="0.25">
      <c r="B4184" s="103"/>
      <c r="C4184" s="123"/>
      <c r="D4184" s="103"/>
      <c r="E4184" s="103"/>
      <c r="F4184" s="103"/>
      <c r="H4184" s="123"/>
      <c r="I4184" s="103"/>
      <c r="J4184" s="103"/>
      <c r="K4184" s="103"/>
    </row>
    <row r="4185" spans="2:11" x14ac:dyDescent="0.25">
      <c r="B4185" s="103"/>
      <c r="C4185" s="123"/>
      <c r="D4185" s="103"/>
      <c r="E4185" s="103"/>
      <c r="F4185" s="103"/>
      <c r="H4185" s="123"/>
      <c r="I4185" s="103"/>
      <c r="J4185" s="103"/>
      <c r="K4185" s="103"/>
    </row>
    <row r="4186" spans="2:11" x14ac:dyDescent="0.25">
      <c r="B4186" s="103"/>
      <c r="C4186" s="123"/>
      <c r="D4186" s="103"/>
      <c r="E4186" s="103"/>
      <c r="F4186" s="103"/>
      <c r="H4186" s="123"/>
      <c r="I4186" s="103"/>
      <c r="J4186" s="103"/>
      <c r="K4186" s="103"/>
    </row>
    <row r="4187" spans="2:11" x14ac:dyDescent="0.25">
      <c r="B4187" s="103"/>
      <c r="C4187" s="123"/>
      <c r="D4187" s="103"/>
      <c r="E4187" s="103"/>
      <c r="F4187" s="103"/>
      <c r="H4187" s="123"/>
      <c r="I4187" s="103"/>
      <c r="J4187" s="103"/>
      <c r="K4187" s="103"/>
    </row>
    <row r="4188" spans="2:11" x14ac:dyDescent="0.25">
      <c r="B4188" s="103"/>
      <c r="C4188" s="123"/>
      <c r="D4188" s="103"/>
      <c r="E4188" s="103"/>
      <c r="F4188" s="103"/>
      <c r="H4188" s="123"/>
      <c r="I4188" s="103"/>
      <c r="J4188" s="103"/>
      <c r="K4188" s="103"/>
    </row>
    <row r="4189" spans="2:11" x14ac:dyDescent="0.25">
      <c r="B4189" s="103"/>
      <c r="C4189" s="123"/>
      <c r="D4189" s="103"/>
      <c r="E4189" s="103"/>
      <c r="F4189" s="103"/>
      <c r="H4189" s="123"/>
      <c r="I4189" s="103"/>
      <c r="J4189" s="103"/>
      <c r="K4189" s="103"/>
    </row>
    <row r="4190" spans="2:11" x14ac:dyDescent="0.25">
      <c r="B4190" s="103"/>
      <c r="C4190" s="123"/>
      <c r="D4190" s="103"/>
      <c r="E4190" s="103"/>
      <c r="F4190" s="103"/>
      <c r="H4190" s="123"/>
      <c r="I4190" s="103"/>
      <c r="J4190" s="103"/>
      <c r="K4190" s="103"/>
    </row>
    <row r="4191" spans="2:11" x14ac:dyDescent="0.25">
      <c r="B4191" s="103"/>
      <c r="C4191" s="123"/>
      <c r="D4191" s="103"/>
      <c r="E4191" s="103"/>
      <c r="F4191" s="103"/>
      <c r="H4191" s="123"/>
      <c r="I4191" s="103"/>
      <c r="J4191" s="103"/>
      <c r="K4191" s="103"/>
    </row>
    <row r="4192" spans="2:11" x14ac:dyDescent="0.25">
      <c r="B4192" s="103"/>
      <c r="C4192" s="123"/>
      <c r="D4192" s="103"/>
      <c r="E4192" s="103"/>
      <c r="F4192" s="103"/>
      <c r="H4192" s="123"/>
      <c r="I4192" s="103"/>
      <c r="J4192" s="103"/>
      <c r="K4192" s="103"/>
    </row>
    <row r="4193" spans="2:11" x14ac:dyDescent="0.25">
      <c r="B4193" s="103"/>
      <c r="C4193" s="123"/>
      <c r="D4193" s="103"/>
      <c r="E4193" s="103"/>
      <c r="F4193" s="103"/>
      <c r="H4193" s="123"/>
      <c r="I4193" s="103"/>
      <c r="J4193" s="103"/>
      <c r="K4193" s="103"/>
    </row>
    <row r="4194" spans="2:11" x14ac:dyDescent="0.25">
      <c r="B4194" s="103"/>
      <c r="C4194" s="123"/>
      <c r="D4194" s="103"/>
      <c r="E4194" s="103"/>
      <c r="F4194" s="103"/>
      <c r="H4194" s="123"/>
      <c r="I4194" s="103"/>
      <c r="J4194" s="103"/>
      <c r="K4194" s="103"/>
    </row>
    <row r="4195" spans="2:11" x14ac:dyDescent="0.25">
      <c r="B4195" s="103"/>
      <c r="C4195" s="123"/>
      <c r="D4195" s="103"/>
      <c r="E4195" s="103"/>
      <c r="F4195" s="103"/>
      <c r="H4195" s="123"/>
      <c r="I4195" s="103"/>
      <c r="J4195" s="103"/>
      <c r="K4195" s="103"/>
    </row>
    <row r="4196" spans="2:11" x14ac:dyDescent="0.25">
      <c r="B4196" s="103"/>
      <c r="C4196" s="123"/>
      <c r="D4196" s="103"/>
      <c r="E4196" s="103"/>
      <c r="F4196" s="103"/>
      <c r="H4196" s="123"/>
      <c r="I4196" s="103"/>
      <c r="J4196" s="103"/>
      <c r="K4196" s="103"/>
    </row>
    <row r="4197" spans="2:11" x14ac:dyDescent="0.25">
      <c r="B4197" s="103"/>
      <c r="C4197" s="123"/>
      <c r="D4197" s="103"/>
      <c r="E4197" s="103"/>
      <c r="F4197" s="103"/>
      <c r="H4197" s="123"/>
      <c r="I4197" s="103"/>
      <c r="J4197" s="103"/>
      <c r="K4197" s="103"/>
    </row>
    <row r="4198" spans="2:11" x14ac:dyDescent="0.25">
      <c r="B4198" s="103"/>
      <c r="C4198" s="123"/>
      <c r="D4198" s="103"/>
      <c r="E4198" s="103"/>
      <c r="F4198" s="103"/>
      <c r="H4198" s="123"/>
      <c r="I4198" s="103"/>
      <c r="J4198" s="103"/>
      <c r="K4198" s="103"/>
    </row>
    <row r="4199" spans="2:11" x14ac:dyDescent="0.25">
      <c r="B4199" s="103"/>
      <c r="C4199" s="123"/>
      <c r="D4199" s="103"/>
      <c r="E4199" s="103"/>
      <c r="F4199" s="103"/>
      <c r="H4199" s="123"/>
      <c r="I4199" s="103"/>
      <c r="J4199" s="103"/>
      <c r="K4199" s="103"/>
    </row>
    <row r="4200" spans="2:11" x14ac:dyDescent="0.25">
      <c r="B4200" s="103"/>
      <c r="C4200" s="123"/>
      <c r="D4200" s="103"/>
      <c r="E4200" s="103"/>
      <c r="F4200" s="103"/>
      <c r="H4200" s="123"/>
      <c r="I4200" s="103"/>
      <c r="J4200" s="103"/>
      <c r="K4200" s="103"/>
    </row>
    <row r="4201" spans="2:11" x14ac:dyDescent="0.25">
      <c r="B4201" s="103"/>
      <c r="C4201" s="123"/>
      <c r="D4201" s="103"/>
      <c r="E4201" s="103"/>
      <c r="F4201" s="103"/>
      <c r="H4201" s="123"/>
      <c r="I4201" s="103"/>
      <c r="J4201" s="103"/>
      <c r="K4201" s="103"/>
    </row>
    <row r="4202" spans="2:11" x14ac:dyDescent="0.25">
      <c r="B4202" s="103"/>
      <c r="C4202" s="123"/>
      <c r="D4202" s="103"/>
      <c r="E4202" s="103"/>
      <c r="F4202" s="103"/>
      <c r="H4202" s="123"/>
      <c r="I4202" s="103"/>
      <c r="J4202" s="103"/>
      <c r="K4202" s="103"/>
    </row>
    <row r="4203" spans="2:11" x14ac:dyDescent="0.25">
      <c r="B4203" s="103"/>
      <c r="C4203" s="123"/>
      <c r="D4203" s="103"/>
      <c r="E4203" s="103"/>
      <c r="F4203" s="103"/>
      <c r="H4203" s="123"/>
      <c r="I4203" s="103"/>
      <c r="J4203" s="103"/>
      <c r="K4203" s="103"/>
    </row>
    <row r="4204" spans="2:11" x14ac:dyDescent="0.25">
      <c r="B4204" s="103"/>
      <c r="C4204" s="123"/>
      <c r="D4204" s="103"/>
      <c r="E4204" s="103"/>
      <c r="F4204" s="103"/>
      <c r="H4204" s="123"/>
      <c r="I4204" s="103"/>
      <c r="J4204" s="103"/>
      <c r="K4204" s="103"/>
    </row>
    <row r="4205" spans="2:11" x14ac:dyDescent="0.25">
      <c r="B4205" s="103"/>
      <c r="C4205" s="123"/>
      <c r="D4205" s="103"/>
      <c r="E4205" s="103"/>
      <c r="F4205" s="103"/>
      <c r="H4205" s="123"/>
      <c r="I4205" s="103"/>
      <c r="J4205" s="103"/>
      <c r="K4205" s="103"/>
    </row>
    <row r="4206" spans="2:11" x14ac:dyDescent="0.25">
      <c r="B4206" s="103"/>
      <c r="C4206" s="123"/>
      <c r="D4206" s="103"/>
      <c r="E4206" s="103"/>
      <c r="F4206" s="103"/>
      <c r="H4206" s="123"/>
      <c r="I4206" s="103"/>
      <c r="J4206" s="103"/>
      <c r="K4206" s="103"/>
    </row>
    <row r="4207" spans="2:11" x14ac:dyDescent="0.25">
      <c r="B4207" s="103"/>
      <c r="C4207" s="123"/>
      <c r="D4207" s="103"/>
      <c r="E4207" s="103"/>
      <c r="F4207" s="103"/>
      <c r="H4207" s="123"/>
      <c r="I4207" s="103"/>
      <c r="J4207" s="103"/>
      <c r="K4207" s="103"/>
    </row>
    <row r="4208" spans="2:11" x14ac:dyDescent="0.25">
      <c r="B4208" s="103"/>
      <c r="C4208" s="123"/>
      <c r="D4208" s="103"/>
      <c r="E4208" s="103"/>
      <c r="F4208" s="103"/>
      <c r="H4208" s="123"/>
      <c r="I4208" s="103"/>
      <c r="J4208" s="103"/>
      <c r="K4208" s="103"/>
    </row>
    <row r="4209" spans="2:11" x14ac:dyDescent="0.25">
      <c r="B4209" s="103"/>
      <c r="C4209" s="123"/>
      <c r="D4209" s="103"/>
      <c r="E4209" s="103"/>
      <c r="F4209" s="103"/>
      <c r="H4209" s="123"/>
      <c r="I4209" s="103"/>
      <c r="J4209" s="103"/>
      <c r="K4209" s="103"/>
    </row>
    <row r="4210" spans="2:11" x14ac:dyDescent="0.25">
      <c r="B4210" s="103"/>
      <c r="C4210" s="123"/>
      <c r="D4210" s="103"/>
      <c r="E4210" s="103"/>
      <c r="F4210" s="103"/>
      <c r="H4210" s="123"/>
      <c r="I4210" s="103"/>
      <c r="J4210" s="103"/>
      <c r="K4210" s="103"/>
    </row>
    <row r="4211" spans="2:11" x14ac:dyDescent="0.25">
      <c r="B4211" s="103"/>
      <c r="C4211" s="123"/>
      <c r="D4211" s="103"/>
      <c r="E4211" s="103"/>
      <c r="F4211" s="103"/>
      <c r="H4211" s="123"/>
      <c r="I4211" s="103"/>
      <c r="J4211" s="103"/>
      <c r="K4211" s="103"/>
    </row>
    <row r="4212" spans="2:11" x14ac:dyDescent="0.25">
      <c r="B4212" s="103"/>
      <c r="C4212" s="123"/>
      <c r="D4212" s="103"/>
      <c r="E4212" s="103"/>
      <c r="F4212" s="103"/>
      <c r="H4212" s="123"/>
      <c r="I4212" s="103"/>
      <c r="J4212" s="103"/>
      <c r="K4212" s="103"/>
    </row>
    <row r="4213" spans="2:11" x14ac:dyDescent="0.25">
      <c r="B4213" s="103"/>
      <c r="C4213" s="123"/>
      <c r="D4213" s="103"/>
      <c r="E4213" s="103"/>
      <c r="F4213" s="103"/>
      <c r="H4213" s="123"/>
      <c r="I4213" s="103"/>
      <c r="J4213" s="103"/>
      <c r="K4213" s="103"/>
    </row>
    <row r="4214" spans="2:11" x14ac:dyDescent="0.25">
      <c r="B4214" s="103"/>
      <c r="C4214" s="123"/>
      <c r="D4214" s="103"/>
      <c r="E4214" s="103"/>
      <c r="F4214" s="103"/>
      <c r="H4214" s="123"/>
      <c r="I4214" s="103"/>
      <c r="J4214" s="103"/>
      <c r="K4214" s="103"/>
    </row>
    <row r="4215" spans="2:11" x14ac:dyDescent="0.25">
      <c r="B4215" s="103"/>
      <c r="C4215" s="123"/>
      <c r="D4215" s="103"/>
      <c r="E4215" s="103"/>
      <c r="F4215" s="103"/>
      <c r="H4215" s="123"/>
      <c r="I4215" s="103"/>
      <c r="J4215" s="103"/>
      <c r="K4215" s="103"/>
    </row>
    <row r="4216" spans="2:11" x14ac:dyDescent="0.25">
      <c r="B4216" s="103"/>
      <c r="C4216" s="123"/>
      <c r="D4216" s="103"/>
      <c r="E4216" s="103"/>
      <c r="F4216" s="103"/>
      <c r="H4216" s="123"/>
      <c r="I4216" s="103"/>
      <c r="J4216" s="103"/>
      <c r="K4216" s="103"/>
    </row>
    <row r="4217" spans="2:11" x14ac:dyDescent="0.25">
      <c r="B4217" s="103"/>
      <c r="C4217" s="123"/>
      <c r="D4217" s="103"/>
      <c r="E4217" s="103"/>
      <c r="F4217" s="103"/>
      <c r="H4217" s="123"/>
      <c r="I4217" s="103"/>
      <c r="J4217" s="103"/>
      <c r="K4217" s="103"/>
    </row>
    <row r="4218" spans="2:11" x14ac:dyDescent="0.25">
      <c r="B4218" s="103"/>
      <c r="C4218" s="123"/>
      <c r="D4218" s="103"/>
      <c r="E4218" s="103"/>
      <c r="F4218" s="103"/>
      <c r="H4218" s="123"/>
      <c r="I4218" s="103"/>
      <c r="J4218" s="103"/>
      <c r="K4218" s="103"/>
    </row>
    <row r="4219" spans="2:11" x14ac:dyDescent="0.25">
      <c r="B4219" s="103"/>
      <c r="C4219" s="123"/>
      <c r="D4219" s="103"/>
      <c r="E4219" s="103"/>
      <c r="F4219" s="103"/>
      <c r="H4219" s="123"/>
      <c r="I4219" s="103"/>
      <c r="J4219" s="103"/>
      <c r="K4219" s="103"/>
    </row>
    <row r="4220" spans="2:11" x14ac:dyDescent="0.25">
      <c r="B4220" s="103"/>
      <c r="C4220" s="123"/>
      <c r="D4220" s="103"/>
      <c r="E4220" s="103"/>
      <c r="F4220" s="103"/>
      <c r="H4220" s="123"/>
      <c r="I4220" s="103"/>
      <c r="J4220" s="103"/>
      <c r="K4220" s="103"/>
    </row>
    <row r="4221" spans="2:11" x14ac:dyDescent="0.25">
      <c r="B4221" s="103"/>
      <c r="C4221" s="123"/>
      <c r="D4221" s="103"/>
      <c r="E4221" s="103"/>
      <c r="F4221" s="103"/>
      <c r="H4221" s="123"/>
      <c r="I4221" s="103"/>
      <c r="J4221" s="103"/>
      <c r="K4221" s="103"/>
    </row>
    <row r="4222" spans="2:11" x14ac:dyDescent="0.25">
      <c r="B4222" s="103"/>
      <c r="C4222" s="123"/>
      <c r="D4222" s="103"/>
      <c r="E4222" s="103"/>
      <c r="F4222" s="103"/>
      <c r="H4222" s="123"/>
      <c r="I4222" s="103"/>
      <c r="J4222" s="103"/>
      <c r="K4222" s="103"/>
    </row>
    <row r="4223" spans="2:11" x14ac:dyDescent="0.25">
      <c r="B4223" s="103"/>
      <c r="C4223" s="123"/>
      <c r="D4223" s="103"/>
      <c r="E4223" s="103"/>
      <c r="F4223" s="103"/>
      <c r="H4223" s="123"/>
      <c r="I4223" s="103"/>
      <c r="J4223" s="103"/>
      <c r="K4223" s="103"/>
    </row>
    <row r="4224" spans="2:11" x14ac:dyDescent="0.25">
      <c r="B4224" s="103"/>
      <c r="C4224" s="123"/>
      <c r="D4224" s="103"/>
      <c r="E4224" s="103"/>
      <c r="F4224" s="103"/>
      <c r="H4224" s="123"/>
      <c r="I4224" s="103"/>
      <c r="J4224" s="103"/>
      <c r="K4224" s="103"/>
    </row>
    <row r="4225" spans="2:11" x14ac:dyDescent="0.25">
      <c r="B4225" s="103"/>
      <c r="C4225" s="123"/>
      <c r="D4225" s="103"/>
      <c r="E4225" s="103"/>
      <c r="F4225" s="103"/>
      <c r="H4225" s="123"/>
      <c r="I4225" s="103"/>
      <c r="J4225" s="103"/>
      <c r="K4225" s="103"/>
    </row>
    <row r="4226" spans="2:11" x14ac:dyDescent="0.25">
      <c r="B4226" s="103"/>
      <c r="C4226" s="123"/>
      <c r="D4226" s="103"/>
      <c r="E4226" s="103"/>
      <c r="F4226" s="103"/>
      <c r="H4226" s="123"/>
      <c r="I4226" s="103"/>
      <c r="J4226" s="103"/>
      <c r="K4226" s="103"/>
    </row>
    <row r="4227" spans="2:11" x14ac:dyDescent="0.25">
      <c r="B4227" s="103"/>
      <c r="C4227" s="123"/>
      <c r="D4227" s="103"/>
      <c r="E4227" s="103"/>
      <c r="F4227" s="103"/>
      <c r="H4227" s="123"/>
      <c r="I4227" s="103"/>
      <c r="J4227" s="103"/>
      <c r="K4227" s="103"/>
    </row>
    <row r="4228" spans="2:11" x14ac:dyDescent="0.25">
      <c r="B4228" s="103"/>
      <c r="C4228" s="123"/>
      <c r="D4228" s="103"/>
      <c r="E4228" s="103"/>
      <c r="F4228" s="103"/>
      <c r="H4228" s="123"/>
      <c r="I4228" s="103"/>
      <c r="J4228" s="103"/>
      <c r="K4228" s="103"/>
    </row>
    <row r="4229" spans="2:11" x14ac:dyDescent="0.25">
      <c r="B4229" s="103"/>
      <c r="C4229" s="123"/>
      <c r="D4229" s="103"/>
      <c r="E4229" s="103"/>
      <c r="F4229" s="103"/>
      <c r="H4229" s="123"/>
      <c r="I4229" s="103"/>
      <c r="J4229" s="103"/>
      <c r="K4229" s="103"/>
    </row>
    <row r="4230" spans="2:11" x14ac:dyDescent="0.25">
      <c r="B4230" s="103"/>
      <c r="C4230" s="123"/>
      <c r="D4230" s="103"/>
      <c r="E4230" s="103"/>
      <c r="F4230" s="103"/>
      <c r="H4230" s="123"/>
      <c r="I4230" s="103"/>
      <c r="J4230" s="103"/>
      <c r="K4230" s="103"/>
    </row>
    <row r="4231" spans="2:11" x14ac:dyDescent="0.25">
      <c r="B4231" s="103"/>
      <c r="C4231" s="123"/>
      <c r="D4231" s="103"/>
      <c r="E4231" s="103"/>
      <c r="F4231" s="103"/>
      <c r="H4231" s="123"/>
      <c r="I4231" s="103"/>
      <c r="J4231" s="103"/>
      <c r="K4231" s="103"/>
    </row>
    <row r="4232" spans="2:11" x14ac:dyDescent="0.25">
      <c r="B4232" s="103"/>
      <c r="C4232" s="123"/>
      <c r="D4232" s="103"/>
      <c r="E4232" s="103"/>
      <c r="F4232" s="103"/>
      <c r="H4232" s="123"/>
      <c r="I4232" s="103"/>
      <c r="J4232" s="103"/>
      <c r="K4232" s="103"/>
    </row>
    <row r="4233" spans="2:11" x14ac:dyDescent="0.25">
      <c r="B4233" s="103"/>
      <c r="C4233" s="123"/>
      <c r="D4233" s="103"/>
      <c r="E4233" s="103"/>
      <c r="F4233" s="103"/>
      <c r="H4233" s="123"/>
      <c r="I4233" s="103"/>
      <c r="J4233" s="103"/>
      <c r="K4233" s="103"/>
    </row>
    <row r="4234" spans="2:11" x14ac:dyDescent="0.25">
      <c r="B4234" s="103"/>
      <c r="C4234" s="123"/>
      <c r="D4234" s="103"/>
      <c r="E4234" s="103"/>
      <c r="F4234" s="103"/>
      <c r="H4234" s="123"/>
      <c r="I4234" s="103"/>
      <c r="J4234" s="103"/>
      <c r="K4234" s="103"/>
    </row>
    <row r="4235" spans="2:11" x14ac:dyDescent="0.25">
      <c r="B4235" s="103"/>
      <c r="C4235" s="123"/>
      <c r="D4235" s="103"/>
      <c r="E4235" s="103"/>
      <c r="F4235" s="103"/>
      <c r="H4235" s="123"/>
      <c r="I4235" s="103"/>
      <c r="J4235" s="103"/>
      <c r="K4235" s="103"/>
    </row>
    <row r="4236" spans="2:11" x14ac:dyDescent="0.25">
      <c r="B4236" s="103"/>
      <c r="C4236" s="123"/>
      <c r="D4236" s="103"/>
      <c r="E4236" s="103"/>
      <c r="F4236" s="103"/>
      <c r="H4236" s="123"/>
      <c r="I4236" s="103"/>
      <c r="J4236" s="103"/>
      <c r="K4236" s="103"/>
    </row>
    <row r="4237" spans="2:11" x14ac:dyDescent="0.25">
      <c r="B4237" s="103"/>
      <c r="C4237" s="123"/>
      <c r="D4237" s="103"/>
      <c r="E4237" s="103"/>
      <c r="F4237" s="103"/>
      <c r="H4237" s="123"/>
      <c r="I4237" s="103"/>
      <c r="J4237" s="103"/>
      <c r="K4237" s="103"/>
    </row>
    <row r="4238" spans="2:11" x14ac:dyDescent="0.25">
      <c r="B4238" s="103"/>
      <c r="C4238" s="123"/>
      <c r="D4238" s="103"/>
      <c r="E4238" s="103"/>
      <c r="F4238" s="103"/>
      <c r="H4238" s="123"/>
      <c r="I4238" s="103"/>
      <c r="J4238" s="103"/>
      <c r="K4238" s="103"/>
    </row>
    <row r="4239" spans="2:11" x14ac:dyDescent="0.25">
      <c r="B4239" s="103"/>
      <c r="C4239" s="123"/>
      <c r="D4239" s="103"/>
      <c r="E4239" s="103"/>
      <c r="F4239" s="103"/>
      <c r="H4239" s="123"/>
      <c r="I4239" s="103"/>
      <c r="J4239" s="103"/>
      <c r="K4239" s="103"/>
    </row>
    <row r="4240" spans="2:11" x14ac:dyDescent="0.25">
      <c r="B4240" s="103"/>
      <c r="C4240" s="123"/>
      <c r="D4240" s="103"/>
      <c r="E4240" s="103"/>
      <c r="F4240" s="103"/>
      <c r="H4240" s="123"/>
      <c r="I4240" s="103"/>
      <c r="J4240" s="103"/>
      <c r="K4240" s="103"/>
    </row>
    <row r="4241" spans="2:11" x14ac:dyDescent="0.25">
      <c r="B4241" s="103"/>
      <c r="C4241" s="123"/>
      <c r="D4241" s="103"/>
      <c r="E4241" s="103"/>
      <c r="F4241" s="103"/>
      <c r="H4241" s="123"/>
      <c r="I4241" s="103"/>
      <c r="J4241" s="103"/>
      <c r="K4241" s="103"/>
    </row>
    <row r="4242" spans="2:11" x14ac:dyDescent="0.25">
      <c r="B4242" s="103"/>
      <c r="C4242" s="123"/>
      <c r="D4242" s="103"/>
      <c r="E4242" s="103"/>
      <c r="F4242" s="103"/>
      <c r="H4242" s="123"/>
      <c r="I4242" s="103"/>
      <c r="J4242" s="103"/>
      <c r="K4242" s="103"/>
    </row>
    <row r="4243" spans="2:11" x14ac:dyDescent="0.25">
      <c r="B4243" s="103"/>
      <c r="C4243" s="123"/>
      <c r="D4243" s="103"/>
      <c r="E4243" s="103"/>
      <c r="F4243" s="103"/>
      <c r="H4243" s="123"/>
      <c r="I4243" s="103"/>
      <c r="J4243" s="103"/>
      <c r="K4243" s="103"/>
    </row>
    <row r="4244" spans="2:11" x14ac:dyDescent="0.25">
      <c r="B4244" s="103"/>
      <c r="C4244" s="123"/>
      <c r="D4244" s="103"/>
      <c r="E4244" s="103"/>
      <c r="F4244" s="103"/>
      <c r="H4244" s="123"/>
      <c r="I4244" s="103"/>
      <c r="J4244" s="103"/>
      <c r="K4244" s="103"/>
    </row>
    <row r="4245" spans="2:11" x14ac:dyDescent="0.25">
      <c r="B4245" s="103"/>
      <c r="C4245" s="123"/>
      <c r="D4245" s="103"/>
      <c r="E4245" s="103"/>
      <c r="F4245" s="103"/>
      <c r="H4245" s="123"/>
      <c r="I4245" s="103"/>
      <c r="J4245" s="103"/>
      <c r="K4245" s="103"/>
    </row>
    <row r="4246" spans="2:11" x14ac:dyDescent="0.25">
      <c r="B4246" s="103"/>
      <c r="C4246" s="123"/>
      <c r="D4246" s="103"/>
      <c r="E4246" s="103"/>
      <c r="F4246" s="103"/>
      <c r="H4246" s="123"/>
      <c r="I4246" s="103"/>
      <c r="J4246" s="103"/>
      <c r="K4246" s="103"/>
    </row>
    <row r="4247" spans="2:11" x14ac:dyDescent="0.25">
      <c r="B4247" s="103"/>
      <c r="C4247" s="123"/>
      <c r="D4247" s="103"/>
      <c r="E4247" s="103"/>
      <c r="F4247" s="103"/>
      <c r="H4247" s="123"/>
      <c r="I4247" s="103"/>
      <c r="J4247" s="103"/>
      <c r="K4247" s="103"/>
    </row>
    <row r="4248" spans="2:11" x14ac:dyDescent="0.25">
      <c r="B4248" s="103"/>
      <c r="C4248" s="123"/>
      <c r="D4248" s="103"/>
      <c r="E4248" s="103"/>
      <c r="F4248" s="103"/>
      <c r="H4248" s="123"/>
      <c r="I4248" s="103"/>
      <c r="J4248" s="103"/>
      <c r="K4248" s="103"/>
    </row>
    <row r="4249" spans="2:11" x14ac:dyDescent="0.25">
      <c r="B4249" s="103"/>
      <c r="C4249" s="123"/>
      <c r="D4249" s="103"/>
      <c r="E4249" s="103"/>
      <c r="F4249" s="103"/>
      <c r="H4249" s="123"/>
      <c r="I4249" s="103"/>
      <c r="J4249" s="103"/>
      <c r="K4249" s="103"/>
    </row>
    <row r="4250" spans="2:11" x14ac:dyDescent="0.25">
      <c r="B4250" s="103"/>
      <c r="C4250" s="123"/>
      <c r="D4250" s="103"/>
      <c r="E4250" s="103"/>
      <c r="F4250" s="103"/>
      <c r="H4250" s="123"/>
      <c r="I4250" s="103"/>
      <c r="J4250" s="103"/>
      <c r="K4250" s="103"/>
    </row>
    <row r="4251" spans="2:11" x14ac:dyDescent="0.25">
      <c r="B4251" s="103"/>
      <c r="C4251" s="123"/>
      <c r="D4251" s="103"/>
      <c r="E4251" s="103"/>
      <c r="F4251" s="103"/>
      <c r="H4251" s="123"/>
      <c r="I4251" s="103"/>
      <c r="J4251" s="103"/>
      <c r="K4251" s="103"/>
    </row>
    <row r="4252" spans="2:11" x14ac:dyDescent="0.25">
      <c r="B4252" s="103"/>
      <c r="C4252" s="123"/>
      <c r="D4252" s="103"/>
      <c r="E4252" s="103"/>
      <c r="F4252" s="103"/>
      <c r="H4252" s="123"/>
      <c r="I4252" s="103"/>
      <c r="J4252" s="103"/>
      <c r="K4252" s="103"/>
    </row>
    <row r="4253" spans="2:11" x14ac:dyDescent="0.25">
      <c r="B4253" s="103"/>
      <c r="C4253" s="123"/>
      <c r="D4253" s="103"/>
      <c r="E4253" s="103"/>
      <c r="F4253" s="103"/>
      <c r="H4253" s="123"/>
      <c r="I4253" s="103"/>
      <c r="J4253" s="103"/>
      <c r="K4253" s="103"/>
    </row>
    <row r="4254" spans="2:11" x14ac:dyDescent="0.25">
      <c r="B4254" s="103"/>
      <c r="C4254" s="123"/>
      <c r="D4254" s="103"/>
      <c r="E4254" s="103"/>
      <c r="F4254" s="103"/>
      <c r="H4254" s="123"/>
      <c r="I4254" s="103"/>
      <c r="J4254" s="103"/>
      <c r="K4254" s="103"/>
    </row>
    <row r="4255" spans="2:11" x14ac:dyDescent="0.25">
      <c r="B4255" s="103"/>
      <c r="C4255" s="123"/>
      <c r="D4255" s="103"/>
      <c r="E4255" s="103"/>
      <c r="F4255" s="103"/>
      <c r="H4255" s="123"/>
      <c r="I4255" s="103"/>
      <c r="J4255" s="103"/>
      <c r="K4255" s="103"/>
    </row>
    <row r="4256" spans="2:11" x14ac:dyDescent="0.25">
      <c r="B4256" s="103"/>
      <c r="C4256" s="123"/>
      <c r="D4256" s="103"/>
      <c r="E4256" s="103"/>
      <c r="F4256" s="103"/>
      <c r="H4256" s="123"/>
      <c r="I4256" s="103"/>
      <c r="J4256" s="103"/>
      <c r="K4256" s="103"/>
    </row>
    <row r="4257" spans="2:11" x14ac:dyDescent="0.25">
      <c r="B4257" s="103"/>
      <c r="C4257" s="123"/>
      <c r="D4257" s="103"/>
      <c r="E4257" s="103"/>
      <c r="F4257" s="103"/>
      <c r="H4257" s="123"/>
      <c r="I4257" s="103"/>
      <c r="J4257" s="103"/>
      <c r="K4257" s="103"/>
    </row>
    <row r="4258" spans="2:11" x14ac:dyDescent="0.25">
      <c r="B4258" s="103"/>
      <c r="C4258" s="123"/>
      <c r="D4258" s="103"/>
      <c r="E4258" s="103"/>
      <c r="F4258" s="103"/>
      <c r="H4258" s="123"/>
      <c r="I4258" s="103"/>
      <c r="J4258" s="103"/>
      <c r="K4258" s="103"/>
    </row>
    <row r="4259" spans="2:11" x14ac:dyDescent="0.25">
      <c r="B4259" s="103"/>
      <c r="C4259" s="123"/>
      <c r="D4259" s="103"/>
      <c r="E4259" s="103"/>
      <c r="F4259" s="103"/>
      <c r="H4259" s="123"/>
      <c r="I4259" s="103"/>
      <c r="J4259" s="103"/>
      <c r="K4259" s="103"/>
    </row>
    <row r="4260" spans="2:11" x14ac:dyDescent="0.25">
      <c r="B4260" s="103"/>
      <c r="C4260" s="123"/>
      <c r="D4260" s="103"/>
      <c r="E4260" s="103"/>
      <c r="F4260" s="103"/>
      <c r="H4260" s="123"/>
      <c r="I4260" s="103"/>
      <c r="J4260" s="103"/>
      <c r="K4260" s="103"/>
    </row>
    <row r="4261" spans="2:11" x14ac:dyDescent="0.25">
      <c r="B4261" s="103"/>
      <c r="C4261" s="123"/>
      <c r="D4261" s="103"/>
      <c r="E4261" s="103"/>
      <c r="F4261" s="103"/>
      <c r="H4261" s="123"/>
      <c r="I4261" s="103"/>
      <c r="J4261" s="103"/>
      <c r="K4261" s="103"/>
    </row>
    <row r="4262" spans="2:11" x14ac:dyDescent="0.25">
      <c r="B4262" s="103"/>
      <c r="C4262" s="123"/>
      <c r="D4262" s="103"/>
      <c r="E4262" s="103"/>
      <c r="F4262" s="103"/>
      <c r="H4262" s="123"/>
      <c r="I4262" s="103"/>
      <c r="J4262" s="103"/>
      <c r="K4262" s="103"/>
    </row>
    <row r="4263" spans="2:11" x14ac:dyDescent="0.25">
      <c r="B4263" s="103"/>
      <c r="C4263" s="123"/>
      <c r="D4263" s="103"/>
      <c r="E4263" s="103"/>
      <c r="F4263" s="103"/>
      <c r="H4263" s="123"/>
      <c r="I4263" s="103"/>
      <c r="J4263" s="103"/>
      <c r="K4263" s="103"/>
    </row>
    <row r="4264" spans="2:11" x14ac:dyDescent="0.25">
      <c r="B4264" s="103"/>
      <c r="C4264" s="123"/>
      <c r="D4264" s="103"/>
      <c r="E4264" s="103"/>
      <c r="F4264" s="103"/>
      <c r="H4264" s="123"/>
      <c r="I4264" s="103"/>
      <c r="J4264" s="103"/>
      <c r="K4264" s="103"/>
    </row>
    <row r="4265" spans="2:11" x14ac:dyDescent="0.25">
      <c r="B4265" s="103"/>
      <c r="C4265" s="123"/>
      <c r="D4265" s="103"/>
      <c r="E4265" s="103"/>
      <c r="F4265" s="103"/>
      <c r="H4265" s="123"/>
      <c r="I4265" s="103"/>
      <c r="J4265" s="103"/>
      <c r="K4265" s="103"/>
    </row>
    <row r="4266" spans="2:11" x14ac:dyDescent="0.25">
      <c r="B4266" s="103"/>
      <c r="C4266" s="123"/>
      <c r="D4266" s="103"/>
      <c r="E4266" s="103"/>
      <c r="F4266" s="103"/>
      <c r="H4266" s="123"/>
      <c r="I4266" s="103"/>
      <c r="J4266" s="103"/>
      <c r="K4266" s="103"/>
    </row>
    <row r="4267" spans="2:11" x14ac:dyDescent="0.25">
      <c r="B4267" s="103"/>
      <c r="C4267" s="123"/>
      <c r="D4267" s="103"/>
      <c r="E4267" s="103"/>
      <c r="F4267" s="103"/>
      <c r="H4267" s="123"/>
      <c r="I4267" s="103"/>
      <c r="J4267" s="103"/>
      <c r="K4267" s="103"/>
    </row>
    <row r="4268" spans="2:11" x14ac:dyDescent="0.25">
      <c r="B4268" s="103"/>
      <c r="C4268" s="123"/>
      <c r="D4268" s="103"/>
      <c r="E4268" s="103"/>
      <c r="F4268" s="103"/>
      <c r="H4268" s="123"/>
      <c r="I4268" s="103"/>
      <c r="J4268" s="103"/>
      <c r="K4268" s="103"/>
    </row>
    <row r="4269" spans="2:11" x14ac:dyDescent="0.25">
      <c r="B4269" s="103"/>
      <c r="C4269" s="123"/>
      <c r="D4269" s="103"/>
      <c r="E4269" s="103"/>
      <c r="F4269" s="103"/>
      <c r="H4269" s="123"/>
      <c r="I4269" s="103"/>
      <c r="J4269" s="103"/>
      <c r="K4269" s="103"/>
    </row>
    <row r="4270" spans="2:11" x14ac:dyDescent="0.25">
      <c r="B4270" s="103"/>
      <c r="C4270" s="123"/>
      <c r="D4270" s="103"/>
      <c r="E4270" s="103"/>
      <c r="F4270" s="103"/>
      <c r="H4270" s="123"/>
      <c r="I4270" s="103"/>
      <c r="J4270" s="103"/>
      <c r="K4270" s="103"/>
    </row>
    <row r="4271" spans="2:11" x14ac:dyDescent="0.25">
      <c r="B4271" s="103"/>
      <c r="C4271" s="123"/>
      <c r="D4271" s="103"/>
      <c r="E4271" s="103"/>
      <c r="F4271" s="103"/>
      <c r="H4271" s="123"/>
      <c r="I4271" s="103"/>
      <c r="J4271" s="103"/>
      <c r="K4271" s="103"/>
    </row>
    <row r="4272" spans="2:11" x14ac:dyDescent="0.25">
      <c r="B4272" s="103"/>
      <c r="C4272" s="123"/>
      <c r="D4272" s="103"/>
      <c r="E4272" s="103"/>
      <c r="F4272" s="103"/>
      <c r="H4272" s="123"/>
      <c r="I4272" s="103"/>
      <c r="J4272" s="103"/>
      <c r="K4272" s="103"/>
    </row>
    <row r="4273" spans="2:11" x14ac:dyDescent="0.25">
      <c r="B4273" s="103"/>
      <c r="C4273" s="123"/>
      <c r="D4273" s="103"/>
      <c r="E4273" s="103"/>
      <c r="F4273" s="103"/>
      <c r="H4273" s="123"/>
      <c r="I4273" s="103"/>
      <c r="J4273" s="103"/>
      <c r="K4273" s="103"/>
    </row>
    <row r="4274" spans="2:11" x14ac:dyDescent="0.25">
      <c r="B4274" s="103"/>
      <c r="C4274" s="123"/>
      <c r="D4274" s="103"/>
      <c r="E4274" s="103"/>
      <c r="F4274" s="103"/>
      <c r="H4274" s="123"/>
      <c r="I4274" s="103"/>
      <c r="J4274" s="103"/>
      <c r="K4274" s="103"/>
    </row>
    <row r="4275" spans="2:11" x14ac:dyDescent="0.25">
      <c r="B4275" s="103"/>
      <c r="C4275" s="123"/>
      <c r="D4275" s="103"/>
      <c r="E4275" s="103"/>
      <c r="F4275" s="103"/>
      <c r="H4275" s="123"/>
      <c r="I4275" s="103"/>
      <c r="J4275" s="103"/>
      <c r="K4275" s="103"/>
    </row>
    <row r="4276" spans="2:11" x14ac:dyDescent="0.25">
      <c r="B4276" s="103"/>
      <c r="C4276" s="123"/>
      <c r="D4276" s="103"/>
      <c r="E4276" s="103"/>
      <c r="F4276" s="103"/>
      <c r="H4276" s="123"/>
      <c r="I4276" s="103"/>
      <c r="J4276" s="103"/>
      <c r="K4276" s="103"/>
    </row>
    <row r="4277" spans="2:11" x14ac:dyDescent="0.25">
      <c r="B4277" s="103"/>
      <c r="C4277" s="123"/>
      <c r="D4277" s="103"/>
      <c r="E4277" s="103"/>
      <c r="F4277" s="103"/>
      <c r="H4277" s="123"/>
      <c r="I4277" s="103"/>
      <c r="J4277" s="103"/>
      <c r="K4277" s="103"/>
    </row>
    <row r="4278" spans="2:11" x14ac:dyDescent="0.25">
      <c r="B4278" s="103"/>
      <c r="C4278" s="123"/>
      <c r="D4278" s="103"/>
      <c r="E4278" s="103"/>
      <c r="F4278" s="103"/>
      <c r="H4278" s="123"/>
      <c r="I4278" s="103"/>
      <c r="J4278" s="103"/>
      <c r="K4278" s="103"/>
    </row>
    <row r="4279" spans="2:11" x14ac:dyDescent="0.25">
      <c r="B4279" s="103"/>
      <c r="C4279" s="123"/>
      <c r="D4279" s="103"/>
      <c r="E4279" s="103"/>
      <c r="F4279" s="103"/>
      <c r="H4279" s="123"/>
      <c r="I4279" s="103"/>
      <c r="J4279" s="103"/>
      <c r="K4279" s="103"/>
    </row>
    <row r="4280" spans="2:11" x14ac:dyDescent="0.25">
      <c r="B4280" s="103"/>
      <c r="C4280" s="123"/>
      <c r="D4280" s="103"/>
      <c r="E4280" s="103"/>
      <c r="F4280" s="103"/>
      <c r="H4280" s="123"/>
      <c r="I4280" s="103"/>
      <c r="J4280" s="103"/>
      <c r="K4280" s="103"/>
    </row>
    <row r="4281" spans="2:11" x14ac:dyDescent="0.25">
      <c r="B4281" s="103"/>
      <c r="C4281" s="123"/>
      <c r="D4281" s="103"/>
      <c r="E4281" s="103"/>
      <c r="F4281" s="103"/>
      <c r="H4281" s="123"/>
      <c r="I4281" s="103"/>
      <c r="J4281" s="103"/>
      <c r="K4281" s="103"/>
    </row>
    <row r="4282" spans="2:11" x14ac:dyDescent="0.25">
      <c r="B4282" s="103"/>
      <c r="C4282" s="123"/>
      <c r="D4282" s="103"/>
      <c r="E4282" s="103"/>
      <c r="F4282" s="103"/>
      <c r="H4282" s="123"/>
      <c r="I4282" s="103"/>
      <c r="J4282" s="103"/>
      <c r="K4282" s="103"/>
    </row>
    <row r="4283" spans="2:11" x14ac:dyDescent="0.25">
      <c r="B4283" s="103"/>
      <c r="C4283" s="123"/>
      <c r="D4283" s="103"/>
      <c r="E4283" s="103"/>
      <c r="F4283" s="103"/>
      <c r="H4283" s="123"/>
      <c r="I4283" s="103"/>
      <c r="J4283" s="103"/>
      <c r="K4283" s="103"/>
    </row>
    <row r="4284" spans="2:11" x14ac:dyDescent="0.25">
      <c r="B4284" s="103"/>
      <c r="C4284" s="123"/>
      <c r="D4284" s="103"/>
      <c r="E4284" s="103"/>
      <c r="F4284" s="103"/>
      <c r="H4284" s="123"/>
      <c r="I4284" s="103"/>
      <c r="J4284" s="103"/>
      <c r="K4284" s="103"/>
    </row>
    <row r="4285" spans="2:11" x14ac:dyDescent="0.25">
      <c r="B4285" s="103"/>
      <c r="C4285" s="123"/>
      <c r="D4285" s="103"/>
      <c r="E4285" s="103"/>
      <c r="F4285" s="103"/>
      <c r="H4285" s="123"/>
      <c r="I4285" s="103"/>
      <c r="J4285" s="103"/>
      <c r="K4285" s="103"/>
    </row>
    <row r="4286" spans="2:11" x14ac:dyDescent="0.25">
      <c r="B4286" s="103"/>
      <c r="C4286" s="123"/>
      <c r="D4286" s="103"/>
      <c r="E4286" s="103"/>
      <c r="F4286" s="103"/>
      <c r="H4286" s="123"/>
      <c r="I4286" s="103"/>
      <c r="J4286" s="103"/>
      <c r="K4286" s="103"/>
    </row>
    <row r="4287" spans="2:11" x14ac:dyDescent="0.25">
      <c r="B4287" s="103"/>
      <c r="C4287" s="123"/>
      <c r="D4287" s="103"/>
      <c r="E4287" s="103"/>
      <c r="F4287" s="103"/>
      <c r="H4287" s="123"/>
      <c r="I4287" s="103"/>
      <c r="J4287" s="103"/>
      <c r="K4287" s="103"/>
    </row>
    <row r="4288" spans="2:11" x14ac:dyDescent="0.25">
      <c r="B4288" s="103"/>
      <c r="C4288" s="123"/>
      <c r="D4288" s="103"/>
      <c r="E4288" s="103"/>
      <c r="F4288" s="103"/>
      <c r="H4288" s="123"/>
      <c r="I4288" s="103"/>
      <c r="J4288" s="103"/>
      <c r="K4288" s="103"/>
    </row>
    <row r="4289" spans="2:11" x14ac:dyDescent="0.25">
      <c r="B4289" s="103"/>
      <c r="C4289" s="123"/>
      <c r="D4289" s="103"/>
      <c r="E4289" s="103"/>
      <c r="F4289" s="103"/>
      <c r="H4289" s="123"/>
      <c r="I4289" s="103"/>
      <c r="J4289" s="103"/>
      <c r="K4289" s="103"/>
    </row>
    <row r="4290" spans="2:11" x14ac:dyDescent="0.25">
      <c r="B4290" s="103"/>
      <c r="C4290" s="123"/>
      <c r="D4290" s="103"/>
      <c r="E4290" s="103"/>
      <c r="F4290" s="103"/>
      <c r="H4290" s="123"/>
      <c r="I4290" s="103"/>
      <c r="J4290" s="103"/>
      <c r="K4290" s="103"/>
    </row>
    <row r="4291" spans="2:11" x14ac:dyDescent="0.25">
      <c r="B4291" s="103"/>
      <c r="C4291" s="123"/>
      <c r="D4291" s="103"/>
      <c r="E4291" s="103"/>
      <c r="F4291" s="103"/>
      <c r="H4291" s="123"/>
      <c r="I4291" s="103"/>
      <c r="J4291" s="103"/>
      <c r="K4291" s="103"/>
    </row>
    <row r="4292" spans="2:11" x14ac:dyDescent="0.25">
      <c r="B4292" s="103"/>
      <c r="C4292" s="123"/>
      <c r="D4292" s="103"/>
      <c r="E4292" s="103"/>
      <c r="F4292" s="103"/>
      <c r="H4292" s="123"/>
      <c r="I4292" s="103"/>
      <c r="J4292" s="103"/>
      <c r="K4292" s="103"/>
    </row>
    <row r="4293" spans="2:11" x14ac:dyDescent="0.25">
      <c r="B4293" s="103"/>
      <c r="C4293" s="123"/>
      <c r="D4293" s="103"/>
      <c r="E4293" s="103"/>
      <c r="F4293" s="103"/>
      <c r="H4293" s="123"/>
      <c r="I4293" s="103"/>
      <c r="J4293" s="103"/>
      <c r="K4293" s="103"/>
    </row>
    <row r="4294" spans="2:11" x14ac:dyDescent="0.25">
      <c r="B4294" s="103"/>
      <c r="C4294" s="123"/>
      <c r="D4294" s="103"/>
      <c r="E4294" s="103"/>
      <c r="F4294" s="103"/>
      <c r="H4294" s="123"/>
      <c r="I4294" s="103"/>
      <c r="J4294" s="103"/>
      <c r="K4294" s="103"/>
    </row>
    <row r="4295" spans="2:11" x14ac:dyDescent="0.25">
      <c r="B4295" s="103"/>
      <c r="C4295" s="123"/>
      <c r="D4295" s="103"/>
      <c r="E4295" s="103"/>
      <c r="F4295" s="103"/>
      <c r="H4295" s="123"/>
      <c r="I4295" s="103"/>
      <c r="J4295" s="103"/>
      <c r="K4295" s="103"/>
    </row>
    <row r="4296" spans="2:11" x14ac:dyDescent="0.25">
      <c r="B4296" s="103"/>
      <c r="C4296" s="123"/>
      <c r="D4296" s="103"/>
      <c r="E4296" s="103"/>
      <c r="F4296" s="103"/>
      <c r="H4296" s="123"/>
      <c r="I4296" s="103"/>
      <c r="J4296" s="103"/>
      <c r="K4296" s="103"/>
    </row>
    <row r="4297" spans="2:11" x14ac:dyDescent="0.25">
      <c r="B4297" s="103"/>
      <c r="C4297" s="123"/>
      <c r="D4297" s="103"/>
      <c r="E4297" s="103"/>
      <c r="F4297" s="103"/>
      <c r="H4297" s="123"/>
      <c r="I4297" s="103"/>
      <c r="J4297" s="103"/>
      <c r="K4297" s="103"/>
    </row>
    <row r="4298" spans="2:11" x14ac:dyDescent="0.25">
      <c r="B4298" s="103"/>
      <c r="C4298" s="123"/>
      <c r="D4298" s="103"/>
      <c r="E4298" s="103"/>
      <c r="F4298" s="103"/>
      <c r="H4298" s="123"/>
      <c r="I4298" s="103"/>
      <c r="J4298" s="103"/>
      <c r="K4298" s="103"/>
    </row>
    <row r="4299" spans="2:11" x14ac:dyDescent="0.25">
      <c r="B4299" s="103"/>
      <c r="C4299" s="123"/>
      <c r="D4299" s="103"/>
      <c r="E4299" s="103"/>
      <c r="F4299" s="103"/>
      <c r="H4299" s="123"/>
      <c r="I4299" s="103"/>
      <c r="J4299" s="103"/>
      <c r="K4299" s="103"/>
    </row>
    <row r="4300" spans="2:11" x14ac:dyDescent="0.25">
      <c r="B4300" s="103"/>
      <c r="C4300" s="123"/>
      <c r="D4300" s="103"/>
      <c r="E4300" s="103"/>
      <c r="F4300" s="103"/>
      <c r="H4300" s="123"/>
      <c r="I4300" s="103"/>
      <c r="J4300" s="103"/>
      <c r="K4300" s="103"/>
    </row>
    <row r="4301" spans="2:11" x14ac:dyDescent="0.25">
      <c r="B4301" s="103"/>
      <c r="C4301" s="123"/>
      <c r="D4301" s="103"/>
      <c r="E4301" s="103"/>
      <c r="F4301" s="103"/>
      <c r="H4301" s="123"/>
      <c r="I4301" s="103"/>
      <c r="J4301" s="103"/>
      <c r="K4301" s="103"/>
    </row>
    <row r="4302" spans="2:11" x14ac:dyDescent="0.25">
      <c r="B4302" s="103"/>
      <c r="C4302" s="123"/>
      <c r="D4302" s="103"/>
      <c r="E4302" s="103"/>
      <c r="F4302" s="103"/>
      <c r="H4302" s="123"/>
      <c r="I4302" s="103"/>
      <c r="J4302" s="103"/>
      <c r="K4302" s="103"/>
    </row>
    <row r="4303" spans="2:11" x14ac:dyDescent="0.25">
      <c r="B4303" s="103"/>
      <c r="C4303" s="123"/>
      <c r="D4303" s="103"/>
      <c r="E4303" s="103"/>
      <c r="F4303" s="103"/>
      <c r="H4303" s="123"/>
      <c r="I4303" s="103"/>
      <c r="J4303" s="103"/>
      <c r="K4303" s="103"/>
    </row>
    <row r="4304" spans="2:11" x14ac:dyDescent="0.25">
      <c r="B4304" s="103"/>
      <c r="C4304" s="123"/>
      <c r="D4304" s="103"/>
      <c r="E4304" s="103"/>
      <c r="F4304" s="103"/>
      <c r="H4304" s="123"/>
      <c r="I4304" s="103"/>
      <c r="J4304" s="103"/>
      <c r="K4304" s="103"/>
    </row>
    <row r="4305" spans="2:11" x14ac:dyDescent="0.25">
      <c r="B4305" s="103"/>
      <c r="C4305" s="123"/>
      <c r="D4305" s="103"/>
      <c r="E4305" s="103"/>
      <c r="F4305" s="103"/>
      <c r="H4305" s="123"/>
      <c r="I4305" s="103"/>
      <c r="J4305" s="103"/>
      <c r="K4305" s="103"/>
    </row>
    <row r="4306" spans="2:11" x14ac:dyDescent="0.25">
      <c r="B4306" s="103"/>
      <c r="C4306" s="123"/>
      <c r="D4306" s="103"/>
      <c r="E4306" s="103"/>
      <c r="F4306" s="103"/>
      <c r="H4306" s="123"/>
      <c r="I4306" s="103"/>
      <c r="J4306" s="103"/>
      <c r="K4306" s="103"/>
    </row>
    <row r="4307" spans="2:11" x14ac:dyDescent="0.25">
      <c r="B4307" s="103"/>
      <c r="C4307" s="123"/>
      <c r="D4307" s="103"/>
      <c r="E4307" s="103"/>
      <c r="F4307" s="103"/>
      <c r="H4307" s="123"/>
      <c r="I4307" s="103"/>
      <c r="J4307" s="103"/>
      <c r="K4307" s="103"/>
    </row>
    <row r="4308" spans="2:11" x14ac:dyDescent="0.25">
      <c r="B4308" s="103"/>
      <c r="C4308" s="123"/>
      <c r="D4308" s="103"/>
      <c r="E4308" s="103"/>
      <c r="F4308" s="103"/>
      <c r="H4308" s="123"/>
      <c r="I4308" s="103"/>
      <c r="J4308" s="103"/>
      <c r="K4308" s="103"/>
    </row>
    <row r="4309" spans="2:11" x14ac:dyDescent="0.25">
      <c r="B4309" s="103"/>
      <c r="C4309" s="123"/>
      <c r="D4309" s="103"/>
      <c r="E4309" s="103"/>
      <c r="F4309" s="103"/>
      <c r="H4309" s="123"/>
      <c r="I4309" s="103"/>
      <c r="J4309" s="103"/>
      <c r="K4309" s="103"/>
    </row>
    <row r="4310" spans="2:11" x14ac:dyDescent="0.25">
      <c r="B4310" s="103"/>
      <c r="C4310" s="123"/>
      <c r="D4310" s="103"/>
      <c r="E4310" s="103"/>
      <c r="F4310" s="103"/>
      <c r="H4310" s="123"/>
      <c r="I4310" s="103"/>
      <c r="J4310" s="103"/>
      <c r="K4310" s="103"/>
    </row>
    <row r="4311" spans="2:11" x14ac:dyDescent="0.25">
      <c r="B4311" s="103"/>
      <c r="C4311" s="123"/>
      <c r="D4311" s="103"/>
      <c r="E4311" s="103"/>
      <c r="F4311" s="103"/>
      <c r="H4311" s="123"/>
      <c r="I4311" s="103"/>
      <c r="J4311" s="103"/>
      <c r="K4311" s="103"/>
    </row>
    <row r="4312" spans="2:11" x14ac:dyDescent="0.25">
      <c r="B4312" s="103"/>
      <c r="C4312" s="123"/>
      <c r="D4312" s="103"/>
      <c r="E4312" s="103"/>
      <c r="F4312" s="103"/>
      <c r="H4312" s="123"/>
      <c r="I4312" s="103"/>
      <c r="J4312" s="103"/>
      <c r="K4312" s="103"/>
    </row>
    <row r="4313" spans="2:11" x14ac:dyDescent="0.25">
      <c r="B4313" s="103"/>
      <c r="C4313" s="123"/>
      <c r="D4313" s="103"/>
      <c r="E4313" s="103"/>
      <c r="F4313" s="103"/>
      <c r="H4313" s="123"/>
      <c r="I4313" s="103"/>
      <c r="J4313" s="103"/>
      <c r="K4313" s="103"/>
    </row>
    <row r="4314" spans="2:11" x14ac:dyDescent="0.25">
      <c r="B4314" s="103"/>
      <c r="C4314" s="123"/>
      <c r="D4314" s="103"/>
      <c r="E4314" s="103"/>
      <c r="F4314" s="103"/>
      <c r="H4314" s="123"/>
      <c r="I4314" s="103"/>
      <c r="J4314" s="103"/>
      <c r="K4314" s="103"/>
    </row>
    <row r="4315" spans="2:11" x14ac:dyDescent="0.25">
      <c r="B4315" s="103"/>
      <c r="C4315" s="123"/>
      <c r="D4315" s="103"/>
      <c r="E4315" s="103"/>
      <c r="F4315" s="103"/>
      <c r="H4315" s="123"/>
      <c r="I4315" s="103"/>
      <c r="J4315" s="103"/>
      <c r="K4315" s="103"/>
    </row>
    <row r="4316" spans="2:11" x14ac:dyDescent="0.25">
      <c r="B4316" s="103"/>
      <c r="C4316" s="123"/>
      <c r="D4316" s="103"/>
      <c r="E4316" s="103"/>
      <c r="F4316" s="103"/>
      <c r="H4316" s="123"/>
      <c r="I4316" s="103"/>
      <c r="J4316" s="103"/>
      <c r="K4316" s="103"/>
    </row>
    <row r="4317" spans="2:11" x14ac:dyDescent="0.25">
      <c r="B4317" s="103"/>
      <c r="C4317" s="123"/>
      <c r="D4317" s="103"/>
      <c r="E4317" s="103"/>
      <c r="F4317" s="103"/>
      <c r="H4317" s="123"/>
      <c r="I4317" s="103"/>
      <c r="J4317" s="103"/>
      <c r="K4317" s="103"/>
    </row>
    <row r="4318" spans="2:11" x14ac:dyDescent="0.25">
      <c r="B4318" s="103"/>
      <c r="C4318" s="123"/>
      <c r="D4318" s="103"/>
      <c r="E4318" s="103"/>
      <c r="F4318" s="103"/>
      <c r="H4318" s="123"/>
      <c r="I4318" s="103"/>
      <c r="J4318" s="103"/>
      <c r="K4318" s="103"/>
    </row>
    <row r="4319" spans="2:11" x14ac:dyDescent="0.25">
      <c r="B4319" s="103"/>
      <c r="C4319" s="123"/>
      <c r="D4319" s="103"/>
      <c r="E4319" s="103"/>
      <c r="F4319" s="103"/>
      <c r="H4319" s="123"/>
      <c r="I4319" s="103"/>
      <c r="J4319" s="103"/>
      <c r="K4319" s="103"/>
    </row>
    <row r="4320" spans="2:11" x14ac:dyDescent="0.25">
      <c r="B4320" s="103"/>
      <c r="C4320" s="123"/>
      <c r="D4320" s="103"/>
      <c r="E4320" s="103"/>
      <c r="F4320" s="103"/>
      <c r="H4320" s="123"/>
      <c r="I4320" s="103"/>
      <c r="J4320" s="103"/>
      <c r="K4320" s="103"/>
    </row>
    <row r="4321" spans="2:11" x14ac:dyDescent="0.25">
      <c r="B4321" s="103"/>
      <c r="C4321" s="123"/>
      <c r="D4321" s="103"/>
      <c r="E4321" s="103"/>
      <c r="F4321" s="103"/>
      <c r="H4321" s="123"/>
      <c r="I4321" s="103"/>
      <c r="J4321" s="103"/>
      <c r="K4321" s="103"/>
    </row>
    <row r="4322" spans="2:11" x14ac:dyDescent="0.25">
      <c r="B4322" s="103"/>
      <c r="C4322" s="123"/>
      <c r="D4322" s="103"/>
      <c r="E4322" s="103"/>
      <c r="F4322" s="103"/>
      <c r="H4322" s="123"/>
      <c r="I4322" s="103"/>
      <c r="J4322" s="103"/>
      <c r="K4322" s="103"/>
    </row>
    <row r="4323" spans="2:11" x14ac:dyDescent="0.25">
      <c r="B4323" s="103"/>
      <c r="C4323" s="123"/>
      <c r="D4323" s="103"/>
      <c r="E4323" s="103"/>
      <c r="F4323" s="103"/>
      <c r="H4323" s="123"/>
      <c r="I4323" s="103"/>
      <c r="J4323" s="103"/>
      <c r="K4323" s="103"/>
    </row>
    <row r="4324" spans="2:11" x14ac:dyDescent="0.25">
      <c r="B4324" s="103"/>
      <c r="C4324" s="123"/>
      <c r="D4324" s="103"/>
      <c r="E4324" s="103"/>
      <c r="F4324" s="103"/>
      <c r="H4324" s="123"/>
      <c r="I4324" s="103"/>
      <c r="J4324" s="103"/>
      <c r="K4324" s="103"/>
    </row>
    <row r="4325" spans="2:11" x14ac:dyDescent="0.25">
      <c r="B4325" s="103"/>
      <c r="C4325" s="123"/>
      <c r="D4325" s="103"/>
      <c r="E4325" s="103"/>
      <c r="F4325" s="103"/>
      <c r="H4325" s="123"/>
      <c r="I4325" s="103"/>
      <c r="J4325" s="103"/>
      <c r="K4325" s="103"/>
    </row>
    <row r="4326" spans="2:11" x14ac:dyDescent="0.25">
      <c r="B4326" s="103"/>
      <c r="C4326" s="123"/>
      <c r="D4326" s="103"/>
      <c r="E4326" s="103"/>
      <c r="F4326" s="103"/>
      <c r="H4326" s="123"/>
      <c r="I4326" s="103"/>
      <c r="J4326" s="103"/>
      <c r="K4326" s="103"/>
    </row>
    <row r="4327" spans="2:11" x14ac:dyDescent="0.25">
      <c r="B4327" s="103"/>
      <c r="C4327" s="123"/>
      <c r="D4327" s="103"/>
      <c r="E4327" s="103"/>
      <c r="F4327" s="103"/>
      <c r="H4327" s="123"/>
      <c r="I4327" s="103"/>
      <c r="J4327" s="103"/>
      <c r="K4327" s="103"/>
    </row>
    <row r="4328" spans="2:11" x14ac:dyDescent="0.25">
      <c r="B4328" s="103"/>
      <c r="C4328" s="123"/>
      <c r="D4328" s="103"/>
      <c r="E4328" s="103"/>
      <c r="F4328" s="103"/>
      <c r="H4328" s="123"/>
      <c r="I4328" s="103"/>
      <c r="J4328" s="103"/>
      <c r="K4328" s="103"/>
    </row>
    <row r="4329" spans="2:11" x14ac:dyDescent="0.25">
      <c r="B4329" s="103"/>
      <c r="C4329" s="123"/>
      <c r="D4329" s="103"/>
      <c r="E4329" s="103"/>
      <c r="F4329" s="103"/>
      <c r="H4329" s="123"/>
      <c r="I4329" s="103"/>
      <c r="J4329" s="103"/>
      <c r="K4329" s="103"/>
    </row>
    <row r="4330" spans="2:11" x14ac:dyDescent="0.25">
      <c r="B4330" s="103"/>
      <c r="C4330" s="123"/>
      <c r="D4330" s="103"/>
      <c r="E4330" s="103"/>
      <c r="F4330" s="103"/>
      <c r="H4330" s="123"/>
      <c r="I4330" s="103"/>
      <c r="J4330" s="103"/>
      <c r="K4330" s="103"/>
    </row>
    <row r="4331" spans="2:11" x14ac:dyDescent="0.25">
      <c r="B4331" s="103"/>
      <c r="C4331" s="123"/>
      <c r="D4331" s="103"/>
      <c r="E4331" s="103"/>
      <c r="F4331" s="103"/>
      <c r="H4331" s="123"/>
      <c r="I4331" s="103"/>
      <c r="J4331" s="103"/>
      <c r="K4331" s="103"/>
    </row>
    <row r="4332" spans="2:11" x14ac:dyDescent="0.25">
      <c r="B4332" s="103"/>
      <c r="C4332" s="123"/>
      <c r="D4332" s="103"/>
      <c r="E4332" s="103"/>
      <c r="F4332" s="103"/>
      <c r="H4332" s="123"/>
      <c r="I4332" s="103"/>
      <c r="J4332" s="103"/>
      <c r="K4332" s="103"/>
    </row>
    <row r="4333" spans="2:11" x14ac:dyDescent="0.25">
      <c r="B4333" s="103"/>
      <c r="C4333" s="123"/>
      <c r="D4333" s="103"/>
      <c r="E4333" s="103"/>
      <c r="F4333" s="103"/>
      <c r="H4333" s="123"/>
      <c r="I4333" s="103"/>
      <c r="J4333" s="103"/>
      <c r="K4333" s="103"/>
    </row>
    <row r="4334" spans="2:11" x14ac:dyDescent="0.25">
      <c r="B4334" s="103"/>
      <c r="C4334" s="123"/>
      <c r="D4334" s="103"/>
      <c r="E4334" s="103"/>
      <c r="F4334" s="103"/>
      <c r="H4334" s="123"/>
      <c r="I4334" s="103"/>
      <c r="J4334" s="103"/>
      <c r="K4334" s="103"/>
    </row>
    <row r="4335" spans="2:11" x14ac:dyDescent="0.25">
      <c r="B4335" s="103"/>
      <c r="C4335" s="123"/>
      <c r="D4335" s="103"/>
      <c r="E4335" s="103"/>
      <c r="F4335" s="103"/>
      <c r="H4335" s="123"/>
      <c r="I4335" s="103"/>
      <c r="J4335" s="103"/>
      <c r="K4335" s="103"/>
    </row>
    <row r="4336" spans="2:11" x14ac:dyDescent="0.25">
      <c r="B4336" s="103"/>
      <c r="C4336" s="123"/>
      <c r="D4336" s="103"/>
      <c r="E4336" s="103"/>
      <c r="F4336" s="103"/>
      <c r="H4336" s="123"/>
      <c r="I4336" s="103"/>
      <c r="J4336" s="103"/>
      <c r="K4336" s="103"/>
    </row>
    <row r="4337" spans="2:11" x14ac:dyDescent="0.25">
      <c r="B4337" s="103"/>
      <c r="C4337" s="123"/>
      <c r="D4337" s="103"/>
      <c r="E4337" s="103"/>
      <c r="F4337" s="103"/>
      <c r="H4337" s="123"/>
      <c r="I4337" s="103"/>
      <c r="J4337" s="103"/>
      <c r="K4337" s="103"/>
    </row>
    <row r="4338" spans="2:11" x14ac:dyDescent="0.25">
      <c r="B4338" s="103"/>
      <c r="C4338" s="123"/>
      <c r="D4338" s="103"/>
      <c r="E4338" s="103"/>
      <c r="F4338" s="103"/>
      <c r="H4338" s="123"/>
      <c r="I4338" s="103"/>
      <c r="J4338" s="103"/>
      <c r="K4338" s="103"/>
    </row>
    <row r="4339" spans="2:11" x14ac:dyDescent="0.25">
      <c r="B4339" s="103"/>
      <c r="C4339" s="123"/>
      <c r="D4339" s="103"/>
      <c r="E4339" s="103"/>
      <c r="F4339" s="103"/>
      <c r="H4339" s="123"/>
      <c r="I4339" s="103"/>
      <c r="J4339" s="103"/>
      <c r="K4339" s="103"/>
    </row>
    <row r="4340" spans="2:11" x14ac:dyDescent="0.25">
      <c r="B4340" s="103"/>
      <c r="C4340" s="123"/>
      <c r="D4340" s="103"/>
      <c r="E4340" s="103"/>
      <c r="F4340" s="103"/>
      <c r="H4340" s="123"/>
      <c r="I4340" s="103"/>
      <c r="J4340" s="103"/>
      <c r="K4340" s="103"/>
    </row>
    <row r="4341" spans="2:11" x14ac:dyDescent="0.25">
      <c r="B4341" s="103"/>
      <c r="C4341" s="123"/>
      <c r="D4341" s="103"/>
      <c r="E4341" s="103"/>
      <c r="F4341" s="103"/>
      <c r="H4341" s="123"/>
      <c r="I4341" s="103"/>
      <c r="J4341" s="103"/>
      <c r="K4341" s="103"/>
    </row>
    <row r="4342" spans="2:11" x14ac:dyDescent="0.25">
      <c r="B4342" s="103"/>
      <c r="C4342" s="123"/>
      <c r="D4342" s="103"/>
      <c r="E4342" s="103"/>
      <c r="F4342" s="103"/>
      <c r="H4342" s="123"/>
      <c r="I4342" s="103"/>
      <c r="J4342" s="103"/>
      <c r="K4342" s="103"/>
    </row>
    <row r="4343" spans="2:11" x14ac:dyDescent="0.25">
      <c r="B4343" s="103"/>
      <c r="C4343" s="123"/>
      <c r="D4343" s="103"/>
      <c r="E4343" s="103"/>
      <c r="F4343" s="103"/>
      <c r="H4343" s="123"/>
      <c r="I4343" s="103"/>
      <c r="J4343" s="103"/>
      <c r="K4343" s="103"/>
    </row>
    <row r="4344" spans="2:11" x14ac:dyDescent="0.25">
      <c r="B4344" s="103"/>
      <c r="C4344" s="123"/>
      <c r="D4344" s="103"/>
      <c r="E4344" s="103"/>
      <c r="F4344" s="103"/>
      <c r="H4344" s="123"/>
      <c r="I4344" s="103"/>
      <c r="J4344" s="103"/>
      <c r="K4344" s="103"/>
    </row>
    <row r="4345" spans="2:11" x14ac:dyDescent="0.25">
      <c r="B4345" s="103"/>
      <c r="C4345" s="123"/>
      <c r="D4345" s="103"/>
      <c r="E4345" s="103"/>
      <c r="F4345" s="103"/>
      <c r="H4345" s="123"/>
      <c r="I4345" s="103"/>
      <c r="J4345" s="103"/>
      <c r="K4345" s="103"/>
    </row>
    <row r="4346" spans="2:11" x14ac:dyDescent="0.25">
      <c r="B4346" s="103"/>
      <c r="C4346" s="123"/>
      <c r="D4346" s="103"/>
      <c r="E4346" s="103"/>
      <c r="F4346" s="103"/>
      <c r="H4346" s="123"/>
      <c r="I4346" s="103"/>
      <c r="J4346" s="103"/>
      <c r="K4346" s="103"/>
    </row>
    <row r="4347" spans="2:11" x14ac:dyDescent="0.25">
      <c r="B4347" s="103"/>
      <c r="C4347" s="123"/>
      <c r="D4347" s="103"/>
      <c r="E4347" s="103"/>
      <c r="F4347" s="103"/>
      <c r="H4347" s="123"/>
      <c r="I4347" s="103"/>
      <c r="J4347" s="103"/>
      <c r="K4347" s="103"/>
    </row>
    <row r="4348" spans="2:11" x14ac:dyDescent="0.25">
      <c r="B4348" s="103"/>
      <c r="C4348" s="123"/>
      <c r="D4348" s="103"/>
      <c r="E4348" s="103"/>
      <c r="F4348" s="103"/>
      <c r="H4348" s="123"/>
      <c r="I4348" s="103"/>
      <c r="J4348" s="103"/>
      <c r="K4348" s="103"/>
    </row>
    <row r="4349" spans="2:11" x14ac:dyDescent="0.25">
      <c r="B4349" s="103"/>
      <c r="C4349" s="123"/>
      <c r="D4349" s="103"/>
      <c r="E4349" s="103"/>
      <c r="F4349" s="103"/>
      <c r="H4349" s="123"/>
      <c r="I4349" s="103"/>
      <c r="J4349" s="103"/>
      <c r="K4349" s="103"/>
    </row>
    <row r="4350" spans="2:11" x14ac:dyDescent="0.25">
      <c r="B4350" s="103"/>
      <c r="C4350" s="123"/>
      <c r="D4350" s="103"/>
      <c r="E4350" s="103"/>
      <c r="F4350" s="103"/>
      <c r="H4350" s="123"/>
      <c r="I4350" s="103"/>
      <c r="J4350" s="103"/>
      <c r="K4350" s="103"/>
    </row>
    <row r="4351" spans="2:11" x14ac:dyDescent="0.25">
      <c r="B4351" s="103"/>
      <c r="C4351" s="123"/>
      <c r="D4351" s="103"/>
      <c r="E4351" s="103"/>
      <c r="F4351" s="103"/>
      <c r="H4351" s="123"/>
      <c r="I4351" s="103"/>
      <c r="J4351" s="103"/>
      <c r="K4351" s="103"/>
    </row>
    <row r="4352" spans="2:11" x14ac:dyDescent="0.25">
      <c r="B4352" s="103"/>
      <c r="C4352" s="123"/>
      <c r="D4352" s="103"/>
      <c r="E4352" s="103"/>
      <c r="F4352" s="103"/>
      <c r="H4352" s="123"/>
      <c r="I4352" s="103"/>
      <c r="J4352" s="103"/>
      <c r="K4352" s="103"/>
    </row>
    <row r="4353" spans="2:11" x14ac:dyDescent="0.25">
      <c r="B4353" s="103"/>
      <c r="C4353" s="123"/>
      <c r="D4353" s="103"/>
      <c r="E4353" s="103"/>
      <c r="F4353" s="103"/>
      <c r="H4353" s="123"/>
      <c r="I4353" s="103"/>
      <c r="J4353" s="103"/>
      <c r="K4353" s="103"/>
    </row>
    <row r="4354" spans="2:11" x14ac:dyDescent="0.25">
      <c r="B4354" s="103"/>
      <c r="C4354" s="123"/>
      <c r="D4354" s="103"/>
      <c r="E4354" s="103"/>
      <c r="F4354" s="103"/>
      <c r="H4354" s="123"/>
      <c r="I4354" s="103"/>
      <c r="J4354" s="103"/>
      <c r="K4354" s="103"/>
    </row>
    <row r="4355" spans="2:11" x14ac:dyDescent="0.25">
      <c r="B4355" s="103"/>
      <c r="C4355" s="123"/>
      <c r="D4355" s="103"/>
      <c r="E4355" s="103"/>
      <c r="F4355" s="103"/>
      <c r="H4355" s="123"/>
      <c r="I4355" s="103"/>
      <c r="J4355" s="103"/>
      <c r="K4355" s="103"/>
    </row>
    <row r="4356" spans="2:11" x14ac:dyDescent="0.25">
      <c r="B4356" s="103"/>
      <c r="C4356" s="123"/>
      <c r="D4356" s="103"/>
      <c r="E4356" s="103"/>
      <c r="F4356" s="103"/>
      <c r="H4356" s="123"/>
      <c r="I4356" s="103"/>
      <c r="J4356" s="103"/>
      <c r="K4356" s="103"/>
    </row>
    <row r="4357" spans="2:11" x14ac:dyDescent="0.25">
      <c r="B4357" s="103"/>
      <c r="C4357" s="123"/>
      <c r="D4357" s="103"/>
      <c r="E4357" s="103"/>
      <c r="F4357" s="103"/>
      <c r="H4357" s="123"/>
      <c r="I4357" s="103"/>
      <c r="J4357" s="103"/>
      <c r="K4357" s="103"/>
    </row>
    <row r="4358" spans="2:11" x14ac:dyDescent="0.25">
      <c r="B4358" s="103"/>
      <c r="C4358" s="123"/>
      <c r="D4358" s="103"/>
      <c r="E4358" s="103"/>
      <c r="F4358" s="103"/>
      <c r="H4358" s="123"/>
      <c r="I4358" s="103"/>
      <c r="J4358" s="103"/>
      <c r="K4358" s="103"/>
    </row>
    <row r="4359" spans="2:11" x14ac:dyDescent="0.25">
      <c r="B4359" s="103"/>
      <c r="C4359" s="123"/>
      <c r="D4359" s="103"/>
      <c r="E4359" s="103"/>
      <c r="F4359" s="103"/>
      <c r="H4359" s="123"/>
      <c r="I4359" s="103"/>
      <c r="J4359" s="103"/>
      <c r="K4359" s="103"/>
    </row>
    <row r="4360" spans="2:11" x14ac:dyDescent="0.25">
      <c r="B4360" s="103"/>
      <c r="C4360" s="123"/>
      <c r="D4360" s="103"/>
      <c r="E4360" s="103"/>
      <c r="F4360" s="103"/>
      <c r="H4360" s="123"/>
      <c r="I4360" s="103"/>
      <c r="J4360" s="103"/>
      <c r="K4360" s="103"/>
    </row>
    <row r="4361" spans="2:11" x14ac:dyDescent="0.25">
      <c r="B4361" s="103"/>
      <c r="C4361" s="123"/>
      <c r="D4361" s="103"/>
      <c r="E4361" s="103"/>
      <c r="F4361" s="103"/>
      <c r="H4361" s="123"/>
      <c r="I4361" s="103"/>
      <c r="J4361" s="103"/>
      <c r="K4361" s="103"/>
    </row>
    <row r="4362" spans="2:11" x14ac:dyDescent="0.25">
      <c r="B4362" s="103"/>
      <c r="C4362" s="123"/>
      <c r="D4362" s="103"/>
      <c r="E4362" s="103"/>
      <c r="F4362" s="103"/>
      <c r="H4362" s="123"/>
      <c r="I4362" s="103"/>
      <c r="J4362" s="103"/>
      <c r="K4362" s="103"/>
    </row>
    <row r="4363" spans="2:11" x14ac:dyDescent="0.25">
      <c r="B4363" s="103"/>
      <c r="C4363" s="123"/>
      <c r="D4363" s="103"/>
      <c r="E4363" s="103"/>
      <c r="F4363" s="103"/>
      <c r="H4363" s="123"/>
      <c r="I4363" s="103"/>
      <c r="J4363" s="103"/>
      <c r="K4363" s="103"/>
    </row>
    <row r="4364" spans="2:11" x14ac:dyDescent="0.25">
      <c r="B4364" s="103"/>
      <c r="C4364" s="123"/>
      <c r="D4364" s="103"/>
      <c r="E4364" s="103"/>
      <c r="F4364" s="103"/>
      <c r="H4364" s="123"/>
      <c r="I4364" s="103"/>
      <c r="J4364" s="103"/>
      <c r="K4364" s="103"/>
    </row>
    <row r="4365" spans="2:11" x14ac:dyDescent="0.25">
      <c r="B4365" s="103"/>
      <c r="C4365" s="123"/>
      <c r="D4365" s="103"/>
      <c r="E4365" s="103"/>
      <c r="F4365" s="103"/>
      <c r="H4365" s="123"/>
      <c r="I4365" s="103"/>
      <c r="J4365" s="103"/>
      <c r="K4365" s="103"/>
    </row>
    <row r="4366" spans="2:11" x14ac:dyDescent="0.25">
      <c r="B4366" s="103"/>
      <c r="C4366" s="123"/>
      <c r="D4366" s="103"/>
      <c r="E4366" s="103"/>
      <c r="F4366" s="103"/>
      <c r="H4366" s="123"/>
      <c r="I4366" s="103"/>
      <c r="J4366" s="103"/>
      <c r="K4366" s="103"/>
    </row>
    <row r="4367" spans="2:11" x14ac:dyDescent="0.25">
      <c r="B4367" s="103"/>
      <c r="C4367" s="123"/>
      <c r="D4367" s="103"/>
      <c r="E4367" s="103"/>
      <c r="F4367" s="103"/>
      <c r="H4367" s="123"/>
      <c r="I4367" s="103"/>
      <c r="J4367" s="103"/>
      <c r="K4367" s="103"/>
    </row>
    <row r="4368" spans="2:11" x14ac:dyDescent="0.25">
      <c r="B4368" s="103"/>
      <c r="C4368" s="123"/>
      <c r="D4368" s="103"/>
      <c r="E4368" s="103"/>
      <c r="F4368" s="103"/>
      <c r="H4368" s="123"/>
      <c r="I4368" s="103"/>
      <c r="J4368" s="103"/>
      <c r="K4368" s="103"/>
    </row>
    <row r="4369" spans="2:11" x14ac:dyDescent="0.25">
      <c r="B4369" s="103"/>
      <c r="C4369" s="123"/>
      <c r="D4369" s="103"/>
      <c r="E4369" s="103"/>
      <c r="F4369" s="103"/>
      <c r="H4369" s="123"/>
      <c r="I4369" s="103"/>
      <c r="J4369" s="103"/>
      <c r="K4369" s="103"/>
    </row>
    <row r="4370" spans="2:11" x14ac:dyDescent="0.25">
      <c r="B4370" s="103"/>
      <c r="C4370" s="123"/>
      <c r="D4370" s="103"/>
      <c r="E4370" s="103"/>
      <c r="F4370" s="103"/>
      <c r="H4370" s="123"/>
      <c r="I4370" s="103"/>
      <c r="J4370" s="103"/>
      <c r="K4370" s="103"/>
    </row>
    <row r="4371" spans="2:11" x14ac:dyDescent="0.25">
      <c r="B4371" s="103"/>
      <c r="C4371" s="123"/>
      <c r="D4371" s="103"/>
      <c r="E4371" s="103"/>
      <c r="F4371" s="103"/>
      <c r="H4371" s="123"/>
      <c r="I4371" s="103"/>
      <c r="J4371" s="103"/>
      <c r="K4371" s="103"/>
    </row>
    <row r="4372" spans="2:11" x14ac:dyDescent="0.25">
      <c r="B4372" s="103"/>
      <c r="C4372" s="123"/>
      <c r="D4372" s="103"/>
      <c r="E4372" s="103"/>
      <c r="F4372" s="103"/>
      <c r="H4372" s="123"/>
      <c r="I4372" s="103"/>
      <c r="J4372" s="103"/>
      <c r="K4372" s="103"/>
    </row>
    <row r="4373" spans="2:11" x14ac:dyDescent="0.25">
      <c r="B4373" s="103"/>
      <c r="C4373" s="123"/>
      <c r="D4373" s="103"/>
      <c r="E4373" s="103"/>
      <c r="F4373" s="103"/>
      <c r="H4373" s="123"/>
      <c r="I4373" s="103"/>
      <c r="J4373" s="103"/>
      <c r="K4373" s="103"/>
    </row>
    <row r="4374" spans="2:11" x14ac:dyDescent="0.25">
      <c r="B4374" s="103"/>
      <c r="C4374" s="123"/>
      <c r="D4374" s="103"/>
      <c r="E4374" s="103"/>
      <c r="F4374" s="103"/>
      <c r="H4374" s="123"/>
      <c r="I4374" s="103"/>
      <c r="J4374" s="103"/>
      <c r="K4374" s="103"/>
    </row>
    <row r="4375" spans="2:11" x14ac:dyDescent="0.25">
      <c r="B4375" s="103"/>
      <c r="C4375" s="123"/>
      <c r="D4375" s="103"/>
      <c r="E4375" s="103"/>
      <c r="F4375" s="103"/>
      <c r="H4375" s="123"/>
      <c r="I4375" s="103"/>
      <c r="J4375" s="103"/>
      <c r="K4375" s="103"/>
    </row>
    <row r="4376" spans="2:11" x14ac:dyDescent="0.25">
      <c r="B4376" s="103"/>
      <c r="C4376" s="123"/>
      <c r="D4376" s="103"/>
      <c r="E4376" s="103"/>
      <c r="F4376" s="103"/>
      <c r="H4376" s="123"/>
      <c r="I4376" s="103"/>
      <c r="J4376" s="103"/>
      <c r="K4376" s="103"/>
    </row>
    <row r="4377" spans="2:11" x14ac:dyDescent="0.25">
      <c r="B4377" s="103"/>
      <c r="C4377" s="123"/>
      <c r="D4377" s="103"/>
      <c r="E4377" s="103"/>
      <c r="F4377" s="103"/>
      <c r="H4377" s="123"/>
      <c r="I4377" s="103"/>
      <c r="J4377" s="103"/>
      <c r="K4377" s="103"/>
    </row>
    <row r="4378" spans="2:11" x14ac:dyDescent="0.25">
      <c r="B4378" s="103"/>
      <c r="C4378" s="123"/>
      <c r="D4378" s="103"/>
      <c r="E4378" s="103"/>
      <c r="F4378" s="103"/>
      <c r="H4378" s="123"/>
      <c r="I4378" s="103"/>
      <c r="J4378" s="103"/>
      <c r="K4378" s="103"/>
    </row>
    <row r="4379" spans="2:11" x14ac:dyDescent="0.25">
      <c r="B4379" s="103"/>
      <c r="C4379" s="123"/>
      <c r="D4379" s="103"/>
      <c r="E4379" s="103"/>
      <c r="F4379" s="103"/>
      <c r="H4379" s="123"/>
      <c r="I4379" s="103"/>
      <c r="J4379" s="103"/>
      <c r="K4379" s="103"/>
    </row>
    <row r="4380" spans="2:11" x14ac:dyDescent="0.25">
      <c r="B4380" s="103"/>
      <c r="C4380" s="123"/>
      <c r="D4380" s="103"/>
      <c r="E4380" s="103"/>
      <c r="F4380" s="103"/>
      <c r="H4380" s="123"/>
      <c r="I4380" s="103"/>
      <c r="J4380" s="103"/>
      <c r="K4380" s="103"/>
    </row>
    <row r="4381" spans="2:11" x14ac:dyDescent="0.25">
      <c r="B4381" s="103"/>
      <c r="C4381" s="123"/>
      <c r="D4381" s="103"/>
      <c r="E4381" s="103"/>
      <c r="F4381" s="103"/>
      <c r="H4381" s="123"/>
      <c r="I4381" s="103"/>
      <c r="J4381" s="103"/>
      <c r="K4381" s="103"/>
    </row>
    <row r="4382" spans="2:11" x14ac:dyDescent="0.25">
      <c r="B4382" s="103"/>
      <c r="C4382" s="123"/>
      <c r="D4382" s="103"/>
      <c r="E4382" s="103"/>
      <c r="F4382" s="103"/>
      <c r="H4382" s="123"/>
      <c r="I4382" s="103"/>
      <c r="J4382" s="103"/>
      <c r="K4382" s="103"/>
    </row>
    <row r="4383" spans="2:11" x14ac:dyDescent="0.25">
      <c r="B4383" s="103"/>
      <c r="C4383" s="123"/>
      <c r="D4383" s="103"/>
      <c r="E4383" s="103"/>
      <c r="F4383" s="103"/>
      <c r="H4383" s="123"/>
      <c r="I4383" s="103"/>
      <c r="J4383" s="103"/>
      <c r="K4383" s="103"/>
    </row>
    <row r="4384" spans="2:11" x14ac:dyDescent="0.25">
      <c r="B4384" s="103"/>
      <c r="C4384" s="123"/>
      <c r="D4384" s="103"/>
      <c r="E4384" s="103"/>
      <c r="F4384" s="103"/>
      <c r="H4384" s="123"/>
      <c r="I4384" s="103"/>
      <c r="J4384" s="103"/>
      <c r="K4384" s="103"/>
    </row>
    <row r="4385" spans="2:11" x14ac:dyDescent="0.25">
      <c r="B4385" s="103"/>
      <c r="C4385" s="123"/>
      <c r="D4385" s="103"/>
      <c r="E4385" s="103"/>
      <c r="F4385" s="103"/>
      <c r="H4385" s="123"/>
      <c r="I4385" s="103"/>
      <c r="J4385" s="103"/>
      <c r="K4385" s="103"/>
    </row>
    <row r="4386" spans="2:11" x14ac:dyDescent="0.25">
      <c r="B4386" s="103"/>
      <c r="C4386" s="123"/>
      <c r="D4386" s="103"/>
      <c r="E4386" s="103"/>
      <c r="F4386" s="103"/>
      <c r="H4386" s="123"/>
      <c r="I4386" s="103"/>
      <c r="J4386" s="103"/>
      <c r="K4386" s="103"/>
    </row>
    <row r="4387" spans="2:11" x14ac:dyDescent="0.25">
      <c r="B4387" s="103"/>
      <c r="C4387" s="123"/>
      <c r="D4387" s="103"/>
      <c r="E4387" s="103"/>
      <c r="F4387" s="103"/>
      <c r="H4387" s="123"/>
      <c r="I4387" s="103"/>
      <c r="J4387" s="103"/>
      <c r="K4387" s="103"/>
    </row>
    <row r="4388" spans="2:11" x14ac:dyDescent="0.25">
      <c r="B4388" s="103"/>
      <c r="C4388" s="123"/>
      <c r="D4388" s="103"/>
      <c r="E4388" s="103"/>
      <c r="F4388" s="103"/>
      <c r="H4388" s="123"/>
      <c r="I4388" s="103"/>
      <c r="J4388" s="103"/>
      <c r="K4388" s="103"/>
    </row>
    <row r="4389" spans="2:11" x14ac:dyDescent="0.25">
      <c r="B4389" s="103"/>
      <c r="C4389" s="123"/>
      <c r="D4389" s="103"/>
      <c r="E4389" s="103"/>
      <c r="F4389" s="103"/>
      <c r="H4389" s="123"/>
      <c r="I4389" s="103"/>
      <c r="J4389" s="103"/>
      <c r="K4389" s="103"/>
    </row>
    <row r="4390" spans="2:11" x14ac:dyDescent="0.25">
      <c r="B4390" s="103"/>
      <c r="C4390" s="123"/>
      <c r="D4390" s="103"/>
      <c r="E4390" s="103"/>
      <c r="F4390" s="103"/>
      <c r="H4390" s="123"/>
      <c r="I4390" s="103"/>
      <c r="J4390" s="103"/>
      <c r="K4390" s="103"/>
    </row>
    <row r="4391" spans="2:11" x14ac:dyDescent="0.25">
      <c r="B4391" s="103"/>
      <c r="C4391" s="123"/>
      <c r="D4391" s="103"/>
      <c r="E4391" s="103"/>
      <c r="F4391" s="103"/>
      <c r="H4391" s="123"/>
      <c r="I4391" s="103"/>
      <c r="J4391" s="103"/>
      <c r="K4391" s="103"/>
    </row>
    <row r="4392" spans="2:11" x14ac:dyDescent="0.25">
      <c r="B4392" s="103"/>
      <c r="C4392" s="123"/>
      <c r="D4392" s="103"/>
      <c r="E4392" s="103"/>
      <c r="F4392" s="103"/>
      <c r="H4392" s="123"/>
      <c r="I4392" s="103"/>
      <c r="J4392" s="103"/>
      <c r="K4392" s="103"/>
    </row>
    <row r="4393" spans="2:11" x14ac:dyDescent="0.25">
      <c r="B4393" s="103"/>
      <c r="C4393" s="123"/>
      <c r="D4393" s="103"/>
      <c r="E4393" s="103"/>
      <c r="F4393" s="103"/>
      <c r="H4393" s="123"/>
      <c r="I4393" s="103"/>
      <c r="J4393" s="103"/>
      <c r="K4393" s="103"/>
    </row>
    <row r="4394" spans="2:11" x14ac:dyDescent="0.25">
      <c r="B4394" s="103"/>
      <c r="C4394" s="123"/>
      <c r="D4394" s="103"/>
      <c r="E4394" s="103"/>
      <c r="F4394" s="103"/>
      <c r="H4394" s="123"/>
      <c r="I4394" s="103"/>
      <c r="J4394" s="103"/>
      <c r="K4394" s="103"/>
    </row>
    <row r="4395" spans="2:11" x14ac:dyDescent="0.25">
      <c r="B4395" s="103"/>
      <c r="C4395" s="123"/>
      <c r="D4395" s="103"/>
      <c r="E4395" s="103"/>
      <c r="F4395" s="103"/>
      <c r="H4395" s="123"/>
      <c r="I4395" s="103"/>
      <c r="J4395" s="103"/>
      <c r="K4395" s="103"/>
    </row>
    <row r="4396" spans="2:11" x14ac:dyDescent="0.25">
      <c r="B4396" s="103"/>
      <c r="C4396" s="123"/>
      <c r="D4396" s="103"/>
      <c r="E4396" s="103"/>
      <c r="F4396" s="103"/>
      <c r="H4396" s="123"/>
      <c r="I4396" s="103"/>
      <c r="J4396" s="103"/>
      <c r="K4396" s="103"/>
    </row>
    <row r="4397" spans="2:11" x14ac:dyDescent="0.25">
      <c r="B4397" s="103"/>
      <c r="C4397" s="123"/>
      <c r="D4397" s="103"/>
      <c r="E4397" s="103"/>
      <c r="F4397" s="103"/>
      <c r="H4397" s="123"/>
      <c r="I4397" s="103"/>
      <c r="J4397" s="103"/>
      <c r="K4397" s="103"/>
    </row>
    <row r="4398" spans="2:11" x14ac:dyDescent="0.25">
      <c r="B4398" s="103"/>
      <c r="C4398" s="123"/>
      <c r="D4398" s="103"/>
      <c r="E4398" s="103"/>
      <c r="F4398" s="103"/>
      <c r="H4398" s="123"/>
      <c r="I4398" s="103"/>
      <c r="J4398" s="103"/>
      <c r="K4398" s="103"/>
    </row>
    <row r="4399" spans="2:11" x14ac:dyDescent="0.25">
      <c r="B4399" s="103"/>
      <c r="C4399" s="123"/>
      <c r="D4399" s="103"/>
      <c r="E4399" s="103"/>
      <c r="F4399" s="103"/>
      <c r="H4399" s="123"/>
      <c r="I4399" s="103"/>
      <c r="J4399" s="103"/>
      <c r="K4399" s="103"/>
    </row>
    <row r="4400" spans="2:11" x14ac:dyDescent="0.25">
      <c r="B4400" s="103"/>
      <c r="C4400" s="123"/>
      <c r="D4400" s="103"/>
      <c r="E4400" s="103"/>
      <c r="F4400" s="103"/>
      <c r="H4400" s="123"/>
      <c r="I4400" s="103"/>
      <c r="J4400" s="103"/>
      <c r="K4400" s="103"/>
    </row>
    <row r="4401" spans="2:11" x14ac:dyDescent="0.25">
      <c r="B4401" s="103"/>
      <c r="C4401" s="123"/>
      <c r="D4401" s="103"/>
      <c r="E4401" s="103"/>
      <c r="F4401" s="103"/>
      <c r="H4401" s="123"/>
      <c r="I4401" s="103"/>
      <c r="J4401" s="103"/>
      <c r="K4401" s="103"/>
    </row>
    <row r="4402" spans="2:11" x14ac:dyDescent="0.25">
      <c r="B4402" s="103"/>
      <c r="C4402" s="123"/>
      <c r="D4402" s="103"/>
      <c r="E4402" s="103"/>
      <c r="F4402" s="103"/>
      <c r="H4402" s="123"/>
      <c r="I4402" s="103"/>
      <c r="J4402" s="103"/>
      <c r="K4402" s="103"/>
    </row>
    <row r="4403" spans="2:11" x14ac:dyDescent="0.25">
      <c r="B4403" s="103"/>
      <c r="C4403" s="123"/>
      <c r="D4403" s="103"/>
      <c r="E4403" s="103"/>
      <c r="F4403" s="103"/>
      <c r="H4403" s="123"/>
      <c r="I4403" s="103"/>
      <c r="J4403" s="103"/>
      <c r="K4403" s="103"/>
    </row>
    <row r="4404" spans="2:11" x14ac:dyDescent="0.25">
      <c r="B4404" s="103"/>
      <c r="C4404" s="123"/>
      <c r="D4404" s="103"/>
      <c r="E4404" s="103"/>
      <c r="F4404" s="103"/>
      <c r="H4404" s="123"/>
      <c r="I4404" s="103"/>
      <c r="J4404" s="103"/>
      <c r="K4404" s="103"/>
    </row>
    <row r="4405" spans="2:11" x14ac:dyDescent="0.25">
      <c r="B4405" s="103"/>
      <c r="C4405" s="123"/>
      <c r="D4405" s="103"/>
      <c r="E4405" s="103"/>
      <c r="F4405" s="103"/>
      <c r="H4405" s="123"/>
      <c r="I4405" s="103"/>
      <c r="J4405" s="103"/>
      <c r="K4405" s="103"/>
    </row>
    <row r="4406" spans="2:11" x14ac:dyDescent="0.25">
      <c r="B4406" s="103"/>
      <c r="C4406" s="123"/>
      <c r="D4406" s="103"/>
      <c r="E4406" s="103"/>
      <c r="F4406" s="103"/>
      <c r="H4406" s="123"/>
      <c r="I4406" s="103"/>
      <c r="J4406" s="103"/>
      <c r="K4406" s="103"/>
    </row>
    <row r="4407" spans="2:11" x14ac:dyDescent="0.25">
      <c r="B4407" s="103"/>
      <c r="C4407" s="123"/>
      <c r="D4407" s="103"/>
      <c r="E4407" s="103"/>
      <c r="F4407" s="103"/>
      <c r="H4407" s="123"/>
      <c r="I4407" s="103"/>
      <c r="J4407" s="103"/>
      <c r="K4407" s="103"/>
    </row>
    <row r="4408" spans="2:11" x14ac:dyDescent="0.25">
      <c r="B4408" s="103"/>
      <c r="C4408" s="123"/>
      <c r="D4408" s="103"/>
      <c r="E4408" s="103"/>
      <c r="F4408" s="103"/>
      <c r="H4408" s="123"/>
      <c r="I4408" s="103"/>
      <c r="J4408" s="103"/>
      <c r="K4408" s="103"/>
    </row>
    <row r="4409" spans="2:11" x14ac:dyDescent="0.25">
      <c r="B4409" s="103"/>
      <c r="C4409" s="123"/>
      <c r="D4409" s="103"/>
      <c r="E4409" s="103"/>
      <c r="F4409" s="103"/>
      <c r="H4409" s="123"/>
      <c r="I4409" s="103"/>
      <c r="J4409" s="103"/>
      <c r="K4409" s="103"/>
    </row>
    <row r="4410" spans="2:11" x14ac:dyDescent="0.25">
      <c r="B4410" s="103"/>
      <c r="C4410" s="123"/>
      <c r="D4410" s="103"/>
      <c r="E4410" s="103"/>
      <c r="F4410" s="103"/>
      <c r="H4410" s="123"/>
      <c r="I4410" s="103"/>
      <c r="J4410" s="103"/>
      <c r="K4410" s="103"/>
    </row>
    <row r="4411" spans="2:11" x14ac:dyDescent="0.25">
      <c r="B4411" s="103"/>
      <c r="C4411" s="123"/>
      <c r="D4411" s="103"/>
      <c r="E4411" s="103"/>
      <c r="F4411" s="103"/>
      <c r="H4411" s="123"/>
      <c r="I4411" s="103"/>
      <c r="J4411" s="103"/>
      <c r="K4411" s="103"/>
    </row>
    <row r="4412" spans="2:11" x14ac:dyDescent="0.25">
      <c r="B4412" s="103"/>
      <c r="C4412" s="123"/>
      <c r="D4412" s="103"/>
      <c r="E4412" s="103"/>
      <c r="F4412" s="103"/>
      <c r="H4412" s="123"/>
      <c r="I4412" s="103"/>
      <c r="J4412" s="103"/>
      <c r="K4412" s="103"/>
    </row>
    <row r="4413" spans="2:11" x14ac:dyDescent="0.25">
      <c r="B4413" s="103"/>
      <c r="C4413" s="123"/>
      <c r="D4413" s="103"/>
      <c r="E4413" s="103"/>
      <c r="F4413" s="103"/>
      <c r="H4413" s="123"/>
      <c r="I4413" s="103"/>
      <c r="J4413" s="103"/>
      <c r="K4413" s="103"/>
    </row>
    <row r="4414" spans="2:11" x14ac:dyDescent="0.25">
      <c r="B4414" s="103"/>
      <c r="C4414" s="123"/>
      <c r="D4414" s="103"/>
      <c r="E4414" s="103"/>
      <c r="F4414" s="103"/>
      <c r="H4414" s="123"/>
      <c r="I4414" s="103"/>
      <c r="J4414" s="103"/>
      <c r="K4414" s="103"/>
    </row>
    <row r="4415" spans="2:11" x14ac:dyDescent="0.25">
      <c r="B4415" s="103"/>
      <c r="C4415" s="123"/>
      <c r="D4415" s="103"/>
      <c r="E4415" s="103"/>
      <c r="F4415" s="103"/>
      <c r="H4415" s="123"/>
      <c r="I4415" s="103"/>
      <c r="J4415" s="103"/>
      <c r="K4415" s="103"/>
    </row>
    <row r="4416" spans="2:11" x14ac:dyDescent="0.25">
      <c r="B4416" s="103"/>
      <c r="C4416" s="123"/>
      <c r="D4416" s="103"/>
      <c r="E4416" s="103"/>
      <c r="F4416" s="103"/>
      <c r="H4416" s="123"/>
      <c r="I4416" s="103"/>
      <c r="J4416" s="103"/>
      <c r="K4416" s="103"/>
    </row>
    <row r="4417" spans="2:11" x14ac:dyDescent="0.25">
      <c r="B4417" s="103"/>
      <c r="C4417" s="123"/>
      <c r="D4417" s="103"/>
      <c r="E4417" s="103"/>
      <c r="F4417" s="103"/>
      <c r="H4417" s="123"/>
      <c r="I4417" s="103"/>
      <c r="J4417" s="103"/>
      <c r="K4417" s="103"/>
    </row>
    <row r="4418" spans="2:11" x14ac:dyDescent="0.25">
      <c r="B4418" s="103"/>
      <c r="C4418" s="123"/>
      <c r="D4418" s="103"/>
      <c r="E4418" s="103"/>
      <c r="F4418" s="103"/>
      <c r="H4418" s="123"/>
      <c r="I4418" s="103"/>
      <c r="J4418" s="103"/>
      <c r="K4418" s="103"/>
    </row>
    <row r="4419" spans="2:11" x14ac:dyDescent="0.25">
      <c r="B4419" s="103"/>
      <c r="C4419" s="123"/>
      <c r="D4419" s="103"/>
      <c r="E4419" s="103"/>
      <c r="F4419" s="103"/>
      <c r="H4419" s="123"/>
      <c r="I4419" s="103"/>
      <c r="J4419" s="103"/>
      <c r="K4419" s="103"/>
    </row>
    <row r="4420" spans="2:11" x14ac:dyDescent="0.25">
      <c r="B4420" s="103"/>
      <c r="C4420" s="123"/>
      <c r="D4420" s="103"/>
      <c r="E4420" s="103"/>
      <c r="F4420" s="103"/>
      <c r="H4420" s="123"/>
      <c r="I4420" s="103"/>
      <c r="J4420" s="103"/>
      <c r="K4420" s="103"/>
    </row>
    <row r="4421" spans="2:11" x14ac:dyDescent="0.25">
      <c r="B4421" s="103"/>
      <c r="C4421" s="123"/>
      <c r="D4421" s="103"/>
      <c r="E4421" s="103"/>
      <c r="F4421" s="103"/>
      <c r="H4421" s="123"/>
      <c r="I4421" s="103"/>
      <c r="J4421" s="103"/>
      <c r="K4421" s="103"/>
    </row>
    <row r="4422" spans="2:11" x14ac:dyDescent="0.25">
      <c r="B4422" s="103"/>
      <c r="C4422" s="123"/>
      <c r="D4422" s="103"/>
      <c r="E4422" s="103"/>
      <c r="F4422" s="103"/>
      <c r="H4422" s="123"/>
      <c r="I4422" s="103"/>
      <c r="J4422" s="103"/>
      <c r="K4422" s="103"/>
    </row>
    <row r="4423" spans="2:11" x14ac:dyDescent="0.25">
      <c r="B4423" s="103"/>
      <c r="C4423" s="123"/>
      <c r="D4423" s="103"/>
      <c r="E4423" s="103"/>
      <c r="F4423" s="103"/>
      <c r="H4423" s="123"/>
      <c r="I4423" s="103"/>
      <c r="J4423" s="103"/>
      <c r="K4423" s="103"/>
    </row>
    <row r="4424" spans="2:11" x14ac:dyDescent="0.25">
      <c r="B4424" s="103"/>
      <c r="C4424" s="123"/>
      <c r="D4424" s="103"/>
      <c r="E4424" s="103"/>
      <c r="F4424" s="103"/>
      <c r="H4424" s="123"/>
      <c r="I4424" s="103"/>
      <c r="J4424" s="103"/>
      <c r="K4424" s="103"/>
    </row>
    <row r="4425" spans="2:11" x14ac:dyDescent="0.25">
      <c r="B4425" s="103"/>
      <c r="C4425" s="123"/>
      <c r="D4425" s="103"/>
      <c r="E4425" s="103"/>
      <c r="F4425" s="103"/>
      <c r="H4425" s="123"/>
      <c r="I4425" s="103"/>
      <c r="J4425" s="103"/>
      <c r="K4425" s="103"/>
    </row>
    <row r="4426" spans="2:11" x14ac:dyDescent="0.25">
      <c r="B4426" s="103"/>
      <c r="C4426" s="123"/>
      <c r="D4426" s="103"/>
      <c r="E4426" s="103"/>
      <c r="F4426" s="103"/>
      <c r="H4426" s="123"/>
      <c r="I4426" s="103"/>
      <c r="J4426" s="103"/>
      <c r="K4426" s="103"/>
    </row>
    <row r="4427" spans="2:11" x14ac:dyDescent="0.25">
      <c r="B4427" s="103"/>
      <c r="C4427" s="123"/>
      <c r="D4427" s="103"/>
      <c r="E4427" s="103"/>
      <c r="F4427" s="103"/>
      <c r="H4427" s="123"/>
      <c r="I4427" s="103"/>
      <c r="J4427" s="103"/>
      <c r="K4427" s="103"/>
    </row>
    <row r="4428" spans="2:11" x14ac:dyDescent="0.25">
      <c r="B4428" s="103"/>
      <c r="C4428" s="123"/>
      <c r="D4428" s="103"/>
      <c r="E4428" s="103"/>
      <c r="F4428" s="103"/>
      <c r="H4428" s="123"/>
      <c r="I4428" s="103"/>
      <c r="J4428" s="103"/>
      <c r="K4428" s="103"/>
    </row>
    <row r="4429" spans="2:11" x14ac:dyDescent="0.25">
      <c r="B4429" s="103"/>
      <c r="C4429" s="123"/>
      <c r="D4429" s="103"/>
      <c r="E4429" s="103"/>
      <c r="F4429" s="103"/>
      <c r="H4429" s="123"/>
      <c r="I4429" s="103"/>
      <c r="J4429" s="103"/>
      <c r="K4429" s="103"/>
    </row>
    <row r="4430" spans="2:11" x14ac:dyDescent="0.25">
      <c r="B4430" s="103"/>
      <c r="C4430" s="123"/>
      <c r="D4430" s="103"/>
      <c r="E4430" s="103"/>
      <c r="F4430" s="103"/>
      <c r="H4430" s="123"/>
      <c r="I4430" s="103"/>
      <c r="J4430" s="103"/>
      <c r="K4430" s="103"/>
    </row>
    <row r="4431" spans="2:11" x14ac:dyDescent="0.25">
      <c r="B4431" s="103"/>
      <c r="C4431" s="123"/>
      <c r="D4431" s="103"/>
      <c r="E4431" s="103"/>
      <c r="F4431" s="103"/>
      <c r="H4431" s="123"/>
      <c r="I4431" s="103"/>
      <c r="J4431" s="103"/>
      <c r="K4431" s="103"/>
    </row>
    <row r="4432" spans="2:11" x14ac:dyDescent="0.25">
      <c r="B4432" s="103"/>
      <c r="C4432" s="123"/>
      <c r="D4432" s="103"/>
      <c r="E4432" s="103"/>
      <c r="F4432" s="103"/>
      <c r="H4432" s="123"/>
      <c r="I4432" s="103"/>
      <c r="J4432" s="103"/>
      <c r="K4432" s="103"/>
    </row>
    <row r="4433" spans="2:11" x14ac:dyDescent="0.25">
      <c r="B4433" s="103"/>
      <c r="C4433" s="123"/>
      <c r="D4433" s="103"/>
      <c r="E4433" s="103"/>
      <c r="F4433" s="103"/>
      <c r="H4433" s="123"/>
      <c r="I4433" s="103"/>
      <c r="J4433" s="103"/>
      <c r="K4433" s="103"/>
    </row>
    <row r="4434" spans="2:11" x14ac:dyDescent="0.25">
      <c r="B4434" s="103"/>
      <c r="C4434" s="123"/>
      <c r="D4434" s="103"/>
      <c r="E4434" s="103"/>
      <c r="F4434" s="103"/>
      <c r="H4434" s="123"/>
      <c r="I4434" s="103"/>
      <c r="J4434" s="103"/>
      <c r="K4434" s="103"/>
    </row>
    <row r="4435" spans="2:11" x14ac:dyDescent="0.25">
      <c r="B4435" s="103"/>
      <c r="C4435" s="123"/>
      <c r="D4435" s="103"/>
      <c r="E4435" s="103"/>
      <c r="F4435" s="103"/>
      <c r="H4435" s="123"/>
      <c r="I4435" s="103"/>
      <c r="J4435" s="103"/>
      <c r="K4435" s="103"/>
    </row>
    <row r="4436" spans="2:11" x14ac:dyDescent="0.25">
      <c r="B4436" s="103"/>
      <c r="C4436" s="123"/>
      <c r="D4436" s="103"/>
      <c r="E4436" s="103"/>
      <c r="F4436" s="103"/>
      <c r="H4436" s="123"/>
      <c r="I4436" s="103"/>
      <c r="J4436" s="103"/>
      <c r="K4436" s="103"/>
    </row>
    <row r="4437" spans="2:11" x14ac:dyDescent="0.25">
      <c r="B4437" s="103"/>
      <c r="C4437" s="123"/>
      <c r="D4437" s="103"/>
      <c r="E4437" s="103"/>
      <c r="F4437" s="103"/>
      <c r="H4437" s="123"/>
      <c r="I4437" s="103"/>
      <c r="J4437" s="103"/>
      <c r="K4437" s="103"/>
    </row>
    <row r="4438" spans="2:11" x14ac:dyDescent="0.25">
      <c r="B4438" s="103"/>
      <c r="C4438" s="123"/>
      <c r="D4438" s="103"/>
      <c r="E4438" s="103"/>
      <c r="F4438" s="103"/>
      <c r="H4438" s="123"/>
      <c r="I4438" s="103"/>
      <c r="J4438" s="103"/>
      <c r="K4438" s="103"/>
    </row>
    <row r="4439" spans="2:11" x14ac:dyDescent="0.25">
      <c r="B4439" s="103"/>
      <c r="C4439" s="123"/>
      <c r="D4439" s="103"/>
      <c r="E4439" s="103"/>
      <c r="F4439" s="103"/>
      <c r="H4439" s="123"/>
      <c r="I4439" s="103"/>
      <c r="J4439" s="103"/>
      <c r="K4439" s="103"/>
    </row>
    <row r="4440" spans="2:11" x14ac:dyDescent="0.25">
      <c r="B4440" s="103"/>
      <c r="C4440" s="123"/>
      <c r="D4440" s="103"/>
      <c r="E4440" s="103"/>
      <c r="F4440" s="103"/>
      <c r="H4440" s="123"/>
      <c r="I4440" s="103"/>
      <c r="J4440" s="103"/>
      <c r="K4440" s="103"/>
    </row>
    <row r="4441" spans="2:11" x14ac:dyDescent="0.25">
      <c r="B4441" s="103"/>
      <c r="C4441" s="123"/>
      <c r="D4441" s="103"/>
      <c r="E4441" s="103"/>
      <c r="F4441" s="103"/>
      <c r="H4441" s="123"/>
      <c r="I4441" s="103"/>
      <c r="J4441" s="103"/>
      <c r="K4441" s="103"/>
    </row>
    <row r="4442" spans="2:11" x14ac:dyDescent="0.25">
      <c r="B4442" s="103"/>
      <c r="C4442" s="123"/>
      <c r="D4442" s="103"/>
      <c r="E4442" s="103"/>
      <c r="F4442" s="103"/>
      <c r="H4442" s="123"/>
      <c r="I4442" s="103"/>
      <c r="J4442" s="103"/>
      <c r="K4442" s="103"/>
    </row>
    <row r="4443" spans="2:11" x14ac:dyDescent="0.25">
      <c r="B4443" s="103"/>
      <c r="C4443" s="123"/>
      <c r="D4443" s="103"/>
      <c r="E4443" s="103"/>
      <c r="F4443" s="103"/>
      <c r="H4443" s="123"/>
      <c r="I4443" s="103"/>
      <c r="J4443" s="103"/>
      <c r="K4443" s="103"/>
    </row>
    <row r="4444" spans="2:11" x14ac:dyDescent="0.25">
      <c r="B4444" s="103"/>
      <c r="C4444" s="123"/>
      <c r="D4444" s="103"/>
      <c r="E4444" s="103"/>
      <c r="F4444" s="103"/>
      <c r="H4444" s="123"/>
      <c r="I4444" s="103"/>
      <c r="J4444" s="103"/>
      <c r="K4444" s="103"/>
    </row>
    <row r="4445" spans="2:11" x14ac:dyDescent="0.25">
      <c r="B4445" s="103"/>
      <c r="C4445" s="123"/>
      <c r="D4445" s="103"/>
      <c r="E4445" s="103"/>
      <c r="F4445" s="103"/>
      <c r="H4445" s="123"/>
      <c r="I4445" s="103"/>
      <c r="J4445" s="103"/>
      <c r="K4445" s="103"/>
    </row>
    <row r="4446" spans="2:11" x14ac:dyDescent="0.25">
      <c r="B4446" s="103"/>
      <c r="C4446" s="123"/>
      <c r="D4446" s="103"/>
      <c r="E4446" s="103"/>
      <c r="F4446" s="103"/>
      <c r="H4446" s="123"/>
      <c r="I4446" s="103"/>
      <c r="J4446" s="103"/>
      <c r="K4446" s="103"/>
    </row>
    <row r="4447" spans="2:11" x14ac:dyDescent="0.25">
      <c r="B4447" s="103"/>
      <c r="C4447" s="123"/>
      <c r="D4447" s="103"/>
      <c r="E4447" s="103"/>
      <c r="F4447" s="103"/>
      <c r="H4447" s="123"/>
      <c r="I4447" s="103"/>
      <c r="J4447" s="103"/>
      <c r="K4447" s="103"/>
    </row>
    <row r="4448" spans="2:11" x14ac:dyDescent="0.25">
      <c r="B4448" s="103"/>
      <c r="C4448" s="123"/>
      <c r="D4448" s="103"/>
      <c r="E4448" s="103"/>
      <c r="F4448" s="103"/>
      <c r="H4448" s="123"/>
      <c r="I4448" s="103"/>
      <c r="J4448" s="103"/>
      <c r="K4448" s="103"/>
    </row>
    <row r="4449" spans="2:11" x14ac:dyDescent="0.25">
      <c r="B4449" s="103"/>
      <c r="C4449" s="123"/>
      <c r="D4449" s="103"/>
      <c r="E4449" s="103"/>
      <c r="F4449" s="103"/>
      <c r="H4449" s="123"/>
      <c r="I4449" s="103"/>
      <c r="J4449" s="103"/>
      <c r="K4449" s="103"/>
    </row>
    <row r="4450" spans="2:11" x14ac:dyDescent="0.25">
      <c r="B4450" s="103"/>
      <c r="C4450" s="123"/>
      <c r="D4450" s="103"/>
      <c r="E4450" s="103"/>
      <c r="F4450" s="103"/>
      <c r="H4450" s="123"/>
      <c r="I4450" s="103"/>
      <c r="J4450" s="103"/>
      <c r="K4450" s="103"/>
    </row>
    <row r="4451" spans="2:11" x14ac:dyDescent="0.25">
      <c r="B4451" s="103"/>
      <c r="C4451" s="123"/>
      <c r="D4451" s="103"/>
      <c r="E4451" s="103"/>
      <c r="F4451" s="103"/>
      <c r="H4451" s="123"/>
      <c r="I4451" s="103"/>
      <c r="J4451" s="103"/>
      <c r="K4451" s="103"/>
    </row>
    <row r="4452" spans="2:11" x14ac:dyDescent="0.25">
      <c r="B4452" s="103"/>
      <c r="C4452" s="123"/>
      <c r="D4452" s="103"/>
      <c r="E4452" s="103"/>
      <c r="F4452" s="103"/>
      <c r="H4452" s="123"/>
      <c r="I4452" s="103"/>
      <c r="J4452" s="103"/>
      <c r="K4452" s="103"/>
    </row>
    <row r="4453" spans="2:11" x14ac:dyDescent="0.25">
      <c r="B4453" s="103"/>
      <c r="C4453" s="123"/>
      <c r="D4453" s="103"/>
      <c r="E4453" s="103"/>
      <c r="F4453" s="103"/>
      <c r="H4453" s="123"/>
      <c r="I4453" s="103"/>
      <c r="J4453" s="103"/>
      <c r="K4453" s="103"/>
    </row>
    <row r="4454" spans="2:11" x14ac:dyDescent="0.25">
      <c r="B4454" s="103"/>
      <c r="C4454" s="123"/>
      <c r="D4454" s="103"/>
      <c r="E4454" s="103"/>
      <c r="F4454" s="103"/>
      <c r="H4454" s="123"/>
      <c r="I4454" s="103"/>
      <c r="J4454" s="103"/>
      <c r="K4454" s="103"/>
    </row>
    <row r="4455" spans="2:11" x14ac:dyDescent="0.25">
      <c r="B4455" s="103"/>
      <c r="C4455" s="123"/>
      <c r="D4455" s="103"/>
      <c r="E4455" s="103"/>
      <c r="F4455" s="103"/>
      <c r="H4455" s="123"/>
      <c r="I4455" s="103"/>
      <c r="J4455" s="103"/>
      <c r="K4455" s="103"/>
    </row>
    <row r="4456" spans="2:11" x14ac:dyDescent="0.25">
      <c r="B4456" s="103"/>
      <c r="C4456" s="123"/>
      <c r="D4456" s="103"/>
      <c r="E4456" s="103"/>
      <c r="F4456" s="103"/>
      <c r="H4456" s="123"/>
      <c r="I4456" s="103"/>
      <c r="J4456" s="103"/>
      <c r="K4456" s="103"/>
    </row>
    <row r="4457" spans="2:11" x14ac:dyDescent="0.25">
      <c r="B4457" s="103"/>
      <c r="C4457" s="123"/>
      <c r="D4457" s="103"/>
      <c r="E4457" s="103"/>
      <c r="F4457" s="103"/>
      <c r="H4457" s="123"/>
      <c r="I4457" s="103"/>
      <c r="J4457" s="103"/>
      <c r="K4457" s="103"/>
    </row>
    <row r="4458" spans="2:11" x14ac:dyDescent="0.25">
      <c r="B4458" s="103"/>
      <c r="C4458" s="123"/>
      <c r="D4458" s="103"/>
      <c r="E4458" s="103"/>
      <c r="F4458" s="103"/>
      <c r="H4458" s="123"/>
      <c r="I4458" s="103"/>
      <c r="J4458" s="103"/>
      <c r="K4458" s="103"/>
    </row>
    <row r="4459" spans="2:11" x14ac:dyDescent="0.25">
      <c r="B4459" s="103"/>
      <c r="C4459" s="123"/>
      <c r="D4459" s="103"/>
      <c r="E4459" s="103"/>
      <c r="F4459" s="103"/>
      <c r="H4459" s="123"/>
      <c r="I4459" s="103"/>
      <c r="J4459" s="103"/>
      <c r="K4459" s="103"/>
    </row>
    <row r="4460" spans="2:11" x14ac:dyDescent="0.25">
      <c r="B4460" s="103"/>
      <c r="C4460" s="123"/>
      <c r="D4460" s="103"/>
      <c r="E4460" s="103"/>
      <c r="F4460" s="103"/>
      <c r="H4460" s="123"/>
      <c r="I4460" s="103"/>
      <c r="J4460" s="103"/>
      <c r="K4460" s="103"/>
    </row>
    <row r="4461" spans="2:11" x14ac:dyDescent="0.25">
      <c r="B4461" s="103"/>
      <c r="C4461" s="123"/>
      <c r="D4461" s="103"/>
      <c r="E4461" s="103"/>
      <c r="F4461" s="103"/>
      <c r="H4461" s="123"/>
      <c r="I4461" s="103"/>
      <c r="J4461" s="103"/>
      <c r="K4461" s="103"/>
    </row>
    <row r="4462" spans="2:11" x14ac:dyDescent="0.25">
      <c r="B4462" s="103"/>
      <c r="C4462" s="123"/>
      <c r="D4462" s="103"/>
      <c r="E4462" s="103"/>
      <c r="F4462" s="103"/>
      <c r="H4462" s="123"/>
      <c r="I4462" s="103"/>
      <c r="J4462" s="103"/>
      <c r="K4462" s="103"/>
    </row>
    <row r="4463" spans="2:11" x14ac:dyDescent="0.25">
      <c r="B4463" s="103"/>
      <c r="C4463" s="123"/>
      <c r="D4463" s="103"/>
      <c r="E4463" s="103"/>
      <c r="F4463" s="103"/>
      <c r="H4463" s="123"/>
      <c r="I4463" s="103"/>
      <c r="J4463" s="103"/>
      <c r="K4463" s="103"/>
    </row>
    <row r="4464" spans="2:11" x14ac:dyDescent="0.25">
      <c r="B4464" s="103"/>
      <c r="C4464" s="123"/>
      <c r="D4464" s="103"/>
      <c r="E4464" s="103"/>
      <c r="F4464" s="103"/>
      <c r="H4464" s="123"/>
      <c r="I4464" s="103"/>
      <c r="J4464" s="103"/>
      <c r="K4464" s="103"/>
    </row>
    <row r="4465" spans="2:11" x14ac:dyDescent="0.25">
      <c r="B4465" s="103"/>
      <c r="C4465" s="123"/>
      <c r="D4465" s="103"/>
      <c r="E4465" s="103"/>
      <c r="F4465" s="103"/>
      <c r="H4465" s="123"/>
      <c r="I4465" s="103"/>
      <c r="J4465" s="103"/>
      <c r="K4465" s="103"/>
    </row>
    <row r="4466" spans="2:11" x14ac:dyDescent="0.25">
      <c r="B4466" s="103"/>
      <c r="C4466" s="123"/>
      <c r="D4466" s="103"/>
      <c r="E4466" s="103"/>
      <c r="F4466" s="103"/>
      <c r="H4466" s="123"/>
      <c r="I4466" s="103"/>
      <c r="J4466" s="103"/>
      <c r="K4466" s="103"/>
    </row>
    <row r="4467" spans="2:11" x14ac:dyDescent="0.25">
      <c r="B4467" s="103"/>
      <c r="C4467" s="123"/>
      <c r="D4467" s="103"/>
      <c r="E4467" s="103"/>
      <c r="F4467" s="103"/>
      <c r="H4467" s="123"/>
      <c r="I4467" s="103"/>
      <c r="J4467" s="103"/>
      <c r="K4467" s="103"/>
    </row>
    <row r="4468" spans="2:11" x14ac:dyDescent="0.25">
      <c r="B4468" s="103"/>
      <c r="C4468" s="123"/>
      <c r="D4468" s="103"/>
      <c r="E4468" s="103"/>
      <c r="F4468" s="103"/>
      <c r="H4468" s="123"/>
      <c r="I4468" s="103"/>
      <c r="J4468" s="103"/>
      <c r="K4468" s="103"/>
    </row>
    <row r="4469" spans="2:11" x14ac:dyDescent="0.25">
      <c r="B4469" s="103"/>
      <c r="C4469" s="123"/>
      <c r="D4469" s="103"/>
      <c r="E4469" s="103"/>
      <c r="F4469" s="103"/>
      <c r="H4469" s="123"/>
      <c r="I4469" s="103"/>
      <c r="J4469" s="103"/>
      <c r="K4469" s="103"/>
    </row>
    <row r="4470" spans="2:11" x14ac:dyDescent="0.25">
      <c r="B4470" s="103"/>
      <c r="C4470" s="123"/>
      <c r="D4470" s="103"/>
      <c r="E4470" s="103"/>
      <c r="F4470" s="103"/>
      <c r="H4470" s="123"/>
      <c r="I4470" s="103"/>
      <c r="J4470" s="103"/>
      <c r="K4470" s="103"/>
    </row>
    <row r="4471" spans="2:11" x14ac:dyDescent="0.25">
      <c r="B4471" s="103"/>
      <c r="C4471" s="123"/>
      <c r="D4471" s="103"/>
      <c r="E4471" s="103"/>
      <c r="F4471" s="103"/>
      <c r="H4471" s="123"/>
      <c r="I4471" s="103"/>
      <c r="J4471" s="103"/>
      <c r="K4471" s="103"/>
    </row>
    <row r="4472" spans="2:11" x14ac:dyDescent="0.25">
      <c r="B4472" s="103"/>
      <c r="C4472" s="123"/>
      <c r="D4472" s="103"/>
      <c r="E4472" s="103"/>
      <c r="F4472" s="103"/>
      <c r="H4472" s="123"/>
      <c r="I4472" s="103"/>
      <c r="J4472" s="103"/>
      <c r="K4472" s="103"/>
    </row>
    <row r="4473" spans="2:11" x14ac:dyDescent="0.25">
      <c r="B4473" s="103"/>
      <c r="C4473" s="123"/>
      <c r="D4473" s="103"/>
      <c r="E4473" s="103"/>
      <c r="F4473" s="103"/>
      <c r="H4473" s="123"/>
      <c r="I4473" s="103"/>
      <c r="J4473" s="103"/>
      <c r="K4473" s="103"/>
    </row>
    <row r="4474" spans="2:11" x14ac:dyDescent="0.25">
      <c r="B4474" s="103"/>
      <c r="C4474" s="123"/>
      <c r="D4474" s="103"/>
      <c r="E4474" s="103"/>
      <c r="F4474" s="103"/>
      <c r="H4474" s="123"/>
      <c r="I4474" s="103"/>
      <c r="J4474" s="103"/>
      <c r="K4474" s="103"/>
    </row>
    <row r="4475" spans="2:11" x14ac:dyDescent="0.25">
      <c r="B4475" s="103"/>
      <c r="C4475" s="123"/>
      <c r="D4475" s="103"/>
      <c r="E4475" s="103"/>
      <c r="F4475" s="103"/>
      <c r="H4475" s="123"/>
      <c r="I4475" s="103"/>
      <c r="J4475" s="103"/>
      <c r="K4475" s="103"/>
    </row>
    <row r="4476" spans="2:11" x14ac:dyDescent="0.25">
      <c r="B4476" s="103"/>
      <c r="C4476" s="123"/>
      <c r="D4476" s="103"/>
      <c r="E4476" s="103"/>
      <c r="F4476" s="103"/>
      <c r="H4476" s="123"/>
      <c r="I4476" s="103"/>
      <c r="J4476" s="103"/>
      <c r="K4476" s="103"/>
    </row>
    <row r="4477" spans="2:11" x14ac:dyDescent="0.25">
      <c r="B4477" s="103"/>
      <c r="C4477" s="123"/>
      <c r="D4477" s="103"/>
      <c r="E4477" s="103"/>
      <c r="F4477" s="103"/>
      <c r="H4477" s="123"/>
      <c r="I4477" s="103"/>
      <c r="J4477" s="103"/>
      <c r="K4477" s="103"/>
    </row>
    <row r="4478" spans="2:11" x14ac:dyDescent="0.25">
      <c r="B4478" s="103"/>
      <c r="C4478" s="123"/>
      <c r="D4478" s="103"/>
      <c r="E4478" s="103"/>
      <c r="F4478" s="103"/>
      <c r="H4478" s="123"/>
      <c r="I4478" s="103"/>
      <c r="J4478" s="103"/>
      <c r="K4478" s="103"/>
    </row>
    <row r="4479" spans="2:11" x14ac:dyDescent="0.25">
      <c r="B4479" s="103"/>
      <c r="C4479" s="123"/>
      <c r="D4479" s="103"/>
      <c r="E4479" s="103"/>
      <c r="F4479" s="103"/>
      <c r="H4479" s="123"/>
      <c r="I4479" s="103"/>
      <c r="J4479" s="103"/>
      <c r="K4479" s="103"/>
    </row>
    <row r="4480" spans="2:11" x14ac:dyDescent="0.25">
      <c r="B4480" s="103"/>
      <c r="C4480" s="123"/>
      <c r="D4480" s="103"/>
      <c r="E4480" s="103"/>
      <c r="F4480" s="103"/>
      <c r="H4480" s="123"/>
      <c r="I4480" s="103"/>
      <c r="J4480" s="103"/>
      <c r="K4480" s="103"/>
    </row>
    <row r="4481" spans="2:11" x14ac:dyDescent="0.25">
      <c r="B4481" s="103"/>
      <c r="C4481" s="123"/>
      <c r="D4481" s="103"/>
      <c r="E4481" s="103"/>
      <c r="F4481" s="103"/>
      <c r="H4481" s="123"/>
      <c r="I4481" s="103"/>
      <c r="J4481" s="103"/>
      <c r="K4481" s="103"/>
    </row>
    <row r="4482" spans="2:11" x14ac:dyDescent="0.25">
      <c r="B4482" s="103"/>
      <c r="C4482" s="123"/>
      <c r="D4482" s="103"/>
      <c r="E4482" s="103"/>
      <c r="F4482" s="103"/>
      <c r="H4482" s="123"/>
      <c r="I4482" s="103"/>
      <c r="J4482" s="103"/>
      <c r="K4482" s="103"/>
    </row>
    <row r="4483" spans="2:11" x14ac:dyDescent="0.25">
      <c r="B4483" s="103"/>
      <c r="C4483" s="123"/>
      <c r="D4483" s="103"/>
      <c r="E4483" s="103"/>
      <c r="F4483" s="103"/>
      <c r="H4483" s="123"/>
      <c r="I4483" s="103"/>
      <c r="J4483" s="103"/>
      <c r="K4483" s="103"/>
    </row>
    <row r="4484" spans="2:11" x14ac:dyDescent="0.25">
      <c r="B4484" s="103"/>
      <c r="C4484" s="123"/>
      <c r="D4484" s="103"/>
      <c r="E4484" s="103"/>
      <c r="F4484" s="103"/>
      <c r="H4484" s="123"/>
      <c r="I4484" s="103"/>
      <c r="J4484" s="103"/>
      <c r="K4484" s="103"/>
    </row>
    <row r="4485" spans="2:11" x14ac:dyDescent="0.25">
      <c r="B4485" s="103"/>
      <c r="C4485" s="123"/>
      <c r="D4485" s="103"/>
      <c r="E4485" s="103"/>
      <c r="F4485" s="103"/>
      <c r="H4485" s="123"/>
      <c r="I4485" s="103"/>
      <c r="J4485" s="103"/>
      <c r="K4485" s="103"/>
    </row>
    <row r="4486" spans="2:11" x14ac:dyDescent="0.25">
      <c r="B4486" s="103"/>
      <c r="C4486" s="123"/>
      <c r="D4486" s="103"/>
      <c r="E4486" s="103"/>
      <c r="F4486" s="103"/>
      <c r="H4486" s="123"/>
      <c r="I4486" s="103"/>
      <c r="J4486" s="103"/>
      <c r="K4486" s="103"/>
    </row>
    <row r="4487" spans="2:11" x14ac:dyDescent="0.25">
      <c r="B4487" s="103"/>
      <c r="C4487" s="123"/>
      <c r="D4487" s="103"/>
      <c r="E4487" s="103"/>
      <c r="F4487" s="103"/>
      <c r="H4487" s="123"/>
      <c r="I4487" s="103"/>
      <c r="J4487" s="103"/>
      <c r="K4487" s="103"/>
    </row>
    <row r="4488" spans="2:11" x14ac:dyDescent="0.25">
      <c r="B4488" s="103"/>
      <c r="C4488" s="123"/>
      <c r="D4488" s="103"/>
      <c r="E4488" s="103"/>
      <c r="F4488" s="103"/>
      <c r="H4488" s="123"/>
      <c r="I4488" s="103"/>
      <c r="J4488" s="103"/>
      <c r="K4488" s="103"/>
    </row>
    <row r="4489" spans="2:11" x14ac:dyDescent="0.25">
      <c r="B4489" s="103"/>
      <c r="C4489" s="123"/>
      <c r="D4489" s="103"/>
      <c r="E4489" s="103"/>
      <c r="F4489" s="103"/>
      <c r="H4489" s="123"/>
      <c r="I4489" s="103"/>
      <c r="J4489" s="103"/>
      <c r="K4489" s="103"/>
    </row>
    <row r="4490" spans="2:11" x14ac:dyDescent="0.25">
      <c r="B4490" s="103"/>
      <c r="C4490" s="123"/>
      <c r="D4490" s="103"/>
      <c r="E4490" s="103"/>
      <c r="F4490" s="103"/>
      <c r="H4490" s="123"/>
      <c r="I4490" s="103"/>
      <c r="J4490" s="103"/>
      <c r="K4490" s="103"/>
    </row>
    <row r="4491" spans="2:11" x14ac:dyDescent="0.25">
      <c r="B4491" s="103"/>
      <c r="C4491" s="123"/>
      <c r="D4491" s="103"/>
      <c r="E4491" s="103"/>
      <c r="F4491" s="103"/>
      <c r="H4491" s="123"/>
      <c r="I4491" s="103"/>
      <c r="J4491" s="103"/>
      <c r="K4491" s="103"/>
    </row>
    <row r="4492" spans="2:11" x14ac:dyDescent="0.25">
      <c r="B4492" s="103"/>
      <c r="C4492" s="123"/>
      <c r="D4492" s="103"/>
      <c r="E4492" s="103"/>
      <c r="F4492" s="103"/>
      <c r="H4492" s="123"/>
      <c r="I4492" s="103"/>
      <c r="J4492" s="103"/>
      <c r="K4492" s="103"/>
    </row>
    <row r="4493" spans="2:11" x14ac:dyDescent="0.25">
      <c r="B4493" s="103"/>
      <c r="C4493" s="123"/>
      <c r="D4493" s="103"/>
      <c r="E4493" s="103"/>
      <c r="F4493" s="103"/>
      <c r="H4493" s="123"/>
      <c r="I4493" s="103"/>
      <c r="J4493" s="103"/>
      <c r="K4493" s="103"/>
    </row>
    <row r="4494" spans="2:11" x14ac:dyDescent="0.25">
      <c r="B4494" s="103"/>
      <c r="C4494" s="123"/>
      <c r="D4494" s="103"/>
      <c r="E4494" s="103"/>
      <c r="F4494" s="103"/>
      <c r="H4494" s="123"/>
      <c r="I4494" s="103"/>
      <c r="J4494" s="103"/>
      <c r="K4494" s="103"/>
    </row>
    <row r="4495" spans="2:11" x14ac:dyDescent="0.25">
      <c r="B4495" s="103"/>
      <c r="C4495" s="123"/>
      <c r="D4495" s="103"/>
      <c r="E4495" s="103"/>
      <c r="F4495" s="103"/>
      <c r="H4495" s="123"/>
      <c r="I4495" s="103"/>
      <c r="J4495" s="103"/>
      <c r="K4495" s="103"/>
    </row>
    <row r="4496" spans="2:11" x14ac:dyDescent="0.25">
      <c r="B4496" s="103"/>
      <c r="C4496" s="123"/>
      <c r="D4496" s="103"/>
      <c r="E4496" s="103"/>
      <c r="F4496" s="103"/>
      <c r="H4496" s="123"/>
      <c r="I4496" s="103"/>
      <c r="J4496" s="103"/>
      <c r="K4496" s="103"/>
    </row>
    <row r="4497" spans="2:11" x14ac:dyDescent="0.25">
      <c r="B4497" s="103"/>
      <c r="C4497" s="123"/>
      <c r="D4497" s="103"/>
      <c r="E4497" s="103"/>
      <c r="F4497" s="103"/>
      <c r="H4497" s="123"/>
      <c r="I4497" s="103"/>
      <c r="J4497" s="103"/>
      <c r="K4497" s="103"/>
    </row>
    <row r="4498" spans="2:11" x14ac:dyDescent="0.25">
      <c r="B4498" s="103"/>
      <c r="C4498" s="123"/>
      <c r="D4498" s="103"/>
      <c r="E4498" s="103"/>
      <c r="F4498" s="103"/>
      <c r="H4498" s="123"/>
      <c r="I4498" s="103"/>
      <c r="J4498" s="103"/>
      <c r="K4498" s="103"/>
    </row>
    <row r="4499" spans="2:11" x14ac:dyDescent="0.25">
      <c r="B4499" s="103"/>
      <c r="C4499" s="123"/>
      <c r="D4499" s="103"/>
      <c r="E4499" s="103"/>
      <c r="F4499" s="103"/>
      <c r="H4499" s="123"/>
      <c r="I4499" s="103"/>
      <c r="J4499" s="103"/>
      <c r="K4499" s="103"/>
    </row>
    <row r="4500" spans="2:11" x14ac:dyDescent="0.25">
      <c r="B4500" s="103"/>
      <c r="C4500" s="123"/>
      <c r="D4500" s="103"/>
      <c r="E4500" s="103"/>
      <c r="F4500" s="103"/>
      <c r="H4500" s="123"/>
      <c r="I4500" s="103"/>
      <c r="J4500" s="103"/>
      <c r="K4500" s="103"/>
    </row>
    <row r="4501" spans="2:11" x14ac:dyDescent="0.25">
      <c r="B4501" s="103"/>
      <c r="C4501" s="123"/>
      <c r="D4501" s="103"/>
      <c r="E4501" s="103"/>
      <c r="F4501" s="103"/>
      <c r="H4501" s="123"/>
      <c r="I4501" s="103"/>
      <c r="J4501" s="103"/>
      <c r="K4501" s="103"/>
    </row>
    <row r="4502" spans="2:11" x14ac:dyDescent="0.25">
      <c r="B4502" s="103"/>
      <c r="C4502" s="123"/>
      <c r="D4502" s="103"/>
      <c r="E4502" s="103"/>
      <c r="F4502" s="103"/>
      <c r="H4502" s="123"/>
      <c r="I4502" s="103"/>
      <c r="J4502" s="103"/>
      <c r="K4502" s="103"/>
    </row>
    <row r="4503" spans="2:11" x14ac:dyDescent="0.25">
      <c r="B4503" s="103"/>
      <c r="C4503" s="123"/>
      <c r="D4503" s="103"/>
      <c r="E4503" s="103"/>
      <c r="F4503" s="103"/>
      <c r="H4503" s="123"/>
      <c r="I4503" s="103"/>
      <c r="J4503" s="103"/>
      <c r="K4503" s="103"/>
    </row>
    <row r="4504" spans="2:11" x14ac:dyDescent="0.25">
      <c r="B4504" s="103"/>
      <c r="C4504" s="123"/>
      <c r="D4504" s="103"/>
      <c r="E4504" s="103"/>
      <c r="F4504" s="103"/>
      <c r="H4504" s="123"/>
      <c r="I4504" s="103"/>
      <c r="J4504" s="103"/>
      <c r="K4504" s="103"/>
    </row>
    <row r="4505" spans="2:11" x14ac:dyDescent="0.25">
      <c r="B4505" s="103"/>
      <c r="C4505" s="123"/>
      <c r="D4505" s="103"/>
      <c r="E4505" s="103"/>
      <c r="F4505" s="103"/>
      <c r="H4505" s="123"/>
      <c r="I4505" s="103"/>
      <c r="J4505" s="103"/>
      <c r="K4505" s="103"/>
    </row>
    <row r="4506" spans="2:11" x14ac:dyDescent="0.25">
      <c r="B4506" s="103"/>
      <c r="C4506" s="123"/>
      <c r="D4506" s="103"/>
      <c r="E4506" s="103"/>
      <c r="F4506" s="103"/>
      <c r="H4506" s="123"/>
      <c r="I4506" s="103"/>
      <c r="J4506" s="103"/>
      <c r="K4506" s="103"/>
    </row>
    <row r="4507" spans="2:11" x14ac:dyDescent="0.25">
      <c r="B4507" s="103"/>
      <c r="C4507" s="123"/>
      <c r="D4507" s="103"/>
      <c r="E4507" s="103"/>
      <c r="F4507" s="103"/>
      <c r="H4507" s="123"/>
      <c r="I4507" s="103"/>
      <c r="J4507" s="103"/>
      <c r="K4507" s="103"/>
    </row>
    <row r="4508" spans="2:11" x14ac:dyDescent="0.25">
      <c r="B4508" s="103"/>
      <c r="C4508" s="123"/>
      <c r="D4508" s="103"/>
      <c r="E4508" s="103"/>
      <c r="F4508" s="103"/>
      <c r="H4508" s="123"/>
      <c r="I4508" s="103"/>
      <c r="J4508" s="103"/>
      <c r="K4508" s="103"/>
    </row>
    <row r="4509" spans="2:11" x14ac:dyDescent="0.25">
      <c r="B4509" s="103"/>
      <c r="C4509" s="123"/>
      <c r="D4509" s="103"/>
      <c r="E4509" s="103"/>
      <c r="F4509" s="103"/>
      <c r="H4509" s="123"/>
      <c r="I4509" s="103"/>
      <c r="J4509" s="103"/>
      <c r="K4509" s="103"/>
    </row>
    <row r="4510" spans="2:11" x14ac:dyDescent="0.25">
      <c r="B4510" s="103"/>
      <c r="C4510" s="123"/>
      <c r="D4510" s="103"/>
      <c r="E4510" s="103"/>
      <c r="F4510" s="103"/>
      <c r="H4510" s="123"/>
      <c r="I4510" s="103"/>
      <c r="J4510" s="103"/>
      <c r="K4510" s="103"/>
    </row>
    <row r="4511" spans="2:11" x14ac:dyDescent="0.25">
      <c r="B4511" s="103"/>
      <c r="C4511" s="123"/>
      <c r="D4511" s="103"/>
      <c r="E4511" s="103"/>
      <c r="F4511" s="103"/>
      <c r="H4511" s="123"/>
      <c r="I4511" s="103"/>
      <c r="J4511" s="103"/>
      <c r="K4511" s="103"/>
    </row>
    <row r="4512" spans="2:11" x14ac:dyDescent="0.25">
      <c r="B4512" s="103"/>
      <c r="C4512" s="123"/>
      <c r="D4512" s="103"/>
      <c r="E4512" s="103"/>
      <c r="F4512" s="103"/>
      <c r="H4512" s="123"/>
      <c r="I4512" s="103"/>
      <c r="J4512" s="103"/>
      <c r="K4512" s="103"/>
    </row>
    <row r="4513" spans="2:11" x14ac:dyDescent="0.25">
      <c r="B4513" s="103"/>
      <c r="C4513" s="123"/>
      <c r="D4513" s="103"/>
      <c r="E4513" s="103"/>
      <c r="F4513" s="103"/>
      <c r="H4513" s="123"/>
      <c r="I4513" s="103"/>
      <c r="J4513" s="103"/>
      <c r="K4513" s="103"/>
    </row>
    <row r="4514" spans="2:11" x14ac:dyDescent="0.25">
      <c r="B4514" s="103"/>
      <c r="C4514" s="123"/>
      <c r="D4514" s="103"/>
      <c r="E4514" s="103"/>
      <c r="F4514" s="103"/>
      <c r="H4514" s="123"/>
      <c r="I4514" s="103"/>
      <c r="J4514" s="103"/>
      <c r="K4514" s="103"/>
    </row>
    <row r="4515" spans="2:11" x14ac:dyDescent="0.25">
      <c r="B4515" s="103"/>
      <c r="C4515" s="123"/>
      <c r="D4515" s="103"/>
      <c r="E4515" s="103"/>
      <c r="F4515" s="103"/>
      <c r="H4515" s="123"/>
      <c r="I4515" s="103"/>
      <c r="J4515" s="103"/>
      <c r="K4515" s="103"/>
    </row>
    <row r="4516" spans="2:11" x14ac:dyDescent="0.25">
      <c r="B4516" s="103"/>
      <c r="C4516" s="123"/>
      <c r="D4516" s="103"/>
      <c r="E4516" s="103"/>
      <c r="F4516" s="103"/>
      <c r="H4516" s="123"/>
      <c r="I4516" s="103"/>
      <c r="J4516" s="103"/>
      <c r="K4516" s="103"/>
    </row>
    <row r="4517" spans="2:11" x14ac:dyDescent="0.25">
      <c r="B4517" s="103"/>
      <c r="C4517" s="123"/>
      <c r="D4517" s="103"/>
      <c r="E4517" s="103"/>
      <c r="F4517" s="103"/>
      <c r="H4517" s="123"/>
      <c r="I4517" s="103"/>
      <c r="J4517" s="103"/>
      <c r="K4517" s="103"/>
    </row>
    <row r="4518" spans="2:11" x14ac:dyDescent="0.25">
      <c r="B4518" s="103"/>
      <c r="C4518" s="123"/>
      <c r="D4518" s="103"/>
      <c r="E4518" s="103"/>
      <c r="F4518" s="103"/>
      <c r="H4518" s="123"/>
      <c r="I4518" s="103"/>
      <c r="J4518" s="103"/>
      <c r="K4518" s="103"/>
    </row>
    <row r="4519" spans="2:11" x14ac:dyDescent="0.25">
      <c r="B4519" s="103"/>
      <c r="C4519" s="123"/>
      <c r="D4519" s="103"/>
      <c r="E4519" s="103"/>
      <c r="F4519" s="103"/>
      <c r="H4519" s="123"/>
      <c r="I4519" s="103"/>
      <c r="J4519" s="103"/>
      <c r="K4519" s="103"/>
    </row>
    <row r="4520" spans="2:11" x14ac:dyDescent="0.25">
      <c r="B4520" s="103"/>
      <c r="C4520" s="123"/>
      <c r="D4520" s="103"/>
      <c r="E4520" s="103"/>
      <c r="F4520" s="103"/>
      <c r="H4520" s="123"/>
      <c r="I4520" s="103"/>
      <c r="J4520" s="103"/>
      <c r="K4520" s="103"/>
    </row>
    <row r="4521" spans="2:11" x14ac:dyDescent="0.25">
      <c r="B4521" s="103"/>
      <c r="C4521" s="123"/>
      <c r="D4521" s="103"/>
      <c r="E4521" s="103"/>
      <c r="F4521" s="103"/>
      <c r="H4521" s="123"/>
      <c r="I4521" s="103"/>
      <c r="J4521" s="103"/>
      <c r="K4521" s="103"/>
    </row>
    <row r="4522" spans="2:11" x14ac:dyDescent="0.25">
      <c r="B4522" s="103"/>
      <c r="C4522" s="123"/>
      <c r="D4522" s="103"/>
      <c r="E4522" s="103"/>
      <c r="F4522" s="103"/>
      <c r="H4522" s="123"/>
      <c r="I4522" s="103"/>
      <c r="J4522" s="103"/>
      <c r="K4522" s="103"/>
    </row>
    <row r="4523" spans="2:11" x14ac:dyDescent="0.25">
      <c r="B4523" s="103"/>
      <c r="C4523" s="123"/>
      <c r="D4523" s="103"/>
      <c r="E4523" s="103"/>
      <c r="F4523" s="103"/>
      <c r="H4523" s="123"/>
      <c r="I4523" s="103"/>
      <c r="J4523" s="103"/>
      <c r="K4523" s="103"/>
    </row>
    <row r="4524" spans="2:11" x14ac:dyDescent="0.25">
      <c r="B4524" s="103"/>
      <c r="C4524" s="123"/>
      <c r="D4524" s="103"/>
      <c r="E4524" s="103"/>
      <c r="F4524" s="103"/>
      <c r="H4524" s="123"/>
      <c r="I4524" s="103"/>
      <c r="J4524" s="103"/>
      <c r="K4524" s="103"/>
    </row>
    <row r="4525" spans="2:11" x14ac:dyDescent="0.25">
      <c r="B4525" s="103"/>
      <c r="C4525" s="123"/>
      <c r="D4525" s="103"/>
      <c r="E4525" s="103"/>
      <c r="F4525" s="103"/>
      <c r="H4525" s="123"/>
      <c r="I4525" s="103"/>
      <c r="J4525" s="103"/>
      <c r="K4525" s="103"/>
    </row>
    <row r="4526" spans="2:11" x14ac:dyDescent="0.25">
      <c r="B4526" s="103"/>
      <c r="C4526" s="123"/>
      <c r="D4526" s="103"/>
      <c r="E4526" s="103"/>
      <c r="F4526" s="103"/>
      <c r="H4526" s="123"/>
      <c r="I4526" s="103"/>
      <c r="J4526" s="103"/>
      <c r="K4526" s="103"/>
    </row>
    <row r="4527" spans="2:11" x14ac:dyDescent="0.25">
      <c r="B4527" s="103"/>
      <c r="C4527" s="123"/>
      <c r="D4527" s="103"/>
      <c r="E4527" s="103"/>
      <c r="F4527" s="103"/>
      <c r="H4527" s="123"/>
      <c r="I4527" s="103"/>
      <c r="J4527" s="103"/>
      <c r="K4527" s="103"/>
    </row>
    <row r="4528" spans="2:11" x14ac:dyDescent="0.25">
      <c r="B4528" s="103"/>
      <c r="C4528" s="123"/>
      <c r="D4528" s="103"/>
      <c r="E4528" s="103"/>
      <c r="F4528" s="103"/>
      <c r="H4528" s="123"/>
      <c r="I4528" s="103"/>
      <c r="J4528" s="103"/>
      <c r="K4528" s="103"/>
    </row>
    <row r="4529" spans="2:11" x14ac:dyDescent="0.25">
      <c r="B4529" s="103"/>
      <c r="C4529" s="123"/>
      <c r="D4529" s="103"/>
      <c r="E4529" s="103"/>
      <c r="F4529" s="103"/>
      <c r="H4529" s="123"/>
      <c r="I4529" s="103"/>
      <c r="J4529" s="103"/>
      <c r="K4529" s="103"/>
    </row>
    <row r="4530" spans="2:11" x14ac:dyDescent="0.25">
      <c r="B4530" s="103"/>
      <c r="C4530" s="123"/>
      <c r="D4530" s="103"/>
      <c r="E4530" s="103"/>
      <c r="F4530" s="103"/>
      <c r="H4530" s="123"/>
      <c r="I4530" s="103"/>
      <c r="J4530" s="103"/>
      <c r="K4530" s="103"/>
    </row>
    <row r="4531" spans="2:11" x14ac:dyDescent="0.25">
      <c r="B4531" s="103"/>
      <c r="C4531" s="123"/>
      <c r="D4531" s="103"/>
      <c r="E4531" s="103"/>
      <c r="F4531" s="103"/>
      <c r="H4531" s="123"/>
      <c r="I4531" s="103"/>
      <c r="J4531" s="103"/>
      <c r="K4531" s="103"/>
    </row>
    <row r="4532" spans="2:11" x14ac:dyDescent="0.25">
      <c r="B4532" s="103"/>
      <c r="C4532" s="123"/>
      <c r="D4532" s="103"/>
      <c r="E4532" s="103"/>
      <c r="F4532" s="103"/>
      <c r="H4532" s="123"/>
      <c r="I4532" s="103"/>
      <c r="J4532" s="103"/>
      <c r="K4532" s="103"/>
    </row>
    <row r="4533" spans="2:11" x14ac:dyDescent="0.25">
      <c r="B4533" s="103"/>
      <c r="C4533" s="123"/>
      <c r="D4533" s="103"/>
      <c r="E4533" s="103"/>
      <c r="F4533" s="103"/>
      <c r="H4533" s="123"/>
      <c r="I4533" s="103"/>
      <c r="J4533" s="103"/>
      <c r="K4533" s="103"/>
    </row>
    <row r="4534" spans="2:11" x14ac:dyDescent="0.25">
      <c r="B4534" s="103"/>
      <c r="C4534" s="123"/>
      <c r="D4534" s="103"/>
      <c r="E4534" s="103"/>
      <c r="F4534" s="103"/>
      <c r="H4534" s="123"/>
      <c r="I4534" s="103"/>
      <c r="J4534" s="103"/>
      <c r="K4534" s="103"/>
    </row>
    <row r="4535" spans="2:11" x14ac:dyDescent="0.25">
      <c r="B4535" s="103"/>
      <c r="C4535" s="123"/>
      <c r="D4535" s="103"/>
      <c r="E4535" s="103"/>
      <c r="F4535" s="103"/>
      <c r="H4535" s="123"/>
      <c r="I4535" s="103"/>
      <c r="J4535" s="103"/>
      <c r="K4535" s="103"/>
    </row>
    <row r="4536" spans="2:11" x14ac:dyDescent="0.25">
      <c r="B4536" s="103"/>
      <c r="C4536" s="123"/>
      <c r="D4536" s="103"/>
      <c r="E4536" s="103"/>
      <c r="F4536" s="103"/>
      <c r="H4536" s="123"/>
      <c r="I4536" s="103"/>
      <c r="J4536" s="103"/>
      <c r="K4536" s="103"/>
    </row>
    <row r="4537" spans="2:11" x14ac:dyDescent="0.25">
      <c r="B4537" s="103"/>
      <c r="C4537" s="123"/>
      <c r="D4537" s="103"/>
      <c r="E4537" s="103"/>
      <c r="F4537" s="103"/>
      <c r="H4537" s="123"/>
      <c r="I4537" s="103"/>
      <c r="J4537" s="103"/>
      <c r="K4537" s="103"/>
    </row>
    <row r="4538" spans="2:11" x14ac:dyDescent="0.25">
      <c r="B4538" s="103"/>
      <c r="C4538" s="123"/>
      <c r="D4538" s="103"/>
      <c r="E4538" s="103"/>
      <c r="F4538" s="103"/>
      <c r="H4538" s="123"/>
      <c r="I4538" s="103"/>
      <c r="J4538" s="103"/>
      <c r="K4538" s="103"/>
    </row>
    <row r="4539" spans="2:11" x14ac:dyDescent="0.25">
      <c r="B4539" s="103"/>
      <c r="C4539" s="123"/>
      <c r="D4539" s="103"/>
      <c r="E4539" s="103"/>
      <c r="F4539" s="103"/>
      <c r="H4539" s="123"/>
      <c r="I4539" s="103"/>
      <c r="J4539" s="103"/>
      <c r="K4539" s="103"/>
    </row>
    <row r="4540" spans="2:11" x14ac:dyDescent="0.25">
      <c r="B4540" s="103"/>
      <c r="C4540" s="123"/>
      <c r="D4540" s="103"/>
      <c r="E4540" s="103"/>
      <c r="F4540" s="103"/>
      <c r="H4540" s="123"/>
      <c r="I4540" s="103"/>
      <c r="J4540" s="103"/>
      <c r="K4540" s="103"/>
    </row>
    <row r="4541" spans="2:11" x14ac:dyDescent="0.25">
      <c r="B4541" s="103"/>
      <c r="C4541" s="123"/>
      <c r="D4541" s="103"/>
      <c r="E4541" s="103"/>
      <c r="F4541" s="103"/>
      <c r="H4541" s="123"/>
      <c r="I4541" s="103"/>
      <c r="J4541" s="103"/>
      <c r="K4541" s="103"/>
    </row>
    <row r="4542" spans="2:11" x14ac:dyDescent="0.25">
      <c r="B4542" s="103"/>
      <c r="C4542" s="123"/>
      <c r="D4542" s="103"/>
      <c r="E4542" s="103"/>
      <c r="F4542" s="103"/>
      <c r="H4542" s="123"/>
      <c r="I4542" s="103"/>
      <c r="J4542" s="103"/>
      <c r="K4542" s="103"/>
    </row>
    <row r="4543" spans="2:11" x14ac:dyDescent="0.25">
      <c r="B4543" s="103"/>
      <c r="C4543" s="123"/>
      <c r="D4543" s="103"/>
      <c r="E4543" s="103"/>
      <c r="F4543" s="103"/>
      <c r="H4543" s="123"/>
      <c r="I4543" s="103"/>
      <c r="J4543" s="103"/>
      <c r="K4543" s="103"/>
    </row>
    <row r="4544" spans="2:11" x14ac:dyDescent="0.25">
      <c r="B4544" s="103"/>
      <c r="C4544" s="123"/>
      <c r="D4544" s="103"/>
      <c r="E4544" s="103"/>
      <c r="F4544" s="103"/>
      <c r="H4544" s="123"/>
      <c r="I4544" s="103"/>
      <c r="J4544" s="103"/>
      <c r="K4544" s="103"/>
    </row>
    <row r="4545" spans="2:11" x14ac:dyDescent="0.25">
      <c r="B4545" s="103"/>
      <c r="C4545" s="123"/>
      <c r="D4545" s="103"/>
      <c r="E4545" s="103"/>
      <c r="F4545" s="103"/>
      <c r="H4545" s="123"/>
      <c r="I4545" s="103"/>
      <c r="J4545" s="103"/>
      <c r="K4545" s="103"/>
    </row>
    <row r="4546" spans="2:11" x14ac:dyDescent="0.25">
      <c r="B4546" s="103"/>
      <c r="C4546" s="123"/>
      <c r="D4546" s="103"/>
      <c r="E4546" s="103"/>
      <c r="F4546" s="103"/>
      <c r="H4546" s="123"/>
      <c r="I4546" s="103"/>
      <c r="J4546" s="103"/>
      <c r="K4546" s="103"/>
    </row>
    <row r="4547" spans="2:11" x14ac:dyDescent="0.25">
      <c r="B4547" s="103"/>
      <c r="C4547" s="123"/>
      <c r="D4547" s="103"/>
      <c r="E4547" s="103"/>
      <c r="F4547" s="103"/>
      <c r="H4547" s="123"/>
      <c r="I4547" s="103"/>
      <c r="J4547" s="103"/>
      <c r="K4547" s="103"/>
    </row>
    <row r="4548" spans="2:11" x14ac:dyDescent="0.25">
      <c r="B4548" s="103"/>
      <c r="C4548" s="123"/>
      <c r="D4548" s="103"/>
      <c r="E4548" s="103"/>
      <c r="F4548" s="103"/>
      <c r="H4548" s="123"/>
      <c r="I4548" s="103"/>
      <c r="J4548" s="103"/>
      <c r="K4548" s="103"/>
    </row>
    <row r="4549" spans="2:11" x14ac:dyDescent="0.25">
      <c r="B4549" s="103"/>
      <c r="C4549" s="123"/>
      <c r="D4549" s="103"/>
      <c r="E4549" s="103"/>
      <c r="F4549" s="103"/>
      <c r="H4549" s="123"/>
      <c r="I4549" s="103"/>
      <c r="J4549" s="103"/>
      <c r="K4549" s="103"/>
    </row>
    <row r="4550" spans="2:11" x14ac:dyDescent="0.25">
      <c r="B4550" s="103"/>
      <c r="C4550" s="123"/>
      <c r="D4550" s="103"/>
      <c r="E4550" s="103"/>
      <c r="F4550" s="103"/>
      <c r="H4550" s="123"/>
      <c r="I4550" s="103"/>
      <c r="J4550" s="103"/>
      <c r="K4550" s="103"/>
    </row>
    <row r="4551" spans="2:11" x14ac:dyDescent="0.25">
      <c r="B4551" s="103"/>
      <c r="C4551" s="123"/>
      <c r="D4551" s="103"/>
      <c r="E4551" s="103"/>
      <c r="F4551" s="103"/>
      <c r="H4551" s="123"/>
      <c r="I4551" s="103"/>
      <c r="J4551" s="103"/>
      <c r="K4551" s="103"/>
    </row>
    <row r="4552" spans="2:11" x14ac:dyDescent="0.25">
      <c r="B4552" s="103"/>
      <c r="C4552" s="123"/>
      <c r="D4552" s="103"/>
      <c r="E4552" s="103"/>
      <c r="F4552" s="103"/>
      <c r="H4552" s="123"/>
      <c r="I4552" s="103"/>
      <c r="J4552" s="103"/>
      <c r="K4552" s="103"/>
    </row>
    <row r="4553" spans="2:11" x14ac:dyDescent="0.25">
      <c r="B4553" s="103"/>
      <c r="C4553" s="123"/>
      <c r="D4553" s="103"/>
      <c r="E4553" s="103"/>
      <c r="F4553" s="103"/>
      <c r="H4553" s="123"/>
      <c r="I4553" s="103"/>
      <c r="J4553" s="103"/>
      <c r="K4553" s="103"/>
    </row>
    <row r="4554" spans="2:11" x14ac:dyDescent="0.25">
      <c r="B4554" s="103"/>
      <c r="C4554" s="123"/>
      <c r="D4554" s="103"/>
      <c r="E4554" s="103"/>
      <c r="F4554" s="103"/>
      <c r="H4554" s="123"/>
      <c r="I4554" s="103"/>
      <c r="J4554" s="103"/>
      <c r="K4554" s="103"/>
    </row>
    <row r="4555" spans="2:11" x14ac:dyDescent="0.25">
      <c r="B4555" s="103"/>
      <c r="C4555" s="123"/>
      <c r="D4555" s="103"/>
      <c r="E4555" s="103"/>
      <c r="F4555" s="103"/>
      <c r="H4555" s="123"/>
      <c r="I4555" s="103"/>
      <c r="J4555" s="103"/>
      <c r="K4555" s="103"/>
    </row>
    <row r="4556" spans="2:11" x14ac:dyDescent="0.25">
      <c r="B4556" s="103"/>
      <c r="C4556" s="123"/>
      <c r="D4556" s="103"/>
      <c r="E4556" s="103"/>
      <c r="F4556" s="103"/>
      <c r="H4556" s="123"/>
      <c r="I4556" s="103"/>
      <c r="J4556" s="103"/>
      <c r="K4556" s="103"/>
    </row>
    <row r="4557" spans="2:11" x14ac:dyDescent="0.25">
      <c r="B4557" s="103"/>
      <c r="C4557" s="123"/>
      <c r="D4557" s="103"/>
      <c r="E4557" s="103"/>
      <c r="F4557" s="103"/>
      <c r="H4557" s="123"/>
      <c r="I4557" s="103"/>
      <c r="J4557" s="103"/>
      <c r="K4557" s="103"/>
    </row>
    <row r="4558" spans="2:11" x14ac:dyDescent="0.25">
      <c r="B4558" s="103"/>
      <c r="C4558" s="123"/>
      <c r="D4558" s="103"/>
      <c r="E4558" s="103"/>
      <c r="F4558" s="103"/>
      <c r="H4558" s="123"/>
      <c r="I4558" s="103"/>
      <c r="J4558" s="103"/>
      <c r="K4558" s="103"/>
    </row>
    <row r="4559" spans="2:11" x14ac:dyDescent="0.25">
      <c r="B4559" s="103"/>
      <c r="C4559" s="123"/>
      <c r="D4559" s="103"/>
      <c r="E4559" s="103"/>
      <c r="F4559" s="103"/>
      <c r="H4559" s="123"/>
      <c r="I4559" s="103"/>
      <c r="J4559" s="103"/>
      <c r="K4559" s="103"/>
    </row>
    <row r="4560" spans="2:11" x14ac:dyDescent="0.25">
      <c r="B4560" s="103"/>
      <c r="C4560" s="123"/>
      <c r="D4560" s="103"/>
      <c r="E4560" s="103"/>
      <c r="F4560" s="103"/>
      <c r="H4560" s="123"/>
      <c r="I4560" s="103"/>
      <c r="J4560" s="103"/>
      <c r="K4560" s="103"/>
    </row>
    <row r="4561" spans="2:11" x14ac:dyDescent="0.25">
      <c r="B4561" s="103"/>
      <c r="C4561" s="123"/>
      <c r="D4561" s="103"/>
      <c r="E4561" s="103"/>
      <c r="F4561" s="103"/>
      <c r="H4561" s="123"/>
      <c r="I4561" s="103"/>
      <c r="J4561" s="103"/>
      <c r="K4561" s="103"/>
    </row>
    <row r="4562" spans="2:11" x14ac:dyDescent="0.25">
      <c r="B4562" s="103"/>
      <c r="C4562" s="123"/>
      <c r="D4562" s="103"/>
      <c r="E4562" s="103"/>
      <c r="F4562" s="103"/>
      <c r="H4562" s="123"/>
      <c r="I4562" s="103"/>
      <c r="J4562" s="103"/>
      <c r="K4562" s="103"/>
    </row>
    <row r="4563" spans="2:11" x14ac:dyDescent="0.25">
      <c r="B4563" s="103"/>
      <c r="C4563" s="123"/>
      <c r="D4563" s="103"/>
      <c r="E4563" s="103"/>
      <c r="F4563" s="103"/>
      <c r="H4563" s="123"/>
      <c r="I4563" s="103"/>
      <c r="J4563" s="103"/>
      <c r="K4563" s="103"/>
    </row>
    <row r="4564" spans="2:11" x14ac:dyDescent="0.25">
      <c r="B4564" s="103"/>
      <c r="C4564" s="123"/>
      <c r="D4564" s="103"/>
      <c r="E4564" s="103"/>
      <c r="F4564" s="103"/>
      <c r="H4564" s="123"/>
      <c r="I4564" s="103"/>
      <c r="J4564" s="103"/>
      <c r="K4564" s="103"/>
    </row>
    <row r="4565" spans="2:11" x14ac:dyDescent="0.25">
      <c r="B4565" s="103"/>
      <c r="C4565" s="123"/>
      <c r="D4565" s="103"/>
      <c r="E4565" s="103"/>
      <c r="F4565" s="103"/>
      <c r="H4565" s="123"/>
      <c r="I4565" s="103"/>
      <c r="J4565" s="103"/>
      <c r="K4565" s="103"/>
    </row>
    <row r="4566" spans="2:11" x14ac:dyDescent="0.25">
      <c r="B4566" s="103"/>
      <c r="C4566" s="123"/>
      <c r="D4566" s="103"/>
      <c r="E4566" s="103"/>
      <c r="F4566" s="103"/>
      <c r="H4566" s="123"/>
      <c r="I4566" s="103"/>
      <c r="J4566" s="103"/>
      <c r="K4566" s="103"/>
    </row>
    <row r="4567" spans="2:11" x14ac:dyDescent="0.25">
      <c r="B4567" s="103"/>
      <c r="C4567" s="123"/>
      <c r="D4567" s="103"/>
      <c r="E4567" s="103"/>
      <c r="F4567" s="103"/>
      <c r="H4567" s="123"/>
      <c r="I4567" s="103"/>
      <c r="J4567" s="103"/>
      <c r="K4567" s="103"/>
    </row>
    <row r="4568" spans="2:11" x14ac:dyDescent="0.25">
      <c r="B4568" s="103"/>
      <c r="C4568" s="123"/>
      <c r="D4568" s="103"/>
      <c r="E4568" s="103"/>
      <c r="F4568" s="103"/>
      <c r="H4568" s="123"/>
      <c r="I4568" s="103"/>
      <c r="J4568" s="103"/>
      <c r="K4568" s="103"/>
    </row>
    <row r="4569" spans="2:11" x14ac:dyDescent="0.25">
      <c r="B4569" s="103"/>
      <c r="C4569" s="123"/>
      <c r="D4569" s="103"/>
      <c r="E4569" s="103"/>
      <c r="F4569" s="103"/>
      <c r="H4569" s="123"/>
      <c r="I4569" s="103"/>
      <c r="J4569" s="103"/>
      <c r="K4569" s="103"/>
    </row>
    <row r="4570" spans="2:11" x14ac:dyDescent="0.25">
      <c r="B4570" s="103"/>
      <c r="C4570" s="123"/>
      <c r="D4570" s="103"/>
      <c r="E4570" s="103"/>
      <c r="F4570" s="103"/>
      <c r="H4570" s="123"/>
      <c r="I4570" s="103"/>
      <c r="J4570" s="103"/>
      <c r="K4570" s="103"/>
    </row>
    <row r="4571" spans="2:11" x14ac:dyDescent="0.25">
      <c r="B4571" s="103"/>
      <c r="C4571" s="123"/>
      <c r="D4571" s="103"/>
      <c r="E4571" s="103"/>
      <c r="F4571" s="103"/>
      <c r="H4571" s="123"/>
      <c r="I4571" s="103"/>
      <c r="J4571" s="103"/>
      <c r="K4571" s="103"/>
    </row>
    <row r="4572" spans="2:11" x14ac:dyDescent="0.25">
      <c r="B4572" s="103"/>
      <c r="C4572" s="123"/>
      <c r="D4572" s="103"/>
      <c r="E4572" s="103"/>
      <c r="F4572" s="103"/>
      <c r="H4572" s="123"/>
      <c r="I4572" s="103"/>
      <c r="J4572" s="103"/>
      <c r="K4572" s="103"/>
    </row>
    <row r="4573" spans="2:11" x14ac:dyDescent="0.25">
      <c r="B4573" s="103"/>
      <c r="C4573" s="123"/>
      <c r="D4573" s="103"/>
      <c r="E4573" s="103"/>
      <c r="F4573" s="103"/>
      <c r="H4573" s="123"/>
      <c r="I4573" s="103"/>
      <c r="J4573" s="103"/>
      <c r="K4573" s="103"/>
    </row>
    <row r="4574" spans="2:11" x14ac:dyDescent="0.25">
      <c r="B4574" s="103"/>
      <c r="C4574" s="123"/>
      <c r="D4574" s="103"/>
      <c r="E4574" s="103"/>
      <c r="F4574" s="103"/>
      <c r="H4574" s="123"/>
      <c r="I4574" s="103"/>
      <c r="J4574" s="103"/>
      <c r="K4574" s="103"/>
    </row>
    <row r="4575" spans="2:11" x14ac:dyDescent="0.25">
      <c r="B4575" s="103"/>
      <c r="C4575" s="123"/>
      <c r="D4575" s="103"/>
      <c r="E4575" s="103"/>
      <c r="F4575" s="103"/>
      <c r="H4575" s="123"/>
      <c r="I4575" s="103"/>
      <c r="J4575" s="103"/>
      <c r="K4575" s="103"/>
    </row>
    <row r="4576" spans="2:11" x14ac:dyDescent="0.25">
      <c r="B4576" s="103"/>
      <c r="C4576" s="123"/>
      <c r="D4576" s="103"/>
      <c r="E4576" s="103"/>
      <c r="F4576" s="103"/>
      <c r="H4576" s="123"/>
      <c r="I4576" s="103"/>
      <c r="J4576" s="103"/>
      <c r="K4576" s="103"/>
    </row>
    <row r="4577" spans="2:11" x14ac:dyDescent="0.25">
      <c r="B4577" s="103"/>
      <c r="C4577" s="123"/>
      <c r="D4577" s="103"/>
      <c r="E4577" s="103"/>
      <c r="F4577" s="103"/>
      <c r="H4577" s="123"/>
      <c r="I4577" s="103"/>
      <c r="J4577" s="103"/>
      <c r="K4577" s="103"/>
    </row>
    <row r="4578" spans="2:11" x14ac:dyDescent="0.25">
      <c r="B4578" s="103"/>
      <c r="C4578" s="123"/>
      <c r="D4578" s="103"/>
      <c r="E4578" s="103"/>
      <c r="F4578" s="103"/>
      <c r="H4578" s="123"/>
      <c r="I4578" s="103"/>
      <c r="J4578" s="103"/>
      <c r="K4578" s="103"/>
    </row>
    <row r="4579" spans="2:11" x14ac:dyDescent="0.25">
      <c r="B4579" s="103"/>
      <c r="C4579" s="123"/>
      <c r="D4579" s="103"/>
      <c r="E4579" s="103"/>
      <c r="F4579" s="103"/>
      <c r="H4579" s="123"/>
      <c r="I4579" s="103"/>
      <c r="J4579" s="103"/>
      <c r="K4579" s="103"/>
    </row>
    <row r="4580" spans="2:11" x14ac:dyDescent="0.25">
      <c r="B4580" s="103"/>
      <c r="C4580" s="123"/>
      <c r="D4580" s="103"/>
      <c r="E4580" s="103"/>
      <c r="F4580" s="103"/>
      <c r="H4580" s="123"/>
      <c r="I4580" s="103"/>
      <c r="J4580" s="103"/>
      <c r="K4580" s="103"/>
    </row>
    <row r="4581" spans="2:11" x14ac:dyDescent="0.25">
      <c r="B4581" s="103"/>
      <c r="C4581" s="123"/>
      <c r="D4581" s="103"/>
      <c r="E4581" s="103"/>
      <c r="F4581" s="103"/>
      <c r="H4581" s="123"/>
      <c r="I4581" s="103"/>
      <c r="J4581" s="103"/>
      <c r="K4581" s="103"/>
    </row>
    <row r="4582" spans="2:11" x14ac:dyDescent="0.25">
      <c r="B4582" s="103"/>
      <c r="C4582" s="123"/>
      <c r="D4582" s="103"/>
      <c r="E4582" s="103"/>
      <c r="F4582" s="103"/>
      <c r="H4582" s="123"/>
      <c r="I4582" s="103"/>
      <c r="J4582" s="103"/>
      <c r="K4582" s="103"/>
    </row>
    <row r="4583" spans="2:11" x14ac:dyDescent="0.25">
      <c r="B4583" s="103"/>
      <c r="C4583" s="123"/>
      <c r="D4583" s="103"/>
      <c r="E4583" s="103"/>
      <c r="F4583" s="103"/>
      <c r="H4583" s="123"/>
      <c r="I4583" s="103"/>
      <c r="J4583" s="103"/>
      <c r="K4583" s="103"/>
    </row>
    <row r="4584" spans="2:11" x14ac:dyDescent="0.25">
      <c r="B4584" s="103"/>
      <c r="C4584" s="123"/>
      <c r="D4584" s="103"/>
      <c r="E4584" s="103"/>
      <c r="F4584" s="103"/>
      <c r="H4584" s="123"/>
      <c r="I4584" s="103"/>
      <c r="J4584" s="103"/>
      <c r="K4584" s="103"/>
    </row>
    <row r="4585" spans="2:11" x14ac:dyDescent="0.25">
      <c r="B4585" s="103"/>
      <c r="C4585" s="123"/>
      <c r="D4585" s="103"/>
      <c r="E4585" s="103"/>
      <c r="F4585" s="103"/>
      <c r="H4585" s="123"/>
      <c r="I4585" s="103"/>
      <c r="J4585" s="103"/>
      <c r="K4585" s="103"/>
    </row>
    <row r="4586" spans="2:11" x14ac:dyDescent="0.25">
      <c r="B4586" s="103"/>
      <c r="C4586" s="123"/>
      <c r="D4586" s="103"/>
      <c r="E4586" s="103"/>
      <c r="F4586" s="103"/>
      <c r="H4586" s="123"/>
      <c r="I4586" s="103"/>
      <c r="J4586" s="103"/>
      <c r="K4586" s="103"/>
    </row>
    <row r="4587" spans="2:11" x14ac:dyDescent="0.25">
      <c r="B4587" s="103"/>
      <c r="C4587" s="123"/>
      <c r="D4587" s="103"/>
      <c r="E4587" s="103"/>
      <c r="F4587" s="103"/>
      <c r="H4587" s="123"/>
      <c r="I4587" s="103"/>
      <c r="J4587" s="103"/>
      <c r="K4587" s="103"/>
    </row>
    <row r="4588" spans="2:11" x14ac:dyDescent="0.25">
      <c r="B4588" s="103"/>
      <c r="C4588" s="123"/>
      <c r="D4588" s="103"/>
      <c r="E4588" s="103"/>
      <c r="F4588" s="103"/>
      <c r="H4588" s="123"/>
      <c r="I4588" s="103"/>
      <c r="J4588" s="103"/>
      <c r="K4588" s="103"/>
    </row>
    <row r="4589" spans="2:11" x14ac:dyDescent="0.25">
      <c r="B4589" s="103"/>
      <c r="C4589" s="123"/>
      <c r="D4589" s="103"/>
      <c r="E4589" s="103"/>
      <c r="F4589" s="103"/>
      <c r="H4589" s="123"/>
      <c r="I4589" s="103"/>
      <c r="J4589" s="103"/>
      <c r="K4589" s="103"/>
    </row>
    <row r="4590" spans="2:11" x14ac:dyDescent="0.25">
      <c r="B4590" s="103"/>
      <c r="C4590" s="123"/>
      <c r="D4590" s="103"/>
      <c r="E4590" s="103"/>
      <c r="F4590" s="103"/>
      <c r="H4590" s="123"/>
      <c r="I4590" s="103"/>
      <c r="J4590" s="103"/>
      <c r="K4590" s="103"/>
    </row>
    <row r="4591" spans="2:11" x14ac:dyDescent="0.25">
      <c r="B4591" s="103"/>
      <c r="C4591" s="123"/>
      <c r="D4591" s="103"/>
      <c r="E4591" s="103"/>
      <c r="F4591" s="103"/>
      <c r="H4591" s="123"/>
      <c r="I4591" s="103"/>
      <c r="J4591" s="103"/>
      <c r="K4591" s="103"/>
    </row>
    <row r="4592" spans="2:11" x14ac:dyDescent="0.25">
      <c r="B4592" s="103"/>
      <c r="C4592" s="123"/>
      <c r="D4592" s="103"/>
      <c r="E4592" s="103"/>
      <c r="F4592" s="103"/>
      <c r="H4592" s="123"/>
      <c r="I4592" s="103"/>
      <c r="J4592" s="103"/>
      <c r="K4592" s="103"/>
    </row>
    <row r="4593" spans="2:11" x14ac:dyDescent="0.25">
      <c r="B4593" s="103"/>
      <c r="C4593" s="123"/>
      <c r="D4593" s="103"/>
      <c r="E4593" s="103"/>
      <c r="F4593" s="103"/>
      <c r="H4593" s="123"/>
      <c r="I4593" s="103"/>
      <c r="J4593" s="103"/>
      <c r="K4593" s="103"/>
    </row>
    <row r="4594" spans="2:11" x14ac:dyDescent="0.25">
      <c r="B4594" s="103"/>
      <c r="C4594" s="123"/>
      <c r="D4594" s="103"/>
      <c r="E4594" s="103"/>
      <c r="F4594" s="103"/>
      <c r="H4594" s="123"/>
      <c r="I4594" s="103"/>
      <c r="J4594" s="103"/>
      <c r="K4594" s="103"/>
    </row>
    <row r="4595" spans="2:11" x14ac:dyDescent="0.25">
      <c r="B4595" s="103"/>
      <c r="C4595" s="123"/>
      <c r="D4595" s="103"/>
      <c r="E4595" s="103"/>
      <c r="F4595" s="103"/>
      <c r="H4595" s="123"/>
      <c r="I4595" s="103"/>
      <c r="J4595" s="103"/>
      <c r="K4595" s="103"/>
    </row>
    <row r="4596" spans="2:11" x14ac:dyDescent="0.25">
      <c r="B4596" s="103"/>
      <c r="C4596" s="123"/>
      <c r="D4596" s="103"/>
      <c r="E4596" s="103"/>
      <c r="F4596" s="103"/>
      <c r="H4596" s="123"/>
      <c r="I4596" s="103"/>
      <c r="J4596" s="103"/>
      <c r="K4596" s="103"/>
    </row>
    <row r="4597" spans="2:11" x14ac:dyDescent="0.25">
      <c r="B4597" s="103"/>
      <c r="C4597" s="123"/>
      <c r="D4597" s="103"/>
      <c r="E4597" s="103"/>
      <c r="F4597" s="103"/>
      <c r="H4597" s="123"/>
      <c r="I4597" s="103"/>
      <c r="J4597" s="103"/>
      <c r="K4597" s="103"/>
    </row>
    <row r="4598" spans="2:11" x14ac:dyDescent="0.25">
      <c r="B4598" s="103"/>
      <c r="C4598" s="123"/>
      <c r="D4598" s="103"/>
      <c r="E4598" s="103"/>
      <c r="F4598" s="103"/>
      <c r="H4598" s="123"/>
      <c r="I4598" s="103"/>
      <c r="J4598" s="103"/>
      <c r="K4598" s="103"/>
    </row>
    <row r="4599" spans="2:11" x14ac:dyDescent="0.25">
      <c r="B4599" s="103"/>
      <c r="C4599" s="123"/>
      <c r="D4599" s="103"/>
      <c r="E4599" s="103"/>
      <c r="F4599" s="103"/>
      <c r="H4599" s="123"/>
      <c r="I4599" s="103"/>
      <c r="J4599" s="103"/>
      <c r="K4599" s="103"/>
    </row>
    <row r="4600" spans="2:11" x14ac:dyDescent="0.25">
      <c r="B4600" s="103"/>
      <c r="C4600" s="123"/>
      <c r="D4600" s="103"/>
      <c r="E4600" s="103"/>
      <c r="F4600" s="103"/>
      <c r="H4600" s="123"/>
      <c r="I4600" s="103"/>
      <c r="J4600" s="103"/>
      <c r="K4600" s="103"/>
    </row>
    <row r="4601" spans="2:11" x14ac:dyDescent="0.25">
      <c r="B4601" s="103"/>
      <c r="C4601" s="123"/>
      <c r="D4601" s="103"/>
      <c r="E4601" s="103"/>
      <c r="F4601" s="103"/>
      <c r="H4601" s="123"/>
      <c r="I4601" s="103"/>
      <c r="J4601" s="103"/>
      <c r="K4601" s="103"/>
    </row>
    <row r="4602" spans="2:11" x14ac:dyDescent="0.25">
      <c r="B4602" s="103"/>
      <c r="C4602" s="123"/>
      <c r="D4602" s="103"/>
      <c r="E4602" s="103"/>
      <c r="F4602" s="103"/>
      <c r="H4602" s="123"/>
      <c r="I4602" s="103"/>
      <c r="J4602" s="103"/>
      <c r="K4602" s="103"/>
    </row>
    <row r="4603" spans="2:11" x14ac:dyDescent="0.25">
      <c r="B4603" s="103"/>
      <c r="C4603" s="123"/>
      <c r="D4603" s="103"/>
      <c r="E4603" s="103"/>
      <c r="F4603" s="103"/>
      <c r="H4603" s="123"/>
      <c r="I4603" s="103"/>
      <c r="J4603" s="103"/>
      <c r="K4603" s="103"/>
    </row>
    <row r="4604" spans="2:11" x14ac:dyDescent="0.25">
      <c r="B4604" s="103"/>
      <c r="C4604" s="123"/>
      <c r="D4604" s="103"/>
      <c r="E4604" s="103"/>
      <c r="F4604" s="103"/>
      <c r="H4604" s="123"/>
      <c r="I4604" s="103"/>
      <c r="J4604" s="103"/>
      <c r="K4604" s="103"/>
    </row>
    <row r="4605" spans="2:11" x14ac:dyDescent="0.25">
      <c r="B4605" s="103"/>
      <c r="C4605" s="123"/>
      <c r="D4605" s="103"/>
      <c r="E4605" s="103"/>
      <c r="F4605" s="103"/>
      <c r="H4605" s="123"/>
      <c r="I4605" s="103"/>
      <c r="J4605" s="103"/>
      <c r="K4605" s="103"/>
    </row>
    <row r="4606" spans="2:11" x14ac:dyDescent="0.25">
      <c r="B4606" s="103"/>
      <c r="C4606" s="123"/>
      <c r="D4606" s="103"/>
      <c r="E4606" s="103"/>
      <c r="F4606" s="103"/>
      <c r="H4606" s="123"/>
      <c r="I4606" s="103"/>
      <c r="J4606" s="103"/>
      <c r="K4606" s="103"/>
    </row>
    <row r="4607" spans="2:11" x14ac:dyDescent="0.25">
      <c r="B4607" s="103"/>
      <c r="C4607" s="123"/>
      <c r="D4607" s="103"/>
      <c r="E4607" s="103"/>
      <c r="F4607" s="103"/>
      <c r="H4607" s="123"/>
      <c r="I4607" s="103"/>
      <c r="J4607" s="103"/>
      <c r="K4607" s="103"/>
    </row>
    <row r="4608" spans="2:11" x14ac:dyDescent="0.25">
      <c r="B4608" s="103"/>
      <c r="C4608" s="123"/>
      <c r="D4608" s="103"/>
      <c r="E4608" s="103"/>
      <c r="F4608" s="103"/>
      <c r="H4608" s="123"/>
      <c r="I4608" s="103"/>
      <c r="J4608" s="103"/>
      <c r="K4608" s="103"/>
    </row>
    <row r="4609" spans="2:11" x14ac:dyDescent="0.25">
      <c r="B4609" s="103"/>
      <c r="C4609" s="123"/>
      <c r="D4609" s="103"/>
      <c r="E4609" s="103"/>
      <c r="F4609" s="103"/>
      <c r="H4609" s="123"/>
      <c r="I4609" s="103"/>
      <c r="J4609" s="103"/>
      <c r="K4609" s="103"/>
    </row>
    <row r="4610" spans="2:11" x14ac:dyDescent="0.25">
      <c r="B4610" s="103"/>
      <c r="C4610" s="123"/>
      <c r="D4610" s="103"/>
      <c r="E4610" s="103"/>
      <c r="F4610" s="103"/>
      <c r="H4610" s="123"/>
      <c r="I4610" s="103"/>
      <c r="J4610" s="103"/>
      <c r="K4610" s="103"/>
    </row>
    <row r="4611" spans="2:11" x14ac:dyDescent="0.25">
      <c r="B4611" s="103"/>
      <c r="C4611" s="123"/>
      <c r="D4611" s="103"/>
      <c r="E4611" s="103"/>
      <c r="F4611" s="103"/>
      <c r="H4611" s="123"/>
      <c r="I4611" s="103"/>
      <c r="J4611" s="103"/>
      <c r="K4611" s="103"/>
    </row>
    <row r="4612" spans="2:11" x14ac:dyDescent="0.25">
      <c r="B4612" s="103"/>
      <c r="C4612" s="123"/>
      <c r="D4612" s="103"/>
      <c r="E4612" s="103"/>
      <c r="F4612" s="103"/>
      <c r="H4612" s="123"/>
      <c r="I4612" s="103"/>
      <c r="J4612" s="103"/>
      <c r="K4612" s="103"/>
    </row>
    <row r="4613" spans="2:11" x14ac:dyDescent="0.25">
      <c r="B4613" s="103"/>
      <c r="C4613" s="123"/>
      <c r="D4613" s="103"/>
      <c r="E4613" s="103"/>
      <c r="F4613" s="103"/>
      <c r="H4613" s="123"/>
      <c r="I4613" s="103"/>
      <c r="J4613" s="103"/>
      <c r="K4613" s="103"/>
    </row>
    <row r="4614" spans="2:11" x14ac:dyDescent="0.25">
      <c r="B4614" s="103"/>
      <c r="C4614" s="123"/>
      <c r="D4614" s="103"/>
      <c r="E4614" s="103"/>
      <c r="F4614" s="103"/>
      <c r="H4614" s="123"/>
      <c r="I4614" s="103"/>
      <c r="J4614" s="103"/>
      <c r="K4614" s="103"/>
    </row>
    <row r="4615" spans="2:11" x14ac:dyDescent="0.25">
      <c r="B4615" s="103"/>
      <c r="C4615" s="123"/>
      <c r="D4615" s="103"/>
      <c r="E4615" s="103"/>
      <c r="F4615" s="103"/>
      <c r="H4615" s="123"/>
      <c r="I4615" s="103"/>
      <c r="J4615" s="103"/>
      <c r="K4615" s="103"/>
    </row>
    <row r="4616" spans="2:11" x14ac:dyDescent="0.25">
      <c r="B4616" s="103"/>
      <c r="C4616" s="123"/>
      <c r="D4616" s="103"/>
      <c r="E4616" s="103"/>
      <c r="F4616" s="103"/>
      <c r="H4616" s="123"/>
      <c r="I4616" s="103"/>
      <c r="J4616" s="103"/>
      <c r="K4616" s="103"/>
    </row>
    <row r="4617" spans="2:11" x14ac:dyDescent="0.25">
      <c r="B4617" s="103"/>
      <c r="C4617" s="123"/>
      <c r="D4617" s="103"/>
      <c r="E4617" s="103"/>
      <c r="F4617" s="103"/>
      <c r="H4617" s="123"/>
      <c r="I4617" s="103"/>
      <c r="J4617" s="103"/>
      <c r="K4617" s="103"/>
    </row>
    <row r="4618" spans="2:11" x14ac:dyDescent="0.25">
      <c r="B4618" s="103"/>
      <c r="C4618" s="123"/>
      <c r="D4618" s="103"/>
      <c r="E4618" s="103"/>
      <c r="F4618" s="103"/>
      <c r="H4618" s="123"/>
      <c r="I4618" s="103"/>
      <c r="J4618" s="103"/>
      <c r="K4618" s="103"/>
    </row>
    <row r="4619" spans="2:11" x14ac:dyDescent="0.25">
      <c r="B4619" s="103"/>
      <c r="C4619" s="123"/>
      <c r="D4619" s="103"/>
      <c r="E4619" s="103"/>
      <c r="F4619" s="103"/>
      <c r="H4619" s="123"/>
      <c r="I4619" s="103"/>
      <c r="J4619" s="103"/>
      <c r="K4619" s="103"/>
    </row>
    <row r="4620" spans="2:11" x14ac:dyDescent="0.25">
      <c r="B4620" s="103"/>
      <c r="C4620" s="123"/>
      <c r="D4620" s="103"/>
      <c r="E4620" s="103"/>
      <c r="F4620" s="103"/>
      <c r="H4620" s="123"/>
      <c r="I4620" s="103"/>
      <c r="J4620" s="103"/>
      <c r="K4620" s="103"/>
    </row>
    <row r="4621" spans="2:11" x14ac:dyDescent="0.25">
      <c r="B4621" s="103"/>
      <c r="C4621" s="123"/>
      <c r="D4621" s="103"/>
      <c r="E4621" s="103"/>
      <c r="F4621" s="103"/>
      <c r="H4621" s="123"/>
      <c r="I4621" s="103"/>
      <c r="J4621" s="103"/>
      <c r="K4621" s="103"/>
    </row>
    <row r="4622" spans="2:11" x14ac:dyDescent="0.25">
      <c r="B4622" s="103"/>
      <c r="C4622" s="123"/>
      <c r="D4622" s="103"/>
      <c r="E4622" s="103"/>
      <c r="F4622" s="103"/>
      <c r="H4622" s="123"/>
      <c r="I4622" s="103"/>
      <c r="J4622" s="103"/>
      <c r="K4622" s="103"/>
    </row>
    <row r="4623" spans="2:11" x14ac:dyDescent="0.25">
      <c r="B4623" s="103"/>
      <c r="C4623" s="123"/>
      <c r="D4623" s="103"/>
      <c r="E4623" s="103"/>
      <c r="F4623" s="103"/>
      <c r="H4623" s="123"/>
      <c r="I4623" s="103"/>
      <c r="J4623" s="103"/>
      <c r="K4623" s="103"/>
    </row>
    <row r="4624" spans="2:11" x14ac:dyDescent="0.25">
      <c r="B4624" s="103"/>
      <c r="C4624" s="123"/>
      <c r="D4624" s="103"/>
      <c r="E4624" s="103"/>
      <c r="F4624" s="103"/>
      <c r="H4624" s="123"/>
      <c r="I4624" s="103"/>
      <c r="J4624" s="103"/>
      <c r="K4624" s="103"/>
    </row>
    <row r="4625" spans="2:11" x14ac:dyDescent="0.25">
      <c r="B4625" s="103"/>
      <c r="C4625" s="123"/>
      <c r="D4625" s="103"/>
      <c r="E4625" s="103"/>
      <c r="F4625" s="103"/>
      <c r="H4625" s="123"/>
      <c r="I4625" s="103"/>
      <c r="J4625" s="103"/>
      <c r="K4625" s="103"/>
    </row>
    <row r="4626" spans="2:11" x14ac:dyDescent="0.25">
      <c r="B4626" s="103"/>
      <c r="C4626" s="123"/>
      <c r="D4626" s="103"/>
      <c r="E4626" s="103"/>
      <c r="F4626" s="103"/>
      <c r="H4626" s="123"/>
      <c r="I4626" s="103"/>
      <c r="J4626" s="103"/>
      <c r="K4626" s="103"/>
    </row>
    <row r="4627" spans="2:11" x14ac:dyDescent="0.25">
      <c r="B4627" s="103"/>
      <c r="C4627" s="123"/>
      <c r="D4627" s="103"/>
      <c r="E4627" s="103"/>
      <c r="F4627" s="103"/>
      <c r="H4627" s="123"/>
      <c r="I4627" s="103"/>
      <c r="J4627" s="103"/>
      <c r="K4627" s="103"/>
    </row>
    <row r="4628" spans="2:11" x14ac:dyDescent="0.25">
      <c r="B4628" s="103"/>
      <c r="C4628" s="123"/>
      <c r="D4628" s="103"/>
      <c r="E4628" s="103"/>
      <c r="F4628" s="103"/>
      <c r="H4628" s="123"/>
      <c r="I4628" s="103"/>
      <c r="J4628" s="103"/>
      <c r="K4628" s="103"/>
    </row>
    <row r="4629" spans="2:11" x14ac:dyDescent="0.25">
      <c r="B4629" s="103"/>
      <c r="C4629" s="123"/>
      <c r="D4629" s="103"/>
      <c r="E4629" s="103"/>
      <c r="F4629" s="103"/>
      <c r="H4629" s="123"/>
      <c r="I4629" s="103"/>
      <c r="J4629" s="103"/>
      <c r="K4629" s="103"/>
    </row>
    <row r="4630" spans="2:11" x14ac:dyDescent="0.25">
      <c r="B4630" s="103"/>
      <c r="C4630" s="123"/>
      <c r="D4630" s="103"/>
      <c r="E4630" s="103"/>
      <c r="F4630" s="103"/>
      <c r="H4630" s="123"/>
      <c r="I4630" s="103"/>
      <c r="J4630" s="103"/>
      <c r="K4630" s="103"/>
    </row>
    <row r="4631" spans="2:11" x14ac:dyDescent="0.25">
      <c r="B4631" s="103"/>
      <c r="C4631" s="123"/>
      <c r="D4631" s="103"/>
      <c r="E4631" s="103"/>
      <c r="F4631" s="103"/>
      <c r="H4631" s="123"/>
      <c r="I4631" s="103"/>
      <c r="J4631" s="103"/>
      <c r="K4631" s="103"/>
    </row>
    <row r="4632" spans="2:11" x14ac:dyDescent="0.25">
      <c r="B4632" s="103"/>
      <c r="C4632" s="123"/>
      <c r="D4632" s="103"/>
      <c r="E4632" s="103"/>
      <c r="F4632" s="103"/>
      <c r="H4632" s="123"/>
      <c r="I4632" s="103"/>
      <c r="J4632" s="103"/>
      <c r="K4632" s="103"/>
    </row>
    <row r="4633" spans="2:11" x14ac:dyDescent="0.25">
      <c r="B4633" s="103"/>
      <c r="C4633" s="123"/>
      <c r="D4633" s="103"/>
      <c r="E4633" s="103"/>
      <c r="F4633" s="103"/>
      <c r="H4633" s="123"/>
      <c r="I4633" s="103"/>
      <c r="J4633" s="103"/>
      <c r="K4633" s="103"/>
    </row>
    <row r="4634" spans="2:11" x14ac:dyDescent="0.25">
      <c r="B4634" s="103"/>
      <c r="C4634" s="123"/>
      <c r="D4634" s="103"/>
      <c r="E4634" s="103"/>
      <c r="F4634" s="103"/>
      <c r="H4634" s="123"/>
      <c r="I4634" s="103"/>
      <c r="J4634" s="103"/>
      <c r="K4634" s="103"/>
    </row>
    <row r="4635" spans="2:11" x14ac:dyDescent="0.25">
      <c r="B4635" s="103"/>
      <c r="C4635" s="123"/>
      <c r="D4635" s="103"/>
      <c r="E4635" s="103"/>
      <c r="F4635" s="103"/>
      <c r="H4635" s="123"/>
      <c r="I4635" s="103"/>
      <c r="J4635" s="103"/>
      <c r="K4635" s="103"/>
    </row>
    <row r="4636" spans="2:11" x14ac:dyDescent="0.25">
      <c r="B4636" s="103"/>
      <c r="C4636" s="123"/>
      <c r="D4636" s="103"/>
      <c r="E4636" s="103"/>
      <c r="F4636" s="103"/>
      <c r="H4636" s="123"/>
      <c r="I4636" s="103"/>
      <c r="J4636" s="103"/>
      <c r="K4636" s="103"/>
    </row>
    <row r="4637" spans="2:11" x14ac:dyDescent="0.25">
      <c r="B4637" s="103"/>
      <c r="C4637" s="123"/>
      <c r="D4637" s="103"/>
      <c r="E4637" s="103"/>
      <c r="F4637" s="103"/>
      <c r="H4637" s="123"/>
      <c r="I4637" s="103"/>
      <c r="J4637" s="103"/>
      <c r="K4637" s="103"/>
    </row>
    <row r="4638" spans="2:11" x14ac:dyDescent="0.25">
      <c r="B4638" s="103"/>
      <c r="C4638" s="123"/>
      <c r="D4638" s="103"/>
      <c r="E4638" s="103"/>
      <c r="F4638" s="103"/>
      <c r="H4638" s="123"/>
      <c r="I4638" s="103"/>
      <c r="J4638" s="103"/>
      <c r="K4638" s="103"/>
    </row>
    <row r="4639" spans="2:11" x14ac:dyDescent="0.25">
      <c r="B4639" s="103"/>
      <c r="C4639" s="123"/>
      <c r="D4639" s="103"/>
      <c r="E4639" s="103"/>
      <c r="F4639" s="103"/>
      <c r="H4639" s="123"/>
      <c r="I4639" s="103"/>
      <c r="J4639" s="103"/>
      <c r="K4639" s="103"/>
    </row>
    <row r="4640" spans="2:11" x14ac:dyDescent="0.25">
      <c r="B4640" s="103"/>
      <c r="C4640" s="123"/>
      <c r="D4640" s="103"/>
      <c r="E4640" s="103"/>
      <c r="F4640" s="103"/>
      <c r="H4640" s="123"/>
      <c r="I4640" s="103"/>
      <c r="J4640" s="103"/>
      <c r="K4640" s="103"/>
    </row>
    <row r="4641" spans="2:11" x14ac:dyDescent="0.25">
      <c r="B4641" s="103"/>
      <c r="C4641" s="123"/>
      <c r="D4641" s="103"/>
      <c r="E4641" s="103"/>
      <c r="F4641" s="103"/>
      <c r="H4641" s="123"/>
      <c r="I4641" s="103"/>
      <c r="J4641" s="103"/>
      <c r="K4641" s="103"/>
    </row>
    <row r="4642" spans="2:11" x14ac:dyDescent="0.25">
      <c r="B4642" s="103"/>
      <c r="C4642" s="123"/>
      <c r="D4642" s="103"/>
      <c r="E4642" s="103"/>
      <c r="F4642" s="103"/>
      <c r="H4642" s="123"/>
      <c r="I4642" s="103"/>
      <c r="J4642" s="103"/>
      <c r="K4642" s="103"/>
    </row>
    <row r="4643" spans="2:11" x14ac:dyDescent="0.25">
      <c r="B4643" s="103"/>
      <c r="C4643" s="123"/>
      <c r="D4643" s="103"/>
      <c r="E4643" s="103"/>
      <c r="F4643" s="103"/>
      <c r="H4643" s="123"/>
      <c r="I4643" s="103"/>
      <c r="J4643" s="103"/>
      <c r="K4643" s="103"/>
    </row>
    <row r="4644" spans="2:11" x14ac:dyDescent="0.25">
      <c r="B4644" s="103"/>
      <c r="C4644" s="123"/>
      <c r="D4644" s="103"/>
      <c r="E4644" s="103"/>
      <c r="F4644" s="103"/>
      <c r="H4644" s="123"/>
      <c r="I4644" s="103"/>
      <c r="J4644" s="103"/>
      <c r="K4644" s="103"/>
    </row>
    <row r="4645" spans="2:11" x14ac:dyDescent="0.25">
      <c r="B4645" s="103"/>
      <c r="C4645" s="123"/>
      <c r="D4645" s="103"/>
      <c r="E4645" s="103"/>
      <c r="F4645" s="103"/>
      <c r="H4645" s="123"/>
      <c r="I4645" s="103"/>
      <c r="J4645" s="103"/>
      <c r="K4645" s="103"/>
    </row>
    <row r="4646" spans="2:11" x14ac:dyDescent="0.25">
      <c r="B4646" s="103"/>
      <c r="C4646" s="123"/>
      <c r="D4646" s="103"/>
      <c r="E4646" s="103"/>
      <c r="F4646" s="103"/>
      <c r="H4646" s="123"/>
      <c r="I4646" s="103"/>
      <c r="J4646" s="103"/>
      <c r="K4646" s="103"/>
    </row>
    <row r="4647" spans="2:11" x14ac:dyDescent="0.25">
      <c r="B4647" s="103"/>
      <c r="C4647" s="123"/>
      <c r="D4647" s="103"/>
      <c r="E4647" s="103"/>
      <c r="F4647" s="103"/>
      <c r="H4647" s="123"/>
      <c r="I4647" s="103"/>
      <c r="J4647" s="103"/>
      <c r="K4647" s="103"/>
    </row>
    <row r="4648" spans="2:11" x14ac:dyDescent="0.25">
      <c r="B4648" s="103"/>
      <c r="C4648" s="123"/>
      <c r="D4648" s="103"/>
      <c r="E4648" s="103"/>
      <c r="F4648" s="103"/>
      <c r="H4648" s="123"/>
      <c r="I4648" s="103"/>
      <c r="J4648" s="103"/>
      <c r="K4648" s="103"/>
    </row>
    <row r="4649" spans="2:11" x14ac:dyDescent="0.25">
      <c r="B4649" s="103"/>
      <c r="C4649" s="123"/>
      <c r="D4649" s="103"/>
      <c r="E4649" s="103"/>
      <c r="F4649" s="103"/>
      <c r="H4649" s="123"/>
      <c r="I4649" s="103"/>
      <c r="J4649" s="103"/>
      <c r="K4649" s="103"/>
    </row>
    <row r="4650" spans="2:11" x14ac:dyDescent="0.25">
      <c r="B4650" s="103"/>
      <c r="C4650" s="123"/>
      <c r="D4650" s="103"/>
      <c r="E4650" s="103"/>
      <c r="F4650" s="103"/>
      <c r="H4650" s="123"/>
      <c r="I4650" s="103"/>
      <c r="J4650" s="103"/>
      <c r="K4650" s="103"/>
    </row>
    <row r="4651" spans="2:11" x14ac:dyDescent="0.25">
      <c r="B4651" s="103"/>
      <c r="C4651" s="123"/>
      <c r="D4651" s="103"/>
      <c r="E4651" s="103"/>
      <c r="F4651" s="103"/>
      <c r="H4651" s="123"/>
      <c r="I4651" s="103"/>
      <c r="J4651" s="103"/>
      <c r="K4651" s="103"/>
    </row>
    <row r="4652" spans="2:11" x14ac:dyDescent="0.25">
      <c r="B4652" s="103"/>
      <c r="C4652" s="123"/>
      <c r="D4652" s="103"/>
      <c r="E4652" s="103"/>
      <c r="F4652" s="103"/>
      <c r="H4652" s="123"/>
      <c r="I4652" s="103"/>
      <c r="J4652" s="103"/>
      <c r="K4652" s="103"/>
    </row>
    <row r="4653" spans="2:11" x14ac:dyDescent="0.25">
      <c r="B4653" s="103"/>
      <c r="C4653" s="123"/>
      <c r="D4653" s="103"/>
      <c r="E4653" s="103"/>
      <c r="F4653" s="103"/>
      <c r="H4653" s="123"/>
      <c r="I4653" s="103"/>
      <c r="J4653" s="103"/>
      <c r="K4653" s="103"/>
    </row>
    <row r="4654" spans="2:11" x14ac:dyDescent="0.25">
      <c r="B4654" s="103"/>
      <c r="C4654" s="123"/>
      <c r="D4654" s="103"/>
      <c r="E4654" s="103"/>
      <c r="F4654" s="103"/>
      <c r="H4654" s="123"/>
      <c r="I4654" s="103"/>
      <c r="J4654" s="103"/>
      <c r="K4654" s="103"/>
    </row>
    <row r="4655" spans="2:11" x14ac:dyDescent="0.25">
      <c r="B4655" s="103"/>
      <c r="C4655" s="123"/>
      <c r="D4655" s="103"/>
      <c r="E4655" s="103"/>
      <c r="F4655" s="103"/>
      <c r="H4655" s="123"/>
      <c r="I4655" s="103"/>
      <c r="J4655" s="103"/>
      <c r="K4655" s="103"/>
    </row>
    <row r="4656" spans="2:11" x14ac:dyDescent="0.25">
      <c r="B4656" s="103"/>
      <c r="C4656" s="123"/>
      <c r="D4656" s="103"/>
      <c r="E4656" s="103"/>
      <c r="F4656" s="103"/>
      <c r="H4656" s="123"/>
      <c r="I4656" s="103"/>
      <c r="J4656" s="103"/>
      <c r="K4656" s="103"/>
    </row>
    <row r="4657" spans="2:11" x14ac:dyDescent="0.25">
      <c r="B4657" s="103"/>
      <c r="C4657" s="123"/>
      <c r="D4657" s="103"/>
      <c r="E4657" s="103"/>
      <c r="F4657" s="103"/>
      <c r="H4657" s="123"/>
      <c r="I4657" s="103"/>
      <c r="J4657" s="103"/>
      <c r="K4657" s="103"/>
    </row>
    <row r="4658" spans="2:11" x14ac:dyDescent="0.25">
      <c r="B4658" s="103"/>
      <c r="C4658" s="123"/>
      <c r="D4658" s="103"/>
      <c r="E4658" s="103"/>
      <c r="F4658" s="103"/>
      <c r="H4658" s="123"/>
      <c r="I4658" s="103"/>
      <c r="J4658" s="103"/>
      <c r="K4658" s="103"/>
    </row>
    <row r="4659" spans="2:11" x14ac:dyDescent="0.25">
      <c r="B4659" s="103"/>
      <c r="C4659" s="123"/>
      <c r="D4659" s="103"/>
      <c r="E4659" s="103"/>
      <c r="F4659" s="103"/>
      <c r="H4659" s="123"/>
      <c r="I4659" s="103"/>
      <c r="J4659" s="103"/>
      <c r="K4659" s="103"/>
    </row>
    <row r="4660" spans="2:11" x14ac:dyDescent="0.25">
      <c r="B4660" s="103"/>
      <c r="C4660" s="123"/>
      <c r="D4660" s="103"/>
      <c r="E4660" s="103"/>
      <c r="F4660" s="103"/>
      <c r="H4660" s="123"/>
      <c r="I4660" s="103"/>
      <c r="J4660" s="103"/>
      <c r="K4660" s="103"/>
    </row>
    <row r="4661" spans="2:11" x14ac:dyDescent="0.25">
      <c r="B4661" s="103"/>
      <c r="C4661" s="123"/>
      <c r="D4661" s="103"/>
      <c r="E4661" s="103"/>
      <c r="F4661" s="103"/>
      <c r="H4661" s="123"/>
      <c r="I4661" s="103"/>
      <c r="J4661" s="103"/>
      <c r="K4661" s="103"/>
    </row>
    <row r="4662" spans="2:11" x14ac:dyDescent="0.25">
      <c r="B4662" s="103"/>
      <c r="C4662" s="123"/>
      <c r="D4662" s="103"/>
      <c r="E4662" s="103"/>
      <c r="F4662" s="103"/>
      <c r="H4662" s="123"/>
      <c r="I4662" s="103"/>
      <c r="J4662" s="103"/>
      <c r="K4662" s="103"/>
    </row>
    <row r="4663" spans="2:11" x14ac:dyDescent="0.25">
      <c r="B4663" s="103"/>
      <c r="C4663" s="123"/>
      <c r="D4663" s="103"/>
      <c r="E4663" s="103"/>
      <c r="F4663" s="103"/>
      <c r="H4663" s="123"/>
      <c r="I4663" s="103"/>
      <c r="J4663" s="103"/>
      <c r="K4663" s="103"/>
    </row>
    <row r="4664" spans="2:11" x14ac:dyDescent="0.25">
      <c r="B4664" s="103"/>
      <c r="C4664" s="123"/>
      <c r="D4664" s="103"/>
      <c r="E4664" s="103"/>
      <c r="F4664" s="103"/>
      <c r="H4664" s="123"/>
      <c r="I4664" s="103"/>
      <c r="J4664" s="103"/>
      <c r="K4664" s="103"/>
    </row>
    <row r="4665" spans="2:11" x14ac:dyDescent="0.25">
      <c r="B4665" s="103"/>
      <c r="C4665" s="123"/>
      <c r="D4665" s="103"/>
      <c r="E4665" s="103"/>
      <c r="F4665" s="103"/>
      <c r="H4665" s="123"/>
      <c r="I4665" s="103"/>
      <c r="J4665" s="103"/>
      <c r="K4665" s="103"/>
    </row>
    <row r="4666" spans="2:11" x14ac:dyDescent="0.25">
      <c r="B4666" s="103"/>
      <c r="C4666" s="123"/>
      <c r="D4666" s="103"/>
      <c r="E4666" s="103"/>
      <c r="F4666" s="103"/>
      <c r="H4666" s="123"/>
      <c r="I4666" s="103"/>
      <c r="J4666" s="103"/>
      <c r="K4666" s="103"/>
    </row>
    <row r="4667" spans="2:11" x14ac:dyDescent="0.25">
      <c r="B4667" s="103"/>
      <c r="C4667" s="123"/>
      <c r="D4667" s="103"/>
      <c r="E4667" s="103"/>
      <c r="F4667" s="103"/>
      <c r="H4667" s="123"/>
      <c r="I4667" s="103"/>
      <c r="J4667" s="103"/>
      <c r="K4667" s="103"/>
    </row>
    <row r="4668" spans="2:11" x14ac:dyDescent="0.25">
      <c r="B4668" s="103"/>
      <c r="C4668" s="123"/>
      <c r="D4668" s="103"/>
      <c r="E4668" s="103"/>
      <c r="F4668" s="103"/>
      <c r="H4668" s="123"/>
      <c r="I4668" s="103"/>
      <c r="J4668" s="103"/>
      <c r="K4668" s="103"/>
    </row>
    <row r="4669" spans="2:11" x14ac:dyDescent="0.25">
      <c r="B4669" s="103"/>
      <c r="C4669" s="123"/>
      <c r="D4669" s="103"/>
      <c r="E4669" s="103"/>
      <c r="F4669" s="103"/>
      <c r="H4669" s="123"/>
      <c r="I4669" s="103"/>
      <c r="J4669" s="103"/>
      <c r="K4669" s="103"/>
    </row>
    <row r="4670" spans="2:11" x14ac:dyDescent="0.25">
      <c r="B4670" s="103"/>
      <c r="C4670" s="123"/>
      <c r="D4670" s="103"/>
      <c r="E4670" s="103"/>
      <c r="F4670" s="103"/>
      <c r="H4670" s="123"/>
      <c r="I4670" s="103"/>
      <c r="J4670" s="103"/>
      <c r="K4670" s="103"/>
    </row>
    <row r="4671" spans="2:11" x14ac:dyDescent="0.25">
      <c r="B4671" s="103"/>
      <c r="C4671" s="123"/>
      <c r="D4671" s="103"/>
      <c r="E4671" s="103"/>
      <c r="F4671" s="103"/>
      <c r="H4671" s="123"/>
      <c r="I4671" s="103"/>
      <c r="J4671" s="103"/>
      <c r="K4671" s="103"/>
    </row>
    <row r="4672" spans="2:11" x14ac:dyDescent="0.25">
      <c r="B4672" s="103"/>
      <c r="C4672" s="123"/>
      <c r="D4672" s="103"/>
      <c r="E4672" s="103"/>
      <c r="F4672" s="103"/>
      <c r="H4672" s="123"/>
      <c r="I4672" s="103"/>
      <c r="J4672" s="103"/>
      <c r="K4672" s="103"/>
    </row>
    <row r="4673" spans="2:11" x14ac:dyDescent="0.25">
      <c r="B4673" s="103"/>
      <c r="C4673" s="123"/>
      <c r="D4673" s="103"/>
      <c r="E4673" s="103"/>
      <c r="F4673" s="103"/>
      <c r="H4673" s="123"/>
      <c r="I4673" s="103"/>
      <c r="J4673" s="103"/>
      <c r="K4673" s="103"/>
    </row>
    <row r="4674" spans="2:11" x14ac:dyDescent="0.25">
      <c r="B4674" s="103"/>
      <c r="C4674" s="123"/>
      <c r="D4674" s="103"/>
      <c r="E4674" s="103"/>
      <c r="F4674" s="103"/>
      <c r="H4674" s="123"/>
      <c r="I4674" s="103"/>
      <c r="J4674" s="103"/>
      <c r="K4674" s="103"/>
    </row>
    <row r="4675" spans="2:11" x14ac:dyDescent="0.25">
      <c r="B4675" s="103"/>
      <c r="C4675" s="123"/>
      <c r="D4675" s="103"/>
      <c r="E4675" s="103"/>
      <c r="F4675" s="103"/>
      <c r="H4675" s="123"/>
      <c r="I4675" s="103"/>
      <c r="J4675" s="103"/>
      <c r="K4675" s="103"/>
    </row>
    <row r="4676" spans="2:11" x14ac:dyDescent="0.25">
      <c r="B4676" s="103"/>
      <c r="C4676" s="123"/>
      <c r="D4676" s="103"/>
      <c r="E4676" s="103"/>
      <c r="F4676" s="103"/>
      <c r="H4676" s="123"/>
      <c r="I4676" s="103"/>
      <c r="J4676" s="103"/>
      <c r="K4676" s="103"/>
    </row>
    <row r="4677" spans="2:11" x14ac:dyDescent="0.25">
      <c r="B4677" s="103"/>
      <c r="C4677" s="123"/>
      <c r="D4677" s="103"/>
      <c r="E4677" s="103"/>
      <c r="F4677" s="103"/>
      <c r="H4677" s="123"/>
      <c r="I4677" s="103"/>
      <c r="J4677" s="103"/>
      <c r="K4677" s="103"/>
    </row>
    <row r="4678" spans="2:11" x14ac:dyDescent="0.25">
      <c r="B4678" s="103"/>
      <c r="C4678" s="123"/>
      <c r="D4678" s="103"/>
      <c r="E4678" s="103"/>
      <c r="F4678" s="103"/>
      <c r="H4678" s="123"/>
      <c r="I4678" s="103"/>
      <c r="J4678" s="103"/>
      <c r="K4678" s="103"/>
    </row>
    <row r="4679" spans="2:11" x14ac:dyDescent="0.25">
      <c r="B4679" s="103"/>
      <c r="C4679" s="123"/>
      <c r="D4679" s="103"/>
      <c r="E4679" s="103"/>
      <c r="F4679" s="103"/>
      <c r="H4679" s="123"/>
      <c r="I4679" s="103"/>
      <c r="J4679" s="103"/>
      <c r="K4679" s="103"/>
    </row>
    <row r="4680" spans="2:11" x14ac:dyDescent="0.25">
      <c r="B4680" s="103"/>
      <c r="C4680" s="123"/>
      <c r="D4680" s="103"/>
      <c r="E4680" s="103"/>
      <c r="F4680" s="103"/>
      <c r="H4680" s="123"/>
      <c r="I4680" s="103"/>
      <c r="J4680" s="103"/>
      <c r="K4680" s="103"/>
    </row>
    <row r="4681" spans="2:11" x14ac:dyDescent="0.25">
      <c r="B4681" s="103"/>
      <c r="C4681" s="123"/>
      <c r="D4681" s="103"/>
      <c r="E4681" s="103"/>
      <c r="F4681" s="103"/>
      <c r="H4681" s="123"/>
      <c r="I4681" s="103"/>
      <c r="J4681" s="103"/>
      <c r="K4681" s="103"/>
    </row>
    <row r="4682" spans="2:11" x14ac:dyDescent="0.25">
      <c r="B4682" s="103"/>
      <c r="C4682" s="123"/>
      <c r="D4682" s="103"/>
      <c r="E4682" s="103"/>
      <c r="F4682" s="103"/>
      <c r="H4682" s="123"/>
      <c r="I4682" s="103"/>
      <c r="J4682" s="103"/>
      <c r="K4682" s="103"/>
    </row>
    <row r="4683" spans="2:11" x14ac:dyDescent="0.25">
      <c r="B4683" s="103"/>
      <c r="C4683" s="123"/>
      <c r="D4683" s="103"/>
      <c r="E4683" s="103"/>
      <c r="F4683" s="103"/>
      <c r="H4683" s="123"/>
      <c r="I4683" s="103"/>
      <c r="J4683" s="103"/>
      <c r="K4683" s="103"/>
    </row>
    <row r="4684" spans="2:11" x14ac:dyDescent="0.25">
      <c r="B4684" s="103"/>
      <c r="C4684" s="123"/>
      <c r="D4684" s="103"/>
      <c r="E4684" s="103"/>
      <c r="F4684" s="103"/>
      <c r="H4684" s="123"/>
      <c r="I4684" s="103"/>
      <c r="J4684" s="103"/>
      <c r="K4684" s="103"/>
    </row>
    <row r="4685" spans="2:11" x14ac:dyDescent="0.25">
      <c r="B4685" s="103"/>
      <c r="C4685" s="123"/>
      <c r="D4685" s="103"/>
      <c r="E4685" s="103"/>
      <c r="F4685" s="103"/>
      <c r="H4685" s="123"/>
      <c r="I4685" s="103"/>
      <c r="J4685" s="103"/>
      <c r="K4685" s="103"/>
    </row>
    <row r="4686" spans="2:11" x14ac:dyDescent="0.25">
      <c r="B4686" s="103"/>
      <c r="C4686" s="123"/>
      <c r="D4686" s="103"/>
      <c r="E4686" s="103"/>
      <c r="F4686" s="103"/>
      <c r="H4686" s="123"/>
      <c r="I4686" s="103"/>
      <c r="J4686" s="103"/>
      <c r="K4686" s="103"/>
    </row>
    <row r="4687" spans="2:11" x14ac:dyDescent="0.25">
      <c r="B4687" s="103"/>
      <c r="C4687" s="123"/>
      <c r="D4687" s="103"/>
      <c r="E4687" s="103"/>
      <c r="F4687" s="103"/>
      <c r="H4687" s="123"/>
      <c r="I4687" s="103"/>
      <c r="J4687" s="103"/>
      <c r="K4687" s="103"/>
    </row>
    <row r="4688" spans="2:11" x14ac:dyDescent="0.25">
      <c r="B4688" s="103"/>
      <c r="C4688" s="123"/>
      <c r="D4688" s="103"/>
      <c r="E4688" s="103"/>
      <c r="F4688" s="103"/>
      <c r="H4688" s="123"/>
      <c r="I4688" s="103"/>
      <c r="J4688" s="103"/>
      <c r="K4688" s="103"/>
    </row>
    <row r="4689" spans="2:11" x14ac:dyDescent="0.25">
      <c r="B4689" s="103"/>
      <c r="C4689" s="123"/>
      <c r="D4689" s="103"/>
      <c r="E4689" s="103"/>
      <c r="F4689" s="103"/>
      <c r="H4689" s="123"/>
      <c r="I4689" s="103"/>
      <c r="J4689" s="103"/>
      <c r="K4689" s="103"/>
    </row>
    <row r="4690" spans="2:11" x14ac:dyDescent="0.25">
      <c r="B4690" s="103"/>
      <c r="C4690" s="123"/>
      <c r="D4690" s="103"/>
      <c r="E4690" s="103"/>
      <c r="F4690" s="103"/>
      <c r="H4690" s="123"/>
      <c r="I4690" s="103"/>
      <c r="J4690" s="103"/>
      <c r="K4690" s="103"/>
    </row>
    <row r="4691" spans="2:11" x14ac:dyDescent="0.25">
      <c r="B4691" s="103"/>
      <c r="C4691" s="123"/>
      <c r="D4691" s="103"/>
      <c r="E4691" s="103"/>
      <c r="F4691" s="103"/>
      <c r="H4691" s="123"/>
      <c r="I4691" s="103"/>
      <c r="J4691" s="103"/>
      <c r="K4691" s="103"/>
    </row>
    <row r="4692" spans="2:11" x14ac:dyDescent="0.25">
      <c r="B4692" s="103"/>
      <c r="C4692" s="123"/>
      <c r="D4692" s="103"/>
      <c r="E4692" s="103"/>
      <c r="F4692" s="103"/>
      <c r="H4692" s="123"/>
      <c r="I4692" s="103"/>
      <c r="J4692" s="103"/>
      <c r="K4692" s="103"/>
    </row>
    <row r="4693" spans="2:11" x14ac:dyDescent="0.25">
      <c r="B4693" s="103"/>
      <c r="C4693" s="123"/>
      <c r="D4693" s="103"/>
      <c r="E4693" s="103"/>
      <c r="F4693" s="103"/>
      <c r="H4693" s="123"/>
      <c r="I4693" s="103"/>
      <c r="J4693" s="103"/>
      <c r="K4693" s="103"/>
    </row>
    <row r="4694" spans="2:11" x14ac:dyDescent="0.25">
      <c r="B4694" s="103"/>
      <c r="C4694" s="123"/>
      <c r="D4694" s="103"/>
      <c r="E4694" s="103"/>
      <c r="F4694" s="103"/>
      <c r="H4694" s="123"/>
      <c r="I4694" s="103"/>
      <c r="J4694" s="103"/>
      <c r="K4694" s="103"/>
    </row>
    <row r="4695" spans="2:11" x14ac:dyDescent="0.25">
      <c r="B4695" s="103"/>
      <c r="C4695" s="123"/>
      <c r="D4695" s="103"/>
      <c r="E4695" s="103"/>
      <c r="F4695" s="103"/>
      <c r="H4695" s="123"/>
      <c r="I4695" s="103"/>
      <c r="J4695" s="103"/>
      <c r="K4695" s="103"/>
    </row>
    <row r="4696" spans="2:11" x14ac:dyDescent="0.25">
      <c r="B4696" s="103"/>
      <c r="C4696" s="123"/>
      <c r="D4696" s="103"/>
      <c r="E4696" s="103"/>
      <c r="F4696" s="103"/>
      <c r="H4696" s="123"/>
      <c r="I4696" s="103"/>
      <c r="J4696" s="103"/>
      <c r="K4696" s="103"/>
    </row>
    <row r="4697" spans="2:11" x14ac:dyDescent="0.25">
      <c r="B4697" s="103"/>
      <c r="C4697" s="123"/>
      <c r="D4697" s="103"/>
      <c r="E4697" s="103"/>
      <c r="F4697" s="103"/>
      <c r="H4697" s="123"/>
      <c r="I4697" s="103"/>
      <c r="J4697" s="103"/>
      <c r="K4697" s="103"/>
    </row>
    <row r="4698" spans="2:11" x14ac:dyDescent="0.25">
      <c r="B4698" s="103"/>
      <c r="C4698" s="123"/>
      <c r="D4698" s="103"/>
      <c r="E4698" s="103"/>
      <c r="F4698" s="103"/>
      <c r="H4698" s="123"/>
      <c r="I4698" s="103"/>
      <c r="J4698" s="103"/>
      <c r="K4698" s="103"/>
    </row>
    <row r="4699" spans="2:11" x14ac:dyDescent="0.25">
      <c r="B4699" s="103"/>
      <c r="C4699" s="123"/>
      <c r="D4699" s="103"/>
      <c r="E4699" s="103"/>
      <c r="F4699" s="103"/>
      <c r="H4699" s="123"/>
      <c r="I4699" s="103"/>
      <c r="J4699" s="103"/>
      <c r="K4699" s="103"/>
    </row>
    <row r="4700" spans="2:11" x14ac:dyDescent="0.25">
      <c r="B4700" s="103"/>
      <c r="C4700" s="123"/>
      <c r="D4700" s="103"/>
      <c r="E4700" s="103"/>
      <c r="F4700" s="103"/>
      <c r="H4700" s="123"/>
      <c r="I4700" s="103"/>
      <c r="J4700" s="103"/>
      <c r="K4700" s="103"/>
    </row>
    <row r="4701" spans="2:11" x14ac:dyDescent="0.25">
      <c r="B4701" s="103"/>
      <c r="C4701" s="123"/>
      <c r="D4701" s="103"/>
      <c r="E4701" s="103"/>
      <c r="F4701" s="103"/>
      <c r="H4701" s="123"/>
      <c r="I4701" s="103"/>
      <c r="J4701" s="103"/>
      <c r="K4701" s="103"/>
    </row>
    <row r="4702" spans="2:11" x14ac:dyDescent="0.25">
      <c r="B4702" s="103"/>
      <c r="C4702" s="123"/>
      <c r="D4702" s="103"/>
      <c r="E4702" s="103"/>
      <c r="F4702" s="103"/>
      <c r="H4702" s="123"/>
      <c r="I4702" s="103"/>
      <c r="J4702" s="103"/>
      <c r="K4702" s="103"/>
    </row>
    <row r="4703" spans="2:11" x14ac:dyDescent="0.25">
      <c r="B4703" s="103"/>
      <c r="C4703" s="123"/>
      <c r="D4703" s="103"/>
      <c r="E4703" s="103"/>
      <c r="F4703" s="103"/>
      <c r="H4703" s="123"/>
      <c r="I4703" s="103"/>
      <c r="J4703" s="103"/>
      <c r="K4703" s="103"/>
    </row>
    <row r="4704" spans="2:11" x14ac:dyDescent="0.25">
      <c r="B4704" s="103"/>
      <c r="C4704" s="123"/>
      <c r="D4704" s="103"/>
      <c r="E4704" s="103"/>
      <c r="F4704" s="103"/>
      <c r="H4704" s="123"/>
      <c r="I4704" s="103"/>
      <c r="J4704" s="103"/>
      <c r="K4704" s="103"/>
    </row>
    <row r="4705" spans="2:11" x14ac:dyDescent="0.25">
      <c r="B4705" s="103"/>
      <c r="C4705" s="123"/>
      <c r="D4705" s="103"/>
      <c r="E4705" s="103"/>
      <c r="F4705" s="103"/>
      <c r="H4705" s="123"/>
      <c r="I4705" s="103"/>
      <c r="J4705" s="103"/>
      <c r="K4705" s="103"/>
    </row>
    <row r="4706" spans="2:11" x14ac:dyDescent="0.25">
      <c r="B4706" s="103"/>
      <c r="C4706" s="123"/>
      <c r="D4706" s="103"/>
      <c r="E4706" s="103"/>
      <c r="F4706" s="103"/>
      <c r="H4706" s="123"/>
      <c r="I4706" s="103"/>
      <c r="J4706" s="103"/>
      <c r="K4706" s="103"/>
    </row>
    <row r="4707" spans="2:11" x14ac:dyDescent="0.25">
      <c r="B4707" s="103"/>
      <c r="C4707" s="123"/>
      <c r="D4707" s="103"/>
      <c r="E4707" s="103"/>
      <c r="F4707" s="103"/>
      <c r="H4707" s="123"/>
      <c r="I4707" s="103"/>
      <c r="J4707" s="103"/>
      <c r="K4707" s="103"/>
    </row>
    <row r="4708" spans="2:11" x14ac:dyDescent="0.25">
      <c r="B4708" s="103"/>
      <c r="C4708" s="123"/>
      <c r="D4708" s="103"/>
      <c r="E4708" s="103"/>
      <c r="F4708" s="103"/>
      <c r="H4708" s="123"/>
      <c r="I4708" s="103"/>
      <c r="J4708" s="103"/>
      <c r="K4708" s="103"/>
    </row>
    <row r="4709" spans="2:11" x14ac:dyDescent="0.25">
      <c r="B4709" s="103"/>
      <c r="C4709" s="123"/>
      <c r="D4709" s="103"/>
      <c r="E4709" s="103"/>
      <c r="F4709" s="103"/>
      <c r="H4709" s="123"/>
      <c r="I4709" s="103"/>
      <c r="J4709" s="103"/>
      <c r="K4709" s="103"/>
    </row>
    <row r="4710" spans="2:11" x14ac:dyDescent="0.25">
      <c r="B4710" s="103"/>
      <c r="C4710" s="123"/>
      <c r="D4710" s="103"/>
      <c r="E4710" s="103"/>
      <c r="F4710" s="103"/>
      <c r="H4710" s="123"/>
      <c r="I4710" s="103"/>
      <c r="J4710" s="103"/>
      <c r="K4710" s="103"/>
    </row>
    <row r="4711" spans="2:11" x14ac:dyDescent="0.25">
      <c r="B4711" s="103"/>
      <c r="C4711" s="123"/>
      <c r="D4711" s="103"/>
      <c r="E4711" s="103"/>
      <c r="F4711" s="103"/>
      <c r="H4711" s="123"/>
      <c r="I4711" s="103"/>
      <c r="J4711" s="103"/>
      <c r="K4711" s="103"/>
    </row>
    <row r="4712" spans="2:11" x14ac:dyDescent="0.25">
      <c r="B4712" s="103"/>
      <c r="C4712" s="123"/>
      <c r="D4712" s="103"/>
      <c r="E4712" s="103"/>
      <c r="F4712" s="103"/>
      <c r="H4712" s="123"/>
      <c r="I4712" s="103"/>
      <c r="J4712" s="103"/>
      <c r="K4712" s="103"/>
    </row>
    <row r="4713" spans="2:11" x14ac:dyDescent="0.25">
      <c r="B4713" s="103"/>
      <c r="C4713" s="123"/>
      <c r="D4713" s="103"/>
      <c r="E4713" s="103"/>
      <c r="F4713" s="103"/>
      <c r="H4713" s="123"/>
      <c r="I4713" s="103"/>
      <c r="J4713" s="103"/>
      <c r="K4713" s="103"/>
    </row>
    <row r="4714" spans="2:11" x14ac:dyDescent="0.25">
      <c r="B4714" s="103"/>
      <c r="C4714" s="123"/>
      <c r="D4714" s="103"/>
      <c r="E4714" s="103"/>
      <c r="F4714" s="103"/>
      <c r="H4714" s="123"/>
      <c r="I4714" s="103"/>
      <c r="J4714" s="103"/>
      <c r="K4714" s="103"/>
    </row>
    <row r="4715" spans="2:11" x14ac:dyDescent="0.25">
      <c r="B4715" s="103"/>
      <c r="C4715" s="123"/>
      <c r="D4715" s="103"/>
      <c r="E4715" s="103"/>
      <c r="F4715" s="103"/>
      <c r="H4715" s="123"/>
      <c r="I4715" s="103"/>
      <c r="J4715" s="103"/>
      <c r="K4715" s="103"/>
    </row>
    <row r="4716" spans="2:11" x14ac:dyDescent="0.25">
      <c r="B4716" s="103"/>
      <c r="C4716" s="123"/>
      <c r="D4716" s="103"/>
      <c r="E4716" s="103"/>
      <c r="F4716" s="103"/>
      <c r="H4716" s="123"/>
      <c r="I4716" s="103"/>
      <c r="J4716" s="103"/>
      <c r="K4716" s="103"/>
    </row>
    <row r="4717" spans="2:11" x14ac:dyDescent="0.25">
      <c r="B4717" s="103"/>
      <c r="C4717" s="123"/>
      <c r="D4717" s="103"/>
      <c r="E4717" s="103"/>
      <c r="F4717" s="103"/>
      <c r="H4717" s="123"/>
      <c r="I4717" s="103"/>
      <c r="J4717" s="103"/>
      <c r="K4717" s="103"/>
    </row>
    <row r="4718" spans="2:11" x14ac:dyDescent="0.25">
      <c r="B4718" s="103"/>
      <c r="C4718" s="123"/>
      <c r="D4718" s="103"/>
      <c r="E4718" s="103"/>
      <c r="F4718" s="103"/>
      <c r="H4718" s="123"/>
      <c r="I4718" s="103"/>
      <c r="J4718" s="103"/>
      <c r="K4718" s="103"/>
    </row>
    <row r="4719" spans="2:11" x14ac:dyDescent="0.25">
      <c r="B4719" s="103"/>
      <c r="C4719" s="123"/>
      <c r="D4719" s="103"/>
      <c r="E4719" s="103"/>
      <c r="F4719" s="103"/>
      <c r="H4719" s="123"/>
      <c r="I4719" s="103"/>
      <c r="J4719" s="103"/>
      <c r="K4719" s="103"/>
    </row>
    <row r="4720" spans="2:11" x14ac:dyDescent="0.25">
      <c r="B4720" s="103"/>
      <c r="C4720" s="123"/>
      <c r="D4720" s="103"/>
      <c r="E4720" s="103"/>
      <c r="F4720" s="103"/>
      <c r="H4720" s="123"/>
      <c r="I4720" s="103"/>
      <c r="J4720" s="103"/>
      <c r="K4720" s="103"/>
    </row>
    <row r="4721" spans="2:11" x14ac:dyDescent="0.25">
      <c r="B4721" s="103"/>
      <c r="C4721" s="123"/>
      <c r="D4721" s="103"/>
      <c r="E4721" s="103"/>
      <c r="F4721" s="103"/>
      <c r="H4721" s="123"/>
      <c r="I4721" s="103"/>
      <c r="J4721" s="103"/>
      <c r="K4721" s="103"/>
    </row>
    <row r="4722" spans="2:11" x14ac:dyDescent="0.25">
      <c r="B4722" s="103"/>
      <c r="C4722" s="123"/>
      <c r="D4722" s="103"/>
      <c r="E4722" s="103"/>
      <c r="F4722" s="103"/>
      <c r="H4722" s="123"/>
      <c r="I4722" s="103"/>
      <c r="J4722" s="103"/>
      <c r="K4722" s="103"/>
    </row>
    <row r="4723" spans="2:11" x14ac:dyDescent="0.25">
      <c r="B4723" s="103"/>
      <c r="C4723" s="123"/>
      <c r="D4723" s="103"/>
      <c r="E4723" s="103"/>
      <c r="F4723" s="103"/>
      <c r="H4723" s="123"/>
      <c r="I4723" s="103"/>
      <c r="J4723" s="103"/>
      <c r="K4723" s="103"/>
    </row>
    <row r="4724" spans="2:11" x14ac:dyDescent="0.25">
      <c r="B4724" s="103"/>
      <c r="C4724" s="123"/>
      <c r="D4724" s="103"/>
      <c r="E4724" s="103"/>
      <c r="F4724" s="103"/>
      <c r="H4724" s="123"/>
      <c r="I4724" s="103"/>
      <c r="J4724" s="103"/>
      <c r="K4724" s="103"/>
    </row>
    <row r="4725" spans="2:11" x14ac:dyDescent="0.25">
      <c r="B4725" s="103"/>
      <c r="C4725" s="123"/>
      <c r="D4725" s="103"/>
      <c r="E4725" s="103"/>
      <c r="F4725" s="103"/>
      <c r="H4725" s="123"/>
      <c r="I4725" s="103"/>
      <c r="J4725" s="103"/>
      <c r="K4725" s="103"/>
    </row>
    <row r="4726" spans="2:11" x14ac:dyDescent="0.25">
      <c r="B4726" s="103"/>
      <c r="C4726" s="123"/>
      <c r="D4726" s="103"/>
      <c r="E4726" s="103"/>
      <c r="F4726" s="103"/>
      <c r="H4726" s="123"/>
      <c r="I4726" s="103"/>
      <c r="J4726" s="103"/>
      <c r="K4726" s="103"/>
    </row>
    <row r="4727" spans="2:11" x14ac:dyDescent="0.25">
      <c r="B4727" s="103"/>
      <c r="C4727" s="123"/>
      <c r="D4727" s="103"/>
      <c r="E4727" s="103"/>
      <c r="F4727" s="103"/>
      <c r="H4727" s="123"/>
      <c r="I4727" s="103"/>
      <c r="J4727" s="103"/>
      <c r="K4727" s="103"/>
    </row>
    <row r="4728" spans="2:11" x14ac:dyDescent="0.25">
      <c r="B4728" s="103"/>
      <c r="C4728" s="123"/>
      <c r="D4728" s="103"/>
      <c r="E4728" s="103"/>
      <c r="F4728" s="103"/>
      <c r="H4728" s="123"/>
      <c r="I4728" s="103"/>
      <c r="J4728" s="103"/>
      <c r="K4728" s="103"/>
    </row>
    <row r="4729" spans="2:11" x14ac:dyDescent="0.25">
      <c r="B4729" s="103"/>
      <c r="C4729" s="123"/>
      <c r="D4729" s="103"/>
      <c r="E4729" s="103"/>
      <c r="F4729" s="103"/>
      <c r="H4729" s="123"/>
      <c r="I4729" s="103"/>
      <c r="J4729" s="103"/>
      <c r="K4729" s="103"/>
    </row>
    <row r="4730" spans="2:11" x14ac:dyDescent="0.25">
      <c r="B4730" s="103"/>
      <c r="C4730" s="123"/>
      <c r="D4730" s="103"/>
      <c r="E4730" s="103"/>
      <c r="F4730" s="103"/>
      <c r="H4730" s="123"/>
      <c r="I4730" s="103"/>
      <c r="J4730" s="103"/>
      <c r="K4730" s="103"/>
    </row>
    <row r="4731" spans="2:11" x14ac:dyDescent="0.25">
      <c r="B4731" s="103"/>
      <c r="C4731" s="123"/>
      <c r="D4731" s="103"/>
      <c r="E4731" s="103"/>
      <c r="F4731" s="103"/>
      <c r="H4731" s="123"/>
      <c r="I4731" s="103"/>
      <c r="J4731" s="103"/>
      <c r="K4731" s="103"/>
    </row>
    <row r="4732" spans="2:11" x14ac:dyDescent="0.25">
      <c r="B4732" s="103"/>
      <c r="C4732" s="123"/>
      <c r="D4732" s="103"/>
      <c r="E4732" s="103"/>
      <c r="F4732" s="103"/>
      <c r="H4732" s="123"/>
      <c r="I4732" s="103"/>
      <c r="J4732" s="103"/>
      <c r="K4732" s="103"/>
    </row>
    <row r="4733" spans="2:11" x14ac:dyDescent="0.25">
      <c r="B4733" s="103"/>
      <c r="C4733" s="123"/>
      <c r="D4733" s="103"/>
      <c r="E4733" s="103"/>
      <c r="F4733" s="103"/>
      <c r="H4733" s="123"/>
      <c r="I4733" s="103"/>
      <c r="J4733" s="103"/>
      <c r="K4733" s="103"/>
    </row>
    <row r="4734" spans="2:11" x14ac:dyDescent="0.25">
      <c r="B4734" s="103"/>
      <c r="C4734" s="123"/>
      <c r="D4734" s="103"/>
      <c r="E4734" s="103"/>
      <c r="F4734" s="103"/>
      <c r="H4734" s="123"/>
      <c r="I4734" s="103"/>
      <c r="J4734" s="103"/>
      <c r="K4734" s="103"/>
    </row>
    <row r="4735" spans="2:11" x14ac:dyDescent="0.25">
      <c r="B4735" s="103"/>
      <c r="C4735" s="123"/>
      <c r="D4735" s="103"/>
      <c r="E4735" s="103"/>
      <c r="F4735" s="103"/>
      <c r="H4735" s="123"/>
      <c r="I4735" s="103"/>
      <c r="J4735" s="103"/>
      <c r="K4735" s="103"/>
    </row>
    <row r="4736" spans="2:11" x14ac:dyDescent="0.25">
      <c r="B4736" s="103"/>
      <c r="C4736" s="123"/>
      <c r="D4736" s="103"/>
      <c r="E4736" s="103"/>
      <c r="F4736" s="103"/>
      <c r="H4736" s="123"/>
      <c r="I4736" s="103"/>
      <c r="J4736" s="103"/>
      <c r="K4736" s="103"/>
    </row>
    <row r="4737" spans="2:11" x14ac:dyDescent="0.25">
      <c r="B4737" s="103"/>
      <c r="C4737" s="123"/>
      <c r="D4737" s="103"/>
      <c r="E4737" s="103"/>
      <c r="F4737" s="103"/>
      <c r="H4737" s="123"/>
      <c r="I4737" s="103"/>
      <c r="J4737" s="103"/>
      <c r="K4737" s="103"/>
    </row>
    <row r="4738" spans="2:11" x14ac:dyDescent="0.25">
      <c r="B4738" s="103"/>
      <c r="C4738" s="123"/>
      <c r="D4738" s="103"/>
      <c r="E4738" s="103"/>
      <c r="F4738" s="103"/>
      <c r="H4738" s="123"/>
      <c r="I4738" s="103"/>
      <c r="J4738" s="103"/>
      <c r="K4738" s="103"/>
    </row>
    <row r="4739" spans="2:11" x14ac:dyDescent="0.25">
      <c r="B4739" s="103"/>
      <c r="C4739" s="123"/>
      <c r="D4739" s="103"/>
      <c r="E4739" s="103"/>
      <c r="F4739" s="103"/>
      <c r="H4739" s="123"/>
      <c r="I4739" s="103"/>
      <c r="J4739" s="103"/>
      <c r="K4739" s="103"/>
    </row>
    <row r="4740" spans="2:11" x14ac:dyDescent="0.25">
      <c r="B4740" s="103"/>
      <c r="C4740" s="123"/>
      <c r="D4740" s="103"/>
      <c r="E4740" s="103"/>
      <c r="F4740" s="103"/>
      <c r="H4740" s="123"/>
      <c r="I4740" s="103"/>
      <c r="J4740" s="103"/>
      <c r="K4740" s="103"/>
    </row>
    <row r="4741" spans="2:11" x14ac:dyDescent="0.25">
      <c r="B4741" s="103"/>
      <c r="C4741" s="123"/>
      <c r="D4741" s="103"/>
      <c r="E4741" s="103"/>
      <c r="F4741" s="103"/>
      <c r="H4741" s="123"/>
      <c r="I4741" s="103"/>
      <c r="J4741" s="103"/>
      <c r="K4741" s="103"/>
    </row>
    <row r="4742" spans="2:11" x14ac:dyDescent="0.25">
      <c r="B4742" s="103"/>
      <c r="C4742" s="123"/>
      <c r="D4742" s="103"/>
      <c r="E4742" s="103"/>
      <c r="F4742" s="103"/>
      <c r="H4742" s="123"/>
      <c r="I4742" s="103"/>
      <c r="J4742" s="103"/>
      <c r="K4742" s="103"/>
    </row>
    <row r="4743" spans="2:11" x14ac:dyDescent="0.25">
      <c r="B4743" s="103"/>
      <c r="C4743" s="123"/>
      <c r="D4743" s="103"/>
      <c r="E4743" s="103"/>
      <c r="F4743" s="103"/>
      <c r="H4743" s="123"/>
      <c r="I4743" s="103"/>
      <c r="J4743" s="103"/>
      <c r="K4743" s="103"/>
    </row>
    <row r="4744" spans="2:11" x14ac:dyDescent="0.25">
      <c r="B4744" s="103"/>
      <c r="C4744" s="123"/>
      <c r="D4744" s="103"/>
      <c r="E4744" s="103"/>
      <c r="F4744" s="103"/>
      <c r="H4744" s="123"/>
      <c r="I4744" s="103"/>
      <c r="J4744" s="103"/>
      <c r="K4744" s="103"/>
    </row>
    <row r="4745" spans="2:11" x14ac:dyDescent="0.25">
      <c r="B4745" s="103"/>
      <c r="C4745" s="123"/>
      <c r="D4745" s="103"/>
      <c r="E4745" s="103"/>
      <c r="F4745" s="103"/>
      <c r="H4745" s="123"/>
      <c r="I4745" s="103"/>
      <c r="J4745" s="103"/>
      <c r="K4745" s="103"/>
    </row>
    <row r="4746" spans="2:11" x14ac:dyDescent="0.25">
      <c r="B4746" s="103"/>
      <c r="C4746" s="123"/>
      <c r="D4746" s="103"/>
      <c r="E4746" s="103"/>
      <c r="F4746" s="103"/>
      <c r="H4746" s="123"/>
      <c r="I4746" s="103"/>
      <c r="J4746" s="103"/>
      <c r="K4746" s="103"/>
    </row>
    <row r="4747" spans="2:11" x14ac:dyDescent="0.25">
      <c r="B4747" s="103"/>
      <c r="C4747" s="123"/>
      <c r="D4747" s="103"/>
      <c r="E4747" s="103"/>
      <c r="F4747" s="103"/>
      <c r="H4747" s="123"/>
      <c r="I4747" s="103"/>
      <c r="J4747" s="103"/>
      <c r="K4747" s="103"/>
    </row>
    <row r="4748" spans="2:11" x14ac:dyDescent="0.25">
      <c r="B4748" s="103"/>
      <c r="C4748" s="123"/>
      <c r="D4748" s="103"/>
      <c r="E4748" s="103"/>
      <c r="F4748" s="103"/>
      <c r="H4748" s="123"/>
      <c r="I4748" s="103"/>
      <c r="J4748" s="103"/>
      <c r="K4748" s="103"/>
    </row>
    <row r="4749" spans="2:11" x14ac:dyDescent="0.25">
      <c r="B4749" s="103"/>
      <c r="C4749" s="123"/>
      <c r="D4749" s="103"/>
      <c r="E4749" s="103"/>
      <c r="F4749" s="103"/>
      <c r="H4749" s="123"/>
      <c r="I4749" s="103"/>
      <c r="J4749" s="103"/>
      <c r="K4749" s="103"/>
    </row>
    <row r="4750" spans="2:11" x14ac:dyDescent="0.25">
      <c r="B4750" s="103"/>
      <c r="C4750" s="123"/>
      <c r="D4750" s="103"/>
      <c r="E4750" s="103"/>
      <c r="F4750" s="103"/>
      <c r="H4750" s="123"/>
      <c r="I4750" s="103"/>
      <c r="J4750" s="103"/>
      <c r="K4750" s="103"/>
    </row>
    <row r="4751" spans="2:11" x14ac:dyDescent="0.25">
      <c r="B4751" s="103"/>
      <c r="C4751" s="123"/>
      <c r="D4751" s="103"/>
      <c r="E4751" s="103"/>
      <c r="F4751" s="103"/>
      <c r="H4751" s="123"/>
      <c r="I4751" s="103"/>
      <c r="J4751" s="103"/>
      <c r="K4751" s="103"/>
    </row>
    <row r="4752" spans="2:11" x14ac:dyDescent="0.25">
      <c r="B4752" s="103"/>
      <c r="C4752" s="123"/>
      <c r="D4752" s="103"/>
      <c r="E4752" s="103"/>
      <c r="F4752" s="103"/>
      <c r="H4752" s="123"/>
      <c r="I4752" s="103"/>
      <c r="J4752" s="103"/>
      <c r="K4752" s="103"/>
    </row>
    <row r="4753" spans="2:11" x14ac:dyDescent="0.25">
      <c r="B4753" s="103"/>
      <c r="C4753" s="123"/>
      <c r="D4753" s="103"/>
      <c r="E4753" s="103"/>
      <c r="F4753" s="103"/>
      <c r="H4753" s="123"/>
      <c r="I4753" s="103"/>
      <c r="J4753" s="103"/>
      <c r="K4753" s="103"/>
    </row>
    <row r="4754" spans="2:11" x14ac:dyDescent="0.25">
      <c r="B4754" s="103"/>
      <c r="C4754" s="123"/>
      <c r="D4754" s="103"/>
      <c r="E4754" s="103"/>
      <c r="F4754" s="103"/>
      <c r="H4754" s="123"/>
      <c r="I4754" s="103"/>
      <c r="J4754" s="103"/>
      <c r="K4754" s="103"/>
    </row>
    <row r="4755" spans="2:11" x14ac:dyDescent="0.25">
      <c r="B4755" s="103"/>
      <c r="C4755" s="123"/>
      <c r="D4755" s="103"/>
      <c r="E4755" s="103"/>
      <c r="F4755" s="103"/>
      <c r="H4755" s="123"/>
      <c r="I4755" s="103"/>
      <c r="J4755" s="103"/>
      <c r="K4755" s="103"/>
    </row>
    <row r="4756" spans="2:11" x14ac:dyDescent="0.25">
      <c r="B4756" s="103"/>
      <c r="C4756" s="123"/>
      <c r="D4756" s="103"/>
      <c r="E4756" s="103"/>
      <c r="F4756" s="103"/>
      <c r="H4756" s="123"/>
      <c r="I4756" s="103"/>
      <c r="J4756" s="103"/>
      <c r="K4756" s="103"/>
    </row>
    <row r="4757" spans="2:11" x14ac:dyDescent="0.25">
      <c r="B4757" s="103"/>
      <c r="C4757" s="123"/>
      <c r="D4757" s="103"/>
      <c r="E4757" s="103"/>
      <c r="F4757" s="103"/>
      <c r="H4757" s="123"/>
      <c r="I4757" s="103"/>
      <c r="J4757" s="103"/>
      <c r="K4757" s="103"/>
    </row>
    <row r="4758" spans="2:11" x14ac:dyDescent="0.25">
      <c r="B4758" s="103"/>
      <c r="C4758" s="123"/>
      <c r="D4758" s="103"/>
      <c r="E4758" s="103"/>
      <c r="F4758" s="103"/>
      <c r="H4758" s="123"/>
      <c r="I4758" s="103"/>
      <c r="J4758" s="103"/>
      <c r="K4758" s="103"/>
    </row>
    <row r="4759" spans="2:11" x14ac:dyDescent="0.25">
      <c r="B4759" s="103"/>
      <c r="C4759" s="123"/>
      <c r="D4759" s="103"/>
      <c r="E4759" s="103"/>
      <c r="F4759" s="103"/>
      <c r="H4759" s="123"/>
      <c r="I4759" s="103"/>
      <c r="J4759" s="103"/>
      <c r="K4759" s="103"/>
    </row>
    <row r="4760" spans="2:11" x14ac:dyDescent="0.25">
      <c r="B4760" s="103"/>
      <c r="C4760" s="123"/>
      <c r="D4760" s="103"/>
      <c r="E4760" s="103"/>
      <c r="F4760" s="103"/>
      <c r="H4760" s="123"/>
      <c r="I4760" s="103"/>
      <c r="J4760" s="103"/>
      <c r="K4760" s="103"/>
    </row>
    <row r="4761" spans="2:11" x14ac:dyDescent="0.25">
      <c r="B4761" s="103"/>
      <c r="C4761" s="123"/>
      <c r="D4761" s="103"/>
      <c r="E4761" s="103"/>
      <c r="F4761" s="103"/>
      <c r="H4761" s="123"/>
      <c r="I4761" s="103"/>
      <c r="J4761" s="103"/>
      <c r="K4761" s="103"/>
    </row>
    <row r="4762" spans="2:11" x14ac:dyDescent="0.25">
      <c r="B4762" s="103"/>
      <c r="C4762" s="123"/>
      <c r="D4762" s="103"/>
      <c r="E4762" s="103"/>
      <c r="F4762" s="103"/>
      <c r="H4762" s="123"/>
      <c r="I4762" s="103"/>
      <c r="J4762" s="103"/>
      <c r="K4762" s="103"/>
    </row>
    <row r="4763" spans="2:11" x14ac:dyDescent="0.25">
      <c r="B4763" s="103"/>
      <c r="C4763" s="123"/>
      <c r="D4763" s="103"/>
      <c r="E4763" s="103"/>
      <c r="F4763" s="103"/>
      <c r="H4763" s="123"/>
      <c r="I4763" s="103"/>
      <c r="J4763" s="103"/>
      <c r="K4763" s="103"/>
    </row>
    <row r="4764" spans="2:11" x14ac:dyDescent="0.25">
      <c r="B4764" s="103"/>
      <c r="C4764" s="123"/>
      <c r="D4764" s="103"/>
      <c r="E4764" s="103"/>
      <c r="F4764" s="103"/>
      <c r="H4764" s="123"/>
      <c r="I4764" s="103"/>
      <c r="J4764" s="103"/>
      <c r="K4764" s="103"/>
    </row>
    <row r="4765" spans="2:11" x14ac:dyDescent="0.25">
      <c r="B4765" s="103"/>
      <c r="C4765" s="123"/>
      <c r="D4765" s="103"/>
      <c r="E4765" s="103"/>
      <c r="F4765" s="103"/>
      <c r="H4765" s="123"/>
      <c r="I4765" s="103"/>
      <c r="J4765" s="103"/>
      <c r="K4765" s="103"/>
    </row>
    <row r="4766" spans="2:11" x14ac:dyDescent="0.25">
      <c r="B4766" s="103"/>
      <c r="C4766" s="123"/>
      <c r="D4766" s="103"/>
      <c r="E4766" s="103"/>
      <c r="F4766" s="103"/>
      <c r="H4766" s="123"/>
      <c r="I4766" s="103"/>
      <c r="J4766" s="103"/>
      <c r="K4766" s="103"/>
    </row>
    <row r="4767" spans="2:11" x14ac:dyDescent="0.25">
      <c r="B4767" s="103"/>
      <c r="C4767" s="123"/>
      <c r="D4767" s="103"/>
      <c r="E4767" s="103"/>
      <c r="F4767" s="103"/>
      <c r="H4767" s="123"/>
      <c r="I4767" s="103"/>
      <c r="J4767" s="103"/>
      <c r="K4767" s="103"/>
    </row>
    <row r="4768" spans="2:11" x14ac:dyDescent="0.25">
      <c r="B4768" s="103"/>
      <c r="C4768" s="123"/>
      <c r="D4768" s="103"/>
      <c r="E4768" s="103"/>
      <c r="F4768" s="103"/>
      <c r="H4768" s="123"/>
      <c r="I4768" s="103"/>
      <c r="J4768" s="103"/>
      <c r="K4768" s="103"/>
    </row>
    <row r="4769" spans="2:11" x14ac:dyDescent="0.25">
      <c r="B4769" s="103"/>
      <c r="C4769" s="123"/>
      <c r="D4769" s="103"/>
      <c r="E4769" s="103"/>
      <c r="F4769" s="103"/>
      <c r="H4769" s="123"/>
      <c r="I4769" s="103"/>
      <c r="J4769" s="103"/>
      <c r="K4769" s="103"/>
    </row>
    <row r="4770" spans="2:11" x14ac:dyDescent="0.25">
      <c r="B4770" s="103"/>
      <c r="C4770" s="123"/>
      <c r="D4770" s="103"/>
      <c r="E4770" s="103"/>
      <c r="F4770" s="103"/>
      <c r="H4770" s="123"/>
      <c r="I4770" s="103"/>
      <c r="J4770" s="103"/>
      <c r="K4770" s="103"/>
    </row>
    <row r="4771" spans="2:11" x14ac:dyDescent="0.25">
      <c r="B4771" s="103"/>
      <c r="C4771" s="123"/>
      <c r="D4771" s="103"/>
      <c r="E4771" s="103"/>
      <c r="F4771" s="103"/>
      <c r="H4771" s="123"/>
      <c r="I4771" s="103"/>
      <c r="J4771" s="103"/>
      <c r="K4771" s="103"/>
    </row>
    <row r="4772" spans="2:11" x14ac:dyDescent="0.25">
      <c r="B4772" s="103"/>
      <c r="C4772" s="123"/>
      <c r="D4772" s="103"/>
      <c r="E4772" s="103"/>
      <c r="F4772" s="103"/>
      <c r="H4772" s="123"/>
      <c r="I4772" s="103"/>
      <c r="J4772" s="103"/>
      <c r="K4772" s="103"/>
    </row>
    <row r="4773" spans="2:11" x14ac:dyDescent="0.25">
      <c r="B4773" s="103"/>
      <c r="C4773" s="123"/>
      <c r="D4773" s="103"/>
      <c r="E4773" s="103"/>
      <c r="F4773" s="103"/>
      <c r="H4773" s="123"/>
      <c r="I4773" s="103"/>
      <c r="J4773" s="103"/>
      <c r="K4773" s="103"/>
    </row>
    <row r="4774" spans="2:11" x14ac:dyDescent="0.25">
      <c r="B4774" s="103"/>
      <c r="C4774" s="123"/>
      <c r="D4774" s="103"/>
      <c r="E4774" s="103"/>
      <c r="F4774" s="103"/>
      <c r="H4774" s="123"/>
      <c r="I4774" s="103"/>
      <c r="J4774" s="103"/>
      <c r="K4774" s="103"/>
    </row>
    <row r="4775" spans="2:11" x14ac:dyDescent="0.25">
      <c r="B4775" s="103"/>
      <c r="C4775" s="123"/>
      <c r="D4775" s="103"/>
      <c r="E4775" s="103"/>
      <c r="F4775" s="103"/>
      <c r="H4775" s="123"/>
      <c r="I4775" s="103"/>
      <c r="J4775" s="103"/>
      <c r="K4775" s="103"/>
    </row>
    <row r="4776" spans="2:11" x14ac:dyDescent="0.25">
      <c r="B4776" s="103"/>
      <c r="C4776" s="123"/>
      <c r="D4776" s="103"/>
      <c r="E4776" s="103"/>
      <c r="F4776" s="103"/>
      <c r="H4776" s="123"/>
      <c r="I4776" s="103"/>
      <c r="J4776" s="103"/>
      <c r="K4776" s="103"/>
    </row>
    <row r="4777" spans="2:11" x14ac:dyDescent="0.25">
      <c r="B4777" s="103"/>
      <c r="C4777" s="123"/>
      <c r="D4777" s="103"/>
      <c r="E4777" s="103"/>
      <c r="F4777" s="103"/>
      <c r="H4777" s="123"/>
      <c r="I4777" s="103"/>
      <c r="J4777" s="103"/>
      <c r="K4777" s="103"/>
    </row>
    <row r="4778" spans="2:11" x14ac:dyDescent="0.25">
      <c r="B4778" s="103"/>
      <c r="C4778" s="123"/>
      <c r="D4778" s="103"/>
      <c r="E4778" s="103"/>
      <c r="F4778" s="103"/>
      <c r="H4778" s="123"/>
      <c r="I4778" s="103"/>
      <c r="J4778" s="103"/>
      <c r="K4778" s="103"/>
    </row>
    <row r="4779" spans="2:11" x14ac:dyDescent="0.25">
      <c r="B4779" s="103"/>
      <c r="C4779" s="123"/>
      <c r="D4779" s="103"/>
      <c r="E4779" s="103"/>
      <c r="F4779" s="103"/>
      <c r="H4779" s="123"/>
      <c r="I4779" s="103"/>
      <c r="J4779" s="103"/>
      <c r="K4779" s="103"/>
    </row>
    <row r="4780" spans="2:11" x14ac:dyDescent="0.25">
      <c r="B4780" s="103"/>
      <c r="C4780" s="123"/>
      <c r="D4780" s="103"/>
      <c r="E4780" s="103"/>
      <c r="F4780" s="103"/>
      <c r="H4780" s="123"/>
      <c r="I4780" s="103"/>
      <c r="J4780" s="103"/>
      <c r="K4780" s="103"/>
    </row>
    <row r="4781" spans="2:11" x14ac:dyDescent="0.25">
      <c r="B4781" s="103"/>
      <c r="C4781" s="123"/>
      <c r="D4781" s="103"/>
      <c r="E4781" s="103"/>
      <c r="F4781" s="103"/>
      <c r="H4781" s="123"/>
      <c r="I4781" s="103"/>
      <c r="J4781" s="103"/>
      <c r="K4781" s="103"/>
    </row>
    <row r="4782" spans="2:11" x14ac:dyDescent="0.25">
      <c r="B4782" s="103"/>
      <c r="C4782" s="123"/>
      <c r="D4782" s="103"/>
      <c r="E4782" s="103"/>
      <c r="F4782" s="103"/>
      <c r="H4782" s="123"/>
      <c r="I4782" s="103"/>
      <c r="J4782" s="103"/>
      <c r="K4782" s="103"/>
    </row>
    <row r="4783" spans="2:11" x14ac:dyDescent="0.25">
      <c r="B4783" s="103"/>
      <c r="C4783" s="123"/>
      <c r="D4783" s="103"/>
      <c r="E4783" s="103"/>
      <c r="F4783" s="103"/>
      <c r="H4783" s="123"/>
      <c r="I4783" s="103"/>
      <c r="J4783" s="103"/>
      <c r="K4783" s="103"/>
    </row>
    <row r="4784" spans="2:11" x14ac:dyDescent="0.25">
      <c r="B4784" s="103"/>
      <c r="C4784" s="123"/>
      <c r="D4784" s="103"/>
      <c r="E4784" s="103"/>
      <c r="F4784" s="103"/>
      <c r="H4784" s="123"/>
      <c r="I4784" s="103"/>
      <c r="J4784" s="103"/>
      <c r="K4784" s="103"/>
    </row>
    <row r="4785" spans="2:11" x14ac:dyDescent="0.25">
      <c r="B4785" s="103"/>
      <c r="C4785" s="123"/>
      <c r="D4785" s="103"/>
      <c r="E4785" s="103"/>
      <c r="F4785" s="103"/>
      <c r="H4785" s="123"/>
      <c r="I4785" s="103"/>
      <c r="J4785" s="103"/>
      <c r="K4785" s="103"/>
    </row>
    <row r="4786" spans="2:11" x14ac:dyDescent="0.25">
      <c r="B4786" s="103"/>
      <c r="C4786" s="123"/>
      <c r="D4786" s="103"/>
      <c r="E4786" s="103"/>
      <c r="F4786" s="103"/>
      <c r="H4786" s="123"/>
      <c r="I4786" s="103"/>
      <c r="J4786" s="103"/>
      <c r="K4786" s="103"/>
    </row>
    <row r="4787" spans="2:11" x14ac:dyDescent="0.25">
      <c r="B4787" s="103"/>
      <c r="C4787" s="123"/>
      <c r="D4787" s="103"/>
      <c r="E4787" s="103"/>
      <c r="F4787" s="103"/>
      <c r="H4787" s="123"/>
      <c r="I4787" s="103"/>
      <c r="J4787" s="103"/>
      <c r="K4787" s="103"/>
    </row>
    <row r="4788" spans="2:11" x14ac:dyDescent="0.25">
      <c r="B4788" s="103"/>
      <c r="C4788" s="123"/>
      <c r="D4788" s="103"/>
      <c r="E4788" s="103"/>
      <c r="F4788" s="103"/>
      <c r="H4788" s="123"/>
      <c r="I4788" s="103"/>
      <c r="J4788" s="103"/>
      <c r="K4788" s="103"/>
    </row>
    <row r="4789" spans="2:11" x14ac:dyDescent="0.25">
      <c r="B4789" s="103"/>
      <c r="C4789" s="123"/>
      <c r="D4789" s="103"/>
      <c r="E4789" s="103"/>
      <c r="F4789" s="103"/>
      <c r="H4789" s="123"/>
      <c r="I4789" s="103"/>
      <c r="J4789" s="103"/>
      <c r="K4789" s="103"/>
    </row>
    <row r="4790" spans="2:11" x14ac:dyDescent="0.25">
      <c r="B4790" s="103"/>
      <c r="C4790" s="123"/>
      <c r="D4790" s="103"/>
      <c r="E4790" s="103"/>
      <c r="F4790" s="103"/>
      <c r="H4790" s="123"/>
      <c r="I4790" s="103"/>
      <c r="J4790" s="103"/>
      <c r="K4790" s="103"/>
    </row>
    <row r="4791" spans="2:11" x14ac:dyDescent="0.25">
      <c r="B4791" s="103"/>
      <c r="C4791" s="123"/>
      <c r="D4791" s="103"/>
      <c r="E4791" s="103"/>
      <c r="F4791" s="103"/>
      <c r="H4791" s="123"/>
      <c r="I4791" s="103"/>
      <c r="J4791" s="103"/>
      <c r="K4791" s="103"/>
    </row>
    <row r="4792" spans="2:11" x14ac:dyDescent="0.25">
      <c r="B4792" s="103"/>
      <c r="C4792" s="123"/>
      <c r="D4792" s="103"/>
      <c r="E4792" s="103"/>
      <c r="F4792" s="103"/>
      <c r="H4792" s="123"/>
      <c r="I4792" s="103"/>
      <c r="J4792" s="103"/>
      <c r="K4792" s="103"/>
    </row>
    <row r="4793" spans="2:11" x14ac:dyDescent="0.25">
      <c r="B4793" s="103"/>
      <c r="C4793" s="123"/>
      <c r="D4793" s="103"/>
      <c r="E4793" s="103"/>
      <c r="F4793" s="103"/>
      <c r="H4793" s="123"/>
      <c r="I4793" s="103"/>
      <c r="J4793" s="103"/>
      <c r="K4793" s="103"/>
    </row>
    <row r="4794" spans="2:11" x14ac:dyDescent="0.25">
      <c r="B4794" s="103"/>
      <c r="C4794" s="123"/>
      <c r="D4794" s="103"/>
      <c r="E4794" s="103"/>
      <c r="F4794" s="103"/>
      <c r="H4794" s="123"/>
      <c r="I4794" s="103"/>
      <c r="J4794" s="103"/>
      <c r="K4794" s="103"/>
    </row>
    <row r="4795" spans="2:11" x14ac:dyDescent="0.25">
      <c r="B4795" s="103"/>
      <c r="C4795" s="123"/>
      <c r="D4795" s="103"/>
      <c r="E4795" s="103"/>
      <c r="F4795" s="103"/>
      <c r="H4795" s="123"/>
      <c r="I4795" s="103"/>
      <c r="J4795" s="103"/>
      <c r="K4795" s="103"/>
    </row>
    <row r="4796" spans="2:11" x14ac:dyDescent="0.25">
      <c r="B4796" s="103"/>
      <c r="C4796" s="123"/>
      <c r="D4796" s="103"/>
      <c r="E4796" s="103"/>
      <c r="F4796" s="103"/>
      <c r="H4796" s="123"/>
      <c r="I4796" s="103"/>
      <c r="J4796" s="103"/>
      <c r="K4796" s="103"/>
    </row>
    <row r="4797" spans="2:11" x14ac:dyDescent="0.25">
      <c r="B4797" s="103"/>
      <c r="C4797" s="123"/>
      <c r="D4797" s="103"/>
      <c r="E4797" s="103"/>
      <c r="F4797" s="103"/>
      <c r="H4797" s="123"/>
      <c r="I4797" s="103"/>
      <c r="J4797" s="103"/>
      <c r="K4797" s="103"/>
    </row>
    <row r="4798" spans="2:11" x14ac:dyDescent="0.25">
      <c r="B4798" s="103"/>
      <c r="C4798" s="123"/>
      <c r="D4798" s="103"/>
      <c r="E4798" s="103"/>
      <c r="F4798" s="103"/>
      <c r="H4798" s="123"/>
      <c r="I4798" s="103"/>
      <c r="J4798" s="103"/>
      <c r="K4798" s="103"/>
    </row>
    <row r="4799" spans="2:11" x14ac:dyDescent="0.25">
      <c r="B4799" s="103"/>
      <c r="C4799" s="123"/>
      <c r="D4799" s="103"/>
      <c r="E4799" s="103"/>
      <c r="F4799" s="103"/>
      <c r="H4799" s="123"/>
      <c r="I4799" s="103"/>
      <c r="J4799" s="103"/>
      <c r="K4799" s="103"/>
    </row>
    <row r="4800" spans="2:11" x14ac:dyDescent="0.25">
      <c r="B4800" s="103"/>
      <c r="C4800" s="123"/>
      <c r="D4800" s="103"/>
      <c r="E4800" s="103"/>
      <c r="F4800" s="103"/>
      <c r="H4800" s="123"/>
      <c r="I4800" s="103"/>
      <c r="J4800" s="103"/>
      <c r="K4800" s="103"/>
    </row>
    <row r="4801" spans="2:11" x14ac:dyDescent="0.25">
      <c r="B4801" s="103"/>
      <c r="C4801" s="123"/>
      <c r="D4801" s="103"/>
      <c r="E4801" s="103"/>
      <c r="F4801" s="103"/>
      <c r="H4801" s="123"/>
      <c r="I4801" s="103"/>
      <c r="J4801" s="103"/>
      <c r="K4801" s="103"/>
    </row>
    <row r="4802" spans="2:11" x14ac:dyDescent="0.25">
      <c r="B4802" s="103"/>
      <c r="C4802" s="123"/>
      <c r="D4802" s="103"/>
      <c r="E4802" s="103"/>
      <c r="F4802" s="103"/>
      <c r="H4802" s="123"/>
      <c r="I4802" s="103"/>
      <c r="J4802" s="103"/>
      <c r="K4802" s="103"/>
    </row>
    <row r="4803" spans="2:11" x14ac:dyDescent="0.25">
      <c r="B4803" s="103"/>
      <c r="C4803" s="123"/>
      <c r="D4803" s="103"/>
      <c r="E4803" s="103"/>
      <c r="F4803" s="103"/>
      <c r="H4803" s="123"/>
      <c r="I4803" s="103"/>
      <c r="J4803" s="103"/>
      <c r="K4803" s="103"/>
    </row>
    <row r="4804" spans="2:11" x14ac:dyDescent="0.25">
      <c r="B4804" s="103"/>
      <c r="C4804" s="123"/>
      <c r="D4804" s="103"/>
      <c r="E4804" s="103"/>
      <c r="F4804" s="103"/>
      <c r="H4804" s="123"/>
      <c r="I4804" s="103"/>
      <c r="J4804" s="103"/>
      <c r="K4804" s="103"/>
    </row>
    <row r="4805" spans="2:11" x14ac:dyDescent="0.25">
      <c r="B4805" s="103"/>
      <c r="C4805" s="123"/>
      <c r="D4805" s="103"/>
      <c r="E4805" s="103"/>
      <c r="F4805" s="103"/>
      <c r="H4805" s="123"/>
      <c r="I4805" s="103"/>
      <c r="J4805" s="103"/>
      <c r="K4805" s="103"/>
    </row>
    <row r="4806" spans="2:11" x14ac:dyDescent="0.25">
      <c r="B4806" s="103"/>
      <c r="C4806" s="123"/>
      <c r="D4806" s="103"/>
      <c r="E4806" s="103"/>
      <c r="F4806" s="103"/>
      <c r="H4806" s="123"/>
      <c r="I4806" s="103"/>
      <c r="J4806" s="103"/>
      <c r="K4806" s="103"/>
    </row>
    <row r="4807" spans="2:11" x14ac:dyDescent="0.25">
      <c r="B4807" s="103"/>
      <c r="C4807" s="123"/>
      <c r="D4807" s="103"/>
      <c r="E4807" s="103"/>
      <c r="F4807" s="103"/>
      <c r="H4807" s="123"/>
      <c r="I4807" s="103"/>
      <c r="J4807" s="103"/>
      <c r="K4807" s="103"/>
    </row>
    <row r="4808" spans="2:11" x14ac:dyDescent="0.25">
      <c r="B4808" s="103"/>
      <c r="C4808" s="123"/>
      <c r="D4808" s="103"/>
      <c r="E4808" s="103"/>
      <c r="F4808" s="103"/>
      <c r="H4808" s="123"/>
      <c r="I4808" s="103"/>
      <c r="J4808" s="103"/>
      <c r="K4808" s="103"/>
    </row>
    <row r="4809" spans="2:11" x14ac:dyDescent="0.25">
      <c r="B4809" s="103"/>
      <c r="C4809" s="123"/>
      <c r="D4809" s="103"/>
      <c r="E4809" s="103"/>
      <c r="F4809" s="103"/>
      <c r="H4809" s="123"/>
      <c r="I4809" s="103"/>
      <c r="J4809" s="103"/>
      <c r="K4809" s="103"/>
    </row>
    <row r="4810" spans="2:11" x14ac:dyDescent="0.25">
      <c r="B4810" s="103"/>
      <c r="C4810" s="123"/>
      <c r="D4810" s="103"/>
      <c r="E4810" s="103"/>
      <c r="F4810" s="103"/>
      <c r="H4810" s="123"/>
      <c r="I4810" s="103"/>
      <c r="J4810" s="103"/>
      <c r="K4810" s="103"/>
    </row>
    <row r="4811" spans="2:11" x14ac:dyDescent="0.25">
      <c r="B4811" s="103"/>
      <c r="C4811" s="123"/>
      <c r="D4811" s="103"/>
      <c r="E4811" s="103"/>
      <c r="F4811" s="103"/>
      <c r="H4811" s="123"/>
      <c r="I4811" s="103"/>
      <c r="J4811" s="103"/>
      <c r="K4811" s="103"/>
    </row>
    <row r="4812" spans="2:11" x14ac:dyDescent="0.25">
      <c r="B4812" s="103"/>
      <c r="C4812" s="123"/>
      <c r="D4812" s="103"/>
      <c r="E4812" s="103"/>
      <c r="F4812" s="103"/>
      <c r="H4812" s="123"/>
      <c r="I4812" s="103"/>
      <c r="J4812" s="103"/>
      <c r="K4812" s="103"/>
    </row>
    <row r="4813" spans="2:11" x14ac:dyDescent="0.25">
      <c r="B4813" s="103"/>
      <c r="C4813" s="123"/>
      <c r="D4813" s="103"/>
      <c r="E4813" s="103"/>
      <c r="F4813" s="103"/>
      <c r="H4813" s="123"/>
      <c r="I4813" s="103"/>
      <c r="J4813" s="103"/>
      <c r="K4813" s="103"/>
    </row>
    <row r="4814" spans="2:11" x14ac:dyDescent="0.25">
      <c r="B4814" s="103"/>
      <c r="C4814" s="123"/>
      <c r="D4814" s="103"/>
      <c r="E4814" s="103"/>
      <c r="F4814" s="103"/>
      <c r="H4814" s="123"/>
      <c r="I4814" s="103"/>
      <c r="J4814" s="103"/>
      <c r="K4814" s="103"/>
    </row>
    <row r="4815" spans="2:11" x14ac:dyDescent="0.25">
      <c r="B4815" s="103"/>
      <c r="C4815" s="123"/>
      <c r="D4815" s="103"/>
      <c r="E4815" s="103"/>
      <c r="F4815" s="103"/>
      <c r="H4815" s="123"/>
      <c r="I4815" s="103"/>
      <c r="J4815" s="103"/>
      <c r="K4815" s="103"/>
    </row>
    <row r="4816" spans="2:11" x14ac:dyDescent="0.25">
      <c r="B4816" s="103"/>
      <c r="C4816" s="123"/>
      <c r="D4816" s="103"/>
      <c r="E4816" s="103"/>
      <c r="F4816" s="103"/>
      <c r="H4816" s="123"/>
      <c r="I4816" s="103"/>
      <c r="J4816" s="103"/>
      <c r="K4816" s="103"/>
    </row>
    <row r="4817" spans="2:11" x14ac:dyDescent="0.25">
      <c r="B4817" s="103"/>
      <c r="C4817" s="123"/>
      <c r="D4817" s="103"/>
      <c r="E4817" s="103"/>
      <c r="F4817" s="103"/>
      <c r="H4817" s="123"/>
      <c r="I4817" s="103"/>
      <c r="J4817" s="103"/>
      <c r="K4817" s="103"/>
    </row>
    <row r="4818" spans="2:11" x14ac:dyDescent="0.25">
      <c r="B4818" s="103"/>
      <c r="C4818" s="123"/>
      <c r="D4818" s="103"/>
      <c r="E4818" s="103"/>
      <c r="F4818" s="103"/>
      <c r="H4818" s="123"/>
      <c r="I4818" s="103"/>
      <c r="J4818" s="103"/>
      <c r="K4818" s="103"/>
    </row>
    <row r="4819" spans="2:11" x14ac:dyDescent="0.25">
      <c r="B4819" s="103"/>
      <c r="C4819" s="123"/>
      <c r="D4819" s="103"/>
      <c r="E4819" s="103"/>
      <c r="F4819" s="103"/>
      <c r="H4819" s="123"/>
      <c r="I4819" s="103"/>
      <c r="J4819" s="103"/>
      <c r="K4819" s="103"/>
    </row>
    <row r="4820" spans="2:11" x14ac:dyDescent="0.25">
      <c r="B4820" s="103"/>
      <c r="C4820" s="123"/>
      <c r="D4820" s="103"/>
      <c r="E4820" s="103"/>
      <c r="F4820" s="103"/>
      <c r="H4820" s="123"/>
      <c r="I4820" s="103"/>
      <c r="J4820" s="103"/>
      <c r="K4820" s="103"/>
    </row>
    <row r="4821" spans="2:11" x14ac:dyDescent="0.25">
      <c r="B4821" s="103"/>
      <c r="C4821" s="123"/>
      <c r="D4821" s="103"/>
      <c r="E4821" s="103"/>
      <c r="F4821" s="103"/>
      <c r="H4821" s="123"/>
      <c r="I4821" s="103"/>
      <c r="J4821" s="103"/>
      <c r="K4821" s="103"/>
    </row>
    <row r="4822" spans="2:11" x14ac:dyDescent="0.25">
      <c r="B4822" s="103"/>
      <c r="C4822" s="123"/>
      <c r="D4822" s="103"/>
      <c r="E4822" s="103"/>
      <c r="F4822" s="103"/>
      <c r="H4822" s="123"/>
      <c r="I4822" s="103"/>
      <c r="J4822" s="103"/>
      <c r="K4822" s="103"/>
    </row>
    <row r="4823" spans="2:11" x14ac:dyDescent="0.25">
      <c r="B4823" s="103"/>
      <c r="C4823" s="123"/>
      <c r="D4823" s="103"/>
      <c r="E4823" s="103"/>
      <c r="F4823" s="103"/>
      <c r="H4823" s="123"/>
      <c r="I4823" s="103"/>
      <c r="J4823" s="103"/>
      <c r="K4823" s="103"/>
    </row>
    <row r="4824" spans="2:11" x14ac:dyDescent="0.25">
      <c r="B4824" s="103"/>
      <c r="C4824" s="123"/>
      <c r="D4824" s="103"/>
      <c r="E4824" s="103"/>
      <c r="F4824" s="103"/>
      <c r="H4824" s="123"/>
      <c r="I4824" s="103"/>
      <c r="J4824" s="103"/>
      <c r="K4824" s="103"/>
    </row>
    <row r="4825" spans="2:11" x14ac:dyDescent="0.25">
      <c r="B4825" s="103"/>
      <c r="C4825" s="123"/>
      <c r="D4825" s="103"/>
      <c r="E4825" s="103"/>
      <c r="F4825" s="103"/>
      <c r="H4825" s="123"/>
      <c r="I4825" s="103"/>
      <c r="J4825" s="103"/>
      <c r="K4825" s="103"/>
    </row>
    <row r="4826" spans="2:11" x14ac:dyDescent="0.25">
      <c r="B4826" s="103"/>
      <c r="C4826" s="123"/>
      <c r="D4826" s="103"/>
      <c r="E4826" s="103"/>
      <c r="F4826" s="103"/>
      <c r="H4826" s="123"/>
      <c r="I4826" s="103"/>
      <c r="J4826" s="103"/>
      <c r="K4826" s="103"/>
    </row>
    <row r="4827" spans="2:11" x14ac:dyDescent="0.25">
      <c r="B4827" s="103"/>
      <c r="C4827" s="123"/>
      <c r="D4827" s="103"/>
      <c r="E4827" s="103"/>
      <c r="F4827" s="103"/>
      <c r="H4827" s="123"/>
      <c r="I4827" s="103"/>
      <c r="J4827" s="103"/>
      <c r="K4827" s="103"/>
    </row>
    <row r="4828" spans="2:11" x14ac:dyDescent="0.25">
      <c r="B4828" s="103"/>
      <c r="C4828" s="123"/>
      <c r="D4828" s="103"/>
      <c r="E4828" s="103"/>
      <c r="F4828" s="103"/>
      <c r="H4828" s="123"/>
      <c r="I4828" s="103"/>
      <c r="J4828" s="103"/>
      <c r="K4828" s="103"/>
    </row>
    <row r="4829" spans="2:11" x14ac:dyDescent="0.25">
      <c r="B4829" s="103"/>
      <c r="C4829" s="123"/>
      <c r="D4829" s="103"/>
      <c r="E4829" s="103"/>
      <c r="F4829" s="103"/>
      <c r="H4829" s="123"/>
      <c r="I4829" s="103"/>
      <c r="J4829" s="103"/>
      <c r="K4829" s="103"/>
    </row>
    <row r="4830" spans="2:11" x14ac:dyDescent="0.25">
      <c r="B4830" s="103"/>
      <c r="C4830" s="123"/>
      <c r="D4830" s="103"/>
      <c r="E4830" s="103"/>
      <c r="F4830" s="103"/>
      <c r="H4830" s="123"/>
      <c r="I4830" s="103"/>
      <c r="J4830" s="103"/>
      <c r="K4830" s="103"/>
    </row>
    <row r="4831" spans="2:11" x14ac:dyDescent="0.25">
      <c r="B4831" s="103"/>
      <c r="C4831" s="123"/>
      <c r="D4831" s="103"/>
      <c r="E4831" s="103"/>
      <c r="F4831" s="103"/>
      <c r="H4831" s="123"/>
      <c r="I4831" s="103"/>
      <c r="J4831" s="103"/>
      <c r="K4831" s="103"/>
    </row>
    <row r="4832" spans="2:11" x14ac:dyDescent="0.25">
      <c r="B4832" s="103"/>
      <c r="C4832" s="123"/>
      <c r="D4832" s="103"/>
      <c r="E4832" s="103"/>
      <c r="F4832" s="103"/>
      <c r="H4832" s="123"/>
      <c r="I4832" s="103"/>
      <c r="J4832" s="103"/>
      <c r="K4832" s="103"/>
    </row>
    <row r="4833" spans="2:11" x14ac:dyDescent="0.25">
      <c r="B4833" s="103"/>
      <c r="C4833" s="123"/>
      <c r="D4833" s="103"/>
      <c r="E4833" s="103"/>
      <c r="F4833" s="103"/>
      <c r="H4833" s="123"/>
      <c r="I4833" s="103"/>
      <c r="J4833" s="103"/>
      <c r="K4833" s="103"/>
    </row>
    <row r="4834" spans="2:11" x14ac:dyDescent="0.25">
      <c r="B4834" s="103"/>
      <c r="C4834" s="123"/>
      <c r="D4834" s="103"/>
      <c r="E4834" s="103"/>
      <c r="F4834" s="103"/>
      <c r="H4834" s="123"/>
      <c r="I4834" s="103"/>
      <c r="J4834" s="103"/>
      <c r="K4834" s="103"/>
    </row>
    <row r="4835" spans="2:11" x14ac:dyDescent="0.25">
      <c r="B4835" s="103"/>
      <c r="C4835" s="123"/>
      <c r="D4835" s="103"/>
      <c r="E4835" s="103"/>
      <c r="F4835" s="103"/>
      <c r="H4835" s="123"/>
      <c r="I4835" s="103"/>
      <c r="J4835" s="103"/>
      <c r="K4835" s="103"/>
    </row>
    <row r="4836" spans="2:11" x14ac:dyDescent="0.25">
      <c r="B4836" s="103"/>
      <c r="C4836" s="123"/>
      <c r="D4836" s="103"/>
      <c r="E4836" s="103"/>
      <c r="F4836" s="103"/>
      <c r="H4836" s="123"/>
      <c r="I4836" s="103"/>
      <c r="J4836" s="103"/>
      <c r="K4836" s="103"/>
    </row>
    <row r="4837" spans="2:11" x14ac:dyDescent="0.25">
      <c r="B4837" s="103"/>
      <c r="C4837" s="123"/>
      <c r="D4837" s="103"/>
      <c r="E4837" s="103"/>
      <c r="F4837" s="103"/>
      <c r="H4837" s="123"/>
      <c r="I4837" s="103"/>
      <c r="J4837" s="103"/>
      <c r="K4837" s="103"/>
    </row>
    <row r="4838" spans="2:11" x14ac:dyDescent="0.25">
      <c r="B4838" s="103"/>
      <c r="C4838" s="123"/>
      <c r="D4838" s="103"/>
      <c r="E4838" s="103"/>
      <c r="F4838" s="103"/>
      <c r="H4838" s="123"/>
      <c r="I4838" s="103"/>
      <c r="J4838" s="103"/>
      <c r="K4838" s="103"/>
    </row>
    <row r="4839" spans="2:11" x14ac:dyDescent="0.25">
      <c r="B4839" s="103"/>
      <c r="C4839" s="123"/>
      <c r="D4839" s="103"/>
      <c r="E4839" s="103"/>
      <c r="F4839" s="103"/>
      <c r="H4839" s="123"/>
      <c r="I4839" s="103"/>
      <c r="J4839" s="103"/>
      <c r="K4839" s="103"/>
    </row>
    <row r="4840" spans="2:11" x14ac:dyDescent="0.25">
      <c r="B4840" s="103"/>
      <c r="C4840" s="123"/>
      <c r="D4840" s="103"/>
      <c r="E4840" s="103"/>
      <c r="F4840" s="103"/>
      <c r="H4840" s="123"/>
      <c r="I4840" s="103"/>
      <c r="J4840" s="103"/>
      <c r="K4840" s="103"/>
    </row>
    <row r="4841" spans="2:11" x14ac:dyDescent="0.25">
      <c r="B4841" s="103"/>
      <c r="C4841" s="123"/>
      <c r="D4841" s="103"/>
      <c r="E4841" s="103"/>
      <c r="F4841" s="103"/>
      <c r="H4841" s="123"/>
      <c r="I4841" s="103"/>
      <c r="J4841" s="103"/>
      <c r="K4841" s="103"/>
    </row>
    <row r="4842" spans="2:11" x14ac:dyDescent="0.25">
      <c r="B4842" s="103"/>
      <c r="C4842" s="123"/>
      <c r="D4842" s="103"/>
      <c r="E4842" s="103"/>
      <c r="F4842" s="103"/>
      <c r="H4842" s="123"/>
      <c r="I4842" s="103"/>
      <c r="J4842" s="103"/>
      <c r="K4842" s="103"/>
    </row>
    <row r="4843" spans="2:11" x14ac:dyDescent="0.25">
      <c r="B4843" s="103"/>
      <c r="C4843" s="123"/>
      <c r="D4843" s="103"/>
      <c r="E4843" s="103"/>
      <c r="F4843" s="103"/>
      <c r="H4843" s="123"/>
      <c r="I4843" s="103"/>
      <c r="J4843" s="103"/>
      <c r="K4843" s="103"/>
    </row>
    <row r="4844" spans="2:11" x14ac:dyDescent="0.25">
      <c r="B4844" s="103"/>
      <c r="C4844" s="123"/>
      <c r="D4844" s="103"/>
      <c r="E4844" s="103"/>
      <c r="F4844" s="103"/>
      <c r="H4844" s="123"/>
      <c r="I4844" s="103"/>
      <c r="J4844" s="103"/>
      <c r="K4844" s="103"/>
    </row>
    <row r="4845" spans="2:11" x14ac:dyDescent="0.25">
      <c r="B4845" s="103"/>
      <c r="C4845" s="123"/>
      <c r="D4845" s="103"/>
      <c r="E4845" s="103"/>
      <c r="F4845" s="103"/>
      <c r="H4845" s="123"/>
      <c r="I4845" s="103"/>
      <c r="J4845" s="103"/>
      <c r="K4845" s="103"/>
    </row>
    <row r="4846" spans="2:11" x14ac:dyDescent="0.25">
      <c r="B4846" s="103"/>
      <c r="C4846" s="123"/>
      <c r="D4846" s="103"/>
      <c r="E4846" s="103"/>
      <c r="F4846" s="103"/>
      <c r="H4846" s="123"/>
      <c r="I4846" s="103"/>
      <c r="J4846" s="103"/>
      <c r="K4846" s="103"/>
    </row>
    <row r="4847" spans="2:11" x14ac:dyDescent="0.25">
      <c r="B4847" s="103"/>
      <c r="C4847" s="123"/>
      <c r="D4847" s="103"/>
      <c r="E4847" s="103"/>
      <c r="F4847" s="103"/>
      <c r="H4847" s="123"/>
      <c r="I4847" s="103"/>
      <c r="J4847" s="103"/>
      <c r="K4847" s="103"/>
    </row>
    <row r="4848" spans="2:11" x14ac:dyDescent="0.25">
      <c r="B4848" s="103"/>
      <c r="C4848" s="123"/>
      <c r="D4848" s="103"/>
      <c r="E4848" s="103"/>
      <c r="F4848" s="103"/>
      <c r="H4848" s="123"/>
      <c r="I4848" s="103"/>
      <c r="J4848" s="103"/>
      <c r="K4848" s="103"/>
    </row>
    <row r="4849" spans="2:11" x14ac:dyDescent="0.25">
      <c r="B4849" s="103"/>
      <c r="C4849" s="123"/>
      <c r="D4849" s="103"/>
      <c r="E4849" s="103"/>
      <c r="F4849" s="103"/>
      <c r="H4849" s="123"/>
      <c r="I4849" s="103"/>
      <c r="J4849" s="103"/>
      <c r="K4849" s="103"/>
    </row>
    <row r="4850" spans="2:11" x14ac:dyDescent="0.25">
      <c r="B4850" s="103"/>
      <c r="C4850" s="123"/>
      <c r="D4850" s="103"/>
      <c r="E4850" s="103"/>
      <c r="F4850" s="103"/>
      <c r="H4850" s="123"/>
      <c r="I4850" s="103"/>
      <c r="J4850" s="103"/>
      <c r="K4850" s="103"/>
    </row>
    <row r="4851" spans="2:11" x14ac:dyDescent="0.25">
      <c r="B4851" s="103"/>
      <c r="C4851" s="123"/>
      <c r="D4851" s="103"/>
      <c r="E4851" s="103"/>
      <c r="F4851" s="103"/>
      <c r="H4851" s="123"/>
      <c r="I4851" s="103"/>
      <c r="J4851" s="103"/>
      <c r="K4851" s="103"/>
    </row>
    <row r="4852" spans="2:11" x14ac:dyDescent="0.25">
      <c r="B4852" s="103"/>
      <c r="C4852" s="123"/>
      <c r="D4852" s="103"/>
      <c r="E4852" s="103"/>
      <c r="F4852" s="103"/>
      <c r="H4852" s="123"/>
      <c r="I4852" s="103"/>
      <c r="J4852" s="103"/>
      <c r="K4852" s="103"/>
    </row>
    <row r="4853" spans="2:11" x14ac:dyDescent="0.25">
      <c r="B4853" s="103"/>
      <c r="C4853" s="123"/>
      <c r="D4853" s="103"/>
      <c r="E4853" s="103"/>
      <c r="F4853" s="103"/>
      <c r="H4853" s="123"/>
      <c r="I4853" s="103"/>
      <c r="J4853" s="103"/>
      <c r="K4853" s="103"/>
    </row>
    <row r="4854" spans="2:11" x14ac:dyDescent="0.25">
      <c r="B4854" s="103"/>
      <c r="C4854" s="123"/>
      <c r="D4854" s="103"/>
      <c r="E4854" s="103"/>
      <c r="F4854" s="103"/>
      <c r="H4854" s="123"/>
      <c r="I4854" s="103"/>
      <c r="J4854" s="103"/>
      <c r="K4854" s="103"/>
    </row>
    <row r="4855" spans="2:11" x14ac:dyDescent="0.25">
      <c r="B4855" s="103"/>
      <c r="C4855" s="123"/>
      <c r="D4855" s="103"/>
      <c r="E4855" s="103"/>
      <c r="F4855" s="103"/>
      <c r="H4855" s="123"/>
      <c r="I4855" s="103"/>
      <c r="J4855" s="103"/>
      <c r="K4855" s="103"/>
    </row>
    <row r="4856" spans="2:11" x14ac:dyDescent="0.25">
      <c r="B4856" s="103"/>
      <c r="C4856" s="123"/>
      <c r="D4856" s="103"/>
      <c r="E4856" s="103"/>
      <c r="F4856" s="103"/>
      <c r="H4856" s="123"/>
      <c r="I4856" s="103"/>
      <c r="J4856" s="103"/>
      <c r="K4856" s="103"/>
    </row>
    <row r="4857" spans="2:11" x14ac:dyDescent="0.25">
      <c r="B4857" s="103"/>
      <c r="C4857" s="123"/>
      <c r="D4857" s="103"/>
      <c r="E4857" s="103"/>
      <c r="F4857" s="103"/>
      <c r="H4857" s="123"/>
      <c r="I4857" s="103"/>
      <c r="J4857" s="103"/>
      <c r="K4857" s="103"/>
    </row>
    <row r="4858" spans="2:11" x14ac:dyDescent="0.25">
      <c r="B4858" s="103"/>
      <c r="C4858" s="123"/>
      <c r="D4858" s="103"/>
      <c r="E4858" s="103"/>
      <c r="F4858" s="103"/>
      <c r="H4858" s="123"/>
      <c r="I4858" s="103"/>
      <c r="J4858" s="103"/>
      <c r="K4858" s="103"/>
    </row>
    <row r="4859" spans="2:11" x14ac:dyDescent="0.25">
      <c r="B4859" s="103"/>
      <c r="C4859" s="123"/>
      <c r="D4859" s="103"/>
      <c r="E4859" s="103"/>
      <c r="F4859" s="103"/>
      <c r="H4859" s="123"/>
      <c r="I4859" s="103"/>
      <c r="J4859" s="103"/>
      <c r="K4859" s="103"/>
    </row>
    <row r="4860" spans="2:11" x14ac:dyDescent="0.25">
      <c r="B4860" s="103"/>
      <c r="C4860" s="123"/>
      <c r="D4860" s="103"/>
      <c r="E4860" s="103"/>
      <c r="F4860" s="103"/>
      <c r="H4860" s="123"/>
      <c r="I4860" s="103"/>
      <c r="J4860" s="103"/>
      <c r="K4860" s="103"/>
    </row>
    <row r="4861" spans="2:11" x14ac:dyDescent="0.25">
      <c r="B4861" s="103"/>
      <c r="C4861" s="123"/>
      <c r="D4861" s="103"/>
      <c r="E4861" s="103"/>
      <c r="F4861" s="103"/>
      <c r="H4861" s="123"/>
      <c r="I4861" s="103"/>
      <c r="J4861" s="103"/>
      <c r="K4861" s="103"/>
    </row>
    <row r="4862" spans="2:11" x14ac:dyDescent="0.25">
      <c r="B4862" s="103"/>
      <c r="C4862" s="123"/>
      <c r="D4862" s="103"/>
      <c r="E4862" s="103"/>
      <c r="F4862" s="103"/>
      <c r="H4862" s="123"/>
      <c r="I4862" s="103"/>
      <c r="J4862" s="103"/>
      <c r="K4862" s="103"/>
    </row>
    <row r="4863" spans="2:11" x14ac:dyDescent="0.25">
      <c r="B4863" s="103"/>
      <c r="C4863" s="123"/>
      <c r="D4863" s="103"/>
      <c r="E4863" s="103"/>
      <c r="F4863" s="103"/>
      <c r="H4863" s="123"/>
      <c r="I4863" s="103"/>
      <c r="J4863" s="103"/>
      <c r="K4863" s="103"/>
    </row>
    <row r="4864" spans="2:11" x14ac:dyDescent="0.25">
      <c r="B4864" s="103"/>
      <c r="C4864" s="123"/>
      <c r="D4864" s="103"/>
      <c r="E4864" s="103"/>
      <c r="F4864" s="103"/>
      <c r="H4864" s="123"/>
      <c r="I4864" s="103"/>
      <c r="J4864" s="103"/>
      <c r="K4864" s="103"/>
    </row>
    <row r="4865" spans="2:11" x14ac:dyDescent="0.25">
      <c r="B4865" s="103"/>
      <c r="C4865" s="123"/>
      <c r="D4865" s="103"/>
      <c r="E4865" s="103"/>
      <c r="F4865" s="103"/>
      <c r="H4865" s="123"/>
      <c r="I4865" s="103"/>
      <c r="J4865" s="103"/>
      <c r="K4865" s="103"/>
    </row>
    <row r="4866" spans="2:11" x14ac:dyDescent="0.25">
      <c r="B4866" s="103"/>
      <c r="C4866" s="123"/>
      <c r="D4866" s="103"/>
      <c r="E4866" s="103"/>
      <c r="F4866" s="103"/>
      <c r="H4866" s="123"/>
      <c r="I4866" s="103"/>
      <c r="J4866" s="103"/>
      <c r="K4866" s="103"/>
    </row>
    <row r="4867" spans="2:11" x14ac:dyDescent="0.25">
      <c r="B4867" s="103"/>
      <c r="C4867" s="123"/>
      <c r="D4867" s="103"/>
      <c r="E4867" s="103"/>
      <c r="F4867" s="103"/>
      <c r="H4867" s="123"/>
      <c r="I4867" s="103"/>
      <c r="J4867" s="103"/>
      <c r="K4867" s="103"/>
    </row>
    <row r="4868" spans="2:11" x14ac:dyDescent="0.25">
      <c r="B4868" s="103"/>
      <c r="C4868" s="123"/>
      <c r="D4868" s="103"/>
      <c r="E4868" s="103"/>
      <c r="F4868" s="103"/>
      <c r="H4868" s="123"/>
      <c r="I4868" s="103"/>
      <c r="J4868" s="103"/>
      <c r="K4868" s="103"/>
    </row>
    <row r="4869" spans="2:11" x14ac:dyDescent="0.25">
      <c r="B4869" s="103"/>
      <c r="C4869" s="123"/>
      <c r="D4869" s="103"/>
      <c r="E4869" s="103"/>
      <c r="F4869" s="103"/>
      <c r="H4869" s="123"/>
      <c r="I4869" s="103"/>
      <c r="J4869" s="103"/>
      <c r="K4869" s="103"/>
    </row>
    <row r="4870" spans="2:11" x14ac:dyDescent="0.25">
      <c r="B4870" s="103"/>
      <c r="C4870" s="123"/>
      <c r="D4870" s="103"/>
      <c r="E4870" s="103"/>
      <c r="F4870" s="103"/>
      <c r="H4870" s="123"/>
      <c r="I4870" s="103"/>
      <c r="J4870" s="103"/>
      <c r="K4870" s="103"/>
    </row>
    <row r="4871" spans="2:11" x14ac:dyDescent="0.25">
      <c r="B4871" s="103"/>
      <c r="C4871" s="123"/>
      <c r="D4871" s="103"/>
      <c r="E4871" s="103"/>
      <c r="F4871" s="103"/>
      <c r="H4871" s="123"/>
      <c r="I4871" s="103"/>
      <c r="J4871" s="103"/>
      <c r="K4871" s="103"/>
    </row>
    <row r="4872" spans="2:11" x14ac:dyDescent="0.25">
      <c r="B4872" s="103"/>
      <c r="C4872" s="123"/>
      <c r="D4872" s="103"/>
      <c r="E4872" s="103"/>
      <c r="F4872" s="103"/>
      <c r="H4872" s="123"/>
      <c r="I4872" s="103"/>
      <c r="J4872" s="103"/>
      <c r="K4872" s="103"/>
    </row>
    <row r="4873" spans="2:11" x14ac:dyDescent="0.25">
      <c r="B4873" s="103"/>
      <c r="C4873" s="123"/>
      <c r="D4873" s="103"/>
      <c r="E4873" s="103"/>
      <c r="F4873" s="103"/>
      <c r="H4873" s="123"/>
      <c r="I4873" s="103"/>
      <c r="J4873" s="103"/>
      <c r="K4873" s="103"/>
    </row>
    <row r="4874" spans="2:11" x14ac:dyDescent="0.25">
      <c r="B4874" s="103"/>
      <c r="C4874" s="123"/>
      <c r="D4874" s="103"/>
      <c r="E4874" s="103"/>
      <c r="F4874" s="103"/>
      <c r="H4874" s="123"/>
      <c r="I4874" s="103"/>
      <c r="J4874" s="103"/>
      <c r="K4874" s="103"/>
    </row>
    <row r="4875" spans="2:11" x14ac:dyDescent="0.25">
      <c r="B4875" s="103"/>
      <c r="C4875" s="123"/>
      <c r="D4875" s="103"/>
      <c r="E4875" s="103"/>
      <c r="F4875" s="103"/>
      <c r="H4875" s="123"/>
      <c r="I4875" s="103"/>
      <c r="J4875" s="103"/>
      <c r="K4875" s="103"/>
    </row>
    <row r="4876" spans="2:11" x14ac:dyDescent="0.25">
      <c r="B4876" s="103"/>
      <c r="C4876" s="123"/>
      <c r="D4876" s="103"/>
      <c r="E4876" s="103"/>
      <c r="F4876" s="103"/>
      <c r="H4876" s="123"/>
      <c r="I4876" s="103"/>
      <c r="J4876" s="103"/>
      <c r="K4876" s="103"/>
    </row>
    <row r="4877" spans="2:11" x14ac:dyDescent="0.25">
      <c r="B4877" s="103"/>
      <c r="C4877" s="123"/>
      <c r="D4877" s="103"/>
      <c r="E4877" s="103"/>
      <c r="F4877" s="103"/>
      <c r="H4877" s="123"/>
      <c r="I4877" s="103"/>
      <c r="J4877" s="103"/>
      <c r="K4877" s="103"/>
    </row>
    <row r="4878" spans="2:11" x14ac:dyDescent="0.25">
      <c r="B4878" s="103"/>
      <c r="C4878" s="123"/>
      <c r="D4878" s="103"/>
      <c r="E4878" s="103"/>
      <c r="F4878" s="103"/>
      <c r="H4878" s="123"/>
      <c r="I4878" s="103"/>
      <c r="J4878" s="103"/>
      <c r="K4878" s="103"/>
    </row>
    <row r="4879" spans="2:11" x14ac:dyDescent="0.25">
      <c r="B4879" s="103"/>
      <c r="C4879" s="123"/>
      <c r="D4879" s="103"/>
      <c r="E4879" s="103"/>
      <c r="F4879" s="103"/>
      <c r="H4879" s="123"/>
      <c r="I4879" s="103"/>
      <c r="J4879" s="103"/>
      <c r="K4879" s="103"/>
    </row>
    <row r="4880" spans="2:11" x14ac:dyDescent="0.25">
      <c r="B4880" s="103"/>
      <c r="C4880" s="123"/>
      <c r="D4880" s="103"/>
      <c r="E4880" s="103"/>
      <c r="F4880" s="103"/>
      <c r="H4880" s="123"/>
      <c r="I4880" s="103"/>
      <c r="J4880" s="103"/>
      <c r="K4880" s="103"/>
    </row>
    <row r="4881" spans="2:11" x14ac:dyDescent="0.25">
      <c r="B4881" s="103"/>
      <c r="C4881" s="123"/>
      <c r="D4881" s="103"/>
      <c r="E4881" s="103"/>
      <c r="F4881" s="103"/>
      <c r="H4881" s="123"/>
      <c r="I4881" s="103"/>
      <c r="J4881" s="103"/>
      <c r="K4881" s="103"/>
    </row>
    <row r="4882" spans="2:11" x14ac:dyDescent="0.25">
      <c r="B4882" s="103"/>
      <c r="C4882" s="123"/>
      <c r="D4882" s="103"/>
      <c r="E4882" s="103"/>
      <c r="F4882" s="103"/>
      <c r="H4882" s="123"/>
      <c r="I4882" s="103"/>
      <c r="J4882" s="103"/>
      <c r="K4882" s="103"/>
    </row>
    <row r="4883" spans="2:11" x14ac:dyDescent="0.25">
      <c r="B4883" s="103"/>
      <c r="C4883" s="123"/>
      <c r="D4883" s="103"/>
      <c r="E4883" s="103"/>
      <c r="F4883" s="103"/>
      <c r="H4883" s="123"/>
      <c r="I4883" s="103"/>
      <c r="J4883" s="103"/>
      <c r="K4883" s="103"/>
    </row>
    <row r="4884" spans="2:11" x14ac:dyDescent="0.25">
      <c r="B4884" s="103"/>
      <c r="C4884" s="123"/>
      <c r="D4884" s="103"/>
      <c r="E4884" s="103"/>
      <c r="F4884" s="103"/>
      <c r="H4884" s="123"/>
      <c r="I4884" s="103"/>
      <c r="J4884" s="103"/>
      <c r="K4884" s="103"/>
    </row>
    <row r="4885" spans="2:11" x14ac:dyDescent="0.25">
      <c r="B4885" s="103"/>
      <c r="C4885" s="123"/>
      <c r="D4885" s="103"/>
      <c r="E4885" s="103"/>
      <c r="F4885" s="103"/>
      <c r="H4885" s="123"/>
      <c r="I4885" s="103"/>
      <c r="J4885" s="103"/>
      <c r="K4885" s="103"/>
    </row>
    <row r="4886" spans="2:11" x14ac:dyDescent="0.25">
      <c r="B4886" s="103"/>
      <c r="C4886" s="123"/>
      <c r="D4886" s="103"/>
      <c r="E4886" s="103"/>
      <c r="F4886" s="103"/>
      <c r="H4886" s="123"/>
      <c r="I4886" s="103"/>
      <c r="J4886" s="103"/>
      <c r="K4886" s="103"/>
    </row>
    <row r="4887" spans="2:11" x14ac:dyDescent="0.25">
      <c r="B4887" s="103"/>
      <c r="C4887" s="123"/>
      <c r="D4887" s="103"/>
      <c r="E4887" s="103"/>
      <c r="F4887" s="103"/>
      <c r="H4887" s="123"/>
      <c r="I4887" s="103"/>
      <c r="J4887" s="103"/>
      <c r="K4887" s="103"/>
    </row>
    <row r="4888" spans="2:11" x14ac:dyDescent="0.25">
      <c r="B4888" s="103"/>
      <c r="C4888" s="123"/>
      <c r="D4888" s="103"/>
      <c r="E4888" s="103"/>
      <c r="F4888" s="103"/>
      <c r="H4888" s="123"/>
      <c r="I4888" s="103"/>
      <c r="J4888" s="103"/>
      <c r="K4888" s="103"/>
    </row>
    <row r="4889" spans="2:11" x14ac:dyDescent="0.25">
      <c r="B4889" s="103"/>
      <c r="C4889" s="123"/>
      <c r="D4889" s="103"/>
      <c r="E4889" s="103"/>
      <c r="F4889" s="103"/>
      <c r="H4889" s="123"/>
      <c r="I4889" s="103"/>
      <c r="J4889" s="103"/>
      <c r="K4889" s="103"/>
    </row>
    <row r="4890" spans="2:11" x14ac:dyDescent="0.25">
      <c r="B4890" s="103"/>
      <c r="C4890" s="123"/>
      <c r="D4890" s="103"/>
      <c r="E4890" s="103"/>
      <c r="F4890" s="103"/>
      <c r="H4890" s="123"/>
      <c r="I4890" s="103"/>
      <c r="J4890" s="103"/>
      <c r="K4890" s="103"/>
    </row>
    <row r="4891" spans="2:11" x14ac:dyDescent="0.25">
      <c r="B4891" s="103"/>
      <c r="C4891" s="123"/>
      <c r="D4891" s="103"/>
      <c r="E4891" s="103"/>
      <c r="F4891" s="103"/>
      <c r="H4891" s="123"/>
      <c r="I4891" s="103"/>
      <c r="J4891" s="103"/>
      <c r="K4891" s="103"/>
    </row>
    <row r="4892" spans="2:11" x14ac:dyDescent="0.25">
      <c r="B4892" s="103"/>
      <c r="C4892" s="123"/>
      <c r="D4892" s="103"/>
      <c r="E4892" s="103"/>
      <c r="F4892" s="103"/>
      <c r="H4892" s="123"/>
      <c r="I4892" s="103"/>
      <c r="J4892" s="103"/>
      <c r="K4892" s="103"/>
    </row>
    <row r="4893" spans="2:11" x14ac:dyDescent="0.25">
      <c r="B4893" s="103"/>
      <c r="C4893" s="123"/>
      <c r="D4893" s="103"/>
      <c r="E4893" s="103"/>
      <c r="F4893" s="103"/>
      <c r="H4893" s="123"/>
      <c r="I4893" s="103"/>
      <c r="J4893" s="103"/>
      <c r="K4893" s="103"/>
    </row>
    <row r="4894" spans="2:11" x14ac:dyDescent="0.25">
      <c r="B4894" s="103"/>
      <c r="C4894" s="123"/>
      <c r="D4894" s="103"/>
      <c r="E4894" s="103"/>
      <c r="F4894" s="103"/>
      <c r="H4894" s="123"/>
      <c r="I4894" s="103"/>
      <c r="J4894" s="103"/>
      <c r="K4894" s="103"/>
    </row>
    <row r="4895" spans="2:11" x14ac:dyDescent="0.25">
      <c r="B4895" s="103"/>
      <c r="C4895" s="123"/>
      <c r="D4895" s="103"/>
      <c r="E4895" s="103"/>
      <c r="F4895" s="103"/>
      <c r="H4895" s="123"/>
      <c r="I4895" s="103"/>
      <c r="J4895" s="103"/>
      <c r="K4895" s="103"/>
    </row>
    <row r="4896" spans="2:11" x14ac:dyDescent="0.25">
      <c r="B4896" s="103"/>
      <c r="C4896" s="123"/>
      <c r="D4896" s="103"/>
      <c r="E4896" s="103"/>
      <c r="F4896" s="103"/>
      <c r="H4896" s="123"/>
      <c r="I4896" s="103"/>
      <c r="J4896" s="103"/>
      <c r="K4896" s="103"/>
    </row>
    <row r="4897" spans="2:11" x14ac:dyDescent="0.25">
      <c r="B4897" s="103"/>
      <c r="C4897" s="123"/>
      <c r="D4897" s="103"/>
      <c r="E4897" s="103"/>
      <c r="F4897" s="103"/>
      <c r="H4897" s="123"/>
      <c r="I4897" s="103"/>
      <c r="J4897" s="103"/>
      <c r="K4897" s="103"/>
    </row>
    <row r="4898" spans="2:11" x14ac:dyDescent="0.25">
      <c r="B4898" s="103"/>
      <c r="C4898" s="123"/>
      <c r="D4898" s="103"/>
      <c r="E4898" s="103"/>
      <c r="F4898" s="103"/>
      <c r="H4898" s="123"/>
      <c r="I4898" s="103"/>
      <c r="J4898" s="103"/>
      <c r="K4898" s="103"/>
    </row>
    <row r="4899" spans="2:11" x14ac:dyDescent="0.25">
      <c r="B4899" s="103"/>
      <c r="C4899" s="123"/>
      <c r="D4899" s="103"/>
      <c r="E4899" s="103"/>
      <c r="F4899" s="103"/>
      <c r="H4899" s="123"/>
      <c r="I4899" s="103"/>
      <c r="J4899" s="103"/>
      <c r="K4899" s="103"/>
    </row>
    <row r="4900" spans="2:11" x14ac:dyDescent="0.25">
      <c r="B4900" s="103"/>
      <c r="C4900" s="123"/>
      <c r="D4900" s="103"/>
      <c r="E4900" s="103"/>
      <c r="F4900" s="103"/>
      <c r="H4900" s="123"/>
      <c r="I4900" s="103"/>
      <c r="J4900" s="103"/>
      <c r="K4900" s="103"/>
    </row>
    <row r="4901" spans="2:11" x14ac:dyDescent="0.25">
      <c r="B4901" s="103"/>
      <c r="C4901" s="123"/>
      <c r="D4901" s="103"/>
      <c r="E4901" s="103"/>
      <c r="F4901" s="103"/>
      <c r="H4901" s="123"/>
      <c r="I4901" s="103"/>
      <c r="J4901" s="103"/>
      <c r="K4901" s="103"/>
    </row>
    <row r="4902" spans="2:11" x14ac:dyDescent="0.25">
      <c r="B4902" s="103"/>
      <c r="C4902" s="123"/>
      <c r="D4902" s="103"/>
      <c r="E4902" s="103"/>
      <c r="F4902" s="103"/>
      <c r="H4902" s="123"/>
      <c r="I4902" s="103"/>
      <c r="J4902" s="103"/>
      <c r="K4902" s="103"/>
    </row>
    <row r="4903" spans="2:11" x14ac:dyDescent="0.25">
      <c r="B4903" s="103"/>
      <c r="C4903" s="123"/>
      <c r="D4903" s="103"/>
      <c r="E4903" s="103"/>
      <c r="F4903" s="103"/>
      <c r="H4903" s="123"/>
      <c r="I4903" s="103"/>
      <c r="J4903" s="103"/>
      <c r="K4903" s="103"/>
    </row>
    <row r="4904" spans="2:11" x14ac:dyDescent="0.25">
      <c r="B4904" s="103"/>
      <c r="C4904" s="123"/>
      <c r="D4904" s="103"/>
      <c r="E4904" s="103"/>
      <c r="F4904" s="103"/>
      <c r="H4904" s="123"/>
      <c r="I4904" s="103"/>
      <c r="J4904" s="103"/>
      <c r="K4904" s="103"/>
    </row>
    <row r="4905" spans="2:11" x14ac:dyDescent="0.25">
      <c r="B4905" s="103"/>
      <c r="C4905" s="123"/>
      <c r="D4905" s="103"/>
      <c r="E4905" s="103"/>
      <c r="F4905" s="103"/>
      <c r="H4905" s="123"/>
      <c r="I4905" s="103"/>
      <c r="J4905" s="103"/>
      <c r="K4905" s="103"/>
    </row>
    <row r="4906" spans="2:11" x14ac:dyDescent="0.25">
      <c r="B4906" s="103"/>
      <c r="C4906" s="123"/>
      <c r="D4906" s="103"/>
      <c r="E4906" s="103"/>
      <c r="F4906" s="103"/>
      <c r="H4906" s="123"/>
      <c r="I4906" s="103"/>
      <c r="J4906" s="103"/>
      <c r="K4906" s="103"/>
    </row>
    <row r="4907" spans="2:11" x14ac:dyDescent="0.25">
      <c r="B4907" s="103"/>
      <c r="C4907" s="123"/>
      <c r="D4907" s="103"/>
      <c r="E4907" s="103"/>
      <c r="F4907" s="103"/>
      <c r="H4907" s="123"/>
      <c r="I4907" s="103"/>
      <c r="J4907" s="103"/>
      <c r="K4907" s="103"/>
    </row>
    <row r="4908" spans="2:11" x14ac:dyDescent="0.25">
      <c r="B4908" s="103"/>
      <c r="C4908" s="123"/>
      <c r="D4908" s="103"/>
      <c r="E4908" s="103"/>
      <c r="F4908" s="103"/>
      <c r="H4908" s="123"/>
      <c r="I4908" s="103"/>
      <c r="J4908" s="103"/>
      <c r="K4908" s="103"/>
    </row>
    <row r="4909" spans="2:11" x14ac:dyDescent="0.25">
      <c r="B4909" s="103"/>
      <c r="C4909" s="123"/>
      <c r="D4909" s="103"/>
      <c r="E4909" s="103"/>
      <c r="F4909" s="103"/>
      <c r="H4909" s="123"/>
      <c r="I4909" s="103"/>
      <c r="J4909" s="103"/>
      <c r="K4909" s="103"/>
    </row>
    <row r="4910" spans="2:11" x14ac:dyDescent="0.25">
      <c r="B4910" s="103"/>
      <c r="C4910" s="123"/>
      <c r="D4910" s="103"/>
      <c r="E4910" s="103"/>
      <c r="F4910" s="103"/>
      <c r="H4910" s="123"/>
      <c r="I4910" s="103"/>
      <c r="J4910" s="103"/>
      <c r="K4910" s="103"/>
    </row>
    <row r="4911" spans="2:11" x14ac:dyDescent="0.25">
      <c r="B4911" s="103"/>
      <c r="C4911" s="123"/>
      <c r="D4911" s="103"/>
      <c r="E4911" s="103"/>
      <c r="F4911" s="103"/>
      <c r="H4911" s="123"/>
      <c r="I4911" s="103"/>
      <c r="J4911" s="103"/>
      <c r="K4911" s="103"/>
    </row>
    <row r="4912" spans="2:11" x14ac:dyDescent="0.25">
      <c r="B4912" s="103"/>
      <c r="C4912" s="123"/>
      <c r="D4912" s="103"/>
      <c r="E4912" s="103"/>
      <c r="F4912" s="103"/>
      <c r="H4912" s="123"/>
      <c r="I4912" s="103"/>
      <c r="J4912" s="103"/>
      <c r="K4912" s="103"/>
    </row>
    <row r="4913" spans="2:11" x14ac:dyDescent="0.25">
      <c r="B4913" s="103"/>
      <c r="C4913" s="123"/>
      <c r="D4913" s="103"/>
      <c r="E4913" s="103"/>
      <c r="F4913" s="103"/>
      <c r="H4913" s="123"/>
      <c r="I4913" s="103"/>
      <c r="J4913" s="103"/>
      <c r="K4913" s="103"/>
    </row>
    <row r="4914" spans="2:11" x14ac:dyDescent="0.25">
      <c r="B4914" s="103"/>
      <c r="C4914" s="123"/>
      <c r="D4914" s="103"/>
      <c r="E4914" s="103"/>
      <c r="F4914" s="103"/>
      <c r="H4914" s="123"/>
      <c r="I4914" s="103"/>
      <c r="J4914" s="103"/>
      <c r="K4914" s="103"/>
    </row>
    <row r="4915" spans="2:11" x14ac:dyDescent="0.25">
      <c r="B4915" s="103"/>
      <c r="C4915" s="123"/>
      <c r="D4915" s="103"/>
      <c r="E4915" s="103"/>
      <c r="F4915" s="103"/>
      <c r="H4915" s="123"/>
      <c r="I4915" s="103"/>
      <c r="J4915" s="103"/>
      <c r="K4915" s="103"/>
    </row>
    <row r="4916" spans="2:11" x14ac:dyDescent="0.25">
      <c r="B4916" s="103"/>
      <c r="C4916" s="123"/>
      <c r="D4916" s="103"/>
      <c r="E4916" s="103"/>
      <c r="F4916" s="103"/>
      <c r="H4916" s="123"/>
      <c r="I4916" s="103"/>
      <c r="J4916" s="103"/>
      <c r="K4916" s="103"/>
    </row>
    <row r="4917" spans="2:11" x14ac:dyDescent="0.25">
      <c r="B4917" s="103"/>
      <c r="C4917" s="123"/>
      <c r="D4917" s="103"/>
      <c r="E4917" s="103"/>
      <c r="F4917" s="103"/>
      <c r="H4917" s="123"/>
      <c r="I4917" s="103"/>
      <c r="J4917" s="103"/>
      <c r="K4917" s="103"/>
    </row>
    <row r="4918" spans="2:11" x14ac:dyDescent="0.25">
      <c r="B4918" s="103"/>
      <c r="C4918" s="123"/>
      <c r="D4918" s="103"/>
      <c r="E4918" s="103"/>
      <c r="F4918" s="103"/>
      <c r="H4918" s="123"/>
      <c r="I4918" s="103"/>
      <c r="J4918" s="103"/>
      <c r="K4918" s="103"/>
    </row>
    <row r="4919" spans="2:11" x14ac:dyDescent="0.25">
      <c r="B4919" s="103"/>
      <c r="C4919" s="123"/>
      <c r="D4919" s="103"/>
      <c r="E4919" s="103"/>
      <c r="F4919" s="103"/>
      <c r="H4919" s="123"/>
      <c r="I4919" s="103"/>
      <c r="J4919" s="103"/>
      <c r="K4919" s="103"/>
    </row>
    <row r="4920" spans="2:11" x14ac:dyDescent="0.25">
      <c r="B4920" s="103"/>
      <c r="C4920" s="123"/>
      <c r="D4920" s="103"/>
      <c r="E4920" s="103"/>
      <c r="F4920" s="103"/>
      <c r="H4920" s="123"/>
      <c r="I4920" s="103"/>
      <c r="J4920" s="103"/>
      <c r="K4920" s="103"/>
    </row>
    <row r="4921" spans="2:11" x14ac:dyDescent="0.25">
      <c r="B4921" s="103"/>
      <c r="C4921" s="123"/>
      <c r="D4921" s="103"/>
      <c r="E4921" s="103"/>
      <c r="F4921" s="103"/>
      <c r="H4921" s="123"/>
      <c r="I4921" s="103"/>
      <c r="J4921" s="103"/>
      <c r="K4921" s="103"/>
    </row>
    <row r="4922" spans="2:11" x14ac:dyDescent="0.25">
      <c r="B4922" s="103"/>
      <c r="C4922" s="123"/>
      <c r="D4922" s="103"/>
      <c r="E4922" s="103"/>
      <c r="F4922" s="103"/>
      <c r="H4922" s="123"/>
      <c r="I4922" s="103"/>
      <c r="J4922" s="103"/>
      <c r="K4922" s="103"/>
    </row>
    <row r="4923" spans="2:11" x14ac:dyDescent="0.25">
      <c r="B4923" s="103"/>
      <c r="C4923" s="123"/>
      <c r="D4923" s="103"/>
      <c r="E4923" s="103"/>
      <c r="F4923" s="103"/>
      <c r="H4923" s="123"/>
      <c r="I4923" s="103"/>
      <c r="J4923" s="103"/>
      <c r="K4923" s="103"/>
    </row>
    <row r="4924" spans="2:11" x14ac:dyDescent="0.25">
      <c r="B4924" s="103"/>
      <c r="C4924" s="123"/>
      <c r="D4924" s="103"/>
      <c r="E4924" s="103"/>
      <c r="F4924" s="103"/>
      <c r="H4924" s="123"/>
      <c r="I4924" s="103"/>
      <c r="J4924" s="103"/>
      <c r="K4924" s="103"/>
    </row>
    <row r="4925" spans="2:11" x14ac:dyDescent="0.25">
      <c r="B4925" s="103"/>
      <c r="C4925" s="123"/>
      <c r="D4925" s="103"/>
      <c r="E4925" s="103"/>
      <c r="F4925" s="103"/>
      <c r="H4925" s="123"/>
      <c r="I4925" s="103"/>
      <c r="J4925" s="103"/>
      <c r="K4925" s="103"/>
    </row>
    <row r="4926" spans="2:11" x14ac:dyDescent="0.25">
      <c r="B4926" s="103"/>
      <c r="C4926" s="123"/>
      <c r="D4926" s="103"/>
      <c r="E4926" s="103"/>
      <c r="F4926" s="103"/>
      <c r="H4926" s="123"/>
      <c r="I4926" s="103"/>
      <c r="J4926" s="103"/>
      <c r="K4926" s="103"/>
    </row>
    <row r="4927" spans="2:11" x14ac:dyDescent="0.25">
      <c r="B4927" s="103"/>
      <c r="C4927" s="123"/>
      <c r="D4927" s="103"/>
      <c r="E4927" s="103"/>
      <c r="F4927" s="103"/>
      <c r="H4927" s="123"/>
      <c r="I4927" s="103"/>
      <c r="J4927" s="103"/>
      <c r="K4927" s="103"/>
    </row>
    <row r="4928" spans="2:11" x14ac:dyDescent="0.25">
      <c r="B4928" s="103"/>
      <c r="C4928" s="123"/>
      <c r="D4928" s="103"/>
      <c r="E4928" s="103"/>
      <c r="F4928" s="103"/>
      <c r="H4928" s="123"/>
      <c r="I4928" s="103"/>
      <c r="J4928" s="103"/>
      <c r="K4928" s="103"/>
    </row>
    <row r="4929" spans="2:11" x14ac:dyDescent="0.25">
      <c r="B4929" s="103"/>
      <c r="C4929" s="123"/>
      <c r="D4929" s="103"/>
      <c r="E4929" s="103"/>
      <c r="F4929" s="103"/>
      <c r="H4929" s="123"/>
      <c r="I4929" s="103"/>
      <c r="J4929" s="103"/>
      <c r="K4929" s="103"/>
    </row>
    <row r="4930" spans="2:11" x14ac:dyDescent="0.25">
      <c r="B4930" s="103"/>
      <c r="C4930" s="123"/>
      <c r="D4930" s="103"/>
      <c r="E4930" s="103"/>
      <c r="F4930" s="103"/>
      <c r="H4930" s="123"/>
      <c r="I4930" s="103"/>
      <c r="J4930" s="103"/>
      <c r="K4930" s="103"/>
    </row>
    <row r="4931" spans="2:11" x14ac:dyDescent="0.25">
      <c r="B4931" s="103"/>
      <c r="C4931" s="123"/>
      <c r="D4931" s="103"/>
      <c r="E4931" s="103"/>
      <c r="F4931" s="103"/>
      <c r="H4931" s="123"/>
      <c r="I4931" s="103"/>
      <c r="J4931" s="103"/>
      <c r="K4931" s="103"/>
    </row>
    <row r="4932" spans="2:11" x14ac:dyDescent="0.25">
      <c r="B4932" s="103"/>
      <c r="C4932" s="123"/>
      <c r="D4932" s="103"/>
      <c r="E4932" s="103"/>
      <c r="F4932" s="103"/>
      <c r="H4932" s="123"/>
      <c r="I4932" s="103"/>
      <c r="J4932" s="103"/>
      <c r="K4932" s="103"/>
    </row>
    <row r="4933" spans="2:11" x14ac:dyDescent="0.25">
      <c r="B4933" s="103"/>
      <c r="C4933" s="123"/>
      <c r="D4933" s="103"/>
      <c r="E4933" s="103"/>
      <c r="F4933" s="103"/>
      <c r="H4933" s="123"/>
      <c r="I4933" s="103"/>
      <c r="J4933" s="103"/>
      <c r="K4933" s="103"/>
    </row>
    <row r="4934" spans="2:11" x14ac:dyDescent="0.25">
      <c r="B4934" s="103"/>
      <c r="C4934" s="123"/>
      <c r="D4934" s="103"/>
      <c r="E4934" s="103"/>
      <c r="F4934" s="103"/>
      <c r="H4934" s="123"/>
      <c r="I4934" s="103"/>
      <c r="J4934" s="103"/>
      <c r="K4934" s="103"/>
    </row>
    <row r="4935" spans="2:11" x14ac:dyDescent="0.25">
      <c r="B4935" s="103"/>
      <c r="C4935" s="123"/>
      <c r="D4935" s="103"/>
      <c r="E4935" s="103"/>
      <c r="F4935" s="103"/>
      <c r="H4935" s="123"/>
      <c r="I4935" s="103"/>
      <c r="J4935" s="103"/>
      <c r="K4935" s="103"/>
    </row>
    <row r="4936" spans="2:11" x14ac:dyDescent="0.25">
      <c r="B4936" s="103"/>
      <c r="C4936" s="123"/>
      <c r="D4936" s="103"/>
      <c r="E4936" s="103"/>
      <c r="F4936" s="103"/>
      <c r="H4936" s="123"/>
      <c r="I4936" s="103"/>
      <c r="J4936" s="103"/>
      <c r="K4936" s="103"/>
    </row>
    <row r="4937" spans="2:11" x14ac:dyDescent="0.25">
      <c r="B4937" s="103"/>
      <c r="C4937" s="123"/>
      <c r="D4937" s="103"/>
      <c r="E4937" s="103"/>
      <c r="F4937" s="103"/>
      <c r="H4937" s="123"/>
      <c r="I4937" s="103"/>
      <c r="J4937" s="103"/>
      <c r="K4937" s="103"/>
    </row>
    <row r="4938" spans="2:11" x14ac:dyDescent="0.25">
      <c r="B4938" s="103"/>
      <c r="C4938" s="123"/>
      <c r="D4938" s="103"/>
      <c r="E4938" s="103"/>
      <c r="F4938" s="103"/>
      <c r="H4938" s="123"/>
      <c r="I4938" s="103"/>
      <c r="J4938" s="103"/>
      <c r="K4938" s="103"/>
    </row>
    <row r="4939" spans="2:11" x14ac:dyDescent="0.25">
      <c r="B4939" s="103"/>
      <c r="C4939" s="123"/>
      <c r="D4939" s="103"/>
      <c r="E4939" s="103"/>
      <c r="F4939" s="103"/>
      <c r="H4939" s="123"/>
      <c r="I4939" s="103"/>
      <c r="J4939" s="103"/>
      <c r="K4939" s="103"/>
    </row>
    <row r="4940" spans="2:11" x14ac:dyDescent="0.25">
      <c r="B4940" s="103"/>
      <c r="C4940" s="123"/>
      <c r="D4940" s="103"/>
      <c r="E4940" s="103"/>
      <c r="F4940" s="103"/>
      <c r="H4940" s="123"/>
      <c r="I4940" s="103"/>
      <c r="J4940" s="103"/>
      <c r="K4940" s="103"/>
    </row>
    <row r="4941" spans="2:11" x14ac:dyDescent="0.25">
      <c r="B4941" s="103"/>
      <c r="C4941" s="123"/>
      <c r="D4941" s="103"/>
      <c r="E4941" s="103"/>
      <c r="F4941" s="103"/>
      <c r="H4941" s="123"/>
      <c r="I4941" s="103"/>
      <c r="J4941" s="103"/>
      <c r="K4941" s="103"/>
    </row>
    <row r="4942" spans="2:11" x14ac:dyDescent="0.25">
      <c r="B4942" s="103"/>
      <c r="C4942" s="123"/>
      <c r="D4942" s="103"/>
      <c r="E4942" s="103"/>
      <c r="F4942" s="103"/>
      <c r="H4942" s="123"/>
      <c r="I4942" s="103"/>
      <c r="J4942" s="103"/>
      <c r="K4942" s="103"/>
    </row>
    <row r="4943" spans="2:11" x14ac:dyDescent="0.25">
      <c r="B4943" s="103"/>
      <c r="C4943" s="123"/>
      <c r="D4943" s="103"/>
      <c r="E4943" s="103"/>
      <c r="F4943" s="103"/>
      <c r="H4943" s="123"/>
      <c r="I4943" s="103"/>
      <c r="J4943" s="103"/>
      <c r="K4943" s="103"/>
    </row>
    <row r="4944" spans="2:11" x14ac:dyDescent="0.25">
      <c r="B4944" s="103"/>
      <c r="C4944" s="123"/>
      <c r="D4944" s="103"/>
      <c r="E4944" s="103"/>
      <c r="F4944" s="103"/>
      <c r="H4944" s="123"/>
      <c r="I4944" s="103"/>
      <c r="J4944" s="103"/>
      <c r="K4944" s="103"/>
    </row>
    <row r="4945" spans="2:11" x14ac:dyDescent="0.25">
      <c r="B4945" s="103"/>
      <c r="C4945" s="123"/>
      <c r="D4945" s="103"/>
      <c r="E4945" s="103"/>
      <c r="F4945" s="103"/>
      <c r="H4945" s="123"/>
      <c r="I4945" s="103"/>
      <c r="J4945" s="103"/>
      <c r="K4945" s="103"/>
    </row>
    <row r="4946" spans="2:11" x14ac:dyDescent="0.25">
      <c r="B4946" s="103"/>
      <c r="C4946" s="123"/>
      <c r="D4946" s="103"/>
      <c r="E4946" s="103"/>
      <c r="F4946" s="103"/>
      <c r="H4946" s="123"/>
      <c r="I4946" s="103"/>
      <c r="J4946" s="103"/>
      <c r="K4946" s="103"/>
    </row>
    <row r="4947" spans="2:11" x14ac:dyDescent="0.25">
      <c r="B4947" s="103"/>
      <c r="C4947" s="123"/>
      <c r="D4947" s="103"/>
      <c r="E4947" s="103"/>
      <c r="F4947" s="103"/>
      <c r="H4947" s="123"/>
      <c r="I4947" s="103"/>
      <c r="J4947" s="103"/>
      <c r="K4947" s="103"/>
    </row>
    <row r="4948" spans="2:11" x14ac:dyDescent="0.25">
      <c r="B4948" s="103"/>
      <c r="C4948" s="123"/>
      <c r="D4948" s="103"/>
      <c r="E4948" s="103"/>
      <c r="F4948" s="103"/>
      <c r="H4948" s="123"/>
      <c r="I4948" s="103"/>
      <c r="J4948" s="103"/>
      <c r="K4948" s="103"/>
    </row>
    <row r="4949" spans="2:11" x14ac:dyDescent="0.25">
      <c r="B4949" s="103"/>
      <c r="C4949" s="123"/>
      <c r="D4949" s="103"/>
      <c r="E4949" s="103"/>
      <c r="F4949" s="103"/>
      <c r="H4949" s="123"/>
      <c r="I4949" s="103"/>
      <c r="J4949" s="103"/>
      <c r="K4949" s="103"/>
    </row>
    <row r="4950" spans="2:11" x14ac:dyDescent="0.25">
      <c r="B4950" s="103"/>
      <c r="C4950" s="123"/>
      <c r="D4950" s="103"/>
      <c r="E4950" s="103"/>
      <c r="F4950" s="103"/>
      <c r="H4950" s="123"/>
      <c r="I4950" s="103"/>
      <c r="J4950" s="103"/>
      <c r="K4950" s="103"/>
    </row>
    <row r="4951" spans="2:11" x14ac:dyDescent="0.25">
      <c r="B4951" s="103"/>
      <c r="C4951" s="123"/>
      <c r="D4951" s="103"/>
      <c r="E4951" s="103"/>
      <c r="F4951" s="103"/>
      <c r="H4951" s="123"/>
      <c r="I4951" s="103"/>
      <c r="J4951" s="103"/>
      <c r="K4951" s="103"/>
    </row>
    <row r="4952" spans="2:11" x14ac:dyDescent="0.25">
      <c r="B4952" s="103"/>
      <c r="C4952" s="123"/>
      <c r="D4952" s="103"/>
      <c r="E4952" s="103"/>
      <c r="F4952" s="103"/>
      <c r="H4952" s="123"/>
      <c r="I4952" s="103"/>
      <c r="J4952" s="103"/>
      <c r="K4952" s="103"/>
    </row>
    <row r="4953" spans="2:11" x14ac:dyDescent="0.25">
      <c r="B4953" s="103"/>
      <c r="C4953" s="123"/>
      <c r="D4953" s="103"/>
      <c r="E4953" s="103"/>
      <c r="F4953" s="103"/>
      <c r="H4953" s="123"/>
      <c r="I4953" s="103"/>
      <c r="J4953" s="103"/>
      <c r="K4953" s="103"/>
    </row>
    <row r="4954" spans="2:11" x14ac:dyDescent="0.25">
      <c r="B4954" s="103"/>
      <c r="C4954" s="123"/>
      <c r="D4954" s="103"/>
      <c r="E4954" s="103"/>
      <c r="F4954" s="103"/>
      <c r="H4954" s="123"/>
      <c r="I4954" s="103"/>
      <c r="J4954" s="103"/>
      <c r="K4954" s="103"/>
    </row>
    <row r="4955" spans="2:11" x14ac:dyDescent="0.25">
      <c r="B4955" s="103"/>
      <c r="C4955" s="123"/>
      <c r="D4955" s="103"/>
      <c r="E4955" s="103"/>
      <c r="F4955" s="103"/>
      <c r="H4955" s="123"/>
      <c r="I4955" s="103"/>
      <c r="J4955" s="103"/>
      <c r="K4955" s="103"/>
    </row>
    <row r="4956" spans="2:11" x14ac:dyDescent="0.25">
      <c r="B4956" s="103"/>
      <c r="C4956" s="123"/>
      <c r="D4956" s="103"/>
      <c r="E4956" s="103"/>
      <c r="F4956" s="103"/>
      <c r="H4956" s="123"/>
      <c r="I4956" s="103"/>
      <c r="J4956" s="103"/>
      <c r="K4956" s="103"/>
    </row>
    <row r="4957" spans="2:11" x14ac:dyDescent="0.25">
      <c r="B4957" s="103"/>
      <c r="C4957" s="123"/>
      <c r="D4957" s="103"/>
      <c r="E4957" s="103"/>
      <c r="F4957" s="103"/>
      <c r="H4957" s="123"/>
      <c r="I4957" s="103"/>
      <c r="J4957" s="103"/>
      <c r="K4957" s="103"/>
    </row>
    <row r="4958" spans="2:11" x14ac:dyDescent="0.25">
      <c r="B4958" s="103"/>
      <c r="C4958" s="123"/>
      <c r="D4958" s="103"/>
      <c r="E4958" s="103"/>
      <c r="F4958" s="103"/>
      <c r="H4958" s="123"/>
      <c r="I4958" s="103"/>
      <c r="J4958" s="103"/>
      <c r="K4958" s="103"/>
    </row>
    <row r="4959" spans="2:11" x14ac:dyDescent="0.25">
      <c r="B4959" s="103"/>
      <c r="C4959" s="123"/>
      <c r="D4959" s="103"/>
      <c r="E4959" s="103"/>
      <c r="F4959" s="103"/>
      <c r="H4959" s="123"/>
      <c r="I4959" s="103"/>
      <c r="J4959" s="103"/>
      <c r="K4959" s="103"/>
    </row>
    <row r="4960" spans="2:11" x14ac:dyDescent="0.25">
      <c r="B4960" s="103"/>
      <c r="C4960" s="123"/>
      <c r="D4960" s="103"/>
      <c r="E4960" s="103"/>
      <c r="F4960" s="103"/>
      <c r="H4960" s="123"/>
      <c r="I4960" s="103"/>
      <c r="J4960" s="103"/>
      <c r="K4960" s="103"/>
    </row>
    <row r="4961" spans="2:11" x14ac:dyDescent="0.25">
      <c r="B4961" s="103"/>
      <c r="C4961" s="123"/>
      <c r="D4961" s="103"/>
      <c r="E4961" s="103"/>
      <c r="F4961" s="103"/>
      <c r="H4961" s="123"/>
      <c r="I4961" s="103"/>
      <c r="J4961" s="103"/>
      <c r="K4961" s="103"/>
    </row>
    <row r="4962" spans="2:11" x14ac:dyDescent="0.25">
      <c r="B4962" s="103"/>
      <c r="C4962" s="123"/>
      <c r="D4962" s="103"/>
      <c r="E4962" s="103"/>
      <c r="F4962" s="103"/>
      <c r="H4962" s="123"/>
      <c r="I4962" s="103"/>
      <c r="J4962" s="103"/>
      <c r="K4962" s="103"/>
    </row>
    <row r="4963" spans="2:11" x14ac:dyDescent="0.25">
      <c r="B4963" s="103"/>
      <c r="C4963" s="123"/>
      <c r="D4963" s="103"/>
      <c r="E4963" s="103"/>
      <c r="F4963" s="103"/>
      <c r="H4963" s="123"/>
      <c r="I4963" s="103"/>
      <c r="J4963" s="103"/>
      <c r="K4963" s="103"/>
    </row>
    <row r="4964" spans="2:11" x14ac:dyDescent="0.25">
      <c r="B4964" s="103"/>
      <c r="C4964" s="123"/>
      <c r="D4964" s="103"/>
      <c r="E4964" s="103"/>
      <c r="F4964" s="103"/>
      <c r="H4964" s="123"/>
      <c r="I4964" s="103"/>
      <c r="J4964" s="103"/>
      <c r="K4964" s="103"/>
    </row>
    <row r="4965" spans="2:11" x14ac:dyDescent="0.25">
      <c r="B4965" s="103"/>
      <c r="C4965" s="123"/>
      <c r="D4965" s="103"/>
      <c r="E4965" s="103"/>
      <c r="F4965" s="103"/>
      <c r="H4965" s="123"/>
      <c r="I4965" s="103"/>
      <c r="J4965" s="103"/>
      <c r="K4965" s="103"/>
    </row>
    <row r="4966" spans="2:11" x14ac:dyDescent="0.25">
      <c r="B4966" s="103"/>
      <c r="C4966" s="123"/>
      <c r="D4966" s="103"/>
      <c r="E4966" s="103"/>
      <c r="F4966" s="103"/>
      <c r="H4966" s="123"/>
      <c r="I4966" s="103"/>
      <c r="J4966" s="103"/>
      <c r="K4966" s="103"/>
    </row>
    <row r="4967" spans="2:11" x14ac:dyDescent="0.25">
      <c r="B4967" s="103"/>
      <c r="C4967" s="123"/>
      <c r="D4967" s="103"/>
      <c r="E4967" s="103"/>
      <c r="F4967" s="103"/>
      <c r="H4967" s="123"/>
      <c r="I4967" s="103"/>
      <c r="J4967" s="103"/>
      <c r="K4967" s="103"/>
    </row>
    <row r="4968" spans="2:11" x14ac:dyDescent="0.25">
      <c r="B4968" s="103"/>
      <c r="C4968" s="123"/>
      <c r="D4968" s="103"/>
      <c r="E4968" s="103"/>
      <c r="F4968" s="103"/>
      <c r="H4968" s="123"/>
      <c r="I4968" s="103"/>
      <c r="J4968" s="103"/>
      <c r="K4968" s="103"/>
    </row>
    <row r="4969" spans="2:11" x14ac:dyDescent="0.25">
      <c r="B4969" s="103"/>
      <c r="C4969" s="123"/>
      <c r="D4969" s="103"/>
      <c r="E4969" s="103"/>
      <c r="F4969" s="103"/>
      <c r="H4969" s="123"/>
      <c r="I4969" s="103"/>
      <c r="J4969" s="103"/>
      <c r="K4969" s="103"/>
    </row>
    <row r="4970" spans="2:11" x14ac:dyDescent="0.25">
      <c r="B4970" s="103"/>
      <c r="C4970" s="123"/>
      <c r="D4970" s="103"/>
      <c r="E4970" s="103"/>
      <c r="F4970" s="103"/>
      <c r="H4970" s="123"/>
      <c r="I4970" s="103"/>
      <c r="J4970" s="103"/>
      <c r="K4970" s="103"/>
    </row>
    <row r="4971" spans="2:11" x14ac:dyDescent="0.25">
      <c r="B4971" s="103"/>
      <c r="C4971" s="123"/>
      <c r="D4971" s="103"/>
      <c r="E4971" s="103"/>
      <c r="F4971" s="103"/>
      <c r="H4971" s="123"/>
      <c r="I4971" s="103"/>
      <c r="J4971" s="103"/>
      <c r="K4971" s="103"/>
    </row>
    <row r="4972" spans="2:11" x14ac:dyDescent="0.25">
      <c r="B4972" s="103"/>
      <c r="C4972" s="123"/>
      <c r="D4972" s="103"/>
      <c r="E4972" s="103"/>
      <c r="F4972" s="103"/>
      <c r="H4972" s="123"/>
      <c r="I4972" s="103"/>
      <c r="J4972" s="103"/>
      <c r="K4972" s="103"/>
    </row>
    <row r="4973" spans="2:11" x14ac:dyDescent="0.25">
      <c r="B4973" s="103"/>
      <c r="C4973" s="123"/>
      <c r="D4973" s="103"/>
      <c r="E4973" s="103"/>
      <c r="F4973" s="103"/>
      <c r="H4973" s="123"/>
      <c r="I4973" s="103"/>
      <c r="J4973" s="103"/>
      <c r="K4973" s="103"/>
    </row>
    <row r="4974" spans="2:11" x14ac:dyDescent="0.25">
      <c r="B4974" s="103"/>
      <c r="C4974" s="123"/>
      <c r="D4974" s="103"/>
      <c r="E4974" s="103"/>
      <c r="F4974" s="103"/>
      <c r="H4974" s="123"/>
      <c r="I4974" s="103"/>
      <c r="J4974" s="103"/>
      <c r="K4974" s="103"/>
    </row>
    <row r="4975" spans="2:11" x14ac:dyDescent="0.25">
      <c r="B4975" s="103"/>
      <c r="C4975" s="123"/>
      <c r="D4975" s="103"/>
      <c r="E4975" s="103"/>
      <c r="F4975" s="103"/>
      <c r="H4975" s="123"/>
      <c r="I4975" s="103"/>
      <c r="J4975" s="103"/>
      <c r="K4975" s="103"/>
    </row>
    <row r="4976" spans="2:11" x14ac:dyDescent="0.25">
      <c r="B4976" s="103"/>
      <c r="C4976" s="123"/>
      <c r="D4976" s="103"/>
      <c r="E4976" s="103"/>
      <c r="F4976" s="103"/>
      <c r="H4976" s="123"/>
      <c r="I4976" s="103"/>
      <c r="J4976" s="103"/>
      <c r="K4976" s="103"/>
    </row>
    <row r="4977" spans="2:11" x14ac:dyDescent="0.25">
      <c r="B4977" s="103"/>
      <c r="C4977" s="123"/>
      <c r="D4977" s="103"/>
      <c r="E4977" s="103"/>
      <c r="F4977" s="103"/>
      <c r="H4977" s="123"/>
      <c r="I4977" s="103"/>
      <c r="J4977" s="103"/>
      <c r="K4977" s="103"/>
    </row>
    <row r="4978" spans="2:11" x14ac:dyDescent="0.25">
      <c r="B4978" s="103"/>
      <c r="C4978" s="123"/>
      <c r="D4978" s="103"/>
      <c r="E4978" s="103"/>
      <c r="F4978" s="103"/>
      <c r="H4978" s="123"/>
      <c r="I4978" s="103"/>
      <c r="J4978" s="103"/>
      <c r="K4978" s="103"/>
    </row>
    <row r="4979" spans="2:11" x14ac:dyDescent="0.25">
      <c r="B4979" s="103"/>
      <c r="C4979" s="123"/>
      <c r="D4979" s="103"/>
      <c r="E4979" s="103"/>
      <c r="F4979" s="103"/>
      <c r="H4979" s="123"/>
      <c r="I4979" s="103"/>
      <c r="J4979" s="103"/>
      <c r="K4979" s="103"/>
    </row>
    <row r="4980" spans="2:11" x14ac:dyDescent="0.25">
      <c r="B4980" s="103"/>
      <c r="C4980" s="123"/>
      <c r="D4980" s="103"/>
      <c r="E4980" s="103"/>
      <c r="F4980" s="103"/>
      <c r="H4980" s="123"/>
      <c r="I4980" s="103"/>
      <c r="J4980" s="103"/>
      <c r="K4980" s="103"/>
    </row>
    <row r="4981" spans="2:11" x14ac:dyDescent="0.25">
      <c r="B4981" s="103"/>
      <c r="C4981" s="123"/>
      <c r="D4981" s="103"/>
      <c r="E4981" s="103"/>
      <c r="F4981" s="103"/>
      <c r="H4981" s="123"/>
      <c r="I4981" s="103"/>
      <c r="J4981" s="103"/>
      <c r="K4981" s="103"/>
    </row>
    <row r="4982" spans="2:11" x14ac:dyDescent="0.25">
      <c r="B4982" s="103"/>
      <c r="C4982" s="123"/>
      <c r="D4982" s="103"/>
      <c r="E4982" s="103"/>
      <c r="F4982" s="103"/>
      <c r="H4982" s="123"/>
      <c r="I4982" s="103"/>
      <c r="J4982" s="103"/>
      <c r="K4982" s="103"/>
    </row>
    <row r="4983" spans="2:11" x14ac:dyDescent="0.25">
      <c r="B4983" s="103"/>
      <c r="C4983" s="123"/>
      <c r="D4983" s="103"/>
      <c r="E4983" s="103"/>
      <c r="F4983" s="103"/>
      <c r="H4983" s="123"/>
      <c r="I4983" s="103"/>
      <c r="J4983" s="103"/>
      <c r="K4983" s="103"/>
    </row>
    <row r="4984" spans="2:11" x14ac:dyDescent="0.25">
      <c r="B4984" s="103"/>
      <c r="C4984" s="123"/>
      <c r="D4984" s="103"/>
      <c r="E4984" s="103"/>
      <c r="F4984" s="103"/>
      <c r="H4984" s="123"/>
      <c r="I4984" s="103"/>
      <c r="J4984" s="103"/>
      <c r="K4984" s="103"/>
    </row>
    <row r="4985" spans="2:11" x14ac:dyDescent="0.25">
      <c r="B4985" s="103"/>
      <c r="C4985" s="123"/>
      <c r="D4985" s="103"/>
      <c r="E4985" s="103"/>
      <c r="F4985" s="103"/>
      <c r="H4985" s="123"/>
      <c r="I4985" s="103"/>
      <c r="J4985" s="103"/>
      <c r="K4985" s="103"/>
    </row>
    <row r="4986" spans="2:11" x14ac:dyDescent="0.25">
      <c r="B4986" s="103"/>
      <c r="C4986" s="123"/>
      <c r="D4986" s="103"/>
      <c r="E4986" s="103"/>
      <c r="F4986" s="103"/>
      <c r="H4986" s="123"/>
      <c r="I4986" s="103"/>
      <c r="J4986" s="103"/>
      <c r="K4986" s="103"/>
    </row>
    <row r="4987" spans="2:11" x14ac:dyDescent="0.25">
      <c r="B4987" s="103"/>
      <c r="C4987" s="123"/>
      <c r="D4987" s="103"/>
      <c r="E4987" s="103"/>
      <c r="F4987" s="103"/>
      <c r="H4987" s="123"/>
      <c r="I4987" s="103"/>
      <c r="J4987" s="103"/>
      <c r="K4987" s="103"/>
    </row>
    <row r="4988" spans="2:11" x14ac:dyDescent="0.25">
      <c r="B4988" s="103"/>
      <c r="C4988" s="123"/>
      <c r="D4988" s="103"/>
      <c r="E4988" s="103"/>
      <c r="F4988" s="103"/>
      <c r="H4988" s="123"/>
      <c r="I4988" s="103"/>
      <c r="J4988" s="103"/>
      <c r="K4988" s="103"/>
    </row>
    <row r="4989" spans="2:11" x14ac:dyDescent="0.25">
      <c r="B4989" s="103"/>
      <c r="C4989" s="123"/>
      <c r="D4989" s="103"/>
      <c r="E4989" s="103"/>
      <c r="F4989" s="103"/>
      <c r="H4989" s="123"/>
      <c r="I4989" s="103"/>
      <c r="J4989" s="103"/>
      <c r="K4989" s="103"/>
    </row>
    <row r="4990" spans="2:11" x14ac:dyDescent="0.25">
      <c r="B4990" s="103"/>
      <c r="C4990" s="123"/>
      <c r="D4990" s="103"/>
      <c r="E4990" s="103"/>
      <c r="F4990" s="103"/>
      <c r="H4990" s="123"/>
      <c r="I4990" s="103"/>
      <c r="J4990" s="103"/>
      <c r="K4990" s="103"/>
    </row>
    <row r="4991" spans="2:11" x14ac:dyDescent="0.25">
      <c r="B4991" s="103"/>
      <c r="C4991" s="123"/>
      <c r="D4991" s="103"/>
      <c r="E4991" s="103"/>
      <c r="F4991" s="103"/>
      <c r="H4991" s="123"/>
      <c r="I4991" s="103"/>
      <c r="J4991" s="103"/>
      <c r="K4991" s="103"/>
    </row>
    <row r="4992" spans="2:11" x14ac:dyDescent="0.25">
      <c r="B4992" s="103"/>
      <c r="C4992" s="123"/>
      <c r="D4992" s="103"/>
      <c r="E4992" s="103"/>
      <c r="F4992" s="103"/>
      <c r="H4992" s="123"/>
      <c r="I4992" s="103"/>
      <c r="J4992" s="103"/>
      <c r="K4992" s="103"/>
    </row>
    <row r="4993" spans="2:11" x14ac:dyDescent="0.25">
      <c r="B4993" s="103"/>
      <c r="C4993" s="123"/>
      <c r="D4993" s="103"/>
      <c r="E4993" s="103"/>
      <c r="F4993" s="103"/>
      <c r="H4993" s="123"/>
      <c r="I4993" s="103"/>
      <c r="J4993" s="103"/>
      <c r="K4993" s="103"/>
    </row>
    <row r="4994" spans="2:11" x14ac:dyDescent="0.25">
      <c r="B4994" s="103"/>
      <c r="C4994" s="123"/>
      <c r="D4994" s="103"/>
      <c r="E4994" s="103"/>
      <c r="F4994" s="103"/>
      <c r="H4994" s="123"/>
      <c r="I4994" s="103"/>
      <c r="J4994" s="103"/>
      <c r="K4994" s="103"/>
    </row>
    <row r="4995" spans="2:11" x14ac:dyDescent="0.25">
      <c r="B4995" s="103"/>
      <c r="C4995" s="123"/>
      <c r="D4995" s="103"/>
      <c r="E4995" s="103"/>
      <c r="F4995" s="103"/>
      <c r="H4995" s="123"/>
      <c r="I4995" s="103"/>
      <c r="J4995" s="103"/>
      <c r="K4995" s="103"/>
    </row>
    <row r="4996" spans="2:11" x14ac:dyDescent="0.25">
      <c r="B4996" s="103"/>
      <c r="C4996" s="123"/>
      <c r="D4996" s="103"/>
      <c r="E4996" s="103"/>
      <c r="F4996" s="103"/>
      <c r="H4996" s="123"/>
      <c r="I4996" s="103"/>
      <c r="J4996" s="103"/>
      <c r="K4996" s="103"/>
    </row>
    <row r="4997" spans="2:11" x14ac:dyDescent="0.25">
      <c r="B4997" s="103"/>
      <c r="C4997" s="123"/>
      <c r="D4997" s="103"/>
      <c r="E4997" s="103"/>
      <c r="F4997" s="103"/>
      <c r="H4997" s="123"/>
      <c r="I4997" s="103"/>
      <c r="J4997" s="103"/>
      <c r="K4997" s="103"/>
    </row>
    <row r="4998" spans="2:11" x14ac:dyDescent="0.25">
      <c r="B4998" s="103"/>
      <c r="C4998" s="123"/>
      <c r="D4998" s="103"/>
      <c r="E4998" s="103"/>
      <c r="F4998" s="103"/>
      <c r="H4998" s="123"/>
      <c r="I4998" s="103"/>
      <c r="J4998" s="103"/>
      <c r="K4998" s="103"/>
    </row>
    <row r="4999" spans="2:11" x14ac:dyDescent="0.25">
      <c r="B4999" s="103"/>
      <c r="C4999" s="123"/>
      <c r="D4999" s="103"/>
      <c r="E4999" s="103"/>
      <c r="F4999" s="103"/>
      <c r="H4999" s="123"/>
      <c r="I4999" s="103"/>
      <c r="J4999" s="103"/>
      <c r="K4999" s="103"/>
    </row>
    <row r="5000" spans="2:11" x14ac:dyDescent="0.25">
      <c r="B5000" s="103"/>
      <c r="C5000" s="123"/>
      <c r="D5000" s="103"/>
      <c r="E5000" s="103"/>
      <c r="F5000" s="103"/>
      <c r="H5000" s="123"/>
      <c r="I5000" s="103"/>
      <c r="J5000" s="103"/>
      <c r="K5000" s="103"/>
    </row>
    <row r="5001" spans="2:11" x14ac:dyDescent="0.25">
      <c r="B5001" s="103"/>
      <c r="C5001" s="123"/>
      <c r="D5001" s="103"/>
      <c r="E5001" s="103"/>
      <c r="F5001" s="103"/>
      <c r="H5001" s="123"/>
      <c r="I5001" s="103"/>
      <c r="J5001" s="103"/>
      <c r="K5001" s="103"/>
    </row>
    <row r="5002" spans="2:11" x14ac:dyDescent="0.25">
      <c r="B5002" s="103"/>
      <c r="C5002" s="123"/>
      <c r="D5002" s="103"/>
      <c r="E5002" s="103"/>
      <c r="F5002" s="103"/>
      <c r="H5002" s="123"/>
      <c r="I5002" s="103"/>
      <c r="J5002" s="103"/>
      <c r="K5002" s="103"/>
    </row>
    <row r="5003" spans="2:11" x14ac:dyDescent="0.25">
      <c r="B5003" s="103"/>
      <c r="C5003" s="123"/>
      <c r="D5003" s="103"/>
      <c r="E5003" s="103"/>
      <c r="F5003" s="103"/>
      <c r="H5003" s="123"/>
      <c r="I5003" s="103"/>
      <c r="J5003" s="103"/>
      <c r="K5003" s="103"/>
    </row>
    <row r="5004" spans="2:11" x14ac:dyDescent="0.25">
      <c r="B5004" s="103"/>
      <c r="C5004" s="123"/>
      <c r="D5004" s="103"/>
      <c r="E5004" s="103"/>
      <c r="F5004" s="103"/>
      <c r="H5004" s="123"/>
      <c r="I5004" s="103"/>
      <c r="J5004" s="103"/>
      <c r="K5004" s="103"/>
    </row>
    <row r="5005" spans="2:11" x14ac:dyDescent="0.25">
      <c r="B5005" s="103"/>
      <c r="C5005" s="123"/>
      <c r="D5005" s="103"/>
      <c r="E5005" s="103"/>
      <c r="F5005" s="103"/>
      <c r="H5005" s="123"/>
      <c r="I5005" s="103"/>
      <c r="J5005" s="103"/>
      <c r="K5005" s="103"/>
    </row>
    <row r="5006" spans="2:11" x14ac:dyDescent="0.25">
      <c r="B5006" s="103"/>
      <c r="C5006" s="123"/>
      <c r="D5006" s="103"/>
      <c r="E5006" s="103"/>
      <c r="F5006" s="103"/>
      <c r="H5006" s="123"/>
      <c r="I5006" s="103"/>
      <c r="J5006" s="103"/>
      <c r="K5006" s="103"/>
    </row>
    <row r="5007" spans="2:11" x14ac:dyDescent="0.25">
      <c r="B5007" s="103"/>
      <c r="C5007" s="123"/>
      <c r="D5007" s="103"/>
      <c r="E5007" s="103"/>
      <c r="F5007" s="103"/>
      <c r="H5007" s="123"/>
      <c r="I5007" s="103"/>
      <c r="J5007" s="103"/>
      <c r="K5007" s="103"/>
    </row>
    <row r="5008" spans="2:11" x14ac:dyDescent="0.25">
      <c r="B5008" s="103"/>
      <c r="C5008" s="123"/>
      <c r="D5008" s="103"/>
      <c r="E5008" s="103"/>
      <c r="F5008" s="103"/>
      <c r="H5008" s="123"/>
      <c r="I5008" s="103"/>
      <c r="J5008" s="103"/>
      <c r="K5008" s="103"/>
    </row>
    <row r="5009" spans="2:11" x14ac:dyDescent="0.25">
      <c r="B5009" s="103"/>
      <c r="C5009" s="123"/>
      <c r="D5009" s="103"/>
      <c r="E5009" s="103"/>
      <c r="F5009" s="103"/>
      <c r="H5009" s="123"/>
      <c r="I5009" s="103"/>
      <c r="J5009" s="103"/>
      <c r="K5009" s="103"/>
    </row>
    <row r="5010" spans="2:11" x14ac:dyDescent="0.25">
      <c r="B5010" s="103"/>
      <c r="C5010" s="123"/>
      <c r="D5010" s="103"/>
      <c r="E5010" s="103"/>
      <c r="F5010" s="103"/>
      <c r="H5010" s="123"/>
      <c r="I5010" s="103"/>
      <c r="J5010" s="103"/>
      <c r="K5010" s="103"/>
    </row>
    <row r="5011" spans="2:11" x14ac:dyDescent="0.25">
      <c r="B5011" s="103"/>
      <c r="C5011" s="123"/>
      <c r="D5011" s="103"/>
      <c r="E5011" s="103"/>
      <c r="F5011" s="103"/>
      <c r="H5011" s="123"/>
      <c r="I5011" s="103"/>
      <c r="J5011" s="103"/>
      <c r="K5011" s="103"/>
    </row>
    <row r="5012" spans="2:11" x14ac:dyDescent="0.25">
      <c r="B5012" s="103"/>
      <c r="C5012" s="123"/>
      <c r="D5012" s="103"/>
      <c r="E5012" s="103"/>
      <c r="F5012" s="103"/>
      <c r="H5012" s="123"/>
      <c r="I5012" s="103"/>
      <c r="J5012" s="103"/>
      <c r="K5012" s="103"/>
    </row>
    <row r="5013" spans="2:11" x14ac:dyDescent="0.25">
      <c r="B5013" s="103"/>
      <c r="C5013" s="123"/>
      <c r="D5013" s="103"/>
      <c r="E5013" s="103"/>
      <c r="F5013" s="103"/>
      <c r="H5013" s="123"/>
      <c r="I5013" s="103"/>
      <c r="J5013" s="103"/>
      <c r="K5013" s="103"/>
    </row>
    <row r="5014" spans="2:11" x14ac:dyDescent="0.25">
      <c r="B5014" s="103"/>
      <c r="C5014" s="123"/>
      <c r="D5014" s="103"/>
      <c r="E5014" s="103"/>
      <c r="F5014" s="103"/>
      <c r="H5014" s="123"/>
      <c r="I5014" s="103"/>
      <c r="J5014" s="103"/>
      <c r="K5014" s="103"/>
    </row>
    <row r="5015" spans="2:11" x14ac:dyDescent="0.25">
      <c r="B5015" s="103"/>
      <c r="C5015" s="123"/>
      <c r="D5015" s="103"/>
      <c r="E5015" s="103"/>
      <c r="F5015" s="103"/>
      <c r="H5015" s="123"/>
      <c r="I5015" s="103"/>
      <c r="J5015" s="103"/>
      <c r="K5015" s="103"/>
    </row>
    <row r="5016" spans="2:11" x14ac:dyDescent="0.25">
      <c r="B5016" s="103"/>
      <c r="C5016" s="123"/>
      <c r="D5016" s="103"/>
      <c r="E5016" s="103"/>
      <c r="F5016" s="103"/>
      <c r="H5016" s="123"/>
      <c r="I5016" s="103"/>
      <c r="J5016" s="103"/>
      <c r="K5016" s="103"/>
    </row>
    <row r="5017" spans="2:11" x14ac:dyDescent="0.25">
      <c r="B5017" s="103"/>
      <c r="C5017" s="123"/>
      <c r="D5017" s="103"/>
      <c r="E5017" s="103"/>
      <c r="F5017" s="103"/>
      <c r="H5017" s="123"/>
      <c r="I5017" s="103"/>
      <c r="J5017" s="103"/>
      <c r="K5017" s="103"/>
    </row>
    <row r="5018" spans="2:11" x14ac:dyDescent="0.25">
      <c r="B5018" s="103"/>
      <c r="C5018" s="123"/>
      <c r="D5018" s="103"/>
      <c r="E5018" s="103"/>
      <c r="F5018" s="103"/>
      <c r="H5018" s="123"/>
      <c r="I5018" s="103"/>
      <c r="J5018" s="103"/>
      <c r="K5018" s="103"/>
    </row>
    <row r="5019" spans="2:11" x14ac:dyDescent="0.25">
      <c r="B5019" s="103"/>
      <c r="C5019" s="123"/>
      <c r="D5019" s="103"/>
      <c r="E5019" s="103"/>
      <c r="F5019" s="103"/>
      <c r="H5019" s="123"/>
      <c r="I5019" s="103"/>
      <c r="J5019" s="103"/>
      <c r="K5019" s="103"/>
    </row>
    <row r="5020" spans="2:11" x14ac:dyDescent="0.25">
      <c r="B5020" s="103"/>
      <c r="C5020" s="123"/>
      <c r="D5020" s="103"/>
      <c r="E5020" s="103"/>
      <c r="F5020" s="103"/>
      <c r="H5020" s="123"/>
      <c r="I5020" s="103"/>
      <c r="J5020" s="103"/>
      <c r="K5020" s="103"/>
    </row>
    <row r="5021" spans="2:11" x14ac:dyDescent="0.25">
      <c r="B5021" s="103"/>
      <c r="C5021" s="123"/>
      <c r="D5021" s="103"/>
      <c r="E5021" s="103"/>
      <c r="F5021" s="103"/>
      <c r="H5021" s="123"/>
      <c r="I5021" s="103"/>
      <c r="J5021" s="103"/>
      <c r="K5021" s="103"/>
    </row>
    <row r="5022" spans="2:11" x14ac:dyDescent="0.25">
      <c r="B5022" s="103"/>
      <c r="C5022" s="123"/>
      <c r="D5022" s="103"/>
      <c r="E5022" s="103"/>
      <c r="F5022" s="103"/>
      <c r="H5022" s="123"/>
      <c r="I5022" s="103"/>
      <c r="J5022" s="103"/>
      <c r="K5022" s="103"/>
    </row>
    <row r="5023" spans="2:11" x14ac:dyDescent="0.25">
      <c r="B5023" s="103"/>
      <c r="C5023" s="123"/>
      <c r="D5023" s="103"/>
      <c r="E5023" s="103"/>
      <c r="F5023" s="103"/>
      <c r="H5023" s="123"/>
      <c r="I5023" s="103"/>
      <c r="J5023" s="103"/>
      <c r="K5023" s="103"/>
    </row>
    <row r="5024" spans="2:11" x14ac:dyDescent="0.25">
      <c r="B5024" s="103"/>
      <c r="C5024" s="123"/>
      <c r="D5024" s="103"/>
      <c r="E5024" s="103"/>
      <c r="F5024" s="103"/>
      <c r="H5024" s="123"/>
      <c r="I5024" s="103"/>
      <c r="J5024" s="103"/>
      <c r="K5024" s="103"/>
    </row>
    <row r="5025" spans="2:11" x14ac:dyDescent="0.25">
      <c r="B5025" s="103"/>
      <c r="C5025" s="123"/>
      <c r="D5025" s="103"/>
      <c r="E5025" s="103"/>
      <c r="F5025" s="103"/>
      <c r="H5025" s="123"/>
      <c r="I5025" s="103"/>
      <c r="J5025" s="103"/>
      <c r="K5025" s="103"/>
    </row>
    <row r="5026" spans="2:11" x14ac:dyDescent="0.25">
      <c r="B5026" s="103"/>
      <c r="C5026" s="123"/>
      <c r="D5026" s="103"/>
      <c r="E5026" s="103"/>
      <c r="F5026" s="103"/>
      <c r="H5026" s="123"/>
      <c r="I5026" s="103"/>
      <c r="J5026" s="103"/>
      <c r="K5026" s="103"/>
    </row>
    <row r="5027" spans="2:11" x14ac:dyDescent="0.25">
      <c r="B5027" s="103"/>
      <c r="C5027" s="123"/>
      <c r="D5027" s="103"/>
      <c r="E5027" s="103"/>
      <c r="F5027" s="103"/>
      <c r="H5027" s="123"/>
      <c r="I5027" s="103"/>
      <c r="J5027" s="103"/>
      <c r="K5027" s="103"/>
    </row>
    <row r="5028" spans="2:11" x14ac:dyDescent="0.25">
      <c r="B5028" s="103"/>
      <c r="C5028" s="123"/>
      <c r="D5028" s="103"/>
      <c r="E5028" s="103"/>
      <c r="F5028" s="103"/>
      <c r="H5028" s="123"/>
      <c r="I5028" s="103"/>
      <c r="J5028" s="103"/>
      <c r="K5028" s="103"/>
    </row>
    <row r="5029" spans="2:11" x14ac:dyDescent="0.25">
      <c r="B5029" s="103"/>
      <c r="C5029" s="123"/>
      <c r="D5029" s="103"/>
      <c r="E5029" s="103"/>
      <c r="F5029" s="103"/>
      <c r="H5029" s="123"/>
      <c r="I5029" s="103"/>
      <c r="J5029" s="103"/>
      <c r="K5029" s="103"/>
    </row>
    <row r="5030" spans="2:11" x14ac:dyDescent="0.25">
      <c r="B5030" s="103"/>
      <c r="C5030" s="123"/>
      <c r="D5030" s="103"/>
      <c r="E5030" s="103"/>
      <c r="F5030" s="103"/>
      <c r="H5030" s="123"/>
      <c r="I5030" s="103"/>
      <c r="J5030" s="103"/>
      <c r="K5030" s="103"/>
    </row>
    <row r="5031" spans="2:11" x14ac:dyDescent="0.25">
      <c r="B5031" s="103"/>
      <c r="C5031" s="123"/>
      <c r="D5031" s="103"/>
      <c r="E5031" s="103"/>
      <c r="F5031" s="103"/>
      <c r="H5031" s="123"/>
      <c r="I5031" s="103"/>
      <c r="J5031" s="103"/>
      <c r="K5031" s="103"/>
    </row>
    <row r="5032" spans="2:11" x14ac:dyDescent="0.25">
      <c r="B5032" s="103"/>
      <c r="C5032" s="123"/>
      <c r="D5032" s="103"/>
      <c r="E5032" s="103"/>
      <c r="F5032" s="103"/>
      <c r="H5032" s="123"/>
      <c r="I5032" s="103"/>
      <c r="J5032" s="103"/>
      <c r="K5032" s="103"/>
    </row>
    <row r="5033" spans="2:11" x14ac:dyDescent="0.25">
      <c r="B5033" s="103"/>
      <c r="C5033" s="123"/>
      <c r="D5033" s="103"/>
      <c r="E5033" s="103"/>
      <c r="F5033" s="103"/>
      <c r="H5033" s="123"/>
      <c r="I5033" s="103"/>
      <c r="J5033" s="103"/>
      <c r="K5033" s="103"/>
    </row>
    <row r="5034" spans="2:11" x14ac:dyDescent="0.25">
      <c r="B5034" s="103"/>
      <c r="C5034" s="123"/>
      <c r="D5034" s="103"/>
      <c r="E5034" s="103"/>
      <c r="F5034" s="103"/>
      <c r="H5034" s="123"/>
      <c r="I5034" s="103"/>
      <c r="J5034" s="103"/>
      <c r="K5034" s="103"/>
    </row>
    <row r="5035" spans="2:11" x14ac:dyDescent="0.25">
      <c r="B5035" s="103"/>
      <c r="C5035" s="123"/>
      <c r="D5035" s="103"/>
      <c r="E5035" s="103"/>
      <c r="F5035" s="103"/>
      <c r="H5035" s="123"/>
      <c r="I5035" s="103"/>
      <c r="J5035" s="103"/>
      <c r="K5035" s="103"/>
    </row>
    <row r="5036" spans="2:11" x14ac:dyDescent="0.25">
      <c r="B5036" s="103"/>
      <c r="C5036" s="123"/>
      <c r="D5036" s="103"/>
      <c r="E5036" s="103"/>
      <c r="F5036" s="103"/>
      <c r="H5036" s="123"/>
      <c r="I5036" s="103"/>
      <c r="J5036" s="103"/>
      <c r="K5036" s="103"/>
    </row>
    <row r="5037" spans="2:11" x14ac:dyDescent="0.25">
      <c r="B5037" s="103"/>
      <c r="C5037" s="123"/>
      <c r="D5037" s="103"/>
      <c r="E5037" s="103"/>
      <c r="F5037" s="103"/>
      <c r="H5037" s="123"/>
      <c r="I5037" s="103"/>
      <c r="J5037" s="103"/>
      <c r="K5037" s="103"/>
    </row>
    <row r="5038" spans="2:11" x14ac:dyDescent="0.25">
      <c r="B5038" s="103"/>
      <c r="C5038" s="123"/>
      <c r="D5038" s="103"/>
      <c r="E5038" s="103"/>
      <c r="F5038" s="103"/>
      <c r="H5038" s="123"/>
      <c r="I5038" s="103"/>
      <c r="J5038" s="103"/>
      <c r="K5038" s="103"/>
    </row>
    <row r="5039" spans="2:11" x14ac:dyDescent="0.25">
      <c r="B5039" s="103"/>
      <c r="C5039" s="123"/>
      <c r="D5039" s="103"/>
      <c r="E5039" s="103"/>
      <c r="F5039" s="103"/>
      <c r="H5039" s="123"/>
      <c r="I5039" s="103"/>
      <c r="J5039" s="103"/>
      <c r="K5039" s="103"/>
    </row>
    <row r="5040" spans="2:11" x14ac:dyDescent="0.25">
      <c r="B5040" s="103"/>
      <c r="C5040" s="123"/>
      <c r="D5040" s="103"/>
      <c r="E5040" s="103"/>
      <c r="F5040" s="103"/>
      <c r="H5040" s="123"/>
      <c r="I5040" s="103"/>
      <c r="J5040" s="103"/>
      <c r="K5040" s="103"/>
    </row>
    <row r="5041" spans="2:11" x14ac:dyDescent="0.25">
      <c r="B5041" s="103"/>
      <c r="C5041" s="123"/>
      <c r="D5041" s="103"/>
      <c r="E5041" s="103"/>
      <c r="F5041" s="103"/>
      <c r="H5041" s="123"/>
      <c r="I5041" s="103"/>
      <c r="J5041" s="103"/>
      <c r="K5041" s="103"/>
    </row>
    <row r="5042" spans="2:11" x14ac:dyDescent="0.25">
      <c r="B5042" s="103"/>
      <c r="C5042" s="123"/>
      <c r="D5042" s="103"/>
      <c r="E5042" s="103"/>
      <c r="F5042" s="103"/>
      <c r="H5042" s="123"/>
      <c r="I5042" s="103"/>
      <c r="J5042" s="103"/>
      <c r="K5042" s="103"/>
    </row>
    <row r="5043" spans="2:11" x14ac:dyDescent="0.25">
      <c r="B5043" s="103"/>
      <c r="C5043" s="123"/>
      <c r="D5043" s="103"/>
      <c r="E5043" s="103"/>
      <c r="F5043" s="103"/>
      <c r="H5043" s="123"/>
      <c r="I5043" s="103"/>
      <c r="J5043" s="103"/>
      <c r="K5043" s="103"/>
    </row>
    <row r="5044" spans="2:11" x14ac:dyDescent="0.25">
      <c r="B5044" s="103"/>
      <c r="C5044" s="123"/>
      <c r="D5044" s="103"/>
      <c r="E5044" s="103"/>
      <c r="F5044" s="103"/>
      <c r="H5044" s="123"/>
      <c r="I5044" s="103"/>
      <c r="J5044" s="103"/>
      <c r="K5044" s="103"/>
    </row>
    <row r="5045" spans="2:11" x14ac:dyDescent="0.25">
      <c r="B5045" s="103"/>
      <c r="C5045" s="123"/>
      <c r="D5045" s="103"/>
      <c r="E5045" s="103"/>
      <c r="F5045" s="103"/>
      <c r="H5045" s="123"/>
      <c r="I5045" s="103"/>
      <c r="J5045" s="103"/>
      <c r="K5045" s="103"/>
    </row>
    <row r="5046" spans="2:11" x14ac:dyDescent="0.25">
      <c r="B5046" s="103"/>
      <c r="C5046" s="123"/>
      <c r="D5046" s="103"/>
      <c r="E5046" s="103"/>
      <c r="F5046" s="103"/>
      <c r="H5046" s="123"/>
      <c r="I5046" s="103"/>
      <c r="J5046" s="103"/>
      <c r="K5046" s="103"/>
    </row>
    <row r="5047" spans="2:11" x14ac:dyDescent="0.25">
      <c r="B5047" s="103"/>
      <c r="C5047" s="123"/>
      <c r="D5047" s="103"/>
      <c r="E5047" s="103"/>
      <c r="F5047" s="103"/>
      <c r="H5047" s="123"/>
      <c r="I5047" s="103"/>
      <c r="J5047" s="103"/>
      <c r="K5047" s="103"/>
    </row>
    <row r="5048" spans="2:11" x14ac:dyDescent="0.25">
      <c r="B5048" s="103"/>
      <c r="C5048" s="123"/>
      <c r="D5048" s="103"/>
      <c r="E5048" s="103"/>
      <c r="F5048" s="103"/>
      <c r="H5048" s="123"/>
      <c r="I5048" s="103"/>
      <c r="J5048" s="103"/>
      <c r="K5048" s="103"/>
    </row>
    <row r="5049" spans="2:11" x14ac:dyDescent="0.25">
      <c r="B5049" s="103"/>
      <c r="C5049" s="123"/>
      <c r="D5049" s="103"/>
      <c r="E5049" s="103"/>
      <c r="F5049" s="103"/>
      <c r="H5049" s="123"/>
      <c r="I5049" s="103"/>
      <c r="J5049" s="103"/>
      <c r="K5049" s="103"/>
    </row>
    <row r="5050" spans="2:11" x14ac:dyDescent="0.25">
      <c r="B5050" s="103"/>
      <c r="C5050" s="123"/>
      <c r="D5050" s="103"/>
      <c r="E5050" s="103"/>
      <c r="F5050" s="103"/>
      <c r="H5050" s="123"/>
      <c r="I5050" s="103"/>
      <c r="J5050" s="103"/>
      <c r="K5050" s="103"/>
    </row>
    <row r="5051" spans="2:11" x14ac:dyDescent="0.25">
      <c r="B5051" s="103"/>
      <c r="C5051" s="123"/>
      <c r="D5051" s="103"/>
      <c r="E5051" s="103"/>
      <c r="F5051" s="103"/>
      <c r="H5051" s="123"/>
      <c r="I5051" s="103"/>
      <c r="J5051" s="103"/>
      <c r="K5051" s="103"/>
    </row>
    <row r="5052" spans="2:11" x14ac:dyDescent="0.25">
      <c r="B5052" s="103"/>
      <c r="C5052" s="123"/>
      <c r="D5052" s="103"/>
      <c r="E5052" s="103"/>
      <c r="F5052" s="103"/>
      <c r="H5052" s="123"/>
      <c r="I5052" s="103"/>
      <c r="J5052" s="103"/>
      <c r="K5052" s="103"/>
    </row>
    <row r="5053" spans="2:11" x14ac:dyDescent="0.25">
      <c r="B5053" s="103"/>
      <c r="C5053" s="123"/>
      <c r="D5053" s="103"/>
      <c r="E5053" s="103"/>
      <c r="F5053" s="103"/>
      <c r="H5053" s="123"/>
      <c r="I5053" s="103"/>
      <c r="J5053" s="103"/>
      <c r="K5053" s="103"/>
    </row>
    <row r="5054" spans="2:11" x14ac:dyDescent="0.25">
      <c r="B5054" s="103"/>
      <c r="C5054" s="123"/>
      <c r="D5054" s="103"/>
      <c r="E5054" s="103"/>
      <c r="F5054" s="103"/>
      <c r="H5054" s="123"/>
      <c r="I5054" s="103"/>
      <c r="J5054" s="103"/>
      <c r="K5054" s="103"/>
    </row>
    <row r="5055" spans="2:11" x14ac:dyDescent="0.25">
      <c r="B5055" s="103"/>
      <c r="C5055" s="123"/>
      <c r="D5055" s="103"/>
      <c r="E5055" s="103"/>
      <c r="F5055" s="103"/>
      <c r="H5055" s="123"/>
      <c r="I5055" s="103"/>
      <c r="J5055" s="103"/>
      <c r="K5055" s="103"/>
    </row>
    <row r="5056" spans="2:11" x14ac:dyDescent="0.25">
      <c r="B5056" s="103"/>
      <c r="C5056" s="123"/>
      <c r="D5056" s="103"/>
      <c r="E5056" s="103"/>
      <c r="F5056" s="103"/>
      <c r="H5056" s="123"/>
      <c r="I5056" s="103"/>
      <c r="J5056" s="103"/>
      <c r="K5056" s="103"/>
    </row>
    <row r="5057" spans="2:11" x14ac:dyDescent="0.25">
      <c r="B5057" s="103"/>
      <c r="C5057" s="123"/>
      <c r="D5057" s="103"/>
      <c r="E5057" s="103"/>
      <c r="F5057" s="103"/>
      <c r="H5057" s="123"/>
      <c r="I5057" s="103"/>
      <c r="J5057" s="103"/>
      <c r="K5057" s="103"/>
    </row>
    <row r="5058" spans="2:11" x14ac:dyDescent="0.25">
      <c r="B5058" s="103"/>
      <c r="C5058" s="123"/>
      <c r="D5058" s="103"/>
      <c r="E5058" s="103"/>
      <c r="F5058" s="103"/>
      <c r="H5058" s="123"/>
      <c r="I5058" s="103"/>
      <c r="J5058" s="103"/>
      <c r="K5058" s="103"/>
    </row>
    <row r="5059" spans="2:11" x14ac:dyDescent="0.25">
      <c r="B5059" s="103"/>
      <c r="C5059" s="123"/>
      <c r="D5059" s="103"/>
      <c r="E5059" s="103"/>
      <c r="F5059" s="103"/>
      <c r="H5059" s="123"/>
      <c r="I5059" s="103"/>
      <c r="J5059" s="103"/>
      <c r="K5059" s="103"/>
    </row>
    <row r="5060" spans="2:11" x14ac:dyDescent="0.25">
      <c r="B5060" s="103"/>
      <c r="C5060" s="123"/>
      <c r="D5060" s="103"/>
      <c r="E5060" s="103"/>
      <c r="F5060" s="103"/>
      <c r="H5060" s="123"/>
      <c r="I5060" s="103"/>
      <c r="J5060" s="103"/>
      <c r="K5060" s="103"/>
    </row>
    <row r="5061" spans="2:11" x14ac:dyDescent="0.25">
      <c r="B5061" s="103"/>
      <c r="C5061" s="123"/>
      <c r="D5061" s="103"/>
      <c r="E5061" s="103"/>
      <c r="F5061" s="103"/>
      <c r="H5061" s="123"/>
      <c r="I5061" s="103"/>
      <c r="J5061" s="103"/>
      <c r="K5061" s="103"/>
    </row>
    <row r="5062" spans="2:11" x14ac:dyDescent="0.25">
      <c r="B5062" s="103"/>
      <c r="C5062" s="123"/>
      <c r="D5062" s="103"/>
      <c r="E5062" s="103"/>
      <c r="F5062" s="103"/>
      <c r="H5062" s="123"/>
      <c r="I5062" s="103"/>
      <c r="J5062" s="103"/>
      <c r="K5062" s="103"/>
    </row>
    <row r="5063" spans="2:11" x14ac:dyDescent="0.25">
      <c r="B5063" s="103"/>
      <c r="C5063" s="123"/>
      <c r="D5063" s="103"/>
      <c r="E5063" s="103"/>
      <c r="F5063" s="103"/>
      <c r="H5063" s="123"/>
      <c r="I5063" s="103"/>
      <c r="J5063" s="103"/>
      <c r="K5063" s="103"/>
    </row>
    <row r="5064" spans="2:11" x14ac:dyDescent="0.25">
      <c r="B5064" s="103"/>
      <c r="C5064" s="123"/>
      <c r="D5064" s="103"/>
      <c r="E5064" s="103"/>
      <c r="F5064" s="103"/>
      <c r="H5064" s="123"/>
      <c r="I5064" s="103"/>
      <c r="J5064" s="103"/>
      <c r="K5064" s="103"/>
    </row>
    <row r="5065" spans="2:11" x14ac:dyDescent="0.25">
      <c r="B5065" s="103"/>
      <c r="C5065" s="123"/>
      <c r="D5065" s="103"/>
      <c r="E5065" s="103"/>
      <c r="F5065" s="103"/>
      <c r="H5065" s="123"/>
      <c r="I5065" s="103"/>
      <c r="J5065" s="103"/>
      <c r="K5065" s="103"/>
    </row>
    <row r="5066" spans="2:11" x14ac:dyDescent="0.25">
      <c r="B5066" s="103"/>
      <c r="C5066" s="123"/>
      <c r="D5066" s="103"/>
      <c r="E5066" s="103"/>
      <c r="F5066" s="103"/>
      <c r="H5066" s="123"/>
      <c r="I5066" s="103"/>
      <c r="J5066" s="103"/>
      <c r="K5066" s="103"/>
    </row>
    <row r="5067" spans="2:11" x14ac:dyDescent="0.25">
      <c r="B5067" s="103"/>
      <c r="C5067" s="123"/>
      <c r="D5067" s="103"/>
      <c r="E5067" s="103"/>
      <c r="F5067" s="103"/>
      <c r="H5067" s="123"/>
      <c r="I5067" s="103"/>
      <c r="J5067" s="103"/>
      <c r="K5067" s="103"/>
    </row>
    <row r="5068" spans="2:11" x14ac:dyDescent="0.25">
      <c r="B5068" s="103"/>
      <c r="C5068" s="123"/>
      <c r="D5068" s="103"/>
      <c r="E5068" s="103"/>
      <c r="F5068" s="103"/>
      <c r="H5068" s="123"/>
      <c r="I5068" s="103"/>
      <c r="J5068" s="103"/>
      <c r="K5068" s="103"/>
    </row>
    <row r="5069" spans="2:11" x14ac:dyDescent="0.25">
      <c r="B5069" s="103"/>
      <c r="C5069" s="123"/>
      <c r="D5069" s="103"/>
      <c r="E5069" s="103"/>
      <c r="F5069" s="103"/>
      <c r="H5069" s="123"/>
      <c r="I5069" s="103"/>
      <c r="J5069" s="103"/>
      <c r="K5069" s="103"/>
    </row>
    <row r="5070" spans="2:11" x14ac:dyDescent="0.25">
      <c r="B5070" s="103"/>
      <c r="C5070" s="123"/>
      <c r="D5070" s="103"/>
      <c r="E5070" s="103"/>
      <c r="F5070" s="103"/>
      <c r="H5070" s="123"/>
      <c r="I5070" s="103"/>
      <c r="J5070" s="103"/>
      <c r="K5070" s="103"/>
    </row>
    <row r="5071" spans="2:11" x14ac:dyDescent="0.25">
      <c r="B5071" s="103"/>
      <c r="C5071" s="123"/>
      <c r="D5071" s="103"/>
      <c r="E5071" s="103"/>
      <c r="F5071" s="103"/>
      <c r="H5071" s="123"/>
      <c r="I5071" s="103"/>
      <c r="J5071" s="103"/>
      <c r="K5071" s="103"/>
    </row>
    <row r="5072" spans="2:11" x14ac:dyDescent="0.25">
      <c r="B5072" s="103"/>
      <c r="C5072" s="123"/>
      <c r="D5072" s="103"/>
      <c r="E5072" s="103"/>
      <c r="F5072" s="103"/>
      <c r="H5072" s="123"/>
      <c r="I5072" s="103"/>
      <c r="J5072" s="103"/>
      <c r="K5072" s="103"/>
    </row>
    <row r="5073" spans="2:11" x14ac:dyDescent="0.25">
      <c r="B5073" s="103"/>
      <c r="C5073" s="123"/>
      <c r="D5073" s="103"/>
      <c r="E5073" s="103"/>
      <c r="F5073" s="103"/>
      <c r="H5073" s="123"/>
      <c r="I5073" s="103"/>
      <c r="J5073" s="103"/>
      <c r="K5073" s="103"/>
    </row>
    <row r="5074" spans="2:11" x14ac:dyDescent="0.25">
      <c r="B5074" s="103"/>
      <c r="C5074" s="123"/>
      <c r="D5074" s="103"/>
      <c r="E5074" s="103"/>
      <c r="F5074" s="103"/>
      <c r="H5074" s="123"/>
      <c r="I5074" s="103"/>
      <c r="J5074" s="103"/>
      <c r="K5074" s="103"/>
    </row>
    <row r="5075" spans="2:11" x14ac:dyDescent="0.25">
      <c r="B5075" s="103"/>
      <c r="C5075" s="123"/>
      <c r="D5075" s="103"/>
      <c r="E5075" s="103"/>
      <c r="F5075" s="103"/>
      <c r="H5075" s="123"/>
      <c r="I5075" s="103"/>
      <c r="J5075" s="103"/>
      <c r="K5075" s="103"/>
    </row>
    <row r="5076" spans="2:11" x14ac:dyDescent="0.25">
      <c r="B5076" s="103"/>
      <c r="C5076" s="123"/>
      <c r="D5076" s="103"/>
      <c r="E5076" s="103"/>
      <c r="F5076" s="103"/>
      <c r="H5076" s="123"/>
      <c r="I5076" s="103"/>
      <c r="J5076" s="103"/>
      <c r="K5076" s="103"/>
    </row>
    <row r="5077" spans="2:11" x14ac:dyDescent="0.25">
      <c r="B5077" s="103"/>
      <c r="C5077" s="123"/>
      <c r="D5077" s="103"/>
      <c r="E5077" s="103"/>
      <c r="F5077" s="103"/>
      <c r="H5077" s="123"/>
      <c r="I5077" s="103"/>
      <c r="J5077" s="103"/>
      <c r="K5077" s="103"/>
    </row>
    <row r="5078" spans="2:11" x14ac:dyDescent="0.25">
      <c r="B5078" s="103"/>
      <c r="C5078" s="123"/>
      <c r="D5078" s="103"/>
      <c r="E5078" s="103"/>
      <c r="F5078" s="103"/>
      <c r="H5078" s="123"/>
      <c r="I5078" s="103"/>
      <c r="J5078" s="103"/>
      <c r="K5078" s="103"/>
    </row>
    <row r="5079" spans="2:11" x14ac:dyDescent="0.25">
      <c r="B5079" s="103"/>
      <c r="C5079" s="123"/>
      <c r="D5079" s="103"/>
      <c r="E5079" s="103"/>
      <c r="F5079" s="103"/>
      <c r="H5079" s="123"/>
      <c r="I5079" s="103"/>
      <c r="J5079" s="103"/>
      <c r="K5079" s="103"/>
    </row>
    <row r="5080" spans="2:11" x14ac:dyDescent="0.25">
      <c r="B5080" s="103"/>
      <c r="C5080" s="123"/>
      <c r="D5080" s="103"/>
      <c r="E5080" s="103"/>
      <c r="F5080" s="103"/>
      <c r="H5080" s="123"/>
      <c r="I5080" s="103"/>
      <c r="J5080" s="103"/>
      <c r="K5080" s="103"/>
    </row>
    <row r="5081" spans="2:11" x14ac:dyDescent="0.25">
      <c r="B5081" s="103"/>
      <c r="C5081" s="123"/>
      <c r="D5081" s="103"/>
      <c r="E5081" s="103"/>
      <c r="F5081" s="103"/>
      <c r="H5081" s="123"/>
      <c r="I5081" s="103"/>
      <c r="J5081" s="103"/>
      <c r="K5081" s="103"/>
    </row>
    <row r="5082" spans="2:11" x14ac:dyDescent="0.25">
      <c r="B5082" s="103"/>
      <c r="C5082" s="123"/>
      <c r="D5082" s="103"/>
      <c r="E5082" s="103"/>
      <c r="F5082" s="103"/>
      <c r="H5082" s="123"/>
      <c r="I5082" s="103"/>
      <c r="J5082" s="103"/>
      <c r="K5082" s="103"/>
    </row>
    <row r="5083" spans="2:11" x14ac:dyDescent="0.25">
      <c r="B5083" s="103"/>
      <c r="C5083" s="123"/>
      <c r="D5083" s="103"/>
      <c r="E5083" s="103"/>
      <c r="F5083" s="103"/>
      <c r="H5083" s="123"/>
      <c r="I5083" s="103"/>
      <c r="J5083" s="103"/>
      <c r="K5083" s="103"/>
    </row>
    <row r="5084" spans="2:11" x14ac:dyDescent="0.25">
      <c r="B5084" s="103"/>
      <c r="C5084" s="123"/>
      <c r="D5084" s="103"/>
      <c r="E5084" s="103"/>
      <c r="F5084" s="103"/>
      <c r="H5084" s="123"/>
      <c r="I5084" s="103"/>
      <c r="J5084" s="103"/>
      <c r="K5084" s="103"/>
    </row>
    <row r="5085" spans="2:11" x14ac:dyDescent="0.25">
      <c r="B5085" s="103"/>
      <c r="C5085" s="123"/>
      <c r="D5085" s="103"/>
      <c r="E5085" s="103"/>
      <c r="F5085" s="103"/>
      <c r="H5085" s="123"/>
      <c r="I5085" s="103"/>
      <c r="J5085" s="103"/>
      <c r="K5085" s="103"/>
    </row>
    <row r="5086" spans="2:11" x14ac:dyDescent="0.25">
      <c r="B5086" s="103"/>
      <c r="C5086" s="123"/>
      <c r="D5086" s="103"/>
      <c r="E5086" s="103"/>
      <c r="F5086" s="103"/>
      <c r="H5086" s="123"/>
      <c r="I5086" s="103"/>
      <c r="J5086" s="103"/>
      <c r="K5086" s="103"/>
    </row>
    <row r="5087" spans="2:11" x14ac:dyDescent="0.25">
      <c r="B5087" s="103"/>
      <c r="C5087" s="123"/>
      <c r="D5087" s="103"/>
      <c r="E5087" s="103"/>
      <c r="F5087" s="103"/>
      <c r="H5087" s="123"/>
      <c r="I5087" s="103"/>
      <c r="J5087" s="103"/>
      <c r="K5087" s="103"/>
    </row>
    <row r="5088" spans="2:11" x14ac:dyDescent="0.25">
      <c r="B5088" s="103"/>
      <c r="C5088" s="123"/>
      <c r="D5088" s="103"/>
      <c r="E5088" s="103"/>
      <c r="F5088" s="103"/>
      <c r="H5088" s="123"/>
      <c r="I5088" s="103"/>
      <c r="J5088" s="103"/>
      <c r="K5088" s="103"/>
    </row>
    <row r="5089" spans="2:11" x14ac:dyDescent="0.25">
      <c r="B5089" s="103"/>
      <c r="C5089" s="123"/>
      <c r="D5089" s="103"/>
      <c r="E5089" s="103"/>
      <c r="F5089" s="103"/>
      <c r="H5089" s="123"/>
      <c r="I5089" s="103"/>
      <c r="J5089" s="103"/>
      <c r="K5089" s="103"/>
    </row>
    <row r="5090" spans="2:11" x14ac:dyDescent="0.25">
      <c r="B5090" s="103"/>
      <c r="C5090" s="123"/>
      <c r="D5090" s="103"/>
      <c r="E5090" s="103"/>
      <c r="F5090" s="103"/>
      <c r="H5090" s="123"/>
      <c r="I5090" s="103"/>
      <c r="J5090" s="103"/>
      <c r="K5090" s="103"/>
    </row>
    <row r="5091" spans="2:11" x14ac:dyDescent="0.25">
      <c r="B5091" s="103"/>
      <c r="C5091" s="123"/>
      <c r="D5091" s="103"/>
      <c r="E5091" s="103"/>
      <c r="F5091" s="103"/>
      <c r="H5091" s="123"/>
      <c r="I5091" s="103"/>
      <c r="J5091" s="103"/>
      <c r="K5091" s="103"/>
    </row>
    <row r="5092" spans="2:11" x14ac:dyDescent="0.25">
      <c r="B5092" s="103"/>
      <c r="C5092" s="123"/>
      <c r="D5092" s="103"/>
      <c r="E5092" s="103"/>
      <c r="F5092" s="103"/>
      <c r="H5092" s="123"/>
      <c r="I5092" s="103"/>
      <c r="J5092" s="103"/>
      <c r="K5092" s="103"/>
    </row>
    <row r="5093" spans="2:11" x14ac:dyDescent="0.25">
      <c r="B5093" s="103"/>
      <c r="C5093" s="123"/>
      <c r="D5093" s="103"/>
      <c r="E5093" s="103"/>
      <c r="F5093" s="103"/>
      <c r="H5093" s="123"/>
      <c r="I5093" s="103"/>
      <c r="J5093" s="103"/>
      <c r="K5093" s="103"/>
    </row>
    <row r="5094" spans="2:11" x14ac:dyDescent="0.25">
      <c r="B5094" s="103"/>
      <c r="C5094" s="123"/>
      <c r="D5094" s="103"/>
      <c r="E5094" s="103"/>
      <c r="F5094" s="103"/>
      <c r="H5094" s="123"/>
      <c r="I5094" s="103"/>
      <c r="J5094" s="103"/>
      <c r="K5094" s="103"/>
    </row>
    <row r="5095" spans="2:11" x14ac:dyDescent="0.25">
      <c r="B5095" s="103"/>
      <c r="C5095" s="123"/>
      <c r="D5095" s="103"/>
      <c r="E5095" s="103"/>
      <c r="F5095" s="103"/>
      <c r="H5095" s="123"/>
      <c r="I5095" s="103"/>
      <c r="J5095" s="103"/>
      <c r="K5095" s="103"/>
    </row>
    <row r="5096" spans="2:11" x14ac:dyDescent="0.25">
      <c r="B5096" s="103"/>
      <c r="C5096" s="123"/>
      <c r="D5096" s="103"/>
      <c r="E5096" s="103"/>
      <c r="F5096" s="103"/>
      <c r="H5096" s="123"/>
      <c r="I5096" s="103"/>
      <c r="J5096" s="103"/>
      <c r="K5096" s="103"/>
    </row>
    <row r="5097" spans="2:11" x14ac:dyDescent="0.25">
      <c r="B5097" s="103"/>
      <c r="C5097" s="123"/>
      <c r="D5097" s="103"/>
      <c r="E5097" s="103"/>
      <c r="F5097" s="103"/>
      <c r="H5097" s="123"/>
      <c r="I5097" s="103"/>
      <c r="J5097" s="103"/>
      <c r="K5097" s="103"/>
    </row>
    <row r="5098" spans="2:11" x14ac:dyDescent="0.25">
      <c r="B5098" s="103"/>
      <c r="C5098" s="123"/>
      <c r="D5098" s="103"/>
      <c r="E5098" s="103"/>
      <c r="F5098" s="103"/>
      <c r="H5098" s="123"/>
      <c r="I5098" s="103"/>
      <c r="J5098" s="103"/>
      <c r="K5098" s="103"/>
    </row>
    <row r="5099" spans="2:11" x14ac:dyDescent="0.25">
      <c r="B5099" s="103"/>
      <c r="C5099" s="123"/>
      <c r="D5099" s="103"/>
      <c r="E5099" s="103"/>
      <c r="F5099" s="103"/>
      <c r="H5099" s="123"/>
      <c r="I5099" s="103"/>
      <c r="J5099" s="103"/>
      <c r="K5099" s="103"/>
    </row>
    <row r="5100" spans="2:11" x14ac:dyDescent="0.25">
      <c r="B5100" s="103"/>
      <c r="C5100" s="123"/>
      <c r="D5100" s="103"/>
      <c r="E5100" s="103"/>
      <c r="F5100" s="103"/>
      <c r="H5100" s="123"/>
      <c r="I5100" s="103"/>
      <c r="J5100" s="103"/>
      <c r="K5100" s="103"/>
    </row>
    <row r="5101" spans="2:11" x14ac:dyDescent="0.25">
      <c r="B5101" s="103"/>
      <c r="C5101" s="123"/>
      <c r="D5101" s="103"/>
      <c r="E5101" s="103"/>
      <c r="F5101" s="103"/>
      <c r="H5101" s="123"/>
      <c r="I5101" s="103"/>
      <c r="J5101" s="103"/>
      <c r="K5101" s="103"/>
    </row>
    <row r="5102" spans="2:11" x14ac:dyDescent="0.25">
      <c r="B5102" s="103"/>
      <c r="C5102" s="123"/>
      <c r="D5102" s="103"/>
      <c r="E5102" s="103"/>
      <c r="F5102" s="103"/>
      <c r="H5102" s="123"/>
      <c r="I5102" s="103"/>
      <c r="J5102" s="103"/>
      <c r="K5102" s="103"/>
    </row>
    <row r="5103" spans="2:11" x14ac:dyDescent="0.25">
      <c r="B5103" s="103"/>
      <c r="C5103" s="123"/>
      <c r="D5103" s="103"/>
      <c r="E5103" s="103"/>
      <c r="F5103" s="103"/>
      <c r="H5103" s="123"/>
      <c r="I5103" s="103"/>
      <c r="J5103" s="103"/>
      <c r="K5103" s="103"/>
    </row>
    <row r="5104" spans="2:11" x14ac:dyDescent="0.25">
      <c r="B5104" s="103"/>
      <c r="C5104" s="123"/>
      <c r="D5104" s="103"/>
      <c r="E5104" s="103"/>
      <c r="F5104" s="103"/>
      <c r="H5104" s="123"/>
      <c r="I5104" s="103"/>
      <c r="J5104" s="103"/>
      <c r="K5104" s="103"/>
    </row>
    <row r="5105" spans="2:11" x14ac:dyDescent="0.25">
      <c r="B5105" s="103"/>
      <c r="C5105" s="123"/>
      <c r="D5105" s="103"/>
      <c r="E5105" s="103"/>
      <c r="F5105" s="103"/>
      <c r="H5105" s="123"/>
      <c r="I5105" s="103"/>
      <c r="J5105" s="103"/>
      <c r="K5105" s="103"/>
    </row>
    <row r="5106" spans="2:11" x14ac:dyDescent="0.25">
      <c r="B5106" s="103"/>
      <c r="C5106" s="123"/>
      <c r="D5106" s="103"/>
      <c r="E5106" s="103"/>
      <c r="F5106" s="103"/>
      <c r="H5106" s="123"/>
      <c r="I5106" s="103"/>
      <c r="J5106" s="103"/>
      <c r="K5106" s="103"/>
    </row>
    <row r="5107" spans="2:11" x14ac:dyDescent="0.25">
      <c r="B5107" s="103"/>
      <c r="C5107" s="123"/>
      <c r="D5107" s="103"/>
      <c r="E5107" s="103"/>
      <c r="F5107" s="103"/>
      <c r="H5107" s="123"/>
      <c r="I5107" s="103"/>
      <c r="J5107" s="103"/>
      <c r="K5107" s="103"/>
    </row>
    <row r="5108" spans="2:11" x14ac:dyDescent="0.25">
      <c r="B5108" s="103"/>
      <c r="C5108" s="123"/>
      <c r="D5108" s="103"/>
      <c r="E5108" s="103"/>
      <c r="F5108" s="103"/>
      <c r="H5108" s="123"/>
      <c r="I5108" s="103"/>
      <c r="J5108" s="103"/>
      <c r="K5108" s="103"/>
    </row>
    <row r="5109" spans="2:11" x14ac:dyDescent="0.25">
      <c r="B5109" s="103"/>
      <c r="C5109" s="123"/>
      <c r="D5109" s="103"/>
      <c r="E5109" s="103"/>
      <c r="F5109" s="103"/>
      <c r="H5109" s="123"/>
      <c r="I5109" s="103"/>
      <c r="J5109" s="103"/>
      <c r="K5109" s="103"/>
    </row>
    <row r="5110" spans="2:11" x14ac:dyDescent="0.25">
      <c r="B5110" s="103"/>
      <c r="C5110" s="123"/>
      <c r="D5110" s="103"/>
      <c r="E5110" s="103"/>
      <c r="F5110" s="103"/>
      <c r="H5110" s="123"/>
      <c r="I5110" s="103"/>
      <c r="J5110" s="103"/>
      <c r="K5110" s="103"/>
    </row>
    <row r="5111" spans="2:11" x14ac:dyDescent="0.25">
      <c r="B5111" s="103"/>
      <c r="C5111" s="123"/>
      <c r="D5111" s="103"/>
      <c r="E5111" s="103"/>
      <c r="F5111" s="103"/>
      <c r="H5111" s="123"/>
      <c r="I5111" s="103"/>
      <c r="J5111" s="103"/>
      <c r="K5111" s="103"/>
    </row>
    <row r="5112" spans="2:11" x14ac:dyDescent="0.25">
      <c r="B5112" s="103"/>
      <c r="C5112" s="123"/>
      <c r="D5112" s="103"/>
      <c r="E5112" s="103"/>
      <c r="F5112" s="103"/>
      <c r="H5112" s="123"/>
      <c r="I5112" s="103"/>
      <c r="J5112" s="103"/>
      <c r="K5112" s="103"/>
    </row>
    <row r="5113" spans="2:11" x14ac:dyDescent="0.25">
      <c r="B5113" s="103"/>
      <c r="C5113" s="123"/>
      <c r="D5113" s="103"/>
      <c r="E5113" s="103"/>
      <c r="F5113" s="103"/>
      <c r="H5113" s="123"/>
      <c r="I5113" s="103"/>
      <c r="J5113" s="103"/>
      <c r="K5113" s="103"/>
    </row>
    <row r="5114" spans="2:11" x14ac:dyDescent="0.25">
      <c r="B5114" s="103"/>
      <c r="C5114" s="123"/>
      <c r="D5114" s="103"/>
      <c r="E5114" s="103"/>
      <c r="F5114" s="103"/>
      <c r="H5114" s="123"/>
      <c r="I5114" s="103"/>
      <c r="J5114" s="103"/>
      <c r="K5114" s="103"/>
    </row>
    <row r="5115" spans="2:11" x14ac:dyDescent="0.25">
      <c r="B5115" s="103"/>
      <c r="C5115" s="123"/>
      <c r="D5115" s="103"/>
      <c r="E5115" s="103"/>
      <c r="F5115" s="103"/>
      <c r="H5115" s="123"/>
      <c r="I5115" s="103"/>
      <c r="J5115" s="103"/>
      <c r="K5115" s="103"/>
    </row>
    <row r="5116" spans="2:11" x14ac:dyDescent="0.25">
      <c r="B5116" s="103"/>
      <c r="C5116" s="123"/>
      <c r="D5116" s="103"/>
      <c r="E5116" s="103"/>
      <c r="F5116" s="103"/>
      <c r="H5116" s="123"/>
      <c r="I5116" s="103"/>
      <c r="J5116" s="103"/>
      <c r="K5116" s="103"/>
    </row>
    <row r="5117" spans="2:11" x14ac:dyDescent="0.25">
      <c r="B5117" s="103"/>
      <c r="C5117" s="123"/>
      <c r="D5117" s="103"/>
      <c r="E5117" s="103"/>
      <c r="F5117" s="103"/>
      <c r="H5117" s="123"/>
      <c r="I5117" s="103"/>
      <c r="J5117" s="103"/>
      <c r="K5117" s="103"/>
    </row>
    <row r="5118" spans="2:11" x14ac:dyDescent="0.25">
      <c r="B5118" s="103"/>
      <c r="C5118" s="123"/>
      <c r="D5118" s="103"/>
      <c r="E5118" s="103"/>
      <c r="F5118" s="103"/>
      <c r="H5118" s="123"/>
      <c r="I5118" s="103"/>
      <c r="J5118" s="103"/>
      <c r="K5118" s="103"/>
    </row>
    <row r="5119" spans="2:11" x14ac:dyDescent="0.25">
      <c r="B5119" s="103"/>
      <c r="C5119" s="123"/>
      <c r="D5119" s="103"/>
      <c r="E5119" s="103"/>
      <c r="F5119" s="103"/>
      <c r="H5119" s="123"/>
      <c r="I5119" s="103"/>
      <c r="J5119" s="103"/>
      <c r="K5119" s="103"/>
    </row>
    <row r="5120" spans="2:11" x14ac:dyDescent="0.25">
      <c r="B5120" s="103"/>
      <c r="C5120" s="123"/>
      <c r="D5120" s="103"/>
      <c r="E5120" s="103"/>
      <c r="F5120" s="103"/>
      <c r="H5120" s="123"/>
      <c r="I5120" s="103"/>
      <c r="J5120" s="103"/>
      <c r="K5120" s="103"/>
    </row>
    <row r="5121" spans="2:11" x14ac:dyDescent="0.25">
      <c r="B5121" s="103"/>
      <c r="C5121" s="123"/>
      <c r="D5121" s="103"/>
      <c r="E5121" s="103"/>
      <c r="F5121" s="103"/>
      <c r="H5121" s="123"/>
      <c r="I5121" s="103"/>
      <c r="J5121" s="103"/>
      <c r="K5121" s="103"/>
    </row>
    <row r="5122" spans="2:11" x14ac:dyDescent="0.25">
      <c r="B5122" s="103"/>
      <c r="C5122" s="123"/>
      <c r="D5122" s="103"/>
      <c r="E5122" s="103"/>
      <c r="F5122" s="103"/>
      <c r="H5122" s="123"/>
      <c r="I5122" s="103"/>
      <c r="J5122" s="103"/>
      <c r="K5122" s="103"/>
    </row>
    <row r="5123" spans="2:11" x14ac:dyDescent="0.25">
      <c r="B5123" s="103"/>
      <c r="C5123" s="123"/>
      <c r="D5123" s="103"/>
      <c r="E5123" s="103"/>
      <c r="F5123" s="103"/>
      <c r="H5123" s="123"/>
      <c r="I5123" s="103"/>
      <c r="J5123" s="103"/>
      <c r="K5123" s="103"/>
    </row>
    <row r="5124" spans="2:11" x14ac:dyDescent="0.25">
      <c r="B5124" s="103"/>
      <c r="C5124" s="123"/>
      <c r="D5124" s="103"/>
      <c r="E5124" s="103"/>
      <c r="F5124" s="103"/>
      <c r="H5124" s="123"/>
      <c r="I5124" s="103"/>
      <c r="J5124" s="103"/>
      <c r="K5124" s="103"/>
    </row>
    <row r="5125" spans="2:11" x14ac:dyDescent="0.25">
      <c r="B5125" s="103"/>
      <c r="C5125" s="123"/>
      <c r="D5125" s="103"/>
      <c r="E5125" s="103"/>
      <c r="F5125" s="103"/>
      <c r="H5125" s="123"/>
      <c r="I5125" s="103"/>
      <c r="J5125" s="103"/>
      <c r="K5125" s="103"/>
    </row>
    <row r="5126" spans="2:11" x14ac:dyDescent="0.25">
      <c r="B5126" s="103"/>
      <c r="C5126" s="123"/>
      <c r="D5126" s="103"/>
      <c r="E5126" s="103"/>
      <c r="F5126" s="103"/>
      <c r="H5126" s="123"/>
      <c r="I5126" s="103"/>
      <c r="J5126" s="103"/>
      <c r="K5126" s="103"/>
    </row>
    <row r="5127" spans="2:11" x14ac:dyDescent="0.25">
      <c r="B5127" s="103"/>
      <c r="C5127" s="123"/>
      <c r="D5127" s="103"/>
      <c r="E5127" s="103"/>
      <c r="F5127" s="103"/>
      <c r="H5127" s="123"/>
      <c r="I5127" s="103"/>
      <c r="J5127" s="103"/>
      <c r="K5127" s="103"/>
    </row>
    <row r="5128" spans="2:11" x14ac:dyDescent="0.25">
      <c r="B5128" s="103"/>
      <c r="C5128" s="123"/>
      <c r="D5128" s="103"/>
      <c r="E5128" s="103"/>
      <c r="F5128" s="103"/>
      <c r="H5128" s="123"/>
      <c r="I5128" s="103"/>
      <c r="J5128" s="103"/>
      <c r="K5128" s="103"/>
    </row>
    <row r="5129" spans="2:11" x14ac:dyDescent="0.25">
      <c r="B5129" s="103"/>
      <c r="C5129" s="123"/>
      <c r="D5129" s="103"/>
      <c r="E5129" s="103"/>
      <c r="F5129" s="103"/>
      <c r="H5129" s="123"/>
      <c r="I5129" s="103"/>
      <c r="J5129" s="103"/>
      <c r="K5129" s="103"/>
    </row>
    <row r="5130" spans="2:11" x14ac:dyDescent="0.25">
      <c r="B5130" s="103"/>
      <c r="C5130" s="123"/>
      <c r="D5130" s="103"/>
      <c r="E5130" s="103"/>
      <c r="F5130" s="103"/>
      <c r="H5130" s="123"/>
      <c r="I5130" s="103"/>
      <c r="J5130" s="103"/>
      <c r="K5130" s="103"/>
    </row>
    <row r="5131" spans="2:11" x14ac:dyDescent="0.25">
      <c r="B5131" s="103"/>
      <c r="C5131" s="123"/>
      <c r="D5131" s="103"/>
      <c r="E5131" s="103"/>
      <c r="F5131" s="103"/>
      <c r="H5131" s="123"/>
      <c r="I5131" s="103"/>
      <c r="J5131" s="103"/>
      <c r="K5131" s="103"/>
    </row>
    <row r="5132" spans="2:11" x14ac:dyDescent="0.25">
      <c r="B5132" s="103"/>
      <c r="C5132" s="123"/>
      <c r="D5132" s="103"/>
      <c r="E5132" s="103"/>
      <c r="F5132" s="103"/>
      <c r="H5132" s="123"/>
      <c r="I5132" s="103"/>
      <c r="J5132" s="103"/>
      <c r="K5132" s="103"/>
    </row>
    <row r="5133" spans="2:11" x14ac:dyDescent="0.25">
      <c r="B5133" s="103"/>
      <c r="C5133" s="123"/>
      <c r="D5133" s="103"/>
      <c r="E5133" s="103"/>
      <c r="F5133" s="103"/>
      <c r="H5133" s="123"/>
      <c r="I5133" s="103"/>
      <c r="J5133" s="103"/>
      <c r="K5133" s="103"/>
    </row>
    <row r="5134" spans="2:11" x14ac:dyDescent="0.25">
      <c r="B5134" s="103"/>
      <c r="C5134" s="123"/>
      <c r="D5134" s="103"/>
      <c r="E5134" s="103"/>
      <c r="F5134" s="103"/>
      <c r="H5134" s="123"/>
      <c r="I5134" s="103"/>
      <c r="J5134" s="103"/>
      <c r="K5134" s="103"/>
    </row>
    <row r="5135" spans="2:11" x14ac:dyDescent="0.25">
      <c r="B5135" s="103"/>
      <c r="C5135" s="123"/>
      <c r="D5135" s="103"/>
      <c r="E5135" s="103"/>
      <c r="F5135" s="103"/>
      <c r="H5135" s="123"/>
      <c r="I5135" s="103"/>
      <c r="J5135" s="103"/>
      <c r="K5135" s="103"/>
    </row>
    <row r="5136" spans="2:11" x14ac:dyDescent="0.25">
      <c r="B5136" s="103"/>
      <c r="C5136" s="123"/>
      <c r="D5136" s="103"/>
      <c r="E5136" s="103"/>
      <c r="F5136" s="103"/>
      <c r="H5136" s="123"/>
      <c r="I5136" s="103"/>
      <c r="J5136" s="103"/>
      <c r="K5136" s="103"/>
    </row>
    <row r="5137" spans="2:11" x14ac:dyDescent="0.25">
      <c r="B5137" s="103"/>
      <c r="C5137" s="123"/>
      <c r="D5137" s="103"/>
      <c r="E5137" s="103"/>
      <c r="F5137" s="103"/>
      <c r="H5137" s="123"/>
      <c r="I5137" s="103"/>
      <c r="J5137" s="103"/>
      <c r="K5137" s="103"/>
    </row>
    <row r="5138" spans="2:11" x14ac:dyDescent="0.25">
      <c r="B5138" s="103"/>
      <c r="C5138" s="123"/>
      <c r="D5138" s="103"/>
      <c r="E5138" s="103"/>
      <c r="F5138" s="103"/>
      <c r="H5138" s="123"/>
      <c r="I5138" s="103"/>
      <c r="J5138" s="103"/>
      <c r="K5138" s="103"/>
    </row>
    <row r="5139" spans="2:11" x14ac:dyDescent="0.25">
      <c r="B5139" s="103"/>
      <c r="C5139" s="123"/>
      <c r="D5139" s="103"/>
      <c r="E5139" s="103"/>
      <c r="F5139" s="103"/>
      <c r="H5139" s="123"/>
      <c r="I5139" s="103"/>
      <c r="J5139" s="103"/>
      <c r="K5139" s="103"/>
    </row>
    <row r="5140" spans="2:11" x14ac:dyDescent="0.25">
      <c r="B5140" s="103"/>
      <c r="C5140" s="123"/>
      <c r="D5140" s="103"/>
      <c r="E5140" s="103"/>
      <c r="F5140" s="103"/>
      <c r="H5140" s="123"/>
      <c r="I5140" s="103"/>
      <c r="J5140" s="103"/>
      <c r="K5140" s="103"/>
    </row>
    <row r="5141" spans="2:11" x14ac:dyDescent="0.25">
      <c r="B5141" s="103"/>
      <c r="C5141" s="123"/>
      <c r="D5141" s="103"/>
      <c r="E5141" s="103"/>
      <c r="F5141" s="103"/>
      <c r="H5141" s="123"/>
      <c r="I5141" s="103"/>
      <c r="J5141" s="103"/>
      <c r="K5141" s="103"/>
    </row>
    <row r="5142" spans="2:11" x14ac:dyDescent="0.25">
      <c r="B5142" s="103"/>
      <c r="C5142" s="123"/>
      <c r="D5142" s="103"/>
      <c r="E5142" s="103"/>
      <c r="F5142" s="103"/>
      <c r="H5142" s="123"/>
      <c r="I5142" s="103"/>
      <c r="J5142" s="103"/>
      <c r="K5142" s="103"/>
    </row>
    <row r="5143" spans="2:11" x14ac:dyDescent="0.25">
      <c r="B5143" s="103"/>
      <c r="C5143" s="123"/>
      <c r="D5143" s="103"/>
      <c r="E5143" s="103"/>
      <c r="F5143" s="103"/>
      <c r="H5143" s="123"/>
      <c r="I5143" s="103"/>
      <c r="J5143" s="103"/>
      <c r="K5143" s="103"/>
    </row>
    <row r="5144" spans="2:11" x14ac:dyDescent="0.25">
      <c r="B5144" s="103"/>
      <c r="C5144" s="123"/>
      <c r="D5144" s="103"/>
      <c r="E5144" s="103"/>
      <c r="F5144" s="103"/>
      <c r="H5144" s="123"/>
      <c r="I5144" s="103"/>
      <c r="J5144" s="103"/>
      <c r="K5144" s="103"/>
    </row>
    <row r="5145" spans="2:11" x14ac:dyDescent="0.25">
      <c r="B5145" s="103"/>
      <c r="C5145" s="123"/>
      <c r="D5145" s="103"/>
      <c r="E5145" s="103"/>
      <c r="F5145" s="103"/>
      <c r="H5145" s="123"/>
      <c r="I5145" s="103"/>
      <c r="J5145" s="103"/>
      <c r="K5145" s="103"/>
    </row>
    <row r="5146" spans="2:11" x14ac:dyDescent="0.25">
      <c r="B5146" s="103"/>
      <c r="C5146" s="123"/>
      <c r="D5146" s="103"/>
      <c r="E5146" s="103"/>
      <c r="F5146" s="103"/>
      <c r="H5146" s="123"/>
      <c r="I5146" s="103"/>
      <c r="J5146" s="103"/>
      <c r="K5146" s="103"/>
    </row>
    <row r="5147" spans="2:11" x14ac:dyDescent="0.25">
      <c r="B5147" s="103"/>
      <c r="C5147" s="123"/>
      <c r="D5147" s="103"/>
      <c r="E5147" s="103"/>
      <c r="F5147" s="103"/>
      <c r="H5147" s="123"/>
      <c r="I5147" s="103"/>
      <c r="J5147" s="103"/>
      <c r="K5147" s="103"/>
    </row>
    <row r="5148" spans="2:11" x14ac:dyDescent="0.25">
      <c r="B5148" s="103"/>
      <c r="C5148" s="123"/>
      <c r="D5148" s="103"/>
      <c r="E5148" s="103"/>
      <c r="F5148" s="103"/>
      <c r="H5148" s="123"/>
      <c r="I5148" s="103"/>
      <c r="J5148" s="103"/>
      <c r="K5148" s="103"/>
    </row>
    <row r="5149" spans="2:11" x14ac:dyDescent="0.25">
      <c r="B5149" s="103"/>
      <c r="C5149" s="123"/>
      <c r="D5149" s="103"/>
      <c r="E5149" s="103"/>
      <c r="F5149" s="103"/>
      <c r="H5149" s="123"/>
      <c r="I5149" s="103"/>
      <c r="J5149" s="103"/>
      <c r="K5149" s="103"/>
    </row>
    <row r="5150" spans="2:11" x14ac:dyDescent="0.25">
      <c r="B5150" s="103"/>
      <c r="C5150" s="123"/>
      <c r="D5150" s="103"/>
      <c r="E5150" s="103"/>
      <c r="F5150" s="103"/>
      <c r="H5150" s="123"/>
      <c r="I5150" s="103"/>
      <c r="J5150" s="103"/>
      <c r="K5150" s="103"/>
    </row>
    <row r="5151" spans="2:11" x14ac:dyDescent="0.25">
      <c r="B5151" s="103"/>
      <c r="C5151" s="123"/>
      <c r="D5151" s="103"/>
      <c r="E5151" s="103"/>
      <c r="F5151" s="103"/>
      <c r="H5151" s="123"/>
      <c r="I5151" s="103"/>
      <c r="J5151" s="103"/>
      <c r="K5151" s="103"/>
    </row>
    <row r="5152" spans="2:11" x14ac:dyDescent="0.25">
      <c r="B5152" s="103"/>
      <c r="C5152" s="123"/>
      <c r="D5152" s="103"/>
      <c r="E5152" s="103"/>
      <c r="F5152" s="103"/>
      <c r="H5152" s="123"/>
      <c r="I5152" s="103"/>
      <c r="J5152" s="103"/>
      <c r="K5152" s="103"/>
    </row>
    <row r="5153" spans="2:11" x14ac:dyDescent="0.25">
      <c r="B5153" s="103"/>
      <c r="C5153" s="123"/>
      <c r="D5153" s="103"/>
      <c r="E5153" s="103"/>
      <c r="F5153" s="103"/>
      <c r="H5153" s="123"/>
      <c r="I5153" s="103"/>
      <c r="J5153" s="103"/>
      <c r="K5153" s="103"/>
    </row>
    <row r="5154" spans="2:11" x14ac:dyDescent="0.25">
      <c r="B5154" s="103"/>
      <c r="C5154" s="123"/>
      <c r="D5154" s="103"/>
      <c r="E5154" s="103"/>
      <c r="F5154" s="103"/>
      <c r="H5154" s="123"/>
      <c r="I5154" s="103"/>
      <c r="J5154" s="103"/>
      <c r="K5154" s="103"/>
    </row>
    <row r="5155" spans="2:11" x14ac:dyDescent="0.25">
      <c r="B5155" s="103"/>
      <c r="C5155" s="123"/>
      <c r="D5155" s="103"/>
      <c r="E5155" s="103"/>
      <c r="F5155" s="103"/>
      <c r="H5155" s="123"/>
      <c r="I5155" s="103"/>
      <c r="J5155" s="103"/>
      <c r="K5155" s="103"/>
    </row>
    <row r="5156" spans="2:11" x14ac:dyDescent="0.25">
      <c r="B5156" s="103"/>
      <c r="C5156" s="123"/>
      <c r="D5156" s="103"/>
      <c r="E5156" s="103"/>
      <c r="F5156" s="103"/>
      <c r="H5156" s="123"/>
      <c r="I5156" s="103"/>
      <c r="J5156" s="103"/>
      <c r="K5156" s="103"/>
    </row>
    <row r="5157" spans="2:11" x14ac:dyDescent="0.25">
      <c r="B5157" s="103"/>
      <c r="C5157" s="123"/>
      <c r="D5157" s="103"/>
      <c r="E5157" s="103"/>
      <c r="F5157" s="103"/>
      <c r="H5157" s="123"/>
      <c r="I5157" s="103"/>
      <c r="J5157" s="103"/>
      <c r="K5157" s="103"/>
    </row>
    <row r="5158" spans="2:11" x14ac:dyDescent="0.25">
      <c r="B5158" s="103"/>
      <c r="C5158" s="123"/>
      <c r="D5158" s="103"/>
      <c r="E5158" s="103"/>
      <c r="F5158" s="103"/>
      <c r="H5158" s="123"/>
      <c r="I5158" s="103"/>
      <c r="J5158" s="103"/>
      <c r="K5158" s="103"/>
    </row>
    <row r="5159" spans="2:11" x14ac:dyDescent="0.25">
      <c r="B5159" s="103"/>
      <c r="C5159" s="123"/>
      <c r="D5159" s="103"/>
      <c r="E5159" s="103"/>
      <c r="F5159" s="103"/>
      <c r="H5159" s="123"/>
      <c r="I5159" s="103"/>
      <c r="J5159" s="103"/>
      <c r="K5159" s="103"/>
    </row>
    <row r="5160" spans="2:11" x14ac:dyDescent="0.25">
      <c r="B5160" s="103"/>
      <c r="C5160" s="123"/>
      <c r="D5160" s="103"/>
      <c r="E5160" s="103"/>
      <c r="F5160" s="103"/>
      <c r="H5160" s="123"/>
      <c r="I5160" s="103"/>
      <c r="J5160" s="103"/>
      <c r="K5160" s="103"/>
    </row>
    <row r="5161" spans="2:11" x14ac:dyDescent="0.25">
      <c r="B5161" s="103"/>
      <c r="C5161" s="123"/>
      <c r="D5161" s="103"/>
      <c r="E5161" s="103"/>
      <c r="F5161" s="103"/>
      <c r="H5161" s="123"/>
      <c r="I5161" s="103"/>
      <c r="J5161" s="103"/>
      <c r="K5161" s="103"/>
    </row>
    <row r="5162" spans="2:11" x14ac:dyDescent="0.25">
      <c r="B5162" s="103"/>
      <c r="C5162" s="123"/>
      <c r="D5162" s="103"/>
      <c r="E5162" s="103"/>
      <c r="F5162" s="103"/>
      <c r="H5162" s="123"/>
      <c r="I5162" s="103"/>
      <c r="J5162" s="103"/>
      <c r="K5162" s="103"/>
    </row>
    <row r="5163" spans="2:11" x14ac:dyDescent="0.25">
      <c r="B5163" s="103"/>
      <c r="C5163" s="123"/>
      <c r="D5163" s="103"/>
      <c r="E5163" s="103"/>
      <c r="F5163" s="103"/>
      <c r="H5163" s="123"/>
      <c r="I5163" s="103"/>
      <c r="J5163" s="103"/>
      <c r="K5163" s="103"/>
    </row>
    <row r="5164" spans="2:11" x14ac:dyDescent="0.25">
      <c r="B5164" s="103"/>
      <c r="C5164" s="123"/>
      <c r="D5164" s="103"/>
      <c r="E5164" s="103"/>
      <c r="F5164" s="103"/>
      <c r="H5164" s="123"/>
      <c r="I5164" s="103"/>
      <c r="J5164" s="103"/>
      <c r="K5164" s="103"/>
    </row>
    <row r="5165" spans="2:11" x14ac:dyDescent="0.25">
      <c r="B5165" s="103"/>
      <c r="C5165" s="123"/>
      <c r="D5165" s="103"/>
      <c r="E5165" s="103"/>
      <c r="F5165" s="103"/>
      <c r="H5165" s="123"/>
      <c r="I5165" s="103"/>
      <c r="J5165" s="103"/>
      <c r="K5165" s="103"/>
    </row>
    <row r="5166" spans="2:11" x14ac:dyDescent="0.25">
      <c r="B5166" s="103"/>
      <c r="C5166" s="123"/>
      <c r="D5166" s="103"/>
      <c r="E5166" s="103"/>
      <c r="F5166" s="103"/>
      <c r="H5166" s="123"/>
      <c r="I5166" s="103"/>
      <c r="J5166" s="103"/>
      <c r="K5166" s="103"/>
    </row>
    <row r="5167" spans="2:11" x14ac:dyDescent="0.25">
      <c r="B5167" s="103"/>
      <c r="C5167" s="123"/>
      <c r="D5167" s="103"/>
      <c r="E5167" s="103"/>
      <c r="F5167" s="103"/>
      <c r="H5167" s="123"/>
      <c r="I5167" s="103"/>
      <c r="J5167" s="103"/>
      <c r="K5167" s="103"/>
    </row>
    <row r="5168" spans="2:11" x14ac:dyDescent="0.25">
      <c r="B5168" s="103"/>
      <c r="C5168" s="123"/>
      <c r="D5168" s="103"/>
      <c r="E5168" s="103"/>
      <c r="F5168" s="103"/>
      <c r="H5168" s="123"/>
      <c r="I5168" s="103"/>
      <c r="J5168" s="103"/>
      <c r="K5168" s="103"/>
    </row>
    <row r="5169" spans="2:11" x14ac:dyDescent="0.25">
      <c r="B5169" s="103"/>
      <c r="C5169" s="123"/>
      <c r="D5169" s="103"/>
      <c r="E5169" s="103"/>
      <c r="F5169" s="103"/>
      <c r="H5169" s="123"/>
      <c r="I5169" s="103"/>
      <c r="J5169" s="103"/>
      <c r="K5169" s="103"/>
    </row>
    <row r="5170" spans="2:11" x14ac:dyDescent="0.25">
      <c r="B5170" s="103"/>
      <c r="C5170" s="123"/>
      <c r="D5170" s="103"/>
      <c r="E5170" s="103"/>
      <c r="F5170" s="103"/>
      <c r="H5170" s="123"/>
      <c r="I5170" s="103"/>
      <c r="J5170" s="103"/>
      <c r="K5170" s="103"/>
    </row>
    <row r="5171" spans="2:11" x14ac:dyDescent="0.25">
      <c r="B5171" s="103"/>
      <c r="C5171" s="123"/>
      <c r="D5171" s="103"/>
      <c r="E5171" s="103"/>
      <c r="F5171" s="103"/>
      <c r="H5171" s="123"/>
      <c r="I5171" s="103"/>
      <c r="J5171" s="103"/>
      <c r="K5171" s="103"/>
    </row>
    <row r="5172" spans="2:11" x14ac:dyDescent="0.25">
      <c r="B5172" s="103"/>
      <c r="C5172" s="123"/>
      <c r="D5172" s="103"/>
      <c r="E5172" s="103"/>
      <c r="F5172" s="103"/>
      <c r="H5172" s="123"/>
      <c r="I5172" s="103"/>
      <c r="J5172" s="103"/>
      <c r="K5172" s="103"/>
    </row>
    <row r="5173" spans="2:11" x14ac:dyDescent="0.25">
      <c r="B5173" s="103"/>
      <c r="C5173" s="123"/>
      <c r="D5173" s="103"/>
      <c r="E5173" s="103"/>
      <c r="F5173" s="103"/>
      <c r="H5173" s="123"/>
      <c r="I5173" s="103"/>
      <c r="J5173" s="103"/>
      <c r="K5173" s="103"/>
    </row>
    <row r="5174" spans="2:11" x14ac:dyDescent="0.25">
      <c r="B5174" s="103"/>
      <c r="C5174" s="123"/>
      <c r="D5174" s="103"/>
      <c r="E5174" s="103"/>
      <c r="F5174" s="103"/>
      <c r="H5174" s="123"/>
      <c r="I5174" s="103"/>
      <c r="J5174" s="103"/>
      <c r="K5174" s="103"/>
    </row>
    <row r="5175" spans="2:11" x14ac:dyDescent="0.25">
      <c r="B5175" s="103"/>
      <c r="C5175" s="123"/>
      <c r="D5175" s="103"/>
      <c r="E5175" s="103"/>
      <c r="F5175" s="103"/>
      <c r="H5175" s="123"/>
      <c r="I5175" s="103"/>
      <c r="J5175" s="103"/>
      <c r="K5175" s="103"/>
    </row>
    <row r="5176" spans="2:11" x14ac:dyDescent="0.25">
      <c r="B5176" s="103"/>
      <c r="C5176" s="123"/>
      <c r="D5176" s="103"/>
      <c r="E5176" s="103"/>
      <c r="F5176" s="103"/>
      <c r="H5176" s="123"/>
      <c r="I5176" s="103"/>
      <c r="J5176" s="103"/>
      <c r="K5176" s="103"/>
    </row>
    <row r="5177" spans="2:11" x14ac:dyDescent="0.25">
      <c r="B5177" s="103"/>
      <c r="C5177" s="123"/>
      <c r="D5177" s="103"/>
      <c r="E5177" s="103"/>
      <c r="F5177" s="103"/>
      <c r="H5177" s="123"/>
      <c r="I5177" s="103"/>
      <c r="J5177" s="103"/>
      <c r="K5177" s="103"/>
    </row>
    <row r="5178" spans="2:11" x14ac:dyDescent="0.25">
      <c r="B5178" s="103"/>
      <c r="C5178" s="123"/>
      <c r="D5178" s="103"/>
      <c r="E5178" s="103"/>
      <c r="F5178" s="103"/>
      <c r="H5178" s="123"/>
      <c r="I5178" s="103"/>
      <c r="J5178" s="103"/>
      <c r="K5178" s="103"/>
    </row>
    <row r="5179" spans="2:11" x14ac:dyDescent="0.25">
      <c r="B5179" s="103"/>
      <c r="C5179" s="123"/>
      <c r="D5179" s="103"/>
      <c r="E5179" s="103"/>
      <c r="F5179" s="103"/>
      <c r="H5179" s="123"/>
      <c r="I5179" s="103"/>
      <c r="J5179" s="103"/>
      <c r="K5179" s="103"/>
    </row>
    <row r="5180" spans="2:11" x14ac:dyDescent="0.25">
      <c r="B5180" s="103"/>
      <c r="C5180" s="123"/>
      <c r="D5180" s="103"/>
      <c r="E5180" s="103"/>
      <c r="F5180" s="103"/>
      <c r="H5180" s="123"/>
      <c r="I5180" s="103"/>
      <c r="J5180" s="103"/>
      <c r="K5180" s="103"/>
    </row>
    <row r="5181" spans="2:11" x14ac:dyDescent="0.25">
      <c r="B5181" s="103"/>
      <c r="C5181" s="123"/>
      <c r="D5181" s="103"/>
      <c r="E5181" s="103"/>
      <c r="F5181" s="103"/>
      <c r="H5181" s="123"/>
      <c r="I5181" s="103"/>
      <c r="J5181" s="103"/>
      <c r="K5181" s="103"/>
    </row>
    <row r="5182" spans="2:11" x14ac:dyDescent="0.25">
      <c r="B5182" s="103"/>
      <c r="C5182" s="123"/>
      <c r="D5182" s="103"/>
      <c r="E5182" s="103"/>
      <c r="F5182" s="103"/>
      <c r="H5182" s="123"/>
      <c r="I5182" s="103"/>
      <c r="J5182" s="103"/>
      <c r="K5182" s="103"/>
    </row>
    <row r="5183" spans="2:11" x14ac:dyDescent="0.25">
      <c r="B5183" s="103"/>
      <c r="C5183" s="123"/>
      <c r="D5183" s="103"/>
      <c r="E5183" s="103"/>
      <c r="F5183" s="103"/>
      <c r="H5183" s="123"/>
      <c r="I5183" s="103"/>
      <c r="J5183" s="103"/>
      <c r="K5183" s="103"/>
    </row>
    <row r="5184" spans="2:11" x14ac:dyDescent="0.25">
      <c r="B5184" s="103"/>
      <c r="C5184" s="123"/>
      <c r="D5184" s="103"/>
      <c r="E5184" s="103"/>
      <c r="F5184" s="103"/>
      <c r="H5184" s="123"/>
      <c r="I5184" s="103"/>
      <c r="J5184" s="103"/>
      <c r="K5184" s="103"/>
    </row>
    <row r="5185" spans="2:11" x14ac:dyDescent="0.25">
      <c r="B5185" s="103"/>
      <c r="C5185" s="123"/>
      <c r="D5185" s="103"/>
      <c r="E5185" s="103"/>
      <c r="F5185" s="103"/>
      <c r="H5185" s="123"/>
      <c r="I5185" s="103"/>
      <c r="J5185" s="103"/>
      <c r="K5185" s="103"/>
    </row>
    <row r="5186" spans="2:11" x14ac:dyDescent="0.25">
      <c r="B5186" s="103"/>
      <c r="C5186" s="123"/>
      <c r="D5186" s="103"/>
      <c r="E5186" s="103"/>
      <c r="F5186" s="103"/>
      <c r="H5186" s="123"/>
      <c r="I5186" s="103"/>
      <c r="J5186" s="103"/>
      <c r="K5186" s="103"/>
    </row>
    <row r="5187" spans="2:11" x14ac:dyDescent="0.25">
      <c r="B5187" s="103"/>
      <c r="C5187" s="123"/>
      <c r="D5187" s="103"/>
      <c r="E5187" s="103"/>
      <c r="F5187" s="103"/>
      <c r="H5187" s="123"/>
      <c r="I5187" s="103"/>
      <c r="J5187" s="103"/>
      <c r="K5187" s="103"/>
    </row>
    <row r="5188" spans="2:11" x14ac:dyDescent="0.25">
      <c r="B5188" s="103"/>
      <c r="C5188" s="123"/>
      <c r="D5188" s="103"/>
      <c r="E5188" s="103"/>
      <c r="F5188" s="103"/>
      <c r="H5188" s="123"/>
      <c r="I5188" s="103"/>
      <c r="J5188" s="103"/>
      <c r="K5188" s="103"/>
    </row>
    <row r="5189" spans="2:11" x14ac:dyDescent="0.25">
      <c r="B5189" s="103"/>
      <c r="C5189" s="123"/>
      <c r="D5189" s="103"/>
      <c r="E5189" s="103"/>
      <c r="F5189" s="103"/>
      <c r="H5189" s="123"/>
      <c r="I5189" s="103"/>
      <c r="J5189" s="103"/>
      <c r="K5189" s="103"/>
    </row>
    <row r="5190" spans="2:11" x14ac:dyDescent="0.25">
      <c r="B5190" s="103"/>
      <c r="C5190" s="123"/>
      <c r="D5190" s="103"/>
      <c r="E5190" s="103"/>
      <c r="F5190" s="103"/>
      <c r="H5190" s="123"/>
      <c r="I5190" s="103"/>
      <c r="J5190" s="103"/>
      <c r="K5190" s="103"/>
    </row>
    <row r="5191" spans="2:11" x14ac:dyDescent="0.25">
      <c r="B5191" s="103"/>
      <c r="C5191" s="123"/>
      <c r="D5191" s="103"/>
      <c r="E5191" s="103"/>
      <c r="F5191" s="103"/>
      <c r="H5191" s="123"/>
      <c r="I5191" s="103"/>
      <c r="J5191" s="103"/>
      <c r="K5191" s="103"/>
    </row>
    <row r="5192" spans="2:11" x14ac:dyDescent="0.25">
      <c r="B5192" s="103"/>
      <c r="C5192" s="123"/>
      <c r="D5192" s="103"/>
      <c r="E5192" s="103"/>
      <c r="F5192" s="103"/>
      <c r="H5192" s="123"/>
      <c r="I5192" s="103"/>
      <c r="J5192" s="103"/>
      <c r="K5192" s="103"/>
    </row>
    <row r="5193" spans="2:11" x14ac:dyDescent="0.25">
      <c r="B5193" s="103"/>
      <c r="C5193" s="123"/>
      <c r="D5193" s="103"/>
      <c r="E5193" s="103"/>
      <c r="F5193" s="103"/>
      <c r="H5193" s="123"/>
      <c r="I5193" s="103"/>
      <c r="J5193" s="103"/>
      <c r="K5193" s="103"/>
    </row>
    <row r="5194" spans="2:11" x14ac:dyDescent="0.25">
      <c r="B5194" s="103"/>
      <c r="C5194" s="123"/>
      <c r="D5194" s="103"/>
      <c r="E5194" s="103"/>
      <c r="F5194" s="103"/>
      <c r="H5194" s="123"/>
      <c r="I5194" s="103"/>
      <c r="J5194" s="103"/>
      <c r="K5194" s="103"/>
    </row>
    <row r="5195" spans="2:11" x14ac:dyDescent="0.25">
      <c r="B5195" s="103"/>
      <c r="C5195" s="123"/>
      <c r="D5195" s="103"/>
      <c r="E5195" s="103"/>
      <c r="F5195" s="103"/>
      <c r="H5195" s="123"/>
      <c r="I5195" s="103"/>
      <c r="J5195" s="103"/>
      <c r="K5195" s="103"/>
    </row>
    <row r="5196" spans="2:11" x14ac:dyDescent="0.25">
      <c r="B5196" s="103"/>
      <c r="C5196" s="123"/>
      <c r="D5196" s="103"/>
      <c r="E5196" s="103"/>
      <c r="F5196" s="103"/>
      <c r="H5196" s="123"/>
      <c r="I5196" s="103"/>
      <c r="J5196" s="103"/>
      <c r="K5196" s="103"/>
    </row>
    <row r="5197" spans="2:11" x14ac:dyDescent="0.25">
      <c r="B5197" s="103"/>
      <c r="C5197" s="123"/>
      <c r="D5197" s="103"/>
      <c r="E5197" s="103"/>
      <c r="F5197" s="103"/>
      <c r="H5197" s="123"/>
      <c r="I5197" s="103"/>
      <c r="J5197" s="103"/>
      <c r="K5197" s="103"/>
    </row>
    <row r="5198" spans="2:11" x14ac:dyDescent="0.25">
      <c r="B5198" s="103"/>
      <c r="C5198" s="123"/>
      <c r="D5198" s="103"/>
      <c r="E5198" s="103"/>
      <c r="F5198" s="103"/>
      <c r="H5198" s="123"/>
      <c r="I5198" s="103"/>
      <c r="J5198" s="103"/>
      <c r="K5198" s="103"/>
    </row>
    <row r="5199" spans="2:11" x14ac:dyDescent="0.25">
      <c r="B5199" s="103"/>
      <c r="C5199" s="123"/>
      <c r="D5199" s="103"/>
      <c r="E5199" s="103"/>
      <c r="F5199" s="103"/>
      <c r="H5199" s="123"/>
      <c r="I5199" s="103"/>
      <c r="J5199" s="103"/>
      <c r="K5199" s="103"/>
    </row>
    <row r="5200" spans="2:11" x14ac:dyDescent="0.25">
      <c r="B5200" s="103"/>
      <c r="C5200" s="123"/>
      <c r="D5200" s="103"/>
      <c r="E5200" s="103"/>
      <c r="F5200" s="103"/>
      <c r="H5200" s="123"/>
      <c r="I5200" s="103"/>
      <c r="J5200" s="103"/>
      <c r="K5200" s="103"/>
    </row>
    <row r="5201" spans="2:11" x14ac:dyDescent="0.25">
      <c r="B5201" s="103"/>
      <c r="C5201" s="123"/>
      <c r="D5201" s="103"/>
      <c r="E5201" s="103"/>
      <c r="F5201" s="103"/>
      <c r="H5201" s="123"/>
      <c r="I5201" s="103"/>
      <c r="J5201" s="103"/>
      <c r="K5201" s="103"/>
    </row>
    <row r="5202" spans="2:11" x14ac:dyDescent="0.25">
      <c r="B5202" s="103"/>
      <c r="C5202" s="123"/>
      <c r="D5202" s="103"/>
      <c r="E5202" s="103"/>
      <c r="F5202" s="103"/>
      <c r="H5202" s="123"/>
      <c r="I5202" s="103"/>
      <c r="J5202" s="103"/>
      <c r="K5202" s="103"/>
    </row>
    <row r="5203" spans="2:11" x14ac:dyDescent="0.25">
      <c r="B5203" s="103"/>
      <c r="C5203" s="123"/>
      <c r="D5203" s="103"/>
      <c r="E5203" s="103"/>
      <c r="F5203" s="103"/>
      <c r="H5203" s="123"/>
      <c r="I5203" s="103"/>
      <c r="J5203" s="103"/>
      <c r="K5203" s="103"/>
    </row>
    <row r="5204" spans="2:11" x14ac:dyDescent="0.25">
      <c r="B5204" s="103"/>
      <c r="C5204" s="123"/>
      <c r="D5204" s="103"/>
      <c r="E5204" s="103"/>
      <c r="F5204" s="103"/>
      <c r="H5204" s="123"/>
      <c r="I5204" s="103"/>
      <c r="J5204" s="103"/>
      <c r="K5204" s="103"/>
    </row>
    <row r="5205" spans="2:11" x14ac:dyDescent="0.25">
      <c r="B5205" s="103"/>
      <c r="C5205" s="123"/>
      <c r="D5205" s="103"/>
      <c r="E5205" s="103"/>
      <c r="F5205" s="103"/>
      <c r="H5205" s="123"/>
      <c r="I5205" s="103"/>
      <c r="J5205" s="103"/>
      <c r="K5205" s="103"/>
    </row>
    <row r="5206" spans="2:11" x14ac:dyDescent="0.25">
      <c r="B5206" s="103"/>
      <c r="C5206" s="123"/>
      <c r="D5206" s="103"/>
      <c r="E5206" s="103"/>
      <c r="F5206" s="103"/>
      <c r="H5206" s="123"/>
      <c r="I5206" s="103"/>
      <c r="J5206" s="103"/>
      <c r="K5206" s="103"/>
    </row>
    <row r="5207" spans="2:11" x14ac:dyDescent="0.25">
      <c r="B5207" s="103"/>
      <c r="C5207" s="123"/>
      <c r="D5207" s="103"/>
      <c r="E5207" s="103"/>
      <c r="F5207" s="103"/>
      <c r="H5207" s="123"/>
      <c r="I5207" s="103"/>
      <c r="J5207" s="103"/>
      <c r="K5207" s="103"/>
    </row>
    <row r="5208" spans="2:11" x14ac:dyDescent="0.25">
      <c r="B5208" s="103"/>
      <c r="C5208" s="123"/>
      <c r="D5208" s="103"/>
      <c r="E5208" s="103"/>
      <c r="F5208" s="103"/>
      <c r="H5208" s="123"/>
      <c r="I5208" s="103"/>
      <c r="J5208" s="103"/>
      <c r="K5208" s="103"/>
    </row>
    <row r="5209" spans="2:11" x14ac:dyDescent="0.25">
      <c r="B5209" s="103"/>
      <c r="C5209" s="123"/>
      <c r="D5209" s="103"/>
      <c r="E5209" s="103"/>
      <c r="F5209" s="103"/>
      <c r="H5209" s="123"/>
      <c r="I5209" s="103"/>
      <c r="J5209" s="103"/>
      <c r="K5209" s="103"/>
    </row>
    <row r="5210" spans="2:11" x14ac:dyDescent="0.25">
      <c r="B5210" s="103"/>
      <c r="C5210" s="123"/>
      <c r="D5210" s="103"/>
      <c r="E5210" s="103"/>
      <c r="F5210" s="103"/>
      <c r="H5210" s="123"/>
      <c r="I5210" s="103"/>
      <c r="J5210" s="103"/>
      <c r="K5210" s="103"/>
    </row>
    <row r="5211" spans="2:11" x14ac:dyDescent="0.25">
      <c r="B5211" s="103"/>
      <c r="C5211" s="123"/>
      <c r="D5211" s="103"/>
      <c r="E5211" s="103"/>
      <c r="F5211" s="103"/>
      <c r="H5211" s="123"/>
      <c r="I5211" s="103"/>
      <c r="J5211" s="103"/>
      <c r="K5211" s="103"/>
    </row>
    <row r="5212" spans="2:11" x14ac:dyDescent="0.25">
      <c r="B5212" s="103"/>
      <c r="C5212" s="123"/>
      <c r="D5212" s="103"/>
      <c r="E5212" s="103"/>
      <c r="F5212" s="103"/>
      <c r="H5212" s="123"/>
      <c r="I5212" s="103"/>
      <c r="J5212" s="103"/>
      <c r="K5212" s="103"/>
    </row>
    <row r="5213" spans="2:11" x14ac:dyDescent="0.25">
      <c r="B5213" s="103"/>
      <c r="C5213" s="123"/>
      <c r="D5213" s="103"/>
      <c r="E5213" s="103"/>
      <c r="F5213" s="103"/>
      <c r="H5213" s="123"/>
      <c r="I5213" s="103"/>
      <c r="J5213" s="103"/>
      <c r="K5213" s="103"/>
    </row>
    <row r="5214" spans="2:11" x14ac:dyDescent="0.25">
      <c r="B5214" s="103"/>
      <c r="C5214" s="123"/>
      <c r="D5214" s="103"/>
      <c r="E5214" s="103"/>
      <c r="F5214" s="103"/>
      <c r="H5214" s="123"/>
      <c r="I5214" s="103"/>
      <c r="J5214" s="103"/>
      <c r="K5214" s="103"/>
    </row>
    <row r="5215" spans="2:11" x14ac:dyDescent="0.25">
      <c r="B5215" s="103"/>
      <c r="C5215" s="123"/>
      <c r="D5215" s="103"/>
      <c r="E5215" s="103"/>
      <c r="F5215" s="103"/>
      <c r="H5215" s="123"/>
      <c r="I5215" s="103"/>
      <c r="J5215" s="103"/>
      <c r="K5215" s="103"/>
    </row>
    <row r="5216" spans="2:11" x14ac:dyDescent="0.25">
      <c r="B5216" s="103"/>
      <c r="C5216" s="123"/>
      <c r="D5216" s="103"/>
      <c r="E5216" s="103"/>
      <c r="F5216" s="103"/>
      <c r="H5216" s="123"/>
      <c r="I5216" s="103"/>
      <c r="J5216" s="103"/>
      <c r="K5216" s="103"/>
    </row>
    <row r="5217" spans="2:11" x14ac:dyDescent="0.25">
      <c r="B5217" s="103"/>
      <c r="C5217" s="123"/>
      <c r="D5217" s="103"/>
      <c r="E5217" s="103"/>
      <c r="F5217" s="103"/>
      <c r="H5217" s="123"/>
      <c r="I5217" s="103"/>
      <c r="J5217" s="103"/>
      <c r="K5217" s="103"/>
    </row>
    <row r="5218" spans="2:11" x14ac:dyDescent="0.25">
      <c r="B5218" s="103"/>
      <c r="C5218" s="123"/>
      <c r="D5218" s="103"/>
      <c r="E5218" s="103"/>
      <c r="F5218" s="103"/>
      <c r="H5218" s="123"/>
      <c r="I5218" s="103"/>
      <c r="J5218" s="103"/>
      <c r="K5218" s="103"/>
    </row>
    <row r="5219" spans="2:11" x14ac:dyDescent="0.25">
      <c r="B5219" s="103"/>
      <c r="C5219" s="123"/>
      <c r="D5219" s="103"/>
      <c r="E5219" s="103"/>
      <c r="F5219" s="103"/>
      <c r="H5219" s="123"/>
      <c r="I5219" s="103"/>
      <c r="J5219" s="103"/>
      <c r="K5219" s="103"/>
    </row>
    <row r="5220" spans="2:11" x14ac:dyDescent="0.25">
      <c r="B5220" s="103"/>
      <c r="C5220" s="123"/>
      <c r="D5220" s="103"/>
      <c r="E5220" s="103"/>
      <c r="F5220" s="103"/>
      <c r="H5220" s="123"/>
      <c r="I5220" s="103"/>
      <c r="J5220" s="103"/>
      <c r="K5220" s="103"/>
    </row>
    <row r="5221" spans="2:11" x14ac:dyDescent="0.25">
      <c r="B5221" s="103"/>
      <c r="C5221" s="123"/>
      <c r="D5221" s="103"/>
      <c r="E5221" s="103"/>
      <c r="F5221" s="103"/>
      <c r="H5221" s="123"/>
      <c r="I5221" s="103"/>
      <c r="J5221" s="103"/>
      <c r="K5221" s="103"/>
    </row>
    <row r="5222" spans="2:11" x14ac:dyDescent="0.25">
      <c r="B5222" s="103"/>
      <c r="C5222" s="123"/>
      <c r="D5222" s="103"/>
      <c r="E5222" s="103"/>
      <c r="F5222" s="103"/>
      <c r="H5222" s="123"/>
      <c r="I5222" s="103"/>
      <c r="J5222" s="103"/>
      <c r="K5222" s="103"/>
    </row>
    <row r="5223" spans="2:11" x14ac:dyDescent="0.25">
      <c r="B5223" s="103"/>
      <c r="C5223" s="123"/>
      <c r="D5223" s="103"/>
      <c r="E5223" s="103"/>
      <c r="F5223" s="103"/>
      <c r="H5223" s="123"/>
      <c r="I5223" s="103"/>
      <c r="J5223" s="103"/>
      <c r="K5223" s="103"/>
    </row>
    <row r="5224" spans="2:11" x14ac:dyDescent="0.25">
      <c r="B5224" s="103"/>
      <c r="C5224" s="123"/>
      <c r="D5224" s="103"/>
      <c r="E5224" s="103"/>
      <c r="F5224" s="103"/>
      <c r="H5224" s="123"/>
      <c r="I5224" s="103"/>
      <c r="J5224" s="103"/>
      <c r="K5224" s="103"/>
    </row>
    <row r="5225" spans="2:11" x14ac:dyDescent="0.25">
      <c r="B5225" s="103"/>
      <c r="C5225" s="123"/>
      <c r="D5225" s="103"/>
      <c r="E5225" s="103"/>
      <c r="F5225" s="103"/>
      <c r="H5225" s="123"/>
      <c r="I5225" s="103"/>
      <c r="J5225" s="103"/>
      <c r="K5225" s="103"/>
    </row>
    <row r="5226" spans="2:11" x14ac:dyDescent="0.25">
      <c r="B5226" s="103"/>
      <c r="C5226" s="123"/>
      <c r="D5226" s="103"/>
      <c r="E5226" s="103"/>
      <c r="F5226" s="103"/>
      <c r="H5226" s="123"/>
      <c r="I5226" s="103"/>
      <c r="J5226" s="103"/>
      <c r="K5226" s="103"/>
    </row>
    <row r="5227" spans="2:11" x14ac:dyDescent="0.25">
      <c r="B5227" s="103"/>
      <c r="C5227" s="123"/>
      <c r="D5227" s="103"/>
      <c r="E5227" s="103"/>
      <c r="F5227" s="103"/>
      <c r="H5227" s="123"/>
      <c r="I5227" s="103"/>
      <c r="J5227" s="103"/>
      <c r="K5227" s="103"/>
    </row>
    <row r="5228" spans="2:11" x14ac:dyDescent="0.25">
      <c r="B5228" s="103"/>
      <c r="C5228" s="123"/>
      <c r="D5228" s="103"/>
      <c r="E5228" s="103"/>
      <c r="F5228" s="103"/>
      <c r="H5228" s="123"/>
      <c r="I5228" s="103"/>
      <c r="J5228" s="103"/>
      <c r="K5228" s="103"/>
    </row>
    <row r="5229" spans="2:11" x14ac:dyDescent="0.25">
      <c r="B5229" s="103"/>
      <c r="C5229" s="123"/>
      <c r="D5229" s="103"/>
      <c r="E5229" s="103"/>
      <c r="F5229" s="103"/>
      <c r="H5229" s="123"/>
      <c r="I5229" s="103"/>
      <c r="J5229" s="103"/>
      <c r="K5229" s="103"/>
    </row>
    <row r="5230" spans="2:11" x14ac:dyDescent="0.25">
      <c r="B5230" s="103"/>
      <c r="C5230" s="123"/>
      <c r="D5230" s="103"/>
      <c r="E5230" s="103"/>
      <c r="F5230" s="103"/>
      <c r="H5230" s="123"/>
      <c r="I5230" s="103"/>
      <c r="J5230" s="103"/>
      <c r="K5230" s="103"/>
    </row>
    <row r="5231" spans="2:11" x14ac:dyDescent="0.25">
      <c r="B5231" s="103"/>
      <c r="C5231" s="123"/>
      <c r="D5231" s="103"/>
      <c r="E5231" s="103"/>
      <c r="F5231" s="103"/>
      <c r="H5231" s="123"/>
      <c r="I5231" s="103"/>
      <c r="J5231" s="103"/>
      <c r="K5231" s="103"/>
    </row>
    <row r="5232" spans="2:11" x14ac:dyDescent="0.25">
      <c r="B5232" s="103"/>
      <c r="C5232" s="123"/>
      <c r="D5232" s="103"/>
      <c r="E5232" s="103"/>
      <c r="F5232" s="103"/>
      <c r="H5232" s="123"/>
      <c r="I5232" s="103"/>
      <c r="J5232" s="103"/>
      <c r="K5232" s="103"/>
    </row>
    <row r="5233" spans="2:11" x14ac:dyDescent="0.25">
      <c r="B5233" s="103"/>
      <c r="C5233" s="123"/>
      <c r="D5233" s="103"/>
      <c r="E5233" s="103"/>
      <c r="F5233" s="103"/>
      <c r="H5233" s="123"/>
      <c r="I5233" s="103"/>
      <c r="J5233" s="103"/>
      <c r="K5233" s="103"/>
    </row>
    <row r="5234" spans="2:11" x14ac:dyDescent="0.25">
      <c r="B5234" s="103"/>
      <c r="C5234" s="123"/>
      <c r="D5234" s="103"/>
      <c r="E5234" s="103"/>
      <c r="F5234" s="103"/>
      <c r="H5234" s="123"/>
      <c r="I5234" s="103"/>
      <c r="J5234" s="103"/>
      <c r="K5234" s="103"/>
    </row>
    <row r="5235" spans="2:11" x14ac:dyDescent="0.25">
      <c r="B5235" s="103"/>
      <c r="C5235" s="123"/>
      <c r="D5235" s="103"/>
      <c r="E5235" s="103"/>
      <c r="F5235" s="103"/>
      <c r="H5235" s="123"/>
      <c r="I5235" s="103"/>
      <c r="J5235" s="103"/>
      <c r="K5235" s="103"/>
    </row>
    <row r="5236" spans="2:11" x14ac:dyDescent="0.25">
      <c r="B5236" s="103"/>
      <c r="C5236" s="123"/>
      <c r="D5236" s="103"/>
      <c r="E5236" s="103"/>
      <c r="F5236" s="103"/>
      <c r="H5236" s="123"/>
      <c r="I5236" s="103"/>
      <c r="J5236" s="103"/>
      <c r="K5236" s="103"/>
    </row>
    <row r="5237" spans="2:11" x14ac:dyDescent="0.25">
      <c r="B5237" s="103"/>
      <c r="C5237" s="123"/>
      <c r="D5237" s="103"/>
      <c r="E5237" s="103"/>
      <c r="F5237" s="103"/>
      <c r="H5237" s="123"/>
      <c r="I5237" s="103"/>
      <c r="J5237" s="103"/>
      <c r="K5237" s="103"/>
    </row>
    <row r="5238" spans="2:11" x14ac:dyDescent="0.25">
      <c r="B5238" s="103"/>
      <c r="C5238" s="123"/>
      <c r="D5238" s="103"/>
      <c r="E5238" s="103"/>
      <c r="F5238" s="103"/>
      <c r="H5238" s="123"/>
      <c r="I5238" s="103"/>
      <c r="J5238" s="103"/>
      <c r="K5238" s="103"/>
    </row>
    <row r="5239" spans="2:11" x14ac:dyDescent="0.25">
      <c r="B5239" s="103"/>
      <c r="C5239" s="123"/>
      <c r="D5239" s="103"/>
      <c r="E5239" s="103"/>
      <c r="F5239" s="103"/>
      <c r="H5239" s="123"/>
      <c r="I5239" s="103"/>
      <c r="J5239" s="103"/>
      <c r="K5239" s="103"/>
    </row>
    <row r="5240" spans="2:11" x14ac:dyDescent="0.25">
      <c r="B5240" s="103"/>
      <c r="C5240" s="123"/>
      <c r="D5240" s="103"/>
      <c r="E5240" s="103"/>
      <c r="F5240" s="103"/>
      <c r="H5240" s="123"/>
      <c r="I5240" s="103"/>
      <c r="J5240" s="103"/>
      <c r="K5240" s="103"/>
    </row>
    <row r="5241" spans="2:11" x14ac:dyDescent="0.25">
      <c r="B5241" s="103"/>
      <c r="C5241" s="123"/>
      <c r="D5241" s="103"/>
      <c r="E5241" s="103"/>
      <c r="F5241" s="103"/>
      <c r="H5241" s="123"/>
      <c r="I5241" s="103"/>
      <c r="J5241" s="103"/>
      <c r="K5241" s="103"/>
    </row>
    <row r="5242" spans="2:11" x14ac:dyDescent="0.25">
      <c r="B5242" s="103"/>
      <c r="C5242" s="123"/>
      <c r="D5242" s="103"/>
      <c r="E5242" s="103"/>
      <c r="F5242" s="103"/>
      <c r="H5242" s="123"/>
      <c r="I5242" s="103"/>
      <c r="J5242" s="103"/>
      <c r="K5242" s="103"/>
    </row>
    <row r="5243" spans="2:11" x14ac:dyDescent="0.25">
      <c r="B5243" s="103"/>
      <c r="C5243" s="123"/>
      <c r="D5243" s="103"/>
      <c r="E5243" s="103"/>
      <c r="F5243" s="103"/>
      <c r="H5243" s="123"/>
      <c r="I5243" s="103"/>
      <c r="J5243" s="103"/>
      <c r="K5243" s="103"/>
    </row>
    <row r="5244" spans="2:11" x14ac:dyDescent="0.25">
      <c r="B5244" s="103"/>
      <c r="C5244" s="123"/>
      <c r="D5244" s="103"/>
      <c r="E5244" s="103"/>
      <c r="F5244" s="103"/>
      <c r="H5244" s="123"/>
      <c r="I5244" s="103"/>
      <c r="J5244" s="103"/>
      <c r="K5244" s="103"/>
    </row>
    <row r="5245" spans="2:11" x14ac:dyDescent="0.25">
      <c r="B5245" s="103"/>
      <c r="C5245" s="123"/>
      <c r="D5245" s="103"/>
      <c r="E5245" s="103"/>
      <c r="F5245" s="103"/>
      <c r="H5245" s="123"/>
      <c r="I5245" s="103"/>
      <c r="J5245" s="103"/>
      <c r="K5245" s="103"/>
    </row>
    <row r="5246" spans="2:11" x14ac:dyDescent="0.25">
      <c r="B5246" s="103"/>
      <c r="C5246" s="123"/>
      <c r="D5246" s="103"/>
      <c r="E5246" s="103"/>
      <c r="F5246" s="103"/>
      <c r="H5246" s="123"/>
      <c r="I5246" s="103"/>
      <c r="J5246" s="103"/>
      <c r="K5246" s="103"/>
    </row>
    <row r="5247" spans="2:11" x14ac:dyDescent="0.25">
      <c r="B5247" s="103"/>
      <c r="C5247" s="123"/>
      <c r="D5247" s="103"/>
      <c r="E5247" s="103"/>
      <c r="F5247" s="103"/>
      <c r="H5247" s="123"/>
      <c r="I5247" s="103"/>
      <c r="J5247" s="103"/>
      <c r="K5247" s="103"/>
    </row>
    <row r="5248" spans="2:11" x14ac:dyDescent="0.25">
      <c r="B5248" s="103"/>
      <c r="C5248" s="123"/>
      <c r="D5248" s="103"/>
      <c r="E5248" s="103"/>
      <c r="F5248" s="103"/>
      <c r="H5248" s="123"/>
      <c r="I5248" s="103"/>
      <c r="J5248" s="103"/>
      <c r="K5248" s="103"/>
    </row>
    <row r="5249" spans="2:11" x14ac:dyDescent="0.25">
      <c r="B5249" s="103"/>
      <c r="C5249" s="123"/>
      <c r="D5249" s="103"/>
      <c r="E5249" s="103"/>
      <c r="F5249" s="103"/>
      <c r="H5249" s="123"/>
      <c r="I5249" s="103"/>
      <c r="J5249" s="103"/>
      <c r="K5249" s="103"/>
    </row>
    <row r="5250" spans="2:11" x14ac:dyDescent="0.25">
      <c r="B5250" s="103"/>
      <c r="C5250" s="123"/>
      <c r="D5250" s="103"/>
      <c r="E5250" s="103"/>
      <c r="F5250" s="103"/>
      <c r="H5250" s="123"/>
      <c r="I5250" s="103"/>
      <c r="J5250" s="103"/>
      <c r="K5250" s="103"/>
    </row>
    <row r="5251" spans="2:11" x14ac:dyDescent="0.25">
      <c r="B5251" s="103"/>
      <c r="C5251" s="123"/>
      <c r="D5251" s="103"/>
      <c r="E5251" s="103"/>
      <c r="F5251" s="103"/>
      <c r="H5251" s="123"/>
      <c r="I5251" s="103"/>
      <c r="J5251" s="103"/>
      <c r="K5251" s="103"/>
    </row>
    <row r="5252" spans="2:11" x14ac:dyDescent="0.25">
      <c r="B5252" s="103"/>
      <c r="C5252" s="123"/>
      <c r="D5252" s="103"/>
      <c r="E5252" s="103"/>
      <c r="F5252" s="103"/>
      <c r="H5252" s="123"/>
      <c r="I5252" s="103"/>
      <c r="J5252" s="103"/>
      <c r="K5252" s="103"/>
    </row>
    <row r="5253" spans="2:11" x14ac:dyDescent="0.25">
      <c r="B5253" s="103"/>
      <c r="C5253" s="123"/>
      <c r="D5253" s="103"/>
      <c r="E5253" s="103"/>
      <c r="F5253" s="103"/>
      <c r="H5253" s="123"/>
      <c r="I5253" s="103"/>
      <c r="J5253" s="103"/>
      <c r="K5253" s="103"/>
    </row>
    <row r="5254" spans="2:11" x14ac:dyDescent="0.25">
      <c r="B5254" s="103"/>
      <c r="C5254" s="123"/>
      <c r="D5254" s="103"/>
      <c r="E5254" s="103"/>
      <c r="F5254" s="103"/>
      <c r="H5254" s="123"/>
      <c r="I5254" s="103"/>
      <c r="J5254" s="103"/>
      <c r="K5254" s="103"/>
    </row>
    <row r="5255" spans="2:11" x14ac:dyDescent="0.25">
      <c r="B5255" s="103"/>
      <c r="C5255" s="123"/>
      <c r="D5255" s="103"/>
      <c r="E5255" s="103"/>
      <c r="F5255" s="103"/>
      <c r="H5255" s="123"/>
      <c r="I5255" s="103"/>
      <c r="J5255" s="103"/>
      <c r="K5255" s="103"/>
    </row>
    <row r="5256" spans="2:11" x14ac:dyDescent="0.25">
      <c r="B5256" s="103"/>
      <c r="C5256" s="123"/>
      <c r="D5256" s="103"/>
      <c r="E5256" s="103"/>
      <c r="F5256" s="103"/>
      <c r="H5256" s="123"/>
      <c r="I5256" s="103"/>
      <c r="J5256" s="103"/>
      <c r="K5256" s="103"/>
    </row>
    <row r="5257" spans="2:11" x14ac:dyDescent="0.25">
      <c r="B5257" s="103"/>
      <c r="C5257" s="123"/>
      <c r="D5257" s="103"/>
      <c r="E5257" s="103"/>
      <c r="F5257" s="103"/>
      <c r="H5257" s="123"/>
      <c r="I5257" s="103"/>
      <c r="J5257" s="103"/>
      <c r="K5257" s="103"/>
    </row>
    <row r="5258" spans="2:11" x14ac:dyDescent="0.25">
      <c r="B5258" s="103"/>
      <c r="C5258" s="123"/>
      <c r="D5258" s="103"/>
      <c r="E5258" s="103"/>
      <c r="F5258" s="103"/>
      <c r="H5258" s="123"/>
      <c r="I5258" s="103"/>
      <c r="J5258" s="103"/>
      <c r="K5258" s="103"/>
    </row>
    <row r="5259" spans="2:11" x14ac:dyDescent="0.25">
      <c r="B5259" s="103"/>
      <c r="C5259" s="123"/>
      <c r="D5259" s="103"/>
      <c r="E5259" s="103"/>
      <c r="F5259" s="103"/>
      <c r="H5259" s="123"/>
      <c r="I5259" s="103"/>
      <c r="J5259" s="103"/>
      <c r="K5259" s="103"/>
    </row>
    <row r="5260" spans="2:11" x14ac:dyDescent="0.25">
      <c r="B5260" s="103"/>
      <c r="C5260" s="123"/>
      <c r="D5260" s="103"/>
      <c r="E5260" s="103"/>
      <c r="F5260" s="103"/>
      <c r="H5260" s="123"/>
      <c r="I5260" s="103"/>
      <c r="J5260" s="103"/>
      <c r="K5260" s="103"/>
    </row>
    <row r="5261" spans="2:11" x14ac:dyDescent="0.25">
      <c r="B5261" s="103"/>
      <c r="C5261" s="123"/>
      <c r="D5261" s="103"/>
      <c r="E5261" s="103"/>
      <c r="F5261" s="103"/>
      <c r="H5261" s="123"/>
      <c r="I5261" s="103"/>
      <c r="J5261" s="103"/>
      <c r="K5261" s="103"/>
    </row>
    <row r="5262" spans="2:11" x14ac:dyDescent="0.25">
      <c r="B5262" s="103"/>
      <c r="C5262" s="123"/>
      <c r="D5262" s="103"/>
      <c r="E5262" s="103"/>
      <c r="F5262" s="103"/>
      <c r="H5262" s="123"/>
      <c r="I5262" s="103"/>
      <c r="J5262" s="103"/>
      <c r="K5262" s="103"/>
    </row>
    <row r="5263" spans="2:11" x14ac:dyDescent="0.25">
      <c r="B5263" s="103"/>
      <c r="C5263" s="123"/>
      <c r="D5263" s="103"/>
      <c r="E5263" s="103"/>
      <c r="F5263" s="103"/>
      <c r="H5263" s="123"/>
      <c r="I5263" s="103"/>
      <c r="J5263" s="103"/>
      <c r="K5263" s="103"/>
    </row>
    <row r="5264" spans="2:11" x14ac:dyDescent="0.25">
      <c r="B5264" s="103"/>
      <c r="C5264" s="123"/>
      <c r="D5264" s="103"/>
      <c r="E5264" s="103"/>
      <c r="F5264" s="103"/>
      <c r="H5264" s="123"/>
      <c r="I5264" s="103"/>
      <c r="J5264" s="103"/>
      <c r="K5264" s="103"/>
    </row>
    <row r="5265" spans="2:11" x14ac:dyDescent="0.25">
      <c r="B5265" s="103"/>
      <c r="C5265" s="123"/>
      <c r="D5265" s="103"/>
      <c r="E5265" s="103"/>
      <c r="F5265" s="103"/>
      <c r="H5265" s="123"/>
      <c r="I5265" s="103"/>
      <c r="J5265" s="103"/>
      <c r="K5265" s="103"/>
    </row>
    <row r="5266" spans="2:11" x14ac:dyDescent="0.25">
      <c r="B5266" s="103"/>
      <c r="C5266" s="123"/>
      <c r="D5266" s="103"/>
      <c r="E5266" s="103"/>
      <c r="F5266" s="103"/>
      <c r="H5266" s="123"/>
      <c r="I5266" s="103"/>
      <c r="J5266" s="103"/>
      <c r="K5266" s="103"/>
    </row>
    <row r="5267" spans="2:11" x14ac:dyDescent="0.25">
      <c r="B5267" s="103"/>
      <c r="C5267" s="123"/>
      <c r="D5267" s="103"/>
      <c r="E5267" s="103"/>
      <c r="F5267" s="103"/>
      <c r="H5267" s="123"/>
      <c r="I5267" s="103"/>
      <c r="J5267" s="103"/>
      <c r="K5267" s="103"/>
    </row>
    <row r="5268" spans="2:11" x14ac:dyDescent="0.25">
      <c r="B5268" s="103"/>
      <c r="C5268" s="123"/>
      <c r="D5268" s="103"/>
      <c r="E5268" s="103"/>
      <c r="F5268" s="103"/>
      <c r="H5268" s="123"/>
      <c r="I5268" s="103"/>
      <c r="J5268" s="103"/>
      <c r="K5268" s="103"/>
    </row>
    <row r="5269" spans="2:11" x14ac:dyDescent="0.25">
      <c r="B5269" s="103"/>
      <c r="C5269" s="123"/>
      <c r="D5269" s="103"/>
      <c r="E5269" s="103"/>
      <c r="F5269" s="103"/>
      <c r="H5269" s="123"/>
      <c r="I5269" s="103"/>
      <c r="J5269" s="103"/>
      <c r="K5269" s="103"/>
    </row>
    <row r="5270" spans="2:11" x14ac:dyDescent="0.25">
      <c r="B5270" s="103"/>
      <c r="C5270" s="123"/>
      <c r="D5270" s="103"/>
      <c r="E5270" s="103"/>
      <c r="F5270" s="103"/>
      <c r="H5270" s="123"/>
      <c r="I5270" s="103"/>
      <c r="J5270" s="103"/>
      <c r="K5270" s="103"/>
    </row>
    <row r="5271" spans="2:11" x14ac:dyDescent="0.25">
      <c r="B5271" s="103"/>
      <c r="C5271" s="123"/>
      <c r="D5271" s="103"/>
      <c r="E5271" s="103"/>
      <c r="F5271" s="103"/>
      <c r="H5271" s="123"/>
      <c r="I5271" s="103"/>
      <c r="J5271" s="103"/>
      <c r="K5271" s="103"/>
    </row>
    <row r="5272" spans="2:11" x14ac:dyDescent="0.25">
      <c r="B5272" s="103"/>
      <c r="C5272" s="123"/>
      <c r="D5272" s="103"/>
      <c r="E5272" s="103"/>
      <c r="F5272" s="103"/>
      <c r="H5272" s="123"/>
      <c r="I5272" s="103"/>
      <c r="J5272" s="103"/>
      <c r="K5272" s="103"/>
    </row>
    <row r="5273" spans="2:11" x14ac:dyDescent="0.25">
      <c r="B5273" s="103"/>
      <c r="C5273" s="123"/>
      <c r="D5273" s="103"/>
      <c r="E5273" s="103"/>
      <c r="F5273" s="103"/>
      <c r="H5273" s="123"/>
      <c r="I5273" s="103"/>
      <c r="J5273" s="103"/>
      <c r="K5273" s="103"/>
    </row>
    <row r="5274" spans="2:11" x14ac:dyDescent="0.25">
      <c r="B5274" s="103"/>
      <c r="C5274" s="123"/>
      <c r="D5274" s="103"/>
      <c r="E5274" s="103"/>
      <c r="F5274" s="103"/>
      <c r="H5274" s="123"/>
      <c r="I5274" s="103"/>
      <c r="J5274" s="103"/>
      <c r="K5274" s="103"/>
    </row>
    <row r="5275" spans="2:11" x14ac:dyDescent="0.25">
      <c r="B5275" s="103"/>
      <c r="C5275" s="123"/>
      <c r="D5275" s="103"/>
      <c r="E5275" s="103"/>
      <c r="F5275" s="103"/>
      <c r="H5275" s="123"/>
      <c r="I5275" s="103"/>
      <c r="J5275" s="103"/>
      <c r="K5275" s="103"/>
    </row>
    <row r="5276" spans="2:11" x14ac:dyDescent="0.25">
      <c r="B5276" s="103"/>
      <c r="C5276" s="123"/>
      <c r="D5276" s="103"/>
      <c r="E5276" s="103"/>
      <c r="F5276" s="103"/>
      <c r="H5276" s="123"/>
      <c r="I5276" s="103"/>
      <c r="J5276" s="103"/>
      <c r="K5276" s="103"/>
    </row>
    <row r="5277" spans="2:11" x14ac:dyDescent="0.25">
      <c r="B5277" s="103"/>
      <c r="C5277" s="123"/>
      <c r="D5277" s="103"/>
      <c r="E5277" s="103"/>
      <c r="F5277" s="103"/>
      <c r="H5277" s="123"/>
      <c r="I5277" s="103"/>
      <c r="J5277" s="103"/>
      <c r="K5277" s="103"/>
    </row>
    <row r="5278" spans="2:11" x14ac:dyDescent="0.25">
      <c r="B5278" s="103"/>
      <c r="C5278" s="123"/>
      <c r="D5278" s="103"/>
      <c r="E5278" s="103"/>
      <c r="F5278" s="103"/>
      <c r="H5278" s="123"/>
      <c r="I5278" s="103"/>
      <c r="J5278" s="103"/>
      <c r="K5278" s="103"/>
    </row>
    <row r="5279" spans="2:11" x14ac:dyDescent="0.25">
      <c r="B5279" s="103"/>
      <c r="C5279" s="123"/>
      <c r="D5279" s="103"/>
      <c r="E5279" s="103"/>
      <c r="F5279" s="103"/>
      <c r="H5279" s="123"/>
      <c r="I5279" s="103"/>
      <c r="J5279" s="103"/>
      <c r="K5279" s="103"/>
    </row>
    <row r="5280" spans="2:11" x14ac:dyDescent="0.25">
      <c r="B5280" s="103"/>
      <c r="C5280" s="123"/>
      <c r="D5280" s="103"/>
      <c r="E5280" s="103"/>
      <c r="F5280" s="103"/>
      <c r="H5280" s="123"/>
      <c r="I5280" s="103"/>
      <c r="J5280" s="103"/>
      <c r="K5280" s="103"/>
    </row>
    <row r="5281" spans="2:11" x14ac:dyDescent="0.25">
      <c r="B5281" s="103"/>
      <c r="C5281" s="123"/>
      <c r="D5281" s="103"/>
      <c r="E5281" s="103"/>
      <c r="F5281" s="103"/>
      <c r="H5281" s="123"/>
      <c r="I5281" s="103"/>
      <c r="J5281" s="103"/>
      <c r="K5281" s="103"/>
    </row>
    <row r="5282" spans="2:11" x14ac:dyDescent="0.25">
      <c r="B5282" s="103"/>
      <c r="C5282" s="123"/>
      <c r="D5282" s="103"/>
      <c r="E5282" s="103"/>
      <c r="F5282" s="103"/>
      <c r="H5282" s="123"/>
      <c r="I5282" s="103"/>
      <c r="J5282" s="103"/>
      <c r="K5282" s="103"/>
    </row>
    <row r="5283" spans="2:11" x14ac:dyDescent="0.25">
      <c r="B5283" s="103"/>
      <c r="C5283" s="123"/>
      <c r="D5283" s="103"/>
      <c r="E5283" s="103"/>
      <c r="F5283" s="103"/>
      <c r="H5283" s="123"/>
      <c r="I5283" s="103"/>
      <c r="J5283" s="103"/>
      <c r="K5283" s="103"/>
    </row>
    <row r="5284" spans="2:11" x14ac:dyDescent="0.25">
      <c r="B5284" s="103"/>
      <c r="C5284" s="123"/>
      <c r="D5284" s="103"/>
      <c r="E5284" s="103"/>
      <c r="F5284" s="103"/>
      <c r="H5284" s="123"/>
      <c r="I5284" s="103"/>
      <c r="J5284" s="103"/>
      <c r="K5284" s="103"/>
    </row>
    <row r="5285" spans="2:11" x14ac:dyDescent="0.25">
      <c r="B5285" s="103"/>
      <c r="C5285" s="123"/>
      <c r="D5285" s="103"/>
      <c r="E5285" s="103"/>
      <c r="F5285" s="103"/>
      <c r="H5285" s="123"/>
      <c r="I5285" s="103"/>
      <c r="J5285" s="103"/>
      <c r="K5285" s="103"/>
    </row>
    <row r="5286" spans="2:11" x14ac:dyDescent="0.25">
      <c r="B5286" s="103"/>
      <c r="C5286" s="123"/>
      <c r="D5286" s="103"/>
      <c r="E5286" s="103"/>
      <c r="F5286" s="103"/>
      <c r="H5286" s="123"/>
      <c r="I5286" s="103"/>
      <c r="J5286" s="103"/>
      <c r="K5286" s="103"/>
    </row>
    <row r="5287" spans="2:11" x14ac:dyDescent="0.25">
      <c r="B5287" s="103"/>
      <c r="C5287" s="123"/>
      <c r="D5287" s="103"/>
      <c r="E5287" s="103"/>
      <c r="F5287" s="103"/>
      <c r="H5287" s="123"/>
      <c r="I5287" s="103"/>
      <c r="J5287" s="103"/>
      <c r="K5287" s="103"/>
    </row>
    <row r="5288" spans="2:11" x14ac:dyDescent="0.25">
      <c r="B5288" s="103"/>
      <c r="C5288" s="123"/>
      <c r="D5288" s="103"/>
      <c r="E5288" s="103"/>
      <c r="F5288" s="103"/>
      <c r="H5288" s="123"/>
      <c r="I5288" s="103"/>
      <c r="J5288" s="103"/>
      <c r="K5288" s="103"/>
    </row>
    <row r="5289" spans="2:11" x14ac:dyDescent="0.25">
      <c r="B5289" s="103"/>
      <c r="C5289" s="123"/>
      <c r="D5289" s="103"/>
      <c r="E5289" s="103"/>
      <c r="F5289" s="103"/>
      <c r="H5289" s="123"/>
      <c r="I5289" s="103"/>
      <c r="J5289" s="103"/>
      <c r="K5289" s="103"/>
    </row>
    <row r="5290" spans="2:11" x14ac:dyDescent="0.25">
      <c r="B5290" s="103"/>
      <c r="C5290" s="123"/>
      <c r="D5290" s="103"/>
      <c r="E5290" s="103"/>
      <c r="F5290" s="103"/>
      <c r="H5290" s="123"/>
      <c r="I5290" s="103"/>
      <c r="J5290" s="103"/>
      <c r="K5290" s="103"/>
    </row>
    <row r="5291" spans="2:11" x14ac:dyDescent="0.25">
      <c r="B5291" s="103"/>
      <c r="C5291" s="123"/>
      <c r="D5291" s="103"/>
      <c r="E5291" s="103"/>
      <c r="F5291" s="103"/>
      <c r="H5291" s="123"/>
      <c r="I5291" s="103"/>
      <c r="J5291" s="103"/>
      <c r="K5291" s="103"/>
    </row>
    <row r="5292" spans="2:11" x14ac:dyDescent="0.25">
      <c r="B5292" s="103"/>
      <c r="C5292" s="123"/>
      <c r="D5292" s="103"/>
      <c r="E5292" s="103"/>
      <c r="F5292" s="103"/>
      <c r="H5292" s="123"/>
      <c r="I5292" s="103"/>
      <c r="J5292" s="103"/>
      <c r="K5292" s="103"/>
    </row>
    <row r="5293" spans="2:11" x14ac:dyDescent="0.25">
      <c r="B5293" s="103"/>
      <c r="C5293" s="123"/>
      <c r="D5293" s="103"/>
      <c r="E5293" s="103"/>
      <c r="F5293" s="103"/>
      <c r="H5293" s="123"/>
      <c r="I5293" s="103"/>
      <c r="J5293" s="103"/>
      <c r="K5293" s="103"/>
    </row>
    <row r="5294" spans="2:11" x14ac:dyDescent="0.25">
      <c r="B5294" s="103"/>
      <c r="C5294" s="123"/>
      <c r="D5294" s="103"/>
      <c r="E5294" s="103"/>
      <c r="F5294" s="103"/>
      <c r="H5294" s="123"/>
      <c r="I5294" s="103"/>
      <c r="J5294" s="103"/>
      <c r="K5294" s="103"/>
    </row>
    <row r="5295" spans="2:11" x14ac:dyDescent="0.25">
      <c r="B5295" s="103"/>
      <c r="C5295" s="123"/>
      <c r="D5295" s="103"/>
      <c r="E5295" s="103"/>
      <c r="F5295" s="103"/>
      <c r="H5295" s="123"/>
      <c r="I5295" s="103"/>
      <c r="J5295" s="103"/>
      <c r="K5295" s="103"/>
    </row>
    <row r="5296" spans="2:11" x14ac:dyDescent="0.25">
      <c r="B5296" s="103"/>
      <c r="C5296" s="123"/>
      <c r="D5296" s="103"/>
      <c r="E5296" s="103"/>
      <c r="F5296" s="103"/>
      <c r="H5296" s="123"/>
      <c r="I5296" s="103"/>
      <c r="J5296" s="103"/>
      <c r="K5296" s="103"/>
    </row>
    <row r="5297" spans="2:11" x14ac:dyDescent="0.25">
      <c r="B5297" s="103"/>
      <c r="C5297" s="123"/>
      <c r="D5297" s="103"/>
      <c r="E5297" s="103"/>
      <c r="F5297" s="103"/>
      <c r="H5297" s="123"/>
      <c r="I5297" s="103"/>
      <c r="J5297" s="103"/>
      <c r="K5297" s="103"/>
    </row>
    <row r="5298" spans="2:11" x14ac:dyDescent="0.25">
      <c r="B5298" s="103"/>
      <c r="C5298" s="123"/>
      <c r="D5298" s="103"/>
      <c r="E5298" s="103"/>
      <c r="F5298" s="103"/>
      <c r="H5298" s="123"/>
      <c r="I5298" s="103"/>
      <c r="J5298" s="103"/>
      <c r="K5298" s="103"/>
    </row>
    <row r="5299" spans="2:11" x14ac:dyDescent="0.25">
      <c r="B5299" s="103"/>
      <c r="C5299" s="123"/>
      <c r="D5299" s="103"/>
      <c r="E5299" s="103"/>
      <c r="F5299" s="103"/>
      <c r="H5299" s="123"/>
      <c r="I5299" s="103"/>
      <c r="J5299" s="103"/>
      <c r="K5299" s="103"/>
    </row>
    <row r="5300" spans="2:11" x14ac:dyDescent="0.25">
      <c r="B5300" s="103"/>
      <c r="C5300" s="123"/>
      <c r="D5300" s="103"/>
      <c r="E5300" s="103"/>
      <c r="F5300" s="103"/>
      <c r="H5300" s="123"/>
      <c r="I5300" s="103"/>
      <c r="J5300" s="103"/>
      <c r="K5300" s="103"/>
    </row>
    <row r="5301" spans="2:11" x14ac:dyDescent="0.25">
      <c r="B5301" s="103"/>
      <c r="C5301" s="123"/>
      <c r="D5301" s="103"/>
      <c r="E5301" s="103"/>
      <c r="F5301" s="103"/>
      <c r="H5301" s="123"/>
      <c r="I5301" s="103"/>
      <c r="J5301" s="103"/>
      <c r="K5301" s="103"/>
    </row>
    <row r="5302" spans="2:11" x14ac:dyDescent="0.25">
      <c r="B5302" s="103"/>
      <c r="C5302" s="123"/>
      <c r="D5302" s="103"/>
      <c r="E5302" s="103"/>
      <c r="F5302" s="103"/>
      <c r="H5302" s="123"/>
      <c r="I5302" s="103"/>
      <c r="J5302" s="103"/>
      <c r="K5302" s="103"/>
    </row>
    <row r="5303" spans="2:11" x14ac:dyDescent="0.25">
      <c r="B5303" s="103"/>
      <c r="C5303" s="123"/>
      <c r="D5303" s="103"/>
      <c r="E5303" s="103"/>
      <c r="F5303" s="103"/>
      <c r="H5303" s="123"/>
      <c r="I5303" s="103"/>
      <c r="J5303" s="103"/>
      <c r="K5303" s="103"/>
    </row>
    <row r="5304" spans="2:11" x14ac:dyDescent="0.25">
      <c r="B5304" s="103"/>
      <c r="C5304" s="123"/>
      <c r="D5304" s="103"/>
      <c r="E5304" s="103"/>
      <c r="F5304" s="103"/>
      <c r="H5304" s="123"/>
      <c r="I5304" s="103"/>
      <c r="J5304" s="103"/>
      <c r="K5304" s="103"/>
    </row>
    <row r="5305" spans="2:11" x14ac:dyDescent="0.25">
      <c r="B5305" s="103"/>
      <c r="C5305" s="123"/>
      <c r="D5305" s="103"/>
      <c r="E5305" s="103"/>
      <c r="F5305" s="103"/>
      <c r="H5305" s="123"/>
      <c r="I5305" s="103"/>
      <c r="J5305" s="103"/>
      <c r="K5305" s="103"/>
    </row>
    <row r="5306" spans="2:11" x14ac:dyDescent="0.25">
      <c r="B5306" s="103"/>
      <c r="C5306" s="123"/>
      <c r="D5306" s="103"/>
      <c r="E5306" s="103"/>
      <c r="F5306" s="103"/>
      <c r="H5306" s="123"/>
      <c r="I5306" s="103"/>
      <c r="J5306" s="103"/>
      <c r="K5306" s="103"/>
    </row>
    <row r="5307" spans="2:11" x14ac:dyDescent="0.25">
      <c r="B5307" s="103"/>
      <c r="C5307" s="123"/>
      <c r="D5307" s="103"/>
      <c r="E5307" s="103"/>
      <c r="F5307" s="103"/>
      <c r="H5307" s="123"/>
      <c r="I5307" s="103"/>
      <c r="J5307" s="103"/>
      <c r="K5307" s="103"/>
    </row>
    <row r="5308" spans="2:11" x14ac:dyDescent="0.25">
      <c r="B5308" s="103"/>
      <c r="C5308" s="123"/>
      <c r="D5308" s="103"/>
      <c r="E5308" s="103"/>
      <c r="F5308" s="103"/>
      <c r="H5308" s="123"/>
      <c r="I5308" s="103"/>
      <c r="J5308" s="103"/>
      <c r="K5308" s="103"/>
    </row>
    <row r="5309" spans="2:11" x14ac:dyDescent="0.25">
      <c r="B5309" s="103"/>
      <c r="C5309" s="123"/>
      <c r="D5309" s="103"/>
      <c r="E5309" s="103"/>
      <c r="F5309" s="103"/>
      <c r="H5309" s="123"/>
      <c r="I5309" s="103"/>
      <c r="J5309" s="103"/>
      <c r="K5309" s="103"/>
    </row>
    <row r="5310" spans="2:11" x14ac:dyDescent="0.25">
      <c r="B5310" s="103"/>
      <c r="C5310" s="123"/>
      <c r="D5310" s="103"/>
      <c r="E5310" s="103"/>
      <c r="F5310" s="103"/>
      <c r="H5310" s="123"/>
      <c r="I5310" s="103"/>
      <c r="J5310" s="103"/>
      <c r="K5310" s="103"/>
    </row>
    <row r="5311" spans="2:11" x14ac:dyDescent="0.25">
      <c r="B5311" s="103"/>
      <c r="C5311" s="123"/>
      <c r="D5311" s="103"/>
      <c r="E5311" s="103"/>
      <c r="F5311" s="103"/>
      <c r="H5311" s="123"/>
      <c r="I5311" s="103"/>
      <c r="J5311" s="103"/>
      <c r="K5311" s="103"/>
    </row>
    <row r="5312" spans="2:11" x14ac:dyDescent="0.25">
      <c r="B5312" s="103"/>
      <c r="C5312" s="123"/>
      <c r="D5312" s="103"/>
      <c r="E5312" s="103"/>
      <c r="F5312" s="103"/>
      <c r="H5312" s="123"/>
      <c r="I5312" s="103"/>
      <c r="J5312" s="103"/>
      <c r="K5312" s="103"/>
    </row>
    <row r="5313" spans="2:11" x14ac:dyDescent="0.25">
      <c r="B5313" s="103"/>
      <c r="C5313" s="123"/>
      <c r="D5313" s="103"/>
      <c r="E5313" s="103"/>
      <c r="F5313" s="103"/>
      <c r="H5313" s="123"/>
      <c r="I5313" s="103"/>
      <c r="J5313" s="103"/>
      <c r="K5313" s="103"/>
    </row>
    <row r="5314" spans="2:11" x14ac:dyDescent="0.25">
      <c r="B5314" s="103"/>
      <c r="C5314" s="123"/>
      <c r="D5314" s="103"/>
      <c r="E5314" s="103"/>
      <c r="F5314" s="103"/>
      <c r="H5314" s="123"/>
      <c r="I5314" s="103"/>
      <c r="J5314" s="103"/>
      <c r="K5314" s="103"/>
    </row>
    <row r="5315" spans="2:11" x14ac:dyDescent="0.25">
      <c r="B5315" s="103"/>
      <c r="C5315" s="123"/>
      <c r="D5315" s="103"/>
      <c r="E5315" s="103"/>
      <c r="F5315" s="103"/>
      <c r="H5315" s="123"/>
      <c r="I5315" s="103"/>
      <c r="J5315" s="103"/>
      <c r="K5315" s="103"/>
    </row>
    <row r="5316" spans="2:11" x14ac:dyDescent="0.25">
      <c r="B5316" s="103"/>
      <c r="C5316" s="123"/>
      <c r="D5316" s="103"/>
      <c r="E5316" s="103"/>
      <c r="F5316" s="103"/>
      <c r="H5316" s="123"/>
      <c r="I5316" s="103"/>
      <c r="J5316" s="103"/>
      <c r="K5316" s="103"/>
    </row>
    <row r="5317" spans="2:11" x14ac:dyDescent="0.25">
      <c r="B5317" s="103"/>
      <c r="C5317" s="123"/>
      <c r="D5317" s="103"/>
      <c r="E5317" s="103"/>
      <c r="F5317" s="103"/>
      <c r="H5317" s="123"/>
      <c r="I5317" s="103"/>
      <c r="J5317" s="103"/>
      <c r="K5317" s="103"/>
    </row>
    <row r="5318" spans="2:11" x14ac:dyDescent="0.25">
      <c r="B5318" s="103"/>
      <c r="C5318" s="123"/>
      <c r="D5318" s="103"/>
      <c r="E5318" s="103"/>
      <c r="F5318" s="103"/>
      <c r="H5318" s="123"/>
      <c r="I5318" s="103"/>
      <c r="J5318" s="103"/>
      <c r="K5318" s="103"/>
    </row>
    <row r="5319" spans="2:11" x14ac:dyDescent="0.25">
      <c r="B5319" s="103"/>
      <c r="C5319" s="123"/>
      <c r="D5319" s="103"/>
      <c r="E5319" s="103"/>
      <c r="F5319" s="103"/>
      <c r="H5319" s="123"/>
      <c r="I5319" s="103"/>
      <c r="J5319" s="103"/>
      <c r="K5319" s="103"/>
    </row>
    <row r="5320" spans="2:11" x14ac:dyDescent="0.25">
      <c r="B5320" s="103"/>
      <c r="C5320" s="123"/>
      <c r="D5320" s="103"/>
      <c r="E5320" s="103"/>
      <c r="F5320" s="103"/>
      <c r="H5320" s="123"/>
      <c r="I5320" s="103"/>
      <c r="J5320" s="103"/>
      <c r="K5320" s="103"/>
    </row>
    <row r="5321" spans="2:11" x14ac:dyDescent="0.25">
      <c r="B5321" s="103"/>
      <c r="C5321" s="123"/>
      <c r="D5321" s="103"/>
      <c r="E5321" s="103"/>
      <c r="F5321" s="103"/>
      <c r="H5321" s="123"/>
      <c r="I5321" s="103"/>
      <c r="J5321" s="103"/>
      <c r="K5321" s="103"/>
    </row>
    <row r="5322" spans="2:11" x14ac:dyDescent="0.25">
      <c r="B5322" s="103"/>
      <c r="C5322" s="123"/>
      <c r="D5322" s="103"/>
      <c r="E5322" s="103"/>
      <c r="F5322" s="103"/>
      <c r="H5322" s="123"/>
      <c r="I5322" s="103"/>
      <c r="J5322" s="103"/>
      <c r="K5322" s="103"/>
    </row>
    <row r="5323" spans="2:11" x14ac:dyDescent="0.25">
      <c r="B5323" s="103"/>
      <c r="C5323" s="123"/>
      <c r="D5323" s="103"/>
      <c r="E5323" s="103"/>
      <c r="F5323" s="103"/>
      <c r="H5323" s="123"/>
      <c r="I5323" s="103"/>
      <c r="J5323" s="103"/>
      <c r="K5323" s="103"/>
    </row>
    <row r="5324" spans="2:11" x14ac:dyDescent="0.25">
      <c r="B5324" s="103"/>
      <c r="C5324" s="123"/>
      <c r="D5324" s="103"/>
      <c r="E5324" s="103"/>
      <c r="F5324" s="103"/>
      <c r="H5324" s="123"/>
      <c r="I5324" s="103"/>
      <c r="J5324" s="103"/>
      <c r="K5324" s="103"/>
    </row>
    <row r="5325" spans="2:11" x14ac:dyDescent="0.25">
      <c r="B5325" s="103"/>
      <c r="C5325" s="123"/>
      <c r="D5325" s="103"/>
      <c r="E5325" s="103"/>
      <c r="F5325" s="103"/>
      <c r="H5325" s="123"/>
      <c r="I5325" s="103"/>
      <c r="J5325" s="103"/>
      <c r="K5325" s="103"/>
    </row>
    <row r="5326" spans="2:11" x14ac:dyDescent="0.25">
      <c r="B5326" s="103"/>
      <c r="C5326" s="123"/>
      <c r="D5326" s="103"/>
      <c r="E5326" s="103"/>
      <c r="F5326" s="103"/>
      <c r="H5326" s="123"/>
      <c r="I5326" s="103"/>
      <c r="J5326" s="103"/>
      <c r="K5326" s="103"/>
    </row>
    <row r="5327" spans="2:11" x14ac:dyDescent="0.25">
      <c r="B5327" s="103"/>
      <c r="C5327" s="123"/>
      <c r="D5327" s="103"/>
      <c r="E5327" s="103"/>
      <c r="F5327" s="103"/>
      <c r="H5327" s="123"/>
      <c r="I5327" s="103"/>
      <c r="J5327" s="103"/>
      <c r="K5327" s="103"/>
    </row>
    <row r="5328" spans="2:11" x14ac:dyDescent="0.25">
      <c r="B5328" s="103"/>
      <c r="C5328" s="123"/>
      <c r="D5328" s="103"/>
      <c r="E5328" s="103"/>
      <c r="F5328" s="103"/>
      <c r="H5328" s="123"/>
      <c r="I5328" s="103"/>
      <c r="J5328" s="103"/>
      <c r="K5328" s="103"/>
    </row>
    <row r="5329" spans="2:11" x14ac:dyDescent="0.25">
      <c r="B5329" s="103"/>
      <c r="C5329" s="123"/>
      <c r="D5329" s="103"/>
      <c r="E5329" s="103"/>
      <c r="F5329" s="103"/>
      <c r="H5329" s="123"/>
      <c r="I5329" s="103"/>
      <c r="J5329" s="103"/>
      <c r="K5329" s="103"/>
    </row>
    <row r="5330" spans="2:11" x14ac:dyDescent="0.25">
      <c r="B5330" s="103"/>
      <c r="C5330" s="123"/>
      <c r="D5330" s="103"/>
      <c r="E5330" s="103"/>
      <c r="F5330" s="103"/>
      <c r="H5330" s="123"/>
      <c r="I5330" s="103"/>
      <c r="J5330" s="103"/>
      <c r="K5330" s="103"/>
    </row>
    <row r="5331" spans="2:11" x14ac:dyDescent="0.25">
      <c r="B5331" s="103"/>
      <c r="C5331" s="123"/>
      <c r="D5331" s="103"/>
      <c r="E5331" s="103"/>
      <c r="F5331" s="103"/>
      <c r="H5331" s="123"/>
      <c r="I5331" s="103"/>
      <c r="J5331" s="103"/>
      <c r="K5331" s="103"/>
    </row>
    <row r="5332" spans="2:11" x14ac:dyDescent="0.25">
      <c r="B5332" s="103"/>
      <c r="C5332" s="123"/>
      <c r="D5332" s="103"/>
      <c r="E5332" s="103"/>
      <c r="F5332" s="103"/>
      <c r="H5332" s="123"/>
      <c r="I5332" s="103"/>
      <c r="J5332" s="103"/>
      <c r="K5332" s="103"/>
    </row>
    <row r="5333" spans="2:11" x14ac:dyDescent="0.25">
      <c r="B5333" s="103"/>
      <c r="C5333" s="123"/>
      <c r="D5333" s="103"/>
      <c r="E5333" s="103"/>
      <c r="F5333" s="103"/>
      <c r="H5333" s="123"/>
      <c r="I5333" s="103"/>
      <c r="J5333" s="103"/>
      <c r="K5333" s="103"/>
    </row>
    <row r="5334" spans="2:11" x14ac:dyDescent="0.25">
      <c r="B5334" s="103"/>
      <c r="C5334" s="123"/>
      <c r="D5334" s="103"/>
      <c r="E5334" s="103"/>
      <c r="F5334" s="103"/>
      <c r="H5334" s="123"/>
      <c r="I5334" s="103"/>
      <c r="J5334" s="103"/>
      <c r="K5334" s="103"/>
    </row>
    <row r="5335" spans="2:11" x14ac:dyDescent="0.25">
      <c r="B5335" s="103"/>
      <c r="C5335" s="123"/>
      <c r="D5335" s="103"/>
      <c r="E5335" s="103"/>
      <c r="F5335" s="103"/>
      <c r="H5335" s="123"/>
      <c r="I5335" s="103"/>
      <c r="J5335" s="103"/>
      <c r="K5335" s="103"/>
    </row>
    <row r="5336" spans="2:11" x14ac:dyDescent="0.25">
      <c r="B5336" s="103"/>
      <c r="C5336" s="123"/>
      <c r="D5336" s="103"/>
      <c r="E5336" s="103"/>
      <c r="F5336" s="103"/>
      <c r="H5336" s="123"/>
      <c r="I5336" s="103"/>
      <c r="J5336" s="103"/>
      <c r="K5336" s="103"/>
    </row>
    <row r="5337" spans="2:11" x14ac:dyDescent="0.25">
      <c r="B5337" s="103"/>
      <c r="C5337" s="123"/>
      <c r="D5337" s="103"/>
      <c r="E5337" s="103"/>
      <c r="F5337" s="103"/>
      <c r="H5337" s="123"/>
      <c r="I5337" s="103"/>
      <c r="J5337" s="103"/>
      <c r="K5337" s="103"/>
    </row>
    <row r="5338" spans="2:11" x14ac:dyDescent="0.25">
      <c r="B5338" s="103"/>
      <c r="C5338" s="123"/>
      <c r="D5338" s="103"/>
      <c r="E5338" s="103"/>
      <c r="F5338" s="103"/>
      <c r="H5338" s="123"/>
      <c r="I5338" s="103"/>
      <c r="J5338" s="103"/>
      <c r="K5338" s="103"/>
    </row>
    <row r="5339" spans="2:11" x14ac:dyDescent="0.25">
      <c r="B5339" s="103"/>
      <c r="C5339" s="123"/>
      <c r="D5339" s="103"/>
      <c r="E5339" s="103"/>
      <c r="F5339" s="103"/>
      <c r="H5339" s="123"/>
      <c r="I5339" s="103"/>
      <c r="J5339" s="103"/>
      <c r="K5339" s="103"/>
    </row>
    <row r="5340" spans="2:11" x14ac:dyDescent="0.25">
      <c r="B5340" s="103"/>
      <c r="C5340" s="123"/>
      <c r="D5340" s="103"/>
      <c r="E5340" s="103"/>
      <c r="F5340" s="103"/>
      <c r="H5340" s="123"/>
      <c r="I5340" s="103"/>
      <c r="J5340" s="103"/>
      <c r="K5340" s="103"/>
    </row>
    <row r="5341" spans="2:11" x14ac:dyDescent="0.25">
      <c r="B5341" s="103"/>
      <c r="C5341" s="123"/>
      <c r="D5341" s="103"/>
      <c r="E5341" s="103"/>
      <c r="F5341" s="103"/>
      <c r="H5341" s="123"/>
      <c r="I5341" s="103"/>
      <c r="J5341" s="103"/>
      <c r="K5341" s="103"/>
    </row>
    <row r="5342" spans="2:11" x14ac:dyDescent="0.25">
      <c r="B5342" s="103"/>
      <c r="C5342" s="123"/>
      <c r="D5342" s="103"/>
      <c r="E5342" s="103"/>
      <c r="F5342" s="103"/>
      <c r="H5342" s="123"/>
      <c r="I5342" s="103"/>
      <c r="J5342" s="103"/>
      <c r="K5342" s="103"/>
    </row>
    <row r="5343" spans="2:11" x14ac:dyDescent="0.25">
      <c r="B5343" s="103"/>
      <c r="C5343" s="123"/>
      <c r="D5343" s="103"/>
      <c r="E5343" s="103"/>
      <c r="F5343" s="103"/>
      <c r="H5343" s="123"/>
      <c r="I5343" s="103"/>
      <c r="J5343" s="103"/>
      <c r="K5343" s="103"/>
    </row>
    <row r="5344" spans="2:11" x14ac:dyDescent="0.25">
      <c r="B5344" s="103"/>
      <c r="C5344" s="123"/>
      <c r="D5344" s="103"/>
      <c r="E5344" s="103"/>
      <c r="F5344" s="103"/>
      <c r="H5344" s="123"/>
      <c r="I5344" s="103"/>
      <c r="J5344" s="103"/>
      <c r="K5344" s="103"/>
    </row>
    <row r="5345" spans="2:11" x14ac:dyDescent="0.25">
      <c r="B5345" s="103"/>
      <c r="C5345" s="123"/>
      <c r="D5345" s="103"/>
      <c r="E5345" s="103"/>
      <c r="F5345" s="103"/>
      <c r="H5345" s="123"/>
      <c r="I5345" s="103"/>
      <c r="J5345" s="103"/>
      <c r="K5345" s="103"/>
    </row>
    <row r="5346" spans="2:11" x14ac:dyDescent="0.25">
      <c r="B5346" s="103"/>
      <c r="C5346" s="123"/>
      <c r="D5346" s="103"/>
      <c r="E5346" s="103"/>
      <c r="F5346" s="103"/>
      <c r="H5346" s="123"/>
      <c r="I5346" s="103"/>
      <c r="J5346" s="103"/>
      <c r="K5346" s="103"/>
    </row>
    <row r="5347" spans="2:11" x14ac:dyDescent="0.25">
      <c r="B5347" s="103"/>
      <c r="C5347" s="123"/>
      <c r="D5347" s="103"/>
      <c r="E5347" s="103"/>
      <c r="F5347" s="103"/>
      <c r="H5347" s="123"/>
      <c r="I5347" s="103"/>
      <c r="J5347" s="103"/>
      <c r="K5347" s="103"/>
    </row>
    <row r="5348" spans="2:11" x14ac:dyDescent="0.25">
      <c r="B5348" s="103"/>
      <c r="C5348" s="123"/>
      <c r="D5348" s="103"/>
      <c r="E5348" s="103"/>
      <c r="F5348" s="103"/>
      <c r="H5348" s="123"/>
      <c r="I5348" s="103"/>
      <c r="J5348" s="103"/>
      <c r="K5348" s="103"/>
    </row>
    <row r="5349" spans="2:11" x14ac:dyDescent="0.25">
      <c r="B5349" s="103"/>
      <c r="C5349" s="123"/>
      <c r="D5349" s="103"/>
      <c r="E5349" s="103"/>
      <c r="F5349" s="103"/>
      <c r="H5349" s="123"/>
      <c r="I5349" s="103"/>
      <c r="J5349" s="103"/>
      <c r="K5349" s="103"/>
    </row>
    <row r="5350" spans="2:11" x14ac:dyDescent="0.25">
      <c r="B5350" s="103"/>
      <c r="C5350" s="123"/>
      <c r="D5350" s="103"/>
      <c r="E5350" s="103"/>
      <c r="F5350" s="103"/>
      <c r="H5350" s="123"/>
      <c r="I5350" s="103"/>
      <c r="J5350" s="103"/>
      <c r="K5350" s="103"/>
    </row>
    <row r="5351" spans="2:11" x14ac:dyDescent="0.25">
      <c r="B5351" s="103"/>
      <c r="C5351" s="123"/>
      <c r="D5351" s="103"/>
      <c r="E5351" s="103"/>
      <c r="F5351" s="103"/>
      <c r="H5351" s="123"/>
      <c r="I5351" s="103"/>
      <c r="J5351" s="103"/>
      <c r="K5351" s="103"/>
    </row>
    <row r="5352" spans="2:11" x14ac:dyDescent="0.25">
      <c r="B5352" s="103"/>
      <c r="C5352" s="123"/>
      <c r="D5352" s="103"/>
      <c r="E5352" s="103"/>
      <c r="F5352" s="103"/>
      <c r="H5352" s="123"/>
      <c r="I5352" s="103"/>
      <c r="J5352" s="103"/>
      <c r="K5352" s="103"/>
    </row>
    <row r="5353" spans="2:11" x14ac:dyDescent="0.25">
      <c r="B5353" s="103"/>
      <c r="C5353" s="123"/>
      <c r="D5353" s="103"/>
      <c r="E5353" s="103"/>
      <c r="F5353" s="103"/>
      <c r="H5353" s="123"/>
      <c r="I5353" s="103"/>
      <c r="J5353" s="103"/>
      <c r="K5353" s="103"/>
    </row>
    <row r="5354" spans="2:11" x14ac:dyDescent="0.25">
      <c r="B5354" s="103"/>
      <c r="C5354" s="123"/>
      <c r="D5354" s="103"/>
      <c r="E5354" s="103"/>
      <c r="F5354" s="103"/>
      <c r="H5354" s="123"/>
      <c r="I5354" s="103"/>
      <c r="J5354" s="103"/>
      <c r="K5354" s="103"/>
    </row>
    <row r="5355" spans="2:11" x14ac:dyDescent="0.25">
      <c r="B5355" s="103"/>
      <c r="C5355" s="123"/>
      <c r="D5355" s="103"/>
      <c r="E5355" s="103"/>
      <c r="F5355" s="103"/>
      <c r="H5355" s="123"/>
      <c r="I5355" s="103"/>
      <c r="J5355" s="103"/>
      <c r="K5355" s="103"/>
    </row>
    <row r="5356" spans="2:11" x14ac:dyDescent="0.25">
      <c r="B5356" s="103"/>
      <c r="C5356" s="123"/>
      <c r="D5356" s="103"/>
      <c r="E5356" s="103"/>
      <c r="F5356" s="103"/>
      <c r="H5356" s="123"/>
      <c r="I5356" s="103"/>
      <c r="J5356" s="103"/>
      <c r="K5356" s="103"/>
    </row>
    <row r="5357" spans="2:11" x14ac:dyDescent="0.25">
      <c r="B5357" s="103"/>
      <c r="C5357" s="123"/>
      <c r="D5357" s="103"/>
      <c r="E5357" s="103"/>
      <c r="F5357" s="103"/>
      <c r="H5357" s="123"/>
      <c r="I5357" s="103"/>
      <c r="J5357" s="103"/>
      <c r="K5357" s="103"/>
    </row>
    <row r="5358" spans="2:11" x14ac:dyDescent="0.25">
      <c r="B5358" s="103"/>
      <c r="C5358" s="123"/>
      <c r="D5358" s="103"/>
      <c r="E5358" s="103"/>
      <c r="F5358" s="103"/>
      <c r="H5358" s="123"/>
      <c r="I5358" s="103"/>
      <c r="J5358" s="103"/>
      <c r="K5358" s="103"/>
    </row>
    <row r="5359" spans="2:11" x14ac:dyDescent="0.25">
      <c r="B5359" s="103"/>
      <c r="C5359" s="123"/>
      <c r="D5359" s="103"/>
      <c r="E5359" s="103"/>
      <c r="F5359" s="103"/>
      <c r="H5359" s="123"/>
      <c r="I5359" s="103"/>
      <c r="J5359" s="103"/>
      <c r="K5359" s="103"/>
    </row>
    <row r="5360" spans="2:11" x14ac:dyDescent="0.25">
      <c r="B5360" s="103"/>
      <c r="C5360" s="123"/>
      <c r="D5360" s="103"/>
      <c r="E5360" s="103"/>
      <c r="F5360" s="103"/>
      <c r="H5360" s="123"/>
      <c r="I5360" s="103"/>
      <c r="J5360" s="103"/>
      <c r="K5360" s="103"/>
    </row>
    <row r="5361" spans="2:11" x14ac:dyDescent="0.25">
      <c r="B5361" s="103"/>
      <c r="C5361" s="123"/>
      <c r="D5361" s="103"/>
      <c r="E5361" s="103"/>
      <c r="F5361" s="103"/>
      <c r="H5361" s="123"/>
      <c r="I5361" s="103"/>
      <c r="J5361" s="103"/>
      <c r="K5361" s="103"/>
    </row>
    <row r="5362" spans="2:11" x14ac:dyDescent="0.25">
      <c r="B5362" s="103"/>
      <c r="C5362" s="123"/>
      <c r="D5362" s="103"/>
      <c r="E5362" s="103"/>
      <c r="F5362" s="103"/>
      <c r="H5362" s="123"/>
      <c r="I5362" s="103"/>
      <c r="J5362" s="103"/>
      <c r="K5362" s="103"/>
    </row>
    <row r="5363" spans="2:11" x14ac:dyDescent="0.25">
      <c r="B5363" s="103"/>
      <c r="C5363" s="123"/>
      <c r="D5363" s="103"/>
      <c r="E5363" s="103"/>
      <c r="F5363" s="103"/>
      <c r="H5363" s="123"/>
      <c r="I5363" s="103"/>
      <c r="J5363" s="103"/>
      <c r="K5363" s="103"/>
    </row>
    <row r="5364" spans="2:11" x14ac:dyDescent="0.25">
      <c r="B5364" s="103"/>
      <c r="C5364" s="123"/>
      <c r="D5364" s="103"/>
      <c r="E5364" s="103"/>
      <c r="F5364" s="103"/>
      <c r="H5364" s="123"/>
      <c r="I5364" s="103"/>
      <c r="J5364" s="103"/>
      <c r="K5364" s="103"/>
    </row>
    <row r="5365" spans="2:11" x14ac:dyDescent="0.25">
      <c r="B5365" s="103"/>
      <c r="C5365" s="123"/>
      <c r="D5365" s="103"/>
      <c r="E5365" s="103"/>
      <c r="F5365" s="103"/>
      <c r="H5365" s="123"/>
      <c r="I5365" s="103"/>
      <c r="J5365" s="103"/>
      <c r="K5365" s="103"/>
    </row>
    <row r="5366" spans="2:11" x14ac:dyDescent="0.25">
      <c r="B5366" s="103"/>
      <c r="C5366" s="123"/>
      <c r="D5366" s="103"/>
      <c r="E5366" s="103"/>
      <c r="F5366" s="103"/>
      <c r="H5366" s="123"/>
      <c r="I5366" s="103"/>
      <c r="J5366" s="103"/>
      <c r="K5366" s="103"/>
    </row>
    <row r="5367" spans="2:11" x14ac:dyDescent="0.25">
      <c r="B5367" s="103"/>
      <c r="C5367" s="123"/>
      <c r="D5367" s="103"/>
      <c r="E5367" s="103"/>
      <c r="F5367" s="103"/>
      <c r="H5367" s="123"/>
      <c r="I5367" s="103"/>
      <c r="J5367" s="103"/>
      <c r="K5367" s="103"/>
    </row>
    <row r="5368" spans="2:11" x14ac:dyDescent="0.25">
      <c r="B5368" s="103"/>
      <c r="C5368" s="123"/>
      <c r="D5368" s="103"/>
      <c r="E5368" s="103"/>
      <c r="F5368" s="103"/>
      <c r="H5368" s="123"/>
      <c r="I5368" s="103"/>
      <c r="J5368" s="103"/>
      <c r="K5368" s="103"/>
    </row>
    <row r="5369" spans="2:11" x14ac:dyDescent="0.25">
      <c r="B5369" s="103"/>
      <c r="C5369" s="123"/>
      <c r="D5369" s="103"/>
      <c r="E5369" s="103"/>
      <c r="F5369" s="103"/>
      <c r="H5369" s="123"/>
      <c r="I5369" s="103"/>
      <c r="J5369" s="103"/>
      <c r="K5369" s="103"/>
    </row>
    <row r="5370" spans="2:11" x14ac:dyDescent="0.25">
      <c r="B5370" s="103"/>
      <c r="C5370" s="123"/>
      <c r="D5370" s="103"/>
      <c r="E5370" s="103"/>
      <c r="F5370" s="103"/>
      <c r="H5370" s="123"/>
      <c r="I5370" s="103"/>
      <c r="J5370" s="103"/>
      <c r="K5370" s="103"/>
    </row>
    <row r="5371" spans="2:11" x14ac:dyDescent="0.25">
      <c r="B5371" s="103"/>
      <c r="C5371" s="123"/>
      <c r="D5371" s="103"/>
      <c r="E5371" s="103"/>
      <c r="F5371" s="103"/>
      <c r="H5371" s="123"/>
      <c r="I5371" s="103"/>
      <c r="J5371" s="103"/>
      <c r="K5371" s="103"/>
    </row>
    <row r="5372" spans="2:11" x14ac:dyDescent="0.25">
      <c r="B5372" s="103"/>
      <c r="C5372" s="123"/>
      <c r="D5372" s="103"/>
      <c r="E5372" s="103"/>
      <c r="F5372" s="103"/>
      <c r="H5372" s="123"/>
      <c r="I5372" s="103"/>
      <c r="J5372" s="103"/>
      <c r="K5372" s="103"/>
    </row>
    <row r="5373" spans="2:11" x14ac:dyDescent="0.25">
      <c r="B5373" s="103"/>
      <c r="C5373" s="123"/>
      <c r="D5373" s="103"/>
      <c r="E5373" s="103"/>
      <c r="F5373" s="103"/>
      <c r="H5373" s="123"/>
      <c r="I5373" s="103"/>
      <c r="J5373" s="103"/>
      <c r="K5373" s="103"/>
    </row>
    <row r="5374" spans="2:11" x14ac:dyDescent="0.25">
      <c r="B5374" s="103"/>
      <c r="C5374" s="123"/>
      <c r="D5374" s="103"/>
      <c r="E5374" s="103"/>
      <c r="F5374" s="103"/>
      <c r="H5374" s="123"/>
      <c r="I5374" s="103"/>
      <c r="J5374" s="103"/>
      <c r="K5374" s="103"/>
    </row>
    <row r="5375" spans="2:11" x14ac:dyDescent="0.25">
      <c r="B5375" s="103"/>
      <c r="C5375" s="123"/>
      <c r="D5375" s="103"/>
      <c r="E5375" s="103"/>
      <c r="F5375" s="103"/>
      <c r="H5375" s="123"/>
      <c r="I5375" s="103"/>
      <c r="J5375" s="103"/>
      <c r="K5375" s="103"/>
    </row>
    <row r="5376" spans="2:11" x14ac:dyDescent="0.25">
      <c r="B5376" s="103"/>
      <c r="C5376" s="123"/>
      <c r="D5376" s="103"/>
      <c r="E5376" s="103"/>
      <c r="F5376" s="103"/>
      <c r="H5376" s="123"/>
      <c r="I5376" s="103"/>
      <c r="J5376" s="103"/>
      <c r="K5376" s="103"/>
    </row>
    <row r="5377" spans="2:11" x14ac:dyDescent="0.25">
      <c r="B5377" s="103"/>
      <c r="C5377" s="123"/>
      <c r="D5377" s="103"/>
      <c r="E5377" s="103"/>
      <c r="F5377" s="103"/>
      <c r="H5377" s="123"/>
      <c r="I5377" s="103"/>
      <c r="J5377" s="103"/>
      <c r="K5377" s="103"/>
    </row>
    <row r="5378" spans="2:11" x14ac:dyDescent="0.25">
      <c r="B5378" s="103"/>
      <c r="C5378" s="123"/>
      <c r="D5378" s="103"/>
      <c r="E5378" s="103"/>
      <c r="F5378" s="103"/>
      <c r="H5378" s="123"/>
      <c r="I5378" s="103"/>
      <c r="J5378" s="103"/>
      <c r="K5378" s="103"/>
    </row>
    <row r="5379" spans="2:11" x14ac:dyDescent="0.25">
      <c r="B5379" s="103"/>
      <c r="C5379" s="123"/>
      <c r="D5379" s="103"/>
      <c r="E5379" s="103"/>
      <c r="F5379" s="103"/>
      <c r="H5379" s="123"/>
      <c r="I5379" s="103"/>
      <c r="J5379" s="103"/>
      <c r="K5379" s="103"/>
    </row>
    <row r="5380" spans="2:11" x14ac:dyDescent="0.25">
      <c r="B5380" s="103"/>
      <c r="C5380" s="123"/>
      <c r="D5380" s="103"/>
      <c r="E5380" s="103"/>
      <c r="F5380" s="103"/>
      <c r="H5380" s="123"/>
      <c r="I5380" s="103"/>
      <c r="J5380" s="103"/>
      <c r="K5380" s="103"/>
    </row>
    <row r="5381" spans="2:11" x14ac:dyDescent="0.25">
      <c r="B5381" s="103"/>
      <c r="C5381" s="123"/>
      <c r="D5381" s="103"/>
      <c r="E5381" s="103"/>
      <c r="F5381" s="103"/>
      <c r="H5381" s="123"/>
      <c r="I5381" s="103"/>
      <c r="J5381" s="103"/>
      <c r="K5381" s="103"/>
    </row>
    <row r="5382" spans="2:11" x14ac:dyDescent="0.25">
      <c r="B5382" s="103"/>
      <c r="C5382" s="123"/>
      <c r="D5382" s="103"/>
      <c r="E5382" s="103"/>
      <c r="F5382" s="103"/>
      <c r="H5382" s="123"/>
      <c r="I5382" s="103"/>
      <c r="J5382" s="103"/>
      <c r="K5382" s="103"/>
    </row>
    <row r="5383" spans="2:11" x14ac:dyDescent="0.25">
      <c r="B5383" s="103"/>
      <c r="C5383" s="123"/>
      <c r="D5383" s="103"/>
      <c r="E5383" s="103"/>
      <c r="F5383" s="103"/>
      <c r="H5383" s="123"/>
      <c r="I5383" s="103"/>
      <c r="J5383" s="103"/>
      <c r="K5383" s="103"/>
    </row>
    <row r="5384" spans="2:11" x14ac:dyDescent="0.25">
      <c r="B5384" s="103"/>
      <c r="C5384" s="123"/>
      <c r="D5384" s="103"/>
      <c r="E5384" s="103"/>
      <c r="F5384" s="103"/>
      <c r="H5384" s="123"/>
      <c r="I5384" s="103"/>
      <c r="J5384" s="103"/>
      <c r="K5384" s="103"/>
    </row>
    <row r="5385" spans="2:11" x14ac:dyDescent="0.25">
      <c r="B5385" s="103"/>
      <c r="C5385" s="123"/>
      <c r="D5385" s="103"/>
      <c r="E5385" s="103"/>
      <c r="F5385" s="103"/>
      <c r="H5385" s="123"/>
      <c r="I5385" s="103"/>
      <c r="J5385" s="103"/>
      <c r="K5385" s="103"/>
    </row>
    <row r="5386" spans="2:11" x14ac:dyDescent="0.25">
      <c r="B5386" s="103"/>
      <c r="C5386" s="123"/>
      <c r="D5386" s="103"/>
      <c r="E5386" s="103"/>
      <c r="F5386" s="103"/>
      <c r="H5386" s="123"/>
      <c r="I5386" s="103"/>
      <c r="J5386" s="103"/>
      <c r="K5386" s="103"/>
    </row>
    <row r="5387" spans="2:11" x14ac:dyDescent="0.25">
      <c r="B5387" s="103"/>
      <c r="C5387" s="123"/>
      <c r="D5387" s="103"/>
      <c r="E5387" s="103"/>
      <c r="F5387" s="103"/>
      <c r="H5387" s="123"/>
      <c r="I5387" s="103"/>
      <c r="J5387" s="103"/>
      <c r="K5387" s="103"/>
    </row>
    <row r="5388" spans="2:11" x14ac:dyDescent="0.25">
      <c r="B5388" s="103"/>
      <c r="C5388" s="123"/>
      <c r="D5388" s="103"/>
      <c r="E5388" s="103"/>
      <c r="F5388" s="103"/>
      <c r="H5388" s="123"/>
      <c r="I5388" s="103"/>
      <c r="J5388" s="103"/>
      <c r="K5388" s="103"/>
    </row>
    <row r="5389" spans="2:11" x14ac:dyDescent="0.25">
      <c r="B5389" s="103"/>
      <c r="C5389" s="123"/>
      <c r="D5389" s="103"/>
      <c r="E5389" s="103"/>
      <c r="F5389" s="103"/>
      <c r="H5389" s="123"/>
      <c r="I5389" s="103"/>
      <c r="J5389" s="103"/>
      <c r="K5389" s="103"/>
    </row>
    <row r="5390" spans="2:11" x14ac:dyDescent="0.25">
      <c r="B5390" s="103"/>
      <c r="C5390" s="123"/>
      <c r="D5390" s="103"/>
      <c r="E5390" s="103"/>
      <c r="F5390" s="103"/>
      <c r="H5390" s="123"/>
      <c r="I5390" s="103"/>
      <c r="J5390" s="103"/>
      <c r="K5390" s="103"/>
    </row>
    <row r="5391" spans="2:11" x14ac:dyDescent="0.25">
      <c r="B5391" s="103"/>
      <c r="C5391" s="123"/>
      <c r="D5391" s="103"/>
      <c r="E5391" s="103"/>
      <c r="F5391" s="103"/>
      <c r="H5391" s="123"/>
      <c r="I5391" s="103"/>
      <c r="J5391" s="103"/>
      <c r="K5391" s="103"/>
    </row>
    <row r="5392" spans="2:11" x14ac:dyDescent="0.25">
      <c r="B5392" s="103"/>
      <c r="C5392" s="123"/>
      <c r="D5392" s="103"/>
      <c r="E5392" s="103"/>
      <c r="F5392" s="103"/>
      <c r="H5392" s="123"/>
      <c r="I5392" s="103"/>
      <c r="J5392" s="103"/>
      <c r="K5392" s="103"/>
    </row>
    <row r="5393" spans="2:11" x14ac:dyDescent="0.25">
      <c r="B5393" s="103"/>
      <c r="C5393" s="123"/>
      <c r="D5393" s="103"/>
      <c r="E5393" s="103"/>
      <c r="F5393" s="103"/>
      <c r="H5393" s="123"/>
      <c r="I5393" s="103"/>
      <c r="J5393" s="103"/>
      <c r="K5393" s="103"/>
    </row>
    <row r="5394" spans="2:11" x14ac:dyDescent="0.25">
      <c r="B5394" s="103"/>
      <c r="C5394" s="123"/>
      <c r="D5394" s="103"/>
      <c r="E5394" s="103"/>
      <c r="F5394" s="103"/>
      <c r="H5394" s="123"/>
      <c r="I5394" s="103"/>
      <c r="J5394" s="103"/>
      <c r="K5394" s="103"/>
    </row>
    <row r="5395" spans="2:11" x14ac:dyDescent="0.25">
      <c r="B5395" s="103"/>
      <c r="C5395" s="123"/>
      <c r="D5395" s="103"/>
      <c r="E5395" s="103"/>
      <c r="F5395" s="103"/>
      <c r="H5395" s="123"/>
      <c r="I5395" s="103"/>
      <c r="J5395" s="103"/>
      <c r="K5395" s="103"/>
    </row>
    <row r="5396" spans="2:11" x14ac:dyDescent="0.25">
      <c r="B5396" s="103"/>
      <c r="C5396" s="123"/>
      <c r="D5396" s="103"/>
      <c r="E5396" s="103"/>
      <c r="F5396" s="103"/>
      <c r="H5396" s="123"/>
      <c r="I5396" s="103"/>
      <c r="J5396" s="103"/>
      <c r="K5396" s="103"/>
    </row>
    <row r="5397" spans="2:11" x14ac:dyDescent="0.25">
      <c r="B5397" s="103"/>
      <c r="C5397" s="123"/>
      <c r="D5397" s="103"/>
      <c r="E5397" s="103"/>
      <c r="F5397" s="103"/>
      <c r="H5397" s="123"/>
      <c r="I5397" s="103"/>
      <c r="J5397" s="103"/>
      <c r="K5397" s="103"/>
    </row>
    <row r="5398" spans="2:11" x14ac:dyDescent="0.25">
      <c r="B5398" s="103"/>
      <c r="C5398" s="123"/>
      <c r="D5398" s="103"/>
      <c r="E5398" s="103"/>
      <c r="F5398" s="103"/>
      <c r="H5398" s="123"/>
      <c r="I5398" s="103"/>
      <c r="J5398" s="103"/>
      <c r="K5398" s="103"/>
    </row>
    <row r="5399" spans="2:11" x14ac:dyDescent="0.25">
      <c r="B5399" s="103"/>
      <c r="C5399" s="123"/>
      <c r="D5399" s="103"/>
      <c r="E5399" s="103"/>
      <c r="F5399" s="103"/>
      <c r="H5399" s="123"/>
      <c r="I5399" s="103"/>
      <c r="J5399" s="103"/>
      <c r="K5399" s="103"/>
    </row>
    <row r="5400" spans="2:11" x14ac:dyDescent="0.25">
      <c r="B5400" s="103"/>
      <c r="C5400" s="123"/>
      <c r="D5400" s="103"/>
      <c r="E5400" s="103"/>
      <c r="F5400" s="103"/>
      <c r="H5400" s="123"/>
      <c r="I5400" s="103"/>
      <c r="J5400" s="103"/>
      <c r="K5400" s="103"/>
    </row>
    <row r="5401" spans="2:11" x14ac:dyDescent="0.25">
      <c r="B5401" s="103"/>
      <c r="C5401" s="123"/>
      <c r="D5401" s="103"/>
      <c r="E5401" s="103"/>
      <c r="F5401" s="103"/>
      <c r="H5401" s="123"/>
      <c r="I5401" s="103"/>
      <c r="J5401" s="103"/>
      <c r="K5401" s="103"/>
    </row>
    <row r="5402" spans="2:11" x14ac:dyDescent="0.25">
      <c r="B5402" s="103"/>
      <c r="C5402" s="123"/>
      <c r="D5402" s="103"/>
      <c r="E5402" s="103"/>
      <c r="F5402" s="103"/>
      <c r="H5402" s="123"/>
      <c r="I5402" s="103"/>
      <c r="J5402" s="103"/>
      <c r="K5402" s="103"/>
    </row>
    <row r="5403" spans="2:11" x14ac:dyDescent="0.25">
      <c r="B5403" s="103"/>
      <c r="C5403" s="123"/>
      <c r="D5403" s="103"/>
      <c r="E5403" s="103"/>
      <c r="F5403" s="103"/>
      <c r="H5403" s="123"/>
      <c r="I5403" s="103"/>
      <c r="J5403" s="103"/>
      <c r="K5403" s="103"/>
    </row>
    <row r="5404" spans="2:11" x14ac:dyDescent="0.25">
      <c r="B5404" s="103"/>
      <c r="C5404" s="123"/>
      <c r="D5404" s="103"/>
      <c r="E5404" s="103"/>
      <c r="F5404" s="103"/>
      <c r="H5404" s="123"/>
      <c r="I5404" s="103"/>
      <c r="J5404" s="103"/>
      <c r="K5404" s="103"/>
    </row>
    <row r="5405" spans="2:11" x14ac:dyDescent="0.25">
      <c r="B5405" s="103"/>
      <c r="C5405" s="123"/>
      <c r="D5405" s="103"/>
      <c r="E5405" s="103"/>
      <c r="F5405" s="103"/>
      <c r="H5405" s="123"/>
      <c r="I5405" s="103"/>
      <c r="J5405" s="103"/>
      <c r="K5405" s="103"/>
    </row>
    <row r="5406" spans="2:11" x14ac:dyDescent="0.25">
      <c r="B5406" s="103"/>
      <c r="C5406" s="123"/>
      <c r="D5406" s="103"/>
      <c r="E5406" s="103"/>
      <c r="F5406" s="103"/>
      <c r="H5406" s="123"/>
      <c r="I5406" s="103"/>
      <c r="J5406" s="103"/>
      <c r="K5406" s="103"/>
    </row>
    <row r="5407" spans="2:11" x14ac:dyDescent="0.25">
      <c r="B5407" s="103"/>
      <c r="C5407" s="123"/>
      <c r="D5407" s="103"/>
      <c r="E5407" s="103"/>
      <c r="F5407" s="103"/>
      <c r="H5407" s="123"/>
      <c r="I5407" s="103"/>
      <c r="J5407" s="103"/>
      <c r="K5407" s="103"/>
    </row>
    <row r="5408" spans="2:11" x14ac:dyDescent="0.25">
      <c r="B5408" s="103"/>
      <c r="C5408" s="123"/>
      <c r="D5408" s="103"/>
      <c r="E5408" s="103"/>
      <c r="F5408" s="103"/>
      <c r="H5408" s="123"/>
      <c r="I5408" s="103"/>
      <c r="J5408" s="103"/>
      <c r="K5408" s="103"/>
    </row>
    <row r="5409" spans="2:11" x14ac:dyDescent="0.25">
      <c r="B5409" s="103"/>
      <c r="C5409" s="123"/>
      <c r="D5409" s="103"/>
      <c r="E5409" s="103"/>
      <c r="F5409" s="103"/>
      <c r="H5409" s="123"/>
      <c r="I5409" s="103"/>
      <c r="J5409" s="103"/>
      <c r="K5409" s="103"/>
    </row>
    <row r="5410" spans="2:11" x14ac:dyDescent="0.25">
      <c r="B5410" s="103"/>
      <c r="C5410" s="123"/>
      <c r="D5410" s="103"/>
      <c r="E5410" s="103"/>
      <c r="F5410" s="103"/>
      <c r="H5410" s="123"/>
      <c r="I5410" s="103"/>
      <c r="J5410" s="103"/>
      <c r="K5410" s="103"/>
    </row>
    <row r="5411" spans="2:11" x14ac:dyDescent="0.25">
      <c r="B5411" s="103"/>
      <c r="C5411" s="123"/>
      <c r="D5411" s="103"/>
      <c r="E5411" s="103"/>
      <c r="F5411" s="103"/>
      <c r="H5411" s="123"/>
      <c r="I5411" s="103"/>
      <c r="J5411" s="103"/>
      <c r="K5411" s="103"/>
    </row>
    <row r="5412" spans="2:11" x14ac:dyDescent="0.25">
      <c r="B5412" s="103"/>
      <c r="C5412" s="123"/>
      <c r="D5412" s="103"/>
      <c r="E5412" s="103"/>
      <c r="F5412" s="103"/>
      <c r="H5412" s="123"/>
      <c r="I5412" s="103"/>
      <c r="J5412" s="103"/>
      <c r="K5412" s="103"/>
    </row>
    <row r="5413" spans="2:11" x14ac:dyDescent="0.25">
      <c r="B5413" s="103"/>
      <c r="C5413" s="123"/>
      <c r="D5413" s="103"/>
      <c r="E5413" s="103"/>
      <c r="F5413" s="103"/>
      <c r="H5413" s="123"/>
      <c r="I5413" s="103"/>
      <c r="J5413" s="103"/>
      <c r="K5413" s="103"/>
    </row>
    <row r="5414" spans="2:11" x14ac:dyDescent="0.25">
      <c r="B5414" s="103"/>
      <c r="C5414" s="123"/>
      <c r="D5414" s="103"/>
      <c r="E5414" s="103"/>
      <c r="F5414" s="103"/>
      <c r="H5414" s="123"/>
      <c r="I5414" s="103"/>
      <c r="J5414" s="103"/>
      <c r="K5414" s="103"/>
    </row>
    <row r="5415" spans="2:11" x14ac:dyDescent="0.25">
      <c r="B5415" s="103"/>
      <c r="C5415" s="123"/>
      <c r="D5415" s="103"/>
      <c r="E5415" s="103"/>
      <c r="F5415" s="103"/>
      <c r="H5415" s="123"/>
      <c r="I5415" s="103"/>
      <c r="J5415" s="103"/>
      <c r="K5415" s="103"/>
    </row>
    <row r="5416" spans="2:11" x14ac:dyDescent="0.25">
      <c r="B5416" s="103"/>
      <c r="C5416" s="123"/>
      <c r="D5416" s="103"/>
      <c r="E5416" s="103"/>
      <c r="F5416" s="103"/>
      <c r="H5416" s="123"/>
      <c r="I5416" s="103"/>
      <c r="J5416" s="103"/>
      <c r="K5416" s="103"/>
    </row>
    <row r="5417" spans="2:11" x14ac:dyDescent="0.25">
      <c r="B5417" s="103"/>
      <c r="C5417" s="123"/>
      <c r="D5417" s="103"/>
      <c r="E5417" s="103"/>
      <c r="F5417" s="103"/>
      <c r="H5417" s="123"/>
      <c r="I5417" s="103"/>
      <c r="J5417" s="103"/>
      <c r="K5417" s="103"/>
    </row>
    <row r="5418" spans="2:11" x14ac:dyDescent="0.25">
      <c r="B5418" s="103"/>
      <c r="C5418" s="123"/>
      <c r="D5418" s="103"/>
      <c r="E5418" s="103"/>
      <c r="F5418" s="103"/>
      <c r="H5418" s="123"/>
      <c r="I5418" s="103"/>
      <c r="J5418" s="103"/>
      <c r="K5418" s="103"/>
    </row>
    <row r="5419" spans="2:11" x14ac:dyDescent="0.25">
      <c r="B5419" s="103"/>
      <c r="C5419" s="123"/>
      <c r="D5419" s="103"/>
      <c r="E5419" s="103"/>
      <c r="F5419" s="103"/>
      <c r="H5419" s="123"/>
      <c r="I5419" s="103"/>
      <c r="J5419" s="103"/>
      <c r="K5419" s="103"/>
    </row>
    <row r="5420" spans="2:11" x14ac:dyDescent="0.25">
      <c r="B5420" s="103"/>
      <c r="C5420" s="123"/>
      <c r="D5420" s="103"/>
      <c r="E5420" s="103"/>
      <c r="F5420" s="103"/>
      <c r="H5420" s="123"/>
      <c r="I5420" s="103"/>
      <c r="J5420" s="103"/>
      <c r="K5420" s="103"/>
    </row>
    <row r="5421" spans="2:11" x14ac:dyDescent="0.25">
      <c r="B5421" s="103"/>
      <c r="C5421" s="123"/>
      <c r="D5421" s="103"/>
      <c r="E5421" s="103"/>
      <c r="F5421" s="103"/>
      <c r="H5421" s="123"/>
      <c r="I5421" s="103"/>
      <c r="J5421" s="103"/>
      <c r="K5421" s="103"/>
    </row>
    <row r="5422" spans="2:11" x14ac:dyDescent="0.25">
      <c r="B5422" s="103"/>
      <c r="C5422" s="123"/>
      <c r="D5422" s="103"/>
      <c r="E5422" s="103"/>
      <c r="F5422" s="103"/>
      <c r="H5422" s="123"/>
      <c r="I5422" s="103"/>
      <c r="J5422" s="103"/>
      <c r="K5422" s="103"/>
    </row>
    <row r="5423" spans="2:11" x14ac:dyDescent="0.25">
      <c r="B5423" s="103"/>
      <c r="C5423" s="123"/>
      <c r="D5423" s="103"/>
      <c r="E5423" s="103"/>
      <c r="F5423" s="103"/>
      <c r="H5423" s="123"/>
      <c r="I5423" s="103"/>
      <c r="J5423" s="103"/>
      <c r="K5423" s="103"/>
    </row>
    <row r="5424" spans="2:11" x14ac:dyDescent="0.25">
      <c r="B5424" s="103"/>
      <c r="C5424" s="123"/>
      <c r="D5424" s="103"/>
      <c r="E5424" s="103"/>
      <c r="F5424" s="103"/>
      <c r="H5424" s="123"/>
      <c r="I5424" s="103"/>
      <c r="J5424" s="103"/>
      <c r="K5424" s="103"/>
    </row>
    <row r="5425" spans="2:11" x14ac:dyDescent="0.25">
      <c r="B5425" s="103"/>
      <c r="C5425" s="123"/>
      <c r="D5425" s="103"/>
      <c r="E5425" s="103"/>
      <c r="F5425" s="103"/>
      <c r="H5425" s="123"/>
      <c r="I5425" s="103"/>
      <c r="J5425" s="103"/>
      <c r="K5425" s="103"/>
    </row>
    <row r="5426" spans="2:11" x14ac:dyDescent="0.25">
      <c r="B5426" s="103"/>
      <c r="C5426" s="123"/>
      <c r="D5426" s="103"/>
      <c r="E5426" s="103"/>
      <c r="F5426" s="103"/>
      <c r="H5426" s="123"/>
      <c r="I5426" s="103"/>
      <c r="J5426" s="103"/>
      <c r="K5426" s="103"/>
    </row>
    <row r="5427" spans="2:11" x14ac:dyDescent="0.25">
      <c r="B5427" s="103"/>
      <c r="C5427" s="123"/>
      <c r="D5427" s="103"/>
      <c r="E5427" s="103"/>
      <c r="F5427" s="103"/>
      <c r="H5427" s="123"/>
      <c r="I5427" s="103"/>
      <c r="J5427" s="103"/>
      <c r="K5427" s="103"/>
    </row>
    <row r="5428" spans="2:11" x14ac:dyDescent="0.25">
      <c r="B5428" s="103"/>
      <c r="C5428" s="123"/>
      <c r="D5428" s="103"/>
      <c r="E5428" s="103"/>
      <c r="F5428" s="103"/>
      <c r="H5428" s="123"/>
      <c r="I5428" s="103"/>
      <c r="J5428" s="103"/>
      <c r="K5428" s="103"/>
    </row>
    <row r="5429" spans="2:11" x14ac:dyDescent="0.25">
      <c r="B5429" s="103"/>
      <c r="C5429" s="123"/>
      <c r="D5429" s="103"/>
      <c r="E5429" s="103"/>
      <c r="F5429" s="103"/>
      <c r="H5429" s="123"/>
      <c r="I5429" s="103"/>
      <c r="J5429" s="103"/>
      <c r="K5429" s="103"/>
    </row>
    <row r="5430" spans="2:11" x14ac:dyDescent="0.25">
      <c r="B5430" s="103"/>
      <c r="C5430" s="123"/>
      <c r="D5430" s="103"/>
      <c r="E5430" s="103"/>
      <c r="F5430" s="103"/>
      <c r="H5430" s="123"/>
      <c r="I5430" s="103"/>
      <c r="J5430" s="103"/>
      <c r="K5430" s="103"/>
    </row>
    <row r="5431" spans="2:11" x14ac:dyDescent="0.25">
      <c r="B5431" s="103"/>
      <c r="C5431" s="123"/>
      <c r="D5431" s="103"/>
      <c r="E5431" s="103"/>
      <c r="F5431" s="103"/>
      <c r="H5431" s="123"/>
      <c r="I5431" s="103"/>
      <c r="J5431" s="103"/>
      <c r="K5431" s="103"/>
    </row>
    <row r="5432" spans="2:11" x14ac:dyDescent="0.25">
      <c r="B5432" s="103"/>
      <c r="C5432" s="123"/>
      <c r="D5432" s="103"/>
      <c r="E5432" s="103"/>
      <c r="F5432" s="103"/>
      <c r="H5432" s="123"/>
      <c r="I5432" s="103"/>
      <c r="J5432" s="103"/>
      <c r="K5432" s="103"/>
    </row>
    <row r="5433" spans="2:11" x14ac:dyDescent="0.25">
      <c r="B5433" s="103"/>
      <c r="C5433" s="123"/>
      <c r="D5433" s="103"/>
      <c r="E5433" s="103"/>
      <c r="F5433" s="103"/>
      <c r="H5433" s="123"/>
      <c r="I5433" s="103"/>
      <c r="J5433" s="103"/>
      <c r="K5433" s="103"/>
    </row>
    <row r="5434" spans="2:11" x14ac:dyDescent="0.25">
      <c r="B5434" s="103"/>
      <c r="C5434" s="123"/>
      <c r="D5434" s="103"/>
      <c r="E5434" s="103"/>
      <c r="F5434" s="103"/>
      <c r="H5434" s="123"/>
      <c r="I5434" s="103"/>
      <c r="J5434" s="103"/>
      <c r="K5434" s="103"/>
    </row>
    <row r="5435" spans="2:11" x14ac:dyDescent="0.25">
      <c r="B5435" s="103"/>
      <c r="C5435" s="123"/>
      <c r="D5435" s="103"/>
      <c r="E5435" s="103"/>
      <c r="F5435" s="103"/>
      <c r="H5435" s="123"/>
      <c r="I5435" s="103"/>
      <c r="J5435" s="103"/>
      <c r="K5435" s="103"/>
    </row>
    <row r="5436" spans="2:11" x14ac:dyDescent="0.25">
      <c r="B5436" s="103"/>
      <c r="C5436" s="123"/>
      <c r="D5436" s="103"/>
      <c r="E5436" s="103"/>
      <c r="F5436" s="103"/>
      <c r="H5436" s="123"/>
      <c r="I5436" s="103"/>
      <c r="J5436" s="103"/>
      <c r="K5436" s="103"/>
    </row>
    <row r="5437" spans="2:11" x14ac:dyDescent="0.25">
      <c r="B5437" s="103"/>
      <c r="C5437" s="123"/>
      <c r="D5437" s="103"/>
      <c r="E5437" s="103"/>
      <c r="F5437" s="103"/>
      <c r="H5437" s="123"/>
      <c r="I5437" s="103"/>
      <c r="J5437" s="103"/>
      <c r="K5437" s="103"/>
    </row>
    <row r="5438" spans="2:11" x14ac:dyDescent="0.25">
      <c r="B5438" s="103"/>
      <c r="C5438" s="123"/>
      <c r="D5438" s="103"/>
      <c r="E5438" s="103"/>
      <c r="F5438" s="103"/>
      <c r="H5438" s="123"/>
      <c r="I5438" s="103"/>
      <c r="J5438" s="103"/>
      <c r="K5438" s="103"/>
    </row>
    <row r="5439" spans="2:11" x14ac:dyDescent="0.25">
      <c r="B5439" s="103"/>
      <c r="C5439" s="123"/>
      <c r="D5439" s="103"/>
      <c r="E5439" s="103"/>
      <c r="F5439" s="103"/>
      <c r="H5439" s="123"/>
      <c r="I5439" s="103"/>
      <c r="J5439" s="103"/>
      <c r="K5439" s="103"/>
    </row>
    <row r="5440" spans="2:11" x14ac:dyDescent="0.25">
      <c r="B5440" s="103"/>
      <c r="C5440" s="123"/>
      <c r="D5440" s="103"/>
      <c r="E5440" s="103"/>
      <c r="F5440" s="103"/>
      <c r="H5440" s="123"/>
      <c r="I5440" s="103"/>
      <c r="J5440" s="103"/>
      <c r="K5440" s="103"/>
    </row>
    <row r="5441" spans="2:11" x14ac:dyDescent="0.25">
      <c r="B5441" s="103"/>
      <c r="C5441" s="123"/>
      <c r="D5441" s="103"/>
      <c r="E5441" s="103"/>
      <c r="F5441" s="103"/>
      <c r="H5441" s="123"/>
      <c r="I5441" s="103"/>
      <c r="J5441" s="103"/>
      <c r="K5441" s="103"/>
    </row>
    <row r="5442" spans="2:11" x14ac:dyDescent="0.25">
      <c r="B5442" s="103"/>
      <c r="C5442" s="123"/>
      <c r="D5442" s="103"/>
      <c r="E5442" s="103"/>
      <c r="F5442" s="103"/>
      <c r="H5442" s="123"/>
      <c r="I5442" s="103"/>
      <c r="J5442" s="103"/>
      <c r="K5442" s="103"/>
    </row>
    <row r="5443" spans="2:11" x14ac:dyDescent="0.25">
      <c r="B5443" s="103"/>
      <c r="C5443" s="123"/>
      <c r="D5443" s="103"/>
      <c r="E5443" s="103"/>
      <c r="F5443" s="103"/>
      <c r="H5443" s="123"/>
      <c r="I5443" s="103"/>
      <c r="J5443" s="103"/>
      <c r="K5443" s="103"/>
    </row>
    <row r="5444" spans="2:11" x14ac:dyDescent="0.25">
      <c r="B5444" s="103"/>
      <c r="C5444" s="123"/>
      <c r="D5444" s="103"/>
      <c r="E5444" s="103"/>
      <c r="F5444" s="103"/>
      <c r="H5444" s="123"/>
      <c r="I5444" s="103"/>
      <c r="J5444" s="103"/>
      <c r="K5444" s="103"/>
    </row>
    <row r="5445" spans="2:11" x14ac:dyDescent="0.25">
      <c r="B5445" s="103"/>
      <c r="C5445" s="123"/>
      <c r="D5445" s="103"/>
      <c r="E5445" s="103"/>
      <c r="F5445" s="103"/>
      <c r="H5445" s="123"/>
      <c r="I5445" s="103"/>
      <c r="J5445" s="103"/>
      <c r="K5445" s="103"/>
    </row>
    <row r="5446" spans="2:11" x14ac:dyDescent="0.25">
      <c r="B5446" s="103"/>
      <c r="C5446" s="123"/>
      <c r="D5446" s="103"/>
      <c r="E5446" s="103"/>
      <c r="F5446" s="103"/>
      <c r="H5446" s="123"/>
      <c r="I5446" s="103"/>
      <c r="J5446" s="103"/>
      <c r="K5446" s="103"/>
    </row>
    <row r="5447" spans="2:11" x14ac:dyDescent="0.25">
      <c r="B5447" s="103"/>
      <c r="C5447" s="123"/>
      <c r="D5447" s="103"/>
      <c r="E5447" s="103"/>
      <c r="F5447" s="103"/>
      <c r="H5447" s="123"/>
      <c r="I5447" s="103"/>
      <c r="J5447" s="103"/>
      <c r="K5447" s="103"/>
    </row>
    <row r="5448" spans="2:11" x14ac:dyDescent="0.25">
      <c r="B5448" s="103"/>
      <c r="C5448" s="123"/>
      <c r="D5448" s="103"/>
      <c r="E5448" s="103"/>
      <c r="F5448" s="103"/>
      <c r="H5448" s="123"/>
      <c r="I5448" s="103"/>
      <c r="J5448" s="103"/>
      <c r="K5448" s="103"/>
    </row>
    <row r="5449" spans="2:11" x14ac:dyDescent="0.25">
      <c r="B5449" s="103"/>
      <c r="C5449" s="123"/>
      <c r="D5449" s="103"/>
      <c r="E5449" s="103"/>
      <c r="F5449" s="103"/>
      <c r="H5449" s="123"/>
      <c r="I5449" s="103"/>
      <c r="J5449" s="103"/>
      <c r="K5449" s="103"/>
    </row>
    <row r="5450" spans="2:11" x14ac:dyDescent="0.25">
      <c r="B5450" s="103"/>
      <c r="C5450" s="123"/>
      <c r="D5450" s="103"/>
      <c r="E5450" s="103"/>
      <c r="F5450" s="103"/>
      <c r="H5450" s="123"/>
      <c r="I5450" s="103"/>
      <c r="J5450" s="103"/>
      <c r="K5450" s="103"/>
    </row>
    <row r="5451" spans="2:11" x14ac:dyDescent="0.25">
      <c r="B5451" s="103"/>
      <c r="C5451" s="123"/>
      <c r="D5451" s="103"/>
      <c r="E5451" s="103"/>
      <c r="F5451" s="103"/>
      <c r="H5451" s="123"/>
      <c r="I5451" s="103"/>
      <c r="J5451" s="103"/>
      <c r="K5451" s="103"/>
    </row>
    <row r="5452" spans="2:11" x14ac:dyDescent="0.25">
      <c r="B5452" s="103"/>
      <c r="C5452" s="123"/>
      <c r="D5452" s="103"/>
      <c r="E5452" s="103"/>
      <c r="F5452" s="103"/>
      <c r="H5452" s="123"/>
      <c r="I5452" s="103"/>
      <c r="J5452" s="103"/>
      <c r="K5452" s="103"/>
    </row>
    <row r="5453" spans="2:11" x14ac:dyDescent="0.25">
      <c r="B5453" s="103"/>
      <c r="C5453" s="123"/>
      <c r="D5453" s="103"/>
      <c r="E5453" s="103"/>
      <c r="F5453" s="103"/>
      <c r="H5453" s="123"/>
      <c r="I5453" s="103"/>
      <c r="J5453" s="103"/>
      <c r="K5453" s="103"/>
    </row>
    <row r="5454" spans="2:11" x14ac:dyDescent="0.25">
      <c r="B5454" s="103"/>
      <c r="C5454" s="123"/>
      <c r="D5454" s="103"/>
      <c r="E5454" s="103"/>
      <c r="F5454" s="103"/>
      <c r="H5454" s="123"/>
      <c r="I5454" s="103"/>
      <c r="J5454" s="103"/>
      <c r="K5454" s="103"/>
    </row>
    <row r="5455" spans="2:11" x14ac:dyDescent="0.25">
      <c r="B5455" s="103"/>
      <c r="C5455" s="123"/>
      <c r="D5455" s="103"/>
      <c r="E5455" s="103"/>
      <c r="F5455" s="103"/>
      <c r="H5455" s="123"/>
      <c r="I5455" s="103"/>
      <c r="J5455" s="103"/>
      <c r="K5455" s="103"/>
    </row>
    <row r="5456" spans="2:11" x14ac:dyDescent="0.25">
      <c r="B5456" s="103"/>
      <c r="C5456" s="123"/>
      <c r="D5456" s="103"/>
      <c r="E5456" s="103"/>
      <c r="F5456" s="103"/>
      <c r="H5456" s="123"/>
      <c r="I5456" s="103"/>
      <c r="J5456" s="103"/>
      <c r="K5456" s="103"/>
    </row>
    <row r="5457" spans="2:11" x14ac:dyDescent="0.25">
      <c r="B5457" s="103"/>
      <c r="C5457" s="123"/>
      <c r="D5457" s="103"/>
      <c r="E5457" s="103"/>
      <c r="F5457" s="103"/>
      <c r="H5457" s="123"/>
      <c r="I5457" s="103"/>
      <c r="J5457" s="103"/>
      <c r="K5457" s="103"/>
    </row>
    <row r="5458" spans="2:11" x14ac:dyDescent="0.25">
      <c r="B5458" s="103"/>
      <c r="C5458" s="123"/>
      <c r="D5458" s="103"/>
      <c r="E5458" s="103"/>
      <c r="F5458" s="103"/>
      <c r="H5458" s="123"/>
      <c r="I5458" s="103"/>
      <c r="J5458" s="103"/>
      <c r="K5458" s="103"/>
    </row>
    <row r="5459" spans="2:11" x14ac:dyDescent="0.25">
      <c r="B5459" s="103"/>
      <c r="C5459" s="123"/>
      <c r="D5459" s="103"/>
      <c r="E5459" s="103"/>
      <c r="F5459" s="103"/>
      <c r="H5459" s="123"/>
      <c r="I5459" s="103"/>
      <c r="J5459" s="103"/>
      <c r="K5459" s="103"/>
    </row>
    <row r="5460" spans="2:11" x14ac:dyDescent="0.25">
      <c r="B5460" s="103"/>
      <c r="C5460" s="123"/>
      <c r="D5460" s="103"/>
      <c r="E5460" s="103"/>
      <c r="F5460" s="103"/>
      <c r="H5460" s="123"/>
      <c r="I5460" s="103"/>
      <c r="J5460" s="103"/>
      <c r="K5460" s="103"/>
    </row>
    <row r="5461" spans="2:11" x14ac:dyDescent="0.25">
      <c r="B5461" s="103"/>
      <c r="C5461" s="123"/>
      <c r="D5461" s="103"/>
      <c r="E5461" s="103"/>
      <c r="F5461" s="103"/>
      <c r="H5461" s="123"/>
      <c r="I5461" s="103"/>
      <c r="J5461" s="103"/>
      <c r="K5461" s="103"/>
    </row>
    <row r="5462" spans="2:11" x14ac:dyDescent="0.25">
      <c r="B5462" s="103"/>
      <c r="C5462" s="123"/>
      <c r="D5462" s="103"/>
      <c r="E5462" s="103"/>
      <c r="F5462" s="103"/>
      <c r="H5462" s="123"/>
      <c r="I5462" s="103"/>
      <c r="J5462" s="103"/>
      <c r="K5462" s="103"/>
    </row>
    <row r="5463" spans="2:11" x14ac:dyDescent="0.25">
      <c r="B5463" s="103"/>
      <c r="C5463" s="123"/>
      <c r="D5463" s="103"/>
      <c r="E5463" s="103"/>
      <c r="F5463" s="103"/>
      <c r="H5463" s="123"/>
      <c r="I5463" s="103"/>
      <c r="J5463" s="103"/>
      <c r="K5463" s="103"/>
    </row>
    <row r="5464" spans="2:11" x14ac:dyDescent="0.25">
      <c r="B5464" s="103"/>
      <c r="C5464" s="123"/>
      <c r="D5464" s="103"/>
      <c r="E5464" s="103"/>
      <c r="F5464" s="103"/>
      <c r="H5464" s="123"/>
      <c r="I5464" s="103"/>
      <c r="J5464" s="103"/>
      <c r="K5464" s="103"/>
    </row>
    <row r="5465" spans="2:11" x14ac:dyDescent="0.25">
      <c r="B5465" s="103"/>
      <c r="C5465" s="123"/>
      <c r="D5465" s="103"/>
      <c r="E5465" s="103"/>
      <c r="F5465" s="103"/>
      <c r="H5465" s="123"/>
      <c r="I5465" s="103"/>
      <c r="J5465" s="103"/>
      <c r="K5465" s="103"/>
    </row>
    <row r="5466" spans="2:11" x14ac:dyDescent="0.25">
      <c r="B5466" s="103"/>
      <c r="C5466" s="123"/>
      <c r="D5466" s="103"/>
      <c r="E5466" s="103"/>
      <c r="F5466" s="103"/>
      <c r="H5466" s="123"/>
      <c r="I5466" s="103"/>
      <c r="J5466" s="103"/>
      <c r="K5466" s="103"/>
    </row>
    <row r="5467" spans="2:11" x14ac:dyDescent="0.25">
      <c r="B5467" s="103"/>
      <c r="C5467" s="123"/>
      <c r="D5467" s="103"/>
      <c r="E5467" s="103"/>
      <c r="F5467" s="103"/>
      <c r="H5467" s="123"/>
      <c r="I5467" s="103"/>
      <c r="J5467" s="103"/>
      <c r="K5467" s="103"/>
    </row>
    <row r="5468" spans="2:11" x14ac:dyDescent="0.25">
      <c r="B5468" s="103"/>
      <c r="C5468" s="123"/>
      <c r="D5468" s="103"/>
      <c r="E5468" s="103"/>
      <c r="F5468" s="103"/>
      <c r="H5468" s="123"/>
      <c r="I5468" s="103"/>
      <c r="J5468" s="103"/>
      <c r="K5468" s="103"/>
    </row>
    <row r="5469" spans="2:11" x14ac:dyDescent="0.25">
      <c r="B5469" s="103"/>
      <c r="C5469" s="123"/>
      <c r="D5469" s="103"/>
      <c r="E5469" s="103"/>
      <c r="F5469" s="103"/>
      <c r="H5469" s="123"/>
      <c r="I5469" s="103"/>
      <c r="J5469" s="103"/>
      <c r="K5469" s="103"/>
    </row>
    <row r="5470" spans="2:11" x14ac:dyDescent="0.25">
      <c r="B5470" s="103"/>
      <c r="C5470" s="123"/>
      <c r="D5470" s="103"/>
      <c r="E5470" s="103"/>
      <c r="F5470" s="103"/>
      <c r="H5470" s="123"/>
      <c r="I5470" s="103"/>
      <c r="J5470" s="103"/>
      <c r="K5470" s="103"/>
    </row>
    <row r="5471" spans="2:11" x14ac:dyDescent="0.25">
      <c r="B5471" s="103"/>
      <c r="C5471" s="123"/>
      <c r="D5471" s="103"/>
      <c r="E5471" s="103"/>
      <c r="F5471" s="103"/>
      <c r="H5471" s="123"/>
      <c r="I5471" s="103"/>
      <c r="J5471" s="103"/>
      <c r="K5471" s="103"/>
    </row>
    <row r="5472" spans="2:11" x14ac:dyDescent="0.25">
      <c r="B5472" s="103"/>
      <c r="C5472" s="123"/>
      <c r="D5472" s="103"/>
      <c r="E5472" s="103"/>
      <c r="F5472" s="103"/>
      <c r="H5472" s="123"/>
      <c r="I5472" s="103"/>
      <c r="J5472" s="103"/>
      <c r="K5472" s="103"/>
    </row>
    <row r="5473" spans="2:11" x14ac:dyDescent="0.25">
      <c r="B5473" s="103"/>
      <c r="C5473" s="123"/>
      <c r="D5473" s="103"/>
      <c r="E5473" s="103"/>
      <c r="F5473" s="103"/>
      <c r="H5473" s="123"/>
      <c r="I5473" s="103"/>
      <c r="J5473" s="103"/>
      <c r="K5473" s="103"/>
    </row>
    <row r="5474" spans="2:11" x14ac:dyDescent="0.25">
      <c r="B5474" s="103"/>
      <c r="C5474" s="123"/>
      <c r="D5474" s="103"/>
      <c r="E5474" s="103"/>
      <c r="F5474" s="103"/>
      <c r="H5474" s="123"/>
      <c r="I5474" s="103"/>
      <c r="J5474" s="103"/>
      <c r="K5474" s="103"/>
    </row>
    <row r="5475" spans="2:11" x14ac:dyDescent="0.25">
      <c r="B5475" s="103"/>
      <c r="C5475" s="123"/>
      <c r="D5475" s="103"/>
      <c r="E5475" s="103"/>
      <c r="F5475" s="103"/>
      <c r="H5475" s="123"/>
      <c r="I5475" s="103"/>
      <c r="J5475" s="103"/>
      <c r="K5475" s="103"/>
    </row>
    <row r="5476" spans="2:11" x14ac:dyDescent="0.25">
      <c r="B5476" s="103"/>
      <c r="C5476" s="123"/>
      <c r="D5476" s="103"/>
      <c r="E5476" s="103"/>
      <c r="F5476" s="103"/>
      <c r="H5476" s="123"/>
      <c r="I5476" s="103"/>
      <c r="J5476" s="103"/>
      <c r="K5476" s="103"/>
    </row>
    <row r="5477" spans="2:11" x14ac:dyDescent="0.25">
      <c r="B5477" s="103"/>
      <c r="C5477" s="123"/>
      <c r="D5477" s="103"/>
      <c r="E5477" s="103"/>
      <c r="F5477" s="103"/>
      <c r="H5477" s="123"/>
      <c r="I5477" s="103"/>
      <c r="J5477" s="103"/>
      <c r="K5477" s="103"/>
    </row>
    <row r="5478" spans="2:11" x14ac:dyDescent="0.25">
      <c r="B5478" s="103"/>
      <c r="C5478" s="123"/>
      <c r="D5478" s="103"/>
      <c r="E5478" s="103"/>
      <c r="F5478" s="103"/>
      <c r="H5478" s="123"/>
      <c r="I5478" s="103"/>
      <c r="J5478" s="103"/>
      <c r="K5478" s="103"/>
    </row>
    <row r="5479" spans="2:11" x14ac:dyDescent="0.25">
      <c r="B5479" s="103"/>
      <c r="C5479" s="123"/>
      <c r="D5479" s="103"/>
      <c r="E5479" s="103"/>
      <c r="F5479" s="103"/>
      <c r="H5479" s="123"/>
      <c r="I5479" s="103"/>
      <c r="J5479" s="103"/>
      <c r="K5479" s="103"/>
    </row>
    <row r="5480" spans="2:11" x14ac:dyDescent="0.25">
      <c r="B5480" s="103"/>
      <c r="C5480" s="123"/>
      <c r="D5480" s="103"/>
      <c r="E5480" s="103"/>
      <c r="F5480" s="103"/>
      <c r="H5480" s="123"/>
      <c r="I5480" s="103"/>
      <c r="J5480" s="103"/>
      <c r="K5480" s="103"/>
    </row>
    <row r="5481" spans="2:11" x14ac:dyDescent="0.25">
      <c r="B5481" s="103"/>
      <c r="C5481" s="123"/>
      <c r="D5481" s="103"/>
      <c r="E5481" s="103"/>
      <c r="F5481" s="103"/>
      <c r="H5481" s="123"/>
      <c r="I5481" s="103"/>
      <c r="J5481" s="103"/>
      <c r="K5481" s="103"/>
    </row>
    <row r="5482" spans="2:11" x14ac:dyDescent="0.25">
      <c r="B5482" s="103"/>
      <c r="C5482" s="123"/>
      <c r="D5482" s="103"/>
      <c r="E5482" s="103"/>
      <c r="F5482" s="103"/>
      <c r="H5482" s="123"/>
      <c r="I5482" s="103"/>
      <c r="J5482" s="103"/>
      <c r="K5482" s="103"/>
    </row>
    <row r="5483" spans="2:11" x14ac:dyDescent="0.25">
      <c r="B5483" s="103"/>
      <c r="C5483" s="123"/>
      <c r="D5483" s="103"/>
      <c r="E5483" s="103"/>
      <c r="F5483" s="103"/>
      <c r="H5483" s="123"/>
      <c r="I5483" s="103"/>
      <c r="J5483" s="103"/>
      <c r="K5483" s="103"/>
    </row>
    <row r="5484" spans="2:11" x14ac:dyDescent="0.25">
      <c r="B5484" s="103"/>
      <c r="C5484" s="123"/>
      <c r="D5484" s="103"/>
      <c r="E5484" s="103"/>
      <c r="F5484" s="103"/>
      <c r="H5484" s="123"/>
      <c r="I5484" s="103"/>
      <c r="J5484" s="103"/>
      <c r="K5484" s="103"/>
    </row>
    <row r="5485" spans="2:11" x14ac:dyDescent="0.25">
      <c r="B5485" s="103"/>
      <c r="C5485" s="123"/>
      <c r="D5485" s="103"/>
      <c r="E5485" s="103"/>
      <c r="F5485" s="103"/>
      <c r="H5485" s="123"/>
      <c r="I5485" s="103"/>
      <c r="J5485" s="103"/>
      <c r="K5485" s="103"/>
    </row>
    <row r="5486" spans="2:11" x14ac:dyDescent="0.25">
      <c r="B5486" s="103"/>
      <c r="C5486" s="123"/>
      <c r="D5486" s="103"/>
      <c r="E5486" s="103"/>
      <c r="F5486" s="103"/>
      <c r="H5486" s="123"/>
      <c r="I5486" s="103"/>
      <c r="J5486" s="103"/>
      <c r="K5486" s="103"/>
    </row>
    <row r="5487" spans="2:11" x14ac:dyDescent="0.25">
      <c r="B5487" s="103"/>
      <c r="C5487" s="123"/>
      <c r="D5487" s="103"/>
      <c r="E5487" s="103"/>
      <c r="F5487" s="103"/>
      <c r="H5487" s="123"/>
      <c r="I5487" s="103"/>
      <c r="J5487" s="103"/>
      <c r="K5487" s="103"/>
    </row>
    <row r="5488" spans="2:11" x14ac:dyDescent="0.25">
      <c r="B5488" s="103"/>
      <c r="C5488" s="123"/>
      <c r="D5488" s="103"/>
      <c r="E5488" s="103"/>
      <c r="F5488" s="103"/>
      <c r="H5488" s="123"/>
      <c r="I5488" s="103"/>
      <c r="J5488" s="103"/>
      <c r="K5488" s="103"/>
    </row>
    <row r="5489" spans="2:11" x14ac:dyDescent="0.25">
      <c r="B5489" s="103"/>
      <c r="C5489" s="123"/>
      <c r="D5489" s="103"/>
      <c r="E5489" s="103"/>
      <c r="F5489" s="103"/>
      <c r="H5489" s="123"/>
      <c r="I5489" s="103"/>
      <c r="J5489" s="103"/>
      <c r="K5489" s="103"/>
    </row>
    <row r="5490" spans="2:11" x14ac:dyDescent="0.25">
      <c r="B5490" s="103"/>
      <c r="C5490" s="123"/>
      <c r="D5490" s="103"/>
      <c r="E5490" s="103"/>
      <c r="F5490" s="103"/>
      <c r="H5490" s="123"/>
      <c r="I5490" s="103"/>
      <c r="J5490" s="103"/>
      <c r="K5490" s="103"/>
    </row>
    <row r="5491" spans="2:11" x14ac:dyDescent="0.25">
      <c r="B5491" s="103"/>
      <c r="C5491" s="123"/>
      <c r="D5491" s="103"/>
      <c r="E5491" s="103"/>
      <c r="F5491" s="103"/>
      <c r="H5491" s="123"/>
      <c r="I5491" s="103"/>
      <c r="J5491" s="103"/>
      <c r="K5491" s="103"/>
    </row>
    <row r="5492" spans="2:11" x14ac:dyDescent="0.25">
      <c r="B5492" s="103"/>
      <c r="C5492" s="123"/>
      <c r="D5492" s="103"/>
      <c r="E5492" s="103"/>
      <c r="F5492" s="103"/>
      <c r="H5492" s="123"/>
      <c r="I5492" s="103"/>
      <c r="J5492" s="103"/>
      <c r="K5492" s="103"/>
    </row>
    <row r="5493" spans="2:11" x14ac:dyDescent="0.25">
      <c r="B5493" s="103"/>
      <c r="C5493" s="123"/>
      <c r="D5493" s="103"/>
      <c r="E5493" s="103"/>
      <c r="F5493" s="103"/>
      <c r="H5493" s="123"/>
      <c r="I5493" s="103"/>
      <c r="J5493" s="103"/>
      <c r="K5493" s="103"/>
    </row>
    <row r="5494" spans="2:11" x14ac:dyDescent="0.25">
      <c r="B5494" s="103"/>
      <c r="C5494" s="123"/>
      <c r="D5494" s="103"/>
      <c r="E5494" s="103"/>
      <c r="F5494" s="103"/>
      <c r="H5494" s="123"/>
      <c r="I5494" s="103"/>
      <c r="J5494" s="103"/>
      <c r="K5494" s="103"/>
    </row>
    <row r="5495" spans="2:11" x14ac:dyDescent="0.25">
      <c r="B5495" s="103"/>
      <c r="C5495" s="123"/>
      <c r="D5495" s="103"/>
      <c r="E5495" s="103"/>
      <c r="F5495" s="103"/>
      <c r="H5495" s="123"/>
      <c r="I5495" s="103"/>
      <c r="J5495" s="103"/>
      <c r="K5495" s="103"/>
    </row>
    <row r="5496" spans="2:11" x14ac:dyDescent="0.25">
      <c r="B5496" s="103"/>
      <c r="C5496" s="123"/>
      <c r="D5496" s="103"/>
      <c r="E5496" s="103"/>
      <c r="F5496" s="103"/>
      <c r="H5496" s="123"/>
      <c r="I5496" s="103"/>
      <c r="J5496" s="103"/>
      <c r="K5496" s="103"/>
    </row>
    <row r="5497" spans="2:11" x14ac:dyDescent="0.25">
      <c r="B5497" s="103"/>
      <c r="C5497" s="123"/>
      <c r="D5497" s="103"/>
      <c r="E5497" s="103"/>
      <c r="F5497" s="103"/>
      <c r="H5497" s="123"/>
      <c r="I5497" s="103"/>
      <c r="J5497" s="103"/>
      <c r="K5497" s="103"/>
    </row>
    <row r="5498" spans="2:11" x14ac:dyDescent="0.25">
      <c r="B5498" s="103"/>
      <c r="C5498" s="123"/>
      <c r="D5498" s="103"/>
      <c r="E5498" s="103"/>
      <c r="F5498" s="103"/>
      <c r="H5498" s="123"/>
      <c r="I5498" s="103"/>
      <c r="J5498" s="103"/>
      <c r="K5498" s="103"/>
    </row>
    <row r="5499" spans="2:11" x14ac:dyDescent="0.25">
      <c r="B5499" s="103"/>
      <c r="C5499" s="123"/>
      <c r="D5499" s="103"/>
      <c r="E5499" s="103"/>
      <c r="F5499" s="103"/>
      <c r="H5499" s="123"/>
      <c r="I5499" s="103"/>
      <c r="J5499" s="103"/>
      <c r="K5499" s="103"/>
    </row>
    <row r="5500" spans="2:11" x14ac:dyDescent="0.25">
      <c r="B5500" s="103"/>
      <c r="C5500" s="123"/>
      <c r="D5500" s="103"/>
      <c r="E5500" s="103"/>
      <c r="F5500" s="103"/>
      <c r="H5500" s="123"/>
      <c r="I5500" s="103"/>
      <c r="J5500" s="103"/>
      <c r="K5500" s="103"/>
    </row>
    <row r="5501" spans="2:11" x14ac:dyDescent="0.25">
      <c r="B5501" s="103"/>
      <c r="C5501" s="123"/>
      <c r="D5501" s="103"/>
      <c r="E5501" s="103"/>
      <c r="F5501" s="103"/>
      <c r="H5501" s="123"/>
      <c r="I5501" s="103"/>
      <c r="J5501" s="103"/>
      <c r="K5501" s="103"/>
    </row>
    <row r="5502" spans="2:11" x14ac:dyDescent="0.25">
      <c r="B5502" s="103"/>
      <c r="C5502" s="123"/>
      <c r="D5502" s="103"/>
      <c r="E5502" s="103"/>
      <c r="F5502" s="103"/>
      <c r="H5502" s="123"/>
      <c r="I5502" s="103"/>
      <c r="J5502" s="103"/>
      <c r="K5502" s="103"/>
    </row>
    <row r="5503" spans="2:11" x14ac:dyDescent="0.25">
      <c r="B5503" s="103"/>
      <c r="C5503" s="123"/>
      <c r="D5503" s="103"/>
      <c r="E5503" s="103"/>
      <c r="F5503" s="103"/>
      <c r="H5503" s="123"/>
      <c r="I5503" s="103"/>
      <c r="J5503" s="103"/>
      <c r="K5503" s="103"/>
    </row>
    <row r="5504" spans="2:11" x14ac:dyDescent="0.25">
      <c r="B5504" s="103"/>
      <c r="C5504" s="123"/>
      <c r="D5504" s="103"/>
      <c r="E5504" s="103"/>
      <c r="F5504" s="103"/>
      <c r="H5504" s="123"/>
      <c r="I5504" s="103"/>
      <c r="J5504" s="103"/>
      <c r="K5504" s="103"/>
    </row>
    <row r="5505" spans="2:11" x14ac:dyDescent="0.25">
      <c r="B5505" s="103"/>
      <c r="C5505" s="123"/>
      <c r="D5505" s="103"/>
      <c r="E5505" s="103"/>
      <c r="F5505" s="103"/>
      <c r="H5505" s="123"/>
      <c r="I5505" s="103"/>
      <c r="J5505" s="103"/>
      <c r="K5505" s="103"/>
    </row>
    <row r="5506" spans="2:11" x14ac:dyDescent="0.25">
      <c r="B5506" s="103"/>
      <c r="C5506" s="123"/>
      <c r="D5506" s="103"/>
      <c r="E5506" s="103"/>
      <c r="F5506" s="103"/>
      <c r="H5506" s="123"/>
      <c r="I5506" s="103"/>
      <c r="J5506" s="103"/>
      <c r="K5506" s="103"/>
    </row>
    <row r="5507" spans="2:11" x14ac:dyDescent="0.25">
      <c r="B5507" s="103"/>
      <c r="C5507" s="123"/>
      <c r="D5507" s="103"/>
      <c r="E5507" s="103"/>
      <c r="F5507" s="103"/>
      <c r="H5507" s="123"/>
      <c r="I5507" s="103"/>
      <c r="J5507" s="103"/>
      <c r="K5507" s="103"/>
    </row>
    <row r="5508" spans="2:11" x14ac:dyDescent="0.25">
      <c r="B5508" s="103"/>
      <c r="C5508" s="123"/>
      <c r="D5508" s="103"/>
      <c r="E5508" s="103"/>
      <c r="F5508" s="103"/>
      <c r="H5508" s="123"/>
      <c r="I5508" s="103"/>
      <c r="J5508" s="103"/>
      <c r="K5508" s="103"/>
    </row>
    <row r="5509" spans="2:11" x14ac:dyDescent="0.25">
      <c r="B5509" s="103"/>
      <c r="C5509" s="123"/>
      <c r="D5509" s="103"/>
      <c r="E5509" s="103"/>
      <c r="F5509" s="103"/>
      <c r="H5509" s="123"/>
      <c r="I5509" s="103"/>
      <c r="J5509" s="103"/>
      <c r="K5509" s="103"/>
    </row>
    <row r="5510" spans="2:11" x14ac:dyDescent="0.25">
      <c r="B5510" s="103"/>
      <c r="C5510" s="123"/>
      <c r="D5510" s="103"/>
      <c r="E5510" s="103"/>
      <c r="F5510" s="103"/>
      <c r="H5510" s="123"/>
      <c r="I5510" s="103"/>
      <c r="J5510" s="103"/>
      <c r="K5510" s="103"/>
    </row>
    <row r="5511" spans="2:11" x14ac:dyDescent="0.25">
      <c r="B5511" s="103"/>
      <c r="C5511" s="123"/>
      <c r="D5511" s="103"/>
      <c r="E5511" s="103"/>
      <c r="F5511" s="103"/>
      <c r="H5511" s="123"/>
      <c r="I5511" s="103"/>
      <c r="J5511" s="103"/>
      <c r="K5511" s="103"/>
    </row>
    <row r="5512" spans="2:11" x14ac:dyDescent="0.25">
      <c r="B5512" s="103"/>
      <c r="C5512" s="123"/>
      <c r="D5512" s="103"/>
      <c r="E5512" s="103"/>
      <c r="F5512" s="103"/>
      <c r="H5512" s="123"/>
      <c r="I5512" s="103"/>
      <c r="J5512" s="103"/>
      <c r="K5512" s="103"/>
    </row>
    <row r="5513" spans="2:11" x14ac:dyDescent="0.25">
      <c r="B5513" s="103"/>
      <c r="C5513" s="123"/>
      <c r="D5513" s="103"/>
      <c r="E5513" s="103"/>
      <c r="F5513" s="103"/>
      <c r="H5513" s="123"/>
      <c r="I5513" s="103"/>
      <c r="J5513" s="103"/>
      <c r="K5513" s="103"/>
    </row>
    <row r="5514" spans="2:11" x14ac:dyDescent="0.25">
      <c r="B5514" s="103"/>
      <c r="C5514" s="123"/>
      <c r="D5514" s="103"/>
      <c r="E5514" s="103"/>
      <c r="F5514" s="103"/>
      <c r="H5514" s="123"/>
      <c r="I5514" s="103"/>
      <c r="J5514" s="103"/>
      <c r="K5514" s="103"/>
    </row>
    <row r="5515" spans="2:11" x14ac:dyDescent="0.25">
      <c r="B5515" s="103"/>
      <c r="C5515" s="123"/>
      <c r="D5515" s="103"/>
      <c r="E5515" s="103"/>
      <c r="F5515" s="103"/>
      <c r="H5515" s="123"/>
      <c r="I5515" s="103"/>
      <c r="J5515" s="103"/>
      <c r="K5515" s="103"/>
    </row>
    <row r="5516" spans="2:11" x14ac:dyDescent="0.25">
      <c r="B5516" s="103"/>
      <c r="C5516" s="123"/>
      <c r="D5516" s="103"/>
      <c r="E5516" s="103"/>
      <c r="F5516" s="103"/>
      <c r="H5516" s="123"/>
      <c r="I5516" s="103"/>
      <c r="J5516" s="103"/>
      <c r="K5516" s="103"/>
    </row>
    <row r="5517" spans="2:11" x14ac:dyDescent="0.25">
      <c r="B5517" s="103"/>
      <c r="C5517" s="123"/>
      <c r="D5517" s="103"/>
      <c r="E5517" s="103"/>
      <c r="F5517" s="103"/>
      <c r="H5517" s="123"/>
      <c r="I5517" s="103"/>
      <c r="J5517" s="103"/>
      <c r="K5517" s="103"/>
    </row>
    <row r="5518" spans="2:11" x14ac:dyDescent="0.25">
      <c r="B5518" s="103"/>
      <c r="C5518" s="123"/>
      <c r="D5518" s="103"/>
      <c r="E5518" s="103"/>
      <c r="F5518" s="103"/>
      <c r="H5518" s="123"/>
      <c r="I5518" s="103"/>
      <c r="J5518" s="103"/>
      <c r="K5518" s="103"/>
    </row>
    <row r="5519" spans="2:11" x14ac:dyDescent="0.25">
      <c r="B5519" s="103"/>
      <c r="C5519" s="123"/>
      <c r="D5519" s="103"/>
      <c r="E5519" s="103"/>
      <c r="F5519" s="103"/>
      <c r="H5519" s="123"/>
      <c r="I5519" s="103"/>
      <c r="J5519" s="103"/>
      <c r="K5519" s="103"/>
    </row>
    <row r="5520" spans="2:11" x14ac:dyDescent="0.25">
      <c r="B5520" s="103"/>
      <c r="C5520" s="123"/>
      <c r="D5520" s="103"/>
      <c r="E5520" s="103"/>
      <c r="F5520" s="103"/>
      <c r="H5520" s="123"/>
      <c r="I5520" s="103"/>
      <c r="J5520" s="103"/>
      <c r="K5520" s="103"/>
    </row>
    <row r="5521" spans="2:11" x14ac:dyDescent="0.25">
      <c r="B5521" s="103"/>
      <c r="C5521" s="123"/>
      <c r="D5521" s="103"/>
      <c r="E5521" s="103"/>
      <c r="F5521" s="103"/>
      <c r="H5521" s="123"/>
      <c r="I5521" s="103"/>
      <c r="J5521" s="103"/>
      <c r="K5521" s="103"/>
    </row>
    <row r="5522" spans="2:11" x14ac:dyDescent="0.25">
      <c r="B5522" s="103"/>
      <c r="C5522" s="123"/>
      <c r="D5522" s="103"/>
      <c r="E5522" s="103"/>
      <c r="F5522" s="103"/>
      <c r="H5522" s="123"/>
      <c r="I5522" s="103"/>
      <c r="J5522" s="103"/>
      <c r="K5522" s="103"/>
    </row>
    <row r="5523" spans="2:11" x14ac:dyDescent="0.25">
      <c r="B5523" s="103"/>
      <c r="C5523" s="123"/>
      <c r="D5523" s="103"/>
      <c r="E5523" s="103"/>
      <c r="F5523" s="103"/>
      <c r="H5523" s="123"/>
      <c r="I5523" s="103"/>
      <c r="J5523" s="103"/>
      <c r="K5523" s="103"/>
    </row>
    <row r="5524" spans="2:11" x14ac:dyDescent="0.25">
      <c r="B5524" s="103"/>
      <c r="C5524" s="123"/>
      <c r="D5524" s="103"/>
      <c r="E5524" s="103"/>
      <c r="F5524" s="103"/>
      <c r="H5524" s="123"/>
      <c r="I5524" s="103"/>
      <c r="J5524" s="103"/>
      <c r="K5524" s="103"/>
    </row>
    <row r="5525" spans="2:11" x14ac:dyDescent="0.25">
      <c r="B5525" s="103"/>
      <c r="C5525" s="123"/>
      <c r="D5525" s="103"/>
      <c r="E5525" s="103"/>
      <c r="F5525" s="103"/>
      <c r="H5525" s="123"/>
      <c r="I5525" s="103"/>
      <c r="J5525" s="103"/>
      <c r="K5525" s="103"/>
    </row>
    <row r="5526" spans="2:11" x14ac:dyDescent="0.25">
      <c r="B5526" s="103"/>
      <c r="C5526" s="123"/>
      <c r="D5526" s="103"/>
      <c r="E5526" s="103"/>
      <c r="F5526" s="103"/>
      <c r="H5526" s="123"/>
      <c r="I5526" s="103"/>
      <c r="J5526" s="103"/>
      <c r="K5526" s="103"/>
    </row>
    <row r="5527" spans="2:11" x14ac:dyDescent="0.25">
      <c r="B5527" s="103"/>
      <c r="C5527" s="123"/>
      <c r="D5527" s="103"/>
      <c r="E5527" s="103"/>
      <c r="F5527" s="103"/>
      <c r="H5527" s="123"/>
      <c r="I5527" s="103"/>
      <c r="J5527" s="103"/>
      <c r="K5527" s="103"/>
    </row>
    <row r="5528" spans="2:11" x14ac:dyDescent="0.25">
      <c r="B5528" s="103"/>
      <c r="C5528" s="123"/>
      <c r="D5528" s="103"/>
      <c r="E5528" s="103"/>
      <c r="F5528" s="103"/>
      <c r="H5528" s="123"/>
      <c r="I5528" s="103"/>
      <c r="J5528" s="103"/>
      <c r="K5528" s="103"/>
    </row>
    <row r="5529" spans="2:11" x14ac:dyDescent="0.25">
      <c r="B5529" s="103"/>
      <c r="C5529" s="123"/>
      <c r="D5529" s="103"/>
      <c r="E5529" s="103"/>
      <c r="F5529" s="103"/>
      <c r="H5529" s="123"/>
      <c r="I5529" s="103"/>
      <c r="J5529" s="103"/>
      <c r="K5529" s="103"/>
    </row>
    <row r="5530" spans="2:11" x14ac:dyDescent="0.25">
      <c r="B5530" s="103"/>
      <c r="C5530" s="123"/>
      <c r="D5530" s="103"/>
      <c r="E5530" s="103"/>
      <c r="F5530" s="103"/>
      <c r="H5530" s="123"/>
      <c r="I5530" s="103"/>
      <c r="J5530" s="103"/>
      <c r="K5530" s="103"/>
    </row>
    <row r="5531" spans="2:11" x14ac:dyDescent="0.25">
      <c r="B5531" s="103"/>
      <c r="C5531" s="123"/>
      <c r="D5531" s="103"/>
      <c r="E5531" s="103"/>
      <c r="F5531" s="103"/>
      <c r="H5531" s="123"/>
      <c r="I5531" s="103"/>
      <c r="J5531" s="103"/>
      <c r="K5531" s="103"/>
    </row>
    <row r="5532" spans="2:11" x14ac:dyDescent="0.25">
      <c r="B5532" s="103"/>
      <c r="C5532" s="123"/>
      <c r="D5532" s="103"/>
      <c r="E5532" s="103"/>
      <c r="F5532" s="103"/>
      <c r="H5532" s="123"/>
      <c r="I5532" s="103"/>
      <c r="J5532" s="103"/>
      <c r="K5532" s="103"/>
    </row>
    <row r="5533" spans="2:11" x14ac:dyDescent="0.25">
      <c r="B5533" s="103"/>
      <c r="C5533" s="123"/>
      <c r="D5533" s="103"/>
      <c r="E5533" s="103"/>
      <c r="F5533" s="103"/>
      <c r="H5533" s="123"/>
      <c r="I5533" s="103"/>
      <c r="J5533" s="103"/>
      <c r="K5533" s="103"/>
    </row>
    <row r="5534" spans="2:11" x14ac:dyDescent="0.25">
      <c r="B5534" s="103"/>
      <c r="C5534" s="123"/>
      <c r="D5534" s="103"/>
      <c r="E5534" s="103"/>
      <c r="F5534" s="103"/>
      <c r="H5534" s="123"/>
      <c r="I5534" s="103"/>
      <c r="J5534" s="103"/>
      <c r="K5534" s="103"/>
    </row>
    <row r="5535" spans="2:11" x14ac:dyDescent="0.25">
      <c r="B5535" s="103"/>
      <c r="C5535" s="123"/>
      <c r="D5535" s="103"/>
      <c r="E5535" s="103"/>
      <c r="F5535" s="103"/>
      <c r="H5535" s="123"/>
      <c r="I5535" s="103"/>
      <c r="J5535" s="103"/>
      <c r="K5535" s="103"/>
    </row>
    <row r="5536" spans="2:11" x14ac:dyDescent="0.25">
      <c r="B5536" s="103"/>
      <c r="C5536" s="123"/>
      <c r="D5536" s="103"/>
      <c r="E5536" s="103"/>
      <c r="F5536" s="103"/>
      <c r="H5536" s="123"/>
      <c r="I5536" s="103"/>
      <c r="J5536" s="103"/>
      <c r="K5536" s="103"/>
    </row>
    <row r="5537" spans="2:11" x14ac:dyDescent="0.25">
      <c r="B5537" s="103"/>
      <c r="C5537" s="123"/>
      <c r="D5537" s="103"/>
      <c r="E5537" s="103"/>
      <c r="F5537" s="103"/>
      <c r="H5537" s="123"/>
      <c r="I5537" s="103"/>
      <c r="J5537" s="103"/>
      <c r="K5537" s="103"/>
    </row>
    <row r="5538" spans="2:11" x14ac:dyDescent="0.25">
      <c r="B5538" s="103"/>
      <c r="C5538" s="123"/>
      <c r="D5538" s="103"/>
      <c r="E5538" s="103"/>
      <c r="F5538" s="103"/>
      <c r="H5538" s="123"/>
      <c r="I5538" s="103"/>
      <c r="J5538" s="103"/>
      <c r="K5538" s="103"/>
    </row>
    <row r="5539" spans="2:11" x14ac:dyDescent="0.25">
      <c r="B5539" s="103"/>
      <c r="C5539" s="123"/>
      <c r="D5539" s="103"/>
      <c r="E5539" s="103"/>
      <c r="F5539" s="103"/>
      <c r="H5539" s="123"/>
      <c r="I5539" s="103"/>
      <c r="J5539" s="103"/>
      <c r="K5539" s="103"/>
    </row>
    <row r="5540" spans="2:11" x14ac:dyDescent="0.25">
      <c r="B5540" s="103"/>
      <c r="C5540" s="123"/>
      <c r="D5540" s="103"/>
      <c r="E5540" s="103"/>
      <c r="F5540" s="103"/>
      <c r="H5540" s="123"/>
      <c r="I5540" s="103"/>
      <c r="J5540" s="103"/>
      <c r="K5540" s="103"/>
    </row>
    <row r="5541" spans="2:11" x14ac:dyDescent="0.25">
      <c r="B5541" s="103"/>
      <c r="C5541" s="123"/>
      <c r="D5541" s="103"/>
      <c r="E5541" s="103"/>
      <c r="F5541" s="103"/>
      <c r="H5541" s="123"/>
      <c r="I5541" s="103"/>
      <c r="J5541" s="103"/>
      <c r="K5541" s="103"/>
    </row>
    <row r="5542" spans="2:11" x14ac:dyDescent="0.25">
      <c r="B5542" s="103"/>
      <c r="C5542" s="123"/>
      <c r="D5542" s="103"/>
      <c r="E5542" s="103"/>
      <c r="F5542" s="103"/>
      <c r="H5542" s="123"/>
      <c r="I5542" s="103"/>
      <c r="J5542" s="103"/>
      <c r="K5542" s="103"/>
    </row>
    <row r="5543" spans="2:11" x14ac:dyDescent="0.25">
      <c r="B5543" s="103"/>
      <c r="C5543" s="123"/>
      <c r="D5543" s="103"/>
      <c r="E5543" s="103"/>
      <c r="F5543" s="103"/>
      <c r="H5543" s="123"/>
      <c r="I5543" s="103"/>
      <c r="J5543" s="103"/>
      <c r="K5543" s="103"/>
    </row>
    <row r="5544" spans="2:11" x14ac:dyDescent="0.25">
      <c r="B5544" s="103"/>
      <c r="C5544" s="123"/>
      <c r="D5544" s="103"/>
      <c r="E5544" s="103"/>
      <c r="F5544" s="103"/>
      <c r="H5544" s="123"/>
      <c r="I5544" s="103"/>
      <c r="J5544" s="103"/>
      <c r="K5544" s="103"/>
    </row>
    <row r="5545" spans="2:11" x14ac:dyDescent="0.25">
      <c r="B5545" s="103"/>
      <c r="C5545" s="123"/>
      <c r="D5545" s="103"/>
      <c r="E5545" s="103"/>
      <c r="F5545" s="103"/>
      <c r="H5545" s="123"/>
      <c r="I5545" s="103"/>
      <c r="J5545" s="103"/>
      <c r="K5545" s="103"/>
    </row>
    <row r="5546" spans="2:11" x14ac:dyDescent="0.25">
      <c r="B5546" s="103"/>
      <c r="C5546" s="123"/>
      <c r="D5546" s="103"/>
      <c r="E5546" s="103"/>
      <c r="F5546" s="103"/>
      <c r="H5546" s="123"/>
      <c r="I5546" s="103"/>
      <c r="J5546" s="103"/>
      <c r="K5546" s="103"/>
    </row>
    <row r="5547" spans="2:11" x14ac:dyDescent="0.25">
      <c r="B5547" s="103"/>
      <c r="C5547" s="123"/>
      <c r="D5547" s="103"/>
      <c r="E5547" s="103"/>
      <c r="F5547" s="103"/>
      <c r="H5547" s="123"/>
      <c r="I5547" s="103"/>
      <c r="J5547" s="103"/>
      <c r="K5547" s="103"/>
    </row>
    <row r="5548" spans="2:11" x14ac:dyDescent="0.25">
      <c r="B5548" s="103"/>
      <c r="C5548" s="123"/>
      <c r="D5548" s="103"/>
      <c r="E5548" s="103"/>
      <c r="F5548" s="103"/>
      <c r="H5548" s="123"/>
      <c r="I5548" s="103"/>
      <c r="J5548" s="103"/>
      <c r="K5548" s="103"/>
    </row>
    <row r="5549" spans="2:11" x14ac:dyDescent="0.25">
      <c r="B5549" s="103"/>
      <c r="C5549" s="123"/>
      <c r="D5549" s="103"/>
      <c r="E5549" s="103"/>
      <c r="F5549" s="103"/>
      <c r="H5549" s="123"/>
      <c r="I5549" s="103"/>
      <c r="J5549" s="103"/>
      <c r="K5549" s="103"/>
    </row>
    <row r="5550" spans="2:11" x14ac:dyDescent="0.25">
      <c r="B5550" s="103"/>
      <c r="C5550" s="123"/>
      <c r="D5550" s="103"/>
      <c r="E5550" s="103"/>
      <c r="F5550" s="103"/>
      <c r="H5550" s="123"/>
      <c r="I5550" s="103"/>
      <c r="J5550" s="103"/>
      <c r="K5550" s="103"/>
    </row>
    <row r="5551" spans="2:11" x14ac:dyDescent="0.25">
      <c r="B5551" s="103"/>
      <c r="C5551" s="123"/>
      <c r="D5551" s="103"/>
      <c r="E5551" s="103"/>
      <c r="F5551" s="103"/>
      <c r="H5551" s="123"/>
      <c r="I5551" s="103"/>
      <c r="J5551" s="103"/>
      <c r="K5551" s="103"/>
    </row>
    <row r="5552" spans="2:11" x14ac:dyDescent="0.25">
      <c r="B5552" s="103"/>
      <c r="C5552" s="123"/>
      <c r="D5552" s="103"/>
      <c r="E5552" s="103"/>
      <c r="F5552" s="103"/>
      <c r="H5552" s="123"/>
      <c r="I5552" s="103"/>
      <c r="J5552" s="103"/>
      <c r="K5552" s="103"/>
    </row>
    <row r="5553" spans="2:11" x14ac:dyDescent="0.25">
      <c r="B5553" s="103"/>
      <c r="C5553" s="123"/>
      <c r="D5553" s="103"/>
      <c r="E5553" s="103"/>
      <c r="F5553" s="103"/>
      <c r="H5553" s="123"/>
      <c r="I5553" s="103"/>
      <c r="J5553" s="103"/>
      <c r="K5553" s="103"/>
    </row>
    <row r="5554" spans="2:11" x14ac:dyDescent="0.25">
      <c r="B5554" s="103"/>
      <c r="C5554" s="123"/>
      <c r="D5554" s="103"/>
      <c r="E5554" s="103"/>
      <c r="F5554" s="103"/>
      <c r="H5554" s="123"/>
      <c r="I5554" s="103"/>
      <c r="J5554" s="103"/>
      <c r="K5554" s="103"/>
    </row>
    <row r="5555" spans="2:11" x14ac:dyDescent="0.25">
      <c r="B5555" s="103"/>
      <c r="C5555" s="123"/>
      <c r="D5555" s="103"/>
      <c r="E5555" s="103"/>
      <c r="F5555" s="103"/>
      <c r="H5555" s="123"/>
      <c r="I5555" s="103"/>
      <c r="J5555" s="103"/>
      <c r="K5555" s="103"/>
    </row>
    <row r="5556" spans="2:11" x14ac:dyDescent="0.25">
      <c r="B5556" s="103"/>
      <c r="C5556" s="123"/>
      <c r="D5556" s="103"/>
      <c r="E5556" s="103"/>
      <c r="F5556" s="103"/>
      <c r="H5556" s="123"/>
      <c r="I5556" s="103"/>
      <c r="J5556" s="103"/>
      <c r="K5556" s="103"/>
    </row>
    <row r="5557" spans="2:11" x14ac:dyDescent="0.25">
      <c r="B5557" s="103"/>
      <c r="C5557" s="123"/>
      <c r="D5557" s="103"/>
      <c r="E5557" s="103"/>
      <c r="F5557" s="103"/>
      <c r="H5557" s="123"/>
      <c r="I5557" s="103"/>
      <c r="J5557" s="103"/>
      <c r="K5557" s="103"/>
    </row>
    <row r="5558" spans="2:11" x14ac:dyDescent="0.25">
      <c r="B5558" s="103"/>
      <c r="C5558" s="123"/>
      <c r="D5558" s="103"/>
      <c r="E5558" s="103"/>
      <c r="F5558" s="103"/>
      <c r="H5558" s="123"/>
      <c r="I5558" s="103"/>
      <c r="J5558" s="103"/>
      <c r="K5558" s="103"/>
    </row>
    <row r="5559" spans="2:11" x14ac:dyDescent="0.25">
      <c r="B5559" s="103"/>
      <c r="C5559" s="123"/>
      <c r="D5559" s="103"/>
      <c r="E5559" s="103"/>
      <c r="F5559" s="103"/>
      <c r="H5559" s="123"/>
      <c r="I5559" s="103"/>
      <c r="J5559" s="103"/>
      <c r="K5559" s="103"/>
    </row>
    <row r="5560" spans="2:11" x14ac:dyDescent="0.25">
      <c r="B5560" s="103"/>
      <c r="C5560" s="123"/>
      <c r="D5560" s="103"/>
      <c r="E5560" s="103"/>
      <c r="F5560" s="103"/>
      <c r="H5560" s="123"/>
      <c r="I5560" s="103"/>
      <c r="J5560" s="103"/>
      <c r="K5560" s="103"/>
    </row>
    <row r="5561" spans="2:11" x14ac:dyDescent="0.25">
      <c r="B5561" s="103"/>
      <c r="C5561" s="123"/>
      <c r="D5561" s="103"/>
      <c r="E5561" s="103"/>
      <c r="F5561" s="103"/>
      <c r="H5561" s="123"/>
      <c r="I5561" s="103"/>
      <c r="J5561" s="103"/>
      <c r="K5561" s="103"/>
    </row>
    <row r="5562" spans="2:11" x14ac:dyDescent="0.25">
      <c r="B5562" s="103"/>
      <c r="C5562" s="123"/>
      <c r="D5562" s="103"/>
      <c r="E5562" s="103"/>
      <c r="F5562" s="103"/>
      <c r="H5562" s="123"/>
      <c r="I5562" s="103"/>
      <c r="J5562" s="103"/>
      <c r="K5562" s="103"/>
    </row>
    <row r="5563" spans="2:11" x14ac:dyDescent="0.25">
      <c r="B5563" s="103"/>
      <c r="C5563" s="123"/>
      <c r="D5563" s="103"/>
      <c r="E5563" s="103"/>
      <c r="F5563" s="103"/>
      <c r="H5563" s="123"/>
      <c r="I5563" s="103"/>
      <c r="J5563" s="103"/>
      <c r="K5563" s="103"/>
    </row>
    <row r="5564" spans="2:11" x14ac:dyDescent="0.25">
      <c r="B5564" s="103"/>
      <c r="C5564" s="123"/>
      <c r="D5564" s="103"/>
      <c r="E5564" s="103"/>
      <c r="F5564" s="103"/>
      <c r="H5564" s="123"/>
      <c r="I5564" s="103"/>
      <c r="J5564" s="103"/>
      <c r="K5564" s="103"/>
    </row>
    <row r="5565" spans="2:11" x14ac:dyDescent="0.25">
      <c r="B5565" s="103"/>
      <c r="C5565" s="123"/>
      <c r="D5565" s="103"/>
      <c r="E5565" s="103"/>
      <c r="F5565" s="103"/>
      <c r="H5565" s="123"/>
      <c r="I5565" s="103"/>
      <c r="J5565" s="103"/>
      <c r="K5565" s="103"/>
    </row>
    <row r="5566" spans="2:11" x14ac:dyDescent="0.25">
      <c r="B5566" s="103"/>
      <c r="C5566" s="123"/>
      <c r="D5566" s="103"/>
      <c r="E5566" s="103"/>
      <c r="F5566" s="103"/>
      <c r="H5566" s="123"/>
      <c r="I5566" s="103"/>
      <c r="J5566" s="103"/>
      <c r="K5566" s="103"/>
    </row>
    <row r="5567" spans="2:11" x14ac:dyDescent="0.25">
      <c r="B5567" s="103"/>
      <c r="C5567" s="123"/>
      <c r="D5567" s="103"/>
      <c r="E5567" s="103"/>
      <c r="F5567" s="103"/>
      <c r="H5567" s="123"/>
      <c r="I5567" s="103"/>
      <c r="J5567" s="103"/>
      <c r="K5567" s="103"/>
    </row>
    <row r="5568" spans="2:11" x14ac:dyDescent="0.25">
      <c r="B5568" s="103"/>
      <c r="C5568" s="123"/>
      <c r="D5568" s="103"/>
      <c r="E5568" s="103"/>
      <c r="F5568" s="103"/>
      <c r="H5568" s="123"/>
      <c r="I5568" s="103"/>
      <c r="J5568" s="103"/>
      <c r="K5568" s="103"/>
    </row>
    <row r="5569" spans="2:11" x14ac:dyDescent="0.25">
      <c r="B5569" s="103"/>
      <c r="C5569" s="123"/>
      <c r="D5569" s="103"/>
      <c r="E5569" s="103"/>
      <c r="F5569" s="103"/>
      <c r="H5569" s="123"/>
      <c r="I5569" s="103"/>
      <c r="J5569" s="103"/>
      <c r="K5569" s="103"/>
    </row>
    <row r="5570" spans="2:11" x14ac:dyDescent="0.25">
      <c r="B5570" s="103"/>
      <c r="C5570" s="123"/>
      <c r="D5570" s="103"/>
      <c r="E5570" s="103"/>
      <c r="F5570" s="103"/>
      <c r="H5570" s="123"/>
      <c r="I5570" s="103"/>
      <c r="J5570" s="103"/>
      <c r="K5570" s="103"/>
    </row>
    <row r="5571" spans="2:11" x14ac:dyDescent="0.25">
      <c r="B5571" s="103"/>
      <c r="C5571" s="123"/>
      <c r="D5571" s="103"/>
      <c r="E5571" s="103"/>
      <c r="F5571" s="103"/>
      <c r="H5571" s="123"/>
      <c r="I5571" s="103"/>
      <c r="J5571" s="103"/>
      <c r="K5571" s="103"/>
    </row>
    <row r="5572" spans="2:11" x14ac:dyDescent="0.25">
      <c r="B5572" s="103"/>
      <c r="C5572" s="123"/>
      <c r="D5572" s="103"/>
      <c r="E5572" s="103"/>
      <c r="F5572" s="103"/>
      <c r="H5572" s="123"/>
      <c r="I5572" s="103"/>
      <c r="J5572" s="103"/>
      <c r="K5572" s="103"/>
    </row>
    <row r="5573" spans="2:11" x14ac:dyDescent="0.25">
      <c r="B5573" s="103"/>
      <c r="C5573" s="123"/>
      <c r="D5573" s="103"/>
      <c r="E5573" s="103"/>
      <c r="F5573" s="103"/>
      <c r="H5573" s="123"/>
      <c r="I5573" s="103"/>
      <c r="J5573" s="103"/>
      <c r="K5573" s="103"/>
    </row>
    <row r="5574" spans="2:11" x14ac:dyDescent="0.25">
      <c r="B5574" s="103"/>
      <c r="C5574" s="123"/>
      <c r="D5574" s="103"/>
      <c r="E5574" s="103"/>
      <c r="F5574" s="103"/>
      <c r="H5574" s="123"/>
      <c r="I5574" s="103"/>
      <c r="J5574" s="103"/>
      <c r="K5574" s="103"/>
    </row>
    <row r="5575" spans="2:11" x14ac:dyDescent="0.25">
      <c r="B5575" s="103"/>
      <c r="C5575" s="123"/>
      <c r="D5575" s="103"/>
      <c r="E5575" s="103"/>
      <c r="F5575" s="103"/>
      <c r="H5575" s="123"/>
      <c r="I5575" s="103"/>
      <c r="J5575" s="103"/>
      <c r="K5575" s="103"/>
    </row>
    <row r="5576" spans="2:11" x14ac:dyDescent="0.25">
      <c r="B5576" s="103"/>
      <c r="C5576" s="123"/>
      <c r="D5576" s="103"/>
      <c r="E5576" s="103"/>
      <c r="F5576" s="103"/>
      <c r="H5576" s="123"/>
      <c r="I5576" s="103"/>
      <c r="J5576" s="103"/>
      <c r="K5576" s="103"/>
    </row>
    <row r="5577" spans="2:11" x14ac:dyDescent="0.25">
      <c r="B5577" s="103"/>
      <c r="C5577" s="123"/>
      <c r="D5577" s="103"/>
      <c r="E5577" s="103"/>
      <c r="F5577" s="103"/>
      <c r="H5577" s="123"/>
      <c r="I5577" s="103"/>
      <c r="J5577" s="103"/>
      <c r="K5577" s="103"/>
    </row>
    <row r="5578" spans="2:11" x14ac:dyDescent="0.25">
      <c r="B5578" s="103"/>
      <c r="C5578" s="123"/>
      <c r="D5578" s="103"/>
      <c r="E5578" s="103"/>
      <c r="F5578" s="103"/>
      <c r="H5578" s="123"/>
      <c r="I5578" s="103"/>
      <c r="J5578" s="103"/>
      <c r="K5578" s="103"/>
    </row>
    <row r="5579" spans="2:11" x14ac:dyDescent="0.25">
      <c r="B5579" s="103"/>
      <c r="C5579" s="123"/>
      <c r="D5579" s="103"/>
      <c r="E5579" s="103"/>
      <c r="F5579" s="103"/>
      <c r="H5579" s="123"/>
      <c r="I5579" s="103"/>
      <c r="J5579" s="103"/>
      <c r="K5579" s="103"/>
    </row>
    <row r="5580" spans="2:11" x14ac:dyDescent="0.25">
      <c r="B5580" s="103"/>
      <c r="C5580" s="123"/>
      <c r="D5580" s="103"/>
      <c r="E5580" s="103"/>
      <c r="F5580" s="103"/>
      <c r="H5580" s="123"/>
      <c r="I5580" s="103"/>
      <c r="J5580" s="103"/>
      <c r="K5580" s="103"/>
    </row>
    <row r="5581" spans="2:11" x14ac:dyDescent="0.25">
      <c r="B5581" s="103"/>
      <c r="C5581" s="123"/>
      <c r="D5581" s="103"/>
      <c r="E5581" s="103"/>
      <c r="F5581" s="103"/>
      <c r="H5581" s="123"/>
      <c r="I5581" s="103"/>
      <c r="J5581" s="103"/>
      <c r="K5581" s="103"/>
    </row>
    <row r="5582" spans="2:11" x14ac:dyDescent="0.25">
      <c r="B5582" s="103"/>
      <c r="C5582" s="123"/>
      <c r="D5582" s="103"/>
      <c r="E5582" s="103"/>
      <c r="F5582" s="103"/>
      <c r="H5582" s="123"/>
      <c r="I5582" s="103"/>
      <c r="J5582" s="103"/>
      <c r="K5582" s="103"/>
    </row>
    <row r="5583" spans="2:11" x14ac:dyDescent="0.25">
      <c r="B5583" s="103"/>
      <c r="C5583" s="123"/>
      <c r="D5583" s="103"/>
      <c r="E5583" s="103"/>
      <c r="F5583" s="103"/>
      <c r="H5583" s="123"/>
      <c r="I5583" s="103"/>
      <c r="J5583" s="103"/>
      <c r="K5583" s="103"/>
    </row>
    <row r="5584" spans="2:11" x14ac:dyDescent="0.25">
      <c r="B5584" s="103"/>
      <c r="C5584" s="123"/>
      <c r="D5584" s="103"/>
      <c r="E5584" s="103"/>
      <c r="F5584" s="103"/>
      <c r="H5584" s="123"/>
      <c r="I5584" s="103"/>
      <c r="J5584" s="103"/>
      <c r="K5584" s="103"/>
    </row>
    <row r="5585" spans="2:11" x14ac:dyDescent="0.25">
      <c r="B5585" s="103"/>
      <c r="C5585" s="123"/>
      <c r="D5585" s="103"/>
      <c r="E5585" s="103"/>
      <c r="F5585" s="103"/>
      <c r="H5585" s="123"/>
      <c r="I5585" s="103"/>
      <c r="J5585" s="103"/>
      <c r="K5585" s="103"/>
    </row>
    <row r="5586" spans="2:11" x14ac:dyDescent="0.25">
      <c r="B5586" s="103"/>
      <c r="C5586" s="123"/>
      <c r="D5586" s="103"/>
      <c r="E5586" s="103"/>
      <c r="F5586" s="103"/>
      <c r="H5586" s="123"/>
      <c r="I5586" s="103"/>
      <c r="J5586" s="103"/>
      <c r="K5586" s="103"/>
    </row>
    <row r="5587" spans="2:11" x14ac:dyDescent="0.25">
      <c r="B5587" s="103"/>
      <c r="C5587" s="123"/>
      <c r="D5587" s="103"/>
      <c r="E5587" s="103"/>
      <c r="F5587" s="103"/>
      <c r="H5587" s="123"/>
      <c r="I5587" s="103"/>
      <c r="J5587" s="103"/>
      <c r="K5587" s="103"/>
    </row>
    <row r="5588" spans="2:11" x14ac:dyDescent="0.25">
      <c r="B5588" s="103"/>
      <c r="C5588" s="123"/>
      <c r="D5588" s="103"/>
      <c r="E5588" s="103"/>
      <c r="F5588" s="103"/>
      <c r="H5588" s="123"/>
      <c r="I5588" s="103"/>
      <c r="J5588" s="103"/>
      <c r="K5588" s="103"/>
    </row>
    <row r="5589" spans="2:11" x14ac:dyDescent="0.25">
      <c r="B5589" s="103"/>
      <c r="C5589" s="123"/>
      <c r="D5589" s="103"/>
      <c r="E5589" s="103"/>
      <c r="F5589" s="103"/>
      <c r="H5589" s="123"/>
      <c r="I5589" s="103"/>
      <c r="J5589" s="103"/>
      <c r="K5589" s="103"/>
    </row>
    <row r="5590" spans="2:11" x14ac:dyDescent="0.25">
      <c r="B5590" s="103"/>
      <c r="C5590" s="123"/>
      <c r="D5590" s="103"/>
      <c r="E5590" s="103"/>
      <c r="F5590" s="103"/>
      <c r="H5590" s="123"/>
      <c r="I5590" s="103"/>
      <c r="J5590" s="103"/>
      <c r="K5590" s="103"/>
    </row>
    <row r="5591" spans="2:11" x14ac:dyDescent="0.25">
      <c r="B5591" s="103"/>
      <c r="C5591" s="123"/>
      <c r="D5591" s="103"/>
      <c r="E5591" s="103"/>
      <c r="F5591" s="103"/>
      <c r="H5591" s="123"/>
      <c r="I5591" s="103"/>
      <c r="J5591" s="103"/>
      <c r="K5591" s="103"/>
    </row>
    <row r="5592" spans="2:11" x14ac:dyDescent="0.25">
      <c r="B5592" s="103"/>
      <c r="C5592" s="123"/>
      <c r="D5592" s="103"/>
      <c r="E5592" s="103"/>
      <c r="F5592" s="103"/>
      <c r="H5592" s="123"/>
      <c r="I5592" s="103"/>
      <c r="J5592" s="103"/>
      <c r="K5592" s="103"/>
    </row>
    <row r="5593" spans="2:11" x14ac:dyDescent="0.25">
      <c r="B5593" s="103"/>
      <c r="C5593" s="123"/>
      <c r="D5593" s="103"/>
      <c r="E5593" s="103"/>
      <c r="F5593" s="103"/>
      <c r="H5593" s="123"/>
      <c r="I5593" s="103"/>
      <c r="J5593" s="103"/>
      <c r="K5593" s="103"/>
    </row>
    <row r="5594" spans="2:11" x14ac:dyDescent="0.25">
      <c r="B5594" s="103"/>
      <c r="C5594" s="123"/>
      <c r="D5594" s="103"/>
      <c r="E5594" s="103"/>
      <c r="F5594" s="103"/>
      <c r="H5594" s="123"/>
      <c r="I5594" s="103"/>
      <c r="J5594" s="103"/>
      <c r="K5594" s="103"/>
    </row>
    <row r="5595" spans="2:11" x14ac:dyDescent="0.25">
      <c r="B5595" s="103"/>
      <c r="C5595" s="123"/>
      <c r="D5595" s="103"/>
      <c r="E5595" s="103"/>
      <c r="F5595" s="103"/>
      <c r="H5595" s="123"/>
      <c r="I5595" s="103"/>
      <c r="J5595" s="103"/>
      <c r="K5595" s="103"/>
    </row>
    <row r="5596" spans="2:11" x14ac:dyDescent="0.25">
      <c r="B5596" s="103"/>
      <c r="C5596" s="123"/>
      <c r="D5596" s="103"/>
      <c r="E5596" s="103"/>
      <c r="F5596" s="103"/>
      <c r="H5596" s="123"/>
      <c r="I5596" s="103"/>
      <c r="J5596" s="103"/>
      <c r="K5596" s="103"/>
    </row>
    <row r="5597" spans="2:11" x14ac:dyDescent="0.25">
      <c r="B5597" s="103"/>
      <c r="C5597" s="123"/>
      <c r="D5597" s="103"/>
      <c r="E5597" s="103"/>
      <c r="F5597" s="103"/>
      <c r="H5597" s="123"/>
      <c r="I5597" s="103"/>
      <c r="J5597" s="103"/>
      <c r="K5597" s="103"/>
    </row>
    <row r="5598" spans="2:11" x14ac:dyDescent="0.25">
      <c r="B5598" s="103"/>
      <c r="C5598" s="123"/>
      <c r="D5598" s="103"/>
      <c r="E5598" s="103"/>
      <c r="F5598" s="103"/>
      <c r="H5598" s="123"/>
      <c r="I5598" s="103"/>
      <c r="J5598" s="103"/>
      <c r="K5598" s="103"/>
    </row>
    <row r="5599" spans="2:11" x14ac:dyDescent="0.25">
      <c r="B5599" s="103"/>
      <c r="C5599" s="123"/>
      <c r="D5599" s="103"/>
      <c r="E5599" s="103"/>
      <c r="F5599" s="103"/>
      <c r="H5599" s="123"/>
      <c r="I5599" s="103"/>
      <c r="J5599" s="103"/>
      <c r="K5599" s="103"/>
    </row>
    <row r="5600" spans="2:11" x14ac:dyDescent="0.25">
      <c r="B5600" s="103"/>
      <c r="C5600" s="123"/>
      <c r="D5600" s="103"/>
      <c r="E5600" s="103"/>
      <c r="F5600" s="103"/>
      <c r="H5600" s="123"/>
      <c r="I5600" s="103"/>
      <c r="J5600" s="103"/>
      <c r="K5600" s="103"/>
    </row>
    <row r="5601" spans="2:11" x14ac:dyDescent="0.25">
      <c r="B5601" s="103"/>
      <c r="C5601" s="123"/>
      <c r="D5601" s="103"/>
      <c r="E5601" s="103"/>
      <c r="F5601" s="103"/>
      <c r="H5601" s="123"/>
      <c r="I5601" s="103"/>
      <c r="J5601" s="103"/>
      <c r="K5601" s="103"/>
    </row>
    <row r="5602" spans="2:11" x14ac:dyDescent="0.25">
      <c r="B5602" s="103"/>
      <c r="C5602" s="123"/>
      <c r="D5602" s="103"/>
      <c r="E5602" s="103"/>
      <c r="F5602" s="103"/>
      <c r="H5602" s="123"/>
      <c r="I5602" s="103"/>
      <c r="J5602" s="103"/>
      <c r="K5602" s="103"/>
    </row>
    <row r="5603" spans="2:11" x14ac:dyDescent="0.25">
      <c r="B5603" s="103"/>
      <c r="C5603" s="123"/>
      <c r="D5603" s="103"/>
      <c r="E5603" s="103"/>
      <c r="F5603" s="103"/>
      <c r="H5603" s="123"/>
      <c r="I5603" s="103"/>
      <c r="J5603" s="103"/>
      <c r="K5603" s="103"/>
    </row>
    <row r="5604" spans="2:11" x14ac:dyDescent="0.25">
      <c r="B5604" s="103"/>
      <c r="C5604" s="123"/>
      <c r="D5604" s="103"/>
      <c r="E5604" s="103"/>
      <c r="F5604" s="103"/>
      <c r="H5604" s="123"/>
      <c r="I5604" s="103"/>
      <c r="J5604" s="103"/>
      <c r="K5604" s="103"/>
    </row>
    <row r="5605" spans="2:11" x14ac:dyDescent="0.25">
      <c r="B5605" s="103"/>
      <c r="C5605" s="123"/>
      <c r="D5605" s="103"/>
      <c r="E5605" s="103"/>
      <c r="F5605" s="103"/>
      <c r="H5605" s="123"/>
      <c r="I5605" s="103"/>
      <c r="J5605" s="103"/>
      <c r="K5605" s="103"/>
    </row>
    <row r="5606" spans="2:11" x14ac:dyDescent="0.25">
      <c r="B5606" s="103"/>
      <c r="C5606" s="123"/>
      <c r="D5606" s="103"/>
      <c r="E5606" s="103"/>
      <c r="F5606" s="103"/>
      <c r="H5606" s="123"/>
      <c r="I5606" s="103"/>
      <c r="J5606" s="103"/>
      <c r="K5606" s="103"/>
    </row>
    <row r="5607" spans="2:11" x14ac:dyDescent="0.25">
      <c r="B5607" s="103"/>
      <c r="C5607" s="123"/>
      <c r="D5607" s="103"/>
      <c r="E5607" s="103"/>
      <c r="F5607" s="103"/>
      <c r="H5607" s="123"/>
      <c r="I5607" s="103"/>
      <c r="J5607" s="103"/>
      <c r="K5607" s="103"/>
    </row>
    <row r="5608" spans="2:11" x14ac:dyDescent="0.25">
      <c r="B5608" s="103"/>
      <c r="C5608" s="123"/>
      <c r="D5608" s="103"/>
      <c r="E5608" s="103"/>
      <c r="F5608" s="103"/>
      <c r="H5608" s="123"/>
      <c r="I5608" s="103"/>
      <c r="J5608" s="103"/>
      <c r="K5608" s="103"/>
    </row>
    <row r="5609" spans="2:11" x14ac:dyDescent="0.25">
      <c r="B5609" s="103"/>
      <c r="C5609" s="123"/>
      <c r="D5609" s="103"/>
      <c r="E5609" s="103"/>
      <c r="F5609" s="103"/>
      <c r="H5609" s="123"/>
      <c r="I5609" s="103"/>
      <c r="J5609" s="103"/>
      <c r="K5609" s="103"/>
    </row>
    <row r="5610" spans="2:11" x14ac:dyDescent="0.25">
      <c r="B5610" s="103"/>
      <c r="C5610" s="123"/>
      <c r="D5610" s="103"/>
      <c r="E5610" s="103"/>
      <c r="F5610" s="103"/>
      <c r="H5610" s="123"/>
      <c r="I5610" s="103"/>
      <c r="J5610" s="103"/>
      <c r="K5610" s="103"/>
    </row>
    <row r="5611" spans="2:11" x14ac:dyDescent="0.25">
      <c r="B5611" s="103"/>
      <c r="C5611" s="123"/>
      <c r="D5611" s="103"/>
      <c r="E5611" s="103"/>
      <c r="F5611" s="103"/>
      <c r="H5611" s="123"/>
      <c r="I5611" s="103"/>
      <c r="J5611" s="103"/>
      <c r="K5611" s="103"/>
    </row>
    <row r="5612" spans="2:11" x14ac:dyDescent="0.25">
      <c r="B5612" s="103"/>
      <c r="C5612" s="123"/>
      <c r="D5612" s="103"/>
      <c r="E5612" s="103"/>
      <c r="F5612" s="103"/>
      <c r="H5612" s="123"/>
      <c r="I5612" s="103"/>
      <c r="J5612" s="103"/>
      <c r="K5612" s="103"/>
    </row>
    <row r="5613" spans="2:11" x14ac:dyDescent="0.25">
      <c r="B5613" s="103"/>
      <c r="C5613" s="123"/>
      <c r="D5613" s="103"/>
      <c r="E5613" s="103"/>
      <c r="F5613" s="103"/>
      <c r="H5613" s="123"/>
      <c r="I5613" s="103"/>
      <c r="J5613" s="103"/>
      <c r="K5613" s="103"/>
    </row>
    <row r="5614" spans="2:11" x14ac:dyDescent="0.25">
      <c r="B5614" s="103"/>
      <c r="C5614" s="123"/>
      <c r="D5614" s="103"/>
      <c r="E5614" s="103"/>
      <c r="F5614" s="103"/>
      <c r="H5614" s="123"/>
      <c r="I5614" s="103"/>
      <c r="J5614" s="103"/>
      <c r="K5614" s="103"/>
    </row>
    <row r="5615" spans="2:11" x14ac:dyDescent="0.25">
      <c r="B5615" s="103"/>
      <c r="C5615" s="123"/>
      <c r="D5615" s="103"/>
      <c r="E5615" s="103"/>
      <c r="F5615" s="103"/>
      <c r="H5615" s="123"/>
      <c r="I5615" s="103"/>
      <c r="J5615" s="103"/>
      <c r="K5615" s="103"/>
    </row>
    <row r="5616" spans="2:11" x14ac:dyDescent="0.25">
      <c r="B5616" s="103"/>
      <c r="C5616" s="123"/>
      <c r="D5616" s="103"/>
      <c r="E5616" s="103"/>
      <c r="F5616" s="103"/>
      <c r="H5616" s="123"/>
      <c r="I5616" s="103"/>
      <c r="J5616" s="103"/>
      <c r="K5616" s="103"/>
    </row>
    <row r="5617" spans="2:11" x14ac:dyDescent="0.25">
      <c r="B5617" s="103"/>
      <c r="C5617" s="123"/>
      <c r="D5617" s="103"/>
      <c r="E5617" s="103"/>
      <c r="F5617" s="103"/>
      <c r="H5617" s="123"/>
      <c r="I5617" s="103"/>
      <c r="J5617" s="103"/>
      <c r="K5617" s="103"/>
    </row>
    <row r="5618" spans="2:11" x14ac:dyDescent="0.25">
      <c r="B5618" s="103"/>
      <c r="C5618" s="123"/>
      <c r="D5618" s="103"/>
      <c r="E5618" s="103"/>
      <c r="F5618" s="103"/>
      <c r="H5618" s="123"/>
      <c r="I5618" s="103"/>
      <c r="J5618" s="103"/>
      <c r="K5618" s="103"/>
    </row>
    <row r="5619" spans="2:11" x14ac:dyDescent="0.25">
      <c r="B5619" s="103"/>
      <c r="C5619" s="123"/>
      <c r="D5619" s="103"/>
      <c r="E5619" s="103"/>
      <c r="F5619" s="103"/>
      <c r="H5619" s="123"/>
      <c r="I5619" s="103"/>
      <c r="J5619" s="103"/>
      <c r="K5619" s="103"/>
    </row>
    <row r="5620" spans="2:11" x14ac:dyDescent="0.25">
      <c r="B5620" s="103"/>
      <c r="C5620" s="123"/>
      <c r="D5620" s="103"/>
      <c r="E5620" s="103"/>
      <c r="F5620" s="103"/>
      <c r="H5620" s="123"/>
      <c r="I5620" s="103"/>
      <c r="J5620" s="103"/>
      <c r="K5620" s="103"/>
    </row>
    <row r="5621" spans="2:11" x14ac:dyDescent="0.25">
      <c r="B5621" s="103"/>
      <c r="C5621" s="123"/>
      <c r="D5621" s="103"/>
      <c r="E5621" s="103"/>
      <c r="F5621" s="103"/>
      <c r="H5621" s="123"/>
      <c r="I5621" s="103"/>
      <c r="J5621" s="103"/>
      <c r="K5621" s="103"/>
    </row>
    <row r="5622" spans="2:11" x14ac:dyDescent="0.25">
      <c r="B5622" s="103"/>
      <c r="C5622" s="123"/>
      <c r="D5622" s="103"/>
      <c r="E5622" s="103"/>
      <c r="F5622" s="103"/>
      <c r="H5622" s="123"/>
      <c r="I5622" s="103"/>
      <c r="J5622" s="103"/>
      <c r="K5622" s="103"/>
    </row>
    <row r="5623" spans="2:11" x14ac:dyDescent="0.25">
      <c r="B5623" s="103"/>
      <c r="C5623" s="123"/>
      <c r="D5623" s="103"/>
      <c r="E5623" s="103"/>
      <c r="F5623" s="103"/>
      <c r="H5623" s="123"/>
      <c r="I5623" s="103"/>
      <c r="J5623" s="103"/>
      <c r="K5623" s="103"/>
    </row>
    <row r="5624" spans="2:11" x14ac:dyDescent="0.25">
      <c r="B5624" s="103"/>
      <c r="C5624" s="123"/>
      <c r="D5624" s="103"/>
      <c r="E5624" s="103"/>
      <c r="F5624" s="103"/>
      <c r="H5624" s="123"/>
      <c r="I5624" s="103"/>
      <c r="J5624" s="103"/>
      <c r="K5624" s="103"/>
    </row>
    <row r="5625" spans="2:11" x14ac:dyDescent="0.25">
      <c r="B5625" s="103"/>
      <c r="C5625" s="123"/>
      <c r="D5625" s="103"/>
      <c r="E5625" s="103"/>
      <c r="F5625" s="103"/>
      <c r="H5625" s="123"/>
      <c r="I5625" s="103"/>
      <c r="J5625" s="103"/>
      <c r="K5625" s="103"/>
    </row>
    <row r="5626" spans="2:11" x14ac:dyDescent="0.25">
      <c r="B5626" s="103"/>
      <c r="C5626" s="123"/>
      <c r="D5626" s="103"/>
      <c r="E5626" s="103"/>
      <c r="F5626" s="103"/>
      <c r="H5626" s="123"/>
      <c r="I5626" s="103"/>
      <c r="J5626" s="103"/>
      <c r="K5626" s="103"/>
    </row>
    <row r="5627" spans="2:11" x14ac:dyDescent="0.25">
      <c r="B5627" s="103"/>
      <c r="C5627" s="123"/>
      <c r="D5627" s="103"/>
      <c r="E5627" s="103"/>
      <c r="F5627" s="103"/>
      <c r="H5627" s="123"/>
      <c r="I5627" s="103"/>
      <c r="J5627" s="103"/>
      <c r="K5627" s="103"/>
    </row>
    <row r="5628" spans="2:11" x14ac:dyDescent="0.25">
      <c r="B5628" s="103"/>
      <c r="C5628" s="123"/>
      <c r="D5628" s="103"/>
      <c r="E5628" s="103"/>
      <c r="F5628" s="103"/>
      <c r="H5628" s="123"/>
      <c r="I5628" s="103"/>
      <c r="J5628" s="103"/>
      <c r="K5628" s="103"/>
    </row>
    <row r="5629" spans="2:11" x14ac:dyDescent="0.25">
      <c r="B5629" s="103"/>
      <c r="C5629" s="123"/>
      <c r="D5629" s="103"/>
      <c r="E5629" s="103"/>
      <c r="F5629" s="103"/>
      <c r="H5629" s="123"/>
      <c r="I5629" s="103"/>
      <c r="J5629" s="103"/>
      <c r="K5629" s="103"/>
    </row>
    <row r="5630" spans="2:11" x14ac:dyDescent="0.25">
      <c r="B5630" s="103"/>
      <c r="C5630" s="123"/>
      <c r="D5630" s="103"/>
      <c r="E5630" s="103"/>
      <c r="F5630" s="103"/>
      <c r="H5630" s="123"/>
      <c r="I5630" s="103"/>
      <c r="J5630" s="103"/>
      <c r="K5630" s="103"/>
    </row>
    <row r="5631" spans="2:11" x14ac:dyDescent="0.25">
      <c r="B5631" s="103"/>
      <c r="C5631" s="123"/>
      <c r="D5631" s="103"/>
      <c r="E5631" s="103"/>
      <c r="F5631" s="103"/>
      <c r="H5631" s="123"/>
      <c r="I5631" s="103"/>
      <c r="J5631" s="103"/>
      <c r="K5631" s="103"/>
    </row>
    <row r="5632" spans="2:11" x14ac:dyDescent="0.25">
      <c r="B5632" s="103"/>
      <c r="C5632" s="123"/>
      <c r="D5632" s="103"/>
      <c r="E5632" s="103"/>
      <c r="F5632" s="103"/>
      <c r="H5632" s="123"/>
      <c r="I5632" s="103"/>
      <c r="J5632" s="103"/>
      <c r="K5632" s="103"/>
    </row>
    <row r="5633" spans="2:11" x14ac:dyDescent="0.25">
      <c r="B5633" s="103"/>
      <c r="C5633" s="123"/>
      <c r="D5633" s="103"/>
      <c r="E5633" s="103"/>
      <c r="F5633" s="103"/>
      <c r="H5633" s="123"/>
      <c r="I5633" s="103"/>
      <c r="J5633" s="103"/>
      <c r="K5633" s="103"/>
    </row>
    <row r="5634" spans="2:11" x14ac:dyDescent="0.25">
      <c r="B5634" s="103"/>
      <c r="C5634" s="123"/>
      <c r="D5634" s="103"/>
      <c r="E5634" s="103"/>
      <c r="F5634" s="103"/>
      <c r="H5634" s="123"/>
      <c r="I5634" s="103"/>
      <c r="J5634" s="103"/>
      <c r="K5634" s="103"/>
    </row>
    <row r="5635" spans="2:11" x14ac:dyDescent="0.25">
      <c r="B5635" s="103"/>
      <c r="C5635" s="123"/>
      <c r="D5635" s="103"/>
      <c r="E5635" s="103"/>
      <c r="F5635" s="103"/>
      <c r="H5635" s="123"/>
      <c r="I5635" s="103"/>
      <c r="J5635" s="103"/>
      <c r="K5635" s="103"/>
    </row>
    <row r="5636" spans="2:11" x14ac:dyDescent="0.25">
      <c r="B5636" s="103"/>
      <c r="C5636" s="123"/>
      <c r="D5636" s="103"/>
      <c r="E5636" s="103"/>
      <c r="F5636" s="103"/>
      <c r="H5636" s="123"/>
      <c r="I5636" s="103"/>
      <c r="J5636" s="103"/>
      <c r="K5636" s="103"/>
    </row>
    <row r="5637" spans="2:11" x14ac:dyDescent="0.25">
      <c r="B5637" s="103"/>
      <c r="C5637" s="123"/>
      <c r="D5637" s="103"/>
      <c r="E5637" s="103"/>
      <c r="F5637" s="103"/>
      <c r="H5637" s="123"/>
      <c r="I5637" s="103"/>
      <c r="J5637" s="103"/>
      <c r="K5637" s="103"/>
    </row>
    <row r="5638" spans="2:11" x14ac:dyDescent="0.25">
      <c r="B5638" s="103"/>
      <c r="C5638" s="123"/>
      <c r="D5638" s="103"/>
      <c r="E5638" s="103"/>
      <c r="F5638" s="103"/>
      <c r="H5638" s="123"/>
      <c r="I5638" s="103"/>
      <c r="J5638" s="103"/>
      <c r="K5638" s="103"/>
    </row>
    <row r="5639" spans="2:11" x14ac:dyDescent="0.25">
      <c r="B5639" s="103"/>
      <c r="C5639" s="123"/>
      <c r="D5639" s="103"/>
      <c r="E5639" s="103"/>
      <c r="F5639" s="103"/>
      <c r="H5639" s="123"/>
      <c r="I5639" s="103"/>
      <c r="J5639" s="103"/>
      <c r="K5639" s="103"/>
    </row>
    <row r="5640" spans="2:11" x14ac:dyDescent="0.25">
      <c r="B5640" s="103"/>
      <c r="C5640" s="123"/>
      <c r="D5640" s="103"/>
      <c r="E5640" s="103"/>
      <c r="F5640" s="103"/>
      <c r="H5640" s="123"/>
      <c r="I5640" s="103"/>
      <c r="J5640" s="103"/>
      <c r="K5640" s="103"/>
    </row>
    <row r="5641" spans="2:11" x14ac:dyDescent="0.25">
      <c r="B5641" s="103"/>
      <c r="C5641" s="123"/>
      <c r="D5641" s="103"/>
      <c r="E5641" s="103"/>
      <c r="F5641" s="103"/>
      <c r="H5641" s="123"/>
      <c r="I5641" s="103"/>
      <c r="J5641" s="103"/>
      <c r="K5641" s="103"/>
    </row>
    <row r="5642" spans="2:11" x14ac:dyDescent="0.25">
      <c r="B5642" s="103"/>
      <c r="C5642" s="123"/>
      <c r="D5642" s="103"/>
      <c r="E5642" s="103"/>
      <c r="F5642" s="103"/>
      <c r="H5642" s="123"/>
      <c r="I5642" s="103"/>
      <c r="J5642" s="103"/>
      <c r="K5642" s="103"/>
    </row>
    <row r="5643" spans="2:11" x14ac:dyDescent="0.25">
      <c r="B5643" s="103"/>
      <c r="C5643" s="123"/>
      <c r="D5643" s="103"/>
      <c r="E5643" s="103"/>
      <c r="F5643" s="103"/>
      <c r="H5643" s="123"/>
      <c r="I5643" s="103"/>
      <c r="J5643" s="103"/>
      <c r="K5643" s="103"/>
    </row>
    <row r="5644" spans="2:11" x14ac:dyDescent="0.25">
      <c r="B5644" s="103"/>
      <c r="C5644" s="123"/>
      <c r="D5644" s="103"/>
      <c r="E5644" s="103"/>
      <c r="F5644" s="103"/>
      <c r="H5644" s="123"/>
      <c r="I5644" s="103"/>
      <c r="J5644" s="103"/>
      <c r="K5644" s="103"/>
    </row>
    <row r="5645" spans="2:11" x14ac:dyDescent="0.25">
      <c r="B5645" s="103"/>
      <c r="C5645" s="123"/>
      <c r="D5645" s="103"/>
      <c r="E5645" s="103"/>
      <c r="F5645" s="103"/>
      <c r="H5645" s="123"/>
      <c r="I5645" s="103"/>
      <c r="J5645" s="103"/>
      <c r="K5645" s="103"/>
    </row>
    <row r="5646" spans="2:11" x14ac:dyDescent="0.25">
      <c r="B5646" s="103"/>
      <c r="C5646" s="123"/>
      <c r="D5646" s="103"/>
      <c r="E5646" s="103"/>
      <c r="F5646" s="103"/>
      <c r="H5646" s="123"/>
      <c r="I5646" s="103"/>
      <c r="J5646" s="103"/>
      <c r="K5646" s="103"/>
    </row>
    <row r="5647" spans="2:11" x14ac:dyDescent="0.25">
      <c r="B5647" s="103"/>
      <c r="C5647" s="123"/>
      <c r="D5647" s="103"/>
      <c r="E5647" s="103"/>
      <c r="F5647" s="103"/>
      <c r="H5647" s="123"/>
      <c r="I5647" s="103"/>
      <c r="J5647" s="103"/>
      <c r="K5647" s="103"/>
    </row>
    <row r="5648" spans="2:11" x14ac:dyDescent="0.25">
      <c r="B5648" s="103"/>
      <c r="C5648" s="123"/>
      <c r="D5648" s="103"/>
      <c r="E5648" s="103"/>
      <c r="F5648" s="103"/>
      <c r="H5648" s="123"/>
      <c r="I5648" s="103"/>
      <c r="J5648" s="103"/>
      <c r="K5648" s="103"/>
    </row>
    <row r="5649" spans="2:11" x14ac:dyDescent="0.25">
      <c r="B5649" s="103"/>
      <c r="C5649" s="123"/>
      <c r="D5649" s="103"/>
      <c r="E5649" s="103"/>
      <c r="F5649" s="103"/>
      <c r="H5649" s="123"/>
      <c r="I5649" s="103"/>
      <c r="J5649" s="103"/>
      <c r="K5649" s="103"/>
    </row>
    <row r="5650" spans="2:11" x14ac:dyDescent="0.25">
      <c r="B5650" s="103"/>
      <c r="C5650" s="123"/>
      <c r="D5650" s="103"/>
      <c r="E5650" s="103"/>
      <c r="F5650" s="103"/>
      <c r="H5650" s="123"/>
      <c r="I5650" s="103"/>
      <c r="J5650" s="103"/>
      <c r="K5650" s="103"/>
    </row>
    <row r="5651" spans="2:11" x14ac:dyDescent="0.25">
      <c r="B5651" s="103"/>
      <c r="C5651" s="123"/>
      <c r="D5651" s="103"/>
      <c r="E5651" s="103"/>
      <c r="F5651" s="103"/>
      <c r="H5651" s="123"/>
      <c r="I5651" s="103"/>
      <c r="J5651" s="103"/>
      <c r="K5651" s="103"/>
    </row>
    <row r="5652" spans="2:11" x14ac:dyDescent="0.25">
      <c r="B5652" s="103"/>
      <c r="C5652" s="123"/>
      <c r="D5652" s="103"/>
      <c r="E5652" s="103"/>
      <c r="F5652" s="103"/>
      <c r="H5652" s="123"/>
      <c r="I5652" s="103"/>
      <c r="J5652" s="103"/>
      <c r="K5652" s="103"/>
    </row>
    <row r="5653" spans="2:11" x14ac:dyDescent="0.25">
      <c r="B5653" s="103"/>
      <c r="C5653" s="123"/>
      <c r="D5653" s="103"/>
      <c r="E5653" s="103"/>
      <c r="F5653" s="103"/>
      <c r="H5653" s="123"/>
      <c r="I5653" s="103"/>
      <c r="J5653" s="103"/>
      <c r="K5653" s="103"/>
    </row>
    <row r="5654" spans="2:11" x14ac:dyDescent="0.25">
      <c r="B5654" s="103"/>
      <c r="C5654" s="123"/>
      <c r="D5654" s="103"/>
      <c r="E5654" s="103"/>
      <c r="F5654" s="103"/>
      <c r="H5654" s="123"/>
      <c r="I5654" s="103"/>
      <c r="J5654" s="103"/>
      <c r="K5654" s="103"/>
    </row>
    <row r="5655" spans="2:11" x14ac:dyDescent="0.25">
      <c r="B5655" s="103"/>
      <c r="C5655" s="123"/>
      <c r="D5655" s="103"/>
      <c r="E5655" s="103"/>
      <c r="F5655" s="103"/>
      <c r="H5655" s="123"/>
      <c r="I5655" s="103"/>
      <c r="J5655" s="103"/>
      <c r="K5655" s="103"/>
    </row>
    <row r="5656" spans="2:11" x14ac:dyDescent="0.25">
      <c r="B5656" s="103"/>
      <c r="C5656" s="123"/>
      <c r="D5656" s="103"/>
      <c r="E5656" s="103"/>
      <c r="F5656" s="103"/>
      <c r="H5656" s="123"/>
      <c r="I5656" s="103"/>
      <c r="J5656" s="103"/>
      <c r="K5656" s="103"/>
    </row>
    <row r="5657" spans="2:11" x14ac:dyDescent="0.25">
      <c r="B5657" s="103"/>
      <c r="C5657" s="123"/>
      <c r="D5657" s="103"/>
      <c r="E5657" s="103"/>
      <c r="F5657" s="103"/>
      <c r="H5657" s="123"/>
      <c r="I5657" s="103"/>
      <c r="J5657" s="103"/>
      <c r="K5657" s="103"/>
    </row>
    <row r="5658" spans="2:11" x14ac:dyDescent="0.25">
      <c r="B5658" s="103"/>
      <c r="C5658" s="123"/>
      <c r="D5658" s="103"/>
      <c r="E5658" s="103"/>
      <c r="F5658" s="103"/>
      <c r="H5658" s="123"/>
      <c r="I5658" s="103"/>
      <c r="J5658" s="103"/>
      <c r="K5658" s="103"/>
    </row>
    <row r="5659" spans="2:11" x14ac:dyDescent="0.25">
      <c r="B5659" s="103"/>
      <c r="C5659" s="123"/>
      <c r="D5659" s="103"/>
      <c r="E5659" s="103"/>
      <c r="F5659" s="103"/>
      <c r="H5659" s="123"/>
      <c r="I5659" s="103"/>
      <c r="J5659" s="103"/>
      <c r="K5659" s="103"/>
    </row>
    <row r="5660" spans="2:11" x14ac:dyDescent="0.25">
      <c r="B5660" s="103"/>
      <c r="C5660" s="123"/>
      <c r="D5660" s="103"/>
      <c r="E5660" s="103"/>
      <c r="F5660" s="103"/>
      <c r="H5660" s="123"/>
      <c r="I5660" s="103"/>
      <c r="J5660" s="103"/>
      <c r="K5660" s="103"/>
    </row>
    <row r="5661" spans="2:11" x14ac:dyDescent="0.25">
      <c r="B5661" s="103"/>
      <c r="C5661" s="123"/>
      <c r="D5661" s="103"/>
      <c r="E5661" s="103"/>
      <c r="F5661" s="103"/>
      <c r="H5661" s="123"/>
      <c r="I5661" s="103"/>
      <c r="J5661" s="103"/>
      <c r="K5661" s="103"/>
    </row>
    <row r="5662" spans="2:11" x14ac:dyDescent="0.25">
      <c r="B5662" s="103"/>
      <c r="C5662" s="123"/>
      <c r="D5662" s="103"/>
      <c r="E5662" s="103"/>
      <c r="F5662" s="103"/>
      <c r="H5662" s="123"/>
      <c r="I5662" s="103"/>
      <c r="J5662" s="103"/>
      <c r="K5662" s="103"/>
    </row>
    <row r="5663" spans="2:11" x14ac:dyDescent="0.25">
      <c r="B5663" s="103"/>
      <c r="C5663" s="123"/>
      <c r="D5663" s="103"/>
      <c r="E5663" s="103"/>
      <c r="F5663" s="103"/>
      <c r="H5663" s="123"/>
      <c r="I5663" s="103"/>
      <c r="J5663" s="103"/>
      <c r="K5663" s="103"/>
    </row>
    <row r="5664" spans="2:11" x14ac:dyDescent="0.25">
      <c r="B5664" s="103"/>
      <c r="C5664" s="123"/>
      <c r="D5664" s="103"/>
      <c r="E5664" s="103"/>
      <c r="F5664" s="103"/>
      <c r="H5664" s="123"/>
      <c r="I5664" s="103"/>
      <c r="J5664" s="103"/>
      <c r="K5664" s="103"/>
    </row>
    <row r="5665" spans="2:11" x14ac:dyDescent="0.25">
      <c r="B5665" s="103"/>
      <c r="C5665" s="123"/>
      <c r="D5665" s="103"/>
      <c r="E5665" s="103"/>
      <c r="F5665" s="103"/>
      <c r="H5665" s="123"/>
      <c r="I5665" s="103"/>
      <c r="J5665" s="103"/>
      <c r="K5665" s="103"/>
    </row>
    <row r="5666" spans="2:11" x14ac:dyDescent="0.25">
      <c r="B5666" s="103"/>
      <c r="C5666" s="123"/>
      <c r="D5666" s="103"/>
      <c r="E5666" s="103"/>
      <c r="F5666" s="103"/>
      <c r="H5666" s="123"/>
      <c r="I5666" s="103"/>
      <c r="J5666" s="103"/>
      <c r="K5666" s="103"/>
    </row>
    <row r="5667" spans="2:11" x14ac:dyDescent="0.25">
      <c r="B5667" s="103"/>
      <c r="C5667" s="123"/>
      <c r="D5667" s="103"/>
      <c r="E5667" s="103"/>
      <c r="F5667" s="103"/>
      <c r="H5667" s="123"/>
      <c r="I5667" s="103"/>
      <c r="J5667" s="103"/>
      <c r="K5667" s="103"/>
    </row>
    <row r="5668" spans="2:11" x14ac:dyDescent="0.25">
      <c r="B5668" s="103"/>
      <c r="C5668" s="123"/>
      <c r="D5668" s="103"/>
      <c r="E5668" s="103"/>
      <c r="F5668" s="103"/>
      <c r="H5668" s="123"/>
      <c r="I5668" s="103"/>
      <c r="J5668" s="103"/>
      <c r="K5668" s="103"/>
    </row>
    <row r="5669" spans="2:11" x14ac:dyDescent="0.25">
      <c r="B5669" s="103"/>
      <c r="C5669" s="123"/>
      <c r="D5669" s="103"/>
      <c r="E5669" s="103"/>
      <c r="F5669" s="103"/>
      <c r="H5669" s="123"/>
      <c r="I5669" s="103"/>
      <c r="J5669" s="103"/>
      <c r="K5669" s="103"/>
    </row>
    <row r="5670" spans="2:11" x14ac:dyDescent="0.25">
      <c r="B5670" s="103"/>
      <c r="C5670" s="123"/>
      <c r="D5670" s="103"/>
      <c r="E5670" s="103"/>
      <c r="F5670" s="103"/>
      <c r="H5670" s="123"/>
      <c r="I5670" s="103"/>
      <c r="J5670" s="103"/>
      <c r="K5670" s="103"/>
    </row>
    <row r="5671" spans="2:11" x14ac:dyDescent="0.25">
      <c r="B5671" s="103"/>
      <c r="C5671" s="123"/>
      <c r="D5671" s="103"/>
      <c r="E5671" s="103"/>
      <c r="F5671" s="103"/>
      <c r="H5671" s="123"/>
      <c r="I5671" s="103"/>
      <c r="J5671" s="103"/>
      <c r="K5671" s="103"/>
    </row>
    <row r="5672" spans="2:11" x14ac:dyDescent="0.25">
      <c r="B5672" s="103"/>
      <c r="C5672" s="123"/>
      <c r="D5672" s="103"/>
      <c r="E5672" s="103"/>
      <c r="F5672" s="103"/>
      <c r="H5672" s="123"/>
      <c r="I5672" s="103"/>
      <c r="J5672" s="103"/>
      <c r="K5672" s="103"/>
    </row>
    <row r="5673" spans="2:11" x14ac:dyDescent="0.25">
      <c r="B5673" s="103"/>
      <c r="C5673" s="123"/>
      <c r="D5673" s="103"/>
      <c r="E5673" s="103"/>
      <c r="F5673" s="103"/>
      <c r="H5673" s="123"/>
      <c r="I5673" s="103"/>
      <c r="J5673" s="103"/>
      <c r="K5673" s="103"/>
    </row>
    <row r="5674" spans="2:11" x14ac:dyDescent="0.25">
      <c r="B5674" s="103"/>
      <c r="C5674" s="123"/>
      <c r="D5674" s="103"/>
      <c r="E5674" s="103"/>
      <c r="F5674" s="103"/>
      <c r="H5674" s="123"/>
      <c r="I5674" s="103"/>
      <c r="J5674" s="103"/>
      <c r="K5674" s="103"/>
    </row>
    <row r="5675" spans="2:11" x14ac:dyDescent="0.25">
      <c r="B5675" s="103"/>
      <c r="C5675" s="123"/>
      <c r="D5675" s="103"/>
      <c r="E5675" s="103"/>
      <c r="F5675" s="103"/>
      <c r="H5675" s="123"/>
      <c r="I5675" s="103"/>
      <c r="J5675" s="103"/>
      <c r="K5675" s="103"/>
    </row>
    <row r="5676" spans="2:11" x14ac:dyDescent="0.25">
      <c r="B5676" s="103"/>
      <c r="C5676" s="123"/>
      <c r="D5676" s="103"/>
      <c r="E5676" s="103"/>
      <c r="F5676" s="103"/>
      <c r="H5676" s="123"/>
      <c r="I5676" s="103"/>
      <c r="J5676" s="103"/>
      <c r="K5676" s="103"/>
    </row>
    <row r="5677" spans="2:11" x14ac:dyDescent="0.25">
      <c r="B5677" s="103"/>
      <c r="C5677" s="123"/>
      <c r="D5677" s="103"/>
      <c r="E5677" s="103"/>
      <c r="F5677" s="103"/>
      <c r="H5677" s="123"/>
      <c r="I5677" s="103"/>
      <c r="J5677" s="103"/>
      <c r="K5677" s="103"/>
    </row>
    <row r="5678" spans="2:11" x14ac:dyDescent="0.25">
      <c r="B5678" s="103"/>
      <c r="C5678" s="123"/>
      <c r="D5678" s="103"/>
      <c r="E5678" s="103"/>
      <c r="F5678" s="103"/>
      <c r="H5678" s="123"/>
      <c r="I5678" s="103"/>
      <c r="J5678" s="103"/>
      <c r="K5678" s="103"/>
    </row>
    <row r="5679" spans="2:11" x14ac:dyDescent="0.25">
      <c r="B5679" s="103"/>
      <c r="C5679" s="123"/>
      <c r="D5679" s="103"/>
      <c r="E5679" s="103"/>
      <c r="F5679" s="103"/>
      <c r="H5679" s="123"/>
      <c r="I5679" s="103"/>
      <c r="J5679" s="103"/>
      <c r="K5679" s="103"/>
    </row>
    <row r="5680" spans="2:11" x14ac:dyDescent="0.25">
      <c r="B5680" s="103"/>
      <c r="C5680" s="123"/>
      <c r="D5680" s="103"/>
      <c r="E5680" s="103"/>
      <c r="F5680" s="103"/>
      <c r="H5680" s="123"/>
      <c r="I5680" s="103"/>
      <c r="J5680" s="103"/>
      <c r="K5680" s="103"/>
    </row>
    <row r="5681" spans="2:11" x14ac:dyDescent="0.25">
      <c r="B5681" s="103"/>
      <c r="C5681" s="123"/>
      <c r="D5681" s="103"/>
      <c r="E5681" s="103"/>
      <c r="F5681" s="103"/>
      <c r="H5681" s="123"/>
      <c r="I5681" s="103"/>
      <c r="J5681" s="103"/>
      <c r="K5681" s="103"/>
    </row>
    <row r="5682" spans="2:11" x14ac:dyDescent="0.25">
      <c r="B5682" s="103"/>
      <c r="C5682" s="123"/>
      <c r="D5682" s="103"/>
      <c r="E5682" s="103"/>
      <c r="F5682" s="103"/>
      <c r="H5682" s="123"/>
      <c r="I5682" s="103"/>
      <c r="J5682" s="103"/>
      <c r="K5682" s="103"/>
    </row>
    <row r="5683" spans="2:11" x14ac:dyDescent="0.25">
      <c r="B5683" s="103"/>
      <c r="C5683" s="123"/>
      <c r="D5683" s="103"/>
      <c r="E5683" s="103"/>
      <c r="F5683" s="103"/>
      <c r="H5683" s="123"/>
      <c r="I5683" s="103"/>
      <c r="J5683" s="103"/>
      <c r="K5683" s="103"/>
    </row>
    <row r="5684" spans="2:11" x14ac:dyDescent="0.25">
      <c r="B5684" s="103"/>
      <c r="C5684" s="123"/>
      <c r="D5684" s="103"/>
      <c r="E5684" s="103"/>
      <c r="F5684" s="103"/>
      <c r="H5684" s="123"/>
      <c r="I5684" s="103"/>
      <c r="J5684" s="103"/>
      <c r="K5684" s="103"/>
    </row>
    <row r="5685" spans="2:11" x14ac:dyDescent="0.25">
      <c r="B5685" s="103"/>
      <c r="C5685" s="123"/>
      <c r="D5685" s="103"/>
      <c r="E5685" s="103"/>
      <c r="F5685" s="103"/>
      <c r="H5685" s="123"/>
      <c r="I5685" s="103"/>
      <c r="J5685" s="103"/>
      <c r="K5685" s="103"/>
    </row>
    <row r="5686" spans="2:11" x14ac:dyDescent="0.25">
      <c r="B5686" s="103"/>
      <c r="C5686" s="123"/>
      <c r="D5686" s="103"/>
      <c r="E5686" s="103"/>
      <c r="F5686" s="103"/>
      <c r="H5686" s="123"/>
      <c r="I5686" s="103"/>
      <c r="J5686" s="103"/>
      <c r="K5686" s="103"/>
    </row>
    <row r="5687" spans="2:11" x14ac:dyDescent="0.25">
      <c r="B5687" s="103"/>
      <c r="C5687" s="123"/>
      <c r="D5687" s="103"/>
      <c r="E5687" s="103"/>
      <c r="F5687" s="103"/>
      <c r="H5687" s="123"/>
      <c r="I5687" s="103"/>
      <c r="J5687" s="103"/>
      <c r="K5687" s="103"/>
    </row>
    <row r="5688" spans="2:11" x14ac:dyDescent="0.25">
      <c r="B5688" s="103"/>
      <c r="C5688" s="123"/>
      <c r="D5688" s="103"/>
      <c r="E5688" s="103"/>
      <c r="F5688" s="103"/>
      <c r="H5688" s="123"/>
      <c r="I5688" s="103"/>
      <c r="J5688" s="103"/>
      <c r="K5688" s="103"/>
    </row>
    <row r="5689" spans="2:11" x14ac:dyDescent="0.25">
      <c r="B5689" s="103"/>
      <c r="C5689" s="123"/>
      <c r="D5689" s="103"/>
      <c r="E5689" s="103"/>
      <c r="F5689" s="103"/>
      <c r="H5689" s="123"/>
      <c r="I5689" s="103"/>
      <c r="J5689" s="103"/>
      <c r="K5689" s="103"/>
    </row>
    <row r="5690" spans="2:11" x14ac:dyDescent="0.25">
      <c r="B5690" s="103"/>
      <c r="C5690" s="123"/>
      <c r="D5690" s="103"/>
      <c r="E5690" s="103"/>
      <c r="F5690" s="103"/>
      <c r="H5690" s="123"/>
      <c r="I5690" s="103"/>
      <c r="J5690" s="103"/>
      <c r="K5690" s="103"/>
    </row>
    <row r="5691" spans="2:11" x14ac:dyDescent="0.25">
      <c r="B5691" s="103"/>
      <c r="C5691" s="123"/>
      <c r="D5691" s="103"/>
      <c r="E5691" s="103"/>
      <c r="F5691" s="103"/>
      <c r="H5691" s="123"/>
      <c r="I5691" s="103"/>
      <c r="J5691" s="103"/>
      <c r="K5691" s="103"/>
    </row>
    <row r="5692" spans="2:11" x14ac:dyDescent="0.25">
      <c r="B5692" s="103"/>
      <c r="C5692" s="123"/>
      <c r="D5692" s="103"/>
      <c r="E5692" s="103"/>
      <c r="F5692" s="103"/>
      <c r="H5692" s="123"/>
      <c r="I5692" s="103"/>
      <c r="J5692" s="103"/>
      <c r="K5692" s="103"/>
    </row>
    <row r="5693" spans="2:11" x14ac:dyDescent="0.25">
      <c r="B5693" s="103"/>
      <c r="C5693" s="123"/>
      <c r="D5693" s="103"/>
      <c r="E5693" s="103"/>
      <c r="F5693" s="103"/>
      <c r="H5693" s="123"/>
      <c r="I5693" s="103"/>
      <c r="J5693" s="103"/>
      <c r="K5693" s="103"/>
    </row>
    <row r="5694" spans="2:11" x14ac:dyDescent="0.25">
      <c r="B5694" s="103"/>
      <c r="C5694" s="123"/>
      <c r="D5694" s="103"/>
      <c r="E5694" s="103"/>
      <c r="F5694" s="103"/>
      <c r="H5694" s="123"/>
      <c r="I5694" s="103"/>
      <c r="J5694" s="103"/>
      <c r="K5694" s="103"/>
    </row>
    <row r="5695" spans="2:11" x14ac:dyDescent="0.25">
      <c r="B5695" s="103"/>
      <c r="C5695" s="123"/>
      <c r="D5695" s="103"/>
      <c r="E5695" s="103"/>
      <c r="F5695" s="103"/>
      <c r="H5695" s="123"/>
      <c r="I5695" s="103"/>
      <c r="J5695" s="103"/>
      <c r="K5695" s="103"/>
    </row>
    <row r="5696" spans="2:11" x14ac:dyDescent="0.25">
      <c r="B5696" s="103"/>
      <c r="C5696" s="123"/>
      <c r="D5696" s="103"/>
      <c r="E5696" s="103"/>
      <c r="F5696" s="103"/>
      <c r="H5696" s="123"/>
      <c r="I5696" s="103"/>
      <c r="J5696" s="103"/>
      <c r="K5696" s="103"/>
    </row>
    <row r="5697" spans="2:11" x14ac:dyDescent="0.25">
      <c r="B5697" s="103"/>
      <c r="C5697" s="123"/>
      <c r="D5697" s="103"/>
      <c r="E5697" s="103"/>
      <c r="F5697" s="103"/>
      <c r="H5697" s="123"/>
      <c r="I5697" s="103"/>
      <c r="J5697" s="103"/>
      <c r="K5697" s="103"/>
    </row>
    <row r="5698" spans="2:11" x14ac:dyDescent="0.25">
      <c r="B5698" s="103"/>
      <c r="C5698" s="123"/>
      <c r="D5698" s="103"/>
      <c r="E5698" s="103"/>
      <c r="F5698" s="103"/>
      <c r="H5698" s="123"/>
      <c r="I5698" s="103"/>
      <c r="J5698" s="103"/>
      <c r="K5698" s="103"/>
    </row>
    <row r="5699" spans="2:11" x14ac:dyDescent="0.25">
      <c r="B5699" s="103"/>
      <c r="C5699" s="123"/>
      <c r="D5699" s="103"/>
      <c r="E5699" s="103"/>
      <c r="F5699" s="103"/>
      <c r="H5699" s="123"/>
      <c r="I5699" s="103"/>
      <c r="J5699" s="103"/>
      <c r="K5699" s="103"/>
    </row>
    <row r="5700" spans="2:11" x14ac:dyDescent="0.25">
      <c r="B5700" s="103"/>
      <c r="C5700" s="123"/>
      <c r="D5700" s="103"/>
      <c r="E5700" s="103"/>
      <c r="F5700" s="103"/>
      <c r="H5700" s="123"/>
      <c r="I5700" s="103"/>
      <c r="J5700" s="103"/>
      <c r="K5700" s="103"/>
    </row>
    <row r="5701" spans="2:11" x14ac:dyDescent="0.25">
      <c r="B5701" s="103"/>
      <c r="C5701" s="123"/>
      <c r="D5701" s="103"/>
      <c r="E5701" s="103"/>
      <c r="F5701" s="103"/>
      <c r="H5701" s="123"/>
      <c r="I5701" s="103"/>
      <c r="J5701" s="103"/>
      <c r="K5701" s="103"/>
    </row>
    <row r="5702" spans="2:11" x14ac:dyDescent="0.25">
      <c r="B5702" s="103"/>
      <c r="C5702" s="123"/>
      <c r="D5702" s="103"/>
      <c r="E5702" s="103"/>
      <c r="F5702" s="103"/>
      <c r="H5702" s="123"/>
      <c r="I5702" s="103"/>
      <c r="J5702" s="103"/>
      <c r="K5702" s="103"/>
    </row>
    <row r="5703" spans="2:11" x14ac:dyDescent="0.25">
      <c r="B5703" s="103"/>
      <c r="C5703" s="123"/>
      <c r="D5703" s="103"/>
      <c r="E5703" s="103"/>
      <c r="F5703" s="103"/>
      <c r="H5703" s="123"/>
      <c r="I5703" s="103"/>
      <c r="J5703" s="103"/>
      <c r="K5703" s="103"/>
    </row>
    <row r="5704" spans="2:11" x14ac:dyDescent="0.25">
      <c r="B5704" s="103"/>
      <c r="C5704" s="123"/>
      <c r="D5704" s="103"/>
      <c r="E5704" s="103"/>
      <c r="F5704" s="103"/>
      <c r="H5704" s="123"/>
      <c r="I5704" s="103"/>
      <c r="J5704" s="103"/>
      <c r="K5704" s="103"/>
    </row>
    <row r="5705" spans="2:11" x14ac:dyDescent="0.25">
      <c r="B5705" s="103"/>
      <c r="C5705" s="123"/>
      <c r="D5705" s="103"/>
      <c r="E5705" s="103"/>
      <c r="F5705" s="103"/>
      <c r="H5705" s="123"/>
      <c r="I5705" s="103"/>
      <c r="J5705" s="103"/>
      <c r="K5705" s="103"/>
    </row>
    <row r="5706" spans="2:11" x14ac:dyDescent="0.25">
      <c r="B5706" s="103"/>
      <c r="C5706" s="123"/>
      <c r="D5706" s="103"/>
      <c r="E5706" s="103"/>
      <c r="F5706" s="103"/>
      <c r="H5706" s="123"/>
      <c r="I5706" s="103"/>
      <c r="J5706" s="103"/>
      <c r="K5706" s="103"/>
    </row>
    <row r="5707" spans="2:11" x14ac:dyDescent="0.25">
      <c r="B5707" s="103"/>
      <c r="C5707" s="123"/>
      <c r="D5707" s="103"/>
      <c r="E5707" s="103"/>
      <c r="F5707" s="103"/>
      <c r="H5707" s="123"/>
      <c r="I5707" s="103"/>
      <c r="J5707" s="103"/>
      <c r="K5707" s="103"/>
    </row>
    <row r="5708" spans="2:11" x14ac:dyDescent="0.25">
      <c r="B5708" s="103"/>
      <c r="C5708" s="123"/>
      <c r="D5708" s="103"/>
      <c r="E5708" s="103"/>
      <c r="F5708" s="103"/>
      <c r="H5708" s="123"/>
      <c r="I5708" s="103"/>
      <c r="J5708" s="103"/>
      <c r="K5708" s="103"/>
    </row>
    <row r="5709" spans="2:11" x14ac:dyDescent="0.25">
      <c r="B5709" s="103"/>
      <c r="C5709" s="123"/>
      <c r="D5709" s="103"/>
      <c r="E5709" s="103"/>
      <c r="F5709" s="103"/>
      <c r="H5709" s="123"/>
      <c r="I5709" s="103"/>
      <c r="J5709" s="103"/>
      <c r="K5709" s="103"/>
    </row>
    <row r="5710" spans="2:11" x14ac:dyDescent="0.25">
      <c r="B5710" s="103"/>
      <c r="C5710" s="123"/>
      <c r="D5710" s="103"/>
      <c r="E5710" s="103"/>
      <c r="F5710" s="103"/>
      <c r="H5710" s="123"/>
      <c r="I5710" s="103"/>
      <c r="J5710" s="103"/>
      <c r="K5710" s="103"/>
    </row>
    <row r="5711" spans="2:11" x14ac:dyDescent="0.25">
      <c r="B5711" s="103"/>
      <c r="C5711" s="123"/>
      <c r="D5711" s="103"/>
      <c r="E5711" s="103"/>
      <c r="F5711" s="103"/>
      <c r="H5711" s="123"/>
      <c r="I5711" s="103"/>
      <c r="J5711" s="103"/>
      <c r="K5711" s="103"/>
    </row>
    <row r="5712" spans="2:11" x14ac:dyDescent="0.25">
      <c r="B5712" s="103"/>
      <c r="C5712" s="123"/>
      <c r="D5712" s="103"/>
      <c r="E5712" s="103"/>
      <c r="F5712" s="103"/>
      <c r="H5712" s="123"/>
      <c r="I5712" s="103"/>
      <c r="J5712" s="103"/>
      <c r="K5712" s="103"/>
    </row>
    <row r="5713" spans="2:11" x14ac:dyDescent="0.25">
      <c r="B5713" s="103"/>
      <c r="C5713" s="123"/>
      <c r="D5713" s="103"/>
      <c r="E5713" s="103"/>
      <c r="F5713" s="103"/>
      <c r="H5713" s="123"/>
      <c r="I5713" s="103"/>
      <c r="J5713" s="103"/>
      <c r="K5713" s="103"/>
    </row>
    <row r="5714" spans="2:11" x14ac:dyDescent="0.25">
      <c r="B5714" s="103"/>
      <c r="C5714" s="123"/>
      <c r="D5714" s="103"/>
      <c r="E5714" s="103"/>
      <c r="F5714" s="103"/>
      <c r="H5714" s="123"/>
      <c r="I5714" s="103"/>
      <c r="J5714" s="103"/>
      <c r="K5714" s="103"/>
    </row>
    <row r="5715" spans="2:11" x14ac:dyDescent="0.25">
      <c r="B5715" s="103"/>
      <c r="C5715" s="123"/>
      <c r="D5715" s="103"/>
      <c r="E5715" s="103"/>
      <c r="F5715" s="103"/>
      <c r="H5715" s="123"/>
      <c r="I5715" s="103"/>
      <c r="J5715" s="103"/>
      <c r="K5715" s="103"/>
    </row>
    <row r="5716" spans="2:11" x14ac:dyDescent="0.25">
      <c r="B5716" s="103"/>
      <c r="C5716" s="123"/>
      <c r="D5716" s="103"/>
      <c r="E5716" s="103"/>
      <c r="F5716" s="103"/>
      <c r="H5716" s="123"/>
      <c r="I5716" s="103"/>
      <c r="J5716" s="103"/>
      <c r="K5716" s="103"/>
    </row>
    <row r="5717" spans="2:11" x14ac:dyDescent="0.25">
      <c r="B5717" s="103"/>
      <c r="C5717" s="123"/>
      <c r="D5717" s="103"/>
      <c r="E5717" s="103"/>
      <c r="F5717" s="103"/>
      <c r="H5717" s="123"/>
      <c r="I5717" s="103"/>
      <c r="J5717" s="103"/>
      <c r="K5717" s="103"/>
    </row>
    <row r="5718" spans="2:11" x14ac:dyDescent="0.25">
      <c r="B5718" s="103"/>
      <c r="C5718" s="123"/>
      <c r="D5718" s="103"/>
      <c r="E5718" s="103"/>
      <c r="F5718" s="103"/>
      <c r="H5718" s="123"/>
      <c r="I5718" s="103"/>
      <c r="J5718" s="103"/>
      <c r="K5718" s="103"/>
    </row>
    <row r="5719" spans="2:11" x14ac:dyDescent="0.25">
      <c r="B5719" s="103"/>
      <c r="C5719" s="123"/>
      <c r="D5719" s="103"/>
      <c r="E5719" s="103"/>
      <c r="F5719" s="103"/>
      <c r="H5719" s="123"/>
      <c r="I5719" s="103"/>
      <c r="J5719" s="103"/>
      <c r="K5719" s="103"/>
    </row>
    <row r="5720" spans="2:11" x14ac:dyDescent="0.25">
      <c r="B5720" s="103"/>
      <c r="C5720" s="123"/>
      <c r="D5720" s="103"/>
      <c r="E5720" s="103"/>
      <c r="F5720" s="103"/>
      <c r="H5720" s="123"/>
      <c r="I5720" s="103"/>
      <c r="J5720" s="103"/>
      <c r="K5720" s="103"/>
    </row>
    <row r="5721" spans="2:11" x14ac:dyDescent="0.25">
      <c r="B5721" s="103"/>
      <c r="C5721" s="123"/>
      <c r="D5721" s="103"/>
      <c r="E5721" s="103"/>
      <c r="F5721" s="103"/>
      <c r="H5721" s="123"/>
      <c r="I5721" s="103"/>
      <c r="J5721" s="103"/>
      <c r="K5721" s="103"/>
    </row>
    <row r="5722" spans="2:11" x14ac:dyDescent="0.25">
      <c r="B5722" s="103"/>
      <c r="C5722" s="123"/>
      <c r="D5722" s="103"/>
      <c r="E5722" s="103"/>
      <c r="F5722" s="103"/>
      <c r="H5722" s="123"/>
      <c r="I5722" s="103"/>
      <c r="J5722" s="103"/>
      <c r="K5722" s="103"/>
    </row>
    <row r="5723" spans="2:11" x14ac:dyDescent="0.25">
      <c r="B5723" s="103"/>
      <c r="C5723" s="123"/>
      <c r="D5723" s="103"/>
      <c r="E5723" s="103"/>
      <c r="F5723" s="103"/>
      <c r="H5723" s="123"/>
      <c r="I5723" s="103"/>
      <c r="J5723" s="103"/>
      <c r="K5723" s="103"/>
    </row>
    <row r="5724" spans="2:11" x14ac:dyDescent="0.25">
      <c r="B5724" s="103"/>
      <c r="C5724" s="123"/>
      <c r="D5724" s="103"/>
      <c r="E5724" s="103"/>
      <c r="F5724" s="103"/>
      <c r="H5724" s="123"/>
      <c r="I5724" s="103"/>
      <c r="J5724" s="103"/>
      <c r="K5724" s="103"/>
    </row>
    <row r="5725" spans="2:11" x14ac:dyDescent="0.25">
      <c r="B5725" s="103"/>
      <c r="C5725" s="123"/>
      <c r="D5725" s="103"/>
      <c r="E5725" s="103"/>
      <c r="F5725" s="103"/>
      <c r="H5725" s="123"/>
      <c r="I5725" s="103"/>
      <c r="J5725" s="103"/>
      <c r="K5725" s="103"/>
    </row>
    <row r="5726" spans="2:11" x14ac:dyDescent="0.25">
      <c r="B5726" s="103"/>
      <c r="C5726" s="123"/>
      <c r="D5726" s="103"/>
      <c r="E5726" s="103"/>
      <c r="F5726" s="103"/>
      <c r="H5726" s="123"/>
      <c r="I5726" s="103"/>
      <c r="J5726" s="103"/>
      <c r="K5726" s="103"/>
    </row>
    <row r="5727" spans="2:11" x14ac:dyDescent="0.25">
      <c r="B5727" s="103"/>
      <c r="C5727" s="123"/>
      <c r="D5727" s="103"/>
      <c r="E5727" s="103"/>
      <c r="F5727" s="103"/>
      <c r="H5727" s="123"/>
      <c r="I5727" s="103"/>
      <c r="J5727" s="103"/>
      <c r="K5727" s="103"/>
    </row>
    <row r="5728" spans="2:11" x14ac:dyDescent="0.25">
      <c r="B5728" s="103"/>
      <c r="C5728" s="123"/>
      <c r="D5728" s="103"/>
      <c r="E5728" s="103"/>
      <c r="F5728" s="103"/>
      <c r="H5728" s="123"/>
      <c r="I5728" s="103"/>
      <c r="J5728" s="103"/>
      <c r="K5728" s="103"/>
    </row>
    <row r="5729" spans="2:11" x14ac:dyDescent="0.25">
      <c r="B5729" s="103"/>
      <c r="C5729" s="123"/>
      <c r="D5729" s="103"/>
      <c r="E5729" s="103"/>
      <c r="F5729" s="103"/>
      <c r="H5729" s="123"/>
      <c r="I5729" s="103"/>
      <c r="J5729" s="103"/>
      <c r="K5729" s="103"/>
    </row>
    <row r="5730" spans="2:11" x14ac:dyDescent="0.25">
      <c r="B5730" s="103"/>
      <c r="C5730" s="123"/>
      <c r="D5730" s="103"/>
      <c r="E5730" s="103"/>
      <c r="F5730" s="103"/>
      <c r="H5730" s="123"/>
      <c r="I5730" s="103"/>
      <c r="J5730" s="103"/>
      <c r="K5730" s="103"/>
    </row>
    <row r="5731" spans="2:11" x14ac:dyDescent="0.25">
      <c r="B5731" s="103"/>
      <c r="C5731" s="123"/>
      <c r="D5731" s="103"/>
      <c r="E5731" s="103"/>
      <c r="F5731" s="103"/>
      <c r="H5731" s="123"/>
      <c r="I5731" s="103"/>
      <c r="J5731" s="103"/>
      <c r="K5731" s="103"/>
    </row>
    <row r="5732" spans="2:11" x14ac:dyDescent="0.25">
      <c r="B5732" s="103"/>
      <c r="C5732" s="123"/>
      <c r="D5732" s="103"/>
      <c r="E5732" s="103"/>
      <c r="F5732" s="103"/>
      <c r="H5732" s="123"/>
      <c r="I5732" s="103"/>
      <c r="J5732" s="103"/>
      <c r="K5732" s="103"/>
    </row>
    <row r="5733" spans="2:11" x14ac:dyDescent="0.25">
      <c r="B5733" s="103"/>
      <c r="C5733" s="123"/>
      <c r="D5733" s="103"/>
      <c r="E5733" s="103"/>
      <c r="F5733" s="103"/>
      <c r="H5733" s="123"/>
      <c r="I5733" s="103"/>
      <c r="J5733" s="103"/>
      <c r="K5733" s="103"/>
    </row>
    <row r="5734" spans="2:11" x14ac:dyDescent="0.25">
      <c r="B5734" s="103"/>
      <c r="C5734" s="123"/>
      <c r="D5734" s="103"/>
      <c r="E5734" s="103"/>
      <c r="F5734" s="103"/>
      <c r="H5734" s="123"/>
      <c r="I5734" s="103"/>
      <c r="J5734" s="103"/>
      <c r="K5734" s="103"/>
    </row>
    <row r="5735" spans="2:11" x14ac:dyDescent="0.25">
      <c r="B5735" s="103"/>
      <c r="C5735" s="123"/>
      <c r="D5735" s="103"/>
      <c r="E5735" s="103"/>
      <c r="F5735" s="103"/>
      <c r="H5735" s="123"/>
      <c r="I5735" s="103"/>
      <c r="J5735" s="103"/>
      <c r="K5735" s="103"/>
    </row>
    <row r="5736" spans="2:11" x14ac:dyDescent="0.25">
      <c r="B5736" s="103"/>
      <c r="C5736" s="123"/>
      <c r="D5736" s="103"/>
      <c r="E5736" s="103"/>
      <c r="F5736" s="103"/>
      <c r="H5736" s="123"/>
      <c r="I5736" s="103"/>
      <c r="J5736" s="103"/>
      <c r="K5736" s="103"/>
    </row>
    <row r="5737" spans="2:11" x14ac:dyDescent="0.25">
      <c r="B5737" s="103"/>
      <c r="C5737" s="123"/>
      <c r="D5737" s="103"/>
      <c r="E5737" s="103"/>
      <c r="F5737" s="103"/>
      <c r="H5737" s="123"/>
      <c r="I5737" s="103"/>
      <c r="J5737" s="103"/>
      <c r="K5737" s="103"/>
    </row>
    <row r="5738" spans="2:11" x14ac:dyDescent="0.25">
      <c r="B5738" s="103"/>
      <c r="C5738" s="123"/>
      <c r="D5738" s="103"/>
      <c r="E5738" s="103"/>
      <c r="F5738" s="103"/>
      <c r="H5738" s="123"/>
      <c r="I5738" s="103"/>
      <c r="J5738" s="103"/>
      <c r="K5738" s="103"/>
    </row>
    <row r="5739" spans="2:11" x14ac:dyDescent="0.25">
      <c r="B5739" s="103"/>
      <c r="C5739" s="123"/>
      <c r="D5739" s="103"/>
      <c r="E5739" s="103"/>
      <c r="F5739" s="103"/>
      <c r="H5739" s="123"/>
      <c r="I5739" s="103"/>
      <c r="J5739" s="103"/>
      <c r="K5739" s="103"/>
    </row>
    <row r="5740" spans="2:11" x14ac:dyDescent="0.25">
      <c r="B5740" s="103"/>
      <c r="C5740" s="123"/>
      <c r="D5740" s="103"/>
      <c r="E5740" s="103"/>
      <c r="F5740" s="103"/>
      <c r="H5740" s="123"/>
      <c r="I5740" s="103"/>
      <c r="J5740" s="103"/>
      <c r="K5740" s="103"/>
    </row>
    <row r="5741" spans="2:11" x14ac:dyDescent="0.25">
      <c r="B5741" s="103"/>
      <c r="C5741" s="123"/>
      <c r="D5741" s="103"/>
      <c r="E5741" s="103"/>
      <c r="F5741" s="103"/>
      <c r="H5741" s="123"/>
      <c r="I5741" s="103"/>
      <c r="J5741" s="103"/>
      <c r="K5741" s="103"/>
    </row>
    <row r="5742" spans="2:11" x14ac:dyDescent="0.25">
      <c r="B5742" s="103"/>
      <c r="C5742" s="123"/>
      <c r="D5742" s="103"/>
      <c r="E5742" s="103"/>
      <c r="F5742" s="103"/>
      <c r="H5742" s="123"/>
      <c r="I5742" s="103"/>
      <c r="J5742" s="103"/>
      <c r="K5742" s="103"/>
    </row>
    <row r="5743" spans="2:11" x14ac:dyDescent="0.25">
      <c r="B5743" s="103"/>
      <c r="C5743" s="123"/>
      <c r="D5743" s="103"/>
      <c r="E5743" s="103"/>
      <c r="F5743" s="103"/>
      <c r="H5743" s="123"/>
      <c r="I5743" s="103"/>
      <c r="J5743" s="103"/>
      <c r="K5743" s="103"/>
    </row>
    <row r="5744" spans="2:11" x14ac:dyDescent="0.25">
      <c r="B5744" s="103"/>
      <c r="C5744" s="123"/>
      <c r="D5744" s="103"/>
      <c r="E5744" s="103"/>
      <c r="F5744" s="103"/>
      <c r="H5744" s="123"/>
      <c r="I5744" s="103"/>
      <c r="J5744" s="103"/>
      <c r="K5744" s="103"/>
    </row>
    <row r="5745" spans="2:11" x14ac:dyDescent="0.25">
      <c r="B5745" s="103"/>
      <c r="C5745" s="123"/>
      <c r="D5745" s="103"/>
      <c r="E5745" s="103"/>
      <c r="F5745" s="103"/>
      <c r="H5745" s="123"/>
      <c r="I5745" s="103"/>
      <c r="J5745" s="103"/>
      <c r="K5745" s="103"/>
    </row>
    <row r="5746" spans="2:11" x14ac:dyDescent="0.25">
      <c r="B5746" s="103"/>
      <c r="C5746" s="123"/>
      <c r="D5746" s="103"/>
      <c r="E5746" s="103"/>
      <c r="F5746" s="103"/>
      <c r="H5746" s="123"/>
      <c r="I5746" s="103"/>
      <c r="J5746" s="103"/>
      <c r="K5746" s="103"/>
    </row>
    <row r="5747" spans="2:11" x14ac:dyDescent="0.25">
      <c r="B5747" s="103"/>
      <c r="C5747" s="123"/>
      <c r="D5747" s="103"/>
      <c r="E5747" s="103"/>
      <c r="F5747" s="103"/>
      <c r="H5747" s="123"/>
      <c r="I5747" s="103"/>
      <c r="J5747" s="103"/>
      <c r="K5747" s="103"/>
    </row>
    <row r="5748" spans="2:11" x14ac:dyDescent="0.25">
      <c r="B5748" s="103"/>
      <c r="C5748" s="123"/>
      <c r="D5748" s="103"/>
      <c r="E5748" s="103"/>
      <c r="F5748" s="103"/>
      <c r="H5748" s="123"/>
      <c r="I5748" s="103"/>
      <c r="J5748" s="103"/>
      <c r="K5748" s="103"/>
    </row>
    <row r="5749" spans="2:11" x14ac:dyDescent="0.25">
      <c r="B5749" s="103"/>
      <c r="C5749" s="123"/>
      <c r="D5749" s="103"/>
      <c r="E5749" s="103"/>
      <c r="F5749" s="103"/>
      <c r="H5749" s="123"/>
      <c r="I5749" s="103"/>
      <c r="J5749" s="103"/>
      <c r="K5749" s="103"/>
    </row>
    <row r="5750" spans="2:11" x14ac:dyDescent="0.25">
      <c r="B5750" s="103"/>
      <c r="C5750" s="123"/>
      <c r="D5750" s="103"/>
      <c r="E5750" s="103"/>
      <c r="F5750" s="103"/>
      <c r="H5750" s="123"/>
      <c r="I5750" s="103"/>
      <c r="J5750" s="103"/>
      <c r="K5750" s="103"/>
    </row>
    <row r="5751" spans="2:11" x14ac:dyDescent="0.25">
      <c r="B5751" s="103"/>
      <c r="C5751" s="123"/>
      <c r="D5751" s="103"/>
      <c r="E5751" s="103"/>
      <c r="F5751" s="103"/>
      <c r="H5751" s="123"/>
      <c r="I5751" s="103"/>
      <c r="J5751" s="103"/>
      <c r="K5751" s="103"/>
    </row>
    <row r="5752" spans="2:11" x14ac:dyDescent="0.25">
      <c r="B5752" s="103"/>
      <c r="C5752" s="123"/>
      <c r="D5752" s="103"/>
      <c r="E5752" s="103"/>
      <c r="F5752" s="103"/>
      <c r="H5752" s="123"/>
      <c r="I5752" s="103"/>
      <c r="J5752" s="103"/>
      <c r="K5752" s="103"/>
    </row>
    <row r="5753" spans="2:11" x14ac:dyDescent="0.25">
      <c r="B5753" s="103"/>
      <c r="C5753" s="123"/>
      <c r="D5753" s="103"/>
      <c r="E5753" s="103"/>
      <c r="F5753" s="103"/>
      <c r="H5753" s="123"/>
      <c r="I5753" s="103"/>
      <c r="J5753" s="103"/>
      <c r="K5753" s="103"/>
    </row>
    <row r="5754" spans="2:11" x14ac:dyDescent="0.25">
      <c r="B5754" s="103"/>
      <c r="C5754" s="123"/>
      <c r="D5754" s="103"/>
      <c r="E5754" s="103"/>
      <c r="F5754" s="103"/>
      <c r="H5754" s="123"/>
      <c r="I5754" s="103"/>
      <c r="J5754" s="103"/>
      <c r="K5754" s="103"/>
    </row>
    <row r="5755" spans="2:11" x14ac:dyDescent="0.25">
      <c r="B5755" s="103"/>
      <c r="C5755" s="123"/>
      <c r="D5755" s="103"/>
      <c r="E5755" s="103"/>
      <c r="F5755" s="103"/>
      <c r="H5755" s="123"/>
      <c r="I5755" s="103"/>
      <c r="J5755" s="103"/>
      <c r="K5755" s="103"/>
    </row>
    <row r="5756" spans="2:11" x14ac:dyDescent="0.25">
      <c r="B5756" s="103"/>
      <c r="C5756" s="123"/>
      <c r="D5756" s="103"/>
      <c r="E5756" s="103"/>
      <c r="F5756" s="103"/>
      <c r="H5756" s="123"/>
      <c r="I5756" s="103"/>
      <c r="J5756" s="103"/>
      <c r="K5756" s="103"/>
    </row>
    <row r="5757" spans="2:11" x14ac:dyDescent="0.25">
      <c r="B5757" s="103"/>
      <c r="C5757" s="123"/>
      <c r="D5757" s="103"/>
      <c r="E5757" s="103"/>
      <c r="F5757" s="103"/>
      <c r="H5757" s="123"/>
      <c r="I5757" s="103"/>
      <c r="J5757" s="103"/>
      <c r="K5757" s="103"/>
    </row>
    <row r="5758" spans="2:11" x14ac:dyDescent="0.25">
      <c r="B5758" s="103"/>
      <c r="C5758" s="123"/>
      <c r="D5758" s="103"/>
      <c r="E5758" s="103"/>
      <c r="F5758" s="103"/>
      <c r="H5758" s="123"/>
      <c r="I5758" s="103"/>
      <c r="J5758" s="103"/>
      <c r="K5758" s="103"/>
    </row>
    <row r="5759" spans="2:11" x14ac:dyDescent="0.25">
      <c r="B5759" s="103"/>
      <c r="C5759" s="123"/>
      <c r="D5759" s="103"/>
      <c r="E5759" s="103"/>
      <c r="F5759" s="103"/>
      <c r="H5759" s="123"/>
      <c r="I5759" s="103"/>
      <c r="J5759" s="103"/>
      <c r="K5759" s="103"/>
    </row>
    <row r="5760" spans="2:11" x14ac:dyDescent="0.25">
      <c r="B5760" s="103"/>
      <c r="C5760" s="123"/>
      <c r="D5760" s="103"/>
      <c r="E5760" s="103"/>
      <c r="F5760" s="103"/>
      <c r="H5760" s="123"/>
      <c r="I5760" s="103"/>
      <c r="J5760" s="103"/>
      <c r="K5760" s="103"/>
    </row>
    <row r="5761" spans="2:11" x14ac:dyDescent="0.25">
      <c r="B5761" s="103"/>
      <c r="C5761" s="123"/>
      <c r="D5761" s="103"/>
      <c r="E5761" s="103"/>
      <c r="F5761" s="103"/>
      <c r="H5761" s="123"/>
      <c r="I5761" s="103"/>
      <c r="J5761" s="103"/>
      <c r="K5761" s="103"/>
    </row>
    <row r="5762" spans="2:11" x14ac:dyDescent="0.25">
      <c r="B5762" s="103"/>
      <c r="C5762" s="123"/>
      <c r="D5762" s="103"/>
      <c r="E5762" s="103"/>
      <c r="F5762" s="103"/>
      <c r="H5762" s="123"/>
      <c r="I5762" s="103"/>
      <c r="J5762" s="103"/>
      <c r="K5762" s="103"/>
    </row>
    <row r="5763" spans="2:11" x14ac:dyDescent="0.25">
      <c r="B5763" s="103"/>
      <c r="C5763" s="123"/>
      <c r="D5763" s="103"/>
      <c r="E5763" s="103"/>
      <c r="F5763" s="103"/>
      <c r="H5763" s="123"/>
      <c r="I5763" s="103"/>
      <c r="J5763" s="103"/>
      <c r="K5763" s="103"/>
    </row>
    <row r="5764" spans="2:11" x14ac:dyDescent="0.25">
      <c r="B5764" s="103"/>
      <c r="C5764" s="123"/>
      <c r="D5764" s="103"/>
      <c r="E5764" s="103"/>
      <c r="F5764" s="103"/>
      <c r="H5764" s="123"/>
      <c r="I5764" s="103"/>
      <c r="J5764" s="103"/>
      <c r="K5764" s="103"/>
    </row>
    <row r="5765" spans="2:11" x14ac:dyDescent="0.25">
      <c r="B5765" s="103"/>
      <c r="C5765" s="123"/>
      <c r="D5765" s="103"/>
      <c r="E5765" s="103"/>
      <c r="F5765" s="103"/>
      <c r="H5765" s="123"/>
      <c r="I5765" s="103"/>
      <c r="J5765" s="103"/>
      <c r="K5765" s="103"/>
    </row>
    <row r="5766" spans="2:11" x14ac:dyDescent="0.25">
      <c r="B5766" s="103"/>
      <c r="C5766" s="123"/>
      <c r="D5766" s="103"/>
      <c r="E5766" s="103"/>
      <c r="F5766" s="103"/>
      <c r="H5766" s="123"/>
      <c r="I5766" s="103"/>
      <c r="J5766" s="103"/>
      <c r="K5766" s="103"/>
    </row>
    <row r="5767" spans="2:11" x14ac:dyDescent="0.25">
      <c r="B5767" s="103"/>
      <c r="C5767" s="123"/>
      <c r="D5767" s="103"/>
      <c r="E5767" s="103"/>
      <c r="F5767" s="103"/>
      <c r="H5767" s="123"/>
      <c r="I5767" s="103"/>
      <c r="J5767" s="103"/>
      <c r="K5767" s="103"/>
    </row>
    <row r="5768" spans="2:11" x14ac:dyDescent="0.25">
      <c r="B5768" s="103"/>
      <c r="C5768" s="123"/>
      <c r="D5768" s="103"/>
      <c r="E5768" s="103"/>
      <c r="F5768" s="103"/>
      <c r="H5768" s="123"/>
      <c r="I5768" s="103"/>
      <c r="J5768" s="103"/>
      <c r="K5768" s="103"/>
    </row>
    <row r="5769" spans="2:11" x14ac:dyDescent="0.25">
      <c r="B5769" s="103"/>
      <c r="C5769" s="123"/>
      <c r="D5769" s="103"/>
      <c r="E5769" s="103"/>
      <c r="F5769" s="103"/>
      <c r="H5769" s="123"/>
      <c r="I5769" s="103"/>
      <c r="J5769" s="103"/>
      <c r="K5769" s="103"/>
    </row>
    <row r="5770" spans="2:11" x14ac:dyDescent="0.25">
      <c r="B5770" s="103"/>
      <c r="C5770" s="123"/>
      <c r="D5770" s="103"/>
      <c r="E5770" s="103"/>
      <c r="F5770" s="103"/>
      <c r="H5770" s="123"/>
      <c r="I5770" s="103"/>
      <c r="J5770" s="103"/>
      <c r="K5770" s="103"/>
    </row>
    <row r="5771" spans="2:11" x14ac:dyDescent="0.25">
      <c r="B5771" s="103"/>
      <c r="C5771" s="123"/>
      <c r="D5771" s="103"/>
      <c r="E5771" s="103"/>
      <c r="F5771" s="103"/>
      <c r="H5771" s="123"/>
      <c r="I5771" s="103"/>
      <c r="J5771" s="103"/>
      <c r="K5771" s="103"/>
    </row>
    <row r="5772" spans="2:11" x14ac:dyDescent="0.25">
      <c r="B5772" s="103"/>
      <c r="C5772" s="123"/>
      <c r="D5772" s="103"/>
      <c r="E5772" s="103"/>
      <c r="F5772" s="103"/>
      <c r="H5772" s="123"/>
      <c r="I5772" s="103"/>
      <c r="J5772" s="103"/>
      <c r="K5772" s="103"/>
    </row>
    <row r="5773" spans="2:11" x14ac:dyDescent="0.25">
      <c r="B5773" s="103"/>
      <c r="C5773" s="123"/>
      <c r="D5773" s="103"/>
      <c r="E5773" s="103"/>
      <c r="F5773" s="103"/>
      <c r="H5773" s="123"/>
      <c r="I5773" s="103"/>
      <c r="J5773" s="103"/>
      <c r="K5773" s="103"/>
    </row>
    <row r="5774" spans="2:11" x14ac:dyDescent="0.25">
      <c r="B5774" s="103"/>
      <c r="C5774" s="123"/>
      <c r="D5774" s="103"/>
      <c r="E5774" s="103"/>
      <c r="F5774" s="103"/>
      <c r="H5774" s="123"/>
      <c r="I5774" s="103"/>
      <c r="J5774" s="103"/>
      <c r="K5774" s="103"/>
    </row>
    <row r="5775" spans="2:11" x14ac:dyDescent="0.25">
      <c r="B5775" s="103"/>
      <c r="C5775" s="123"/>
      <c r="D5775" s="103"/>
      <c r="E5775" s="103"/>
      <c r="F5775" s="103"/>
      <c r="H5775" s="123"/>
      <c r="I5775" s="103"/>
      <c r="J5775" s="103"/>
      <c r="K5775" s="103"/>
    </row>
    <row r="5776" spans="2:11" x14ac:dyDescent="0.25">
      <c r="B5776" s="103"/>
      <c r="C5776" s="123"/>
      <c r="D5776" s="103"/>
      <c r="E5776" s="103"/>
      <c r="F5776" s="103"/>
      <c r="H5776" s="123"/>
      <c r="I5776" s="103"/>
      <c r="J5776" s="103"/>
      <c r="K5776" s="103"/>
    </row>
    <row r="5777" spans="2:11" x14ac:dyDescent="0.25">
      <c r="B5777" s="103"/>
      <c r="C5777" s="123"/>
      <c r="D5777" s="103"/>
      <c r="E5777" s="103"/>
      <c r="F5777" s="103"/>
      <c r="H5777" s="123"/>
      <c r="I5777" s="103"/>
      <c r="J5777" s="103"/>
      <c r="K5777" s="103"/>
    </row>
    <row r="5778" spans="2:11" x14ac:dyDescent="0.25">
      <c r="B5778" s="103"/>
      <c r="C5778" s="123"/>
      <c r="D5778" s="103"/>
      <c r="E5778" s="103"/>
      <c r="F5778" s="103"/>
      <c r="H5778" s="123"/>
      <c r="I5778" s="103"/>
      <c r="J5778" s="103"/>
      <c r="K5778" s="103"/>
    </row>
    <row r="5779" spans="2:11" x14ac:dyDescent="0.25">
      <c r="B5779" s="103"/>
      <c r="C5779" s="123"/>
      <c r="D5779" s="103"/>
      <c r="E5779" s="103"/>
      <c r="F5779" s="103"/>
      <c r="H5779" s="123"/>
      <c r="I5779" s="103"/>
      <c r="J5779" s="103"/>
      <c r="K5779" s="103"/>
    </row>
    <row r="5780" spans="2:11" x14ac:dyDescent="0.25">
      <c r="B5780" s="103"/>
      <c r="C5780" s="123"/>
      <c r="D5780" s="103"/>
      <c r="E5780" s="103"/>
      <c r="F5780" s="103"/>
      <c r="H5780" s="123"/>
      <c r="I5780" s="103"/>
      <c r="J5780" s="103"/>
      <c r="K5780" s="103"/>
    </row>
    <row r="5781" spans="2:11" x14ac:dyDescent="0.25">
      <c r="B5781" s="103"/>
      <c r="C5781" s="123"/>
      <c r="D5781" s="103"/>
      <c r="E5781" s="103"/>
      <c r="F5781" s="103"/>
      <c r="H5781" s="123"/>
      <c r="I5781" s="103"/>
      <c r="J5781" s="103"/>
      <c r="K5781" s="103"/>
    </row>
    <row r="5782" spans="2:11" x14ac:dyDescent="0.25">
      <c r="B5782" s="103"/>
      <c r="C5782" s="123"/>
      <c r="D5782" s="103"/>
      <c r="E5782" s="103"/>
      <c r="F5782" s="103"/>
      <c r="H5782" s="123"/>
      <c r="I5782" s="103"/>
      <c r="J5782" s="103"/>
      <c r="K5782" s="103"/>
    </row>
    <row r="5783" spans="2:11" x14ac:dyDescent="0.25">
      <c r="B5783" s="103"/>
      <c r="C5783" s="123"/>
      <c r="D5783" s="103"/>
      <c r="E5783" s="103"/>
      <c r="F5783" s="103"/>
      <c r="H5783" s="123"/>
      <c r="I5783" s="103"/>
      <c r="J5783" s="103"/>
      <c r="K5783" s="103"/>
    </row>
    <row r="5784" spans="2:11" x14ac:dyDescent="0.25">
      <c r="B5784" s="103"/>
      <c r="C5784" s="123"/>
      <c r="D5784" s="103"/>
      <c r="E5784" s="103"/>
      <c r="F5784" s="103"/>
      <c r="H5784" s="123"/>
      <c r="I5784" s="103"/>
      <c r="J5784" s="103"/>
      <c r="K5784" s="103"/>
    </row>
    <row r="5785" spans="2:11" x14ac:dyDescent="0.25">
      <c r="B5785" s="103"/>
      <c r="C5785" s="123"/>
      <c r="D5785" s="103"/>
      <c r="E5785" s="103"/>
      <c r="F5785" s="103"/>
      <c r="H5785" s="123"/>
      <c r="I5785" s="103"/>
      <c r="J5785" s="103"/>
      <c r="K5785" s="103"/>
    </row>
    <row r="5786" spans="2:11" x14ac:dyDescent="0.25">
      <c r="B5786" s="103"/>
      <c r="C5786" s="123"/>
      <c r="D5786" s="103"/>
      <c r="E5786" s="103"/>
      <c r="F5786" s="103"/>
      <c r="H5786" s="123"/>
      <c r="I5786" s="103"/>
      <c r="J5786" s="103"/>
      <c r="K5786" s="103"/>
    </row>
    <row r="5787" spans="2:11" x14ac:dyDescent="0.25">
      <c r="B5787" s="103"/>
      <c r="C5787" s="123"/>
      <c r="D5787" s="103"/>
      <c r="E5787" s="103"/>
      <c r="F5787" s="103"/>
      <c r="H5787" s="123"/>
      <c r="I5787" s="103"/>
      <c r="J5787" s="103"/>
      <c r="K5787" s="103"/>
    </row>
    <row r="5788" spans="2:11" x14ac:dyDescent="0.25">
      <c r="B5788" s="103"/>
      <c r="C5788" s="123"/>
      <c r="D5788" s="103"/>
      <c r="E5788" s="103"/>
      <c r="F5788" s="103"/>
      <c r="H5788" s="123"/>
      <c r="I5788" s="103"/>
      <c r="J5788" s="103"/>
      <c r="K5788" s="103"/>
    </row>
    <row r="5789" spans="2:11" x14ac:dyDescent="0.25">
      <c r="B5789" s="103"/>
      <c r="C5789" s="123"/>
      <c r="D5789" s="103"/>
      <c r="E5789" s="103"/>
      <c r="F5789" s="103"/>
      <c r="H5789" s="123"/>
      <c r="I5789" s="103"/>
      <c r="J5789" s="103"/>
      <c r="K5789" s="103"/>
    </row>
    <row r="5790" spans="2:11" x14ac:dyDescent="0.25">
      <c r="B5790" s="103"/>
      <c r="C5790" s="123"/>
      <c r="D5790" s="103"/>
      <c r="E5790" s="103"/>
      <c r="F5790" s="103"/>
      <c r="H5790" s="123"/>
      <c r="I5790" s="103"/>
      <c r="J5790" s="103"/>
      <c r="K5790" s="103"/>
    </row>
    <row r="5791" spans="2:11" x14ac:dyDescent="0.25">
      <c r="B5791" s="103"/>
      <c r="C5791" s="123"/>
      <c r="D5791" s="103"/>
      <c r="E5791" s="103"/>
      <c r="F5791" s="103"/>
      <c r="H5791" s="123"/>
      <c r="I5791" s="103"/>
      <c r="J5791" s="103"/>
      <c r="K5791" s="103"/>
    </row>
    <row r="5792" spans="2:11" x14ac:dyDescent="0.25">
      <c r="B5792" s="103"/>
      <c r="C5792" s="123"/>
      <c r="D5792" s="103"/>
      <c r="E5792" s="103"/>
      <c r="F5792" s="103"/>
      <c r="H5792" s="123"/>
      <c r="I5792" s="103"/>
      <c r="J5792" s="103"/>
      <c r="K5792" s="103"/>
    </row>
    <row r="5793" spans="2:11" x14ac:dyDescent="0.25">
      <c r="B5793" s="103"/>
      <c r="C5793" s="123"/>
      <c r="D5793" s="103"/>
      <c r="E5793" s="103"/>
      <c r="F5793" s="103"/>
      <c r="H5793" s="123"/>
      <c r="I5793" s="103"/>
      <c r="J5793" s="103"/>
      <c r="K5793" s="103"/>
    </row>
    <row r="5794" spans="2:11" x14ac:dyDescent="0.25">
      <c r="B5794" s="103"/>
      <c r="C5794" s="123"/>
      <c r="D5794" s="103"/>
      <c r="E5794" s="103"/>
      <c r="F5794" s="103"/>
      <c r="H5794" s="123"/>
      <c r="I5794" s="103"/>
      <c r="J5794" s="103"/>
      <c r="K5794" s="103"/>
    </row>
    <row r="5795" spans="2:11" x14ac:dyDescent="0.25">
      <c r="B5795" s="103"/>
      <c r="C5795" s="123"/>
      <c r="D5795" s="103"/>
      <c r="E5795" s="103"/>
      <c r="F5795" s="103"/>
      <c r="H5795" s="123"/>
      <c r="I5795" s="103"/>
      <c r="J5795" s="103"/>
      <c r="K5795" s="103"/>
    </row>
    <row r="5796" spans="2:11" x14ac:dyDescent="0.25">
      <c r="B5796" s="103"/>
      <c r="C5796" s="123"/>
      <c r="D5796" s="103"/>
      <c r="E5796" s="103"/>
      <c r="F5796" s="103"/>
      <c r="H5796" s="123"/>
      <c r="I5796" s="103"/>
      <c r="J5796" s="103"/>
      <c r="K5796" s="103"/>
    </row>
    <row r="5797" spans="2:11" x14ac:dyDescent="0.25">
      <c r="B5797" s="103"/>
      <c r="C5797" s="123"/>
      <c r="D5797" s="103"/>
      <c r="E5797" s="103"/>
      <c r="F5797" s="103"/>
      <c r="H5797" s="123"/>
      <c r="I5797" s="103"/>
      <c r="J5797" s="103"/>
      <c r="K5797" s="103"/>
    </row>
    <row r="5798" spans="2:11" x14ac:dyDescent="0.25">
      <c r="B5798" s="103"/>
      <c r="C5798" s="123"/>
      <c r="D5798" s="103"/>
      <c r="E5798" s="103"/>
      <c r="F5798" s="103"/>
      <c r="H5798" s="123"/>
      <c r="I5798" s="103"/>
      <c r="J5798" s="103"/>
      <c r="K5798" s="103"/>
    </row>
    <row r="5799" spans="2:11" x14ac:dyDescent="0.25">
      <c r="B5799" s="103"/>
      <c r="C5799" s="123"/>
      <c r="D5799" s="103"/>
      <c r="E5799" s="103"/>
      <c r="F5799" s="103"/>
      <c r="H5799" s="123"/>
      <c r="I5799" s="103"/>
      <c r="J5799" s="103"/>
      <c r="K5799" s="103"/>
    </row>
    <row r="5800" spans="2:11" x14ac:dyDescent="0.25">
      <c r="B5800" s="103"/>
      <c r="C5800" s="123"/>
      <c r="D5800" s="103"/>
      <c r="E5800" s="103"/>
      <c r="F5800" s="103"/>
      <c r="H5800" s="123"/>
      <c r="I5800" s="103"/>
      <c r="J5800" s="103"/>
      <c r="K5800" s="103"/>
    </row>
    <row r="5801" spans="2:11" x14ac:dyDescent="0.25">
      <c r="B5801" s="103"/>
      <c r="C5801" s="123"/>
      <c r="D5801" s="103"/>
      <c r="E5801" s="103"/>
      <c r="F5801" s="103"/>
      <c r="H5801" s="123"/>
      <c r="I5801" s="103"/>
      <c r="J5801" s="103"/>
      <c r="K5801" s="103"/>
    </row>
    <row r="5802" spans="2:11" x14ac:dyDescent="0.25">
      <c r="B5802" s="103"/>
      <c r="C5802" s="123"/>
      <c r="D5802" s="103"/>
      <c r="E5802" s="103"/>
      <c r="F5802" s="103"/>
      <c r="H5802" s="123"/>
      <c r="I5802" s="103"/>
      <c r="J5802" s="103"/>
      <c r="K5802" s="103"/>
    </row>
    <row r="5803" spans="2:11" x14ac:dyDescent="0.25">
      <c r="B5803" s="103"/>
      <c r="C5803" s="123"/>
      <c r="D5803" s="103"/>
      <c r="E5803" s="103"/>
      <c r="F5803" s="103"/>
      <c r="H5803" s="123"/>
      <c r="I5803" s="103"/>
      <c r="J5803" s="103"/>
      <c r="K5803" s="103"/>
    </row>
    <row r="5804" spans="2:11" x14ac:dyDescent="0.25">
      <c r="B5804" s="103"/>
      <c r="C5804" s="123"/>
      <c r="D5804" s="103"/>
      <c r="E5804" s="103"/>
      <c r="F5804" s="103"/>
      <c r="H5804" s="123"/>
      <c r="I5804" s="103"/>
      <c r="J5804" s="103"/>
      <c r="K5804" s="103"/>
    </row>
    <row r="5805" spans="2:11" x14ac:dyDescent="0.25">
      <c r="B5805" s="103"/>
      <c r="C5805" s="123"/>
      <c r="D5805" s="103"/>
      <c r="E5805" s="103"/>
      <c r="F5805" s="103"/>
      <c r="H5805" s="123"/>
      <c r="I5805" s="103"/>
      <c r="J5805" s="103"/>
      <c r="K5805" s="103"/>
    </row>
    <row r="5806" spans="2:11" x14ac:dyDescent="0.25">
      <c r="B5806" s="103"/>
      <c r="C5806" s="123"/>
      <c r="D5806" s="103"/>
      <c r="E5806" s="103"/>
      <c r="F5806" s="103"/>
      <c r="H5806" s="123"/>
      <c r="I5806" s="103"/>
      <c r="J5806" s="103"/>
      <c r="K5806" s="103"/>
    </row>
    <row r="5807" spans="2:11" x14ac:dyDescent="0.25">
      <c r="B5807" s="103"/>
      <c r="C5807" s="123"/>
      <c r="D5807" s="103"/>
      <c r="E5807" s="103"/>
      <c r="F5807" s="103"/>
      <c r="H5807" s="123"/>
      <c r="I5807" s="103"/>
      <c r="J5807" s="103"/>
      <c r="K5807" s="103"/>
    </row>
    <row r="5808" spans="2:11" x14ac:dyDescent="0.25">
      <c r="B5808" s="103"/>
      <c r="C5808" s="123"/>
      <c r="D5808" s="103"/>
      <c r="E5808" s="103"/>
      <c r="F5808" s="103"/>
      <c r="H5808" s="123"/>
      <c r="I5808" s="103"/>
      <c r="J5808" s="103"/>
      <c r="K5808" s="103"/>
    </row>
    <row r="5809" spans="2:11" x14ac:dyDescent="0.25">
      <c r="B5809" s="103"/>
      <c r="C5809" s="123"/>
      <c r="D5809" s="103"/>
      <c r="E5809" s="103"/>
      <c r="F5809" s="103"/>
      <c r="H5809" s="123"/>
      <c r="I5809" s="103"/>
      <c r="J5809" s="103"/>
      <c r="K5809" s="103"/>
    </row>
    <row r="5810" spans="2:11" x14ac:dyDescent="0.25">
      <c r="B5810" s="103"/>
      <c r="C5810" s="123"/>
      <c r="D5810" s="103"/>
      <c r="E5810" s="103"/>
      <c r="F5810" s="103"/>
      <c r="H5810" s="123"/>
      <c r="I5810" s="103"/>
      <c r="J5810" s="103"/>
      <c r="K5810" s="103"/>
    </row>
    <row r="5811" spans="2:11" x14ac:dyDescent="0.25">
      <c r="B5811" s="103"/>
      <c r="C5811" s="123"/>
      <c r="D5811" s="103"/>
      <c r="E5811" s="103"/>
      <c r="F5811" s="103"/>
      <c r="H5811" s="123"/>
      <c r="I5811" s="103"/>
      <c r="J5811" s="103"/>
      <c r="K5811" s="103"/>
    </row>
    <row r="5812" spans="2:11" x14ac:dyDescent="0.25">
      <c r="B5812" s="103"/>
      <c r="C5812" s="123"/>
      <c r="D5812" s="103"/>
      <c r="E5812" s="103"/>
      <c r="F5812" s="103"/>
      <c r="H5812" s="123"/>
      <c r="I5812" s="103"/>
      <c r="J5812" s="103"/>
      <c r="K5812" s="103"/>
    </row>
    <row r="5813" spans="2:11" x14ac:dyDescent="0.25">
      <c r="B5813" s="103"/>
      <c r="C5813" s="123"/>
      <c r="D5813" s="103"/>
      <c r="E5813" s="103"/>
      <c r="F5813" s="103"/>
      <c r="H5813" s="123"/>
      <c r="I5813" s="103"/>
      <c r="J5813" s="103"/>
      <c r="K5813" s="103"/>
    </row>
    <row r="5814" spans="2:11" x14ac:dyDescent="0.25">
      <c r="B5814" s="103"/>
      <c r="C5814" s="123"/>
      <c r="D5814" s="103"/>
      <c r="E5814" s="103"/>
      <c r="F5814" s="103"/>
      <c r="H5814" s="123"/>
      <c r="I5814" s="103"/>
      <c r="J5814" s="103"/>
      <c r="K5814" s="103"/>
    </row>
    <row r="5815" spans="2:11" x14ac:dyDescent="0.25">
      <c r="B5815" s="103"/>
      <c r="C5815" s="123"/>
      <c r="D5815" s="103"/>
      <c r="E5815" s="103"/>
      <c r="F5815" s="103"/>
      <c r="H5815" s="123"/>
      <c r="I5815" s="103"/>
      <c r="J5815" s="103"/>
      <c r="K5815" s="103"/>
    </row>
    <row r="5816" spans="2:11" x14ac:dyDescent="0.25">
      <c r="B5816" s="103"/>
      <c r="C5816" s="123"/>
      <c r="D5816" s="103"/>
      <c r="E5816" s="103"/>
      <c r="F5816" s="103"/>
      <c r="H5816" s="123"/>
      <c r="I5816" s="103"/>
      <c r="J5816" s="103"/>
      <c r="K5816" s="103"/>
    </row>
    <row r="5817" spans="2:11" x14ac:dyDescent="0.25">
      <c r="B5817" s="103"/>
      <c r="C5817" s="123"/>
      <c r="D5817" s="103"/>
      <c r="E5817" s="103"/>
      <c r="F5817" s="103"/>
      <c r="H5817" s="123"/>
      <c r="I5817" s="103"/>
      <c r="J5817" s="103"/>
      <c r="K5817" s="103"/>
    </row>
    <row r="5818" spans="2:11" x14ac:dyDescent="0.25">
      <c r="B5818" s="103"/>
      <c r="C5818" s="123"/>
      <c r="D5818" s="103"/>
      <c r="E5818" s="103"/>
      <c r="F5818" s="103"/>
      <c r="H5818" s="123"/>
      <c r="I5818" s="103"/>
      <c r="J5818" s="103"/>
      <c r="K5818" s="103"/>
    </row>
    <row r="5819" spans="2:11" x14ac:dyDescent="0.25">
      <c r="B5819" s="103"/>
      <c r="C5819" s="123"/>
      <c r="D5819" s="103"/>
      <c r="E5819" s="103"/>
      <c r="F5819" s="103"/>
      <c r="H5819" s="123"/>
      <c r="I5819" s="103"/>
      <c r="J5819" s="103"/>
      <c r="K5819" s="103"/>
    </row>
    <row r="5820" spans="2:11" x14ac:dyDescent="0.25">
      <c r="B5820" s="103"/>
      <c r="C5820" s="123"/>
      <c r="D5820" s="103"/>
      <c r="E5820" s="103"/>
      <c r="F5820" s="103"/>
      <c r="H5820" s="123"/>
      <c r="I5820" s="103"/>
      <c r="J5820" s="103"/>
      <c r="K5820" s="103"/>
    </row>
    <row r="5821" spans="2:11" x14ac:dyDescent="0.25">
      <c r="B5821" s="103"/>
      <c r="C5821" s="123"/>
      <c r="D5821" s="103"/>
      <c r="E5821" s="103"/>
      <c r="F5821" s="103"/>
      <c r="H5821" s="123"/>
      <c r="I5821" s="103"/>
      <c r="J5821" s="103"/>
      <c r="K5821" s="103"/>
    </row>
    <row r="5822" spans="2:11" x14ac:dyDescent="0.25">
      <c r="B5822" s="103"/>
      <c r="C5822" s="123"/>
      <c r="D5822" s="103"/>
      <c r="E5822" s="103"/>
      <c r="F5822" s="103"/>
      <c r="H5822" s="123"/>
      <c r="I5822" s="103"/>
      <c r="J5822" s="103"/>
      <c r="K5822" s="103"/>
    </row>
    <row r="5823" spans="2:11" x14ac:dyDescent="0.25">
      <c r="B5823" s="103"/>
      <c r="C5823" s="123"/>
      <c r="D5823" s="103"/>
      <c r="E5823" s="103"/>
      <c r="F5823" s="103"/>
      <c r="H5823" s="123"/>
      <c r="I5823" s="103"/>
      <c r="J5823" s="103"/>
      <c r="K5823" s="103"/>
    </row>
    <row r="5824" spans="2:11" x14ac:dyDescent="0.25">
      <c r="B5824" s="103"/>
      <c r="C5824" s="123"/>
      <c r="D5824" s="103"/>
      <c r="E5824" s="103"/>
      <c r="F5824" s="103"/>
      <c r="H5824" s="123"/>
      <c r="I5824" s="103"/>
      <c r="J5824" s="103"/>
      <c r="K5824" s="103"/>
    </row>
    <row r="5825" spans="2:11" x14ac:dyDescent="0.25">
      <c r="B5825" s="103"/>
      <c r="C5825" s="123"/>
      <c r="D5825" s="103"/>
      <c r="E5825" s="103"/>
      <c r="F5825" s="103"/>
      <c r="H5825" s="123"/>
      <c r="I5825" s="103"/>
      <c r="J5825" s="103"/>
      <c r="K5825" s="103"/>
    </row>
    <row r="5826" spans="2:11" x14ac:dyDescent="0.25">
      <c r="B5826" s="103"/>
      <c r="C5826" s="123"/>
      <c r="D5826" s="103"/>
      <c r="E5826" s="103"/>
      <c r="F5826" s="103"/>
      <c r="H5826" s="123"/>
      <c r="I5826" s="103"/>
      <c r="J5826" s="103"/>
      <c r="K5826" s="103"/>
    </row>
    <row r="5827" spans="2:11" x14ac:dyDescent="0.25">
      <c r="B5827" s="103"/>
      <c r="C5827" s="123"/>
      <c r="D5827" s="103"/>
      <c r="E5827" s="103"/>
      <c r="F5827" s="103"/>
      <c r="H5827" s="123"/>
      <c r="I5827" s="103"/>
      <c r="J5827" s="103"/>
      <c r="K5827" s="103"/>
    </row>
    <row r="5828" spans="2:11" x14ac:dyDescent="0.25">
      <c r="B5828" s="103"/>
      <c r="C5828" s="123"/>
      <c r="D5828" s="103"/>
      <c r="E5828" s="103"/>
      <c r="F5828" s="103"/>
      <c r="H5828" s="123"/>
      <c r="I5828" s="103"/>
      <c r="J5828" s="103"/>
      <c r="K5828" s="103"/>
    </row>
    <row r="5829" spans="2:11" x14ac:dyDescent="0.25">
      <c r="B5829" s="103"/>
      <c r="C5829" s="123"/>
      <c r="D5829" s="103"/>
      <c r="E5829" s="103"/>
      <c r="F5829" s="103"/>
      <c r="H5829" s="123"/>
      <c r="I5829" s="103"/>
      <c r="J5829" s="103"/>
      <c r="K5829" s="103"/>
    </row>
    <row r="5830" spans="2:11" x14ac:dyDescent="0.25">
      <c r="B5830" s="103"/>
      <c r="C5830" s="123"/>
      <c r="D5830" s="103"/>
      <c r="E5830" s="103"/>
      <c r="F5830" s="103"/>
      <c r="H5830" s="123"/>
      <c r="I5830" s="103"/>
      <c r="J5830" s="103"/>
      <c r="K5830" s="103"/>
    </row>
    <row r="5831" spans="2:11" x14ac:dyDescent="0.25">
      <c r="B5831" s="103"/>
      <c r="C5831" s="123"/>
      <c r="D5831" s="103"/>
      <c r="E5831" s="103"/>
      <c r="F5831" s="103"/>
      <c r="H5831" s="123"/>
      <c r="I5831" s="103"/>
      <c r="J5831" s="103"/>
      <c r="K5831" s="103"/>
    </row>
    <row r="5832" spans="2:11" x14ac:dyDescent="0.25">
      <c r="B5832" s="103"/>
      <c r="C5832" s="123"/>
      <c r="D5832" s="103"/>
      <c r="E5832" s="103"/>
      <c r="F5832" s="103"/>
      <c r="H5832" s="123"/>
      <c r="I5832" s="103"/>
      <c r="J5832" s="103"/>
      <c r="K5832" s="103"/>
    </row>
    <row r="5833" spans="2:11" x14ac:dyDescent="0.25">
      <c r="B5833" s="103"/>
      <c r="C5833" s="123"/>
      <c r="D5833" s="103"/>
      <c r="E5833" s="103"/>
      <c r="F5833" s="103"/>
      <c r="H5833" s="123"/>
      <c r="I5833" s="103"/>
      <c r="J5833" s="103"/>
      <c r="K5833" s="103"/>
    </row>
    <row r="5834" spans="2:11" x14ac:dyDescent="0.25">
      <c r="B5834" s="103"/>
      <c r="C5834" s="123"/>
      <c r="D5834" s="103"/>
      <c r="E5834" s="103"/>
      <c r="F5834" s="103"/>
      <c r="H5834" s="123"/>
      <c r="I5834" s="103"/>
      <c r="J5834" s="103"/>
      <c r="K5834" s="103"/>
    </row>
    <row r="5835" spans="2:11" x14ac:dyDescent="0.25">
      <c r="B5835" s="103"/>
      <c r="C5835" s="123"/>
      <c r="D5835" s="103"/>
      <c r="E5835" s="103"/>
      <c r="F5835" s="103"/>
      <c r="H5835" s="123"/>
      <c r="I5835" s="103"/>
      <c r="J5835" s="103"/>
      <c r="K5835" s="103"/>
    </row>
    <row r="5836" spans="2:11" x14ac:dyDescent="0.25">
      <c r="B5836" s="103"/>
      <c r="C5836" s="123"/>
      <c r="D5836" s="103"/>
      <c r="E5836" s="103"/>
      <c r="F5836" s="103"/>
      <c r="H5836" s="123"/>
      <c r="I5836" s="103"/>
      <c r="J5836" s="103"/>
      <c r="K5836" s="103"/>
    </row>
    <row r="5837" spans="2:11" x14ac:dyDescent="0.25">
      <c r="B5837" s="103"/>
      <c r="C5837" s="123"/>
      <c r="D5837" s="103"/>
      <c r="E5837" s="103"/>
      <c r="F5837" s="103"/>
      <c r="H5837" s="123"/>
      <c r="I5837" s="103"/>
      <c r="J5837" s="103"/>
      <c r="K5837" s="103"/>
    </row>
    <row r="5838" spans="2:11" x14ac:dyDescent="0.25">
      <c r="B5838" s="103"/>
      <c r="C5838" s="123"/>
      <c r="D5838" s="103"/>
      <c r="E5838" s="103"/>
      <c r="F5838" s="103"/>
      <c r="H5838" s="123"/>
      <c r="I5838" s="103"/>
      <c r="J5838" s="103"/>
      <c r="K5838" s="103"/>
    </row>
    <row r="5839" spans="2:11" x14ac:dyDescent="0.25">
      <c r="B5839" s="103"/>
      <c r="C5839" s="123"/>
      <c r="D5839" s="103"/>
      <c r="E5839" s="103"/>
      <c r="F5839" s="103"/>
      <c r="H5839" s="123"/>
      <c r="I5839" s="103"/>
      <c r="J5839" s="103"/>
      <c r="K5839" s="103"/>
    </row>
    <row r="5840" spans="2:11" x14ac:dyDescent="0.25">
      <c r="B5840" s="103"/>
      <c r="C5840" s="123"/>
      <c r="D5840" s="103"/>
      <c r="E5840" s="103"/>
      <c r="F5840" s="103"/>
      <c r="H5840" s="123"/>
      <c r="I5840" s="103"/>
      <c r="J5840" s="103"/>
      <c r="K5840" s="103"/>
    </row>
    <row r="5841" spans="2:11" x14ac:dyDescent="0.25">
      <c r="B5841" s="103"/>
      <c r="C5841" s="123"/>
      <c r="D5841" s="103"/>
      <c r="E5841" s="103"/>
      <c r="F5841" s="103"/>
      <c r="H5841" s="123"/>
      <c r="I5841" s="103"/>
      <c r="J5841" s="103"/>
      <c r="K5841" s="103"/>
    </row>
    <row r="5842" spans="2:11" x14ac:dyDescent="0.25">
      <c r="B5842" s="103"/>
      <c r="C5842" s="123"/>
      <c r="D5842" s="103"/>
      <c r="E5842" s="103"/>
      <c r="F5842" s="103"/>
      <c r="H5842" s="123"/>
      <c r="I5842" s="103"/>
      <c r="J5842" s="103"/>
      <c r="K5842" s="103"/>
    </row>
    <row r="5843" spans="2:11" x14ac:dyDescent="0.25">
      <c r="B5843" s="103"/>
      <c r="C5843" s="123"/>
      <c r="D5843" s="103"/>
      <c r="E5843" s="103"/>
      <c r="F5843" s="103"/>
      <c r="H5843" s="123"/>
      <c r="I5843" s="103"/>
      <c r="J5843" s="103"/>
      <c r="K5843" s="103"/>
    </row>
    <row r="5844" spans="2:11" x14ac:dyDescent="0.25">
      <c r="B5844" s="103"/>
      <c r="C5844" s="123"/>
      <c r="D5844" s="103"/>
      <c r="E5844" s="103"/>
      <c r="F5844" s="103"/>
      <c r="H5844" s="123"/>
      <c r="I5844" s="103"/>
      <c r="J5844" s="103"/>
      <c r="K5844" s="103"/>
    </row>
    <row r="5845" spans="2:11" x14ac:dyDescent="0.25">
      <c r="B5845" s="103"/>
      <c r="C5845" s="123"/>
      <c r="D5845" s="103"/>
      <c r="E5845" s="103"/>
      <c r="F5845" s="103"/>
      <c r="H5845" s="123"/>
      <c r="I5845" s="103"/>
      <c r="J5845" s="103"/>
      <c r="K5845" s="103"/>
    </row>
    <row r="5846" spans="2:11" x14ac:dyDescent="0.25">
      <c r="B5846" s="103"/>
      <c r="C5846" s="123"/>
      <c r="D5846" s="103"/>
      <c r="E5846" s="103"/>
      <c r="F5846" s="103"/>
      <c r="H5846" s="123"/>
      <c r="I5846" s="103"/>
      <c r="J5846" s="103"/>
      <c r="K5846" s="103"/>
    </row>
    <row r="5847" spans="2:11" x14ac:dyDescent="0.25">
      <c r="B5847" s="103"/>
      <c r="C5847" s="123"/>
      <c r="D5847" s="103"/>
      <c r="E5847" s="103"/>
      <c r="F5847" s="103"/>
      <c r="H5847" s="123"/>
      <c r="I5847" s="103"/>
      <c r="J5847" s="103"/>
      <c r="K5847" s="103"/>
    </row>
    <row r="5848" spans="2:11" x14ac:dyDescent="0.25">
      <c r="B5848" s="103"/>
      <c r="C5848" s="123"/>
      <c r="D5848" s="103"/>
      <c r="E5848" s="103"/>
      <c r="F5848" s="103"/>
      <c r="H5848" s="123"/>
      <c r="I5848" s="103"/>
      <c r="J5848" s="103"/>
      <c r="K5848" s="103"/>
    </row>
    <row r="5849" spans="2:11" x14ac:dyDescent="0.25">
      <c r="B5849" s="103"/>
      <c r="C5849" s="123"/>
      <c r="D5849" s="103"/>
      <c r="E5849" s="103"/>
      <c r="F5849" s="103"/>
      <c r="H5849" s="123"/>
      <c r="I5849" s="103"/>
      <c r="J5849" s="103"/>
      <c r="K5849" s="103"/>
    </row>
    <row r="5850" spans="2:11" x14ac:dyDescent="0.25">
      <c r="B5850" s="103"/>
      <c r="C5850" s="123"/>
      <c r="D5850" s="103"/>
      <c r="E5850" s="103"/>
      <c r="F5850" s="103"/>
      <c r="H5850" s="123"/>
      <c r="I5850" s="103"/>
      <c r="J5850" s="103"/>
      <c r="K5850" s="103"/>
    </row>
    <row r="5851" spans="2:11" x14ac:dyDescent="0.25">
      <c r="B5851" s="103"/>
      <c r="C5851" s="123"/>
      <c r="D5851" s="103"/>
      <c r="E5851" s="103"/>
      <c r="F5851" s="103"/>
      <c r="H5851" s="123"/>
      <c r="I5851" s="103"/>
      <c r="J5851" s="103"/>
      <c r="K5851" s="103"/>
    </row>
    <row r="5852" spans="2:11" x14ac:dyDescent="0.25">
      <c r="B5852" s="103"/>
      <c r="C5852" s="123"/>
      <c r="D5852" s="103"/>
      <c r="E5852" s="103"/>
      <c r="F5852" s="103"/>
      <c r="H5852" s="123"/>
      <c r="I5852" s="103"/>
      <c r="J5852" s="103"/>
      <c r="K5852" s="103"/>
    </row>
    <row r="5853" spans="2:11" x14ac:dyDescent="0.25">
      <c r="B5853" s="103"/>
      <c r="C5853" s="123"/>
      <c r="D5853" s="103"/>
      <c r="E5853" s="103"/>
      <c r="F5853" s="103"/>
      <c r="H5853" s="123"/>
      <c r="I5853" s="103"/>
      <c r="J5853" s="103"/>
      <c r="K5853" s="103"/>
    </row>
    <row r="5854" spans="2:11" x14ac:dyDescent="0.25">
      <c r="B5854" s="103"/>
      <c r="C5854" s="123"/>
      <c r="D5854" s="103"/>
      <c r="E5854" s="103"/>
      <c r="F5854" s="103"/>
      <c r="H5854" s="123"/>
      <c r="I5854" s="103"/>
      <c r="J5854" s="103"/>
      <c r="K5854" s="103"/>
    </row>
    <row r="5855" spans="2:11" x14ac:dyDescent="0.25">
      <c r="B5855" s="103"/>
      <c r="C5855" s="123"/>
      <c r="D5855" s="103"/>
      <c r="E5855" s="103"/>
      <c r="F5855" s="103"/>
      <c r="H5855" s="123"/>
      <c r="I5855" s="103"/>
      <c r="J5855" s="103"/>
      <c r="K5855" s="103"/>
    </row>
    <row r="5856" spans="2:11" x14ac:dyDescent="0.25">
      <c r="B5856" s="103"/>
      <c r="C5856" s="123"/>
      <c r="D5856" s="103"/>
      <c r="E5856" s="103"/>
      <c r="F5856" s="103"/>
      <c r="H5856" s="123"/>
      <c r="I5856" s="103"/>
      <c r="J5856" s="103"/>
      <c r="K5856" s="103"/>
    </row>
    <row r="5857" spans="2:11" x14ac:dyDescent="0.25">
      <c r="B5857" s="103"/>
      <c r="C5857" s="123"/>
      <c r="D5857" s="103"/>
      <c r="E5857" s="103"/>
      <c r="F5857" s="103"/>
      <c r="H5857" s="123"/>
      <c r="I5857" s="103"/>
      <c r="J5857" s="103"/>
      <c r="K5857" s="103"/>
    </row>
    <row r="5858" spans="2:11" x14ac:dyDescent="0.25">
      <c r="B5858" s="103"/>
      <c r="C5858" s="123"/>
      <c r="D5858" s="103"/>
      <c r="E5858" s="103"/>
      <c r="F5858" s="103"/>
      <c r="H5858" s="123"/>
      <c r="I5858" s="103"/>
      <c r="J5858" s="103"/>
      <c r="K5858" s="103"/>
    </row>
    <row r="5859" spans="2:11" x14ac:dyDescent="0.25">
      <c r="B5859" s="103"/>
      <c r="C5859" s="123"/>
      <c r="D5859" s="103"/>
      <c r="E5859" s="103"/>
      <c r="F5859" s="103"/>
      <c r="H5859" s="123"/>
      <c r="I5859" s="103"/>
      <c r="J5859" s="103"/>
      <c r="K5859" s="103"/>
    </row>
    <row r="5860" spans="2:11" x14ac:dyDescent="0.25">
      <c r="B5860" s="103"/>
      <c r="C5860" s="123"/>
      <c r="D5860" s="103"/>
      <c r="E5860" s="103"/>
      <c r="F5860" s="103"/>
      <c r="H5860" s="123"/>
      <c r="I5860" s="103"/>
      <c r="J5860" s="103"/>
      <c r="K5860" s="103"/>
    </row>
    <row r="5861" spans="2:11" x14ac:dyDescent="0.25">
      <c r="B5861" s="103"/>
      <c r="C5861" s="123"/>
      <c r="D5861" s="103"/>
      <c r="E5861" s="103"/>
      <c r="F5861" s="103"/>
      <c r="H5861" s="123"/>
      <c r="I5861" s="103"/>
      <c r="J5861" s="103"/>
      <c r="K5861" s="103"/>
    </row>
    <row r="5862" spans="2:11" x14ac:dyDescent="0.25">
      <c r="B5862" s="103"/>
      <c r="C5862" s="123"/>
      <c r="D5862" s="103"/>
      <c r="E5862" s="103"/>
      <c r="F5862" s="103"/>
      <c r="H5862" s="123"/>
      <c r="I5862" s="103"/>
      <c r="J5862" s="103"/>
      <c r="K5862" s="103"/>
    </row>
    <row r="5863" spans="2:11" x14ac:dyDescent="0.25">
      <c r="B5863" s="103"/>
      <c r="C5863" s="123"/>
      <c r="D5863" s="103"/>
      <c r="E5863" s="103"/>
      <c r="F5863" s="103"/>
      <c r="H5863" s="123"/>
      <c r="I5863" s="103"/>
      <c r="J5863" s="103"/>
      <c r="K5863" s="103"/>
    </row>
    <row r="5864" spans="2:11" x14ac:dyDescent="0.25">
      <c r="B5864" s="103"/>
      <c r="C5864" s="123"/>
      <c r="D5864" s="103"/>
      <c r="E5864" s="103"/>
      <c r="F5864" s="103"/>
      <c r="H5864" s="123"/>
      <c r="I5864" s="103"/>
      <c r="J5864" s="103"/>
      <c r="K5864" s="103"/>
    </row>
    <row r="5865" spans="2:11" x14ac:dyDescent="0.25">
      <c r="B5865" s="103"/>
      <c r="C5865" s="123"/>
      <c r="D5865" s="103"/>
      <c r="E5865" s="103"/>
      <c r="F5865" s="103"/>
      <c r="H5865" s="123"/>
      <c r="I5865" s="103"/>
      <c r="J5865" s="103"/>
      <c r="K5865" s="103"/>
    </row>
    <row r="5866" spans="2:11" x14ac:dyDescent="0.25">
      <c r="B5866" s="103"/>
      <c r="C5866" s="123"/>
      <c r="D5866" s="103"/>
      <c r="E5866" s="103"/>
      <c r="F5866" s="103"/>
      <c r="H5866" s="123"/>
      <c r="I5866" s="103"/>
      <c r="J5866" s="103"/>
      <c r="K5866" s="103"/>
    </row>
    <row r="5867" spans="2:11" x14ac:dyDescent="0.25">
      <c r="B5867" s="103"/>
      <c r="C5867" s="123"/>
      <c r="D5867" s="103"/>
      <c r="E5867" s="103"/>
      <c r="F5867" s="103"/>
      <c r="H5867" s="123"/>
      <c r="I5867" s="103"/>
      <c r="J5867" s="103"/>
      <c r="K5867" s="103"/>
    </row>
    <row r="5868" spans="2:11" x14ac:dyDescent="0.25">
      <c r="B5868" s="103"/>
      <c r="C5868" s="123"/>
      <c r="D5868" s="103"/>
      <c r="E5868" s="103"/>
      <c r="F5868" s="103"/>
      <c r="H5868" s="123"/>
      <c r="I5868" s="103"/>
      <c r="J5868" s="103"/>
      <c r="K5868" s="103"/>
    </row>
    <row r="5869" spans="2:11" x14ac:dyDescent="0.25">
      <c r="B5869" s="103"/>
      <c r="C5869" s="123"/>
      <c r="D5869" s="103"/>
      <c r="E5869" s="103"/>
      <c r="F5869" s="103"/>
      <c r="H5869" s="123"/>
      <c r="I5869" s="103"/>
      <c r="J5869" s="103"/>
      <c r="K5869" s="103"/>
    </row>
    <row r="5870" spans="2:11" x14ac:dyDescent="0.25">
      <c r="B5870" s="103"/>
      <c r="C5870" s="123"/>
      <c r="D5870" s="103"/>
      <c r="E5870" s="103"/>
      <c r="F5870" s="103"/>
      <c r="H5870" s="123"/>
      <c r="I5870" s="103"/>
      <c r="J5870" s="103"/>
      <c r="K5870" s="103"/>
    </row>
    <row r="5871" spans="2:11" x14ac:dyDescent="0.25">
      <c r="B5871" s="103"/>
      <c r="C5871" s="123"/>
      <c r="D5871" s="103"/>
      <c r="E5871" s="103"/>
      <c r="F5871" s="103"/>
      <c r="H5871" s="123"/>
      <c r="I5871" s="103"/>
      <c r="J5871" s="103"/>
      <c r="K5871" s="103"/>
    </row>
    <row r="5872" spans="2:11" x14ac:dyDescent="0.25">
      <c r="B5872" s="103"/>
      <c r="C5872" s="123"/>
      <c r="D5872" s="103"/>
      <c r="E5872" s="103"/>
      <c r="F5872" s="103"/>
      <c r="H5872" s="123"/>
      <c r="I5872" s="103"/>
      <c r="J5872" s="103"/>
      <c r="K5872" s="103"/>
    </row>
    <row r="5873" spans="2:11" x14ac:dyDescent="0.25">
      <c r="B5873" s="103"/>
      <c r="C5873" s="123"/>
      <c r="D5873" s="103"/>
      <c r="E5873" s="103"/>
      <c r="F5873" s="103"/>
      <c r="H5873" s="123"/>
      <c r="I5873" s="103"/>
      <c r="J5873" s="103"/>
      <c r="K5873" s="103"/>
    </row>
    <row r="5874" spans="2:11" x14ac:dyDescent="0.25">
      <c r="B5874" s="103"/>
      <c r="C5874" s="123"/>
      <c r="D5874" s="103"/>
      <c r="E5874" s="103"/>
      <c r="F5874" s="103"/>
      <c r="H5874" s="123"/>
      <c r="I5874" s="103"/>
      <c r="J5874" s="103"/>
      <c r="K5874" s="103"/>
    </row>
    <row r="5875" spans="2:11" x14ac:dyDescent="0.25">
      <c r="B5875" s="103"/>
      <c r="C5875" s="123"/>
      <c r="D5875" s="103"/>
      <c r="E5875" s="103"/>
      <c r="F5875" s="103"/>
      <c r="H5875" s="123"/>
      <c r="I5875" s="103"/>
      <c r="J5875" s="103"/>
      <c r="K5875" s="103"/>
    </row>
    <row r="5876" spans="2:11" x14ac:dyDescent="0.25">
      <c r="B5876" s="103"/>
      <c r="C5876" s="123"/>
      <c r="D5876" s="103"/>
      <c r="E5876" s="103"/>
      <c r="F5876" s="103"/>
      <c r="H5876" s="123"/>
      <c r="I5876" s="103"/>
      <c r="J5876" s="103"/>
      <c r="K5876" s="103"/>
    </row>
    <row r="5877" spans="2:11" x14ac:dyDescent="0.25">
      <c r="B5877" s="103"/>
      <c r="C5877" s="123"/>
      <c r="D5877" s="103"/>
      <c r="E5877" s="103"/>
      <c r="F5877" s="103"/>
      <c r="H5877" s="123"/>
      <c r="I5877" s="103"/>
      <c r="J5877" s="103"/>
      <c r="K5877" s="103"/>
    </row>
    <row r="5878" spans="2:11" x14ac:dyDescent="0.25">
      <c r="B5878" s="103"/>
      <c r="C5878" s="123"/>
      <c r="D5878" s="103"/>
      <c r="E5878" s="103"/>
      <c r="F5878" s="103"/>
      <c r="H5878" s="123"/>
      <c r="I5878" s="103"/>
      <c r="J5878" s="103"/>
      <c r="K5878" s="103"/>
    </row>
    <row r="5879" spans="2:11" x14ac:dyDescent="0.25">
      <c r="B5879" s="103"/>
      <c r="C5879" s="123"/>
      <c r="D5879" s="103"/>
      <c r="E5879" s="103"/>
      <c r="F5879" s="103"/>
      <c r="H5879" s="123"/>
      <c r="I5879" s="103"/>
      <c r="J5879" s="103"/>
      <c r="K5879" s="103"/>
    </row>
    <row r="5880" spans="2:11" x14ac:dyDescent="0.25">
      <c r="B5880" s="103"/>
      <c r="C5880" s="123"/>
      <c r="D5880" s="103"/>
      <c r="E5880" s="103"/>
      <c r="F5880" s="103"/>
      <c r="H5880" s="123"/>
      <c r="I5880" s="103"/>
      <c r="J5880" s="103"/>
      <c r="K5880" s="103"/>
    </row>
    <row r="5881" spans="2:11" x14ac:dyDescent="0.25">
      <c r="B5881" s="103"/>
      <c r="C5881" s="123"/>
      <c r="D5881" s="103"/>
      <c r="E5881" s="103"/>
      <c r="F5881" s="103"/>
      <c r="H5881" s="123"/>
      <c r="I5881" s="103"/>
      <c r="J5881" s="103"/>
      <c r="K5881" s="103"/>
    </row>
    <row r="5882" spans="2:11" x14ac:dyDescent="0.25">
      <c r="B5882" s="103"/>
      <c r="C5882" s="123"/>
      <c r="D5882" s="103"/>
      <c r="E5882" s="103"/>
      <c r="F5882" s="103"/>
      <c r="H5882" s="123"/>
      <c r="I5882" s="103"/>
      <c r="J5882" s="103"/>
      <c r="K5882" s="103"/>
    </row>
    <row r="5883" spans="2:11" x14ac:dyDescent="0.25">
      <c r="B5883" s="103"/>
      <c r="C5883" s="123"/>
      <c r="D5883" s="103"/>
      <c r="E5883" s="103"/>
      <c r="F5883" s="103"/>
      <c r="H5883" s="123"/>
      <c r="I5883" s="103"/>
      <c r="J5883" s="103"/>
      <c r="K5883" s="103"/>
    </row>
    <row r="5884" spans="2:11" x14ac:dyDescent="0.25">
      <c r="B5884" s="103"/>
      <c r="C5884" s="123"/>
      <c r="D5884" s="103"/>
      <c r="E5884" s="103"/>
      <c r="F5884" s="103"/>
      <c r="H5884" s="123"/>
      <c r="I5884" s="103"/>
      <c r="J5884" s="103"/>
      <c r="K5884" s="103"/>
    </row>
    <row r="5885" spans="2:11" x14ac:dyDescent="0.25">
      <c r="B5885" s="103"/>
      <c r="C5885" s="123"/>
      <c r="D5885" s="103"/>
      <c r="E5885" s="103"/>
      <c r="F5885" s="103"/>
      <c r="H5885" s="123"/>
      <c r="I5885" s="103"/>
      <c r="J5885" s="103"/>
      <c r="K5885" s="103"/>
    </row>
    <row r="5886" spans="2:11" x14ac:dyDescent="0.25">
      <c r="B5886" s="103"/>
      <c r="C5886" s="123"/>
      <c r="D5886" s="103"/>
      <c r="E5886" s="103"/>
      <c r="F5886" s="103"/>
      <c r="H5886" s="123"/>
      <c r="I5886" s="103"/>
      <c r="J5886" s="103"/>
      <c r="K5886" s="103"/>
    </row>
    <row r="5887" spans="2:11" x14ac:dyDescent="0.25">
      <c r="B5887" s="103"/>
      <c r="C5887" s="123"/>
      <c r="D5887" s="103"/>
      <c r="E5887" s="103"/>
      <c r="F5887" s="103"/>
      <c r="H5887" s="123"/>
      <c r="I5887" s="103"/>
      <c r="J5887" s="103"/>
      <c r="K5887" s="103"/>
    </row>
    <row r="5888" spans="2:11" x14ac:dyDescent="0.25">
      <c r="B5888" s="103"/>
      <c r="C5888" s="123"/>
      <c r="D5888" s="103"/>
      <c r="E5888" s="103"/>
      <c r="F5888" s="103"/>
      <c r="H5888" s="123"/>
      <c r="I5888" s="103"/>
      <c r="J5888" s="103"/>
      <c r="K5888" s="103"/>
    </row>
    <row r="5889" spans="2:11" x14ac:dyDescent="0.25">
      <c r="B5889" s="103"/>
      <c r="C5889" s="123"/>
      <c r="D5889" s="103"/>
      <c r="E5889" s="103"/>
      <c r="F5889" s="103"/>
      <c r="H5889" s="123"/>
      <c r="I5889" s="103"/>
      <c r="J5889" s="103"/>
      <c r="K5889" s="103"/>
    </row>
    <row r="5890" spans="2:11" x14ac:dyDescent="0.25">
      <c r="B5890" s="103"/>
      <c r="C5890" s="123"/>
      <c r="D5890" s="103"/>
      <c r="E5890" s="103"/>
      <c r="F5890" s="103"/>
      <c r="H5890" s="123"/>
      <c r="I5890" s="103"/>
      <c r="J5890" s="103"/>
      <c r="K5890" s="103"/>
    </row>
    <row r="5891" spans="2:11" x14ac:dyDescent="0.25">
      <c r="B5891" s="103"/>
      <c r="C5891" s="123"/>
      <c r="D5891" s="103"/>
      <c r="E5891" s="103"/>
      <c r="F5891" s="103"/>
      <c r="H5891" s="123"/>
      <c r="I5891" s="103"/>
      <c r="J5891" s="103"/>
      <c r="K5891" s="103"/>
    </row>
    <row r="5892" spans="2:11" x14ac:dyDescent="0.25">
      <c r="B5892" s="103"/>
      <c r="C5892" s="123"/>
      <c r="D5892" s="103"/>
      <c r="E5892" s="103"/>
      <c r="F5892" s="103"/>
      <c r="H5892" s="123"/>
      <c r="I5892" s="103"/>
      <c r="J5892" s="103"/>
      <c r="K5892" s="103"/>
    </row>
    <row r="5893" spans="2:11" x14ac:dyDescent="0.25">
      <c r="B5893" s="103"/>
      <c r="C5893" s="123"/>
      <c r="D5893" s="103"/>
      <c r="E5893" s="103"/>
      <c r="F5893" s="103"/>
      <c r="H5893" s="123"/>
      <c r="I5893" s="103"/>
      <c r="J5893" s="103"/>
      <c r="K5893" s="103"/>
    </row>
    <row r="5894" spans="2:11" x14ac:dyDescent="0.25">
      <c r="B5894" s="103"/>
      <c r="C5894" s="123"/>
      <c r="D5894" s="103"/>
      <c r="E5894" s="103"/>
      <c r="F5894" s="103"/>
      <c r="H5894" s="123"/>
      <c r="I5894" s="103"/>
      <c r="J5894" s="103"/>
      <c r="K5894" s="103"/>
    </row>
    <row r="5895" spans="2:11" x14ac:dyDescent="0.25">
      <c r="B5895" s="103"/>
      <c r="C5895" s="123"/>
      <c r="D5895" s="103"/>
      <c r="E5895" s="103"/>
      <c r="F5895" s="103"/>
      <c r="H5895" s="123"/>
      <c r="I5895" s="103"/>
      <c r="J5895" s="103"/>
      <c r="K5895" s="103"/>
    </row>
    <row r="5896" spans="2:11" x14ac:dyDescent="0.25">
      <c r="B5896" s="103"/>
      <c r="C5896" s="123"/>
      <c r="D5896" s="103"/>
      <c r="E5896" s="103"/>
      <c r="F5896" s="103"/>
      <c r="H5896" s="123"/>
      <c r="I5896" s="103"/>
      <c r="J5896" s="103"/>
      <c r="K5896" s="103"/>
    </row>
    <row r="5897" spans="2:11" x14ac:dyDescent="0.25">
      <c r="B5897" s="103"/>
      <c r="C5897" s="123"/>
      <c r="D5897" s="103"/>
      <c r="E5897" s="103"/>
      <c r="F5897" s="103"/>
      <c r="H5897" s="123"/>
      <c r="I5897" s="103"/>
      <c r="J5897" s="103"/>
      <c r="K5897" s="103"/>
    </row>
    <row r="5898" spans="2:11" x14ac:dyDescent="0.25">
      <c r="B5898" s="103"/>
      <c r="C5898" s="123"/>
      <c r="D5898" s="103"/>
      <c r="E5898" s="103"/>
      <c r="F5898" s="103"/>
      <c r="H5898" s="123"/>
      <c r="I5898" s="103"/>
      <c r="J5898" s="103"/>
      <c r="K5898" s="103"/>
    </row>
    <row r="5899" spans="2:11" x14ac:dyDescent="0.25">
      <c r="B5899" s="103"/>
      <c r="C5899" s="123"/>
      <c r="D5899" s="103"/>
      <c r="E5899" s="103"/>
      <c r="F5899" s="103"/>
      <c r="H5899" s="123"/>
      <c r="I5899" s="103"/>
      <c r="J5899" s="103"/>
      <c r="K5899" s="103"/>
    </row>
    <row r="5900" spans="2:11" x14ac:dyDescent="0.25">
      <c r="B5900" s="103"/>
      <c r="C5900" s="123"/>
      <c r="D5900" s="103"/>
      <c r="E5900" s="103"/>
      <c r="F5900" s="103"/>
      <c r="H5900" s="123"/>
      <c r="I5900" s="103"/>
      <c r="J5900" s="103"/>
      <c r="K5900" s="103"/>
    </row>
    <row r="5901" spans="2:11" x14ac:dyDescent="0.25">
      <c r="B5901" s="103"/>
      <c r="C5901" s="123"/>
      <c r="D5901" s="103"/>
      <c r="E5901" s="103"/>
      <c r="F5901" s="103"/>
      <c r="H5901" s="123"/>
      <c r="I5901" s="103"/>
      <c r="J5901" s="103"/>
      <c r="K5901" s="103"/>
    </row>
    <row r="5902" spans="2:11" x14ac:dyDescent="0.25">
      <c r="B5902" s="103"/>
      <c r="C5902" s="123"/>
      <c r="D5902" s="103"/>
      <c r="E5902" s="103"/>
      <c r="F5902" s="103"/>
      <c r="H5902" s="123"/>
      <c r="I5902" s="103"/>
      <c r="J5902" s="103"/>
      <c r="K5902" s="103"/>
    </row>
    <row r="5903" spans="2:11" x14ac:dyDescent="0.25">
      <c r="B5903" s="103"/>
      <c r="C5903" s="123"/>
      <c r="D5903" s="103"/>
      <c r="E5903" s="103"/>
      <c r="F5903" s="103"/>
      <c r="H5903" s="123"/>
      <c r="I5903" s="103"/>
      <c r="J5903" s="103"/>
      <c r="K5903" s="103"/>
    </row>
    <row r="5904" spans="2:11" x14ac:dyDescent="0.25">
      <c r="B5904" s="103"/>
      <c r="C5904" s="123"/>
      <c r="D5904" s="103"/>
      <c r="E5904" s="103"/>
      <c r="F5904" s="103"/>
      <c r="H5904" s="123"/>
      <c r="I5904" s="103"/>
      <c r="J5904" s="103"/>
      <c r="K5904" s="103"/>
    </row>
    <row r="5905" spans="2:11" x14ac:dyDescent="0.25">
      <c r="B5905" s="103"/>
      <c r="C5905" s="123"/>
      <c r="D5905" s="103"/>
      <c r="E5905" s="103"/>
      <c r="F5905" s="103"/>
      <c r="H5905" s="123"/>
      <c r="I5905" s="103"/>
      <c r="J5905" s="103"/>
      <c r="K5905" s="103"/>
    </row>
    <row r="5906" spans="2:11" x14ac:dyDescent="0.25">
      <c r="B5906" s="103"/>
      <c r="C5906" s="123"/>
      <c r="D5906" s="103"/>
      <c r="E5906" s="103"/>
      <c r="F5906" s="103"/>
      <c r="H5906" s="123"/>
      <c r="I5906" s="103"/>
      <c r="J5906" s="103"/>
      <c r="K5906" s="103"/>
    </row>
    <row r="5907" spans="2:11" x14ac:dyDescent="0.25">
      <c r="B5907" s="103"/>
      <c r="C5907" s="123"/>
      <c r="D5907" s="103"/>
      <c r="E5907" s="103"/>
      <c r="F5907" s="103"/>
      <c r="H5907" s="123"/>
      <c r="I5907" s="103"/>
      <c r="J5907" s="103"/>
      <c r="K5907" s="103"/>
    </row>
    <row r="5908" spans="2:11" x14ac:dyDescent="0.25">
      <c r="B5908" s="103"/>
      <c r="C5908" s="123"/>
      <c r="D5908" s="103"/>
      <c r="E5908" s="103"/>
      <c r="F5908" s="103"/>
      <c r="H5908" s="123"/>
      <c r="I5908" s="103"/>
      <c r="J5908" s="103"/>
      <c r="K5908" s="103"/>
    </row>
    <row r="5909" spans="2:11" x14ac:dyDescent="0.25">
      <c r="B5909" s="103"/>
      <c r="C5909" s="123"/>
      <c r="D5909" s="103"/>
      <c r="E5909" s="103"/>
      <c r="F5909" s="103"/>
      <c r="H5909" s="123"/>
      <c r="I5909" s="103"/>
      <c r="J5909" s="103"/>
      <c r="K5909" s="103"/>
    </row>
    <row r="5910" spans="2:11" x14ac:dyDescent="0.25">
      <c r="B5910" s="103"/>
      <c r="C5910" s="123"/>
      <c r="D5910" s="103"/>
      <c r="E5910" s="103"/>
      <c r="F5910" s="103"/>
      <c r="H5910" s="123"/>
      <c r="I5910" s="103"/>
      <c r="J5910" s="103"/>
      <c r="K5910" s="103"/>
    </row>
    <row r="5911" spans="2:11" x14ac:dyDescent="0.25">
      <c r="B5911" s="103"/>
      <c r="C5911" s="123"/>
      <c r="D5911" s="103"/>
      <c r="E5911" s="103"/>
      <c r="F5911" s="103"/>
      <c r="H5911" s="123"/>
      <c r="I5911" s="103"/>
      <c r="J5911" s="103"/>
      <c r="K5911" s="103"/>
    </row>
    <row r="5912" spans="2:11" x14ac:dyDescent="0.25">
      <c r="B5912" s="103"/>
      <c r="C5912" s="123"/>
      <c r="D5912" s="103"/>
      <c r="E5912" s="103"/>
      <c r="F5912" s="103"/>
      <c r="H5912" s="123"/>
      <c r="I5912" s="103"/>
      <c r="J5912" s="103"/>
      <c r="K5912" s="103"/>
    </row>
    <row r="5913" spans="2:11" x14ac:dyDescent="0.25">
      <c r="B5913" s="103"/>
      <c r="C5913" s="123"/>
      <c r="D5913" s="103"/>
      <c r="E5913" s="103"/>
      <c r="F5913" s="103"/>
      <c r="H5913" s="123"/>
      <c r="I5913" s="103"/>
      <c r="J5913" s="103"/>
      <c r="K5913" s="103"/>
    </row>
    <row r="5914" spans="2:11" x14ac:dyDescent="0.25">
      <c r="B5914" s="103"/>
      <c r="C5914" s="123"/>
      <c r="D5914" s="103"/>
      <c r="E5914" s="103"/>
      <c r="F5914" s="103"/>
      <c r="H5914" s="123"/>
      <c r="I5914" s="103"/>
      <c r="J5914" s="103"/>
      <c r="K5914" s="103"/>
    </row>
    <row r="5915" spans="2:11" x14ac:dyDescent="0.25">
      <c r="B5915" s="103"/>
      <c r="C5915" s="123"/>
      <c r="D5915" s="103"/>
      <c r="E5915" s="103"/>
      <c r="F5915" s="103"/>
      <c r="H5915" s="123"/>
      <c r="I5915" s="103"/>
      <c r="J5915" s="103"/>
      <c r="K5915" s="103"/>
    </row>
    <row r="5916" spans="2:11" x14ac:dyDescent="0.25">
      <c r="B5916" s="103"/>
      <c r="C5916" s="123"/>
      <c r="D5916" s="103"/>
      <c r="E5916" s="103"/>
      <c r="F5916" s="103"/>
      <c r="H5916" s="123"/>
      <c r="I5916" s="103"/>
      <c r="J5916" s="103"/>
      <c r="K5916" s="103"/>
    </row>
    <row r="5917" spans="2:11" x14ac:dyDescent="0.25">
      <c r="B5917" s="103"/>
      <c r="C5917" s="123"/>
      <c r="D5917" s="103"/>
      <c r="E5917" s="103"/>
      <c r="F5917" s="103"/>
      <c r="H5917" s="123"/>
      <c r="I5917" s="103"/>
      <c r="J5917" s="103"/>
      <c r="K5917" s="103"/>
    </row>
    <row r="5918" spans="2:11" x14ac:dyDescent="0.25">
      <c r="B5918" s="103"/>
      <c r="C5918" s="123"/>
      <c r="D5918" s="103"/>
      <c r="E5918" s="103"/>
      <c r="F5918" s="103"/>
      <c r="H5918" s="123"/>
      <c r="I5918" s="103"/>
      <c r="J5918" s="103"/>
      <c r="K5918" s="103"/>
    </row>
    <row r="5919" spans="2:11" x14ac:dyDescent="0.25">
      <c r="B5919" s="103"/>
      <c r="C5919" s="123"/>
      <c r="D5919" s="103"/>
      <c r="E5919" s="103"/>
      <c r="F5919" s="103"/>
      <c r="H5919" s="123"/>
      <c r="I5919" s="103"/>
      <c r="J5919" s="103"/>
      <c r="K5919" s="103"/>
    </row>
    <row r="5920" spans="2:11" x14ac:dyDescent="0.25">
      <c r="B5920" s="103"/>
      <c r="C5920" s="123"/>
      <c r="D5920" s="103"/>
      <c r="E5920" s="103"/>
      <c r="F5920" s="103"/>
      <c r="H5920" s="123"/>
      <c r="I5920" s="103"/>
      <c r="J5920" s="103"/>
      <c r="K5920" s="103"/>
    </row>
    <row r="5921" spans="2:11" x14ac:dyDescent="0.25">
      <c r="B5921" s="103"/>
      <c r="C5921" s="123"/>
      <c r="D5921" s="103"/>
      <c r="E5921" s="103"/>
      <c r="F5921" s="103"/>
      <c r="H5921" s="123"/>
      <c r="I5921" s="103"/>
      <c r="J5921" s="103"/>
      <c r="K5921" s="103"/>
    </row>
    <row r="5922" spans="2:11" x14ac:dyDescent="0.25">
      <c r="B5922" s="103"/>
      <c r="C5922" s="123"/>
      <c r="D5922" s="103"/>
      <c r="E5922" s="103"/>
      <c r="F5922" s="103"/>
      <c r="H5922" s="123"/>
      <c r="I5922" s="103"/>
      <c r="J5922" s="103"/>
      <c r="K5922" s="103"/>
    </row>
    <row r="5923" spans="2:11" x14ac:dyDescent="0.25">
      <c r="B5923" s="103"/>
      <c r="C5923" s="123"/>
      <c r="D5923" s="103"/>
      <c r="E5923" s="103"/>
      <c r="F5923" s="103"/>
      <c r="H5923" s="123"/>
      <c r="I5923" s="103"/>
      <c r="J5923" s="103"/>
      <c r="K5923" s="103"/>
    </row>
    <row r="5924" spans="2:11" x14ac:dyDescent="0.25">
      <c r="B5924" s="103"/>
      <c r="C5924" s="123"/>
      <c r="D5924" s="103"/>
      <c r="E5924" s="103"/>
      <c r="F5924" s="103"/>
      <c r="H5924" s="123"/>
      <c r="I5924" s="103"/>
      <c r="J5924" s="103"/>
      <c r="K5924" s="103"/>
    </row>
    <row r="5925" spans="2:11" x14ac:dyDescent="0.25">
      <c r="B5925" s="103"/>
      <c r="C5925" s="123"/>
      <c r="D5925" s="103"/>
      <c r="E5925" s="103"/>
      <c r="F5925" s="103"/>
      <c r="H5925" s="123"/>
      <c r="I5925" s="103"/>
      <c r="J5925" s="103"/>
      <c r="K5925" s="103"/>
    </row>
    <row r="5926" spans="2:11" x14ac:dyDescent="0.25">
      <c r="B5926" s="103"/>
      <c r="C5926" s="123"/>
      <c r="D5926" s="103"/>
      <c r="E5926" s="103"/>
      <c r="F5926" s="103"/>
      <c r="H5926" s="123"/>
      <c r="I5926" s="103"/>
      <c r="J5926" s="103"/>
      <c r="K5926" s="103"/>
    </row>
    <row r="5927" spans="2:11" x14ac:dyDescent="0.25">
      <c r="B5927" s="103"/>
      <c r="C5927" s="123"/>
      <c r="D5927" s="103"/>
      <c r="E5927" s="103"/>
      <c r="F5927" s="103"/>
      <c r="H5927" s="123"/>
      <c r="I5927" s="103"/>
      <c r="J5927" s="103"/>
      <c r="K5927" s="103"/>
    </row>
    <row r="5928" spans="2:11" x14ac:dyDescent="0.25">
      <c r="B5928" s="103"/>
      <c r="C5928" s="123"/>
      <c r="D5928" s="103"/>
      <c r="E5928" s="103"/>
      <c r="F5928" s="103"/>
      <c r="H5928" s="123"/>
      <c r="I5928" s="103"/>
      <c r="J5928" s="103"/>
      <c r="K5928" s="103"/>
    </row>
    <row r="5929" spans="2:11" x14ac:dyDescent="0.25">
      <c r="B5929" s="103"/>
      <c r="C5929" s="123"/>
      <c r="D5929" s="103"/>
      <c r="E5929" s="103"/>
      <c r="F5929" s="103"/>
      <c r="H5929" s="123"/>
      <c r="I5929" s="103"/>
      <c r="J5929" s="103"/>
      <c r="K5929" s="103"/>
    </row>
    <row r="5930" spans="2:11" x14ac:dyDescent="0.25">
      <c r="B5930" s="103"/>
      <c r="C5930" s="123"/>
      <c r="D5930" s="103"/>
      <c r="E5930" s="103"/>
      <c r="F5930" s="103"/>
      <c r="H5930" s="123"/>
      <c r="I5930" s="103"/>
      <c r="J5930" s="103"/>
      <c r="K5930" s="103"/>
    </row>
    <row r="5931" spans="2:11" x14ac:dyDescent="0.25">
      <c r="B5931" s="103"/>
      <c r="C5931" s="123"/>
      <c r="D5931" s="103"/>
      <c r="E5931" s="103"/>
      <c r="F5931" s="103"/>
      <c r="H5931" s="123"/>
      <c r="I5931" s="103"/>
      <c r="J5931" s="103"/>
      <c r="K5931" s="103"/>
    </row>
    <row r="5932" spans="2:11" x14ac:dyDescent="0.25">
      <c r="B5932" s="103"/>
      <c r="C5932" s="123"/>
      <c r="D5932" s="103"/>
      <c r="E5932" s="103"/>
      <c r="F5932" s="103"/>
      <c r="H5932" s="123"/>
      <c r="I5932" s="103"/>
      <c r="J5932" s="103"/>
      <c r="K5932" s="103"/>
    </row>
    <row r="5933" spans="2:11" x14ac:dyDescent="0.25">
      <c r="B5933" s="103"/>
      <c r="C5933" s="123"/>
      <c r="D5933" s="103"/>
      <c r="E5933" s="103"/>
      <c r="F5933" s="103"/>
      <c r="H5933" s="123"/>
      <c r="I5933" s="103"/>
      <c r="J5933" s="103"/>
      <c r="K5933" s="103"/>
    </row>
    <row r="5934" spans="2:11" x14ac:dyDescent="0.25">
      <c r="B5934" s="103"/>
      <c r="C5934" s="123"/>
      <c r="D5934" s="103"/>
      <c r="E5934" s="103"/>
      <c r="F5934" s="103"/>
      <c r="H5934" s="123"/>
      <c r="I5934" s="103"/>
      <c r="J5934" s="103"/>
      <c r="K5934" s="103"/>
    </row>
    <row r="5935" spans="2:11" x14ac:dyDescent="0.25">
      <c r="B5935" s="103"/>
      <c r="C5935" s="123"/>
      <c r="D5935" s="103"/>
      <c r="E5935" s="103"/>
      <c r="F5935" s="103"/>
      <c r="H5935" s="123"/>
      <c r="I5935" s="103"/>
      <c r="J5935" s="103"/>
      <c r="K5935" s="103"/>
    </row>
    <row r="5936" spans="2:11" x14ac:dyDescent="0.25">
      <c r="B5936" s="103"/>
      <c r="C5936" s="123"/>
      <c r="D5936" s="103"/>
      <c r="E5936" s="103"/>
      <c r="F5936" s="103"/>
      <c r="H5936" s="123"/>
      <c r="I5936" s="103"/>
      <c r="J5936" s="103"/>
      <c r="K5936" s="103"/>
    </row>
    <row r="5937" spans="2:11" x14ac:dyDescent="0.25">
      <c r="B5937" s="103"/>
      <c r="C5937" s="123"/>
      <c r="D5937" s="103"/>
      <c r="E5937" s="103"/>
      <c r="F5937" s="103"/>
      <c r="H5937" s="123"/>
      <c r="I5937" s="103"/>
      <c r="J5937" s="103"/>
      <c r="K5937" s="103"/>
    </row>
    <row r="5938" spans="2:11" x14ac:dyDescent="0.25">
      <c r="B5938" s="103"/>
      <c r="C5938" s="123"/>
      <c r="D5938" s="103"/>
      <c r="E5938" s="103"/>
      <c r="F5938" s="103"/>
      <c r="H5938" s="123"/>
      <c r="I5938" s="103"/>
      <c r="J5938" s="103"/>
      <c r="K5938" s="103"/>
    </row>
    <row r="5939" spans="2:11" x14ac:dyDescent="0.25">
      <c r="B5939" s="103"/>
      <c r="C5939" s="123"/>
      <c r="D5939" s="103"/>
      <c r="E5939" s="103"/>
      <c r="F5939" s="103"/>
      <c r="H5939" s="123"/>
      <c r="I5939" s="103"/>
      <c r="J5939" s="103"/>
      <c r="K5939" s="103"/>
    </row>
    <row r="5940" spans="2:11" x14ac:dyDescent="0.25">
      <c r="B5940" s="103"/>
      <c r="C5940" s="123"/>
      <c r="D5940" s="103"/>
      <c r="E5940" s="103"/>
      <c r="F5940" s="103"/>
      <c r="H5940" s="123"/>
      <c r="I5940" s="103"/>
      <c r="J5940" s="103"/>
      <c r="K5940" s="103"/>
    </row>
    <row r="5941" spans="2:11" x14ac:dyDescent="0.25">
      <c r="B5941" s="103"/>
      <c r="C5941" s="123"/>
      <c r="D5941" s="103"/>
      <c r="E5941" s="103"/>
      <c r="F5941" s="103"/>
      <c r="H5941" s="123"/>
      <c r="I5941" s="103"/>
      <c r="J5941" s="103"/>
      <c r="K5941" s="103"/>
    </row>
    <row r="5942" spans="2:11" x14ac:dyDescent="0.25">
      <c r="B5942" s="103"/>
      <c r="C5942" s="123"/>
      <c r="D5942" s="103"/>
      <c r="E5942" s="103"/>
      <c r="F5942" s="103"/>
      <c r="H5942" s="123"/>
      <c r="I5942" s="103"/>
      <c r="J5942" s="103"/>
      <c r="K5942" s="103"/>
    </row>
    <row r="5943" spans="2:11" x14ac:dyDescent="0.25">
      <c r="B5943" s="103"/>
      <c r="C5943" s="123"/>
      <c r="D5943" s="103"/>
      <c r="E5943" s="103"/>
      <c r="F5943" s="103"/>
      <c r="H5943" s="123"/>
      <c r="I5943" s="103"/>
      <c r="J5943" s="103"/>
      <c r="K5943" s="103"/>
    </row>
    <row r="5944" spans="2:11" x14ac:dyDescent="0.25">
      <c r="B5944" s="103"/>
      <c r="C5944" s="123"/>
      <c r="D5944" s="103"/>
      <c r="E5944" s="103"/>
      <c r="F5944" s="103"/>
      <c r="H5944" s="123"/>
      <c r="I5944" s="103"/>
      <c r="J5944" s="103"/>
      <c r="K5944" s="103"/>
    </row>
    <row r="5945" spans="2:11" x14ac:dyDescent="0.25">
      <c r="B5945" s="103"/>
      <c r="C5945" s="123"/>
      <c r="D5945" s="103"/>
      <c r="E5945" s="103"/>
      <c r="F5945" s="103"/>
      <c r="H5945" s="123"/>
      <c r="I5945" s="103"/>
      <c r="J5945" s="103"/>
      <c r="K5945" s="103"/>
    </row>
    <row r="5946" spans="2:11" x14ac:dyDescent="0.25">
      <c r="B5946" s="103"/>
      <c r="C5946" s="123"/>
      <c r="D5946" s="103"/>
      <c r="E5946" s="103"/>
      <c r="F5946" s="103"/>
      <c r="H5946" s="123"/>
      <c r="I5946" s="103"/>
      <c r="J5946" s="103"/>
      <c r="K5946" s="103"/>
    </row>
    <row r="5947" spans="2:11" x14ac:dyDescent="0.25">
      <c r="B5947" s="103"/>
      <c r="C5947" s="123"/>
      <c r="D5947" s="103"/>
      <c r="E5947" s="103"/>
      <c r="F5947" s="103"/>
      <c r="H5947" s="123"/>
      <c r="I5947" s="103"/>
      <c r="J5947" s="103"/>
      <c r="K5947" s="103"/>
    </row>
    <row r="5948" spans="2:11" x14ac:dyDescent="0.25">
      <c r="B5948" s="103"/>
      <c r="C5948" s="123"/>
      <c r="D5948" s="103"/>
      <c r="E5948" s="103"/>
      <c r="F5948" s="103"/>
      <c r="H5948" s="123"/>
      <c r="I5948" s="103"/>
      <c r="J5948" s="103"/>
      <c r="K5948" s="103"/>
    </row>
    <row r="5949" spans="2:11" x14ac:dyDescent="0.25">
      <c r="B5949" s="103"/>
      <c r="C5949" s="123"/>
      <c r="D5949" s="103"/>
      <c r="E5949" s="103"/>
      <c r="F5949" s="103"/>
      <c r="H5949" s="123"/>
      <c r="I5949" s="103"/>
      <c r="J5949" s="103"/>
      <c r="K5949" s="103"/>
    </row>
    <row r="5950" spans="2:11" x14ac:dyDescent="0.25">
      <c r="B5950" s="103"/>
      <c r="C5950" s="123"/>
      <c r="D5950" s="103"/>
      <c r="E5950" s="103"/>
      <c r="F5950" s="103"/>
      <c r="H5950" s="123"/>
      <c r="I5950" s="103"/>
      <c r="J5950" s="103"/>
      <c r="K5950" s="103"/>
    </row>
    <row r="5951" spans="2:11" x14ac:dyDescent="0.25">
      <c r="B5951" s="103"/>
      <c r="C5951" s="123"/>
      <c r="D5951" s="103"/>
      <c r="E5951" s="103"/>
      <c r="F5951" s="103"/>
      <c r="H5951" s="123"/>
      <c r="I5951" s="103"/>
      <c r="J5951" s="103"/>
      <c r="K5951" s="103"/>
    </row>
    <row r="5952" spans="2:11" x14ac:dyDescent="0.25">
      <c r="B5952" s="103"/>
      <c r="C5952" s="123"/>
      <c r="D5952" s="103"/>
      <c r="E5952" s="103"/>
      <c r="F5952" s="103"/>
      <c r="H5952" s="123"/>
      <c r="I5952" s="103"/>
      <c r="J5952" s="103"/>
      <c r="K5952" s="103"/>
    </row>
    <row r="5953" spans="2:11" x14ac:dyDescent="0.25">
      <c r="B5953" s="103"/>
      <c r="C5953" s="123"/>
      <c r="D5953" s="103"/>
      <c r="E5953" s="103"/>
      <c r="F5953" s="103"/>
      <c r="H5953" s="123"/>
      <c r="I5953" s="103"/>
      <c r="J5953" s="103"/>
      <c r="K5953" s="103"/>
    </row>
    <row r="5954" spans="2:11" x14ac:dyDescent="0.25">
      <c r="B5954" s="103"/>
      <c r="C5954" s="123"/>
      <c r="D5954" s="103"/>
      <c r="E5954" s="103"/>
      <c r="F5954" s="103"/>
      <c r="H5954" s="123"/>
      <c r="I5954" s="103"/>
      <c r="J5954" s="103"/>
      <c r="K5954" s="103"/>
    </row>
    <row r="5955" spans="2:11" x14ac:dyDescent="0.25">
      <c r="B5955" s="103"/>
      <c r="C5955" s="123"/>
      <c r="D5955" s="103"/>
      <c r="E5955" s="103"/>
      <c r="F5955" s="103"/>
      <c r="H5955" s="123"/>
      <c r="I5955" s="103"/>
      <c r="J5955" s="103"/>
      <c r="K5955" s="103"/>
    </row>
    <row r="5956" spans="2:11" x14ac:dyDescent="0.25">
      <c r="B5956" s="103"/>
      <c r="C5956" s="123"/>
      <c r="D5956" s="103"/>
      <c r="E5956" s="103"/>
      <c r="F5956" s="103"/>
      <c r="H5956" s="123"/>
      <c r="I5956" s="103"/>
      <c r="J5956" s="103"/>
      <c r="K5956" s="103"/>
    </row>
    <row r="5957" spans="2:11" x14ac:dyDescent="0.25">
      <c r="B5957" s="103"/>
      <c r="C5957" s="123"/>
      <c r="D5957" s="103"/>
      <c r="E5957" s="103"/>
      <c r="F5957" s="103"/>
      <c r="H5957" s="123"/>
      <c r="I5957" s="103"/>
      <c r="J5957" s="103"/>
      <c r="K5957" s="103"/>
    </row>
    <row r="5958" spans="2:11" x14ac:dyDescent="0.25">
      <c r="B5958" s="103"/>
      <c r="C5958" s="123"/>
      <c r="D5958" s="103"/>
      <c r="E5958" s="103"/>
      <c r="F5958" s="103"/>
      <c r="H5958" s="123"/>
      <c r="I5958" s="103"/>
      <c r="J5958" s="103"/>
      <c r="K5958" s="103"/>
    </row>
    <row r="5959" spans="2:11" x14ac:dyDescent="0.25">
      <c r="B5959" s="103"/>
      <c r="C5959" s="123"/>
      <c r="D5959" s="103"/>
      <c r="E5959" s="103"/>
      <c r="F5959" s="103"/>
      <c r="H5959" s="123"/>
      <c r="I5959" s="103"/>
      <c r="J5959" s="103"/>
      <c r="K5959" s="103"/>
    </row>
    <row r="5960" spans="2:11" x14ac:dyDescent="0.25">
      <c r="B5960" s="103"/>
      <c r="C5960" s="123"/>
      <c r="D5960" s="103"/>
      <c r="E5960" s="103"/>
      <c r="F5960" s="103"/>
      <c r="H5960" s="123"/>
      <c r="I5960" s="103"/>
      <c r="J5960" s="103"/>
      <c r="K5960" s="103"/>
    </row>
    <row r="5961" spans="2:11" x14ac:dyDescent="0.25">
      <c r="B5961" s="103"/>
      <c r="C5961" s="123"/>
      <c r="D5961" s="103"/>
      <c r="E5961" s="103"/>
      <c r="F5961" s="103"/>
      <c r="H5961" s="123"/>
      <c r="I5961" s="103"/>
      <c r="J5961" s="103"/>
      <c r="K5961" s="103"/>
    </row>
    <row r="5962" spans="2:11" x14ac:dyDescent="0.25">
      <c r="B5962" s="103"/>
      <c r="C5962" s="123"/>
      <c r="D5962" s="103"/>
      <c r="E5962" s="103"/>
      <c r="F5962" s="103"/>
      <c r="H5962" s="123"/>
      <c r="I5962" s="103"/>
      <c r="J5962" s="103"/>
      <c r="K5962" s="103"/>
    </row>
    <row r="5963" spans="2:11" x14ac:dyDescent="0.25">
      <c r="B5963" s="103"/>
      <c r="C5963" s="123"/>
      <c r="D5963" s="103"/>
      <c r="E5963" s="103"/>
      <c r="F5963" s="103"/>
      <c r="H5963" s="123"/>
      <c r="I5963" s="103"/>
      <c r="J5963" s="103"/>
      <c r="K5963" s="103"/>
    </row>
    <row r="5964" spans="2:11" x14ac:dyDescent="0.25">
      <c r="B5964" s="103"/>
      <c r="C5964" s="123"/>
      <c r="D5964" s="103"/>
      <c r="E5964" s="103"/>
      <c r="F5964" s="103"/>
      <c r="H5964" s="123"/>
      <c r="I5964" s="103"/>
      <c r="J5964" s="103"/>
      <c r="K5964" s="103"/>
    </row>
    <row r="5965" spans="2:11" x14ac:dyDescent="0.25">
      <c r="B5965" s="103"/>
      <c r="C5965" s="123"/>
      <c r="D5965" s="103"/>
      <c r="E5965" s="103"/>
      <c r="F5965" s="103"/>
      <c r="H5965" s="123"/>
      <c r="I5965" s="103"/>
      <c r="J5965" s="103"/>
      <c r="K5965" s="103"/>
    </row>
    <row r="5966" spans="2:11" x14ac:dyDescent="0.25">
      <c r="B5966" s="103"/>
      <c r="C5966" s="123"/>
      <c r="D5966" s="103"/>
      <c r="E5966" s="103"/>
      <c r="F5966" s="103"/>
      <c r="H5966" s="123"/>
      <c r="I5966" s="103"/>
      <c r="J5966" s="103"/>
      <c r="K5966" s="103"/>
    </row>
    <row r="5967" spans="2:11" x14ac:dyDescent="0.25">
      <c r="B5967" s="103"/>
      <c r="C5967" s="123"/>
      <c r="D5967" s="103"/>
      <c r="E5967" s="103"/>
      <c r="F5967" s="103"/>
      <c r="H5967" s="123"/>
      <c r="I5967" s="103"/>
      <c r="J5967" s="103"/>
      <c r="K5967" s="103"/>
    </row>
    <row r="5968" spans="2:11" x14ac:dyDescent="0.25">
      <c r="B5968" s="103"/>
      <c r="C5968" s="123"/>
      <c r="D5968" s="103"/>
      <c r="E5968" s="103"/>
      <c r="F5968" s="103"/>
      <c r="H5968" s="123"/>
      <c r="I5968" s="103"/>
      <c r="J5968" s="103"/>
      <c r="K5968" s="103"/>
    </row>
    <row r="5969" spans="2:11" x14ac:dyDescent="0.25">
      <c r="B5969" s="103"/>
      <c r="C5969" s="123"/>
      <c r="D5969" s="103"/>
      <c r="E5969" s="103"/>
      <c r="F5969" s="103"/>
      <c r="H5969" s="123"/>
      <c r="I5969" s="103"/>
      <c r="J5969" s="103"/>
      <c r="K5969" s="103"/>
    </row>
    <row r="5970" spans="2:11" x14ac:dyDescent="0.25">
      <c r="B5970" s="103"/>
      <c r="C5970" s="123"/>
      <c r="D5970" s="103"/>
      <c r="E5970" s="103"/>
      <c r="F5970" s="103"/>
      <c r="H5970" s="123"/>
      <c r="I5970" s="103"/>
      <c r="J5970" s="103"/>
      <c r="K5970" s="103"/>
    </row>
    <row r="5971" spans="2:11" x14ac:dyDescent="0.25">
      <c r="B5971" s="103"/>
      <c r="C5971" s="123"/>
      <c r="D5971" s="103"/>
      <c r="E5971" s="103"/>
      <c r="F5971" s="103"/>
      <c r="H5971" s="123"/>
      <c r="I5971" s="103"/>
      <c r="J5971" s="103"/>
      <c r="K5971" s="103"/>
    </row>
    <row r="5972" spans="2:11" x14ac:dyDescent="0.25">
      <c r="B5972" s="103"/>
      <c r="C5972" s="123"/>
      <c r="D5972" s="103"/>
      <c r="E5972" s="103"/>
      <c r="F5972" s="103"/>
      <c r="H5972" s="123"/>
      <c r="I5972" s="103"/>
      <c r="J5972" s="103"/>
      <c r="K5972" s="103"/>
    </row>
    <row r="5973" spans="2:11" x14ac:dyDescent="0.25">
      <c r="B5973" s="103"/>
      <c r="C5973" s="123"/>
      <c r="D5973" s="103"/>
      <c r="E5973" s="103"/>
      <c r="F5973" s="103"/>
      <c r="H5973" s="123"/>
      <c r="I5973" s="103"/>
      <c r="J5973" s="103"/>
      <c r="K5973" s="103"/>
    </row>
    <row r="5974" spans="2:11" x14ac:dyDescent="0.25">
      <c r="B5974" s="103"/>
      <c r="C5974" s="123"/>
      <c r="D5974" s="103"/>
      <c r="E5974" s="103"/>
      <c r="F5974" s="103"/>
      <c r="H5974" s="123"/>
      <c r="I5974" s="103"/>
      <c r="J5974" s="103"/>
      <c r="K5974" s="103"/>
    </row>
    <row r="5975" spans="2:11" x14ac:dyDescent="0.25">
      <c r="B5975" s="103"/>
      <c r="C5975" s="123"/>
      <c r="D5975" s="103"/>
      <c r="E5975" s="103"/>
      <c r="F5975" s="103"/>
      <c r="H5975" s="123"/>
      <c r="I5975" s="103"/>
      <c r="J5975" s="103"/>
      <c r="K5975" s="103"/>
    </row>
    <row r="5976" spans="2:11" x14ac:dyDescent="0.25">
      <c r="B5976" s="103"/>
      <c r="C5976" s="123"/>
      <c r="D5976" s="103"/>
      <c r="E5976" s="103"/>
      <c r="F5976" s="103"/>
      <c r="H5976" s="123"/>
      <c r="I5976" s="103"/>
      <c r="J5976" s="103"/>
      <c r="K5976" s="103"/>
    </row>
    <row r="5977" spans="2:11" x14ac:dyDescent="0.25">
      <c r="B5977" s="103"/>
      <c r="C5977" s="123"/>
      <c r="D5977" s="103"/>
      <c r="E5977" s="103"/>
      <c r="F5977" s="103"/>
      <c r="H5977" s="123"/>
      <c r="I5977" s="103"/>
      <c r="J5977" s="103"/>
      <c r="K5977" s="103"/>
    </row>
    <row r="5978" spans="2:11" x14ac:dyDescent="0.25">
      <c r="B5978" s="103"/>
      <c r="C5978" s="123"/>
      <c r="D5978" s="103"/>
      <c r="E5978" s="103"/>
      <c r="F5978" s="103"/>
      <c r="H5978" s="123"/>
      <c r="I5978" s="103"/>
      <c r="J5978" s="103"/>
      <c r="K5978" s="103"/>
    </row>
    <row r="5979" spans="2:11" x14ac:dyDescent="0.25">
      <c r="B5979" s="103"/>
      <c r="C5979" s="123"/>
      <c r="D5979" s="103"/>
      <c r="E5979" s="103"/>
      <c r="F5979" s="103"/>
      <c r="H5979" s="123"/>
      <c r="I5979" s="103"/>
      <c r="J5979" s="103"/>
      <c r="K5979" s="103"/>
    </row>
    <row r="5980" spans="2:11" x14ac:dyDescent="0.25">
      <c r="B5980" s="103"/>
      <c r="C5980" s="123"/>
      <c r="D5980" s="103"/>
      <c r="E5980" s="103"/>
      <c r="F5980" s="103"/>
      <c r="H5980" s="123"/>
      <c r="I5980" s="103"/>
      <c r="J5980" s="103"/>
      <c r="K5980" s="103"/>
    </row>
    <row r="5981" spans="2:11" x14ac:dyDescent="0.25">
      <c r="B5981" s="103"/>
      <c r="C5981" s="123"/>
      <c r="D5981" s="103"/>
      <c r="E5981" s="103"/>
      <c r="F5981" s="103"/>
      <c r="H5981" s="123"/>
      <c r="I5981" s="103"/>
      <c r="J5981" s="103"/>
      <c r="K5981" s="103"/>
    </row>
    <row r="5982" spans="2:11" x14ac:dyDescent="0.25">
      <c r="B5982" s="103"/>
      <c r="C5982" s="123"/>
      <c r="D5982" s="103"/>
      <c r="E5982" s="103"/>
      <c r="F5982" s="103"/>
      <c r="H5982" s="123"/>
      <c r="I5982" s="103"/>
      <c r="J5982" s="103"/>
      <c r="K5982" s="103"/>
    </row>
    <row r="5983" spans="2:11" x14ac:dyDescent="0.25">
      <c r="B5983" s="103"/>
      <c r="C5983" s="123"/>
      <c r="D5983" s="103"/>
      <c r="E5983" s="103"/>
      <c r="F5983" s="103"/>
      <c r="H5983" s="123"/>
      <c r="I5983" s="103"/>
      <c r="J5983" s="103"/>
      <c r="K5983" s="103"/>
    </row>
    <row r="5984" spans="2:11" x14ac:dyDescent="0.25">
      <c r="B5984" s="103"/>
      <c r="C5984" s="123"/>
      <c r="D5984" s="103"/>
      <c r="E5984" s="103"/>
      <c r="F5984" s="103"/>
      <c r="H5984" s="123"/>
      <c r="I5984" s="103"/>
      <c r="J5984" s="103"/>
      <c r="K5984" s="103"/>
    </row>
    <row r="5985" spans="2:11" x14ac:dyDescent="0.25">
      <c r="B5985" s="103"/>
      <c r="C5985" s="123"/>
      <c r="D5985" s="103"/>
      <c r="E5985" s="103"/>
      <c r="F5985" s="103"/>
      <c r="H5985" s="123"/>
      <c r="I5985" s="103"/>
      <c r="J5985" s="103"/>
      <c r="K5985" s="103"/>
    </row>
    <row r="5986" spans="2:11" x14ac:dyDescent="0.25">
      <c r="B5986" s="103"/>
      <c r="C5986" s="123"/>
      <c r="D5986" s="103"/>
      <c r="E5986" s="103"/>
      <c r="F5986" s="103"/>
      <c r="H5986" s="123"/>
      <c r="I5986" s="103"/>
      <c r="J5986" s="103"/>
      <c r="K5986" s="103"/>
    </row>
    <row r="5987" spans="2:11" x14ac:dyDescent="0.25">
      <c r="B5987" s="103"/>
      <c r="C5987" s="123"/>
      <c r="D5987" s="103"/>
      <c r="E5987" s="103"/>
      <c r="F5987" s="103"/>
      <c r="H5987" s="123"/>
      <c r="I5987" s="103"/>
      <c r="J5987" s="103"/>
      <c r="K5987" s="103"/>
    </row>
    <row r="5988" spans="2:11" x14ac:dyDescent="0.25">
      <c r="B5988" s="103"/>
      <c r="C5988" s="123"/>
      <c r="D5988" s="103"/>
      <c r="E5988" s="103"/>
      <c r="F5988" s="103"/>
      <c r="H5988" s="123"/>
      <c r="I5988" s="103"/>
      <c r="J5988" s="103"/>
      <c r="K5988" s="103"/>
    </row>
    <row r="5989" spans="2:11" x14ac:dyDescent="0.25">
      <c r="B5989" s="103"/>
      <c r="C5989" s="123"/>
      <c r="D5989" s="103"/>
      <c r="E5989" s="103"/>
      <c r="F5989" s="103"/>
      <c r="H5989" s="123"/>
      <c r="I5989" s="103"/>
      <c r="J5989" s="103"/>
      <c r="K5989" s="103"/>
    </row>
    <row r="5990" spans="2:11" x14ac:dyDescent="0.25">
      <c r="B5990" s="103"/>
      <c r="C5990" s="123"/>
      <c r="D5990" s="103"/>
      <c r="E5990" s="103"/>
      <c r="F5990" s="103"/>
      <c r="H5990" s="123"/>
      <c r="I5990" s="103"/>
      <c r="J5990" s="103"/>
      <c r="K5990" s="103"/>
    </row>
    <row r="5991" spans="2:11" x14ac:dyDescent="0.25">
      <c r="B5991" s="103"/>
      <c r="C5991" s="123"/>
      <c r="D5991" s="103"/>
      <c r="E5991" s="103"/>
      <c r="F5991" s="103"/>
      <c r="H5991" s="123"/>
      <c r="I5991" s="103"/>
      <c r="J5991" s="103"/>
      <c r="K5991" s="103"/>
    </row>
    <row r="5992" spans="2:11" x14ac:dyDescent="0.25">
      <c r="B5992" s="103"/>
      <c r="C5992" s="123"/>
      <c r="D5992" s="103"/>
      <c r="E5992" s="103"/>
      <c r="F5992" s="103"/>
      <c r="H5992" s="123"/>
      <c r="I5992" s="103"/>
      <c r="J5992" s="103"/>
      <c r="K5992" s="103"/>
    </row>
    <row r="5993" spans="2:11" x14ac:dyDescent="0.25">
      <c r="B5993" s="103"/>
      <c r="C5993" s="123"/>
      <c r="D5993" s="103"/>
      <c r="E5993" s="103"/>
      <c r="F5993" s="103"/>
      <c r="H5993" s="123"/>
      <c r="I5993" s="103"/>
      <c r="J5993" s="103"/>
      <c r="K5993" s="103"/>
    </row>
    <row r="5994" spans="2:11" x14ac:dyDescent="0.25">
      <c r="B5994" s="103"/>
      <c r="C5994" s="123"/>
      <c r="D5994" s="103"/>
      <c r="E5994" s="103"/>
      <c r="F5994" s="103"/>
      <c r="H5994" s="123"/>
      <c r="I5994" s="103"/>
      <c r="J5994" s="103"/>
      <c r="K5994" s="103"/>
    </row>
    <row r="5995" spans="2:11" x14ac:dyDescent="0.25">
      <c r="B5995" s="103"/>
      <c r="C5995" s="123"/>
      <c r="D5995" s="103"/>
      <c r="E5995" s="103"/>
      <c r="F5995" s="103"/>
      <c r="H5995" s="123"/>
      <c r="I5995" s="103"/>
      <c r="J5995" s="103"/>
      <c r="K5995" s="103"/>
    </row>
    <row r="5996" spans="2:11" x14ac:dyDescent="0.25">
      <c r="B5996" s="103"/>
      <c r="C5996" s="123"/>
      <c r="D5996" s="103"/>
      <c r="E5996" s="103"/>
      <c r="F5996" s="103"/>
      <c r="H5996" s="123"/>
      <c r="I5996" s="103"/>
      <c r="J5996" s="103"/>
      <c r="K5996" s="103"/>
    </row>
    <row r="5997" spans="2:11" x14ac:dyDescent="0.25">
      <c r="B5997" s="103"/>
      <c r="C5997" s="123"/>
      <c r="D5997" s="103"/>
      <c r="E5997" s="103"/>
      <c r="F5997" s="103"/>
      <c r="H5997" s="123"/>
      <c r="I5997" s="103"/>
      <c r="J5997" s="103"/>
      <c r="K5997" s="103"/>
    </row>
    <row r="5998" spans="2:11" x14ac:dyDescent="0.25">
      <c r="B5998" s="103"/>
      <c r="C5998" s="123"/>
      <c r="D5998" s="103"/>
      <c r="E5998" s="103"/>
      <c r="F5998" s="103"/>
      <c r="H5998" s="123"/>
      <c r="I5998" s="103"/>
      <c r="J5998" s="103"/>
      <c r="K5998" s="103"/>
    </row>
    <row r="5999" spans="2:11" x14ac:dyDescent="0.25">
      <c r="B5999" s="103"/>
      <c r="C5999" s="123"/>
      <c r="D5999" s="103"/>
      <c r="E5999" s="103"/>
      <c r="F5999" s="103"/>
      <c r="H5999" s="123"/>
      <c r="I5999" s="103"/>
      <c r="J5999" s="103"/>
      <c r="K5999" s="103"/>
    </row>
    <row r="6000" spans="2:11" x14ac:dyDescent="0.25">
      <c r="B6000" s="103"/>
      <c r="C6000" s="123"/>
      <c r="D6000" s="103"/>
      <c r="E6000" s="103"/>
      <c r="F6000" s="103"/>
      <c r="H6000" s="123"/>
      <c r="I6000" s="103"/>
      <c r="J6000" s="103"/>
      <c r="K6000" s="103"/>
    </row>
    <row r="6001" spans="2:11" x14ac:dyDescent="0.25">
      <c r="B6001" s="103"/>
      <c r="C6001" s="123"/>
      <c r="D6001" s="103"/>
      <c r="E6001" s="103"/>
      <c r="F6001" s="103"/>
      <c r="H6001" s="123"/>
      <c r="I6001" s="103"/>
      <c r="J6001" s="103"/>
      <c r="K6001" s="103"/>
    </row>
    <row r="6002" spans="2:11" x14ac:dyDescent="0.25">
      <c r="B6002" s="103"/>
      <c r="C6002" s="123"/>
      <c r="D6002" s="103"/>
      <c r="E6002" s="103"/>
      <c r="F6002" s="103"/>
      <c r="H6002" s="123"/>
      <c r="I6002" s="103"/>
      <c r="J6002" s="103"/>
      <c r="K6002" s="103"/>
    </row>
    <row r="6003" spans="2:11" x14ac:dyDescent="0.25">
      <c r="B6003" s="103"/>
      <c r="C6003" s="123"/>
      <c r="D6003" s="103"/>
      <c r="E6003" s="103"/>
      <c r="F6003" s="103"/>
      <c r="H6003" s="123"/>
      <c r="I6003" s="103"/>
      <c r="J6003" s="103"/>
      <c r="K6003" s="103"/>
    </row>
    <row r="6004" spans="2:11" x14ac:dyDescent="0.25">
      <c r="B6004" s="103"/>
      <c r="C6004" s="123"/>
      <c r="D6004" s="103"/>
      <c r="E6004" s="103"/>
      <c r="F6004" s="103"/>
      <c r="H6004" s="123"/>
      <c r="I6004" s="103"/>
      <c r="J6004" s="103"/>
      <c r="K6004" s="103"/>
    </row>
    <row r="6005" spans="2:11" x14ac:dyDescent="0.25">
      <c r="B6005" s="103"/>
      <c r="C6005" s="123"/>
      <c r="D6005" s="103"/>
      <c r="E6005" s="103"/>
      <c r="F6005" s="103"/>
      <c r="H6005" s="123"/>
      <c r="I6005" s="103"/>
      <c r="J6005" s="103"/>
      <c r="K6005" s="103"/>
    </row>
    <row r="6006" spans="2:11" x14ac:dyDescent="0.25">
      <c r="B6006" s="103"/>
      <c r="C6006" s="123"/>
      <c r="D6006" s="103"/>
      <c r="E6006" s="103"/>
      <c r="F6006" s="103"/>
      <c r="H6006" s="123"/>
      <c r="I6006" s="103"/>
      <c r="J6006" s="103"/>
      <c r="K6006" s="103"/>
    </row>
    <row r="6007" spans="2:11" x14ac:dyDescent="0.25">
      <c r="B6007" s="103"/>
      <c r="C6007" s="123"/>
      <c r="D6007" s="103"/>
      <c r="E6007" s="103"/>
      <c r="F6007" s="103"/>
      <c r="H6007" s="123"/>
      <c r="I6007" s="103"/>
      <c r="J6007" s="103"/>
      <c r="K6007" s="103"/>
    </row>
    <row r="6008" spans="2:11" x14ac:dyDescent="0.25">
      <c r="B6008" s="103"/>
      <c r="C6008" s="123"/>
      <c r="D6008" s="103"/>
      <c r="E6008" s="103"/>
      <c r="F6008" s="103"/>
      <c r="H6008" s="123"/>
      <c r="I6008" s="103"/>
      <c r="J6008" s="103"/>
      <c r="K6008" s="103"/>
    </row>
    <row r="6009" spans="2:11" x14ac:dyDescent="0.25">
      <c r="B6009" s="103"/>
      <c r="C6009" s="123"/>
      <c r="D6009" s="103"/>
      <c r="E6009" s="103"/>
      <c r="F6009" s="103"/>
      <c r="H6009" s="123"/>
      <c r="I6009" s="103"/>
      <c r="J6009" s="103"/>
      <c r="K6009" s="103"/>
    </row>
    <row r="6010" spans="2:11" x14ac:dyDescent="0.25">
      <c r="B6010" s="103"/>
      <c r="C6010" s="123"/>
      <c r="D6010" s="103"/>
      <c r="E6010" s="103"/>
      <c r="F6010" s="103"/>
      <c r="H6010" s="123"/>
      <c r="I6010" s="103"/>
      <c r="J6010" s="103"/>
      <c r="K6010" s="103"/>
    </row>
    <row r="6011" spans="2:11" x14ac:dyDescent="0.25">
      <c r="B6011" s="103"/>
      <c r="C6011" s="123"/>
      <c r="D6011" s="103"/>
      <c r="E6011" s="103"/>
      <c r="F6011" s="103"/>
      <c r="H6011" s="123"/>
      <c r="I6011" s="103"/>
      <c r="J6011" s="103"/>
      <c r="K6011" s="103"/>
    </row>
    <row r="6012" spans="2:11" x14ac:dyDescent="0.25">
      <c r="B6012" s="103"/>
      <c r="C6012" s="123"/>
      <c r="D6012" s="103"/>
      <c r="E6012" s="103"/>
      <c r="F6012" s="103"/>
      <c r="H6012" s="123"/>
      <c r="I6012" s="103"/>
      <c r="J6012" s="103"/>
      <c r="K6012" s="103"/>
    </row>
    <row r="6013" spans="2:11" x14ac:dyDescent="0.25">
      <c r="B6013" s="103"/>
      <c r="C6013" s="123"/>
      <c r="D6013" s="103"/>
      <c r="E6013" s="103"/>
      <c r="F6013" s="103"/>
      <c r="H6013" s="123"/>
      <c r="I6013" s="103"/>
      <c r="J6013" s="103"/>
      <c r="K6013" s="103"/>
    </row>
    <row r="6014" spans="2:11" x14ac:dyDescent="0.25">
      <c r="B6014" s="103"/>
      <c r="C6014" s="123"/>
      <c r="D6014" s="103"/>
      <c r="E6014" s="103"/>
      <c r="F6014" s="103"/>
      <c r="H6014" s="123"/>
      <c r="I6014" s="103"/>
      <c r="J6014" s="103"/>
      <c r="K6014" s="103"/>
    </row>
    <row r="6015" spans="2:11" x14ac:dyDescent="0.25">
      <c r="B6015" s="103"/>
      <c r="C6015" s="123"/>
      <c r="D6015" s="103"/>
      <c r="E6015" s="103"/>
      <c r="F6015" s="103"/>
      <c r="H6015" s="123"/>
      <c r="I6015" s="103"/>
      <c r="J6015" s="103"/>
      <c r="K6015" s="103"/>
    </row>
    <row r="6016" spans="2:11" x14ac:dyDescent="0.25">
      <c r="B6016" s="103"/>
      <c r="C6016" s="123"/>
      <c r="D6016" s="103"/>
      <c r="E6016" s="103"/>
      <c r="F6016" s="103"/>
      <c r="H6016" s="123"/>
      <c r="I6016" s="103"/>
      <c r="J6016" s="103"/>
      <c r="K6016" s="103"/>
    </row>
    <row r="6017" spans="2:11" x14ac:dyDescent="0.25">
      <c r="B6017" s="103"/>
      <c r="C6017" s="123"/>
      <c r="D6017" s="103"/>
      <c r="E6017" s="103"/>
      <c r="F6017" s="103"/>
      <c r="H6017" s="123"/>
      <c r="I6017" s="103"/>
      <c r="J6017" s="103"/>
      <c r="K6017" s="103"/>
    </row>
    <row r="6018" spans="2:11" x14ac:dyDescent="0.25">
      <c r="B6018" s="103"/>
      <c r="C6018" s="123"/>
      <c r="D6018" s="103"/>
      <c r="E6018" s="103"/>
      <c r="F6018" s="103"/>
      <c r="H6018" s="123"/>
      <c r="I6018" s="103"/>
      <c r="J6018" s="103"/>
      <c r="K6018" s="103"/>
    </row>
    <row r="6019" spans="2:11" x14ac:dyDescent="0.25">
      <c r="B6019" s="103"/>
      <c r="C6019" s="123"/>
      <c r="D6019" s="103"/>
      <c r="E6019" s="103"/>
      <c r="F6019" s="103"/>
      <c r="H6019" s="123"/>
      <c r="I6019" s="103"/>
      <c r="J6019" s="103"/>
      <c r="K6019" s="103"/>
    </row>
    <row r="6020" spans="2:11" x14ac:dyDescent="0.25">
      <c r="B6020" s="103"/>
      <c r="C6020" s="123"/>
      <c r="D6020" s="103"/>
      <c r="E6020" s="103"/>
      <c r="F6020" s="103"/>
      <c r="H6020" s="123"/>
      <c r="I6020" s="103"/>
      <c r="J6020" s="103"/>
      <c r="K6020" s="103"/>
    </row>
    <row r="6021" spans="2:11" x14ac:dyDescent="0.25">
      <c r="B6021" s="103"/>
      <c r="C6021" s="123"/>
      <c r="D6021" s="103"/>
      <c r="E6021" s="103"/>
      <c r="F6021" s="103"/>
      <c r="H6021" s="123"/>
      <c r="I6021" s="103"/>
      <c r="J6021" s="103"/>
      <c r="K6021" s="103"/>
    </row>
    <row r="6022" spans="2:11" x14ac:dyDescent="0.25">
      <c r="B6022" s="103"/>
      <c r="C6022" s="123"/>
      <c r="D6022" s="103"/>
      <c r="E6022" s="103"/>
      <c r="F6022" s="103"/>
      <c r="H6022" s="123"/>
      <c r="I6022" s="103"/>
      <c r="J6022" s="103"/>
      <c r="K6022" s="103"/>
    </row>
    <row r="6023" spans="2:11" x14ac:dyDescent="0.25">
      <c r="B6023" s="103"/>
      <c r="C6023" s="123"/>
      <c r="D6023" s="103"/>
      <c r="E6023" s="103"/>
      <c r="F6023" s="103"/>
      <c r="H6023" s="123"/>
      <c r="I6023" s="103"/>
      <c r="J6023" s="103"/>
      <c r="K6023" s="103"/>
    </row>
    <row r="6024" spans="2:11" x14ac:dyDescent="0.25">
      <c r="B6024" s="103"/>
      <c r="C6024" s="123"/>
      <c r="D6024" s="103"/>
      <c r="E6024" s="103"/>
      <c r="F6024" s="103"/>
      <c r="H6024" s="123"/>
      <c r="I6024" s="103"/>
      <c r="J6024" s="103"/>
      <c r="K6024" s="103"/>
    </row>
    <row r="6025" spans="2:11" x14ac:dyDescent="0.25">
      <c r="B6025" s="103"/>
      <c r="C6025" s="123"/>
      <c r="D6025" s="103"/>
      <c r="E6025" s="103"/>
      <c r="F6025" s="103"/>
      <c r="H6025" s="123"/>
      <c r="I6025" s="103"/>
      <c r="J6025" s="103"/>
      <c r="K6025" s="103"/>
    </row>
    <row r="6026" spans="2:11" x14ac:dyDescent="0.25">
      <c r="B6026" s="103"/>
      <c r="C6026" s="123"/>
      <c r="D6026" s="103"/>
      <c r="E6026" s="103"/>
      <c r="F6026" s="103"/>
      <c r="H6026" s="123"/>
      <c r="I6026" s="103"/>
      <c r="J6026" s="103"/>
      <c r="K6026" s="103"/>
    </row>
    <row r="6027" spans="2:11" x14ac:dyDescent="0.25">
      <c r="B6027" s="103"/>
      <c r="C6027" s="123"/>
      <c r="D6027" s="103"/>
      <c r="E6027" s="103"/>
      <c r="F6027" s="103"/>
      <c r="H6027" s="123"/>
      <c r="I6027" s="103"/>
      <c r="J6027" s="103"/>
      <c r="K6027" s="103"/>
    </row>
    <row r="6028" spans="2:11" x14ac:dyDescent="0.25">
      <c r="B6028" s="103"/>
      <c r="C6028" s="123"/>
      <c r="D6028" s="103"/>
      <c r="E6028" s="103"/>
      <c r="F6028" s="103"/>
      <c r="H6028" s="123"/>
      <c r="I6028" s="103"/>
      <c r="J6028" s="103"/>
      <c r="K6028" s="103"/>
    </row>
    <row r="6029" spans="2:11" x14ac:dyDescent="0.25">
      <c r="B6029" s="103"/>
      <c r="C6029" s="123"/>
      <c r="D6029" s="103"/>
      <c r="E6029" s="103"/>
      <c r="F6029" s="103"/>
      <c r="H6029" s="123"/>
      <c r="I6029" s="103"/>
      <c r="J6029" s="103"/>
      <c r="K6029" s="103"/>
    </row>
    <row r="6030" spans="2:11" x14ac:dyDescent="0.25">
      <c r="B6030" s="103"/>
      <c r="C6030" s="123"/>
      <c r="D6030" s="103"/>
      <c r="E6030" s="103"/>
      <c r="F6030" s="103"/>
      <c r="H6030" s="123"/>
      <c r="I6030" s="103"/>
      <c r="J6030" s="103"/>
      <c r="K6030" s="103"/>
    </row>
    <row r="6031" spans="2:11" x14ac:dyDescent="0.25">
      <c r="B6031" s="103"/>
      <c r="C6031" s="123"/>
      <c r="D6031" s="103"/>
      <c r="E6031" s="103"/>
      <c r="F6031" s="103"/>
      <c r="H6031" s="123"/>
      <c r="I6031" s="103"/>
      <c r="J6031" s="103"/>
      <c r="K6031" s="103"/>
    </row>
    <row r="6032" spans="2:11" x14ac:dyDescent="0.25">
      <c r="B6032" s="103"/>
      <c r="C6032" s="123"/>
      <c r="D6032" s="103"/>
      <c r="E6032" s="103"/>
      <c r="F6032" s="103"/>
      <c r="H6032" s="123"/>
      <c r="I6032" s="103"/>
      <c r="J6032" s="103"/>
      <c r="K6032" s="103"/>
    </row>
    <row r="6033" spans="2:11" x14ac:dyDescent="0.25">
      <c r="B6033" s="103"/>
      <c r="C6033" s="123"/>
      <c r="D6033" s="103"/>
      <c r="E6033" s="103"/>
      <c r="F6033" s="103"/>
      <c r="H6033" s="123"/>
      <c r="I6033" s="103"/>
      <c r="J6033" s="103"/>
      <c r="K6033" s="103"/>
    </row>
    <row r="6034" spans="2:11" x14ac:dyDescent="0.25">
      <c r="B6034" s="103"/>
      <c r="C6034" s="123"/>
      <c r="D6034" s="103"/>
      <c r="E6034" s="103"/>
      <c r="F6034" s="103"/>
      <c r="H6034" s="123"/>
      <c r="I6034" s="103"/>
      <c r="J6034" s="103"/>
      <c r="K6034" s="103"/>
    </row>
    <row r="6035" spans="2:11" x14ac:dyDescent="0.25">
      <c r="B6035" s="103"/>
      <c r="C6035" s="123"/>
      <c r="D6035" s="103"/>
      <c r="E6035" s="103"/>
      <c r="F6035" s="103"/>
      <c r="H6035" s="123"/>
      <c r="I6035" s="103"/>
      <c r="J6035" s="103"/>
      <c r="K6035" s="103"/>
    </row>
    <row r="6036" spans="2:11" x14ac:dyDescent="0.25">
      <c r="B6036" s="103"/>
      <c r="C6036" s="123"/>
      <c r="D6036" s="103"/>
      <c r="E6036" s="103"/>
      <c r="F6036" s="103"/>
      <c r="H6036" s="123"/>
      <c r="I6036" s="103"/>
      <c r="J6036" s="103"/>
      <c r="K6036" s="103"/>
    </row>
    <row r="6037" spans="2:11" x14ac:dyDescent="0.25">
      <c r="B6037" s="103"/>
      <c r="C6037" s="123"/>
      <c r="D6037" s="103"/>
      <c r="E6037" s="103"/>
      <c r="F6037" s="103"/>
      <c r="H6037" s="123"/>
      <c r="I6037" s="103"/>
      <c r="J6037" s="103"/>
      <c r="K6037" s="103"/>
    </row>
    <row r="6038" spans="2:11" x14ac:dyDescent="0.25">
      <c r="B6038" s="103"/>
      <c r="C6038" s="123"/>
      <c r="D6038" s="103"/>
      <c r="E6038" s="103"/>
      <c r="F6038" s="103"/>
      <c r="H6038" s="123"/>
      <c r="I6038" s="103"/>
      <c r="J6038" s="103"/>
      <c r="K6038" s="103"/>
    </row>
    <row r="6039" spans="2:11" x14ac:dyDescent="0.25">
      <c r="B6039" s="103"/>
      <c r="C6039" s="123"/>
      <c r="D6039" s="103"/>
      <c r="E6039" s="103"/>
      <c r="F6039" s="103"/>
      <c r="H6039" s="123"/>
      <c r="I6039" s="103"/>
      <c r="J6039" s="103"/>
      <c r="K6039" s="103"/>
    </row>
    <row r="6040" spans="2:11" x14ac:dyDescent="0.25">
      <c r="B6040" s="103"/>
      <c r="C6040" s="123"/>
      <c r="D6040" s="103"/>
      <c r="E6040" s="103"/>
      <c r="F6040" s="103"/>
      <c r="H6040" s="123"/>
      <c r="I6040" s="103"/>
      <c r="J6040" s="103"/>
      <c r="K6040" s="103"/>
    </row>
    <row r="6041" spans="2:11" x14ac:dyDescent="0.25">
      <c r="B6041" s="103"/>
      <c r="C6041" s="123"/>
      <c r="D6041" s="103"/>
      <c r="E6041" s="103"/>
      <c r="F6041" s="103"/>
      <c r="H6041" s="123"/>
      <c r="I6041" s="103"/>
      <c r="J6041" s="103"/>
      <c r="K6041" s="103"/>
    </row>
    <row r="6042" spans="2:11" x14ac:dyDescent="0.25">
      <c r="B6042" s="103"/>
      <c r="C6042" s="123"/>
      <c r="D6042" s="103"/>
      <c r="E6042" s="103"/>
      <c r="F6042" s="103"/>
      <c r="H6042" s="123"/>
      <c r="I6042" s="103"/>
      <c r="J6042" s="103"/>
      <c r="K6042" s="103"/>
    </row>
    <row r="6043" spans="2:11" x14ac:dyDescent="0.25">
      <c r="B6043" s="103"/>
      <c r="C6043" s="123"/>
      <c r="D6043" s="103"/>
      <c r="E6043" s="103"/>
      <c r="F6043" s="103"/>
      <c r="H6043" s="123"/>
      <c r="I6043" s="103"/>
      <c r="J6043" s="103"/>
      <c r="K6043" s="103"/>
    </row>
    <row r="6044" spans="2:11" x14ac:dyDescent="0.25">
      <c r="B6044" s="103"/>
      <c r="C6044" s="123"/>
      <c r="D6044" s="103"/>
      <c r="E6044" s="103"/>
      <c r="F6044" s="103"/>
      <c r="H6044" s="123"/>
      <c r="I6044" s="103"/>
      <c r="J6044" s="103"/>
      <c r="K6044" s="103"/>
    </row>
    <row r="6045" spans="2:11" x14ac:dyDescent="0.25">
      <c r="B6045" s="103"/>
      <c r="C6045" s="123"/>
      <c r="D6045" s="103"/>
      <c r="E6045" s="103"/>
      <c r="F6045" s="103"/>
      <c r="H6045" s="123"/>
      <c r="I6045" s="103"/>
      <c r="J6045" s="103"/>
      <c r="K6045" s="103"/>
    </row>
    <row r="6046" spans="2:11" x14ac:dyDescent="0.25">
      <c r="B6046" s="103"/>
      <c r="C6046" s="123"/>
      <c r="D6046" s="103"/>
      <c r="E6046" s="103"/>
      <c r="F6046" s="103"/>
      <c r="H6046" s="123"/>
      <c r="I6046" s="103"/>
      <c r="J6046" s="103"/>
      <c r="K6046" s="103"/>
    </row>
    <row r="6047" spans="2:11" x14ac:dyDescent="0.25">
      <c r="B6047" s="103"/>
      <c r="C6047" s="123"/>
      <c r="D6047" s="103"/>
      <c r="E6047" s="103"/>
      <c r="F6047" s="103"/>
      <c r="H6047" s="123"/>
      <c r="I6047" s="103"/>
      <c r="J6047" s="103"/>
      <c r="K6047" s="103"/>
    </row>
    <row r="6048" spans="2:11" x14ac:dyDescent="0.25">
      <c r="B6048" s="103"/>
      <c r="C6048" s="123"/>
      <c r="D6048" s="103"/>
      <c r="E6048" s="103"/>
      <c r="F6048" s="103"/>
      <c r="H6048" s="123"/>
      <c r="I6048" s="103"/>
      <c r="J6048" s="103"/>
      <c r="K6048" s="103"/>
    </row>
    <row r="6049" spans="2:11" x14ac:dyDescent="0.25">
      <c r="B6049" s="103"/>
      <c r="C6049" s="123"/>
      <c r="D6049" s="103"/>
      <c r="E6049" s="103"/>
      <c r="F6049" s="103"/>
      <c r="H6049" s="123"/>
      <c r="I6049" s="103"/>
      <c r="J6049" s="103"/>
      <c r="K6049" s="103"/>
    </row>
    <row r="6050" spans="2:11" x14ac:dyDescent="0.25">
      <c r="B6050" s="103"/>
      <c r="C6050" s="123"/>
      <c r="D6050" s="103"/>
      <c r="E6050" s="103"/>
      <c r="F6050" s="103"/>
      <c r="H6050" s="123"/>
      <c r="I6050" s="103"/>
      <c r="J6050" s="103"/>
      <c r="K6050" s="103"/>
    </row>
    <row r="6051" spans="2:11" x14ac:dyDescent="0.25">
      <c r="B6051" s="103"/>
      <c r="C6051" s="123"/>
      <c r="D6051" s="103"/>
      <c r="E6051" s="103"/>
      <c r="F6051" s="103"/>
      <c r="H6051" s="123"/>
      <c r="I6051" s="103"/>
      <c r="J6051" s="103"/>
      <c r="K6051" s="103"/>
    </row>
    <row r="6052" spans="2:11" x14ac:dyDescent="0.25">
      <c r="B6052" s="103"/>
      <c r="C6052" s="123"/>
      <c r="D6052" s="103"/>
      <c r="E6052" s="103"/>
      <c r="F6052" s="103"/>
      <c r="H6052" s="123"/>
      <c r="I6052" s="103"/>
      <c r="J6052" s="103"/>
      <c r="K6052" s="103"/>
    </row>
    <row r="6053" spans="2:11" x14ac:dyDescent="0.25">
      <c r="B6053" s="103"/>
      <c r="C6053" s="123"/>
      <c r="D6053" s="103"/>
      <c r="E6053" s="103"/>
      <c r="F6053" s="103"/>
      <c r="H6053" s="123"/>
      <c r="I6053" s="103"/>
      <c r="J6053" s="103"/>
      <c r="K6053" s="103"/>
    </row>
    <row r="6054" spans="2:11" x14ac:dyDescent="0.25">
      <c r="B6054" s="103"/>
      <c r="C6054" s="123"/>
      <c r="D6054" s="103"/>
      <c r="E6054" s="103"/>
      <c r="F6054" s="103"/>
      <c r="H6054" s="123"/>
      <c r="I6054" s="103"/>
      <c r="J6054" s="103"/>
      <c r="K6054" s="103"/>
    </row>
    <row r="6055" spans="2:11" x14ac:dyDescent="0.25">
      <c r="B6055" s="103"/>
      <c r="C6055" s="123"/>
      <c r="D6055" s="103"/>
      <c r="E6055" s="103"/>
      <c r="F6055" s="103"/>
      <c r="H6055" s="123"/>
      <c r="I6055" s="103"/>
      <c r="J6055" s="103"/>
      <c r="K6055" s="103"/>
    </row>
    <row r="6056" spans="2:11" x14ac:dyDescent="0.25">
      <c r="B6056" s="103"/>
      <c r="C6056" s="123"/>
      <c r="D6056" s="103"/>
      <c r="E6056" s="103"/>
      <c r="F6056" s="103"/>
      <c r="H6056" s="123"/>
      <c r="I6056" s="103"/>
      <c r="J6056" s="103"/>
      <c r="K6056" s="103"/>
    </row>
    <row r="6057" spans="2:11" x14ac:dyDescent="0.25">
      <c r="B6057" s="103"/>
      <c r="C6057" s="123"/>
      <c r="D6057" s="103"/>
      <c r="E6057" s="103"/>
      <c r="F6057" s="103"/>
      <c r="H6057" s="123"/>
      <c r="I6057" s="103"/>
      <c r="J6057" s="103"/>
      <c r="K6057" s="103"/>
    </row>
    <row r="6058" spans="2:11" x14ac:dyDescent="0.25">
      <c r="B6058" s="103"/>
      <c r="C6058" s="123"/>
      <c r="D6058" s="103"/>
      <c r="E6058" s="103"/>
      <c r="F6058" s="103"/>
      <c r="H6058" s="123"/>
      <c r="I6058" s="103"/>
      <c r="J6058" s="103"/>
      <c r="K6058" s="103"/>
    </row>
    <row r="6059" spans="2:11" x14ac:dyDescent="0.25">
      <c r="B6059" s="103"/>
      <c r="C6059" s="123"/>
      <c r="D6059" s="103"/>
      <c r="E6059" s="103"/>
      <c r="F6059" s="103"/>
      <c r="H6059" s="123"/>
      <c r="I6059" s="103"/>
      <c r="J6059" s="103"/>
      <c r="K6059" s="103"/>
    </row>
    <row r="6060" spans="2:11" x14ac:dyDescent="0.25">
      <c r="B6060" s="103"/>
      <c r="C6060" s="123"/>
      <c r="D6060" s="103"/>
      <c r="E6060" s="103"/>
      <c r="F6060" s="103"/>
      <c r="H6060" s="123"/>
      <c r="I6060" s="103"/>
      <c r="J6060" s="103"/>
      <c r="K6060" s="103"/>
    </row>
    <row r="6061" spans="2:11" x14ac:dyDescent="0.25">
      <c r="B6061" s="103"/>
      <c r="C6061" s="123"/>
      <c r="D6061" s="103"/>
      <c r="E6061" s="103"/>
      <c r="F6061" s="103"/>
      <c r="H6061" s="123"/>
      <c r="I6061" s="103"/>
      <c r="J6061" s="103"/>
      <c r="K6061" s="103"/>
    </row>
    <row r="6062" spans="2:11" x14ac:dyDescent="0.25">
      <c r="B6062" s="103"/>
      <c r="C6062" s="123"/>
      <c r="D6062" s="103"/>
      <c r="E6062" s="103"/>
      <c r="F6062" s="103"/>
      <c r="H6062" s="123"/>
      <c r="I6062" s="103"/>
      <c r="J6062" s="103"/>
      <c r="K6062" s="103"/>
    </row>
    <row r="6063" spans="2:11" x14ac:dyDescent="0.25">
      <c r="B6063" s="103"/>
      <c r="C6063" s="123"/>
      <c r="D6063" s="103"/>
      <c r="E6063" s="103"/>
      <c r="F6063" s="103"/>
      <c r="H6063" s="123"/>
      <c r="I6063" s="103"/>
      <c r="J6063" s="103"/>
      <c r="K6063" s="103"/>
    </row>
    <row r="6064" spans="2:11" x14ac:dyDescent="0.25">
      <c r="B6064" s="103"/>
      <c r="C6064" s="123"/>
      <c r="D6064" s="103"/>
      <c r="E6064" s="103"/>
      <c r="F6064" s="103"/>
      <c r="H6064" s="123"/>
      <c r="I6064" s="103"/>
      <c r="J6064" s="103"/>
      <c r="K6064" s="103"/>
    </row>
    <row r="6065" spans="2:11" x14ac:dyDescent="0.25">
      <c r="B6065" s="103"/>
      <c r="C6065" s="123"/>
      <c r="D6065" s="103"/>
      <c r="E6065" s="103"/>
      <c r="F6065" s="103"/>
      <c r="H6065" s="123"/>
      <c r="I6065" s="103"/>
      <c r="J6065" s="103"/>
      <c r="K6065" s="103"/>
    </row>
    <row r="6066" spans="2:11" x14ac:dyDescent="0.25">
      <c r="B6066" s="103"/>
      <c r="C6066" s="123"/>
      <c r="D6066" s="103"/>
      <c r="E6066" s="103"/>
      <c r="F6066" s="103"/>
      <c r="H6066" s="123"/>
      <c r="I6066" s="103"/>
      <c r="J6066" s="103"/>
      <c r="K6066" s="103"/>
    </row>
    <row r="6067" spans="2:11" x14ac:dyDescent="0.25">
      <c r="B6067" s="103"/>
      <c r="C6067" s="123"/>
      <c r="D6067" s="103"/>
      <c r="E6067" s="103"/>
      <c r="F6067" s="103"/>
      <c r="H6067" s="123"/>
      <c r="I6067" s="103"/>
      <c r="J6067" s="103"/>
      <c r="K6067" s="103"/>
    </row>
    <row r="6068" spans="2:11" x14ac:dyDescent="0.25">
      <c r="B6068" s="103"/>
      <c r="C6068" s="123"/>
      <c r="D6068" s="103"/>
      <c r="E6068" s="103"/>
      <c r="F6068" s="103"/>
      <c r="H6068" s="123"/>
      <c r="I6068" s="103"/>
      <c r="J6068" s="103"/>
      <c r="K6068" s="103"/>
    </row>
    <row r="6069" spans="2:11" x14ac:dyDescent="0.25">
      <c r="B6069" s="103"/>
      <c r="C6069" s="123"/>
      <c r="D6069" s="103"/>
      <c r="E6069" s="103"/>
      <c r="F6069" s="103"/>
      <c r="H6069" s="123"/>
      <c r="I6069" s="103"/>
      <c r="J6069" s="103"/>
      <c r="K6069" s="103"/>
    </row>
    <row r="6070" spans="2:11" x14ac:dyDescent="0.25">
      <c r="B6070" s="103"/>
      <c r="C6070" s="123"/>
      <c r="D6070" s="103"/>
      <c r="E6070" s="103"/>
      <c r="F6070" s="103"/>
      <c r="H6070" s="123"/>
      <c r="I6070" s="103"/>
      <c r="J6070" s="103"/>
      <c r="K6070" s="103"/>
    </row>
    <row r="6071" spans="2:11" x14ac:dyDescent="0.25">
      <c r="B6071" s="103"/>
      <c r="C6071" s="123"/>
      <c r="D6071" s="103"/>
      <c r="E6071" s="103"/>
      <c r="F6071" s="103"/>
      <c r="H6071" s="123"/>
      <c r="I6071" s="103"/>
      <c r="J6071" s="103"/>
      <c r="K6071" s="103"/>
    </row>
    <row r="6072" spans="2:11" x14ac:dyDescent="0.25">
      <c r="B6072" s="103"/>
      <c r="C6072" s="123"/>
      <c r="D6072" s="103"/>
      <c r="E6072" s="103"/>
      <c r="F6072" s="103"/>
      <c r="H6072" s="123"/>
      <c r="I6072" s="103"/>
      <c r="J6072" s="103"/>
      <c r="K6072" s="103"/>
    </row>
    <row r="6073" spans="2:11" x14ac:dyDescent="0.25">
      <c r="B6073" s="103"/>
      <c r="C6073" s="123"/>
      <c r="D6073" s="103"/>
      <c r="E6073" s="103"/>
      <c r="F6073" s="103"/>
      <c r="H6073" s="123"/>
      <c r="I6073" s="103"/>
      <c r="J6073" s="103"/>
      <c r="K6073" s="103"/>
    </row>
    <row r="6074" spans="2:11" x14ac:dyDescent="0.25">
      <c r="B6074" s="103"/>
      <c r="C6074" s="123"/>
      <c r="D6074" s="103"/>
      <c r="E6074" s="103"/>
      <c r="F6074" s="103"/>
      <c r="H6074" s="123"/>
      <c r="I6074" s="103"/>
      <c r="J6074" s="103"/>
      <c r="K6074" s="103"/>
    </row>
    <row r="6075" spans="2:11" x14ac:dyDescent="0.25">
      <c r="B6075" s="103"/>
      <c r="C6075" s="123"/>
      <c r="D6075" s="103"/>
      <c r="E6075" s="103"/>
      <c r="F6075" s="103"/>
      <c r="H6075" s="123"/>
      <c r="I6075" s="103"/>
      <c r="J6075" s="103"/>
      <c r="K6075" s="103"/>
    </row>
    <row r="6076" spans="2:11" x14ac:dyDescent="0.25">
      <c r="B6076" s="103"/>
      <c r="C6076" s="123"/>
      <c r="D6076" s="103"/>
      <c r="E6076" s="103"/>
      <c r="F6076" s="103"/>
      <c r="H6076" s="123"/>
      <c r="I6076" s="103"/>
      <c r="J6076" s="103"/>
      <c r="K6076" s="103"/>
    </row>
    <row r="6077" spans="2:11" x14ac:dyDescent="0.25">
      <c r="B6077" s="103"/>
      <c r="C6077" s="123"/>
      <c r="D6077" s="103"/>
      <c r="E6077" s="103"/>
      <c r="F6077" s="103"/>
      <c r="H6077" s="123"/>
      <c r="I6077" s="103"/>
      <c r="J6077" s="103"/>
      <c r="K6077" s="103"/>
    </row>
    <row r="6078" spans="2:11" x14ac:dyDescent="0.25">
      <c r="B6078" s="103"/>
      <c r="C6078" s="123"/>
      <c r="D6078" s="103"/>
      <c r="E6078" s="103"/>
      <c r="F6078" s="103"/>
      <c r="H6078" s="123"/>
      <c r="I6078" s="103"/>
      <c r="J6078" s="103"/>
      <c r="K6078" s="103"/>
    </row>
    <row r="6079" spans="2:11" x14ac:dyDescent="0.25">
      <c r="B6079" s="103"/>
      <c r="C6079" s="123"/>
      <c r="D6079" s="103"/>
      <c r="E6079" s="103"/>
      <c r="F6079" s="103"/>
      <c r="H6079" s="123"/>
      <c r="I6079" s="103"/>
      <c r="J6079" s="103"/>
      <c r="K6079" s="103"/>
    </row>
    <row r="6080" spans="2:11" x14ac:dyDescent="0.25">
      <c r="B6080" s="103"/>
      <c r="C6080" s="123"/>
      <c r="D6080" s="103"/>
      <c r="E6080" s="103"/>
      <c r="F6080" s="103"/>
      <c r="H6080" s="123"/>
      <c r="I6080" s="103"/>
      <c r="J6080" s="103"/>
      <c r="K6080" s="103"/>
    </row>
    <row r="6081" spans="2:11" x14ac:dyDescent="0.25">
      <c r="B6081" s="103"/>
      <c r="C6081" s="123"/>
      <c r="D6081" s="103"/>
      <c r="E6081" s="103"/>
      <c r="F6081" s="103"/>
      <c r="H6081" s="123"/>
      <c r="I6081" s="103"/>
      <c r="J6081" s="103"/>
      <c r="K6081" s="103"/>
    </row>
    <row r="6082" spans="2:11" x14ac:dyDescent="0.25">
      <c r="B6082" s="103"/>
      <c r="C6082" s="123"/>
      <c r="D6082" s="103"/>
      <c r="E6082" s="103"/>
      <c r="F6082" s="103"/>
      <c r="H6082" s="123"/>
      <c r="I6082" s="103"/>
      <c r="J6082" s="103"/>
      <c r="K6082" s="103"/>
    </row>
    <row r="6083" spans="2:11" x14ac:dyDescent="0.25">
      <c r="B6083" s="103"/>
      <c r="C6083" s="123"/>
      <c r="D6083" s="103"/>
      <c r="E6083" s="103"/>
      <c r="F6083" s="103"/>
      <c r="H6083" s="123"/>
      <c r="I6083" s="103"/>
      <c r="J6083" s="103"/>
      <c r="K6083" s="103"/>
    </row>
    <row r="6084" spans="2:11" x14ac:dyDescent="0.25">
      <c r="B6084" s="103"/>
      <c r="C6084" s="123"/>
      <c r="D6084" s="103"/>
      <c r="E6084" s="103"/>
      <c r="F6084" s="103"/>
      <c r="H6084" s="123"/>
      <c r="I6084" s="103"/>
      <c r="J6084" s="103"/>
      <c r="K6084" s="103"/>
    </row>
    <row r="6085" spans="2:11" x14ac:dyDescent="0.25">
      <c r="B6085" s="103"/>
      <c r="C6085" s="123"/>
      <c r="D6085" s="103"/>
      <c r="E6085" s="103"/>
      <c r="F6085" s="103"/>
      <c r="H6085" s="123"/>
      <c r="I6085" s="103"/>
      <c r="J6085" s="103"/>
      <c r="K6085" s="103"/>
    </row>
    <row r="6086" spans="2:11" x14ac:dyDescent="0.25">
      <c r="B6086" s="103"/>
      <c r="C6086" s="123"/>
      <c r="D6086" s="103"/>
      <c r="E6086" s="103"/>
      <c r="F6086" s="103"/>
      <c r="H6086" s="123"/>
      <c r="I6086" s="103"/>
      <c r="J6086" s="103"/>
      <c r="K6086" s="103"/>
    </row>
    <row r="6087" spans="2:11" x14ac:dyDescent="0.25">
      <c r="B6087" s="103"/>
      <c r="C6087" s="123"/>
      <c r="D6087" s="103"/>
      <c r="E6087" s="103"/>
      <c r="F6087" s="103"/>
      <c r="H6087" s="123"/>
      <c r="I6087" s="103"/>
      <c r="J6087" s="103"/>
      <c r="K6087" s="103"/>
    </row>
    <row r="6088" spans="2:11" x14ac:dyDescent="0.25">
      <c r="B6088" s="103"/>
      <c r="C6088" s="123"/>
      <c r="D6088" s="103"/>
      <c r="E6088" s="103"/>
      <c r="F6088" s="103"/>
      <c r="H6088" s="123"/>
      <c r="I6088" s="103"/>
      <c r="J6088" s="103"/>
      <c r="K6088" s="103"/>
    </row>
    <row r="6089" spans="2:11" x14ac:dyDescent="0.25">
      <c r="B6089" s="103"/>
      <c r="C6089" s="123"/>
      <c r="D6089" s="103"/>
      <c r="E6089" s="103"/>
      <c r="F6089" s="103"/>
      <c r="H6089" s="123"/>
      <c r="I6089" s="103"/>
      <c r="J6089" s="103"/>
      <c r="K6089" s="103"/>
    </row>
    <row r="6090" spans="2:11" x14ac:dyDescent="0.25">
      <c r="B6090" s="103"/>
      <c r="C6090" s="123"/>
      <c r="D6090" s="103"/>
      <c r="E6090" s="103"/>
      <c r="F6090" s="103"/>
      <c r="H6090" s="123"/>
      <c r="I6090" s="103"/>
      <c r="J6090" s="103"/>
      <c r="K6090" s="103"/>
    </row>
    <row r="6091" spans="2:11" x14ac:dyDescent="0.25">
      <c r="B6091" s="103"/>
      <c r="C6091" s="123"/>
      <c r="D6091" s="103"/>
      <c r="E6091" s="103"/>
      <c r="F6091" s="103"/>
      <c r="H6091" s="123"/>
      <c r="I6091" s="103"/>
      <c r="J6091" s="103"/>
      <c r="K6091" s="103"/>
    </row>
    <row r="6092" spans="2:11" x14ac:dyDescent="0.25">
      <c r="B6092" s="103"/>
      <c r="C6092" s="123"/>
      <c r="D6092" s="103"/>
      <c r="E6092" s="103"/>
      <c r="F6092" s="103"/>
      <c r="H6092" s="123"/>
      <c r="I6092" s="103"/>
      <c r="J6092" s="103"/>
      <c r="K6092" s="103"/>
    </row>
    <row r="6093" spans="2:11" x14ac:dyDescent="0.25">
      <c r="B6093" s="103"/>
      <c r="C6093" s="123"/>
      <c r="D6093" s="103"/>
      <c r="E6093" s="103"/>
      <c r="F6093" s="103"/>
      <c r="H6093" s="123"/>
      <c r="I6093" s="103"/>
      <c r="J6093" s="103"/>
      <c r="K6093" s="103"/>
    </row>
    <row r="6094" spans="2:11" x14ac:dyDescent="0.25">
      <c r="B6094" s="103"/>
      <c r="C6094" s="123"/>
      <c r="D6094" s="103"/>
      <c r="E6094" s="103"/>
      <c r="F6094" s="103"/>
      <c r="H6094" s="123"/>
      <c r="I6094" s="103"/>
      <c r="J6094" s="103"/>
      <c r="K6094" s="103"/>
    </row>
    <row r="6095" spans="2:11" x14ac:dyDescent="0.25">
      <c r="B6095" s="103"/>
      <c r="C6095" s="123"/>
      <c r="D6095" s="103"/>
      <c r="E6095" s="103"/>
      <c r="F6095" s="103"/>
      <c r="H6095" s="123"/>
      <c r="I6095" s="103"/>
      <c r="J6095" s="103"/>
      <c r="K6095" s="103"/>
    </row>
    <row r="6096" spans="2:11" x14ac:dyDescent="0.25">
      <c r="B6096" s="103"/>
      <c r="C6096" s="123"/>
      <c r="D6096" s="103"/>
      <c r="E6096" s="103"/>
      <c r="F6096" s="103"/>
      <c r="H6096" s="123"/>
      <c r="I6096" s="103"/>
      <c r="J6096" s="103"/>
      <c r="K6096" s="103"/>
    </row>
    <row r="6097" spans="2:11" x14ac:dyDescent="0.25">
      <c r="B6097" s="103"/>
      <c r="C6097" s="123"/>
      <c r="D6097" s="103"/>
      <c r="E6097" s="103"/>
      <c r="F6097" s="103"/>
      <c r="H6097" s="123"/>
      <c r="I6097" s="103"/>
      <c r="J6097" s="103"/>
      <c r="K6097" s="103"/>
    </row>
    <row r="6098" spans="2:11" x14ac:dyDescent="0.25">
      <c r="B6098" s="103"/>
      <c r="C6098" s="123"/>
      <c r="D6098" s="103"/>
      <c r="E6098" s="103"/>
      <c r="F6098" s="103"/>
      <c r="H6098" s="123"/>
      <c r="I6098" s="103"/>
      <c r="J6098" s="103"/>
      <c r="K6098" s="103"/>
    </row>
    <row r="6099" spans="2:11" x14ac:dyDescent="0.25">
      <c r="B6099" s="103"/>
      <c r="C6099" s="123"/>
      <c r="D6099" s="103"/>
      <c r="E6099" s="103"/>
      <c r="F6099" s="103"/>
      <c r="H6099" s="123"/>
      <c r="I6099" s="103"/>
      <c r="J6099" s="103"/>
      <c r="K6099" s="103"/>
    </row>
    <row r="6100" spans="2:11" x14ac:dyDescent="0.25">
      <c r="B6100" s="103"/>
      <c r="C6100" s="123"/>
      <c r="D6100" s="103"/>
      <c r="E6100" s="103"/>
      <c r="F6100" s="103"/>
      <c r="H6100" s="123"/>
      <c r="I6100" s="103"/>
      <c r="J6100" s="103"/>
      <c r="K6100" s="103"/>
    </row>
    <row r="6101" spans="2:11" x14ac:dyDescent="0.25">
      <c r="B6101" s="103"/>
      <c r="C6101" s="123"/>
      <c r="D6101" s="103"/>
      <c r="E6101" s="103"/>
      <c r="F6101" s="103"/>
      <c r="H6101" s="123"/>
      <c r="I6101" s="103"/>
      <c r="J6101" s="103"/>
      <c r="K6101" s="103"/>
    </row>
    <row r="6102" spans="2:11" x14ac:dyDescent="0.25">
      <c r="B6102" s="103"/>
      <c r="C6102" s="123"/>
      <c r="D6102" s="103"/>
      <c r="E6102" s="103"/>
      <c r="F6102" s="103"/>
      <c r="H6102" s="123"/>
      <c r="I6102" s="103"/>
      <c r="J6102" s="103"/>
      <c r="K6102" s="103"/>
    </row>
    <row r="6103" spans="2:11" x14ac:dyDescent="0.25">
      <c r="B6103" s="103"/>
      <c r="C6103" s="123"/>
      <c r="D6103" s="103"/>
      <c r="E6103" s="103"/>
      <c r="F6103" s="103"/>
      <c r="H6103" s="123"/>
      <c r="I6103" s="103"/>
      <c r="J6103" s="103"/>
      <c r="K6103" s="103"/>
    </row>
    <row r="6104" spans="2:11" x14ac:dyDescent="0.25">
      <c r="B6104" s="103"/>
      <c r="C6104" s="123"/>
      <c r="D6104" s="103"/>
      <c r="E6104" s="103"/>
      <c r="F6104" s="103"/>
      <c r="H6104" s="123"/>
      <c r="I6104" s="103"/>
      <c r="J6104" s="103"/>
      <c r="K6104" s="103"/>
    </row>
    <row r="6105" spans="2:11" x14ac:dyDescent="0.25">
      <c r="B6105" s="103"/>
      <c r="C6105" s="123"/>
      <c r="D6105" s="103"/>
      <c r="E6105" s="103"/>
      <c r="F6105" s="103"/>
      <c r="H6105" s="123"/>
      <c r="I6105" s="103"/>
      <c r="J6105" s="103"/>
      <c r="K6105" s="103"/>
    </row>
    <row r="6106" spans="2:11" x14ac:dyDescent="0.25">
      <c r="B6106" s="103"/>
      <c r="C6106" s="123"/>
      <c r="D6106" s="103"/>
      <c r="E6106" s="103"/>
      <c r="F6106" s="103"/>
      <c r="H6106" s="123"/>
      <c r="I6106" s="103"/>
      <c r="J6106" s="103"/>
      <c r="K6106" s="103"/>
    </row>
    <row r="6107" spans="2:11" x14ac:dyDescent="0.25">
      <c r="B6107" s="103"/>
      <c r="C6107" s="123"/>
      <c r="D6107" s="103"/>
      <c r="E6107" s="103"/>
      <c r="F6107" s="103"/>
      <c r="H6107" s="123"/>
      <c r="I6107" s="103"/>
      <c r="J6107" s="103"/>
      <c r="K6107" s="103"/>
    </row>
    <row r="6108" spans="2:11" x14ac:dyDescent="0.25">
      <c r="B6108" s="103"/>
      <c r="C6108" s="123"/>
      <c r="D6108" s="103"/>
      <c r="E6108" s="103"/>
      <c r="F6108" s="103"/>
      <c r="H6108" s="123"/>
      <c r="I6108" s="103"/>
      <c r="J6108" s="103"/>
      <c r="K6108" s="103"/>
    </row>
    <row r="6109" spans="2:11" x14ac:dyDescent="0.25">
      <c r="B6109" s="103"/>
      <c r="C6109" s="123"/>
      <c r="D6109" s="103"/>
      <c r="E6109" s="103"/>
      <c r="F6109" s="103"/>
      <c r="H6109" s="123"/>
      <c r="I6109" s="103"/>
      <c r="J6109" s="103"/>
      <c r="K6109" s="103"/>
    </row>
    <row r="6110" spans="2:11" x14ac:dyDescent="0.25">
      <c r="B6110" s="103"/>
      <c r="C6110" s="123"/>
      <c r="D6110" s="103"/>
      <c r="E6110" s="103"/>
      <c r="F6110" s="103"/>
      <c r="H6110" s="123"/>
      <c r="I6110" s="103"/>
      <c r="J6110" s="103"/>
      <c r="K6110" s="103"/>
    </row>
    <row r="6111" spans="2:11" x14ac:dyDescent="0.25">
      <c r="B6111" s="103"/>
      <c r="C6111" s="123"/>
      <c r="D6111" s="103"/>
      <c r="E6111" s="103"/>
      <c r="F6111" s="103"/>
      <c r="H6111" s="123"/>
      <c r="I6111" s="103"/>
      <c r="J6111" s="103"/>
      <c r="K6111" s="103"/>
    </row>
    <row r="6112" spans="2:11" x14ac:dyDescent="0.25">
      <c r="B6112" s="103"/>
      <c r="C6112" s="123"/>
      <c r="D6112" s="103"/>
      <c r="E6112" s="103"/>
      <c r="F6112" s="103"/>
      <c r="H6112" s="123"/>
      <c r="I6112" s="103"/>
      <c r="J6112" s="103"/>
      <c r="K6112" s="103"/>
    </row>
    <row r="6113" spans="2:11" x14ac:dyDescent="0.25">
      <c r="B6113" s="103"/>
      <c r="C6113" s="123"/>
      <c r="D6113" s="103"/>
      <c r="E6113" s="103"/>
      <c r="F6113" s="103"/>
      <c r="H6113" s="123"/>
      <c r="I6113" s="103"/>
      <c r="J6113" s="103"/>
      <c r="K6113" s="103"/>
    </row>
    <row r="6114" spans="2:11" x14ac:dyDescent="0.25">
      <c r="B6114" s="103"/>
      <c r="C6114" s="123"/>
      <c r="D6114" s="103"/>
      <c r="E6114" s="103"/>
      <c r="F6114" s="103"/>
      <c r="H6114" s="123"/>
      <c r="I6114" s="103"/>
      <c r="J6114" s="103"/>
      <c r="K6114" s="103"/>
    </row>
    <row r="6115" spans="2:11" x14ac:dyDescent="0.25">
      <c r="B6115" s="103"/>
      <c r="C6115" s="123"/>
      <c r="D6115" s="103"/>
      <c r="E6115" s="103"/>
      <c r="F6115" s="103"/>
      <c r="H6115" s="123"/>
      <c r="I6115" s="103"/>
      <c r="J6115" s="103"/>
      <c r="K6115" s="103"/>
    </row>
    <row r="6116" spans="2:11" x14ac:dyDescent="0.25">
      <c r="B6116" s="103"/>
      <c r="C6116" s="123"/>
      <c r="D6116" s="103"/>
      <c r="E6116" s="103"/>
      <c r="F6116" s="103"/>
      <c r="H6116" s="123"/>
      <c r="I6116" s="103"/>
      <c r="J6116" s="103"/>
      <c r="K6116" s="103"/>
    </row>
    <row r="6117" spans="2:11" x14ac:dyDescent="0.25">
      <c r="B6117" s="103"/>
      <c r="C6117" s="123"/>
      <c r="D6117" s="103"/>
      <c r="E6117" s="103"/>
      <c r="F6117" s="103"/>
      <c r="H6117" s="123"/>
      <c r="I6117" s="103"/>
      <c r="J6117" s="103"/>
      <c r="K6117" s="103"/>
    </row>
    <row r="6118" spans="2:11" x14ac:dyDescent="0.25">
      <c r="B6118" s="103"/>
      <c r="C6118" s="123"/>
      <c r="D6118" s="103"/>
      <c r="E6118" s="103"/>
      <c r="F6118" s="103"/>
      <c r="H6118" s="123"/>
      <c r="I6118" s="103"/>
      <c r="J6118" s="103"/>
      <c r="K6118" s="103"/>
    </row>
    <row r="6119" spans="2:11" x14ac:dyDescent="0.25">
      <c r="B6119" s="103"/>
      <c r="C6119" s="123"/>
      <c r="D6119" s="103"/>
      <c r="E6119" s="103"/>
      <c r="F6119" s="103"/>
      <c r="H6119" s="123"/>
      <c r="I6119" s="103"/>
      <c r="J6119" s="103"/>
      <c r="K6119" s="103"/>
    </row>
    <row r="6120" spans="2:11" x14ac:dyDescent="0.25">
      <c r="B6120" s="103"/>
      <c r="C6120" s="123"/>
      <c r="D6120" s="103"/>
      <c r="E6120" s="103"/>
      <c r="F6120" s="103"/>
      <c r="H6120" s="123"/>
      <c r="I6120" s="103"/>
      <c r="J6120" s="103"/>
      <c r="K6120" s="103"/>
    </row>
    <row r="6121" spans="2:11" x14ac:dyDescent="0.25">
      <c r="B6121" s="103"/>
      <c r="C6121" s="123"/>
      <c r="D6121" s="103"/>
      <c r="E6121" s="103"/>
      <c r="F6121" s="103"/>
      <c r="H6121" s="123"/>
      <c r="I6121" s="103"/>
      <c r="J6121" s="103"/>
      <c r="K6121" s="103"/>
    </row>
    <row r="6122" spans="2:11" x14ac:dyDescent="0.25">
      <c r="B6122" s="103"/>
      <c r="C6122" s="123"/>
      <c r="D6122" s="103"/>
      <c r="E6122" s="103"/>
      <c r="F6122" s="103"/>
      <c r="H6122" s="123"/>
      <c r="I6122" s="103"/>
      <c r="J6122" s="103"/>
      <c r="K6122" s="103"/>
    </row>
    <row r="6123" spans="2:11" x14ac:dyDescent="0.25">
      <c r="B6123" s="103"/>
      <c r="C6123" s="123"/>
      <c r="D6123" s="103"/>
      <c r="E6123" s="103"/>
      <c r="F6123" s="103"/>
      <c r="H6123" s="123"/>
      <c r="I6123" s="103"/>
      <c r="J6123" s="103"/>
      <c r="K6123" s="103"/>
    </row>
    <row r="6124" spans="2:11" x14ac:dyDescent="0.25">
      <c r="B6124" s="103"/>
      <c r="C6124" s="123"/>
      <c r="D6124" s="103"/>
      <c r="E6124" s="103"/>
      <c r="F6124" s="103"/>
      <c r="H6124" s="123"/>
      <c r="I6124" s="103"/>
      <c r="J6124" s="103"/>
      <c r="K6124" s="103"/>
    </row>
    <row r="6125" spans="2:11" x14ac:dyDescent="0.25">
      <c r="B6125" s="103"/>
      <c r="C6125" s="123"/>
      <c r="D6125" s="103"/>
      <c r="E6125" s="103"/>
      <c r="F6125" s="103"/>
      <c r="H6125" s="123"/>
      <c r="I6125" s="103"/>
      <c r="J6125" s="103"/>
      <c r="K6125" s="103"/>
    </row>
    <row r="6126" spans="2:11" x14ac:dyDescent="0.25">
      <c r="B6126" s="103"/>
      <c r="C6126" s="123"/>
      <c r="D6126" s="103"/>
      <c r="E6126" s="103"/>
      <c r="F6126" s="103"/>
      <c r="H6126" s="123"/>
      <c r="I6126" s="103"/>
      <c r="J6126" s="103"/>
      <c r="K6126" s="103"/>
    </row>
    <row r="6127" spans="2:11" x14ac:dyDescent="0.25">
      <c r="B6127" s="103"/>
      <c r="C6127" s="123"/>
      <c r="D6127" s="103"/>
      <c r="E6127" s="103"/>
      <c r="F6127" s="103"/>
      <c r="H6127" s="123"/>
      <c r="I6127" s="103"/>
      <c r="J6127" s="103"/>
      <c r="K6127" s="103"/>
    </row>
    <row r="6128" spans="2:11" x14ac:dyDescent="0.25">
      <c r="B6128" s="103"/>
      <c r="C6128" s="123"/>
      <c r="D6128" s="103"/>
      <c r="E6128" s="103"/>
      <c r="F6128" s="103"/>
      <c r="H6128" s="123"/>
      <c r="I6128" s="103"/>
      <c r="J6128" s="103"/>
      <c r="K6128" s="103"/>
    </row>
    <row r="6129" spans="2:11" x14ac:dyDescent="0.25">
      <c r="B6129" s="103"/>
      <c r="C6129" s="123"/>
      <c r="D6129" s="103"/>
      <c r="E6129" s="103"/>
      <c r="F6129" s="103"/>
      <c r="H6129" s="123"/>
      <c r="I6129" s="103"/>
      <c r="J6129" s="103"/>
      <c r="K6129" s="103"/>
    </row>
    <row r="6130" spans="2:11" x14ac:dyDescent="0.25">
      <c r="B6130" s="103"/>
      <c r="C6130" s="123"/>
      <c r="D6130" s="103"/>
      <c r="E6130" s="103"/>
      <c r="F6130" s="103"/>
      <c r="H6130" s="123"/>
      <c r="I6130" s="103"/>
      <c r="J6130" s="103"/>
      <c r="K6130" s="103"/>
    </row>
    <row r="6131" spans="2:11" x14ac:dyDescent="0.25">
      <c r="B6131" s="103"/>
      <c r="C6131" s="123"/>
      <c r="D6131" s="103"/>
      <c r="E6131" s="103"/>
      <c r="F6131" s="103"/>
      <c r="H6131" s="123"/>
      <c r="I6131" s="103"/>
      <c r="J6131" s="103"/>
      <c r="K6131" s="103"/>
    </row>
    <row r="6132" spans="2:11" x14ac:dyDescent="0.25">
      <c r="B6132" s="103"/>
      <c r="C6132" s="123"/>
      <c r="D6132" s="103"/>
      <c r="E6132" s="103"/>
      <c r="F6132" s="103"/>
      <c r="H6132" s="123"/>
      <c r="I6132" s="103"/>
      <c r="J6132" s="103"/>
      <c r="K6132" s="103"/>
    </row>
    <row r="6133" spans="2:11" x14ac:dyDescent="0.25">
      <c r="B6133" s="103"/>
      <c r="C6133" s="123"/>
      <c r="D6133" s="103"/>
      <c r="E6133" s="103"/>
      <c r="F6133" s="103"/>
      <c r="H6133" s="123"/>
      <c r="I6133" s="103"/>
      <c r="J6133" s="103"/>
      <c r="K6133" s="103"/>
    </row>
    <row r="6134" spans="2:11" x14ac:dyDescent="0.25">
      <c r="B6134" s="103"/>
      <c r="C6134" s="123"/>
      <c r="D6134" s="103"/>
      <c r="E6134" s="103"/>
      <c r="F6134" s="103"/>
      <c r="H6134" s="123"/>
      <c r="I6134" s="103"/>
      <c r="J6134" s="103"/>
      <c r="K6134" s="103"/>
    </row>
    <row r="6135" spans="2:11" x14ac:dyDescent="0.25">
      <c r="B6135" s="103"/>
      <c r="C6135" s="123"/>
      <c r="D6135" s="103"/>
      <c r="E6135" s="103"/>
      <c r="F6135" s="103"/>
      <c r="H6135" s="123"/>
      <c r="I6135" s="103"/>
      <c r="J6135" s="103"/>
      <c r="K6135" s="103"/>
    </row>
    <row r="6136" spans="2:11" x14ac:dyDescent="0.25">
      <c r="B6136" s="103"/>
      <c r="C6136" s="123"/>
      <c r="D6136" s="103"/>
      <c r="E6136" s="103"/>
      <c r="F6136" s="103"/>
      <c r="H6136" s="123"/>
      <c r="I6136" s="103"/>
      <c r="J6136" s="103"/>
      <c r="K6136" s="103"/>
    </row>
    <row r="6137" spans="2:11" x14ac:dyDescent="0.25">
      <c r="B6137" s="103"/>
      <c r="C6137" s="123"/>
      <c r="D6137" s="103"/>
      <c r="E6137" s="103"/>
      <c r="F6137" s="103"/>
      <c r="H6137" s="123"/>
      <c r="I6137" s="103"/>
      <c r="J6137" s="103"/>
      <c r="K6137" s="103"/>
    </row>
    <row r="6138" spans="2:11" x14ac:dyDescent="0.25">
      <c r="B6138" s="103"/>
      <c r="C6138" s="123"/>
      <c r="D6138" s="103"/>
      <c r="E6138" s="103"/>
      <c r="F6138" s="103"/>
      <c r="H6138" s="123"/>
      <c r="I6138" s="103"/>
      <c r="J6138" s="103"/>
      <c r="K6138" s="103"/>
    </row>
    <row r="6139" spans="2:11" x14ac:dyDescent="0.25">
      <c r="B6139" s="103"/>
      <c r="C6139" s="123"/>
      <c r="D6139" s="103"/>
      <c r="E6139" s="103"/>
      <c r="F6139" s="103"/>
      <c r="H6139" s="123"/>
      <c r="I6139" s="103"/>
      <c r="J6139" s="103"/>
      <c r="K6139" s="103"/>
    </row>
    <row r="6140" spans="2:11" x14ac:dyDescent="0.25">
      <c r="B6140" s="103"/>
      <c r="C6140" s="123"/>
      <c r="D6140" s="103"/>
      <c r="E6140" s="103"/>
      <c r="F6140" s="103"/>
      <c r="H6140" s="123"/>
      <c r="I6140" s="103"/>
      <c r="J6140" s="103"/>
      <c r="K6140" s="103"/>
    </row>
    <row r="6141" spans="2:11" x14ac:dyDescent="0.25">
      <c r="B6141" s="103"/>
      <c r="C6141" s="123"/>
      <c r="D6141" s="103"/>
      <c r="E6141" s="103"/>
      <c r="F6141" s="103"/>
      <c r="H6141" s="123"/>
      <c r="I6141" s="103"/>
      <c r="J6141" s="103"/>
      <c r="K6141" s="103"/>
    </row>
    <row r="6142" spans="2:11" x14ac:dyDescent="0.25">
      <c r="B6142" s="103"/>
      <c r="C6142" s="123"/>
      <c r="D6142" s="103"/>
      <c r="E6142" s="103"/>
      <c r="F6142" s="103"/>
      <c r="H6142" s="123"/>
      <c r="I6142" s="103"/>
      <c r="J6142" s="103"/>
      <c r="K6142" s="103"/>
    </row>
    <row r="6143" spans="2:11" x14ac:dyDescent="0.25">
      <c r="B6143" s="103"/>
      <c r="C6143" s="123"/>
      <c r="D6143" s="103"/>
      <c r="E6143" s="103"/>
      <c r="F6143" s="103"/>
      <c r="H6143" s="123"/>
      <c r="I6143" s="103"/>
      <c r="J6143" s="103"/>
      <c r="K6143" s="103"/>
    </row>
    <row r="6144" spans="2:11" x14ac:dyDescent="0.25">
      <c r="B6144" s="103"/>
      <c r="C6144" s="123"/>
      <c r="D6144" s="103"/>
      <c r="E6144" s="103"/>
      <c r="F6144" s="103"/>
      <c r="H6144" s="123"/>
      <c r="I6144" s="103"/>
      <c r="J6144" s="103"/>
      <c r="K6144" s="103"/>
    </row>
    <row r="6145" spans="2:11" x14ac:dyDescent="0.25">
      <c r="B6145" s="103"/>
      <c r="C6145" s="123"/>
      <c r="D6145" s="103"/>
      <c r="E6145" s="103"/>
      <c r="F6145" s="103"/>
      <c r="H6145" s="123"/>
      <c r="I6145" s="103"/>
      <c r="J6145" s="103"/>
      <c r="K6145" s="103"/>
    </row>
    <row r="6146" spans="2:11" x14ac:dyDescent="0.25">
      <c r="B6146" s="103"/>
      <c r="C6146" s="123"/>
      <c r="D6146" s="103"/>
      <c r="E6146" s="103"/>
      <c r="F6146" s="103"/>
      <c r="H6146" s="123"/>
      <c r="I6146" s="103"/>
      <c r="J6146" s="103"/>
      <c r="K6146" s="103"/>
    </row>
    <row r="6147" spans="2:11" x14ac:dyDescent="0.25">
      <c r="B6147" s="103"/>
      <c r="C6147" s="123"/>
      <c r="D6147" s="103"/>
      <c r="E6147" s="103"/>
      <c r="F6147" s="103"/>
      <c r="H6147" s="123"/>
      <c r="I6147" s="103"/>
      <c r="J6147" s="103"/>
      <c r="K6147" s="103"/>
    </row>
    <row r="6148" spans="2:11" x14ac:dyDescent="0.25">
      <c r="B6148" s="103"/>
      <c r="C6148" s="123"/>
      <c r="D6148" s="103"/>
      <c r="E6148" s="103"/>
      <c r="F6148" s="103"/>
      <c r="H6148" s="123"/>
      <c r="I6148" s="103"/>
      <c r="J6148" s="103"/>
      <c r="K6148" s="103"/>
    </row>
    <row r="6149" spans="2:11" x14ac:dyDescent="0.25">
      <c r="B6149" s="103"/>
      <c r="C6149" s="123"/>
      <c r="D6149" s="103"/>
      <c r="E6149" s="103"/>
      <c r="F6149" s="103"/>
      <c r="H6149" s="123"/>
      <c r="I6149" s="103"/>
      <c r="J6149" s="103"/>
      <c r="K6149" s="103"/>
    </row>
    <row r="6150" spans="2:11" x14ac:dyDescent="0.25">
      <c r="B6150" s="103"/>
      <c r="C6150" s="123"/>
      <c r="D6150" s="103"/>
      <c r="E6150" s="103"/>
      <c r="F6150" s="103"/>
      <c r="H6150" s="123"/>
      <c r="I6150" s="103"/>
      <c r="J6150" s="103"/>
      <c r="K6150" s="103"/>
    </row>
    <row r="6151" spans="2:11" x14ac:dyDescent="0.25">
      <c r="B6151" s="103"/>
      <c r="C6151" s="123"/>
      <c r="D6151" s="103"/>
      <c r="E6151" s="103"/>
      <c r="F6151" s="103"/>
      <c r="H6151" s="123"/>
      <c r="I6151" s="103"/>
      <c r="J6151" s="103"/>
      <c r="K6151" s="103"/>
    </row>
    <row r="6152" spans="2:11" x14ac:dyDescent="0.25">
      <c r="B6152" s="103"/>
      <c r="C6152" s="123"/>
      <c r="D6152" s="103"/>
      <c r="E6152" s="103"/>
      <c r="F6152" s="103"/>
      <c r="H6152" s="123"/>
      <c r="I6152" s="103"/>
      <c r="J6152" s="103"/>
      <c r="K6152" s="103"/>
    </row>
    <row r="6153" spans="2:11" x14ac:dyDescent="0.25">
      <c r="B6153" s="103"/>
      <c r="C6153" s="123"/>
      <c r="D6153" s="103"/>
      <c r="E6153" s="103"/>
      <c r="F6153" s="103"/>
      <c r="H6153" s="123"/>
      <c r="I6153" s="103"/>
      <c r="J6153" s="103"/>
      <c r="K6153" s="103"/>
    </row>
    <row r="6154" spans="2:11" x14ac:dyDescent="0.25">
      <c r="B6154" s="103"/>
      <c r="C6154" s="123"/>
      <c r="D6154" s="103"/>
      <c r="E6154" s="103"/>
      <c r="F6154" s="103"/>
      <c r="H6154" s="123"/>
      <c r="I6154" s="103"/>
      <c r="J6154" s="103"/>
      <c r="K6154" s="103"/>
    </row>
    <row r="6155" spans="2:11" x14ac:dyDescent="0.25">
      <c r="B6155" s="103"/>
      <c r="C6155" s="123"/>
      <c r="D6155" s="103"/>
      <c r="E6155" s="103"/>
      <c r="F6155" s="103"/>
      <c r="H6155" s="123"/>
      <c r="I6155" s="103"/>
      <c r="J6155" s="103"/>
      <c r="K6155" s="103"/>
    </row>
    <row r="6156" spans="2:11" x14ac:dyDescent="0.25">
      <c r="B6156" s="103"/>
      <c r="C6156" s="123"/>
      <c r="D6156" s="103"/>
      <c r="E6156" s="103"/>
      <c r="F6156" s="103"/>
      <c r="H6156" s="123"/>
      <c r="I6156" s="103"/>
      <c r="J6156" s="103"/>
      <c r="K6156" s="103"/>
    </row>
    <row r="6157" spans="2:11" x14ac:dyDescent="0.25">
      <c r="B6157" s="103"/>
      <c r="C6157" s="123"/>
      <c r="D6157" s="103"/>
      <c r="E6157" s="103"/>
      <c r="F6157" s="103"/>
      <c r="H6157" s="123"/>
      <c r="I6157" s="103"/>
      <c r="J6157" s="103"/>
      <c r="K6157" s="103"/>
    </row>
    <row r="6158" spans="2:11" x14ac:dyDescent="0.25">
      <c r="B6158" s="103"/>
      <c r="C6158" s="123"/>
      <c r="D6158" s="103"/>
      <c r="E6158" s="103"/>
      <c r="F6158" s="103"/>
      <c r="H6158" s="123"/>
      <c r="I6158" s="103"/>
      <c r="J6158" s="103"/>
      <c r="K6158" s="103"/>
    </row>
    <row r="6159" spans="2:11" x14ac:dyDescent="0.25">
      <c r="B6159" s="103"/>
      <c r="C6159" s="123"/>
      <c r="D6159" s="103"/>
      <c r="E6159" s="103"/>
      <c r="F6159" s="103"/>
      <c r="H6159" s="123"/>
      <c r="I6159" s="103"/>
      <c r="J6159" s="103"/>
      <c r="K6159" s="103"/>
    </row>
    <row r="6160" spans="2:11" x14ac:dyDescent="0.25">
      <c r="B6160" s="103"/>
      <c r="C6160" s="123"/>
      <c r="D6160" s="103"/>
      <c r="E6160" s="103"/>
      <c r="F6160" s="103"/>
      <c r="H6160" s="123"/>
      <c r="I6160" s="103"/>
      <c r="J6160" s="103"/>
      <c r="K6160" s="103"/>
    </row>
    <row r="6161" spans="2:11" x14ac:dyDescent="0.25">
      <c r="B6161" s="103"/>
      <c r="C6161" s="123"/>
      <c r="D6161" s="103"/>
      <c r="E6161" s="103"/>
      <c r="F6161" s="103"/>
      <c r="H6161" s="123"/>
      <c r="I6161" s="103"/>
      <c r="J6161" s="103"/>
      <c r="K6161" s="103"/>
    </row>
    <row r="6162" spans="2:11" x14ac:dyDescent="0.25">
      <c r="B6162" s="103"/>
      <c r="C6162" s="123"/>
      <c r="D6162" s="103"/>
      <c r="E6162" s="103"/>
      <c r="F6162" s="103"/>
      <c r="H6162" s="123"/>
      <c r="I6162" s="103"/>
      <c r="J6162" s="103"/>
      <c r="K6162" s="103"/>
    </row>
    <row r="6163" spans="2:11" x14ac:dyDescent="0.25">
      <c r="B6163" s="103"/>
      <c r="C6163" s="123"/>
      <c r="D6163" s="103"/>
      <c r="E6163" s="103"/>
      <c r="F6163" s="103"/>
      <c r="H6163" s="123"/>
      <c r="I6163" s="103"/>
      <c r="J6163" s="103"/>
      <c r="K6163" s="103"/>
    </row>
    <row r="6164" spans="2:11" x14ac:dyDescent="0.25">
      <c r="B6164" s="103"/>
      <c r="C6164" s="123"/>
      <c r="D6164" s="103"/>
      <c r="E6164" s="103"/>
      <c r="F6164" s="103"/>
      <c r="H6164" s="123"/>
      <c r="I6164" s="103"/>
      <c r="J6164" s="103"/>
      <c r="K6164" s="103"/>
    </row>
    <row r="6165" spans="2:11" x14ac:dyDescent="0.25">
      <c r="B6165" s="103"/>
      <c r="C6165" s="123"/>
      <c r="D6165" s="103"/>
      <c r="E6165" s="103"/>
      <c r="F6165" s="103"/>
      <c r="H6165" s="123"/>
      <c r="I6165" s="103"/>
      <c r="J6165" s="103"/>
      <c r="K6165" s="103"/>
    </row>
    <row r="6166" spans="2:11" x14ac:dyDescent="0.25">
      <c r="B6166" s="103"/>
      <c r="C6166" s="123"/>
      <c r="D6166" s="103"/>
      <c r="E6166" s="103"/>
      <c r="F6166" s="103"/>
      <c r="H6166" s="123"/>
      <c r="I6166" s="103"/>
      <c r="J6166" s="103"/>
      <c r="K6166" s="103"/>
    </row>
    <row r="6167" spans="2:11" x14ac:dyDescent="0.25">
      <c r="B6167" s="103"/>
      <c r="C6167" s="123"/>
      <c r="D6167" s="103"/>
      <c r="E6167" s="103"/>
      <c r="F6167" s="103"/>
      <c r="H6167" s="123"/>
      <c r="I6167" s="103"/>
      <c r="J6167" s="103"/>
      <c r="K6167" s="103"/>
    </row>
    <row r="6168" spans="2:11" x14ac:dyDescent="0.25">
      <c r="B6168" s="103"/>
      <c r="C6168" s="123"/>
      <c r="D6168" s="103"/>
      <c r="E6168" s="103"/>
      <c r="F6168" s="103"/>
      <c r="H6168" s="123"/>
      <c r="I6168" s="103"/>
      <c r="J6168" s="103"/>
      <c r="K6168" s="103"/>
    </row>
    <row r="6169" spans="2:11" x14ac:dyDescent="0.25">
      <c r="B6169" s="103"/>
      <c r="C6169" s="123"/>
      <c r="D6169" s="103"/>
      <c r="E6169" s="103"/>
      <c r="F6169" s="103"/>
      <c r="H6169" s="123"/>
      <c r="I6169" s="103"/>
      <c r="J6169" s="103"/>
      <c r="K6169" s="103"/>
    </row>
    <row r="6170" spans="2:11" x14ac:dyDescent="0.25">
      <c r="B6170" s="103"/>
      <c r="C6170" s="123"/>
      <c r="D6170" s="103"/>
      <c r="E6170" s="103"/>
      <c r="F6170" s="103"/>
      <c r="H6170" s="123"/>
      <c r="I6170" s="103"/>
      <c r="J6170" s="103"/>
      <c r="K6170" s="103"/>
    </row>
    <row r="6171" spans="2:11" x14ac:dyDescent="0.25">
      <c r="B6171" s="103"/>
      <c r="C6171" s="123"/>
      <c r="D6171" s="103"/>
      <c r="E6171" s="103"/>
      <c r="F6171" s="103"/>
      <c r="H6171" s="123"/>
      <c r="I6171" s="103"/>
      <c r="J6171" s="103"/>
      <c r="K6171" s="103"/>
    </row>
    <row r="6172" spans="2:11" x14ac:dyDescent="0.25">
      <c r="B6172" s="103"/>
      <c r="C6172" s="123"/>
      <c r="D6172" s="103"/>
      <c r="E6172" s="103"/>
      <c r="F6172" s="103"/>
      <c r="H6172" s="123"/>
      <c r="I6172" s="103"/>
      <c r="J6172" s="103"/>
      <c r="K6172" s="103"/>
    </row>
    <row r="6173" spans="2:11" x14ac:dyDescent="0.25">
      <c r="B6173" s="103"/>
      <c r="C6173" s="123"/>
      <c r="D6173" s="103"/>
      <c r="E6173" s="103"/>
      <c r="F6173" s="103"/>
      <c r="H6173" s="123"/>
      <c r="I6173" s="103"/>
      <c r="J6173" s="103"/>
      <c r="K6173" s="103"/>
    </row>
    <row r="6174" spans="2:11" x14ac:dyDescent="0.25">
      <c r="B6174" s="103"/>
      <c r="C6174" s="123"/>
      <c r="D6174" s="103"/>
      <c r="E6174" s="103"/>
      <c r="F6174" s="103"/>
      <c r="H6174" s="123"/>
      <c r="I6174" s="103"/>
      <c r="J6174" s="103"/>
      <c r="K6174" s="103"/>
    </row>
    <row r="6175" spans="2:11" x14ac:dyDescent="0.25">
      <c r="B6175" s="103"/>
      <c r="C6175" s="123"/>
      <c r="D6175" s="103"/>
      <c r="E6175" s="103"/>
      <c r="F6175" s="103"/>
      <c r="H6175" s="123"/>
      <c r="I6175" s="103"/>
      <c r="J6175" s="103"/>
      <c r="K6175" s="103"/>
    </row>
    <row r="6176" spans="2:11" x14ac:dyDescent="0.25">
      <c r="B6176" s="103"/>
      <c r="C6176" s="123"/>
      <c r="D6176" s="103"/>
      <c r="E6176" s="103"/>
      <c r="F6176" s="103"/>
      <c r="H6176" s="123"/>
      <c r="I6176" s="103"/>
      <c r="J6176" s="103"/>
      <c r="K6176" s="103"/>
    </row>
    <row r="6177" spans="2:11" x14ac:dyDescent="0.25">
      <c r="B6177" s="103"/>
      <c r="C6177" s="123"/>
      <c r="D6177" s="103"/>
      <c r="E6177" s="103"/>
      <c r="F6177" s="103"/>
      <c r="H6177" s="123"/>
      <c r="I6177" s="103"/>
      <c r="J6177" s="103"/>
      <c r="K6177" s="103"/>
    </row>
    <row r="6178" spans="2:11" x14ac:dyDescent="0.25">
      <c r="B6178" s="103"/>
      <c r="C6178" s="123"/>
      <c r="D6178" s="103"/>
      <c r="E6178" s="103"/>
      <c r="F6178" s="103"/>
      <c r="H6178" s="123"/>
      <c r="I6178" s="103"/>
      <c r="J6178" s="103"/>
      <c r="K6178" s="103"/>
    </row>
    <row r="6179" spans="2:11" x14ac:dyDescent="0.25">
      <c r="B6179" s="103"/>
      <c r="C6179" s="123"/>
      <c r="D6179" s="103"/>
      <c r="E6179" s="103"/>
      <c r="F6179" s="103"/>
      <c r="H6179" s="123"/>
      <c r="I6179" s="103"/>
      <c r="J6179" s="103"/>
      <c r="K6179" s="103"/>
    </row>
    <row r="6180" spans="2:11" x14ac:dyDescent="0.25">
      <c r="B6180" s="103"/>
      <c r="C6180" s="123"/>
      <c r="D6180" s="103"/>
      <c r="E6180" s="103"/>
      <c r="F6180" s="103"/>
      <c r="H6180" s="123"/>
      <c r="I6180" s="103"/>
      <c r="J6180" s="103"/>
      <c r="K6180" s="103"/>
    </row>
    <row r="6181" spans="2:11" x14ac:dyDescent="0.25">
      <c r="B6181" s="103"/>
      <c r="C6181" s="123"/>
      <c r="D6181" s="103"/>
      <c r="E6181" s="103"/>
      <c r="F6181" s="103"/>
      <c r="H6181" s="123"/>
      <c r="I6181" s="103"/>
      <c r="J6181" s="103"/>
      <c r="K6181" s="103"/>
    </row>
    <row r="6182" spans="2:11" x14ac:dyDescent="0.25">
      <c r="B6182" s="103"/>
      <c r="C6182" s="123"/>
      <c r="D6182" s="103"/>
      <c r="E6182" s="103"/>
      <c r="F6182" s="103"/>
      <c r="H6182" s="123"/>
      <c r="I6182" s="103"/>
      <c r="J6182" s="103"/>
      <c r="K6182" s="103"/>
    </row>
    <row r="6183" spans="2:11" x14ac:dyDescent="0.25">
      <c r="B6183" s="103"/>
      <c r="C6183" s="123"/>
      <c r="D6183" s="103"/>
      <c r="E6183" s="103"/>
      <c r="F6183" s="103"/>
      <c r="H6183" s="123"/>
      <c r="I6183" s="103"/>
      <c r="J6183" s="103"/>
      <c r="K6183" s="103"/>
    </row>
    <row r="6184" spans="2:11" x14ac:dyDescent="0.25">
      <c r="B6184" s="103"/>
      <c r="C6184" s="123"/>
      <c r="D6184" s="103"/>
      <c r="E6184" s="103"/>
      <c r="F6184" s="103"/>
      <c r="H6184" s="123"/>
      <c r="I6184" s="103"/>
      <c r="J6184" s="103"/>
      <c r="K6184" s="103"/>
    </row>
    <row r="6185" spans="2:11" x14ac:dyDescent="0.25">
      <c r="B6185" s="103"/>
      <c r="C6185" s="123"/>
      <c r="D6185" s="103"/>
      <c r="E6185" s="103"/>
      <c r="F6185" s="103"/>
      <c r="H6185" s="123"/>
      <c r="I6185" s="103"/>
      <c r="J6185" s="103"/>
      <c r="K6185" s="103"/>
    </row>
    <row r="6186" spans="2:11" x14ac:dyDescent="0.25">
      <c r="B6186" s="103"/>
      <c r="C6186" s="123"/>
      <c r="D6186" s="103"/>
      <c r="E6186" s="103"/>
      <c r="F6186" s="103"/>
      <c r="H6186" s="123"/>
      <c r="I6186" s="103"/>
      <c r="J6186" s="103"/>
      <c r="K6186" s="103"/>
    </row>
    <row r="6187" spans="2:11" x14ac:dyDescent="0.25">
      <c r="B6187" s="103"/>
      <c r="C6187" s="123"/>
      <c r="D6187" s="103"/>
      <c r="E6187" s="103"/>
      <c r="F6187" s="103"/>
      <c r="H6187" s="123"/>
      <c r="I6187" s="103"/>
      <c r="J6187" s="103"/>
      <c r="K6187" s="103"/>
    </row>
    <row r="6188" spans="2:11" x14ac:dyDescent="0.25">
      <c r="B6188" s="103"/>
      <c r="C6188" s="123"/>
      <c r="D6188" s="103"/>
      <c r="E6188" s="103"/>
      <c r="F6188" s="103"/>
      <c r="H6188" s="123"/>
      <c r="I6188" s="103"/>
      <c r="J6188" s="103"/>
      <c r="K6188" s="103"/>
    </row>
    <row r="6189" spans="2:11" x14ac:dyDescent="0.25">
      <c r="B6189" s="103"/>
      <c r="C6189" s="123"/>
      <c r="D6189" s="103"/>
      <c r="E6189" s="103"/>
      <c r="F6189" s="103"/>
      <c r="H6189" s="123"/>
      <c r="I6189" s="103"/>
      <c r="J6189" s="103"/>
      <c r="K6189" s="103"/>
    </row>
    <row r="6190" spans="2:11" x14ac:dyDescent="0.25">
      <c r="B6190" s="103"/>
      <c r="C6190" s="123"/>
      <c r="D6190" s="103"/>
      <c r="E6190" s="103"/>
      <c r="F6190" s="103"/>
      <c r="H6190" s="123"/>
      <c r="I6190" s="103"/>
      <c r="J6190" s="103"/>
      <c r="K6190" s="103"/>
    </row>
    <row r="6191" spans="2:11" x14ac:dyDescent="0.25">
      <c r="B6191" s="103"/>
      <c r="C6191" s="123"/>
      <c r="D6191" s="103"/>
      <c r="E6191" s="103"/>
      <c r="F6191" s="103"/>
      <c r="H6191" s="123"/>
      <c r="I6191" s="103"/>
      <c r="J6191" s="103"/>
      <c r="K6191" s="103"/>
    </row>
    <row r="6192" spans="2:11" x14ac:dyDescent="0.25">
      <c r="B6192" s="103"/>
      <c r="C6192" s="123"/>
      <c r="D6192" s="103"/>
      <c r="E6192" s="103"/>
      <c r="F6192" s="103"/>
      <c r="H6192" s="123"/>
      <c r="I6192" s="103"/>
      <c r="J6192" s="103"/>
      <c r="K6192" s="103"/>
    </row>
    <row r="6193" spans="2:11" x14ac:dyDescent="0.25">
      <c r="B6193" s="103"/>
      <c r="C6193" s="123"/>
      <c r="D6193" s="103"/>
      <c r="E6193" s="103"/>
      <c r="F6193" s="103"/>
      <c r="H6193" s="123"/>
      <c r="I6193" s="103"/>
      <c r="J6193" s="103"/>
      <c r="K6193" s="103"/>
    </row>
    <row r="6194" spans="2:11" x14ac:dyDescent="0.25">
      <c r="B6194" s="103"/>
      <c r="C6194" s="123"/>
      <c r="D6194" s="103"/>
      <c r="E6194" s="103"/>
      <c r="F6194" s="103"/>
      <c r="H6194" s="123"/>
      <c r="I6194" s="103"/>
      <c r="J6194" s="103"/>
      <c r="K6194" s="103"/>
    </row>
    <row r="6195" spans="2:11" x14ac:dyDescent="0.25">
      <c r="B6195" s="103"/>
      <c r="C6195" s="123"/>
      <c r="D6195" s="103"/>
      <c r="E6195" s="103"/>
      <c r="F6195" s="103"/>
      <c r="H6195" s="123"/>
      <c r="I6195" s="103"/>
      <c r="J6195" s="103"/>
      <c r="K6195" s="103"/>
    </row>
    <row r="6196" spans="2:11" x14ac:dyDescent="0.25">
      <c r="B6196" s="103"/>
      <c r="C6196" s="123"/>
      <c r="D6196" s="103"/>
      <c r="E6196" s="103"/>
      <c r="F6196" s="103"/>
      <c r="H6196" s="123"/>
      <c r="I6196" s="103"/>
      <c r="J6196" s="103"/>
      <c r="K6196" s="103"/>
    </row>
    <row r="6197" spans="2:11" x14ac:dyDescent="0.25">
      <c r="B6197" s="103"/>
      <c r="C6197" s="123"/>
      <c r="D6197" s="103"/>
      <c r="E6197" s="103"/>
      <c r="F6197" s="103"/>
      <c r="H6197" s="123"/>
      <c r="I6197" s="103"/>
      <c r="J6197" s="103"/>
      <c r="K6197" s="103"/>
    </row>
    <row r="6198" spans="2:11" x14ac:dyDescent="0.25">
      <c r="B6198" s="103"/>
      <c r="C6198" s="123"/>
      <c r="D6198" s="103"/>
      <c r="E6198" s="103"/>
      <c r="F6198" s="103"/>
      <c r="H6198" s="123"/>
      <c r="I6198" s="103"/>
      <c r="J6198" s="103"/>
      <c r="K6198" s="103"/>
    </row>
    <row r="6199" spans="2:11" x14ac:dyDescent="0.25">
      <c r="B6199" s="103"/>
      <c r="C6199" s="123"/>
      <c r="D6199" s="103"/>
      <c r="E6199" s="103"/>
      <c r="F6199" s="103"/>
      <c r="H6199" s="123"/>
      <c r="I6199" s="103"/>
      <c r="J6199" s="103"/>
      <c r="K6199" s="103"/>
    </row>
    <row r="6200" spans="2:11" x14ac:dyDescent="0.25">
      <c r="B6200" s="103"/>
      <c r="C6200" s="123"/>
      <c r="D6200" s="103"/>
      <c r="E6200" s="103"/>
      <c r="F6200" s="103"/>
      <c r="H6200" s="123"/>
      <c r="I6200" s="103"/>
      <c r="J6200" s="103"/>
      <c r="K6200" s="103"/>
    </row>
    <row r="6201" spans="2:11" x14ac:dyDescent="0.25">
      <c r="B6201" s="103"/>
      <c r="C6201" s="123"/>
      <c r="D6201" s="103"/>
      <c r="E6201" s="103"/>
      <c r="F6201" s="103"/>
      <c r="H6201" s="123"/>
      <c r="I6201" s="103"/>
      <c r="J6201" s="103"/>
      <c r="K6201" s="103"/>
    </row>
    <row r="6202" spans="2:11" x14ac:dyDescent="0.25">
      <c r="B6202" s="103"/>
      <c r="C6202" s="123"/>
      <c r="D6202" s="103"/>
      <c r="E6202" s="103"/>
      <c r="F6202" s="103"/>
      <c r="H6202" s="123"/>
      <c r="I6202" s="103"/>
      <c r="J6202" s="103"/>
      <c r="K6202" s="103"/>
    </row>
    <row r="6203" spans="2:11" x14ac:dyDescent="0.25">
      <c r="B6203" s="103"/>
      <c r="C6203" s="123"/>
      <c r="D6203" s="103"/>
      <c r="E6203" s="103"/>
      <c r="F6203" s="103"/>
      <c r="H6203" s="123"/>
      <c r="I6203" s="103"/>
      <c r="J6203" s="103"/>
      <c r="K6203" s="103"/>
    </row>
    <row r="6204" spans="2:11" x14ac:dyDescent="0.25">
      <c r="B6204" s="103"/>
      <c r="C6204" s="123"/>
      <c r="D6204" s="103"/>
      <c r="E6204" s="103"/>
      <c r="F6204" s="103"/>
      <c r="H6204" s="123"/>
      <c r="I6204" s="103"/>
      <c r="J6204" s="103"/>
      <c r="K6204" s="103"/>
    </row>
    <row r="6205" spans="2:11" x14ac:dyDescent="0.25">
      <c r="B6205" s="103"/>
      <c r="C6205" s="123"/>
      <c r="D6205" s="103"/>
      <c r="E6205" s="103"/>
      <c r="F6205" s="103"/>
      <c r="H6205" s="123"/>
      <c r="I6205" s="103"/>
      <c r="J6205" s="103"/>
      <c r="K6205" s="103"/>
    </row>
    <row r="6206" spans="2:11" x14ac:dyDescent="0.25">
      <c r="B6206" s="103"/>
      <c r="C6206" s="123"/>
      <c r="D6206" s="103"/>
      <c r="E6206" s="103"/>
      <c r="F6206" s="103"/>
      <c r="H6206" s="123"/>
      <c r="I6206" s="103"/>
      <c r="J6206" s="103"/>
      <c r="K6206" s="103"/>
    </row>
    <row r="6207" spans="2:11" x14ac:dyDescent="0.25">
      <c r="B6207" s="103"/>
      <c r="C6207" s="123"/>
      <c r="D6207" s="103"/>
      <c r="E6207" s="103"/>
      <c r="F6207" s="103"/>
      <c r="H6207" s="123"/>
      <c r="I6207" s="103"/>
      <c r="J6207" s="103"/>
      <c r="K6207" s="103"/>
    </row>
    <row r="6208" spans="2:11" x14ac:dyDescent="0.25">
      <c r="B6208" s="103"/>
      <c r="C6208" s="123"/>
      <c r="D6208" s="103"/>
      <c r="E6208" s="103"/>
      <c r="F6208" s="103"/>
      <c r="H6208" s="123"/>
      <c r="I6208" s="103"/>
      <c r="J6208" s="103"/>
      <c r="K6208" s="103"/>
    </row>
    <row r="6209" spans="2:11" x14ac:dyDescent="0.25">
      <c r="B6209" s="103"/>
      <c r="C6209" s="123"/>
      <c r="D6209" s="103"/>
      <c r="E6209" s="103"/>
      <c r="F6209" s="103"/>
      <c r="H6209" s="123"/>
      <c r="I6209" s="103"/>
      <c r="J6209" s="103"/>
      <c r="K6209" s="103"/>
    </row>
    <row r="6210" spans="2:11" x14ac:dyDescent="0.25">
      <c r="B6210" s="103"/>
      <c r="C6210" s="123"/>
      <c r="D6210" s="103"/>
      <c r="E6210" s="103"/>
      <c r="F6210" s="103"/>
      <c r="H6210" s="123"/>
      <c r="I6210" s="103"/>
      <c r="J6210" s="103"/>
      <c r="K6210" s="103"/>
    </row>
    <row r="6211" spans="2:11" x14ac:dyDescent="0.25">
      <c r="B6211" s="103"/>
      <c r="C6211" s="123"/>
      <c r="D6211" s="103"/>
      <c r="E6211" s="103"/>
      <c r="F6211" s="103"/>
      <c r="H6211" s="123"/>
      <c r="I6211" s="103"/>
      <c r="J6211" s="103"/>
      <c r="K6211" s="103"/>
    </row>
    <row r="6212" spans="2:11" x14ac:dyDescent="0.25">
      <c r="B6212" s="103"/>
      <c r="C6212" s="123"/>
      <c r="D6212" s="103"/>
      <c r="E6212" s="103"/>
      <c r="F6212" s="103"/>
      <c r="H6212" s="123"/>
      <c r="I6212" s="103"/>
      <c r="J6212" s="103"/>
      <c r="K6212" s="103"/>
    </row>
    <row r="6213" spans="2:11" x14ac:dyDescent="0.25">
      <c r="B6213" s="103"/>
      <c r="C6213" s="123"/>
      <c r="D6213" s="103"/>
      <c r="E6213" s="103"/>
      <c r="F6213" s="103"/>
      <c r="H6213" s="123"/>
      <c r="I6213" s="103"/>
      <c r="J6213" s="103"/>
      <c r="K6213" s="103"/>
    </row>
    <row r="6214" spans="2:11" x14ac:dyDescent="0.25">
      <c r="B6214" s="103"/>
      <c r="C6214" s="123"/>
      <c r="D6214" s="103"/>
      <c r="E6214" s="103"/>
      <c r="F6214" s="103"/>
      <c r="H6214" s="123"/>
      <c r="I6214" s="103"/>
      <c r="J6214" s="103"/>
      <c r="K6214" s="103"/>
    </row>
    <row r="6215" spans="2:11" x14ac:dyDescent="0.25">
      <c r="B6215" s="103"/>
      <c r="C6215" s="123"/>
      <c r="D6215" s="103"/>
      <c r="E6215" s="103"/>
      <c r="F6215" s="103"/>
      <c r="H6215" s="123"/>
      <c r="I6215" s="103"/>
      <c r="J6215" s="103"/>
      <c r="K6215" s="103"/>
    </row>
    <row r="6216" spans="2:11" x14ac:dyDescent="0.25">
      <c r="B6216" s="103"/>
      <c r="C6216" s="123"/>
      <c r="D6216" s="103"/>
      <c r="E6216" s="103"/>
      <c r="F6216" s="103"/>
      <c r="H6216" s="123"/>
      <c r="I6216" s="103"/>
      <c r="J6216" s="103"/>
      <c r="K6216" s="103"/>
    </row>
    <row r="6217" spans="2:11" x14ac:dyDescent="0.25">
      <c r="B6217" s="103"/>
      <c r="C6217" s="123"/>
      <c r="D6217" s="103"/>
      <c r="E6217" s="103"/>
      <c r="F6217" s="103"/>
      <c r="H6217" s="123"/>
      <c r="I6217" s="103"/>
      <c r="J6217" s="103"/>
      <c r="K6217" s="103"/>
    </row>
    <row r="6218" spans="2:11" x14ac:dyDescent="0.25">
      <c r="B6218" s="103"/>
      <c r="C6218" s="123"/>
      <c r="D6218" s="103"/>
      <c r="E6218" s="103"/>
      <c r="F6218" s="103"/>
      <c r="H6218" s="123"/>
      <c r="I6218" s="103"/>
      <c r="J6218" s="103"/>
      <c r="K6218" s="103"/>
    </row>
    <row r="6219" spans="2:11" x14ac:dyDescent="0.25">
      <c r="B6219" s="103"/>
      <c r="C6219" s="123"/>
      <c r="D6219" s="103"/>
      <c r="E6219" s="103"/>
      <c r="F6219" s="103"/>
      <c r="H6219" s="123"/>
      <c r="I6219" s="103"/>
      <c r="J6219" s="103"/>
      <c r="K6219" s="103"/>
    </row>
    <row r="6220" spans="2:11" x14ac:dyDescent="0.25">
      <c r="B6220" s="103"/>
      <c r="C6220" s="123"/>
      <c r="D6220" s="103"/>
      <c r="E6220" s="103"/>
      <c r="F6220" s="103"/>
      <c r="H6220" s="123"/>
      <c r="I6220" s="103"/>
      <c r="J6220" s="103"/>
      <c r="K6220" s="103"/>
    </row>
    <row r="6221" spans="2:11" x14ac:dyDescent="0.25">
      <c r="B6221" s="103"/>
      <c r="C6221" s="123"/>
      <c r="D6221" s="103"/>
      <c r="E6221" s="103"/>
      <c r="F6221" s="103"/>
      <c r="H6221" s="123"/>
      <c r="I6221" s="103"/>
      <c r="J6221" s="103"/>
      <c r="K6221" s="103"/>
    </row>
    <row r="6222" spans="2:11" x14ac:dyDescent="0.25">
      <c r="B6222" s="103"/>
      <c r="C6222" s="123"/>
      <c r="D6222" s="103"/>
      <c r="E6222" s="103"/>
      <c r="F6222" s="103"/>
      <c r="H6222" s="123"/>
      <c r="I6222" s="103"/>
      <c r="J6222" s="103"/>
      <c r="K6222" s="103"/>
    </row>
    <row r="6223" spans="2:11" x14ac:dyDescent="0.25">
      <c r="B6223" s="103"/>
      <c r="C6223" s="123"/>
      <c r="D6223" s="103"/>
      <c r="E6223" s="103"/>
      <c r="F6223" s="103"/>
      <c r="H6223" s="123"/>
      <c r="I6223" s="103"/>
      <c r="J6223" s="103"/>
      <c r="K6223" s="103"/>
    </row>
    <row r="6224" spans="2:11" x14ac:dyDescent="0.25">
      <c r="B6224" s="103"/>
      <c r="C6224" s="123"/>
      <c r="D6224" s="103"/>
      <c r="E6224" s="103"/>
      <c r="F6224" s="103"/>
      <c r="H6224" s="123"/>
      <c r="I6224" s="103"/>
      <c r="J6224" s="103"/>
      <c r="K6224" s="103"/>
    </row>
    <row r="6225" spans="2:11" x14ac:dyDescent="0.25">
      <c r="B6225" s="103"/>
      <c r="C6225" s="123"/>
      <c r="D6225" s="103"/>
      <c r="E6225" s="103"/>
      <c r="F6225" s="103"/>
      <c r="H6225" s="123"/>
      <c r="I6225" s="103"/>
      <c r="J6225" s="103"/>
      <c r="K6225" s="103"/>
    </row>
    <row r="6226" spans="2:11" x14ac:dyDescent="0.25">
      <c r="B6226" s="103"/>
      <c r="C6226" s="123"/>
      <c r="D6226" s="103"/>
      <c r="E6226" s="103"/>
      <c r="F6226" s="103"/>
      <c r="H6226" s="123"/>
      <c r="I6226" s="103"/>
      <c r="J6226" s="103"/>
      <c r="K6226" s="103"/>
    </row>
    <row r="6227" spans="2:11" x14ac:dyDescent="0.25">
      <c r="B6227" s="103"/>
      <c r="C6227" s="123"/>
      <c r="D6227" s="103"/>
      <c r="E6227" s="103"/>
      <c r="F6227" s="103"/>
      <c r="H6227" s="123"/>
      <c r="I6227" s="103"/>
      <c r="J6227" s="103"/>
      <c r="K6227" s="103"/>
    </row>
    <row r="6228" spans="2:11" x14ac:dyDescent="0.25">
      <c r="B6228" s="103"/>
      <c r="C6228" s="123"/>
      <c r="D6228" s="103"/>
      <c r="E6228" s="103"/>
      <c r="F6228" s="103"/>
      <c r="H6228" s="123"/>
      <c r="I6228" s="103"/>
      <c r="J6228" s="103"/>
      <c r="K6228" s="103"/>
    </row>
    <row r="6229" spans="2:11" x14ac:dyDescent="0.25">
      <c r="B6229" s="103"/>
      <c r="C6229" s="123"/>
      <c r="D6229" s="103"/>
      <c r="E6229" s="103"/>
      <c r="F6229" s="103"/>
      <c r="H6229" s="123"/>
      <c r="I6229" s="103"/>
      <c r="J6229" s="103"/>
      <c r="K6229" s="103"/>
    </row>
    <row r="6230" spans="2:11" x14ac:dyDescent="0.25">
      <c r="B6230" s="103"/>
      <c r="C6230" s="123"/>
      <c r="D6230" s="103"/>
      <c r="E6230" s="103"/>
      <c r="F6230" s="103"/>
      <c r="H6230" s="123"/>
      <c r="I6230" s="103"/>
      <c r="J6230" s="103"/>
      <c r="K6230" s="103"/>
    </row>
    <row r="6231" spans="2:11" x14ac:dyDescent="0.25">
      <c r="B6231" s="103"/>
      <c r="C6231" s="123"/>
      <c r="D6231" s="103"/>
      <c r="E6231" s="103"/>
      <c r="F6231" s="103"/>
      <c r="H6231" s="123"/>
      <c r="I6231" s="103"/>
      <c r="J6231" s="103"/>
      <c r="K6231" s="103"/>
    </row>
    <row r="6232" spans="2:11" x14ac:dyDescent="0.25">
      <c r="B6232" s="103"/>
      <c r="C6232" s="123"/>
      <c r="D6232" s="103"/>
      <c r="E6232" s="103"/>
      <c r="F6232" s="103"/>
      <c r="H6232" s="123"/>
      <c r="I6232" s="103"/>
      <c r="J6232" s="103"/>
      <c r="K6232" s="103"/>
    </row>
    <row r="6233" spans="2:11" x14ac:dyDescent="0.25">
      <c r="B6233" s="103"/>
      <c r="C6233" s="123"/>
      <c r="D6233" s="103"/>
      <c r="E6233" s="103"/>
      <c r="F6233" s="103"/>
      <c r="H6233" s="123"/>
      <c r="I6233" s="103"/>
      <c r="J6233" s="103"/>
      <c r="K6233" s="103"/>
    </row>
    <row r="6234" spans="2:11" x14ac:dyDescent="0.25">
      <c r="B6234" s="103"/>
      <c r="C6234" s="123"/>
      <c r="D6234" s="103"/>
      <c r="E6234" s="103"/>
      <c r="F6234" s="103"/>
      <c r="H6234" s="123"/>
      <c r="I6234" s="103"/>
      <c r="J6234" s="103"/>
      <c r="K6234" s="103"/>
    </row>
    <row r="6235" spans="2:11" x14ac:dyDescent="0.25">
      <c r="B6235" s="103"/>
      <c r="C6235" s="123"/>
      <c r="D6235" s="103"/>
      <c r="E6235" s="103"/>
      <c r="F6235" s="103"/>
      <c r="H6235" s="123"/>
      <c r="I6235" s="103"/>
      <c r="J6235" s="103"/>
      <c r="K6235" s="103"/>
    </row>
    <row r="6236" spans="2:11" x14ac:dyDescent="0.25">
      <c r="B6236" s="103"/>
      <c r="C6236" s="123"/>
      <c r="D6236" s="103"/>
      <c r="E6236" s="103"/>
      <c r="F6236" s="103"/>
      <c r="H6236" s="123"/>
      <c r="I6236" s="103"/>
      <c r="J6236" s="103"/>
      <c r="K6236" s="103"/>
    </row>
    <row r="6237" spans="2:11" x14ac:dyDescent="0.25">
      <c r="B6237" s="103"/>
      <c r="C6237" s="123"/>
      <c r="D6237" s="103"/>
      <c r="E6237" s="103"/>
      <c r="F6237" s="103"/>
      <c r="H6237" s="123"/>
      <c r="I6237" s="103"/>
      <c r="J6237" s="103"/>
      <c r="K6237" s="103"/>
    </row>
    <row r="6238" spans="2:11" x14ac:dyDescent="0.25">
      <c r="B6238" s="103"/>
      <c r="C6238" s="123"/>
      <c r="D6238" s="103"/>
      <c r="E6238" s="103"/>
      <c r="F6238" s="103"/>
      <c r="H6238" s="123"/>
      <c r="I6238" s="103"/>
      <c r="J6238" s="103"/>
      <c r="K6238" s="103"/>
    </row>
    <row r="6239" spans="2:11" x14ac:dyDescent="0.25">
      <c r="B6239" s="103"/>
      <c r="C6239" s="123"/>
      <c r="D6239" s="103"/>
      <c r="E6239" s="103"/>
      <c r="F6239" s="103"/>
      <c r="H6239" s="123"/>
      <c r="I6239" s="103"/>
      <c r="J6239" s="103"/>
      <c r="K6239" s="103"/>
    </row>
    <row r="6240" spans="2:11" x14ac:dyDescent="0.25">
      <c r="B6240" s="103"/>
      <c r="C6240" s="123"/>
      <c r="D6240" s="103"/>
      <c r="E6240" s="103"/>
      <c r="F6240" s="103"/>
      <c r="H6240" s="123"/>
      <c r="I6240" s="103"/>
      <c r="J6240" s="103"/>
      <c r="K6240" s="103"/>
    </row>
    <row r="6241" spans="2:11" x14ac:dyDescent="0.25">
      <c r="B6241" s="103"/>
      <c r="C6241" s="123"/>
      <c r="D6241" s="103"/>
      <c r="E6241" s="103"/>
      <c r="F6241" s="103"/>
      <c r="H6241" s="123"/>
      <c r="I6241" s="103"/>
      <c r="J6241" s="103"/>
      <c r="K6241" s="103"/>
    </row>
    <row r="6242" spans="2:11" x14ac:dyDescent="0.25">
      <c r="B6242" s="103"/>
      <c r="C6242" s="123"/>
      <c r="D6242" s="103"/>
      <c r="E6242" s="103"/>
      <c r="F6242" s="103"/>
      <c r="H6242" s="123"/>
      <c r="I6242" s="103"/>
      <c r="J6242" s="103"/>
      <c r="K6242" s="103"/>
    </row>
    <row r="6243" spans="2:11" x14ac:dyDescent="0.25">
      <c r="B6243" s="103"/>
      <c r="C6243" s="123"/>
      <c r="D6243" s="103"/>
      <c r="E6243" s="103"/>
      <c r="F6243" s="103"/>
      <c r="H6243" s="123"/>
      <c r="I6243" s="103"/>
      <c r="J6243" s="103"/>
      <c r="K6243" s="103"/>
    </row>
    <row r="6244" spans="2:11" x14ac:dyDescent="0.25">
      <c r="B6244" s="103"/>
      <c r="C6244" s="123"/>
      <c r="D6244" s="103"/>
      <c r="E6244" s="103"/>
      <c r="F6244" s="103"/>
      <c r="H6244" s="123"/>
      <c r="I6244" s="103"/>
      <c r="J6244" s="103"/>
      <c r="K6244" s="103"/>
    </row>
    <row r="6245" spans="2:11" x14ac:dyDescent="0.25">
      <c r="B6245" s="103"/>
      <c r="C6245" s="123"/>
      <c r="D6245" s="103"/>
      <c r="E6245" s="103"/>
      <c r="F6245" s="103"/>
      <c r="H6245" s="123"/>
      <c r="I6245" s="103"/>
      <c r="J6245" s="103"/>
      <c r="K6245" s="103"/>
    </row>
    <row r="6246" spans="2:11" x14ac:dyDescent="0.25">
      <c r="B6246" s="103"/>
      <c r="C6246" s="123"/>
      <c r="D6246" s="103"/>
      <c r="E6246" s="103"/>
      <c r="F6246" s="103"/>
      <c r="H6246" s="123"/>
      <c r="I6246" s="103"/>
      <c r="J6246" s="103"/>
      <c r="K6246" s="103"/>
    </row>
    <row r="6247" spans="2:11" x14ac:dyDescent="0.25">
      <c r="B6247" s="103"/>
      <c r="C6247" s="123"/>
      <c r="D6247" s="103"/>
      <c r="E6247" s="103"/>
      <c r="F6247" s="103"/>
      <c r="H6247" s="123"/>
      <c r="I6247" s="103"/>
      <c r="J6247" s="103"/>
      <c r="K6247" s="103"/>
    </row>
    <row r="6248" spans="2:11" x14ac:dyDescent="0.25">
      <c r="B6248" s="103"/>
      <c r="C6248" s="123"/>
      <c r="D6248" s="103"/>
      <c r="E6248" s="103"/>
      <c r="F6248" s="103"/>
      <c r="H6248" s="123"/>
      <c r="I6248" s="103"/>
      <c r="J6248" s="103"/>
      <c r="K6248" s="103"/>
    </row>
    <row r="6249" spans="2:11" x14ac:dyDescent="0.25">
      <c r="B6249" s="103"/>
      <c r="C6249" s="123"/>
      <c r="D6249" s="103"/>
      <c r="E6249" s="103"/>
      <c r="F6249" s="103"/>
      <c r="H6249" s="123"/>
      <c r="I6249" s="103"/>
      <c r="J6249" s="103"/>
      <c r="K6249" s="103"/>
    </row>
    <row r="6250" spans="2:11" x14ac:dyDescent="0.25">
      <c r="B6250" s="103"/>
      <c r="C6250" s="123"/>
      <c r="D6250" s="103"/>
      <c r="E6250" s="103"/>
      <c r="F6250" s="103"/>
      <c r="H6250" s="123"/>
      <c r="I6250" s="103"/>
      <c r="J6250" s="103"/>
      <c r="K6250" s="103"/>
    </row>
    <row r="6251" spans="2:11" x14ac:dyDescent="0.25">
      <c r="B6251" s="103"/>
      <c r="C6251" s="123"/>
      <c r="D6251" s="103"/>
      <c r="E6251" s="103"/>
      <c r="F6251" s="103"/>
      <c r="H6251" s="123"/>
      <c r="I6251" s="103"/>
      <c r="J6251" s="103"/>
      <c r="K6251" s="103"/>
    </row>
    <row r="6252" spans="2:11" x14ac:dyDescent="0.25">
      <c r="B6252" s="103"/>
      <c r="C6252" s="123"/>
      <c r="D6252" s="103"/>
      <c r="E6252" s="103"/>
      <c r="F6252" s="103"/>
      <c r="H6252" s="123"/>
      <c r="I6252" s="103"/>
      <c r="J6252" s="103"/>
      <c r="K6252" s="103"/>
    </row>
    <row r="6253" spans="2:11" x14ac:dyDescent="0.25">
      <c r="B6253" s="103"/>
      <c r="C6253" s="123"/>
      <c r="D6253" s="103"/>
      <c r="E6253" s="103"/>
      <c r="F6253" s="103"/>
      <c r="H6253" s="123"/>
      <c r="I6253" s="103"/>
      <c r="J6253" s="103"/>
      <c r="K6253" s="103"/>
    </row>
    <row r="6254" spans="2:11" x14ac:dyDescent="0.25">
      <c r="B6254" s="103"/>
      <c r="C6254" s="123"/>
      <c r="D6254" s="103"/>
      <c r="E6254" s="103"/>
      <c r="F6254" s="103"/>
      <c r="H6254" s="123"/>
      <c r="I6254" s="103"/>
      <c r="J6254" s="103"/>
      <c r="K6254" s="103"/>
    </row>
    <row r="6255" spans="2:11" x14ac:dyDescent="0.25">
      <c r="B6255" s="103"/>
      <c r="C6255" s="123"/>
      <c r="D6255" s="103"/>
      <c r="E6255" s="103"/>
      <c r="F6255" s="103"/>
      <c r="H6255" s="123"/>
      <c r="I6255" s="103"/>
      <c r="J6255" s="103"/>
      <c r="K6255" s="103"/>
    </row>
    <row r="6256" spans="2:11" x14ac:dyDescent="0.25">
      <c r="B6256" s="103"/>
      <c r="C6256" s="123"/>
      <c r="D6256" s="103"/>
      <c r="E6256" s="103"/>
      <c r="F6256" s="103"/>
      <c r="H6256" s="123"/>
      <c r="I6256" s="103"/>
      <c r="J6256" s="103"/>
      <c r="K6256" s="103"/>
    </row>
    <row r="6257" spans="2:11" x14ac:dyDescent="0.25">
      <c r="B6257" s="103"/>
      <c r="C6257" s="123"/>
      <c r="D6257" s="103"/>
      <c r="E6257" s="103"/>
      <c r="F6257" s="103"/>
      <c r="H6257" s="123"/>
      <c r="I6257" s="103"/>
      <c r="J6257" s="103"/>
      <c r="K6257" s="103"/>
    </row>
    <row r="6258" spans="2:11" x14ac:dyDescent="0.25">
      <c r="B6258" s="103"/>
      <c r="C6258" s="123"/>
      <c r="D6258" s="103"/>
      <c r="E6258" s="103"/>
      <c r="F6258" s="103"/>
      <c r="H6258" s="123"/>
      <c r="I6258" s="103"/>
      <c r="J6258" s="103"/>
      <c r="K6258" s="103"/>
    </row>
    <row r="6259" spans="2:11" x14ac:dyDescent="0.25">
      <c r="B6259" s="103"/>
      <c r="C6259" s="123"/>
      <c r="D6259" s="103"/>
      <c r="E6259" s="103"/>
      <c r="F6259" s="103"/>
      <c r="H6259" s="123"/>
      <c r="I6259" s="103"/>
      <c r="J6259" s="103"/>
      <c r="K6259" s="103"/>
    </row>
    <row r="6260" spans="2:11" x14ac:dyDescent="0.25">
      <c r="B6260" s="103"/>
      <c r="C6260" s="123"/>
      <c r="D6260" s="103"/>
      <c r="E6260" s="103"/>
      <c r="F6260" s="103"/>
      <c r="H6260" s="123"/>
      <c r="I6260" s="103"/>
      <c r="J6260" s="103"/>
      <c r="K6260" s="103"/>
    </row>
    <row r="6261" spans="2:11" x14ac:dyDescent="0.25">
      <c r="B6261" s="103"/>
      <c r="C6261" s="123"/>
      <c r="D6261" s="103"/>
      <c r="E6261" s="103"/>
      <c r="F6261" s="103"/>
      <c r="H6261" s="123"/>
      <c r="I6261" s="103"/>
      <c r="J6261" s="103"/>
      <c r="K6261" s="103"/>
    </row>
    <row r="6262" spans="2:11" x14ac:dyDescent="0.25">
      <c r="B6262" s="103"/>
      <c r="C6262" s="123"/>
      <c r="D6262" s="103"/>
      <c r="E6262" s="103"/>
      <c r="F6262" s="103"/>
      <c r="H6262" s="123"/>
      <c r="I6262" s="103"/>
      <c r="J6262" s="103"/>
      <c r="K6262" s="103"/>
    </row>
    <row r="6263" spans="2:11" x14ac:dyDescent="0.25">
      <c r="B6263" s="103"/>
      <c r="C6263" s="123"/>
      <c r="D6263" s="103"/>
      <c r="E6263" s="103"/>
      <c r="F6263" s="103"/>
      <c r="H6263" s="123"/>
      <c r="I6263" s="103"/>
      <c r="J6263" s="103"/>
      <c r="K6263" s="103"/>
    </row>
    <row r="6264" spans="2:11" x14ac:dyDescent="0.25">
      <c r="B6264" s="103"/>
      <c r="C6264" s="123"/>
      <c r="D6264" s="103"/>
      <c r="E6264" s="103"/>
      <c r="F6264" s="103"/>
      <c r="H6264" s="123"/>
      <c r="I6264" s="103"/>
      <c r="J6264" s="103"/>
      <c r="K6264" s="103"/>
    </row>
    <row r="6265" spans="2:11" x14ac:dyDescent="0.25">
      <c r="B6265" s="103"/>
      <c r="C6265" s="123"/>
      <c r="D6265" s="103"/>
      <c r="E6265" s="103"/>
      <c r="F6265" s="103"/>
      <c r="H6265" s="123"/>
      <c r="I6265" s="103"/>
      <c r="J6265" s="103"/>
      <c r="K6265" s="103"/>
    </row>
    <row r="6266" spans="2:11" x14ac:dyDescent="0.25">
      <c r="B6266" s="103"/>
      <c r="C6266" s="123"/>
      <c r="D6266" s="103"/>
      <c r="E6266" s="103"/>
      <c r="F6266" s="103"/>
      <c r="H6266" s="123"/>
      <c r="I6266" s="103"/>
      <c r="J6266" s="103"/>
      <c r="K6266" s="103"/>
    </row>
    <row r="6267" spans="2:11" x14ac:dyDescent="0.25">
      <c r="B6267" s="103"/>
      <c r="C6267" s="123"/>
      <c r="D6267" s="103"/>
      <c r="E6267" s="103"/>
      <c r="F6267" s="103"/>
      <c r="H6267" s="123"/>
      <c r="I6267" s="103"/>
      <c r="J6267" s="103"/>
      <c r="K6267" s="103"/>
    </row>
    <row r="6268" spans="2:11" x14ac:dyDescent="0.25">
      <c r="B6268" s="103"/>
      <c r="C6268" s="123"/>
      <c r="D6268" s="103"/>
      <c r="E6268" s="103"/>
      <c r="F6268" s="103"/>
      <c r="H6268" s="123"/>
      <c r="I6268" s="103"/>
      <c r="J6268" s="103"/>
      <c r="K6268" s="103"/>
    </row>
    <row r="6269" spans="2:11" x14ac:dyDescent="0.25">
      <c r="B6269" s="103"/>
      <c r="C6269" s="123"/>
      <c r="D6269" s="103"/>
      <c r="E6269" s="103"/>
      <c r="F6269" s="103"/>
      <c r="H6269" s="123"/>
      <c r="I6269" s="103"/>
      <c r="J6269" s="103"/>
      <c r="K6269" s="103"/>
    </row>
    <row r="6270" spans="2:11" x14ac:dyDescent="0.25">
      <c r="B6270" s="103"/>
      <c r="C6270" s="123"/>
      <c r="D6270" s="103"/>
      <c r="E6270" s="103"/>
      <c r="F6270" s="103"/>
      <c r="H6270" s="123"/>
      <c r="I6270" s="103"/>
      <c r="J6270" s="103"/>
      <c r="K6270" s="103"/>
    </row>
    <row r="6271" spans="2:11" x14ac:dyDescent="0.25">
      <c r="B6271" s="103"/>
      <c r="C6271" s="123"/>
      <c r="D6271" s="103"/>
      <c r="E6271" s="103"/>
      <c r="F6271" s="103"/>
      <c r="H6271" s="123"/>
      <c r="I6271" s="103"/>
      <c r="J6271" s="103"/>
      <c r="K6271" s="103"/>
    </row>
    <row r="6272" spans="2:11" x14ac:dyDescent="0.25">
      <c r="B6272" s="103"/>
      <c r="C6272" s="123"/>
      <c r="D6272" s="103"/>
      <c r="E6272" s="103"/>
      <c r="F6272" s="103"/>
      <c r="H6272" s="123"/>
      <c r="I6272" s="103"/>
      <c r="J6272" s="103"/>
      <c r="K6272" s="103"/>
    </row>
    <row r="6273" spans="2:11" x14ac:dyDescent="0.25">
      <c r="B6273" s="103"/>
      <c r="C6273" s="123"/>
      <c r="D6273" s="103"/>
      <c r="E6273" s="103"/>
      <c r="F6273" s="103"/>
      <c r="H6273" s="123"/>
      <c r="I6273" s="103"/>
      <c r="J6273" s="103"/>
      <c r="K6273" s="103"/>
    </row>
    <row r="6274" spans="2:11" x14ac:dyDescent="0.25">
      <c r="B6274" s="103"/>
      <c r="C6274" s="123"/>
      <c r="D6274" s="103"/>
      <c r="E6274" s="103"/>
      <c r="F6274" s="103"/>
      <c r="H6274" s="123"/>
      <c r="I6274" s="103"/>
      <c r="J6274" s="103"/>
      <c r="K6274" s="103"/>
    </row>
    <row r="6275" spans="2:11" x14ac:dyDescent="0.25">
      <c r="B6275" s="103"/>
      <c r="C6275" s="123"/>
      <c r="D6275" s="103"/>
      <c r="E6275" s="103"/>
      <c r="F6275" s="103"/>
      <c r="H6275" s="123"/>
      <c r="I6275" s="103"/>
      <c r="J6275" s="103"/>
      <c r="K6275" s="103"/>
    </row>
    <row r="6276" spans="2:11" x14ac:dyDescent="0.25">
      <c r="B6276" s="103"/>
      <c r="C6276" s="123"/>
      <c r="D6276" s="103"/>
      <c r="E6276" s="103"/>
      <c r="F6276" s="103"/>
      <c r="H6276" s="123"/>
      <c r="I6276" s="103"/>
      <c r="J6276" s="103"/>
      <c r="K6276" s="103"/>
    </row>
    <row r="6277" spans="2:11" x14ac:dyDescent="0.25">
      <c r="B6277" s="103"/>
      <c r="C6277" s="123"/>
      <c r="D6277" s="103"/>
      <c r="E6277" s="103"/>
      <c r="F6277" s="103"/>
      <c r="H6277" s="123"/>
      <c r="I6277" s="103"/>
      <c r="J6277" s="103"/>
      <c r="K6277" s="103"/>
    </row>
    <row r="6278" spans="2:11" x14ac:dyDescent="0.25">
      <c r="B6278" s="103"/>
      <c r="C6278" s="123"/>
      <c r="D6278" s="103"/>
      <c r="E6278" s="103"/>
      <c r="F6278" s="103"/>
      <c r="H6278" s="123"/>
      <c r="I6278" s="103"/>
      <c r="J6278" s="103"/>
      <c r="K6278" s="103"/>
    </row>
    <row r="6279" spans="2:11" x14ac:dyDescent="0.25">
      <c r="B6279" s="103"/>
      <c r="C6279" s="123"/>
      <c r="D6279" s="103"/>
      <c r="E6279" s="103"/>
      <c r="F6279" s="103"/>
      <c r="H6279" s="123"/>
      <c r="I6279" s="103"/>
      <c r="J6279" s="103"/>
      <c r="K6279" s="103"/>
    </row>
    <row r="6280" spans="2:11" x14ac:dyDescent="0.25">
      <c r="B6280" s="103"/>
      <c r="C6280" s="123"/>
      <c r="D6280" s="103"/>
      <c r="E6280" s="103"/>
      <c r="F6280" s="103"/>
      <c r="H6280" s="123"/>
      <c r="I6280" s="103"/>
      <c r="J6280" s="103"/>
      <c r="K6280" s="103"/>
    </row>
    <row r="6281" spans="2:11" x14ac:dyDescent="0.25">
      <c r="B6281" s="103"/>
      <c r="C6281" s="123"/>
      <c r="D6281" s="103"/>
      <c r="E6281" s="103"/>
      <c r="F6281" s="103"/>
      <c r="H6281" s="123"/>
      <c r="I6281" s="103"/>
      <c r="J6281" s="103"/>
      <c r="K6281" s="103"/>
    </row>
    <row r="6282" spans="2:11" x14ac:dyDescent="0.25">
      <c r="B6282" s="103"/>
      <c r="C6282" s="123"/>
      <c r="D6282" s="103"/>
      <c r="E6282" s="103"/>
      <c r="F6282" s="103"/>
      <c r="H6282" s="123"/>
      <c r="I6282" s="103"/>
      <c r="J6282" s="103"/>
      <c r="K6282" s="103"/>
    </row>
    <row r="6283" spans="2:11" x14ac:dyDescent="0.25">
      <c r="B6283" s="103"/>
      <c r="C6283" s="123"/>
      <c r="D6283" s="103"/>
      <c r="E6283" s="103"/>
      <c r="F6283" s="103"/>
      <c r="H6283" s="123"/>
      <c r="I6283" s="103"/>
      <c r="J6283" s="103"/>
      <c r="K6283" s="103"/>
    </row>
    <row r="6284" spans="2:11" x14ac:dyDescent="0.25">
      <c r="B6284" s="103"/>
      <c r="C6284" s="123"/>
      <c r="D6284" s="103"/>
      <c r="E6284" s="103"/>
      <c r="F6284" s="103"/>
      <c r="H6284" s="123"/>
      <c r="I6284" s="103"/>
      <c r="J6284" s="103"/>
      <c r="K6284" s="103"/>
    </row>
    <row r="6285" spans="2:11" x14ac:dyDescent="0.25">
      <c r="B6285" s="103"/>
      <c r="C6285" s="123"/>
      <c r="D6285" s="103"/>
      <c r="E6285" s="103"/>
      <c r="F6285" s="103"/>
      <c r="H6285" s="123"/>
      <c r="I6285" s="103"/>
      <c r="J6285" s="103"/>
      <c r="K6285" s="103"/>
    </row>
    <row r="6286" spans="2:11" x14ac:dyDescent="0.25">
      <c r="B6286" s="103"/>
      <c r="C6286" s="123"/>
      <c r="D6286" s="103"/>
      <c r="E6286" s="103"/>
      <c r="F6286" s="103"/>
      <c r="H6286" s="123"/>
      <c r="I6286" s="103"/>
      <c r="J6286" s="103"/>
      <c r="K6286" s="103"/>
    </row>
    <row r="6287" spans="2:11" x14ac:dyDescent="0.25">
      <c r="B6287" s="103"/>
      <c r="C6287" s="123"/>
      <c r="D6287" s="103"/>
      <c r="E6287" s="103"/>
      <c r="F6287" s="103"/>
      <c r="H6287" s="123"/>
      <c r="I6287" s="103"/>
      <c r="J6287" s="103"/>
      <c r="K6287" s="103"/>
    </row>
    <row r="6288" spans="2:11" x14ac:dyDescent="0.25">
      <c r="B6288" s="103"/>
      <c r="C6288" s="123"/>
      <c r="D6288" s="103"/>
      <c r="E6288" s="103"/>
      <c r="F6288" s="103"/>
      <c r="H6288" s="123"/>
      <c r="I6288" s="103"/>
      <c r="J6288" s="103"/>
      <c r="K6288" s="103"/>
    </row>
    <row r="6289" spans="2:11" x14ac:dyDescent="0.25">
      <c r="B6289" s="103"/>
      <c r="C6289" s="123"/>
      <c r="D6289" s="103"/>
      <c r="E6289" s="103"/>
      <c r="F6289" s="103"/>
      <c r="H6289" s="123"/>
      <c r="I6289" s="103"/>
      <c r="J6289" s="103"/>
      <c r="K6289" s="103"/>
    </row>
    <row r="6290" spans="2:11" x14ac:dyDescent="0.25">
      <c r="B6290" s="103"/>
      <c r="C6290" s="123"/>
      <c r="D6290" s="103"/>
      <c r="E6290" s="103"/>
      <c r="F6290" s="103"/>
      <c r="H6290" s="123"/>
      <c r="I6290" s="103"/>
      <c r="J6290" s="103"/>
      <c r="K6290" s="103"/>
    </row>
    <row r="6291" spans="2:11" x14ac:dyDescent="0.25">
      <c r="B6291" s="103"/>
      <c r="C6291" s="123"/>
      <c r="D6291" s="103"/>
      <c r="E6291" s="103"/>
      <c r="F6291" s="103"/>
      <c r="H6291" s="123"/>
      <c r="I6291" s="103"/>
      <c r="J6291" s="103"/>
      <c r="K6291" s="103"/>
    </row>
    <row r="6292" spans="2:11" x14ac:dyDescent="0.25">
      <c r="B6292" s="103"/>
      <c r="C6292" s="123"/>
      <c r="D6292" s="103"/>
      <c r="E6292" s="103"/>
      <c r="F6292" s="103"/>
      <c r="H6292" s="123"/>
      <c r="I6292" s="103"/>
      <c r="J6292" s="103"/>
      <c r="K6292" s="103"/>
    </row>
    <row r="6293" spans="2:11" x14ac:dyDescent="0.25">
      <c r="B6293" s="103"/>
      <c r="C6293" s="123"/>
      <c r="D6293" s="103"/>
      <c r="E6293" s="103"/>
      <c r="F6293" s="103"/>
      <c r="H6293" s="123"/>
      <c r="I6293" s="103"/>
      <c r="J6293" s="103"/>
      <c r="K6293" s="103"/>
    </row>
    <row r="6294" spans="2:11" x14ac:dyDescent="0.25">
      <c r="B6294" s="103"/>
      <c r="C6294" s="123"/>
      <c r="D6294" s="103"/>
      <c r="E6294" s="103"/>
      <c r="F6294" s="103"/>
      <c r="H6294" s="123"/>
      <c r="I6294" s="103"/>
      <c r="J6294" s="103"/>
      <c r="K6294" s="103"/>
    </row>
    <row r="6295" spans="2:11" x14ac:dyDescent="0.25">
      <c r="B6295" s="103"/>
      <c r="C6295" s="123"/>
      <c r="D6295" s="103"/>
      <c r="E6295" s="103"/>
      <c r="F6295" s="103"/>
      <c r="H6295" s="123"/>
      <c r="I6295" s="103"/>
      <c r="J6295" s="103"/>
      <c r="K6295" s="103"/>
    </row>
    <row r="6296" spans="2:11" x14ac:dyDescent="0.25">
      <c r="B6296" s="103"/>
      <c r="C6296" s="123"/>
      <c r="D6296" s="103"/>
      <c r="E6296" s="103"/>
      <c r="F6296" s="103"/>
      <c r="H6296" s="123"/>
      <c r="I6296" s="103"/>
      <c r="J6296" s="103"/>
      <c r="K6296" s="103"/>
    </row>
    <row r="6297" spans="2:11" x14ac:dyDescent="0.25">
      <c r="B6297" s="103"/>
      <c r="C6297" s="123"/>
      <c r="D6297" s="103"/>
      <c r="E6297" s="103"/>
      <c r="F6297" s="103"/>
      <c r="H6297" s="123"/>
      <c r="I6297" s="103"/>
      <c r="J6297" s="103"/>
      <c r="K6297" s="103"/>
    </row>
    <row r="6298" spans="2:11" x14ac:dyDescent="0.25">
      <c r="B6298" s="103"/>
      <c r="C6298" s="123"/>
      <c r="D6298" s="103"/>
      <c r="E6298" s="103"/>
      <c r="F6298" s="103"/>
      <c r="H6298" s="123"/>
      <c r="I6298" s="103"/>
      <c r="J6298" s="103"/>
      <c r="K6298" s="103"/>
    </row>
    <row r="6299" spans="2:11" x14ac:dyDescent="0.25">
      <c r="B6299" s="103"/>
      <c r="C6299" s="123"/>
      <c r="D6299" s="103"/>
      <c r="E6299" s="103"/>
      <c r="F6299" s="103"/>
      <c r="H6299" s="123"/>
      <c r="I6299" s="103"/>
      <c r="J6299" s="103"/>
      <c r="K6299" s="103"/>
    </row>
    <row r="6300" spans="2:11" x14ac:dyDescent="0.25">
      <c r="B6300" s="103"/>
      <c r="C6300" s="123"/>
      <c r="D6300" s="103"/>
      <c r="E6300" s="103"/>
      <c r="F6300" s="103"/>
      <c r="H6300" s="123"/>
      <c r="I6300" s="103"/>
      <c r="J6300" s="103"/>
      <c r="K6300" s="103"/>
    </row>
    <row r="6301" spans="2:11" x14ac:dyDescent="0.25">
      <c r="B6301" s="103"/>
      <c r="C6301" s="123"/>
      <c r="D6301" s="103"/>
      <c r="E6301" s="103"/>
      <c r="F6301" s="103"/>
      <c r="H6301" s="123"/>
      <c r="I6301" s="103"/>
      <c r="J6301" s="103"/>
      <c r="K6301" s="103"/>
    </row>
    <row r="6302" spans="2:11" x14ac:dyDescent="0.25">
      <c r="B6302" s="103"/>
      <c r="C6302" s="123"/>
      <c r="D6302" s="103"/>
      <c r="E6302" s="103"/>
      <c r="F6302" s="103"/>
      <c r="H6302" s="123"/>
      <c r="I6302" s="103"/>
      <c r="J6302" s="103"/>
      <c r="K6302" s="103"/>
    </row>
    <row r="6303" spans="2:11" x14ac:dyDescent="0.25">
      <c r="B6303" s="103"/>
      <c r="C6303" s="123"/>
      <c r="D6303" s="103"/>
      <c r="E6303" s="103"/>
      <c r="F6303" s="103"/>
      <c r="H6303" s="123"/>
      <c r="I6303" s="103"/>
      <c r="J6303" s="103"/>
      <c r="K6303" s="103"/>
    </row>
    <row r="6304" spans="2:11" x14ac:dyDescent="0.25">
      <c r="B6304" s="103"/>
      <c r="C6304" s="123"/>
      <c r="D6304" s="103"/>
      <c r="E6304" s="103"/>
      <c r="F6304" s="103"/>
      <c r="H6304" s="123"/>
      <c r="I6304" s="103"/>
      <c r="J6304" s="103"/>
      <c r="K6304" s="103"/>
    </row>
    <row r="6305" spans="2:11" x14ac:dyDescent="0.25">
      <c r="B6305" s="103"/>
      <c r="C6305" s="123"/>
      <c r="D6305" s="103"/>
      <c r="E6305" s="103"/>
      <c r="F6305" s="103"/>
      <c r="H6305" s="123"/>
      <c r="I6305" s="103"/>
      <c r="J6305" s="103"/>
      <c r="K6305" s="103"/>
    </row>
    <row r="6306" spans="2:11" x14ac:dyDescent="0.25">
      <c r="B6306" s="103"/>
      <c r="C6306" s="123"/>
      <c r="D6306" s="103"/>
      <c r="E6306" s="103"/>
      <c r="F6306" s="103"/>
      <c r="H6306" s="123"/>
      <c r="I6306" s="103"/>
      <c r="J6306" s="103"/>
      <c r="K6306" s="103"/>
    </row>
    <row r="6307" spans="2:11" x14ac:dyDescent="0.25">
      <c r="B6307" s="103"/>
      <c r="C6307" s="123"/>
      <c r="D6307" s="103"/>
      <c r="E6307" s="103"/>
      <c r="F6307" s="103"/>
      <c r="H6307" s="123"/>
      <c r="I6307" s="103"/>
      <c r="J6307" s="103"/>
      <c r="K6307" s="103"/>
    </row>
    <row r="6308" spans="2:11" x14ac:dyDescent="0.25">
      <c r="B6308" s="103"/>
      <c r="C6308" s="123"/>
      <c r="D6308" s="103"/>
      <c r="E6308" s="103"/>
      <c r="F6308" s="103"/>
      <c r="H6308" s="123"/>
      <c r="I6308" s="103"/>
      <c r="J6308" s="103"/>
      <c r="K6308" s="103"/>
    </row>
    <row r="6309" spans="2:11" x14ac:dyDescent="0.25">
      <c r="B6309" s="103"/>
      <c r="C6309" s="123"/>
      <c r="D6309" s="103"/>
      <c r="E6309" s="103"/>
      <c r="F6309" s="103"/>
      <c r="H6309" s="123"/>
      <c r="I6309" s="103"/>
      <c r="J6309" s="103"/>
      <c r="K6309" s="103"/>
    </row>
    <row r="6310" spans="2:11" x14ac:dyDescent="0.25">
      <c r="B6310" s="103"/>
      <c r="C6310" s="123"/>
      <c r="D6310" s="103"/>
      <c r="E6310" s="103"/>
      <c r="F6310" s="103"/>
      <c r="H6310" s="123"/>
      <c r="I6310" s="103"/>
      <c r="J6310" s="103"/>
      <c r="K6310" s="103"/>
    </row>
    <row r="6311" spans="2:11" x14ac:dyDescent="0.25">
      <c r="B6311" s="103"/>
      <c r="C6311" s="123"/>
      <c r="D6311" s="103"/>
      <c r="E6311" s="103"/>
      <c r="F6311" s="103"/>
      <c r="H6311" s="123"/>
      <c r="I6311" s="103"/>
      <c r="J6311" s="103"/>
      <c r="K6311" s="103"/>
    </row>
    <row r="6312" spans="2:11" x14ac:dyDescent="0.25">
      <c r="B6312" s="103"/>
      <c r="C6312" s="123"/>
      <c r="D6312" s="103"/>
      <c r="E6312" s="103"/>
      <c r="F6312" s="103"/>
      <c r="H6312" s="123"/>
      <c r="I6312" s="103"/>
      <c r="J6312" s="103"/>
      <c r="K6312" s="103"/>
    </row>
    <row r="6313" spans="2:11" x14ac:dyDescent="0.25">
      <c r="B6313" s="103"/>
      <c r="C6313" s="123"/>
      <c r="D6313" s="103"/>
      <c r="E6313" s="103"/>
      <c r="F6313" s="103"/>
      <c r="H6313" s="123"/>
      <c r="I6313" s="103"/>
      <c r="J6313" s="103"/>
      <c r="K6313" s="103"/>
    </row>
    <row r="6314" spans="2:11" x14ac:dyDescent="0.25">
      <c r="B6314" s="103"/>
      <c r="C6314" s="123"/>
      <c r="D6314" s="103"/>
      <c r="E6314" s="103"/>
      <c r="F6314" s="103"/>
      <c r="H6314" s="123"/>
      <c r="I6314" s="103"/>
      <c r="J6314" s="103"/>
      <c r="K6314" s="103"/>
    </row>
    <row r="6315" spans="2:11" x14ac:dyDescent="0.25">
      <c r="B6315" s="103"/>
      <c r="C6315" s="123"/>
      <c r="D6315" s="103"/>
      <c r="E6315" s="103"/>
      <c r="F6315" s="103"/>
      <c r="H6315" s="123"/>
      <c r="I6315" s="103"/>
      <c r="J6315" s="103"/>
      <c r="K6315" s="103"/>
    </row>
    <row r="6316" spans="2:11" x14ac:dyDescent="0.25">
      <c r="B6316" s="103"/>
      <c r="C6316" s="123"/>
      <c r="D6316" s="103"/>
      <c r="E6316" s="103"/>
      <c r="F6316" s="103"/>
      <c r="H6316" s="123"/>
      <c r="I6316" s="103"/>
      <c r="J6316" s="103"/>
      <c r="K6316" s="103"/>
    </row>
    <row r="6317" spans="2:11" x14ac:dyDescent="0.25">
      <c r="B6317" s="103"/>
      <c r="C6317" s="123"/>
      <c r="D6317" s="103"/>
      <c r="E6317" s="103"/>
      <c r="F6317" s="103"/>
      <c r="H6317" s="123"/>
      <c r="I6317" s="103"/>
      <c r="J6317" s="103"/>
      <c r="K6317" s="103"/>
    </row>
    <row r="6318" spans="2:11" x14ac:dyDescent="0.25">
      <c r="B6318" s="103"/>
      <c r="C6318" s="123"/>
      <c r="D6318" s="103"/>
      <c r="E6318" s="103"/>
      <c r="F6318" s="103"/>
      <c r="H6318" s="123"/>
      <c r="I6318" s="103"/>
      <c r="J6318" s="103"/>
      <c r="K6318" s="103"/>
    </row>
    <row r="6319" spans="2:11" x14ac:dyDescent="0.25">
      <c r="B6319" s="103"/>
      <c r="C6319" s="123"/>
      <c r="D6319" s="103"/>
      <c r="E6319" s="103"/>
      <c r="F6319" s="103"/>
      <c r="H6319" s="123"/>
      <c r="I6319" s="103"/>
      <c r="J6319" s="103"/>
      <c r="K6319" s="103"/>
    </row>
    <row r="6320" spans="2:11" x14ac:dyDescent="0.25">
      <c r="B6320" s="103"/>
      <c r="C6320" s="123"/>
      <c r="D6320" s="103"/>
      <c r="E6320" s="103"/>
      <c r="F6320" s="103"/>
      <c r="H6320" s="123"/>
      <c r="I6320" s="103"/>
      <c r="J6320" s="103"/>
      <c r="K6320" s="103"/>
    </row>
    <row r="6321" spans="2:11" x14ac:dyDescent="0.25">
      <c r="B6321" s="103"/>
      <c r="C6321" s="123"/>
      <c r="D6321" s="103"/>
      <c r="E6321" s="103"/>
      <c r="F6321" s="103"/>
      <c r="H6321" s="123"/>
      <c r="I6321" s="103"/>
      <c r="J6321" s="103"/>
      <c r="K6321" s="103"/>
    </row>
    <row r="6322" spans="2:11" x14ac:dyDescent="0.25">
      <c r="B6322" s="103"/>
      <c r="C6322" s="123"/>
      <c r="D6322" s="103"/>
      <c r="E6322" s="103"/>
      <c r="F6322" s="103"/>
      <c r="H6322" s="123"/>
      <c r="I6322" s="103"/>
      <c r="J6322" s="103"/>
      <c r="K6322" s="103"/>
    </row>
    <row r="6323" spans="2:11" x14ac:dyDescent="0.25">
      <c r="B6323" s="103"/>
      <c r="C6323" s="123"/>
      <c r="D6323" s="103"/>
      <c r="E6323" s="103"/>
      <c r="F6323" s="103"/>
      <c r="H6323" s="123"/>
      <c r="I6323" s="103"/>
      <c r="J6323" s="103"/>
      <c r="K6323" s="103"/>
    </row>
    <row r="6324" spans="2:11" x14ac:dyDescent="0.25">
      <c r="B6324" s="103"/>
      <c r="C6324" s="123"/>
      <c r="D6324" s="103"/>
      <c r="E6324" s="103"/>
      <c r="F6324" s="103"/>
      <c r="H6324" s="123"/>
      <c r="I6324" s="103"/>
      <c r="J6324" s="103"/>
      <c r="K6324" s="103"/>
    </row>
    <row r="6325" spans="2:11" x14ac:dyDescent="0.25">
      <c r="B6325" s="103"/>
      <c r="C6325" s="123"/>
      <c r="D6325" s="103"/>
      <c r="E6325" s="103"/>
      <c r="F6325" s="103"/>
      <c r="H6325" s="123"/>
      <c r="I6325" s="103"/>
      <c r="J6325" s="103"/>
      <c r="K6325" s="103"/>
    </row>
    <row r="6326" spans="2:11" x14ac:dyDescent="0.25">
      <c r="B6326" s="103"/>
      <c r="C6326" s="123"/>
      <c r="D6326" s="103"/>
      <c r="E6326" s="103"/>
      <c r="F6326" s="103"/>
      <c r="H6326" s="123"/>
      <c r="I6326" s="103"/>
      <c r="J6326" s="103"/>
      <c r="K6326" s="103"/>
    </row>
    <row r="6327" spans="2:11" x14ac:dyDescent="0.25">
      <c r="B6327" s="103"/>
      <c r="C6327" s="123"/>
      <c r="D6327" s="103"/>
      <c r="E6327" s="103"/>
      <c r="F6327" s="103"/>
      <c r="H6327" s="123"/>
      <c r="I6327" s="103"/>
      <c r="J6327" s="103"/>
      <c r="K6327" s="103"/>
    </row>
    <row r="6328" spans="2:11" x14ac:dyDescent="0.25">
      <c r="B6328" s="103"/>
      <c r="C6328" s="123"/>
      <c r="D6328" s="103"/>
      <c r="E6328" s="103"/>
      <c r="F6328" s="103"/>
      <c r="H6328" s="123"/>
      <c r="I6328" s="103"/>
      <c r="J6328" s="103"/>
      <c r="K6328" s="103"/>
    </row>
    <row r="6329" spans="2:11" x14ac:dyDescent="0.25">
      <c r="B6329" s="103"/>
      <c r="C6329" s="123"/>
      <c r="D6329" s="103"/>
      <c r="E6329" s="103"/>
      <c r="F6329" s="103"/>
      <c r="H6329" s="123"/>
      <c r="I6329" s="103"/>
      <c r="J6329" s="103"/>
      <c r="K6329" s="103"/>
    </row>
    <row r="6330" spans="2:11" x14ac:dyDescent="0.25">
      <c r="B6330" s="103"/>
      <c r="C6330" s="123"/>
      <c r="D6330" s="103"/>
      <c r="E6330" s="103"/>
      <c r="F6330" s="103"/>
      <c r="H6330" s="123"/>
      <c r="I6330" s="103"/>
      <c r="J6330" s="103"/>
      <c r="K6330" s="103"/>
    </row>
    <row r="6331" spans="2:11" x14ac:dyDescent="0.25">
      <c r="B6331" s="103"/>
      <c r="C6331" s="123"/>
      <c r="D6331" s="103"/>
      <c r="E6331" s="103"/>
      <c r="F6331" s="103"/>
      <c r="H6331" s="123"/>
      <c r="I6331" s="103"/>
      <c r="J6331" s="103"/>
      <c r="K6331" s="103"/>
    </row>
    <row r="6332" spans="2:11" x14ac:dyDescent="0.25">
      <c r="B6332" s="103"/>
      <c r="C6332" s="123"/>
      <c r="D6332" s="103"/>
      <c r="E6332" s="103"/>
      <c r="F6332" s="103"/>
      <c r="H6332" s="123"/>
      <c r="I6332" s="103"/>
      <c r="J6332" s="103"/>
      <c r="K6332" s="103"/>
    </row>
    <row r="6333" spans="2:11" x14ac:dyDescent="0.25">
      <c r="B6333" s="103"/>
      <c r="C6333" s="123"/>
      <c r="D6333" s="103"/>
      <c r="E6333" s="103"/>
      <c r="F6333" s="103"/>
      <c r="H6333" s="123"/>
      <c r="I6333" s="103"/>
      <c r="J6333" s="103"/>
      <c r="K6333" s="103"/>
    </row>
    <row r="6334" spans="2:11" x14ac:dyDescent="0.25">
      <c r="B6334" s="103"/>
      <c r="C6334" s="123"/>
      <c r="D6334" s="103"/>
      <c r="E6334" s="103"/>
      <c r="F6334" s="103"/>
      <c r="H6334" s="123"/>
      <c r="I6334" s="103"/>
      <c r="J6334" s="103"/>
      <c r="K6334" s="103"/>
    </row>
    <row r="6335" spans="2:11" x14ac:dyDescent="0.25">
      <c r="B6335" s="103"/>
      <c r="C6335" s="123"/>
      <c r="D6335" s="103"/>
      <c r="E6335" s="103"/>
      <c r="F6335" s="103"/>
      <c r="H6335" s="123"/>
      <c r="I6335" s="103"/>
      <c r="J6335" s="103"/>
      <c r="K6335" s="103"/>
    </row>
    <row r="6336" spans="2:11" x14ac:dyDescent="0.25">
      <c r="B6336" s="103"/>
      <c r="C6336" s="123"/>
      <c r="D6336" s="103"/>
      <c r="E6336" s="103"/>
      <c r="F6336" s="103"/>
      <c r="H6336" s="123"/>
      <c r="I6336" s="103"/>
      <c r="J6336" s="103"/>
      <c r="K6336" s="103"/>
    </row>
    <row r="6337" spans="2:11" x14ac:dyDescent="0.25">
      <c r="B6337" s="103"/>
      <c r="C6337" s="123"/>
      <c r="D6337" s="103"/>
      <c r="E6337" s="103"/>
      <c r="F6337" s="103"/>
      <c r="H6337" s="123"/>
      <c r="I6337" s="103"/>
      <c r="J6337" s="103"/>
      <c r="K6337" s="103"/>
    </row>
    <row r="6338" spans="2:11" x14ac:dyDescent="0.25">
      <c r="B6338" s="103"/>
      <c r="C6338" s="123"/>
      <c r="D6338" s="103"/>
      <c r="E6338" s="103"/>
      <c r="F6338" s="103"/>
      <c r="H6338" s="123"/>
      <c r="I6338" s="103"/>
      <c r="J6338" s="103"/>
      <c r="K6338" s="103"/>
    </row>
    <row r="6339" spans="2:11" x14ac:dyDescent="0.25">
      <c r="B6339" s="103"/>
      <c r="C6339" s="123"/>
      <c r="D6339" s="103"/>
      <c r="E6339" s="103"/>
      <c r="F6339" s="103"/>
      <c r="H6339" s="123"/>
      <c r="I6339" s="103"/>
      <c r="J6339" s="103"/>
      <c r="K6339" s="103"/>
    </row>
    <row r="6340" spans="2:11" x14ac:dyDescent="0.25">
      <c r="B6340" s="103"/>
      <c r="C6340" s="123"/>
      <c r="D6340" s="103"/>
      <c r="E6340" s="103"/>
      <c r="F6340" s="103"/>
      <c r="H6340" s="123"/>
      <c r="I6340" s="103"/>
      <c r="J6340" s="103"/>
      <c r="K6340" s="103"/>
    </row>
    <row r="6341" spans="2:11" x14ac:dyDescent="0.25">
      <c r="B6341" s="103"/>
      <c r="C6341" s="123"/>
      <c r="D6341" s="103"/>
      <c r="E6341" s="103"/>
      <c r="F6341" s="103"/>
      <c r="H6341" s="123"/>
      <c r="I6341" s="103"/>
      <c r="J6341" s="103"/>
      <c r="K6341" s="103"/>
    </row>
    <row r="6342" spans="2:11" x14ac:dyDescent="0.25">
      <c r="B6342" s="103"/>
      <c r="C6342" s="123"/>
      <c r="D6342" s="103"/>
      <c r="E6342" s="103"/>
      <c r="F6342" s="103"/>
      <c r="H6342" s="123"/>
      <c r="I6342" s="103"/>
      <c r="J6342" s="103"/>
      <c r="K6342" s="103"/>
    </row>
    <row r="6343" spans="2:11" x14ac:dyDescent="0.25">
      <c r="B6343" s="103"/>
      <c r="C6343" s="123"/>
      <c r="D6343" s="103"/>
      <c r="E6343" s="103"/>
      <c r="F6343" s="103"/>
      <c r="H6343" s="123"/>
      <c r="I6343" s="103"/>
      <c r="J6343" s="103"/>
      <c r="K6343" s="103"/>
    </row>
    <row r="6344" spans="2:11" x14ac:dyDescent="0.25">
      <c r="B6344" s="103"/>
      <c r="C6344" s="123"/>
      <c r="D6344" s="103"/>
      <c r="E6344" s="103"/>
      <c r="F6344" s="103"/>
      <c r="H6344" s="123"/>
      <c r="I6344" s="103"/>
      <c r="J6344" s="103"/>
      <c r="K6344" s="103"/>
    </row>
    <row r="6345" spans="2:11" x14ac:dyDescent="0.25">
      <c r="B6345" s="103"/>
      <c r="C6345" s="123"/>
      <c r="D6345" s="103"/>
      <c r="E6345" s="103"/>
      <c r="F6345" s="103"/>
      <c r="H6345" s="123"/>
      <c r="I6345" s="103"/>
      <c r="J6345" s="103"/>
      <c r="K6345" s="103"/>
    </row>
    <row r="6346" spans="2:11" x14ac:dyDescent="0.25">
      <c r="B6346" s="103"/>
      <c r="C6346" s="123"/>
      <c r="D6346" s="103"/>
      <c r="E6346" s="103"/>
      <c r="F6346" s="103"/>
      <c r="H6346" s="123"/>
      <c r="I6346" s="103"/>
      <c r="J6346" s="103"/>
      <c r="K6346" s="103"/>
    </row>
    <row r="6347" spans="2:11" x14ac:dyDescent="0.25">
      <c r="B6347" s="103"/>
      <c r="C6347" s="123"/>
      <c r="D6347" s="103"/>
      <c r="E6347" s="103"/>
      <c r="F6347" s="103"/>
      <c r="H6347" s="123"/>
      <c r="I6347" s="103"/>
      <c r="J6347" s="103"/>
      <c r="K6347" s="103"/>
    </row>
    <row r="6348" spans="2:11" x14ac:dyDescent="0.25">
      <c r="B6348" s="103"/>
      <c r="C6348" s="123"/>
      <c r="D6348" s="103"/>
      <c r="E6348" s="103"/>
      <c r="F6348" s="103"/>
      <c r="H6348" s="123"/>
      <c r="I6348" s="103"/>
      <c r="J6348" s="103"/>
      <c r="K6348" s="103"/>
    </row>
    <row r="6349" spans="2:11" x14ac:dyDescent="0.25">
      <c r="B6349" s="103"/>
      <c r="C6349" s="123"/>
      <c r="D6349" s="103"/>
      <c r="E6349" s="103"/>
      <c r="F6349" s="103"/>
      <c r="H6349" s="123"/>
      <c r="I6349" s="103"/>
      <c r="J6349" s="103"/>
      <c r="K6349" s="103"/>
    </row>
    <row r="6350" spans="2:11" x14ac:dyDescent="0.25">
      <c r="B6350" s="103"/>
      <c r="C6350" s="123"/>
      <c r="D6350" s="103"/>
      <c r="E6350" s="103"/>
      <c r="F6350" s="103"/>
      <c r="H6350" s="123"/>
      <c r="I6350" s="103"/>
      <c r="J6350" s="103"/>
      <c r="K6350" s="103"/>
    </row>
    <row r="6351" spans="2:11" x14ac:dyDescent="0.25">
      <c r="B6351" s="103"/>
      <c r="C6351" s="123"/>
      <c r="D6351" s="103"/>
      <c r="E6351" s="103"/>
      <c r="F6351" s="103"/>
      <c r="H6351" s="123"/>
      <c r="I6351" s="103"/>
      <c r="J6351" s="103"/>
      <c r="K6351" s="103"/>
    </row>
    <row r="6352" spans="2:11" x14ac:dyDescent="0.25">
      <c r="B6352" s="103"/>
      <c r="C6352" s="123"/>
      <c r="D6352" s="103"/>
      <c r="E6352" s="103"/>
      <c r="F6352" s="103"/>
      <c r="H6352" s="123"/>
      <c r="I6352" s="103"/>
      <c r="J6352" s="103"/>
      <c r="K6352" s="103"/>
    </row>
    <row r="6353" spans="2:11" x14ac:dyDescent="0.25">
      <c r="B6353" s="103"/>
      <c r="C6353" s="123"/>
      <c r="D6353" s="103"/>
      <c r="E6353" s="103"/>
      <c r="F6353" s="103"/>
      <c r="H6353" s="123"/>
      <c r="I6353" s="103"/>
      <c r="J6353" s="103"/>
      <c r="K6353" s="103"/>
    </row>
    <row r="6354" spans="2:11" x14ac:dyDescent="0.25">
      <c r="B6354" s="103"/>
      <c r="C6354" s="123"/>
      <c r="D6354" s="103"/>
      <c r="E6354" s="103"/>
      <c r="F6354" s="103"/>
      <c r="H6354" s="123"/>
      <c r="I6354" s="103"/>
      <c r="J6354" s="103"/>
      <c r="K6354" s="103"/>
    </row>
    <row r="6355" spans="2:11" x14ac:dyDescent="0.25">
      <c r="B6355" s="103"/>
      <c r="C6355" s="123"/>
      <c r="D6355" s="103"/>
      <c r="E6355" s="103"/>
      <c r="F6355" s="103"/>
      <c r="H6355" s="123"/>
      <c r="I6355" s="103"/>
      <c r="J6355" s="103"/>
      <c r="K6355" s="103"/>
    </row>
    <row r="6356" spans="2:11" x14ac:dyDescent="0.25">
      <c r="B6356" s="103"/>
      <c r="C6356" s="123"/>
      <c r="D6356" s="103"/>
      <c r="E6356" s="103"/>
      <c r="F6356" s="103"/>
      <c r="H6356" s="123"/>
      <c r="I6356" s="103"/>
      <c r="J6356" s="103"/>
      <c r="K6356" s="103"/>
    </row>
    <row r="6357" spans="2:11" x14ac:dyDescent="0.25">
      <c r="B6357" s="103"/>
      <c r="C6357" s="123"/>
      <c r="D6357" s="103"/>
      <c r="E6357" s="103"/>
      <c r="F6357" s="103"/>
      <c r="H6357" s="123"/>
      <c r="I6357" s="103"/>
      <c r="J6357" s="103"/>
      <c r="K6357" s="103"/>
    </row>
    <row r="6358" spans="2:11" x14ac:dyDescent="0.25">
      <c r="B6358" s="103"/>
      <c r="C6358" s="123"/>
      <c r="D6358" s="103"/>
      <c r="E6358" s="103"/>
      <c r="F6358" s="103"/>
      <c r="H6358" s="123"/>
      <c r="I6358" s="103"/>
      <c r="J6358" s="103"/>
      <c r="K6358" s="103"/>
    </row>
    <row r="6359" spans="2:11" x14ac:dyDescent="0.25">
      <c r="B6359" s="103"/>
      <c r="C6359" s="123"/>
      <c r="D6359" s="103"/>
      <c r="E6359" s="103"/>
      <c r="F6359" s="103"/>
      <c r="H6359" s="123"/>
      <c r="I6359" s="103"/>
      <c r="J6359" s="103"/>
      <c r="K6359" s="103"/>
    </row>
    <row r="6360" spans="2:11" x14ac:dyDescent="0.25">
      <c r="B6360" s="103"/>
      <c r="C6360" s="123"/>
      <c r="D6360" s="103"/>
      <c r="E6360" s="103"/>
      <c r="F6360" s="103"/>
      <c r="H6360" s="123"/>
      <c r="I6360" s="103"/>
      <c r="J6360" s="103"/>
      <c r="K6360" s="103"/>
    </row>
    <row r="6361" spans="2:11" x14ac:dyDescent="0.25">
      <c r="B6361" s="103"/>
      <c r="C6361" s="123"/>
      <c r="D6361" s="103"/>
      <c r="E6361" s="103"/>
      <c r="F6361" s="103"/>
      <c r="H6361" s="123"/>
      <c r="I6361" s="103"/>
      <c r="J6361" s="103"/>
      <c r="K6361" s="103"/>
    </row>
    <row r="6362" spans="2:11" x14ac:dyDescent="0.25">
      <c r="B6362" s="103"/>
      <c r="C6362" s="123"/>
      <c r="D6362" s="103"/>
      <c r="E6362" s="103"/>
      <c r="F6362" s="103"/>
      <c r="H6362" s="123"/>
      <c r="I6362" s="103"/>
      <c r="J6362" s="103"/>
      <c r="K6362" s="103"/>
    </row>
    <row r="6363" spans="2:11" x14ac:dyDescent="0.25">
      <c r="B6363" s="103"/>
      <c r="C6363" s="123"/>
      <c r="D6363" s="103"/>
      <c r="E6363" s="103"/>
      <c r="F6363" s="103"/>
      <c r="H6363" s="123"/>
      <c r="I6363" s="103"/>
      <c r="J6363" s="103"/>
      <c r="K6363" s="103"/>
    </row>
    <row r="6364" spans="2:11" x14ac:dyDescent="0.25">
      <c r="B6364" s="103"/>
      <c r="C6364" s="123"/>
      <c r="D6364" s="103"/>
      <c r="E6364" s="103"/>
      <c r="F6364" s="103"/>
      <c r="H6364" s="123"/>
      <c r="I6364" s="103"/>
      <c r="J6364" s="103"/>
      <c r="K6364" s="103"/>
    </row>
    <row r="6365" spans="2:11" x14ac:dyDescent="0.25">
      <c r="B6365" s="103"/>
      <c r="C6365" s="123"/>
      <c r="D6365" s="103"/>
      <c r="E6365" s="103"/>
      <c r="F6365" s="103"/>
      <c r="H6365" s="123"/>
      <c r="I6365" s="103"/>
      <c r="J6365" s="103"/>
      <c r="K6365" s="103"/>
    </row>
    <row r="6366" spans="2:11" x14ac:dyDescent="0.25">
      <c r="B6366" s="103"/>
      <c r="C6366" s="123"/>
      <c r="D6366" s="103"/>
      <c r="E6366" s="103"/>
      <c r="F6366" s="103"/>
      <c r="H6366" s="123"/>
      <c r="I6366" s="103"/>
      <c r="J6366" s="103"/>
      <c r="K6366" s="103"/>
    </row>
    <row r="6367" spans="2:11" x14ac:dyDescent="0.25">
      <c r="B6367" s="103"/>
      <c r="C6367" s="123"/>
      <c r="D6367" s="103"/>
      <c r="E6367" s="103"/>
      <c r="F6367" s="103"/>
      <c r="H6367" s="123"/>
      <c r="I6367" s="103"/>
      <c r="J6367" s="103"/>
      <c r="K6367" s="103"/>
    </row>
    <row r="6368" spans="2:11" x14ac:dyDescent="0.25">
      <c r="B6368" s="103"/>
      <c r="C6368" s="123"/>
      <c r="D6368" s="103"/>
      <c r="E6368" s="103"/>
      <c r="F6368" s="103"/>
      <c r="H6368" s="123"/>
      <c r="I6368" s="103"/>
      <c r="J6368" s="103"/>
      <c r="K6368" s="103"/>
    </row>
    <row r="6369" spans="2:11" x14ac:dyDescent="0.25">
      <c r="B6369" s="103"/>
      <c r="C6369" s="123"/>
      <c r="D6369" s="103"/>
      <c r="E6369" s="103"/>
      <c r="F6369" s="103"/>
      <c r="H6369" s="123"/>
      <c r="I6369" s="103"/>
      <c r="J6369" s="103"/>
      <c r="K6369" s="103"/>
    </row>
    <row r="6370" spans="2:11" x14ac:dyDescent="0.25">
      <c r="B6370" s="103"/>
      <c r="C6370" s="123"/>
      <c r="D6370" s="103"/>
      <c r="E6370" s="103"/>
      <c r="F6370" s="103"/>
      <c r="H6370" s="123"/>
      <c r="I6370" s="103"/>
      <c r="J6370" s="103"/>
      <c r="K6370" s="103"/>
    </row>
    <row r="6371" spans="2:11" x14ac:dyDescent="0.25">
      <c r="B6371" s="103"/>
      <c r="C6371" s="123"/>
      <c r="D6371" s="103"/>
      <c r="E6371" s="103"/>
      <c r="F6371" s="103"/>
      <c r="H6371" s="123"/>
      <c r="I6371" s="103"/>
      <c r="J6371" s="103"/>
      <c r="K6371" s="103"/>
    </row>
    <row r="6372" spans="2:11" x14ac:dyDescent="0.25">
      <c r="B6372" s="103"/>
      <c r="C6372" s="123"/>
      <c r="D6372" s="103"/>
      <c r="E6372" s="103"/>
      <c r="F6372" s="103"/>
      <c r="H6372" s="123"/>
      <c r="I6372" s="103"/>
      <c r="J6372" s="103"/>
      <c r="K6372" s="103"/>
    </row>
    <row r="6373" spans="2:11" x14ac:dyDescent="0.25">
      <c r="B6373" s="103"/>
      <c r="C6373" s="123"/>
      <c r="D6373" s="103"/>
      <c r="E6373" s="103"/>
      <c r="F6373" s="103"/>
      <c r="H6373" s="123"/>
      <c r="I6373" s="103"/>
      <c r="J6373" s="103"/>
      <c r="K6373" s="103"/>
    </row>
    <row r="6374" spans="2:11" x14ac:dyDescent="0.25">
      <c r="B6374" s="103"/>
      <c r="C6374" s="123"/>
      <c r="D6374" s="103"/>
      <c r="E6374" s="103"/>
      <c r="F6374" s="103"/>
      <c r="H6374" s="123"/>
      <c r="I6374" s="103"/>
      <c r="J6374" s="103"/>
      <c r="K6374" s="103"/>
    </row>
    <row r="6375" spans="2:11" x14ac:dyDescent="0.25">
      <c r="B6375" s="103"/>
      <c r="C6375" s="123"/>
      <c r="D6375" s="103"/>
      <c r="E6375" s="103"/>
      <c r="F6375" s="103"/>
      <c r="H6375" s="123"/>
      <c r="I6375" s="103"/>
      <c r="J6375" s="103"/>
      <c r="K6375" s="103"/>
    </row>
    <row r="6376" spans="2:11" x14ac:dyDescent="0.25">
      <c r="B6376" s="103"/>
      <c r="C6376" s="123"/>
      <c r="D6376" s="103"/>
      <c r="E6376" s="103"/>
      <c r="F6376" s="103"/>
      <c r="H6376" s="123"/>
      <c r="I6376" s="103"/>
      <c r="J6376" s="103"/>
      <c r="K6376" s="103"/>
    </row>
    <row r="6377" spans="2:11" x14ac:dyDescent="0.25">
      <c r="B6377" s="103"/>
      <c r="C6377" s="123"/>
      <c r="D6377" s="103"/>
      <c r="E6377" s="103"/>
      <c r="F6377" s="103"/>
      <c r="H6377" s="123"/>
      <c r="I6377" s="103"/>
      <c r="J6377" s="103"/>
      <c r="K6377" s="103"/>
    </row>
    <row r="6378" spans="2:11" x14ac:dyDescent="0.25">
      <c r="B6378" s="103"/>
      <c r="C6378" s="123"/>
      <c r="D6378" s="103"/>
      <c r="E6378" s="103"/>
      <c r="F6378" s="103"/>
      <c r="H6378" s="123"/>
      <c r="I6378" s="103"/>
      <c r="J6378" s="103"/>
      <c r="K6378" s="103"/>
    </row>
    <row r="6379" spans="2:11" x14ac:dyDescent="0.25">
      <c r="B6379" s="103"/>
      <c r="C6379" s="123"/>
      <c r="D6379" s="103"/>
      <c r="E6379" s="103"/>
      <c r="F6379" s="103"/>
      <c r="H6379" s="123"/>
      <c r="I6379" s="103"/>
      <c r="J6379" s="103"/>
      <c r="K6379" s="103"/>
    </row>
    <row r="6380" spans="2:11" x14ac:dyDescent="0.25">
      <c r="B6380" s="103"/>
      <c r="C6380" s="123"/>
      <c r="D6380" s="103"/>
      <c r="E6380" s="103"/>
      <c r="F6380" s="103"/>
      <c r="H6380" s="123"/>
      <c r="I6380" s="103"/>
      <c r="J6380" s="103"/>
      <c r="K6380" s="103"/>
    </row>
    <row r="6381" spans="2:11" x14ac:dyDescent="0.25">
      <c r="B6381" s="103"/>
      <c r="C6381" s="123"/>
      <c r="D6381" s="103"/>
      <c r="E6381" s="103"/>
      <c r="F6381" s="103"/>
      <c r="H6381" s="123"/>
      <c r="I6381" s="103"/>
      <c r="J6381" s="103"/>
      <c r="K6381" s="103"/>
    </row>
    <row r="6382" spans="2:11" x14ac:dyDescent="0.25">
      <c r="B6382" s="103"/>
      <c r="C6382" s="123"/>
      <c r="D6382" s="103"/>
      <c r="E6382" s="103"/>
      <c r="F6382" s="103"/>
      <c r="H6382" s="123"/>
      <c r="I6382" s="103"/>
      <c r="J6382" s="103"/>
      <c r="K6382" s="103"/>
    </row>
    <row r="6383" spans="2:11" x14ac:dyDescent="0.25">
      <c r="B6383" s="103"/>
      <c r="C6383" s="123"/>
      <c r="D6383" s="103"/>
      <c r="E6383" s="103"/>
      <c r="F6383" s="103"/>
      <c r="H6383" s="123"/>
      <c r="I6383" s="103"/>
      <c r="J6383" s="103"/>
      <c r="K6383" s="103"/>
    </row>
    <row r="6384" spans="2:11" x14ac:dyDescent="0.25">
      <c r="B6384" s="103"/>
      <c r="C6384" s="123"/>
      <c r="D6384" s="103"/>
      <c r="E6384" s="103"/>
      <c r="F6384" s="103"/>
      <c r="H6384" s="123"/>
      <c r="I6384" s="103"/>
      <c r="J6384" s="103"/>
      <c r="K6384" s="103"/>
    </row>
    <row r="6385" spans="2:11" x14ac:dyDescent="0.25">
      <c r="B6385" s="103"/>
      <c r="C6385" s="123"/>
      <c r="D6385" s="103"/>
      <c r="E6385" s="103"/>
      <c r="F6385" s="103"/>
      <c r="H6385" s="123"/>
      <c r="I6385" s="103"/>
      <c r="J6385" s="103"/>
      <c r="K6385" s="103"/>
    </row>
    <row r="6386" spans="2:11" x14ac:dyDescent="0.25">
      <c r="B6386" s="103"/>
      <c r="C6386" s="123"/>
      <c r="D6386" s="103"/>
      <c r="E6386" s="103"/>
      <c r="F6386" s="103"/>
      <c r="H6386" s="123"/>
      <c r="I6386" s="103"/>
      <c r="J6386" s="103"/>
      <c r="K6386" s="103"/>
    </row>
    <row r="6387" spans="2:11" x14ac:dyDescent="0.25">
      <c r="B6387" s="103"/>
      <c r="C6387" s="123"/>
      <c r="D6387" s="103"/>
      <c r="E6387" s="103"/>
      <c r="F6387" s="103"/>
      <c r="H6387" s="123"/>
      <c r="I6387" s="103"/>
      <c r="J6387" s="103"/>
      <c r="K6387" s="103"/>
    </row>
    <row r="6388" spans="2:11" x14ac:dyDescent="0.25">
      <c r="B6388" s="103"/>
      <c r="C6388" s="123"/>
      <c r="D6388" s="103"/>
      <c r="E6388" s="103"/>
      <c r="F6388" s="103"/>
      <c r="H6388" s="123"/>
      <c r="I6388" s="103"/>
      <c r="J6388" s="103"/>
      <c r="K6388" s="103"/>
    </row>
    <row r="6389" spans="2:11" x14ac:dyDescent="0.25">
      <c r="B6389" s="103"/>
      <c r="C6389" s="123"/>
      <c r="D6389" s="103"/>
      <c r="E6389" s="103"/>
      <c r="F6389" s="103"/>
      <c r="H6389" s="123"/>
      <c r="I6389" s="103"/>
      <c r="J6389" s="103"/>
      <c r="K6389" s="103"/>
    </row>
    <row r="6390" spans="2:11" x14ac:dyDescent="0.25">
      <c r="B6390" s="103"/>
      <c r="C6390" s="123"/>
      <c r="D6390" s="103"/>
      <c r="E6390" s="103"/>
      <c r="F6390" s="103"/>
      <c r="H6390" s="123"/>
      <c r="I6390" s="103"/>
      <c r="J6390" s="103"/>
      <c r="K6390" s="103"/>
    </row>
    <row r="6391" spans="2:11" x14ac:dyDescent="0.25">
      <c r="B6391" s="103"/>
      <c r="C6391" s="123"/>
      <c r="D6391" s="103"/>
      <c r="E6391" s="103"/>
      <c r="F6391" s="103"/>
      <c r="H6391" s="123"/>
      <c r="I6391" s="103"/>
      <c r="J6391" s="103"/>
      <c r="K6391" s="103"/>
    </row>
    <row r="6392" spans="2:11" x14ac:dyDescent="0.25">
      <c r="B6392" s="103"/>
      <c r="C6392" s="123"/>
      <c r="D6392" s="103"/>
      <c r="E6392" s="103"/>
      <c r="F6392" s="103"/>
      <c r="H6392" s="123"/>
      <c r="I6392" s="103"/>
      <c r="J6392" s="103"/>
      <c r="K6392" s="103"/>
    </row>
    <row r="6393" spans="2:11" x14ac:dyDescent="0.25">
      <c r="B6393" s="103"/>
      <c r="C6393" s="123"/>
      <c r="D6393" s="103"/>
      <c r="E6393" s="103"/>
      <c r="F6393" s="103"/>
      <c r="H6393" s="123"/>
      <c r="I6393" s="103"/>
      <c r="J6393" s="103"/>
      <c r="K6393" s="103"/>
    </row>
    <row r="6394" spans="2:11" x14ac:dyDescent="0.25">
      <c r="B6394" s="103"/>
      <c r="C6394" s="123"/>
      <c r="D6394" s="103"/>
      <c r="E6394" s="103"/>
      <c r="F6394" s="103"/>
      <c r="H6394" s="123"/>
      <c r="I6394" s="103"/>
      <c r="J6394" s="103"/>
      <c r="K6394" s="103"/>
    </row>
    <row r="6395" spans="2:11" x14ac:dyDescent="0.25">
      <c r="B6395" s="103"/>
      <c r="C6395" s="123"/>
      <c r="D6395" s="103"/>
      <c r="E6395" s="103"/>
      <c r="F6395" s="103"/>
      <c r="H6395" s="123"/>
      <c r="I6395" s="103"/>
      <c r="J6395" s="103"/>
      <c r="K6395" s="103"/>
    </row>
    <row r="6396" spans="2:11" x14ac:dyDescent="0.25">
      <c r="B6396" s="103"/>
      <c r="C6396" s="123"/>
      <c r="D6396" s="103"/>
      <c r="E6396" s="103"/>
      <c r="F6396" s="103"/>
      <c r="H6396" s="123"/>
      <c r="I6396" s="103"/>
      <c r="J6396" s="103"/>
      <c r="K6396" s="103"/>
    </row>
    <row r="6397" spans="2:11" x14ac:dyDescent="0.25">
      <c r="B6397" s="103"/>
      <c r="C6397" s="123"/>
      <c r="D6397" s="103"/>
      <c r="E6397" s="103"/>
      <c r="F6397" s="103"/>
      <c r="H6397" s="123"/>
      <c r="I6397" s="103"/>
      <c r="J6397" s="103"/>
      <c r="K6397" s="103"/>
    </row>
    <row r="6398" spans="2:11" x14ac:dyDescent="0.25">
      <c r="B6398" s="103"/>
      <c r="C6398" s="123"/>
      <c r="D6398" s="103"/>
      <c r="E6398" s="103"/>
      <c r="F6398" s="103"/>
      <c r="H6398" s="123"/>
      <c r="I6398" s="103"/>
      <c r="J6398" s="103"/>
      <c r="K6398" s="103"/>
    </row>
    <row r="6399" spans="2:11" x14ac:dyDescent="0.25">
      <c r="B6399" s="103"/>
      <c r="C6399" s="123"/>
      <c r="D6399" s="103"/>
      <c r="E6399" s="103"/>
      <c r="F6399" s="103"/>
      <c r="H6399" s="123"/>
      <c r="I6399" s="103"/>
      <c r="J6399" s="103"/>
      <c r="K6399" s="103"/>
    </row>
    <row r="6400" spans="2:11" x14ac:dyDescent="0.25">
      <c r="B6400" s="103"/>
      <c r="C6400" s="123"/>
      <c r="D6400" s="103"/>
      <c r="E6400" s="103"/>
      <c r="F6400" s="103"/>
      <c r="H6400" s="123"/>
      <c r="I6400" s="103"/>
      <c r="J6400" s="103"/>
      <c r="K6400" s="103"/>
    </row>
    <row r="6401" spans="2:11" x14ac:dyDescent="0.25">
      <c r="B6401" s="103"/>
      <c r="C6401" s="123"/>
      <c r="D6401" s="103"/>
      <c r="E6401" s="103"/>
      <c r="F6401" s="103"/>
      <c r="H6401" s="123"/>
      <c r="I6401" s="103"/>
      <c r="J6401" s="103"/>
      <c r="K6401" s="103"/>
    </row>
    <row r="6402" spans="2:11" x14ac:dyDescent="0.25">
      <c r="B6402" s="103"/>
      <c r="C6402" s="123"/>
      <c r="D6402" s="103"/>
      <c r="E6402" s="103"/>
      <c r="F6402" s="103"/>
      <c r="H6402" s="123"/>
      <c r="I6402" s="103"/>
      <c r="J6402" s="103"/>
      <c r="K6402" s="103"/>
    </row>
    <row r="6403" spans="2:11" x14ac:dyDescent="0.25">
      <c r="B6403" s="103"/>
      <c r="C6403" s="123"/>
      <c r="D6403" s="103"/>
      <c r="E6403" s="103"/>
      <c r="F6403" s="103"/>
      <c r="H6403" s="123"/>
      <c r="I6403" s="103"/>
      <c r="J6403" s="103"/>
      <c r="K6403" s="103"/>
    </row>
    <row r="6404" spans="2:11" x14ac:dyDescent="0.25">
      <c r="B6404" s="103"/>
      <c r="C6404" s="123"/>
      <c r="D6404" s="103"/>
      <c r="E6404" s="103"/>
      <c r="F6404" s="103"/>
      <c r="H6404" s="123"/>
      <c r="I6404" s="103"/>
      <c r="J6404" s="103"/>
      <c r="K6404" s="103"/>
    </row>
    <row r="6405" spans="2:11" x14ac:dyDescent="0.25">
      <c r="B6405" s="103"/>
      <c r="C6405" s="123"/>
      <c r="D6405" s="103"/>
      <c r="E6405" s="103"/>
      <c r="F6405" s="103"/>
      <c r="H6405" s="123"/>
      <c r="I6405" s="103"/>
      <c r="J6405" s="103"/>
      <c r="K6405" s="103"/>
    </row>
    <row r="6406" spans="2:11" x14ac:dyDescent="0.25">
      <c r="B6406" s="103"/>
      <c r="C6406" s="123"/>
      <c r="D6406" s="103"/>
      <c r="E6406" s="103"/>
      <c r="F6406" s="103"/>
      <c r="H6406" s="123"/>
      <c r="I6406" s="103"/>
      <c r="J6406" s="103"/>
      <c r="K6406" s="103"/>
    </row>
    <row r="6407" spans="2:11" x14ac:dyDescent="0.25">
      <c r="B6407" s="103"/>
      <c r="C6407" s="123"/>
      <c r="D6407" s="103"/>
      <c r="E6407" s="103"/>
      <c r="F6407" s="103"/>
      <c r="H6407" s="123"/>
      <c r="I6407" s="103"/>
      <c r="J6407" s="103"/>
      <c r="K6407" s="103"/>
    </row>
    <row r="6408" spans="2:11" x14ac:dyDescent="0.25">
      <c r="B6408" s="103"/>
      <c r="C6408" s="123"/>
      <c r="D6408" s="103"/>
      <c r="E6408" s="103"/>
      <c r="F6408" s="103"/>
      <c r="H6408" s="123"/>
      <c r="I6408" s="103"/>
      <c r="J6408" s="103"/>
      <c r="K6408" s="103"/>
    </row>
    <row r="6409" spans="2:11" x14ac:dyDescent="0.25">
      <c r="B6409" s="103"/>
      <c r="C6409" s="123"/>
      <c r="D6409" s="103"/>
      <c r="E6409" s="103"/>
      <c r="F6409" s="103"/>
      <c r="H6409" s="123"/>
      <c r="I6409" s="103"/>
      <c r="J6409" s="103"/>
      <c r="K6409" s="103"/>
    </row>
    <row r="6410" spans="2:11" x14ac:dyDescent="0.25">
      <c r="B6410" s="103"/>
      <c r="C6410" s="123"/>
      <c r="D6410" s="103"/>
      <c r="E6410" s="103"/>
      <c r="F6410" s="103"/>
      <c r="H6410" s="123"/>
      <c r="I6410" s="103"/>
      <c r="J6410" s="103"/>
      <c r="K6410" s="103"/>
    </row>
    <row r="6411" spans="2:11" x14ac:dyDescent="0.25">
      <c r="B6411" s="103"/>
      <c r="C6411" s="123"/>
      <c r="D6411" s="103"/>
      <c r="E6411" s="103"/>
      <c r="F6411" s="103"/>
      <c r="H6411" s="123"/>
      <c r="I6411" s="103"/>
      <c r="J6411" s="103"/>
      <c r="K6411" s="103"/>
    </row>
    <row r="6412" spans="2:11" x14ac:dyDescent="0.25">
      <c r="B6412" s="103"/>
      <c r="C6412" s="123"/>
      <c r="D6412" s="103"/>
      <c r="E6412" s="103"/>
      <c r="F6412" s="103"/>
      <c r="H6412" s="123"/>
      <c r="I6412" s="103"/>
      <c r="J6412" s="103"/>
      <c r="K6412" s="103"/>
    </row>
    <row r="6413" spans="2:11" x14ac:dyDescent="0.25">
      <c r="B6413" s="103"/>
      <c r="C6413" s="123"/>
      <c r="D6413" s="103"/>
      <c r="E6413" s="103"/>
      <c r="F6413" s="103"/>
      <c r="H6413" s="123"/>
      <c r="I6413" s="103"/>
      <c r="J6413" s="103"/>
      <c r="K6413" s="103"/>
    </row>
    <row r="6414" spans="2:11" x14ac:dyDescent="0.25">
      <c r="B6414" s="103"/>
      <c r="C6414" s="123"/>
      <c r="D6414" s="103"/>
      <c r="E6414" s="103"/>
      <c r="F6414" s="103"/>
      <c r="H6414" s="123"/>
      <c r="I6414" s="103"/>
      <c r="J6414" s="103"/>
      <c r="K6414" s="103"/>
    </row>
    <row r="6415" spans="2:11" x14ac:dyDescent="0.25">
      <c r="B6415" s="103"/>
      <c r="C6415" s="123"/>
      <c r="D6415" s="103"/>
      <c r="E6415" s="103"/>
      <c r="F6415" s="103"/>
      <c r="H6415" s="123"/>
      <c r="I6415" s="103"/>
      <c r="J6415" s="103"/>
      <c r="K6415" s="103"/>
    </row>
    <row r="6416" spans="2:11" x14ac:dyDescent="0.25">
      <c r="B6416" s="103"/>
      <c r="C6416" s="123"/>
      <c r="D6416" s="103"/>
      <c r="E6416" s="103"/>
      <c r="F6416" s="103"/>
      <c r="H6416" s="123"/>
      <c r="I6416" s="103"/>
      <c r="J6416" s="103"/>
      <c r="K6416" s="103"/>
    </row>
    <row r="6417" spans="2:11" x14ac:dyDescent="0.25">
      <c r="B6417" s="103"/>
      <c r="C6417" s="123"/>
      <c r="D6417" s="103"/>
      <c r="E6417" s="103"/>
      <c r="F6417" s="103"/>
      <c r="H6417" s="123"/>
      <c r="I6417" s="103"/>
      <c r="J6417" s="103"/>
      <c r="K6417" s="103"/>
    </row>
    <row r="6418" spans="2:11" x14ac:dyDescent="0.25">
      <c r="B6418" s="103"/>
      <c r="C6418" s="123"/>
      <c r="D6418" s="103"/>
      <c r="E6418" s="103"/>
      <c r="F6418" s="103"/>
      <c r="H6418" s="123"/>
      <c r="I6418" s="103"/>
      <c r="J6418" s="103"/>
      <c r="K6418" s="103"/>
    </row>
    <row r="6419" spans="2:11" x14ac:dyDescent="0.25">
      <c r="B6419" s="103"/>
      <c r="C6419" s="123"/>
      <c r="D6419" s="103"/>
      <c r="E6419" s="103"/>
      <c r="F6419" s="103"/>
      <c r="H6419" s="123"/>
      <c r="I6419" s="103"/>
      <c r="J6419" s="103"/>
      <c r="K6419" s="103"/>
    </row>
    <row r="6420" spans="2:11" x14ac:dyDescent="0.25">
      <c r="B6420" s="103"/>
      <c r="C6420" s="123"/>
      <c r="D6420" s="103"/>
      <c r="E6420" s="103"/>
      <c r="F6420" s="103"/>
      <c r="H6420" s="123"/>
      <c r="I6420" s="103"/>
      <c r="J6420" s="103"/>
      <c r="K6420" s="103"/>
    </row>
    <row r="6421" spans="2:11" x14ac:dyDescent="0.25">
      <c r="B6421" s="103"/>
      <c r="C6421" s="123"/>
      <c r="D6421" s="103"/>
      <c r="E6421" s="103"/>
      <c r="F6421" s="103"/>
      <c r="H6421" s="123"/>
      <c r="I6421" s="103"/>
      <c r="J6421" s="103"/>
      <c r="K6421" s="103"/>
    </row>
    <row r="6422" spans="2:11" x14ac:dyDescent="0.25">
      <c r="B6422" s="103"/>
      <c r="C6422" s="123"/>
      <c r="D6422" s="103"/>
      <c r="E6422" s="103"/>
      <c r="F6422" s="103"/>
      <c r="H6422" s="123"/>
      <c r="I6422" s="103"/>
      <c r="J6422" s="103"/>
      <c r="K6422" s="103"/>
    </row>
    <row r="6423" spans="2:11" x14ac:dyDescent="0.25">
      <c r="B6423" s="103"/>
      <c r="C6423" s="123"/>
      <c r="D6423" s="103"/>
      <c r="E6423" s="103"/>
      <c r="F6423" s="103"/>
      <c r="H6423" s="123"/>
      <c r="I6423" s="103"/>
      <c r="J6423" s="103"/>
      <c r="K6423" s="103"/>
    </row>
    <row r="6424" spans="2:11" x14ac:dyDescent="0.25">
      <c r="B6424" s="103"/>
      <c r="C6424" s="123"/>
      <c r="D6424" s="103"/>
      <c r="E6424" s="103"/>
      <c r="F6424" s="103"/>
      <c r="H6424" s="123"/>
      <c r="I6424" s="103"/>
      <c r="J6424" s="103"/>
      <c r="K6424" s="103"/>
    </row>
    <row r="6425" spans="2:11" x14ac:dyDescent="0.25">
      <c r="B6425" s="103"/>
      <c r="C6425" s="123"/>
      <c r="D6425" s="103"/>
      <c r="E6425" s="103"/>
      <c r="F6425" s="103"/>
      <c r="H6425" s="123"/>
      <c r="I6425" s="103"/>
      <c r="J6425" s="103"/>
      <c r="K6425" s="103"/>
    </row>
    <row r="6426" spans="2:11" x14ac:dyDescent="0.25">
      <c r="B6426" s="103"/>
      <c r="C6426" s="123"/>
      <c r="D6426" s="103"/>
      <c r="E6426" s="103"/>
      <c r="F6426" s="103"/>
      <c r="H6426" s="123"/>
      <c r="I6426" s="103"/>
      <c r="J6426" s="103"/>
      <c r="K6426" s="103"/>
    </row>
    <row r="6427" spans="2:11" x14ac:dyDescent="0.25">
      <c r="B6427" s="103"/>
      <c r="C6427" s="123"/>
      <c r="D6427" s="103"/>
      <c r="E6427" s="103"/>
      <c r="F6427" s="103"/>
      <c r="H6427" s="123"/>
      <c r="I6427" s="103"/>
      <c r="J6427" s="103"/>
      <c r="K6427" s="103"/>
    </row>
    <row r="6428" spans="2:11" x14ac:dyDescent="0.25">
      <c r="B6428" s="103"/>
      <c r="C6428" s="123"/>
      <c r="D6428" s="103"/>
      <c r="E6428" s="103"/>
      <c r="F6428" s="103"/>
      <c r="H6428" s="123"/>
      <c r="I6428" s="103"/>
      <c r="J6428" s="103"/>
      <c r="K6428" s="103"/>
    </row>
    <row r="6429" spans="2:11" x14ac:dyDescent="0.25">
      <c r="B6429" s="103"/>
      <c r="C6429" s="123"/>
      <c r="D6429" s="103"/>
      <c r="E6429" s="103"/>
      <c r="F6429" s="103"/>
      <c r="H6429" s="123"/>
      <c r="I6429" s="103"/>
      <c r="J6429" s="103"/>
      <c r="K6429" s="103"/>
    </row>
    <row r="6430" spans="2:11" x14ac:dyDescent="0.25">
      <c r="B6430" s="103"/>
      <c r="C6430" s="123"/>
      <c r="D6430" s="103"/>
      <c r="E6430" s="103"/>
      <c r="F6430" s="103"/>
      <c r="H6430" s="123"/>
      <c r="I6430" s="103"/>
      <c r="J6430" s="103"/>
      <c r="K6430" s="103"/>
    </row>
    <row r="6431" spans="2:11" x14ac:dyDescent="0.25">
      <c r="B6431" s="103"/>
      <c r="C6431" s="123"/>
      <c r="D6431" s="103"/>
      <c r="E6431" s="103"/>
      <c r="F6431" s="103"/>
      <c r="H6431" s="123"/>
      <c r="I6431" s="103"/>
      <c r="J6431" s="103"/>
      <c r="K6431" s="103"/>
    </row>
    <row r="6432" spans="2:11" x14ac:dyDescent="0.25">
      <c r="B6432" s="103"/>
      <c r="C6432" s="123"/>
      <c r="D6432" s="103"/>
      <c r="E6432" s="103"/>
      <c r="F6432" s="103"/>
      <c r="H6432" s="123"/>
      <c r="I6432" s="103"/>
      <c r="J6432" s="103"/>
      <c r="K6432" s="103"/>
    </row>
    <row r="6433" spans="2:11" x14ac:dyDescent="0.25">
      <c r="B6433" s="103"/>
      <c r="C6433" s="123"/>
      <c r="D6433" s="103"/>
      <c r="E6433" s="103"/>
      <c r="F6433" s="103"/>
      <c r="H6433" s="123"/>
      <c r="I6433" s="103"/>
      <c r="J6433" s="103"/>
      <c r="K6433" s="103"/>
    </row>
    <row r="6434" spans="2:11" x14ac:dyDescent="0.25">
      <c r="B6434" s="103"/>
      <c r="C6434" s="123"/>
      <c r="D6434" s="103"/>
      <c r="E6434" s="103"/>
      <c r="F6434" s="103"/>
      <c r="H6434" s="123"/>
      <c r="I6434" s="103"/>
      <c r="J6434" s="103"/>
      <c r="K6434" s="103"/>
    </row>
    <row r="6435" spans="2:11" x14ac:dyDescent="0.25">
      <c r="B6435" s="103"/>
      <c r="C6435" s="123"/>
      <c r="D6435" s="103"/>
      <c r="E6435" s="103"/>
      <c r="F6435" s="103"/>
      <c r="H6435" s="123"/>
      <c r="I6435" s="103"/>
      <c r="J6435" s="103"/>
      <c r="K6435" s="103"/>
    </row>
    <row r="6436" spans="2:11" x14ac:dyDescent="0.25">
      <c r="B6436" s="103"/>
      <c r="C6436" s="123"/>
      <c r="D6436" s="103"/>
      <c r="E6436" s="103"/>
      <c r="F6436" s="103"/>
      <c r="H6436" s="123"/>
      <c r="I6436" s="103"/>
      <c r="J6436" s="103"/>
      <c r="K6436" s="103"/>
    </row>
    <row r="6437" spans="2:11" x14ac:dyDescent="0.25">
      <c r="B6437" s="103"/>
      <c r="C6437" s="123"/>
      <c r="D6437" s="103"/>
      <c r="E6437" s="103"/>
      <c r="F6437" s="103"/>
      <c r="H6437" s="123"/>
      <c r="I6437" s="103"/>
      <c r="J6437" s="103"/>
      <c r="K6437" s="103"/>
    </row>
    <row r="6438" spans="2:11" x14ac:dyDescent="0.25">
      <c r="B6438" s="103"/>
      <c r="C6438" s="123"/>
      <c r="D6438" s="103"/>
      <c r="E6438" s="103"/>
      <c r="F6438" s="103"/>
      <c r="H6438" s="123"/>
      <c r="I6438" s="103"/>
      <c r="J6438" s="103"/>
      <c r="K6438" s="103"/>
    </row>
    <row r="6439" spans="2:11" x14ac:dyDescent="0.25">
      <c r="B6439" s="103"/>
      <c r="C6439" s="123"/>
      <c r="D6439" s="103"/>
      <c r="E6439" s="103"/>
      <c r="F6439" s="103"/>
      <c r="H6439" s="123"/>
      <c r="I6439" s="103"/>
      <c r="J6439" s="103"/>
      <c r="K6439" s="103"/>
    </row>
    <row r="6440" spans="2:11" x14ac:dyDescent="0.25">
      <c r="B6440" s="103"/>
      <c r="C6440" s="123"/>
      <c r="D6440" s="103"/>
      <c r="E6440" s="103"/>
      <c r="F6440" s="103"/>
      <c r="H6440" s="123"/>
      <c r="I6440" s="103"/>
      <c r="J6440" s="103"/>
      <c r="K6440" s="103"/>
    </row>
    <row r="6441" spans="2:11" x14ac:dyDescent="0.25">
      <c r="B6441" s="103"/>
      <c r="C6441" s="123"/>
      <c r="D6441" s="103"/>
      <c r="E6441" s="103"/>
      <c r="F6441" s="103"/>
      <c r="H6441" s="123"/>
      <c r="I6441" s="103"/>
      <c r="J6441" s="103"/>
      <c r="K6441" s="103"/>
    </row>
    <row r="6442" spans="2:11" x14ac:dyDescent="0.25">
      <c r="B6442" s="103"/>
      <c r="C6442" s="123"/>
      <c r="D6442" s="103"/>
      <c r="E6442" s="103"/>
      <c r="F6442" s="103"/>
      <c r="H6442" s="123"/>
      <c r="I6442" s="103"/>
      <c r="J6442" s="103"/>
      <c r="K6442" s="103"/>
    </row>
    <row r="6443" spans="2:11" x14ac:dyDescent="0.25">
      <c r="B6443" s="103"/>
      <c r="C6443" s="123"/>
      <c r="D6443" s="103"/>
      <c r="E6443" s="103"/>
      <c r="F6443" s="103"/>
      <c r="H6443" s="123"/>
      <c r="I6443" s="103"/>
      <c r="J6443" s="103"/>
      <c r="K6443" s="103"/>
    </row>
    <row r="6444" spans="2:11" x14ac:dyDescent="0.25">
      <c r="B6444" s="103"/>
      <c r="C6444" s="123"/>
      <c r="D6444" s="103"/>
      <c r="E6444" s="103"/>
      <c r="F6444" s="103"/>
      <c r="H6444" s="123"/>
      <c r="I6444" s="103"/>
      <c r="J6444" s="103"/>
      <c r="K6444" s="103"/>
    </row>
    <row r="6445" spans="2:11" x14ac:dyDescent="0.25">
      <c r="B6445" s="103"/>
      <c r="C6445" s="123"/>
      <c r="D6445" s="103"/>
      <c r="E6445" s="103"/>
      <c r="F6445" s="103"/>
      <c r="H6445" s="123"/>
      <c r="I6445" s="103"/>
      <c r="J6445" s="103"/>
      <c r="K6445" s="103"/>
    </row>
    <row r="6446" spans="2:11" x14ac:dyDescent="0.25">
      <c r="B6446" s="103"/>
      <c r="C6446" s="123"/>
      <c r="D6446" s="103"/>
      <c r="E6446" s="103"/>
      <c r="F6446" s="103"/>
      <c r="H6446" s="123"/>
      <c r="I6446" s="103"/>
      <c r="J6446" s="103"/>
      <c r="K6446" s="103"/>
    </row>
    <row r="6447" spans="2:11" x14ac:dyDescent="0.25">
      <c r="B6447" s="103"/>
      <c r="C6447" s="123"/>
      <c r="D6447" s="103"/>
      <c r="E6447" s="103"/>
      <c r="F6447" s="103"/>
      <c r="H6447" s="123"/>
      <c r="I6447" s="103"/>
      <c r="J6447" s="103"/>
      <c r="K6447" s="103"/>
    </row>
    <row r="6448" spans="2:11" x14ac:dyDescent="0.25">
      <c r="B6448" s="103"/>
      <c r="C6448" s="123"/>
      <c r="D6448" s="103"/>
      <c r="E6448" s="103"/>
      <c r="F6448" s="103"/>
      <c r="H6448" s="123"/>
      <c r="I6448" s="103"/>
      <c r="J6448" s="103"/>
      <c r="K6448" s="103"/>
    </row>
    <row r="6449" spans="2:11" x14ac:dyDescent="0.25">
      <c r="B6449" s="103"/>
      <c r="C6449" s="123"/>
      <c r="D6449" s="103"/>
      <c r="E6449" s="103"/>
      <c r="F6449" s="103"/>
      <c r="H6449" s="123"/>
      <c r="I6449" s="103"/>
      <c r="J6449" s="103"/>
      <c r="K6449" s="103"/>
    </row>
    <row r="6450" spans="2:11" x14ac:dyDescent="0.25">
      <c r="B6450" s="103"/>
      <c r="C6450" s="123"/>
      <c r="D6450" s="103"/>
      <c r="E6450" s="103"/>
      <c r="F6450" s="103"/>
      <c r="H6450" s="123"/>
      <c r="I6450" s="103"/>
      <c r="J6450" s="103"/>
      <c r="K6450" s="103"/>
    </row>
    <row r="6451" spans="2:11" x14ac:dyDescent="0.25">
      <c r="B6451" s="103"/>
      <c r="C6451" s="123"/>
      <c r="D6451" s="103"/>
      <c r="E6451" s="103"/>
      <c r="F6451" s="103"/>
      <c r="H6451" s="123"/>
      <c r="I6451" s="103"/>
      <c r="J6451" s="103"/>
      <c r="K6451" s="103"/>
    </row>
    <row r="6452" spans="2:11" x14ac:dyDescent="0.25">
      <c r="B6452" s="103"/>
      <c r="C6452" s="123"/>
      <c r="D6452" s="103"/>
      <c r="E6452" s="103"/>
      <c r="F6452" s="103"/>
      <c r="H6452" s="123"/>
      <c r="I6452" s="103"/>
      <c r="J6452" s="103"/>
      <c r="K6452" s="103"/>
    </row>
    <row r="6453" spans="2:11" x14ac:dyDescent="0.25">
      <c r="B6453" s="103"/>
      <c r="C6453" s="123"/>
      <c r="D6453" s="103"/>
      <c r="E6453" s="103"/>
      <c r="F6453" s="103"/>
      <c r="H6453" s="123"/>
      <c r="I6453" s="103"/>
      <c r="J6453" s="103"/>
      <c r="K6453" s="103"/>
    </row>
    <row r="6454" spans="2:11" x14ac:dyDescent="0.25">
      <c r="B6454" s="103"/>
      <c r="C6454" s="123"/>
      <c r="D6454" s="103"/>
      <c r="E6454" s="103"/>
      <c r="F6454" s="103"/>
      <c r="H6454" s="123"/>
      <c r="I6454" s="103"/>
      <c r="J6454" s="103"/>
      <c r="K6454" s="103"/>
    </row>
    <row r="6455" spans="2:11" x14ac:dyDescent="0.25">
      <c r="B6455" s="103"/>
      <c r="C6455" s="123"/>
      <c r="D6455" s="103"/>
      <c r="E6455" s="103"/>
      <c r="F6455" s="103"/>
      <c r="H6455" s="123"/>
      <c r="I6455" s="103"/>
      <c r="J6455" s="103"/>
      <c r="K6455" s="103"/>
    </row>
    <row r="6456" spans="2:11" x14ac:dyDescent="0.25">
      <c r="B6456" s="103"/>
      <c r="C6456" s="123"/>
      <c r="D6456" s="103"/>
      <c r="E6456" s="103"/>
      <c r="F6456" s="103"/>
      <c r="H6456" s="123"/>
      <c r="I6456" s="103"/>
      <c r="J6456" s="103"/>
      <c r="K6456" s="103"/>
    </row>
    <row r="6457" spans="2:11" x14ac:dyDescent="0.25">
      <c r="B6457" s="103"/>
      <c r="C6457" s="123"/>
      <c r="D6457" s="103"/>
      <c r="E6457" s="103"/>
      <c r="F6457" s="103"/>
      <c r="H6457" s="123"/>
      <c r="I6457" s="103"/>
      <c r="J6457" s="103"/>
      <c r="K6457" s="103"/>
    </row>
    <row r="6458" spans="2:11" x14ac:dyDescent="0.25">
      <c r="B6458" s="103"/>
      <c r="C6458" s="123"/>
      <c r="D6458" s="103"/>
      <c r="E6458" s="103"/>
      <c r="F6458" s="103"/>
      <c r="H6458" s="123"/>
      <c r="I6458" s="103"/>
      <c r="J6458" s="103"/>
      <c r="K6458" s="103"/>
    </row>
    <row r="6459" spans="2:11" x14ac:dyDescent="0.25">
      <c r="B6459" s="103"/>
      <c r="C6459" s="123"/>
      <c r="D6459" s="103"/>
      <c r="E6459" s="103"/>
      <c r="F6459" s="103"/>
      <c r="H6459" s="123"/>
      <c r="I6459" s="103"/>
      <c r="J6459" s="103"/>
      <c r="K6459" s="103"/>
    </row>
    <row r="6460" spans="2:11" x14ac:dyDescent="0.25">
      <c r="B6460" s="103"/>
      <c r="C6460" s="123"/>
      <c r="D6460" s="103"/>
      <c r="E6460" s="103"/>
      <c r="F6460" s="103"/>
      <c r="H6460" s="123"/>
      <c r="I6460" s="103"/>
      <c r="J6460" s="103"/>
      <c r="K6460" s="103"/>
    </row>
    <row r="6461" spans="2:11" x14ac:dyDescent="0.25">
      <c r="B6461" s="103"/>
      <c r="C6461" s="123"/>
      <c r="D6461" s="103"/>
      <c r="E6461" s="103"/>
      <c r="F6461" s="103"/>
      <c r="H6461" s="123"/>
      <c r="I6461" s="103"/>
      <c r="J6461" s="103"/>
      <c r="K6461" s="103"/>
    </row>
    <row r="6462" spans="2:11" x14ac:dyDescent="0.25">
      <c r="B6462" s="103"/>
      <c r="C6462" s="123"/>
      <c r="D6462" s="103"/>
      <c r="E6462" s="103"/>
      <c r="F6462" s="103"/>
      <c r="H6462" s="123"/>
      <c r="I6462" s="103"/>
      <c r="J6462" s="103"/>
      <c r="K6462" s="103"/>
    </row>
    <row r="6463" spans="2:11" x14ac:dyDescent="0.25">
      <c r="B6463" s="103"/>
      <c r="C6463" s="123"/>
      <c r="D6463" s="103"/>
      <c r="E6463" s="103"/>
      <c r="F6463" s="103"/>
      <c r="H6463" s="123"/>
      <c r="I6463" s="103"/>
      <c r="J6463" s="103"/>
      <c r="K6463" s="103"/>
    </row>
    <row r="6464" spans="2:11" x14ac:dyDescent="0.25">
      <c r="B6464" s="103"/>
      <c r="C6464" s="123"/>
      <c r="D6464" s="103"/>
      <c r="E6464" s="103"/>
      <c r="F6464" s="103"/>
      <c r="H6464" s="123"/>
      <c r="I6464" s="103"/>
      <c r="J6464" s="103"/>
      <c r="K6464" s="103"/>
    </row>
    <row r="6465" spans="2:11" x14ac:dyDescent="0.25">
      <c r="B6465" s="103"/>
      <c r="C6465" s="123"/>
      <c r="D6465" s="103"/>
      <c r="E6465" s="103"/>
      <c r="F6465" s="103"/>
      <c r="H6465" s="123"/>
      <c r="I6465" s="103"/>
      <c r="J6465" s="103"/>
      <c r="K6465" s="103"/>
    </row>
    <row r="6466" spans="2:11" x14ac:dyDescent="0.25">
      <c r="B6466" s="103"/>
      <c r="C6466" s="123"/>
      <c r="D6466" s="103"/>
      <c r="E6466" s="103"/>
      <c r="F6466" s="103"/>
      <c r="H6466" s="123"/>
      <c r="I6466" s="103"/>
      <c r="J6466" s="103"/>
      <c r="K6466" s="103"/>
    </row>
    <row r="6467" spans="2:11" x14ac:dyDescent="0.25">
      <c r="B6467" s="103"/>
      <c r="C6467" s="123"/>
      <c r="D6467" s="103"/>
      <c r="E6467" s="103"/>
      <c r="F6467" s="103"/>
      <c r="H6467" s="123"/>
      <c r="I6467" s="103"/>
      <c r="J6467" s="103"/>
      <c r="K6467" s="103"/>
    </row>
    <row r="6468" spans="2:11" x14ac:dyDescent="0.25">
      <c r="B6468" s="103"/>
      <c r="C6468" s="123"/>
      <c r="D6468" s="103"/>
      <c r="E6468" s="103"/>
      <c r="F6468" s="103"/>
      <c r="H6468" s="123"/>
      <c r="I6468" s="103"/>
      <c r="J6468" s="103"/>
      <c r="K6468" s="103"/>
    </row>
    <row r="6469" spans="2:11" x14ac:dyDescent="0.25">
      <c r="B6469" s="103"/>
      <c r="C6469" s="123"/>
      <c r="D6469" s="103"/>
      <c r="E6469" s="103"/>
      <c r="F6469" s="103"/>
      <c r="H6469" s="123"/>
      <c r="I6469" s="103"/>
      <c r="J6469" s="103"/>
      <c r="K6469" s="103"/>
    </row>
    <row r="6470" spans="2:11" x14ac:dyDescent="0.25">
      <c r="B6470" s="103"/>
      <c r="C6470" s="123"/>
      <c r="D6470" s="103"/>
      <c r="E6470" s="103"/>
      <c r="F6470" s="103"/>
      <c r="H6470" s="123"/>
      <c r="I6470" s="103"/>
      <c r="J6470" s="103"/>
      <c r="K6470" s="103"/>
    </row>
    <row r="6471" spans="2:11" x14ac:dyDescent="0.25">
      <c r="B6471" s="103"/>
      <c r="C6471" s="123"/>
      <c r="D6471" s="103"/>
      <c r="E6471" s="103"/>
      <c r="F6471" s="103"/>
      <c r="H6471" s="123"/>
      <c r="I6471" s="103"/>
      <c r="J6471" s="103"/>
      <c r="K6471" s="103"/>
    </row>
    <row r="6472" spans="2:11" x14ac:dyDescent="0.25">
      <c r="B6472" s="103"/>
      <c r="C6472" s="123"/>
      <c r="D6472" s="103"/>
      <c r="E6472" s="103"/>
      <c r="F6472" s="103"/>
      <c r="H6472" s="123"/>
      <c r="I6472" s="103"/>
      <c r="J6472" s="103"/>
      <c r="K6472" s="103"/>
    </row>
    <row r="6473" spans="2:11" x14ac:dyDescent="0.25">
      <c r="B6473" s="103"/>
      <c r="C6473" s="123"/>
      <c r="D6473" s="103"/>
      <c r="E6473" s="103"/>
      <c r="F6473" s="103"/>
      <c r="H6473" s="123"/>
      <c r="I6473" s="103"/>
      <c r="J6473" s="103"/>
      <c r="K6473" s="103"/>
    </row>
    <row r="6474" spans="2:11" x14ac:dyDescent="0.25">
      <c r="B6474" s="103"/>
      <c r="C6474" s="123"/>
      <c r="D6474" s="103"/>
      <c r="E6474" s="103"/>
      <c r="F6474" s="103"/>
      <c r="H6474" s="123"/>
      <c r="I6474" s="103"/>
      <c r="J6474" s="103"/>
      <c r="K6474" s="103"/>
    </row>
    <row r="6475" spans="2:11" x14ac:dyDescent="0.25">
      <c r="B6475" s="103"/>
      <c r="C6475" s="123"/>
      <c r="D6475" s="103"/>
      <c r="E6475" s="103"/>
      <c r="F6475" s="103"/>
      <c r="H6475" s="123"/>
      <c r="I6475" s="103"/>
      <c r="J6475" s="103"/>
      <c r="K6475" s="103"/>
    </row>
    <row r="6476" spans="2:11" x14ac:dyDescent="0.25">
      <c r="B6476" s="103"/>
      <c r="C6476" s="123"/>
      <c r="D6476" s="103"/>
      <c r="E6476" s="103"/>
      <c r="F6476" s="103"/>
      <c r="H6476" s="123"/>
      <c r="I6476" s="103"/>
      <c r="J6476" s="103"/>
      <c r="K6476" s="103"/>
    </row>
    <row r="6477" spans="2:11" x14ac:dyDescent="0.25">
      <c r="B6477" s="103"/>
      <c r="C6477" s="123"/>
      <c r="D6477" s="103"/>
      <c r="E6477" s="103"/>
      <c r="F6477" s="103"/>
      <c r="H6477" s="123"/>
      <c r="I6477" s="103"/>
      <c r="J6477" s="103"/>
      <c r="K6477" s="103"/>
    </row>
    <row r="6478" spans="2:11" x14ac:dyDescent="0.25">
      <c r="B6478" s="103"/>
      <c r="C6478" s="123"/>
      <c r="D6478" s="103"/>
      <c r="E6478" s="103"/>
      <c r="F6478" s="103"/>
      <c r="H6478" s="123"/>
      <c r="I6478" s="103"/>
      <c r="J6478" s="103"/>
      <c r="K6478" s="103"/>
    </row>
    <row r="6479" spans="2:11" x14ac:dyDescent="0.25">
      <c r="B6479" s="103"/>
      <c r="C6479" s="123"/>
      <c r="D6479" s="103"/>
      <c r="E6479" s="103"/>
      <c r="F6479" s="103"/>
      <c r="H6479" s="123"/>
      <c r="I6479" s="103"/>
      <c r="J6479" s="103"/>
      <c r="K6479" s="103"/>
    </row>
    <row r="6480" spans="2:11" x14ac:dyDescent="0.25">
      <c r="B6480" s="103"/>
      <c r="C6480" s="123"/>
      <c r="D6480" s="103"/>
      <c r="E6480" s="103"/>
      <c r="F6480" s="103"/>
      <c r="H6480" s="123"/>
      <c r="I6480" s="103"/>
      <c r="J6480" s="103"/>
      <c r="K6480" s="103"/>
    </row>
    <row r="6481" spans="2:11" x14ac:dyDescent="0.25">
      <c r="B6481" s="103"/>
      <c r="C6481" s="123"/>
      <c r="D6481" s="103"/>
      <c r="E6481" s="103"/>
      <c r="F6481" s="103"/>
      <c r="H6481" s="123"/>
      <c r="I6481" s="103"/>
      <c r="J6481" s="103"/>
      <c r="K6481" s="103"/>
    </row>
    <row r="6482" spans="2:11" x14ac:dyDescent="0.25">
      <c r="B6482" s="103"/>
      <c r="C6482" s="123"/>
      <c r="D6482" s="103"/>
      <c r="E6482" s="103"/>
      <c r="F6482" s="103"/>
      <c r="H6482" s="123"/>
      <c r="I6482" s="103"/>
      <c r="J6482" s="103"/>
      <c r="K6482" s="103"/>
    </row>
    <row r="6483" spans="2:11" x14ac:dyDescent="0.25">
      <c r="B6483" s="103"/>
      <c r="C6483" s="123"/>
      <c r="D6483" s="103"/>
      <c r="E6483" s="103"/>
      <c r="F6483" s="103"/>
      <c r="H6483" s="123"/>
      <c r="I6483" s="103"/>
      <c r="J6483" s="103"/>
      <c r="K6483" s="103"/>
    </row>
    <row r="6484" spans="2:11" x14ac:dyDescent="0.25">
      <c r="B6484" s="103"/>
      <c r="C6484" s="123"/>
      <c r="D6484" s="103"/>
      <c r="E6484" s="103"/>
      <c r="F6484" s="103"/>
      <c r="H6484" s="123"/>
      <c r="I6484" s="103"/>
      <c r="J6484" s="103"/>
      <c r="K6484" s="103"/>
    </row>
    <row r="6485" spans="2:11" x14ac:dyDescent="0.25">
      <c r="B6485" s="103"/>
      <c r="C6485" s="123"/>
      <c r="D6485" s="103"/>
      <c r="E6485" s="103"/>
      <c r="F6485" s="103"/>
      <c r="H6485" s="123"/>
      <c r="I6485" s="103"/>
      <c r="J6485" s="103"/>
      <c r="K6485" s="103"/>
    </row>
    <row r="6486" spans="2:11" x14ac:dyDescent="0.25">
      <c r="B6486" s="103"/>
      <c r="C6486" s="123"/>
      <c r="D6486" s="103"/>
      <c r="E6486" s="103"/>
      <c r="F6486" s="103"/>
      <c r="H6486" s="123"/>
      <c r="I6486" s="103"/>
      <c r="J6486" s="103"/>
      <c r="K6486" s="103"/>
    </row>
    <row r="6487" spans="2:11" x14ac:dyDescent="0.25">
      <c r="B6487" s="103"/>
      <c r="C6487" s="123"/>
      <c r="D6487" s="103"/>
      <c r="E6487" s="103"/>
      <c r="F6487" s="103"/>
      <c r="H6487" s="123"/>
      <c r="I6487" s="103"/>
      <c r="J6487" s="103"/>
      <c r="K6487" s="103"/>
    </row>
    <row r="6488" spans="2:11" x14ac:dyDescent="0.25">
      <c r="B6488" s="103"/>
      <c r="C6488" s="123"/>
      <c r="D6488" s="103"/>
      <c r="E6488" s="103"/>
      <c r="F6488" s="103"/>
      <c r="H6488" s="123"/>
      <c r="I6488" s="103"/>
      <c r="J6488" s="103"/>
      <c r="K6488" s="103"/>
    </row>
    <row r="6489" spans="2:11" x14ac:dyDescent="0.25">
      <c r="B6489" s="103"/>
      <c r="C6489" s="123"/>
      <c r="D6489" s="103"/>
      <c r="E6489" s="103"/>
      <c r="F6489" s="103"/>
      <c r="H6489" s="123"/>
      <c r="I6489" s="103"/>
      <c r="J6489" s="103"/>
      <c r="K6489" s="103"/>
    </row>
    <row r="6490" spans="2:11" x14ac:dyDescent="0.25">
      <c r="B6490" s="103"/>
      <c r="C6490" s="123"/>
      <c r="D6490" s="103"/>
      <c r="E6490" s="103"/>
      <c r="F6490" s="103"/>
      <c r="H6490" s="123"/>
      <c r="I6490" s="103"/>
      <c r="J6490" s="103"/>
      <c r="K6490" s="103"/>
    </row>
    <row r="6491" spans="2:11" x14ac:dyDescent="0.25">
      <c r="B6491" s="103"/>
      <c r="C6491" s="123"/>
      <c r="D6491" s="103"/>
      <c r="E6491" s="103"/>
      <c r="F6491" s="103"/>
      <c r="H6491" s="123"/>
      <c r="I6491" s="103"/>
      <c r="J6491" s="103"/>
      <c r="K6491" s="103"/>
    </row>
    <row r="6492" spans="2:11" x14ac:dyDescent="0.25">
      <c r="B6492" s="103"/>
      <c r="C6492" s="123"/>
      <c r="D6492" s="103"/>
      <c r="E6492" s="103"/>
      <c r="F6492" s="103"/>
      <c r="H6492" s="123"/>
      <c r="I6492" s="103"/>
      <c r="J6492" s="103"/>
      <c r="K6492" s="103"/>
    </row>
    <row r="6493" spans="2:11" x14ac:dyDescent="0.25">
      <c r="B6493" s="103"/>
      <c r="C6493" s="123"/>
      <c r="D6493" s="103"/>
      <c r="E6493" s="103"/>
      <c r="F6493" s="103"/>
      <c r="H6493" s="123"/>
      <c r="I6493" s="103"/>
      <c r="J6493" s="103"/>
      <c r="K6493" s="103"/>
    </row>
    <row r="6494" spans="2:11" x14ac:dyDescent="0.25">
      <c r="B6494" s="103"/>
      <c r="C6494" s="123"/>
      <c r="D6494" s="103"/>
      <c r="E6494" s="103"/>
      <c r="F6494" s="103"/>
      <c r="H6494" s="123"/>
      <c r="I6494" s="103"/>
      <c r="J6494" s="103"/>
      <c r="K6494" s="103"/>
    </row>
    <row r="6495" spans="2:11" x14ac:dyDescent="0.25">
      <c r="B6495" s="103"/>
      <c r="C6495" s="123"/>
      <c r="D6495" s="103"/>
      <c r="E6495" s="103"/>
      <c r="F6495" s="103"/>
      <c r="H6495" s="123"/>
      <c r="I6495" s="103"/>
      <c r="J6495" s="103"/>
      <c r="K6495" s="103"/>
    </row>
    <row r="6496" spans="2:11" x14ac:dyDescent="0.25">
      <c r="B6496" s="103"/>
      <c r="C6496" s="123"/>
      <c r="D6496" s="103"/>
      <c r="E6496" s="103"/>
      <c r="F6496" s="103"/>
      <c r="H6496" s="123"/>
      <c r="I6496" s="103"/>
      <c r="J6496" s="103"/>
      <c r="K6496" s="103"/>
    </row>
    <row r="6497" spans="2:11" x14ac:dyDescent="0.25">
      <c r="B6497" s="103"/>
      <c r="C6497" s="123"/>
      <c r="D6497" s="103"/>
      <c r="E6497" s="103"/>
      <c r="F6497" s="103"/>
      <c r="H6497" s="123"/>
      <c r="I6497" s="103"/>
      <c r="J6497" s="103"/>
      <c r="K6497" s="103"/>
    </row>
    <row r="6498" spans="2:11" x14ac:dyDescent="0.25">
      <c r="B6498" s="103"/>
      <c r="C6498" s="123"/>
      <c r="D6498" s="103"/>
      <c r="E6498" s="103"/>
      <c r="F6498" s="103"/>
      <c r="H6498" s="123"/>
      <c r="I6498" s="103"/>
      <c r="J6498" s="103"/>
      <c r="K6498" s="103"/>
    </row>
    <row r="6499" spans="2:11" x14ac:dyDescent="0.25">
      <c r="B6499" s="103"/>
      <c r="C6499" s="123"/>
      <c r="D6499" s="103"/>
      <c r="E6499" s="103"/>
      <c r="F6499" s="103"/>
      <c r="H6499" s="123"/>
      <c r="I6499" s="103"/>
      <c r="J6499" s="103"/>
      <c r="K6499" s="103"/>
    </row>
    <row r="6500" spans="2:11" x14ac:dyDescent="0.25">
      <c r="B6500" s="103"/>
      <c r="C6500" s="123"/>
      <c r="D6500" s="103"/>
      <c r="E6500" s="103"/>
      <c r="F6500" s="103"/>
      <c r="H6500" s="123"/>
      <c r="I6500" s="103"/>
      <c r="J6500" s="103"/>
      <c r="K6500" s="103"/>
    </row>
    <row r="6501" spans="2:11" x14ac:dyDescent="0.25">
      <c r="B6501" s="103"/>
      <c r="C6501" s="123"/>
      <c r="D6501" s="103"/>
      <c r="E6501" s="103"/>
      <c r="F6501" s="103"/>
      <c r="H6501" s="123"/>
      <c r="I6501" s="103"/>
      <c r="J6501" s="103"/>
      <c r="K6501" s="103"/>
    </row>
    <row r="6502" spans="2:11" x14ac:dyDescent="0.25">
      <c r="B6502" s="103"/>
      <c r="C6502" s="123"/>
      <c r="D6502" s="103"/>
      <c r="E6502" s="103"/>
      <c r="F6502" s="103"/>
      <c r="H6502" s="123"/>
      <c r="I6502" s="103"/>
      <c r="J6502" s="103"/>
      <c r="K6502" s="103"/>
    </row>
    <row r="6503" spans="2:11" x14ac:dyDescent="0.25">
      <c r="B6503" s="103"/>
      <c r="C6503" s="123"/>
      <c r="D6503" s="103"/>
      <c r="E6503" s="103"/>
      <c r="F6503" s="103"/>
      <c r="H6503" s="123"/>
      <c r="I6503" s="103"/>
      <c r="J6503" s="103"/>
      <c r="K6503" s="103"/>
    </row>
    <row r="6504" spans="2:11" x14ac:dyDescent="0.25">
      <c r="B6504" s="103"/>
      <c r="C6504" s="123"/>
      <c r="D6504" s="103"/>
      <c r="E6504" s="103"/>
      <c r="F6504" s="103"/>
      <c r="H6504" s="123"/>
      <c r="I6504" s="103"/>
      <c r="J6504" s="103"/>
      <c r="K6504" s="103"/>
    </row>
    <row r="6505" spans="2:11" x14ac:dyDescent="0.25">
      <c r="B6505" s="103"/>
      <c r="C6505" s="123"/>
      <c r="D6505" s="103"/>
      <c r="E6505" s="103"/>
      <c r="F6505" s="103"/>
      <c r="H6505" s="123"/>
      <c r="I6505" s="103"/>
      <c r="J6505" s="103"/>
      <c r="K6505" s="103"/>
    </row>
    <row r="6506" spans="2:11" x14ac:dyDescent="0.25">
      <c r="B6506" s="103"/>
      <c r="C6506" s="123"/>
      <c r="D6506" s="103"/>
      <c r="E6506" s="103"/>
      <c r="F6506" s="103"/>
      <c r="H6506" s="123"/>
      <c r="I6506" s="103"/>
      <c r="J6506" s="103"/>
      <c r="K6506" s="103"/>
    </row>
    <row r="6507" spans="2:11" x14ac:dyDescent="0.25">
      <c r="B6507" s="103"/>
      <c r="C6507" s="123"/>
      <c r="D6507" s="103"/>
      <c r="E6507" s="103"/>
      <c r="F6507" s="103"/>
      <c r="H6507" s="123"/>
      <c r="I6507" s="103"/>
      <c r="J6507" s="103"/>
      <c r="K6507" s="103"/>
    </row>
    <row r="6508" spans="2:11" x14ac:dyDescent="0.25">
      <c r="B6508" s="103"/>
      <c r="C6508" s="123"/>
      <c r="D6508" s="103"/>
      <c r="E6508" s="103"/>
      <c r="F6508" s="103"/>
      <c r="H6508" s="123"/>
      <c r="I6508" s="103"/>
      <c r="J6508" s="103"/>
      <c r="K6508" s="103"/>
    </row>
    <row r="6509" spans="2:11" x14ac:dyDescent="0.25">
      <c r="B6509" s="103"/>
      <c r="C6509" s="123"/>
      <c r="D6509" s="103"/>
      <c r="E6509" s="103"/>
      <c r="F6509" s="103"/>
      <c r="H6509" s="123"/>
      <c r="I6509" s="103"/>
      <c r="J6509" s="103"/>
      <c r="K6509" s="103"/>
    </row>
    <row r="6510" spans="2:11" x14ac:dyDescent="0.25">
      <c r="B6510" s="103"/>
      <c r="C6510" s="123"/>
      <c r="D6510" s="103"/>
      <c r="E6510" s="103"/>
      <c r="F6510" s="103"/>
      <c r="H6510" s="123"/>
      <c r="I6510" s="103"/>
      <c r="J6510" s="103"/>
      <c r="K6510" s="103"/>
    </row>
    <row r="6511" spans="2:11" x14ac:dyDescent="0.25">
      <c r="B6511" s="103"/>
      <c r="C6511" s="123"/>
      <c r="D6511" s="103"/>
      <c r="E6511" s="103"/>
      <c r="F6511" s="103"/>
      <c r="H6511" s="123"/>
      <c r="I6511" s="103"/>
      <c r="J6511" s="103"/>
      <c r="K6511" s="103"/>
    </row>
    <row r="6512" spans="2:11" x14ac:dyDescent="0.25">
      <c r="B6512" s="103"/>
      <c r="C6512" s="123"/>
      <c r="D6512" s="103"/>
      <c r="E6512" s="103"/>
      <c r="F6512" s="103"/>
      <c r="H6512" s="123"/>
      <c r="I6512" s="103"/>
      <c r="J6512" s="103"/>
      <c r="K6512" s="103"/>
    </row>
    <row r="6513" spans="2:11" x14ac:dyDescent="0.25">
      <c r="B6513" s="103"/>
      <c r="C6513" s="123"/>
      <c r="D6513" s="103"/>
      <c r="E6513" s="103"/>
      <c r="F6513" s="103"/>
      <c r="H6513" s="123"/>
      <c r="I6513" s="103"/>
      <c r="J6513" s="103"/>
      <c r="K6513" s="103"/>
    </row>
    <row r="6514" spans="2:11" x14ac:dyDescent="0.25">
      <c r="B6514" s="103"/>
      <c r="C6514" s="123"/>
      <c r="D6514" s="103"/>
      <c r="E6514" s="103"/>
      <c r="F6514" s="103"/>
      <c r="H6514" s="123"/>
      <c r="I6514" s="103"/>
      <c r="J6514" s="103"/>
      <c r="K6514" s="103"/>
    </row>
    <row r="6515" spans="2:11" x14ac:dyDescent="0.25">
      <c r="B6515" s="103"/>
      <c r="C6515" s="123"/>
      <c r="D6515" s="103"/>
      <c r="E6515" s="103"/>
      <c r="F6515" s="103"/>
      <c r="H6515" s="123"/>
      <c r="I6515" s="103"/>
      <c r="J6515" s="103"/>
      <c r="K6515" s="103"/>
    </row>
    <row r="6516" spans="2:11" x14ac:dyDescent="0.25">
      <c r="B6516" s="103"/>
      <c r="C6516" s="123"/>
      <c r="D6516" s="103"/>
      <c r="E6516" s="103"/>
      <c r="F6516" s="103"/>
      <c r="H6516" s="123"/>
      <c r="I6516" s="103"/>
      <c r="J6516" s="103"/>
      <c r="K6516" s="103"/>
    </row>
    <row r="6517" spans="2:11" x14ac:dyDescent="0.25">
      <c r="B6517" s="103"/>
      <c r="C6517" s="123"/>
      <c r="D6517" s="103"/>
      <c r="E6517" s="103"/>
      <c r="F6517" s="103"/>
      <c r="H6517" s="123"/>
      <c r="I6517" s="103"/>
      <c r="J6517" s="103"/>
      <c r="K6517" s="103"/>
    </row>
    <row r="6518" spans="2:11" x14ac:dyDescent="0.25">
      <c r="B6518" s="103"/>
      <c r="C6518" s="123"/>
      <c r="D6518" s="103"/>
      <c r="E6518" s="103"/>
      <c r="F6518" s="103"/>
      <c r="H6518" s="123"/>
      <c r="I6518" s="103"/>
      <c r="J6518" s="103"/>
      <c r="K6518" s="103"/>
    </row>
    <row r="6519" spans="2:11" x14ac:dyDescent="0.25">
      <c r="B6519" s="103"/>
      <c r="C6519" s="123"/>
      <c r="D6519" s="103"/>
      <c r="E6519" s="103"/>
      <c r="F6519" s="103"/>
      <c r="H6519" s="123"/>
      <c r="I6519" s="103"/>
      <c r="J6519" s="103"/>
      <c r="K6519" s="103"/>
    </row>
    <row r="6520" spans="2:11" x14ac:dyDescent="0.25">
      <c r="B6520" s="103"/>
      <c r="C6520" s="123"/>
      <c r="D6520" s="103"/>
      <c r="E6520" s="103"/>
      <c r="F6520" s="103"/>
      <c r="H6520" s="123"/>
      <c r="I6520" s="103"/>
      <c r="J6520" s="103"/>
      <c r="K6520" s="103"/>
    </row>
    <row r="6521" spans="2:11" x14ac:dyDescent="0.25">
      <c r="B6521" s="103"/>
      <c r="C6521" s="123"/>
      <c r="D6521" s="103"/>
      <c r="E6521" s="103"/>
      <c r="F6521" s="103"/>
      <c r="H6521" s="123"/>
      <c r="I6521" s="103"/>
      <c r="J6521" s="103"/>
      <c r="K6521" s="103"/>
    </row>
    <row r="6522" spans="2:11" x14ac:dyDescent="0.25">
      <c r="B6522" s="103"/>
      <c r="C6522" s="123"/>
      <c r="D6522" s="103"/>
      <c r="E6522" s="103"/>
      <c r="F6522" s="103"/>
      <c r="H6522" s="123"/>
      <c r="I6522" s="103"/>
      <c r="J6522" s="103"/>
      <c r="K6522" s="103"/>
    </row>
    <row r="6523" spans="2:11" x14ac:dyDescent="0.25">
      <c r="B6523" s="103"/>
      <c r="C6523" s="123"/>
      <c r="D6523" s="103"/>
      <c r="E6523" s="103"/>
      <c r="F6523" s="103"/>
      <c r="H6523" s="123"/>
      <c r="I6523" s="103"/>
      <c r="J6523" s="103"/>
      <c r="K6523" s="103"/>
    </row>
    <row r="6524" spans="2:11" x14ac:dyDescent="0.25">
      <c r="B6524" s="103"/>
      <c r="C6524" s="123"/>
      <c r="D6524" s="103"/>
      <c r="E6524" s="103"/>
      <c r="F6524" s="103"/>
      <c r="H6524" s="123"/>
      <c r="I6524" s="103"/>
      <c r="J6524" s="103"/>
      <c r="K6524" s="103"/>
    </row>
    <row r="6525" spans="2:11" x14ac:dyDescent="0.25">
      <c r="B6525" s="103"/>
      <c r="C6525" s="123"/>
      <c r="D6525" s="103"/>
      <c r="E6525" s="103"/>
      <c r="F6525" s="103"/>
      <c r="H6525" s="123"/>
      <c r="I6525" s="103"/>
      <c r="J6525" s="103"/>
      <c r="K6525" s="103"/>
    </row>
    <row r="6526" spans="2:11" x14ac:dyDescent="0.25">
      <c r="B6526" s="103"/>
      <c r="C6526" s="123"/>
      <c r="D6526" s="103"/>
      <c r="E6526" s="103"/>
      <c r="F6526" s="103"/>
      <c r="H6526" s="123"/>
      <c r="I6526" s="103"/>
      <c r="J6526" s="103"/>
      <c r="K6526" s="103"/>
    </row>
    <row r="6527" spans="2:11" x14ac:dyDescent="0.25">
      <c r="B6527" s="103"/>
      <c r="C6527" s="123"/>
      <c r="D6527" s="103"/>
      <c r="E6527" s="103"/>
      <c r="F6527" s="103"/>
      <c r="H6527" s="123"/>
      <c r="I6527" s="103"/>
      <c r="J6527" s="103"/>
      <c r="K6527" s="103"/>
    </row>
    <row r="6528" spans="2:11" x14ac:dyDescent="0.25">
      <c r="B6528" s="103"/>
      <c r="C6528" s="123"/>
      <c r="D6528" s="103"/>
      <c r="E6528" s="103"/>
      <c r="F6528" s="103"/>
      <c r="H6528" s="123"/>
      <c r="I6528" s="103"/>
      <c r="J6528" s="103"/>
      <c r="K6528" s="103"/>
    </row>
    <row r="6529" spans="2:11" x14ac:dyDescent="0.25">
      <c r="B6529" s="103"/>
      <c r="C6529" s="123"/>
      <c r="D6529" s="103"/>
      <c r="E6529" s="103"/>
      <c r="F6529" s="103"/>
      <c r="H6529" s="123"/>
      <c r="I6529" s="103"/>
      <c r="J6529" s="103"/>
      <c r="K6529" s="103"/>
    </row>
    <row r="6530" spans="2:11" x14ac:dyDescent="0.25">
      <c r="B6530" s="103"/>
      <c r="C6530" s="123"/>
      <c r="D6530" s="103"/>
      <c r="E6530" s="103"/>
      <c r="F6530" s="103"/>
      <c r="H6530" s="123"/>
      <c r="I6530" s="103"/>
      <c r="J6530" s="103"/>
      <c r="K6530" s="103"/>
    </row>
    <row r="6531" spans="2:11" x14ac:dyDescent="0.25">
      <c r="B6531" s="103"/>
      <c r="C6531" s="123"/>
      <c r="D6531" s="103"/>
      <c r="E6531" s="103"/>
      <c r="F6531" s="103"/>
      <c r="H6531" s="123"/>
      <c r="I6531" s="103"/>
      <c r="J6531" s="103"/>
      <c r="K6531" s="103"/>
    </row>
    <row r="6532" spans="2:11" x14ac:dyDescent="0.25">
      <c r="B6532" s="103"/>
      <c r="C6532" s="123"/>
      <c r="D6532" s="103"/>
      <c r="E6532" s="103"/>
      <c r="F6532" s="103"/>
      <c r="H6532" s="123"/>
      <c r="I6532" s="103"/>
      <c r="J6532" s="103"/>
      <c r="K6532" s="103"/>
    </row>
    <row r="6533" spans="2:11" x14ac:dyDescent="0.25">
      <c r="B6533" s="103"/>
      <c r="C6533" s="123"/>
      <c r="D6533" s="103"/>
      <c r="E6533" s="103"/>
      <c r="F6533" s="103"/>
      <c r="H6533" s="123"/>
      <c r="I6533" s="103"/>
      <c r="J6533" s="103"/>
      <c r="K6533" s="103"/>
    </row>
    <row r="6534" spans="2:11" x14ac:dyDescent="0.25">
      <c r="B6534" s="103"/>
      <c r="C6534" s="123"/>
      <c r="D6534" s="103"/>
      <c r="E6534" s="103"/>
      <c r="F6534" s="103"/>
      <c r="H6534" s="123"/>
      <c r="I6534" s="103"/>
      <c r="J6534" s="103"/>
      <c r="K6534" s="103"/>
    </row>
    <row r="6535" spans="2:11" x14ac:dyDescent="0.25">
      <c r="B6535" s="103"/>
      <c r="C6535" s="123"/>
      <c r="D6535" s="103"/>
      <c r="E6535" s="103"/>
      <c r="F6535" s="103"/>
      <c r="H6535" s="123"/>
      <c r="I6535" s="103"/>
      <c r="J6535" s="103"/>
      <c r="K6535" s="103"/>
    </row>
    <row r="6536" spans="2:11" x14ac:dyDescent="0.25">
      <c r="B6536" s="103"/>
      <c r="C6536" s="123"/>
      <c r="D6536" s="103"/>
      <c r="E6536" s="103"/>
      <c r="F6536" s="103"/>
      <c r="H6536" s="123"/>
      <c r="I6536" s="103"/>
      <c r="J6536" s="103"/>
      <c r="K6536" s="103"/>
    </row>
    <row r="6537" spans="2:11" x14ac:dyDescent="0.25">
      <c r="B6537" s="103"/>
      <c r="C6537" s="123"/>
      <c r="D6537" s="103"/>
      <c r="E6537" s="103"/>
      <c r="F6537" s="103"/>
      <c r="H6537" s="123"/>
      <c r="I6537" s="103"/>
      <c r="J6537" s="103"/>
      <c r="K6537" s="103"/>
    </row>
    <row r="6538" spans="2:11" x14ac:dyDescent="0.25">
      <c r="B6538" s="103"/>
      <c r="C6538" s="123"/>
      <c r="D6538" s="103"/>
      <c r="E6538" s="103"/>
      <c r="F6538" s="103"/>
      <c r="H6538" s="123"/>
      <c r="I6538" s="103"/>
      <c r="J6538" s="103"/>
      <c r="K6538" s="103"/>
    </row>
    <row r="6539" spans="2:11" x14ac:dyDescent="0.25">
      <c r="B6539" s="103"/>
      <c r="C6539" s="123"/>
      <c r="D6539" s="103"/>
      <c r="E6539" s="103"/>
      <c r="F6539" s="103"/>
      <c r="H6539" s="123"/>
      <c r="I6539" s="103"/>
      <c r="J6539" s="103"/>
      <c r="K6539" s="103"/>
    </row>
    <row r="6540" spans="2:11" x14ac:dyDescent="0.25">
      <c r="B6540" s="103"/>
      <c r="C6540" s="123"/>
      <c r="D6540" s="103"/>
      <c r="E6540" s="103"/>
      <c r="F6540" s="103"/>
      <c r="H6540" s="123"/>
      <c r="I6540" s="103"/>
      <c r="J6540" s="103"/>
      <c r="K6540" s="103"/>
    </row>
    <row r="6541" spans="2:11" x14ac:dyDescent="0.25">
      <c r="B6541" s="103"/>
      <c r="C6541" s="123"/>
      <c r="D6541" s="103"/>
      <c r="E6541" s="103"/>
      <c r="F6541" s="103"/>
      <c r="H6541" s="123"/>
      <c r="I6541" s="103"/>
      <c r="J6541" s="103"/>
      <c r="K6541" s="103"/>
    </row>
    <row r="6542" spans="2:11" x14ac:dyDescent="0.25">
      <c r="B6542" s="103"/>
      <c r="C6542" s="123"/>
      <c r="D6542" s="103"/>
      <c r="E6542" s="103"/>
      <c r="F6542" s="103"/>
      <c r="H6542" s="123"/>
      <c r="I6542" s="103"/>
      <c r="J6542" s="103"/>
      <c r="K6542" s="103"/>
    </row>
    <row r="6543" spans="2:11" x14ac:dyDescent="0.25">
      <c r="B6543" s="103"/>
      <c r="C6543" s="123"/>
      <c r="D6543" s="103"/>
      <c r="E6543" s="103"/>
      <c r="F6543" s="103"/>
      <c r="H6543" s="123"/>
      <c r="I6543" s="103"/>
      <c r="J6543" s="103"/>
      <c r="K6543" s="103"/>
    </row>
    <row r="6544" spans="2:11" x14ac:dyDescent="0.25">
      <c r="B6544" s="103"/>
      <c r="C6544" s="123"/>
      <c r="D6544" s="103"/>
      <c r="E6544" s="103"/>
      <c r="F6544" s="103"/>
      <c r="H6544" s="123"/>
      <c r="I6544" s="103"/>
      <c r="J6544" s="103"/>
      <c r="K6544" s="103"/>
    </row>
    <row r="6545" spans="2:11" x14ac:dyDescent="0.25">
      <c r="B6545" s="103"/>
      <c r="C6545" s="123"/>
      <c r="D6545" s="103"/>
      <c r="E6545" s="103"/>
      <c r="F6545" s="103"/>
      <c r="H6545" s="123"/>
      <c r="I6545" s="103"/>
      <c r="J6545" s="103"/>
      <c r="K6545" s="103"/>
    </row>
    <row r="6546" spans="2:11" x14ac:dyDescent="0.25">
      <c r="B6546" s="103"/>
      <c r="C6546" s="123"/>
      <c r="D6546" s="103"/>
      <c r="E6546" s="103"/>
      <c r="F6546" s="103"/>
      <c r="H6546" s="123"/>
      <c r="I6546" s="103"/>
      <c r="J6546" s="103"/>
      <c r="K6546" s="103"/>
    </row>
    <row r="6547" spans="2:11" x14ac:dyDescent="0.25">
      <c r="B6547" s="103"/>
      <c r="C6547" s="123"/>
      <c r="D6547" s="103"/>
      <c r="E6547" s="103"/>
      <c r="F6547" s="103"/>
      <c r="H6547" s="123"/>
      <c r="I6547" s="103"/>
      <c r="J6547" s="103"/>
      <c r="K6547" s="103"/>
    </row>
    <row r="6548" spans="2:11" x14ac:dyDescent="0.25">
      <c r="B6548" s="103"/>
      <c r="C6548" s="123"/>
      <c r="D6548" s="103"/>
      <c r="E6548" s="103"/>
      <c r="F6548" s="103"/>
      <c r="H6548" s="123"/>
      <c r="I6548" s="103"/>
      <c r="J6548" s="103"/>
      <c r="K6548" s="103"/>
    </row>
    <row r="6549" spans="2:11" x14ac:dyDescent="0.25">
      <c r="B6549" s="103"/>
      <c r="C6549" s="123"/>
      <c r="D6549" s="103"/>
      <c r="E6549" s="103"/>
      <c r="F6549" s="103"/>
      <c r="H6549" s="123"/>
      <c r="I6549" s="103"/>
      <c r="J6549" s="103"/>
      <c r="K6549" s="103"/>
    </row>
    <row r="6550" spans="2:11" x14ac:dyDescent="0.25">
      <c r="B6550" s="103"/>
      <c r="C6550" s="123"/>
      <c r="D6550" s="103"/>
      <c r="E6550" s="103"/>
      <c r="F6550" s="103"/>
      <c r="H6550" s="123"/>
      <c r="I6550" s="103"/>
      <c r="J6550" s="103"/>
      <c r="K6550" s="103"/>
    </row>
    <row r="6551" spans="2:11" x14ac:dyDescent="0.25">
      <c r="B6551" s="103"/>
      <c r="C6551" s="123"/>
      <c r="D6551" s="103"/>
      <c r="E6551" s="103"/>
      <c r="F6551" s="103"/>
      <c r="H6551" s="123"/>
      <c r="I6551" s="103"/>
      <c r="J6551" s="103"/>
      <c r="K6551" s="103"/>
    </row>
    <row r="6552" spans="2:11" x14ac:dyDescent="0.25">
      <c r="B6552" s="103"/>
      <c r="C6552" s="123"/>
      <c r="D6552" s="103"/>
      <c r="E6552" s="103"/>
      <c r="F6552" s="103"/>
      <c r="H6552" s="123"/>
      <c r="I6552" s="103"/>
      <c r="J6552" s="103"/>
      <c r="K6552" s="103"/>
    </row>
    <row r="6553" spans="2:11" x14ac:dyDescent="0.25">
      <c r="B6553" s="103"/>
      <c r="C6553" s="123"/>
      <c r="D6553" s="103"/>
      <c r="E6553" s="103"/>
      <c r="F6553" s="103"/>
      <c r="H6553" s="123"/>
      <c r="I6553" s="103"/>
      <c r="J6553" s="103"/>
      <c r="K6553" s="103"/>
    </row>
    <row r="6554" spans="2:11" x14ac:dyDescent="0.25">
      <c r="B6554" s="103"/>
      <c r="C6554" s="123"/>
      <c r="D6554" s="103"/>
      <c r="E6554" s="103"/>
      <c r="F6554" s="103"/>
      <c r="H6554" s="123"/>
      <c r="I6554" s="103"/>
      <c r="J6554" s="103"/>
      <c r="K6554" s="103"/>
    </row>
    <row r="6555" spans="2:11" x14ac:dyDescent="0.25">
      <c r="B6555" s="103"/>
      <c r="C6555" s="123"/>
      <c r="D6555" s="103"/>
      <c r="E6555" s="103"/>
      <c r="F6555" s="103"/>
      <c r="H6555" s="123"/>
      <c r="I6555" s="103"/>
      <c r="J6555" s="103"/>
      <c r="K6555" s="103"/>
    </row>
    <row r="6556" spans="2:11" x14ac:dyDescent="0.25">
      <c r="B6556" s="103"/>
      <c r="C6556" s="123"/>
      <c r="D6556" s="103"/>
      <c r="E6556" s="103"/>
      <c r="F6556" s="103"/>
      <c r="H6556" s="123"/>
      <c r="I6556" s="103"/>
      <c r="J6556" s="103"/>
      <c r="K6556" s="103"/>
    </row>
    <row r="6557" spans="2:11" x14ac:dyDescent="0.25">
      <c r="B6557" s="103"/>
      <c r="C6557" s="123"/>
      <c r="D6557" s="103"/>
      <c r="E6557" s="103"/>
      <c r="F6557" s="103"/>
      <c r="H6557" s="123"/>
      <c r="I6557" s="103"/>
      <c r="J6557" s="103"/>
      <c r="K6557" s="103"/>
    </row>
    <row r="6558" spans="2:11" x14ac:dyDescent="0.25">
      <c r="B6558" s="103"/>
      <c r="C6558" s="123"/>
      <c r="D6558" s="103"/>
      <c r="E6558" s="103"/>
      <c r="F6558" s="103"/>
      <c r="H6558" s="123"/>
      <c r="I6558" s="103"/>
      <c r="J6558" s="103"/>
      <c r="K6558" s="103"/>
    </row>
    <row r="6559" spans="2:11" x14ac:dyDescent="0.25">
      <c r="B6559" s="103"/>
      <c r="C6559" s="123"/>
      <c r="D6559" s="103"/>
      <c r="E6559" s="103"/>
      <c r="F6559" s="103"/>
      <c r="H6559" s="123"/>
      <c r="I6559" s="103"/>
      <c r="J6559" s="103"/>
      <c r="K6559" s="103"/>
    </row>
    <row r="6560" spans="2:11" x14ac:dyDescent="0.25">
      <c r="B6560" s="103"/>
      <c r="C6560" s="123"/>
      <c r="D6560" s="103"/>
      <c r="E6560" s="103"/>
      <c r="F6560" s="103"/>
      <c r="H6560" s="123"/>
      <c r="I6560" s="103"/>
      <c r="J6560" s="103"/>
      <c r="K6560" s="103"/>
    </row>
    <row r="6561" spans="2:11" x14ac:dyDescent="0.25">
      <c r="B6561" s="103"/>
      <c r="C6561" s="123"/>
      <c r="D6561" s="103"/>
      <c r="E6561" s="103"/>
      <c r="F6561" s="103"/>
      <c r="H6561" s="123"/>
      <c r="I6561" s="103"/>
      <c r="J6561" s="103"/>
      <c r="K6561" s="103"/>
    </row>
    <row r="6562" spans="2:11" x14ac:dyDescent="0.25">
      <c r="B6562" s="103"/>
      <c r="C6562" s="123"/>
      <c r="D6562" s="103"/>
      <c r="E6562" s="103"/>
      <c r="F6562" s="103"/>
      <c r="H6562" s="123"/>
      <c r="I6562" s="103"/>
      <c r="J6562" s="103"/>
      <c r="K6562" s="103"/>
    </row>
    <row r="6563" spans="2:11" x14ac:dyDescent="0.25">
      <c r="B6563" s="103"/>
      <c r="C6563" s="123"/>
      <c r="D6563" s="103"/>
      <c r="E6563" s="103"/>
      <c r="F6563" s="103"/>
      <c r="H6563" s="123"/>
      <c r="I6563" s="103"/>
      <c r="J6563" s="103"/>
      <c r="K6563" s="103"/>
    </row>
    <row r="6564" spans="2:11" x14ac:dyDescent="0.25">
      <c r="B6564" s="103"/>
      <c r="C6564" s="123"/>
      <c r="D6564" s="103"/>
      <c r="E6564" s="103"/>
      <c r="F6564" s="103"/>
      <c r="H6564" s="123"/>
      <c r="I6564" s="103"/>
      <c r="J6564" s="103"/>
      <c r="K6564" s="103"/>
    </row>
    <row r="6565" spans="2:11" x14ac:dyDescent="0.25">
      <c r="B6565" s="103"/>
      <c r="C6565" s="123"/>
      <c r="D6565" s="103"/>
      <c r="E6565" s="103"/>
      <c r="F6565" s="103"/>
      <c r="H6565" s="123"/>
      <c r="I6565" s="103"/>
      <c r="J6565" s="103"/>
      <c r="K6565" s="103"/>
    </row>
    <row r="6566" spans="2:11" x14ac:dyDescent="0.25">
      <c r="B6566" s="103"/>
      <c r="C6566" s="123"/>
      <c r="D6566" s="103"/>
      <c r="E6566" s="103"/>
      <c r="F6566" s="103"/>
      <c r="H6566" s="123"/>
      <c r="I6566" s="103"/>
      <c r="J6566" s="103"/>
      <c r="K6566" s="103"/>
    </row>
    <row r="6567" spans="2:11" x14ac:dyDescent="0.25">
      <c r="B6567" s="103"/>
      <c r="C6567" s="123"/>
      <c r="D6567" s="103"/>
      <c r="E6567" s="103"/>
      <c r="F6567" s="103"/>
      <c r="H6567" s="123"/>
      <c r="I6567" s="103"/>
      <c r="J6567" s="103"/>
      <c r="K6567" s="103"/>
    </row>
    <row r="6568" spans="2:11" x14ac:dyDescent="0.25">
      <c r="B6568" s="103"/>
      <c r="C6568" s="123"/>
      <c r="D6568" s="103"/>
      <c r="E6568" s="103"/>
      <c r="F6568" s="103"/>
      <c r="H6568" s="123"/>
      <c r="I6568" s="103"/>
      <c r="J6568" s="103"/>
      <c r="K6568" s="103"/>
    </row>
    <row r="6569" spans="2:11" x14ac:dyDescent="0.25">
      <c r="B6569" s="103"/>
      <c r="C6569" s="123"/>
      <c r="D6569" s="103"/>
      <c r="E6569" s="103"/>
      <c r="F6569" s="103"/>
      <c r="H6569" s="123"/>
      <c r="I6569" s="103"/>
      <c r="J6569" s="103"/>
      <c r="K6569" s="103"/>
    </row>
    <row r="6570" spans="2:11" x14ac:dyDescent="0.25">
      <c r="B6570" s="103"/>
      <c r="C6570" s="123"/>
      <c r="D6570" s="103"/>
      <c r="E6570" s="103"/>
      <c r="F6570" s="103"/>
      <c r="H6570" s="123"/>
      <c r="I6570" s="103"/>
      <c r="J6570" s="103"/>
      <c r="K6570" s="103"/>
    </row>
    <row r="6571" spans="2:11" x14ac:dyDescent="0.25">
      <c r="B6571" s="103"/>
      <c r="C6571" s="123"/>
      <c r="D6571" s="103"/>
      <c r="E6571" s="103"/>
      <c r="F6571" s="103"/>
      <c r="H6571" s="123"/>
      <c r="I6571" s="103"/>
      <c r="J6571" s="103"/>
      <c r="K6571" s="103"/>
    </row>
    <row r="6572" spans="2:11" x14ac:dyDescent="0.25">
      <c r="B6572" s="103"/>
      <c r="C6572" s="123"/>
      <c r="D6572" s="103"/>
      <c r="E6572" s="103"/>
      <c r="F6572" s="103"/>
      <c r="H6572" s="123"/>
      <c r="I6572" s="103"/>
      <c r="J6572" s="103"/>
      <c r="K6572" s="103"/>
    </row>
    <row r="6573" spans="2:11" x14ac:dyDescent="0.25">
      <c r="B6573" s="103"/>
      <c r="C6573" s="123"/>
      <c r="D6573" s="103"/>
      <c r="E6573" s="103"/>
      <c r="F6573" s="103"/>
      <c r="H6573" s="123"/>
      <c r="I6573" s="103"/>
      <c r="J6573" s="103"/>
      <c r="K6573" s="103"/>
    </row>
    <row r="6574" spans="2:11" x14ac:dyDescent="0.25">
      <c r="B6574" s="103"/>
      <c r="C6574" s="123"/>
      <c r="D6574" s="103"/>
      <c r="E6574" s="103"/>
      <c r="F6574" s="103"/>
      <c r="H6574" s="123"/>
      <c r="I6574" s="103"/>
      <c r="J6574" s="103"/>
      <c r="K6574" s="103"/>
    </row>
    <row r="6575" spans="2:11" x14ac:dyDescent="0.25">
      <c r="B6575" s="103"/>
      <c r="C6575" s="123"/>
      <c r="D6575" s="103"/>
      <c r="E6575" s="103"/>
      <c r="F6575" s="103"/>
      <c r="H6575" s="123"/>
      <c r="I6575" s="103"/>
      <c r="J6575" s="103"/>
      <c r="K6575" s="103"/>
    </row>
    <row r="6576" spans="2:11" x14ac:dyDescent="0.25">
      <c r="B6576" s="103"/>
      <c r="C6576" s="123"/>
      <c r="D6576" s="103"/>
      <c r="E6576" s="103"/>
      <c r="F6576" s="103"/>
      <c r="H6576" s="123"/>
      <c r="I6576" s="103"/>
      <c r="J6576" s="103"/>
      <c r="K6576" s="103"/>
    </row>
    <row r="6577" spans="2:11" x14ac:dyDescent="0.25">
      <c r="B6577" s="103"/>
      <c r="C6577" s="123"/>
      <c r="D6577" s="103"/>
      <c r="E6577" s="103"/>
      <c r="F6577" s="103"/>
      <c r="H6577" s="123"/>
      <c r="I6577" s="103"/>
      <c r="J6577" s="103"/>
      <c r="K6577" s="103"/>
    </row>
    <row r="6578" spans="2:11" x14ac:dyDescent="0.25">
      <c r="B6578" s="103"/>
      <c r="C6578" s="123"/>
      <c r="D6578" s="103"/>
      <c r="E6578" s="103"/>
      <c r="F6578" s="103"/>
      <c r="H6578" s="123"/>
      <c r="I6578" s="103"/>
      <c r="J6578" s="103"/>
      <c r="K6578" s="103"/>
    </row>
    <row r="6579" spans="2:11" x14ac:dyDescent="0.25">
      <c r="B6579" s="103"/>
      <c r="C6579" s="123"/>
      <c r="D6579" s="103"/>
      <c r="E6579" s="103"/>
      <c r="F6579" s="103"/>
      <c r="H6579" s="123"/>
      <c r="I6579" s="103"/>
      <c r="J6579" s="103"/>
      <c r="K6579" s="103"/>
    </row>
    <row r="6580" spans="2:11" x14ac:dyDescent="0.25">
      <c r="B6580" s="103"/>
      <c r="C6580" s="123"/>
      <c r="D6580" s="103"/>
      <c r="E6580" s="103"/>
      <c r="F6580" s="103"/>
      <c r="H6580" s="123"/>
      <c r="I6580" s="103"/>
      <c r="J6580" s="103"/>
      <c r="K6580" s="103"/>
    </row>
    <row r="6581" spans="2:11" x14ac:dyDescent="0.25">
      <c r="B6581" s="103"/>
      <c r="C6581" s="123"/>
      <c r="D6581" s="103"/>
      <c r="E6581" s="103"/>
      <c r="F6581" s="103"/>
      <c r="H6581" s="123"/>
      <c r="I6581" s="103"/>
      <c r="J6581" s="103"/>
      <c r="K6581" s="103"/>
    </row>
    <row r="6582" spans="2:11" x14ac:dyDescent="0.25">
      <c r="B6582" s="103"/>
      <c r="C6582" s="123"/>
      <c r="D6582" s="103"/>
      <c r="E6582" s="103"/>
      <c r="F6582" s="103"/>
      <c r="H6582" s="123"/>
      <c r="I6582" s="103"/>
      <c r="J6582" s="103"/>
      <c r="K6582" s="103"/>
    </row>
    <row r="6583" spans="2:11" x14ac:dyDescent="0.25">
      <c r="B6583" s="103"/>
      <c r="C6583" s="123"/>
      <c r="D6583" s="103"/>
      <c r="E6583" s="103"/>
      <c r="F6583" s="103"/>
      <c r="H6583" s="123"/>
      <c r="I6583" s="103"/>
      <c r="J6583" s="103"/>
      <c r="K6583" s="103"/>
    </row>
    <row r="6584" spans="2:11" x14ac:dyDescent="0.25">
      <c r="B6584" s="103"/>
      <c r="C6584" s="123"/>
      <c r="D6584" s="103"/>
      <c r="E6584" s="103"/>
      <c r="F6584" s="103"/>
      <c r="H6584" s="123"/>
      <c r="I6584" s="103"/>
      <c r="J6584" s="103"/>
      <c r="K6584" s="103"/>
    </row>
    <row r="6585" spans="2:11" x14ac:dyDescent="0.25">
      <c r="B6585" s="103"/>
      <c r="C6585" s="123"/>
      <c r="D6585" s="103"/>
      <c r="E6585" s="103"/>
      <c r="F6585" s="103"/>
      <c r="H6585" s="123"/>
      <c r="I6585" s="103"/>
      <c r="J6585" s="103"/>
      <c r="K6585" s="103"/>
    </row>
    <row r="6586" spans="2:11" x14ac:dyDescent="0.25">
      <c r="B6586" s="103"/>
      <c r="C6586" s="123"/>
      <c r="D6586" s="103"/>
      <c r="E6586" s="103"/>
      <c r="F6586" s="103"/>
      <c r="H6586" s="123"/>
      <c r="I6586" s="103"/>
      <c r="J6586" s="103"/>
      <c r="K6586" s="103"/>
    </row>
    <row r="6587" spans="2:11" x14ac:dyDescent="0.25">
      <c r="B6587" s="103"/>
      <c r="C6587" s="123"/>
      <c r="D6587" s="103"/>
      <c r="E6587" s="103"/>
      <c r="F6587" s="103"/>
      <c r="H6587" s="123"/>
      <c r="I6587" s="103"/>
      <c r="J6587" s="103"/>
      <c r="K6587" s="103"/>
    </row>
    <row r="6588" spans="2:11" x14ac:dyDescent="0.25">
      <c r="B6588" s="103"/>
      <c r="C6588" s="123"/>
      <c r="D6588" s="103"/>
      <c r="E6588" s="103"/>
      <c r="F6588" s="103"/>
      <c r="H6588" s="123"/>
      <c r="I6588" s="103"/>
      <c r="J6588" s="103"/>
      <c r="K6588" s="103"/>
    </row>
    <row r="6589" spans="2:11" x14ac:dyDescent="0.25">
      <c r="B6589" s="103"/>
      <c r="C6589" s="123"/>
      <c r="D6589" s="103"/>
      <c r="E6589" s="103"/>
      <c r="F6589" s="103"/>
      <c r="H6589" s="123"/>
      <c r="I6589" s="103"/>
      <c r="J6589" s="103"/>
      <c r="K6589" s="103"/>
    </row>
    <row r="6590" spans="2:11" x14ac:dyDescent="0.25">
      <c r="B6590" s="103"/>
      <c r="C6590" s="123"/>
      <c r="D6590" s="103"/>
      <c r="E6590" s="103"/>
      <c r="F6590" s="103"/>
      <c r="H6590" s="123"/>
      <c r="I6590" s="103"/>
      <c r="J6590" s="103"/>
      <c r="K6590" s="103"/>
    </row>
    <row r="6591" spans="2:11" x14ac:dyDescent="0.25">
      <c r="B6591" s="103"/>
      <c r="C6591" s="123"/>
      <c r="D6591" s="103"/>
      <c r="E6591" s="103"/>
      <c r="F6591" s="103"/>
      <c r="H6591" s="123"/>
      <c r="I6591" s="103"/>
      <c r="J6591" s="103"/>
      <c r="K6591" s="103"/>
    </row>
    <row r="6592" spans="2:11" x14ac:dyDescent="0.25">
      <c r="B6592" s="103"/>
      <c r="C6592" s="123"/>
      <c r="D6592" s="103"/>
      <c r="E6592" s="103"/>
      <c r="F6592" s="103"/>
      <c r="H6592" s="123"/>
      <c r="I6592" s="103"/>
      <c r="J6592" s="103"/>
      <c r="K6592" s="103"/>
    </row>
    <row r="6593" spans="2:11" x14ac:dyDescent="0.25">
      <c r="B6593" s="103"/>
      <c r="C6593" s="123"/>
      <c r="D6593" s="103"/>
      <c r="E6593" s="103"/>
      <c r="F6593" s="103"/>
      <c r="H6593" s="123"/>
      <c r="I6593" s="103"/>
      <c r="J6593" s="103"/>
      <c r="K6593" s="103"/>
    </row>
    <row r="6594" spans="2:11" x14ac:dyDescent="0.25">
      <c r="B6594" s="103"/>
      <c r="C6594" s="123"/>
      <c r="D6594" s="103"/>
      <c r="E6594" s="103"/>
      <c r="F6594" s="103"/>
      <c r="H6594" s="123"/>
      <c r="I6594" s="103"/>
      <c r="J6594" s="103"/>
      <c r="K6594" s="103"/>
    </row>
    <row r="6595" spans="2:11" x14ac:dyDescent="0.25">
      <c r="B6595" s="103"/>
      <c r="C6595" s="123"/>
      <c r="D6595" s="103"/>
      <c r="E6595" s="103"/>
      <c r="F6595" s="103"/>
      <c r="H6595" s="123"/>
      <c r="I6595" s="103"/>
      <c r="J6595" s="103"/>
      <c r="K6595" s="103"/>
    </row>
    <row r="6596" spans="2:11" x14ac:dyDescent="0.25">
      <c r="B6596" s="103"/>
      <c r="C6596" s="123"/>
      <c r="D6596" s="103"/>
      <c r="E6596" s="103"/>
      <c r="F6596" s="103"/>
      <c r="H6596" s="123"/>
      <c r="I6596" s="103"/>
      <c r="J6596" s="103"/>
      <c r="K6596" s="103"/>
    </row>
    <row r="6597" spans="2:11" x14ac:dyDescent="0.25">
      <c r="B6597" s="103"/>
      <c r="C6597" s="123"/>
      <c r="D6597" s="103"/>
      <c r="E6597" s="103"/>
      <c r="F6597" s="103"/>
      <c r="H6597" s="123"/>
      <c r="I6597" s="103"/>
      <c r="J6597" s="103"/>
      <c r="K6597" s="103"/>
    </row>
    <row r="6598" spans="2:11" x14ac:dyDescent="0.25">
      <c r="B6598" s="103"/>
      <c r="C6598" s="123"/>
      <c r="D6598" s="103"/>
      <c r="E6598" s="103"/>
      <c r="F6598" s="103"/>
      <c r="H6598" s="123"/>
      <c r="I6598" s="103"/>
      <c r="J6598" s="103"/>
      <c r="K6598" s="103"/>
    </row>
    <row r="6599" spans="2:11" x14ac:dyDescent="0.25">
      <c r="B6599" s="103"/>
      <c r="C6599" s="123"/>
      <c r="D6599" s="103"/>
      <c r="E6599" s="103"/>
      <c r="F6599" s="103"/>
      <c r="H6599" s="123"/>
      <c r="I6599" s="103"/>
      <c r="J6599" s="103"/>
      <c r="K6599" s="103"/>
    </row>
    <row r="6600" spans="2:11" x14ac:dyDescent="0.25">
      <c r="B6600" s="103"/>
      <c r="C6600" s="123"/>
      <c r="D6600" s="103"/>
      <c r="E6600" s="103"/>
      <c r="F6600" s="103"/>
      <c r="H6600" s="123"/>
      <c r="I6600" s="103"/>
      <c r="J6600" s="103"/>
      <c r="K6600" s="103"/>
    </row>
    <row r="6601" spans="2:11" x14ac:dyDescent="0.25">
      <c r="B6601" s="103"/>
      <c r="C6601" s="123"/>
      <c r="D6601" s="103"/>
      <c r="E6601" s="103"/>
      <c r="F6601" s="103"/>
      <c r="H6601" s="123"/>
      <c r="I6601" s="103"/>
      <c r="J6601" s="103"/>
      <c r="K6601" s="103"/>
    </row>
    <row r="6602" spans="2:11" x14ac:dyDescent="0.25">
      <c r="B6602" s="103"/>
      <c r="C6602" s="123"/>
      <c r="D6602" s="103"/>
      <c r="E6602" s="103"/>
      <c r="F6602" s="103"/>
      <c r="H6602" s="123"/>
      <c r="I6602" s="103"/>
      <c r="J6602" s="103"/>
      <c r="K6602" s="103"/>
    </row>
    <row r="6603" spans="2:11" x14ac:dyDescent="0.25">
      <c r="B6603" s="103"/>
      <c r="C6603" s="123"/>
      <c r="D6603" s="103"/>
      <c r="E6603" s="103"/>
      <c r="F6603" s="103"/>
      <c r="H6603" s="123"/>
      <c r="I6603" s="103"/>
      <c r="J6603" s="103"/>
      <c r="K6603" s="103"/>
    </row>
    <row r="6604" spans="2:11" x14ac:dyDescent="0.25">
      <c r="B6604" s="103"/>
      <c r="C6604" s="123"/>
      <c r="D6604" s="103"/>
      <c r="E6604" s="103"/>
      <c r="F6604" s="103"/>
      <c r="H6604" s="123"/>
      <c r="I6604" s="103"/>
      <c r="J6604" s="103"/>
      <c r="K6604" s="103"/>
    </row>
    <row r="6605" spans="2:11" x14ac:dyDescent="0.25">
      <c r="B6605" s="103"/>
      <c r="C6605" s="123"/>
      <c r="D6605" s="103"/>
      <c r="E6605" s="103"/>
      <c r="F6605" s="103"/>
      <c r="H6605" s="123"/>
      <c r="I6605" s="103"/>
      <c r="J6605" s="103"/>
      <c r="K6605" s="103"/>
    </row>
    <row r="6606" spans="2:11" x14ac:dyDescent="0.25">
      <c r="B6606" s="103"/>
      <c r="C6606" s="123"/>
      <c r="D6606" s="103"/>
      <c r="E6606" s="103"/>
      <c r="F6606" s="103"/>
      <c r="H6606" s="123"/>
      <c r="I6606" s="103"/>
      <c r="J6606" s="103"/>
      <c r="K6606" s="103"/>
    </row>
    <row r="6607" spans="2:11" x14ac:dyDescent="0.25">
      <c r="B6607" s="103"/>
      <c r="C6607" s="123"/>
      <c r="D6607" s="103"/>
      <c r="E6607" s="103"/>
      <c r="F6607" s="103"/>
      <c r="H6607" s="123"/>
      <c r="I6607" s="103"/>
      <c r="J6607" s="103"/>
      <c r="K6607" s="103"/>
    </row>
    <row r="6608" spans="2:11" x14ac:dyDescent="0.25">
      <c r="B6608" s="103"/>
      <c r="C6608" s="123"/>
      <c r="D6608" s="103"/>
      <c r="E6608" s="103"/>
      <c r="F6608" s="103"/>
      <c r="H6608" s="123"/>
      <c r="I6608" s="103"/>
      <c r="J6608" s="103"/>
      <c r="K6608" s="103"/>
    </row>
    <row r="6609" spans="2:11" x14ac:dyDescent="0.25">
      <c r="B6609" s="103"/>
      <c r="C6609" s="123"/>
      <c r="D6609" s="103"/>
      <c r="E6609" s="103"/>
      <c r="F6609" s="103"/>
      <c r="H6609" s="123"/>
      <c r="I6609" s="103"/>
      <c r="J6609" s="103"/>
      <c r="K6609" s="103"/>
    </row>
    <row r="6610" spans="2:11" x14ac:dyDescent="0.25">
      <c r="B6610" s="103"/>
      <c r="C6610" s="123"/>
      <c r="D6610" s="103"/>
      <c r="E6610" s="103"/>
      <c r="F6610" s="103"/>
      <c r="H6610" s="123"/>
      <c r="I6610" s="103"/>
      <c r="J6610" s="103"/>
      <c r="K6610" s="103"/>
    </row>
    <row r="6611" spans="2:11" x14ac:dyDescent="0.25">
      <c r="B6611" s="103"/>
      <c r="C6611" s="123"/>
      <c r="D6611" s="103"/>
      <c r="E6611" s="103"/>
      <c r="F6611" s="103"/>
      <c r="H6611" s="123"/>
      <c r="I6611" s="103"/>
      <c r="J6611" s="103"/>
      <c r="K6611" s="103"/>
    </row>
    <row r="6612" spans="2:11" x14ac:dyDescent="0.25">
      <c r="B6612" s="103"/>
      <c r="C6612" s="123"/>
      <c r="D6612" s="103"/>
      <c r="E6612" s="103"/>
      <c r="F6612" s="103"/>
      <c r="H6612" s="123"/>
      <c r="I6612" s="103"/>
      <c r="J6612" s="103"/>
      <c r="K6612" s="103"/>
    </row>
    <row r="6613" spans="2:11" x14ac:dyDescent="0.25">
      <c r="B6613" s="103"/>
      <c r="C6613" s="123"/>
      <c r="D6613" s="103"/>
      <c r="E6613" s="103"/>
      <c r="F6613" s="103"/>
      <c r="H6613" s="123"/>
      <c r="I6613" s="103"/>
      <c r="J6613" s="103"/>
      <c r="K6613" s="103"/>
    </row>
    <row r="6614" spans="2:11" x14ac:dyDescent="0.25">
      <c r="B6614" s="103"/>
      <c r="C6614" s="123"/>
      <c r="D6614" s="103"/>
      <c r="E6614" s="103"/>
      <c r="F6614" s="103"/>
      <c r="H6614" s="123"/>
      <c r="I6614" s="103"/>
      <c r="J6614" s="103"/>
      <c r="K6614" s="103"/>
    </row>
    <row r="6615" spans="2:11" x14ac:dyDescent="0.25">
      <c r="B6615" s="103"/>
      <c r="C6615" s="123"/>
      <c r="D6615" s="103"/>
      <c r="E6615" s="103"/>
      <c r="F6615" s="103"/>
      <c r="H6615" s="123"/>
      <c r="I6615" s="103"/>
      <c r="J6615" s="103"/>
      <c r="K6615" s="103"/>
    </row>
    <row r="6616" spans="2:11" x14ac:dyDescent="0.25">
      <c r="B6616" s="103"/>
      <c r="C6616" s="123"/>
      <c r="D6616" s="103"/>
      <c r="E6616" s="103"/>
      <c r="F6616" s="103"/>
      <c r="H6616" s="123"/>
      <c r="I6616" s="103"/>
      <c r="J6616" s="103"/>
      <c r="K6616" s="103"/>
    </row>
    <row r="6617" spans="2:11" x14ac:dyDescent="0.25">
      <c r="B6617" s="103"/>
      <c r="C6617" s="123"/>
      <c r="D6617" s="103"/>
      <c r="E6617" s="103"/>
      <c r="F6617" s="103"/>
      <c r="H6617" s="123"/>
      <c r="I6617" s="103"/>
      <c r="J6617" s="103"/>
      <c r="K6617" s="103"/>
    </row>
    <row r="6618" spans="2:11" x14ac:dyDescent="0.25">
      <c r="B6618" s="103"/>
      <c r="C6618" s="123"/>
      <c r="D6618" s="103"/>
      <c r="E6618" s="103"/>
      <c r="F6618" s="103"/>
      <c r="H6618" s="123"/>
      <c r="I6618" s="103"/>
      <c r="J6618" s="103"/>
      <c r="K6618" s="103"/>
    </row>
    <row r="6619" spans="2:11" x14ac:dyDescent="0.25">
      <c r="B6619" s="103"/>
      <c r="C6619" s="123"/>
      <c r="D6619" s="103"/>
      <c r="E6619" s="103"/>
      <c r="F6619" s="103"/>
      <c r="H6619" s="123"/>
      <c r="I6619" s="103"/>
      <c r="J6619" s="103"/>
      <c r="K6619" s="103"/>
    </row>
    <row r="6620" spans="2:11" x14ac:dyDescent="0.25">
      <c r="B6620" s="103"/>
      <c r="C6620" s="123"/>
      <c r="D6620" s="103"/>
      <c r="E6620" s="103"/>
      <c r="F6620" s="103"/>
      <c r="H6620" s="123"/>
      <c r="I6620" s="103"/>
      <c r="J6620" s="103"/>
      <c r="K6620" s="103"/>
    </row>
    <row r="6621" spans="2:11" x14ac:dyDescent="0.25">
      <c r="B6621" s="103"/>
      <c r="C6621" s="123"/>
      <c r="D6621" s="103"/>
      <c r="E6621" s="103"/>
      <c r="F6621" s="103"/>
      <c r="H6621" s="123"/>
      <c r="I6621" s="103"/>
      <c r="J6621" s="103"/>
      <c r="K6621" s="103"/>
    </row>
    <row r="6622" spans="2:11" x14ac:dyDescent="0.25">
      <c r="B6622" s="103"/>
      <c r="C6622" s="123"/>
      <c r="D6622" s="103"/>
      <c r="E6622" s="103"/>
      <c r="F6622" s="103"/>
      <c r="H6622" s="123"/>
      <c r="I6622" s="103"/>
      <c r="J6622" s="103"/>
      <c r="K6622" s="103"/>
    </row>
    <row r="6623" spans="2:11" x14ac:dyDescent="0.25">
      <c r="B6623" s="103"/>
      <c r="C6623" s="123"/>
      <c r="D6623" s="103"/>
      <c r="E6623" s="103"/>
      <c r="F6623" s="103"/>
      <c r="H6623" s="123"/>
      <c r="I6623" s="103"/>
      <c r="J6623" s="103"/>
      <c r="K6623" s="103"/>
    </row>
    <row r="6624" spans="2:11" x14ac:dyDescent="0.25">
      <c r="B6624" s="103"/>
      <c r="C6624" s="123"/>
      <c r="D6624" s="103"/>
      <c r="E6624" s="103"/>
      <c r="F6624" s="103"/>
      <c r="H6624" s="123"/>
      <c r="I6624" s="103"/>
      <c r="J6624" s="103"/>
      <c r="K6624" s="103"/>
    </row>
    <row r="6625" spans="2:11" x14ac:dyDescent="0.25">
      <c r="B6625" s="103"/>
      <c r="C6625" s="123"/>
      <c r="D6625" s="103"/>
      <c r="E6625" s="103"/>
      <c r="F6625" s="103"/>
      <c r="H6625" s="123"/>
      <c r="I6625" s="103"/>
      <c r="J6625" s="103"/>
      <c r="K6625" s="103"/>
    </row>
    <row r="6626" spans="2:11" x14ac:dyDescent="0.25">
      <c r="B6626" s="103"/>
      <c r="C6626" s="123"/>
      <c r="D6626" s="103"/>
      <c r="E6626" s="103"/>
      <c r="F6626" s="103"/>
      <c r="H6626" s="123"/>
      <c r="I6626" s="103"/>
      <c r="J6626" s="103"/>
      <c r="K6626" s="103"/>
    </row>
    <row r="6627" spans="2:11" x14ac:dyDescent="0.25">
      <c r="B6627" s="103"/>
      <c r="C6627" s="123"/>
      <c r="D6627" s="103"/>
      <c r="E6627" s="103"/>
      <c r="F6627" s="103"/>
      <c r="H6627" s="123"/>
      <c r="I6627" s="103"/>
      <c r="J6627" s="103"/>
      <c r="K6627" s="103"/>
    </row>
    <row r="6628" spans="2:11" x14ac:dyDescent="0.25">
      <c r="B6628" s="103"/>
      <c r="C6628" s="123"/>
      <c r="D6628" s="103"/>
      <c r="E6628" s="103"/>
      <c r="F6628" s="103"/>
      <c r="H6628" s="123"/>
      <c r="I6628" s="103"/>
      <c r="J6628" s="103"/>
      <c r="K6628" s="103"/>
    </row>
    <row r="6629" spans="2:11" x14ac:dyDescent="0.25">
      <c r="B6629" s="103"/>
      <c r="C6629" s="123"/>
      <c r="D6629" s="103"/>
      <c r="E6629" s="103"/>
      <c r="F6629" s="103"/>
      <c r="H6629" s="123"/>
      <c r="I6629" s="103"/>
      <c r="J6629" s="103"/>
      <c r="K6629" s="103"/>
    </row>
    <row r="6630" spans="2:11" x14ac:dyDescent="0.25">
      <c r="B6630" s="103"/>
      <c r="C6630" s="123"/>
      <c r="D6630" s="103"/>
      <c r="E6630" s="103"/>
      <c r="F6630" s="103"/>
      <c r="H6630" s="123"/>
      <c r="I6630" s="103"/>
      <c r="J6630" s="103"/>
      <c r="K6630" s="103"/>
    </row>
    <row r="6631" spans="2:11" x14ac:dyDescent="0.25">
      <c r="B6631" s="103"/>
      <c r="C6631" s="123"/>
      <c r="D6631" s="103"/>
      <c r="E6631" s="103"/>
      <c r="F6631" s="103"/>
      <c r="H6631" s="123"/>
      <c r="I6631" s="103"/>
      <c r="J6631" s="103"/>
      <c r="K6631" s="103"/>
    </row>
    <row r="6632" spans="2:11" x14ac:dyDescent="0.25">
      <c r="B6632" s="103"/>
      <c r="C6632" s="123"/>
      <c r="D6632" s="103"/>
      <c r="E6632" s="103"/>
      <c r="F6632" s="103"/>
      <c r="H6632" s="123"/>
      <c r="I6632" s="103"/>
      <c r="J6632" s="103"/>
      <c r="K6632" s="103"/>
    </row>
    <row r="6633" spans="2:11" x14ac:dyDescent="0.25">
      <c r="B6633" s="103"/>
      <c r="C6633" s="123"/>
      <c r="D6633" s="103"/>
      <c r="E6633" s="103"/>
      <c r="F6633" s="103"/>
      <c r="H6633" s="123"/>
      <c r="I6633" s="103"/>
      <c r="J6633" s="103"/>
      <c r="K6633" s="103"/>
    </row>
    <row r="6634" spans="2:11" x14ac:dyDescent="0.25">
      <c r="B6634" s="103"/>
      <c r="C6634" s="123"/>
      <c r="D6634" s="103"/>
      <c r="E6634" s="103"/>
      <c r="F6634" s="103"/>
      <c r="H6634" s="123"/>
      <c r="I6634" s="103"/>
      <c r="J6634" s="103"/>
      <c r="K6634" s="103"/>
    </row>
    <row r="6635" spans="2:11" x14ac:dyDescent="0.25">
      <c r="B6635" s="103"/>
      <c r="C6635" s="123"/>
      <c r="D6635" s="103"/>
      <c r="E6635" s="103"/>
      <c r="F6635" s="103"/>
      <c r="H6635" s="123"/>
      <c r="I6635" s="103"/>
      <c r="J6635" s="103"/>
      <c r="K6635" s="103"/>
    </row>
    <row r="6636" spans="2:11" x14ac:dyDescent="0.25">
      <c r="B6636" s="103"/>
      <c r="C6636" s="123"/>
      <c r="D6636" s="103"/>
      <c r="E6636" s="103"/>
      <c r="F6636" s="103"/>
      <c r="H6636" s="123"/>
      <c r="I6636" s="103"/>
      <c r="J6636" s="103"/>
      <c r="K6636" s="103"/>
    </row>
    <row r="6637" spans="2:11" x14ac:dyDescent="0.25">
      <c r="B6637" s="103"/>
      <c r="C6637" s="123"/>
      <c r="D6637" s="103"/>
      <c r="E6637" s="103"/>
      <c r="F6637" s="103"/>
      <c r="H6637" s="123"/>
      <c r="I6637" s="103"/>
      <c r="J6637" s="103"/>
      <c r="K6637" s="103"/>
    </row>
    <row r="6638" spans="2:11" x14ac:dyDescent="0.25">
      <c r="B6638" s="103"/>
      <c r="C6638" s="123"/>
      <c r="D6638" s="103"/>
      <c r="E6638" s="103"/>
      <c r="F6638" s="103"/>
      <c r="H6638" s="123"/>
      <c r="I6638" s="103"/>
      <c r="J6638" s="103"/>
      <c r="K6638" s="103"/>
    </row>
    <row r="6639" spans="2:11" x14ac:dyDescent="0.25">
      <c r="B6639" s="103"/>
      <c r="C6639" s="123"/>
      <c r="D6639" s="103"/>
      <c r="E6639" s="103"/>
      <c r="F6639" s="103"/>
      <c r="H6639" s="123"/>
      <c r="I6639" s="103"/>
      <c r="J6639" s="103"/>
      <c r="K6639" s="103"/>
    </row>
    <row r="6640" spans="2:11" x14ac:dyDescent="0.25">
      <c r="B6640" s="103"/>
      <c r="C6640" s="123"/>
      <c r="D6640" s="103"/>
      <c r="E6640" s="103"/>
      <c r="F6640" s="103"/>
      <c r="H6640" s="123"/>
      <c r="I6640" s="103"/>
      <c r="J6640" s="103"/>
      <c r="K6640" s="103"/>
    </row>
    <row r="6641" spans="2:11" x14ac:dyDescent="0.25">
      <c r="B6641" s="103"/>
      <c r="C6641" s="123"/>
      <c r="D6641" s="103"/>
      <c r="E6641" s="103"/>
      <c r="F6641" s="103"/>
      <c r="H6641" s="123"/>
      <c r="I6641" s="103"/>
      <c r="J6641" s="103"/>
      <c r="K6641" s="103"/>
    </row>
    <row r="6642" spans="2:11" x14ac:dyDescent="0.25">
      <c r="B6642" s="103"/>
      <c r="C6642" s="123"/>
      <c r="D6642" s="103"/>
      <c r="E6642" s="103"/>
      <c r="F6642" s="103"/>
      <c r="H6642" s="123"/>
      <c r="I6642" s="103"/>
      <c r="J6642" s="103"/>
      <c r="K6642" s="103"/>
    </row>
    <row r="6643" spans="2:11" x14ac:dyDescent="0.25">
      <c r="B6643" s="103"/>
      <c r="C6643" s="123"/>
      <c r="D6643" s="103"/>
      <c r="E6643" s="103"/>
      <c r="F6643" s="103"/>
      <c r="H6643" s="123"/>
      <c r="I6643" s="103"/>
      <c r="J6643" s="103"/>
      <c r="K6643" s="103"/>
    </row>
    <row r="6644" spans="2:11" x14ac:dyDescent="0.25">
      <c r="B6644" s="103"/>
      <c r="C6644" s="123"/>
      <c r="D6644" s="103"/>
      <c r="E6644" s="103"/>
      <c r="F6644" s="103"/>
      <c r="H6644" s="123"/>
      <c r="I6644" s="103"/>
      <c r="J6644" s="103"/>
      <c r="K6644" s="103"/>
    </row>
    <row r="6645" spans="2:11" x14ac:dyDescent="0.25">
      <c r="B6645" s="103"/>
      <c r="C6645" s="123"/>
      <c r="D6645" s="103"/>
      <c r="E6645" s="103"/>
      <c r="F6645" s="103"/>
      <c r="H6645" s="123"/>
      <c r="I6645" s="103"/>
      <c r="J6645" s="103"/>
      <c r="K6645" s="103"/>
    </row>
    <row r="6646" spans="2:11" x14ac:dyDescent="0.25">
      <c r="B6646" s="103"/>
      <c r="C6646" s="123"/>
      <c r="D6646" s="103"/>
      <c r="E6646" s="103"/>
      <c r="F6646" s="103"/>
      <c r="H6646" s="123"/>
      <c r="I6646" s="103"/>
      <c r="J6646" s="103"/>
      <c r="K6646" s="103"/>
    </row>
    <row r="6647" spans="2:11" x14ac:dyDescent="0.25">
      <c r="B6647" s="103"/>
      <c r="C6647" s="123"/>
      <c r="D6647" s="103"/>
      <c r="E6647" s="103"/>
      <c r="F6647" s="103"/>
      <c r="H6647" s="123"/>
      <c r="I6647" s="103"/>
      <c r="J6647" s="103"/>
      <c r="K6647" s="103"/>
    </row>
    <row r="6648" spans="2:11" x14ac:dyDescent="0.25">
      <c r="B6648" s="103"/>
      <c r="C6648" s="123"/>
      <c r="D6648" s="103"/>
      <c r="E6648" s="103"/>
      <c r="F6648" s="103"/>
      <c r="H6648" s="123"/>
      <c r="I6648" s="103"/>
      <c r="J6648" s="103"/>
      <c r="K6648" s="103"/>
    </row>
    <row r="6649" spans="2:11" x14ac:dyDescent="0.25">
      <c r="B6649" s="103"/>
      <c r="C6649" s="123"/>
      <c r="D6649" s="103"/>
      <c r="E6649" s="103"/>
      <c r="F6649" s="103"/>
      <c r="H6649" s="123"/>
      <c r="I6649" s="103"/>
      <c r="J6649" s="103"/>
      <c r="K6649" s="103"/>
    </row>
    <row r="6650" spans="2:11" x14ac:dyDescent="0.25">
      <c r="B6650" s="103"/>
      <c r="C6650" s="123"/>
      <c r="D6650" s="103"/>
      <c r="E6650" s="103"/>
      <c r="F6650" s="103"/>
      <c r="H6650" s="123"/>
      <c r="I6650" s="103"/>
      <c r="J6650" s="103"/>
      <c r="K6650" s="103"/>
    </row>
    <row r="6651" spans="2:11" x14ac:dyDescent="0.25">
      <c r="B6651" s="103"/>
      <c r="C6651" s="123"/>
      <c r="D6651" s="103"/>
      <c r="E6651" s="103"/>
      <c r="F6651" s="103"/>
      <c r="H6651" s="123"/>
      <c r="I6651" s="103"/>
      <c r="J6651" s="103"/>
      <c r="K6651" s="103"/>
    </row>
    <row r="6652" spans="2:11" x14ac:dyDescent="0.25">
      <c r="B6652" s="103"/>
      <c r="C6652" s="123"/>
      <c r="D6652" s="103"/>
      <c r="E6652" s="103"/>
      <c r="F6652" s="103"/>
      <c r="H6652" s="123"/>
      <c r="I6652" s="103"/>
      <c r="J6652" s="103"/>
      <c r="K6652" s="103"/>
    </row>
    <row r="6653" spans="2:11" x14ac:dyDescent="0.25">
      <c r="B6653" s="103"/>
      <c r="C6653" s="123"/>
      <c r="D6653" s="103"/>
      <c r="E6653" s="103"/>
      <c r="F6653" s="103"/>
      <c r="H6653" s="123"/>
      <c r="I6653" s="103"/>
      <c r="J6653" s="103"/>
      <c r="K6653" s="103"/>
    </row>
    <row r="6654" spans="2:11" x14ac:dyDescent="0.25">
      <c r="B6654" s="103"/>
      <c r="C6654" s="123"/>
      <c r="D6654" s="103"/>
      <c r="E6654" s="103"/>
      <c r="F6654" s="103"/>
      <c r="H6654" s="123"/>
      <c r="I6654" s="103"/>
      <c r="J6654" s="103"/>
      <c r="K6654" s="103"/>
    </row>
    <row r="6655" spans="2:11" x14ac:dyDescent="0.25">
      <c r="B6655" s="103"/>
      <c r="C6655" s="123"/>
      <c r="D6655" s="103"/>
      <c r="E6655" s="103"/>
      <c r="F6655" s="103"/>
      <c r="H6655" s="123"/>
      <c r="I6655" s="103"/>
      <c r="J6655" s="103"/>
      <c r="K6655" s="103"/>
    </row>
    <row r="6656" spans="2:11" x14ac:dyDescent="0.25">
      <c r="B6656" s="103"/>
      <c r="C6656" s="123"/>
      <c r="D6656" s="103"/>
      <c r="E6656" s="103"/>
      <c r="F6656" s="103"/>
      <c r="H6656" s="123"/>
      <c r="I6656" s="103"/>
      <c r="J6656" s="103"/>
      <c r="K6656" s="103"/>
    </row>
    <row r="6657" spans="2:11" x14ac:dyDescent="0.25">
      <c r="B6657" s="103"/>
      <c r="C6657" s="123"/>
      <c r="D6657" s="103"/>
      <c r="E6657" s="103"/>
      <c r="F6657" s="103"/>
      <c r="H6657" s="123"/>
      <c r="I6657" s="103"/>
      <c r="J6657" s="103"/>
      <c r="K6657" s="103"/>
    </row>
    <row r="6658" spans="2:11" x14ac:dyDescent="0.25">
      <c r="B6658" s="103"/>
      <c r="C6658" s="123"/>
      <c r="D6658" s="103"/>
      <c r="E6658" s="103"/>
      <c r="F6658" s="103"/>
      <c r="H6658" s="123"/>
      <c r="I6658" s="103"/>
      <c r="J6658" s="103"/>
      <c r="K6658" s="103"/>
    </row>
    <row r="6659" spans="2:11" x14ac:dyDescent="0.25">
      <c r="B6659" s="103"/>
      <c r="C6659" s="123"/>
      <c r="D6659" s="103"/>
      <c r="E6659" s="103"/>
      <c r="F6659" s="103"/>
      <c r="H6659" s="123"/>
      <c r="I6659" s="103"/>
      <c r="J6659" s="103"/>
      <c r="K6659" s="103"/>
    </row>
    <row r="6660" spans="2:11" x14ac:dyDescent="0.25">
      <c r="B6660" s="103"/>
      <c r="C6660" s="123"/>
      <c r="D6660" s="103"/>
      <c r="E6660" s="103"/>
      <c r="F6660" s="103"/>
      <c r="H6660" s="123"/>
      <c r="I6660" s="103"/>
      <c r="J6660" s="103"/>
      <c r="K6660" s="103"/>
    </row>
    <row r="6661" spans="2:11" x14ac:dyDescent="0.25">
      <c r="B6661" s="103"/>
      <c r="C6661" s="123"/>
      <c r="D6661" s="103"/>
      <c r="E6661" s="103"/>
      <c r="F6661" s="103"/>
      <c r="H6661" s="123"/>
      <c r="I6661" s="103"/>
      <c r="J6661" s="103"/>
      <c r="K6661" s="103"/>
    </row>
    <row r="6662" spans="2:11" x14ac:dyDescent="0.25">
      <c r="B6662" s="103"/>
      <c r="C6662" s="123"/>
      <c r="D6662" s="103"/>
      <c r="E6662" s="103"/>
      <c r="F6662" s="103"/>
      <c r="H6662" s="123"/>
      <c r="I6662" s="103"/>
      <c r="J6662" s="103"/>
      <c r="K6662" s="103"/>
    </row>
    <row r="6663" spans="2:11" x14ac:dyDescent="0.25">
      <c r="B6663" s="103"/>
      <c r="C6663" s="123"/>
      <c r="D6663" s="103"/>
      <c r="E6663" s="103"/>
      <c r="F6663" s="103"/>
      <c r="H6663" s="123"/>
      <c r="I6663" s="103"/>
      <c r="J6663" s="103"/>
      <c r="K6663" s="103"/>
    </row>
    <row r="6664" spans="2:11" x14ac:dyDescent="0.25">
      <c r="B6664" s="103"/>
      <c r="C6664" s="123"/>
      <c r="D6664" s="103"/>
      <c r="E6664" s="103"/>
      <c r="F6664" s="103"/>
      <c r="H6664" s="123"/>
      <c r="I6664" s="103"/>
      <c r="J6664" s="103"/>
      <c r="K6664" s="103"/>
    </row>
    <row r="6665" spans="2:11" x14ac:dyDescent="0.25">
      <c r="B6665" s="103"/>
      <c r="C6665" s="123"/>
      <c r="D6665" s="103"/>
      <c r="E6665" s="103"/>
      <c r="F6665" s="103"/>
      <c r="H6665" s="123"/>
      <c r="I6665" s="103"/>
      <c r="J6665" s="103"/>
      <c r="K6665" s="103"/>
    </row>
    <row r="6666" spans="2:11" x14ac:dyDescent="0.25">
      <c r="B6666" s="103"/>
      <c r="C6666" s="123"/>
      <c r="D6666" s="103"/>
      <c r="E6666" s="103"/>
      <c r="F6666" s="103"/>
      <c r="H6666" s="123"/>
      <c r="I6666" s="103"/>
      <c r="J6666" s="103"/>
      <c r="K6666" s="103"/>
    </row>
    <row r="6667" spans="2:11" x14ac:dyDescent="0.25">
      <c r="B6667" s="103"/>
      <c r="C6667" s="123"/>
      <c r="D6667" s="103"/>
      <c r="E6667" s="103"/>
      <c r="F6667" s="103"/>
      <c r="H6667" s="123"/>
      <c r="I6667" s="103"/>
      <c r="J6667" s="103"/>
      <c r="K6667" s="103"/>
    </row>
    <row r="6668" spans="2:11" x14ac:dyDescent="0.25">
      <c r="B6668" s="103"/>
      <c r="C6668" s="123"/>
      <c r="D6668" s="103"/>
      <c r="E6668" s="103"/>
      <c r="F6668" s="103"/>
      <c r="H6668" s="123"/>
      <c r="I6668" s="103"/>
      <c r="J6668" s="103"/>
      <c r="K6668" s="103"/>
    </row>
    <row r="6669" spans="2:11" x14ac:dyDescent="0.25">
      <c r="B6669" s="103"/>
      <c r="C6669" s="123"/>
      <c r="D6669" s="103"/>
      <c r="E6669" s="103"/>
      <c r="F6669" s="103"/>
      <c r="H6669" s="123"/>
      <c r="I6669" s="103"/>
      <c r="J6669" s="103"/>
      <c r="K6669" s="103"/>
    </row>
    <row r="6670" spans="2:11" x14ac:dyDescent="0.25">
      <c r="B6670" s="103"/>
      <c r="C6670" s="123"/>
      <c r="D6670" s="103"/>
      <c r="E6670" s="103"/>
      <c r="F6670" s="103"/>
      <c r="H6670" s="123"/>
      <c r="I6670" s="103"/>
      <c r="J6670" s="103"/>
      <c r="K6670" s="103"/>
    </row>
    <row r="6671" spans="2:11" x14ac:dyDescent="0.25">
      <c r="B6671" s="103"/>
      <c r="C6671" s="123"/>
      <c r="D6671" s="103"/>
      <c r="E6671" s="103"/>
      <c r="F6671" s="103"/>
      <c r="H6671" s="123"/>
      <c r="I6671" s="103"/>
      <c r="J6671" s="103"/>
      <c r="K6671" s="103"/>
    </row>
    <row r="6672" spans="2:11" x14ac:dyDescent="0.25">
      <c r="B6672" s="103"/>
      <c r="C6672" s="123"/>
      <c r="D6672" s="103"/>
      <c r="E6672" s="103"/>
      <c r="F6672" s="103"/>
      <c r="H6672" s="123"/>
      <c r="I6672" s="103"/>
      <c r="J6672" s="103"/>
      <c r="K6672" s="103"/>
    </row>
    <row r="6673" spans="2:11" x14ac:dyDescent="0.25">
      <c r="B6673" s="103"/>
      <c r="C6673" s="123"/>
      <c r="D6673" s="103"/>
      <c r="E6673" s="103"/>
      <c r="F6673" s="103"/>
      <c r="H6673" s="123"/>
      <c r="I6673" s="103"/>
      <c r="J6673" s="103"/>
      <c r="K6673" s="103"/>
    </row>
    <row r="6674" spans="2:11" x14ac:dyDescent="0.25">
      <c r="B6674" s="103"/>
      <c r="C6674" s="123"/>
      <c r="D6674" s="103"/>
      <c r="E6674" s="103"/>
      <c r="F6674" s="103"/>
      <c r="H6674" s="123"/>
      <c r="I6674" s="103"/>
      <c r="J6674" s="103"/>
      <c r="K6674" s="103"/>
    </row>
    <row r="6675" spans="2:11" x14ac:dyDescent="0.25">
      <c r="B6675" s="103"/>
      <c r="C6675" s="123"/>
      <c r="D6675" s="103"/>
      <c r="E6675" s="103"/>
      <c r="F6675" s="103"/>
      <c r="H6675" s="123"/>
      <c r="I6675" s="103"/>
      <c r="J6675" s="103"/>
      <c r="K6675" s="103"/>
    </row>
    <row r="6676" spans="2:11" x14ac:dyDescent="0.25">
      <c r="B6676" s="103"/>
      <c r="C6676" s="123"/>
      <c r="D6676" s="103"/>
      <c r="E6676" s="103"/>
      <c r="F6676" s="103"/>
      <c r="H6676" s="123"/>
      <c r="I6676" s="103"/>
      <c r="J6676" s="103"/>
      <c r="K6676" s="103"/>
    </row>
    <row r="6677" spans="2:11" x14ac:dyDescent="0.25">
      <c r="B6677" s="103"/>
      <c r="C6677" s="123"/>
      <c r="D6677" s="103"/>
      <c r="E6677" s="103"/>
      <c r="F6677" s="103"/>
      <c r="H6677" s="123"/>
      <c r="I6677" s="103"/>
      <c r="J6677" s="103"/>
      <c r="K6677" s="103"/>
    </row>
    <row r="6678" spans="2:11" x14ac:dyDescent="0.25">
      <c r="B6678" s="103"/>
      <c r="C6678" s="123"/>
      <c r="D6678" s="103"/>
      <c r="E6678" s="103"/>
      <c r="F6678" s="103"/>
      <c r="H6678" s="123"/>
      <c r="I6678" s="103"/>
      <c r="J6678" s="103"/>
      <c r="K6678" s="103"/>
    </row>
    <row r="6679" spans="2:11" x14ac:dyDescent="0.25">
      <c r="B6679" s="103"/>
      <c r="C6679" s="123"/>
      <c r="D6679" s="103"/>
      <c r="E6679" s="103"/>
      <c r="F6679" s="103"/>
      <c r="H6679" s="123"/>
      <c r="I6679" s="103"/>
      <c r="J6679" s="103"/>
      <c r="K6679" s="103"/>
    </row>
    <row r="6680" spans="2:11" x14ac:dyDescent="0.25">
      <c r="B6680" s="103"/>
      <c r="C6680" s="123"/>
      <c r="D6680" s="103"/>
      <c r="E6680" s="103"/>
      <c r="F6680" s="103"/>
      <c r="H6680" s="123"/>
      <c r="I6680" s="103"/>
      <c r="J6680" s="103"/>
      <c r="K6680" s="103"/>
    </row>
    <row r="6681" spans="2:11" x14ac:dyDescent="0.25">
      <c r="B6681" s="103"/>
      <c r="C6681" s="123"/>
      <c r="D6681" s="103"/>
      <c r="E6681" s="103"/>
      <c r="F6681" s="103"/>
      <c r="H6681" s="123"/>
      <c r="I6681" s="103"/>
      <c r="J6681" s="103"/>
      <c r="K6681" s="103"/>
    </row>
    <row r="6682" spans="2:11" x14ac:dyDescent="0.25">
      <c r="B6682" s="103"/>
      <c r="C6682" s="123"/>
      <c r="D6682" s="103"/>
      <c r="E6682" s="103"/>
      <c r="F6682" s="103"/>
      <c r="H6682" s="123"/>
      <c r="I6682" s="103"/>
      <c r="J6682" s="103"/>
      <c r="K6682" s="103"/>
    </row>
    <row r="6683" spans="2:11" x14ac:dyDescent="0.25">
      <c r="B6683" s="103"/>
      <c r="C6683" s="123"/>
      <c r="D6683" s="103"/>
      <c r="E6683" s="103"/>
      <c r="F6683" s="103"/>
      <c r="H6683" s="123"/>
      <c r="I6683" s="103"/>
      <c r="J6683" s="103"/>
      <c r="K6683" s="103"/>
    </row>
    <row r="6684" spans="2:11" x14ac:dyDescent="0.25">
      <c r="B6684" s="103"/>
      <c r="C6684" s="123"/>
      <c r="D6684" s="103"/>
      <c r="E6684" s="103"/>
      <c r="F6684" s="103"/>
      <c r="H6684" s="123"/>
      <c r="I6684" s="103"/>
      <c r="J6684" s="103"/>
      <c r="K6684" s="103"/>
    </row>
    <row r="6685" spans="2:11" x14ac:dyDescent="0.25">
      <c r="B6685" s="103"/>
      <c r="C6685" s="123"/>
      <c r="D6685" s="103"/>
      <c r="E6685" s="103"/>
      <c r="F6685" s="103"/>
      <c r="H6685" s="123"/>
      <c r="I6685" s="103"/>
      <c r="J6685" s="103"/>
      <c r="K6685" s="103"/>
    </row>
    <row r="6686" spans="2:11" x14ac:dyDescent="0.25">
      <c r="B6686" s="103"/>
      <c r="C6686" s="123"/>
      <c r="D6686" s="103"/>
      <c r="E6686" s="103"/>
      <c r="F6686" s="103"/>
      <c r="H6686" s="123"/>
      <c r="I6686" s="103"/>
      <c r="J6686" s="103"/>
      <c r="K6686" s="103"/>
    </row>
    <row r="6687" spans="2:11" x14ac:dyDescent="0.25">
      <c r="B6687" s="103"/>
      <c r="C6687" s="123"/>
      <c r="D6687" s="103"/>
      <c r="E6687" s="103"/>
      <c r="F6687" s="103"/>
      <c r="H6687" s="123"/>
      <c r="I6687" s="103"/>
      <c r="J6687" s="103"/>
      <c r="K6687" s="103"/>
    </row>
    <row r="6688" spans="2:11" x14ac:dyDescent="0.25">
      <c r="B6688" s="103"/>
      <c r="C6688" s="123"/>
      <c r="D6688" s="103"/>
      <c r="E6688" s="103"/>
      <c r="F6688" s="103"/>
      <c r="H6688" s="123"/>
      <c r="I6688" s="103"/>
      <c r="J6688" s="103"/>
      <c r="K6688" s="103"/>
    </row>
    <row r="6689" spans="2:11" x14ac:dyDescent="0.25">
      <c r="B6689" s="103"/>
      <c r="C6689" s="123"/>
      <c r="D6689" s="103"/>
      <c r="E6689" s="103"/>
      <c r="F6689" s="103"/>
      <c r="H6689" s="123"/>
      <c r="I6689" s="103"/>
      <c r="J6689" s="103"/>
      <c r="K6689" s="103"/>
    </row>
    <row r="6690" spans="2:11" x14ac:dyDescent="0.25">
      <c r="B6690" s="103"/>
      <c r="C6690" s="123"/>
      <c r="D6690" s="103"/>
      <c r="E6690" s="103"/>
      <c r="F6690" s="103"/>
      <c r="H6690" s="123"/>
      <c r="I6690" s="103"/>
      <c r="J6690" s="103"/>
      <c r="K6690" s="103"/>
    </row>
    <row r="6691" spans="2:11" x14ac:dyDescent="0.25">
      <c r="B6691" s="103"/>
      <c r="C6691" s="123"/>
      <c r="D6691" s="103"/>
      <c r="E6691" s="103"/>
      <c r="F6691" s="103"/>
      <c r="H6691" s="123"/>
      <c r="I6691" s="103"/>
      <c r="J6691" s="103"/>
      <c r="K6691" s="103"/>
    </row>
    <row r="6692" spans="2:11" x14ac:dyDescent="0.25">
      <c r="B6692" s="103"/>
      <c r="C6692" s="123"/>
      <c r="D6692" s="103"/>
      <c r="E6692" s="103"/>
      <c r="F6692" s="103"/>
      <c r="H6692" s="123"/>
      <c r="I6692" s="103"/>
      <c r="J6692" s="103"/>
      <c r="K6692" s="103"/>
    </row>
    <row r="6693" spans="2:11" x14ac:dyDescent="0.25">
      <c r="B6693" s="103"/>
      <c r="C6693" s="123"/>
      <c r="D6693" s="103"/>
      <c r="E6693" s="103"/>
      <c r="F6693" s="103"/>
      <c r="H6693" s="123"/>
      <c r="I6693" s="103"/>
      <c r="J6693" s="103"/>
      <c r="K6693" s="103"/>
    </row>
    <row r="6694" spans="2:11" x14ac:dyDescent="0.25">
      <c r="B6694" s="103"/>
      <c r="C6694" s="123"/>
      <c r="D6694" s="103"/>
      <c r="E6694" s="103"/>
      <c r="F6694" s="103"/>
      <c r="H6694" s="123"/>
      <c r="I6694" s="103"/>
      <c r="J6694" s="103"/>
      <c r="K6694" s="103"/>
    </row>
    <row r="6695" spans="2:11" x14ac:dyDescent="0.25">
      <c r="B6695" s="103"/>
      <c r="C6695" s="123"/>
      <c r="D6695" s="103"/>
      <c r="E6695" s="103"/>
      <c r="F6695" s="103"/>
      <c r="H6695" s="123"/>
      <c r="I6695" s="103"/>
      <c r="J6695" s="103"/>
      <c r="K6695" s="103"/>
    </row>
    <row r="6696" spans="2:11" x14ac:dyDescent="0.25">
      <c r="B6696" s="103"/>
      <c r="C6696" s="123"/>
      <c r="D6696" s="103"/>
      <c r="E6696" s="103"/>
      <c r="F6696" s="103"/>
      <c r="H6696" s="123"/>
      <c r="I6696" s="103"/>
      <c r="J6696" s="103"/>
      <c r="K6696" s="103"/>
    </row>
    <row r="6697" spans="2:11" x14ac:dyDescent="0.25">
      <c r="B6697" s="103"/>
      <c r="C6697" s="123"/>
      <c r="D6697" s="103"/>
      <c r="E6697" s="103"/>
      <c r="F6697" s="103"/>
      <c r="H6697" s="123"/>
      <c r="I6697" s="103"/>
      <c r="J6697" s="103"/>
      <c r="K6697" s="103"/>
    </row>
    <row r="6698" spans="2:11" x14ac:dyDescent="0.25">
      <c r="B6698" s="103"/>
      <c r="C6698" s="123"/>
      <c r="D6698" s="103"/>
      <c r="E6698" s="103"/>
      <c r="F6698" s="103"/>
      <c r="H6698" s="123"/>
      <c r="I6698" s="103"/>
      <c r="J6698" s="103"/>
      <c r="K6698" s="103"/>
    </row>
    <row r="6699" spans="2:11" x14ac:dyDescent="0.25">
      <c r="B6699" s="103"/>
      <c r="C6699" s="123"/>
      <c r="D6699" s="103"/>
      <c r="E6699" s="103"/>
      <c r="F6699" s="103"/>
      <c r="H6699" s="123"/>
      <c r="I6699" s="103"/>
      <c r="J6699" s="103"/>
      <c r="K6699" s="103"/>
    </row>
    <row r="6700" spans="2:11" x14ac:dyDescent="0.25">
      <c r="B6700" s="103"/>
      <c r="C6700" s="123"/>
      <c r="D6700" s="103"/>
      <c r="E6700" s="103"/>
      <c r="F6700" s="103"/>
      <c r="H6700" s="123"/>
      <c r="I6700" s="103"/>
      <c r="J6700" s="103"/>
      <c r="K6700" s="103"/>
    </row>
    <row r="6701" spans="2:11" x14ac:dyDescent="0.25">
      <c r="B6701" s="103"/>
      <c r="C6701" s="123"/>
      <c r="D6701" s="103"/>
      <c r="E6701" s="103"/>
      <c r="F6701" s="103"/>
      <c r="H6701" s="123"/>
      <c r="I6701" s="103"/>
      <c r="J6701" s="103"/>
      <c r="K6701" s="103"/>
    </row>
    <row r="6702" spans="2:11" x14ac:dyDescent="0.25">
      <c r="B6702" s="103"/>
      <c r="C6702" s="123"/>
      <c r="D6702" s="103"/>
      <c r="E6702" s="103"/>
      <c r="F6702" s="103"/>
      <c r="H6702" s="123"/>
      <c r="I6702" s="103"/>
      <c r="J6702" s="103"/>
      <c r="K6702" s="103"/>
    </row>
    <row r="6703" spans="2:11" x14ac:dyDescent="0.25">
      <c r="B6703" s="103"/>
      <c r="C6703" s="123"/>
      <c r="D6703" s="103"/>
      <c r="E6703" s="103"/>
      <c r="F6703" s="103"/>
      <c r="H6703" s="123"/>
      <c r="I6703" s="103"/>
      <c r="J6703" s="103"/>
      <c r="K6703" s="103"/>
    </row>
    <row r="6704" spans="2:11" x14ac:dyDescent="0.25">
      <c r="B6704" s="103"/>
      <c r="C6704" s="123"/>
      <c r="D6704" s="103"/>
      <c r="E6704" s="103"/>
      <c r="F6704" s="103"/>
      <c r="H6704" s="123"/>
      <c r="I6704" s="103"/>
      <c r="J6704" s="103"/>
      <c r="K6704" s="103"/>
    </row>
    <row r="6705" spans="2:11" x14ac:dyDescent="0.25">
      <c r="B6705" s="103"/>
      <c r="C6705" s="123"/>
      <c r="D6705" s="103"/>
      <c r="E6705" s="103"/>
      <c r="F6705" s="103"/>
      <c r="H6705" s="123"/>
      <c r="I6705" s="103"/>
      <c r="J6705" s="103"/>
      <c r="K6705" s="103"/>
    </row>
    <row r="6706" spans="2:11" x14ac:dyDescent="0.25">
      <c r="B6706" s="103"/>
      <c r="C6706" s="123"/>
      <c r="D6706" s="103"/>
      <c r="E6706" s="103"/>
      <c r="F6706" s="103"/>
      <c r="H6706" s="123"/>
      <c r="I6706" s="103"/>
      <c r="J6706" s="103"/>
      <c r="K6706" s="103"/>
    </row>
    <row r="6707" spans="2:11" x14ac:dyDescent="0.25">
      <c r="B6707" s="103"/>
      <c r="C6707" s="123"/>
      <c r="D6707" s="103"/>
      <c r="E6707" s="103"/>
      <c r="F6707" s="103"/>
      <c r="H6707" s="123"/>
      <c r="I6707" s="103"/>
      <c r="J6707" s="103"/>
      <c r="K6707" s="103"/>
    </row>
    <row r="6708" spans="2:11" x14ac:dyDescent="0.25">
      <c r="B6708" s="103"/>
      <c r="C6708" s="123"/>
      <c r="D6708" s="103"/>
      <c r="E6708" s="103"/>
      <c r="F6708" s="103"/>
      <c r="H6708" s="123"/>
      <c r="I6708" s="103"/>
      <c r="J6708" s="103"/>
      <c r="K6708" s="103"/>
    </row>
    <row r="6709" spans="2:11" x14ac:dyDescent="0.25">
      <c r="B6709" s="103"/>
      <c r="C6709" s="123"/>
      <c r="D6709" s="103"/>
      <c r="E6709" s="103"/>
      <c r="F6709" s="103"/>
      <c r="H6709" s="123"/>
      <c r="I6709" s="103"/>
      <c r="J6709" s="103"/>
      <c r="K6709" s="103"/>
    </row>
    <row r="6710" spans="2:11" x14ac:dyDescent="0.25">
      <c r="B6710" s="103"/>
      <c r="C6710" s="123"/>
      <c r="D6710" s="103"/>
      <c r="E6710" s="103"/>
      <c r="F6710" s="103"/>
      <c r="H6710" s="123"/>
      <c r="I6710" s="103"/>
      <c r="J6710" s="103"/>
      <c r="K6710" s="103"/>
    </row>
    <row r="6711" spans="2:11" x14ac:dyDescent="0.25">
      <c r="B6711" s="103"/>
      <c r="C6711" s="123"/>
      <c r="D6711" s="103"/>
      <c r="E6711" s="103"/>
      <c r="F6711" s="103"/>
      <c r="H6711" s="123"/>
      <c r="I6711" s="103"/>
      <c r="J6711" s="103"/>
      <c r="K6711" s="103"/>
    </row>
    <row r="6712" spans="2:11" x14ac:dyDescent="0.25">
      <c r="B6712" s="103"/>
      <c r="C6712" s="123"/>
      <c r="D6712" s="103"/>
      <c r="E6712" s="103"/>
      <c r="F6712" s="103"/>
      <c r="H6712" s="123"/>
      <c r="I6712" s="103"/>
      <c r="J6712" s="103"/>
      <c r="K6712" s="103"/>
    </row>
    <row r="6713" spans="2:11" x14ac:dyDescent="0.25">
      <c r="B6713" s="103"/>
      <c r="C6713" s="123"/>
      <c r="D6713" s="103"/>
      <c r="E6713" s="103"/>
      <c r="F6713" s="103"/>
      <c r="H6713" s="123"/>
      <c r="I6713" s="103"/>
      <c r="J6713" s="103"/>
      <c r="K6713" s="103"/>
    </row>
    <row r="6714" spans="2:11" x14ac:dyDescent="0.25">
      <c r="B6714" s="103"/>
      <c r="C6714" s="123"/>
      <c r="D6714" s="103"/>
      <c r="E6714" s="103"/>
      <c r="F6714" s="103"/>
      <c r="H6714" s="123"/>
      <c r="I6714" s="103"/>
      <c r="J6714" s="103"/>
      <c r="K6714" s="103"/>
    </row>
    <row r="6715" spans="2:11" x14ac:dyDescent="0.25">
      <c r="B6715" s="103"/>
      <c r="C6715" s="123"/>
      <c r="D6715" s="103"/>
      <c r="E6715" s="103"/>
      <c r="F6715" s="103"/>
      <c r="H6715" s="123"/>
      <c r="I6715" s="103"/>
      <c r="J6715" s="103"/>
      <c r="K6715" s="103"/>
    </row>
    <row r="6716" spans="2:11" x14ac:dyDescent="0.25">
      <c r="B6716" s="103"/>
      <c r="C6716" s="123"/>
      <c r="D6716" s="103"/>
      <c r="E6716" s="103"/>
      <c r="F6716" s="103"/>
      <c r="H6716" s="123"/>
      <c r="I6716" s="103"/>
      <c r="J6716" s="103"/>
      <c r="K6716" s="103"/>
    </row>
    <row r="6717" spans="2:11" x14ac:dyDescent="0.25">
      <c r="B6717" s="103"/>
      <c r="C6717" s="123"/>
      <c r="D6717" s="103"/>
      <c r="E6717" s="103"/>
      <c r="F6717" s="103"/>
      <c r="H6717" s="123"/>
      <c r="I6717" s="103"/>
      <c r="J6717" s="103"/>
      <c r="K6717" s="103"/>
    </row>
    <row r="6718" spans="2:11" x14ac:dyDescent="0.25">
      <c r="B6718" s="103"/>
      <c r="C6718" s="123"/>
      <c r="D6718" s="103"/>
      <c r="E6718" s="103"/>
      <c r="F6718" s="103"/>
      <c r="H6718" s="123"/>
      <c r="I6718" s="103"/>
      <c r="J6718" s="103"/>
      <c r="K6718" s="103"/>
    </row>
    <row r="6719" spans="2:11" x14ac:dyDescent="0.25">
      <c r="B6719" s="103"/>
      <c r="C6719" s="123"/>
      <c r="D6719" s="103"/>
      <c r="E6719" s="103"/>
      <c r="F6719" s="103"/>
      <c r="H6719" s="123"/>
      <c r="I6719" s="103"/>
      <c r="J6719" s="103"/>
      <c r="K6719" s="103"/>
    </row>
    <row r="6720" spans="2:11" x14ac:dyDescent="0.25">
      <c r="B6720" s="103"/>
      <c r="C6720" s="123"/>
      <c r="D6720" s="103"/>
      <c r="E6720" s="103"/>
      <c r="F6720" s="103"/>
      <c r="H6720" s="123"/>
      <c r="I6720" s="103"/>
      <c r="J6720" s="103"/>
      <c r="K6720" s="103"/>
    </row>
    <row r="6721" spans="2:11" x14ac:dyDescent="0.25">
      <c r="B6721" s="103"/>
      <c r="C6721" s="123"/>
      <c r="D6721" s="103"/>
      <c r="E6721" s="103"/>
      <c r="F6721" s="103"/>
      <c r="H6721" s="123"/>
      <c r="I6721" s="103"/>
      <c r="J6721" s="103"/>
      <c r="K6721" s="103"/>
    </row>
    <row r="6722" spans="2:11" x14ac:dyDescent="0.25">
      <c r="B6722" s="103"/>
      <c r="C6722" s="123"/>
      <c r="D6722" s="103"/>
      <c r="E6722" s="103"/>
      <c r="F6722" s="103"/>
      <c r="H6722" s="123"/>
      <c r="I6722" s="103"/>
      <c r="J6722" s="103"/>
      <c r="K6722" s="103"/>
    </row>
    <row r="6723" spans="2:11" x14ac:dyDescent="0.25">
      <c r="B6723" s="103"/>
      <c r="C6723" s="123"/>
      <c r="D6723" s="103"/>
      <c r="E6723" s="103"/>
      <c r="F6723" s="103"/>
      <c r="H6723" s="123"/>
      <c r="I6723" s="103"/>
      <c r="J6723" s="103"/>
      <c r="K6723" s="103"/>
    </row>
    <row r="6724" spans="2:11" x14ac:dyDescent="0.25">
      <c r="B6724" s="103"/>
      <c r="C6724" s="123"/>
      <c r="D6724" s="103"/>
      <c r="E6724" s="103"/>
      <c r="F6724" s="103"/>
      <c r="H6724" s="123"/>
      <c r="I6724" s="103"/>
      <c r="J6724" s="103"/>
      <c r="K6724" s="103"/>
    </row>
    <row r="6725" spans="2:11" x14ac:dyDescent="0.25">
      <c r="B6725" s="103"/>
      <c r="C6725" s="123"/>
      <c r="D6725" s="103"/>
      <c r="E6725" s="103"/>
      <c r="F6725" s="103"/>
      <c r="H6725" s="123"/>
      <c r="I6725" s="103"/>
      <c r="J6725" s="103"/>
      <c r="K6725" s="103"/>
    </row>
    <row r="6726" spans="2:11" x14ac:dyDescent="0.25">
      <c r="B6726" s="103"/>
      <c r="C6726" s="123"/>
      <c r="D6726" s="103"/>
      <c r="E6726" s="103"/>
      <c r="F6726" s="103"/>
      <c r="H6726" s="123"/>
      <c r="I6726" s="103"/>
      <c r="J6726" s="103"/>
      <c r="K6726" s="103"/>
    </row>
    <row r="6727" spans="2:11" x14ac:dyDescent="0.25">
      <c r="B6727" s="103"/>
      <c r="C6727" s="123"/>
      <c r="D6727" s="103"/>
      <c r="E6727" s="103"/>
      <c r="F6727" s="103"/>
      <c r="H6727" s="123"/>
      <c r="I6727" s="103"/>
      <c r="J6727" s="103"/>
      <c r="K6727" s="103"/>
    </row>
    <row r="6728" spans="2:11" x14ac:dyDescent="0.25">
      <c r="B6728" s="103"/>
      <c r="C6728" s="123"/>
      <c r="D6728" s="103"/>
      <c r="E6728" s="103"/>
      <c r="F6728" s="103"/>
      <c r="H6728" s="123"/>
      <c r="I6728" s="103"/>
      <c r="J6728" s="103"/>
      <c r="K6728" s="103"/>
    </row>
    <row r="6729" spans="2:11" x14ac:dyDescent="0.25">
      <c r="B6729" s="103"/>
      <c r="C6729" s="123"/>
      <c r="D6729" s="103"/>
      <c r="E6729" s="103"/>
      <c r="F6729" s="103"/>
      <c r="H6729" s="123"/>
      <c r="I6729" s="103"/>
      <c r="J6729" s="103"/>
      <c r="K6729" s="103"/>
    </row>
    <row r="6730" spans="2:11" x14ac:dyDescent="0.25">
      <c r="B6730" s="103"/>
      <c r="C6730" s="123"/>
      <c r="D6730" s="103"/>
      <c r="E6730" s="103"/>
      <c r="F6730" s="103"/>
      <c r="H6730" s="123"/>
      <c r="I6730" s="103"/>
      <c r="J6730" s="103"/>
      <c r="K6730" s="103"/>
    </row>
    <row r="6731" spans="2:11" x14ac:dyDescent="0.25">
      <c r="B6731" s="103"/>
      <c r="C6731" s="123"/>
      <c r="D6731" s="103"/>
      <c r="E6731" s="103"/>
      <c r="F6731" s="103"/>
      <c r="H6731" s="123"/>
      <c r="I6731" s="103"/>
      <c r="J6731" s="103"/>
      <c r="K6731" s="103"/>
    </row>
    <row r="6732" spans="2:11" x14ac:dyDescent="0.25">
      <c r="B6732" s="103"/>
      <c r="C6732" s="123"/>
      <c r="D6732" s="103"/>
      <c r="E6732" s="103"/>
      <c r="F6732" s="103"/>
      <c r="H6732" s="123"/>
      <c r="I6732" s="103"/>
      <c r="J6732" s="103"/>
      <c r="K6732" s="103"/>
    </row>
    <row r="6733" spans="2:11" x14ac:dyDescent="0.25">
      <c r="B6733" s="103"/>
      <c r="C6733" s="123"/>
      <c r="D6733" s="103"/>
      <c r="E6733" s="103"/>
      <c r="F6733" s="103"/>
      <c r="H6733" s="123"/>
      <c r="I6733" s="103"/>
      <c r="J6733" s="103"/>
      <c r="K6733" s="103"/>
    </row>
    <row r="6734" spans="2:11" x14ac:dyDescent="0.25">
      <c r="B6734" s="103"/>
      <c r="C6734" s="123"/>
      <c r="D6734" s="103"/>
      <c r="E6734" s="103"/>
      <c r="F6734" s="103"/>
      <c r="H6734" s="123"/>
      <c r="I6734" s="103"/>
      <c r="J6734" s="103"/>
      <c r="K6734" s="103"/>
    </row>
    <row r="6735" spans="2:11" x14ac:dyDescent="0.25">
      <c r="B6735" s="103"/>
      <c r="C6735" s="123"/>
      <c r="D6735" s="103"/>
      <c r="E6735" s="103"/>
      <c r="F6735" s="103"/>
      <c r="H6735" s="123"/>
      <c r="I6735" s="103"/>
      <c r="J6735" s="103"/>
      <c r="K6735" s="103"/>
    </row>
    <row r="6736" spans="2:11" x14ac:dyDescent="0.25">
      <c r="B6736" s="103"/>
      <c r="C6736" s="123"/>
      <c r="D6736" s="103"/>
      <c r="E6736" s="103"/>
      <c r="F6736" s="103"/>
      <c r="H6736" s="123"/>
      <c r="I6736" s="103"/>
      <c r="J6736" s="103"/>
      <c r="K6736" s="103"/>
    </row>
    <row r="6737" spans="2:11" x14ac:dyDescent="0.25">
      <c r="B6737" s="103"/>
      <c r="C6737" s="123"/>
      <c r="D6737" s="103"/>
      <c r="E6737" s="103"/>
      <c r="F6737" s="103"/>
      <c r="H6737" s="123"/>
      <c r="I6737" s="103"/>
      <c r="J6737" s="103"/>
      <c r="K6737" s="103"/>
    </row>
    <row r="6738" spans="2:11" x14ac:dyDescent="0.25">
      <c r="B6738" s="103"/>
      <c r="C6738" s="123"/>
      <c r="D6738" s="103"/>
      <c r="E6738" s="103"/>
      <c r="F6738" s="103"/>
      <c r="H6738" s="123"/>
      <c r="I6738" s="103"/>
      <c r="J6738" s="103"/>
      <c r="K6738" s="103"/>
    </row>
    <row r="6739" spans="2:11" x14ac:dyDescent="0.25">
      <c r="B6739" s="103"/>
      <c r="C6739" s="123"/>
      <c r="D6739" s="103"/>
      <c r="E6739" s="103"/>
      <c r="F6739" s="103"/>
      <c r="H6739" s="123"/>
      <c r="I6739" s="103"/>
      <c r="J6739" s="103"/>
      <c r="K6739" s="103"/>
    </row>
    <row r="6740" spans="2:11" x14ac:dyDescent="0.25">
      <c r="B6740" s="103"/>
      <c r="C6740" s="123"/>
      <c r="D6740" s="103"/>
      <c r="E6740" s="103"/>
      <c r="F6740" s="103"/>
      <c r="H6740" s="123"/>
      <c r="I6740" s="103"/>
      <c r="J6740" s="103"/>
      <c r="K6740" s="103"/>
    </row>
    <row r="6741" spans="2:11" x14ac:dyDescent="0.25">
      <c r="B6741" s="103"/>
      <c r="C6741" s="123"/>
      <c r="D6741" s="103"/>
      <c r="E6741" s="103"/>
      <c r="F6741" s="103"/>
      <c r="H6741" s="123"/>
      <c r="I6741" s="103"/>
      <c r="J6741" s="103"/>
      <c r="K6741" s="103"/>
    </row>
    <row r="6742" spans="2:11" x14ac:dyDescent="0.25">
      <c r="B6742" s="103"/>
      <c r="C6742" s="123"/>
      <c r="D6742" s="103"/>
      <c r="E6742" s="103"/>
      <c r="F6742" s="103"/>
      <c r="H6742" s="123"/>
      <c r="I6742" s="103"/>
      <c r="J6742" s="103"/>
      <c r="K6742" s="103"/>
    </row>
    <row r="6743" spans="2:11" x14ac:dyDescent="0.25">
      <c r="B6743" s="103"/>
      <c r="C6743" s="123"/>
      <c r="D6743" s="103"/>
      <c r="E6743" s="103"/>
      <c r="F6743" s="103"/>
      <c r="H6743" s="123"/>
      <c r="I6743" s="103"/>
      <c r="J6743" s="103"/>
      <c r="K6743" s="103"/>
    </row>
    <row r="6744" spans="2:11" x14ac:dyDescent="0.25">
      <c r="B6744" s="103"/>
      <c r="C6744" s="123"/>
      <c r="D6744" s="103"/>
      <c r="E6744" s="103"/>
      <c r="F6744" s="103"/>
      <c r="H6744" s="123"/>
      <c r="I6744" s="103"/>
      <c r="J6744" s="103"/>
      <c r="K6744" s="103"/>
    </row>
    <row r="6745" spans="2:11" x14ac:dyDescent="0.25">
      <c r="B6745" s="103"/>
      <c r="C6745" s="123"/>
      <c r="D6745" s="103"/>
      <c r="E6745" s="103"/>
      <c r="F6745" s="103"/>
      <c r="H6745" s="123"/>
      <c r="I6745" s="103"/>
      <c r="J6745" s="103"/>
      <c r="K6745" s="103"/>
    </row>
    <row r="6746" spans="2:11" x14ac:dyDescent="0.25">
      <c r="B6746" s="103"/>
      <c r="C6746" s="123"/>
      <c r="D6746" s="103"/>
      <c r="E6746" s="103"/>
      <c r="F6746" s="103"/>
      <c r="H6746" s="123"/>
      <c r="I6746" s="103"/>
      <c r="J6746" s="103"/>
      <c r="K6746" s="103"/>
    </row>
    <row r="6747" spans="2:11" x14ac:dyDescent="0.25">
      <c r="B6747" s="103"/>
      <c r="C6747" s="123"/>
      <c r="D6747" s="103"/>
      <c r="E6747" s="103"/>
      <c r="F6747" s="103"/>
      <c r="H6747" s="123"/>
      <c r="I6747" s="103"/>
      <c r="J6747" s="103"/>
      <c r="K6747" s="103"/>
    </row>
    <row r="6748" spans="2:11" x14ac:dyDescent="0.25">
      <c r="B6748" s="103"/>
      <c r="C6748" s="123"/>
      <c r="D6748" s="103"/>
      <c r="E6748" s="103"/>
      <c r="F6748" s="103"/>
      <c r="H6748" s="123"/>
      <c r="I6748" s="103"/>
      <c r="J6748" s="103"/>
      <c r="K6748" s="103"/>
    </row>
    <row r="6749" spans="2:11" x14ac:dyDescent="0.25">
      <c r="B6749" s="103"/>
      <c r="C6749" s="123"/>
      <c r="D6749" s="103"/>
      <c r="E6749" s="103"/>
      <c r="F6749" s="103"/>
      <c r="H6749" s="123"/>
      <c r="I6749" s="103"/>
      <c r="J6749" s="103"/>
      <c r="K6749" s="103"/>
    </row>
    <row r="6750" spans="2:11" x14ac:dyDescent="0.25">
      <c r="B6750" s="103"/>
      <c r="C6750" s="123"/>
      <c r="D6750" s="103"/>
      <c r="E6750" s="103"/>
      <c r="F6750" s="103"/>
      <c r="H6750" s="123"/>
      <c r="I6750" s="103"/>
      <c r="J6750" s="103"/>
      <c r="K6750" s="103"/>
    </row>
    <row r="6751" spans="2:11" x14ac:dyDescent="0.25">
      <c r="B6751" s="103"/>
      <c r="C6751" s="123"/>
      <c r="D6751" s="103"/>
      <c r="E6751" s="103"/>
      <c r="F6751" s="103"/>
      <c r="H6751" s="123"/>
      <c r="I6751" s="103"/>
      <c r="J6751" s="103"/>
      <c r="K6751" s="103"/>
    </row>
    <row r="6752" spans="2:11" x14ac:dyDescent="0.25">
      <c r="B6752" s="103"/>
      <c r="C6752" s="123"/>
      <c r="D6752" s="103"/>
      <c r="E6752" s="103"/>
      <c r="F6752" s="103"/>
      <c r="H6752" s="123"/>
      <c r="I6752" s="103"/>
      <c r="J6752" s="103"/>
      <c r="K6752" s="103"/>
    </row>
    <row r="6753" spans="2:11" x14ac:dyDescent="0.25">
      <c r="B6753" s="103"/>
      <c r="C6753" s="123"/>
      <c r="D6753" s="103"/>
      <c r="E6753" s="103"/>
      <c r="F6753" s="103"/>
      <c r="H6753" s="123"/>
      <c r="I6753" s="103"/>
      <c r="J6753" s="103"/>
      <c r="K6753" s="103"/>
    </row>
    <row r="6754" spans="2:11" x14ac:dyDescent="0.25">
      <c r="B6754" s="103"/>
      <c r="C6754" s="123"/>
      <c r="D6754" s="103"/>
      <c r="E6754" s="103"/>
      <c r="F6754" s="103"/>
      <c r="H6754" s="123"/>
      <c r="I6754" s="103"/>
      <c r="J6754" s="103"/>
      <c r="K6754" s="103"/>
    </row>
    <row r="6755" spans="2:11" x14ac:dyDescent="0.25">
      <c r="B6755" s="103"/>
      <c r="C6755" s="123"/>
      <c r="D6755" s="103"/>
      <c r="E6755" s="103"/>
      <c r="F6755" s="103"/>
      <c r="H6755" s="123"/>
      <c r="I6755" s="103"/>
      <c r="J6755" s="103"/>
      <c r="K6755" s="103"/>
    </row>
    <row r="6756" spans="2:11" x14ac:dyDescent="0.25">
      <c r="B6756" s="103"/>
      <c r="C6756" s="123"/>
      <c r="D6756" s="103"/>
      <c r="E6756" s="103"/>
      <c r="F6756" s="103"/>
      <c r="H6756" s="123"/>
      <c r="I6756" s="103"/>
      <c r="J6756" s="103"/>
      <c r="K6756" s="103"/>
    </row>
    <row r="6757" spans="2:11" x14ac:dyDescent="0.25">
      <c r="B6757" s="103"/>
      <c r="C6757" s="123"/>
      <c r="D6757" s="103"/>
      <c r="E6757" s="103"/>
      <c r="F6757" s="103"/>
      <c r="H6757" s="123"/>
      <c r="I6757" s="103"/>
      <c r="J6757" s="103"/>
      <c r="K6757" s="103"/>
    </row>
    <row r="6758" spans="2:11" x14ac:dyDescent="0.25">
      <c r="B6758" s="103"/>
      <c r="C6758" s="123"/>
      <c r="D6758" s="103"/>
      <c r="E6758" s="103"/>
      <c r="F6758" s="103"/>
      <c r="H6758" s="123"/>
      <c r="I6758" s="103"/>
      <c r="J6758" s="103"/>
      <c r="K6758" s="103"/>
    </row>
    <row r="6759" spans="2:11" x14ac:dyDescent="0.25">
      <c r="B6759" s="103"/>
      <c r="C6759" s="123"/>
      <c r="D6759" s="103"/>
      <c r="E6759" s="103"/>
      <c r="F6759" s="103"/>
      <c r="H6759" s="123"/>
      <c r="I6759" s="103"/>
      <c r="J6759" s="103"/>
      <c r="K6759" s="103"/>
    </row>
    <row r="6760" spans="2:11" x14ac:dyDescent="0.25">
      <c r="B6760" s="103"/>
      <c r="C6760" s="123"/>
      <c r="D6760" s="103"/>
      <c r="E6760" s="103"/>
      <c r="F6760" s="103"/>
      <c r="H6760" s="123"/>
      <c r="I6760" s="103"/>
      <c r="J6760" s="103"/>
      <c r="K6760" s="103"/>
    </row>
    <row r="6761" spans="2:11" x14ac:dyDescent="0.25">
      <c r="B6761" s="103"/>
      <c r="C6761" s="123"/>
      <c r="D6761" s="103"/>
      <c r="E6761" s="103"/>
      <c r="F6761" s="103"/>
      <c r="H6761" s="123"/>
      <c r="I6761" s="103"/>
      <c r="J6761" s="103"/>
      <c r="K6761" s="103"/>
    </row>
    <row r="6762" spans="2:11" x14ac:dyDescent="0.25">
      <c r="B6762" s="103"/>
      <c r="C6762" s="123"/>
      <c r="D6762" s="103"/>
      <c r="E6762" s="103"/>
      <c r="F6762" s="103"/>
      <c r="H6762" s="123"/>
      <c r="I6762" s="103"/>
      <c r="J6762" s="103"/>
      <c r="K6762" s="103"/>
    </row>
    <row r="6763" spans="2:11" x14ac:dyDescent="0.25">
      <c r="B6763" s="103"/>
      <c r="C6763" s="123"/>
      <c r="D6763" s="103"/>
      <c r="E6763" s="103"/>
      <c r="F6763" s="103"/>
      <c r="H6763" s="123"/>
      <c r="I6763" s="103"/>
      <c r="J6763" s="103"/>
      <c r="K6763" s="103"/>
    </row>
    <row r="6764" spans="2:11" x14ac:dyDescent="0.25">
      <c r="B6764" s="103"/>
      <c r="C6764" s="123"/>
      <c r="D6764" s="103"/>
      <c r="E6764" s="103"/>
      <c r="F6764" s="103"/>
      <c r="H6764" s="123"/>
      <c r="I6764" s="103"/>
      <c r="J6764" s="103"/>
      <c r="K6764" s="103"/>
    </row>
    <row r="6765" spans="2:11" x14ac:dyDescent="0.25">
      <c r="B6765" s="103"/>
      <c r="C6765" s="123"/>
      <c r="D6765" s="103"/>
      <c r="E6765" s="103"/>
      <c r="F6765" s="103"/>
      <c r="H6765" s="123"/>
      <c r="I6765" s="103"/>
      <c r="J6765" s="103"/>
      <c r="K6765" s="103"/>
    </row>
    <row r="6766" spans="2:11" x14ac:dyDescent="0.25">
      <c r="B6766" s="103"/>
      <c r="C6766" s="123"/>
      <c r="D6766" s="103"/>
      <c r="E6766" s="103"/>
      <c r="F6766" s="103"/>
      <c r="H6766" s="123"/>
      <c r="I6766" s="103"/>
      <c r="J6766" s="103"/>
      <c r="K6766" s="103"/>
    </row>
    <row r="6767" spans="2:11" x14ac:dyDescent="0.25">
      <c r="B6767" s="103"/>
      <c r="C6767" s="123"/>
      <c r="D6767" s="103"/>
      <c r="E6767" s="103"/>
      <c r="F6767" s="103"/>
      <c r="H6767" s="123"/>
      <c r="I6767" s="103"/>
      <c r="J6767" s="103"/>
      <c r="K6767" s="103"/>
    </row>
    <row r="6768" spans="2:11" x14ac:dyDescent="0.25">
      <c r="B6768" s="103"/>
      <c r="C6768" s="123"/>
      <c r="D6768" s="103"/>
      <c r="E6768" s="103"/>
      <c r="F6768" s="103"/>
      <c r="H6768" s="123"/>
      <c r="I6768" s="103"/>
      <c r="J6768" s="103"/>
      <c r="K6768" s="103"/>
    </row>
    <row r="6769" spans="2:11" x14ac:dyDescent="0.25">
      <c r="B6769" s="103"/>
      <c r="C6769" s="123"/>
      <c r="D6769" s="103"/>
      <c r="E6769" s="103"/>
      <c r="F6769" s="103"/>
      <c r="H6769" s="123"/>
      <c r="I6769" s="103"/>
      <c r="J6769" s="103"/>
      <c r="K6769" s="103"/>
    </row>
    <row r="6770" spans="2:11" x14ac:dyDescent="0.25">
      <c r="B6770" s="103"/>
      <c r="C6770" s="123"/>
      <c r="D6770" s="103"/>
      <c r="E6770" s="103"/>
      <c r="F6770" s="103"/>
      <c r="H6770" s="123"/>
      <c r="I6770" s="103"/>
      <c r="J6770" s="103"/>
      <c r="K6770" s="103"/>
    </row>
    <row r="6771" spans="2:11" x14ac:dyDescent="0.25">
      <c r="B6771" s="103"/>
      <c r="C6771" s="123"/>
      <c r="D6771" s="103"/>
      <c r="E6771" s="103"/>
      <c r="F6771" s="103"/>
      <c r="H6771" s="123"/>
      <c r="I6771" s="103"/>
      <c r="J6771" s="103"/>
      <c r="K6771" s="103"/>
    </row>
    <row r="6772" spans="2:11" x14ac:dyDescent="0.25">
      <c r="B6772" s="103"/>
      <c r="C6772" s="123"/>
      <c r="D6772" s="103"/>
      <c r="E6772" s="103"/>
      <c r="F6772" s="103"/>
      <c r="H6772" s="123"/>
      <c r="I6772" s="103"/>
      <c r="J6772" s="103"/>
      <c r="K6772" s="103"/>
    </row>
    <row r="6773" spans="2:11" x14ac:dyDescent="0.25">
      <c r="B6773" s="103"/>
      <c r="C6773" s="123"/>
      <c r="D6773" s="103"/>
      <c r="E6773" s="103"/>
      <c r="F6773" s="103"/>
      <c r="H6773" s="123"/>
      <c r="I6773" s="103"/>
      <c r="J6773" s="103"/>
      <c r="K6773" s="103"/>
    </row>
    <row r="6774" spans="2:11" x14ac:dyDescent="0.25">
      <c r="B6774" s="103"/>
      <c r="C6774" s="123"/>
      <c r="D6774" s="103"/>
      <c r="E6774" s="103"/>
      <c r="F6774" s="103"/>
      <c r="H6774" s="123"/>
      <c r="I6774" s="103"/>
      <c r="J6774" s="103"/>
      <c r="K6774" s="103"/>
    </row>
    <row r="6775" spans="2:11" x14ac:dyDescent="0.25">
      <c r="B6775" s="103"/>
      <c r="C6775" s="123"/>
      <c r="D6775" s="103"/>
      <c r="E6775" s="103"/>
      <c r="F6775" s="103"/>
      <c r="H6775" s="123"/>
      <c r="I6775" s="103"/>
      <c r="J6775" s="103"/>
      <c r="K6775" s="103"/>
    </row>
    <row r="6776" spans="2:11" x14ac:dyDescent="0.25">
      <c r="B6776" s="103"/>
      <c r="C6776" s="123"/>
      <c r="D6776" s="103"/>
      <c r="E6776" s="103"/>
      <c r="F6776" s="103"/>
      <c r="H6776" s="123"/>
      <c r="I6776" s="103"/>
      <c r="J6776" s="103"/>
      <c r="K6776" s="103"/>
    </row>
    <row r="6777" spans="2:11" x14ac:dyDescent="0.25">
      <c r="B6777" s="103"/>
      <c r="C6777" s="123"/>
      <c r="D6777" s="103"/>
      <c r="E6777" s="103"/>
      <c r="F6777" s="103"/>
      <c r="H6777" s="123"/>
      <c r="I6777" s="103"/>
      <c r="J6777" s="103"/>
      <c r="K6777" s="103"/>
    </row>
    <row r="6778" spans="2:11" x14ac:dyDescent="0.25">
      <c r="B6778" s="103"/>
      <c r="C6778" s="123"/>
      <c r="D6778" s="103"/>
      <c r="E6778" s="103"/>
      <c r="F6778" s="103"/>
      <c r="H6778" s="123"/>
      <c r="I6778" s="103"/>
      <c r="J6778" s="103"/>
      <c r="K6778" s="103"/>
    </row>
    <row r="6779" spans="2:11" x14ac:dyDescent="0.25">
      <c r="B6779" s="103"/>
      <c r="C6779" s="123"/>
      <c r="D6779" s="103"/>
      <c r="E6779" s="103"/>
      <c r="F6779" s="103"/>
      <c r="H6779" s="123"/>
      <c r="I6779" s="103"/>
      <c r="J6779" s="103"/>
      <c r="K6779" s="103"/>
    </row>
    <row r="6780" spans="2:11" x14ac:dyDescent="0.25">
      <c r="B6780" s="103"/>
      <c r="C6780" s="123"/>
      <c r="D6780" s="103"/>
      <c r="E6780" s="103"/>
      <c r="F6780" s="103"/>
      <c r="H6780" s="123"/>
      <c r="I6780" s="103"/>
      <c r="J6780" s="103"/>
      <c r="K6780" s="103"/>
    </row>
    <row r="6781" spans="2:11" x14ac:dyDescent="0.25">
      <c r="B6781" s="103"/>
      <c r="C6781" s="123"/>
      <c r="D6781" s="103"/>
      <c r="E6781" s="103"/>
      <c r="F6781" s="103"/>
      <c r="H6781" s="123"/>
      <c r="I6781" s="103"/>
      <c r="J6781" s="103"/>
      <c r="K6781" s="103"/>
    </row>
    <row r="6782" spans="2:11" x14ac:dyDescent="0.25">
      <c r="B6782" s="103"/>
      <c r="C6782" s="123"/>
      <c r="D6782" s="103"/>
      <c r="E6782" s="103"/>
      <c r="F6782" s="103"/>
      <c r="H6782" s="123"/>
      <c r="I6782" s="103"/>
      <c r="J6782" s="103"/>
      <c r="K6782" s="103"/>
    </row>
    <row r="6783" spans="2:11" x14ac:dyDescent="0.25">
      <c r="B6783" s="103"/>
      <c r="C6783" s="123"/>
      <c r="D6783" s="103"/>
      <c r="E6783" s="103"/>
      <c r="F6783" s="103"/>
      <c r="H6783" s="123"/>
      <c r="I6783" s="103"/>
      <c r="J6783" s="103"/>
      <c r="K6783" s="103"/>
    </row>
    <row r="6784" spans="2:11" x14ac:dyDescent="0.25">
      <c r="B6784" s="103"/>
      <c r="C6784" s="123"/>
      <c r="D6784" s="103"/>
      <c r="E6784" s="103"/>
      <c r="F6784" s="103"/>
      <c r="H6784" s="123"/>
      <c r="I6784" s="103"/>
      <c r="J6784" s="103"/>
      <c r="K6784" s="103"/>
    </row>
    <row r="6785" spans="2:11" x14ac:dyDescent="0.25">
      <c r="B6785" s="103"/>
      <c r="C6785" s="123"/>
      <c r="D6785" s="103"/>
      <c r="E6785" s="103"/>
      <c r="F6785" s="103"/>
      <c r="H6785" s="123"/>
      <c r="I6785" s="103"/>
      <c r="J6785" s="103"/>
      <c r="K6785" s="103"/>
    </row>
    <row r="6786" spans="2:11" x14ac:dyDescent="0.25">
      <c r="B6786" s="103"/>
      <c r="C6786" s="123"/>
      <c r="D6786" s="103"/>
      <c r="E6786" s="103"/>
      <c r="F6786" s="103"/>
      <c r="H6786" s="123"/>
      <c r="I6786" s="103"/>
      <c r="J6786" s="103"/>
      <c r="K6786" s="103"/>
    </row>
    <row r="6787" spans="2:11" x14ac:dyDescent="0.25">
      <c r="B6787" s="103"/>
      <c r="C6787" s="123"/>
      <c r="D6787" s="103"/>
      <c r="E6787" s="103"/>
      <c r="F6787" s="103"/>
      <c r="H6787" s="123"/>
      <c r="I6787" s="103"/>
      <c r="J6787" s="103"/>
      <c r="K6787" s="103"/>
    </row>
    <row r="6788" spans="2:11" x14ac:dyDescent="0.25">
      <c r="B6788" s="103"/>
      <c r="C6788" s="123"/>
      <c r="D6788" s="103"/>
      <c r="E6788" s="103"/>
      <c r="F6788" s="103"/>
      <c r="H6788" s="123"/>
      <c r="I6788" s="103"/>
      <c r="J6788" s="103"/>
      <c r="K6788" s="103"/>
    </row>
    <row r="6789" spans="2:11" x14ac:dyDescent="0.25">
      <c r="B6789" s="103"/>
      <c r="C6789" s="123"/>
      <c r="D6789" s="103"/>
      <c r="E6789" s="103"/>
      <c r="F6789" s="103"/>
      <c r="H6789" s="123"/>
      <c r="I6789" s="103"/>
      <c r="J6789" s="103"/>
      <c r="K6789" s="103"/>
    </row>
    <row r="6790" spans="2:11" x14ac:dyDescent="0.25">
      <c r="B6790" s="103"/>
      <c r="C6790" s="123"/>
      <c r="D6790" s="103"/>
      <c r="E6790" s="103"/>
      <c r="F6790" s="103"/>
      <c r="H6790" s="123"/>
      <c r="I6790" s="103"/>
      <c r="J6790" s="103"/>
      <c r="K6790" s="103"/>
    </row>
    <row r="6791" spans="2:11" x14ac:dyDescent="0.25">
      <c r="B6791" s="103"/>
      <c r="C6791" s="123"/>
      <c r="D6791" s="103"/>
      <c r="E6791" s="103"/>
      <c r="F6791" s="103"/>
      <c r="H6791" s="123"/>
      <c r="I6791" s="103"/>
      <c r="J6791" s="103"/>
      <c r="K6791" s="103"/>
    </row>
    <row r="6792" spans="2:11" x14ac:dyDescent="0.25">
      <c r="B6792" s="103"/>
      <c r="C6792" s="123"/>
      <c r="D6792" s="103"/>
      <c r="E6792" s="103"/>
      <c r="F6792" s="103"/>
      <c r="H6792" s="123"/>
      <c r="I6792" s="103"/>
      <c r="J6792" s="103"/>
      <c r="K6792" s="103"/>
    </row>
    <row r="6793" spans="2:11" x14ac:dyDescent="0.25">
      <c r="B6793" s="103"/>
      <c r="C6793" s="123"/>
      <c r="D6793" s="103"/>
      <c r="E6793" s="103"/>
      <c r="F6793" s="103"/>
      <c r="H6793" s="123"/>
      <c r="I6793" s="103"/>
      <c r="J6793" s="103"/>
      <c r="K6793" s="103"/>
    </row>
    <row r="6794" spans="2:11" x14ac:dyDescent="0.25">
      <c r="B6794" s="103"/>
      <c r="C6794" s="123"/>
      <c r="D6794" s="103"/>
      <c r="E6794" s="103"/>
      <c r="F6794" s="103"/>
      <c r="H6794" s="123"/>
      <c r="I6794" s="103"/>
      <c r="J6794" s="103"/>
      <c r="K6794" s="103"/>
    </row>
    <row r="6795" spans="2:11" x14ac:dyDescent="0.25">
      <c r="B6795" s="103"/>
      <c r="C6795" s="123"/>
      <c r="D6795" s="103"/>
      <c r="E6795" s="103"/>
      <c r="F6795" s="103"/>
      <c r="H6795" s="123"/>
      <c r="I6795" s="103"/>
      <c r="J6795" s="103"/>
      <c r="K6795" s="103"/>
    </row>
    <row r="6796" spans="2:11" x14ac:dyDescent="0.25">
      <c r="B6796" s="103"/>
      <c r="C6796" s="123"/>
      <c r="D6796" s="103"/>
      <c r="E6796" s="103"/>
      <c r="F6796" s="103"/>
      <c r="H6796" s="123"/>
      <c r="I6796" s="103"/>
      <c r="J6796" s="103"/>
      <c r="K6796" s="103"/>
    </row>
    <row r="6797" spans="2:11" x14ac:dyDescent="0.25">
      <c r="B6797" s="103"/>
      <c r="C6797" s="123"/>
      <c r="D6797" s="103"/>
      <c r="E6797" s="103"/>
      <c r="F6797" s="103"/>
      <c r="H6797" s="123"/>
      <c r="I6797" s="103"/>
      <c r="J6797" s="103"/>
      <c r="K6797" s="103"/>
    </row>
    <row r="6798" spans="2:11" x14ac:dyDescent="0.25">
      <c r="B6798" s="103"/>
      <c r="C6798" s="123"/>
      <c r="D6798" s="103"/>
      <c r="E6798" s="103"/>
      <c r="F6798" s="103"/>
      <c r="H6798" s="123"/>
      <c r="I6798" s="103"/>
      <c r="J6798" s="103"/>
      <c r="K6798" s="103"/>
    </row>
    <row r="6799" spans="2:11" x14ac:dyDescent="0.25">
      <c r="B6799" s="103"/>
      <c r="C6799" s="123"/>
      <c r="D6799" s="103"/>
      <c r="E6799" s="103"/>
      <c r="F6799" s="103"/>
      <c r="H6799" s="123"/>
      <c r="I6799" s="103"/>
      <c r="J6799" s="103"/>
      <c r="K6799" s="103"/>
    </row>
    <row r="6800" spans="2:11" x14ac:dyDescent="0.25">
      <c r="B6800" s="103"/>
      <c r="C6800" s="123"/>
      <c r="D6800" s="103"/>
      <c r="E6800" s="103"/>
      <c r="F6800" s="103"/>
      <c r="H6800" s="123"/>
      <c r="I6800" s="103"/>
      <c r="J6800" s="103"/>
      <c r="K6800" s="103"/>
    </row>
    <row r="6801" spans="2:11" x14ac:dyDescent="0.25">
      <c r="B6801" s="103"/>
      <c r="C6801" s="123"/>
      <c r="D6801" s="103"/>
      <c r="E6801" s="103"/>
      <c r="F6801" s="103"/>
      <c r="H6801" s="123"/>
      <c r="I6801" s="103"/>
      <c r="J6801" s="103"/>
      <c r="K6801" s="103"/>
    </row>
    <row r="6802" spans="2:11" x14ac:dyDescent="0.25">
      <c r="B6802" s="103"/>
      <c r="C6802" s="123"/>
      <c r="D6802" s="103"/>
      <c r="E6802" s="103"/>
      <c r="F6802" s="103"/>
      <c r="H6802" s="123"/>
      <c r="I6802" s="103"/>
      <c r="J6802" s="103"/>
      <c r="K6802" s="103"/>
    </row>
    <row r="6803" spans="2:11" x14ac:dyDescent="0.25">
      <c r="B6803" s="103"/>
      <c r="C6803" s="123"/>
      <c r="D6803" s="103"/>
      <c r="E6803" s="103"/>
      <c r="F6803" s="103"/>
      <c r="H6803" s="123"/>
      <c r="I6803" s="103"/>
      <c r="J6803" s="103"/>
      <c r="K6803" s="103"/>
    </row>
    <row r="6804" spans="2:11" x14ac:dyDescent="0.25">
      <c r="B6804" s="103"/>
      <c r="C6804" s="123"/>
      <c r="D6804" s="103"/>
      <c r="E6804" s="103"/>
      <c r="F6804" s="103"/>
      <c r="H6804" s="123"/>
      <c r="I6804" s="103"/>
      <c r="J6804" s="103"/>
      <c r="K6804" s="103"/>
    </row>
    <row r="6805" spans="2:11" x14ac:dyDescent="0.25">
      <c r="B6805" s="103"/>
      <c r="C6805" s="123"/>
      <c r="D6805" s="103"/>
      <c r="E6805" s="103"/>
      <c r="F6805" s="103"/>
      <c r="H6805" s="123"/>
      <c r="I6805" s="103"/>
      <c r="J6805" s="103"/>
      <c r="K6805" s="103"/>
    </row>
    <row r="6806" spans="2:11" x14ac:dyDescent="0.25">
      <c r="B6806" s="103"/>
      <c r="C6806" s="123"/>
      <c r="D6806" s="103"/>
      <c r="E6806" s="103"/>
      <c r="F6806" s="103"/>
      <c r="H6806" s="123"/>
      <c r="I6806" s="103"/>
      <c r="J6806" s="103"/>
      <c r="K6806" s="103"/>
    </row>
    <row r="6807" spans="2:11" x14ac:dyDescent="0.25">
      <c r="B6807" s="103"/>
      <c r="C6807" s="123"/>
      <c r="D6807" s="103"/>
      <c r="E6807" s="103"/>
      <c r="F6807" s="103"/>
      <c r="H6807" s="123"/>
      <c r="I6807" s="103"/>
      <c r="J6807" s="103"/>
      <c r="K6807" s="103"/>
    </row>
    <row r="6808" spans="2:11" x14ac:dyDescent="0.25">
      <c r="B6808" s="103"/>
      <c r="C6808" s="123"/>
      <c r="D6808" s="103"/>
      <c r="E6808" s="103"/>
      <c r="F6808" s="103"/>
      <c r="H6808" s="123"/>
      <c r="I6808" s="103"/>
      <c r="J6808" s="103"/>
      <c r="K6808" s="103"/>
    </row>
    <row r="6809" spans="2:11" x14ac:dyDescent="0.25">
      <c r="B6809" s="103"/>
      <c r="C6809" s="123"/>
      <c r="D6809" s="103"/>
      <c r="E6809" s="103"/>
      <c r="F6809" s="103"/>
      <c r="H6809" s="123"/>
      <c r="I6809" s="103"/>
      <c r="J6809" s="103"/>
      <c r="K6809" s="103"/>
    </row>
    <row r="6810" spans="2:11" x14ac:dyDescent="0.25">
      <c r="B6810" s="103"/>
      <c r="C6810" s="123"/>
      <c r="D6810" s="103"/>
      <c r="E6810" s="103"/>
      <c r="F6810" s="103"/>
      <c r="H6810" s="123"/>
      <c r="I6810" s="103"/>
      <c r="J6810" s="103"/>
      <c r="K6810" s="103"/>
    </row>
    <row r="6811" spans="2:11" x14ac:dyDescent="0.25">
      <c r="B6811" s="103"/>
      <c r="C6811" s="123"/>
      <c r="D6811" s="103"/>
      <c r="E6811" s="103"/>
      <c r="F6811" s="103"/>
      <c r="H6811" s="123"/>
      <c r="I6811" s="103"/>
      <c r="J6811" s="103"/>
      <c r="K6811" s="103"/>
    </row>
    <row r="6812" spans="2:11" x14ac:dyDescent="0.25">
      <c r="B6812" s="103"/>
      <c r="C6812" s="123"/>
      <c r="D6812" s="103"/>
      <c r="E6812" s="103"/>
      <c r="F6812" s="103"/>
      <c r="H6812" s="123"/>
      <c r="I6812" s="103"/>
      <c r="J6812" s="103"/>
      <c r="K6812" s="103"/>
    </row>
    <row r="6813" spans="2:11" x14ac:dyDescent="0.25">
      <c r="B6813" s="103"/>
      <c r="C6813" s="123"/>
      <c r="D6813" s="103"/>
      <c r="E6813" s="103"/>
      <c r="F6813" s="103"/>
      <c r="H6813" s="123"/>
      <c r="I6813" s="103"/>
      <c r="J6813" s="103"/>
      <c r="K6813" s="103"/>
    </row>
    <row r="6814" spans="2:11" x14ac:dyDescent="0.25">
      <c r="B6814" s="103"/>
      <c r="C6814" s="123"/>
      <c r="D6814" s="103"/>
      <c r="E6814" s="103"/>
      <c r="F6814" s="103"/>
      <c r="H6814" s="123"/>
      <c r="I6814" s="103"/>
      <c r="J6814" s="103"/>
      <c r="K6814" s="103"/>
    </row>
    <row r="6815" spans="2:11" x14ac:dyDescent="0.25">
      <c r="B6815" s="103"/>
      <c r="C6815" s="123"/>
      <c r="D6815" s="103"/>
      <c r="E6815" s="103"/>
      <c r="F6815" s="103"/>
      <c r="H6815" s="123"/>
      <c r="I6815" s="103"/>
      <c r="J6815" s="103"/>
      <c r="K6815" s="103"/>
    </row>
    <row r="6816" spans="2:11" x14ac:dyDescent="0.25">
      <c r="B6816" s="103"/>
      <c r="C6816" s="123"/>
      <c r="D6816" s="103"/>
      <c r="E6816" s="103"/>
      <c r="F6816" s="103"/>
      <c r="H6816" s="123"/>
      <c r="I6816" s="103"/>
      <c r="J6816" s="103"/>
      <c r="K6816" s="103"/>
    </row>
    <row r="6817" spans="2:11" x14ac:dyDescent="0.25">
      <c r="B6817" s="103"/>
      <c r="C6817" s="123"/>
      <c r="D6817" s="103"/>
      <c r="E6817" s="103"/>
      <c r="F6817" s="103"/>
      <c r="H6817" s="123"/>
      <c r="I6817" s="103"/>
      <c r="J6817" s="103"/>
      <c r="K6817" s="103"/>
    </row>
    <row r="6818" spans="2:11" x14ac:dyDescent="0.25">
      <c r="B6818" s="103"/>
      <c r="C6818" s="123"/>
      <c r="D6818" s="103"/>
      <c r="E6818" s="103"/>
      <c r="F6818" s="103"/>
      <c r="H6818" s="123"/>
      <c r="I6818" s="103"/>
      <c r="J6818" s="103"/>
      <c r="K6818" s="103"/>
    </row>
    <row r="6819" spans="2:11" x14ac:dyDescent="0.25">
      <c r="B6819" s="103"/>
      <c r="C6819" s="123"/>
      <c r="D6819" s="103"/>
      <c r="E6819" s="103"/>
      <c r="F6819" s="103"/>
      <c r="H6819" s="123"/>
      <c r="I6819" s="103"/>
      <c r="J6819" s="103"/>
      <c r="K6819" s="103"/>
    </row>
    <row r="6820" spans="2:11" x14ac:dyDescent="0.25">
      <c r="B6820" s="103"/>
      <c r="C6820" s="123"/>
      <c r="D6820" s="103"/>
      <c r="E6820" s="103"/>
      <c r="F6820" s="103"/>
      <c r="H6820" s="123"/>
      <c r="I6820" s="103"/>
      <c r="J6820" s="103"/>
      <c r="K6820" s="103"/>
    </row>
    <row r="6821" spans="2:11" x14ac:dyDescent="0.25">
      <c r="B6821" s="103"/>
      <c r="C6821" s="123"/>
      <c r="D6821" s="103"/>
      <c r="E6821" s="103"/>
      <c r="F6821" s="103"/>
      <c r="H6821" s="123"/>
      <c r="I6821" s="103"/>
      <c r="J6821" s="103"/>
      <c r="K6821" s="103"/>
    </row>
    <row r="6822" spans="2:11" x14ac:dyDescent="0.25">
      <c r="B6822" s="103"/>
      <c r="C6822" s="123"/>
      <c r="D6822" s="103"/>
      <c r="E6822" s="103"/>
      <c r="F6822" s="103"/>
      <c r="H6822" s="123"/>
      <c r="I6822" s="103"/>
      <c r="J6822" s="103"/>
      <c r="K6822" s="103"/>
    </row>
    <row r="6823" spans="2:11" x14ac:dyDescent="0.25">
      <c r="B6823" s="103"/>
      <c r="C6823" s="123"/>
      <c r="D6823" s="103"/>
      <c r="E6823" s="103"/>
      <c r="F6823" s="103"/>
      <c r="H6823" s="123"/>
      <c r="I6823" s="103"/>
      <c r="J6823" s="103"/>
      <c r="K6823" s="103"/>
    </row>
    <row r="6824" spans="2:11" x14ac:dyDescent="0.25">
      <c r="B6824" s="103"/>
      <c r="C6824" s="123"/>
      <c r="D6824" s="103"/>
      <c r="E6824" s="103"/>
      <c r="F6824" s="103"/>
      <c r="H6824" s="123"/>
      <c r="I6824" s="103"/>
      <c r="J6824" s="103"/>
      <c r="K6824" s="103"/>
    </row>
    <row r="6825" spans="2:11" x14ac:dyDescent="0.25">
      <c r="B6825" s="103"/>
      <c r="C6825" s="123"/>
      <c r="D6825" s="103"/>
      <c r="E6825" s="103"/>
      <c r="F6825" s="103"/>
      <c r="H6825" s="123"/>
      <c r="I6825" s="103"/>
      <c r="J6825" s="103"/>
      <c r="K6825" s="103"/>
    </row>
    <row r="6826" spans="2:11" x14ac:dyDescent="0.25">
      <c r="B6826" s="103"/>
      <c r="C6826" s="123"/>
      <c r="D6826" s="103"/>
      <c r="E6826" s="103"/>
      <c r="F6826" s="103"/>
      <c r="H6826" s="123"/>
      <c r="I6826" s="103"/>
      <c r="J6826" s="103"/>
      <c r="K6826" s="103"/>
    </row>
    <row r="6827" spans="2:11" x14ac:dyDescent="0.25">
      <c r="B6827" s="103"/>
      <c r="C6827" s="123"/>
      <c r="D6827" s="103"/>
      <c r="E6827" s="103"/>
      <c r="F6827" s="103"/>
      <c r="H6827" s="123"/>
      <c r="I6827" s="103"/>
      <c r="J6827" s="103"/>
      <c r="K6827" s="103"/>
    </row>
    <row r="6828" spans="2:11" x14ac:dyDescent="0.25">
      <c r="B6828" s="103"/>
      <c r="C6828" s="123"/>
      <c r="D6828" s="103"/>
      <c r="E6828" s="103"/>
      <c r="F6828" s="103"/>
      <c r="H6828" s="123"/>
      <c r="I6828" s="103"/>
      <c r="J6828" s="103"/>
      <c r="K6828" s="103"/>
    </row>
    <row r="6829" spans="2:11" x14ac:dyDescent="0.25">
      <c r="B6829" s="103"/>
      <c r="C6829" s="123"/>
      <c r="D6829" s="103"/>
      <c r="E6829" s="103"/>
      <c r="F6829" s="103"/>
      <c r="H6829" s="123"/>
      <c r="I6829" s="103"/>
      <c r="J6829" s="103"/>
      <c r="K6829" s="103"/>
    </row>
    <row r="6830" spans="2:11" x14ac:dyDescent="0.25">
      <c r="B6830" s="103"/>
      <c r="C6830" s="123"/>
      <c r="D6830" s="103"/>
      <c r="E6830" s="103"/>
      <c r="F6830" s="103"/>
      <c r="H6830" s="123"/>
      <c r="I6830" s="103"/>
      <c r="J6830" s="103"/>
      <c r="K6830" s="103"/>
    </row>
    <row r="6831" spans="2:11" x14ac:dyDescent="0.25">
      <c r="B6831" s="103"/>
      <c r="C6831" s="123"/>
      <c r="D6831" s="103"/>
      <c r="E6831" s="103"/>
      <c r="F6831" s="103"/>
      <c r="H6831" s="123"/>
      <c r="I6831" s="103"/>
      <c r="J6831" s="103"/>
      <c r="K6831" s="103"/>
    </row>
    <row r="6832" spans="2:11" x14ac:dyDescent="0.25">
      <c r="B6832" s="103"/>
      <c r="C6832" s="123"/>
      <c r="D6832" s="103"/>
      <c r="E6832" s="103"/>
      <c r="F6832" s="103"/>
      <c r="H6832" s="123"/>
      <c r="I6832" s="103"/>
      <c r="J6832" s="103"/>
      <c r="K6832" s="103"/>
    </row>
    <row r="6833" spans="2:11" x14ac:dyDescent="0.25">
      <c r="B6833" s="103"/>
      <c r="C6833" s="123"/>
      <c r="D6833" s="103"/>
      <c r="E6833" s="103"/>
      <c r="F6833" s="103"/>
      <c r="H6833" s="123"/>
      <c r="I6833" s="103"/>
      <c r="J6833" s="103"/>
      <c r="K6833" s="103"/>
    </row>
    <row r="6834" spans="2:11" x14ac:dyDescent="0.25">
      <c r="B6834" s="103"/>
      <c r="C6834" s="123"/>
      <c r="D6834" s="103"/>
      <c r="E6834" s="103"/>
      <c r="F6834" s="103"/>
      <c r="H6834" s="123"/>
      <c r="I6834" s="103"/>
      <c r="J6834" s="103"/>
      <c r="K6834" s="103"/>
    </row>
    <row r="6835" spans="2:11" x14ac:dyDescent="0.25">
      <c r="B6835" s="103"/>
      <c r="C6835" s="123"/>
      <c r="D6835" s="103"/>
      <c r="E6835" s="103"/>
      <c r="F6835" s="103"/>
      <c r="H6835" s="123"/>
      <c r="I6835" s="103"/>
      <c r="J6835" s="103"/>
      <c r="K6835" s="103"/>
    </row>
    <row r="6836" spans="2:11" x14ac:dyDescent="0.25">
      <c r="B6836" s="103"/>
      <c r="C6836" s="123"/>
      <c r="D6836" s="103"/>
      <c r="E6836" s="103"/>
      <c r="F6836" s="103"/>
      <c r="H6836" s="123"/>
      <c r="I6836" s="103"/>
      <c r="J6836" s="103"/>
      <c r="K6836" s="103"/>
    </row>
    <row r="6837" spans="2:11" x14ac:dyDescent="0.25">
      <c r="B6837" s="103"/>
      <c r="C6837" s="123"/>
      <c r="D6837" s="103"/>
      <c r="E6837" s="103"/>
      <c r="F6837" s="103"/>
      <c r="H6837" s="123"/>
      <c r="I6837" s="103"/>
      <c r="J6837" s="103"/>
      <c r="K6837" s="103"/>
    </row>
    <row r="6838" spans="2:11" x14ac:dyDescent="0.25">
      <c r="B6838" s="103"/>
      <c r="C6838" s="123"/>
      <c r="D6838" s="103"/>
      <c r="E6838" s="103"/>
      <c r="F6838" s="103"/>
      <c r="H6838" s="123"/>
      <c r="I6838" s="103"/>
      <c r="J6838" s="103"/>
      <c r="K6838" s="103"/>
    </row>
    <row r="6839" spans="2:11" x14ac:dyDescent="0.25">
      <c r="B6839" s="103"/>
      <c r="C6839" s="123"/>
      <c r="D6839" s="103"/>
      <c r="E6839" s="103"/>
      <c r="F6839" s="103"/>
      <c r="H6839" s="123"/>
      <c r="I6839" s="103"/>
      <c r="J6839" s="103"/>
      <c r="K6839" s="103"/>
    </row>
    <row r="6840" spans="2:11" x14ac:dyDescent="0.25">
      <c r="B6840" s="103"/>
      <c r="C6840" s="123"/>
      <c r="D6840" s="103"/>
      <c r="E6840" s="103"/>
      <c r="F6840" s="103"/>
      <c r="H6840" s="123"/>
      <c r="I6840" s="103"/>
      <c r="J6840" s="103"/>
      <c r="K6840" s="103"/>
    </row>
    <row r="6841" spans="2:11" x14ac:dyDescent="0.25">
      <c r="B6841" s="103"/>
      <c r="C6841" s="123"/>
      <c r="D6841" s="103"/>
      <c r="E6841" s="103"/>
      <c r="F6841" s="103"/>
      <c r="H6841" s="123"/>
      <c r="I6841" s="103"/>
      <c r="J6841" s="103"/>
      <c r="K6841" s="103"/>
    </row>
    <row r="6842" spans="2:11" x14ac:dyDescent="0.25">
      <c r="B6842" s="103"/>
      <c r="C6842" s="123"/>
      <c r="D6842" s="103"/>
      <c r="E6842" s="103"/>
      <c r="F6842" s="103"/>
      <c r="H6842" s="123"/>
      <c r="I6842" s="103"/>
      <c r="J6842" s="103"/>
      <c r="K6842" s="103"/>
    </row>
    <row r="6843" spans="2:11" x14ac:dyDescent="0.25">
      <c r="B6843" s="103"/>
      <c r="C6843" s="123"/>
      <c r="D6843" s="103"/>
      <c r="E6843" s="103"/>
      <c r="F6843" s="103"/>
      <c r="H6843" s="123"/>
      <c r="I6843" s="103"/>
      <c r="J6843" s="103"/>
      <c r="K6843" s="103"/>
    </row>
    <row r="6844" spans="2:11" x14ac:dyDescent="0.25">
      <c r="B6844" s="103"/>
      <c r="C6844" s="123"/>
      <c r="D6844" s="103"/>
      <c r="E6844" s="103"/>
      <c r="F6844" s="103"/>
      <c r="H6844" s="123"/>
      <c r="I6844" s="103"/>
      <c r="J6844" s="103"/>
      <c r="K6844" s="103"/>
    </row>
    <row r="6845" spans="2:11" x14ac:dyDescent="0.25">
      <c r="B6845" s="103"/>
      <c r="C6845" s="123"/>
      <c r="D6845" s="103"/>
      <c r="E6845" s="103"/>
      <c r="F6845" s="103"/>
      <c r="H6845" s="123"/>
      <c r="I6845" s="103"/>
      <c r="J6845" s="103"/>
      <c r="K6845" s="103"/>
    </row>
    <row r="6846" spans="2:11" x14ac:dyDescent="0.25">
      <c r="B6846" s="103"/>
      <c r="C6846" s="123"/>
      <c r="D6846" s="103"/>
      <c r="E6846" s="103"/>
      <c r="F6846" s="103"/>
      <c r="H6846" s="123"/>
      <c r="I6846" s="103"/>
      <c r="J6846" s="103"/>
      <c r="K6846" s="103"/>
    </row>
    <row r="6847" spans="2:11" x14ac:dyDescent="0.25">
      <c r="B6847" s="103"/>
      <c r="C6847" s="123"/>
      <c r="D6847" s="103"/>
      <c r="E6847" s="103"/>
      <c r="F6847" s="103"/>
      <c r="H6847" s="123"/>
      <c r="I6847" s="103"/>
      <c r="J6847" s="103"/>
      <c r="K6847" s="103"/>
    </row>
    <row r="6848" spans="2:11" x14ac:dyDescent="0.25">
      <c r="B6848" s="103"/>
      <c r="C6848" s="123"/>
      <c r="D6848" s="103"/>
      <c r="E6848" s="103"/>
      <c r="F6848" s="103"/>
      <c r="H6848" s="123"/>
      <c r="I6848" s="103"/>
      <c r="J6848" s="103"/>
      <c r="K6848" s="103"/>
    </row>
    <row r="6849" spans="2:11" x14ac:dyDescent="0.25">
      <c r="B6849" s="103"/>
      <c r="C6849" s="123"/>
      <c r="D6849" s="103"/>
      <c r="E6849" s="103"/>
      <c r="F6849" s="103"/>
      <c r="H6849" s="123"/>
      <c r="I6849" s="103"/>
      <c r="J6849" s="103"/>
      <c r="K6849" s="103"/>
    </row>
    <row r="6850" spans="2:11" x14ac:dyDescent="0.25">
      <c r="B6850" s="103"/>
      <c r="C6850" s="123"/>
      <c r="D6850" s="103"/>
      <c r="E6850" s="103"/>
      <c r="F6850" s="103"/>
      <c r="H6850" s="123"/>
      <c r="I6850" s="103"/>
      <c r="J6850" s="103"/>
      <c r="K6850" s="103"/>
    </row>
    <row r="6851" spans="2:11" x14ac:dyDescent="0.25">
      <c r="B6851" s="103"/>
      <c r="C6851" s="123"/>
      <c r="D6851" s="103"/>
      <c r="E6851" s="103"/>
      <c r="F6851" s="103"/>
      <c r="H6851" s="123"/>
      <c r="I6851" s="103"/>
      <c r="J6851" s="103"/>
      <c r="K6851" s="103"/>
    </row>
    <row r="6852" spans="2:11" x14ac:dyDescent="0.25">
      <c r="B6852" s="103"/>
      <c r="C6852" s="123"/>
      <c r="D6852" s="103"/>
      <c r="E6852" s="103"/>
      <c r="F6852" s="103"/>
      <c r="H6852" s="123"/>
      <c r="I6852" s="103"/>
      <c r="J6852" s="103"/>
      <c r="K6852" s="103"/>
    </row>
    <row r="6853" spans="2:11" x14ac:dyDescent="0.25">
      <c r="B6853" s="103"/>
      <c r="C6853" s="123"/>
      <c r="D6853" s="103"/>
      <c r="E6853" s="103"/>
      <c r="F6853" s="103"/>
      <c r="H6853" s="123"/>
      <c r="I6853" s="103"/>
      <c r="J6853" s="103"/>
      <c r="K6853" s="103"/>
    </row>
    <row r="6854" spans="2:11" x14ac:dyDescent="0.25">
      <c r="B6854" s="103"/>
      <c r="C6854" s="123"/>
      <c r="D6854" s="103"/>
      <c r="E6854" s="103"/>
      <c r="F6854" s="103"/>
      <c r="H6854" s="123"/>
      <c r="I6854" s="103"/>
      <c r="J6854" s="103"/>
      <c r="K6854" s="103"/>
    </row>
    <row r="6855" spans="2:11" x14ac:dyDescent="0.25">
      <c r="B6855" s="103"/>
      <c r="C6855" s="123"/>
      <c r="D6855" s="103"/>
      <c r="E6855" s="103"/>
      <c r="F6855" s="103"/>
      <c r="H6855" s="123"/>
      <c r="I6855" s="103"/>
      <c r="J6855" s="103"/>
      <c r="K6855" s="103"/>
    </row>
    <row r="6856" spans="2:11" x14ac:dyDescent="0.25">
      <c r="B6856" s="103"/>
      <c r="C6856" s="123"/>
      <c r="D6856" s="103"/>
      <c r="E6856" s="103"/>
      <c r="F6856" s="103"/>
      <c r="H6856" s="123"/>
      <c r="I6856" s="103"/>
      <c r="J6856" s="103"/>
      <c r="K6856" s="103"/>
    </row>
    <row r="6857" spans="2:11" x14ac:dyDescent="0.25">
      <c r="B6857" s="103"/>
      <c r="C6857" s="123"/>
      <c r="D6857" s="103"/>
      <c r="E6857" s="103"/>
      <c r="F6857" s="103"/>
      <c r="H6857" s="123"/>
      <c r="I6857" s="103"/>
      <c r="J6857" s="103"/>
      <c r="K6857" s="103"/>
    </row>
    <row r="6858" spans="2:11" x14ac:dyDescent="0.25">
      <c r="B6858" s="103"/>
      <c r="C6858" s="123"/>
      <c r="D6858" s="103"/>
      <c r="E6858" s="103"/>
      <c r="F6858" s="103"/>
      <c r="H6858" s="123"/>
      <c r="I6858" s="103"/>
      <c r="J6858" s="103"/>
      <c r="K6858" s="103"/>
    </row>
    <row r="6859" spans="2:11" x14ac:dyDescent="0.25">
      <c r="B6859" s="103"/>
      <c r="C6859" s="123"/>
      <c r="D6859" s="103"/>
      <c r="E6859" s="103"/>
      <c r="F6859" s="103"/>
      <c r="H6859" s="123"/>
      <c r="I6859" s="103"/>
      <c r="J6859" s="103"/>
      <c r="K6859" s="103"/>
    </row>
    <row r="6860" spans="2:11" x14ac:dyDescent="0.25">
      <c r="B6860" s="103"/>
      <c r="C6860" s="123"/>
      <c r="D6860" s="103"/>
      <c r="E6860" s="103"/>
      <c r="F6860" s="103"/>
      <c r="H6860" s="123"/>
      <c r="I6860" s="103"/>
      <c r="J6860" s="103"/>
      <c r="K6860" s="103"/>
    </row>
    <row r="6861" spans="2:11" x14ac:dyDescent="0.25">
      <c r="B6861" s="103"/>
      <c r="C6861" s="123"/>
      <c r="D6861" s="103"/>
      <c r="E6861" s="103"/>
      <c r="F6861" s="103"/>
      <c r="H6861" s="123"/>
      <c r="I6861" s="103"/>
      <c r="J6861" s="103"/>
      <c r="K6861" s="103"/>
    </row>
    <row r="6862" spans="2:11" x14ac:dyDescent="0.25">
      <c r="B6862" s="103"/>
      <c r="C6862" s="123"/>
      <c r="D6862" s="103"/>
      <c r="E6862" s="103"/>
      <c r="F6862" s="103"/>
      <c r="H6862" s="123"/>
      <c r="I6862" s="103"/>
      <c r="J6862" s="103"/>
      <c r="K6862" s="103"/>
    </row>
    <row r="6863" spans="2:11" x14ac:dyDescent="0.25">
      <c r="B6863" s="103"/>
      <c r="C6863" s="123"/>
      <c r="D6863" s="103"/>
      <c r="E6863" s="103"/>
      <c r="F6863" s="103"/>
      <c r="H6863" s="123"/>
      <c r="I6863" s="103"/>
      <c r="J6863" s="103"/>
      <c r="K6863" s="103"/>
    </row>
    <row r="6864" spans="2:11" x14ac:dyDescent="0.25">
      <c r="B6864" s="103"/>
      <c r="C6864" s="123"/>
      <c r="D6864" s="103"/>
      <c r="E6864" s="103"/>
      <c r="F6864" s="103"/>
      <c r="H6864" s="123"/>
      <c r="I6864" s="103"/>
      <c r="J6864" s="103"/>
      <c r="K6864" s="103"/>
    </row>
    <row r="6865" spans="2:11" x14ac:dyDescent="0.25">
      <c r="B6865" s="103"/>
      <c r="C6865" s="123"/>
      <c r="D6865" s="103"/>
      <c r="E6865" s="103"/>
      <c r="F6865" s="103"/>
      <c r="H6865" s="123"/>
      <c r="I6865" s="103"/>
      <c r="J6865" s="103"/>
      <c r="K6865" s="103"/>
    </row>
    <row r="6866" spans="2:11" x14ac:dyDescent="0.25">
      <c r="B6866" s="103"/>
      <c r="C6866" s="123"/>
      <c r="D6866" s="103"/>
      <c r="E6866" s="103"/>
      <c r="F6866" s="103"/>
      <c r="H6866" s="123"/>
      <c r="I6866" s="103"/>
      <c r="J6866" s="103"/>
      <c r="K6866" s="103"/>
    </row>
    <row r="6867" spans="2:11" x14ac:dyDescent="0.25">
      <c r="B6867" s="103"/>
      <c r="C6867" s="123"/>
      <c r="D6867" s="103"/>
      <c r="E6867" s="103"/>
      <c r="F6867" s="103"/>
      <c r="H6867" s="123"/>
      <c r="I6867" s="103"/>
      <c r="J6867" s="103"/>
      <c r="K6867" s="103"/>
    </row>
    <row r="6868" spans="2:11" x14ac:dyDescent="0.25">
      <c r="B6868" s="103"/>
      <c r="C6868" s="123"/>
      <c r="D6868" s="103"/>
      <c r="E6868" s="103"/>
      <c r="F6868" s="103"/>
      <c r="H6868" s="123"/>
      <c r="I6868" s="103"/>
      <c r="J6868" s="103"/>
      <c r="K6868" s="103"/>
    </row>
    <row r="6869" spans="2:11" x14ac:dyDescent="0.25">
      <c r="B6869" s="103"/>
      <c r="C6869" s="123"/>
      <c r="D6869" s="103"/>
      <c r="E6869" s="103"/>
      <c r="F6869" s="103"/>
      <c r="H6869" s="123"/>
      <c r="I6869" s="103"/>
      <c r="J6869" s="103"/>
      <c r="K6869" s="103"/>
    </row>
    <row r="6870" spans="2:11" x14ac:dyDescent="0.25">
      <c r="B6870" s="103"/>
      <c r="C6870" s="123"/>
      <c r="D6870" s="103"/>
      <c r="E6870" s="103"/>
      <c r="F6870" s="103"/>
      <c r="H6870" s="123"/>
      <c r="I6870" s="103"/>
      <c r="J6870" s="103"/>
      <c r="K6870" s="103"/>
    </row>
    <row r="6871" spans="2:11" x14ac:dyDescent="0.25">
      <c r="B6871" s="103"/>
      <c r="C6871" s="123"/>
      <c r="D6871" s="103"/>
      <c r="E6871" s="103"/>
      <c r="F6871" s="103"/>
      <c r="H6871" s="123"/>
      <c r="I6871" s="103"/>
      <c r="J6871" s="103"/>
      <c r="K6871" s="103"/>
    </row>
    <row r="6872" spans="2:11" x14ac:dyDescent="0.25">
      <c r="B6872" s="103"/>
      <c r="C6872" s="123"/>
      <c r="D6872" s="103"/>
      <c r="E6872" s="103"/>
      <c r="F6872" s="103"/>
      <c r="H6872" s="123"/>
      <c r="I6872" s="103"/>
      <c r="J6872" s="103"/>
      <c r="K6872" s="103"/>
    </row>
    <row r="6873" spans="2:11" x14ac:dyDescent="0.25">
      <c r="B6873" s="103"/>
      <c r="C6873" s="123"/>
      <c r="D6873" s="103"/>
      <c r="E6873" s="103"/>
      <c r="F6873" s="103"/>
      <c r="H6873" s="123"/>
      <c r="I6873" s="103"/>
      <c r="J6873" s="103"/>
      <c r="K6873" s="103"/>
    </row>
    <row r="6874" spans="2:11" x14ac:dyDescent="0.25">
      <c r="B6874" s="103"/>
      <c r="C6874" s="123"/>
      <c r="D6874" s="103"/>
      <c r="E6874" s="103"/>
      <c r="F6874" s="103"/>
      <c r="H6874" s="123"/>
      <c r="I6874" s="103"/>
      <c r="J6874" s="103"/>
      <c r="K6874" s="103"/>
    </row>
    <row r="6875" spans="2:11" x14ac:dyDescent="0.25">
      <c r="B6875" s="103"/>
      <c r="C6875" s="123"/>
      <c r="D6875" s="103"/>
      <c r="E6875" s="103"/>
      <c r="F6875" s="103"/>
      <c r="H6875" s="123"/>
      <c r="I6875" s="103"/>
      <c r="J6875" s="103"/>
      <c r="K6875" s="103"/>
    </row>
    <row r="6876" spans="2:11" x14ac:dyDescent="0.25">
      <c r="B6876" s="103"/>
      <c r="C6876" s="123"/>
      <c r="D6876" s="103"/>
      <c r="E6876" s="103"/>
      <c r="F6876" s="103"/>
      <c r="H6876" s="123"/>
      <c r="I6876" s="103"/>
      <c r="J6876" s="103"/>
      <c r="K6876" s="103"/>
    </row>
    <row r="6877" spans="2:11" x14ac:dyDescent="0.25">
      <c r="B6877" s="103"/>
      <c r="C6877" s="123"/>
      <c r="D6877" s="103"/>
      <c r="E6877" s="103"/>
      <c r="F6877" s="103"/>
      <c r="H6877" s="123"/>
      <c r="I6877" s="103"/>
      <c r="J6877" s="103"/>
      <c r="K6877" s="103"/>
    </row>
    <row r="6878" spans="2:11" x14ac:dyDescent="0.25">
      <c r="B6878" s="103"/>
      <c r="C6878" s="123"/>
      <c r="D6878" s="103"/>
      <c r="E6878" s="103"/>
      <c r="F6878" s="103"/>
      <c r="H6878" s="123"/>
      <c r="I6878" s="103"/>
      <c r="J6878" s="103"/>
      <c r="K6878" s="103"/>
    </row>
    <row r="6879" spans="2:11" x14ac:dyDescent="0.25">
      <c r="B6879" s="103"/>
      <c r="C6879" s="123"/>
      <c r="D6879" s="103"/>
      <c r="E6879" s="103"/>
      <c r="F6879" s="103"/>
      <c r="H6879" s="123"/>
      <c r="I6879" s="103"/>
      <c r="J6879" s="103"/>
      <c r="K6879" s="103"/>
    </row>
    <row r="6880" spans="2:11" x14ac:dyDescent="0.25">
      <c r="B6880" s="103"/>
      <c r="C6880" s="123"/>
      <c r="D6880" s="103"/>
      <c r="E6880" s="103"/>
      <c r="F6880" s="103"/>
      <c r="H6880" s="123"/>
      <c r="I6880" s="103"/>
      <c r="J6880" s="103"/>
      <c r="K6880" s="103"/>
    </row>
    <row r="6881" spans="2:11" x14ac:dyDescent="0.25">
      <c r="B6881" s="103"/>
      <c r="C6881" s="123"/>
      <c r="D6881" s="103"/>
      <c r="E6881" s="103"/>
      <c r="F6881" s="103"/>
      <c r="H6881" s="123"/>
      <c r="I6881" s="103"/>
      <c r="J6881" s="103"/>
      <c r="K6881" s="103"/>
    </row>
    <row r="6882" spans="2:11" x14ac:dyDescent="0.25">
      <c r="B6882" s="103"/>
      <c r="C6882" s="123"/>
      <c r="D6882" s="103"/>
      <c r="E6882" s="103"/>
      <c r="F6882" s="103"/>
      <c r="H6882" s="123"/>
      <c r="I6882" s="103"/>
      <c r="J6882" s="103"/>
      <c r="K6882" s="103"/>
    </row>
    <row r="6883" spans="2:11" x14ac:dyDescent="0.25">
      <c r="B6883" s="103"/>
      <c r="C6883" s="123"/>
      <c r="D6883" s="103"/>
      <c r="E6883" s="103"/>
      <c r="F6883" s="103"/>
      <c r="H6883" s="123"/>
      <c r="I6883" s="103"/>
      <c r="J6883" s="103"/>
      <c r="K6883" s="103"/>
    </row>
    <row r="6884" spans="2:11" x14ac:dyDescent="0.25">
      <c r="B6884" s="103"/>
      <c r="C6884" s="123"/>
      <c r="D6884" s="103"/>
      <c r="E6884" s="103"/>
      <c r="F6884" s="103"/>
      <c r="H6884" s="123"/>
      <c r="I6884" s="103"/>
      <c r="J6884" s="103"/>
      <c r="K6884" s="103"/>
    </row>
    <row r="6885" spans="2:11" x14ac:dyDescent="0.25">
      <c r="B6885" s="103"/>
      <c r="C6885" s="123"/>
      <c r="D6885" s="103"/>
      <c r="E6885" s="103"/>
      <c r="F6885" s="103"/>
      <c r="H6885" s="123"/>
      <c r="I6885" s="103"/>
      <c r="J6885" s="103"/>
      <c r="K6885" s="103"/>
    </row>
    <row r="6886" spans="2:11" x14ac:dyDescent="0.25">
      <c r="B6886" s="103"/>
      <c r="C6886" s="123"/>
      <c r="D6886" s="103"/>
      <c r="E6886" s="103"/>
      <c r="F6886" s="103"/>
      <c r="H6886" s="123"/>
      <c r="I6886" s="103"/>
      <c r="J6886" s="103"/>
      <c r="K6886" s="103"/>
    </row>
    <row r="6887" spans="2:11" x14ac:dyDescent="0.25">
      <c r="B6887" s="103"/>
      <c r="C6887" s="123"/>
      <c r="D6887" s="103"/>
      <c r="E6887" s="103"/>
      <c r="F6887" s="103"/>
      <c r="H6887" s="123"/>
      <c r="I6887" s="103"/>
      <c r="J6887" s="103"/>
      <c r="K6887" s="103"/>
    </row>
    <row r="6888" spans="2:11" x14ac:dyDescent="0.25">
      <c r="B6888" s="103"/>
      <c r="C6888" s="123"/>
      <c r="D6888" s="103"/>
      <c r="E6888" s="103"/>
      <c r="F6888" s="103"/>
      <c r="H6888" s="123"/>
      <c r="I6888" s="103"/>
      <c r="J6888" s="103"/>
      <c r="K6888" s="103"/>
    </row>
    <row r="6889" spans="2:11" x14ac:dyDescent="0.25">
      <c r="B6889" s="103"/>
      <c r="C6889" s="123"/>
      <c r="D6889" s="103"/>
      <c r="E6889" s="103"/>
      <c r="F6889" s="103"/>
      <c r="H6889" s="123"/>
      <c r="I6889" s="103"/>
      <c r="J6889" s="103"/>
      <c r="K6889" s="103"/>
    </row>
    <row r="6890" spans="2:11" x14ac:dyDescent="0.25">
      <c r="B6890" s="103"/>
      <c r="C6890" s="123"/>
      <c r="D6890" s="103"/>
      <c r="E6890" s="103"/>
      <c r="F6890" s="103"/>
      <c r="H6890" s="123"/>
      <c r="I6890" s="103"/>
      <c r="J6890" s="103"/>
      <c r="K6890" s="103"/>
    </row>
    <row r="6891" spans="2:11" x14ac:dyDescent="0.25">
      <c r="B6891" s="103"/>
      <c r="C6891" s="123"/>
      <c r="D6891" s="103"/>
      <c r="E6891" s="103"/>
      <c r="F6891" s="103"/>
      <c r="H6891" s="123"/>
      <c r="I6891" s="103"/>
      <c r="J6891" s="103"/>
      <c r="K6891" s="103"/>
    </row>
    <row r="6892" spans="2:11" x14ac:dyDescent="0.25">
      <c r="B6892" s="103"/>
      <c r="C6892" s="123"/>
      <c r="D6892" s="103"/>
      <c r="E6892" s="103"/>
      <c r="F6892" s="103"/>
      <c r="H6892" s="123"/>
      <c r="I6892" s="103"/>
      <c r="J6892" s="103"/>
      <c r="K6892" s="103"/>
    </row>
    <row r="6893" spans="2:11" x14ac:dyDescent="0.25">
      <c r="B6893" s="103"/>
      <c r="C6893" s="123"/>
      <c r="D6893" s="103"/>
      <c r="E6893" s="103"/>
      <c r="F6893" s="103"/>
      <c r="H6893" s="123"/>
      <c r="I6893" s="103"/>
      <c r="J6893" s="103"/>
      <c r="K6893" s="103"/>
    </row>
    <row r="6894" spans="2:11" x14ac:dyDescent="0.25">
      <c r="B6894" s="103"/>
      <c r="C6894" s="123"/>
      <c r="D6894" s="103"/>
      <c r="E6894" s="103"/>
      <c r="F6894" s="103"/>
      <c r="H6894" s="123"/>
      <c r="I6894" s="103"/>
      <c r="J6894" s="103"/>
      <c r="K6894" s="103"/>
    </row>
    <row r="6895" spans="2:11" x14ac:dyDescent="0.25">
      <c r="B6895" s="103"/>
      <c r="C6895" s="123"/>
      <c r="D6895" s="103"/>
      <c r="E6895" s="103"/>
      <c r="F6895" s="103"/>
      <c r="H6895" s="123"/>
      <c r="I6895" s="103"/>
      <c r="J6895" s="103"/>
      <c r="K6895" s="103"/>
    </row>
    <row r="6896" spans="2:11" x14ac:dyDescent="0.25">
      <c r="B6896" s="103"/>
      <c r="C6896" s="123"/>
      <c r="D6896" s="103"/>
      <c r="E6896" s="103"/>
      <c r="F6896" s="103"/>
      <c r="H6896" s="123"/>
      <c r="I6896" s="103"/>
      <c r="J6896" s="103"/>
      <c r="K6896" s="103"/>
    </row>
    <row r="6897" spans="2:11" x14ac:dyDescent="0.25">
      <c r="B6897" s="103"/>
      <c r="C6897" s="123"/>
      <c r="D6897" s="103"/>
      <c r="E6897" s="103"/>
      <c r="F6897" s="103"/>
      <c r="H6897" s="123"/>
      <c r="I6897" s="103"/>
      <c r="J6897" s="103"/>
      <c r="K6897" s="103"/>
    </row>
    <row r="6898" spans="2:11" x14ac:dyDescent="0.25">
      <c r="B6898" s="103"/>
      <c r="C6898" s="123"/>
      <c r="D6898" s="103"/>
      <c r="E6898" s="103"/>
      <c r="F6898" s="103"/>
      <c r="H6898" s="123"/>
      <c r="I6898" s="103"/>
      <c r="J6898" s="103"/>
      <c r="K6898" s="103"/>
    </row>
    <row r="6899" spans="2:11" x14ac:dyDescent="0.25">
      <c r="B6899" s="103"/>
      <c r="C6899" s="123"/>
      <c r="D6899" s="103"/>
      <c r="E6899" s="103"/>
      <c r="F6899" s="103"/>
      <c r="H6899" s="123"/>
      <c r="I6899" s="103"/>
      <c r="J6899" s="103"/>
      <c r="K6899" s="103"/>
    </row>
    <row r="6900" spans="2:11" x14ac:dyDescent="0.25">
      <c r="B6900" s="103"/>
      <c r="C6900" s="123"/>
      <c r="D6900" s="103"/>
      <c r="E6900" s="103"/>
      <c r="F6900" s="103"/>
      <c r="H6900" s="123"/>
      <c r="I6900" s="103"/>
      <c r="J6900" s="103"/>
      <c r="K6900" s="103"/>
    </row>
    <row r="6901" spans="2:11" x14ac:dyDescent="0.25">
      <c r="B6901" s="103"/>
      <c r="C6901" s="123"/>
      <c r="D6901" s="103"/>
      <c r="E6901" s="103"/>
      <c r="F6901" s="103"/>
      <c r="H6901" s="123"/>
      <c r="I6901" s="103"/>
      <c r="J6901" s="103"/>
      <c r="K6901" s="103"/>
    </row>
    <row r="6902" spans="2:11" x14ac:dyDescent="0.25">
      <c r="B6902" s="103"/>
      <c r="C6902" s="123"/>
      <c r="D6902" s="103"/>
      <c r="E6902" s="103"/>
      <c r="F6902" s="103"/>
      <c r="H6902" s="123"/>
      <c r="I6902" s="103"/>
      <c r="J6902" s="103"/>
      <c r="K6902" s="103"/>
    </row>
    <row r="6903" spans="2:11" x14ac:dyDescent="0.25">
      <c r="B6903" s="103"/>
      <c r="C6903" s="123"/>
      <c r="D6903" s="103"/>
      <c r="E6903" s="103"/>
      <c r="F6903" s="103"/>
      <c r="H6903" s="123"/>
      <c r="I6903" s="103"/>
      <c r="J6903" s="103"/>
      <c r="K6903" s="103"/>
    </row>
    <row r="6904" spans="2:11" x14ac:dyDescent="0.25">
      <c r="B6904" s="103"/>
      <c r="C6904" s="123"/>
      <c r="D6904" s="103"/>
      <c r="E6904" s="103"/>
      <c r="F6904" s="103"/>
      <c r="H6904" s="123"/>
      <c r="I6904" s="103"/>
      <c r="J6904" s="103"/>
      <c r="K6904" s="103"/>
    </row>
    <row r="6905" spans="2:11" x14ac:dyDescent="0.25">
      <c r="B6905" s="103"/>
      <c r="C6905" s="123"/>
      <c r="D6905" s="103"/>
      <c r="E6905" s="103"/>
      <c r="F6905" s="103"/>
      <c r="H6905" s="123"/>
      <c r="I6905" s="103"/>
      <c r="J6905" s="103"/>
      <c r="K6905" s="103"/>
    </row>
    <row r="6906" spans="2:11" x14ac:dyDescent="0.25">
      <c r="B6906" s="103"/>
      <c r="C6906" s="123"/>
      <c r="D6906" s="103"/>
      <c r="E6906" s="103"/>
      <c r="F6906" s="103"/>
      <c r="H6906" s="123"/>
      <c r="I6906" s="103"/>
      <c r="J6906" s="103"/>
      <c r="K6906" s="103"/>
    </row>
    <row r="6907" spans="2:11" x14ac:dyDescent="0.25">
      <c r="B6907" s="103"/>
      <c r="C6907" s="123"/>
      <c r="D6907" s="103"/>
      <c r="E6907" s="103"/>
      <c r="F6907" s="103"/>
      <c r="H6907" s="123"/>
      <c r="I6907" s="103"/>
      <c r="J6907" s="103"/>
      <c r="K6907" s="103"/>
    </row>
    <row r="6908" spans="2:11" x14ac:dyDescent="0.25">
      <c r="B6908" s="103"/>
      <c r="C6908" s="123"/>
      <c r="D6908" s="103"/>
      <c r="E6908" s="103"/>
      <c r="F6908" s="103"/>
      <c r="H6908" s="123"/>
      <c r="I6908" s="103"/>
      <c r="J6908" s="103"/>
      <c r="K6908" s="103"/>
    </row>
    <row r="6909" spans="2:11" x14ac:dyDescent="0.25">
      <c r="B6909" s="103"/>
      <c r="C6909" s="123"/>
      <c r="D6909" s="103"/>
      <c r="E6909" s="103"/>
      <c r="F6909" s="103"/>
      <c r="H6909" s="123"/>
      <c r="I6909" s="103"/>
      <c r="J6909" s="103"/>
      <c r="K6909" s="103"/>
    </row>
    <row r="6910" spans="2:11" x14ac:dyDescent="0.25">
      <c r="B6910" s="103"/>
      <c r="C6910" s="123"/>
      <c r="D6910" s="103"/>
      <c r="E6910" s="103"/>
      <c r="F6910" s="103"/>
      <c r="H6910" s="123"/>
      <c r="I6910" s="103"/>
      <c r="J6910" s="103"/>
      <c r="K6910" s="103"/>
    </row>
    <row r="6911" spans="2:11" x14ac:dyDescent="0.25">
      <c r="B6911" s="103"/>
      <c r="C6911" s="123"/>
      <c r="D6911" s="103"/>
      <c r="E6911" s="103"/>
      <c r="F6911" s="103"/>
      <c r="H6911" s="123"/>
      <c r="I6911" s="103"/>
      <c r="J6911" s="103"/>
      <c r="K6911" s="103"/>
    </row>
    <row r="6912" spans="2:11" x14ac:dyDescent="0.25">
      <c r="B6912" s="103"/>
      <c r="C6912" s="123"/>
      <c r="D6912" s="103"/>
      <c r="E6912" s="103"/>
      <c r="F6912" s="103"/>
      <c r="H6912" s="123"/>
      <c r="I6912" s="103"/>
      <c r="J6912" s="103"/>
      <c r="K6912" s="103"/>
    </row>
    <row r="6913" spans="2:11" x14ac:dyDescent="0.25">
      <c r="B6913" s="103"/>
      <c r="C6913" s="123"/>
      <c r="D6913" s="103"/>
      <c r="E6913" s="103"/>
      <c r="F6913" s="103"/>
      <c r="H6913" s="123"/>
      <c r="I6913" s="103"/>
      <c r="J6913" s="103"/>
      <c r="K6913" s="103"/>
    </row>
    <row r="6914" spans="2:11" x14ac:dyDescent="0.25">
      <c r="B6914" s="103"/>
      <c r="C6914" s="123"/>
      <c r="D6914" s="103"/>
      <c r="E6914" s="103"/>
      <c r="F6914" s="103"/>
      <c r="H6914" s="123"/>
      <c r="I6914" s="103"/>
      <c r="J6914" s="103"/>
      <c r="K6914" s="103"/>
    </row>
    <row r="6915" spans="2:11" x14ac:dyDescent="0.25">
      <c r="B6915" s="103"/>
      <c r="C6915" s="123"/>
      <c r="D6915" s="103"/>
      <c r="E6915" s="103"/>
      <c r="F6915" s="103"/>
      <c r="H6915" s="123"/>
      <c r="I6915" s="103"/>
      <c r="J6915" s="103"/>
      <c r="K6915" s="103"/>
    </row>
    <row r="6916" spans="2:11" x14ac:dyDescent="0.25">
      <c r="B6916" s="103"/>
      <c r="C6916" s="123"/>
      <c r="D6916" s="103"/>
      <c r="E6916" s="103"/>
      <c r="F6916" s="103"/>
      <c r="H6916" s="123"/>
      <c r="I6916" s="103"/>
      <c r="J6916" s="103"/>
      <c r="K6916" s="103"/>
    </row>
    <row r="6917" spans="2:11" x14ac:dyDescent="0.25">
      <c r="B6917" s="103"/>
      <c r="C6917" s="123"/>
      <c r="D6917" s="103"/>
      <c r="E6917" s="103"/>
      <c r="F6917" s="103"/>
      <c r="H6917" s="123"/>
      <c r="I6917" s="103"/>
      <c r="J6917" s="103"/>
      <c r="K6917" s="103"/>
    </row>
    <row r="6918" spans="2:11" x14ac:dyDescent="0.25">
      <c r="B6918" s="103"/>
      <c r="C6918" s="123"/>
      <c r="D6918" s="103"/>
      <c r="E6918" s="103"/>
      <c r="F6918" s="103"/>
      <c r="H6918" s="123"/>
      <c r="I6918" s="103"/>
      <c r="J6918" s="103"/>
      <c r="K6918" s="103"/>
    </row>
    <row r="6919" spans="2:11" x14ac:dyDescent="0.25">
      <c r="B6919" s="103"/>
      <c r="C6919" s="123"/>
      <c r="D6919" s="103"/>
      <c r="E6919" s="103"/>
      <c r="F6919" s="103"/>
      <c r="H6919" s="123"/>
      <c r="I6919" s="103"/>
      <c r="J6919" s="103"/>
      <c r="K6919" s="103"/>
    </row>
    <row r="6920" spans="2:11" x14ac:dyDescent="0.25">
      <c r="B6920" s="103"/>
      <c r="C6920" s="123"/>
      <c r="D6920" s="103"/>
      <c r="E6920" s="103"/>
      <c r="F6920" s="103"/>
      <c r="H6920" s="123"/>
      <c r="I6920" s="103"/>
      <c r="J6920" s="103"/>
      <c r="K6920" s="103"/>
    </row>
    <row r="6921" spans="2:11" x14ac:dyDescent="0.25">
      <c r="B6921" s="103"/>
      <c r="C6921" s="123"/>
      <c r="D6921" s="103"/>
      <c r="E6921" s="103"/>
      <c r="F6921" s="103"/>
      <c r="H6921" s="123"/>
      <c r="I6921" s="103"/>
      <c r="J6921" s="103"/>
      <c r="K6921" s="103"/>
    </row>
    <row r="6922" spans="2:11" x14ac:dyDescent="0.25">
      <c r="B6922" s="103"/>
      <c r="C6922" s="123"/>
      <c r="D6922" s="103"/>
      <c r="E6922" s="103"/>
      <c r="F6922" s="103"/>
      <c r="H6922" s="123"/>
      <c r="I6922" s="103"/>
      <c r="J6922" s="103"/>
      <c r="K6922" s="103"/>
    </row>
    <row r="6923" spans="2:11" x14ac:dyDescent="0.25">
      <c r="B6923" s="103"/>
      <c r="C6923" s="123"/>
      <c r="D6923" s="103"/>
      <c r="E6923" s="103"/>
      <c r="F6923" s="103"/>
      <c r="H6923" s="123"/>
      <c r="I6923" s="103"/>
      <c r="J6923" s="103"/>
      <c r="K6923" s="103"/>
    </row>
    <row r="6924" spans="2:11" x14ac:dyDescent="0.25">
      <c r="B6924" s="103"/>
      <c r="C6924" s="123"/>
      <c r="D6924" s="103"/>
      <c r="E6924" s="103"/>
      <c r="F6924" s="103"/>
      <c r="H6924" s="123"/>
      <c r="I6924" s="103"/>
      <c r="J6924" s="103"/>
      <c r="K6924" s="103"/>
    </row>
    <row r="6925" spans="2:11" x14ac:dyDescent="0.25">
      <c r="B6925" s="103"/>
      <c r="C6925" s="123"/>
      <c r="D6925" s="103"/>
      <c r="E6925" s="103"/>
      <c r="F6925" s="103"/>
      <c r="H6925" s="123"/>
      <c r="I6925" s="103"/>
      <c r="J6925" s="103"/>
      <c r="K6925" s="103"/>
    </row>
    <row r="6926" spans="2:11" x14ac:dyDescent="0.25">
      <c r="B6926" s="103"/>
      <c r="C6926" s="123"/>
      <c r="D6926" s="103"/>
      <c r="E6926" s="103"/>
      <c r="F6926" s="103"/>
      <c r="H6926" s="123"/>
      <c r="I6926" s="103"/>
      <c r="J6926" s="103"/>
      <c r="K6926" s="103"/>
    </row>
    <row r="6927" spans="2:11" x14ac:dyDescent="0.25">
      <c r="B6927" s="103"/>
      <c r="C6927" s="123"/>
      <c r="D6927" s="103"/>
      <c r="E6927" s="103"/>
      <c r="F6927" s="103"/>
      <c r="H6927" s="123"/>
      <c r="I6927" s="103"/>
      <c r="J6927" s="103"/>
      <c r="K6927" s="103"/>
    </row>
    <row r="6928" spans="2:11" x14ac:dyDescent="0.25">
      <c r="B6928" s="103"/>
      <c r="C6928" s="123"/>
      <c r="D6928" s="103"/>
      <c r="E6928" s="103"/>
      <c r="F6928" s="103"/>
      <c r="H6928" s="123"/>
      <c r="I6928" s="103"/>
      <c r="J6928" s="103"/>
      <c r="K6928" s="103"/>
    </row>
    <row r="6929" spans="2:11" x14ac:dyDescent="0.25">
      <c r="B6929" s="103"/>
      <c r="C6929" s="123"/>
      <c r="D6929" s="103"/>
      <c r="E6929" s="103"/>
      <c r="F6929" s="103"/>
      <c r="H6929" s="123"/>
      <c r="I6929" s="103"/>
      <c r="J6929" s="103"/>
      <c r="K6929" s="103"/>
    </row>
    <row r="6930" spans="2:11" x14ac:dyDescent="0.25">
      <c r="B6930" s="103"/>
      <c r="C6930" s="123"/>
      <c r="D6930" s="103"/>
      <c r="E6930" s="103"/>
      <c r="F6930" s="103"/>
      <c r="H6930" s="123"/>
      <c r="I6930" s="103"/>
      <c r="J6930" s="103"/>
      <c r="K6930" s="103"/>
    </row>
    <row r="6931" spans="2:11" x14ac:dyDescent="0.25">
      <c r="B6931" s="103"/>
      <c r="C6931" s="123"/>
      <c r="D6931" s="103"/>
      <c r="E6931" s="103"/>
      <c r="F6931" s="103"/>
      <c r="H6931" s="123"/>
      <c r="I6931" s="103"/>
      <c r="J6931" s="103"/>
      <c r="K6931" s="103"/>
    </row>
    <row r="6932" spans="2:11" x14ac:dyDescent="0.25">
      <c r="B6932" s="103"/>
      <c r="C6932" s="123"/>
      <c r="D6932" s="103"/>
      <c r="E6932" s="103"/>
      <c r="F6932" s="103"/>
      <c r="H6932" s="123"/>
      <c r="I6932" s="103"/>
      <c r="J6932" s="103"/>
      <c r="K6932" s="103"/>
    </row>
    <row r="6933" spans="2:11" x14ac:dyDescent="0.25">
      <c r="B6933" s="103"/>
      <c r="C6933" s="123"/>
      <c r="D6933" s="103"/>
      <c r="E6933" s="103"/>
      <c r="F6933" s="103"/>
      <c r="H6933" s="123"/>
      <c r="I6933" s="103"/>
      <c r="J6933" s="103"/>
      <c r="K6933" s="103"/>
    </row>
    <row r="6934" spans="2:11" x14ac:dyDescent="0.25">
      <c r="B6934" s="103"/>
      <c r="C6934" s="123"/>
      <c r="D6934" s="103"/>
      <c r="E6934" s="103"/>
      <c r="F6934" s="103"/>
      <c r="H6934" s="123"/>
      <c r="I6934" s="103"/>
      <c r="J6934" s="103"/>
      <c r="K6934" s="103"/>
    </row>
    <row r="6935" spans="2:11" x14ac:dyDescent="0.25">
      <c r="B6935" s="103"/>
      <c r="C6935" s="123"/>
      <c r="D6935" s="103"/>
      <c r="E6935" s="103"/>
      <c r="F6935" s="103"/>
      <c r="H6935" s="123"/>
      <c r="I6935" s="103"/>
      <c r="J6935" s="103"/>
      <c r="K6935" s="103"/>
    </row>
    <row r="6936" spans="2:11" x14ac:dyDescent="0.25">
      <c r="B6936" s="103"/>
      <c r="C6936" s="123"/>
      <c r="D6936" s="103"/>
      <c r="E6936" s="103"/>
      <c r="F6936" s="103"/>
      <c r="H6936" s="123"/>
      <c r="I6936" s="103"/>
      <c r="J6936" s="103"/>
      <c r="K6936" s="103"/>
    </row>
    <row r="6937" spans="2:11" x14ac:dyDescent="0.25">
      <c r="B6937" s="103"/>
      <c r="C6937" s="123"/>
      <c r="D6937" s="103"/>
      <c r="E6937" s="103"/>
      <c r="F6937" s="103"/>
      <c r="H6937" s="123"/>
      <c r="I6937" s="103"/>
      <c r="J6937" s="103"/>
      <c r="K6937" s="103"/>
    </row>
    <row r="6938" spans="2:11" x14ac:dyDescent="0.25">
      <c r="B6938" s="103"/>
      <c r="C6938" s="123"/>
      <c r="D6938" s="103"/>
      <c r="E6938" s="103"/>
      <c r="F6938" s="103"/>
      <c r="H6938" s="123"/>
      <c r="I6938" s="103"/>
      <c r="J6938" s="103"/>
      <c r="K6938" s="103"/>
    </row>
    <row r="6939" spans="2:11" x14ac:dyDescent="0.25">
      <c r="B6939" s="103"/>
      <c r="C6939" s="123"/>
      <c r="D6939" s="103"/>
      <c r="E6939" s="103"/>
      <c r="F6939" s="103"/>
      <c r="H6939" s="123"/>
      <c r="I6939" s="103"/>
      <c r="J6939" s="103"/>
      <c r="K6939" s="103"/>
    </row>
    <row r="6940" spans="2:11" x14ac:dyDescent="0.25">
      <c r="B6940" s="103"/>
      <c r="C6940" s="123"/>
      <c r="D6940" s="103"/>
      <c r="E6940" s="103"/>
      <c r="F6940" s="103"/>
      <c r="H6940" s="123"/>
      <c r="I6940" s="103"/>
      <c r="J6940" s="103"/>
      <c r="K6940" s="103"/>
    </row>
    <row r="6941" spans="2:11" x14ac:dyDescent="0.25">
      <c r="B6941" s="103"/>
      <c r="C6941" s="123"/>
      <c r="D6941" s="103"/>
      <c r="E6941" s="103"/>
      <c r="F6941" s="103"/>
      <c r="H6941" s="123"/>
      <c r="I6941" s="103"/>
      <c r="J6941" s="103"/>
      <c r="K6941" s="103"/>
    </row>
    <row r="6942" spans="2:11" x14ac:dyDescent="0.25">
      <c r="B6942" s="103"/>
      <c r="C6942" s="123"/>
      <c r="D6942" s="103"/>
      <c r="E6942" s="103"/>
      <c r="F6942" s="103"/>
      <c r="H6942" s="123"/>
      <c r="I6942" s="103"/>
      <c r="J6942" s="103"/>
      <c r="K6942" s="103"/>
    </row>
    <row r="6943" spans="2:11" x14ac:dyDescent="0.25">
      <c r="B6943" s="103"/>
      <c r="C6943" s="123"/>
      <c r="D6943" s="103"/>
      <c r="E6943" s="103"/>
      <c r="F6943" s="103"/>
      <c r="H6943" s="123"/>
      <c r="I6943" s="103"/>
      <c r="J6943" s="103"/>
      <c r="K6943" s="103"/>
    </row>
    <row r="6944" spans="2:11" x14ac:dyDescent="0.25">
      <c r="B6944" s="103"/>
      <c r="C6944" s="123"/>
      <c r="D6944" s="103"/>
      <c r="E6944" s="103"/>
      <c r="F6944" s="103"/>
      <c r="H6944" s="123"/>
      <c r="I6944" s="103"/>
      <c r="J6944" s="103"/>
      <c r="K6944" s="103"/>
    </row>
    <row r="6945" spans="2:11" x14ac:dyDescent="0.25">
      <c r="B6945" s="103"/>
      <c r="C6945" s="123"/>
      <c r="D6945" s="103"/>
      <c r="E6945" s="103"/>
      <c r="F6945" s="103"/>
      <c r="H6945" s="123"/>
      <c r="I6945" s="103"/>
      <c r="J6945" s="103"/>
      <c r="K6945" s="103"/>
    </row>
    <row r="6946" spans="2:11" x14ac:dyDescent="0.25">
      <c r="B6946" s="103"/>
      <c r="C6946" s="123"/>
      <c r="D6946" s="103"/>
      <c r="E6946" s="103"/>
      <c r="F6946" s="103"/>
      <c r="H6946" s="123"/>
      <c r="I6946" s="103"/>
      <c r="J6946" s="103"/>
      <c r="K6946" s="103"/>
    </row>
    <row r="6947" spans="2:11" x14ac:dyDescent="0.25">
      <c r="B6947" s="103"/>
      <c r="C6947" s="123"/>
      <c r="D6947" s="103"/>
      <c r="E6947" s="103"/>
      <c r="F6947" s="103"/>
      <c r="H6947" s="123"/>
      <c r="I6947" s="103"/>
      <c r="J6947" s="103"/>
      <c r="K6947" s="103"/>
    </row>
    <row r="6948" spans="2:11" x14ac:dyDescent="0.25">
      <c r="B6948" s="103"/>
      <c r="C6948" s="123"/>
      <c r="D6948" s="103"/>
      <c r="E6948" s="103"/>
      <c r="F6948" s="103"/>
      <c r="H6948" s="123"/>
      <c r="I6948" s="103"/>
      <c r="J6948" s="103"/>
      <c r="K6948" s="103"/>
    </row>
    <row r="6949" spans="2:11" x14ac:dyDescent="0.25">
      <c r="B6949" s="103"/>
      <c r="C6949" s="123"/>
      <c r="D6949" s="103"/>
      <c r="E6949" s="103"/>
      <c r="F6949" s="103"/>
      <c r="H6949" s="123"/>
      <c r="I6949" s="103"/>
      <c r="J6949" s="103"/>
      <c r="K6949" s="103"/>
    </row>
    <row r="6950" spans="2:11" x14ac:dyDescent="0.25">
      <c r="B6950" s="103"/>
      <c r="C6950" s="123"/>
      <c r="D6950" s="103"/>
      <c r="E6950" s="103"/>
      <c r="F6950" s="103"/>
      <c r="H6950" s="123"/>
      <c r="I6950" s="103"/>
      <c r="J6950" s="103"/>
      <c r="K6950" s="103"/>
    </row>
    <row r="6951" spans="2:11" x14ac:dyDescent="0.25">
      <c r="B6951" s="103"/>
      <c r="C6951" s="123"/>
      <c r="D6951" s="103"/>
      <c r="E6951" s="103"/>
      <c r="F6951" s="103"/>
      <c r="H6951" s="123"/>
      <c r="I6951" s="103"/>
      <c r="J6951" s="103"/>
      <c r="K6951" s="103"/>
    </row>
    <row r="6952" spans="2:11" x14ac:dyDescent="0.25">
      <c r="B6952" s="103"/>
      <c r="C6952" s="123"/>
      <c r="D6952" s="103"/>
      <c r="E6952" s="103"/>
      <c r="F6952" s="103"/>
      <c r="H6952" s="123"/>
      <c r="I6952" s="103"/>
      <c r="J6952" s="103"/>
      <c r="K6952" s="103"/>
    </row>
    <row r="6953" spans="2:11" x14ac:dyDescent="0.25">
      <c r="B6953" s="103"/>
      <c r="C6953" s="123"/>
      <c r="D6953" s="103"/>
      <c r="E6953" s="103"/>
      <c r="F6953" s="103"/>
      <c r="H6953" s="123"/>
      <c r="I6953" s="103"/>
      <c r="J6953" s="103"/>
      <c r="K6953" s="103"/>
    </row>
    <row r="6954" spans="2:11" x14ac:dyDescent="0.25">
      <c r="B6954" s="103"/>
      <c r="C6954" s="123"/>
      <c r="D6954" s="103"/>
      <c r="E6954" s="103"/>
      <c r="F6954" s="103"/>
      <c r="H6954" s="123"/>
      <c r="I6954" s="103"/>
      <c r="J6954" s="103"/>
      <c r="K6954" s="103"/>
    </row>
    <row r="6955" spans="2:11" x14ac:dyDescent="0.25">
      <c r="B6955" s="103"/>
      <c r="C6955" s="123"/>
      <c r="D6955" s="103"/>
      <c r="E6955" s="103"/>
      <c r="F6955" s="103"/>
      <c r="H6955" s="123"/>
      <c r="I6955" s="103"/>
      <c r="J6955" s="103"/>
      <c r="K6955" s="103"/>
    </row>
    <row r="6956" spans="2:11" x14ac:dyDescent="0.25">
      <c r="B6956" s="103"/>
      <c r="C6956" s="123"/>
      <c r="D6956" s="103"/>
      <c r="E6956" s="103"/>
      <c r="F6956" s="103"/>
      <c r="H6956" s="123"/>
      <c r="I6956" s="103"/>
      <c r="J6956" s="103"/>
      <c r="K6956" s="103"/>
    </row>
    <row r="6957" spans="2:11" x14ac:dyDescent="0.25">
      <c r="B6957" s="103"/>
      <c r="C6957" s="123"/>
      <c r="D6957" s="103"/>
      <c r="E6957" s="103"/>
      <c r="F6957" s="103"/>
      <c r="H6957" s="123"/>
      <c r="I6957" s="103"/>
      <c r="J6957" s="103"/>
      <c r="K6957" s="103"/>
    </row>
    <row r="6958" spans="2:11" x14ac:dyDescent="0.25">
      <c r="B6958" s="103"/>
      <c r="C6958" s="123"/>
      <c r="D6958" s="103"/>
      <c r="E6958" s="103"/>
      <c r="F6958" s="103"/>
      <c r="H6958" s="123"/>
      <c r="I6958" s="103"/>
      <c r="J6958" s="103"/>
      <c r="K6958" s="103"/>
    </row>
    <row r="6959" spans="2:11" x14ac:dyDescent="0.25">
      <c r="B6959" s="103"/>
      <c r="C6959" s="123"/>
      <c r="D6959" s="103"/>
      <c r="E6959" s="103"/>
      <c r="F6959" s="103"/>
      <c r="H6959" s="123"/>
      <c r="I6959" s="103"/>
      <c r="J6959" s="103"/>
      <c r="K6959" s="103"/>
    </row>
    <row r="6960" spans="2:11" x14ac:dyDescent="0.25">
      <c r="B6960" s="103"/>
      <c r="C6960" s="123"/>
      <c r="D6960" s="103"/>
      <c r="E6960" s="103"/>
      <c r="F6960" s="103"/>
      <c r="H6960" s="123"/>
      <c r="I6960" s="103"/>
      <c r="J6960" s="103"/>
      <c r="K6960" s="103"/>
    </row>
    <row r="6961" spans="2:11" x14ac:dyDescent="0.25">
      <c r="B6961" s="103"/>
      <c r="C6961" s="123"/>
      <c r="D6961" s="103"/>
      <c r="E6961" s="103"/>
      <c r="F6961" s="103"/>
      <c r="H6961" s="123"/>
      <c r="I6961" s="103"/>
      <c r="J6961" s="103"/>
      <c r="K6961" s="103"/>
    </row>
    <row r="6962" spans="2:11" x14ac:dyDescent="0.25">
      <c r="B6962" s="103"/>
      <c r="C6962" s="123"/>
      <c r="D6962" s="103"/>
      <c r="E6962" s="103"/>
      <c r="F6962" s="103"/>
      <c r="H6962" s="123"/>
      <c r="I6962" s="103"/>
      <c r="J6962" s="103"/>
      <c r="K6962" s="103"/>
    </row>
    <row r="6963" spans="2:11" x14ac:dyDescent="0.25">
      <c r="B6963" s="103"/>
      <c r="C6963" s="123"/>
      <c r="D6963" s="103"/>
      <c r="E6963" s="103"/>
      <c r="F6963" s="103"/>
      <c r="H6963" s="123"/>
      <c r="I6963" s="103"/>
      <c r="J6963" s="103"/>
      <c r="K6963" s="103"/>
    </row>
    <row r="6964" spans="2:11" x14ac:dyDescent="0.25">
      <c r="B6964" s="103"/>
      <c r="C6964" s="123"/>
      <c r="D6964" s="103"/>
      <c r="E6964" s="103"/>
      <c r="F6964" s="103"/>
      <c r="H6964" s="123"/>
      <c r="I6964" s="103"/>
      <c r="J6964" s="103"/>
      <c r="K6964" s="103"/>
    </row>
    <row r="6965" spans="2:11" x14ac:dyDescent="0.25">
      <c r="B6965" s="103"/>
      <c r="C6965" s="123"/>
      <c r="D6965" s="103"/>
      <c r="E6965" s="103"/>
      <c r="F6965" s="103"/>
      <c r="H6965" s="123"/>
      <c r="I6965" s="103"/>
      <c r="J6965" s="103"/>
      <c r="K6965" s="103"/>
    </row>
    <row r="6966" spans="2:11" x14ac:dyDescent="0.25">
      <c r="B6966" s="103"/>
      <c r="C6966" s="123"/>
      <c r="D6966" s="103"/>
      <c r="E6966" s="103"/>
      <c r="F6966" s="103"/>
      <c r="H6966" s="123"/>
      <c r="I6966" s="103"/>
      <c r="J6966" s="103"/>
      <c r="K6966" s="103"/>
    </row>
    <row r="6967" spans="2:11" x14ac:dyDescent="0.25">
      <c r="B6967" s="103"/>
      <c r="C6967" s="123"/>
      <c r="D6967" s="103"/>
      <c r="E6967" s="103"/>
      <c r="F6967" s="103"/>
      <c r="H6967" s="123"/>
      <c r="I6967" s="103"/>
      <c r="J6967" s="103"/>
      <c r="K6967" s="103"/>
    </row>
    <row r="6968" spans="2:11" x14ac:dyDescent="0.25">
      <c r="B6968" s="103"/>
      <c r="C6968" s="123"/>
      <c r="D6968" s="103"/>
      <c r="E6968" s="103"/>
      <c r="F6968" s="103"/>
      <c r="H6968" s="123"/>
      <c r="I6968" s="103"/>
      <c r="J6968" s="103"/>
      <c r="K6968" s="103"/>
    </row>
    <row r="6969" spans="2:11" x14ac:dyDescent="0.25">
      <c r="B6969" s="103"/>
      <c r="C6969" s="123"/>
      <c r="D6969" s="103"/>
      <c r="E6969" s="103"/>
      <c r="F6969" s="103"/>
      <c r="H6969" s="123"/>
      <c r="I6969" s="103"/>
      <c r="J6969" s="103"/>
      <c r="K6969" s="103"/>
    </row>
    <row r="6970" spans="2:11" x14ac:dyDescent="0.25">
      <c r="B6970" s="103"/>
      <c r="C6970" s="123"/>
      <c r="D6970" s="103"/>
      <c r="E6970" s="103"/>
      <c r="F6970" s="103"/>
      <c r="H6970" s="123"/>
      <c r="I6970" s="103"/>
      <c r="J6970" s="103"/>
      <c r="K6970" s="103"/>
    </row>
    <row r="6971" spans="2:11" x14ac:dyDescent="0.25">
      <c r="B6971" s="103"/>
      <c r="C6971" s="123"/>
      <c r="D6971" s="103"/>
      <c r="E6971" s="103"/>
      <c r="F6971" s="103"/>
      <c r="H6971" s="123"/>
      <c r="I6971" s="103"/>
      <c r="J6971" s="103"/>
      <c r="K6971" s="103"/>
    </row>
    <row r="6972" spans="2:11" x14ac:dyDescent="0.25">
      <c r="B6972" s="103"/>
      <c r="C6972" s="123"/>
      <c r="D6972" s="103"/>
      <c r="E6972" s="103"/>
      <c r="F6972" s="103"/>
      <c r="H6972" s="123"/>
      <c r="I6972" s="103"/>
      <c r="J6972" s="103"/>
      <c r="K6972" s="103"/>
    </row>
    <row r="6973" spans="2:11" x14ac:dyDescent="0.25">
      <c r="B6973" s="103"/>
      <c r="C6973" s="123"/>
      <c r="D6973" s="103"/>
      <c r="E6973" s="103"/>
      <c r="F6973" s="103"/>
      <c r="H6973" s="123"/>
      <c r="I6973" s="103"/>
      <c r="J6973" s="103"/>
      <c r="K6973" s="103"/>
    </row>
    <row r="6974" spans="2:11" x14ac:dyDescent="0.25">
      <c r="B6974" s="103"/>
      <c r="C6974" s="123"/>
      <c r="D6974" s="103"/>
      <c r="E6974" s="103"/>
      <c r="F6974" s="103"/>
      <c r="H6974" s="123"/>
      <c r="I6974" s="103"/>
      <c r="J6974" s="103"/>
      <c r="K6974" s="103"/>
    </row>
    <row r="6975" spans="2:11" x14ac:dyDescent="0.25">
      <c r="B6975" s="103"/>
      <c r="C6975" s="123"/>
      <c r="D6975" s="103"/>
      <c r="E6975" s="103"/>
      <c r="F6975" s="103"/>
      <c r="H6975" s="123"/>
      <c r="I6975" s="103"/>
      <c r="J6975" s="103"/>
      <c r="K6975" s="103"/>
    </row>
    <row r="6976" spans="2:11" x14ac:dyDescent="0.25">
      <c r="B6976" s="103"/>
      <c r="C6976" s="123"/>
      <c r="D6976" s="103"/>
      <c r="E6976" s="103"/>
      <c r="F6976" s="103"/>
      <c r="H6976" s="123"/>
      <c r="I6976" s="103"/>
      <c r="J6976" s="103"/>
      <c r="K6976" s="103"/>
    </row>
    <row r="6977" spans="2:11" x14ac:dyDescent="0.25">
      <c r="B6977" s="103"/>
      <c r="C6977" s="123"/>
      <c r="D6977" s="103"/>
      <c r="E6977" s="103"/>
      <c r="F6977" s="103"/>
      <c r="H6977" s="123"/>
      <c r="I6977" s="103"/>
      <c r="J6977" s="103"/>
      <c r="K6977" s="103"/>
    </row>
    <row r="6978" spans="2:11" x14ac:dyDescent="0.25">
      <c r="B6978" s="103"/>
      <c r="C6978" s="123"/>
      <c r="D6978" s="103"/>
      <c r="E6978" s="103"/>
      <c r="F6978" s="103"/>
      <c r="H6978" s="123"/>
      <c r="I6978" s="103"/>
      <c r="J6978" s="103"/>
      <c r="K6978" s="103"/>
    </row>
    <row r="6979" spans="2:11" x14ac:dyDescent="0.25">
      <c r="B6979" s="103"/>
      <c r="C6979" s="123"/>
      <c r="D6979" s="103"/>
      <c r="E6979" s="103"/>
      <c r="F6979" s="103"/>
      <c r="H6979" s="123"/>
      <c r="I6979" s="103"/>
      <c r="J6979" s="103"/>
      <c r="K6979" s="103"/>
    </row>
    <row r="6980" spans="2:11" x14ac:dyDescent="0.25">
      <c r="B6980" s="103"/>
      <c r="C6980" s="123"/>
      <c r="D6980" s="103"/>
      <c r="E6980" s="103"/>
      <c r="F6980" s="103"/>
      <c r="H6980" s="123"/>
      <c r="I6980" s="103"/>
      <c r="J6980" s="103"/>
      <c r="K6980" s="103"/>
    </row>
    <row r="6981" spans="2:11" x14ac:dyDescent="0.25">
      <c r="B6981" s="103"/>
      <c r="C6981" s="123"/>
      <c r="D6981" s="103"/>
      <c r="E6981" s="103"/>
      <c r="F6981" s="103"/>
      <c r="H6981" s="123"/>
      <c r="I6981" s="103"/>
      <c r="J6981" s="103"/>
      <c r="K6981" s="103"/>
    </row>
    <row r="6982" spans="2:11" x14ac:dyDescent="0.25">
      <c r="B6982" s="103"/>
      <c r="C6982" s="123"/>
      <c r="D6982" s="103"/>
      <c r="E6982" s="103"/>
      <c r="F6982" s="103"/>
      <c r="H6982" s="123"/>
      <c r="I6982" s="103"/>
      <c r="J6982" s="103"/>
      <c r="K6982" s="103"/>
    </row>
    <row r="6983" spans="2:11" x14ac:dyDescent="0.25">
      <c r="B6983" s="103"/>
      <c r="C6983" s="123"/>
      <c r="D6983" s="103"/>
      <c r="E6983" s="103"/>
      <c r="F6983" s="103"/>
      <c r="H6983" s="123"/>
      <c r="I6983" s="103"/>
      <c r="J6983" s="103"/>
      <c r="K6983" s="103"/>
    </row>
    <row r="6984" spans="2:11" x14ac:dyDescent="0.25">
      <c r="B6984" s="103"/>
      <c r="C6984" s="123"/>
      <c r="D6984" s="103"/>
      <c r="E6984" s="103"/>
      <c r="F6984" s="103"/>
      <c r="H6984" s="123"/>
      <c r="I6984" s="103"/>
      <c r="J6984" s="103"/>
      <c r="K6984" s="103"/>
    </row>
    <row r="6985" spans="2:11" x14ac:dyDescent="0.25">
      <c r="B6985" s="103"/>
      <c r="C6985" s="123"/>
      <c r="D6985" s="103"/>
      <c r="E6985" s="103"/>
      <c r="F6985" s="103"/>
      <c r="H6985" s="123"/>
      <c r="I6985" s="103"/>
      <c r="J6985" s="103"/>
      <c r="K6985" s="103"/>
    </row>
    <row r="6986" spans="2:11" x14ac:dyDescent="0.25">
      <c r="B6986" s="103"/>
      <c r="C6986" s="123"/>
      <c r="D6986" s="103"/>
      <c r="E6986" s="103"/>
      <c r="F6986" s="103"/>
      <c r="H6986" s="123"/>
      <c r="I6986" s="103"/>
      <c r="J6986" s="103"/>
      <c r="K6986" s="103"/>
    </row>
    <row r="6987" spans="2:11" x14ac:dyDescent="0.25">
      <c r="B6987" s="103"/>
      <c r="C6987" s="123"/>
      <c r="D6987" s="103"/>
      <c r="E6987" s="103"/>
      <c r="F6987" s="103"/>
      <c r="H6987" s="123"/>
      <c r="I6987" s="103"/>
      <c r="J6987" s="103"/>
      <c r="K6987" s="103"/>
    </row>
    <row r="6988" spans="2:11" x14ac:dyDescent="0.25">
      <c r="B6988" s="103"/>
      <c r="C6988" s="123"/>
      <c r="D6988" s="103"/>
      <c r="E6988" s="103"/>
      <c r="F6988" s="103"/>
      <c r="H6988" s="123"/>
      <c r="I6988" s="103"/>
      <c r="J6988" s="103"/>
      <c r="K6988" s="103"/>
    </row>
    <row r="6989" spans="2:11" x14ac:dyDescent="0.25">
      <c r="B6989" s="103"/>
      <c r="C6989" s="123"/>
      <c r="D6989" s="103"/>
      <c r="E6989" s="103"/>
      <c r="F6989" s="103"/>
      <c r="H6989" s="123"/>
      <c r="I6989" s="103"/>
      <c r="J6989" s="103"/>
      <c r="K6989" s="103"/>
    </row>
    <row r="6990" spans="2:11" x14ac:dyDescent="0.25">
      <c r="B6990" s="103"/>
      <c r="C6990" s="123"/>
      <c r="D6990" s="103"/>
      <c r="E6990" s="103"/>
      <c r="F6990" s="103"/>
      <c r="H6990" s="123"/>
      <c r="I6990" s="103"/>
      <c r="J6990" s="103"/>
      <c r="K6990" s="103"/>
    </row>
    <row r="6991" spans="2:11" x14ac:dyDescent="0.25">
      <c r="B6991" s="103"/>
      <c r="C6991" s="123"/>
      <c r="D6991" s="103"/>
      <c r="E6991" s="103"/>
      <c r="F6991" s="103"/>
      <c r="H6991" s="123"/>
      <c r="I6991" s="103"/>
      <c r="J6991" s="103"/>
      <c r="K6991" s="103"/>
    </row>
    <row r="6992" spans="2:11" x14ac:dyDescent="0.25">
      <c r="B6992" s="103"/>
      <c r="C6992" s="123"/>
      <c r="D6992" s="103"/>
      <c r="E6992" s="103"/>
      <c r="F6992" s="103"/>
      <c r="H6992" s="123"/>
      <c r="I6992" s="103"/>
      <c r="J6992" s="103"/>
      <c r="K6992" s="103"/>
    </row>
    <row r="6993" spans="2:11" x14ac:dyDescent="0.25">
      <c r="B6993" s="103"/>
      <c r="C6993" s="123"/>
      <c r="D6993" s="103"/>
      <c r="E6993" s="103"/>
      <c r="F6993" s="103"/>
      <c r="H6993" s="123"/>
      <c r="I6993" s="103"/>
      <c r="J6993" s="103"/>
      <c r="K6993" s="103"/>
    </row>
    <row r="6994" spans="2:11" x14ac:dyDescent="0.25">
      <c r="B6994" s="103"/>
      <c r="C6994" s="123"/>
      <c r="D6994" s="103"/>
      <c r="E6994" s="103"/>
      <c r="F6994" s="103"/>
      <c r="H6994" s="123"/>
      <c r="I6994" s="103"/>
      <c r="J6994" s="103"/>
      <c r="K6994" s="103"/>
    </row>
    <row r="6995" spans="2:11" x14ac:dyDescent="0.25">
      <c r="B6995" s="103"/>
      <c r="C6995" s="123"/>
      <c r="D6995" s="103"/>
      <c r="E6995" s="103"/>
      <c r="F6995" s="103"/>
      <c r="H6995" s="123"/>
      <c r="I6995" s="103"/>
      <c r="J6995" s="103"/>
      <c r="K6995" s="103"/>
    </row>
    <row r="6996" spans="2:11" x14ac:dyDescent="0.25">
      <c r="B6996" s="103"/>
      <c r="C6996" s="123"/>
      <c r="D6996" s="103"/>
      <c r="E6996" s="103"/>
      <c r="F6996" s="103"/>
      <c r="H6996" s="123"/>
      <c r="I6996" s="103"/>
      <c r="J6996" s="103"/>
      <c r="K6996" s="103"/>
    </row>
    <row r="6997" spans="2:11" x14ac:dyDescent="0.25">
      <c r="B6997" s="103"/>
      <c r="C6997" s="123"/>
      <c r="D6997" s="103"/>
      <c r="E6997" s="103"/>
      <c r="F6997" s="103"/>
      <c r="H6997" s="123"/>
      <c r="I6997" s="103"/>
      <c r="J6997" s="103"/>
      <c r="K6997" s="103"/>
    </row>
    <row r="6998" spans="2:11" x14ac:dyDescent="0.25">
      <c r="B6998" s="103"/>
      <c r="C6998" s="123"/>
      <c r="D6998" s="103"/>
      <c r="E6998" s="103"/>
      <c r="F6998" s="103"/>
      <c r="H6998" s="123"/>
      <c r="I6998" s="103"/>
      <c r="J6998" s="103"/>
      <c r="K6998" s="103"/>
    </row>
    <row r="6999" spans="2:11" x14ac:dyDescent="0.25">
      <c r="B6999" s="103"/>
      <c r="C6999" s="123"/>
      <c r="D6999" s="103"/>
      <c r="E6999" s="103"/>
      <c r="F6999" s="103"/>
      <c r="H6999" s="123"/>
      <c r="I6999" s="103"/>
      <c r="J6999" s="103"/>
      <c r="K6999" s="103"/>
    </row>
    <row r="7000" spans="2:11" x14ac:dyDescent="0.25">
      <c r="B7000" s="103"/>
      <c r="C7000" s="123"/>
      <c r="D7000" s="103"/>
      <c r="E7000" s="103"/>
      <c r="F7000" s="103"/>
      <c r="H7000" s="123"/>
      <c r="I7000" s="103"/>
      <c r="J7000" s="103"/>
      <c r="K7000" s="103"/>
    </row>
    <row r="7001" spans="2:11" x14ac:dyDescent="0.25">
      <c r="B7001" s="103"/>
      <c r="C7001" s="123"/>
      <c r="D7001" s="103"/>
      <c r="E7001" s="103"/>
      <c r="F7001" s="103"/>
      <c r="H7001" s="123"/>
      <c r="I7001" s="103"/>
      <c r="J7001" s="103"/>
      <c r="K7001" s="103"/>
    </row>
    <row r="7002" spans="2:11" x14ac:dyDescent="0.25">
      <c r="B7002" s="103"/>
      <c r="C7002" s="123"/>
      <c r="D7002" s="103"/>
      <c r="E7002" s="103"/>
      <c r="F7002" s="103"/>
      <c r="H7002" s="123"/>
      <c r="I7002" s="103"/>
      <c r="J7002" s="103"/>
      <c r="K7002" s="103"/>
    </row>
    <row r="7003" spans="2:11" x14ac:dyDescent="0.25">
      <c r="B7003" s="103"/>
      <c r="C7003" s="123"/>
      <c r="D7003" s="103"/>
      <c r="E7003" s="103"/>
      <c r="F7003" s="103"/>
      <c r="H7003" s="123"/>
      <c r="I7003" s="103"/>
      <c r="J7003" s="103"/>
      <c r="K7003" s="103"/>
    </row>
    <row r="7004" spans="2:11" x14ac:dyDescent="0.25">
      <c r="B7004" s="103"/>
      <c r="C7004" s="123"/>
      <c r="D7004" s="103"/>
      <c r="E7004" s="103"/>
      <c r="F7004" s="103"/>
      <c r="H7004" s="123"/>
      <c r="I7004" s="103"/>
      <c r="J7004" s="103"/>
      <c r="K7004" s="103"/>
    </row>
    <row r="7005" spans="2:11" x14ac:dyDescent="0.25">
      <c r="B7005" s="103"/>
      <c r="C7005" s="123"/>
      <c r="D7005" s="103"/>
      <c r="E7005" s="103"/>
      <c r="F7005" s="103"/>
      <c r="H7005" s="123"/>
      <c r="I7005" s="103"/>
      <c r="J7005" s="103"/>
      <c r="K7005" s="103"/>
    </row>
    <row r="7006" spans="2:11" x14ac:dyDescent="0.25">
      <c r="B7006" s="103"/>
      <c r="C7006" s="123"/>
      <c r="D7006" s="103"/>
      <c r="E7006" s="103"/>
      <c r="F7006" s="103"/>
      <c r="H7006" s="123"/>
      <c r="I7006" s="103"/>
      <c r="J7006" s="103"/>
      <c r="K7006" s="103"/>
    </row>
    <row r="7007" spans="2:11" x14ac:dyDescent="0.25">
      <c r="B7007" s="103"/>
      <c r="C7007" s="123"/>
      <c r="D7007" s="103"/>
      <c r="E7007" s="103"/>
      <c r="F7007" s="103"/>
      <c r="H7007" s="123"/>
      <c r="I7007" s="103"/>
      <c r="J7007" s="103"/>
      <c r="K7007" s="103"/>
    </row>
    <row r="7008" spans="2:11" x14ac:dyDescent="0.25">
      <c r="B7008" s="103"/>
      <c r="C7008" s="123"/>
      <c r="D7008" s="103"/>
      <c r="E7008" s="103"/>
      <c r="F7008" s="103"/>
      <c r="H7008" s="123"/>
      <c r="I7008" s="103"/>
      <c r="J7008" s="103"/>
      <c r="K7008" s="103"/>
    </row>
    <row r="7009" spans="2:11" x14ac:dyDescent="0.25">
      <c r="B7009" s="103"/>
      <c r="C7009" s="123"/>
      <c r="D7009" s="103"/>
      <c r="E7009" s="103"/>
      <c r="F7009" s="103"/>
      <c r="H7009" s="123"/>
      <c r="I7009" s="103"/>
      <c r="J7009" s="103"/>
      <c r="K7009" s="103"/>
    </row>
    <row r="7010" spans="2:11" x14ac:dyDescent="0.25">
      <c r="B7010" s="103"/>
      <c r="C7010" s="123"/>
      <c r="D7010" s="103"/>
      <c r="E7010" s="103"/>
      <c r="F7010" s="103"/>
      <c r="H7010" s="123"/>
      <c r="I7010" s="103"/>
      <c r="J7010" s="103"/>
      <c r="K7010" s="103"/>
    </row>
    <row r="7011" spans="2:11" x14ac:dyDescent="0.25">
      <c r="B7011" s="103"/>
      <c r="C7011" s="123"/>
      <c r="D7011" s="103"/>
      <c r="E7011" s="103"/>
      <c r="F7011" s="103"/>
      <c r="H7011" s="123"/>
      <c r="I7011" s="103"/>
      <c r="J7011" s="103"/>
      <c r="K7011" s="103"/>
    </row>
    <row r="7012" spans="2:11" x14ac:dyDescent="0.25">
      <c r="B7012" s="103"/>
      <c r="C7012" s="123"/>
      <c r="D7012" s="103"/>
      <c r="E7012" s="103"/>
      <c r="F7012" s="103"/>
      <c r="H7012" s="123"/>
      <c r="I7012" s="103"/>
      <c r="J7012" s="103"/>
      <c r="K7012" s="103"/>
    </row>
    <row r="7013" spans="2:11" x14ac:dyDescent="0.25">
      <c r="B7013" s="103"/>
      <c r="C7013" s="123"/>
      <c r="D7013" s="103"/>
      <c r="E7013" s="103"/>
      <c r="F7013" s="103"/>
      <c r="H7013" s="123"/>
      <c r="I7013" s="103"/>
      <c r="J7013" s="103"/>
      <c r="K7013" s="103"/>
    </row>
    <row r="7014" spans="2:11" x14ac:dyDescent="0.25">
      <c r="B7014" s="103"/>
      <c r="C7014" s="123"/>
      <c r="D7014" s="103"/>
      <c r="E7014" s="103"/>
      <c r="F7014" s="103"/>
      <c r="H7014" s="123"/>
      <c r="I7014" s="103"/>
      <c r="J7014" s="103"/>
      <c r="K7014" s="103"/>
    </row>
    <row r="7015" spans="2:11" x14ac:dyDescent="0.25">
      <c r="B7015" s="103"/>
      <c r="C7015" s="123"/>
      <c r="D7015" s="103"/>
      <c r="E7015" s="103"/>
      <c r="F7015" s="103"/>
      <c r="H7015" s="123"/>
      <c r="I7015" s="103"/>
      <c r="J7015" s="103"/>
      <c r="K7015" s="103"/>
    </row>
    <row r="7016" spans="2:11" x14ac:dyDescent="0.25">
      <c r="B7016" s="103"/>
      <c r="C7016" s="123"/>
      <c r="D7016" s="103"/>
      <c r="E7016" s="103"/>
      <c r="F7016" s="103"/>
      <c r="H7016" s="123"/>
      <c r="I7016" s="103"/>
      <c r="J7016" s="103"/>
      <c r="K7016" s="103"/>
    </row>
    <row r="7017" spans="2:11" x14ac:dyDescent="0.25">
      <c r="B7017" s="103"/>
      <c r="C7017" s="123"/>
      <c r="D7017" s="103"/>
      <c r="E7017" s="103"/>
      <c r="F7017" s="103"/>
      <c r="H7017" s="123"/>
      <c r="I7017" s="103"/>
      <c r="J7017" s="103"/>
      <c r="K7017" s="103"/>
    </row>
    <row r="7018" spans="2:11" x14ac:dyDescent="0.25">
      <c r="B7018" s="103"/>
      <c r="C7018" s="123"/>
      <c r="D7018" s="103"/>
      <c r="E7018" s="103"/>
      <c r="F7018" s="103"/>
      <c r="H7018" s="123"/>
      <c r="I7018" s="103"/>
      <c r="J7018" s="103"/>
      <c r="K7018" s="103"/>
    </row>
    <row r="7019" spans="2:11" x14ac:dyDescent="0.25">
      <c r="B7019" s="103"/>
      <c r="C7019" s="123"/>
      <c r="D7019" s="103"/>
      <c r="E7019" s="103"/>
      <c r="F7019" s="103"/>
      <c r="H7019" s="123"/>
      <c r="I7019" s="103"/>
      <c r="J7019" s="103"/>
      <c r="K7019" s="103"/>
    </row>
    <row r="7020" spans="2:11" x14ac:dyDescent="0.25">
      <c r="B7020" s="103"/>
      <c r="C7020" s="123"/>
      <c r="D7020" s="103"/>
      <c r="E7020" s="103"/>
      <c r="F7020" s="103"/>
      <c r="H7020" s="123"/>
      <c r="I7020" s="103"/>
      <c r="J7020" s="103"/>
      <c r="K7020" s="103"/>
    </row>
    <row r="7021" spans="2:11" x14ac:dyDescent="0.25">
      <c r="B7021" s="103"/>
      <c r="C7021" s="123"/>
      <c r="D7021" s="103"/>
      <c r="E7021" s="103"/>
      <c r="F7021" s="103"/>
      <c r="H7021" s="123"/>
      <c r="I7021" s="103"/>
      <c r="J7021" s="103"/>
      <c r="K7021" s="103"/>
    </row>
    <row r="7022" spans="2:11" x14ac:dyDescent="0.25">
      <c r="B7022" s="103"/>
      <c r="C7022" s="123"/>
      <c r="D7022" s="103"/>
      <c r="E7022" s="103"/>
      <c r="F7022" s="103"/>
      <c r="H7022" s="123"/>
      <c r="I7022" s="103"/>
      <c r="J7022" s="103"/>
      <c r="K7022" s="103"/>
    </row>
    <row r="7023" spans="2:11" x14ac:dyDescent="0.25">
      <c r="B7023" s="103"/>
      <c r="C7023" s="123"/>
      <c r="D7023" s="103"/>
      <c r="E7023" s="103"/>
      <c r="F7023" s="103"/>
      <c r="H7023" s="123"/>
      <c r="I7023" s="103"/>
      <c r="J7023" s="103"/>
      <c r="K7023" s="103"/>
    </row>
    <row r="7024" spans="2:11" x14ac:dyDescent="0.25">
      <c r="B7024" s="103"/>
      <c r="C7024" s="123"/>
      <c r="D7024" s="103"/>
      <c r="E7024" s="103"/>
      <c r="F7024" s="103"/>
      <c r="H7024" s="123"/>
      <c r="I7024" s="103"/>
      <c r="J7024" s="103"/>
      <c r="K7024" s="103"/>
    </row>
    <row r="7025" spans="2:11" x14ac:dyDescent="0.25">
      <c r="B7025" s="103"/>
      <c r="C7025" s="123"/>
      <c r="D7025" s="103"/>
      <c r="E7025" s="103"/>
      <c r="F7025" s="103"/>
      <c r="H7025" s="123"/>
      <c r="I7025" s="103"/>
      <c r="J7025" s="103"/>
      <c r="K7025" s="103"/>
    </row>
    <row r="7026" spans="2:11" x14ac:dyDescent="0.25">
      <c r="B7026" s="103"/>
      <c r="C7026" s="123"/>
      <c r="D7026" s="103"/>
      <c r="E7026" s="103"/>
      <c r="F7026" s="103"/>
      <c r="H7026" s="123"/>
      <c r="I7026" s="103"/>
      <c r="J7026" s="103"/>
      <c r="K7026" s="103"/>
    </row>
    <row r="7027" spans="2:11" x14ac:dyDescent="0.25">
      <c r="B7027" s="103"/>
      <c r="C7027" s="123"/>
      <c r="D7027" s="103"/>
      <c r="E7027" s="103"/>
      <c r="F7027" s="103"/>
      <c r="H7027" s="123"/>
      <c r="I7027" s="103"/>
      <c r="J7027" s="103"/>
      <c r="K7027" s="103"/>
    </row>
    <row r="7028" spans="2:11" x14ac:dyDescent="0.25">
      <c r="B7028" s="103"/>
      <c r="C7028" s="123"/>
      <c r="D7028" s="103"/>
      <c r="E7028" s="103"/>
      <c r="F7028" s="103"/>
      <c r="H7028" s="123"/>
      <c r="I7028" s="103"/>
      <c r="J7028" s="103"/>
      <c r="K7028" s="103"/>
    </row>
    <row r="7029" spans="2:11" x14ac:dyDescent="0.25">
      <c r="B7029" s="103"/>
      <c r="C7029" s="123"/>
      <c r="D7029" s="103"/>
      <c r="E7029" s="103"/>
      <c r="F7029" s="103"/>
      <c r="H7029" s="123"/>
      <c r="I7029" s="103"/>
      <c r="J7029" s="103"/>
      <c r="K7029" s="103"/>
    </row>
    <row r="7030" spans="2:11" x14ac:dyDescent="0.25">
      <c r="B7030" s="103"/>
      <c r="C7030" s="123"/>
      <c r="D7030" s="103"/>
      <c r="E7030" s="103"/>
      <c r="F7030" s="103"/>
      <c r="H7030" s="123"/>
      <c r="I7030" s="103"/>
      <c r="J7030" s="103"/>
      <c r="K7030" s="103"/>
    </row>
    <row r="7031" spans="2:11" x14ac:dyDescent="0.25">
      <c r="B7031" s="103"/>
      <c r="C7031" s="123"/>
      <c r="D7031" s="103"/>
      <c r="E7031" s="103"/>
      <c r="F7031" s="103"/>
      <c r="H7031" s="123"/>
      <c r="I7031" s="103"/>
      <c r="J7031" s="103"/>
      <c r="K7031" s="103"/>
    </row>
    <row r="7032" spans="2:11" x14ac:dyDescent="0.25">
      <c r="B7032" s="103"/>
      <c r="C7032" s="123"/>
      <c r="D7032" s="103"/>
      <c r="E7032" s="103"/>
      <c r="F7032" s="103"/>
      <c r="H7032" s="123"/>
      <c r="I7032" s="103"/>
      <c r="J7032" s="103"/>
      <c r="K7032" s="103"/>
    </row>
    <row r="7033" spans="2:11" x14ac:dyDescent="0.25">
      <c r="B7033" s="103"/>
      <c r="C7033" s="123"/>
      <c r="D7033" s="103"/>
      <c r="E7033" s="103"/>
      <c r="F7033" s="103"/>
      <c r="H7033" s="123"/>
      <c r="I7033" s="103"/>
      <c r="J7033" s="103"/>
      <c r="K7033" s="103"/>
    </row>
    <row r="7034" spans="2:11" x14ac:dyDescent="0.25">
      <c r="B7034" s="103"/>
      <c r="C7034" s="123"/>
      <c r="D7034" s="103"/>
      <c r="E7034" s="103"/>
      <c r="F7034" s="103"/>
      <c r="H7034" s="123"/>
      <c r="I7034" s="103"/>
      <c r="J7034" s="103"/>
      <c r="K7034" s="103"/>
    </row>
    <row r="7035" spans="2:11" x14ac:dyDescent="0.25">
      <c r="B7035" s="103"/>
      <c r="C7035" s="123"/>
      <c r="D7035" s="103"/>
      <c r="E7035" s="103"/>
      <c r="F7035" s="103"/>
      <c r="H7035" s="123"/>
      <c r="I7035" s="103"/>
      <c r="J7035" s="103"/>
      <c r="K7035" s="103"/>
    </row>
    <row r="7036" spans="2:11" x14ac:dyDescent="0.25">
      <c r="B7036" s="103"/>
      <c r="C7036" s="123"/>
      <c r="D7036" s="103"/>
      <c r="E7036" s="103"/>
      <c r="F7036" s="103"/>
      <c r="H7036" s="123"/>
      <c r="I7036" s="103"/>
      <c r="J7036" s="103"/>
      <c r="K7036" s="103"/>
    </row>
    <row r="7037" spans="2:11" x14ac:dyDescent="0.25">
      <c r="B7037" s="103"/>
      <c r="C7037" s="123"/>
      <c r="D7037" s="103"/>
      <c r="E7037" s="103"/>
      <c r="F7037" s="103"/>
      <c r="H7037" s="123"/>
      <c r="I7037" s="103"/>
      <c r="J7037" s="103"/>
      <c r="K7037" s="103"/>
    </row>
    <row r="7038" spans="2:11" x14ac:dyDescent="0.25">
      <c r="B7038" s="103"/>
      <c r="C7038" s="123"/>
      <c r="D7038" s="103"/>
      <c r="E7038" s="103"/>
      <c r="F7038" s="103"/>
      <c r="H7038" s="123"/>
      <c r="I7038" s="103"/>
      <c r="J7038" s="103"/>
      <c r="K7038" s="103"/>
    </row>
    <row r="7039" spans="2:11" x14ac:dyDescent="0.25">
      <c r="B7039" s="103"/>
      <c r="C7039" s="123"/>
      <c r="D7039" s="103"/>
      <c r="E7039" s="103"/>
      <c r="F7039" s="103"/>
      <c r="H7039" s="123"/>
      <c r="I7039" s="103"/>
      <c r="J7039" s="103"/>
      <c r="K7039" s="103"/>
    </row>
    <row r="7040" spans="2:11" x14ac:dyDescent="0.25">
      <c r="B7040" s="103"/>
      <c r="C7040" s="123"/>
      <c r="D7040" s="103"/>
      <c r="E7040" s="103"/>
      <c r="F7040" s="103"/>
      <c r="H7040" s="123"/>
      <c r="I7040" s="103"/>
      <c r="J7040" s="103"/>
      <c r="K7040" s="103"/>
    </row>
    <row r="7041" spans="2:11" x14ac:dyDescent="0.25">
      <c r="B7041" s="103"/>
      <c r="C7041" s="123"/>
      <c r="D7041" s="103"/>
      <c r="E7041" s="103"/>
      <c r="F7041" s="103"/>
      <c r="H7041" s="123"/>
      <c r="I7041" s="103"/>
      <c r="J7041" s="103"/>
      <c r="K7041" s="103"/>
    </row>
    <row r="7042" spans="2:11" x14ac:dyDescent="0.25">
      <c r="B7042" s="103"/>
      <c r="C7042" s="123"/>
      <c r="D7042" s="103"/>
      <c r="E7042" s="103"/>
      <c r="F7042" s="103"/>
      <c r="H7042" s="123"/>
      <c r="I7042" s="103"/>
      <c r="J7042" s="103"/>
      <c r="K7042" s="103"/>
    </row>
    <row r="7043" spans="2:11" x14ac:dyDescent="0.25">
      <c r="B7043" s="103"/>
      <c r="C7043" s="123"/>
      <c r="D7043" s="103"/>
      <c r="E7043" s="103"/>
      <c r="F7043" s="103"/>
      <c r="H7043" s="123"/>
      <c r="I7043" s="103"/>
      <c r="J7043" s="103"/>
      <c r="K7043" s="103"/>
    </row>
    <row r="7044" spans="2:11" x14ac:dyDescent="0.25">
      <c r="B7044" s="103"/>
      <c r="C7044" s="123"/>
      <c r="D7044" s="103"/>
      <c r="E7044" s="103"/>
      <c r="F7044" s="103"/>
      <c r="H7044" s="123"/>
      <c r="I7044" s="103"/>
      <c r="J7044" s="103"/>
      <c r="K7044" s="103"/>
    </row>
    <row r="7045" spans="2:11" x14ac:dyDescent="0.25">
      <c r="B7045" s="103"/>
      <c r="C7045" s="123"/>
      <c r="D7045" s="103"/>
      <c r="E7045" s="103"/>
      <c r="F7045" s="103"/>
      <c r="H7045" s="123"/>
      <c r="I7045" s="103"/>
      <c r="J7045" s="103"/>
      <c r="K7045" s="103"/>
    </row>
    <row r="7046" spans="2:11" x14ac:dyDescent="0.25">
      <c r="B7046" s="103"/>
      <c r="C7046" s="123"/>
      <c r="D7046" s="103"/>
      <c r="E7046" s="103"/>
      <c r="F7046" s="103"/>
      <c r="H7046" s="123"/>
      <c r="I7046" s="103"/>
      <c r="J7046" s="103"/>
      <c r="K7046" s="103"/>
    </row>
    <row r="7047" spans="2:11" x14ac:dyDescent="0.25">
      <c r="B7047" s="103"/>
      <c r="C7047" s="123"/>
      <c r="D7047" s="103"/>
      <c r="E7047" s="103"/>
      <c r="F7047" s="103"/>
      <c r="H7047" s="123"/>
      <c r="I7047" s="103"/>
      <c r="J7047" s="103"/>
      <c r="K7047" s="103"/>
    </row>
    <row r="7048" spans="2:11" x14ac:dyDescent="0.25">
      <c r="B7048" s="103"/>
      <c r="C7048" s="123"/>
      <c r="D7048" s="103"/>
      <c r="E7048" s="103"/>
      <c r="F7048" s="103"/>
      <c r="H7048" s="123"/>
      <c r="I7048" s="103"/>
      <c r="J7048" s="103"/>
      <c r="K7048" s="103"/>
    </row>
    <row r="7049" spans="2:11" x14ac:dyDescent="0.25">
      <c r="B7049" s="103"/>
      <c r="C7049" s="123"/>
      <c r="D7049" s="103"/>
      <c r="E7049" s="103"/>
      <c r="F7049" s="103"/>
      <c r="H7049" s="123"/>
      <c r="I7049" s="103"/>
      <c r="J7049" s="103"/>
      <c r="K7049" s="103"/>
    </row>
    <row r="7050" spans="2:11" x14ac:dyDescent="0.25">
      <c r="B7050" s="103"/>
      <c r="C7050" s="123"/>
      <c r="D7050" s="103"/>
      <c r="E7050" s="103"/>
      <c r="F7050" s="103"/>
      <c r="H7050" s="123"/>
      <c r="I7050" s="103"/>
      <c r="J7050" s="103"/>
      <c r="K7050" s="103"/>
    </row>
    <row r="7051" spans="2:11" x14ac:dyDescent="0.25">
      <c r="B7051" s="103"/>
      <c r="C7051" s="123"/>
      <c r="D7051" s="103"/>
      <c r="E7051" s="103"/>
      <c r="F7051" s="103"/>
      <c r="H7051" s="123"/>
      <c r="I7051" s="103"/>
      <c r="J7051" s="103"/>
      <c r="K7051" s="103"/>
    </row>
    <row r="7052" spans="2:11" x14ac:dyDescent="0.25">
      <c r="B7052" s="103"/>
      <c r="C7052" s="123"/>
      <c r="D7052" s="103"/>
      <c r="E7052" s="103"/>
      <c r="F7052" s="103"/>
      <c r="H7052" s="123"/>
      <c r="I7052" s="103"/>
      <c r="J7052" s="103"/>
      <c r="K7052" s="103"/>
    </row>
    <row r="7053" spans="2:11" x14ac:dyDescent="0.25">
      <c r="B7053" s="103"/>
      <c r="C7053" s="123"/>
      <c r="D7053" s="103"/>
      <c r="E7053" s="103"/>
      <c r="F7053" s="103"/>
      <c r="H7053" s="123"/>
      <c r="I7053" s="103"/>
      <c r="J7053" s="103"/>
      <c r="K7053" s="103"/>
    </row>
    <row r="7054" spans="2:11" x14ac:dyDescent="0.25">
      <c r="B7054" s="103"/>
      <c r="C7054" s="123"/>
      <c r="D7054" s="103"/>
      <c r="E7054" s="103"/>
      <c r="F7054" s="103"/>
      <c r="H7054" s="123"/>
      <c r="I7054" s="103"/>
      <c r="J7054" s="103"/>
      <c r="K7054" s="103"/>
    </row>
    <row r="7055" spans="2:11" x14ac:dyDescent="0.25">
      <c r="B7055" s="103"/>
      <c r="C7055" s="123"/>
      <c r="D7055" s="103"/>
      <c r="E7055" s="103"/>
      <c r="F7055" s="103"/>
      <c r="H7055" s="123"/>
      <c r="I7055" s="103"/>
      <c r="J7055" s="103"/>
      <c r="K7055" s="103"/>
    </row>
    <row r="7056" spans="2:11" x14ac:dyDescent="0.25">
      <c r="B7056" s="103"/>
      <c r="C7056" s="123"/>
      <c r="D7056" s="103"/>
      <c r="E7056" s="103"/>
      <c r="F7056" s="103"/>
      <c r="H7056" s="123"/>
      <c r="I7056" s="103"/>
      <c r="J7056" s="103"/>
      <c r="K7056" s="103"/>
    </row>
    <row r="7057" spans="2:11" x14ac:dyDescent="0.25">
      <c r="B7057" s="103"/>
      <c r="C7057" s="123"/>
      <c r="D7057" s="103"/>
      <c r="E7057" s="103"/>
      <c r="F7057" s="103"/>
      <c r="H7057" s="123"/>
      <c r="I7057" s="103"/>
      <c r="J7057" s="103"/>
      <c r="K7057" s="103"/>
    </row>
    <row r="7058" spans="2:11" x14ac:dyDescent="0.25">
      <c r="B7058" s="103"/>
      <c r="C7058" s="123"/>
      <c r="D7058" s="103"/>
      <c r="E7058" s="103"/>
      <c r="F7058" s="103"/>
      <c r="H7058" s="123"/>
      <c r="I7058" s="103"/>
      <c r="J7058" s="103"/>
      <c r="K7058" s="103"/>
    </row>
    <row r="7059" spans="2:11" x14ac:dyDescent="0.25">
      <c r="B7059" s="103"/>
      <c r="C7059" s="123"/>
      <c r="D7059" s="103"/>
      <c r="E7059" s="103"/>
      <c r="F7059" s="103"/>
      <c r="H7059" s="123"/>
      <c r="I7059" s="103"/>
      <c r="J7059" s="103"/>
      <c r="K7059" s="103"/>
    </row>
    <row r="7060" spans="2:11" x14ac:dyDescent="0.25">
      <c r="B7060" s="103"/>
      <c r="C7060" s="123"/>
      <c r="D7060" s="103"/>
      <c r="E7060" s="103"/>
      <c r="F7060" s="103"/>
      <c r="H7060" s="123"/>
      <c r="I7060" s="103"/>
      <c r="J7060" s="103"/>
      <c r="K7060" s="103"/>
    </row>
    <row r="7061" spans="2:11" x14ac:dyDescent="0.25">
      <c r="B7061" s="103"/>
      <c r="C7061" s="123"/>
      <c r="D7061" s="103"/>
      <c r="E7061" s="103"/>
      <c r="F7061" s="103"/>
      <c r="H7061" s="123"/>
      <c r="I7061" s="103"/>
      <c r="J7061" s="103"/>
      <c r="K7061" s="103"/>
    </row>
    <row r="7062" spans="2:11" x14ac:dyDescent="0.25">
      <c r="B7062" s="103"/>
      <c r="C7062" s="123"/>
      <c r="D7062" s="103"/>
      <c r="E7062" s="103"/>
      <c r="F7062" s="103"/>
      <c r="H7062" s="123"/>
      <c r="I7062" s="103"/>
      <c r="J7062" s="103"/>
      <c r="K7062" s="103"/>
    </row>
    <row r="7063" spans="2:11" x14ac:dyDescent="0.25">
      <c r="B7063" s="103"/>
      <c r="C7063" s="123"/>
      <c r="D7063" s="103"/>
      <c r="E7063" s="103"/>
      <c r="F7063" s="103"/>
      <c r="H7063" s="123"/>
      <c r="I7063" s="103"/>
      <c r="J7063" s="103"/>
      <c r="K7063" s="103"/>
    </row>
    <row r="7064" spans="2:11" x14ac:dyDescent="0.25">
      <c r="B7064" s="103"/>
      <c r="C7064" s="123"/>
      <c r="D7064" s="103"/>
      <c r="E7064" s="103"/>
      <c r="F7064" s="103"/>
      <c r="H7064" s="123"/>
      <c r="I7064" s="103"/>
      <c r="J7064" s="103"/>
      <c r="K7064" s="103"/>
    </row>
    <row r="7065" spans="2:11" x14ac:dyDescent="0.25">
      <c r="B7065" s="103"/>
      <c r="C7065" s="123"/>
      <c r="D7065" s="103"/>
      <c r="E7065" s="103"/>
      <c r="F7065" s="103"/>
      <c r="H7065" s="123"/>
      <c r="I7065" s="103"/>
      <c r="J7065" s="103"/>
      <c r="K7065" s="103"/>
    </row>
    <row r="7066" spans="2:11" x14ac:dyDescent="0.25">
      <c r="B7066" s="103"/>
      <c r="C7066" s="123"/>
      <c r="D7066" s="103"/>
      <c r="E7066" s="103"/>
      <c r="F7066" s="103"/>
      <c r="H7066" s="123"/>
      <c r="I7066" s="103"/>
      <c r="J7066" s="103"/>
      <c r="K7066" s="103"/>
    </row>
    <row r="7067" spans="2:11" x14ac:dyDescent="0.25">
      <c r="B7067" s="103"/>
      <c r="C7067" s="123"/>
      <c r="D7067" s="103"/>
      <c r="E7067" s="103"/>
      <c r="F7067" s="103"/>
      <c r="H7067" s="123"/>
      <c r="I7067" s="103"/>
      <c r="J7067" s="103"/>
      <c r="K7067" s="103"/>
    </row>
    <row r="7068" spans="2:11" x14ac:dyDescent="0.25">
      <c r="B7068" s="103"/>
      <c r="C7068" s="123"/>
      <c r="D7068" s="103"/>
      <c r="E7068" s="103"/>
      <c r="F7068" s="103"/>
      <c r="H7068" s="123"/>
      <c r="I7068" s="103"/>
      <c r="J7068" s="103"/>
      <c r="K7068" s="103"/>
    </row>
    <row r="7069" spans="2:11" x14ac:dyDescent="0.25">
      <c r="B7069" s="103"/>
      <c r="C7069" s="123"/>
      <c r="D7069" s="103"/>
      <c r="E7069" s="103"/>
      <c r="F7069" s="103"/>
      <c r="H7069" s="123"/>
      <c r="I7069" s="103"/>
      <c r="J7069" s="103"/>
      <c r="K7069" s="103"/>
    </row>
    <row r="7070" spans="2:11" x14ac:dyDescent="0.25">
      <c r="B7070" s="103"/>
      <c r="C7070" s="123"/>
      <c r="D7070" s="103"/>
      <c r="E7070" s="103"/>
      <c r="F7070" s="103"/>
      <c r="H7070" s="123"/>
      <c r="I7070" s="103"/>
      <c r="J7070" s="103"/>
      <c r="K7070" s="103"/>
    </row>
    <row r="7071" spans="2:11" x14ac:dyDescent="0.25">
      <c r="B7071" s="103"/>
      <c r="C7071" s="123"/>
      <c r="D7071" s="103"/>
      <c r="E7071" s="103"/>
      <c r="F7071" s="103"/>
      <c r="H7071" s="123"/>
      <c r="I7071" s="103"/>
      <c r="J7071" s="103"/>
      <c r="K7071" s="103"/>
    </row>
    <row r="7072" spans="2:11" x14ac:dyDescent="0.25">
      <c r="B7072" s="103"/>
      <c r="C7072" s="123"/>
      <c r="D7072" s="103"/>
      <c r="E7072" s="103"/>
      <c r="F7072" s="103"/>
      <c r="H7072" s="123"/>
      <c r="I7072" s="103"/>
      <c r="J7072" s="103"/>
      <c r="K7072" s="103"/>
    </row>
    <row r="7073" spans="2:11" x14ac:dyDescent="0.25">
      <c r="B7073" s="103"/>
      <c r="C7073" s="123"/>
      <c r="D7073" s="103"/>
      <c r="E7073" s="103"/>
      <c r="F7073" s="103"/>
      <c r="H7073" s="123"/>
      <c r="I7073" s="103"/>
      <c r="J7073" s="103"/>
      <c r="K7073" s="103"/>
    </row>
    <row r="7074" spans="2:11" x14ac:dyDescent="0.25">
      <c r="B7074" s="103"/>
      <c r="C7074" s="123"/>
      <c r="D7074" s="103"/>
      <c r="E7074" s="103"/>
      <c r="F7074" s="103"/>
      <c r="H7074" s="123"/>
      <c r="I7074" s="103"/>
      <c r="J7074" s="103"/>
      <c r="K7074" s="103"/>
    </row>
    <row r="7075" spans="2:11" x14ac:dyDescent="0.25">
      <c r="B7075" s="103"/>
      <c r="C7075" s="123"/>
      <c r="D7075" s="103"/>
      <c r="E7075" s="103"/>
      <c r="F7075" s="103"/>
      <c r="H7075" s="123"/>
      <c r="I7075" s="103"/>
      <c r="J7075" s="103"/>
      <c r="K7075" s="103"/>
    </row>
    <row r="7076" spans="2:11" x14ac:dyDescent="0.25">
      <c r="B7076" s="103"/>
      <c r="C7076" s="123"/>
      <c r="D7076" s="103"/>
      <c r="E7076" s="103"/>
      <c r="F7076" s="103"/>
      <c r="H7076" s="123"/>
      <c r="I7076" s="103"/>
      <c r="J7076" s="103"/>
      <c r="K7076" s="103"/>
    </row>
    <row r="7077" spans="2:11" x14ac:dyDescent="0.25">
      <c r="B7077" s="103"/>
      <c r="C7077" s="123"/>
      <c r="D7077" s="103"/>
      <c r="E7077" s="103"/>
      <c r="F7077" s="103"/>
      <c r="H7077" s="123"/>
      <c r="I7077" s="103"/>
      <c r="J7077" s="103"/>
      <c r="K7077" s="103"/>
    </row>
    <row r="7078" spans="2:11" x14ac:dyDescent="0.25">
      <c r="B7078" s="103"/>
      <c r="C7078" s="123"/>
      <c r="D7078" s="103"/>
      <c r="E7078" s="103"/>
      <c r="F7078" s="103"/>
      <c r="H7078" s="123"/>
      <c r="I7078" s="103"/>
      <c r="J7078" s="103"/>
      <c r="K7078" s="103"/>
    </row>
    <row r="7079" spans="2:11" x14ac:dyDescent="0.25">
      <c r="B7079" s="103"/>
      <c r="C7079" s="123"/>
      <c r="D7079" s="103"/>
      <c r="E7079" s="103"/>
      <c r="F7079" s="103"/>
      <c r="H7079" s="123"/>
      <c r="I7079" s="103"/>
      <c r="J7079" s="103"/>
      <c r="K7079" s="103"/>
    </row>
    <row r="7080" spans="2:11" x14ac:dyDescent="0.25">
      <c r="B7080" s="103"/>
      <c r="C7080" s="123"/>
      <c r="D7080" s="103"/>
      <c r="E7080" s="103"/>
      <c r="F7080" s="103"/>
      <c r="H7080" s="123"/>
      <c r="I7080" s="103"/>
      <c r="J7080" s="103"/>
      <c r="K7080" s="103"/>
    </row>
    <row r="7081" spans="2:11" x14ac:dyDescent="0.25">
      <c r="B7081" s="103"/>
      <c r="C7081" s="123"/>
      <c r="D7081" s="103"/>
      <c r="E7081" s="103"/>
      <c r="F7081" s="103"/>
      <c r="H7081" s="123"/>
      <c r="I7081" s="103"/>
      <c r="J7081" s="103"/>
      <c r="K7081" s="103"/>
    </row>
    <row r="7082" spans="2:11" x14ac:dyDescent="0.25">
      <c r="B7082" s="103"/>
      <c r="C7082" s="123"/>
      <c r="D7082" s="103"/>
      <c r="E7082" s="103"/>
      <c r="F7082" s="103"/>
      <c r="H7082" s="123"/>
      <c r="I7082" s="103"/>
      <c r="J7082" s="103"/>
      <c r="K7082" s="103"/>
    </row>
    <row r="7083" spans="2:11" x14ac:dyDescent="0.25">
      <c r="B7083" s="103"/>
      <c r="C7083" s="123"/>
      <c r="D7083" s="103"/>
      <c r="E7083" s="103"/>
      <c r="F7083" s="103"/>
      <c r="H7083" s="123"/>
      <c r="I7083" s="103"/>
      <c r="J7083" s="103"/>
      <c r="K7083" s="103"/>
    </row>
    <row r="7084" spans="2:11" x14ac:dyDescent="0.25">
      <c r="B7084" s="103"/>
      <c r="C7084" s="123"/>
      <c r="D7084" s="103"/>
      <c r="E7084" s="103"/>
      <c r="F7084" s="103"/>
      <c r="H7084" s="123"/>
      <c r="I7084" s="103"/>
      <c r="J7084" s="103"/>
      <c r="K7084" s="103"/>
    </row>
    <row r="7085" spans="2:11" x14ac:dyDescent="0.25">
      <c r="B7085" s="103"/>
      <c r="C7085" s="123"/>
      <c r="D7085" s="103"/>
      <c r="E7085" s="103"/>
      <c r="F7085" s="103"/>
      <c r="H7085" s="123"/>
      <c r="I7085" s="103"/>
      <c r="J7085" s="103"/>
      <c r="K7085" s="103"/>
    </row>
    <row r="7086" spans="2:11" x14ac:dyDescent="0.25">
      <c r="B7086" s="103"/>
      <c r="C7086" s="123"/>
      <c r="D7086" s="103"/>
      <c r="E7086" s="103"/>
      <c r="F7086" s="103"/>
      <c r="H7086" s="123"/>
      <c r="I7086" s="103"/>
      <c r="J7086" s="103"/>
      <c r="K7086" s="103"/>
    </row>
    <row r="7087" spans="2:11" x14ac:dyDescent="0.25">
      <c r="B7087" s="103"/>
      <c r="C7087" s="123"/>
      <c r="D7087" s="103"/>
      <c r="E7087" s="103"/>
      <c r="F7087" s="103"/>
      <c r="H7087" s="123"/>
      <c r="I7087" s="103"/>
      <c r="J7087" s="103"/>
      <c r="K7087" s="103"/>
    </row>
    <row r="7088" spans="2:11" x14ac:dyDescent="0.25">
      <c r="B7088" s="103"/>
      <c r="C7088" s="123"/>
      <c r="D7088" s="103"/>
      <c r="E7088" s="103"/>
      <c r="F7088" s="103"/>
      <c r="H7088" s="123"/>
      <c r="I7088" s="103"/>
      <c r="J7088" s="103"/>
      <c r="K7088" s="103"/>
    </row>
    <row r="7089" spans="2:11" x14ac:dyDescent="0.25">
      <c r="B7089" s="103"/>
      <c r="C7089" s="123"/>
      <c r="D7089" s="103"/>
      <c r="E7089" s="103"/>
      <c r="F7089" s="103"/>
      <c r="H7089" s="123"/>
      <c r="I7089" s="103"/>
      <c r="J7089" s="103"/>
      <c r="K7089" s="103"/>
    </row>
    <row r="7090" spans="2:11" x14ac:dyDescent="0.25">
      <c r="B7090" s="103"/>
      <c r="C7090" s="123"/>
      <c r="D7090" s="103"/>
      <c r="E7090" s="103"/>
      <c r="F7090" s="103"/>
      <c r="H7090" s="123"/>
      <c r="I7090" s="103"/>
      <c r="J7090" s="103"/>
      <c r="K7090" s="103"/>
    </row>
    <row r="7091" spans="2:11" x14ac:dyDescent="0.25">
      <c r="B7091" s="103"/>
      <c r="C7091" s="123"/>
      <c r="D7091" s="103"/>
      <c r="E7091" s="103"/>
      <c r="F7091" s="103"/>
      <c r="H7091" s="123"/>
      <c r="I7091" s="103"/>
      <c r="J7091" s="103"/>
      <c r="K7091" s="103"/>
    </row>
    <row r="7092" spans="2:11" x14ac:dyDescent="0.25">
      <c r="B7092" s="103"/>
      <c r="C7092" s="123"/>
      <c r="D7092" s="103"/>
      <c r="E7092" s="103"/>
      <c r="F7092" s="103"/>
      <c r="H7092" s="123"/>
      <c r="I7092" s="103"/>
      <c r="J7092" s="103"/>
      <c r="K7092" s="103"/>
    </row>
    <row r="7093" spans="2:11" x14ac:dyDescent="0.25">
      <c r="B7093" s="103"/>
      <c r="C7093" s="123"/>
      <c r="D7093" s="103"/>
      <c r="E7093" s="103"/>
      <c r="F7093" s="103"/>
      <c r="H7093" s="123"/>
      <c r="I7093" s="103"/>
      <c r="J7093" s="103"/>
      <c r="K7093" s="103"/>
    </row>
    <row r="7094" spans="2:11" x14ac:dyDescent="0.25">
      <c r="B7094" s="103"/>
      <c r="C7094" s="123"/>
      <c r="D7094" s="103"/>
      <c r="E7094" s="103"/>
      <c r="F7094" s="103"/>
      <c r="H7094" s="123"/>
      <c r="I7094" s="103"/>
      <c r="J7094" s="103"/>
      <c r="K7094" s="103"/>
    </row>
    <row r="7095" spans="2:11" x14ac:dyDescent="0.25">
      <c r="B7095" s="103"/>
      <c r="C7095" s="123"/>
      <c r="D7095" s="103"/>
      <c r="E7095" s="103"/>
      <c r="F7095" s="103"/>
      <c r="H7095" s="123"/>
      <c r="I7095" s="103"/>
      <c r="J7095" s="103"/>
      <c r="K7095" s="103"/>
    </row>
    <row r="7096" spans="2:11" x14ac:dyDescent="0.25">
      <c r="B7096" s="103"/>
      <c r="C7096" s="123"/>
      <c r="D7096" s="103"/>
      <c r="E7096" s="103"/>
      <c r="F7096" s="103"/>
      <c r="H7096" s="123"/>
      <c r="I7096" s="103"/>
      <c r="J7096" s="103"/>
      <c r="K7096" s="103"/>
    </row>
    <row r="7097" spans="2:11" x14ac:dyDescent="0.25">
      <c r="B7097" s="103"/>
      <c r="C7097" s="123"/>
      <c r="D7097" s="103"/>
      <c r="E7097" s="103"/>
      <c r="F7097" s="103"/>
      <c r="H7097" s="123"/>
      <c r="I7097" s="103"/>
      <c r="J7097" s="103"/>
      <c r="K7097" s="103"/>
    </row>
    <row r="7098" spans="2:11" x14ac:dyDescent="0.25">
      <c r="B7098" s="103"/>
      <c r="C7098" s="123"/>
      <c r="D7098" s="103"/>
      <c r="E7098" s="103"/>
      <c r="F7098" s="103"/>
      <c r="H7098" s="123"/>
      <c r="I7098" s="103"/>
      <c r="J7098" s="103"/>
      <c r="K7098" s="103"/>
    </row>
    <row r="7099" spans="2:11" x14ac:dyDescent="0.25">
      <c r="B7099" s="103"/>
      <c r="C7099" s="123"/>
      <c r="D7099" s="103"/>
      <c r="E7099" s="103"/>
      <c r="F7099" s="103"/>
      <c r="H7099" s="123"/>
      <c r="I7099" s="103"/>
      <c r="J7099" s="103"/>
      <c r="K7099" s="103"/>
    </row>
    <row r="7100" spans="2:11" x14ac:dyDescent="0.25">
      <c r="B7100" s="103"/>
      <c r="C7100" s="123"/>
      <c r="D7100" s="103"/>
      <c r="E7100" s="103"/>
      <c r="F7100" s="103"/>
      <c r="H7100" s="123"/>
      <c r="I7100" s="103"/>
      <c r="J7100" s="103"/>
      <c r="K7100" s="103"/>
    </row>
    <row r="7101" spans="2:11" x14ac:dyDescent="0.25">
      <c r="B7101" s="103"/>
      <c r="C7101" s="123"/>
      <c r="D7101" s="103"/>
      <c r="E7101" s="103"/>
      <c r="F7101" s="103"/>
      <c r="H7101" s="123"/>
      <c r="I7101" s="103"/>
      <c r="J7101" s="103"/>
      <c r="K7101" s="103"/>
    </row>
    <row r="7102" spans="2:11" x14ac:dyDescent="0.25">
      <c r="B7102" s="103"/>
      <c r="C7102" s="123"/>
      <c r="D7102" s="103"/>
      <c r="E7102" s="103"/>
      <c r="F7102" s="103"/>
      <c r="H7102" s="123"/>
      <c r="I7102" s="103"/>
      <c r="J7102" s="103"/>
      <c r="K7102" s="103"/>
    </row>
    <row r="7103" spans="2:11" x14ac:dyDescent="0.25">
      <c r="B7103" s="103"/>
      <c r="C7103" s="123"/>
      <c r="D7103" s="103"/>
      <c r="E7103" s="103"/>
      <c r="F7103" s="103"/>
      <c r="H7103" s="123"/>
      <c r="I7103" s="103"/>
      <c r="J7103" s="103"/>
      <c r="K7103" s="103"/>
    </row>
    <row r="7104" spans="2:11" x14ac:dyDescent="0.25">
      <c r="B7104" s="103"/>
      <c r="C7104" s="123"/>
      <c r="D7104" s="103"/>
      <c r="E7104" s="103"/>
      <c r="F7104" s="103"/>
      <c r="H7104" s="123"/>
      <c r="I7104" s="103"/>
      <c r="J7104" s="103"/>
      <c r="K7104" s="103"/>
    </row>
    <row r="7105" spans="2:11" x14ac:dyDescent="0.25">
      <c r="B7105" s="103"/>
      <c r="C7105" s="123"/>
      <c r="D7105" s="103"/>
      <c r="E7105" s="103"/>
      <c r="F7105" s="103"/>
      <c r="H7105" s="123"/>
      <c r="I7105" s="103"/>
      <c r="J7105" s="103"/>
      <c r="K7105" s="103"/>
    </row>
    <row r="7106" spans="2:11" x14ac:dyDescent="0.25">
      <c r="B7106" s="103"/>
      <c r="C7106" s="123"/>
      <c r="D7106" s="103"/>
      <c r="E7106" s="103"/>
      <c r="F7106" s="103"/>
      <c r="H7106" s="123"/>
      <c r="I7106" s="103"/>
      <c r="J7106" s="103"/>
      <c r="K7106" s="103"/>
    </row>
    <row r="7107" spans="2:11" x14ac:dyDescent="0.25">
      <c r="B7107" s="103"/>
      <c r="C7107" s="123"/>
      <c r="D7107" s="103"/>
      <c r="E7107" s="103"/>
      <c r="F7107" s="103"/>
      <c r="H7107" s="123"/>
      <c r="I7107" s="103"/>
      <c r="J7107" s="103"/>
      <c r="K7107" s="103"/>
    </row>
    <row r="7108" spans="2:11" x14ac:dyDescent="0.25">
      <c r="B7108" s="103"/>
      <c r="C7108" s="123"/>
      <c r="D7108" s="103"/>
      <c r="E7108" s="103"/>
      <c r="F7108" s="103"/>
      <c r="H7108" s="123"/>
      <c r="I7108" s="103"/>
      <c r="J7108" s="103"/>
      <c r="K7108" s="103"/>
    </row>
    <row r="7109" spans="2:11" x14ac:dyDescent="0.25">
      <c r="B7109" s="103"/>
      <c r="C7109" s="123"/>
      <c r="D7109" s="103"/>
      <c r="E7109" s="103"/>
      <c r="F7109" s="103"/>
      <c r="H7109" s="123"/>
      <c r="I7109" s="103"/>
      <c r="J7109" s="103"/>
      <c r="K7109" s="103"/>
    </row>
    <row r="7110" spans="2:11" x14ac:dyDescent="0.25">
      <c r="B7110" s="103"/>
      <c r="C7110" s="123"/>
      <c r="D7110" s="103"/>
      <c r="E7110" s="103"/>
      <c r="F7110" s="103"/>
      <c r="H7110" s="123"/>
      <c r="I7110" s="103"/>
      <c r="J7110" s="103"/>
      <c r="K7110" s="103"/>
    </row>
    <row r="7111" spans="2:11" x14ac:dyDescent="0.25">
      <c r="B7111" s="103"/>
      <c r="C7111" s="123"/>
      <c r="D7111" s="103"/>
      <c r="E7111" s="103"/>
      <c r="F7111" s="103"/>
      <c r="H7111" s="123"/>
      <c r="I7111" s="103"/>
      <c r="J7111" s="103"/>
      <c r="K7111" s="103"/>
    </row>
    <row r="7112" spans="2:11" x14ac:dyDescent="0.25">
      <c r="B7112" s="103"/>
      <c r="C7112" s="123"/>
      <c r="D7112" s="103"/>
      <c r="E7112" s="103"/>
      <c r="F7112" s="103"/>
      <c r="H7112" s="123"/>
      <c r="I7112" s="103"/>
      <c r="J7112" s="103"/>
      <c r="K7112" s="103"/>
    </row>
    <row r="7113" spans="2:11" x14ac:dyDescent="0.25">
      <c r="B7113" s="103"/>
      <c r="C7113" s="123"/>
      <c r="D7113" s="103"/>
      <c r="E7113" s="103"/>
      <c r="F7113" s="103"/>
      <c r="H7113" s="123"/>
      <c r="I7113" s="103"/>
      <c r="J7113" s="103"/>
      <c r="K7113" s="103"/>
    </row>
    <row r="7114" spans="2:11" x14ac:dyDescent="0.25">
      <c r="B7114" s="103"/>
      <c r="C7114" s="123"/>
      <c r="D7114" s="103"/>
      <c r="E7114" s="103"/>
      <c r="F7114" s="103"/>
      <c r="H7114" s="123"/>
      <c r="I7114" s="103"/>
      <c r="J7114" s="103"/>
      <c r="K7114" s="103"/>
    </row>
    <row r="7115" spans="2:11" x14ac:dyDescent="0.25">
      <c r="B7115" s="103"/>
      <c r="C7115" s="123"/>
      <c r="D7115" s="103"/>
      <c r="E7115" s="103"/>
      <c r="F7115" s="103"/>
      <c r="H7115" s="123"/>
      <c r="I7115" s="103"/>
      <c r="J7115" s="103"/>
      <c r="K7115" s="103"/>
    </row>
    <row r="7116" spans="2:11" x14ac:dyDescent="0.25">
      <c r="B7116" s="103"/>
      <c r="C7116" s="123"/>
      <c r="D7116" s="103"/>
      <c r="E7116" s="103"/>
      <c r="F7116" s="103"/>
      <c r="H7116" s="123"/>
      <c r="I7116" s="103"/>
      <c r="J7116" s="103"/>
      <c r="K7116" s="103"/>
    </row>
    <row r="7117" spans="2:11" x14ac:dyDescent="0.25">
      <c r="B7117" s="103"/>
      <c r="C7117" s="123"/>
      <c r="D7117" s="103"/>
      <c r="E7117" s="103"/>
      <c r="F7117" s="103"/>
      <c r="H7117" s="123"/>
      <c r="I7117" s="103"/>
      <c r="J7117" s="103"/>
      <c r="K7117" s="103"/>
    </row>
    <row r="7118" spans="2:11" x14ac:dyDescent="0.25">
      <c r="B7118" s="103"/>
      <c r="C7118" s="123"/>
      <c r="D7118" s="103"/>
      <c r="E7118" s="103"/>
      <c r="F7118" s="103"/>
      <c r="H7118" s="123"/>
      <c r="I7118" s="103"/>
      <c r="J7118" s="103"/>
      <c r="K7118" s="103"/>
    </row>
    <row r="7119" spans="2:11" x14ac:dyDescent="0.25">
      <c r="B7119" s="103"/>
      <c r="C7119" s="123"/>
      <c r="D7119" s="103"/>
      <c r="E7119" s="103"/>
      <c r="F7119" s="103"/>
      <c r="H7119" s="123"/>
      <c r="I7119" s="103"/>
      <c r="J7119" s="103"/>
      <c r="K7119" s="103"/>
    </row>
    <row r="7120" spans="2:11" x14ac:dyDescent="0.25">
      <c r="B7120" s="103"/>
      <c r="C7120" s="123"/>
      <c r="D7120" s="103"/>
      <c r="E7120" s="103"/>
      <c r="F7120" s="103"/>
      <c r="H7120" s="123"/>
      <c r="I7120" s="103"/>
      <c r="J7120" s="103"/>
      <c r="K7120" s="103"/>
    </row>
    <row r="7121" spans="2:11" x14ac:dyDescent="0.25">
      <c r="B7121" s="103"/>
      <c r="C7121" s="123"/>
      <c r="D7121" s="103"/>
      <c r="E7121" s="103"/>
      <c r="F7121" s="103"/>
      <c r="H7121" s="123"/>
      <c r="I7121" s="103"/>
      <c r="J7121" s="103"/>
      <c r="K7121" s="103"/>
    </row>
    <row r="7122" spans="2:11" x14ac:dyDescent="0.25">
      <c r="B7122" s="103"/>
      <c r="C7122" s="123"/>
      <c r="D7122" s="103"/>
      <c r="E7122" s="103"/>
      <c r="F7122" s="103"/>
      <c r="H7122" s="123"/>
      <c r="I7122" s="103"/>
      <c r="J7122" s="103"/>
      <c r="K7122" s="103"/>
    </row>
    <row r="7123" spans="2:11" x14ac:dyDescent="0.25">
      <c r="B7123" s="103"/>
      <c r="C7123" s="123"/>
      <c r="D7123" s="103"/>
      <c r="E7123" s="103"/>
      <c r="F7123" s="103"/>
      <c r="H7123" s="123"/>
      <c r="I7123" s="103"/>
      <c r="J7123" s="103"/>
      <c r="K7123" s="103"/>
    </row>
    <row r="7124" spans="2:11" x14ac:dyDescent="0.25">
      <c r="B7124" s="103"/>
      <c r="C7124" s="123"/>
      <c r="D7124" s="103"/>
      <c r="E7124" s="103"/>
      <c r="F7124" s="103"/>
      <c r="H7124" s="123"/>
      <c r="I7124" s="103"/>
      <c r="J7124" s="103"/>
      <c r="K7124" s="103"/>
    </row>
    <row r="7125" spans="2:11" x14ac:dyDescent="0.25">
      <c r="B7125" s="103"/>
      <c r="C7125" s="123"/>
      <c r="D7125" s="103"/>
      <c r="E7125" s="103"/>
      <c r="F7125" s="103"/>
      <c r="H7125" s="123"/>
      <c r="I7125" s="103"/>
      <c r="J7125" s="103"/>
      <c r="K7125" s="103"/>
    </row>
    <row r="7126" spans="2:11" x14ac:dyDescent="0.25">
      <c r="B7126" s="103"/>
      <c r="C7126" s="123"/>
      <c r="D7126" s="103"/>
      <c r="E7126" s="103"/>
      <c r="F7126" s="103"/>
      <c r="H7126" s="123"/>
      <c r="I7126" s="103"/>
      <c r="J7126" s="103"/>
      <c r="K7126" s="103"/>
    </row>
    <row r="7127" spans="2:11" x14ac:dyDescent="0.25">
      <c r="B7127" s="103"/>
      <c r="C7127" s="123"/>
      <c r="D7127" s="103"/>
      <c r="E7127" s="103"/>
      <c r="F7127" s="103"/>
      <c r="H7127" s="123"/>
      <c r="I7127" s="103"/>
      <c r="J7127" s="103"/>
      <c r="K7127" s="103"/>
    </row>
    <row r="7128" spans="2:11" x14ac:dyDescent="0.25">
      <c r="B7128" s="103"/>
      <c r="C7128" s="123"/>
      <c r="D7128" s="103"/>
      <c r="E7128" s="103"/>
      <c r="F7128" s="103"/>
      <c r="H7128" s="123"/>
      <c r="I7128" s="103"/>
      <c r="J7128" s="103"/>
      <c r="K7128" s="103"/>
    </row>
    <row r="7129" spans="2:11" x14ac:dyDescent="0.25">
      <c r="B7129" s="103"/>
      <c r="C7129" s="123"/>
      <c r="D7129" s="103"/>
      <c r="E7129" s="103"/>
      <c r="F7129" s="103"/>
      <c r="H7129" s="123"/>
      <c r="I7129" s="103"/>
      <c r="J7129" s="103"/>
      <c r="K7129" s="103"/>
    </row>
    <row r="7130" spans="2:11" x14ac:dyDescent="0.25">
      <c r="B7130" s="103"/>
      <c r="C7130" s="123"/>
      <c r="D7130" s="103"/>
      <c r="E7130" s="103"/>
      <c r="F7130" s="103"/>
      <c r="H7130" s="123"/>
      <c r="I7130" s="103"/>
      <c r="J7130" s="103"/>
      <c r="K7130" s="103"/>
    </row>
    <row r="7131" spans="2:11" x14ac:dyDescent="0.25">
      <c r="B7131" s="103"/>
      <c r="C7131" s="123"/>
      <c r="D7131" s="103"/>
      <c r="E7131" s="103"/>
      <c r="F7131" s="103"/>
      <c r="H7131" s="123"/>
      <c r="I7131" s="103"/>
      <c r="J7131" s="103"/>
      <c r="K7131" s="103"/>
    </row>
    <row r="7132" spans="2:11" x14ac:dyDescent="0.25">
      <c r="B7132" s="103"/>
      <c r="C7132" s="123"/>
      <c r="D7132" s="103"/>
      <c r="E7132" s="103"/>
      <c r="F7132" s="103"/>
      <c r="H7132" s="123"/>
      <c r="I7132" s="103"/>
      <c r="J7132" s="103"/>
      <c r="K7132" s="103"/>
    </row>
    <row r="7133" spans="2:11" x14ac:dyDescent="0.25">
      <c r="B7133" s="103"/>
      <c r="C7133" s="123"/>
      <c r="D7133" s="103"/>
      <c r="E7133" s="103"/>
      <c r="F7133" s="103"/>
      <c r="H7133" s="123"/>
      <c r="I7133" s="103"/>
      <c r="J7133" s="103"/>
      <c r="K7133" s="103"/>
    </row>
    <row r="7134" spans="2:11" x14ac:dyDescent="0.25">
      <c r="B7134" s="103"/>
      <c r="C7134" s="123"/>
      <c r="D7134" s="103"/>
      <c r="E7134" s="103"/>
      <c r="F7134" s="103"/>
      <c r="H7134" s="123"/>
      <c r="I7134" s="103"/>
      <c r="J7134" s="103"/>
      <c r="K7134" s="103"/>
    </row>
    <row r="7135" spans="2:11" x14ac:dyDescent="0.25">
      <c r="B7135" s="103"/>
      <c r="C7135" s="123"/>
      <c r="D7135" s="103"/>
      <c r="E7135" s="103"/>
      <c r="F7135" s="103"/>
      <c r="H7135" s="123"/>
      <c r="I7135" s="103"/>
      <c r="J7135" s="103"/>
      <c r="K7135" s="103"/>
    </row>
    <row r="7136" spans="2:11" x14ac:dyDescent="0.25">
      <c r="B7136" s="103"/>
      <c r="C7136" s="123"/>
      <c r="D7136" s="103"/>
      <c r="E7136" s="103"/>
      <c r="F7136" s="103"/>
      <c r="H7136" s="123"/>
      <c r="I7136" s="103"/>
      <c r="J7136" s="103"/>
      <c r="K7136" s="103"/>
    </row>
    <row r="7137" spans="2:11" x14ac:dyDescent="0.25">
      <c r="B7137" s="103"/>
      <c r="C7137" s="123"/>
      <c r="D7137" s="103"/>
      <c r="E7137" s="103"/>
      <c r="F7137" s="103"/>
      <c r="H7137" s="123"/>
      <c r="I7137" s="103"/>
      <c r="J7137" s="103"/>
      <c r="K7137" s="103"/>
    </row>
    <row r="7138" spans="2:11" x14ac:dyDescent="0.25">
      <c r="B7138" s="103"/>
      <c r="C7138" s="123"/>
      <c r="D7138" s="103"/>
      <c r="E7138" s="103"/>
      <c r="F7138" s="103"/>
      <c r="H7138" s="123"/>
      <c r="I7138" s="103"/>
      <c r="J7138" s="103"/>
      <c r="K7138" s="103"/>
    </row>
    <row r="7139" spans="2:11" x14ac:dyDescent="0.25">
      <c r="B7139" s="103"/>
      <c r="C7139" s="123"/>
      <c r="D7139" s="103"/>
      <c r="E7139" s="103"/>
      <c r="F7139" s="103"/>
      <c r="H7139" s="123"/>
      <c r="I7139" s="103"/>
      <c r="J7139" s="103"/>
      <c r="K7139" s="103"/>
    </row>
    <row r="7140" spans="2:11" x14ac:dyDescent="0.25">
      <c r="B7140" s="103"/>
      <c r="C7140" s="123"/>
      <c r="D7140" s="103"/>
      <c r="E7140" s="103"/>
      <c r="F7140" s="103"/>
      <c r="H7140" s="123"/>
      <c r="I7140" s="103"/>
      <c r="J7140" s="103"/>
      <c r="K7140" s="103"/>
    </row>
    <row r="7141" spans="2:11" x14ac:dyDescent="0.25">
      <c r="B7141" s="103"/>
      <c r="C7141" s="123"/>
      <c r="D7141" s="103"/>
      <c r="E7141" s="103"/>
      <c r="F7141" s="103"/>
      <c r="H7141" s="123"/>
      <c r="I7141" s="103"/>
      <c r="J7141" s="103"/>
      <c r="K7141" s="103"/>
    </row>
    <row r="7142" spans="2:11" x14ac:dyDescent="0.25">
      <c r="B7142" s="103"/>
      <c r="C7142" s="123"/>
      <c r="D7142" s="103"/>
      <c r="E7142" s="103"/>
      <c r="F7142" s="103"/>
      <c r="H7142" s="123"/>
      <c r="I7142" s="103"/>
      <c r="J7142" s="103"/>
      <c r="K7142" s="103"/>
    </row>
    <row r="7143" spans="2:11" x14ac:dyDescent="0.25">
      <c r="B7143" s="103"/>
      <c r="C7143" s="123"/>
      <c r="D7143" s="103"/>
      <c r="E7143" s="103"/>
      <c r="F7143" s="103"/>
      <c r="H7143" s="123"/>
      <c r="I7143" s="103"/>
      <c r="J7143" s="103"/>
      <c r="K7143" s="103"/>
    </row>
    <row r="7144" spans="2:11" x14ac:dyDescent="0.25">
      <c r="B7144" s="103"/>
      <c r="C7144" s="123"/>
      <c r="D7144" s="103"/>
      <c r="E7144" s="103"/>
      <c r="F7144" s="103"/>
      <c r="H7144" s="123"/>
      <c r="I7144" s="103"/>
      <c r="J7144" s="103"/>
      <c r="K7144" s="103"/>
    </row>
    <row r="7145" spans="2:11" x14ac:dyDescent="0.25">
      <c r="B7145" s="103"/>
      <c r="C7145" s="123"/>
      <c r="D7145" s="103"/>
      <c r="E7145" s="103"/>
      <c r="F7145" s="103"/>
      <c r="H7145" s="123"/>
      <c r="I7145" s="103"/>
      <c r="J7145" s="103"/>
      <c r="K7145" s="103"/>
    </row>
    <row r="7146" spans="2:11" x14ac:dyDescent="0.25">
      <c r="B7146" s="103"/>
      <c r="C7146" s="123"/>
      <c r="D7146" s="103"/>
      <c r="E7146" s="103"/>
      <c r="F7146" s="103"/>
      <c r="H7146" s="123"/>
      <c r="I7146" s="103"/>
      <c r="J7146" s="103"/>
      <c r="K7146" s="103"/>
    </row>
    <row r="7147" spans="2:11" x14ac:dyDescent="0.25">
      <c r="B7147" s="103"/>
      <c r="C7147" s="123"/>
      <c r="D7147" s="103"/>
      <c r="E7147" s="103"/>
      <c r="F7147" s="103"/>
      <c r="H7147" s="123"/>
      <c r="I7147" s="103"/>
      <c r="J7147" s="103"/>
      <c r="K7147" s="103"/>
    </row>
    <row r="7148" spans="2:11" x14ac:dyDescent="0.25">
      <c r="B7148" s="103"/>
      <c r="C7148" s="123"/>
      <c r="D7148" s="103"/>
      <c r="E7148" s="103"/>
      <c r="F7148" s="103"/>
      <c r="H7148" s="123"/>
      <c r="I7148" s="103"/>
      <c r="J7148" s="103"/>
      <c r="K7148" s="103"/>
    </row>
    <row r="7149" spans="2:11" x14ac:dyDescent="0.25">
      <c r="B7149" s="103"/>
      <c r="C7149" s="123"/>
      <c r="D7149" s="103"/>
      <c r="E7149" s="103"/>
      <c r="F7149" s="103"/>
      <c r="H7149" s="123"/>
      <c r="I7149" s="103"/>
      <c r="J7149" s="103"/>
      <c r="K7149" s="103"/>
    </row>
    <row r="7150" spans="2:11" x14ac:dyDescent="0.25">
      <c r="B7150" s="103"/>
      <c r="C7150" s="123"/>
      <c r="D7150" s="103"/>
      <c r="E7150" s="103"/>
      <c r="F7150" s="103"/>
      <c r="H7150" s="123"/>
      <c r="I7150" s="103"/>
      <c r="J7150" s="103"/>
      <c r="K7150" s="103"/>
    </row>
    <row r="7151" spans="2:11" x14ac:dyDescent="0.25">
      <c r="B7151" s="103"/>
      <c r="C7151" s="123"/>
      <c r="D7151" s="103"/>
      <c r="E7151" s="103"/>
      <c r="F7151" s="103"/>
      <c r="H7151" s="123"/>
      <c r="I7151" s="103"/>
      <c r="J7151" s="103"/>
      <c r="K7151" s="103"/>
    </row>
    <row r="7152" spans="2:11" x14ac:dyDescent="0.25">
      <c r="B7152" s="103"/>
      <c r="C7152" s="123"/>
      <c r="D7152" s="103"/>
      <c r="E7152" s="103"/>
      <c r="F7152" s="103"/>
      <c r="H7152" s="123"/>
      <c r="I7152" s="103"/>
      <c r="J7152" s="103"/>
      <c r="K7152" s="103"/>
    </row>
    <row r="7153" spans="2:11" x14ac:dyDescent="0.25">
      <c r="B7153" s="103"/>
      <c r="C7153" s="123"/>
      <c r="D7153" s="103"/>
      <c r="E7153" s="103"/>
      <c r="F7153" s="103"/>
      <c r="H7153" s="123"/>
      <c r="I7153" s="103"/>
      <c r="J7153" s="103"/>
      <c r="K7153" s="103"/>
    </row>
    <row r="7154" spans="2:11" x14ac:dyDescent="0.25">
      <c r="B7154" s="103"/>
      <c r="C7154" s="123"/>
      <c r="D7154" s="103"/>
      <c r="E7154" s="103"/>
      <c r="F7154" s="103"/>
      <c r="H7154" s="123"/>
      <c r="I7154" s="103"/>
      <c r="J7154" s="103"/>
      <c r="K7154" s="103"/>
    </row>
    <row r="7155" spans="2:11" x14ac:dyDescent="0.25">
      <c r="B7155" s="103"/>
      <c r="C7155" s="123"/>
      <c r="D7155" s="103"/>
      <c r="E7155" s="103"/>
      <c r="F7155" s="103"/>
      <c r="H7155" s="123"/>
      <c r="I7155" s="103"/>
      <c r="J7155" s="103"/>
      <c r="K7155" s="103"/>
    </row>
    <row r="7156" spans="2:11" x14ac:dyDescent="0.25">
      <c r="B7156" s="103"/>
      <c r="C7156" s="123"/>
      <c r="D7156" s="103"/>
      <c r="E7156" s="103"/>
      <c r="F7156" s="103"/>
      <c r="H7156" s="123"/>
      <c r="I7156" s="103"/>
      <c r="J7156" s="103"/>
      <c r="K7156" s="103"/>
    </row>
    <row r="7157" spans="2:11" x14ac:dyDescent="0.25">
      <c r="B7157" s="103"/>
      <c r="C7157" s="123"/>
      <c r="D7157" s="103"/>
      <c r="E7157" s="103"/>
      <c r="F7157" s="103"/>
      <c r="H7157" s="123"/>
      <c r="I7157" s="103"/>
      <c r="J7157" s="103"/>
      <c r="K7157" s="103"/>
    </row>
    <row r="7158" spans="2:11" x14ac:dyDescent="0.25">
      <c r="B7158" s="103"/>
      <c r="C7158" s="123"/>
      <c r="D7158" s="103"/>
      <c r="E7158" s="103"/>
      <c r="F7158" s="103"/>
      <c r="H7158" s="123"/>
      <c r="I7158" s="103"/>
      <c r="J7158" s="103"/>
      <c r="K7158" s="103"/>
    </row>
    <row r="7159" spans="2:11" x14ac:dyDescent="0.25">
      <c r="B7159" s="103"/>
      <c r="C7159" s="123"/>
      <c r="D7159" s="103"/>
      <c r="E7159" s="103"/>
      <c r="F7159" s="103"/>
      <c r="H7159" s="123"/>
      <c r="I7159" s="103"/>
      <c r="J7159" s="103"/>
      <c r="K7159" s="103"/>
    </row>
    <row r="7160" spans="2:11" x14ac:dyDescent="0.25">
      <c r="B7160" s="103"/>
      <c r="C7160" s="123"/>
      <c r="D7160" s="103"/>
      <c r="E7160" s="103"/>
      <c r="F7160" s="103"/>
      <c r="H7160" s="123"/>
      <c r="I7160" s="103"/>
      <c r="J7160" s="103"/>
      <c r="K7160" s="103"/>
    </row>
    <row r="7161" spans="2:11" x14ac:dyDescent="0.25">
      <c r="B7161" s="103"/>
      <c r="C7161" s="123"/>
      <c r="D7161" s="103"/>
      <c r="E7161" s="103"/>
      <c r="F7161" s="103"/>
      <c r="H7161" s="123"/>
      <c r="I7161" s="103"/>
      <c r="J7161" s="103"/>
      <c r="K7161" s="103"/>
    </row>
    <row r="7162" spans="2:11" x14ac:dyDescent="0.25">
      <c r="B7162" s="103"/>
      <c r="C7162" s="123"/>
      <c r="D7162" s="103"/>
      <c r="E7162" s="103"/>
      <c r="F7162" s="103"/>
      <c r="H7162" s="123"/>
      <c r="I7162" s="103"/>
      <c r="J7162" s="103"/>
      <c r="K7162" s="103"/>
    </row>
    <row r="7163" spans="2:11" x14ac:dyDescent="0.25">
      <c r="B7163" s="103"/>
      <c r="C7163" s="123"/>
      <c r="D7163" s="103"/>
      <c r="E7163" s="103"/>
      <c r="F7163" s="103"/>
      <c r="H7163" s="123"/>
      <c r="I7163" s="103"/>
      <c r="J7163" s="103"/>
      <c r="K7163" s="103"/>
    </row>
    <row r="7164" spans="2:11" x14ac:dyDescent="0.25">
      <c r="B7164" s="103"/>
      <c r="C7164" s="123"/>
      <c r="D7164" s="103"/>
      <c r="E7164" s="103"/>
      <c r="F7164" s="103"/>
      <c r="H7164" s="123"/>
      <c r="I7164" s="103"/>
      <c r="J7164" s="103"/>
      <c r="K7164" s="103"/>
    </row>
    <row r="7165" spans="2:11" x14ac:dyDescent="0.25">
      <c r="B7165" s="103"/>
      <c r="C7165" s="123"/>
      <c r="D7165" s="103"/>
      <c r="E7165" s="103"/>
      <c r="F7165" s="103"/>
      <c r="H7165" s="123"/>
      <c r="I7165" s="103"/>
      <c r="J7165" s="103"/>
      <c r="K7165" s="103"/>
    </row>
    <row r="7166" spans="2:11" x14ac:dyDescent="0.25">
      <c r="B7166" s="103"/>
      <c r="C7166" s="123"/>
      <c r="D7166" s="103"/>
      <c r="E7166" s="103"/>
      <c r="F7166" s="103"/>
      <c r="H7166" s="123"/>
      <c r="I7166" s="103"/>
      <c r="J7166" s="103"/>
      <c r="K7166" s="103"/>
    </row>
    <row r="7167" spans="2:11" x14ac:dyDescent="0.25">
      <c r="B7167" s="103"/>
      <c r="C7167" s="123"/>
      <c r="D7167" s="103"/>
      <c r="E7167" s="103"/>
      <c r="F7167" s="103"/>
      <c r="H7167" s="123"/>
      <c r="I7167" s="103"/>
      <c r="J7167" s="103"/>
      <c r="K7167" s="103"/>
    </row>
    <row r="7168" spans="2:11" x14ac:dyDescent="0.25">
      <c r="B7168" s="103"/>
      <c r="C7168" s="123"/>
      <c r="D7168" s="103"/>
      <c r="E7168" s="103"/>
      <c r="F7168" s="103"/>
      <c r="H7168" s="123"/>
      <c r="I7168" s="103"/>
      <c r="J7168" s="103"/>
      <c r="K7168" s="103"/>
    </row>
    <row r="7169" spans="2:11" x14ac:dyDescent="0.25">
      <c r="B7169" s="103"/>
      <c r="C7169" s="123"/>
      <c r="D7169" s="103"/>
      <c r="E7169" s="103"/>
      <c r="F7169" s="103"/>
      <c r="H7169" s="123"/>
      <c r="I7169" s="103"/>
      <c r="J7169" s="103"/>
      <c r="K7169" s="103"/>
    </row>
    <row r="7170" spans="2:11" x14ac:dyDescent="0.25">
      <c r="B7170" s="103"/>
      <c r="C7170" s="123"/>
      <c r="D7170" s="103"/>
      <c r="E7170" s="103"/>
      <c r="F7170" s="103"/>
      <c r="H7170" s="123"/>
      <c r="I7170" s="103"/>
      <c r="J7170" s="103"/>
      <c r="K7170" s="103"/>
    </row>
    <row r="7171" spans="2:11" x14ac:dyDescent="0.25">
      <c r="B7171" s="103"/>
      <c r="C7171" s="123"/>
      <c r="D7171" s="103"/>
      <c r="E7171" s="103"/>
      <c r="F7171" s="103"/>
      <c r="H7171" s="123"/>
      <c r="I7171" s="103"/>
      <c r="J7171" s="103"/>
      <c r="K7171" s="103"/>
    </row>
    <row r="7172" spans="2:11" x14ac:dyDescent="0.25">
      <c r="B7172" s="103"/>
      <c r="C7172" s="123"/>
      <c r="D7172" s="103"/>
      <c r="E7172" s="103"/>
      <c r="F7172" s="103"/>
      <c r="H7172" s="123"/>
      <c r="I7172" s="103"/>
      <c r="J7172" s="103"/>
      <c r="K7172" s="103"/>
    </row>
    <row r="7173" spans="2:11" x14ac:dyDescent="0.25">
      <c r="B7173" s="103"/>
      <c r="C7173" s="123"/>
      <c r="D7173" s="103"/>
      <c r="E7173" s="103"/>
      <c r="F7173" s="103"/>
      <c r="H7173" s="123"/>
      <c r="I7173" s="103"/>
      <c r="J7173" s="103"/>
      <c r="K7173" s="103"/>
    </row>
    <row r="7174" spans="2:11" x14ac:dyDescent="0.25">
      <c r="B7174" s="103"/>
      <c r="C7174" s="123"/>
      <c r="D7174" s="103"/>
      <c r="E7174" s="103"/>
      <c r="F7174" s="103"/>
      <c r="H7174" s="123"/>
      <c r="I7174" s="103"/>
      <c r="J7174" s="103"/>
      <c r="K7174" s="103"/>
    </row>
    <row r="7175" spans="2:11" x14ac:dyDescent="0.25">
      <c r="B7175" s="103"/>
      <c r="C7175" s="123"/>
      <c r="D7175" s="103"/>
      <c r="E7175" s="103"/>
      <c r="F7175" s="103"/>
      <c r="H7175" s="123"/>
      <c r="I7175" s="103"/>
      <c r="J7175" s="103"/>
      <c r="K7175" s="103"/>
    </row>
    <row r="7176" spans="2:11" x14ac:dyDescent="0.25">
      <c r="B7176" s="103"/>
      <c r="C7176" s="123"/>
      <c r="D7176" s="103"/>
      <c r="E7176" s="103"/>
      <c r="F7176" s="103"/>
      <c r="H7176" s="123"/>
      <c r="I7176" s="103"/>
      <c r="J7176" s="103"/>
      <c r="K7176" s="103"/>
    </row>
    <row r="7177" spans="2:11" x14ac:dyDescent="0.25">
      <c r="B7177" s="103"/>
      <c r="C7177" s="123"/>
      <c r="D7177" s="103"/>
      <c r="E7177" s="103"/>
      <c r="F7177" s="103"/>
      <c r="H7177" s="123"/>
      <c r="I7177" s="103"/>
      <c r="J7177" s="103"/>
      <c r="K7177" s="103"/>
    </row>
    <row r="7178" spans="2:11" x14ac:dyDescent="0.25">
      <c r="B7178" s="103"/>
      <c r="C7178" s="123"/>
      <c r="D7178" s="103"/>
      <c r="E7178" s="103"/>
      <c r="F7178" s="103"/>
      <c r="H7178" s="123"/>
      <c r="I7178" s="103"/>
      <c r="J7178" s="103"/>
      <c r="K7178" s="103"/>
    </row>
    <row r="7179" spans="2:11" x14ac:dyDescent="0.25">
      <c r="B7179" s="103"/>
      <c r="C7179" s="123"/>
      <c r="D7179" s="103"/>
      <c r="E7179" s="103"/>
      <c r="F7179" s="103"/>
      <c r="H7179" s="123"/>
      <c r="I7179" s="103"/>
      <c r="J7179" s="103"/>
      <c r="K7179" s="103"/>
    </row>
    <row r="7180" spans="2:11" x14ac:dyDescent="0.25">
      <c r="B7180" s="103"/>
      <c r="C7180" s="123"/>
      <c r="D7180" s="103"/>
      <c r="E7180" s="103"/>
      <c r="F7180" s="103"/>
      <c r="H7180" s="123"/>
      <c r="I7180" s="103"/>
      <c r="J7180" s="103"/>
      <c r="K7180" s="103"/>
    </row>
    <row r="7181" spans="2:11" x14ac:dyDescent="0.25">
      <c r="B7181" s="103"/>
      <c r="C7181" s="123"/>
      <c r="D7181" s="103"/>
      <c r="E7181" s="103"/>
      <c r="F7181" s="103"/>
      <c r="H7181" s="123"/>
      <c r="I7181" s="103"/>
      <c r="J7181" s="103"/>
      <c r="K7181" s="103"/>
    </row>
    <row r="7182" spans="2:11" x14ac:dyDescent="0.25">
      <c r="B7182" s="103"/>
      <c r="C7182" s="123"/>
      <c r="D7182" s="103"/>
      <c r="E7182" s="103"/>
      <c r="F7182" s="103"/>
      <c r="H7182" s="123"/>
      <c r="I7182" s="103"/>
      <c r="J7182" s="103"/>
      <c r="K7182" s="103"/>
    </row>
    <row r="7183" spans="2:11" x14ac:dyDescent="0.25">
      <c r="B7183" s="103"/>
      <c r="C7183" s="123"/>
      <c r="D7183" s="103"/>
      <c r="E7183" s="103"/>
      <c r="F7183" s="103"/>
      <c r="H7183" s="123"/>
      <c r="I7183" s="103"/>
      <c r="J7183" s="103"/>
      <c r="K7183" s="103"/>
    </row>
    <row r="7184" spans="2:11" x14ac:dyDescent="0.25">
      <c r="B7184" s="103"/>
      <c r="C7184" s="123"/>
      <c r="D7184" s="103"/>
      <c r="E7184" s="103"/>
      <c r="F7184" s="103"/>
      <c r="H7184" s="123"/>
      <c r="I7184" s="103"/>
      <c r="J7184" s="103"/>
      <c r="K7184" s="103"/>
    </row>
    <row r="7185" spans="2:11" x14ac:dyDescent="0.25">
      <c r="B7185" s="103"/>
      <c r="C7185" s="123"/>
      <c r="D7185" s="103"/>
      <c r="E7185" s="103"/>
      <c r="F7185" s="103"/>
      <c r="H7185" s="123"/>
      <c r="I7185" s="103"/>
      <c r="J7185" s="103"/>
      <c r="K7185" s="103"/>
    </row>
    <row r="7186" spans="2:11" x14ac:dyDescent="0.25">
      <c r="B7186" s="103"/>
      <c r="C7186" s="123"/>
      <c r="D7186" s="103"/>
      <c r="E7186" s="103"/>
      <c r="F7186" s="103"/>
      <c r="H7186" s="123"/>
      <c r="I7186" s="103"/>
      <c r="J7186" s="103"/>
      <c r="K7186" s="103"/>
    </row>
    <row r="7187" spans="2:11" x14ac:dyDescent="0.25">
      <c r="B7187" s="103"/>
      <c r="C7187" s="123"/>
      <c r="D7187" s="103"/>
      <c r="E7187" s="103"/>
      <c r="F7187" s="103"/>
      <c r="H7187" s="123"/>
      <c r="I7187" s="103"/>
      <c r="J7187" s="103"/>
      <c r="K7187" s="103"/>
    </row>
    <row r="7188" spans="2:11" x14ac:dyDescent="0.25">
      <c r="B7188" s="103"/>
      <c r="C7188" s="123"/>
      <c r="D7188" s="103"/>
      <c r="E7188" s="103"/>
      <c r="F7188" s="103"/>
      <c r="H7188" s="123"/>
      <c r="I7188" s="103"/>
      <c r="J7188" s="103"/>
      <c r="K7188" s="103"/>
    </row>
    <row r="7189" spans="2:11" x14ac:dyDescent="0.25">
      <c r="B7189" s="103"/>
      <c r="C7189" s="123"/>
      <c r="D7189" s="103"/>
      <c r="E7189" s="103"/>
      <c r="F7189" s="103"/>
      <c r="H7189" s="123"/>
      <c r="I7189" s="103"/>
      <c r="J7189" s="103"/>
      <c r="K7189" s="103"/>
    </row>
    <row r="7190" spans="2:11" x14ac:dyDescent="0.25">
      <c r="B7190" s="103"/>
      <c r="C7190" s="123"/>
      <c r="D7190" s="103"/>
      <c r="E7190" s="103"/>
      <c r="F7190" s="103"/>
      <c r="H7190" s="123"/>
      <c r="I7190" s="103"/>
      <c r="J7190" s="103"/>
      <c r="K7190" s="103"/>
    </row>
    <row r="7191" spans="2:11" x14ac:dyDescent="0.25">
      <c r="B7191" s="103"/>
      <c r="C7191" s="123"/>
      <c r="D7191" s="103"/>
      <c r="E7191" s="103"/>
      <c r="F7191" s="103"/>
      <c r="H7191" s="123"/>
      <c r="I7191" s="103"/>
      <c r="J7191" s="103"/>
      <c r="K7191" s="103"/>
    </row>
    <row r="7192" spans="2:11" x14ac:dyDescent="0.25">
      <c r="B7192" s="103"/>
      <c r="C7192" s="123"/>
      <c r="D7192" s="103"/>
      <c r="E7192" s="103"/>
      <c r="F7192" s="103"/>
      <c r="H7192" s="123"/>
      <c r="I7192" s="103"/>
      <c r="J7192" s="103"/>
      <c r="K7192" s="103"/>
    </row>
    <row r="7193" spans="2:11" x14ac:dyDescent="0.25">
      <c r="B7193" s="103"/>
      <c r="C7193" s="123"/>
      <c r="D7193" s="103"/>
      <c r="E7193" s="103"/>
      <c r="F7193" s="103"/>
      <c r="H7193" s="123"/>
      <c r="I7193" s="103"/>
      <c r="J7193" s="103"/>
      <c r="K7193" s="103"/>
    </row>
    <row r="7194" spans="2:11" x14ac:dyDescent="0.25">
      <c r="B7194" s="103"/>
      <c r="C7194" s="123"/>
      <c r="D7194" s="103"/>
      <c r="E7194" s="103"/>
      <c r="F7194" s="103"/>
      <c r="H7194" s="123"/>
      <c r="I7194" s="103"/>
      <c r="J7194" s="103"/>
      <c r="K7194" s="103"/>
    </row>
    <row r="7195" spans="2:11" x14ac:dyDescent="0.25">
      <c r="B7195" s="103"/>
      <c r="C7195" s="123"/>
      <c r="D7195" s="103"/>
      <c r="E7195" s="103"/>
      <c r="F7195" s="103"/>
      <c r="H7195" s="123"/>
      <c r="I7195" s="103"/>
      <c r="J7195" s="103"/>
      <c r="K7195" s="103"/>
    </row>
    <row r="7196" spans="2:11" x14ac:dyDescent="0.25">
      <c r="B7196" s="103"/>
      <c r="C7196" s="123"/>
      <c r="D7196" s="103"/>
      <c r="E7196" s="103"/>
      <c r="F7196" s="103"/>
      <c r="H7196" s="123"/>
      <c r="I7196" s="103"/>
      <c r="J7196" s="103"/>
      <c r="K7196" s="103"/>
    </row>
    <row r="7197" spans="2:11" x14ac:dyDescent="0.25">
      <c r="B7197" s="103"/>
      <c r="C7197" s="123"/>
      <c r="D7197" s="103"/>
      <c r="E7197" s="103"/>
      <c r="F7197" s="103"/>
      <c r="H7197" s="123"/>
      <c r="I7197" s="103"/>
      <c r="J7197" s="103"/>
      <c r="K7197" s="103"/>
    </row>
    <row r="7198" spans="2:11" x14ac:dyDescent="0.25">
      <c r="B7198" s="103"/>
      <c r="C7198" s="123"/>
      <c r="D7198" s="103"/>
      <c r="E7198" s="103"/>
      <c r="F7198" s="103"/>
      <c r="H7198" s="123"/>
      <c r="I7198" s="103"/>
      <c r="J7198" s="103"/>
      <c r="K7198" s="103"/>
    </row>
    <row r="7199" spans="2:11" x14ac:dyDescent="0.25">
      <c r="B7199" s="103"/>
      <c r="C7199" s="123"/>
      <c r="D7199" s="103"/>
      <c r="E7199" s="103"/>
      <c r="F7199" s="103"/>
      <c r="H7199" s="123"/>
      <c r="I7199" s="103"/>
      <c r="J7199" s="103"/>
      <c r="K7199" s="103"/>
    </row>
    <row r="7200" spans="2:11" x14ac:dyDescent="0.25">
      <c r="B7200" s="103"/>
      <c r="C7200" s="123"/>
      <c r="D7200" s="103"/>
      <c r="E7200" s="103"/>
      <c r="F7200" s="103"/>
      <c r="H7200" s="123"/>
      <c r="I7200" s="103"/>
      <c r="J7200" s="103"/>
      <c r="K7200" s="103"/>
    </row>
    <row r="7201" spans="2:11" x14ac:dyDescent="0.25">
      <c r="B7201" s="103"/>
      <c r="C7201" s="123"/>
      <c r="D7201" s="103"/>
      <c r="E7201" s="103"/>
      <c r="F7201" s="103"/>
      <c r="H7201" s="123"/>
      <c r="I7201" s="103"/>
      <c r="J7201" s="103"/>
      <c r="K7201" s="103"/>
    </row>
    <row r="7202" spans="2:11" x14ac:dyDescent="0.25">
      <c r="B7202" s="103"/>
      <c r="C7202" s="123"/>
      <c r="D7202" s="103"/>
      <c r="E7202" s="103"/>
      <c r="F7202" s="103"/>
      <c r="H7202" s="123"/>
      <c r="I7202" s="103"/>
      <c r="J7202" s="103"/>
      <c r="K7202" s="103"/>
    </row>
    <row r="7203" spans="2:11" x14ac:dyDescent="0.25">
      <c r="B7203" s="103"/>
      <c r="C7203" s="123"/>
      <c r="D7203" s="103"/>
      <c r="E7203" s="103"/>
      <c r="F7203" s="103"/>
      <c r="H7203" s="123"/>
      <c r="I7203" s="103"/>
      <c r="J7203" s="103"/>
      <c r="K7203" s="103"/>
    </row>
    <row r="7204" spans="2:11" x14ac:dyDescent="0.25">
      <c r="B7204" s="103"/>
      <c r="C7204" s="123"/>
      <c r="D7204" s="103"/>
      <c r="E7204" s="103"/>
      <c r="F7204" s="103"/>
      <c r="H7204" s="123"/>
      <c r="I7204" s="103"/>
      <c r="J7204" s="103"/>
      <c r="K7204" s="103"/>
    </row>
    <row r="7205" spans="2:11" x14ac:dyDescent="0.25">
      <c r="B7205" s="103"/>
      <c r="C7205" s="123"/>
      <c r="D7205" s="103"/>
      <c r="E7205" s="103"/>
      <c r="F7205" s="103"/>
      <c r="H7205" s="123"/>
      <c r="I7205" s="103"/>
      <c r="J7205" s="103"/>
      <c r="K7205" s="103"/>
    </row>
    <row r="7206" spans="2:11" x14ac:dyDescent="0.25">
      <c r="B7206" s="103"/>
      <c r="C7206" s="123"/>
      <c r="D7206" s="103"/>
      <c r="E7206" s="103"/>
      <c r="F7206" s="103"/>
      <c r="H7206" s="123"/>
      <c r="I7206" s="103"/>
      <c r="J7206" s="103"/>
      <c r="K7206" s="103"/>
    </row>
    <row r="7207" spans="2:11" x14ac:dyDescent="0.25">
      <c r="B7207" s="103"/>
      <c r="C7207" s="123"/>
      <c r="D7207" s="103"/>
      <c r="E7207" s="103"/>
      <c r="F7207" s="103"/>
      <c r="H7207" s="123"/>
      <c r="I7207" s="103"/>
      <c r="J7207" s="103"/>
      <c r="K7207" s="103"/>
    </row>
    <row r="7208" spans="2:11" x14ac:dyDescent="0.25">
      <c r="B7208" s="103"/>
      <c r="C7208" s="123"/>
      <c r="D7208" s="103"/>
      <c r="E7208" s="103"/>
      <c r="F7208" s="103"/>
      <c r="H7208" s="123"/>
      <c r="I7208" s="103"/>
      <c r="J7208" s="103"/>
      <c r="K7208" s="103"/>
    </row>
    <row r="7209" spans="2:11" x14ac:dyDescent="0.25">
      <c r="B7209" s="103"/>
      <c r="C7209" s="123"/>
      <c r="D7209" s="103"/>
      <c r="E7209" s="103"/>
      <c r="F7209" s="103"/>
      <c r="H7209" s="123"/>
      <c r="I7209" s="103"/>
      <c r="J7209" s="103"/>
      <c r="K7209" s="103"/>
    </row>
    <row r="7210" spans="2:11" x14ac:dyDescent="0.25">
      <c r="B7210" s="103"/>
      <c r="C7210" s="123"/>
      <c r="D7210" s="103"/>
      <c r="E7210" s="103"/>
      <c r="F7210" s="103"/>
      <c r="H7210" s="123"/>
      <c r="I7210" s="103"/>
      <c r="J7210" s="103"/>
      <c r="K7210" s="103"/>
    </row>
    <row r="7211" spans="2:11" x14ac:dyDescent="0.25">
      <c r="B7211" s="103"/>
      <c r="C7211" s="123"/>
      <c r="D7211" s="103"/>
      <c r="E7211" s="103"/>
      <c r="F7211" s="103"/>
      <c r="H7211" s="123"/>
      <c r="I7211" s="103"/>
      <c r="J7211" s="103"/>
      <c r="K7211" s="103"/>
    </row>
    <row r="7212" spans="2:11" x14ac:dyDescent="0.25">
      <c r="B7212" s="103"/>
      <c r="C7212" s="123"/>
      <c r="D7212" s="103"/>
      <c r="E7212" s="103"/>
      <c r="F7212" s="103"/>
      <c r="H7212" s="123"/>
      <c r="I7212" s="103"/>
      <c r="J7212" s="103"/>
      <c r="K7212" s="103"/>
    </row>
    <row r="7213" spans="2:11" x14ac:dyDescent="0.25">
      <c r="B7213" s="103"/>
      <c r="C7213" s="123"/>
      <c r="D7213" s="103"/>
      <c r="E7213" s="103"/>
      <c r="F7213" s="103"/>
      <c r="H7213" s="123"/>
      <c r="I7213" s="103"/>
      <c r="J7213" s="103"/>
      <c r="K7213" s="103"/>
    </row>
    <row r="7214" spans="2:11" x14ac:dyDescent="0.25">
      <c r="B7214" s="103"/>
      <c r="C7214" s="123"/>
      <c r="D7214" s="103"/>
      <c r="E7214" s="103"/>
      <c r="F7214" s="103"/>
      <c r="H7214" s="123"/>
      <c r="I7214" s="103"/>
      <c r="J7214" s="103"/>
      <c r="K7214" s="103"/>
    </row>
    <row r="7215" spans="2:11" x14ac:dyDescent="0.25">
      <c r="B7215" s="103"/>
      <c r="C7215" s="123"/>
      <c r="D7215" s="103"/>
      <c r="E7215" s="103"/>
      <c r="F7215" s="103"/>
      <c r="H7215" s="123"/>
      <c r="I7215" s="103"/>
      <c r="J7215" s="103"/>
      <c r="K7215" s="103"/>
    </row>
    <row r="7216" spans="2:11" x14ac:dyDescent="0.25">
      <c r="B7216" s="103"/>
      <c r="C7216" s="123"/>
      <c r="D7216" s="103"/>
      <c r="E7216" s="103"/>
      <c r="F7216" s="103"/>
      <c r="H7216" s="123"/>
      <c r="I7216" s="103"/>
      <c r="J7216" s="103"/>
      <c r="K7216" s="103"/>
    </row>
    <row r="7217" spans="2:11" x14ac:dyDescent="0.25">
      <c r="B7217" s="103"/>
      <c r="C7217" s="123"/>
      <c r="D7217" s="103"/>
      <c r="E7217" s="103"/>
      <c r="F7217" s="103"/>
      <c r="H7217" s="123"/>
      <c r="I7217" s="103"/>
      <c r="J7217" s="103"/>
      <c r="K7217" s="103"/>
    </row>
    <row r="7218" spans="2:11" x14ac:dyDescent="0.25">
      <c r="B7218" s="103"/>
      <c r="C7218" s="123"/>
      <c r="D7218" s="103"/>
      <c r="E7218" s="103"/>
      <c r="F7218" s="103"/>
      <c r="H7218" s="123"/>
      <c r="I7218" s="103"/>
      <c r="J7218" s="103"/>
      <c r="K7218" s="103"/>
    </row>
    <row r="7219" spans="2:11" x14ac:dyDescent="0.25">
      <c r="B7219" s="103"/>
      <c r="C7219" s="123"/>
      <c r="D7219" s="103"/>
      <c r="E7219" s="103"/>
      <c r="F7219" s="103"/>
      <c r="H7219" s="123"/>
      <c r="I7219" s="103"/>
      <c r="J7219" s="103"/>
      <c r="K7219" s="103"/>
    </row>
    <row r="7220" spans="2:11" x14ac:dyDescent="0.25">
      <c r="B7220" s="103"/>
      <c r="C7220" s="123"/>
      <c r="D7220" s="103"/>
      <c r="E7220" s="103"/>
      <c r="F7220" s="103"/>
      <c r="H7220" s="123"/>
      <c r="I7220" s="103"/>
      <c r="J7220" s="103"/>
      <c r="K7220" s="103"/>
    </row>
    <row r="7221" spans="2:11" x14ac:dyDescent="0.25">
      <c r="B7221" s="103"/>
      <c r="C7221" s="123"/>
      <c r="D7221" s="103"/>
      <c r="E7221" s="103"/>
      <c r="F7221" s="103"/>
      <c r="H7221" s="123"/>
      <c r="I7221" s="103"/>
      <c r="J7221" s="103"/>
      <c r="K7221" s="103"/>
    </row>
    <row r="7222" spans="2:11" x14ac:dyDescent="0.25">
      <c r="B7222" s="103"/>
      <c r="C7222" s="123"/>
      <c r="D7222" s="103"/>
      <c r="E7222" s="103"/>
      <c r="F7222" s="103"/>
      <c r="H7222" s="123"/>
      <c r="I7222" s="103"/>
      <c r="J7222" s="103"/>
      <c r="K7222" s="103"/>
    </row>
    <row r="7223" spans="2:11" x14ac:dyDescent="0.25">
      <c r="B7223" s="103"/>
      <c r="C7223" s="123"/>
      <c r="D7223" s="103"/>
      <c r="E7223" s="103"/>
      <c r="F7223" s="103"/>
      <c r="H7223" s="123"/>
      <c r="I7223" s="103"/>
      <c r="J7223" s="103"/>
      <c r="K7223" s="103"/>
    </row>
    <row r="7224" spans="2:11" x14ac:dyDescent="0.25">
      <c r="B7224" s="103"/>
      <c r="C7224" s="123"/>
      <c r="D7224" s="103"/>
      <c r="E7224" s="103"/>
      <c r="F7224" s="103"/>
      <c r="H7224" s="123"/>
      <c r="I7224" s="103"/>
      <c r="J7224" s="103"/>
      <c r="K7224" s="103"/>
    </row>
    <row r="7225" spans="2:11" x14ac:dyDescent="0.25">
      <c r="B7225" s="103"/>
      <c r="C7225" s="123"/>
      <c r="D7225" s="103"/>
      <c r="E7225" s="103"/>
      <c r="F7225" s="103"/>
      <c r="H7225" s="123"/>
      <c r="I7225" s="103"/>
      <c r="J7225" s="103"/>
      <c r="K7225" s="103"/>
    </row>
    <row r="7226" spans="2:11" x14ac:dyDescent="0.25">
      <c r="B7226" s="103"/>
      <c r="C7226" s="123"/>
      <c r="D7226" s="103"/>
      <c r="E7226" s="103"/>
      <c r="F7226" s="103"/>
      <c r="H7226" s="123"/>
      <c r="I7226" s="103"/>
      <c r="J7226" s="103"/>
      <c r="K7226" s="103"/>
    </row>
    <row r="7227" spans="2:11" x14ac:dyDescent="0.25">
      <c r="B7227" s="103"/>
      <c r="C7227" s="123"/>
      <c r="D7227" s="103"/>
      <c r="E7227" s="103"/>
      <c r="F7227" s="103"/>
      <c r="H7227" s="123"/>
      <c r="I7227" s="103"/>
      <c r="J7227" s="103"/>
      <c r="K7227" s="103"/>
    </row>
    <row r="7228" spans="2:11" x14ac:dyDescent="0.25">
      <c r="B7228" s="103"/>
      <c r="C7228" s="123"/>
      <c r="D7228" s="103"/>
      <c r="E7228" s="103"/>
      <c r="F7228" s="103"/>
      <c r="H7228" s="123"/>
      <c r="I7228" s="103"/>
      <c r="J7228" s="103"/>
      <c r="K7228" s="103"/>
    </row>
    <row r="7229" spans="2:11" x14ac:dyDescent="0.25">
      <c r="B7229" s="103"/>
      <c r="C7229" s="123"/>
      <c r="D7229" s="103"/>
      <c r="E7229" s="103"/>
      <c r="F7229" s="103"/>
      <c r="H7229" s="123"/>
      <c r="I7229" s="103"/>
      <c r="J7229" s="103"/>
      <c r="K7229" s="103"/>
    </row>
    <row r="7230" spans="2:11" x14ac:dyDescent="0.25">
      <c r="B7230" s="103"/>
      <c r="C7230" s="123"/>
      <c r="D7230" s="103"/>
      <c r="E7230" s="103"/>
      <c r="F7230" s="103"/>
      <c r="H7230" s="123"/>
      <c r="I7230" s="103"/>
      <c r="J7230" s="103"/>
      <c r="K7230" s="103"/>
    </row>
    <row r="7231" spans="2:11" x14ac:dyDescent="0.25">
      <c r="B7231" s="103"/>
      <c r="C7231" s="123"/>
      <c r="D7231" s="103"/>
      <c r="E7231" s="103"/>
      <c r="F7231" s="103"/>
      <c r="H7231" s="123"/>
      <c r="I7231" s="103"/>
      <c r="J7231" s="103"/>
      <c r="K7231" s="103"/>
    </row>
    <row r="7232" spans="2:11" x14ac:dyDescent="0.25">
      <c r="B7232" s="103"/>
      <c r="C7232" s="123"/>
      <c r="D7232" s="103"/>
      <c r="E7232" s="103"/>
      <c r="F7232" s="103"/>
      <c r="H7232" s="123"/>
      <c r="I7232" s="103"/>
      <c r="J7232" s="103"/>
      <c r="K7232" s="103"/>
    </row>
    <row r="7233" spans="2:11" x14ac:dyDescent="0.25">
      <c r="B7233" s="103"/>
      <c r="C7233" s="123"/>
      <c r="D7233" s="103"/>
      <c r="E7233" s="103"/>
      <c r="F7233" s="103"/>
      <c r="H7233" s="123"/>
      <c r="I7233" s="103"/>
      <c r="J7233" s="103"/>
      <c r="K7233" s="103"/>
    </row>
    <row r="7234" spans="2:11" x14ac:dyDescent="0.25">
      <c r="B7234" s="103"/>
      <c r="C7234" s="123"/>
      <c r="D7234" s="103"/>
      <c r="E7234" s="103"/>
      <c r="F7234" s="103"/>
      <c r="H7234" s="123"/>
      <c r="I7234" s="103"/>
      <c r="J7234" s="103"/>
      <c r="K7234" s="103"/>
    </row>
    <row r="7235" spans="2:11" x14ac:dyDescent="0.25">
      <c r="B7235" s="103"/>
      <c r="C7235" s="123"/>
      <c r="D7235" s="103"/>
      <c r="E7235" s="103"/>
      <c r="F7235" s="103"/>
      <c r="H7235" s="123"/>
      <c r="I7235" s="103"/>
      <c r="J7235" s="103"/>
      <c r="K7235" s="103"/>
    </row>
    <row r="7236" spans="2:11" x14ac:dyDescent="0.25">
      <c r="B7236" s="103"/>
      <c r="C7236" s="123"/>
      <c r="D7236" s="103"/>
      <c r="E7236" s="103"/>
      <c r="F7236" s="103"/>
      <c r="H7236" s="123"/>
      <c r="I7236" s="103"/>
      <c r="J7236" s="103"/>
      <c r="K7236" s="103"/>
    </row>
    <row r="7237" spans="2:11" x14ac:dyDescent="0.25">
      <c r="B7237" s="103"/>
      <c r="C7237" s="123"/>
      <c r="D7237" s="103"/>
      <c r="E7237" s="103"/>
      <c r="F7237" s="103"/>
      <c r="H7237" s="123"/>
      <c r="I7237" s="103"/>
      <c r="J7237" s="103"/>
      <c r="K7237" s="103"/>
    </row>
    <row r="7238" spans="2:11" x14ac:dyDescent="0.25">
      <c r="B7238" s="103"/>
      <c r="C7238" s="123"/>
      <c r="D7238" s="103"/>
      <c r="E7238" s="103"/>
      <c r="F7238" s="103"/>
      <c r="H7238" s="123"/>
      <c r="I7238" s="103"/>
      <c r="J7238" s="103"/>
      <c r="K7238" s="103"/>
    </row>
    <row r="7239" spans="2:11" x14ac:dyDescent="0.25">
      <c r="B7239" s="103"/>
      <c r="C7239" s="123"/>
      <c r="D7239" s="103"/>
      <c r="E7239" s="103"/>
      <c r="F7239" s="103"/>
      <c r="H7239" s="123"/>
      <c r="I7239" s="103"/>
      <c r="J7239" s="103"/>
      <c r="K7239" s="103"/>
    </row>
    <row r="7240" spans="2:11" x14ac:dyDescent="0.25">
      <c r="B7240" s="103"/>
      <c r="C7240" s="123"/>
      <c r="D7240" s="103"/>
      <c r="E7240" s="103"/>
      <c r="F7240" s="103"/>
      <c r="H7240" s="123"/>
      <c r="I7240" s="103"/>
      <c r="J7240" s="103"/>
      <c r="K7240" s="103"/>
    </row>
    <row r="7241" spans="2:11" x14ac:dyDescent="0.25">
      <c r="B7241" s="103"/>
      <c r="C7241" s="123"/>
      <c r="D7241" s="103"/>
      <c r="E7241" s="103"/>
      <c r="F7241" s="103"/>
      <c r="H7241" s="123"/>
      <c r="I7241" s="103"/>
      <c r="J7241" s="103"/>
      <c r="K7241" s="103"/>
    </row>
    <row r="7242" spans="2:11" x14ac:dyDescent="0.25">
      <c r="B7242" s="103"/>
      <c r="C7242" s="123"/>
      <c r="D7242" s="103"/>
      <c r="E7242" s="103"/>
      <c r="F7242" s="103"/>
      <c r="H7242" s="123"/>
      <c r="I7242" s="103"/>
      <c r="J7242" s="103"/>
      <c r="K7242" s="103"/>
    </row>
    <row r="7243" spans="2:11" x14ac:dyDescent="0.25">
      <c r="B7243" s="103"/>
      <c r="C7243" s="123"/>
      <c r="D7243" s="103"/>
      <c r="E7243" s="103"/>
      <c r="F7243" s="103"/>
      <c r="H7243" s="123"/>
      <c r="I7243" s="103"/>
      <c r="J7243" s="103"/>
      <c r="K7243" s="103"/>
    </row>
    <row r="7244" spans="2:11" x14ac:dyDescent="0.25">
      <c r="B7244" s="103"/>
      <c r="C7244" s="123"/>
      <c r="D7244" s="103"/>
      <c r="E7244" s="103"/>
      <c r="F7244" s="103"/>
      <c r="H7244" s="123"/>
      <c r="I7244" s="103"/>
      <c r="J7244" s="103"/>
      <c r="K7244" s="103"/>
    </row>
    <row r="7245" spans="2:11" x14ac:dyDescent="0.25">
      <c r="B7245" s="103"/>
      <c r="C7245" s="123"/>
      <c r="D7245" s="103"/>
      <c r="E7245" s="103"/>
      <c r="F7245" s="103"/>
      <c r="H7245" s="123"/>
      <c r="I7245" s="103"/>
      <c r="J7245" s="103"/>
      <c r="K7245" s="103"/>
    </row>
    <row r="7246" spans="2:11" x14ac:dyDescent="0.25">
      <c r="B7246" s="103"/>
      <c r="C7246" s="123"/>
      <c r="D7246" s="103"/>
      <c r="E7246" s="103"/>
      <c r="F7246" s="103"/>
      <c r="H7246" s="123"/>
      <c r="I7246" s="103"/>
      <c r="J7246" s="103"/>
      <c r="K7246" s="103"/>
    </row>
    <row r="7247" spans="2:11" x14ac:dyDescent="0.25">
      <c r="B7247" s="103"/>
      <c r="C7247" s="123"/>
      <c r="D7247" s="103"/>
      <c r="E7247" s="103"/>
      <c r="F7247" s="103"/>
      <c r="H7247" s="123"/>
      <c r="I7247" s="103"/>
      <c r="J7247" s="103"/>
      <c r="K7247" s="103"/>
    </row>
    <row r="7248" spans="2:11" x14ac:dyDescent="0.25">
      <c r="B7248" s="103"/>
      <c r="C7248" s="123"/>
      <c r="D7248" s="103"/>
      <c r="E7248" s="103"/>
      <c r="F7248" s="103"/>
      <c r="H7248" s="123"/>
      <c r="I7248" s="103"/>
      <c r="J7248" s="103"/>
      <c r="K7248" s="103"/>
    </row>
    <row r="7249" spans="2:11" x14ac:dyDescent="0.25">
      <c r="B7249" s="103"/>
      <c r="C7249" s="123"/>
      <c r="D7249" s="103"/>
      <c r="E7249" s="103"/>
      <c r="F7249" s="103"/>
      <c r="H7249" s="123"/>
      <c r="I7249" s="103"/>
      <c r="J7249" s="103"/>
      <c r="K7249" s="103"/>
    </row>
    <row r="7250" spans="2:11" x14ac:dyDescent="0.25">
      <c r="B7250" s="103"/>
      <c r="C7250" s="123"/>
      <c r="D7250" s="103"/>
      <c r="E7250" s="103"/>
      <c r="F7250" s="103"/>
      <c r="H7250" s="123"/>
      <c r="I7250" s="103"/>
      <c r="J7250" s="103"/>
      <c r="K7250" s="103"/>
    </row>
    <row r="7251" spans="2:11" x14ac:dyDescent="0.25">
      <c r="B7251" s="103"/>
      <c r="C7251" s="123"/>
      <c r="D7251" s="103"/>
      <c r="E7251" s="103"/>
      <c r="F7251" s="103"/>
      <c r="H7251" s="123"/>
      <c r="I7251" s="103"/>
      <c r="J7251" s="103"/>
      <c r="K7251" s="103"/>
    </row>
    <row r="7252" spans="2:11" x14ac:dyDescent="0.25">
      <c r="B7252" s="103"/>
      <c r="C7252" s="123"/>
      <c r="D7252" s="103"/>
      <c r="E7252" s="103"/>
      <c r="F7252" s="103"/>
      <c r="H7252" s="123"/>
      <c r="I7252" s="103"/>
      <c r="J7252" s="103"/>
      <c r="K7252" s="103"/>
    </row>
    <row r="7253" spans="2:11" x14ac:dyDescent="0.25">
      <c r="B7253" s="103"/>
      <c r="C7253" s="123"/>
      <c r="D7253" s="103"/>
      <c r="E7253" s="103"/>
      <c r="F7253" s="103"/>
      <c r="H7253" s="123"/>
      <c r="I7253" s="103"/>
      <c r="J7253" s="103"/>
      <c r="K7253" s="103"/>
    </row>
    <row r="7254" spans="2:11" x14ac:dyDescent="0.25">
      <c r="B7254" s="103"/>
      <c r="C7254" s="123"/>
      <c r="D7254" s="103"/>
      <c r="E7254" s="103"/>
      <c r="F7254" s="103"/>
      <c r="H7254" s="123"/>
      <c r="I7254" s="103"/>
      <c r="J7254" s="103"/>
      <c r="K7254" s="103"/>
    </row>
    <row r="7255" spans="2:11" x14ac:dyDescent="0.25">
      <c r="B7255" s="103"/>
      <c r="C7255" s="123"/>
      <c r="D7255" s="103"/>
      <c r="E7255" s="103"/>
      <c r="F7255" s="103"/>
      <c r="H7255" s="123"/>
      <c r="I7255" s="103"/>
      <c r="J7255" s="103"/>
      <c r="K7255" s="103"/>
    </row>
    <row r="7256" spans="2:11" x14ac:dyDescent="0.25">
      <c r="B7256" s="103"/>
      <c r="C7256" s="123"/>
      <c r="D7256" s="103"/>
      <c r="E7256" s="103"/>
      <c r="F7256" s="103"/>
      <c r="H7256" s="123"/>
      <c r="I7256" s="103"/>
      <c r="J7256" s="103"/>
      <c r="K7256" s="103"/>
    </row>
    <row r="7257" spans="2:11" x14ac:dyDescent="0.25">
      <c r="B7257" s="103"/>
      <c r="C7257" s="123"/>
      <c r="D7257" s="103"/>
      <c r="E7257" s="103"/>
      <c r="F7257" s="103"/>
      <c r="H7257" s="123"/>
      <c r="I7257" s="103"/>
      <c r="J7257" s="103"/>
      <c r="K7257" s="103"/>
    </row>
    <row r="7258" spans="2:11" x14ac:dyDescent="0.25">
      <c r="B7258" s="103"/>
      <c r="C7258" s="123"/>
      <c r="D7258" s="103"/>
      <c r="E7258" s="103"/>
      <c r="F7258" s="103"/>
      <c r="H7258" s="123"/>
      <c r="I7258" s="103"/>
      <c r="J7258" s="103"/>
      <c r="K7258" s="103"/>
    </row>
    <row r="7259" spans="2:11" x14ac:dyDescent="0.25">
      <c r="B7259" s="103"/>
      <c r="C7259" s="123"/>
      <c r="D7259" s="103"/>
      <c r="E7259" s="103"/>
      <c r="F7259" s="103"/>
      <c r="H7259" s="123"/>
      <c r="I7259" s="103"/>
      <c r="J7259" s="103"/>
      <c r="K7259" s="103"/>
    </row>
    <row r="7260" spans="2:11" x14ac:dyDescent="0.25">
      <c r="B7260" s="103"/>
      <c r="C7260" s="123"/>
      <c r="D7260" s="103"/>
      <c r="E7260" s="103"/>
      <c r="F7260" s="103"/>
      <c r="H7260" s="123"/>
      <c r="I7260" s="103"/>
      <c r="J7260" s="103"/>
      <c r="K7260" s="103"/>
    </row>
    <row r="7261" spans="2:11" x14ac:dyDescent="0.25">
      <c r="B7261" s="103"/>
      <c r="C7261" s="123"/>
      <c r="D7261" s="103"/>
      <c r="E7261" s="103"/>
      <c r="F7261" s="103"/>
      <c r="H7261" s="123"/>
      <c r="I7261" s="103"/>
      <c r="J7261" s="103"/>
      <c r="K7261" s="103"/>
    </row>
    <row r="7262" spans="2:11" x14ac:dyDescent="0.25">
      <c r="B7262" s="103"/>
      <c r="C7262" s="123"/>
      <c r="D7262" s="103"/>
      <c r="E7262" s="103"/>
      <c r="F7262" s="103"/>
      <c r="H7262" s="123"/>
      <c r="I7262" s="103"/>
      <c r="J7262" s="103"/>
      <c r="K7262" s="103"/>
    </row>
    <row r="7263" spans="2:11" x14ac:dyDescent="0.25">
      <c r="B7263" s="103"/>
      <c r="C7263" s="123"/>
      <c r="D7263" s="103"/>
      <c r="E7263" s="103"/>
      <c r="F7263" s="103"/>
      <c r="H7263" s="123"/>
      <c r="I7263" s="103"/>
      <c r="J7263" s="103"/>
      <c r="K7263" s="103"/>
    </row>
    <row r="7264" spans="2:11" x14ac:dyDescent="0.25">
      <c r="B7264" s="103"/>
      <c r="C7264" s="123"/>
      <c r="D7264" s="103"/>
      <c r="E7264" s="103"/>
      <c r="F7264" s="103"/>
      <c r="H7264" s="123"/>
      <c r="I7264" s="103"/>
      <c r="J7264" s="103"/>
      <c r="K7264" s="103"/>
    </row>
    <row r="7265" spans="2:11" x14ac:dyDescent="0.25">
      <c r="B7265" s="103"/>
      <c r="C7265" s="123"/>
      <c r="D7265" s="103"/>
      <c r="E7265" s="103"/>
      <c r="F7265" s="103"/>
      <c r="H7265" s="123"/>
      <c r="I7265" s="103"/>
      <c r="J7265" s="103"/>
      <c r="K7265" s="103"/>
    </row>
    <row r="7266" spans="2:11" x14ac:dyDescent="0.25">
      <c r="B7266" s="103"/>
      <c r="C7266" s="123"/>
      <c r="D7266" s="103"/>
      <c r="E7266" s="103"/>
      <c r="F7266" s="103"/>
      <c r="H7266" s="123"/>
      <c r="I7266" s="103"/>
      <c r="J7266" s="103"/>
      <c r="K7266" s="103"/>
    </row>
    <row r="7267" spans="2:11" x14ac:dyDescent="0.25">
      <c r="B7267" s="103"/>
      <c r="C7267" s="123"/>
      <c r="D7267" s="103"/>
      <c r="E7267" s="103"/>
      <c r="F7267" s="103"/>
      <c r="H7267" s="123"/>
      <c r="I7267" s="103"/>
      <c r="J7267" s="103"/>
      <c r="K7267" s="103"/>
    </row>
    <row r="7268" spans="2:11" x14ac:dyDescent="0.25">
      <c r="B7268" s="103"/>
      <c r="C7268" s="123"/>
      <c r="D7268" s="103"/>
      <c r="E7268" s="103"/>
      <c r="F7268" s="103"/>
      <c r="H7268" s="123"/>
      <c r="I7268" s="103"/>
      <c r="J7268" s="103"/>
      <c r="K7268" s="103"/>
    </row>
    <row r="7269" spans="2:11" x14ac:dyDescent="0.25">
      <c r="B7269" s="103"/>
      <c r="C7269" s="123"/>
      <c r="D7269" s="103"/>
      <c r="E7269" s="103"/>
      <c r="F7269" s="103"/>
      <c r="H7269" s="123"/>
      <c r="I7269" s="103"/>
      <c r="J7269" s="103"/>
      <c r="K7269" s="103"/>
    </row>
    <row r="7270" spans="2:11" x14ac:dyDescent="0.25">
      <c r="B7270" s="103"/>
      <c r="C7270" s="123"/>
      <c r="D7270" s="103"/>
      <c r="E7270" s="103"/>
      <c r="F7270" s="103"/>
      <c r="H7270" s="123"/>
      <c r="I7270" s="103"/>
      <c r="J7270" s="103"/>
      <c r="K7270" s="103"/>
    </row>
    <row r="7271" spans="2:11" x14ac:dyDescent="0.25">
      <c r="B7271" s="103"/>
      <c r="C7271" s="123"/>
      <c r="D7271" s="103"/>
      <c r="E7271" s="103"/>
      <c r="F7271" s="103"/>
      <c r="H7271" s="123"/>
      <c r="I7271" s="103"/>
      <c r="J7271" s="103"/>
      <c r="K7271" s="103"/>
    </row>
    <row r="7272" spans="2:11" x14ac:dyDescent="0.25">
      <c r="B7272" s="103"/>
      <c r="C7272" s="123"/>
      <c r="D7272" s="103"/>
      <c r="E7272" s="103"/>
      <c r="F7272" s="103"/>
      <c r="H7272" s="123"/>
      <c r="I7272" s="103"/>
      <c r="J7272" s="103"/>
      <c r="K7272" s="103"/>
    </row>
    <row r="7273" spans="2:11" x14ac:dyDescent="0.25">
      <c r="B7273" s="103"/>
      <c r="C7273" s="123"/>
      <c r="D7273" s="103"/>
      <c r="E7273" s="103"/>
      <c r="F7273" s="103"/>
      <c r="H7273" s="123"/>
      <c r="I7273" s="103"/>
      <c r="J7273" s="103"/>
      <c r="K7273" s="103"/>
    </row>
    <row r="7274" spans="2:11" x14ac:dyDescent="0.25">
      <c r="B7274" s="103"/>
      <c r="C7274" s="123"/>
      <c r="D7274" s="103"/>
      <c r="E7274" s="103"/>
      <c r="F7274" s="103"/>
      <c r="H7274" s="123"/>
      <c r="I7274" s="103"/>
      <c r="J7274" s="103"/>
      <c r="K7274" s="103"/>
    </row>
    <row r="7275" spans="2:11" x14ac:dyDescent="0.25">
      <c r="B7275" s="103"/>
      <c r="C7275" s="123"/>
      <c r="D7275" s="103"/>
      <c r="E7275" s="103"/>
      <c r="F7275" s="103"/>
      <c r="H7275" s="123"/>
      <c r="I7275" s="103"/>
      <c r="J7275" s="103"/>
      <c r="K7275" s="103"/>
    </row>
    <row r="7276" spans="2:11" x14ac:dyDescent="0.25">
      <c r="B7276" s="103"/>
      <c r="C7276" s="123"/>
      <c r="D7276" s="103"/>
      <c r="E7276" s="103"/>
      <c r="F7276" s="103"/>
      <c r="H7276" s="123"/>
      <c r="I7276" s="103"/>
      <c r="J7276" s="103"/>
      <c r="K7276" s="103"/>
    </row>
    <row r="7277" spans="2:11" x14ac:dyDescent="0.25">
      <c r="B7277" s="103"/>
      <c r="C7277" s="123"/>
      <c r="D7277" s="103"/>
      <c r="E7277" s="103"/>
      <c r="F7277" s="103"/>
      <c r="H7277" s="123"/>
      <c r="I7277" s="103"/>
      <c r="J7277" s="103"/>
      <c r="K7277" s="103"/>
    </row>
    <row r="7278" spans="2:11" x14ac:dyDescent="0.25">
      <c r="B7278" s="103"/>
      <c r="C7278" s="123"/>
      <c r="D7278" s="103"/>
      <c r="E7278" s="103"/>
      <c r="F7278" s="103"/>
      <c r="H7278" s="123"/>
      <c r="I7278" s="103"/>
      <c r="J7278" s="103"/>
      <c r="K7278" s="103"/>
    </row>
    <row r="7279" spans="2:11" x14ac:dyDescent="0.25">
      <c r="B7279" s="103"/>
      <c r="C7279" s="123"/>
      <c r="D7279" s="103"/>
      <c r="E7279" s="103"/>
      <c r="F7279" s="103"/>
      <c r="H7279" s="123"/>
      <c r="I7279" s="103"/>
      <c r="J7279" s="103"/>
      <c r="K7279" s="103"/>
    </row>
    <row r="7280" spans="2:11" x14ac:dyDescent="0.25">
      <c r="B7280" s="103"/>
      <c r="C7280" s="123"/>
      <c r="D7280" s="103"/>
      <c r="E7280" s="103"/>
      <c r="F7280" s="103"/>
      <c r="H7280" s="123"/>
      <c r="I7280" s="103"/>
      <c r="J7280" s="103"/>
      <c r="K7280" s="103"/>
    </row>
    <row r="7281" spans="2:11" x14ac:dyDescent="0.25">
      <c r="B7281" s="103"/>
      <c r="C7281" s="123"/>
      <c r="D7281" s="103"/>
      <c r="E7281" s="103"/>
      <c r="F7281" s="103"/>
      <c r="H7281" s="123"/>
      <c r="I7281" s="103"/>
      <c r="J7281" s="103"/>
      <c r="K7281" s="103"/>
    </row>
    <row r="7282" spans="2:11" x14ac:dyDescent="0.25">
      <c r="B7282" s="103"/>
      <c r="C7282" s="123"/>
      <c r="D7282" s="103"/>
      <c r="E7282" s="103"/>
      <c r="F7282" s="103"/>
      <c r="H7282" s="123"/>
      <c r="I7282" s="103"/>
      <c r="J7282" s="103"/>
      <c r="K7282" s="103"/>
    </row>
    <row r="7283" spans="2:11" x14ac:dyDescent="0.25">
      <c r="B7283" s="103"/>
      <c r="C7283" s="123"/>
      <c r="D7283" s="103"/>
      <c r="E7283" s="103"/>
      <c r="F7283" s="103"/>
      <c r="H7283" s="123"/>
      <c r="I7283" s="103"/>
      <c r="J7283" s="103"/>
      <c r="K7283" s="103"/>
    </row>
    <row r="7284" spans="2:11" x14ac:dyDescent="0.25">
      <c r="B7284" s="103"/>
      <c r="C7284" s="123"/>
      <c r="D7284" s="103"/>
      <c r="E7284" s="103"/>
      <c r="F7284" s="103"/>
      <c r="H7284" s="123"/>
      <c r="I7284" s="103"/>
      <c r="J7284" s="103"/>
      <c r="K7284" s="103"/>
    </row>
    <row r="7285" spans="2:11" x14ac:dyDescent="0.25">
      <c r="B7285" s="103"/>
      <c r="C7285" s="123"/>
      <c r="D7285" s="103"/>
      <c r="E7285" s="103"/>
      <c r="F7285" s="103"/>
      <c r="H7285" s="123"/>
      <c r="I7285" s="103"/>
      <c r="J7285" s="103"/>
      <c r="K7285" s="103"/>
    </row>
    <row r="7286" spans="2:11" x14ac:dyDescent="0.25">
      <c r="B7286" s="103"/>
      <c r="C7286" s="123"/>
      <c r="D7286" s="103"/>
      <c r="E7286" s="103"/>
      <c r="F7286" s="103"/>
      <c r="H7286" s="123"/>
      <c r="I7286" s="103"/>
      <c r="J7286" s="103"/>
      <c r="K7286" s="103"/>
    </row>
    <row r="7287" spans="2:11" x14ac:dyDescent="0.25">
      <c r="B7287" s="103"/>
      <c r="C7287" s="123"/>
      <c r="D7287" s="103"/>
      <c r="E7287" s="103"/>
      <c r="F7287" s="103"/>
      <c r="H7287" s="123"/>
      <c r="I7287" s="103"/>
      <c r="J7287" s="103"/>
      <c r="K7287" s="103"/>
    </row>
    <row r="7288" spans="2:11" x14ac:dyDescent="0.25">
      <c r="B7288" s="103"/>
      <c r="C7288" s="123"/>
      <c r="D7288" s="103"/>
      <c r="E7288" s="103"/>
      <c r="F7288" s="103"/>
      <c r="H7288" s="123"/>
      <c r="I7288" s="103"/>
      <c r="J7288" s="103"/>
      <c r="K7288" s="103"/>
    </row>
    <row r="7289" spans="2:11" x14ac:dyDescent="0.25">
      <c r="B7289" s="103"/>
      <c r="C7289" s="123"/>
      <c r="D7289" s="103"/>
      <c r="E7289" s="103"/>
      <c r="F7289" s="103"/>
      <c r="H7289" s="123"/>
      <c r="I7289" s="103"/>
      <c r="J7289" s="103"/>
      <c r="K7289" s="103"/>
    </row>
    <row r="7290" spans="2:11" x14ac:dyDescent="0.25">
      <c r="B7290" s="103"/>
      <c r="C7290" s="123"/>
      <c r="D7290" s="103"/>
      <c r="E7290" s="103"/>
      <c r="F7290" s="103"/>
      <c r="H7290" s="123"/>
      <c r="I7290" s="103"/>
      <c r="J7290" s="103"/>
      <c r="K7290" s="103"/>
    </row>
    <row r="7291" spans="2:11" x14ac:dyDescent="0.25">
      <c r="B7291" s="103"/>
      <c r="C7291" s="123"/>
      <c r="D7291" s="103"/>
      <c r="E7291" s="103"/>
      <c r="F7291" s="103"/>
      <c r="H7291" s="123"/>
      <c r="I7291" s="103"/>
      <c r="J7291" s="103"/>
      <c r="K7291" s="103"/>
    </row>
    <row r="7292" spans="2:11" x14ac:dyDescent="0.25">
      <c r="B7292" s="103"/>
      <c r="C7292" s="123"/>
      <c r="D7292" s="103"/>
      <c r="E7292" s="103"/>
      <c r="F7292" s="103"/>
      <c r="H7292" s="123"/>
      <c r="I7292" s="103"/>
      <c r="J7292" s="103"/>
      <c r="K7292" s="103"/>
    </row>
    <row r="7293" spans="2:11" x14ac:dyDescent="0.25">
      <c r="B7293" s="103"/>
      <c r="C7293" s="123"/>
      <c r="D7293" s="103"/>
      <c r="E7293" s="103"/>
      <c r="F7293" s="103"/>
      <c r="H7293" s="123"/>
      <c r="I7293" s="103"/>
      <c r="J7293" s="103"/>
      <c r="K7293" s="103"/>
    </row>
    <row r="7294" spans="2:11" x14ac:dyDescent="0.25">
      <c r="B7294" s="103"/>
      <c r="C7294" s="123"/>
      <c r="D7294" s="103"/>
      <c r="E7294" s="103"/>
      <c r="F7294" s="103"/>
      <c r="H7294" s="123"/>
      <c r="I7294" s="103"/>
      <c r="J7294" s="103"/>
      <c r="K7294" s="103"/>
    </row>
    <row r="7295" spans="2:11" x14ac:dyDescent="0.25">
      <c r="B7295" s="103"/>
      <c r="C7295" s="123"/>
      <c r="D7295" s="103"/>
      <c r="E7295" s="103"/>
      <c r="F7295" s="103"/>
      <c r="H7295" s="123"/>
      <c r="I7295" s="103"/>
      <c r="J7295" s="103"/>
      <c r="K7295" s="103"/>
    </row>
    <row r="7296" spans="2:11" x14ac:dyDescent="0.25">
      <c r="B7296" s="103"/>
      <c r="C7296" s="123"/>
      <c r="D7296" s="103"/>
      <c r="E7296" s="103"/>
      <c r="F7296" s="103"/>
      <c r="H7296" s="123"/>
      <c r="I7296" s="103"/>
      <c r="J7296" s="103"/>
      <c r="K7296" s="103"/>
    </row>
    <row r="7297" spans="2:11" x14ac:dyDescent="0.25">
      <c r="B7297" s="103"/>
      <c r="C7297" s="123"/>
      <c r="D7297" s="103"/>
      <c r="E7297" s="103"/>
      <c r="F7297" s="103"/>
      <c r="H7297" s="123"/>
      <c r="I7297" s="103"/>
      <c r="J7297" s="103"/>
      <c r="K7297" s="103"/>
    </row>
    <row r="7298" spans="2:11" x14ac:dyDescent="0.25">
      <c r="B7298" s="103"/>
      <c r="C7298" s="123"/>
      <c r="D7298" s="103"/>
      <c r="E7298" s="103"/>
      <c r="F7298" s="103"/>
      <c r="H7298" s="123"/>
      <c r="I7298" s="103"/>
      <c r="J7298" s="103"/>
      <c r="K7298" s="103"/>
    </row>
    <row r="7299" spans="2:11" x14ac:dyDescent="0.25">
      <c r="B7299" s="103"/>
      <c r="C7299" s="123"/>
      <c r="D7299" s="103"/>
      <c r="E7299" s="103"/>
      <c r="F7299" s="103"/>
      <c r="H7299" s="123"/>
      <c r="I7299" s="103"/>
      <c r="J7299" s="103"/>
      <c r="K7299" s="103"/>
    </row>
    <row r="7300" spans="2:11" x14ac:dyDescent="0.25">
      <c r="B7300" s="103"/>
      <c r="C7300" s="123"/>
      <c r="D7300" s="103"/>
      <c r="E7300" s="103"/>
      <c r="F7300" s="103"/>
      <c r="H7300" s="123"/>
      <c r="I7300" s="103"/>
      <c r="J7300" s="103"/>
      <c r="K7300" s="103"/>
    </row>
    <row r="7301" spans="2:11" x14ac:dyDescent="0.25">
      <c r="B7301" s="103"/>
      <c r="C7301" s="123"/>
      <c r="D7301" s="103"/>
      <c r="E7301" s="103"/>
      <c r="F7301" s="103"/>
      <c r="H7301" s="123"/>
      <c r="I7301" s="103"/>
      <c r="J7301" s="103"/>
      <c r="K7301" s="103"/>
    </row>
    <row r="7302" spans="2:11" x14ac:dyDescent="0.25">
      <c r="B7302" s="103"/>
      <c r="C7302" s="123"/>
      <c r="D7302" s="103"/>
      <c r="E7302" s="103"/>
      <c r="F7302" s="103"/>
      <c r="H7302" s="123"/>
      <c r="I7302" s="103"/>
      <c r="J7302" s="103"/>
      <c r="K7302" s="103"/>
    </row>
    <row r="7303" spans="2:11" x14ac:dyDescent="0.25">
      <c r="B7303" s="103"/>
      <c r="C7303" s="123"/>
      <c r="D7303" s="103"/>
      <c r="E7303" s="103"/>
      <c r="F7303" s="103"/>
      <c r="H7303" s="123"/>
      <c r="I7303" s="103"/>
      <c r="J7303" s="103"/>
      <c r="K7303" s="103"/>
    </row>
    <row r="7304" spans="2:11" x14ac:dyDescent="0.25">
      <c r="B7304" s="103"/>
      <c r="C7304" s="123"/>
      <c r="D7304" s="103"/>
      <c r="E7304" s="103"/>
      <c r="F7304" s="103"/>
      <c r="H7304" s="123"/>
      <c r="I7304" s="103"/>
      <c r="J7304" s="103"/>
      <c r="K7304" s="103"/>
    </row>
    <row r="7305" spans="2:11" x14ac:dyDescent="0.25">
      <c r="B7305" s="103"/>
      <c r="C7305" s="123"/>
      <c r="D7305" s="103"/>
      <c r="E7305" s="103"/>
      <c r="F7305" s="103"/>
      <c r="H7305" s="123"/>
      <c r="I7305" s="103"/>
      <c r="J7305" s="103"/>
      <c r="K7305" s="103"/>
    </row>
    <row r="7306" spans="2:11" x14ac:dyDescent="0.25">
      <c r="B7306" s="103"/>
      <c r="C7306" s="123"/>
      <c r="D7306" s="103"/>
      <c r="E7306" s="103"/>
      <c r="F7306" s="103"/>
      <c r="H7306" s="123"/>
      <c r="I7306" s="103"/>
      <c r="J7306" s="103"/>
      <c r="K7306" s="103"/>
    </row>
    <row r="7307" spans="2:11" x14ac:dyDescent="0.25">
      <c r="B7307" s="103"/>
      <c r="C7307" s="123"/>
      <c r="D7307" s="103"/>
      <c r="E7307" s="103"/>
      <c r="F7307" s="103"/>
      <c r="H7307" s="123"/>
      <c r="I7307" s="103"/>
      <c r="J7307" s="103"/>
      <c r="K7307" s="103"/>
    </row>
    <row r="7308" spans="2:11" x14ac:dyDescent="0.25">
      <c r="B7308" s="103"/>
      <c r="C7308" s="123"/>
      <c r="D7308" s="103"/>
      <c r="E7308" s="103"/>
      <c r="F7308" s="103"/>
      <c r="H7308" s="123"/>
      <c r="I7308" s="103"/>
      <c r="J7308" s="103"/>
      <c r="K7308" s="103"/>
    </row>
    <row r="7309" spans="2:11" x14ac:dyDescent="0.25">
      <c r="B7309" s="103"/>
      <c r="C7309" s="123"/>
      <c r="D7309" s="103"/>
      <c r="E7309" s="103"/>
      <c r="F7309" s="103"/>
      <c r="H7309" s="123"/>
      <c r="I7309" s="103"/>
      <c r="J7309" s="103"/>
      <c r="K7309" s="103"/>
    </row>
    <row r="7310" spans="2:11" x14ac:dyDescent="0.25">
      <c r="B7310" s="103"/>
      <c r="C7310" s="123"/>
      <c r="D7310" s="103"/>
      <c r="E7310" s="103"/>
      <c r="F7310" s="103"/>
      <c r="H7310" s="123"/>
      <c r="I7310" s="103"/>
      <c r="J7310" s="103"/>
      <c r="K7310" s="103"/>
    </row>
    <row r="7311" spans="2:11" x14ac:dyDescent="0.25">
      <c r="B7311" s="103"/>
      <c r="C7311" s="123"/>
      <c r="D7311" s="103"/>
      <c r="E7311" s="103"/>
      <c r="F7311" s="103"/>
      <c r="H7311" s="123"/>
      <c r="I7311" s="103"/>
      <c r="J7311" s="103"/>
      <c r="K7311" s="103"/>
    </row>
    <row r="7312" spans="2:11" x14ac:dyDescent="0.25">
      <c r="B7312" s="103"/>
      <c r="C7312" s="123"/>
      <c r="D7312" s="103"/>
      <c r="E7312" s="103"/>
      <c r="F7312" s="103"/>
      <c r="H7312" s="123"/>
      <c r="I7312" s="103"/>
      <c r="J7312" s="103"/>
      <c r="K7312" s="103"/>
    </row>
    <row r="7313" spans="2:11" x14ac:dyDescent="0.25">
      <c r="B7313" s="103"/>
      <c r="C7313" s="123"/>
      <c r="D7313" s="103"/>
      <c r="E7313" s="103"/>
      <c r="F7313" s="103"/>
      <c r="H7313" s="123"/>
      <c r="I7313" s="103"/>
      <c r="J7313" s="103"/>
      <c r="K7313" s="103"/>
    </row>
    <row r="7314" spans="2:11" x14ac:dyDescent="0.25">
      <c r="B7314" s="103"/>
      <c r="C7314" s="123"/>
      <c r="D7314" s="103"/>
      <c r="E7314" s="103"/>
      <c r="F7314" s="103"/>
      <c r="H7314" s="123"/>
      <c r="I7314" s="103"/>
      <c r="J7314" s="103"/>
      <c r="K7314" s="103"/>
    </row>
    <row r="7315" spans="2:11" x14ac:dyDescent="0.25">
      <c r="B7315" s="103"/>
      <c r="C7315" s="123"/>
      <c r="D7315" s="103"/>
      <c r="E7315" s="103"/>
      <c r="F7315" s="103"/>
      <c r="H7315" s="123"/>
      <c r="I7315" s="103"/>
      <c r="J7315" s="103"/>
      <c r="K7315" s="103"/>
    </row>
    <row r="7316" spans="2:11" x14ac:dyDescent="0.25">
      <c r="B7316" s="103"/>
      <c r="C7316" s="123"/>
      <c r="D7316" s="103"/>
      <c r="E7316" s="103"/>
      <c r="F7316" s="103"/>
      <c r="H7316" s="123"/>
      <c r="I7316" s="103"/>
      <c r="J7316" s="103"/>
      <c r="K7316" s="103"/>
    </row>
    <row r="7317" spans="2:11" x14ac:dyDescent="0.25">
      <c r="B7317" s="103"/>
      <c r="C7317" s="123"/>
      <c r="D7317" s="103"/>
      <c r="E7317" s="103"/>
      <c r="F7317" s="103"/>
      <c r="H7317" s="123"/>
      <c r="I7317" s="103"/>
      <c r="J7317" s="103"/>
      <c r="K7317" s="103"/>
    </row>
    <row r="7318" spans="2:11" x14ac:dyDescent="0.25">
      <c r="B7318" s="103"/>
      <c r="C7318" s="123"/>
      <c r="D7318" s="103"/>
      <c r="E7318" s="103"/>
      <c r="F7318" s="103"/>
      <c r="H7318" s="123"/>
      <c r="I7318" s="103"/>
      <c r="J7318" s="103"/>
      <c r="K7318" s="103"/>
    </row>
    <row r="7319" spans="2:11" x14ac:dyDescent="0.25">
      <c r="B7319" s="103"/>
      <c r="C7319" s="123"/>
      <c r="D7319" s="103"/>
      <c r="E7319" s="103"/>
      <c r="F7319" s="103"/>
      <c r="H7319" s="123"/>
      <c r="I7319" s="103"/>
      <c r="J7319" s="103"/>
      <c r="K7319" s="103"/>
    </row>
    <row r="7320" spans="2:11" x14ac:dyDescent="0.25">
      <c r="B7320" s="103"/>
      <c r="C7320" s="123"/>
      <c r="D7320" s="103"/>
      <c r="E7320" s="103"/>
      <c r="F7320" s="103"/>
      <c r="H7320" s="123"/>
      <c r="I7320" s="103"/>
      <c r="J7320" s="103"/>
      <c r="K7320" s="103"/>
    </row>
    <row r="7321" spans="2:11" x14ac:dyDescent="0.25">
      <c r="B7321" s="103"/>
      <c r="C7321" s="123"/>
      <c r="D7321" s="103"/>
      <c r="E7321" s="103"/>
      <c r="F7321" s="103"/>
      <c r="H7321" s="123"/>
      <c r="I7321" s="103"/>
      <c r="J7321" s="103"/>
      <c r="K7321" s="103"/>
    </row>
    <row r="7322" spans="2:11" x14ac:dyDescent="0.25">
      <c r="B7322" s="103"/>
      <c r="C7322" s="123"/>
      <c r="D7322" s="103"/>
      <c r="E7322" s="103"/>
      <c r="F7322" s="103"/>
      <c r="H7322" s="123"/>
      <c r="I7322" s="103"/>
      <c r="J7322" s="103"/>
      <c r="K7322" s="103"/>
    </row>
    <row r="7323" spans="2:11" x14ac:dyDescent="0.25">
      <c r="B7323" s="103"/>
      <c r="C7323" s="123"/>
      <c r="D7323" s="103"/>
      <c r="E7323" s="103"/>
      <c r="F7323" s="103"/>
      <c r="H7323" s="123"/>
      <c r="I7323" s="103"/>
      <c r="J7323" s="103"/>
      <c r="K7323" s="103"/>
    </row>
    <row r="7324" spans="2:11" x14ac:dyDescent="0.25">
      <c r="B7324" s="103"/>
      <c r="C7324" s="123"/>
      <c r="D7324" s="103"/>
      <c r="E7324" s="103"/>
      <c r="F7324" s="103"/>
      <c r="H7324" s="123"/>
      <c r="I7324" s="103"/>
      <c r="J7324" s="103"/>
      <c r="K7324" s="103"/>
    </row>
    <row r="7325" spans="2:11" x14ac:dyDescent="0.25">
      <c r="B7325" s="103"/>
      <c r="C7325" s="123"/>
      <c r="D7325" s="103"/>
      <c r="E7325" s="103"/>
      <c r="F7325" s="103"/>
      <c r="H7325" s="123"/>
      <c r="I7325" s="103"/>
      <c r="J7325" s="103"/>
      <c r="K7325" s="103"/>
    </row>
    <row r="7326" spans="2:11" x14ac:dyDescent="0.25">
      <c r="B7326" s="103"/>
      <c r="C7326" s="123"/>
      <c r="D7326" s="103"/>
      <c r="E7326" s="103"/>
      <c r="F7326" s="103"/>
      <c r="H7326" s="123"/>
      <c r="I7326" s="103"/>
      <c r="J7326" s="103"/>
      <c r="K7326" s="103"/>
    </row>
    <row r="7327" spans="2:11" x14ac:dyDescent="0.25">
      <c r="B7327" s="103"/>
      <c r="C7327" s="123"/>
      <c r="D7327" s="103"/>
      <c r="E7327" s="103"/>
      <c r="F7327" s="103"/>
      <c r="H7327" s="123"/>
      <c r="I7327" s="103"/>
      <c r="J7327" s="103"/>
      <c r="K7327" s="103"/>
    </row>
    <row r="7328" spans="2:11" x14ac:dyDescent="0.25">
      <c r="B7328" s="103"/>
      <c r="C7328" s="123"/>
      <c r="D7328" s="103"/>
      <c r="E7328" s="103"/>
      <c r="F7328" s="103"/>
      <c r="H7328" s="123"/>
      <c r="I7328" s="103"/>
      <c r="J7328" s="103"/>
      <c r="K7328" s="103"/>
    </row>
    <row r="7329" spans="2:11" x14ac:dyDescent="0.25">
      <c r="B7329" s="103"/>
      <c r="C7329" s="123"/>
      <c r="D7329" s="103"/>
      <c r="E7329" s="103"/>
      <c r="F7329" s="103"/>
      <c r="H7329" s="123"/>
      <c r="I7329" s="103"/>
      <c r="J7329" s="103"/>
      <c r="K7329" s="103"/>
    </row>
    <row r="7330" spans="2:11" x14ac:dyDescent="0.25">
      <c r="B7330" s="103"/>
      <c r="C7330" s="123"/>
      <c r="D7330" s="103"/>
      <c r="E7330" s="103"/>
      <c r="F7330" s="103"/>
      <c r="H7330" s="123"/>
      <c r="I7330" s="103"/>
      <c r="J7330" s="103"/>
      <c r="K7330" s="103"/>
    </row>
    <row r="7331" spans="2:11" x14ac:dyDescent="0.25">
      <c r="B7331" s="103"/>
      <c r="C7331" s="123"/>
      <c r="D7331" s="103"/>
      <c r="E7331" s="103"/>
      <c r="F7331" s="103"/>
      <c r="H7331" s="123"/>
      <c r="I7331" s="103"/>
      <c r="J7331" s="103"/>
      <c r="K7331" s="103"/>
    </row>
    <row r="7332" spans="2:11" x14ac:dyDescent="0.25">
      <c r="B7332" s="103"/>
      <c r="C7332" s="123"/>
      <c r="D7332" s="103"/>
      <c r="E7332" s="103"/>
      <c r="F7332" s="103"/>
      <c r="H7332" s="123"/>
      <c r="I7332" s="103"/>
      <c r="J7332" s="103"/>
      <c r="K7332" s="103"/>
    </row>
    <row r="7333" spans="2:11" x14ac:dyDescent="0.25">
      <c r="B7333" s="103"/>
      <c r="C7333" s="123"/>
      <c r="D7333" s="103"/>
      <c r="E7333" s="103"/>
      <c r="F7333" s="103"/>
      <c r="H7333" s="123"/>
      <c r="I7333" s="103"/>
      <c r="J7333" s="103"/>
      <c r="K7333" s="103"/>
    </row>
    <row r="7334" spans="2:11" x14ac:dyDescent="0.25">
      <c r="B7334" s="103"/>
      <c r="C7334" s="123"/>
      <c r="D7334" s="103"/>
      <c r="E7334" s="103"/>
      <c r="F7334" s="103"/>
      <c r="H7334" s="123"/>
      <c r="I7334" s="103"/>
      <c r="J7334" s="103"/>
      <c r="K7334" s="103"/>
    </row>
    <row r="7335" spans="2:11" x14ac:dyDescent="0.25">
      <c r="B7335" s="103"/>
      <c r="C7335" s="123"/>
      <c r="D7335" s="103"/>
      <c r="E7335" s="103"/>
      <c r="F7335" s="103"/>
      <c r="H7335" s="123"/>
      <c r="I7335" s="103"/>
      <c r="J7335" s="103"/>
      <c r="K7335" s="103"/>
    </row>
    <row r="7336" spans="2:11" x14ac:dyDescent="0.25">
      <c r="B7336" s="103"/>
      <c r="C7336" s="123"/>
      <c r="D7336" s="103"/>
      <c r="E7336" s="103"/>
      <c r="F7336" s="103"/>
      <c r="H7336" s="123"/>
      <c r="I7336" s="103"/>
      <c r="J7336" s="103"/>
      <c r="K7336" s="103"/>
    </row>
    <row r="7337" spans="2:11" x14ac:dyDescent="0.25">
      <c r="B7337" s="103"/>
      <c r="C7337" s="123"/>
      <c r="D7337" s="103"/>
      <c r="E7337" s="103"/>
      <c r="F7337" s="103"/>
      <c r="H7337" s="123"/>
      <c r="I7337" s="103"/>
      <c r="J7337" s="103"/>
      <c r="K7337" s="103"/>
    </row>
    <row r="7338" spans="2:11" x14ac:dyDescent="0.25">
      <c r="B7338" s="103"/>
      <c r="C7338" s="123"/>
      <c r="D7338" s="103"/>
      <c r="E7338" s="103"/>
      <c r="F7338" s="103"/>
      <c r="H7338" s="123"/>
      <c r="I7338" s="103"/>
      <c r="J7338" s="103"/>
      <c r="K7338" s="103"/>
    </row>
    <row r="7339" spans="2:11" x14ac:dyDescent="0.25">
      <c r="B7339" s="103"/>
      <c r="C7339" s="123"/>
      <c r="D7339" s="103"/>
      <c r="E7339" s="103"/>
      <c r="F7339" s="103"/>
      <c r="H7339" s="123"/>
      <c r="I7339" s="103"/>
      <c r="J7339" s="103"/>
      <c r="K7339" s="103"/>
    </row>
    <row r="7340" spans="2:11" x14ac:dyDescent="0.25">
      <c r="B7340" s="103"/>
      <c r="C7340" s="123"/>
      <c r="D7340" s="103"/>
      <c r="E7340" s="103"/>
      <c r="F7340" s="103"/>
      <c r="H7340" s="123"/>
      <c r="I7340" s="103"/>
      <c r="J7340" s="103"/>
      <c r="K7340" s="103"/>
    </row>
    <row r="7341" spans="2:11" x14ac:dyDescent="0.25">
      <c r="B7341" s="103"/>
      <c r="C7341" s="123"/>
      <c r="D7341" s="103"/>
      <c r="E7341" s="103"/>
      <c r="F7341" s="103"/>
      <c r="H7341" s="123"/>
      <c r="I7341" s="103"/>
      <c r="J7341" s="103"/>
      <c r="K7341" s="103"/>
    </row>
    <row r="7342" spans="2:11" x14ac:dyDescent="0.25">
      <c r="B7342" s="103"/>
      <c r="C7342" s="123"/>
      <c r="D7342" s="103"/>
      <c r="E7342" s="103"/>
      <c r="F7342" s="103"/>
      <c r="H7342" s="123"/>
      <c r="I7342" s="103"/>
      <c r="J7342" s="103"/>
      <c r="K7342" s="103"/>
    </row>
    <row r="7343" spans="2:11" x14ac:dyDescent="0.25">
      <c r="B7343" s="103"/>
      <c r="C7343" s="123"/>
      <c r="D7343" s="103"/>
      <c r="E7343" s="103"/>
      <c r="F7343" s="103"/>
      <c r="H7343" s="123"/>
      <c r="I7343" s="103"/>
      <c r="J7343" s="103"/>
      <c r="K7343" s="103"/>
    </row>
    <row r="7344" spans="2:11" x14ac:dyDescent="0.25">
      <c r="B7344" s="103"/>
      <c r="C7344" s="123"/>
      <c r="D7344" s="103"/>
      <c r="E7344" s="103"/>
      <c r="F7344" s="103"/>
      <c r="H7344" s="123"/>
      <c r="I7344" s="103"/>
      <c r="J7344" s="103"/>
      <c r="K7344" s="103"/>
    </row>
    <row r="7345" spans="2:11" x14ac:dyDescent="0.25">
      <c r="B7345" s="103"/>
      <c r="C7345" s="123"/>
      <c r="D7345" s="103"/>
      <c r="E7345" s="103"/>
      <c r="F7345" s="103"/>
      <c r="H7345" s="123"/>
      <c r="I7345" s="103"/>
      <c r="J7345" s="103"/>
      <c r="K7345" s="103"/>
    </row>
    <row r="7346" spans="2:11" x14ac:dyDescent="0.25">
      <c r="B7346" s="103"/>
      <c r="C7346" s="123"/>
      <c r="D7346" s="103"/>
      <c r="E7346" s="103"/>
      <c r="F7346" s="103"/>
      <c r="H7346" s="123"/>
      <c r="I7346" s="103"/>
      <c r="J7346" s="103"/>
      <c r="K7346" s="103"/>
    </row>
    <row r="7347" spans="2:11" x14ac:dyDescent="0.25">
      <c r="B7347" s="103"/>
      <c r="C7347" s="123"/>
      <c r="D7347" s="103"/>
      <c r="E7347" s="103"/>
      <c r="F7347" s="103"/>
      <c r="H7347" s="123"/>
      <c r="I7347" s="103"/>
      <c r="J7347" s="103"/>
      <c r="K7347" s="103"/>
    </row>
    <row r="7348" spans="2:11" x14ac:dyDescent="0.25">
      <c r="B7348" s="103"/>
      <c r="C7348" s="123"/>
      <c r="D7348" s="103"/>
      <c r="E7348" s="103"/>
      <c r="F7348" s="103"/>
      <c r="H7348" s="123"/>
      <c r="I7348" s="103"/>
      <c r="J7348" s="103"/>
      <c r="K7348" s="103"/>
    </row>
    <row r="7349" spans="2:11" x14ac:dyDescent="0.25">
      <c r="B7349" s="103"/>
      <c r="C7349" s="123"/>
      <c r="D7349" s="103"/>
      <c r="E7349" s="103"/>
      <c r="F7349" s="103"/>
      <c r="H7349" s="123"/>
      <c r="I7349" s="103"/>
      <c r="J7349" s="103"/>
      <c r="K7349" s="103"/>
    </row>
    <row r="7350" spans="2:11" x14ac:dyDescent="0.25">
      <c r="B7350" s="103"/>
      <c r="C7350" s="123"/>
      <c r="D7350" s="103"/>
      <c r="E7350" s="103"/>
      <c r="F7350" s="103"/>
      <c r="H7350" s="123"/>
      <c r="I7350" s="103"/>
      <c r="J7350" s="103"/>
      <c r="K7350" s="103"/>
    </row>
    <row r="7351" spans="2:11" x14ac:dyDescent="0.25">
      <c r="B7351" s="103"/>
      <c r="C7351" s="123"/>
      <c r="D7351" s="103"/>
      <c r="E7351" s="103"/>
      <c r="F7351" s="103"/>
      <c r="H7351" s="123"/>
      <c r="I7351" s="103"/>
      <c r="J7351" s="103"/>
      <c r="K7351" s="103"/>
    </row>
    <row r="7352" spans="2:11" x14ac:dyDescent="0.25">
      <c r="B7352" s="103"/>
      <c r="C7352" s="123"/>
      <c r="D7352" s="103"/>
      <c r="E7352" s="103"/>
      <c r="F7352" s="103"/>
      <c r="H7352" s="123"/>
      <c r="I7352" s="103"/>
      <c r="J7352" s="103"/>
      <c r="K7352" s="103"/>
    </row>
    <row r="7353" spans="2:11" x14ac:dyDescent="0.25">
      <c r="B7353" s="103"/>
      <c r="C7353" s="123"/>
      <c r="D7353" s="103"/>
      <c r="E7353" s="103"/>
      <c r="F7353" s="103"/>
      <c r="H7353" s="123"/>
      <c r="I7353" s="103"/>
      <c r="J7353" s="103"/>
      <c r="K7353" s="103"/>
    </row>
    <row r="7354" spans="2:11" x14ac:dyDescent="0.25">
      <c r="B7354" s="103"/>
      <c r="C7354" s="123"/>
      <c r="D7354" s="103"/>
      <c r="E7354" s="103"/>
      <c r="F7354" s="103"/>
      <c r="H7354" s="123"/>
      <c r="I7354" s="103"/>
      <c r="J7354" s="103"/>
      <c r="K7354" s="103"/>
    </row>
    <row r="7355" spans="2:11" x14ac:dyDescent="0.25">
      <c r="B7355" s="103"/>
      <c r="C7355" s="123"/>
      <c r="D7355" s="103"/>
      <c r="E7355" s="103"/>
      <c r="F7355" s="103"/>
      <c r="H7355" s="123"/>
      <c r="I7355" s="103"/>
      <c r="J7355" s="103"/>
      <c r="K7355" s="103"/>
    </row>
    <row r="7356" spans="2:11" x14ac:dyDescent="0.25">
      <c r="B7356" s="103"/>
      <c r="C7356" s="123"/>
      <c r="D7356" s="103"/>
      <c r="E7356" s="103"/>
      <c r="F7356" s="103"/>
      <c r="H7356" s="123"/>
      <c r="I7356" s="103"/>
      <c r="J7356" s="103"/>
      <c r="K7356" s="103"/>
    </row>
    <row r="7357" spans="2:11" x14ac:dyDescent="0.25">
      <c r="B7357" s="103"/>
      <c r="C7357" s="123"/>
      <c r="D7357" s="103"/>
      <c r="E7357" s="103"/>
      <c r="F7357" s="103"/>
      <c r="H7357" s="123"/>
      <c r="I7357" s="103"/>
      <c r="J7357" s="103"/>
      <c r="K7357" s="103"/>
    </row>
    <row r="7358" spans="2:11" x14ac:dyDescent="0.25">
      <c r="B7358" s="103"/>
      <c r="C7358" s="123"/>
      <c r="D7358" s="103"/>
      <c r="E7358" s="103"/>
      <c r="F7358" s="103"/>
      <c r="H7358" s="123"/>
      <c r="I7358" s="103"/>
      <c r="J7358" s="103"/>
      <c r="K7358" s="103"/>
    </row>
    <row r="7359" spans="2:11" x14ac:dyDescent="0.25">
      <c r="B7359" s="103"/>
      <c r="C7359" s="123"/>
      <c r="D7359" s="103"/>
      <c r="E7359" s="103"/>
      <c r="F7359" s="103"/>
      <c r="H7359" s="123"/>
      <c r="I7359" s="103"/>
      <c r="J7359" s="103"/>
      <c r="K7359" s="103"/>
    </row>
    <row r="7360" spans="2:11" x14ac:dyDescent="0.25">
      <c r="B7360" s="103"/>
      <c r="C7360" s="123"/>
      <c r="D7360" s="103"/>
      <c r="E7360" s="103"/>
      <c r="F7360" s="103"/>
      <c r="H7360" s="123"/>
      <c r="I7360" s="103"/>
      <c r="J7360" s="103"/>
      <c r="K7360" s="103"/>
    </row>
    <row r="7361" spans="2:11" x14ac:dyDescent="0.25">
      <c r="B7361" s="103"/>
      <c r="C7361" s="123"/>
      <c r="D7361" s="103"/>
      <c r="E7361" s="103"/>
      <c r="F7361" s="103"/>
      <c r="H7361" s="123"/>
      <c r="I7361" s="103"/>
      <c r="J7361" s="103"/>
      <c r="K7361" s="103"/>
    </row>
    <row r="7362" spans="2:11" x14ac:dyDescent="0.25">
      <c r="B7362" s="103"/>
      <c r="C7362" s="123"/>
      <c r="D7362" s="103"/>
      <c r="E7362" s="103"/>
      <c r="F7362" s="103"/>
      <c r="H7362" s="123"/>
      <c r="I7362" s="103"/>
      <c r="J7362" s="103"/>
      <c r="K7362" s="103"/>
    </row>
    <row r="7363" spans="2:11" x14ac:dyDescent="0.25">
      <c r="B7363" s="103"/>
      <c r="C7363" s="123"/>
      <c r="D7363" s="103"/>
      <c r="E7363" s="103"/>
      <c r="F7363" s="103"/>
      <c r="H7363" s="123"/>
      <c r="I7363" s="103"/>
      <c r="J7363" s="103"/>
      <c r="K7363" s="103"/>
    </row>
    <row r="7364" spans="2:11" x14ac:dyDescent="0.25">
      <c r="B7364" s="103"/>
      <c r="C7364" s="123"/>
      <c r="D7364" s="103"/>
      <c r="E7364" s="103"/>
      <c r="F7364" s="103"/>
      <c r="H7364" s="123"/>
      <c r="I7364" s="103"/>
      <c r="J7364" s="103"/>
      <c r="K7364" s="103"/>
    </row>
    <row r="7365" spans="2:11" x14ac:dyDescent="0.25">
      <c r="B7365" s="103"/>
      <c r="C7365" s="123"/>
      <c r="D7365" s="103"/>
      <c r="E7365" s="103"/>
      <c r="F7365" s="103"/>
      <c r="H7365" s="123"/>
      <c r="I7365" s="103"/>
      <c r="J7365" s="103"/>
      <c r="K7365" s="103"/>
    </row>
    <row r="7366" spans="2:11" x14ac:dyDescent="0.25">
      <c r="B7366" s="103"/>
      <c r="C7366" s="123"/>
      <c r="D7366" s="103"/>
      <c r="E7366" s="103"/>
      <c r="F7366" s="103"/>
      <c r="H7366" s="123"/>
      <c r="I7366" s="103"/>
      <c r="J7366" s="103"/>
      <c r="K7366" s="103"/>
    </row>
    <row r="7367" spans="2:11" x14ac:dyDescent="0.25">
      <c r="B7367" s="103"/>
      <c r="C7367" s="123"/>
      <c r="D7367" s="103"/>
      <c r="E7367" s="103"/>
      <c r="F7367" s="103"/>
      <c r="H7367" s="123"/>
      <c r="I7367" s="103"/>
      <c r="J7367" s="103"/>
      <c r="K7367" s="103"/>
    </row>
    <row r="7368" spans="2:11" x14ac:dyDescent="0.25">
      <c r="B7368" s="103"/>
      <c r="C7368" s="123"/>
      <c r="D7368" s="103"/>
      <c r="E7368" s="103"/>
      <c r="F7368" s="103"/>
      <c r="H7368" s="123"/>
      <c r="I7368" s="103"/>
      <c r="J7368" s="103"/>
      <c r="K7368" s="103"/>
    </row>
    <row r="7369" spans="2:11" x14ac:dyDescent="0.25">
      <c r="B7369" s="103"/>
      <c r="C7369" s="123"/>
      <c r="D7369" s="103"/>
      <c r="E7369" s="103"/>
      <c r="F7369" s="103"/>
      <c r="H7369" s="123"/>
      <c r="I7369" s="103"/>
      <c r="J7369" s="103"/>
      <c r="K7369" s="103"/>
    </row>
    <row r="7370" spans="2:11" x14ac:dyDescent="0.25">
      <c r="B7370" s="103"/>
      <c r="C7370" s="123"/>
      <c r="D7370" s="103"/>
      <c r="E7370" s="103"/>
      <c r="F7370" s="103"/>
      <c r="H7370" s="123"/>
      <c r="I7370" s="103"/>
      <c r="J7370" s="103"/>
      <c r="K7370" s="103"/>
    </row>
    <row r="7371" spans="2:11" x14ac:dyDescent="0.25">
      <c r="B7371" s="103"/>
      <c r="C7371" s="123"/>
      <c r="D7371" s="103"/>
      <c r="E7371" s="103"/>
      <c r="F7371" s="103"/>
      <c r="H7371" s="123"/>
      <c r="I7371" s="103"/>
      <c r="J7371" s="103"/>
      <c r="K7371" s="103"/>
    </row>
    <row r="7372" spans="2:11" x14ac:dyDescent="0.25">
      <c r="B7372" s="103"/>
      <c r="C7372" s="123"/>
      <c r="D7372" s="103"/>
      <c r="E7372" s="103"/>
      <c r="F7372" s="103"/>
      <c r="H7372" s="123"/>
      <c r="I7372" s="103"/>
      <c r="J7372" s="103"/>
      <c r="K7372" s="103"/>
    </row>
    <row r="7373" spans="2:11" x14ac:dyDescent="0.25">
      <c r="B7373" s="103"/>
      <c r="C7373" s="123"/>
      <c r="D7373" s="103"/>
      <c r="E7373" s="103"/>
      <c r="F7373" s="103"/>
      <c r="H7373" s="123"/>
      <c r="I7373" s="103"/>
      <c r="J7373" s="103"/>
      <c r="K7373" s="103"/>
    </row>
    <row r="7374" spans="2:11" x14ac:dyDescent="0.25">
      <c r="B7374" s="103"/>
      <c r="C7374" s="123"/>
      <c r="D7374" s="103"/>
      <c r="E7374" s="103"/>
      <c r="F7374" s="103"/>
      <c r="H7374" s="123"/>
      <c r="I7374" s="103"/>
      <c r="J7374" s="103"/>
      <c r="K7374" s="103"/>
    </row>
    <row r="7375" spans="2:11" x14ac:dyDescent="0.25">
      <c r="B7375" s="103"/>
      <c r="C7375" s="123"/>
      <c r="D7375" s="103"/>
      <c r="E7375" s="103"/>
      <c r="F7375" s="103"/>
      <c r="H7375" s="123"/>
      <c r="I7375" s="103"/>
      <c r="J7375" s="103"/>
      <c r="K7375" s="103"/>
    </row>
    <row r="7376" spans="2:11" x14ac:dyDescent="0.25">
      <c r="B7376" s="103"/>
      <c r="C7376" s="123"/>
      <c r="D7376" s="103"/>
      <c r="E7376" s="103"/>
      <c r="F7376" s="103"/>
      <c r="H7376" s="123"/>
      <c r="I7376" s="103"/>
      <c r="J7376" s="103"/>
      <c r="K7376" s="103"/>
    </row>
    <row r="7377" spans="2:11" x14ac:dyDescent="0.25">
      <c r="B7377" s="103"/>
      <c r="C7377" s="123"/>
      <c r="D7377" s="103"/>
      <c r="E7377" s="103"/>
      <c r="F7377" s="103"/>
      <c r="H7377" s="123"/>
      <c r="I7377" s="103"/>
      <c r="J7377" s="103"/>
      <c r="K7377" s="103"/>
    </row>
    <row r="7378" spans="2:11" x14ac:dyDescent="0.25">
      <c r="B7378" s="103"/>
      <c r="C7378" s="123"/>
      <c r="D7378" s="103"/>
      <c r="E7378" s="103"/>
      <c r="F7378" s="103"/>
      <c r="H7378" s="123"/>
      <c r="I7378" s="103"/>
      <c r="J7378" s="103"/>
      <c r="K7378" s="103"/>
    </row>
    <row r="7379" spans="2:11" x14ac:dyDescent="0.25">
      <c r="B7379" s="103"/>
      <c r="C7379" s="123"/>
      <c r="D7379" s="103"/>
      <c r="E7379" s="103"/>
      <c r="F7379" s="103"/>
      <c r="H7379" s="123"/>
      <c r="I7379" s="103"/>
      <c r="J7379" s="103"/>
      <c r="K7379" s="103"/>
    </row>
    <row r="7380" spans="2:11" x14ac:dyDescent="0.25">
      <c r="B7380" s="103"/>
      <c r="C7380" s="123"/>
      <c r="D7380" s="103"/>
      <c r="E7380" s="103"/>
      <c r="F7380" s="103"/>
      <c r="H7380" s="123"/>
      <c r="I7380" s="103"/>
      <c r="J7380" s="103"/>
      <c r="K7380" s="103"/>
    </row>
    <row r="7381" spans="2:11" x14ac:dyDescent="0.25">
      <c r="B7381" s="103"/>
      <c r="C7381" s="123"/>
      <c r="D7381" s="103"/>
      <c r="E7381" s="103"/>
      <c r="F7381" s="103"/>
      <c r="H7381" s="123"/>
      <c r="I7381" s="103"/>
      <c r="J7381" s="103"/>
      <c r="K7381" s="103"/>
    </row>
    <row r="7382" spans="2:11" x14ac:dyDescent="0.25">
      <c r="B7382" s="103"/>
      <c r="C7382" s="123"/>
      <c r="D7382" s="103"/>
      <c r="E7382" s="103"/>
      <c r="F7382" s="103"/>
      <c r="H7382" s="123"/>
      <c r="I7382" s="103"/>
      <c r="J7382" s="103"/>
      <c r="K7382" s="103"/>
    </row>
    <row r="7383" spans="2:11" x14ac:dyDescent="0.25">
      <c r="B7383" s="103"/>
      <c r="C7383" s="123"/>
      <c r="D7383" s="103"/>
      <c r="E7383" s="103"/>
      <c r="F7383" s="103"/>
      <c r="H7383" s="123"/>
      <c r="I7383" s="103"/>
      <c r="J7383" s="103"/>
      <c r="K7383" s="103"/>
    </row>
    <row r="7384" spans="2:11" x14ac:dyDescent="0.25">
      <c r="B7384" s="103"/>
      <c r="C7384" s="123"/>
      <c r="D7384" s="103"/>
      <c r="E7384" s="103"/>
      <c r="F7384" s="103"/>
      <c r="H7384" s="123"/>
      <c r="I7384" s="103"/>
      <c r="J7384" s="103"/>
      <c r="K7384" s="103"/>
    </row>
    <row r="7385" spans="2:11" x14ac:dyDescent="0.25">
      <c r="B7385" s="103"/>
      <c r="C7385" s="123"/>
      <c r="D7385" s="103"/>
      <c r="E7385" s="103"/>
      <c r="F7385" s="103"/>
      <c r="H7385" s="123"/>
      <c r="I7385" s="103"/>
      <c r="J7385" s="103"/>
      <c r="K7385" s="103"/>
    </row>
    <row r="7386" spans="2:11" x14ac:dyDescent="0.25">
      <c r="B7386" s="103"/>
      <c r="C7386" s="123"/>
      <c r="D7386" s="103"/>
      <c r="E7386" s="103"/>
      <c r="F7386" s="103"/>
      <c r="H7386" s="123"/>
      <c r="I7386" s="103"/>
      <c r="J7386" s="103"/>
      <c r="K7386" s="103"/>
    </row>
    <row r="7387" spans="2:11" x14ac:dyDescent="0.25">
      <c r="B7387" s="103"/>
      <c r="C7387" s="123"/>
      <c r="D7387" s="103"/>
      <c r="E7387" s="103"/>
      <c r="F7387" s="103"/>
      <c r="H7387" s="123"/>
      <c r="I7387" s="103"/>
      <c r="J7387" s="103"/>
      <c r="K7387" s="103"/>
    </row>
    <row r="7388" spans="2:11" x14ac:dyDescent="0.25">
      <c r="B7388" s="103"/>
      <c r="C7388" s="123"/>
      <c r="D7388" s="103"/>
      <c r="E7388" s="103"/>
      <c r="F7388" s="103"/>
      <c r="H7388" s="123"/>
      <c r="I7388" s="103"/>
      <c r="J7388" s="103"/>
      <c r="K7388" s="103"/>
    </row>
    <row r="7389" spans="2:11" x14ac:dyDescent="0.25">
      <c r="B7389" s="103"/>
      <c r="C7389" s="123"/>
      <c r="D7389" s="103"/>
      <c r="E7389" s="103"/>
      <c r="F7389" s="103"/>
      <c r="H7389" s="123"/>
      <c r="I7389" s="103"/>
      <c r="J7389" s="103"/>
      <c r="K7389" s="103"/>
    </row>
    <row r="7390" spans="2:11" x14ac:dyDescent="0.25">
      <c r="B7390" s="103"/>
      <c r="C7390" s="123"/>
      <c r="D7390" s="103"/>
      <c r="E7390" s="103"/>
      <c r="F7390" s="103"/>
      <c r="H7390" s="123"/>
      <c r="I7390" s="103"/>
      <c r="J7390" s="103"/>
      <c r="K7390" s="103"/>
    </row>
    <row r="7391" spans="2:11" x14ac:dyDescent="0.25">
      <c r="B7391" s="103"/>
      <c r="C7391" s="123"/>
      <c r="D7391" s="103"/>
      <c r="E7391" s="103"/>
      <c r="F7391" s="103"/>
      <c r="H7391" s="123"/>
      <c r="I7391" s="103"/>
      <c r="J7391" s="103"/>
      <c r="K7391" s="103"/>
    </row>
    <row r="7392" spans="2:11" x14ac:dyDescent="0.25">
      <c r="B7392" s="103"/>
      <c r="C7392" s="123"/>
      <c r="D7392" s="103"/>
      <c r="E7392" s="103"/>
      <c r="F7392" s="103"/>
      <c r="H7392" s="123"/>
      <c r="I7392" s="103"/>
      <c r="J7392" s="103"/>
      <c r="K7392" s="103"/>
    </row>
    <row r="7393" spans="2:11" x14ac:dyDescent="0.25">
      <c r="B7393" s="103"/>
      <c r="C7393" s="123"/>
      <c r="D7393" s="103"/>
      <c r="E7393" s="103"/>
      <c r="F7393" s="103"/>
      <c r="H7393" s="123"/>
      <c r="I7393" s="103"/>
      <c r="J7393" s="103"/>
      <c r="K7393" s="103"/>
    </row>
    <row r="7394" spans="2:11" x14ac:dyDescent="0.25">
      <c r="B7394" s="103"/>
      <c r="C7394" s="123"/>
      <c r="D7394" s="103"/>
      <c r="E7394" s="103"/>
      <c r="F7394" s="103"/>
      <c r="H7394" s="123"/>
      <c r="I7394" s="103"/>
      <c r="J7394" s="103"/>
      <c r="K7394" s="103"/>
    </row>
    <row r="7395" spans="2:11" x14ac:dyDescent="0.25">
      <c r="B7395" s="103"/>
      <c r="C7395" s="123"/>
      <c r="D7395" s="103"/>
      <c r="E7395" s="103"/>
      <c r="F7395" s="103"/>
      <c r="H7395" s="123"/>
      <c r="I7395" s="103"/>
      <c r="J7395" s="103"/>
      <c r="K7395" s="103"/>
    </row>
    <row r="7396" spans="2:11" x14ac:dyDescent="0.25">
      <c r="B7396" s="103"/>
      <c r="C7396" s="123"/>
      <c r="D7396" s="103"/>
      <c r="E7396" s="103"/>
      <c r="F7396" s="103"/>
      <c r="H7396" s="123"/>
      <c r="I7396" s="103"/>
      <c r="J7396" s="103"/>
      <c r="K7396" s="103"/>
    </row>
    <row r="7397" spans="2:11" x14ac:dyDescent="0.25">
      <c r="B7397" s="103"/>
      <c r="C7397" s="123"/>
      <c r="D7397" s="103"/>
      <c r="E7397" s="103"/>
      <c r="F7397" s="103"/>
      <c r="H7397" s="123"/>
      <c r="I7397" s="103"/>
      <c r="J7397" s="103"/>
      <c r="K7397" s="103"/>
    </row>
    <row r="7398" spans="2:11" x14ac:dyDescent="0.25">
      <c r="B7398" s="103"/>
      <c r="C7398" s="123"/>
      <c r="D7398" s="103"/>
      <c r="E7398" s="103"/>
      <c r="F7398" s="103"/>
      <c r="H7398" s="123"/>
      <c r="I7398" s="103"/>
      <c r="J7398" s="103"/>
      <c r="K7398" s="103"/>
    </row>
    <row r="7399" spans="2:11" x14ac:dyDescent="0.25">
      <c r="B7399" s="103"/>
      <c r="C7399" s="123"/>
      <c r="D7399" s="103"/>
      <c r="E7399" s="103"/>
      <c r="F7399" s="103"/>
      <c r="H7399" s="123"/>
      <c r="I7399" s="103"/>
      <c r="J7399" s="103"/>
      <c r="K7399" s="103"/>
    </row>
    <row r="7400" spans="2:11" x14ac:dyDescent="0.25">
      <c r="B7400" s="103"/>
      <c r="C7400" s="123"/>
      <c r="D7400" s="103"/>
      <c r="E7400" s="103"/>
      <c r="F7400" s="103"/>
      <c r="H7400" s="123"/>
      <c r="I7400" s="103"/>
      <c r="J7400" s="103"/>
      <c r="K7400" s="103"/>
    </row>
    <row r="7401" spans="2:11" x14ac:dyDescent="0.25">
      <c r="B7401" s="103"/>
      <c r="C7401" s="123"/>
      <c r="D7401" s="103"/>
      <c r="E7401" s="103"/>
      <c r="F7401" s="103"/>
      <c r="H7401" s="123"/>
      <c r="I7401" s="103"/>
      <c r="J7401" s="103"/>
      <c r="K7401" s="103"/>
    </row>
    <row r="7402" spans="2:11" x14ac:dyDescent="0.25">
      <c r="B7402" s="103"/>
      <c r="C7402" s="123"/>
      <c r="D7402" s="103"/>
      <c r="E7402" s="103"/>
      <c r="F7402" s="103"/>
      <c r="H7402" s="123"/>
      <c r="I7402" s="103"/>
      <c r="J7402" s="103"/>
      <c r="K7402" s="103"/>
    </row>
    <row r="7403" spans="2:11" x14ac:dyDescent="0.25">
      <c r="B7403" s="103"/>
      <c r="C7403" s="123"/>
      <c r="D7403" s="103"/>
      <c r="E7403" s="103"/>
      <c r="F7403" s="103"/>
      <c r="H7403" s="123"/>
      <c r="I7403" s="103"/>
      <c r="J7403" s="103"/>
      <c r="K7403" s="103"/>
    </row>
    <row r="7404" spans="2:11" x14ac:dyDescent="0.25">
      <c r="B7404" s="103"/>
      <c r="C7404" s="123"/>
      <c r="D7404" s="103"/>
      <c r="E7404" s="103"/>
      <c r="F7404" s="103"/>
      <c r="H7404" s="123"/>
      <c r="I7404" s="103"/>
      <c r="J7404" s="103"/>
      <c r="K7404" s="103"/>
    </row>
    <row r="7405" spans="2:11" x14ac:dyDescent="0.25">
      <c r="B7405" s="103"/>
      <c r="C7405" s="123"/>
      <c r="D7405" s="103"/>
      <c r="E7405" s="103"/>
      <c r="F7405" s="103"/>
      <c r="H7405" s="123"/>
      <c r="I7405" s="103"/>
      <c r="J7405" s="103"/>
      <c r="K7405" s="103"/>
    </row>
    <row r="7406" spans="2:11" x14ac:dyDescent="0.25">
      <c r="B7406" s="103"/>
      <c r="C7406" s="123"/>
      <c r="D7406" s="103"/>
      <c r="E7406" s="103"/>
      <c r="F7406" s="103"/>
      <c r="H7406" s="123"/>
      <c r="I7406" s="103"/>
      <c r="J7406" s="103"/>
      <c r="K7406" s="103"/>
    </row>
    <row r="7407" spans="2:11" x14ac:dyDescent="0.25">
      <c r="B7407" s="103"/>
      <c r="C7407" s="123"/>
      <c r="D7407" s="103"/>
      <c r="E7407" s="103"/>
      <c r="F7407" s="103"/>
      <c r="H7407" s="123"/>
      <c r="I7407" s="103"/>
      <c r="J7407" s="103"/>
      <c r="K7407" s="103"/>
    </row>
    <row r="7408" spans="2:11" x14ac:dyDescent="0.25">
      <c r="B7408" s="103"/>
      <c r="C7408" s="123"/>
      <c r="D7408" s="103"/>
      <c r="E7408" s="103"/>
      <c r="F7408" s="103"/>
      <c r="H7408" s="123"/>
      <c r="I7408" s="103"/>
      <c r="J7408" s="103"/>
      <c r="K7408" s="103"/>
    </row>
    <row r="7409" spans="2:11" x14ac:dyDescent="0.25">
      <c r="B7409" s="103"/>
      <c r="C7409" s="123"/>
      <c r="D7409" s="103"/>
      <c r="E7409" s="103"/>
      <c r="F7409" s="103"/>
      <c r="H7409" s="123"/>
      <c r="I7409" s="103"/>
      <c r="J7409" s="103"/>
      <c r="K7409" s="103"/>
    </row>
    <row r="7410" spans="2:11" x14ac:dyDescent="0.25">
      <c r="B7410" s="103"/>
      <c r="C7410" s="123"/>
      <c r="D7410" s="103"/>
      <c r="E7410" s="103"/>
      <c r="F7410" s="103"/>
      <c r="H7410" s="123"/>
      <c r="I7410" s="103"/>
      <c r="J7410" s="103"/>
      <c r="K7410" s="103"/>
    </row>
    <row r="7411" spans="2:11" x14ac:dyDescent="0.25">
      <c r="B7411" s="103"/>
      <c r="C7411" s="123"/>
      <c r="D7411" s="103"/>
      <c r="E7411" s="103"/>
      <c r="F7411" s="103"/>
      <c r="H7411" s="123"/>
      <c r="I7411" s="103"/>
      <c r="J7411" s="103"/>
      <c r="K7411" s="103"/>
    </row>
    <row r="7412" spans="2:11" x14ac:dyDescent="0.25">
      <c r="B7412" s="103"/>
      <c r="C7412" s="123"/>
      <c r="D7412" s="103"/>
      <c r="E7412" s="103"/>
      <c r="F7412" s="103"/>
      <c r="H7412" s="123"/>
      <c r="I7412" s="103"/>
      <c r="J7412" s="103"/>
      <c r="K7412" s="103"/>
    </row>
    <row r="7413" spans="2:11" x14ac:dyDescent="0.25">
      <c r="B7413" s="103"/>
      <c r="C7413" s="123"/>
      <c r="D7413" s="103"/>
      <c r="E7413" s="103"/>
      <c r="F7413" s="103"/>
      <c r="H7413" s="123"/>
      <c r="I7413" s="103"/>
      <c r="J7413" s="103"/>
      <c r="K7413" s="103"/>
    </row>
    <row r="7414" spans="2:11" x14ac:dyDescent="0.25">
      <c r="B7414" s="103"/>
      <c r="C7414" s="123"/>
      <c r="D7414" s="103"/>
      <c r="E7414" s="103"/>
      <c r="F7414" s="103"/>
      <c r="H7414" s="123"/>
      <c r="I7414" s="103"/>
      <c r="J7414" s="103"/>
      <c r="K7414" s="103"/>
    </row>
    <row r="7415" spans="2:11" x14ac:dyDescent="0.25">
      <c r="B7415" s="103"/>
      <c r="C7415" s="123"/>
      <c r="D7415" s="103"/>
      <c r="E7415" s="103"/>
      <c r="F7415" s="103"/>
      <c r="H7415" s="123"/>
      <c r="I7415" s="103"/>
      <c r="J7415" s="103"/>
      <c r="K7415" s="103"/>
    </row>
    <row r="7416" spans="2:11" x14ac:dyDescent="0.25">
      <c r="B7416" s="103"/>
      <c r="C7416" s="123"/>
      <c r="D7416" s="103"/>
      <c r="E7416" s="103"/>
      <c r="F7416" s="103"/>
      <c r="H7416" s="123"/>
      <c r="I7416" s="103"/>
      <c r="J7416" s="103"/>
      <c r="K7416" s="103"/>
    </row>
    <row r="7417" spans="2:11" x14ac:dyDescent="0.25">
      <c r="B7417" s="103"/>
      <c r="C7417" s="123"/>
      <c r="D7417" s="103"/>
      <c r="E7417" s="103"/>
      <c r="F7417" s="103"/>
      <c r="H7417" s="123"/>
      <c r="I7417" s="103"/>
      <c r="J7417" s="103"/>
      <c r="K7417" s="103"/>
    </row>
    <row r="7418" spans="2:11" x14ac:dyDescent="0.25">
      <c r="B7418" s="103"/>
      <c r="C7418" s="123"/>
      <c r="D7418" s="103"/>
      <c r="E7418" s="103"/>
      <c r="F7418" s="103"/>
      <c r="H7418" s="123"/>
      <c r="I7418" s="103"/>
      <c r="J7418" s="103"/>
      <c r="K7418" s="103"/>
    </row>
    <row r="7419" spans="2:11" x14ac:dyDescent="0.25">
      <c r="B7419" s="103"/>
      <c r="C7419" s="123"/>
      <c r="D7419" s="103"/>
      <c r="E7419" s="103"/>
      <c r="F7419" s="103"/>
      <c r="H7419" s="123"/>
      <c r="I7419" s="103"/>
      <c r="J7419" s="103"/>
      <c r="K7419" s="103"/>
    </row>
    <row r="7420" spans="2:11" x14ac:dyDescent="0.25">
      <c r="B7420" s="103"/>
      <c r="C7420" s="123"/>
      <c r="D7420" s="103"/>
      <c r="E7420" s="103"/>
      <c r="F7420" s="103"/>
      <c r="H7420" s="123"/>
      <c r="I7420" s="103"/>
      <c r="J7420" s="103"/>
      <c r="K7420" s="103"/>
    </row>
    <row r="7421" spans="2:11" x14ac:dyDescent="0.25">
      <c r="B7421" s="103"/>
      <c r="C7421" s="123"/>
      <c r="D7421" s="103"/>
      <c r="E7421" s="103"/>
      <c r="F7421" s="103"/>
      <c r="H7421" s="123"/>
      <c r="I7421" s="103"/>
      <c r="J7421" s="103"/>
      <c r="K7421" s="103"/>
    </row>
    <row r="7422" spans="2:11" x14ac:dyDescent="0.25">
      <c r="B7422" s="103"/>
      <c r="C7422" s="123"/>
      <c r="D7422" s="103"/>
      <c r="E7422" s="103"/>
      <c r="F7422" s="103"/>
      <c r="H7422" s="123"/>
      <c r="I7422" s="103"/>
      <c r="J7422" s="103"/>
      <c r="K7422" s="103"/>
    </row>
    <row r="7423" spans="2:11" x14ac:dyDescent="0.25">
      <c r="B7423" s="103"/>
      <c r="C7423" s="123"/>
      <c r="D7423" s="103"/>
      <c r="E7423" s="103"/>
      <c r="F7423" s="103"/>
      <c r="H7423" s="123"/>
      <c r="I7423" s="103"/>
      <c r="J7423" s="103"/>
      <c r="K7423" s="103"/>
    </row>
    <row r="7424" spans="2:11" x14ac:dyDescent="0.25">
      <c r="B7424" s="103"/>
      <c r="C7424" s="123"/>
      <c r="D7424" s="103"/>
      <c r="E7424" s="103"/>
      <c r="F7424" s="103"/>
      <c r="H7424" s="123"/>
      <c r="I7424" s="103"/>
      <c r="J7424" s="103"/>
      <c r="K7424" s="103"/>
    </row>
    <row r="7425" spans="2:11" x14ac:dyDescent="0.25">
      <c r="B7425" s="103"/>
      <c r="C7425" s="123"/>
      <c r="D7425" s="103"/>
      <c r="E7425" s="103"/>
      <c r="F7425" s="103"/>
      <c r="H7425" s="123"/>
      <c r="I7425" s="103"/>
      <c r="J7425" s="103"/>
      <c r="K7425" s="103"/>
    </row>
    <row r="7426" spans="2:11" x14ac:dyDescent="0.25">
      <c r="B7426" s="103"/>
      <c r="C7426" s="123"/>
      <c r="D7426" s="103"/>
      <c r="E7426" s="103"/>
      <c r="F7426" s="103"/>
      <c r="H7426" s="123"/>
      <c r="I7426" s="103"/>
      <c r="J7426" s="103"/>
      <c r="K7426" s="103"/>
    </row>
    <row r="7427" spans="2:11" x14ac:dyDescent="0.25">
      <c r="B7427" s="103"/>
      <c r="C7427" s="123"/>
      <c r="D7427" s="103"/>
      <c r="E7427" s="103"/>
      <c r="F7427" s="103"/>
      <c r="H7427" s="123"/>
      <c r="I7427" s="103"/>
      <c r="J7427" s="103"/>
      <c r="K7427" s="103"/>
    </row>
    <row r="7428" spans="2:11" x14ac:dyDescent="0.25">
      <c r="B7428" s="103"/>
      <c r="C7428" s="123"/>
      <c r="D7428" s="103"/>
      <c r="E7428" s="103"/>
      <c r="F7428" s="103"/>
      <c r="H7428" s="123"/>
      <c r="I7428" s="103"/>
      <c r="J7428" s="103"/>
      <c r="K7428" s="103"/>
    </row>
    <row r="7429" spans="2:11" x14ac:dyDescent="0.25">
      <c r="B7429" s="103"/>
      <c r="C7429" s="123"/>
      <c r="D7429" s="103"/>
      <c r="E7429" s="103"/>
      <c r="F7429" s="103"/>
      <c r="H7429" s="123"/>
      <c r="I7429" s="103"/>
      <c r="J7429" s="103"/>
      <c r="K7429" s="103"/>
    </row>
    <row r="7430" spans="2:11" x14ac:dyDescent="0.25">
      <c r="B7430" s="103"/>
      <c r="C7430" s="123"/>
      <c r="D7430" s="103"/>
      <c r="E7430" s="103"/>
      <c r="F7430" s="103"/>
      <c r="H7430" s="123"/>
      <c r="I7430" s="103"/>
      <c r="J7430" s="103"/>
      <c r="K7430" s="103"/>
    </row>
    <row r="7431" spans="2:11" x14ac:dyDescent="0.25">
      <c r="B7431" s="103"/>
      <c r="C7431" s="123"/>
      <c r="D7431" s="103"/>
      <c r="E7431" s="103"/>
      <c r="F7431" s="103"/>
      <c r="H7431" s="123"/>
      <c r="I7431" s="103"/>
      <c r="J7431" s="103"/>
      <c r="K7431" s="103"/>
    </row>
    <row r="7432" spans="2:11" x14ac:dyDescent="0.25">
      <c r="B7432" s="103"/>
      <c r="C7432" s="123"/>
      <c r="D7432" s="103"/>
      <c r="E7432" s="103"/>
      <c r="F7432" s="103"/>
      <c r="H7432" s="123"/>
      <c r="I7432" s="103"/>
      <c r="J7432" s="103"/>
      <c r="K7432" s="103"/>
    </row>
    <row r="7433" spans="2:11" x14ac:dyDescent="0.25">
      <c r="B7433" s="103"/>
      <c r="C7433" s="123"/>
      <c r="D7433" s="103"/>
      <c r="E7433" s="103"/>
      <c r="F7433" s="103"/>
      <c r="H7433" s="123"/>
      <c r="I7433" s="103"/>
      <c r="J7433" s="103"/>
      <c r="K7433" s="103"/>
    </row>
    <row r="7434" spans="2:11" x14ac:dyDescent="0.25">
      <c r="B7434" s="103"/>
      <c r="C7434" s="123"/>
      <c r="D7434" s="103"/>
      <c r="E7434" s="103"/>
      <c r="F7434" s="103"/>
      <c r="H7434" s="123"/>
      <c r="I7434" s="103"/>
      <c r="J7434" s="103"/>
      <c r="K7434" s="103"/>
    </row>
    <row r="7435" spans="2:11" x14ac:dyDescent="0.25">
      <c r="B7435" s="103"/>
      <c r="C7435" s="123"/>
      <c r="D7435" s="103"/>
      <c r="E7435" s="103"/>
      <c r="F7435" s="103"/>
      <c r="H7435" s="123"/>
      <c r="I7435" s="103"/>
      <c r="J7435" s="103"/>
      <c r="K7435" s="103"/>
    </row>
    <row r="7436" spans="2:11" x14ac:dyDescent="0.25">
      <c r="B7436" s="103"/>
      <c r="C7436" s="123"/>
      <c r="D7436" s="103"/>
      <c r="E7436" s="103"/>
      <c r="F7436" s="103"/>
      <c r="H7436" s="123"/>
      <c r="I7436" s="103"/>
      <c r="J7436" s="103"/>
      <c r="K7436" s="103"/>
    </row>
    <row r="7437" spans="2:11" x14ac:dyDescent="0.25">
      <c r="B7437" s="103"/>
      <c r="C7437" s="123"/>
      <c r="D7437" s="103"/>
      <c r="E7437" s="103"/>
      <c r="F7437" s="103"/>
      <c r="H7437" s="123"/>
      <c r="I7437" s="103"/>
      <c r="J7437" s="103"/>
      <c r="K7437" s="103"/>
    </row>
    <row r="7438" spans="2:11" x14ac:dyDescent="0.25">
      <c r="B7438" s="103"/>
      <c r="C7438" s="123"/>
      <c r="D7438" s="103"/>
      <c r="E7438" s="103"/>
      <c r="F7438" s="103"/>
      <c r="H7438" s="123"/>
      <c r="I7438" s="103"/>
      <c r="J7438" s="103"/>
      <c r="K7438" s="103"/>
    </row>
    <row r="7439" spans="2:11" x14ac:dyDescent="0.25">
      <c r="B7439" s="103"/>
      <c r="C7439" s="123"/>
      <c r="D7439" s="103"/>
      <c r="E7439" s="103"/>
      <c r="F7439" s="103"/>
      <c r="H7439" s="123"/>
      <c r="I7439" s="103"/>
      <c r="J7439" s="103"/>
      <c r="K7439" s="103"/>
    </row>
    <row r="7440" spans="2:11" x14ac:dyDescent="0.25">
      <c r="B7440" s="103"/>
      <c r="C7440" s="123"/>
      <c r="D7440" s="103"/>
      <c r="E7440" s="103"/>
      <c r="F7440" s="103"/>
      <c r="H7440" s="123"/>
      <c r="I7440" s="103"/>
      <c r="J7440" s="103"/>
      <c r="K7440" s="103"/>
    </row>
    <row r="7441" spans="2:11" x14ac:dyDescent="0.25">
      <c r="B7441" s="103"/>
      <c r="C7441" s="123"/>
      <c r="D7441" s="103"/>
      <c r="E7441" s="103"/>
      <c r="F7441" s="103"/>
      <c r="H7441" s="123"/>
      <c r="I7441" s="103"/>
      <c r="J7441" s="103"/>
      <c r="K7441" s="103"/>
    </row>
    <row r="7442" spans="2:11" x14ac:dyDescent="0.25">
      <c r="B7442" s="103"/>
      <c r="C7442" s="123"/>
      <c r="D7442" s="103"/>
      <c r="E7442" s="103"/>
      <c r="F7442" s="103"/>
      <c r="H7442" s="123"/>
      <c r="I7442" s="103"/>
      <c r="J7442" s="103"/>
      <c r="K7442" s="103"/>
    </row>
    <row r="7443" spans="2:11" x14ac:dyDescent="0.25">
      <c r="B7443" s="103"/>
      <c r="C7443" s="123"/>
      <c r="D7443" s="103"/>
      <c r="E7443" s="103"/>
      <c r="F7443" s="103"/>
      <c r="H7443" s="123"/>
      <c r="I7443" s="103"/>
      <c r="J7443" s="103"/>
      <c r="K7443" s="103"/>
    </row>
    <row r="7444" spans="2:11" x14ac:dyDescent="0.25">
      <c r="B7444" s="103"/>
      <c r="C7444" s="123"/>
      <c r="D7444" s="103"/>
      <c r="E7444" s="103"/>
      <c r="F7444" s="103"/>
      <c r="H7444" s="123"/>
      <c r="I7444" s="103"/>
      <c r="J7444" s="103"/>
      <c r="K7444" s="103"/>
    </row>
    <row r="7445" spans="2:11" x14ac:dyDescent="0.25">
      <c r="B7445" s="103"/>
      <c r="C7445" s="123"/>
      <c r="D7445" s="103"/>
      <c r="E7445" s="103"/>
      <c r="F7445" s="103"/>
      <c r="H7445" s="123"/>
      <c r="I7445" s="103"/>
      <c r="J7445" s="103"/>
      <c r="K7445" s="103"/>
    </row>
    <row r="7446" spans="2:11" x14ac:dyDescent="0.25">
      <c r="B7446" s="103"/>
      <c r="C7446" s="123"/>
      <c r="D7446" s="103"/>
      <c r="E7446" s="103"/>
      <c r="F7446" s="103"/>
      <c r="H7446" s="123"/>
      <c r="I7446" s="103"/>
      <c r="J7446" s="103"/>
      <c r="K7446" s="103"/>
    </row>
    <row r="7447" spans="2:11" x14ac:dyDescent="0.25">
      <c r="B7447" s="103"/>
      <c r="C7447" s="123"/>
      <c r="D7447" s="103"/>
      <c r="E7447" s="103"/>
      <c r="F7447" s="103"/>
      <c r="H7447" s="123"/>
      <c r="I7447" s="103"/>
      <c r="J7447" s="103"/>
      <c r="K7447" s="103"/>
    </row>
    <row r="7448" spans="2:11" x14ac:dyDescent="0.25">
      <c r="B7448" s="103"/>
      <c r="C7448" s="123"/>
      <c r="D7448" s="103"/>
      <c r="E7448" s="103"/>
      <c r="F7448" s="103"/>
      <c r="H7448" s="123"/>
      <c r="I7448" s="103"/>
      <c r="J7448" s="103"/>
      <c r="K7448" s="103"/>
    </row>
    <row r="7449" spans="2:11" x14ac:dyDescent="0.25">
      <c r="B7449" s="103"/>
      <c r="C7449" s="123"/>
      <c r="D7449" s="103"/>
      <c r="E7449" s="103"/>
      <c r="F7449" s="103"/>
      <c r="H7449" s="123"/>
      <c r="I7449" s="103"/>
      <c r="J7449" s="103"/>
      <c r="K7449" s="103"/>
    </row>
    <row r="7450" spans="2:11" x14ac:dyDescent="0.25">
      <c r="B7450" s="103"/>
      <c r="C7450" s="123"/>
      <c r="D7450" s="103"/>
      <c r="E7450" s="103"/>
      <c r="F7450" s="103"/>
      <c r="H7450" s="123"/>
      <c r="I7450" s="103"/>
      <c r="J7450" s="103"/>
      <c r="K7450" s="103"/>
    </row>
    <row r="7451" spans="2:11" x14ac:dyDescent="0.25">
      <c r="B7451" s="103"/>
      <c r="C7451" s="123"/>
      <c r="D7451" s="103"/>
      <c r="E7451" s="103"/>
      <c r="F7451" s="103"/>
      <c r="H7451" s="123"/>
      <c r="I7451" s="103"/>
      <c r="J7451" s="103"/>
      <c r="K7451" s="103"/>
    </row>
    <row r="7452" spans="2:11" x14ac:dyDescent="0.25">
      <c r="B7452" s="103"/>
      <c r="C7452" s="123"/>
      <c r="D7452" s="103"/>
      <c r="E7452" s="103"/>
      <c r="F7452" s="103"/>
      <c r="H7452" s="123"/>
      <c r="I7452" s="103"/>
      <c r="J7452" s="103"/>
      <c r="K7452" s="103"/>
    </row>
    <row r="7453" spans="2:11" x14ac:dyDescent="0.25">
      <c r="B7453" s="103"/>
      <c r="C7453" s="123"/>
      <c r="D7453" s="103"/>
      <c r="E7453" s="103"/>
      <c r="F7453" s="103"/>
      <c r="H7453" s="123"/>
      <c r="I7453" s="103"/>
      <c r="J7453" s="103"/>
      <c r="K7453" s="103"/>
    </row>
    <row r="7454" spans="2:11" x14ac:dyDescent="0.25">
      <c r="B7454" s="103"/>
      <c r="C7454" s="123"/>
      <c r="D7454" s="103"/>
      <c r="E7454" s="103"/>
      <c r="F7454" s="103"/>
      <c r="H7454" s="123"/>
      <c r="I7454" s="103"/>
      <c r="J7454" s="103"/>
      <c r="K7454" s="103"/>
    </row>
    <row r="7455" spans="2:11" x14ac:dyDescent="0.25">
      <c r="B7455" s="103"/>
      <c r="C7455" s="123"/>
      <c r="D7455" s="103"/>
      <c r="E7455" s="103"/>
      <c r="F7455" s="103"/>
      <c r="H7455" s="123"/>
      <c r="I7455" s="103"/>
      <c r="J7455" s="103"/>
      <c r="K7455" s="103"/>
    </row>
    <row r="7456" spans="2:11" x14ac:dyDescent="0.25">
      <c r="B7456" s="103"/>
      <c r="C7456" s="123"/>
      <c r="D7456" s="103"/>
      <c r="E7456" s="103"/>
      <c r="F7456" s="103"/>
      <c r="H7456" s="123"/>
      <c r="I7456" s="103"/>
      <c r="J7456" s="103"/>
      <c r="K7456" s="103"/>
    </row>
    <row r="7457" spans="2:11" x14ac:dyDescent="0.25">
      <c r="B7457" s="103"/>
      <c r="C7457" s="123"/>
      <c r="D7457" s="103"/>
      <c r="E7457" s="103"/>
      <c r="F7457" s="103"/>
      <c r="H7457" s="123"/>
      <c r="I7457" s="103"/>
      <c r="J7457" s="103"/>
      <c r="K7457" s="103"/>
    </row>
    <row r="7458" spans="2:11" x14ac:dyDescent="0.25">
      <c r="B7458" s="103"/>
      <c r="C7458" s="123"/>
      <c r="D7458" s="103"/>
      <c r="E7458" s="103"/>
      <c r="F7458" s="103"/>
      <c r="H7458" s="123"/>
      <c r="I7458" s="103"/>
      <c r="J7458" s="103"/>
      <c r="K7458" s="103"/>
    </row>
    <row r="7459" spans="2:11" x14ac:dyDescent="0.25">
      <c r="B7459" s="103"/>
      <c r="C7459" s="123"/>
      <c r="D7459" s="103"/>
      <c r="E7459" s="103"/>
      <c r="F7459" s="103"/>
      <c r="H7459" s="123"/>
      <c r="I7459" s="103"/>
      <c r="J7459" s="103"/>
      <c r="K7459" s="103"/>
    </row>
    <row r="7460" spans="2:11" x14ac:dyDescent="0.25">
      <c r="B7460" s="103"/>
      <c r="C7460" s="123"/>
      <c r="D7460" s="103"/>
      <c r="E7460" s="103"/>
      <c r="F7460" s="103"/>
      <c r="H7460" s="123"/>
      <c r="I7460" s="103"/>
      <c r="J7460" s="103"/>
      <c r="K7460" s="103"/>
    </row>
    <row r="7461" spans="2:11" x14ac:dyDescent="0.25">
      <c r="B7461" s="103"/>
      <c r="C7461" s="123"/>
      <c r="D7461" s="103"/>
      <c r="E7461" s="103"/>
      <c r="F7461" s="103"/>
      <c r="H7461" s="123"/>
      <c r="I7461" s="103"/>
      <c r="J7461" s="103"/>
      <c r="K7461" s="103"/>
    </row>
    <row r="7462" spans="2:11" x14ac:dyDescent="0.25">
      <c r="B7462" s="103"/>
      <c r="C7462" s="123"/>
      <c r="D7462" s="103"/>
      <c r="E7462" s="103"/>
      <c r="F7462" s="103"/>
      <c r="H7462" s="123"/>
      <c r="I7462" s="103"/>
      <c r="J7462" s="103"/>
      <c r="K7462" s="103"/>
    </row>
    <row r="7463" spans="2:11" x14ac:dyDescent="0.25">
      <c r="B7463" s="103"/>
      <c r="C7463" s="123"/>
      <c r="D7463" s="103"/>
      <c r="E7463" s="103"/>
      <c r="F7463" s="103"/>
      <c r="H7463" s="123"/>
      <c r="I7463" s="103"/>
      <c r="J7463" s="103"/>
      <c r="K7463" s="103"/>
    </row>
    <row r="7464" spans="2:11" x14ac:dyDescent="0.25">
      <c r="B7464" s="103"/>
      <c r="C7464" s="123"/>
      <c r="D7464" s="103"/>
      <c r="E7464" s="103"/>
      <c r="F7464" s="103"/>
      <c r="H7464" s="123"/>
      <c r="I7464" s="103"/>
      <c r="J7464" s="103"/>
      <c r="K7464" s="103"/>
    </row>
    <row r="7465" spans="2:11" x14ac:dyDescent="0.25">
      <c r="B7465" s="103"/>
      <c r="C7465" s="123"/>
      <c r="D7465" s="103"/>
      <c r="E7465" s="103"/>
      <c r="F7465" s="103"/>
      <c r="H7465" s="123"/>
      <c r="I7465" s="103"/>
      <c r="J7465" s="103"/>
      <c r="K7465" s="103"/>
    </row>
    <row r="7466" spans="2:11" x14ac:dyDescent="0.25">
      <c r="B7466" s="103"/>
      <c r="C7466" s="123"/>
      <c r="D7466" s="103"/>
      <c r="E7466" s="103"/>
      <c r="F7466" s="103"/>
      <c r="H7466" s="123"/>
      <c r="I7466" s="103"/>
      <c r="J7466" s="103"/>
      <c r="K7466" s="103"/>
    </row>
    <row r="7467" spans="2:11" x14ac:dyDescent="0.25">
      <c r="B7467" s="103"/>
      <c r="C7467" s="123"/>
      <c r="D7467" s="103"/>
      <c r="E7467" s="103"/>
      <c r="F7467" s="103"/>
      <c r="H7467" s="123"/>
      <c r="I7467" s="103"/>
      <c r="J7467" s="103"/>
      <c r="K7467" s="103"/>
    </row>
    <row r="7468" spans="2:11" x14ac:dyDescent="0.25">
      <c r="B7468" s="103"/>
      <c r="C7468" s="123"/>
      <c r="D7468" s="103"/>
      <c r="E7468" s="103"/>
      <c r="F7468" s="103"/>
      <c r="H7468" s="123"/>
      <c r="I7468" s="103"/>
      <c r="J7468" s="103"/>
      <c r="K7468" s="103"/>
    </row>
    <row r="7469" spans="2:11" x14ac:dyDescent="0.25">
      <c r="B7469" s="103"/>
      <c r="C7469" s="123"/>
      <c r="D7469" s="103"/>
      <c r="E7469" s="103"/>
      <c r="F7469" s="103"/>
      <c r="H7469" s="123"/>
      <c r="I7469" s="103"/>
      <c r="J7469" s="103"/>
      <c r="K7469" s="103"/>
    </row>
    <row r="7470" spans="2:11" x14ac:dyDescent="0.25">
      <c r="B7470" s="103"/>
      <c r="C7470" s="123"/>
      <c r="D7470" s="103"/>
      <c r="E7470" s="103"/>
      <c r="F7470" s="103"/>
      <c r="H7470" s="123"/>
      <c r="I7470" s="103"/>
      <c r="J7470" s="103"/>
      <c r="K7470" s="103"/>
    </row>
    <row r="7471" spans="2:11" x14ac:dyDescent="0.25">
      <c r="B7471" s="103"/>
      <c r="C7471" s="123"/>
      <c r="D7471" s="103"/>
      <c r="E7471" s="103"/>
      <c r="F7471" s="103"/>
      <c r="H7471" s="123"/>
      <c r="I7471" s="103"/>
      <c r="J7471" s="103"/>
      <c r="K7471" s="103"/>
    </row>
    <row r="7472" spans="2:11" x14ac:dyDescent="0.25">
      <c r="B7472" s="103"/>
      <c r="C7472" s="123"/>
      <c r="D7472" s="103"/>
      <c r="E7472" s="103"/>
      <c r="F7472" s="103"/>
      <c r="H7472" s="123"/>
      <c r="I7472" s="103"/>
      <c r="J7472" s="103"/>
      <c r="K7472" s="103"/>
    </row>
    <row r="7473" spans="2:11" x14ac:dyDescent="0.25">
      <c r="B7473" s="103"/>
      <c r="C7473" s="123"/>
      <c r="D7473" s="103"/>
      <c r="E7473" s="103"/>
      <c r="F7473" s="103"/>
      <c r="H7473" s="123"/>
      <c r="I7473" s="103"/>
      <c r="J7473" s="103"/>
      <c r="K7473" s="103"/>
    </row>
    <row r="7474" spans="2:11" x14ac:dyDescent="0.25">
      <c r="B7474" s="103"/>
      <c r="C7474" s="123"/>
      <c r="D7474" s="103"/>
      <c r="E7474" s="103"/>
      <c r="F7474" s="103"/>
      <c r="H7474" s="123"/>
      <c r="I7474" s="103"/>
      <c r="J7474" s="103"/>
      <c r="K7474" s="103"/>
    </row>
    <row r="7475" spans="2:11" x14ac:dyDescent="0.25">
      <c r="B7475" s="103"/>
      <c r="C7475" s="123"/>
      <c r="D7475" s="103"/>
      <c r="E7475" s="103"/>
      <c r="F7475" s="103"/>
      <c r="H7475" s="123"/>
      <c r="I7475" s="103"/>
      <c r="J7475" s="103"/>
      <c r="K7475" s="103"/>
    </row>
    <row r="7476" spans="2:11" x14ac:dyDescent="0.25">
      <c r="B7476" s="103"/>
      <c r="C7476" s="123"/>
      <c r="D7476" s="103"/>
      <c r="E7476" s="103"/>
      <c r="F7476" s="103"/>
      <c r="H7476" s="123"/>
      <c r="I7476" s="103"/>
      <c r="J7476" s="103"/>
      <c r="K7476" s="103"/>
    </row>
    <row r="7477" spans="2:11" x14ac:dyDescent="0.25">
      <c r="B7477" s="103"/>
      <c r="C7477" s="123"/>
      <c r="D7477" s="103"/>
      <c r="E7477" s="103"/>
      <c r="F7477" s="103"/>
      <c r="H7477" s="123"/>
      <c r="I7477" s="103"/>
      <c r="J7477" s="103"/>
      <c r="K7477" s="103"/>
    </row>
    <row r="7478" spans="2:11" x14ac:dyDescent="0.25">
      <c r="B7478" s="103"/>
      <c r="C7478" s="123"/>
      <c r="D7478" s="103"/>
      <c r="E7478" s="103"/>
      <c r="F7478" s="103"/>
      <c r="H7478" s="123"/>
      <c r="I7478" s="103"/>
      <c r="J7478" s="103"/>
      <c r="K7478" s="103"/>
    </row>
    <row r="7479" spans="2:11" x14ac:dyDescent="0.25">
      <c r="B7479" s="103"/>
      <c r="C7479" s="123"/>
      <c r="D7479" s="103"/>
      <c r="E7479" s="103"/>
      <c r="F7479" s="103"/>
      <c r="H7479" s="123"/>
      <c r="I7479" s="103"/>
      <c r="J7479" s="103"/>
      <c r="K7479" s="103"/>
    </row>
    <row r="7480" spans="2:11" x14ac:dyDescent="0.25">
      <c r="B7480" s="103"/>
      <c r="C7480" s="123"/>
      <c r="D7480" s="103"/>
      <c r="E7480" s="103"/>
      <c r="F7480" s="103"/>
      <c r="H7480" s="123"/>
      <c r="I7480" s="103"/>
      <c r="J7480" s="103"/>
      <c r="K7480" s="103"/>
    </row>
    <row r="7481" spans="2:11" x14ac:dyDescent="0.25">
      <c r="B7481" s="103"/>
      <c r="C7481" s="123"/>
      <c r="D7481" s="103"/>
      <c r="E7481" s="103"/>
      <c r="F7481" s="103"/>
      <c r="H7481" s="123"/>
      <c r="I7481" s="103"/>
      <c r="J7481" s="103"/>
      <c r="K7481" s="103"/>
    </row>
    <row r="7482" spans="2:11" x14ac:dyDescent="0.25">
      <c r="B7482" s="103"/>
      <c r="C7482" s="123"/>
      <c r="D7482" s="103"/>
      <c r="E7482" s="103"/>
      <c r="F7482" s="103"/>
      <c r="H7482" s="123"/>
      <c r="I7482" s="103"/>
      <c r="J7482" s="103"/>
      <c r="K7482" s="103"/>
    </row>
    <row r="7483" spans="2:11" x14ac:dyDescent="0.25">
      <c r="B7483" s="103"/>
      <c r="C7483" s="123"/>
      <c r="D7483" s="103"/>
      <c r="E7483" s="103"/>
      <c r="F7483" s="103"/>
      <c r="H7483" s="123"/>
      <c r="I7483" s="103"/>
      <c r="J7483" s="103"/>
      <c r="K7483" s="103"/>
    </row>
    <row r="7484" spans="2:11" x14ac:dyDescent="0.25">
      <c r="B7484" s="103"/>
      <c r="C7484" s="123"/>
      <c r="D7484" s="103"/>
      <c r="E7484" s="103"/>
      <c r="F7484" s="103"/>
      <c r="H7484" s="123"/>
      <c r="I7484" s="103"/>
      <c r="J7484" s="103"/>
      <c r="K7484" s="103"/>
    </row>
    <row r="7485" spans="2:11" x14ac:dyDescent="0.25">
      <c r="B7485" s="103"/>
      <c r="C7485" s="123"/>
      <c r="D7485" s="103"/>
      <c r="E7485" s="103"/>
      <c r="F7485" s="103"/>
      <c r="H7485" s="123"/>
      <c r="I7485" s="103"/>
      <c r="J7485" s="103"/>
      <c r="K7485" s="103"/>
    </row>
    <row r="7486" spans="2:11" x14ac:dyDescent="0.25">
      <c r="B7486" s="103"/>
      <c r="C7486" s="123"/>
      <c r="D7486" s="103"/>
      <c r="E7486" s="103"/>
      <c r="F7486" s="103"/>
      <c r="H7486" s="123"/>
      <c r="I7486" s="103"/>
      <c r="J7486" s="103"/>
      <c r="K7486" s="103"/>
    </row>
    <row r="7487" spans="2:11" x14ac:dyDescent="0.25">
      <c r="B7487" s="103"/>
      <c r="C7487" s="123"/>
      <c r="D7487" s="103"/>
      <c r="E7487" s="103"/>
      <c r="F7487" s="103"/>
      <c r="H7487" s="123"/>
      <c r="I7487" s="103"/>
      <c r="J7487" s="103"/>
      <c r="K7487" s="103"/>
    </row>
    <row r="7488" spans="2:11" x14ac:dyDescent="0.25">
      <c r="B7488" s="103"/>
      <c r="C7488" s="123"/>
      <c r="D7488" s="103"/>
      <c r="E7488" s="103"/>
      <c r="F7488" s="103"/>
      <c r="H7488" s="123"/>
      <c r="I7488" s="103"/>
      <c r="J7488" s="103"/>
      <c r="K7488" s="103"/>
    </row>
    <row r="7489" spans="2:11" x14ac:dyDescent="0.25">
      <c r="B7489" s="103"/>
      <c r="C7489" s="123"/>
      <c r="D7489" s="103"/>
      <c r="E7489" s="103"/>
      <c r="F7489" s="103"/>
      <c r="H7489" s="123"/>
      <c r="I7489" s="103"/>
      <c r="J7489" s="103"/>
      <c r="K7489" s="103"/>
    </row>
    <row r="7490" spans="2:11" x14ac:dyDescent="0.25">
      <c r="B7490" s="103"/>
      <c r="C7490" s="123"/>
      <c r="D7490" s="103"/>
      <c r="E7490" s="103"/>
      <c r="F7490" s="103"/>
      <c r="H7490" s="123"/>
      <c r="I7490" s="103"/>
      <c r="J7490" s="103"/>
      <c r="K7490" s="103"/>
    </row>
    <row r="7491" spans="2:11" x14ac:dyDescent="0.25">
      <c r="B7491" s="103"/>
      <c r="C7491" s="123"/>
      <c r="D7491" s="103"/>
      <c r="E7491" s="103"/>
      <c r="F7491" s="103"/>
      <c r="H7491" s="123"/>
      <c r="I7491" s="103"/>
      <c r="J7491" s="103"/>
      <c r="K7491" s="103"/>
    </row>
    <row r="7492" spans="2:11" x14ac:dyDescent="0.25">
      <c r="B7492" s="103"/>
      <c r="C7492" s="123"/>
      <c r="D7492" s="103"/>
      <c r="E7492" s="103"/>
      <c r="F7492" s="103"/>
      <c r="H7492" s="123"/>
      <c r="I7492" s="103"/>
      <c r="J7492" s="103"/>
      <c r="K7492" s="103"/>
    </row>
    <row r="7493" spans="2:11" x14ac:dyDescent="0.25">
      <c r="B7493" s="103"/>
      <c r="C7493" s="123"/>
      <c r="D7493" s="103"/>
      <c r="E7493" s="103"/>
      <c r="F7493" s="103"/>
      <c r="H7493" s="123"/>
      <c r="I7493" s="103"/>
      <c r="J7493" s="103"/>
      <c r="K7493" s="103"/>
    </row>
    <row r="7494" spans="2:11" x14ac:dyDescent="0.25">
      <c r="B7494" s="103"/>
      <c r="C7494" s="123"/>
      <c r="D7494" s="103"/>
      <c r="E7494" s="103"/>
      <c r="F7494" s="103"/>
      <c r="H7494" s="123"/>
      <c r="I7494" s="103"/>
      <c r="J7494" s="103"/>
      <c r="K7494" s="103"/>
    </row>
    <row r="7495" spans="2:11" x14ac:dyDescent="0.25">
      <c r="B7495" s="103"/>
      <c r="C7495" s="123"/>
      <c r="D7495" s="103"/>
      <c r="E7495" s="103"/>
      <c r="F7495" s="103"/>
      <c r="H7495" s="123"/>
      <c r="I7495" s="103"/>
      <c r="J7495" s="103"/>
      <c r="K7495" s="103"/>
    </row>
    <row r="7496" spans="2:11" x14ac:dyDescent="0.25">
      <c r="B7496" s="103"/>
      <c r="C7496" s="123"/>
      <c r="D7496" s="103"/>
      <c r="E7496" s="103"/>
      <c r="F7496" s="103"/>
      <c r="H7496" s="123"/>
      <c r="I7496" s="103"/>
      <c r="J7496" s="103"/>
      <c r="K7496" s="103"/>
    </row>
    <row r="7497" spans="2:11" x14ac:dyDescent="0.25">
      <c r="B7497" s="103"/>
      <c r="C7497" s="123"/>
      <c r="D7497" s="103"/>
      <c r="E7497" s="103"/>
      <c r="F7497" s="103"/>
      <c r="H7497" s="123"/>
      <c r="I7497" s="103"/>
      <c r="J7497" s="103"/>
      <c r="K7497" s="103"/>
    </row>
    <row r="7498" spans="2:11" x14ac:dyDescent="0.25">
      <c r="B7498" s="103"/>
      <c r="C7498" s="123"/>
      <c r="D7498" s="103"/>
      <c r="E7498" s="103"/>
      <c r="F7498" s="103"/>
      <c r="H7498" s="123"/>
      <c r="I7498" s="103"/>
      <c r="J7498" s="103"/>
      <c r="K7498" s="103"/>
    </row>
    <row r="7499" spans="2:11" x14ac:dyDescent="0.25">
      <c r="B7499" s="103"/>
      <c r="C7499" s="123"/>
      <c r="D7499" s="103"/>
      <c r="E7499" s="103"/>
      <c r="F7499" s="103"/>
      <c r="H7499" s="123"/>
      <c r="I7499" s="103"/>
      <c r="J7499" s="103"/>
      <c r="K7499" s="103"/>
    </row>
    <row r="7500" spans="2:11" x14ac:dyDescent="0.25">
      <c r="B7500" s="103"/>
      <c r="C7500" s="123"/>
      <c r="D7500" s="103"/>
      <c r="E7500" s="103"/>
      <c r="F7500" s="103"/>
      <c r="H7500" s="123"/>
      <c r="I7500" s="103"/>
      <c r="J7500" s="103"/>
      <c r="K7500" s="103"/>
    </row>
    <row r="7501" spans="2:11" x14ac:dyDescent="0.25">
      <c r="B7501" s="103"/>
      <c r="C7501" s="123"/>
      <c r="D7501" s="103"/>
      <c r="E7501" s="103"/>
      <c r="F7501" s="103"/>
      <c r="H7501" s="123"/>
      <c r="I7501" s="103"/>
      <c r="J7501" s="103"/>
      <c r="K7501" s="103"/>
    </row>
    <row r="7502" spans="2:11" x14ac:dyDescent="0.25">
      <c r="B7502" s="103"/>
      <c r="C7502" s="123"/>
      <c r="D7502" s="103"/>
      <c r="E7502" s="103"/>
      <c r="F7502" s="103"/>
      <c r="H7502" s="123"/>
      <c r="I7502" s="103"/>
      <c r="J7502" s="103"/>
      <c r="K7502" s="103"/>
    </row>
    <row r="7503" spans="2:11" x14ac:dyDescent="0.25">
      <c r="B7503" s="103"/>
      <c r="C7503" s="123"/>
      <c r="D7503" s="103"/>
      <c r="E7503" s="103"/>
      <c r="F7503" s="103"/>
      <c r="H7503" s="123"/>
      <c r="I7503" s="103"/>
      <c r="J7503" s="103"/>
      <c r="K7503" s="103"/>
    </row>
    <row r="7504" spans="2:11" x14ac:dyDescent="0.25">
      <c r="B7504" s="103"/>
      <c r="C7504" s="123"/>
      <c r="D7504" s="103"/>
      <c r="E7504" s="103"/>
      <c r="F7504" s="103"/>
      <c r="H7504" s="123"/>
      <c r="I7504" s="103"/>
      <c r="J7504" s="103"/>
      <c r="K7504" s="103"/>
    </row>
    <row r="7505" spans="2:11" x14ac:dyDescent="0.25">
      <c r="B7505" s="103"/>
      <c r="C7505" s="123"/>
      <c r="D7505" s="103"/>
      <c r="E7505" s="103"/>
      <c r="F7505" s="103"/>
      <c r="H7505" s="123"/>
      <c r="I7505" s="103"/>
      <c r="J7505" s="103"/>
      <c r="K7505" s="103"/>
    </row>
    <row r="7506" spans="2:11" x14ac:dyDescent="0.25">
      <c r="B7506" s="103"/>
      <c r="C7506" s="123"/>
      <c r="D7506" s="103"/>
      <c r="E7506" s="103"/>
      <c r="F7506" s="103"/>
      <c r="H7506" s="123"/>
      <c r="I7506" s="103"/>
      <c r="J7506" s="103"/>
      <c r="K7506" s="103"/>
    </row>
    <row r="7507" spans="2:11" x14ac:dyDescent="0.25">
      <c r="B7507" s="103"/>
      <c r="C7507" s="123"/>
      <c r="D7507" s="103"/>
      <c r="E7507" s="103"/>
      <c r="F7507" s="103"/>
      <c r="H7507" s="123"/>
      <c r="I7507" s="103"/>
      <c r="J7507" s="103"/>
      <c r="K7507" s="103"/>
    </row>
    <row r="7508" spans="2:11" x14ac:dyDescent="0.25">
      <c r="B7508" s="103"/>
      <c r="C7508" s="123"/>
      <c r="D7508" s="103"/>
      <c r="E7508" s="103"/>
      <c r="F7508" s="103"/>
      <c r="H7508" s="123"/>
      <c r="I7508" s="103"/>
      <c r="J7508" s="103"/>
      <c r="K7508" s="103"/>
    </row>
    <row r="7509" spans="2:11" x14ac:dyDescent="0.25">
      <c r="B7509" s="103"/>
      <c r="C7509" s="123"/>
      <c r="D7509" s="103"/>
      <c r="E7509" s="103"/>
      <c r="F7509" s="103"/>
      <c r="H7509" s="123"/>
      <c r="I7509" s="103"/>
      <c r="J7509" s="103"/>
      <c r="K7509" s="103"/>
    </row>
    <row r="7510" spans="2:11" x14ac:dyDescent="0.25">
      <c r="B7510" s="103"/>
      <c r="C7510" s="123"/>
      <c r="D7510" s="103"/>
      <c r="E7510" s="103"/>
      <c r="F7510" s="103"/>
      <c r="H7510" s="123"/>
      <c r="I7510" s="103"/>
      <c r="J7510" s="103"/>
      <c r="K7510" s="103"/>
    </row>
    <row r="7511" spans="2:11" x14ac:dyDescent="0.25">
      <c r="B7511" s="103"/>
      <c r="C7511" s="123"/>
      <c r="D7511" s="103"/>
      <c r="E7511" s="103"/>
      <c r="F7511" s="103"/>
      <c r="H7511" s="123"/>
      <c r="I7511" s="103"/>
      <c r="J7511" s="103"/>
      <c r="K7511" s="103"/>
    </row>
    <row r="7512" spans="2:11" x14ac:dyDescent="0.25">
      <c r="B7512" s="103"/>
      <c r="C7512" s="123"/>
      <c r="D7512" s="103"/>
      <c r="E7512" s="103"/>
      <c r="F7512" s="103"/>
      <c r="H7512" s="123"/>
      <c r="I7512" s="103"/>
      <c r="J7512" s="103"/>
      <c r="K7512" s="103"/>
    </row>
    <row r="7513" spans="2:11" x14ac:dyDescent="0.25">
      <c r="B7513" s="103"/>
      <c r="C7513" s="123"/>
      <c r="D7513" s="103"/>
      <c r="E7513" s="103"/>
      <c r="F7513" s="103"/>
      <c r="H7513" s="123"/>
      <c r="I7513" s="103"/>
      <c r="J7513" s="103"/>
      <c r="K7513" s="103"/>
    </row>
    <row r="7514" spans="2:11" x14ac:dyDescent="0.25">
      <c r="B7514" s="103"/>
      <c r="C7514" s="123"/>
      <c r="D7514" s="103"/>
      <c r="E7514" s="103"/>
      <c r="F7514" s="103"/>
      <c r="H7514" s="123"/>
      <c r="I7514" s="103"/>
      <c r="J7514" s="103"/>
      <c r="K7514" s="103"/>
    </row>
    <row r="7515" spans="2:11" x14ac:dyDescent="0.25">
      <c r="B7515" s="103"/>
      <c r="C7515" s="123"/>
      <c r="D7515" s="103"/>
      <c r="E7515" s="103"/>
      <c r="F7515" s="103"/>
      <c r="H7515" s="123"/>
      <c r="I7515" s="103"/>
      <c r="J7515" s="103"/>
      <c r="K7515" s="103"/>
    </row>
    <row r="7516" spans="2:11" x14ac:dyDescent="0.25">
      <c r="B7516" s="103"/>
      <c r="C7516" s="123"/>
      <c r="D7516" s="103"/>
      <c r="E7516" s="103"/>
      <c r="F7516" s="103"/>
      <c r="H7516" s="123"/>
      <c r="I7516" s="103"/>
      <c r="J7516" s="103"/>
      <c r="K7516" s="103"/>
    </row>
    <row r="7517" spans="2:11" x14ac:dyDescent="0.25">
      <c r="B7517" s="103"/>
      <c r="C7517" s="123"/>
      <c r="D7517" s="103"/>
      <c r="E7517" s="103"/>
      <c r="F7517" s="103"/>
      <c r="H7517" s="123"/>
      <c r="I7517" s="103"/>
      <c r="J7517" s="103"/>
      <c r="K7517" s="103"/>
    </row>
    <row r="7518" spans="2:11" x14ac:dyDescent="0.25">
      <c r="B7518" s="103"/>
      <c r="C7518" s="123"/>
      <c r="D7518" s="103"/>
      <c r="E7518" s="103"/>
      <c r="F7518" s="103"/>
      <c r="H7518" s="123"/>
      <c r="I7518" s="103"/>
      <c r="J7518" s="103"/>
      <c r="K7518" s="103"/>
    </row>
    <row r="7519" spans="2:11" x14ac:dyDescent="0.25">
      <c r="B7519" s="103"/>
      <c r="C7519" s="123"/>
      <c r="D7519" s="103"/>
      <c r="E7519" s="103"/>
      <c r="F7519" s="103"/>
      <c r="H7519" s="123"/>
      <c r="I7519" s="103"/>
      <c r="J7519" s="103"/>
      <c r="K7519" s="103"/>
    </row>
    <row r="7520" spans="2:11" x14ac:dyDescent="0.25">
      <c r="B7520" s="103"/>
      <c r="C7520" s="123"/>
      <c r="D7520" s="103"/>
      <c r="E7520" s="103"/>
      <c r="F7520" s="103"/>
      <c r="H7520" s="123"/>
      <c r="I7520" s="103"/>
      <c r="J7520" s="103"/>
      <c r="K7520" s="103"/>
    </row>
    <row r="7521" spans="2:11" x14ac:dyDescent="0.25">
      <c r="B7521" s="103"/>
      <c r="C7521" s="123"/>
      <c r="D7521" s="103"/>
      <c r="E7521" s="103"/>
      <c r="F7521" s="103"/>
      <c r="H7521" s="123"/>
      <c r="I7521" s="103"/>
      <c r="J7521" s="103"/>
      <c r="K7521" s="103"/>
    </row>
    <row r="7522" spans="2:11" x14ac:dyDescent="0.25">
      <c r="B7522" s="103"/>
      <c r="C7522" s="123"/>
      <c r="D7522" s="103"/>
      <c r="E7522" s="103"/>
      <c r="F7522" s="103"/>
      <c r="H7522" s="123"/>
      <c r="I7522" s="103"/>
      <c r="J7522" s="103"/>
      <c r="K7522" s="103"/>
    </row>
    <row r="7523" spans="2:11" x14ac:dyDescent="0.25">
      <c r="B7523" s="103"/>
      <c r="C7523" s="123"/>
      <c r="D7523" s="103"/>
      <c r="E7523" s="103"/>
      <c r="F7523" s="103"/>
      <c r="H7523" s="123"/>
      <c r="I7523" s="103"/>
      <c r="J7523" s="103"/>
      <c r="K7523" s="103"/>
    </row>
    <row r="7524" spans="2:11" x14ac:dyDescent="0.25">
      <c r="B7524" s="103"/>
      <c r="C7524" s="123"/>
      <c r="D7524" s="103"/>
      <c r="E7524" s="103"/>
      <c r="F7524" s="103"/>
      <c r="H7524" s="123"/>
      <c r="I7524" s="103"/>
      <c r="J7524" s="103"/>
      <c r="K7524" s="103"/>
    </row>
    <row r="7525" spans="2:11" x14ac:dyDescent="0.25">
      <c r="B7525" s="103"/>
      <c r="C7525" s="123"/>
      <c r="D7525" s="103"/>
      <c r="E7525" s="103"/>
      <c r="F7525" s="103"/>
      <c r="H7525" s="123"/>
      <c r="I7525" s="103"/>
      <c r="J7525" s="103"/>
      <c r="K7525" s="103"/>
    </row>
    <row r="7526" spans="2:11" x14ac:dyDescent="0.25">
      <c r="B7526" s="103"/>
      <c r="C7526" s="123"/>
      <c r="D7526" s="103"/>
      <c r="E7526" s="103"/>
      <c r="F7526" s="103"/>
      <c r="H7526" s="123"/>
      <c r="I7526" s="103"/>
      <c r="J7526" s="103"/>
      <c r="K7526" s="103"/>
    </row>
    <row r="7527" spans="2:11" x14ac:dyDescent="0.25">
      <c r="B7527" s="103"/>
      <c r="C7527" s="123"/>
      <c r="D7527" s="103"/>
      <c r="E7527" s="103"/>
      <c r="F7527" s="103"/>
      <c r="H7527" s="123"/>
      <c r="I7527" s="103"/>
      <c r="J7527" s="103"/>
      <c r="K7527" s="103"/>
    </row>
    <row r="7528" spans="2:11" x14ac:dyDescent="0.25">
      <c r="B7528" s="103"/>
      <c r="C7528" s="123"/>
      <c r="D7528" s="103"/>
      <c r="E7528" s="103"/>
      <c r="F7528" s="103"/>
      <c r="H7528" s="123"/>
      <c r="I7528" s="103"/>
      <c r="J7528" s="103"/>
      <c r="K7528" s="103"/>
    </row>
    <row r="7529" spans="2:11" x14ac:dyDescent="0.25">
      <c r="B7529" s="103"/>
      <c r="C7529" s="123"/>
      <c r="D7529" s="103"/>
      <c r="E7529" s="103"/>
      <c r="F7529" s="103"/>
      <c r="H7529" s="123"/>
      <c r="I7529" s="103"/>
      <c r="J7529" s="103"/>
      <c r="K7529" s="103"/>
    </row>
    <row r="7530" spans="2:11" x14ac:dyDescent="0.25">
      <c r="B7530" s="103"/>
      <c r="C7530" s="123"/>
      <c r="D7530" s="103"/>
      <c r="E7530" s="103"/>
      <c r="F7530" s="103"/>
      <c r="H7530" s="123"/>
      <c r="I7530" s="103"/>
      <c r="J7530" s="103"/>
      <c r="K7530" s="103"/>
    </row>
    <row r="7531" spans="2:11" x14ac:dyDescent="0.25">
      <c r="B7531" s="103"/>
      <c r="C7531" s="123"/>
      <c r="D7531" s="103"/>
      <c r="E7531" s="103"/>
      <c r="F7531" s="103"/>
      <c r="H7531" s="123"/>
      <c r="I7531" s="103"/>
      <c r="J7531" s="103"/>
      <c r="K7531" s="103"/>
    </row>
    <row r="7532" spans="2:11" x14ac:dyDescent="0.25">
      <c r="B7532" s="103"/>
      <c r="C7532" s="123"/>
      <c r="D7532" s="103"/>
      <c r="E7532" s="103"/>
      <c r="F7532" s="103"/>
      <c r="H7532" s="123"/>
      <c r="I7532" s="103"/>
      <c r="J7532" s="103"/>
      <c r="K7532" s="103"/>
    </row>
    <row r="7533" spans="2:11" x14ac:dyDescent="0.25">
      <c r="B7533" s="103"/>
      <c r="C7533" s="123"/>
      <c r="D7533" s="103"/>
      <c r="E7533" s="103"/>
      <c r="F7533" s="103"/>
      <c r="H7533" s="123"/>
      <c r="I7533" s="103"/>
      <c r="J7533" s="103"/>
      <c r="K7533" s="103"/>
    </row>
    <row r="7534" spans="2:11" x14ac:dyDescent="0.25">
      <c r="B7534" s="103"/>
      <c r="C7534" s="123"/>
      <c r="D7534" s="103"/>
      <c r="E7534" s="103"/>
      <c r="F7534" s="103"/>
      <c r="H7534" s="123"/>
      <c r="I7534" s="103"/>
      <c r="J7534" s="103"/>
      <c r="K7534" s="103"/>
    </row>
    <row r="7535" spans="2:11" x14ac:dyDescent="0.25">
      <c r="B7535" s="103"/>
      <c r="C7535" s="123"/>
      <c r="D7535" s="103"/>
      <c r="E7535" s="103"/>
      <c r="F7535" s="103"/>
      <c r="H7535" s="123"/>
      <c r="I7535" s="103"/>
      <c r="J7535" s="103"/>
      <c r="K7535" s="103"/>
    </row>
    <row r="7536" spans="2:11" x14ac:dyDescent="0.25">
      <c r="B7536" s="103"/>
      <c r="C7536" s="123"/>
      <c r="D7536" s="103"/>
      <c r="E7536" s="103"/>
      <c r="F7536" s="103"/>
      <c r="H7536" s="123"/>
      <c r="I7536" s="103"/>
      <c r="J7536" s="103"/>
      <c r="K7536" s="103"/>
    </row>
    <row r="7537" spans="2:11" x14ac:dyDescent="0.25">
      <c r="B7537" s="103"/>
      <c r="C7537" s="123"/>
      <c r="D7537" s="103"/>
      <c r="E7537" s="103"/>
      <c r="F7537" s="103"/>
      <c r="H7537" s="123"/>
      <c r="I7537" s="103"/>
      <c r="J7537" s="103"/>
      <c r="K7537" s="103"/>
    </row>
    <row r="7538" spans="2:11" x14ac:dyDescent="0.25">
      <c r="B7538" s="103"/>
      <c r="C7538" s="123"/>
      <c r="D7538" s="103"/>
      <c r="E7538" s="103"/>
      <c r="F7538" s="103"/>
      <c r="H7538" s="123"/>
      <c r="I7538" s="103"/>
      <c r="J7538" s="103"/>
      <c r="K7538" s="103"/>
    </row>
    <row r="7539" spans="2:11" x14ac:dyDescent="0.25">
      <c r="B7539" s="103"/>
      <c r="C7539" s="123"/>
      <c r="D7539" s="103"/>
      <c r="E7539" s="103"/>
      <c r="F7539" s="103"/>
      <c r="H7539" s="123"/>
      <c r="I7539" s="103"/>
      <c r="J7539" s="103"/>
      <c r="K7539" s="103"/>
    </row>
    <row r="7540" spans="2:11" x14ac:dyDescent="0.25">
      <c r="B7540" s="103"/>
      <c r="C7540" s="123"/>
      <c r="D7540" s="103"/>
      <c r="E7540" s="103"/>
      <c r="F7540" s="103"/>
      <c r="H7540" s="123"/>
      <c r="I7540" s="103"/>
      <c r="J7540" s="103"/>
      <c r="K7540" s="103"/>
    </row>
    <row r="7541" spans="2:11" x14ac:dyDescent="0.25">
      <c r="B7541" s="103"/>
      <c r="C7541" s="123"/>
      <c r="D7541" s="103"/>
      <c r="E7541" s="103"/>
      <c r="F7541" s="103"/>
      <c r="H7541" s="123"/>
      <c r="I7541" s="103"/>
      <c r="J7541" s="103"/>
      <c r="K7541" s="103"/>
    </row>
    <row r="7542" spans="2:11" x14ac:dyDescent="0.25">
      <c r="B7542" s="103"/>
      <c r="C7542" s="123"/>
      <c r="D7542" s="103"/>
      <c r="E7542" s="103"/>
      <c r="F7542" s="103"/>
      <c r="H7542" s="123"/>
      <c r="I7542" s="103"/>
      <c r="J7542" s="103"/>
      <c r="K7542" s="103"/>
    </row>
    <row r="7543" spans="2:11" x14ac:dyDescent="0.25">
      <c r="B7543" s="103"/>
      <c r="C7543" s="123"/>
      <c r="D7543" s="103"/>
      <c r="E7543" s="103"/>
      <c r="F7543" s="103"/>
      <c r="H7543" s="123"/>
      <c r="I7543" s="103"/>
      <c r="J7543" s="103"/>
      <c r="K7543" s="103"/>
    </row>
    <row r="7544" spans="2:11" x14ac:dyDescent="0.25">
      <c r="B7544" s="103"/>
      <c r="C7544" s="123"/>
      <c r="D7544" s="103"/>
      <c r="E7544" s="103"/>
      <c r="F7544" s="103"/>
      <c r="H7544" s="123"/>
      <c r="I7544" s="103"/>
      <c r="J7544" s="103"/>
      <c r="K7544" s="103"/>
    </row>
    <row r="7545" spans="2:11" x14ac:dyDescent="0.25">
      <c r="B7545" s="103"/>
      <c r="C7545" s="123"/>
      <c r="D7545" s="103"/>
      <c r="E7545" s="103"/>
      <c r="F7545" s="103"/>
      <c r="H7545" s="123"/>
      <c r="I7545" s="103"/>
      <c r="J7545" s="103"/>
      <c r="K7545" s="103"/>
    </row>
    <row r="7546" spans="2:11" x14ac:dyDescent="0.25">
      <c r="B7546" s="103"/>
      <c r="C7546" s="123"/>
      <c r="D7546" s="103"/>
      <c r="E7546" s="103"/>
      <c r="F7546" s="103"/>
      <c r="H7546" s="123"/>
      <c r="I7546" s="103"/>
      <c r="J7546" s="103"/>
      <c r="K7546" s="103"/>
    </row>
    <row r="7547" spans="2:11" x14ac:dyDescent="0.25">
      <c r="B7547" s="103"/>
      <c r="C7547" s="123"/>
      <c r="D7547" s="103"/>
      <c r="E7547" s="103"/>
      <c r="F7547" s="103"/>
      <c r="H7547" s="123"/>
      <c r="I7547" s="103"/>
      <c r="J7547" s="103"/>
      <c r="K7547" s="103"/>
    </row>
    <row r="7548" spans="2:11" x14ac:dyDescent="0.25">
      <c r="B7548" s="103"/>
      <c r="C7548" s="123"/>
      <c r="D7548" s="103"/>
      <c r="E7548" s="103"/>
      <c r="F7548" s="103"/>
      <c r="H7548" s="123"/>
      <c r="I7548" s="103"/>
      <c r="J7548" s="103"/>
      <c r="K7548" s="103"/>
    </row>
    <row r="7549" spans="2:11" x14ac:dyDescent="0.25">
      <c r="B7549" s="103"/>
      <c r="C7549" s="123"/>
      <c r="D7549" s="103"/>
      <c r="E7549" s="103"/>
      <c r="F7549" s="103"/>
      <c r="H7549" s="123"/>
      <c r="I7549" s="103"/>
      <c r="J7549" s="103"/>
      <c r="K7549" s="103"/>
    </row>
    <row r="7550" spans="2:11" x14ac:dyDescent="0.25">
      <c r="B7550" s="103"/>
      <c r="C7550" s="123"/>
      <c r="D7550" s="103"/>
      <c r="E7550" s="103"/>
      <c r="F7550" s="103"/>
      <c r="H7550" s="123"/>
      <c r="I7550" s="103"/>
      <c r="J7550" s="103"/>
      <c r="K7550" s="103"/>
    </row>
    <row r="7551" spans="2:11" x14ac:dyDescent="0.25">
      <c r="B7551" s="103"/>
      <c r="C7551" s="123"/>
      <c r="D7551" s="103"/>
      <c r="E7551" s="103"/>
      <c r="F7551" s="103"/>
      <c r="H7551" s="123"/>
      <c r="I7551" s="103"/>
      <c r="J7551" s="103"/>
      <c r="K7551" s="103"/>
    </row>
    <row r="7552" spans="2:11" x14ac:dyDescent="0.25">
      <c r="B7552" s="103"/>
      <c r="C7552" s="123"/>
      <c r="D7552" s="103"/>
      <c r="E7552" s="103"/>
      <c r="F7552" s="103"/>
      <c r="H7552" s="123"/>
      <c r="I7552" s="103"/>
      <c r="J7552" s="103"/>
      <c r="K7552" s="103"/>
    </row>
    <row r="7553" spans="2:11" x14ac:dyDescent="0.25">
      <c r="B7553" s="103"/>
      <c r="C7553" s="123"/>
      <c r="D7553" s="103"/>
      <c r="E7553" s="103"/>
      <c r="F7553" s="103"/>
      <c r="H7553" s="123"/>
      <c r="I7553" s="103"/>
      <c r="J7553" s="103"/>
      <c r="K7553" s="103"/>
    </row>
    <row r="7554" spans="2:11" x14ac:dyDescent="0.25">
      <c r="B7554" s="103"/>
      <c r="C7554" s="123"/>
      <c r="D7554" s="103"/>
      <c r="E7554" s="103"/>
      <c r="F7554" s="103"/>
      <c r="H7554" s="123"/>
      <c r="I7554" s="103"/>
      <c r="J7554" s="103"/>
      <c r="K7554" s="103"/>
    </row>
    <row r="7555" spans="2:11" x14ac:dyDescent="0.25">
      <c r="B7555" s="103"/>
      <c r="C7555" s="123"/>
      <c r="D7555" s="103"/>
      <c r="E7555" s="103"/>
      <c r="F7555" s="103"/>
      <c r="H7555" s="123"/>
      <c r="I7555" s="103"/>
      <c r="J7555" s="103"/>
      <c r="K7555" s="103"/>
    </row>
    <row r="7556" spans="2:11" x14ac:dyDescent="0.25">
      <c r="B7556" s="103"/>
      <c r="C7556" s="123"/>
      <c r="D7556" s="103"/>
      <c r="E7556" s="103"/>
      <c r="F7556" s="103"/>
      <c r="H7556" s="123"/>
      <c r="I7556" s="103"/>
      <c r="J7556" s="103"/>
      <c r="K7556" s="103"/>
    </row>
    <row r="7557" spans="2:11" x14ac:dyDescent="0.25">
      <c r="B7557" s="103"/>
      <c r="C7557" s="123"/>
      <c r="D7557" s="103"/>
      <c r="E7557" s="103"/>
      <c r="F7557" s="103"/>
      <c r="H7557" s="123"/>
      <c r="I7557" s="103"/>
      <c r="J7557" s="103"/>
      <c r="K7557" s="103"/>
    </row>
    <row r="7558" spans="2:11" x14ac:dyDescent="0.25">
      <c r="B7558" s="103"/>
      <c r="C7558" s="123"/>
      <c r="D7558" s="103"/>
      <c r="E7558" s="103"/>
      <c r="F7558" s="103"/>
      <c r="H7558" s="123"/>
      <c r="I7558" s="103"/>
      <c r="J7558" s="103"/>
      <c r="K7558" s="103"/>
    </row>
    <row r="7559" spans="2:11" x14ac:dyDescent="0.25">
      <c r="B7559" s="103"/>
      <c r="C7559" s="123"/>
      <c r="D7559" s="103"/>
      <c r="E7559" s="103"/>
      <c r="F7559" s="103"/>
      <c r="H7559" s="123"/>
      <c r="I7559" s="103"/>
      <c r="J7559" s="103"/>
      <c r="K7559" s="103"/>
    </row>
    <row r="7560" spans="2:11" x14ac:dyDescent="0.25">
      <c r="B7560" s="103"/>
      <c r="C7560" s="123"/>
      <c r="D7560" s="103"/>
      <c r="E7560" s="103"/>
      <c r="F7560" s="103"/>
      <c r="H7560" s="123"/>
      <c r="I7560" s="103"/>
      <c r="J7560" s="103"/>
      <c r="K7560" s="103"/>
    </row>
    <row r="7561" spans="2:11" x14ac:dyDescent="0.25">
      <c r="B7561" s="103"/>
      <c r="C7561" s="123"/>
      <c r="D7561" s="103"/>
      <c r="E7561" s="103"/>
      <c r="F7561" s="103"/>
      <c r="H7561" s="123"/>
      <c r="I7561" s="103"/>
      <c r="J7561" s="103"/>
      <c r="K7561" s="103"/>
    </row>
    <row r="7562" spans="2:11" x14ac:dyDescent="0.25">
      <c r="B7562" s="103"/>
      <c r="C7562" s="123"/>
      <c r="D7562" s="103"/>
      <c r="E7562" s="103"/>
      <c r="F7562" s="103"/>
      <c r="H7562" s="123"/>
      <c r="I7562" s="103"/>
      <c r="J7562" s="103"/>
      <c r="K7562" s="103"/>
    </row>
    <row r="7563" spans="2:11" x14ac:dyDescent="0.25">
      <c r="B7563" s="103"/>
      <c r="C7563" s="123"/>
      <c r="D7563" s="103"/>
      <c r="E7563" s="103"/>
      <c r="F7563" s="103"/>
      <c r="H7563" s="123"/>
      <c r="I7563" s="103"/>
      <c r="J7563" s="103"/>
      <c r="K7563" s="103"/>
    </row>
    <row r="7564" spans="2:11" x14ac:dyDescent="0.25">
      <c r="B7564" s="103"/>
      <c r="C7564" s="123"/>
      <c r="D7564" s="103"/>
      <c r="E7564" s="103"/>
      <c r="F7564" s="103"/>
      <c r="H7564" s="123"/>
      <c r="I7564" s="103"/>
      <c r="J7564" s="103"/>
      <c r="K7564" s="103"/>
    </row>
    <row r="7565" spans="2:11" x14ac:dyDescent="0.25">
      <c r="B7565" s="103"/>
      <c r="C7565" s="123"/>
      <c r="D7565" s="103"/>
      <c r="E7565" s="103"/>
      <c r="F7565" s="103"/>
      <c r="H7565" s="123"/>
      <c r="I7565" s="103"/>
      <c r="J7565" s="103"/>
      <c r="K7565" s="103"/>
    </row>
    <row r="7566" spans="2:11" x14ac:dyDescent="0.25">
      <c r="B7566" s="103"/>
      <c r="C7566" s="123"/>
      <c r="D7566" s="103"/>
      <c r="E7566" s="103"/>
      <c r="F7566" s="103"/>
      <c r="H7566" s="123"/>
      <c r="I7566" s="103"/>
      <c r="J7566" s="103"/>
      <c r="K7566" s="103"/>
    </row>
    <row r="7567" spans="2:11" x14ac:dyDescent="0.25">
      <c r="B7567" s="103"/>
      <c r="C7567" s="123"/>
      <c r="D7567" s="103"/>
      <c r="E7567" s="103"/>
      <c r="F7567" s="103"/>
      <c r="H7567" s="123"/>
      <c r="I7567" s="103"/>
      <c r="J7567" s="103"/>
      <c r="K7567" s="103"/>
    </row>
    <row r="7568" spans="2:11" x14ac:dyDescent="0.25">
      <c r="B7568" s="103"/>
      <c r="C7568" s="123"/>
      <c r="D7568" s="103"/>
      <c r="E7568" s="103"/>
      <c r="F7568" s="103"/>
      <c r="H7568" s="123"/>
      <c r="I7568" s="103"/>
      <c r="J7568" s="103"/>
      <c r="K7568" s="103"/>
    </row>
    <row r="7569" spans="2:11" x14ac:dyDescent="0.25">
      <c r="B7569" s="103"/>
      <c r="C7569" s="123"/>
      <c r="D7569" s="103"/>
      <c r="E7569" s="103"/>
      <c r="F7569" s="103"/>
      <c r="H7569" s="123"/>
      <c r="I7569" s="103"/>
      <c r="J7569" s="103"/>
      <c r="K7569" s="103"/>
    </row>
    <row r="7570" spans="2:11" x14ac:dyDescent="0.25">
      <c r="B7570" s="103"/>
      <c r="C7570" s="123"/>
      <c r="D7570" s="103"/>
      <c r="E7570" s="103"/>
      <c r="F7570" s="103"/>
      <c r="H7570" s="123"/>
      <c r="I7570" s="103"/>
      <c r="J7570" s="103"/>
      <c r="K7570" s="103"/>
    </row>
    <row r="7571" spans="2:11" x14ac:dyDescent="0.25">
      <c r="B7571" s="103"/>
      <c r="C7571" s="123"/>
      <c r="D7571" s="103"/>
      <c r="E7571" s="103"/>
      <c r="F7571" s="103"/>
      <c r="H7571" s="123"/>
      <c r="I7571" s="103"/>
      <c r="J7571" s="103"/>
      <c r="K7571" s="103"/>
    </row>
    <row r="7572" spans="2:11" x14ac:dyDescent="0.25">
      <c r="B7572" s="103"/>
      <c r="C7572" s="123"/>
      <c r="D7572" s="103"/>
      <c r="E7572" s="103"/>
      <c r="F7572" s="103"/>
      <c r="H7572" s="123"/>
      <c r="I7572" s="103"/>
      <c r="J7572" s="103"/>
      <c r="K7572" s="103"/>
    </row>
    <row r="7573" spans="2:11" x14ac:dyDescent="0.25">
      <c r="B7573" s="103"/>
      <c r="C7573" s="123"/>
      <c r="D7573" s="103"/>
      <c r="E7573" s="103"/>
      <c r="F7573" s="103"/>
      <c r="H7573" s="123"/>
      <c r="I7573" s="103"/>
      <c r="J7573" s="103"/>
      <c r="K7573" s="103"/>
    </row>
    <row r="7574" spans="2:11" x14ac:dyDescent="0.25">
      <c r="B7574" s="103"/>
      <c r="C7574" s="123"/>
      <c r="D7574" s="103"/>
      <c r="E7574" s="103"/>
      <c r="F7574" s="103"/>
      <c r="H7574" s="123"/>
      <c r="I7574" s="103"/>
      <c r="J7574" s="103"/>
      <c r="K7574" s="103"/>
    </row>
    <row r="7575" spans="2:11" x14ac:dyDescent="0.25">
      <c r="B7575" s="103"/>
      <c r="C7575" s="123"/>
      <c r="D7575" s="103"/>
      <c r="E7575" s="103"/>
      <c r="F7575" s="103"/>
      <c r="H7575" s="123"/>
      <c r="I7575" s="103"/>
      <c r="J7575" s="103"/>
      <c r="K7575" s="103"/>
    </row>
    <row r="7576" spans="2:11" x14ac:dyDescent="0.25">
      <c r="B7576" s="103"/>
      <c r="C7576" s="123"/>
      <c r="D7576" s="103"/>
      <c r="E7576" s="103"/>
      <c r="F7576" s="103"/>
      <c r="H7576" s="123"/>
      <c r="I7576" s="103"/>
      <c r="J7576" s="103"/>
      <c r="K7576" s="103"/>
    </row>
    <row r="7577" spans="2:11" x14ac:dyDescent="0.25">
      <c r="B7577" s="103"/>
      <c r="C7577" s="123"/>
      <c r="D7577" s="103"/>
      <c r="E7577" s="103"/>
      <c r="F7577" s="103"/>
      <c r="H7577" s="123"/>
      <c r="I7577" s="103"/>
      <c r="J7577" s="103"/>
      <c r="K7577" s="103"/>
    </row>
    <row r="7578" spans="2:11" x14ac:dyDescent="0.25">
      <c r="B7578" s="103"/>
      <c r="C7578" s="123"/>
      <c r="D7578" s="103"/>
      <c r="E7578" s="103"/>
      <c r="F7578" s="103"/>
      <c r="H7578" s="123"/>
      <c r="I7578" s="103"/>
      <c r="J7578" s="103"/>
      <c r="K7578" s="103"/>
    </row>
    <row r="7579" spans="2:11" x14ac:dyDescent="0.25">
      <c r="B7579" s="103"/>
      <c r="C7579" s="123"/>
      <c r="D7579" s="103"/>
      <c r="E7579" s="103"/>
      <c r="F7579" s="103"/>
      <c r="H7579" s="123"/>
      <c r="I7579" s="103"/>
      <c r="J7579" s="103"/>
      <c r="K7579" s="103"/>
    </row>
    <row r="7580" spans="2:11" x14ac:dyDescent="0.25">
      <c r="B7580" s="103"/>
      <c r="C7580" s="123"/>
      <c r="D7580" s="103"/>
      <c r="E7580" s="103"/>
      <c r="F7580" s="103"/>
      <c r="H7580" s="123"/>
      <c r="I7580" s="103"/>
      <c r="J7580" s="103"/>
      <c r="K7580" s="103"/>
    </row>
    <row r="7581" spans="2:11" x14ac:dyDescent="0.25">
      <c r="B7581" s="103"/>
      <c r="C7581" s="123"/>
      <c r="D7581" s="103"/>
      <c r="E7581" s="103"/>
      <c r="F7581" s="103"/>
      <c r="H7581" s="123"/>
      <c r="I7581" s="103"/>
      <c r="J7581" s="103"/>
      <c r="K7581" s="103"/>
    </row>
    <row r="7582" spans="2:11" x14ac:dyDescent="0.25">
      <c r="B7582" s="103"/>
      <c r="C7582" s="123"/>
      <c r="D7582" s="103"/>
      <c r="E7582" s="103"/>
      <c r="F7582" s="103"/>
      <c r="H7582" s="123"/>
      <c r="I7582" s="103"/>
      <c r="J7582" s="103"/>
      <c r="K7582" s="103"/>
    </row>
    <row r="7583" spans="2:11" x14ac:dyDescent="0.25">
      <c r="B7583" s="103"/>
      <c r="C7583" s="123"/>
      <c r="D7583" s="103"/>
      <c r="E7583" s="103"/>
      <c r="F7583" s="103"/>
      <c r="H7583" s="123"/>
      <c r="I7583" s="103"/>
      <c r="J7583" s="103"/>
      <c r="K7583" s="103"/>
    </row>
    <row r="7584" spans="2:11" x14ac:dyDescent="0.25">
      <c r="B7584" s="103"/>
      <c r="C7584" s="123"/>
      <c r="D7584" s="103"/>
      <c r="E7584" s="103"/>
      <c r="F7584" s="103"/>
      <c r="H7584" s="123"/>
      <c r="I7584" s="103"/>
      <c r="J7584" s="103"/>
      <c r="K7584" s="103"/>
    </row>
    <row r="7585" spans="2:11" x14ac:dyDescent="0.25">
      <c r="B7585" s="103"/>
      <c r="C7585" s="123"/>
      <c r="D7585" s="103"/>
      <c r="E7585" s="103"/>
      <c r="F7585" s="103"/>
      <c r="H7585" s="123"/>
      <c r="I7585" s="103"/>
      <c r="J7585" s="103"/>
      <c r="K7585" s="103"/>
    </row>
    <row r="7586" spans="2:11" x14ac:dyDescent="0.25">
      <c r="B7586" s="103"/>
      <c r="C7586" s="123"/>
      <c r="D7586" s="103"/>
      <c r="E7586" s="103"/>
      <c r="F7586" s="103"/>
      <c r="H7586" s="123"/>
      <c r="I7586" s="103"/>
      <c r="J7586" s="103"/>
      <c r="K7586" s="103"/>
    </row>
    <row r="7587" spans="2:11" x14ac:dyDescent="0.25">
      <c r="B7587" s="103"/>
      <c r="C7587" s="123"/>
      <c r="D7587" s="103"/>
      <c r="E7587" s="103"/>
      <c r="F7587" s="103"/>
      <c r="H7587" s="123"/>
      <c r="I7587" s="103"/>
      <c r="J7587" s="103"/>
      <c r="K7587" s="103"/>
    </row>
    <row r="7588" spans="2:11" x14ac:dyDescent="0.25">
      <c r="B7588" s="103"/>
      <c r="C7588" s="123"/>
      <c r="D7588" s="103"/>
      <c r="E7588" s="103"/>
      <c r="F7588" s="103"/>
      <c r="H7588" s="123"/>
      <c r="I7588" s="103"/>
      <c r="J7588" s="103"/>
      <c r="K7588" s="103"/>
    </row>
    <row r="7589" spans="2:11" x14ac:dyDescent="0.25">
      <c r="B7589" s="103"/>
      <c r="C7589" s="123"/>
      <c r="D7589" s="103"/>
      <c r="E7589" s="103"/>
      <c r="F7589" s="103"/>
      <c r="H7589" s="123"/>
      <c r="I7589" s="103"/>
      <c r="J7589" s="103"/>
      <c r="K7589" s="103"/>
    </row>
    <row r="7590" spans="2:11" x14ac:dyDescent="0.25">
      <c r="B7590" s="103"/>
      <c r="C7590" s="123"/>
      <c r="D7590" s="103"/>
      <c r="E7590" s="103"/>
      <c r="F7590" s="103"/>
      <c r="H7590" s="123"/>
      <c r="I7590" s="103"/>
      <c r="J7590" s="103"/>
      <c r="K7590" s="103"/>
    </row>
    <row r="7591" spans="2:11" x14ac:dyDescent="0.25">
      <c r="B7591" s="103"/>
      <c r="C7591" s="123"/>
      <c r="D7591" s="103"/>
      <c r="E7591" s="103"/>
      <c r="F7591" s="103"/>
      <c r="H7591" s="123"/>
      <c r="I7591" s="103"/>
      <c r="J7591" s="103"/>
      <c r="K7591" s="103"/>
    </row>
    <row r="7592" spans="2:11" x14ac:dyDescent="0.25">
      <c r="B7592" s="103"/>
      <c r="C7592" s="123"/>
      <c r="D7592" s="103"/>
      <c r="E7592" s="103"/>
      <c r="F7592" s="103"/>
      <c r="H7592" s="123"/>
      <c r="I7592" s="103"/>
      <c r="J7592" s="103"/>
      <c r="K7592" s="103"/>
    </row>
    <row r="7593" spans="2:11" x14ac:dyDescent="0.25">
      <c r="B7593" s="103"/>
      <c r="C7593" s="123"/>
      <c r="D7593" s="103"/>
      <c r="E7593" s="103"/>
      <c r="F7593" s="103"/>
      <c r="H7593" s="123"/>
      <c r="I7593" s="103"/>
      <c r="J7593" s="103"/>
      <c r="K7593" s="103"/>
    </row>
    <row r="7594" spans="2:11" x14ac:dyDescent="0.25">
      <c r="B7594" s="103"/>
      <c r="C7594" s="123"/>
      <c r="D7594" s="103"/>
      <c r="E7594" s="103"/>
      <c r="F7594" s="103"/>
      <c r="H7594" s="123"/>
      <c r="I7594" s="103"/>
      <c r="J7594" s="103"/>
      <c r="K7594" s="103"/>
    </row>
    <row r="7595" spans="2:11" x14ac:dyDescent="0.25">
      <c r="B7595" s="103"/>
      <c r="C7595" s="123"/>
      <c r="D7595" s="103"/>
      <c r="E7595" s="103"/>
      <c r="F7595" s="103"/>
      <c r="H7595" s="123"/>
      <c r="I7595" s="103"/>
      <c r="J7595" s="103"/>
      <c r="K7595" s="103"/>
    </row>
    <row r="7596" spans="2:11" x14ac:dyDescent="0.25">
      <c r="B7596" s="103"/>
      <c r="C7596" s="123"/>
      <c r="D7596" s="103"/>
      <c r="E7596" s="103"/>
      <c r="F7596" s="103"/>
      <c r="H7596" s="123"/>
      <c r="I7596" s="103"/>
      <c r="J7596" s="103"/>
      <c r="K7596" s="103"/>
    </row>
    <row r="7597" spans="2:11" x14ac:dyDescent="0.25">
      <c r="B7597" s="103"/>
      <c r="C7597" s="123"/>
      <c r="D7597" s="103"/>
      <c r="E7597" s="103"/>
      <c r="F7597" s="103"/>
      <c r="H7597" s="123"/>
      <c r="I7597" s="103"/>
      <c r="J7597" s="103"/>
      <c r="K7597" s="103"/>
    </row>
    <row r="7598" spans="2:11" x14ac:dyDescent="0.25">
      <c r="B7598" s="103"/>
      <c r="C7598" s="123"/>
      <c r="D7598" s="103"/>
      <c r="E7598" s="103"/>
      <c r="F7598" s="103"/>
      <c r="H7598" s="123"/>
      <c r="I7598" s="103"/>
      <c r="J7598" s="103"/>
      <c r="K7598" s="103"/>
    </row>
    <row r="7599" spans="2:11" x14ac:dyDescent="0.25">
      <c r="B7599" s="103"/>
      <c r="C7599" s="123"/>
      <c r="D7599" s="103"/>
      <c r="E7599" s="103"/>
      <c r="F7599" s="103"/>
      <c r="H7599" s="123"/>
      <c r="I7599" s="103"/>
      <c r="J7599" s="103"/>
      <c r="K7599" s="103"/>
    </row>
    <row r="7600" spans="2:11" x14ac:dyDescent="0.25">
      <c r="B7600" s="103"/>
      <c r="C7600" s="123"/>
      <c r="D7600" s="103"/>
      <c r="E7600" s="103"/>
      <c r="F7600" s="103"/>
      <c r="H7600" s="123"/>
      <c r="I7600" s="103"/>
      <c r="J7600" s="103"/>
      <c r="K7600" s="103"/>
    </row>
    <row r="7601" spans="2:11" x14ac:dyDescent="0.25">
      <c r="B7601" s="103"/>
      <c r="C7601" s="123"/>
      <c r="D7601" s="103"/>
      <c r="E7601" s="103"/>
      <c r="F7601" s="103"/>
      <c r="H7601" s="123"/>
      <c r="I7601" s="103"/>
      <c r="J7601" s="103"/>
      <c r="K7601" s="103"/>
    </row>
    <row r="7602" spans="2:11" x14ac:dyDescent="0.25">
      <c r="B7602" s="103"/>
      <c r="C7602" s="123"/>
      <c r="D7602" s="103"/>
      <c r="E7602" s="103"/>
      <c r="F7602" s="103"/>
      <c r="H7602" s="123"/>
      <c r="I7602" s="103"/>
      <c r="J7602" s="103"/>
      <c r="K7602" s="103"/>
    </row>
    <row r="7603" spans="2:11" x14ac:dyDescent="0.25">
      <c r="B7603" s="103"/>
      <c r="C7603" s="123"/>
      <c r="D7603" s="103"/>
      <c r="E7603" s="103"/>
      <c r="F7603" s="103"/>
      <c r="H7603" s="123"/>
      <c r="I7603" s="103"/>
      <c r="J7603" s="103"/>
      <c r="K7603" s="103"/>
    </row>
    <row r="7604" spans="2:11" x14ac:dyDescent="0.25">
      <c r="B7604" s="103"/>
      <c r="C7604" s="123"/>
      <c r="D7604" s="103"/>
      <c r="E7604" s="103"/>
      <c r="F7604" s="103"/>
      <c r="H7604" s="123"/>
      <c r="I7604" s="103"/>
      <c r="J7604" s="103"/>
      <c r="K7604" s="103"/>
    </row>
    <row r="7605" spans="2:11" x14ac:dyDescent="0.25">
      <c r="B7605" s="103"/>
      <c r="C7605" s="123"/>
      <c r="D7605" s="103"/>
      <c r="E7605" s="103"/>
      <c r="F7605" s="103"/>
      <c r="H7605" s="123"/>
      <c r="I7605" s="103"/>
      <c r="J7605" s="103"/>
      <c r="K7605" s="103"/>
    </row>
    <row r="7606" spans="2:11" x14ac:dyDescent="0.25">
      <c r="B7606" s="103"/>
      <c r="C7606" s="123"/>
      <c r="D7606" s="103"/>
      <c r="E7606" s="103"/>
      <c r="F7606" s="103"/>
      <c r="H7606" s="123"/>
      <c r="I7606" s="103"/>
      <c r="J7606" s="103"/>
      <c r="K7606" s="103"/>
    </row>
    <row r="7607" spans="2:11" x14ac:dyDescent="0.25">
      <c r="B7607" s="103"/>
      <c r="C7607" s="123"/>
      <c r="D7607" s="103"/>
      <c r="E7607" s="103"/>
      <c r="F7607" s="103"/>
      <c r="H7607" s="123"/>
      <c r="I7607" s="103"/>
      <c r="J7607" s="103"/>
      <c r="K7607" s="103"/>
    </row>
    <row r="7608" spans="2:11" x14ac:dyDescent="0.25">
      <c r="B7608" s="103"/>
      <c r="C7608" s="123"/>
      <c r="D7608" s="103"/>
      <c r="E7608" s="103"/>
      <c r="F7608" s="103"/>
      <c r="H7608" s="123"/>
      <c r="I7608" s="103"/>
      <c r="J7608" s="103"/>
      <c r="K7608" s="103"/>
    </row>
    <row r="7609" spans="2:11" x14ac:dyDescent="0.25">
      <c r="B7609" s="103"/>
      <c r="C7609" s="123"/>
      <c r="D7609" s="103"/>
      <c r="E7609" s="103"/>
      <c r="F7609" s="103"/>
      <c r="H7609" s="123"/>
      <c r="I7609" s="103"/>
      <c r="J7609" s="103"/>
      <c r="K7609" s="103"/>
    </row>
    <row r="7610" spans="2:11" x14ac:dyDescent="0.25">
      <c r="B7610" s="103"/>
      <c r="C7610" s="123"/>
      <c r="D7610" s="103"/>
      <c r="E7610" s="103"/>
      <c r="F7610" s="103"/>
      <c r="H7610" s="123"/>
      <c r="I7610" s="103"/>
      <c r="J7610" s="103"/>
      <c r="K7610" s="103"/>
    </row>
    <row r="7611" spans="2:11" x14ac:dyDescent="0.25">
      <c r="B7611" s="103"/>
      <c r="C7611" s="123"/>
      <c r="D7611" s="103"/>
      <c r="E7611" s="103"/>
      <c r="F7611" s="103"/>
      <c r="H7611" s="123"/>
      <c r="I7611" s="103"/>
      <c r="J7611" s="103"/>
      <c r="K7611" s="103"/>
    </row>
    <row r="7612" spans="2:11" x14ac:dyDescent="0.25">
      <c r="B7612" s="103"/>
      <c r="C7612" s="123"/>
      <c r="D7612" s="103"/>
      <c r="E7612" s="103"/>
      <c r="F7612" s="103"/>
      <c r="H7612" s="123"/>
      <c r="I7612" s="103"/>
      <c r="J7612" s="103"/>
      <c r="K7612" s="103"/>
    </row>
    <row r="7613" spans="2:11" x14ac:dyDescent="0.25">
      <c r="B7613" s="103"/>
      <c r="C7613" s="123"/>
      <c r="D7613" s="103"/>
      <c r="E7613" s="103"/>
      <c r="F7613" s="103"/>
      <c r="H7613" s="123"/>
      <c r="I7613" s="103"/>
      <c r="J7613" s="103"/>
      <c r="K7613" s="103"/>
    </row>
    <row r="7614" spans="2:11" x14ac:dyDescent="0.25">
      <c r="B7614" s="103"/>
      <c r="C7614" s="123"/>
      <c r="D7614" s="103"/>
      <c r="E7614" s="103"/>
      <c r="F7614" s="103"/>
      <c r="H7614" s="123"/>
      <c r="I7614" s="103"/>
      <c r="J7614" s="103"/>
      <c r="K7614" s="103"/>
    </row>
    <row r="7615" spans="2:11" x14ac:dyDescent="0.25">
      <c r="B7615" s="103"/>
      <c r="C7615" s="123"/>
      <c r="D7615" s="103"/>
      <c r="E7615" s="103"/>
      <c r="F7615" s="103"/>
      <c r="H7615" s="123"/>
      <c r="I7615" s="103"/>
      <c r="J7615" s="103"/>
      <c r="K7615" s="103"/>
    </row>
    <row r="7616" spans="2:11" x14ac:dyDescent="0.25">
      <c r="B7616" s="103"/>
      <c r="C7616" s="123"/>
      <c r="D7616" s="103"/>
      <c r="E7616" s="103"/>
      <c r="F7616" s="103"/>
      <c r="H7616" s="123"/>
      <c r="I7616" s="103"/>
      <c r="J7616" s="103"/>
      <c r="K7616" s="103"/>
    </row>
    <row r="7617" spans="2:11" x14ac:dyDescent="0.25">
      <c r="B7617" s="103"/>
      <c r="C7617" s="123"/>
      <c r="D7617" s="103"/>
      <c r="E7617" s="103"/>
      <c r="F7617" s="103"/>
      <c r="H7617" s="123"/>
      <c r="I7617" s="103"/>
      <c r="J7617" s="103"/>
      <c r="K7617" s="103"/>
    </row>
    <row r="7618" spans="2:11" x14ac:dyDescent="0.25">
      <c r="B7618" s="103"/>
      <c r="C7618" s="123"/>
      <c r="D7618" s="103"/>
      <c r="E7618" s="103"/>
      <c r="F7618" s="103"/>
      <c r="H7618" s="123"/>
      <c r="I7618" s="103"/>
      <c r="J7618" s="103"/>
      <c r="K7618" s="103"/>
    </row>
    <row r="7619" spans="2:11" x14ac:dyDescent="0.25">
      <c r="B7619" s="103"/>
      <c r="C7619" s="123"/>
      <c r="D7619" s="103"/>
      <c r="E7619" s="103"/>
      <c r="F7619" s="103"/>
      <c r="H7619" s="123"/>
      <c r="I7619" s="103"/>
      <c r="J7619" s="103"/>
      <c r="K7619" s="103"/>
    </row>
    <row r="7620" spans="2:11" x14ac:dyDescent="0.25">
      <c r="B7620" s="103"/>
      <c r="C7620" s="123"/>
      <c r="D7620" s="103"/>
      <c r="E7620" s="103"/>
      <c r="F7620" s="103"/>
      <c r="H7620" s="123"/>
      <c r="I7620" s="103"/>
      <c r="J7620" s="103"/>
      <c r="K7620" s="103"/>
    </row>
    <row r="7621" spans="2:11" x14ac:dyDescent="0.25">
      <c r="B7621" s="103"/>
      <c r="C7621" s="123"/>
      <c r="D7621" s="103"/>
      <c r="E7621" s="103"/>
      <c r="F7621" s="103"/>
      <c r="H7621" s="123"/>
      <c r="I7621" s="103"/>
      <c r="J7621" s="103"/>
      <c r="K7621" s="103"/>
    </row>
    <row r="7622" spans="2:11" x14ac:dyDescent="0.25">
      <c r="B7622" s="103"/>
      <c r="C7622" s="123"/>
      <c r="D7622" s="103"/>
      <c r="E7622" s="103"/>
      <c r="F7622" s="103"/>
      <c r="H7622" s="123"/>
      <c r="I7622" s="103"/>
      <c r="J7622" s="103"/>
      <c r="K7622" s="103"/>
    </row>
    <row r="7623" spans="2:11" x14ac:dyDescent="0.25">
      <c r="B7623" s="103"/>
      <c r="C7623" s="123"/>
      <c r="D7623" s="103"/>
      <c r="E7623" s="103"/>
      <c r="F7623" s="103"/>
      <c r="H7623" s="123"/>
      <c r="I7623" s="103"/>
      <c r="J7623" s="103"/>
      <c r="K7623" s="103"/>
    </row>
    <row r="7624" spans="2:11" x14ac:dyDescent="0.25">
      <c r="B7624" s="103"/>
      <c r="C7624" s="123"/>
      <c r="D7624" s="103"/>
      <c r="E7624" s="103"/>
      <c r="F7624" s="103"/>
      <c r="H7624" s="123"/>
      <c r="I7624" s="103"/>
      <c r="J7624" s="103"/>
      <c r="K7624" s="103"/>
    </row>
    <row r="7625" spans="2:11" x14ac:dyDescent="0.25">
      <c r="B7625" s="103"/>
      <c r="C7625" s="123"/>
      <c r="D7625" s="103"/>
      <c r="E7625" s="103"/>
      <c r="F7625" s="103"/>
      <c r="H7625" s="123"/>
      <c r="I7625" s="103"/>
      <c r="J7625" s="103"/>
      <c r="K7625" s="103"/>
    </row>
    <row r="7626" spans="2:11" x14ac:dyDescent="0.25">
      <c r="B7626" s="103"/>
      <c r="C7626" s="123"/>
      <c r="D7626" s="103"/>
      <c r="E7626" s="103"/>
      <c r="F7626" s="103"/>
      <c r="H7626" s="123"/>
      <c r="I7626" s="103"/>
      <c r="J7626" s="103"/>
      <c r="K7626" s="103"/>
    </row>
    <row r="7627" spans="2:11" x14ac:dyDescent="0.25">
      <c r="B7627" s="103"/>
      <c r="C7627" s="123"/>
      <c r="D7627" s="103"/>
      <c r="E7627" s="103"/>
      <c r="F7627" s="103"/>
      <c r="H7627" s="123"/>
      <c r="I7627" s="103"/>
      <c r="J7627" s="103"/>
      <c r="K7627" s="103"/>
    </row>
    <row r="7628" spans="2:11" x14ac:dyDescent="0.25">
      <c r="B7628" s="103"/>
      <c r="C7628" s="123"/>
      <c r="D7628" s="103"/>
      <c r="E7628" s="103"/>
      <c r="F7628" s="103"/>
      <c r="H7628" s="123"/>
      <c r="I7628" s="103"/>
      <c r="J7628" s="103"/>
      <c r="K7628" s="103"/>
    </row>
    <row r="7629" spans="2:11" x14ac:dyDescent="0.25">
      <c r="B7629" s="103"/>
      <c r="C7629" s="123"/>
      <c r="D7629" s="103"/>
      <c r="E7629" s="103"/>
      <c r="F7629" s="103"/>
      <c r="H7629" s="123"/>
      <c r="I7629" s="103"/>
      <c r="J7629" s="103"/>
      <c r="K7629" s="103"/>
    </row>
    <row r="7630" spans="2:11" x14ac:dyDescent="0.25">
      <c r="B7630" s="103"/>
      <c r="C7630" s="123"/>
      <c r="D7630" s="103"/>
      <c r="E7630" s="103"/>
      <c r="F7630" s="103"/>
      <c r="H7630" s="123"/>
      <c r="I7630" s="103"/>
      <c r="J7630" s="103"/>
      <c r="K7630" s="103"/>
    </row>
    <row r="7631" spans="2:11" x14ac:dyDescent="0.25">
      <c r="B7631" s="103"/>
      <c r="C7631" s="123"/>
      <c r="D7631" s="103"/>
      <c r="E7631" s="103"/>
      <c r="F7631" s="103"/>
      <c r="H7631" s="123"/>
      <c r="I7631" s="103"/>
      <c r="J7631" s="103"/>
      <c r="K7631" s="103"/>
    </row>
    <row r="7632" spans="2:11" x14ac:dyDescent="0.25">
      <c r="B7632" s="103"/>
      <c r="C7632" s="123"/>
      <c r="D7632" s="103"/>
      <c r="E7632" s="103"/>
      <c r="F7632" s="103"/>
      <c r="H7632" s="123"/>
      <c r="I7632" s="103"/>
      <c r="J7632" s="103"/>
      <c r="K7632" s="103"/>
    </row>
    <row r="7633" spans="2:11" x14ac:dyDescent="0.25">
      <c r="B7633" s="103"/>
      <c r="C7633" s="123"/>
      <c r="D7633" s="103"/>
      <c r="E7633" s="103"/>
      <c r="F7633" s="103"/>
      <c r="H7633" s="123"/>
      <c r="I7633" s="103"/>
      <c r="J7633" s="103"/>
      <c r="K7633" s="103"/>
    </row>
    <row r="7634" spans="2:11" x14ac:dyDescent="0.25">
      <c r="B7634" s="103"/>
      <c r="C7634" s="123"/>
      <c r="D7634" s="103"/>
      <c r="E7634" s="103"/>
      <c r="F7634" s="103"/>
      <c r="H7634" s="123"/>
      <c r="I7634" s="103"/>
      <c r="J7634" s="103"/>
      <c r="K7634" s="103"/>
    </row>
    <row r="7635" spans="2:11" x14ac:dyDescent="0.25">
      <c r="B7635" s="103"/>
      <c r="C7635" s="123"/>
      <c r="D7635" s="103"/>
      <c r="E7635" s="103"/>
      <c r="F7635" s="103"/>
      <c r="H7635" s="123"/>
      <c r="I7635" s="103"/>
      <c r="J7635" s="103"/>
      <c r="K7635" s="103"/>
    </row>
    <row r="7636" spans="2:11" x14ac:dyDescent="0.25">
      <c r="B7636" s="103"/>
      <c r="C7636" s="123"/>
      <c r="D7636" s="103"/>
      <c r="E7636" s="103"/>
      <c r="F7636" s="103"/>
      <c r="H7636" s="123"/>
      <c r="I7636" s="103"/>
      <c r="J7636" s="103"/>
      <c r="K7636" s="103"/>
    </row>
    <row r="7637" spans="2:11" x14ac:dyDescent="0.25">
      <c r="B7637" s="103"/>
      <c r="C7637" s="123"/>
      <c r="D7637" s="103"/>
      <c r="E7637" s="103"/>
      <c r="F7637" s="103"/>
      <c r="H7637" s="123"/>
      <c r="I7637" s="103"/>
      <c r="J7637" s="103"/>
      <c r="K7637" s="103"/>
    </row>
    <row r="7638" spans="2:11" x14ac:dyDescent="0.25">
      <c r="B7638" s="103"/>
      <c r="C7638" s="123"/>
      <c r="D7638" s="103"/>
      <c r="E7638" s="103"/>
      <c r="F7638" s="103"/>
      <c r="H7638" s="123"/>
      <c r="I7638" s="103"/>
      <c r="J7638" s="103"/>
      <c r="K7638" s="103"/>
    </row>
    <row r="7639" spans="2:11" x14ac:dyDescent="0.25">
      <c r="B7639" s="103"/>
      <c r="C7639" s="123"/>
      <c r="D7639" s="103"/>
      <c r="E7639" s="103"/>
      <c r="F7639" s="103"/>
      <c r="H7639" s="123"/>
      <c r="I7639" s="103"/>
      <c r="J7639" s="103"/>
      <c r="K7639" s="103"/>
    </row>
    <row r="7640" spans="2:11" x14ac:dyDescent="0.25">
      <c r="B7640" s="103"/>
      <c r="C7640" s="123"/>
      <c r="D7640" s="103"/>
      <c r="E7640" s="103"/>
      <c r="F7640" s="103"/>
      <c r="H7640" s="123"/>
      <c r="I7640" s="103"/>
      <c r="J7640" s="103"/>
      <c r="K7640" s="103"/>
    </row>
    <row r="7641" spans="2:11" x14ac:dyDescent="0.25">
      <c r="B7641" s="103"/>
      <c r="C7641" s="123"/>
      <c r="D7641" s="103"/>
      <c r="E7641" s="103"/>
      <c r="F7641" s="103"/>
      <c r="H7641" s="123"/>
      <c r="I7641" s="103"/>
      <c r="J7641" s="103"/>
      <c r="K7641" s="103"/>
    </row>
    <row r="7642" spans="2:11" x14ac:dyDescent="0.25">
      <c r="B7642" s="103"/>
      <c r="C7642" s="123"/>
      <c r="D7642" s="103"/>
      <c r="E7642" s="103"/>
      <c r="F7642" s="103"/>
      <c r="H7642" s="123"/>
      <c r="I7642" s="103"/>
      <c r="J7642" s="103"/>
      <c r="K7642" s="103"/>
    </row>
    <row r="7643" spans="2:11" x14ac:dyDescent="0.25">
      <c r="B7643" s="103"/>
      <c r="C7643" s="123"/>
      <c r="D7643" s="103"/>
      <c r="E7643" s="103"/>
      <c r="F7643" s="103"/>
      <c r="H7643" s="123"/>
      <c r="I7643" s="103"/>
      <c r="J7643" s="103"/>
      <c r="K7643" s="103"/>
    </row>
    <row r="7644" spans="2:11" x14ac:dyDescent="0.25">
      <c r="B7644" s="103"/>
      <c r="C7644" s="123"/>
      <c r="D7644" s="103"/>
      <c r="E7644" s="103"/>
      <c r="F7644" s="103"/>
      <c r="H7644" s="123"/>
      <c r="I7644" s="103"/>
      <c r="J7644" s="103"/>
      <c r="K7644" s="103"/>
    </row>
    <row r="7645" spans="2:11" x14ac:dyDescent="0.25">
      <c r="B7645" s="103"/>
      <c r="C7645" s="123"/>
      <c r="D7645" s="103"/>
      <c r="E7645" s="103"/>
      <c r="F7645" s="103"/>
      <c r="H7645" s="123"/>
      <c r="I7645" s="103"/>
      <c r="J7645" s="103"/>
      <c r="K7645" s="103"/>
    </row>
    <row r="7646" spans="2:11" x14ac:dyDescent="0.25">
      <c r="B7646" s="103"/>
      <c r="C7646" s="123"/>
      <c r="D7646" s="103"/>
      <c r="E7646" s="103"/>
      <c r="F7646" s="103"/>
      <c r="H7646" s="123"/>
      <c r="I7646" s="103"/>
      <c r="J7646" s="103"/>
      <c r="K7646" s="103"/>
    </row>
    <row r="7647" spans="2:11" x14ac:dyDescent="0.25">
      <c r="B7647" s="103"/>
      <c r="C7647" s="123"/>
      <c r="D7647" s="103"/>
      <c r="E7647" s="103"/>
      <c r="F7647" s="103"/>
      <c r="H7647" s="123"/>
      <c r="I7647" s="103"/>
      <c r="J7647" s="103"/>
      <c r="K7647" s="103"/>
    </row>
    <row r="7648" spans="2:11" x14ac:dyDescent="0.25">
      <c r="B7648" s="103"/>
      <c r="C7648" s="123"/>
      <c r="D7648" s="103"/>
      <c r="E7648" s="103"/>
      <c r="F7648" s="103"/>
      <c r="H7648" s="123"/>
      <c r="I7648" s="103"/>
      <c r="J7648" s="103"/>
      <c r="K7648" s="103"/>
    </row>
    <row r="7649" spans="2:11" x14ac:dyDescent="0.25">
      <c r="B7649" s="103"/>
      <c r="C7649" s="123"/>
      <c r="D7649" s="103"/>
      <c r="E7649" s="103"/>
      <c r="F7649" s="103"/>
      <c r="H7649" s="123"/>
      <c r="I7649" s="103"/>
      <c r="J7649" s="103"/>
      <c r="K7649" s="103"/>
    </row>
    <row r="7650" spans="2:11" x14ac:dyDescent="0.25">
      <c r="B7650" s="103"/>
      <c r="C7650" s="123"/>
      <c r="D7650" s="103"/>
      <c r="E7650" s="103"/>
      <c r="F7650" s="103"/>
      <c r="H7650" s="123"/>
      <c r="I7650" s="103"/>
      <c r="J7650" s="103"/>
      <c r="K7650" s="103"/>
    </row>
    <row r="7651" spans="2:11" x14ac:dyDescent="0.25">
      <c r="B7651" s="103"/>
      <c r="C7651" s="123"/>
      <c r="D7651" s="103"/>
      <c r="E7651" s="103"/>
      <c r="F7651" s="103"/>
      <c r="H7651" s="123"/>
      <c r="I7651" s="103"/>
      <c r="J7651" s="103"/>
      <c r="K7651" s="103"/>
    </row>
    <row r="7652" spans="2:11" x14ac:dyDescent="0.25">
      <c r="B7652" s="103"/>
      <c r="C7652" s="123"/>
      <c r="D7652" s="103"/>
      <c r="E7652" s="103"/>
      <c r="F7652" s="103"/>
      <c r="H7652" s="123"/>
      <c r="I7652" s="103"/>
      <c r="J7652" s="103"/>
      <c r="K7652" s="103"/>
    </row>
    <row r="7653" spans="2:11" x14ac:dyDescent="0.25">
      <c r="B7653" s="103"/>
      <c r="C7653" s="123"/>
      <c r="D7653" s="103"/>
      <c r="E7653" s="103"/>
      <c r="F7653" s="103"/>
      <c r="H7653" s="123"/>
      <c r="I7653" s="103"/>
      <c r="J7653" s="103"/>
      <c r="K7653" s="103"/>
    </row>
    <row r="7654" spans="2:11" x14ac:dyDescent="0.25">
      <c r="B7654" s="103"/>
      <c r="C7654" s="123"/>
      <c r="D7654" s="103"/>
      <c r="E7654" s="103"/>
      <c r="F7654" s="103"/>
      <c r="H7654" s="123"/>
      <c r="I7654" s="103"/>
      <c r="J7654" s="103"/>
      <c r="K7654" s="103"/>
    </row>
    <row r="7655" spans="2:11" x14ac:dyDescent="0.25">
      <c r="B7655" s="103"/>
      <c r="C7655" s="123"/>
      <c r="D7655" s="103"/>
      <c r="E7655" s="103"/>
      <c r="F7655" s="103"/>
      <c r="H7655" s="123"/>
      <c r="I7655" s="103"/>
      <c r="J7655" s="103"/>
      <c r="K7655" s="103"/>
    </row>
    <row r="7656" spans="2:11" x14ac:dyDescent="0.25">
      <c r="B7656" s="103"/>
      <c r="C7656" s="123"/>
      <c r="D7656" s="103"/>
      <c r="E7656" s="103"/>
      <c r="F7656" s="103"/>
      <c r="H7656" s="123"/>
      <c r="I7656" s="103"/>
      <c r="J7656" s="103"/>
      <c r="K7656" s="103"/>
    </row>
    <row r="7657" spans="2:11" x14ac:dyDescent="0.25">
      <c r="B7657" s="103"/>
      <c r="C7657" s="123"/>
      <c r="D7657" s="103"/>
      <c r="E7657" s="103"/>
      <c r="F7657" s="103"/>
      <c r="H7657" s="123"/>
      <c r="I7657" s="103"/>
      <c r="J7657" s="103"/>
      <c r="K7657" s="103"/>
    </row>
    <row r="7658" spans="2:11" x14ac:dyDescent="0.25">
      <c r="B7658" s="103"/>
      <c r="C7658" s="123"/>
      <c r="D7658" s="103"/>
      <c r="E7658" s="103"/>
      <c r="F7658" s="103"/>
      <c r="H7658" s="123"/>
      <c r="I7658" s="103"/>
      <c r="J7658" s="103"/>
      <c r="K7658" s="103"/>
    </row>
    <row r="7659" spans="2:11" x14ac:dyDescent="0.25">
      <c r="B7659" s="103"/>
      <c r="C7659" s="123"/>
      <c r="D7659" s="103"/>
      <c r="E7659" s="103"/>
      <c r="F7659" s="103"/>
      <c r="H7659" s="123"/>
      <c r="I7659" s="103"/>
      <c r="J7659" s="103"/>
      <c r="K7659" s="103"/>
    </row>
    <row r="7660" spans="2:11" x14ac:dyDescent="0.25">
      <c r="B7660" s="103"/>
      <c r="C7660" s="123"/>
      <c r="D7660" s="103"/>
      <c r="E7660" s="103"/>
      <c r="F7660" s="103"/>
      <c r="H7660" s="123"/>
      <c r="I7660" s="103"/>
      <c r="J7660" s="103"/>
      <c r="K7660" s="103"/>
    </row>
    <row r="7661" spans="2:11" x14ac:dyDescent="0.25">
      <c r="B7661" s="103"/>
      <c r="C7661" s="123"/>
      <c r="D7661" s="103"/>
      <c r="E7661" s="103"/>
      <c r="F7661" s="103"/>
      <c r="H7661" s="123"/>
      <c r="I7661" s="103"/>
      <c r="J7661" s="103"/>
      <c r="K7661" s="103"/>
    </row>
    <row r="7662" spans="2:11" x14ac:dyDescent="0.25">
      <c r="B7662" s="103"/>
      <c r="C7662" s="123"/>
      <c r="D7662" s="103"/>
      <c r="E7662" s="103"/>
      <c r="F7662" s="103"/>
      <c r="H7662" s="123"/>
      <c r="I7662" s="103"/>
      <c r="J7662" s="103"/>
      <c r="K7662" s="103"/>
    </row>
    <row r="7663" spans="2:11" x14ac:dyDescent="0.25">
      <c r="B7663" s="103"/>
      <c r="C7663" s="123"/>
      <c r="D7663" s="103"/>
      <c r="E7663" s="103"/>
      <c r="F7663" s="103"/>
      <c r="H7663" s="123"/>
      <c r="I7663" s="103"/>
      <c r="J7663" s="103"/>
      <c r="K7663" s="103"/>
    </row>
    <row r="7664" spans="2:11" x14ac:dyDescent="0.25">
      <c r="B7664" s="103"/>
      <c r="C7664" s="123"/>
      <c r="D7664" s="103"/>
      <c r="E7664" s="103"/>
      <c r="F7664" s="103"/>
      <c r="H7664" s="123"/>
      <c r="I7664" s="103"/>
      <c r="J7664" s="103"/>
      <c r="K7664" s="103"/>
    </row>
    <row r="7665" spans="2:11" x14ac:dyDescent="0.25">
      <c r="B7665" s="103"/>
      <c r="C7665" s="123"/>
      <c r="D7665" s="103"/>
      <c r="E7665" s="103"/>
      <c r="F7665" s="103"/>
      <c r="H7665" s="123"/>
      <c r="I7665" s="103"/>
      <c r="J7665" s="103"/>
      <c r="K7665" s="103"/>
    </row>
    <row r="7666" spans="2:11" x14ac:dyDescent="0.25">
      <c r="B7666" s="103"/>
      <c r="C7666" s="123"/>
      <c r="D7666" s="103"/>
      <c r="E7666" s="103"/>
      <c r="F7666" s="103"/>
      <c r="H7666" s="123"/>
      <c r="I7666" s="103"/>
      <c r="J7666" s="103"/>
      <c r="K7666" s="103"/>
    </row>
    <row r="7667" spans="2:11" x14ac:dyDescent="0.25">
      <c r="B7667" s="103"/>
      <c r="C7667" s="123"/>
      <c r="D7667" s="103"/>
      <c r="E7667" s="103"/>
      <c r="F7667" s="103"/>
      <c r="H7667" s="123"/>
      <c r="I7667" s="103"/>
      <c r="J7667" s="103"/>
      <c r="K7667" s="103"/>
    </row>
    <row r="7668" spans="2:11" x14ac:dyDescent="0.25">
      <c r="B7668" s="103"/>
      <c r="C7668" s="123"/>
      <c r="D7668" s="103"/>
      <c r="E7668" s="103"/>
      <c r="F7668" s="103"/>
      <c r="H7668" s="123"/>
      <c r="I7668" s="103"/>
      <c r="J7668" s="103"/>
      <c r="K7668" s="103"/>
    </row>
    <row r="7669" spans="2:11" x14ac:dyDescent="0.25">
      <c r="B7669" s="103"/>
      <c r="C7669" s="123"/>
      <c r="D7669" s="103"/>
      <c r="E7669" s="103"/>
      <c r="F7669" s="103"/>
      <c r="H7669" s="123"/>
      <c r="I7669" s="103"/>
      <c r="J7669" s="103"/>
      <c r="K7669" s="103"/>
    </row>
    <row r="7670" spans="2:11" x14ac:dyDescent="0.25">
      <c r="B7670" s="103"/>
      <c r="C7670" s="123"/>
      <c r="D7670" s="103"/>
      <c r="E7670" s="103"/>
      <c r="F7670" s="103"/>
      <c r="H7670" s="123"/>
      <c r="I7670" s="103"/>
      <c r="J7670" s="103"/>
      <c r="K7670" s="103"/>
    </row>
    <row r="7671" spans="2:11" x14ac:dyDescent="0.25">
      <c r="B7671" s="103"/>
      <c r="C7671" s="123"/>
      <c r="D7671" s="103"/>
      <c r="E7671" s="103"/>
      <c r="F7671" s="103"/>
      <c r="H7671" s="123"/>
      <c r="I7671" s="103"/>
      <c r="J7671" s="103"/>
      <c r="K7671" s="103"/>
    </row>
    <row r="7672" spans="2:11" x14ac:dyDescent="0.25">
      <c r="B7672" s="103"/>
      <c r="C7672" s="123"/>
      <c r="D7672" s="103"/>
      <c r="E7672" s="103"/>
      <c r="F7672" s="103"/>
      <c r="H7672" s="123"/>
      <c r="I7672" s="103"/>
      <c r="J7672" s="103"/>
      <c r="K7672" s="103"/>
    </row>
    <row r="7673" spans="2:11" x14ac:dyDescent="0.25">
      <c r="B7673" s="103"/>
      <c r="C7673" s="123"/>
      <c r="D7673" s="103"/>
      <c r="E7673" s="103"/>
      <c r="F7673" s="103"/>
      <c r="H7673" s="123"/>
      <c r="I7673" s="103"/>
      <c r="J7673" s="103"/>
      <c r="K7673" s="103"/>
    </row>
    <row r="7674" spans="2:11" x14ac:dyDescent="0.25">
      <c r="B7674" s="103"/>
      <c r="C7674" s="123"/>
      <c r="D7674" s="103"/>
      <c r="E7674" s="103"/>
      <c r="F7674" s="103"/>
      <c r="H7674" s="123"/>
      <c r="I7674" s="103"/>
      <c r="J7674" s="103"/>
      <c r="K7674" s="103"/>
    </row>
    <row r="7675" spans="2:11" x14ac:dyDescent="0.25">
      <c r="B7675" s="103"/>
      <c r="C7675" s="123"/>
      <c r="D7675" s="103"/>
      <c r="E7675" s="103"/>
      <c r="F7675" s="103"/>
      <c r="H7675" s="123"/>
      <c r="I7675" s="103"/>
      <c r="J7675" s="103"/>
      <c r="K7675" s="103"/>
    </row>
    <row r="7676" spans="2:11" x14ac:dyDescent="0.25">
      <c r="B7676" s="103"/>
      <c r="C7676" s="123"/>
      <c r="D7676" s="103"/>
      <c r="E7676" s="103"/>
      <c r="F7676" s="103"/>
      <c r="H7676" s="123"/>
      <c r="I7676" s="103"/>
      <c r="J7676" s="103"/>
      <c r="K7676" s="103"/>
    </row>
    <row r="7677" spans="2:11" x14ac:dyDescent="0.25">
      <c r="B7677" s="103"/>
      <c r="C7677" s="123"/>
      <c r="D7677" s="103"/>
      <c r="E7677" s="103"/>
      <c r="F7677" s="103"/>
      <c r="H7677" s="123"/>
      <c r="I7677" s="103"/>
      <c r="J7677" s="103"/>
      <c r="K7677" s="103"/>
    </row>
    <row r="7678" spans="2:11" x14ac:dyDescent="0.25">
      <c r="B7678" s="103"/>
      <c r="C7678" s="123"/>
      <c r="D7678" s="103"/>
      <c r="E7678" s="103"/>
      <c r="F7678" s="103"/>
      <c r="H7678" s="123"/>
      <c r="I7678" s="103"/>
      <c r="J7678" s="103"/>
      <c r="K7678" s="103"/>
    </row>
    <row r="7679" spans="2:11" x14ac:dyDescent="0.25">
      <c r="B7679" s="103"/>
      <c r="C7679" s="123"/>
      <c r="D7679" s="103"/>
      <c r="E7679" s="103"/>
      <c r="F7679" s="103"/>
      <c r="H7679" s="123"/>
      <c r="I7679" s="103"/>
      <c r="J7679" s="103"/>
      <c r="K7679" s="103"/>
    </row>
    <row r="7680" spans="2:11" x14ac:dyDescent="0.25">
      <c r="B7680" s="103"/>
      <c r="C7680" s="123"/>
      <c r="D7680" s="103"/>
      <c r="E7680" s="103"/>
      <c r="F7680" s="103"/>
      <c r="H7680" s="123"/>
      <c r="I7680" s="103"/>
      <c r="J7680" s="103"/>
      <c r="K7680" s="103"/>
    </row>
    <row r="7681" spans="2:11" x14ac:dyDescent="0.25">
      <c r="B7681" s="103"/>
      <c r="C7681" s="123"/>
      <c r="D7681" s="103"/>
      <c r="E7681" s="103"/>
      <c r="F7681" s="103"/>
      <c r="H7681" s="123"/>
      <c r="I7681" s="103"/>
      <c r="J7681" s="103"/>
      <c r="K7681" s="103"/>
    </row>
    <row r="7682" spans="2:11" x14ac:dyDescent="0.25">
      <c r="B7682" s="103"/>
      <c r="C7682" s="123"/>
      <c r="D7682" s="103"/>
      <c r="E7682" s="103"/>
      <c r="F7682" s="103"/>
      <c r="H7682" s="123"/>
      <c r="I7682" s="103"/>
      <c r="J7682" s="103"/>
      <c r="K7682" s="103"/>
    </row>
    <row r="7683" spans="2:11" x14ac:dyDescent="0.25">
      <c r="B7683" s="103"/>
      <c r="C7683" s="123"/>
      <c r="D7683" s="103"/>
      <c r="E7683" s="103"/>
      <c r="F7683" s="103"/>
      <c r="H7683" s="123"/>
      <c r="I7683" s="103"/>
      <c r="J7683" s="103"/>
      <c r="K7683" s="103"/>
    </row>
    <row r="7684" spans="2:11" x14ac:dyDescent="0.25">
      <c r="B7684" s="103"/>
      <c r="C7684" s="123"/>
      <c r="D7684" s="103"/>
      <c r="E7684" s="103"/>
      <c r="F7684" s="103"/>
      <c r="H7684" s="123"/>
      <c r="I7684" s="103"/>
      <c r="J7684" s="103"/>
      <c r="K7684" s="103"/>
    </row>
    <row r="7685" spans="2:11" x14ac:dyDescent="0.25">
      <c r="B7685" s="103"/>
      <c r="C7685" s="123"/>
      <c r="D7685" s="103"/>
      <c r="E7685" s="103"/>
      <c r="F7685" s="103"/>
      <c r="H7685" s="123"/>
      <c r="I7685" s="103"/>
      <c r="J7685" s="103"/>
      <c r="K7685" s="103"/>
    </row>
    <row r="7686" spans="2:11" x14ac:dyDescent="0.25">
      <c r="B7686" s="103"/>
      <c r="C7686" s="123"/>
      <c r="D7686" s="103"/>
      <c r="E7686" s="103"/>
      <c r="F7686" s="103"/>
      <c r="H7686" s="123"/>
      <c r="I7686" s="103"/>
      <c r="J7686" s="103"/>
      <c r="K7686" s="103"/>
    </row>
    <row r="7687" spans="2:11" x14ac:dyDescent="0.25">
      <c r="B7687" s="103"/>
      <c r="C7687" s="123"/>
      <c r="D7687" s="103"/>
      <c r="E7687" s="103"/>
      <c r="F7687" s="103"/>
      <c r="H7687" s="123"/>
      <c r="I7687" s="103"/>
      <c r="J7687" s="103"/>
      <c r="K7687" s="103"/>
    </row>
    <row r="7688" spans="2:11" x14ac:dyDescent="0.25">
      <c r="B7688" s="103"/>
      <c r="C7688" s="123"/>
      <c r="D7688" s="103"/>
      <c r="E7688" s="103"/>
      <c r="F7688" s="103"/>
      <c r="H7688" s="123"/>
      <c r="I7688" s="103"/>
      <c r="J7688" s="103"/>
      <c r="K7688" s="103"/>
    </row>
    <row r="7689" spans="2:11" x14ac:dyDescent="0.25">
      <c r="B7689" s="103"/>
      <c r="C7689" s="123"/>
      <c r="D7689" s="103"/>
      <c r="E7689" s="103"/>
      <c r="F7689" s="103"/>
      <c r="H7689" s="123"/>
      <c r="I7689" s="103"/>
      <c r="J7689" s="103"/>
      <c r="K7689" s="103"/>
    </row>
    <row r="7690" spans="2:11" x14ac:dyDescent="0.25">
      <c r="B7690" s="103"/>
      <c r="C7690" s="123"/>
      <c r="D7690" s="103"/>
      <c r="E7690" s="103"/>
      <c r="F7690" s="103"/>
      <c r="H7690" s="123"/>
      <c r="I7690" s="103"/>
      <c r="J7690" s="103"/>
      <c r="K7690" s="103"/>
    </row>
    <row r="7691" spans="2:11" x14ac:dyDescent="0.25">
      <c r="B7691" s="103"/>
      <c r="C7691" s="123"/>
      <c r="D7691" s="103"/>
      <c r="E7691" s="103"/>
      <c r="F7691" s="103"/>
      <c r="H7691" s="123"/>
      <c r="I7691" s="103"/>
      <c r="J7691" s="103"/>
      <c r="K7691" s="103"/>
    </row>
    <row r="7692" spans="2:11" x14ac:dyDescent="0.25">
      <c r="B7692" s="103"/>
      <c r="C7692" s="123"/>
      <c r="D7692" s="103"/>
      <c r="E7692" s="103"/>
      <c r="F7692" s="103"/>
      <c r="H7692" s="123"/>
      <c r="I7692" s="103"/>
      <c r="J7692" s="103"/>
      <c r="K7692" s="103"/>
    </row>
    <row r="7693" spans="2:11" x14ac:dyDescent="0.25">
      <c r="B7693" s="103"/>
      <c r="C7693" s="123"/>
      <c r="D7693" s="103"/>
      <c r="E7693" s="103"/>
      <c r="F7693" s="103"/>
      <c r="H7693" s="123"/>
      <c r="I7693" s="103"/>
      <c r="J7693" s="103"/>
      <c r="K7693" s="103"/>
    </row>
    <row r="7694" spans="2:11" x14ac:dyDescent="0.25">
      <c r="B7694" s="103"/>
      <c r="C7694" s="123"/>
      <c r="D7694" s="103"/>
      <c r="E7694" s="103"/>
      <c r="F7694" s="103"/>
      <c r="H7694" s="123"/>
      <c r="I7694" s="103"/>
      <c r="J7694" s="103"/>
      <c r="K7694" s="103"/>
    </row>
    <row r="7695" spans="2:11" x14ac:dyDescent="0.25">
      <c r="B7695" s="103"/>
      <c r="C7695" s="123"/>
      <c r="D7695" s="103"/>
      <c r="E7695" s="103"/>
      <c r="F7695" s="103"/>
      <c r="H7695" s="123"/>
      <c r="I7695" s="103"/>
      <c r="J7695" s="103"/>
      <c r="K7695" s="103"/>
    </row>
    <row r="7696" spans="2:11" x14ac:dyDescent="0.25">
      <c r="B7696" s="103"/>
      <c r="C7696" s="123"/>
      <c r="D7696" s="103"/>
      <c r="E7696" s="103"/>
      <c r="F7696" s="103"/>
      <c r="H7696" s="123"/>
      <c r="I7696" s="103"/>
      <c r="J7696" s="103"/>
      <c r="K7696" s="103"/>
    </row>
    <row r="7697" spans="2:11" x14ac:dyDescent="0.25">
      <c r="B7697" s="103"/>
      <c r="C7697" s="123"/>
      <c r="D7697" s="103"/>
      <c r="E7697" s="103"/>
      <c r="F7697" s="103"/>
      <c r="H7697" s="123"/>
      <c r="I7697" s="103"/>
      <c r="J7697" s="103"/>
      <c r="K7697" s="103"/>
    </row>
    <row r="7698" spans="2:11" x14ac:dyDescent="0.25">
      <c r="B7698" s="103"/>
      <c r="C7698" s="123"/>
      <c r="D7698" s="103"/>
      <c r="E7698" s="103"/>
      <c r="F7698" s="103"/>
      <c r="H7698" s="123"/>
      <c r="I7698" s="103"/>
      <c r="J7698" s="103"/>
      <c r="K7698" s="103"/>
    </row>
    <row r="7699" spans="2:11" x14ac:dyDescent="0.25">
      <c r="B7699" s="103"/>
      <c r="C7699" s="123"/>
      <c r="D7699" s="103"/>
      <c r="E7699" s="103"/>
      <c r="F7699" s="103"/>
      <c r="H7699" s="123"/>
      <c r="I7699" s="103"/>
      <c r="J7699" s="103"/>
      <c r="K7699" s="103"/>
    </row>
    <row r="7700" spans="2:11" x14ac:dyDescent="0.25">
      <c r="B7700" s="103"/>
      <c r="C7700" s="123"/>
      <c r="D7700" s="103"/>
      <c r="E7700" s="103"/>
      <c r="F7700" s="103"/>
      <c r="H7700" s="123"/>
      <c r="I7700" s="103"/>
      <c r="J7700" s="103"/>
      <c r="K7700" s="103"/>
    </row>
    <row r="7701" spans="2:11" x14ac:dyDescent="0.25">
      <c r="B7701" s="103"/>
      <c r="C7701" s="123"/>
      <c r="D7701" s="103"/>
      <c r="E7701" s="103"/>
      <c r="F7701" s="103"/>
      <c r="H7701" s="123"/>
      <c r="I7701" s="103"/>
      <c r="J7701" s="103"/>
      <c r="K7701" s="103"/>
    </row>
    <row r="7702" spans="2:11" x14ac:dyDescent="0.25">
      <c r="B7702" s="103"/>
      <c r="C7702" s="123"/>
      <c r="D7702" s="103"/>
      <c r="E7702" s="103"/>
      <c r="F7702" s="103"/>
      <c r="H7702" s="123"/>
      <c r="I7702" s="103"/>
      <c r="J7702" s="103"/>
      <c r="K7702" s="103"/>
    </row>
    <row r="7703" spans="2:11" x14ac:dyDescent="0.25">
      <c r="B7703" s="103"/>
      <c r="C7703" s="123"/>
      <c r="D7703" s="103"/>
      <c r="E7703" s="103"/>
      <c r="F7703" s="103"/>
      <c r="H7703" s="123"/>
      <c r="I7703" s="103"/>
      <c r="J7703" s="103"/>
      <c r="K7703" s="103"/>
    </row>
    <row r="7704" spans="2:11" x14ac:dyDescent="0.25">
      <c r="B7704" s="103"/>
      <c r="C7704" s="123"/>
      <c r="D7704" s="103"/>
      <c r="E7704" s="103"/>
      <c r="F7704" s="103"/>
      <c r="H7704" s="123"/>
      <c r="I7704" s="103"/>
      <c r="J7704" s="103"/>
      <c r="K7704" s="103"/>
    </row>
    <row r="7705" spans="2:11" x14ac:dyDescent="0.25">
      <c r="B7705" s="103"/>
      <c r="C7705" s="123"/>
      <c r="D7705" s="103"/>
      <c r="E7705" s="103"/>
      <c r="F7705" s="103"/>
      <c r="H7705" s="123"/>
      <c r="I7705" s="103"/>
      <c r="J7705" s="103"/>
      <c r="K7705" s="103"/>
    </row>
    <row r="7706" spans="2:11" x14ac:dyDescent="0.25">
      <c r="B7706" s="103"/>
      <c r="C7706" s="123"/>
      <c r="D7706" s="103"/>
      <c r="E7706" s="103"/>
      <c r="F7706" s="103"/>
      <c r="H7706" s="123"/>
      <c r="I7706" s="103"/>
      <c r="J7706" s="103"/>
      <c r="K7706" s="103"/>
    </row>
    <row r="7707" spans="2:11" x14ac:dyDescent="0.25">
      <c r="B7707" s="103"/>
      <c r="C7707" s="123"/>
      <c r="D7707" s="103"/>
      <c r="E7707" s="103"/>
      <c r="F7707" s="103"/>
      <c r="H7707" s="123"/>
      <c r="I7707" s="103"/>
      <c r="J7707" s="103"/>
      <c r="K7707" s="103"/>
    </row>
    <row r="7708" spans="2:11" x14ac:dyDescent="0.25">
      <c r="B7708" s="103"/>
      <c r="C7708" s="123"/>
      <c r="D7708" s="103"/>
      <c r="E7708" s="103"/>
      <c r="F7708" s="103"/>
      <c r="H7708" s="123"/>
      <c r="I7708" s="103"/>
      <c r="J7708" s="103"/>
      <c r="K7708" s="103"/>
    </row>
    <row r="7709" spans="2:11" x14ac:dyDescent="0.25">
      <c r="B7709" s="103"/>
      <c r="C7709" s="123"/>
      <c r="D7709" s="103"/>
      <c r="E7709" s="103"/>
      <c r="F7709" s="103"/>
      <c r="H7709" s="123"/>
      <c r="I7709" s="103"/>
      <c r="J7709" s="103"/>
      <c r="K7709" s="103"/>
    </row>
    <row r="7710" spans="2:11" x14ac:dyDescent="0.25">
      <c r="B7710" s="103"/>
      <c r="C7710" s="123"/>
      <c r="D7710" s="103"/>
      <c r="E7710" s="103"/>
      <c r="F7710" s="103"/>
      <c r="H7710" s="123"/>
      <c r="I7710" s="103"/>
      <c r="J7710" s="103"/>
      <c r="K7710" s="103"/>
    </row>
    <row r="7711" spans="2:11" x14ac:dyDescent="0.25">
      <c r="B7711" s="103"/>
      <c r="C7711" s="123"/>
      <c r="D7711" s="103"/>
      <c r="E7711" s="103"/>
      <c r="F7711" s="103"/>
      <c r="H7711" s="123"/>
      <c r="I7711" s="103"/>
      <c r="J7711" s="103"/>
      <c r="K7711" s="103"/>
    </row>
    <row r="7712" spans="2:11" x14ac:dyDescent="0.25">
      <c r="B7712" s="103"/>
      <c r="C7712" s="123"/>
      <c r="D7712" s="103"/>
      <c r="E7712" s="103"/>
      <c r="F7712" s="103"/>
      <c r="H7712" s="123"/>
      <c r="I7712" s="103"/>
      <c r="J7712" s="103"/>
      <c r="K7712" s="103"/>
    </row>
    <row r="7713" spans="2:11" x14ac:dyDescent="0.25">
      <c r="B7713" s="103"/>
      <c r="C7713" s="123"/>
      <c r="D7713" s="103"/>
      <c r="E7713" s="103"/>
      <c r="F7713" s="103"/>
      <c r="H7713" s="123"/>
      <c r="I7713" s="103"/>
      <c r="J7713" s="103"/>
      <c r="K7713" s="103"/>
    </row>
    <row r="7714" spans="2:11" x14ac:dyDescent="0.25">
      <c r="B7714" s="103"/>
      <c r="C7714" s="123"/>
      <c r="D7714" s="103"/>
      <c r="E7714" s="103"/>
      <c r="F7714" s="103"/>
      <c r="H7714" s="123"/>
      <c r="I7714" s="103"/>
      <c r="J7714" s="103"/>
      <c r="K7714" s="103"/>
    </row>
    <row r="7715" spans="2:11" x14ac:dyDescent="0.25">
      <c r="B7715" s="103"/>
      <c r="C7715" s="123"/>
      <c r="D7715" s="103"/>
      <c r="E7715" s="103"/>
      <c r="F7715" s="103"/>
      <c r="H7715" s="123"/>
      <c r="I7715" s="103"/>
      <c r="J7715" s="103"/>
      <c r="K7715" s="103"/>
    </row>
    <row r="7716" spans="2:11" x14ac:dyDescent="0.25">
      <c r="B7716" s="103"/>
      <c r="C7716" s="123"/>
      <c r="D7716" s="103"/>
      <c r="E7716" s="103"/>
      <c r="F7716" s="103"/>
      <c r="H7716" s="123"/>
      <c r="I7716" s="103"/>
      <c r="J7716" s="103"/>
      <c r="K7716" s="103"/>
    </row>
    <row r="7717" spans="2:11" x14ac:dyDescent="0.25">
      <c r="B7717" s="103"/>
      <c r="C7717" s="123"/>
      <c r="D7717" s="103"/>
      <c r="E7717" s="103"/>
      <c r="F7717" s="103"/>
      <c r="H7717" s="123"/>
      <c r="I7717" s="103"/>
      <c r="J7717" s="103"/>
      <c r="K7717" s="103"/>
    </row>
    <row r="7718" spans="2:11" x14ac:dyDescent="0.25">
      <c r="B7718" s="103"/>
      <c r="C7718" s="123"/>
      <c r="D7718" s="103"/>
      <c r="E7718" s="103"/>
      <c r="F7718" s="103"/>
      <c r="H7718" s="123"/>
      <c r="I7718" s="103"/>
      <c r="J7718" s="103"/>
      <c r="K7718" s="103"/>
    </row>
    <row r="7719" spans="2:11" x14ac:dyDescent="0.25">
      <c r="B7719" s="103"/>
      <c r="C7719" s="123"/>
      <c r="D7719" s="103"/>
      <c r="E7719" s="103"/>
      <c r="F7719" s="103"/>
      <c r="H7719" s="123"/>
      <c r="I7719" s="103"/>
      <c r="J7719" s="103"/>
      <c r="K7719" s="103"/>
    </row>
    <row r="7720" spans="2:11" x14ac:dyDescent="0.25">
      <c r="B7720" s="103"/>
      <c r="C7720" s="123"/>
      <c r="D7720" s="103"/>
      <c r="E7720" s="103"/>
      <c r="F7720" s="103"/>
      <c r="H7720" s="123"/>
      <c r="I7720" s="103"/>
      <c r="J7720" s="103"/>
      <c r="K7720" s="103"/>
    </row>
    <row r="7721" spans="2:11" x14ac:dyDescent="0.25">
      <c r="B7721" s="103"/>
      <c r="C7721" s="123"/>
      <c r="D7721" s="103"/>
      <c r="E7721" s="103"/>
      <c r="F7721" s="103"/>
      <c r="H7721" s="123"/>
      <c r="I7721" s="103"/>
      <c r="J7721" s="103"/>
      <c r="K7721" s="103"/>
    </row>
    <row r="7722" spans="2:11" x14ac:dyDescent="0.25">
      <c r="B7722" s="103"/>
      <c r="C7722" s="123"/>
      <c r="D7722" s="103"/>
      <c r="E7722" s="103"/>
      <c r="F7722" s="103"/>
      <c r="H7722" s="123"/>
      <c r="I7722" s="103"/>
      <c r="J7722" s="103"/>
      <c r="K7722" s="103"/>
    </row>
    <row r="7723" spans="2:11" x14ac:dyDescent="0.25">
      <c r="B7723" s="103"/>
      <c r="C7723" s="123"/>
      <c r="D7723" s="103"/>
      <c r="E7723" s="103"/>
      <c r="F7723" s="103"/>
      <c r="H7723" s="123"/>
      <c r="I7723" s="103"/>
      <c r="J7723" s="103"/>
      <c r="K7723" s="103"/>
    </row>
    <row r="7724" spans="2:11" x14ac:dyDescent="0.25">
      <c r="B7724" s="103"/>
      <c r="C7724" s="123"/>
      <c r="D7724" s="103"/>
      <c r="E7724" s="103"/>
      <c r="F7724" s="103"/>
      <c r="H7724" s="123"/>
      <c r="I7724" s="103"/>
      <c r="J7724" s="103"/>
      <c r="K7724" s="103"/>
    </row>
    <row r="7725" spans="2:11" x14ac:dyDescent="0.25">
      <c r="B7725" s="103"/>
      <c r="C7725" s="123"/>
      <c r="D7725" s="103"/>
      <c r="E7725" s="103"/>
      <c r="F7725" s="103"/>
      <c r="H7725" s="123"/>
      <c r="I7725" s="103"/>
      <c r="J7725" s="103"/>
      <c r="K7725" s="103"/>
    </row>
    <row r="7726" spans="2:11" x14ac:dyDescent="0.25">
      <c r="B7726" s="103"/>
      <c r="C7726" s="123"/>
      <c r="D7726" s="103"/>
      <c r="E7726" s="103"/>
      <c r="F7726" s="103"/>
      <c r="H7726" s="123"/>
      <c r="I7726" s="103"/>
      <c r="J7726" s="103"/>
      <c r="K7726" s="103"/>
    </row>
    <row r="7727" spans="2:11" x14ac:dyDescent="0.25">
      <c r="B7727" s="103"/>
      <c r="C7727" s="123"/>
      <c r="D7727" s="103"/>
      <c r="E7727" s="103"/>
      <c r="F7727" s="103"/>
      <c r="H7727" s="123"/>
      <c r="I7727" s="103"/>
      <c r="J7727" s="103"/>
      <c r="K7727" s="103"/>
    </row>
    <row r="7728" spans="2:11" x14ac:dyDescent="0.25">
      <c r="B7728" s="103"/>
      <c r="C7728" s="123"/>
      <c r="D7728" s="103"/>
      <c r="E7728" s="103"/>
      <c r="F7728" s="103"/>
      <c r="H7728" s="123"/>
      <c r="I7728" s="103"/>
      <c r="J7728" s="103"/>
      <c r="K7728" s="103"/>
    </row>
    <row r="7729" spans="2:11" x14ac:dyDescent="0.25">
      <c r="B7729" s="103"/>
      <c r="C7729" s="123"/>
      <c r="D7729" s="103"/>
      <c r="E7729" s="103"/>
      <c r="F7729" s="103"/>
      <c r="H7729" s="123"/>
      <c r="I7729" s="103"/>
      <c r="J7729" s="103"/>
      <c r="K7729" s="103"/>
    </row>
    <row r="7730" spans="2:11" x14ac:dyDescent="0.25">
      <c r="B7730" s="103"/>
      <c r="C7730" s="123"/>
      <c r="D7730" s="103"/>
      <c r="E7730" s="103"/>
      <c r="F7730" s="103"/>
      <c r="H7730" s="123"/>
      <c r="I7730" s="103"/>
      <c r="J7730" s="103"/>
      <c r="K7730" s="103"/>
    </row>
    <row r="7731" spans="2:11" x14ac:dyDescent="0.25">
      <c r="B7731" s="103"/>
      <c r="C7731" s="123"/>
      <c r="D7731" s="103"/>
      <c r="E7731" s="103"/>
      <c r="F7731" s="103"/>
      <c r="H7731" s="123"/>
      <c r="I7731" s="103"/>
      <c r="J7731" s="103"/>
      <c r="K7731" s="103"/>
    </row>
    <row r="7732" spans="2:11" x14ac:dyDescent="0.25">
      <c r="B7732" s="103"/>
      <c r="C7732" s="123"/>
      <c r="D7732" s="103"/>
      <c r="E7732" s="103"/>
      <c r="F7732" s="103"/>
      <c r="H7732" s="123"/>
      <c r="I7732" s="103"/>
      <c r="J7732" s="103"/>
      <c r="K7732" s="103"/>
    </row>
    <row r="7733" spans="2:11" x14ac:dyDescent="0.25">
      <c r="B7733" s="103"/>
      <c r="C7733" s="123"/>
      <c r="D7733" s="103"/>
      <c r="E7733" s="103"/>
      <c r="F7733" s="103"/>
      <c r="H7733" s="123"/>
      <c r="I7733" s="103"/>
      <c r="J7733" s="103"/>
      <c r="K7733" s="103"/>
    </row>
    <row r="7734" spans="2:11" x14ac:dyDescent="0.25">
      <c r="B7734" s="103"/>
      <c r="C7734" s="123"/>
      <c r="D7734" s="103"/>
      <c r="E7734" s="103"/>
      <c r="F7734" s="103"/>
      <c r="H7734" s="123"/>
      <c r="I7734" s="103"/>
      <c r="J7734" s="103"/>
      <c r="K7734" s="103"/>
    </row>
    <row r="7735" spans="2:11" x14ac:dyDescent="0.25">
      <c r="B7735" s="103"/>
      <c r="C7735" s="123"/>
      <c r="D7735" s="103"/>
      <c r="E7735" s="103"/>
      <c r="F7735" s="103"/>
      <c r="H7735" s="123"/>
      <c r="I7735" s="103"/>
      <c r="J7735" s="103"/>
      <c r="K7735" s="103"/>
    </row>
    <row r="7736" spans="2:11" x14ac:dyDescent="0.25">
      <c r="B7736" s="103"/>
      <c r="C7736" s="123"/>
      <c r="D7736" s="103"/>
      <c r="E7736" s="103"/>
      <c r="F7736" s="103"/>
      <c r="H7736" s="123"/>
      <c r="I7736" s="103"/>
      <c r="J7736" s="103"/>
      <c r="K7736" s="103"/>
    </row>
    <row r="7737" spans="2:11" x14ac:dyDescent="0.25">
      <c r="B7737" s="103"/>
      <c r="C7737" s="123"/>
      <c r="D7737" s="103"/>
      <c r="E7737" s="103"/>
      <c r="F7737" s="103"/>
      <c r="H7737" s="123"/>
      <c r="I7737" s="103"/>
      <c r="J7737" s="103"/>
      <c r="K7737" s="103"/>
    </row>
    <row r="7738" spans="2:11" x14ac:dyDescent="0.25">
      <c r="B7738" s="103"/>
      <c r="C7738" s="123"/>
      <c r="D7738" s="103"/>
      <c r="E7738" s="103"/>
      <c r="F7738" s="103"/>
      <c r="H7738" s="123"/>
      <c r="I7738" s="103"/>
      <c r="J7738" s="103"/>
      <c r="K7738" s="103"/>
    </row>
    <row r="7739" spans="2:11" x14ac:dyDescent="0.25">
      <c r="B7739" s="103"/>
      <c r="C7739" s="123"/>
      <c r="D7739" s="103"/>
      <c r="E7739" s="103"/>
      <c r="F7739" s="103"/>
      <c r="H7739" s="123"/>
      <c r="I7739" s="103"/>
      <c r="J7739" s="103"/>
      <c r="K7739" s="103"/>
    </row>
    <row r="7740" spans="2:11" x14ac:dyDescent="0.25">
      <c r="B7740" s="103"/>
      <c r="C7740" s="123"/>
      <c r="D7740" s="103"/>
      <c r="E7740" s="103"/>
      <c r="F7740" s="103"/>
      <c r="H7740" s="123"/>
      <c r="I7740" s="103"/>
      <c r="J7740" s="103"/>
      <c r="K7740" s="103"/>
    </row>
    <row r="7741" spans="2:11" x14ac:dyDescent="0.25">
      <c r="B7741" s="103"/>
      <c r="C7741" s="123"/>
      <c r="D7741" s="103"/>
      <c r="E7741" s="103"/>
      <c r="F7741" s="103"/>
      <c r="H7741" s="123"/>
      <c r="I7741" s="103"/>
      <c r="J7741" s="103"/>
      <c r="K7741" s="103"/>
    </row>
    <row r="7742" spans="2:11" x14ac:dyDescent="0.25">
      <c r="B7742" s="103"/>
      <c r="C7742" s="123"/>
      <c r="D7742" s="103"/>
      <c r="E7742" s="103"/>
      <c r="F7742" s="103"/>
      <c r="H7742" s="123"/>
      <c r="I7742" s="103"/>
      <c r="J7742" s="103"/>
      <c r="K7742" s="103"/>
    </row>
    <row r="7743" spans="2:11" x14ac:dyDescent="0.25">
      <c r="B7743" s="103"/>
      <c r="C7743" s="123"/>
      <c r="D7743" s="103"/>
      <c r="E7743" s="103"/>
      <c r="F7743" s="103"/>
      <c r="H7743" s="123"/>
      <c r="I7743" s="103"/>
      <c r="J7743" s="103"/>
      <c r="K7743" s="103"/>
    </row>
    <row r="7744" spans="2:11" x14ac:dyDescent="0.25">
      <c r="B7744" s="103"/>
      <c r="C7744" s="123"/>
      <c r="D7744" s="103"/>
      <c r="E7744" s="103"/>
      <c r="F7744" s="103"/>
      <c r="H7744" s="123"/>
      <c r="I7744" s="103"/>
      <c r="J7744" s="103"/>
      <c r="K7744" s="103"/>
    </row>
    <row r="7745" spans="2:11" x14ac:dyDescent="0.25">
      <c r="B7745" s="103"/>
      <c r="C7745" s="123"/>
      <c r="D7745" s="103"/>
      <c r="E7745" s="103"/>
      <c r="F7745" s="103"/>
      <c r="H7745" s="123"/>
      <c r="I7745" s="103"/>
      <c r="J7745" s="103"/>
      <c r="K7745" s="103"/>
    </row>
    <row r="7746" spans="2:11" x14ac:dyDescent="0.25">
      <c r="B7746" s="103"/>
      <c r="C7746" s="123"/>
      <c r="D7746" s="103"/>
      <c r="E7746" s="103"/>
      <c r="F7746" s="103"/>
      <c r="H7746" s="123"/>
      <c r="I7746" s="103"/>
      <c r="J7746" s="103"/>
      <c r="K7746" s="103"/>
    </row>
    <row r="7747" spans="2:11" x14ac:dyDescent="0.25">
      <c r="B7747" s="103"/>
      <c r="C7747" s="123"/>
      <c r="D7747" s="103"/>
      <c r="E7747" s="103"/>
      <c r="F7747" s="103"/>
      <c r="H7747" s="123"/>
      <c r="I7747" s="103"/>
      <c r="J7747" s="103"/>
      <c r="K7747" s="103"/>
    </row>
    <row r="7748" spans="2:11" x14ac:dyDescent="0.25">
      <c r="B7748" s="103"/>
      <c r="C7748" s="123"/>
      <c r="D7748" s="103"/>
      <c r="E7748" s="103"/>
      <c r="F7748" s="103"/>
      <c r="H7748" s="123"/>
      <c r="I7748" s="103"/>
      <c r="J7748" s="103"/>
      <c r="K7748" s="103"/>
    </row>
    <row r="7749" spans="2:11" x14ac:dyDescent="0.25">
      <c r="B7749" s="103"/>
      <c r="C7749" s="123"/>
      <c r="D7749" s="103"/>
      <c r="E7749" s="103"/>
      <c r="F7749" s="103"/>
      <c r="H7749" s="123"/>
      <c r="I7749" s="103"/>
      <c r="J7749" s="103"/>
      <c r="K7749" s="103"/>
    </row>
    <row r="7750" spans="2:11" x14ac:dyDescent="0.25">
      <c r="B7750" s="103"/>
      <c r="C7750" s="123"/>
      <c r="D7750" s="103"/>
      <c r="E7750" s="103"/>
      <c r="F7750" s="103"/>
      <c r="H7750" s="123"/>
      <c r="I7750" s="103"/>
      <c r="J7750" s="103"/>
      <c r="K7750" s="103"/>
    </row>
    <row r="7751" spans="2:11" x14ac:dyDescent="0.25">
      <c r="B7751" s="103"/>
      <c r="C7751" s="123"/>
      <c r="D7751" s="103"/>
      <c r="E7751" s="103"/>
      <c r="F7751" s="103"/>
      <c r="H7751" s="123"/>
      <c r="I7751" s="103"/>
      <c r="J7751" s="103"/>
      <c r="K7751" s="103"/>
    </row>
    <row r="7752" spans="2:11" x14ac:dyDescent="0.25">
      <c r="B7752" s="103"/>
      <c r="C7752" s="123"/>
      <c r="D7752" s="103"/>
      <c r="E7752" s="103"/>
      <c r="F7752" s="103"/>
      <c r="H7752" s="123"/>
      <c r="I7752" s="103"/>
      <c r="J7752" s="103"/>
      <c r="K7752" s="103"/>
    </row>
    <row r="7753" spans="2:11" x14ac:dyDescent="0.25">
      <c r="B7753" s="103"/>
      <c r="C7753" s="123"/>
      <c r="D7753" s="103"/>
      <c r="E7753" s="103"/>
      <c r="F7753" s="103"/>
      <c r="H7753" s="123"/>
      <c r="I7753" s="103"/>
      <c r="J7753" s="103"/>
      <c r="K7753" s="103"/>
    </row>
    <row r="7754" spans="2:11" x14ac:dyDescent="0.25">
      <c r="B7754" s="103"/>
      <c r="C7754" s="123"/>
      <c r="D7754" s="103"/>
      <c r="E7754" s="103"/>
      <c r="F7754" s="103"/>
      <c r="H7754" s="123"/>
      <c r="I7754" s="103"/>
      <c r="J7754" s="103"/>
      <c r="K7754" s="103"/>
    </row>
    <row r="7755" spans="2:11" x14ac:dyDescent="0.25">
      <c r="B7755" s="103"/>
      <c r="C7755" s="123"/>
      <c r="D7755" s="103"/>
      <c r="E7755" s="103"/>
      <c r="F7755" s="103"/>
      <c r="H7755" s="123"/>
      <c r="I7755" s="103"/>
      <c r="J7755" s="103"/>
      <c r="K7755" s="103"/>
    </row>
    <row r="7756" spans="2:11" x14ac:dyDescent="0.25">
      <c r="B7756" s="103"/>
      <c r="C7756" s="123"/>
      <c r="D7756" s="103"/>
      <c r="E7756" s="103"/>
      <c r="F7756" s="103"/>
      <c r="H7756" s="123"/>
      <c r="I7756" s="103"/>
      <c r="J7756" s="103"/>
      <c r="K7756" s="103"/>
    </row>
    <row r="7757" spans="2:11" x14ac:dyDescent="0.25">
      <c r="B7757" s="103"/>
      <c r="C7757" s="123"/>
      <c r="D7757" s="103"/>
      <c r="E7757" s="103"/>
      <c r="F7757" s="103"/>
      <c r="H7757" s="123"/>
      <c r="I7757" s="103"/>
      <c r="J7757" s="103"/>
      <c r="K7757" s="103"/>
    </row>
    <row r="7758" spans="2:11" x14ac:dyDescent="0.25">
      <c r="B7758" s="103"/>
      <c r="C7758" s="123"/>
      <c r="D7758" s="103"/>
      <c r="E7758" s="103"/>
      <c r="F7758" s="103"/>
      <c r="H7758" s="123"/>
      <c r="I7758" s="103"/>
      <c r="J7758" s="103"/>
      <c r="K7758" s="103"/>
    </row>
    <row r="7759" spans="2:11" x14ac:dyDescent="0.25">
      <c r="B7759" s="103"/>
      <c r="C7759" s="123"/>
      <c r="D7759" s="103"/>
      <c r="E7759" s="103"/>
      <c r="F7759" s="103"/>
      <c r="H7759" s="123"/>
      <c r="I7759" s="103"/>
      <c r="J7759" s="103"/>
      <c r="K7759" s="103"/>
    </row>
    <row r="7760" spans="2:11" x14ac:dyDescent="0.25">
      <c r="B7760" s="103"/>
      <c r="C7760" s="123"/>
      <c r="D7760" s="103"/>
      <c r="E7760" s="103"/>
      <c r="F7760" s="103"/>
      <c r="H7760" s="123"/>
      <c r="I7760" s="103"/>
      <c r="J7760" s="103"/>
      <c r="K7760" s="103"/>
    </row>
    <row r="7761" spans="2:11" x14ac:dyDescent="0.25">
      <c r="B7761" s="103"/>
      <c r="C7761" s="123"/>
      <c r="D7761" s="103"/>
      <c r="E7761" s="103"/>
      <c r="F7761" s="103"/>
      <c r="H7761" s="123"/>
      <c r="I7761" s="103"/>
      <c r="J7761" s="103"/>
      <c r="K7761" s="103"/>
    </row>
    <row r="7762" spans="2:11" x14ac:dyDescent="0.25">
      <c r="B7762" s="103"/>
      <c r="C7762" s="123"/>
      <c r="D7762" s="103"/>
      <c r="E7762" s="103"/>
      <c r="F7762" s="103"/>
      <c r="H7762" s="123"/>
      <c r="I7762" s="103"/>
      <c r="J7762" s="103"/>
      <c r="K7762" s="103"/>
    </row>
    <row r="7763" spans="2:11" x14ac:dyDescent="0.25">
      <c r="B7763" s="103"/>
      <c r="C7763" s="123"/>
      <c r="D7763" s="103"/>
      <c r="E7763" s="103"/>
      <c r="F7763" s="103"/>
      <c r="H7763" s="123"/>
      <c r="I7763" s="103"/>
      <c r="J7763" s="103"/>
      <c r="K7763" s="103"/>
    </row>
    <row r="7764" spans="2:11" x14ac:dyDescent="0.25">
      <c r="B7764" s="103"/>
      <c r="C7764" s="123"/>
      <c r="D7764" s="103"/>
      <c r="E7764" s="103"/>
      <c r="F7764" s="103"/>
      <c r="H7764" s="123"/>
      <c r="I7764" s="103"/>
      <c r="J7764" s="103"/>
      <c r="K7764" s="103"/>
    </row>
    <row r="7765" spans="2:11" x14ac:dyDescent="0.25">
      <c r="B7765" s="103"/>
      <c r="C7765" s="123"/>
      <c r="D7765" s="103"/>
      <c r="E7765" s="103"/>
      <c r="F7765" s="103"/>
      <c r="H7765" s="123"/>
      <c r="I7765" s="103"/>
      <c r="J7765" s="103"/>
      <c r="K7765" s="103"/>
    </row>
    <row r="7766" spans="2:11" x14ac:dyDescent="0.25">
      <c r="B7766" s="103"/>
      <c r="C7766" s="123"/>
      <c r="D7766" s="103"/>
      <c r="E7766" s="103"/>
      <c r="F7766" s="103"/>
      <c r="H7766" s="123"/>
      <c r="I7766" s="103"/>
      <c r="J7766" s="103"/>
      <c r="K7766" s="103"/>
    </row>
    <row r="7767" spans="2:11" x14ac:dyDescent="0.25">
      <c r="B7767" s="103"/>
      <c r="C7767" s="123"/>
      <c r="D7767" s="103"/>
      <c r="E7767" s="103"/>
      <c r="F7767" s="103"/>
      <c r="H7767" s="123"/>
      <c r="I7767" s="103"/>
      <c r="J7767" s="103"/>
      <c r="K7767" s="103"/>
    </row>
    <row r="7768" spans="2:11" x14ac:dyDescent="0.25">
      <c r="B7768" s="103"/>
      <c r="C7768" s="123"/>
      <c r="D7768" s="103"/>
      <c r="E7768" s="103"/>
      <c r="F7768" s="103"/>
      <c r="H7768" s="123"/>
      <c r="I7768" s="103"/>
      <c r="J7768" s="103"/>
      <c r="K7768" s="103"/>
    </row>
    <row r="7769" spans="2:11" x14ac:dyDescent="0.25">
      <c r="B7769" s="103"/>
      <c r="C7769" s="123"/>
      <c r="D7769" s="103"/>
      <c r="E7769" s="103"/>
      <c r="F7769" s="103"/>
      <c r="H7769" s="123"/>
      <c r="I7769" s="103"/>
      <c r="J7769" s="103"/>
      <c r="K7769" s="103"/>
    </row>
    <row r="7770" spans="2:11" x14ac:dyDescent="0.25">
      <c r="B7770" s="103"/>
      <c r="C7770" s="123"/>
      <c r="D7770" s="103"/>
      <c r="E7770" s="103"/>
      <c r="F7770" s="103"/>
      <c r="H7770" s="123"/>
      <c r="I7770" s="103"/>
      <c r="J7770" s="103"/>
      <c r="K7770" s="103"/>
    </row>
    <row r="7771" spans="2:11" x14ac:dyDescent="0.25">
      <c r="B7771" s="103"/>
      <c r="C7771" s="123"/>
      <c r="D7771" s="103"/>
      <c r="E7771" s="103"/>
      <c r="F7771" s="103"/>
      <c r="H7771" s="123"/>
      <c r="I7771" s="103"/>
      <c r="J7771" s="103"/>
      <c r="K7771" s="103"/>
    </row>
    <row r="7772" spans="2:11" x14ac:dyDescent="0.25">
      <c r="B7772" s="103"/>
      <c r="C7772" s="123"/>
      <c r="D7772" s="103"/>
      <c r="E7772" s="103"/>
      <c r="F7772" s="103"/>
      <c r="H7772" s="123"/>
      <c r="I7772" s="103"/>
      <c r="J7772" s="103"/>
      <c r="K7772" s="103"/>
    </row>
    <row r="7773" spans="2:11" x14ac:dyDescent="0.25">
      <c r="B7773" s="103"/>
      <c r="C7773" s="123"/>
      <c r="D7773" s="103"/>
      <c r="E7773" s="103"/>
      <c r="F7773" s="103"/>
      <c r="H7773" s="123"/>
      <c r="I7773" s="103"/>
      <c r="J7773" s="103"/>
      <c r="K7773" s="103"/>
    </row>
    <row r="7774" spans="2:11" x14ac:dyDescent="0.25">
      <c r="B7774" s="103"/>
      <c r="C7774" s="123"/>
      <c r="D7774" s="103"/>
      <c r="E7774" s="103"/>
      <c r="F7774" s="103"/>
      <c r="H7774" s="123"/>
      <c r="I7774" s="103"/>
      <c r="J7774" s="103"/>
      <c r="K7774" s="103"/>
    </row>
    <row r="7775" spans="2:11" x14ac:dyDescent="0.25">
      <c r="B7775" s="103"/>
      <c r="C7775" s="123"/>
      <c r="D7775" s="103"/>
      <c r="E7775" s="103"/>
      <c r="F7775" s="103"/>
      <c r="H7775" s="123"/>
      <c r="I7775" s="103"/>
      <c r="J7775" s="103"/>
      <c r="K7775" s="103"/>
    </row>
    <row r="7776" spans="2:11" x14ac:dyDescent="0.25">
      <c r="B7776" s="103"/>
      <c r="C7776" s="123"/>
      <c r="D7776" s="103"/>
      <c r="E7776" s="103"/>
      <c r="F7776" s="103"/>
      <c r="H7776" s="123"/>
      <c r="I7776" s="103"/>
      <c r="J7776" s="103"/>
      <c r="K7776" s="103"/>
    </row>
    <row r="7777" spans="2:11" x14ac:dyDescent="0.25">
      <c r="B7777" s="103"/>
      <c r="C7777" s="123"/>
      <c r="D7777" s="103"/>
      <c r="E7777" s="103"/>
      <c r="F7777" s="103"/>
      <c r="H7777" s="123"/>
      <c r="I7777" s="103"/>
      <c r="J7777" s="103"/>
      <c r="K7777" s="103"/>
    </row>
    <row r="7778" spans="2:11" x14ac:dyDescent="0.25">
      <c r="B7778" s="103"/>
      <c r="C7778" s="123"/>
      <c r="D7778" s="103"/>
      <c r="E7778" s="103"/>
      <c r="F7778" s="103"/>
      <c r="H7778" s="123"/>
      <c r="I7778" s="103"/>
      <c r="J7778" s="103"/>
      <c r="K7778" s="103"/>
    </row>
    <row r="7779" spans="2:11" x14ac:dyDescent="0.25">
      <c r="B7779" s="103"/>
      <c r="C7779" s="123"/>
      <c r="D7779" s="103"/>
      <c r="E7779" s="103"/>
      <c r="F7779" s="103"/>
      <c r="H7779" s="123"/>
      <c r="I7779" s="103"/>
      <c r="J7779" s="103"/>
      <c r="K7779" s="103"/>
    </row>
    <row r="7780" spans="2:11" x14ac:dyDescent="0.25">
      <c r="B7780" s="103"/>
      <c r="C7780" s="123"/>
      <c r="D7780" s="103"/>
      <c r="E7780" s="103"/>
      <c r="F7780" s="103"/>
      <c r="H7780" s="123"/>
      <c r="I7780" s="103"/>
      <c r="J7780" s="103"/>
      <c r="K7780" s="103"/>
    </row>
    <row r="7781" spans="2:11" x14ac:dyDescent="0.25">
      <c r="B7781" s="103"/>
      <c r="C7781" s="123"/>
      <c r="D7781" s="103"/>
      <c r="E7781" s="103"/>
      <c r="F7781" s="103"/>
      <c r="H7781" s="123"/>
      <c r="I7781" s="103"/>
      <c r="J7781" s="103"/>
      <c r="K7781" s="103"/>
    </row>
    <row r="7782" spans="2:11" x14ac:dyDescent="0.25">
      <c r="B7782" s="103"/>
      <c r="C7782" s="123"/>
      <c r="D7782" s="103"/>
      <c r="E7782" s="103"/>
      <c r="F7782" s="103"/>
      <c r="H7782" s="123"/>
      <c r="I7782" s="103"/>
      <c r="J7782" s="103"/>
      <c r="K7782" s="103"/>
    </row>
    <row r="7783" spans="2:11" x14ac:dyDescent="0.25">
      <c r="B7783" s="103"/>
      <c r="C7783" s="123"/>
      <c r="D7783" s="103"/>
      <c r="E7783" s="103"/>
      <c r="F7783" s="103"/>
      <c r="H7783" s="123"/>
      <c r="I7783" s="103"/>
      <c r="J7783" s="103"/>
      <c r="K7783" s="103"/>
    </row>
    <row r="7784" spans="2:11" x14ac:dyDescent="0.25">
      <c r="B7784" s="103"/>
      <c r="C7784" s="123"/>
      <c r="D7784" s="103"/>
      <c r="E7784" s="103"/>
      <c r="F7784" s="103"/>
      <c r="H7784" s="123"/>
      <c r="I7784" s="103"/>
      <c r="J7784" s="103"/>
      <c r="K7784" s="103"/>
    </row>
    <row r="7785" spans="2:11" x14ac:dyDescent="0.25">
      <c r="B7785" s="103"/>
      <c r="C7785" s="123"/>
      <c r="D7785" s="103"/>
      <c r="E7785" s="103"/>
      <c r="F7785" s="103"/>
      <c r="H7785" s="123"/>
      <c r="I7785" s="103"/>
      <c r="J7785" s="103"/>
      <c r="K7785" s="103"/>
    </row>
    <row r="7786" spans="2:11" x14ac:dyDescent="0.25">
      <c r="B7786" s="103"/>
      <c r="C7786" s="123"/>
      <c r="D7786" s="103"/>
      <c r="E7786" s="103"/>
      <c r="F7786" s="103"/>
      <c r="H7786" s="123"/>
      <c r="I7786" s="103"/>
      <c r="J7786" s="103"/>
      <c r="K7786" s="103"/>
    </row>
    <row r="7787" spans="2:11" x14ac:dyDescent="0.25">
      <c r="B7787" s="103"/>
      <c r="C7787" s="123"/>
      <c r="D7787" s="103"/>
      <c r="E7787" s="103"/>
      <c r="F7787" s="103"/>
      <c r="H7787" s="123"/>
      <c r="I7787" s="103"/>
      <c r="J7787" s="103"/>
      <c r="K7787" s="103"/>
    </row>
    <row r="7788" spans="2:11" x14ac:dyDescent="0.25">
      <c r="B7788" s="103"/>
      <c r="C7788" s="123"/>
      <c r="D7788" s="103"/>
      <c r="E7788" s="103"/>
      <c r="F7788" s="103"/>
      <c r="H7788" s="123"/>
      <c r="I7788" s="103"/>
      <c r="J7788" s="103"/>
      <c r="K7788" s="103"/>
    </row>
    <row r="7789" spans="2:11" x14ac:dyDescent="0.25">
      <c r="B7789" s="103"/>
      <c r="C7789" s="123"/>
      <c r="D7789" s="103"/>
      <c r="E7789" s="103"/>
      <c r="F7789" s="103"/>
      <c r="H7789" s="123"/>
      <c r="I7789" s="103"/>
      <c r="J7789" s="103"/>
      <c r="K7789" s="103"/>
    </row>
    <row r="7790" spans="2:11" x14ac:dyDescent="0.25">
      <c r="B7790" s="103"/>
      <c r="C7790" s="123"/>
      <c r="D7790" s="103"/>
      <c r="E7790" s="103"/>
      <c r="F7790" s="103"/>
      <c r="H7790" s="123"/>
      <c r="I7790" s="103"/>
      <c r="J7790" s="103"/>
      <c r="K7790" s="103"/>
    </row>
    <row r="7791" spans="2:11" x14ac:dyDescent="0.25">
      <c r="B7791" s="103"/>
      <c r="C7791" s="123"/>
      <c r="D7791" s="103"/>
      <c r="E7791" s="103"/>
      <c r="F7791" s="103"/>
      <c r="H7791" s="123"/>
      <c r="I7791" s="103"/>
      <c r="J7791" s="103"/>
      <c r="K7791" s="103"/>
    </row>
    <row r="7792" spans="2:11" x14ac:dyDescent="0.25">
      <c r="B7792" s="103"/>
      <c r="C7792" s="123"/>
      <c r="D7792" s="103"/>
      <c r="E7792" s="103"/>
      <c r="F7792" s="103"/>
      <c r="H7792" s="123"/>
      <c r="I7792" s="103"/>
      <c r="J7792" s="103"/>
      <c r="K7792" s="103"/>
    </row>
    <row r="7793" spans="2:11" x14ac:dyDescent="0.25">
      <c r="B7793" s="103"/>
      <c r="C7793" s="123"/>
      <c r="D7793" s="103"/>
      <c r="E7793" s="103"/>
      <c r="F7793" s="103"/>
      <c r="H7793" s="123"/>
      <c r="I7793" s="103"/>
      <c r="J7793" s="103"/>
      <c r="K7793" s="103"/>
    </row>
    <row r="7794" spans="2:11" x14ac:dyDescent="0.25">
      <c r="B7794" s="103"/>
      <c r="C7794" s="123"/>
      <c r="D7794" s="103"/>
      <c r="E7794" s="103"/>
      <c r="F7794" s="103"/>
      <c r="H7794" s="123"/>
      <c r="I7794" s="103"/>
      <c r="J7794" s="103"/>
      <c r="K7794" s="103"/>
    </row>
    <row r="7795" spans="2:11" x14ac:dyDescent="0.25">
      <c r="B7795" s="103"/>
      <c r="C7795" s="123"/>
      <c r="D7795" s="103"/>
      <c r="E7795" s="103"/>
      <c r="F7795" s="103"/>
      <c r="H7795" s="123"/>
      <c r="I7795" s="103"/>
      <c r="J7795" s="103"/>
      <c r="K7795" s="103"/>
    </row>
    <row r="7796" spans="2:11" x14ac:dyDescent="0.25">
      <c r="B7796" s="103"/>
      <c r="C7796" s="123"/>
      <c r="D7796" s="103"/>
      <c r="E7796" s="103"/>
      <c r="F7796" s="103"/>
      <c r="H7796" s="123"/>
      <c r="I7796" s="103"/>
      <c r="J7796" s="103"/>
      <c r="K7796" s="103"/>
    </row>
    <row r="7797" spans="2:11" x14ac:dyDescent="0.25">
      <c r="B7797" s="103"/>
      <c r="C7797" s="123"/>
      <c r="D7797" s="103"/>
      <c r="E7797" s="103"/>
      <c r="F7797" s="103"/>
      <c r="H7797" s="123"/>
      <c r="I7797" s="103"/>
      <c r="J7797" s="103"/>
      <c r="K7797" s="103"/>
    </row>
    <row r="7798" spans="2:11" x14ac:dyDescent="0.25">
      <c r="B7798" s="103"/>
      <c r="C7798" s="123"/>
      <c r="D7798" s="103"/>
      <c r="E7798" s="103"/>
      <c r="F7798" s="103"/>
      <c r="H7798" s="123"/>
      <c r="I7798" s="103"/>
      <c r="J7798" s="103"/>
      <c r="K7798" s="103"/>
    </row>
    <row r="7799" spans="2:11" x14ac:dyDescent="0.25">
      <c r="B7799" s="103"/>
      <c r="C7799" s="123"/>
      <c r="D7799" s="103"/>
      <c r="E7799" s="103"/>
      <c r="F7799" s="103"/>
      <c r="H7799" s="123"/>
      <c r="I7799" s="103"/>
      <c r="J7799" s="103"/>
      <c r="K7799" s="103"/>
    </row>
    <row r="7800" spans="2:11" x14ac:dyDescent="0.25">
      <c r="B7800" s="103"/>
      <c r="C7800" s="123"/>
      <c r="D7800" s="103"/>
      <c r="E7800" s="103"/>
      <c r="F7800" s="103"/>
      <c r="H7800" s="123"/>
      <c r="I7800" s="103"/>
      <c r="J7800" s="103"/>
      <c r="K7800" s="103"/>
    </row>
    <row r="7801" spans="2:11" x14ac:dyDescent="0.25">
      <c r="B7801" s="103"/>
      <c r="C7801" s="123"/>
      <c r="D7801" s="103"/>
      <c r="E7801" s="103"/>
      <c r="F7801" s="103"/>
      <c r="H7801" s="123"/>
      <c r="I7801" s="103"/>
      <c r="J7801" s="103"/>
      <c r="K7801" s="103"/>
    </row>
    <row r="7802" spans="2:11" x14ac:dyDescent="0.25">
      <c r="B7802" s="103"/>
      <c r="C7802" s="123"/>
      <c r="D7802" s="103"/>
      <c r="E7802" s="103"/>
      <c r="F7802" s="103"/>
      <c r="H7802" s="123"/>
      <c r="I7802" s="103"/>
      <c r="J7802" s="103"/>
      <c r="K7802" s="103"/>
    </row>
    <row r="7803" spans="2:11" x14ac:dyDescent="0.25">
      <c r="B7803" s="103"/>
      <c r="C7803" s="123"/>
      <c r="D7803" s="103"/>
      <c r="E7803" s="103"/>
      <c r="F7803" s="103"/>
      <c r="H7803" s="123"/>
      <c r="I7803" s="103"/>
      <c r="J7803" s="103"/>
      <c r="K7803" s="103"/>
    </row>
    <row r="7804" spans="2:11" x14ac:dyDescent="0.25">
      <c r="B7804" s="103"/>
      <c r="C7804" s="123"/>
      <c r="D7804" s="103"/>
      <c r="E7804" s="103"/>
      <c r="F7804" s="103"/>
      <c r="H7804" s="123"/>
      <c r="I7804" s="103"/>
      <c r="J7804" s="103"/>
      <c r="K7804" s="103"/>
    </row>
    <row r="7805" spans="2:11" x14ac:dyDescent="0.25">
      <c r="B7805" s="103"/>
      <c r="C7805" s="123"/>
      <c r="D7805" s="103"/>
      <c r="E7805" s="103"/>
      <c r="F7805" s="103"/>
      <c r="H7805" s="123"/>
      <c r="I7805" s="103"/>
      <c r="J7805" s="103"/>
      <c r="K7805" s="103"/>
    </row>
    <row r="7806" spans="2:11" x14ac:dyDescent="0.25">
      <c r="B7806" s="103"/>
      <c r="C7806" s="123"/>
      <c r="D7806" s="103"/>
      <c r="E7806" s="103"/>
      <c r="F7806" s="103"/>
      <c r="H7806" s="123"/>
      <c r="I7806" s="103"/>
      <c r="J7806" s="103"/>
      <c r="K7806" s="103"/>
    </row>
    <row r="7807" spans="2:11" x14ac:dyDescent="0.25">
      <c r="B7807" s="103"/>
      <c r="C7807" s="123"/>
      <c r="D7807" s="103"/>
      <c r="E7807" s="103"/>
      <c r="F7807" s="103"/>
      <c r="H7807" s="123"/>
      <c r="I7807" s="103"/>
      <c r="J7807" s="103"/>
      <c r="K7807" s="103"/>
    </row>
    <row r="7808" spans="2:11" x14ac:dyDescent="0.25">
      <c r="B7808" s="103"/>
      <c r="C7808" s="123"/>
      <c r="D7808" s="103"/>
      <c r="E7808" s="103"/>
      <c r="F7808" s="103"/>
      <c r="H7808" s="123"/>
      <c r="I7808" s="103"/>
      <c r="J7808" s="103"/>
      <c r="K7808" s="103"/>
    </row>
    <row r="7809" spans="2:11" x14ac:dyDescent="0.25">
      <c r="B7809" s="103"/>
      <c r="C7809" s="123"/>
      <c r="D7809" s="103"/>
      <c r="E7809" s="103"/>
      <c r="F7809" s="103"/>
      <c r="H7809" s="123"/>
      <c r="I7809" s="103"/>
      <c r="J7809" s="103"/>
      <c r="K7809" s="103"/>
    </row>
    <row r="7810" spans="2:11" x14ac:dyDescent="0.25">
      <c r="B7810" s="103"/>
      <c r="C7810" s="123"/>
      <c r="D7810" s="103"/>
      <c r="E7810" s="103"/>
      <c r="F7810" s="103"/>
      <c r="H7810" s="123"/>
      <c r="I7810" s="103"/>
      <c r="J7810" s="103"/>
      <c r="K7810" s="103"/>
    </row>
    <row r="7811" spans="2:11" x14ac:dyDescent="0.25">
      <c r="B7811" s="103"/>
      <c r="C7811" s="123"/>
      <c r="D7811" s="103"/>
      <c r="E7811" s="103"/>
      <c r="F7811" s="103"/>
      <c r="H7811" s="123"/>
      <c r="I7811" s="103"/>
      <c r="J7811" s="103"/>
      <c r="K7811" s="103"/>
    </row>
    <row r="7812" spans="2:11" x14ac:dyDescent="0.25">
      <c r="B7812" s="103"/>
      <c r="C7812" s="123"/>
      <c r="D7812" s="103"/>
      <c r="E7812" s="103"/>
      <c r="F7812" s="103"/>
      <c r="H7812" s="123"/>
      <c r="I7812" s="103"/>
      <c r="J7812" s="103"/>
      <c r="K7812" s="103"/>
    </row>
    <row r="7813" spans="2:11" x14ac:dyDescent="0.25">
      <c r="B7813" s="103"/>
      <c r="C7813" s="123"/>
      <c r="D7813" s="103"/>
      <c r="E7813" s="103"/>
      <c r="F7813" s="103"/>
      <c r="H7813" s="123"/>
      <c r="I7813" s="103"/>
      <c r="J7813" s="103"/>
      <c r="K7813" s="103"/>
    </row>
    <row r="7814" spans="2:11" x14ac:dyDescent="0.25">
      <c r="B7814" s="103"/>
      <c r="C7814" s="123"/>
      <c r="D7814" s="103"/>
      <c r="E7814" s="103"/>
      <c r="F7814" s="103"/>
      <c r="H7814" s="123"/>
      <c r="I7814" s="103"/>
      <c r="J7814" s="103"/>
      <c r="K7814" s="103"/>
    </row>
    <row r="7815" spans="2:11" x14ac:dyDescent="0.25">
      <c r="B7815" s="103"/>
      <c r="C7815" s="123"/>
      <c r="D7815" s="103"/>
      <c r="E7815" s="103"/>
      <c r="F7815" s="103"/>
      <c r="H7815" s="123"/>
      <c r="I7815" s="103"/>
      <c r="J7815" s="103"/>
      <c r="K7815" s="103"/>
    </row>
    <row r="7816" spans="2:11" x14ac:dyDescent="0.25">
      <c r="B7816" s="103"/>
      <c r="C7816" s="123"/>
      <c r="D7816" s="103"/>
      <c r="E7816" s="103"/>
      <c r="F7816" s="103"/>
      <c r="H7816" s="123"/>
      <c r="I7816" s="103"/>
      <c r="J7816" s="103"/>
      <c r="K7816" s="103"/>
    </row>
    <row r="7817" spans="2:11" x14ac:dyDescent="0.25">
      <c r="B7817" s="103"/>
      <c r="C7817" s="123"/>
      <c r="D7817" s="103"/>
      <c r="E7817" s="103"/>
      <c r="F7817" s="103"/>
      <c r="H7817" s="123"/>
      <c r="I7817" s="103"/>
      <c r="J7817" s="103"/>
      <c r="K7817" s="103"/>
    </row>
    <row r="7818" spans="2:11" x14ac:dyDescent="0.25">
      <c r="B7818" s="103"/>
      <c r="C7818" s="123"/>
      <c r="D7818" s="103"/>
      <c r="E7818" s="103"/>
      <c r="F7818" s="103"/>
      <c r="H7818" s="123"/>
      <c r="I7818" s="103"/>
      <c r="J7818" s="103"/>
      <c r="K7818" s="103"/>
    </row>
    <row r="7819" spans="2:11" x14ac:dyDescent="0.25">
      <c r="B7819" s="103"/>
      <c r="C7819" s="123"/>
      <c r="D7819" s="103"/>
      <c r="E7819" s="103"/>
      <c r="F7819" s="103"/>
      <c r="H7819" s="123"/>
      <c r="I7819" s="103"/>
      <c r="J7819" s="103"/>
      <c r="K7819" s="103"/>
    </row>
    <row r="7820" spans="2:11" x14ac:dyDescent="0.25">
      <c r="B7820" s="103"/>
      <c r="C7820" s="123"/>
      <c r="D7820" s="103"/>
      <c r="E7820" s="103"/>
      <c r="F7820" s="103"/>
      <c r="H7820" s="123"/>
      <c r="I7820" s="103"/>
      <c r="J7820" s="103"/>
      <c r="K7820" s="103"/>
    </row>
    <row r="7821" spans="2:11" x14ac:dyDescent="0.25">
      <c r="B7821" s="103"/>
      <c r="C7821" s="123"/>
      <c r="D7821" s="103"/>
      <c r="E7821" s="103"/>
      <c r="F7821" s="103"/>
      <c r="H7821" s="123"/>
      <c r="I7821" s="103"/>
      <c r="J7821" s="103"/>
      <c r="K7821" s="103"/>
    </row>
    <row r="7822" spans="2:11" x14ac:dyDescent="0.25">
      <c r="B7822" s="103"/>
      <c r="C7822" s="123"/>
      <c r="D7822" s="103"/>
      <c r="E7822" s="103"/>
      <c r="F7822" s="103"/>
      <c r="H7822" s="123"/>
      <c r="I7822" s="103"/>
      <c r="J7822" s="103"/>
      <c r="K7822" s="103"/>
    </row>
    <row r="7823" spans="2:11" x14ac:dyDescent="0.25">
      <c r="B7823" s="103"/>
      <c r="C7823" s="123"/>
      <c r="D7823" s="103"/>
      <c r="E7823" s="103"/>
      <c r="F7823" s="103"/>
      <c r="H7823" s="123"/>
      <c r="I7823" s="103"/>
      <c r="J7823" s="103"/>
      <c r="K7823" s="103"/>
    </row>
    <row r="7824" spans="2:11" x14ac:dyDescent="0.25">
      <c r="B7824" s="103"/>
      <c r="C7824" s="123"/>
      <c r="D7824" s="103"/>
      <c r="E7824" s="103"/>
      <c r="F7824" s="103"/>
      <c r="H7824" s="123"/>
      <c r="I7824" s="103"/>
      <c r="J7824" s="103"/>
      <c r="K7824" s="103"/>
    </row>
    <row r="7825" spans="2:11" x14ac:dyDescent="0.25">
      <c r="B7825" s="103"/>
      <c r="C7825" s="123"/>
      <c r="D7825" s="103"/>
      <c r="E7825" s="103"/>
      <c r="F7825" s="103"/>
      <c r="H7825" s="123"/>
      <c r="I7825" s="103"/>
      <c r="J7825" s="103"/>
      <c r="K7825" s="103"/>
    </row>
    <row r="7826" spans="2:11" x14ac:dyDescent="0.25">
      <c r="B7826" s="103"/>
      <c r="C7826" s="123"/>
      <c r="D7826" s="103"/>
      <c r="E7826" s="103"/>
      <c r="F7826" s="103"/>
      <c r="H7826" s="123"/>
      <c r="I7826" s="103"/>
      <c r="J7826" s="103"/>
      <c r="K7826" s="103"/>
    </row>
    <row r="7827" spans="2:11" x14ac:dyDescent="0.25">
      <c r="B7827" s="103"/>
      <c r="C7827" s="123"/>
      <c r="D7827" s="103"/>
      <c r="E7827" s="103"/>
      <c r="F7827" s="103"/>
      <c r="H7827" s="123"/>
      <c r="I7827" s="103"/>
      <c r="J7827" s="103"/>
      <c r="K7827" s="103"/>
    </row>
    <row r="7828" spans="2:11" x14ac:dyDescent="0.25">
      <c r="B7828" s="103"/>
      <c r="C7828" s="123"/>
      <c r="D7828" s="103"/>
      <c r="E7828" s="103"/>
      <c r="F7828" s="103"/>
      <c r="H7828" s="123"/>
      <c r="I7828" s="103"/>
      <c r="J7828" s="103"/>
      <c r="K7828" s="103"/>
    </row>
    <row r="7829" spans="2:11" x14ac:dyDescent="0.25">
      <c r="B7829" s="103"/>
      <c r="C7829" s="123"/>
      <c r="D7829" s="103"/>
      <c r="E7829" s="103"/>
      <c r="F7829" s="103"/>
      <c r="H7829" s="123"/>
      <c r="I7829" s="103"/>
      <c r="J7829" s="103"/>
      <c r="K7829" s="103"/>
    </row>
    <row r="7830" spans="2:11" x14ac:dyDescent="0.25">
      <c r="B7830" s="103"/>
      <c r="C7830" s="123"/>
      <c r="D7830" s="103"/>
      <c r="E7830" s="103"/>
      <c r="F7830" s="103"/>
      <c r="H7830" s="123"/>
      <c r="I7830" s="103"/>
      <c r="J7830" s="103"/>
      <c r="K7830" s="103"/>
    </row>
    <row r="7831" spans="2:11" x14ac:dyDescent="0.25">
      <c r="B7831" s="103"/>
      <c r="C7831" s="123"/>
      <c r="D7831" s="103"/>
      <c r="E7831" s="103"/>
      <c r="F7831" s="103"/>
      <c r="H7831" s="123"/>
      <c r="I7831" s="103"/>
      <c r="J7831" s="103"/>
      <c r="K7831" s="103"/>
    </row>
    <row r="7832" spans="2:11" x14ac:dyDescent="0.25">
      <c r="B7832" s="103"/>
      <c r="C7832" s="123"/>
      <c r="D7832" s="103"/>
      <c r="E7832" s="103"/>
      <c r="F7832" s="103"/>
      <c r="H7832" s="123"/>
      <c r="I7832" s="103"/>
      <c r="J7832" s="103"/>
      <c r="K7832" s="103"/>
    </row>
    <row r="7833" spans="2:11" x14ac:dyDescent="0.25">
      <c r="B7833" s="103"/>
      <c r="C7833" s="123"/>
      <c r="D7833" s="103"/>
      <c r="E7833" s="103"/>
      <c r="F7833" s="103"/>
      <c r="H7833" s="123"/>
      <c r="I7833" s="103"/>
      <c r="J7833" s="103"/>
      <c r="K7833" s="103"/>
    </row>
    <row r="7834" spans="2:11" x14ac:dyDescent="0.25">
      <c r="B7834" s="103"/>
      <c r="C7834" s="123"/>
      <c r="D7834" s="103"/>
      <c r="E7834" s="103"/>
      <c r="F7834" s="103"/>
      <c r="H7834" s="123"/>
      <c r="I7834" s="103"/>
      <c r="J7834" s="103"/>
      <c r="K7834" s="103"/>
    </row>
    <row r="7835" spans="2:11" x14ac:dyDescent="0.25">
      <c r="B7835" s="103"/>
      <c r="C7835" s="123"/>
      <c r="D7835" s="103"/>
      <c r="E7835" s="103"/>
      <c r="F7835" s="103"/>
      <c r="H7835" s="123"/>
      <c r="I7835" s="103"/>
      <c r="J7835" s="103"/>
      <c r="K7835" s="103"/>
    </row>
    <row r="7836" spans="2:11" x14ac:dyDescent="0.25">
      <c r="B7836" s="103"/>
      <c r="C7836" s="123"/>
      <c r="D7836" s="103"/>
      <c r="E7836" s="103"/>
      <c r="F7836" s="103"/>
      <c r="H7836" s="123"/>
      <c r="I7836" s="103"/>
      <c r="J7836" s="103"/>
      <c r="K7836" s="103"/>
    </row>
    <row r="7837" spans="2:11" x14ac:dyDescent="0.25">
      <c r="B7837" s="103"/>
      <c r="C7837" s="123"/>
      <c r="D7837" s="103"/>
      <c r="E7837" s="103"/>
      <c r="F7837" s="103"/>
      <c r="H7837" s="123"/>
      <c r="I7837" s="103"/>
      <c r="J7837" s="103"/>
      <c r="K7837" s="103"/>
    </row>
    <row r="7838" spans="2:11" x14ac:dyDescent="0.25">
      <c r="B7838" s="103"/>
      <c r="C7838" s="123"/>
      <c r="D7838" s="103"/>
      <c r="E7838" s="103"/>
      <c r="F7838" s="103"/>
      <c r="H7838" s="123"/>
      <c r="I7838" s="103"/>
      <c r="J7838" s="103"/>
      <c r="K7838" s="103"/>
    </row>
    <row r="7839" spans="2:11" x14ac:dyDescent="0.25">
      <c r="B7839" s="103"/>
      <c r="C7839" s="123"/>
      <c r="D7839" s="103"/>
      <c r="E7839" s="103"/>
      <c r="F7839" s="103"/>
      <c r="H7839" s="123"/>
      <c r="I7839" s="103"/>
      <c r="J7839" s="103"/>
      <c r="K7839" s="103"/>
    </row>
    <row r="7840" spans="2:11" x14ac:dyDescent="0.25">
      <c r="B7840" s="103"/>
      <c r="C7840" s="123"/>
      <c r="D7840" s="103"/>
      <c r="E7840" s="103"/>
      <c r="F7840" s="103"/>
      <c r="H7840" s="123"/>
      <c r="I7840" s="103"/>
      <c r="J7840" s="103"/>
      <c r="K7840" s="103"/>
    </row>
    <row r="7841" spans="2:11" x14ac:dyDescent="0.25">
      <c r="B7841" s="103"/>
      <c r="C7841" s="123"/>
      <c r="D7841" s="103"/>
      <c r="E7841" s="103"/>
      <c r="F7841" s="103"/>
      <c r="H7841" s="123"/>
      <c r="I7841" s="103"/>
      <c r="J7841" s="103"/>
      <c r="K7841" s="103"/>
    </row>
    <row r="7842" spans="2:11" x14ac:dyDescent="0.25">
      <c r="B7842" s="103"/>
      <c r="C7842" s="123"/>
      <c r="D7842" s="103"/>
      <c r="E7842" s="103"/>
      <c r="F7842" s="103"/>
      <c r="H7842" s="123"/>
      <c r="I7842" s="103"/>
      <c r="J7842" s="103"/>
      <c r="K7842" s="103"/>
    </row>
    <row r="7843" spans="2:11" x14ac:dyDescent="0.25">
      <c r="B7843" s="103"/>
      <c r="C7843" s="123"/>
      <c r="D7843" s="103"/>
      <c r="E7843" s="103"/>
      <c r="F7843" s="103"/>
      <c r="H7843" s="123"/>
      <c r="I7843" s="103"/>
      <c r="J7843" s="103"/>
      <c r="K7843" s="103"/>
    </row>
    <row r="7844" spans="2:11" x14ac:dyDescent="0.25">
      <c r="B7844" s="103"/>
      <c r="C7844" s="123"/>
      <c r="D7844" s="103"/>
      <c r="E7844" s="103"/>
      <c r="F7844" s="103"/>
      <c r="H7844" s="123"/>
      <c r="I7844" s="103"/>
      <c r="J7844" s="103"/>
      <c r="K7844" s="103"/>
    </row>
    <row r="7845" spans="2:11" x14ac:dyDescent="0.25">
      <c r="B7845" s="103"/>
      <c r="C7845" s="123"/>
      <c r="D7845" s="103"/>
      <c r="E7845" s="103"/>
      <c r="F7845" s="103"/>
      <c r="H7845" s="123"/>
      <c r="I7845" s="103"/>
      <c r="J7845" s="103"/>
      <c r="K7845" s="103"/>
    </row>
    <row r="7846" spans="2:11" x14ac:dyDescent="0.25">
      <c r="B7846" s="103"/>
      <c r="C7846" s="123"/>
      <c r="D7846" s="103"/>
      <c r="E7846" s="103"/>
      <c r="F7846" s="103"/>
      <c r="H7846" s="123"/>
      <c r="I7846" s="103"/>
      <c r="J7846" s="103"/>
      <c r="K7846" s="103"/>
    </row>
    <row r="7847" spans="2:11" x14ac:dyDescent="0.25">
      <c r="B7847" s="103"/>
      <c r="C7847" s="123"/>
      <c r="D7847" s="103"/>
      <c r="E7847" s="103"/>
      <c r="F7847" s="103"/>
      <c r="H7847" s="123"/>
      <c r="I7847" s="103"/>
      <c r="J7847" s="103"/>
      <c r="K7847" s="103"/>
    </row>
    <row r="7848" spans="2:11" x14ac:dyDescent="0.25">
      <c r="B7848" s="103"/>
      <c r="C7848" s="123"/>
      <c r="D7848" s="103"/>
      <c r="E7848" s="103"/>
      <c r="F7848" s="103"/>
      <c r="H7848" s="123"/>
      <c r="I7848" s="103"/>
      <c r="J7848" s="103"/>
      <c r="K7848" s="103"/>
    </row>
    <row r="7849" spans="2:11" x14ac:dyDescent="0.25">
      <c r="B7849" s="103"/>
      <c r="C7849" s="123"/>
      <c r="D7849" s="103"/>
      <c r="E7849" s="103"/>
      <c r="F7849" s="103"/>
      <c r="H7849" s="123"/>
      <c r="I7849" s="103"/>
      <c r="J7849" s="103"/>
      <c r="K7849" s="103"/>
    </row>
    <row r="7850" spans="2:11" x14ac:dyDescent="0.25">
      <c r="B7850" s="103"/>
      <c r="C7850" s="123"/>
      <c r="D7850" s="103"/>
      <c r="E7850" s="103"/>
      <c r="F7850" s="103"/>
      <c r="H7850" s="123"/>
      <c r="I7850" s="103"/>
      <c r="J7850" s="103"/>
      <c r="K7850" s="103"/>
    </row>
    <row r="7851" spans="2:11" x14ac:dyDescent="0.25">
      <c r="B7851" s="103"/>
      <c r="C7851" s="123"/>
      <c r="D7851" s="103"/>
      <c r="E7851" s="103"/>
      <c r="F7851" s="103"/>
      <c r="H7851" s="123"/>
      <c r="I7851" s="103"/>
      <c r="J7851" s="103"/>
      <c r="K7851" s="103"/>
    </row>
    <row r="7852" spans="2:11" x14ac:dyDescent="0.25">
      <c r="B7852" s="103"/>
      <c r="C7852" s="123"/>
      <c r="D7852" s="103"/>
      <c r="E7852" s="103"/>
      <c r="F7852" s="103"/>
      <c r="H7852" s="123"/>
      <c r="I7852" s="103"/>
      <c r="J7852" s="103"/>
      <c r="K7852" s="103"/>
    </row>
    <row r="7853" spans="2:11" x14ac:dyDescent="0.25">
      <c r="B7853" s="103"/>
      <c r="C7853" s="123"/>
      <c r="D7853" s="103"/>
      <c r="E7853" s="103"/>
      <c r="F7853" s="103"/>
      <c r="H7853" s="123"/>
      <c r="I7853" s="103"/>
      <c r="J7853" s="103"/>
      <c r="K7853" s="103"/>
    </row>
    <row r="7854" spans="2:11" x14ac:dyDescent="0.25">
      <c r="B7854" s="103"/>
      <c r="C7854" s="123"/>
      <c r="D7854" s="103"/>
      <c r="E7854" s="103"/>
      <c r="F7854" s="103"/>
      <c r="H7854" s="123"/>
      <c r="I7854" s="103"/>
      <c r="J7854" s="103"/>
      <c r="K7854" s="103"/>
    </row>
    <row r="7855" spans="2:11" x14ac:dyDescent="0.25">
      <c r="B7855" s="103"/>
      <c r="C7855" s="123"/>
      <c r="D7855" s="103"/>
      <c r="E7855" s="103"/>
      <c r="F7855" s="103"/>
      <c r="H7855" s="123"/>
      <c r="I7855" s="103"/>
      <c r="J7855" s="103"/>
      <c r="K7855" s="103"/>
    </row>
    <row r="7856" spans="2:11" x14ac:dyDescent="0.25">
      <c r="B7856" s="103"/>
      <c r="C7856" s="123"/>
      <c r="D7856" s="103"/>
      <c r="E7856" s="103"/>
      <c r="F7856" s="103"/>
      <c r="H7856" s="123"/>
      <c r="I7856" s="103"/>
      <c r="J7856" s="103"/>
      <c r="K7856" s="103"/>
    </row>
    <row r="7857" spans="2:11" x14ac:dyDescent="0.25">
      <c r="B7857" s="103"/>
      <c r="C7857" s="123"/>
      <c r="D7857" s="103"/>
      <c r="E7857" s="103"/>
      <c r="F7857" s="103"/>
      <c r="H7857" s="123"/>
      <c r="I7857" s="103"/>
      <c r="J7857" s="103"/>
      <c r="K7857" s="103"/>
    </row>
    <row r="7858" spans="2:11" x14ac:dyDescent="0.25">
      <c r="B7858" s="103"/>
      <c r="C7858" s="123"/>
      <c r="D7858" s="103"/>
      <c r="E7858" s="103"/>
      <c r="F7858" s="103"/>
      <c r="H7858" s="123"/>
      <c r="I7858" s="103"/>
      <c r="J7858" s="103"/>
      <c r="K7858" s="103"/>
    </row>
    <row r="7859" spans="2:11" x14ac:dyDescent="0.25">
      <c r="B7859" s="103"/>
      <c r="C7859" s="123"/>
      <c r="D7859" s="103"/>
      <c r="E7859" s="103"/>
      <c r="F7859" s="103"/>
      <c r="H7859" s="123"/>
      <c r="I7859" s="103"/>
      <c r="J7859" s="103"/>
      <c r="K7859" s="103"/>
    </row>
    <row r="7860" spans="2:11" x14ac:dyDescent="0.25">
      <c r="B7860" s="103"/>
      <c r="C7860" s="123"/>
      <c r="D7860" s="103"/>
      <c r="E7860" s="103"/>
      <c r="F7860" s="103"/>
      <c r="H7860" s="123"/>
      <c r="I7860" s="103"/>
      <c r="J7860" s="103"/>
      <c r="K7860" s="103"/>
    </row>
    <row r="7861" spans="2:11" x14ac:dyDescent="0.25">
      <c r="B7861" s="103"/>
      <c r="C7861" s="123"/>
      <c r="D7861" s="103"/>
      <c r="E7861" s="103"/>
      <c r="F7861" s="103"/>
      <c r="H7861" s="123"/>
      <c r="I7861" s="103"/>
      <c r="J7861" s="103"/>
      <c r="K7861" s="103"/>
    </row>
    <row r="7862" spans="2:11" x14ac:dyDescent="0.25">
      <c r="B7862" s="103"/>
      <c r="C7862" s="123"/>
      <c r="D7862" s="103"/>
      <c r="E7862" s="103"/>
      <c r="F7862" s="103"/>
      <c r="H7862" s="123"/>
      <c r="I7862" s="103"/>
      <c r="J7862" s="103"/>
      <c r="K7862" s="103"/>
    </row>
    <row r="7863" spans="2:11" x14ac:dyDescent="0.25">
      <c r="B7863" s="103"/>
      <c r="C7863" s="123"/>
      <c r="D7863" s="103"/>
      <c r="E7863" s="103"/>
      <c r="F7863" s="103"/>
      <c r="H7863" s="123"/>
      <c r="I7863" s="103"/>
      <c r="J7863" s="103"/>
      <c r="K7863" s="103"/>
    </row>
    <row r="7864" spans="2:11" x14ac:dyDescent="0.25">
      <c r="B7864" s="103"/>
      <c r="C7864" s="123"/>
      <c r="D7864" s="103"/>
      <c r="E7864" s="103"/>
      <c r="F7864" s="103"/>
      <c r="H7864" s="123"/>
      <c r="I7864" s="103"/>
      <c r="J7864" s="103"/>
      <c r="K7864" s="103"/>
    </row>
    <row r="7865" spans="2:11" x14ac:dyDescent="0.25">
      <c r="B7865" s="103"/>
      <c r="C7865" s="123"/>
      <c r="D7865" s="103"/>
      <c r="E7865" s="103"/>
      <c r="F7865" s="103"/>
      <c r="H7865" s="123"/>
      <c r="I7865" s="103"/>
      <c r="J7865" s="103"/>
      <c r="K7865" s="103"/>
    </row>
    <row r="7866" spans="2:11" x14ac:dyDescent="0.25">
      <c r="B7866" s="103"/>
      <c r="C7866" s="123"/>
      <c r="D7866" s="103"/>
      <c r="E7866" s="103"/>
      <c r="F7866" s="103"/>
      <c r="H7866" s="123"/>
      <c r="I7866" s="103"/>
      <c r="J7866" s="103"/>
      <c r="K7866" s="103"/>
    </row>
    <row r="7867" spans="2:11" x14ac:dyDescent="0.25">
      <c r="B7867" s="103"/>
      <c r="C7867" s="123"/>
      <c r="D7867" s="103"/>
      <c r="E7867" s="103"/>
      <c r="F7867" s="103"/>
      <c r="H7867" s="123"/>
      <c r="I7867" s="103"/>
      <c r="J7867" s="103"/>
      <c r="K7867" s="103"/>
    </row>
    <row r="7868" spans="2:11" x14ac:dyDescent="0.25">
      <c r="B7868" s="103"/>
      <c r="C7868" s="123"/>
      <c r="D7868" s="103"/>
      <c r="E7868" s="103"/>
      <c r="F7868" s="103"/>
      <c r="H7868" s="123"/>
      <c r="I7868" s="103"/>
      <c r="J7868" s="103"/>
      <c r="K7868" s="103"/>
    </row>
    <row r="7869" spans="2:11" x14ac:dyDescent="0.25">
      <c r="B7869" s="103"/>
      <c r="C7869" s="123"/>
      <c r="D7869" s="103"/>
      <c r="E7869" s="103"/>
      <c r="F7869" s="103"/>
      <c r="H7869" s="123"/>
      <c r="I7869" s="103"/>
      <c r="J7869" s="103"/>
      <c r="K7869" s="103"/>
    </row>
    <row r="7870" spans="2:11" x14ac:dyDescent="0.25">
      <c r="B7870" s="103"/>
      <c r="C7870" s="123"/>
      <c r="D7870" s="103"/>
      <c r="E7870" s="103"/>
      <c r="F7870" s="103"/>
      <c r="H7870" s="123"/>
      <c r="I7870" s="103"/>
      <c r="J7870" s="103"/>
      <c r="K7870" s="103"/>
    </row>
    <row r="7871" spans="2:11" x14ac:dyDescent="0.25">
      <c r="B7871" s="103"/>
      <c r="C7871" s="123"/>
      <c r="D7871" s="103"/>
      <c r="E7871" s="103"/>
      <c r="F7871" s="103"/>
      <c r="H7871" s="123"/>
      <c r="I7871" s="103"/>
      <c r="J7871" s="103"/>
      <c r="K7871" s="103"/>
    </row>
    <row r="7872" spans="2:11" x14ac:dyDescent="0.25">
      <c r="B7872" s="103"/>
      <c r="C7872" s="123"/>
      <c r="D7872" s="103"/>
      <c r="E7872" s="103"/>
      <c r="F7872" s="103"/>
      <c r="H7872" s="123"/>
      <c r="I7872" s="103"/>
      <c r="J7872" s="103"/>
      <c r="K7872" s="103"/>
    </row>
    <row r="7873" spans="2:11" x14ac:dyDescent="0.25">
      <c r="B7873" s="103"/>
      <c r="C7873" s="123"/>
      <c r="D7873" s="103"/>
      <c r="E7873" s="103"/>
      <c r="F7873" s="103"/>
      <c r="H7873" s="123"/>
      <c r="I7873" s="103"/>
      <c r="J7873" s="103"/>
      <c r="K7873" s="103"/>
    </row>
    <row r="7874" spans="2:11" x14ac:dyDescent="0.25">
      <c r="B7874" s="103"/>
      <c r="C7874" s="123"/>
      <c r="D7874" s="103"/>
      <c r="E7874" s="103"/>
      <c r="F7874" s="103"/>
      <c r="H7874" s="123"/>
      <c r="I7874" s="103"/>
      <c r="J7874" s="103"/>
      <c r="K7874" s="103"/>
    </row>
    <row r="7875" spans="2:11" x14ac:dyDescent="0.25">
      <c r="B7875" s="103"/>
      <c r="C7875" s="123"/>
      <c r="D7875" s="103"/>
      <c r="E7875" s="103"/>
      <c r="F7875" s="103"/>
      <c r="H7875" s="123"/>
      <c r="I7875" s="103"/>
      <c r="J7875" s="103"/>
      <c r="K7875" s="103"/>
    </row>
    <row r="7876" spans="2:11" x14ac:dyDescent="0.25">
      <c r="B7876" s="103"/>
      <c r="C7876" s="123"/>
      <c r="D7876" s="103"/>
      <c r="E7876" s="103"/>
      <c r="F7876" s="103"/>
      <c r="H7876" s="123"/>
      <c r="I7876" s="103"/>
      <c r="J7876" s="103"/>
      <c r="K7876" s="103"/>
    </row>
    <row r="7877" spans="2:11" x14ac:dyDescent="0.25">
      <c r="B7877" s="103"/>
      <c r="C7877" s="123"/>
      <c r="D7877" s="103"/>
      <c r="E7877" s="103"/>
      <c r="F7877" s="103"/>
      <c r="H7877" s="123"/>
      <c r="I7877" s="103"/>
      <c r="J7877" s="103"/>
      <c r="K7877" s="103"/>
    </row>
    <row r="7878" spans="2:11" x14ac:dyDescent="0.25">
      <c r="B7878" s="103"/>
      <c r="C7878" s="123"/>
      <c r="D7878" s="103"/>
      <c r="E7878" s="103"/>
      <c r="F7878" s="103"/>
      <c r="H7878" s="123"/>
      <c r="I7878" s="103"/>
      <c r="J7878" s="103"/>
      <c r="K7878" s="103"/>
    </row>
    <row r="7879" spans="2:11" x14ac:dyDescent="0.25">
      <c r="B7879" s="103"/>
      <c r="C7879" s="123"/>
      <c r="D7879" s="103"/>
      <c r="E7879" s="103"/>
      <c r="F7879" s="103"/>
      <c r="H7879" s="123"/>
      <c r="I7879" s="103"/>
      <c r="J7879" s="103"/>
      <c r="K7879" s="103"/>
    </row>
    <row r="7880" spans="2:11" x14ac:dyDescent="0.25">
      <c r="B7880" s="103"/>
      <c r="C7880" s="123"/>
      <c r="D7880" s="103"/>
      <c r="E7880" s="103"/>
      <c r="F7880" s="103"/>
      <c r="H7880" s="123"/>
      <c r="I7880" s="103"/>
      <c r="J7880" s="103"/>
      <c r="K7880" s="103"/>
    </row>
    <row r="7881" spans="2:11" x14ac:dyDescent="0.25">
      <c r="B7881" s="103"/>
      <c r="C7881" s="123"/>
      <c r="D7881" s="103"/>
      <c r="E7881" s="103"/>
      <c r="F7881" s="103"/>
      <c r="H7881" s="123"/>
      <c r="I7881" s="103"/>
      <c r="J7881" s="103"/>
      <c r="K7881" s="103"/>
    </row>
    <row r="7882" spans="2:11" x14ac:dyDescent="0.25">
      <c r="B7882" s="103"/>
      <c r="C7882" s="123"/>
      <c r="D7882" s="103"/>
      <c r="E7882" s="103"/>
      <c r="F7882" s="103"/>
      <c r="H7882" s="123"/>
      <c r="I7882" s="103"/>
      <c r="J7882" s="103"/>
      <c r="K7882" s="103"/>
    </row>
    <row r="7883" spans="2:11" x14ac:dyDescent="0.25">
      <c r="B7883" s="103"/>
      <c r="C7883" s="123"/>
      <c r="D7883" s="103"/>
      <c r="E7883" s="103"/>
      <c r="F7883" s="103"/>
      <c r="H7883" s="123"/>
      <c r="I7883" s="103"/>
      <c r="J7883" s="103"/>
      <c r="K7883" s="103"/>
    </row>
    <row r="7884" spans="2:11" x14ac:dyDescent="0.25">
      <c r="B7884" s="103"/>
      <c r="C7884" s="123"/>
      <c r="D7884" s="103"/>
      <c r="E7884" s="103"/>
      <c r="F7884" s="103"/>
      <c r="H7884" s="123"/>
      <c r="I7884" s="103"/>
      <c r="J7884" s="103"/>
      <c r="K7884" s="103"/>
    </row>
    <row r="7885" spans="2:11" x14ac:dyDescent="0.25">
      <c r="B7885" s="103"/>
      <c r="C7885" s="123"/>
      <c r="D7885" s="103"/>
      <c r="E7885" s="103"/>
      <c r="F7885" s="103"/>
      <c r="H7885" s="123"/>
      <c r="I7885" s="103"/>
      <c r="J7885" s="103"/>
      <c r="K7885" s="103"/>
    </row>
    <row r="7886" spans="2:11" x14ac:dyDescent="0.25">
      <c r="B7886" s="103"/>
      <c r="C7886" s="123"/>
      <c r="D7886" s="103"/>
      <c r="E7886" s="103"/>
      <c r="F7886" s="103"/>
      <c r="H7886" s="123"/>
      <c r="I7886" s="103"/>
      <c r="J7886" s="103"/>
      <c r="K7886" s="103"/>
    </row>
    <row r="7887" spans="2:11" x14ac:dyDescent="0.25">
      <c r="B7887" s="103"/>
      <c r="C7887" s="123"/>
      <c r="D7887" s="103"/>
      <c r="E7887" s="103"/>
      <c r="F7887" s="103"/>
      <c r="H7887" s="123"/>
      <c r="I7887" s="103"/>
      <c r="J7887" s="103"/>
      <c r="K7887" s="103"/>
    </row>
    <row r="7888" spans="2:11" x14ac:dyDescent="0.25">
      <c r="B7888" s="103"/>
      <c r="C7888" s="123"/>
      <c r="D7888" s="103"/>
      <c r="E7888" s="103"/>
      <c r="F7888" s="103"/>
      <c r="H7888" s="123"/>
      <c r="I7888" s="103"/>
      <c r="J7888" s="103"/>
      <c r="K7888" s="103"/>
    </row>
    <row r="7889" spans="2:11" x14ac:dyDescent="0.25">
      <c r="B7889" s="103"/>
      <c r="C7889" s="123"/>
      <c r="D7889" s="103"/>
      <c r="E7889" s="103"/>
      <c r="F7889" s="103"/>
      <c r="H7889" s="123"/>
      <c r="I7889" s="103"/>
      <c r="J7889" s="103"/>
      <c r="K7889" s="103"/>
    </row>
    <row r="7890" spans="2:11" x14ac:dyDescent="0.25">
      <c r="B7890" s="103"/>
      <c r="C7890" s="123"/>
      <c r="D7890" s="103"/>
      <c r="E7890" s="103"/>
      <c r="F7890" s="103"/>
      <c r="H7890" s="123"/>
      <c r="I7890" s="103"/>
      <c r="J7890" s="103"/>
      <c r="K7890" s="103"/>
    </row>
    <row r="7891" spans="2:11" x14ac:dyDescent="0.25">
      <c r="B7891" s="103"/>
      <c r="C7891" s="123"/>
      <c r="D7891" s="103"/>
      <c r="E7891" s="103"/>
      <c r="F7891" s="103"/>
      <c r="H7891" s="123"/>
      <c r="I7891" s="103"/>
      <c r="J7891" s="103"/>
      <c r="K7891" s="103"/>
    </row>
    <row r="7892" spans="2:11" x14ac:dyDescent="0.25">
      <c r="B7892" s="103"/>
      <c r="C7892" s="123"/>
      <c r="D7892" s="103"/>
      <c r="E7892" s="103"/>
      <c r="F7892" s="103"/>
      <c r="H7892" s="123"/>
      <c r="I7892" s="103"/>
      <c r="J7892" s="103"/>
      <c r="K7892" s="103"/>
    </row>
    <row r="7893" spans="2:11" x14ac:dyDescent="0.25">
      <c r="B7893" s="103"/>
      <c r="C7893" s="123"/>
      <c r="D7893" s="103"/>
      <c r="E7893" s="103"/>
      <c r="F7893" s="103"/>
      <c r="H7893" s="123"/>
      <c r="I7893" s="103"/>
      <c r="J7893" s="103"/>
      <c r="K7893" s="103"/>
    </row>
    <row r="7894" spans="2:11" x14ac:dyDescent="0.25">
      <c r="B7894" s="103"/>
      <c r="C7894" s="123"/>
      <c r="D7894" s="103"/>
      <c r="E7894" s="103"/>
      <c r="F7894" s="103"/>
      <c r="H7894" s="123"/>
      <c r="I7894" s="103"/>
      <c r="J7894" s="103"/>
      <c r="K7894" s="103"/>
    </row>
    <row r="7895" spans="2:11" x14ac:dyDescent="0.25">
      <c r="B7895" s="103"/>
      <c r="C7895" s="123"/>
      <c r="D7895" s="103"/>
      <c r="E7895" s="103"/>
      <c r="F7895" s="103"/>
      <c r="H7895" s="123"/>
      <c r="I7895" s="103"/>
      <c r="J7895" s="103"/>
      <c r="K7895" s="103"/>
    </row>
    <row r="7896" spans="2:11" x14ac:dyDescent="0.25">
      <c r="B7896" s="103"/>
      <c r="C7896" s="123"/>
      <c r="D7896" s="103"/>
      <c r="E7896" s="103"/>
      <c r="F7896" s="103"/>
      <c r="H7896" s="123"/>
      <c r="I7896" s="103"/>
      <c r="J7896" s="103"/>
      <c r="K7896" s="103"/>
    </row>
    <row r="7897" spans="2:11" x14ac:dyDescent="0.25">
      <c r="B7897" s="103"/>
      <c r="C7897" s="123"/>
      <c r="D7897" s="103"/>
      <c r="E7897" s="103"/>
      <c r="F7897" s="103"/>
      <c r="H7897" s="123"/>
      <c r="I7897" s="103"/>
      <c r="J7897" s="103"/>
      <c r="K7897" s="103"/>
    </row>
    <row r="7898" spans="2:11" x14ac:dyDescent="0.25">
      <c r="B7898" s="103"/>
      <c r="C7898" s="123"/>
      <c r="D7898" s="103"/>
      <c r="E7898" s="103"/>
      <c r="F7898" s="103"/>
      <c r="H7898" s="123"/>
      <c r="I7898" s="103"/>
      <c r="J7898" s="103"/>
      <c r="K7898" s="103"/>
    </row>
    <row r="7899" spans="2:11" x14ac:dyDescent="0.25">
      <c r="B7899" s="103"/>
      <c r="C7899" s="123"/>
      <c r="D7899" s="103"/>
      <c r="E7899" s="103"/>
      <c r="F7899" s="103"/>
      <c r="H7899" s="123"/>
      <c r="I7899" s="103"/>
      <c r="J7899" s="103"/>
      <c r="K7899" s="103"/>
    </row>
    <row r="7900" spans="2:11" x14ac:dyDescent="0.25">
      <c r="B7900" s="103"/>
      <c r="C7900" s="123"/>
      <c r="D7900" s="103"/>
      <c r="E7900" s="103"/>
      <c r="F7900" s="103"/>
      <c r="H7900" s="123"/>
      <c r="I7900" s="103"/>
      <c r="J7900" s="103"/>
      <c r="K7900" s="103"/>
    </row>
    <row r="7901" spans="2:11" x14ac:dyDescent="0.25">
      <c r="B7901" s="103"/>
      <c r="C7901" s="123"/>
      <c r="D7901" s="103"/>
      <c r="E7901" s="103"/>
      <c r="F7901" s="103"/>
      <c r="H7901" s="123"/>
      <c r="I7901" s="103"/>
      <c r="J7901" s="103"/>
      <c r="K7901" s="103"/>
    </row>
    <row r="7902" spans="2:11" x14ac:dyDescent="0.25">
      <c r="B7902" s="103"/>
      <c r="C7902" s="123"/>
      <c r="D7902" s="103"/>
      <c r="E7902" s="103"/>
      <c r="F7902" s="103"/>
      <c r="H7902" s="123"/>
      <c r="I7902" s="103"/>
      <c r="J7902" s="103"/>
      <c r="K7902" s="103"/>
    </row>
    <row r="7903" spans="2:11" x14ac:dyDescent="0.25">
      <c r="B7903" s="103"/>
      <c r="C7903" s="123"/>
      <c r="D7903" s="103"/>
      <c r="E7903" s="103"/>
      <c r="F7903" s="103"/>
      <c r="H7903" s="123"/>
      <c r="I7903" s="103"/>
      <c r="J7903" s="103"/>
      <c r="K7903" s="103"/>
    </row>
    <row r="7904" spans="2:11" x14ac:dyDescent="0.25">
      <c r="B7904" s="103"/>
      <c r="C7904" s="123"/>
      <c r="D7904" s="103"/>
      <c r="E7904" s="103"/>
      <c r="F7904" s="103"/>
      <c r="H7904" s="123"/>
      <c r="I7904" s="103"/>
      <c r="J7904" s="103"/>
      <c r="K7904" s="103"/>
    </row>
    <row r="7905" spans="2:11" x14ac:dyDescent="0.25">
      <c r="B7905" s="103"/>
      <c r="C7905" s="123"/>
      <c r="D7905" s="103"/>
      <c r="E7905" s="103"/>
      <c r="F7905" s="103"/>
      <c r="H7905" s="123"/>
      <c r="I7905" s="103"/>
      <c r="J7905" s="103"/>
      <c r="K7905" s="103"/>
    </row>
    <row r="7906" spans="2:11" x14ac:dyDescent="0.25">
      <c r="B7906" s="103"/>
      <c r="C7906" s="123"/>
      <c r="D7906" s="103"/>
      <c r="E7906" s="103"/>
      <c r="F7906" s="103"/>
      <c r="H7906" s="123"/>
      <c r="I7906" s="103"/>
      <c r="J7906" s="103"/>
      <c r="K7906" s="103"/>
    </row>
    <row r="7907" spans="2:11" x14ac:dyDescent="0.25">
      <c r="B7907" s="103"/>
      <c r="C7907" s="123"/>
      <c r="D7907" s="103"/>
      <c r="E7907" s="103"/>
      <c r="F7907" s="103"/>
      <c r="H7907" s="123"/>
      <c r="I7907" s="103"/>
      <c r="J7907" s="103"/>
      <c r="K7907" s="103"/>
    </row>
    <row r="7908" spans="2:11" x14ac:dyDescent="0.25">
      <c r="B7908" s="103"/>
      <c r="C7908" s="123"/>
      <c r="D7908" s="103"/>
      <c r="E7908" s="103"/>
      <c r="F7908" s="103"/>
      <c r="H7908" s="123"/>
      <c r="I7908" s="103"/>
      <c r="J7908" s="103"/>
      <c r="K7908" s="103"/>
    </row>
    <row r="7909" spans="2:11" x14ac:dyDescent="0.25">
      <c r="B7909" s="103"/>
      <c r="C7909" s="123"/>
      <c r="D7909" s="103"/>
      <c r="E7909" s="103"/>
      <c r="F7909" s="103"/>
      <c r="H7909" s="123"/>
      <c r="I7909" s="103"/>
      <c r="J7909" s="103"/>
      <c r="K7909" s="103"/>
    </row>
    <row r="7910" spans="2:11" x14ac:dyDescent="0.25">
      <c r="B7910" s="103"/>
      <c r="C7910" s="123"/>
      <c r="D7910" s="103"/>
      <c r="E7910" s="103"/>
      <c r="F7910" s="103"/>
      <c r="H7910" s="123"/>
      <c r="I7910" s="103"/>
      <c r="J7910" s="103"/>
      <c r="K7910" s="103"/>
    </row>
    <row r="7911" spans="2:11" x14ac:dyDescent="0.25">
      <c r="B7911" s="103"/>
      <c r="C7911" s="123"/>
      <c r="D7911" s="103"/>
      <c r="E7911" s="103"/>
      <c r="F7911" s="103"/>
      <c r="H7911" s="123"/>
      <c r="I7911" s="103"/>
      <c r="J7911" s="103"/>
      <c r="K7911" s="103"/>
    </row>
    <row r="7912" spans="2:11" x14ac:dyDescent="0.25">
      <c r="B7912" s="103"/>
      <c r="C7912" s="123"/>
      <c r="D7912" s="103"/>
      <c r="E7912" s="103"/>
      <c r="F7912" s="103"/>
      <c r="H7912" s="123"/>
      <c r="I7912" s="103"/>
      <c r="J7912" s="103"/>
      <c r="K7912" s="103"/>
    </row>
    <row r="7913" spans="2:11" x14ac:dyDescent="0.25">
      <c r="B7913" s="103"/>
      <c r="C7913" s="123"/>
      <c r="D7913" s="103"/>
      <c r="E7913" s="103"/>
      <c r="F7913" s="103"/>
      <c r="H7913" s="123"/>
      <c r="I7913" s="103"/>
      <c r="J7913" s="103"/>
      <c r="K7913" s="103"/>
    </row>
    <row r="7914" spans="2:11" x14ac:dyDescent="0.25">
      <c r="B7914" s="103"/>
      <c r="C7914" s="123"/>
      <c r="D7914" s="103"/>
      <c r="E7914" s="103"/>
      <c r="F7914" s="103"/>
      <c r="H7914" s="123"/>
      <c r="I7914" s="103"/>
      <c r="J7914" s="103"/>
      <c r="K7914" s="103"/>
    </row>
    <row r="7915" spans="2:11" x14ac:dyDescent="0.25">
      <c r="B7915" s="103"/>
      <c r="C7915" s="123"/>
      <c r="D7915" s="103"/>
      <c r="E7915" s="103"/>
      <c r="F7915" s="103"/>
      <c r="H7915" s="123"/>
      <c r="I7915" s="103"/>
      <c r="J7915" s="103"/>
      <c r="K7915" s="103"/>
    </row>
    <row r="7916" spans="2:11" x14ac:dyDescent="0.25">
      <c r="B7916" s="103"/>
      <c r="C7916" s="123"/>
      <c r="D7916" s="103"/>
      <c r="E7916" s="103"/>
      <c r="F7916" s="103"/>
      <c r="H7916" s="123"/>
      <c r="I7916" s="103"/>
      <c r="J7916" s="103"/>
      <c r="K7916" s="103"/>
    </row>
    <row r="7917" spans="2:11" x14ac:dyDescent="0.25">
      <c r="B7917" s="103"/>
      <c r="C7917" s="123"/>
      <c r="D7917" s="103"/>
      <c r="E7917" s="103"/>
      <c r="F7917" s="103"/>
      <c r="H7917" s="123"/>
      <c r="I7917" s="103"/>
      <c r="J7917" s="103"/>
      <c r="K7917" s="103"/>
    </row>
    <row r="7918" spans="2:11" x14ac:dyDescent="0.25">
      <c r="B7918" s="103"/>
      <c r="C7918" s="123"/>
      <c r="D7918" s="103"/>
      <c r="E7918" s="103"/>
      <c r="F7918" s="103"/>
      <c r="H7918" s="123"/>
      <c r="I7918" s="103"/>
      <c r="J7918" s="103"/>
      <c r="K7918" s="103"/>
    </row>
    <row r="7919" spans="2:11" x14ac:dyDescent="0.25">
      <c r="B7919" s="103"/>
      <c r="C7919" s="123"/>
      <c r="D7919" s="103"/>
      <c r="E7919" s="103"/>
      <c r="F7919" s="103"/>
      <c r="H7919" s="123"/>
      <c r="I7919" s="103"/>
      <c r="J7919" s="103"/>
      <c r="K7919" s="103"/>
    </row>
    <row r="7920" spans="2:11" x14ac:dyDescent="0.25">
      <c r="B7920" s="103"/>
      <c r="C7920" s="123"/>
      <c r="D7920" s="103"/>
      <c r="E7920" s="103"/>
      <c r="F7920" s="103"/>
      <c r="H7920" s="123"/>
      <c r="I7920" s="103"/>
      <c r="J7920" s="103"/>
      <c r="K7920" s="103"/>
    </row>
    <row r="7921" spans="2:11" x14ac:dyDescent="0.25">
      <c r="B7921" s="103"/>
      <c r="C7921" s="123"/>
      <c r="D7921" s="103"/>
      <c r="E7921" s="103"/>
      <c r="F7921" s="103"/>
      <c r="H7921" s="123"/>
      <c r="I7921" s="103"/>
      <c r="J7921" s="103"/>
      <c r="K7921" s="103"/>
    </row>
    <row r="7922" spans="2:11" x14ac:dyDescent="0.25">
      <c r="B7922" s="103"/>
      <c r="C7922" s="123"/>
      <c r="D7922" s="103"/>
      <c r="E7922" s="103"/>
      <c r="F7922" s="103"/>
      <c r="H7922" s="123"/>
      <c r="I7922" s="103"/>
      <c r="J7922" s="103"/>
      <c r="K7922" s="103"/>
    </row>
    <row r="7923" spans="2:11" x14ac:dyDescent="0.25">
      <c r="B7923" s="103"/>
      <c r="C7923" s="123"/>
      <c r="D7923" s="103"/>
      <c r="E7923" s="103"/>
      <c r="F7923" s="103"/>
      <c r="H7923" s="123"/>
      <c r="I7923" s="103"/>
      <c r="J7923" s="103"/>
      <c r="K7923" s="103"/>
    </row>
    <row r="7924" spans="2:11" x14ac:dyDescent="0.25">
      <c r="B7924" s="103"/>
      <c r="C7924" s="123"/>
      <c r="D7924" s="103"/>
      <c r="E7924" s="103"/>
      <c r="F7924" s="103"/>
      <c r="H7924" s="123"/>
      <c r="I7924" s="103"/>
      <c r="J7924" s="103"/>
      <c r="K7924" s="103"/>
    </row>
    <row r="7925" spans="2:11" x14ac:dyDescent="0.25">
      <c r="B7925" s="103"/>
      <c r="C7925" s="123"/>
      <c r="D7925" s="103"/>
      <c r="E7925" s="103"/>
      <c r="F7925" s="103"/>
      <c r="H7925" s="123"/>
      <c r="I7925" s="103"/>
      <c r="J7925" s="103"/>
      <c r="K7925" s="103"/>
    </row>
    <row r="7926" spans="2:11" x14ac:dyDescent="0.25">
      <c r="B7926" s="103"/>
      <c r="C7926" s="123"/>
      <c r="D7926" s="103"/>
      <c r="E7926" s="103"/>
      <c r="F7926" s="103"/>
      <c r="H7926" s="123"/>
      <c r="I7926" s="103"/>
      <c r="J7926" s="103"/>
      <c r="K7926" s="103"/>
    </row>
    <row r="7927" spans="2:11" x14ac:dyDescent="0.25">
      <c r="B7927" s="103"/>
      <c r="C7927" s="123"/>
      <c r="D7927" s="103"/>
      <c r="E7927" s="103"/>
      <c r="F7927" s="103"/>
      <c r="H7927" s="123"/>
      <c r="I7927" s="103"/>
      <c r="J7927" s="103"/>
      <c r="K7927" s="103"/>
    </row>
    <row r="7928" spans="2:11" x14ac:dyDescent="0.25">
      <c r="B7928" s="103"/>
      <c r="C7928" s="123"/>
      <c r="D7928" s="103"/>
      <c r="E7928" s="103"/>
      <c r="F7928" s="103"/>
      <c r="H7928" s="123"/>
      <c r="I7928" s="103"/>
      <c r="J7928" s="103"/>
      <c r="K7928" s="103"/>
    </row>
    <row r="7929" spans="2:11" x14ac:dyDescent="0.25">
      <c r="B7929" s="103"/>
      <c r="C7929" s="123"/>
      <c r="D7929" s="103"/>
      <c r="E7929" s="103"/>
      <c r="F7929" s="103"/>
      <c r="H7929" s="123"/>
      <c r="I7929" s="103"/>
      <c r="J7929" s="103"/>
      <c r="K7929" s="103"/>
    </row>
    <row r="7930" spans="2:11" x14ac:dyDescent="0.25">
      <c r="B7930" s="103"/>
      <c r="C7930" s="123"/>
      <c r="D7930" s="103"/>
      <c r="E7930" s="103"/>
      <c r="F7930" s="103"/>
      <c r="H7930" s="123"/>
      <c r="I7930" s="103"/>
      <c r="J7930" s="103"/>
      <c r="K7930" s="103"/>
    </row>
    <row r="7931" spans="2:11" x14ac:dyDescent="0.25">
      <c r="B7931" s="103"/>
      <c r="C7931" s="123"/>
      <c r="D7931" s="103"/>
      <c r="E7931" s="103"/>
      <c r="F7931" s="103"/>
      <c r="H7931" s="123"/>
      <c r="I7931" s="103"/>
      <c r="J7931" s="103"/>
      <c r="K7931" s="103"/>
    </row>
    <row r="7932" spans="2:11" x14ac:dyDescent="0.25">
      <c r="B7932" s="103"/>
      <c r="C7932" s="123"/>
      <c r="D7932" s="103"/>
      <c r="E7932" s="103"/>
      <c r="F7932" s="103"/>
      <c r="H7932" s="123"/>
      <c r="I7932" s="103"/>
      <c r="J7932" s="103"/>
      <c r="K7932" s="103"/>
    </row>
    <row r="7933" spans="2:11" x14ac:dyDescent="0.25">
      <c r="B7933" s="103"/>
      <c r="C7933" s="123"/>
      <c r="D7933" s="103"/>
      <c r="E7933" s="103"/>
      <c r="F7933" s="103"/>
      <c r="H7933" s="123"/>
      <c r="I7933" s="103"/>
      <c r="J7933" s="103"/>
      <c r="K7933" s="103"/>
    </row>
    <row r="7934" spans="2:11" x14ac:dyDescent="0.25">
      <c r="B7934" s="103"/>
      <c r="C7934" s="123"/>
      <c r="D7934" s="103"/>
      <c r="E7934" s="103"/>
      <c r="F7934" s="103"/>
      <c r="H7934" s="123"/>
      <c r="I7934" s="103"/>
      <c r="J7934" s="103"/>
      <c r="K7934" s="103"/>
    </row>
    <row r="7935" spans="2:11" x14ac:dyDescent="0.25">
      <c r="B7935" s="103"/>
      <c r="C7935" s="123"/>
      <c r="D7935" s="103"/>
      <c r="E7935" s="103"/>
      <c r="F7935" s="103"/>
      <c r="H7935" s="123"/>
      <c r="I7935" s="103"/>
      <c r="J7935" s="103"/>
      <c r="K7935" s="103"/>
    </row>
    <row r="7936" spans="2:11" x14ac:dyDescent="0.25">
      <c r="B7936" s="103"/>
      <c r="C7936" s="123"/>
      <c r="D7936" s="103"/>
      <c r="E7936" s="103"/>
      <c r="F7936" s="103"/>
      <c r="H7936" s="123"/>
      <c r="I7936" s="103"/>
      <c r="J7936" s="103"/>
      <c r="K7936" s="103"/>
    </row>
    <row r="7937" spans="2:11" x14ac:dyDescent="0.25">
      <c r="B7937" s="103"/>
      <c r="C7937" s="123"/>
      <c r="D7937" s="103"/>
      <c r="E7937" s="103"/>
      <c r="F7937" s="103"/>
      <c r="H7937" s="123"/>
      <c r="I7937" s="103"/>
      <c r="J7937" s="103"/>
      <c r="K7937" s="103"/>
    </row>
    <row r="7938" spans="2:11" x14ac:dyDescent="0.25">
      <c r="B7938" s="103"/>
      <c r="C7938" s="123"/>
      <c r="D7938" s="103"/>
      <c r="E7938" s="103"/>
      <c r="F7938" s="103"/>
      <c r="H7938" s="123"/>
      <c r="I7938" s="103"/>
      <c r="J7938" s="103"/>
      <c r="K7938" s="103"/>
    </row>
    <row r="7939" spans="2:11" x14ac:dyDescent="0.25">
      <c r="B7939" s="103"/>
      <c r="C7939" s="123"/>
      <c r="D7939" s="103"/>
      <c r="E7939" s="103"/>
      <c r="F7939" s="103"/>
      <c r="H7939" s="123"/>
      <c r="I7939" s="103"/>
      <c r="J7939" s="103"/>
      <c r="K7939" s="103"/>
    </row>
    <row r="7940" spans="2:11" x14ac:dyDescent="0.25">
      <c r="B7940" s="103"/>
      <c r="C7940" s="123"/>
      <c r="D7940" s="103"/>
      <c r="E7940" s="103"/>
      <c r="F7940" s="103"/>
      <c r="H7940" s="123"/>
      <c r="I7940" s="103"/>
      <c r="J7940" s="103"/>
      <c r="K7940" s="103"/>
    </row>
    <row r="7941" spans="2:11" x14ac:dyDescent="0.25">
      <c r="B7941" s="103"/>
      <c r="C7941" s="123"/>
      <c r="D7941" s="103"/>
      <c r="E7941" s="103"/>
      <c r="F7941" s="103"/>
      <c r="H7941" s="123"/>
      <c r="I7941" s="103"/>
      <c r="J7941" s="103"/>
      <c r="K7941" s="103"/>
    </row>
    <row r="7942" spans="2:11" x14ac:dyDescent="0.25">
      <c r="B7942" s="103"/>
      <c r="C7942" s="123"/>
      <c r="D7942" s="103"/>
      <c r="E7942" s="103"/>
      <c r="F7942" s="103"/>
      <c r="H7942" s="123"/>
      <c r="I7942" s="103"/>
      <c r="J7942" s="103"/>
      <c r="K7942" s="103"/>
    </row>
    <row r="7943" spans="2:11" x14ac:dyDescent="0.25">
      <c r="B7943" s="103"/>
      <c r="C7943" s="123"/>
      <c r="D7943" s="103"/>
      <c r="E7943" s="103"/>
      <c r="F7943" s="103"/>
      <c r="H7943" s="123"/>
      <c r="I7943" s="103"/>
      <c r="J7943" s="103"/>
      <c r="K7943" s="103"/>
    </row>
    <row r="7944" spans="2:11" x14ac:dyDescent="0.25">
      <c r="B7944" s="103"/>
      <c r="C7944" s="123"/>
      <c r="D7944" s="103"/>
      <c r="E7944" s="103"/>
      <c r="F7944" s="103"/>
      <c r="H7944" s="123"/>
      <c r="I7944" s="103"/>
      <c r="J7944" s="103"/>
      <c r="K7944" s="103"/>
    </row>
    <row r="7945" spans="2:11" x14ac:dyDescent="0.25">
      <c r="B7945" s="103"/>
      <c r="C7945" s="123"/>
      <c r="D7945" s="103"/>
      <c r="E7945" s="103"/>
      <c r="F7945" s="103"/>
      <c r="H7945" s="123"/>
      <c r="I7945" s="103"/>
      <c r="J7945" s="103"/>
      <c r="K7945" s="103"/>
    </row>
    <row r="7946" spans="2:11" x14ac:dyDescent="0.25">
      <c r="B7946" s="103"/>
      <c r="C7946" s="123"/>
      <c r="D7946" s="103"/>
      <c r="E7946" s="103"/>
      <c r="F7946" s="103"/>
      <c r="H7946" s="123"/>
      <c r="I7946" s="103"/>
      <c r="J7946" s="103"/>
      <c r="K7946" s="103"/>
    </row>
    <row r="7947" spans="2:11" x14ac:dyDescent="0.25">
      <c r="B7947" s="103"/>
      <c r="C7947" s="123"/>
      <c r="D7947" s="103"/>
      <c r="E7947" s="103"/>
      <c r="F7947" s="103"/>
      <c r="H7947" s="123"/>
      <c r="I7947" s="103"/>
      <c r="J7947" s="103"/>
      <c r="K7947" s="103"/>
    </row>
    <row r="7948" spans="2:11" x14ac:dyDescent="0.25">
      <c r="B7948" s="103"/>
      <c r="C7948" s="123"/>
      <c r="D7948" s="103"/>
      <c r="E7948" s="103"/>
      <c r="F7948" s="103"/>
      <c r="H7948" s="123"/>
      <c r="I7948" s="103"/>
      <c r="J7948" s="103"/>
      <c r="K7948" s="103"/>
    </row>
    <row r="7949" spans="2:11" x14ac:dyDescent="0.25">
      <c r="B7949" s="103"/>
      <c r="C7949" s="123"/>
      <c r="D7949" s="103"/>
      <c r="E7949" s="103"/>
      <c r="F7949" s="103"/>
      <c r="H7949" s="123"/>
      <c r="I7949" s="103"/>
      <c r="J7949" s="103"/>
      <c r="K7949" s="103"/>
    </row>
    <row r="7950" spans="2:11" x14ac:dyDescent="0.25">
      <c r="B7950" s="103"/>
      <c r="C7950" s="123"/>
      <c r="D7950" s="103"/>
      <c r="E7950" s="103"/>
      <c r="F7950" s="103"/>
      <c r="H7950" s="123"/>
      <c r="I7950" s="103"/>
      <c r="J7950" s="103"/>
      <c r="K7950" s="103"/>
    </row>
    <row r="7951" spans="2:11" x14ac:dyDescent="0.25">
      <c r="B7951" s="103"/>
      <c r="C7951" s="123"/>
      <c r="D7951" s="103"/>
      <c r="E7951" s="103"/>
      <c r="F7951" s="103"/>
      <c r="H7951" s="123"/>
      <c r="I7951" s="103"/>
      <c r="J7951" s="103"/>
      <c r="K7951" s="103"/>
    </row>
    <row r="7952" spans="2:11" x14ac:dyDescent="0.25">
      <c r="B7952" s="103"/>
      <c r="C7952" s="123"/>
      <c r="D7952" s="103"/>
      <c r="E7952" s="103"/>
      <c r="F7952" s="103"/>
      <c r="H7952" s="123"/>
      <c r="I7952" s="103"/>
      <c r="J7952" s="103"/>
      <c r="K7952" s="103"/>
    </row>
    <row r="7953" spans="2:11" x14ac:dyDescent="0.25">
      <c r="B7953" s="103"/>
      <c r="C7953" s="123"/>
      <c r="D7953" s="103"/>
      <c r="E7953" s="103"/>
      <c r="F7953" s="103"/>
      <c r="H7953" s="123"/>
      <c r="I7953" s="103"/>
      <c r="J7953" s="103"/>
      <c r="K7953" s="103"/>
    </row>
    <row r="7954" spans="2:11" x14ac:dyDescent="0.25">
      <c r="B7954" s="103"/>
      <c r="C7954" s="123"/>
      <c r="D7954" s="103"/>
      <c r="E7954" s="103"/>
      <c r="F7954" s="103"/>
      <c r="H7954" s="123"/>
      <c r="I7954" s="103"/>
      <c r="J7954" s="103"/>
      <c r="K7954" s="103"/>
    </row>
    <row r="7955" spans="2:11" x14ac:dyDescent="0.25">
      <c r="B7955" s="103"/>
      <c r="C7955" s="123"/>
      <c r="D7955" s="103"/>
      <c r="E7955" s="103"/>
      <c r="F7955" s="103"/>
      <c r="H7955" s="123"/>
      <c r="I7955" s="103"/>
      <c r="J7955" s="103"/>
      <c r="K7955" s="103"/>
    </row>
    <row r="7956" spans="2:11" x14ac:dyDescent="0.25">
      <c r="B7956" s="103"/>
      <c r="C7956" s="123"/>
      <c r="D7956" s="103"/>
      <c r="E7956" s="103"/>
      <c r="F7956" s="103"/>
      <c r="H7956" s="123"/>
      <c r="I7956" s="103"/>
      <c r="J7956" s="103"/>
      <c r="K7956" s="103"/>
    </row>
    <row r="7957" spans="2:11" x14ac:dyDescent="0.25">
      <c r="B7957" s="103"/>
      <c r="C7957" s="123"/>
      <c r="D7957" s="103"/>
      <c r="E7957" s="103"/>
      <c r="F7957" s="103"/>
      <c r="H7957" s="123"/>
      <c r="I7957" s="103"/>
      <c r="J7957" s="103"/>
      <c r="K7957" s="103"/>
    </row>
    <row r="7958" spans="2:11" x14ac:dyDescent="0.25">
      <c r="B7958" s="103"/>
      <c r="C7958" s="123"/>
      <c r="D7958" s="103"/>
      <c r="E7958" s="103"/>
      <c r="F7958" s="103"/>
      <c r="H7958" s="123"/>
      <c r="I7958" s="103"/>
      <c r="J7958" s="103"/>
      <c r="K7958" s="103"/>
    </row>
    <row r="7959" spans="2:11" x14ac:dyDescent="0.25">
      <c r="B7959" s="103"/>
      <c r="C7959" s="123"/>
      <c r="D7959" s="103"/>
      <c r="E7959" s="103"/>
      <c r="F7959" s="103"/>
      <c r="H7959" s="123"/>
      <c r="I7959" s="103"/>
      <c r="J7959" s="103"/>
      <c r="K7959" s="103"/>
    </row>
    <row r="7960" spans="2:11" x14ac:dyDescent="0.25">
      <c r="B7960" s="103"/>
      <c r="C7960" s="123"/>
      <c r="D7960" s="103"/>
      <c r="E7960" s="103"/>
      <c r="F7960" s="103"/>
      <c r="H7960" s="123"/>
      <c r="I7960" s="103"/>
      <c r="J7960" s="103"/>
      <c r="K7960" s="103"/>
    </row>
    <row r="7961" spans="2:11" x14ac:dyDescent="0.25">
      <c r="B7961" s="103"/>
      <c r="C7961" s="123"/>
      <c r="D7961" s="103"/>
      <c r="E7961" s="103"/>
      <c r="F7961" s="103"/>
      <c r="H7961" s="123"/>
      <c r="I7961" s="103"/>
      <c r="J7961" s="103"/>
      <c r="K7961" s="103"/>
    </row>
    <row r="7962" spans="2:11" x14ac:dyDescent="0.25">
      <c r="B7962" s="103"/>
      <c r="C7962" s="123"/>
      <c r="D7962" s="103"/>
      <c r="E7962" s="103"/>
      <c r="F7962" s="103"/>
      <c r="H7962" s="123"/>
      <c r="I7962" s="103"/>
      <c r="J7962" s="103"/>
      <c r="K7962" s="103"/>
    </row>
    <row r="7963" spans="2:11" x14ac:dyDescent="0.25">
      <c r="B7963" s="103"/>
      <c r="C7963" s="123"/>
      <c r="D7963" s="103"/>
      <c r="E7963" s="103"/>
      <c r="F7963" s="103"/>
      <c r="H7963" s="123"/>
      <c r="I7963" s="103"/>
      <c r="J7963" s="103"/>
      <c r="K7963" s="103"/>
    </row>
    <row r="7964" spans="2:11" x14ac:dyDescent="0.25">
      <c r="B7964" s="103"/>
      <c r="C7964" s="123"/>
      <c r="D7964" s="103"/>
      <c r="E7964" s="103"/>
      <c r="F7964" s="103"/>
      <c r="H7964" s="123"/>
      <c r="I7964" s="103"/>
      <c r="J7964" s="103"/>
      <c r="K7964" s="103"/>
    </row>
    <row r="7965" spans="2:11" x14ac:dyDescent="0.25">
      <c r="B7965" s="103"/>
      <c r="C7965" s="123"/>
      <c r="D7965" s="103"/>
      <c r="E7965" s="103"/>
      <c r="F7965" s="103"/>
      <c r="H7965" s="123"/>
      <c r="I7965" s="103"/>
      <c r="J7965" s="103"/>
      <c r="K7965" s="103"/>
    </row>
    <row r="7966" spans="2:11" x14ac:dyDescent="0.25">
      <c r="B7966" s="103"/>
      <c r="C7966" s="123"/>
      <c r="D7966" s="103"/>
      <c r="E7966" s="103"/>
      <c r="F7966" s="103"/>
      <c r="H7966" s="123"/>
      <c r="I7966" s="103"/>
      <c r="J7966" s="103"/>
      <c r="K7966" s="103"/>
    </row>
    <row r="7967" spans="2:11" x14ac:dyDescent="0.25">
      <c r="B7967" s="103"/>
      <c r="C7967" s="123"/>
      <c r="D7967" s="103"/>
      <c r="E7967" s="103"/>
      <c r="F7967" s="103"/>
      <c r="H7967" s="123"/>
      <c r="I7967" s="103"/>
      <c r="J7967" s="103"/>
      <c r="K7967" s="103"/>
    </row>
    <row r="7968" spans="2:11" x14ac:dyDescent="0.25">
      <c r="B7968" s="103"/>
      <c r="C7968" s="123"/>
      <c r="D7968" s="103"/>
      <c r="E7968" s="103"/>
      <c r="F7968" s="103"/>
      <c r="H7968" s="123"/>
      <c r="I7968" s="103"/>
      <c r="J7968" s="103"/>
      <c r="K7968" s="103"/>
    </row>
    <row r="7969" spans="2:11" x14ac:dyDescent="0.25">
      <c r="B7969" s="103"/>
      <c r="C7969" s="123"/>
      <c r="D7969" s="103"/>
      <c r="E7969" s="103"/>
      <c r="F7969" s="103"/>
      <c r="H7969" s="123"/>
      <c r="I7969" s="103"/>
      <c r="J7969" s="103"/>
      <c r="K7969" s="103"/>
    </row>
    <row r="7970" spans="2:11" x14ac:dyDescent="0.25">
      <c r="B7970" s="103"/>
      <c r="C7970" s="123"/>
      <c r="D7970" s="103"/>
      <c r="E7970" s="103"/>
      <c r="F7970" s="103"/>
      <c r="H7970" s="123"/>
      <c r="I7970" s="103"/>
      <c r="J7970" s="103"/>
      <c r="K7970" s="103"/>
    </row>
    <row r="7971" spans="2:11" x14ac:dyDescent="0.25">
      <c r="B7971" s="103"/>
      <c r="C7971" s="123"/>
      <c r="D7971" s="103"/>
      <c r="E7971" s="103"/>
      <c r="F7971" s="103"/>
      <c r="H7971" s="123"/>
      <c r="I7971" s="103"/>
      <c r="J7971" s="103"/>
      <c r="K7971" s="103"/>
    </row>
    <row r="7972" spans="2:11" x14ac:dyDescent="0.25">
      <c r="B7972" s="103"/>
      <c r="C7972" s="123"/>
      <c r="D7972" s="103"/>
      <c r="E7972" s="103"/>
      <c r="F7972" s="103"/>
      <c r="H7972" s="123"/>
      <c r="I7972" s="103"/>
      <c r="J7972" s="103"/>
      <c r="K7972" s="103"/>
    </row>
    <row r="7973" spans="2:11" x14ac:dyDescent="0.25">
      <c r="B7973" s="103"/>
      <c r="C7973" s="123"/>
      <c r="D7973" s="103"/>
      <c r="E7973" s="103"/>
      <c r="F7973" s="103"/>
      <c r="H7973" s="123"/>
      <c r="I7973" s="103"/>
      <c r="J7973" s="103"/>
      <c r="K7973" s="103"/>
    </row>
    <row r="7974" spans="2:11" x14ac:dyDescent="0.25">
      <c r="B7974" s="103"/>
      <c r="C7974" s="123"/>
      <c r="D7974" s="103"/>
      <c r="E7974" s="103"/>
      <c r="F7974" s="103"/>
      <c r="H7974" s="123"/>
      <c r="I7974" s="103"/>
      <c r="J7974" s="103"/>
      <c r="K7974" s="103"/>
    </row>
    <row r="7975" spans="2:11" x14ac:dyDescent="0.25">
      <c r="B7975" s="103"/>
      <c r="C7975" s="123"/>
      <c r="D7975" s="103"/>
      <c r="E7975" s="103"/>
      <c r="F7975" s="103"/>
      <c r="H7975" s="123"/>
      <c r="I7975" s="103"/>
      <c r="J7975" s="103"/>
      <c r="K7975" s="103"/>
    </row>
    <row r="7976" spans="2:11" x14ac:dyDescent="0.25">
      <c r="B7976" s="103"/>
      <c r="C7976" s="123"/>
      <c r="D7976" s="103"/>
      <c r="E7976" s="103"/>
      <c r="F7976" s="103"/>
      <c r="H7976" s="123"/>
      <c r="I7976" s="103"/>
      <c r="J7976" s="103"/>
      <c r="K7976" s="103"/>
    </row>
    <row r="7977" spans="2:11" x14ac:dyDescent="0.25">
      <c r="B7977" s="103"/>
      <c r="C7977" s="123"/>
      <c r="D7977" s="103"/>
      <c r="E7977" s="103"/>
      <c r="F7977" s="103"/>
      <c r="H7977" s="123"/>
      <c r="I7977" s="103"/>
      <c r="J7977" s="103"/>
      <c r="K7977" s="103"/>
    </row>
    <row r="7978" spans="2:11" x14ac:dyDescent="0.25">
      <c r="B7978" s="103"/>
      <c r="C7978" s="123"/>
      <c r="D7978" s="103"/>
      <c r="E7978" s="103"/>
      <c r="F7978" s="103"/>
      <c r="H7978" s="123"/>
      <c r="I7978" s="103"/>
      <c r="J7978" s="103"/>
      <c r="K7978" s="103"/>
    </row>
    <row r="7979" spans="2:11" x14ac:dyDescent="0.25">
      <c r="B7979" s="103"/>
      <c r="C7979" s="123"/>
      <c r="D7979" s="103"/>
      <c r="E7979" s="103"/>
      <c r="F7979" s="103"/>
      <c r="H7979" s="123"/>
      <c r="I7979" s="103"/>
      <c r="J7979" s="103"/>
      <c r="K7979" s="103"/>
    </row>
    <row r="7980" spans="2:11" x14ac:dyDescent="0.25">
      <c r="B7980" s="103"/>
      <c r="C7980" s="123"/>
      <c r="D7980" s="103"/>
      <c r="E7980" s="103"/>
      <c r="F7980" s="103"/>
      <c r="H7980" s="123"/>
      <c r="I7980" s="103"/>
      <c r="J7980" s="103"/>
      <c r="K7980" s="103"/>
    </row>
    <row r="7981" spans="2:11" x14ac:dyDescent="0.25">
      <c r="B7981" s="103"/>
      <c r="C7981" s="123"/>
      <c r="D7981" s="103"/>
      <c r="E7981" s="103"/>
      <c r="F7981" s="103"/>
      <c r="H7981" s="123"/>
      <c r="I7981" s="103"/>
      <c r="J7981" s="103"/>
      <c r="K7981" s="103"/>
    </row>
    <row r="7982" spans="2:11" x14ac:dyDescent="0.25">
      <c r="B7982" s="103"/>
      <c r="C7982" s="123"/>
      <c r="D7982" s="103"/>
      <c r="E7982" s="103"/>
      <c r="F7982" s="103"/>
      <c r="H7982" s="123"/>
      <c r="I7982" s="103"/>
      <c r="J7982" s="103"/>
      <c r="K7982" s="103"/>
    </row>
    <row r="7983" spans="2:11" x14ac:dyDescent="0.25">
      <c r="B7983" s="103"/>
      <c r="C7983" s="123"/>
      <c r="D7983" s="103"/>
      <c r="E7983" s="103"/>
      <c r="F7983" s="103"/>
      <c r="H7983" s="123"/>
      <c r="I7983" s="103"/>
      <c r="J7983" s="103"/>
      <c r="K7983" s="103"/>
    </row>
    <row r="7984" spans="2:11" x14ac:dyDescent="0.25">
      <c r="B7984" s="103"/>
      <c r="C7984" s="123"/>
      <c r="D7984" s="103"/>
      <c r="E7984" s="103"/>
      <c r="F7984" s="103"/>
      <c r="H7984" s="123"/>
      <c r="I7984" s="103"/>
      <c r="J7984" s="103"/>
      <c r="K7984" s="103"/>
    </row>
    <row r="7985" spans="2:11" x14ac:dyDescent="0.25">
      <c r="B7985" s="103"/>
      <c r="C7985" s="123"/>
      <c r="D7985" s="103"/>
      <c r="E7985" s="103"/>
      <c r="F7985" s="103"/>
      <c r="H7985" s="123"/>
      <c r="I7985" s="103"/>
      <c r="J7985" s="103"/>
      <c r="K7985" s="103"/>
    </row>
    <row r="7986" spans="2:11" x14ac:dyDescent="0.25">
      <c r="B7986" s="103"/>
      <c r="C7986" s="123"/>
      <c r="D7986" s="103"/>
      <c r="E7986" s="103"/>
      <c r="F7986" s="103"/>
      <c r="H7986" s="123"/>
      <c r="I7986" s="103"/>
      <c r="J7986" s="103"/>
      <c r="K7986" s="103"/>
    </row>
    <row r="7987" spans="2:11" x14ac:dyDescent="0.25">
      <c r="B7987" s="103"/>
      <c r="C7987" s="123"/>
      <c r="D7987" s="103"/>
      <c r="E7987" s="103"/>
      <c r="F7987" s="103"/>
      <c r="H7987" s="123"/>
      <c r="I7987" s="103"/>
      <c r="J7987" s="103"/>
      <c r="K7987" s="103"/>
    </row>
    <row r="7988" spans="2:11" x14ac:dyDescent="0.25">
      <c r="B7988" s="103"/>
      <c r="C7988" s="123"/>
      <c r="D7988" s="103"/>
      <c r="E7988" s="103"/>
      <c r="F7988" s="103"/>
      <c r="H7988" s="123"/>
      <c r="I7988" s="103"/>
      <c r="J7988" s="103"/>
      <c r="K7988" s="103"/>
    </row>
    <row r="7989" spans="2:11" x14ac:dyDescent="0.25">
      <c r="B7989" s="103"/>
      <c r="C7989" s="123"/>
      <c r="D7989" s="103"/>
      <c r="E7989" s="103"/>
      <c r="F7989" s="103"/>
      <c r="H7989" s="123"/>
      <c r="I7989" s="103"/>
      <c r="J7989" s="103"/>
      <c r="K7989" s="103"/>
    </row>
    <row r="7990" spans="2:11" x14ac:dyDescent="0.25">
      <c r="B7990" s="103"/>
      <c r="C7990" s="123"/>
      <c r="D7990" s="103"/>
      <c r="E7990" s="103"/>
      <c r="F7990" s="103"/>
      <c r="H7990" s="123"/>
      <c r="I7990" s="103"/>
      <c r="J7990" s="103"/>
      <c r="K7990" s="103"/>
    </row>
    <row r="7991" spans="2:11" x14ac:dyDescent="0.25">
      <c r="B7991" s="103"/>
      <c r="C7991" s="123"/>
      <c r="D7991" s="103"/>
      <c r="E7991" s="103"/>
      <c r="F7991" s="103"/>
      <c r="H7991" s="123"/>
      <c r="I7991" s="103"/>
      <c r="J7991" s="103"/>
      <c r="K7991" s="103"/>
    </row>
    <row r="7992" spans="2:11" x14ac:dyDescent="0.25">
      <c r="B7992" s="103"/>
      <c r="C7992" s="123"/>
      <c r="D7992" s="103"/>
      <c r="E7992" s="103"/>
      <c r="F7992" s="103"/>
      <c r="H7992" s="123"/>
      <c r="I7992" s="103"/>
      <c r="J7992" s="103"/>
      <c r="K7992" s="103"/>
    </row>
    <row r="7993" spans="2:11" x14ac:dyDescent="0.25">
      <c r="B7993" s="103"/>
      <c r="C7993" s="123"/>
      <c r="D7993" s="103"/>
      <c r="E7993" s="103"/>
      <c r="F7993" s="103"/>
      <c r="H7993" s="123"/>
      <c r="I7993" s="103"/>
      <c r="J7993" s="103"/>
      <c r="K7993" s="103"/>
    </row>
    <row r="7994" spans="2:11" x14ac:dyDescent="0.25">
      <c r="B7994" s="103"/>
      <c r="C7994" s="123"/>
      <c r="D7994" s="103"/>
      <c r="E7994" s="103"/>
      <c r="F7994" s="103"/>
      <c r="H7994" s="123"/>
      <c r="I7994" s="103"/>
      <c r="J7994" s="103"/>
      <c r="K7994" s="103"/>
    </row>
    <row r="7995" spans="2:11" x14ac:dyDescent="0.25">
      <c r="B7995" s="103"/>
      <c r="C7995" s="123"/>
      <c r="D7995" s="103"/>
      <c r="E7995" s="103"/>
      <c r="F7995" s="103"/>
      <c r="H7995" s="123"/>
      <c r="I7995" s="103"/>
      <c r="J7995" s="103"/>
      <c r="K7995" s="103"/>
    </row>
    <row r="7996" spans="2:11" x14ac:dyDescent="0.25">
      <c r="B7996" s="103"/>
      <c r="C7996" s="123"/>
      <c r="D7996" s="103"/>
      <c r="E7996" s="103"/>
      <c r="F7996" s="103"/>
      <c r="H7996" s="123"/>
      <c r="I7996" s="103"/>
      <c r="J7996" s="103"/>
      <c r="K7996" s="103"/>
    </row>
    <row r="7997" spans="2:11" x14ac:dyDescent="0.25">
      <c r="B7997" s="103"/>
      <c r="C7997" s="123"/>
      <c r="D7997" s="103"/>
      <c r="E7997" s="103"/>
      <c r="F7997" s="103"/>
      <c r="H7997" s="123"/>
      <c r="I7997" s="103"/>
      <c r="J7997" s="103"/>
      <c r="K7997" s="103"/>
    </row>
    <row r="7998" spans="2:11" x14ac:dyDescent="0.25">
      <c r="B7998" s="103"/>
      <c r="C7998" s="123"/>
      <c r="D7998" s="103"/>
      <c r="E7998" s="103"/>
      <c r="F7998" s="103"/>
      <c r="H7998" s="123"/>
      <c r="I7998" s="103"/>
      <c r="J7998" s="103"/>
      <c r="K7998" s="103"/>
    </row>
    <row r="7999" spans="2:11" x14ac:dyDescent="0.25">
      <c r="B7999" s="103"/>
      <c r="C7999" s="123"/>
      <c r="D7999" s="103"/>
      <c r="E7999" s="103"/>
      <c r="F7999" s="103"/>
      <c r="H7999" s="123"/>
      <c r="I7999" s="103"/>
      <c r="J7999" s="103"/>
      <c r="K7999" s="103"/>
    </row>
    <row r="8000" spans="2:11" x14ac:dyDescent="0.25">
      <c r="B8000" s="103"/>
      <c r="C8000" s="123"/>
      <c r="D8000" s="103"/>
      <c r="E8000" s="103"/>
      <c r="F8000" s="103"/>
      <c r="H8000" s="123"/>
      <c r="I8000" s="103"/>
      <c r="J8000" s="103"/>
      <c r="K8000" s="103"/>
    </row>
    <row r="8001" spans="2:11" x14ac:dyDescent="0.25">
      <c r="B8001" s="103"/>
      <c r="C8001" s="123"/>
      <c r="D8001" s="103"/>
      <c r="E8001" s="103"/>
      <c r="F8001" s="103"/>
      <c r="H8001" s="123"/>
      <c r="I8001" s="103"/>
      <c r="J8001" s="103"/>
      <c r="K8001" s="103"/>
    </row>
    <row r="8002" spans="2:11" x14ac:dyDescent="0.25">
      <c r="B8002" s="103"/>
      <c r="C8002" s="123"/>
      <c r="D8002" s="103"/>
      <c r="E8002" s="103"/>
      <c r="F8002" s="103"/>
      <c r="H8002" s="123"/>
      <c r="I8002" s="103"/>
      <c r="J8002" s="103"/>
      <c r="K8002" s="103"/>
    </row>
    <row r="8003" spans="2:11" x14ac:dyDescent="0.25">
      <c r="B8003" s="103"/>
      <c r="C8003" s="123"/>
      <c r="D8003" s="103"/>
      <c r="E8003" s="103"/>
      <c r="F8003" s="103"/>
      <c r="H8003" s="123"/>
      <c r="I8003" s="103"/>
      <c r="J8003" s="103"/>
      <c r="K8003" s="103"/>
    </row>
    <row r="8004" spans="2:11" x14ac:dyDescent="0.25">
      <c r="B8004" s="103"/>
      <c r="C8004" s="123"/>
      <c r="D8004" s="103"/>
      <c r="E8004" s="103"/>
      <c r="F8004" s="103"/>
      <c r="H8004" s="123"/>
      <c r="I8004" s="103"/>
      <c r="J8004" s="103"/>
      <c r="K8004" s="103"/>
    </row>
    <row r="8005" spans="2:11" x14ac:dyDescent="0.25">
      <c r="B8005" s="103"/>
      <c r="C8005" s="123"/>
      <c r="D8005" s="103"/>
      <c r="E8005" s="103"/>
      <c r="F8005" s="103"/>
      <c r="H8005" s="123"/>
      <c r="I8005" s="103"/>
      <c r="J8005" s="103"/>
      <c r="K8005" s="103"/>
    </row>
    <row r="8006" spans="2:11" x14ac:dyDescent="0.25">
      <c r="B8006" s="103"/>
      <c r="C8006" s="123"/>
      <c r="D8006" s="103"/>
      <c r="E8006" s="103"/>
      <c r="F8006" s="103"/>
      <c r="H8006" s="123"/>
      <c r="I8006" s="103"/>
      <c r="J8006" s="103"/>
      <c r="K8006" s="103"/>
    </row>
    <row r="8007" spans="2:11" x14ac:dyDescent="0.25">
      <c r="B8007" s="103"/>
      <c r="C8007" s="123"/>
      <c r="D8007" s="103"/>
      <c r="E8007" s="103"/>
      <c r="F8007" s="103"/>
      <c r="H8007" s="123"/>
      <c r="I8007" s="103"/>
      <c r="J8007" s="103"/>
      <c r="K8007" s="103"/>
    </row>
    <row r="8008" spans="2:11" x14ac:dyDescent="0.25">
      <c r="B8008" s="103"/>
      <c r="C8008" s="123"/>
      <c r="D8008" s="103"/>
      <c r="E8008" s="103"/>
      <c r="F8008" s="103"/>
      <c r="H8008" s="123"/>
      <c r="I8008" s="103"/>
      <c r="J8008" s="103"/>
      <c r="K8008" s="103"/>
    </row>
    <row r="8009" spans="2:11" x14ac:dyDescent="0.25">
      <c r="B8009" s="103"/>
      <c r="C8009" s="123"/>
      <c r="D8009" s="103"/>
      <c r="E8009" s="103"/>
      <c r="F8009" s="103"/>
      <c r="H8009" s="123"/>
      <c r="I8009" s="103"/>
      <c r="J8009" s="103"/>
      <c r="K8009" s="103"/>
    </row>
    <row r="8010" spans="2:11" x14ac:dyDescent="0.25">
      <c r="B8010" s="103"/>
      <c r="C8010" s="123"/>
      <c r="D8010" s="103"/>
      <c r="E8010" s="103"/>
      <c r="F8010" s="103"/>
      <c r="H8010" s="123"/>
      <c r="I8010" s="103"/>
      <c r="J8010" s="103"/>
      <c r="K8010" s="103"/>
    </row>
    <row r="8011" spans="2:11" x14ac:dyDescent="0.25">
      <c r="B8011" s="103"/>
      <c r="C8011" s="123"/>
      <c r="D8011" s="103"/>
      <c r="E8011" s="103"/>
      <c r="F8011" s="103"/>
      <c r="H8011" s="123"/>
      <c r="I8011" s="103"/>
      <c r="J8011" s="103"/>
      <c r="K8011" s="103"/>
    </row>
    <row r="8012" spans="2:11" x14ac:dyDescent="0.25">
      <c r="B8012" s="103"/>
      <c r="C8012" s="123"/>
      <c r="D8012" s="103"/>
      <c r="E8012" s="103"/>
      <c r="F8012" s="103"/>
      <c r="H8012" s="123"/>
      <c r="I8012" s="103"/>
      <c r="J8012" s="103"/>
      <c r="K8012" s="103"/>
    </row>
    <row r="8013" spans="2:11" x14ac:dyDescent="0.25">
      <c r="B8013" s="103"/>
      <c r="C8013" s="123"/>
      <c r="D8013" s="103"/>
      <c r="E8013" s="103"/>
      <c r="F8013" s="103"/>
      <c r="H8013" s="123"/>
      <c r="I8013" s="103"/>
      <c r="J8013" s="103"/>
      <c r="K8013" s="103"/>
    </row>
    <row r="8014" spans="2:11" x14ac:dyDescent="0.25">
      <c r="B8014" s="103"/>
      <c r="C8014" s="123"/>
      <c r="D8014" s="103"/>
      <c r="E8014" s="103"/>
      <c r="F8014" s="103"/>
      <c r="H8014" s="123"/>
      <c r="I8014" s="103"/>
      <c r="J8014" s="103"/>
      <c r="K8014" s="103"/>
    </row>
    <row r="8015" spans="2:11" x14ac:dyDescent="0.25">
      <c r="B8015" s="103"/>
      <c r="C8015" s="123"/>
      <c r="D8015" s="103"/>
      <c r="E8015" s="103"/>
      <c r="F8015" s="103"/>
      <c r="H8015" s="123"/>
      <c r="I8015" s="103"/>
      <c r="J8015" s="103"/>
      <c r="K8015" s="103"/>
    </row>
    <row r="8016" spans="2:11" x14ac:dyDescent="0.25">
      <c r="B8016" s="103"/>
      <c r="C8016" s="123"/>
      <c r="D8016" s="103"/>
      <c r="E8016" s="103"/>
      <c r="F8016" s="103"/>
      <c r="H8016" s="123"/>
      <c r="I8016" s="103"/>
      <c r="J8016" s="103"/>
      <c r="K8016" s="103"/>
    </row>
    <row r="8017" spans="2:11" x14ac:dyDescent="0.25">
      <c r="B8017" s="103"/>
      <c r="C8017" s="123"/>
      <c r="D8017" s="103"/>
      <c r="E8017" s="103"/>
      <c r="F8017" s="103"/>
      <c r="H8017" s="123"/>
      <c r="I8017" s="103"/>
      <c r="J8017" s="103"/>
      <c r="K8017" s="103"/>
    </row>
    <row r="8018" spans="2:11" x14ac:dyDescent="0.25">
      <c r="B8018" s="103"/>
      <c r="C8018" s="123"/>
      <c r="D8018" s="103"/>
      <c r="E8018" s="103"/>
      <c r="F8018" s="103"/>
      <c r="H8018" s="123"/>
      <c r="I8018" s="103"/>
      <c r="J8018" s="103"/>
      <c r="K8018" s="103"/>
    </row>
    <row r="8019" spans="2:11" x14ac:dyDescent="0.25">
      <c r="B8019" s="103"/>
      <c r="C8019" s="123"/>
      <c r="D8019" s="103"/>
      <c r="E8019" s="103"/>
      <c r="F8019" s="103"/>
      <c r="H8019" s="123"/>
      <c r="I8019" s="103"/>
      <c r="J8019" s="103"/>
      <c r="K8019" s="103"/>
    </row>
    <row r="8020" spans="2:11" x14ac:dyDescent="0.25">
      <c r="B8020" s="103"/>
      <c r="C8020" s="123"/>
      <c r="D8020" s="103"/>
      <c r="E8020" s="103"/>
      <c r="F8020" s="103"/>
      <c r="H8020" s="123"/>
      <c r="I8020" s="103"/>
      <c r="J8020" s="103"/>
      <c r="K8020" s="103"/>
    </row>
    <row r="8021" spans="2:11" x14ac:dyDescent="0.25">
      <c r="B8021" s="103"/>
      <c r="C8021" s="123"/>
      <c r="D8021" s="103"/>
      <c r="E8021" s="103"/>
      <c r="F8021" s="103"/>
      <c r="H8021" s="123"/>
      <c r="I8021" s="103"/>
      <c r="J8021" s="103"/>
      <c r="K8021" s="103"/>
    </row>
    <row r="8022" spans="2:11" x14ac:dyDescent="0.25">
      <c r="B8022" s="103"/>
      <c r="C8022" s="123"/>
      <c r="D8022" s="103"/>
      <c r="E8022" s="103"/>
      <c r="F8022" s="103"/>
      <c r="H8022" s="123"/>
      <c r="I8022" s="103"/>
      <c r="J8022" s="103"/>
      <c r="K8022" s="103"/>
    </row>
    <row r="8023" spans="2:11" x14ac:dyDescent="0.25">
      <c r="B8023" s="103"/>
      <c r="C8023" s="123"/>
      <c r="D8023" s="103"/>
      <c r="E8023" s="103"/>
      <c r="F8023" s="103"/>
      <c r="H8023" s="123"/>
      <c r="I8023" s="103"/>
      <c r="J8023" s="103"/>
      <c r="K8023" s="103"/>
    </row>
    <row r="8024" spans="2:11" x14ac:dyDescent="0.25">
      <c r="B8024" s="103"/>
      <c r="C8024" s="123"/>
      <c r="D8024" s="103"/>
      <c r="E8024" s="103"/>
      <c r="F8024" s="103"/>
      <c r="H8024" s="123"/>
      <c r="I8024" s="103"/>
      <c r="J8024" s="103"/>
      <c r="K8024" s="103"/>
    </row>
    <row r="8025" spans="2:11" x14ac:dyDescent="0.25">
      <c r="B8025" s="103"/>
      <c r="C8025" s="123"/>
      <c r="D8025" s="103"/>
      <c r="E8025" s="103"/>
      <c r="F8025" s="103"/>
      <c r="H8025" s="123"/>
      <c r="I8025" s="103"/>
      <c r="J8025" s="103"/>
      <c r="K8025" s="103"/>
    </row>
    <row r="8026" spans="2:11" x14ac:dyDescent="0.25">
      <c r="B8026" s="103"/>
      <c r="C8026" s="123"/>
      <c r="D8026" s="103"/>
      <c r="E8026" s="103"/>
      <c r="F8026" s="103"/>
      <c r="H8026" s="123"/>
      <c r="I8026" s="103"/>
      <c r="J8026" s="103"/>
      <c r="K8026" s="103"/>
    </row>
    <row r="8027" spans="2:11" x14ac:dyDescent="0.25">
      <c r="B8027" s="103"/>
      <c r="C8027" s="123"/>
      <c r="D8027" s="103"/>
      <c r="E8027" s="103"/>
      <c r="F8027" s="103"/>
      <c r="H8027" s="123"/>
      <c r="I8027" s="103"/>
      <c r="J8027" s="103"/>
      <c r="K8027" s="103"/>
    </row>
    <row r="8028" spans="2:11" x14ac:dyDescent="0.25">
      <c r="B8028" s="103"/>
      <c r="C8028" s="123"/>
      <c r="D8028" s="103"/>
      <c r="E8028" s="103"/>
      <c r="F8028" s="103"/>
      <c r="H8028" s="123"/>
      <c r="I8028" s="103"/>
      <c r="J8028" s="103"/>
      <c r="K8028" s="103"/>
    </row>
    <row r="8029" spans="2:11" x14ac:dyDescent="0.25">
      <c r="B8029" s="103"/>
      <c r="C8029" s="123"/>
      <c r="D8029" s="103"/>
      <c r="E8029" s="103"/>
      <c r="F8029" s="103"/>
      <c r="H8029" s="123"/>
      <c r="I8029" s="103"/>
      <c r="J8029" s="103"/>
      <c r="K8029" s="103"/>
    </row>
    <row r="8030" spans="2:11" x14ac:dyDescent="0.25">
      <c r="B8030" s="103"/>
      <c r="C8030" s="123"/>
      <c r="D8030" s="103"/>
      <c r="E8030" s="103"/>
      <c r="F8030" s="103"/>
      <c r="H8030" s="123"/>
      <c r="I8030" s="103"/>
      <c r="J8030" s="103"/>
      <c r="K8030" s="103"/>
    </row>
    <row r="8031" spans="2:11" x14ac:dyDescent="0.25">
      <c r="B8031" s="103"/>
      <c r="C8031" s="123"/>
      <c r="D8031" s="103"/>
      <c r="E8031" s="103"/>
      <c r="F8031" s="103"/>
      <c r="H8031" s="123"/>
      <c r="I8031" s="103"/>
      <c r="J8031" s="103"/>
      <c r="K8031" s="103"/>
    </row>
    <row r="8032" spans="2:11" x14ac:dyDescent="0.25">
      <c r="B8032" s="103"/>
      <c r="C8032" s="123"/>
      <c r="D8032" s="103"/>
      <c r="E8032" s="103"/>
      <c r="F8032" s="103"/>
      <c r="H8032" s="123"/>
      <c r="I8032" s="103"/>
      <c r="J8032" s="103"/>
      <c r="K8032" s="103"/>
    </row>
    <row r="8033" spans="2:11" x14ac:dyDescent="0.25">
      <c r="B8033" s="103"/>
      <c r="C8033" s="123"/>
      <c r="D8033" s="103"/>
      <c r="E8033" s="103"/>
      <c r="F8033" s="103"/>
      <c r="H8033" s="123"/>
      <c r="I8033" s="103"/>
      <c r="J8033" s="103"/>
      <c r="K8033" s="103"/>
    </row>
    <row r="8034" spans="2:11" x14ac:dyDescent="0.25">
      <c r="B8034" s="103"/>
      <c r="C8034" s="123"/>
      <c r="D8034" s="103"/>
      <c r="E8034" s="103"/>
      <c r="F8034" s="103"/>
      <c r="H8034" s="123"/>
      <c r="I8034" s="103"/>
      <c r="J8034" s="103"/>
      <c r="K8034" s="103"/>
    </row>
    <row r="8035" spans="2:11" x14ac:dyDescent="0.25">
      <c r="B8035" s="103"/>
      <c r="C8035" s="123"/>
      <c r="D8035" s="103"/>
      <c r="E8035" s="103"/>
      <c r="F8035" s="103"/>
      <c r="H8035" s="123"/>
      <c r="I8035" s="103"/>
      <c r="J8035" s="103"/>
      <c r="K8035" s="103"/>
    </row>
    <row r="8036" spans="2:11" x14ac:dyDescent="0.25">
      <c r="B8036" s="103"/>
      <c r="C8036" s="123"/>
      <c r="D8036" s="103"/>
      <c r="E8036" s="103"/>
      <c r="F8036" s="103"/>
      <c r="H8036" s="123"/>
      <c r="I8036" s="103"/>
      <c r="J8036" s="103"/>
      <c r="K8036" s="103"/>
    </row>
    <row r="8037" spans="2:11" x14ac:dyDescent="0.25">
      <c r="B8037" s="103"/>
      <c r="C8037" s="123"/>
      <c r="D8037" s="103"/>
      <c r="E8037" s="103"/>
      <c r="F8037" s="103"/>
      <c r="H8037" s="123"/>
      <c r="I8037" s="103"/>
      <c r="J8037" s="103"/>
      <c r="K8037" s="103"/>
    </row>
    <row r="8038" spans="2:11" x14ac:dyDescent="0.25">
      <c r="B8038" s="103"/>
      <c r="C8038" s="123"/>
      <c r="D8038" s="103"/>
      <c r="E8038" s="103"/>
      <c r="F8038" s="103"/>
      <c r="H8038" s="123"/>
      <c r="I8038" s="103"/>
      <c r="J8038" s="103"/>
      <c r="K8038" s="103"/>
    </row>
    <row r="8039" spans="2:11" x14ac:dyDescent="0.25">
      <c r="B8039" s="103"/>
      <c r="C8039" s="123"/>
      <c r="D8039" s="103"/>
      <c r="E8039" s="103"/>
      <c r="F8039" s="103"/>
      <c r="H8039" s="123"/>
      <c r="I8039" s="103"/>
      <c r="J8039" s="103"/>
      <c r="K8039" s="103"/>
    </row>
    <row r="8040" spans="2:11" x14ac:dyDescent="0.25">
      <c r="B8040" s="103"/>
      <c r="C8040" s="123"/>
      <c r="D8040" s="103"/>
      <c r="E8040" s="103"/>
      <c r="F8040" s="103"/>
      <c r="H8040" s="123"/>
      <c r="I8040" s="103"/>
      <c r="J8040" s="103"/>
      <c r="K8040" s="103"/>
    </row>
    <row r="8041" spans="2:11" x14ac:dyDescent="0.25">
      <c r="B8041" s="103"/>
      <c r="C8041" s="123"/>
      <c r="D8041" s="103"/>
      <c r="E8041" s="103"/>
      <c r="F8041" s="103"/>
      <c r="H8041" s="123"/>
      <c r="I8041" s="103"/>
      <c r="J8041" s="103"/>
      <c r="K8041" s="103"/>
    </row>
    <row r="8042" spans="2:11" x14ac:dyDescent="0.25">
      <c r="B8042" s="103"/>
      <c r="C8042" s="123"/>
      <c r="D8042" s="103"/>
      <c r="E8042" s="103"/>
      <c r="F8042" s="103"/>
      <c r="H8042" s="123"/>
      <c r="I8042" s="103"/>
      <c r="J8042" s="103"/>
      <c r="K8042" s="103"/>
    </row>
    <row r="8043" spans="2:11" x14ac:dyDescent="0.25">
      <c r="B8043" s="103"/>
      <c r="C8043" s="123"/>
      <c r="D8043" s="103"/>
      <c r="E8043" s="103"/>
      <c r="F8043" s="103"/>
      <c r="H8043" s="123"/>
      <c r="I8043" s="103"/>
      <c r="J8043" s="103"/>
      <c r="K8043" s="103"/>
    </row>
    <row r="8044" spans="2:11" x14ac:dyDescent="0.25">
      <c r="B8044" s="103"/>
      <c r="C8044" s="123"/>
      <c r="D8044" s="103"/>
      <c r="E8044" s="103"/>
      <c r="F8044" s="103"/>
      <c r="H8044" s="123"/>
      <c r="I8044" s="103"/>
      <c r="J8044" s="103"/>
      <c r="K8044" s="103"/>
    </row>
    <row r="8045" spans="2:11" x14ac:dyDescent="0.25">
      <c r="B8045" s="103"/>
      <c r="C8045" s="123"/>
      <c r="D8045" s="103"/>
      <c r="E8045" s="103"/>
      <c r="F8045" s="103"/>
      <c r="H8045" s="123"/>
      <c r="I8045" s="103"/>
      <c r="J8045" s="103"/>
      <c r="K8045" s="103"/>
    </row>
    <row r="8046" spans="2:11" x14ac:dyDescent="0.25">
      <c r="B8046" s="103"/>
      <c r="C8046" s="123"/>
      <c r="D8046" s="103"/>
      <c r="E8046" s="103"/>
      <c r="F8046" s="103"/>
      <c r="H8046" s="123"/>
      <c r="I8046" s="103"/>
      <c r="J8046" s="103"/>
      <c r="K8046" s="103"/>
    </row>
    <row r="8047" spans="2:11" x14ac:dyDescent="0.25">
      <c r="B8047" s="103"/>
      <c r="C8047" s="123"/>
      <c r="D8047" s="103"/>
      <c r="E8047" s="103"/>
      <c r="F8047" s="103"/>
      <c r="H8047" s="123"/>
      <c r="I8047" s="103"/>
      <c r="J8047" s="103"/>
      <c r="K8047" s="103"/>
    </row>
    <row r="8048" spans="2:11" x14ac:dyDescent="0.25">
      <c r="B8048" s="103"/>
      <c r="C8048" s="123"/>
      <c r="D8048" s="103"/>
      <c r="E8048" s="103"/>
      <c r="F8048" s="103"/>
      <c r="H8048" s="123"/>
      <c r="I8048" s="103"/>
      <c r="J8048" s="103"/>
      <c r="K8048" s="103"/>
    </row>
    <row r="8049" spans="2:11" x14ac:dyDescent="0.25">
      <c r="B8049" s="103"/>
      <c r="C8049" s="123"/>
      <c r="D8049" s="103"/>
      <c r="E8049" s="103"/>
      <c r="F8049" s="103"/>
      <c r="H8049" s="123"/>
      <c r="I8049" s="103"/>
      <c r="J8049" s="103"/>
      <c r="K8049" s="103"/>
    </row>
    <row r="8050" spans="2:11" x14ac:dyDescent="0.25">
      <c r="B8050" s="103"/>
      <c r="C8050" s="123"/>
      <c r="D8050" s="103"/>
      <c r="E8050" s="103"/>
      <c r="F8050" s="103"/>
      <c r="H8050" s="123"/>
      <c r="I8050" s="103"/>
      <c r="J8050" s="103"/>
      <c r="K8050" s="103"/>
    </row>
    <row r="8051" spans="2:11" x14ac:dyDescent="0.25">
      <c r="B8051" s="103"/>
      <c r="C8051" s="123"/>
      <c r="D8051" s="103"/>
      <c r="E8051" s="103"/>
      <c r="F8051" s="103"/>
      <c r="H8051" s="123"/>
      <c r="I8051" s="103"/>
      <c r="J8051" s="103"/>
      <c r="K8051" s="103"/>
    </row>
    <row r="8052" spans="2:11" x14ac:dyDescent="0.25">
      <c r="B8052" s="103"/>
      <c r="C8052" s="123"/>
      <c r="D8052" s="103"/>
      <c r="E8052" s="103"/>
      <c r="F8052" s="103"/>
      <c r="H8052" s="123"/>
      <c r="I8052" s="103"/>
      <c r="J8052" s="103"/>
      <c r="K8052" s="103"/>
    </row>
    <row r="8053" spans="2:11" x14ac:dyDescent="0.25">
      <c r="B8053" s="103"/>
      <c r="C8053" s="123"/>
      <c r="D8053" s="103"/>
      <c r="E8053" s="103"/>
      <c r="F8053" s="103"/>
      <c r="H8053" s="123"/>
      <c r="I8053" s="103"/>
      <c r="J8053" s="103"/>
      <c r="K8053" s="103"/>
    </row>
    <row r="8054" spans="2:11" x14ac:dyDescent="0.25">
      <c r="B8054" s="103"/>
      <c r="C8054" s="123"/>
      <c r="D8054" s="103"/>
      <c r="E8054" s="103"/>
      <c r="F8054" s="103"/>
      <c r="H8054" s="123"/>
      <c r="I8054" s="103"/>
      <c r="J8054" s="103"/>
      <c r="K8054" s="103"/>
    </row>
    <row r="8055" spans="2:11" x14ac:dyDescent="0.25">
      <c r="B8055" s="103"/>
      <c r="C8055" s="123"/>
      <c r="D8055" s="103"/>
      <c r="E8055" s="103"/>
      <c r="F8055" s="103"/>
      <c r="H8055" s="123"/>
      <c r="I8055" s="103"/>
      <c r="J8055" s="103"/>
      <c r="K8055" s="103"/>
    </row>
    <row r="8056" spans="2:11" x14ac:dyDescent="0.25">
      <c r="B8056" s="103"/>
      <c r="C8056" s="123"/>
      <c r="D8056" s="103"/>
      <c r="E8056" s="103"/>
      <c r="F8056" s="103"/>
      <c r="H8056" s="123"/>
      <c r="I8056" s="103"/>
      <c r="J8056" s="103"/>
      <c r="K8056" s="103"/>
    </row>
    <row r="8057" spans="2:11" x14ac:dyDescent="0.25">
      <c r="B8057" s="103"/>
      <c r="C8057" s="123"/>
      <c r="D8057" s="103"/>
      <c r="E8057" s="103"/>
      <c r="F8057" s="103"/>
      <c r="H8057" s="123"/>
      <c r="I8057" s="103"/>
      <c r="J8057" s="103"/>
      <c r="K8057" s="103"/>
    </row>
    <row r="8058" spans="2:11" x14ac:dyDescent="0.25">
      <c r="B8058" s="103"/>
      <c r="C8058" s="123"/>
      <c r="D8058" s="103"/>
      <c r="E8058" s="103"/>
      <c r="F8058" s="103"/>
      <c r="H8058" s="123"/>
      <c r="I8058" s="103"/>
      <c r="J8058" s="103"/>
      <c r="K8058" s="103"/>
    </row>
    <row r="8059" spans="2:11" x14ac:dyDescent="0.25">
      <c r="B8059" s="103"/>
      <c r="C8059" s="123"/>
      <c r="D8059" s="103"/>
      <c r="E8059" s="103"/>
      <c r="F8059" s="103"/>
      <c r="H8059" s="123"/>
      <c r="I8059" s="103"/>
      <c r="J8059" s="103"/>
      <c r="K8059" s="103"/>
    </row>
    <row r="8060" spans="2:11" x14ac:dyDescent="0.25">
      <c r="B8060" s="103"/>
      <c r="C8060" s="123"/>
      <c r="D8060" s="103"/>
      <c r="E8060" s="103"/>
      <c r="F8060" s="103"/>
      <c r="H8060" s="123"/>
      <c r="I8060" s="103"/>
      <c r="J8060" s="103"/>
      <c r="K8060" s="103"/>
    </row>
    <row r="8061" spans="2:11" x14ac:dyDescent="0.25">
      <c r="B8061" s="103"/>
      <c r="C8061" s="123"/>
      <c r="D8061" s="103"/>
      <c r="E8061" s="103"/>
      <c r="F8061" s="103"/>
      <c r="H8061" s="123"/>
      <c r="I8061" s="103"/>
      <c r="J8061" s="103"/>
      <c r="K8061" s="103"/>
    </row>
    <row r="8062" spans="2:11" x14ac:dyDescent="0.25">
      <c r="B8062" s="103"/>
      <c r="C8062" s="123"/>
      <c r="D8062" s="103"/>
      <c r="E8062" s="103"/>
      <c r="F8062" s="103"/>
      <c r="H8062" s="123"/>
      <c r="I8062" s="103"/>
      <c r="J8062" s="103"/>
      <c r="K8062" s="103"/>
    </row>
    <row r="8063" spans="2:11" x14ac:dyDescent="0.25">
      <c r="B8063" s="103"/>
      <c r="C8063" s="123"/>
      <c r="D8063" s="103"/>
      <c r="E8063" s="103"/>
      <c r="F8063" s="103"/>
      <c r="H8063" s="123"/>
      <c r="I8063" s="103"/>
      <c r="J8063" s="103"/>
      <c r="K8063" s="103"/>
    </row>
    <row r="8064" spans="2:11" x14ac:dyDescent="0.25">
      <c r="B8064" s="103"/>
      <c r="C8064" s="123"/>
      <c r="D8064" s="103"/>
      <c r="E8064" s="103"/>
      <c r="F8064" s="103"/>
      <c r="H8064" s="123"/>
      <c r="I8064" s="103"/>
      <c r="J8064" s="103"/>
      <c r="K8064" s="103"/>
    </row>
    <row r="8065" spans="2:11" x14ac:dyDescent="0.25">
      <c r="B8065" s="103"/>
      <c r="C8065" s="123"/>
      <c r="D8065" s="103"/>
      <c r="E8065" s="103"/>
      <c r="F8065" s="103"/>
      <c r="H8065" s="123"/>
      <c r="I8065" s="103"/>
      <c r="J8065" s="103"/>
      <c r="K8065" s="103"/>
    </row>
    <row r="8066" spans="2:11" x14ac:dyDescent="0.25">
      <c r="B8066" s="103"/>
      <c r="C8066" s="123"/>
      <c r="D8066" s="103"/>
      <c r="E8066" s="103"/>
      <c r="F8066" s="103"/>
      <c r="H8066" s="123"/>
      <c r="I8066" s="103"/>
      <c r="J8066" s="103"/>
      <c r="K8066" s="103"/>
    </row>
    <row r="8067" spans="2:11" x14ac:dyDescent="0.25">
      <c r="B8067" s="103"/>
      <c r="C8067" s="123"/>
      <c r="D8067" s="103"/>
      <c r="E8067" s="103"/>
      <c r="F8067" s="103"/>
      <c r="H8067" s="123"/>
      <c r="I8067" s="103"/>
      <c r="J8067" s="103"/>
      <c r="K8067" s="103"/>
    </row>
    <row r="8068" spans="2:11" x14ac:dyDescent="0.25">
      <c r="B8068" s="103"/>
      <c r="C8068" s="123"/>
      <c r="D8068" s="103"/>
      <c r="E8068" s="103"/>
      <c r="F8068" s="103"/>
      <c r="H8068" s="123"/>
      <c r="I8068" s="103"/>
      <c r="J8068" s="103"/>
      <c r="K8068" s="103"/>
    </row>
    <row r="8069" spans="2:11" x14ac:dyDescent="0.25">
      <c r="B8069" s="103"/>
      <c r="C8069" s="123"/>
      <c r="D8069" s="103"/>
      <c r="E8069" s="103"/>
      <c r="F8069" s="103"/>
      <c r="H8069" s="123"/>
      <c r="I8069" s="103"/>
      <c r="J8069" s="103"/>
      <c r="K8069" s="103"/>
    </row>
    <row r="8070" spans="2:11" x14ac:dyDescent="0.25">
      <c r="B8070" s="103"/>
      <c r="C8070" s="123"/>
      <c r="D8070" s="103"/>
      <c r="E8070" s="103"/>
      <c r="F8070" s="103"/>
      <c r="H8070" s="123"/>
      <c r="I8070" s="103"/>
      <c r="J8070" s="103"/>
      <c r="K8070" s="103"/>
    </row>
    <row r="8071" spans="2:11" x14ac:dyDescent="0.25">
      <c r="B8071" s="103"/>
      <c r="C8071" s="123"/>
      <c r="D8071" s="103"/>
      <c r="E8071" s="103"/>
      <c r="F8071" s="103"/>
      <c r="H8071" s="123"/>
      <c r="I8071" s="103"/>
      <c r="J8071" s="103"/>
      <c r="K8071" s="103"/>
    </row>
    <row r="8072" spans="2:11" x14ac:dyDescent="0.25">
      <c r="B8072" s="103"/>
      <c r="C8072" s="123"/>
      <c r="D8072" s="103"/>
      <c r="E8072" s="103"/>
      <c r="F8072" s="103"/>
      <c r="H8072" s="123"/>
      <c r="I8072" s="103"/>
      <c r="J8072" s="103"/>
      <c r="K8072" s="103"/>
    </row>
    <row r="8073" spans="2:11" x14ac:dyDescent="0.25">
      <c r="B8073" s="103"/>
      <c r="C8073" s="123"/>
      <c r="D8073" s="103"/>
      <c r="E8073" s="103"/>
      <c r="F8073" s="103"/>
      <c r="H8073" s="123"/>
      <c r="I8073" s="103"/>
      <c r="J8073" s="103"/>
      <c r="K8073" s="103"/>
    </row>
    <row r="8074" spans="2:11" x14ac:dyDescent="0.25">
      <c r="B8074" s="103"/>
      <c r="C8074" s="123"/>
      <c r="D8074" s="103"/>
      <c r="E8074" s="103"/>
      <c r="F8074" s="103"/>
      <c r="H8074" s="123"/>
      <c r="I8074" s="103"/>
      <c r="J8074" s="103"/>
      <c r="K8074" s="103"/>
    </row>
    <row r="8075" spans="2:11" x14ac:dyDescent="0.25">
      <c r="B8075" s="103"/>
      <c r="C8075" s="123"/>
      <c r="D8075" s="103"/>
      <c r="E8075" s="103"/>
      <c r="F8075" s="103"/>
      <c r="H8075" s="123"/>
      <c r="I8075" s="103"/>
      <c r="J8075" s="103"/>
      <c r="K8075" s="103"/>
    </row>
    <row r="8076" spans="2:11" x14ac:dyDescent="0.25">
      <c r="B8076" s="103"/>
      <c r="C8076" s="123"/>
      <c r="D8076" s="103"/>
      <c r="E8076" s="103"/>
      <c r="F8076" s="103"/>
      <c r="H8076" s="123"/>
      <c r="I8076" s="103"/>
      <c r="J8076" s="103"/>
      <c r="K8076" s="103"/>
    </row>
    <row r="8077" spans="2:11" x14ac:dyDescent="0.25">
      <c r="B8077" s="103"/>
      <c r="C8077" s="123"/>
      <c r="D8077" s="103"/>
      <c r="E8077" s="103"/>
      <c r="F8077" s="103"/>
      <c r="H8077" s="123"/>
      <c r="I8077" s="103"/>
      <c r="J8077" s="103"/>
      <c r="K8077" s="103"/>
    </row>
    <row r="8078" spans="2:11" x14ac:dyDescent="0.25">
      <c r="B8078" s="103"/>
      <c r="C8078" s="123"/>
      <c r="D8078" s="103"/>
      <c r="E8078" s="103"/>
      <c r="F8078" s="103"/>
      <c r="H8078" s="123"/>
      <c r="I8078" s="103"/>
      <c r="J8078" s="103"/>
      <c r="K8078" s="103"/>
    </row>
    <row r="8079" spans="2:11" x14ac:dyDescent="0.25">
      <c r="B8079" s="103"/>
      <c r="C8079" s="123"/>
      <c r="D8079" s="103"/>
      <c r="E8079" s="103"/>
      <c r="F8079" s="103"/>
      <c r="H8079" s="123"/>
      <c r="I8079" s="103"/>
      <c r="J8079" s="103"/>
      <c r="K8079" s="103"/>
    </row>
    <row r="8080" spans="2:11" x14ac:dyDescent="0.25">
      <c r="B8080" s="103"/>
      <c r="C8080" s="123"/>
      <c r="D8080" s="103"/>
      <c r="E8080" s="103"/>
      <c r="F8080" s="103"/>
      <c r="H8080" s="123"/>
      <c r="I8080" s="103"/>
      <c r="J8080" s="103"/>
      <c r="K8080" s="103"/>
    </row>
    <row r="8081" spans="2:11" x14ac:dyDescent="0.25">
      <c r="B8081" s="103"/>
      <c r="C8081" s="123"/>
      <c r="D8081" s="103"/>
      <c r="E8081" s="103"/>
      <c r="F8081" s="103"/>
      <c r="H8081" s="123"/>
      <c r="I8081" s="103"/>
      <c r="J8081" s="103"/>
      <c r="K8081" s="103"/>
    </row>
    <row r="8082" spans="2:11" x14ac:dyDescent="0.25">
      <c r="B8082" s="103"/>
      <c r="C8082" s="123"/>
      <c r="D8082" s="103"/>
      <c r="E8082" s="103"/>
      <c r="F8082" s="103"/>
      <c r="H8082" s="123"/>
      <c r="I8082" s="103"/>
      <c r="J8082" s="103"/>
      <c r="K8082" s="103"/>
    </row>
    <row r="8083" spans="2:11" x14ac:dyDescent="0.25">
      <c r="B8083" s="103"/>
      <c r="C8083" s="123"/>
      <c r="D8083" s="103"/>
      <c r="E8083" s="103"/>
      <c r="F8083" s="103"/>
      <c r="H8083" s="123"/>
      <c r="I8083" s="103"/>
      <c r="J8083" s="103"/>
      <c r="K8083" s="103"/>
    </row>
    <row r="8084" spans="2:11" x14ac:dyDescent="0.25">
      <c r="B8084" s="103"/>
      <c r="C8084" s="123"/>
      <c r="D8084" s="103"/>
      <c r="E8084" s="103"/>
      <c r="F8084" s="103"/>
      <c r="H8084" s="123"/>
      <c r="I8084" s="103"/>
      <c r="J8084" s="103"/>
      <c r="K8084" s="103"/>
    </row>
    <row r="8085" spans="2:11" x14ac:dyDescent="0.25">
      <c r="B8085" s="103"/>
      <c r="C8085" s="123"/>
      <c r="D8085" s="103"/>
      <c r="E8085" s="103"/>
      <c r="F8085" s="103"/>
      <c r="H8085" s="123"/>
      <c r="I8085" s="103"/>
      <c r="J8085" s="103"/>
      <c r="K8085" s="103"/>
    </row>
    <row r="8086" spans="2:11" x14ac:dyDescent="0.25">
      <c r="B8086" s="103"/>
      <c r="C8086" s="123"/>
      <c r="D8086" s="103"/>
      <c r="E8086" s="103"/>
      <c r="F8086" s="103"/>
      <c r="H8086" s="123"/>
      <c r="I8086" s="103"/>
      <c r="J8086" s="103"/>
      <c r="K8086" s="103"/>
    </row>
    <row r="8087" spans="2:11" x14ac:dyDescent="0.25">
      <c r="B8087" s="103"/>
      <c r="C8087" s="123"/>
      <c r="D8087" s="103"/>
      <c r="E8087" s="103"/>
      <c r="F8087" s="103"/>
      <c r="H8087" s="123"/>
      <c r="I8087" s="103"/>
      <c r="J8087" s="103"/>
      <c r="K8087" s="103"/>
    </row>
    <row r="8088" spans="2:11" x14ac:dyDescent="0.25">
      <c r="B8088" s="103"/>
      <c r="C8088" s="123"/>
      <c r="D8088" s="103"/>
      <c r="E8088" s="103"/>
      <c r="F8088" s="103"/>
      <c r="H8088" s="123"/>
      <c r="I8088" s="103"/>
      <c r="J8088" s="103"/>
      <c r="K8088" s="103"/>
    </row>
    <row r="8089" spans="2:11" x14ac:dyDescent="0.25">
      <c r="B8089" s="103"/>
      <c r="C8089" s="123"/>
      <c r="D8089" s="103"/>
      <c r="E8089" s="103"/>
      <c r="F8089" s="103"/>
      <c r="H8089" s="123"/>
      <c r="I8089" s="103"/>
      <c r="J8089" s="103"/>
      <c r="K8089" s="103"/>
    </row>
    <row r="8090" spans="2:11" x14ac:dyDescent="0.25">
      <c r="B8090" s="103"/>
      <c r="C8090" s="123"/>
      <c r="D8090" s="103"/>
      <c r="E8090" s="103"/>
      <c r="F8090" s="103"/>
      <c r="H8090" s="123"/>
      <c r="I8090" s="103"/>
      <c r="J8090" s="103"/>
      <c r="K8090" s="103"/>
    </row>
    <row r="8091" spans="2:11" x14ac:dyDescent="0.25">
      <c r="B8091" s="103"/>
      <c r="C8091" s="123"/>
      <c r="D8091" s="103"/>
      <c r="E8091" s="103"/>
      <c r="F8091" s="103"/>
      <c r="H8091" s="123"/>
      <c r="I8091" s="103"/>
      <c r="J8091" s="103"/>
      <c r="K8091" s="103"/>
    </row>
    <row r="8092" spans="2:11" x14ac:dyDescent="0.25">
      <c r="B8092" s="103"/>
      <c r="C8092" s="123"/>
      <c r="D8092" s="103"/>
      <c r="E8092" s="103"/>
      <c r="F8092" s="103"/>
      <c r="H8092" s="123"/>
      <c r="I8092" s="103"/>
      <c r="J8092" s="103"/>
      <c r="K8092" s="103"/>
    </row>
    <row r="8093" spans="2:11" x14ac:dyDescent="0.25">
      <c r="B8093" s="103"/>
      <c r="C8093" s="123"/>
      <c r="D8093" s="103"/>
      <c r="E8093" s="103"/>
      <c r="F8093" s="103"/>
      <c r="H8093" s="123"/>
      <c r="I8093" s="103"/>
      <c r="J8093" s="103"/>
      <c r="K8093" s="103"/>
    </row>
    <row r="8094" spans="2:11" x14ac:dyDescent="0.25">
      <c r="B8094" s="103"/>
      <c r="C8094" s="123"/>
      <c r="D8094" s="103"/>
      <c r="E8094" s="103"/>
      <c r="F8094" s="103"/>
      <c r="H8094" s="123"/>
      <c r="I8094" s="103"/>
      <c r="J8094" s="103"/>
      <c r="K8094" s="103"/>
    </row>
    <row r="8095" spans="2:11" x14ac:dyDescent="0.25">
      <c r="B8095" s="103"/>
      <c r="C8095" s="123"/>
      <c r="D8095" s="103"/>
      <c r="E8095" s="103"/>
      <c r="F8095" s="103"/>
      <c r="H8095" s="123"/>
      <c r="I8095" s="103"/>
      <c r="J8095" s="103"/>
      <c r="K8095" s="103"/>
    </row>
    <row r="8096" spans="2:11" x14ac:dyDescent="0.25">
      <c r="B8096" s="103"/>
      <c r="C8096" s="123"/>
      <c r="D8096" s="103"/>
      <c r="E8096" s="103"/>
      <c r="F8096" s="103"/>
      <c r="H8096" s="123"/>
      <c r="I8096" s="103"/>
      <c r="J8096" s="103"/>
      <c r="K8096" s="103"/>
    </row>
    <row r="8097" spans="2:11" x14ac:dyDescent="0.25">
      <c r="B8097" s="103"/>
      <c r="C8097" s="123"/>
      <c r="D8097" s="103"/>
      <c r="E8097" s="103"/>
      <c r="F8097" s="103"/>
      <c r="H8097" s="123"/>
      <c r="I8097" s="103"/>
      <c r="J8097" s="103"/>
      <c r="K8097" s="103"/>
    </row>
    <row r="8098" spans="2:11" x14ac:dyDescent="0.25">
      <c r="B8098" s="103"/>
      <c r="C8098" s="123"/>
      <c r="D8098" s="103"/>
      <c r="E8098" s="103"/>
      <c r="F8098" s="103"/>
      <c r="H8098" s="123"/>
      <c r="I8098" s="103"/>
      <c r="J8098" s="103"/>
      <c r="K8098" s="103"/>
    </row>
    <row r="8099" spans="2:11" x14ac:dyDescent="0.25">
      <c r="B8099" s="103"/>
      <c r="C8099" s="123"/>
      <c r="D8099" s="103"/>
      <c r="E8099" s="103"/>
      <c r="F8099" s="103"/>
      <c r="H8099" s="123"/>
      <c r="I8099" s="103"/>
      <c r="J8099" s="103"/>
      <c r="K8099" s="103"/>
    </row>
    <row r="8100" spans="2:11" x14ac:dyDescent="0.25">
      <c r="B8100" s="103"/>
      <c r="C8100" s="123"/>
      <c r="D8100" s="103"/>
      <c r="E8100" s="103"/>
      <c r="F8100" s="103"/>
      <c r="H8100" s="123"/>
      <c r="I8100" s="103"/>
      <c r="J8100" s="103"/>
      <c r="K8100" s="103"/>
    </row>
    <row r="8101" spans="2:11" x14ac:dyDescent="0.25">
      <c r="B8101" s="103"/>
      <c r="C8101" s="123"/>
      <c r="D8101" s="103"/>
      <c r="E8101" s="103"/>
      <c r="F8101" s="103"/>
      <c r="H8101" s="123"/>
      <c r="I8101" s="103"/>
      <c r="J8101" s="103"/>
      <c r="K8101" s="103"/>
    </row>
    <row r="8102" spans="2:11" x14ac:dyDescent="0.25">
      <c r="B8102" s="103"/>
      <c r="C8102" s="123"/>
      <c r="D8102" s="103"/>
      <c r="E8102" s="103"/>
      <c r="F8102" s="103"/>
      <c r="H8102" s="123"/>
      <c r="I8102" s="103"/>
      <c r="J8102" s="103"/>
      <c r="K8102" s="103"/>
    </row>
    <row r="8103" spans="2:11" x14ac:dyDescent="0.25">
      <c r="B8103" s="103"/>
      <c r="C8103" s="123"/>
      <c r="D8103" s="103"/>
      <c r="E8103" s="103"/>
      <c r="F8103" s="103"/>
      <c r="H8103" s="123"/>
      <c r="I8103" s="103"/>
      <c r="J8103" s="103"/>
      <c r="K8103" s="103"/>
    </row>
    <row r="8104" spans="2:11" x14ac:dyDescent="0.25">
      <c r="B8104" s="103"/>
      <c r="C8104" s="123"/>
      <c r="D8104" s="103"/>
      <c r="E8104" s="103"/>
      <c r="F8104" s="103"/>
      <c r="H8104" s="123"/>
      <c r="I8104" s="103"/>
      <c r="J8104" s="103"/>
      <c r="K8104" s="103"/>
    </row>
    <row r="8105" spans="2:11" x14ac:dyDescent="0.25">
      <c r="B8105" s="103"/>
      <c r="C8105" s="123"/>
      <c r="D8105" s="103"/>
      <c r="E8105" s="103"/>
      <c r="F8105" s="103"/>
      <c r="H8105" s="123"/>
      <c r="I8105" s="103"/>
      <c r="J8105" s="103"/>
      <c r="K8105" s="103"/>
    </row>
    <row r="8106" spans="2:11" x14ac:dyDescent="0.25">
      <c r="B8106" s="103"/>
      <c r="C8106" s="123"/>
      <c r="D8106" s="103"/>
      <c r="E8106" s="103"/>
      <c r="F8106" s="103"/>
      <c r="H8106" s="123"/>
      <c r="I8106" s="103"/>
      <c r="J8106" s="103"/>
      <c r="K8106" s="103"/>
    </row>
    <row r="8107" spans="2:11" x14ac:dyDescent="0.25">
      <c r="B8107" s="103"/>
      <c r="C8107" s="123"/>
      <c r="D8107" s="103"/>
      <c r="E8107" s="103"/>
      <c r="F8107" s="103"/>
      <c r="H8107" s="123"/>
      <c r="I8107" s="103"/>
      <c r="J8107" s="103"/>
      <c r="K8107" s="103"/>
    </row>
    <row r="8108" spans="2:11" x14ac:dyDescent="0.25">
      <c r="B8108" s="103"/>
      <c r="C8108" s="123"/>
      <c r="D8108" s="103"/>
      <c r="E8108" s="103"/>
      <c r="F8108" s="103"/>
      <c r="H8108" s="123"/>
      <c r="I8108" s="103"/>
      <c r="J8108" s="103"/>
      <c r="K8108" s="103"/>
    </row>
    <row r="8109" spans="2:11" x14ac:dyDescent="0.25">
      <c r="B8109" s="103"/>
      <c r="C8109" s="123"/>
      <c r="D8109" s="103"/>
      <c r="E8109" s="103"/>
      <c r="F8109" s="103"/>
      <c r="H8109" s="123"/>
      <c r="I8109" s="103"/>
      <c r="J8109" s="103"/>
      <c r="K8109" s="103"/>
    </row>
    <row r="8110" spans="2:11" x14ac:dyDescent="0.25">
      <c r="B8110" s="103"/>
      <c r="C8110" s="123"/>
      <c r="D8110" s="103"/>
      <c r="E8110" s="103"/>
      <c r="F8110" s="103"/>
      <c r="H8110" s="123"/>
      <c r="I8110" s="103"/>
      <c r="J8110" s="103"/>
      <c r="K8110" s="103"/>
    </row>
    <row r="8111" spans="2:11" x14ac:dyDescent="0.25">
      <c r="B8111" s="103"/>
      <c r="C8111" s="123"/>
      <c r="D8111" s="103"/>
      <c r="E8111" s="103"/>
      <c r="F8111" s="103"/>
      <c r="H8111" s="123"/>
      <c r="I8111" s="103"/>
      <c r="J8111" s="103"/>
      <c r="K8111" s="103"/>
    </row>
    <row r="8112" spans="2:11" x14ac:dyDescent="0.25">
      <c r="B8112" s="103"/>
      <c r="C8112" s="123"/>
      <c r="D8112" s="103"/>
      <c r="E8112" s="103"/>
      <c r="F8112" s="103"/>
      <c r="H8112" s="123"/>
      <c r="I8112" s="103"/>
      <c r="J8112" s="103"/>
      <c r="K8112" s="103"/>
    </row>
    <row r="8113" spans="2:11" x14ac:dyDescent="0.25">
      <c r="B8113" s="103"/>
      <c r="C8113" s="123"/>
      <c r="D8113" s="103"/>
      <c r="E8113" s="103"/>
      <c r="F8113" s="103"/>
      <c r="H8113" s="123"/>
      <c r="I8113" s="103"/>
      <c r="J8113" s="103"/>
      <c r="K8113" s="103"/>
    </row>
    <row r="8114" spans="2:11" x14ac:dyDescent="0.25">
      <c r="B8114" s="103"/>
      <c r="C8114" s="123"/>
      <c r="D8114" s="103"/>
      <c r="E8114" s="103"/>
      <c r="F8114" s="103"/>
      <c r="H8114" s="123"/>
      <c r="I8114" s="103"/>
      <c r="J8114" s="103"/>
      <c r="K8114" s="103"/>
    </row>
    <row r="8115" spans="2:11" x14ac:dyDescent="0.25">
      <c r="B8115" s="103"/>
      <c r="C8115" s="123"/>
      <c r="D8115" s="103"/>
      <c r="E8115" s="103"/>
      <c r="F8115" s="103"/>
      <c r="H8115" s="123"/>
      <c r="I8115" s="103"/>
      <c r="J8115" s="103"/>
      <c r="K8115" s="103"/>
    </row>
    <row r="8116" spans="2:11" x14ac:dyDescent="0.25">
      <c r="B8116" s="103"/>
      <c r="C8116" s="123"/>
      <c r="D8116" s="103"/>
      <c r="E8116" s="103"/>
      <c r="F8116" s="103"/>
      <c r="H8116" s="123"/>
      <c r="I8116" s="103"/>
      <c r="J8116" s="103"/>
      <c r="K8116" s="103"/>
    </row>
    <row r="8117" spans="2:11" x14ac:dyDescent="0.25">
      <c r="B8117" s="103"/>
      <c r="C8117" s="123"/>
      <c r="D8117" s="103"/>
      <c r="E8117" s="103"/>
      <c r="F8117" s="103"/>
      <c r="H8117" s="123"/>
      <c r="I8117" s="103"/>
      <c r="J8117" s="103"/>
      <c r="K8117" s="103"/>
    </row>
    <row r="8118" spans="2:11" x14ac:dyDescent="0.25">
      <c r="B8118" s="103"/>
      <c r="C8118" s="123"/>
      <c r="D8118" s="103"/>
      <c r="E8118" s="103"/>
      <c r="F8118" s="103"/>
      <c r="H8118" s="123"/>
      <c r="I8118" s="103"/>
      <c r="J8118" s="103"/>
      <c r="K8118" s="103"/>
    </row>
    <row r="8119" spans="2:11" x14ac:dyDescent="0.25">
      <c r="B8119" s="103"/>
      <c r="C8119" s="123"/>
      <c r="D8119" s="103"/>
      <c r="E8119" s="103"/>
      <c r="F8119" s="103"/>
      <c r="H8119" s="123"/>
      <c r="I8119" s="103"/>
      <c r="J8119" s="103"/>
      <c r="K8119" s="103"/>
    </row>
    <row r="8120" spans="2:11" x14ac:dyDescent="0.25">
      <c r="B8120" s="103"/>
      <c r="C8120" s="123"/>
      <c r="D8120" s="103"/>
      <c r="E8120" s="103"/>
      <c r="F8120" s="103"/>
      <c r="H8120" s="123"/>
      <c r="I8120" s="103"/>
      <c r="J8120" s="103"/>
      <c r="K8120" s="103"/>
    </row>
    <row r="8121" spans="2:11" x14ac:dyDescent="0.25">
      <c r="B8121" s="103"/>
      <c r="C8121" s="123"/>
      <c r="D8121" s="103"/>
      <c r="E8121" s="103"/>
      <c r="F8121" s="103"/>
      <c r="H8121" s="123"/>
      <c r="I8121" s="103"/>
      <c r="J8121" s="103"/>
      <c r="K8121" s="103"/>
    </row>
    <row r="8122" spans="2:11" x14ac:dyDescent="0.25">
      <c r="B8122" s="103"/>
      <c r="C8122" s="123"/>
      <c r="D8122" s="103"/>
      <c r="E8122" s="103"/>
      <c r="F8122" s="103"/>
      <c r="H8122" s="123"/>
      <c r="I8122" s="103"/>
      <c r="J8122" s="103"/>
      <c r="K8122" s="103"/>
    </row>
    <row r="8123" spans="2:11" x14ac:dyDescent="0.25">
      <c r="B8123" s="103"/>
      <c r="C8123" s="123"/>
      <c r="D8123" s="103"/>
      <c r="E8123" s="103"/>
      <c r="F8123" s="103"/>
      <c r="H8123" s="123"/>
      <c r="I8123" s="103"/>
      <c r="J8123" s="103"/>
      <c r="K8123" s="103"/>
    </row>
    <row r="8124" spans="2:11" x14ac:dyDescent="0.25">
      <c r="B8124" s="103"/>
      <c r="C8124" s="123"/>
      <c r="D8124" s="103"/>
      <c r="E8124" s="103"/>
      <c r="F8124" s="103"/>
      <c r="H8124" s="123"/>
      <c r="I8124" s="103"/>
      <c r="J8124" s="103"/>
      <c r="K8124" s="103"/>
    </row>
    <row r="8125" spans="2:11" x14ac:dyDescent="0.25">
      <c r="B8125" s="103"/>
      <c r="C8125" s="123"/>
      <c r="D8125" s="103"/>
      <c r="E8125" s="103"/>
      <c r="F8125" s="103"/>
      <c r="H8125" s="123"/>
      <c r="I8125" s="103"/>
      <c r="J8125" s="103"/>
      <c r="K8125" s="103"/>
    </row>
    <row r="8126" spans="2:11" x14ac:dyDescent="0.25">
      <c r="B8126" s="103"/>
      <c r="C8126" s="123"/>
      <c r="D8126" s="103"/>
      <c r="E8126" s="103"/>
      <c r="F8126" s="103"/>
      <c r="H8126" s="123"/>
      <c r="I8126" s="103"/>
      <c r="J8126" s="103"/>
      <c r="K8126" s="103"/>
    </row>
    <row r="8127" spans="2:11" x14ac:dyDescent="0.25">
      <c r="B8127" s="103"/>
      <c r="C8127" s="123"/>
      <c r="D8127" s="103"/>
      <c r="E8127" s="103"/>
      <c r="F8127" s="103"/>
      <c r="H8127" s="123"/>
      <c r="I8127" s="103"/>
      <c r="J8127" s="103"/>
      <c r="K8127" s="103"/>
    </row>
    <row r="8128" spans="2:11" x14ac:dyDescent="0.25">
      <c r="B8128" s="103"/>
      <c r="C8128" s="123"/>
      <c r="D8128" s="103"/>
      <c r="E8128" s="103"/>
      <c r="F8128" s="103"/>
      <c r="H8128" s="123"/>
      <c r="I8128" s="103"/>
      <c r="J8128" s="103"/>
      <c r="K8128" s="103"/>
    </row>
    <row r="8129" spans="2:11" x14ac:dyDescent="0.25">
      <c r="B8129" s="103"/>
      <c r="C8129" s="123"/>
      <c r="D8129" s="103"/>
      <c r="E8129" s="103"/>
      <c r="F8129" s="103"/>
      <c r="H8129" s="123"/>
      <c r="I8129" s="103"/>
      <c r="J8129" s="103"/>
      <c r="K8129" s="103"/>
    </row>
    <row r="8130" spans="2:11" x14ac:dyDescent="0.25">
      <c r="B8130" s="103"/>
      <c r="C8130" s="123"/>
      <c r="D8130" s="103"/>
      <c r="E8130" s="103"/>
      <c r="F8130" s="103"/>
      <c r="H8130" s="123"/>
      <c r="I8130" s="103"/>
      <c r="J8130" s="103"/>
      <c r="K8130" s="103"/>
    </row>
    <row r="8131" spans="2:11" x14ac:dyDescent="0.25">
      <c r="B8131" s="103"/>
      <c r="C8131" s="123"/>
      <c r="D8131" s="103"/>
      <c r="E8131" s="103"/>
      <c r="F8131" s="103"/>
      <c r="H8131" s="123"/>
      <c r="I8131" s="103"/>
      <c r="J8131" s="103"/>
      <c r="K8131" s="103"/>
    </row>
    <row r="8132" spans="2:11" x14ac:dyDescent="0.25">
      <c r="B8132" s="103"/>
      <c r="C8132" s="123"/>
      <c r="D8132" s="103"/>
      <c r="E8132" s="103"/>
      <c r="F8132" s="103"/>
      <c r="H8132" s="123"/>
      <c r="I8132" s="103"/>
      <c r="J8132" s="103"/>
      <c r="K8132" s="103"/>
    </row>
    <row r="8133" spans="2:11" x14ac:dyDescent="0.25">
      <c r="B8133" s="103"/>
      <c r="C8133" s="123"/>
      <c r="D8133" s="103"/>
      <c r="E8133" s="103"/>
      <c r="F8133" s="103"/>
      <c r="H8133" s="123"/>
      <c r="I8133" s="103"/>
      <c r="J8133" s="103"/>
      <c r="K8133" s="103"/>
    </row>
    <row r="8134" spans="2:11" x14ac:dyDescent="0.25">
      <c r="B8134" s="103"/>
      <c r="C8134" s="123"/>
      <c r="D8134" s="103"/>
      <c r="E8134" s="103"/>
      <c r="F8134" s="103"/>
      <c r="H8134" s="123"/>
      <c r="I8134" s="103"/>
      <c r="J8134" s="103"/>
      <c r="K8134" s="103"/>
    </row>
    <row r="8135" spans="2:11" x14ac:dyDescent="0.25">
      <c r="B8135" s="103"/>
      <c r="C8135" s="123"/>
      <c r="D8135" s="103"/>
      <c r="E8135" s="103"/>
      <c r="F8135" s="103"/>
      <c r="H8135" s="123"/>
      <c r="I8135" s="103"/>
      <c r="J8135" s="103"/>
      <c r="K8135" s="103"/>
    </row>
    <row r="8136" spans="2:11" x14ac:dyDescent="0.25">
      <c r="B8136" s="103"/>
      <c r="C8136" s="123"/>
      <c r="D8136" s="103"/>
      <c r="E8136" s="103"/>
      <c r="F8136" s="103"/>
      <c r="H8136" s="123"/>
      <c r="I8136" s="103"/>
      <c r="J8136" s="103"/>
      <c r="K8136" s="103"/>
    </row>
    <row r="8137" spans="2:11" x14ac:dyDescent="0.25">
      <c r="B8137" s="103"/>
      <c r="C8137" s="123"/>
      <c r="D8137" s="103"/>
      <c r="E8137" s="103"/>
      <c r="F8137" s="103"/>
      <c r="H8137" s="123"/>
      <c r="I8137" s="103"/>
      <c r="J8137" s="103"/>
      <c r="K8137" s="103"/>
    </row>
    <row r="8138" spans="2:11" x14ac:dyDescent="0.25">
      <c r="B8138" s="103"/>
      <c r="C8138" s="123"/>
      <c r="D8138" s="103"/>
      <c r="E8138" s="103"/>
      <c r="F8138" s="103"/>
      <c r="H8138" s="123"/>
      <c r="I8138" s="103"/>
      <c r="J8138" s="103"/>
      <c r="K8138" s="103"/>
    </row>
    <row r="8139" spans="2:11" x14ac:dyDescent="0.25">
      <c r="B8139" s="103"/>
      <c r="C8139" s="123"/>
      <c r="D8139" s="103"/>
      <c r="E8139" s="103"/>
      <c r="F8139" s="103"/>
      <c r="H8139" s="123"/>
      <c r="I8139" s="103"/>
      <c r="J8139" s="103"/>
      <c r="K8139" s="103"/>
    </row>
    <row r="8140" spans="2:11" x14ac:dyDescent="0.25">
      <c r="B8140" s="103"/>
      <c r="C8140" s="123"/>
      <c r="D8140" s="103"/>
      <c r="E8140" s="103"/>
      <c r="F8140" s="103"/>
      <c r="H8140" s="123"/>
      <c r="I8140" s="103"/>
      <c r="J8140" s="103"/>
      <c r="K8140" s="103"/>
    </row>
    <row r="8141" spans="2:11" x14ac:dyDescent="0.25">
      <c r="B8141" s="103"/>
      <c r="C8141" s="123"/>
      <c r="D8141" s="103"/>
      <c r="E8141" s="103"/>
      <c r="F8141" s="103"/>
      <c r="H8141" s="123"/>
      <c r="I8141" s="103"/>
      <c r="J8141" s="103"/>
      <c r="K8141" s="103"/>
    </row>
    <row r="8142" spans="2:11" x14ac:dyDescent="0.25">
      <c r="B8142" s="103"/>
      <c r="C8142" s="123"/>
      <c r="D8142" s="103"/>
      <c r="E8142" s="103"/>
      <c r="F8142" s="103"/>
      <c r="H8142" s="123"/>
      <c r="I8142" s="103"/>
      <c r="J8142" s="103"/>
      <c r="K8142" s="103"/>
    </row>
    <row r="8143" spans="2:11" x14ac:dyDescent="0.25">
      <c r="B8143" s="103"/>
      <c r="C8143" s="123"/>
      <c r="D8143" s="103"/>
      <c r="E8143" s="103"/>
      <c r="F8143" s="103"/>
      <c r="H8143" s="123"/>
      <c r="I8143" s="103"/>
      <c r="J8143" s="103"/>
      <c r="K8143" s="103"/>
    </row>
    <row r="8144" spans="2:11" x14ac:dyDescent="0.25">
      <c r="B8144" s="103"/>
      <c r="C8144" s="123"/>
      <c r="D8144" s="103"/>
      <c r="E8144" s="103"/>
      <c r="F8144" s="103"/>
      <c r="H8144" s="123"/>
      <c r="I8144" s="103"/>
      <c r="J8144" s="103"/>
      <c r="K8144" s="103"/>
    </row>
    <row r="8145" spans="2:11" x14ac:dyDescent="0.25">
      <c r="B8145" s="103"/>
      <c r="C8145" s="123"/>
      <c r="D8145" s="103"/>
      <c r="E8145" s="103"/>
      <c r="F8145" s="103"/>
      <c r="H8145" s="123"/>
      <c r="I8145" s="103"/>
      <c r="J8145" s="103"/>
      <c r="K8145" s="103"/>
    </row>
    <row r="8146" spans="2:11" x14ac:dyDescent="0.25">
      <c r="B8146" s="103"/>
      <c r="C8146" s="123"/>
      <c r="D8146" s="103"/>
      <c r="E8146" s="103"/>
      <c r="F8146" s="103"/>
      <c r="H8146" s="123"/>
      <c r="I8146" s="103"/>
      <c r="J8146" s="103"/>
      <c r="K8146" s="103"/>
    </row>
    <row r="8147" spans="2:11" x14ac:dyDescent="0.25">
      <c r="B8147" s="103"/>
      <c r="C8147" s="123"/>
      <c r="D8147" s="103"/>
      <c r="E8147" s="103"/>
      <c r="F8147" s="103"/>
      <c r="H8147" s="123"/>
      <c r="I8147" s="103"/>
      <c r="J8147" s="103"/>
      <c r="K8147" s="103"/>
    </row>
    <row r="8148" spans="2:11" x14ac:dyDescent="0.25">
      <c r="B8148" s="103"/>
      <c r="C8148" s="123"/>
      <c r="D8148" s="103"/>
      <c r="E8148" s="103"/>
      <c r="F8148" s="103"/>
      <c r="H8148" s="123"/>
      <c r="I8148" s="103"/>
      <c r="J8148" s="103"/>
      <c r="K8148" s="103"/>
    </row>
    <row r="8149" spans="2:11" x14ac:dyDescent="0.25">
      <c r="B8149" s="103"/>
      <c r="C8149" s="123"/>
      <c r="D8149" s="103"/>
      <c r="E8149" s="103"/>
      <c r="F8149" s="103"/>
      <c r="H8149" s="123"/>
      <c r="I8149" s="103"/>
      <c r="J8149" s="103"/>
      <c r="K8149" s="103"/>
    </row>
    <row r="8150" spans="2:11" x14ac:dyDescent="0.25">
      <c r="B8150" s="103"/>
      <c r="C8150" s="123"/>
      <c r="D8150" s="103"/>
      <c r="E8150" s="103"/>
      <c r="F8150" s="103"/>
      <c r="H8150" s="123"/>
      <c r="I8150" s="103"/>
      <c r="J8150" s="103"/>
      <c r="K8150" s="103"/>
    </row>
    <row r="8151" spans="2:11" x14ac:dyDescent="0.25">
      <c r="B8151" s="103"/>
      <c r="C8151" s="123"/>
      <c r="D8151" s="103"/>
      <c r="E8151" s="103"/>
      <c r="F8151" s="103"/>
      <c r="H8151" s="123"/>
      <c r="I8151" s="103"/>
      <c r="J8151" s="103"/>
      <c r="K8151" s="103"/>
    </row>
    <row r="8152" spans="2:11" x14ac:dyDescent="0.25">
      <c r="B8152" s="103"/>
      <c r="C8152" s="123"/>
      <c r="D8152" s="103"/>
      <c r="E8152" s="103"/>
      <c r="F8152" s="103"/>
      <c r="H8152" s="123"/>
      <c r="I8152" s="103"/>
      <c r="J8152" s="103"/>
      <c r="K8152" s="103"/>
    </row>
    <row r="8153" spans="2:11" x14ac:dyDescent="0.25">
      <c r="B8153" s="103"/>
      <c r="C8153" s="123"/>
      <c r="D8153" s="103"/>
      <c r="E8153" s="103"/>
      <c r="F8153" s="103"/>
      <c r="H8153" s="123"/>
      <c r="I8153" s="103"/>
      <c r="J8153" s="103"/>
      <c r="K8153" s="103"/>
    </row>
    <row r="8154" spans="2:11" x14ac:dyDescent="0.25">
      <c r="B8154" s="103"/>
      <c r="C8154" s="123"/>
      <c r="D8154" s="103"/>
      <c r="E8154" s="103"/>
      <c r="F8154" s="103"/>
      <c r="H8154" s="123"/>
      <c r="I8154" s="103"/>
      <c r="J8154" s="103"/>
      <c r="K8154" s="103"/>
    </row>
    <row r="8155" spans="2:11" x14ac:dyDescent="0.25">
      <c r="B8155" s="103"/>
      <c r="C8155" s="123"/>
      <c r="D8155" s="103"/>
      <c r="E8155" s="103"/>
      <c r="F8155" s="103"/>
      <c r="H8155" s="123"/>
      <c r="I8155" s="103"/>
      <c r="J8155" s="103"/>
      <c r="K8155" s="103"/>
    </row>
    <row r="8156" spans="2:11" x14ac:dyDescent="0.25">
      <c r="B8156" s="103"/>
      <c r="C8156" s="123"/>
      <c r="D8156" s="103"/>
      <c r="E8156" s="103"/>
      <c r="F8156" s="103"/>
      <c r="H8156" s="123"/>
      <c r="I8156" s="103"/>
      <c r="J8156" s="103"/>
      <c r="K8156" s="103"/>
    </row>
    <row r="8157" spans="2:11" x14ac:dyDescent="0.25">
      <c r="B8157" s="103"/>
      <c r="C8157" s="123"/>
      <c r="D8157" s="103"/>
      <c r="E8157" s="103"/>
      <c r="F8157" s="103"/>
      <c r="H8157" s="123"/>
      <c r="I8157" s="103"/>
      <c r="J8157" s="103"/>
      <c r="K8157" s="103"/>
    </row>
    <row r="8158" spans="2:11" x14ac:dyDescent="0.25">
      <c r="B8158" s="103"/>
      <c r="C8158" s="123"/>
      <c r="D8158" s="103"/>
      <c r="E8158" s="103"/>
      <c r="F8158" s="103"/>
      <c r="H8158" s="123"/>
      <c r="I8158" s="103"/>
      <c r="J8158" s="103"/>
      <c r="K8158" s="103"/>
    </row>
    <row r="8159" spans="2:11" x14ac:dyDescent="0.25">
      <c r="B8159" s="103"/>
      <c r="C8159" s="123"/>
      <c r="D8159" s="103"/>
      <c r="E8159" s="103"/>
      <c r="F8159" s="103"/>
      <c r="H8159" s="123"/>
      <c r="I8159" s="103"/>
      <c r="J8159" s="103"/>
      <c r="K8159" s="103"/>
    </row>
    <row r="8160" spans="2:11" x14ac:dyDescent="0.25">
      <c r="B8160" s="103"/>
      <c r="C8160" s="123"/>
      <c r="D8160" s="103"/>
      <c r="E8160" s="103"/>
      <c r="F8160" s="103"/>
      <c r="H8160" s="123"/>
      <c r="I8160" s="103"/>
      <c r="J8160" s="103"/>
      <c r="K8160" s="103"/>
    </row>
    <row r="8161" spans="2:11" x14ac:dyDescent="0.25">
      <c r="B8161" s="103"/>
      <c r="C8161" s="123"/>
      <c r="D8161" s="103"/>
      <c r="E8161" s="103"/>
      <c r="F8161" s="103"/>
      <c r="H8161" s="123"/>
      <c r="I8161" s="103"/>
      <c r="J8161" s="103"/>
      <c r="K8161" s="103"/>
    </row>
    <row r="8162" spans="2:11" x14ac:dyDescent="0.25">
      <c r="B8162" s="103"/>
      <c r="C8162" s="123"/>
      <c r="D8162" s="103"/>
      <c r="E8162" s="103"/>
      <c r="F8162" s="103"/>
      <c r="H8162" s="123"/>
      <c r="I8162" s="103"/>
      <c r="J8162" s="103"/>
      <c r="K8162" s="103"/>
    </row>
    <row r="8163" spans="2:11" x14ac:dyDescent="0.25">
      <c r="B8163" s="103"/>
      <c r="C8163" s="123"/>
      <c r="D8163" s="103"/>
      <c r="E8163" s="103"/>
      <c r="F8163" s="103"/>
      <c r="H8163" s="123"/>
      <c r="I8163" s="103"/>
      <c r="J8163" s="103"/>
      <c r="K8163" s="103"/>
    </row>
    <row r="8164" spans="2:11" x14ac:dyDescent="0.25">
      <c r="B8164" s="103"/>
      <c r="C8164" s="123"/>
      <c r="D8164" s="103"/>
      <c r="E8164" s="103"/>
      <c r="F8164" s="103"/>
      <c r="H8164" s="123"/>
      <c r="I8164" s="103"/>
      <c r="J8164" s="103"/>
      <c r="K8164" s="103"/>
    </row>
    <row r="8165" spans="2:11" x14ac:dyDescent="0.25">
      <c r="B8165" s="103"/>
      <c r="C8165" s="123"/>
      <c r="D8165" s="103"/>
      <c r="E8165" s="103"/>
      <c r="F8165" s="103"/>
      <c r="H8165" s="123"/>
      <c r="I8165" s="103"/>
      <c r="J8165" s="103"/>
      <c r="K8165" s="103"/>
    </row>
    <row r="8166" spans="2:11" x14ac:dyDescent="0.25">
      <c r="B8166" s="103"/>
      <c r="C8166" s="123"/>
      <c r="D8166" s="103"/>
      <c r="E8166" s="103"/>
      <c r="F8166" s="103"/>
      <c r="H8166" s="123"/>
      <c r="I8166" s="103"/>
      <c r="J8166" s="103"/>
      <c r="K8166" s="103"/>
    </row>
    <row r="8167" spans="2:11" x14ac:dyDescent="0.25">
      <c r="B8167" s="103"/>
      <c r="C8167" s="123"/>
      <c r="D8167" s="103"/>
      <c r="E8167" s="103"/>
      <c r="F8167" s="103"/>
      <c r="H8167" s="123"/>
      <c r="I8167" s="103"/>
      <c r="J8167" s="103"/>
      <c r="K8167" s="103"/>
    </row>
    <row r="8168" spans="2:11" x14ac:dyDescent="0.25">
      <c r="B8168" s="103"/>
      <c r="C8168" s="123"/>
      <c r="D8168" s="103"/>
      <c r="E8168" s="103"/>
      <c r="F8168" s="103"/>
      <c r="H8168" s="123"/>
      <c r="I8168" s="103"/>
      <c r="J8168" s="103"/>
      <c r="K8168" s="103"/>
    </row>
    <row r="8169" spans="2:11" x14ac:dyDescent="0.25">
      <c r="B8169" s="103"/>
      <c r="C8169" s="123"/>
      <c r="D8169" s="103"/>
      <c r="E8169" s="103"/>
      <c r="F8169" s="103"/>
      <c r="H8169" s="123"/>
      <c r="I8169" s="103"/>
      <c r="J8169" s="103"/>
      <c r="K8169" s="103"/>
    </row>
    <row r="8170" spans="2:11" x14ac:dyDescent="0.25">
      <c r="B8170" s="103"/>
      <c r="C8170" s="123"/>
      <c r="D8170" s="103"/>
      <c r="E8170" s="103"/>
      <c r="F8170" s="103"/>
      <c r="H8170" s="123"/>
      <c r="I8170" s="103"/>
      <c r="J8170" s="103"/>
      <c r="K8170" s="103"/>
    </row>
    <row r="8171" spans="2:11" x14ac:dyDescent="0.25">
      <c r="B8171" s="103"/>
      <c r="C8171" s="123"/>
      <c r="D8171" s="103"/>
      <c r="E8171" s="103"/>
      <c r="F8171" s="103"/>
      <c r="H8171" s="123"/>
      <c r="I8171" s="103"/>
      <c r="J8171" s="103"/>
      <c r="K8171" s="103"/>
    </row>
    <row r="8172" spans="2:11" x14ac:dyDescent="0.25">
      <c r="B8172" s="103"/>
      <c r="C8172" s="123"/>
      <c r="D8172" s="103"/>
      <c r="E8172" s="103"/>
      <c r="F8172" s="103"/>
      <c r="H8172" s="123"/>
      <c r="I8172" s="103"/>
      <c r="J8172" s="103"/>
      <c r="K8172" s="103"/>
    </row>
    <row r="8173" spans="2:11" x14ac:dyDescent="0.25">
      <c r="B8173" s="103"/>
      <c r="C8173" s="123"/>
      <c r="D8173" s="103"/>
      <c r="E8173" s="103"/>
      <c r="F8173" s="103"/>
      <c r="H8173" s="123"/>
      <c r="I8173" s="103"/>
      <c r="J8173" s="103"/>
      <c r="K8173" s="103"/>
    </row>
    <row r="8174" spans="2:11" x14ac:dyDescent="0.25">
      <c r="B8174" s="103"/>
      <c r="C8174" s="123"/>
      <c r="D8174" s="103"/>
      <c r="E8174" s="103"/>
      <c r="F8174" s="103"/>
      <c r="H8174" s="123"/>
      <c r="I8174" s="103"/>
      <c r="J8174" s="103"/>
      <c r="K8174" s="103"/>
    </row>
    <row r="8175" spans="2:11" x14ac:dyDescent="0.25">
      <c r="B8175" s="103"/>
      <c r="C8175" s="123"/>
      <c r="D8175" s="103"/>
      <c r="E8175" s="103"/>
      <c r="F8175" s="103"/>
      <c r="H8175" s="123"/>
      <c r="I8175" s="103"/>
      <c r="J8175" s="103"/>
      <c r="K8175" s="103"/>
    </row>
    <row r="8176" spans="2:11" x14ac:dyDescent="0.25">
      <c r="B8176" s="103"/>
      <c r="C8176" s="123"/>
      <c r="D8176" s="103"/>
      <c r="E8176" s="103"/>
      <c r="F8176" s="103"/>
      <c r="H8176" s="123"/>
      <c r="I8176" s="103"/>
      <c r="J8176" s="103"/>
      <c r="K8176" s="103"/>
    </row>
    <row r="8177" spans="2:11" x14ac:dyDescent="0.25">
      <c r="B8177" s="103"/>
      <c r="C8177" s="123"/>
      <c r="D8177" s="103"/>
      <c r="E8177" s="103"/>
      <c r="F8177" s="103"/>
      <c r="H8177" s="123"/>
      <c r="I8177" s="103"/>
      <c r="J8177" s="103"/>
      <c r="K8177" s="103"/>
    </row>
    <row r="8178" spans="2:11" x14ac:dyDescent="0.25">
      <c r="B8178" s="103"/>
      <c r="C8178" s="123"/>
      <c r="D8178" s="103"/>
      <c r="E8178" s="103"/>
      <c r="F8178" s="103"/>
      <c r="H8178" s="123"/>
      <c r="I8178" s="103"/>
      <c r="J8178" s="103"/>
      <c r="K8178" s="103"/>
    </row>
    <row r="8179" spans="2:11" x14ac:dyDescent="0.25">
      <c r="B8179" s="103"/>
      <c r="C8179" s="123"/>
      <c r="D8179" s="103"/>
      <c r="E8179" s="103"/>
      <c r="F8179" s="103"/>
      <c r="H8179" s="123"/>
      <c r="I8179" s="103"/>
      <c r="J8179" s="103"/>
      <c r="K8179" s="103"/>
    </row>
    <row r="8180" spans="2:11" x14ac:dyDescent="0.25">
      <c r="B8180" s="103"/>
      <c r="C8180" s="123"/>
      <c r="D8180" s="103"/>
      <c r="E8180" s="103"/>
      <c r="F8180" s="103"/>
      <c r="H8180" s="123"/>
      <c r="I8180" s="103"/>
      <c r="J8180" s="103"/>
      <c r="K8180" s="103"/>
    </row>
    <row r="8181" spans="2:11" x14ac:dyDescent="0.25">
      <c r="B8181" s="103"/>
      <c r="C8181" s="123"/>
      <c r="D8181" s="103"/>
      <c r="E8181" s="103"/>
      <c r="F8181" s="103"/>
      <c r="H8181" s="123"/>
      <c r="I8181" s="103"/>
      <c r="J8181" s="103"/>
      <c r="K8181" s="103"/>
    </row>
    <row r="8182" spans="2:11" x14ac:dyDescent="0.25">
      <c r="B8182" s="103"/>
      <c r="C8182" s="123"/>
      <c r="D8182" s="103"/>
      <c r="E8182" s="103"/>
      <c r="F8182" s="103"/>
      <c r="H8182" s="123"/>
      <c r="I8182" s="103"/>
      <c r="J8182" s="103"/>
      <c r="K8182" s="103"/>
    </row>
    <row r="8183" spans="2:11" x14ac:dyDescent="0.25">
      <c r="B8183" s="103"/>
      <c r="C8183" s="123"/>
      <c r="D8183" s="103"/>
      <c r="E8183" s="103"/>
      <c r="F8183" s="103"/>
      <c r="H8183" s="123"/>
      <c r="I8183" s="103"/>
      <c r="J8183" s="103"/>
      <c r="K8183" s="103"/>
    </row>
    <row r="8184" spans="2:11" x14ac:dyDescent="0.25">
      <c r="B8184" s="103"/>
      <c r="C8184" s="123"/>
      <c r="D8184" s="103"/>
      <c r="E8184" s="103"/>
      <c r="F8184" s="103"/>
      <c r="H8184" s="123"/>
      <c r="I8184" s="103"/>
      <c r="J8184" s="103"/>
      <c r="K8184" s="103"/>
    </row>
    <row r="8185" spans="2:11" x14ac:dyDescent="0.25">
      <c r="B8185" s="103"/>
      <c r="C8185" s="123"/>
      <c r="D8185" s="103"/>
      <c r="E8185" s="103"/>
      <c r="F8185" s="103"/>
      <c r="H8185" s="123"/>
      <c r="I8185" s="103"/>
      <c r="J8185" s="103"/>
      <c r="K8185" s="103"/>
    </row>
    <row r="8186" spans="2:11" x14ac:dyDescent="0.25">
      <c r="B8186" s="103"/>
      <c r="C8186" s="123"/>
      <c r="D8186" s="103"/>
      <c r="E8186" s="103"/>
      <c r="F8186" s="103"/>
      <c r="H8186" s="123"/>
      <c r="I8186" s="103"/>
      <c r="J8186" s="103"/>
      <c r="K8186" s="103"/>
    </row>
    <row r="8187" spans="2:11" x14ac:dyDescent="0.25">
      <c r="B8187" s="103"/>
      <c r="C8187" s="123"/>
      <c r="D8187" s="103"/>
      <c r="E8187" s="103"/>
      <c r="F8187" s="103"/>
      <c r="H8187" s="123"/>
      <c r="I8187" s="103"/>
      <c r="J8187" s="103"/>
      <c r="K8187" s="103"/>
    </row>
    <row r="8188" spans="2:11" x14ac:dyDescent="0.25">
      <c r="B8188" s="103"/>
      <c r="C8188" s="123"/>
      <c r="D8188" s="103"/>
      <c r="E8188" s="103"/>
      <c r="F8188" s="103"/>
      <c r="H8188" s="123"/>
      <c r="I8188" s="103"/>
      <c r="J8188" s="103"/>
      <c r="K8188" s="103"/>
    </row>
    <row r="8189" spans="2:11" x14ac:dyDescent="0.25">
      <c r="B8189" s="103"/>
      <c r="C8189" s="123"/>
      <c r="D8189" s="103"/>
      <c r="E8189" s="103"/>
      <c r="F8189" s="103"/>
      <c r="H8189" s="123"/>
      <c r="I8189" s="103"/>
      <c r="J8189" s="103"/>
      <c r="K8189" s="103"/>
    </row>
    <row r="8190" spans="2:11" x14ac:dyDescent="0.25">
      <c r="B8190" s="103"/>
      <c r="C8190" s="123"/>
      <c r="D8190" s="103"/>
      <c r="E8190" s="103"/>
      <c r="F8190" s="103"/>
      <c r="H8190" s="123"/>
      <c r="I8190" s="103"/>
      <c r="J8190" s="103"/>
      <c r="K8190" s="103"/>
    </row>
    <row r="8191" spans="2:11" x14ac:dyDescent="0.25">
      <c r="B8191" s="103"/>
      <c r="C8191" s="123"/>
      <c r="D8191" s="103"/>
      <c r="E8191" s="103"/>
      <c r="F8191" s="103"/>
      <c r="H8191" s="123"/>
      <c r="I8191" s="103"/>
      <c r="J8191" s="103"/>
      <c r="K8191" s="103"/>
    </row>
    <row r="8192" spans="2:11" x14ac:dyDescent="0.25">
      <c r="B8192" s="103"/>
      <c r="C8192" s="123"/>
      <c r="D8192" s="103"/>
      <c r="E8192" s="103"/>
      <c r="F8192" s="103"/>
      <c r="H8192" s="123"/>
      <c r="I8192" s="103"/>
      <c r="J8192" s="103"/>
      <c r="K8192" s="103"/>
    </row>
    <row r="8193" spans="2:11" x14ac:dyDescent="0.25">
      <c r="B8193" s="103"/>
      <c r="C8193" s="123"/>
      <c r="D8193" s="103"/>
      <c r="E8193" s="103"/>
      <c r="F8193" s="103"/>
      <c r="H8193" s="123"/>
      <c r="I8193" s="103"/>
      <c r="J8193" s="103"/>
      <c r="K8193" s="103"/>
    </row>
    <row r="8194" spans="2:11" x14ac:dyDescent="0.25">
      <c r="B8194" s="103"/>
      <c r="C8194" s="123"/>
      <c r="D8194" s="103"/>
      <c r="E8194" s="103"/>
      <c r="F8194" s="103"/>
      <c r="H8194" s="123"/>
      <c r="I8194" s="103"/>
      <c r="J8194" s="103"/>
      <c r="K8194" s="103"/>
    </row>
    <row r="8195" spans="2:11" x14ac:dyDescent="0.25">
      <c r="B8195" s="103"/>
      <c r="C8195" s="123"/>
      <c r="D8195" s="103"/>
      <c r="E8195" s="103"/>
      <c r="F8195" s="103"/>
      <c r="H8195" s="123"/>
      <c r="I8195" s="103"/>
      <c r="J8195" s="103"/>
      <c r="K8195" s="103"/>
    </row>
    <row r="8196" spans="2:11" x14ac:dyDescent="0.25">
      <c r="B8196" s="103"/>
      <c r="C8196" s="123"/>
      <c r="D8196" s="103"/>
      <c r="E8196" s="103"/>
      <c r="F8196" s="103"/>
      <c r="H8196" s="123"/>
      <c r="I8196" s="103"/>
      <c r="J8196" s="103"/>
      <c r="K8196" s="103"/>
    </row>
    <row r="8197" spans="2:11" x14ac:dyDescent="0.25">
      <c r="B8197" s="103"/>
      <c r="C8197" s="123"/>
      <c r="D8197" s="103"/>
      <c r="E8197" s="103"/>
      <c r="F8197" s="103"/>
      <c r="H8197" s="123"/>
      <c r="I8197" s="103"/>
      <c r="J8197" s="103"/>
      <c r="K8197" s="103"/>
    </row>
    <row r="8198" spans="2:11" x14ac:dyDescent="0.25">
      <c r="B8198" s="103"/>
      <c r="C8198" s="123"/>
      <c r="D8198" s="103"/>
      <c r="E8198" s="103"/>
      <c r="F8198" s="103"/>
      <c r="H8198" s="123"/>
      <c r="I8198" s="103"/>
      <c r="J8198" s="103"/>
      <c r="K8198" s="103"/>
    </row>
    <row r="8199" spans="2:11" x14ac:dyDescent="0.25">
      <c r="B8199" s="103"/>
      <c r="C8199" s="123"/>
      <c r="D8199" s="103"/>
      <c r="E8199" s="103"/>
      <c r="F8199" s="103"/>
      <c r="H8199" s="123"/>
      <c r="I8199" s="103"/>
      <c r="J8199" s="103"/>
      <c r="K8199" s="103"/>
    </row>
    <row r="8200" spans="2:11" x14ac:dyDescent="0.25">
      <c r="B8200" s="103"/>
      <c r="C8200" s="123"/>
      <c r="D8200" s="103"/>
      <c r="E8200" s="103"/>
      <c r="F8200" s="103"/>
      <c r="H8200" s="123"/>
      <c r="I8200" s="103"/>
      <c r="J8200" s="103"/>
      <c r="K8200" s="103"/>
    </row>
    <row r="8201" spans="2:11" x14ac:dyDescent="0.25">
      <c r="B8201" s="103"/>
      <c r="C8201" s="123"/>
      <c r="D8201" s="103"/>
      <c r="E8201" s="103"/>
      <c r="F8201" s="103"/>
      <c r="H8201" s="123"/>
      <c r="I8201" s="103"/>
      <c r="J8201" s="103"/>
      <c r="K8201" s="103"/>
    </row>
    <row r="8202" spans="2:11" x14ac:dyDescent="0.25">
      <c r="B8202" s="103"/>
      <c r="C8202" s="123"/>
      <c r="D8202" s="103"/>
      <c r="E8202" s="103"/>
      <c r="F8202" s="103"/>
      <c r="H8202" s="123"/>
      <c r="I8202" s="103"/>
      <c r="J8202" s="103"/>
      <c r="K8202" s="103"/>
    </row>
    <row r="8203" spans="2:11" x14ac:dyDescent="0.25">
      <c r="B8203" s="103"/>
      <c r="C8203" s="123"/>
      <c r="D8203" s="103"/>
      <c r="E8203" s="103"/>
      <c r="F8203" s="103"/>
      <c r="H8203" s="123"/>
      <c r="I8203" s="103"/>
      <c r="J8203" s="103"/>
      <c r="K8203" s="103"/>
    </row>
    <row r="8204" spans="2:11" x14ac:dyDescent="0.25">
      <c r="B8204" s="103"/>
      <c r="C8204" s="123"/>
      <c r="D8204" s="103"/>
      <c r="E8204" s="103"/>
      <c r="F8204" s="103"/>
      <c r="H8204" s="123"/>
      <c r="I8204" s="103"/>
      <c r="J8204" s="103"/>
      <c r="K8204" s="103"/>
    </row>
    <row r="8205" spans="2:11" x14ac:dyDescent="0.25">
      <c r="B8205" s="103"/>
      <c r="C8205" s="123"/>
      <c r="D8205" s="103"/>
      <c r="E8205" s="103"/>
      <c r="F8205" s="103"/>
      <c r="H8205" s="123"/>
      <c r="I8205" s="103"/>
      <c r="J8205" s="103"/>
      <c r="K8205" s="103"/>
    </row>
    <row r="8206" spans="2:11" x14ac:dyDescent="0.25">
      <c r="B8206" s="103"/>
      <c r="C8206" s="123"/>
      <c r="D8206" s="103"/>
      <c r="E8206" s="103"/>
      <c r="F8206" s="103"/>
      <c r="H8206" s="123"/>
      <c r="I8206" s="103"/>
      <c r="J8206" s="103"/>
      <c r="K8206" s="103"/>
    </row>
    <row r="8207" spans="2:11" x14ac:dyDescent="0.25">
      <c r="B8207" s="103"/>
      <c r="C8207" s="123"/>
      <c r="D8207" s="103"/>
      <c r="E8207" s="103"/>
      <c r="F8207" s="103"/>
      <c r="H8207" s="123"/>
      <c r="I8207" s="103"/>
      <c r="J8207" s="103"/>
      <c r="K8207" s="103"/>
    </row>
    <row r="8208" spans="2:11" x14ac:dyDescent="0.25">
      <c r="B8208" s="103"/>
      <c r="C8208" s="123"/>
      <c r="D8208" s="103"/>
      <c r="E8208" s="103"/>
      <c r="F8208" s="103"/>
      <c r="H8208" s="123"/>
      <c r="I8208" s="103"/>
      <c r="J8208" s="103"/>
      <c r="K8208" s="103"/>
    </row>
    <row r="8209" spans="2:11" x14ac:dyDescent="0.25">
      <c r="B8209" s="103"/>
      <c r="C8209" s="123"/>
      <c r="D8209" s="103"/>
      <c r="E8209" s="103"/>
      <c r="F8209" s="103"/>
      <c r="H8209" s="123"/>
      <c r="I8209" s="103"/>
      <c r="J8209" s="103"/>
      <c r="K8209" s="103"/>
    </row>
    <row r="8210" spans="2:11" x14ac:dyDescent="0.25">
      <c r="B8210" s="103"/>
      <c r="C8210" s="123"/>
      <c r="D8210" s="103"/>
      <c r="E8210" s="103"/>
      <c r="F8210" s="103"/>
      <c r="H8210" s="123"/>
      <c r="I8210" s="103"/>
      <c r="J8210" s="103"/>
      <c r="K8210" s="103"/>
    </row>
    <row r="8211" spans="2:11" x14ac:dyDescent="0.25">
      <c r="B8211" s="103"/>
      <c r="C8211" s="123"/>
      <c r="D8211" s="103"/>
      <c r="E8211" s="103"/>
      <c r="F8211" s="103"/>
      <c r="H8211" s="123"/>
      <c r="I8211" s="103"/>
      <c r="J8211" s="103"/>
      <c r="K8211" s="103"/>
    </row>
    <row r="8212" spans="2:11" x14ac:dyDescent="0.25">
      <c r="B8212" s="103"/>
      <c r="C8212" s="123"/>
      <c r="D8212" s="103"/>
      <c r="E8212" s="103"/>
      <c r="F8212" s="103"/>
      <c r="H8212" s="123"/>
      <c r="I8212" s="103"/>
      <c r="J8212" s="103"/>
      <c r="K8212" s="103"/>
    </row>
    <row r="8213" spans="2:11" x14ac:dyDescent="0.25">
      <c r="B8213" s="103"/>
      <c r="C8213" s="123"/>
      <c r="D8213" s="103"/>
      <c r="E8213" s="103"/>
      <c r="F8213" s="103"/>
      <c r="H8213" s="123"/>
      <c r="I8213" s="103"/>
      <c r="J8213" s="103"/>
      <c r="K8213" s="103"/>
    </row>
    <row r="8214" spans="2:11" x14ac:dyDescent="0.25">
      <c r="B8214" s="103"/>
      <c r="C8214" s="123"/>
      <c r="D8214" s="103"/>
      <c r="E8214" s="103"/>
      <c r="F8214" s="103"/>
      <c r="H8214" s="123"/>
      <c r="I8214" s="103"/>
      <c r="J8214" s="103"/>
      <c r="K8214" s="103"/>
    </row>
    <row r="8215" spans="2:11" x14ac:dyDescent="0.25">
      <c r="B8215" s="103"/>
      <c r="C8215" s="123"/>
      <c r="D8215" s="103"/>
      <c r="E8215" s="103"/>
      <c r="F8215" s="103"/>
      <c r="H8215" s="123"/>
      <c r="I8215" s="103"/>
      <c r="J8215" s="103"/>
      <c r="K8215" s="103"/>
    </row>
    <row r="8216" spans="2:11" x14ac:dyDescent="0.25">
      <c r="B8216" s="103"/>
      <c r="C8216" s="123"/>
      <c r="D8216" s="103"/>
      <c r="E8216" s="103"/>
      <c r="F8216" s="103"/>
      <c r="H8216" s="123"/>
      <c r="I8216" s="103"/>
      <c r="J8216" s="103"/>
      <c r="K8216" s="103"/>
    </row>
    <row r="8217" spans="2:11" x14ac:dyDescent="0.25">
      <c r="B8217" s="103"/>
      <c r="C8217" s="123"/>
      <c r="D8217" s="103"/>
      <c r="E8217" s="103"/>
      <c r="F8217" s="103"/>
      <c r="H8217" s="123"/>
      <c r="I8217" s="103"/>
      <c r="J8217" s="103"/>
      <c r="K8217" s="103"/>
    </row>
    <row r="8218" spans="2:11" x14ac:dyDescent="0.25">
      <c r="B8218" s="103"/>
      <c r="C8218" s="123"/>
      <c r="D8218" s="103"/>
      <c r="E8218" s="103"/>
      <c r="F8218" s="103"/>
      <c r="H8218" s="123"/>
      <c r="I8218" s="103"/>
      <c r="J8218" s="103"/>
      <c r="K8218" s="103"/>
    </row>
    <row r="8219" spans="2:11" x14ac:dyDescent="0.25">
      <c r="B8219" s="103"/>
      <c r="C8219" s="123"/>
      <c r="D8219" s="103"/>
      <c r="E8219" s="103"/>
      <c r="F8219" s="103"/>
      <c r="H8219" s="123"/>
      <c r="I8219" s="103"/>
      <c r="J8219" s="103"/>
      <c r="K8219" s="103"/>
    </row>
    <row r="8220" spans="2:11" x14ac:dyDescent="0.25">
      <c r="B8220" s="103"/>
      <c r="C8220" s="123"/>
      <c r="D8220" s="103"/>
      <c r="E8220" s="103"/>
      <c r="F8220" s="103"/>
      <c r="H8220" s="123"/>
      <c r="I8220" s="103"/>
      <c r="J8220" s="103"/>
      <c r="K8220" s="103"/>
    </row>
    <row r="8221" spans="2:11" x14ac:dyDescent="0.25">
      <c r="B8221" s="103"/>
      <c r="C8221" s="123"/>
      <c r="D8221" s="103"/>
      <c r="E8221" s="103"/>
      <c r="F8221" s="103"/>
      <c r="H8221" s="123"/>
      <c r="I8221" s="103"/>
      <c r="J8221" s="103"/>
      <c r="K8221" s="103"/>
    </row>
    <row r="8222" spans="2:11" x14ac:dyDescent="0.25">
      <c r="B8222" s="103"/>
      <c r="C8222" s="123"/>
      <c r="D8222" s="103"/>
      <c r="E8222" s="103"/>
      <c r="F8222" s="103"/>
      <c r="H8222" s="123"/>
      <c r="I8222" s="103"/>
      <c r="J8222" s="103"/>
      <c r="K8222" s="103"/>
    </row>
    <row r="8223" spans="2:11" x14ac:dyDescent="0.25">
      <c r="B8223" s="103"/>
      <c r="C8223" s="123"/>
      <c r="D8223" s="103"/>
      <c r="E8223" s="103"/>
      <c r="F8223" s="103"/>
      <c r="H8223" s="123"/>
      <c r="I8223" s="103"/>
      <c r="J8223" s="103"/>
      <c r="K8223" s="103"/>
    </row>
    <row r="8224" spans="2:11" x14ac:dyDescent="0.25">
      <c r="B8224" s="103"/>
      <c r="C8224" s="123"/>
      <c r="D8224" s="103"/>
      <c r="E8224" s="103"/>
      <c r="F8224" s="103"/>
      <c r="H8224" s="123"/>
      <c r="I8224" s="103"/>
      <c r="J8224" s="103"/>
      <c r="K8224" s="103"/>
    </row>
    <row r="8225" spans="2:11" x14ac:dyDescent="0.25">
      <c r="B8225" s="103"/>
      <c r="C8225" s="123"/>
      <c r="D8225" s="103"/>
      <c r="E8225" s="103"/>
      <c r="F8225" s="103"/>
      <c r="H8225" s="123"/>
      <c r="I8225" s="103"/>
      <c r="J8225" s="103"/>
      <c r="K8225" s="103"/>
    </row>
    <row r="8226" spans="2:11" x14ac:dyDescent="0.25">
      <c r="B8226" s="103"/>
      <c r="C8226" s="123"/>
      <c r="D8226" s="103"/>
      <c r="E8226" s="103"/>
      <c r="F8226" s="103"/>
      <c r="H8226" s="123"/>
      <c r="I8226" s="103"/>
      <c r="J8226" s="103"/>
      <c r="K8226" s="103"/>
    </row>
    <row r="8227" spans="2:11" x14ac:dyDescent="0.25">
      <c r="B8227" s="103"/>
      <c r="C8227" s="123"/>
      <c r="D8227" s="103"/>
      <c r="E8227" s="103"/>
      <c r="F8227" s="103"/>
      <c r="H8227" s="123"/>
      <c r="I8227" s="103"/>
      <c r="J8227" s="103"/>
      <c r="K8227" s="103"/>
    </row>
    <row r="8228" spans="2:11" x14ac:dyDescent="0.25">
      <c r="B8228" s="103"/>
      <c r="C8228" s="123"/>
      <c r="D8228" s="103"/>
      <c r="E8228" s="103"/>
      <c r="F8228" s="103"/>
      <c r="H8228" s="123"/>
      <c r="I8228" s="103"/>
      <c r="J8228" s="103"/>
      <c r="K8228" s="103"/>
    </row>
    <row r="8229" spans="2:11" x14ac:dyDescent="0.25">
      <c r="B8229" s="103"/>
      <c r="C8229" s="123"/>
      <c r="D8229" s="103"/>
      <c r="E8229" s="103"/>
      <c r="F8229" s="103"/>
      <c r="H8229" s="123"/>
      <c r="I8229" s="103"/>
      <c r="J8229" s="103"/>
      <c r="K8229" s="103"/>
    </row>
    <row r="8230" spans="2:11" x14ac:dyDescent="0.25">
      <c r="B8230" s="103"/>
      <c r="C8230" s="123"/>
      <c r="D8230" s="103"/>
      <c r="E8230" s="103"/>
      <c r="F8230" s="103"/>
      <c r="H8230" s="123"/>
      <c r="I8230" s="103"/>
      <c r="J8230" s="103"/>
      <c r="K8230" s="103"/>
    </row>
    <row r="8231" spans="2:11" x14ac:dyDescent="0.25">
      <c r="B8231" s="103"/>
      <c r="C8231" s="123"/>
      <c r="D8231" s="103"/>
      <c r="E8231" s="103"/>
      <c r="F8231" s="103"/>
      <c r="H8231" s="123"/>
      <c r="I8231" s="103"/>
      <c r="J8231" s="103"/>
      <c r="K8231" s="103"/>
    </row>
    <row r="8232" spans="2:11" x14ac:dyDescent="0.25">
      <c r="B8232" s="103"/>
      <c r="C8232" s="123"/>
      <c r="D8232" s="103"/>
      <c r="E8232" s="103"/>
      <c r="F8232" s="103"/>
      <c r="H8232" s="123"/>
      <c r="I8232" s="103"/>
      <c r="J8232" s="103"/>
      <c r="K8232" s="103"/>
    </row>
    <row r="8233" spans="2:11" x14ac:dyDescent="0.25">
      <c r="B8233" s="103"/>
      <c r="C8233" s="123"/>
      <c r="D8233" s="103"/>
      <c r="E8233" s="103"/>
      <c r="F8233" s="103"/>
      <c r="H8233" s="123"/>
      <c r="I8233" s="103"/>
      <c r="J8233" s="103"/>
      <c r="K8233" s="103"/>
    </row>
    <row r="8234" spans="2:11" x14ac:dyDescent="0.25">
      <c r="B8234" s="103"/>
      <c r="C8234" s="123"/>
      <c r="D8234" s="103"/>
      <c r="E8234" s="103"/>
      <c r="F8234" s="103"/>
      <c r="H8234" s="123"/>
      <c r="I8234" s="103"/>
      <c r="J8234" s="103"/>
      <c r="K8234" s="103"/>
    </row>
    <row r="8235" spans="2:11" x14ac:dyDescent="0.25">
      <c r="B8235" s="103"/>
      <c r="C8235" s="123"/>
      <c r="D8235" s="103"/>
      <c r="E8235" s="103"/>
      <c r="F8235" s="103"/>
      <c r="H8235" s="123"/>
      <c r="I8235" s="103"/>
      <c r="J8235" s="103"/>
      <c r="K8235" s="103"/>
    </row>
    <row r="8236" spans="2:11" x14ac:dyDescent="0.25">
      <c r="B8236" s="103"/>
      <c r="C8236" s="123"/>
      <c r="D8236" s="103"/>
      <c r="E8236" s="103"/>
      <c r="F8236" s="103"/>
      <c r="H8236" s="123"/>
      <c r="I8236" s="103"/>
      <c r="J8236" s="103"/>
      <c r="K8236" s="103"/>
    </row>
    <row r="8237" spans="2:11" x14ac:dyDescent="0.25">
      <c r="B8237" s="103"/>
      <c r="C8237" s="123"/>
      <c r="D8237" s="103"/>
      <c r="E8237" s="103"/>
      <c r="F8237" s="103"/>
      <c r="H8237" s="123"/>
      <c r="I8237" s="103"/>
      <c r="J8237" s="103"/>
      <c r="K8237" s="103"/>
    </row>
    <row r="8238" spans="2:11" x14ac:dyDescent="0.25">
      <c r="B8238" s="103"/>
      <c r="C8238" s="123"/>
      <c r="D8238" s="103"/>
      <c r="E8238" s="103"/>
      <c r="F8238" s="103"/>
      <c r="H8238" s="123"/>
      <c r="I8238" s="103"/>
      <c r="J8238" s="103"/>
      <c r="K8238" s="103"/>
    </row>
    <row r="8239" spans="2:11" x14ac:dyDescent="0.25">
      <c r="B8239" s="103"/>
      <c r="C8239" s="123"/>
      <c r="D8239" s="103"/>
      <c r="E8239" s="103"/>
      <c r="F8239" s="103"/>
      <c r="H8239" s="123"/>
      <c r="I8239" s="103"/>
      <c r="J8239" s="103"/>
      <c r="K8239" s="103"/>
    </row>
    <row r="8240" spans="2:11" x14ac:dyDescent="0.25">
      <c r="B8240" s="103"/>
      <c r="C8240" s="123"/>
      <c r="D8240" s="103"/>
      <c r="E8240" s="103"/>
      <c r="F8240" s="103"/>
      <c r="H8240" s="123"/>
      <c r="I8240" s="103"/>
      <c r="J8240" s="103"/>
      <c r="K8240" s="103"/>
    </row>
    <row r="8241" spans="2:11" x14ac:dyDescent="0.25">
      <c r="B8241" s="103"/>
      <c r="C8241" s="123"/>
      <c r="D8241" s="103"/>
      <c r="E8241" s="103"/>
      <c r="F8241" s="103"/>
      <c r="H8241" s="123"/>
      <c r="I8241" s="103"/>
      <c r="J8241" s="103"/>
      <c r="K8241" s="103"/>
    </row>
    <row r="8242" spans="2:11" x14ac:dyDescent="0.25">
      <c r="B8242" s="103"/>
      <c r="C8242" s="123"/>
      <c r="D8242" s="103"/>
      <c r="E8242" s="103"/>
      <c r="F8242" s="103"/>
      <c r="H8242" s="123"/>
      <c r="I8242" s="103"/>
      <c r="J8242" s="103"/>
      <c r="K8242" s="103"/>
    </row>
    <row r="8243" spans="2:11" x14ac:dyDescent="0.25">
      <c r="B8243" s="103"/>
      <c r="C8243" s="123"/>
      <c r="D8243" s="103"/>
      <c r="E8243" s="103"/>
      <c r="F8243" s="103"/>
      <c r="H8243" s="123"/>
      <c r="I8243" s="103"/>
      <c r="J8243" s="103"/>
      <c r="K8243" s="103"/>
    </row>
    <row r="8244" spans="2:11" x14ac:dyDescent="0.25">
      <c r="B8244" s="103"/>
      <c r="C8244" s="123"/>
      <c r="D8244" s="103"/>
      <c r="E8244" s="103"/>
      <c r="F8244" s="103"/>
      <c r="H8244" s="123"/>
      <c r="I8244" s="103"/>
      <c r="J8244" s="103"/>
      <c r="K8244" s="103"/>
    </row>
    <row r="8245" spans="2:11" x14ac:dyDescent="0.25">
      <c r="B8245" s="103"/>
      <c r="C8245" s="123"/>
      <c r="D8245" s="103"/>
      <c r="E8245" s="103"/>
      <c r="F8245" s="103"/>
      <c r="H8245" s="123"/>
      <c r="I8245" s="103"/>
      <c r="J8245" s="103"/>
      <c r="K8245" s="103"/>
    </row>
    <row r="8246" spans="2:11" x14ac:dyDescent="0.25">
      <c r="B8246" s="103"/>
      <c r="C8246" s="123"/>
      <c r="D8246" s="103"/>
      <c r="E8246" s="103"/>
      <c r="F8246" s="103"/>
      <c r="H8246" s="123"/>
      <c r="I8246" s="103"/>
      <c r="J8246" s="103"/>
      <c r="K8246" s="103"/>
    </row>
    <row r="8247" spans="2:11" x14ac:dyDescent="0.25">
      <c r="B8247" s="103"/>
      <c r="C8247" s="123"/>
      <c r="D8247" s="103"/>
      <c r="E8247" s="103"/>
      <c r="F8247" s="103"/>
      <c r="H8247" s="123"/>
      <c r="I8247" s="103"/>
      <c r="J8247" s="103"/>
      <c r="K8247" s="103"/>
    </row>
    <row r="8248" spans="2:11" x14ac:dyDescent="0.25">
      <c r="B8248" s="103"/>
      <c r="C8248" s="123"/>
      <c r="D8248" s="103"/>
      <c r="E8248" s="103"/>
      <c r="F8248" s="103"/>
      <c r="H8248" s="123"/>
      <c r="I8248" s="103"/>
      <c r="J8248" s="103"/>
      <c r="K8248" s="103"/>
    </row>
    <row r="8249" spans="2:11" x14ac:dyDescent="0.25">
      <c r="B8249" s="103"/>
      <c r="C8249" s="123"/>
      <c r="D8249" s="103"/>
      <c r="E8249" s="103"/>
      <c r="F8249" s="103"/>
      <c r="H8249" s="123"/>
      <c r="I8249" s="103"/>
      <c r="J8249" s="103"/>
      <c r="K8249" s="103"/>
    </row>
    <row r="8250" spans="2:11" x14ac:dyDescent="0.25">
      <c r="B8250" s="103"/>
      <c r="C8250" s="123"/>
      <c r="D8250" s="103"/>
      <c r="E8250" s="103"/>
      <c r="F8250" s="103"/>
      <c r="H8250" s="123"/>
      <c r="I8250" s="103"/>
      <c r="J8250" s="103"/>
      <c r="K8250" s="103"/>
    </row>
    <row r="8251" spans="2:11" x14ac:dyDescent="0.25">
      <c r="B8251" s="103"/>
      <c r="C8251" s="123"/>
      <c r="D8251" s="103"/>
      <c r="E8251" s="103"/>
      <c r="F8251" s="103"/>
      <c r="H8251" s="123"/>
      <c r="I8251" s="103"/>
      <c r="J8251" s="103"/>
      <c r="K8251" s="103"/>
    </row>
    <row r="8252" spans="2:11" x14ac:dyDescent="0.25">
      <c r="B8252" s="103"/>
      <c r="C8252" s="123"/>
      <c r="D8252" s="103"/>
      <c r="E8252" s="103"/>
      <c r="F8252" s="103"/>
      <c r="H8252" s="123"/>
      <c r="I8252" s="103"/>
      <c r="J8252" s="103"/>
      <c r="K8252" s="103"/>
    </row>
    <row r="8253" spans="2:11" x14ac:dyDescent="0.25">
      <c r="B8253" s="103"/>
      <c r="C8253" s="123"/>
      <c r="D8253" s="103"/>
      <c r="E8253" s="103"/>
      <c r="F8253" s="103"/>
      <c r="H8253" s="123"/>
      <c r="I8253" s="103"/>
      <c r="J8253" s="103"/>
      <c r="K8253" s="103"/>
    </row>
    <row r="8254" spans="2:11" x14ac:dyDescent="0.25">
      <c r="B8254" s="103"/>
      <c r="C8254" s="123"/>
      <c r="D8254" s="103"/>
      <c r="E8254" s="103"/>
      <c r="F8254" s="103"/>
      <c r="H8254" s="123"/>
      <c r="I8254" s="103"/>
      <c r="J8254" s="103"/>
      <c r="K8254" s="103"/>
    </row>
    <row r="8255" spans="2:11" x14ac:dyDescent="0.25">
      <c r="B8255" s="103"/>
      <c r="C8255" s="123"/>
      <c r="D8255" s="103"/>
      <c r="E8255" s="103"/>
      <c r="F8255" s="103"/>
      <c r="H8255" s="123"/>
      <c r="I8255" s="103"/>
      <c r="J8255" s="103"/>
      <c r="K8255" s="103"/>
    </row>
    <row r="8256" spans="2:11" x14ac:dyDescent="0.25">
      <c r="B8256" s="103"/>
      <c r="C8256" s="123"/>
      <c r="D8256" s="103"/>
      <c r="E8256" s="103"/>
      <c r="F8256" s="103"/>
      <c r="H8256" s="123"/>
      <c r="I8256" s="103"/>
      <c r="J8256" s="103"/>
      <c r="K8256" s="103"/>
    </row>
    <row r="8257" spans="2:11" x14ac:dyDescent="0.25">
      <c r="B8257" s="103"/>
      <c r="C8257" s="123"/>
      <c r="D8257" s="103"/>
      <c r="E8257" s="103"/>
      <c r="F8257" s="103"/>
      <c r="H8257" s="123"/>
      <c r="I8257" s="103"/>
      <c r="J8257" s="103"/>
      <c r="K8257" s="103"/>
    </row>
    <row r="8258" spans="2:11" x14ac:dyDescent="0.25">
      <c r="B8258" s="103"/>
      <c r="C8258" s="123"/>
      <c r="D8258" s="103"/>
      <c r="E8258" s="103"/>
      <c r="F8258" s="103"/>
      <c r="H8258" s="123"/>
      <c r="I8258" s="103"/>
      <c r="J8258" s="103"/>
      <c r="K8258" s="103"/>
    </row>
    <row r="8259" spans="2:11" x14ac:dyDescent="0.25">
      <c r="B8259" s="103"/>
      <c r="C8259" s="123"/>
      <c r="D8259" s="103"/>
      <c r="E8259" s="103"/>
      <c r="F8259" s="103"/>
      <c r="H8259" s="123"/>
      <c r="I8259" s="103"/>
      <c r="J8259" s="103"/>
      <c r="K8259" s="103"/>
    </row>
    <row r="8260" spans="2:11" x14ac:dyDescent="0.25">
      <c r="B8260" s="103"/>
      <c r="C8260" s="123"/>
      <c r="D8260" s="103"/>
      <c r="E8260" s="103"/>
      <c r="F8260" s="103"/>
      <c r="H8260" s="123"/>
      <c r="I8260" s="103"/>
      <c r="J8260" s="103"/>
      <c r="K8260" s="103"/>
    </row>
    <row r="8261" spans="2:11" x14ac:dyDescent="0.25">
      <c r="B8261" s="103"/>
      <c r="C8261" s="123"/>
      <c r="D8261" s="103"/>
      <c r="E8261" s="103"/>
      <c r="F8261" s="103"/>
      <c r="H8261" s="123"/>
      <c r="I8261" s="103"/>
      <c r="J8261" s="103"/>
      <c r="K8261" s="103"/>
    </row>
    <row r="8262" spans="2:11" x14ac:dyDescent="0.25">
      <c r="B8262" s="103"/>
      <c r="C8262" s="123"/>
      <c r="D8262" s="103"/>
      <c r="E8262" s="103"/>
      <c r="F8262" s="103"/>
      <c r="H8262" s="123"/>
      <c r="I8262" s="103"/>
      <c r="J8262" s="103"/>
      <c r="K8262" s="103"/>
    </row>
    <row r="8263" spans="2:11" x14ac:dyDescent="0.25">
      <c r="B8263" s="103"/>
      <c r="C8263" s="123"/>
      <c r="D8263" s="103"/>
      <c r="E8263" s="103"/>
      <c r="F8263" s="103"/>
      <c r="H8263" s="123"/>
      <c r="I8263" s="103"/>
      <c r="J8263" s="103"/>
      <c r="K8263" s="103"/>
    </row>
    <row r="8264" spans="2:11" x14ac:dyDescent="0.25">
      <c r="B8264" s="103"/>
      <c r="C8264" s="123"/>
      <c r="D8264" s="103"/>
      <c r="E8264" s="103"/>
      <c r="F8264" s="103"/>
      <c r="H8264" s="123"/>
      <c r="I8264" s="103"/>
      <c r="J8264" s="103"/>
      <c r="K8264" s="103"/>
    </row>
    <row r="8265" spans="2:11" x14ac:dyDescent="0.25">
      <c r="B8265" s="103"/>
      <c r="C8265" s="123"/>
      <c r="D8265" s="103"/>
      <c r="E8265" s="103"/>
      <c r="F8265" s="103"/>
      <c r="H8265" s="123"/>
      <c r="I8265" s="103"/>
      <c r="J8265" s="103"/>
      <c r="K8265" s="103"/>
    </row>
    <row r="8266" spans="2:11" x14ac:dyDescent="0.25">
      <c r="B8266" s="103"/>
      <c r="C8266" s="123"/>
      <c r="D8266" s="103"/>
      <c r="E8266" s="103"/>
      <c r="F8266" s="103"/>
      <c r="H8266" s="123"/>
      <c r="I8266" s="103"/>
      <c r="J8266" s="103"/>
      <c r="K8266" s="103"/>
    </row>
    <row r="8267" spans="2:11" x14ac:dyDescent="0.25">
      <c r="B8267" s="103"/>
      <c r="C8267" s="123"/>
      <c r="D8267" s="103"/>
      <c r="E8267" s="103"/>
      <c r="F8267" s="103"/>
      <c r="H8267" s="123"/>
      <c r="I8267" s="103"/>
      <c r="J8267" s="103"/>
      <c r="K8267" s="103"/>
    </row>
    <row r="8268" spans="2:11" x14ac:dyDescent="0.25">
      <c r="B8268" s="103"/>
      <c r="C8268" s="123"/>
      <c r="D8268" s="103"/>
      <c r="E8268" s="103"/>
      <c r="F8268" s="103"/>
      <c r="H8268" s="123"/>
      <c r="I8268" s="103"/>
      <c r="J8268" s="103"/>
      <c r="K8268" s="103"/>
    </row>
    <row r="8269" spans="2:11" x14ac:dyDescent="0.25">
      <c r="B8269" s="103"/>
      <c r="C8269" s="123"/>
      <c r="D8269" s="103"/>
      <c r="E8269" s="103"/>
      <c r="F8269" s="103"/>
      <c r="H8269" s="123"/>
      <c r="I8269" s="103"/>
      <c r="J8269" s="103"/>
      <c r="K8269" s="103"/>
    </row>
    <row r="8270" spans="2:11" x14ac:dyDescent="0.25">
      <c r="B8270" s="103"/>
      <c r="C8270" s="123"/>
      <c r="D8270" s="103"/>
      <c r="E8270" s="103"/>
      <c r="F8270" s="103"/>
      <c r="H8270" s="123"/>
      <c r="I8270" s="103"/>
      <c r="J8270" s="103"/>
      <c r="K8270" s="103"/>
    </row>
    <row r="8271" spans="2:11" x14ac:dyDescent="0.25">
      <c r="B8271" s="103"/>
      <c r="C8271" s="123"/>
      <c r="D8271" s="103"/>
      <c r="E8271" s="103"/>
      <c r="F8271" s="103"/>
      <c r="H8271" s="123"/>
      <c r="I8271" s="103"/>
      <c r="J8271" s="103"/>
      <c r="K8271" s="103"/>
    </row>
    <row r="8272" spans="2:11" x14ac:dyDescent="0.25">
      <c r="B8272" s="103"/>
      <c r="C8272" s="123"/>
      <c r="D8272" s="103"/>
      <c r="E8272" s="103"/>
      <c r="F8272" s="103"/>
      <c r="H8272" s="123"/>
      <c r="I8272" s="103"/>
      <c r="J8272" s="103"/>
      <c r="K8272" s="103"/>
    </row>
    <row r="8273" spans="2:11" x14ac:dyDescent="0.25">
      <c r="B8273" s="103"/>
      <c r="C8273" s="123"/>
      <c r="D8273" s="103"/>
      <c r="E8273" s="103"/>
      <c r="F8273" s="103"/>
      <c r="H8273" s="123"/>
      <c r="I8273" s="103"/>
      <c r="J8273" s="103"/>
      <c r="K8273" s="103"/>
    </row>
    <row r="8274" spans="2:11" x14ac:dyDescent="0.25">
      <c r="B8274" s="103"/>
      <c r="C8274" s="123"/>
      <c r="D8274" s="103"/>
      <c r="E8274" s="103"/>
      <c r="F8274" s="103"/>
      <c r="H8274" s="123"/>
      <c r="I8274" s="103"/>
      <c r="J8274" s="103"/>
      <c r="K8274" s="103"/>
    </row>
    <row r="8275" spans="2:11" x14ac:dyDescent="0.25">
      <c r="B8275" s="103"/>
      <c r="C8275" s="123"/>
      <c r="D8275" s="103"/>
      <c r="E8275" s="103"/>
      <c r="F8275" s="103"/>
      <c r="H8275" s="123"/>
      <c r="I8275" s="103"/>
      <c r="J8275" s="103"/>
      <c r="K8275" s="103"/>
    </row>
    <row r="8276" spans="2:11" x14ac:dyDescent="0.25">
      <c r="B8276" s="103"/>
      <c r="C8276" s="123"/>
      <c r="D8276" s="103"/>
      <c r="E8276" s="103"/>
      <c r="F8276" s="103"/>
      <c r="H8276" s="123"/>
      <c r="I8276" s="103"/>
      <c r="J8276" s="103"/>
      <c r="K8276" s="103"/>
    </row>
    <row r="8277" spans="2:11" x14ac:dyDescent="0.25">
      <c r="B8277" s="103"/>
      <c r="C8277" s="123"/>
      <c r="D8277" s="103"/>
      <c r="E8277" s="103"/>
      <c r="F8277" s="103"/>
      <c r="H8277" s="123"/>
      <c r="I8277" s="103"/>
      <c r="J8277" s="103"/>
      <c r="K8277" s="103"/>
    </row>
    <row r="8278" spans="2:11" x14ac:dyDescent="0.25">
      <c r="B8278" s="103"/>
      <c r="C8278" s="123"/>
      <c r="D8278" s="103"/>
      <c r="E8278" s="103"/>
      <c r="F8278" s="103"/>
      <c r="H8278" s="123"/>
      <c r="I8278" s="103"/>
      <c r="J8278" s="103"/>
      <c r="K8278" s="103"/>
    </row>
    <row r="8279" spans="2:11" x14ac:dyDescent="0.25">
      <c r="B8279" s="103"/>
      <c r="C8279" s="123"/>
      <c r="D8279" s="103"/>
      <c r="E8279" s="103"/>
      <c r="F8279" s="103"/>
      <c r="H8279" s="123"/>
      <c r="I8279" s="103"/>
      <c r="J8279" s="103"/>
      <c r="K8279" s="103"/>
    </row>
    <row r="8280" spans="2:11" x14ac:dyDescent="0.25">
      <c r="B8280" s="103"/>
      <c r="C8280" s="123"/>
      <c r="D8280" s="103"/>
      <c r="E8280" s="103"/>
      <c r="F8280" s="103"/>
      <c r="H8280" s="123"/>
      <c r="I8280" s="103"/>
      <c r="J8280" s="103"/>
      <c r="K8280" s="103"/>
    </row>
    <row r="8281" spans="2:11" x14ac:dyDescent="0.25">
      <c r="B8281" s="103"/>
      <c r="C8281" s="123"/>
      <c r="D8281" s="103"/>
      <c r="E8281" s="103"/>
      <c r="F8281" s="103"/>
      <c r="H8281" s="123"/>
      <c r="I8281" s="103"/>
      <c r="J8281" s="103"/>
      <c r="K8281" s="103"/>
    </row>
    <row r="8282" spans="2:11" x14ac:dyDescent="0.25">
      <c r="B8282" s="103"/>
      <c r="C8282" s="123"/>
      <c r="D8282" s="103"/>
      <c r="E8282" s="103"/>
      <c r="F8282" s="103"/>
      <c r="H8282" s="123"/>
      <c r="I8282" s="103"/>
      <c r="J8282" s="103"/>
      <c r="K8282" s="103"/>
    </row>
    <row r="8283" spans="2:11" x14ac:dyDescent="0.25">
      <c r="B8283" s="103"/>
      <c r="C8283" s="123"/>
      <c r="D8283" s="103"/>
      <c r="E8283" s="103"/>
      <c r="F8283" s="103"/>
      <c r="H8283" s="123"/>
      <c r="I8283" s="103"/>
      <c r="J8283" s="103"/>
      <c r="K8283" s="103"/>
    </row>
    <row r="8284" spans="2:11" x14ac:dyDescent="0.25">
      <c r="B8284" s="103"/>
      <c r="C8284" s="123"/>
      <c r="D8284" s="103"/>
      <c r="E8284" s="103"/>
      <c r="F8284" s="103"/>
      <c r="H8284" s="123"/>
      <c r="I8284" s="103"/>
      <c r="J8284" s="103"/>
      <c r="K8284" s="103"/>
    </row>
    <row r="8285" spans="2:11" x14ac:dyDescent="0.25">
      <c r="B8285" s="103"/>
      <c r="C8285" s="123"/>
      <c r="D8285" s="103"/>
      <c r="E8285" s="103"/>
      <c r="F8285" s="103"/>
      <c r="H8285" s="123"/>
      <c r="I8285" s="103"/>
      <c r="J8285" s="103"/>
      <c r="K8285" s="103"/>
    </row>
    <row r="8286" spans="2:11" x14ac:dyDescent="0.25">
      <c r="B8286" s="103"/>
      <c r="C8286" s="123"/>
      <c r="D8286" s="103"/>
      <c r="E8286" s="103"/>
      <c r="F8286" s="103"/>
      <c r="H8286" s="123"/>
      <c r="I8286" s="103"/>
      <c r="J8286" s="103"/>
      <c r="K8286" s="103"/>
    </row>
    <row r="8287" spans="2:11" x14ac:dyDescent="0.25">
      <c r="B8287" s="103"/>
      <c r="C8287" s="123"/>
      <c r="D8287" s="103"/>
      <c r="E8287" s="103"/>
      <c r="F8287" s="103"/>
      <c r="H8287" s="123"/>
      <c r="I8287" s="103"/>
      <c r="J8287" s="103"/>
      <c r="K8287" s="103"/>
    </row>
    <row r="8288" spans="2:11" x14ac:dyDescent="0.25">
      <c r="B8288" s="103"/>
      <c r="C8288" s="123"/>
      <c r="D8288" s="103"/>
      <c r="E8288" s="103"/>
      <c r="F8288" s="103"/>
      <c r="H8288" s="123"/>
      <c r="I8288" s="103"/>
      <c r="J8288" s="103"/>
      <c r="K8288" s="103"/>
    </row>
    <row r="8289" spans="2:11" x14ac:dyDescent="0.25">
      <c r="B8289" s="103"/>
      <c r="C8289" s="123"/>
      <c r="D8289" s="103"/>
      <c r="E8289" s="103"/>
      <c r="F8289" s="103"/>
      <c r="H8289" s="123"/>
      <c r="I8289" s="103"/>
      <c r="J8289" s="103"/>
      <c r="K8289" s="103"/>
    </row>
    <row r="8290" spans="2:11" x14ac:dyDescent="0.25">
      <c r="B8290" s="103"/>
      <c r="C8290" s="123"/>
      <c r="D8290" s="103"/>
      <c r="E8290" s="103"/>
      <c r="F8290" s="103"/>
      <c r="H8290" s="123"/>
      <c r="I8290" s="103"/>
      <c r="J8290" s="103"/>
      <c r="K8290" s="103"/>
    </row>
    <row r="8291" spans="2:11" x14ac:dyDescent="0.25">
      <c r="B8291" s="103"/>
      <c r="C8291" s="123"/>
      <c r="D8291" s="103"/>
      <c r="E8291" s="103"/>
      <c r="F8291" s="103"/>
      <c r="H8291" s="123"/>
      <c r="I8291" s="103"/>
      <c r="J8291" s="103"/>
      <c r="K8291" s="103"/>
    </row>
    <row r="8292" spans="2:11" x14ac:dyDescent="0.25">
      <c r="B8292" s="103"/>
      <c r="C8292" s="123"/>
      <c r="D8292" s="103"/>
      <c r="E8292" s="103"/>
      <c r="F8292" s="103"/>
      <c r="H8292" s="123"/>
      <c r="I8292" s="103"/>
      <c r="J8292" s="103"/>
      <c r="K8292" s="103"/>
    </row>
    <row r="8293" spans="2:11" x14ac:dyDescent="0.25">
      <c r="B8293" s="103"/>
      <c r="C8293" s="123"/>
      <c r="D8293" s="103"/>
      <c r="E8293" s="103"/>
      <c r="F8293" s="103"/>
      <c r="H8293" s="123"/>
      <c r="I8293" s="103"/>
      <c r="J8293" s="103"/>
      <c r="K8293" s="103"/>
    </row>
    <row r="8294" spans="2:11" x14ac:dyDescent="0.25">
      <c r="B8294" s="103"/>
      <c r="C8294" s="123"/>
      <c r="D8294" s="103"/>
      <c r="E8294" s="103"/>
      <c r="F8294" s="103"/>
      <c r="H8294" s="123"/>
      <c r="I8294" s="103"/>
      <c r="J8294" s="103"/>
      <c r="K8294" s="103"/>
    </row>
    <row r="8295" spans="2:11" x14ac:dyDescent="0.25">
      <c r="B8295" s="103"/>
      <c r="C8295" s="123"/>
      <c r="D8295" s="103"/>
      <c r="E8295" s="103"/>
      <c r="F8295" s="103"/>
      <c r="H8295" s="123"/>
      <c r="I8295" s="103"/>
      <c r="J8295" s="103"/>
      <c r="K8295" s="103"/>
    </row>
    <row r="8296" spans="2:11" x14ac:dyDescent="0.25">
      <c r="B8296" s="103"/>
      <c r="C8296" s="123"/>
      <c r="D8296" s="103"/>
      <c r="E8296" s="103"/>
      <c r="F8296" s="103"/>
      <c r="H8296" s="123"/>
      <c r="I8296" s="103"/>
      <c r="J8296" s="103"/>
      <c r="K8296" s="103"/>
    </row>
    <row r="8297" spans="2:11" x14ac:dyDescent="0.25">
      <c r="B8297" s="103"/>
      <c r="C8297" s="123"/>
      <c r="D8297" s="103"/>
      <c r="E8297" s="103"/>
      <c r="F8297" s="103"/>
      <c r="H8297" s="123"/>
      <c r="I8297" s="103"/>
      <c r="J8297" s="103"/>
      <c r="K8297" s="103"/>
    </row>
    <row r="8298" spans="2:11" x14ac:dyDescent="0.25">
      <c r="B8298" s="103"/>
      <c r="C8298" s="123"/>
      <c r="D8298" s="103"/>
      <c r="E8298" s="103"/>
      <c r="F8298" s="103"/>
      <c r="H8298" s="123"/>
      <c r="I8298" s="103"/>
      <c r="J8298" s="103"/>
      <c r="K8298" s="103"/>
    </row>
    <row r="8299" spans="2:11" x14ac:dyDescent="0.25">
      <c r="B8299" s="103"/>
      <c r="C8299" s="123"/>
      <c r="D8299" s="103"/>
      <c r="E8299" s="103"/>
      <c r="F8299" s="103"/>
      <c r="H8299" s="123"/>
      <c r="I8299" s="103"/>
      <c r="J8299" s="103"/>
      <c r="K8299" s="103"/>
    </row>
    <row r="8300" spans="2:11" x14ac:dyDescent="0.25">
      <c r="B8300" s="103"/>
      <c r="C8300" s="123"/>
      <c r="D8300" s="103"/>
      <c r="E8300" s="103"/>
      <c r="F8300" s="103"/>
      <c r="H8300" s="123"/>
      <c r="I8300" s="103"/>
      <c r="J8300" s="103"/>
      <c r="K8300" s="103"/>
    </row>
    <row r="8301" spans="2:11" x14ac:dyDescent="0.25">
      <c r="B8301" s="103"/>
      <c r="C8301" s="123"/>
      <c r="D8301" s="103"/>
      <c r="E8301" s="103"/>
      <c r="F8301" s="103"/>
      <c r="H8301" s="123"/>
      <c r="I8301" s="103"/>
      <c r="J8301" s="103"/>
      <c r="K8301" s="103"/>
    </row>
    <row r="8302" spans="2:11" x14ac:dyDescent="0.25">
      <c r="B8302" s="103"/>
      <c r="C8302" s="123"/>
      <c r="D8302" s="103"/>
      <c r="E8302" s="103"/>
      <c r="F8302" s="103"/>
      <c r="H8302" s="123"/>
      <c r="I8302" s="103"/>
      <c r="J8302" s="103"/>
      <c r="K8302" s="103"/>
    </row>
    <row r="8303" spans="2:11" x14ac:dyDescent="0.25">
      <c r="B8303" s="103"/>
      <c r="C8303" s="123"/>
      <c r="D8303" s="103"/>
      <c r="E8303" s="103"/>
      <c r="F8303" s="103"/>
      <c r="H8303" s="123"/>
      <c r="I8303" s="103"/>
      <c r="J8303" s="103"/>
      <c r="K8303" s="103"/>
    </row>
    <row r="8304" spans="2:11" x14ac:dyDescent="0.25">
      <c r="B8304" s="103"/>
      <c r="C8304" s="123"/>
      <c r="D8304" s="103"/>
      <c r="E8304" s="103"/>
      <c r="F8304" s="103"/>
      <c r="H8304" s="123"/>
      <c r="I8304" s="103"/>
      <c r="J8304" s="103"/>
      <c r="K8304" s="103"/>
    </row>
    <row r="8305" spans="2:11" x14ac:dyDescent="0.25">
      <c r="B8305" s="103"/>
      <c r="C8305" s="123"/>
      <c r="D8305" s="103"/>
      <c r="E8305" s="103"/>
      <c r="F8305" s="103"/>
      <c r="H8305" s="123"/>
      <c r="I8305" s="103"/>
      <c r="J8305" s="103"/>
      <c r="K8305" s="103"/>
    </row>
    <row r="8306" spans="2:11" x14ac:dyDescent="0.25">
      <c r="B8306" s="103"/>
      <c r="C8306" s="123"/>
      <c r="D8306" s="103"/>
      <c r="E8306" s="103"/>
      <c r="F8306" s="103"/>
      <c r="H8306" s="123"/>
      <c r="I8306" s="103"/>
      <c r="J8306" s="103"/>
      <c r="K8306" s="103"/>
    </row>
    <row r="8307" spans="2:11" x14ac:dyDescent="0.25">
      <c r="B8307" s="103"/>
      <c r="C8307" s="123"/>
      <c r="D8307" s="103"/>
      <c r="E8307" s="103"/>
      <c r="F8307" s="103"/>
      <c r="H8307" s="123"/>
      <c r="I8307" s="103"/>
      <c r="J8307" s="103"/>
      <c r="K8307" s="103"/>
    </row>
    <row r="8308" spans="2:11" x14ac:dyDescent="0.25">
      <c r="B8308" s="103"/>
      <c r="C8308" s="123"/>
      <c r="D8308" s="103"/>
      <c r="E8308" s="103"/>
      <c r="F8308" s="103"/>
      <c r="H8308" s="123"/>
      <c r="I8308" s="103"/>
      <c r="J8308" s="103"/>
      <c r="K8308" s="103"/>
    </row>
    <row r="8309" spans="2:11" x14ac:dyDescent="0.25">
      <c r="B8309" s="103"/>
      <c r="C8309" s="123"/>
      <c r="D8309" s="103"/>
      <c r="E8309" s="103"/>
      <c r="F8309" s="103"/>
      <c r="H8309" s="123"/>
      <c r="I8309" s="103"/>
      <c r="J8309" s="103"/>
      <c r="K8309" s="103"/>
    </row>
    <row r="8310" spans="2:11" x14ac:dyDescent="0.25">
      <c r="B8310" s="103"/>
      <c r="C8310" s="123"/>
      <c r="D8310" s="103"/>
      <c r="E8310" s="103"/>
      <c r="F8310" s="103"/>
      <c r="H8310" s="123"/>
      <c r="I8310" s="103"/>
      <c r="J8310" s="103"/>
      <c r="K8310" s="103"/>
    </row>
    <row r="8311" spans="2:11" x14ac:dyDescent="0.25">
      <c r="B8311" s="103"/>
      <c r="C8311" s="123"/>
      <c r="D8311" s="103"/>
      <c r="E8311" s="103"/>
      <c r="F8311" s="103"/>
      <c r="H8311" s="123"/>
      <c r="I8311" s="103"/>
      <c r="J8311" s="103"/>
      <c r="K8311" s="103"/>
    </row>
    <row r="8312" spans="2:11" x14ac:dyDescent="0.25">
      <c r="B8312" s="103"/>
      <c r="C8312" s="123"/>
      <c r="D8312" s="103"/>
      <c r="E8312" s="103"/>
      <c r="F8312" s="103"/>
      <c r="H8312" s="123"/>
      <c r="I8312" s="103"/>
      <c r="J8312" s="103"/>
      <c r="K8312" s="103"/>
    </row>
    <row r="8313" spans="2:11" x14ac:dyDescent="0.25">
      <c r="B8313" s="103"/>
      <c r="C8313" s="123"/>
      <c r="D8313" s="103"/>
      <c r="E8313" s="103"/>
      <c r="F8313" s="103"/>
      <c r="H8313" s="123"/>
      <c r="I8313" s="103"/>
      <c r="J8313" s="103"/>
      <c r="K8313" s="103"/>
    </row>
    <row r="8314" spans="2:11" x14ac:dyDescent="0.25">
      <c r="B8314" s="103"/>
      <c r="C8314" s="123"/>
      <c r="D8314" s="103"/>
      <c r="E8314" s="103"/>
      <c r="F8314" s="103"/>
      <c r="H8314" s="123"/>
      <c r="I8314" s="103"/>
      <c r="J8314" s="103"/>
      <c r="K8314" s="103"/>
    </row>
    <row r="8315" spans="2:11" x14ac:dyDescent="0.25">
      <c r="B8315" s="103"/>
      <c r="C8315" s="123"/>
      <c r="D8315" s="103"/>
      <c r="E8315" s="103"/>
      <c r="F8315" s="103"/>
      <c r="H8315" s="123"/>
      <c r="I8315" s="103"/>
      <c r="J8315" s="103"/>
      <c r="K8315" s="103"/>
    </row>
    <row r="8316" spans="2:11" x14ac:dyDescent="0.25">
      <c r="B8316" s="103"/>
      <c r="C8316" s="123"/>
      <c r="D8316" s="103"/>
      <c r="E8316" s="103"/>
      <c r="F8316" s="103"/>
      <c r="H8316" s="123"/>
      <c r="I8316" s="103"/>
      <c r="J8316" s="103"/>
      <c r="K8316" s="103"/>
    </row>
    <row r="8317" spans="2:11" x14ac:dyDescent="0.25">
      <c r="B8317" s="103"/>
      <c r="C8317" s="123"/>
      <c r="D8317" s="103"/>
      <c r="E8317" s="103"/>
      <c r="F8317" s="103"/>
      <c r="H8317" s="123"/>
      <c r="I8317" s="103"/>
      <c r="J8317" s="103"/>
      <c r="K8317" s="103"/>
    </row>
    <row r="8318" spans="2:11" x14ac:dyDescent="0.25">
      <c r="B8318" s="103"/>
      <c r="C8318" s="123"/>
      <c r="D8318" s="103"/>
      <c r="E8318" s="103"/>
      <c r="F8318" s="103"/>
      <c r="H8318" s="123"/>
      <c r="I8318" s="103"/>
      <c r="J8318" s="103"/>
      <c r="K8318" s="103"/>
    </row>
    <row r="8319" spans="2:11" x14ac:dyDescent="0.25">
      <c r="B8319" s="103"/>
      <c r="C8319" s="123"/>
      <c r="D8319" s="103"/>
      <c r="E8319" s="103"/>
      <c r="F8319" s="103"/>
      <c r="H8319" s="123"/>
      <c r="I8319" s="103"/>
      <c r="J8319" s="103"/>
      <c r="K8319" s="103"/>
    </row>
    <row r="8320" spans="2:11" x14ac:dyDescent="0.25">
      <c r="B8320" s="103"/>
      <c r="C8320" s="123"/>
      <c r="D8320" s="103"/>
      <c r="E8320" s="103"/>
      <c r="F8320" s="103"/>
      <c r="H8320" s="123"/>
      <c r="I8320" s="103"/>
      <c r="J8320" s="103"/>
      <c r="K8320" s="103"/>
    </row>
    <row r="8321" spans="2:11" x14ac:dyDescent="0.25">
      <c r="B8321" s="103"/>
      <c r="C8321" s="123"/>
      <c r="D8321" s="103"/>
      <c r="E8321" s="103"/>
      <c r="F8321" s="103"/>
      <c r="H8321" s="123"/>
      <c r="I8321" s="103"/>
      <c r="J8321" s="103"/>
      <c r="K8321" s="103"/>
    </row>
    <row r="8322" spans="2:11" x14ac:dyDescent="0.25">
      <c r="B8322" s="103"/>
      <c r="C8322" s="123"/>
      <c r="D8322" s="103"/>
      <c r="E8322" s="103"/>
      <c r="F8322" s="103"/>
      <c r="H8322" s="123"/>
      <c r="I8322" s="103"/>
      <c r="J8322" s="103"/>
      <c r="K8322" s="103"/>
    </row>
    <row r="8323" spans="2:11" x14ac:dyDescent="0.25">
      <c r="B8323" s="103"/>
      <c r="C8323" s="123"/>
      <c r="D8323" s="103"/>
      <c r="E8323" s="103"/>
      <c r="F8323" s="103"/>
      <c r="H8323" s="123"/>
      <c r="I8323" s="103"/>
      <c r="J8323" s="103"/>
      <c r="K8323" s="103"/>
    </row>
    <row r="8324" spans="2:11" x14ac:dyDescent="0.25">
      <c r="B8324" s="103"/>
      <c r="C8324" s="123"/>
      <c r="D8324" s="103"/>
      <c r="E8324" s="103"/>
      <c r="F8324" s="103"/>
      <c r="H8324" s="123"/>
      <c r="I8324" s="103"/>
      <c r="J8324" s="103"/>
      <c r="K8324" s="103"/>
    </row>
    <row r="8325" spans="2:11" x14ac:dyDescent="0.25">
      <c r="B8325" s="103"/>
      <c r="C8325" s="123"/>
      <c r="D8325" s="103"/>
      <c r="E8325" s="103"/>
      <c r="F8325" s="103"/>
      <c r="H8325" s="123"/>
      <c r="I8325" s="103"/>
      <c r="J8325" s="103"/>
      <c r="K8325" s="103"/>
    </row>
    <row r="8326" spans="2:11" x14ac:dyDescent="0.25">
      <c r="B8326" s="103"/>
      <c r="C8326" s="123"/>
      <c r="D8326" s="103"/>
      <c r="E8326" s="103"/>
      <c r="F8326" s="103"/>
      <c r="H8326" s="123"/>
      <c r="I8326" s="103"/>
      <c r="J8326" s="103"/>
      <c r="K8326" s="103"/>
    </row>
    <row r="8327" spans="2:11" x14ac:dyDescent="0.25">
      <c r="B8327" s="103"/>
      <c r="C8327" s="123"/>
      <c r="D8327" s="103"/>
      <c r="E8327" s="103"/>
      <c r="F8327" s="103"/>
      <c r="H8327" s="123"/>
      <c r="I8327" s="103"/>
      <c r="J8327" s="103"/>
      <c r="K8327" s="103"/>
    </row>
    <row r="8328" spans="2:11" x14ac:dyDescent="0.25">
      <c r="B8328" s="103"/>
      <c r="C8328" s="123"/>
      <c r="D8328" s="103"/>
      <c r="E8328" s="103"/>
      <c r="F8328" s="103"/>
      <c r="H8328" s="123"/>
      <c r="I8328" s="103"/>
      <c r="J8328" s="103"/>
      <c r="K8328" s="103"/>
    </row>
    <row r="8329" spans="2:11" x14ac:dyDescent="0.25">
      <c r="B8329" s="103"/>
      <c r="C8329" s="123"/>
      <c r="D8329" s="103"/>
      <c r="E8329" s="103"/>
      <c r="F8329" s="103"/>
      <c r="H8329" s="123"/>
      <c r="I8329" s="103"/>
      <c r="J8329" s="103"/>
      <c r="K8329" s="103"/>
    </row>
    <row r="8330" spans="2:11" x14ac:dyDescent="0.25">
      <c r="B8330" s="103"/>
      <c r="C8330" s="123"/>
      <c r="D8330" s="103"/>
      <c r="E8330" s="103"/>
      <c r="F8330" s="103"/>
      <c r="H8330" s="123"/>
      <c r="I8330" s="103"/>
      <c r="J8330" s="103"/>
      <c r="K8330" s="103"/>
    </row>
    <row r="8331" spans="2:11" x14ac:dyDescent="0.25">
      <c r="B8331" s="103"/>
      <c r="C8331" s="123"/>
      <c r="D8331" s="103"/>
      <c r="E8331" s="103"/>
      <c r="F8331" s="103"/>
      <c r="H8331" s="123"/>
      <c r="I8331" s="103"/>
      <c r="J8331" s="103"/>
      <c r="K8331" s="103"/>
    </row>
    <row r="8332" spans="2:11" x14ac:dyDescent="0.25">
      <c r="B8332" s="103"/>
      <c r="C8332" s="123"/>
      <c r="D8332" s="103"/>
      <c r="E8332" s="103"/>
      <c r="F8332" s="103"/>
      <c r="H8332" s="123"/>
      <c r="I8332" s="103"/>
      <c r="J8332" s="103"/>
      <c r="K8332" s="103"/>
    </row>
    <row r="8333" spans="2:11" x14ac:dyDescent="0.25">
      <c r="B8333" s="103"/>
      <c r="C8333" s="123"/>
      <c r="D8333" s="103"/>
      <c r="E8333" s="103"/>
      <c r="F8333" s="103"/>
      <c r="H8333" s="123"/>
      <c r="I8333" s="103"/>
      <c r="J8333" s="103"/>
      <c r="K8333" s="103"/>
    </row>
    <row r="8334" spans="2:11" x14ac:dyDescent="0.25">
      <c r="B8334" s="103"/>
      <c r="C8334" s="123"/>
      <c r="D8334" s="103"/>
      <c r="E8334" s="103"/>
      <c r="F8334" s="103"/>
      <c r="H8334" s="123"/>
      <c r="I8334" s="103"/>
      <c r="J8334" s="103"/>
      <c r="K8334" s="103"/>
    </row>
    <row r="8335" spans="2:11" x14ac:dyDescent="0.25">
      <c r="B8335" s="103"/>
      <c r="C8335" s="123"/>
      <c r="D8335" s="103"/>
      <c r="E8335" s="103"/>
      <c r="F8335" s="103"/>
      <c r="H8335" s="123"/>
      <c r="I8335" s="103"/>
      <c r="J8335" s="103"/>
      <c r="K8335" s="103"/>
    </row>
    <row r="8336" spans="2:11" x14ac:dyDescent="0.25">
      <c r="B8336" s="103"/>
      <c r="C8336" s="123"/>
      <c r="D8336" s="103"/>
      <c r="E8336" s="103"/>
      <c r="F8336" s="103"/>
      <c r="H8336" s="123"/>
      <c r="I8336" s="103"/>
      <c r="J8336" s="103"/>
      <c r="K8336" s="103"/>
    </row>
    <row r="8337" spans="2:11" x14ac:dyDescent="0.25">
      <c r="B8337" s="103"/>
      <c r="C8337" s="123"/>
      <c r="D8337" s="103"/>
      <c r="E8337" s="103"/>
      <c r="F8337" s="103"/>
      <c r="H8337" s="123"/>
      <c r="I8337" s="103"/>
      <c r="J8337" s="103"/>
      <c r="K8337" s="103"/>
    </row>
    <row r="8338" spans="2:11" x14ac:dyDescent="0.25">
      <c r="B8338" s="103"/>
      <c r="C8338" s="123"/>
      <c r="D8338" s="103"/>
      <c r="E8338" s="103"/>
      <c r="F8338" s="103"/>
      <c r="H8338" s="123"/>
      <c r="I8338" s="103"/>
      <c r="J8338" s="103"/>
      <c r="K8338" s="103"/>
    </row>
    <row r="8339" spans="2:11" x14ac:dyDescent="0.25">
      <c r="B8339" s="103"/>
      <c r="C8339" s="123"/>
      <c r="D8339" s="103"/>
      <c r="E8339" s="103"/>
      <c r="F8339" s="103"/>
      <c r="H8339" s="123"/>
      <c r="I8339" s="103"/>
      <c r="J8339" s="103"/>
      <c r="K8339" s="103"/>
    </row>
    <row r="8340" spans="2:11" x14ac:dyDescent="0.25">
      <c r="B8340" s="103"/>
      <c r="C8340" s="123"/>
      <c r="D8340" s="103"/>
      <c r="E8340" s="103"/>
      <c r="F8340" s="103"/>
      <c r="H8340" s="123"/>
      <c r="I8340" s="103"/>
      <c r="J8340" s="103"/>
      <c r="K8340" s="103"/>
    </row>
    <row r="8341" spans="2:11" x14ac:dyDescent="0.25">
      <c r="B8341" s="103"/>
      <c r="C8341" s="123"/>
      <c r="D8341" s="103"/>
      <c r="E8341" s="103"/>
      <c r="F8341" s="103"/>
      <c r="H8341" s="123"/>
      <c r="I8341" s="103"/>
      <c r="J8341" s="103"/>
      <c r="K8341" s="103"/>
    </row>
    <row r="8342" spans="2:11" x14ac:dyDescent="0.25">
      <c r="B8342" s="103"/>
      <c r="C8342" s="123"/>
      <c r="D8342" s="103"/>
      <c r="E8342" s="103"/>
      <c r="F8342" s="103"/>
      <c r="H8342" s="123"/>
      <c r="I8342" s="103"/>
      <c r="J8342" s="103"/>
      <c r="K8342" s="103"/>
    </row>
    <row r="8343" spans="2:11" x14ac:dyDescent="0.25">
      <c r="B8343" s="103"/>
      <c r="C8343" s="123"/>
      <c r="D8343" s="103"/>
      <c r="E8343" s="103"/>
      <c r="F8343" s="103"/>
      <c r="H8343" s="123"/>
      <c r="I8343" s="103"/>
      <c r="J8343" s="103"/>
      <c r="K8343" s="103"/>
    </row>
    <row r="8344" spans="2:11" x14ac:dyDescent="0.25">
      <c r="B8344" s="103"/>
      <c r="C8344" s="123"/>
      <c r="D8344" s="103"/>
      <c r="E8344" s="103"/>
      <c r="F8344" s="103"/>
      <c r="H8344" s="123"/>
      <c r="I8344" s="103"/>
      <c r="J8344" s="103"/>
      <c r="K8344" s="103"/>
    </row>
    <row r="8345" spans="2:11" x14ac:dyDescent="0.25">
      <c r="B8345" s="103"/>
      <c r="C8345" s="123"/>
      <c r="D8345" s="103"/>
      <c r="E8345" s="103"/>
      <c r="F8345" s="103"/>
      <c r="H8345" s="123"/>
      <c r="I8345" s="103"/>
      <c r="J8345" s="103"/>
      <c r="K8345" s="103"/>
    </row>
    <row r="8346" spans="2:11" x14ac:dyDescent="0.25">
      <c r="B8346" s="103"/>
      <c r="C8346" s="123"/>
      <c r="D8346" s="103"/>
      <c r="E8346" s="103"/>
      <c r="F8346" s="103"/>
      <c r="H8346" s="123"/>
      <c r="I8346" s="103"/>
      <c r="J8346" s="103"/>
      <c r="K8346" s="103"/>
    </row>
    <row r="8347" spans="2:11" x14ac:dyDescent="0.25">
      <c r="B8347" s="103"/>
      <c r="C8347" s="123"/>
      <c r="D8347" s="103"/>
      <c r="E8347" s="103"/>
      <c r="F8347" s="103"/>
      <c r="H8347" s="123"/>
      <c r="I8347" s="103"/>
      <c r="J8347" s="103"/>
      <c r="K8347" s="103"/>
    </row>
    <row r="8348" spans="2:11" x14ac:dyDescent="0.25">
      <c r="B8348" s="103"/>
      <c r="C8348" s="123"/>
      <c r="D8348" s="103"/>
      <c r="E8348" s="103"/>
      <c r="F8348" s="103"/>
      <c r="H8348" s="123"/>
      <c r="I8348" s="103"/>
      <c r="J8348" s="103"/>
      <c r="K8348" s="103"/>
    </row>
    <row r="8349" spans="2:11" x14ac:dyDescent="0.25">
      <c r="B8349" s="103"/>
      <c r="C8349" s="123"/>
      <c r="D8349" s="103"/>
      <c r="E8349" s="103"/>
      <c r="F8349" s="103"/>
      <c r="H8349" s="123"/>
      <c r="I8349" s="103"/>
      <c r="J8349" s="103"/>
      <c r="K8349" s="103"/>
    </row>
    <row r="8350" spans="2:11" x14ac:dyDescent="0.25">
      <c r="B8350" s="103"/>
      <c r="C8350" s="123"/>
      <c r="D8350" s="103"/>
      <c r="E8350" s="103"/>
      <c r="F8350" s="103"/>
      <c r="H8350" s="123"/>
      <c r="I8350" s="103"/>
      <c r="J8350" s="103"/>
      <c r="K8350" s="103"/>
    </row>
    <row r="8351" spans="2:11" x14ac:dyDescent="0.25">
      <c r="B8351" s="103"/>
      <c r="C8351" s="123"/>
      <c r="D8351" s="103"/>
      <c r="E8351" s="103"/>
      <c r="F8351" s="103"/>
      <c r="H8351" s="123"/>
      <c r="I8351" s="103"/>
      <c r="J8351" s="103"/>
      <c r="K8351" s="103"/>
    </row>
    <row r="8352" spans="2:11" x14ac:dyDescent="0.25">
      <c r="B8352" s="103"/>
      <c r="C8352" s="123"/>
      <c r="D8352" s="103"/>
      <c r="E8352" s="103"/>
      <c r="F8352" s="103"/>
      <c r="H8352" s="123"/>
      <c r="I8352" s="103"/>
      <c r="J8352" s="103"/>
      <c r="K8352" s="103"/>
    </row>
    <row r="8353" spans="2:11" x14ac:dyDescent="0.25">
      <c r="B8353" s="103"/>
      <c r="C8353" s="123"/>
      <c r="D8353" s="103"/>
      <c r="E8353" s="103"/>
      <c r="F8353" s="103"/>
      <c r="H8353" s="123"/>
      <c r="I8353" s="103"/>
      <c r="J8353" s="103"/>
      <c r="K8353" s="103"/>
    </row>
    <row r="8354" spans="2:11" x14ac:dyDescent="0.25">
      <c r="B8354" s="103"/>
      <c r="C8354" s="123"/>
      <c r="D8354" s="103"/>
      <c r="E8354" s="103"/>
      <c r="F8354" s="103"/>
      <c r="H8354" s="123"/>
      <c r="I8354" s="103"/>
      <c r="J8354" s="103"/>
      <c r="K8354" s="103"/>
    </row>
    <row r="8355" spans="2:11" x14ac:dyDescent="0.25">
      <c r="B8355" s="103"/>
      <c r="C8355" s="123"/>
      <c r="D8355" s="103"/>
      <c r="E8355" s="103"/>
      <c r="F8355" s="103"/>
      <c r="H8355" s="123"/>
      <c r="I8355" s="103"/>
      <c r="J8355" s="103"/>
      <c r="K8355" s="103"/>
    </row>
    <row r="8356" spans="2:11" x14ac:dyDescent="0.25">
      <c r="B8356" s="103"/>
      <c r="C8356" s="123"/>
      <c r="D8356" s="103"/>
      <c r="E8356" s="103"/>
      <c r="F8356" s="103"/>
      <c r="H8356" s="123"/>
      <c r="I8356" s="103"/>
      <c r="J8356" s="103"/>
      <c r="K8356" s="103"/>
    </row>
    <row r="8357" spans="2:11" x14ac:dyDescent="0.25">
      <c r="B8357" s="103"/>
      <c r="C8357" s="123"/>
      <c r="D8357" s="103"/>
      <c r="E8357" s="103"/>
      <c r="F8357" s="103"/>
      <c r="H8357" s="123"/>
      <c r="I8357" s="103"/>
      <c r="J8357" s="103"/>
      <c r="K8357" s="103"/>
    </row>
    <row r="8358" spans="2:11" x14ac:dyDescent="0.25">
      <c r="B8358" s="103"/>
      <c r="C8358" s="123"/>
      <c r="D8358" s="103"/>
      <c r="E8358" s="103"/>
      <c r="F8358" s="103"/>
      <c r="H8358" s="123"/>
      <c r="I8358" s="103"/>
      <c r="J8358" s="103"/>
      <c r="K8358" s="103"/>
    </row>
    <row r="8359" spans="2:11" x14ac:dyDescent="0.25">
      <c r="B8359" s="103"/>
      <c r="C8359" s="123"/>
      <c r="D8359" s="103"/>
      <c r="E8359" s="103"/>
      <c r="F8359" s="103"/>
      <c r="H8359" s="123"/>
      <c r="I8359" s="103"/>
      <c r="J8359" s="103"/>
      <c r="K8359" s="103"/>
    </row>
    <row r="8360" spans="2:11" x14ac:dyDescent="0.25">
      <c r="B8360" s="103"/>
      <c r="C8360" s="123"/>
      <c r="D8360" s="103"/>
      <c r="E8360" s="103"/>
      <c r="F8360" s="103"/>
      <c r="H8360" s="123"/>
      <c r="I8360" s="103"/>
      <c r="J8360" s="103"/>
      <c r="K8360" s="103"/>
    </row>
    <row r="8361" spans="2:11" x14ac:dyDescent="0.25">
      <c r="B8361" s="103"/>
      <c r="C8361" s="123"/>
      <c r="D8361" s="103"/>
      <c r="E8361" s="103"/>
      <c r="F8361" s="103"/>
      <c r="H8361" s="123"/>
      <c r="I8361" s="103"/>
      <c r="J8361" s="103"/>
      <c r="K8361" s="103"/>
    </row>
    <row r="8362" spans="2:11" x14ac:dyDescent="0.25">
      <c r="B8362" s="103"/>
      <c r="C8362" s="123"/>
      <c r="D8362" s="103"/>
      <c r="E8362" s="103"/>
      <c r="F8362" s="103"/>
      <c r="H8362" s="123"/>
      <c r="I8362" s="103"/>
      <c r="J8362" s="103"/>
      <c r="K8362" s="103"/>
    </row>
    <row r="8363" spans="2:11" x14ac:dyDescent="0.25">
      <c r="B8363" s="103"/>
      <c r="C8363" s="123"/>
      <c r="D8363" s="103"/>
      <c r="E8363" s="103"/>
      <c r="F8363" s="103"/>
      <c r="H8363" s="123"/>
      <c r="I8363" s="103"/>
      <c r="J8363" s="103"/>
      <c r="K8363" s="103"/>
    </row>
    <row r="8364" spans="2:11" x14ac:dyDescent="0.25">
      <c r="B8364" s="103"/>
      <c r="C8364" s="123"/>
      <c r="D8364" s="103"/>
      <c r="E8364" s="103"/>
      <c r="F8364" s="103"/>
      <c r="H8364" s="123"/>
      <c r="I8364" s="103"/>
      <c r="J8364" s="103"/>
      <c r="K8364" s="103"/>
    </row>
    <row r="8365" spans="2:11" x14ac:dyDescent="0.25">
      <c r="B8365" s="103"/>
      <c r="C8365" s="123"/>
      <c r="D8365" s="103"/>
      <c r="E8365" s="103"/>
      <c r="F8365" s="103"/>
      <c r="H8365" s="123"/>
      <c r="I8365" s="103"/>
      <c r="J8365" s="103"/>
      <c r="K8365" s="103"/>
    </row>
    <row r="8366" spans="2:11" x14ac:dyDescent="0.25">
      <c r="B8366" s="103"/>
      <c r="C8366" s="123"/>
      <c r="D8366" s="103"/>
      <c r="E8366" s="103"/>
      <c r="F8366" s="103"/>
      <c r="H8366" s="123"/>
      <c r="I8366" s="103"/>
      <c r="J8366" s="103"/>
      <c r="K8366" s="103"/>
    </row>
    <row r="8367" spans="2:11" x14ac:dyDescent="0.25">
      <c r="B8367" s="103"/>
      <c r="C8367" s="123"/>
      <c r="D8367" s="103"/>
      <c r="E8367" s="103"/>
      <c r="F8367" s="103"/>
      <c r="H8367" s="123"/>
      <c r="I8367" s="103"/>
      <c r="J8367" s="103"/>
      <c r="K8367" s="103"/>
    </row>
    <row r="8368" spans="2:11" x14ac:dyDescent="0.25">
      <c r="B8368" s="103"/>
      <c r="C8368" s="123"/>
      <c r="D8368" s="103"/>
      <c r="E8368" s="103"/>
      <c r="F8368" s="103"/>
      <c r="H8368" s="123"/>
      <c r="I8368" s="103"/>
      <c r="J8368" s="103"/>
      <c r="K8368" s="103"/>
    </row>
    <row r="8369" spans="2:11" x14ac:dyDescent="0.25">
      <c r="B8369" s="103"/>
      <c r="C8369" s="123"/>
      <c r="D8369" s="103"/>
      <c r="E8369" s="103"/>
      <c r="F8369" s="103"/>
      <c r="H8369" s="123"/>
      <c r="I8369" s="103"/>
      <c r="J8369" s="103"/>
      <c r="K8369" s="103"/>
    </row>
    <row r="8370" spans="2:11" x14ac:dyDescent="0.25">
      <c r="B8370" s="103"/>
      <c r="C8370" s="123"/>
      <c r="D8370" s="103"/>
      <c r="E8370" s="103"/>
      <c r="F8370" s="103"/>
      <c r="H8370" s="123"/>
      <c r="I8370" s="103"/>
      <c r="J8370" s="103"/>
      <c r="K8370" s="103"/>
    </row>
    <row r="8371" spans="2:11" x14ac:dyDescent="0.25">
      <c r="B8371" s="103"/>
      <c r="C8371" s="123"/>
      <c r="D8371" s="103"/>
      <c r="E8371" s="103"/>
      <c r="F8371" s="103"/>
      <c r="H8371" s="123"/>
      <c r="I8371" s="103"/>
      <c r="J8371" s="103"/>
      <c r="K8371" s="103"/>
    </row>
    <row r="8372" spans="2:11" x14ac:dyDescent="0.25">
      <c r="B8372" s="103"/>
      <c r="C8372" s="123"/>
      <c r="D8372" s="103"/>
      <c r="E8372" s="103"/>
      <c r="F8372" s="103"/>
      <c r="H8372" s="123"/>
      <c r="I8372" s="103"/>
      <c r="J8372" s="103"/>
      <c r="K8372" s="103"/>
    </row>
    <row r="8373" spans="2:11" x14ac:dyDescent="0.25">
      <c r="B8373" s="103"/>
      <c r="C8373" s="123"/>
      <c r="D8373" s="103"/>
      <c r="E8373" s="103"/>
      <c r="F8373" s="103"/>
      <c r="H8373" s="123"/>
      <c r="I8373" s="103"/>
      <c r="J8373" s="103"/>
      <c r="K8373" s="103"/>
    </row>
    <row r="8374" spans="2:11" x14ac:dyDescent="0.25">
      <c r="B8374" s="103"/>
      <c r="C8374" s="123"/>
      <c r="D8374" s="103"/>
      <c r="E8374" s="103"/>
      <c r="F8374" s="103"/>
      <c r="H8374" s="123"/>
      <c r="I8374" s="103"/>
      <c r="J8374" s="103"/>
      <c r="K8374" s="103"/>
    </row>
    <row r="8375" spans="2:11" x14ac:dyDescent="0.25">
      <c r="B8375" s="103"/>
      <c r="C8375" s="123"/>
      <c r="D8375" s="103"/>
      <c r="E8375" s="103"/>
      <c r="F8375" s="103"/>
      <c r="H8375" s="123"/>
      <c r="I8375" s="103"/>
      <c r="J8375" s="103"/>
      <c r="K8375" s="103"/>
    </row>
    <row r="8376" spans="2:11" x14ac:dyDescent="0.25">
      <c r="B8376" s="103"/>
      <c r="C8376" s="123"/>
      <c r="D8376" s="103"/>
      <c r="E8376" s="103"/>
      <c r="F8376" s="103"/>
      <c r="H8376" s="123"/>
      <c r="I8376" s="103"/>
      <c r="J8376" s="103"/>
      <c r="K8376" s="103"/>
    </row>
    <row r="8377" spans="2:11" x14ac:dyDescent="0.25">
      <c r="B8377" s="103"/>
      <c r="C8377" s="123"/>
      <c r="D8377" s="103"/>
      <c r="E8377" s="103"/>
      <c r="F8377" s="103"/>
      <c r="H8377" s="123"/>
      <c r="I8377" s="103"/>
      <c r="J8377" s="103"/>
      <c r="K8377" s="103"/>
    </row>
    <row r="8378" spans="2:11" x14ac:dyDescent="0.25">
      <c r="B8378" s="103"/>
      <c r="C8378" s="123"/>
      <c r="D8378" s="103"/>
      <c r="E8378" s="103"/>
      <c r="F8378" s="103"/>
      <c r="H8378" s="123"/>
      <c r="I8378" s="103"/>
      <c r="J8378" s="103"/>
      <c r="K8378" s="103"/>
    </row>
    <row r="8379" spans="2:11" x14ac:dyDescent="0.25">
      <c r="B8379" s="103"/>
      <c r="C8379" s="123"/>
      <c r="D8379" s="103"/>
      <c r="E8379" s="103"/>
      <c r="F8379" s="103"/>
      <c r="H8379" s="123"/>
      <c r="I8379" s="103"/>
      <c r="J8379" s="103"/>
      <c r="K8379" s="103"/>
    </row>
    <row r="8380" spans="2:11" x14ac:dyDescent="0.25">
      <c r="B8380" s="103"/>
      <c r="C8380" s="123"/>
      <c r="D8380" s="103"/>
      <c r="E8380" s="103"/>
      <c r="F8380" s="103"/>
      <c r="H8380" s="123"/>
      <c r="I8380" s="103"/>
      <c r="J8380" s="103"/>
      <c r="K8380" s="103"/>
    </row>
    <row r="8381" spans="2:11" x14ac:dyDescent="0.25">
      <c r="B8381" s="103"/>
      <c r="C8381" s="123"/>
      <c r="D8381" s="103"/>
      <c r="E8381" s="103"/>
      <c r="F8381" s="103"/>
      <c r="H8381" s="123"/>
      <c r="I8381" s="103"/>
      <c r="J8381" s="103"/>
      <c r="K8381" s="103"/>
    </row>
    <row r="8382" spans="2:11" x14ac:dyDescent="0.25">
      <c r="B8382" s="103"/>
      <c r="C8382" s="123"/>
      <c r="D8382" s="103"/>
      <c r="E8382" s="103"/>
      <c r="F8382" s="103"/>
      <c r="H8382" s="123"/>
      <c r="I8382" s="103"/>
      <c r="J8382" s="103"/>
      <c r="K8382" s="103"/>
    </row>
    <row r="8383" spans="2:11" x14ac:dyDescent="0.25">
      <c r="B8383" s="103"/>
      <c r="C8383" s="123"/>
      <c r="D8383" s="103"/>
      <c r="E8383" s="103"/>
      <c r="F8383" s="103"/>
      <c r="H8383" s="123"/>
      <c r="I8383" s="103"/>
      <c r="J8383" s="103"/>
      <c r="K8383" s="103"/>
    </row>
    <row r="8384" spans="2:11" x14ac:dyDescent="0.25">
      <c r="B8384" s="103"/>
      <c r="C8384" s="123"/>
      <c r="D8384" s="103"/>
      <c r="E8384" s="103"/>
      <c r="F8384" s="103"/>
      <c r="H8384" s="123"/>
      <c r="I8384" s="103"/>
      <c r="J8384" s="103"/>
      <c r="K8384" s="103"/>
    </row>
    <row r="8385" spans="2:11" x14ac:dyDescent="0.25">
      <c r="B8385" s="103"/>
      <c r="C8385" s="123"/>
      <c r="D8385" s="103"/>
      <c r="E8385" s="103"/>
      <c r="F8385" s="103"/>
      <c r="H8385" s="123"/>
      <c r="I8385" s="103"/>
      <c r="J8385" s="103"/>
      <c r="K8385" s="103"/>
    </row>
    <row r="8386" spans="2:11" x14ac:dyDescent="0.25">
      <c r="B8386" s="103"/>
      <c r="C8386" s="123"/>
      <c r="D8386" s="103"/>
      <c r="E8386" s="103"/>
      <c r="F8386" s="103"/>
      <c r="H8386" s="123"/>
      <c r="I8386" s="103"/>
      <c r="J8386" s="103"/>
      <c r="K8386" s="103"/>
    </row>
    <row r="8387" spans="2:11" x14ac:dyDescent="0.25">
      <c r="B8387" s="103"/>
      <c r="C8387" s="123"/>
      <c r="D8387" s="103"/>
      <c r="E8387" s="103"/>
      <c r="F8387" s="103"/>
      <c r="H8387" s="123"/>
      <c r="I8387" s="103"/>
      <c r="J8387" s="103"/>
      <c r="K8387" s="103"/>
    </row>
    <row r="8388" spans="2:11" x14ac:dyDescent="0.25">
      <c r="B8388" s="103"/>
      <c r="C8388" s="123"/>
      <c r="D8388" s="103"/>
      <c r="E8388" s="103"/>
      <c r="F8388" s="103"/>
      <c r="H8388" s="123"/>
      <c r="I8388" s="103"/>
      <c r="J8388" s="103"/>
      <c r="K8388" s="103"/>
    </row>
    <row r="8389" spans="2:11" x14ac:dyDescent="0.25">
      <c r="B8389" s="103"/>
      <c r="C8389" s="123"/>
      <c r="D8389" s="103"/>
      <c r="E8389" s="103"/>
      <c r="F8389" s="103"/>
      <c r="H8389" s="123"/>
      <c r="I8389" s="103"/>
      <c r="J8389" s="103"/>
      <c r="K8389" s="103"/>
    </row>
    <row r="8390" spans="2:11" x14ac:dyDescent="0.25">
      <c r="B8390" s="103"/>
      <c r="C8390" s="123"/>
      <c r="D8390" s="103"/>
      <c r="E8390" s="103"/>
      <c r="F8390" s="103"/>
      <c r="H8390" s="123"/>
      <c r="I8390" s="103"/>
      <c r="J8390" s="103"/>
      <c r="K8390" s="103"/>
    </row>
    <row r="8391" spans="2:11" x14ac:dyDescent="0.25">
      <c r="B8391" s="103"/>
      <c r="C8391" s="123"/>
      <c r="D8391" s="103"/>
      <c r="E8391" s="103"/>
      <c r="F8391" s="103"/>
      <c r="H8391" s="123"/>
      <c r="I8391" s="103"/>
      <c r="J8391" s="103"/>
      <c r="K8391" s="103"/>
    </row>
    <row r="8392" spans="2:11" x14ac:dyDescent="0.25">
      <c r="B8392" s="103"/>
      <c r="C8392" s="123"/>
      <c r="D8392" s="103"/>
      <c r="E8392" s="103"/>
      <c r="F8392" s="103"/>
      <c r="H8392" s="123"/>
      <c r="I8392" s="103"/>
      <c r="J8392" s="103"/>
      <c r="K8392" s="103"/>
    </row>
    <row r="8393" spans="2:11" x14ac:dyDescent="0.25">
      <c r="B8393" s="103"/>
      <c r="C8393" s="123"/>
      <c r="D8393" s="103"/>
      <c r="E8393" s="103"/>
      <c r="F8393" s="103"/>
      <c r="H8393" s="123"/>
      <c r="I8393" s="103"/>
      <c r="J8393" s="103"/>
      <c r="K8393" s="103"/>
    </row>
    <row r="8394" spans="2:11" x14ac:dyDescent="0.25">
      <c r="B8394" s="103"/>
      <c r="C8394" s="123"/>
      <c r="D8394" s="103"/>
      <c r="E8394" s="103"/>
      <c r="F8394" s="103"/>
      <c r="H8394" s="123"/>
      <c r="I8394" s="103"/>
      <c r="J8394" s="103"/>
      <c r="K8394" s="103"/>
    </row>
    <row r="8395" spans="2:11" x14ac:dyDescent="0.25">
      <c r="B8395" s="103"/>
      <c r="C8395" s="123"/>
      <c r="D8395" s="103"/>
      <c r="E8395" s="103"/>
      <c r="F8395" s="103"/>
      <c r="H8395" s="123"/>
      <c r="I8395" s="103"/>
      <c r="J8395" s="103"/>
      <c r="K8395" s="103"/>
    </row>
    <row r="8396" spans="2:11" x14ac:dyDescent="0.25">
      <c r="B8396" s="103"/>
      <c r="C8396" s="123"/>
      <c r="D8396" s="103"/>
      <c r="E8396" s="103"/>
      <c r="F8396" s="103"/>
      <c r="H8396" s="123"/>
      <c r="I8396" s="103"/>
      <c r="J8396" s="103"/>
      <c r="K8396" s="103"/>
    </row>
    <row r="8397" spans="2:11" x14ac:dyDescent="0.25">
      <c r="B8397" s="103"/>
      <c r="C8397" s="123"/>
      <c r="D8397" s="103"/>
      <c r="E8397" s="103"/>
      <c r="F8397" s="103"/>
      <c r="H8397" s="123"/>
      <c r="I8397" s="103"/>
      <c r="J8397" s="103"/>
      <c r="K8397" s="103"/>
    </row>
    <row r="8398" spans="2:11" x14ac:dyDescent="0.25">
      <c r="B8398" s="103"/>
      <c r="C8398" s="123"/>
      <c r="D8398" s="103"/>
      <c r="E8398" s="103"/>
      <c r="F8398" s="103"/>
      <c r="H8398" s="123"/>
      <c r="I8398" s="103"/>
      <c r="J8398" s="103"/>
      <c r="K8398" s="103"/>
    </row>
    <row r="8399" spans="2:11" x14ac:dyDescent="0.25">
      <c r="B8399" s="103"/>
      <c r="C8399" s="123"/>
      <c r="D8399" s="103"/>
      <c r="E8399" s="103"/>
      <c r="F8399" s="103"/>
      <c r="H8399" s="123"/>
      <c r="I8399" s="103"/>
      <c r="J8399" s="103"/>
      <c r="K8399" s="103"/>
    </row>
    <row r="8400" spans="2:11" x14ac:dyDescent="0.25">
      <c r="B8400" s="103"/>
      <c r="C8400" s="123"/>
      <c r="D8400" s="103"/>
      <c r="E8400" s="103"/>
      <c r="F8400" s="103"/>
      <c r="H8400" s="123"/>
      <c r="I8400" s="103"/>
      <c r="J8400" s="103"/>
      <c r="K8400" s="103"/>
    </row>
    <row r="8401" spans="2:11" x14ac:dyDescent="0.25">
      <c r="B8401" s="103"/>
      <c r="C8401" s="123"/>
      <c r="D8401" s="103"/>
      <c r="E8401" s="103"/>
      <c r="F8401" s="103"/>
      <c r="H8401" s="123"/>
      <c r="I8401" s="103"/>
      <c r="J8401" s="103"/>
      <c r="K8401" s="103"/>
    </row>
    <row r="8402" spans="2:11" x14ac:dyDescent="0.25">
      <c r="B8402" s="103"/>
      <c r="C8402" s="123"/>
      <c r="D8402" s="103"/>
      <c r="E8402" s="103"/>
      <c r="F8402" s="103"/>
      <c r="H8402" s="123"/>
      <c r="I8402" s="103"/>
      <c r="J8402" s="103"/>
      <c r="K8402" s="103"/>
    </row>
    <row r="8403" spans="2:11" x14ac:dyDescent="0.25">
      <c r="B8403" s="103"/>
      <c r="C8403" s="123"/>
      <c r="D8403" s="103"/>
      <c r="E8403" s="103"/>
      <c r="F8403" s="103"/>
      <c r="H8403" s="123"/>
      <c r="I8403" s="103"/>
      <c r="J8403" s="103"/>
      <c r="K8403" s="103"/>
    </row>
    <row r="8404" spans="2:11" x14ac:dyDescent="0.25">
      <c r="B8404" s="103"/>
      <c r="C8404" s="123"/>
      <c r="D8404" s="103"/>
      <c r="E8404" s="103"/>
      <c r="F8404" s="103"/>
      <c r="H8404" s="123"/>
      <c r="I8404" s="103"/>
      <c r="J8404" s="103"/>
      <c r="K8404" s="103"/>
    </row>
    <row r="8405" spans="2:11" x14ac:dyDescent="0.25">
      <c r="B8405" s="103"/>
      <c r="C8405" s="123"/>
      <c r="D8405" s="103"/>
      <c r="E8405" s="103"/>
      <c r="F8405" s="103"/>
      <c r="H8405" s="123"/>
      <c r="I8405" s="103"/>
      <c r="J8405" s="103"/>
      <c r="K8405" s="103"/>
    </row>
    <row r="8406" spans="2:11" x14ac:dyDescent="0.25">
      <c r="B8406" s="103"/>
      <c r="C8406" s="123"/>
      <c r="D8406" s="103"/>
      <c r="E8406" s="103"/>
      <c r="F8406" s="103"/>
      <c r="H8406" s="123"/>
      <c r="I8406" s="103"/>
      <c r="J8406" s="103"/>
      <c r="K8406" s="103"/>
    </row>
    <row r="8407" spans="2:11" x14ac:dyDescent="0.25">
      <c r="B8407" s="103"/>
      <c r="C8407" s="123"/>
      <c r="D8407" s="103"/>
      <c r="E8407" s="103"/>
      <c r="F8407" s="103"/>
      <c r="H8407" s="123"/>
      <c r="I8407" s="103"/>
      <c r="J8407" s="103"/>
      <c r="K8407" s="103"/>
    </row>
    <row r="8408" spans="2:11" x14ac:dyDescent="0.25">
      <c r="B8408" s="103"/>
      <c r="C8408" s="123"/>
      <c r="D8408" s="103"/>
      <c r="E8408" s="103"/>
      <c r="F8408" s="103"/>
      <c r="H8408" s="123"/>
      <c r="I8408" s="103"/>
      <c r="J8408" s="103"/>
      <c r="K8408" s="103"/>
    </row>
    <row r="8409" spans="2:11" x14ac:dyDescent="0.25">
      <c r="B8409" s="103"/>
      <c r="C8409" s="123"/>
      <c r="D8409" s="103"/>
      <c r="E8409" s="103"/>
      <c r="F8409" s="103"/>
      <c r="H8409" s="123"/>
      <c r="I8409" s="103"/>
      <c r="J8409" s="103"/>
      <c r="K8409" s="103"/>
    </row>
    <row r="8410" spans="2:11" x14ac:dyDescent="0.25">
      <c r="B8410" s="103"/>
      <c r="C8410" s="123"/>
      <c r="D8410" s="103"/>
      <c r="E8410" s="103"/>
      <c r="F8410" s="103"/>
      <c r="H8410" s="123"/>
      <c r="I8410" s="103"/>
      <c r="J8410" s="103"/>
      <c r="K8410" s="103"/>
    </row>
    <row r="8411" spans="2:11" x14ac:dyDescent="0.25">
      <c r="B8411" s="103"/>
      <c r="C8411" s="123"/>
      <c r="D8411" s="103"/>
      <c r="E8411" s="103"/>
      <c r="F8411" s="103"/>
      <c r="H8411" s="123"/>
      <c r="I8411" s="103"/>
      <c r="J8411" s="103"/>
      <c r="K8411" s="103"/>
    </row>
    <row r="8412" spans="2:11" x14ac:dyDescent="0.25">
      <c r="B8412" s="103"/>
      <c r="C8412" s="123"/>
      <c r="D8412" s="103"/>
      <c r="E8412" s="103"/>
      <c r="F8412" s="103"/>
      <c r="H8412" s="123"/>
      <c r="I8412" s="103"/>
      <c r="J8412" s="103"/>
      <c r="K8412" s="103"/>
    </row>
    <row r="8413" spans="2:11" x14ac:dyDescent="0.25">
      <c r="B8413" s="103"/>
      <c r="C8413" s="123"/>
      <c r="D8413" s="103"/>
      <c r="E8413" s="103"/>
      <c r="F8413" s="103"/>
      <c r="H8413" s="123"/>
      <c r="I8413" s="103"/>
      <c r="J8413" s="103"/>
      <c r="K8413" s="103"/>
    </row>
    <row r="8414" spans="2:11" x14ac:dyDescent="0.25">
      <c r="B8414" s="103"/>
      <c r="C8414" s="123"/>
      <c r="D8414" s="103"/>
      <c r="E8414" s="103"/>
      <c r="F8414" s="103"/>
      <c r="H8414" s="123"/>
      <c r="I8414" s="103"/>
      <c r="J8414" s="103"/>
      <c r="K8414" s="103"/>
    </row>
    <row r="8415" spans="2:11" x14ac:dyDescent="0.25">
      <c r="B8415" s="103"/>
      <c r="C8415" s="123"/>
      <c r="D8415" s="103"/>
      <c r="E8415" s="103"/>
      <c r="F8415" s="103"/>
      <c r="H8415" s="123"/>
      <c r="I8415" s="103"/>
      <c r="J8415" s="103"/>
      <c r="K8415" s="103"/>
    </row>
    <row r="8416" spans="2:11" x14ac:dyDescent="0.25">
      <c r="B8416" s="103"/>
      <c r="C8416" s="123"/>
      <c r="D8416" s="103"/>
      <c r="E8416" s="103"/>
      <c r="F8416" s="103"/>
      <c r="H8416" s="123"/>
      <c r="I8416" s="103"/>
      <c r="J8416" s="103"/>
      <c r="K8416" s="103"/>
    </row>
    <row r="8417" spans="2:11" x14ac:dyDescent="0.25">
      <c r="B8417" s="103"/>
      <c r="C8417" s="123"/>
      <c r="D8417" s="103"/>
      <c r="E8417" s="103"/>
      <c r="F8417" s="103"/>
      <c r="H8417" s="123"/>
      <c r="I8417" s="103"/>
      <c r="J8417" s="103"/>
      <c r="K8417" s="103"/>
    </row>
    <row r="8418" spans="2:11" x14ac:dyDescent="0.25">
      <c r="B8418" s="103"/>
      <c r="C8418" s="123"/>
      <c r="D8418" s="103"/>
      <c r="E8418" s="103"/>
      <c r="F8418" s="103"/>
      <c r="H8418" s="123"/>
      <c r="I8418" s="103"/>
      <c r="J8418" s="103"/>
      <c r="K8418" s="103"/>
    </row>
    <row r="8419" spans="2:11" x14ac:dyDescent="0.25">
      <c r="B8419" s="103"/>
      <c r="C8419" s="123"/>
      <c r="D8419" s="103"/>
      <c r="E8419" s="103"/>
      <c r="F8419" s="103"/>
      <c r="H8419" s="123"/>
      <c r="I8419" s="103"/>
      <c r="J8419" s="103"/>
      <c r="K8419" s="103"/>
    </row>
    <row r="8420" spans="2:11" x14ac:dyDescent="0.25">
      <c r="B8420" s="103"/>
      <c r="C8420" s="123"/>
      <c r="D8420" s="103"/>
      <c r="E8420" s="103"/>
      <c r="F8420" s="103"/>
      <c r="H8420" s="123"/>
      <c r="I8420" s="103"/>
      <c r="J8420" s="103"/>
      <c r="K8420" s="103"/>
    </row>
    <row r="8421" spans="2:11" x14ac:dyDescent="0.25">
      <c r="B8421" s="103"/>
      <c r="C8421" s="123"/>
      <c r="D8421" s="103"/>
      <c r="E8421" s="103"/>
      <c r="F8421" s="103"/>
      <c r="H8421" s="123"/>
      <c r="I8421" s="103"/>
      <c r="J8421" s="103"/>
      <c r="K8421" s="103"/>
    </row>
    <row r="8422" spans="2:11" x14ac:dyDescent="0.25">
      <c r="B8422" s="103"/>
      <c r="C8422" s="123"/>
      <c r="D8422" s="103"/>
      <c r="E8422" s="103"/>
      <c r="F8422" s="103"/>
      <c r="H8422" s="123"/>
      <c r="I8422" s="103"/>
      <c r="J8422" s="103"/>
      <c r="K8422" s="103"/>
    </row>
    <row r="8423" spans="2:11" x14ac:dyDescent="0.25">
      <c r="B8423" s="103"/>
      <c r="C8423" s="123"/>
      <c r="D8423" s="103"/>
      <c r="E8423" s="103"/>
      <c r="F8423" s="103"/>
      <c r="H8423" s="123"/>
      <c r="I8423" s="103"/>
      <c r="J8423" s="103"/>
      <c r="K8423" s="103"/>
    </row>
    <row r="8424" spans="2:11" x14ac:dyDescent="0.25">
      <c r="B8424" s="103"/>
      <c r="C8424" s="123"/>
      <c r="D8424" s="103"/>
      <c r="E8424" s="103"/>
      <c r="F8424" s="103"/>
      <c r="H8424" s="123"/>
      <c r="I8424" s="103"/>
      <c r="J8424" s="103"/>
      <c r="K8424" s="103"/>
    </row>
    <row r="8425" spans="2:11" x14ac:dyDescent="0.25">
      <c r="B8425" s="103"/>
      <c r="C8425" s="123"/>
      <c r="D8425" s="103"/>
      <c r="E8425" s="103"/>
      <c r="F8425" s="103"/>
      <c r="H8425" s="123"/>
      <c r="I8425" s="103"/>
      <c r="J8425" s="103"/>
      <c r="K8425" s="103"/>
    </row>
    <row r="8426" spans="2:11" x14ac:dyDescent="0.25">
      <c r="B8426" s="103"/>
      <c r="C8426" s="123"/>
      <c r="D8426" s="103"/>
      <c r="E8426" s="103"/>
      <c r="F8426" s="103"/>
      <c r="H8426" s="123"/>
      <c r="I8426" s="103"/>
      <c r="J8426" s="103"/>
      <c r="K8426" s="103"/>
    </row>
    <row r="8427" spans="2:11" x14ac:dyDescent="0.25">
      <c r="B8427" s="103"/>
      <c r="C8427" s="123"/>
      <c r="D8427" s="103"/>
      <c r="E8427" s="103"/>
      <c r="F8427" s="103"/>
      <c r="H8427" s="123"/>
      <c r="I8427" s="103"/>
      <c r="J8427" s="103"/>
      <c r="K8427" s="103"/>
    </row>
    <row r="8428" spans="2:11" x14ac:dyDescent="0.25">
      <c r="B8428" s="103"/>
      <c r="C8428" s="123"/>
      <c r="D8428" s="103"/>
      <c r="E8428" s="103"/>
      <c r="F8428" s="103"/>
      <c r="H8428" s="123"/>
      <c r="I8428" s="103"/>
      <c r="J8428" s="103"/>
      <c r="K8428" s="103"/>
    </row>
    <row r="8429" spans="2:11" x14ac:dyDescent="0.25">
      <c r="B8429" s="103"/>
      <c r="C8429" s="123"/>
      <c r="D8429" s="103"/>
      <c r="E8429" s="103"/>
      <c r="F8429" s="103"/>
      <c r="H8429" s="123"/>
      <c r="I8429" s="103"/>
      <c r="J8429" s="103"/>
      <c r="K8429" s="103"/>
    </row>
    <row r="8430" spans="2:11" x14ac:dyDescent="0.25">
      <c r="B8430" s="103"/>
      <c r="C8430" s="123"/>
      <c r="D8430" s="103"/>
      <c r="E8430" s="103"/>
      <c r="F8430" s="103"/>
      <c r="H8430" s="123"/>
      <c r="I8430" s="103"/>
      <c r="J8430" s="103"/>
      <c r="K8430" s="103"/>
    </row>
    <row r="8431" spans="2:11" x14ac:dyDescent="0.25">
      <c r="B8431" s="103"/>
      <c r="C8431" s="123"/>
      <c r="D8431" s="103"/>
      <c r="E8431" s="103"/>
      <c r="F8431" s="103"/>
      <c r="H8431" s="123"/>
      <c r="I8431" s="103"/>
      <c r="J8431" s="103"/>
      <c r="K8431" s="103"/>
    </row>
    <row r="8432" spans="2:11" x14ac:dyDescent="0.25">
      <c r="B8432" s="103"/>
      <c r="C8432" s="123"/>
      <c r="D8432" s="103"/>
      <c r="E8432" s="103"/>
      <c r="F8432" s="103"/>
      <c r="H8432" s="123"/>
      <c r="I8432" s="103"/>
      <c r="J8432" s="103"/>
      <c r="K8432" s="103"/>
    </row>
    <row r="8433" spans="2:11" x14ac:dyDescent="0.25">
      <c r="B8433" s="103"/>
      <c r="C8433" s="123"/>
      <c r="D8433" s="103"/>
      <c r="E8433" s="103"/>
      <c r="F8433" s="103"/>
      <c r="H8433" s="123"/>
      <c r="I8433" s="103"/>
      <c r="J8433" s="103"/>
      <c r="K8433" s="103"/>
    </row>
    <row r="8434" spans="2:11" x14ac:dyDescent="0.25">
      <c r="B8434" s="103"/>
      <c r="C8434" s="123"/>
      <c r="D8434" s="103"/>
      <c r="E8434" s="103"/>
      <c r="F8434" s="103"/>
      <c r="H8434" s="123"/>
      <c r="I8434" s="103"/>
      <c r="J8434" s="103"/>
      <c r="K8434" s="103"/>
    </row>
    <row r="8435" spans="2:11" x14ac:dyDescent="0.25">
      <c r="B8435" s="103"/>
      <c r="C8435" s="123"/>
      <c r="D8435" s="103"/>
      <c r="E8435" s="103"/>
      <c r="F8435" s="103"/>
      <c r="H8435" s="123"/>
      <c r="I8435" s="103"/>
      <c r="J8435" s="103"/>
      <c r="K8435" s="103"/>
    </row>
    <row r="8436" spans="2:11" x14ac:dyDescent="0.25">
      <c r="B8436" s="103"/>
      <c r="C8436" s="123"/>
      <c r="D8436" s="103"/>
      <c r="E8436" s="103"/>
      <c r="F8436" s="103"/>
      <c r="H8436" s="123"/>
      <c r="I8436" s="103"/>
      <c r="J8436" s="103"/>
      <c r="K8436" s="103"/>
    </row>
    <row r="8437" spans="2:11" x14ac:dyDescent="0.25">
      <c r="B8437" s="103"/>
      <c r="C8437" s="123"/>
      <c r="D8437" s="103"/>
      <c r="E8437" s="103"/>
      <c r="F8437" s="103"/>
      <c r="H8437" s="123"/>
      <c r="I8437" s="103"/>
      <c r="J8437" s="103"/>
      <c r="K8437" s="103"/>
    </row>
    <row r="8438" spans="2:11" x14ac:dyDescent="0.25">
      <c r="B8438" s="103"/>
      <c r="C8438" s="123"/>
      <c r="D8438" s="103"/>
      <c r="E8438" s="103"/>
      <c r="F8438" s="103"/>
      <c r="H8438" s="123"/>
      <c r="I8438" s="103"/>
      <c r="J8438" s="103"/>
      <c r="K8438" s="103"/>
    </row>
    <row r="8439" spans="2:11" x14ac:dyDescent="0.25">
      <c r="B8439" s="103"/>
      <c r="C8439" s="123"/>
      <c r="D8439" s="103"/>
      <c r="E8439" s="103"/>
      <c r="F8439" s="103"/>
      <c r="H8439" s="123"/>
      <c r="I8439" s="103"/>
      <c r="J8439" s="103"/>
      <c r="K8439" s="103"/>
    </row>
    <row r="8440" spans="2:11" x14ac:dyDescent="0.25">
      <c r="B8440" s="103"/>
      <c r="C8440" s="123"/>
      <c r="D8440" s="103"/>
      <c r="E8440" s="103"/>
      <c r="F8440" s="103"/>
      <c r="H8440" s="123"/>
      <c r="I8440" s="103"/>
      <c r="J8440" s="103"/>
      <c r="K8440" s="103"/>
    </row>
    <row r="8441" spans="2:11" x14ac:dyDescent="0.25">
      <c r="B8441" s="103"/>
      <c r="C8441" s="123"/>
      <c r="D8441" s="103"/>
      <c r="E8441" s="103"/>
      <c r="F8441" s="103"/>
      <c r="H8441" s="123"/>
      <c r="I8441" s="103"/>
      <c r="J8441" s="103"/>
      <c r="K8441" s="103"/>
    </row>
    <row r="8442" spans="2:11" x14ac:dyDescent="0.25">
      <c r="B8442" s="103"/>
      <c r="C8442" s="123"/>
      <c r="D8442" s="103"/>
      <c r="E8442" s="103"/>
      <c r="F8442" s="103"/>
      <c r="H8442" s="123"/>
      <c r="I8442" s="103"/>
      <c r="J8442" s="103"/>
      <c r="K8442" s="103"/>
    </row>
    <row r="8443" spans="2:11" x14ac:dyDescent="0.25">
      <c r="B8443" s="103"/>
      <c r="C8443" s="123"/>
      <c r="D8443" s="103"/>
      <c r="E8443" s="103"/>
      <c r="F8443" s="103"/>
      <c r="H8443" s="123"/>
      <c r="I8443" s="103"/>
      <c r="J8443" s="103"/>
      <c r="K8443" s="103"/>
    </row>
    <row r="8444" spans="2:11" x14ac:dyDescent="0.25">
      <c r="B8444" s="103"/>
      <c r="C8444" s="123"/>
      <c r="D8444" s="103"/>
      <c r="E8444" s="103"/>
      <c r="F8444" s="103"/>
      <c r="H8444" s="123"/>
      <c r="I8444" s="103"/>
      <c r="J8444" s="103"/>
      <c r="K8444" s="103"/>
    </row>
    <row r="8445" spans="2:11" x14ac:dyDescent="0.25">
      <c r="B8445" s="103"/>
      <c r="C8445" s="123"/>
      <c r="D8445" s="103"/>
      <c r="E8445" s="103"/>
      <c r="F8445" s="103"/>
      <c r="H8445" s="123"/>
      <c r="I8445" s="103"/>
      <c r="J8445" s="103"/>
      <c r="K8445" s="103"/>
    </row>
    <row r="8446" spans="2:11" x14ac:dyDescent="0.25">
      <c r="B8446" s="103"/>
      <c r="C8446" s="123"/>
      <c r="D8446" s="103"/>
      <c r="E8446" s="103"/>
      <c r="F8446" s="103"/>
      <c r="H8446" s="123"/>
      <c r="I8446" s="103"/>
      <c r="J8446" s="103"/>
      <c r="K8446" s="103"/>
    </row>
    <row r="8447" spans="2:11" x14ac:dyDescent="0.25">
      <c r="B8447" s="103"/>
      <c r="C8447" s="123"/>
      <c r="D8447" s="103"/>
      <c r="E8447" s="103"/>
      <c r="F8447" s="103"/>
      <c r="H8447" s="123"/>
      <c r="I8447" s="103"/>
      <c r="J8447" s="103"/>
      <c r="K8447" s="103"/>
    </row>
    <row r="8448" spans="2:11" x14ac:dyDescent="0.25">
      <c r="B8448" s="103"/>
      <c r="C8448" s="123"/>
      <c r="D8448" s="103"/>
      <c r="E8448" s="103"/>
      <c r="F8448" s="103"/>
      <c r="H8448" s="123"/>
      <c r="I8448" s="103"/>
      <c r="J8448" s="103"/>
      <c r="K8448" s="103"/>
    </row>
    <row r="8449" spans="2:11" x14ac:dyDescent="0.25">
      <c r="B8449" s="103"/>
      <c r="C8449" s="123"/>
      <c r="D8449" s="103"/>
      <c r="E8449" s="103"/>
      <c r="F8449" s="103"/>
      <c r="H8449" s="123"/>
      <c r="I8449" s="103"/>
      <c r="J8449" s="103"/>
      <c r="K8449" s="103"/>
    </row>
    <row r="8450" spans="2:11" x14ac:dyDescent="0.25">
      <c r="B8450" s="103"/>
      <c r="C8450" s="123"/>
      <c r="D8450" s="103"/>
      <c r="E8450" s="103"/>
      <c r="F8450" s="103"/>
      <c r="H8450" s="123"/>
      <c r="I8450" s="103"/>
      <c r="J8450" s="103"/>
      <c r="K8450" s="103"/>
    </row>
    <row r="8451" spans="2:11" x14ac:dyDescent="0.25">
      <c r="B8451" s="103"/>
      <c r="C8451" s="123"/>
      <c r="D8451" s="103"/>
      <c r="E8451" s="103"/>
      <c r="F8451" s="103"/>
      <c r="H8451" s="123"/>
      <c r="I8451" s="103"/>
      <c r="J8451" s="103"/>
      <c r="K8451" s="103"/>
    </row>
    <row r="8452" spans="2:11" x14ac:dyDescent="0.25">
      <c r="B8452" s="103"/>
      <c r="C8452" s="123"/>
      <c r="D8452" s="103"/>
      <c r="E8452" s="103"/>
      <c r="F8452" s="103"/>
      <c r="H8452" s="123"/>
      <c r="I8452" s="103"/>
      <c r="J8452" s="103"/>
      <c r="K8452" s="103"/>
    </row>
    <row r="8453" spans="2:11" x14ac:dyDescent="0.25">
      <c r="B8453" s="103"/>
      <c r="C8453" s="123"/>
      <c r="D8453" s="103"/>
      <c r="E8453" s="103"/>
      <c r="F8453" s="103"/>
      <c r="H8453" s="123"/>
      <c r="I8453" s="103"/>
      <c r="J8453" s="103"/>
      <c r="K8453" s="103"/>
    </row>
    <row r="8454" spans="2:11" x14ac:dyDescent="0.25">
      <c r="B8454" s="103"/>
      <c r="C8454" s="123"/>
      <c r="D8454" s="103"/>
      <c r="E8454" s="103"/>
      <c r="F8454" s="103"/>
      <c r="H8454" s="123"/>
      <c r="I8454" s="103"/>
      <c r="J8454" s="103"/>
      <c r="K8454" s="103"/>
    </row>
    <row r="8455" spans="2:11" x14ac:dyDescent="0.25">
      <c r="B8455" s="103"/>
      <c r="C8455" s="123"/>
      <c r="D8455" s="103"/>
      <c r="E8455" s="103"/>
      <c r="F8455" s="103"/>
      <c r="H8455" s="123"/>
      <c r="I8455" s="103"/>
      <c r="J8455" s="103"/>
      <c r="K8455" s="103"/>
    </row>
    <row r="8456" spans="2:11" x14ac:dyDescent="0.25">
      <c r="B8456" s="103"/>
      <c r="C8456" s="123"/>
      <c r="D8456" s="103"/>
      <c r="E8456" s="103"/>
      <c r="F8456" s="103"/>
      <c r="H8456" s="123"/>
      <c r="I8456" s="103"/>
      <c r="J8456" s="103"/>
      <c r="K8456" s="103"/>
    </row>
    <row r="8457" spans="2:11" x14ac:dyDescent="0.25">
      <c r="B8457" s="103"/>
      <c r="C8457" s="123"/>
      <c r="D8457" s="103"/>
      <c r="E8457" s="103"/>
      <c r="F8457" s="103"/>
      <c r="H8457" s="123"/>
      <c r="I8457" s="103"/>
      <c r="J8457" s="103"/>
      <c r="K8457" s="103"/>
    </row>
    <row r="8458" spans="2:11" x14ac:dyDescent="0.25">
      <c r="B8458" s="103"/>
      <c r="C8458" s="123"/>
      <c r="D8458" s="103"/>
      <c r="E8458" s="103"/>
      <c r="F8458" s="103"/>
      <c r="H8458" s="123"/>
      <c r="I8458" s="103"/>
      <c r="J8458" s="103"/>
      <c r="K8458" s="103"/>
    </row>
    <row r="8459" spans="2:11" x14ac:dyDescent="0.25">
      <c r="B8459" s="103"/>
      <c r="C8459" s="123"/>
      <c r="D8459" s="103"/>
      <c r="E8459" s="103"/>
      <c r="F8459" s="103"/>
      <c r="H8459" s="123"/>
      <c r="I8459" s="103"/>
      <c r="J8459" s="103"/>
      <c r="K8459" s="103"/>
    </row>
    <row r="8460" spans="2:11" x14ac:dyDescent="0.25">
      <c r="B8460" s="103"/>
      <c r="C8460" s="123"/>
      <c r="D8460" s="103"/>
      <c r="E8460" s="103"/>
      <c r="F8460" s="103"/>
      <c r="H8460" s="123"/>
      <c r="I8460" s="103"/>
      <c r="J8460" s="103"/>
      <c r="K8460" s="103"/>
    </row>
    <row r="8461" spans="2:11" x14ac:dyDescent="0.25">
      <c r="B8461" s="103"/>
      <c r="C8461" s="123"/>
      <c r="D8461" s="103"/>
      <c r="E8461" s="103"/>
      <c r="F8461" s="103"/>
      <c r="H8461" s="123"/>
      <c r="I8461" s="103"/>
      <c r="J8461" s="103"/>
      <c r="K8461" s="103"/>
    </row>
    <row r="8462" spans="2:11" x14ac:dyDescent="0.25">
      <c r="B8462" s="103"/>
      <c r="C8462" s="123"/>
      <c r="D8462" s="103"/>
      <c r="E8462" s="103"/>
      <c r="F8462" s="103"/>
      <c r="H8462" s="123"/>
      <c r="I8462" s="103"/>
      <c r="J8462" s="103"/>
      <c r="K8462" s="103"/>
    </row>
    <row r="8463" spans="2:11" x14ac:dyDescent="0.25">
      <c r="B8463" s="103"/>
      <c r="C8463" s="123"/>
      <c r="D8463" s="103"/>
      <c r="E8463" s="103"/>
      <c r="F8463" s="103"/>
      <c r="H8463" s="123"/>
      <c r="I8463" s="103"/>
      <c r="J8463" s="103"/>
      <c r="K8463" s="103"/>
    </row>
    <row r="8464" spans="2:11" x14ac:dyDescent="0.25">
      <c r="B8464" s="103"/>
      <c r="C8464" s="123"/>
      <c r="D8464" s="103"/>
      <c r="E8464" s="103"/>
      <c r="F8464" s="103"/>
      <c r="H8464" s="123"/>
      <c r="I8464" s="103"/>
      <c r="J8464" s="103"/>
      <c r="K8464" s="103"/>
    </row>
    <row r="8465" spans="2:11" x14ac:dyDescent="0.25">
      <c r="B8465" s="103"/>
      <c r="C8465" s="123"/>
      <c r="D8465" s="103"/>
      <c r="E8465" s="103"/>
      <c r="F8465" s="103"/>
      <c r="H8465" s="123"/>
      <c r="I8465" s="103"/>
      <c r="J8465" s="103"/>
      <c r="K8465" s="103"/>
    </row>
    <row r="8466" spans="2:11" x14ac:dyDescent="0.25">
      <c r="B8466" s="103"/>
      <c r="C8466" s="123"/>
      <c r="D8466" s="103"/>
      <c r="E8466" s="103"/>
      <c r="F8466" s="103"/>
      <c r="H8466" s="123"/>
      <c r="I8466" s="103"/>
      <c r="J8466" s="103"/>
      <c r="K8466" s="103"/>
    </row>
    <row r="8467" spans="2:11" x14ac:dyDescent="0.25">
      <c r="B8467" s="103"/>
      <c r="C8467" s="123"/>
      <c r="D8467" s="103"/>
      <c r="E8467" s="103"/>
      <c r="F8467" s="103"/>
      <c r="H8467" s="123"/>
      <c r="I8467" s="103"/>
      <c r="J8467" s="103"/>
      <c r="K8467" s="103"/>
    </row>
    <row r="8468" spans="2:11" x14ac:dyDescent="0.25">
      <c r="B8468" s="103"/>
      <c r="C8468" s="123"/>
      <c r="D8468" s="103"/>
      <c r="E8468" s="103"/>
      <c r="F8468" s="103"/>
      <c r="H8468" s="123"/>
      <c r="I8468" s="103"/>
      <c r="J8468" s="103"/>
      <c r="K8468" s="103"/>
    </row>
    <row r="8469" spans="2:11" x14ac:dyDescent="0.25">
      <c r="B8469" s="103"/>
      <c r="C8469" s="123"/>
      <c r="D8469" s="103"/>
      <c r="E8469" s="103"/>
      <c r="F8469" s="103"/>
      <c r="H8469" s="123"/>
      <c r="I8469" s="103"/>
      <c r="J8469" s="103"/>
      <c r="K8469" s="103"/>
    </row>
    <row r="8470" spans="2:11" x14ac:dyDescent="0.25">
      <c r="B8470" s="103"/>
      <c r="C8470" s="123"/>
      <c r="D8470" s="103"/>
      <c r="E8470" s="103"/>
      <c r="F8470" s="103"/>
      <c r="H8470" s="123"/>
      <c r="I8470" s="103"/>
      <c r="J8470" s="103"/>
      <c r="K8470" s="103"/>
    </row>
    <row r="8471" spans="2:11" x14ac:dyDescent="0.25">
      <c r="B8471" s="103"/>
      <c r="C8471" s="123"/>
      <c r="D8471" s="103"/>
      <c r="E8471" s="103"/>
      <c r="F8471" s="103"/>
      <c r="H8471" s="123"/>
      <c r="I8471" s="103"/>
      <c r="J8471" s="103"/>
      <c r="K8471" s="103"/>
    </row>
    <row r="8472" spans="2:11" x14ac:dyDescent="0.25">
      <c r="B8472" s="103"/>
      <c r="C8472" s="123"/>
      <c r="D8472" s="103"/>
      <c r="E8472" s="103"/>
      <c r="F8472" s="103"/>
      <c r="H8472" s="123"/>
      <c r="I8472" s="103"/>
      <c r="J8472" s="103"/>
      <c r="K8472" s="103"/>
    </row>
    <row r="8473" spans="2:11" x14ac:dyDescent="0.25">
      <c r="B8473" s="103"/>
      <c r="C8473" s="123"/>
      <c r="D8473" s="103"/>
      <c r="E8473" s="103"/>
      <c r="F8473" s="103"/>
      <c r="H8473" s="123"/>
      <c r="I8473" s="103"/>
      <c r="J8473" s="103"/>
      <c r="K8473" s="103"/>
    </row>
    <row r="8474" spans="2:11" x14ac:dyDescent="0.25">
      <c r="B8474" s="103"/>
      <c r="C8474" s="123"/>
      <c r="D8474" s="103"/>
      <c r="E8474" s="103"/>
      <c r="F8474" s="103"/>
      <c r="H8474" s="123"/>
      <c r="I8474" s="103"/>
      <c r="J8474" s="103"/>
      <c r="K8474" s="103"/>
    </row>
    <row r="8475" spans="2:11" x14ac:dyDescent="0.25">
      <c r="B8475" s="103"/>
      <c r="C8475" s="123"/>
      <c r="D8475" s="103"/>
      <c r="E8475" s="103"/>
      <c r="F8475" s="103"/>
      <c r="H8475" s="123"/>
      <c r="I8475" s="103"/>
      <c r="J8475" s="103"/>
      <c r="K8475" s="103"/>
    </row>
    <row r="8476" spans="2:11" x14ac:dyDescent="0.25">
      <c r="B8476" s="103"/>
      <c r="C8476" s="123"/>
      <c r="D8476" s="103"/>
      <c r="E8476" s="103"/>
      <c r="F8476" s="103"/>
      <c r="H8476" s="123"/>
      <c r="I8476" s="103"/>
      <c r="J8476" s="103"/>
      <c r="K8476" s="103"/>
    </row>
    <row r="8477" spans="2:11" x14ac:dyDescent="0.25">
      <c r="B8477" s="103"/>
      <c r="C8477" s="123"/>
      <c r="D8477" s="103"/>
      <c r="E8477" s="103"/>
      <c r="F8477" s="103"/>
      <c r="H8477" s="123"/>
      <c r="I8477" s="103"/>
      <c r="J8477" s="103"/>
      <c r="K8477" s="103"/>
    </row>
    <row r="8478" spans="2:11" x14ac:dyDescent="0.25">
      <c r="B8478" s="103"/>
      <c r="C8478" s="123"/>
      <c r="D8478" s="103"/>
      <c r="E8478" s="103"/>
      <c r="F8478" s="103"/>
      <c r="H8478" s="123"/>
      <c r="I8478" s="103"/>
      <c r="J8478" s="103"/>
      <c r="K8478" s="103"/>
    </row>
    <row r="8479" spans="2:11" x14ac:dyDescent="0.25">
      <c r="B8479" s="103"/>
      <c r="C8479" s="123"/>
      <c r="D8479" s="103"/>
      <c r="E8479" s="103"/>
      <c r="F8479" s="103"/>
      <c r="H8479" s="123"/>
      <c r="I8479" s="103"/>
      <c r="J8479" s="103"/>
      <c r="K8479" s="103"/>
    </row>
    <row r="8480" spans="2:11" x14ac:dyDescent="0.25">
      <c r="B8480" s="103"/>
      <c r="C8480" s="123"/>
      <c r="D8480" s="103"/>
      <c r="E8480" s="103"/>
      <c r="F8480" s="103"/>
      <c r="H8480" s="123"/>
      <c r="I8480" s="103"/>
      <c r="J8480" s="103"/>
      <c r="K8480" s="103"/>
    </row>
    <row r="8481" spans="2:11" x14ac:dyDescent="0.25">
      <c r="B8481" s="103"/>
      <c r="C8481" s="123"/>
      <c r="D8481" s="103"/>
      <c r="E8481" s="103"/>
      <c r="F8481" s="103"/>
      <c r="H8481" s="123"/>
      <c r="I8481" s="103"/>
      <c r="J8481" s="103"/>
      <c r="K8481" s="103"/>
    </row>
    <row r="8482" spans="2:11" x14ac:dyDescent="0.25">
      <c r="B8482" s="103"/>
      <c r="C8482" s="123"/>
      <c r="D8482" s="103"/>
      <c r="E8482" s="103"/>
      <c r="F8482" s="103"/>
      <c r="H8482" s="123"/>
      <c r="I8482" s="103"/>
      <c r="J8482" s="103"/>
      <c r="K8482" s="103"/>
    </row>
    <row r="8483" spans="2:11" x14ac:dyDescent="0.25">
      <c r="B8483" s="103"/>
      <c r="C8483" s="123"/>
      <c r="D8483" s="103"/>
      <c r="E8483" s="103"/>
      <c r="F8483" s="103"/>
      <c r="H8483" s="123"/>
      <c r="I8483" s="103"/>
      <c r="J8483" s="103"/>
      <c r="K8483" s="103"/>
    </row>
    <row r="8484" spans="2:11" x14ac:dyDescent="0.25">
      <c r="B8484" s="103"/>
      <c r="C8484" s="123"/>
      <c r="D8484" s="103"/>
      <c r="E8484" s="103"/>
      <c r="F8484" s="103"/>
      <c r="H8484" s="123"/>
      <c r="I8484" s="103"/>
      <c r="J8484" s="103"/>
      <c r="K8484" s="103"/>
    </row>
    <row r="8485" spans="2:11" x14ac:dyDescent="0.25">
      <c r="B8485" s="103"/>
      <c r="C8485" s="123"/>
      <c r="D8485" s="103"/>
      <c r="E8485" s="103"/>
      <c r="F8485" s="103"/>
      <c r="H8485" s="123"/>
      <c r="I8485" s="103"/>
      <c r="J8485" s="103"/>
      <c r="K8485" s="103"/>
    </row>
    <row r="8486" spans="2:11" x14ac:dyDescent="0.25">
      <c r="B8486" s="103"/>
      <c r="C8486" s="123"/>
      <c r="D8486" s="103"/>
      <c r="E8486" s="103"/>
      <c r="F8486" s="103"/>
      <c r="H8486" s="123"/>
      <c r="I8486" s="103"/>
      <c r="J8486" s="103"/>
      <c r="K8486" s="103"/>
    </row>
    <row r="8487" spans="2:11" x14ac:dyDescent="0.25">
      <c r="B8487" s="103"/>
      <c r="C8487" s="123"/>
      <c r="D8487" s="103"/>
      <c r="E8487" s="103"/>
      <c r="F8487" s="103"/>
      <c r="H8487" s="123"/>
      <c r="I8487" s="103"/>
      <c r="J8487" s="103"/>
      <c r="K8487" s="103"/>
    </row>
    <row r="8488" spans="2:11" x14ac:dyDescent="0.25">
      <c r="B8488" s="103"/>
      <c r="C8488" s="123"/>
      <c r="D8488" s="103"/>
      <c r="E8488" s="103"/>
      <c r="F8488" s="103"/>
      <c r="H8488" s="123"/>
      <c r="I8488" s="103"/>
      <c r="J8488" s="103"/>
      <c r="K8488" s="103"/>
    </row>
    <row r="8489" spans="2:11" x14ac:dyDescent="0.25">
      <c r="B8489" s="103"/>
      <c r="C8489" s="123"/>
      <c r="D8489" s="103"/>
      <c r="E8489" s="103"/>
      <c r="F8489" s="103"/>
      <c r="H8489" s="123"/>
      <c r="I8489" s="103"/>
      <c r="J8489" s="103"/>
      <c r="K8489" s="103"/>
    </row>
    <row r="8490" spans="2:11" x14ac:dyDescent="0.25">
      <c r="B8490" s="103"/>
      <c r="C8490" s="123"/>
      <c r="D8490" s="103"/>
      <c r="E8490" s="103"/>
      <c r="F8490" s="103"/>
      <c r="H8490" s="123"/>
      <c r="I8490" s="103"/>
      <c r="J8490" s="103"/>
      <c r="K8490" s="103"/>
    </row>
    <row r="8491" spans="2:11" x14ac:dyDescent="0.25">
      <c r="B8491" s="103"/>
      <c r="C8491" s="123"/>
      <c r="D8491" s="103"/>
      <c r="E8491" s="103"/>
      <c r="F8491" s="103"/>
      <c r="H8491" s="123"/>
      <c r="I8491" s="103"/>
      <c r="J8491" s="103"/>
      <c r="K8491" s="103"/>
    </row>
    <row r="8492" spans="2:11" x14ac:dyDescent="0.25">
      <c r="B8492" s="103"/>
      <c r="C8492" s="123"/>
      <c r="D8492" s="103"/>
      <c r="E8492" s="103"/>
      <c r="F8492" s="103"/>
      <c r="H8492" s="123"/>
      <c r="I8492" s="103"/>
      <c r="J8492" s="103"/>
      <c r="K8492" s="103"/>
    </row>
    <row r="8493" spans="2:11" x14ac:dyDescent="0.25">
      <c r="B8493" s="103"/>
      <c r="C8493" s="123"/>
      <c r="D8493" s="103"/>
      <c r="E8493" s="103"/>
      <c r="F8493" s="103"/>
      <c r="H8493" s="123"/>
      <c r="I8493" s="103"/>
      <c r="J8493" s="103"/>
      <c r="K8493" s="103"/>
    </row>
    <row r="8494" spans="2:11" x14ac:dyDescent="0.25">
      <c r="B8494" s="103"/>
      <c r="C8494" s="123"/>
      <c r="D8494" s="103"/>
      <c r="E8494" s="103"/>
      <c r="F8494" s="103"/>
      <c r="H8494" s="123"/>
      <c r="I8494" s="103"/>
      <c r="J8494" s="103"/>
      <c r="K8494" s="103"/>
    </row>
    <row r="8495" spans="2:11" x14ac:dyDescent="0.25">
      <c r="B8495" s="103"/>
      <c r="C8495" s="123"/>
      <c r="D8495" s="103"/>
      <c r="E8495" s="103"/>
      <c r="F8495" s="103"/>
      <c r="H8495" s="123"/>
      <c r="I8495" s="103"/>
      <c r="J8495" s="103"/>
      <c r="K8495" s="103"/>
    </row>
    <row r="8496" spans="2:11" x14ac:dyDescent="0.25">
      <c r="B8496" s="103"/>
      <c r="C8496" s="123"/>
      <c r="D8496" s="103"/>
      <c r="E8496" s="103"/>
      <c r="F8496" s="103"/>
      <c r="H8496" s="123"/>
      <c r="I8496" s="103"/>
      <c r="J8496" s="103"/>
      <c r="K8496" s="103"/>
    </row>
    <row r="8497" spans="2:11" x14ac:dyDescent="0.25">
      <c r="B8497" s="103"/>
      <c r="C8497" s="123"/>
      <c r="D8497" s="103"/>
      <c r="E8497" s="103"/>
      <c r="F8497" s="103"/>
      <c r="H8497" s="123"/>
      <c r="I8497" s="103"/>
      <c r="J8497" s="103"/>
      <c r="K8497" s="103"/>
    </row>
    <row r="8498" spans="2:11" x14ac:dyDescent="0.25">
      <c r="B8498" s="103"/>
      <c r="C8498" s="123"/>
      <c r="D8498" s="103"/>
      <c r="E8498" s="103"/>
      <c r="F8498" s="103"/>
      <c r="H8498" s="123"/>
      <c r="I8498" s="103"/>
      <c r="J8498" s="103"/>
      <c r="K8498" s="103"/>
    </row>
    <row r="8499" spans="2:11" x14ac:dyDescent="0.25">
      <c r="B8499" s="103"/>
      <c r="C8499" s="123"/>
      <c r="D8499" s="103"/>
      <c r="E8499" s="103"/>
      <c r="F8499" s="103"/>
      <c r="H8499" s="123"/>
      <c r="I8499" s="103"/>
      <c r="J8499" s="103"/>
      <c r="K8499" s="103"/>
    </row>
    <row r="8500" spans="2:11" x14ac:dyDescent="0.25">
      <c r="B8500" s="103"/>
      <c r="C8500" s="123"/>
      <c r="D8500" s="103"/>
      <c r="E8500" s="103"/>
      <c r="F8500" s="103"/>
      <c r="H8500" s="123"/>
      <c r="I8500" s="103"/>
      <c r="J8500" s="103"/>
      <c r="K8500" s="103"/>
    </row>
    <row r="8501" spans="2:11" x14ac:dyDescent="0.25">
      <c r="B8501" s="103"/>
      <c r="C8501" s="123"/>
      <c r="D8501" s="103"/>
      <c r="E8501" s="103"/>
      <c r="F8501" s="103"/>
      <c r="H8501" s="123"/>
      <c r="I8501" s="103"/>
      <c r="J8501" s="103"/>
      <c r="K8501" s="103"/>
    </row>
    <row r="8502" spans="2:11" x14ac:dyDescent="0.25">
      <c r="B8502" s="103"/>
      <c r="C8502" s="123"/>
      <c r="D8502" s="103"/>
      <c r="E8502" s="103"/>
      <c r="F8502" s="103"/>
      <c r="H8502" s="123"/>
      <c r="I8502" s="103"/>
      <c r="J8502" s="103"/>
      <c r="K8502" s="103"/>
    </row>
    <row r="8503" spans="2:11" x14ac:dyDescent="0.25">
      <c r="B8503" s="103"/>
      <c r="C8503" s="123"/>
      <c r="D8503" s="103"/>
      <c r="E8503" s="103"/>
      <c r="F8503" s="103"/>
      <c r="H8503" s="123"/>
      <c r="I8503" s="103"/>
      <c r="J8503" s="103"/>
      <c r="K8503" s="103"/>
    </row>
    <row r="8504" spans="2:11" x14ac:dyDescent="0.25">
      <c r="B8504" s="103"/>
      <c r="C8504" s="123"/>
      <c r="D8504" s="103"/>
      <c r="E8504" s="103"/>
      <c r="F8504" s="103"/>
      <c r="H8504" s="123"/>
      <c r="I8504" s="103"/>
      <c r="J8504" s="103"/>
      <c r="K8504" s="103"/>
    </row>
    <row r="8505" spans="2:11" x14ac:dyDescent="0.25">
      <c r="B8505" s="103"/>
      <c r="C8505" s="123"/>
      <c r="D8505" s="103"/>
      <c r="E8505" s="103"/>
      <c r="F8505" s="103"/>
      <c r="H8505" s="123"/>
      <c r="I8505" s="103"/>
      <c r="J8505" s="103"/>
      <c r="K8505" s="103"/>
    </row>
    <row r="8506" spans="2:11" x14ac:dyDescent="0.25">
      <c r="B8506" s="103"/>
      <c r="C8506" s="123"/>
      <c r="D8506" s="103"/>
      <c r="E8506" s="103"/>
      <c r="F8506" s="103"/>
      <c r="H8506" s="123"/>
      <c r="I8506" s="103"/>
      <c r="J8506" s="103"/>
      <c r="K8506" s="103"/>
    </row>
    <row r="8507" spans="2:11" x14ac:dyDescent="0.25">
      <c r="B8507" s="103"/>
      <c r="C8507" s="123"/>
      <c r="D8507" s="103"/>
      <c r="E8507" s="103"/>
      <c r="F8507" s="103"/>
      <c r="H8507" s="123"/>
      <c r="I8507" s="103"/>
      <c r="J8507" s="103"/>
      <c r="K8507" s="103"/>
    </row>
    <row r="8508" spans="2:11" x14ac:dyDescent="0.25">
      <c r="B8508" s="103"/>
      <c r="C8508" s="123"/>
      <c r="D8508" s="103"/>
      <c r="E8508" s="103"/>
      <c r="F8508" s="103"/>
      <c r="H8508" s="123"/>
      <c r="I8508" s="103"/>
      <c r="J8508" s="103"/>
      <c r="K8508" s="103"/>
    </row>
    <row r="8509" spans="2:11" x14ac:dyDescent="0.25">
      <c r="B8509" s="103"/>
      <c r="C8509" s="123"/>
      <c r="D8509" s="103"/>
      <c r="E8509" s="103"/>
      <c r="F8509" s="103"/>
      <c r="H8509" s="123"/>
      <c r="I8509" s="103"/>
      <c r="J8509" s="103"/>
      <c r="K8509" s="103"/>
    </row>
    <row r="8510" spans="2:11" x14ac:dyDescent="0.25">
      <c r="B8510" s="103"/>
      <c r="C8510" s="123"/>
      <c r="D8510" s="103"/>
      <c r="E8510" s="103"/>
      <c r="F8510" s="103"/>
      <c r="H8510" s="123"/>
      <c r="I8510" s="103"/>
      <c r="J8510" s="103"/>
      <c r="K8510" s="103"/>
    </row>
    <row r="8511" spans="2:11" x14ac:dyDescent="0.25">
      <c r="B8511" s="103"/>
      <c r="C8511" s="123"/>
      <c r="D8511" s="103"/>
      <c r="E8511" s="103"/>
      <c r="F8511" s="103"/>
      <c r="H8511" s="123"/>
      <c r="I8511" s="103"/>
      <c r="J8511" s="103"/>
      <c r="K8511" s="103"/>
    </row>
    <row r="8512" spans="2:11" x14ac:dyDescent="0.25">
      <c r="B8512" s="103"/>
      <c r="C8512" s="123"/>
      <c r="D8512" s="103"/>
      <c r="E8512" s="103"/>
      <c r="F8512" s="103"/>
      <c r="H8512" s="123"/>
      <c r="I8512" s="103"/>
      <c r="J8512" s="103"/>
      <c r="K8512" s="103"/>
    </row>
    <row r="8513" spans="2:11" x14ac:dyDescent="0.25">
      <c r="B8513" s="103"/>
      <c r="C8513" s="123"/>
      <c r="D8513" s="103"/>
      <c r="E8513" s="103"/>
      <c r="F8513" s="103"/>
      <c r="H8513" s="123"/>
      <c r="I8513" s="103"/>
      <c r="J8513" s="103"/>
      <c r="K8513" s="103"/>
    </row>
    <row r="8514" spans="2:11" x14ac:dyDescent="0.25">
      <c r="B8514" s="103"/>
      <c r="C8514" s="123"/>
      <c r="D8514" s="103"/>
      <c r="E8514" s="103"/>
      <c r="F8514" s="103"/>
      <c r="H8514" s="123"/>
      <c r="I8514" s="103"/>
      <c r="J8514" s="103"/>
      <c r="K8514" s="103"/>
    </row>
    <row r="8515" spans="2:11" x14ac:dyDescent="0.25">
      <c r="B8515" s="103"/>
      <c r="C8515" s="123"/>
      <c r="D8515" s="103"/>
      <c r="E8515" s="103"/>
      <c r="F8515" s="103"/>
      <c r="H8515" s="123"/>
      <c r="I8515" s="103"/>
      <c r="J8515" s="103"/>
      <c r="K8515" s="103"/>
    </row>
    <row r="8516" spans="2:11" x14ac:dyDescent="0.25">
      <c r="B8516" s="103"/>
      <c r="C8516" s="123"/>
      <c r="D8516" s="103"/>
      <c r="E8516" s="103"/>
      <c r="F8516" s="103"/>
      <c r="H8516" s="123"/>
      <c r="I8516" s="103"/>
      <c r="J8516" s="103"/>
      <c r="K8516" s="103"/>
    </row>
    <row r="8517" spans="2:11" x14ac:dyDescent="0.25">
      <c r="B8517" s="103"/>
      <c r="C8517" s="123"/>
      <c r="D8517" s="103"/>
      <c r="E8517" s="103"/>
      <c r="F8517" s="103"/>
      <c r="H8517" s="123"/>
      <c r="I8517" s="103"/>
      <c r="J8517" s="103"/>
      <c r="K8517" s="103"/>
    </row>
    <row r="8518" spans="2:11" x14ac:dyDescent="0.25">
      <c r="B8518" s="103"/>
      <c r="C8518" s="123"/>
      <c r="D8518" s="103"/>
      <c r="E8518" s="103"/>
      <c r="F8518" s="103"/>
      <c r="H8518" s="123"/>
      <c r="I8518" s="103"/>
      <c r="J8518" s="103"/>
      <c r="K8518" s="103"/>
    </row>
    <row r="8519" spans="2:11" x14ac:dyDescent="0.25">
      <c r="B8519" s="103"/>
      <c r="C8519" s="123"/>
      <c r="D8519" s="103"/>
      <c r="E8519" s="103"/>
      <c r="F8519" s="103"/>
      <c r="H8519" s="123"/>
      <c r="I8519" s="103"/>
      <c r="J8519" s="103"/>
      <c r="K8519" s="103"/>
    </row>
    <row r="8520" spans="2:11" x14ac:dyDescent="0.25">
      <c r="B8520" s="103"/>
      <c r="C8520" s="123"/>
      <c r="D8520" s="103"/>
      <c r="E8520" s="103"/>
      <c r="F8520" s="103"/>
      <c r="H8520" s="123"/>
      <c r="I8520" s="103"/>
      <c r="J8520" s="103"/>
      <c r="K8520" s="103"/>
    </row>
    <row r="8521" spans="2:11" x14ac:dyDescent="0.25">
      <c r="B8521" s="103"/>
      <c r="C8521" s="123"/>
      <c r="D8521" s="103"/>
      <c r="E8521" s="103"/>
      <c r="F8521" s="103"/>
      <c r="H8521" s="123"/>
      <c r="I8521" s="103"/>
      <c r="J8521" s="103"/>
      <c r="K8521" s="103"/>
    </row>
    <row r="8522" spans="2:11" x14ac:dyDescent="0.25">
      <c r="B8522" s="103"/>
      <c r="C8522" s="123"/>
      <c r="D8522" s="103"/>
      <c r="E8522" s="103"/>
      <c r="F8522" s="103"/>
      <c r="H8522" s="123"/>
      <c r="I8522" s="103"/>
      <c r="J8522" s="103"/>
      <c r="K8522" s="103"/>
    </row>
    <row r="8523" spans="2:11" x14ac:dyDescent="0.25">
      <c r="B8523" s="103"/>
      <c r="C8523" s="123"/>
      <c r="D8523" s="103"/>
      <c r="E8523" s="103"/>
      <c r="F8523" s="103"/>
      <c r="H8523" s="123"/>
      <c r="I8523" s="103"/>
      <c r="J8523" s="103"/>
      <c r="K8523" s="103"/>
    </row>
    <row r="8524" spans="2:11" x14ac:dyDescent="0.25">
      <c r="B8524" s="103"/>
      <c r="C8524" s="123"/>
      <c r="D8524" s="103"/>
      <c r="E8524" s="103"/>
      <c r="F8524" s="103"/>
      <c r="H8524" s="123"/>
      <c r="I8524" s="103"/>
      <c r="J8524" s="103"/>
      <c r="K8524" s="103"/>
    </row>
    <row r="8525" spans="2:11" x14ac:dyDescent="0.25">
      <c r="B8525" s="103"/>
      <c r="C8525" s="123"/>
      <c r="D8525" s="103"/>
      <c r="E8525" s="103"/>
      <c r="F8525" s="103"/>
      <c r="H8525" s="123"/>
      <c r="I8525" s="103"/>
      <c r="J8525" s="103"/>
      <c r="K8525" s="103"/>
    </row>
    <row r="8526" spans="2:11" x14ac:dyDescent="0.25">
      <c r="B8526" s="103"/>
      <c r="C8526" s="123"/>
      <c r="D8526" s="103"/>
      <c r="E8526" s="103"/>
      <c r="F8526" s="103"/>
      <c r="H8526" s="123"/>
      <c r="I8526" s="103"/>
      <c r="J8526" s="103"/>
      <c r="K8526" s="103"/>
    </row>
    <row r="8527" spans="2:11" x14ac:dyDescent="0.25">
      <c r="B8527" s="103"/>
      <c r="C8527" s="123"/>
      <c r="D8527" s="103"/>
      <c r="E8527" s="103"/>
      <c r="F8527" s="103"/>
      <c r="H8527" s="123"/>
      <c r="I8527" s="103"/>
      <c r="J8527" s="103"/>
      <c r="K8527" s="103"/>
    </row>
    <row r="8528" spans="2:11" x14ac:dyDescent="0.25">
      <c r="B8528" s="103"/>
      <c r="C8528" s="123"/>
      <c r="D8528" s="103"/>
      <c r="E8528" s="103"/>
      <c r="F8528" s="103"/>
      <c r="H8528" s="123"/>
      <c r="I8528" s="103"/>
      <c r="J8528" s="103"/>
      <c r="K8528" s="103"/>
    </row>
    <row r="8529" spans="2:11" x14ac:dyDescent="0.25">
      <c r="B8529" s="103"/>
      <c r="C8529" s="123"/>
      <c r="D8529" s="103"/>
      <c r="E8529" s="103"/>
      <c r="F8529" s="103"/>
      <c r="H8529" s="123"/>
      <c r="I8529" s="103"/>
      <c r="J8529" s="103"/>
      <c r="K8529" s="103"/>
    </row>
    <row r="8530" spans="2:11" x14ac:dyDescent="0.25">
      <c r="B8530" s="103"/>
      <c r="C8530" s="123"/>
      <c r="D8530" s="103"/>
      <c r="E8530" s="103"/>
      <c r="F8530" s="103"/>
      <c r="H8530" s="123"/>
      <c r="I8530" s="103"/>
      <c r="J8530" s="103"/>
      <c r="K8530" s="103"/>
    </row>
    <row r="8531" spans="2:11" x14ac:dyDescent="0.25">
      <c r="B8531" s="103"/>
      <c r="C8531" s="123"/>
      <c r="D8531" s="103"/>
      <c r="E8531" s="103"/>
      <c r="F8531" s="103"/>
      <c r="H8531" s="123"/>
      <c r="I8531" s="103"/>
      <c r="J8531" s="103"/>
      <c r="K8531" s="103"/>
    </row>
    <row r="8532" spans="2:11" x14ac:dyDescent="0.25">
      <c r="B8532" s="103"/>
      <c r="C8532" s="123"/>
      <c r="D8532" s="103"/>
      <c r="E8532" s="103"/>
      <c r="F8532" s="103"/>
      <c r="H8532" s="123"/>
      <c r="I8532" s="103"/>
      <c r="J8532" s="103"/>
      <c r="K8532" s="103"/>
    </row>
    <row r="8533" spans="2:11" x14ac:dyDescent="0.25">
      <c r="B8533" s="103"/>
      <c r="C8533" s="123"/>
      <c r="D8533" s="103"/>
      <c r="E8533" s="103"/>
      <c r="F8533" s="103"/>
      <c r="H8533" s="123"/>
      <c r="I8533" s="103"/>
      <c r="J8533" s="103"/>
      <c r="K8533" s="103"/>
    </row>
    <row r="8534" spans="2:11" x14ac:dyDescent="0.25">
      <c r="B8534" s="103"/>
      <c r="C8534" s="123"/>
      <c r="D8534" s="103"/>
      <c r="E8534" s="103"/>
      <c r="F8534" s="103"/>
      <c r="H8534" s="123"/>
      <c r="I8534" s="103"/>
      <c r="J8534" s="103"/>
      <c r="K8534" s="103"/>
    </row>
    <row r="8535" spans="2:11" x14ac:dyDescent="0.25">
      <c r="B8535" s="103"/>
      <c r="C8535" s="123"/>
      <c r="D8535" s="103"/>
      <c r="E8535" s="103"/>
      <c r="F8535" s="103"/>
      <c r="H8535" s="123"/>
      <c r="I8535" s="103"/>
      <c r="J8535" s="103"/>
      <c r="K8535" s="103"/>
    </row>
    <row r="8536" spans="2:11" x14ac:dyDescent="0.25">
      <c r="B8536" s="103"/>
      <c r="C8536" s="123"/>
      <c r="D8536" s="103"/>
      <c r="E8536" s="103"/>
      <c r="F8536" s="103"/>
      <c r="H8536" s="123"/>
      <c r="I8536" s="103"/>
      <c r="J8536" s="103"/>
      <c r="K8536" s="103"/>
    </row>
    <row r="8537" spans="2:11" x14ac:dyDescent="0.25">
      <c r="B8537" s="103"/>
      <c r="C8537" s="123"/>
      <c r="D8537" s="103"/>
      <c r="E8537" s="103"/>
      <c r="F8537" s="103"/>
      <c r="H8537" s="123"/>
      <c r="I8537" s="103"/>
      <c r="J8537" s="103"/>
      <c r="K8537" s="103"/>
    </row>
    <row r="8538" spans="2:11" x14ac:dyDescent="0.25">
      <c r="B8538" s="103"/>
      <c r="C8538" s="123"/>
      <c r="D8538" s="103"/>
      <c r="E8538" s="103"/>
      <c r="F8538" s="103"/>
      <c r="H8538" s="123"/>
      <c r="I8538" s="103"/>
      <c r="J8538" s="103"/>
      <c r="K8538" s="103"/>
    </row>
    <row r="8539" spans="2:11" x14ac:dyDescent="0.25">
      <c r="B8539" s="103"/>
      <c r="C8539" s="123"/>
      <c r="D8539" s="103"/>
      <c r="E8539" s="103"/>
      <c r="F8539" s="103"/>
      <c r="H8539" s="123"/>
      <c r="I8539" s="103"/>
      <c r="J8539" s="103"/>
      <c r="K8539" s="103"/>
    </row>
    <row r="8540" spans="2:11" x14ac:dyDescent="0.25">
      <c r="B8540" s="103"/>
      <c r="C8540" s="123"/>
      <c r="D8540" s="103"/>
      <c r="E8540" s="103"/>
      <c r="F8540" s="103"/>
      <c r="H8540" s="123"/>
      <c r="I8540" s="103"/>
      <c r="J8540" s="103"/>
      <c r="K8540" s="103"/>
    </row>
    <row r="8541" spans="2:11" x14ac:dyDescent="0.25">
      <c r="B8541" s="103"/>
      <c r="C8541" s="123"/>
      <c r="D8541" s="103"/>
      <c r="E8541" s="103"/>
      <c r="F8541" s="103"/>
      <c r="H8541" s="123"/>
      <c r="I8541" s="103"/>
      <c r="J8541" s="103"/>
      <c r="K8541" s="103"/>
    </row>
    <row r="8542" spans="2:11" x14ac:dyDescent="0.25">
      <c r="B8542" s="103"/>
      <c r="C8542" s="123"/>
      <c r="D8542" s="103"/>
      <c r="E8542" s="103"/>
      <c r="F8542" s="103"/>
      <c r="H8542" s="123"/>
      <c r="I8542" s="103"/>
      <c r="J8542" s="103"/>
      <c r="K8542" s="103"/>
    </row>
    <row r="8543" spans="2:11" x14ac:dyDescent="0.25">
      <c r="B8543" s="103"/>
      <c r="C8543" s="123"/>
      <c r="D8543" s="103"/>
      <c r="E8543" s="103"/>
      <c r="F8543" s="103"/>
      <c r="H8543" s="123"/>
      <c r="I8543" s="103"/>
      <c r="J8543" s="103"/>
      <c r="K8543" s="103"/>
    </row>
    <row r="8544" spans="2:11" x14ac:dyDescent="0.25">
      <c r="B8544" s="103"/>
      <c r="C8544" s="123"/>
      <c r="D8544" s="103"/>
      <c r="E8544" s="103"/>
      <c r="F8544" s="103"/>
      <c r="H8544" s="123"/>
      <c r="I8544" s="103"/>
      <c r="J8544" s="103"/>
      <c r="K8544" s="103"/>
    </row>
    <row r="8545" spans="2:11" x14ac:dyDescent="0.25">
      <c r="B8545" s="103"/>
      <c r="C8545" s="123"/>
      <c r="D8545" s="103"/>
      <c r="E8545" s="103"/>
      <c r="F8545" s="103"/>
      <c r="H8545" s="123"/>
      <c r="I8545" s="103"/>
      <c r="J8545" s="103"/>
      <c r="K8545" s="103"/>
    </row>
    <row r="8546" spans="2:11" x14ac:dyDescent="0.25">
      <c r="B8546" s="103"/>
      <c r="C8546" s="123"/>
      <c r="D8546" s="103"/>
      <c r="E8546" s="103"/>
      <c r="F8546" s="103"/>
      <c r="H8546" s="123"/>
      <c r="I8546" s="103"/>
      <c r="J8546" s="103"/>
      <c r="K8546" s="103"/>
    </row>
    <row r="8547" spans="2:11" x14ac:dyDescent="0.25">
      <c r="B8547" s="103"/>
      <c r="C8547" s="123"/>
      <c r="D8547" s="103"/>
      <c r="E8547" s="103"/>
      <c r="F8547" s="103"/>
      <c r="H8547" s="123"/>
      <c r="I8547" s="103"/>
      <c r="J8547" s="103"/>
      <c r="K8547" s="103"/>
    </row>
    <row r="8548" spans="2:11" x14ac:dyDescent="0.25">
      <c r="B8548" s="103"/>
      <c r="C8548" s="123"/>
      <c r="D8548" s="103"/>
      <c r="E8548" s="103"/>
      <c r="F8548" s="103"/>
      <c r="H8548" s="123"/>
      <c r="I8548" s="103"/>
      <c r="J8548" s="103"/>
      <c r="K8548" s="103"/>
    </row>
    <row r="8549" spans="2:11" x14ac:dyDescent="0.25">
      <c r="B8549" s="103"/>
      <c r="C8549" s="123"/>
      <c r="D8549" s="103"/>
      <c r="E8549" s="103"/>
      <c r="F8549" s="103"/>
      <c r="H8549" s="123"/>
      <c r="I8549" s="103"/>
      <c r="J8549" s="103"/>
      <c r="K8549" s="103"/>
    </row>
    <row r="8550" spans="2:11" x14ac:dyDescent="0.25">
      <c r="B8550" s="103"/>
      <c r="C8550" s="123"/>
      <c r="D8550" s="103"/>
      <c r="E8550" s="103"/>
      <c r="F8550" s="103"/>
      <c r="H8550" s="123"/>
      <c r="I8550" s="103"/>
      <c r="J8550" s="103"/>
      <c r="K8550" s="103"/>
    </row>
    <row r="8551" spans="2:11" x14ac:dyDescent="0.25">
      <c r="B8551" s="103"/>
      <c r="C8551" s="123"/>
      <c r="D8551" s="103"/>
      <c r="E8551" s="103"/>
      <c r="F8551" s="103"/>
      <c r="H8551" s="123"/>
      <c r="I8551" s="103"/>
      <c r="J8551" s="103"/>
      <c r="K8551" s="103"/>
    </row>
    <row r="8552" spans="2:11" x14ac:dyDescent="0.25">
      <c r="B8552" s="103"/>
      <c r="C8552" s="123"/>
      <c r="D8552" s="103"/>
      <c r="E8552" s="103"/>
      <c r="F8552" s="103"/>
      <c r="H8552" s="123"/>
      <c r="I8552" s="103"/>
      <c r="J8552" s="103"/>
      <c r="K8552" s="103"/>
    </row>
    <row r="8553" spans="2:11" x14ac:dyDescent="0.25">
      <c r="B8553" s="103"/>
      <c r="C8553" s="123"/>
      <c r="D8553" s="103"/>
      <c r="E8553" s="103"/>
      <c r="F8553" s="103"/>
      <c r="H8553" s="123"/>
      <c r="I8553" s="103"/>
      <c r="J8553" s="103"/>
      <c r="K8553" s="103"/>
    </row>
    <row r="8554" spans="2:11" x14ac:dyDescent="0.25">
      <c r="B8554" s="103"/>
      <c r="C8554" s="123"/>
      <c r="D8554" s="103"/>
      <c r="E8554" s="103"/>
      <c r="F8554" s="103"/>
      <c r="H8554" s="123"/>
      <c r="I8554" s="103"/>
      <c r="J8554" s="103"/>
      <c r="K8554" s="103"/>
    </row>
    <row r="8555" spans="2:11" x14ac:dyDescent="0.25">
      <c r="B8555" s="103"/>
      <c r="C8555" s="123"/>
      <c r="D8555" s="103"/>
      <c r="E8555" s="103"/>
      <c r="F8555" s="103"/>
      <c r="H8555" s="123"/>
      <c r="I8555" s="103"/>
      <c r="J8555" s="103"/>
      <c r="K8555" s="103"/>
    </row>
    <row r="8556" spans="2:11" x14ac:dyDescent="0.25">
      <c r="B8556" s="103"/>
      <c r="C8556" s="123"/>
      <c r="D8556" s="103"/>
      <c r="E8556" s="103"/>
      <c r="F8556" s="103"/>
      <c r="H8556" s="123"/>
      <c r="I8556" s="103"/>
      <c r="J8556" s="103"/>
      <c r="K8556" s="103"/>
    </row>
    <row r="8557" spans="2:11" x14ac:dyDescent="0.25">
      <c r="B8557" s="103"/>
      <c r="C8557" s="123"/>
      <c r="D8557" s="103"/>
      <c r="E8557" s="103"/>
      <c r="F8557" s="103"/>
      <c r="H8557" s="123"/>
      <c r="I8557" s="103"/>
      <c r="J8557" s="103"/>
      <c r="K8557" s="103"/>
    </row>
    <row r="8558" spans="2:11" x14ac:dyDescent="0.25">
      <c r="B8558" s="103"/>
      <c r="C8558" s="123"/>
      <c r="D8558" s="103"/>
      <c r="E8558" s="103"/>
      <c r="F8558" s="103"/>
      <c r="H8558" s="123"/>
      <c r="I8558" s="103"/>
      <c r="J8558" s="103"/>
      <c r="K8558" s="103"/>
    </row>
    <row r="8559" spans="2:11" x14ac:dyDescent="0.25">
      <c r="B8559" s="103"/>
      <c r="C8559" s="123"/>
      <c r="D8559" s="103"/>
      <c r="E8559" s="103"/>
      <c r="F8559" s="103"/>
      <c r="H8559" s="123"/>
      <c r="I8559" s="103"/>
      <c r="J8559" s="103"/>
      <c r="K8559" s="103"/>
    </row>
    <row r="8560" spans="2:11" x14ac:dyDescent="0.25">
      <c r="B8560" s="103"/>
      <c r="C8560" s="123"/>
      <c r="D8560" s="103"/>
      <c r="E8560" s="103"/>
      <c r="F8560" s="103"/>
      <c r="H8560" s="123"/>
      <c r="I8560" s="103"/>
      <c r="J8560" s="103"/>
      <c r="K8560" s="103"/>
    </row>
    <row r="8561" spans="2:11" x14ac:dyDescent="0.25">
      <c r="B8561" s="103"/>
      <c r="C8561" s="123"/>
      <c r="D8561" s="103"/>
      <c r="E8561" s="103"/>
      <c r="F8561" s="103"/>
      <c r="H8561" s="123"/>
      <c r="I8561" s="103"/>
      <c r="J8561" s="103"/>
      <c r="K8561" s="103"/>
    </row>
    <row r="8562" spans="2:11" x14ac:dyDescent="0.25">
      <c r="B8562" s="103"/>
      <c r="C8562" s="123"/>
      <c r="D8562" s="103"/>
      <c r="E8562" s="103"/>
      <c r="F8562" s="103"/>
      <c r="H8562" s="123"/>
      <c r="I8562" s="103"/>
      <c r="J8562" s="103"/>
      <c r="K8562" s="103"/>
    </row>
    <row r="8563" spans="2:11" x14ac:dyDescent="0.25">
      <c r="B8563" s="103"/>
      <c r="C8563" s="123"/>
      <c r="D8563" s="103"/>
      <c r="E8563" s="103"/>
      <c r="F8563" s="103"/>
      <c r="H8563" s="123"/>
      <c r="I8563" s="103"/>
      <c r="J8563" s="103"/>
      <c r="K8563" s="103"/>
    </row>
    <row r="8564" spans="2:11" x14ac:dyDescent="0.25">
      <c r="B8564" s="103"/>
      <c r="C8564" s="123"/>
      <c r="D8564" s="103"/>
      <c r="E8564" s="103"/>
      <c r="F8564" s="103"/>
      <c r="H8564" s="123"/>
      <c r="I8564" s="103"/>
      <c r="J8564" s="103"/>
      <c r="K8564" s="103"/>
    </row>
    <row r="8565" spans="2:11" x14ac:dyDescent="0.25">
      <c r="B8565" s="103"/>
      <c r="C8565" s="123"/>
      <c r="D8565" s="103"/>
      <c r="E8565" s="103"/>
      <c r="F8565" s="103"/>
      <c r="H8565" s="123"/>
      <c r="I8565" s="103"/>
      <c r="J8565" s="103"/>
      <c r="K8565" s="103"/>
    </row>
    <row r="8566" spans="2:11" x14ac:dyDescent="0.25">
      <c r="B8566" s="103"/>
      <c r="C8566" s="123"/>
      <c r="D8566" s="103"/>
      <c r="E8566" s="103"/>
      <c r="F8566" s="103"/>
      <c r="H8566" s="123"/>
      <c r="I8566" s="103"/>
      <c r="J8566" s="103"/>
      <c r="K8566" s="103"/>
    </row>
    <row r="8567" spans="2:11" x14ac:dyDescent="0.25">
      <c r="B8567" s="103"/>
      <c r="C8567" s="123"/>
      <c r="D8567" s="103"/>
      <c r="E8567" s="103"/>
      <c r="F8567" s="103"/>
      <c r="H8567" s="123"/>
      <c r="I8567" s="103"/>
      <c r="J8567" s="103"/>
      <c r="K8567" s="103"/>
    </row>
    <row r="8568" spans="2:11" x14ac:dyDescent="0.25">
      <c r="B8568" s="103"/>
      <c r="C8568" s="123"/>
      <c r="D8568" s="103"/>
      <c r="E8568" s="103"/>
      <c r="F8568" s="103"/>
      <c r="H8568" s="123"/>
      <c r="I8568" s="103"/>
      <c r="J8568" s="103"/>
      <c r="K8568" s="103"/>
    </row>
    <row r="8569" spans="2:11" x14ac:dyDescent="0.25">
      <c r="B8569" s="103"/>
      <c r="C8569" s="123"/>
      <c r="D8569" s="103"/>
      <c r="E8569" s="103"/>
      <c r="F8569" s="103"/>
      <c r="H8569" s="123"/>
      <c r="I8569" s="103"/>
      <c r="J8569" s="103"/>
      <c r="K8569" s="103"/>
    </row>
    <row r="8570" spans="2:11" x14ac:dyDescent="0.25">
      <c r="B8570" s="103"/>
      <c r="C8570" s="123"/>
      <c r="D8570" s="103"/>
      <c r="E8570" s="103"/>
      <c r="F8570" s="103"/>
      <c r="H8570" s="123"/>
      <c r="I8570" s="103"/>
      <c r="J8570" s="103"/>
      <c r="K8570" s="103"/>
    </row>
    <row r="8571" spans="2:11" x14ac:dyDescent="0.25">
      <c r="B8571" s="103"/>
      <c r="C8571" s="123"/>
      <c r="D8571" s="103"/>
      <c r="E8571" s="103"/>
      <c r="F8571" s="103"/>
      <c r="H8571" s="123"/>
      <c r="I8571" s="103"/>
      <c r="J8571" s="103"/>
      <c r="K8571" s="103"/>
    </row>
    <row r="8572" spans="2:11" x14ac:dyDescent="0.25">
      <c r="B8572" s="103"/>
      <c r="C8572" s="123"/>
      <c r="D8572" s="103"/>
      <c r="E8572" s="103"/>
      <c r="F8572" s="103"/>
      <c r="H8572" s="123"/>
      <c r="I8572" s="103"/>
      <c r="J8572" s="103"/>
      <c r="K8572" s="103"/>
    </row>
    <row r="8573" spans="2:11" x14ac:dyDescent="0.25">
      <c r="B8573" s="103"/>
      <c r="C8573" s="123"/>
      <c r="D8573" s="103"/>
      <c r="E8573" s="103"/>
      <c r="F8573" s="103"/>
      <c r="H8573" s="123"/>
      <c r="I8573" s="103"/>
      <c r="J8573" s="103"/>
      <c r="K8573" s="103"/>
    </row>
    <row r="8574" spans="2:11" x14ac:dyDescent="0.25">
      <c r="B8574" s="103"/>
      <c r="C8574" s="123"/>
      <c r="D8574" s="103"/>
      <c r="E8574" s="103"/>
      <c r="F8574" s="103"/>
      <c r="H8574" s="123"/>
      <c r="I8574" s="103"/>
      <c r="J8574" s="103"/>
      <c r="K8574" s="103"/>
    </row>
    <row r="8575" spans="2:11" x14ac:dyDescent="0.25">
      <c r="B8575" s="103"/>
      <c r="C8575" s="123"/>
      <c r="D8575" s="103"/>
      <c r="E8575" s="103"/>
      <c r="F8575" s="103"/>
      <c r="H8575" s="123"/>
      <c r="I8575" s="103"/>
      <c r="J8575" s="103"/>
      <c r="K8575" s="103"/>
    </row>
    <row r="8576" spans="2:11" x14ac:dyDescent="0.25">
      <c r="B8576" s="103"/>
      <c r="C8576" s="123"/>
      <c r="D8576" s="103"/>
      <c r="E8576" s="103"/>
      <c r="F8576" s="103"/>
      <c r="H8576" s="123"/>
      <c r="I8576" s="103"/>
      <c r="J8576" s="103"/>
      <c r="K8576" s="103"/>
    </row>
    <row r="8577" spans="2:11" x14ac:dyDescent="0.25">
      <c r="B8577" s="103"/>
      <c r="C8577" s="123"/>
      <c r="D8577" s="103"/>
      <c r="E8577" s="103"/>
      <c r="F8577" s="103"/>
      <c r="H8577" s="123"/>
      <c r="I8577" s="103"/>
      <c r="J8577" s="103"/>
      <c r="K8577" s="103"/>
    </row>
    <row r="8578" spans="2:11" x14ac:dyDescent="0.25">
      <c r="B8578" s="103"/>
      <c r="C8578" s="123"/>
      <c r="D8578" s="103"/>
      <c r="E8578" s="103"/>
      <c r="F8578" s="103"/>
      <c r="H8578" s="123"/>
      <c r="I8578" s="103"/>
      <c r="J8578" s="103"/>
      <c r="K8578" s="103"/>
    </row>
    <row r="8579" spans="2:11" x14ac:dyDescent="0.25">
      <c r="B8579" s="103"/>
      <c r="C8579" s="123"/>
      <c r="D8579" s="103"/>
      <c r="E8579" s="103"/>
      <c r="F8579" s="103"/>
      <c r="H8579" s="123"/>
      <c r="I8579" s="103"/>
      <c r="J8579" s="103"/>
      <c r="K8579" s="103"/>
    </row>
    <row r="8580" spans="2:11" x14ac:dyDescent="0.25">
      <c r="B8580" s="103"/>
      <c r="C8580" s="123"/>
      <c r="D8580" s="103"/>
      <c r="E8580" s="103"/>
      <c r="F8580" s="103"/>
      <c r="H8580" s="123"/>
      <c r="I8580" s="103"/>
      <c r="J8580" s="103"/>
      <c r="K8580" s="103"/>
    </row>
    <row r="8581" spans="2:11" x14ac:dyDescent="0.25">
      <c r="B8581" s="103"/>
      <c r="C8581" s="123"/>
      <c r="D8581" s="103"/>
      <c r="E8581" s="103"/>
      <c r="F8581" s="103"/>
      <c r="H8581" s="123"/>
      <c r="I8581" s="103"/>
      <c r="J8581" s="103"/>
      <c r="K8581" s="103"/>
    </row>
    <row r="8582" spans="2:11" x14ac:dyDescent="0.25">
      <c r="B8582" s="103"/>
      <c r="C8582" s="123"/>
      <c r="D8582" s="103"/>
      <c r="E8582" s="103"/>
      <c r="F8582" s="103"/>
      <c r="H8582" s="123"/>
      <c r="I8582" s="103"/>
      <c r="J8582" s="103"/>
      <c r="K8582" s="103"/>
    </row>
    <row r="8583" spans="2:11" x14ac:dyDescent="0.25">
      <c r="B8583" s="103"/>
      <c r="C8583" s="123"/>
      <c r="D8583" s="103"/>
      <c r="E8583" s="103"/>
      <c r="F8583" s="103"/>
      <c r="H8583" s="123"/>
      <c r="I8583" s="103"/>
      <c r="J8583" s="103"/>
      <c r="K8583" s="103"/>
    </row>
    <row r="8584" spans="2:11" x14ac:dyDescent="0.25">
      <c r="B8584" s="103"/>
      <c r="C8584" s="123"/>
      <c r="D8584" s="103"/>
      <c r="E8584" s="103"/>
      <c r="F8584" s="103"/>
      <c r="H8584" s="123"/>
      <c r="I8584" s="103"/>
      <c r="J8584" s="103"/>
      <c r="K8584" s="103"/>
    </row>
    <row r="8585" spans="2:11" x14ac:dyDescent="0.25">
      <c r="B8585" s="103"/>
      <c r="C8585" s="123"/>
      <c r="D8585" s="103"/>
      <c r="E8585" s="103"/>
      <c r="F8585" s="103"/>
      <c r="H8585" s="123"/>
      <c r="I8585" s="103"/>
      <c r="J8585" s="103"/>
      <c r="K8585" s="103"/>
    </row>
    <row r="8586" spans="2:11" x14ac:dyDescent="0.25">
      <c r="B8586" s="103"/>
      <c r="C8586" s="123"/>
      <c r="D8586" s="103"/>
      <c r="E8586" s="103"/>
      <c r="F8586" s="103"/>
      <c r="H8586" s="123"/>
      <c r="I8586" s="103"/>
      <c r="J8586" s="103"/>
      <c r="K8586" s="103"/>
    </row>
    <row r="8587" spans="2:11" x14ac:dyDescent="0.25">
      <c r="B8587" s="103"/>
      <c r="C8587" s="123"/>
      <c r="D8587" s="103"/>
      <c r="E8587" s="103"/>
      <c r="F8587" s="103"/>
      <c r="H8587" s="123"/>
      <c r="I8587" s="103"/>
      <c r="J8587" s="103"/>
      <c r="K8587" s="103"/>
    </row>
    <row r="8588" spans="2:11" x14ac:dyDescent="0.25">
      <c r="B8588" s="103"/>
      <c r="C8588" s="123"/>
      <c r="D8588" s="103"/>
      <c r="E8588" s="103"/>
      <c r="F8588" s="103"/>
      <c r="H8588" s="123"/>
      <c r="I8588" s="103"/>
      <c r="J8588" s="103"/>
      <c r="K8588" s="103"/>
    </row>
    <row r="8589" spans="2:11" x14ac:dyDescent="0.25">
      <c r="B8589" s="103"/>
      <c r="C8589" s="123"/>
      <c r="D8589" s="103"/>
      <c r="E8589" s="103"/>
      <c r="F8589" s="103"/>
      <c r="H8589" s="123"/>
      <c r="I8589" s="103"/>
      <c r="J8589" s="103"/>
      <c r="K8589" s="103"/>
    </row>
    <row r="8590" spans="2:11" x14ac:dyDescent="0.25">
      <c r="B8590" s="103"/>
      <c r="C8590" s="123"/>
      <c r="D8590" s="103"/>
      <c r="E8590" s="103"/>
      <c r="F8590" s="103"/>
      <c r="H8590" s="123"/>
      <c r="I8590" s="103"/>
      <c r="J8590" s="103"/>
      <c r="K8590" s="103"/>
    </row>
    <row r="8591" spans="2:11" x14ac:dyDescent="0.25">
      <c r="B8591" s="103"/>
      <c r="C8591" s="123"/>
      <c r="D8591" s="103"/>
      <c r="E8591" s="103"/>
      <c r="F8591" s="103"/>
      <c r="H8591" s="123"/>
      <c r="I8591" s="103"/>
      <c r="J8591" s="103"/>
      <c r="K8591" s="103"/>
    </row>
    <row r="8592" spans="2:11" x14ac:dyDescent="0.25">
      <c r="B8592" s="103"/>
      <c r="C8592" s="123"/>
      <c r="D8592" s="103"/>
      <c r="E8592" s="103"/>
      <c r="F8592" s="103"/>
      <c r="H8592" s="123"/>
      <c r="I8592" s="103"/>
      <c r="J8592" s="103"/>
      <c r="K8592" s="103"/>
    </row>
    <row r="8593" spans="2:11" x14ac:dyDescent="0.25">
      <c r="B8593" s="103"/>
      <c r="C8593" s="123"/>
      <c r="D8593" s="103"/>
      <c r="E8593" s="103"/>
      <c r="F8593" s="103"/>
      <c r="H8593" s="123"/>
      <c r="I8593" s="103"/>
      <c r="J8593" s="103"/>
      <c r="K8593" s="103"/>
    </row>
    <row r="8594" spans="2:11" x14ac:dyDescent="0.25">
      <c r="B8594" s="103"/>
      <c r="C8594" s="123"/>
      <c r="D8594" s="103"/>
      <c r="E8594" s="103"/>
      <c r="F8594" s="103"/>
      <c r="H8594" s="123"/>
      <c r="I8594" s="103"/>
      <c r="J8594" s="103"/>
      <c r="K8594" s="103"/>
    </row>
    <row r="8595" spans="2:11" x14ac:dyDescent="0.25">
      <c r="B8595" s="103"/>
      <c r="C8595" s="123"/>
      <c r="D8595" s="103"/>
      <c r="E8595" s="103"/>
      <c r="F8595" s="103"/>
      <c r="H8595" s="123"/>
      <c r="I8595" s="103"/>
      <c r="J8595" s="103"/>
      <c r="K8595" s="103"/>
    </row>
    <row r="8596" spans="2:11" x14ac:dyDescent="0.25">
      <c r="B8596" s="103"/>
      <c r="C8596" s="123"/>
      <c r="D8596" s="103"/>
      <c r="E8596" s="103"/>
      <c r="F8596" s="103"/>
      <c r="H8596" s="123"/>
      <c r="I8596" s="103"/>
      <c r="J8596" s="103"/>
      <c r="K8596" s="103"/>
    </row>
    <row r="8597" spans="2:11" x14ac:dyDescent="0.25">
      <c r="B8597" s="103"/>
      <c r="C8597" s="123"/>
      <c r="D8597" s="103"/>
      <c r="E8597" s="103"/>
      <c r="F8597" s="103"/>
      <c r="H8597" s="123"/>
      <c r="I8597" s="103"/>
      <c r="J8597" s="103"/>
      <c r="K8597" s="103"/>
    </row>
    <row r="8598" spans="2:11" x14ac:dyDescent="0.25">
      <c r="B8598" s="103"/>
      <c r="C8598" s="123"/>
      <c r="D8598" s="103"/>
      <c r="E8598" s="103"/>
      <c r="F8598" s="103"/>
      <c r="H8598" s="123"/>
      <c r="I8598" s="103"/>
      <c r="J8598" s="103"/>
      <c r="K8598" s="103"/>
    </row>
    <row r="8599" spans="2:11" x14ac:dyDescent="0.25">
      <c r="B8599" s="103"/>
      <c r="C8599" s="123"/>
      <c r="D8599" s="103"/>
      <c r="E8599" s="103"/>
      <c r="F8599" s="103"/>
      <c r="H8599" s="123"/>
      <c r="I8599" s="103"/>
      <c r="J8599" s="103"/>
      <c r="K8599" s="103"/>
    </row>
    <row r="8600" spans="2:11" x14ac:dyDescent="0.25">
      <c r="B8600" s="103"/>
      <c r="C8600" s="123"/>
      <c r="D8600" s="103"/>
      <c r="E8600" s="103"/>
      <c r="F8600" s="103"/>
      <c r="H8600" s="123"/>
      <c r="I8600" s="103"/>
      <c r="J8600" s="103"/>
      <c r="K8600" s="103"/>
    </row>
    <row r="8601" spans="2:11" x14ac:dyDescent="0.25">
      <c r="B8601" s="103"/>
      <c r="C8601" s="123"/>
      <c r="D8601" s="103"/>
      <c r="E8601" s="103"/>
      <c r="F8601" s="103"/>
      <c r="H8601" s="123"/>
      <c r="I8601" s="103"/>
      <c r="J8601" s="103"/>
      <c r="K8601" s="103"/>
    </row>
    <row r="8602" spans="2:11" x14ac:dyDescent="0.25">
      <c r="B8602" s="103"/>
      <c r="C8602" s="123"/>
      <c r="D8602" s="103"/>
      <c r="E8602" s="103"/>
      <c r="F8602" s="103"/>
      <c r="H8602" s="123"/>
      <c r="I8602" s="103"/>
      <c r="J8602" s="103"/>
      <c r="K8602" s="103"/>
    </row>
    <row r="8603" spans="2:11" x14ac:dyDescent="0.25">
      <c r="B8603" s="103"/>
      <c r="C8603" s="123"/>
      <c r="D8603" s="103"/>
      <c r="E8603" s="103"/>
      <c r="F8603" s="103"/>
      <c r="H8603" s="123"/>
      <c r="I8603" s="103"/>
      <c r="J8603" s="103"/>
      <c r="K8603" s="103"/>
    </row>
    <row r="8604" spans="2:11" x14ac:dyDescent="0.25">
      <c r="B8604" s="103"/>
      <c r="C8604" s="123"/>
      <c r="D8604" s="103"/>
      <c r="E8604" s="103"/>
      <c r="F8604" s="103"/>
      <c r="H8604" s="123"/>
      <c r="I8604" s="103"/>
      <c r="J8604" s="103"/>
      <c r="K8604" s="103"/>
    </row>
    <row r="8605" spans="2:11" x14ac:dyDescent="0.25">
      <c r="B8605" s="103"/>
      <c r="C8605" s="123"/>
      <c r="D8605" s="103"/>
      <c r="E8605" s="103"/>
      <c r="F8605" s="103"/>
      <c r="H8605" s="123"/>
      <c r="I8605" s="103"/>
      <c r="J8605" s="103"/>
      <c r="K8605" s="103"/>
    </row>
    <row r="8606" spans="2:11" x14ac:dyDescent="0.25">
      <c r="B8606" s="103"/>
      <c r="C8606" s="123"/>
      <c r="D8606" s="103"/>
      <c r="E8606" s="103"/>
      <c r="F8606" s="103"/>
      <c r="H8606" s="123"/>
      <c r="I8606" s="103"/>
      <c r="J8606" s="103"/>
      <c r="K8606" s="103"/>
    </row>
    <row r="8607" spans="2:11" x14ac:dyDescent="0.25">
      <c r="B8607" s="103"/>
      <c r="C8607" s="123"/>
      <c r="D8607" s="103"/>
      <c r="E8607" s="103"/>
      <c r="F8607" s="103"/>
      <c r="H8607" s="123"/>
      <c r="I8607" s="103"/>
      <c r="J8607" s="103"/>
      <c r="K8607" s="103"/>
    </row>
    <row r="8608" spans="2:11" x14ac:dyDescent="0.25">
      <c r="B8608" s="103"/>
      <c r="C8608" s="123"/>
      <c r="D8608" s="103"/>
      <c r="E8608" s="103"/>
      <c r="F8608" s="103"/>
      <c r="H8608" s="123"/>
      <c r="I8608" s="103"/>
      <c r="J8608" s="103"/>
      <c r="K8608" s="103"/>
    </row>
    <row r="8609" spans="2:11" x14ac:dyDescent="0.25">
      <c r="B8609" s="103"/>
      <c r="C8609" s="123"/>
      <c r="D8609" s="103"/>
      <c r="E8609" s="103"/>
      <c r="F8609" s="103"/>
      <c r="H8609" s="123"/>
      <c r="I8609" s="103"/>
      <c r="J8609" s="103"/>
      <c r="K8609" s="103"/>
    </row>
    <row r="8610" spans="2:11" x14ac:dyDescent="0.25">
      <c r="B8610" s="103"/>
      <c r="C8610" s="123"/>
      <c r="D8610" s="103"/>
      <c r="E8610" s="103"/>
      <c r="F8610" s="103"/>
      <c r="H8610" s="123"/>
      <c r="I8610" s="103"/>
      <c r="J8610" s="103"/>
      <c r="K8610" s="103"/>
    </row>
    <row r="8611" spans="2:11" x14ac:dyDescent="0.25">
      <c r="B8611" s="103"/>
      <c r="C8611" s="123"/>
      <c r="D8611" s="103"/>
      <c r="E8611" s="103"/>
      <c r="F8611" s="103"/>
      <c r="H8611" s="123"/>
      <c r="I8611" s="103"/>
      <c r="J8611" s="103"/>
      <c r="K8611" s="103"/>
    </row>
    <row r="8612" spans="2:11" x14ac:dyDescent="0.25">
      <c r="B8612" s="103"/>
      <c r="C8612" s="123"/>
      <c r="D8612" s="103"/>
      <c r="E8612" s="103"/>
      <c r="F8612" s="103"/>
      <c r="H8612" s="123"/>
      <c r="I8612" s="103"/>
      <c r="J8612" s="103"/>
      <c r="K8612" s="103"/>
    </row>
    <row r="8613" spans="2:11" x14ac:dyDescent="0.25">
      <c r="B8613" s="103"/>
      <c r="C8613" s="123"/>
      <c r="D8613" s="103"/>
      <c r="E8613" s="103"/>
      <c r="F8613" s="103"/>
      <c r="H8613" s="123"/>
      <c r="I8613" s="103"/>
      <c r="J8613" s="103"/>
      <c r="K8613" s="103"/>
    </row>
    <row r="8614" spans="2:11" x14ac:dyDescent="0.25">
      <c r="B8614" s="103"/>
      <c r="C8614" s="123"/>
      <c r="D8614" s="103"/>
      <c r="E8614" s="103"/>
      <c r="F8614" s="103"/>
      <c r="H8614" s="123"/>
      <c r="I8614" s="103"/>
      <c r="J8614" s="103"/>
      <c r="K8614" s="103"/>
    </row>
    <row r="8615" spans="2:11" x14ac:dyDescent="0.25">
      <c r="B8615" s="103"/>
      <c r="C8615" s="123"/>
      <c r="D8615" s="103"/>
      <c r="E8615" s="103"/>
      <c r="F8615" s="103"/>
      <c r="H8615" s="123"/>
      <c r="I8615" s="103"/>
      <c r="J8615" s="103"/>
      <c r="K8615" s="103"/>
    </row>
    <row r="8616" spans="2:11" x14ac:dyDescent="0.25">
      <c r="B8616" s="103"/>
      <c r="C8616" s="123"/>
      <c r="D8616" s="103"/>
      <c r="E8616" s="103"/>
      <c r="F8616" s="103"/>
      <c r="H8616" s="123"/>
      <c r="I8616" s="103"/>
      <c r="J8616" s="103"/>
      <c r="K8616" s="103"/>
    </row>
    <row r="8617" spans="2:11" x14ac:dyDescent="0.25">
      <c r="B8617" s="103"/>
      <c r="C8617" s="123"/>
      <c r="D8617" s="103"/>
      <c r="E8617" s="103"/>
      <c r="F8617" s="103"/>
      <c r="H8617" s="123"/>
      <c r="I8617" s="103"/>
      <c r="J8617" s="103"/>
      <c r="K8617" s="103"/>
    </row>
    <row r="8618" spans="2:11" x14ac:dyDescent="0.25">
      <c r="B8618" s="103"/>
      <c r="C8618" s="123"/>
      <c r="D8618" s="103"/>
      <c r="E8618" s="103"/>
      <c r="F8618" s="103"/>
      <c r="H8618" s="123"/>
      <c r="I8618" s="103"/>
      <c r="J8618" s="103"/>
      <c r="K8618" s="103"/>
    </row>
    <row r="8619" spans="2:11" x14ac:dyDescent="0.25">
      <c r="B8619" s="103"/>
      <c r="C8619" s="123"/>
      <c r="D8619" s="103"/>
      <c r="E8619" s="103"/>
      <c r="F8619" s="103"/>
      <c r="H8619" s="123"/>
      <c r="I8619" s="103"/>
      <c r="J8619" s="103"/>
      <c r="K8619" s="103"/>
    </row>
    <row r="8620" spans="2:11" x14ac:dyDescent="0.25">
      <c r="B8620" s="103"/>
      <c r="C8620" s="123"/>
      <c r="D8620" s="103"/>
      <c r="E8620" s="103"/>
      <c r="F8620" s="103"/>
      <c r="H8620" s="123"/>
      <c r="I8620" s="103"/>
      <c r="J8620" s="103"/>
      <c r="K8620" s="103"/>
    </row>
    <row r="8621" spans="2:11" x14ac:dyDescent="0.25">
      <c r="B8621" s="103"/>
      <c r="C8621" s="123"/>
      <c r="D8621" s="103"/>
      <c r="E8621" s="103"/>
      <c r="F8621" s="103"/>
      <c r="H8621" s="123"/>
      <c r="I8621" s="103"/>
      <c r="J8621" s="103"/>
      <c r="K8621" s="103"/>
    </row>
    <row r="8622" spans="2:11" x14ac:dyDescent="0.25">
      <c r="B8622" s="103"/>
      <c r="C8622" s="123"/>
      <c r="D8622" s="103"/>
      <c r="E8622" s="103"/>
      <c r="F8622" s="103"/>
      <c r="H8622" s="123"/>
      <c r="I8622" s="103"/>
      <c r="J8622" s="103"/>
      <c r="K8622" s="103"/>
    </row>
    <row r="8623" spans="2:11" x14ac:dyDescent="0.25">
      <c r="B8623" s="103"/>
      <c r="C8623" s="123"/>
      <c r="D8623" s="103"/>
      <c r="E8623" s="103"/>
      <c r="F8623" s="103"/>
      <c r="H8623" s="123"/>
      <c r="I8623" s="103"/>
      <c r="J8623" s="103"/>
      <c r="K8623" s="103"/>
    </row>
    <row r="8624" spans="2:11" x14ac:dyDescent="0.25">
      <c r="B8624" s="103"/>
      <c r="C8624" s="123"/>
      <c r="D8624" s="103"/>
      <c r="E8624" s="103"/>
      <c r="F8624" s="103"/>
      <c r="H8624" s="123"/>
      <c r="I8624" s="103"/>
      <c r="J8624" s="103"/>
      <c r="K8624" s="103"/>
    </row>
    <row r="8625" spans="2:11" x14ac:dyDescent="0.25">
      <c r="B8625" s="103"/>
      <c r="C8625" s="123"/>
      <c r="D8625" s="103"/>
      <c r="E8625" s="103"/>
      <c r="F8625" s="103"/>
      <c r="H8625" s="123"/>
      <c r="I8625" s="103"/>
      <c r="J8625" s="103"/>
      <c r="K8625" s="103"/>
    </row>
    <row r="8626" spans="2:11" x14ac:dyDescent="0.25">
      <c r="B8626" s="103"/>
      <c r="C8626" s="123"/>
      <c r="D8626" s="103"/>
      <c r="E8626" s="103"/>
      <c r="F8626" s="103"/>
      <c r="H8626" s="123"/>
      <c r="I8626" s="103"/>
      <c r="J8626" s="103"/>
      <c r="K8626" s="103"/>
    </row>
    <row r="8627" spans="2:11" x14ac:dyDescent="0.25">
      <c r="B8627" s="103"/>
      <c r="C8627" s="123"/>
      <c r="D8627" s="103"/>
      <c r="E8627" s="103"/>
      <c r="F8627" s="103"/>
      <c r="H8627" s="123"/>
      <c r="I8627" s="103"/>
      <c r="J8627" s="103"/>
      <c r="K8627" s="103"/>
    </row>
    <row r="8628" spans="2:11" x14ac:dyDescent="0.25">
      <c r="B8628" s="103"/>
      <c r="C8628" s="123"/>
      <c r="D8628" s="103"/>
      <c r="E8628" s="103"/>
      <c r="F8628" s="103"/>
      <c r="H8628" s="123"/>
      <c r="I8628" s="103"/>
      <c r="J8628" s="103"/>
      <c r="K8628" s="103"/>
    </row>
    <row r="8629" spans="2:11" x14ac:dyDescent="0.25">
      <c r="B8629" s="103"/>
      <c r="C8629" s="123"/>
      <c r="D8629" s="103"/>
      <c r="E8629" s="103"/>
      <c r="F8629" s="103"/>
      <c r="H8629" s="123"/>
      <c r="I8629" s="103"/>
      <c r="J8629" s="103"/>
      <c r="K8629" s="103"/>
    </row>
    <row r="8630" spans="2:11" x14ac:dyDescent="0.25">
      <c r="B8630" s="103"/>
      <c r="C8630" s="123"/>
      <c r="D8630" s="103"/>
      <c r="E8630" s="103"/>
      <c r="F8630" s="103"/>
      <c r="H8630" s="123"/>
      <c r="I8630" s="103"/>
      <c r="J8630" s="103"/>
      <c r="K8630" s="103"/>
    </row>
    <row r="8631" spans="2:11" x14ac:dyDescent="0.25">
      <c r="B8631" s="103"/>
      <c r="C8631" s="123"/>
      <c r="D8631" s="103"/>
      <c r="E8631" s="103"/>
      <c r="F8631" s="103"/>
      <c r="H8631" s="123"/>
      <c r="I8631" s="103"/>
      <c r="J8631" s="103"/>
      <c r="K8631" s="103"/>
    </row>
    <row r="8632" spans="2:11" x14ac:dyDescent="0.25">
      <c r="B8632" s="103"/>
      <c r="C8632" s="123"/>
      <c r="D8632" s="103"/>
      <c r="E8632" s="103"/>
      <c r="F8632" s="103"/>
      <c r="H8632" s="123"/>
      <c r="I8632" s="103"/>
      <c r="J8632" s="103"/>
      <c r="K8632" s="103"/>
    </row>
    <row r="8633" spans="2:11" x14ac:dyDescent="0.25">
      <c r="B8633" s="103"/>
      <c r="C8633" s="123"/>
      <c r="D8633" s="103"/>
      <c r="E8633" s="103"/>
      <c r="F8633" s="103"/>
      <c r="H8633" s="123"/>
      <c r="I8633" s="103"/>
      <c r="J8633" s="103"/>
      <c r="K8633" s="103"/>
    </row>
    <row r="8634" spans="2:11" x14ac:dyDescent="0.25">
      <c r="B8634" s="103"/>
      <c r="C8634" s="123"/>
      <c r="D8634" s="103"/>
      <c r="E8634" s="103"/>
      <c r="F8634" s="103"/>
      <c r="H8634" s="123"/>
      <c r="I8634" s="103"/>
      <c r="J8634" s="103"/>
      <c r="K8634" s="103"/>
    </row>
    <row r="8635" spans="2:11" x14ac:dyDescent="0.25">
      <c r="B8635" s="103"/>
      <c r="C8635" s="123"/>
      <c r="D8635" s="103"/>
      <c r="E8635" s="103"/>
      <c r="F8635" s="103"/>
      <c r="H8635" s="123"/>
      <c r="I8635" s="103"/>
      <c r="J8635" s="103"/>
      <c r="K8635" s="103"/>
    </row>
    <row r="8636" spans="2:11" x14ac:dyDescent="0.25">
      <c r="B8636" s="103"/>
      <c r="C8636" s="123"/>
      <c r="D8636" s="103"/>
      <c r="E8636" s="103"/>
      <c r="F8636" s="103"/>
      <c r="H8636" s="123"/>
      <c r="I8636" s="103"/>
      <c r="J8636" s="103"/>
      <c r="K8636" s="103"/>
    </row>
    <row r="8637" spans="2:11" x14ac:dyDescent="0.25">
      <c r="B8637" s="103"/>
      <c r="C8637" s="123"/>
      <c r="D8637" s="103"/>
      <c r="E8637" s="103"/>
      <c r="F8637" s="103"/>
      <c r="H8637" s="123"/>
      <c r="I8637" s="103"/>
      <c r="J8637" s="103"/>
      <c r="K8637" s="103"/>
    </row>
    <row r="8638" spans="2:11" x14ac:dyDescent="0.25">
      <c r="B8638" s="103"/>
      <c r="C8638" s="123"/>
      <c r="D8638" s="103"/>
      <c r="E8638" s="103"/>
      <c r="F8638" s="103"/>
      <c r="H8638" s="123"/>
      <c r="I8638" s="103"/>
      <c r="J8638" s="103"/>
      <c r="K8638" s="103"/>
    </row>
    <row r="8639" spans="2:11" x14ac:dyDescent="0.25">
      <c r="B8639" s="103"/>
      <c r="C8639" s="123"/>
      <c r="D8639" s="103"/>
      <c r="E8639" s="103"/>
      <c r="F8639" s="103"/>
      <c r="H8639" s="123"/>
      <c r="I8639" s="103"/>
      <c r="J8639" s="103"/>
      <c r="K8639" s="103"/>
    </row>
    <row r="8640" spans="2:11" x14ac:dyDescent="0.25">
      <c r="B8640" s="103"/>
      <c r="C8640" s="123"/>
      <c r="D8640" s="103"/>
      <c r="E8640" s="103"/>
      <c r="F8640" s="103"/>
      <c r="H8640" s="123"/>
      <c r="I8640" s="103"/>
      <c r="J8640" s="103"/>
      <c r="K8640" s="103"/>
    </row>
    <row r="8641" spans="2:11" x14ac:dyDescent="0.25">
      <c r="B8641" s="103"/>
      <c r="C8641" s="123"/>
      <c r="D8641" s="103"/>
      <c r="E8641" s="103"/>
      <c r="F8641" s="103"/>
      <c r="H8641" s="123"/>
      <c r="I8641" s="103"/>
      <c r="J8641" s="103"/>
      <c r="K8641" s="103"/>
    </row>
    <row r="8642" spans="2:11" x14ac:dyDescent="0.25">
      <c r="B8642" s="103"/>
      <c r="C8642" s="123"/>
      <c r="D8642" s="103"/>
      <c r="E8642" s="103"/>
      <c r="F8642" s="103"/>
      <c r="H8642" s="123"/>
      <c r="I8642" s="103"/>
      <c r="J8642" s="103"/>
      <c r="K8642" s="103"/>
    </row>
    <row r="8643" spans="2:11" x14ac:dyDescent="0.25">
      <c r="B8643" s="103"/>
      <c r="C8643" s="123"/>
      <c r="D8643" s="103"/>
      <c r="E8643" s="103"/>
      <c r="F8643" s="103"/>
      <c r="H8643" s="123"/>
      <c r="I8643" s="103"/>
      <c r="J8643" s="103"/>
      <c r="K8643" s="103"/>
    </row>
    <row r="8644" spans="2:11" x14ac:dyDescent="0.25">
      <c r="B8644" s="103"/>
      <c r="C8644" s="123"/>
      <c r="D8644" s="103"/>
      <c r="E8644" s="103"/>
      <c r="F8644" s="103"/>
      <c r="H8644" s="123"/>
      <c r="I8644" s="103"/>
      <c r="J8644" s="103"/>
      <c r="K8644" s="103"/>
    </row>
    <row r="8645" spans="2:11" x14ac:dyDescent="0.25">
      <c r="B8645" s="103"/>
      <c r="C8645" s="123"/>
      <c r="D8645" s="103"/>
      <c r="E8645" s="103"/>
      <c r="F8645" s="103"/>
      <c r="H8645" s="123"/>
      <c r="I8645" s="103"/>
      <c r="J8645" s="103"/>
      <c r="K8645" s="103"/>
    </row>
    <row r="8646" spans="2:11" x14ac:dyDescent="0.25">
      <c r="B8646" s="103"/>
      <c r="C8646" s="123"/>
      <c r="D8646" s="103"/>
      <c r="E8646" s="103"/>
      <c r="F8646" s="103"/>
      <c r="H8646" s="123"/>
      <c r="I8646" s="103"/>
      <c r="J8646" s="103"/>
      <c r="K8646" s="103"/>
    </row>
    <row r="8647" spans="2:11" x14ac:dyDescent="0.25">
      <c r="B8647" s="103"/>
      <c r="C8647" s="123"/>
      <c r="D8647" s="103"/>
      <c r="E8647" s="103"/>
      <c r="F8647" s="103"/>
      <c r="H8647" s="123"/>
      <c r="I8647" s="103"/>
      <c r="J8647" s="103"/>
      <c r="K8647" s="103"/>
    </row>
    <row r="8648" spans="2:11" x14ac:dyDescent="0.25">
      <c r="B8648" s="103"/>
      <c r="C8648" s="123"/>
      <c r="D8648" s="103"/>
      <c r="E8648" s="103"/>
      <c r="F8648" s="103"/>
      <c r="H8648" s="123"/>
      <c r="I8648" s="103"/>
      <c r="J8648" s="103"/>
      <c r="K8648" s="103"/>
    </row>
    <row r="8649" spans="2:11" x14ac:dyDescent="0.25">
      <c r="B8649" s="103"/>
      <c r="C8649" s="123"/>
      <c r="D8649" s="103"/>
      <c r="E8649" s="103"/>
      <c r="F8649" s="103"/>
      <c r="H8649" s="123"/>
      <c r="I8649" s="103"/>
      <c r="J8649" s="103"/>
      <c r="K8649" s="103"/>
    </row>
    <row r="8650" spans="2:11" x14ac:dyDescent="0.25">
      <c r="B8650" s="103"/>
      <c r="C8650" s="123"/>
      <c r="D8650" s="103"/>
      <c r="E8650" s="103"/>
      <c r="F8650" s="103"/>
      <c r="H8650" s="123"/>
      <c r="I8650" s="103"/>
      <c r="J8650" s="103"/>
      <c r="K8650" s="103"/>
    </row>
    <row r="8651" spans="2:11" x14ac:dyDescent="0.25">
      <c r="B8651" s="103"/>
      <c r="C8651" s="123"/>
      <c r="D8651" s="103"/>
      <c r="E8651" s="103"/>
      <c r="F8651" s="103"/>
      <c r="H8651" s="123"/>
      <c r="I8651" s="103"/>
      <c r="J8651" s="103"/>
      <c r="K8651" s="103"/>
    </row>
    <row r="8652" spans="2:11" x14ac:dyDescent="0.25">
      <c r="B8652" s="103"/>
      <c r="C8652" s="123"/>
      <c r="D8652" s="103"/>
      <c r="E8652" s="103"/>
      <c r="F8652" s="103"/>
      <c r="H8652" s="123"/>
      <c r="I8652" s="103"/>
      <c r="J8652" s="103"/>
      <c r="K8652" s="103"/>
    </row>
    <row r="8653" spans="2:11" x14ac:dyDescent="0.25">
      <c r="B8653" s="103"/>
      <c r="C8653" s="123"/>
      <c r="D8653" s="103"/>
      <c r="E8653" s="103"/>
      <c r="F8653" s="103"/>
      <c r="H8653" s="123"/>
      <c r="I8653" s="103"/>
      <c r="J8653" s="103"/>
      <c r="K8653" s="103"/>
    </row>
    <row r="8654" spans="2:11" x14ac:dyDescent="0.25">
      <c r="B8654" s="103"/>
      <c r="C8654" s="123"/>
      <c r="D8654" s="103"/>
      <c r="E8654" s="103"/>
      <c r="F8654" s="103"/>
      <c r="H8654" s="123"/>
      <c r="I8654" s="103"/>
      <c r="J8654" s="103"/>
      <c r="K8654" s="103"/>
    </row>
    <row r="8655" spans="2:11" x14ac:dyDescent="0.25">
      <c r="B8655" s="103"/>
      <c r="C8655" s="123"/>
      <c r="D8655" s="103"/>
      <c r="E8655" s="103"/>
      <c r="F8655" s="103"/>
      <c r="H8655" s="123"/>
      <c r="I8655" s="103"/>
      <c r="J8655" s="103"/>
      <c r="K8655" s="103"/>
    </row>
    <row r="8656" spans="2:11" x14ac:dyDescent="0.25">
      <c r="B8656" s="103"/>
      <c r="C8656" s="123"/>
      <c r="D8656" s="103"/>
      <c r="E8656" s="103"/>
      <c r="F8656" s="103"/>
      <c r="H8656" s="123"/>
      <c r="I8656" s="103"/>
      <c r="J8656" s="103"/>
      <c r="K8656" s="103"/>
    </row>
    <row r="8657" spans="2:11" x14ac:dyDescent="0.25">
      <c r="B8657" s="103"/>
      <c r="C8657" s="123"/>
      <c r="D8657" s="103"/>
      <c r="E8657" s="103"/>
      <c r="F8657" s="103"/>
      <c r="H8657" s="123"/>
      <c r="I8657" s="103"/>
      <c r="J8657" s="103"/>
      <c r="K8657" s="103"/>
    </row>
    <row r="8658" spans="2:11" x14ac:dyDescent="0.25">
      <c r="B8658" s="103"/>
      <c r="C8658" s="123"/>
      <c r="D8658" s="103"/>
      <c r="E8658" s="103"/>
      <c r="F8658" s="103"/>
      <c r="H8658" s="123"/>
      <c r="I8658" s="103"/>
      <c r="J8658" s="103"/>
      <c r="K8658" s="103"/>
    </row>
    <row r="8659" spans="2:11" x14ac:dyDescent="0.25">
      <c r="B8659" s="103"/>
      <c r="C8659" s="123"/>
      <c r="D8659" s="103"/>
      <c r="E8659" s="103"/>
      <c r="F8659" s="103"/>
      <c r="H8659" s="123"/>
      <c r="I8659" s="103"/>
      <c r="J8659" s="103"/>
      <c r="K8659" s="103"/>
    </row>
    <row r="8660" spans="2:11" x14ac:dyDescent="0.25">
      <c r="B8660" s="103"/>
      <c r="C8660" s="123"/>
      <c r="D8660" s="103"/>
      <c r="E8660" s="103"/>
      <c r="F8660" s="103"/>
      <c r="H8660" s="123"/>
      <c r="I8660" s="103"/>
      <c r="J8660" s="103"/>
      <c r="K8660" s="103"/>
    </row>
    <row r="8661" spans="2:11" x14ac:dyDescent="0.25">
      <c r="B8661" s="103"/>
      <c r="C8661" s="123"/>
      <c r="D8661" s="103"/>
      <c r="E8661" s="103"/>
      <c r="F8661" s="103"/>
      <c r="H8661" s="123"/>
      <c r="I8661" s="103"/>
      <c r="J8661" s="103"/>
      <c r="K8661" s="103"/>
    </row>
    <row r="8662" spans="2:11" x14ac:dyDescent="0.25">
      <c r="B8662" s="103"/>
      <c r="C8662" s="123"/>
      <c r="D8662" s="103"/>
      <c r="E8662" s="103"/>
      <c r="F8662" s="103"/>
      <c r="H8662" s="123"/>
      <c r="I8662" s="103"/>
      <c r="J8662" s="103"/>
      <c r="K8662" s="103"/>
    </row>
    <row r="8663" spans="2:11" x14ac:dyDescent="0.25">
      <c r="B8663" s="103"/>
      <c r="C8663" s="123"/>
      <c r="D8663" s="103"/>
      <c r="E8663" s="103"/>
      <c r="F8663" s="103"/>
      <c r="H8663" s="123"/>
      <c r="I8663" s="103"/>
      <c r="J8663" s="103"/>
      <c r="K8663" s="103"/>
    </row>
    <row r="8664" spans="2:11" x14ac:dyDescent="0.25">
      <c r="B8664" s="103"/>
      <c r="C8664" s="123"/>
      <c r="D8664" s="103"/>
      <c r="E8664" s="103"/>
      <c r="F8664" s="103"/>
      <c r="H8664" s="123"/>
      <c r="I8664" s="103"/>
      <c r="J8664" s="103"/>
      <c r="K8664" s="103"/>
    </row>
    <row r="8665" spans="2:11" x14ac:dyDescent="0.25">
      <c r="B8665" s="103"/>
      <c r="C8665" s="123"/>
      <c r="D8665" s="103"/>
      <c r="E8665" s="103"/>
      <c r="F8665" s="103"/>
      <c r="H8665" s="123"/>
      <c r="I8665" s="103"/>
      <c r="J8665" s="103"/>
      <c r="K8665" s="103"/>
    </row>
    <row r="8666" spans="2:11" x14ac:dyDescent="0.25">
      <c r="B8666" s="103"/>
      <c r="C8666" s="123"/>
      <c r="D8666" s="103"/>
      <c r="E8666" s="103"/>
      <c r="F8666" s="103"/>
      <c r="H8666" s="123"/>
      <c r="I8666" s="103"/>
      <c r="J8666" s="103"/>
      <c r="K8666" s="103"/>
    </row>
    <row r="8667" spans="2:11" x14ac:dyDescent="0.25">
      <c r="B8667" s="103"/>
      <c r="C8667" s="123"/>
      <c r="D8667" s="103"/>
      <c r="E8667" s="103"/>
      <c r="F8667" s="103"/>
      <c r="H8667" s="123"/>
      <c r="I8667" s="103"/>
      <c r="J8667" s="103"/>
      <c r="K8667" s="103"/>
    </row>
    <row r="8668" spans="2:11" x14ac:dyDescent="0.25">
      <c r="B8668" s="103"/>
      <c r="C8668" s="123"/>
      <c r="D8668" s="103"/>
      <c r="E8668" s="103"/>
      <c r="F8668" s="103"/>
      <c r="H8668" s="123"/>
      <c r="I8668" s="103"/>
      <c r="J8668" s="103"/>
      <c r="K8668" s="103"/>
    </row>
    <row r="8669" spans="2:11" x14ac:dyDescent="0.25">
      <c r="B8669" s="103"/>
      <c r="C8669" s="123"/>
      <c r="D8669" s="103"/>
      <c r="E8669" s="103"/>
      <c r="F8669" s="103"/>
      <c r="H8669" s="123"/>
      <c r="I8669" s="103"/>
      <c r="J8669" s="103"/>
      <c r="K8669" s="103"/>
    </row>
    <row r="8670" spans="2:11" x14ac:dyDescent="0.25">
      <c r="B8670" s="103"/>
      <c r="C8670" s="123"/>
      <c r="D8670" s="103"/>
      <c r="E8670" s="103"/>
      <c r="F8670" s="103"/>
      <c r="H8670" s="123"/>
      <c r="I8670" s="103"/>
      <c r="J8670" s="103"/>
      <c r="K8670" s="103"/>
    </row>
    <row r="8671" spans="2:11" x14ac:dyDescent="0.25">
      <c r="B8671" s="103"/>
      <c r="C8671" s="123"/>
      <c r="D8671" s="103"/>
      <c r="E8671" s="103"/>
      <c r="F8671" s="103"/>
      <c r="H8671" s="123"/>
      <c r="I8671" s="103"/>
      <c r="J8671" s="103"/>
      <c r="K8671" s="103"/>
    </row>
    <row r="8672" spans="2:11" x14ac:dyDescent="0.25">
      <c r="B8672" s="103"/>
      <c r="C8672" s="123"/>
      <c r="D8672" s="103"/>
      <c r="E8672" s="103"/>
      <c r="F8672" s="103"/>
      <c r="H8672" s="123"/>
      <c r="I8672" s="103"/>
      <c r="J8672" s="103"/>
      <c r="K8672" s="103"/>
    </row>
    <row r="8673" spans="2:11" x14ac:dyDescent="0.25">
      <c r="B8673" s="103"/>
      <c r="C8673" s="123"/>
      <c r="D8673" s="103"/>
      <c r="E8673" s="103"/>
      <c r="F8673" s="103"/>
      <c r="H8673" s="123"/>
      <c r="I8673" s="103"/>
      <c r="J8673" s="103"/>
      <c r="K8673" s="103"/>
    </row>
    <row r="8674" spans="2:11" x14ac:dyDescent="0.25">
      <c r="B8674" s="103"/>
      <c r="C8674" s="123"/>
      <c r="D8674" s="103"/>
      <c r="E8674" s="103"/>
      <c r="F8674" s="103"/>
      <c r="H8674" s="123"/>
      <c r="I8674" s="103"/>
      <c r="J8674" s="103"/>
      <c r="K8674" s="103"/>
    </row>
    <row r="8675" spans="2:11" x14ac:dyDescent="0.25">
      <c r="B8675" s="103"/>
      <c r="C8675" s="123"/>
      <c r="D8675" s="103"/>
      <c r="E8675" s="103"/>
      <c r="F8675" s="103"/>
      <c r="H8675" s="123"/>
      <c r="I8675" s="103"/>
      <c r="J8675" s="103"/>
      <c r="K8675" s="103"/>
    </row>
    <row r="8676" spans="2:11" x14ac:dyDescent="0.25">
      <c r="B8676" s="103"/>
      <c r="C8676" s="123"/>
      <c r="D8676" s="103"/>
      <c r="E8676" s="103"/>
      <c r="F8676" s="103"/>
      <c r="H8676" s="123"/>
      <c r="I8676" s="103"/>
      <c r="J8676" s="103"/>
      <c r="K8676" s="103"/>
    </row>
    <row r="8677" spans="2:11" x14ac:dyDescent="0.25">
      <c r="B8677" s="103"/>
      <c r="C8677" s="123"/>
      <c r="D8677" s="103"/>
      <c r="E8677" s="103"/>
      <c r="F8677" s="103"/>
      <c r="H8677" s="123"/>
      <c r="I8677" s="103"/>
      <c r="J8677" s="103"/>
      <c r="K8677" s="103"/>
    </row>
    <row r="8678" spans="2:11" x14ac:dyDescent="0.25">
      <c r="B8678" s="103"/>
      <c r="C8678" s="123"/>
      <c r="D8678" s="103"/>
      <c r="E8678" s="103"/>
      <c r="F8678" s="103"/>
      <c r="H8678" s="123"/>
      <c r="I8678" s="103"/>
      <c r="J8678" s="103"/>
      <c r="K8678" s="103"/>
    </row>
    <row r="8679" spans="2:11" x14ac:dyDescent="0.25">
      <c r="B8679" s="103"/>
      <c r="C8679" s="123"/>
      <c r="D8679" s="103"/>
      <c r="E8679" s="103"/>
      <c r="F8679" s="103"/>
      <c r="H8679" s="123"/>
      <c r="I8679" s="103"/>
      <c r="J8679" s="103"/>
      <c r="K8679" s="103"/>
    </row>
    <row r="8680" spans="2:11" x14ac:dyDescent="0.25">
      <c r="B8680" s="103"/>
      <c r="C8680" s="123"/>
      <c r="D8680" s="103"/>
      <c r="E8680" s="103"/>
      <c r="F8680" s="103"/>
      <c r="H8680" s="123"/>
      <c r="I8680" s="103"/>
      <c r="J8680" s="103"/>
      <c r="K8680" s="103"/>
    </row>
    <row r="8681" spans="2:11" x14ac:dyDescent="0.25">
      <c r="B8681" s="103"/>
      <c r="C8681" s="123"/>
      <c r="D8681" s="103"/>
      <c r="E8681" s="103"/>
      <c r="F8681" s="103"/>
      <c r="H8681" s="123"/>
      <c r="I8681" s="103"/>
      <c r="J8681" s="103"/>
      <c r="K8681" s="103"/>
    </row>
    <row r="8682" spans="2:11" x14ac:dyDescent="0.25">
      <c r="B8682" s="103"/>
      <c r="C8682" s="123"/>
      <c r="D8682" s="103"/>
      <c r="E8682" s="103"/>
      <c r="F8682" s="103"/>
      <c r="H8682" s="123"/>
      <c r="I8682" s="103"/>
      <c r="J8682" s="103"/>
      <c r="K8682" s="103"/>
    </row>
    <row r="8683" spans="2:11" x14ac:dyDescent="0.25">
      <c r="B8683" s="103"/>
      <c r="C8683" s="123"/>
      <c r="D8683" s="103"/>
      <c r="E8683" s="103"/>
      <c r="F8683" s="103"/>
      <c r="H8683" s="123"/>
      <c r="I8683" s="103"/>
      <c r="J8683" s="103"/>
      <c r="K8683" s="103"/>
    </row>
    <row r="8684" spans="2:11" x14ac:dyDescent="0.25">
      <c r="B8684" s="103"/>
      <c r="C8684" s="123"/>
      <c r="D8684" s="103"/>
      <c r="E8684" s="103"/>
      <c r="F8684" s="103"/>
      <c r="H8684" s="123"/>
      <c r="I8684" s="103"/>
      <c r="J8684" s="103"/>
      <c r="K8684" s="103"/>
    </row>
    <row r="8685" spans="2:11" x14ac:dyDescent="0.25">
      <c r="B8685" s="103"/>
      <c r="C8685" s="123"/>
      <c r="D8685" s="103"/>
      <c r="E8685" s="103"/>
      <c r="F8685" s="103"/>
      <c r="H8685" s="123"/>
      <c r="I8685" s="103"/>
      <c r="J8685" s="103"/>
      <c r="K8685" s="103"/>
    </row>
    <row r="8686" spans="2:11" x14ac:dyDescent="0.25">
      <c r="B8686" s="103"/>
      <c r="C8686" s="123"/>
      <c r="D8686" s="103"/>
      <c r="E8686" s="103"/>
      <c r="F8686" s="103"/>
      <c r="H8686" s="123"/>
      <c r="I8686" s="103"/>
      <c r="J8686" s="103"/>
      <c r="K8686" s="103"/>
    </row>
    <row r="8687" spans="2:11" x14ac:dyDescent="0.25">
      <c r="B8687" s="103"/>
      <c r="C8687" s="123"/>
      <c r="D8687" s="103"/>
      <c r="E8687" s="103"/>
      <c r="F8687" s="103"/>
      <c r="H8687" s="123"/>
      <c r="I8687" s="103"/>
      <c r="J8687" s="103"/>
      <c r="K8687" s="103"/>
    </row>
    <row r="8688" spans="2:11" x14ac:dyDescent="0.25">
      <c r="B8688" s="103"/>
      <c r="C8688" s="123"/>
      <c r="D8688" s="103"/>
      <c r="E8688" s="103"/>
      <c r="F8688" s="103"/>
      <c r="H8688" s="123"/>
      <c r="I8688" s="103"/>
      <c r="J8688" s="103"/>
      <c r="K8688" s="103"/>
    </row>
    <row r="8689" spans="2:11" x14ac:dyDescent="0.25">
      <c r="B8689" s="103"/>
      <c r="C8689" s="123"/>
      <c r="D8689" s="103"/>
      <c r="E8689" s="103"/>
      <c r="F8689" s="103"/>
      <c r="H8689" s="123"/>
      <c r="I8689" s="103"/>
      <c r="J8689" s="103"/>
      <c r="K8689" s="103"/>
    </row>
    <row r="8690" spans="2:11" x14ac:dyDescent="0.25">
      <c r="B8690" s="103"/>
      <c r="C8690" s="123"/>
      <c r="D8690" s="103"/>
      <c r="E8690" s="103"/>
      <c r="F8690" s="103"/>
      <c r="H8690" s="123"/>
      <c r="I8690" s="103"/>
      <c r="J8690" s="103"/>
      <c r="K8690" s="103"/>
    </row>
    <row r="8691" spans="2:11" x14ac:dyDescent="0.25">
      <c r="B8691" s="103"/>
      <c r="C8691" s="123"/>
      <c r="D8691" s="103"/>
      <c r="E8691" s="103"/>
      <c r="F8691" s="103"/>
      <c r="H8691" s="123"/>
      <c r="I8691" s="103"/>
      <c r="J8691" s="103"/>
      <c r="K8691" s="103"/>
    </row>
    <row r="8692" spans="2:11" x14ac:dyDescent="0.25">
      <c r="B8692" s="103"/>
      <c r="C8692" s="123"/>
      <c r="D8692" s="103"/>
      <c r="E8692" s="103"/>
      <c r="F8692" s="103"/>
      <c r="H8692" s="123"/>
      <c r="I8692" s="103"/>
      <c r="J8692" s="103"/>
      <c r="K8692" s="103"/>
    </row>
    <row r="8693" spans="2:11" x14ac:dyDescent="0.25">
      <c r="B8693" s="103"/>
      <c r="C8693" s="123"/>
      <c r="D8693" s="103"/>
      <c r="E8693" s="103"/>
      <c r="F8693" s="103"/>
      <c r="H8693" s="123"/>
      <c r="I8693" s="103"/>
      <c r="J8693" s="103"/>
      <c r="K8693" s="103"/>
    </row>
    <row r="8694" spans="2:11" x14ac:dyDescent="0.25">
      <c r="B8694" s="103"/>
      <c r="C8694" s="123"/>
      <c r="D8694" s="103"/>
      <c r="E8694" s="103"/>
      <c r="F8694" s="103"/>
      <c r="H8694" s="123"/>
      <c r="I8694" s="103"/>
      <c r="J8694" s="103"/>
      <c r="K8694" s="103"/>
    </row>
    <row r="8695" spans="2:11" x14ac:dyDescent="0.25">
      <c r="B8695" s="103"/>
      <c r="C8695" s="123"/>
      <c r="D8695" s="103"/>
      <c r="E8695" s="103"/>
      <c r="F8695" s="103"/>
      <c r="H8695" s="123"/>
      <c r="I8695" s="103"/>
      <c r="J8695" s="103"/>
      <c r="K8695" s="103"/>
    </row>
    <row r="8696" spans="2:11" x14ac:dyDescent="0.25">
      <c r="B8696" s="103"/>
      <c r="C8696" s="123"/>
      <c r="D8696" s="103"/>
      <c r="E8696" s="103"/>
      <c r="F8696" s="103"/>
      <c r="H8696" s="123"/>
      <c r="I8696" s="103"/>
      <c r="J8696" s="103"/>
      <c r="K8696" s="103"/>
    </row>
    <row r="8697" spans="2:11" x14ac:dyDescent="0.25">
      <c r="B8697" s="103"/>
      <c r="C8697" s="123"/>
      <c r="D8697" s="103"/>
      <c r="E8697" s="103"/>
      <c r="F8697" s="103"/>
      <c r="H8697" s="123"/>
      <c r="I8697" s="103"/>
      <c r="J8697" s="103"/>
      <c r="K8697" s="103"/>
    </row>
    <row r="8698" spans="2:11" x14ac:dyDescent="0.25">
      <c r="B8698" s="103"/>
      <c r="C8698" s="123"/>
      <c r="D8698" s="103"/>
      <c r="E8698" s="103"/>
      <c r="F8698" s="103"/>
      <c r="H8698" s="123"/>
      <c r="I8698" s="103"/>
      <c r="J8698" s="103"/>
      <c r="K8698" s="103"/>
    </row>
    <row r="8699" spans="2:11" x14ac:dyDescent="0.25">
      <c r="B8699" s="103"/>
      <c r="C8699" s="123"/>
      <c r="D8699" s="103"/>
      <c r="E8699" s="103"/>
      <c r="F8699" s="103"/>
      <c r="H8699" s="123"/>
      <c r="I8699" s="103"/>
      <c r="J8699" s="103"/>
      <c r="K8699" s="103"/>
    </row>
    <row r="8700" spans="2:11" x14ac:dyDescent="0.25">
      <c r="B8700" s="103"/>
      <c r="C8700" s="123"/>
      <c r="D8700" s="103"/>
      <c r="E8700" s="103"/>
      <c r="F8700" s="103"/>
      <c r="H8700" s="123"/>
      <c r="I8700" s="103"/>
      <c r="J8700" s="103"/>
      <c r="K8700" s="103"/>
    </row>
    <row r="8701" spans="2:11" x14ac:dyDescent="0.25">
      <c r="B8701" s="103"/>
      <c r="C8701" s="123"/>
      <c r="D8701" s="103"/>
      <c r="E8701" s="103"/>
      <c r="F8701" s="103"/>
      <c r="H8701" s="123"/>
      <c r="I8701" s="103"/>
      <c r="J8701" s="103"/>
      <c r="K8701" s="103"/>
    </row>
    <row r="8702" spans="2:11" x14ac:dyDescent="0.25">
      <c r="B8702" s="103"/>
      <c r="C8702" s="123"/>
      <c r="D8702" s="103"/>
      <c r="E8702" s="103"/>
      <c r="F8702" s="103"/>
      <c r="H8702" s="123"/>
      <c r="I8702" s="103"/>
      <c r="J8702" s="103"/>
      <c r="K8702" s="103"/>
    </row>
    <row r="8703" spans="2:11" x14ac:dyDescent="0.25">
      <c r="B8703" s="103"/>
      <c r="C8703" s="123"/>
      <c r="D8703" s="103"/>
      <c r="E8703" s="103"/>
      <c r="F8703" s="103"/>
      <c r="H8703" s="123"/>
      <c r="I8703" s="103"/>
      <c r="J8703" s="103"/>
      <c r="K8703" s="103"/>
    </row>
    <row r="8704" spans="2:11" x14ac:dyDescent="0.25">
      <c r="B8704" s="103"/>
      <c r="C8704" s="123"/>
      <c r="D8704" s="103"/>
      <c r="E8704" s="103"/>
      <c r="F8704" s="103"/>
      <c r="H8704" s="123"/>
      <c r="I8704" s="103"/>
      <c r="J8704" s="103"/>
      <c r="K8704" s="103"/>
    </row>
    <row r="8705" spans="2:11" x14ac:dyDescent="0.25">
      <c r="B8705" s="103"/>
      <c r="C8705" s="123"/>
      <c r="D8705" s="103"/>
      <c r="E8705" s="103"/>
      <c r="F8705" s="103"/>
      <c r="H8705" s="123"/>
      <c r="I8705" s="103"/>
      <c r="J8705" s="103"/>
      <c r="K8705" s="103"/>
    </row>
    <row r="8706" spans="2:11" x14ac:dyDescent="0.25">
      <c r="B8706" s="103"/>
      <c r="C8706" s="123"/>
      <c r="D8706" s="103"/>
      <c r="E8706" s="103"/>
      <c r="F8706" s="103"/>
      <c r="H8706" s="123"/>
      <c r="I8706" s="103"/>
      <c r="J8706" s="103"/>
      <c r="K8706" s="103"/>
    </row>
    <row r="8707" spans="2:11" x14ac:dyDescent="0.25">
      <c r="B8707" s="103"/>
      <c r="C8707" s="123"/>
      <c r="D8707" s="103"/>
      <c r="E8707" s="103"/>
      <c r="F8707" s="103"/>
      <c r="H8707" s="123"/>
      <c r="I8707" s="103"/>
      <c r="J8707" s="103"/>
      <c r="K8707" s="103"/>
    </row>
    <row r="8708" spans="2:11" x14ac:dyDescent="0.25">
      <c r="B8708" s="103"/>
      <c r="C8708" s="123"/>
      <c r="D8708" s="103"/>
      <c r="E8708" s="103"/>
      <c r="F8708" s="103"/>
      <c r="H8708" s="123"/>
      <c r="I8708" s="103"/>
      <c r="J8708" s="103"/>
      <c r="K8708" s="103"/>
    </row>
    <row r="8709" spans="2:11" x14ac:dyDescent="0.25">
      <c r="B8709" s="103"/>
      <c r="C8709" s="123"/>
      <c r="D8709" s="103"/>
      <c r="E8709" s="103"/>
      <c r="F8709" s="103"/>
      <c r="H8709" s="123"/>
      <c r="I8709" s="103"/>
      <c r="J8709" s="103"/>
      <c r="K8709" s="103"/>
    </row>
    <row r="8710" spans="2:11" x14ac:dyDescent="0.25">
      <c r="B8710" s="103"/>
      <c r="C8710" s="123"/>
      <c r="D8710" s="103"/>
      <c r="E8710" s="103"/>
      <c r="F8710" s="103"/>
      <c r="H8710" s="123"/>
      <c r="I8710" s="103"/>
      <c r="J8710" s="103"/>
      <c r="K8710" s="103"/>
    </row>
    <row r="8711" spans="2:11" x14ac:dyDescent="0.25">
      <c r="B8711" s="103"/>
      <c r="C8711" s="123"/>
      <c r="D8711" s="103"/>
      <c r="E8711" s="103"/>
      <c r="F8711" s="103"/>
      <c r="H8711" s="123"/>
      <c r="I8711" s="103"/>
      <c r="J8711" s="103"/>
      <c r="K8711" s="103"/>
    </row>
    <row r="8712" spans="2:11" x14ac:dyDescent="0.25">
      <c r="B8712" s="103"/>
      <c r="C8712" s="123"/>
      <c r="D8712" s="103"/>
      <c r="E8712" s="103"/>
      <c r="F8712" s="103"/>
      <c r="H8712" s="123"/>
      <c r="I8712" s="103"/>
      <c r="J8712" s="103"/>
      <c r="K8712" s="103"/>
    </row>
    <row r="8713" spans="2:11" x14ac:dyDescent="0.25">
      <c r="B8713" s="103"/>
      <c r="C8713" s="123"/>
      <c r="D8713" s="103"/>
      <c r="E8713" s="103"/>
      <c r="F8713" s="103"/>
      <c r="H8713" s="123"/>
      <c r="I8713" s="103"/>
      <c r="J8713" s="103"/>
      <c r="K8713" s="103"/>
    </row>
    <row r="8714" spans="2:11" x14ac:dyDescent="0.25">
      <c r="B8714" s="103"/>
      <c r="C8714" s="123"/>
      <c r="D8714" s="103"/>
      <c r="E8714" s="103"/>
      <c r="F8714" s="103"/>
      <c r="H8714" s="123"/>
      <c r="I8714" s="103"/>
      <c r="J8714" s="103"/>
      <c r="K8714" s="103"/>
    </row>
    <row r="8715" spans="2:11" x14ac:dyDescent="0.25">
      <c r="B8715" s="103"/>
      <c r="C8715" s="123"/>
      <c r="D8715" s="103"/>
      <c r="E8715" s="103"/>
      <c r="F8715" s="103"/>
      <c r="H8715" s="123"/>
      <c r="I8715" s="103"/>
      <c r="J8715" s="103"/>
      <c r="K8715" s="103"/>
    </row>
    <row r="8716" spans="2:11" x14ac:dyDescent="0.25">
      <c r="B8716" s="103"/>
      <c r="C8716" s="123"/>
      <c r="D8716" s="103"/>
      <c r="E8716" s="103"/>
      <c r="F8716" s="103"/>
      <c r="H8716" s="123"/>
      <c r="I8716" s="103"/>
      <c r="J8716" s="103"/>
      <c r="K8716" s="103"/>
    </row>
    <row r="8717" spans="2:11" x14ac:dyDescent="0.25">
      <c r="B8717" s="103"/>
      <c r="C8717" s="123"/>
      <c r="D8717" s="103"/>
      <c r="E8717" s="103"/>
      <c r="F8717" s="103"/>
      <c r="H8717" s="123"/>
      <c r="I8717" s="103"/>
      <c r="J8717" s="103"/>
      <c r="K8717" s="103"/>
    </row>
    <row r="8718" spans="2:11" x14ac:dyDescent="0.25">
      <c r="B8718" s="103"/>
      <c r="C8718" s="123"/>
      <c r="D8718" s="103"/>
      <c r="E8718" s="103"/>
      <c r="F8718" s="103"/>
      <c r="H8718" s="123"/>
      <c r="I8718" s="103"/>
      <c r="J8718" s="103"/>
      <c r="K8718" s="103"/>
    </row>
    <row r="8719" spans="2:11" x14ac:dyDescent="0.25">
      <c r="B8719" s="103"/>
      <c r="C8719" s="123"/>
      <c r="D8719" s="103"/>
      <c r="E8719" s="103"/>
      <c r="F8719" s="103"/>
      <c r="H8719" s="123"/>
      <c r="I8719" s="103"/>
      <c r="J8719" s="103"/>
      <c r="K8719" s="103"/>
    </row>
    <row r="8720" spans="2:11" x14ac:dyDescent="0.25">
      <c r="B8720" s="103"/>
      <c r="C8720" s="123"/>
      <c r="D8720" s="103"/>
      <c r="E8720" s="103"/>
      <c r="F8720" s="103"/>
      <c r="H8720" s="123"/>
      <c r="I8720" s="103"/>
      <c r="J8720" s="103"/>
      <c r="K8720" s="103"/>
    </row>
    <row r="8721" spans="2:11" x14ac:dyDescent="0.25">
      <c r="B8721" s="103"/>
      <c r="C8721" s="123"/>
      <c r="D8721" s="103"/>
      <c r="E8721" s="103"/>
      <c r="F8721" s="103"/>
      <c r="H8721" s="123"/>
      <c r="I8721" s="103"/>
      <c r="J8721" s="103"/>
      <c r="K8721" s="103"/>
    </row>
    <row r="8722" spans="2:11" x14ac:dyDescent="0.25">
      <c r="B8722" s="103"/>
      <c r="C8722" s="123"/>
      <c r="D8722" s="103"/>
      <c r="E8722" s="103"/>
      <c r="F8722" s="103"/>
      <c r="H8722" s="123"/>
      <c r="I8722" s="103"/>
      <c r="J8722" s="103"/>
      <c r="K8722" s="103"/>
    </row>
    <row r="8723" spans="2:11" x14ac:dyDescent="0.25">
      <c r="B8723" s="103"/>
      <c r="C8723" s="123"/>
      <c r="D8723" s="103"/>
      <c r="E8723" s="103"/>
      <c r="F8723" s="103"/>
      <c r="H8723" s="123"/>
      <c r="I8723" s="103"/>
      <c r="J8723" s="103"/>
      <c r="K8723" s="103"/>
    </row>
    <row r="8724" spans="2:11" x14ac:dyDescent="0.25">
      <c r="B8724" s="103"/>
      <c r="C8724" s="123"/>
      <c r="D8724" s="103"/>
      <c r="E8724" s="103"/>
      <c r="F8724" s="103"/>
      <c r="H8724" s="123"/>
      <c r="I8724" s="103"/>
      <c r="J8724" s="103"/>
      <c r="K8724" s="103"/>
    </row>
    <row r="8725" spans="2:11" x14ac:dyDescent="0.25">
      <c r="B8725" s="103"/>
      <c r="C8725" s="123"/>
      <c r="D8725" s="103"/>
      <c r="E8725" s="103"/>
      <c r="F8725" s="103"/>
      <c r="H8725" s="123"/>
      <c r="I8725" s="103"/>
      <c r="J8725" s="103"/>
      <c r="K8725" s="103"/>
    </row>
    <row r="8726" spans="2:11" x14ac:dyDescent="0.25">
      <c r="B8726" s="103"/>
      <c r="C8726" s="123"/>
      <c r="D8726" s="103"/>
      <c r="E8726" s="103"/>
      <c r="F8726" s="103"/>
      <c r="H8726" s="123"/>
      <c r="I8726" s="103"/>
      <c r="J8726" s="103"/>
      <c r="K8726" s="103"/>
    </row>
    <row r="8727" spans="2:11" x14ac:dyDescent="0.25">
      <c r="B8727" s="103"/>
      <c r="C8727" s="123"/>
      <c r="D8727" s="103"/>
      <c r="E8727" s="103"/>
      <c r="F8727" s="103"/>
      <c r="H8727" s="123"/>
      <c r="I8727" s="103"/>
      <c r="J8727" s="103"/>
      <c r="K8727" s="103"/>
    </row>
    <row r="8728" spans="2:11" x14ac:dyDescent="0.25">
      <c r="B8728" s="103"/>
      <c r="C8728" s="123"/>
      <c r="D8728" s="103"/>
      <c r="E8728" s="103"/>
      <c r="F8728" s="103"/>
      <c r="H8728" s="123"/>
      <c r="I8728" s="103"/>
      <c r="J8728" s="103"/>
      <c r="K8728" s="103"/>
    </row>
    <row r="8729" spans="2:11" x14ac:dyDescent="0.25">
      <c r="B8729" s="103"/>
      <c r="C8729" s="123"/>
      <c r="D8729" s="103"/>
      <c r="E8729" s="103"/>
      <c r="F8729" s="103"/>
      <c r="H8729" s="123"/>
      <c r="I8729" s="103"/>
      <c r="J8729" s="103"/>
      <c r="K8729" s="103"/>
    </row>
    <row r="8730" spans="2:11" x14ac:dyDescent="0.25">
      <c r="B8730" s="103"/>
      <c r="C8730" s="123"/>
      <c r="D8730" s="103"/>
      <c r="E8730" s="103"/>
      <c r="F8730" s="103"/>
      <c r="H8730" s="123"/>
      <c r="I8730" s="103"/>
      <c r="J8730" s="103"/>
      <c r="K8730" s="103"/>
    </row>
    <row r="8731" spans="2:11" x14ac:dyDescent="0.25">
      <c r="B8731" s="103"/>
      <c r="C8731" s="123"/>
      <c r="D8731" s="103"/>
      <c r="E8731" s="103"/>
      <c r="F8731" s="103"/>
      <c r="H8731" s="123"/>
      <c r="I8731" s="103"/>
      <c r="J8731" s="103"/>
      <c r="K8731" s="103"/>
    </row>
    <row r="8732" spans="2:11" x14ac:dyDescent="0.25">
      <c r="B8732" s="103"/>
      <c r="C8732" s="123"/>
      <c r="D8732" s="103"/>
      <c r="E8732" s="103"/>
      <c r="F8732" s="103"/>
      <c r="H8732" s="123"/>
      <c r="I8732" s="103"/>
      <c r="J8732" s="103"/>
      <c r="K8732" s="103"/>
    </row>
    <row r="8733" spans="2:11" x14ac:dyDescent="0.25">
      <c r="B8733" s="103"/>
      <c r="C8733" s="123"/>
      <c r="D8733" s="103"/>
      <c r="E8733" s="103"/>
      <c r="F8733" s="103"/>
      <c r="H8733" s="123"/>
      <c r="I8733" s="103"/>
      <c r="J8733" s="103"/>
      <c r="K8733" s="103"/>
    </row>
    <row r="8734" spans="2:11" x14ac:dyDescent="0.25">
      <c r="B8734" s="103"/>
      <c r="C8734" s="123"/>
      <c r="D8734" s="103"/>
      <c r="E8734" s="103"/>
      <c r="F8734" s="103"/>
      <c r="H8734" s="123"/>
      <c r="I8734" s="103"/>
      <c r="J8734" s="103"/>
      <c r="K8734" s="103"/>
    </row>
    <row r="8735" spans="2:11" x14ac:dyDescent="0.25">
      <c r="B8735" s="103"/>
      <c r="C8735" s="123"/>
      <c r="D8735" s="103"/>
      <c r="E8735" s="103"/>
      <c r="F8735" s="103"/>
      <c r="H8735" s="123"/>
      <c r="I8735" s="103"/>
      <c r="J8735" s="103"/>
      <c r="K8735" s="103"/>
    </row>
    <row r="8736" spans="2:11" x14ac:dyDescent="0.25">
      <c r="B8736" s="103"/>
      <c r="C8736" s="123"/>
      <c r="D8736" s="103"/>
      <c r="E8736" s="103"/>
      <c r="F8736" s="103"/>
      <c r="H8736" s="123"/>
      <c r="I8736" s="103"/>
      <c r="J8736" s="103"/>
      <c r="K8736" s="103"/>
    </row>
    <row r="8737" spans="2:11" x14ac:dyDescent="0.25">
      <c r="B8737" s="103"/>
      <c r="C8737" s="123"/>
      <c r="D8737" s="103"/>
      <c r="E8737" s="103"/>
      <c r="F8737" s="103"/>
      <c r="H8737" s="123"/>
      <c r="I8737" s="103"/>
      <c r="J8737" s="103"/>
      <c r="K8737" s="103"/>
    </row>
    <row r="8738" spans="2:11" x14ac:dyDescent="0.25">
      <c r="B8738" s="103"/>
      <c r="C8738" s="123"/>
      <c r="D8738" s="103"/>
      <c r="E8738" s="103"/>
      <c r="F8738" s="103"/>
      <c r="H8738" s="123"/>
      <c r="I8738" s="103"/>
      <c r="J8738" s="103"/>
      <c r="K8738" s="103"/>
    </row>
    <row r="8739" spans="2:11" x14ac:dyDescent="0.25">
      <c r="B8739" s="103"/>
      <c r="C8739" s="123"/>
      <c r="D8739" s="103"/>
      <c r="E8739" s="103"/>
      <c r="F8739" s="103"/>
      <c r="H8739" s="123"/>
      <c r="I8739" s="103"/>
      <c r="J8739" s="103"/>
      <c r="K8739" s="103"/>
    </row>
    <row r="8740" spans="2:11" x14ac:dyDescent="0.25">
      <c r="B8740" s="103"/>
      <c r="C8740" s="123"/>
      <c r="D8740" s="103"/>
      <c r="E8740" s="103"/>
      <c r="F8740" s="103"/>
      <c r="H8740" s="123"/>
      <c r="I8740" s="103"/>
      <c r="J8740" s="103"/>
      <c r="K8740" s="103"/>
    </row>
    <row r="8741" spans="2:11" x14ac:dyDescent="0.25">
      <c r="B8741" s="103"/>
      <c r="C8741" s="123"/>
      <c r="D8741" s="103"/>
      <c r="E8741" s="103"/>
      <c r="F8741" s="103"/>
      <c r="H8741" s="123"/>
      <c r="I8741" s="103"/>
      <c r="J8741" s="103"/>
      <c r="K8741" s="103"/>
    </row>
    <row r="8742" spans="2:11" x14ac:dyDescent="0.25">
      <c r="B8742" s="103"/>
      <c r="C8742" s="123"/>
      <c r="D8742" s="103"/>
      <c r="E8742" s="103"/>
      <c r="F8742" s="103"/>
      <c r="H8742" s="123"/>
      <c r="I8742" s="103"/>
      <c r="J8742" s="103"/>
      <c r="K8742" s="103"/>
    </row>
    <row r="8743" spans="2:11" x14ac:dyDescent="0.25">
      <c r="B8743" s="103"/>
      <c r="C8743" s="123"/>
      <c r="D8743" s="103"/>
      <c r="E8743" s="103"/>
      <c r="F8743" s="103"/>
      <c r="H8743" s="123"/>
      <c r="I8743" s="103"/>
      <c r="J8743" s="103"/>
      <c r="K8743" s="103"/>
    </row>
    <row r="8744" spans="2:11" x14ac:dyDescent="0.25">
      <c r="B8744" s="103"/>
      <c r="C8744" s="123"/>
      <c r="D8744" s="103"/>
      <c r="E8744" s="103"/>
      <c r="F8744" s="103"/>
      <c r="H8744" s="123"/>
      <c r="I8744" s="103"/>
      <c r="J8744" s="103"/>
      <c r="K8744" s="103"/>
    </row>
    <row r="8745" spans="2:11" x14ac:dyDescent="0.25">
      <c r="B8745" s="103"/>
      <c r="C8745" s="123"/>
      <c r="D8745" s="103"/>
      <c r="E8745" s="103"/>
      <c r="F8745" s="103"/>
      <c r="H8745" s="123"/>
      <c r="I8745" s="103"/>
      <c r="J8745" s="103"/>
      <c r="K8745" s="103"/>
    </row>
    <row r="8746" spans="2:11" x14ac:dyDescent="0.25">
      <c r="B8746" s="103"/>
      <c r="C8746" s="123"/>
      <c r="D8746" s="103"/>
      <c r="E8746" s="103"/>
      <c r="F8746" s="103"/>
      <c r="H8746" s="123"/>
      <c r="I8746" s="103"/>
      <c r="J8746" s="103"/>
      <c r="K8746" s="103"/>
    </row>
    <row r="8747" spans="2:11" x14ac:dyDescent="0.25">
      <c r="B8747" s="103"/>
      <c r="C8747" s="123"/>
      <c r="D8747" s="103"/>
      <c r="E8747" s="103"/>
      <c r="F8747" s="103"/>
      <c r="H8747" s="123"/>
      <c r="I8747" s="103"/>
      <c r="J8747" s="103"/>
      <c r="K8747" s="103"/>
    </row>
    <row r="8748" spans="2:11" x14ac:dyDescent="0.25">
      <c r="B8748" s="103"/>
      <c r="C8748" s="123"/>
      <c r="D8748" s="103"/>
      <c r="E8748" s="103"/>
      <c r="F8748" s="103"/>
      <c r="H8748" s="123"/>
      <c r="I8748" s="103"/>
      <c r="J8748" s="103"/>
      <c r="K8748" s="103"/>
    </row>
    <row r="8749" spans="2:11" x14ac:dyDescent="0.25">
      <c r="B8749" s="103"/>
      <c r="C8749" s="123"/>
      <c r="D8749" s="103"/>
      <c r="E8749" s="103"/>
      <c r="F8749" s="103"/>
      <c r="H8749" s="123"/>
      <c r="I8749" s="103"/>
      <c r="J8749" s="103"/>
      <c r="K8749" s="103"/>
    </row>
    <row r="8750" spans="2:11" x14ac:dyDescent="0.25">
      <c r="B8750" s="103"/>
      <c r="C8750" s="123"/>
      <c r="D8750" s="103"/>
      <c r="E8750" s="103"/>
      <c r="F8750" s="103"/>
      <c r="H8750" s="123"/>
      <c r="I8750" s="103"/>
      <c r="J8750" s="103"/>
      <c r="K8750" s="103"/>
    </row>
    <row r="8751" spans="2:11" x14ac:dyDescent="0.25">
      <c r="B8751" s="103"/>
      <c r="C8751" s="123"/>
      <c r="D8751" s="103"/>
      <c r="E8751" s="103"/>
      <c r="F8751" s="103"/>
      <c r="H8751" s="123"/>
      <c r="I8751" s="103"/>
      <c r="J8751" s="103"/>
      <c r="K8751" s="103"/>
    </row>
    <row r="8752" spans="2:11" x14ac:dyDescent="0.25">
      <c r="B8752" s="103"/>
      <c r="C8752" s="123"/>
      <c r="D8752" s="103"/>
      <c r="E8752" s="103"/>
      <c r="F8752" s="103"/>
      <c r="H8752" s="123"/>
      <c r="I8752" s="103"/>
      <c r="J8752" s="103"/>
      <c r="K8752" s="103"/>
    </row>
    <row r="8753" spans="2:11" x14ac:dyDescent="0.25">
      <c r="B8753" s="103"/>
      <c r="C8753" s="123"/>
      <c r="D8753" s="103"/>
      <c r="E8753" s="103"/>
      <c r="F8753" s="103"/>
      <c r="H8753" s="123"/>
      <c r="I8753" s="103"/>
      <c r="J8753" s="103"/>
      <c r="K8753" s="103"/>
    </row>
    <row r="8754" spans="2:11" x14ac:dyDescent="0.25">
      <c r="B8754" s="103"/>
      <c r="C8754" s="123"/>
      <c r="D8754" s="103"/>
      <c r="E8754" s="103"/>
      <c r="F8754" s="103"/>
      <c r="H8754" s="123"/>
      <c r="I8754" s="103"/>
      <c r="J8754" s="103"/>
      <c r="K8754" s="103"/>
    </row>
    <row r="8755" spans="2:11" x14ac:dyDescent="0.25">
      <c r="B8755" s="103"/>
      <c r="C8755" s="123"/>
      <c r="D8755" s="103"/>
      <c r="E8755" s="103"/>
      <c r="F8755" s="103"/>
      <c r="H8755" s="123"/>
      <c r="I8755" s="103"/>
      <c r="J8755" s="103"/>
      <c r="K8755" s="103"/>
    </row>
    <row r="8756" spans="2:11" x14ac:dyDescent="0.25">
      <c r="B8756" s="103"/>
      <c r="C8756" s="123"/>
      <c r="D8756" s="103"/>
      <c r="E8756" s="103"/>
      <c r="F8756" s="103"/>
      <c r="H8756" s="123"/>
      <c r="I8756" s="103"/>
      <c r="J8756" s="103"/>
      <c r="K8756" s="103"/>
    </row>
    <row r="8757" spans="2:11" x14ac:dyDescent="0.25">
      <c r="B8757" s="103"/>
      <c r="C8757" s="123"/>
      <c r="D8757" s="103"/>
      <c r="E8757" s="103"/>
      <c r="F8757" s="103"/>
      <c r="H8757" s="123"/>
      <c r="I8757" s="103"/>
      <c r="J8757" s="103"/>
      <c r="K8757" s="103"/>
    </row>
    <row r="8758" spans="2:11" x14ac:dyDescent="0.25">
      <c r="B8758" s="103"/>
      <c r="C8758" s="123"/>
      <c r="D8758" s="103"/>
      <c r="E8758" s="103"/>
      <c r="F8758" s="103"/>
      <c r="H8758" s="123"/>
      <c r="I8758" s="103"/>
      <c r="J8758" s="103"/>
      <c r="K8758" s="103"/>
    </row>
    <row r="8759" spans="2:11" x14ac:dyDescent="0.25">
      <c r="B8759" s="103"/>
      <c r="C8759" s="123"/>
      <c r="D8759" s="103"/>
      <c r="E8759" s="103"/>
      <c r="F8759" s="103"/>
      <c r="H8759" s="123"/>
      <c r="I8759" s="103"/>
      <c r="J8759" s="103"/>
      <c r="K8759" s="103"/>
    </row>
    <row r="8760" spans="2:11" x14ac:dyDescent="0.25">
      <c r="B8760" s="103"/>
      <c r="C8760" s="123"/>
      <c r="D8760" s="103"/>
      <c r="E8760" s="103"/>
      <c r="F8760" s="103"/>
      <c r="H8760" s="123"/>
      <c r="I8760" s="103"/>
      <c r="J8760" s="103"/>
      <c r="K8760" s="103"/>
    </row>
    <row r="8761" spans="2:11" x14ac:dyDescent="0.25">
      <c r="B8761" s="103"/>
      <c r="C8761" s="123"/>
      <c r="D8761" s="103"/>
      <c r="E8761" s="103"/>
      <c r="F8761" s="103"/>
      <c r="H8761" s="123"/>
      <c r="I8761" s="103"/>
      <c r="J8761" s="103"/>
      <c r="K8761" s="103"/>
    </row>
    <row r="8762" spans="2:11" x14ac:dyDescent="0.25">
      <c r="B8762" s="103"/>
      <c r="C8762" s="123"/>
      <c r="D8762" s="103"/>
      <c r="E8762" s="103"/>
      <c r="F8762" s="103"/>
      <c r="H8762" s="123"/>
      <c r="I8762" s="103"/>
      <c r="J8762" s="103"/>
      <c r="K8762" s="103"/>
    </row>
    <row r="8763" spans="2:11" x14ac:dyDescent="0.25">
      <c r="B8763" s="103"/>
      <c r="C8763" s="123"/>
      <c r="D8763" s="103"/>
      <c r="E8763" s="103"/>
      <c r="F8763" s="103"/>
      <c r="H8763" s="123"/>
      <c r="I8763" s="103"/>
      <c r="J8763" s="103"/>
      <c r="K8763" s="103"/>
    </row>
    <row r="8764" spans="2:11" x14ac:dyDescent="0.25">
      <c r="B8764" s="103"/>
      <c r="C8764" s="123"/>
      <c r="D8764" s="103"/>
      <c r="E8764" s="103"/>
      <c r="F8764" s="103"/>
      <c r="H8764" s="123"/>
      <c r="I8764" s="103"/>
      <c r="J8764" s="103"/>
      <c r="K8764" s="103"/>
    </row>
    <row r="8765" spans="2:11" x14ac:dyDescent="0.25">
      <c r="B8765" s="103"/>
      <c r="C8765" s="123"/>
      <c r="D8765" s="103"/>
      <c r="E8765" s="103"/>
      <c r="F8765" s="103"/>
      <c r="H8765" s="123"/>
      <c r="I8765" s="103"/>
      <c r="J8765" s="103"/>
      <c r="K8765" s="103"/>
    </row>
    <row r="8766" spans="2:11" x14ac:dyDescent="0.25">
      <c r="B8766" s="103"/>
      <c r="C8766" s="123"/>
      <c r="D8766" s="103"/>
      <c r="E8766" s="103"/>
      <c r="F8766" s="103"/>
      <c r="H8766" s="123"/>
      <c r="I8766" s="103"/>
      <c r="J8766" s="103"/>
      <c r="K8766" s="103"/>
    </row>
    <row r="8767" spans="2:11" x14ac:dyDescent="0.25">
      <c r="B8767" s="103"/>
      <c r="C8767" s="123"/>
      <c r="D8767" s="103"/>
      <c r="E8767" s="103"/>
      <c r="F8767" s="103"/>
      <c r="H8767" s="123"/>
      <c r="I8767" s="103"/>
      <c r="J8767" s="103"/>
      <c r="K8767" s="103"/>
    </row>
    <row r="8768" spans="2:11" x14ac:dyDescent="0.25">
      <c r="B8768" s="103"/>
      <c r="C8768" s="123"/>
      <c r="D8768" s="103"/>
      <c r="E8768" s="103"/>
      <c r="F8768" s="103"/>
      <c r="H8768" s="123"/>
      <c r="I8768" s="103"/>
      <c r="J8768" s="103"/>
      <c r="K8768" s="103"/>
    </row>
    <row r="8769" spans="2:11" x14ac:dyDescent="0.25">
      <c r="B8769" s="103"/>
      <c r="C8769" s="123"/>
      <c r="D8769" s="103"/>
      <c r="E8769" s="103"/>
      <c r="F8769" s="103"/>
      <c r="H8769" s="123"/>
      <c r="I8769" s="103"/>
      <c r="J8769" s="103"/>
      <c r="K8769" s="103"/>
    </row>
    <row r="8770" spans="2:11" x14ac:dyDescent="0.25">
      <c r="B8770" s="103"/>
      <c r="C8770" s="123"/>
      <c r="D8770" s="103"/>
      <c r="E8770" s="103"/>
      <c r="F8770" s="103"/>
      <c r="H8770" s="123"/>
      <c r="I8770" s="103"/>
      <c r="J8770" s="103"/>
      <c r="K8770" s="103"/>
    </row>
    <row r="8771" spans="2:11" x14ac:dyDescent="0.25">
      <c r="B8771" s="103"/>
      <c r="C8771" s="123"/>
      <c r="D8771" s="103"/>
      <c r="E8771" s="103"/>
      <c r="F8771" s="103"/>
      <c r="H8771" s="123"/>
      <c r="I8771" s="103"/>
      <c r="J8771" s="103"/>
      <c r="K8771" s="103"/>
    </row>
    <row r="8772" spans="2:11" x14ac:dyDescent="0.25">
      <c r="B8772" s="103"/>
      <c r="C8772" s="123"/>
      <c r="D8772" s="103"/>
      <c r="E8772" s="103"/>
      <c r="F8772" s="103"/>
      <c r="H8772" s="123"/>
      <c r="I8772" s="103"/>
      <c r="J8772" s="103"/>
      <c r="K8772" s="103"/>
    </row>
  </sheetData>
  <mergeCells count="2">
    <mergeCell ref="AE413:AJ413"/>
    <mergeCell ref="W416:AB416"/>
  </mergeCells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A59CA-B495-4F8F-AE5E-4879E1C33198}">
  <sheetPr>
    <tabColor rgb="FFFF0000"/>
  </sheetPr>
  <dimension ref="A1:AL8772"/>
  <sheetViews>
    <sheetView zoomScale="85" zoomScaleNormal="85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ColWidth="8" defaultRowHeight="12" customHeight="1" x14ac:dyDescent="0.25"/>
  <cols>
    <col min="1" max="1" width="18" style="103" customWidth="1"/>
    <col min="2" max="2" width="6.36328125" style="104" customWidth="1"/>
    <col min="3" max="3" width="7.453125" style="124" customWidth="1"/>
    <col min="4" max="6" width="6.36328125" style="104" customWidth="1"/>
    <col min="7" max="7" width="6.36328125" style="76" customWidth="1"/>
    <col min="8" max="8" width="7.453125" style="124" customWidth="1"/>
    <col min="9" max="11" width="6.36328125" style="104" customWidth="1"/>
    <col min="12" max="22" width="6.36328125" style="76" customWidth="1"/>
    <col min="23" max="23" width="10.36328125" style="76" customWidth="1"/>
    <col min="24" max="24" width="10.36328125" style="125" customWidth="1"/>
    <col min="25" max="28" width="12.90625" style="76" customWidth="1"/>
    <col min="29" max="30" width="8" style="76"/>
    <col min="31" max="31" width="10.36328125" style="82" customWidth="1"/>
    <col min="32" max="32" width="10.36328125" style="138" customWidth="1"/>
    <col min="33" max="36" width="12.90625" style="82" customWidth="1"/>
    <col min="37" max="38" width="8" style="81"/>
    <col min="39" max="16384" width="8" style="76"/>
  </cols>
  <sheetData>
    <row r="1" spans="1:38" ht="12" customHeight="1" x14ac:dyDescent="0.25">
      <c r="A1" s="131"/>
    </row>
    <row r="2" spans="1:38" s="126" customFormat="1" ht="12" customHeight="1" x14ac:dyDescent="0.25">
      <c r="A2" s="74"/>
      <c r="B2" s="74"/>
      <c r="C2" s="75"/>
      <c r="D2" s="74"/>
      <c r="E2" s="74"/>
      <c r="F2" s="74"/>
      <c r="G2" s="76"/>
      <c r="H2" s="75"/>
      <c r="I2" s="74"/>
      <c r="J2" s="74"/>
      <c r="K2" s="74"/>
      <c r="L2" s="76"/>
      <c r="M2" s="76"/>
      <c r="N2" s="76"/>
      <c r="O2" s="76"/>
      <c r="P2" s="76"/>
      <c r="Q2" s="76"/>
      <c r="R2" s="76"/>
      <c r="S2" s="76"/>
      <c r="T2" s="76"/>
      <c r="U2" s="76"/>
      <c r="W2" s="77" t="s">
        <v>1456</v>
      </c>
      <c r="X2" s="78"/>
      <c r="Y2" s="76"/>
      <c r="Z2" s="76"/>
      <c r="AA2" s="76"/>
      <c r="AB2" s="76"/>
      <c r="AE2" s="79" t="s">
        <v>1457</v>
      </c>
      <c r="AF2" s="80"/>
      <c r="AG2" s="81"/>
      <c r="AH2" s="81"/>
      <c r="AI2" s="81"/>
      <c r="AJ2" s="81"/>
      <c r="AK2" s="81"/>
      <c r="AL2" s="81"/>
    </row>
    <row r="3" spans="1:38" s="126" customFormat="1" ht="12" customHeight="1" x14ac:dyDescent="0.25">
      <c r="A3" s="83" t="s">
        <v>1458</v>
      </c>
      <c r="B3" s="84" t="s">
        <v>1459</v>
      </c>
      <c r="C3" s="85"/>
      <c r="D3" s="86"/>
      <c r="E3" s="86"/>
      <c r="F3" s="86"/>
      <c r="G3" s="76"/>
      <c r="H3" s="85"/>
      <c r="I3" s="86"/>
      <c r="J3" s="86"/>
      <c r="K3" s="86"/>
      <c r="L3" s="76"/>
      <c r="M3" s="76"/>
      <c r="W3" s="76"/>
      <c r="X3" s="78"/>
      <c r="Y3" s="76"/>
      <c r="Z3" s="76" t="s">
        <v>2124</v>
      </c>
      <c r="AA3" s="76"/>
      <c r="AB3" s="76"/>
      <c r="AE3" s="81"/>
      <c r="AF3" s="80"/>
      <c r="AG3" s="81"/>
      <c r="AH3" s="81" t="s">
        <v>2124</v>
      </c>
      <c r="AI3" s="81"/>
      <c r="AJ3" s="81"/>
      <c r="AK3" s="81"/>
      <c r="AL3" s="81"/>
    </row>
    <row r="4" spans="1:38" s="128" customFormat="1" ht="66.75" customHeight="1" x14ac:dyDescent="0.25">
      <c r="A4" s="87" t="s">
        <v>1461</v>
      </c>
      <c r="B4" s="88" t="s">
        <v>1462</v>
      </c>
      <c r="C4" s="89" t="s">
        <v>2131</v>
      </c>
      <c r="D4" s="88" t="s">
        <v>1463</v>
      </c>
      <c r="E4" s="88" t="s">
        <v>1464</v>
      </c>
      <c r="F4" s="88" t="s">
        <v>1465</v>
      </c>
      <c r="G4" s="88" t="s">
        <v>1466</v>
      </c>
      <c r="H4" s="89" t="s">
        <v>1467</v>
      </c>
      <c r="I4" s="88" t="s">
        <v>1468</v>
      </c>
      <c r="J4" s="88" t="s">
        <v>1469</v>
      </c>
      <c r="K4" s="88" t="s">
        <v>1470</v>
      </c>
      <c r="L4" s="88" t="s">
        <v>1471</v>
      </c>
      <c r="M4" s="127"/>
      <c r="N4" s="88" t="s">
        <v>1472</v>
      </c>
      <c r="O4" s="88" t="s">
        <v>1473</v>
      </c>
      <c r="P4" s="88" t="s">
        <v>1474</v>
      </c>
      <c r="Q4" s="88" t="s">
        <v>1475</v>
      </c>
      <c r="R4" s="88" t="s">
        <v>1476</v>
      </c>
      <c r="S4" s="88" t="s">
        <v>1477</v>
      </c>
      <c r="T4" s="88" t="s">
        <v>1478</v>
      </c>
      <c r="U4" s="88" t="s">
        <v>1479</v>
      </c>
      <c r="W4" s="92" t="s">
        <v>1480</v>
      </c>
      <c r="X4" s="92" t="s">
        <v>1481</v>
      </c>
      <c r="Y4" s="92" t="s">
        <v>1482</v>
      </c>
      <c r="Z4" s="92" t="s">
        <v>1483</v>
      </c>
      <c r="AA4" s="92" t="s">
        <v>1484</v>
      </c>
      <c r="AB4" s="92" t="s">
        <v>1485</v>
      </c>
      <c r="AE4" s="93" t="s">
        <v>1480</v>
      </c>
      <c r="AF4" s="93" t="s">
        <v>1481</v>
      </c>
      <c r="AG4" s="93" t="s">
        <v>1482</v>
      </c>
      <c r="AH4" s="93" t="s">
        <v>1483</v>
      </c>
      <c r="AI4" s="93" t="s">
        <v>1484</v>
      </c>
      <c r="AJ4" s="93" t="s">
        <v>1485</v>
      </c>
      <c r="AK4" s="94"/>
      <c r="AL4" s="94"/>
    </row>
    <row r="5" spans="1:38" ht="12" customHeight="1" x14ac:dyDescent="0.25">
      <c r="A5" s="95"/>
      <c r="B5" s="86"/>
      <c r="C5" s="96"/>
      <c r="D5" s="97">
        <f>Y5</f>
        <v>5.2631578947368416</v>
      </c>
      <c r="E5" s="97">
        <f t="shared" ref="E5:G5" si="0">Z5</f>
        <v>6.4327485380116958</v>
      </c>
      <c r="F5" s="97">
        <f t="shared" si="0"/>
        <v>4.6783625730994149</v>
      </c>
      <c r="G5" s="97">
        <f t="shared" si="0"/>
        <v>7.6023391812865491</v>
      </c>
      <c r="H5" s="96"/>
      <c r="I5" s="97">
        <f>AG5</f>
        <v>9.8562628336755651</v>
      </c>
      <c r="J5" s="97">
        <f t="shared" ref="J5:L5" si="1">AH5</f>
        <v>12.525667351129362</v>
      </c>
      <c r="K5" s="97">
        <f t="shared" si="1"/>
        <v>9.6509240246406574</v>
      </c>
      <c r="L5" s="97">
        <f t="shared" si="1"/>
        <v>10.061601642710473</v>
      </c>
      <c r="M5" s="107"/>
      <c r="W5" s="79" t="s">
        <v>2178</v>
      </c>
      <c r="X5" s="159"/>
      <c r="Y5" s="102">
        <v>5.2631578947368416</v>
      </c>
      <c r="Z5" s="102">
        <v>6.4327485380116958</v>
      </c>
      <c r="AA5" s="102">
        <v>4.6783625730994149</v>
      </c>
      <c r="AB5" s="102">
        <v>7.6023391812865491</v>
      </c>
      <c r="AE5" s="158" t="s">
        <v>2178</v>
      </c>
      <c r="AF5" s="159"/>
      <c r="AG5" s="102">
        <v>9.8562628336755651</v>
      </c>
      <c r="AH5" s="102">
        <v>12.525667351129362</v>
      </c>
      <c r="AI5" s="102">
        <v>9.6509240246406574</v>
      </c>
      <c r="AJ5" s="102">
        <v>10.061601642710473</v>
      </c>
      <c r="AK5" s="79"/>
      <c r="AL5" s="79"/>
    </row>
    <row r="6" spans="1:38" ht="12" customHeight="1" x14ac:dyDescent="0.25">
      <c r="A6" s="103" t="s">
        <v>44</v>
      </c>
      <c r="B6" s="104" t="s">
        <v>747</v>
      </c>
      <c r="C6" s="105">
        <f>SUMIF(REGION!$B$5:$B$356,'REGION INN'!$B6,REGION!$Z$5:$Z$356)</f>
        <v>890</v>
      </c>
      <c r="D6" s="106">
        <f ca="1">100*N6/$C6</f>
        <v>7.0911752773711045</v>
      </c>
      <c r="E6" s="106">
        <f ca="1">100*O6/$C6</f>
        <v>8.3161688063700083</v>
      </c>
      <c r="F6" s="106">
        <f ca="1">100*P6/$C6</f>
        <v>3.4249074677608777</v>
      </c>
      <c r="G6" s="106">
        <f ca="1">100*Q6/$C6</f>
        <v>7.9870227200847976</v>
      </c>
      <c r="H6" s="105">
        <f>SUMIF(REGION!$B$5:$B$356,'REGION INN'!$B6,REGION!$AR$5:$AR$356)</f>
        <v>735</v>
      </c>
      <c r="I6" s="106">
        <f ca="1">100*R6/$H6</f>
        <v>13.828732037163638</v>
      </c>
      <c r="J6" s="106">
        <f ca="1">100*S6/$H6</f>
        <v>14.379201470222744</v>
      </c>
      <c r="K6" s="106">
        <f ca="1">100*T6/$H6</f>
        <v>9.5139157251361475</v>
      </c>
      <c r="L6" s="106">
        <f ca="1">100*U6/$H6</f>
        <v>10.44629267232007</v>
      </c>
      <c r="M6" s="107"/>
      <c r="N6" s="108">
        <f ca="1">N7+N38+N397+N410</f>
        <v>63.11145996860283</v>
      </c>
      <c r="O6" s="108">
        <f t="shared" ref="O6:U6" ca="1" si="2">O7+O38+O397+O410</f>
        <v>74.013902376693068</v>
      </c>
      <c r="P6" s="108">
        <f t="shared" ca="1" si="2"/>
        <v>30.481676463071814</v>
      </c>
      <c r="Q6" s="108">
        <f t="shared" ca="1" si="2"/>
        <v>71.084502208754699</v>
      </c>
      <c r="R6" s="108">
        <f t="shared" ca="1" si="2"/>
        <v>101.64118047315274</v>
      </c>
      <c r="S6" s="108">
        <f t="shared" ca="1" si="2"/>
        <v>105.68713080613718</v>
      </c>
      <c r="T6" s="108">
        <f t="shared" ca="1" si="2"/>
        <v>69.927280579750686</v>
      </c>
      <c r="U6" s="108">
        <f t="shared" ca="1" si="2"/>
        <v>76.780251141552512</v>
      </c>
      <c r="W6" s="81" t="s">
        <v>1093</v>
      </c>
      <c r="X6" s="119" t="s">
        <v>46</v>
      </c>
      <c r="Y6" s="120" t="s">
        <v>1486</v>
      </c>
      <c r="Z6" s="120" t="s">
        <v>1486</v>
      </c>
      <c r="AA6" s="120" t="s">
        <v>1486</v>
      </c>
      <c r="AB6" s="120" t="s">
        <v>1486</v>
      </c>
      <c r="AE6" s="112" t="s">
        <v>1093</v>
      </c>
      <c r="AF6" s="119" t="s">
        <v>46</v>
      </c>
      <c r="AG6" s="120" t="s">
        <v>1486</v>
      </c>
      <c r="AH6" s="120" t="s">
        <v>1486</v>
      </c>
      <c r="AI6" s="114">
        <v>12.5</v>
      </c>
      <c r="AJ6" s="114">
        <v>6.25</v>
      </c>
    </row>
    <row r="7" spans="1:38" ht="12" customHeight="1" x14ac:dyDescent="0.25">
      <c r="A7" s="103" t="s">
        <v>1093</v>
      </c>
      <c r="B7" s="104" t="s">
        <v>46</v>
      </c>
      <c r="C7" s="115">
        <f>IF(ISNUMBER(SUMIF(REGION!$B$5:$B$356,'REGION INN'!$B7,REGION!$Z$5:$Z$356)),SUMIF(REGION!$B$5:$B$356,'REGION INN'!$B7,REGION!$Z$5:$Z$356),0)</f>
        <v>51</v>
      </c>
      <c r="D7" s="107">
        <f t="shared" ref="D7:D70" ca="1" si="3">SUMIF($W$6:$W$416,$A7,Y$6:Y$415)</f>
        <v>0</v>
      </c>
      <c r="E7" s="107">
        <f t="shared" ref="E7:E70" ca="1" si="4">SUMIF($W$6:$W$416,$A7,Z$6:Z$415)</f>
        <v>0</v>
      </c>
      <c r="F7" s="107">
        <f t="shared" ref="F7:F70" ca="1" si="5">SUMIF($W$6:$W$416,$A7,AA$6:AA$415)</f>
        <v>0</v>
      </c>
      <c r="G7" s="107">
        <f t="shared" ref="G7:G70" ca="1" si="6">SUMIF($W$6:$W$416,$A7,AB$6:AB$415)</f>
        <v>0</v>
      </c>
      <c r="H7" s="115">
        <f>IF(ISNUMBER(SUMIF(REGION!$B$5:$B$356,'REGION INN'!$B7,REGION!$AR$5:$AR$356)),SUMIF(REGION!$B$5:$B$356,'REGION INN'!$B7,REGION!$AR$5:$AR$356),0)</f>
        <v>42</v>
      </c>
      <c r="I7" s="107">
        <f t="shared" ref="I7:I70" ca="1" si="7">SUMIF($AE$6:$AE$416,$A7,AG$6:AG$415)</f>
        <v>0</v>
      </c>
      <c r="J7" s="107">
        <f t="shared" ref="J7:J70" ca="1" si="8">SUMIF($AE$6:$AE$416,$A7,AH$6:AH$415)</f>
        <v>0</v>
      </c>
      <c r="K7" s="107">
        <f t="shared" ref="K7:K70" ca="1" si="9">SUMIF($AE$6:$AE$416,$A7,AI$6:AI$415)</f>
        <v>12.5</v>
      </c>
      <c r="L7" s="107">
        <f t="shared" ref="L7:L70" ca="1" si="10">SUMIF($AE$6:$AE$416,$A7,AJ$6:AJ$415)</f>
        <v>6.25</v>
      </c>
      <c r="M7" s="107"/>
      <c r="N7" s="116">
        <f t="shared" ref="N7:N70" ca="1" si="11">D7/100*$C7</f>
        <v>0</v>
      </c>
      <c r="O7" s="116">
        <f t="shared" ref="O7:O70" ca="1" si="12">E7/100*$C7</f>
        <v>0</v>
      </c>
      <c r="P7" s="116">
        <f t="shared" ref="P7:P70" ca="1" si="13">F7/100*$C7</f>
        <v>0</v>
      </c>
      <c r="Q7" s="116">
        <f t="shared" ref="Q7:Q70" ca="1" si="14">G7/100*$C7</f>
        <v>0</v>
      </c>
      <c r="R7" s="116">
        <f t="shared" ref="R7:R70" ca="1" si="15">I7/100*$H7</f>
        <v>0</v>
      </c>
      <c r="S7" s="116">
        <f t="shared" ref="S7:S70" ca="1" si="16">J7/100*$H7</f>
        <v>0</v>
      </c>
      <c r="T7" s="116">
        <f t="shared" ref="T7:T70" ca="1" si="17">K7/100*$H7</f>
        <v>5.25</v>
      </c>
      <c r="U7" s="116">
        <f t="shared" ref="U7:U70" ca="1" si="18">L7/100*$H7</f>
        <v>2.625</v>
      </c>
      <c r="W7" s="81" t="s">
        <v>1103</v>
      </c>
      <c r="X7" s="119">
        <v>8</v>
      </c>
      <c r="Y7" s="120" t="s">
        <v>1486</v>
      </c>
      <c r="Z7" s="120" t="s">
        <v>1486</v>
      </c>
      <c r="AA7" s="120" t="s">
        <v>1486</v>
      </c>
      <c r="AB7" s="120" t="s">
        <v>1486</v>
      </c>
      <c r="AE7" s="112" t="s">
        <v>1103</v>
      </c>
      <c r="AF7" s="119" t="s">
        <v>1505</v>
      </c>
      <c r="AG7" s="120" t="s">
        <v>1486</v>
      </c>
      <c r="AH7" s="120" t="s">
        <v>1486</v>
      </c>
      <c r="AI7" s="114">
        <v>13.333333333333334</v>
      </c>
      <c r="AJ7" s="114">
        <v>6.666666666666667</v>
      </c>
    </row>
    <row r="8" spans="1:38" ht="12" customHeight="1" x14ac:dyDescent="0.25">
      <c r="A8" s="103" t="s">
        <v>1094</v>
      </c>
      <c r="B8" s="104">
        <v>5</v>
      </c>
      <c r="C8" s="115">
        <f>IF(ISNUMBER(SUMIF(REGION!$B$5:$B$356,'REGION INN'!$B8,REGION!$Z$5:$Z$356)),SUMIF(REGION!$B$5:$B$356,'REGION INN'!$B8,REGION!$Z$5:$Z$356),0)</f>
        <v>0</v>
      </c>
      <c r="D8" s="107">
        <f t="shared" ca="1" si="3"/>
        <v>0</v>
      </c>
      <c r="E8" s="107">
        <f t="shared" ca="1" si="4"/>
        <v>0</v>
      </c>
      <c r="F8" s="107">
        <f t="shared" ca="1" si="5"/>
        <v>0</v>
      </c>
      <c r="G8" s="107">
        <f t="shared" ca="1" si="6"/>
        <v>0</v>
      </c>
      <c r="H8" s="115">
        <f>IF(ISNUMBER(SUMIF(REGION!$B$5:$B$356,'REGION INN'!$B8,REGION!$AR$5:$AR$356)),SUMIF(REGION!$B$5:$B$356,'REGION INN'!$B8,REGION!$AR$5:$AR$356),0)</f>
        <v>0</v>
      </c>
      <c r="I8" s="107">
        <f t="shared" ca="1" si="7"/>
        <v>0</v>
      </c>
      <c r="J8" s="107">
        <f t="shared" ca="1" si="8"/>
        <v>0</v>
      </c>
      <c r="K8" s="107">
        <f t="shared" ca="1" si="9"/>
        <v>0</v>
      </c>
      <c r="L8" s="107">
        <f t="shared" ca="1" si="10"/>
        <v>0</v>
      </c>
      <c r="M8" s="107"/>
      <c r="N8" s="116">
        <f t="shared" ca="1" si="11"/>
        <v>0</v>
      </c>
      <c r="O8" s="116">
        <f t="shared" ca="1" si="12"/>
        <v>0</v>
      </c>
      <c r="P8" s="116">
        <f t="shared" ca="1" si="13"/>
        <v>0</v>
      </c>
      <c r="Q8" s="116">
        <f t="shared" ca="1" si="14"/>
        <v>0</v>
      </c>
      <c r="R8" s="116">
        <f t="shared" ca="1" si="15"/>
        <v>0</v>
      </c>
      <c r="S8" s="116">
        <f t="shared" ca="1" si="16"/>
        <v>0</v>
      </c>
      <c r="T8" s="116">
        <f t="shared" ca="1" si="17"/>
        <v>0</v>
      </c>
      <c r="U8" s="116">
        <f t="shared" ca="1" si="18"/>
        <v>0</v>
      </c>
      <c r="W8" s="81" t="s">
        <v>1104</v>
      </c>
      <c r="X8" s="119" t="s">
        <v>1506</v>
      </c>
      <c r="Y8" s="120" t="s">
        <v>1486</v>
      </c>
      <c r="Z8" s="120" t="s">
        <v>1486</v>
      </c>
      <c r="AA8" s="120" t="s">
        <v>1486</v>
      </c>
      <c r="AB8" s="120" t="s">
        <v>1486</v>
      </c>
      <c r="AE8" s="112" t="s">
        <v>1104</v>
      </c>
      <c r="AF8" s="119" t="s">
        <v>1506</v>
      </c>
      <c r="AG8" s="120" t="s">
        <v>1486</v>
      </c>
      <c r="AH8" s="120" t="s">
        <v>1486</v>
      </c>
      <c r="AI8" s="114">
        <v>13.333333333333334</v>
      </c>
      <c r="AJ8" s="114">
        <v>6.666666666666667</v>
      </c>
    </row>
    <row r="9" spans="1:38" ht="12" customHeight="1" x14ac:dyDescent="0.25">
      <c r="A9" s="103" t="s">
        <v>1095</v>
      </c>
      <c r="B9" s="104">
        <v>5.0999999999999996</v>
      </c>
      <c r="C9" s="115">
        <f>IF(ISNUMBER(SUMIF(REGION!$B$5:$B$356,'REGION INN'!$B9,REGION!$Z$5:$Z$356)),SUMIF(REGION!$B$5:$B$356,'REGION INN'!$B9,REGION!$Z$5:$Z$356),0)</f>
        <v>0</v>
      </c>
      <c r="D9" s="107">
        <f t="shared" ca="1" si="3"/>
        <v>0</v>
      </c>
      <c r="E9" s="107">
        <f t="shared" ca="1" si="4"/>
        <v>0</v>
      </c>
      <c r="F9" s="107">
        <f t="shared" ca="1" si="5"/>
        <v>0</v>
      </c>
      <c r="G9" s="107">
        <f t="shared" ca="1" si="6"/>
        <v>0</v>
      </c>
      <c r="H9" s="115">
        <f>IF(ISNUMBER(SUMIF(REGION!$B$5:$B$356,'REGION INN'!$B9,REGION!$AR$5:$AR$356)),SUMIF(REGION!$B$5:$B$356,'REGION INN'!$B9,REGION!$AR$5:$AR$356),0)</f>
        <v>0</v>
      </c>
      <c r="I9" s="107">
        <f t="shared" ca="1" si="7"/>
        <v>0</v>
      </c>
      <c r="J9" s="107">
        <f t="shared" ca="1" si="8"/>
        <v>0</v>
      </c>
      <c r="K9" s="107">
        <f t="shared" ca="1" si="9"/>
        <v>0</v>
      </c>
      <c r="L9" s="107">
        <f t="shared" ca="1" si="10"/>
        <v>0</v>
      </c>
      <c r="M9" s="107"/>
      <c r="N9" s="116">
        <f t="shared" ca="1" si="11"/>
        <v>0</v>
      </c>
      <c r="O9" s="116">
        <f t="shared" ca="1" si="12"/>
        <v>0</v>
      </c>
      <c r="P9" s="116">
        <f t="shared" ca="1" si="13"/>
        <v>0</v>
      </c>
      <c r="Q9" s="116">
        <f t="shared" ca="1" si="14"/>
        <v>0</v>
      </c>
      <c r="R9" s="116">
        <f t="shared" ca="1" si="15"/>
        <v>0</v>
      </c>
      <c r="S9" s="116">
        <f t="shared" ca="1" si="16"/>
        <v>0</v>
      </c>
      <c r="T9" s="116">
        <f t="shared" ca="1" si="17"/>
        <v>0</v>
      </c>
      <c r="U9" s="116">
        <f t="shared" ca="1" si="18"/>
        <v>0</v>
      </c>
      <c r="W9" s="81" t="s">
        <v>1507</v>
      </c>
      <c r="X9" s="119" t="s">
        <v>1508</v>
      </c>
      <c r="Y9" s="120" t="s">
        <v>1486</v>
      </c>
      <c r="Z9" s="120" t="s">
        <v>1486</v>
      </c>
      <c r="AA9" s="120" t="s">
        <v>1486</v>
      </c>
      <c r="AB9" s="120" t="s">
        <v>1486</v>
      </c>
      <c r="AE9" s="112" t="s">
        <v>1507</v>
      </c>
      <c r="AF9" s="119" t="s">
        <v>1508</v>
      </c>
      <c r="AG9" s="120" t="s">
        <v>1486</v>
      </c>
      <c r="AH9" s="120" t="s">
        <v>1486</v>
      </c>
      <c r="AI9" s="114">
        <v>15.384615384615385</v>
      </c>
      <c r="AJ9" s="114">
        <v>7.6923076923076925</v>
      </c>
    </row>
    <row r="10" spans="1:38" ht="12" customHeight="1" x14ac:dyDescent="0.25">
      <c r="A10" s="103" t="s">
        <v>1095</v>
      </c>
      <c r="B10" s="104">
        <v>5.0999999999999996</v>
      </c>
      <c r="C10" s="115">
        <f>IF(ISNUMBER(SUMIF(REGION!$B$5:$B$356,'REGION INN'!$B10,REGION!$Z$5:$Z$356)),SUMIF(REGION!$B$5:$B$356,'REGION INN'!$B10,REGION!$Z$5:$Z$356),0)</f>
        <v>0</v>
      </c>
      <c r="D10" s="107">
        <f t="shared" ca="1" si="3"/>
        <v>0</v>
      </c>
      <c r="E10" s="107">
        <f t="shared" ca="1" si="4"/>
        <v>0</v>
      </c>
      <c r="F10" s="107">
        <f t="shared" ca="1" si="5"/>
        <v>0</v>
      </c>
      <c r="G10" s="107">
        <f t="shared" ca="1" si="6"/>
        <v>0</v>
      </c>
      <c r="H10" s="115">
        <f>IF(ISNUMBER(SUMIF(REGION!$B$5:$B$356,'REGION INN'!$B10,REGION!$AR$5:$AR$356)),SUMIF(REGION!$B$5:$B$356,'REGION INN'!$B10,REGION!$AR$5:$AR$356),0)</f>
        <v>0</v>
      </c>
      <c r="I10" s="107">
        <f t="shared" ca="1" si="7"/>
        <v>0</v>
      </c>
      <c r="J10" s="107">
        <f t="shared" ca="1" si="8"/>
        <v>0</v>
      </c>
      <c r="K10" s="107">
        <f t="shared" ca="1" si="9"/>
        <v>0</v>
      </c>
      <c r="L10" s="107">
        <f t="shared" ca="1" si="10"/>
        <v>0</v>
      </c>
      <c r="M10" s="107"/>
      <c r="N10" s="116">
        <f t="shared" ca="1" si="11"/>
        <v>0</v>
      </c>
      <c r="O10" s="116">
        <f t="shared" ca="1" si="12"/>
        <v>0</v>
      </c>
      <c r="P10" s="116">
        <f t="shared" ca="1" si="13"/>
        <v>0</v>
      </c>
      <c r="Q10" s="116">
        <f t="shared" ca="1" si="14"/>
        <v>0</v>
      </c>
      <c r="R10" s="116">
        <f t="shared" ca="1" si="15"/>
        <v>0</v>
      </c>
      <c r="S10" s="116">
        <f t="shared" ca="1" si="16"/>
        <v>0</v>
      </c>
      <c r="T10" s="116">
        <f t="shared" ca="1" si="17"/>
        <v>0</v>
      </c>
      <c r="U10" s="116">
        <f t="shared" ca="1" si="18"/>
        <v>0</v>
      </c>
      <c r="W10" s="81" t="s">
        <v>1509</v>
      </c>
      <c r="X10" s="119" t="s">
        <v>1510</v>
      </c>
      <c r="Y10" s="120" t="s">
        <v>1486</v>
      </c>
      <c r="Z10" s="120" t="s">
        <v>1486</v>
      </c>
      <c r="AA10" s="120" t="s">
        <v>1486</v>
      </c>
      <c r="AB10" s="120" t="s">
        <v>1486</v>
      </c>
      <c r="AE10" s="112" t="s">
        <v>1509</v>
      </c>
      <c r="AF10" s="119" t="s">
        <v>1510</v>
      </c>
      <c r="AG10" s="120" t="s">
        <v>1486</v>
      </c>
      <c r="AH10" s="120" t="s">
        <v>1486</v>
      </c>
      <c r="AI10" s="120" t="s">
        <v>1486</v>
      </c>
      <c r="AJ10" s="120" t="s">
        <v>1486</v>
      </c>
    </row>
    <row r="11" spans="1:38" ht="12" customHeight="1" x14ac:dyDescent="0.25">
      <c r="A11" s="103" t="s">
        <v>1096</v>
      </c>
      <c r="B11" s="104">
        <v>5.2</v>
      </c>
      <c r="C11" s="115">
        <f>IF(ISNUMBER(SUMIF(REGION!$B$5:$B$356,'REGION INN'!$B11,REGION!$Z$5:$Z$356)),SUMIF(REGION!$B$5:$B$356,'REGION INN'!$B11,REGION!$Z$5:$Z$356),0)</f>
        <v>0</v>
      </c>
      <c r="D11" s="107">
        <f t="shared" ca="1" si="3"/>
        <v>0</v>
      </c>
      <c r="E11" s="107">
        <f t="shared" ca="1" si="4"/>
        <v>0</v>
      </c>
      <c r="F11" s="107">
        <f t="shared" ca="1" si="5"/>
        <v>0</v>
      </c>
      <c r="G11" s="107">
        <f t="shared" ca="1" si="6"/>
        <v>0</v>
      </c>
      <c r="H11" s="115">
        <f>IF(ISNUMBER(SUMIF(REGION!$B$5:$B$356,'REGION INN'!$B11,REGION!$AR$5:$AR$356)),SUMIF(REGION!$B$5:$B$356,'REGION INN'!$B11,REGION!$AR$5:$AR$356),0)</f>
        <v>0</v>
      </c>
      <c r="I11" s="107">
        <f t="shared" ca="1" si="7"/>
        <v>0</v>
      </c>
      <c r="J11" s="107">
        <f t="shared" ca="1" si="8"/>
        <v>0</v>
      </c>
      <c r="K11" s="107">
        <f t="shared" ca="1" si="9"/>
        <v>0</v>
      </c>
      <c r="L11" s="107">
        <f t="shared" ca="1" si="10"/>
        <v>0</v>
      </c>
      <c r="M11" s="107"/>
      <c r="N11" s="116">
        <f t="shared" ca="1" si="11"/>
        <v>0</v>
      </c>
      <c r="O11" s="116">
        <f t="shared" ca="1" si="12"/>
        <v>0</v>
      </c>
      <c r="P11" s="116">
        <f t="shared" ca="1" si="13"/>
        <v>0</v>
      </c>
      <c r="Q11" s="116">
        <f t="shared" ca="1" si="14"/>
        <v>0</v>
      </c>
      <c r="R11" s="116">
        <f t="shared" ca="1" si="15"/>
        <v>0</v>
      </c>
      <c r="S11" s="116">
        <f t="shared" ca="1" si="16"/>
        <v>0</v>
      </c>
      <c r="T11" s="116">
        <f t="shared" ca="1" si="17"/>
        <v>0</v>
      </c>
      <c r="U11" s="116">
        <f t="shared" ca="1" si="18"/>
        <v>0</v>
      </c>
      <c r="W11" s="81" t="s">
        <v>1106</v>
      </c>
      <c r="X11" s="119">
        <v>9</v>
      </c>
      <c r="Y11" s="120" t="s">
        <v>1486</v>
      </c>
      <c r="Z11" s="120" t="s">
        <v>1486</v>
      </c>
      <c r="AA11" s="120" t="s">
        <v>1486</v>
      </c>
      <c r="AB11" s="120" t="s">
        <v>1486</v>
      </c>
      <c r="AE11" s="112" t="s">
        <v>1106</v>
      </c>
      <c r="AF11" s="119" t="s">
        <v>1520</v>
      </c>
      <c r="AG11" s="120" t="s">
        <v>1486</v>
      </c>
      <c r="AH11" s="120" t="s">
        <v>1486</v>
      </c>
      <c r="AI11" s="120" t="s">
        <v>1486</v>
      </c>
      <c r="AJ11" s="120" t="s">
        <v>1486</v>
      </c>
    </row>
    <row r="12" spans="1:38" ht="12" customHeight="1" x14ac:dyDescent="0.25">
      <c r="A12" s="103" t="s">
        <v>1096</v>
      </c>
      <c r="B12" s="104">
        <v>5.2</v>
      </c>
      <c r="C12" s="115">
        <f>IF(ISNUMBER(SUMIF(REGION!$B$5:$B$356,'REGION INN'!$B12,REGION!$Z$5:$Z$356)),SUMIF(REGION!$B$5:$B$356,'REGION INN'!$B12,REGION!$Z$5:$Z$356),0)</f>
        <v>0</v>
      </c>
      <c r="D12" s="107">
        <f t="shared" ca="1" si="3"/>
        <v>0</v>
      </c>
      <c r="E12" s="107">
        <f t="shared" ca="1" si="4"/>
        <v>0</v>
      </c>
      <c r="F12" s="107">
        <f t="shared" ca="1" si="5"/>
        <v>0</v>
      </c>
      <c r="G12" s="107">
        <f t="shared" ca="1" si="6"/>
        <v>0</v>
      </c>
      <c r="H12" s="115">
        <f>IF(ISNUMBER(SUMIF(REGION!$B$5:$B$356,'REGION INN'!$B12,REGION!$AR$5:$AR$356)),SUMIF(REGION!$B$5:$B$356,'REGION INN'!$B12,REGION!$AR$5:$AR$356),0)</f>
        <v>0</v>
      </c>
      <c r="I12" s="107">
        <f t="shared" ca="1" si="7"/>
        <v>0</v>
      </c>
      <c r="J12" s="107">
        <f t="shared" ca="1" si="8"/>
        <v>0</v>
      </c>
      <c r="K12" s="107">
        <f t="shared" ca="1" si="9"/>
        <v>0</v>
      </c>
      <c r="L12" s="107">
        <f t="shared" ca="1" si="10"/>
        <v>0</v>
      </c>
      <c r="M12" s="107"/>
      <c r="N12" s="116">
        <f t="shared" ca="1" si="11"/>
        <v>0</v>
      </c>
      <c r="O12" s="116">
        <f t="shared" ca="1" si="12"/>
        <v>0</v>
      </c>
      <c r="P12" s="116">
        <f t="shared" ca="1" si="13"/>
        <v>0</v>
      </c>
      <c r="Q12" s="116">
        <f t="shared" ca="1" si="14"/>
        <v>0</v>
      </c>
      <c r="R12" s="116">
        <f t="shared" ca="1" si="15"/>
        <v>0</v>
      </c>
      <c r="S12" s="116">
        <f t="shared" ca="1" si="16"/>
        <v>0</v>
      </c>
      <c r="T12" s="116">
        <f t="shared" ca="1" si="17"/>
        <v>0</v>
      </c>
      <c r="U12" s="116">
        <f t="shared" ca="1" si="18"/>
        <v>0</v>
      </c>
      <c r="W12" s="81" t="s">
        <v>1108</v>
      </c>
      <c r="X12" s="119" t="s">
        <v>1523</v>
      </c>
      <c r="Y12" s="120" t="s">
        <v>1486</v>
      </c>
      <c r="Z12" s="120" t="s">
        <v>1486</v>
      </c>
      <c r="AA12" s="120" t="s">
        <v>1486</v>
      </c>
      <c r="AB12" s="120" t="s">
        <v>1486</v>
      </c>
      <c r="AE12" s="112" t="s">
        <v>1108</v>
      </c>
      <c r="AF12" s="119" t="s">
        <v>1523</v>
      </c>
      <c r="AG12" s="120" t="s">
        <v>1486</v>
      </c>
      <c r="AH12" s="120" t="s">
        <v>1486</v>
      </c>
      <c r="AI12" s="120" t="s">
        <v>1486</v>
      </c>
      <c r="AJ12" s="120" t="s">
        <v>1486</v>
      </c>
    </row>
    <row r="13" spans="1:38" ht="12" customHeight="1" x14ac:dyDescent="0.25">
      <c r="A13" s="103" t="s">
        <v>1097</v>
      </c>
      <c r="B13" s="104">
        <v>6</v>
      </c>
      <c r="C13" s="115">
        <f>IF(ISNUMBER(SUMIF(REGION!$B$5:$B$356,'REGION INN'!$B13,REGION!$Z$5:$Z$356)),SUMIF(REGION!$B$5:$B$356,'REGION INN'!$B13,REGION!$Z$5:$Z$356),0)</f>
        <v>0</v>
      </c>
      <c r="D13" s="107">
        <f t="shared" ca="1" si="3"/>
        <v>0</v>
      </c>
      <c r="E13" s="107">
        <f t="shared" ca="1" si="4"/>
        <v>0</v>
      </c>
      <c r="F13" s="107">
        <f t="shared" ca="1" si="5"/>
        <v>0</v>
      </c>
      <c r="G13" s="107">
        <f t="shared" ca="1" si="6"/>
        <v>0</v>
      </c>
      <c r="H13" s="115">
        <f>IF(ISNUMBER(SUMIF(REGION!$B$5:$B$356,'REGION INN'!$B13,REGION!$AR$5:$AR$356)),SUMIF(REGION!$B$5:$B$356,'REGION INN'!$B13,REGION!$AR$5:$AR$356),0)</f>
        <v>0</v>
      </c>
      <c r="I13" s="107">
        <f t="shared" ca="1" si="7"/>
        <v>0</v>
      </c>
      <c r="J13" s="107">
        <f t="shared" ca="1" si="8"/>
        <v>0</v>
      </c>
      <c r="K13" s="107">
        <f t="shared" ca="1" si="9"/>
        <v>0</v>
      </c>
      <c r="L13" s="107">
        <f t="shared" ca="1" si="10"/>
        <v>0</v>
      </c>
      <c r="M13" s="107"/>
      <c r="N13" s="116">
        <f t="shared" ca="1" si="11"/>
        <v>0</v>
      </c>
      <c r="O13" s="116">
        <f t="shared" ca="1" si="12"/>
        <v>0</v>
      </c>
      <c r="P13" s="116">
        <f t="shared" ca="1" si="13"/>
        <v>0</v>
      </c>
      <c r="Q13" s="116">
        <f t="shared" ca="1" si="14"/>
        <v>0</v>
      </c>
      <c r="R13" s="116">
        <f t="shared" ca="1" si="15"/>
        <v>0</v>
      </c>
      <c r="S13" s="116">
        <f t="shared" ca="1" si="16"/>
        <v>0</v>
      </c>
      <c r="T13" s="116">
        <f t="shared" ca="1" si="17"/>
        <v>0</v>
      </c>
      <c r="U13" s="116">
        <f t="shared" ca="1" si="18"/>
        <v>0</v>
      </c>
      <c r="W13" s="81" t="s">
        <v>1108</v>
      </c>
      <c r="X13" s="119" t="s">
        <v>1524</v>
      </c>
      <c r="Y13" s="120" t="s">
        <v>1486</v>
      </c>
      <c r="Z13" s="120" t="s">
        <v>1486</v>
      </c>
      <c r="AA13" s="120" t="s">
        <v>1486</v>
      </c>
      <c r="AB13" s="120" t="s">
        <v>1486</v>
      </c>
      <c r="AE13" s="112" t="s">
        <v>1108</v>
      </c>
      <c r="AF13" s="119" t="s">
        <v>1524</v>
      </c>
      <c r="AG13" s="120" t="s">
        <v>1486</v>
      </c>
      <c r="AH13" s="120" t="s">
        <v>1486</v>
      </c>
      <c r="AI13" s="120" t="s">
        <v>1486</v>
      </c>
      <c r="AJ13" s="120" t="s">
        <v>1486</v>
      </c>
    </row>
    <row r="14" spans="1:38" ht="12" customHeight="1" x14ac:dyDescent="0.25">
      <c r="A14" s="103" t="s">
        <v>1098</v>
      </c>
      <c r="B14" s="104">
        <v>6.1</v>
      </c>
      <c r="C14" s="115">
        <f>IF(ISNUMBER(SUMIF(REGION!$B$5:$B$356,'REGION INN'!$B14,REGION!$Z$5:$Z$356)),SUMIF(REGION!$B$5:$B$356,'REGION INN'!$B14,REGION!$Z$5:$Z$356),0)</f>
        <v>0</v>
      </c>
      <c r="D14" s="107">
        <f t="shared" ca="1" si="3"/>
        <v>0</v>
      </c>
      <c r="E14" s="107">
        <f t="shared" ca="1" si="4"/>
        <v>0</v>
      </c>
      <c r="F14" s="107">
        <f t="shared" ca="1" si="5"/>
        <v>0</v>
      </c>
      <c r="G14" s="107">
        <f t="shared" ca="1" si="6"/>
        <v>0</v>
      </c>
      <c r="H14" s="115">
        <f>IF(ISNUMBER(SUMIF(REGION!$B$5:$B$356,'REGION INN'!$B14,REGION!$AR$5:$AR$356)),SUMIF(REGION!$B$5:$B$356,'REGION INN'!$B14,REGION!$AR$5:$AR$356),0)</f>
        <v>0</v>
      </c>
      <c r="I14" s="107">
        <f t="shared" ca="1" si="7"/>
        <v>0</v>
      </c>
      <c r="J14" s="107">
        <f t="shared" ca="1" si="8"/>
        <v>0</v>
      </c>
      <c r="K14" s="107">
        <f t="shared" ca="1" si="9"/>
        <v>0</v>
      </c>
      <c r="L14" s="107">
        <f t="shared" ca="1" si="10"/>
        <v>0</v>
      </c>
      <c r="M14" s="107"/>
      <c r="N14" s="116">
        <f t="shared" ca="1" si="11"/>
        <v>0</v>
      </c>
      <c r="O14" s="116">
        <f t="shared" ca="1" si="12"/>
        <v>0</v>
      </c>
      <c r="P14" s="116">
        <f t="shared" ca="1" si="13"/>
        <v>0</v>
      </c>
      <c r="Q14" s="116">
        <f t="shared" ca="1" si="14"/>
        <v>0</v>
      </c>
      <c r="R14" s="116">
        <f t="shared" ca="1" si="15"/>
        <v>0</v>
      </c>
      <c r="S14" s="116">
        <f t="shared" ca="1" si="16"/>
        <v>0</v>
      </c>
      <c r="T14" s="116">
        <f t="shared" ca="1" si="17"/>
        <v>0</v>
      </c>
      <c r="U14" s="116">
        <f t="shared" ca="1" si="18"/>
        <v>0</v>
      </c>
      <c r="W14" s="81" t="s">
        <v>1109</v>
      </c>
      <c r="X14" s="119" t="s">
        <v>79</v>
      </c>
      <c r="Y14" s="120">
        <v>8.1632653061224492</v>
      </c>
      <c r="Z14" s="120">
        <v>8.5714285714285712</v>
      </c>
      <c r="AA14" s="120">
        <v>2.8571428571428572</v>
      </c>
      <c r="AB14" s="120">
        <v>8.9795918367346932</v>
      </c>
      <c r="AE14" s="112" t="s">
        <v>1109</v>
      </c>
      <c r="AF14" s="119" t="s">
        <v>79</v>
      </c>
      <c r="AG14" s="114">
        <v>13.698630136986301</v>
      </c>
      <c r="AH14" s="114">
        <v>13.24200913242009</v>
      </c>
      <c r="AI14" s="114">
        <v>10.50228310502283</v>
      </c>
      <c r="AJ14" s="114">
        <v>12.785388127853881</v>
      </c>
    </row>
    <row r="15" spans="1:38" ht="12" customHeight="1" x14ac:dyDescent="0.25">
      <c r="A15" s="103" t="s">
        <v>1098</v>
      </c>
      <c r="B15" s="104">
        <v>6.1</v>
      </c>
      <c r="C15" s="115">
        <f>IF(ISNUMBER(SUMIF(REGION!$B$5:$B$356,'REGION INN'!$B15,REGION!$Z$5:$Z$356)),SUMIF(REGION!$B$5:$B$356,'REGION INN'!$B15,REGION!$Z$5:$Z$356),0)</f>
        <v>0</v>
      </c>
      <c r="D15" s="107">
        <f t="shared" ca="1" si="3"/>
        <v>0</v>
      </c>
      <c r="E15" s="107">
        <f t="shared" ca="1" si="4"/>
        <v>0</v>
      </c>
      <c r="F15" s="107">
        <f t="shared" ca="1" si="5"/>
        <v>0</v>
      </c>
      <c r="G15" s="107">
        <f t="shared" ca="1" si="6"/>
        <v>0</v>
      </c>
      <c r="H15" s="115">
        <f>IF(ISNUMBER(SUMIF(REGION!$B$5:$B$356,'REGION INN'!$B15,REGION!$AR$5:$AR$356)),SUMIF(REGION!$B$5:$B$356,'REGION INN'!$B15,REGION!$AR$5:$AR$356),0)</f>
        <v>0</v>
      </c>
      <c r="I15" s="107">
        <f t="shared" ca="1" si="7"/>
        <v>0</v>
      </c>
      <c r="J15" s="107">
        <f t="shared" ca="1" si="8"/>
        <v>0</v>
      </c>
      <c r="K15" s="107">
        <f t="shared" ca="1" si="9"/>
        <v>0</v>
      </c>
      <c r="L15" s="107">
        <f t="shared" ca="1" si="10"/>
        <v>0</v>
      </c>
      <c r="M15" s="107"/>
      <c r="N15" s="116">
        <f t="shared" ca="1" si="11"/>
        <v>0</v>
      </c>
      <c r="O15" s="116">
        <f t="shared" ca="1" si="12"/>
        <v>0</v>
      </c>
      <c r="P15" s="116">
        <f t="shared" ca="1" si="13"/>
        <v>0</v>
      </c>
      <c r="Q15" s="116">
        <f t="shared" ca="1" si="14"/>
        <v>0</v>
      </c>
      <c r="R15" s="116">
        <f t="shared" ca="1" si="15"/>
        <v>0</v>
      </c>
      <c r="S15" s="116">
        <f t="shared" ca="1" si="16"/>
        <v>0</v>
      </c>
      <c r="T15" s="116">
        <f t="shared" ca="1" si="17"/>
        <v>0</v>
      </c>
      <c r="U15" s="116">
        <f t="shared" ca="1" si="18"/>
        <v>0</v>
      </c>
      <c r="W15" s="81" t="s">
        <v>1110</v>
      </c>
      <c r="X15" s="119">
        <v>10</v>
      </c>
      <c r="Y15" s="120">
        <v>4.4776119402985071</v>
      </c>
      <c r="Z15" s="120">
        <v>10.44776119402985</v>
      </c>
      <c r="AA15" s="120">
        <v>1.4925373134328357</v>
      </c>
      <c r="AB15" s="120">
        <v>8.9552238805970141</v>
      </c>
      <c r="AE15" s="112" t="s">
        <v>1110</v>
      </c>
      <c r="AF15" s="119" t="s">
        <v>1525</v>
      </c>
      <c r="AG15" s="114">
        <v>11.864406779661017</v>
      </c>
      <c r="AH15" s="114">
        <v>13.559322033898304</v>
      </c>
      <c r="AI15" s="114">
        <v>11.864406779661017</v>
      </c>
      <c r="AJ15" s="114">
        <v>13.559322033898304</v>
      </c>
    </row>
    <row r="16" spans="1:38" ht="12" customHeight="1" x14ac:dyDescent="0.25">
      <c r="A16" s="103" t="s">
        <v>1099</v>
      </c>
      <c r="B16" s="104">
        <v>6.2</v>
      </c>
      <c r="C16" s="115">
        <f>IF(ISNUMBER(SUMIF(REGION!$B$5:$B$356,'REGION INN'!$B16,REGION!$Z$5:$Z$356)),SUMIF(REGION!$B$5:$B$356,'REGION INN'!$B16,REGION!$Z$5:$Z$356),0)</f>
        <v>0</v>
      </c>
      <c r="D16" s="107">
        <f t="shared" ca="1" si="3"/>
        <v>0</v>
      </c>
      <c r="E16" s="107">
        <f t="shared" ca="1" si="4"/>
        <v>0</v>
      </c>
      <c r="F16" s="107">
        <f t="shared" ca="1" si="5"/>
        <v>0</v>
      </c>
      <c r="G16" s="107">
        <f t="shared" ca="1" si="6"/>
        <v>0</v>
      </c>
      <c r="H16" s="115">
        <f>IF(ISNUMBER(SUMIF(REGION!$B$5:$B$356,'REGION INN'!$B16,REGION!$AR$5:$AR$356)),SUMIF(REGION!$B$5:$B$356,'REGION INN'!$B16,REGION!$AR$5:$AR$356),0)</f>
        <v>0</v>
      </c>
      <c r="I16" s="107">
        <f t="shared" ca="1" si="7"/>
        <v>0</v>
      </c>
      <c r="J16" s="107">
        <f t="shared" ca="1" si="8"/>
        <v>0</v>
      </c>
      <c r="K16" s="107">
        <f t="shared" ca="1" si="9"/>
        <v>0</v>
      </c>
      <c r="L16" s="107">
        <f t="shared" ca="1" si="10"/>
        <v>0</v>
      </c>
      <c r="M16" s="107"/>
      <c r="N16" s="116">
        <f t="shared" ca="1" si="11"/>
        <v>0</v>
      </c>
      <c r="O16" s="116">
        <f t="shared" ca="1" si="12"/>
        <v>0</v>
      </c>
      <c r="P16" s="116">
        <f t="shared" ca="1" si="13"/>
        <v>0</v>
      </c>
      <c r="Q16" s="116">
        <f t="shared" ca="1" si="14"/>
        <v>0</v>
      </c>
      <c r="R16" s="116">
        <f t="shared" ca="1" si="15"/>
        <v>0</v>
      </c>
      <c r="S16" s="116">
        <f t="shared" ca="1" si="16"/>
        <v>0</v>
      </c>
      <c r="T16" s="116">
        <f t="shared" ca="1" si="17"/>
        <v>0</v>
      </c>
      <c r="U16" s="116">
        <f t="shared" ca="1" si="18"/>
        <v>0</v>
      </c>
      <c r="W16" s="81" t="s">
        <v>1111</v>
      </c>
      <c r="X16" s="119" t="s">
        <v>1528</v>
      </c>
      <c r="Y16" s="120" t="s">
        <v>1486</v>
      </c>
      <c r="Z16" s="120">
        <v>18.181818181818183</v>
      </c>
      <c r="AA16" s="120" t="s">
        <v>1486</v>
      </c>
      <c r="AB16" s="120">
        <v>9.0909090909090917</v>
      </c>
      <c r="AE16" s="112" t="s">
        <v>1111</v>
      </c>
      <c r="AF16" s="119" t="s">
        <v>1528</v>
      </c>
      <c r="AG16" s="114">
        <v>9.0909090909090917</v>
      </c>
      <c r="AH16" s="114">
        <v>9.0909090909090917</v>
      </c>
      <c r="AI16" s="114">
        <v>18.181818181818183</v>
      </c>
      <c r="AJ16" s="114">
        <v>9.0909090909090917</v>
      </c>
    </row>
    <row r="17" spans="1:36" s="81" customFormat="1" ht="12" customHeight="1" x14ac:dyDescent="0.25">
      <c r="A17" s="103" t="s">
        <v>1099</v>
      </c>
      <c r="B17" s="104">
        <v>6.2</v>
      </c>
      <c r="C17" s="115">
        <f>IF(ISNUMBER(SUMIF(REGION!$B$5:$B$356,'REGION INN'!$B17,REGION!$Z$5:$Z$356)),SUMIF(REGION!$B$5:$B$356,'REGION INN'!$B17,REGION!$Z$5:$Z$356),0)</f>
        <v>0</v>
      </c>
      <c r="D17" s="107">
        <f t="shared" ca="1" si="3"/>
        <v>0</v>
      </c>
      <c r="E17" s="107">
        <f t="shared" ca="1" si="4"/>
        <v>0</v>
      </c>
      <c r="F17" s="107">
        <f t="shared" ca="1" si="5"/>
        <v>0</v>
      </c>
      <c r="G17" s="107">
        <f t="shared" ca="1" si="6"/>
        <v>0</v>
      </c>
      <c r="H17" s="115">
        <f>IF(ISNUMBER(SUMIF(REGION!$B$5:$B$356,'REGION INN'!$B17,REGION!$AR$5:$AR$356)),SUMIF(REGION!$B$5:$B$356,'REGION INN'!$B17,REGION!$AR$5:$AR$356),0)</f>
        <v>0</v>
      </c>
      <c r="I17" s="107">
        <f t="shared" ca="1" si="7"/>
        <v>0</v>
      </c>
      <c r="J17" s="107">
        <f t="shared" ca="1" si="8"/>
        <v>0</v>
      </c>
      <c r="K17" s="107">
        <f t="shared" ca="1" si="9"/>
        <v>0</v>
      </c>
      <c r="L17" s="107">
        <f t="shared" ca="1" si="10"/>
        <v>0</v>
      </c>
      <c r="M17" s="107"/>
      <c r="N17" s="116">
        <f t="shared" ca="1" si="11"/>
        <v>0</v>
      </c>
      <c r="O17" s="116">
        <f t="shared" ca="1" si="12"/>
        <v>0</v>
      </c>
      <c r="P17" s="116">
        <f t="shared" ca="1" si="13"/>
        <v>0</v>
      </c>
      <c r="Q17" s="116">
        <f t="shared" ca="1" si="14"/>
        <v>0</v>
      </c>
      <c r="R17" s="116">
        <f t="shared" ca="1" si="15"/>
        <v>0</v>
      </c>
      <c r="S17" s="116">
        <f t="shared" ca="1" si="16"/>
        <v>0</v>
      </c>
      <c r="T17" s="116">
        <f t="shared" ca="1" si="17"/>
        <v>0</v>
      </c>
      <c r="U17" s="116">
        <f t="shared" ca="1" si="18"/>
        <v>0</v>
      </c>
      <c r="V17" s="76"/>
      <c r="W17" s="81" t="s">
        <v>1529</v>
      </c>
      <c r="X17" s="119" t="s">
        <v>1530</v>
      </c>
      <c r="Y17" s="120" t="s">
        <v>1486</v>
      </c>
      <c r="Z17" s="120">
        <v>20</v>
      </c>
      <c r="AA17" s="120" t="s">
        <v>1486</v>
      </c>
      <c r="AB17" s="120" t="s">
        <v>1486</v>
      </c>
      <c r="AC17" s="76"/>
      <c r="AD17" s="76"/>
      <c r="AE17" s="112" t="s">
        <v>1529</v>
      </c>
      <c r="AF17" s="119" t="s">
        <v>1530</v>
      </c>
      <c r="AG17" s="120" t="s">
        <v>1486</v>
      </c>
      <c r="AH17" s="120" t="s">
        <v>1486</v>
      </c>
      <c r="AI17" s="120" t="s">
        <v>1486</v>
      </c>
      <c r="AJ17" s="120" t="s">
        <v>1486</v>
      </c>
    </row>
    <row r="18" spans="1:36" s="81" customFormat="1" ht="12" customHeight="1" x14ac:dyDescent="0.25">
      <c r="A18" s="103" t="s">
        <v>1100</v>
      </c>
      <c r="B18" s="104">
        <v>7</v>
      </c>
      <c r="C18" s="115">
        <f>IF(ISNUMBER(SUMIF(REGION!$B$5:$B$356,'REGION INN'!$B18,REGION!$Z$5:$Z$356)),SUMIF(REGION!$B$5:$B$356,'REGION INN'!$B18,REGION!$Z$5:$Z$356),0)</f>
        <v>0</v>
      </c>
      <c r="D18" s="107">
        <f t="shared" ca="1" si="3"/>
        <v>0</v>
      </c>
      <c r="E18" s="107">
        <f t="shared" ca="1" si="4"/>
        <v>0</v>
      </c>
      <c r="F18" s="107">
        <f t="shared" ca="1" si="5"/>
        <v>0</v>
      </c>
      <c r="G18" s="107">
        <f t="shared" ca="1" si="6"/>
        <v>0</v>
      </c>
      <c r="H18" s="115">
        <f>IF(ISNUMBER(SUMIF(REGION!$B$5:$B$356,'REGION INN'!$B18,REGION!$AR$5:$AR$356)),SUMIF(REGION!$B$5:$B$356,'REGION INN'!$B18,REGION!$AR$5:$AR$356),0)</f>
        <v>0</v>
      </c>
      <c r="I18" s="107">
        <f t="shared" ca="1" si="7"/>
        <v>0</v>
      </c>
      <c r="J18" s="107">
        <f t="shared" ca="1" si="8"/>
        <v>0</v>
      </c>
      <c r="K18" s="107">
        <f t="shared" ca="1" si="9"/>
        <v>0</v>
      </c>
      <c r="L18" s="107">
        <f t="shared" ca="1" si="10"/>
        <v>0</v>
      </c>
      <c r="M18" s="107"/>
      <c r="N18" s="116">
        <f t="shared" ca="1" si="11"/>
        <v>0</v>
      </c>
      <c r="O18" s="116">
        <f t="shared" ca="1" si="12"/>
        <v>0</v>
      </c>
      <c r="P18" s="116">
        <f t="shared" ca="1" si="13"/>
        <v>0</v>
      </c>
      <c r="Q18" s="116">
        <f t="shared" ca="1" si="14"/>
        <v>0</v>
      </c>
      <c r="R18" s="116">
        <f t="shared" ca="1" si="15"/>
        <v>0</v>
      </c>
      <c r="S18" s="116">
        <f t="shared" ca="1" si="16"/>
        <v>0</v>
      </c>
      <c r="T18" s="116">
        <f t="shared" ca="1" si="17"/>
        <v>0</v>
      </c>
      <c r="U18" s="116">
        <f t="shared" ca="1" si="18"/>
        <v>0</v>
      </c>
      <c r="V18" s="76"/>
      <c r="W18" s="81" t="s">
        <v>1531</v>
      </c>
      <c r="X18" s="119" t="s">
        <v>1532</v>
      </c>
      <c r="Y18" s="120" t="s">
        <v>1486</v>
      </c>
      <c r="Z18" s="120" t="s">
        <v>1486</v>
      </c>
      <c r="AA18" s="120" t="s">
        <v>1486</v>
      </c>
      <c r="AB18" s="120" t="s">
        <v>1486</v>
      </c>
      <c r="AC18" s="76"/>
      <c r="AD18" s="76"/>
      <c r="AE18" s="112" t="s">
        <v>1531</v>
      </c>
      <c r="AF18" s="119" t="s">
        <v>1532</v>
      </c>
      <c r="AG18" s="120" t="s">
        <v>1486</v>
      </c>
      <c r="AH18" s="120" t="s">
        <v>1486</v>
      </c>
      <c r="AI18" s="114">
        <v>50</v>
      </c>
      <c r="AJ18" s="120" t="s">
        <v>1486</v>
      </c>
    </row>
    <row r="19" spans="1:36" s="81" customFormat="1" ht="12" customHeight="1" x14ac:dyDescent="0.25">
      <c r="A19" s="103" t="s">
        <v>1101</v>
      </c>
      <c r="B19" s="104">
        <v>7.1</v>
      </c>
      <c r="C19" s="115">
        <f>IF(ISNUMBER(SUMIF(REGION!$B$5:$B$356,'REGION INN'!$B19,REGION!$Z$5:$Z$356)),SUMIF(REGION!$B$5:$B$356,'REGION INN'!$B19,REGION!$Z$5:$Z$356),0)</f>
        <v>0</v>
      </c>
      <c r="D19" s="107">
        <f t="shared" ca="1" si="3"/>
        <v>0</v>
      </c>
      <c r="E19" s="107">
        <f t="shared" ca="1" si="4"/>
        <v>0</v>
      </c>
      <c r="F19" s="107">
        <f t="shared" ca="1" si="5"/>
        <v>0</v>
      </c>
      <c r="G19" s="107">
        <f t="shared" ca="1" si="6"/>
        <v>0</v>
      </c>
      <c r="H19" s="115">
        <f>IF(ISNUMBER(SUMIF(REGION!$B$5:$B$356,'REGION INN'!$B19,REGION!$AR$5:$AR$356)),SUMIF(REGION!$B$5:$B$356,'REGION INN'!$B19,REGION!$AR$5:$AR$356),0)</f>
        <v>0</v>
      </c>
      <c r="I19" s="107">
        <f t="shared" ca="1" si="7"/>
        <v>0</v>
      </c>
      <c r="J19" s="107">
        <f t="shared" ca="1" si="8"/>
        <v>0</v>
      </c>
      <c r="K19" s="107">
        <f t="shared" ca="1" si="9"/>
        <v>0</v>
      </c>
      <c r="L19" s="107">
        <f t="shared" ca="1" si="10"/>
        <v>0</v>
      </c>
      <c r="M19" s="107"/>
      <c r="N19" s="116">
        <f t="shared" ca="1" si="11"/>
        <v>0</v>
      </c>
      <c r="O19" s="116">
        <f t="shared" ca="1" si="12"/>
        <v>0</v>
      </c>
      <c r="P19" s="116">
        <f t="shared" ca="1" si="13"/>
        <v>0</v>
      </c>
      <c r="Q19" s="116">
        <f t="shared" ca="1" si="14"/>
        <v>0</v>
      </c>
      <c r="R19" s="116">
        <f t="shared" ca="1" si="15"/>
        <v>0</v>
      </c>
      <c r="S19" s="116">
        <f t="shared" ca="1" si="16"/>
        <v>0</v>
      </c>
      <c r="T19" s="116">
        <f t="shared" ca="1" si="17"/>
        <v>0</v>
      </c>
      <c r="U19" s="116">
        <f t="shared" ca="1" si="18"/>
        <v>0</v>
      </c>
      <c r="V19" s="76"/>
      <c r="W19" s="81" t="s">
        <v>1533</v>
      </c>
      <c r="X19" s="119" t="s">
        <v>1534</v>
      </c>
      <c r="Y19" s="120" t="s">
        <v>1486</v>
      </c>
      <c r="Z19" s="120">
        <v>20</v>
      </c>
      <c r="AA19" s="120" t="s">
        <v>1486</v>
      </c>
      <c r="AB19" s="120">
        <v>20</v>
      </c>
      <c r="AC19" s="76"/>
      <c r="AD19" s="76"/>
      <c r="AE19" s="112" t="s">
        <v>1533</v>
      </c>
      <c r="AF19" s="119" t="s">
        <v>1534</v>
      </c>
      <c r="AG19" s="114">
        <v>25</v>
      </c>
      <c r="AH19" s="114">
        <v>25</v>
      </c>
      <c r="AI19" s="114">
        <v>25</v>
      </c>
      <c r="AJ19" s="114">
        <v>25</v>
      </c>
    </row>
    <row r="20" spans="1:36" s="81" customFormat="1" ht="12" customHeight="1" x14ac:dyDescent="0.25">
      <c r="A20" s="103" t="s">
        <v>1101</v>
      </c>
      <c r="B20" s="104">
        <v>7.1</v>
      </c>
      <c r="C20" s="115">
        <f>IF(ISNUMBER(SUMIF(REGION!$B$5:$B$356,'REGION INN'!$B20,REGION!$Z$5:$Z$356)),SUMIF(REGION!$B$5:$B$356,'REGION INN'!$B20,REGION!$Z$5:$Z$356),0)</f>
        <v>0</v>
      </c>
      <c r="D20" s="107">
        <f t="shared" ca="1" si="3"/>
        <v>0</v>
      </c>
      <c r="E20" s="107">
        <f t="shared" ca="1" si="4"/>
        <v>0</v>
      </c>
      <c r="F20" s="107">
        <f t="shared" ca="1" si="5"/>
        <v>0</v>
      </c>
      <c r="G20" s="107">
        <f t="shared" ca="1" si="6"/>
        <v>0</v>
      </c>
      <c r="H20" s="115">
        <f>IF(ISNUMBER(SUMIF(REGION!$B$5:$B$356,'REGION INN'!$B20,REGION!$AR$5:$AR$356)),SUMIF(REGION!$B$5:$B$356,'REGION INN'!$B20,REGION!$AR$5:$AR$356),0)</f>
        <v>0</v>
      </c>
      <c r="I20" s="107">
        <f t="shared" ca="1" si="7"/>
        <v>0</v>
      </c>
      <c r="J20" s="107">
        <f t="shared" ca="1" si="8"/>
        <v>0</v>
      </c>
      <c r="K20" s="107">
        <f t="shared" ca="1" si="9"/>
        <v>0</v>
      </c>
      <c r="L20" s="107">
        <f t="shared" ca="1" si="10"/>
        <v>0</v>
      </c>
      <c r="M20" s="107"/>
      <c r="N20" s="116">
        <f t="shared" ca="1" si="11"/>
        <v>0</v>
      </c>
      <c r="O20" s="116">
        <f t="shared" ca="1" si="12"/>
        <v>0</v>
      </c>
      <c r="P20" s="116">
        <f t="shared" ca="1" si="13"/>
        <v>0</v>
      </c>
      <c r="Q20" s="116">
        <f t="shared" ca="1" si="14"/>
        <v>0</v>
      </c>
      <c r="R20" s="116">
        <f t="shared" ca="1" si="15"/>
        <v>0</v>
      </c>
      <c r="S20" s="116">
        <f t="shared" ca="1" si="16"/>
        <v>0</v>
      </c>
      <c r="T20" s="116">
        <f t="shared" ca="1" si="17"/>
        <v>0</v>
      </c>
      <c r="U20" s="116">
        <f t="shared" ca="1" si="18"/>
        <v>0</v>
      </c>
      <c r="V20" s="76"/>
      <c r="W20" s="81" t="s">
        <v>1113</v>
      </c>
      <c r="X20" s="119" t="s">
        <v>1537</v>
      </c>
      <c r="Y20" s="120" t="s">
        <v>1486</v>
      </c>
      <c r="Z20" s="120" t="s">
        <v>1486</v>
      </c>
      <c r="AA20" s="120" t="s">
        <v>1486</v>
      </c>
      <c r="AB20" s="120" t="s">
        <v>1486</v>
      </c>
      <c r="AC20" s="76"/>
      <c r="AD20" s="76"/>
      <c r="AE20" s="112" t="s">
        <v>1113</v>
      </c>
      <c r="AF20" s="119" t="s">
        <v>1537</v>
      </c>
      <c r="AG20" s="114">
        <v>20</v>
      </c>
      <c r="AH20" s="120" t="s">
        <v>1486</v>
      </c>
      <c r="AI20" s="114">
        <v>20</v>
      </c>
      <c r="AJ20" s="120" t="s">
        <v>1486</v>
      </c>
    </row>
    <row r="21" spans="1:36" s="81" customFormat="1" ht="12" customHeight="1" x14ac:dyDescent="0.25">
      <c r="A21" s="103" t="s">
        <v>1102</v>
      </c>
      <c r="B21" s="104">
        <v>7.2</v>
      </c>
      <c r="C21" s="115">
        <f>IF(ISNUMBER(SUMIF(REGION!$B$5:$B$356,'REGION INN'!$B21,REGION!$Z$5:$Z$356)),SUMIF(REGION!$B$5:$B$356,'REGION INN'!$B21,REGION!$Z$5:$Z$356),0)</f>
        <v>0</v>
      </c>
      <c r="D21" s="107">
        <f t="shared" ca="1" si="3"/>
        <v>0</v>
      </c>
      <c r="E21" s="107">
        <f t="shared" ca="1" si="4"/>
        <v>0</v>
      </c>
      <c r="F21" s="107">
        <f t="shared" ca="1" si="5"/>
        <v>0</v>
      </c>
      <c r="G21" s="107">
        <f t="shared" ca="1" si="6"/>
        <v>0</v>
      </c>
      <c r="H21" s="115">
        <f>IF(ISNUMBER(SUMIF(REGION!$B$5:$B$356,'REGION INN'!$B21,REGION!$AR$5:$AR$356)),SUMIF(REGION!$B$5:$B$356,'REGION INN'!$B21,REGION!$AR$5:$AR$356),0)</f>
        <v>0</v>
      </c>
      <c r="I21" s="107">
        <f t="shared" ca="1" si="7"/>
        <v>0</v>
      </c>
      <c r="J21" s="107">
        <f t="shared" ca="1" si="8"/>
        <v>0</v>
      </c>
      <c r="K21" s="107">
        <f t="shared" ca="1" si="9"/>
        <v>0</v>
      </c>
      <c r="L21" s="107">
        <f t="shared" ca="1" si="10"/>
        <v>0</v>
      </c>
      <c r="M21" s="107"/>
      <c r="N21" s="116">
        <f t="shared" ca="1" si="11"/>
        <v>0</v>
      </c>
      <c r="O21" s="116">
        <f t="shared" ca="1" si="12"/>
        <v>0</v>
      </c>
      <c r="P21" s="116">
        <f t="shared" ca="1" si="13"/>
        <v>0</v>
      </c>
      <c r="Q21" s="116">
        <f t="shared" ca="1" si="14"/>
        <v>0</v>
      </c>
      <c r="R21" s="116">
        <f t="shared" ca="1" si="15"/>
        <v>0</v>
      </c>
      <c r="S21" s="116">
        <f t="shared" ca="1" si="16"/>
        <v>0</v>
      </c>
      <c r="T21" s="116">
        <f t="shared" ca="1" si="17"/>
        <v>0</v>
      </c>
      <c r="U21" s="116">
        <f t="shared" ca="1" si="18"/>
        <v>0</v>
      </c>
      <c r="V21" s="76"/>
      <c r="W21" s="81" t="s">
        <v>1540</v>
      </c>
      <c r="X21" s="119" t="s">
        <v>1541</v>
      </c>
      <c r="Y21" s="120" t="s">
        <v>1486</v>
      </c>
      <c r="Z21" s="120" t="s">
        <v>1486</v>
      </c>
      <c r="AA21" s="120" t="s">
        <v>1486</v>
      </c>
      <c r="AB21" s="120" t="s">
        <v>1486</v>
      </c>
      <c r="AC21" s="76"/>
      <c r="AD21" s="76"/>
      <c r="AE21" s="112" t="s">
        <v>1540</v>
      </c>
      <c r="AF21" s="119" t="s">
        <v>1541</v>
      </c>
      <c r="AG21" s="114">
        <v>100</v>
      </c>
      <c r="AH21" s="120" t="s">
        <v>1486</v>
      </c>
      <c r="AI21" s="114">
        <v>100</v>
      </c>
      <c r="AJ21" s="120" t="s">
        <v>1486</v>
      </c>
    </row>
    <row r="22" spans="1:36" s="81" customFormat="1" ht="12" customHeight="1" x14ac:dyDescent="0.25">
      <c r="A22" s="103" t="s">
        <v>1500</v>
      </c>
      <c r="B22" s="104">
        <v>7.21</v>
      </c>
      <c r="C22" s="115">
        <f>IF(ISNUMBER(SUMIF(REGION!$B$5:$B$356,'REGION INN'!$B22,REGION!$Z$5:$Z$356)),SUMIF(REGION!$B$5:$B$356,'REGION INN'!$B22,REGION!$Z$5:$Z$356),0)</f>
        <v>0</v>
      </c>
      <c r="D22" s="107">
        <f t="shared" ca="1" si="3"/>
        <v>0</v>
      </c>
      <c r="E22" s="107">
        <f t="shared" ca="1" si="4"/>
        <v>0</v>
      </c>
      <c r="F22" s="107">
        <f t="shared" ca="1" si="5"/>
        <v>0</v>
      </c>
      <c r="G22" s="107">
        <f t="shared" ca="1" si="6"/>
        <v>0</v>
      </c>
      <c r="H22" s="115">
        <f>IF(ISNUMBER(SUMIF(REGION!$B$5:$B$356,'REGION INN'!$B22,REGION!$AR$5:$AR$356)),SUMIF(REGION!$B$5:$B$356,'REGION INN'!$B22,REGION!$AR$5:$AR$356),0)</f>
        <v>0</v>
      </c>
      <c r="I22" s="107">
        <f t="shared" ca="1" si="7"/>
        <v>0</v>
      </c>
      <c r="J22" s="107">
        <f t="shared" ca="1" si="8"/>
        <v>0</v>
      </c>
      <c r="K22" s="107">
        <f t="shared" ca="1" si="9"/>
        <v>0</v>
      </c>
      <c r="L22" s="107">
        <f t="shared" ca="1" si="10"/>
        <v>0</v>
      </c>
      <c r="M22" s="107"/>
      <c r="N22" s="116">
        <f t="shared" ca="1" si="11"/>
        <v>0</v>
      </c>
      <c r="O22" s="116">
        <f t="shared" ca="1" si="12"/>
        <v>0</v>
      </c>
      <c r="P22" s="116">
        <f t="shared" ca="1" si="13"/>
        <v>0</v>
      </c>
      <c r="Q22" s="116">
        <f t="shared" ca="1" si="14"/>
        <v>0</v>
      </c>
      <c r="R22" s="116">
        <f t="shared" ca="1" si="15"/>
        <v>0</v>
      </c>
      <c r="S22" s="116">
        <f t="shared" ca="1" si="16"/>
        <v>0</v>
      </c>
      <c r="T22" s="116">
        <f t="shared" ca="1" si="17"/>
        <v>0</v>
      </c>
      <c r="U22" s="116">
        <f t="shared" ca="1" si="18"/>
        <v>0</v>
      </c>
      <c r="V22" s="76"/>
      <c r="W22" s="81" t="s">
        <v>1542</v>
      </c>
      <c r="X22" s="119" t="s">
        <v>1543</v>
      </c>
      <c r="Y22" s="120" t="s">
        <v>1486</v>
      </c>
      <c r="Z22" s="120" t="s">
        <v>1486</v>
      </c>
      <c r="AA22" s="120" t="s">
        <v>1486</v>
      </c>
      <c r="AB22" s="120" t="s">
        <v>1486</v>
      </c>
      <c r="AC22" s="76"/>
      <c r="AD22" s="76"/>
      <c r="AE22" s="112" t="s">
        <v>1542</v>
      </c>
      <c r="AF22" s="119" t="s">
        <v>1543</v>
      </c>
      <c r="AG22" s="120" t="s">
        <v>1486</v>
      </c>
      <c r="AH22" s="120" t="s">
        <v>1486</v>
      </c>
      <c r="AI22" s="120" t="s">
        <v>1486</v>
      </c>
      <c r="AJ22" s="120" t="s">
        <v>1486</v>
      </c>
    </row>
    <row r="23" spans="1:36" s="81" customFormat="1" ht="12" customHeight="1" x14ac:dyDescent="0.25">
      <c r="A23" s="103" t="s">
        <v>1503</v>
      </c>
      <c r="B23" s="104">
        <v>7.29</v>
      </c>
      <c r="C23" s="115">
        <f>IF(ISNUMBER(SUMIF(REGION!$B$5:$B$356,'REGION INN'!$B23,REGION!$Z$5:$Z$356)),SUMIF(REGION!$B$5:$B$356,'REGION INN'!$B23,REGION!$Z$5:$Z$356),0)</f>
        <v>0</v>
      </c>
      <c r="D23" s="107">
        <f t="shared" ca="1" si="3"/>
        <v>0</v>
      </c>
      <c r="E23" s="107">
        <f t="shared" ca="1" si="4"/>
        <v>0</v>
      </c>
      <c r="F23" s="107">
        <f t="shared" ca="1" si="5"/>
        <v>0</v>
      </c>
      <c r="G23" s="107">
        <f t="shared" ca="1" si="6"/>
        <v>0</v>
      </c>
      <c r="H23" s="115">
        <f>IF(ISNUMBER(SUMIF(REGION!$B$5:$B$356,'REGION INN'!$B23,REGION!$AR$5:$AR$356)),SUMIF(REGION!$B$5:$B$356,'REGION INN'!$B23,REGION!$AR$5:$AR$356),0)</f>
        <v>0</v>
      </c>
      <c r="I23" s="107">
        <f t="shared" ca="1" si="7"/>
        <v>0</v>
      </c>
      <c r="J23" s="107">
        <f t="shared" ca="1" si="8"/>
        <v>0</v>
      </c>
      <c r="K23" s="107">
        <f t="shared" ca="1" si="9"/>
        <v>0</v>
      </c>
      <c r="L23" s="107">
        <f t="shared" ca="1" si="10"/>
        <v>0</v>
      </c>
      <c r="M23" s="107"/>
      <c r="N23" s="116">
        <f t="shared" ca="1" si="11"/>
        <v>0</v>
      </c>
      <c r="O23" s="116">
        <f t="shared" ca="1" si="12"/>
        <v>0</v>
      </c>
      <c r="P23" s="116">
        <f t="shared" ca="1" si="13"/>
        <v>0</v>
      </c>
      <c r="Q23" s="116">
        <f t="shared" ca="1" si="14"/>
        <v>0</v>
      </c>
      <c r="R23" s="116">
        <f t="shared" ca="1" si="15"/>
        <v>0</v>
      </c>
      <c r="S23" s="116">
        <f t="shared" ca="1" si="16"/>
        <v>0</v>
      </c>
      <c r="T23" s="116">
        <f t="shared" ca="1" si="17"/>
        <v>0</v>
      </c>
      <c r="U23" s="116">
        <f t="shared" ca="1" si="18"/>
        <v>0</v>
      </c>
      <c r="V23" s="76"/>
      <c r="W23" s="81" t="s">
        <v>1115</v>
      </c>
      <c r="X23" s="119" t="s">
        <v>1549</v>
      </c>
      <c r="Y23" s="120">
        <v>12.5</v>
      </c>
      <c r="Z23" s="120">
        <v>12.5</v>
      </c>
      <c r="AA23" s="120" t="s">
        <v>1486</v>
      </c>
      <c r="AB23" s="120">
        <v>12.5</v>
      </c>
      <c r="AC23" s="76"/>
      <c r="AD23" s="76"/>
      <c r="AE23" s="112" t="s">
        <v>1114</v>
      </c>
      <c r="AF23" s="119" t="s">
        <v>1544</v>
      </c>
      <c r="AG23" s="120" t="s">
        <v>1486</v>
      </c>
      <c r="AH23" s="114">
        <v>50</v>
      </c>
      <c r="AI23" s="120" t="s">
        <v>1486</v>
      </c>
      <c r="AJ23" s="120" t="s">
        <v>1486</v>
      </c>
    </row>
    <row r="24" spans="1:36" s="81" customFormat="1" ht="12" customHeight="1" x14ac:dyDescent="0.25">
      <c r="A24" s="103" t="s">
        <v>1103</v>
      </c>
      <c r="B24" s="104">
        <v>8</v>
      </c>
      <c r="C24" s="115">
        <f>IF(ISNUMBER(SUMIF(REGION!$B$5:$B$356,'REGION INN'!$B24,REGION!$Z$5:$Z$356)),SUMIF(REGION!$B$5:$B$356,'REGION INN'!$B24,REGION!$Z$5:$Z$356),0)</f>
        <v>48</v>
      </c>
      <c r="D24" s="107">
        <f t="shared" ca="1" si="3"/>
        <v>0</v>
      </c>
      <c r="E24" s="107">
        <f t="shared" ca="1" si="4"/>
        <v>0</v>
      </c>
      <c r="F24" s="107">
        <f t="shared" ca="1" si="5"/>
        <v>0</v>
      </c>
      <c r="G24" s="107">
        <f t="shared" ca="1" si="6"/>
        <v>0</v>
      </c>
      <c r="H24" s="115">
        <f>IF(ISNUMBER(SUMIF(REGION!$B$5:$B$356,'REGION INN'!$B24,REGION!$AR$5:$AR$356)),SUMIF(REGION!$B$5:$B$356,'REGION INN'!$B24,REGION!$AR$5:$AR$356),0)</f>
        <v>40</v>
      </c>
      <c r="I24" s="107">
        <f t="shared" ca="1" si="7"/>
        <v>0</v>
      </c>
      <c r="J24" s="107">
        <f t="shared" ca="1" si="8"/>
        <v>0</v>
      </c>
      <c r="K24" s="107">
        <f t="shared" ca="1" si="9"/>
        <v>13.333333333333334</v>
      </c>
      <c r="L24" s="107">
        <f t="shared" ca="1" si="10"/>
        <v>6.666666666666667</v>
      </c>
      <c r="M24" s="107"/>
      <c r="N24" s="116">
        <f t="shared" ca="1" si="11"/>
        <v>0</v>
      </c>
      <c r="O24" s="116">
        <f t="shared" ca="1" si="12"/>
        <v>0</v>
      </c>
      <c r="P24" s="116">
        <f t="shared" ca="1" si="13"/>
        <v>0</v>
      </c>
      <c r="Q24" s="116">
        <f t="shared" ca="1" si="14"/>
        <v>0</v>
      </c>
      <c r="R24" s="116">
        <f t="shared" ca="1" si="15"/>
        <v>0</v>
      </c>
      <c r="S24" s="116">
        <f t="shared" ca="1" si="16"/>
        <v>0</v>
      </c>
      <c r="T24" s="116">
        <f t="shared" ca="1" si="17"/>
        <v>5.333333333333333</v>
      </c>
      <c r="U24" s="116">
        <f t="shared" ca="1" si="18"/>
        <v>2.6666666666666665</v>
      </c>
      <c r="V24" s="76"/>
      <c r="W24" s="81" t="s">
        <v>1550</v>
      </c>
      <c r="X24" s="119" t="s">
        <v>1551</v>
      </c>
      <c r="Y24" s="120">
        <v>14.285714285714285</v>
      </c>
      <c r="Z24" s="120">
        <v>14.285714285714285</v>
      </c>
      <c r="AA24" s="120" t="s">
        <v>1486</v>
      </c>
      <c r="AB24" s="120">
        <v>14.285714285714285</v>
      </c>
      <c r="AC24" s="76"/>
      <c r="AD24" s="76"/>
      <c r="AE24" s="112" t="s">
        <v>1114</v>
      </c>
      <c r="AF24" s="119" t="s">
        <v>1546</v>
      </c>
      <c r="AG24" s="120" t="s">
        <v>1486</v>
      </c>
      <c r="AH24" s="114">
        <v>50</v>
      </c>
      <c r="AI24" s="120" t="s">
        <v>1486</v>
      </c>
      <c r="AJ24" s="120" t="s">
        <v>1486</v>
      </c>
    </row>
    <row r="25" spans="1:36" s="81" customFormat="1" ht="12" customHeight="1" x14ac:dyDescent="0.25">
      <c r="A25" s="103" t="s">
        <v>1104</v>
      </c>
      <c r="B25" s="104">
        <v>8.1</v>
      </c>
      <c r="C25" s="115">
        <f>IF(ISNUMBER(SUMIF(REGION!$B$5:$B$356,'REGION INN'!$B25,REGION!$Z$5:$Z$356)),SUMIF(REGION!$B$5:$B$356,'REGION INN'!$B25,REGION!$Z$5:$Z$356),0)</f>
        <v>48</v>
      </c>
      <c r="D25" s="107">
        <f t="shared" ca="1" si="3"/>
        <v>0</v>
      </c>
      <c r="E25" s="107">
        <f t="shared" ca="1" si="4"/>
        <v>0</v>
      </c>
      <c r="F25" s="107">
        <f t="shared" ca="1" si="5"/>
        <v>0</v>
      </c>
      <c r="G25" s="107">
        <f t="shared" ca="1" si="6"/>
        <v>0</v>
      </c>
      <c r="H25" s="115">
        <f>IF(ISNUMBER(SUMIF(REGION!$B$5:$B$356,'REGION INN'!$B25,REGION!$AR$5:$AR$356)),SUMIF(REGION!$B$5:$B$356,'REGION INN'!$B25,REGION!$AR$5:$AR$356),0)</f>
        <v>40</v>
      </c>
      <c r="I25" s="107">
        <f t="shared" ca="1" si="7"/>
        <v>0</v>
      </c>
      <c r="J25" s="107">
        <f t="shared" ca="1" si="8"/>
        <v>0</v>
      </c>
      <c r="K25" s="107">
        <f t="shared" ca="1" si="9"/>
        <v>13.333333333333334</v>
      </c>
      <c r="L25" s="107">
        <f t="shared" ca="1" si="10"/>
        <v>6.666666666666667</v>
      </c>
      <c r="M25" s="107"/>
      <c r="N25" s="116">
        <f t="shared" ca="1" si="11"/>
        <v>0</v>
      </c>
      <c r="O25" s="116">
        <f t="shared" ca="1" si="12"/>
        <v>0</v>
      </c>
      <c r="P25" s="116">
        <f t="shared" ca="1" si="13"/>
        <v>0</v>
      </c>
      <c r="Q25" s="116">
        <f t="shared" ca="1" si="14"/>
        <v>0</v>
      </c>
      <c r="R25" s="116">
        <f t="shared" ca="1" si="15"/>
        <v>0</v>
      </c>
      <c r="S25" s="116">
        <f t="shared" ca="1" si="16"/>
        <v>0</v>
      </c>
      <c r="T25" s="116">
        <f t="shared" ca="1" si="17"/>
        <v>5.333333333333333</v>
      </c>
      <c r="U25" s="116">
        <f t="shared" ca="1" si="18"/>
        <v>2.6666666666666665</v>
      </c>
      <c r="V25" s="76"/>
      <c r="W25" s="81" t="s">
        <v>1552</v>
      </c>
      <c r="X25" s="119" t="s">
        <v>1553</v>
      </c>
      <c r="Y25" s="120" t="s">
        <v>1486</v>
      </c>
      <c r="Z25" s="120" t="s">
        <v>1486</v>
      </c>
      <c r="AA25" s="120" t="s">
        <v>1486</v>
      </c>
      <c r="AB25" s="120" t="s">
        <v>1486</v>
      </c>
      <c r="AC25" s="76"/>
      <c r="AD25" s="76"/>
      <c r="AE25" s="112" t="s">
        <v>1115</v>
      </c>
      <c r="AF25" s="119" t="s">
        <v>1549</v>
      </c>
      <c r="AG25" s="114">
        <v>28.571428571428569</v>
      </c>
      <c r="AH25" s="114">
        <v>28.571428571428569</v>
      </c>
      <c r="AI25" s="114">
        <v>42.857142857142854</v>
      </c>
      <c r="AJ25" s="114">
        <v>42.857142857142854</v>
      </c>
    </row>
    <row r="26" spans="1:36" s="81" customFormat="1" ht="12" customHeight="1" x14ac:dyDescent="0.25">
      <c r="A26" s="103" t="s">
        <v>1507</v>
      </c>
      <c r="B26" s="104">
        <v>8.11</v>
      </c>
      <c r="C26" s="115">
        <f>IF(ISNUMBER(SUMIF(REGION!$B$5:$B$356,'REGION INN'!$B26,REGION!$Z$5:$Z$356)),SUMIF(REGION!$B$5:$B$356,'REGION INN'!$B26,REGION!$Z$5:$Z$356),0)</f>
        <v>0</v>
      </c>
      <c r="D26" s="107">
        <f t="shared" ca="1" si="3"/>
        <v>0</v>
      </c>
      <c r="E26" s="107">
        <f t="shared" ca="1" si="4"/>
        <v>0</v>
      </c>
      <c r="F26" s="107">
        <f t="shared" ca="1" si="5"/>
        <v>0</v>
      </c>
      <c r="G26" s="107">
        <f t="shared" ca="1" si="6"/>
        <v>0</v>
      </c>
      <c r="H26" s="115">
        <f>IF(ISNUMBER(SUMIF(REGION!$B$5:$B$356,'REGION INN'!$B26,REGION!$AR$5:$AR$356)),SUMIF(REGION!$B$5:$B$356,'REGION INN'!$B26,REGION!$AR$5:$AR$356),0)</f>
        <v>0</v>
      </c>
      <c r="I26" s="107">
        <f t="shared" ca="1" si="7"/>
        <v>0</v>
      </c>
      <c r="J26" s="107">
        <f t="shared" ca="1" si="8"/>
        <v>0</v>
      </c>
      <c r="K26" s="107">
        <f t="shared" ca="1" si="9"/>
        <v>15.384615384615385</v>
      </c>
      <c r="L26" s="107">
        <f t="shared" ca="1" si="10"/>
        <v>7.6923076923076925</v>
      </c>
      <c r="M26" s="107"/>
      <c r="N26" s="116">
        <f t="shared" ca="1" si="11"/>
        <v>0</v>
      </c>
      <c r="O26" s="116">
        <f t="shared" ca="1" si="12"/>
        <v>0</v>
      </c>
      <c r="P26" s="116">
        <f t="shared" ca="1" si="13"/>
        <v>0</v>
      </c>
      <c r="Q26" s="116">
        <f t="shared" ca="1" si="14"/>
        <v>0</v>
      </c>
      <c r="R26" s="116">
        <f t="shared" ca="1" si="15"/>
        <v>0</v>
      </c>
      <c r="S26" s="116">
        <f t="shared" ca="1" si="16"/>
        <v>0</v>
      </c>
      <c r="T26" s="116">
        <f t="shared" ca="1" si="17"/>
        <v>0</v>
      </c>
      <c r="U26" s="116">
        <f t="shared" ca="1" si="18"/>
        <v>0</v>
      </c>
      <c r="V26" s="76"/>
      <c r="W26" s="81" t="s">
        <v>1116</v>
      </c>
      <c r="X26" s="119" t="s">
        <v>1554</v>
      </c>
      <c r="Y26" s="120" t="s">
        <v>1486</v>
      </c>
      <c r="Z26" s="120">
        <v>33.333333333333329</v>
      </c>
      <c r="AA26" s="120" t="s">
        <v>1486</v>
      </c>
      <c r="AB26" s="120" t="s">
        <v>1486</v>
      </c>
      <c r="AC26" s="76"/>
      <c r="AD26" s="76"/>
      <c r="AE26" s="112" t="s">
        <v>1550</v>
      </c>
      <c r="AF26" s="119" t="s">
        <v>1551</v>
      </c>
      <c r="AG26" s="114">
        <v>33.333333333333329</v>
      </c>
      <c r="AH26" s="114">
        <v>33.333333333333329</v>
      </c>
      <c r="AI26" s="114">
        <v>50</v>
      </c>
      <c r="AJ26" s="114">
        <v>50</v>
      </c>
    </row>
    <row r="27" spans="1:36" s="81" customFormat="1" ht="12" customHeight="1" x14ac:dyDescent="0.25">
      <c r="A27" s="103" t="s">
        <v>1509</v>
      </c>
      <c r="B27" s="104">
        <v>8.1199999999999992</v>
      </c>
      <c r="C27" s="115">
        <f>IF(ISNUMBER(SUMIF(REGION!$B$5:$B$356,'REGION INN'!$B27,REGION!$Z$5:$Z$356)),SUMIF(REGION!$B$5:$B$356,'REGION INN'!$B27,REGION!$Z$5:$Z$356),0)</f>
        <v>0</v>
      </c>
      <c r="D27" s="107">
        <f t="shared" ca="1" si="3"/>
        <v>0</v>
      </c>
      <c r="E27" s="107">
        <f t="shared" ca="1" si="4"/>
        <v>0</v>
      </c>
      <c r="F27" s="107">
        <f t="shared" ca="1" si="5"/>
        <v>0</v>
      </c>
      <c r="G27" s="107">
        <f t="shared" ca="1" si="6"/>
        <v>0</v>
      </c>
      <c r="H27" s="115">
        <f>IF(ISNUMBER(SUMIF(REGION!$B$5:$B$356,'REGION INN'!$B27,REGION!$AR$5:$AR$356)),SUMIF(REGION!$B$5:$B$356,'REGION INN'!$B27,REGION!$AR$5:$AR$356),0)</f>
        <v>0</v>
      </c>
      <c r="I27" s="107">
        <f t="shared" ca="1" si="7"/>
        <v>0</v>
      </c>
      <c r="J27" s="107">
        <f t="shared" ca="1" si="8"/>
        <v>0</v>
      </c>
      <c r="K27" s="107">
        <f t="shared" ca="1" si="9"/>
        <v>0</v>
      </c>
      <c r="L27" s="107">
        <f t="shared" ca="1" si="10"/>
        <v>0</v>
      </c>
      <c r="M27" s="107"/>
      <c r="N27" s="116">
        <f t="shared" ca="1" si="11"/>
        <v>0</v>
      </c>
      <c r="O27" s="116">
        <f t="shared" ca="1" si="12"/>
        <v>0</v>
      </c>
      <c r="P27" s="116">
        <f t="shared" ca="1" si="13"/>
        <v>0</v>
      </c>
      <c r="Q27" s="116">
        <f t="shared" ca="1" si="14"/>
        <v>0</v>
      </c>
      <c r="R27" s="116">
        <f t="shared" ca="1" si="15"/>
        <v>0</v>
      </c>
      <c r="S27" s="116">
        <f t="shared" ca="1" si="16"/>
        <v>0</v>
      </c>
      <c r="T27" s="116">
        <f t="shared" ca="1" si="17"/>
        <v>0</v>
      </c>
      <c r="U27" s="116">
        <f t="shared" ca="1" si="18"/>
        <v>0</v>
      </c>
      <c r="V27" s="76"/>
      <c r="W27" s="81" t="s">
        <v>1555</v>
      </c>
      <c r="X27" s="119" t="s">
        <v>1556</v>
      </c>
      <c r="Y27" s="120" t="s">
        <v>1486</v>
      </c>
      <c r="Z27" s="120">
        <v>33.333333333333329</v>
      </c>
      <c r="AA27" s="120" t="s">
        <v>1486</v>
      </c>
      <c r="AB27" s="120" t="s">
        <v>1486</v>
      </c>
      <c r="AC27" s="76"/>
      <c r="AD27" s="76"/>
      <c r="AE27" s="112" t="s">
        <v>1552</v>
      </c>
      <c r="AF27" s="119" t="s">
        <v>1553</v>
      </c>
      <c r="AG27" s="120" t="s">
        <v>1486</v>
      </c>
      <c r="AH27" s="120" t="s">
        <v>1486</v>
      </c>
      <c r="AI27" s="120" t="s">
        <v>1486</v>
      </c>
      <c r="AJ27" s="120" t="s">
        <v>1486</v>
      </c>
    </row>
    <row r="28" spans="1:36" s="81" customFormat="1" ht="12" customHeight="1" x14ac:dyDescent="0.25">
      <c r="A28" s="103" t="s">
        <v>1105</v>
      </c>
      <c r="B28" s="104">
        <v>8.9</v>
      </c>
      <c r="C28" s="115">
        <f>IF(ISNUMBER(SUMIF(REGION!$B$5:$B$356,'REGION INN'!$B28,REGION!$Z$5:$Z$356)),SUMIF(REGION!$B$5:$B$356,'REGION INN'!$B28,REGION!$Z$5:$Z$356),0)</f>
        <v>0</v>
      </c>
      <c r="D28" s="107">
        <f t="shared" ca="1" si="3"/>
        <v>0</v>
      </c>
      <c r="E28" s="107">
        <f t="shared" ca="1" si="4"/>
        <v>0</v>
      </c>
      <c r="F28" s="107">
        <f t="shared" ca="1" si="5"/>
        <v>0</v>
      </c>
      <c r="G28" s="107">
        <f t="shared" ca="1" si="6"/>
        <v>0</v>
      </c>
      <c r="H28" s="115">
        <f>IF(ISNUMBER(SUMIF(REGION!$B$5:$B$356,'REGION INN'!$B28,REGION!$AR$5:$AR$356)),SUMIF(REGION!$B$5:$B$356,'REGION INN'!$B28,REGION!$AR$5:$AR$356),0)</f>
        <v>0</v>
      </c>
      <c r="I28" s="107">
        <f t="shared" ca="1" si="7"/>
        <v>0</v>
      </c>
      <c r="J28" s="107">
        <f t="shared" ca="1" si="8"/>
        <v>0</v>
      </c>
      <c r="K28" s="107">
        <f t="shared" ca="1" si="9"/>
        <v>0</v>
      </c>
      <c r="L28" s="107">
        <f t="shared" ca="1" si="10"/>
        <v>0</v>
      </c>
      <c r="M28" s="107"/>
      <c r="N28" s="116">
        <f t="shared" ca="1" si="11"/>
        <v>0</v>
      </c>
      <c r="O28" s="116">
        <f t="shared" ca="1" si="12"/>
        <v>0</v>
      </c>
      <c r="P28" s="116">
        <f t="shared" ca="1" si="13"/>
        <v>0</v>
      </c>
      <c r="Q28" s="116">
        <f t="shared" ca="1" si="14"/>
        <v>0</v>
      </c>
      <c r="R28" s="116">
        <f t="shared" ca="1" si="15"/>
        <v>0</v>
      </c>
      <c r="S28" s="116">
        <f t="shared" ca="1" si="16"/>
        <v>0</v>
      </c>
      <c r="T28" s="116">
        <f t="shared" ca="1" si="17"/>
        <v>0</v>
      </c>
      <c r="U28" s="116">
        <f t="shared" ca="1" si="18"/>
        <v>0</v>
      </c>
      <c r="V28" s="76"/>
      <c r="W28" s="81" t="s">
        <v>1557</v>
      </c>
      <c r="X28" s="119" t="s">
        <v>1558</v>
      </c>
      <c r="Y28" s="120" t="s">
        <v>1486</v>
      </c>
      <c r="Z28" s="120">
        <v>33.333333333333329</v>
      </c>
      <c r="AA28" s="120" t="s">
        <v>1486</v>
      </c>
      <c r="AB28" s="120" t="s">
        <v>1486</v>
      </c>
      <c r="AC28" s="76"/>
      <c r="AD28" s="76"/>
      <c r="AE28" s="112" t="s">
        <v>1116</v>
      </c>
      <c r="AF28" s="119" t="s">
        <v>1554</v>
      </c>
      <c r="AG28" s="120" t="s">
        <v>1486</v>
      </c>
      <c r="AH28" s="120" t="s">
        <v>1486</v>
      </c>
      <c r="AI28" s="120" t="s">
        <v>1486</v>
      </c>
      <c r="AJ28" s="120" t="s">
        <v>1486</v>
      </c>
    </row>
    <row r="29" spans="1:36" s="81" customFormat="1" ht="12" customHeight="1" x14ac:dyDescent="0.25">
      <c r="A29" s="103" t="s">
        <v>1513</v>
      </c>
      <c r="B29" s="104">
        <v>8.91</v>
      </c>
      <c r="C29" s="115">
        <f>IF(ISNUMBER(SUMIF(REGION!$B$5:$B$356,'REGION INN'!$B29,REGION!$Z$5:$Z$356)),SUMIF(REGION!$B$5:$B$356,'REGION INN'!$B29,REGION!$Z$5:$Z$356),0)</f>
        <v>0</v>
      </c>
      <c r="D29" s="107">
        <f t="shared" ca="1" si="3"/>
        <v>0</v>
      </c>
      <c r="E29" s="107">
        <f t="shared" ca="1" si="4"/>
        <v>0</v>
      </c>
      <c r="F29" s="107">
        <f t="shared" ca="1" si="5"/>
        <v>0</v>
      </c>
      <c r="G29" s="107">
        <f t="shared" ca="1" si="6"/>
        <v>0</v>
      </c>
      <c r="H29" s="115">
        <f>IF(ISNUMBER(SUMIF(REGION!$B$5:$B$356,'REGION INN'!$B29,REGION!$AR$5:$AR$356)),SUMIF(REGION!$B$5:$B$356,'REGION INN'!$B29,REGION!$AR$5:$AR$356),0)</f>
        <v>0</v>
      </c>
      <c r="I29" s="107">
        <f t="shared" ca="1" si="7"/>
        <v>0</v>
      </c>
      <c r="J29" s="107">
        <f t="shared" ca="1" si="8"/>
        <v>0</v>
      </c>
      <c r="K29" s="107">
        <f t="shared" ca="1" si="9"/>
        <v>0</v>
      </c>
      <c r="L29" s="107">
        <f t="shared" ca="1" si="10"/>
        <v>0</v>
      </c>
      <c r="M29" s="107"/>
      <c r="N29" s="116">
        <f t="shared" ca="1" si="11"/>
        <v>0</v>
      </c>
      <c r="O29" s="116">
        <f t="shared" ca="1" si="12"/>
        <v>0</v>
      </c>
      <c r="P29" s="116">
        <f t="shared" ca="1" si="13"/>
        <v>0</v>
      </c>
      <c r="Q29" s="116">
        <f t="shared" ca="1" si="14"/>
        <v>0</v>
      </c>
      <c r="R29" s="116">
        <f t="shared" ca="1" si="15"/>
        <v>0</v>
      </c>
      <c r="S29" s="116">
        <f t="shared" ca="1" si="16"/>
        <v>0</v>
      </c>
      <c r="T29" s="116">
        <f t="shared" ca="1" si="17"/>
        <v>0</v>
      </c>
      <c r="U29" s="116">
        <f t="shared" ca="1" si="18"/>
        <v>0</v>
      </c>
      <c r="V29" s="76"/>
      <c r="W29" s="81" t="s">
        <v>1117</v>
      </c>
      <c r="X29" s="119" t="s">
        <v>1559</v>
      </c>
      <c r="Y29" s="120">
        <v>9.0909090909090917</v>
      </c>
      <c r="Z29" s="120">
        <v>4.5454545454545459</v>
      </c>
      <c r="AA29" s="120">
        <v>4.5454545454545459</v>
      </c>
      <c r="AB29" s="120">
        <v>18.181818181818183</v>
      </c>
      <c r="AC29" s="76"/>
      <c r="AD29" s="76"/>
      <c r="AE29" s="112" t="s">
        <v>1555</v>
      </c>
      <c r="AF29" s="119" t="s">
        <v>1556</v>
      </c>
      <c r="AG29" s="120" t="s">
        <v>1486</v>
      </c>
      <c r="AH29" s="120" t="s">
        <v>1486</v>
      </c>
      <c r="AI29" s="120" t="s">
        <v>1486</v>
      </c>
      <c r="AJ29" s="120" t="s">
        <v>1486</v>
      </c>
    </row>
    <row r="30" spans="1:36" s="81" customFormat="1" ht="12" customHeight="1" x14ac:dyDescent="0.25">
      <c r="A30" s="103" t="s">
        <v>1512</v>
      </c>
      <c r="B30" s="104">
        <v>8.92</v>
      </c>
      <c r="C30" s="115">
        <f>IF(ISNUMBER(SUMIF(REGION!$B$5:$B$356,'REGION INN'!$B30,REGION!$Z$5:$Z$356)),SUMIF(REGION!$B$5:$B$356,'REGION INN'!$B30,REGION!$Z$5:$Z$356),0)</f>
        <v>0</v>
      </c>
      <c r="D30" s="107">
        <f t="shared" ca="1" si="3"/>
        <v>0</v>
      </c>
      <c r="E30" s="107">
        <f t="shared" ca="1" si="4"/>
        <v>0</v>
      </c>
      <c r="F30" s="107">
        <f t="shared" ca="1" si="5"/>
        <v>0</v>
      </c>
      <c r="G30" s="107">
        <f t="shared" ca="1" si="6"/>
        <v>0</v>
      </c>
      <c r="H30" s="115">
        <f>IF(ISNUMBER(SUMIF(REGION!$B$5:$B$356,'REGION INN'!$B30,REGION!$AR$5:$AR$356)),SUMIF(REGION!$B$5:$B$356,'REGION INN'!$B30,REGION!$AR$5:$AR$356),0)</f>
        <v>0</v>
      </c>
      <c r="I30" s="107">
        <f t="shared" ca="1" si="7"/>
        <v>0</v>
      </c>
      <c r="J30" s="107">
        <f t="shared" ca="1" si="8"/>
        <v>0</v>
      </c>
      <c r="K30" s="107">
        <f t="shared" ca="1" si="9"/>
        <v>0</v>
      </c>
      <c r="L30" s="107">
        <f t="shared" ca="1" si="10"/>
        <v>0</v>
      </c>
      <c r="M30" s="107"/>
      <c r="N30" s="116">
        <f t="shared" ca="1" si="11"/>
        <v>0</v>
      </c>
      <c r="O30" s="116">
        <f t="shared" ca="1" si="12"/>
        <v>0</v>
      </c>
      <c r="P30" s="116">
        <f t="shared" ca="1" si="13"/>
        <v>0</v>
      </c>
      <c r="Q30" s="116">
        <f t="shared" ca="1" si="14"/>
        <v>0</v>
      </c>
      <c r="R30" s="116">
        <f t="shared" ca="1" si="15"/>
        <v>0</v>
      </c>
      <c r="S30" s="116">
        <f t="shared" ca="1" si="16"/>
        <v>0</v>
      </c>
      <c r="T30" s="116">
        <f t="shared" ca="1" si="17"/>
        <v>0</v>
      </c>
      <c r="U30" s="116">
        <f t="shared" ca="1" si="18"/>
        <v>0</v>
      </c>
      <c r="V30" s="76"/>
      <c r="W30" s="81" t="s">
        <v>1560</v>
      </c>
      <c r="X30" s="119" t="s">
        <v>1561</v>
      </c>
      <c r="Y30" s="120">
        <v>6.25</v>
      </c>
      <c r="Z30" s="120" t="s">
        <v>1486</v>
      </c>
      <c r="AA30" s="120" t="s">
        <v>1486</v>
      </c>
      <c r="AB30" s="120">
        <v>18.75</v>
      </c>
      <c r="AC30" s="76"/>
      <c r="AD30" s="76"/>
      <c r="AE30" s="112" t="s">
        <v>1557</v>
      </c>
      <c r="AF30" s="119" t="s">
        <v>1558</v>
      </c>
      <c r="AG30" s="120" t="s">
        <v>1486</v>
      </c>
      <c r="AH30" s="120" t="s">
        <v>1486</v>
      </c>
      <c r="AI30" s="120" t="s">
        <v>1486</v>
      </c>
      <c r="AJ30" s="120" t="s">
        <v>1486</v>
      </c>
    </row>
    <row r="31" spans="1:36" s="81" customFormat="1" ht="12" customHeight="1" x14ac:dyDescent="0.25">
      <c r="A31" s="103" t="s">
        <v>1515</v>
      </c>
      <c r="B31" s="104">
        <v>8.93</v>
      </c>
      <c r="C31" s="115">
        <f>IF(ISNUMBER(SUMIF(REGION!$B$5:$B$356,'REGION INN'!$B31,REGION!$Z$5:$Z$356)),SUMIF(REGION!$B$5:$B$356,'REGION INN'!$B31,REGION!$Z$5:$Z$356),0)</f>
        <v>0</v>
      </c>
      <c r="D31" s="107">
        <f t="shared" ca="1" si="3"/>
        <v>0</v>
      </c>
      <c r="E31" s="107">
        <f t="shared" ca="1" si="4"/>
        <v>0</v>
      </c>
      <c r="F31" s="107">
        <f t="shared" ca="1" si="5"/>
        <v>0</v>
      </c>
      <c r="G31" s="107">
        <f t="shared" ca="1" si="6"/>
        <v>0</v>
      </c>
      <c r="H31" s="115">
        <f>IF(ISNUMBER(SUMIF(REGION!$B$5:$B$356,'REGION INN'!$B31,REGION!$AR$5:$AR$356)),SUMIF(REGION!$B$5:$B$356,'REGION INN'!$B31,REGION!$AR$5:$AR$356),0)</f>
        <v>0</v>
      </c>
      <c r="I31" s="107">
        <f t="shared" ca="1" si="7"/>
        <v>0</v>
      </c>
      <c r="J31" s="107">
        <f t="shared" ca="1" si="8"/>
        <v>0</v>
      </c>
      <c r="K31" s="107">
        <f t="shared" ca="1" si="9"/>
        <v>0</v>
      </c>
      <c r="L31" s="107">
        <f t="shared" ca="1" si="10"/>
        <v>0</v>
      </c>
      <c r="M31" s="107"/>
      <c r="N31" s="116">
        <f t="shared" ca="1" si="11"/>
        <v>0</v>
      </c>
      <c r="O31" s="116">
        <f t="shared" ca="1" si="12"/>
        <v>0</v>
      </c>
      <c r="P31" s="116">
        <f t="shared" ca="1" si="13"/>
        <v>0</v>
      </c>
      <c r="Q31" s="116">
        <f t="shared" ca="1" si="14"/>
        <v>0</v>
      </c>
      <c r="R31" s="116">
        <f t="shared" ca="1" si="15"/>
        <v>0</v>
      </c>
      <c r="S31" s="116">
        <f t="shared" ca="1" si="16"/>
        <v>0</v>
      </c>
      <c r="T31" s="116">
        <f t="shared" ca="1" si="17"/>
        <v>0</v>
      </c>
      <c r="U31" s="116">
        <f t="shared" ca="1" si="18"/>
        <v>0</v>
      </c>
      <c r="V31" s="76"/>
      <c r="W31" s="81" t="s">
        <v>1562</v>
      </c>
      <c r="X31" s="119" t="s">
        <v>1563</v>
      </c>
      <c r="Y31" s="120">
        <v>20</v>
      </c>
      <c r="Z31" s="120">
        <v>20</v>
      </c>
      <c r="AA31" s="120">
        <v>20</v>
      </c>
      <c r="AB31" s="120">
        <v>20</v>
      </c>
      <c r="AC31" s="76"/>
      <c r="AD31" s="76"/>
      <c r="AE31" s="112" t="s">
        <v>1117</v>
      </c>
      <c r="AF31" s="119" t="s">
        <v>1559</v>
      </c>
      <c r="AG31" s="114">
        <v>13.636363636363635</v>
      </c>
      <c r="AH31" s="114">
        <v>18.181818181818183</v>
      </c>
      <c r="AI31" s="114">
        <v>4.5454545454545459</v>
      </c>
      <c r="AJ31" s="114">
        <v>18.181818181818183</v>
      </c>
    </row>
    <row r="32" spans="1:36" s="81" customFormat="1" ht="12" customHeight="1" x14ac:dyDescent="0.25">
      <c r="A32" s="103" t="s">
        <v>1518</v>
      </c>
      <c r="B32" s="104">
        <v>8.99</v>
      </c>
      <c r="C32" s="115">
        <f>IF(ISNUMBER(SUMIF(REGION!$B$5:$B$356,'REGION INN'!$B32,REGION!$Z$5:$Z$356)),SUMIF(REGION!$B$5:$B$356,'REGION INN'!$B32,REGION!$Z$5:$Z$356),0)</f>
        <v>0</v>
      </c>
      <c r="D32" s="107">
        <f t="shared" ca="1" si="3"/>
        <v>0</v>
      </c>
      <c r="E32" s="107">
        <f t="shared" ca="1" si="4"/>
        <v>0</v>
      </c>
      <c r="F32" s="107">
        <f t="shared" ca="1" si="5"/>
        <v>0</v>
      </c>
      <c r="G32" s="107">
        <f t="shared" ca="1" si="6"/>
        <v>0</v>
      </c>
      <c r="H32" s="115">
        <f>IF(ISNUMBER(SUMIF(REGION!$B$5:$B$356,'REGION INN'!$B32,REGION!$AR$5:$AR$356)),SUMIF(REGION!$B$5:$B$356,'REGION INN'!$B32,REGION!$AR$5:$AR$356),0)</f>
        <v>0</v>
      </c>
      <c r="I32" s="107">
        <f t="shared" ca="1" si="7"/>
        <v>0</v>
      </c>
      <c r="J32" s="107">
        <f t="shared" ca="1" si="8"/>
        <v>0</v>
      </c>
      <c r="K32" s="107">
        <f t="shared" ca="1" si="9"/>
        <v>0</v>
      </c>
      <c r="L32" s="107">
        <f t="shared" ca="1" si="10"/>
        <v>0</v>
      </c>
      <c r="M32" s="107"/>
      <c r="N32" s="116">
        <f t="shared" ca="1" si="11"/>
        <v>0</v>
      </c>
      <c r="O32" s="116">
        <f t="shared" ca="1" si="12"/>
        <v>0</v>
      </c>
      <c r="P32" s="116">
        <f t="shared" ca="1" si="13"/>
        <v>0</v>
      </c>
      <c r="Q32" s="116">
        <f t="shared" ca="1" si="14"/>
        <v>0</v>
      </c>
      <c r="R32" s="116">
        <f t="shared" ca="1" si="15"/>
        <v>0</v>
      </c>
      <c r="S32" s="116">
        <f t="shared" ca="1" si="16"/>
        <v>0</v>
      </c>
      <c r="T32" s="116">
        <f t="shared" ca="1" si="17"/>
        <v>0</v>
      </c>
      <c r="U32" s="116">
        <f t="shared" ca="1" si="18"/>
        <v>0</v>
      </c>
      <c r="V32" s="76"/>
      <c r="W32" s="81" t="s">
        <v>1565</v>
      </c>
      <c r="X32" s="119" t="s">
        <v>1566</v>
      </c>
      <c r="Y32" s="120" t="s">
        <v>1486</v>
      </c>
      <c r="Z32" s="120" t="s">
        <v>1486</v>
      </c>
      <c r="AA32" s="120" t="s">
        <v>1486</v>
      </c>
      <c r="AB32" s="120" t="s">
        <v>1486</v>
      </c>
      <c r="AC32" s="76"/>
      <c r="AD32" s="76"/>
      <c r="AE32" s="112" t="s">
        <v>1560</v>
      </c>
      <c r="AF32" s="119" t="s">
        <v>1561</v>
      </c>
      <c r="AG32" s="114">
        <v>14.285714285714285</v>
      </c>
      <c r="AH32" s="114">
        <v>21.428571428571427</v>
      </c>
      <c r="AI32" s="120" t="s">
        <v>1486</v>
      </c>
      <c r="AJ32" s="114">
        <v>21.428571428571427</v>
      </c>
    </row>
    <row r="33" spans="1:36" s="81" customFormat="1" ht="12" customHeight="1" x14ac:dyDescent="0.25">
      <c r="A33" s="103" t="s">
        <v>1106</v>
      </c>
      <c r="B33" s="104">
        <v>9</v>
      </c>
      <c r="C33" s="115">
        <f>IF(ISNUMBER(SUMIF(REGION!$B$5:$B$356,'REGION INN'!$B33,REGION!$Z$5:$Z$356)),SUMIF(REGION!$B$5:$B$356,'REGION INN'!$B33,REGION!$Z$5:$Z$356),0)</f>
        <v>3</v>
      </c>
      <c r="D33" s="107">
        <f t="shared" ca="1" si="3"/>
        <v>0</v>
      </c>
      <c r="E33" s="107">
        <f t="shared" ca="1" si="4"/>
        <v>0</v>
      </c>
      <c r="F33" s="107">
        <f t="shared" ca="1" si="5"/>
        <v>0</v>
      </c>
      <c r="G33" s="107">
        <f t="shared" ca="1" si="6"/>
        <v>0</v>
      </c>
      <c r="H33" s="115">
        <f>IF(ISNUMBER(SUMIF(REGION!$B$5:$B$356,'REGION INN'!$B33,REGION!$AR$5:$AR$356)),SUMIF(REGION!$B$5:$B$356,'REGION INN'!$B33,REGION!$AR$5:$AR$356),0)</f>
        <v>2</v>
      </c>
      <c r="I33" s="107">
        <f t="shared" ca="1" si="7"/>
        <v>0</v>
      </c>
      <c r="J33" s="107">
        <f t="shared" ca="1" si="8"/>
        <v>0</v>
      </c>
      <c r="K33" s="107">
        <f t="shared" ca="1" si="9"/>
        <v>0</v>
      </c>
      <c r="L33" s="107">
        <f t="shared" ca="1" si="10"/>
        <v>0</v>
      </c>
      <c r="M33" s="107"/>
      <c r="N33" s="116">
        <f t="shared" ca="1" si="11"/>
        <v>0</v>
      </c>
      <c r="O33" s="116">
        <f t="shared" ca="1" si="12"/>
        <v>0</v>
      </c>
      <c r="P33" s="116">
        <f t="shared" ca="1" si="13"/>
        <v>0</v>
      </c>
      <c r="Q33" s="116">
        <f t="shared" ca="1" si="14"/>
        <v>0</v>
      </c>
      <c r="R33" s="116">
        <f t="shared" ca="1" si="15"/>
        <v>0</v>
      </c>
      <c r="S33" s="116">
        <f t="shared" ca="1" si="16"/>
        <v>0</v>
      </c>
      <c r="T33" s="116">
        <f t="shared" ca="1" si="17"/>
        <v>0</v>
      </c>
      <c r="U33" s="116">
        <f t="shared" ca="1" si="18"/>
        <v>0</v>
      </c>
      <c r="V33" s="76"/>
      <c r="W33" s="81" t="s">
        <v>1118</v>
      </c>
      <c r="X33" s="119" t="s">
        <v>1568</v>
      </c>
      <c r="Y33" s="120" t="s">
        <v>1486</v>
      </c>
      <c r="Z33" s="120" t="s">
        <v>1486</v>
      </c>
      <c r="AA33" s="120" t="s">
        <v>1486</v>
      </c>
      <c r="AB33" s="120" t="s">
        <v>1486</v>
      </c>
      <c r="AC33" s="76"/>
      <c r="AD33" s="76"/>
      <c r="AE33" s="112" t="s">
        <v>1562</v>
      </c>
      <c r="AF33" s="119" t="s">
        <v>1563</v>
      </c>
      <c r="AG33" s="114">
        <v>14.285714285714285</v>
      </c>
      <c r="AH33" s="114">
        <v>14.285714285714285</v>
      </c>
      <c r="AI33" s="114">
        <v>14.285714285714285</v>
      </c>
      <c r="AJ33" s="114">
        <v>14.285714285714285</v>
      </c>
    </row>
    <row r="34" spans="1:36" s="81" customFormat="1" ht="12" customHeight="1" x14ac:dyDescent="0.25">
      <c r="A34" s="103" t="s">
        <v>1107</v>
      </c>
      <c r="B34" s="104">
        <v>9.1</v>
      </c>
      <c r="C34" s="115">
        <f>IF(ISNUMBER(SUMIF(REGION!$B$5:$B$356,'REGION INN'!$B34,REGION!$Z$5:$Z$356)),SUMIF(REGION!$B$5:$B$356,'REGION INN'!$B34,REGION!$Z$5:$Z$356),0)</f>
        <v>0</v>
      </c>
      <c r="D34" s="107">
        <f t="shared" ca="1" si="3"/>
        <v>0</v>
      </c>
      <c r="E34" s="107">
        <f t="shared" ca="1" si="4"/>
        <v>0</v>
      </c>
      <c r="F34" s="107">
        <f t="shared" ca="1" si="5"/>
        <v>0</v>
      </c>
      <c r="G34" s="107">
        <f t="shared" ca="1" si="6"/>
        <v>0</v>
      </c>
      <c r="H34" s="115">
        <f>IF(ISNUMBER(SUMIF(REGION!$B$5:$B$356,'REGION INN'!$B34,REGION!$AR$5:$AR$356)),SUMIF(REGION!$B$5:$B$356,'REGION INN'!$B34,REGION!$AR$5:$AR$356),0)</f>
        <v>0</v>
      </c>
      <c r="I34" s="107">
        <f t="shared" ca="1" si="7"/>
        <v>0</v>
      </c>
      <c r="J34" s="107">
        <f t="shared" ca="1" si="8"/>
        <v>0</v>
      </c>
      <c r="K34" s="107">
        <f t="shared" ca="1" si="9"/>
        <v>0</v>
      </c>
      <c r="L34" s="107">
        <f t="shared" ca="1" si="10"/>
        <v>0</v>
      </c>
      <c r="M34" s="107"/>
      <c r="N34" s="116">
        <f t="shared" ca="1" si="11"/>
        <v>0</v>
      </c>
      <c r="O34" s="116">
        <f t="shared" ca="1" si="12"/>
        <v>0</v>
      </c>
      <c r="P34" s="116">
        <f t="shared" ca="1" si="13"/>
        <v>0</v>
      </c>
      <c r="Q34" s="116">
        <f t="shared" ca="1" si="14"/>
        <v>0</v>
      </c>
      <c r="R34" s="116">
        <f t="shared" ca="1" si="15"/>
        <v>0</v>
      </c>
      <c r="S34" s="116">
        <f t="shared" ca="1" si="16"/>
        <v>0</v>
      </c>
      <c r="T34" s="116">
        <f t="shared" ca="1" si="17"/>
        <v>0</v>
      </c>
      <c r="U34" s="116">
        <f t="shared" ca="1" si="18"/>
        <v>0</v>
      </c>
      <c r="V34" s="76"/>
      <c r="W34" s="81" t="s">
        <v>1569</v>
      </c>
      <c r="X34" s="119" t="s">
        <v>1570</v>
      </c>
      <c r="Y34" s="120" t="s">
        <v>1486</v>
      </c>
      <c r="Z34" s="120" t="s">
        <v>1486</v>
      </c>
      <c r="AA34" s="120" t="s">
        <v>1486</v>
      </c>
      <c r="AB34" s="120" t="s">
        <v>1486</v>
      </c>
      <c r="AC34" s="76"/>
      <c r="AD34" s="76"/>
      <c r="AE34" s="112" t="s">
        <v>1565</v>
      </c>
      <c r="AF34" s="119" t="s">
        <v>1566</v>
      </c>
      <c r="AG34" s="120" t="s">
        <v>1486</v>
      </c>
      <c r="AH34" s="120" t="s">
        <v>1486</v>
      </c>
      <c r="AI34" s="120" t="s">
        <v>1486</v>
      </c>
      <c r="AJ34" s="120" t="s">
        <v>1486</v>
      </c>
    </row>
    <row r="35" spans="1:36" s="81" customFormat="1" ht="12" customHeight="1" x14ac:dyDescent="0.25">
      <c r="A35" s="103" t="s">
        <v>1107</v>
      </c>
      <c r="B35" s="104">
        <v>9.1</v>
      </c>
      <c r="C35" s="115">
        <f>IF(ISNUMBER(SUMIF(REGION!$B$5:$B$356,'REGION INN'!$B35,REGION!$Z$5:$Z$356)),SUMIF(REGION!$B$5:$B$356,'REGION INN'!$B35,REGION!$Z$5:$Z$356),0)</f>
        <v>0</v>
      </c>
      <c r="D35" s="107">
        <f t="shared" ca="1" si="3"/>
        <v>0</v>
      </c>
      <c r="E35" s="107">
        <f t="shared" ca="1" si="4"/>
        <v>0</v>
      </c>
      <c r="F35" s="107">
        <f t="shared" ca="1" si="5"/>
        <v>0</v>
      </c>
      <c r="G35" s="107">
        <f t="shared" ca="1" si="6"/>
        <v>0</v>
      </c>
      <c r="H35" s="115">
        <f>IF(ISNUMBER(SUMIF(REGION!$B$5:$B$356,'REGION INN'!$B35,REGION!$AR$5:$AR$356)),SUMIF(REGION!$B$5:$B$356,'REGION INN'!$B35,REGION!$AR$5:$AR$356),0)</f>
        <v>0</v>
      </c>
      <c r="I35" s="107">
        <f t="shared" ca="1" si="7"/>
        <v>0</v>
      </c>
      <c r="J35" s="107">
        <f t="shared" ca="1" si="8"/>
        <v>0</v>
      </c>
      <c r="K35" s="107">
        <f t="shared" ca="1" si="9"/>
        <v>0</v>
      </c>
      <c r="L35" s="107">
        <f t="shared" ca="1" si="10"/>
        <v>0</v>
      </c>
      <c r="M35" s="107"/>
      <c r="N35" s="116">
        <f t="shared" ca="1" si="11"/>
        <v>0</v>
      </c>
      <c r="O35" s="116">
        <f t="shared" ca="1" si="12"/>
        <v>0</v>
      </c>
      <c r="P35" s="116">
        <f t="shared" ca="1" si="13"/>
        <v>0</v>
      </c>
      <c r="Q35" s="116">
        <f t="shared" ca="1" si="14"/>
        <v>0</v>
      </c>
      <c r="R35" s="116">
        <f t="shared" ca="1" si="15"/>
        <v>0</v>
      </c>
      <c r="S35" s="116">
        <f t="shared" ca="1" si="16"/>
        <v>0</v>
      </c>
      <c r="T35" s="116">
        <f t="shared" ca="1" si="17"/>
        <v>0</v>
      </c>
      <c r="U35" s="116">
        <f t="shared" ca="1" si="18"/>
        <v>0</v>
      </c>
      <c r="V35" s="76"/>
      <c r="W35" s="81" t="s">
        <v>1573</v>
      </c>
      <c r="X35" s="119" t="s">
        <v>1574</v>
      </c>
      <c r="Y35" s="120" t="s">
        <v>1486</v>
      </c>
      <c r="Z35" s="120" t="s">
        <v>1486</v>
      </c>
      <c r="AA35" s="120" t="s">
        <v>1486</v>
      </c>
      <c r="AB35" s="120" t="s">
        <v>1486</v>
      </c>
      <c r="AC35" s="76"/>
      <c r="AD35" s="76"/>
      <c r="AE35" s="112" t="s">
        <v>1118</v>
      </c>
      <c r="AF35" s="119" t="s">
        <v>1568</v>
      </c>
      <c r="AG35" s="120" t="s">
        <v>1486</v>
      </c>
      <c r="AH35" s="120" t="s">
        <v>1486</v>
      </c>
      <c r="AI35" s="120" t="s">
        <v>1486</v>
      </c>
      <c r="AJ35" s="120" t="s">
        <v>1486</v>
      </c>
    </row>
    <row r="36" spans="1:36" s="81" customFormat="1" ht="12" customHeight="1" x14ac:dyDescent="0.25">
      <c r="A36" s="103" t="s">
        <v>1108</v>
      </c>
      <c r="B36" s="104">
        <v>9.9</v>
      </c>
      <c r="C36" s="115">
        <f>IF(ISNUMBER(SUMIF(REGION!$B$5:$B$356,'REGION INN'!$B36,REGION!$Z$5:$Z$356)),SUMIF(REGION!$B$5:$B$356,'REGION INN'!$B36,REGION!$Z$5:$Z$356),0)</f>
        <v>3</v>
      </c>
      <c r="D36" s="107">
        <f t="shared" ca="1" si="3"/>
        <v>0</v>
      </c>
      <c r="E36" s="107">
        <f t="shared" ca="1" si="4"/>
        <v>0</v>
      </c>
      <c r="F36" s="107">
        <f t="shared" ca="1" si="5"/>
        <v>0</v>
      </c>
      <c r="G36" s="107">
        <f t="shared" ca="1" si="6"/>
        <v>0</v>
      </c>
      <c r="H36" s="115">
        <f>IF(ISNUMBER(SUMIF(REGION!$B$5:$B$356,'REGION INN'!$B36,REGION!$AR$5:$AR$356)),SUMIF(REGION!$B$5:$B$356,'REGION INN'!$B36,REGION!$AR$5:$AR$356),0)</f>
        <v>2</v>
      </c>
      <c r="I36" s="107">
        <f t="shared" ca="1" si="7"/>
        <v>0</v>
      </c>
      <c r="J36" s="107">
        <f t="shared" ca="1" si="8"/>
        <v>0</v>
      </c>
      <c r="K36" s="107">
        <f t="shared" ca="1" si="9"/>
        <v>0</v>
      </c>
      <c r="L36" s="107">
        <f t="shared" ca="1" si="10"/>
        <v>0</v>
      </c>
      <c r="M36" s="107"/>
      <c r="N36" s="116">
        <f t="shared" ca="1" si="11"/>
        <v>0</v>
      </c>
      <c r="O36" s="116">
        <f t="shared" ca="1" si="12"/>
        <v>0</v>
      </c>
      <c r="P36" s="116">
        <f t="shared" ca="1" si="13"/>
        <v>0</v>
      </c>
      <c r="Q36" s="116">
        <f t="shared" ca="1" si="14"/>
        <v>0</v>
      </c>
      <c r="R36" s="116">
        <f t="shared" ca="1" si="15"/>
        <v>0</v>
      </c>
      <c r="S36" s="116">
        <f t="shared" ca="1" si="16"/>
        <v>0</v>
      </c>
      <c r="T36" s="116">
        <f t="shared" ca="1" si="17"/>
        <v>0</v>
      </c>
      <c r="U36" s="116">
        <f t="shared" ca="1" si="18"/>
        <v>0</v>
      </c>
      <c r="V36" s="76"/>
      <c r="W36" s="81" t="s">
        <v>1575</v>
      </c>
      <c r="X36" s="119" t="s">
        <v>1576</v>
      </c>
      <c r="Y36" s="120" t="s">
        <v>1486</v>
      </c>
      <c r="Z36" s="120" t="s">
        <v>1486</v>
      </c>
      <c r="AA36" s="120" t="s">
        <v>1486</v>
      </c>
      <c r="AB36" s="120" t="s">
        <v>1486</v>
      </c>
      <c r="AC36" s="76"/>
      <c r="AD36" s="76"/>
      <c r="AE36" s="112" t="s">
        <v>1575</v>
      </c>
      <c r="AF36" s="119" t="s">
        <v>1576</v>
      </c>
      <c r="AG36" s="120" t="s">
        <v>1486</v>
      </c>
      <c r="AH36" s="120" t="s">
        <v>1486</v>
      </c>
      <c r="AI36" s="120" t="s">
        <v>1486</v>
      </c>
      <c r="AJ36" s="120" t="s">
        <v>1486</v>
      </c>
    </row>
    <row r="37" spans="1:36" s="81" customFormat="1" ht="12" customHeight="1" x14ac:dyDescent="0.25">
      <c r="A37" s="103" t="s">
        <v>1108</v>
      </c>
      <c r="B37" s="104">
        <v>9.9</v>
      </c>
      <c r="C37" s="115">
        <f>IF(ISNUMBER(SUMIF(REGION!$B$5:$B$356,'REGION INN'!$B37,REGION!$Z$5:$Z$356)),SUMIF(REGION!$B$5:$B$356,'REGION INN'!$B37,REGION!$Z$5:$Z$356),0)</f>
        <v>3</v>
      </c>
      <c r="D37" s="107">
        <f t="shared" ca="1" si="3"/>
        <v>0</v>
      </c>
      <c r="E37" s="107">
        <f t="shared" ca="1" si="4"/>
        <v>0</v>
      </c>
      <c r="F37" s="107">
        <f t="shared" ca="1" si="5"/>
        <v>0</v>
      </c>
      <c r="G37" s="107">
        <f t="shared" ca="1" si="6"/>
        <v>0</v>
      </c>
      <c r="H37" s="115">
        <f>IF(ISNUMBER(SUMIF(REGION!$B$5:$B$356,'REGION INN'!$B37,REGION!$AR$5:$AR$356)),SUMIF(REGION!$B$5:$B$356,'REGION INN'!$B37,REGION!$AR$5:$AR$356),0)</f>
        <v>2</v>
      </c>
      <c r="I37" s="107">
        <f t="shared" ca="1" si="7"/>
        <v>0</v>
      </c>
      <c r="J37" s="107">
        <f t="shared" ca="1" si="8"/>
        <v>0</v>
      </c>
      <c r="K37" s="107">
        <f t="shared" ca="1" si="9"/>
        <v>0</v>
      </c>
      <c r="L37" s="107">
        <f t="shared" ca="1" si="10"/>
        <v>0</v>
      </c>
      <c r="M37" s="107"/>
      <c r="N37" s="116">
        <f t="shared" ca="1" si="11"/>
        <v>0</v>
      </c>
      <c r="O37" s="116">
        <f t="shared" ca="1" si="12"/>
        <v>0</v>
      </c>
      <c r="P37" s="116">
        <f t="shared" ca="1" si="13"/>
        <v>0</v>
      </c>
      <c r="Q37" s="116">
        <f t="shared" ca="1" si="14"/>
        <v>0</v>
      </c>
      <c r="R37" s="116">
        <f t="shared" ca="1" si="15"/>
        <v>0</v>
      </c>
      <c r="S37" s="116">
        <f t="shared" ca="1" si="16"/>
        <v>0</v>
      </c>
      <c r="T37" s="116">
        <f t="shared" ca="1" si="17"/>
        <v>0</v>
      </c>
      <c r="U37" s="116">
        <f t="shared" ca="1" si="18"/>
        <v>0</v>
      </c>
      <c r="V37" s="76"/>
      <c r="W37" s="81" t="s">
        <v>1581</v>
      </c>
      <c r="X37" s="119" t="s">
        <v>1582</v>
      </c>
      <c r="Y37" s="120" t="s">
        <v>1486</v>
      </c>
      <c r="Z37" s="120" t="s">
        <v>1486</v>
      </c>
      <c r="AA37" s="120" t="s">
        <v>1486</v>
      </c>
      <c r="AB37" s="120" t="s">
        <v>1486</v>
      </c>
      <c r="AC37" s="76"/>
      <c r="AD37" s="76"/>
      <c r="AE37" s="112" t="s">
        <v>1581</v>
      </c>
      <c r="AF37" s="119" t="s">
        <v>1582</v>
      </c>
      <c r="AG37" s="120" t="s">
        <v>1486</v>
      </c>
      <c r="AH37" s="120" t="s">
        <v>1486</v>
      </c>
      <c r="AI37" s="120" t="s">
        <v>1486</v>
      </c>
      <c r="AJ37" s="120" t="s">
        <v>1486</v>
      </c>
    </row>
    <row r="38" spans="1:36" s="81" customFormat="1" ht="12" customHeight="1" x14ac:dyDescent="0.25">
      <c r="A38" s="103" t="s">
        <v>1109</v>
      </c>
      <c r="B38" s="104" t="s">
        <v>79</v>
      </c>
      <c r="C38" s="115">
        <f>IF(ISNUMBER(SUMIF(REGION!$B$5:$B$356,'REGION INN'!$B38,REGION!$Z$5:$Z$356)),SUMIF(REGION!$B$5:$B$356,'REGION INN'!$B38,REGION!$Z$5:$Z$356),0)</f>
        <v>726</v>
      </c>
      <c r="D38" s="107">
        <f t="shared" ca="1" si="3"/>
        <v>8.1632653061224492</v>
      </c>
      <c r="E38" s="107">
        <f t="shared" ca="1" si="4"/>
        <v>8.5714285714285712</v>
      </c>
      <c r="F38" s="107">
        <f t="shared" ca="1" si="5"/>
        <v>2.8571428571428572</v>
      </c>
      <c r="G38" s="107">
        <f t="shared" ca="1" si="6"/>
        <v>8.9795918367346932</v>
      </c>
      <c r="H38" s="115">
        <f>IF(ISNUMBER(SUMIF(REGION!$B$5:$B$356,'REGION INN'!$B38,REGION!$AR$5:$AR$356)),SUMIF(REGION!$B$5:$B$356,'REGION INN'!$B38,REGION!$AR$5:$AR$356),0)</f>
        <v>580</v>
      </c>
      <c r="I38" s="107">
        <f t="shared" ca="1" si="7"/>
        <v>13.698630136986301</v>
      </c>
      <c r="J38" s="107">
        <f t="shared" ca="1" si="8"/>
        <v>13.24200913242009</v>
      </c>
      <c r="K38" s="107">
        <f t="shared" ca="1" si="9"/>
        <v>10.50228310502283</v>
      </c>
      <c r="L38" s="107">
        <f t="shared" ca="1" si="10"/>
        <v>12.785388127853881</v>
      </c>
      <c r="M38" s="107"/>
      <c r="N38" s="116">
        <f t="shared" ca="1" si="11"/>
        <v>59.265306122448983</v>
      </c>
      <c r="O38" s="116">
        <f t="shared" ca="1" si="12"/>
        <v>62.228571428571428</v>
      </c>
      <c r="P38" s="116">
        <f t="shared" ca="1" si="13"/>
        <v>20.742857142857144</v>
      </c>
      <c r="Q38" s="116">
        <f t="shared" ca="1" si="14"/>
        <v>65.191836734693879</v>
      </c>
      <c r="R38" s="116">
        <f t="shared" ca="1" si="15"/>
        <v>79.452054794520549</v>
      </c>
      <c r="S38" s="116">
        <f t="shared" ca="1" si="16"/>
        <v>76.803652968036531</v>
      </c>
      <c r="T38" s="116">
        <f t="shared" ca="1" si="17"/>
        <v>60.913242009132418</v>
      </c>
      <c r="U38" s="116">
        <f t="shared" ca="1" si="18"/>
        <v>74.155251141552512</v>
      </c>
      <c r="V38" s="76"/>
      <c r="W38" s="81" t="s">
        <v>1119</v>
      </c>
      <c r="X38" s="119" t="s">
        <v>1583</v>
      </c>
      <c r="Y38" s="120" t="s">
        <v>1486</v>
      </c>
      <c r="Z38" s="120" t="s">
        <v>1486</v>
      </c>
      <c r="AA38" s="120" t="s">
        <v>1486</v>
      </c>
      <c r="AB38" s="120" t="s">
        <v>1486</v>
      </c>
      <c r="AC38" s="76"/>
      <c r="AD38" s="76"/>
      <c r="AE38" s="112" t="s">
        <v>1119</v>
      </c>
      <c r="AF38" s="119" t="s">
        <v>1583</v>
      </c>
      <c r="AG38" s="120" t="s">
        <v>1486</v>
      </c>
      <c r="AH38" s="120" t="s">
        <v>1486</v>
      </c>
      <c r="AI38" s="120" t="s">
        <v>1486</v>
      </c>
      <c r="AJ38" s="120" t="s">
        <v>1486</v>
      </c>
    </row>
    <row r="39" spans="1:36" s="81" customFormat="1" ht="12" customHeight="1" x14ac:dyDescent="0.25">
      <c r="A39" s="103" t="s">
        <v>1526</v>
      </c>
      <c r="B39" s="104" t="s">
        <v>1527</v>
      </c>
      <c r="C39" s="115">
        <f>IF(ISNUMBER(SUMIF(REGION!$B$5:$B$356,'REGION INN'!$B39,REGION!$Z$5:$Z$356)),SUMIF(REGION!$B$5:$B$356,'REGION INN'!$B39,REGION!$Z$5:$Z$356),0)</f>
        <v>0</v>
      </c>
      <c r="D39" s="107">
        <f t="shared" ca="1" si="3"/>
        <v>0</v>
      </c>
      <c r="E39" s="107">
        <f t="shared" ca="1" si="4"/>
        <v>0</v>
      </c>
      <c r="F39" s="107">
        <f t="shared" ca="1" si="5"/>
        <v>0</v>
      </c>
      <c r="G39" s="107">
        <f t="shared" ca="1" si="6"/>
        <v>0</v>
      </c>
      <c r="H39" s="115">
        <f>IF(ISNUMBER(SUMIF(REGION!$B$5:$B$356,'REGION INN'!$B39,REGION!$AR$5:$AR$356)),SUMIF(REGION!$B$5:$B$356,'REGION INN'!$B39,REGION!$AR$5:$AR$356),0)</f>
        <v>0</v>
      </c>
      <c r="I39" s="107">
        <f t="shared" ca="1" si="7"/>
        <v>0</v>
      </c>
      <c r="J39" s="107">
        <f t="shared" ca="1" si="8"/>
        <v>0</v>
      </c>
      <c r="K39" s="107">
        <f t="shared" ca="1" si="9"/>
        <v>0</v>
      </c>
      <c r="L39" s="107">
        <f t="shared" ca="1" si="10"/>
        <v>0</v>
      </c>
      <c r="M39" s="107"/>
      <c r="N39" s="116">
        <f t="shared" ca="1" si="11"/>
        <v>0</v>
      </c>
      <c r="O39" s="116">
        <f t="shared" ca="1" si="12"/>
        <v>0</v>
      </c>
      <c r="P39" s="116">
        <f t="shared" ca="1" si="13"/>
        <v>0</v>
      </c>
      <c r="Q39" s="116">
        <f t="shared" ca="1" si="14"/>
        <v>0</v>
      </c>
      <c r="R39" s="116">
        <f t="shared" ca="1" si="15"/>
        <v>0</v>
      </c>
      <c r="S39" s="116">
        <f t="shared" ca="1" si="16"/>
        <v>0</v>
      </c>
      <c r="T39" s="116">
        <f t="shared" ca="1" si="17"/>
        <v>0</v>
      </c>
      <c r="U39" s="116">
        <f t="shared" ca="1" si="18"/>
        <v>0</v>
      </c>
      <c r="V39" s="76"/>
      <c r="W39" s="81" t="s">
        <v>1584</v>
      </c>
      <c r="X39" s="119" t="s">
        <v>1585</v>
      </c>
      <c r="Y39" s="120" t="s">
        <v>1486</v>
      </c>
      <c r="Z39" s="120" t="s">
        <v>1486</v>
      </c>
      <c r="AA39" s="120" t="s">
        <v>1486</v>
      </c>
      <c r="AB39" s="120" t="s">
        <v>1486</v>
      </c>
      <c r="AC39" s="76"/>
      <c r="AD39" s="76"/>
      <c r="AE39" s="112" t="s">
        <v>1584</v>
      </c>
      <c r="AF39" s="119" t="s">
        <v>1585</v>
      </c>
      <c r="AG39" s="120" t="s">
        <v>1486</v>
      </c>
      <c r="AH39" s="120" t="s">
        <v>1486</v>
      </c>
      <c r="AI39" s="120" t="s">
        <v>1486</v>
      </c>
      <c r="AJ39" s="120" t="s">
        <v>1486</v>
      </c>
    </row>
    <row r="40" spans="1:36" s="81" customFormat="1" ht="12" customHeight="1" x14ac:dyDescent="0.25">
      <c r="A40" s="103" t="s">
        <v>1110</v>
      </c>
      <c r="B40" s="104">
        <v>10</v>
      </c>
      <c r="C40" s="115">
        <f>IF(ISNUMBER(SUMIF(REGION!$B$5:$B$356,'REGION INN'!$B40,REGION!$Z$5:$Z$356)),SUMIF(REGION!$B$5:$B$356,'REGION INN'!$B40,REGION!$Z$5:$Z$356),0)</f>
        <v>180</v>
      </c>
      <c r="D40" s="107">
        <f t="shared" ca="1" si="3"/>
        <v>4.4776119402985071</v>
      </c>
      <c r="E40" s="107">
        <f t="shared" ca="1" si="4"/>
        <v>10.44776119402985</v>
      </c>
      <c r="F40" s="107">
        <f t="shared" ca="1" si="5"/>
        <v>1.4925373134328357</v>
      </c>
      <c r="G40" s="107">
        <f t="shared" ca="1" si="6"/>
        <v>8.9552238805970141</v>
      </c>
      <c r="H40" s="115">
        <f>IF(ISNUMBER(SUMIF(REGION!$B$5:$B$356,'REGION INN'!$B40,REGION!$AR$5:$AR$356)),SUMIF(REGION!$B$5:$B$356,'REGION INN'!$B40,REGION!$AR$5:$AR$356),0)</f>
        <v>140</v>
      </c>
      <c r="I40" s="107">
        <f t="shared" ca="1" si="7"/>
        <v>11.864406779661017</v>
      </c>
      <c r="J40" s="107">
        <f t="shared" ca="1" si="8"/>
        <v>13.559322033898304</v>
      </c>
      <c r="K40" s="107">
        <f t="shared" ca="1" si="9"/>
        <v>11.864406779661017</v>
      </c>
      <c r="L40" s="107">
        <f t="shared" ca="1" si="10"/>
        <v>13.559322033898304</v>
      </c>
      <c r="M40" s="107"/>
      <c r="N40" s="116">
        <f t="shared" ca="1" si="11"/>
        <v>8.0597014925373127</v>
      </c>
      <c r="O40" s="116">
        <f t="shared" ca="1" si="12"/>
        <v>18.805970149253731</v>
      </c>
      <c r="P40" s="116">
        <f t="shared" ca="1" si="13"/>
        <v>2.6865671641791042</v>
      </c>
      <c r="Q40" s="116">
        <f t="shared" ca="1" si="14"/>
        <v>16.119402985074625</v>
      </c>
      <c r="R40" s="116">
        <f t="shared" ca="1" si="15"/>
        <v>16.610169491525426</v>
      </c>
      <c r="S40" s="116">
        <f t="shared" ca="1" si="16"/>
        <v>18.983050847457626</v>
      </c>
      <c r="T40" s="116">
        <f t="shared" ca="1" si="17"/>
        <v>16.610169491525426</v>
      </c>
      <c r="U40" s="116">
        <f t="shared" ca="1" si="18"/>
        <v>18.983050847457626</v>
      </c>
      <c r="V40" s="76"/>
      <c r="W40" s="81" t="s">
        <v>1120</v>
      </c>
      <c r="X40" s="119">
        <v>11</v>
      </c>
      <c r="Y40" s="120">
        <v>40</v>
      </c>
      <c r="Z40" s="120">
        <v>30</v>
      </c>
      <c r="AA40" s="120" t="s">
        <v>1486</v>
      </c>
      <c r="AB40" s="120">
        <v>20</v>
      </c>
      <c r="AC40" s="76"/>
      <c r="AD40" s="76"/>
      <c r="AE40" s="112" t="s">
        <v>1120</v>
      </c>
      <c r="AF40" s="119" t="s">
        <v>1588</v>
      </c>
      <c r="AG40" s="114">
        <v>62.5</v>
      </c>
      <c r="AH40" s="114">
        <v>50</v>
      </c>
      <c r="AI40" s="114">
        <v>12.5</v>
      </c>
      <c r="AJ40" s="114">
        <v>37.5</v>
      </c>
    </row>
    <row r="41" spans="1:36" s="81" customFormat="1" ht="12" customHeight="1" x14ac:dyDescent="0.25">
      <c r="A41" s="103" t="s">
        <v>1111</v>
      </c>
      <c r="B41" s="104">
        <v>10.1</v>
      </c>
      <c r="C41" s="115">
        <f>IF(ISNUMBER(SUMIF(REGION!$B$5:$B$356,'REGION INN'!$B41,REGION!$Z$5:$Z$356)),SUMIF(REGION!$B$5:$B$356,'REGION INN'!$B41,REGION!$Z$5:$Z$356),0)</f>
        <v>39</v>
      </c>
      <c r="D41" s="107">
        <f t="shared" ca="1" si="3"/>
        <v>0</v>
      </c>
      <c r="E41" s="107">
        <f t="shared" ca="1" si="4"/>
        <v>18.181818181818183</v>
      </c>
      <c r="F41" s="107">
        <f t="shared" ca="1" si="5"/>
        <v>0</v>
      </c>
      <c r="G41" s="107">
        <f t="shared" ca="1" si="6"/>
        <v>9.0909090909090917</v>
      </c>
      <c r="H41" s="115">
        <f>IF(ISNUMBER(SUMIF(REGION!$B$5:$B$356,'REGION INN'!$B41,REGION!$AR$5:$AR$356)),SUMIF(REGION!$B$5:$B$356,'REGION INN'!$B41,REGION!$AR$5:$AR$356),0)</f>
        <v>33</v>
      </c>
      <c r="I41" s="107">
        <f t="shared" ca="1" si="7"/>
        <v>9.0909090909090917</v>
      </c>
      <c r="J41" s="107">
        <f t="shared" ca="1" si="8"/>
        <v>9.0909090909090917</v>
      </c>
      <c r="K41" s="107">
        <f t="shared" ca="1" si="9"/>
        <v>18.181818181818183</v>
      </c>
      <c r="L41" s="107">
        <f t="shared" ca="1" si="10"/>
        <v>9.0909090909090917</v>
      </c>
      <c r="M41" s="107"/>
      <c r="N41" s="116">
        <f t="shared" ca="1" si="11"/>
        <v>0</v>
      </c>
      <c r="O41" s="116">
        <f t="shared" ca="1" si="12"/>
        <v>7.0909090909090908</v>
      </c>
      <c r="P41" s="116">
        <f t="shared" ca="1" si="13"/>
        <v>0</v>
      </c>
      <c r="Q41" s="116">
        <f t="shared" ca="1" si="14"/>
        <v>3.5454545454545454</v>
      </c>
      <c r="R41" s="116">
        <f t="shared" ca="1" si="15"/>
        <v>3</v>
      </c>
      <c r="S41" s="116">
        <f t="shared" ca="1" si="16"/>
        <v>3</v>
      </c>
      <c r="T41" s="116">
        <f t="shared" ca="1" si="17"/>
        <v>6</v>
      </c>
      <c r="U41" s="116">
        <f t="shared" ca="1" si="18"/>
        <v>3</v>
      </c>
      <c r="V41" s="76"/>
      <c r="W41" s="81" t="s">
        <v>1120</v>
      </c>
      <c r="X41" s="119" t="s">
        <v>1589</v>
      </c>
      <c r="Y41" s="120">
        <v>40</v>
      </c>
      <c r="Z41" s="120">
        <v>30</v>
      </c>
      <c r="AA41" s="120" t="s">
        <v>1486</v>
      </c>
      <c r="AB41" s="120">
        <v>20</v>
      </c>
      <c r="AC41" s="76"/>
      <c r="AD41" s="76"/>
      <c r="AE41" s="112" t="s">
        <v>1120</v>
      </c>
      <c r="AF41" s="119" t="s">
        <v>1589</v>
      </c>
      <c r="AG41" s="114">
        <v>62.5</v>
      </c>
      <c r="AH41" s="114">
        <v>50</v>
      </c>
      <c r="AI41" s="114">
        <v>12.5</v>
      </c>
      <c r="AJ41" s="114">
        <v>37.5</v>
      </c>
    </row>
    <row r="42" spans="1:36" s="81" customFormat="1" ht="12" customHeight="1" x14ac:dyDescent="0.25">
      <c r="A42" s="103" t="s">
        <v>1529</v>
      </c>
      <c r="B42" s="104">
        <v>10.11</v>
      </c>
      <c r="C42" s="115">
        <f>IF(ISNUMBER(SUMIF(REGION!$B$5:$B$356,'REGION INN'!$B42,REGION!$Z$5:$Z$356)),SUMIF(REGION!$B$5:$B$356,'REGION INN'!$B42,REGION!$Z$5:$Z$356),0)</f>
        <v>0</v>
      </c>
      <c r="D42" s="107">
        <f t="shared" ca="1" si="3"/>
        <v>0</v>
      </c>
      <c r="E42" s="107">
        <f t="shared" ca="1" si="4"/>
        <v>20</v>
      </c>
      <c r="F42" s="107">
        <f t="shared" ca="1" si="5"/>
        <v>0</v>
      </c>
      <c r="G42" s="107">
        <f t="shared" ca="1" si="6"/>
        <v>0</v>
      </c>
      <c r="H42" s="115">
        <f>IF(ISNUMBER(SUMIF(REGION!$B$5:$B$356,'REGION INN'!$B42,REGION!$AR$5:$AR$356)),SUMIF(REGION!$B$5:$B$356,'REGION INN'!$B42,REGION!$AR$5:$AR$356),0)</f>
        <v>0</v>
      </c>
      <c r="I42" s="107">
        <f t="shared" ca="1" si="7"/>
        <v>0</v>
      </c>
      <c r="J42" s="107">
        <f t="shared" ca="1" si="8"/>
        <v>0</v>
      </c>
      <c r="K42" s="107">
        <f t="shared" ca="1" si="9"/>
        <v>0</v>
      </c>
      <c r="L42" s="107">
        <f t="shared" ca="1" si="10"/>
        <v>0</v>
      </c>
      <c r="M42" s="107"/>
      <c r="N42" s="116">
        <f t="shared" ca="1" si="11"/>
        <v>0</v>
      </c>
      <c r="O42" s="116">
        <f t="shared" ca="1" si="12"/>
        <v>0</v>
      </c>
      <c r="P42" s="116">
        <f t="shared" ca="1" si="13"/>
        <v>0</v>
      </c>
      <c r="Q42" s="116">
        <f t="shared" ca="1" si="14"/>
        <v>0</v>
      </c>
      <c r="R42" s="116">
        <f t="shared" ca="1" si="15"/>
        <v>0</v>
      </c>
      <c r="S42" s="116">
        <f t="shared" ca="1" si="16"/>
        <v>0</v>
      </c>
      <c r="T42" s="116">
        <f t="shared" ca="1" si="17"/>
        <v>0</v>
      </c>
      <c r="U42" s="116">
        <f t="shared" ca="1" si="18"/>
        <v>0</v>
      </c>
      <c r="V42" s="76"/>
      <c r="W42" s="81" t="s">
        <v>1590</v>
      </c>
      <c r="X42" s="119" t="s">
        <v>1591</v>
      </c>
      <c r="Y42" s="120">
        <v>66.666666666666657</v>
      </c>
      <c r="Z42" s="120" t="s">
        <v>1486</v>
      </c>
      <c r="AA42" s="120" t="s">
        <v>1486</v>
      </c>
      <c r="AB42" s="120">
        <v>33.333333333333329</v>
      </c>
      <c r="AC42" s="76"/>
      <c r="AD42" s="76"/>
      <c r="AE42" s="112" t="s">
        <v>1590</v>
      </c>
      <c r="AF42" s="119" t="s">
        <v>1591</v>
      </c>
      <c r="AG42" s="114">
        <v>100</v>
      </c>
      <c r="AH42" s="114">
        <v>50</v>
      </c>
      <c r="AI42" s="120" t="s">
        <v>1486</v>
      </c>
      <c r="AJ42" s="114">
        <v>50</v>
      </c>
    </row>
    <row r="43" spans="1:36" s="81" customFormat="1" ht="12" customHeight="1" x14ac:dyDescent="0.25">
      <c r="A43" s="103" t="s">
        <v>1531</v>
      </c>
      <c r="B43" s="104">
        <v>10.119999999999999</v>
      </c>
      <c r="C43" s="115">
        <f>IF(ISNUMBER(SUMIF(REGION!$B$5:$B$356,'REGION INN'!$B43,REGION!$Z$5:$Z$356)),SUMIF(REGION!$B$5:$B$356,'REGION INN'!$B43,REGION!$Z$5:$Z$356),0)</f>
        <v>0</v>
      </c>
      <c r="D43" s="107">
        <f t="shared" ca="1" si="3"/>
        <v>0</v>
      </c>
      <c r="E43" s="107">
        <f t="shared" ca="1" si="4"/>
        <v>0</v>
      </c>
      <c r="F43" s="107">
        <f t="shared" ca="1" si="5"/>
        <v>0</v>
      </c>
      <c r="G43" s="107">
        <f t="shared" ca="1" si="6"/>
        <v>0</v>
      </c>
      <c r="H43" s="115">
        <f>IF(ISNUMBER(SUMIF(REGION!$B$5:$B$356,'REGION INN'!$B43,REGION!$AR$5:$AR$356)),SUMIF(REGION!$B$5:$B$356,'REGION INN'!$B43,REGION!$AR$5:$AR$356),0)</f>
        <v>0</v>
      </c>
      <c r="I43" s="107">
        <f t="shared" ca="1" si="7"/>
        <v>0</v>
      </c>
      <c r="J43" s="107">
        <f t="shared" ca="1" si="8"/>
        <v>0</v>
      </c>
      <c r="K43" s="107">
        <f t="shared" ca="1" si="9"/>
        <v>50</v>
      </c>
      <c r="L43" s="107">
        <f t="shared" ca="1" si="10"/>
        <v>0</v>
      </c>
      <c r="M43" s="107"/>
      <c r="N43" s="116">
        <f t="shared" ca="1" si="11"/>
        <v>0</v>
      </c>
      <c r="O43" s="116">
        <f t="shared" ca="1" si="12"/>
        <v>0</v>
      </c>
      <c r="P43" s="116">
        <f t="shared" ca="1" si="13"/>
        <v>0</v>
      </c>
      <c r="Q43" s="116">
        <f t="shared" ca="1" si="14"/>
        <v>0</v>
      </c>
      <c r="R43" s="116">
        <f t="shared" ca="1" si="15"/>
        <v>0</v>
      </c>
      <c r="S43" s="116">
        <f t="shared" ca="1" si="16"/>
        <v>0</v>
      </c>
      <c r="T43" s="116">
        <f t="shared" ca="1" si="17"/>
        <v>0</v>
      </c>
      <c r="U43" s="116">
        <f t="shared" ca="1" si="18"/>
        <v>0</v>
      </c>
      <c r="V43" s="76"/>
      <c r="W43" s="81" t="s">
        <v>1598</v>
      </c>
      <c r="X43" s="119" t="s">
        <v>1599</v>
      </c>
      <c r="Y43" s="120">
        <v>50</v>
      </c>
      <c r="Z43" s="120">
        <v>100</v>
      </c>
      <c r="AA43" s="120" t="s">
        <v>1486</v>
      </c>
      <c r="AB43" s="120" t="s">
        <v>1486</v>
      </c>
      <c r="AC43" s="76"/>
      <c r="AD43" s="76"/>
      <c r="AE43" s="112" t="s">
        <v>1598</v>
      </c>
      <c r="AF43" s="119" t="s">
        <v>1599</v>
      </c>
      <c r="AG43" s="114">
        <v>100</v>
      </c>
      <c r="AH43" s="114">
        <v>100</v>
      </c>
      <c r="AI43" s="120" t="s">
        <v>1486</v>
      </c>
      <c r="AJ43" s="120" t="s">
        <v>1486</v>
      </c>
    </row>
    <row r="44" spans="1:36" s="81" customFormat="1" ht="12" customHeight="1" x14ac:dyDescent="0.25">
      <c r="A44" s="103" t="s">
        <v>1533</v>
      </c>
      <c r="B44" s="104">
        <v>10.130000000000001</v>
      </c>
      <c r="C44" s="115">
        <f>IF(ISNUMBER(SUMIF(REGION!$B$5:$B$356,'REGION INN'!$B44,REGION!$Z$5:$Z$356)),SUMIF(REGION!$B$5:$B$356,'REGION INN'!$B44,REGION!$Z$5:$Z$356),0)</f>
        <v>0</v>
      </c>
      <c r="D44" s="107">
        <f t="shared" ca="1" si="3"/>
        <v>0</v>
      </c>
      <c r="E44" s="107">
        <f t="shared" ca="1" si="4"/>
        <v>20</v>
      </c>
      <c r="F44" s="107">
        <f t="shared" ca="1" si="5"/>
        <v>0</v>
      </c>
      <c r="G44" s="107">
        <f t="shared" ca="1" si="6"/>
        <v>20</v>
      </c>
      <c r="H44" s="115">
        <f>IF(ISNUMBER(SUMIF(REGION!$B$5:$B$356,'REGION INN'!$B44,REGION!$AR$5:$AR$356)),SUMIF(REGION!$B$5:$B$356,'REGION INN'!$B44,REGION!$AR$5:$AR$356),0)</f>
        <v>0</v>
      </c>
      <c r="I44" s="107">
        <f t="shared" ca="1" si="7"/>
        <v>25</v>
      </c>
      <c r="J44" s="107">
        <f t="shared" ca="1" si="8"/>
        <v>25</v>
      </c>
      <c r="K44" s="107">
        <f t="shared" ca="1" si="9"/>
        <v>25</v>
      </c>
      <c r="L44" s="107">
        <f t="shared" ca="1" si="10"/>
        <v>25</v>
      </c>
      <c r="M44" s="107"/>
      <c r="N44" s="116">
        <f t="shared" ca="1" si="11"/>
        <v>0</v>
      </c>
      <c r="O44" s="116">
        <f t="shared" ca="1" si="12"/>
        <v>0</v>
      </c>
      <c r="P44" s="116">
        <f t="shared" ca="1" si="13"/>
        <v>0</v>
      </c>
      <c r="Q44" s="116">
        <f t="shared" ca="1" si="14"/>
        <v>0</v>
      </c>
      <c r="R44" s="116">
        <f t="shared" ca="1" si="15"/>
        <v>0</v>
      </c>
      <c r="S44" s="116">
        <f t="shared" ca="1" si="16"/>
        <v>0</v>
      </c>
      <c r="T44" s="116">
        <f t="shared" ca="1" si="17"/>
        <v>0</v>
      </c>
      <c r="U44" s="116">
        <f t="shared" ca="1" si="18"/>
        <v>0</v>
      </c>
      <c r="V44" s="76"/>
      <c r="W44" s="81" t="s">
        <v>1602</v>
      </c>
      <c r="X44" s="119" t="s">
        <v>1603</v>
      </c>
      <c r="Y44" s="120">
        <v>20</v>
      </c>
      <c r="Z44" s="120">
        <v>20</v>
      </c>
      <c r="AA44" s="120" t="s">
        <v>1486</v>
      </c>
      <c r="AB44" s="120">
        <v>20</v>
      </c>
      <c r="AC44" s="76"/>
      <c r="AD44" s="76"/>
      <c r="AE44" s="112" t="s">
        <v>1602</v>
      </c>
      <c r="AF44" s="119" t="s">
        <v>1603</v>
      </c>
      <c r="AG44" s="114">
        <v>25</v>
      </c>
      <c r="AH44" s="114">
        <v>25</v>
      </c>
      <c r="AI44" s="114">
        <v>25</v>
      </c>
      <c r="AJ44" s="114">
        <v>50</v>
      </c>
    </row>
    <row r="45" spans="1:36" s="81" customFormat="1" ht="12" customHeight="1" x14ac:dyDescent="0.25">
      <c r="A45" s="103" t="s">
        <v>1112</v>
      </c>
      <c r="B45" s="104">
        <v>10.199999999999999</v>
      </c>
      <c r="C45" s="115">
        <f>IF(ISNUMBER(SUMIF(REGION!$B$5:$B$356,'REGION INN'!$B45,REGION!$Z$5:$Z$356)),SUMIF(REGION!$B$5:$B$356,'REGION INN'!$B45,REGION!$Z$5:$Z$356),0)</f>
        <v>4</v>
      </c>
      <c r="D45" s="107">
        <f t="shared" ca="1" si="3"/>
        <v>0</v>
      </c>
      <c r="E45" s="107">
        <f t="shared" ca="1" si="4"/>
        <v>0</v>
      </c>
      <c r="F45" s="107">
        <f t="shared" ca="1" si="5"/>
        <v>0</v>
      </c>
      <c r="G45" s="107">
        <f t="shared" ca="1" si="6"/>
        <v>0</v>
      </c>
      <c r="H45" s="115">
        <f>IF(ISNUMBER(SUMIF(REGION!$B$5:$B$356,'REGION INN'!$B45,REGION!$AR$5:$AR$356)),SUMIF(REGION!$B$5:$B$356,'REGION INN'!$B45,REGION!$AR$5:$AR$356),0)</f>
        <v>2</v>
      </c>
      <c r="I45" s="107">
        <f t="shared" ca="1" si="7"/>
        <v>0</v>
      </c>
      <c r="J45" s="107">
        <f t="shared" ca="1" si="8"/>
        <v>0</v>
      </c>
      <c r="K45" s="107">
        <f t="shared" ca="1" si="9"/>
        <v>0</v>
      </c>
      <c r="L45" s="107">
        <f t="shared" ca="1" si="10"/>
        <v>0</v>
      </c>
      <c r="M45" s="107"/>
      <c r="N45" s="116">
        <f t="shared" ca="1" si="11"/>
        <v>0</v>
      </c>
      <c r="O45" s="116">
        <f t="shared" ca="1" si="12"/>
        <v>0</v>
      </c>
      <c r="P45" s="116">
        <f t="shared" ca="1" si="13"/>
        <v>0</v>
      </c>
      <c r="Q45" s="116">
        <f t="shared" ca="1" si="14"/>
        <v>0</v>
      </c>
      <c r="R45" s="116">
        <f t="shared" ca="1" si="15"/>
        <v>0</v>
      </c>
      <c r="S45" s="116">
        <f t="shared" ca="1" si="16"/>
        <v>0</v>
      </c>
      <c r="T45" s="116">
        <f t="shared" ca="1" si="17"/>
        <v>0</v>
      </c>
      <c r="U45" s="116">
        <f t="shared" ca="1" si="18"/>
        <v>0</v>
      </c>
      <c r="V45" s="76"/>
      <c r="W45" s="81" t="s">
        <v>1122</v>
      </c>
      <c r="X45" s="119">
        <v>13</v>
      </c>
      <c r="Y45" s="120">
        <v>33.333333333333329</v>
      </c>
      <c r="Z45" s="120">
        <v>33.333333333333329</v>
      </c>
      <c r="AA45" s="120">
        <v>16.666666666666664</v>
      </c>
      <c r="AB45" s="120">
        <v>16.666666666666664</v>
      </c>
      <c r="AC45" s="76"/>
      <c r="AD45" s="76"/>
      <c r="AE45" s="112" t="s">
        <v>1122</v>
      </c>
      <c r="AF45" s="119" t="s">
        <v>1607</v>
      </c>
      <c r="AG45" s="114">
        <v>40</v>
      </c>
      <c r="AH45" s="114">
        <v>60</v>
      </c>
      <c r="AI45" s="114">
        <v>40</v>
      </c>
      <c r="AJ45" s="114">
        <v>40</v>
      </c>
    </row>
    <row r="46" spans="1:36" s="81" customFormat="1" ht="12" customHeight="1" x14ac:dyDescent="0.25">
      <c r="A46" s="103" t="s">
        <v>1112</v>
      </c>
      <c r="B46" s="104">
        <v>10.199999999999999</v>
      </c>
      <c r="C46" s="115">
        <f>IF(ISNUMBER(SUMIF(REGION!$B$5:$B$356,'REGION INN'!$B46,REGION!$Z$5:$Z$356)),SUMIF(REGION!$B$5:$B$356,'REGION INN'!$B46,REGION!$Z$5:$Z$356),0)</f>
        <v>4</v>
      </c>
      <c r="D46" s="107">
        <f t="shared" ca="1" si="3"/>
        <v>0</v>
      </c>
      <c r="E46" s="107">
        <f t="shared" ca="1" si="4"/>
        <v>0</v>
      </c>
      <c r="F46" s="107">
        <f t="shared" ca="1" si="5"/>
        <v>0</v>
      </c>
      <c r="G46" s="107">
        <f t="shared" ca="1" si="6"/>
        <v>0</v>
      </c>
      <c r="H46" s="115">
        <f>IF(ISNUMBER(SUMIF(REGION!$B$5:$B$356,'REGION INN'!$B46,REGION!$AR$5:$AR$356)),SUMIF(REGION!$B$5:$B$356,'REGION INN'!$B46,REGION!$AR$5:$AR$356),0)</f>
        <v>2</v>
      </c>
      <c r="I46" s="107">
        <f t="shared" ca="1" si="7"/>
        <v>0</v>
      </c>
      <c r="J46" s="107">
        <f t="shared" ca="1" si="8"/>
        <v>0</v>
      </c>
      <c r="K46" s="107">
        <f t="shared" ca="1" si="9"/>
        <v>0</v>
      </c>
      <c r="L46" s="107">
        <f t="shared" ca="1" si="10"/>
        <v>0</v>
      </c>
      <c r="M46" s="107"/>
      <c r="N46" s="116">
        <f t="shared" ca="1" si="11"/>
        <v>0</v>
      </c>
      <c r="O46" s="116">
        <f t="shared" ca="1" si="12"/>
        <v>0</v>
      </c>
      <c r="P46" s="116">
        <f t="shared" ca="1" si="13"/>
        <v>0</v>
      </c>
      <c r="Q46" s="116">
        <f t="shared" ca="1" si="14"/>
        <v>0</v>
      </c>
      <c r="R46" s="116">
        <f t="shared" ca="1" si="15"/>
        <v>0</v>
      </c>
      <c r="S46" s="116">
        <f t="shared" ca="1" si="16"/>
        <v>0</v>
      </c>
      <c r="T46" s="116">
        <f t="shared" ca="1" si="17"/>
        <v>0</v>
      </c>
      <c r="U46" s="116">
        <f t="shared" ca="1" si="18"/>
        <v>0</v>
      </c>
      <c r="V46" s="76"/>
      <c r="W46" s="81" t="s">
        <v>1125</v>
      </c>
      <c r="X46" s="119" t="s">
        <v>1614</v>
      </c>
      <c r="Y46" s="120">
        <v>100</v>
      </c>
      <c r="Z46" s="120">
        <v>100</v>
      </c>
      <c r="AA46" s="120">
        <v>100</v>
      </c>
      <c r="AB46" s="120">
        <v>100</v>
      </c>
      <c r="AC46" s="76"/>
      <c r="AD46" s="76"/>
      <c r="AE46" s="112" t="s">
        <v>1125</v>
      </c>
      <c r="AF46" s="119" t="s">
        <v>1614</v>
      </c>
      <c r="AG46" s="114">
        <v>100</v>
      </c>
      <c r="AH46" s="114">
        <v>100</v>
      </c>
      <c r="AI46" s="114">
        <v>100</v>
      </c>
      <c r="AJ46" s="114">
        <v>100</v>
      </c>
    </row>
    <row r="47" spans="1:36" s="81" customFormat="1" ht="12" customHeight="1" x14ac:dyDescent="0.25">
      <c r="A47" s="103" t="s">
        <v>1113</v>
      </c>
      <c r="B47" s="104">
        <v>10.3</v>
      </c>
      <c r="C47" s="115">
        <f>IF(ISNUMBER(SUMIF(REGION!$B$5:$B$356,'REGION INN'!$B47,REGION!$Z$5:$Z$356)),SUMIF(REGION!$B$5:$B$356,'REGION INN'!$B47,REGION!$Z$5:$Z$356),0)</f>
        <v>18</v>
      </c>
      <c r="D47" s="107">
        <f t="shared" ca="1" si="3"/>
        <v>0</v>
      </c>
      <c r="E47" s="107">
        <f t="shared" ca="1" si="4"/>
        <v>0</v>
      </c>
      <c r="F47" s="107">
        <f t="shared" ca="1" si="5"/>
        <v>0</v>
      </c>
      <c r="G47" s="107">
        <f t="shared" ca="1" si="6"/>
        <v>0</v>
      </c>
      <c r="H47" s="115">
        <f>IF(ISNUMBER(SUMIF(REGION!$B$5:$B$356,'REGION INN'!$B47,REGION!$AR$5:$AR$356)),SUMIF(REGION!$B$5:$B$356,'REGION INN'!$B47,REGION!$AR$5:$AR$356),0)</f>
        <v>14</v>
      </c>
      <c r="I47" s="107">
        <f t="shared" ca="1" si="7"/>
        <v>20</v>
      </c>
      <c r="J47" s="107">
        <f t="shared" ca="1" si="8"/>
        <v>0</v>
      </c>
      <c r="K47" s="107">
        <f t="shared" ca="1" si="9"/>
        <v>20</v>
      </c>
      <c r="L47" s="107">
        <f t="shared" ca="1" si="10"/>
        <v>0</v>
      </c>
      <c r="M47" s="107"/>
      <c r="N47" s="116">
        <f t="shared" ca="1" si="11"/>
        <v>0</v>
      </c>
      <c r="O47" s="116">
        <f t="shared" ca="1" si="12"/>
        <v>0</v>
      </c>
      <c r="P47" s="116">
        <f t="shared" ca="1" si="13"/>
        <v>0</v>
      </c>
      <c r="Q47" s="116">
        <f t="shared" ca="1" si="14"/>
        <v>0</v>
      </c>
      <c r="R47" s="116">
        <f t="shared" ca="1" si="15"/>
        <v>2.8000000000000003</v>
      </c>
      <c r="S47" s="116">
        <f t="shared" ca="1" si="16"/>
        <v>0</v>
      </c>
      <c r="T47" s="116">
        <f t="shared" ca="1" si="17"/>
        <v>2.8000000000000003</v>
      </c>
      <c r="U47" s="116">
        <f t="shared" ca="1" si="18"/>
        <v>0</v>
      </c>
      <c r="V47" s="76"/>
      <c r="W47" s="81" t="s">
        <v>1125</v>
      </c>
      <c r="X47" s="119" t="s">
        <v>1615</v>
      </c>
      <c r="Y47" s="120">
        <v>100</v>
      </c>
      <c r="Z47" s="120">
        <v>100</v>
      </c>
      <c r="AA47" s="120">
        <v>100</v>
      </c>
      <c r="AB47" s="120">
        <v>100</v>
      </c>
      <c r="AC47" s="76"/>
      <c r="AD47" s="76"/>
      <c r="AE47" s="112" t="s">
        <v>1125</v>
      </c>
      <c r="AF47" s="119" t="s">
        <v>1615</v>
      </c>
      <c r="AG47" s="114">
        <v>100</v>
      </c>
      <c r="AH47" s="114">
        <v>100</v>
      </c>
      <c r="AI47" s="114">
        <v>100</v>
      </c>
      <c r="AJ47" s="114">
        <v>100</v>
      </c>
    </row>
    <row r="48" spans="1:36" s="81" customFormat="1" ht="12" customHeight="1" x14ac:dyDescent="0.25">
      <c r="A48" s="103" t="s">
        <v>1538</v>
      </c>
      <c r="B48" s="104">
        <v>10.31</v>
      </c>
      <c r="C48" s="115">
        <f>IF(ISNUMBER(SUMIF(REGION!$B$5:$B$356,'REGION INN'!$B48,REGION!$Z$5:$Z$356)),SUMIF(REGION!$B$5:$B$356,'REGION INN'!$B48,REGION!$Z$5:$Z$356),0)</f>
        <v>0</v>
      </c>
      <c r="D48" s="107">
        <f t="shared" ca="1" si="3"/>
        <v>0</v>
      </c>
      <c r="E48" s="107">
        <f t="shared" ca="1" si="4"/>
        <v>0</v>
      </c>
      <c r="F48" s="107">
        <f t="shared" ca="1" si="5"/>
        <v>0</v>
      </c>
      <c r="G48" s="107">
        <f t="shared" ca="1" si="6"/>
        <v>0</v>
      </c>
      <c r="H48" s="115">
        <f>IF(ISNUMBER(SUMIF(REGION!$B$5:$B$356,'REGION INN'!$B48,REGION!$AR$5:$AR$356)),SUMIF(REGION!$B$5:$B$356,'REGION INN'!$B48,REGION!$AR$5:$AR$356),0)</f>
        <v>0</v>
      </c>
      <c r="I48" s="107">
        <f t="shared" ca="1" si="7"/>
        <v>0</v>
      </c>
      <c r="J48" s="107">
        <f t="shared" ca="1" si="8"/>
        <v>0</v>
      </c>
      <c r="K48" s="107">
        <f t="shared" ca="1" si="9"/>
        <v>0</v>
      </c>
      <c r="L48" s="107">
        <f t="shared" ca="1" si="10"/>
        <v>0</v>
      </c>
      <c r="M48" s="107"/>
      <c r="N48" s="116">
        <f t="shared" ca="1" si="11"/>
        <v>0</v>
      </c>
      <c r="O48" s="116">
        <f t="shared" ca="1" si="12"/>
        <v>0</v>
      </c>
      <c r="P48" s="116">
        <f t="shared" ca="1" si="13"/>
        <v>0</v>
      </c>
      <c r="Q48" s="116">
        <f t="shared" ca="1" si="14"/>
        <v>0</v>
      </c>
      <c r="R48" s="116">
        <f t="shared" ca="1" si="15"/>
        <v>0</v>
      </c>
      <c r="S48" s="116">
        <f t="shared" ca="1" si="16"/>
        <v>0</v>
      </c>
      <c r="T48" s="116">
        <f t="shared" ca="1" si="17"/>
        <v>0</v>
      </c>
      <c r="U48" s="116">
        <f t="shared" ca="1" si="18"/>
        <v>0</v>
      </c>
      <c r="V48" s="76"/>
      <c r="W48" s="81" t="s">
        <v>1126</v>
      </c>
      <c r="X48" s="119" t="s">
        <v>1616</v>
      </c>
      <c r="Y48" s="120">
        <v>20</v>
      </c>
      <c r="Z48" s="120">
        <v>20</v>
      </c>
      <c r="AA48" s="120" t="s">
        <v>1486</v>
      </c>
      <c r="AB48" s="120" t="s">
        <v>1486</v>
      </c>
      <c r="AC48" s="76"/>
      <c r="AD48" s="76"/>
      <c r="AE48" s="112" t="s">
        <v>1126</v>
      </c>
      <c r="AF48" s="119" t="s">
        <v>1616</v>
      </c>
      <c r="AG48" s="114">
        <v>25</v>
      </c>
      <c r="AH48" s="114">
        <v>50</v>
      </c>
      <c r="AI48" s="114">
        <v>25</v>
      </c>
      <c r="AJ48" s="114">
        <v>25</v>
      </c>
    </row>
    <row r="49" spans="1:36" s="81" customFormat="1" ht="12" customHeight="1" x14ac:dyDescent="0.25">
      <c r="A49" s="103" t="s">
        <v>1540</v>
      </c>
      <c r="B49" s="104">
        <v>10.32</v>
      </c>
      <c r="C49" s="115">
        <f>IF(ISNUMBER(SUMIF(REGION!$B$5:$B$356,'REGION INN'!$B49,REGION!$Z$5:$Z$356)),SUMIF(REGION!$B$5:$B$356,'REGION INN'!$B49,REGION!$Z$5:$Z$356),0)</f>
        <v>0</v>
      </c>
      <c r="D49" s="107">
        <f t="shared" ca="1" si="3"/>
        <v>0</v>
      </c>
      <c r="E49" s="107">
        <f t="shared" ca="1" si="4"/>
        <v>0</v>
      </c>
      <c r="F49" s="107">
        <f t="shared" ca="1" si="5"/>
        <v>0</v>
      </c>
      <c r="G49" s="107">
        <f t="shared" ca="1" si="6"/>
        <v>0</v>
      </c>
      <c r="H49" s="115">
        <f>IF(ISNUMBER(SUMIF(REGION!$B$5:$B$356,'REGION INN'!$B49,REGION!$AR$5:$AR$356)),SUMIF(REGION!$B$5:$B$356,'REGION INN'!$B49,REGION!$AR$5:$AR$356),0)</f>
        <v>0</v>
      </c>
      <c r="I49" s="107">
        <f t="shared" ca="1" si="7"/>
        <v>100</v>
      </c>
      <c r="J49" s="107">
        <f t="shared" ca="1" si="8"/>
        <v>0</v>
      </c>
      <c r="K49" s="107">
        <f t="shared" ca="1" si="9"/>
        <v>100</v>
      </c>
      <c r="L49" s="107">
        <f t="shared" ca="1" si="10"/>
        <v>0</v>
      </c>
      <c r="M49" s="107"/>
      <c r="N49" s="116">
        <f t="shared" ca="1" si="11"/>
        <v>0</v>
      </c>
      <c r="O49" s="116">
        <f t="shared" ca="1" si="12"/>
        <v>0</v>
      </c>
      <c r="P49" s="116">
        <f t="shared" ca="1" si="13"/>
        <v>0</v>
      </c>
      <c r="Q49" s="116">
        <f t="shared" ca="1" si="14"/>
        <v>0</v>
      </c>
      <c r="R49" s="116">
        <f t="shared" ca="1" si="15"/>
        <v>0</v>
      </c>
      <c r="S49" s="116">
        <f t="shared" ca="1" si="16"/>
        <v>0</v>
      </c>
      <c r="T49" s="116">
        <f t="shared" ca="1" si="17"/>
        <v>0</v>
      </c>
      <c r="U49" s="116">
        <f t="shared" ca="1" si="18"/>
        <v>0</v>
      </c>
      <c r="V49" s="76"/>
      <c r="W49" s="81" t="s">
        <v>1619</v>
      </c>
      <c r="X49" s="119" t="s">
        <v>1620</v>
      </c>
      <c r="Y49" s="120">
        <v>33.333333333333329</v>
      </c>
      <c r="Z49" s="120">
        <v>33.333333333333329</v>
      </c>
      <c r="AA49" s="120" t="s">
        <v>1486</v>
      </c>
      <c r="AB49" s="120" t="s">
        <v>1486</v>
      </c>
      <c r="AC49" s="76"/>
      <c r="AD49" s="76"/>
      <c r="AE49" s="112" t="s">
        <v>1619</v>
      </c>
      <c r="AF49" s="119" t="s">
        <v>1620</v>
      </c>
      <c r="AG49" s="114">
        <v>50</v>
      </c>
      <c r="AH49" s="114">
        <v>50</v>
      </c>
      <c r="AI49" s="120" t="s">
        <v>1486</v>
      </c>
      <c r="AJ49" s="114">
        <v>50</v>
      </c>
    </row>
    <row r="50" spans="1:36" s="81" customFormat="1" ht="12" customHeight="1" x14ac:dyDescent="0.25">
      <c r="A50" s="103" t="s">
        <v>1545</v>
      </c>
      <c r="B50" s="104">
        <v>10.39</v>
      </c>
      <c r="C50" s="115">
        <f>IF(ISNUMBER(SUMIF(REGION!$B$5:$B$356,'REGION INN'!$B50,REGION!$Z$5:$Z$356)),SUMIF(REGION!$B$5:$B$356,'REGION INN'!$B50,REGION!$Z$5:$Z$356),0)</f>
        <v>0</v>
      </c>
      <c r="D50" s="107">
        <f t="shared" ca="1" si="3"/>
        <v>0</v>
      </c>
      <c r="E50" s="107">
        <f t="shared" ca="1" si="4"/>
        <v>0</v>
      </c>
      <c r="F50" s="107">
        <f t="shared" ca="1" si="5"/>
        <v>0</v>
      </c>
      <c r="G50" s="107">
        <f t="shared" ca="1" si="6"/>
        <v>0</v>
      </c>
      <c r="H50" s="115">
        <f>IF(ISNUMBER(SUMIF(REGION!$B$5:$B$356,'REGION INN'!$B50,REGION!$AR$5:$AR$356)),SUMIF(REGION!$B$5:$B$356,'REGION INN'!$B50,REGION!$AR$5:$AR$356),0)</f>
        <v>0</v>
      </c>
      <c r="I50" s="107">
        <f t="shared" ca="1" si="7"/>
        <v>0</v>
      </c>
      <c r="J50" s="107">
        <f t="shared" ca="1" si="8"/>
        <v>0</v>
      </c>
      <c r="K50" s="107">
        <f t="shared" ca="1" si="9"/>
        <v>0</v>
      </c>
      <c r="L50" s="107">
        <f t="shared" ca="1" si="10"/>
        <v>0</v>
      </c>
      <c r="M50" s="107"/>
      <c r="N50" s="116">
        <f t="shared" ca="1" si="11"/>
        <v>0</v>
      </c>
      <c r="O50" s="116">
        <f t="shared" ca="1" si="12"/>
        <v>0</v>
      </c>
      <c r="P50" s="116">
        <f t="shared" ca="1" si="13"/>
        <v>0</v>
      </c>
      <c r="Q50" s="116">
        <f t="shared" ca="1" si="14"/>
        <v>0</v>
      </c>
      <c r="R50" s="116">
        <f t="shared" ca="1" si="15"/>
        <v>0</v>
      </c>
      <c r="S50" s="116">
        <f t="shared" ca="1" si="16"/>
        <v>0</v>
      </c>
      <c r="T50" s="116">
        <f t="shared" ca="1" si="17"/>
        <v>0</v>
      </c>
      <c r="U50" s="116">
        <f t="shared" ca="1" si="18"/>
        <v>0</v>
      </c>
      <c r="V50" s="76"/>
      <c r="W50" s="81" t="s">
        <v>1625</v>
      </c>
      <c r="X50" s="119" t="s">
        <v>1626</v>
      </c>
      <c r="Y50" s="120" t="s">
        <v>1486</v>
      </c>
      <c r="Z50" s="120" t="s">
        <v>1486</v>
      </c>
      <c r="AA50" s="120" t="s">
        <v>1486</v>
      </c>
      <c r="AB50" s="120" t="s">
        <v>1486</v>
      </c>
      <c r="AC50" s="76"/>
      <c r="AD50" s="76"/>
      <c r="AE50" s="112" t="s">
        <v>1625</v>
      </c>
      <c r="AF50" s="119" t="s">
        <v>1626</v>
      </c>
      <c r="AG50" s="120" t="s">
        <v>1486</v>
      </c>
      <c r="AH50" s="114">
        <v>100</v>
      </c>
      <c r="AI50" s="114">
        <v>100</v>
      </c>
      <c r="AJ50" s="120" t="s">
        <v>1486</v>
      </c>
    </row>
    <row r="51" spans="1:36" s="81" customFormat="1" ht="12" customHeight="1" x14ac:dyDescent="0.25">
      <c r="A51" s="103" t="s">
        <v>1114</v>
      </c>
      <c r="B51" s="104">
        <v>10.4</v>
      </c>
      <c r="C51" s="115">
        <f>IF(ISNUMBER(SUMIF(REGION!$B$5:$B$356,'REGION INN'!$B51,REGION!$Z$5:$Z$356)),SUMIF(REGION!$B$5:$B$356,'REGION INN'!$B51,REGION!$Z$5:$Z$356),0)</f>
        <v>4</v>
      </c>
      <c r="D51" s="107">
        <f t="shared" ca="1" si="3"/>
        <v>0</v>
      </c>
      <c r="E51" s="107">
        <f t="shared" ca="1" si="4"/>
        <v>0</v>
      </c>
      <c r="F51" s="107">
        <f t="shared" ca="1" si="5"/>
        <v>0</v>
      </c>
      <c r="G51" s="107">
        <f t="shared" ca="1" si="6"/>
        <v>0</v>
      </c>
      <c r="H51" s="115">
        <f>IF(ISNUMBER(SUMIF(REGION!$B$5:$B$356,'REGION INN'!$B51,REGION!$AR$5:$AR$356)),SUMIF(REGION!$B$5:$B$356,'REGION INN'!$B51,REGION!$AR$5:$AR$356),0)</f>
        <v>9</v>
      </c>
      <c r="I51" s="107">
        <f t="shared" ca="1" si="7"/>
        <v>0</v>
      </c>
      <c r="J51" s="107">
        <f t="shared" ca="1" si="8"/>
        <v>100</v>
      </c>
      <c r="K51" s="107">
        <f t="shared" ca="1" si="9"/>
        <v>0</v>
      </c>
      <c r="L51" s="107">
        <f t="shared" ca="1" si="10"/>
        <v>0</v>
      </c>
      <c r="M51" s="107"/>
      <c r="N51" s="116">
        <f t="shared" ca="1" si="11"/>
        <v>0</v>
      </c>
      <c r="O51" s="116">
        <f t="shared" ca="1" si="12"/>
        <v>0</v>
      </c>
      <c r="P51" s="116">
        <f t="shared" ca="1" si="13"/>
        <v>0</v>
      </c>
      <c r="Q51" s="116">
        <f t="shared" ca="1" si="14"/>
        <v>0</v>
      </c>
      <c r="R51" s="116">
        <f t="shared" ca="1" si="15"/>
        <v>0</v>
      </c>
      <c r="S51" s="116">
        <f t="shared" ca="1" si="16"/>
        <v>9</v>
      </c>
      <c r="T51" s="116">
        <f t="shared" ca="1" si="17"/>
        <v>0</v>
      </c>
      <c r="U51" s="116">
        <f t="shared" ca="1" si="18"/>
        <v>0</v>
      </c>
      <c r="V51" s="76"/>
      <c r="W51" s="81" t="s">
        <v>1627</v>
      </c>
      <c r="X51" s="119" t="s">
        <v>1628</v>
      </c>
      <c r="Y51" s="120" t="s">
        <v>1486</v>
      </c>
      <c r="Z51" s="120" t="s">
        <v>1486</v>
      </c>
      <c r="AA51" s="120" t="s">
        <v>1486</v>
      </c>
      <c r="AB51" s="120" t="s">
        <v>1486</v>
      </c>
      <c r="AC51" s="76"/>
      <c r="AD51" s="76"/>
      <c r="AE51" s="112" t="s">
        <v>1627</v>
      </c>
      <c r="AF51" s="119" t="s">
        <v>1628</v>
      </c>
      <c r="AG51" s="120" t="s">
        <v>1486</v>
      </c>
      <c r="AH51" s="120" t="s">
        <v>1486</v>
      </c>
      <c r="AI51" s="120" t="s">
        <v>1486</v>
      </c>
      <c r="AJ51" s="120" t="s">
        <v>1486</v>
      </c>
    </row>
    <row r="52" spans="1:36" s="81" customFormat="1" ht="12" customHeight="1" x14ac:dyDescent="0.25">
      <c r="A52" s="103" t="s">
        <v>1114</v>
      </c>
      <c r="B52" s="104">
        <v>10.41</v>
      </c>
      <c r="C52" s="115">
        <f>IF(ISNUMBER(SUMIF(REGION!$B$5:$B$356,'REGION INN'!$B52,REGION!$Z$5:$Z$356)),SUMIF(REGION!$B$5:$B$356,'REGION INN'!$B52,REGION!$Z$5:$Z$356),0)</f>
        <v>0</v>
      </c>
      <c r="D52" s="107">
        <f t="shared" ca="1" si="3"/>
        <v>0</v>
      </c>
      <c r="E52" s="107">
        <f t="shared" ca="1" si="4"/>
        <v>0</v>
      </c>
      <c r="F52" s="107">
        <f t="shared" ca="1" si="5"/>
        <v>0</v>
      </c>
      <c r="G52" s="107">
        <f t="shared" ca="1" si="6"/>
        <v>0</v>
      </c>
      <c r="H52" s="115">
        <f>IF(ISNUMBER(SUMIF(REGION!$B$5:$B$356,'REGION INN'!$B52,REGION!$AR$5:$AR$356)),SUMIF(REGION!$B$5:$B$356,'REGION INN'!$B52,REGION!$AR$5:$AR$356),0)</f>
        <v>0</v>
      </c>
      <c r="I52" s="107">
        <f t="shared" ca="1" si="7"/>
        <v>0</v>
      </c>
      <c r="J52" s="107">
        <f t="shared" ca="1" si="8"/>
        <v>100</v>
      </c>
      <c r="K52" s="107">
        <f t="shared" ca="1" si="9"/>
        <v>0</v>
      </c>
      <c r="L52" s="107">
        <f t="shared" ca="1" si="10"/>
        <v>0</v>
      </c>
      <c r="M52" s="107"/>
      <c r="N52" s="116">
        <f t="shared" ca="1" si="11"/>
        <v>0</v>
      </c>
      <c r="O52" s="116">
        <f t="shared" ca="1" si="12"/>
        <v>0</v>
      </c>
      <c r="P52" s="116">
        <f t="shared" ca="1" si="13"/>
        <v>0</v>
      </c>
      <c r="Q52" s="116">
        <f t="shared" ca="1" si="14"/>
        <v>0</v>
      </c>
      <c r="R52" s="116">
        <f t="shared" ca="1" si="15"/>
        <v>0</v>
      </c>
      <c r="S52" s="116">
        <f t="shared" ca="1" si="16"/>
        <v>0</v>
      </c>
      <c r="T52" s="116">
        <f t="shared" ca="1" si="17"/>
        <v>0</v>
      </c>
      <c r="U52" s="116">
        <f t="shared" ca="1" si="18"/>
        <v>0</v>
      </c>
      <c r="V52" s="76"/>
      <c r="W52" s="81" t="s">
        <v>1127</v>
      </c>
      <c r="X52" s="119">
        <v>14</v>
      </c>
      <c r="Y52" s="120" t="s">
        <v>1486</v>
      </c>
      <c r="Z52" s="120" t="s">
        <v>1486</v>
      </c>
      <c r="AA52" s="120" t="s">
        <v>1486</v>
      </c>
      <c r="AB52" s="120">
        <v>9.0909090909090917</v>
      </c>
      <c r="AC52" s="76"/>
      <c r="AD52" s="76"/>
      <c r="AE52" s="112" t="s">
        <v>1127</v>
      </c>
      <c r="AF52" s="119" t="s">
        <v>1631</v>
      </c>
      <c r="AG52" s="120" t="s">
        <v>1486</v>
      </c>
      <c r="AH52" s="120" t="s">
        <v>1486</v>
      </c>
      <c r="AI52" s="120" t="s">
        <v>1486</v>
      </c>
      <c r="AJ52" s="114">
        <v>9.0909090909090917</v>
      </c>
    </row>
    <row r="53" spans="1:36" s="81" customFormat="1" ht="12" customHeight="1" x14ac:dyDescent="0.25">
      <c r="A53" s="103" t="s">
        <v>1547</v>
      </c>
      <c r="B53" s="104">
        <v>10.42</v>
      </c>
      <c r="C53" s="115">
        <f>IF(ISNUMBER(SUMIF(REGION!$B$5:$B$356,'REGION INN'!$B53,REGION!$Z$5:$Z$356)),SUMIF(REGION!$B$5:$B$356,'REGION INN'!$B53,REGION!$Z$5:$Z$356),0)</f>
        <v>0</v>
      </c>
      <c r="D53" s="107">
        <f t="shared" ca="1" si="3"/>
        <v>0</v>
      </c>
      <c r="E53" s="107">
        <f t="shared" ca="1" si="4"/>
        <v>0</v>
      </c>
      <c r="F53" s="107">
        <f t="shared" ca="1" si="5"/>
        <v>0</v>
      </c>
      <c r="G53" s="107">
        <f t="shared" ca="1" si="6"/>
        <v>0</v>
      </c>
      <c r="H53" s="115">
        <f>IF(ISNUMBER(SUMIF(REGION!$B$5:$B$356,'REGION INN'!$B53,REGION!$AR$5:$AR$356)),SUMIF(REGION!$B$5:$B$356,'REGION INN'!$B53,REGION!$AR$5:$AR$356),0)</f>
        <v>0</v>
      </c>
      <c r="I53" s="107">
        <f t="shared" ca="1" si="7"/>
        <v>0</v>
      </c>
      <c r="J53" s="107">
        <f t="shared" ca="1" si="8"/>
        <v>0</v>
      </c>
      <c r="K53" s="107">
        <f t="shared" ca="1" si="9"/>
        <v>0</v>
      </c>
      <c r="L53" s="107">
        <f t="shared" ca="1" si="10"/>
        <v>0</v>
      </c>
      <c r="M53" s="107"/>
      <c r="N53" s="116">
        <f t="shared" ca="1" si="11"/>
        <v>0</v>
      </c>
      <c r="O53" s="116">
        <f t="shared" ca="1" si="12"/>
        <v>0</v>
      </c>
      <c r="P53" s="116">
        <f t="shared" ca="1" si="13"/>
        <v>0</v>
      </c>
      <c r="Q53" s="116">
        <f t="shared" ca="1" si="14"/>
        <v>0</v>
      </c>
      <c r="R53" s="116">
        <f t="shared" ca="1" si="15"/>
        <v>0</v>
      </c>
      <c r="S53" s="116">
        <f t="shared" ca="1" si="16"/>
        <v>0</v>
      </c>
      <c r="T53" s="116">
        <f t="shared" ca="1" si="17"/>
        <v>0</v>
      </c>
      <c r="U53" s="116">
        <f t="shared" ca="1" si="18"/>
        <v>0</v>
      </c>
      <c r="V53" s="76"/>
      <c r="W53" s="81" t="s">
        <v>1128</v>
      </c>
      <c r="X53" s="119" t="s">
        <v>1632</v>
      </c>
      <c r="Y53" s="120" t="s">
        <v>1486</v>
      </c>
      <c r="Z53" s="120" t="s">
        <v>1486</v>
      </c>
      <c r="AA53" s="120" t="s">
        <v>1486</v>
      </c>
      <c r="AB53" s="120" t="s">
        <v>1486</v>
      </c>
      <c r="AC53" s="76"/>
      <c r="AD53" s="76"/>
      <c r="AE53" s="112" t="s">
        <v>1128</v>
      </c>
      <c r="AF53" s="119" t="s">
        <v>1632</v>
      </c>
      <c r="AG53" s="120" t="s">
        <v>1486</v>
      </c>
      <c r="AH53" s="120" t="s">
        <v>1486</v>
      </c>
      <c r="AI53" s="120" t="s">
        <v>1486</v>
      </c>
      <c r="AJ53" s="120" t="s">
        <v>1486</v>
      </c>
    </row>
    <row r="54" spans="1:36" s="81" customFormat="1" ht="12" customHeight="1" x14ac:dyDescent="0.25">
      <c r="A54" s="103" t="s">
        <v>1115</v>
      </c>
      <c r="B54" s="104">
        <v>10.5</v>
      </c>
      <c r="C54" s="115">
        <f>IF(ISNUMBER(SUMIF(REGION!$B$5:$B$356,'REGION INN'!$B54,REGION!$Z$5:$Z$356)),SUMIF(REGION!$B$5:$B$356,'REGION INN'!$B54,REGION!$Z$5:$Z$356),0)</f>
        <v>21</v>
      </c>
      <c r="D54" s="107">
        <f t="shared" ca="1" si="3"/>
        <v>12.5</v>
      </c>
      <c r="E54" s="107">
        <f t="shared" ca="1" si="4"/>
        <v>12.5</v>
      </c>
      <c r="F54" s="107">
        <f t="shared" ca="1" si="5"/>
        <v>0</v>
      </c>
      <c r="G54" s="107">
        <f t="shared" ca="1" si="6"/>
        <v>12.5</v>
      </c>
      <c r="H54" s="115">
        <f>IF(ISNUMBER(SUMIF(REGION!$B$5:$B$356,'REGION INN'!$B54,REGION!$AR$5:$AR$356)),SUMIF(REGION!$B$5:$B$356,'REGION INN'!$B54,REGION!$AR$5:$AR$356),0)</f>
        <v>16</v>
      </c>
      <c r="I54" s="107">
        <f t="shared" ca="1" si="7"/>
        <v>28.571428571428569</v>
      </c>
      <c r="J54" s="107">
        <f t="shared" ca="1" si="8"/>
        <v>28.571428571428569</v>
      </c>
      <c r="K54" s="107">
        <f t="shared" ca="1" si="9"/>
        <v>42.857142857142854</v>
      </c>
      <c r="L54" s="107">
        <f t="shared" ca="1" si="10"/>
        <v>42.857142857142854</v>
      </c>
      <c r="M54" s="107"/>
      <c r="N54" s="116">
        <f t="shared" ca="1" si="11"/>
        <v>2.625</v>
      </c>
      <c r="O54" s="116">
        <f t="shared" ca="1" si="12"/>
        <v>2.625</v>
      </c>
      <c r="P54" s="116">
        <f t="shared" ca="1" si="13"/>
        <v>0</v>
      </c>
      <c r="Q54" s="116">
        <f t="shared" ca="1" si="14"/>
        <v>2.625</v>
      </c>
      <c r="R54" s="116">
        <f t="shared" ca="1" si="15"/>
        <v>4.5714285714285712</v>
      </c>
      <c r="S54" s="116">
        <f t="shared" ca="1" si="16"/>
        <v>4.5714285714285712</v>
      </c>
      <c r="T54" s="116">
        <f t="shared" ca="1" si="17"/>
        <v>6.8571428571428568</v>
      </c>
      <c r="U54" s="116">
        <f t="shared" ca="1" si="18"/>
        <v>6.8571428571428568</v>
      </c>
      <c r="V54" s="76"/>
      <c r="W54" s="81" t="s">
        <v>1635</v>
      </c>
      <c r="X54" s="119" t="s">
        <v>1636</v>
      </c>
      <c r="Y54" s="120" t="s">
        <v>1486</v>
      </c>
      <c r="Z54" s="120" t="s">
        <v>1486</v>
      </c>
      <c r="AA54" s="120" t="s">
        <v>1486</v>
      </c>
      <c r="AB54" s="120" t="s">
        <v>1486</v>
      </c>
      <c r="AC54" s="76"/>
      <c r="AD54" s="76"/>
      <c r="AE54" s="112" t="s">
        <v>1635</v>
      </c>
      <c r="AF54" s="119" t="s">
        <v>1636</v>
      </c>
      <c r="AG54" s="120" t="s">
        <v>1486</v>
      </c>
      <c r="AH54" s="120" t="s">
        <v>1486</v>
      </c>
      <c r="AI54" s="120" t="s">
        <v>1486</v>
      </c>
      <c r="AJ54" s="120" t="s">
        <v>1486</v>
      </c>
    </row>
    <row r="55" spans="1:36" s="81" customFormat="1" ht="12" customHeight="1" x14ac:dyDescent="0.25">
      <c r="A55" s="103" t="s">
        <v>1550</v>
      </c>
      <c r="B55" s="104">
        <v>10.51</v>
      </c>
      <c r="C55" s="115">
        <f>IF(ISNUMBER(SUMIF(REGION!$B$5:$B$356,'REGION INN'!$B55,REGION!$Z$5:$Z$356)),SUMIF(REGION!$B$5:$B$356,'REGION INN'!$B55,REGION!$Z$5:$Z$356),0)</f>
        <v>0</v>
      </c>
      <c r="D55" s="107">
        <f t="shared" ca="1" si="3"/>
        <v>14.285714285714285</v>
      </c>
      <c r="E55" s="107">
        <f t="shared" ca="1" si="4"/>
        <v>14.285714285714285</v>
      </c>
      <c r="F55" s="107">
        <f t="shared" ca="1" si="5"/>
        <v>0</v>
      </c>
      <c r="G55" s="107">
        <f t="shared" ca="1" si="6"/>
        <v>14.285714285714285</v>
      </c>
      <c r="H55" s="115">
        <f>IF(ISNUMBER(SUMIF(REGION!$B$5:$B$356,'REGION INN'!$B55,REGION!$AR$5:$AR$356)),SUMIF(REGION!$B$5:$B$356,'REGION INN'!$B55,REGION!$AR$5:$AR$356),0)</f>
        <v>0</v>
      </c>
      <c r="I55" s="107">
        <f t="shared" ca="1" si="7"/>
        <v>33.333333333333329</v>
      </c>
      <c r="J55" s="107">
        <f t="shared" ca="1" si="8"/>
        <v>33.333333333333329</v>
      </c>
      <c r="K55" s="107">
        <f t="shared" ca="1" si="9"/>
        <v>50</v>
      </c>
      <c r="L55" s="107">
        <f t="shared" ca="1" si="10"/>
        <v>50</v>
      </c>
      <c r="M55" s="107"/>
      <c r="N55" s="116">
        <f t="shared" ca="1" si="11"/>
        <v>0</v>
      </c>
      <c r="O55" s="116">
        <f t="shared" ca="1" si="12"/>
        <v>0</v>
      </c>
      <c r="P55" s="116">
        <f t="shared" ca="1" si="13"/>
        <v>0</v>
      </c>
      <c r="Q55" s="116">
        <f t="shared" ca="1" si="14"/>
        <v>0</v>
      </c>
      <c r="R55" s="116">
        <f t="shared" ca="1" si="15"/>
        <v>0</v>
      </c>
      <c r="S55" s="116">
        <f t="shared" ca="1" si="16"/>
        <v>0</v>
      </c>
      <c r="T55" s="116">
        <f t="shared" ca="1" si="17"/>
        <v>0</v>
      </c>
      <c r="U55" s="116">
        <f t="shared" ca="1" si="18"/>
        <v>0</v>
      </c>
      <c r="V55" s="76"/>
      <c r="W55" s="81" t="s">
        <v>1637</v>
      </c>
      <c r="X55" s="119" t="s">
        <v>1638</v>
      </c>
      <c r="Y55" s="120" t="s">
        <v>1486</v>
      </c>
      <c r="Z55" s="120" t="s">
        <v>1486</v>
      </c>
      <c r="AA55" s="120" t="s">
        <v>1486</v>
      </c>
      <c r="AB55" s="120" t="s">
        <v>1486</v>
      </c>
      <c r="AC55" s="76"/>
      <c r="AD55" s="76"/>
      <c r="AE55" s="112" t="s">
        <v>1637</v>
      </c>
      <c r="AF55" s="119" t="s">
        <v>1638</v>
      </c>
      <c r="AG55" s="120" t="s">
        <v>1486</v>
      </c>
      <c r="AH55" s="120" t="s">
        <v>1486</v>
      </c>
      <c r="AI55" s="120" t="s">
        <v>1486</v>
      </c>
      <c r="AJ55" s="120" t="s">
        <v>1486</v>
      </c>
    </row>
    <row r="56" spans="1:36" s="81" customFormat="1" ht="12" customHeight="1" x14ac:dyDescent="0.25">
      <c r="A56" s="103" t="s">
        <v>1552</v>
      </c>
      <c r="B56" s="104">
        <v>10.52</v>
      </c>
      <c r="C56" s="115">
        <f>IF(ISNUMBER(SUMIF(REGION!$B$5:$B$356,'REGION INN'!$B56,REGION!$Z$5:$Z$356)),SUMIF(REGION!$B$5:$B$356,'REGION INN'!$B56,REGION!$Z$5:$Z$356),0)</f>
        <v>0</v>
      </c>
      <c r="D56" s="107">
        <f t="shared" ca="1" si="3"/>
        <v>0</v>
      </c>
      <c r="E56" s="107">
        <f t="shared" ca="1" si="4"/>
        <v>0</v>
      </c>
      <c r="F56" s="107">
        <f t="shared" ca="1" si="5"/>
        <v>0</v>
      </c>
      <c r="G56" s="107">
        <f t="shared" ca="1" si="6"/>
        <v>0</v>
      </c>
      <c r="H56" s="115">
        <f>IF(ISNUMBER(SUMIF(REGION!$B$5:$B$356,'REGION INN'!$B56,REGION!$AR$5:$AR$356)),SUMIF(REGION!$B$5:$B$356,'REGION INN'!$B56,REGION!$AR$5:$AR$356),0)</f>
        <v>0</v>
      </c>
      <c r="I56" s="107">
        <f t="shared" ca="1" si="7"/>
        <v>0</v>
      </c>
      <c r="J56" s="107">
        <f t="shared" ca="1" si="8"/>
        <v>0</v>
      </c>
      <c r="K56" s="107">
        <f t="shared" ca="1" si="9"/>
        <v>0</v>
      </c>
      <c r="L56" s="107">
        <f t="shared" ca="1" si="10"/>
        <v>0</v>
      </c>
      <c r="M56" s="107"/>
      <c r="N56" s="116">
        <f t="shared" ca="1" si="11"/>
        <v>0</v>
      </c>
      <c r="O56" s="116">
        <f t="shared" ca="1" si="12"/>
        <v>0</v>
      </c>
      <c r="P56" s="116">
        <f t="shared" ca="1" si="13"/>
        <v>0</v>
      </c>
      <c r="Q56" s="116">
        <f t="shared" ca="1" si="14"/>
        <v>0</v>
      </c>
      <c r="R56" s="116">
        <f t="shared" ca="1" si="15"/>
        <v>0</v>
      </c>
      <c r="S56" s="116">
        <f t="shared" ca="1" si="16"/>
        <v>0</v>
      </c>
      <c r="T56" s="116">
        <f t="shared" ca="1" si="17"/>
        <v>0</v>
      </c>
      <c r="U56" s="116">
        <f t="shared" ca="1" si="18"/>
        <v>0</v>
      </c>
      <c r="V56" s="76"/>
      <c r="W56" s="81" t="s">
        <v>1130</v>
      </c>
      <c r="X56" s="119" t="s">
        <v>1645</v>
      </c>
      <c r="Y56" s="120" t="s">
        <v>1486</v>
      </c>
      <c r="Z56" s="120" t="s">
        <v>1486</v>
      </c>
      <c r="AA56" s="120" t="s">
        <v>1486</v>
      </c>
      <c r="AB56" s="120">
        <v>100</v>
      </c>
      <c r="AC56" s="76"/>
      <c r="AD56" s="76"/>
      <c r="AE56" s="112" t="s">
        <v>1130</v>
      </c>
      <c r="AF56" s="119" t="s">
        <v>1645</v>
      </c>
      <c r="AG56" s="120" t="s">
        <v>1486</v>
      </c>
      <c r="AH56" s="120" t="s">
        <v>1486</v>
      </c>
      <c r="AI56" s="120" t="s">
        <v>1486</v>
      </c>
      <c r="AJ56" s="114">
        <v>50</v>
      </c>
    </row>
    <row r="57" spans="1:36" s="81" customFormat="1" ht="12" customHeight="1" x14ac:dyDescent="0.25">
      <c r="A57" s="103" t="s">
        <v>1116</v>
      </c>
      <c r="B57" s="104">
        <v>10.6</v>
      </c>
      <c r="C57" s="115">
        <f>IF(ISNUMBER(SUMIF(REGION!$B$5:$B$356,'REGION INN'!$B57,REGION!$Z$5:$Z$356)),SUMIF(REGION!$B$5:$B$356,'REGION INN'!$B57,REGION!$Z$5:$Z$356),0)</f>
        <v>25</v>
      </c>
      <c r="D57" s="107">
        <f t="shared" ca="1" si="3"/>
        <v>0</v>
      </c>
      <c r="E57" s="107">
        <f t="shared" ca="1" si="4"/>
        <v>33.333333333333329</v>
      </c>
      <c r="F57" s="107">
        <f t="shared" ca="1" si="5"/>
        <v>0</v>
      </c>
      <c r="G57" s="107">
        <f t="shared" ca="1" si="6"/>
        <v>0</v>
      </c>
      <c r="H57" s="115">
        <f>IF(ISNUMBER(SUMIF(REGION!$B$5:$B$356,'REGION INN'!$B57,REGION!$AR$5:$AR$356)),SUMIF(REGION!$B$5:$B$356,'REGION INN'!$B57,REGION!$AR$5:$AR$356),0)</f>
        <v>23</v>
      </c>
      <c r="I57" s="107">
        <f t="shared" ca="1" si="7"/>
        <v>0</v>
      </c>
      <c r="J57" s="107">
        <f t="shared" ca="1" si="8"/>
        <v>0</v>
      </c>
      <c r="K57" s="107">
        <f t="shared" ca="1" si="9"/>
        <v>0</v>
      </c>
      <c r="L57" s="107">
        <f t="shared" ca="1" si="10"/>
        <v>0</v>
      </c>
      <c r="M57" s="107"/>
      <c r="N57" s="116">
        <f t="shared" ca="1" si="11"/>
        <v>0</v>
      </c>
      <c r="O57" s="116">
        <f t="shared" ca="1" si="12"/>
        <v>8.3333333333333321</v>
      </c>
      <c r="P57" s="116">
        <f t="shared" ca="1" si="13"/>
        <v>0</v>
      </c>
      <c r="Q57" s="116">
        <f t="shared" ca="1" si="14"/>
        <v>0</v>
      </c>
      <c r="R57" s="116">
        <f t="shared" ca="1" si="15"/>
        <v>0</v>
      </c>
      <c r="S57" s="116">
        <f t="shared" ca="1" si="16"/>
        <v>0</v>
      </c>
      <c r="T57" s="116">
        <f t="shared" ca="1" si="17"/>
        <v>0</v>
      </c>
      <c r="U57" s="116">
        <f t="shared" ca="1" si="18"/>
        <v>0</v>
      </c>
      <c r="V57" s="76"/>
      <c r="W57" s="81" t="s">
        <v>1646</v>
      </c>
      <c r="X57" s="119" t="s">
        <v>1647</v>
      </c>
      <c r="Y57" s="120" t="s">
        <v>1486</v>
      </c>
      <c r="Z57" s="120" t="s">
        <v>1486</v>
      </c>
      <c r="AA57" s="120" t="s">
        <v>1486</v>
      </c>
      <c r="AB57" s="120">
        <v>100</v>
      </c>
      <c r="AC57" s="76"/>
      <c r="AD57" s="76"/>
      <c r="AE57" s="112" t="s">
        <v>1646</v>
      </c>
      <c r="AF57" s="119" t="s">
        <v>1647</v>
      </c>
      <c r="AG57" s="120" t="s">
        <v>1486</v>
      </c>
      <c r="AH57" s="120" t="s">
        <v>1486</v>
      </c>
      <c r="AI57" s="120" t="s">
        <v>1486</v>
      </c>
      <c r="AJ57" s="114">
        <v>50</v>
      </c>
    </row>
    <row r="58" spans="1:36" s="81" customFormat="1" ht="12" customHeight="1" x14ac:dyDescent="0.25">
      <c r="A58" s="103" t="s">
        <v>1555</v>
      </c>
      <c r="B58" s="104">
        <v>10.61</v>
      </c>
      <c r="C58" s="115">
        <f>IF(ISNUMBER(SUMIF(REGION!$B$5:$B$356,'REGION INN'!$B58,REGION!$Z$5:$Z$356)),SUMIF(REGION!$B$5:$B$356,'REGION INN'!$B58,REGION!$Z$5:$Z$356),0)</f>
        <v>0</v>
      </c>
      <c r="D58" s="107">
        <f t="shared" ca="1" si="3"/>
        <v>0</v>
      </c>
      <c r="E58" s="107">
        <f t="shared" ca="1" si="4"/>
        <v>33.333333333333329</v>
      </c>
      <c r="F58" s="107">
        <f t="shared" ca="1" si="5"/>
        <v>0</v>
      </c>
      <c r="G58" s="107">
        <f t="shared" ca="1" si="6"/>
        <v>0</v>
      </c>
      <c r="H58" s="115">
        <f>IF(ISNUMBER(SUMIF(REGION!$B$5:$B$356,'REGION INN'!$B58,REGION!$AR$5:$AR$356)),SUMIF(REGION!$B$5:$B$356,'REGION INN'!$B58,REGION!$AR$5:$AR$356),0)</f>
        <v>0</v>
      </c>
      <c r="I58" s="107">
        <f t="shared" ca="1" si="7"/>
        <v>0</v>
      </c>
      <c r="J58" s="107">
        <f t="shared" ca="1" si="8"/>
        <v>0</v>
      </c>
      <c r="K58" s="107">
        <f t="shared" ca="1" si="9"/>
        <v>0</v>
      </c>
      <c r="L58" s="107">
        <f t="shared" ca="1" si="10"/>
        <v>0</v>
      </c>
      <c r="M58" s="107"/>
      <c r="N58" s="116">
        <f t="shared" ca="1" si="11"/>
        <v>0</v>
      </c>
      <c r="O58" s="116">
        <f t="shared" ca="1" si="12"/>
        <v>0</v>
      </c>
      <c r="P58" s="116">
        <f t="shared" ca="1" si="13"/>
        <v>0</v>
      </c>
      <c r="Q58" s="116">
        <f t="shared" ca="1" si="14"/>
        <v>0</v>
      </c>
      <c r="R58" s="116">
        <f t="shared" ca="1" si="15"/>
        <v>0</v>
      </c>
      <c r="S58" s="116">
        <f t="shared" ca="1" si="16"/>
        <v>0</v>
      </c>
      <c r="T58" s="116">
        <f t="shared" ca="1" si="17"/>
        <v>0</v>
      </c>
      <c r="U58" s="116">
        <f t="shared" ca="1" si="18"/>
        <v>0</v>
      </c>
      <c r="V58" s="76"/>
      <c r="W58" s="81" t="s">
        <v>1131</v>
      </c>
      <c r="X58" s="119">
        <v>15</v>
      </c>
      <c r="Y58" s="120" t="s">
        <v>1486</v>
      </c>
      <c r="Z58" s="120">
        <v>100</v>
      </c>
      <c r="AA58" s="120" t="s">
        <v>1486</v>
      </c>
      <c r="AB58" s="120" t="s">
        <v>1486</v>
      </c>
      <c r="AC58" s="76"/>
      <c r="AD58" s="76"/>
      <c r="AE58" s="112" t="s">
        <v>1659</v>
      </c>
      <c r="AF58" s="119" t="s">
        <v>1660</v>
      </c>
      <c r="AG58" s="120" t="s">
        <v>1486</v>
      </c>
      <c r="AH58" s="120" t="s">
        <v>1486</v>
      </c>
      <c r="AI58" s="120" t="s">
        <v>1486</v>
      </c>
      <c r="AJ58" s="114">
        <v>6.666666666666667</v>
      </c>
    </row>
    <row r="59" spans="1:36" s="81" customFormat="1" ht="12" customHeight="1" x14ac:dyDescent="0.25">
      <c r="A59" s="103" t="s">
        <v>1557</v>
      </c>
      <c r="B59" s="104">
        <v>10.62</v>
      </c>
      <c r="C59" s="115">
        <f>IF(ISNUMBER(SUMIF(REGION!$B$5:$B$356,'REGION INN'!$B59,REGION!$Z$5:$Z$356)),SUMIF(REGION!$B$5:$B$356,'REGION INN'!$B59,REGION!$Z$5:$Z$356),0)</f>
        <v>0</v>
      </c>
      <c r="D59" s="107">
        <f t="shared" ca="1" si="3"/>
        <v>0</v>
      </c>
      <c r="E59" s="107">
        <f t="shared" ca="1" si="4"/>
        <v>33.333333333333329</v>
      </c>
      <c r="F59" s="107">
        <f t="shared" ca="1" si="5"/>
        <v>0</v>
      </c>
      <c r="G59" s="107">
        <f t="shared" ca="1" si="6"/>
        <v>0</v>
      </c>
      <c r="H59" s="115">
        <f>IF(ISNUMBER(SUMIF(REGION!$B$5:$B$356,'REGION INN'!$B59,REGION!$AR$5:$AR$356)),SUMIF(REGION!$B$5:$B$356,'REGION INN'!$B59,REGION!$AR$5:$AR$356),0)</f>
        <v>0</v>
      </c>
      <c r="I59" s="107">
        <f t="shared" ca="1" si="7"/>
        <v>0</v>
      </c>
      <c r="J59" s="107">
        <f t="shared" ca="1" si="8"/>
        <v>0</v>
      </c>
      <c r="K59" s="107">
        <f t="shared" ca="1" si="9"/>
        <v>0</v>
      </c>
      <c r="L59" s="107">
        <f t="shared" ca="1" si="10"/>
        <v>0</v>
      </c>
      <c r="M59" s="107"/>
      <c r="N59" s="116">
        <f t="shared" ca="1" si="11"/>
        <v>0</v>
      </c>
      <c r="O59" s="116">
        <f t="shared" ca="1" si="12"/>
        <v>0</v>
      </c>
      <c r="P59" s="116">
        <f t="shared" ca="1" si="13"/>
        <v>0</v>
      </c>
      <c r="Q59" s="116">
        <f t="shared" ca="1" si="14"/>
        <v>0</v>
      </c>
      <c r="R59" s="116">
        <f t="shared" ca="1" si="15"/>
        <v>0</v>
      </c>
      <c r="S59" s="116">
        <f t="shared" ca="1" si="16"/>
        <v>0</v>
      </c>
      <c r="T59" s="116">
        <f t="shared" ca="1" si="17"/>
        <v>0</v>
      </c>
      <c r="U59" s="116">
        <f t="shared" ca="1" si="18"/>
        <v>0</v>
      </c>
      <c r="V59" s="76"/>
      <c r="W59" s="81" t="s">
        <v>1651</v>
      </c>
      <c r="X59" s="119" t="s">
        <v>1652</v>
      </c>
      <c r="Y59" s="120" t="s">
        <v>1486</v>
      </c>
      <c r="Z59" s="120">
        <v>100</v>
      </c>
      <c r="AA59" s="120" t="s">
        <v>1486</v>
      </c>
      <c r="AB59" s="120" t="s">
        <v>1486</v>
      </c>
      <c r="AC59" s="76"/>
      <c r="AD59" s="76"/>
      <c r="AE59" s="112" t="s">
        <v>1135</v>
      </c>
      <c r="AF59" s="119" t="s">
        <v>1661</v>
      </c>
      <c r="AG59" s="120" t="s">
        <v>1486</v>
      </c>
      <c r="AH59" s="120" t="s">
        <v>1486</v>
      </c>
      <c r="AI59" s="120" t="s">
        <v>1486</v>
      </c>
      <c r="AJ59" s="114">
        <v>12.5</v>
      </c>
    </row>
    <row r="60" spans="1:36" s="81" customFormat="1" ht="12" customHeight="1" x14ac:dyDescent="0.25">
      <c r="A60" s="103" t="s">
        <v>1117</v>
      </c>
      <c r="B60" s="104">
        <v>10.7</v>
      </c>
      <c r="C60" s="115">
        <f>IF(ISNUMBER(SUMIF(REGION!$B$5:$B$356,'REGION INN'!$B60,REGION!$Z$5:$Z$356)),SUMIF(REGION!$B$5:$B$356,'REGION INN'!$B60,REGION!$Z$5:$Z$356),0)</f>
        <v>42</v>
      </c>
      <c r="D60" s="107">
        <f t="shared" ca="1" si="3"/>
        <v>9.0909090909090917</v>
      </c>
      <c r="E60" s="107">
        <f t="shared" ca="1" si="4"/>
        <v>4.5454545454545459</v>
      </c>
      <c r="F60" s="107">
        <f t="shared" ca="1" si="5"/>
        <v>4.5454545454545459</v>
      </c>
      <c r="G60" s="107">
        <f t="shared" ca="1" si="6"/>
        <v>18.181818181818183</v>
      </c>
      <c r="H60" s="115">
        <f>IF(ISNUMBER(SUMIF(REGION!$B$5:$B$356,'REGION INN'!$B60,REGION!$AR$5:$AR$356)),SUMIF(REGION!$B$5:$B$356,'REGION INN'!$B60,REGION!$AR$5:$AR$356),0)</f>
        <v>33</v>
      </c>
      <c r="I60" s="107">
        <f t="shared" ca="1" si="7"/>
        <v>13.636363636363635</v>
      </c>
      <c r="J60" s="107">
        <f t="shared" ca="1" si="8"/>
        <v>18.181818181818183</v>
      </c>
      <c r="K60" s="107">
        <f t="shared" ca="1" si="9"/>
        <v>4.5454545454545459</v>
      </c>
      <c r="L60" s="107">
        <f t="shared" ca="1" si="10"/>
        <v>18.181818181818183</v>
      </c>
      <c r="M60" s="107"/>
      <c r="N60" s="116">
        <f t="shared" ca="1" si="11"/>
        <v>3.8181818181818183</v>
      </c>
      <c r="O60" s="116">
        <f t="shared" ca="1" si="12"/>
        <v>1.9090909090909092</v>
      </c>
      <c r="P60" s="116">
        <f t="shared" ca="1" si="13"/>
        <v>1.9090909090909092</v>
      </c>
      <c r="Q60" s="116">
        <f t="shared" ca="1" si="14"/>
        <v>7.6363636363636367</v>
      </c>
      <c r="R60" s="116">
        <f t="shared" ca="1" si="15"/>
        <v>4.5</v>
      </c>
      <c r="S60" s="116">
        <f t="shared" ca="1" si="16"/>
        <v>6</v>
      </c>
      <c r="T60" s="116">
        <f t="shared" ca="1" si="17"/>
        <v>1.5</v>
      </c>
      <c r="U60" s="116">
        <f t="shared" ca="1" si="18"/>
        <v>6</v>
      </c>
      <c r="V60" s="76"/>
      <c r="W60" s="81" t="s">
        <v>1655</v>
      </c>
      <c r="X60" s="119" t="s">
        <v>1656</v>
      </c>
      <c r="Y60" s="120" t="s">
        <v>1486</v>
      </c>
      <c r="Z60" s="120">
        <v>100</v>
      </c>
      <c r="AA60" s="120" t="s">
        <v>1486</v>
      </c>
      <c r="AB60" s="120" t="s">
        <v>1486</v>
      </c>
      <c r="AC60" s="76"/>
      <c r="AD60" s="76"/>
      <c r="AE60" s="112" t="s">
        <v>1135</v>
      </c>
      <c r="AF60" s="119" t="s">
        <v>1664</v>
      </c>
      <c r="AG60" s="120" t="s">
        <v>1486</v>
      </c>
      <c r="AH60" s="120" t="s">
        <v>1486</v>
      </c>
      <c r="AI60" s="120" t="s">
        <v>1486</v>
      </c>
      <c r="AJ60" s="114">
        <v>12.5</v>
      </c>
    </row>
    <row r="61" spans="1:36" s="81" customFormat="1" ht="12" customHeight="1" x14ac:dyDescent="0.25">
      <c r="A61" s="103" t="s">
        <v>1564</v>
      </c>
      <c r="B61" s="104">
        <v>10.71</v>
      </c>
      <c r="C61" s="115">
        <f>IF(ISNUMBER(SUMIF(REGION!$B$5:$B$356,'REGION INN'!$B61,REGION!$Z$5:$Z$356)),SUMIF(REGION!$B$5:$B$356,'REGION INN'!$B61,REGION!$Z$5:$Z$356),0)</f>
        <v>0</v>
      </c>
      <c r="D61" s="107">
        <f t="shared" ca="1" si="3"/>
        <v>0</v>
      </c>
      <c r="E61" s="107">
        <f t="shared" ca="1" si="4"/>
        <v>0</v>
      </c>
      <c r="F61" s="107">
        <f t="shared" ca="1" si="5"/>
        <v>0</v>
      </c>
      <c r="G61" s="107">
        <f t="shared" ca="1" si="6"/>
        <v>0</v>
      </c>
      <c r="H61" s="115">
        <f>IF(ISNUMBER(SUMIF(REGION!$B$5:$B$356,'REGION INN'!$B61,REGION!$AR$5:$AR$356)),SUMIF(REGION!$B$5:$B$356,'REGION INN'!$B61,REGION!$AR$5:$AR$356),0)</f>
        <v>0</v>
      </c>
      <c r="I61" s="107">
        <f t="shared" ca="1" si="7"/>
        <v>0</v>
      </c>
      <c r="J61" s="107">
        <f t="shared" ca="1" si="8"/>
        <v>0</v>
      </c>
      <c r="K61" s="107">
        <f t="shared" ca="1" si="9"/>
        <v>0</v>
      </c>
      <c r="L61" s="107">
        <f t="shared" ca="1" si="10"/>
        <v>0</v>
      </c>
      <c r="M61" s="107"/>
      <c r="N61" s="116">
        <f t="shared" ca="1" si="11"/>
        <v>0</v>
      </c>
      <c r="O61" s="116">
        <f t="shared" ca="1" si="12"/>
        <v>0</v>
      </c>
      <c r="P61" s="116">
        <f t="shared" ca="1" si="13"/>
        <v>0</v>
      </c>
      <c r="Q61" s="116">
        <f t="shared" ca="1" si="14"/>
        <v>0</v>
      </c>
      <c r="R61" s="116">
        <f t="shared" ca="1" si="15"/>
        <v>0</v>
      </c>
      <c r="S61" s="116">
        <f t="shared" ca="1" si="16"/>
        <v>0</v>
      </c>
      <c r="T61" s="116">
        <f t="shared" ca="1" si="17"/>
        <v>0</v>
      </c>
      <c r="U61" s="116">
        <f t="shared" ca="1" si="18"/>
        <v>0</v>
      </c>
      <c r="V61" s="76"/>
      <c r="W61" s="81" t="s">
        <v>1659</v>
      </c>
      <c r="X61" s="119">
        <v>16</v>
      </c>
      <c r="Y61" s="120" t="s">
        <v>1486</v>
      </c>
      <c r="Z61" s="120" t="s">
        <v>1486</v>
      </c>
      <c r="AA61" s="120" t="s">
        <v>1486</v>
      </c>
      <c r="AB61" s="120" t="s">
        <v>1486</v>
      </c>
      <c r="AC61" s="76"/>
      <c r="AD61" s="76"/>
      <c r="AE61" s="112" t="s">
        <v>1136</v>
      </c>
      <c r="AF61" s="119" t="s">
        <v>1665</v>
      </c>
      <c r="AG61" s="120" t="s">
        <v>1486</v>
      </c>
      <c r="AH61" s="120" t="s">
        <v>1486</v>
      </c>
      <c r="AI61" s="120" t="s">
        <v>1486</v>
      </c>
      <c r="AJ61" s="120" t="s">
        <v>1486</v>
      </c>
    </row>
    <row r="62" spans="1:36" s="81" customFormat="1" ht="12" customHeight="1" x14ac:dyDescent="0.25">
      <c r="A62" s="103" t="s">
        <v>1567</v>
      </c>
      <c r="B62" s="104">
        <v>10.72</v>
      </c>
      <c r="C62" s="115">
        <f>IF(ISNUMBER(SUMIF(REGION!$B$5:$B$356,'REGION INN'!$B62,REGION!$Z$5:$Z$356)),SUMIF(REGION!$B$5:$B$356,'REGION INN'!$B62,REGION!$Z$5:$Z$356),0)</f>
        <v>0</v>
      </c>
      <c r="D62" s="107">
        <f t="shared" ca="1" si="3"/>
        <v>0</v>
      </c>
      <c r="E62" s="107">
        <f t="shared" ca="1" si="4"/>
        <v>0</v>
      </c>
      <c r="F62" s="107">
        <f t="shared" ca="1" si="5"/>
        <v>0</v>
      </c>
      <c r="G62" s="107">
        <f t="shared" ca="1" si="6"/>
        <v>0</v>
      </c>
      <c r="H62" s="115">
        <f>IF(ISNUMBER(SUMIF(REGION!$B$5:$B$356,'REGION INN'!$B62,REGION!$AR$5:$AR$356)),SUMIF(REGION!$B$5:$B$356,'REGION INN'!$B62,REGION!$AR$5:$AR$356),0)</f>
        <v>0</v>
      </c>
      <c r="I62" s="107">
        <f t="shared" ca="1" si="7"/>
        <v>0</v>
      </c>
      <c r="J62" s="107">
        <f t="shared" ca="1" si="8"/>
        <v>0</v>
      </c>
      <c r="K62" s="107">
        <f t="shared" ca="1" si="9"/>
        <v>0</v>
      </c>
      <c r="L62" s="107">
        <f t="shared" ca="1" si="10"/>
        <v>0</v>
      </c>
      <c r="M62" s="107"/>
      <c r="N62" s="116">
        <f t="shared" ca="1" si="11"/>
        <v>0</v>
      </c>
      <c r="O62" s="116">
        <f t="shared" ca="1" si="12"/>
        <v>0</v>
      </c>
      <c r="P62" s="116">
        <f t="shared" ca="1" si="13"/>
        <v>0</v>
      </c>
      <c r="Q62" s="116">
        <f t="shared" ca="1" si="14"/>
        <v>0</v>
      </c>
      <c r="R62" s="116">
        <f t="shared" ca="1" si="15"/>
        <v>0</v>
      </c>
      <c r="S62" s="116">
        <f t="shared" ca="1" si="16"/>
        <v>0</v>
      </c>
      <c r="T62" s="116">
        <f t="shared" ca="1" si="17"/>
        <v>0</v>
      </c>
      <c r="U62" s="116">
        <f t="shared" ca="1" si="18"/>
        <v>0</v>
      </c>
      <c r="V62" s="76"/>
      <c r="W62" s="81" t="s">
        <v>1135</v>
      </c>
      <c r="X62" s="119" t="s">
        <v>1661</v>
      </c>
      <c r="Y62" s="120" t="s">
        <v>1486</v>
      </c>
      <c r="Z62" s="120" t="s">
        <v>1486</v>
      </c>
      <c r="AA62" s="120" t="s">
        <v>1486</v>
      </c>
      <c r="AB62" s="120" t="s">
        <v>1486</v>
      </c>
      <c r="AC62" s="76"/>
      <c r="AD62" s="76"/>
      <c r="AE62" s="112" t="s">
        <v>1666</v>
      </c>
      <c r="AF62" s="119" t="s">
        <v>1667</v>
      </c>
      <c r="AG62" s="120" t="s">
        <v>1486</v>
      </c>
      <c r="AH62" s="120" t="s">
        <v>1486</v>
      </c>
      <c r="AI62" s="120" t="s">
        <v>1486</v>
      </c>
      <c r="AJ62" s="120" t="s">
        <v>1486</v>
      </c>
    </row>
    <row r="63" spans="1:36" s="81" customFormat="1" ht="12" customHeight="1" x14ac:dyDescent="0.25">
      <c r="A63" s="103" t="s">
        <v>1565</v>
      </c>
      <c r="B63" s="104">
        <v>10.73</v>
      </c>
      <c r="C63" s="115">
        <f>IF(ISNUMBER(SUMIF(REGION!$B$5:$B$356,'REGION INN'!$B63,REGION!$Z$5:$Z$356)),SUMIF(REGION!$B$5:$B$356,'REGION INN'!$B63,REGION!$Z$5:$Z$356),0)</f>
        <v>0</v>
      </c>
      <c r="D63" s="107">
        <f t="shared" ca="1" si="3"/>
        <v>0</v>
      </c>
      <c r="E63" s="107">
        <f t="shared" ca="1" si="4"/>
        <v>0</v>
      </c>
      <c r="F63" s="107">
        <f t="shared" ca="1" si="5"/>
        <v>0</v>
      </c>
      <c r="G63" s="107">
        <f t="shared" ca="1" si="6"/>
        <v>0</v>
      </c>
      <c r="H63" s="115">
        <f>IF(ISNUMBER(SUMIF(REGION!$B$5:$B$356,'REGION INN'!$B63,REGION!$AR$5:$AR$356)),SUMIF(REGION!$B$5:$B$356,'REGION INN'!$B63,REGION!$AR$5:$AR$356),0)</f>
        <v>0</v>
      </c>
      <c r="I63" s="107">
        <f t="shared" ca="1" si="7"/>
        <v>0</v>
      </c>
      <c r="J63" s="107">
        <f t="shared" ca="1" si="8"/>
        <v>0</v>
      </c>
      <c r="K63" s="107">
        <f t="shared" ca="1" si="9"/>
        <v>0</v>
      </c>
      <c r="L63" s="107">
        <f t="shared" ca="1" si="10"/>
        <v>0</v>
      </c>
      <c r="M63" s="107"/>
      <c r="N63" s="116">
        <f t="shared" ca="1" si="11"/>
        <v>0</v>
      </c>
      <c r="O63" s="116">
        <f t="shared" ca="1" si="12"/>
        <v>0</v>
      </c>
      <c r="P63" s="116">
        <f t="shared" ca="1" si="13"/>
        <v>0</v>
      </c>
      <c r="Q63" s="116">
        <f t="shared" ca="1" si="14"/>
        <v>0</v>
      </c>
      <c r="R63" s="116">
        <f t="shared" ca="1" si="15"/>
        <v>0</v>
      </c>
      <c r="S63" s="116">
        <f t="shared" ca="1" si="16"/>
        <v>0</v>
      </c>
      <c r="T63" s="116">
        <f t="shared" ca="1" si="17"/>
        <v>0</v>
      </c>
      <c r="U63" s="116">
        <f t="shared" ca="1" si="18"/>
        <v>0</v>
      </c>
      <c r="V63" s="76"/>
      <c r="W63" s="81" t="s">
        <v>1135</v>
      </c>
      <c r="X63" s="119" t="s">
        <v>1664</v>
      </c>
      <c r="Y63" s="120" t="s">
        <v>1486</v>
      </c>
      <c r="Z63" s="120" t="s">
        <v>1486</v>
      </c>
      <c r="AA63" s="120" t="s">
        <v>1486</v>
      </c>
      <c r="AB63" s="120" t="s">
        <v>1486</v>
      </c>
      <c r="AC63" s="76"/>
      <c r="AD63" s="76"/>
      <c r="AE63" s="112" t="s">
        <v>1668</v>
      </c>
      <c r="AF63" s="119" t="s">
        <v>1669</v>
      </c>
      <c r="AG63" s="120" t="s">
        <v>1486</v>
      </c>
      <c r="AH63" s="120" t="s">
        <v>1486</v>
      </c>
      <c r="AI63" s="120" t="s">
        <v>1486</v>
      </c>
      <c r="AJ63" s="120" t="s">
        <v>1486</v>
      </c>
    </row>
    <row r="64" spans="1:36" s="81" customFormat="1" ht="12" customHeight="1" x14ac:dyDescent="0.25">
      <c r="A64" s="103" t="s">
        <v>1118</v>
      </c>
      <c r="B64" s="104">
        <v>10.8</v>
      </c>
      <c r="C64" s="115">
        <f>IF(ISNUMBER(SUMIF(REGION!$B$5:$B$356,'REGION INN'!$B64,REGION!$Z$5:$Z$356)),SUMIF(REGION!$B$5:$B$356,'REGION INN'!$B64,REGION!$Z$5:$Z$356),0)</f>
        <v>18</v>
      </c>
      <c r="D64" s="107">
        <f t="shared" ca="1" si="3"/>
        <v>0</v>
      </c>
      <c r="E64" s="107">
        <f t="shared" ca="1" si="4"/>
        <v>0</v>
      </c>
      <c r="F64" s="107">
        <f t="shared" ca="1" si="5"/>
        <v>0</v>
      </c>
      <c r="G64" s="107">
        <f t="shared" ca="1" si="6"/>
        <v>0</v>
      </c>
      <c r="H64" s="115">
        <f>IF(ISNUMBER(SUMIF(REGION!$B$5:$B$356,'REGION INN'!$B64,REGION!$AR$5:$AR$356)),SUMIF(REGION!$B$5:$B$356,'REGION INN'!$B64,REGION!$AR$5:$AR$356),0)</f>
        <v>8</v>
      </c>
      <c r="I64" s="107">
        <f t="shared" ca="1" si="7"/>
        <v>0</v>
      </c>
      <c r="J64" s="107">
        <f t="shared" ca="1" si="8"/>
        <v>0</v>
      </c>
      <c r="K64" s="107">
        <f t="shared" ca="1" si="9"/>
        <v>0</v>
      </c>
      <c r="L64" s="107">
        <f t="shared" ca="1" si="10"/>
        <v>0</v>
      </c>
      <c r="M64" s="107"/>
      <c r="N64" s="116">
        <f t="shared" ca="1" si="11"/>
        <v>0</v>
      </c>
      <c r="O64" s="116">
        <f t="shared" ca="1" si="12"/>
        <v>0</v>
      </c>
      <c r="P64" s="116">
        <f t="shared" ca="1" si="13"/>
        <v>0</v>
      </c>
      <c r="Q64" s="116">
        <f t="shared" ca="1" si="14"/>
        <v>0</v>
      </c>
      <c r="R64" s="116">
        <f t="shared" ca="1" si="15"/>
        <v>0</v>
      </c>
      <c r="S64" s="116">
        <f t="shared" ca="1" si="16"/>
        <v>0</v>
      </c>
      <c r="T64" s="116">
        <f t="shared" ca="1" si="17"/>
        <v>0</v>
      </c>
      <c r="U64" s="116">
        <f t="shared" ca="1" si="18"/>
        <v>0</v>
      </c>
      <c r="V64" s="76"/>
      <c r="W64" s="81" t="s">
        <v>1136</v>
      </c>
      <c r="X64" s="119" t="s">
        <v>1665</v>
      </c>
      <c r="Y64" s="120" t="s">
        <v>1486</v>
      </c>
      <c r="Z64" s="120" t="s">
        <v>1486</v>
      </c>
      <c r="AA64" s="120" t="s">
        <v>1486</v>
      </c>
      <c r="AB64" s="120" t="s">
        <v>1486</v>
      </c>
      <c r="AC64" s="76"/>
      <c r="AD64" s="76"/>
      <c r="AE64" s="112" t="s">
        <v>1670</v>
      </c>
      <c r="AF64" s="119" t="s">
        <v>1671</v>
      </c>
      <c r="AG64" s="120" t="s">
        <v>1486</v>
      </c>
      <c r="AH64" s="120" t="s">
        <v>1486</v>
      </c>
      <c r="AI64" s="120" t="s">
        <v>1486</v>
      </c>
      <c r="AJ64" s="120" t="s">
        <v>1486</v>
      </c>
    </row>
    <row r="65" spans="1:36" s="81" customFormat="1" ht="12" customHeight="1" x14ac:dyDescent="0.25">
      <c r="A65" s="103" t="s">
        <v>1569</v>
      </c>
      <c r="B65" s="104">
        <v>10.81</v>
      </c>
      <c r="C65" s="115">
        <f>IF(ISNUMBER(SUMIF(REGION!$B$5:$B$356,'REGION INN'!$B65,REGION!$Z$5:$Z$356)),SUMIF(REGION!$B$5:$B$356,'REGION INN'!$B65,REGION!$Z$5:$Z$356),0)</f>
        <v>0</v>
      </c>
      <c r="D65" s="107">
        <f t="shared" ca="1" si="3"/>
        <v>0</v>
      </c>
      <c r="E65" s="107">
        <f t="shared" ca="1" si="4"/>
        <v>0</v>
      </c>
      <c r="F65" s="107">
        <f t="shared" ca="1" si="5"/>
        <v>0</v>
      </c>
      <c r="G65" s="107">
        <f t="shared" ca="1" si="6"/>
        <v>0</v>
      </c>
      <c r="H65" s="115">
        <f>IF(ISNUMBER(SUMIF(REGION!$B$5:$B$356,'REGION INN'!$B65,REGION!$AR$5:$AR$356)),SUMIF(REGION!$B$5:$B$356,'REGION INN'!$B65,REGION!$AR$5:$AR$356),0)</f>
        <v>0</v>
      </c>
      <c r="I65" s="107">
        <f t="shared" ca="1" si="7"/>
        <v>0</v>
      </c>
      <c r="J65" s="107">
        <f t="shared" ca="1" si="8"/>
        <v>0</v>
      </c>
      <c r="K65" s="107">
        <f t="shared" ca="1" si="9"/>
        <v>0</v>
      </c>
      <c r="L65" s="107">
        <f t="shared" ca="1" si="10"/>
        <v>0</v>
      </c>
      <c r="M65" s="107"/>
      <c r="N65" s="116">
        <f t="shared" ca="1" si="11"/>
        <v>0</v>
      </c>
      <c r="O65" s="116">
        <f t="shared" ca="1" si="12"/>
        <v>0</v>
      </c>
      <c r="P65" s="116">
        <f t="shared" ca="1" si="13"/>
        <v>0</v>
      </c>
      <c r="Q65" s="116">
        <f t="shared" ca="1" si="14"/>
        <v>0</v>
      </c>
      <c r="R65" s="116">
        <f t="shared" ca="1" si="15"/>
        <v>0</v>
      </c>
      <c r="S65" s="116">
        <f t="shared" ca="1" si="16"/>
        <v>0</v>
      </c>
      <c r="T65" s="116">
        <f t="shared" ca="1" si="17"/>
        <v>0</v>
      </c>
      <c r="U65" s="116">
        <f t="shared" ca="1" si="18"/>
        <v>0</v>
      </c>
      <c r="V65" s="76"/>
      <c r="W65" s="81" t="s">
        <v>1666</v>
      </c>
      <c r="X65" s="119" t="s">
        <v>1667</v>
      </c>
      <c r="Y65" s="120" t="s">
        <v>1486</v>
      </c>
      <c r="Z65" s="120" t="s">
        <v>1486</v>
      </c>
      <c r="AA65" s="120" t="s">
        <v>1486</v>
      </c>
      <c r="AB65" s="120" t="s">
        <v>1486</v>
      </c>
      <c r="AC65" s="76"/>
      <c r="AD65" s="76"/>
      <c r="AE65" s="112" t="s">
        <v>1674</v>
      </c>
      <c r="AF65" s="119" t="s">
        <v>1675</v>
      </c>
      <c r="AG65" s="120" t="s">
        <v>1486</v>
      </c>
      <c r="AH65" s="120" t="s">
        <v>1486</v>
      </c>
      <c r="AI65" s="120" t="s">
        <v>1486</v>
      </c>
      <c r="AJ65" s="120" t="s">
        <v>1486</v>
      </c>
    </row>
    <row r="66" spans="1:36" s="81" customFormat="1" ht="12" customHeight="1" x14ac:dyDescent="0.25">
      <c r="A66" s="103" t="s">
        <v>1571</v>
      </c>
      <c r="B66" s="104">
        <v>10.82</v>
      </c>
      <c r="C66" s="115">
        <f>IF(ISNUMBER(SUMIF(REGION!$B$5:$B$356,'REGION INN'!$B66,REGION!$Z$5:$Z$356)),SUMIF(REGION!$B$5:$B$356,'REGION INN'!$B66,REGION!$Z$5:$Z$356),0)</f>
        <v>0</v>
      </c>
      <c r="D66" s="107">
        <f t="shared" ca="1" si="3"/>
        <v>0</v>
      </c>
      <c r="E66" s="107">
        <f t="shared" ca="1" si="4"/>
        <v>0</v>
      </c>
      <c r="F66" s="107">
        <f t="shared" ca="1" si="5"/>
        <v>0</v>
      </c>
      <c r="G66" s="107">
        <f t="shared" ca="1" si="6"/>
        <v>0</v>
      </c>
      <c r="H66" s="115">
        <f>IF(ISNUMBER(SUMIF(REGION!$B$5:$B$356,'REGION INN'!$B66,REGION!$AR$5:$AR$356)),SUMIF(REGION!$B$5:$B$356,'REGION INN'!$B66,REGION!$AR$5:$AR$356),0)</f>
        <v>0</v>
      </c>
      <c r="I66" s="107">
        <f t="shared" ca="1" si="7"/>
        <v>0</v>
      </c>
      <c r="J66" s="107">
        <f t="shared" ca="1" si="8"/>
        <v>0</v>
      </c>
      <c r="K66" s="107">
        <f t="shared" ca="1" si="9"/>
        <v>0</v>
      </c>
      <c r="L66" s="107">
        <f t="shared" ca="1" si="10"/>
        <v>0</v>
      </c>
      <c r="M66" s="107"/>
      <c r="N66" s="116">
        <f t="shared" ca="1" si="11"/>
        <v>0</v>
      </c>
      <c r="O66" s="116">
        <f t="shared" ca="1" si="12"/>
        <v>0</v>
      </c>
      <c r="P66" s="116">
        <f t="shared" ca="1" si="13"/>
        <v>0</v>
      </c>
      <c r="Q66" s="116">
        <f t="shared" ca="1" si="14"/>
        <v>0</v>
      </c>
      <c r="R66" s="116">
        <f t="shared" ca="1" si="15"/>
        <v>0</v>
      </c>
      <c r="S66" s="116">
        <f t="shared" ca="1" si="16"/>
        <v>0</v>
      </c>
      <c r="T66" s="116">
        <f t="shared" ca="1" si="17"/>
        <v>0</v>
      </c>
      <c r="U66" s="116">
        <f t="shared" ca="1" si="18"/>
        <v>0</v>
      </c>
      <c r="V66" s="76"/>
      <c r="W66" s="81" t="s">
        <v>1668</v>
      </c>
      <c r="X66" s="119" t="s">
        <v>1669</v>
      </c>
      <c r="Y66" s="120" t="s">
        <v>1486</v>
      </c>
      <c r="Z66" s="120" t="s">
        <v>1486</v>
      </c>
      <c r="AA66" s="120" t="s">
        <v>1486</v>
      </c>
      <c r="AB66" s="120" t="s">
        <v>1486</v>
      </c>
      <c r="AC66" s="76"/>
      <c r="AD66" s="76"/>
      <c r="AE66" s="112" t="s">
        <v>1137</v>
      </c>
      <c r="AF66" s="119" t="s">
        <v>1676</v>
      </c>
      <c r="AG66" s="114">
        <v>20</v>
      </c>
      <c r="AH66" s="114">
        <v>20</v>
      </c>
      <c r="AI66" s="114">
        <v>40</v>
      </c>
      <c r="AJ66" s="114">
        <v>40</v>
      </c>
    </row>
    <row r="67" spans="1:36" s="81" customFormat="1" ht="12" customHeight="1" x14ac:dyDescent="0.25">
      <c r="A67" s="103" t="s">
        <v>1573</v>
      </c>
      <c r="B67" s="104">
        <v>10.83</v>
      </c>
      <c r="C67" s="115">
        <f>IF(ISNUMBER(SUMIF(REGION!$B$5:$B$356,'REGION INN'!$B67,REGION!$Z$5:$Z$356)),SUMIF(REGION!$B$5:$B$356,'REGION INN'!$B67,REGION!$Z$5:$Z$356),0)</f>
        <v>0</v>
      </c>
      <c r="D67" s="107">
        <f t="shared" ca="1" si="3"/>
        <v>0</v>
      </c>
      <c r="E67" s="107">
        <f t="shared" ca="1" si="4"/>
        <v>0</v>
      </c>
      <c r="F67" s="107">
        <f t="shared" ca="1" si="5"/>
        <v>0</v>
      </c>
      <c r="G67" s="107">
        <f t="shared" ca="1" si="6"/>
        <v>0</v>
      </c>
      <c r="H67" s="115">
        <f>IF(ISNUMBER(SUMIF(REGION!$B$5:$B$356,'REGION INN'!$B67,REGION!$AR$5:$AR$356)),SUMIF(REGION!$B$5:$B$356,'REGION INN'!$B67,REGION!$AR$5:$AR$356),0)</f>
        <v>0</v>
      </c>
      <c r="I67" s="107">
        <f t="shared" ca="1" si="7"/>
        <v>0</v>
      </c>
      <c r="J67" s="107">
        <f t="shared" ca="1" si="8"/>
        <v>0</v>
      </c>
      <c r="K67" s="107">
        <f t="shared" ca="1" si="9"/>
        <v>0</v>
      </c>
      <c r="L67" s="107">
        <f t="shared" ca="1" si="10"/>
        <v>0</v>
      </c>
      <c r="M67" s="107"/>
      <c r="N67" s="116">
        <f t="shared" ca="1" si="11"/>
        <v>0</v>
      </c>
      <c r="O67" s="116">
        <f t="shared" ca="1" si="12"/>
        <v>0</v>
      </c>
      <c r="P67" s="116">
        <f t="shared" ca="1" si="13"/>
        <v>0</v>
      </c>
      <c r="Q67" s="116">
        <f t="shared" ca="1" si="14"/>
        <v>0</v>
      </c>
      <c r="R67" s="116">
        <f t="shared" ca="1" si="15"/>
        <v>0</v>
      </c>
      <c r="S67" s="116">
        <f t="shared" ca="1" si="16"/>
        <v>0</v>
      </c>
      <c r="T67" s="116">
        <f t="shared" ca="1" si="17"/>
        <v>0</v>
      </c>
      <c r="U67" s="116">
        <f t="shared" ca="1" si="18"/>
        <v>0</v>
      </c>
      <c r="V67" s="76"/>
      <c r="W67" s="81" t="s">
        <v>1670</v>
      </c>
      <c r="X67" s="119" t="s">
        <v>1671</v>
      </c>
      <c r="Y67" s="120" t="s">
        <v>1486</v>
      </c>
      <c r="Z67" s="120" t="s">
        <v>1486</v>
      </c>
      <c r="AA67" s="120" t="s">
        <v>1486</v>
      </c>
      <c r="AB67" s="120" t="s">
        <v>1486</v>
      </c>
      <c r="AC67" s="76"/>
      <c r="AD67" s="76"/>
      <c r="AE67" s="112" t="s">
        <v>1139</v>
      </c>
      <c r="AF67" s="119" t="s">
        <v>1682</v>
      </c>
      <c r="AG67" s="114">
        <v>20</v>
      </c>
      <c r="AH67" s="114">
        <v>20</v>
      </c>
      <c r="AI67" s="114">
        <v>40</v>
      </c>
      <c r="AJ67" s="114">
        <v>40</v>
      </c>
    </row>
    <row r="68" spans="1:36" s="81" customFormat="1" ht="12" customHeight="1" x14ac:dyDescent="0.25">
      <c r="A68" s="103" t="s">
        <v>1575</v>
      </c>
      <c r="B68" s="104">
        <v>10.84</v>
      </c>
      <c r="C68" s="115">
        <f>IF(ISNUMBER(SUMIF(REGION!$B$5:$B$356,'REGION INN'!$B68,REGION!$Z$5:$Z$356)),SUMIF(REGION!$B$5:$B$356,'REGION INN'!$B68,REGION!$Z$5:$Z$356),0)</f>
        <v>0</v>
      </c>
      <c r="D68" s="107">
        <f t="shared" ca="1" si="3"/>
        <v>0</v>
      </c>
      <c r="E68" s="107">
        <f t="shared" ca="1" si="4"/>
        <v>0</v>
      </c>
      <c r="F68" s="107">
        <f t="shared" ca="1" si="5"/>
        <v>0</v>
      </c>
      <c r="G68" s="107">
        <f t="shared" ca="1" si="6"/>
        <v>0</v>
      </c>
      <c r="H68" s="115">
        <f>IF(ISNUMBER(SUMIF(REGION!$B$5:$B$356,'REGION INN'!$B68,REGION!$AR$5:$AR$356)),SUMIF(REGION!$B$5:$B$356,'REGION INN'!$B68,REGION!$AR$5:$AR$356),0)</f>
        <v>0</v>
      </c>
      <c r="I68" s="107">
        <f t="shared" ca="1" si="7"/>
        <v>0</v>
      </c>
      <c r="J68" s="107">
        <f t="shared" ca="1" si="8"/>
        <v>0</v>
      </c>
      <c r="K68" s="107">
        <f t="shared" ca="1" si="9"/>
        <v>0</v>
      </c>
      <c r="L68" s="107">
        <f t="shared" ca="1" si="10"/>
        <v>0</v>
      </c>
      <c r="M68" s="107"/>
      <c r="N68" s="116">
        <f t="shared" ca="1" si="11"/>
        <v>0</v>
      </c>
      <c r="O68" s="116">
        <f t="shared" ca="1" si="12"/>
        <v>0</v>
      </c>
      <c r="P68" s="116">
        <f t="shared" ca="1" si="13"/>
        <v>0</v>
      </c>
      <c r="Q68" s="116">
        <f t="shared" ca="1" si="14"/>
        <v>0</v>
      </c>
      <c r="R68" s="116">
        <f t="shared" ca="1" si="15"/>
        <v>0</v>
      </c>
      <c r="S68" s="116">
        <f t="shared" ca="1" si="16"/>
        <v>0</v>
      </c>
      <c r="T68" s="116">
        <f t="shared" ca="1" si="17"/>
        <v>0</v>
      </c>
      <c r="U68" s="116">
        <f t="shared" ca="1" si="18"/>
        <v>0</v>
      </c>
      <c r="V68" s="76"/>
      <c r="W68" s="81" t="s">
        <v>1674</v>
      </c>
      <c r="X68" s="119" t="s">
        <v>1675</v>
      </c>
      <c r="Y68" s="120" t="s">
        <v>1486</v>
      </c>
      <c r="Z68" s="120" t="s">
        <v>1486</v>
      </c>
      <c r="AA68" s="120" t="s">
        <v>1486</v>
      </c>
      <c r="AB68" s="120" t="s">
        <v>1486</v>
      </c>
      <c r="AC68" s="76"/>
      <c r="AD68" s="76"/>
      <c r="AE68" s="112" t="s">
        <v>1683</v>
      </c>
      <c r="AF68" s="119" t="s">
        <v>1684</v>
      </c>
      <c r="AG68" s="120" t="s">
        <v>1486</v>
      </c>
      <c r="AH68" s="120" t="s">
        <v>1486</v>
      </c>
      <c r="AI68" s="120" t="s">
        <v>1486</v>
      </c>
      <c r="AJ68" s="120" t="s">
        <v>1486</v>
      </c>
    </row>
    <row r="69" spans="1:36" s="81" customFormat="1" ht="12" customHeight="1" x14ac:dyDescent="0.25">
      <c r="A69" s="103" t="s">
        <v>1577</v>
      </c>
      <c r="B69" s="104">
        <v>10.85</v>
      </c>
      <c r="C69" s="115">
        <f>IF(ISNUMBER(SUMIF(REGION!$B$5:$B$356,'REGION INN'!$B69,REGION!$Z$5:$Z$356)),SUMIF(REGION!$B$5:$B$356,'REGION INN'!$B69,REGION!$Z$5:$Z$356),0)</f>
        <v>0</v>
      </c>
      <c r="D69" s="107">
        <f t="shared" ca="1" si="3"/>
        <v>0</v>
      </c>
      <c r="E69" s="107">
        <f t="shared" ca="1" si="4"/>
        <v>0</v>
      </c>
      <c r="F69" s="107">
        <f t="shared" ca="1" si="5"/>
        <v>0</v>
      </c>
      <c r="G69" s="107">
        <f t="shared" ca="1" si="6"/>
        <v>0</v>
      </c>
      <c r="H69" s="115">
        <f>IF(ISNUMBER(SUMIF(REGION!$B$5:$B$356,'REGION INN'!$B69,REGION!$AR$5:$AR$356)),SUMIF(REGION!$B$5:$B$356,'REGION INN'!$B69,REGION!$AR$5:$AR$356),0)</f>
        <v>0</v>
      </c>
      <c r="I69" s="107">
        <f t="shared" ca="1" si="7"/>
        <v>0</v>
      </c>
      <c r="J69" s="107">
        <f t="shared" ca="1" si="8"/>
        <v>0</v>
      </c>
      <c r="K69" s="107">
        <f t="shared" ca="1" si="9"/>
        <v>0</v>
      </c>
      <c r="L69" s="107">
        <f t="shared" ca="1" si="10"/>
        <v>0</v>
      </c>
      <c r="M69" s="107"/>
      <c r="N69" s="116">
        <f t="shared" ca="1" si="11"/>
        <v>0</v>
      </c>
      <c r="O69" s="116">
        <f t="shared" ca="1" si="12"/>
        <v>0</v>
      </c>
      <c r="P69" s="116">
        <f t="shared" ca="1" si="13"/>
        <v>0</v>
      </c>
      <c r="Q69" s="116">
        <f t="shared" ca="1" si="14"/>
        <v>0</v>
      </c>
      <c r="R69" s="116">
        <f t="shared" ca="1" si="15"/>
        <v>0</v>
      </c>
      <c r="S69" s="116">
        <f t="shared" ca="1" si="16"/>
        <v>0</v>
      </c>
      <c r="T69" s="116">
        <f t="shared" ca="1" si="17"/>
        <v>0</v>
      </c>
      <c r="U69" s="116">
        <f t="shared" ca="1" si="18"/>
        <v>0</v>
      </c>
      <c r="V69" s="76"/>
      <c r="W69" s="81" t="s">
        <v>1137</v>
      </c>
      <c r="X69" s="119">
        <v>17</v>
      </c>
      <c r="Y69" s="120">
        <v>25</v>
      </c>
      <c r="Z69" s="120">
        <v>25</v>
      </c>
      <c r="AA69" s="120" t="s">
        <v>1486</v>
      </c>
      <c r="AB69" s="120">
        <v>25</v>
      </c>
      <c r="AC69" s="76"/>
      <c r="AD69" s="76"/>
      <c r="AE69" s="112" t="s">
        <v>1685</v>
      </c>
      <c r="AF69" s="119" t="s">
        <v>1686</v>
      </c>
      <c r="AG69" s="120" t="s">
        <v>1486</v>
      </c>
      <c r="AH69" s="120" t="s">
        <v>1486</v>
      </c>
      <c r="AI69" s="120" t="s">
        <v>1486</v>
      </c>
      <c r="AJ69" s="120" t="s">
        <v>1486</v>
      </c>
    </row>
    <row r="70" spans="1:36" s="81" customFormat="1" ht="12" customHeight="1" x14ac:dyDescent="0.25">
      <c r="A70" s="103" t="s">
        <v>1579</v>
      </c>
      <c r="B70" s="104">
        <v>10.86</v>
      </c>
      <c r="C70" s="115">
        <f>IF(ISNUMBER(SUMIF(REGION!$B$5:$B$356,'REGION INN'!$B70,REGION!$Z$5:$Z$356)),SUMIF(REGION!$B$5:$B$356,'REGION INN'!$B70,REGION!$Z$5:$Z$356),0)</f>
        <v>0</v>
      </c>
      <c r="D70" s="107">
        <f t="shared" ca="1" si="3"/>
        <v>0</v>
      </c>
      <c r="E70" s="107">
        <f t="shared" ca="1" si="4"/>
        <v>0</v>
      </c>
      <c r="F70" s="107">
        <f t="shared" ca="1" si="5"/>
        <v>0</v>
      </c>
      <c r="G70" s="107">
        <f t="shared" ca="1" si="6"/>
        <v>0</v>
      </c>
      <c r="H70" s="115">
        <f>IF(ISNUMBER(SUMIF(REGION!$B$5:$B$356,'REGION INN'!$B70,REGION!$AR$5:$AR$356)),SUMIF(REGION!$B$5:$B$356,'REGION INN'!$B70,REGION!$AR$5:$AR$356),0)</f>
        <v>0</v>
      </c>
      <c r="I70" s="107">
        <f t="shared" ca="1" si="7"/>
        <v>0</v>
      </c>
      <c r="J70" s="107">
        <f t="shared" ca="1" si="8"/>
        <v>0</v>
      </c>
      <c r="K70" s="107">
        <f t="shared" ca="1" si="9"/>
        <v>0</v>
      </c>
      <c r="L70" s="107">
        <f t="shared" ca="1" si="10"/>
        <v>0</v>
      </c>
      <c r="M70" s="107"/>
      <c r="N70" s="116">
        <f t="shared" ca="1" si="11"/>
        <v>0</v>
      </c>
      <c r="O70" s="116">
        <f t="shared" ca="1" si="12"/>
        <v>0</v>
      </c>
      <c r="P70" s="116">
        <f t="shared" ca="1" si="13"/>
        <v>0</v>
      </c>
      <c r="Q70" s="116">
        <f t="shared" ca="1" si="14"/>
        <v>0</v>
      </c>
      <c r="R70" s="116">
        <f t="shared" ca="1" si="15"/>
        <v>0</v>
      </c>
      <c r="S70" s="116">
        <f t="shared" ca="1" si="16"/>
        <v>0</v>
      </c>
      <c r="T70" s="116">
        <f t="shared" ca="1" si="17"/>
        <v>0</v>
      </c>
      <c r="U70" s="116">
        <f t="shared" ca="1" si="18"/>
        <v>0</v>
      </c>
      <c r="V70" s="76"/>
      <c r="W70" s="81" t="s">
        <v>1139</v>
      </c>
      <c r="X70" s="119" t="s">
        <v>1682</v>
      </c>
      <c r="Y70" s="120">
        <v>25</v>
      </c>
      <c r="Z70" s="120">
        <v>25</v>
      </c>
      <c r="AA70" s="120" t="s">
        <v>1486</v>
      </c>
      <c r="AB70" s="120">
        <v>25</v>
      </c>
      <c r="AC70" s="76"/>
      <c r="AD70" s="76"/>
      <c r="AE70" s="112" t="s">
        <v>1687</v>
      </c>
      <c r="AF70" s="119" t="s">
        <v>1688</v>
      </c>
      <c r="AG70" s="114">
        <v>100</v>
      </c>
      <c r="AH70" s="114">
        <v>100</v>
      </c>
      <c r="AI70" s="114">
        <v>100</v>
      </c>
      <c r="AJ70" s="114">
        <v>100</v>
      </c>
    </row>
    <row r="71" spans="1:36" s="81" customFormat="1" ht="12" customHeight="1" x14ac:dyDescent="0.25">
      <c r="A71" s="103" t="s">
        <v>1581</v>
      </c>
      <c r="B71" s="104">
        <v>10.89</v>
      </c>
      <c r="C71" s="115">
        <f>IF(ISNUMBER(SUMIF(REGION!$B$5:$B$356,'REGION INN'!$B71,REGION!$Z$5:$Z$356)),SUMIF(REGION!$B$5:$B$356,'REGION INN'!$B71,REGION!$Z$5:$Z$356),0)</f>
        <v>0</v>
      </c>
      <c r="D71" s="107">
        <f t="shared" ref="D71:D134" ca="1" si="19">SUMIF($W$6:$W$416,$A71,Y$6:Y$415)</f>
        <v>0</v>
      </c>
      <c r="E71" s="107">
        <f t="shared" ref="E71:E134" ca="1" si="20">SUMIF($W$6:$W$416,$A71,Z$6:Z$415)</f>
        <v>0</v>
      </c>
      <c r="F71" s="107">
        <f t="shared" ref="F71:F134" ca="1" si="21">SUMIF($W$6:$W$416,$A71,AA$6:AA$415)</f>
        <v>0</v>
      </c>
      <c r="G71" s="107">
        <f t="shared" ref="G71:G134" ca="1" si="22">SUMIF($W$6:$W$416,$A71,AB$6:AB$415)</f>
        <v>0</v>
      </c>
      <c r="H71" s="115">
        <f>IF(ISNUMBER(SUMIF(REGION!$B$5:$B$356,'REGION INN'!$B71,REGION!$AR$5:$AR$356)),SUMIF(REGION!$B$5:$B$356,'REGION INN'!$B71,REGION!$AR$5:$AR$356),0)</f>
        <v>0</v>
      </c>
      <c r="I71" s="107">
        <f t="shared" ref="I71:I134" ca="1" si="23">SUMIF($AE$6:$AE$416,$A71,AG$6:AG$415)</f>
        <v>0</v>
      </c>
      <c r="J71" s="107">
        <f t="shared" ref="J71:J134" ca="1" si="24">SUMIF($AE$6:$AE$416,$A71,AH$6:AH$415)</f>
        <v>0</v>
      </c>
      <c r="K71" s="107">
        <f t="shared" ref="K71:K134" ca="1" si="25">SUMIF($AE$6:$AE$416,$A71,AI$6:AI$415)</f>
        <v>0</v>
      </c>
      <c r="L71" s="107">
        <f t="shared" ref="L71:L134" ca="1" si="26">SUMIF($AE$6:$AE$416,$A71,AJ$6:AJ$415)</f>
        <v>0</v>
      </c>
      <c r="M71" s="107"/>
      <c r="N71" s="116">
        <f t="shared" ref="N71:N134" ca="1" si="27">D71/100*$C71</f>
        <v>0</v>
      </c>
      <c r="O71" s="116">
        <f t="shared" ref="O71:O134" ca="1" si="28">E71/100*$C71</f>
        <v>0</v>
      </c>
      <c r="P71" s="116">
        <f t="shared" ref="P71:P134" ca="1" si="29">F71/100*$C71</f>
        <v>0</v>
      </c>
      <c r="Q71" s="116">
        <f t="shared" ref="Q71:Q134" ca="1" si="30">G71/100*$C71</f>
        <v>0</v>
      </c>
      <c r="R71" s="116">
        <f t="shared" ref="R71:R134" ca="1" si="31">I71/100*$H71</f>
        <v>0</v>
      </c>
      <c r="S71" s="116">
        <f t="shared" ref="S71:S134" ca="1" si="32">J71/100*$H71</f>
        <v>0</v>
      </c>
      <c r="T71" s="116">
        <f t="shared" ref="T71:T134" ca="1" si="33">K71/100*$H71</f>
        <v>0</v>
      </c>
      <c r="U71" s="116">
        <f t="shared" ref="U71:U134" ca="1" si="34">L71/100*$H71</f>
        <v>0</v>
      </c>
      <c r="V71" s="76"/>
      <c r="W71" s="81" t="s">
        <v>1683</v>
      </c>
      <c r="X71" s="119" t="s">
        <v>1684</v>
      </c>
      <c r="Y71" s="120" t="s">
        <v>1486</v>
      </c>
      <c r="Z71" s="120" t="s">
        <v>1486</v>
      </c>
      <c r="AA71" s="120" t="s">
        <v>1486</v>
      </c>
      <c r="AB71" s="120" t="s">
        <v>1486</v>
      </c>
      <c r="AC71" s="76"/>
      <c r="AD71" s="76"/>
      <c r="AE71" s="112" t="s">
        <v>1691</v>
      </c>
      <c r="AF71" s="119" t="s">
        <v>1692</v>
      </c>
      <c r="AG71" s="120" t="s">
        <v>1486</v>
      </c>
      <c r="AH71" s="120" t="s">
        <v>1486</v>
      </c>
      <c r="AI71" s="114">
        <v>100</v>
      </c>
      <c r="AJ71" s="114">
        <v>100</v>
      </c>
    </row>
    <row r="72" spans="1:36" s="81" customFormat="1" ht="12" customHeight="1" x14ac:dyDescent="0.25">
      <c r="A72" s="103" t="s">
        <v>1119</v>
      </c>
      <c r="B72" s="104">
        <v>10.9</v>
      </c>
      <c r="C72" s="115">
        <f>IF(ISNUMBER(SUMIF(REGION!$B$5:$B$356,'REGION INN'!$B72,REGION!$Z$5:$Z$356)),SUMIF(REGION!$B$5:$B$356,'REGION INN'!$B72,REGION!$Z$5:$Z$356),0)</f>
        <v>9</v>
      </c>
      <c r="D72" s="107">
        <f t="shared" ca="1" si="19"/>
        <v>0</v>
      </c>
      <c r="E72" s="107">
        <f t="shared" ca="1" si="20"/>
        <v>0</v>
      </c>
      <c r="F72" s="107">
        <f t="shared" ca="1" si="21"/>
        <v>0</v>
      </c>
      <c r="G72" s="107">
        <f t="shared" ca="1" si="22"/>
        <v>0</v>
      </c>
      <c r="H72" s="115">
        <f>IF(ISNUMBER(SUMIF(REGION!$B$5:$B$356,'REGION INN'!$B72,REGION!$AR$5:$AR$356)),SUMIF(REGION!$B$5:$B$356,'REGION INN'!$B72,REGION!$AR$5:$AR$356),0)</f>
        <v>2</v>
      </c>
      <c r="I72" s="107">
        <f t="shared" ca="1" si="23"/>
        <v>0</v>
      </c>
      <c r="J72" s="107">
        <f t="shared" ca="1" si="24"/>
        <v>0</v>
      </c>
      <c r="K72" s="107">
        <f t="shared" ca="1" si="25"/>
        <v>0</v>
      </c>
      <c r="L72" s="107">
        <f t="shared" ca="1" si="26"/>
        <v>0</v>
      </c>
      <c r="M72" s="107"/>
      <c r="N72" s="116">
        <f t="shared" ca="1" si="27"/>
        <v>0</v>
      </c>
      <c r="O72" s="116">
        <f t="shared" ca="1" si="28"/>
        <v>0</v>
      </c>
      <c r="P72" s="116">
        <f t="shared" ca="1" si="29"/>
        <v>0</v>
      </c>
      <c r="Q72" s="116">
        <f t="shared" ca="1" si="30"/>
        <v>0</v>
      </c>
      <c r="R72" s="116">
        <f t="shared" ca="1" si="31"/>
        <v>0</v>
      </c>
      <c r="S72" s="116">
        <f t="shared" ca="1" si="32"/>
        <v>0</v>
      </c>
      <c r="T72" s="116">
        <f t="shared" ca="1" si="33"/>
        <v>0</v>
      </c>
      <c r="U72" s="116">
        <f t="shared" ca="1" si="34"/>
        <v>0</v>
      </c>
      <c r="V72" s="76"/>
      <c r="W72" s="81" t="s">
        <v>1685</v>
      </c>
      <c r="X72" s="119" t="s">
        <v>1686</v>
      </c>
      <c r="Y72" s="120" t="s">
        <v>1486</v>
      </c>
      <c r="Z72" s="120" t="s">
        <v>1486</v>
      </c>
      <c r="AA72" s="120" t="s">
        <v>1486</v>
      </c>
      <c r="AB72" s="120" t="s">
        <v>1486</v>
      </c>
      <c r="AC72" s="76"/>
      <c r="AD72" s="76"/>
      <c r="AE72" s="112" t="s">
        <v>1140</v>
      </c>
      <c r="AF72" s="119" t="s">
        <v>1693</v>
      </c>
      <c r="AG72" s="114">
        <v>25</v>
      </c>
      <c r="AH72" s="114">
        <v>25</v>
      </c>
      <c r="AI72" s="114">
        <v>25</v>
      </c>
      <c r="AJ72" s="114">
        <v>25</v>
      </c>
    </row>
    <row r="73" spans="1:36" s="81" customFormat="1" ht="12" customHeight="1" x14ac:dyDescent="0.25">
      <c r="A73" s="103" t="s">
        <v>1584</v>
      </c>
      <c r="B73" s="104">
        <v>10.91</v>
      </c>
      <c r="C73" s="115">
        <f>IF(ISNUMBER(SUMIF(REGION!$B$5:$B$356,'REGION INN'!$B73,REGION!$Z$5:$Z$356)),SUMIF(REGION!$B$5:$B$356,'REGION INN'!$B73,REGION!$Z$5:$Z$356),0)</f>
        <v>0</v>
      </c>
      <c r="D73" s="107">
        <f t="shared" ca="1" si="19"/>
        <v>0</v>
      </c>
      <c r="E73" s="107">
        <f t="shared" ca="1" si="20"/>
        <v>0</v>
      </c>
      <c r="F73" s="107">
        <f t="shared" ca="1" si="21"/>
        <v>0</v>
      </c>
      <c r="G73" s="107">
        <f t="shared" ca="1" si="22"/>
        <v>0</v>
      </c>
      <c r="H73" s="115">
        <f>IF(ISNUMBER(SUMIF(REGION!$B$5:$B$356,'REGION INN'!$B73,REGION!$AR$5:$AR$356)),SUMIF(REGION!$B$5:$B$356,'REGION INN'!$B73,REGION!$AR$5:$AR$356),0)</f>
        <v>0</v>
      </c>
      <c r="I73" s="107">
        <f t="shared" ca="1" si="23"/>
        <v>0</v>
      </c>
      <c r="J73" s="107">
        <f t="shared" ca="1" si="24"/>
        <v>0</v>
      </c>
      <c r="K73" s="107">
        <f t="shared" ca="1" si="25"/>
        <v>0</v>
      </c>
      <c r="L73" s="107">
        <f t="shared" ca="1" si="26"/>
        <v>0</v>
      </c>
      <c r="M73" s="107"/>
      <c r="N73" s="116">
        <f t="shared" ca="1" si="27"/>
        <v>0</v>
      </c>
      <c r="O73" s="116">
        <f t="shared" ca="1" si="28"/>
        <v>0</v>
      </c>
      <c r="P73" s="116">
        <f t="shared" ca="1" si="29"/>
        <v>0</v>
      </c>
      <c r="Q73" s="116">
        <f t="shared" ca="1" si="30"/>
        <v>0</v>
      </c>
      <c r="R73" s="116">
        <f t="shared" ca="1" si="31"/>
        <v>0</v>
      </c>
      <c r="S73" s="116">
        <f t="shared" ca="1" si="32"/>
        <v>0</v>
      </c>
      <c r="T73" s="116">
        <f t="shared" ca="1" si="33"/>
        <v>0</v>
      </c>
      <c r="U73" s="116">
        <f t="shared" ca="1" si="34"/>
        <v>0</v>
      </c>
      <c r="V73" s="76"/>
      <c r="W73" s="81" t="s">
        <v>1687</v>
      </c>
      <c r="X73" s="119" t="s">
        <v>1688</v>
      </c>
      <c r="Y73" s="120">
        <v>100</v>
      </c>
      <c r="Z73" s="120">
        <v>100</v>
      </c>
      <c r="AA73" s="120" t="s">
        <v>1486</v>
      </c>
      <c r="AB73" s="120">
        <v>100</v>
      </c>
      <c r="AC73" s="76"/>
      <c r="AD73" s="76"/>
      <c r="AE73" s="112" t="s">
        <v>1141</v>
      </c>
      <c r="AF73" s="119" t="s">
        <v>1694</v>
      </c>
      <c r="AG73" s="114">
        <v>25</v>
      </c>
      <c r="AH73" s="114">
        <v>25</v>
      </c>
      <c r="AI73" s="114">
        <v>25</v>
      </c>
      <c r="AJ73" s="114">
        <v>25</v>
      </c>
    </row>
    <row r="74" spans="1:36" s="81" customFormat="1" ht="12" customHeight="1" x14ac:dyDescent="0.25">
      <c r="A74" s="103" t="s">
        <v>1586</v>
      </c>
      <c r="B74" s="104">
        <v>10.92</v>
      </c>
      <c r="C74" s="115">
        <f>IF(ISNUMBER(SUMIF(REGION!$B$5:$B$356,'REGION INN'!$B74,REGION!$Z$5:$Z$356)),SUMIF(REGION!$B$5:$B$356,'REGION INN'!$B74,REGION!$Z$5:$Z$356),0)</f>
        <v>0</v>
      </c>
      <c r="D74" s="107">
        <f t="shared" ca="1" si="19"/>
        <v>0</v>
      </c>
      <c r="E74" s="107">
        <f t="shared" ca="1" si="20"/>
        <v>0</v>
      </c>
      <c r="F74" s="107">
        <f t="shared" ca="1" si="21"/>
        <v>0</v>
      </c>
      <c r="G74" s="107">
        <f t="shared" ca="1" si="22"/>
        <v>0</v>
      </c>
      <c r="H74" s="115">
        <f>IF(ISNUMBER(SUMIF(REGION!$B$5:$B$356,'REGION INN'!$B74,REGION!$AR$5:$AR$356)),SUMIF(REGION!$B$5:$B$356,'REGION INN'!$B74,REGION!$AR$5:$AR$356),0)</f>
        <v>0</v>
      </c>
      <c r="I74" s="107">
        <f t="shared" ca="1" si="23"/>
        <v>0</v>
      </c>
      <c r="J74" s="107">
        <f t="shared" ca="1" si="24"/>
        <v>0</v>
      </c>
      <c r="K74" s="107">
        <f t="shared" ca="1" si="25"/>
        <v>0</v>
      </c>
      <c r="L74" s="107">
        <f t="shared" ca="1" si="26"/>
        <v>0</v>
      </c>
      <c r="M74" s="107"/>
      <c r="N74" s="116">
        <f t="shared" ca="1" si="27"/>
        <v>0</v>
      </c>
      <c r="O74" s="116">
        <f t="shared" ca="1" si="28"/>
        <v>0</v>
      </c>
      <c r="P74" s="116">
        <f t="shared" ca="1" si="29"/>
        <v>0</v>
      </c>
      <c r="Q74" s="116">
        <f t="shared" ca="1" si="30"/>
        <v>0</v>
      </c>
      <c r="R74" s="116">
        <f t="shared" ca="1" si="31"/>
        <v>0</v>
      </c>
      <c r="S74" s="116">
        <f t="shared" ca="1" si="32"/>
        <v>0</v>
      </c>
      <c r="T74" s="116">
        <f t="shared" ca="1" si="33"/>
        <v>0</v>
      </c>
      <c r="U74" s="116">
        <f t="shared" ca="1" si="34"/>
        <v>0</v>
      </c>
      <c r="V74" s="76"/>
      <c r="W74" s="81" t="s">
        <v>1691</v>
      </c>
      <c r="X74" s="119" t="s">
        <v>1692</v>
      </c>
      <c r="Y74" s="120" t="s">
        <v>1486</v>
      </c>
      <c r="Z74" s="120" t="s">
        <v>1486</v>
      </c>
      <c r="AA74" s="120" t="s">
        <v>1486</v>
      </c>
      <c r="AB74" s="120" t="s">
        <v>1486</v>
      </c>
      <c r="AC74" s="76"/>
      <c r="AD74" s="76"/>
      <c r="AE74" s="112" t="s">
        <v>1695</v>
      </c>
      <c r="AF74" s="119" t="s">
        <v>1696</v>
      </c>
      <c r="AG74" s="120" t="s">
        <v>1486</v>
      </c>
      <c r="AH74" s="120" t="s">
        <v>1486</v>
      </c>
      <c r="AI74" s="120" t="s">
        <v>1486</v>
      </c>
      <c r="AJ74" s="120" t="s">
        <v>1486</v>
      </c>
    </row>
    <row r="75" spans="1:36" s="81" customFormat="1" ht="12" customHeight="1" x14ac:dyDescent="0.25">
      <c r="A75" s="103" t="s">
        <v>1120</v>
      </c>
      <c r="B75" s="104">
        <v>11</v>
      </c>
      <c r="C75" s="115">
        <f>IF(ISNUMBER(SUMIF(REGION!$B$5:$B$356,'REGION INN'!$B75,REGION!$Z$5:$Z$356)),SUMIF(REGION!$B$5:$B$356,'REGION INN'!$B75,REGION!$Z$5:$Z$356),0)</f>
        <v>32</v>
      </c>
      <c r="D75" s="107">
        <f t="shared" ca="1" si="19"/>
        <v>80</v>
      </c>
      <c r="E75" s="107">
        <f t="shared" ca="1" si="20"/>
        <v>60</v>
      </c>
      <c r="F75" s="107">
        <f t="shared" ca="1" si="21"/>
        <v>0</v>
      </c>
      <c r="G75" s="107">
        <f t="shared" ca="1" si="22"/>
        <v>40</v>
      </c>
      <c r="H75" s="115">
        <f>IF(ISNUMBER(SUMIF(REGION!$B$5:$B$356,'REGION INN'!$B75,REGION!$AR$5:$AR$356)),SUMIF(REGION!$B$5:$B$356,'REGION INN'!$B75,REGION!$AR$5:$AR$356),0)</f>
        <v>18</v>
      </c>
      <c r="I75" s="107">
        <f t="shared" ca="1" si="23"/>
        <v>125</v>
      </c>
      <c r="J75" s="107">
        <f t="shared" ca="1" si="24"/>
        <v>100</v>
      </c>
      <c r="K75" s="107">
        <f t="shared" ca="1" si="25"/>
        <v>25</v>
      </c>
      <c r="L75" s="107">
        <f t="shared" ca="1" si="26"/>
        <v>75</v>
      </c>
      <c r="M75" s="107"/>
      <c r="N75" s="116">
        <f t="shared" ca="1" si="27"/>
        <v>25.6</v>
      </c>
      <c r="O75" s="116">
        <f t="shared" ca="1" si="28"/>
        <v>19.2</v>
      </c>
      <c r="P75" s="116">
        <f t="shared" ca="1" si="29"/>
        <v>0</v>
      </c>
      <c r="Q75" s="116">
        <f t="shared" ca="1" si="30"/>
        <v>12.8</v>
      </c>
      <c r="R75" s="116">
        <f t="shared" ca="1" si="31"/>
        <v>22.5</v>
      </c>
      <c r="S75" s="116">
        <f t="shared" ca="1" si="32"/>
        <v>18</v>
      </c>
      <c r="T75" s="116">
        <f t="shared" ca="1" si="33"/>
        <v>4.5</v>
      </c>
      <c r="U75" s="116">
        <f t="shared" ca="1" si="34"/>
        <v>13.5</v>
      </c>
      <c r="V75" s="76"/>
      <c r="W75" s="81" t="s">
        <v>1140</v>
      </c>
      <c r="X75" s="119">
        <v>18</v>
      </c>
      <c r="Y75" s="120" t="s">
        <v>1486</v>
      </c>
      <c r="Z75" s="120" t="s">
        <v>1486</v>
      </c>
      <c r="AA75" s="120" t="s">
        <v>1486</v>
      </c>
      <c r="AB75" s="120" t="s">
        <v>1486</v>
      </c>
      <c r="AC75" s="76"/>
      <c r="AD75" s="76"/>
      <c r="AE75" s="112" t="s">
        <v>1697</v>
      </c>
      <c r="AF75" s="119" t="s">
        <v>1698</v>
      </c>
      <c r="AG75" s="114">
        <v>33.333333333333329</v>
      </c>
      <c r="AH75" s="114">
        <v>33.333333333333329</v>
      </c>
      <c r="AI75" s="114">
        <v>33.333333333333329</v>
      </c>
      <c r="AJ75" s="114">
        <v>33.333333333333329</v>
      </c>
    </row>
    <row r="76" spans="1:36" s="81" customFormat="1" ht="12" customHeight="1" x14ac:dyDescent="0.25">
      <c r="A76" s="103" t="s">
        <v>1120</v>
      </c>
      <c r="B76" s="104">
        <v>11</v>
      </c>
      <c r="C76" s="115">
        <f>IF(ISNUMBER(SUMIF(REGION!$B$5:$B$356,'REGION INN'!$B76,REGION!$Z$5:$Z$356)),SUMIF(REGION!$B$5:$B$356,'REGION INN'!$B76,REGION!$Z$5:$Z$356),0)</f>
        <v>32</v>
      </c>
      <c r="D76" s="107">
        <f t="shared" ca="1" si="19"/>
        <v>80</v>
      </c>
      <c r="E76" s="107">
        <f t="shared" ca="1" si="20"/>
        <v>60</v>
      </c>
      <c r="F76" s="107">
        <f t="shared" ca="1" si="21"/>
        <v>0</v>
      </c>
      <c r="G76" s="107">
        <f t="shared" ca="1" si="22"/>
        <v>40</v>
      </c>
      <c r="H76" s="115">
        <f>IF(ISNUMBER(SUMIF(REGION!$B$5:$B$356,'REGION INN'!$B76,REGION!$AR$5:$AR$356)),SUMIF(REGION!$B$5:$B$356,'REGION INN'!$B76,REGION!$AR$5:$AR$356),0)</f>
        <v>18</v>
      </c>
      <c r="I76" s="107">
        <f t="shared" ca="1" si="23"/>
        <v>125</v>
      </c>
      <c r="J76" s="107">
        <f t="shared" ca="1" si="24"/>
        <v>100</v>
      </c>
      <c r="K76" s="107">
        <f t="shared" ca="1" si="25"/>
        <v>25</v>
      </c>
      <c r="L76" s="107">
        <f t="shared" ca="1" si="26"/>
        <v>75</v>
      </c>
      <c r="M76" s="107"/>
      <c r="N76" s="116">
        <f t="shared" ca="1" si="27"/>
        <v>25.6</v>
      </c>
      <c r="O76" s="116">
        <f t="shared" ca="1" si="28"/>
        <v>19.2</v>
      </c>
      <c r="P76" s="116">
        <f t="shared" ca="1" si="29"/>
        <v>0</v>
      </c>
      <c r="Q76" s="116">
        <f t="shared" ca="1" si="30"/>
        <v>12.8</v>
      </c>
      <c r="R76" s="116">
        <f t="shared" ca="1" si="31"/>
        <v>22.5</v>
      </c>
      <c r="S76" s="116">
        <f t="shared" ca="1" si="32"/>
        <v>18</v>
      </c>
      <c r="T76" s="116">
        <f t="shared" ca="1" si="33"/>
        <v>4.5</v>
      </c>
      <c r="U76" s="116">
        <f t="shared" ca="1" si="34"/>
        <v>13.5</v>
      </c>
      <c r="V76" s="76"/>
      <c r="W76" s="81" t="s">
        <v>1141</v>
      </c>
      <c r="X76" s="119" t="s">
        <v>1694</v>
      </c>
      <c r="Y76" s="120" t="s">
        <v>1486</v>
      </c>
      <c r="Z76" s="120" t="s">
        <v>1486</v>
      </c>
      <c r="AA76" s="120" t="s">
        <v>1486</v>
      </c>
      <c r="AB76" s="120" t="s">
        <v>1486</v>
      </c>
      <c r="AC76" s="76"/>
      <c r="AD76" s="76"/>
      <c r="AE76" s="112" t="s">
        <v>1143</v>
      </c>
      <c r="AF76" s="119" t="s">
        <v>1705</v>
      </c>
      <c r="AG76" s="120" t="s">
        <v>1486</v>
      </c>
      <c r="AH76" s="120" t="s">
        <v>1486</v>
      </c>
      <c r="AI76" s="120" t="s">
        <v>1486</v>
      </c>
      <c r="AJ76" s="120" t="s">
        <v>1486</v>
      </c>
    </row>
    <row r="77" spans="1:36" s="81" customFormat="1" ht="12" customHeight="1" x14ac:dyDescent="0.25">
      <c r="A77" s="103" t="s">
        <v>1590</v>
      </c>
      <c r="B77" s="104">
        <v>11.01</v>
      </c>
      <c r="C77" s="115">
        <f>IF(ISNUMBER(SUMIF(REGION!$B$5:$B$356,'REGION INN'!$B77,REGION!$Z$5:$Z$356)),SUMIF(REGION!$B$5:$B$356,'REGION INN'!$B77,REGION!$Z$5:$Z$356),0)</f>
        <v>0</v>
      </c>
      <c r="D77" s="107">
        <f t="shared" ca="1" si="19"/>
        <v>66.666666666666657</v>
      </c>
      <c r="E77" s="107">
        <f t="shared" ca="1" si="20"/>
        <v>0</v>
      </c>
      <c r="F77" s="107">
        <f t="shared" ca="1" si="21"/>
        <v>0</v>
      </c>
      <c r="G77" s="107">
        <f t="shared" ca="1" si="22"/>
        <v>33.333333333333329</v>
      </c>
      <c r="H77" s="115">
        <f>IF(ISNUMBER(SUMIF(REGION!$B$5:$B$356,'REGION INN'!$B77,REGION!$AR$5:$AR$356)),SUMIF(REGION!$B$5:$B$356,'REGION INN'!$B77,REGION!$AR$5:$AR$356),0)</f>
        <v>0</v>
      </c>
      <c r="I77" s="107">
        <f t="shared" ca="1" si="23"/>
        <v>100</v>
      </c>
      <c r="J77" s="107">
        <f t="shared" ca="1" si="24"/>
        <v>50</v>
      </c>
      <c r="K77" s="107">
        <f t="shared" ca="1" si="25"/>
        <v>0</v>
      </c>
      <c r="L77" s="107">
        <f t="shared" ca="1" si="26"/>
        <v>50</v>
      </c>
      <c r="M77" s="107"/>
      <c r="N77" s="116">
        <f t="shared" ca="1" si="27"/>
        <v>0</v>
      </c>
      <c r="O77" s="116">
        <f t="shared" ca="1" si="28"/>
        <v>0</v>
      </c>
      <c r="P77" s="116">
        <f t="shared" ca="1" si="29"/>
        <v>0</v>
      </c>
      <c r="Q77" s="116">
        <f t="shared" ca="1" si="30"/>
        <v>0</v>
      </c>
      <c r="R77" s="116">
        <f t="shared" ca="1" si="31"/>
        <v>0</v>
      </c>
      <c r="S77" s="116">
        <f t="shared" ca="1" si="32"/>
        <v>0</v>
      </c>
      <c r="T77" s="116">
        <f t="shared" ca="1" si="33"/>
        <v>0</v>
      </c>
      <c r="U77" s="116">
        <f t="shared" ca="1" si="34"/>
        <v>0</v>
      </c>
      <c r="V77" s="76"/>
      <c r="W77" s="81" t="s">
        <v>1695</v>
      </c>
      <c r="X77" s="119" t="s">
        <v>1696</v>
      </c>
      <c r="Y77" s="120" t="s">
        <v>1486</v>
      </c>
      <c r="Z77" s="120" t="s">
        <v>1486</v>
      </c>
      <c r="AA77" s="120" t="s">
        <v>1486</v>
      </c>
      <c r="AB77" s="120" t="s">
        <v>1486</v>
      </c>
      <c r="AC77" s="76"/>
      <c r="AD77" s="76"/>
      <c r="AE77" s="112" t="s">
        <v>1145</v>
      </c>
      <c r="AF77" s="119" t="s">
        <v>1708</v>
      </c>
      <c r="AG77" s="120" t="s">
        <v>1486</v>
      </c>
      <c r="AH77" s="120" t="s">
        <v>1486</v>
      </c>
      <c r="AI77" s="120" t="s">
        <v>1486</v>
      </c>
      <c r="AJ77" s="120" t="s">
        <v>1486</v>
      </c>
    </row>
    <row r="78" spans="1:36" s="81" customFormat="1" ht="12" customHeight="1" x14ac:dyDescent="0.25">
      <c r="A78" s="103" t="s">
        <v>1592</v>
      </c>
      <c r="B78" s="104">
        <v>11.02</v>
      </c>
      <c r="C78" s="115">
        <f>IF(ISNUMBER(SUMIF(REGION!$B$5:$B$356,'REGION INN'!$B78,REGION!$Z$5:$Z$356)),SUMIF(REGION!$B$5:$B$356,'REGION INN'!$B78,REGION!$Z$5:$Z$356),0)</f>
        <v>0</v>
      </c>
      <c r="D78" s="107">
        <f t="shared" ca="1" si="19"/>
        <v>0</v>
      </c>
      <c r="E78" s="107">
        <f t="shared" ca="1" si="20"/>
        <v>0</v>
      </c>
      <c r="F78" s="107">
        <f t="shared" ca="1" si="21"/>
        <v>0</v>
      </c>
      <c r="G78" s="107">
        <f t="shared" ca="1" si="22"/>
        <v>0</v>
      </c>
      <c r="H78" s="115">
        <f>IF(ISNUMBER(SUMIF(REGION!$B$5:$B$356,'REGION INN'!$B78,REGION!$AR$5:$AR$356)),SUMIF(REGION!$B$5:$B$356,'REGION INN'!$B78,REGION!$AR$5:$AR$356),0)</f>
        <v>0</v>
      </c>
      <c r="I78" s="107">
        <f t="shared" ca="1" si="23"/>
        <v>0</v>
      </c>
      <c r="J78" s="107">
        <f t="shared" ca="1" si="24"/>
        <v>0</v>
      </c>
      <c r="K78" s="107">
        <f t="shared" ca="1" si="25"/>
        <v>0</v>
      </c>
      <c r="L78" s="107">
        <f t="shared" ca="1" si="26"/>
        <v>0</v>
      </c>
      <c r="M78" s="107"/>
      <c r="N78" s="116">
        <f t="shared" ca="1" si="27"/>
        <v>0</v>
      </c>
      <c r="O78" s="116">
        <f t="shared" ca="1" si="28"/>
        <v>0</v>
      </c>
      <c r="P78" s="116">
        <f t="shared" ca="1" si="29"/>
        <v>0</v>
      </c>
      <c r="Q78" s="116">
        <f t="shared" ca="1" si="30"/>
        <v>0</v>
      </c>
      <c r="R78" s="116">
        <f t="shared" ca="1" si="31"/>
        <v>0</v>
      </c>
      <c r="S78" s="116">
        <f t="shared" ca="1" si="32"/>
        <v>0</v>
      </c>
      <c r="T78" s="116">
        <f t="shared" ca="1" si="33"/>
        <v>0</v>
      </c>
      <c r="U78" s="116">
        <f t="shared" ca="1" si="34"/>
        <v>0</v>
      </c>
      <c r="V78" s="76"/>
      <c r="W78" s="81" t="s">
        <v>1697</v>
      </c>
      <c r="X78" s="119" t="s">
        <v>1698</v>
      </c>
      <c r="Y78" s="120" t="s">
        <v>1486</v>
      </c>
      <c r="Z78" s="120" t="s">
        <v>1486</v>
      </c>
      <c r="AA78" s="120" t="s">
        <v>1486</v>
      </c>
      <c r="AB78" s="120" t="s">
        <v>1486</v>
      </c>
      <c r="AC78" s="76"/>
      <c r="AD78" s="76"/>
      <c r="AE78" s="112" t="s">
        <v>1145</v>
      </c>
      <c r="AF78" s="119" t="s">
        <v>1709</v>
      </c>
      <c r="AG78" s="120" t="s">
        <v>1486</v>
      </c>
      <c r="AH78" s="120" t="s">
        <v>1486</v>
      </c>
      <c r="AI78" s="120" t="s">
        <v>1486</v>
      </c>
      <c r="AJ78" s="120" t="s">
        <v>1486</v>
      </c>
    </row>
    <row r="79" spans="1:36" s="81" customFormat="1" ht="12" customHeight="1" x14ac:dyDescent="0.25">
      <c r="A79" s="103" t="s">
        <v>1594</v>
      </c>
      <c r="B79" s="104">
        <v>11.03</v>
      </c>
      <c r="C79" s="115">
        <f>IF(ISNUMBER(SUMIF(REGION!$B$5:$B$356,'REGION INN'!$B79,REGION!$Z$5:$Z$356)),SUMIF(REGION!$B$5:$B$356,'REGION INN'!$B79,REGION!$Z$5:$Z$356),0)</f>
        <v>0</v>
      </c>
      <c r="D79" s="107">
        <f t="shared" ca="1" si="19"/>
        <v>0</v>
      </c>
      <c r="E79" s="107">
        <f t="shared" ca="1" si="20"/>
        <v>0</v>
      </c>
      <c r="F79" s="107">
        <f t="shared" ca="1" si="21"/>
        <v>0</v>
      </c>
      <c r="G79" s="107">
        <f t="shared" ca="1" si="22"/>
        <v>0</v>
      </c>
      <c r="H79" s="115">
        <f>IF(ISNUMBER(SUMIF(REGION!$B$5:$B$356,'REGION INN'!$B79,REGION!$AR$5:$AR$356)),SUMIF(REGION!$B$5:$B$356,'REGION INN'!$B79,REGION!$AR$5:$AR$356),0)</f>
        <v>0</v>
      </c>
      <c r="I79" s="107">
        <f t="shared" ca="1" si="23"/>
        <v>0</v>
      </c>
      <c r="J79" s="107">
        <f t="shared" ca="1" si="24"/>
        <v>0</v>
      </c>
      <c r="K79" s="107">
        <f t="shared" ca="1" si="25"/>
        <v>0</v>
      </c>
      <c r="L79" s="107">
        <f t="shared" ca="1" si="26"/>
        <v>0</v>
      </c>
      <c r="M79" s="107"/>
      <c r="N79" s="116">
        <f t="shared" ca="1" si="27"/>
        <v>0</v>
      </c>
      <c r="O79" s="116">
        <f t="shared" ca="1" si="28"/>
        <v>0</v>
      </c>
      <c r="P79" s="116">
        <f t="shared" ca="1" si="29"/>
        <v>0</v>
      </c>
      <c r="Q79" s="116">
        <f t="shared" ca="1" si="30"/>
        <v>0</v>
      </c>
      <c r="R79" s="116">
        <f t="shared" ca="1" si="31"/>
        <v>0</v>
      </c>
      <c r="S79" s="116">
        <f t="shared" ca="1" si="32"/>
        <v>0</v>
      </c>
      <c r="T79" s="116">
        <f t="shared" ca="1" si="33"/>
        <v>0</v>
      </c>
      <c r="U79" s="116">
        <f t="shared" ca="1" si="34"/>
        <v>0</v>
      </c>
      <c r="V79" s="76"/>
      <c r="W79" s="81" t="s">
        <v>1143</v>
      </c>
      <c r="X79" s="119">
        <v>19</v>
      </c>
      <c r="Y79" s="120" t="s">
        <v>1486</v>
      </c>
      <c r="Z79" s="120" t="s">
        <v>1486</v>
      </c>
      <c r="AA79" s="120" t="s">
        <v>1486</v>
      </c>
      <c r="AB79" s="120" t="s">
        <v>1486</v>
      </c>
      <c r="AC79" s="76"/>
      <c r="AD79" s="76"/>
      <c r="AE79" s="112" t="s">
        <v>1146</v>
      </c>
      <c r="AF79" s="119" t="s">
        <v>1710</v>
      </c>
      <c r="AG79" s="114">
        <v>33.333333333333329</v>
      </c>
      <c r="AH79" s="114">
        <v>33.333333333333329</v>
      </c>
      <c r="AI79" s="120" t="s">
        <v>1486</v>
      </c>
      <c r="AJ79" s="120" t="s">
        <v>1486</v>
      </c>
    </row>
    <row r="80" spans="1:36" s="81" customFormat="1" ht="12" customHeight="1" x14ac:dyDescent="0.25">
      <c r="A80" s="103" t="s">
        <v>1598</v>
      </c>
      <c r="B80" s="104">
        <v>11.05</v>
      </c>
      <c r="C80" s="115">
        <f>IF(ISNUMBER(SUMIF(REGION!$B$5:$B$356,'REGION INN'!$B80,REGION!$Z$5:$Z$356)),SUMIF(REGION!$B$5:$B$356,'REGION INN'!$B80,REGION!$Z$5:$Z$356),0)</f>
        <v>0</v>
      </c>
      <c r="D80" s="107">
        <f t="shared" ca="1" si="19"/>
        <v>50</v>
      </c>
      <c r="E80" s="107">
        <f t="shared" ca="1" si="20"/>
        <v>100</v>
      </c>
      <c r="F80" s="107">
        <f t="shared" ca="1" si="21"/>
        <v>0</v>
      </c>
      <c r="G80" s="107">
        <f t="shared" ca="1" si="22"/>
        <v>0</v>
      </c>
      <c r="H80" s="115">
        <f>IF(ISNUMBER(SUMIF(REGION!$B$5:$B$356,'REGION INN'!$B80,REGION!$AR$5:$AR$356)),SUMIF(REGION!$B$5:$B$356,'REGION INN'!$B80,REGION!$AR$5:$AR$356),0)</f>
        <v>0</v>
      </c>
      <c r="I80" s="107">
        <f t="shared" ca="1" si="23"/>
        <v>100</v>
      </c>
      <c r="J80" s="107">
        <f t="shared" ca="1" si="24"/>
        <v>100</v>
      </c>
      <c r="K80" s="107">
        <f t="shared" ca="1" si="25"/>
        <v>0</v>
      </c>
      <c r="L80" s="107">
        <f t="shared" ca="1" si="26"/>
        <v>0</v>
      </c>
      <c r="M80" s="107"/>
      <c r="N80" s="116">
        <f t="shared" ca="1" si="27"/>
        <v>0</v>
      </c>
      <c r="O80" s="116">
        <f t="shared" ca="1" si="28"/>
        <v>0</v>
      </c>
      <c r="P80" s="116">
        <f t="shared" ca="1" si="29"/>
        <v>0</v>
      </c>
      <c r="Q80" s="116">
        <f t="shared" ca="1" si="30"/>
        <v>0</v>
      </c>
      <c r="R80" s="116">
        <f t="shared" ca="1" si="31"/>
        <v>0</v>
      </c>
      <c r="S80" s="116">
        <f t="shared" ca="1" si="32"/>
        <v>0</v>
      </c>
      <c r="T80" s="116">
        <f t="shared" ca="1" si="33"/>
        <v>0</v>
      </c>
      <c r="U80" s="116">
        <f t="shared" ca="1" si="34"/>
        <v>0</v>
      </c>
      <c r="V80" s="76"/>
      <c r="W80" s="81" t="s">
        <v>1145</v>
      </c>
      <c r="X80" s="119" t="s">
        <v>1708</v>
      </c>
      <c r="Y80" s="120" t="s">
        <v>1486</v>
      </c>
      <c r="Z80" s="120" t="s">
        <v>1486</v>
      </c>
      <c r="AA80" s="120" t="s">
        <v>1486</v>
      </c>
      <c r="AB80" s="120" t="s">
        <v>1486</v>
      </c>
      <c r="AC80" s="76"/>
      <c r="AD80" s="76"/>
      <c r="AE80" s="112" t="s">
        <v>1147</v>
      </c>
      <c r="AF80" s="119" t="s">
        <v>1711</v>
      </c>
      <c r="AG80" s="114">
        <v>50</v>
      </c>
      <c r="AH80" s="114">
        <v>50</v>
      </c>
      <c r="AI80" s="120" t="s">
        <v>1486</v>
      </c>
      <c r="AJ80" s="120" t="s">
        <v>1486</v>
      </c>
    </row>
    <row r="81" spans="1:36" s="81" customFormat="1" ht="12" customHeight="1" x14ac:dyDescent="0.25">
      <c r="A81" s="103" t="s">
        <v>1600</v>
      </c>
      <c r="B81" s="104">
        <v>11.06</v>
      </c>
      <c r="C81" s="115">
        <f>IF(ISNUMBER(SUMIF(REGION!$B$5:$B$356,'REGION INN'!$B81,REGION!$Z$5:$Z$356)),SUMIF(REGION!$B$5:$B$356,'REGION INN'!$B81,REGION!$Z$5:$Z$356),0)</f>
        <v>0</v>
      </c>
      <c r="D81" s="107">
        <f t="shared" ca="1" si="19"/>
        <v>0</v>
      </c>
      <c r="E81" s="107">
        <f t="shared" ca="1" si="20"/>
        <v>0</v>
      </c>
      <c r="F81" s="107">
        <f t="shared" ca="1" si="21"/>
        <v>0</v>
      </c>
      <c r="G81" s="107">
        <f t="shared" ca="1" si="22"/>
        <v>0</v>
      </c>
      <c r="H81" s="115">
        <f>IF(ISNUMBER(SUMIF(REGION!$B$5:$B$356,'REGION INN'!$B81,REGION!$AR$5:$AR$356)),SUMIF(REGION!$B$5:$B$356,'REGION INN'!$B81,REGION!$AR$5:$AR$356),0)</f>
        <v>0</v>
      </c>
      <c r="I81" s="107">
        <f t="shared" ca="1" si="23"/>
        <v>0</v>
      </c>
      <c r="J81" s="107">
        <f t="shared" ca="1" si="24"/>
        <v>0</v>
      </c>
      <c r="K81" s="107">
        <f t="shared" ca="1" si="25"/>
        <v>0</v>
      </c>
      <c r="L81" s="107">
        <f t="shared" ca="1" si="26"/>
        <v>0</v>
      </c>
      <c r="M81" s="107"/>
      <c r="N81" s="116">
        <f t="shared" ca="1" si="27"/>
        <v>0</v>
      </c>
      <c r="O81" s="116">
        <f t="shared" ca="1" si="28"/>
        <v>0</v>
      </c>
      <c r="P81" s="116">
        <f t="shared" ca="1" si="29"/>
        <v>0</v>
      </c>
      <c r="Q81" s="116">
        <f t="shared" ca="1" si="30"/>
        <v>0</v>
      </c>
      <c r="R81" s="116">
        <f t="shared" ca="1" si="31"/>
        <v>0</v>
      </c>
      <c r="S81" s="116">
        <f t="shared" ca="1" si="32"/>
        <v>0</v>
      </c>
      <c r="T81" s="116">
        <f t="shared" ca="1" si="33"/>
        <v>0</v>
      </c>
      <c r="U81" s="116">
        <f t="shared" ca="1" si="34"/>
        <v>0</v>
      </c>
      <c r="V81" s="76"/>
      <c r="W81" s="81" t="s">
        <v>1145</v>
      </c>
      <c r="X81" s="119" t="s">
        <v>1709</v>
      </c>
      <c r="Y81" s="120" t="s">
        <v>1486</v>
      </c>
      <c r="Z81" s="120" t="s">
        <v>1486</v>
      </c>
      <c r="AA81" s="120" t="s">
        <v>1486</v>
      </c>
      <c r="AB81" s="120" t="s">
        <v>1486</v>
      </c>
      <c r="AC81" s="76"/>
      <c r="AD81" s="76"/>
      <c r="AE81" s="112" t="s">
        <v>1718</v>
      </c>
      <c r="AF81" s="119" t="s">
        <v>1719</v>
      </c>
      <c r="AG81" s="114">
        <v>100</v>
      </c>
      <c r="AH81" s="114">
        <v>100</v>
      </c>
      <c r="AI81" s="120" t="s">
        <v>1486</v>
      </c>
      <c r="AJ81" s="120" t="s">
        <v>1486</v>
      </c>
    </row>
    <row r="82" spans="1:36" s="81" customFormat="1" ht="12" customHeight="1" x14ac:dyDescent="0.25">
      <c r="A82" s="103" t="s">
        <v>1602</v>
      </c>
      <c r="B82" s="104">
        <v>11.07</v>
      </c>
      <c r="C82" s="115">
        <f>IF(ISNUMBER(SUMIF(REGION!$B$5:$B$356,'REGION INN'!$B82,REGION!$Z$5:$Z$356)),SUMIF(REGION!$B$5:$B$356,'REGION INN'!$B82,REGION!$Z$5:$Z$356),0)</f>
        <v>0</v>
      </c>
      <c r="D82" s="107">
        <f t="shared" ca="1" si="19"/>
        <v>20</v>
      </c>
      <c r="E82" s="107">
        <f t="shared" ca="1" si="20"/>
        <v>20</v>
      </c>
      <c r="F82" s="107">
        <f t="shared" ca="1" si="21"/>
        <v>0</v>
      </c>
      <c r="G82" s="107">
        <f t="shared" ca="1" si="22"/>
        <v>20</v>
      </c>
      <c r="H82" s="115">
        <f>IF(ISNUMBER(SUMIF(REGION!$B$5:$B$356,'REGION INN'!$B82,REGION!$AR$5:$AR$356)),SUMIF(REGION!$B$5:$B$356,'REGION INN'!$B82,REGION!$AR$5:$AR$356),0)</f>
        <v>0</v>
      </c>
      <c r="I82" s="107">
        <f t="shared" ca="1" si="23"/>
        <v>25</v>
      </c>
      <c r="J82" s="107">
        <f t="shared" ca="1" si="24"/>
        <v>25</v>
      </c>
      <c r="K82" s="107">
        <f t="shared" ca="1" si="25"/>
        <v>25</v>
      </c>
      <c r="L82" s="107">
        <f t="shared" ca="1" si="26"/>
        <v>50</v>
      </c>
      <c r="M82" s="107"/>
      <c r="N82" s="116">
        <f t="shared" ca="1" si="27"/>
        <v>0</v>
      </c>
      <c r="O82" s="116">
        <f t="shared" ca="1" si="28"/>
        <v>0</v>
      </c>
      <c r="P82" s="116">
        <f t="shared" ca="1" si="29"/>
        <v>0</v>
      </c>
      <c r="Q82" s="116">
        <f t="shared" ca="1" si="30"/>
        <v>0</v>
      </c>
      <c r="R82" s="116">
        <f t="shared" ca="1" si="31"/>
        <v>0</v>
      </c>
      <c r="S82" s="116">
        <f t="shared" ca="1" si="32"/>
        <v>0</v>
      </c>
      <c r="T82" s="116">
        <f t="shared" ca="1" si="33"/>
        <v>0</v>
      </c>
      <c r="U82" s="116">
        <f t="shared" ca="1" si="34"/>
        <v>0</v>
      </c>
      <c r="V82" s="76"/>
      <c r="W82" s="81" t="s">
        <v>1146</v>
      </c>
      <c r="X82" s="119">
        <v>20</v>
      </c>
      <c r="Y82" s="120" t="s">
        <v>1486</v>
      </c>
      <c r="Z82" s="120" t="s">
        <v>1486</v>
      </c>
      <c r="AA82" s="120" t="s">
        <v>1486</v>
      </c>
      <c r="AB82" s="120" t="s">
        <v>1486</v>
      </c>
      <c r="AC82" s="76"/>
      <c r="AD82" s="76"/>
      <c r="AE82" s="112" t="s">
        <v>1722</v>
      </c>
      <c r="AF82" s="119" t="s">
        <v>1723</v>
      </c>
      <c r="AG82" s="120" t="s">
        <v>1486</v>
      </c>
      <c r="AH82" s="120" t="s">
        <v>1486</v>
      </c>
      <c r="AI82" s="120" t="s">
        <v>1486</v>
      </c>
      <c r="AJ82" s="120" t="s">
        <v>1486</v>
      </c>
    </row>
    <row r="83" spans="1:36" s="81" customFormat="1" ht="12" customHeight="1" x14ac:dyDescent="0.25">
      <c r="A83" s="103" t="s">
        <v>1121</v>
      </c>
      <c r="B83" s="104">
        <v>12</v>
      </c>
      <c r="C83" s="115">
        <f>IF(ISNUMBER(SUMIF(REGION!$B$5:$B$356,'REGION INN'!$B83,REGION!$Z$5:$Z$356)),SUMIF(REGION!$B$5:$B$356,'REGION INN'!$B83,REGION!$Z$5:$Z$356),0)</f>
        <v>0</v>
      </c>
      <c r="D83" s="107">
        <f t="shared" ca="1" si="19"/>
        <v>0</v>
      </c>
      <c r="E83" s="107">
        <f t="shared" ca="1" si="20"/>
        <v>0</v>
      </c>
      <c r="F83" s="107">
        <f t="shared" ca="1" si="21"/>
        <v>0</v>
      </c>
      <c r="G83" s="107">
        <f t="shared" ca="1" si="22"/>
        <v>0</v>
      </c>
      <c r="H83" s="115">
        <f>IF(ISNUMBER(SUMIF(REGION!$B$5:$B$356,'REGION INN'!$B83,REGION!$AR$5:$AR$356)),SUMIF(REGION!$B$5:$B$356,'REGION INN'!$B83,REGION!$AR$5:$AR$356),0)</f>
        <v>1</v>
      </c>
      <c r="I83" s="107">
        <f t="shared" ca="1" si="23"/>
        <v>0</v>
      </c>
      <c r="J83" s="107">
        <f t="shared" ca="1" si="24"/>
        <v>0</v>
      </c>
      <c r="K83" s="107">
        <f t="shared" ca="1" si="25"/>
        <v>0</v>
      </c>
      <c r="L83" s="107">
        <f t="shared" ca="1" si="26"/>
        <v>0</v>
      </c>
      <c r="M83" s="107"/>
      <c r="N83" s="116">
        <f t="shared" ca="1" si="27"/>
        <v>0</v>
      </c>
      <c r="O83" s="116">
        <f t="shared" ca="1" si="28"/>
        <v>0</v>
      </c>
      <c r="P83" s="116">
        <f t="shared" ca="1" si="29"/>
        <v>0</v>
      </c>
      <c r="Q83" s="116">
        <f t="shared" ca="1" si="30"/>
        <v>0</v>
      </c>
      <c r="R83" s="116">
        <f t="shared" ca="1" si="31"/>
        <v>0</v>
      </c>
      <c r="S83" s="116">
        <f t="shared" ca="1" si="32"/>
        <v>0</v>
      </c>
      <c r="T83" s="116">
        <f t="shared" ca="1" si="33"/>
        <v>0</v>
      </c>
      <c r="U83" s="116">
        <f t="shared" ca="1" si="34"/>
        <v>0</v>
      </c>
      <c r="V83" s="76"/>
      <c r="W83" s="81" t="s">
        <v>1147</v>
      </c>
      <c r="X83" s="119" t="s">
        <v>1711</v>
      </c>
      <c r="Y83" s="120" t="s">
        <v>1486</v>
      </c>
      <c r="Z83" s="120" t="s">
        <v>1486</v>
      </c>
      <c r="AA83" s="120" t="s">
        <v>1486</v>
      </c>
      <c r="AB83" s="120" t="s">
        <v>1486</v>
      </c>
      <c r="AC83" s="76"/>
      <c r="AD83" s="76"/>
      <c r="AE83" s="112" t="s">
        <v>1150</v>
      </c>
      <c r="AF83" s="119" t="s">
        <v>1728</v>
      </c>
      <c r="AG83" s="120" t="s">
        <v>1486</v>
      </c>
      <c r="AH83" s="120" t="s">
        <v>1486</v>
      </c>
      <c r="AI83" s="120" t="s">
        <v>1486</v>
      </c>
      <c r="AJ83" s="120" t="s">
        <v>1486</v>
      </c>
    </row>
    <row r="84" spans="1:36" s="81" customFormat="1" ht="12" customHeight="1" x14ac:dyDescent="0.25">
      <c r="A84" s="103" t="s">
        <v>1121</v>
      </c>
      <c r="B84" s="104">
        <v>12</v>
      </c>
      <c r="C84" s="115">
        <f>IF(ISNUMBER(SUMIF(REGION!$B$5:$B$356,'REGION INN'!$B84,REGION!$Z$5:$Z$356)),SUMIF(REGION!$B$5:$B$356,'REGION INN'!$B84,REGION!$Z$5:$Z$356),0)</f>
        <v>0</v>
      </c>
      <c r="D84" s="107">
        <f t="shared" ca="1" si="19"/>
        <v>0</v>
      </c>
      <c r="E84" s="107">
        <f t="shared" ca="1" si="20"/>
        <v>0</v>
      </c>
      <c r="F84" s="107">
        <f t="shared" ca="1" si="21"/>
        <v>0</v>
      </c>
      <c r="G84" s="107">
        <f t="shared" ca="1" si="22"/>
        <v>0</v>
      </c>
      <c r="H84" s="115">
        <f>IF(ISNUMBER(SUMIF(REGION!$B$5:$B$356,'REGION INN'!$B84,REGION!$AR$5:$AR$356)),SUMIF(REGION!$B$5:$B$356,'REGION INN'!$B84,REGION!$AR$5:$AR$356),0)</f>
        <v>1</v>
      </c>
      <c r="I84" s="107">
        <f t="shared" ca="1" si="23"/>
        <v>0</v>
      </c>
      <c r="J84" s="107">
        <f t="shared" ca="1" si="24"/>
        <v>0</v>
      </c>
      <c r="K84" s="107">
        <f t="shared" ca="1" si="25"/>
        <v>0</v>
      </c>
      <c r="L84" s="107">
        <f t="shared" ca="1" si="26"/>
        <v>0</v>
      </c>
      <c r="M84" s="107"/>
      <c r="N84" s="116">
        <f t="shared" ca="1" si="27"/>
        <v>0</v>
      </c>
      <c r="O84" s="116">
        <f t="shared" ca="1" si="28"/>
        <v>0</v>
      </c>
      <c r="P84" s="116">
        <f t="shared" ca="1" si="29"/>
        <v>0</v>
      </c>
      <c r="Q84" s="116">
        <f t="shared" ca="1" si="30"/>
        <v>0</v>
      </c>
      <c r="R84" s="116">
        <f t="shared" ca="1" si="31"/>
        <v>0</v>
      </c>
      <c r="S84" s="116">
        <f t="shared" ca="1" si="32"/>
        <v>0</v>
      </c>
      <c r="T84" s="116">
        <f t="shared" ca="1" si="33"/>
        <v>0</v>
      </c>
      <c r="U84" s="116">
        <f t="shared" ca="1" si="34"/>
        <v>0</v>
      </c>
      <c r="V84" s="76"/>
      <c r="W84" s="81" t="s">
        <v>1712</v>
      </c>
      <c r="X84" s="119" t="s">
        <v>1713</v>
      </c>
      <c r="Y84" s="120" t="s">
        <v>1486</v>
      </c>
      <c r="Z84" s="120" t="s">
        <v>1486</v>
      </c>
      <c r="AA84" s="120" t="s">
        <v>1486</v>
      </c>
      <c r="AB84" s="120" t="s">
        <v>1486</v>
      </c>
      <c r="AC84" s="76"/>
      <c r="AD84" s="76"/>
      <c r="AE84" s="112" t="s">
        <v>1729</v>
      </c>
      <c r="AF84" s="119" t="s">
        <v>1730</v>
      </c>
      <c r="AG84" s="120" t="s">
        <v>1486</v>
      </c>
      <c r="AH84" s="120" t="s">
        <v>1486</v>
      </c>
      <c r="AI84" s="120" t="s">
        <v>1486</v>
      </c>
      <c r="AJ84" s="120" t="s">
        <v>1486</v>
      </c>
    </row>
    <row r="85" spans="1:36" s="81" customFormat="1" ht="12" customHeight="1" x14ac:dyDescent="0.25">
      <c r="A85" s="103" t="s">
        <v>1121</v>
      </c>
      <c r="B85" s="104">
        <v>12</v>
      </c>
      <c r="C85" s="115">
        <f>IF(ISNUMBER(SUMIF(REGION!$B$5:$B$356,'REGION INN'!$B85,REGION!$Z$5:$Z$356)),SUMIF(REGION!$B$5:$B$356,'REGION INN'!$B85,REGION!$Z$5:$Z$356),0)</f>
        <v>0</v>
      </c>
      <c r="D85" s="107">
        <f t="shared" ca="1" si="19"/>
        <v>0</v>
      </c>
      <c r="E85" s="107">
        <f t="shared" ca="1" si="20"/>
        <v>0</v>
      </c>
      <c r="F85" s="107">
        <f t="shared" ca="1" si="21"/>
        <v>0</v>
      </c>
      <c r="G85" s="107">
        <f t="shared" ca="1" si="22"/>
        <v>0</v>
      </c>
      <c r="H85" s="115">
        <f>IF(ISNUMBER(SUMIF(REGION!$B$5:$B$356,'REGION INN'!$B85,REGION!$AR$5:$AR$356)),SUMIF(REGION!$B$5:$B$356,'REGION INN'!$B85,REGION!$AR$5:$AR$356),0)</f>
        <v>1</v>
      </c>
      <c r="I85" s="107">
        <f t="shared" ca="1" si="23"/>
        <v>0</v>
      </c>
      <c r="J85" s="107">
        <f t="shared" ca="1" si="24"/>
        <v>0</v>
      </c>
      <c r="K85" s="107">
        <f t="shared" ca="1" si="25"/>
        <v>0</v>
      </c>
      <c r="L85" s="107">
        <f t="shared" ca="1" si="26"/>
        <v>0</v>
      </c>
      <c r="M85" s="107"/>
      <c r="N85" s="116">
        <f t="shared" ca="1" si="27"/>
        <v>0</v>
      </c>
      <c r="O85" s="116">
        <f t="shared" ca="1" si="28"/>
        <v>0</v>
      </c>
      <c r="P85" s="116">
        <f t="shared" ca="1" si="29"/>
        <v>0</v>
      </c>
      <c r="Q85" s="116">
        <f t="shared" ca="1" si="30"/>
        <v>0</v>
      </c>
      <c r="R85" s="116">
        <f t="shared" ca="1" si="31"/>
        <v>0</v>
      </c>
      <c r="S85" s="116">
        <f t="shared" ca="1" si="32"/>
        <v>0</v>
      </c>
      <c r="T85" s="116">
        <f t="shared" ca="1" si="33"/>
        <v>0</v>
      </c>
      <c r="U85" s="116">
        <f t="shared" ca="1" si="34"/>
        <v>0</v>
      </c>
      <c r="V85" s="76"/>
      <c r="W85" s="81" t="s">
        <v>1718</v>
      </c>
      <c r="X85" s="119" t="s">
        <v>1719</v>
      </c>
      <c r="Y85" s="120" t="s">
        <v>1486</v>
      </c>
      <c r="Z85" s="120" t="s">
        <v>1486</v>
      </c>
      <c r="AA85" s="120" t="s">
        <v>1486</v>
      </c>
      <c r="AB85" s="120" t="s">
        <v>1486</v>
      </c>
      <c r="AC85" s="76"/>
      <c r="AD85" s="76"/>
      <c r="AE85" s="112" t="s">
        <v>1153</v>
      </c>
      <c r="AF85" s="119" t="s">
        <v>1744</v>
      </c>
      <c r="AG85" s="120" t="s">
        <v>1486</v>
      </c>
      <c r="AH85" s="120" t="s">
        <v>1486</v>
      </c>
      <c r="AI85" s="120" t="s">
        <v>1486</v>
      </c>
      <c r="AJ85" s="120" t="s">
        <v>1486</v>
      </c>
    </row>
    <row r="86" spans="1:36" s="81" customFormat="1" ht="12" customHeight="1" x14ac:dyDescent="0.25">
      <c r="A86" s="103" t="s">
        <v>1608</v>
      </c>
      <c r="B86" s="104" t="s">
        <v>1609</v>
      </c>
      <c r="C86" s="115">
        <f>IF(ISNUMBER(SUMIF(REGION!$B$5:$B$356,'REGION INN'!$B86,REGION!$Z$5:$Z$356)),SUMIF(REGION!$B$5:$B$356,'REGION INN'!$B86,REGION!$Z$5:$Z$356),0)</f>
        <v>0</v>
      </c>
      <c r="D86" s="107">
        <f t="shared" ca="1" si="19"/>
        <v>0</v>
      </c>
      <c r="E86" s="107">
        <f t="shared" ca="1" si="20"/>
        <v>0</v>
      </c>
      <c r="F86" s="107">
        <f t="shared" ca="1" si="21"/>
        <v>0</v>
      </c>
      <c r="G86" s="107">
        <f t="shared" ca="1" si="22"/>
        <v>0</v>
      </c>
      <c r="H86" s="115">
        <f>IF(ISNUMBER(SUMIF(REGION!$B$5:$B$356,'REGION INN'!$B86,REGION!$AR$5:$AR$356)),SUMIF(REGION!$B$5:$B$356,'REGION INN'!$B86,REGION!$AR$5:$AR$356),0)</f>
        <v>0</v>
      </c>
      <c r="I86" s="107">
        <f t="shared" ca="1" si="23"/>
        <v>0</v>
      </c>
      <c r="J86" s="107">
        <f t="shared" ca="1" si="24"/>
        <v>0</v>
      </c>
      <c r="K86" s="107">
        <f t="shared" ca="1" si="25"/>
        <v>0</v>
      </c>
      <c r="L86" s="107">
        <f t="shared" ca="1" si="26"/>
        <v>0</v>
      </c>
      <c r="M86" s="107"/>
      <c r="N86" s="116">
        <f t="shared" ca="1" si="27"/>
        <v>0</v>
      </c>
      <c r="O86" s="116">
        <f t="shared" ca="1" si="28"/>
        <v>0</v>
      </c>
      <c r="P86" s="116">
        <f t="shared" ca="1" si="29"/>
        <v>0</v>
      </c>
      <c r="Q86" s="116">
        <f t="shared" ca="1" si="30"/>
        <v>0</v>
      </c>
      <c r="R86" s="116">
        <f t="shared" ca="1" si="31"/>
        <v>0</v>
      </c>
      <c r="S86" s="116">
        <f t="shared" ca="1" si="32"/>
        <v>0</v>
      </c>
      <c r="T86" s="116">
        <f t="shared" ca="1" si="33"/>
        <v>0</v>
      </c>
      <c r="U86" s="116">
        <f t="shared" ca="1" si="34"/>
        <v>0</v>
      </c>
      <c r="V86" s="76"/>
      <c r="W86" s="81" t="s">
        <v>1722</v>
      </c>
      <c r="X86" s="119" t="s">
        <v>1723</v>
      </c>
      <c r="Y86" s="120" t="s">
        <v>1486</v>
      </c>
      <c r="Z86" s="120" t="s">
        <v>1486</v>
      </c>
      <c r="AA86" s="120" t="s">
        <v>1486</v>
      </c>
      <c r="AB86" s="120" t="s">
        <v>1486</v>
      </c>
      <c r="AC86" s="76"/>
      <c r="AD86" s="76"/>
      <c r="AE86" s="112" t="s">
        <v>1155</v>
      </c>
      <c r="AF86" s="119" t="s">
        <v>1747</v>
      </c>
      <c r="AG86" s="120" t="s">
        <v>1486</v>
      </c>
      <c r="AH86" s="120" t="s">
        <v>1486</v>
      </c>
      <c r="AI86" s="120" t="s">
        <v>1486</v>
      </c>
      <c r="AJ86" s="120" t="s">
        <v>1486</v>
      </c>
    </row>
    <row r="87" spans="1:36" s="81" customFormat="1" ht="12" customHeight="1" x14ac:dyDescent="0.25">
      <c r="A87" s="103" t="s">
        <v>1122</v>
      </c>
      <c r="B87" s="104">
        <v>13</v>
      </c>
      <c r="C87" s="115">
        <f>IF(ISNUMBER(SUMIF(REGION!$B$5:$B$356,'REGION INN'!$B87,REGION!$Z$5:$Z$356)),SUMIF(REGION!$B$5:$B$356,'REGION INN'!$B87,REGION!$Z$5:$Z$356),0)</f>
        <v>11</v>
      </c>
      <c r="D87" s="107">
        <f t="shared" ca="1" si="19"/>
        <v>33.333333333333329</v>
      </c>
      <c r="E87" s="107">
        <f t="shared" ca="1" si="20"/>
        <v>33.333333333333329</v>
      </c>
      <c r="F87" s="107">
        <f t="shared" ca="1" si="21"/>
        <v>16.666666666666664</v>
      </c>
      <c r="G87" s="107">
        <f t="shared" ca="1" si="22"/>
        <v>16.666666666666664</v>
      </c>
      <c r="H87" s="115">
        <f>IF(ISNUMBER(SUMIF(REGION!$B$5:$B$356,'REGION INN'!$B87,REGION!$AR$5:$AR$356)),SUMIF(REGION!$B$5:$B$356,'REGION INN'!$B87,REGION!$AR$5:$AR$356),0)</f>
        <v>8</v>
      </c>
      <c r="I87" s="107">
        <f t="shared" ca="1" si="23"/>
        <v>40</v>
      </c>
      <c r="J87" s="107">
        <f t="shared" ca="1" si="24"/>
        <v>60</v>
      </c>
      <c r="K87" s="107">
        <f t="shared" ca="1" si="25"/>
        <v>40</v>
      </c>
      <c r="L87" s="107">
        <f t="shared" ca="1" si="26"/>
        <v>40</v>
      </c>
      <c r="M87" s="107"/>
      <c r="N87" s="116">
        <f t="shared" ca="1" si="27"/>
        <v>3.6666666666666661</v>
      </c>
      <c r="O87" s="116">
        <f t="shared" ca="1" si="28"/>
        <v>3.6666666666666661</v>
      </c>
      <c r="P87" s="116">
        <f t="shared" ca="1" si="29"/>
        <v>1.833333333333333</v>
      </c>
      <c r="Q87" s="116">
        <f t="shared" ca="1" si="30"/>
        <v>1.833333333333333</v>
      </c>
      <c r="R87" s="116">
        <f t="shared" ca="1" si="31"/>
        <v>3.2</v>
      </c>
      <c r="S87" s="116">
        <f t="shared" ca="1" si="32"/>
        <v>4.8</v>
      </c>
      <c r="T87" s="116">
        <f t="shared" ca="1" si="33"/>
        <v>3.2</v>
      </c>
      <c r="U87" s="116">
        <f t="shared" ca="1" si="34"/>
        <v>3.2</v>
      </c>
      <c r="V87" s="76"/>
      <c r="W87" s="81" t="s">
        <v>1150</v>
      </c>
      <c r="X87" s="119" t="s">
        <v>1728</v>
      </c>
      <c r="Y87" s="120" t="s">
        <v>1486</v>
      </c>
      <c r="Z87" s="120" t="s">
        <v>1486</v>
      </c>
      <c r="AA87" s="120" t="s">
        <v>1486</v>
      </c>
      <c r="AB87" s="120" t="s">
        <v>1486</v>
      </c>
      <c r="AC87" s="76"/>
      <c r="AD87" s="76"/>
      <c r="AE87" s="112" t="s">
        <v>1155</v>
      </c>
      <c r="AF87" s="119" t="s">
        <v>1748</v>
      </c>
      <c r="AG87" s="120" t="s">
        <v>1486</v>
      </c>
      <c r="AH87" s="120" t="s">
        <v>1486</v>
      </c>
      <c r="AI87" s="120" t="s">
        <v>1486</v>
      </c>
      <c r="AJ87" s="120" t="s">
        <v>1486</v>
      </c>
    </row>
    <row r="88" spans="1:36" s="81" customFormat="1" ht="12" customHeight="1" x14ac:dyDescent="0.25">
      <c r="A88" s="103" t="s">
        <v>1123</v>
      </c>
      <c r="B88" s="104">
        <v>13.1</v>
      </c>
      <c r="C88" s="115">
        <f>IF(ISNUMBER(SUMIF(REGION!$B$5:$B$356,'REGION INN'!$B88,REGION!$Z$5:$Z$356)),SUMIF(REGION!$B$5:$B$356,'REGION INN'!$B88,REGION!$Z$5:$Z$356),0)</f>
        <v>0</v>
      </c>
      <c r="D88" s="107">
        <f t="shared" ca="1" si="19"/>
        <v>0</v>
      </c>
      <c r="E88" s="107">
        <f t="shared" ca="1" si="20"/>
        <v>0</v>
      </c>
      <c r="F88" s="107">
        <f t="shared" ca="1" si="21"/>
        <v>0</v>
      </c>
      <c r="G88" s="107">
        <f t="shared" ca="1" si="22"/>
        <v>0</v>
      </c>
      <c r="H88" s="115">
        <f>IF(ISNUMBER(SUMIF(REGION!$B$5:$B$356,'REGION INN'!$B88,REGION!$AR$5:$AR$356)),SUMIF(REGION!$B$5:$B$356,'REGION INN'!$B88,REGION!$AR$5:$AR$356),0)</f>
        <v>0</v>
      </c>
      <c r="I88" s="107">
        <f t="shared" ca="1" si="23"/>
        <v>0</v>
      </c>
      <c r="J88" s="107">
        <f t="shared" ca="1" si="24"/>
        <v>0</v>
      </c>
      <c r="K88" s="107">
        <f t="shared" ca="1" si="25"/>
        <v>0</v>
      </c>
      <c r="L88" s="107">
        <f t="shared" ca="1" si="26"/>
        <v>0</v>
      </c>
      <c r="M88" s="107"/>
      <c r="N88" s="116">
        <f t="shared" ca="1" si="27"/>
        <v>0</v>
      </c>
      <c r="O88" s="116">
        <f t="shared" ca="1" si="28"/>
        <v>0</v>
      </c>
      <c r="P88" s="116">
        <f t="shared" ca="1" si="29"/>
        <v>0</v>
      </c>
      <c r="Q88" s="116">
        <f t="shared" ca="1" si="30"/>
        <v>0</v>
      </c>
      <c r="R88" s="116">
        <f t="shared" ca="1" si="31"/>
        <v>0</v>
      </c>
      <c r="S88" s="116">
        <f t="shared" ca="1" si="32"/>
        <v>0</v>
      </c>
      <c r="T88" s="116">
        <f t="shared" ca="1" si="33"/>
        <v>0</v>
      </c>
      <c r="U88" s="116">
        <f t="shared" ca="1" si="34"/>
        <v>0</v>
      </c>
      <c r="V88" s="76"/>
      <c r="W88" s="81" t="s">
        <v>1729</v>
      </c>
      <c r="X88" s="119" t="s">
        <v>1730</v>
      </c>
      <c r="Y88" s="120" t="s">
        <v>1486</v>
      </c>
      <c r="Z88" s="120" t="s">
        <v>1486</v>
      </c>
      <c r="AA88" s="120" t="s">
        <v>1486</v>
      </c>
      <c r="AB88" s="120" t="s">
        <v>1486</v>
      </c>
      <c r="AC88" s="76"/>
      <c r="AD88" s="76"/>
      <c r="AE88" s="112" t="s">
        <v>1156</v>
      </c>
      <c r="AF88" s="119" t="s">
        <v>1749</v>
      </c>
      <c r="AG88" s="114">
        <v>7.1428571428571423</v>
      </c>
      <c r="AH88" s="114">
        <v>7.1428571428571423</v>
      </c>
      <c r="AI88" s="120" t="s">
        <v>1486</v>
      </c>
      <c r="AJ88" s="120" t="s">
        <v>1486</v>
      </c>
    </row>
    <row r="89" spans="1:36" s="81" customFormat="1" ht="12" customHeight="1" x14ac:dyDescent="0.25">
      <c r="A89" s="103" t="s">
        <v>1123</v>
      </c>
      <c r="B89" s="104">
        <v>13.1</v>
      </c>
      <c r="C89" s="115">
        <f>IF(ISNUMBER(SUMIF(REGION!$B$5:$B$356,'REGION INN'!$B89,REGION!$Z$5:$Z$356)),SUMIF(REGION!$B$5:$B$356,'REGION INN'!$B89,REGION!$Z$5:$Z$356),0)</f>
        <v>0</v>
      </c>
      <c r="D89" s="107">
        <f t="shared" ca="1" si="19"/>
        <v>0</v>
      </c>
      <c r="E89" s="107">
        <f t="shared" ca="1" si="20"/>
        <v>0</v>
      </c>
      <c r="F89" s="107">
        <f t="shared" ca="1" si="21"/>
        <v>0</v>
      </c>
      <c r="G89" s="107">
        <f t="shared" ca="1" si="22"/>
        <v>0</v>
      </c>
      <c r="H89" s="115">
        <f>IF(ISNUMBER(SUMIF(REGION!$B$5:$B$356,'REGION INN'!$B89,REGION!$AR$5:$AR$356)),SUMIF(REGION!$B$5:$B$356,'REGION INN'!$B89,REGION!$AR$5:$AR$356),0)</f>
        <v>0</v>
      </c>
      <c r="I89" s="107">
        <f t="shared" ca="1" si="23"/>
        <v>0</v>
      </c>
      <c r="J89" s="107">
        <f t="shared" ca="1" si="24"/>
        <v>0</v>
      </c>
      <c r="K89" s="107">
        <f t="shared" ca="1" si="25"/>
        <v>0</v>
      </c>
      <c r="L89" s="107">
        <f t="shared" ca="1" si="26"/>
        <v>0</v>
      </c>
      <c r="M89" s="107"/>
      <c r="N89" s="116">
        <f t="shared" ca="1" si="27"/>
        <v>0</v>
      </c>
      <c r="O89" s="116">
        <f t="shared" ca="1" si="28"/>
        <v>0</v>
      </c>
      <c r="P89" s="116">
        <f t="shared" ca="1" si="29"/>
        <v>0</v>
      </c>
      <c r="Q89" s="116">
        <f t="shared" ca="1" si="30"/>
        <v>0</v>
      </c>
      <c r="R89" s="116">
        <f t="shared" ca="1" si="31"/>
        <v>0</v>
      </c>
      <c r="S89" s="116">
        <f t="shared" ca="1" si="32"/>
        <v>0</v>
      </c>
      <c r="T89" s="116">
        <f t="shared" ca="1" si="33"/>
        <v>0</v>
      </c>
      <c r="U89" s="116">
        <f t="shared" ca="1" si="34"/>
        <v>0</v>
      </c>
      <c r="V89" s="76"/>
      <c r="W89" s="81" t="s">
        <v>1153</v>
      </c>
      <c r="X89" s="119">
        <v>21</v>
      </c>
      <c r="Y89" s="120" t="s">
        <v>1486</v>
      </c>
      <c r="Z89" s="120" t="s">
        <v>1486</v>
      </c>
      <c r="AA89" s="120" t="s">
        <v>1486</v>
      </c>
      <c r="AB89" s="120" t="s">
        <v>1486</v>
      </c>
      <c r="AC89" s="76"/>
      <c r="AD89" s="76"/>
      <c r="AE89" s="112" t="s">
        <v>1158</v>
      </c>
      <c r="AF89" s="119" t="s">
        <v>1755</v>
      </c>
      <c r="AG89" s="114">
        <v>7.1428571428571423</v>
      </c>
      <c r="AH89" s="114">
        <v>7.1428571428571423</v>
      </c>
      <c r="AI89" s="120" t="s">
        <v>1486</v>
      </c>
      <c r="AJ89" s="120" t="s">
        <v>1486</v>
      </c>
    </row>
    <row r="90" spans="1:36" s="81" customFormat="1" ht="12" customHeight="1" x14ac:dyDescent="0.25">
      <c r="A90" s="103" t="s">
        <v>1124</v>
      </c>
      <c r="B90" s="104">
        <v>13.2</v>
      </c>
      <c r="C90" s="115">
        <f>IF(ISNUMBER(SUMIF(REGION!$B$5:$B$356,'REGION INN'!$B90,REGION!$Z$5:$Z$356)),SUMIF(REGION!$B$5:$B$356,'REGION INN'!$B90,REGION!$Z$5:$Z$356),0)</f>
        <v>1</v>
      </c>
      <c r="D90" s="107">
        <f t="shared" ca="1" si="19"/>
        <v>0</v>
      </c>
      <c r="E90" s="107">
        <f t="shared" ca="1" si="20"/>
        <v>0</v>
      </c>
      <c r="F90" s="107">
        <f t="shared" ca="1" si="21"/>
        <v>0</v>
      </c>
      <c r="G90" s="107">
        <f t="shared" ca="1" si="22"/>
        <v>0</v>
      </c>
      <c r="H90" s="115">
        <f>IF(ISNUMBER(SUMIF(REGION!$B$5:$B$356,'REGION INN'!$B90,REGION!$AR$5:$AR$356)),SUMIF(REGION!$B$5:$B$356,'REGION INN'!$B90,REGION!$AR$5:$AR$356),0)</f>
        <v>0</v>
      </c>
      <c r="I90" s="107">
        <f t="shared" ca="1" si="23"/>
        <v>0</v>
      </c>
      <c r="J90" s="107">
        <f t="shared" ca="1" si="24"/>
        <v>0</v>
      </c>
      <c r="K90" s="107">
        <f t="shared" ca="1" si="25"/>
        <v>0</v>
      </c>
      <c r="L90" s="107">
        <f t="shared" ca="1" si="26"/>
        <v>0</v>
      </c>
      <c r="M90" s="107"/>
      <c r="N90" s="116">
        <f t="shared" ca="1" si="27"/>
        <v>0</v>
      </c>
      <c r="O90" s="116">
        <f t="shared" ca="1" si="28"/>
        <v>0</v>
      </c>
      <c r="P90" s="116">
        <f t="shared" ca="1" si="29"/>
        <v>0</v>
      </c>
      <c r="Q90" s="116">
        <f t="shared" ca="1" si="30"/>
        <v>0</v>
      </c>
      <c r="R90" s="116">
        <f t="shared" ca="1" si="31"/>
        <v>0</v>
      </c>
      <c r="S90" s="116">
        <f t="shared" ca="1" si="32"/>
        <v>0</v>
      </c>
      <c r="T90" s="116">
        <f t="shared" ca="1" si="33"/>
        <v>0</v>
      </c>
      <c r="U90" s="116">
        <f t="shared" ca="1" si="34"/>
        <v>0</v>
      </c>
      <c r="V90" s="76"/>
      <c r="W90" s="81" t="s">
        <v>1155</v>
      </c>
      <c r="X90" s="119" t="s">
        <v>1747</v>
      </c>
      <c r="Y90" s="120" t="s">
        <v>1486</v>
      </c>
      <c r="Z90" s="120" t="s">
        <v>1486</v>
      </c>
      <c r="AA90" s="120" t="s">
        <v>1486</v>
      </c>
      <c r="AB90" s="120" t="s">
        <v>1486</v>
      </c>
      <c r="AC90" s="76"/>
      <c r="AD90" s="76"/>
      <c r="AE90" s="112" t="s">
        <v>1756</v>
      </c>
      <c r="AF90" s="119" t="s">
        <v>1757</v>
      </c>
      <c r="AG90" s="120" t="s">
        <v>1486</v>
      </c>
      <c r="AH90" s="114">
        <v>20</v>
      </c>
      <c r="AI90" s="120" t="s">
        <v>1486</v>
      </c>
      <c r="AJ90" s="120" t="s">
        <v>1486</v>
      </c>
    </row>
    <row r="91" spans="1:36" s="81" customFormat="1" ht="12" customHeight="1" x14ac:dyDescent="0.25">
      <c r="A91" s="103" t="s">
        <v>1124</v>
      </c>
      <c r="B91" s="104">
        <v>13.2</v>
      </c>
      <c r="C91" s="115">
        <f>IF(ISNUMBER(SUMIF(REGION!$B$5:$B$356,'REGION INN'!$B91,REGION!$Z$5:$Z$356)),SUMIF(REGION!$B$5:$B$356,'REGION INN'!$B91,REGION!$Z$5:$Z$356),0)</f>
        <v>1</v>
      </c>
      <c r="D91" s="107">
        <f t="shared" ca="1" si="19"/>
        <v>0</v>
      </c>
      <c r="E91" s="107">
        <f t="shared" ca="1" si="20"/>
        <v>0</v>
      </c>
      <c r="F91" s="107">
        <f t="shared" ca="1" si="21"/>
        <v>0</v>
      </c>
      <c r="G91" s="107">
        <f t="shared" ca="1" si="22"/>
        <v>0</v>
      </c>
      <c r="H91" s="115">
        <f>IF(ISNUMBER(SUMIF(REGION!$B$5:$B$356,'REGION INN'!$B91,REGION!$AR$5:$AR$356)),SUMIF(REGION!$B$5:$B$356,'REGION INN'!$B91,REGION!$AR$5:$AR$356),0)</f>
        <v>0</v>
      </c>
      <c r="I91" s="107">
        <f t="shared" ca="1" si="23"/>
        <v>0</v>
      </c>
      <c r="J91" s="107">
        <f t="shared" ca="1" si="24"/>
        <v>0</v>
      </c>
      <c r="K91" s="107">
        <f t="shared" ca="1" si="25"/>
        <v>0</v>
      </c>
      <c r="L91" s="107">
        <f t="shared" ca="1" si="26"/>
        <v>0</v>
      </c>
      <c r="M91" s="107"/>
      <c r="N91" s="116">
        <f t="shared" ca="1" si="27"/>
        <v>0</v>
      </c>
      <c r="O91" s="116">
        <f t="shared" ca="1" si="28"/>
        <v>0</v>
      </c>
      <c r="P91" s="116">
        <f t="shared" ca="1" si="29"/>
        <v>0</v>
      </c>
      <c r="Q91" s="116">
        <f t="shared" ca="1" si="30"/>
        <v>0</v>
      </c>
      <c r="R91" s="116">
        <f t="shared" ca="1" si="31"/>
        <v>0</v>
      </c>
      <c r="S91" s="116">
        <f t="shared" ca="1" si="32"/>
        <v>0</v>
      </c>
      <c r="T91" s="116">
        <f t="shared" ca="1" si="33"/>
        <v>0</v>
      </c>
      <c r="U91" s="116">
        <f t="shared" ca="1" si="34"/>
        <v>0</v>
      </c>
      <c r="V91" s="76"/>
      <c r="W91" s="81" t="s">
        <v>1155</v>
      </c>
      <c r="X91" s="119" t="s">
        <v>1748</v>
      </c>
      <c r="Y91" s="120" t="s">
        <v>1486</v>
      </c>
      <c r="Z91" s="120" t="s">
        <v>1486</v>
      </c>
      <c r="AA91" s="120" t="s">
        <v>1486</v>
      </c>
      <c r="AB91" s="120" t="s">
        <v>1486</v>
      </c>
      <c r="AC91" s="76"/>
      <c r="AD91" s="76"/>
      <c r="AE91" s="112" t="s">
        <v>1758</v>
      </c>
      <c r="AF91" s="119" t="s">
        <v>1759</v>
      </c>
      <c r="AG91" s="114">
        <v>50</v>
      </c>
      <c r="AH91" s="120" t="s">
        <v>1486</v>
      </c>
      <c r="AI91" s="120" t="s">
        <v>1486</v>
      </c>
      <c r="AJ91" s="120" t="s">
        <v>1486</v>
      </c>
    </row>
    <row r="92" spans="1:36" s="81" customFormat="1" ht="12" customHeight="1" x14ac:dyDescent="0.25">
      <c r="A92" s="103" t="s">
        <v>1125</v>
      </c>
      <c r="B92" s="104">
        <v>13.3</v>
      </c>
      <c r="C92" s="115">
        <f>IF(ISNUMBER(SUMIF(REGION!$B$5:$B$356,'REGION INN'!$B92,REGION!$Z$5:$Z$356)),SUMIF(REGION!$B$5:$B$356,'REGION INN'!$B92,REGION!$Z$5:$Z$356),0)</f>
        <v>5</v>
      </c>
      <c r="D92" s="107">
        <f t="shared" ca="1" si="19"/>
        <v>200</v>
      </c>
      <c r="E92" s="107">
        <f t="shared" ca="1" si="20"/>
        <v>200</v>
      </c>
      <c r="F92" s="107">
        <f t="shared" ca="1" si="21"/>
        <v>200</v>
      </c>
      <c r="G92" s="107">
        <f t="shared" ca="1" si="22"/>
        <v>200</v>
      </c>
      <c r="H92" s="115">
        <f>IF(ISNUMBER(SUMIF(REGION!$B$5:$B$356,'REGION INN'!$B92,REGION!$AR$5:$AR$356)),SUMIF(REGION!$B$5:$B$356,'REGION INN'!$B92,REGION!$AR$5:$AR$356),0)</f>
        <v>3</v>
      </c>
      <c r="I92" s="107">
        <f t="shared" ca="1" si="23"/>
        <v>200</v>
      </c>
      <c r="J92" s="107">
        <f t="shared" ca="1" si="24"/>
        <v>200</v>
      </c>
      <c r="K92" s="107">
        <f t="shared" ca="1" si="25"/>
        <v>200</v>
      </c>
      <c r="L92" s="107">
        <f t="shared" ca="1" si="26"/>
        <v>200</v>
      </c>
      <c r="M92" s="107"/>
      <c r="N92" s="116">
        <f t="shared" ca="1" si="27"/>
        <v>10</v>
      </c>
      <c r="O92" s="116">
        <f t="shared" ca="1" si="28"/>
        <v>10</v>
      </c>
      <c r="P92" s="116">
        <f t="shared" ca="1" si="29"/>
        <v>10</v>
      </c>
      <c r="Q92" s="116">
        <f t="shared" ca="1" si="30"/>
        <v>10</v>
      </c>
      <c r="R92" s="116">
        <f t="shared" ca="1" si="31"/>
        <v>6</v>
      </c>
      <c r="S92" s="116">
        <f t="shared" ca="1" si="32"/>
        <v>6</v>
      </c>
      <c r="T92" s="116">
        <f t="shared" ca="1" si="33"/>
        <v>6</v>
      </c>
      <c r="U92" s="116">
        <f t="shared" ca="1" si="34"/>
        <v>6</v>
      </c>
      <c r="V92" s="76"/>
      <c r="W92" s="81" t="s">
        <v>1156</v>
      </c>
      <c r="X92" s="119">
        <v>22</v>
      </c>
      <c r="Y92" s="120" t="s">
        <v>1486</v>
      </c>
      <c r="Z92" s="120" t="s">
        <v>1486</v>
      </c>
      <c r="AA92" s="120" t="s">
        <v>1486</v>
      </c>
      <c r="AB92" s="120">
        <v>11.76470588235294</v>
      </c>
      <c r="AC92" s="76"/>
      <c r="AD92" s="76"/>
      <c r="AE92" s="112" t="s">
        <v>1762</v>
      </c>
      <c r="AF92" s="119" t="s">
        <v>1763</v>
      </c>
      <c r="AG92" s="120" t="s">
        <v>1486</v>
      </c>
      <c r="AH92" s="120" t="s">
        <v>1486</v>
      </c>
      <c r="AI92" s="120" t="s">
        <v>1486</v>
      </c>
      <c r="AJ92" s="120" t="s">
        <v>1486</v>
      </c>
    </row>
    <row r="93" spans="1:36" s="81" customFormat="1" ht="12" customHeight="1" x14ac:dyDescent="0.25">
      <c r="A93" s="103" t="s">
        <v>1125</v>
      </c>
      <c r="B93" s="104">
        <v>13.3</v>
      </c>
      <c r="C93" s="115">
        <f>IF(ISNUMBER(SUMIF(REGION!$B$5:$B$356,'REGION INN'!$B93,REGION!$Z$5:$Z$356)),SUMIF(REGION!$B$5:$B$356,'REGION INN'!$B93,REGION!$Z$5:$Z$356),0)</f>
        <v>5</v>
      </c>
      <c r="D93" s="107">
        <f t="shared" ca="1" si="19"/>
        <v>200</v>
      </c>
      <c r="E93" s="107">
        <f t="shared" ca="1" si="20"/>
        <v>200</v>
      </c>
      <c r="F93" s="107">
        <f t="shared" ca="1" si="21"/>
        <v>200</v>
      </c>
      <c r="G93" s="107">
        <f t="shared" ca="1" si="22"/>
        <v>200</v>
      </c>
      <c r="H93" s="115">
        <f>IF(ISNUMBER(SUMIF(REGION!$B$5:$B$356,'REGION INN'!$B93,REGION!$AR$5:$AR$356)),SUMIF(REGION!$B$5:$B$356,'REGION INN'!$B93,REGION!$AR$5:$AR$356),0)</f>
        <v>3</v>
      </c>
      <c r="I93" s="107">
        <f t="shared" ca="1" si="23"/>
        <v>200</v>
      </c>
      <c r="J93" s="107">
        <f t="shared" ca="1" si="24"/>
        <v>200</v>
      </c>
      <c r="K93" s="107">
        <f t="shared" ca="1" si="25"/>
        <v>200</v>
      </c>
      <c r="L93" s="107">
        <f t="shared" ca="1" si="26"/>
        <v>200</v>
      </c>
      <c r="M93" s="107"/>
      <c r="N93" s="116">
        <f t="shared" ca="1" si="27"/>
        <v>10</v>
      </c>
      <c r="O93" s="116">
        <f t="shared" ca="1" si="28"/>
        <v>10</v>
      </c>
      <c r="P93" s="116">
        <f t="shared" ca="1" si="29"/>
        <v>10</v>
      </c>
      <c r="Q93" s="116">
        <f t="shared" ca="1" si="30"/>
        <v>10</v>
      </c>
      <c r="R93" s="116">
        <f t="shared" ca="1" si="31"/>
        <v>6</v>
      </c>
      <c r="S93" s="116">
        <f t="shared" ca="1" si="32"/>
        <v>6</v>
      </c>
      <c r="T93" s="116">
        <f t="shared" ca="1" si="33"/>
        <v>6</v>
      </c>
      <c r="U93" s="116">
        <f t="shared" ca="1" si="34"/>
        <v>6</v>
      </c>
      <c r="V93" s="76"/>
      <c r="W93" s="81" t="s">
        <v>1157</v>
      </c>
      <c r="X93" s="119" t="s">
        <v>1750</v>
      </c>
      <c r="Y93" s="120" t="s">
        <v>1486</v>
      </c>
      <c r="Z93" s="120" t="s">
        <v>1486</v>
      </c>
      <c r="AA93" s="120" t="s">
        <v>1486</v>
      </c>
      <c r="AB93" s="120" t="s">
        <v>1486</v>
      </c>
      <c r="AC93" s="76"/>
      <c r="AD93" s="76"/>
      <c r="AE93" s="112" t="s">
        <v>1764</v>
      </c>
      <c r="AF93" s="119" t="s">
        <v>1765</v>
      </c>
      <c r="AG93" s="120" t="s">
        <v>1486</v>
      </c>
      <c r="AH93" s="120" t="s">
        <v>1486</v>
      </c>
      <c r="AI93" s="120" t="s">
        <v>1486</v>
      </c>
      <c r="AJ93" s="120" t="s">
        <v>1486</v>
      </c>
    </row>
    <row r="94" spans="1:36" s="81" customFormat="1" ht="12" customHeight="1" x14ac:dyDescent="0.25">
      <c r="A94" s="103" t="s">
        <v>1126</v>
      </c>
      <c r="B94" s="104">
        <v>13.9</v>
      </c>
      <c r="C94" s="115">
        <f>IF(ISNUMBER(SUMIF(REGION!$B$5:$B$356,'REGION INN'!$B94,REGION!$Z$5:$Z$356)),SUMIF(REGION!$B$5:$B$356,'REGION INN'!$B94,REGION!$Z$5:$Z$356),0)</f>
        <v>5</v>
      </c>
      <c r="D94" s="107">
        <f t="shared" ca="1" si="19"/>
        <v>20</v>
      </c>
      <c r="E94" s="107">
        <f t="shared" ca="1" si="20"/>
        <v>20</v>
      </c>
      <c r="F94" s="107">
        <f t="shared" ca="1" si="21"/>
        <v>0</v>
      </c>
      <c r="G94" s="107">
        <f t="shared" ca="1" si="22"/>
        <v>0</v>
      </c>
      <c r="H94" s="115">
        <f>IF(ISNUMBER(SUMIF(REGION!$B$5:$B$356,'REGION INN'!$B94,REGION!$AR$5:$AR$356)),SUMIF(REGION!$B$5:$B$356,'REGION INN'!$B94,REGION!$AR$5:$AR$356),0)</f>
        <v>5</v>
      </c>
      <c r="I94" s="107">
        <f t="shared" ca="1" si="23"/>
        <v>25</v>
      </c>
      <c r="J94" s="107">
        <f t="shared" ca="1" si="24"/>
        <v>50</v>
      </c>
      <c r="K94" s="107">
        <f t="shared" ca="1" si="25"/>
        <v>25</v>
      </c>
      <c r="L94" s="107">
        <f t="shared" ca="1" si="26"/>
        <v>25</v>
      </c>
      <c r="M94" s="107"/>
      <c r="N94" s="116">
        <f t="shared" ca="1" si="27"/>
        <v>1</v>
      </c>
      <c r="O94" s="116">
        <f t="shared" ca="1" si="28"/>
        <v>1</v>
      </c>
      <c r="P94" s="116">
        <f t="shared" ca="1" si="29"/>
        <v>0</v>
      </c>
      <c r="Q94" s="116">
        <f t="shared" ca="1" si="30"/>
        <v>0</v>
      </c>
      <c r="R94" s="116">
        <f t="shared" ca="1" si="31"/>
        <v>1.25</v>
      </c>
      <c r="S94" s="116">
        <f t="shared" ca="1" si="32"/>
        <v>2.5</v>
      </c>
      <c r="T94" s="116">
        <f t="shared" ca="1" si="33"/>
        <v>1.25</v>
      </c>
      <c r="U94" s="116">
        <f t="shared" ca="1" si="34"/>
        <v>1.25</v>
      </c>
      <c r="V94" s="76"/>
      <c r="W94" s="81" t="s">
        <v>1753</v>
      </c>
      <c r="X94" s="119" t="s">
        <v>1754</v>
      </c>
      <c r="Y94" s="120" t="s">
        <v>1486</v>
      </c>
      <c r="Z94" s="120" t="s">
        <v>1486</v>
      </c>
      <c r="AA94" s="120" t="s">
        <v>1486</v>
      </c>
      <c r="AB94" s="120" t="s">
        <v>1486</v>
      </c>
      <c r="AC94" s="76"/>
      <c r="AD94" s="76"/>
      <c r="AE94" s="112" t="s">
        <v>1159</v>
      </c>
      <c r="AF94" s="119" t="s">
        <v>1766</v>
      </c>
      <c r="AG94" s="114">
        <v>7.1428571428571423</v>
      </c>
      <c r="AH94" s="114">
        <v>7.1428571428571423</v>
      </c>
      <c r="AI94" s="114">
        <v>7.1428571428571423</v>
      </c>
      <c r="AJ94" s="114">
        <v>14.285714285714285</v>
      </c>
    </row>
    <row r="95" spans="1:36" s="81" customFormat="1" ht="12" customHeight="1" x14ac:dyDescent="0.25">
      <c r="A95" s="103" t="s">
        <v>1617</v>
      </c>
      <c r="B95" s="104">
        <v>13.91</v>
      </c>
      <c r="C95" s="115">
        <f>IF(ISNUMBER(SUMIF(REGION!$B$5:$B$356,'REGION INN'!$B95,REGION!$Z$5:$Z$356)),SUMIF(REGION!$B$5:$B$356,'REGION INN'!$B95,REGION!$Z$5:$Z$356),0)</f>
        <v>0</v>
      </c>
      <c r="D95" s="107">
        <f t="shared" ca="1" si="19"/>
        <v>0</v>
      </c>
      <c r="E95" s="107">
        <f t="shared" ca="1" si="20"/>
        <v>0</v>
      </c>
      <c r="F95" s="107">
        <f t="shared" ca="1" si="21"/>
        <v>0</v>
      </c>
      <c r="G95" s="107">
        <f t="shared" ca="1" si="22"/>
        <v>0</v>
      </c>
      <c r="H95" s="115">
        <f>IF(ISNUMBER(SUMIF(REGION!$B$5:$B$356,'REGION INN'!$B95,REGION!$AR$5:$AR$356)),SUMIF(REGION!$B$5:$B$356,'REGION INN'!$B95,REGION!$AR$5:$AR$356),0)</f>
        <v>0</v>
      </c>
      <c r="I95" s="107">
        <f t="shared" ca="1" si="23"/>
        <v>0</v>
      </c>
      <c r="J95" s="107">
        <f t="shared" ca="1" si="24"/>
        <v>0</v>
      </c>
      <c r="K95" s="107">
        <f t="shared" ca="1" si="25"/>
        <v>0</v>
      </c>
      <c r="L95" s="107">
        <f t="shared" ca="1" si="26"/>
        <v>0</v>
      </c>
      <c r="M95" s="107"/>
      <c r="N95" s="116">
        <f t="shared" ca="1" si="27"/>
        <v>0</v>
      </c>
      <c r="O95" s="116">
        <f t="shared" ca="1" si="28"/>
        <v>0</v>
      </c>
      <c r="P95" s="116">
        <f t="shared" ca="1" si="29"/>
        <v>0</v>
      </c>
      <c r="Q95" s="116">
        <f t="shared" ca="1" si="30"/>
        <v>0</v>
      </c>
      <c r="R95" s="116">
        <f t="shared" ca="1" si="31"/>
        <v>0</v>
      </c>
      <c r="S95" s="116">
        <f t="shared" ca="1" si="32"/>
        <v>0</v>
      </c>
      <c r="T95" s="116">
        <f t="shared" ca="1" si="33"/>
        <v>0</v>
      </c>
      <c r="U95" s="116">
        <f t="shared" ca="1" si="34"/>
        <v>0</v>
      </c>
      <c r="V95" s="76"/>
      <c r="W95" s="81" t="s">
        <v>1158</v>
      </c>
      <c r="X95" s="119" t="s">
        <v>1755</v>
      </c>
      <c r="Y95" s="120" t="s">
        <v>1486</v>
      </c>
      <c r="Z95" s="120" t="s">
        <v>1486</v>
      </c>
      <c r="AA95" s="120" t="s">
        <v>1486</v>
      </c>
      <c r="AB95" s="120">
        <v>12.5</v>
      </c>
      <c r="AC95" s="76"/>
      <c r="AD95" s="76"/>
      <c r="AE95" s="112" t="s">
        <v>1160</v>
      </c>
      <c r="AF95" s="119" t="s">
        <v>1767</v>
      </c>
      <c r="AG95" s="114">
        <v>50</v>
      </c>
      <c r="AH95" s="120" t="s">
        <v>1486</v>
      </c>
      <c r="AI95" s="120" t="s">
        <v>1486</v>
      </c>
      <c r="AJ95" s="114">
        <v>50</v>
      </c>
    </row>
    <row r="96" spans="1:36" s="81" customFormat="1" ht="12" customHeight="1" x14ac:dyDescent="0.25">
      <c r="A96" s="103" t="s">
        <v>1619</v>
      </c>
      <c r="B96" s="104">
        <v>13.92</v>
      </c>
      <c r="C96" s="115">
        <f>IF(ISNUMBER(SUMIF(REGION!$B$5:$B$356,'REGION INN'!$B96,REGION!$Z$5:$Z$356)),SUMIF(REGION!$B$5:$B$356,'REGION INN'!$B96,REGION!$Z$5:$Z$356),0)</f>
        <v>0</v>
      </c>
      <c r="D96" s="107">
        <f t="shared" ca="1" si="19"/>
        <v>33.333333333333329</v>
      </c>
      <c r="E96" s="107">
        <f t="shared" ca="1" si="20"/>
        <v>33.333333333333329</v>
      </c>
      <c r="F96" s="107">
        <f t="shared" ca="1" si="21"/>
        <v>0</v>
      </c>
      <c r="G96" s="107">
        <f t="shared" ca="1" si="22"/>
        <v>0</v>
      </c>
      <c r="H96" s="115">
        <f>IF(ISNUMBER(SUMIF(REGION!$B$5:$B$356,'REGION INN'!$B96,REGION!$AR$5:$AR$356)),SUMIF(REGION!$B$5:$B$356,'REGION INN'!$B96,REGION!$AR$5:$AR$356),0)</f>
        <v>0</v>
      </c>
      <c r="I96" s="107">
        <f t="shared" ca="1" si="23"/>
        <v>50</v>
      </c>
      <c r="J96" s="107">
        <f t="shared" ca="1" si="24"/>
        <v>50</v>
      </c>
      <c r="K96" s="107">
        <f t="shared" ca="1" si="25"/>
        <v>0</v>
      </c>
      <c r="L96" s="107">
        <f t="shared" ca="1" si="26"/>
        <v>50</v>
      </c>
      <c r="M96" s="107"/>
      <c r="N96" s="116">
        <f t="shared" ca="1" si="27"/>
        <v>0</v>
      </c>
      <c r="O96" s="116">
        <f t="shared" ca="1" si="28"/>
        <v>0</v>
      </c>
      <c r="P96" s="116">
        <f t="shared" ca="1" si="29"/>
        <v>0</v>
      </c>
      <c r="Q96" s="116">
        <f t="shared" ca="1" si="30"/>
        <v>0</v>
      </c>
      <c r="R96" s="116">
        <f t="shared" ca="1" si="31"/>
        <v>0</v>
      </c>
      <c r="S96" s="116">
        <f t="shared" ca="1" si="32"/>
        <v>0</v>
      </c>
      <c r="T96" s="116">
        <f t="shared" ca="1" si="33"/>
        <v>0</v>
      </c>
      <c r="U96" s="116">
        <f t="shared" ca="1" si="34"/>
        <v>0</v>
      </c>
      <c r="V96" s="76"/>
      <c r="W96" s="81" t="s">
        <v>1756</v>
      </c>
      <c r="X96" s="119" t="s">
        <v>1757</v>
      </c>
      <c r="Y96" s="120" t="s">
        <v>1486</v>
      </c>
      <c r="Z96" s="120" t="s">
        <v>1486</v>
      </c>
      <c r="AA96" s="120" t="s">
        <v>1486</v>
      </c>
      <c r="AB96" s="120" t="s">
        <v>1486</v>
      </c>
      <c r="AC96" s="76"/>
      <c r="AD96" s="76"/>
      <c r="AE96" s="112" t="s">
        <v>1770</v>
      </c>
      <c r="AF96" s="119" t="s">
        <v>1771</v>
      </c>
      <c r="AG96" s="114">
        <v>100</v>
      </c>
      <c r="AH96" s="120" t="s">
        <v>1486</v>
      </c>
      <c r="AI96" s="120" t="s">
        <v>1486</v>
      </c>
      <c r="AJ96" s="114">
        <v>100</v>
      </c>
    </row>
    <row r="97" spans="1:36" s="81" customFormat="1" ht="12" customHeight="1" x14ac:dyDescent="0.25">
      <c r="A97" s="103" t="s">
        <v>1621</v>
      </c>
      <c r="B97" s="104">
        <v>13.93</v>
      </c>
      <c r="C97" s="115">
        <f>IF(ISNUMBER(SUMIF(REGION!$B$5:$B$356,'REGION INN'!$B97,REGION!$Z$5:$Z$356)),SUMIF(REGION!$B$5:$B$356,'REGION INN'!$B97,REGION!$Z$5:$Z$356),0)</f>
        <v>0</v>
      </c>
      <c r="D97" s="107">
        <f t="shared" ca="1" si="19"/>
        <v>0</v>
      </c>
      <c r="E97" s="107">
        <f t="shared" ca="1" si="20"/>
        <v>0</v>
      </c>
      <c r="F97" s="107">
        <f t="shared" ca="1" si="21"/>
        <v>0</v>
      </c>
      <c r="G97" s="107">
        <f t="shared" ca="1" si="22"/>
        <v>0</v>
      </c>
      <c r="H97" s="115">
        <f>IF(ISNUMBER(SUMIF(REGION!$B$5:$B$356,'REGION INN'!$B97,REGION!$AR$5:$AR$356)),SUMIF(REGION!$B$5:$B$356,'REGION INN'!$B97,REGION!$AR$5:$AR$356),0)</f>
        <v>0</v>
      </c>
      <c r="I97" s="107">
        <f t="shared" ca="1" si="23"/>
        <v>0</v>
      </c>
      <c r="J97" s="107">
        <f t="shared" ca="1" si="24"/>
        <v>0</v>
      </c>
      <c r="K97" s="107">
        <f t="shared" ca="1" si="25"/>
        <v>0</v>
      </c>
      <c r="L97" s="107">
        <f t="shared" ca="1" si="26"/>
        <v>0</v>
      </c>
      <c r="M97" s="107"/>
      <c r="N97" s="116">
        <f t="shared" ca="1" si="27"/>
        <v>0</v>
      </c>
      <c r="O97" s="116">
        <f t="shared" ca="1" si="28"/>
        <v>0</v>
      </c>
      <c r="P97" s="116">
        <f t="shared" ca="1" si="29"/>
        <v>0</v>
      </c>
      <c r="Q97" s="116">
        <f t="shared" ca="1" si="30"/>
        <v>0</v>
      </c>
      <c r="R97" s="116">
        <f t="shared" ca="1" si="31"/>
        <v>0</v>
      </c>
      <c r="S97" s="116">
        <f t="shared" ca="1" si="32"/>
        <v>0</v>
      </c>
      <c r="T97" s="116">
        <f t="shared" ca="1" si="33"/>
        <v>0</v>
      </c>
      <c r="U97" s="116">
        <f t="shared" ca="1" si="34"/>
        <v>0</v>
      </c>
      <c r="V97" s="76"/>
      <c r="W97" s="81" t="s">
        <v>1758</v>
      </c>
      <c r="X97" s="119" t="s">
        <v>1759</v>
      </c>
      <c r="Y97" s="120" t="s">
        <v>1486</v>
      </c>
      <c r="Z97" s="120" t="s">
        <v>1486</v>
      </c>
      <c r="AA97" s="120" t="s">
        <v>1486</v>
      </c>
      <c r="AB97" s="120">
        <v>50</v>
      </c>
      <c r="AC97" s="76"/>
      <c r="AD97" s="76"/>
      <c r="AE97" s="112" t="s">
        <v>1772</v>
      </c>
      <c r="AF97" s="119" t="s">
        <v>1773</v>
      </c>
      <c r="AG97" s="120" t="s">
        <v>1486</v>
      </c>
      <c r="AH97" s="120" t="s">
        <v>1486</v>
      </c>
      <c r="AI97" s="120" t="s">
        <v>1486</v>
      </c>
      <c r="AJ97" s="120" t="s">
        <v>1486</v>
      </c>
    </row>
    <row r="98" spans="1:36" s="81" customFormat="1" ht="12" customHeight="1" x14ac:dyDescent="0.25">
      <c r="A98" s="103" t="s">
        <v>1623</v>
      </c>
      <c r="B98" s="104">
        <v>13.94</v>
      </c>
      <c r="C98" s="115">
        <f>IF(ISNUMBER(SUMIF(REGION!$B$5:$B$356,'REGION INN'!$B98,REGION!$Z$5:$Z$356)),SUMIF(REGION!$B$5:$B$356,'REGION INN'!$B98,REGION!$Z$5:$Z$356),0)</f>
        <v>0</v>
      </c>
      <c r="D98" s="107">
        <f t="shared" ca="1" si="19"/>
        <v>0</v>
      </c>
      <c r="E98" s="107">
        <f t="shared" ca="1" si="20"/>
        <v>0</v>
      </c>
      <c r="F98" s="107">
        <f t="shared" ca="1" si="21"/>
        <v>0</v>
      </c>
      <c r="G98" s="107">
        <f t="shared" ca="1" si="22"/>
        <v>0</v>
      </c>
      <c r="H98" s="115">
        <f>IF(ISNUMBER(SUMIF(REGION!$B$5:$B$356,'REGION INN'!$B98,REGION!$AR$5:$AR$356)),SUMIF(REGION!$B$5:$B$356,'REGION INN'!$B98,REGION!$AR$5:$AR$356),0)</f>
        <v>0</v>
      </c>
      <c r="I98" s="107">
        <f t="shared" ca="1" si="23"/>
        <v>0</v>
      </c>
      <c r="J98" s="107">
        <f t="shared" ca="1" si="24"/>
        <v>0</v>
      </c>
      <c r="K98" s="107">
        <f t="shared" ca="1" si="25"/>
        <v>0</v>
      </c>
      <c r="L98" s="107">
        <f t="shared" ca="1" si="26"/>
        <v>0</v>
      </c>
      <c r="M98" s="107"/>
      <c r="N98" s="116">
        <f t="shared" ca="1" si="27"/>
        <v>0</v>
      </c>
      <c r="O98" s="116">
        <f t="shared" ca="1" si="28"/>
        <v>0</v>
      </c>
      <c r="P98" s="116">
        <f t="shared" ca="1" si="29"/>
        <v>0</v>
      </c>
      <c r="Q98" s="116">
        <f t="shared" ca="1" si="30"/>
        <v>0</v>
      </c>
      <c r="R98" s="116">
        <f t="shared" ca="1" si="31"/>
        <v>0</v>
      </c>
      <c r="S98" s="116">
        <f t="shared" ca="1" si="32"/>
        <v>0</v>
      </c>
      <c r="T98" s="116">
        <f t="shared" ca="1" si="33"/>
        <v>0</v>
      </c>
      <c r="U98" s="116">
        <f t="shared" ca="1" si="34"/>
        <v>0</v>
      </c>
      <c r="V98" s="76"/>
      <c r="W98" s="81" t="s">
        <v>1762</v>
      </c>
      <c r="X98" s="119" t="s">
        <v>1763</v>
      </c>
      <c r="Y98" s="120" t="s">
        <v>1486</v>
      </c>
      <c r="Z98" s="120" t="s">
        <v>1486</v>
      </c>
      <c r="AA98" s="120" t="s">
        <v>1486</v>
      </c>
      <c r="AB98" s="120">
        <v>20</v>
      </c>
      <c r="AC98" s="76"/>
      <c r="AD98" s="76"/>
      <c r="AE98" s="112" t="s">
        <v>1162</v>
      </c>
      <c r="AF98" s="119" t="s">
        <v>1780</v>
      </c>
      <c r="AG98" s="120" t="s">
        <v>1486</v>
      </c>
      <c r="AH98" s="120" t="s">
        <v>1486</v>
      </c>
      <c r="AI98" s="120" t="s">
        <v>1486</v>
      </c>
      <c r="AJ98" s="120" t="s">
        <v>1486</v>
      </c>
    </row>
    <row r="99" spans="1:36" s="81" customFormat="1" ht="12" customHeight="1" x14ac:dyDescent="0.25">
      <c r="A99" s="103" t="s">
        <v>1625</v>
      </c>
      <c r="B99" s="104">
        <v>13.95</v>
      </c>
      <c r="C99" s="115">
        <f>IF(ISNUMBER(SUMIF(REGION!$B$5:$B$356,'REGION INN'!$B99,REGION!$Z$5:$Z$356)),SUMIF(REGION!$B$5:$B$356,'REGION INN'!$B99,REGION!$Z$5:$Z$356),0)</f>
        <v>0</v>
      </c>
      <c r="D99" s="107">
        <f t="shared" ca="1" si="19"/>
        <v>0</v>
      </c>
      <c r="E99" s="107">
        <f t="shared" ca="1" si="20"/>
        <v>0</v>
      </c>
      <c r="F99" s="107">
        <f t="shared" ca="1" si="21"/>
        <v>0</v>
      </c>
      <c r="G99" s="107">
        <f t="shared" ca="1" si="22"/>
        <v>0</v>
      </c>
      <c r="H99" s="115">
        <f>IF(ISNUMBER(SUMIF(REGION!$B$5:$B$356,'REGION INN'!$B99,REGION!$AR$5:$AR$356)),SUMIF(REGION!$B$5:$B$356,'REGION INN'!$B99,REGION!$AR$5:$AR$356),0)</f>
        <v>0</v>
      </c>
      <c r="I99" s="107">
        <f t="shared" ca="1" si="23"/>
        <v>0</v>
      </c>
      <c r="J99" s="107">
        <f t="shared" ca="1" si="24"/>
        <v>100</v>
      </c>
      <c r="K99" s="107">
        <f t="shared" ca="1" si="25"/>
        <v>100</v>
      </c>
      <c r="L99" s="107">
        <f t="shared" ca="1" si="26"/>
        <v>0</v>
      </c>
      <c r="M99" s="107"/>
      <c r="N99" s="116">
        <f t="shared" ca="1" si="27"/>
        <v>0</v>
      </c>
      <c r="O99" s="116">
        <f t="shared" ca="1" si="28"/>
        <v>0</v>
      </c>
      <c r="P99" s="116">
        <f t="shared" ca="1" si="29"/>
        <v>0</v>
      </c>
      <c r="Q99" s="116">
        <f t="shared" ca="1" si="30"/>
        <v>0</v>
      </c>
      <c r="R99" s="116">
        <f t="shared" ca="1" si="31"/>
        <v>0</v>
      </c>
      <c r="S99" s="116">
        <f t="shared" ca="1" si="32"/>
        <v>0</v>
      </c>
      <c r="T99" s="116">
        <f t="shared" ca="1" si="33"/>
        <v>0</v>
      </c>
      <c r="U99" s="116">
        <f t="shared" ca="1" si="34"/>
        <v>0</v>
      </c>
      <c r="V99" s="76"/>
      <c r="W99" s="81" t="s">
        <v>1764</v>
      </c>
      <c r="X99" s="119" t="s">
        <v>1765</v>
      </c>
      <c r="Y99" s="120" t="s">
        <v>1486</v>
      </c>
      <c r="Z99" s="120" t="s">
        <v>1486</v>
      </c>
      <c r="AA99" s="120" t="s">
        <v>1486</v>
      </c>
      <c r="AB99" s="120" t="s">
        <v>1486</v>
      </c>
      <c r="AC99" s="76"/>
      <c r="AD99" s="76"/>
      <c r="AE99" s="112" t="s">
        <v>1781</v>
      </c>
      <c r="AF99" s="119" t="s">
        <v>1782</v>
      </c>
      <c r="AG99" s="120" t="s">
        <v>1486</v>
      </c>
      <c r="AH99" s="120" t="s">
        <v>1486</v>
      </c>
      <c r="AI99" s="120" t="s">
        <v>1486</v>
      </c>
      <c r="AJ99" s="120" t="s">
        <v>1486</v>
      </c>
    </row>
    <row r="100" spans="1:36" s="81" customFormat="1" ht="12" customHeight="1" x14ac:dyDescent="0.25">
      <c r="A100" s="103" t="s">
        <v>1627</v>
      </c>
      <c r="B100" s="104">
        <v>13.96</v>
      </c>
      <c r="C100" s="115">
        <f>IF(ISNUMBER(SUMIF(REGION!$B$5:$B$356,'REGION INN'!$B100,REGION!$Z$5:$Z$356)),SUMIF(REGION!$B$5:$B$356,'REGION INN'!$B100,REGION!$Z$5:$Z$356),0)</f>
        <v>0</v>
      </c>
      <c r="D100" s="107">
        <f t="shared" ca="1" si="19"/>
        <v>0</v>
      </c>
      <c r="E100" s="107">
        <f t="shared" ca="1" si="20"/>
        <v>0</v>
      </c>
      <c r="F100" s="107">
        <f t="shared" ca="1" si="21"/>
        <v>0</v>
      </c>
      <c r="G100" s="107">
        <f t="shared" ca="1" si="22"/>
        <v>0</v>
      </c>
      <c r="H100" s="115">
        <f>IF(ISNUMBER(SUMIF(REGION!$B$5:$B$356,'REGION INN'!$B100,REGION!$AR$5:$AR$356)),SUMIF(REGION!$B$5:$B$356,'REGION INN'!$B100,REGION!$AR$5:$AR$356),0)</f>
        <v>0</v>
      </c>
      <c r="I100" s="107">
        <f t="shared" ca="1" si="23"/>
        <v>0</v>
      </c>
      <c r="J100" s="107">
        <f t="shared" ca="1" si="24"/>
        <v>0</v>
      </c>
      <c r="K100" s="107">
        <f t="shared" ca="1" si="25"/>
        <v>0</v>
      </c>
      <c r="L100" s="107">
        <f t="shared" ca="1" si="26"/>
        <v>0</v>
      </c>
      <c r="M100" s="107"/>
      <c r="N100" s="116">
        <f t="shared" ca="1" si="27"/>
        <v>0</v>
      </c>
      <c r="O100" s="116">
        <f t="shared" ca="1" si="28"/>
        <v>0</v>
      </c>
      <c r="P100" s="116">
        <f t="shared" ca="1" si="29"/>
        <v>0</v>
      </c>
      <c r="Q100" s="116">
        <f t="shared" ca="1" si="30"/>
        <v>0</v>
      </c>
      <c r="R100" s="116">
        <f t="shared" ca="1" si="31"/>
        <v>0</v>
      </c>
      <c r="S100" s="116">
        <f t="shared" ca="1" si="32"/>
        <v>0</v>
      </c>
      <c r="T100" s="116">
        <f t="shared" ca="1" si="33"/>
        <v>0</v>
      </c>
      <c r="U100" s="116">
        <f t="shared" ca="1" si="34"/>
        <v>0</v>
      </c>
      <c r="V100" s="76"/>
      <c r="W100" s="81" t="s">
        <v>1159</v>
      </c>
      <c r="X100" s="119">
        <v>23</v>
      </c>
      <c r="Y100" s="120" t="s">
        <v>1486</v>
      </c>
      <c r="Z100" s="120" t="s">
        <v>1486</v>
      </c>
      <c r="AA100" s="120" t="s">
        <v>1486</v>
      </c>
      <c r="AB100" s="120" t="s">
        <v>1486</v>
      </c>
      <c r="AC100" s="76"/>
      <c r="AD100" s="76"/>
      <c r="AE100" s="112" t="s">
        <v>1783</v>
      </c>
      <c r="AF100" s="119" t="s">
        <v>1784</v>
      </c>
      <c r="AG100" s="120" t="s">
        <v>1486</v>
      </c>
      <c r="AH100" s="120" t="s">
        <v>1486</v>
      </c>
      <c r="AI100" s="120" t="s">
        <v>1486</v>
      </c>
      <c r="AJ100" s="120" t="s">
        <v>1486</v>
      </c>
    </row>
    <row r="101" spans="1:36" s="81" customFormat="1" ht="12" customHeight="1" x14ac:dyDescent="0.25">
      <c r="A101" s="103" t="s">
        <v>1629</v>
      </c>
      <c r="B101" s="104">
        <v>13.99</v>
      </c>
      <c r="C101" s="115">
        <f>IF(ISNUMBER(SUMIF(REGION!$B$5:$B$356,'REGION INN'!$B101,REGION!$Z$5:$Z$356)),SUMIF(REGION!$B$5:$B$356,'REGION INN'!$B101,REGION!$Z$5:$Z$356),0)</f>
        <v>0</v>
      </c>
      <c r="D101" s="107">
        <f t="shared" ca="1" si="19"/>
        <v>0</v>
      </c>
      <c r="E101" s="107">
        <f t="shared" ca="1" si="20"/>
        <v>0</v>
      </c>
      <c r="F101" s="107">
        <f t="shared" ca="1" si="21"/>
        <v>0</v>
      </c>
      <c r="G101" s="107">
        <f t="shared" ca="1" si="22"/>
        <v>0</v>
      </c>
      <c r="H101" s="115">
        <f>IF(ISNUMBER(SUMIF(REGION!$B$5:$B$356,'REGION INN'!$B101,REGION!$AR$5:$AR$356)),SUMIF(REGION!$B$5:$B$356,'REGION INN'!$B101,REGION!$AR$5:$AR$356),0)</f>
        <v>0</v>
      </c>
      <c r="I101" s="107">
        <f t="shared" ca="1" si="23"/>
        <v>0</v>
      </c>
      <c r="J101" s="107">
        <f t="shared" ca="1" si="24"/>
        <v>0</v>
      </c>
      <c r="K101" s="107">
        <f t="shared" ca="1" si="25"/>
        <v>0</v>
      </c>
      <c r="L101" s="107">
        <f t="shared" ca="1" si="26"/>
        <v>0</v>
      </c>
      <c r="M101" s="107"/>
      <c r="N101" s="116">
        <f t="shared" ca="1" si="27"/>
        <v>0</v>
      </c>
      <c r="O101" s="116">
        <f t="shared" ca="1" si="28"/>
        <v>0</v>
      </c>
      <c r="P101" s="116">
        <f t="shared" ca="1" si="29"/>
        <v>0</v>
      </c>
      <c r="Q101" s="116">
        <f t="shared" ca="1" si="30"/>
        <v>0</v>
      </c>
      <c r="R101" s="116">
        <f t="shared" ca="1" si="31"/>
        <v>0</v>
      </c>
      <c r="S101" s="116">
        <f t="shared" ca="1" si="32"/>
        <v>0</v>
      </c>
      <c r="T101" s="116">
        <f t="shared" ca="1" si="33"/>
        <v>0</v>
      </c>
      <c r="U101" s="116">
        <f t="shared" ca="1" si="34"/>
        <v>0</v>
      </c>
      <c r="V101" s="76"/>
      <c r="W101" s="81" t="s">
        <v>1160</v>
      </c>
      <c r="X101" s="119" t="s">
        <v>1767</v>
      </c>
      <c r="Y101" s="120" t="s">
        <v>1486</v>
      </c>
      <c r="Z101" s="120" t="s">
        <v>1486</v>
      </c>
      <c r="AA101" s="120" t="s">
        <v>1486</v>
      </c>
      <c r="AB101" s="120" t="s">
        <v>1486</v>
      </c>
      <c r="AC101" s="76"/>
      <c r="AD101" s="76"/>
      <c r="AE101" s="112" t="s">
        <v>1164</v>
      </c>
      <c r="AF101" s="119" t="s">
        <v>1797</v>
      </c>
      <c r="AG101" s="120" t="s">
        <v>1486</v>
      </c>
      <c r="AH101" s="120" t="s">
        <v>1486</v>
      </c>
      <c r="AI101" s="120" t="s">
        <v>1486</v>
      </c>
      <c r="AJ101" s="120" t="s">
        <v>1486</v>
      </c>
    </row>
    <row r="102" spans="1:36" s="81" customFormat="1" ht="12" customHeight="1" x14ac:dyDescent="0.25">
      <c r="A102" s="103" t="s">
        <v>1127</v>
      </c>
      <c r="B102" s="104">
        <v>14</v>
      </c>
      <c r="C102" s="115">
        <f>IF(ISNUMBER(SUMIF(REGION!$B$5:$B$356,'REGION INN'!$B102,REGION!$Z$5:$Z$356)),SUMIF(REGION!$B$5:$B$356,'REGION INN'!$B102,REGION!$Z$5:$Z$356),0)</f>
        <v>37</v>
      </c>
      <c r="D102" s="107">
        <f t="shared" ca="1" si="19"/>
        <v>0</v>
      </c>
      <c r="E102" s="107">
        <f t="shared" ca="1" si="20"/>
        <v>0</v>
      </c>
      <c r="F102" s="107">
        <f t="shared" ca="1" si="21"/>
        <v>0</v>
      </c>
      <c r="G102" s="107">
        <f t="shared" ca="1" si="22"/>
        <v>9.0909090909090917</v>
      </c>
      <c r="H102" s="115">
        <f>IF(ISNUMBER(SUMIF(REGION!$B$5:$B$356,'REGION INN'!$B102,REGION!$AR$5:$AR$356)),SUMIF(REGION!$B$5:$B$356,'REGION INN'!$B102,REGION!$AR$5:$AR$356),0)</f>
        <v>23</v>
      </c>
      <c r="I102" s="107">
        <f t="shared" ca="1" si="23"/>
        <v>0</v>
      </c>
      <c r="J102" s="107">
        <f t="shared" ca="1" si="24"/>
        <v>0</v>
      </c>
      <c r="K102" s="107">
        <f t="shared" ca="1" si="25"/>
        <v>0</v>
      </c>
      <c r="L102" s="107">
        <f t="shared" ca="1" si="26"/>
        <v>9.0909090909090917</v>
      </c>
      <c r="M102" s="107"/>
      <c r="N102" s="116">
        <f t="shared" ca="1" si="27"/>
        <v>0</v>
      </c>
      <c r="O102" s="116">
        <f t="shared" ca="1" si="28"/>
        <v>0</v>
      </c>
      <c r="P102" s="116">
        <f t="shared" ca="1" si="29"/>
        <v>0</v>
      </c>
      <c r="Q102" s="116">
        <f t="shared" ca="1" si="30"/>
        <v>3.3636363636363638</v>
      </c>
      <c r="R102" s="116">
        <f t="shared" ca="1" si="31"/>
        <v>0</v>
      </c>
      <c r="S102" s="116">
        <f t="shared" ca="1" si="32"/>
        <v>0</v>
      </c>
      <c r="T102" s="116">
        <f t="shared" ca="1" si="33"/>
        <v>0</v>
      </c>
      <c r="U102" s="116">
        <f t="shared" ca="1" si="34"/>
        <v>2.0909090909090908</v>
      </c>
      <c r="V102" s="76"/>
      <c r="W102" s="81" t="s">
        <v>1770</v>
      </c>
      <c r="X102" s="119" t="s">
        <v>1771</v>
      </c>
      <c r="Y102" s="120" t="s">
        <v>1486</v>
      </c>
      <c r="Z102" s="120" t="s">
        <v>1486</v>
      </c>
      <c r="AA102" s="120" t="s">
        <v>1486</v>
      </c>
      <c r="AB102" s="120" t="s">
        <v>1486</v>
      </c>
      <c r="AC102" s="76"/>
      <c r="AD102" s="76"/>
      <c r="AE102" s="112" t="s">
        <v>1799</v>
      </c>
      <c r="AF102" s="119" t="s">
        <v>1800</v>
      </c>
      <c r="AG102" s="120" t="s">
        <v>1486</v>
      </c>
      <c r="AH102" s="120" t="s">
        <v>1486</v>
      </c>
      <c r="AI102" s="120" t="s">
        <v>1486</v>
      </c>
      <c r="AJ102" s="120" t="s">
        <v>1486</v>
      </c>
    </row>
    <row r="103" spans="1:36" s="81" customFormat="1" ht="12" customHeight="1" x14ac:dyDescent="0.25">
      <c r="A103" s="103" t="s">
        <v>1128</v>
      </c>
      <c r="B103" s="104">
        <v>14.1</v>
      </c>
      <c r="C103" s="115">
        <f>IF(ISNUMBER(SUMIF(REGION!$B$5:$B$356,'REGION INN'!$B103,REGION!$Z$5:$Z$356)),SUMIF(REGION!$B$5:$B$356,'REGION INN'!$B103,REGION!$Z$5:$Z$356),0)</f>
        <v>33</v>
      </c>
      <c r="D103" s="107">
        <f t="shared" ca="1" si="19"/>
        <v>0</v>
      </c>
      <c r="E103" s="107">
        <f t="shared" ca="1" si="20"/>
        <v>0</v>
      </c>
      <c r="F103" s="107">
        <f t="shared" ca="1" si="21"/>
        <v>0</v>
      </c>
      <c r="G103" s="107">
        <f t="shared" ca="1" si="22"/>
        <v>0</v>
      </c>
      <c r="H103" s="115">
        <f>IF(ISNUMBER(SUMIF(REGION!$B$5:$B$356,'REGION INN'!$B103,REGION!$AR$5:$AR$356)),SUMIF(REGION!$B$5:$B$356,'REGION INN'!$B103,REGION!$AR$5:$AR$356),0)</f>
        <v>21</v>
      </c>
      <c r="I103" s="107">
        <f t="shared" ca="1" si="23"/>
        <v>0</v>
      </c>
      <c r="J103" s="107">
        <f t="shared" ca="1" si="24"/>
        <v>0</v>
      </c>
      <c r="K103" s="107">
        <f t="shared" ca="1" si="25"/>
        <v>0</v>
      </c>
      <c r="L103" s="107">
        <f t="shared" ca="1" si="26"/>
        <v>0</v>
      </c>
      <c r="M103" s="107"/>
      <c r="N103" s="116">
        <f t="shared" ca="1" si="27"/>
        <v>0</v>
      </c>
      <c r="O103" s="116">
        <f t="shared" ca="1" si="28"/>
        <v>0</v>
      </c>
      <c r="P103" s="116">
        <f t="shared" ca="1" si="29"/>
        <v>0</v>
      </c>
      <c r="Q103" s="116">
        <f t="shared" ca="1" si="30"/>
        <v>0</v>
      </c>
      <c r="R103" s="116">
        <f t="shared" ca="1" si="31"/>
        <v>0</v>
      </c>
      <c r="S103" s="116">
        <f t="shared" ca="1" si="32"/>
        <v>0</v>
      </c>
      <c r="T103" s="116">
        <f t="shared" ca="1" si="33"/>
        <v>0</v>
      </c>
      <c r="U103" s="116">
        <f t="shared" ca="1" si="34"/>
        <v>0</v>
      </c>
      <c r="V103" s="76"/>
      <c r="W103" s="81" t="s">
        <v>1772</v>
      </c>
      <c r="X103" s="119" t="s">
        <v>1773</v>
      </c>
      <c r="Y103" s="120" t="s">
        <v>1486</v>
      </c>
      <c r="Z103" s="120" t="s">
        <v>1486</v>
      </c>
      <c r="AA103" s="120" t="s">
        <v>1486</v>
      </c>
      <c r="AB103" s="120" t="s">
        <v>1486</v>
      </c>
      <c r="AC103" s="76"/>
      <c r="AD103" s="76"/>
      <c r="AE103" s="112" t="s">
        <v>1165</v>
      </c>
      <c r="AF103" s="119" t="s">
        <v>1801</v>
      </c>
      <c r="AG103" s="120" t="s">
        <v>1486</v>
      </c>
      <c r="AH103" s="114">
        <v>8.3333333333333321</v>
      </c>
      <c r="AI103" s="114">
        <v>8.3333333333333321</v>
      </c>
      <c r="AJ103" s="114">
        <v>16.666666666666664</v>
      </c>
    </row>
    <row r="104" spans="1:36" s="81" customFormat="1" ht="12" customHeight="1" x14ac:dyDescent="0.25">
      <c r="A104" s="103" t="s">
        <v>1633</v>
      </c>
      <c r="B104" s="104">
        <v>14.11</v>
      </c>
      <c r="C104" s="115">
        <f>IF(ISNUMBER(SUMIF(REGION!$B$5:$B$356,'REGION INN'!$B104,REGION!$Z$5:$Z$356)),SUMIF(REGION!$B$5:$B$356,'REGION INN'!$B104,REGION!$Z$5:$Z$356),0)</f>
        <v>0</v>
      </c>
      <c r="D104" s="107">
        <f t="shared" ca="1" si="19"/>
        <v>0</v>
      </c>
      <c r="E104" s="107">
        <f t="shared" ca="1" si="20"/>
        <v>0</v>
      </c>
      <c r="F104" s="107">
        <f t="shared" ca="1" si="21"/>
        <v>0</v>
      </c>
      <c r="G104" s="107">
        <f t="shared" ca="1" si="22"/>
        <v>0</v>
      </c>
      <c r="H104" s="115">
        <f>IF(ISNUMBER(SUMIF(REGION!$B$5:$B$356,'REGION INN'!$B104,REGION!$AR$5:$AR$356)),SUMIF(REGION!$B$5:$B$356,'REGION INN'!$B104,REGION!$AR$5:$AR$356),0)</f>
        <v>0</v>
      </c>
      <c r="I104" s="107">
        <f t="shared" ca="1" si="23"/>
        <v>0</v>
      </c>
      <c r="J104" s="107">
        <f t="shared" ca="1" si="24"/>
        <v>0</v>
      </c>
      <c r="K104" s="107">
        <f t="shared" ca="1" si="25"/>
        <v>0</v>
      </c>
      <c r="L104" s="107">
        <f t="shared" ca="1" si="26"/>
        <v>0</v>
      </c>
      <c r="M104" s="107"/>
      <c r="N104" s="116">
        <f t="shared" ca="1" si="27"/>
        <v>0</v>
      </c>
      <c r="O104" s="116">
        <f t="shared" ca="1" si="28"/>
        <v>0</v>
      </c>
      <c r="P104" s="116">
        <f t="shared" ca="1" si="29"/>
        <v>0</v>
      </c>
      <c r="Q104" s="116">
        <f t="shared" ca="1" si="30"/>
        <v>0</v>
      </c>
      <c r="R104" s="116">
        <f t="shared" ca="1" si="31"/>
        <v>0</v>
      </c>
      <c r="S104" s="116">
        <f t="shared" ca="1" si="32"/>
        <v>0</v>
      </c>
      <c r="T104" s="116">
        <f t="shared" ca="1" si="33"/>
        <v>0</v>
      </c>
      <c r="U104" s="116">
        <f t="shared" ca="1" si="34"/>
        <v>0</v>
      </c>
      <c r="V104" s="76"/>
      <c r="W104" s="81" t="s">
        <v>1162</v>
      </c>
      <c r="X104" s="119" t="s">
        <v>1780</v>
      </c>
      <c r="Y104" s="120" t="s">
        <v>1486</v>
      </c>
      <c r="Z104" s="120" t="s">
        <v>1486</v>
      </c>
      <c r="AA104" s="120" t="s">
        <v>1486</v>
      </c>
      <c r="AB104" s="120" t="s">
        <v>1486</v>
      </c>
      <c r="AC104" s="76"/>
      <c r="AD104" s="76"/>
      <c r="AE104" s="112" t="s">
        <v>1802</v>
      </c>
      <c r="AF104" s="119" t="s">
        <v>1803</v>
      </c>
      <c r="AG104" s="120" t="s">
        <v>1486</v>
      </c>
      <c r="AH104" s="120" t="s">
        <v>1486</v>
      </c>
      <c r="AI104" s="120" t="s">
        <v>1486</v>
      </c>
      <c r="AJ104" s="114">
        <v>14.285714285714285</v>
      </c>
    </row>
    <row r="105" spans="1:36" s="81" customFormat="1" ht="12" customHeight="1" x14ac:dyDescent="0.25">
      <c r="A105" s="103" t="s">
        <v>1635</v>
      </c>
      <c r="B105" s="104">
        <v>14.12</v>
      </c>
      <c r="C105" s="115">
        <f>IF(ISNUMBER(SUMIF(REGION!$B$5:$B$356,'REGION INN'!$B105,REGION!$Z$5:$Z$356)),SUMIF(REGION!$B$5:$B$356,'REGION INN'!$B105,REGION!$Z$5:$Z$356),0)</f>
        <v>0</v>
      </c>
      <c r="D105" s="107">
        <f t="shared" ca="1" si="19"/>
        <v>0</v>
      </c>
      <c r="E105" s="107">
        <f t="shared" ca="1" si="20"/>
        <v>0</v>
      </c>
      <c r="F105" s="107">
        <f t="shared" ca="1" si="21"/>
        <v>0</v>
      </c>
      <c r="G105" s="107">
        <f t="shared" ca="1" si="22"/>
        <v>0</v>
      </c>
      <c r="H105" s="115">
        <f>IF(ISNUMBER(SUMIF(REGION!$B$5:$B$356,'REGION INN'!$B105,REGION!$AR$5:$AR$356)),SUMIF(REGION!$B$5:$B$356,'REGION INN'!$B105,REGION!$AR$5:$AR$356),0)</f>
        <v>0</v>
      </c>
      <c r="I105" s="107">
        <f t="shared" ca="1" si="23"/>
        <v>0</v>
      </c>
      <c r="J105" s="107">
        <f t="shared" ca="1" si="24"/>
        <v>0</v>
      </c>
      <c r="K105" s="107">
        <f t="shared" ca="1" si="25"/>
        <v>0</v>
      </c>
      <c r="L105" s="107">
        <f t="shared" ca="1" si="26"/>
        <v>0</v>
      </c>
      <c r="M105" s="107"/>
      <c r="N105" s="116">
        <f t="shared" ca="1" si="27"/>
        <v>0</v>
      </c>
      <c r="O105" s="116">
        <f t="shared" ca="1" si="28"/>
        <v>0</v>
      </c>
      <c r="P105" s="116">
        <f t="shared" ca="1" si="29"/>
        <v>0</v>
      </c>
      <c r="Q105" s="116">
        <f t="shared" ca="1" si="30"/>
        <v>0</v>
      </c>
      <c r="R105" s="116">
        <f t="shared" ca="1" si="31"/>
        <v>0</v>
      </c>
      <c r="S105" s="116">
        <f t="shared" ca="1" si="32"/>
        <v>0</v>
      </c>
      <c r="T105" s="116">
        <f t="shared" ca="1" si="33"/>
        <v>0</v>
      </c>
      <c r="U105" s="116">
        <f t="shared" ca="1" si="34"/>
        <v>0</v>
      </c>
      <c r="V105" s="76"/>
      <c r="W105" s="81" t="s">
        <v>1781</v>
      </c>
      <c r="X105" s="119" t="s">
        <v>1782</v>
      </c>
      <c r="Y105" s="120" t="s">
        <v>1486</v>
      </c>
      <c r="Z105" s="120" t="s">
        <v>1486</v>
      </c>
      <c r="AA105" s="120" t="s">
        <v>1486</v>
      </c>
      <c r="AB105" s="120" t="s">
        <v>1486</v>
      </c>
      <c r="AC105" s="76"/>
      <c r="AD105" s="76"/>
      <c r="AE105" s="112" t="s">
        <v>1806</v>
      </c>
      <c r="AF105" s="119" t="s">
        <v>1807</v>
      </c>
      <c r="AG105" s="120" t="s">
        <v>1486</v>
      </c>
      <c r="AH105" s="120" t="s">
        <v>1486</v>
      </c>
      <c r="AI105" s="120" t="s">
        <v>1486</v>
      </c>
      <c r="AJ105" s="120" t="s">
        <v>1486</v>
      </c>
    </row>
    <row r="106" spans="1:36" s="81" customFormat="1" ht="12" customHeight="1" x14ac:dyDescent="0.25">
      <c r="A106" s="103" t="s">
        <v>1637</v>
      </c>
      <c r="B106" s="104">
        <v>14.13</v>
      </c>
      <c r="C106" s="115">
        <f>IF(ISNUMBER(SUMIF(REGION!$B$5:$B$356,'REGION INN'!$B106,REGION!$Z$5:$Z$356)),SUMIF(REGION!$B$5:$B$356,'REGION INN'!$B106,REGION!$Z$5:$Z$356),0)</f>
        <v>0</v>
      </c>
      <c r="D106" s="107">
        <f t="shared" ca="1" si="19"/>
        <v>0</v>
      </c>
      <c r="E106" s="107">
        <f t="shared" ca="1" si="20"/>
        <v>0</v>
      </c>
      <c r="F106" s="107">
        <f t="shared" ca="1" si="21"/>
        <v>0</v>
      </c>
      <c r="G106" s="107">
        <f t="shared" ca="1" si="22"/>
        <v>0</v>
      </c>
      <c r="H106" s="115">
        <f>IF(ISNUMBER(SUMIF(REGION!$B$5:$B$356,'REGION INN'!$B106,REGION!$AR$5:$AR$356)),SUMIF(REGION!$B$5:$B$356,'REGION INN'!$B106,REGION!$AR$5:$AR$356),0)</f>
        <v>0</v>
      </c>
      <c r="I106" s="107">
        <f t="shared" ca="1" si="23"/>
        <v>0</v>
      </c>
      <c r="J106" s="107">
        <f t="shared" ca="1" si="24"/>
        <v>0</v>
      </c>
      <c r="K106" s="107">
        <f t="shared" ca="1" si="25"/>
        <v>0</v>
      </c>
      <c r="L106" s="107">
        <f t="shared" ca="1" si="26"/>
        <v>0</v>
      </c>
      <c r="M106" s="107"/>
      <c r="N106" s="116">
        <f t="shared" ca="1" si="27"/>
        <v>0</v>
      </c>
      <c r="O106" s="116">
        <f t="shared" ca="1" si="28"/>
        <v>0</v>
      </c>
      <c r="P106" s="116">
        <f t="shared" ca="1" si="29"/>
        <v>0</v>
      </c>
      <c r="Q106" s="116">
        <f t="shared" ca="1" si="30"/>
        <v>0</v>
      </c>
      <c r="R106" s="116">
        <f t="shared" ca="1" si="31"/>
        <v>0</v>
      </c>
      <c r="S106" s="116">
        <f t="shared" ca="1" si="32"/>
        <v>0</v>
      </c>
      <c r="T106" s="116">
        <f t="shared" ca="1" si="33"/>
        <v>0</v>
      </c>
      <c r="U106" s="116">
        <f t="shared" ca="1" si="34"/>
        <v>0</v>
      </c>
      <c r="V106" s="76"/>
      <c r="W106" s="81" t="s">
        <v>1783</v>
      </c>
      <c r="X106" s="119" t="s">
        <v>1784</v>
      </c>
      <c r="Y106" s="120" t="s">
        <v>1486</v>
      </c>
      <c r="Z106" s="120" t="s">
        <v>1486</v>
      </c>
      <c r="AA106" s="120" t="s">
        <v>1486</v>
      </c>
      <c r="AB106" s="120" t="s">
        <v>1486</v>
      </c>
      <c r="AC106" s="76"/>
      <c r="AD106" s="76"/>
      <c r="AE106" s="112" t="s">
        <v>1808</v>
      </c>
      <c r="AF106" s="119" t="s">
        <v>1809</v>
      </c>
      <c r="AG106" s="120" t="s">
        <v>1486</v>
      </c>
      <c r="AH106" s="114">
        <v>100</v>
      </c>
      <c r="AI106" s="114">
        <v>100</v>
      </c>
      <c r="AJ106" s="114">
        <v>100</v>
      </c>
    </row>
    <row r="107" spans="1:36" s="81" customFormat="1" ht="12" customHeight="1" x14ac:dyDescent="0.25">
      <c r="A107" s="103" t="s">
        <v>1639</v>
      </c>
      <c r="B107" s="104">
        <v>14.14</v>
      </c>
      <c r="C107" s="115">
        <f>IF(ISNUMBER(SUMIF(REGION!$B$5:$B$356,'REGION INN'!$B107,REGION!$Z$5:$Z$356)),SUMIF(REGION!$B$5:$B$356,'REGION INN'!$B107,REGION!$Z$5:$Z$356),0)</f>
        <v>0</v>
      </c>
      <c r="D107" s="107">
        <f t="shared" ca="1" si="19"/>
        <v>0</v>
      </c>
      <c r="E107" s="107">
        <f t="shared" ca="1" si="20"/>
        <v>0</v>
      </c>
      <c r="F107" s="107">
        <f t="shared" ca="1" si="21"/>
        <v>0</v>
      </c>
      <c r="G107" s="107">
        <f t="shared" ca="1" si="22"/>
        <v>0</v>
      </c>
      <c r="H107" s="115">
        <f>IF(ISNUMBER(SUMIF(REGION!$B$5:$B$356,'REGION INN'!$B107,REGION!$AR$5:$AR$356)),SUMIF(REGION!$B$5:$B$356,'REGION INN'!$B107,REGION!$AR$5:$AR$356),0)</f>
        <v>0</v>
      </c>
      <c r="I107" s="107">
        <f t="shared" ca="1" si="23"/>
        <v>0</v>
      </c>
      <c r="J107" s="107">
        <f t="shared" ca="1" si="24"/>
        <v>0</v>
      </c>
      <c r="K107" s="107">
        <f t="shared" ca="1" si="25"/>
        <v>0</v>
      </c>
      <c r="L107" s="107">
        <f t="shared" ca="1" si="26"/>
        <v>0</v>
      </c>
      <c r="M107" s="107"/>
      <c r="N107" s="116">
        <f t="shared" ca="1" si="27"/>
        <v>0</v>
      </c>
      <c r="O107" s="116">
        <f t="shared" ca="1" si="28"/>
        <v>0</v>
      </c>
      <c r="P107" s="116">
        <f t="shared" ca="1" si="29"/>
        <v>0</v>
      </c>
      <c r="Q107" s="116">
        <f t="shared" ca="1" si="30"/>
        <v>0</v>
      </c>
      <c r="R107" s="116">
        <f t="shared" ca="1" si="31"/>
        <v>0</v>
      </c>
      <c r="S107" s="116">
        <f t="shared" ca="1" si="32"/>
        <v>0</v>
      </c>
      <c r="T107" s="116">
        <f t="shared" ca="1" si="33"/>
        <v>0</v>
      </c>
      <c r="U107" s="116">
        <f t="shared" ca="1" si="34"/>
        <v>0</v>
      </c>
      <c r="V107" s="76"/>
      <c r="W107" s="81" t="s">
        <v>1164</v>
      </c>
      <c r="X107" s="119" t="s">
        <v>1797</v>
      </c>
      <c r="Y107" s="120" t="s">
        <v>1486</v>
      </c>
      <c r="Z107" s="120" t="s">
        <v>1486</v>
      </c>
      <c r="AA107" s="120" t="s">
        <v>1486</v>
      </c>
      <c r="AB107" s="120" t="s">
        <v>1486</v>
      </c>
      <c r="AC107" s="76"/>
      <c r="AD107" s="76"/>
      <c r="AE107" s="112" t="s">
        <v>1166</v>
      </c>
      <c r="AF107" s="119" t="s">
        <v>1814</v>
      </c>
      <c r="AG107" s="120" t="s">
        <v>1486</v>
      </c>
      <c r="AH107" s="120" t="s">
        <v>1486</v>
      </c>
      <c r="AI107" s="120" t="s">
        <v>1486</v>
      </c>
      <c r="AJ107" s="120" t="s">
        <v>1486</v>
      </c>
    </row>
    <row r="108" spans="1:36" s="81" customFormat="1" ht="12" customHeight="1" x14ac:dyDescent="0.25">
      <c r="A108" s="103" t="s">
        <v>1641</v>
      </c>
      <c r="B108" s="104">
        <v>14.19</v>
      </c>
      <c r="C108" s="115">
        <f>IF(ISNUMBER(SUMIF(REGION!$B$5:$B$356,'REGION INN'!$B108,REGION!$Z$5:$Z$356)),SUMIF(REGION!$B$5:$B$356,'REGION INN'!$B108,REGION!$Z$5:$Z$356),0)</f>
        <v>0</v>
      </c>
      <c r="D108" s="107">
        <f t="shared" ca="1" si="19"/>
        <v>0</v>
      </c>
      <c r="E108" s="107">
        <f t="shared" ca="1" si="20"/>
        <v>0</v>
      </c>
      <c r="F108" s="107">
        <f t="shared" ca="1" si="21"/>
        <v>0</v>
      </c>
      <c r="G108" s="107">
        <f t="shared" ca="1" si="22"/>
        <v>0</v>
      </c>
      <c r="H108" s="115">
        <f>IF(ISNUMBER(SUMIF(REGION!$B$5:$B$356,'REGION INN'!$B108,REGION!$AR$5:$AR$356)),SUMIF(REGION!$B$5:$B$356,'REGION INN'!$B108,REGION!$AR$5:$AR$356),0)</f>
        <v>0</v>
      </c>
      <c r="I108" s="107">
        <f t="shared" ca="1" si="23"/>
        <v>0</v>
      </c>
      <c r="J108" s="107">
        <f t="shared" ca="1" si="24"/>
        <v>0</v>
      </c>
      <c r="K108" s="107">
        <f t="shared" ca="1" si="25"/>
        <v>0</v>
      </c>
      <c r="L108" s="107">
        <f t="shared" ca="1" si="26"/>
        <v>0</v>
      </c>
      <c r="M108" s="107"/>
      <c r="N108" s="116">
        <f t="shared" ca="1" si="27"/>
        <v>0</v>
      </c>
      <c r="O108" s="116">
        <f t="shared" ca="1" si="28"/>
        <v>0</v>
      </c>
      <c r="P108" s="116">
        <f t="shared" ca="1" si="29"/>
        <v>0</v>
      </c>
      <c r="Q108" s="116">
        <f t="shared" ca="1" si="30"/>
        <v>0</v>
      </c>
      <c r="R108" s="116">
        <f t="shared" ca="1" si="31"/>
        <v>0</v>
      </c>
      <c r="S108" s="116">
        <f t="shared" ca="1" si="32"/>
        <v>0</v>
      </c>
      <c r="T108" s="116">
        <f t="shared" ca="1" si="33"/>
        <v>0</v>
      </c>
      <c r="U108" s="116">
        <f t="shared" ca="1" si="34"/>
        <v>0</v>
      </c>
      <c r="V108" s="76"/>
      <c r="W108" s="81" t="s">
        <v>1799</v>
      </c>
      <c r="X108" s="119" t="s">
        <v>1800</v>
      </c>
      <c r="Y108" s="120" t="s">
        <v>1486</v>
      </c>
      <c r="Z108" s="120" t="s">
        <v>1486</v>
      </c>
      <c r="AA108" s="120" t="s">
        <v>1486</v>
      </c>
      <c r="AB108" s="120" t="s">
        <v>1486</v>
      </c>
      <c r="AC108" s="76"/>
      <c r="AD108" s="76"/>
      <c r="AE108" s="112" t="s">
        <v>1166</v>
      </c>
      <c r="AF108" s="119" t="s">
        <v>1815</v>
      </c>
      <c r="AG108" s="120" t="s">
        <v>1486</v>
      </c>
      <c r="AH108" s="120" t="s">
        <v>1486</v>
      </c>
      <c r="AI108" s="120" t="s">
        <v>1486</v>
      </c>
      <c r="AJ108" s="120" t="s">
        <v>1486</v>
      </c>
    </row>
    <row r="109" spans="1:36" s="81" customFormat="1" ht="12" customHeight="1" x14ac:dyDescent="0.25">
      <c r="A109" s="103" t="s">
        <v>1129</v>
      </c>
      <c r="B109" s="104">
        <v>14.2</v>
      </c>
      <c r="C109" s="115">
        <f>IF(ISNUMBER(SUMIF(REGION!$B$5:$B$356,'REGION INN'!$B109,REGION!$Z$5:$Z$356)),SUMIF(REGION!$B$5:$B$356,'REGION INN'!$B109,REGION!$Z$5:$Z$356),0)</f>
        <v>0</v>
      </c>
      <c r="D109" s="107">
        <f t="shared" ca="1" si="19"/>
        <v>0</v>
      </c>
      <c r="E109" s="107">
        <f t="shared" ca="1" si="20"/>
        <v>0</v>
      </c>
      <c r="F109" s="107">
        <f t="shared" ca="1" si="21"/>
        <v>0</v>
      </c>
      <c r="G109" s="107">
        <f t="shared" ca="1" si="22"/>
        <v>0</v>
      </c>
      <c r="H109" s="115">
        <f>IF(ISNUMBER(SUMIF(REGION!$B$5:$B$356,'REGION INN'!$B109,REGION!$AR$5:$AR$356)),SUMIF(REGION!$B$5:$B$356,'REGION INN'!$B109,REGION!$AR$5:$AR$356),0)</f>
        <v>0</v>
      </c>
      <c r="I109" s="107">
        <f t="shared" ca="1" si="23"/>
        <v>0</v>
      </c>
      <c r="J109" s="107">
        <f t="shared" ca="1" si="24"/>
        <v>0</v>
      </c>
      <c r="K109" s="107">
        <f t="shared" ca="1" si="25"/>
        <v>0</v>
      </c>
      <c r="L109" s="107">
        <f t="shared" ca="1" si="26"/>
        <v>0</v>
      </c>
      <c r="M109" s="107"/>
      <c r="N109" s="116">
        <f t="shared" ca="1" si="27"/>
        <v>0</v>
      </c>
      <c r="O109" s="116">
        <f t="shared" ca="1" si="28"/>
        <v>0</v>
      </c>
      <c r="P109" s="116">
        <f t="shared" ca="1" si="29"/>
        <v>0</v>
      </c>
      <c r="Q109" s="116">
        <f t="shared" ca="1" si="30"/>
        <v>0</v>
      </c>
      <c r="R109" s="116">
        <f t="shared" ca="1" si="31"/>
        <v>0</v>
      </c>
      <c r="S109" s="116">
        <f t="shared" ca="1" si="32"/>
        <v>0</v>
      </c>
      <c r="T109" s="116">
        <f t="shared" ca="1" si="33"/>
        <v>0</v>
      </c>
      <c r="U109" s="116">
        <f t="shared" ca="1" si="34"/>
        <v>0</v>
      </c>
      <c r="V109" s="76"/>
      <c r="W109" s="81" t="s">
        <v>1165</v>
      </c>
      <c r="X109" s="119" t="s">
        <v>1801</v>
      </c>
      <c r="Y109" s="120" t="s">
        <v>1486</v>
      </c>
      <c r="Z109" s="120" t="s">
        <v>1486</v>
      </c>
      <c r="AA109" s="120" t="s">
        <v>1486</v>
      </c>
      <c r="AB109" s="120" t="s">
        <v>1486</v>
      </c>
      <c r="AC109" s="76"/>
      <c r="AD109" s="76"/>
      <c r="AE109" s="112" t="s">
        <v>1167</v>
      </c>
      <c r="AF109" s="119" t="s">
        <v>1817</v>
      </c>
      <c r="AG109" s="114">
        <v>100</v>
      </c>
      <c r="AH109" s="114">
        <v>100</v>
      </c>
      <c r="AI109" s="114">
        <v>100</v>
      </c>
      <c r="AJ109" s="114">
        <v>100</v>
      </c>
    </row>
    <row r="110" spans="1:36" s="81" customFormat="1" ht="12" customHeight="1" x14ac:dyDescent="0.25">
      <c r="A110" s="103" t="s">
        <v>1129</v>
      </c>
      <c r="B110" s="104">
        <v>14.2</v>
      </c>
      <c r="C110" s="115">
        <f>IF(ISNUMBER(SUMIF(REGION!$B$5:$B$356,'REGION INN'!$B110,REGION!$Z$5:$Z$356)),SUMIF(REGION!$B$5:$B$356,'REGION INN'!$B110,REGION!$Z$5:$Z$356),0)</f>
        <v>0</v>
      </c>
      <c r="D110" s="107">
        <f t="shared" ca="1" si="19"/>
        <v>0</v>
      </c>
      <c r="E110" s="107">
        <f t="shared" ca="1" si="20"/>
        <v>0</v>
      </c>
      <c r="F110" s="107">
        <f t="shared" ca="1" si="21"/>
        <v>0</v>
      </c>
      <c r="G110" s="107">
        <f t="shared" ca="1" si="22"/>
        <v>0</v>
      </c>
      <c r="H110" s="115">
        <f>IF(ISNUMBER(SUMIF(REGION!$B$5:$B$356,'REGION INN'!$B110,REGION!$AR$5:$AR$356)),SUMIF(REGION!$B$5:$B$356,'REGION INN'!$B110,REGION!$AR$5:$AR$356),0)</f>
        <v>0</v>
      </c>
      <c r="I110" s="107">
        <f t="shared" ca="1" si="23"/>
        <v>0</v>
      </c>
      <c r="J110" s="107">
        <f t="shared" ca="1" si="24"/>
        <v>0</v>
      </c>
      <c r="K110" s="107">
        <f t="shared" ca="1" si="25"/>
        <v>0</v>
      </c>
      <c r="L110" s="107">
        <f t="shared" ca="1" si="26"/>
        <v>0</v>
      </c>
      <c r="M110" s="107"/>
      <c r="N110" s="116">
        <f t="shared" ca="1" si="27"/>
        <v>0</v>
      </c>
      <c r="O110" s="116">
        <f t="shared" ca="1" si="28"/>
        <v>0</v>
      </c>
      <c r="P110" s="116">
        <f t="shared" ca="1" si="29"/>
        <v>0</v>
      </c>
      <c r="Q110" s="116">
        <f t="shared" ca="1" si="30"/>
        <v>0</v>
      </c>
      <c r="R110" s="116">
        <f t="shared" ca="1" si="31"/>
        <v>0</v>
      </c>
      <c r="S110" s="116">
        <f t="shared" ca="1" si="32"/>
        <v>0</v>
      </c>
      <c r="T110" s="116">
        <f t="shared" ca="1" si="33"/>
        <v>0</v>
      </c>
      <c r="U110" s="116">
        <f t="shared" ca="1" si="34"/>
        <v>0</v>
      </c>
      <c r="V110" s="76"/>
      <c r="W110" s="81" t="s">
        <v>1802</v>
      </c>
      <c r="X110" s="119" t="s">
        <v>1803</v>
      </c>
      <c r="Y110" s="120" t="s">
        <v>1486</v>
      </c>
      <c r="Z110" s="120" t="s">
        <v>1486</v>
      </c>
      <c r="AA110" s="120" t="s">
        <v>1486</v>
      </c>
      <c r="AB110" s="120" t="s">
        <v>1486</v>
      </c>
      <c r="AC110" s="76"/>
      <c r="AD110" s="76"/>
      <c r="AE110" s="112" t="s">
        <v>1819</v>
      </c>
      <c r="AF110" s="119" t="s">
        <v>1820</v>
      </c>
      <c r="AG110" s="114">
        <v>100</v>
      </c>
      <c r="AH110" s="114">
        <v>100</v>
      </c>
      <c r="AI110" s="114">
        <v>100</v>
      </c>
      <c r="AJ110" s="114">
        <v>100</v>
      </c>
    </row>
    <row r="111" spans="1:36" s="81" customFormat="1" ht="12" customHeight="1" x14ac:dyDescent="0.25">
      <c r="A111" s="103" t="s">
        <v>1130</v>
      </c>
      <c r="B111" s="104">
        <v>14.3</v>
      </c>
      <c r="C111" s="115">
        <f>IF(ISNUMBER(SUMIF(REGION!$B$5:$B$356,'REGION INN'!$B111,REGION!$Z$5:$Z$356)),SUMIF(REGION!$B$5:$B$356,'REGION INN'!$B111,REGION!$Z$5:$Z$356),0)</f>
        <v>4</v>
      </c>
      <c r="D111" s="107">
        <f t="shared" ca="1" si="19"/>
        <v>0</v>
      </c>
      <c r="E111" s="107">
        <f t="shared" ca="1" si="20"/>
        <v>0</v>
      </c>
      <c r="F111" s="107">
        <f t="shared" ca="1" si="21"/>
        <v>0</v>
      </c>
      <c r="G111" s="107">
        <f t="shared" ca="1" si="22"/>
        <v>100</v>
      </c>
      <c r="H111" s="115">
        <f>IF(ISNUMBER(SUMIF(REGION!$B$5:$B$356,'REGION INN'!$B111,REGION!$AR$5:$AR$356)),SUMIF(REGION!$B$5:$B$356,'REGION INN'!$B111,REGION!$AR$5:$AR$356),0)</f>
        <v>2</v>
      </c>
      <c r="I111" s="107">
        <f t="shared" ca="1" si="23"/>
        <v>0</v>
      </c>
      <c r="J111" s="107">
        <f t="shared" ca="1" si="24"/>
        <v>0</v>
      </c>
      <c r="K111" s="107">
        <f t="shared" ca="1" si="25"/>
        <v>0</v>
      </c>
      <c r="L111" s="107">
        <f t="shared" ca="1" si="26"/>
        <v>50</v>
      </c>
      <c r="M111" s="107"/>
      <c r="N111" s="116">
        <f t="shared" ca="1" si="27"/>
        <v>0</v>
      </c>
      <c r="O111" s="116">
        <f t="shared" ca="1" si="28"/>
        <v>0</v>
      </c>
      <c r="P111" s="116">
        <f t="shared" ca="1" si="29"/>
        <v>0</v>
      </c>
      <c r="Q111" s="116">
        <f t="shared" ca="1" si="30"/>
        <v>4</v>
      </c>
      <c r="R111" s="116">
        <f t="shared" ca="1" si="31"/>
        <v>0</v>
      </c>
      <c r="S111" s="116">
        <f t="shared" ca="1" si="32"/>
        <v>0</v>
      </c>
      <c r="T111" s="116">
        <f t="shared" ca="1" si="33"/>
        <v>0</v>
      </c>
      <c r="U111" s="116">
        <f t="shared" ca="1" si="34"/>
        <v>1</v>
      </c>
      <c r="V111" s="76"/>
      <c r="W111" s="81" t="s">
        <v>1806</v>
      </c>
      <c r="X111" s="119" t="s">
        <v>1807</v>
      </c>
      <c r="Y111" s="120" t="s">
        <v>1486</v>
      </c>
      <c r="Z111" s="120" t="s">
        <v>1486</v>
      </c>
      <c r="AA111" s="120" t="s">
        <v>1486</v>
      </c>
      <c r="AB111" s="120" t="s">
        <v>1486</v>
      </c>
      <c r="AC111" s="76"/>
      <c r="AD111" s="76"/>
      <c r="AE111" s="112" t="s">
        <v>1168</v>
      </c>
      <c r="AF111" s="119" t="s">
        <v>1821</v>
      </c>
      <c r="AG111" s="114">
        <v>33.333333333333329</v>
      </c>
      <c r="AH111" s="114">
        <v>33.333333333333329</v>
      </c>
      <c r="AI111" s="120" t="s">
        <v>1486</v>
      </c>
      <c r="AJ111" s="120" t="s">
        <v>1486</v>
      </c>
    </row>
    <row r="112" spans="1:36" s="81" customFormat="1" ht="12" customHeight="1" x14ac:dyDescent="0.25">
      <c r="A112" s="103" t="s">
        <v>1646</v>
      </c>
      <c r="B112" s="104">
        <v>14.31</v>
      </c>
      <c r="C112" s="115">
        <f>IF(ISNUMBER(SUMIF(REGION!$B$5:$B$356,'REGION INN'!$B112,REGION!$Z$5:$Z$356)),SUMIF(REGION!$B$5:$B$356,'REGION INN'!$B112,REGION!$Z$5:$Z$356),0)</f>
        <v>0</v>
      </c>
      <c r="D112" s="107">
        <f t="shared" ca="1" si="19"/>
        <v>0</v>
      </c>
      <c r="E112" s="107">
        <f t="shared" ca="1" si="20"/>
        <v>0</v>
      </c>
      <c r="F112" s="107">
        <f t="shared" ca="1" si="21"/>
        <v>0</v>
      </c>
      <c r="G112" s="107">
        <f t="shared" ca="1" si="22"/>
        <v>100</v>
      </c>
      <c r="H112" s="115">
        <f>IF(ISNUMBER(SUMIF(REGION!$B$5:$B$356,'REGION INN'!$B112,REGION!$AR$5:$AR$356)),SUMIF(REGION!$B$5:$B$356,'REGION INN'!$B112,REGION!$AR$5:$AR$356),0)</f>
        <v>0</v>
      </c>
      <c r="I112" s="107">
        <f t="shared" ca="1" si="23"/>
        <v>0</v>
      </c>
      <c r="J112" s="107">
        <f t="shared" ca="1" si="24"/>
        <v>0</v>
      </c>
      <c r="K112" s="107">
        <f t="shared" ca="1" si="25"/>
        <v>0</v>
      </c>
      <c r="L112" s="107">
        <f t="shared" ca="1" si="26"/>
        <v>50</v>
      </c>
      <c r="M112" s="107"/>
      <c r="N112" s="116">
        <f t="shared" ca="1" si="27"/>
        <v>0</v>
      </c>
      <c r="O112" s="116">
        <f t="shared" ca="1" si="28"/>
        <v>0</v>
      </c>
      <c r="P112" s="116">
        <f t="shared" ca="1" si="29"/>
        <v>0</v>
      </c>
      <c r="Q112" s="116">
        <f t="shared" ca="1" si="30"/>
        <v>0</v>
      </c>
      <c r="R112" s="116">
        <f t="shared" ca="1" si="31"/>
        <v>0</v>
      </c>
      <c r="S112" s="116">
        <f t="shared" ca="1" si="32"/>
        <v>0</v>
      </c>
      <c r="T112" s="116">
        <f t="shared" ca="1" si="33"/>
        <v>0</v>
      </c>
      <c r="U112" s="116">
        <f t="shared" ca="1" si="34"/>
        <v>0</v>
      </c>
      <c r="V112" s="76"/>
      <c r="W112" s="81" t="s">
        <v>1808</v>
      </c>
      <c r="X112" s="119" t="s">
        <v>1809</v>
      </c>
      <c r="Y112" s="120" t="s">
        <v>1486</v>
      </c>
      <c r="Z112" s="120" t="s">
        <v>1486</v>
      </c>
      <c r="AA112" s="120" t="s">
        <v>1486</v>
      </c>
      <c r="AB112" s="120" t="s">
        <v>1486</v>
      </c>
      <c r="AC112" s="76"/>
      <c r="AD112" s="76"/>
      <c r="AE112" s="112" t="s">
        <v>1171</v>
      </c>
      <c r="AF112" s="119" t="s">
        <v>1827</v>
      </c>
      <c r="AG112" s="114">
        <v>33.333333333333329</v>
      </c>
      <c r="AH112" s="114">
        <v>33.333333333333329</v>
      </c>
      <c r="AI112" s="120" t="s">
        <v>1486</v>
      </c>
      <c r="AJ112" s="120" t="s">
        <v>1486</v>
      </c>
    </row>
    <row r="113" spans="1:36" s="81" customFormat="1" ht="12" customHeight="1" x14ac:dyDescent="0.25">
      <c r="A113" s="103" t="s">
        <v>1648</v>
      </c>
      <c r="B113" s="104">
        <v>14.39</v>
      </c>
      <c r="C113" s="115">
        <f>IF(ISNUMBER(SUMIF(REGION!$B$5:$B$356,'REGION INN'!$B113,REGION!$Z$5:$Z$356)),SUMIF(REGION!$B$5:$B$356,'REGION INN'!$B113,REGION!$Z$5:$Z$356),0)</f>
        <v>0</v>
      </c>
      <c r="D113" s="107">
        <f t="shared" ca="1" si="19"/>
        <v>0</v>
      </c>
      <c r="E113" s="107">
        <f t="shared" ca="1" si="20"/>
        <v>0</v>
      </c>
      <c r="F113" s="107">
        <f t="shared" ca="1" si="21"/>
        <v>0</v>
      </c>
      <c r="G113" s="107">
        <f t="shared" ca="1" si="22"/>
        <v>0</v>
      </c>
      <c r="H113" s="115">
        <f>IF(ISNUMBER(SUMIF(REGION!$B$5:$B$356,'REGION INN'!$B113,REGION!$AR$5:$AR$356)),SUMIF(REGION!$B$5:$B$356,'REGION INN'!$B113,REGION!$AR$5:$AR$356),0)</f>
        <v>0</v>
      </c>
      <c r="I113" s="107">
        <f t="shared" ca="1" si="23"/>
        <v>0</v>
      </c>
      <c r="J113" s="107">
        <f t="shared" ca="1" si="24"/>
        <v>0</v>
      </c>
      <c r="K113" s="107">
        <f t="shared" ca="1" si="25"/>
        <v>0</v>
      </c>
      <c r="L113" s="107">
        <f t="shared" ca="1" si="26"/>
        <v>0</v>
      </c>
      <c r="M113" s="107"/>
      <c r="N113" s="116">
        <f t="shared" ca="1" si="27"/>
        <v>0</v>
      </c>
      <c r="O113" s="116">
        <f t="shared" ca="1" si="28"/>
        <v>0</v>
      </c>
      <c r="P113" s="116">
        <f t="shared" ca="1" si="29"/>
        <v>0</v>
      </c>
      <c r="Q113" s="116">
        <f t="shared" ca="1" si="30"/>
        <v>0</v>
      </c>
      <c r="R113" s="116">
        <f t="shared" ca="1" si="31"/>
        <v>0</v>
      </c>
      <c r="S113" s="116">
        <f t="shared" ca="1" si="32"/>
        <v>0</v>
      </c>
      <c r="T113" s="116">
        <f t="shared" ca="1" si="33"/>
        <v>0</v>
      </c>
      <c r="U113" s="116">
        <f t="shared" ca="1" si="34"/>
        <v>0</v>
      </c>
      <c r="V113" s="76"/>
      <c r="W113" s="81" t="s">
        <v>1812</v>
      </c>
      <c r="X113" s="119" t="s">
        <v>1813</v>
      </c>
      <c r="Y113" s="120" t="s">
        <v>1486</v>
      </c>
      <c r="Z113" s="120" t="s">
        <v>1486</v>
      </c>
      <c r="AA113" s="120" t="s">
        <v>1486</v>
      </c>
      <c r="AB113" s="120" t="s">
        <v>1486</v>
      </c>
      <c r="AC113" s="76"/>
      <c r="AD113" s="76"/>
      <c r="AE113" s="112" t="s">
        <v>1828</v>
      </c>
      <c r="AF113" s="119" t="s">
        <v>1835</v>
      </c>
      <c r="AG113" s="120" t="s">
        <v>1486</v>
      </c>
      <c r="AH113" s="120" t="s">
        <v>1486</v>
      </c>
      <c r="AI113" s="120" t="s">
        <v>1486</v>
      </c>
      <c r="AJ113" s="120" t="s">
        <v>1486</v>
      </c>
    </row>
    <row r="114" spans="1:36" s="81" customFormat="1" ht="12" customHeight="1" x14ac:dyDescent="0.25">
      <c r="A114" s="103" t="s">
        <v>1131</v>
      </c>
      <c r="B114" s="104">
        <v>15</v>
      </c>
      <c r="C114" s="115">
        <f>IF(ISNUMBER(SUMIF(REGION!$B$5:$B$356,'REGION INN'!$B114,REGION!$Z$5:$Z$356)),SUMIF(REGION!$B$5:$B$356,'REGION INN'!$B114,REGION!$Z$5:$Z$356),0)</f>
        <v>7</v>
      </c>
      <c r="D114" s="107">
        <f t="shared" ca="1" si="19"/>
        <v>0</v>
      </c>
      <c r="E114" s="107">
        <f t="shared" ca="1" si="20"/>
        <v>100</v>
      </c>
      <c r="F114" s="107">
        <f t="shared" ca="1" si="21"/>
        <v>0</v>
      </c>
      <c r="G114" s="107">
        <f t="shared" ca="1" si="22"/>
        <v>0</v>
      </c>
      <c r="H114" s="115">
        <f>IF(ISNUMBER(SUMIF(REGION!$B$5:$B$356,'REGION INN'!$B114,REGION!$AR$5:$AR$356)),SUMIF(REGION!$B$5:$B$356,'REGION INN'!$B114,REGION!$AR$5:$AR$356),0)</f>
        <v>5</v>
      </c>
      <c r="I114" s="107">
        <f t="shared" ca="1" si="23"/>
        <v>0</v>
      </c>
      <c r="J114" s="107">
        <f t="shared" ca="1" si="24"/>
        <v>0</v>
      </c>
      <c r="K114" s="107">
        <f t="shared" ca="1" si="25"/>
        <v>0</v>
      </c>
      <c r="L114" s="107">
        <f t="shared" ca="1" si="26"/>
        <v>0</v>
      </c>
      <c r="M114" s="107"/>
      <c r="N114" s="116">
        <f t="shared" ca="1" si="27"/>
        <v>0</v>
      </c>
      <c r="O114" s="116">
        <f t="shared" ca="1" si="28"/>
        <v>7</v>
      </c>
      <c r="P114" s="116">
        <f t="shared" ca="1" si="29"/>
        <v>0</v>
      </c>
      <c r="Q114" s="116">
        <f t="shared" ca="1" si="30"/>
        <v>0</v>
      </c>
      <c r="R114" s="116">
        <f t="shared" ca="1" si="31"/>
        <v>0</v>
      </c>
      <c r="S114" s="116">
        <f t="shared" ca="1" si="32"/>
        <v>0</v>
      </c>
      <c r="T114" s="116">
        <f t="shared" ca="1" si="33"/>
        <v>0</v>
      </c>
      <c r="U114" s="116">
        <f t="shared" ca="1" si="34"/>
        <v>0</v>
      </c>
      <c r="V114" s="76"/>
      <c r="W114" s="81" t="s">
        <v>1166</v>
      </c>
      <c r="X114" s="119" t="s">
        <v>1814</v>
      </c>
      <c r="Y114" s="120" t="s">
        <v>1486</v>
      </c>
      <c r="Z114" s="120" t="s">
        <v>1486</v>
      </c>
      <c r="AA114" s="120" t="s">
        <v>1486</v>
      </c>
      <c r="AB114" s="120" t="s">
        <v>1486</v>
      </c>
      <c r="AC114" s="76"/>
      <c r="AD114" s="76"/>
      <c r="AE114" s="112" t="s">
        <v>1831</v>
      </c>
      <c r="AF114" s="119" t="s">
        <v>1837</v>
      </c>
      <c r="AG114" s="114">
        <v>100</v>
      </c>
      <c r="AH114" s="114">
        <v>100</v>
      </c>
      <c r="AI114" s="120" t="s">
        <v>1486</v>
      </c>
      <c r="AJ114" s="120" t="s">
        <v>1486</v>
      </c>
    </row>
    <row r="115" spans="1:36" s="81" customFormat="1" ht="12" customHeight="1" x14ac:dyDescent="0.25">
      <c r="A115" s="103" t="s">
        <v>1132</v>
      </c>
      <c r="B115" s="104">
        <v>15.1</v>
      </c>
      <c r="C115" s="115">
        <f>IF(ISNUMBER(SUMIF(REGION!$B$5:$B$356,'REGION INN'!$B115,REGION!$Z$5:$Z$356)),SUMIF(REGION!$B$5:$B$356,'REGION INN'!$B115,REGION!$Z$5:$Z$356),0)</f>
        <v>2</v>
      </c>
      <c r="D115" s="107">
        <f t="shared" ca="1" si="19"/>
        <v>0</v>
      </c>
      <c r="E115" s="107">
        <f t="shared" ca="1" si="20"/>
        <v>0</v>
      </c>
      <c r="F115" s="107">
        <f t="shared" ca="1" si="21"/>
        <v>0</v>
      </c>
      <c r="G115" s="107">
        <f t="shared" ca="1" si="22"/>
        <v>0</v>
      </c>
      <c r="H115" s="115">
        <f>IF(ISNUMBER(SUMIF(REGION!$B$5:$B$356,'REGION INN'!$B115,REGION!$AR$5:$AR$356)),SUMIF(REGION!$B$5:$B$356,'REGION INN'!$B115,REGION!$AR$5:$AR$356),0)</f>
        <v>0</v>
      </c>
      <c r="I115" s="107">
        <f t="shared" ca="1" si="23"/>
        <v>0</v>
      </c>
      <c r="J115" s="107">
        <f t="shared" ca="1" si="24"/>
        <v>0</v>
      </c>
      <c r="K115" s="107">
        <f t="shared" ca="1" si="25"/>
        <v>0</v>
      </c>
      <c r="L115" s="107">
        <f t="shared" ca="1" si="26"/>
        <v>0</v>
      </c>
      <c r="M115" s="107"/>
      <c r="N115" s="116">
        <f t="shared" ca="1" si="27"/>
        <v>0</v>
      </c>
      <c r="O115" s="116">
        <f t="shared" ca="1" si="28"/>
        <v>0</v>
      </c>
      <c r="P115" s="116">
        <f t="shared" ca="1" si="29"/>
        <v>0</v>
      </c>
      <c r="Q115" s="116">
        <f t="shared" ca="1" si="30"/>
        <v>0</v>
      </c>
      <c r="R115" s="116">
        <f t="shared" ca="1" si="31"/>
        <v>0</v>
      </c>
      <c r="S115" s="116">
        <f t="shared" ca="1" si="32"/>
        <v>0</v>
      </c>
      <c r="T115" s="116">
        <f t="shared" ca="1" si="33"/>
        <v>0</v>
      </c>
      <c r="U115" s="116">
        <f t="shared" ca="1" si="34"/>
        <v>0</v>
      </c>
      <c r="V115" s="76"/>
      <c r="W115" s="81" t="s">
        <v>1166</v>
      </c>
      <c r="X115" s="119" t="s">
        <v>1815</v>
      </c>
      <c r="Y115" s="120" t="s">
        <v>1486</v>
      </c>
      <c r="Z115" s="120" t="s">
        <v>1486</v>
      </c>
      <c r="AA115" s="120" t="s">
        <v>1486</v>
      </c>
      <c r="AB115" s="120" t="s">
        <v>1486</v>
      </c>
      <c r="AC115" s="76"/>
      <c r="AD115" s="76"/>
      <c r="AE115" s="112" t="s">
        <v>1174</v>
      </c>
      <c r="AF115" s="119" t="s">
        <v>1859</v>
      </c>
      <c r="AG115" s="114">
        <v>6.25</v>
      </c>
      <c r="AH115" s="120" t="s">
        <v>1486</v>
      </c>
      <c r="AI115" s="114">
        <v>6.25</v>
      </c>
      <c r="AJ115" s="120" t="s">
        <v>1486</v>
      </c>
    </row>
    <row r="116" spans="1:36" s="81" customFormat="1" ht="12" customHeight="1" x14ac:dyDescent="0.25">
      <c r="A116" s="103" t="s">
        <v>1653</v>
      </c>
      <c r="B116" s="104">
        <v>15.11</v>
      </c>
      <c r="C116" s="115">
        <f>IF(ISNUMBER(SUMIF(REGION!$B$5:$B$356,'REGION INN'!$B116,REGION!$Z$5:$Z$356)),SUMIF(REGION!$B$5:$B$356,'REGION INN'!$B116,REGION!$Z$5:$Z$356),0)</f>
        <v>0</v>
      </c>
      <c r="D116" s="107">
        <f t="shared" ca="1" si="19"/>
        <v>0</v>
      </c>
      <c r="E116" s="107">
        <f t="shared" ca="1" si="20"/>
        <v>0</v>
      </c>
      <c r="F116" s="107">
        <f t="shared" ca="1" si="21"/>
        <v>0</v>
      </c>
      <c r="G116" s="107">
        <f t="shared" ca="1" si="22"/>
        <v>0</v>
      </c>
      <c r="H116" s="115">
        <f>IF(ISNUMBER(SUMIF(REGION!$B$5:$B$356,'REGION INN'!$B116,REGION!$AR$5:$AR$356)),SUMIF(REGION!$B$5:$B$356,'REGION INN'!$B116,REGION!$AR$5:$AR$356),0)</f>
        <v>0</v>
      </c>
      <c r="I116" s="107">
        <f t="shared" ca="1" si="23"/>
        <v>0</v>
      </c>
      <c r="J116" s="107">
        <f t="shared" ca="1" si="24"/>
        <v>0</v>
      </c>
      <c r="K116" s="107">
        <f t="shared" ca="1" si="25"/>
        <v>0</v>
      </c>
      <c r="L116" s="107">
        <f t="shared" ca="1" si="26"/>
        <v>0</v>
      </c>
      <c r="M116" s="107"/>
      <c r="N116" s="116">
        <f t="shared" ca="1" si="27"/>
        <v>0</v>
      </c>
      <c r="O116" s="116">
        <f t="shared" ca="1" si="28"/>
        <v>0</v>
      </c>
      <c r="P116" s="116">
        <f t="shared" ca="1" si="29"/>
        <v>0</v>
      </c>
      <c r="Q116" s="116">
        <f t="shared" ca="1" si="30"/>
        <v>0</v>
      </c>
      <c r="R116" s="116">
        <f t="shared" ca="1" si="31"/>
        <v>0</v>
      </c>
      <c r="S116" s="116">
        <f t="shared" ca="1" si="32"/>
        <v>0</v>
      </c>
      <c r="T116" s="116">
        <f t="shared" ca="1" si="33"/>
        <v>0</v>
      </c>
      <c r="U116" s="116">
        <f t="shared" ca="1" si="34"/>
        <v>0</v>
      </c>
      <c r="V116" s="76"/>
      <c r="W116" s="81" t="s">
        <v>1167</v>
      </c>
      <c r="X116" s="119" t="s">
        <v>1817</v>
      </c>
      <c r="Y116" s="120" t="s">
        <v>1486</v>
      </c>
      <c r="Z116" s="120" t="s">
        <v>1486</v>
      </c>
      <c r="AA116" s="120" t="s">
        <v>1486</v>
      </c>
      <c r="AB116" s="120" t="s">
        <v>1486</v>
      </c>
      <c r="AC116" s="76"/>
      <c r="AD116" s="76"/>
      <c r="AE116" s="112" t="s">
        <v>1175</v>
      </c>
      <c r="AF116" s="119" t="s">
        <v>1860</v>
      </c>
      <c r="AG116" s="120" t="s">
        <v>1486</v>
      </c>
      <c r="AH116" s="120" t="s">
        <v>1486</v>
      </c>
      <c r="AI116" s="120" t="s">
        <v>1486</v>
      </c>
      <c r="AJ116" s="120" t="s">
        <v>1486</v>
      </c>
    </row>
    <row r="117" spans="1:36" s="81" customFormat="1" ht="12" customHeight="1" x14ac:dyDescent="0.25">
      <c r="A117" s="103" t="s">
        <v>1655</v>
      </c>
      <c r="B117" s="104">
        <v>15.12</v>
      </c>
      <c r="C117" s="115">
        <f>IF(ISNUMBER(SUMIF(REGION!$B$5:$B$356,'REGION INN'!$B117,REGION!$Z$5:$Z$356)),SUMIF(REGION!$B$5:$B$356,'REGION INN'!$B117,REGION!$Z$5:$Z$356),0)</f>
        <v>0</v>
      </c>
      <c r="D117" s="107">
        <f t="shared" ca="1" si="19"/>
        <v>0</v>
      </c>
      <c r="E117" s="107">
        <f t="shared" ca="1" si="20"/>
        <v>100</v>
      </c>
      <c r="F117" s="107">
        <f t="shared" ca="1" si="21"/>
        <v>0</v>
      </c>
      <c r="G117" s="107">
        <f t="shared" ca="1" si="22"/>
        <v>0</v>
      </c>
      <c r="H117" s="115">
        <f>IF(ISNUMBER(SUMIF(REGION!$B$5:$B$356,'REGION INN'!$B117,REGION!$AR$5:$AR$356)),SUMIF(REGION!$B$5:$B$356,'REGION INN'!$B117,REGION!$AR$5:$AR$356),0)</f>
        <v>0</v>
      </c>
      <c r="I117" s="107">
        <f t="shared" ca="1" si="23"/>
        <v>0</v>
      </c>
      <c r="J117" s="107">
        <f t="shared" ca="1" si="24"/>
        <v>0</v>
      </c>
      <c r="K117" s="107">
        <f t="shared" ca="1" si="25"/>
        <v>0</v>
      </c>
      <c r="L117" s="107">
        <f t="shared" ca="1" si="26"/>
        <v>0</v>
      </c>
      <c r="M117" s="107"/>
      <c r="N117" s="116">
        <f t="shared" ca="1" si="27"/>
        <v>0</v>
      </c>
      <c r="O117" s="116">
        <f t="shared" ca="1" si="28"/>
        <v>0</v>
      </c>
      <c r="P117" s="116">
        <f t="shared" ca="1" si="29"/>
        <v>0</v>
      </c>
      <c r="Q117" s="116">
        <f t="shared" ca="1" si="30"/>
        <v>0</v>
      </c>
      <c r="R117" s="116">
        <f t="shared" ca="1" si="31"/>
        <v>0</v>
      </c>
      <c r="S117" s="116">
        <f t="shared" ca="1" si="32"/>
        <v>0</v>
      </c>
      <c r="T117" s="116">
        <f t="shared" ca="1" si="33"/>
        <v>0</v>
      </c>
      <c r="U117" s="116">
        <f t="shared" ca="1" si="34"/>
        <v>0</v>
      </c>
      <c r="V117" s="76"/>
      <c r="W117" s="81" t="s">
        <v>1819</v>
      </c>
      <c r="X117" s="119" t="s">
        <v>1820</v>
      </c>
      <c r="Y117" s="120" t="s">
        <v>1486</v>
      </c>
      <c r="Z117" s="120" t="s">
        <v>1486</v>
      </c>
      <c r="AA117" s="120" t="s">
        <v>1486</v>
      </c>
      <c r="AB117" s="120" t="s">
        <v>1486</v>
      </c>
      <c r="AC117" s="76"/>
      <c r="AD117" s="76"/>
      <c r="AE117" s="112" t="s">
        <v>1861</v>
      </c>
      <c r="AF117" s="119" t="s">
        <v>1862</v>
      </c>
      <c r="AG117" s="120" t="s">
        <v>1486</v>
      </c>
      <c r="AH117" s="120" t="s">
        <v>1486</v>
      </c>
      <c r="AI117" s="120" t="s">
        <v>1486</v>
      </c>
      <c r="AJ117" s="120" t="s">
        <v>1486</v>
      </c>
    </row>
    <row r="118" spans="1:36" s="81" customFormat="1" ht="12" customHeight="1" x14ac:dyDescent="0.25">
      <c r="A118" s="103" t="s">
        <v>1133</v>
      </c>
      <c r="B118" s="104">
        <v>15.2</v>
      </c>
      <c r="C118" s="115">
        <f>IF(ISNUMBER(SUMIF(REGION!$B$5:$B$356,'REGION INN'!$B118,REGION!$Z$5:$Z$356)),SUMIF(REGION!$B$5:$B$356,'REGION INN'!$B118,REGION!$Z$5:$Z$356),0)</f>
        <v>5</v>
      </c>
      <c r="D118" s="107">
        <f t="shared" ca="1" si="19"/>
        <v>0</v>
      </c>
      <c r="E118" s="107">
        <f t="shared" ca="1" si="20"/>
        <v>0</v>
      </c>
      <c r="F118" s="107">
        <f t="shared" ca="1" si="21"/>
        <v>0</v>
      </c>
      <c r="G118" s="107">
        <f t="shared" ca="1" si="22"/>
        <v>0</v>
      </c>
      <c r="H118" s="115">
        <f>IF(ISNUMBER(SUMIF(REGION!$B$5:$B$356,'REGION INN'!$B118,REGION!$AR$5:$AR$356)),SUMIF(REGION!$B$5:$B$356,'REGION INN'!$B118,REGION!$AR$5:$AR$356),0)</f>
        <v>5</v>
      </c>
      <c r="I118" s="107">
        <f t="shared" ca="1" si="23"/>
        <v>0</v>
      </c>
      <c r="J118" s="107">
        <f t="shared" ca="1" si="24"/>
        <v>0</v>
      </c>
      <c r="K118" s="107">
        <f t="shared" ca="1" si="25"/>
        <v>0</v>
      </c>
      <c r="L118" s="107">
        <f t="shared" ca="1" si="26"/>
        <v>0</v>
      </c>
      <c r="M118" s="107"/>
      <c r="N118" s="116">
        <f t="shared" ca="1" si="27"/>
        <v>0</v>
      </c>
      <c r="O118" s="116">
        <f t="shared" ca="1" si="28"/>
        <v>0</v>
      </c>
      <c r="P118" s="116">
        <f t="shared" ca="1" si="29"/>
        <v>0</v>
      </c>
      <c r="Q118" s="116">
        <f t="shared" ca="1" si="30"/>
        <v>0</v>
      </c>
      <c r="R118" s="116">
        <f t="shared" ca="1" si="31"/>
        <v>0</v>
      </c>
      <c r="S118" s="116">
        <f t="shared" ca="1" si="32"/>
        <v>0</v>
      </c>
      <c r="T118" s="116">
        <f t="shared" ca="1" si="33"/>
        <v>0</v>
      </c>
      <c r="U118" s="116">
        <f t="shared" ca="1" si="34"/>
        <v>0</v>
      </c>
      <c r="V118" s="76"/>
      <c r="W118" s="81" t="s">
        <v>1168</v>
      </c>
      <c r="X118" s="119">
        <v>24</v>
      </c>
      <c r="Y118" s="120">
        <v>33.333333333333329</v>
      </c>
      <c r="Z118" s="120">
        <v>33.333333333333329</v>
      </c>
      <c r="AA118" s="120" t="s">
        <v>1486</v>
      </c>
      <c r="AB118" s="120" t="s">
        <v>1486</v>
      </c>
      <c r="AC118" s="76"/>
      <c r="AD118" s="76"/>
      <c r="AE118" s="112" t="s">
        <v>1863</v>
      </c>
      <c r="AF118" s="119" t="s">
        <v>1864</v>
      </c>
      <c r="AG118" s="120" t="s">
        <v>1486</v>
      </c>
      <c r="AH118" s="120" t="s">
        <v>1486</v>
      </c>
      <c r="AI118" s="120" t="s">
        <v>1486</v>
      </c>
      <c r="AJ118" s="120" t="s">
        <v>1486</v>
      </c>
    </row>
    <row r="119" spans="1:36" s="81" customFormat="1" ht="12" customHeight="1" x14ac:dyDescent="0.25">
      <c r="A119" s="103" t="s">
        <v>1133</v>
      </c>
      <c r="B119" s="104">
        <v>15.2</v>
      </c>
      <c r="C119" s="115">
        <f>IF(ISNUMBER(SUMIF(REGION!$B$5:$B$356,'REGION INN'!$B119,REGION!$Z$5:$Z$356)),SUMIF(REGION!$B$5:$B$356,'REGION INN'!$B119,REGION!$Z$5:$Z$356),0)</f>
        <v>5</v>
      </c>
      <c r="D119" s="107">
        <f t="shared" ca="1" si="19"/>
        <v>0</v>
      </c>
      <c r="E119" s="107">
        <f t="shared" ca="1" si="20"/>
        <v>0</v>
      </c>
      <c r="F119" s="107">
        <f t="shared" ca="1" si="21"/>
        <v>0</v>
      </c>
      <c r="G119" s="107">
        <f t="shared" ca="1" si="22"/>
        <v>0</v>
      </c>
      <c r="H119" s="115">
        <f>IF(ISNUMBER(SUMIF(REGION!$B$5:$B$356,'REGION INN'!$B119,REGION!$AR$5:$AR$356)),SUMIF(REGION!$B$5:$B$356,'REGION INN'!$B119,REGION!$AR$5:$AR$356),0)</f>
        <v>5</v>
      </c>
      <c r="I119" s="107">
        <f t="shared" ca="1" si="23"/>
        <v>0</v>
      </c>
      <c r="J119" s="107">
        <f t="shared" ca="1" si="24"/>
        <v>0</v>
      </c>
      <c r="K119" s="107">
        <f t="shared" ca="1" si="25"/>
        <v>0</v>
      </c>
      <c r="L119" s="107">
        <f t="shared" ca="1" si="26"/>
        <v>0</v>
      </c>
      <c r="M119" s="107"/>
      <c r="N119" s="116">
        <f t="shared" ca="1" si="27"/>
        <v>0</v>
      </c>
      <c r="O119" s="116">
        <f t="shared" ca="1" si="28"/>
        <v>0</v>
      </c>
      <c r="P119" s="116">
        <f t="shared" ca="1" si="29"/>
        <v>0</v>
      </c>
      <c r="Q119" s="116">
        <f t="shared" ca="1" si="30"/>
        <v>0</v>
      </c>
      <c r="R119" s="116">
        <f t="shared" ca="1" si="31"/>
        <v>0</v>
      </c>
      <c r="S119" s="116">
        <f t="shared" ca="1" si="32"/>
        <v>0</v>
      </c>
      <c r="T119" s="116">
        <f t="shared" ca="1" si="33"/>
        <v>0</v>
      </c>
      <c r="U119" s="116">
        <f t="shared" ca="1" si="34"/>
        <v>0</v>
      </c>
      <c r="V119" s="76"/>
      <c r="W119" s="81" t="s">
        <v>1171</v>
      </c>
      <c r="X119" s="119" t="s">
        <v>1827</v>
      </c>
      <c r="Y119" s="120">
        <v>33.333333333333329</v>
      </c>
      <c r="Z119" s="120">
        <v>33.333333333333329</v>
      </c>
      <c r="AA119" s="120" t="s">
        <v>1486</v>
      </c>
      <c r="AB119" s="120" t="s">
        <v>1486</v>
      </c>
      <c r="AC119" s="76"/>
      <c r="AD119" s="76"/>
      <c r="AE119" s="112" t="s">
        <v>1176</v>
      </c>
      <c r="AF119" s="119" t="s">
        <v>1865</v>
      </c>
      <c r="AG119" s="120" t="s">
        <v>1486</v>
      </c>
      <c r="AH119" s="120" t="s">
        <v>1486</v>
      </c>
      <c r="AI119" s="120" t="s">
        <v>1486</v>
      </c>
      <c r="AJ119" s="120" t="s">
        <v>1486</v>
      </c>
    </row>
    <row r="120" spans="1:36" s="81" customFormat="1" ht="12" customHeight="1" x14ac:dyDescent="0.25">
      <c r="A120" s="103" t="s">
        <v>1662</v>
      </c>
      <c r="B120" s="104" t="s">
        <v>1663</v>
      </c>
      <c r="C120" s="115">
        <f>IF(ISNUMBER(SUMIF(REGION!$B$5:$B$356,'REGION INN'!$B120,REGION!$Z$5:$Z$356)),SUMIF(REGION!$B$5:$B$356,'REGION INN'!$B120,REGION!$Z$5:$Z$356),0)</f>
        <v>0</v>
      </c>
      <c r="D120" s="107">
        <f t="shared" ca="1" si="19"/>
        <v>0</v>
      </c>
      <c r="E120" s="107">
        <f t="shared" ca="1" si="20"/>
        <v>0</v>
      </c>
      <c r="F120" s="107">
        <f t="shared" ca="1" si="21"/>
        <v>0</v>
      </c>
      <c r="G120" s="107">
        <f t="shared" ca="1" si="22"/>
        <v>0</v>
      </c>
      <c r="H120" s="115">
        <f>IF(ISNUMBER(SUMIF(REGION!$B$5:$B$356,'REGION INN'!$B120,REGION!$AR$5:$AR$356)),SUMIF(REGION!$B$5:$B$356,'REGION INN'!$B120,REGION!$AR$5:$AR$356),0)</f>
        <v>0</v>
      </c>
      <c r="I120" s="107">
        <f t="shared" ca="1" si="23"/>
        <v>0</v>
      </c>
      <c r="J120" s="107">
        <f t="shared" ca="1" si="24"/>
        <v>0</v>
      </c>
      <c r="K120" s="107">
        <f t="shared" ca="1" si="25"/>
        <v>0</v>
      </c>
      <c r="L120" s="107">
        <f t="shared" ca="1" si="26"/>
        <v>0</v>
      </c>
      <c r="M120" s="107"/>
      <c r="N120" s="116">
        <f t="shared" ca="1" si="27"/>
        <v>0</v>
      </c>
      <c r="O120" s="116">
        <f t="shared" ca="1" si="28"/>
        <v>0</v>
      </c>
      <c r="P120" s="116">
        <f t="shared" ca="1" si="29"/>
        <v>0</v>
      </c>
      <c r="Q120" s="116">
        <f t="shared" ca="1" si="30"/>
        <v>0</v>
      </c>
      <c r="R120" s="116">
        <f t="shared" ca="1" si="31"/>
        <v>0</v>
      </c>
      <c r="S120" s="116">
        <f t="shared" ca="1" si="32"/>
        <v>0</v>
      </c>
      <c r="T120" s="116">
        <f t="shared" ca="1" si="33"/>
        <v>0</v>
      </c>
      <c r="U120" s="116">
        <f t="shared" ca="1" si="34"/>
        <v>0</v>
      </c>
      <c r="V120" s="76"/>
      <c r="W120" s="81" t="s">
        <v>1828</v>
      </c>
      <c r="X120" s="119" t="s">
        <v>1835</v>
      </c>
      <c r="Y120" s="120" t="s">
        <v>1486</v>
      </c>
      <c r="Z120" s="120" t="s">
        <v>1486</v>
      </c>
      <c r="AA120" s="120" t="s">
        <v>1486</v>
      </c>
      <c r="AB120" s="120" t="s">
        <v>1486</v>
      </c>
      <c r="AC120" s="76"/>
      <c r="AD120" s="76"/>
      <c r="AE120" s="112" t="s">
        <v>1868</v>
      </c>
      <c r="AF120" s="119" t="s">
        <v>1869</v>
      </c>
      <c r="AG120" s="120" t="s">
        <v>1486</v>
      </c>
      <c r="AH120" s="120" t="s">
        <v>1486</v>
      </c>
      <c r="AI120" s="120" t="s">
        <v>1486</v>
      </c>
      <c r="AJ120" s="120" t="s">
        <v>1486</v>
      </c>
    </row>
    <row r="121" spans="1:36" s="81" customFormat="1" ht="12" customHeight="1" x14ac:dyDescent="0.25">
      <c r="A121" s="103" t="s">
        <v>1134</v>
      </c>
      <c r="B121" s="104">
        <v>16</v>
      </c>
      <c r="C121" s="115">
        <f>IF(ISNUMBER(SUMIF(REGION!$B$5:$B$356,'REGION INN'!$B121,REGION!$Z$5:$Z$356)),SUMIF(REGION!$B$5:$B$356,'REGION INN'!$B121,REGION!$Z$5:$Z$356),0)</f>
        <v>81</v>
      </c>
      <c r="D121" s="107">
        <f t="shared" ca="1" si="19"/>
        <v>0</v>
      </c>
      <c r="E121" s="107">
        <f t="shared" ca="1" si="20"/>
        <v>0</v>
      </c>
      <c r="F121" s="107">
        <f t="shared" ca="1" si="21"/>
        <v>0</v>
      </c>
      <c r="G121" s="107">
        <f t="shared" ca="1" si="22"/>
        <v>0</v>
      </c>
      <c r="H121" s="115">
        <f>IF(ISNUMBER(SUMIF(REGION!$B$5:$B$356,'REGION INN'!$B121,REGION!$AR$5:$AR$356)),SUMIF(REGION!$B$5:$B$356,'REGION INN'!$B121,REGION!$AR$5:$AR$356),0)</f>
        <v>57</v>
      </c>
      <c r="I121" s="107">
        <f t="shared" ca="1" si="23"/>
        <v>0</v>
      </c>
      <c r="J121" s="107">
        <f t="shared" ca="1" si="24"/>
        <v>0</v>
      </c>
      <c r="K121" s="107">
        <f t="shared" ca="1" si="25"/>
        <v>0</v>
      </c>
      <c r="L121" s="107">
        <f t="shared" ca="1" si="26"/>
        <v>0</v>
      </c>
      <c r="M121" s="107"/>
      <c r="N121" s="116">
        <f t="shared" ca="1" si="27"/>
        <v>0</v>
      </c>
      <c r="O121" s="116">
        <f t="shared" ca="1" si="28"/>
        <v>0</v>
      </c>
      <c r="P121" s="116">
        <f t="shared" ca="1" si="29"/>
        <v>0</v>
      </c>
      <c r="Q121" s="116">
        <f t="shared" ca="1" si="30"/>
        <v>0</v>
      </c>
      <c r="R121" s="116">
        <f t="shared" ca="1" si="31"/>
        <v>0</v>
      </c>
      <c r="S121" s="116">
        <f t="shared" ca="1" si="32"/>
        <v>0</v>
      </c>
      <c r="T121" s="116">
        <f t="shared" ca="1" si="33"/>
        <v>0</v>
      </c>
      <c r="U121" s="116">
        <f t="shared" ca="1" si="34"/>
        <v>0</v>
      </c>
      <c r="V121" s="76"/>
      <c r="W121" s="81" t="s">
        <v>1831</v>
      </c>
      <c r="X121" s="119" t="s">
        <v>1837</v>
      </c>
      <c r="Y121" s="120">
        <v>100</v>
      </c>
      <c r="Z121" s="120">
        <v>100</v>
      </c>
      <c r="AA121" s="120" t="s">
        <v>1486</v>
      </c>
      <c r="AB121" s="120" t="s">
        <v>1486</v>
      </c>
      <c r="AC121" s="76"/>
      <c r="AD121" s="76"/>
      <c r="AE121" s="112" t="s">
        <v>1179</v>
      </c>
      <c r="AF121" s="119" t="s">
        <v>1874</v>
      </c>
      <c r="AG121" s="120" t="s">
        <v>1486</v>
      </c>
      <c r="AH121" s="120" t="s">
        <v>1486</v>
      </c>
      <c r="AI121" s="120" t="s">
        <v>1486</v>
      </c>
      <c r="AJ121" s="120" t="s">
        <v>1486</v>
      </c>
    </row>
    <row r="122" spans="1:36" s="81" customFormat="1" ht="12" customHeight="1" x14ac:dyDescent="0.25">
      <c r="A122" s="103" t="s">
        <v>1135</v>
      </c>
      <c r="B122" s="104">
        <v>16.100000000000001</v>
      </c>
      <c r="C122" s="115">
        <f>IF(ISNUMBER(SUMIF(REGION!$B$5:$B$356,'REGION INN'!$B122,REGION!$Z$5:$Z$356)),SUMIF(REGION!$B$5:$B$356,'REGION INN'!$B122,REGION!$Z$5:$Z$356),0)</f>
        <v>33</v>
      </c>
      <c r="D122" s="107">
        <f t="shared" ca="1" si="19"/>
        <v>0</v>
      </c>
      <c r="E122" s="107">
        <f t="shared" ca="1" si="20"/>
        <v>0</v>
      </c>
      <c r="F122" s="107">
        <f t="shared" ca="1" si="21"/>
        <v>0</v>
      </c>
      <c r="G122" s="107">
        <f t="shared" ca="1" si="22"/>
        <v>0</v>
      </c>
      <c r="H122" s="115">
        <f>IF(ISNUMBER(SUMIF(REGION!$B$5:$B$356,'REGION INN'!$B122,REGION!$AR$5:$AR$356)),SUMIF(REGION!$B$5:$B$356,'REGION INN'!$B122,REGION!$AR$5:$AR$356),0)</f>
        <v>19</v>
      </c>
      <c r="I122" s="107">
        <f t="shared" ca="1" si="23"/>
        <v>0</v>
      </c>
      <c r="J122" s="107">
        <f t="shared" ca="1" si="24"/>
        <v>0</v>
      </c>
      <c r="K122" s="107">
        <f t="shared" ca="1" si="25"/>
        <v>0</v>
      </c>
      <c r="L122" s="107">
        <f t="shared" ca="1" si="26"/>
        <v>25</v>
      </c>
      <c r="M122" s="107"/>
      <c r="N122" s="116">
        <f t="shared" ca="1" si="27"/>
        <v>0</v>
      </c>
      <c r="O122" s="116">
        <f t="shared" ca="1" si="28"/>
        <v>0</v>
      </c>
      <c r="P122" s="116">
        <f t="shared" ca="1" si="29"/>
        <v>0</v>
      </c>
      <c r="Q122" s="116">
        <f t="shared" ca="1" si="30"/>
        <v>0</v>
      </c>
      <c r="R122" s="116">
        <f t="shared" ca="1" si="31"/>
        <v>0</v>
      </c>
      <c r="S122" s="116">
        <f t="shared" ca="1" si="32"/>
        <v>0</v>
      </c>
      <c r="T122" s="116">
        <f t="shared" ca="1" si="33"/>
        <v>0</v>
      </c>
      <c r="U122" s="116">
        <f t="shared" ca="1" si="34"/>
        <v>4.75</v>
      </c>
      <c r="V122" s="76"/>
      <c r="W122" s="81" t="s">
        <v>1174</v>
      </c>
      <c r="X122" s="119">
        <v>25</v>
      </c>
      <c r="Y122" s="120">
        <v>5.5555555555555554</v>
      </c>
      <c r="Z122" s="120" t="s">
        <v>1486</v>
      </c>
      <c r="AA122" s="120" t="s">
        <v>1486</v>
      </c>
      <c r="AB122" s="120" t="s">
        <v>1486</v>
      </c>
      <c r="AC122" s="76"/>
      <c r="AD122" s="76"/>
      <c r="AE122" s="112" t="s">
        <v>1179</v>
      </c>
      <c r="AF122" s="119" t="s">
        <v>1875</v>
      </c>
      <c r="AG122" s="120" t="s">
        <v>1486</v>
      </c>
      <c r="AH122" s="120" t="s">
        <v>1486</v>
      </c>
      <c r="AI122" s="120" t="s">
        <v>1486</v>
      </c>
      <c r="AJ122" s="120" t="s">
        <v>1486</v>
      </c>
    </row>
    <row r="123" spans="1:36" s="81" customFormat="1" ht="12" customHeight="1" x14ac:dyDescent="0.25">
      <c r="A123" s="103" t="s">
        <v>1135</v>
      </c>
      <c r="B123" s="104">
        <v>16.100000000000001</v>
      </c>
      <c r="C123" s="115">
        <f>IF(ISNUMBER(SUMIF(REGION!$B$5:$B$356,'REGION INN'!$B123,REGION!$Z$5:$Z$356)),SUMIF(REGION!$B$5:$B$356,'REGION INN'!$B123,REGION!$Z$5:$Z$356),0)</f>
        <v>33</v>
      </c>
      <c r="D123" s="107">
        <f t="shared" ca="1" si="19"/>
        <v>0</v>
      </c>
      <c r="E123" s="107">
        <f t="shared" ca="1" si="20"/>
        <v>0</v>
      </c>
      <c r="F123" s="107">
        <f t="shared" ca="1" si="21"/>
        <v>0</v>
      </c>
      <c r="G123" s="107">
        <f t="shared" ca="1" si="22"/>
        <v>0</v>
      </c>
      <c r="H123" s="115">
        <f>IF(ISNUMBER(SUMIF(REGION!$B$5:$B$356,'REGION INN'!$B123,REGION!$AR$5:$AR$356)),SUMIF(REGION!$B$5:$B$356,'REGION INN'!$B123,REGION!$AR$5:$AR$356),0)</f>
        <v>19</v>
      </c>
      <c r="I123" s="107">
        <f t="shared" ca="1" si="23"/>
        <v>0</v>
      </c>
      <c r="J123" s="107">
        <f t="shared" ca="1" si="24"/>
        <v>0</v>
      </c>
      <c r="K123" s="107">
        <f t="shared" ca="1" si="25"/>
        <v>0</v>
      </c>
      <c r="L123" s="107">
        <f t="shared" ca="1" si="26"/>
        <v>25</v>
      </c>
      <c r="M123" s="107"/>
      <c r="N123" s="116">
        <f t="shared" ca="1" si="27"/>
        <v>0</v>
      </c>
      <c r="O123" s="116">
        <f t="shared" ca="1" si="28"/>
        <v>0</v>
      </c>
      <c r="P123" s="116">
        <f t="shared" ca="1" si="29"/>
        <v>0</v>
      </c>
      <c r="Q123" s="116">
        <f t="shared" ca="1" si="30"/>
        <v>0</v>
      </c>
      <c r="R123" s="116">
        <f t="shared" ca="1" si="31"/>
        <v>0</v>
      </c>
      <c r="S123" s="116">
        <f t="shared" ca="1" si="32"/>
        <v>0</v>
      </c>
      <c r="T123" s="116">
        <f t="shared" ca="1" si="33"/>
        <v>0</v>
      </c>
      <c r="U123" s="116">
        <f t="shared" ca="1" si="34"/>
        <v>4.75</v>
      </c>
      <c r="V123" s="76"/>
      <c r="W123" s="81" t="s">
        <v>1175</v>
      </c>
      <c r="X123" s="119" t="s">
        <v>1860</v>
      </c>
      <c r="Y123" s="120" t="s">
        <v>1486</v>
      </c>
      <c r="Z123" s="120" t="s">
        <v>1486</v>
      </c>
      <c r="AA123" s="120" t="s">
        <v>1486</v>
      </c>
      <c r="AB123" s="120" t="s">
        <v>1486</v>
      </c>
      <c r="AC123" s="76"/>
      <c r="AD123" s="76"/>
      <c r="AE123" s="112" t="s">
        <v>1180</v>
      </c>
      <c r="AF123" s="119" t="s">
        <v>1876</v>
      </c>
      <c r="AG123" s="120" t="s">
        <v>1486</v>
      </c>
      <c r="AH123" s="120" t="s">
        <v>1486</v>
      </c>
      <c r="AI123" s="120" t="s">
        <v>1486</v>
      </c>
      <c r="AJ123" s="120" t="s">
        <v>1486</v>
      </c>
    </row>
    <row r="124" spans="1:36" s="81" customFormat="1" ht="12" customHeight="1" x14ac:dyDescent="0.25">
      <c r="A124" s="103" t="s">
        <v>1136</v>
      </c>
      <c r="B124" s="104">
        <v>16.2</v>
      </c>
      <c r="C124" s="115">
        <f>IF(ISNUMBER(SUMIF(REGION!$B$5:$B$356,'REGION INN'!$B124,REGION!$Z$5:$Z$356)),SUMIF(REGION!$B$5:$B$356,'REGION INN'!$B124,REGION!$Z$5:$Z$356),0)</f>
        <v>48</v>
      </c>
      <c r="D124" s="107">
        <f t="shared" ca="1" si="19"/>
        <v>0</v>
      </c>
      <c r="E124" s="107">
        <f t="shared" ca="1" si="20"/>
        <v>0</v>
      </c>
      <c r="F124" s="107">
        <f t="shared" ca="1" si="21"/>
        <v>0</v>
      </c>
      <c r="G124" s="107">
        <f t="shared" ca="1" si="22"/>
        <v>0</v>
      </c>
      <c r="H124" s="115">
        <f>IF(ISNUMBER(SUMIF(REGION!$B$5:$B$356,'REGION INN'!$B124,REGION!$AR$5:$AR$356)),SUMIF(REGION!$B$5:$B$356,'REGION INN'!$B124,REGION!$AR$5:$AR$356),0)</f>
        <v>38</v>
      </c>
      <c r="I124" s="107">
        <f t="shared" ca="1" si="23"/>
        <v>0</v>
      </c>
      <c r="J124" s="107">
        <f t="shared" ca="1" si="24"/>
        <v>0</v>
      </c>
      <c r="K124" s="107">
        <f t="shared" ca="1" si="25"/>
        <v>0</v>
      </c>
      <c r="L124" s="107">
        <f t="shared" ca="1" si="26"/>
        <v>0</v>
      </c>
      <c r="M124" s="107"/>
      <c r="N124" s="116">
        <f t="shared" ca="1" si="27"/>
        <v>0</v>
      </c>
      <c r="O124" s="116">
        <f t="shared" ca="1" si="28"/>
        <v>0</v>
      </c>
      <c r="P124" s="116">
        <f t="shared" ca="1" si="29"/>
        <v>0</v>
      </c>
      <c r="Q124" s="116">
        <f t="shared" ca="1" si="30"/>
        <v>0</v>
      </c>
      <c r="R124" s="116">
        <f t="shared" ca="1" si="31"/>
        <v>0</v>
      </c>
      <c r="S124" s="116">
        <f t="shared" ca="1" si="32"/>
        <v>0</v>
      </c>
      <c r="T124" s="116">
        <f t="shared" ca="1" si="33"/>
        <v>0</v>
      </c>
      <c r="U124" s="116">
        <f t="shared" ca="1" si="34"/>
        <v>0</v>
      </c>
      <c r="V124" s="76"/>
      <c r="W124" s="81" t="s">
        <v>1861</v>
      </c>
      <c r="X124" s="119" t="s">
        <v>1862</v>
      </c>
      <c r="Y124" s="120" t="s">
        <v>1486</v>
      </c>
      <c r="Z124" s="120" t="s">
        <v>1486</v>
      </c>
      <c r="AA124" s="120" t="s">
        <v>1486</v>
      </c>
      <c r="AB124" s="120" t="s">
        <v>1486</v>
      </c>
      <c r="AC124" s="76"/>
      <c r="AD124" s="76"/>
      <c r="AE124" s="112" t="s">
        <v>1880</v>
      </c>
      <c r="AF124" s="119" t="s">
        <v>1881</v>
      </c>
      <c r="AG124" s="120" t="s">
        <v>1486</v>
      </c>
      <c r="AH124" s="120" t="s">
        <v>1486</v>
      </c>
      <c r="AI124" s="120" t="s">
        <v>1486</v>
      </c>
      <c r="AJ124" s="120" t="s">
        <v>1486</v>
      </c>
    </row>
    <row r="125" spans="1:36" s="81" customFormat="1" ht="12" customHeight="1" x14ac:dyDescent="0.25">
      <c r="A125" s="103" t="s">
        <v>1666</v>
      </c>
      <c r="B125" s="104">
        <v>16.21</v>
      </c>
      <c r="C125" s="115">
        <f>IF(ISNUMBER(SUMIF(REGION!$B$5:$B$356,'REGION INN'!$B125,REGION!$Z$5:$Z$356)),SUMIF(REGION!$B$5:$B$356,'REGION INN'!$B125,REGION!$Z$5:$Z$356),0)</f>
        <v>0</v>
      </c>
      <c r="D125" s="107">
        <f t="shared" ca="1" si="19"/>
        <v>0</v>
      </c>
      <c r="E125" s="107">
        <f t="shared" ca="1" si="20"/>
        <v>0</v>
      </c>
      <c r="F125" s="107">
        <f t="shared" ca="1" si="21"/>
        <v>0</v>
      </c>
      <c r="G125" s="107">
        <f t="shared" ca="1" si="22"/>
        <v>0</v>
      </c>
      <c r="H125" s="115">
        <f>IF(ISNUMBER(SUMIF(REGION!$B$5:$B$356,'REGION INN'!$B125,REGION!$AR$5:$AR$356)),SUMIF(REGION!$B$5:$B$356,'REGION INN'!$B125,REGION!$AR$5:$AR$356),0)</f>
        <v>0</v>
      </c>
      <c r="I125" s="107">
        <f t="shared" ca="1" si="23"/>
        <v>0</v>
      </c>
      <c r="J125" s="107">
        <f t="shared" ca="1" si="24"/>
        <v>0</v>
      </c>
      <c r="K125" s="107">
        <f t="shared" ca="1" si="25"/>
        <v>0</v>
      </c>
      <c r="L125" s="107">
        <f t="shared" ca="1" si="26"/>
        <v>0</v>
      </c>
      <c r="M125" s="107"/>
      <c r="N125" s="116">
        <f t="shared" ca="1" si="27"/>
        <v>0</v>
      </c>
      <c r="O125" s="116">
        <f t="shared" ca="1" si="28"/>
        <v>0</v>
      </c>
      <c r="P125" s="116">
        <f t="shared" ca="1" si="29"/>
        <v>0</v>
      </c>
      <c r="Q125" s="116">
        <f t="shared" ca="1" si="30"/>
        <v>0</v>
      </c>
      <c r="R125" s="116">
        <f t="shared" ca="1" si="31"/>
        <v>0</v>
      </c>
      <c r="S125" s="116">
        <f t="shared" ca="1" si="32"/>
        <v>0</v>
      </c>
      <c r="T125" s="116">
        <f t="shared" ca="1" si="33"/>
        <v>0</v>
      </c>
      <c r="U125" s="116">
        <f t="shared" ca="1" si="34"/>
        <v>0</v>
      </c>
      <c r="V125" s="76"/>
      <c r="W125" s="81" t="s">
        <v>1863</v>
      </c>
      <c r="X125" s="119" t="s">
        <v>1864</v>
      </c>
      <c r="Y125" s="120" t="s">
        <v>1486</v>
      </c>
      <c r="Z125" s="120" t="s">
        <v>1486</v>
      </c>
      <c r="AA125" s="120" t="s">
        <v>1486</v>
      </c>
      <c r="AB125" s="120" t="s">
        <v>1486</v>
      </c>
      <c r="AC125" s="76"/>
      <c r="AD125" s="76"/>
      <c r="AE125" s="112" t="s">
        <v>1181</v>
      </c>
      <c r="AF125" s="119" t="s">
        <v>1883</v>
      </c>
      <c r="AG125" s="120" t="s">
        <v>1486</v>
      </c>
      <c r="AH125" s="120" t="s">
        <v>1486</v>
      </c>
      <c r="AI125" s="120" t="s">
        <v>1486</v>
      </c>
      <c r="AJ125" s="120" t="s">
        <v>1486</v>
      </c>
    </row>
    <row r="126" spans="1:36" s="81" customFormat="1" ht="12" customHeight="1" x14ac:dyDescent="0.25">
      <c r="A126" s="103" t="s">
        <v>1668</v>
      </c>
      <c r="B126" s="104">
        <v>16.22</v>
      </c>
      <c r="C126" s="115">
        <f>IF(ISNUMBER(SUMIF(REGION!$B$5:$B$356,'REGION INN'!$B126,REGION!$Z$5:$Z$356)),SUMIF(REGION!$B$5:$B$356,'REGION INN'!$B126,REGION!$Z$5:$Z$356),0)</f>
        <v>0</v>
      </c>
      <c r="D126" s="107">
        <f t="shared" ca="1" si="19"/>
        <v>0</v>
      </c>
      <c r="E126" s="107">
        <f t="shared" ca="1" si="20"/>
        <v>0</v>
      </c>
      <c r="F126" s="107">
        <f t="shared" ca="1" si="21"/>
        <v>0</v>
      </c>
      <c r="G126" s="107">
        <f t="shared" ca="1" si="22"/>
        <v>0</v>
      </c>
      <c r="H126" s="115">
        <f>IF(ISNUMBER(SUMIF(REGION!$B$5:$B$356,'REGION INN'!$B126,REGION!$AR$5:$AR$356)),SUMIF(REGION!$B$5:$B$356,'REGION INN'!$B126,REGION!$AR$5:$AR$356),0)</f>
        <v>0</v>
      </c>
      <c r="I126" s="107">
        <f t="shared" ca="1" si="23"/>
        <v>0</v>
      </c>
      <c r="J126" s="107">
        <f t="shared" ca="1" si="24"/>
        <v>0</v>
      </c>
      <c r="K126" s="107">
        <f t="shared" ca="1" si="25"/>
        <v>0</v>
      </c>
      <c r="L126" s="107">
        <f t="shared" ca="1" si="26"/>
        <v>0</v>
      </c>
      <c r="M126" s="107"/>
      <c r="N126" s="116">
        <f t="shared" ca="1" si="27"/>
        <v>0</v>
      </c>
      <c r="O126" s="116">
        <f t="shared" ca="1" si="28"/>
        <v>0</v>
      </c>
      <c r="P126" s="116">
        <f t="shared" ca="1" si="29"/>
        <v>0</v>
      </c>
      <c r="Q126" s="116">
        <f t="shared" ca="1" si="30"/>
        <v>0</v>
      </c>
      <c r="R126" s="116">
        <f t="shared" ca="1" si="31"/>
        <v>0</v>
      </c>
      <c r="S126" s="116">
        <f t="shared" ca="1" si="32"/>
        <v>0</v>
      </c>
      <c r="T126" s="116">
        <f t="shared" ca="1" si="33"/>
        <v>0</v>
      </c>
      <c r="U126" s="116">
        <f t="shared" ca="1" si="34"/>
        <v>0</v>
      </c>
      <c r="V126" s="76"/>
      <c r="W126" s="81" t="s">
        <v>1176</v>
      </c>
      <c r="X126" s="119" t="s">
        <v>1865</v>
      </c>
      <c r="Y126" s="120" t="s">
        <v>1486</v>
      </c>
      <c r="Z126" s="120" t="s">
        <v>1486</v>
      </c>
      <c r="AA126" s="120" t="s">
        <v>1486</v>
      </c>
      <c r="AB126" s="120" t="s">
        <v>1486</v>
      </c>
      <c r="AC126" s="76"/>
      <c r="AD126" s="76"/>
      <c r="AE126" s="112" t="s">
        <v>1882</v>
      </c>
      <c r="AF126" s="119" t="s">
        <v>1887</v>
      </c>
      <c r="AG126" s="120" t="s">
        <v>1486</v>
      </c>
      <c r="AH126" s="120" t="s">
        <v>1486</v>
      </c>
      <c r="AI126" s="120" t="s">
        <v>1486</v>
      </c>
      <c r="AJ126" s="120" t="s">
        <v>1486</v>
      </c>
    </row>
    <row r="127" spans="1:36" s="81" customFormat="1" ht="12" customHeight="1" x14ac:dyDescent="0.25">
      <c r="A127" s="103" t="s">
        <v>1670</v>
      </c>
      <c r="B127" s="104">
        <v>16.23</v>
      </c>
      <c r="C127" s="115">
        <f>IF(ISNUMBER(SUMIF(REGION!$B$5:$B$356,'REGION INN'!$B127,REGION!$Z$5:$Z$356)),SUMIF(REGION!$B$5:$B$356,'REGION INN'!$B127,REGION!$Z$5:$Z$356),0)</f>
        <v>0</v>
      </c>
      <c r="D127" s="107">
        <f t="shared" ca="1" si="19"/>
        <v>0</v>
      </c>
      <c r="E127" s="107">
        <f t="shared" ca="1" si="20"/>
        <v>0</v>
      </c>
      <c r="F127" s="107">
        <f t="shared" ca="1" si="21"/>
        <v>0</v>
      </c>
      <c r="G127" s="107">
        <f t="shared" ca="1" si="22"/>
        <v>0</v>
      </c>
      <c r="H127" s="115">
        <f>IF(ISNUMBER(SUMIF(REGION!$B$5:$B$356,'REGION INN'!$B127,REGION!$AR$5:$AR$356)),SUMIF(REGION!$B$5:$B$356,'REGION INN'!$B127,REGION!$AR$5:$AR$356),0)</f>
        <v>0</v>
      </c>
      <c r="I127" s="107">
        <f t="shared" ca="1" si="23"/>
        <v>0</v>
      </c>
      <c r="J127" s="107">
        <f t="shared" ca="1" si="24"/>
        <v>0</v>
      </c>
      <c r="K127" s="107">
        <f t="shared" ca="1" si="25"/>
        <v>0</v>
      </c>
      <c r="L127" s="107">
        <f t="shared" ca="1" si="26"/>
        <v>0</v>
      </c>
      <c r="M127" s="107"/>
      <c r="N127" s="116">
        <f t="shared" ca="1" si="27"/>
        <v>0</v>
      </c>
      <c r="O127" s="116">
        <f t="shared" ca="1" si="28"/>
        <v>0</v>
      </c>
      <c r="P127" s="116">
        <f t="shared" ca="1" si="29"/>
        <v>0</v>
      </c>
      <c r="Q127" s="116">
        <f t="shared" ca="1" si="30"/>
        <v>0</v>
      </c>
      <c r="R127" s="116">
        <f t="shared" ca="1" si="31"/>
        <v>0</v>
      </c>
      <c r="S127" s="116">
        <f t="shared" ca="1" si="32"/>
        <v>0</v>
      </c>
      <c r="T127" s="116">
        <f t="shared" ca="1" si="33"/>
        <v>0</v>
      </c>
      <c r="U127" s="116">
        <f t="shared" ca="1" si="34"/>
        <v>0</v>
      </c>
      <c r="V127" s="76"/>
      <c r="W127" s="81" t="s">
        <v>1868</v>
      </c>
      <c r="X127" s="119" t="s">
        <v>1869</v>
      </c>
      <c r="Y127" s="120" t="s">
        <v>1486</v>
      </c>
      <c r="Z127" s="120" t="s">
        <v>1486</v>
      </c>
      <c r="AA127" s="120" t="s">
        <v>1486</v>
      </c>
      <c r="AB127" s="120" t="s">
        <v>1486</v>
      </c>
      <c r="AC127" s="76"/>
      <c r="AD127" s="76"/>
      <c r="AE127" s="112" t="s">
        <v>1182</v>
      </c>
      <c r="AF127" s="119" t="s">
        <v>1888</v>
      </c>
      <c r="AG127" s="114">
        <v>14.285714285714285</v>
      </c>
      <c r="AH127" s="120" t="s">
        <v>1486</v>
      </c>
      <c r="AI127" s="114">
        <v>14.285714285714285</v>
      </c>
      <c r="AJ127" s="120" t="s">
        <v>1486</v>
      </c>
    </row>
    <row r="128" spans="1:36" s="81" customFormat="1" ht="12" customHeight="1" x14ac:dyDescent="0.25">
      <c r="A128" s="103" t="s">
        <v>1672</v>
      </c>
      <c r="B128" s="104">
        <v>16.239999999999998</v>
      </c>
      <c r="C128" s="115">
        <f>IF(ISNUMBER(SUMIF(REGION!$B$5:$B$356,'REGION INN'!$B128,REGION!$Z$5:$Z$356)),SUMIF(REGION!$B$5:$B$356,'REGION INN'!$B128,REGION!$Z$5:$Z$356),0)</f>
        <v>0</v>
      </c>
      <c r="D128" s="107">
        <f t="shared" ca="1" si="19"/>
        <v>0</v>
      </c>
      <c r="E128" s="107">
        <f t="shared" ca="1" si="20"/>
        <v>0</v>
      </c>
      <c r="F128" s="107">
        <f t="shared" ca="1" si="21"/>
        <v>0</v>
      </c>
      <c r="G128" s="107">
        <f t="shared" ca="1" si="22"/>
        <v>0</v>
      </c>
      <c r="H128" s="115">
        <f>IF(ISNUMBER(SUMIF(REGION!$B$5:$B$356,'REGION INN'!$B128,REGION!$AR$5:$AR$356)),SUMIF(REGION!$B$5:$B$356,'REGION INN'!$B128,REGION!$AR$5:$AR$356),0)</f>
        <v>0</v>
      </c>
      <c r="I128" s="107">
        <f t="shared" ca="1" si="23"/>
        <v>0</v>
      </c>
      <c r="J128" s="107">
        <f t="shared" ca="1" si="24"/>
        <v>0</v>
      </c>
      <c r="K128" s="107">
        <f t="shared" ca="1" si="25"/>
        <v>0</v>
      </c>
      <c r="L128" s="107">
        <f t="shared" ca="1" si="26"/>
        <v>0</v>
      </c>
      <c r="M128" s="107"/>
      <c r="N128" s="116">
        <f t="shared" ca="1" si="27"/>
        <v>0</v>
      </c>
      <c r="O128" s="116">
        <f t="shared" ca="1" si="28"/>
        <v>0</v>
      </c>
      <c r="P128" s="116">
        <f t="shared" ca="1" si="29"/>
        <v>0</v>
      </c>
      <c r="Q128" s="116">
        <f t="shared" ca="1" si="30"/>
        <v>0</v>
      </c>
      <c r="R128" s="116">
        <f t="shared" ca="1" si="31"/>
        <v>0</v>
      </c>
      <c r="S128" s="116">
        <f t="shared" ca="1" si="32"/>
        <v>0</v>
      </c>
      <c r="T128" s="116">
        <f t="shared" ca="1" si="33"/>
        <v>0</v>
      </c>
      <c r="U128" s="116">
        <f t="shared" ca="1" si="34"/>
        <v>0</v>
      </c>
      <c r="V128" s="76"/>
      <c r="W128" s="81" t="s">
        <v>1180</v>
      </c>
      <c r="X128" s="119" t="s">
        <v>1876</v>
      </c>
      <c r="Y128" s="120" t="s">
        <v>1486</v>
      </c>
      <c r="Z128" s="120" t="s">
        <v>1486</v>
      </c>
      <c r="AA128" s="120" t="s">
        <v>1486</v>
      </c>
      <c r="AB128" s="120" t="s">
        <v>1486</v>
      </c>
      <c r="AC128" s="76"/>
      <c r="AD128" s="76"/>
      <c r="AE128" s="112" t="s">
        <v>1889</v>
      </c>
      <c r="AF128" s="119" t="s">
        <v>1890</v>
      </c>
      <c r="AG128" s="120" t="s">
        <v>1486</v>
      </c>
      <c r="AH128" s="120" t="s">
        <v>1486</v>
      </c>
      <c r="AI128" s="120" t="s">
        <v>1486</v>
      </c>
      <c r="AJ128" s="120" t="s">
        <v>1486</v>
      </c>
    </row>
    <row r="129" spans="1:36" s="81" customFormat="1" ht="12" customHeight="1" x14ac:dyDescent="0.25">
      <c r="A129" s="103" t="s">
        <v>1674</v>
      </c>
      <c r="B129" s="104">
        <v>16.29</v>
      </c>
      <c r="C129" s="115">
        <f>IF(ISNUMBER(SUMIF(REGION!$B$5:$B$356,'REGION INN'!$B129,REGION!$Z$5:$Z$356)),SUMIF(REGION!$B$5:$B$356,'REGION INN'!$B129,REGION!$Z$5:$Z$356),0)</f>
        <v>0</v>
      </c>
      <c r="D129" s="107">
        <f t="shared" ca="1" si="19"/>
        <v>0</v>
      </c>
      <c r="E129" s="107">
        <f t="shared" ca="1" si="20"/>
        <v>0</v>
      </c>
      <c r="F129" s="107">
        <f t="shared" ca="1" si="21"/>
        <v>0</v>
      </c>
      <c r="G129" s="107">
        <f t="shared" ca="1" si="22"/>
        <v>0</v>
      </c>
      <c r="H129" s="115">
        <f>IF(ISNUMBER(SUMIF(REGION!$B$5:$B$356,'REGION INN'!$B129,REGION!$AR$5:$AR$356)),SUMIF(REGION!$B$5:$B$356,'REGION INN'!$B129,REGION!$AR$5:$AR$356),0)</f>
        <v>0</v>
      </c>
      <c r="I129" s="107">
        <f t="shared" ca="1" si="23"/>
        <v>0</v>
      </c>
      <c r="J129" s="107">
        <f t="shared" ca="1" si="24"/>
        <v>0</v>
      </c>
      <c r="K129" s="107">
        <f t="shared" ca="1" si="25"/>
        <v>0</v>
      </c>
      <c r="L129" s="107">
        <f t="shared" ca="1" si="26"/>
        <v>0</v>
      </c>
      <c r="M129" s="107"/>
      <c r="N129" s="116">
        <f t="shared" ca="1" si="27"/>
        <v>0</v>
      </c>
      <c r="O129" s="116">
        <f t="shared" ca="1" si="28"/>
        <v>0</v>
      </c>
      <c r="P129" s="116">
        <f t="shared" ca="1" si="29"/>
        <v>0</v>
      </c>
      <c r="Q129" s="116">
        <f t="shared" ca="1" si="30"/>
        <v>0</v>
      </c>
      <c r="R129" s="116">
        <f t="shared" ca="1" si="31"/>
        <v>0</v>
      </c>
      <c r="S129" s="116">
        <f t="shared" ca="1" si="32"/>
        <v>0</v>
      </c>
      <c r="T129" s="116">
        <f t="shared" ca="1" si="33"/>
        <v>0</v>
      </c>
      <c r="U129" s="116">
        <f t="shared" ca="1" si="34"/>
        <v>0</v>
      </c>
      <c r="V129" s="76"/>
      <c r="W129" s="81" t="s">
        <v>1880</v>
      </c>
      <c r="X129" s="119" t="s">
        <v>1881</v>
      </c>
      <c r="Y129" s="120" t="s">
        <v>1486</v>
      </c>
      <c r="Z129" s="120" t="s">
        <v>1486</v>
      </c>
      <c r="AA129" s="120" t="s">
        <v>1486</v>
      </c>
      <c r="AB129" s="120" t="s">
        <v>1486</v>
      </c>
      <c r="AC129" s="76"/>
      <c r="AD129" s="76"/>
      <c r="AE129" s="112" t="s">
        <v>1898</v>
      </c>
      <c r="AF129" s="119" t="s">
        <v>1899</v>
      </c>
      <c r="AG129" s="114">
        <v>16.666666666666664</v>
      </c>
      <c r="AH129" s="120" t="s">
        <v>1486</v>
      </c>
      <c r="AI129" s="114">
        <v>16.666666666666664</v>
      </c>
      <c r="AJ129" s="120" t="s">
        <v>1486</v>
      </c>
    </row>
    <row r="130" spans="1:36" s="81" customFormat="1" ht="12" customHeight="1" x14ac:dyDescent="0.25">
      <c r="A130" s="103" t="s">
        <v>1137</v>
      </c>
      <c r="B130" s="104">
        <v>17</v>
      </c>
      <c r="C130" s="115">
        <f>IF(ISNUMBER(SUMIF(REGION!$B$5:$B$356,'REGION INN'!$B130,REGION!$Z$5:$Z$356)),SUMIF(REGION!$B$5:$B$356,'REGION INN'!$B130,REGION!$Z$5:$Z$356),0)</f>
        <v>12</v>
      </c>
      <c r="D130" s="107">
        <f t="shared" ca="1" si="19"/>
        <v>25</v>
      </c>
      <c r="E130" s="107">
        <f t="shared" ca="1" si="20"/>
        <v>25</v>
      </c>
      <c r="F130" s="107">
        <f t="shared" ca="1" si="21"/>
        <v>0</v>
      </c>
      <c r="G130" s="107">
        <f t="shared" ca="1" si="22"/>
        <v>25</v>
      </c>
      <c r="H130" s="115">
        <f>IF(ISNUMBER(SUMIF(REGION!$B$5:$B$356,'REGION INN'!$B130,REGION!$AR$5:$AR$356)),SUMIF(REGION!$B$5:$B$356,'REGION INN'!$B130,REGION!$AR$5:$AR$356),0)</f>
        <v>13</v>
      </c>
      <c r="I130" s="107">
        <f t="shared" ca="1" si="23"/>
        <v>20</v>
      </c>
      <c r="J130" s="107">
        <f t="shared" ca="1" si="24"/>
        <v>20</v>
      </c>
      <c r="K130" s="107">
        <f t="shared" ca="1" si="25"/>
        <v>40</v>
      </c>
      <c r="L130" s="107">
        <f t="shared" ca="1" si="26"/>
        <v>40</v>
      </c>
      <c r="M130" s="107"/>
      <c r="N130" s="116">
        <f t="shared" ca="1" si="27"/>
        <v>3</v>
      </c>
      <c r="O130" s="116">
        <f t="shared" ca="1" si="28"/>
        <v>3</v>
      </c>
      <c r="P130" s="116">
        <f t="shared" ca="1" si="29"/>
        <v>0</v>
      </c>
      <c r="Q130" s="116">
        <f t="shared" ca="1" si="30"/>
        <v>3</v>
      </c>
      <c r="R130" s="116">
        <f t="shared" ca="1" si="31"/>
        <v>2.6</v>
      </c>
      <c r="S130" s="116">
        <f t="shared" ca="1" si="32"/>
        <v>2.6</v>
      </c>
      <c r="T130" s="116">
        <f t="shared" ca="1" si="33"/>
        <v>5.2</v>
      </c>
      <c r="U130" s="116">
        <f t="shared" ca="1" si="34"/>
        <v>5.2</v>
      </c>
      <c r="V130" s="76"/>
      <c r="W130" s="81" t="s">
        <v>1181</v>
      </c>
      <c r="X130" s="119" t="s">
        <v>1883</v>
      </c>
      <c r="Y130" s="120" t="s">
        <v>1486</v>
      </c>
      <c r="Z130" s="120" t="s">
        <v>1486</v>
      </c>
      <c r="AA130" s="120" t="s">
        <v>1486</v>
      </c>
      <c r="AB130" s="120" t="s">
        <v>1486</v>
      </c>
      <c r="AC130" s="76"/>
      <c r="AD130" s="76"/>
      <c r="AE130" s="112" t="s">
        <v>1183</v>
      </c>
      <c r="AF130" s="119" t="s">
        <v>1900</v>
      </c>
      <c r="AG130" s="114">
        <v>50</v>
      </c>
      <c r="AH130" s="114">
        <v>50</v>
      </c>
      <c r="AI130" s="120" t="s">
        <v>1486</v>
      </c>
      <c r="AJ130" s="120" t="s">
        <v>1486</v>
      </c>
    </row>
    <row r="131" spans="1:36" s="81" customFormat="1" ht="12" customHeight="1" x14ac:dyDescent="0.25">
      <c r="A131" s="103" t="s">
        <v>1138</v>
      </c>
      <c r="B131" s="104">
        <v>17.100000000000001</v>
      </c>
      <c r="C131" s="115">
        <f>IF(ISNUMBER(SUMIF(REGION!$B$5:$B$356,'REGION INN'!$B131,REGION!$Z$5:$Z$356)),SUMIF(REGION!$B$5:$B$356,'REGION INN'!$B131,REGION!$Z$5:$Z$356),0)</f>
        <v>0</v>
      </c>
      <c r="D131" s="107">
        <f t="shared" ca="1" si="19"/>
        <v>0</v>
      </c>
      <c r="E131" s="107">
        <f t="shared" ca="1" si="20"/>
        <v>0</v>
      </c>
      <c r="F131" s="107">
        <f t="shared" ca="1" si="21"/>
        <v>0</v>
      </c>
      <c r="G131" s="107">
        <f t="shared" ca="1" si="22"/>
        <v>0</v>
      </c>
      <c r="H131" s="115">
        <f>IF(ISNUMBER(SUMIF(REGION!$B$5:$B$356,'REGION INN'!$B131,REGION!$AR$5:$AR$356)),SUMIF(REGION!$B$5:$B$356,'REGION INN'!$B131,REGION!$AR$5:$AR$356),0)</f>
        <v>0</v>
      </c>
      <c r="I131" s="107">
        <f t="shared" ca="1" si="23"/>
        <v>0</v>
      </c>
      <c r="J131" s="107">
        <f t="shared" ca="1" si="24"/>
        <v>0</v>
      </c>
      <c r="K131" s="107">
        <f t="shared" ca="1" si="25"/>
        <v>0</v>
      </c>
      <c r="L131" s="107">
        <f t="shared" ca="1" si="26"/>
        <v>0</v>
      </c>
      <c r="M131" s="107"/>
      <c r="N131" s="116">
        <f t="shared" ca="1" si="27"/>
        <v>0</v>
      </c>
      <c r="O131" s="116">
        <f t="shared" ca="1" si="28"/>
        <v>0</v>
      </c>
      <c r="P131" s="116">
        <f t="shared" ca="1" si="29"/>
        <v>0</v>
      </c>
      <c r="Q131" s="116">
        <f t="shared" ca="1" si="30"/>
        <v>0</v>
      </c>
      <c r="R131" s="116">
        <f t="shared" ca="1" si="31"/>
        <v>0</v>
      </c>
      <c r="S131" s="116">
        <f t="shared" ca="1" si="32"/>
        <v>0</v>
      </c>
      <c r="T131" s="116">
        <f t="shared" ca="1" si="33"/>
        <v>0</v>
      </c>
      <c r="U131" s="116">
        <f t="shared" ca="1" si="34"/>
        <v>0</v>
      </c>
      <c r="V131" s="76"/>
      <c r="W131" s="81" t="s">
        <v>1882</v>
      </c>
      <c r="X131" s="119" t="s">
        <v>1887</v>
      </c>
      <c r="Y131" s="120" t="s">
        <v>1486</v>
      </c>
      <c r="Z131" s="120" t="s">
        <v>1486</v>
      </c>
      <c r="AA131" s="120" t="s">
        <v>1486</v>
      </c>
      <c r="AB131" s="120" t="s">
        <v>1486</v>
      </c>
      <c r="AC131" s="76"/>
      <c r="AD131" s="76"/>
      <c r="AE131" s="112" t="s">
        <v>1186</v>
      </c>
      <c r="AF131" s="119" t="s">
        <v>1908</v>
      </c>
      <c r="AG131" s="114">
        <v>50</v>
      </c>
      <c r="AH131" s="114">
        <v>50</v>
      </c>
      <c r="AI131" s="120" t="s">
        <v>1486</v>
      </c>
      <c r="AJ131" s="120" t="s">
        <v>1486</v>
      </c>
    </row>
    <row r="132" spans="1:36" s="81" customFormat="1" ht="12" customHeight="1" x14ac:dyDescent="0.25">
      <c r="A132" s="103" t="s">
        <v>1678</v>
      </c>
      <c r="B132" s="104">
        <v>17.11</v>
      </c>
      <c r="C132" s="115">
        <f>IF(ISNUMBER(SUMIF(REGION!$B$5:$B$356,'REGION INN'!$B132,REGION!$Z$5:$Z$356)),SUMIF(REGION!$B$5:$B$356,'REGION INN'!$B132,REGION!$Z$5:$Z$356),0)</f>
        <v>0</v>
      </c>
      <c r="D132" s="107">
        <f t="shared" ca="1" si="19"/>
        <v>0</v>
      </c>
      <c r="E132" s="107">
        <f t="shared" ca="1" si="20"/>
        <v>0</v>
      </c>
      <c r="F132" s="107">
        <f t="shared" ca="1" si="21"/>
        <v>0</v>
      </c>
      <c r="G132" s="107">
        <f t="shared" ca="1" si="22"/>
        <v>0</v>
      </c>
      <c r="H132" s="115">
        <f>IF(ISNUMBER(SUMIF(REGION!$B$5:$B$356,'REGION INN'!$B132,REGION!$AR$5:$AR$356)),SUMIF(REGION!$B$5:$B$356,'REGION INN'!$B132,REGION!$AR$5:$AR$356),0)</f>
        <v>0</v>
      </c>
      <c r="I132" s="107">
        <f t="shared" ca="1" si="23"/>
        <v>0</v>
      </c>
      <c r="J132" s="107">
        <f t="shared" ca="1" si="24"/>
        <v>0</v>
      </c>
      <c r="K132" s="107">
        <f t="shared" ca="1" si="25"/>
        <v>0</v>
      </c>
      <c r="L132" s="107">
        <f t="shared" ca="1" si="26"/>
        <v>0</v>
      </c>
      <c r="M132" s="107"/>
      <c r="N132" s="116">
        <f t="shared" ca="1" si="27"/>
        <v>0</v>
      </c>
      <c r="O132" s="116">
        <f t="shared" ca="1" si="28"/>
        <v>0</v>
      </c>
      <c r="P132" s="116">
        <f t="shared" ca="1" si="29"/>
        <v>0</v>
      </c>
      <c r="Q132" s="116">
        <f t="shared" ca="1" si="30"/>
        <v>0</v>
      </c>
      <c r="R132" s="116">
        <f t="shared" ca="1" si="31"/>
        <v>0</v>
      </c>
      <c r="S132" s="116">
        <f t="shared" ca="1" si="32"/>
        <v>0</v>
      </c>
      <c r="T132" s="116">
        <f t="shared" ca="1" si="33"/>
        <v>0</v>
      </c>
      <c r="U132" s="116">
        <f t="shared" ca="1" si="34"/>
        <v>0</v>
      </c>
      <c r="V132" s="76"/>
      <c r="W132" s="81" t="s">
        <v>1182</v>
      </c>
      <c r="X132" s="119" t="s">
        <v>1888</v>
      </c>
      <c r="Y132" s="120">
        <v>14.285714285714285</v>
      </c>
      <c r="Z132" s="120" t="s">
        <v>1486</v>
      </c>
      <c r="AA132" s="120" t="s">
        <v>1486</v>
      </c>
      <c r="AB132" s="120" t="s">
        <v>1486</v>
      </c>
      <c r="AC132" s="76"/>
      <c r="AD132" s="76"/>
      <c r="AE132" s="112" t="s">
        <v>1186</v>
      </c>
      <c r="AF132" s="119" t="s">
        <v>1909</v>
      </c>
      <c r="AG132" s="114">
        <v>50</v>
      </c>
      <c r="AH132" s="114">
        <v>50</v>
      </c>
      <c r="AI132" s="120" t="s">
        <v>1486</v>
      </c>
      <c r="AJ132" s="120" t="s">
        <v>1486</v>
      </c>
    </row>
    <row r="133" spans="1:36" s="81" customFormat="1" ht="12" customHeight="1" x14ac:dyDescent="0.25">
      <c r="A133" s="103" t="s">
        <v>1680</v>
      </c>
      <c r="B133" s="104">
        <v>17.12</v>
      </c>
      <c r="C133" s="115">
        <f>IF(ISNUMBER(SUMIF(REGION!$B$5:$B$356,'REGION INN'!$B133,REGION!$Z$5:$Z$356)),SUMIF(REGION!$B$5:$B$356,'REGION INN'!$B133,REGION!$Z$5:$Z$356),0)</f>
        <v>0</v>
      </c>
      <c r="D133" s="107">
        <f t="shared" ca="1" si="19"/>
        <v>0</v>
      </c>
      <c r="E133" s="107">
        <f t="shared" ca="1" si="20"/>
        <v>0</v>
      </c>
      <c r="F133" s="107">
        <f t="shared" ca="1" si="21"/>
        <v>0</v>
      </c>
      <c r="G133" s="107">
        <f t="shared" ca="1" si="22"/>
        <v>0</v>
      </c>
      <c r="H133" s="115">
        <f>IF(ISNUMBER(SUMIF(REGION!$B$5:$B$356,'REGION INN'!$B133,REGION!$AR$5:$AR$356)),SUMIF(REGION!$B$5:$B$356,'REGION INN'!$B133,REGION!$AR$5:$AR$356),0)</f>
        <v>0</v>
      </c>
      <c r="I133" s="107">
        <f t="shared" ca="1" si="23"/>
        <v>0</v>
      </c>
      <c r="J133" s="107">
        <f t="shared" ca="1" si="24"/>
        <v>0</v>
      </c>
      <c r="K133" s="107">
        <f t="shared" ca="1" si="25"/>
        <v>0</v>
      </c>
      <c r="L133" s="107">
        <f t="shared" ca="1" si="26"/>
        <v>0</v>
      </c>
      <c r="M133" s="107"/>
      <c r="N133" s="116">
        <f t="shared" ca="1" si="27"/>
        <v>0</v>
      </c>
      <c r="O133" s="116">
        <f t="shared" ca="1" si="28"/>
        <v>0</v>
      </c>
      <c r="P133" s="116">
        <f t="shared" ca="1" si="29"/>
        <v>0</v>
      </c>
      <c r="Q133" s="116">
        <f t="shared" ca="1" si="30"/>
        <v>0</v>
      </c>
      <c r="R133" s="116">
        <f t="shared" ca="1" si="31"/>
        <v>0</v>
      </c>
      <c r="S133" s="116">
        <f t="shared" ca="1" si="32"/>
        <v>0</v>
      </c>
      <c r="T133" s="116">
        <f t="shared" ca="1" si="33"/>
        <v>0</v>
      </c>
      <c r="U133" s="116">
        <f t="shared" ca="1" si="34"/>
        <v>0</v>
      </c>
      <c r="V133" s="76"/>
      <c r="W133" s="81" t="s">
        <v>1889</v>
      </c>
      <c r="X133" s="119" t="s">
        <v>1890</v>
      </c>
      <c r="Y133" s="120" t="s">
        <v>1486</v>
      </c>
      <c r="Z133" s="120" t="s">
        <v>1486</v>
      </c>
      <c r="AA133" s="120" t="s">
        <v>1486</v>
      </c>
      <c r="AB133" s="120" t="s">
        <v>1486</v>
      </c>
      <c r="AC133" s="76"/>
      <c r="AD133" s="76"/>
      <c r="AE133" s="112" t="s">
        <v>1192</v>
      </c>
      <c r="AF133" s="119" t="s">
        <v>1924</v>
      </c>
      <c r="AG133" s="114">
        <v>33.333333333333329</v>
      </c>
      <c r="AH133" s="114">
        <v>33.333333333333329</v>
      </c>
      <c r="AI133" s="114">
        <v>33.333333333333329</v>
      </c>
      <c r="AJ133" s="114">
        <v>16.666666666666664</v>
      </c>
    </row>
    <row r="134" spans="1:36" s="81" customFormat="1" ht="12" customHeight="1" x14ac:dyDescent="0.25">
      <c r="A134" s="103" t="s">
        <v>1139</v>
      </c>
      <c r="B134" s="104">
        <v>17.2</v>
      </c>
      <c r="C134" s="115">
        <f>IF(ISNUMBER(SUMIF(REGION!$B$5:$B$356,'REGION INN'!$B134,REGION!$Z$5:$Z$356)),SUMIF(REGION!$B$5:$B$356,'REGION INN'!$B134,REGION!$Z$5:$Z$356),0)</f>
        <v>12</v>
      </c>
      <c r="D134" s="107">
        <f t="shared" ca="1" si="19"/>
        <v>25</v>
      </c>
      <c r="E134" s="107">
        <f t="shared" ca="1" si="20"/>
        <v>25</v>
      </c>
      <c r="F134" s="107">
        <f t="shared" ca="1" si="21"/>
        <v>0</v>
      </c>
      <c r="G134" s="107">
        <f t="shared" ca="1" si="22"/>
        <v>25</v>
      </c>
      <c r="H134" s="115">
        <f>IF(ISNUMBER(SUMIF(REGION!$B$5:$B$356,'REGION INN'!$B134,REGION!$AR$5:$AR$356)),SUMIF(REGION!$B$5:$B$356,'REGION INN'!$B134,REGION!$AR$5:$AR$356),0)</f>
        <v>13</v>
      </c>
      <c r="I134" s="107">
        <f t="shared" ca="1" si="23"/>
        <v>20</v>
      </c>
      <c r="J134" s="107">
        <f t="shared" ca="1" si="24"/>
        <v>20</v>
      </c>
      <c r="K134" s="107">
        <f t="shared" ca="1" si="25"/>
        <v>40</v>
      </c>
      <c r="L134" s="107">
        <f t="shared" ca="1" si="26"/>
        <v>40</v>
      </c>
      <c r="M134" s="107"/>
      <c r="N134" s="116">
        <f t="shared" ca="1" si="27"/>
        <v>3</v>
      </c>
      <c r="O134" s="116">
        <f t="shared" ca="1" si="28"/>
        <v>3</v>
      </c>
      <c r="P134" s="116">
        <f t="shared" ca="1" si="29"/>
        <v>0</v>
      </c>
      <c r="Q134" s="116">
        <f t="shared" ca="1" si="30"/>
        <v>3</v>
      </c>
      <c r="R134" s="116">
        <f t="shared" ca="1" si="31"/>
        <v>2.6</v>
      </c>
      <c r="S134" s="116">
        <f t="shared" ca="1" si="32"/>
        <v>2.6</v>
      </c>
      <c r="T134" s="116">
        <f t="shared" ca="1" si="33"/>
        <v>5.2</v>
      </c>
      <c r="U134" s="116">
        <f t="shared" ca="1" si="34"/>
        <v>5.2</v>
      </c>
      <c r="V134" s="76"/>
      <c r="W134" s="81" t="s">
        <v>1898</v>
      </c>
      <c r="X134" s="119" t="s">
        <v>1899</v>
      </c>
      <c r="Y134" s="120">
        <v>16.666666666666664</v>
      </c>
      <c r="Z134" s="120" t="s">
        <v>1486</v>
      </c>
      <c r="AA134" s="120" t="s">
        <v>1486</v>
      </c>
      <c r="AB134" s="120" t="s">
        <v>1486</v>
      </c>
      <c r="AC134" s="76"/>
      <c r="AD134" s="76"/>
      <c r="AE134" s="112" t="s">
        <v>1193</v>
      </c>
      <c r="AF134" s="119" t="s">
        <v>1925</v>
      </c>
      <c r="AG134" s="120" t="s">
        <v>1486</v>
      </c>
      <c r="AH134" s="120" t="s">
        <v>1486</v>
      </c>
      <c r="AI134" s="120" t="s">
        <v>1486</v>
      </c>
      <c r="AJ134" s="120" t="s">
        <v>1486</v>
      </c>
    </row>
    <row r="135" spans="1:36" s="81" customFormat="1" ht="12" customHeight="1" x14ac:dyDescent="0.25">
      <c r="A135" s="103" t="s">
        <v>1683</v>
      </c>
      <c r="B135" s="104">
        <v>17.21</v>
      </c>
      <c r="C135" s="115">
        <f>IF(ISNUMBER(SUMIF(REGION!$B$5:$B$356,'REGION INN'!$B135,REGION!$Z$5:$Z$356)),SUMIF(REGION!$B$5:$B$356,'REGION INN'!$B135,REGION!$Z$5:$Z$356),0)</f>
        <v>0</v>
      </c>
      <c r="D135" s="107">
        <f t="shared" ref="D135:D198" ca="1" si="35">SUMIF($W$6:$W$416,$A135,Y$6:Y$415)</f>
        <v>0</v>
      </c>
      <c r="E135" s="107">
        <f t="shared" ref="E135:E198" ca="1" si="36">SUMIF($W$6:$W$416,$A135,Z$6:Z$415)</f>
        <v>0</v>
      </c>
      <c r="F135" s="107">
        <f t="shared" ref="F135:F198" ca="1" si="37">SUMIF($W$6:$W$416,$A135,AA$6:AA$415)</f>
        <v>0</v>
      </c>
      <c r="G135" s="107">
        <f t="shared" ref="G135:G198" ca="1" si="38">SUMIF($W$6:$W$416,$A135,AB$6:AB$415)</f>
        <v>0</v>
      </c>
      <c r="H135" s="115">
        <f>IF(ISNUMBER(SUMIF(REGION!$B$5:$B$356,'REGION INN'!$B135,REGION!$AR$5:$AR$356)),SUMIF(REGION!$B$5:$B$356,'REGION INN'!$B135,REGION!$AR$5:$AR$356),0)</f>
        <v>0</v>
      </c>
      <c r="I135" s="107">
        <f t="shared" ref="I135:I198" ca="1" si="39">SUMIF($AE$6:$AE$416,$A135,AG$6:AG$415)</f>
        <v>0</v>
      </c>
      <c r="J135" s="107">
        <f t="shared" ref="J135:J198" ca="1" si="40">SUMIF($AE$6:$AE$416,$A135,AH$6:AH$415)</f>
        <v>0</v>
      </c>
      <c r="K135" s="107">
        <f t="shared" ref="K135:K198" ca="1" si="41">SUMIF($AE$6:$AE$416,$A135,AI$6:AI$415)</f>
        <v>0</v>
      </c>
      <c r="L135" s="107">
        <f t="shared" ref="L135:L198" ca="1" si="42">SUMIF($AE$6:$AE$416,$A135,AJ$6:AJ$415)</f>
        <v>0</v>
      </c>
      <c r="M135" s="107"/>
      <c r="N135" s="116">
        <f t="shared" ref="N135:N198" ca="1" si="43">D135/100*$C135</f>
        <v>0</v>
      </c>
      <c r="O135" s="116">
        <f t="shared" ref="O135:O198" ca="1" si="44">E135/100*$C135</f>
        <v>0</v>
      </c>
      <c r="P135" s="116">
        <f t="shared" ref="P135:P198" ca="1" si="45">F135/100*$C135</f>
        <v>0</v>
      </c>
      <c r="Q135" s="116">
        <f t="shared" ref="Q135:Q198" ca="1" si="46">G135/100*$C135</f>
        <v>0</v>
      </c>
      <c r="R135" s="116">
        <f t="shared" ref="R135:R198" ca="1" si="47">I135/100*$H135</f>
        <v>0</v>
      </c>
      <c r="S135" s="116">
        <f t="shared" ref="S135:S198" ca="1" si="48">J135/100*$H135</f>
        <v>0</v>
      </c>
      <c r="T135" s="116">
        <f t="shared" ref="T135:T198" ca="1" si="49">K135/100*$H135</f>
        <v>0</v>
      </c>
      <c r="U135" s="116">
        <f t="shared" ref="U135:U198" ca="1" si="50">L135/100*$H135</f>
        <v>0</v>
      </c>
      <c r="V135" s="76"/>
      <c r="W135" s="81" t="s">
        <v>1183</v>
      </c>
      <c r="X135" s="119">
        <v>26</v>
      </c>
      <c r="Y135" s="120">
        <v>100</v>
      </c>
      <c r="Z135" s="120">
        <v>100</v>
      </c>
      <c r="AA135" s="120">
        <v>100</v>
      </c>
      <c r="AB135" s="120">
        <v>100</v>
      </c>
      <c r="AC135" s="76"/>
      <c r="AD135" s="76"/>
      <c r="AE135" s="112" t="s">
        <v>1928</v>
      </c>
      <c r="AF135" s="119" t="s">
        <v>1929</v>
      </c>
      <c r="AG135" s="120" t="s">
        <v>1486</v>
      </c>
      <c r="AH135" s="120" t="s">
        <v>1486</v>
      </c>
      <c r="AI135" s="120" t="s">
        <v>1486</v>
      </c>
      <c r="AJ135" s="120" t="s">
        <v>1486</v>
      </c>
    </row>
    <row r="136" spans="1:36" s="81" customFormat="1" ht="12" customHeight="1" x14ac:dyDescent="0.25">
      <c r="A136" s="103" t="s">
        <v>1685</v>
      </c>
      <c r="B136" s="104">
        <v>17.22</v>
      </c>
      <c r="C136" s="115">
        <f>IF(ISNUMBER(SUMIF(REGION!$B$5:$B$356,'REGION INN'!$B136,REGION!$Z$5:$Z$356)),SUMIF(REGION!$B$5:$B$356,'REGION INN'!$B136,REGION!$Z$5:$Z$356),0)</f>
        <v>0</v>
      </c>
      <c r="D136" s="107">
        <f t="shared" ca="1" si="35"/>
        <v>0</v>
      </c>
      <c r="E136" s="107">
        <f t="shared" ca="1" si="36"/>
        <v>0</v>
      </c>
      <c r="F136" s="107">
        <f t="shared" ca="1" si="37"/>
        <v>0</v>
      </c>
      <c r="G136" s="107">
        <f t="shared" ca="1" si="38"/>
        <v>0</v>
      </c>
      <c r="H136" s="115">
        <f>IF(ISNUMBER(SUMIF(REGION!$B$5:$B$356,'REGION INN'!$B136,REGION!$AR$5:$AR$356)),SUMIF(REGION!$B$5:$B$356,'REGION INN'!$B136,REGION!$AR$5:$AR$356),0)</f>
        <v>0</v>
      </c>
      <c r="I136" s="107">
        <f t="shared" ca="1" si="39"/>
        <v>0</v>
      </c>
      <c r="J136" s="107">
        <f t="shared" ca="1" si="40"/>
        <v>0</v>
      </c>
      <c r="K136" s="107">
        <f t="shared" ca="1" si="41"/>
        <v>0</v>
      </c>
      <c r="L136" s="107">
        <f t="shared" ca="1" si="42"/>
        <v>0</v>
      </c>
      <c r="M136" s="107"/>
      <c r="N136" s="116">
        <f t="shared" ca="1" si="43"/>
        <v>0</v>
      </c>
      <c r="O136" s="116">
        <f t="shared" ca="1" si="44"/>
        <v>0</v>
      </c>
      <c r="P136" s="116">
        <f t="shared" ca="1" si="45"/>
        <v>0</v>
      </c>
      <c r="Q136" s="116">
        <f t="shared" ca="1" si="46"/>
        <v>0</v>
      </c>
      <c r="R136" s="116">
        <f t="shared" ca="1" si="47"/>
        <v>0</v>
      </c>
      <c r="S136" s="116">
        <f t="shared" ca="1" si="48"/>
        <v>0</v>
      </c>
      <c r="T136" s="116">
        <f t="shared" ca="1" si="49"/>
        <v>0</v>
      </c>
      <c r="U136" s="116">
        <f t="shared" ca="1" si="50"/>
        <v>0</v>
      </c>
      <c r="V136" s="76"/>
      <c r="W136" s="81" t="s">
        <v>1186</v>
      </c>
      <c r="X136" s="119" t="s">
        <v>1908</v>
      </c>
      <c r="Y136" s="120">
        <v>100</v>
      </c>
      <c r="Z136" s="120">
        <v>100</v>
      </c>
      <c r="AA136" s="120">
        <v>100</v>
      </c>
      <c r="AB136" s="120">
        <v>100</v>
      </c>
      <c r="AC136" s="76"/>
      <c r="AD136" s="76"/>
      <c r="AE136" s="81" t="s">
        <v>1196</v>
      </c>
      <c r="AF136" s="119" t="s">
        <v>1939</v>
      </c>
      <c r="AG136" s="114">
        <v>42.857142857142854</v>
      </c>
      <c r="AH136" s="114">
        <v>42.857142857142854</v>
      </c>
      <c r="AI136" s="114">
        <v>42.857142857142854</v>
      </c>
      <c r="AJ136" s="114">
        <v>14.285714285714285</v>
      </c>
    </row>
    <row r="137" spans="1:36" s="81" customFormat="1" ht="12" customHeight="1" x14ac:dyDescent="0.25">
      <c r="A137" s="103" t="s">
        <v>1687</v>
      </c>
      <c r="B137" s="104">
        <v>17.23</v>
      </c>
      <c r="C137" s="115">
        <f>IF(ISNUMBER(SUMIF(REGION!$B$5:$B$356,'REGION INN'!$B137,REGION!$Z$5:$Z$356)),SUMIF(REGION!$B$5:$B$356,'REGION INN'!$B137,REGION!$Z$5:$Z$356),0)</f>
        <v>0</v>
      </c>
      <c r="D137" s="107">
        <f t="shared" ca="1" si="35"/>
        <v>100</v>
      </c>
      <c r="E137" s="107">
        <f t="shared" ca="1" si="36"/>
        <v>100</v>
      </c>
      <c r="F137" s="107">
        <f t="shared" ca="1" si="37"/>
        <v>0</v>
      </c>
      <c r="G137" s="107">
        <f t="shared" ca="1" si="38"/>
        <v>100</v>
      </c>
      <c r="H137" s="115">
        <f>IF(ISNUMBER(SUMIF(REGION!$B$5:$B$356,'REGION INN'!$B137,REGION!$AR$5:$AR$356)),SUMIF(REGION!$B$5:$B$356,'REGION INN'!$B137,REGION!$AR$5:$AR$356),0)</f>
        <v>0</v>
      </c>
      <c r="I137" s="107">
        <f t="shared" ca="1" si="39"/>
        <v>100</v>
      </c>
      <c r="J137" s="107">
        <f t="shared" ca="1" si="40"/>
        <v>100</v>
      </c>
      <c r="K137" s="107">
        <f t="shared" ca="1" si="41"/>
        <v>100</v>
      </c>
      <c r="L137" s="107">
        <f t="shared" ca="1" si="42"/>
        <v>100</v>
      </c>
      <c r="M137" s="107"/>
      <c r="N137" s="116">
        <f t="shared" ca="1" si="43"/>
        <v>0</v>
      </c>
      <c r="O137" s="116">
        <f t="shared" ca="1" si="44"/>
        <v>0</v>
      </c>
      <c r="P137" s="116">
        <f t="shared" ca="1" si="45"/>
        <v>0</v>
      </c>
      <c r="Q137" s="116">
        <f t="shared" ca="1" si="46"/>
        <v>0</v>
      </c>
      <c r="R137" s="116">
        <f t="shared" ca="1" si="47"/>
        <v>0</v>
      </c>
      <c r="S137" s="116">
        <f t="shared" ca="1" si="48"/>
        <v>0</v>
      </c>
      <c r="T137" s="116">
        <f t="shared" ca="1" si="49"/>
        <v>0</v>
      </c>
      <c r="U137" s="116">
        <f t="shared" ca="1" si="50"/>
        <v>0</v>
      </c>
      <c r="V137" s="76"/>
      <c r="W137" s="81" t="s">
        <v>1186</v>
      </c>
      <c r="X137" s="119" t="s">
        <v>1909</v>
      </c>
      <c r="Y137" s="120">
        <v>100</v>
      </c>
      <c r="Z137" s="120">
        <v>100</v>
      </c>
      <c r="AA137" s="120">
        <v>100</v>
      </c>
      <c r="AB137" s="120">
        <v>100</v>
      </c>
      <c r="AC137" s="76"/>
      <c r="AD137" s="76"/>
      <c r="AE137" s="81" t="s">
        <v>1196</v>
      </c>
      <c r="AF137" s="119" t="s">
        <v>1940</v>
      </c>
      <c r="AG137" s="114">
        <v>42.857142857142854</v>
      </c>
      <c r="AH137" s="114">
        <v>42.857142857142854</v>
      </c>
      <c r="AI137" s="114">
        <v>42.857142857142854</v>
      </c>
      <c r="AJ137" s="114">
        <v>14.285714285714285</v>
      </c>
    </row>
    <row r="138" spans="1:36" s="81" customFormat="1" ht="12" customHeight="1" x14ac:dyDescent="0.25">
      <c r="A138" s="103" t="s">
        <v>1689</v>
      </c>
      <c r="B138" s="104">
        <v>17.239999999999998</v>
      </c>
      <c r="C138" s="115">
        <f>IF(ISNUMBER(SUMIF(REGION!$B$5:$B$356,'REGION INN'!$B138,REGION!$Z$5:$Z$356)),SUMIF(REGION!$B$5:$B$356,'REGION INN'!$B138,REGION!$Z$5:$Z$356),0)</f>
        <v>0</v>
      </c>
      <c r="D138" s="107">
        <f t="shared" ca="1" si="35"/>
        <v>0</v>
      </c>
      <c r="E138" s="107">
        <f t="shared" ca="1" si="36"/>
        <v>0</v>
      </c>
      <c r="F138" s="107">
        <f t="shared" ca="1" si="37"/>
        <v>0</v>
      </c>
      <c r="G138" s="107">
        <f t="shared" ca="1" si="38"/>
        <v>0</v>
      </c>
      <c r="H138" s="115">
        <f>IF(ISNUMBER(SUMIF(REGION!$B$5:$B$356,'REGION INN'!$B138,REGION!$AR$5:$AR$356)),SUMIF(REGION!$B$5:$B$356,'REGION INN'!$B138,REGION!$AR$5:$AR$356),0)</f>
        <v>0</v>
      </c>
      <c r="I138" s="107">
        <f t="shared" ca="1" si="39"/>
        <v>0</v>
      </c>
      <c r="J138" s="107">
        <f t="shared" ca="1" si="40"/>
        <v>0</v>
      </c>
      <c r="K138" s="107">
        <f t="shared" ca="1" si="41"/>
        <v>0</v>
      </c>
      <c r="L138" s="107">
        <f t="shared" ca="1" si="42"/>
        <v>0</v>
      </c>
      <c r="M138" s="107"/>
      <c r="N138" s="116">
        <f t="shared" ca="1" si="43"/>
        <v>0</v>
      </c>
      <c r="O138" s="116">
        <f t="shared" ca="1" si="44"/>
        <v>0</v>
      </c>
      <c r="P138" s="116">
        <f t="shared" ca="1" si="45"/>
        <v>0</v>
      </c>
      <c r="Q138" s="116">
        <f t="shared" ca="1" si="46"/>
        <v>0</v>
      </c>
      <c r="R138" s="116">
        <f t="shared" ca="1" si="47"/>
        <v>0</v>
      </c>
      <c r="S138" s="116">
        <f t="shared" ca="1" si="48"/>
        <v>0</v>
      </c>
      <c r="T138" s="116">
        <f t="shared" ca="1" si="49"/>
        <v>0</v>
      </c>
      <c r="U138" s="116">
        <f t="shared" ca="1" si="50"/>
        <v>0</v>
      </c>
      <c r="V138" s="76"/>
      <c r="W138" s="81" t="s">
        <v>1192</v>
      </c>
      <c r="X138" s="119">
        <v>27</v>
      </c>
      <c r="Y138" s="120">
        <v>38.461538461538467</v>
      </c>
      <c r="Z138" s="120">
        <v>30.76923076923077</v>
      </c>
      <c r="AA138" s="120">
        <v>15.384615384615385</v>
      </c>
      <c r="AB138" s="120">
        <v>15.384615384615385</v>
      </c>
      <c r="AC138" s="76"/>
      <c r="AD138" s="76"/>
      <c r="AE138" s="81" t="s">
        <v>1197</v>
      </c>
      <c r="AF138" s="119" t="s">
        <v>1941</v>
      </c>
      <c r="AG138" s="120" t="s">
        <v>1486</v>
      </c>
      <c r="AH138" s="120" t="s">
        <v>1486</v>
      </c>
      <c r="AI138" s="120" t="s">
        <v>1486</v>
      </c>
      <c r="AJ138" s="120" t="s">
        <v>1486</v>
      </c>
    </row>
    <row r="139" spans="1:36" s="81" customFormat="1" ht="12" customHeight="1" x14ac:dyDescent="0.25">
      <c r="A139" s="103" t="s">
        <v>1691</v>
      </c>
      <c r="B139" s="104">
        <v>17.29</v>
      </c>
      <c r="C139" s="115">
        <f>IF(ISNUMBER(SUMIF(REGION!$B$5:$B$356,'REGION INN'!$B139,REGION!$Z$5:$Z$356)),SUMIF(REGION!$B$5:$B$356,'REGION INN'!$B139,REGION!$Z$5:$Z$356),0)</f>
        <v>0</v>
      </c>
      <c r="D139" s="107">
        <f t="shared" ca="1" si="35"/>
        <v>0</v>
      </c>
      <c r="E139" s="107">
        <f t="shared" ca="1" si="36"/>
        <v>0</v>
      </c>
      <c r="F139" s="107">
        <f t="shared" ca="1" si="37"/>
        <v>0</v>
      </c>
      <c r="G139" s="107">
        <f t="shared" ca="1" si="38"/>
        <v>0</v>
      </c>
      <c r="H139" s="115">
        <f>IF(ISNUMBER(SUMIF(REGION!$B$5:$B$356,'REGION INN'!$B139,REGION!$AR$5:$AR$356)),SUMIF(REGION!$B$5:$B$356,'REGION INN'!$B139,REGION!$AR$5:$AR$356),0)</f>
        <v>0</v>
      </c>
      <c r="I139" s="107">
        <f t="shared" ca="1" si="39"/>
        <v>0</v>
      </c>
      <c r="J139" s="107">
        <f t="shared" ca="1" si="40"/>
        <v>0</v>
      </c>
      <c r="K139" s="107">
        <f t="shared" ca="1" si="41"/>
        <v>100</v>
      </c>
      <c r="L139" s="107">
        <f t="shared" ca="1" si="42"/>
        <v>100</v>
      </c>
      <c r="M139" s="107"/>
      <c r="N139" s="116">
        <f t="shared" ca="1" si="43"/>
        <v>0</v>
      </c>
      <c r="O139" s="116">
        <f t="shared" ca="1" si="44"/>
        <v>0</v>
      </c>
      <c r="P139" s="116">
        <f t="shared" ca="1" si="45"/>
        <v>0</v>
      </c>
      <c r="Q139" s="116">
        <f t="shared" ca="1" si="46"/>
        <v>0</v>
      </c>
      <c r="R139" s="116">
        <f t="shared" ca="1" si="47"/>
        <v>0</v>
      </c>
      <c r="S139" s="116">
        <f t="shared" ca="1" si="48"/>
        <v>0</v>
      </c>
      <c r="T139" s="116">
        <f t="shared" ca="1" si="49"/>
        <v>0</v>
      </c>
      <c r="U139" s="116">
        <f t="shared" ca="1" si="50"/>
        <v>0</v>
      </c>
      <c r="V139" s="76"/>
      <c r="W139" s="81" t="s">
        <v>1193</v>
      </c>
      <c r="X139" s="119" t="s">
        <v>1925</v>
      </c>
      <c r="Y139" s="120" t="s">
        <v>1486</v>
      </c>
      <c r="Z139" s="120">
        <v>33.333333333333329</v>
      </c>
      <c r="AA139" s="120" t="s">
        <v>1486</v>
      </c>
      <c r="AB139" s="120" t="s">
        <v>1486</v>
      </c>
      <c r="AC139" s="76"/>
      <c r="AD139" s="76"/>
      <c r="AE139" s="81" t="s">
        <v>1942</v>
      </c>
      <c r="AF139" s="119" t="s">
        <v>1943</v>
      </c>
      <c r="AG139" s="120" t="s">
        <v>1486</v>
      </c>
      <c r="AH139" s="120" t="s">
        <v>1486</v>
      </c>
      <c r="AI139" s="120" t="s">
        <v>1486</v>
      </c>
      <c r="AJ139" s="120" t="s">
        <v>1486</v>
      </c>
    </row>
    <row r="140" spans="1:36" s="81" customFormat="1" ht="12" customHeight="1" x14ac:dyDescent="0.25">
      <c r="A140" s="103" t="s">
        <v>1140</v>
      </c>
      <c r="B140" s="104">
        <v>18</v>
      </c>
      <c r="C140" s="115">
        <f>IF(ISNUMBER(SUMIF(REGION!$B$5:$B$356,'REGION INN'!$B140,REGION!$Z$5:$Z$356)),SUMIF(REGION!$B$5:$B$356,'REGION INN'!$B140,REGION!$Z$5:$Z$356),0)</f>
        <v>28</v>
      </c>
      <c r="D140" s="107">
        <f t="shared" ca="1" si="35"/>
        <v>0</v>
      </c>
      <c r="E140" s="107">
        <f t="shared" ca="1" si="36"/>
        <v>0</v>
      </c>
      <c r="F140" s="107">
        <f t="shared" ca="1" si="37"/>
        <v>0</v>
      </c>
      <c r="G140" s="107">
        <f t="shared" ca="1" si="38"/>
        <v>0</v>
      </c>
      <c r="H140" s="115">
        <f>IF(ISNUMBER(SUMIF(REGION!$B$5:$B$356,'REGION INN'!$B140,REGION!$AR$5:$AR$356)),SUMIF(REGION!$B$5:$B$356,'REGION INN'!$B140,REGION!$AR$5:$AR$356),0)</f>
        <v>25</v>
      </c>
      <c r="I140" s="107">
        <f t="shared" ca="1" si="39"/>
        <v>25</v>
      </c>
      <c r="J140" s="107">
        <f t="shared" ca="1" si="40"/>
        <v>25</v>
      </c>
      <c r="K140" s="107">
        <f t="shared" ca="1" si="41"/>
        <v>25</v>
      </c>
      <c r="L140" s="107">
        <f t="shared" ca="1" si="42"/>
        <v>25</v>
      </c>
      <c r="M140" s="107"/>
      <c r="N140" s="116">
        <f t="shared" ca="1" si="43"/>
        <v>0</v>
      </c>
      <c r="O140" s="116">
        <f t="shared" ca="1" si="44"/>
        <v>0</v>
      </c>
      <c r="P140" s="116">
        <f t="shared" ca="1" si="45"/>
        <v>0</v>
      </c>
      <c r="Q140" s="116">
        <f t="shared" ca="1" si="46"/>
        <v>0</v>
      </c>
      <c r="R140" s="116">
        <f t="shared" ca="1" si="47"/>
        <v>6.25</v>
      </c>
      <c r="S140" s="116">
        <f t="shared" ca="1" si="48"/>
        <v>6.25</v>
      </c>
      <c r="T140" s="116">
        <f t="shared" ca="1" si="49"/>
        <v>6.25</v>
      </c>
      <c r="U140" s="116">
        <f t="shared" ca="1" si="50"/>
        <v>6.25</v>
      </c>
      <c r="V140" s="76"/>
      <c r="W140" s="81" t="s">
        <v>1928</v>
      </c>
      <c r="X140" s="119" t="s">
        <v>1929</v>
      </c>
      <c r="Y140" s="120" t="s">
        <v>1486</v>
      </c>
      <c r="Z140" s="120">
        <v>33.333333333333329</v>
      </c>
      <c r="AA140" s="120" t="s">
        <v>1486</v>
      </c>
      <c r="AB140" s="120" t="s">
        <v>1486</v>
      </c>
      <c r="AC140" s="76"/>
      <c r="AD140" s="76"/>
      <c r="AE140" s="81" t="s">
        <v>1198</v>
      </c>
      <c r="AF140" s="119" t="s">
        <v>1946</v>
      </c>
      <c r="AG140" s="114">
        <v>100</v>
      </c>
      <c r="AH140" s="114">
        <v>100</v>
      </c>
      <c r="AI140" s="114">
        <v>100</v>
      </c>
      <c r="AJ140" s="114">
        <v>100</v>
      </c>
    </row>
    <row r="141" spans="1:36" s="81" customFormat="1" ht="12" customHeight="1" x14ac:dyDescent="0.25">
      <c r="A141" s="103" t="s">
        <v>1141</v>
      </c>
      <c r="B141" s="104">
        <v>18.100000000000001</v>
      </c>
      <c r="C141" s="115">
        <f>IF(ISNUMBER(SUMIF(REGION!$B$5:$B$356,'REGION INN'!$B141,REGION!$Z$5:$Z$356)),SUMIF(REGION!$B$5:$B$356,'REGION INN'!$B141,REGION!$Z$5:$Z$356),0)</f>
        <v>27</v>
      </c>
      <c r="D141" s="107">
        <f t="shared" ca="1" si="35"/>
        <v>0</v>
      </c>
      <c r="E141" s="107">
        <f t="shared" ca="1" si="36"/>
        <v>0</v>
      </c>
      <c r="F141" s="107">
        <f t="shared" ca="1" si="37"/>
        <v>0</v>
      </c>
      <c r="G141" s="107">
        <f t="shared" ca="1" si="38"/>
        <v>0</v>
      </c>
      <c r="H141" s="115">
        <f>IF(ISNUMBER(SUMIF(REGION!$B$5:$B$356,'REGION INN'!$B141,REGION!$AR$5:$AR$356)),SUMIF(REGION!$B$5:$B$356,'REGION INN'!$B141,REGION!$AR$5:$AR$356),0)</f>
        <v>24</v>
      </c>
      <c r="I141" s="107">
        <f t="shared" ca="1" si="39"/>
        <v>25</v>
      </c>
      <c r="J141" s="107">
        <f t="shared" ca="1" si="40"/>
        <v>25</v>
      </c>
      <c r="K141" s="107">
        <f t="shared" ca="1" si="41"/>
        <v>25</v>
      </c>
      <c r="L141" s="107">
        <f t="shared" ca="1" si="42"/>
        <v>25</v>
      </c>
      <c r="M141" s="107"/>
      <c r="N141" s="116">
        <f t="shared" ca="1" si="43"/>
        <v>0</v>
      </c>
      <c r="O141" s="116">
        <f t="shared" ca="1" si="44"/>
        <v>0</v>
      </c>
      <c r="P141" s="116">
        <f t="shared" ca="1" si="45"/>
        <v>0</v>
      </c>
      <c r="Q141" s="116">
        <f t="shared" ca="1" si="46"/>
        <v>0</v>
      </c>
      <c r="R141" s="116">
        <f t="shared" ca="1" si="47"/>
        <v>6</v>
      </c>
      <c r="S141" s="116">
        <f t="shared" ca="1" si="48"/>
        <v>6</v>
      </c>
      <c r="T141" s="116">
        <f t="shared" ca="1" si="49"/>
        <v>6</v>
      </c>
      <c r="U141" s="116">
        <f t="shared" ca="1" si="50"/>
        <v>6</v>
      </c>
      <c r="V141" s="76"/>
      <c r="W141" s="81" t="s">
        <v>1196</v>
      </c>
      <c r="X141" s="119" t="s">
        <v>1939</v>
      </c>
      <c r="Y141" s="120">
        <v>57.142857142857139</v>
      </c>
      <c r="Z141" s="120">
        <v>28.571428571428569</v>
      </c>
      <c r="AA141" s="120">
        <v>14.285714285714285</v>
      </c>
      <c r="AB141" s="120">
        <v>28.571428571428569</v>
      </c>
      <c r="AC141" s="76"/>
      <c r="AD141" s="76"/>
      <c r="AE141" s="81" t="s">
        <v>1198</v>
      </c>
      <c r="AF141" s="119" t="s">
        <v>1947</v>
      </c>
      <c r="AG141" s="114">
        <v>100</v>
      </c>
      <c r="AH141" s="114">
        <v>100</v>
      </c>
      <c r="AI141" s="114">
        <v>100</v>
      </c>
      <c r="AJ141" s="114">
        <v>100</v>
      </c>
    </row>
    <row r="142" spans="1:36" s="81" customFormat="1" ht="12" customHeight="1" x14ac:dyDescent="0.25">
      <c r="A142" s="103" t="s">
        <v>1695</v>
      </c>
      <c r="B142" s="104">
        <v>18.11</v>
      </c>
      <c r="C142" s="115">
        <f>IF(ISNUMBER(SUMIF(REGION!$B$5:$B$356,'REGION INN'!$B142,REGION!$Z$5:$Z$356)),SUMIF(REGION!$B$5:$B$356,'REGION INN'!$B142,REGION!$Z$5:$Z$356),0)</f>
        <v>0</v>
      </c>
      <c r="D142" s="107">
        <f t="shared" ca="1" si="35"/>
        <v>0</v>
      </c>
      <c r="E142" s="107">
        <f t="shared" ca="1" si="36"/>
        <v>0</v>
      </c>
      <c r="F142" s="107">
        <f t="shared" ca="1" si="37"/>
        <v>0</v>
      </c>
      <c r="G142" s="107">
        <f t="shared" ca="1" si="38"/>
        <v>0</v>
      </c>
      <c r="H142" s="115">
        <f>IF(ISNUMBER(SUMIF(REGION!$B$5:$B$356,'REGION INN'!$B142,REGION!$AR$5:$AR$356)),SUMIF(REGION!$B$5:$B$356,'REGION INN'!$B142,REGION!$AR$5:$AR$356),0)</f>
        <v>0</v>
      </c>
      <c r="I142" s="107">
        <f t="shared" ca="1" si="39"/>
        <v>0</v>
      </c>
      <c r="J142" s="107">
        <f t="shared" ca="1" si="40"/>
        <v>0</v>
      </c>
      <c r="K142" s="107">
        <f t="shared" ca="1" si="41"/>
        <v>0</v>
      </c>
      <c r="L142" s="107">
        <f t="shared" ca="1" si="42"/>
        <v>0</v>
      </c>
      <c r="M142" s="107"/>
      <c r="N142" s="116">
        <f t="shared" ca="1" si="43"/>
        <v>0</v>
      </c>
      <c r="O142" s="116">
        <f t="shared" ca="1" si="44"/>
        <v>0</v>
      </c>
      <c r="P142" s="116">
        <f t="shared" ca="1" si="45"/>
        <v>0</v>
      </c>
      <c r="Q142" s="116">
        <f t="shared" ca="1" si="46"/>
        <v>0</v>
      </c>
      <c r="R142" s="116">
        <f t="shared" ca="1" si="47"/>
        <v>0</v>
      </c>
      <c r="S142" s="116">
        <f t="shared" ca="1" si="48"/>
        <v>0</v>
      </c>
      <c r="T142" s="116">
        <f t="shared" ca="1" si="49"/>
        <v>0</v>
      </c>
      <c r="U142" s="116">
        <f t="shared" ca="1" si="50"/>
        <v>0</v>
      </c>
      <c r="V142" s="76"/>
      <c r="W142" s="81" t="s">
        <v>1196</v>
      </c>
      <c r="X142" s="119" t="s">
        <v>1940</v>
      </c>
      <c r="Y142" s="120">
        <v>57.142857142857139</v>
      </c>
      <c r="Z142" s="120">
        <v>28.571428571428569</v>
      </c>
      <c r="AA142" s="120">
        <v>14.285714285714285</v>
      </c>
      <c r="AB142" s="120">
        <v>28.571428571428569</v>
      </c>
      <c r="AC142" s="76"/>
      <c r="AD142" s="76"/>
      <c r="AE142" s="81" t="s">
        <v>1199</v>
      </c>
      <c r="AF142" s="119" t="s">
        <v>1948</v>
      </c>
      <c r="AG142" s="120" t="s">
        <v>1486</v>
      </c>
      <c r="AH142" s="120" t="s">
        <v>1486</v>
      </c>
      <c r="AI142" s="120" t="s">
        <v>1486</v>
      </c>
      <c r="AJ142" s="114">
        <v>33.333333333333329</v>
      </c>
    </row>
    <row r="143" spans="1:36" s="81" customFormat="1" ht="12" customHeight="1" x14ac:dyDescent="0.25">
      <c r="A143" s="103" t="s">
        <v>1697</v>
      </c>
      <c r="B143" s="104">
        <v>18.12</v>
      </c>
      <c r="C143" s="115">
        <f>IF(ISNUMBER(SUMIF(REGION!$B$5:$B$356,'REGION INN'!$B143,REGION!$Z$5:$Z$356)),SUMIF(REGION!$B$5:$B$356,'REGION INN'!$B143,REGION!$Z$5:$Z$356),0)</f>
        <v>0</v>
      </c>
      <c r="D143" s="107">
        <f t="shared" ca="1" si="35"/>
        <v>0</v>
      </c>
      <c r="E143" s="107">
        <f t="shared" ca="1" si="36"/>
        <v>0</v>
      </c>
      <c r="F143" s="107">
        <f t="shared" ca="1" si="37"/>
        <v>0</v>
      </c>
      <c r="G143" s="107">
        <f t="shared" ca="1" si="38"/>
        <v>0</v>
      </c>
      <c r="H143" s="115">
        <f>IF(ISNUMBER(SUMIF(REGION!$B$5:$B$356,'REGION INN'!$B143,REGION!$AR$5:$AR$356)),SUMIF(REGION!$B$5:$B$356,'REGION INN'!$B143,REGION!$AR$5:$AR$356),0)</f>
        <v>0</v>
      </c>
      <c r="I143" s="107">
        <f t="shared" ca="1" si="39"/>
        <v>33.333333333333329</v>
      </c>
      <c r="J143" s="107">
        <f t="shared" ca="1" si="40"/>
        <v>33.333333333333329</v>
      </c>
      <c r="K143" s="107">
        <f t="shared" ca="1" si="41"/>
        <v>33.333333333333329</v>
      </c>
      <c r="L143" s="107">
        <f t="shared" ca="1" si="42"/>
        <v>33.333333333333329</v>
      </c>
      <c r="M143" s="107"/>
      <c r="N143" s="116">
        <f t="shared" ca="1" si="43"/>
        <v>0</v>
      </c>
      <c r="O143" s="116">
        <f t="shared" ca="1" si="44"/>
        <v>0</v>
      </c>
      <c r="P143" s="116">
        <f t="shared" ca="1" si="45"/>
        <v>0</v>
      </c>
      <c r="Q143" s="116">
        <f t="shared" ca="1" si="46"/>
        <v>0</v>
      </c>
      <c r="R143" s="116">
        <f t="shared" ca="1" si="47"/>
        <v>0</v>
      </c>
      <c r="S143" s="116">
        <f t="shared" ca="1" si="48"/>
        <v>0</v>
      </c>
      <c r="T143" s="116">
        <f t="shared" ca="1" si="49"/>
        <v>0</v>
      </c>
      <c r="U143" s="116">
        <f t="shared" ca="1" si="50"/>
        <v>0</v>
      </c>
      <c r="V143" s="76"/>
      <c r="W143" s="81" t="s">
        <v>1197</v>
      </c>
      <c r="X143" s="119" t="s">
        <v>1941</v>
      </c>
      <c r="Y143" s="120" t="s">
        <v>1486</v>
      </c>
      <c r="Z143" s="120" t="s">
        <v>1486</v>
      </c>
      <c r="AA143" s="120" t="s">
        <v>1486</v>
      </c>
      <c r="AB143" s="120" t="s">
        <v>1486</v>
      </c>
      <c r="AC143" s="76"/>
      <c r="AD143" s="76"/>
      <c r="AE143" s="81" t="s">
        <v>1201</v>
      </c>
      <c r="AF143" s="119" t="s">
        <v>1960</v>
      </c>
      <c r="AG143" s="120" t="s">
        <v>1486</v>
      </c>
      <c r="AH143" s="120" t="s">
        <v>1486</v>
      </c>
      <c r="AI143" s="120" t="s">
        <v>1486</v>
      </c>
      <c r="AJ143" s="120" t="s">
        <v>1486</v>
      </c>
    </row>
    <row r="144" spans="1:36" s="81" customFormat="1" ht="12" customHeight="1" x14ac:dyDescent="0.25">
      <c r="A144" s="103" t="s">
        <v>1699</v>
      </c>
      <c r="B144" s="104">
        <v>18.13</v>
      </c>
      <c r="C144" s="115">
        <f>IF(ISNUMBER(SUMIF(REGION!$B$5:$B$356,'REGION INN'!$B144,REGION!$Z$5:$Z$356)),SUMIF(REGION!$B$5:$B$356,'REGION INN'!$B144,REGION!$Z$5:$Z$356),0)</f>
        <v>0</v>
      </c>
      <c r="D144" s="107">
        <f t="shared" ca="1" si="35"/>
        <v>0</v>
      </c>
      <c r="E144" s="107">
        <f t="shared" ca="1" si="36"/>
        <v>0</v>
      </c>
      <c r="F144" s="107">
        <f t="shared" ca="1" si="37"/>
        <v>0</v>
      </c>
      <c r="G144" s="107">
        <f t="shared" ca="1" si="38"/>
        <v>0</v>
      </c>
      <c r="H144" s="115">
        <f>IF(ISNUMBER(SUMIF(REGION!$B$5:$B$356,'REGION INN'!$B144,REGION!$AR$5:$AR$356)),SUMIF(REGION!$B$5:$B$356,'REGION INN'!$B144,REGION!$AR$5:$AR$356),0)</f>
        <v>0</v>
      </c>
      <c r="I144" s="107">
        <f t="shared" ca="1" si="39"/>
        <v>0</v>
      </c>
      <c r="J144" s="107">
        <f t="shared" ca="1" si="40"/>
        <v>0</v>
      </c>
      <c r="K144" s="107">
        <f t="shared" ca="1" si="41"/>
        <v>0</v>
      </c>
      <c r="L144" s="107">
        <f t="shared" ca="1" si="42"/>
        <v>0</v>
      </c>
      <c r="M144" s="107"/>
      <c r="N144" s="116">
        <f t="shared" ca="1" si="43"/>
        <v>0</v>
      </c>
      <c r="O144" s="116">
        <f t="shared" ca="1" si="44"/>
        <v>0</v>
      </c>
      <c r="P144" s="116">
        <f t="shared" ca="1" si="45"/>
        <v>0</v>
      </c>
      <c r="Q144" s="116">
        <f t="shared" ca="1" si="46"/>
        <v>0</v>
      </c>
      <c r="R144" s="116">
        <f t="shared" ca="1" si="47"/>
        <v>0</v>
      </c>
      <c r="S144" s="116">
        <f t="shared" ca="1" si="48"/>
        <v>0</v>
      </c>
      <c r="T144" s="116">
        <f t="shared" ca="1" si="49"/>
        <v>0</v>
      </c>
      <c r="U144" s="116">
        <f t="shared" ca="1" si="50"/>
        <v>0</v>
      </c>
      <c r="V144" s="76"/>
      <c r="W144" s="81" t="s">
        <v>1942</v>
      </c>
      <c r="X144" s="119" t="s">
        <v>1943</v>
      </c>
      <c r="Y144" s="120" t="s">
        <v>1486</v>
      </c>
      <c r="Z144" s="120" t="s">
        <v>1486</v>
      </c>
      <c r="AA144" s="120" t="s">
        <v>1486</v>
      </c>
      <c r="AB144" s="120" t="s">
        <v>1486</v>
      </c>
      <c r="AC144" s="76"/>
      <c r="AD144" s="76"/>
      <c r="AE144" s="81" t="s">
        <v>1963</v>
      </c>
      <c r="AF144" s="119" t="s">
        <v>1964</v>
      </c>
      <c r="AG144" s="120" t="s">
        <v>1486</v>
      </c>
      <c r="AH144" s="120" t="s">
        <v>1486</v>
      </c>
      <c r="AI144" s="120" t="s">
        <v>1486</v>
      </c>
      <c r="AJ144" s="120" t="s">
        <v>1486</v>
      </c>
    </row>
    <row r="145" spans="1:36" s="81" customFormat="1" ht="12" customHeight="1" x14ac:dyDescent="0.25">
      <c r="A145" s="103" t="s">
        <v>1701</v>
      </c>
      <c r="B145" s="104">
        <v>18.14</v>
      </c>
      <c r="C145" s="115">
        <f>IF(ISNUMBER(SUMIF(REGION!$B$5:$B$356,'REGION INN'!$B145,REGION!$Z$5:$Z$356)),SUMIF(REGION!$B$5:$B$356,'REGION INN'!$B145,REGION!$Z$5:$Z$356),0)</f>
        <v>0</v>
      </c>
      <c r="D145" s="107">
        <f t="shared" ca="1" si="35"/>
        <v>0</v>
      </c>
      <c r="E145" s="107">
        <f t="shared" ca="1" si="36"/>
        <v>0</v>
      </c>
      <c r="F145" s="107">
        <f t="shared" ca="1" si="37"/>
        <v>0</v>
      </c>
      <c r="G145" s="107">
        <f t="shared" ca="1" si="38"/>
        <v>0</v>
      </c>
      <c r="H145" s="115">
        <f>IF(ISNUMBER(SUMIF(REGION!$B$5:$B$356,'REGION INN'!$B145,REGION!$AR$5:$AR$356)),SUMIF(REGION!$B$5:$B$356,'REGION INN'!$B145,REGION!$AR$5:$AR$356),0)</f>
        <v>0</v>
      </c>
      <c r="I145" s="107">
        <f t="shared" ca="1" si="39"/>
        <v>0</v>
      </c>
      <c r="J145" s="107">
        <f t="shared" ca="1" si="40"/>
        <v>0</v>
      </c>
      <c r="K145" s="107">
        <f t="shared" ca="1" si="41"/>
        <v>0</v>
      </c>
      <c r="L145" s="107">
        <f t="shared" ca="1" si="42"/>
        <v>0</v>
      </c>
      <c r="M145" s="107"/>
      <c r="N145" s="116">
        <f t="shared" ca="1" si="43"/>
        <v>0</v>
      </c>
      <c r="O145" s="116">
        <f t="shared" ca="1" si="44"/>
        <v>0</v>
      </c>
      <c r="P145" s="116">
        <f t="shared" ca="1" si="45"/>
        <v>0</v>
      </c>
      <c r="Q145" s="116">
        <f t="shared" ca="1" si="46"/>
        <v>0</v>
      </c>
      <c r="R145" s="116">
        <f t="shared" ca="1" si="47"/>
        <v>0</v>
      </c>
      <c r="S145" s="116">
        <f t="shared" ca="1" si="48"/>
        <v>0</v>
      </c>
      <c r="T145" s="116">
        <f t="shared" ca="1" si="49"/>
        <v>0</v>
      </c>
      <c r="U145" s="116">
        <f t="shared" ca="1" si="50"/>
        <v>0</v>
      </c>
      <c r="V145" s="76"/>
      <c r="W145" s="81" t="s">
        <v>1198</v>
      </c>
      <c r="X145" s="119" t="s">
        <v>1946</v>
      </c>
      <c r="Y145" s="120">
        <v>50</v>
      </c>
      <c r="Z145" s="120">
        <v>50</v>
      </c>
      <c r="AA145" s="120">
        <v>50</v>
      </c>
      <c r="AB145" s="120" t="s">
        <v>1486</v>
      </c>
      <c r="AC145" s="76"/>
      <c r="AD145" s="76"/>
      <c r="AE145" s="81" t="s">
        <v>1202</v>
      </c>
      <c r="AF145" s="119" t="s">
        <v>1975</v>
      </c>
      <c r="AG145" s="120" t="s">
        <v>1486</v>
      </c>
      <c r="AH145" s="120" t="s">
        <v>1486</v>
      </c>
      <c r="AI145" s="120" t="s">
        <v>1486</v>
      </c>
      <c r="AJ145" s="120" t="s">
        <v>1486</v>
      </c>
    </row>
    <row r="146" spans="1:36" s="81" customFormat="1" ht="12" customHeight="1" x14ac:dyDescent="0.25">
      <c r="A146" s="103" t="s">
        <v>1142</v>
      </c>
      <c r="B146" s="104">
        <v>18.2</v>
      </c>
      <c r="C146" s="115">
        <f>IF(ISNUMBER(SUMIF(REGION!$B$5:$B$356,'REGION INN'!$B146,REGION!$Z$5:$Z$356)),SUMIF(REGION!$B$5:$B$356,'REGION INN'!$B146,REGION!$Z$5:$Z$356),0)</f>
        <v>1</v>
      </c>
      <c r="D146" s="107">
        <f t="shared" ca="1" si="35"/>
        <v>0</v>
      </c>
      <c r="E146" s="107">
        <f t="shared" ca="1" si="36"/>
        <v>0</v>
      </c>
      <c r="F146" s="107">
        <f t="shared" ca="1" si="37"/>
        <v>0</v>
      </c>
      <c r="G146" s="107">
        <f t="shared" ca="1" si="38"/>
        <v>0</v>
      </c>
      <c r="H146" s="115">
        <f>IF(ISNUMBER(SUMIF(REGION!$B$5:$B$356,'REGION INN'!$B146,REGION!$AR$5:$AR$356)),SUMIF(REGION!$B$5:$B$356,'REGION INN'!$B146,REGION!$AR$5:$AR$356),0)</f>
        <v>1</v>
      </c>
      <c r="I146" s="107">
        <f t="shared" ca="1" si="39"/>
        <v>0</v>
      </c>
      <c r="J146" s="107">
        <f t="shared" ca="1" si="40"/>
        <v>0</v>
      </c>
      <c r="K146" s="107">
        <f t="shared" ca="1" si="41"/>
        <v>0</v>
      </c>
      <c r="L146" s="107">
        <f t="shared" ca="1" si="42"/>
        <v>0</v>
      </c>
      <c r="M146" s="107"/>
      <c r="N146" s="116">
        <f t="shared" ca="1" si="43"/>
        <v>0</v>
      </c>
      <c r="O146" s="116">
        <f t="shared" ca="1" si="44"/>
        <v>0</v>
      </c>
      <c r="P146" s="116">
        <f t="shared" ca="1" si="45"/>
        <v>0</v>
      </c>
      <c r="Q146" s="116">
        <f t="shared" ca="1" si="46"/>
        <v>0</v>
      </c>
      <c r="R146" s="116">
        <f t="shared" ca="1" si="47"/>
        <v>0</v>
      </c>
      <c r="S146" s="116">
        <f t="shared" ca="1" si="48"/>
        <v>0</v>
      </c>
      <c r="T146" s="116">
        <f t="shared" ca="1" si="49"/>
        <v>0</v>
      </c>
      <c r="U146" s="116">
        <f t="shared" ca="1" si="50"/>
        <v>0</v>
      </c>
      <c r="V146" s="76"/>
      <c r="W146" s="81" t="s">
        <v>1198</v>
      </c>
      <c r="X146" s="119" t="s">
        <v>1947</v>
      </c>
      <c r="Y146" s="120">
        <v>50</v>
      </c>
      <c r="Z146" s="120">
        <v>50</v>
      </c>
      <c r="AA146" s="120">
        <v>50</v>
      </c>
      <c r="AB146" s="120" t="s">
        <v>1486</v>
      </c>
      <c r="AC146" s="76"/>
      <c r="AD146" s="76"/>
      <c r="AE146" s="81" t="s">
        <v>1202</v>
      </c>
      <c r="AF146" s="119" t="s">
        <v>1976</v>
      </c>
      <c r="AG146" s="120" t="s">
        <v>1486</v>
      </c>
      <c r="AH146" s="120" t="s">
        <v>1486</v>
      </c>
      <c r="AI146" s="120" t="s">
        <v>1486</v>
      </c>
      <c r="AJ146" s="120" t="s">
        <v>1486</v>
      </c>
    </row>
    <row r="147" spans="1:36" s="81" customFormat="1" ht="12" customHeight="1" x14ac:dyDescent="0.25">
      <c r="A147" s="103" t="s">
        <v>1142</v>
      </c>
      <c r="B147" s="104">
        <v>18.2</v>
      </c>
      <c r="C147" s="115">
        <f>IF(ISNUMBER(SUMIF(REGION!$B$5:$B$356,'REGION INN'!$B147,REGION!$Z$5:$Z$356)),SUMIF(REGION!$B$5:$B$356,'REGION INN'!$B147,REGION!$Z$5:$Z$356),0)</f>
        <v>1</v>
      </c>
      <c r="D147" s="107">
        <f t="shared" ca="1" si="35"/>
        <v>0</v>
      </c>
      <c r="E147" s="107">
        <f t="shared" ca="1" si="36"/>
        <v>0</v>
      </c>
      <c r="F147" s="107">
        <f t="shared" ca="1" si="37"/>
        <v>0</v>
      </c>
      <c r="G147" s="107">
        <f t="shared" ca="1" si="38"/>
        <v>0</v>
      </c>
      <c r="H147" s="115">
        <f>IF(ISNUMBER(SUMIF(REGION!$B$5:$B$356,'REGION INN'!$B147,REGION!$AR$5:$AR$356)),SUMIF(REGION!$B$5:$B$356,'REGION INN'!$B147,REGION!$AR$5:$AR$356),0)</f>
        <v>1</v>
      </c>
      <c r="I147" s="107">
        <f t="shared" ca="1" si="39"/>
        <v>0</v>
      </c>
      <c r="J147" s="107">
        <f t="shared" ca="1" si="40"/>
        <v>0</v>
      </c>
      <c r="K147" s="107">
        <f t="shared" ca="1" si="41"/>
        <v>0</v>
      </c>
      <c r="L147" s="107">
        <f t="shared" ca="1" si="42"/>
        <v>0</v>
      </c>
      <c r="M147" s="107"/>
      <c r="N147" s="116">
        <f t="shared" ca="1" si="43"/>
        <v>0</v>
      </c>
      <c r="O147" s="116">
        <f t="shared" ca="1" si="44"/>
        <v>0</v>
      </c>
      <c r="P147" s="116">
        <f t="shared" ca="1" si="45"/>
        <v>0</v>
      </c>
      <c r="Q147" s="116">
        <f t="shared" ca="1" si="46"/>
        <v>0</v>
      </c>
      <c r="R147" s="116">
        <f t="shared" ca="1" si="47"/>
        <v>0</v>
      </c>
      <c r="S147" s="116">
        <f t="shared" ca="1" si="48"/>
        <v>0</v>
      </c>
      <c r="T147" s="116">
        <f t="shared" ca="1" si="49"/>
        <v>0</v>
      </c>
      <c r="U147" s="116">
        <f t="shared" ca="1" si="50"/>
        <v>0</v>
      </c>
      <c r="V147" s="76"/>
      <c r="W147" s="81" t="s">
        <v>1199</v>
      </c>
      <c r="X147" s="119">
        <v>28</v>
      </c>
      <c r="Y147" s="120" t="s">
        <v>1486</v>
      </c>
      <c r="Z147" s="120" t="s">
        <v>1486</v>
      </c>
      <c r="AA147" s="120" t="s">
        <v>1486</v>
      </c>
      <c r="AB147" s="120" t="s">
        <v>1486</v>
      </c>
      <c r="AC147" s="76"/>
      <c r="AD147" s="76"/>
      <c r="AE147" s="81" t="s">
        <v>1204</v>
      </c>
      <c r="AF147" s="119" t="s">
        <v>1980</v>
      </c>
      <c r="AG147" s="120" t="s">
        <v>1486</v>
      </c>
      <c r="AH147" s="120" t="s">
        <v>1486</v>
      </c>
      <c r="AI147" s="120" t="s">
        <v>1486</v>
      </c>
      <c r="AJ147" s="114">
        <v>100</v>
      </c>
    </row>
    <row r="148" spans="1:36" s="81" customFormat="1" ht="12" customHeight="1" x14ac:dyDescent="0.25">
      <c r="A148" s="103" t="s">
        <v>1143</v>
      </c>
      <c r="B148" s="104">
        <v>19</v>
      </c>
      <c r="C148" s="115">
        <f>IF(ISNUMBER(SUMIF(REGION!$B$5:$B$356,'REGION INN'!$B148,REGION!$Z$5:$Z$356)),SUMIF(REGION!$B$5:$B$356,'REGION INN'!$B148,REGION!$Z$5:$Z$356),0)</f>
        <v>1</v>
      </c>
      <c r="D148" s="107">
        <f t="shared" ca="1" si="35"/>
        <v>0</v>
      </c>
      <c r="E148" s="107">
        <f t="shared" ca="1" si="36"/>
        <v>0</v>
      </c>
      <c r="F148" s="107">
        <f t="shared" ca="1" si="37"/>
        <v>0</v>
      </c>
      <c r="G148" s="107">
        <f t="shared" ca="1" si="38"/>
        <v>0</v>
      </c>
      <c r="H148" s="115">
        <f>IF(ISNUMBER(SUMIF(REGION!$B$5:$B$356,'REGION INN'!$B148,REGION!$AR$5:$AR$356)),SUMIF(REGION!$B$5:$B$356,'REGION INN'!$B148,REGION!$AR$5:$AR$356),0)</f>
        <v>2</v>
      </c>
      <c r="I148" s="107">
        <f t="shared" ca="1" si="39"/>
        <v>0</v>
      </c>
      <c r="J148" s="107">
        <f t="shared" ca="1" si="40"/>
        <v>0</v>
      </c>
      <c r="K148" s="107">
        <f t="shared" ca="1" si="41"/>
        <v>0</v>
      </c>
      <c r="L148" s="107">
        <f t="shared" ca="1" si="42"/>
        <v>0</v>
      </c>
      <c r="M148" s="107"/>
      <c r="N148" s="116">
        <f t="shared" ca="1" si="43"/>
        <v>0</v>
      </c>
      <c r="O148" s="116">
        <f t="shared" ca="1" si="44"/>
        <v>0</v>
      </c>
      <c r="P148" s="116">
        <f t="shared" ca="1" si="45"/>
        <v>0</v>
      </c>
      <c r="Q148" s="116">
        <f t="shared" ca="1" si="46"/>
        <v>0</v>
      </c>
      <c r="R148" s="116">
        <f t="shared" ca="1" si="47"/>
        <v>0</v>
      </c>
      <c r="S148" s="116">
        <f t="shared" ca="1" si="48"/>
        <v>0</v>
      </c>
      <c r="T148" s="116">
        <f t="shared" ca="1" si="49"/>
        <v>0</v>
      </c>
      <c r="U148" s="116">
        <f t="shared" ca="1" si="50"/>
        <v>0</v>
      </c>
      <c r="V148" s="76"/>
      <c r="W148" s="81" t="s">
        <v>1200</v>
      </c>
      <c r="X148" s="119" t="s">
        <v>1949</v>
      </c>
      <c r="Y148" s="120" t="s">
        <v>1486</v>
      </c>
      <c r="Z148" s="120" t="s">
        <v>1486</v>
      </c>
      <c r="AA148" s="120" t="s">
        <v>1486</v>
      </c>
      <c r="AB148" s="120" t="s">
        <v>1486</v>
      </c>
      <c r="AC148" s="76"/>
      <c r="AD148" s="76"/>
      <c r="AE148" s="81" t="s">
        <v>1993</v>
      </c>
      <c r="AF148" s="119" t="s">
        <v>1994</v>
      </c>
      <c r="AG148" s="120" t="s">
        <v>1486</v>
      </c>
      <c r="AH148" s="120" t="s">
        <v>1486</v>
      </c>
      <c r="AI148" s="120" t="s">
        <v>1486</v>
      </c>
      <c r="AJ148" s="114">
        <v>100</v>
      </c>
    </row>
    <row r="149" spans="1:36" s="81" customFormat="1" ht="12" customHeight="1" x14ac:dyDescent="0.25">
      <c r="A149" s="103" t="s">
        <v>1143</v>
      </c>
      <c r="B149" s="104">
        <v>19</v>
      </c>
      <c r="C149" s="115">
        <f>IF(ISNUMBER(SUMIF(REGION!$B$5:$B$356,'REGION INN'!$B149,REGION!$Z$5:$Z$356)),SUMIF(REGION!$B$5:$B$356,'REGION INN'!$B149,REGION!$Z$5:$Z$356),0)</f>
        <v>1</v>
      </c>
      <c r="D149" s="107">
        <f t="shared" ca="1" si="35"/>
        <v>0</v>
      </c>
      <c r="E149" s="107">
        <f t="shared" ca="1" si="36"/>
        <v>0</v>
      </c>
      <c r="F149" s="107">
        <f t="shared" ca="1" si="37"/>
        <v>0</v>
      </c>
      <c r="G149" s="107">
        <f t="shared" ca="1" si="38"/>
        <v>0</v>
      </c>
      <c r="H149" s="115">
        <f>IF(ISNUMBER(SUMIF(REGION!$B$5:$B$356,'REGION INN'!$B149,REGION!$AR$5:$AR$356)),SUMIF(REGION!$B$5:$B$356,'REGION INN'!$B149,REGION!$AR$5:$AR$356),0)</f>
        <v>2</v>
      </c>
      <c r="I149" s="107">
        <f t="shared" ca="1" si="39"/>
        <v>0</v>
      </c>
      <c r="J149" s="107">
        <f t="shared" ca="1" si="40"/>
        <v>0</v>
      </c>
      <c r="K149" s="107">
        <f t="shared" ca="1" si="41"/>
        <v>0</v>
      </c>
      <c r="L149" s="107">
        <f t="shared" ca="1" si="42"/>
        <v>0</v>
      </c>
      <c r="M149" s="107"/>
      <c r="N149" s="116">
        <f t="shared" ca="1" si="43"/>
        <v>0</v>
      </c>
      <c r="O149" s="116">
        <f t="shared" ca="1" si="44"/>
        <v>0</v>
      </c>
      <c r="P149" s="116">
        <f t="shared" ca="1" si="45"/>
        <v>0</v>
      </c>
      <c r="Q149" s="116">
        <f t="shared" ca="1" si="46"/>
        <v>0</v>
      </c>
      <c r="R149" s="116">
        <f t="shared" ca="1" si="47"/>
        <v>0</v>
      </c>
      <c r="S149" s="116">
        <f t="shared" ca="1" si="48"/>
        <v>0</v>
      </c>
      <c r="T149" s="116">
        <f t="shared" ca="1" si="49"/>
        <v>0</v>
      </c>
      <c r="U149" s="116">
        <f t="shared" ca="1" si="50"/>
        <v>0</v>
      </c>
      <c r="V149" s="76"/>
      <c r="W149" s="81" t="s">
        <v>1950</v>
      </c>
      <c r="X149" s="119" t="s">
        <v>1951</v>
      </c>
      <c r="Y149" s="120" t="s">
        <v>1486</v>
      </c>
      <c r="Z149" s="120" t="s">
        <v>1486</v>
      </c>
      <c r="AA149" s="120" t="s">
        <v>1486</v>
      </c>
      <c r="AB149" s="120" t="s">
        <v>1486</v>
      </c>
      <c r="AC149" s="76"/>
      <c r="AD149" s="76"/>
      <c r="AE149" s="81" t="s">
        <v>1205</v>
      </c>
      <c r="AF149" s="119" t="s">
        <v>1995</v>
      </c>
      <c r="AG149" s="120" t="s">
        <v>1486</v>
      </c>
      <c r="AH149" s="120" t="s">
        <v>1486</v>
      </c>
      <c r="AI149" s="114">
        <v>25</v>
      </c>
      <c r="AJ149" s="114">
        <v>25</v>
      </c>
    </row>
    <row r="150" spans="1:36" s="81" customFormat="1" ht="12" customHeight="1" x14ac:dyDescent="0.25">
      <c r="A150" s="103" t="s">
        <v>1144</v>
      </c>
      <c r="B150" s="104">
        <v>19.100000000000001</v>
      </c>
      <c r="C150" s="115">
        <f>IF(ISNUMBER(SUMIF(REGION!$B$5:$B$356,'REGION INN'!$B150,REGION!$Z$5:$Z$356)),SUMIF(REGION!$B$5:$B$356,'REGION INN'!$B150,REGION!$Z$5:$Z$356),0)</f>
        <v>0</v>
      </c>
      <c r="D150" s="107">
        <f t="shared" ca="1" si="35"/>
        <v>0</v>
      </c>
      <c r="E150" s="107">
        <f t="shared" ca="1" si="36"/>
        <v>0</v>
      </c>
      <c r="F150" s="107">
        <f t="shared" ca="1" si="37"/>
        <v>0</v>
      </c>
      <c r="G150" s="107">
        <f t="shared" ca="1" si="38"/>
        <v>0</v>
      </c>
      <c r="H150" s="115">
        <f>IF(ISNUMBER(SUMIF(REGION!$B$5:$B$356,'REGION INN'!$B150,REGION!$AR$5:$AR$356)),SUMIF(REGION!$B$5:$B$356,'REGION INN'!$B150,REGION!$AR$5:$AR$356),0)</f>
        <v>0</v>
      </c>
      <c r="I150" s="107">
        <f t="shared" ca="1" si="39"/>
        <v>0</v>
      </c>
      <c r="J150" s="107">
        <f t="shared" ca="1" si="40"/>
        <v>0</v>
      </c>
      <c r="K150" s="107">
        <f t="shared" ca="1" si="41"/>
        <v>0</v>
      </c>
      <c r="L150" s="107">
        <f t="shared" ca="1" si="42"/>
        <v>0</v>
      </c>
      <c r="M150" s="107"/>
      <c r="N150" s="116">
        <f t="shared" ca="1" si="43"/>
        <v>0</v>
      </c>
      <c r="O150" s="116">
        <f t="shared" ca="1" si="44"/>
        <v>0</v>
      </c>
      <c r="P150" s="116">
        <f t="shared" ca="1" si="45"/>
        <v>0</v>
      </c>
      <c r="Q150" s="116">
        <f t="shared" ca="1" si="46"/>
        <v>0</v>
      </c>
      <c r="R150" s="116">
        <f t="shared" ca="1" si="47"/>
        <v>0</v>
      </c>
      <c r="S150" s="116">
        <f t="shared" ca="1" si="48"/>
        <v>0</v>
      </c>
      <c r="T150" s="116">
        <f t="shared" ca="1" si="49"/>
        <v>0</v>
      </c>
      <c r="U150" s="116">
        <f t="shared" ca="1" si="50"/>
        <v>0</v>
      </c>
      <c r="V150" s="76"/>
      <c r="W150" s="81" t="s">
        <v>1956</v>
      </c>
      <c r="X150" s="119" t="s">
        <v>1957</v>
      </c>
      <c r="Y150" s="120" t="s">
        <v>1486</v>
      </c>
      <c r="Z150" s="120" t="s">
        <v>1486</v>
      </c>
      <c r="AA150" s="120" t="s">
        <v>1486</v>
      </c>
      <c r="AB150" s="120" t="s">
        <v>1486</v>
      </c>
      <c r="AC150" s="76"/>
      <c r="AD150" s="76"/>
      <c r="AE150" s="81" t="s">
        <v>1207</v>
      </c>
      <c r="AF150" s="119" t="s">
        <v>1998</v>
      </c>
      <c r="AG150" s="120" t="s">
        <v>1486</v>
      </c>
      <c r="AH150" s="120" t="s">
        <v>1486</v>
      </c>
      <c r="AI150" s="120" t="s">
        <v>1486</v>
      </c>
      <c r="AJ150" s="120" t="s">
        <v>1486</v>
      </c>
    </row>
    <row r="151" spans="1:36" s="81" customFormat="1" ht="12" customHeight="1" x14ac:dyDescent="0.25">
      <c r="A151" s="103" t="s">
        <v>1144</v>
      </c>
      <c r="B151" s="104">
        <v>19.100000000000001</v>
      </c>
      <c r="C151" s="115">
        <f>IF(ISNUMBER(SUMIF(REGION!$B$5:$B$356,'REGION INN'!$B151,REGION!$Z$5:$Z$356)),SUMIF(REGION!$B$5:$B$356,'REGION INN'!$B151,REGION!$Z$5:$Z$356),0)</f>
        <v>0</v>
      </c>
      <c r="D151" s="107">
        <f t="shared" ca="1" si="35"/>
        <v>0</v>
      </c>
      <c r="E151" s="107">
        <f t="shared" ca="1" si="36"/>
        <v>0</v>
      </c>
      <c r="F151" s="107">
        <f t="shared" ca="1" si="37"/>
        <v>0</v>
      </c>
      <c r="G151" s="107">
        <f t="shared" ca="1" si="38"/>
        <v>0</v>
      </c>
      <c r="H151" s="115">
        <f>IF(ISNUMBER(SUMIF(REGION!$B$5:$B$356,'REGION INN'!$B151,REGION!$AR$5:$AR$356)),SUMIF(REGION!$B$5:$B$356,'REGION INN'!$B151,REGION!$AR$5:$AR$356),0)</f>
        <v>0</v>
      </c>
      <c r="I151" s="107">
        <f t="shared" ca="1" si="39"/>
        <v>0</v>
      </c>
      <c r="J151" s="107">
        <f t="shared" ca="1" si="40"/>
        <v>0</v>
      </c>
      <c r="K151" s="107">
        <f t="shared" ca="1" si="41"/>
        <v>0</v>
      </c>
      <c r="L151" s="107">
        <f t="shared" ca="1" si="42"/>
        <v>0</v>
      </c>
      <c r="M151" s="107"/>
      <c r="N151" s="116">
        <f t="shared" ca="1" si="43"/>
        <v>0</v>
      </c>
      <c r="O151" s="116">
        <f t="shared" ca="1" si="44"/>
        <v>0</v>
      </c>
      <c r="P151" s="116">
        <f t="shared" ca="1" si="45"/>
        <v>0</v>
      </c>
      <c r="Q151" s="116">
        <f t="shared" ca="1" si="46"/>
        <v>0</v>
      </c>
      <c r="R151" s="116">
        <f t="shared" ca="1" si="47"/>
        <v>0</v>
      </c>
      <c r="S151" s="116">
        <f t="shared" ca="1" si="48"/>
        <v>0</v>
      </c>
      <c r="T151" s="116">
        <f t="shared" ca="1" si="49"/>
        <v>0</v>
      </c>
      <c r="U151" s="116">
        <f t="shared" ca="1" si="50"/>
        <v>0</v>
      </c>
      <c r="V151" s="76"/>
      <c r="W151" s="81" t="s">
        <v>1201</v>
      </c>
      <c r="X151" s="119" t="s">
        <v>1960</v>
      </c>
      <c r="Y151" s="120" t="s">
        <v>1486</v>
      </c>
      <c r="Z151" s="120" t="s">
        <v>1486</v>
      </c>
      <c r="AA151" s="120" t="s">
        <v>1486</v>
      </c>
      <c r="AB151" s="120" t="s">
        <v>1486</v>
      </c>
      <c r="AC151" s="76"/>
      <c r="AD151" s="76"/>
      <c r="AE151" s="81" t="s">
        <v>1207</v>
      </c>
      <c r="AF151" s="119" t="s">
        <v>1999</v>
      </c>
      <c r="AG151" s="120" t="s">
        <v>1486</v>
      </c>
      <c r="AH151" s="120" t="s">
        <v>1486</v>
      </c>
      <c r="AI151" s="120" t="s">
        <v>1486</v>
      </c>
      <c r="AJ151" s="120" t="s">
        <v>1486</v>
      </c>
    </row>
    <row r="152" spans="1:36" s="81" customFormat="1" ht="12" customHeight="1" x14ac:dyDescent="0.25">
      <c r="A152" s="103" t="s">
        <v>1145</v>
      </c>
      <c r="B152" s="104">
        <v>19.2</v>
      </c>
      <c r="C152" s="115">
        <f>IF(ISNUMBER(SUMIF(REGION!$B$5:$B$356,'REGION INN'!$B152,REGION!$Z$5:$Z$356)),SUMIF(REGION!$B$5:$B$356,'REGION INN'!$B152,REGION!$Z$5:$Z$356),0)</f>
        <v>1</v>
      </c>
      <c r="D152" s="107">
        <f t="shared" ca="1" si="35"/>
        <v>0</v>
      </c>
      <c r="E152" s="107">
        <f t="shared" ca="1" si="36"/>
        <v>0</v>
      </c>
      <c r="F152" s="107">
        <f t="shared" ca="1" si="37"/>
        <v>0</v>
      </c>
      <c r="G152" s="107">
        <f t="shared" ca="1" si="38"/>
        <v>0</v>
      </c>
      <c r="H152" s="115">
        <f>IF(ISNUMBER(SUMIF(REGION!$B$5:$B$356,'REGION INN'!$B152,REGION!$AR$5:$AR$356)),SUMIF(REGION!$B$5:$B$356,'REGION INN'!$B152,REGION!$AR$5:$AR$356),0)</f>
        <v>2</v>
      </c>
      <c r="I152" s="107">
        <f t="shared" ca="1" si="39"/>
        <v>0</v>
      </c>
      <c r="J152" s="107">
        <f t="shared" ca="1" si="40"/>
        <v>0</v>
      </c>
      <c r="K152" s="107">
        <f t="shared" ca="1" si="41"/>
        <v>0</v>
      </c>
      <c r="L152" s="107">
        <f t="shared" ca="1" si="42"/>
        <v>0</v>
      </c>
      <c r="M152" s="107"/>
      <c r="N152" s="116">
        <f t="shared" ca="1" si="43"/>
        <v>0</v>
      </c>
      <c r="O152" s="116">
        <f t="shared" ca="1" si="44"/>
        <v>0</v>
      </c>
      <c r="P152" s="116">
        <f t="shared" ca="1" si="45"/>
        <v>0</v>
      </c>
      <c r="Q152" s="116">
        <f t="shared" ca="1" si="46"/>
        <v>0</v>
      </c>
      <c r="R152" s="116">
        <f t="shared" ca="1" si="47"/>
        <v>0</v>
      </c>
      <c r="S152" s="116">
        <f t="shared" ca="1" si="48"/>
        <v>0</v>
      </c>
      <c r="T152" s="116">
        <f t="shared" ca="1" si="49"/>
        <v>0</v>
      </c>
      <c r="U152" s="116">
        <f t="shared" ca="1" si="50"/>
        <v>0</v>
      </c>
      <c r="V152" s="76"/>
      <c r="W152" s="81" t="s">
        <v>1963</v>
      </c>
      <c r="X152" s="119" t="s">
        <v>1964</v>
      </c>
      <c r="Y152" s="120" t="s">
        <v>1486</v>
      </c>
      <c r="Z152" s="120" t="s">
        <v>1486</v>
      </c>
      <c r="AA152" s="120" t="s">
        <v>1486</v>
      </c>
      <c r="AB152" s="120" t="s">
        <v>1486</v>
      </c>
      <c r="AC152" s="76"/>
      <c r="AD152" s="76"/>
      <c r="AE152" s="81" t="s">
        <v>1208</v>
      </c>
      <c r="AF152" s="119" t="s">
        <v>2000</v>
      </c>
      <c r="AG152" s="120" t="s">
        <v>1486</v>
      </c>
      <c r="AH152" s="120" t="s">
        <v>1486</v>
      </c>
      <c r="AI152" s="114">
        <v>33.333333333333329</v>
      </c>
      <c r="AJ152" s="114">
        <v>33.333333333333329</v>
      </c>
    </row>
    <row r="153" spans="1:36" s="81" customFormat="1" ht="12" customHeight="1" x14ac:dyDescent="0.25">
      <c r="A153" s="103" t="s">
        <v>1145</v>
      </c>
      <c r="B153" s="104">
        <v>19.2</v>
      </c>
      <c r="C153" s="115">
        <f>IF(ISNUMBER(SUMIF(REGION!$B$5:$B$356,'REGION INN'!$B153,REGION!$Z$5:$Z$356)),SUMIF(REGION!$B$5:$B$356,'REGION INN'!$B153,REGION!$Z$5:$Z$356),0)</f>
        <v>1</v>
      </c>
      <c r="D153" s="107">
        <f t="shared" ca="1" si="35"/>
        <v>0</v>
      </c>
      <c r="E153" s="107">
        <f t="shared" ca="1" si="36"/>
        <v>0</v>
      </c>
      <c r="F153" s="107">
        <f t="shared" ca="1" si="37"/>
        <v>0</v>
      </c>
      <c r="G153" s="107">
        <f t="shared" ca="1" si="38"/>
        <v>0</v>
      </c>
      <c r="H153" s="115">
        <f>IF(ISNUMBER(SUMIF(REGION!$B$5:$B$356,'REGION INN'!$B153,REGION!$AR$5:$AR$356)),SUMIF(REGION!$B$5:$B$356,'REGION INN'!$B153,REGION!$AR$5:$AR$356),0)</f>
        <v>2</v>
      </c>
      <c r="I153" s="107">
        <f t="shared" ca="1" si="39"/>
        <v>0</v>
      </c>
      <c r="J153" s="107">
        <f t="shared" ca="1" si="40"/>
        <v>0</v>
      </c>
      <c r="K153" s="107">
        <f t="shared" ca="1" si="41"/>
        <v>0</v>
      </c>
      <c r="L153" s="107">
        <f t="shared" ca="1" si="42"/>
        <v>0</v>
      </c>
      <c r="M153" s="107"/>
      <c r="N153" s="116">
        <f t="shared" ca="1" si="43"/>
        <v>0</v>
      </c>
      <c r="O153" s="116">
        <f t="shared" ca="1" si="44"/>
        <v>0</v>
      </c>
      <c r="P153" s="116">
        <f t="shared" ca="1" si="45"/>
        <v>0</v>
      </c>
      <c r="Q153" s="116">
        <f t="shared" ca="1" si="46"/>
        <v>0</v>
      </c>
      <c r="R153" s="116">
        <f t="shared" ca="1" si="47"/>
        <v>0</v>
      </c>
      <c r="S153" s="116">
        <f t="shared" ca="1" si="48"/>
        <v>0</v>
      </c>
      <c r="T153" s="116">
        <f t="shared" ca="1" si="49"/>
        <v>0</v>
      </c>
      <c r="U153" s="116">
        <f t="shared" ca="1" si="50"/>
        <v>0</v>
      </c>
      <c r="V153" s="76"/>
      <c r="W153" s="81" t="s">
        <v>1204</v>
      </c>
      <c r="X153" s="119" t="s">
        <v>1980</v>
      </c>
      <c r="Y153" s="120" t="s">
        <v>1486</v>
      </c>
      <c r="Z153" s="120" t="s">
        <v>1486</v>
      </c>
      <c r="AA153" s="120" t="s">
        <v>1486</v>
      </c>
      <c r="AB153" s="120" t="s">
        <v>1486</v>
      </c>
      <c r="AC153" s="76"/>
      <c r="AD153" s="76"/>
      <c r="AE153" s="81" t="s">
        <v>2001</v>
      </c>
      <c r="AF153" s="119" t="s">
        <v>2002</v>
      </c>
      <c r="AG153" s="120" t="s">
        <v>1486</v>
      </c>
      <c r="AH153" s="120" t="s">
        <v>1486</v>
      </c>
      <c r="AI153" s="120" t="s">
        <v>1486</v>
      </c>
      <c r="AJ153" s="120" t="s">
        <v>1486</v>
      </c>
    </row>
    <row r="154" spans="1:36" s="81" customFormat="1" ht="12" customHeight="1" x14ac:dyDescent="0.25">
      <c r="A154" s="103" t="s">
        <v>1146</v>
      </c>
      <c r="B154" s="104">
        <v>20</v>
      </c>
      <c r="C154" s="115">
        <f>IF(ISNUMBER(SUMIF(REGION!$B$5:$B$356,'REGION INN'!$B154,REGION!$Z$5:$Z$356)),SUMIF(REGION!$B$5:$B$356,'REGION INN'!$B154,REGION!$Z$5:$Z$356),0)</f>
        <v>10</v>
      </c>
      <c r="D154" s="107">
        <f t="shared" ca="1" si="35"/>
        <v>0</v>
      </c>
      <c r="E154" s="107">
        <f t="shared" ca="1" si="36"/>
        <v>0</v>
      </c>
      <c r="F154" s="107">
        <f t="shared" ca="1" si="37"/>
        <v>0</v>
      </c>
      <c r="G154" s="107">
        <f t="shared" ca="1" si="38"/>
        <v>0</v>
      </c>
      <c r="H154" s="115">
        <f>IF(ISNUMBER(SUMIF(REGION!$B$5:$B$356,'REGION INN'!$B154,REGION!$AR$5:$AR$356)),SUMIF(REGION!$B$5:$B$356,'REGION INN'!$B154,REGION!$AR$5:$AR$356),0)</f>
        <v>11</v>
      </c>
      <c r="I154" s="107">
        <f t="shared" ca="1" si="39"/>
        <v>33.333333333333329</v>
      </c>
      <c r="J154" s="107">
        <f t="shared" ca="1" si="40"/>
        <v>33.333333333333329</v>
      </c>
      <c r="K154" s="107">
        <f t="shared" ca="1" si="41"/>
        <v>0</v>
      </c>
      <c r="L154" s="107">
        <f t="shared" ca="1" si="42"/>
        <v>0</v>
      </c>
      <c r="M154" s="107"/>
      <c r="N154" s="116">
        <f t="shared" ca="1" si="43"/>
        <v>0</v>
      </c>
      <c r="O154" s="116">
        <f t="shared" ca="1" si="44"/>
        <v>0</v>
      </c>
      <c r="P154" s="116">
        <f t="shared" ca="1" si="45"/>
        <v>0</v>
      </c>
      <c r="Q154" s="116">
        <f t="shared" ca="1" si="46"/>
        <v>0</v>
      </c>
      <c r="R154" s="116">
        <f t="shared" ca="1" si="47"/>
        <v>3.6666666666666661</v>
      </c>
      <c r="S154" s="116">
        <f t="shared" ca="1" si="48"/>
        <v>3.6666666666666661</v>
      </c>
      <c r="T154" s="116">
        <f t="shared" ca="1" si="49"/>
        <v>0</v>
      </c>
      <c r="U154" s="116">
        <f t="shared" ca="1" si="50"/>
        <v>0</v>
      </c>
      <c r="V154" s="76"/>
      <c r="W154" s="81" t="s">
        <v>1991</v>
      </c>
      <c r="X154" s="119" t="s">
        <v>1992</v>
      </c>
      <c r="Y154" s="120" t="s">
        <v>1486</v>
      </c>
      <c r="Z154" s="120" t="s">
        <v>1486</v>
      </c>
      <c r="AA154" s="120" t="s">
        <v>1486</v>
      </c>
      <c r="AB154" s="120" t="s">
        <v>1486</v>
      </c>
      <c r="AC154" s="76"/>
      <c r="AD154" s="76"/>
      <c r="AE154" s="81" t="s">
        <v>2003</v>
      </c>
      <c r="AF154" s="119" t="s">
        <v>2004</v>
      </c>
      <c r="AG154" s="120" t="s">
        <v>1486</v>
      </c>
      <c r="AH154" s="120" t="s">
        <v>1486</v>
      </c>
      <c r="AI154" s="114">
        <v>50</v>
      </c>
      <c r="AJ154" s="114">
        <v>50</v>
      </c>
    </row>
    <row r="155" spans="1:36" s="81" customFormat="1" ht="12" customHeight="1" x14ac:dyDescent="0.25">
      <c r="A155" s="103" t="s">
        <v>1146</v>
      </c>
      <c r="B155" s="104">
        <v>20</v>
      </c>
      <c r="C155" s="115">
        <f>IF(ISNUMBER(SUMIF(REGION!$B$5:$B$356,'REGION INN'!$B155,REGION!$Z$5:$Z$356)),SUMIF(REGION!$B$5:$B$356,'REGION INN'!$B155,REGION!$Z$5:$Z$356),0)</f>
        <v>10</v>
      </c>
      <c r="D155" s="107">
        <f t="shared" ca="1" si="35"/>
        <v>0</v>
      </c>
      <c r="E155" s="107">
        <f t="shared" ca="1" si="36"/>
        <v>0</v>
      </c>
      <c r="F155" s="107">
        <f t="shared" ca="1" si="37"/>
        <v>0</v>
      </c>
      <c r="G155" s="107">
        <f t="shared" ca="1" si="38"/>
        <v>0</v>
      </c>
      <c r="H155" s="115">
        <f>IF(ISNUMBER(SUMIF(REGION!$B$5:$B$356,'REGION INN'!$B155,REGION!$AR$5:$AR$356)),SUMIF(REGION!$B$5:$B$356,'REGION INN'!$B155,REGION!$AR$5:$AR$356),0)</f>
        <v>11</v>
      </c>
      <c r="I155" s="107">
        <f t="shared" ca="1" si="39"/>
        <v>33.333333333333329</v>
      </c>
      <c r="J155" s="107">
        <f t="shared" ca="1" si="40"/>
        <v>33.333333333333329</v>
      </c>
      <c r="K155" s="107">
        <f t="shared" ca="1" si="41"/>
        <v>0</v>
      </c>
      <c r="L155" s="107">
        <f t="shared" ca="1" si="42"/>
        <v>0</v>
      </c>
      <c r="M155" s="107"/>
      <c r="N155" s="116">
        <f t="shared" ca="1" si="43"/>
        <v>0</v>
      </c>
      <c r="O155" s="116">
        <f t="shared" ca="1" si="44"/>
        <v>0</v>
      </c>
      <c r="P155" s="116">
        <f t="shared" ca="1" si="45"/>
        <v>0</v>
      </c>
      <c r="Q155" s="116">
        <f t="shared" ca="1" si="46"/>
        <v>0</v>
      </c>
      <c r="R155" s="116">
        <f t="shared" ca="1" si="47"/>
        <v>3.6666666666666661</v>
      </c>
      <c r="S155" s="116">
        <f t="shared" ca="1" si="48"/>
        <v>3.6666666666666661</v>
      </c>
      <c r="T155" s="116">
        <f t="shared" ca="1" si="49"/>
        <v>0</v>
      </c>
      <c r="U155" s="116">
        <f t="shared" ca="1" si="50"/>
        <v>0</v>
      </c>
      <c r="V155" s="76"/>
      <c r="W155" s="81" t="s">
        <v>1993</v>
      </c>
      <c r="X155" s="119" t="s">
        <v>1994</v>
      </c>
      <c r="Y155" s="120" t="s">
        <v>1486</v>
      </c>
      <c r="Z155" s="120" t="s">
        <v>1486</v>
      </c>
      <c r="AA155" s="120" t="s">
        <v>1486</v>
      </c>
      <c r="AB155" s="120" t="s">
        <v>1486</v>
      </c>
      <c r="AC155" s="76"/>
      <c r="AD155" s="76"/>
      <c r="AE155" s="81" t="s">
        <v>1209</v>
      </c>
      <c r="AF155" s="119" t="s">
        <v>2005</v>
      </c>
      <c r="AG155" s="120" t="s">
        <v>1486</v>
      </c>
      <c r="AH155" s="120" t="s">
        <v>1486</v>
      </c>
      <c r="AI155" s="120" t="s">
        <v>1486</v>
      </c>
      <c r="AJ155" s="120" t="s">
        <v>1486</v>
      </c>
    </row>
    <row r="156" spans="1:36" s="81" customFormat="1" ht="12" customHeight="1" x14ac:dyDescent="0.25">
      <c r="A156" s="103" t="s">
        <v>1147</v>
      </c>
      <c r="B156" s="104">
        <v>20.100000000000001</v>
      </c>
      <c r="C156" s="115">
        <f>IF(ISNUMBER(SUMIF(REGION!$B$5:$B$356,'REGION INN'!$B156,REGION!$Z$5:$Z$356)),SUMIF(REGION!$B$5:$B$356,'REGION INN'!$B156,REGION!$Z$5:$Z$356),0)</f>
        <v>6</v>
      </c>
      <c r="D156" s="107">
        <f t="shared" ca="1" si="35"/>
        <v>0</v>
      </c>
      <c r="E156" s="107">
        <f t="shared" ca="1" si="36"/>
        <v>0</v>
      </c>
      <c r="F156" s="107">
        <f t="shared" ca="1" si="37"/>
        <v>0</v>
      </c>
      <c r="G156" s="107">
        <f t="shared" ca="1" si="38"/>
        <v>0</v>
      </c>
      <c r="H156" s="115">
        <f>IF(ISNUMBER(SUMIF(REGION!$B$5:$B$356,'REGION INN'!$B156,REGION!$AR$5:$AR$356)),SUMIF(REGION!$B$5:$B$356,'REGION INN'!$B156,REGION!$AR$5:$AR$356),0)</f>
        <v>6</v>
      </c>
      <c r="I156" s="107">
        <f t="shared" ca="1" si="39"/>
        <v>50</v>
      </c>
      <c r="J156" s="107">
        <f t="shared" ca="1" si="40"/>
        <v>50</v>
      </c>
      <c r="K156" s="107">
        <f t="shared" ca="1" si="41"/>
        <v>0</v>
      </c>
      <c r="L156" s="107">
        <f t="shared" ca="1" si="42"/>
        <v>0</v>
      </c>
      <c r="M156" s="107"/>
      <c r="N156" s="116">
        <f t="shared" ca="1" si="43"/>
        <v>0</v>
      </c>
      <c r="O156" s="116">
        <f t="shared" ca="1" si="44"/>
        <v>0</v>
      </c>
      <c r="P156" s="116">
        <f t="shared" ca="1" si="45"/>
        <v>0</v>
      </c>
      <c r="Q156" s="116">
        <f t="shared" ca="1" si="46"/>
        <v>0</v>
      </c>
      <c r="R156" s="116">
        <f t="shared" ca="1" si="47"/>
        <v>3</v>
      </c>
      <c r="S156" s="116">
        <f t="shared" ca="1" si="48"/>
        <v>3</v>
      </c>
      <c r="T156" s="116">
        <f t="shared" ca="1" si="49"/>
        <v>0</v>
      </c>
      <c r="U156" s="116">
        <f t="shared" ca="1" si="50"/>
        <v>0</v>
      </c>
      <c r="V156" s="76"/>
      <c r="W156" s="81" t="s">
        <v>1205</v>
      </c>
      <c r="X156" s="119">
        <v>29</v>
      </c>
      <c r="Y156" s="120" t="s">
        <v>1486</v>
      </c>
      <c r="Z156" s="120" t="s">
        <v>1486</v>
      </c>
      <c r="AA156" s="120" t="s">
        <v>1486</v>
      </c>
      <c r="AB156" s="120">
        <v>50</v>
      </c>
      <c r="AC156" s="76"/>
      <c r="AD156" s="76"/>
      <c r="AE156" s="81" t="s">
        <v>1214</v>
      </c>
      <c r="AF156" s="119" t="s">
        <v>2022</v>
      </c>
      <c r="AG156" s="120" t="s">
        <v>1486</v>
      </c>
      <c r="AH156" s="120" t="s">
        <v>1486</v>
      </c>
      <c r="AI156" s="120" t="s">
        <v>1486</v>
      </c>
      <c r="AJ156" s="120" t="s">
        <v>1486</v>
      </c>
    </row>
    <row r="157" spans="1:36" s="81" customFormat="1" ht="12" customHeight="1" x14ac:dyDescent="0.25">
      <c r="A157" s="103" t="s">
        <v>1712</v>
      </c>
      <c r="B157" s="104">
        <v>20.11</v>
      </c>
      <c r="C157" s="115">
        <f>IF(ISNUMBER(SUMIF(REGION!$B$5:$B$356,'REGION INN'!$B157,REGION!$Z$5:$Z$356)),SUMIF(REGION!$B$5:$B$356,'REGION INN'!$B157,REGION!$Z$5:$Z$356),0)</f>
        <v>0</v>
      </c>
      <c r="D157" s="107">
        <f t="shared" ca="1" si="35"/>
        <v>0</v>
      </c>
      <c r="E157" s="107">
        <f t="shared" ca="1" si="36"/>
        <v>0</v>
      </c>
      <c r="F157" s="107">
        <f t="shared" ca="1" si="37"/>
        <v>0</v>
      </c>
      <c r="G157" s="107">
        <f t="shared" ca="1" si="38"/>
        <v>0</v>
      </c>
      <c r="H157" s="115">
        <f>IF(ISNUMBER(SUMIF(REGION!$B$5:$B$356,'REGION INN'!$B157,REGION!$AR$5:$AR$356)),SUMIF(REGION!$B$5:$B$356,'REGION INN'!$B157,REGION!$AR$5:$AR$356),0)</f>
        <v>0</v>
      </c>
      <c r="I157" s="107">
        <f t="shared" ca="1" si="39"/>
        <v>0</v>
      </c>
      <c r="J157" s="107">
        <f t="shared" ca="1" si="40"/>
        <v>0</v>
      </c>
      <c r="K157" s="107">
        <f t="shared" ca="1" si="41"/>
        <v>0</v>
      </c>
      <c r="L157" s="107">
        <f t="shared" ca="1" si="42"/>
        <v>0</v>
      </c>
      <c r="M157" s="107"/>
      <c r="N157" s="116">
        <f t="shared" ca="1" si="43"/>
        <v>0</v>
      </c>
      <c r="O157" s="116">
        <f t="shared" ca="1" si="44"/>
        <v>0</v>
      </c>
      <c r="P157" s="116">
        <f t="shared" ca="1" si="45"/>
        <v>0</v>
      </c>
      <c r="Q157" s="116">
        <f t="shared" ca="1" si="46"/>
        <v>0</v>
      </c>
      <c r="R157" s="116">
        <f t="shared" ca="1" si="47"/>
        <v>0</v>
      </c>
      <c r="S157" s="116">
        <f t="shared" ca="1" si="48"/>
        <v>0</v>
      </c>
      <c r="T157" s="116">
        <f t="shared" ca="1" si="49"/>
        <v>0</v>
      </c>
      <c r="U157" s="116">
        <f t="shared" ca="1" si="50"/>
        <v>0</v>
      </c>
      <c r="V157" s="76"/>
      <c r="W157" s="81" t="s">
        <v>1207</v>
      </c>
      <c r="X157" s="119" t="s">
        <v>1998</v>
      </c>
      <c r="Y157" s="120" t="s">
        <v>1486</v>
      </c>
      <c r="Z157" s="120" t="s">
        <v>1486</v>
      </c>
      <c r="AA157" s="120" t="s">
        <v>1486</v>
      </c>
      <c r="AB157" s="120" t="s">
        <v>1486</v>
      </c>
      <c r="AC157" s="76"/>
      <c r="AD157" s="76"/>
      <c r="AE157" s="81" t="s">
        <v>2026</v>
      </c>
      <c r="AF157" s="119" t="s">
        <v>2027</v>
      </c>
      <c r="AG157" s="120" t="s">
        <v>1486</v>
      </c>
      <c r="AH157" s="120" t="s">
        <v>1486</v>
      </c>
      <c r="AI157" s="120" t="s">
        <v>1486</v>
      </c>
      <c r="AJ157" s="120" t="s">
        <v>1486</v>
      </c>
    </row>
    <row r="158" spans="1:36" s="81" customFormat="1" ht="12" customHeight="1" x14ac:dyDescent="0.25">
      <c r="A158" s="103" t="s">
        <v>1714</v>
      </c>
      <c r="B158" s="104">
        <v>20.12</v>
      </c>
      <c r="C158" s="115">
        <f>IF(ISNUMBER(SUMIF(REGION!$B$5:$B$356,'REGION INN'!$B158,REGION!$Z$5:$Z$356)),SUMIF(REGION!$B$5:$B$356,'REGION INN'!$B158,REGION!$Z$5:$Z$356),0)</f>
        <v>0</v>
      </c>
      <c r="D158" s="107">
        <f t="shared" ca="1" si="35"/>
        <v>0</v>
      </c>
      <c r="E158" s="107">
        <f t="shared" ca="1" si="36"/>
        <v>0</v>
      </c>
      <c r="F158" s="107">
        <f t="shared" ca="1" si="37"/>
        <v>0</v>
      </c>
      <c r="G158" s="107">
        <f t="shared" ca="1" si="38"/>
        <v>0</v>
      </c>
      <c r="H158" s="115">
        <f>IF(ISNUMBER(SUMIF(REGION!$B$5:$B$356,'REGION INN'!$B158,REGION!$AR$5:$AR$356)),SUMIF(REGION!$B$5:$B$356,'REGION INN'!$B158,REGION!$AR$5:$AR$356),0)</f>
        <v>0</v>
      </c>
      <c r="I158" s="107">
        <f t="shared" ca="1" si="39"/>
        <v>0</v>
      </c>
      <c r="J158" s="107">
        <f t="shared" ca="1" si="40"/>
        <v>0</v>
      </c>
      <c r="K158" s="107">
        <f t="shared" ca="1" si="41"/>
        <v>0</v>
      </c>
      <c r="L158" s="107">
        <f t="shared" ca="1" si="42"/>
        <v>0</v>
      </c>
      <c r="M158" s="107"/>
      <c r="N158" s="116">
        <f t="shared" ca="1" si="43"/>
        <v>0</v>
      </c>
      <c r="O158" s="116">
        <f t="shared" ca="1" si="44"/>
        <v>0</v>
      </c>
      <c r="P158" s="116">
        <f t="shared" ca="1" si="45"/>
        <v>0</v>
      </c>
      <c r="Q158" s="116">
        <f t="shared" ca="1" si="46"/>
        <v>0</v>
      </c>
      <c r="R158" s="116">
        <f t="shared" ca="1" si="47"/>
        <v>0</v>
      </c>
      <c r="S158" s="116">
        <f t="shared" ca="1" si="48"/>
        <v>0</v>
      </c>
      <c r="T158" s="116">
        <f t="shared" ca="1" si="49"/>
        <v>0</v>
      </c>
      <c r="U158" s="116">
        <f t="shared" ca="1" si="50"/>
        <v>0</v>
      </c>
      <c r="V158" s="76"/>
      <c r="W158" s="81" t="s">
        <v>1207</v>
      </c>
      <c r="X158" s="119" t="s">
        <v>1999</v>
      </c>
      <c r="Y158" s="120" t="s">
        <v>1486</v>
      </c>
      <c r="Z158" s="120" t="s">
        <v>1486</v>
      </c>
      <c r="AA158" s="120" t="s">
        <v>1486</v>
      </c>
      <c r="AB158" s="120" t="s">
        <v>1486</v>
      </c>
      <c r="AC158" s="76"/>
      <c r="AD158" s="76"/>
      <c r="AE158" s="81" t="s">
        <v>1215</v>
      </c>
      <c r="AF158" s="119" t="s">
        <v>2029</v>
      </c>
      <c r="AG158" s="114">
        <v>20</v>
      </c>
      <c r="AH158" s="114">
        <v>10</v>
      </c>
      <c r="AI158" s="114">
        <v>10</v>
      </c>
      <c r="AJ158" s="120" t="s">
        <v>1486</v>
      </c>
    </row>
    <row r="159" spans="1:36" s="81" customFormat="1" ht="12" customHeight="1" x14ac:dyDescent="0.25">
      <c r="A159" s="103" t="s">
        <v>1716</v>
      </c>
      <c r="B159" s="104">
        <v>20.13</v>
      </c>
      <c r="C159" s="115">
        <f>IF(ISNUMBER(SUMIF(REGION!$B$5:$B$356,'REGION INN'!$B159,REGION!$Z$5:$Z$356)),SUMIF(REGION!$B$5:$B$356,'REGION INN'!$B159,REGION!$Z$5:$Z$356),0)</f>
        <v>0</v>
      </c>
      <c r="D159" s="107">
        <f t="shared" ca="1" si="35"/>
        <v>0</v>
      </c>
      <c r="E159" s="107">
        <f t="shared" ca="1" si="36"/>
        <v>0</v>
      </c>
      <c r="F159" s="107">
        <f t="shared" ca="1" si="37"/>
        <v>0</v>
      </c>
      <c r="G159" s="107">
        <f t="shared" ca="1" si="38"/>
        <v>0</v>
      </c>
      <c r="H159" s="115">
        <f>IF(ISNUMBER(SUMIF(REGION!$B$5:$B$356,'REGION INN'!$B159,REGION!$AR$5:$AR$356)),SUMIF(REGION!$B$5:$B$356,'REGION INN'!$B159,REGION!$AR$5:$AR$356),0)</f>
        <v>0</v>
      </c>
      <c r="I159" s="107">
        <f t="shared" ca="1" si="39"/>
        <v>0</v>
      </c>
      <c r="J159" s="107">
        <f t="shared" ca="1" si="40"/>
        <v>0</v>
      </c>
      <c r="K159" s="107">
        <f t="shared" ca="1" si="41"/>
        <v>0</v>
      </c>
      <c r="L159" s="107">
        <f t="shared" ca="1" si="42"/>
        <v>0</v>
      </c>
      <c r="M159" s="107"/>
      <c r="N159" s="116">
        <f t="shared" ca="1" si="43"/>
        <v>0</v>
      </c>
      <c r="O159" s="116">
        <f t="shared" ca="1" si="44"/>
        <v>0</v>
      </c>
      <c r="P159" s="116">
        <f t="shared" ca="1" si="45"/>
        <v>0</v>
      </c>
      <c r="Q159" s="116">
        <f t="shared" ca="1" si="46"/>
        <v>0</v>
      </c>
      <c r="R159" s="116">
        <f t="shared" ca="1" si="47"/>
        <v>0</v>
      </c>
      <c r="S159" s="116">
        <f t="shared" ca="1" si="48"/>
        <v>0</v>
      </c>
      <c r="T159" s="116">
        <f t="shared" ca="1" si="49"/>
        <v>0</v>
      </c>
      <c r="U159" s="116">
        <f t="shared" ca="1" si="50"/>
        <v>0</v>
      </c>
      <c r="V159" s="76"/>
      <c r="W159" s="81" t="s">
        <v>1208</v>
      </c>
      <c r="X159" s="119" t="s">
        <v>2000</v>
      </c>
      <c r="Y159" s="120" t="s">
        <v>1486</v>
      </c>
      <c r="Z159" s="120" t="s">
        <v>1486</v>
      </c>
      <c r="AA159" s="120" t="s">
        <v>1486</v>
      </c>
      <c r="AB159" s="120">
        <v>66.666666666666657</v>
      </c>
      <c r="AC159" s="76"/>
      <c r="AD159" s="76"/>
      <c r="AE159" s="81" t="s">
        <v>1215</v>
      </c>
      <c r="AF159" s="119" t="s">
        <v>2030</v>
      </c>
      <c r="AG159" s="114">
        <v>20</v>
      </c>
      <c r="AH159" s="114">
        <v>10</v>
      </c>
      <c r="AI159" s="114">
        <v>10</v>
      </c>
      <c r="AJ159" s="120" t="s">
        <v>1486</v>
      </c>
    </row>
    <row r="160" spans="1:36" s="81" customFormat="1" ht="12" customHeight="1" x14ac:dyDescent="0.25">
      <c r="A160" s="103" t="s">
        <v>1718</v>
      </c>
      <c r="B160" s="104">
        <v>20.14</v>
      </c>
      <c r="C160" s="115">
        <f>IF(ISNUMBER(SUMIF(REGION!$B$5:$B$356,'REGION INN'!$B160,REGION!$Z$5:$Z$356)),SUMIF(REGION!$B$5:$B$356,'REGION INN'!$B160,REGION!$Z$5:$Z$356),0)</f>
        <v>0</v>
      </c>
      <c r="D160" s="107">
        <f t="shared" ca="1" si="35"/>
        <v>0</v>
      </c>
      <c r="E160" s="107">
        <f t="shared" ca="1" si="36"/>
        <v>0</v>
      </c>
      <c r="F160" s="107">
        <f t="shared" ca="1" si="37"/>
        <v>0</v>
      </c>
      <c r="G160" s="107">
        <f t="shared" ca="1" si="38"/>
        <v>0</v>
      </c>
      <c r="H160" s="115">
        <f>IF(ISNUMBER(SUMIF(REGION!$B$5:$B$356,'REGION INN'!$B160,REGION!$AR$5:$AR$356)),SUMIF(REGION!$B$5:$B$356,'REGION INN'!$B160,REGION!$AR$5:$AR$356),0)</f>
        <v>0</v>
      </c>
      <c r="I160" s="107">
        <f t="shared" ca="1" si="39"/>
        <v>100</v>
      </c>
      <c r="J160" s="107">
        <f t="shared" ca="1" si="40"/>
        <v>100</v>
      </c>
      <c r="K160" s="107">
        <f t="shared" ca="1" si="41"/>
        <v>0</v>
      </c>
      <c r="L160" s="107">
        <f t="shared" ca="1" si="42"/>
        <v>0</v>
      </c>
      <c r="M160" s="107"/>
      <c r="N160" s="116">
        <f t="shared" ca="1" si="43"/>
        <v>0</v>
      </c>
      <c r="O160" s="116">
        <f t="shared" ca="1" si="44"/>
        <v>0</v>
      </c>
      <c r="P160" s="116">
        <f t="shared" ca="1" si="45"/>
        <v>0</v>
      </c>
      <c r="Q160" s="116">
        <f t="shared" ca="1" si="46"/>
        <v>0</v>
      </c>
      <c r="R160" s="116">
        <f t="shared" ca="1" si="47"/>
        <v>0</v>
      </c>
      <c r="S160" s="116">
        <f t="shared" ca="1" si="48"/>
        <v>0</v>
      </c>
      <c r="T160" s="116">
        <f t="shared" ca="1" si="49"/>
        <v>0</v>
      </c>
      <c r="U160" s="116">
        <f t="shared" ca="1" si="50"/>
        <v>0</v>
      </c>
      <c r="V160" s="76"/>
      <c r="W160" s="81" t="s">
        <v>2001</v>
      </c>
      <c r="X160" s="119" t="s">
        <v>2002</v>
      </c>
      <c r="Y160" s="120" t="s">
        <v>1486</v>
      </c>
      <c r="Z160" s="120" t="s">
        <v>1486</v>
      </c>
      <c r="AA160" s="120" t="s">
        <v>1486</v>
      </c>
      <c r="AB160" s="120" t="s">
        <v>1486</v>
      </c>
      <c r="AC160" s="76"/>
      <c r="AD160" s="76"/>
      <c r="AE160" s="81" t="s">
        <v>2031</v>
      </c>
      <c r="AF160" s="119" t="s">
        <v>2032</v>
      </c>
      <c r="AG160" s="114">
        <v>50</v>
      </c>
      <c r="AH160" s="120" t="s">
        <v>1486</v>
      </c>
      <c r="AI160" s="120" t="s">
        <v>1486</v>
      </c>
      <c r="AJ160" s="120" t="s">
        <v>1486</v>
      </c>
    </row>
    <row r="161" spans="1:36" s="81" customFormat="1" ht="12" customHeight="1" x14ac:dyDescent="0.25">
      <c r="A161" s="103" t="s">
        <v>1720</v>
      </c>
      <c r="B161" s="104">
        <v>20.149999999999999</v>
      </c>
      <c r="C161" s="115">
        <f>IF(ISNUMBER(SUMIF(REGION!$B$5:$B$356,'REGION INN'!$B161,REGION!$Z$5:$Z$356)),SUMIF(REGION!$B$5:$B$356,'REGION INN'!$B161,REGION!$Z$5:$Z$356),0)</f>
        <v>0</v>
      </c>
      <c r="D161" s="107">
        <f t="shared" ca="1" si="35"/>
        <v>0</v>
      </c>
      <c r="E161" s="107">
        <f t="shared" ca="1" si="36"/>
        <v>0</v>
      </c>
      <c r="F161" s="107">
        <f t="shared" ca="1" si="37"/>
        <v>0</v>
      </c>
      <c r="G161" s="107">
        <f t="shared" ca="1" si="38"/>
        <v>0</v>
      </c>
      <c r="H161" s="115">
        <f>IF(ISNUMBER(SUMIF(REGION!$B$5:$B$356,'REGION INN'!$B161,REGION!$AR$5:$AR$356)),SUMIF(REGION!$B$5:$B$356,'REGION INN'!$B161,REGION!$AR$5:$AR$356),0)</f>
        <v>0</v>
      </c>
      <c r="I161" s="107">
        <f t="shared" ca="1" si="39"/>
        <v>0</v>
      </c>
      <c r="J161" s="107">
        <f t="shared" ca="1" si="40"/>
        <v>0</v>
      </c>
      <c r="K161" s="107">
        <f t="shared" ca="1" si="41"/>
        <v>0</v>
      </c>
      <c r="L161" s="107">
        <f t="shared" ca="1" si="42"/>
        <v>0</v>
      </c>
      <c r="M161" s="107"/>
      <c r="N161" s="116">
        <f t="shared" ca="1" si="43"/>
        <v>0</v>
      </c>
      <c r="O161" s="116">
        <f t="shared" ca="1" si="44"/>
        <v>0</v>
      </c>
      <c r="P161" s="116">
        <f t="shared" ca="1" si="45"/>
        <v>0</v>
      </c>
      <c r="Q161" s="116">
        <f t="shared" ca="1" si="46"/>
        <v>0</v>
      </c>
      <c r="R161" s="116">
        <f t="shared" ca="1" si="47"/>
        <v>0</v>
      </c>
      <c r="S161" s="116">
        <f t="shared" ca="1" si="48"/>
        <v>0</v>
      </c>
      <c r="T161" s="116">
        <f t="shared" ca="1" si="49"/>
        <v>0</v>
      </c>
      <c r="U161" s="116">
        <f t="shared" ca="1" si="50"/>
        <v>0</v>
      </c>
      <c r="V161" s="76"/>
      <c r="W161" s="81" t="s">
        <v>2003</v>
      </c>
      <c r="X161" s="119" t="s">
        <v>2004</v>
      </c>
      <c r="Y161" s="120" t="s">
        <v>1486</v>
      </c>
      <c r="Z161" s="120" t="s">
        <v>1486</v>
      </c>
      <c r="AA161" s="120" t="s">
        <v>1486</v>
      </c>
      <c r="AB161" s="120">
        <v>100</v>
      </c>
      <c r="AC161" s="76"/>
      <c r="AD161" s="76"/>
      <c r="AE161" s="81" t="s">
        <v>2019</v>
      </c>
      <c r="AF161" s="119" t="s">
        <v>2033</v>
      </c>
      <c r="AG161" s="120" t="s">
        <v>1486</v>
      </c>
      <c r="AH161" s="120" t="s">
        <v>1486</v>
      </c>
      <c r="AI161" s="120" t="s">
        <v>1486</v>
      </c>
      <c r="AJ161" s="120" t="s">
        <v>1486</v>
      </c>
    </row>
    <row r="162" spans="1:36" s="81" customFormat="1" ht="12" customHeight="1" x14ac:dyDescent="0.25">
      <c r="A162" s="103" t="s">
        <v>1722</v>
      </c>
      <c r="B162" s="104">
        <v>20.16</v>
      </c>
      <c r="C162" s="115">
        <f>IF(ISNUMBER(SUMIF(REGION!$B$5:$B$356,'REGION INN'!$B162,REGION!$Z$5:$Z$356)),SUMIF(REGION!$B$5:$B$356,'REGION INN'!$B162,REGION!$Z$5:$Z$356),0)</f>
        <v>0</v>
      </c>
      <c r="D162" s="107">
        <f t="shared" ca="1" si="35"/>
        <v>0</v>
      </c>
      <c r="E162" s="107">
        <f t="shared" ca="1" si="36"/>
        <v>0</v>
      </c>
      <c r="F162" s="107">
        <f t="shared" ca="1" si="37"/>
        <v>0</v>
      </c>
      <c r="G162" s="107">
        <f t="shared" ca="1" si="38"/>
        <v>0</v>
      </c>
      <c r="H162" s="115">
        <f>IF(ISNUMBER(SUMIF(REGION!$B$5:$B$356,'REGION INN'!$B162,REGION!$AR$5:$AR$356)),SUMIF(REGION!$B$5:$B$356,'REGION INN'!$B162,REGION!$AR$5:$AR$356),0)</f>
        <v>0</v>
      </c>
      <c r="I162" s="107">
        <f t="shared" ca="1" si="39"/>
        <v>0</v>
      </c>
      <c r="J162" s="107">
        <f t="shared" ca="1" si="40"/>
        <v>0</v>
      </c>
      <c r="K162" s="107">
        <f t="shared" ca="1" si="41"/>
        <v>0</v>
      </c>
      <c r="L162" s="107">
        <f t="shared" ca="1" si="42"/>
        <v>0</v>
      </c>
      <c r="M162" s="107"/>
      <c r="N162" s="116">
        <f t="shared" ca="1" si="43"/>
        <v>0</v>
      </c>
      <c r="O162" s="116">
        <f t="shared" ca="1" si="44"/>
        <v>0</v>
      </c>
      <c r="P162" s="116">
        <f t="shared" ca="1" si="45"/>
        <v>0</v>
      </c>
      <c r="Q162" s="116">
        <f t="shared" ca="1" si="46"/>
        <v>0</v>
      </c>
      <c r="R162" s="116">
        <f t="shared" ca="1" si="47"/>
        <v>0</v>
      </c>
      <c r="S162" s="116">
        <f t="shared" ca="1" si="48"/>
        <v>0</v>
      </c>
      <c r="T162" s="116">
        <f t="shared" ca="1" si="49"/>
        <v>0</v>
      </c>
      <c r="U162" s="116">
        <f t="shared" ca="1" si="50"/>
        <v>0</v>
      </c>
      <c r="V162" s="76"/>
      <c r="W162" s="81" t="s">
        <v>1215</v>
      </c>
      <c r="X162" s="119">
        <v>31</v>
      </c>
      <c r="Y162" s="120">
        <v>20</v>
      </c>
      <c r="Z162" s="120">
        <v>10</v>
      </c>
      <c r="AA162" s="120">
        <v>10</v>
      </c>
      <c r="AB162" s="120">
        <v>30</v>
      </c>
      <c r="AC162" s="76"/>
      <c r="AD162" s="76"/>
      <c r="AE162" s="81" t="s">
        <v>2021</v>
      </c>
      <c r="AF162" s="119" t="s">
        <v>2034</v>
      </c>
      <c r="AG162" s="120" t="s">
        <v>1486</v>
      </c>
      <c r="AH162" s="120" t="s">
        <v>1486</v>
      </c>
      <c r="AI162" s="120" t="s">
        <v>1486</v>
      </c>
      <c r="AJ162" s="120" t="s">
        <v>1486</v>
      </c>
    </row>
    <row r="163" spans="1:36" s="81" customFormat="1" ht="12" customHeight="1" x14ac:dyDescent="0.25">
      <c r="A163" s="103" t="s">
        <v>1148</v>
      </c>
      <c r="B163" s="104">
        <v>20.2</v>
      </c>
      <c r="C163" s="115">
        <f>IF(ISNUMBER(SUMIF(REGION!$B$5:$B$356,'REGION INN'!$B163,REGION!$Z$5:$Z$356)),SUMIF(REGION!$B$5:$B$356,'REGION INN'!$B163,REGION!$Z$5:$Z$356),0)</f>
        <v>1</v>
      </c>
      <c r="D163" s="107">
        <f t="shared" ca="1" si="35"/>
        <v>0</v>
      </c>
      <c r="E163" s="107">
        <f t="shared" ca="1" si="36"/>
        <v>0</v>
      </c>
      <c r="F163" s="107">
        <f t="shared" ca="1" si="37"/>
        <v>0</v>
      </c>
      <c r="G163" s="107">
        <f t="shared" ca="1" si="38"/>
        <v>0</v>
      </c>
      <c r="H163" s="115">
        <f>IF(ISNUMBER(SUMIF(REGION!$B$5:$B$356,'REGION INN'!$B163,REGION!$AR$5:$AR$356)),SUMIF(REGION!$B$5:$B$356,'REGION INN'!$B163,REGION!$AR$5:$AR$356),0)</f>
        <v>1</v>
      </c>
      <c r="I163" s="107">
        <f t="shared" ca="1" si="39"/>
        <v>0</v>
      </c>
      <c r="J163" s="107">
        <f t="shared" ca="1" si="40"/>
        <v>0</v>
      </c>
      <c r="K163" s="107">
        <f t="shared" ca="1" si="41"/>
        <v>0</v>
      </c>
      <c r="L163" s="107">
        <f t="shared" ca="1" si="42"/>
        <v>0</v>
      </c>
      <c r="M163" s="107"/>
      <c r="N163" s="116">
        <f t="shared" ca="1" si="43"/>
        <v>0</v>
      </c>
      <c r="O163" s="116">
        <f t="shared" ca="1" si="44"/>
        <v>0</v>
      </c>
      <c r="P163" s="116">
        <f t="shared" ca="1" si="45"/>
        <v>0</v>
      </c>
      <c r="Q163" s="116">
        <f t="shared" ca="1" si="46"/>
        <v>0</v>
      </c>
      <c r="R163" s="116">
        <f t="shared" ca="1" si="47"/>
        <v>0</v>
      </c>
      <c r="S163" s="116">
        <f t="shared" ca="1" si="48"/>
        <v>0</v>
      </c>
      <c r="T163" s="116">
        <f t="shared" ca="1" si="49"/>
        <v>0</v>
      </c>
      <c r="U163" s="116">
        <f t="shared" ca="1" si="50"/>
        <v>0</v>
      </c>
      <c r="V163" s="76"/>
      <c r="W163" s="81" t="s">
        <v>1215</v>
      </c>
      <c r="X163" s="119" t="s">
        <v>2030</v>
      </c>
      <c r="Y163" s="120">
        <v>20</v>
      </c>
      <c r="Z163" s="120">
        <v>10</v>
      </c>
      <c r="AA163" s="120">
        <v>10</v>
      </c>
      <c r="AB163" s="120">
        <v>30</v>
      </c>
      <c r="AC163" s="76"/>
      <c r="AD163" s="76"/>
      <c r="AE163" s="81" t="s">
        <v>2023</v>
      </c>
      <c r="AF163" s="119" t="s">
        <v>2035</v>
      </c>
      <c r="AG163" s="114">
        <v>16.666666666666664</v>
      </c>
      <c r="AH163" s="114">
        <v>16.666666666666664</v>
      </c>
      <c r="AI163" s="114">
        <v>16.666666666666664</v>
      </c>
      <c r="AJ163" s="120" t="s">
        <v>1486</v>
      </c>
    </row>
    <row r="164" spans="1:36" s="81" customFormat="1" ht="12" customHeight="1" x14ac:dyDescent="0.25">
      <c r="A164" s="103" t="s">
        <v>1148</v>
      </c>
      <c r="B164" s="104">
        <v>20.2</v>
      </c>
      <c r="C164" s="115">
        <f>IF(ISNUMBER(SUMIF(REGION!$B$5:$B$356,'REGION INN'!$B164,REGION!$Z$5:$Z$356)),SUMIF(REGION!$B$5:$B$356,'REGION INN'!$B164,REGION!$Z$5:$Z$356),0)</f>
        <v>1</v>
      </c>
      <c r="D164" s="107">
        <f t="shared" ca="1" si="35"/>
        <v>0</v>
      </c>
      <c r="E164" s="107">
        <f t="shared" ca="1" si="36"/>
        <v>0</v>
      </c>
      <c r="F164" s="107">
        <f t="shared" ca="1" si="37"/>
        <v>0</v>
      </c>
      <c r="G164" s="107">
        <f t="shared" ca="1" si="38"/>
        <v>0</v>
      </c>
      <c r="H164" s="115">
        <f>IF(ISNUMBER(SUMIF(REGION!$B$5:$B$356,'REGION INN'!$B164,REGION!$AR$5:$AR$356)),SUMIF(REGION!$B$5:$B$356,'REGION INN'!$B164,REGION!$AR$5:$AR$356),0)</f>
        <v>1</v>
      </c>
      <c r="I164" s="107">
        <f t="shared" ca="1" si="39"/>
        <v>0</v>
      </c>
      <c r="J164" s="107">
        <f t="shared" ca="1" si="40"/>
        <v>0</v>
      </c>
      <c r="K164" s="107">
        <f t="shared" ca="1" si="41"/>
        <v>0</v>
      </c>
      <c r="L164" s="107">
        <f t="shared" ca="1" si="42"/>
        <v>0</v>
      </c>
      <c r="M164" s="107"/>
      <c r="N164" s="116">
        <f t="shared" ca="1" si="43"/>
        <v>0</v>
      </c>
      <c r="O164" s="116">
        <f t="shared" ca="1" si="44"/>
        <v>0</v>
      </c>
      <c r="P164" s="116">
        <f t="shared" ca="1" si="45"/>
        <v>0</v>
      </c>
      <c r="Q164" s="116">
        <f t="shared" ca="1" si="46"/>
        <v>0</v>
      </c>
      <c r="R164" s="116">
        <f t="shared" ca="1" si="47"/>
        <v>0</v>
      </c>
      <c r="S164" s="116">
        <f t="shared" ca="1" si="48"/>
        <v>0</v>
      </c>
      <c r="T164" s="116">
        <f t="shared" ca="1" si="49"/>
        <v>0</v>
      </c>
      <c r="U164" s="116">
        <f t="shared" ca="1" si="50"/>
        <v>0</v>
      </c>
      <c r="V164" s="76"/>
      <c r="W164" s="81" t="s">
        <v>2031</v>
      </c>
      <c r="X164" s="119" t="s">
        <v>2032</v>
      </c>
      <c r="Y164" s="120">
        <v>50</v>
      </c>
      <c r="Z164" s="120" t="s">
        <v>1486</v>
      </c>
      <c r="AA164" s="120" t="s">
        <v>1486</v>
      </c>
      <c r="AB164" s="120" t="s">
        <v>1486</v>
      </c>
      <c r="AC164" s="76"/>
      <c r="AD164" s="76"/>
      <c r="AE164" s="81" t="s">
        <v>1216</v>
      </c>
      <c r="AF164" s="119" t="s">
        <v>2036</v>
      </c>
      <c r="AG164" s="114">
        <v>11.111111111111111</v>
      </c>
      <c r="AH164" s="114">
        <v>11.111111111111111</v>
      </c>
      <c r="AI164" s="114">
        <v>11.111111111111111</v>
      </c>
      <c r="AJ164" s="114">
        <v>22.222222222222221</v>
      </c>
    </row>
    <row r="165" spans="1:36" s="81" customFormat="1" ht="12" customHeight="1" x14ac:dyDescent="0.25">
      <c r="A165" s="103" t="s">
        <v>1149</v>
      </c>
      <c r="B165" s="104">
        <v>20.3</v>
      </c>
      <c r="C165" s="115">
        <f>IF(ISNUMBER(SUMIF(REGION!$B$5:$B$356,'REGION INN'!$B165,REGION!$Z$5:$Z$356)),SUMIF(REGION!$B$5:$B$356,'REGION INN'!$B165,REGION!$Z$5:$Z$356),0)</f>
        <v>2</v>
      </c>
      <c r="D165" s="107">
        <f t="shared" ca="1" si="35"/>
        <v>0</v>
      </c>
      <c r="E165" s="107">
        <f t="shared" ca="1" si="36"/>
        <v>0</v>
      </c>
      <c r="F165" s="107">
        <f t="shared" ca="1" si="37"/>
        <v>0</v>
      </c>
      <c r="G165" s="107">
        <f t="shared" ca="1" si="38"/>
        <v>0</v>
      </c>
      <c r="H165" s="115">
        <f>IF(ISNUMBER(SUMIF(REGION!$B$5:$B$356,'REGION INN'!$B165,REGION!$AR$5:$AR$356)),SUMIF(REGION!$B$5:$B$356,'REGION INN'!$B165,REGION!$AR$5:$AR$356),0)</f>
        <v>2</v>
      </c>
      <c r="I165" s="107">
        <f t="shared" ca="1" si="39"/>
        <v>0</v>
      </c>
      <c r="J165" s="107">
        <f t="shared" ca="1" si="40"/>
        <v>0</v>
      </c>
      <c r="K165" s="107">
        <f t="shared" ca="1" si="41"/>
        <v>0</v>
      </c>
      <c r="L165" s="107">
        <f t="shared" ca="1" si="42"/>
        <v>0</v>
      </c>
      <c r="M165" s="107"/>
      <c r="N165" s="116">
        <f t="shared" ca="1" si="43"/>
        <v>0</v>
      </c>
      <c r="O165" s="116">
        <f t="shared" ca="1" si="44"/>
        <v>0</v>
      </c>
      <c r="P165" s="116">
        <f t="shared" ca="1" si="45"/>
        <v>0</v>
      </c>
      <c r="Q165" s="116">
        <f t="shared" ca="1" si="46"/>
        <v>0</v>
      </c>
      <c r="R165" s="116">
        <f t="shared" ca="1" si="47"/>
        <v>0</v>
      </c>
      <c r="S165" s="116">
        <f t="shared" ca="1" si="48"/>
        <v>0</v>
      </c>
      <c r="T165" s="116">
        <f t="shared" ca="1" si="49"/>
        <v>0</v>
      </c>
      <c r="U165" s="116">
        <f t="shared" ca="1" si="50"/>
        <v>0</v>
      </c>
      <c r="V165" s="76"/>
      <c r="W165" s="81" t="s">
        <v>2019</v>
      </c>
      <c r="X165" s="119" t="s">
        <v>2033</v>
      </c>
      <c r="Y165" s="120" t="s">
        <v>1486</v>
      </c>
      <c r="Z165" s="120" t="s">
        <v>1486</v>
      </c>
      <c r="AA165" s="120" t="s">
        <v>1486</v>
      </c>
      <c r="AB165" s="120" t="s">
        <v>1486</v>
      </c>
      <c r="AC165" s="76"/>
      <c r="AD165" s="76"/>
      <c r="AE165" s="81" t="s">
        <v>1220</v>
      </c>
      <c r="AF165" s="119" t="s">
        <v>2049</v>
      </c>
      <c r="AG165" s="120" t="s">
        <v>1486</v>
      </c>
      <c r="AH165" s="120" t="s">
        <v>1486</v>
      </c>
      <c r="AI165" s="120" t="s">
        <v>1486</v>
      </c>
      <c r="AJ165" s="114">
        <v>100</v>
      </c>
    </row>
    <row r="166" spans="1:36" s="81" customFormat="1" ht="12" customHeight="1" x14ac:dyDescent="0.25">
      <c r="A166" s="103" t="s">
        <v>1149</v>
      </c>
      <c r="B166" s="104">
        <v>20.3</v>
      </c>
      <c r="C166" s="115">
        <f>IF(ISNUMBER(SUMIF(REGION!$B$5:$B$356,'REGION INN'!$B166,REGION!$Z$5:$Z$356)),SUMIF(REGION!$B$5:$B$356,'REGION INN'!$B166,REGION!$Z$5:$Z$356),0)</f>
        <v>2</v>
      </c>
      <c r="D166" s="107">
        <f t="shared" ca="1" si="35"/>
        <v>0</v>
      </c>
      <c r="E166" s="107">
        <f t="shared" ca="1" si="36"/>
        <v>0</v>
      </c>
      <c r="F166" s="107">
        <f t="shared" ca="1" si="37"/>
        <v>0</v>
      </c>
      <c r="G166" s="107">
        <f t="shared" ca="1" si="38"/>
        <v>0</v>
      </c>
      <c r="H166" s="115">
        <f>IF(ISNUMBER(SUMIF(REGION!$B$5:$B$356,'REGION INN'!$B166,REGION!$AR$5:$AR$356)),SUMIF(REGION!$B$5:$B$356,'REGION INN'!$B166,REGION!$AR$5:$AR$356),0)</f>
        <v>2</v>
      </c>
      <c r="I166" s="107">
        <f t="shared" ca="1" si="39"/>
        <v>0</v>
      </c>
      <c r="J166" s="107">
        <f t="shared" ca="1" si="40"/>
        <v>0</v>
      </c>
      <c r="K166" s="107">
        <f t="shared" ca="1" si="41"/>
        <v>0</v>
      </c>
      <c r="L166" s="107">
        <f t="shared" ca="1" si="42"/>
        <v>0</v>
      </c>
      <c r="M166" s="107"/>
      <c r="N166" s="116">
        <f t="shared" ca="1" si="43"/>
        <v>0</v>
      </c>
      <c r="O166" s="116">
        <f t="shared" ca="1" si="44"/>
        <v>0</v>
      </c>
      <c r="P166" s="116">
        <f t="shared" ca="1" si="45"/>
        <v>0</v>
      </c>
      <c r="Q166" s="116">
        <f t="shared" ca="1" si="46"/>
        <v>0</v>
      </c>
      <c r="R166" s="116">
        <f t="shared" ca="1" si="47"/>
        <v>0</v>
      </c>
      <c r="S166" s="116">
        <f t="shared" ca="1" si="48"/>
        <v>0</v>
      </c>
      <c r="T166" s="116">
        <f t="shared" ca="1" si="49"/>
        <v>0</v>
      </c>
      <c r="U166" s="116">
        <f t="shared" ca="1" si="50"/>
        <v>0</v>
      </c>
      <c r="V166" s="76"/>
      <c r="W166" s="81" t="s">
        <v>2021</v>
      </c>
      <c r="X166" s="119" t="s">
        <v>2034</v>
      </c>
      <c r="Y166" s="120" t="s">
        <v>1486</v>
      </c>
      <c r="Z166" s="120" t="s">
        <v>1486</v>
      </c>
      <c r="AA166" s="120" t="s">
        <v>1486</v>
      </c>
      <c r="AB166" s="120">
        <v>100</v>
      </c>
      <c r="AC166" s="76"/>
      <c r="AD166" s="76"/>
      <c r="AE166" s="81" t="s">
        <v>1220</v>
      </c>
      <c r="AF166" s="119" t="s">
        <v>2050</v>
      </c>
      <c r="AG166" s="120" t="s">
        <v>1486</v>
      </c>
      <c r="AH166" s="120" t="s">
        <v>1486</v>
      </c>
      <c r="AI166" s="120" t="s">
        <v>1486</v>
      </c>
      <c r="AJ166" s="114">
        <v>100</v>
      </c>
    </row>
    <row r="167" spans="1:36" s="81" customFormat="1" ht="12" customHeight="1" x14ac:dyDescent="0.25">
      <c r="A167" s="103" t="s">
        <v>1150</v>
      </c>
      <c r="B167" s="104">
        <v>20.399999999999999</v>
      </c>
      <c r="C167" s="115">
        <f>IF(ISNUMBER(SUMIF(REGION!$B$5:$B$356,'REGION INN'!$B167,REGION!$Z$5:$Z$356)),SUMIF(REGION!$B$5:$B$356,'REGION INN'!$B167,REGION!$Z$5:$Z$356),0)</f>
        <v>1</v>
      </c>
      <c r="D167" s="107">
        <f t="shared" ca="1" si="35"/>
        <v>0</v>
      </c>
      <c r="E167" s="107">
        <f t="shared" ca="1" si="36"/>
        <v>0</v>
      </c>
      <c r="F167" s="107">
        <f t="shared" ca="1" si="37"/>
        <v>0</v>
      </c>
      <c r="G167" s="107">
        <f t="shared" ca="1" si="38"/>
        <v>0</v>
      </c>
      <c r="H167" s="115">
        <f>IF(ISNUMBER(SUMIF(REGION!$B$5:$B$356,'REGION INN'!$B167,REGION!$AR$5:$AR$356)),SUMIF(REGION!$B$5:$B$356,'REGION INN'!$B167,REGION!$AR$5:$AR$356),0)</f>
        <v>1</v>
      </c>
      <c r="I167" s="107">
        <f t="shared" ca="1" si="39"/>
        <v>0</v>
      </c>
      <c r="J167" s="107">
        <f t="shared" ca="1" si="40"/>
        <v>0</v>
      </c>
      <c r="K167" s="107">
        <f t="shared" ca="1" si="41"/>
        <v>0</v>
      </c>
      <c r="L167" s="107">
        <f t="shared" ca="1" si="42"/>
        <v>0</v>
      </c>
      <c r="M167" s="107"/>
      <c r="N167" s="116">
        <f t="shared" ca="1" si="43"/>
        <v>0</v>
      </c>
      <c r="O167" s="116">
        <f t="shared" ca="1" si="44"/>
        <v>0</v>
      </c>
      <c r="P167" s="116">
        <f t="shared" ca="1" si="45"/>
        <v>0</v>
      </c>
      <c r="Q167" s="116">
        <f t="shared" ca="1" si="46"/>
        <v>0</v>
      </c>
      <c r="R167" s="116">
        <f t="shared" ca="1" si="47"/>
        <v>0</v>
      </c>
      <c r="S167" s="116">
        <f t="shared" ca="1" si="48"/>
        <v>0</v>
      </c>
      <c r="T167" s="116">
        <f t="shared" ca="1" si="49"/>
        <v>0</v>
      </c>
      <c r="U167" s="116">
        <f t="shared" ca="1" si="50"/>
        <v>0</v>
      </c>
      <c r="V167" s="76"/>
      <c r="W167" s="81" t="s">
        <v>2023</v>
      </c>
      <c r="X167" s="119" t="s">
        <v>2035</v>
      </c>
      <c r="Y167" s="120">
        <v>16.666666666666664</v>
      </c>
      <c r="Z167" s="120">
        <v>16.666666666666664</v>
      </c>
      <c r="AA167" s="120">
        <v>16.666666666666664</v>
      </c>
      <c r="AB167" s="120">
        <v>33.333333333333329</v>
      </c>
      <c r="AC167" s="76"/>
      <c r="AD167" s="76"/>
      <c r="AE167" s="81" t="s">
        <v>1221</v>
      </c>
      <c r="AF167" s="119" t="s">
        <v>2051</v>
      </c>
      <c r="AG167" s="114">
        <v>16.666666666666664</v>
      </c>
      <c r="AH167" s="114">
        <v>16.666666666666664</v>
      </c>
      <c r="AI167" s="114">
        <v>16.666666666666664</v>
      </c>
      <c r="AJ167" s="114">
        <v>16.666666666666664</v>
      </c>
    </row>
    <row r="168" spans="1:36" s="81" customFormat="1" ht="12" customHeight="1" x14ac:dyDescent="0.25">
      <c r="A168" s="103" t="s">
        <v>1729</v>
      </c>
      <c r="B168" s="104">
        <v>20.41</v>
      </c>
      <c r="C168" s="115">
        <f>IF(ISNUMBER(SUMIF(REGION!$B$5:$B$356,'REGION INN'!$B168,REGION!$Z$5:$Z$356)),SUMIF(REGION!$B$5:$B$356,'REGION INN'!$B168,REGION!$Z$5:$Z$356),0)</f>
        <v>0</v>
      </c>
      <c r="D168" s="107">
        <f t="shared" ca="1" si="35"/>
        <v>0</v>
      </c>
      <c r="E168" s="107">
        <f t="shared" ca="1" si="36"/>
        <v>0</v>
      </c>
      <c r="F168" s="107">
        <f t="shared" ca="1" si="37"/>
        <v>0</v>
      </c>
      <c r="G168" s="107">
        <f t="shared" ca="1" si="38"/>
        <v>0</v>
      </c>
      <c r="H168" s="115">
        <f>IF(ISNUMBER(SUMIF(REGION!$B$5:$B$356,'REGION INN'!$B168,REGION!$AR$5:$AR$356)),SUMIF(REGION!$B$5:$B$356,'REGION INN'!$B168,REGION!$AR$5:$AR$356),0)</f>
        <v>0</v>
      </c>
      <c r="I168" s="107">
        <f t="shared" ca="1" si="39"/>
        <v>0</v>
      </c>
      <c r="J168" s="107">
        <f t="shared" ca="1" si="40"/>
        <v>0</v>
      </c>
      <c r="K168" s="107">
        <f t="shared" ca="1" si="41"/>
        <v>0</v>
      </c>
      <c r="L168" s="107">
        <f t="shared" ca="1" si="42"/>
        <v>0</v>
      </c>
      <c r="M168" s="107"/>
      <c r="N168" s="116">
        <f t="shared" ca="1" si="43"/>
        <v>0</v>
      </c>
      <c r="O168" s="116">
        <f t="shared" ca="1" si="44"/>
        <v>0</v>
      </c>
      <c r="P168" s="116">
        <f t="shared" ca="1" si="45"/>
        <v>0</v>
      </c>
      <c r="Q168" s="116">
        <f t="shared" ca="1" si="46"/>
        <v>0</v>
      </c>
      <c r="R168" s="116">
        <f t="shared" ca="1" si="47"/>
        <v>0</v>
      </c>
      <c r="S168" s="116">
        <f t="shared" ca="1" si="48"/>
        <v>0</v>
      </c>
      <c r="T168" s="116">
        <f t="shared" ca="1" si="49"/>
        <v>0</v>
      </c>
      <c r="U168" s="116">
        <f t="shared" ca="1" si="50"/>
        <v>0</v>
      </c>
      <c r="V168" s="76"/>
      <c r="W168" s="81" t="s">
        <v>1216</v>
      </c>
      <c r="X168" s="119">
        <v>32</v>
      </c>
      <c r="Y168" s="120" t="s">
        <v>1486</v>
      </c>
      <c r="Z168" s="120" t="s">
        <v>1486</v>
      </c>
      <c r="AA168" s="120" t="s">
        <v>1486</v>
      </c>
      <c r="AB168" s="120">
        <v>11.111111111111111</v>
      </c>
      <c r="AC168" s="76"/>
      <c r="AD168" s="76"/>
      <c r="AE168" s="81" t="s">
        <v>1221</v>
      </c>
      <c r="AF168" s="119" t="s">
        <v>2052</v>
      </c>
      <c r="AG168" s="114">
        <v>16.666666666666664</v>
      </c>
      <c r="AH168" s="114">
        <v>16.666666666666664</v>
      </c>
      <c r="AI168" s="114">
        <v>16.666666666666664</v>
      </c>
      <c r="AJ168" s="114">
        <v>16.666666666666664</v>
      </c>
    </row>
    <row r="169" spans="1:36" s="81" customFormat="1" ht="12" customHeight="1" x14ac:dyDescent="0.25">
      <c r="A169" s="103" t="s">
        <v>1731</v>
      </c>
      <c r="B169" s="104">
        <v>20.420000000000002</v>
      </c>
      <c r="C169" s="115">
        <f>IF(ISNUMBER(SUMIF(REGION!$B$5:$B$356,'REGION INN'!$B169,REGION!$Z$5:$Z$356)),SUMIF(REGION!$B$5:$B$356,'REGION INN'!$B169,REGION!$Z$5:$Z$356),0)</f>
        <v>0</v>
      </c>
      <c r="D169" s="107">
        <f t="shared" ca="1" si="35"/>
        <v>0</v>
      </c>
      <c r="E169" s="107">
        <f t="shared" ca="1" si="36"/>
        <v>0</v>
      </c>
      <c r="F169" s="107">
        <f t="shared" ca="1" si="37"/>
        <v>0</v>
      </c>
      <c r="G169" s="107">
        <f t="shared" ca="1" si="38"/>
        <v>0</v>
      </c>
      <c r="H169" s="115">
        <f>IF(ISNUMBER(SUMIF(REGION!$B$5:$B$356,'REGION INN'!$B169,REGION!$AR$5:$AR$356)),SUMIF(REGION!$B$5:$B$356,'REGION INN'!$B169,REGION!$AR$5:$AR$356),0)</f>
        <v>0</v>
      </c>
      <c r="I169" s="107">
        <f t="shared" ca="1" si="39"/>
        <v>0</v>
      </c>
      <c r="J169" s="107">
        <f t="shared" ca="1" si="40"/>
        <v>0</v>
      </c>
      <c r="K169" s="107">
        <f t="shared" ca="1" si="41"/>
        <v>0</v>
      </c>
      <c r="L169" s="107">
        <f t="shared" ca="1" si="42"/>
        <v>0</v>
      </c>
      <c r="M169" s="107"/>
      <c r="N169" s="116">
        <f t="shared" ca="1" si="43"/>
        <v>0</v>
      </c>
      <c r="O169" s="116">
        <f t="shared" ca="1" si="44"/>
        <v>0</v>
      </c>
      <c r="P169" s="116">
        <f t="shared" ca="1" si="45"/>
        <v>0</v>
      </c>
      <c r="Q169" s="116">
        <f t="shared" ca="1" si="46"/>
        <v>0</v>
      </c>
      <c r="R169" s="116">
        <f t="shared" ca="1" si="47"/>
        <v>0</v>
      </c>
      <c r="S169" s="116">
        <f t="shared" ca="1" si="48"/>
        <v>0</v>
      </c>
      <c r="T169" s="116">
        <f t="shared" ca="1" si="49"/>
        <v>0</v>
      </c>
      <c r="U169" s="116">
        <f t="shared" ca="1" si="50"/>
        <v>0</v>
      </c>
      <c r="V169" s="76"/>
      <c r="W169" s="81" t="s">
        <v>1217</v>
      </c>
      <c r="X169" s="119" t="s">
        <v>2037</v>
      </c>
      <c r="Y169" s="120" t="s">
        <v>1486</v>
      </c>
      <c r="Z169" s="120" t="s">
        <v>1486</v>
      </c>
      <c r="AA169" s="120" t="s">
        <v>1486</v>
      </c>
      <c r="AB169" s="120" t="s">
        <v>1486</v>
      </c>
      <c r="AC169" s="76"/>
      <c r="AD169" s="76"/>
      <c r="AE169" s="81" t="s">
        <v>1222</v>
      </c>
      <c r="AF169" s="119" t="s">
        <v>2053</v>
      </c>
      <c r="AG169" s="120" t="s">
        <v>1486</v>
      </c>
      <c r="AH169" s="120" t="s">
        <v>1486</v>
      </c>
      <c r="AI169" s="120" t="s">
        <v>1486</v>
      </c>
      <c r="AJ169" s="120" t="s">
        <v>1486</v>
      </c>
    </row>
    <row r="170" spans="1:36" s="81" customFormat="1" ht="12" customHeight="1" x14ac:dyDescent="0.25">
      <c r="A170" s="103" t="s">
        <v>1151</v>
      </c>
      <c r="B170" s="104">
        <v>20.5</v>
      </c>
      <c r="C170" s="115">
        <f>IF(ISNUMBER(SUMIF(REGION!$B$5:$B$356,'REGION INN'!$B170,REGION!$Z$5:$Z$356)),SUMIF(REGION!$B$5:$B$356,'REGION INN'!$B170,REGION!$Z$5:$Z$356),0)</f>
        <v>0</v>
      </c>
      <c r="D170" s="107">
        <f t="shared" ca="1" si="35"/>
        <v>0</v>
      </c>
      <c r="E170" s="107">
        <f t="shared" ca="1" si="36"/>
        <v>0</v>
      </c>
      <c r="F170" s="107">
        <f t="shared" ca="1" si="37"/>
        <v>0</v>
      </c>
      <c r="G170" s="107">
        <f t="shared" ca="1" si="38"/>
        <v>0</v>
      </c>
      <c r="H170" s="115">
        <f>IF(ISNUMBER(SUMIF(REGION!$B$5:$B$356,'REGION INN'!$B170,REGION!$AR$5:$AR$356)),SUMIF(REGION!$B$5:$B$356,'REGION INN'!$B170,REGION!$AR$5:$AR$356),0)</f>
        <v>1</v>
      </c>
      <c r="I170" s="107">
        <f t="shared" ca="1" si="39"/>
        <v>0</v>
      </c>
      <c r="J170" s="107">
        <f t="shared" ca="1" si="40"/>
        <v>0</v>
      </c>
      <c r="K170" s="107">
        <f t="shared" ca="1" si="41"/>
        <v>0</v>
      </c>
      <c r="L170" s="107">
        <f t="shared" ca="1" si="42"/>
        <v>0</v>
      </c>
      <c r="M170" s="107"/>
      <c r="N170" s="116">
        <f t="shared" ca="1" si="43"/>
        <v>0</v>
      </c>
      <c r="O170" s="116">
        <f t="shared" ca="1" si="44"/>
        <v>0</v>
      </c>
      <c r="P170" s="116">
        <f t="shared" ca="1" si="45"/>
        <v>0</v>
      </c>
      <c r="Q170" s="116">
        <f t="shared" ca="1" si="46"/>
        <v>0</v>
      </c>
      <c r="R170" s="116">
        <f t="shared" ca="1" si="47"/>
        <v>0</v>
      </c>
      <c r="S170" s="116">
        <f t="shared" ca="1" si="48"/>
        <v>0</v>
      </c>
      <c r="T170" s="116">
        <f t="shared" ca="1" si="49"/>
        <v>0</v>
      </c>
      <c r="U170" s="116">
        <f t="shared" ca="1" si="50"/>
        <v>0</v>
      </c>
      <c r="V170" s="76"/>
      <c r="W170" s="81" t="s">
        <v>2042</v>
      </c>
      <c r="X170" s="119" t="s">
        <v>2043</v>
      </c>
      <c r="Y170" s="120" t="s">
        <v>1486</v>
      </c>
      <c r="Z170" s="120" t="s">
        <v>1486</v>
      </c>
      <c r="AA170" s="120" t="s">
        <v>1486</v>
      </c>
      <c r="AB170" s="120" t="s">
        <v>1486</v>
      </c>
      <c r="AC170" s="76"/>
      <c r="AD170" s="76"/>
      <c r="AE170" s="81" t="s">
        <v>2055</v>
      </c>
      <c r="AF170" s="119" t="s">
        <v>2056</v>
      </c>
      <c r="AG170" s="120" t="s">
        <v>1486</v>
      </c>
      <c r="AH170" s="120" t="s">
        <v>1486</v>
      </c>
      <c r="AI170" s="120" t="s">
        <v>1486</v>
      </c>
      <c r="AJ170" s="120" t="s">
        <v>1486</v>
      </c>
    </row>
    <row r="171" spans="1:36" s="81" customFormat="1" ht="12" customHeight="1" x14ac:dyDescent="0.25">
      <c r="A171" s="103" t="s">
        <v>1734</v>
      </c>
      <c r="B171" s="104">
        <v>20.51</v>
      </c>
      <c r="C171" s="115">
        <f>IF(ISNUMBER(SUMIF(REGION!$B$5:$B$356,'REGION INN'!$B171,REGION!$Z$5:$Z$356)),SUMIF(REGION!$B$5:$B$356,'REGION INN'!$B171,REGION!$Z$5:$Z$356),0)</f>
        <v>0</v>
      </c>
      <c r="D171" s="107">
        <f t="shared" ca="1" si="35"/>
        <v>0</v>
      </c>
      <c r="E171" s="107">
        <f t="shared" ca="1" si="36"/>
        <v>0</v>
      </c>
      <c r="F171" s="107">
        <f t="shared" ca="1" si="37"/>
        <v>0</v>
      </c>
      <c r="G171" s="107">
        <f t="shared" ca="1" si="38"/>
        <v>0</v>
      </c>
      <c r="H171" s="115">
        <f>IF(ISNUMBER(SUMIF(REGION!$B$5:$B$356,'REGION INN'!$B171,REGION!$AR$5:$AR$356)),SUMIF(REGION!$B$5:$B$356,'REGION INN'!$B171,REGION!$AR$5:$AR$356),0)</f>
        <v>0</v>
      </c>
      <c r="I171" s="107">
        <f t="shared" ca="1" si="39"/>
        <v>0</v>
      </c>
      <c r="J171" s="107">
        <f t="shared" ca="1" si="40"/>
        <v>0</v>
      </c>
      <c r="K171" s="107">
        <f t="shared" ca="1" si="41"/>
        <v>0</v>
      </c>
      <c r="L171" s="107">
        <f t="shared" ca="1" si="42"/>
        <v>0</v>
      </c>
      <c r="M171" s="107"/>
      <c r="N171" s="116">
        <f t="shared" ca="1" si="43"/>
        <v>0</v>
      </c>
      <c r="O171" s="116">
        <f t="shared" ca="1" si="44"/>
        <v>0</v>
      </c>
      <c r="P171" s="116">
        <f t="shared" ca="1" si="45"/>
        <v>0</v>
      </c>
      <c r="Q171" s="116">
        <f t="shared" ca="1" si="46"/>
        <v>0</v>
      </c>
      <c r="R171" s="116">
        <f t="shared" ca="1" si="47"/>
        <v>0</v>
      </c>
      <c r="S171" s="116">
        <f t="shared" ca="1" si="48"/>
        <v>0</v>
      </c>
      <c r="T171" s="116">
        <f t="shared" ca="1" si="49"/>
        <v>0</v>
      </c>
      <c r="U171" s="116">
        <f t="shared" ca="1" si="50"/>
        <v>0</v>
      </c>
      <c r="V171" s="76"/>
      <c r="W171" s="81" t="s">
        <v>1220</v>
      </c>
      <c r="X171" s="119" t="s">
        <v>2049</v>
      </c>
      <c r="Y171" s="120" t="s">
        <v>1486</v>
      </c>
      <c r="Z171" s="120" t="s">
        <v>1486</v>
      </c>
      <c r="AA171" s="120" t="s">
        <v>1486</v>
      </c>
      <c r="AB171" s="120" t="s">
        <v>1486</v>
      </c>
      <c r="AC171" s="76"/>
      <c r="AD171" s="76"/>
      <c r="AE171" s="81" t="s">
        <v>1223</v>
      </c>
      <c r="AF171" s="119" t="s">
        <v>2057</v>
      </c>
      <c r="AG171" s="120" t="s">
        <v>1486</v>
      </c>
      <c r="AH171" s="120" t="s">
        <v>1486</v>
      </c>
      <c r="AI171" s="120" t="s">
        <v>1486</v>
      </c>
      <c r="AJ171" s="120" t="s">
        <v>1486</v>
      </c>
    </row>
    <row r="172" spans="1:36" s="81" customFormat="1" ht="12" customHeight="1" x14ac:dyDescent="0.25">
      <c r="A172" s="103" t="s">
        <v>1736</v>
      </c>
      <c r="B172" s="104">
        <v>20.52</v>
      </c>
      <c r="C172" s="115">
        <f>IF(ISNUMBER(SUMIF(REGION!$B$5:$B$356,'REGION INN'!$B172,REGION!$Z$5:$Z$356)),SUMIF(REGION!$B$5:$B$356,'REGION INN'!$B172,REGION!$Z$5:$Z$356),0)</f>
        <v>0</v>
      </c>
      <c r="D172" s="107">
        <f t="shared" ca="1" si="35"/>
        <v>0</v>
      </c>
      <c r="E172" s="107">
        <f t="shared" ca="1" si="36"/>
        <v>0</v>
      </c>
      <c r="F172" s="107">
        <f t="shared" ca="1" si="37"/>
        <v>0</v>
      </c>
      <c r="G172" s="107">
        <f t="shared" ca="1" si="38"/>
        <v>0</v>
      </c>
      <c r="H172" s="115">
        <f>IF(ISNUMBER(SUMIF(REGION!$B$5:$B$356,'REGION INN'!$B172,REGION!$AR$5:$AR$356)),SUMIF(REGION!$B$5:$B$356,'REGION INN'!$B172,REGION!$AR$5:$AR$356),0)</f>
        <v>0</v>
      </c>
      <c r="I172" s="107">
        <f t="shared" ca="1" si="39"/>
        <v>0</v>
      </c>
      <c r="J172" s="107">
        <f t="shared" ca="1" si="40"/>
        <v>0</v>
      </c>
      <c r="K172" s="107">
        <f t="shared" ca="1" si="41"/>
        <v>0</v>
      </c>
      <c r="L172" s="107">
        <f t="shared" ca="1" si="42"/>
        <v>0</v>
      </c>
      <c r="M172" s="107"/>
      <c r="N172" s="116">
        <f t="shared" ca="1" si="43"/>
        <v>0</v>
      </c>
      <c r="O172" s="116">
        <f t="shared" ca="1" si="44"/>
        <v>0</v>
      </c>
      <c r="P172" s="116">
        <f t="shared" ca="1" si="45"/>
        <v>0</v>
      </c>
      <c r="Q172" s="116">
        <f t="shared" ca="1" si="46"/>
        <v>0</v>
      </c>
      <c r="R172" s="116">
        <f t="shared" ca="1" si="47"/>
        <v>0</v>
      </c>
      <c r="S172" s="116">
        <f t="shared" ca="1" si="48"/>
        <v>0</v>
      </c>
      <c r="T172" s="116">
        <f t="shared" ca="1" si="49"/>
        <v>0</v>
      </c>
      <c r="U172" s="116">
        <f t="shared" ca="1" si="50"/>
        <v>0</v>
      </c>
      <c r="V172" s="76"/>
      <c r="W172" s="81" t="s">
        <v>1220</v>
      </c>
      <c r="X172" s="119" t="s">
        <v>2050</v>
      </c>
      <c r="Y172" s="120" t="s">
        <v>1486</v>
      </c>
      <c r="Z172" s="120" t="s">
        <v>1486</v>
      </c>
      <c r="AA172" s="120" t="s">
        <v>1486</v>
      </c>
      <c r="AB172" s="120" t="s">
        <v>1486</v>
      </c>
      <c r="AC172" s="76"/>
      <c r="AD172" s="76"/>
      <c r="AE172" s="81" t="s">
        <v>1224</v>
      </c>
      <c r="AF172" s="119" t="s">
        <v>2058</v>
      </c>
      <c r="AG172" s="120" t="s">
        <v>1486</v>
      </c>
      <c r="AH172" s="120" t="s">
        <v>1486</v>
      </c>
      <c r="AI172" s="120" t="s">
        <v>1486</v>
      </c>
      <c r="AJ172" s="120" t="s">
        <v>1486</v>
      </c>
    </row>
    <row r="173" spans="1:36" s="81" customFormat="1" ht="12" customHeight="1" x14ac:dyDescent="0.25">
      <c r="A173" s="103" t="s">
        <v>1738</v>
      </c>
      <c r="B173" s="104">
        <v>20.53</v>
      </c>
      <c r="C173" s="115">
        <f>IF(ISNUMBER(SUMIF(REGION!$B$5:$B$356,'REGION INN'!$B173,REGION!$Z$5:$Z$356)),SUMIF(REGION!$B$5:$B$356,'REGION INN'!$B173,REGION!$Z$5:$Z$356),0)</f>
        <v>0</v>
      </c>
      <c r="D173" s="107">
        <f t="shared" ca="1" si="35"/>
        <v>0</v>
      </c>
      <c r="E173" s="107">
        <f t="shared" ca="1" si="36"/>
        <v>0</v>
      </c>
      <c r="F173" s="107">
        <f t="shared" ca="1" si="37"/>
        <v>0</v>
      </c>
      <c r="G173" s="107">
        <f t="shared" ca="1" si="38"/>
        <v>0</v>
      </c>
      <c r="H173" s="115">
        <f>IF(ISNUMBER(SUMIF(REGION!$B$5:$B$356,'REGION INN'!$B173,REGION!$AR$5:$AR$356)),SUMIF(REGION!$B$5:$B$356,'REGION INN'!$B173,REGION!$AR$5:$AR$356),0)</f>
        <v>0</v>
      </c>
      <c r="I173" s="107">
        <f t="shared" ca="1" si="39"/>
        <v>0</v>
      </c>
      <c r="J173" s="107">
        <f t="shared" ca="1" si="40"/>
        <v>0</v>
      </c>
      <c r="K173" s="107">
        <f t="shared" ca="1" si="41"/>
        <v>0</v>
      </c>
      <c r="L173" s="107">
        <f t="shared" ca="1" si="42"/>
        <v>0</v>
      </c>
      <c r="M173" s="107"/>
      <c r="N173" s="116">
        <f t="shared" ca="1" si="43"/>
        <v>0</v>
      </c>
      <c r="O173" s="116">
        <f t="shared" ca="1" si="44"/>
        <v>0</v>
      </c>
      <c r="P173" s="116">
        <f t="shared" ca="1" si="45"/>
        <v>0</v>
      </c>
      <c r="Q173" s="116">
        <f t="shared" ca="1" si="46"/>
        <v>0</v>
      </c>
      <c r="R173" s="116">
        <f t="shared" ca="1" si="47"/>
        <v>0</v>
      </c>
      <c r="S173" s="116">
        <f t="shared" ca="1" si="48"/>
        <v>0</v>
      </c>
      <c r="T173" s="116">
        <f t="shared" ca="1" si="49"/>
        <v>0</v>
      </c>
      <c r="U173" s="116">
        <f t="shared" ca="1" si="50"/>
        <v>0</v>
      </c>
      <c r="V173" s="76"/>
      <c r="W173" s="81" t="s">
        <v>1221</v>
      </c>
      <c r="X173" s="119" t="s">
        <v>2051</v>
      </c>
      <c r="Y173" s="120" t="s">
        <v>1486</v>
      </c>
      <c r="Z173" s="120" t="s">
        <v>1486</v>
      </c>
      <c r="AA173" s="120" t="s">
        <v>1486</v>
      </c>
      <c r="AB173" s="120" t="s">
        <v>1486</v>
      </c>
      <c r="AC173" s="76"/>
      <c r="AD173" s="76"/>
      <c r="AE173" s="81" t="s">
        <v>2061</v>
      </c>
      <c r="AF173" s="119" t="s">
        <v>2062</v>
      </c>
      <c r="AG173" s="120" t="s">
        <v>1486</v>
      </c>
      <c r="AH173" s="120" t="s">
        <v>1486</v>
      </c>
      <c r="AI173" s="120" t="s">
        <v>1486</v>
      </c>
      <c r="AJ173" s="120" t="s">
        <v>1486</v>
      </c>
    </row>
    <row r="174" spans="1:36" s="81" customFormat="1" ht="12" customHeight="1" x14ac:dyDescent="0.25">
      <c r="A174" s="103" t="s">
        <v>1740</v>
      </c>
      <c r="B174" s="104">
        <v>20.59</v>
      </c>
      <c r="C174" s="115">
        <f>IF(ISNUMBER(SUMIF(REGION!$B$5:$B$356,'REGION INN'!$B174,REGION!$Z$5:$Z$356)),SUMIF(REGION!$B$5:$B$356,'REGION INN'!$B174,REGION!$Z$5:$Z$356),0)</f>
        <v>0</v>
      </c>
      <c r="D174" s="107">
        <f t="shared" ca="1" si="35"/>
        <v>0</v>
      </c>
      <c r="E174" s="107">
        <f t="shared" ca="1" si="36"/>
        <v>0</v>
      </c>
      <c r="F174" s="107">
        <f t="shared" ca="1" si="37"/>
        <v>0</v>
      </c>
      <c r="G174" s="107">
        <f t="shared" ca="1" si="38"/>
        <v>0</v>
      </c>
      <c r="H174" s="115">
        <f>IF(ISNUMBER(SUMIF(REGION!$B$5:$B$356,'REGION INN'!$B174,REGION!$AR$5:$AR$356)),SUMIF(REGION!$B$5:$B$356,'REGION INN'!$B174,REGION!$AR$5:$AR$356),0)</f>
        <v>0</v>
      </c>
      <c r="I174" s="107">
        <f t="shared" ca="1" si="39"/>
        <v>0</v>
      </c>
      <c r="J174" s="107">
        <f t="shared" ca="1" si="40"/>
        <v>0</v>
      </c>
      <c r="K174" s="107">
        <f t="shared" ca="1" si="41"/>
        <v>0</v>
      </c>
      <c r="L174" s="107">
        <f t="shared" ca="1" si="42"/>
        <v>0</v>
      </c>
      <c r="M174" s="107"/>
      <c r="N174" s="116">
        <f t="shared" ca="1" si="43"/>
        <v>0</v>
      </c>
      <c r="O174" s="116">
        <f t="shared" ca="1" si="44"/>
        <v>0</v>
      </c>
      <c r="P174" s="116">
        <f t="shared" ca="1" si="45"/>
        <v>0</v>
      </c>
      <c r="Q174" s="116">
        <f t="shared" ca="1" si="46"/>
        <v>0</v>
      </c>
      <c r="R174" s="116">
        <f t="shared" ca="1" si="47"/>
        <v>0</v>
      </c>
      <c r="S174" s="116">
        <f t="shared" ca="1" si="48"/>
        <v>0</v>
      </c>
      <c r="T174" s="116">
        <f t="shared" ca="1" si="49"/>
        <v>0</v>
      </c>
      <c r="U174" s="116">
        <f t="shared" ca="1" si="50"/>
        <v>0</v>
      </c>
      <c r="V174" s="76"/>
      <c r="W174" s="81" t="s">
        <v>1221</v>
      </c>
      <c r="X174" s="119" t="s">
        <v>2052</v>
      </c>
      <c r="Y174" s="120" t="s">
        <v>1486</v>
      </c>
      <c r="Z174" s="120" t="s">
        <v>1486</v>
      </c>
      <c r="AA174" s="120" t="s">
        <v>1486</v>
      </c>
      <c r="AB174" s="120" t="s">
        <v>1486</v>
      </c>
      <c r="AC174" s="76"/>
      <c r="AD174" s="76"/>
      <c r="AE174" s="81" t="s">
        <v>1226</v>
      </c>
      <c r="AF174" s="119" t="s">
        <v>314</v>
      </c>
      <c r="AG174" s="114">
        <v>21.428571428571427</v>
      </c>
      <c r="AH174" s="114">
        <v>28.571428571428569</v>
      </c>
      <c r="AI174" s="120" t="s">
        <v>1486</v>
      </c>
      <c r="AJ174" s="120" t="s">
        <v>1486</v>
      </c>
    </row>
    <row r="175" spans="1:36" s="81" customFormat="1" ht="12" customHeight="1" x14ac:dyDescent="0.25">
      <c r="A175" s="103" t="s">
        <v>1152</v>
      </c>
      <c r="B175" s="104">
        <v>20.6</v>
      </c>
      <c r="C175" s="115">
        <f>IF(ISNUMBER(SUMIF(REGION!$B$5:$B$356,'REGION INN'!$B175,REGION!$Z$5:$Z$356)),SUMIF(REGION!$B$5:$B$356,'REGION INN'!$B175,REGION!$Z$5:$Z$356),0)</f>
        <v>0</v>
      </c>
      <c r="D175" s="107">
        <f t="shared" ca="1" si="35"/>
        <v>0</v>
      </c>
      <c r="E175" s="107">
        <f t="shared" ca="1" si="36"/>
        <v>0</v>
      </c>
      <c r="F175" s="107">
        <f t="shared" ca="1" si="37"/>
        <v>0</v>
      </c>
      <c r="G175" s="107">
        <f t="shared" ca="1" si="38"/>
        <v>0</v>
      </c>
      <c r="H175" s="115">
        <f>IF(ISNUMBER(SUMIF(REGION!$B$5:$B$356,'REGION INN'!$B175,REGION!$AR$5:$AR$356)),SUMIF(REGION!$B$5:$B$356,'REGION INN'!$B175,REGION!$AR$5:$AR$356),0)</f>
        <v>0</v>
      </c>
      <c r="I175" s="107">
        <f t="shared" ca="1" si="39"/>
        <v>0</v>
      </c>
      <c r="J175" s="107">
        <f t="shared" ca="1" si="40"/>
        <v>0</v>
      </c>
      <c r="K175" s="107">
        <f t="shared" ca="1" si="41"/>
        <v>0</v>
      </c>
      <c r="L175" s="107">
        <f t="shared" ca="1" si="42"/>
        <v>0</v>
      </c>
      <c r="M175" s="107"/>
      <c r="N175" s="116">
        <f t="shared" ca="1" si="43"/>
        <v>0</v>
      </c>
      <c r="O175" s="116">
        <f t="shared" ca="1" si="44"/>
        <v>0</v>
      </c>
      <c r="P175" s="116">
        <f t="shared" ca="1" si="45"/>
        <v>0</v>
      </c>
      <c r="Q175" s="116">
        <f t="shared" ca="1" si="46"/>
        <v>0</v>
      </c>
      <c r="R175" s="116">
        <f t="shared" ca="1" si="47"/>
        <v>0</v>
      </c>
      <c r="S175" s="116">
        <f t="shared" ca="1" si="48"/>
        <v>0</v>
      </c>
      <c r="T175" s="116">
        <f t="shared" ca="1" si="49"/>
        <v>0</v>
      </c>
      <c r="U175" s="116">
        <f t="shared" ca="1" si="50"/>
        <v>0</v>
      </c>
      <c r="V175" s="76"/>
      <c r="W175" s="81" t="s">
        <v>1222</v>
      </c>
      <c r="X175" s="119" t="s">
        <v>2053</v>
      </c>
      <c r="Y175" s="120" t="s">
        <v>1486</v>
      </c>
      <c r="Z175" s="120" t="s">
        <v>1486</v>
      </c>
      <c r="AA175" s="120" t="s">
        <v>1486</v>
      </c>
      <c r="AB175" s="120">
        <v>100</v>
      </c>
      <c r="AC175" s="76"/>
      <c r="AD175" s="76"/>
      <c r="AE175" s="81" t="s">
        <v>1226</v>
      </c>
      <c r="AF175" s="119" t="s">
        <v>2082</v>
      </c>
      <c r="AG175" s="114">
        <v>21.428571428571427</v>
      </c>
      <c r="AH175" s="114">
        <v>28.571428571428569</v>
      </c>
      <c r="AI175" s="120" t="s">
        <v>1486</v>
      </c>
      <c r="AJ175" s="120" t="s">
        <v>1486</v>
      </c>
    </row>
    <row r="176" spans="1:36" s="81" customFormat="1" ht="12" customHeight="1" x14ac:dyDescent="0.25">
      <c r="A176" s="103" t="s">
        <v>1152</v>
      </c>
      <c r="B176" s="104">
        <v>20.6</v>
      </c>
      <c r="C176" s="115">
        <f>IF(ISNUMBER(SUMIF(REGION!$B$5:$B$356,'REGION INN'!$B176,REGION!$Z$5:$Z$356)),SUMIF(REGION!$B$5:$B$356,'REGION INN'!$B176,REGION!$Z$5:$Z$356),0)</f>
        <v>0</v>
      </c>
      <c r="D176" s="107">
        <f t="shared" ca="1" si="35"/>
        <v>0</v>
      </c>
      <c r="E176" s="107">
        <f t="shared" ca="1" si="36"/>
        <v>0</v>
      </c>
      <c r="F176" s="107">
        <f t="shared" ca="1" si="37"/>
        <v>0</v>
      </c>
      <c r="G176" s="107">
        <f t="shared" ca="1" si="38"/>
        <v>0</v>
      </c>
      <c r="H176" s="115">
        <f>IF(ISNUMBER(SUMIF(REGION!$B$5:$B$356,'REGION INN'!$B176,REGION!$AR$5:$AR$356)),SUMIF(REGION!$B$5:$B$356,'REGION INN'!$B176,REGION!$AR$5:$AR$356),0)</f>
        <v>0</v>
      </c>
      <c r="I176" s="107">
        <f t="shared" ca="1" si="39"/>
        <v>0</v>
      </c>
      <c r="J176" s="107">
        <f t="shared" ca="1" si="40"/>
        <v>0</v>
      </c>
      <c r="K176" s="107">
        <f t="shared" ca="1" si="41"/>
        <v>0</v>
      </c>
      <c r="L176" s="107">
        <f t="shared" ca="1" si="42"/>
        <v>0</v>
      </c>
      <c r="M176" s="107"/>
      <c r="N176" s="116">
        <f t="shared" ca="1" si="43"/>
        <v>0</v>
      </c>
      <c r="O176" s="116">
        <f t="shared" ca="1" si="44"/>
        <v>0</v>
      </c>
      <c r="P176" s="116">
        <f t="shared" ca="1" si="45"/>
        <v>0</v>
      </c>
      <c r="Q176" s="116">
        <f t="shared" ca="1" si="46"/>
        <v>0</v>
      </c>
      <c r="R176" s="116">
        <f t="shared" ca="1" si="47"/>
        <v>0</v>
      </c>
      <c r="S176" s="116">
        <f t="shared" ca="1" si="48"/>
        <v>0</v>
      </c>
      <c r="T176" s="116">
        <f t="shared" ca="1" si="49"/>
        <v>0</v>
      </c>
      <c r="U176" s="116">
        <f t="shared" ca="1" si="50"/>
        <v>0</v>
      </c>
      <c r="V176" s="76"/>
      <c r="W176" s="81" t="s">
        <v>2055</v>
      </c>
      <c r="X176" s="119" t="s">
        <v>2056</v>
      </c>
      <c r="Y176" s="120" t="s">
        <v>1486</v>
      </c>
      <c r="Z176" s="120" t="s">
        <v>1486</v>
      </c>
      <c r="AA176" s="120" t="s">
        <v>1486</v>
      </c>
      <c r="AB176" s="120">
        <v>100</v>
      </c>
      <c r="AC176" s="76"/>
      <c r="AD176" s="76"/>
      <c r="AE176" s="81" t="s">
        <v>1227</v>
      </c>
      <c r="AF176" s="119" t="s">
        <v>2083</v>
      </c>
      <c r="AG176" s="120" t="s">
        <v>1486</v>
      </c>
      <c r="AH176" s="120" t="s">
        <v>1486</v>
      </c>
      <c r="AI176" s="120" t="s">
        <v>1486</v>
      </c>
      <c r="AJ176" s="120" t="s">
        <v>1486</v>
      </c>
    </row>
    <row r="177" spans="1:36" s="81" customFormat="1" ht="12" customHeight="1" x14ac:dyDescent="0.25">
      <c r="A177" s="103" t="s">
        <v>1425</v>
      </c>
      <c r="B177" s="104">
        <v>21</v>
      </c>
      <c r="C177" s="115">
        <f>IF(ISNUMBER(SUMIF(REGION!$B$5:$B$356,'REGION INN'!$B177,REGION!$Z$5:$Z$356)),SUMIF(REGION!$B$5:$B$356,'REGION INN'!$B177,REGION!$Z$5:$Z$356),0)</f>
        <v>2</v>
      </c>
      <c r="D177" s="107">
        <f t="shared" ca="1" si="35"/>
        <v>0</v>
      </c>
      <c r="E177" s="107">
        <f t="shared" ca="1" si="36"/>
        <v>0</v>
      </c>
      <c r="F177" s="107">
        <f t="shared" ca="1" si="37"/>
        <v>0</v>
      </c>
      <c r="G177" s="107">
        <f t="shared" ca="1" si="38"/>
        <v>0</v>
      </c>
      <c r="H177" s="115">
        <f>IF(ISNUMBER(SUMIF(REGION!$B$5:$B$356,'REGION INN'!$B177,REGION!$AR$5:$AR$356)),SUMIF(REGION!$B$5:$B$356,'REGION INN'!$B177,REGION!$AR$5:$AR$356),0)</f>
        <v>3</v>
      </c>
      <c r="I177" s="107">
        <f t="shared" ca="1" si="39"/>
        <v>0</v>
      </c>
      <c r="J177" s="107">
        <f t="shared" ca="1" si="40"/>
        <v>0</v>
      </c>
      <c r="K177" s="107">
        <f t="shared" ca="1" si="41"/>
        <v>0</v>
      </c>
      <c r="L177" s="107">
        <f t="shared" ca="1" si="42"/>
        <v>0</v>
      </c>
      <c r="M177" s="107"/>
      <c r="N177" s="116">
        <f t="shared" ca="1" si="43"/>
        <v>0</v>
      </c>
      <c r="O177" s="116">
        <f t="shared" ca="1" si="44"/>
        <v>0</v>
      </c>
      <c r="P177" s="116">
        <f t="shared" ca="1" si="45"/>
        <v>0</v>
      </c>
      <c r="Q177" s="116">
        <f t="shared" ca="1" si="46"/>
        <v>0</v>
      </c>
      <c r="R177" s="116">
        <f t="shared" ca="1" si="47"/>
        <v>0</v>
      </c>
      <c r="S177" s="116">
        <f t="shared" ca="1" si="48"/>
        <v>0</v>
      </c>
      <c r="T177" s="116">
        <f t="shared" ca="1" si="49"/>
        <v>0</v>
      </c>
      <c r="U177" s="116">
        <f t="shared" ca="1" si="50"/>
        <v>0</v>
      </c>
      <c r="V177" s="76"/>
      <c r="W177" s="81" t="s">
        <v>1223</v>
      </c>
      <c r="X177" s="119">
        <v>33</v>
      </c>
      <c r="Y177" s="120" t="s">
        <v>1486</v>
      </c>
      <c r="Z177" s="120" t="s">
        <v>1486</v>
      </c>
      <c r="AA177" s="120">
        <v>12.5</v>
      </c>
      <c r="AB177" s="120" t="s">
        <v>1486</v>
      </c>
      <c r="AC177" s="76"/>
      <c r="AD177" s="76"/>
      <c r="AE177" s="81" t="s">
        <v>2068</v>
      </c>
      <c r="AF177" s="119" t="s">
        <v>2084</v>
      </c>
      <c r="AG177" s="120" t="s">
        <v>1486</v>
      </c>
      <c r="AH177" s="120" t="s">
        <v>1486</v>
      </c>
      <c r="AI177" s="120" t="s">
        <v>1486</v>
      </c>
      <c r="AJ177" s="120" t="s">
        <v>1486</v>
      </c>
    </row>
    <row r="178" spans="1:36" s="81" customFormat="1" ht="12" customHeight="1" x14ac:dyDescent="0.25">
      <c r="A178" s="103" t="s">
        <v>1153</v>
      </c>
      <c r="B178" s="104">
        <v>21</v>
      </c>
      <c r="C178" s="115">
        <f>IF(ISNUMBER(SUMIF(REGION!$B$5:$B$356,'REGION INN'!$B178,REGION!$Z$5:$Z$356)),SUMIF(REGION!$B$5:$B$356,'REGION INN'!$B178,REGION!$Z$5:$Z$356),0)</f>
        <v>2</v>
      </c>
      <c r="D178" s="107">
        <f t="shared" ca="1" si="35"/>
        <v>0</v>
      </c>
      <c r="E178" s="107">
        <f t="shared" ca="1" si="36"/>
        <v>0</v>
      </c>
      <c r="F178" s="107">
        <f t="shared" ca="1" si="37"/>
        <v>0</v>
      </c>
      <c r="G178" s="107">
        <f t="shared" ca="1" si="38"/>
        <v>0</v>
      </c>
      <c r="H178" s="115">
        <f>IF(ISNUMBER(SUMIF(REGION!$B$5:$B$356,'REGION INN'!$B178,REGION!$AR$5:$AR$356)),SUMIF(REGION!$B$5:$B$356,'REGION INN'!$B178,REGION!$AR$5:$AR$356),0)</f>
        <v>3</v>
      </c>
      <c r="I178" s="107">
        <f t="shared" ca="1" si="39"/>
        <v>0</v>
      </c>
      <c r="J178" s="107">
        <f t="shared" ca="1" si="40"/>
        <v>0</v>
      </c>
      <c r="K178" s="107">
        <f t="shared" ca="1" si="41"/>
        <v>0</v>
      </c>
      <c r="L178" s="107">
        <f t="shared" ca="1" si="42"/>
        <v>0</v>
      </c>
      <c r="M178" s="107"/>
      <c r="N178" s="116">
        <f t="shared" ca="1" si="43"/>
        <v>0</v>
      </c>
      <c r="O178" s="116">
        <f t="shared" ca="1" si="44"/>
        <v>0</v>
      </c>
      <c r="P178" s="116">
        <f t="shared" ca="1" si="45"/>
        <v>0</v>
      </c>
      <c r="Q178" s="116">
        <f t="shared" ca="1" si="46"/>
        <v>0</v>
      </c>
      <c r="R178" s="116">
        <f t="shared" ca="1" si="47"/>
        <v>0</v>
      </c>
      <c r="S178" s="116">
        <f t="shared" ca="1" si="48"/>
        <v>0</v>
      </c>
      <c r="T178" s="116">
        <f t="shared" ca="1" si="49"/>
        <v>0</v>
      </c>
      <c r="U178" s="116">
        <f t="shared" ca="1" si="50"/>
        <v>0</v>
      </c>
      <c r="V178" s="76"/>
      <c r="W178" s="81" t="s">
        <v>1224</v>
      </c>
      <c r="X178" s="119" t="s">
        <v>2058</v>
      </c>
      <c r="Y178" s="120" t="s">
        <v>1486</v>
      </c>
      <c r="Z178" s="120" t="s">
        <v>1486</v>
      </c>
      <c r="AA178" s="120">
        <v>12.5</v>
      </c>
      <c r="AB178" s="120" t="s">
        <v>1486</v>
      </c>
      <c r="AC178" s="76"/>
      <c r="AD178" s="76"/>
      <c r="AE178" s="81" t="s">
        <v>2074</v>
      </c>
      <c r="AF178" s="119" t="s">
        <v>2086</v>
      </c>
      <c r="AG178" s="120" t="s">
        <v>1486</v>
      </c>
      <c r="AH178" s="120" t="s">
        <v>1486</v>
      </c>
      <c r="AI178" s="120" t="s">
        <v>1486</v>
      </c>
      <c r="AJ178" s="120" t="s">
        <v>1486</v>
      </c>
    </row>
    <row r="179" spans="1:36" s="81" customFormat="1" ht="12" customHeight="1" x14ac:dyDescent="0.25">
      <c r="A179" s="103" t="s">
        <v>1154</v>
      </c>
      <c r="B179" s="104">
        <v>21.1</v>
      </c>
      <c r="C179" s="115">
        <f>IF(ISNUMBER(SUMIF(REGION!$B$5:$B$356,'REGION INN'!$B179,REGION!$Z$5:$Z$356)),SUMIF(REGION!$B$5:$B$356,'REGION INN'!$B179,REGION!$Z$5:$Z$356),0)</f>
        <v>0</v>
      </c>
      <c r="D179" s="107">
        <f t="shared" ca="1" si="35"/>
        <v>0</v>
      </c>
      <c r="E179" s="107">
        <f t="shared" ca="1" si="36"/>
        <v>0</v>
      </c>
      <c r="F179" s="107">
        <f t="shared" ca="1" si="37"/>
        <v>0</v>
      </c>
      <c r="G179" s="107">
        <f t="shared" ca="1" si="38"/>
        <v>0</v>
      </c>
      <c r="H179" s="115">
        <f>IF(ISNUMBER(SUMIF(REGION!$B$5:$B$356,'REGION INN'!$B179,REGION!$AR$5:$AR$356)),SUMIF(REGION!$B$5:$B$356,'REGION INN'!$B179,REGION!$AR$5:$AR$356),0)</f>
        <v>0</v>
      </c>
      <c r="I179" s="107">
        <f t="shared" ca="1" si="39"/>
        <v>0</v>
      </c>
      <c r="J179" s="107">
        <f t="shared" ca="1" si="40"/>
        <v>0</v>
      </c>
      <c r="K179" s="107">
        <f t="shared" ca="1" si="41"/>
        <v>0</v>
      </c>
      <c r="L179" s="107">
        <f t="shared" ca="1" si="42"/>
        <v>0</v>
      </c>
      <c r="M179" s="107"/>
      <c r="N179" s="116">
        <f t="shared" ca="1" si="43"/>
        <v>0</v>
      </c>
      <c r="O179" s="116">
        <f t="shared" ca="1" si="44"/>
        <v>0</v>
      </c>
      <c r="P179" s="116">
        <f t="shared" ca="1" si="45"/>
        <v>0</v>
      </c>
      <c r="Q179" s="116">
        <f t="shared" ca="1" si="46"/>
        <v>0</v>
      </c>
      <c r="R179" s="116">
        <f t="shared" ca="1" si="47"/>
        <v>0</v>
      </c>
      <c r="S179" s="116">
        <f t="shared" ca="1" si="48"/>
        <v>0</v>
      </c>
      <c r="T179" s="116">
        <f t="shared" ca="1" si="49"/>
        <v>0</v>
      </c>
      <c r="U179" s="116">
        <f t="shared" ca="1" si="50"/>
        <v>0</v>
      </c>
      <c r="V179" s="76"/>
      <c r="W179" s="81" t="s">
        <v>2061</v>
      </c>
      <c r="X179" s="119" t="s">
        <v>2062</v>
      </c>
      <c r="Y179" s="120" t="s">
        <v>1486</v>
      </c>
      <c r="Z179" s="120" t="s">
        <v>1486</v>
      </c>
      <c r="AA179" s="120">
        <v>16.666666666666664</v>
      </c>
      <c r="AB179" s="120" t="s">
        <v>1486</v>
      </c>
      <c r="AC179" s="76"/>
      <c r="AD179" s="76"/>
      <c r="AE179" s="81" t="s">
        <v>1228</v>
      </c>
      <c r="AF179" s="119" t="s">
        <v>2089</v>
      </c>
      <c r="AG179" s="114">
        <v>40</v>
      </c>
      <c r="AH179" s="114">
        <v>60</v>
      </c>
      <c r="AI179" s="120" t="s">
        <v>1486</v>
      </c>
      <c r="AJ179" s="120" t="s">
        <v>1486</v>
      </c>
    </row>
    <row r="180" spans="1:36" s="81" customFormat="1" ht="12" customHeight="1" x14ac:dyDescent="0.25">
      <c r="A180" s="103" t="s">
        <v>1154</v>
      </c>
      <c r="B180" s="104">
        <v>21.1</v>
      </c>
      <c r="C180" s="115">
        <f>IF(ISNUMBER(SUMIF(REGION!$B$5:$B$356,'REGION INN'!$B180,REGION!$Z$5:$Z$356)),SUMIF(REGION!$B$5:$B$356,'REGION INN'!$B180,REGION!$Z$5:$Z$356),0)</f>
        <v>0</v>
      </c>
      <c r="D180" s="107">
        <f t="shared" ca="1" si="35"/>
        <v>0</v>
      </c>
      <c r="E180" s="107">
        <f t="shared" ca="1" si="36"/>
        <v>0</v>
      </c>
      <c r="F180" s="107">
        <f t="shared" ca="1" si="37"/>
        <v>0</v>
      </c>
      <c r="G180" s="107">
        <f t="shared" ca="1" si="38"/>
        <v>0</v>
      </c>
      <c r="H180" s="115">
        <f>IF(ISNUMBER(SUMIF(REGION!$B$5:$B$356,'REGION INN'!$B180,REGION!$AR$5:$AR$356)),SUMIF(REGION!$B$5:$B$356,'REGION INN'!$B180,REGION!$AR$5:$AR$356),0)</f>
        <v>0</v>
      </c>
      <c r="I180" s="107">
        <f t="shared" ca="1" si="39"/>
        <v>0</v>
      </c>
      <c r="J180" s="107">
        <f t="shared" ca="1" si="40"/>
        <v>0</v>
      </c>
      <c r="K180" s="107">
        <f t="shared" ca="1" si="41"/>
        <v>0</v>
      </c>
      <c r="L180" s="107">
        <f t="shared" ca="1" si="42"/>
        <v>0</v>
      </c>
      <c r="M180" s="107"/>
      <c r="N180" s="116">
        <f t="shared" ca="1" si="43"/>
        <v>0</v>
      </c>
      <c r="O180" s="116">
        <f t="shared" ca="1" si="44"/>
        <v>0</v>
      </c>
      <c r="P180" s="116">
        <f t="shared" ca="1" si="45"/>
        <v>0</v>
      </c>
      <c r="Q180" s="116">
        <f t="shared" ca="1" si="46"/>
        <v>0</v>
      </c>
      <c r="R180" s="116">
        <f t="shared" ca="1" si="47"/>
        <v>0</v>
      </c>
      <c r="S180" s="116">
        <f t="shared" ca="1" si="48"/>
        <v>0</v>
      </c>
      <c r="T180" s="116">
        <f t="shared" ca="1" si="49"/>
        <v>0</v>
      </c>
      <c r="U180" s="116">
        <f t="shared" ca="1" si="50"/>
        <v>0</v>
      </c>
      <c r="V180" s="76"/>
      <c r="W180" s="81" t="s">
        <v>2064</v>
      </c>
      <c r="X180" s="119" t="s">
        <v>2065</v>
      </c>
      <c r="Y180" s="120" t="s">
        <v>1486</v>
      </c>
      <c r="Z180" s="120" t="s">
        <v>1486</v>
      </c>
      <c r="AA180" s="120" t="s">
        <v>1486</v>
      </c>
      <c r="AB180" s="120" t="s">
        <v>1486</v>
      </c>
      <c r="AC180" s="76"/>
      <c r="AD180" s="76"/>
      <c r="AE180" s="81" t="s">
        <v>2090</v>
      </c>
      <c r="AF180" s="119" t="s">
        <v>2091</v>
      </c>
      <c r="AG180" s="114">
        <v>66.666666666666657</v>
      </c>
      <c r="AH180" s="114">
        <v>66.666666666666657</v>
      </c>
      <c r="AI180" s="120" t="s">
        <v>1486</v>
      </c>
      <c r="AJ180" s="120" t="s">
        <v>1486</v>
      </c>
    </row>
    <row r="181" spans="1:36" s="81" customFormat="1" ht="12" customHeight="1" x14ac:dyDescent="0.25">
      <c r="A181" s="103" t="s">
        <v>1155</v>
      </c>
      <c r="B181" s="104">
        <v>21.2</v>
      </c>
      <c r="C181" s="115">
        <f>IF(ISNUMBER(SUMIF(REGION!$B$5:$B$356,'REGION INN'!$B181,REGION!$Z$5:$Z$356)),SUMIF(REGION!$B$5:$B$356,'REGION INN'!$B181,REGION!$Z$5:$Z$356),0)</f>
        <v>2</v>
      </c>
      <c r="D181" s="107">
        <f t="shared" ca="1" si="35"/>
        <v>0</v>
      </c>
      <c r="E181" s="107">
        <f t="shared" ca="1" si="36"/>
        <v>0</v>
      </c>
      <c r="F181" s="107">
        <f t="shared" ca="1" si="37"/>
        <v>0</v>
      </c>
      <c r="G181" s="107">
        <f t="shared" ca="1" si="38"/>
        <v>0</v>
      </c>
      <c r="H181" s="115">
        <f>IF(ISNUMBER(SUMIF(REGION!$B$5:$B$356,'REGION INN'!$B181,REGION!$AR$5:$AR$356)),SUMIF(REGION!$B$5:$B$356,'REGION INN'!$B181,REGION!$AR$5:$AR$356),0)</f>
        <v>3</v>
      </c>
      <c r="I181" s="107">
        <f t="shared" ca="1" si="39"/>
        <v>0</v>
      </c>
      <c r="J181" s="107">
        <f t="shared" ca="1" si="40"/>
        <v>0</v>
      </c>
      <c r="K181" s="107">
        <f t="shared" ca="1" si="41"/>
        <v>0</v>
      </c>
      <c r="L181" s="107">
        <f t="shared" ca="1" si="42"/>
        <v>0</v>
      </c>
      <c r="M181" s="107"/>
      <c r="N181" s="116">
        <f t="shared" ca="1" si="43"/>
        <v>0</v>
      </c>
      <c r="O181" s="116">
        <f t="shared" ca="1" si="44"/>
        <v>0</v>
      </c>
      <c r="P181" s="116">
        <f t="shared" ca="1" si="45"/>
        <v>0</v>
      </c>
      <c r="Q181" s="116">
        <f t="shared" ca="1" si="46"/>
        <v>0</v>
      </c>
      <c r="R181" s="116">
        <f t="shared" ca="1" si="47"/>
        <v>0</v>
      </c>
      <c r="S181" s="116">
        <f t="shared" ca="1" si="48"/>
        <v>0</v>
      </c>
      <c r="T181" s="116">
        <f t="shared" ca="1" si="49"/>
        <v>0</v>
      </c>
      <c r="U181" s="116">
        <f t="shared" ca="1" si="50"/>
        <v>0</v>
      </c>
      <c r="V181" s="76"/>
      <c r="W181" s="81" t="s">
        <v>2078</v>
      </c>
      <c r="X181" s="119" t="s">
        <v>2079</v>
      </c>
      <c r="Y181" s="120" t="s">
        <v>1486</v>
      </c>
      <c r="Z181" s="120" t="s">
        <v>1486</v>
      </c>
      <c r="AA181" s="120" t="s">
        <v>1486</v>
      </c>
      <c r="AB181" s="120" t="s">
        <v>1486</v>
      </c>
      <c r="AC181" s="76"/>
      <c r="AD181" s="76"/>
      <c r="AE181" s="81" t="s">
        <v>2092</v>
      </c>
      <c r="AF181" s="119" t="s">
        <v>2093</v>
      </c>
      <c r="AG181" s="120" t="s">
        <v>1486</v>
      </c>
      <c r="AH181" s="114">
        <v>50</v>
      </c>
      <c r="AI181" s="120" t="s">
        <v>1486</v>
      </c>
      <c r="AJ181" s="120" t="s">
        <v>1486</v>
      </c>
    </row>
    <row r="182" spans="1:36" s="81" customFormat="1" ht="12" customHeight="1" x14ac:dyDescent="0.25">
      <c r="A182" s="103" t="s">
        <v>1155</v>
      </c>
      <c r="B182" s="104">
        <v>21.2</v>
      </c>
      <c r="C182" s="115">
        <f>IF(ISNUMBER(SUMIF(REGION!$B$5:$B$356,'REGION INN'!$B182,REGION!$Z$5:$Z$356)),SUMIF(REGION!$B$5:$B$356,'REGION INN'!$B182,REGION!$Z$5:$Z$356),0)</f>
        <v>2</v>
      </c>
      <c r="D182" s="107">
        <f t="shared" ca="1" si="35"/>
        <v>0</v>
      </c>
      <c r="E182" s="107">
        <f t="shared" ca="1" si="36"/>
        <v>0</v>
      </c>
      <c r="F182" s="107">
        <f t="shared" ca="1" si="37"/>
        <v>0</v>
      </c>
      <c r="G182" s="107">
        <f t="shared" ca="1" si="38"/>
        <v>0</v>
      </c>
      <c r="H182" s="115">
        <f>IF(ISNUMBER(SUMIF(REGION!$B$5:$B$356,'REGION INN'!$B182,REGION!$AR$5:$AR$356)),SUMIF(REGION!$B$5:$B$356,'REGION INN'!$B182,REGION!$AR$5:$AR$356),0)</f>
        <v>3</v>
      </c>
      <c r="I182" s="107">
        <f t="shared" ca="1" si="39"/>
        <v>0</v>
      </c>
      <c r="J182" s="107">
        <f t="shared" ca="1" si="40"/>
        <v>0</v>
      </c>
      <c r="K182" s="107">
        <f t="shared" ca="1" si="41"/>
        <v>0</v>
      </c>
      <c r="L182" s="107">
        <f t="shared" ca="1" si="42"/>
        <v>0</v>
      </c>
      <c r="M182" s="107"/>
      <c r="N182" s="116">
        <f t="shared" ca="1" si="43"/>
        <v>0</v>
      </c>
      <c r="O182" s="116">
        <f t="shared" ca="1" si="44"/>
        <v>0</v>
      </c>
      <c r="P182" s="116">
        <f t="shared" ca="1" si="45"/>
        <v>0</v>
      </c>
      <c r="Q182" s="116">
        <f t="shared" ca="1" si="46"/>
        <v>0</v>
      </c>
      <c r="R182" s="116">
        <f t="shared" ca="1" si="47"/>
        <v>0</v>
      </c>
      <c r="S182" s="116">
        <f t="shared" ca="1" si="48"/>
        <v>0</v>
      </c>
      <c r="T182" s="116">
        <f t="shared" ca="1" si="49"/>
        <v>0</v>
      </c>
      <c r="U182" s="116">
        <f t="shared" ca="1" si="50"/>
        <v>0</v>
      </c>
      <c r="V182" s="76"/>
      <c r="W182" s="81" t="s">
        <v>1226</v>
      </c>
      <c r="X182" s="119" t="s">
        <v>314</v>
      </c>
      <c r="Y182" s="120">
        <v>7.6923076923076925</v>
      </c>
      <c r="Z182" s="120">
        <v>15.384615384615385</v>
      </c>
      <c r="AA182" s="120">
        <v>15.384615384615385</v>
      </c>
      <c r="AB182" s="120">
        <v>7.6923076923076925</v>
      </c>
      <c r="AC182" s="76"/>
      <c r="AD182" s="76"/>
      <c r="AE182" s="81" t="s">
        <v>1229</v>
      </c>
      <c r="AF182" s="119" t="s">
        <v>2094</v>
      </c>
      <c r="AG182" s="114">
        <v>16.666666666666664</v>
      </c>
      <c r="AH182" s="114">
        <v>16.666666666666664</v>
      </c>
      <c r="AI182" s="120" t="s">
        <v>1486</v>
      </c>
      <c r="AJ182" s="120" t="s">
        <v>1486</v>
      </c>
    </row>
    <row r="183" spans="1:36" s="81" customFormat="1" ht="12" customHeight="1" x14ac:dyDescent="0.25">
      <c r="A183" s="103" t="s">
        <v>1760</v>
      </c>
      <c r="B183" s="104" t="s">
        <v>1761</v>
      </c>
      <c r="C183" s="115">
        <f>IF(ISNUMBER(SUMIF(REGION!$B$5:$B$356,'REGION INN'!$B183,REGION!$Z$5:$Z$356)),SUMIF(REGION!$B$5:$B$356,'REGION INN'!$B183,REGION!$Z$5:$Z$356),0)</f>
        <v>0</v>
      </c>
      <c r="D183" s="107">
        <f t="shared" ca="1" si="35"/>
        <v>0</v>
      </c>
      <c r="E183" s="107">
        <f t="shared" ca="1" si="36"/>
        <v>0</v>
      </c>
      <c r="F183" s="107">
        <f t="shared" ca="1" si="37"/>
        <v>0</v>
      </c>
      <c r="G183" s="107">
        <f t="shared" ca="1" si="38"/>
        <v>0</v>
      </c>
      <c r="H183" s="115">
        <f>IF(ISNUMBER(SUMIF(REGION!$B$5:$B$356,'REGION INN'!$B183,REGION!$AR$5:$AR$356)),SUMIF(REGION!$B$5:$B$356,'REGION INN'!$B183,REGION!$AR$5:$AR$356),0)</f>
        <v>0</v>
      </c>
      <c r="I183" s="107">
        <f t="shared" ca="1" si="39"/>
        <v>0</v>
      </c>
      <c r="J183" s="107">
        <f t="shared" ca="1" si="40"/>
        <v>0</v>
      </c>
      <c r="K183" s="107">
        <f t="shared" ca="1" si="41"/>
        <v>0</v>
      </c>
      <c r="L183" s="107">
        <f t="shared" ca="1" si="42"/>
        <v>0</v>
      </c>
      <c r="M183" s="107"/>
      <c r="N183" s="116">
        <f t="shared" ca="1" si="43"/>
        <v>0</v>
      </c>
      <c r="O183" s="116">
        <f t="shared" ca="1" si="44"/>
        <v>0</v>
      </c>
      <c r="P183" s="116">
        <f t="shared" ca="1" si="45"/>
        <v>0</v>
      </c>
      <c r="Q183" s="116">
        <f t="shared" ca="1" si="46"/>
        <v>0</v>
      </c>
      <c r="R183" s="116">
        <f t="shared" ca="1" si="47"/>
        <v>0</v>
      </c>
      <c r="S183" s="116">
        <f t="shared" ca="1" si="48"/>
        <v>0</v>
      </c>
      <c r="T183" s="116">
        <f t="shared" ca="1" si="49"/>
        <v>0</v>
      </c>
      <c r="U183" s="116">
        <f t="shared" ca="1" si="50"/>
        <v>0</v>
      </c>
      <c r="V183" s="76"/>
      <c r="W183" s="81" t="s">
        <v>1226</v>
      </c>
      <c r="X183" s="119">
        <v>35</v>
      </c>
      <c r="Y183" s="120">
        <v>7.6923076923076925</v>
      </c>
      <c r="Z183" s="120">
        <v>15.384615384615385</v>
      </c>
      <c r="AA183" s="120">
        <v>15.384615384615385</v>
      </c>
      <c r="AB183" s="120">
        <v>7.6923076923076925</v>
      </c>
      <c r="AC183" s="76"/>
      <c r="AD183" s="76"/>
      <c r="AE183" s="81" t="s">
        <v>1229</v>
      </c>
      <c r="AF183" s="119" t="s">
        <v>2096</v>
      </c>
      <c r="AG183" s="114">
        <v>16.666666666666664</v>
      </c>
      <c r="AH183" s="114">
        <v>16.666666666666664</v>
      </c>
      <c r="AI183" s="120" t="s">
        <v>1486</v>
      </c>
      <c r="AJ183" s="120" t="s">
        <v>1486</v>
      </c>
    </row>
    <row r="184" spans="1:36" s="81" customFormat="1" ht="12" customHeight="1" x14ac:dyDescent="0.25">
      <c r="A184" s="103" t="s">
        <v>1156</v>
      </c>
      <c r="B184" s="104">
        <v>22</v>
      </c>
      <c r="C184" s="115">
        <f>IF(ISNUMBER(SUMIF(REGION!$B$5:$B$356,'REGION INN'!$B184,REGION!$Z$5:$Z$356)),SUMIF(REGION!$B$5:$B$356,'REGION INN'!$B184,REGION!$Z$5:$Z$356),0)</f>
        <v>40</v>
      </c>
      <c r="D184" s="107">
        <f t="shared" ca="1" si="35"/>
        <v>0</v>
      </c>
      <c r="E184" s="107">
        <f t="shared" ca="1" si="36"/>
        <v>0</v>
      </c>
      <c r="F184" s="107">
        <f t="shared" ca="1" si="37"/>
        <v>0</v>
      </c>
      <c r="G184" s="107">
        <f t="shared" ca="1" si="38"/>
        <v>11.76470588235294</v>
      </c>
      <c r="H184" s="115">
        <f>IF(ISNUMBER(SUMIF(REGION!$B$5:$B$356,'REGION INN'!$B184,REGION!$AR$5:$AR$356)),SUMIF(REGION!$B$5:$B$356,'REGION INN'!$B184,REGION!$AR$5:$AR$356),0)</f>
        <v>34</v>
      </c>
      <c r="I184" s="107">
        <f t="shared" ca="1" si="39"/>
        <v>7.1428571428571423</v>
      </c>
      <c r="J184" s="107">
        <f t="shared" ca="1" si="40"/>
        <v>7.1428571428571423</v>
      </c>
      <c r="K184" s="107">
        <f t="shared" ca="1" si="41"/>
        <v>0</v>
      </c>
      <c r="L184" s="107">
        <f t="shared" ca="1" si="42"/>
        <v>0</v>
      </c>
      <c r="M184" s="107"/>
      <c r="N184" s="116">
        <f t="shared" ca="1" si="43"/>
        <v>0</v>
      </c>
      <c r="O184" s="116">
        <f t="shared" ca="1" si="44"/>
        <v>0</v>
      </c>
      <c r="P184" s="116">
        <f t="shared" ca="1" si="45"/>
        <v>0</v>
      </c>
      <c r="Q184" s="116">
        <f t="shared" ca="1" si="46"/>
        <v>4.7058823529411757</v>
      </c>
      <c r="R184" s="116">
        <f t="shared" ca="1" si="47"/>
        <v>2.4285714285714284</v>
      </c>
      <c r="S184" s="116">
        <f t="shared" ca="1" si="48"/>
        <v>2.4285714285714284</v>
      </c>
      <c r="T184" s="116">
        <f t="shared" ca="1" si="49"/>
        <v>0</v>
      </c>
      <c r="U184" s="116">
        <f t="shared" ca="1" si="50"/>
        <v>0</v>
      </c>
      <c r="V184" s="76"/>
      <c r="W184" s="81" t="s">
        <v>1227</v>
      </c>
      <c r="X184" s="119" t="s">
        <v>2083</v>
      </c>
      <c r="Y184" s="120" t="s">
        <v>1486</v>
      </c>
      <c r="Z184" s="120">
        <v>33.333333333333329</v>
      </c>
      <c r="AA184" s="120">
        <v>33.333333333333329</v>
      </c>
      <c r="AB184" s="120" t="s">
        <v>1486</v>
      </c>
      <c r="AC184" s="76"/>
      <c r="AD184" s="76"/>
      <c r="AE184" s="81" t="s">
        <v>1230</v>
      </c>
      <c r="AF184" s="119" t="s">
        <v>324</v>
      </c>
      <c r="AG184" s="114">
        <v>7.3170731707317067</v>
      </c>
      <c r="AH184" s="114">
        <v>7.3170731707317067</v>
      </c>
      <c r="AI184" s="114">
        <v>2.4390243902439024</v>
      </c>
      <c r="AJ184" s="120" t="s">
        <v>1486</v>
      </c>
    </row>
    <row r="185" spans="1:36" s="81" customFormat="1" ht="12" customHeight="1" x14ac:dyDescent="0.25">
      <c r="A185" s="103" t="s">
        <v>1157</v>
      </c>
      <c r="B185" s="104">
        <v>22.1</v>
      </c>
      <c r="C185" s="115">
        <f>IF(ISNUMBER(SUMIF(REGION!$B$5:$B$356,'REGION INN'!$B185,REGION!$Z$5:$Z$356)),SUMIF(REGION!$B$5:$B$356,'REGION INN'!$B185,REGION!$Z$5:$Z$356),0)</f>
        <v>2</v>
      </c>
      <c r="D185" s="107">
        <f t="shared" ca="1" si="35"/>
        <v>0</v>
      </c>
      <c r="E185" s="107">
        <f t="shared" ca="1" si="36"/>
        <v>0</v>
      </c>
      <c r="F185" s="107">
        <f t="shared" ca="1" si="37"/>
        <v>0</v>
      </c>
      <c r="G185" s="107">
        <f t="shared" ca="1" si="38"/>
        <v>0</v>
      </c>
      <c r="H185" s="115">
        <f>IF(ISNUMBER(SUMIF(REGION!$B$5:$B$356,'REGION INN'!$B185,REGION!$AR$5:$AR$356)),SUMIF(REGION!$B$5:$B$356,'REGION INN'!$B185,REGION!$AR$5:$AR$356),0)</f>
        <v>2</v>
      </c>
      <c r="I185" s="107">
        <f t="shared" ca="1" si="39"/>
        <v>0</v>
      </c>
      <c r="J185" s="107">
        <f t="shared" ca="1" si="40"/>
        <v>0</v>
      </c>
      <c r="K185" s="107">
        <f t="shared" ca="1" si="41"/>
        <v>0</v>
      </c>
      <c r="L185" s="107">
        <f t="shared" ca="1" si="42"/>
        <v>0</v>
      </c>
      <c r="M185" s="107"/>
      <c r="N185" s="116">
        <f t="shared" ca="1" si="43"/>
        <v>0</v>
      </c>
      <c r="O185" s="116">
        <f t="shared" ca="1" si="44"/>
        <v>0</v>
      </c>
      <c r="P185" s="116">
        <f t="shared" ca="1" si="45"/>
        <v>0</v>
      </c>
      <c r="Q185" s="116">
        <f t="shared" ca="1" si="46"/>
        <v>0</v>
      </c>
      <c r="R185" s="116">
        <f t="shared" ca="1" si="47"/>
        <v>0</v>
      </c>
      <c r="S185" s="116">
        <f t="shared" ca="1" si="48"/>
        <v>0</v>
      </c>
      <c r="T185" s="116">
        <f t="shared" ca="1" si="49"/>
        <v>0</v>
      </c>
      <c r="U185" s="116">
        <f t="shared" ca="1" si="50"/>
        <v>0</v>
      </c>
      <c r="V185" s="76"/>
      <c r="W185" s="81" t="s">
        <v>2068</v>
      </c>
      <c r="X185" s="119" t="s">
        <v>2084</v>
      </c>
      <c r="Y185" s="120" t="s">
        <v>1486</v>
      </c>
      <c r="Z185" s="120">
        <v>100</v>
      </c>
      <c r="AA185" s="120" t="s">
        <v>1486</v>
      </c>
      <c r="AB185" s="120" t="s">
        <v>1486</v>
      </c>
      <c r="AC185" s="76"/>
      <c r="AD185" s="76"/>
      <c r="AE185" s="81" t="s">
        <v>1231</v>
      </c>
      <c r="AF185" s="119" t="s">
        <v>2099</v>
      </c>
      <c r="AG185" s="114">
        <v>5.2631578947368416</v>
      </c>
      <c r="AH185" s="114">
        <v>5.2631578947368416</v>
      </c>
      <c r="AI185" s="114">
        <v>5.2631578947368416</v>
      </c>
      <c r="AJ185" s="120" t="s">
        <v>1486</v>
      </c>
    </row>
    <row r="186" spans="1:36" s="81" customFormat="1" ht="12" customHeight="1" x14ac:dyDescent="0.25">
      <c r="A186" s="103" t="s">
        <v>1751</v>
      </c>
      <c r="B186" s="104">
        <v>22.11</v>
      </c>
      <c r="C186" s="115">
        <f>IF(ISNUMBER(SUMIF(REGION!$B$5:$B$356,'REGION INN'!$B186,REGION!$Z$5:$Z$356)),SUMIF(REGION!$B$5:$B$356,'REGION INN'!$B186,REGION!$Z$5:$Z$356),0)</f>
        <v>0</v>
      </c>
      <c r="D186" s="107">
        <f t="shared" ca="1" si="35"/>
        <v>0</v>
      </c>
      <c r="E186" s="107">
        <f t="shared" ca="1" si="36"/>
        <v>0</v>
      </c>
      <c r="F186" s="107">
        <f t="shared" ca="1" si="37"/>
        <v>0</v>
      </c>
      <c r="G186" s="107">
        <f t="shared" ca="1" si="38"/>
        <v>0</v>
      </c>
      <c r="H186" s="115">
        <f>IF(ISNUMBER(SUMIF(REGION!$B$5:$B$356,'REGION INN'!$B186,REGION!$AR$5:$AR$356)),SUMIF(REGION!$B$5:$B$356,'REGION INN'!$B186,REGION!$AR$5:$AR$356),0)</f>
        <v>0</v>
      </c>
      <c r="I186" s="107">
        <f t="shared" ca="1" si="39"/>
        <v>0</v>
      </c>
      <c r="J186" s="107">
        <f t="shared" ca="1" si="40"/>
        <v>0</v>
      </c>
      <c r="K186" s="107">
        <f t="shared" ca="1" si="41"/>
        <v>0</v>
      </c>
      <c r="L186" s="107">
        <f t="shared" ca="1" si="42"/>
        <v>0</v>
      </c>
      <c r="M186" s="107"/>
      <c r="N186" s="116">
        <f t="shared" ca="1" si="43"/>
        <v>0</v>
      </c>
      <c r="O186" s="116">
        <f t="shared" ca="1" si="44"/>
        <v>0</v>
      </c>
      <c r="P186" s="116">
        <f t="shared" ca="1" si="45"/>
        <v>0</v>
      </c>
      <c r="Q186" s="116">
        <f t="shared" ca="1" si="46"/>
        <v>0</v>
      </c>
      <c r="R186" s="116">
        <f t="shared" ca="1" si="47"/>
        <v>0</v>
      </c>
      <c r="S186" s="116">
        <f t="shared" ca="1" si="48"/>
        <v>0</v>
      </c>
      <c r="T186" s="116">
        <f t="shared" ca="1" si="49"/>
        <v>0</v>
      </c>
      <c r="U186" s="116">
        <f t="shared" ca="1" si="50"/>
        <v>0</v>
      </c>
      <c r="V186" s="76"/>
      <c r="W186" s="81" t="s">
        <v>2071</v>
      </c>
      <c r="X186" s="119" t="s">
        <v>2085</v>
      </c>
      <c r="Y186" s="120" t="s">
        <v>1486</v>
      </c>
      <c r="Z186" s="120" t="s">
        <v>1486</v>
      </c>
      <c r="AA186" s="120">
        <v>100</v>
      </c>
      <c r="AB186" s="120" t="s">
        <v>1486</v>
      </c>
      <c r="AC186" s="76"/>
      <c r="AD186" s="76"/>
      <c r="AE186" s="81" t="s">
        <v>1231</v>
      </c>
      <c r="AF186" s="119" t="s">
        <v>2100</v>
      </c>
      <c r="AG186" s="114">
        <v>5.2631578947368416</v>
      </c>
      <c r="AH186" s="114">
        <v>5.2631578947368416</v>
      </c>
      <c r="AI186" s="114">
        <v>5.2631578947368416</v>
      </c>
      <c r="AJ186" s="120" t="s">
        <v>1486</v>
      </c>
    </row>
    <row r="187" spans="1:36" s="81" customFormat="1" ht="12" customHeight="1" x14ac:dyDescent="0.25">
      <c r="A187" s="103" t="s">
        <v>1753</v>
      </c>
      <c r="B187" s="104">
        <v>22.19</v>
      </c>
      <c r="C187" s="115">
        <f>IF(ISNUMBER(SUMIF(REGION!$B$5:$B$356,'REGION INN'!$B187,REGION!$Z$5:$Z$356)),SUMIF(REGION!$B$5:$B$356,'REGION INN'!$B187,REGION!$Z$5:$Z$356),0)</f>
        <v>0</v>
      </c>
      <c r="D187" s="107">
        <f t="shared" ca="1" si="35"/>
        <v>0</v>
      </c>
      <c r="E187" s="107">
        <f t="shared" ca="1" si="36"/>
        <v>0</v>
      </c>
      <c r="F187" s="107">
        <f t="shared" ca="1" si="37"/>
        <v>0</v>
      </c>
      <c r="G187" s="107">
        <f t="shared" ca="1" si="38"/>
        <v>0</v>
      </c>
      <c r="H187" s="115">
        <f>IF(ISNUMBER(SUMIF(REGION!$B$5:$B$356,'REGION INN'!$B187,REGION!$AR$5:$AR$356)),SUMIF(REGION!$B$5:$B$356,'REGION INN'!$B187,REGION!$AR$5:$AR$356),0)</f>
        <v>0</v>
      </c>
      <c r="I187" s="107">
        <f t="shared" ca="1" si="39"/>
        <v>0</v>
      </c>
      <c r="J187" s="107">
        <f t="shared" ca="1" si="40"/>
        <v>0</v>
      </c>
      <c r="K187" s="107">
        <f t="shared" ca="1" si="41"/>
        <v>0</v>
      </c>
      <c r="L187" s="107">
        <f t="shared" ca="1" si="42"/>
        <v>0</v>
      </c>
      <c r="M187" s="107"/>
      <c r="N187" s="116">
        <f t="shared" ca="1" si="43"/>
        <v>0</v>
      </c>
      <c r="O187" s="116">
        <f t="shared" ca="1" si="44"/>
        <v>0</v>
      </c>
      <c r="P187" s="116">
        <f t="shared" ca="1" si="45"/>
        <v>0</v>
      </c>
      <c r="Q187" s="116">
        <f t="shared" ca="1" si="46"/>
        <v>0</v>
      </c>
      <c r="R187" s="116">
        <f t="shared" ca="1" si="47"/>
        <v>0</v>
      </c>
      <c r="S187" s="116">
        <f t="shared" ca="1" si="48"/>
        <v>0</v>
      </c>
      <c r="T187" s="116">
        <f t="shared" ca="1" si="49"/>
        <v>0</v>
      </c>
      <c r="U187" s="116">
        <f t="shared" ca="1" si="50"/>
        <v>0</v>
      </c>
      <c r="V187" s="76"/>
      <c r="W187" s="81" t="s">
        <v>2074</v>
      </c>
      <c r="X187" s="119" t="s">
        <v>2086</v>
      </c>
      <c r="Y187" s="120" t="s">
        <v>1486</v>
      </c>
      <c r="Z187" s="120" t="s">
        <v>1486</v>
      </c>
      <c r="AA187" s="120" t="s">
        <v>1486</v>
      </c>
      <c r="AB187" s="120" t="s">
        <v>1486</v>
      </c>
      <c r="AC187" s="76"/>
      <c r="AD187" s="76"/>
      <c r="AE187" s="81" t="s">
        <v>2087</v>
      </c>
      <c r="AF187" s="119" t="s">
        <v>2101</v>
      </c>
      <c r="AG187" s="114">
        <v>5.2631578947368416</v>
      </c>
      <c r="AH187" s="114">
        <v>5.2631578947368416</v>
      </c>
      <c r="AI187" s="114">
        <v>5.2631578947368416</v>
      </c>
      <c r="AJ187" s="120" t="s">
        <v>1486</v>
      </c>
    </row>
    <row r="188" spans="1:36" s="81" customFormat="1" ht="12" customHeight="1" x14ac:dyDescent="0.25">
      <c r="A188" s="103" t="s">
        <v>1158</v>
      </c>
      <c r="B188" s="104">
        <v>22.2</v>
      </c>
      <c r="C188" s="115">
        <f>IF(ISNUMBER(SUMIF(REGION!$B$5:$B$356,'REGION INN'!$B188,REGION!$Z$5:$Z$356)),SUMIF(REGION!$B$5:$B$356,'REGION INN'!$B188,REGION!$Z$5:$Z$356),0)</f>
        <v>38</v>
      </c>
      <c r="D188" s="107">
        <f t="shared" ca="1" si="35"/>
        <v>0</v>
      </c>
      <c r="E188" s="107">
        <f t="shared" ca="1" si="36"/>
        <v>0</v>
      </c>
      <c r="F188" s="107">
        <f t="shared" ca="1" si="37"/>
        <v>0</v>
      </c>
      <c r="G188" s="107">
        <f t="shared" ca="1" si="38"/>
        <v>12.5</v>
      </c>
      <c r="H188" s="115">
        <f>IF(ISNUMBER(SUMIF(REGION!$B$5:$B$356,'REGION INN'!$B188,REGION!$AR$5:$AR$356)),SUMIF(REGION!$B$5:$B$356,'REGION INN'!$B188,REGION!$AR$5:$AR$356),0)</f>
        <v>32</v>
      </c>
      <c r="I188" s="107">
        <f t="shared" ca="1" si="39"/>
        <v>7.1428571428571423</v>
      </c>
      <c r="J188" s="107">
        <f t="shared" ca="1" si="40"/>
        <v>7.1428571428571423</v>
      </c>
      <c r="K188" s="107">
        <f t="shared" ca="1" si="41"/>
        <v>0</v>
      </c>
      <c r="L188" s="107">
        <f t="shared" ca="1" si="42"/>
        <v>0</v>
      </c>
      <c r="M188" s="107"/>
      <c r="N188" s="116">
        <f t="shared" ca="1" si="43"/>
        <v>0</v>
      </c>
      <c r="O188" s="116">
        <f t="shared" ca="1" si="44"/>
        <v>0</v>
      </c>
      <c r="P188" s="116">
        <f t="shared" ca="1" si="45"/>
        <v>0</v>
      </c>
      <c r="Q188" s="116">
        <f t="shared" ca="1" si="46"/>
        <v>4.75</v>
      </c>
      <c r="R188" s="116">
        <f t="shared" ca="1" si="47"/>
        <v>2.2857142857142856</v>
      </c>
      <c r="S188" s="116">
        <f t="shared" ca="1" si="48"/>
        <v>2.2857142857142856</v>
      </c>
      <c r="T188" s="116">
        <f t="shared" ca="1" si="49"/>
        <v>0</v>
      </c>
      <c r="U188" s="116">
        <f t="shared" ca="1" si="50"/>
        <v>0</v>
      </c>
      <c r="V188" s="76"/>
      <c r="W188" s="81" t="s">
        <v>1228</v>
      </c>
      <c r="X188" s="119" t="s">
        <v>2089</v>
      </c>
      <c r="Y188" s="120" t="s">
        <v>1486</v>
      </c>
      <c r="Z188" s="120" t="s">
        <v>1486</v>
      </c>
      <c r="AA188" s="120" t="s">
        <v>1486</v>
      </c>
      <c r="AB188" s="120">
        <v>50</v>
      </c>
      <c r="AC188" s="76"/>
      <c r="AD188" s="76"/>
      <c r="AE188" s="81" t="s">
        <v>1232</v>
      </c>
      <c r="AF188" s="119" t="s">
        <v>2102</v>
      </c>
      <c r="AG188" s="114">
        <v>50</v>
      </c>
      <c r="AH188" s="114">
        <v>50</v>
      </c>
      <c r="AI188" s="120" t="s">
        <v>1486</v>
      </c>
      <c r="AJ188" s="120" t="s">
        <v>1486</v>
      </c>
    </row>
    <row r="189" spans="1:36" s="81" customFormat="1" ht="12" customHeight="1" x14ac:dyDescent="0.25">
      <c r="A189" s="103" t="s">
        <v>1756</v>
      </c>
      <c r="B189" s="104">
        <v>22.21</v>
      </c>
      <c r="C189" s="115">
        <f>IF(ISNUMBER(SUMIF(REGION!$B$5:$B$356,'REGION INN'!$B189,REGION!$Z$5:$Z$356)),SUMIF(REGION!$B$5:$B$356,'REGION INN'!$B189,REGION!$Z$5:$Z$356),0)</f>
        <v>0</v>
      </c>
      <c r="D189" s="107">
        <f t="shared" ca="1" si="35"/>
        <v>0</v>
      </c>
      <c r="E189" s="107">
        <f t="shared" ca="1" si="36"/>
        <v>0</v>
      </c>
      <c r="F189" s="107">
        <f t="shared" ca="1" si="37"/>
        <v>0</v>
      </c>
      <c r="G189" s="107">
        <f t="shared" ca="1" si="38"/>
        <v>0</v>
      </c>
      <c r="H189" s="115">
        <f>IF(ISNUMBER(SUMIF(REGION!$B$5:$B$356,'REGION INN'!$B189,REGION!$AR$5:$AR$356)),SUMIF(REGION!$B$5:$B$356,'REGION INN'!$B189,REGION!$AR$5:$AR$356),0)</f>
        <v>0</v>
      </c>
      <c r="I189" s="107">
        <f t="shared" ca="1" si="39"/>
        <v>0</v>
      </c>
      <c r="J189" s="107">
        <f t="shared" ca="1" si="40"/>
        <v>20</v>
      </c>
      <c r="K189" s="107">
        <f t="shared" ca="1" si="41"/>
        <v>0</v>
      </c>
      <c r="L189" s="107">
        <f t="shared" ca="1" si="42"/>
        <v>0</v>
      </c>
      <c r="M189" s="107"/>
      <c r="N189" s="116">
        <f t="shared" ca="1" si="43"/>
        <v>0</v>
      </c>
      <c r="O189" s="116">
        <f t="shared" ca="1" si="44"/>
        <v>0</v>
      </c>
      <c r="P189" s="116">
        <f t="shared" ca="1" si="45"/>
        <v>0</v>
      </c>
      <c r="Q189" s="116">
        <f t="shared" ca="1" si="46"/>
        <v>0</v>
      </c>
      <c r="R189" s="116">
        <f t="shared" ca="1" si="47"/>
        <v>0</v>
      </c>
      <c r="S189" s="116">
        <f t="shared" ca="1" si="48"/>
        <v>0</v>
      </c>
      <c r="T189" s="116">
        <f t="shared" ca="1" si="49"/>
        <v>0</v>
      </c>
      <c r="U189" s="116">
        <f t="shared" ca="1" si="50"/>
        <v>0</v>
      </c>
      <c r="V189" s="76"/>
      <c r="W189" s="81" t="s">
        <v>2090</v>
      </c>
      <c r="X189" s="119" t="s">
        <v>2091</v>
      </c>
      <c r="Y189" s="120" t="s">
        <v>1486</v>
      </c>
      <c r="Z189" s="120" t="s">
        <v>1486</v>
      </c>
      <c r="AA189" s="120" t="s">
        <v>1486</v>
      </c>
      <c r="AB189" s="120">
        <v>50</v>
      </c>
      <c r="AC189" s="76"/>
      <c r="AD189" s="76"/>
      <c r="AE189" s="81" t="s">
        <v>1232</v>
      </c>
      <c r="AF189" s="119" t="s">
        <v>2103</v>
      </c>
      <c r="AG189" s="114">
        <v>50</v>
      </c>
      <c r="AH189" s="114">
        <v>50</v>
      </c>
      <c r="AI189" s="120" t="s">
        <v>1486</v>
      </c>
      <c r="AJ189" s="120" t="s">
        <v>1486</v>
      </c>
    </row>
    <row r="190" spans="1:36" s="81" customFormat="1" ht="12" customHeight="1" x14ac:dyDescent="0.25">
      <c r="A190" s="103" t="s">
        <v>1758</v>
      </c>
      <c r="B190" s="104">
        <v>22.22</v>
      </c>
      <c r="C190" s="115">
        <f>IF(ISNUMBER(SUMIF(REGION!$B$5:$B$356,'REGION INN'!$B190,REGION!$Z$5:$Z$356)),SUMIF(REGION!$B$5:$B$356,'REGION INN'!$B190,REGION!$Z$5:$Z$356),0)</f>
        <v>0</v>
      </c>
      <c r="D190" s="107">
        <f t="shared" ca="1" si="35"/>
        <v>0</v>
      </c>
      <c r="E190" s="107">
        <f t="shared" ca="1" si="36"/>
        <v>0</v>
      </c>
      <c r="F190" s="107">
        <f t="shared" ca="1" si="37"/>
        <v>0</v>
      </c>
      <c r="G190" s="107">
        <f t="shared" ca="1" si="38"/>
        <v>50</v>
      </c>
      <c r="H190" s="115">
        <f>IF(ISNUMBER(SUMIF(REGION!$B$5:$B$356,'REGION INN'!$B190,REGION!$AR$5:$AR$356)),SUMIF(REGION!$B$5:$B$356,'REGION INN'!$B190,REGION!$AR$5:$AR$356),0)</f>
        <v>0</v>
      </c>
      <c r="I190" s="107">
        <f t="shared" ca="1" si="39"/>
        <v>50</v>
      </c>
      <c r="J190" s="107">
        <f t="shared" ca="1" si="40"/>
        <v>0</v>
      </c>
      <c r="K190" s="107">
        <f t="shared" ca="1" si="41"/>
        <v>0</v>
      </c>
      <c r="L190" s="107">
        <f t="shared" ca="1" si="42"/>
        <v>0</v>
      </c>
      <c r="M190" s="107"/>
      <c r="N190" s="116">
        <f t="shared" ca="1" si="43"/>
        <v>0</v>
      </c>
      <c r="O190" s="116">
        <f t="shared" ca="1" si="44"/>
        <v>0</v>
      </c>
      <c r="P190" s="116">
        <f t="shared" ca="1" si="45"/>
        <v>0</v>
      </c>
      <c r="Q190" s="116">
        <f t="shared" ca="1" si="46"/>
        <v>0</v>
      </c>
      <c r="R190" s="116">
        <f t="shared" ca="1" si="47"/>
        <v>0</v>
      </c>
      <c r="S190" s="116">
        <f t="shared" ca="1" si="48"/>
        <v>0</v>
      </c>
      <c r="T190" s="116">
        <f t="shared" ca="1" si="49"/>
        <v>0</v>
      </c>
      <c r="U190" s="116">
        <f t="shared" ca="1" si="50"/>
        <v>0</v>
      </c>
      <c r="V190" s="76"/>
      <c r="W190" s="81" t="s">
        <v>1229</v>
      </c>
      <c r="X190" s="119" t="s">
        <v>2094</v>
      </c>
      <c r="Y190" s="120">
        <v>12.5</v>
      </c>
      <c r="Z190" s="120">
        <v>12.5</v>
      </c>
      <c r="AA190" s="120">
        <v>12.5</v>
      </c>
      <c r="AB190" s="120" t="s">
        <v>1486</v>
      </c>
      <c r="AC190" s="76"/>
      <c r="AD190" s="76"/>
      <c r="AE190" s="81" t="s">
        <v>1232</v>
      </c>
      <c r="AF190" s="119" t="s">
        <v>2104</v>
      </c>
      <c r="AG190" s="114">
        <v>50</v>
      </c>
      <c r="AH190" s="114">
        <v>50</v>
      </c>
      <c r="AI190" s="120" t="s">
        <v>1486</v>
      </c>
      <c r="AJ190" s="120" t="s">
        <v>1486</v>
      </c>
    </row>
    <row r="191" spans="1:36" s="81" customFormat="1" ht="12" customHeight="1" x14ac:dyDescent="0.25">
      <c r="A191" s="103" t="s">
        <v>1762</v>
      </c>
      <c r="B191" s="104">
        <v>22.23</v>
      </c>
      <c r="C191" s="115">
        <f>IF(ISNUMBER(SUMIF(REGION!$B$5:$B$356,'REGION INN'!$B191,REGION!$Z$5:$Z$356)),SUMIF(REGION!$B$5:$B$356,'REGION INN'!$B191,REGION!$Z$5:$Z$356),0)</f>
        <v>0</v>
      </c>
      <c r="D191" s="107">
        <f t="shared" ca="1" si="35"/>
        <v>0</v>
      </c>
      <c r="E191" s="107">
        <f t="shared" ca="1" si="36"/>
        <v>0</v>
      </c>
      <c r="F191" s="107">
        <f t="shared" ca="1" si="37"/>
        <v>0</v>
      </c>
      <c r="G191" s="107">
        <f t="shared" ca="1" si="38"/>
        <v>20</v>
      </c>
      <c r="H191" s="115">
        <f>IF(ISNUMBER(SUMIF(REGION!$B$5:$B$356,'REGION INN'!$B191,REGION!$AR$5:$AR$356)),SUMIF(REGION!$B$5:$B$356,'REGION INN'!$B191,REGION!$AR$5:$AR$356),0)</f>
        <v>0</v>
      </c>
      <c r="I191" s="107">
        <f t="shared" ca="1" si="39"/>
        <v>0</v>
      </c>
      <c r="J191" s="107">
        <f t="shared" ca="1" si="40"/>
        <v>0</v>
      </c>
      <c r="K191" s="107">
        <f t="shared" ca="1" si="41"/>
        <v>0</v>
      </c>
      <c r="L191" s="107">
        <f t="shared" ca="1" si="42"/>
        <v>0</v>
      </c>
      <c r="M191" s="107"/>
      <c r="N191" s="116">
        <f t="shared" ca="1" si="43"/>
        <v>0</v>
      </c>
      <c r="O191" s="116">
        <f t="shared" ca="1" si="44"/>
        <v>0</v>
      </c>
      <c r="P191" s="116">
        <f t="shared" ca="1" si="45"/>
        <v>0</v>
      </c>
      <c r="Q191" s="116">
        <f t="shared" ca="1" si="46"/>
        <v>0</v>
      </c>
      <c r="R191" s="116">
        <f t="shared" ca="1" si="47"/>
        <v>0</v>
      </c>
      <c r="S191" s="116">
        <f t="shared" ca="1" si="48"/>
        <v>0</v>
      </c>
      <c r="T191" s="116">
        <f t="shared" ca="1" si="49"/>
        <v>0</v>
      </c>
      <c r="U191" s="116">
        <f t="shared" ca="1" si="50"/>
        <v>0</v>
      </c>
      <c r="V191" s="76"/>
      <c r="W191" s="81" t="s">
        <v>1229</v>
      </c>
      <c r="X191" s="119" t="s">
        <v>2096</v>
      </c>
      <c r="Y191" s="120">
        <v>12.5</v>
      </c>
      <c r="Z191" s="120">
        <v>12.5</v>
      </c>
      <c r="AA191" s="120">
        <v>12.5</v>
      </c>
      <c r="AB191" s="120" t="s">
        <v>1486</v>
      </c>
      <c r="AC191" s="76"/>
      <c r="AD191" s="76"/>
      <c r="AE191" s="81" t="s">
        <v>1233</v>
      </c>
      <c r="AF191" s="119" t="s">
        <v>2106</v>
      </c>
      <c r="AG191" s="114">
        <v>5</v>
      </c>
      <c r="AH191" s="114">
        <v>5</v>
      </c>
      <c r="AI191" s="120" t="s">
        <v>1486</v>
      </c>
      <c r="AJ191" s="120" t="s">
        <v>1486</v>
      </c>
    </row>
    <row r="192" spans="1:36" s="81" customFormat="1" ht="12" customHeight="1" x14ac:dyDescent="0.25">
      <c r="A192" s="103" t="s">
        <v>1764</v>
      </c>
      <c r="B192" s="104">
        <v>22.29</v>
      </c>
      <c r="C192" s="115">
        <f>IF(ISNUMBER(SUMIF(REGION!$B$5:$B$356,'REGION INN'!$B192,REGION!$Z$5:$Z$356)),SUMIF(REGION!$B$5:$B$356,'REGION INN'!$B192,REGION!$Z$5:$Z$356),0)</f>
        <v>0</v>
      </c>
      <c r="D192" s="107">
        <f t="shared" ca="1" si="35"/>
        <v>0</v>
      </c>
      <c r="E192" s="107">
        <f t="shared" ca="1" si="36"/>
        <v>0</v>
      </c>
      <c r="F192" s="107">
        <f t="shared" ca="1" si="37"/>
        <v>0</v>
      </c>
      <c r="G192" s="107">
        <f t="shared" ca="1" si="38"/>
        <v>0</v>
      </c>
      <c r="H192" s="115">
        <f>IF(ISNUMBER(SUMIF(REGION!$B$5:$B$356,'REGION INN'!$B192,REGION!$AR$5:$AR$356)),SUMIF(REGION!$B$5:$B$356,'REGION INN'!$B192,REGION!$AR$5:$AR$356),0)</f>
        <v>0</v>
      </c>
      <c r="I192" s="107">
        <f t="shared" ca="1" si="39"/>
        <v>0</v>
      </c>
      <c r="J192" s="107">
        <f t="shared" ca="1" si="40"/>
        <v>0</v>
      </c>
      <c r="K192" s="107">
        <f t="shared" ca="1" si="41"/>
        <v>0</v>
      </c>
      <c r="L192" s="107">
        <f t="shared" ca="1" si="42"/>
        <v>0</v>
      </c>
      <c r="M192" s="107"/>
      <c r="N192" s="116">
        <f t="shared" ca="1" si="43"/>
        <v>0</v>
      </c>
      <c r="O192" s="116">
        <f t="shared" ca="1" si="44"/>
        <v>0</v>
      </c>
      <c r="P192" s="116">
        <f t="shared" ca="1" si="45"/>
        <v>0</v>
      </c>
      <c r="Q192" s="116">
        <f t="shared" ca="1" si="46"/>
        <v>0</v>
      </c>
      <c r="R192" s="116">
        <f t="shared" ca="1" si="47"/>
        <v>0</v>
      </c>
      <c r="S192" s="116">
        <f t="shared" ca="1" si="48"/>
        <v>0</v>
      </c>
      <c r="T192" s="116">
        <f t="shared" ca="1" si="49"/>
        <v>0</v>
      </c>
      <c r="U192" s="116">
        <f t="shared" ca="1" si="50"/>
        <v>0</v>
      </c>
      <c r="V192" s="76"/>
      <c r="W192" s="81" t="s">
        <v>1230</v>
      </c>
      <c r="X192" s="119" t="s">
        <v>324</v>
      </c>
      <c r="Y192" s="120" t="s">
        <v>1486</v>
      </c>
      <c r="Z192" s="120">
        <v>4.6511627906976747</v>
      </c>
      <c r="AA192" s="120">
        <v>2.3255813953488373</v>
      </c>
      <c r="AB192" s="120">
        <v>2.3255813953488373</v>
      </c>
      <c r="AC192" s="76"/>
      <c r="AD192" s="76"/>
      <c r="AE192" s="81" t="s">
        <v>1234</v>
      </c>
      <c r="AF192" s="119" t="s">
        <v>2107</v>
      </c>
      <c r="AG192" s="114">
        <v>5.8823529411764701</v>
      </c>
      <c r="AH192" s="114">
        <v>5.8823529411764701</v>
      </c>
      <c r="AI192" s="120" t="s">
        <v>1486</v>
      </c>
      <c r="AJ192" s="120" t="s">
        <v>1486</v>
      </c>
    </row>
    <row r="193" spans="1:36" s="81" customFormat="1" ht="12" customHeight="1" x14ac:dyDescent="0.25">
      <c r="A193" s="103" t="s">
        <v>1159</v>
      </c>
      <c r="B193" s="104">
        <v>23</v>
      </c>
      <c r="C193" s="115">
        <f>IF(ISNUMBER(SUMIF(REGION!$B$5:$B$356,'REGION INN'!$B193,REGION!$Z$5:$Z$356)),SUMIF(REGION!$B$5:$B$356,'REGION INN'!$B193,REGION!$Z$5:$Z$356),0)</f>
        <v>90</v>
      </c>
      <c r="D193" s="107">
        <f t="shared" ca="1" si="35"/>
        <v>0</v>
      </c>
      <c r="E193" s="107">
        <f t="shared" ca="1" si="36"/>
        <v>0</v>
      </c>
      <c r="F193" s="107">
        <f t="shared" ca="1" si="37"/>
        <v>0</v>
      </c>
      <c r="G193" s="107">
        <f t="shared" ca="1" si="38"/>
        <v>0</v>
      </c>
      <c r="H193" s="115">
        <f>IF(ISNUMBER(SUMIF(REGION!$B$5:$B$356,'REGION INN'!$B193,REGION!$AR$5:$AR$356)),SUMIF(REGION!$B$5:$B$356,'REGION INN'!$B193,REGION!$AR$5:$AR$356),0)</f>
        <v>73</v>
      </c>
      <c r="I193" s="107">
        <f t="shared" ca="1" si="39"/>
        <v>7.1428571428571423</v>
      </c>
      <c r="J193" s="107">
        <f t="shared" ca="1" si="40"/>
        <v>7.1428571428571423</v>
      </c>
      <c r="K193" s="107">
        <f t="shared" ca="1" si="41"/>
        <v>7.1428571428571423</v>
      </c>
      <c r="L193" s="107">
        <f t="shared" ca="1" si="42"/>
        <v>14.285714285714285</v>
      </c>
      <c r="M193" s="107"/>
      <c r="N193" s="116">
        <f t="shared" ca="1" si="43"/>
        <v>0</v>
      </c>
      <c r="O193" s="116">
        <f t="shared" ca="1" si="44"/>
        <v>0</v>
      </c>
      <c r="P193" s="116">
        <f t="shared" ca="1" si="45"/>
        <v>0</v>
      </c>
      <c r="Q193" s="116">
        <f t="shared" ca="1" si="46"/>
        <v>0</v>
      </c>
      <c r="R193" s="116">
        <f t="shared" ca="1" si="47"/>
        <v>5.2142857142857144</v>
      </c>
      <c r="S193" s="116">
        <f t="shared" ca="1" si="48"/>
        <v>5.2142857142857144</v>
      </c>
      <c r="T193" s="116">
        <f t="shared" ca="1" si="49"/>
        <v>5.2142857142857144</v>
      </c>
      <c r="U193" s="116">
        <f t="shared" ca="1" si="50"/>
        <v>10.428571428571429</v>
      </c>
      <c r="V193" s="76"/>
      <c r="W193" s="81" t="s">
        <v>1231</v>
      </c>
      <c r="X193" s="119">
        <v>36</v>
      </c>
      <c r="Y193" s="120" t="s">
        <v>1486</v>
      </c>
      <c r="Z193" s="120">
        <v>5</v>
      </c>
      <c r="AA193" s="120" t="s">
        <v>1486</v>
      </c>
      <c r="AB193" s="120" t="s">
        <v>1486</v>
      </c>
      <c r="AC193" s="76"/>
      <c r="AD193" s="76"/>
      <c r="AE193" s="81" t="s">
        <v>2097</v>
      </c>
      <c r="AF193" s="119" t="s">
        <v>2108</v>
      </c>
      <c r="AG193" s="114">
        <v>5.8823529411764701</v>
      </c>
      <c r="AH193" s="114">
        <v>5.8823529411764701</v>
      </c>
      <c r="AI193" s="120" t="s">
        <v>1486</v>
      </c>
      <c r="AJ193" s="120" t="s">
        <v>1486</v>
      </c>
    </row>
    <row r="194" spans="1:36" s="81" customFormat="1" ht="12" customHeight="1" x14ac:dyDescent="0.25">
      <c r="A194" s="103" t="s">
        <v>1160</v>
      </c>
      <c r="B194" s="104">
        <v>23.1</v>
      </c>
      <c r="C194" s="115">
        <f>IF(ISNUMBER(SUMIF(REGION!$B$5:$B$356,'REGION INN'!$B194,REGION!$Z$5:$Z$356)),SUMIF(REGION!$B$5:$B$356,'REGION INN'!$B194,REGION!$Z$5:$Z$356),0)</f>
        <v>5</v>
      </c>
      <c r="D194" s="107">
        <f t="shared" ca="1" si="35"/>
        <v>0</v>
      </c>
      <c r="E194" s="107">
        <f t="shared" ca="1" si="36"/>
        <v>0</v>
      </c>
      <c r="F194" s="107">
        <f t="shared" ca="1" si="37"/>
        <v>0</v>
      </c>
      <c r="G194" s="107">
        <f t="shared" ca="1" si="38"/>
        <v>0</v>
      </c>
      <c r="H194" s="115">
        <f>IF(ISNUMBER(SUMIF(REGION!$B$5:$B$356,'REGION INN'!$B194,REGION!$AR$5:$AR$356)),SUMIF(REGION!$B$5:$B$356,'REGION INN'!$B194,REGION!$AR$5:$AR$356),0)</f>
        <v>4</v>
      </c>
      <c r="I194" s="107">
        <f t="shared" ca="1" si="39"/>
        <v>50</v>
      </c>
      <c r="J194" s="107">
        <f t="shared" ca="1" si="40"/>
        <v>0</v>
      </c>
      <c r="K194" s="107">
        <f t="shared" ca="1" si="41"/>
        <v>0</v>
      </c>
      <c r="L194" s="107">
        <f t="shared" ca="1" si="42"/>
        <v>50</v>
      </c>
      <c r="M194" s="107"/>
      <c r="N194" s="116">
        <f t="shared" ca="1" si="43"/>
        <v>0</v>
      </c>
      <c r="O194" s="116">
        <f t="shared" ca="1" si="44"/>
        <v>0</v>
      </c>
      <c r="P194" s="116">
        <f t="shared" ca="1" si="45"/>
        <v>0</v>
      </c>
      <c r="Q194" s="116">
        <f t="shared" ca="1" si="46"/>
        <v>0</v>
      </c>
      <c r="R194" s="116">
        <f t="shared" ca="1" si="47"/>
        <v>2</v>
      </c>
      <c r="S194" s="116">
        <f t="shared" ca="1" si="48"/>
        <v>0</v>
      </c>
      <c r="T194" s="116">
        <f t="shared" ca="1" si="49"/>
        <v>0</v>
      </c>
      <c r="U194" s="116">
        <f t="shared" ca="1" si="50"/>
        <v>2</v>
      </c>
      <c r="V194" s="76"/>
      <c r="W194" s="81" t="s">
        <v>1231</v>
      </c>
      <c r="X194" s="119" t="s">
        <v>2100</v>
      </c>
      <c r="Y194" s="120" t="s">
        <v>1486</v>
      </c>
      <c r="Z194" s="120">
        <v>5</v>
      </c>
      <c r="AA194" s="120" t="s">
        <v>1486</v>
      </c>
      <c r="AB194" s="120" t="s">
        <v>1486</v>
      </c>
      <c r="AC194" s="76"/>
      <c r="AD194" s="76"/>
      <c r="AE194" s="81" t="s">
        <v>1236</v>
      </c>
      <c r="AF194" s="119" t="s">
        <v>2115</v>
      </c>
      <c r="AG194" s="120" t="s">
        <v>1486</v>
      </c>
      <c r="AH194" s="120" t="s">
        <v>1486</v>
      </c>
      <c r="AI194" s="120" t="s">
        <v>1486</v>
      </c>
      <c r="AJ194" s="120" t="s">
        <v>1486</v>
      </c>
    </row>
    <row r="195" spans="1:36" s="81" customFormat="1" ht="12" customHeight="1" x14ac:dyDescent="0.25">
      <c r="A195" s="103" t="s">
        <v>1768</v>
      </c>
      <c r="B195" s="104">
        <v>23.11</v>
      </c>
      <c r="C195" s="115">
        <f>IF(ISNUMBER(SUMIF(REGION!$B$5:$B$356,'REGION INN'!$B195,REGION!$Z$5:$Z$356)),SUMIF(REGION!$B$5:$B$356,'REGION INN'!$B195,REGION!$Z$5:$Z$356),0)</f>
        <v>0</v>
      </c>
      <c r="D195" s="107">
        <f t="shared" ca="1" si="35"/>
        <v>0</v>
      </c>
      <c r="E195" s="107">
        <f t="shared" ca="1" si="36"/>
        <v>0</v>
      </c>
      <c r="F195" s="107">
        <f t="shared" ca="1" si="37"/>
        <v>0</v>
      </c>
      <c r="G195" s="107">
        <f t="shared" ca="1" si="38"/>
        <v>0</v>
      </c>
      <c r="H195" s="115">
        <f>IF(ISNUMBER(SUMIF(REGION!$B$5:$B$356,'REGION INN'!$B195,REGION!$AR$5:$AR$356)),SUMIF(REGION!$B$5:$B$356,'REGION INN'!$B195,REGION!$AR$5:$AR$356),0)</f>
        <v>0</v>
      </c>
      <c r="I195" s="107">
        <f t="shared" ca="1" si="39"/>
        <v>0</v>
      </c>
      <c r="J195" s="107">
        <f t="shared" ca="1" si="40"/>
        <v>0</v>
      </c>
      <c r="K195" s="107">
        <f t="shared" ca="1" si="41"/>
        <v>0</v>
      </c>
      <c r="L195" s="107">
        <f t="shared" ca="1" si="42"/>
        <v>0</v>
      </c>
      <c r="M195" s="107"/>
      <c r="N195" s="116">
        <f t="shared" ca="1" si="43"/>
        <v>0</v>
      </c>
      <c r="O195" s="116">
        <f t="shared" ca="1" si="44"/>
        <v>0</v>
      </c>
      <c r="P195" s="116">
        <f t="shared" ca="1" si="45"/>
        <v>0</v>
      </c>
      <c r="Q195" s="116">
        <f t="shared" ca="1" si="46"/>
        <v>0</v>
      </c>
      <c r="R195" s="116">
        <f t="shared" ca="1" si="47"/>
        <v>0</v>
      </c>
      <c r="S195" s="116">
        <f t="shared" ca="1" si="48"/>
        <v>0</v>
      </c>
      <c r="T195" s="116">
        <f t="shared" ca="1" si="49"/>
        <v>0</v>
      </c>
      <c r="U195" s="116">
        <f t="shared" ca="1" si="50"/>
        <v>0</v>
      </c>
      <c r="V195" s="76"/>
      <c r="W195" s="81" t="s">
        <v>2087</v>
      </c>
      <c r="X195" s="119" t="s">
        <v>2101</v>
      </c>
      <c r="Y195" s="120" t="s">
        <v>1486</v>
      </c>
      <c r="Z195" s="120">
        <v>5</v>
      </c>
      <c r="AA195" s="120" t="s">
        <v>1486</v>
      </c>
      <c r="AB195" s="120" t="s">
        <v>1486</v>
      </c>
      <c r="AC195" s="76"/>
      <c r="AD195" s="76"/>
      <c r="AE195" s="160" t="s">
        <v>2105</v>
      </c>
      <c r="AF195" s="119" t="s">
        <v>2118</v>
      </c>
      <c r="AG195" s="120" t="s">
        <v>1486</v>
      </c>
      <c r="AH195" s="120" t="s">
        <v>1486</v>
      </c>
      <c r="AI195" s="120" t="s">
        <v>1486</v>
      </c>
      <c r="AJ195" s="120" t="s">
        <v>1486</v>
      </c>
    </row>
    <row r="196" spans="1:36" s="81" customFormat="1" ht="12" customHeight="1" x14ac:dyDescent="0.25">
      <c r="A196" s="103" t="s">
        <v>1770</v>
      </c>
      <c r="B196" s="104">
        <v>23.12</v>
      </c>
      <c r="C196" s="115">
        <f>IF(ISNUMBER(SUMIF(REGION!$B$5:$B$356,'REGION INN'!$B196,REGION!$Z$5:$Z$356)),SUMIF(REGION!$B$5:$B$356,'REGION INN'!$B196,REGION!$Z$5:$Z$356),0)</f>
        <v>0</v>
      </c>
      <c r="D196" s="107">
        <f t="shared" ca="1" si="35"/>
        <v>0</v>
      </c>
      <c r="E196" s="107">
        <f t="shared" ca="1" si="36"/>
        <v>0</v>
      </c>
      <c r="F196" s="107">
        <f t="shared" ca="1" si="37"/>
        <v>0</v>
      </c>
      <c r="G196" s="107">
        <f t="shared" ca="1" si="38"/>
        <v>0</v>
      </c>
      <c r="H196" s="115">
        <f>IF(ISNUMBER(SUMIF(REGION!$B$5:$B$356,'REGION INN'!$B196,REGION!$AR$5:$AR$356)),SUMIF(REGION!$B$5:$B$356,'REGION INN'!$B196,REGION!$AR$5:$AR$356),0)</f>
        <v>0</v>
      </c>
      <c r="I196" s="107">
        <f t="shared" ca="1" si="39"/>
        <v>100</v>
      </c>
      <c r="J196" s="107">
        <f t="shared" ca="1" si="40"/>
        <v>0</v>
      </c>
      <c r="K196" s="107">
        <f t="shared" ca="1" si="41"/>
        <v>0</v>
      </c>
      <c r="L196" s="107">
        <f t="shared" ca="1" si="42"/>
        <v>100</v>
      </c>
      <c r="M196" s="107"/>
      <c r="N196" s="116">
        <f t="shared" ca="1" si="43"/>
        <v>0</v>
      </c>
      <c r="O196" s="116">
        <f t="shared" ca="1" si="44"/>
        <v>0</v>
      </c>
      <c r="P196" s="116">
        <f t="shared" ca="1" si="45"/>
        <v>0</v>
      </c>
      <c r="Q196" s="116">
        <f t="shared" ca="1" si="46"/>
        <v>0</v>
      </c>
      <c r="R196" s="116">
        <f t="shared" ca="1" si="47"/>
        <v>0</v>
      </c>
      <c r="S196" s="116">
        <f t="shared" ca="1" si="48"/>
        <v>0</v>
      </c>
      <c r="T196" s="116">
        <f t="shared" ca="1" si="49"/>
        <v>0</v>
      </c>
      <c r="U196" s="116">
        <f t="shared" ca="1" si="50"/>
        <v>0</v>
      </c>
      <c r="V196" s="76"/>
      <c r="W196" s="81" t="s">
        <v>1232</v>
      </c>
      <c r="X196" s="119">
        <v>37</v>
      </c>
      <c r="Y196" s="120" t="s">
        <v>1486</v>
      </c>
      <c r="Z196" s="120" t="s">
        <v>1486</v>
      </c>
      <c r="AA196" s="120" t="s">
        <v>1486</v>
      </c>
      <c r="AB196" s="120" t="s">
        <v>1486</v>
      </c>
      <c r="AC196" s="76"/>
      <c r="AD196" s="76"/>
      <c r="AE196" s="179"/>
      <c r="AF196" s="179"/>
      <c r="AG196" s="179"/>
      <c r="AH196" s="179"/>
      <c r="AI196" s="179"/>
      <c r="AJ196" s="179"/>
    </row>
    <row r="197" spans="1:36" s="81" customFormat="1" ht="12" customHeight="1" x14ac:dyDescent="0.25">
      <c r="A197" s="103" t="s">
        <v>1772</v>
      </c>
      <c r="B197" s="104">
        <v>23.13</v>
      </c>
      <c r="C197" s="115">
        <f>IF(ISNUMBER(SUMIF(REGION!$B$5:$B$356,'REGION INN'!$B197,REGION!$Z$5:$Z$356)),SUMIF(REGION!$B$5:$B$356,'REGION INN'!$B197,REGION!$Z$5:$Z$356),0)</f>
        <v>0</v>
      </c>
      <c r="D197" s="107">
        <f t="shared" ca="1" si="35"/>
        <v>0</v>
      </c>
      <c r="E197" s="107">
        <f t="shared" ca="1" si="36"/>
        <v>0</v>
      </c>
      <c r="F197" s="107">
        <f t="shared" ca="1" si="37"/>
        <v>0</v>
      </c>
      <c r="G197" s="107">
        <f t="shared" ca="1" si="38"/>
        <v>0</v>
      </c>
      <c r="H197" s="115">
        <f>IF(ISNUMBER(SUMIF(REGION!$B$5:$B$356,'REGION INN'!$B197,REGION!$AR$5:$AR$356)),SUMIF(REGION!$B$5:$B$356,'REGION INN'!$B197,REGION!$AR$5:$AR$356),0)</f>
        <v>0</v>
      </c>
      <c r="I197" s="107">
        <f t="shared" ca="1" si="39"/>
        <v>0</v>
      </c>
      <c r="J197" s="107">
        <f t="shared" ca="1" si="40"/>
        <v>0</v>
      </c>
      <c r="K197" s="107">
        <f t="shared" ca="1" si="41"/>
        <v>0</v>
      </c>
      <c r="L197" s="107">
        <f t="shared" ca="1" si="42"/>
        <v>0</v>
      </c>
      <c r="M197" s="107"/>
      <c r="N197" s="116">
        <f t="shared" ca="1" si="43"/>
        <v>0</v>
      </c>
      <c r="O197" s="116">
        <f t="shared" ca="1" si="44"/>
        <v>0</v>
      </c>
      <c r="P197" s="116">
        <f t="shared" ca="1" si="45"/>
        <v>0</v>
      </c>
      <c r="Q197" s="116">
        <f t="shared" ca="1" si="46"/>
        <v>0</v>
      </c>
      <c r="R197" s="116">
        <f t="shared" ca="1" si="47"/>
        <v>0</v>
      </c>
      <c r="S197" s="116">
        <f t="shared" ca="1" si="48"/>
        <v>0</v>
      </c>
      <c r="T197" s="116">
        <f t="shared" ca="1" si="49"/>
        <v>0</v>
      </c>
      <c r="U197" s="116">
        <f t="shared" ca="1" si="50"/>
        <v>0</v>
      </c>
      <c r="V197" s="76"/>
      <c r="W197" s="81" t="s">
        <v>1232</v>
      </c>
      <c r="X197" s="119" t="s">
        <v>2103</v>
      </c>
      <c r="Y197" s="120" t="s">
        <v>1486</v>
      </c>
      <c r="Z197" s="120" t="s">
        <v>1486</v>
      </c>
      <c r="AA197" s="120" t="s">
        <v>1486</v>
      </c>
      <c r="AB197" s="120" t="s">
        <v>1486</v>
      </c>
      <c r="AC197" s="76"/>
      <c r="AD197" s="76"/>
      <c r="AF197" s="80"/>
    </row>
    <row r="198" spans="1:36" s="81" customFormat="1" ht="12" customHeight="1" x14ac:dyDescent="0.25">
      <c r="A198" s="103" t="s">
        <v>1774</v>
      </c>
      <c r="B198" s="104">
        <v>23.14</v>
      </c>
      <c r="C198" s="115">
        <f>IF(ISNUMBER(SUMIF(REGION!$B$5:$B$356,'REGION INN'!$B198,REGION!$Z$5:$Z$356)),SUMIF(REGION!$B$5:$B$356,'REGION INN'!$B198,REGION!$Z$5:$Z$356),0)</f>
        <v>0</v>
      </c>
      <c r="D198" s="107">
        <f t="shared" ca="1" si="35"/>
        <v>0</v>
      </c>
      <c r="E198" s="107">
        <f t="shared" ca="1" si="36"/>
        <v>0</v>
      </c>
      <c r="F198" s="107">
        <f t="shared" ca="1" si="37"/>
        <v>0</v>
      </c>
      <c r="G198" s="107">
        <f t="shared" ca="1" si="38"/>
        <v>0</v>
      </c>
      <c r="H198" s="115">
        <f>IF(ISNUMBER(SUMIF(REGION!$B$5:$B$356,'REGION INN'!$B198,REGION!$AR$5:$AR$356)),SUMIF(REGION!$B$5:$B$356,'REGION INN'!$B198,REGION!$AR$5:$AR$356),0)</f>
        <v>0</v>
      </c>
      <c r="I198" s="107">
        <f t="shared" ca="1" si="39"/>
        <v>0</v>
      </c>
      <c r="J198" s="107">
        <f t="shared" ca="1" si="40"/>
        <v>0</v>
      </c>
      <c r="K198" s="107">
        <f t="shared" ca="1" si="41"/>
        <v>0</v>
      </c>
      <c r="L198" s="107">
        <f t="shared" ca="1" si="42"/>
        <v>0</v>
      </c>
      <c r="M198" s="107"/>
      <c r="N198" s="116">
        <f t="shared" ca="1" si="43"/>
        <v>0</v>
      </c>
      <c r="O198" s="116">
        <f t="shared" ca="1" si="44"/>
        <v>0</v>
      </c>
      <c r="P198" s="116">
        <f t="shared" ca="1" si="45"/>
        <v>0</v>
      </c>
      <c r="Q198" s="116">
        <f t="shared" ca="1" si="46"/>
        <v>0</v>
      </c>
      <c r="R198" s="116">
        <f t="shared" ca="1" si="47"/>
        <v>0</v>
      </c>
      <c r="S198" s="116">
        <f t="shared" ca="1" si="48"/>
        <v>0</v>
      </c>
      <c r="T198" s="116">
        <f t="shared" ca="1" si="49"/>
        <v>0</v>
      </c>
      <c r="U198" s="116">
        <f t="shared" ca="1" si="50"/>
        <v>0</v>
      </c>
      <c r="V198" s="76"/>
      <c r="W198" s="81" t="s">
        <v>1232</v>
      </c>
      <c r="X198" s="119" t="s">
        <v>2104</v>
      </c>
      <c r="Y198" s="120" t="s">
        <v>1486</v>
      </c>
      <c r="Z198" s="120" t="s">
        <v>1486</v>
      </c>
      <c r="AA198" s="120" t="s">
        <v>1486</v>
      </c>
      <c r="AB198" s="120" t="s">
        <v>1486</v>
      </c>
      <c r="AC198" s="76"/>
      <c r="AD198" s="76"/>
      <c r="AF198" s="80"/>
    </row>
    <row r="199" spans="1:36" s="81" customFormat="1" ht="12" customHeight="1" x14ac:dyDescent="0.25">
      <c r="A199" s="103" t="s">
        <v>1776</v>
      </c>
      <c r="B199" s="104">
        <v>23.19</v>
      </c>
      <c r="C199" s="115">
        <f>IF(ISNUMBER(SUMIF(REGION!$B$5:$B$356,'REGION INN'!$B199,REGION!$Z$5:$Z$356)),SUMIF(REGION!$B$5:$B$356,'REGION INN'!$B199,REGION!$Z$5:$Z$356),0)</f>
        <v>0</v>
      </c>
      <c r="D199" s="107">
        <f t="shared" ref="D199:D262" ca="1" si="51">SUMIF($W$6:$W$416,$A199,Y$6:Y$415)</f>
        <v>0</v>
      </c>
      <c r="E199" s="107">
        <f t="shared" ref="E199:E262" ca="1" si="52">SUMIF($W$6:$W$416,$A199,Z$6:Z$415)</f>
        <v>0</v>
      </c>
      <c r="F199" s="107">
        <f t="shared" ref="F199:F262" ca="1" si="53">SUMIF($W$6:$W$416,$A199,AA$6:AA$415)</f>
        <v>0</v>
      </c>
      <c r="G199" s="107">
        <f t="shared" ref="G199:G262" ca="1" si="54">SUMIF($W$6:$W$416,$A199,AB$6:AB$415)</f>
        <v>0</v>
      </c>
      <c r="H199" s="115">
        <f>IF(ISNUMBER(SUMIF(REGION!$B$5:$B$356,'REGION INN'!$B199,REGION!$AR$5:$AR$356)),SUMIF(REGION!$B$5:$B$356,'REGION INN'!$B199,REGION!$AR$5:$AR$356),0)</f>
        <v>0</v>
      </c>
      <c r="I199" s="107">
        <f t="shared" ref="I199:I262" ca="1" si="55">SUMIF($AE$6:$AE$416,$A199,AG$6:AG$415)</f>
        <v>0</v>
      </c>
      <c r="J199" s="107">
        <f t="shared" ref="J199:J262" ca="1" si="56">SUMIF($AE$6:$AE$416,$A199,AH$6:AH$415)</f>
        <v>0</v>
      </c>
      <c r="K199" s="107">
        <f t="shared" ref="K199:K262" ca="1" si="57">SUMIF($AE$6:$AE$416,$A199,AI$6:AI$415)</f>
        <v>0</v>
      </c>
      <c r="L199" s="107">
        <f t="shared" ref="L199:L262" ca="1" si="58">SUMIF($AE$6:$AE$416,$A199,AJ$6:AJ$415)</f>
        <v>0</v>
      </c>
      <c r="M199" s="107"/>
      <c r="N199" s="116">
        <f t="shared" ref="N199:N262" ca="1" si="59">D199/100*$C199</f>
        <v>0</v>
      </c>
      <c r="O199" s="116">
        <f t="shared" ref="O199:O262" ca="1" si="60">E199/100*$C199</f>
        <v>0</v>
      </c>
      <c r="P199" s="116">
        <f t="shared" ref="P199:P262" ca="1" si="61">F199/100*$C199</f>
        <v>0</v>
      </c>
      <c r="Q199" s="116">
        <f t="shared" ref="Q199:Q262" ca="1" si="62">G199/100*$C199</f>
        <v>0</v>
      </c>
      <c r="R199" s="116">
        <f t="shared" ref="R199:R262" ca="1" si="63">I199/100*$H199</f>
        <v>0</v>
      </c>
      <c r="S199" s="116">
        <f t="shared" ref="S199:S262" ca="1" si="64">J199/100*$H199</f>
        <v>0</v>
      </c>
      <c r="T199" s="116">
        <f t="shared" ref="T199:T262" ca="1" si="65">K199/100*$H199</f>
        <v>0</v>
      </c>
      <c r="U199" s="116">
        <f t="shared" ref="U199:U262" ca="1" si="66">L199/100*$H199</f>
        <v>0</v>
      </c>
      <c r="V199" s="76"/>
      <c r="W199" s="81" t="s">
        <v>1233</v>
      </c>
      <c r="X199" s="119">
        <v>38</v>
      </c>
      <c r="Y199" s="120" t="s">
        <v>1486</v>
      </c>
      <c r="Z199" s="120">
        <v>4.7619047619047619</v>
      </c>
      <c r="AA199" s="120">
        <v>4.7619047619047619</v>
      </c>
      <c r="AB199" s="120">
        <v>4.7619047619047619</v>
      </c>
      <c r="AC199" s="76"/>
      <c r="AD199" s="76"/>
      <c r="AF199" s="80"/>
    </row>
    <row r="200" spans="1:36" s="81" customFormat="1" ht="12" customHeight="1" x14ac:dyDescent="0.25">
      <c r="A200" s="103" t="s">
        <v>1161</v>
      </c>
      <c r="B200" s="104">
        <v>23.2</v>
      </c>
      <c r="C200" s="115">
        <f>IF(ISNUMBER(SUMIF(REGION!$B$5:$B$356,'REGION INN'!$B200,REGION!$Z$5:$Z$356)),SUMIF(REGION!$B$5:$B$356,'REGION INN'!$B200,REGION!$Z$5:$Z$356),0)</f>
        <v>0</v>
      </c>
      <c r="D200" s="107">
        <f t="shared" ca="1" si="51"/>
        <v>0</v>
      </c>
      <c r="E200" s="107">
        <f t="shared" ca="1" si="52"/>
        <v>0</v>
      </c>
      <c r="F200" s="107">
        <f t="shared" ca="1" si="53"/>
        <v>0</v>
      </c>
      <c r="G200" s="107">
        <f t="shared" ca="1" si="54"/>
        <v>0</v>
      </c>
      <c r="H200" s="115">
        <f>IF(ISNUMBER(SUMIF(REGION!$B$5:$B$356,'REGION INN'!$B200,REGION!$AR$5:$AR$356)),SUMIF(REGION!$B$5:$B$356,'REGION INN'!$B200,REGION!$AR$5:$AR$356),0)</f>
        <v>0</v>
      </c>
      <c r="I200" s="107">
        <f t="shared" ca="1" si="55"/>
        <v>0</v>
      </c>
      <c r="J200" s="107">
        <f t="shared" ca="1" si="56"/>
        <v>0</v>
      </c>
      <c r="K200" s="107">
        <f t="shared" ca="1" si="57"/>
        <v>0</v>
      </c>
      <c r="L200" s="107">
        <f t="shared" ca="1" si="58"/>
        <v>0</v>
      </c>
      <c r="M200" s="107"/>
      <c r="N200" s="116">
        <f t="shared" ca="1" si="59"/>
        <v>0</v>
      </c>
      <c r="O200" s="116">
        <f t="shared" ca="1" si="60"/>
        <v>0</v>
      </c>
      <c r="P200" s="116">
        <f t="shared" ca="1" si="61"/>
        <v>0</v>
      </c>
      <c r="Q200" s="116">
        <f t="shared" ca="1" si="62"/>
        <v>0</v>
      </c>
      <c r="R200" s="116">
        <f t="shared" ca="1" si="63"/>
        <v>0</v>
      </c>
      <c r="S200" s="116">
        <f t="shared" ca="1" si="64"/>
        <v>0</v>
      </c>
      <c r="T200" s="116">
        <f t="shared" ca="1" si="65"/>
        <v>0</v>
      </c>
      <c r="U200" s="116">
        <f t="shared" ca="1" si="66"/>
        <v>0</v>
      </c>
      <c r="V200" s="76"/>
      <c r="W200" s="81" t="s">
        <v>1234</v>
      </c>
      <c r="X200" s="119" t="s">
        <v>2107</v>
      </c>
      <c r="Y200" s="120" t="s">
        <v>1486</v>
      </c>
      <c r="Z200" s="120">
        <v>5.8823529411764701</v>
      </c>
      <c r="AA200" s="120">
        <v>5.8823529411764701</v>
      </c>
      <c r="AB200" s="120">
        <v>5.8823529411764701</v>
      </c>
      <c r="AC200" s="76"/>
      <c r="AD200" s="76"/>
      <c r="AF200" s="80"/>
    </row>
    <row r="201" spans="1:36" s="81" customFormat="1" ht="12" customHeight="1" x14ac:dyDescent="0.25">
      <c r="A201" s="103" t="s">
        <v>1161</v>
      </c>
      <c r="B201" s="104">
        <v>23.2</v>
      </c>
      <c r="C201" s="115">
        <f>IF(ISNUMBER(SUMIF(REGION!$B$5:$B$356,'REGION INN'!$B201,REGION!$Z$5:$Z$356)),SUMIF(REGION!$B$5:$B$356,'REGION INN'!$B201,REGION!$Z$5:$Z$356),0)</f>
        <v>0</v>
      </c>
      <c r="D201" s="107">
        <f t="shared" ca="1" si="51"/>
        <v>0</v>
      </c>
      <c r="E201" s="107">
        <f t="shared" ca="1" si="52"/>
        <v>0</v>
      </c>
      <c r="F201" s="107">
        <f t="shared" ca="1" si="53"/>
        <v>0</v>
      </c>
      <c r="G201" s="107">
        <f t="shared" ca="1" si="54"/>
        <v>0</v>
      </c>
      <c r="H201" s="115">
        <f>IF(ISNUMBER(SUMIF(REGION!$B$5:$B$356,'REGION INN'!$B201,REGION!$AR$5:$AR$356)),SUMIF(REGION!$B$5:$B$356,'REGION INN'!$B201,REGION!$AR$5:$AR$356),0)</f>
        <v>0</v>
      </c>
      <c r="I201" s="107">
        <f t="shared" ca="1" si="55"/>
        <v>0</v>
      </c>
      <c r="J201" s="107">
        <f t="shared" ca="1" si="56"/>
        <v>0</v>
      </c>
      <c r="K201" s="107">
        <f t="shared" ca="1" si="57"/>
        <v>0</v>
      </c>
      <c r="L201" s="107">
        <f t="shared" ca="1" si="58"/>
        <v>0</v>
      </c>
      <c r="M201" s="107"/>
      <c r="N201" s="116">
        <f t="shared" ca="1" si="59"/>
        <v>0</v>
      </c>
      <c r="O201" s="116">
        <f t="shared" ca="1" si="60"/>
        <v>0</v>
      </c>
      <c r="P201" s="116">
        <f t="shared" ca="1" si="61"/>
        <v>0</v>
      </c>
      <c r="Q201" s="116">
        <f t="shared" ca="1" si="62"/>
        <v>0</v>
      </c>
      <c r="R201" s="116">
        <f t="shared" ca="1" si="63"/>
        <v>0</v>
      </c>
      <c r="S201" s="116">
        <f t="shared" ca="1" si="64"/>
        <v>0</v>
      </c>
      <c r="T201" s="116">
        <f t="shared" ca="1" si="65"/>
        <v>0</v>
      </c>
      <c r="U201" s="116">
        <f t="shared" ca="1" si="66"/>
        <v>0</v>
      </c>
      <c r="V201" s="76"/>
      <c r="W201" s="81" t="s">
        <v>2097</v>
      </c>
      <c r="X201" s="119" t="s">
        <v>2108</v>
      </c>
      <c r="Y201" s="120" t="s">
        <v>1486</v>
      </c>
      <c r="Z201" s="120">
        <v>5.8823529411764701</v>
      </c>
      <c r="AA201" s="120">
        <v>5.8823529411764701</v>
      </c>
      <c r="AB201" s="120">
        <v>5.8823529411764701</v>
      </c>
      <c r="AC201" s="76"/>
      <c r="AD201" s="76"/>
      <c r="AF201" s="80"/>
    </row>
    <row r="202" spans="1:36" s="81" customFormat="1" ht="12" customHeight="1" x14ac:dyDescent="0.25">
      <c r="A202" s="103" t="s">
        <v>1162</v>
      </c>
      <c r="B202" s="104">
        <v>23.3</v>
      </c>
      <c r="C202" s="115">
        <f>IF(ISNUMBER(SUMIF(REGION!$B$5:$B$356,'REGION INN'!$B202,REGION!$Z$5:$Z$356)),SUMIF(REGION!$B$5:$B$356,'REGION INN'!$B202,REGION!$Z$5:$Z$356),0)</f>
        <v>32</v>
      </c>
      <c r="D202" s="107">
        <f t="shared" ca="1" si="51"/>
        <v>0</v>
      </c>
      <c r="E202" s="107">
        <f t="shared" ca="1" si="52"/>
        <v>0</v>
      </c>
      <c r="F202" s="107">
        <f t="shared" ca="1" si="53"/>
        <v>0</v>
      </c>
      <c r="G202" s="107">
        <f t="shared" ca="1" si="54"/>
        <v>0</v>
      </c>
      <c r="H202" s="115">
        <f>IF(ISNUMBER(SUMIF(REGION!$B$5:$B$356,'REGION INN'!$B202,REGION!$AR$5:$AR$356)),SUMIF(REGION!$B$5:$B$356,'REGION INN'!$B202,REGION!$AR$5:$AR$356),0)</f>
        <v>28</v>
      </c>
      <c r="I202" s="107">
        <f t="shared" ca="1" si="55"/>
        <v>0</v>
      </c>
      <c r="J202" s="107">
        <f t="shared" ca="1" si="56"/>
        <v>0</v>
      </c>
      <c r="K202" s="107">
        <f t="shared" ca="1" si="57"/>
        <v>0</v>
      </c>
      <c r="L202" s="107">
        <f t="shared" ca="1" si="58"/>
        <v>0</v>
      </c>
      <c r="M202" s="107"/>
      <c r="N202" s="116">
        <f t="shared" ca="1" si="59"/>
        <v>0</v>
      </c>
      <c r="O202" s="116">
        <f t="shared" ca="1" si="60"/>
        <v>0</v>
      </c>
      <c r="P202" s="116">
        <f t="shared" ca="1" si="61"/>
        <v>0</v>
      </c>
      <c r="Q202" s="116">
        <f t="shared" ca="1" si="62"/>
        <v>0</v>
      </c>
      <c r="R202" s="116">
        <f t="shared" ca="1" si="63"/>
        <v>0</v>
      </c>
      <c r="S202" s="116">
        <f t="shared" ca="1" si="64"/>
        <v>0</v>
      </c>
      <c r="T202" s="116">
        <f t="shared" ca="1" si="65"/>
        <v>0</v>
      </c>
      <c r="U202" s="116">
        <f t="shared" ca="1" si="66"/>
        <v>0</v>
      </c>
      <c r="V202" s="76"/>
      <c r="W202" s="81" t="s">
        <v>1236</v>
      </c>
      <c r="X202" s="119" t="s">
        <v>2115</v>
      </c>
      <c r="Y202" s="120" t="s">
        <v>1486</v>
      </c>
      <c r="Z202" s="120" t="s">
        <v>1486</v>
      </c>
      <c r="AA202" s="120" t="s">
        <v>1486</v>
      </c>
      <c r="AB202" s="120" t="s">
        <v>1486</v>
      </c>
      <c r="AC202" s="76"/>
      <c r="AD202" s="76"/>
      <c r="AF202" s="80"/>
    </row>
    <row r="203" spans="1:36" s="81" customFormat="1" ht="12" customHeight="1" x14ac:dyDescent="0.25">
      <c r="A203" s="103" t="s">
        <v>1781</v>
      </c>
      <c r="B203" s="104">
        <v>23.31</v>
      </c>
      <c r="C203" s="115">
        <f>IF(ISNUMBER(SUMIF(REGION!$B$5:$B$356,'REGION INN'!$B203,REGION!$Z$5:$Z$356)),SUMIF(REGION!$B$5:$B$356,'REGION INN'!$B203,REGION!$Z$5:$Z$356),0)</f>
        <v>0</v>
      </c>
      <c r="D203" s="107">
        <f t="shared" ca="1" si="51"/>
        <v>0</v>
      </c>
      <c r="E203" s="107">
        <f t="shared" ca="1" si="52"/>
        <v>0</v>
      </c>
      <c r="F203" s="107">
        <f t="shared" ca="1" si="53"/>
        <v>0</v>
      </c>
      <c r="G203" s="107">
        <f t="shared" ca="1" si="54"/>
        <v>0</v>
      </c>
      <c r="H203" s="115">
        <f>IF(ISNUMBER(SUMIF(REGION!$B$5:$B$356,'REGION INN'!$B203,REGION!$AR$5:$AR$356)),SUMIF(REGION!$B$5:$B$356,'REGION INN'!$B203,REGION!$AR$5:$AR$356),0)</f>
        <v>0</v>
      </c>
      <c r="I203" s="107">
        <f t="shared" ca="1" si="55"/>
        <v>0</v>
      </c>
      <c r="J203" s="107">
        <f t="shared" ca="1" si="56"/>
        <v>0</v>
      </c>
      <c r="K203" s="107">
        <f t="shared" ca="1" si="57"/>
        <v>0</v>
      </c>
      <c r="L203" s="107">
        <f t="shared" ca="1" si="58"/>
        <v>0</v>
      </c>
      <c r="M203" s="107"/>
      <c r="N203" s="116">
        <f t="shared" ca="1" si="59"/>
        <v>0</v>
      </c>
      <c r="O203" s="116">
        <f t="shared" ca="1" si="60"/>
        <v>0</v>
      </c>
      <c r="P203" s="116">
        <f t="shared" ca="1" si="61"/>
        <v>0</v>
      </c>
      <c r="Q203" s="116">
        <f t="shared" ca="1" si="62"/>
        <v>0</v>
      </c>
      <c r="R203" s="116">
        <f t="shared" ca="1" si="63"/>
        <v>0</v>
      </c>
      <c r="S203" s="116">
        <f t="shared" ca="1" si="64"/>
        <v>0</v>
      </c>
      <c r="T203" s="116">
        <f t="shared" ca="1" si="65"/>
        <v>0</v>
      </c>
      <c r="U203" s="116">
        <f t="shared" ca="1" si="66"/>
        <v>0</v>
      </c>
      <c r="V203" s="76"/>
      <c r="W203" s="160" t="s">
        <v>2105</v>
      </c>
      <c r="X203" s="119" t="s">
        <v>2118</v>
      </c>
      <c r="Y203" s="120" t="s">
        <v>1486</v>
      </c>
      <c r="Z203" s="120" t="s">
        <v>1486</v>
      </c>
      <c r="AA203" s="120" t="s">
        <v>1486</v>
      </c>
      <c r="AB203" s="120" t="s">
        <v>1486</v>
      </c>
      <c r="AC203" s="76"/>
      <c r="AD203" s="76"/>
      <c r="AF203" s="80"/>
    </row>
    <row r="204" spans="1:36" s="81" customFormat="1" ht="12" customHeight="1" x14ac:dyDescent="0.25">
      <c r="A204" s="103" t="s">
        <v>1783</v>
      </c>
      <c r="B204" s="104">
        <v>23.32</v>
      </c>
      <c r="C204" s="115">
        <f>IF(ISNUMBER(SUMIF(REGION!$B$5:$B$356,'REGION INN'!$B204,REGION!$Z$5:$Z$356)),SUMIF(REGION!$B$5:$B$356,'REGION INN'!$B204,REGION!$Z$5:$Z$356),0)</f>
        <v>0</v>
      </c>
      <c r="D204" s="107">
        <f t="shared" ca="1" si="51"/>
        <v>0</v>
      </c>
      <c r="E204" s="107">
        <f t="shared" ca="1" si="52"/>
        <v>0</v>
      </c>
      <c r="F204" s="107">
        <f t="shared" ca="1" si="53"/>
        <v>0</v>
      </c>
      <c r="G204" s="107">
        <f t="shared" ca="1" si="54"/>
        <v>0</v>
      </c>
      <c r="H204" s="115">
        <f>IF(ISNUMBER(SUMIF(REGION!$B$5:$B$356,'REGION INN'!$B204,REGION!$AR$5:$AR$356)),SUMIF(REGION!$B$5:$B$356,'REGION INN'!$B204,REGION!$AR$5:$AR$356),0)</f>
        <v>0</v>
      </c>
      <c r="I204" s="107">
        <f t="shared" ca="1" si="55"/>
        <v>0</v>
      </c>
      <c r="J204" s="107">
        <f t="shared" ca="1" si="56"/>
        <v>0</v>
      </c>
      <c r="K204" s="107">
        <f t="shared" ca="1" si="57"/>
        <v>0</v>
      </c>
      <c r="L204" s="107">
        <f t="shared" ca="1" si="58"/>
        <v>0</v>
      </c>
      <c r="M204" s="107"/>
      <c r="N204" s="116">
        <f t="shared" ca="1" si="59"/>
        <v>0</v>
      </c>
      <c r="O204" s="116">
        <f t="shared" ca="1" si="60"/>
        <v>0</v>
      </c>
      <c r="P204" s="116">
        <f t="shared" ca="1" si="61"/>
        <v>0</v>
      </c>
      <c r="Q204" s="116">
        <f t="shared" ca="1" si="62"/>
        <v>0</v>
      </c>
      <c r="R204" s="116">
        <f t="shared" ca="1" si="63"/>
        <v>0</v>
      </c>
      <c r="S204" s="116">
        <f t="shared" ca="1" si="64"/>
        <v>0</v>
      </c>
      <c r="T204" s="116">
        <f t="shared" ca="1" si="65"/>
        <v>0</v>
      </c>
      <c r="U204" s="116">
        <f t="shared" ca="1" si="66"/>
        <v>0</v>
      </c>
      <c r="V204" s="76"/>
      <c r="W204" s="179"/>
      <c r="X204" s="179"/>
      <c r="Y204" s="179"/>
      <c r="Z204" s="179"/>
      <c r="AA204" s="179"/>
      <c r="AB204" s="179"/>
      <c r="AC204" s="76"/>
      <c r="AD204" s="76"/>
      <c r="AF204" s="80"/>
    </row>
    <row r="205" spans="1:36" s="81" customFormat="1" ht="12" customHeight="1" x14ac:dyDescent="0.25">
      <c r="A205" s="103" t="s">
        <v>1163</v>
      </c>
      <c r="B205" s="104">
        <v>23.4</v>
      </c>
      <c r="C205" s="115">
        <f>IF(ISNUMBER(SUMIF(REGION!$B$5:$B$356,'REGION INN'!$B205,REGION!$Z$5:$Z$356)),SUMIF(REGION!$B$5:$B$356,'REGION INN'!$B205,REGION!$Z$5:$Z$356),0)</f>
        <v>0</v>
      </c>
      <c r="D205" s="107">
        <f t="shared" ca="1" si="51"/>
        <v>0</v>
      </c>
      <c r="E205" s="107">
        <f t="shared" ca="1" si="52"/>
        <v>0</v>
      </c>
      <c r="F205" s="107">
        <f t="shared" ca="1" si="53"/>
        <v>0</v>
      </c>
      <c r="G205" s="107">
        <f t="shared" ca="1" si="54"/>
        <v>0</v>
      </c>
      <c r="H205" s="115">
        <f>IF(ISNUMBER(SUMIF(REGION!$B$5:$B$356,'REGION INN'!$B205,REGION!$AR$5:$AR$356)),SUMIF(REGION!$B$5:$B$356,'REGION INN'!$B205,REGION!$AR$5:$AR$356),0)</f>
        <v>0</v>
      </c>
      <c r="I205" s="107">
        <f t="shared" ca="1" si="55"/>
        <v>0</v>
      </c>
      <c r="J205" s="107">
        <f t="shared" ca="1" si="56"/>
        <v>0</v>
      </c>
      <c r="K205" s="107">
        <f t="shared" ca="1" si="57"/>
        <v>0</v>
      </c>
      <c r="L205" s="107">
        <f t="shared" ca="1" si="58"/>
        <v>0</v>
      </c>
      <c r="M205" s="107"/>
      <c r="N205" s="116">
        <f t="shared" ca="1" si="59"/>
        <v>0</v>
      </c>
      <c r="O205" s="116">
        <f t="shared" ca="1" si="60"/>
        <v>0</v>
      </c>
      <c r="P205" s="116">
        <f t="shared" ca="1" si="61"/>
        <v>0</v>
      </c>
      <c r="Q205" s="116">
        <f t="shared" ca="1" si="62"/>
        <v>0</v>
      </c>
      <c r="R205" s="116">
        <f t="shared" ca="1" si="63"/>
        <v>0</v>
      </c>
      <c r="S205" s="116">
        <f t="shared" ca="1" si="64"/>
        <v>0</v>
      </c>
      <c r="T205" s="116">
        <f t="shared" ca="1" si="65"/>
        <v>0</v>
      </c>
      <c r="U205" s="116">
        <f t="shared" ca="1" si="66"/>
        <v>0</v>
      </c>
      <c r="V205" s="76"/>
      <c r="X205" s="80"/>
      <c r="Y205" s="120"/>
      <c r="Z205" s="120"/>
      <c r="AA205" s="120"/>
      <c r="AB205" s="120"/>
      <c r="AC205" s="76"/>
      <c r="AD205" s="76"/>
      <c r="AF205" s="80"/>
    </row>
    <row r="206" spans="1:36" s="81" customFormat="1" ht="12" customHeight="1" x14ac:dyDescent="0.25">
      <c r="A206" s="103" t="s">
        <v>1786</v>
      </c>
      <c r="B206" s="104">
        <v>23.41</v>
      </c>
      <c r="C206" s="115">
        <f>IF(ISNUMBER(SUMIF(REGION!$B$5:$B$356,'REGION INN'!$B206,REGION!$Z$5:$Z$356)),SUMIF(REGION!$B$5:$B$356,'REGION INN'!$B206,REGION!$Z$5:$Z$356),0)</f>
        <v>0</v>
      </c>
      <c r="D206" s="107">
        <f t="shared" ca="1" si="51"/>
        <v>0</v>
      </c>
      <c r="E206" s="107">
        <f t="shared" ca="1" si="52"/>
        <v>0</v>
      </c>
      <c r="F206" s="107">
        <f t="shared" ca="1" si="53"/>
        <v>0</v>
      </c>
      <c r="G206" s="107">
        <f t="shared" ca="1" si="54"/>
        <v>0</v>
      </c>
      <c r="H206" s="115">
        <f>IF(ISNUMBER(SUMIF(REGION!$B$5:$B$356,'REGION INN'!$B206,REGION!$AR$5:$AR$356)),SUMIF(REGION!$B$5:$B$356,'REGION INN'!$B206,REGION!$AR$5:$AR$356),0)</f>
        <v>0</v>
      </c>
      <c r="I206" s="107">
        <f t="shared" ca="1" si="55"/>
        <v>0</v>
      </c>
      <c r="J206" s="107">
        <f t="shared" ca="1" si="56"/>
        <v>0</v>
      </c>
      <c r="K206" s="107">
        <f t="shared" ca="1" si="57"/>
        <v>0</v>
      </c>
      <c r="L206" s="107">
        <f t="shared" ca="1" si="58"/>
        <v>0</v>
      </c>
      <c r="M206" s="107"/>
      <c r="N206" s="116">
        <f t="shared" ca="1" si="59"/>
        <v>0</v>
      </c>
      <c r="O206" s="116">
        <f t="shared" ca="1" si="60"/>
        <v>0</v>
      </c>
      <c r="P206" s="116">
        <f t="shared" ca="1" si="61"/>
        <v>0</v>
      </c>
      <c r="Q206" s="116">
        <f t="shared" ca="1" si="62"/>
        <v>0</v>
      </c>
      <c r="R206" s="116">
        <f t="shared" ca="1" si="63"/>
        <v>0</v>
      </c>
      <c r="S206" s="116">
        <f t="shared" ca="1" si="64"/>
        <v>0</v>
      </c>
      <c r="T206" s="116">
        <f t="shared" ca="1" si="65"/>
        <v>0</v>
      </c>
      <c r="U206" s="116">
        <f t="shared" ca="1" si="66"/>
        <v>0</v>
      </c>
      <c r="V206" s="76"/>
      <c r="X206" s="119"/>
      <c r="AC206" s="76"/>
      <c r="AD206" s="76"/>
      <c r="AF206" s="80"/>
    </row>
    <row r="207" spans="1:36" s="81" customFormat="1" ht="12" customHeight="1" x14ac:dyDescent="0.25">
      <c r="A207" s="103" t="s">
        <v>1788</v>
      </c>
      <c r="B207" s="104">
        <v>23.42</v>
      </c>
      <c r="C207" s="115">
        <f>IF(ISNUMBER(SUMIF(REGION!$B$5:$B$356,'REGION INN'!$B207,REGION!$Z$5:$Z$356)),SUMIF(REGION!$B$5:$B$356,'REGION INN'!$B207,REGION!$Z$5:$Z$356),0)</f>
        <v>0</v>
      </c>
      <c r="D207" s="107">
        <f t="shared" ca="1" si="51"/>
        <v>0</v>
      </c>
      <c r="E207" s="107">
        <f t="shared" ca="1" si="52"/>
        <v>0</v>
      </c>
      <c r="F207" s="107">
        <f t="shared" ca="1" si="53"/>
        <v>0</v>
      </c>
      <c r="G207" s="107">
        <f t="shared" ca="1" si="54"/>
        <v>0</v>
      </c>
      <c r="H207" s="115">
        <f>IF(ISNUMBER(SUMIF(REGION!$B$5:$B$356,'REGION INN'!$B207,REGION!$AR$5:$AR$356)),SUMIF(REGION!$B$5:$B$356,'REGION INN'!$B207,REGION!$AR$5:$AR$356),0)</f>
        <v>0</v>
      </c>
      <c r="I207" s="107">
        <f t="shared" ca="1" si="55"/>
        <v>0</v>
      </c>
      <c r="J207" s="107">
        <f t="shared" ca="1" si="56"/>
        <v>0</v>
      </c>
      <c r="K207" s="107">
        <f t="shared" ca="1" si="57"/>
        <v>0</v>
      </c>
      <c r="L207" s="107">
        <f t="shared" ca="1" si="58"/>
        <v>0</v>
      </c>
      <c r="M207" s="107"/>
      <c r="N207" s="116">
        <f t="shared" ca="1" si="59"/>
        <v>0</v>
      </c>
      <c r="O207" s="116">
        <f t="shared" ca="1" si="60"/>
        <v>0</v>
      </c>
      <c r="P207" s="116">
        <f t="shared" ca="1" si="61"/>
        <v>0</v>
      </c>
      <c r="Q207" s="116">
        <f t="shared" ca="1" si="62"/>
        <v>0</v>
      </c>
      <c r="R207" s="116">
        <f t="shared" ca="1" si="63"/>
        <v>0</v>
      </c>
      <c r="S207" s="116">
        <f t="shared" ca="1" si="64"/>
        <v>0</v>
      </c>
      <c r="T207" s="116">
        <f t="shared" ca="1" si="65"/>
        <v>0</v>
      </c>
      <c r="U207" s="116">
        <f t="shared" ca="1" si="66"/>
        <v>0</v>
      </c>
      <c r="V207" s="76"/>
      <c r="X207" s="119"/>
      <c r="AC207" s="76"/>
      <c r="AD207" s="76"/>
      <c r="AF207" s="80"/>
    </row>
    <row r="208" spans="1:36" s="81" customFormat="1" ht="12" customHeight="1" x14ac:dyDescent="0.25">
      <c r="A208" s="103" t="s">
        <v>1790</v>
      </c>
      <c r="B208" s="104">
        <v>23.43</v>
      </c>
      <c r="C208" s="115">
        <f>IF(ISNUMBER(SUMIF(REGION!$B$5:$B$356,'REGION INN'!$B208,REGION!$Z$5:$Z$356)),SUMIF(REGION!$B$5:$B$356,'REGION INN'!$B208,REGION!$Z$5:$Z$356),0)</f>
        <v>0</v>
      </c>
      <c r="D208" s="107">
        <f t="shared" ca="1" si="51"/>
        <v>0</v>
      </c>
      <c r="E208" s="107">
        <f t="shared" ca="1" si="52"/>
        <v>0</v>
      </c>
      <c r="F208" s="107">
        <f t="shared" ca="1" si="53"/>
        <v>0</v>
      </c>
      <c r="G208" s="107">
        <f t="shared" ca="1" si="54"/>
        <v>0</v>
      </c>
      <c r="H208" s="115">
        <f>IF(ISNUMBER(SUMIF(REGION!$B$5:$B$356,'REGION INN'!$B208,REGION!$AR$5:$AR$356)),SUMIF(REGION!$B$5:$B$356,'REGION INN'!$B208,REGION!$AR$5:$AR$356),0)</f>
        <v>0</v>
      </c>
      <c r="I208" s="107">
        <f t="shared" ca="1" si="55"/>
        <v>0</v>
      </c>
      <c r="J208" s="107">
        <f t="shared" ca="1" si="56"/>
        <v>0</v>
      </c>
      <c r="K208" s="107">
        <f t="shared" ca="1" si="57"/>
        <v>0</v>
      </c>
      <c r="L208" s="107">
        <f t="shared" ca="1" si="58"/>
        <v>0</v>
      </c>
      <c r="M208" s="107"/>
      <c r="N208" s="116">
        <f t="shared" ca="1" si="59"/>
        <v>0</v>
      </c>
      <c r="O208" s="116">
        <f t="shared" ca="1" si="60"/>
        <v>0</v>
      </c>
      <c r="P208" s="116">
        <f t="shared" ca="1" si="61"/>
        <v>0</v>
      </c>
      <c r="Q208" s="116">
        <f t="shared" ca="1" si="62"/>
        <v>0</v>
      </c>
      <c r="R208" s="116">
        <f t="shared" ca="1" si="63"/>
        <v>0</v>
      </c>
      <c r="S208" s="116">
        <f t="shared" ca="1" si="64"/>
        <v>0</v>
      </c>
      <c r="T208" s="116">
        <f t="shared" ca="1" si="65"/>
        <v>0</v>
      </c>
      <c r="U208" s="116">
        <f t="shared" ca="1" si="66"/>
        <v>0</v>
      </c>
      <c r="V208" s="76"/>
      <c r="X208" s="119"/>
      <c r="AC208" s="76"/>
      <c r="AD208" s="76"/>
      <c r="AF208" s="80"/>
    </row>
    <row r="209" spans="1:36" s="81" customFormat="1" ht="12" customHeight="1" x14ac:dyDescent="0.25">
      <c r="A209" s="103" t="s">
        <v>1792</v>
      </c>
      <c r="B209" s="104">
        <v>23.44</v>
      </c>
      <c r="C209" s="115">
        <f>IF(ISNUMBER(SUMIF(REGION!$B$5:$B$356,'REGION INN'!$B209,REGION!$Z$5:$Z$356)),SUMIF(REGION!$B$5:$B$356,'REGION INN'!$B209,REGION!$Z$5:$Z$356),0)</f>
        <v>0</v>
      </c>
      <c r="D209" s="107">
        <f t="shared" ca="1" si="51"/>
        <v>0</v>
      </c>
      <c r="E209" s="107">
        <f t="shared" ca="1" si="52"/>
        <v>0</v>
      </c>
      <c r="F209" s="107">
        <f t="shared" ca="1" si="53"/>
        <v>0</v>
      </c>
      <c r="G209" s="107">
        <f t="shared" ca="1" si="54"/>
        <v>0</v>
      </c>
      <c r="H209" s="115">
        <f>IF(ISNUMBER(SUMIF(REGION!$B$5:$B$356,'REGION INN'!$B209,REGION!$AR$5:$AR$356)),SUMIF(REGION!$B$5:$B$356,'REGION INN'!$B209,REGION!$AR$5:$AR$356),0)</f>
        <v>0</v>
      </c>
      <c r="I209" s="107">
        <f t="shared" ca="1" si="55"/>
        <v>0</v>
      </c>
      <c r="J209" s="107">
        <f t="shared" ca="1" si="56"/>
        <v>0</v>
      </c>
      <c r="K209" s="107">
        <f t="shared" ca="1" si="57"/>
        <v>0</v>
      </c>
      <c r="L209" s="107">
        <f t="shared" ca="1" si="58"/>
        <v>0</v>
      </c>
      <c r="M209" s="107"/>
      <c r="N209" s="116">
        <f t="shared" ca="1" si="59"/>
        <v>0</v>
      </c>
      <c r="O209" s="116">
        <f t="shared" ca="1" si="60"/>
        <v>0</v>
      </c>
      <c r="P209" s="116">
        <f t="shared" ca="1" si="61"/>
        <v>0</v>
      </c>
      <c r="Q209" s="116">
        <f t="shared" ca="1" si="62"/>
        <v>0</v>
      </c>
      <c r="R209" s="116">
        <f t="shared" ca="1" si="63"/>
        <v>0</v>
      </c>
      <c r="S209" s="116">
        <f t="shared" ca="1" si="64"/>
        <v>0</v>
      </c>
      <c r="T209" s="116">
        <f t="shared" ca="1" si="65"/>
        <v>0</v>
      </c>
      <c r="U209" s="116">
        <f t="shared" ca="1" si="66"/>
        <v>0</v>
      </c>
      <c r="V209" s="76"/>
      <c r="X209" s="119"/>
      <c r="AC209" s="76"/>
      <c r="AD209" s="76"/>
      <c r="AF209" s="80"/>
    </row>
    <row r="210" spans="1:36" s="81" customFormat="1" ht="12" customHeight="1" x14ac:dyDescent="0.25">
      <c r="A210" s="103" t="s">
        <v>1794</v>
      </c>
      <c r="B210" s="104">
        <v>23.49</v>
      </c>
      <c r="C210" s="115">
        <f>IF(ISNUMBER(SUMIF(REGION!$B$5:$B$356,'REGION INN'!$B210,REGION!$Z$5:$Z$356)),SUMIF(REGION!$B$5:$B$356,'REGION INN'!$B210,REGION!$Z$5:$Z$356),0)</f>
        <v>0</v>
      </c>
      <c r="D210" s="107">
        <f t="shared" ca="1" si="51"/>
        <v>0</v>
      </c>
      <c r="E210" s="107">
        <f t="shared" ca="1" si="52"/>
        <v>0</v>
      </c>
      <c r="F210" s="107">
        <f t="shared" ca="1" si="53"/>
        <v>0</v>
      </c>
      <c r="G210" s="107">
        <f t="shared" ca="1" si="54"/>
        <v>0</v>
      </c>
      <c r="H210" s="115">
        <f>IF(ISNUMBER(SUMIF(REGION!$B$5:$B$356,'REGION INN'!$B210,REGION!$AR$5:$AR$356)),SUMIF(REGION!$B$5:$B$356,'REGION INN'!$B210,REGION!$AR$5:$AR$356),0)</f>
        <v>0</v>
      </c>
      <c r="I210" s="107">
        <f t="shared" ca="1" si="55"/>
        <v>0</v>
      </c>
      <c r="J210" s="107">
        <f t="shared" ca="1" si="56"/>
        <v>0</v>
      </c>
      <c r="K210" s="107">
        <f t="shared" ca="1" si="57"/>
        <v>0</v>
      </c>
      <c r="L210" s="107">
        <f t="shared" ca="1" si="58"/>
        <v>0</v>
      </c>
      <c r="M210" s="107"/>
      <c r="N210" s="116">
        <f t="shared" ca="1" si="59"/>
        <v>0</v>
      </c>
      <c r="O210" s="116">
        <f t="shared" ca="1" si="60"/>
        <v>0</v>
      </c>
      <c r="P210" s="116">
        <f t="shared" ca="1" si="61"/>
        <v>0</v>
      </c>
      <c r="Q210" s="116">
        <f t="shared" ca="1" si="62"/>
        <v>0</v>
      </c>
      <c r="R210" s="116">
        <f t="shared" ca="1" si="63"/>
        <v>0</v>
      </c>
      <c r="S210" s="116">
        <f t="shared" ca="1" si="64"/>
        <v>0</v>
      </c>
      <c r="T210" s="116">
        <f t="shared" ca="1" si="65"/>
        <v>0</v>
      </c>
      <c r="U210" s="116">
        <f t="shared" ca="1" si="66"/>
        <v>0</v>
      </c>
      <c r="V210" s="76"/>
      <c r="X210" s="119"/>
      <c r="AC210" s="76"/>
      <c r="AD210" s="76"/>
      <c r="AF210" s="80"/>
    </row>
    <row r="211" spans="1:36" s="81" customFormat="1" ht="12" customHeight="1" x14ac:dyDescent="0.25">
      <c r="A211" s="103" t="s">
        <v>1164</v>
      </c>
      <c r="B211" s="104">
        <v>23.5</v>
      </c>
      <c r="C211" s="115">
        <f>IF(ISNUMBER(SUMIF(REGION!$B$5:$B$356,'REGION INN'!$B211,REGION!$Z$5:$Z$356)),SUMIF(REGION!$B$5:$B$356,'REGION INN'!$B211,REGION!$Z$5:$Z$356),0)</f>
        <v>4</v>
      </c>
      <c r="D211" s="107">
        <f t="shared" ca="1" si="51"/>
        <v>0</v>
      </c>
      <c r="E211" s="107">
        <f t="shared" ca="1" si="52"/>
        <v>0</v>
      </c>
      <c r="F211" s="107">
        <f t="shared" ca="1" si="53"/>
        <v>0</v>
      </c>
      <c r="G211" s="107">
        <f t="shared" ca="1" si="54"/>
        <v>0</v>
      </c>
      <c r="H211" s="115">
        <f>IF(ISNUMBER(SUMIF(REGION!$B$5:$B$356,'REGION INN'!$B211,REGION!$AR$5:$AR$356)),SUMIF(REGION!$B$5:$B$356,'REGION INN'!$B211,REGION!$AR$5:$AR$356),0)</f>
        <v>2</v>
      </c>
      <c r="I211" s="107">
        <f t="shared" ca="1" si="55"/>
        <v>0</v>
      </c>
      <c r="J211" s="107">
        <f t="shared" ca="1" si="56"/>
        <v>0</v>
      </c>
      <c r="K211" s="107">
        <f t="shared" ca="1" si="57"/>
        <v>0</v>
      </c>
      <c r="L211" s="107">
        <f t="shared" ca="1" si="58"/>
        <v>0</v>
      </c>
      <c r="M211" s="107"/>
      <c r="N211" s="116">
        <f t="shared" ca="1" si="59"/>
        <v>0</v>
      </c>
      <c r="O211" s="116">
        <f t="shared" ca="1" si="60"/>
        <v>0</v>
      </c>
      <c r="P211" s="116">
        <f t="shared" ca="1" si="61"/>
        <v>0</v>
      </c>
      <c r="Q211" s="116">
        <f t="shared" ca="1" si="62"/>
        <v>0</v>
      </c>
      <c r="R211" s="116">
        <f t="shared" ca="1" si="63"/>
        <v>0</v>
      </c>
      <c r="S211" s="116">
        <f t="shared" ca="1" si="64"/>
        <v>0</v>
      </c>
      <c r="T211" s="116">
        <f t="shared" ca="1" si="65"/>
        <v>0</v>
      </c>
      <c r="U211" s="116">
        <f t="shared" ca="1" si="66"/>
        <v>0</v>
      </c>
      <c r="V211" s="76"/>
      <c r="X211" s="119"/>
      <c r="AC211" s="76"/>
      <c r="AD211" s="76"/>
      <c r="AF211" s="80"/>
    </row>
    <row r="212" spans="1:36" s="81" customFormat="1" ht="12" customHeight="1" x14ac:dyDescent="0.25">
      <c r="A212" s="103" t="s">
        <v>1796</v>
      </c>
      <c r="B212" s="104">
        <v>23.51</v>
      </c>
      <c r="C212" s="115">
        <f>IF(ISNUMBER(SUMIF(REGION!$B$5:$B$356,'REGION INN'!$B212,REGION!$Z$5:$Z$356)),SUMIF(REGION!$B$5:$B$356,'REGION INN'!$B212,REGION!$Z$5:$Z$356),0)</f>
        <v>0</v>
      </c>
      <c r="D212" s="107">
        <f t="shared" ca="1" si="51"/>
        <v>0</v>
      </c>
      <c r="E212" s="107">
        <f t="shared" ca="1" si="52"/>
        <v>0</v>
      </c>
      <c r="F212" s="107">
        <f t="shared" ca="1" si="53"/>
        <v>0</v>
      </c>
      <c r="G212" s="107">
        <f t="shared" ca="1" si="54"/>
        <v>0</v>
      </c>
      <c r="H212" s="115">
        <f>IF(ISNUMBER(SUMIF(REGION!$B$5:$B$356,'REGION INN'!$B212,REGION!$AR$5:$AR$356)),SUMIF(REGION!$B$5:$B$356,'REGION INN'!$B212,REGION!$AR$5:$AR$356),0)</f>
        <v>0</v>
      </c>
      <c r="I212" s="107">
        <f t="shared" ca="1" si="55"/>
        <v>0</v>
      </c>
      <c r="J212" s="107">
        <f t="shared" ca="1" si="56"/>
        <v>0</v>
      </c>
      <c r="K212" s="107">
        <f t="shared" ca="1" si="57"/>
        <v>0</v>
      </c>
      <c r="L212" s="107">
        <f t="shared" ca="1" si="58"/>
        <v>0</v>
      </c>
      <c r="M212" s="107"/>
      <c r="N212" s="116">
        <f t="shared" ca="1" si="59"/>
        <v>0</v>
      </c>
      <c r="O212" s="116">
        <f t="shared" ca="1" si="60"/>
        <v>0</v>
      </c>
      <c r="P212" s="116">
        <f t="shared" ca="1" si="61"/>
        <v>0</v>
      </c>
      <c r="Q212" s="116">
        <f t="shared" ca="1" si="62"/>
        <v>0</v>
      </c>
      <c r="R212" s="116">
        <f t="shared" ca="1" si="63"/>
        <v>0</v>
      </c>
      <c r="S212" s="116">
        <f t="shared" ca="1" si="64"/>
        <v>0</v>
      </c>
      <c r="T212" s="116">
        <f t="shared" ca="1" si="65"/>
        <v>0</v>
      </c>
      <c r="U212" s="116">
        <f t="shared" ca="1" si="66"/>
        <v>0</v>
      </c>
      <c r="V212" s="76"/>
      <c r="X212" s="119"/>
      <c r="AC212" s="76"/>
      <c r="AD212" s="76"/>
      <c r="AF212" s="80"/>
    </row>
    <row r="213" spans="1:36" s="81" customFormat="1" ht="12" customHeight="1" x14ac:dyDescent="0.25">
      <c r="A213" s="103" t="s">
        <v>1799</v>
      </c>
      <c r="B213" s="104">
        <v>23.52</v>
      </c>
      <c r="C213" s="115">
        <f>IF(ISNUMBER(SUMIF(REGION!$B$5:$B$356,'REGION INN'!$B213,REGION!$Z$5:$Z$356)),SUMIF(REGION!$B$5:$B$356,'REGION INN'!$B213,REGION!$Z$5:$Z$356),0)</f>
        <v>0</v>
      </c>
      <c r="D213" s="107">
        <f t="shared" ca="1" si="51"/>
        <v>0</v>
      </c>
      <c r="E213" s="107">
        <f t="shared" ca="1" si="52"/>
        <v>0</v>
      </c>
      <c r="F213" s="107">
        <f t="shared" ca="1" si="53"/>
        <v>0</v>
      </c>
      <c r="G213" s="107">
        <f t="shared" ca="1" si="54"/>
        <v>0</v>
      </c>
      <c r="H213" s="115">
        <f>IF(ISNUMBER(SUMIF(REGION!$B$5:$B$356,'REGION INN'!$B213,REGION!$AR$5:$AR$356)),SUMIF(REGION!$B$5:$B$356,'REGION INN'!$B213,REGION!$AR$5:$AR$356),0)</f>
        <v>0</v>
      </c>
      <c r="I213" s="107">
        <f t="shared" ca="1" si="55"/>
        <v>0</v>
      </c>
      <c r="J213" s="107">
        <f t="shared" ca="1" si="56"/>
        <v>0</v>
      </c>
      <c r="K213" s="107">
        <f t="shared" ca="1" si="57"/>
        <v>0</v>
      </c>
      <c r="L213" s="107">
        <f t="shared" ca="1" si="58"/>
        <v>0</v>
      </c>
      <c r="M213" s="107"/>
      <c r="N213" s="116">
        <f t="shared" ca="1" si="59"/>
        <v>0</v>
      </c>
      <c r="O213" s="116">
        <f t="shared" ca="1" si="60"/>
        <v>0</v>
      </c>
      <c r="P213" s="116">
        <f t="shared" ca="1" si="61"/>
        <v>0</v>
      </c>
      <c r="Q213" s="116">
        <f t="shared" ca="1" si="62"/>
        <v>0</v>
      </c>
      <c r="R213" s="116">
        <f t="shared" ca="1" si="63"/>
        <v>0</v>
      </c>
      <c r="S213" s="116">
        <f t="shared" ca="1" si="64"/>
        <v>0</v>
      </c>
      <c r="T213" s="116">
        <f t="shared" ca="1" si="65"/>
        <v>0</v>
      </c>
      <c r="U213" s="116">
        <f t="shared" ca="1" si="66"/>
        <v>0</v>
      </c>
      <c r="V213" s="76"/>
      <c r="X213" s="119"/>
      <c r="AC213" s="76"/>
      <c r="AD213" s="76"/>
      <c r="AF213" s="80"/>
    </row>
    <row r="214" spans="1:36" s="81" customFormat="1" ht="12" customHeight="1" x14ac:dyDescent="0.25">
      <c r="A214" s="103" t="s">
        <v>1165</v>
      </c>
      <c r="B214" s="104">
        <v>23.6</v>
      </c>
      <c r="C214" s="115">
        <f>IF(ISNUMBER(SUMIF(REGION!$B$5:$B$356,'REGION INN'!$B214,REGION!$Z$5:$Z$356)),SUMIF(REGION!$B$5:$B$356,'REGION INN'!$B214,REGION!$Z$5:$Z$356),0)</f>
        <v>38</v>
      </c>
      <c r="D214" s="107">
        <f t="shared" ca="1" si="51"/>
        <v>0</v>
      </c>
      <c r="E214" s="107">
        <f t="shared" ca="1" si="52"/>
        <v>0</v>
      </c>
      <c r="F214" s="107">
        <f t="shared" ca="1" si="53"/>
        <v>0</v>
      </c>
      <c r="G214" s="107">
        <f t="shared" ca="1" si="54"/>
        <v>0</v>
      </c>
      <c r="H214" s="115">
        <f>IF(ISNUMBER(SUMIF(REGION!$B$5:$B$356,'REGION INN'!$B214,REGION!$AR$5:$AR$356)),SUMIF(REGION!$B$5:$B$356,'REGION INN'!$B214,REGION!$AR$5:$AR$356),0)</f>
        <v>30</v>
      </c>
      <c r="I214" s="107">
        <f t="shared" ca="1" si="55"/>
        <v>0</v>
      </c>
      <c r="J214" s="107">
        <f t="shared" ca="1" si="56"/>
        <v>8.3333333333333321</v>
      </c>
      <c r="K214" s="107">
        <f t="shared" ca="1" si="57"/>
        <v>8.3333333333333321</v>
      </c>
      <c r="L214" s="107">
        <f t="shared" ca="1" si="58"/>
        <v>16.666666666666664</v>
      </c>
      <c r="M214" s="107"/>
      <c r="N214" s="116">
        <f t="shared" ca="1" si="59"/>
        <v>0</v>
      </c>
      <c r="O214" s="116">
        <f t="shared" ca="1" si="60"/>
        <v>0</v>
      </c>
      <c r="P214" s="116">
        <f t="shared" ca="1" si="61"/>
        <v>0</v>
      </c>
      <c r="Q214" s="116">
        <f t="shared" ca="1" si="62"/>
        <v>0</v>
      </c>
      <c r="R214" s="116">
        <f t="shared" ca="1" si="63"/>
        <v>0</v>
      </c>
      <c r="S214" s="116">
        <f t="shared" ca="1" si="64"/>
        <v>2.4999999999999996</v>
      </c>
      <c r="T214" s="116">
        <f t="shared" ca="1" si="65"/>
        <v>2.4999999999999996</v>
      </c>
      <c r="U214" s="116">
        <f t="shared" ca="1" si="66"/>
        <v>4.9999999999999991</v>
      </c>
      <c r="V214" s="76"/>
      <c r="X214" s="119"/>
      <c r="AC214" s="76"/>
      <c r="AD214" s="76"/>
      <c r="AF214" s="80"/>
    </row>
    <row r="215" spans="1:36" s="81" customFormat="1" ht="12" customHeight="1" x14ac:dyDescent="0.25">
      <c r="A215" s="103" t="s">
        <v>1802</v>
      </c>
      <c r="B215" s="104">
        <v>23.61</v>
      </c>
      <c r="C215" s="115">
        <f>IF(ISNUMBER(SUMIF(REGION!$B$5:$B$356,'REGION INN'!$B215,REGION!$Z$5:$Z$356)),SUMIF(REGION!$B$5:$B$356,'REGION INN'!$B215,REGION!$Z$5:$Z$356),0)</f>
        <v>0</v>
      </c>
      <c r="D215" s="107">
        <f t="shared" ca="1" si="51"/>
        <v>0</v>
      </c>
      <c r="E215" s="107">
        <f t="shared" ca="1" si="52"/>
        <v>0</v>
      </c>
      <c r="F215" s="107">
        <f t="shared" ca="1" si="53"/>
        <v>0</v>
      </c>
      <c r="G215" s="107">
        <f t="shared" ca="1" si="54"/>
        <v>0</v>
      </c>
      <c r="H215" s="115">
        <f>IF(ISNUMBER(SUMIF(REGION!$B$5:$B$356,'REGION INN'!$B215,REGION!$AR$5:$AR$356)),SUMIF(REGION!$B$5:$B$356,'REGION INN'!$B215,REGION!$AR$5:$AR$356),0)</f>
        <v>0</v>
      </c>
      <c r="I215" s="107">
        <f t="shared" ca="1" si="55"/>
        <v>0</v>
      </c>
      <c r="J215" s="107">
        <f t="shared" ca="1" si="56"/>
        <v>0</v>
      </c>
      <c r="K215" s="107">
        <f t="shared" ca="1" si="57"/>
        <v>0</v>
      </c>
      <c r="L215" s="107">
        <f t="shared" ca="1" si="58"/>
        <v>14.285714285714285</v>
      </c>
      <c r="M215" s="107"/>
      <c r="N215" s="116">
        <f t="shared" ca="1" si="59"/>
        <v>0</v>
      </c>
      <c r="O215" s="116">
        <f t="shared" ca="1" si="60"/>
        <v>0</v>
      </c>
      <c r="P215" s="116">
        <f t="shared" ca="1" si="61"/>
        <v>0</v>
      </c>
      <c r="Q215" s="116">
        <f t="shared" ca="1" si="62"/>
        <v>0</v>
      </c>
      <c r="R215" s="116">
        <f t="shared" ca="1" si="63"/>
        <v>0</v>
      </c>
      <c r="S215" s="116">
        <f t="shared" ca="1" si="64"/>
        <v>0</v>
      </c>
      <c r="T215" s="116">
        <f t="shared" ca="1" si="65"/>
        <v>0</v>
      </c>
      <c r="U215" s="116">
        <f t="shared" ca="1" si="66"/>
        <v>0</v>
      </c>
      <c r="V215" s="76"/>
      <c r="X215" s="119"/>
      <c r="AC215" s="76"/>
      <c r="AD215" s="76"/>
      <c r="AF215" s="80"/>
    </row>
    <row r="216" spans="1:36" s="81" customFormat="1" ht="12" customHeight="1" x14ac:dyDescent="0.25">
      <c r="A216" s="103" t="s">
        <v>1804</v>
      </c>
      <c r="B216" s="104">
        <v>23.62</v>
      </c>
      <c r="C216" s="115">
        <f>IF(ISNUMBER(SUMIF(REGION!$B$5:$B$356,'REGION INN'!$B216,REGION!$Z$5:$Z$356)),SUMIF(REGION!$B$5:$B$356,'REGION INN'!$B216,REGION!$Z$5:$Z$356),0)</f>
        <v>0</v>
      </c>
      <c r="D216" s="107">
        <f t="shared" ca="1" si="51"/>
        <v>0</v>
      </c>
      <c r="E216" s="107">
        <f t="shared" ca="1" si="52"/>
        <v>0</v>
      </c>
      <c r="F216" s="107">
        <f t="shared" ca="1" si="53"/>
        <v>0</v>
      </c>
      <c r="G216" s="107">
        <f t="shared" ca="1" si="54"/>
        <v>0</v>
      </c>
      <c r="H216" s="115">
        <f>IF(ISNUMBER(SUMIF(REGION!$B$5:$B$356,'REGION INN'!$B216,REGION!$AR$5:$AR$356)),SUMIF(REGION!$B$5:$B$356,'REGION INN'!$B216,REGION!$AR$5:$AR$356),0)</f>
        <v>0</v>
      </c>
      <c r="I216" s="107">
        <f t="shared" ca="1" si="55"/>
        <v>0</v>
      </c>
      <c r="J216" s="107">
        <f t="shared" ca="1" si="56"/>
        <v>0</v>
      </c>
      <c r="K216" s="107">
        <f t="shared" ca="1" si="57"/>
        <v>0</v>
      </c>
      <c r="L216" s="107">
        <f t="shared" ca="1" si="58"/>
        <v>0</v>
      </c>
      <c r="M216" s="107"/>
      <c r="N216" s="116">
        <f t="shared" ca="1" si="59"/>
        <v>0</v>
      </c>
      <c r="O216" s="116">
        <f t="shared" ca="1" si="60"/>
        <v>0</v>
      </c>
      <c r="P216" s="116">
        <f t="shared" ca="1" si="61"/>
        <v>0</v>
      </c>
      <c r="Q216" s="116">
        <f t="shared" ca="1" si="62"/>
        <v>0</v>
      </c>
      <c r="R216" s="116">
        <f t="shared" ca="1" si="63"/>
        <v>0</v>
      </c>
      <c r="S216" s="116">
        <f t="shared" ca="1" si="64"/>
        <v>0</v>
      </c>
      <c r="T216" s="116">
        <f t="shared" ca="1" si="65"/>
        <v>0</v>
      </c>
      <c r="U216" s="116">
        <f t="shared" ca="1" si="66"/>
        <v>0</v>
      </c>
      <c r="V216" s="76"/>
      <c r="X216" s="119"/>
      <c r="AC216" s="76"/>
      <c r="AD216" s="76"/>
      <c r="AF216" s="80"/>
    </row>
    <row r="217" spans="1:36" s="81" customFormat="1" ht="12" customHeight="1" x14ac:dyDescent="0.25">
      <c r="A217" s="103" t="s">
        <v>1806</v>
      </c>
      <c r="B217" s="104">
        <v>23.63</v>
      </c>
      <c r="C217" s="115">
        <f>IF(ISNUMBER(SUMIF(REGION!$B$5:$B$356,'REGION INN'!$B217,REGION!$Z$5:$Z$356)),SUMIF(REGION!$B$5:$B$356,'REGION INN'!$B217,REGION!$Z$5:$Z$356),0)</f>
        <v>0</v>
      </c>
      <c r="D217" s="107">
        <f t="shared" ca="1" si="51"/>
        <v>0</v>
      </c>
      <c r="E217" s="107">
        <f t="shared" ca="1" si="52"/>
        <v>0</v>
      </c>
      <c r="F217" s="107">
        <f t="shared" ca="1" si="53"/>
        <v>0</v>
      </c>
      <c r="G217" s="107">
        <f t="shared" ca="1" si="54"/>
        <v>0</v>
      </c>
      <c r="H217" s="115">
        <f>IF(ISNUMBER(SUMIF(REGION!$B$5:$B$356,'REGION INN'!$B217,REGION!$AR$5:$AR$356)),SUMIF(REGION!$B$5:$B$356,'REGION INN'!$B217,REGION!$AR$5:$AR$356),0)</f>
        <v>0</v>
      </c>
      <c r="I217" s="107">
        <f t="shared" ca="1" si="55"/>
        <v>0</v>
      </c>
      <c r="J217" s="107">
        <f t="shared" ca="1" si="56"/>
        <v>0</v>
      </c>
      <c r="K217" s="107">
        <f t="shared" ca="1" si="57"/>
        <v>0</v>
      </c>
      <c r="L217" s="107">
        <f t="shared" ca="1" si="58"/>
        <v>0</v>
      </c>
      <c r="M217" s="107"/>
      <c r="N217" s="116">
        <f t="shared" ca="1" si="59"/>
        <v>0</v>
      </c>
      <c r="O217" s="116">
        <f t="shared" ca="1" si="60"/>
        <v>0</v>
      </c>
      <c r="P217" s="116">
        <f t="shared" ca="1" si="61"/>
        <v>0</v>
      </c>
      <c r="Q217" s="116">
        <f t="shared" ca="1" si="62"/>
        <v>0</v>
      </c>
      <c r="R217" s="116">
        <f t="shared" ca="1" si="63"/>
        <v>0</v>
      </c>
      <c r="S217" s="116">
        <f t="shared" ca="1" si="64"/>
        <v>0</v>
      </c>
      <c r="T217" s="116">
        <f t="shared" ca="1" si="65"/>
        <v>0</v>
      </c>
      <c r="U217" s="116">
        <f t="shared" ca="1" si="66"/>
        <v>0</v>
      </c>
      <c r="V217" s="76"/>
      <c r="X217" s="119"/>
      <c r="AC217" s="76"/>
      <c r="AD217" s="76"/>
      <c r="AF217" s="80"/>
    </row>
    <row r="218" spans="1:36" s="81" customFormat="1" ht="12" customHeight="1" x14ac:dyDescent="0.25">
      <c r="A218" s="103" t="s">
        <v>1808</v>
      </c>
      <c r="B218" s="104">
        <v>23.64</v>
      </c>
      <c r="C218" s="115">
        <f>IF(ISNUMBER(SUMIF(REGION!$B$5:$B$356,'REGION INN'!$B218,REGION!$Z$5:$Z$356)),SUMIF(REGION!$B$5:$B$356,'REGION INN'!$B218,REGION!$Z$5:$Z$356),0)</f>
        <v>0</v>
      </c>
      <c r="D218" s="107">
        <f t="shared" ca="1" si="51"/>
        <v>0</v>
      </c>
      <c r="E218" s="107">
        <f t="shared" ca="1" si="52"/>
        <v>0</v>
      </c>
      <c r="F218" s="107">
        <f t="shared" ca="1" si="53"/>
        <v>0</v>
      </c>
      <c r="G218" s="107">
        <f t="shared" ca="1" si="54"/>
        <v>0</v>
      </c>
      <c r="H218" s="115">
        <f>IF(ISNUMBER(SUMIF(REGION!$B$5:$B$356,'REGION INN'!$B218,REGION!$AR$5:$AR$356)),SUMIF(REGION!$B$5:$B$356,'REGION INN'!$B218,REGION!$AR$5:$AR$356),0)</f>
        <v>0</v>
      </c>
      <c r="I218" s="107">
        <f t="shared" ca="1" si="55"/>
        <v>0</v>
      </c>
      <c r="J218" s="107">
        <f t="shared" ca="1" si="56"/>
        <v>100</v>
      </c>
      <c r="K218" s="107">
        <f t="shared" ca="1" si="57"/>
        <v>100</v>
      </c>
      <c r="L218" s="107">
        <f t="shared" ca="1" si="58"/>
        <v>100</v>
      </c>
      <c r="M218" s="107"/>
      <c r="N218" s="116">
        <f t="shared" ca="1" si="59"/>
        <v>0</v>
      </c>
      <c r="O218" s="116">
        <f t="shared" ca="1" si="60"/>
        <v>0</v>
      </c>
      <c r="P218" s="116">
        <f t="shared" ca="1" si="61"/>
        <v>0</v>
      </c>
      <c r="Q218" s="116">
        <f t="shared" ca="1" si="62"/>
        <v>0</v>
      </c>
      <c r="R218" s="116">
        <f t="shared" ca="1" si="63"/>
        <v>0</v>
      </c>
      <c r="S218" s="116">
        <f t="shared" ca="1" si="64"/>
        <v>0</v>
      </c>
      <c r="T218" s="116">
        <f t="shared" ca="1" si="65"/>
        <v>0</v>
      </c>
      <c r="U218" s="116">
        <f t="shared" ca="1" si="66"/>
        <v>0</v>
      </c>
      <c r="V218" s="76"/>
      <c r="AC218" s="76"/>
      <c r="AD218" s="76"/>
      <c r="AE218" s="112" t="s">
        <v>1229</v>
      </c>
      <c r="AF218" s="119" t="s">
        <v>2096</v>
      </c>
      <c r="AG218" s="120">
        <v>8.3333333333333321</v>
      </c>
      <c r="AH218" s="120">
        <v>25</v>
      </c>
      <c r="AI218" s="120">
        <v>25</v>
      </c>
      <c r="AJ218" s="120" t="s">
        <v>1486</v>
      </c>
    </row>
    <row r="219" spans="1:36" s="81" customFormat="1" ht="12" customHeight="1" x14ac:dyDescent="0.25">
      <c r="A219" s="103" t="s">
        <v>1810</v>
      </c>
      <c r="B219" s="104">
        <v>23.65</v>
      </c>
      <c r="C219" s="115">
        <f>IF(ISNUMBER(SUMIF(REGION!$B$5:$B$356,'REGION INN'!$B219,REGION!$Z$5:$Z$356)),SUMIF(REGION!$B$5:$B$356,'REGION INN'!$B219,REGION!$Z$5:$Z$356),0)</f>
        <v>0</v>
      </c>
      <c r="D219" s="107">
        <f t="shared" ca="1" si="51"/>
        <v>0</v>
      </c>
      <c r="E219" s="107">
        <f t="shared" ca="1" si="52"/>
        <v>0</v>
      </c>
      <c r="F219" s="107">
        <f t="shared" ca="1" si="53"/>
        <v>0</v>
      </c>
      <c r="G219" s="107">
        <f t="shared" ca="1" si="54"/>
        <v>0</v>
      </c>
      <c r="H219" s="115">
        <f>IF(ISNUMBER(SUMIF(REGION!$B$5:$B$356,'REGION INN'!$B219,REGION!$AR$5:$AR$356)),SUMIF(REGION!$B$5:$B$356,'REGION INN'!$B219,REGION!$AR$5:$AR$356),0)</f>
        <v>0</v>
      </c>
      <c r="I219" s="107">
        <f t="shared" ca="1" si="55"/>
        <v>0</v>
      </c>
      <c r="J219" s="107">
        <f t="shared" ca="1" si="56"/>
        <v>0</v>
      </c>
      <c r="K219" s="107">
        <f t="shared" ca="1" si="57"/>
        <v>0</v>
      </c>
      <c r="L219" s="107">
        <f t="shared" ca="1" si="58"/>
        <v>0</v>
      </c>
      <c r="M219" s="107"/>
      <c r="N219" s="116">
        <f t="shared" ca="1" si="59"/>
        <v>0</v>
      </c>
      <c r="O219" s="116">
        <f t="shared" ca="1" si="60"/>
        <v>0</v>
      </c>
      <c r="P219" s="116">
        <f t="shared" ca="1" si="61"/>
        <v>0</v>
      </c>
      <c r="Q219" s="116">
        <f t="shared" ca="1" si="62"/>
        <v>0</v>
      </c>
      <c r="R219" s="116">
        <f t="shared" ca="1" si="63"/>
        <v>0</v>
      </c>
      <c r="S219" s="116">
        <f t="shared" ca="1" si="64"/>
        <v>0</v>
      </c>
      <c r="T219" s="116">
        <f t="shared" ca="1" si="65"/>
        <v>0</v>
      </c>
      <c r="U219" s="116">
        <f t="shared" ca="1" si="66"/>
        <v>0</v>
      </c>
      <c r="V219" s="76"/>
      <c r="AC219" s="76"/>
      <c r="AD219" s="76"/>
      <c r="AE219" s="112" t="s">
        <v>1230</v>
      </c>
      <c r="AF219" s="119" t="s">
        <v>324</v>
      </c>
      <c r="AG219" s="120">
        <v>2.3255813953488373</v>
      </c>
      <c r="AH219" s="120">
        <v>4.6511627906976747</v>
      </c>
      <c r="AI219" s="120">
        <v>2.3255813953488373</v>
      </c>
      <c r="AJ219" s="120" t="s">
        <v>1486</v>
      </c>
    </row>
    <row r="220" spans="1:36" s="81" customFormat="1" ht="12" customHeight="1" x14ac:dyDescent="0.25">
      <c r="A220" s="103" t="s">
        <v>1812</v>
      </c>
      <c r="B220" s="104">
        <v>23.69</v>
      </c>
      <c r="C220" s="115">
        <f>IF(ISNUMBER(SUMIF(REGION!$B$5:$B$356,'REGION INN'!$B220,REGION!$Z$5:$Z$356)),SUMIF(REGION!$B$5:$B$356,'REGION INN'!$B220,REGION!$Z$5:$Z$356),0)</f>
        <v>0</v>
      </c>
      <c r="D220" s="107">
        <f t="shared" ca="1" si="51"/>
        <v>0</v>
      </c>
      <c r="E220" s="107">
        <f t="shared" ca="1" si="52"/>
        <v>0</v>
      </c>
      <c r="F220" s="107">
        <f t="shared" ca="1" si="53"/>
        <v>0</v>
      </c>
      <c r="G220" s="107">
        <f t="shared" ca="1" si="54"/>
        <v>0</v>
      </c>
      <c r="H220" s="115">
        <f>IF(ISNUMBER(SUMIF(REGION!$B$5:$B$356,'REGION INN'!$B220,REGION!$AR$5:$AR$356)),SUMIF(REGION!$B$5:$B$356,'REGION INN'!$B220,REGION!$AR$5:$AR$356),0)</f>
        <v>0</v>
      </c>
      <c r="I220" s="107">
        <f t="shared" ca="1" si="55"/>
        <v>0</v>
      </c>
      <c r="J220" s="107">
        <f t="shared" ca="1" si="56"/>
        <v>0</v>
      </c>
      <c r="K220" s="107">
        <f t="shared" ca="1" si="57"/>
        <v>0</v>
      </c>
      <c r="L220" s="107">
        <f t="shared" ca="1" si="58"/>
        <v>0</v>
      </c>
      <c r="M220" s="107"/>
      <c r="N220" s="116">
        <f t="shared" ca="1" si="59"/>
        <v>0</v>
      </c>
      <c r="O220" s="116">
        <f t="shared" ca="1" si="60"/>
        <v>0</v>
      </c>
      <c r="P220" s="116">
        <f t="shared" ca="1" si="61"/>
        <v>0</v>
      </c>
      <c r="Q220" s="116">
        <f t="shared" ca="1" si="62"/>
        <v>0</v>
      </c>
      <c r="R220" s="116">
        <f t="shared" ca="1" si="63"/>
        <v>0</v>
      </c>
      <c r="S220" s="116">
        <f t="shared" ca="1" si="64"/>
        <v>0</v>
      </c>
      <c r="T220" s="116">
        <f t="shared" ca="1" si="65"/>
        <v>0</v>
      </c>
      <c r="U220" s="116">
        <f t="shared" ca="1" si="66"/>
        <v>0</v>
      </c>
      <c r="V220" s="76"/>
      <c r="AC220" s="76"/>
      <c r="AD220" s="76"/>
      <c r="AE220" s="112" t="s">
        <v>1231</v>
      </c>
      <c r="AF220" s="119" t="s">
        <v>2099</v>
      </c>
      <c r="AG220" s="120" t="s">
        <v>1486</v>
      </c>
      <c r="AH220" s="120">
        <v>7.6923076923076925</v>
      </c>
      <c r="AI220" s="120" t="s">
        <v>1486</v>
      </c>
      <c r="AJ220" s="120" t="s">
        <v>1486</v>
      </c>
    </row>
    <row r="221" spans="1:36" s="81" customFormat="1" ht="12" customHeight="1" x14ac:dyDescent="0.25">
      <c r="A221" s="103" t="s">
        <v>1166</v>
      </c>
      <c r="B221" s="104">
        <v>23.7</v>
      </c>
      <c r="C221" s="115">
        <f>IF(ISNUMBER(SUMIF(REGION!$B$5:$B$356,'REGION INN'!$B221,REGION!$Z$5:$Z$356)),SUMIF(REGION!$B$5:$B$356,'REGION INN'!$B221,REGION!$Z$5:$Z$356),0)</f>
        <v>8</v>
      </c>
      <c r="D221" s="107">
        <f t="shared" ca="1" si="51"/>
        <v>0</v>
      </c>
      <c r="E221" s="107">
        <f t="shared" ca="1" si="52"/>
        <v>0</v>
      </c>
      <c r="F221" s="107">
        <f t="shared" ca="1" si="53"/>
        <v>0</v>
      </c>
      <c r="G221" s="107">
        <f t="shared" ca="1" si="54"/>
        <v>0</v>
      </c>
      <c r="H221" s="115">
        <f>IF(ISNUMBER(SUMIF(REGION!$B$5:$B$356,'REGION INN'!$B221,REGION!$AR$5:$AR$356)),SUMIF(REGION!$B$5:$B$356,'REGION INN'!$B221,REGION!$AR$5:$AR$356),0)</f>
        <v>8</v>
      </c>
      <c r="I221" s="107">
        <f t="shared" ca="1" si="55"/>
        <v>0</v>
      </c>
      <c r="J221" s="107">
        <f t="shared" ca="1" si="56"/>
        <v>0</v>
      </c>
      <c r="K221" s="107">
        <f t="shared" ca="1" si="57"/>
        <v>0</v>
      </c>
      <c r="L221" s="107">
        <f t="shared" ca="1" si="58"/>
        <v>0</v>
      </c>
      <c r="M221" s="107"/>
      <c r="N221" s="116">
        <f t="shared" ca="1" si="59"/>
        <v>0</v>
      </c>
      <c r="O221" s="116">
        <f t="shared" ca="1" si="60"/>
        <v>0</v>
      </c>
      <c r="P221" s="116">
        <f t="shared" ca="1" si="61"/>
        <v>0</v>
      </c>
      <c r="Q221" s="116">
        <f t="shared" ca="1" si="62"/>
        <v>0</v>
      </c>
      <c r="R221" s="116">
        <f t="shared" ca="1" si="63"/>
        <v>0</v>
      </c>
      <c r="S221" s="116">
        <f t="shared" ca="1" si="64"/>
        <v>0</v>
      </c>
      <c r="T221" s="116">
        <f t="shared" ca="1" si="65"/>
        <v>0</v>
      </c>
      <c r="U221" s="116">
        <f t="shared" ca="1" si="66"/>
        <v>0</v>
      </c>
      <c r="V221" s="76"/>
      <c r="AC221" s="76"/>
      <c r="AD221" s="76"/>
      <c r="AE221" s="112" t="s">
        <v>1231</v>
      </c>
      <c r="AF221" s="119" t="s">
        <v>2100</v>
      </c>
      <c r="AG221" s="120" t="s">
        <v>1486</v>
      </c>
      <c r="AH221" s="120">
        <v>7.6923076923076925</v>
      </c>
      <c r="AI221" s="120" t="s">
        <v>1486</v>
      </c>
      <c r="AJ221" s="120" t="s">
        <v>1486</v>
      </c>
    </row>
    <row r="222" spans="1:36" s="81" customFormat="1" ht="12" customHeight="1" x14ac:dyDescent="0.25">
      <c r="A222" s="103" t="s">
        <v>1166</v>
      </c>
      <c r="B222" s="104">
        <v>23.7</v>
      </c>
      <c r="C222" s="115">
        <f>IF(ISNUMBER(SUMIF(REGION!$B$5:$B$356,'REGION INN'!$B222,REGION!$Z$5:$Z$356)),SUMIF(REGION!$B$5:$B$356,'REGION INN'!$B222,REGION!$Z$5:$Z$356),0)</f>
        <v>8</v>
      </c>
      <c r="D222" s="107">
        <f t="shared" ca="1" si="51"/>
        <v>0</v>
      </c>
      <c r="E222" s="107">
        <f t="shared" ca="1" si="52"/>
        <v>0</v>
      </c>
      <c r="F222" s="107">
        <f t="shared" ca="1" si="53"/>
        <v>0</v>
      </c>
      <c r="G222" s="107">
        <f t="shared" ca="1" si="54"/>
        <v>0</v>
      </c>
      <c r="H222" s="115">
        <f>IF(ISNUMBER(SUMIF(REGION!$B$5:$B$356,'REGION INN'!$B222,REGION!$AR$5:$AR$356)),SUMIF(REGION!$B$5:$B$356,'REGION INN'!$B222,REGION!$AR$5:$AR$356),0)</f>
        <v>8</v>
      </c>
      <c r="I222" s="107">
        <f t="shared" ca="1" si="55"/>
        <v>0</v>
      </c>
      <c r="J222" s="107">
        <f t="shared" ca="1" si="56"/>
        <v>0</v>
      </c>
      <c r="K222" s="107">
        <f t="shared" ca="1" si="57"/>
        <v>0</v>
      </c>
      <c r="L222" s="107">
        <f t="shared" ca="1" si="58"/>
        <v>0</v>
      </c>
      <c r="M222" s="107"/>
      <c r="N222" s="116">
        <f t="shared" ca="1" si="59"/>
        <v>0</v>
      </c>
      <c r="O222" s="116">
        <f t="shared" ca="1" si="60"/>
        <v>0</v>
      </c>
      <c r="P222" s="116">
        <f t="shared" ca="1" si="61"/>
        <v>0</v>
      </c>
      <c r="Q222" s="116">
        <f t="shared" ca="1" si="62"/>
        <v>0</v>
      </c>
      <c r="R222" s="116">
        <f t="shared" ca="1" si="63"/>
        <v>0</v>
      </c>
      <c r="S222" s="116">
        <f t="shared" ca="1" si="64"/>
        <v>0</v>
      </c>
      <c r="T222" s="116">
        <f t="shared" ca="1" si="65"/>
        <v>0</v>
      </c>
      <c r="U222" s="116">
        <f t="shared" ca="1" si="66"/>
        <v>0</v>
      </c>
      <c r="V222" s="76"/>
      <c r="AC222" s="76"/>
      <c r="AD222" s="76"/>
      <c r="AE222" s="112" t="s">
        <v>2087</v>
      </c>
      <c r="AF222" s="119" t="s">
        <v>2101</v>
      </c>
      <c r="AG222" s="120" t="s">
        <v>1486</v>
      </c>
      <c r="AH222" s="120">
        <v>7.6923076923076925</v>
      </c>
      <c r="AI222" s="120" t="s">
        <v>1486</v>
      </c>
      <c r="AJ222" s="120" t="s">
        <v>1486</v>
      </c>
    </row>
    <row r="223" spans="1:36" s="81" customFormat="1" ht="12" customHeight="1" x14ac:dyDescent="0.25">
      <c r="A223" s="103" t="s">
        <v>1167</v>
      </c>
      <c r="B223" s="104">
        <v>23.9</v>
      </c>
      <c r="C223" s="115">
        <f>IF(ISNUMBER(SUMIF(REGION!$B$5:$B$356,'REGION INN'!$B223,REGION!$Z$5:$Z$356)),SUMIF(REGION!$B$5:$B$356,'REGION INN'!$B223,REGION!$Z$5:$Z$356),0)</f>
        <v>3</v>
      </c>
      <c r="D223" s="107">
        <f t="shared" ca="1" si="51"/>
        <v>0</v>
      </c>
      <c r="E223" s="107">
        <f t="shared" ca="1" si="52"/>
        <v>0</v>
      </c>
      <c r="F223" s="107">
        <f t="shared" ca="1" si="53"/>
        <v>0</v>
      </c>
      <c r="G223" s="107">
        <f t="shared" ca="1" si="54"/>
        <v>0</v>
      </c>
      <c r="H223" s="115">
        <f>IF(ISNUMBER(SUMIF(REGION!$B$5:$B$356,'REGION INN'!$B223,REGION!$AR$5:$AR$356)),SUMIF(REGION!$B$5:$B$356,'REGION INN'!$B223,REGION!$AR$5:$AR$356),0)</f>
        <v>1</v>
      </c>
      <c r="I223" s="107">
        <f t="shared" ca="1" si="55"/>
        <v>100</v>
      </c>
      <c r="J223" s="107">
        <f t="shared" ca="1" si="56"/>
        <v>100</v>
      </c>
      <c r="K223" s="107">
        <f t="shared" ca="1" si="57"/>
        <v>100</v>
      </c>
      <c r="L223" s="107">
        <f t="shared" ca="1" si="58"/>
        <v>100</v>
      </c>
      <c r="M223" s="107"/>
      <c r="N223" s="116">
        <f t="shared" ca="1" si="59"/>
        <v>0</v>
      </c>
      <c r="O223" s="116">
        <f t="shared" ca="1" si="60"/>
        <v>0</v>
      </c>
      <c r="P223" s="116">
        <f t="shared" ca="1" si="61"/>
        <v>0</v>
      </c>
      <c r="Q223" s="116">
        <f t="shared" ca="1" si="62"/>
        <v>0</v>
      </c>
      <c r="R223" s="116">
        <f t="shared" ca="1" si="63"/>
        <v>1</v>
      </c>
      <c r="S223" s="116">
        <f t="shared" ca="1" si="64"/>
        <v>1</v>
      </c>
      <c r="T223" s="116">
        <f t="shared" ca="1" si="65"/>
        <v>1</v>
      </c>
      <c r="U223" s="116">
        <f t="shared" ca="1" si="66"/>
        <v>1</v>
      </c>
      <c r="V223" s="76"/>
      <c r="AC223" s="76"/>
      <c r="AD223" s="76"/>
      <c r="AE223" s="112" t="s">
        <v>1232</v>
      </c>
      <c r="AF223" s="119" t="s">
        <v>2102</v>
      </c>
      <c r="AG223" s="120" t="s">
        <v>1486</v>
      </c>
      <c r="AH223" s="120" t="s">
        <v>1486</v>
      </c>
      <c r="AI223" s="120" t="s">
        <v>1486</v>
      </c>
      <c r="AJ223" s="120" t="s">
        <v>1486</v>
      </c>
    </row>
    <row r="224" spans="1:36" s="81" customFormat="1" ht="12" customHeight="1" x14ac:dyDescent="0.25">
      <c r="A224" s="103" t="s">
        <v>1816</v>
      </c>
      <c r="B224" s="104">
        <v>23.91</v>
      </c>
      <c r="C224" s="115">
        <f>IF(ISNUMBER(SUMIF(REGION!$B$5:$B$356,'REGION INN'!$B224,REGION!$Z$5:$Z$356)),SUMIF(REGION!$B$5:$B$356,'REGION INN'!$B224,REGION!$Z$5:$Z$356),0)</f>
        <v>0</v>
      </c>
      <c r="D224" s="107">
        <f t="shared" ca="1" si="51"/>
        <v>0</v>
      </c>
      <c r="E224" s="107">
        <f t="shared" ca="1" si="52"/>
        <v>0</v>
      </c>
      <c r="F224" s="107">
        <f t="shared" ca="1" si="53"/>
        <v>0</v>
      </c>
      <c r="G224" s="107">
        <f t="shared" ca="1" si="54"/>
        <v>0</v>
      </c>
      <c r="H224" s="115">
        <f>IF(ISNUMBER(SUMIF(REGION!$B$5:$B$356,'REGION INN'!$B224,REGION!$AR$5:$AR$356)),SUMIF(REGION!$B$5:$B$356,'REGION INN'!$B224,REGION!$AR$5:$AR$356),0)</f>
        <v>0</v>
      </c>
      <c r="I224" s="107">
        <f t="shared" ca="1" si="55"/>
        <v>0</v>
      </c>
      <c r="J224" s="107">
        <f t="shared" ca="1" si="56"/>
        <v>0</v>
      </c>
      <c r="K224" s="107">
        <f t="shared" ca="1" si="57"/>
        <v>0</v>
      </c>
      <c r="L224" s="107">
        <f t="shared" ca="1" si="58"/>
        <v>0</v>
      </c>
      <c r="M224" s="107"/>
      <c r="N224" s="116">
        <f t="shared" ca="1" si="59"/>
        <v>0</v>
      </c>
      <c r="O224" s="116">
        <f t="shared" ca="1" si="60"/>
        <v>0</v>
      </c>
      <c r="P224" s="116">
        <f t="shared" ca="1" si="61"/>
        <v>0</v>
      </c>
      <c r="Q224" s="116">
        <f t="shared" ca="1" si="62"/>
        <v>0</v>
      </c>
      <c r="R224" s="116">
        <f t="shared" ca="1" si="63"/>
        <v>0</v>
      </c>
      <c r="S224" s="116">
        <f t="shared" ca="1" si="64"/>
        <v>0</v>
      </c>
      <c r="T224" s="116">
        <f t="shared" ca="1" si="65"/>
        <v>0</v>
      </c>
      <c r="U224" s="116">
        <f t="shared" ca="1" si="66"/>
        <v>0</v>
      </c>
      <c r="V224" s="76"/>
      <c r="AC224" s="76"/>
      <c r="AD224" s="76"/>
      <c r="AE224" s="112" t="s">
        <v>1232</v>
      </c>
      <c r="AF224" s="119" t="s">
        <v>2103</v>
      </c>
      <c r="AG224" s="120" t="s">
        <v>1486</v>
      </c>
      <c r="AH224" s="120" t="s">
        <v>1486</v>
      </c>
      <c r="AI224" s="120" t="s">
        <v>1486</v>
      </c>
      <c r="AJ224" s="120" t="s">
        <v>1486</v>
      </c>
    </row>
    <row r="225" spans="1:36" s="81" customFormat="1" ht="12" customHeight="1" x14ac:dyDescent="0.25">
      <c r="A225" s="103" t="s">
        <v>1819</v>
      </c>
      <c r="B225" s="104">
        <v>23.99</v>
      </c>
      <c r="C225" s="115">
        <f>IF(ISNUMBER(SUMIF(REGION!$B$5:$B$356,'REGION INN'!$B225,REGION!$Z$5:$Z$356)),SUMIF(REGION!$B$5:$B$356,'REGION INN'!$B225,REGION!$Z$5:$Z$356),0)</f>
        <v>0</v>
      </c>
      <c r="D225" s="107">
        <f t="shared" ca="1" si="51"/>
        <v>0</v>
      </c>
      <c r="E225" s="107">
        <f t="shared" ca="1" si="52"/>
        <v>0</v>
      </c>
      <c r="F225" s="107">
        <f t="shared" ca="1" si="53"/>
        <v>0</v>
      </c>
      <c r="G225" s="107">
        <f t="shared" ca="1" si="54"/>
        <v>0</v>
      </c>
      <c r="H225" s="115">
        <f>IF(ISNUMBER(SUMIF(REGION!$B$5:$B$356,'REGION INN'!$B225,REGION!$AR$5:$AR$356)),SUMIF(REGION!$B$5:$B$356,'REGION INN'!$B225,REGION!$AR$5:$AR$356),0)</f>
        <v>0</v>
      </c>
      <c r="I225" s="107">
        <f t="shared" ca="1" si="55"/>
        <v>100</v>
      </c>
      <c r="J225" s="107">
        <f t="shared" ca="1" si="56"/>
        <v>100</v>
      </c>
      <c r="K225" s="107">
        <f t="shared" ca="1" si="57"/>
        <v>100</v>
      </c>
      <c r="L225" s="107">
        <f t="shared" ca="1" si="58"/>
        <v>100</v>
      </c>
      <c r="M225" s="107"/>
      <c r="N225" s="116">
        <f t="shared" ca="1" si="59"/>
        <v>0</v>
      </c>
      <c r="O225" s="116">
        <f t="shared" ca="1" si="60"/>
        <v>0</v>
      </c>
      <c r="P225" s="116">
        <f t="shared" ca="1" si="61"/>
        <v>0</v>
      </c>
      <c r="Q225" s="116">
        <f t="shared" ca="1" si="62"/>
        <v>0</v>
      </c>
      <c r="R225" s="116">
        <f t="shared" ca="1" si="63"/>
        <v>0</v>
      </c>
      <c r="S225" s="116">
        <f t="shared" ca="1" si="64"/>
        <v>0</v>
      </c>
      <c r="T225" s="116">
        <f t="shared" ca="1" si="65"/>
        <v>0</v>
      </c>
      <c r="U225" s="116">
        <f t="shared" ca="1" si="66"/>
        <v>0</v>
      </c>
      <c r="V225" s="76"/>
      <c r="AC225" s="76"/>
      <c r="AD225" s="76"/>
      <c r="AE225" s="112" t="s">
        <v>1232</v>
      </c>
      <c r="AF225" s="119" t="s">
        <v>2104</v>
      </c>
      <c r="AG225" s="120" t="s">
        <v>1486</v>
      </c>
      <c r="AH225" s="120" t="s">
        <v>1486</v>
      </c>
      <c r="AI225" s="120" t="s">
        <v>1486</v>
      </c>
      <c r="AJ225" s="120" t="s">
        <v>1486</v>
      </c>
    </row>
    <row r="226" spans="1:36" s="81" customFormat="1" ht="12" customHeight="1" x14ac:dyDescent="0.25">
      <c r="A226" s="103" t="s">
        <v>1833</v>
      </c>
      <c r="B226" s="104" t="s">
        <v>1834</v>
      </c>
      <c r="C226" s="115">
        <f>IF(ISNUMBER(SUMIF(REGION!$B$5:$B$356,'REGION INN'!$B226,REGION!$Z$5:$Z$356)),SUMIF(REGION!$B$5:$B$356,'REGION INN'!$B226,REGION!$Z$5:$Z$356),0)</f>
        <v>0</v>
      </c>
      <c r="D226" s="107">
        <f t="shared" ca="1" si="51"/>
        <v>0</v>
      </c>
      <c r="E226" s="107">
        <f t="shared" ca="1" si="52"/>
        <v>0</v>
      </c>
      <c r="F226" s="107">
        <f t="shared" ca="1" si="53"/>
        <v>0</v>
      </c>
      <c r="G226" s="107">
        <f t="shared" ca="1" si="54"/>
        <v>0</v>
      </c>
      <c r="H226" s="115">
        <f>IF(ISNUMBER(SUMIF(REGION!$B$5:$B$356,'REGION INN'!$B226,REGION!$AR$5:$AR$356)),SUMIF(REGION!$B$5:$B$356,'REGION INN'!$B226,REGION!$AR$5:$AR$356),0)</f>
        <v>0</v>
      </c>
      <c r="I226" s="107">
        <f t="shared" ca="1" si="55"/>
        <v>0</v>
      </c>
      <c r="J226" s="107">
        <f t="shared" ca="1" si="56"/>
        <v>0</v>
      </c>
      <c r="K226" s="107">
        <f t="shared" ca="1" si="57"/>
        <v>0</v>
      </c>
      <c r="L226" s="107">
        <f t="shared" ca="1" si="58"/>
        <v>0</v>
      </c>
      <c r="M226" s="107"/>
      <c r="N226" s="116">
        <f t="shared" ca="1" si="59"/>
        <v>0</v>
      </c>
      <c r="O226" s="116">
        <f t="shared" ca="1" si="60"/>
        <v>0</v>
      </c>
      <c r="P226" s="116">
        <f t="shared" ca="1" si="61"/>
        <v>0</v>
      </c>
      <c r="Q226" s="116">
        <f t="shared" ca="1" si="62"/>
        <v>0</v>
      </c>
      <c r="R226" s="116">
        <f t="shared" ca="1" si="63"/>
        <v>0</v>
      </c>
      <c r="S226" s="116">
        <f t="shared" ca="1" si="64"/>
        <v>0</v>
      </c>
      <c r="T226" s="116">
        <f t="shared" ca="1" si="65"/>
        <v>0</v>
      </c>
      <c r="U226" s="116">
        <f t="shared" ca="1" si="66"/>
        <v>0</v>
      </c>
      <c r="V226" s="76"/>
      <c r="AC226" s="76"/>
      <c r="AD226" s="76"/>
      <c r="AE226" s="112" t="s">
        <v>1233</v>
      </c>
      <c r="AF226" s="119" t="s">
        <v>2106</v>
      </c>
      <c r="AG226" s="120">
        <v>3.4482758620689653</v>
      </c>
      <c r="AH226" s="120">
        <v>3.4482758620689653</v>
      </c>
      <c r="AI226" s="120">
        <v>3.4482758620689653</v>
      </c>
      <c r="AJ226" s="120" t="s">
        <v>1486</v>
      </c>
    </row>
    <row r="227" spans="1:36" s="81" customFormat="1" ht="12" customHeight="1" x14ac:dyDescent="0.25">
      <c r="A227" s="103" t="s">
        <v>1168</v>
      </c>
      <c r="B227" s="104">
        <v>24</v>
      </c>
      <c r="C227" s="115">
        <f>IF(ISNUMBER(SUMIF(REGION!$B$5:$B$356,'REGION INN'!$B227,REGION!$Z$5:$Z$356)),SUMIF(REGION!$B$5:$B$356,'REGION INN'!$B227,REGION!$Z$5:$Z$356),0)</f>
        <v>4</v>
      </c>
      <c r="D227" s="107">
        <f t="shared" ca="1" si="51"/>
        <v>33.333333333333329</v>
      </c>
      <c r="E227" s="107">
        <f t="shared" ca="1" si="52"/>
        <v>33.333333333333329</v>
      </c>
      <c r="F227" s="107">
        <f t="shared" ca="1" si="53"/>
        <v>0</v>
      </c>
      <c r="G227" s="107">
        <f t="shared" ca="1" si="54"/>
        <v>0</v>
      </c>
      <c r="H227" s="115">
        <f>IF(ISNUMBER(SUMIF(REGION!$B$5:$B$356,'REGION INN'!$B227,REGION!$AR$5:$AR$356)),SUMIF(REGION!$B$5:$B$356,'REGION INN'!$B227,REGION!$AR$5:$AR$356),0)</f>
        <v>4</v>
      </c>
      <c r="I227" s="107">
        <f t="shared" ca="1" si="55"/>
        <v>33.333333333333329</v>
      </c>
      <c r="J227" s="107">
        <f t="shared" ca="1" si="56"/>
        <v>33.333333333333329</v>
      </c>
      <c r="K227" s="107">
        <f t="shared" ca="1" si="57"/>
        <v>0</v>
      </c>
      <c r="L227" s="107">
        <f t="shared" ca="1" si="58"/>
        <v>0</v>
      </c>
      <c r="M227" s="107"/>
      <c r="N227" s="116">
        <f t="shared" ca="1" si="59"/>
        <v>1.333333333333333</v>
      </c>
      <c r="O227" s="116">
        <f t="shared" ca="1" si="60"/>
        <v>1.333333333333333</v>
      </c>
      <c r="P227" s="116">
        <f t="shared" ca="1" si="61"/>
        <v>0</v>
      </c>
      <c r="Q227" s="116">
        <f t="shared" ca="1" si="62"/>
        <v>0</v>
      </c>
      <c r="R227" s="116">
        <f t="shared" ca="1" si="63"/>
        <v>1.333333333333333</v>
      </c>
      <c r="S227" s="116">
        <f t="shared" ca="1" si="64"/>
        <v>1.333333333333333</v>
      </c>
      <c r="T227" s="116">
        <f t="shared" ca="1" si="65"/>
        <v>0</v>
      </c>
      <c r="U227" s="116">
        <f t="shared" ca="1" si="66"/>
        <v>0</v>
      </c>
      <c r="V227" s="76"/>
      <c r="AC227" s="76"/>
      <c r="AD227" s="76"/>
      <c r="AE227" s="112" t="s">
        <v>1234</v>
      </c>
      <c r="AF227" s="119" t="s">
        <v>2107</v>
      </c>
      <c r="AG227" s="120">
        <v>5</v>
      </c>
      <c r="AH227" s="120">
        <v>5</v>
      </c>
      <c r="AI227" s="120">
        <v>5</v>
      </c>
      <c r="AJ227" s="120" t="s">
        <v>1486</v>
      </c>
    </row>
    <row r="228" spans="1:36" s="81" customFormat="1" ht="12" customHeight="1" x14ac:dyDescent="0.25">
      <c r="A228" s="103" t="s">
        <v>1169</v>
      </c>
      <c r="B228" s="104">
        <v>24.1</v>
      </c>
      <c r="C228" s="115">
        <f>IF(ISNUMBER(SUMIF(REGION!$B$5:$B$356,'REGION INN'!$B228,REGION!$Z$5:$Z$356)),SUMIF(REGION!$B$5:$B$356,'REGION INN'!$B228,REGION!$Z$5:$Z$356),0)</f>
        <v>0</v>
      </c>
      <c r="D228" s="107">
        <f t="shared" ca="1" si="51"/>
        <v>0</v>
      </c>
      <c r="E228" s="107">
        <f t="shared" ca="1" si="52"/>
        <v>0</v>
      </c>
      <c r="F228" s="107">
        <f t="shared" ca="1" si="53"/>
        <v>0</v>
      </c>
      <c r="G228" s="107">
        <f t="shared" ca="1" si="54"/>
        <v>0</v>
      </c>
      <c r="H228" s="115">
        <f>IF(ISNUMBER(SUMIF(REGION!$B$5:$B$356,'REGION INN'!$B228,REGION!$AR$5:$AR$356)),SUMIF(REGION!$B$5:$B$356,'REGION INN'!$B228,REGION!$AR$5:$AR$356),0)</f>
        <v>0</v>
      </c>
      <c r="I228" s="107">
        <f t="shared" ca="1" si="55"/>
        <v>0</v>
      </c>
      <c r="J228" s="107">
        <f t="shared" ca="1" si="56"/>
        <v>0</v>
      </c>
      <c r="K228" s="107">
        <f t="shared" ca="1" si="57"/>
        <v>0</v>
      </c>
      <c r="L228" s="107">
        <f t="shared" ca="1" si="58"/>
        <v>0</v>
      </c>
      <c r="M228" s="107"/>
      <c r="N228" s="116">
        <f t="shared" ca="1" si="59"/>
        <v>0</v>
      </c>
      <c r="O228" s="116">
        <f t="shared" ca="1" si="60"/>
        <v>0</v>
      </c>
      <c r="P228" s="116">
        <f t="shared" ca="1" si="61"/>
        <v>0</v>
      </c>
      <c r="Q228" s="116">
        <f t="shared" ca="1" si="62"/>
        <v>0</v>
      </c>
      <c r="R228" s="116">
        <f t="shared" ca="1" si="63"/>
        <v>0</v>
      </c>
      <c r="S228" s="116">
        <f t="shared" ca="1" si="64"/>
        <v>0</v>
      </c>
      <c r="T228" s="116">
        <f t="shared" ca="1" si="65"/>
        <v>0</v>
      </c>
      <c r="U228" s="116">
        <f t="shared" ca="1" si="66"/>
        <v>0</v>
      </c>
      <c r="V228" s="76"/>
      <c r="AC228" s="76"/>
      <c r="AD228" s="76"/>
      <c r="AE228" s="112" t="s">
        <v>2097</v>
      </c>
      <c r="AF228" s="119" t="s">
        <v>2108</v>
      </c>
      <c r="AG228" s="120">
        <v>5.2631578947368416</v>
      </c>
      <c r="AH228" s="120">
        <v>5.2631578947368416</v>
      </c>
      <c r="AI228" s="120">
        <v>5.2631578947368416</v>
      </c>
      <c r="AJ228" s="120" t="s">
        <v>1486</v>
      </c>
    </row>
    <row r="229" spans="1:36" s="81" customFormat="1" ht="12" customHeight="1" x14ac:dyDescent="0.25">
      <c r="A229" s="103" t="s">
        <v>1169</v>
      </c>
      <c r="B229" s="104">
        <v>24.1</v>
      </c>
      <c r="C229" s="115">
        <f>IF(ISNUMBER(SUMIF(REGION!$B$5:$B$356,'REGION INN'!$B229,REGION!$Z$5:$Z$356)),SUMIF(REGION!$B$5:$B$356,'REGION INN'!$B229,REGION!$Z$5:$Z$356),0)</f>
        <v>0</v>
      </c>
      <c r="D229" s="107">
        <f t="shared" ca="1" si="51"/>
        <v>0</v>
      </c>
      <c r="E229" s="107">
        <f t="shared" ca="1" si="52"/>
        <v>0</v>
      </c>
      <c r="F229" s="107">
        <f t="shared" ca="1" si="53"/>
        <v>0</v>
      </c>
      <c r="G229" s="107">
        <f t="shared" ca="1" si="54"/>
        <v>0</v>
      </c>
      <c r="H229" s="115">
        <f>IF(ISNUMBER(SUMIF(REGION!$B$5:$B$356,'REGION INN'!$B229,REGION!$AR$5:$AR$356)),SUMIF(REGION!$B$5:$B$356,'REGION INN'!$B229,REGION!$AR$5:$AR$356),0)</f>
        <v>0</v>
      </c>
      <c r="I229" s="107">
        <f t="shared" ca="1" si="55"/>
        <v>0</v>
      </c>
      <c r="J229" s="107">
        <f t="shared" ca="1" si="56"/>
        <v>0</v>
      </c>
      <c r="K229" s="107">
        <f t="shared" ca="1" si="57"/>
        <v>0</v>
      </c>
      <c r="L229" s="107">
        <f t="shared" ca="1" si="58"/>
        <v>0</v>
      </c>
      <c r="M229" s="107"/>
      <c r="N229" s="116">
        <f t="shared" ca="1" si="59"/>
        <v>0</v>
      </c>
      <c r="O229" s="116">
        <f t="shared" ca="1" si="60"/>
        <v>0</v>
      </c>
      <c r="P229" s="116">
        <f t="shared" ca="1" si="61"/>
        <v>0</v>
      </c>
      <c r="Q229" s="116">
        <f t="shared" ca="1" si="62"/>
        <v>0</v>
      </c>
      <c r="R229" s="116">
        <f t="shared" ca="1" si="63"/>
        <v>0</v>
      </c>
      <c r="S229" s="116">
        <f t="shared" ca="1" si="64"/>
        <v>0</v>
      </c>
      <c r="T229" s="116">
        <f t="shared" ca="1" si="65"/>
        <v>0</v>
      </c>
      <c r="U229" s="116">
        <f t="shared" ca="1" si="66"/>
        <v>0</v>
      </c>
      <c r="V229" s="76"/>
      <c r="AC229" s="76"/>
      <c r="AD229" s="76"/>
      <c r="AE229" s="112" t="s">
        <v>2098</v>
      </c>
      <c r="AF229" s="119" t="s">
        <v>2109</v>
      </c>
      <c r="AG229" s="120" t="s">
        <v>1486</v>
      </c>
      <c r="AH229" s="120" t="s">
        <v>1486</v>
      </c>
      <c r="AI229" s="120" t="s">
        <v>1486</v>
      </c>
      <c r="AJ229" s="120" t="s">
        <v>1486</v>
      </c>
    </row>
    <row r="230" spans="1:36" s="81" customFormat="1" ht="12" customHeight="1" x14ac:dyDescent="0.25">
      <c r="A230" s="103" t="s">
        <v>1170</v>
      </c>
      <c r="B230" s="104">
        <v>24.2</v>
      </c>
      <c r="C230" s="115">
        <f>IF(ISNUMBER(SUMIF(REGION!$B$5:$B$356,'REGION INN'!$B230,REGION!$Z$5:$Z$356)),SUMIF(REGION!$B$5:$B$356,'REGION INN'!$B230,REGION!$Z$5:$Z$356),0)</f>
        <v>0</v>
      </c>
      <c r="D230" s="107">
        <f t="shared" ca="1" si="51"/>
        <v>0</v>
      </c>
      <c r="E230" s="107">
        <f t="shared" ca="1" si="52"/>
        <v>0</v>
      </c>
      <c r="F230" s="107">
        <f t="shared" ca="1" si="53"/>
        <v>0</v>
      </c>
      <c r="G230" s="107">
        <f t="shared" ca="1" si="54"/>
        <v>0</v>
      </c>
      <c r="H230" s="115">
        <f>IF(ISNUMBER(SUMIF(REGION!$B$5:$B$356,'REGION INN'!$B230,REGION!$AR$5:$AR$356)),SUMIF(REGION!$B$5:$B$356,'REGION INN'!$B230,REGION!$AR$5:$AR$356),0)</f>
        <v>0</v>
      </c>
      <c r="I230" s="107">
        <f t="shared" ca="1" si="55"/>
        <v>0</v>
      </c>
      <c r="J230" s="107">
        <f t="shared" ca="1" si="56"/>
        <v>0</v>
      </c>
      <c r="K230" s="107">
        <f t="shared" ca="1" si="57"/>
        <v>0</v>
      </c>
      <c r="L230" s="107">
        <f t="shared" ca="1" si="58"/>
        <v>0</v>
      </c>
      <c r="M230" s="107"/>
      <c r="N230" s="116">
        <f t="shared" ca="1" si="59"/>
        <v>0</v>
      </c>
      <c r="O230" s="116">
        <f t="shared" ca="1" si="60"/>
        <v>0</v>
      </c>
      <c r="P230" s="116">
        <f t="shared" ca="1" si="61"/>
        <v>0</v>
      </c>
      <c r="Q230" s="116">
        <f t="shared" ca="1" si="62"/>
        <v>0</v>
      </c>
      <c r="R230" s="116">
        <f t="shared" ca="1" si="63"/>
        <v>0</v>
      </c>
      <c r="S230" s="116">
        <f t="shared" ca="1" si="64"/>
        <v>0</v>
      </c>
      <c r="T230" s="116">
        <f t="shared" ca="1" si="65"/>
        <v>0</v>
      </c>
      <c r="U230" s="116">
        <f t="shared" ca="1" si="66"/>
        <v>0</v>
      </c>
      <c r="V230" s="76"/>
      <c r="AC230" s="76"/>
      <c r="AD230" s="76"/>
      <c r="AE230" s="112" t="s">
        <v>1235</v>
      </c>
      <c r="AF230" s="119" t="s">
        <v>2110</v>
      </c>
      <c r="AG230" s="120" t="s">
        <v>1486</v>
      </c>
      <c r="AH230" s="120" t="s">
        <v>1486</v>
      </c>
      <c r="AI230" s="120" t="s">
        <v>1486</v>
      </c>
      <c r="AJ230" s="120" t="s">
        <v>1486</v>
      </c>
    </row>
    <row r="231" spans="1:36" s="81" customFormat="1" ht="12" customHeight="1" x14ac:dyDescent="0.25">
      <c r="A231" s="103" t="s">
        <v>1170</v>
      </c>
      <c r="B231" s="104">
        <v>24.2</v>
      </c>
      <c r="C231" s="115">
        <f>IF(ISNUMBER(SUMIF(REGION!$B$5:$B$356,'REGION INN'!$B231,REGION!$Z$5:$Z$356)),SUMIF(REGION!$B$5:$B$356,'REGION INN'!$B231,REGION!$Z$5:$Z$356),0)</f>
        <v>0</v>
      </c>
      <c r="D231" s="107">
        <f t="shared" ca="1" si="51"/>
        <v>0</v>
      </c>
      <c r="E231" s="107">
        <f t="shared" ca="1" si="52"/>
        <v>0</v>
      </c>
      <c r="F231" s="107">
        <f t="shared" ca="1" si="53"/>
        <v>0</v>
      </c>
      <c r="G231" s="107">
        <f t="shared" ca="1" si="54"/>
        <v>0</v>
      </c>
      <c r="H231" s="115">
        <f>IF(ISNUMBER(SUMIF(REGION!$B$5:$B$356,'REGION INN'!$B231,REGION!$AR$5:$AR$356)),SUMIF(REGION!$B$5:$B$356,'REGION INN'!$B231,REGION!$AR$5:$AR$356),0)</f>
        <v>0</v>
      </c>
      <c r="I231" s="107">
        <f t="shared" ca="1" si="55"/>
        <v>0</v>
      </c>
      <c r="J231" s="107">
        <f t="shared" ca="1" si="56"/>
        <v>0</v>
      </c>
      <c r="K231" s="107">
        <f t="shared" ca="1" si="57"/>
        <v>0</v>
      </c>
      <c r="L231" s="107">
        <f t="shared" ca="1" si="58"/>
        <v>0</v>
      </c>
      <c r="M231" s="107"/>
      <c r="N231" s="116">
        <f t="shared" ca="1" si="59"/>
        <v>0</v>
      </c>
      <c r="O231" s="116">
        <f t="shared" ca="1" si="60"/>
        <v>0</v>
      </c>
      <c r="P231" s="116">
        <f t="shared" ca="1" si="61"/>
        <v>0</v>
      </c>
      <c r="Q231" s="116">
        <f t="shared" ca="1" si="62"/>
        <v>0</v>
      </c>
      <c r="R231" s="116">
        <f t="shared" ca="1" si="63"/>
        <v>0</v>
      </c>
      <c r="S231" s="116">
        <f t="shared" ca="1" si="64"/>
        <v>0</v>
      </c>
      <c r="T231" s="116">
        <f t="shared" ca="1" si="65"/>
        <v>0</v>
      </c>
      <c r="U231" s="116">
        <f t="shared" ca="1" si="66"/>
        <v>0</v>
      </c>
      <c r="V231" s="76"/>
      <c r="AC231" s="76"/>
      <c r="AD231" s="76"/>
      <c r="AE231" s="112" t="s">
        <v>2111</v>
      </c>
      <c r="AF231" s="119" t="s">
        <v>2112</v>
      </c>
      <c r="AG231" s="120" t="s">
        <v>1486</v>
      </c>
      <c r="AH231" s="120" t="s">
        <v>1486</v>
      </c>
      <c r="AI231" s="120" t="s">
        <v>1486</v>
      </c>
      <c r="AJ231" s="120" t="s">
        <v>1486</v>
      </c>
    </row>
    <row r="232" spans="1:36" s="81" customFormat="1" ht="12" customHeight="1" x14ac:dyDescent="0.25">
      <c r="A232" s="103" t="s">
        <v>1171</v>
      </c>
      <c r="B232" s="104">
        <v>24.3</v>
      </c>
      <c r="C232" s="115">
        <f>IF(ISNUMBER(SUMIF(REGION!$B$5:$B$356,'REGION INN'!$B232,REGION!$Z$5:$Z$356)),SUMIF(REGION!$B$5:$B$356,'REGION INN'!$B232,REGION!$Z$5:$Z$356),0)</f>
        <v>3</v>
      </c>
      <c r="D232" s="107">
        <f t="shared" ca="1" si="51"/>
        <v>33.333333333333329</v>
      </c>
      <c r="E232" s="107">
        <f t="shared" ca="1" si="52"/>
        <v>33.333333333333329</v>
      </c>
      <c r="F232" s="107">
        <f t="shared" ca="1" si="53"/>
        <v>0</v>
      </c>
      <c r="G232" s="107">
        <f t="shared" ca="1" si="54"/>
        <v>0</v>
      </c>
      <c r="H232" s="115">
        <f>IF(ISNUMBER(SUMIF(REGION!$B$5:$B$356,'REGION INN'!$B232,REGION!$AR$5:$AR$356)),SUMIF(REGION!$B$5:$B$356,'REGION INN'!$B232,REGION!$AR$5:$AR$356),0)</f>
        <v>4</v>
      </c>
      <c r="I232" s="107">
        <f t="shared" ca="1" si="55"/>
        <v>33.333333333333329</v>
      </c>
      <c r="J232" s="107">
        <f t="shared" ca="1" si="56"/>
        <v>33.333333333333329</v>
      </c>
      <c r="K232" s="107">
        <f t="shared" ca="1" si="57"/>
        <v>0</v>
      </c>
      <c r="L232" s="107">
        <f t="shared" ca="1" si="58"/>
        <v>0</v>
      </c>
      <c r="M232" s="107"/>
      <c r="N232" s="116">
        <f t="shared" ca="1" si="59"/>
        <v>0.99999999999999978</v>
      </c>
      <c r="O232" s="116">
        <f t="shared" ca="1" si="60"/>
        <v>0.99999999999999978</v>
      </c>
      <c r="P232" s="116">
        <f t="shared" ca="1" si="61"/>
        <v>0</v>
      </c>
      <c r="Q232" s="116">
        <f t="shared" ca="1" si="62"/>
        <v>0</v>
      </c>
      <c r="R232" s="116">
        <f t="shared" ca="1" si="63"/>
        <v>1.333333333333333</v>
      </c>
      <c r="S232" s="116">
        <f t="shared" ca="1" si="64"/>
        <v>1.333333333333333</v>
      </c>
      <c r="T232" s="116">
        <f t="shared" ca="1" si="65"/>
        <v>0</v>
      </c>
      <c r="U232" s="116">
        <f t="shared" ca="1" si="66"/>
        <v>0</v>
      </c>
      <c r="V232" s="76"/>
      <c r="AC232" s="76"/>
      <c r="AD232" s="76"/>
      <c r="AE232" s="112" t="s">
        <v>1236</v>
      </c>
      <c r="AF232" s="119" t="s">
        <v>2115</v>
      </c>
      <c r="AG232" s="120" t="s">
        <v>1486</v>
      </c>
      <c r="AH232" s="120" t="s">
        <v>1486</v>
      </c>
      <c r="AI232" s="120" t="s">
        <v>1486</v>
      </c>
      <c r="AJ232" s="120" t="s">
        <v>1486</v>
      </c>
    </row>
    <row r="233" spans="1:36" s="81" customFormat="1" ht="12" customHeight="1" x14ac:dyDescent="0.25">
      <c r="A233" s="103" t="s">
        <v>1829</v>
      </c>
      <c r="B233" s="104">
        <v>24.31</v>
      </c>
      <c r="C233" s="115">
        <f>IF(ISNUMBER(SUMIF(REGION!$B$5:$B$356,'REGION INN'!$B233,REGION!$Z$5:$Z$356)),SUMIF(REGION!$B$5:$B$356,'REGION INN'!$B233,REGION!$Z$5:$Z$356),0)</f>
        <v>0</v>
      </c>
      <c r="D233" s="107">
        <f t="shared" ca="1" si="51"/>
        <v>0</v>
      </c>
      <c r="E233" s="107">
        <f t="shared" ca="1" si="52"/>
        <v>0</v>
      </c>
      <c r="F233" s="107">
        <f t="shared" ca="1" si="53"/>
        <v>0</v>
      </c>
      <c r="G233" s="107">
        <f t="shared" ca="1" si="54"/>
        <v>0</v>
      </c>
      <c r="H233" s="115">
        <f>IF(ISNUMBER(SUMIF(REGION!$B$5:$B$356,'REGION INN'!$B233,REGION!$AR$5:$AR$356)),SUMIF(REGION!$B$5:$B$356,'REGION INN'!$B233,REGION!$AR$5:$AR$356),0)</f>
        <v>0</v>
      </c>
      <c r="I233" s="107">
        <f t="shared" ca="1" si="55"/>
        <v>0</v>
      </c>
      <c r="J233" s="107">
        <f t="shared" ca="1" si="56"/>
        <v>0</v>
      </c>
      <c r="K233" s="107">
        <f t="shared" ca="1" si="57"/>
        <v>0</v>
      </c>
      <c r="L233" s="107">
        <f t="shared" ca="1" si="58"/>
        <v>0</v>
      </c>
      <c r="M233" s="107"/>
      <c r="N233" s="116">
        <f t="shared" ca="1" si="59"/>
        <v>0</v>
      </c>
      <c r="O233" s="116">
        <f t="shared" ca="1" si="60"/>
        <v>0</v>
      </c>
      <c r="P233" s="116">
        <f t="shared" ca="1" si="61"/>
        <v>0</v>
      </c>
      <c r="Q233" s="116">
        <f t="shared" ca="1" si="62"/>
        <v>0</v>
      </c>
      <c r="R233" s="116">
        <f t="shared" ca="1" si="63"/>
        <v>0</v>
      </c>
      <c r="S233" s="116">
        <f t="shared" ca="1" si="64"/>
        <v>0</v>
      </c>
      <c r="T233" s="116">
        <f t="shared" ca="1" si="65"/>
        <v>0</v>
      </c>
      <c r="U233" s="116">
        <f t="shared" ca="1" si="66"/>
        <v>0</v>
      </c>
      <c r="V233" s="76"/>
      <c r="AC233" s="76"/>
      <c r="AD233" s="76"/>
      <c r="AE233" s="112" t="s">
        <v>2116</v>
      </c>
      <c r="AF233" s="119" t="s">
        <v>2117</v>
      </c>
      <c r="AG233" s="120" t="s">
        <v>1486</v>
      </c>
      <c r="AH233" s="120" t="s">
        <v>1486</v>
      </c>
      <c r="AI233" s="120" t="s">
        <v>1486</v>
      </c>
      <c r="AJ233" s="120" t="s">
        <v>1486</v>
      </c>
    </row>
    <row r="234" spans="1:36" s="81" customFormat="1" ht="12" customHeight="1" x14ac:dyDescent="0.25">
      <c r="A234" s="103" t="s">
        <v>1826</v>
      </c>
      <c r="B234" s="104">
        <v>24.32</v>
      </c>
      <c r="C234" s="115">
        <f>IF(ISNUMBER(SUMIF(REGION!$B$5:$B$356,'REGION INN'!$B234,REGION!$Z$5:$Z$356)),SUMIF(REGION!$B$5:$B$356,'REGION INN'!$B234,REGION!$Z$5:$Z$356),0)</f>
        <v>0</v>
      </c>
      <c r="D234" s="107">
        <f t="shared" ca="1" si="51"/>
        <v>0</v>
      </c>
      <c r="E234" s="107">
        <f t="shared" ca="1" si="52"/>
        <v>0</v>
      </c>
      <c r="F234" s="107">
        <f t="shared" ca="1" si="53"/>
        <v>0</v>
      </c>
      <c r="G234" s="107">
        <f t="shared" ca="1" si="54"/>
        <v>0</v>
      </c>
      <c r="H234" s="115">
        <f>IF(ISNUMBER(SUMIF(REGION!$B$5:$B$356,'REGION INN'!$B234,REGION!$AR$5:$AR$356)),SUMIF(REGION!$B$5:$B$356,'REGION INN'!$B234,REGION!$AR$5:$AR$356),0)</f>
        <v>0</v>
      </c>
      <c r="I234" s="107">
        <f t="shared" ca="1" si="55"/>
        <v>0</v>
      </c>
      <c r="J234" s="107">
        <f t="shared" ca="1" si="56"/>
        <v>0</v>
      </c>
      <c r="K234" s="107">
        <f t="shared" ca="1" si="57"/>
        <v>0</v>
      </c>
      <c r="L234" s="107">
        <f t="shared" ca="1" si="58"/>
        <v>0</v>
      </c>
      <c r="M234" s="107"/>
      <c r="N234" s="116">
        <f t="shared" ca="1" si="59"/>
        <v>0</v>
      </c>
      <c r="O234" s="116">
        <f t="shared" ca="1" si="60"/>
        <v>0</v>
      </c>
      <c r="P234" s="116">
        <f t="shared" ca="1" si="61"/>
        <v>0</v>
      </c>
      <c r="Q234" s="116">
        <f t="shared" ca="1" si="62"/>
        <v>0</v>
      </c>
      <c r="R234" s="116">
        <f t="shared" ca="1" si="63"/>
        <v>0</v>
      </c>
      <c r="S234" s="116">
        <f t="shared" ca="1" si="64"/>
        <v>0</v>
      </c>
      <c r="T234" s="116">
        <f t="shared" ca="1" si="65"/>
        <v>0</v>
      </c>
      <c r="U234" s="116">
        <f t="shared" ca="1" si="66"/>
        <v>0</v>
      </c>
      <c r="V234" s="76"/>
      <c r="AC234" s="76"/>
      <c r="AD234" s="76"/>
      <c r="AE234" s="121" t="s">
        <v>2105</v>
      </c>
      <c r="AF234" s="119" t="s">
        <v>2118</v>
      </c>
      <c r="AG234" s="120" t="s">
        <v>1486</v>
      </c>
      <c r="AH234" s="120" t="s">
        <v>1486</v>
      </c>
      <c r="AI234" s="120" t="s">
        <v>1486</v>
      </c>
      <c r="AJ234" s="120" t="s">
        <v>1486</v>
      </c>
    </row>
    <row r="235" spans="1:36" s="81" customFormat="1" ht="12" customHeight="1" x14ac:dyDescent="0.25">
      <c r="A235" s="103" t="s">
        <v>1828</v>
      </c>
      <c r="B235" s="104">
        <v>24.33</v>
      </c>
      <c r="C235" s="115">
        <f>IF(ISNUMBER(SUMIF(REGION!$B$5:$B$356,'REGION INN'!$B235,REGION!$Z$5:$Z$356)),SUMIF(REGION!$B$5:$B$356,'REGION INN'!$B235,REGION!$Z$5:$Z$356),0)</f>
        <v>0</v>
      </c>
      <c r="D235" s="107">
        <f t="shared" ca="1" si="51"/>
        <v>0</v>
      </c>
      <c r="E235" s="107">
        <f t="shared" ca="1" si="52"/>
        <v>0</v>
      </c>
      <c r="F235" s="107">
        <f t="shared" ca="1" si="53"/>
        <v>0</v>
      </c>
      <c r="G235" s="107">
        <f t="shared" ca="1" si="54"/>
        <v>0</v>
      </c>
      <c r="H235" s="115">
        <f>IF(ISNUMBER(SUMIF(REGION!$B$5:$B$356,'REGION INN'!$B235,REGION!$AR$5:$AR$356)),SUMIF(REGION!$B$5:$B$356,'REGION INN'!$B235,REGION!$AR$5:$AR$356),0)</f>
        <v>0</v>
      </c>
      <c r="I235" s="107">
        <f t="shared" ca="1" si="55"/>
        <v>0</v>
      </c>
      <c r="J235" s="107">
        <f t="shared" ca="1" si="56"/>
        <v>0</v>
      </c>
      <c r="K235" s="107">
        <f t="shared" ca="1" si="57"/>
        <v>0</v>
      </c>
      <c r="L235" s="107">
        <f t="shared" ca="1" si="58"/>
        <v>0</v>
      </c>
      <c r="M235" s="107"/>
      <c r="N235" s="116">
        <f t="shared" ca="1" si="59"/>
        <v>0</v>
      </c>
      <c r="O235" s="116">
        <f t="shared" ca="1" si="60"/>
        <v>0</v>
      </c>
      <c r="P235" s="116">
        <f t="shared" ca="1" si="61"/>
        <v>0</v>
      </c>
      <c r="Q235" s="116">
        <f t="shared" ca="1" si="62"/>
        <v>0</v>
      </c>
      <c r="R235" s="116">
        <f t="shared" ca="1" si="63"/>
        <v>0</v>
      </c>
      <c r="S235" s="116">
        <f t="shared" ca="1" si="64"/>
        <v>0</v>
      </c>
      <c r="T235" s="116">
        <f t="shared" ca="1" si="65"/>
        <v>0</v>
      </c>
      <c r="U235" s="116">
        <f t="shared" ca="1" si="66"/>
        <v>0</v>
      </c>
      <c r="V235" s="76"/>
      <c r="AC235" s="76"/>
      <c r="AD235" s="76"/>
      <c r="AE235" s="179"/>
      <c r="AF235" s="179"/>
      <c r="AG235" s="179"/>
      <c r="AH235" s="179"/>
      <c r="AI235" s="179"/>
      <c r="AJ235" s="179"/>
    </row>
    <row r="236" spans="1:36" s="81" customFormat="1" ht="12" customHeight="1" x14ac:dyDescent="0.25">
      <c r="A236" s="103" t="s">
        <v>1831</v>
      </c>
      <c r="B236" s="104">
        <v>24.34</v>
      </c>
      <c r="C236" s="115">
        <f>IF(ISNUMBER(SUMIF(REGION!$B$5:$B$356,'REGION INN'!$B236,REGION!$Z$5:$Z$356)),SUMIF(REGION!$B$5:$B$356,'REGION INN'!$B236,REGION!$Z$5:$Z$356),0)</f>
        <v>0</v>
      </c>
      <c r="D236" s="107">
        <f t="shared" ca="1" si="51"/>
        <v>100</v>
      </c>
      <c r="E236" s="107">
        <f t="shared" ca="1" si="52"/>
        <v>100</v>
      </c>
      <c r="F236" s="107">
        <f t="shared" ca="1" si="53"/>
        <v>0</v>
      </c>
      <c r="G236" s="107">
        <f t="shared" ca="1" si="54"/>
        <v>0</v>
      </c>
      <c r="H236" s="115">
        <f>IF(ISNUMBER(SUMIF(REGION!$B$5:$B$356,'REGION INN'!$B236,REGION!$AR$5:$AR$356)),SUMIF(REGION!$B$5:$B$356,'REGION INN'!$B236,REGION!$AR$5:$AR$356),0)</f>
        <v>0</v>
      </c>
      <c r="I236" s="107">
        <f t="shared" ca="1" si="55"/>
        <v>100</v>
      </c>
      <c r="J236" s="107">
        <f t="shared" ca="1" si="56"/>
        <v>100</v>
      </c>
      <c r="K236" s="107">
        <f t="shared" ca="1" si="57"/>
        <v>0</v>
      </c>
      <c r="L236" s="107">
        <f t="shared" ca="1" si="58"/>
        <v>0</v>
      </c>
      <c r="M236" s="107"/>
      <c r="N236" s="116">
        <f t="shared" ca="1" si="59"/>
        <v>0</v>
      </c>
      <c r="O236" s="116">
        <f t="shared" ca="1" si="60"/>
        <v>0</v>
      </c>
      <c r="P236" s="116">
        <f t="shared" ca="1" si="61"/>
        <v>0</v>
      </c>
      <c r="Q236" s="116">
        <f t="shared" ca="1" si="62"/>
        <v>0</v>
      </c>
      <c r="R236" s="116">
        <f t="shared" ca="1" si="63"/>
        <v>0</v>
      </c>
      <c r="S236" s="116">
        <f t="shared" ca="1" si="64"/>
        <v>0</v>
      </c>
      <c r="T236" s="116">
        <f t="shared" ca="1" si="65"/>
        <v>0</v>
      </c>
      <c r="U236" s="116">
        <f t="shared" ca="1" si="66"/>
        <v>0</v>
      </c>
      <c r="V236" s="76"/>
      <c r="AC236" s="76"/>
      <c r="AD236" s="76"/>
      <c r="AE236" s="112"/>
      <c r="AF236" s="80"/>
    </row>
    <row r="237" spans="1:36" s="81" customFormat="1" ht="12" customHeight="1" x14ac:dyDescent="0.25">
      <c r="A237" s="103" t="s">
        <v>1172</v>
      </c>
      <c r="B237" s="104">
        <v>24.4</v>
      </c>
      <c r="C237" s="115">
        <f>IF(ISNUMBER(SUMIF(REGION!$B$5:$B$356,'REGION INN'!$B237,REGION!$Z$5:$Z$356)),SUMIF(REGION!$B$5:$B$356,'REGION INN'!$B237,REGION!$Z$5:$Z$356),0)</f>
        <v>1</v>
      </c>
      <c r="D237" s="107">
        <f t="shared" ca="1" si="51"/>
        <v>0</v>
      </c>
      <c r="E237" s="107">
        <f t="shared" ca="1" si="52"/>
        <v>0</v>
      </c>
      <c r="F237" s="107">
        <f t="shared" ca="1" si="53"/>
        <v>0</v>
      </c>
      <c r="G237" s="107">
        <f t="shared" ca="1" si="54"/>
        <v>0</v>
      </c>
      <c r="H237" s="115">
        <f>IF(ISNUMBER(SUMIF(REGION!$B$5:$B$356,'REGION INN'!$B237,REGION!$AR$5:$AR$356)),SUMIF(REGION!$B$5:$B$356,'REGION INN'!$B237,REGION!$AR$5:$AR$356),0)</f>
        <v>0</v>
      </c>
      <c r="I237" s="107">
        <f t="shared" ca="1" si="55"/>
        <v>0</v>
      </c>
      <c r="J237" s="107">
        <f t="shared" ca="1" si="56"/>
        <v>0</v>
      </c>
      <c r="K237" s="107">
        <f t="shared" ca="1" si="57"/>
        <v>0</v>
      </c>
      <c r="L237" s="107">
        <f t="shared" ca="1" si="58"/>
        <v>0</v>
      </c>
      <c r="M237" s="107"/>
      <c r="N237" s="116">
        <f t="shared" ca="1" si="59"/>
        <v>0</v>
      </c>
      <c r="O237" s="116">
        <f t="shared" ca="1" si="60"/>
        <v>0</v>
      </c>
      <c r="P237" s="116">
        <f t="shared" ca="1" si="61"/>
        <v>0</v>
      </c>
      <c r="Q237" s="116">
        <f t="shared" ca="1" si="62"/>
        <v>0</v>
      </c>
      <c r="R237" s="116">
        <f t="shared" ca="1" si="63"/>
        <v>0</v>
      </c>
      <c r="S237" s="116">
        <f t="shared" ca="1" si="64"/>
        <v>0</v>
      </c>
      <c r="T237" s="116">
        <f t="shared" ca="1" si="65"/>
        <v>0</v>
      </c>
      <c r="U237" s="116">
        <f t="shared" ca="1" si="66"/>
        <v>0</v>
      </c>
      <c r="V237" s="76"/>
      <c r="AC237" s="76"/>
      <c r="AD237" s="76"/>
      <c r="AE237" s="112"/>
      <c r="AF237" s="80"/>
    </row>
    <row r="238" spans="1:36" s="81" customFormat="1" ht="12" customHeight="1" x14ac:dyDescent="0.25">
      <c r="A238" s="103" t="s">
        <v>1836</v>
      </c>
      <c r="B238" s="104">
        <v>24.41</v>
      </c>
      <c r="C238" s="115">
        <f>IF(ISNUMBER(SUMIF(REGION!$B$5:$B$356,'REGION INN'!$B238,REGION!$Z$5:$Z$356)),SUMIF(REGION!$B$5:$B$356,'REGION INN'!$B238,REGION!$Z$5:$Z$356),0)</f>
        <v>0</v>
      </c>
      <c r="D238" s="107">
        <f t="shared" ca="1" si="51"/>
        <v>0</v>
      </c>
      <c r="E238" s="107">
        <f t="shared" ca="1" si="52"/>
        <v>0</v>
      </c>
      <c r="F238" s="107">
        <f t="shared" ca="1" si="53"/>
        <v>0</v>
      </c>
      <c r="G238" s="107">
        <f t="shared" ca="1" si="54"/>
        <v>0</v>
      </c>
      <c r="H238" s="115">
        <f>IF(ISNUMBER(SUMIF(REGION!$B$5:$B$356,'REGION INN'!$B238,REGION!$AR$5:$AR$356)),SUMIF(REGION!$B$5:$B$356,'REGION INN'!$B238,REGION!$AR$5:$AR$356),0)</f>
        <v>0</v>
      </c>
      <c r="I238" s="107">
        <f t="shared" ca="1" si="55"/>
        <v>0</v>
      </c>
      <c r="J238" s="107">
        <f t="shared" ca="1" si="56"/>
        <v>0</v>
      </c>
      <c r="K238" s="107">
        <f t="shared" ca="1" si="57"/>
        <v>0</v>
      </c>
      <c r="L238" s="107">
        <f t="shared" ca="1" si="58"/>
        <v>0</v>
      </c>
      <c r="M238" s="107"/>
      <c r="N238" s="116">
        <f t="shared" ca="1" si="59"/>
        <v>0</v>
      </c>
      <c r="O238" s="116">
        <f t="shared" ca="1" si="60"/>
        <v>0</v>
      </c>
      <c r="P238" s="116">
        <f t="shared" ca="1" si="61"/>
        <v>0</v>
      </c>
      <c r="Q238" s="116">
        <f t="shared" ca="1" si="62"/>
        <v>0</v>
      </c>
      <c r="R238" s="116">
        <f t="shared" ca="1" si="63"/>
        <v>0</v>
      </c>
      <c r="S238" s="116">
        <f t="shared" ca="1" si="64"/>
        <v>0</v>
      </c>
      <c r="T238" s="116">
        <f t="shared" ca="1" si="65"/>
        <v>0</v>
      </c>
      <c r="U238" s="116">
        <f t="shared" ca="1" si="66"/>
        <v>0</v>
      </c>
      <c r="V238" s="76"/>
      <c r="AC238" s="76"/>
      <c r="AD238" s="76"/>
      <c r="AE238" s="112"/>
      <c r="AF238" s="80"/>
    </row>
    <row r="239" spans="1:36" s="81" customFormat="1" ht="12" customHeight="1" x14ac:dyDescent="0.25">
      <c r="A239" s="103" t="s">
        <v>1838</v>
      </c>
      <c r="B239" s="104">
        <v>24.42</v>
      </c>
      <c r="C239" s="115">
        <f>IF(ISNUMBER(SUMIF(REGION!$B$5:$B$356,'REGION INN'!$B239,REGION!$Z$5:$Z$356)),SUMIF(REGION!$B$5:$B$356,'REGION INN'!$B239,REGION!$Z$5:$Z$356),0)</f>
        <v>0</v>
      </c>
      <c r="D239" s="107">
        <f t="shared" ca="1" si="51"/>
        <v>0</v>
      </c>
      <c r="E239" s="107">
        <f t="shared" ca="1" si="52"/>
        <v>0</v>
      </c>
      <c r="F239" s="107">
        <f t="shared" ca="1" si="53"/>
        <v>0</v>
      </c>
      <c r="G239" s="107">
        <f t="shared" ca="1" si="54"/>
        <v>0</v>
      </c>
      <c r="H239" s="115">
        <f>IF(ISNUMBER(SUMIF(REGION!$B$5:$B$356,'REGION INN'!$B239,REGION!$AR$5:$AR$356)),SUMIF(REGION!$B$5:$B$356,'REGION INN'!$B239,REGION!$AR$5:$AR$356),0)</f>
        <v>0</v>
      </c>
      <c r="I239" s="107">
        <f t="shared" ca="1" si="55"/>
        <v>0</v>
      </c>
      <c r="J239" s="107">
        <f t="shared" ca="1" si="56"/>
        <v>0</v>
      </c>
      <c r="K239" s="107">
        <f t="shared" ca="1" si="57"/>
        <v>0</v>
      </c>
      <c r="L239" s="107">
        <f t="shared" ca="1" si="58"/>
        <v>0</v>
      </c>
      <c r="M239" s="107"/>
      <c r="N239" s="116">
        <f t="shared" ca="1" si="59"/>
        <v>0</v>
      </c>
      <c r="O239" s="116">
        <f t="shared" ca="1" si="60"/>
        <v>0</v>
      </c>
      <c r="P239" s="116">
        <f t="shared" ca="1" si="61"/>
        <v>0</v>
      </c>
      <c r="Q239" s="116">
        <f t="shared" ca="1" si="62"/>
        <v>0</v>
      </c>
      <c r="R239" s="116">
        <f t="shared" ca="1" si="63"/>
        <v>0</v>
      </c>
      <c r="S239" s="116">
        <f t="shared" ca="1" si="64"/>
        <v>0</v>
      </c>
      <c r="T239" s="116">
        <f t="shared" ca="1" si="65"/>
        <v>0</v>
      </c>
      <c r="U239" s="116">
        <f t="shared" ca="1" si="66"/>
        <v>0</v>
      </c>
      <c r="V239" s="76"/>
      <c r="AC239" s="76"/>
      <c r="AD239" s="76"/>
      <c r="AE239" s="112"/>
      <c r="AF239" s="80"/>
    </row>
    <row r="240" spans="1:36" s="81" customFormat="1" ht="12" customHeight="1" x14ac:dyDescent="0.25">
      <c r="A240" s="103" t="s">
        <v>1840</v>
      </c>
      <c r="B240" s="104">
        <v>24.43</v>
      </c>
      <c r="C240" s="115">
        <f>IF(ISNUMBER(SUMIF(REGION!$B$5:$B$356,'REGION INN'!$B240,REGION!$Z$5:$Z$356)),SUMIF(REGION!$B$5:$B$356,'REGION INN'!$B240,REGION!$Z$5:$Z$356),0)</f>
        <v>0</v>
      </c>
      <c r="D240" s="107">
        <f t="shared" ca="1" si="51"/>
        <v>0</v>
      </c>
      <c r="E240" s="107">
        <f t="shared" ca="1" si="52"/>
        <v>0</v>
      </c>
      <c r="F240" s="107">
        <f t="shared" ca="1" si="53"/>
        <v>0</v>
      </c>
      <c r="G240" s="107">
        <f t="shared" ca="1" si="54"/>
        <v>0</v>
      </c>
      <c r="H240" s="115">
        <f>IF(ISNUMBER(SUMIF(REGION!$B$5:$B$356,'REGION INN'!$B240,REGION!$AR$5:$AR$356)),SUMIF(REGION!$B$5:$B$356,'REGION INN'!$B240,REGION!$AR$5:$AR$356),0)</f>
        <v>0</v>
      </c>
      <c r="I240" s="107">
        <f t="shared" ca="1" si="55"/>
        <v>0</v>
      </c>
      <c r="J240" s="107">
        <f t="shared" ca="1" si="56"/>
        <v>0</v>
      </c>
      <c r="K240" s="107">
        <f t="shared" ca="1" si="57"/>
        <v>0</v>
      </c>
      <c r="L240" s="107">
        <f t="shared" ca="1" si="58"/>
        <v>0</v>
      </c>
      <c r="M240" s="107"/>
      <c r="N240" s="116">
        <f t="shared" ca="1" si="59"/>
        <v>0</v>
      </c>
      <c r="O240" s="116">
        <f t="shared" ca="1" si="60"/>
        <v>0</v>
      </c>
      <c r="P240" s="116">
        <f t="shared" ca="1" si="61"/>
        <v>0</v>
      </c>
      <c r="Q240" s="116">
        <f t="shared" ca="1" si="62"/>
        <v>0</v>
      </c>
      <c r="R240" s="116">
        <f t="shared" ca="1" si="63"/>
        <v>0</v>
      </c>
      <c r="S240" s="116">
        <f t="shared" ca="1" si="64"/>
        <v>0</v>
      </c>
      <c r="T240" s="116">
        <f t="shared" ca="1" si="65"/>
        <v>0</v>
      </c>
      <c r="U240" s="116">
        <f t="shared" ca="1" si="66"/>
        <v>0</v>
      </c>
      <c r="V240" s="76"/>
      <c r="AC240" s="76"/>
      <c r="AD240" s="76"/>
      <c r="AE240" s="112"/>
      <c r="AF240" s="80"/>
    </row>
    <row r="241" spans="1:32" s="81" customFormat="1" ht="12" customHeight="1" x14ac:dyDescent="0.25">
      <c r="A241" s="103" t="s">
        <v>1842</v>
      </c>
      <c r="B241" s="104">
        <v>24.44</v>
      </c>
      <c r="C241" s="115">
        <f>IF(ISNUMBER(SUMIF(REGION!$B$5:$B$356,'REGION INN'!$B241,REGION!$Z$5:$Z$356)),SUMIF(REGION!$B$5:$B$356,'REGION INN'!$B241,REGION!$Z$5:$Z$356),0)</f>
        <v>0</v>
      </c>
      <c r="D241" s="107">
        <f t="shared" ca="1" si="51"/>
        <v>0</v>
      </c>
      <c r="E241" s="107">
        <f t="shared" ca="1" si="52"/>
        <v>0</v>
      </c>
      <c r="F241" s="107">
        <f t="shared" ca="1" si="53"/>
        <v>0</v>
      </c>
      <c r="G241" s="107">
        <f t="shared" ca="1" si="54"/>
        <v>0</v>
      </c>
      <c r="H241" s="115">
        <f>IF(ISNUMBER(SUMIF(REGION!$B$5:$B$356,'REGION INN'!$B241,REGION!$AR$5:$AR$356)),SUMIF(REGION!$B$5:$B$356,'REGION INN'!$B241,REGION!$AR$5:$AR$356),0)</f>
        <v>0</v>
      </c>
      <c r="I241" s="107">
        <f t="shared" ca="1" si="55"/>
        <v>0</v>
      </c>
      <c r="J241" s="107">
        <f t="shared" ca="1" si="56"/>
        <v>0</v>
      </c>
      <c r="K241" s="107">
        <f t="shared" ca="1" si="57"/>
        <v>0</v>
      </c>
      <c r="L241" s="107">
        <f t="shared" ca="1" si="58"/>
        <v>0</v>
      </c>
      <c r="M241" s="107"/>
      <c r="N241" s="116">
        <f t="shared" ca="1" si="59"/>
        <v>0</v>
      </c>
      <c r="O241" s="116">
        <f t="shared" ca="1" si="60"/>
        <v>0</v>
      </c>
      <c r="P241" s="116">
        <f t="shared" ca="1" si="61"/>
        <v>0</v>
      </c>
      <c r="Q241" s="116">
        <f t="shared" ca="1" si="62"/>
        <v>0</v>
      </c>
      <c r="R241" s="116">
        <f t="shared" ca="1" si="63"/>
        <v>0</v>
      </c>
      <c r="S241" s="116">
        <f t="shared" ca="1" si="64"/>
        <v>0</v>
      </c>
      <c r="T241" s="116">
        <f t="shared" ca="1" si="65"/>
        <v>0</v>
      </c>
      <c r="U241" s="116">
        <f t="shared" ca="1" si="66"/>
        <v>0</v>
      </c>
      <c r="V241" s="76"/>
      <c r="AC241" s="76"/>
      <c r="AD241" s="76"/>
      <c r="AE241" s="112"/>
      <c r="AF241" s="80"/>
    </row>
    <row r="242" spans="1:32" s="81" customFormat="1" ht="12" customHeight="1" x14ac:dyDescent="0.25">
      <c r="A242" s="103" t="s">
        <v>1847</v>
      </c>
      <c r="B242" s="104">
        <v>24.45</v>
      </c>
      <c r="C242" s="115">
        <f>IF(ISNUMBER(SUMIF(REGION!$B$5:$B$356,'REGION INN'!$B242,REGION!$Z$5:$Z$356)),SUMIF(REGION!$B$5:$B$356,'REGION INN'!$B242,REGION!$Z$5:$Z$356),0)</f>
        <v>0</v>
      </c>
      <c r="D242" s="107">
        <f t="shared" ca="1" si="51"/>
        <v>0</v>
      </c>
      <c r="E242" s="107">
        <f t="shared" ca="1" si="52"/>
        <v>0</v>
      </c>
      <c r="F242" s="107">
        <f t="shared" ca="1" si="53"/>
        <v>0</v>
      </c>
      <c r="G242" s="107">
        <f t="shared" ca="1" si="54"/>
        <v>0</v>
      </c>
      <c r="H242" s="115">
        <f>IF(ISNUMBER(SUMIF(REGION!$B$5:$B$356,'REGION INN'!$B242,REGION!$AR$5:$AR$356)),SUMIF(REGION!$B$5:$B$356,'REGION INN'!$B242,REGION!$AR$5:$AR$356),0)</f>
        <v>0</v>
      </c>
      <c r="I242" s="107">
        <f t="shared" ca="1" si="55"/>
        <v>0</v>
      </c>
      <c r="J242" s="107">
        <f t="shared" ca="1" si="56"/>
        <v>0</v>
      </c>
      <c r="K242" s="107">
        <f t="shared" ca="1" si="57"/>
        <v>0</v>
      </c>
      <c r="L242" s="107">
        <f t="shared" ca="1" si="58"/>
        <v>0</v>
      </c>
      <c r="M242" s="107"/>
      <c r="N242" s="116">
        <f t="shared" ca="1" si="59"/>
        <v>0</v>
      </c>
      <c r="O242" s="116">
        <f t="shared" ca="1" si="60"/>
        <v>0</v>
      </c>
      <c r="P242" s="116">
        <f t="shared" ca="1" si="61"/>
        <v>0</v>
      </c>
      <c r="Q242" s="116">
        <f t="shared" ca="1" si="62"/>
        <v>0</v>
      </c>
      <c r="R242" s="116">
        <f t="shared" ca="1" si="63"/>
        <v>0</v>
      </c>
      <c r="S242" s="116">
        <f t="shared" ca="1" si="64"/>
        <v>0</v>
      </c>
      <c r="T242" s="116">
        <f t="shared" ca="1" si="65"/>
        <v>0</v>
      </c>
      <c r="U242" s="116">
        <f t="shared" ca="1" si="66"/>
        <v>0</v>
      </c>
      <c r="V242" s="76"/>
      <c r="AC242" s="76"/>
      <c r="AD242" s="76"/>
      <c r="AE242" s="112"/>
      <c r="AF242" s="80"/>
    </row>
    <row r="243" spans="1:32" s="81" customFormat="1" ht="12" customHeight="1" x14ac:dyDescent="0.25">
      <c r="A243" s="103" t="s">
        <v>1173</v>
      </c>
      <c r="B243" s="104">
        <v>24.5</v>
      </c>
      <c r="C243" s="115">
        <f>IF(ISNUMBER(SUMIF(REGION!$B$5:$B$356,'REGION INN'!$B243,REGION!$Z$5:$Z$356)),SUMIF(REGION!$B$5:$B$356,'REGION INN'!$B243,REGION!$Z$5:$Z$356),0)</f>
        <v>0</v>
      </c>
      <c r="D243" s="107">
        <f t="shared" ca="1" si="51"/>
        <v>0</v>
      </c>
      <c r="E243" s="107">
        <f t="shared" ca="1" si="52"/>
        <v>0</v>
      </c>
      <c r="F243" s="107">
        <f t="shared" ca="1" si="53"/>
        <v>0</v>
      </c>
      <c r="G243" s="107">
        <f t="shared" ca="1" si="54"/>
        <v>0</v>
      </c>
      <c r="H243" s="115">
        <f>IF(ISNUMBER(SUMIF(REGION!$B$5:$B$356,'REGION INN'!$B243,REGION!$AR$5:$AR$356)),SUMIF(REGION!$B$5:$B$356,'REGION INN'!$B243,REGION!$AR$5:$AR$356),0)</f>
        <v>0</v>
      </c>
      <c r="I243" s="107">
        <f t="shared" ca="1" si="55"/>
        <v>0</v>
      </c>
      <c r="J243" s="107">
        <f t="shared" ca="1" si="56"/>
        <v>0</v>
      </c>
      <c r="K243" s="107">
        <f t="shared" ca="1" si="57"/>
        <v>0</v>
      </c>
      <c r="L243" s="107">
        <f t="shared" ca="1" si="58"/>
        <v>0</v>
      </c>
      <c r="M243" s="107"/>
      <c r="N243" s="116">
        <f t="shared" ca="1" si="59"/>
        <v>0</v>
      </c>
      <c r="O243" s="116">
        <f t="shared" ca="1" si="60"/>
        <v>0</v>
      </c>
      <c r="P243" s="116">
        <f t="shared" ca="1" si="61"/>
        <v>0</v>
      </c>
      <c r="Q243" s="116">
        <f t="shared" ca="1" si="62"/>
        <v>0</v>
      </c>
      <c r="R243" s="116">
        <f t="shared" ca="1" si="63"/>
        <v>0</v>
      </c>
      <c r="S243" s="116">
        <f t="shared" ca="1" si="64"/>
        <v>0</v>
      </c>
      <c r="T243" s="116">
        <f t="shared" ca="1" si="65"/>
        <v>0</v>
      </c>
      <c r="U243" s="116">
        <f t="shared" ca="1" si="66"/>
        <v>0</v>
      </c>
      <c r="V243" s="76"/>
      <c r="AC243" s="76"/>
      <c r="AD243" s="76"/>
      <c r="AE243" s="112"/>
      <c r="AF243" s="80"/>
    </row>
    <row r="244" spans="1:32" s="81" customFormat="1" ht="12" customHeight="1" x14ac:dyDescent="0.25">
      <c r="A244" s="103" t="s">
        <v>1846</v>
      </c>
      <c r="B244" s="104">
        <v>24.51</v>
      </c>
      <c r="C244" s="115">
        <f>IF(ISNUMBER(SUMIF(REGION!$B$5:$B$356,'REGION INN'!$B244,REGION!$Z$5:$Z$356)),SUMIF(REGION!$B$5:$B$356,'REGION INN'!$B244,REGION!$Z$5:$Z$356),0)</f>
        <v>0</v>
      </c>
      <c r="D244" s="107">
        <f t="shared" ca="1" si="51"/>
        <v>0</v>
      </c>
      <c r="E244" s="107">
        <f t="shared" ca="1" si="52"/>
        <v>0</v>
      </c>
      <c r="F244" s="107">
        <f t="shared" ca="1" si="53"/>
        <v>0</v>
      </c>
      <c r="G244" s="107">
        <f t="shared" ca="1" si="54"/>
        <v>0</v>
      </c>
      <c r="H244" s="115">
        <f>IF(ISNUMBER(SUMIF(REGION!$B$5:$B$356,'REGION INN'!$B244,REGION!$AR$5:$AR$356)),SUMIF(REGION!$B$5:$B$356,'REGION INN'!$B244,REGION!$AR$5:$AR$356),0)</f>
        <v>0</v>
      </c>
      <c r="I244" s="107">
        <f t="shared" ca="1" si="55"/>
        <v>0</v>
      </c>
      <c r="J244" s="107">
        <f t="shared" ca="1" si="56"/>
        <v>0</v>
      </c>
      <c r="K244" s="107">
        <f t="shared" ca="1" si="57"/>
        <v>0</v>
      </c>
      <c r="L244" s="107">
        <f t="shared" ca="1" si="58"/>
        <v>0</v>
      </c>
      <c r="M244" s="107"/>
      <c r="N244" s="116">
        <f t="shared" ca="1" si="59"/>
        <v>0</v>
      </c>
      <c r="O244" s="116">
        <f t="shared" ca="1" si="60"/>
        <v>0</v>
      </c>
      <c r="P244" s="116">
        <f t="shared" ca="1" si="61"/>
        <v>0</v>
      </c>
      <c r="Q244" s="116">
        <f t="shared" ca="1" si="62"/>
        <v>0</v>
      </c>
      <c r="R244" s="116">
        <f t="shared" ca="1" si="63"/>
        <v>0</v>
      </c>
      <c r="S244" s="116">
        <f t="shared" ca="1" si="64"/>
        <v>0</v>
      </c>
      <c r="T244" s="116">
        <f t="shared" ca="1" si="65"/>
        <v>0</v>
      </c>
      <c r="U244" s="116">
        <f t="shared" ca="1" si="66"/>
        <v>0</v>
      </c>
      <c r="V244" s="76"/>
      <c r="AC244" s="76"/>
      <c r="AD244" s="76"/>
      <c r="AE244" s="112"/>
      <c r="AF244" s="80"/>
    </row>
    <row r="245" spans="1:32" s="81" customFormat="1" ht="12" customHeight="1" x14ac:dyDescent="0.25">
      <c r="A245" s="103" t="s">
        <v>1849</v>
      </c>
      <c r="B245" s="104">
        <v>24.52</v>
      </c>
      <c r="C245" s="115">
        <f>IF(ISNUMBER(SUMIF(REGION!$B$5:$B$356,'REGION INN'!$B245,REGION!$Z$5:$Z$356)),SUMIF(REGION!$B$5:$B$356,'REGION INN'!$B245,REGION!$Z$5:$Z$356),0)</f>
        <v>0</v>
      </c>
      <c r="D245" s="107">
        <f t="shared" ca="1" si="51"/>
        <v>0</v>
      </c>
      <c r="E245" s="107">
        <f t="shared" ca="1" si="52"/>
        <v>0</v>
      </c>
      <c r="F245" s="107">
        <f t="shared" ca="1" si="53"/>
        <v>0</v>
      </c>
      <c r="G245" s="107">
        <f t="shared" ca="1" si="54"/>
        <v>0</v>
      </c>
      <c r="H245" s="115">
        <f>IF(ISNUMBER(SUMIF(REGION!$B$5:$B$356,'REGION INN'!$B245,REGION!$AR$5:$AR$356)),SUMIF(REGION!$B$5:$B$356,'REGION INN'!$B245,REGION!$AR$5:$AR$356),0)</f>
        <v>0</v>
      </c>
      <c r="I245" s="107">
        <f t="shared" ca="1" si="55"/>
        <v>0</v>
      </c>
      <c r="J245" s="107">
        <f t="shared" ca="1" si="56"/>
        <v>0</v>
      </c>
      <c r="K245" s="107">
        <f t="shared" ca="1" si="57"/>
        <v>0</v>
      </c>
      <c r="L245" s="107">
        <f t="shared" ca="1" si="58"/>
        <v>0</v>
      </c>
      <c r="M245" s="107"/>
      <c r="N245" s="116">
        <f t="shared" ca="1" si="59"/>
        <v>0</v>
      </c>
      <c r="O245" s="116">
        <f t="shared" ca="1" si="60"/>
        <v>0</v>
      </c>
      <c r="P245" s="116">
        <f t="shared" ca="1" si="61"/>
        <v>0</v>
      </c>
      <c r="Q245" s="116">
        <f t="shared" ca="1" si="62"/>
        <v>0</v>
      </c>
      <c r="R245" s="116">
        <f t="shared" ca="1" si="63"/>
        <v>0</v>
      </c>
      <c r="S245" s="116">
        <f t="shared" ca="1" si="64"/>
        <v>0</v>
      </c>
      <c r="T245" s="116">
        <f t="shared" ca="1" si="65"/>
        <v>0</v>
      </c>
      <c r="U245" s="116">
        <f t="shared" ca="1" si="66"/>
        <v>0</v>
      </c>
      <c r="V245" s="76"/>
      <c r="AC245" s="76"/>
      <c r="AD245" s="76"/>
      <c r="AE245" s="112"/>
      <c r="AF245" s="80"/>
    </row>
    <row r="246" spans="1:32" s="81" customFormat="1" ht="12" customHeight="1" x14ac:dyDescent="0.25">
      <c r="A246" s="103" t="s">
        <v>1851</v>
      </c>
      <c r="B246" s="104">
        <v>24.53</v>
      </c>
      <c r="C246" s="115">
        <f>IF(ISNUMBER(SUMIF(REGION!$B$5:$B$356,'REGION INN'!$B246,REGION!$Z$5:$Z$356)),SUMIF(REGION!$B$5:$B$356,'REGION INN'!$B246,REGION!$Z$5:$Z$356),0)</f>
        <v>0</v>
      </c>
      <c r="D246" s="107">
        <f t="shared" ca="1" si="51"/>
        <v>0</v>
      </c>
      <c r="E246" s="107">
        <f t="shared" ca="1" si="52"/>
        <v>0</v>
      </c>
      <c r="F246" s="107">
        <f t="shared" ca="1" si="53"/>
        <v>0</v>
      </c>
      <c r="G246" s="107">
        <f t="shared" ca="1" si="54"/>
        <v>0</v>
      </c>
      <c r="H246" s="115">
        <f>IF(ISNUMBER(SUMIF(REGION!$B$5:$B$356,'REGION INN'!$B246,REGION!$AR$5:$AR$356)),SUMIF(REGION!$B$5:$B$356,'REGION INN'!$B246,REGION!$AR$5:$AR$356),0)</f>
        <v>0</v>
      </c>
      <c r="I246" s="107">
        <f t="shared" ca="1" si="55"/>
        <v>0</v>
      </c>
      <c r="J246" s="107">
        <f t="shared" ca="1" si="56"/>
        <v>0</v>
      </c>
      <c r="K246" s="107">
        <f t="shared" ca="1" si="57"/>
        <v>0</v>
      </c>
      <c r="L246" s="107">
        <f t="shared" ca="1" si="58"/>
        <v>0</v>
      </c>
      <c r="M246" s="107"/>
      <c r="N246" s="116">
        <f t="shared" ca="1" si="59"/>
        <v>0</v>
      </c>
      <c r="O246" s="116">
        <f t="shared" ca="1" si="60"/>
        <v>0</v>
      </c>
      <c r="P246" s="116">
        <f t="shared" ca="1" si="61"/>
        <v>0</v>
      </c>
      <c r="Q246" s="116">
        <f t="shared" ca="1" si="62"/>
        <v>0</v>
      </c>
      <c r="R246" s="116">
        <f t="shared" ca="1" si="63"/>
        <v>0</v>
      </c>
      <c r="S246" s="116">
        <f t="shared" ca="1" si="64"/>
        <v>0</v>
      </c>
      <c r="T246" s="116">
        <f t="shared" ca="1" si="65"/>
        <v>0</v>
      </c>
      <c r="U246" s="116">
        <f t="shared" ca="1" si="66"/>
        <v>0</v>
      </c>
      <c r="V246" s="76"/>
      <c r="AC246" s="76"/>
      <c r="AD246" s="76"/>
      <c r="AE246" s="112"/>
      <c r="AF246" s="80"/>
    </row>
    <row r="247" spans="1:32" s="81" customFormat="1" ht="12" customHeight="1" x14ac:dyDescent="0.25">
      <c r="A247" s="103" t="s">
        <v>1857</v>
      </c>
      <c r="B247" s="104">
        <v>24.54</v>
      </c>
      <c r="C247" s="115">
        <f>IF(ISNUMBER(SUMIF(REGION!$B$5:$B$356,'REGION INN'!$B247,REGION!$Z$5:$Z$356)),SUMIF(REGION!$B$5:$B$356,'REGION INN'!$B247,REGION!$Z$5:$Z$356),0)</f>
        <v>0</v>
      </c>
      <c r="D247" s="107">
        <f t="shared" ca="1" si="51"/>
        <v>0</v>
      </c>
      <c r="E247" s="107">
        <f t="shared" ca="1" si="52"/>
        <v>0</v>
      </c>
      <c r="F247" s="107">
        <f t="shared" ca="1" si="53"/>
        <v>0</v>
      </c>
      <c r="G247" s="107">
        <f t="shared" ca="1" si="54"/>
        <v>0</v>
      </c>
      <c r="H247" s="115">
        <f>IF(ISNUMBER(SUMIF(REGION!$B$5:$B$356,'REGION INN'!$B247,REGION!$AR$5:$AR$356)),SUMIF(REGION!$B$5:$B$356,'REGION INN'!$B247,REGION!$AR$5:$AR$356),0)</f>
        <v>0</v>
      </c>
      <c r="I247" s="107">
        <f t="shared" ca="1" si="55"/>
        <v>0</v>
      </c>
      <c r="J247" s="107">
        <f t="shared" ca="1" si="56"/>
        <v>0</v>
      </c>
      <c r="K247" s="107">
        <f t="shared" ca="1" si="57"/>
        <v>0</v>
      </c>
      <c r="L247" s="107">
        <f t="shared" ca="1" si="58"/>
        <v>0</v>
      </c>
      <c r="M247" s="107"/>
      <c r="N247" s="116">
        <f t="shared" ca="1" si="59"/>
        <v>0</v>
      </c>
      <c r="O247" s="116">
        <f t="shared" ca="1" si="60"/>
        <v>0</v>
      </c>
      <c r="P247" s="116">
        <f t="shared" ca="1" si="61"/>
        <v>0</v>
      </c>
      <c r="Q247" s="116">
        <f t="shared" ca="1" si="62"/>
        <v>0</v>
      </c>
      <c r="R247" s="116">
        <f t="shared" ca="1" si="63"/>
        <v>0</v>
      </c>
      <c r="S247" s="116">
        <f t="shared" ca="1" si="64"/>
        <v>0</v>
      </c>
      <c r="T247" s="116">
        <f t="shared" ca="1" si="65"/>
        <v>0</v>
      </c>
      <c r="U247" s="116">
        <f t="shared" ca="1" si="66"/>
        <v>0</v>
      </c>
      <c r="V247" s="76"/>
      <c r="AC247" s="76"/>
      <c r="AD247" s="76"/>
      <c r="AE247" s="112"/>
      <c r="AF247" s="80"/>
    </row>
    <row r="248" spans="1:32" s="81" customFormat="1" ht="12" customHeight="1" x14ac:dyDescent="0.25">
      <c r="A248" s="103" t="s">
        <v>1174</v>
      </c>
      <c r="B248" s="104">
        <v>25</v>
      </c>
      <c r="C248" s="115">
        <f>IF(ISNUMBER(SUMIF(REGION!$B$5:$B$356,'REGION INN'!$B248,REGION!$Z$5:$Z$356)),SUMIF(REGION!$B$5:$B$356,'REGION INN'!$B248,REGION!$Z$5:$Z$356),0)</f>
        <v>56</v>
      </c>
      <c r="D248" s="107">
        <f t="shared" ca="1" si="51"/>
        <v>5.5555555555555554</v>
      </c>
      <c r="E248" s="107">
        <f t="shared" ca="1" si="52"/>
        <v>0</v>
      </c>
      <c r="F248" s="107">
        <f t="shared" ca="1" si="53"/>
        <v>0</v>
      </c>
      <c r="G248" s="107">
        <f t="shared" ca="1" si="54"/>
        <v>0</v>
      </c>
      <c r="H248" s="115">
        <f>IF(ISNUMBER(SUMIF(REGION!$B$5:$B$356,'REGION INN'!$B248,REGION!$AR$5:$AR$356)),SUMIF(REGION!$B$5:$B$356,'REGION INN'!$B248,REGION!$AR$5:$AR$356),0)</f>
        <v>44</v>
      </c>
      <c r="I248" s="107">
        <f t="shared" ca="1" si="55"/>
        <v>6.25</v>
      </c>
      <c r="J248" s="107">
        <f t="shared" ca="1" si="56"/>
        <v>0</v>
      </c>
      <c r="K248" s="107">
        <f t="shared" ca="1" si="57"/>
        <v>6.25</v>
      </c>
      <c r="L248" s="107">
        <f t="shared" ca="1" si="58"/>
        <v>0</v>
      </c>
      <c r="M248" s="107"/>
      <c r="N248" s="116">
        <f t="shared" ca="1" si="59"/>
        <v>3.1111111111111107</v>
      </c>
      <c r="O248" s="116">
        <f t="shared" ca="1" si="60"/>
        <v>0</v>
      </c>
      <c r="P248" s="116">
        <f t="shared" ca="1" si="61"/>
        <v>0</v>
      </c>
      <c r="Q248" s="116">
        <f t="shared" ca="1" si="62"/>
        <v>0</v>
      </c>
      <c r="R248" s="116">
        <f t="shared" ca="1" si="63"/>
        <v>2.75</v>
      </c>
      <c r="S248" s="116">
        <f t="shared" ca="1" si="64"/>
        <v>0</v>
      </c>
      <c r="T248" s="116">
        <f t="shared" ca="1" si="65"/>
        <v>2.75</v>
      </c>
      <c r="U248" s="116">
        <f t="shared" ca="1" si="66"/>
        <v>0</v>
      </c>
      <c r="V248" s="76"/>
      <c r="AC248" s="76"/>
      <c r="AD248" s="76"/>
      <c r="AE248" s="112"/>
      <c r="AF248" s="80"/>
    </row>
    <row r="249" spans="1:32" s="81" customFormat="1" ht="12" customHeight="1" x14ac:dyDescent="0.25">
      <c r="A249" s="103" t="s">
        <v>1175</v>
      </c>
      <c r="B249" s="104">
        <v>25.1</v>
      </c>
      <c r="C249" s="115">
        <f>IF(ISNUMBER(SUMIF(REGION!$B$5:$B$356,'REGION INN'!$B249,REGION!$Z$5:$Z$356)),SUMIF(REGION!$B$5:$B$356,'REGION INN'!$B249,REGION!$Z$5:$Z$356),0)</f>
        <v>21</v>
      </c>
      <c r="D249" s="107">
        <f t="shared" ca="1" si="51"/>
        <v>0</v>
      </c>
      <c r="E249" s="107">
        <f t="shared" ca="1" si="52"/>
        <v>0</v>
      </c>
      <c r="F249" s="107">
        <f t="shared" ca="1" si="53"/>
        <v>0</v>
      </c>
      <c r="G249" s="107">
        <f t="shared" ca="1" si="54"/>
        <v>0</v>
      </c>
      <c r="H249" s="115">
        <f>IF(ISNUMBER(SUMIF(REGION!$B$5:$B$356,'REGION INN'!$B249,REGION!$AR$5:$AR$356)),SUMIF(REGION!$B$5:$B$356,'REGION INN'!$B249,REGION!$AR$5:$AR$356),0)</f>
        <v>15</v>
      </c>
      <c r="I249" s="107">
        <f t="shared" ca="1" si="55"/>
        <v>0</v>
      </c>
      <c r="J249" s="107">
        <f t="shared" ca="1" si="56"/>
        <v>0</v>
      </c>
      <c r="K249" s="107">
        <f t="shared" ca="1" si="57"/>
        <v>0</v>
      </c>
      <c r="L249" s="107">
        <f t="shared" ca="1" si="58"/>
        <v>0</v>
      </c>
      <c r="M249" s="107"/>
      <c r="N249" s="116">
        <f t="shared" ca="1" si="59"/>
        <v>0</v>
      </c>
      <c r="O249" s="116">
        <f t="shared" ca="1" si="60"/>
        <v>0</v>
      </c>
      <c r="P249" s="116">
        <f t="shared" ca="1" si="61"/>
        <v>0</v>
      </c>
      <c r="Q249" s="116">
        <f t="shared" ca="1" si="62"/>
        <v>0</v>
      </c>
      <c r="R249" s="116">
        <f t="shared" ca="1" si="63"/>
        <v>0</v>
      </c>
      <c r="S249" s="116">
        <f t="shared" ca="1" si="64"/>
        <v>0</v>
      </c>
      <c r="T249" s="116">
        <f t="shared" ca="1" si="65"/>
        <v>0</v>
      </c>
      <c r="U249" s="116">
        <f t="shared" ca="1" si="66"/>
        <v>0</v>
      </c>
      <c r="V249" s="76"/>
      <c r="AC249" s="76"/>
      <c r="AD249" s="76"/>
      <c r="AE249" s="112"/>
      <c r="AF249" s="80"/>
    </row>
    <row r="250" spans="1:32" s="81" customFormat="1" ht="12" customHeight="1" x14ac:dyDescent="0.25">
      <c r="A250" s="103" t="s">
        <v>1861</v>
      </c>
      <c r="B250" s="104">
        <v>25.11</v>
      </c>
      <c r="C250" s="115">
        <f>IF(ISNUMBER(SUMIF(REGION!$B$5:$B$356,'REGION INN'!$B250,REGION!$Z$5:$Z$356)),SUMIF(REGION!$B$5:$B$356,'REGION INN'!$B250,REGION!$Z$5:$Z$356),0)</f>
        <v>0</v>
      </c>
      <c r="D250" s="107">
        <f t="shared" ca="1" si="51"/>
        <v>0</v>
      </c>
      <c r="E250" s="107">
        <f t="shared" ca="1" si="52"/>
        <v>0</v>
      </c>
      <c r="F250" s="107">
        <f t="shared" ca="1" si="53"/>
        <v>0</v>
      </c>
      <c r="G250" s="107">
        <f t="shared" ca="1" si="54"/>
        <v>0</v>
      </c>
      <c r="H250" s="115">
        <f>IF(ISNUMBER(SUMIF(REGION!$B$5:$B$356,'REGION INN'!$B250,REGION!$AR$5:$AR$356)),SUMIF(REGION!$B$5:$B$356,'REGION INN'!$B250,REGION!$AR$5:$AR$356),0)</f>
        <v>0</v>
      </c>
      <c r="I250" s="107">
        <f t="shared" ca="1" si="55"/>
        <v>0</v>
      </c>
      <c r="J250" s="107">
        <f t="shared" ca="1" si="56"/>
        <v>0</v>
      </c>
      <c r="K250" s="107">
        <f t="shared" ca="1" si="57"/>
        <v>0</v>
      </c>
      <c r="L250" s="107">
        <f t="shared" ca="1" si="58"/>
        <v>0</v>
      </c>
      <c r="M250" s="107"/>
      <c r="N250" s="116">
        <f t="shared" ca="1" si="59"/>
        <v>0</v>
      </c>
      <c r="O250" s="116">
        <f t="shared" ca="1" si="60"/>
        <v>0</v>
      </c>
      <c r="P250" s="116">
        <f t="shared" ca="1" si="61"/>
        <v>0</v>
      </c>
      <c r="Q250" s="116">
        <f t="shared" ca="1" si="62"/>
        <v>0</v>
      </c>
      <c r="R250" s="116">
        <f t="shared" ca="1" si="63"/>
        <v>0</v>
      </c>
      <c r="S250" s="116">
        <f t="shared" ca="1" si="64"/>
        <v>0</v>
      </c>
      <c r="T250" s="116">
        <f t="shared" ca="1" si="65"/>
        <v>0</v>
      </c>
      <c r="U250" s="116">
        <f t="shared" ca="1" si="66"/>
        <v>0</v>
      </c>
      <c r="V250" s="76"/>
      <c r="AC250" s="76"/>
      <c r="AD250" s="76"/>
      <c r="AF250" s="80"/>
    </row>
    <row r="251" spans="1:32" s="81" customFormat="1" ht="12" customHeight="1" x14ac:dyDescent="0.25">
      <c r="A251" s="103" t="s">
        <v>1863</v>
      </c>
      <c r="B251" s="104">
        <v>25.12</v>
      </c>
      <c r="C251" s="115">
        <f>IF(ISNUMBER(SUMIF(REGION!$B$5:$B$356,'REGION INN'!$B251,REGION!$Z$5:$Z$356)),SUMIF(REGION!$B$5:$B$356,'REGION INN'!$B251,REGION!$Z$5:$Z$356),0)</f>
        <v>0</v>
      </c>
      <c r="D251" s="107">
        <f t="shared" ca="1" si="51"/>
        <v>0</v>
      </c>
      <c r="E251" s="107">
        <f t="shared" ca="1" si="52"/>
        <v>0</v>
      </c>
      <c r="F251" s="107">
        <f t="shared" ca="1" si="53"/>
        <v>0</v>
      </c>
      <c r="G251" s="107">
        <f t="shared" ca="1" si="54"/>
        <v>0</v>
      </c>
      <c r="H251" s="115">
        <f>IF(ISNUMBER(SUMIF(REGION!$B$5:$B$356,'REGION INN'!$B251,REGION!$AR$5:$AR$356)),SUMIF(REGION!$B$5:$B$356,'REGION INN'!$B251,REGION!$AR$5:$AR$356),0)</f>
        <v>0</v>
      </c>
      <c r="I251" s="107">
        <f t="shared" ca="1" si="55"/>
        <v>0</v>
      </c>
      <c r="J251" s="107">
        <f t="shared" ca="1" si="56"/>
        <v>0</v>
      </c>
      <c r="K251" s="107">
        <f t="shared" ca="1" si="57"/>
        <v>0</v>
      </c>
      <c r="L251" s="107">
        <f t="shared" ca="1" si="58"/>
        <v>0</v>
      </c>
      <c r="M251" s="107"/>
      <c r="N251" s="116">
        <f t="shared" ca="1" si="59"/>
        <v>0</v>
      </c>
      <c r="O251" s="116">
        <f t="shared" ca="1" si="60"/>
        <v>0</v>
      </c>
      <c r="P251" s="116">
        <f t="shared" ca="1" si="61"/>
        <v>0</v>
      </c>
      <c r="Q251" s="116">
        <f t="shared" ca="1" si="62"/>
        <v>0</v>
      </c>
      <c r="R251" s="116">
        <f t="shared" ca="1" si="63"/>
        <v>0</v>
      </c>
      <c r="S251" s="116">
        <f t="shared" ca="1" si="64"/>
        <v>0</v>
      </c>
      <c r="T251" s="116">
        <f t="shared" ca="1" si="65"/>
        <v>0</v>
      </c>
      <c r="U251" s="116">
        <f t="shared" ca="1" si="66"/>
        <v>0</v>
      </c>
      <c r="V251" s="76"/>
      <c r="AC251" s="76"/>
      <c r="AD251" s="76"/>
      <c r="AF251" s="80"/>
    </row>
    <row r="252" spans="1:32" s="81" customFormat="1" ht="12" customHeight="1" x14ac:dyDescent="0.25">
      <c r="A252" s="103" t="s">
        <v>1176</v>
      </c>
      <c r="B252" s="104">
        <v>25.2</v>
      </c>
      <c r="C252" s="115">
        <f>IF(ISNUMBER(SUMIF(REGION!$B$5:$B$356,'REGION INN'!$B252,REGION!$Z$5:$Z$356)),SUMIF(REGION!$B$5:$B$356,'REGION INN'!$B252,REGION!$Z$5:$Z$356),0)</f>
        <v>3</v>
      </c>
      <c r="D252" s="107">
        <f t="shared" ca="1" si="51"/>
        <v>0</v>
      </c>
      <c r="E252" s="107">
        <f t="shared" ca="1" si="52"/>
        <v>0</v>
      </c>
      <c r="F252" s="107">
        <f t="shared" ca="1" si="53"/>
        <v>0</v>
      </c>
      <c r="G252" s="107">
        <f t="shared" ca="1" si="54"/>
        <v>0</v>
      </c>
      <c r="H252" s="115">
        <f>IF(ISNUMBER(SUMIF(REGION!$B$5:$B$356,'REGION INN'!$B252,REGION!$AR$5:$AR$356)),SUMIF(REGION!$B$5:$B$356,'REGION INN'!$B252,REGION!$AR$5:$AR$356),0)</f>
        <v>3</v>
      </c>
      <c r="I252" s="107">
        <f t="shared" ca="1" si="55"/>
        <v>0</v>
      </c>
      <c r="J252" s="107">
        <f t="shared" ca="1" si="56"/>
        <v>0</v>
      </c>
      <c r="K252" s="107">
        <f t="shared" ca="1" si="57"/>
        <v>0</v>
      </c>
      <c r="L252" s="107">
        <f t="shared" ca="1" si="58"/>
        <v>0</v>
      </c>
      <c r="M252" s="107"/>
      <c r="N252" s="116">
        <f t="shared" ca="1" si="59"/>
        <v>0</v>
      </c>
      <c r="O252" s="116">
        <f t="shared" ca="1" si="60"/>
        <v>0</v>
      </c>
      <c r="P252" s="116">
        <f t="shared" ca="1" si="61"/>
        <v>0</v>
      </c>
      <c r="Q252" s="116">
        <f t="shared" ca="1" si="62"/>
        <v>0</v>
      </c>
      <c r="R252" s="116">
        <f t="shared" ca="1" si="63"/>
        <v>0</v>
      </c>
      <c r="S252" s="116">
        <f t="shared" ca="1" si="64"/>
        <v>0</v>
      </c>
      <c r="T252" s="116">
        <f t="shared" ca="1" si="65"/>
        <v>0</v>
      </c>
      <c r="U252" s="116">
        <f t="shared" ca="1" si="66"/>
        <v>0</v>
      </c>
      <c r="V252" s="76"/>
      <c r="AC252" s="76"/>
      <c r="AD252" s="76"/>
      <c r="AF252" s="80"/>
    </row>
    <row r="253" spans="1:32" s="81" customFormat="1" ht="12" customHeight="1" x14ac:dyDescent="0.25">
      <c r="A253" s="103" t="s">
        <v>1866</v>
      </c>
      <c r="B253" s="104">
        <v>25.21</v>
      </c>
      <c r="C253" s="115">
        <f>IF(ISNUMBER(SUMIF(REGION!$B$5:$B$356,'REGION INN'!$B253,REGION!$Z$5:$Z$356)),SUMIF(REGION!$B$5:$B$356,'REGION INN'!$B253,REGION!$Z$5:$Z$356),0)</f>
        <v>0</v>
      </c>
      <c r="D253" s="107">
        <f t="shared" ca="1" si="51"/>
        <v>0</v>
      </c>
      <c r="E253" s="107">
        <f t="shared" ca="1" si="52"/>
        <v>0</v>
      </c>
      <c r="F253" s="107">
        <f t="shared" ca="1" si="53"/>
        <v>0</v>
      </c>
      <c r="G253" s="107">
        <f t="shared" ca="1" si="54"/>
        <v>0</v>
      </c>
      <c r="H253" s="115">
        <f>IF(ISNUMBER(SUMIF(REGION!$B$5:$B$356,'REGION INN'!$B253,REGION!$AR$5:$AR$356)),SUMIF(REGION!$B$5:$B$356,'REGION INN'!$B253,REGION!$AR$5:$AR$356),0)</f>
        <v>0</v>
      </c>
      <c r="I253" s="107">
        <f t="shared" ca="1" si="55"/>
        <v>0</v>
      </c>
      <c r="J253" s="107">
        <f t="shared" ca="1" si="56"/>
        <v>0</v>
      </c>
      <c r="K253" s="107">
        <f t="shared" ca="1" si="57"/>
        <v>0</v>
      </c>
      <c r="L253" s="107">
        <f t="shared" ca="1" si="58"/>
        <v>0</v>
      </c>
      <c r="M253" s="107"/>
      <c r="N253" s="116">
        <f t="shared" ca="1" si="59"/>
        <v>0</v>
      </c>
      <c r="O253" s="116">
        <f t="shared" ca="1" si="60"/>
        <v>0</v>
      </c>
      <c r="P253" s="116">
        <f t="shared" ca="1" si="61"/>
        <v>0</v>
      </c>
      <c r="Q253" s="116">
        <f t="shared" ca="1" si="62"/>
        <v>0</v>
      </c>
      <c r="R253" s="116">
        <f t="shared" ca="1" si="63"/>
        <v>0</v>
      </c>
      <c r="S253" s="116">
        <f t="shared" ca="1" si="64"/>
        <v>0</v>
      </c>
      <c r="T253" s="116">
        <f t="shared" ca="1" si="65"/>
        <v>0</v>
      </c>
      <c r="U253" s="116">
        <f t="shared" ca="1" si="66"/>
        <v>0</v>
      </c>
      <c r="V253" s="76"/>
      <c r="AC253" s="76"/>
      <c r="AD253" s="76"/>
      <c r="AF253" s="80"/>
    </row>
    <row r="254" spans="1:32" s="81" customFormat="1" ht="12" customHeight="1" x14ac:dyDescent="0.25">
      <c r="A254" s="103" t="s">
        <v>1868</v>
      </c>
      <c r="B254" s="104">
        <v>25.29</v>
      </c>
      <c r="C254" s="115">
        <f>IF(ISNUMBER(SUMIF(REGION!$B$5:$B$356,'REGION INN'!$B254,REGION!$Z$5:$Z$356)),SUMIF(REGION!$B$5:$B$356,'REGION INN'!$B254,REGION!$Z$5:$Z$356),0)</f>
        <v>0</v>
      </c>
      <c r="D254" s="107">
        <f t="shared" ca="1" si="51"/>
        <v>0</v>
      </c>
      <c r="E254" s="107">
        <f t="shared" ca="1" si="52"/>
        <v>0</v>
      </c>
      <c r="F254" s="107">
        <f t="shared" ca="1" si="53"/>
        <v>0</v>
      </c>
      <c r="G254" s="107">
        <f t="shared" ca="1" si="54"/>
        <v>0</v>
      </c>
      <c r="H254" s="115">
        <f>IF(ISNUMBER(SUMIF(REGION!$B$5:$B$356,'REGION INN'!$B254,REGION!$AR$5:$AR$356)),SUMIF(REGION!$B$5:$B$356,'REGION INN'!$B254,REGION!$AR$5:$AR$356),0)</f>
        <v>0</v>
      </c>
      <c r="I254" s="107">
        <f t="shared" ca="1" si="55"/>
        <v>0</v>
      </c>
      <c r="J254" s="107">
        <f t="shared" ca="1" si="56"/>
        <v>0</v>
      </c>
      <c r="K254" s="107">
        <f t="shared" ca="1" si="57"/>
        <v>0</v>
      </c>
      <c r="L254" s="107">
        <f t="shared" ca="1" si="58"/>
        <v>0</v>
      </c>
      <c r="M254" s="107"/>
      <c r="N254" s="116">
        <f t="shared" ca="1" si="59"/>
        <v>0</v>
      </c>
      <c r="O254" s="116">
        <f t="shared" ca="1" si="60"/>
        <v>0</v>
      </c>
      <c r="P254" s="116">
        <f t="shared" ca="1" si="61"/>
        <v>0</v>
      </c>
      <c r="Q254" s="116">
        <f t="shared" ca="1" si="62"/>
        <v>0</v>
      </c>
      <c r="R254" s="116">
        <f t="shared" ca="1" si="63"/>
        <v>0</v>
      </c>
      <c r="S254" s="116">
        <f t="shared" ca="1" si="64"/>
        <v>0</v>
      </c>
      <c r="T254" s="116">
        <f t="shared" ca="1" si="65"/>
        <v>0</v>
      </c>
      <c r="U254" s="116">
        <f t="shared" ca="1" si="66"/>
        <v>0</v>
      </c>
      <c r="V254" s="76"/>
      <c r="AC254" s="76"/>
      <c r="AD254" s="76"/>
      <c r="AF254" s="80"/>
    </row>
    <row r="255" spans="1:32" s="81" customFormat="1" ht="12" customHeight="1" x14ac:dyDescent="0.25">
      <c r="A255" s="103" t="s">
        <v>1177</v>
      </c>
      <c r="B255" s="104">
        <v>25.3</v>
      </c>
      <c r="C255" s="115">
        <f>IF(ISNUMBER(SUMIF(REGION!$B$5:$B$356,'REGION INN'!$B255,REGION!$Z$5:$Z$356)),SUMIF(REGION!$B$5:$B$356,'REGION INN'!$B255,REGION!$Z$5:$Z$356),0)</f>
        <v>0</v>
      </c>
      <c r="D255" s="107">
        <f t="shared" ca="1" si="51"/>
        <v>0</v>
      </c>
      <c r="E255" s="107">
        <f t="shared" ca="1" si="52"/>
        <v>0</v>
      </c>
      <c r="F255" s="107">
        <f t="shared" ca="1" si="53"/>
        <v>0</v>
      </c>
      <c r="G255" s="107">
        <f t="shared" ca="1" si="54"/>
        <v>0</v>
      </c>
      <c r="H255" s="115">
        <f>IF(ISNUMBER(SUMIF(REGION!$B$5:$B$356,'REGION INN'!$B255,REGION!$AR$5:$AR$356)),SUMIF(REGION!$B$5:$B$356,'REGION INN'!$B255,REGION!$AR$5:$AR$356),0)</f>
        <v>0</v>
      </c>
      <c r="I255" s="107">
        <f t="shared" ca="1" si="55"/>
        <v>0</v>
      </c>
      <c r="J255" s="107">
        <f t="shared" ca="1" si="56"/>
        <v>0</v>
      </c>
      <c r="K255" s="107">
        <f t="shared" ca="1" si="57"/>
        <v>0</v>
      </c>
      <c r="L255" s="107">
        <f t="shared" ca="1" si="58"/>
        <v>0</v>
      </c>
      <c r="M255" s="107"/>
      <c r="N255" s="116">
        <f t="shared" ca="1" si="59"/>
        <v>0</v>
      </c>
      <c r="O255" s="116">
        <f t="shared" ca="1" si="60"/>
        <v>0</v>
      </c>
      <c r="P255" s="116">
        <f t="shared" ca="1" si="61"/>
        <v>0</v>
      </c>
      <c r="Q255" s="116">
        <f t="shared" ca="1" si="62"/>
        <v>0</v>
      </c>
      <c r="R255" s="116">
        <f t="shared" ca="1" si="63"/>
        <v>0</v>
      </c>
      <c r="S255" s="116">
        <f t="shared" ca="1" si="64"/>
        <v>0</v>
      </c>
      <c r="T255" s="116">
        <f t="shared" ca="1" si="65"/>
        <v>0</v>
      </c>
      <c r="U255" s="116">
        <f t="shared" ca="1" si="66"/>
        <v>0</v>
      </c>
      <c r="V255" s="76"/>
      <c r="AC255" s="76"/>
      <c r="AD255" s="76"/>
      <c r="AF255" s="80"/>
    </row>
    <row r="256" spans="1:32" s="81" customFormat="1" ht="12" customHeight="1" x14ac:dyDescent="0.25">
      <c r="A256" s="103" t="s">
        <v>1177</v>
      </c>
      <c r="B256" s="104">
        <v>25.3</v>
      </c>
      <c r="C256" s="115">
        <f>IF(ISNUMBER(SUMIF(REGION!$B$5:$B$356,'REGION INN'!$B256,REGION!$Z$5:$Z$356)),SUMIF(REGION!$B$5:$B$356,'REGION INN'!$B256,REGION!$Z$5:$Z$356),0)</f>
        <v>0</v>
      </c>
      <c r="D256" s="107">
        <f t="shared" ca="1" si="51"/>
        <v>0</v>
      </c>
      <c r="E256" s="107">
        <f t="shared" ca="1" si="52"/>
        <v>0</v>
      </c>
      <c r="F256" s="107">
        <f t="shared" ca="1" si="53"/>
        <v>0</v>
      </c>
      <c r="G256" s="107">
        <f t="shared" ca="1" si="54"/>
        <v>0</v>
      </c>
      <c r="H256" s="115">
        <f>IF(ISNUMBER(SUMIF(REGION!$B$5:$B$356,'REGION INN'!$B256,REGION!$AR$5:$AR$356)),SUMIF(REGION!$B$5:$B$356,'REGION INN'!$B256,REGION!$AR$5:$AR$356),0)</f>
        <v>0</v>
      </c>
      <c r="I256" s="107">
        <f t="shared" ca="1" si="55"/>
        <v>0</v>
      </c>
      <c r="J256" s="107">
        <f t="shared" ca="1" si="56"/>
        <v>0</v>
      </c>
      <c r="K256" s="107">
        <f t="shared" ca="1" si="57"/>
        <v>0</v>
      </c>
      <c r="L256" s="107">
        <f t="shared" ca="1" si="58"/>
        <v>0</v>
      </c>
      <c r="M256" s="107"/>
      <c r="N256" s="116">
        <f t="shared" ca="1" si="59"/>
        <v>0</v>
      </c>
      <c r="O256" s="116">
        <f t="shared" ca="1" si="60"/>
        <v>0</v>
      </c>
      <c r="P256" s="116">
        <f t="shared" ca="1" si="61"/>
        <v>0</v>
      </c>
      <c r="Q256" s="116">
        <f t="shared" ca="1" si="62"/>
        <v>0</v>
      </c>
      <c r="R256" s="116">
        <f t="shared" ca="1" si="63"/>
        <v>0</v>
      </c>
      <c r="S256" s="116">
        <f t="shared" ca="1" si="64"/>
        <v>0</v>
      </c>
      <c r="T256" s="116">
        <f t="shared" ca="1" si="65"/>
        <v>0</v>
      </c>
      <c r="U256" s="116">
        <f t="shared" ca="1" si="66"/>
        <v>0</v>
      </c>
      <c r="V256" s="76"/>
      <c r="AC256" s="76"/>
      <c r="AD256" s="76"/>
      <c r="AF256" s="80"/>
    </row>
    <row r="257" spans="1:32" s="81" customFormat="1" ht="12" customHeight="1" x14ac:dyDescent="0.25">
      <c r="A257" s="103" t="s">
        <v>1178</v>
      </c>
      <c r="B257" s="104">
        <v>25.4</v>
      </c>
      <c r="C257" s="115">
        <f>IF(ISNUMBER(SUMIF(REGION!$B$5:$B$356,'REGION INN'!$B257,REGION!$Z$5:$Z$356)),SUMIF(REGION!$B$5:$B$356,'REGION INN'!$B257,REGION!$Z$5:$Z$356),0)</f>
        <v>0</v>
      </c>
      <c r="D257" s="107">
        <f t="shared" ca="1" si="51"/>
        <v>0</v>
      </c>
      <c r="E257" s="107">
        <f t="shared" ca="1" si="52"/>
        <v>0</v>
      </c>
      <c r="F257" s="107">
        <f t="shared" ca="1" si="53"/>
        <v>0</v>
      </c>
      <c r="G257" s="107">
        <f t="shared" ca="1" si="54"/>
        <v>0</v>
      </c>
      <c r="H257" s="115">
        <f>IF(ISNUMBER(SUMIF(REGION!$B$5:$B$356,'REGION INN'!$B257,REGION!$AR$5:$AR$356)),SUMIF(REGION!$B$5:$B$356,'REGION INN'!$B257,REGION!$AR$5:$AR$356),0)</f>
        <v>0</v>
      </c>
      <c r="I257" s="107">
        <f t="shared" ca="1" si="55"/>
        <v>0</v>
      </c>
      <c r="J257" s="107">
        <f t="shared" ca="1" si="56"/>
        <v>0</v>
      </c>
      <c r="K257" s="107">
        <f t="shared" ca="1" si="57"/>
        <v>0</v>
      </c>
      <c r="L257" s="107">
        <f t="shared" ca="1" si="58"/>
        <v>0</v>
      </c>
      <c r="M257" s="107"/>
      <c r="N257" s="116">
        <f t="shared" ca="1" si="59"/>
        <v>0</v>
      </c>
      <c r="O257" s="116">
        <f t="shared" ca="1" si="60"/>
        <v>0</v>
      </c>
      <c r="P257" s="116">
        <f t="shared" ca="1" si="61"/>
        <v>0</v>
      </c>
      <c r="Q257" s="116">
        <f t="shared" ca="1" si="62"/>
        <v>0</v>
      </c>
      <c r="R257" s="116">
        <f t="shared" ca="1" si="63"/>
        <v>0</v>
      </c>
      <c r="S257" s="116">
        <f t="shared" ca="1" si="64"/>
        <v>0</v>
      </c>
      <c r="T257" s="116">
        <f t="shared" ca="1" si="65"/>
        <v>0</v>
      </c>
      <c r="U257" s="116">
        <f t="shared" ca="1" si="66"/>
        <v>0</v>
      </c>
      <c r="V257" s="76"/>
      <c r="AC257" s="76"/>
      <c r="AD257" s="76"/>
      <c r="AF257" s="80"/>
    </row>
    <row r="258" spans="1:32" s="81" customFormat="1" ht="12" customHeight="1" x14ac:dyDescent="0.25">
      <c r="A258" s="103" t="s">
        <v>1178</v>
      </c>
      <c r="B258" s="104">
        <v>25.4</v>
      </c>
      <c r="C258" s="115">
        <f>IF(ISNUMBER(SUMIF(REGION!$B$5:$B$356,'REGION INN'!$B258,REGION!$Z$5:$Z$356)),SUMIF(REGION!$B$5:$B$356,'REGION INN'!$B258,REGION!$Z$5:$Z$356),0)</f>
        <v>0</v>
      </c>
      <c r="D258" s="107">
        <f t="shared" ca="1" si="51"/>
        <v>0</v>
      </c>
      <c r="E258" s="107">
        <f t="shared" ca="1" si="52"/>
        <v>0</v>
      </c>
      <c r="F258" s="107">
        <f t="shared" ca="1" si="53"/>
        <v>0</v>
      </c>
      <c r="G258" s="107">
        <f t="shared" ca="1" si="54"/>
        <v>0</v>
      </c>
      <c r="H258" s="115">
        <f>IF(ISNUMBER(SUMIF(REGION!$B$5:$B$356,'REGION INN'!$B258,REGION!$AR$5:$AR$356)),SUMIF(REGION!$B$5:$B$356,'REGION INN'!$B258,REGION!$AR$5:$AR$356),0)</f>
        <v>0</v>
      </c>
      <c r="I258" s="107">
        <f t="shared" ca="1" si="55"/>
        <v>0</v>
      </c>
      <c r="J258" s="107">
        <f t="shared" ca="1" si="56"/>
        <v>0</v>
      </c>
      <c r="K258" s="107">
        <f t="shared" ca="1" si="57"/>
        <v>0</v>
      </c>
      <c r="L258" s="107">
        <f t="shared" ca="1" si="58"/>
        <v>0</v>
      </c>
      <c r="M258" s="107"/>
      <c r="N258" s="116">
        <f t="shared" ca="1" si="59"/>
        <v>0</v>
      </c>
      <c r="O258" s="116">
        <f t="shared" ca="1" si="60"/>
        <v>0</v>
      </c>
      <c r="P258" s="116">
        <f t="shared" ca="1" si="61"/>
        <v>0</v>
      </c>
      <c r="Q258" s="116">
        <f t="shared" ca="1" si="62"/>
        <v>0</v>
      </c>
      <c r="R258" s="116">
        <f t="shared" ca="1" si="63"/>
        <v>0</v>
      </c>
      <c r="S258" s="116">
        <f t="shared" ca="1" si="64"/>
        <v>0</v>
      </c>
      <c r="T258" s="116">
        <f t="shared" ca="1" si="65"/>
        <v>0</v>
      </c>
      <c r="U258" s="116">
        <f t="shared" ca="1" si="66"/>
        <v>0</v>
      </c>
      <c r="V258" s="76"/>
      <c r="AC258" s="76"/>
      <c r="AD258" s="76"/>
      <c r="AF258" s="80"/>
    </row>
    <row r="259" spans="1:32" s="81" customFormat="1" ht="12" customHeight="1" x14ac:dyDescent="0.25">
      <c r="A259" s="103" t="s">
        <v>1179</v>
      </c>
      <c r="B259" s="104">
        <v>25.5</v>
      </c>
      <c r="C259" s="115">
        <f>IF(ISNUMBER(SUMIF(REGION!$B$5:$B$356,'REGION INN'!$B259,REGION!$Z$5:$Z$356)),SUMIF(REGION!$B$5:$B$356,'REGION INN'!$B259,REGION!$Z$5:$Z$356),0)</f>
        <v>3</v>
      </c>
      <c r="D259" s="107">
        <f t="shared" ca="1" si="51"/>
        <v>0</v>
      </c>
      <c r="E259" s="107">
        <f t="shared" ca="1" si="52"/>
        <v>0</v>
      </c>
      <c r="F259" s="107">
        <f t="shared" ca="1" si="53"/>
        <v>0</v>
      </c>
      <c r="G259" s="107">
        <f t="shared" ca="1" si="54"/>
        <v>0</v>
      </c>
      <c r="H259" s="115">
        <f>IF(ISNUMBER(SUMIF(REGION!$B$5:$B$356,'REGION INN'!$B259,REGION!$AR$5:$AR$356)),SUMIF(REGION!$B$5:$B$356,'REGION INN'!$B259,REGION!$AR$5:$AR$356),0)</f>
        <v>4</v>
      </c>
      <c r="I259" s="107">
        <f t="shared" ca="1" si="55"/>
        <v>0</v>
      </c>
      <c r="J259" s="107">
        <f t="shared" ca="1" si="56"/>
        <v>0</v>
      </c>
      <c r="K259" s="107">
        <f t="shared" ca="1" si="57"/>
        <v>0</v>
      </c>
      <c r="L259" s="107">
        <f t="shared" ca="1" si="58"/>
        <v>0</v>
      </c>
      <c r="M259" s="107"/>
      <c r="N259" s="116">
        <f t="shared" ca="1" si="59"/>
        <v>0</v>
      </c>
      <c r="O259" s="116">
        <f t="shared" ca="1" si="60"/>
        <v>0</v>
      </c>
      <c r="P259" s="116">
        <f t="shared" ca="1" si="61"/>
        <v>0</v>
      </c>
      <c r="Q259" s="116">
        <f t="shared" ca="1" si="62"/>
        <v>0</v>
      </c>
      <c r="R259" s="116">
        <f t="shared" ca="1" si="63"/>
        <v>0</v>
      </c>
      <c r="S259" s="116">
        <f t="shared" ca="1" si="64"/>
        <v>0</v>
      </c>
      <c r="T259" s="116">
        <f t="shared" ca="1" si="65"/>
        <v>0</v>
      </c>
      <c r="U259" s="116">
        <f t="shared" ca="1" si="66"/>
        <v>0</v>
      </c>
      <c r="V259" s="76"/>
      <c r="AC259" s="76"/>
      <c r="AD259" s="76"/>
      <c r="AF259" s="80"/>
    </row>
    <row r="260" spans="1:32" s="81" customFormat="1" ht="12" customHeight="1" x14ac:dyDescent="0.25">
      <c r="A260" s="103" t="s">
        <v>1179</v>
      </c>
      <c r="B260" s="104">
        <v>25.5</v>
      </c>
      <c r="C260" s="115">
        <f>IF(ISNUMBER(SUMIF(REGION!$B$5:$B$356,'REGION INN'!$B260,REGION!$Z$5:$Z$356)),SUMIF(REGION!$B$5:$B$356,'REGION INN'!$B260,REGION!$Z$5:$Z$356),0)</f>
        <v>3</v>
      </c>
      <c r="D260" s="107">
        <f t="shared" ca="1" si="51"/>
        <v>0</v>
      </c>
      <c r="E260" s="107">
        <f t="shared" ca="1" si="52"/>
        <v>0</v>
      </c>
      <c r="F260" s="107">
        <f t="shared" ca="1" si="53"/>
        <v>0</v>
      </c>
      <c r="G260" s="107">
        <f t="shared" ca="1" si="54"/>
        <v>0</v>
      </c>
      <c r="H260" s="115">
        <f>IF(ISNUMBER(SUMIF(REGION!$B$5:$B$356,'REGION INN'!$B260,REGION!$AR$5:$AR$356)),SUMIF(REGION!$B$5:$B$356,'REGION INN'!$B260,REGION!$AR$5:$AR$356),0)</f>
        <v>4</v>
      </c>
      <c r="I260" s="107">
        <f t="shared" ca="1" si="55"/>
        <v>0</v>
      </c>
      <c r="J260" s="107">
        <f t="shared" ca="1" si="56"/>
        <v>0</v>
      </c>
      <c r="K260" s="107">
        <f t="shared" ca="1" si="57"/>
        <v>0</v>
      </c>
      <c r="L260" s="107">
        <f t="shared" ca="1" si="58"/>
        <v>0</v>
      </c>
      <c r="M260" s="107"/>
      <c r="N260" s="116">
        <f t="shared" ca="1" si="59"/>
        <v>0</v>
      </c>
      <c r="O260" s="116">
        <f t="shared" ca="1" si="60"/>
        <v>0</v>
      </c>
      <c r="P260" s="116">
        <f t="shared" ca="1" si="61"/>
        <v>0</v>
      </c>
      <c r="Q260" s="116">
        <f t="shared" ca="1" si="62"/>
        <v>0</v>
      </c>
      <c r="R260" s="116">
        <f t="shared" ca="1" si="63"/>
        <v>0</v>
      </c>
      <c r="S260" s="116">
        <f t="shared" ca="1" si="64"/>
        <v>0</v>
      </c>
      <c r="T260" s="116">
        <f t="shared" ca="1" si="65"/>
        <v>0</v>
      </c>
      <c r="U260" s="116">
        <f t="shared" ca="1" si="66"/>
        <v>0</v>
      </c>
      <c r="V260" s="76"/>
      <c r="AC260" s="76"/>
      <c r="AD260" s="76"/>
      <c r="AF260" s="80"/>
    </row>
    <row r="261" spans="1:32" s="81" customFormat="1" ht="12" customHeight="1" x14ac:dyDescent="0.25">
      <c r="A261" s="103" t="s">
        <v>1180</v>
      </c>
      <c r="B261" s="104">
        <v>25.6</v>
      </c>
      <c r="C261" s="115">
        <f>IF(ISNUMBER(SUMIF(REGION!$B$5:$B$356,'REGION INN'!$B261,REGION!$Z$5:$Z$356)),SUMIF(REGION!$B$5:$B$356,'REGION INN'!$B261,REGION!$Z$5:$Z$356),0)</f>
        <v>13</v>
      </c>
      <c r="D261" s="107">
        <f t="shared" ca="1" si="51"/>
        <v>0</v>
      </c>
      <c r="E261" s="107">
        <f t="shared" ca="1" si="52"/>
        <v>0</v>
      </c>
      <c r="F261" s="107">
        <f t="shared" ca="1" si="53"/>
        <v>0</v>
      </c>
      <c r="G261" s="107">
        <f t="shared" ca="1" si="54"/>
        <v>0</v>
      </c>
      <c r="H261" s="115">
        <f>IF(ISNUMBER(SUMIF(REGION!$B$5:$B$356,'REGION INN'!$B261,REGION!$AR$5:$AR$356)),SUMIF(REGION!$B$5:$B$356,'REGION INN'!$B261,REGION!$AR$5:$AR$356),0)</f>
        <v>12</v>
      </c>
      <c r="I261" s="107">
        <f t="shared" ca="1" si="55"/>
        <v>0</v>
      </c>
      <c r="J261" s="107">
        <f t="shared" ca="1" si="56"/>
        <v>0</v>
      </c>
      <c r="K261" s="107">
        <f t="shared" ca="1" si="57"/>
        <v>0</v>
      </c>
      <c r="L261" s="107">
        <f t="shared" ca="1" si="58"/>
        <v>0</v>
      </c>
      <c r="M261" s="107"/>
      <c r="N261" s="116">
        <f t="shared" ca="1" si="59"/>
        <v>0</v>
      </c>
      <c r="O261" s="116">
        <f t="shared" ca="1" si="60"/>
        <v>0</v>
      </c>
      <c r="P261" s="116">
        <f t="shared" ca="1" si="61"/>
        <v>0</v>
      </c>
      <c r="Q261" s="116">
        <f t="shared" ca="1" si="62"/>
        <v>0</v>
      </c>
      <c r="R261" s="116">
        <f t="shared" ca="1" si="63"/>
        <v>0</v>
      </c>
      <c r="S261" s="116">
        <f t="shared" ca="1" si="64"/>
        <v>0</v>
      </c>
      <c r="T261" s="116">
        <f t="shared" ca="1" si="65"/>
        <v>0</v>
      </c>
      <c r="U261" s="116">
        <f t="shared" ca="1" si="66"/>
        <v>0</v>
      </c>
      <c r="V261" s="76"/>
      <c r="AC261" s="76"/>
      <c r="AD261" s="76"/>
      <c r="AF261" s="80"/>
    </row>
    <row r="262" spans="1:32" s="81" customFormat="1" ht="12" customHeight="1" x14ac:dyDescent="0.25">
      <c r="A262" s="103" t="s">
        <v>1878</v>
      </c>
      <c r="B262" s="104">
        <v>25.61</v>
      </c>
      <c r="C262" s="115">
        <f>IF(ISNUMBER(SUMIF(REGION!$B$5:$B$356,'REGION INN'!$B262,REGION!$Z$5:$Z$356)),SUMIF(REGION!$B$5:$B$356,'REGION INN'!$B262,REGION!$Z$5:$Z$356),0)</f>
        <v>0</v>
      </c>
      <c r="D262" s="107">
        <f t="shared" ca="1" si="51"/>
        <v>0</v>
      </c>
      <c r="E262" s="107">
        <f t="shared" ca="1" si="52"/>
        <v>0</v>
      </c>
      <c r="F262" s="107">
        <f t="shared" ca="1" si="53"/>
        <v>0</v>
      </c>
      <c r="G262" s="107">
        <f t="shared" ca="1" si="54"/>
        <v>0</v>
      </c>
      <c r="H262" s="115">
        <f>IF(ISNUMBER(SUMIF(REGION!$B$5:$B$356,'REGION INN'!$B262,REGION!$AR$5:$AR$356)),SUMIF(REGION!$B$5:$B$356,'REGION INN'!$B262,REGION!$AR$5:$AR$356),0)</f>
        <v>0</v>
      </c>
      <c r="I262" s="107">
        <f t="shared" ca="1" si="55"/>
        <v>0</v>
      </c>
      <c r="J262" s="107">
        <f t="shared" ca="1" si="56"/>
        <v>0</v>
      </c>
      <c r="K262" s="107">
        <f t="shared" ca="1" si="57"/>
        <v>0</v>
      </c>
      <c r="L262" s="107">
        <f t="shared" ca="1" si="58"/>
        <v>0</v>
      </c>
      <c r="M262" s="107"/>
      <c r="N262" s="116">
        <f t="shared" ca="1" si="59"/>
        <v>0</v>
      </c>
      <c r="O262" s="116">
        <f t="shared" ca="1" si="60"/>
        <v>0</v>
      </c>
      <c r="P262" s="116">
        <f t="shared" ca="1" si="61"/>
        <v>0</v>
      </c>
      <c r="Q262" s="116">
        <f t="shared" ca="1" si="62"/>
        <v>0</v>
      </c>
      <c r="R262" s="116">
        <f t="shared" ca="1" si="63"/>
        <v>0</v>
      </c>
      <c r="S262" s="116">
        <f t="shared" ca="1" si="64"/>
        <v>0</v>
      </c>
      <c r="T262" s="116">
        <f t="shared" ca="1" si="65"/>
        <v>0</v>
      </c>
      <c r="U262" s="116">
        <f t="shared" ca="1" si="66"/>
        <v>0</v>
      </c>
      <c r="V262" s="76"/>
      <c r="AC262" s="76"/>
      <c r="AD262" s="76"/>
      <c r="AF262" s="80"/>
    </row>
    <row r="263" spans="1:32" s="81" customFormat="1" ht="12" customHeight="1" x14ac:dyDescent="0.25">
      <c r="A263" s="103" t="s">
        <v>1880</v>
      </c>
      <c r="B263" s="104">
        <v>25.62</v>
      </c>
      <c r="C263" s="115">
        <f>IF(ISNUMBER(SUMIF(REGION!$B$5:$B$356,'REGION INN'!$B263,REGION!$Z$5:$Z$356)),SUMIF(REGION!$B$5:$B$356,'REGION INN'!$B263,REGION!$Z$5:$Z$356),0)</f>
        <v>0</v>
      </c>
      <c r="D263" s="107">
        <f t="shared" ref="D263:D326" ca="1" si="67">SUMIF($W$6:$W$416,$A263,Y$6:Y$415)</f>
        <v>0</v>
      </c>
      <c r="E263" s="107">
        <f t="shared" ref="E263:E326" ca="1" si="68">SUMIF($W$6:$W$416,$A263,Z$6:Z$415)</f>
        <v>0</v>
      </c>
      <c r="F263" s="107">
        <f t="shared" ref="F263:F326" ca="1" si="69">SUMIF($W$6:$W$416,$A263,AA$6:AA$415)</f>
        <v>0</v>
      </c>
      <c r="G263" s="107">
        <f t="shared" ref="G263:G326" ca="1" si="70">SUMIF($W$6:$W$416,$A263,AB$6:AB$415)</f>
        <v>0</v>
      </c>
      <c r="H263" s="115">
        <f>IF(ISNUMBER(SUMIF(REGION!$B$5:$B$356,'REGION INN'!$B263,REGION!$AR$5:$AR$356)),SUMIF(REGION!$B$5:$B$356,'REGION INN'!$B263,REGION!$AR$5:$AR$356),0)</f>
        <v>0</v>
      </c>
      <c r="I263" s="107">
        <f t="shared" ref="I263:I326" ca="1" si="71">SUMIF($AE$6:$AE$416,$A263,AG$6:AG$415)</f>
        <v>0</v>
      </c>
      <c r="J263" s="107">
        <f t="shared" ref="J263:J326" ca="1" si="72">SUMIF($AE$6:$AE$416,$A263,AH$6:AH$415)</f>
        <v>0</v>
      </c>
      <c r="K263" s="107">
        <f t="shared" ref="K263:K326" ca="1" si="73">SUMIF($AE$6:$AE$416,$A263,AI$6:AI$415)</f>
        <v>0</v>
      </c>
      <c r="L263" s="107">
        <f t="shared" ref="L263:L326" ca="1" si="74">SUMIF($AE$6:$AE$416,$A263,AJ$6:AJ$415)</f>
        <v>0</v>
      </c>
      <c r="M263" s="107"/>
      <c r="N263" s="116">
        <f t="shared" ref="N263:N326" ca="1" si="75">D263/100*$C263</f>
        <v>0</v>
      </c>
      <c r="O263" s="116">
        <f t="shared" ref="O263:O326" ca="1" si="76">E263/100*$C263</f>
        <v>0</v>
      </c>
      <c r="P263" s="116">
        <f t="shared" ref="P263:P326" ca="1" si="77">F263/100*$C263</f>
        <v>0</v>
      </c>
      <c r="Q263" s="116">
        <f t="shared" ref="Q263:Q326" ca="1" si="78">G263/100*$C263</f>
        <v>0</v>
      </c>
      <c r="R263" s="116">
        <f t="shared" ref="R263:R326" ca="1" si="79">I263/100*$H263</f>
        <v>0</v>
      </c>
      <c r="S263" s="116">
        <f t="shared" ref="S263:S326" ca="1" si="80">J263/100*$H263</f>
        <v>0</v>
      </c>
      <c r="T263" s="116">
        <f t="shared" ref="T263:T326" ca="1" si="81">K263/100*$H263</f>
        <v>0</v>
      </c>
      <c r="U263" s="116">
        <f t="shared" ref="U263:U326" ca="1" si="82">L263/100*$H263</f>
        <v>0</v>
      </c>
      <c r="V263" s="76"/>
      <c r="AC263" s="76"/>
      <c r="AD263" s="76"/>
      <c r="AF263" s="80"/>
    </row>
    <row r="264" spans="1:32" s="81" customFormat="1" ht="12" customHeight="1" x14ac:dyDescent="0.25">
      <c r="A264" s="103" t="s">
        <v>1181</v>
      </c>
      <c r="B264" s="104">
        <v>25.7</v>
      </c>
      <c r="C264" s="115">
        <f>IF(ISNUMBER(SUMIF(REGION!$B$5:$B$356,'REGION INN'!$B264,REGION!$Z$5:$Z$356)),SUMIF(REGION!$B$5:$B$356,'REGION INN'!$B264,REGION!$Z$5:$Z$356),0)</f>
        <v>3</v>
      </c>
      <c r="D264" s="107">
        <f t="shared" ca="1" si="67"/>
        <v>0</v>
      </c>
      <c r="E264" s="107">
        <f t="shared" ca="1" si="68"/>
        <v>0</v>
      </c>
      <c r="F264" s="107">
        <f t="shared" ca="1" si="69"/>
        <v>0</v>
      </c>
      <c r="G264" s="107">
        <f t="shared" ca="1" si="70"/>
        <v>0</v>
      </c>
      <c r="H264" s="115">
        <f>IF(ISNUMBER(SUMIF(REGION!$B$5:$B$356,'REGION INN'!$B264,REGION!$AR$5:$AR$356)),SUMIF(REGION!$B$5:$B$356,'REGION INN'!$B264,REGION!$AR$5:$AR$356),0)</f>
        <v>2</v>
      </c>
      <c r="I264" s="107">
        <f t="shared" ca="1" si="71"/>
        <v>0</v>
      </c>
      <c r="J264" s="107">
        <f t="shared" ca="1" si="72"/>
        <v>0</v>
      </c>
      <c r="K264" s="107">
        <f t="shared" ca="1" si="73"/>
        <v>0</v>
      </c>
      <c r="L264" s="107">
        <f t="shared" ca="1" si="74"/>
        <v>0</v>
      </c>
      <c r="M264" s="107"/>
      <c r="N264" s="116">
        <f t="shared" ca="1" si="75"/>
        <v>0</v>
      </c>
      <c r="O264" s="116">
        <f t="shared" ca="1" si="76"/>
        <v>0</v>
      </c>
      <c r="P264" s="116">
        <f t="shared" ca="1" si="77"/>
        <v>0</v>
      </c>
      <c r="Q264" s="116">
        <f t="shared" ca="1" si="78"/>
        <v>0</v>
      </c>
      <c r="R264" s="116">
        <f t="shared" ca="1" si="79"/>
        <v>0</v>
      </c>
      <c r="S264" s="116">
        <f t="shared" ca="1" si="80"/>
        <v>0</v>
      </c>
      <c r="T264" s="116">
        <f t="shared" ca="1" si="81"/>
        <v>0</v>
      </c>
      <c r="U264" s="116">
        <f t="shared" ca="1" si="82"/>
        <v>0</v>
      </c>
      <c r="V264" s="76"/>
      <c r="AC264" s="76"/>
      <c r="AD264" s="76"/>
      <c r="AF264" s="80"/>
    </row>
    <row r="265" spans="1:32" s="81" customFormat="1" ht="12" customHeight="1" x14ac:dyDescent="0.25">
      <c r="A265" s="103" t="s">
        <v>1877</v>
      </c>
      <c r="B265" s="104">
        <v>25.71</v>
      </c>
      <c r="C265" s="115">
        <f>IF(ISNUMBER(SUMIF(REGION!$B$5:$B$356,'REGION INN'!$B265,REGION!$Z$5:$Z$356)),SUMIF(REGION!$B$5:$B$356,'REGION INN'!$B265,REGION!$Z$5:$Z$356),0)</f>
        <v>0</v>
      </c>
      <c r="D265" s="107">
        <f t="shared" ca="1" si="67"/>
        <v>0</v>
      </c>
      <c r="E265" s="107">
        <f t="shared" ca="1" si="68"/>
        <v>0</v>
      </c>
      <c r="F265" s="107">
        <f t="shared" ca="1" si="69"/>
        <v>0</v>
      </c>
      <c r="G265" s="107">
        <f t="shared" ca="1" si="70"/>
        <v>0</v>
      </c>
      <c r="H265" s="115">
        <f>IF(ISNUMBER(SUMIF(REGION!$B$5:$B$356,'REGION INN'!$B265,REGION!$AR$5:$AR$356)),SUMIF(REGION!$B$5:$B$356,'REGION INN'!$B265,REGION!$AR$5:$AR$356),0)</f>
        <v>0</v>
      </c>
      <c r="I265" s="107">
        <f t="shared" ca="1" si="71"/>
        <v>0</v>
      </c>
      <c r="J265" s="107">
        <f t="shared" ca="1" si="72"/>
        <v>0</v>
      </c>
      <c r="K265" s="107">
        <f t="shared" ca="1" si="73"/>
        <v>0</v>
      </c>
      <c r="L265" s="107">
        <f t="shared" ca="1" si="74"/>
        <v>0</v>
      </c>
      <c r="M265" s="107"/>
      <c r="N265" s="116">
        <f t="shared" ca="1" si="75"/>
        <v>0</v>
      </c>
      <c r="O265" s="116">
        <f t="shared" ca="1" si="76"/>
        <v>0</v>
      </c>
      <c r="P265" s="116">
        <f t="shared" ca="1" si="77"/>
        <v>0</v>
      </c>
      <c r="Q265" s="116">
        <f t="shared" ca="1" si="78"/>
        <v>0</v>
      </c>
      <c r="R265" s="116">
        <f t="shared" ca="1" si="79"/>
        <v>0</v>
      </c>
      <c r="S265" s="116">
        <f t="shared" ca="1" si="80"/>
        <v>0</v>
      </c>
      <c r="T265" s="116">
        <f t="shared" ca="1" si="81"/>
        <v>0</v>
      </c>
      <c r="U265" s="116">
        <f t="shared" ca="1" si="82"/>
        <v>0</v>
      </c>
      <c r="V265" s="76"/>
      <c r="AC265" s="76"/>
      <c r="AD265" s="76"/>
      <c r="AF265" s="80"/>
    </row>
    <row r="266" spans="1:32" s="81" customFormat="1" ht="12" customHeight="1" x14ac:dyDescent="0.25">
      <c r="A266" s="103" t="s">
        <v>1885</v>
      </c>
      <c r="B266" s="104">
        <v>25.72</v>
      </c>
      <c r="C266" s="115">
        <f>IF(ISNUMBER(SUMIF(REGION!$B$5:$B$356,'REGION INN'!$B266,REGION!$Z$5:$Z$356)),SUMIF(REGION!$B$5:$B$356,'REGION INN'!$B266,REGION!$Z$5:$Z$356),0)</f>
        <v>0</v>
      </c>
      <c r="D266" s="107">
        <f t="shared" ca="1" si="67"/>
        <v>0</v>
      </c>
      <c r="E266" s="107">
        <f t="shared" ca="1" si="68"/>
        <v>0</v>
      </c>
      <c r="F266" s="107">
        <f t="shared" ca="1" si="69"/>
        <v>0</v>
      </c>
      <c r="G266" s="107">
        <f t="shared" ca="1" si="70"/>
        <v>0</v>
      </c>
      <c r="H266" s="115">
        <f>IF(ISNUMBER(SUMIF(REGION!$B$5:$B$356,'REGION INN'!$B266,REGION!$AR$5:$AR$356)),SUMIF(REGION!$B$5:$B$356,'REGION INN'!$B266,REGION!$AR$5:$AR$356),0)</f>
        <v>0</v>
      </c>
      <c r="I266" s="107">
        <f t="shared" ca="1" si="71"/>
        <v>0</v>
      </c>
      <c r="J266" s="107">
        <f t="shared" ca="1" si="72"/>
        <v>0</v>
      </c>
      <c r="K266" s="107">
        <f t="shared" ca="1" si="73"/>
        <v>0</v>
      </c>
      <c r="L266" s="107">
        <f t="shared" ca="1" si="74"/>
        <v>0</v>
      </c>
      <c r="M266" s="107"/>
      <c r="N266" s="116">
        <f t="shared" ca="1" si="75"/>
        <v>0</v>
      </c>
      <c r="O266" s="116">
        <f t="shared" ca="1" si="76"/>
        <v>0</v>
      </c>
      <c r="P266" s="116">
        <f t="shared" ca="1" si="77"/>
        <v>0</v>
      </c>
      <c r="Q266" s="116">
        <f t="shared" ca="1" si="78"/>
        <v>0</v>
      </c>
      <c r="R266" s="116">
        <f t="shared" ca="1" si="79"/>
        <v>0</v>
      </c>
      <c r="S266" s="116">
        <f t="shared" ca="1" si="80"/>
        <v>0</v>
      </c>
      <c r="T266" s="116">
        <f t="shared" ca="1" si="81"/>
        <v>0</v>
      </c>
      <c r="U266" s="116">
        <f t="shared" ca="1" si="82"/>
        <v>0</v>
      </c>
      <c r="V266" s="76"/>
      <c r="AC266" s="76"/>
      <c r="AD266" s="76"/>
      <c r="AF266" s="80"/>
    </row>
    <row r="267" spans="1:32" s="81" customFormat="1" ht="12" customHeight="1" x14ac:dyDescent="0.25">
      <c r="A267" s="103" t="s">
        <v>1882</v>
      </c>
      <c r="B267" s="104">
        <v>25.73</v>
      </c>
      <c r="C267" s="115">
        <f>IF(ISNUMBER(SUMIF(REGION!$B$5:$B$356,'REGION INN'!$B267,REGION!$Z$5:$Z$356)),SUMIF(REGION!$B$5:$B$356,'REGION INN'!$B267,REGION!$Z$5:$Z$356),0)</f>
        <v>0</v>
      </c>
      <c r="D267" s="107">
        <f t="shared" ca="1" si="67"/>
        <v>0</v>
      </c>
      <c r="E267" s="107">
        <f t="shared" ca="1" si="68"/>
        <v>0</v>
      </c>
      <c r="F267" s="107">
        <f t="shared" ca="1" si="69"/>
        <v>0</v>
      </c>
      <c r="G267" s="107">
        <f t="shared" ca="1" si="70"/>
        <v>0</v>
      </c>
      <c r="H267" s="115">
        <f>IF(ISNUMBER(SUMIF(REGION!$B$5:$B$356,'REGION INN'!$B267,REGION!$AR$5:$AR$356)),SUMIF(REGION!$B$5:$B$356,'REGION INN'!$B267,REGION!$AR$5:$AR$356),0)</f>
        <v>0</v>
      </c>
      <c r="I267" s="107">
        <f t="shared" ca="1" si="71"/>
        <v>0</v>
      </c>
      <c r="J267" s="107">
        <f t="shared" ca="1" si="72"/>
        <v>0</v>
      </c>
      <c r="K267" s="107">
        <f t="shared" ca="1" si="73"/>
        <v>0</v>
      </c>
      <c r="L267" s="107">
        <f t="shared" ca="1" si="74"/>
        <v>0</v>
      </c>
      <c r="M267" s="107"/>
      <c r="N267" s="116">
        <f t="shared" ca="1" si="75"/>
        <v>0</v>
      </c>
      <c r="O267" s="116">
        <f t="shared" ca="1" si="76"/>
        <v>0</v>
      </c>
      <c r="P267" s="116">
        <f t="shared" ca="1" si="77"/>
        <v>0</v>
      </c>
      <c r="Q267" s="116">
        <f t="shared" ca="1" si="78"/>
        <v>0</v>
      </c>
      <c r="R267" s="116">
        <f t="shared" ca="1" si="79"/>
        <v>0</v>
      </c>
      <c r="S267" s="116">
        <f t="shared" ca="1" si="80"/>
        <v>0</v>
      </c>
      <c r="T267" s="116">
        <f t="shared" ca="1" si="81"/>
        <v>0</v>
      </c>
      <c r="U267" s="116">
        <f t="shared" ca="1" si="82"/>
        <v>0</v>
      </c>
      <c r="V267" s="76"/>
      <c r="AC267" s="76"/>
      <c r="AD267" s="76"/>
      <c r="AF267" s="80"/>
    </row>
    <row r="268" spans="1:32" s="81" customFormat="1" ht="12" customHeight="1" x14ac:dyDescent="0.25">
      <c r="A268" s="103" t="s">
        <v>1182</v>
      </c>
      <c r="B268" s="104">
        <v>25.9</v>
      </c>
      <c r="C268" s="115">
        <f>IF(ISNUMBER(SUMIF(REGION!$B$5:$B$356,'REGION INN'!$B268,REGION!$Z$5:$Z$356)),SUMIF(REGION!$B$5:$B$356,'REGION INN'!$B268,REGION!$Z$5:$Z$356),0)</f>
        <v>13</v>
      </c>
      <c r="D268" s="107">
        <f t="shared" ca="1" si="67"/>
        <v>14.285714285714285</v>
      </c>
      <c r="E268" s="107">
        <f t="shared" ca="1" si="68"/>
        <v>0</v>
      </c>
      <c r="F268" s="107">
        <f t="shared" ca="1" si="69"/>
        <v>0</v>
      </c>
      <c r="G268" s="107">
        <f t="shared" ca="1" si="70"/>
        <v>0</v>
      </c>
      <c r="H268" s="115">
        <f>IF(ISNUMBER(SUMIF(REGION!$B$5:$B$356,'REGION INN'!$B268,REGION!$AR$5:$AR$356)),SUMIF(REGION!$B$5:$B$356,'REGION INN'!$B268,REGION!$AR$5:$AR$356),0)</f>
        <v>8</v>
      </c>
      <c r="I268" s="107">
        <f t="shared" ca="1" si="71"/>
        <v>14.285714285714285</v>
      </c>
      <c r="J268" s="107">
        <f t="shared" ca="1" si="72"/>
        <v>0</v>
      </c>
      <c r="K268" s="107">
        <f t="shared" ca="1" si="73"/>
        <v>14.285714285714285</v>
      </c>
      <c r="L268" s="107">
        <f t="shared" ca="1" si="74"/>
        <v>0</v>
      </c>
      <c r="M268" s="107"/>
      <c r="N268" s="116">
        <f t="shared" ca="1" si="75"/>
        <v>1.857142857142857</v>
      </c>
      <c r="O268" s="116">
        <f t="shared" ca="1" si="76"/>
        <v>0</v>
      </c>
      <c r="P268" s="116">
        <f t="shared" ca="1" si="77"/>
        <v>0</v>
      </c>
      <c r="Q268" s="116">
        <f t="shared" ca="1" si="78"/>
        <v>0</v>
      </c>
      <c r="R268" s="116">
        <f t="shared" ca="1" si="79"/>
        <v>1.1428571428571428</v>
      </c>
      <c r="S268" s="116">
        <f t="shared" ca="1" si="80"/>
        <v>0</v>
      </c>
      <c r="T268" s="116">
        <f t="shared" ca="1" si="81"/>
        <v>1.1428571428571428</v>
      </c>
      <c r="U268" s="116">
        <f t="shared" ca="1" si="82"/>
        <v>0</v>
      </c>
      <c r="V268" s="76"/>
      <c r="AC268" s="76"/>
      <c r="AD268" s="76"/>
      <c r="AF268" s="80"/>
    </row>
    <row r="269" spans="1:32" s="81" customFormat="1" ht="12" customHeight="1" x14ac:dyDescent="0.25">
      <c r="A269" s="103" t="s">
        <v>1889</v>
      </c>
      <c r="B269" s="104">
        <v>25.91</v>
      </c>
      <c r="C269" s="115">
        <f>IF(ISNUMBER(SUMIF(REGION!$B$5:$B$356,'REGION INN'!$B269,REGION!$Z$5:$Z$356)),SUMIF(REGION!$B$5:$B$356,'REGION INN'!$B269,REGION!$Z$5:$Z$356),0)</f>
        <v>0</v>
      </c>
      <c r="D269" s="107">
        <f t="shared" ca="1" si="67"/>
        <v>0</v>
      </c>
      <c r="E269" s="107">
        <f t="shared" ca="1" si="68"/>
        <v>0</v>
      </c>
      <c r="F269" s="107">
        <f t="shared" ca="1" si="69"/>
        <v>0</v>
      </c>
      <c r="G269" s="107">
        <f t="shared" ca="1" si="70"/>
        <v>0</v>
      </c>
      <c r="H269" s="115">
        <f>IF(ISNUMBER(SUMIF(REGION!$B$5:$B$356,'REGION INN'!$B269,REGION!$AR$5:$AR$356)),SUMIF(REGION!$B$5:$B$356,'REGION INN'!$B269,REGION!$AR$5:$AR$356),0)</f>
        <v>0</v>
      </c>
      <c r="I269" s="107">
        <f t="shared" ca="1" si="71"/>
        <v>0</v>
      </c>
      <c r="J269" s="107">
        <f t="shared" ca="1" si="72"/>
        <v>0</v>
      </c>
      <c r="K269" s="107">
        <f t="shared" ca="1" si="73"/>
        <v>0</v>
      </c>
      <c r="L269" s="107">
        <f t="shared" ca="1" si="74"/>
        <v>0</v>
      </c>
      <c r="M269" s="107"/>
      <c r="N269" s="116">
        <f t="shared" ca="1" si="75"/>
        <v>0</v>
      </c>
      <c r="O269" s="116">
        <f t="shared" ca="1" si="76"/>
        <v>0</v>
      </c>
      <c r="P269" s="116">
        <f t="shared" ca="1" si="77"/>
        <v>0</v>
      </c>
      <c r="Q269" s="116">
        <f t="shared" ca="1" si="78"/>
        <v>0</v>
      </c>
      <c r="R269" s="116">
        <f t="shared" ca="1" si="79"/>
        <v>0</v>
      </c>
      <c r="S269" s="116">
        <f t="shared" ca="1" si="80"/>
        <v>0</v>
      </c>
      <c r="T269" s="116">
        <f t="shared" ca="1" si="81"/>
        <v>0</v>
      </c>
      <c r="U269" s="116">
        <f t="shared" ca="1" si="82"/>
        <v>0</v>
      </c>
      <c r="V269" s="76"/>
      <c r="AC269" s="76"/>
      <c r="AD269" s="76"/>
      <c r="AF269" s="80"/>
    </row>
    <row r="270" spans="1:32" s="81" customFormat="1" ht="12" customHeight="1" x14ac:dyDescent="0.25">
      <c r="A270" s="103" t="s">
        <v>1891</v>
      </c>
      <c r="B270" s="104">
        <v>25.92</v>
      </c>
      <c r="C270" s="115">
        <f>IF(ISNUMBER(SUMIF(REGION!$B$5:$B$356,'REGION INN'!$B270,REGION!$Z$5:$Z$356)),SUMIF(REGION!$B$5:$B$356,'REGION INN'!$B270,REGION!$Z$5:$Z$356),0)</f>
        <v>0</v>
      </c>
      <c r="D270" s="107">
        <f t="shared" ca="1" si="67"/>
        <v>0</v>
      </c>
      <c r="E270" s="107">
        <f t="shared" ca="1" si="68"/>
        <v>0</v>
      </c>
      <c r="F270" s="107">
        <f t="shared" ca="1" si="69"/>
        <v>0</v>
      </c>
      <c r="G270" s="107">
        <f t="shared" ca="1" si="70"/>
        <v>0</v>
      </c>
      <c r="H270" s="115">
        <f>IF(ISNUMBER(SUMIF(REGION!$B$5:$B$356,'REGION INN'!$B270,REGION!$AR$5:$AR$356)),SUMIF(REGION!$B$5:$B$356,'REGION INN'!$B270,REGION!$AR$5:$AR$356),0)</f>
        <v>0</v>
      </c>
      <c r="I270" s="107">
        <f t="shared" ca="1" si="71"/>
        <v>0</v>
      </c>
      <c r="J270" s="107">
        <f t="shared" ca="1" si="72"/>
        <v>0</v>
      </c>
      <c r="K270" s="107">
        <f t="shared" ca="1" si="73"/>
        <v>0</v>
      </c>
      <c r="L270" s="107">
        <f t="shared" ca="1" si="74"/>
        <v>0</v>
      </c>
      <c r="M270" s="107"/>
      <c r="N270" s="116">
        <f t="shared" ca="1" si="75"/>
        <v>0</v>
      </c>
      <c r="O270" s="116">
        <f t="shared" ca="1" si="76"/>
        <v>0</v>
      </c>
      <c r="P270" s="116">
        <f t="shared" ca="1" si="77"/>
        <v>0</v>
      </c>
      <c r="Q270" s="116">
        <f t="shared" ca="1" si="78"/>
        <v>0</v>
      </c>
      <c r="R270" s="116">
        <f t="shared" ca="1" si="79"/>
        <v>0</v>
      </c>
      <c r="S270" s="116">
        <f t="shared" ca="1" si="80"/>
        <v>0</v>
      </c>
      <c r="T270" s="116">
        <f t="shared" ca="1" si="81"/>
        <v>0</v>
      </c>
      <c r="U270" s="116">
        <f t="shared" ca="1" si="82"/>
        <v>0</v>
      </c>
      <c r="V270" s="76"/>
      <c r="AC270" s="76"/>
      <c r="AD270" s="76"/>
      <c r="AF270" s="80"/>
    </row>
    <row r="271" spans="1:32" s="81" customFormat="1" ht="12" customHeight="1" x14ac:dyDescent="0.25">
      <c r="A271" s="103" t="s">
        <v>1894</v>
      </c>
      <c r="B271" s="104">
        <v>25.93</v>
      </c>
      <c r="C271" s="115">
        <f>IF(ISNUMBER(SUMIF(REGION!$B$5:$B$356,'REGION INN'!$B271,REGION!$Z$5:$Z$356)),SUMIF(REGION!$B$5:$B$356,'REGION INN'!$B271,REGION!$Z$5:$Z$356),0)</f>
        <v>0</v>
      </c>
      <c r="D271" s="107">
        <f t="shared" ca="1" si="67"/>
        <v>0</v>
      </c>
      <c r="E271" s="107">
        <f t="shared" ca="1" si="68"/>
        <v>0</v>
      </c>
      <c r="F271" s="107">
        <f t="shared" ca="1" si="69"/>
        <v>0</v>
      </c>
      <c r="G271" s="107">
        <f t="shared" ca="1" si="70"/>
        <v>0</v>
      </c>
      <c r="H271" s="115">
        <f>IF(ISNUMBER(SUMIF(REGION!$B$5:$B$356,'REGION INN'!$B271,REGION!$AR$5:$AR$356)),SUMIF(REGION!$B$5:$B$356,'REGION INN'!$B271,REGION!$AR$5:$AR$356),0)</f>
        <v>0</v>
      </c>
      <c r="I271" s="107">
        <f t="shared" ca="1" si="71"/>
        <v>0</v>
      </c>
      <c r="J271" s="107">
        <f t="shared" ca="1" si="72"/>
        <v>0</v>
      </c>
      <c r="K271" s="107">
        <f t="shared" ca="1" si="73"/>
        <v>0</v>
      </c>
      <c r="L271" s="107">
        <f t="shared" ca="1" si="74"/>
        <v>0</v>
      </c>
      <c r="M271" s="107"/>
      <c r="N271" s="116">
        <f t="shared" ca="1" si="75"/>
        <v>0</v>
      </c>
      <c r="O271" s="116">
        <f t="shared" ca="1" si="76"/>
        <v>0</v>
      </c>
      <c r="P271" s="116">
        <f t="shared" ca="1" si="77"/>
        <v>0</v>
      </c>
      <c r="Q271" s="116">
        <f t="shared" ca="1" si="78"/>
        <v>0</v>
      </c>
      <c r="R271" s="116">
        <f t="shared" ca="1" si="79"/>
        <v>0</v>
      </c>
      <c r="S271" s="116">
        <f t="shared" ca="1" si="80"/>
        <v>0</v>
      </c>
      <c r="T271" s="116">
        <f t="shared" ca="1" si="81"/>
        <v>0</v>
      </c>
      <c r="U271" s="116">
        <f t="shared" ca="1" si="82"/>
        <v>0</v>
      </c>
      <c r="V271" s="76"/>
      <c r="AC271" s="76"/>
      <c r="AD271" s="76"/>
      <c r="AF271" s="80"/>
    </row>
    <row r="272" spans="1:32" s="81" customFormat="1" ht="12" customHeight="1" x14ac:dyDescent="0.25">
      <c r="A272" s="103" t="s">
        <v>1896</v>
      </c>
      <c r="B272" s="104">
        <v>25.94</v>
      </c>
      <c r="C272" s="115">
        <f>IF(ISNUMBER(SUMIF(REGION!$B$5:$B$356,'REGION INN'!$B272,REGION!$Z$5:$Z$356)),SUMIF(REGION!$B$5:$B$356,'REGION INN'!$B272,REGION!$Z$5:$Z$356),0)</f>
        <v>0</v>
      </c>
      <c r="D272" s="107">
        <f t="shared" ca="1" si="67"/>
        <v>0</v>
      </c>
      <c r="E272" s="107">
        <f t="shared" ca="1" si="68"/>
        <v>0</v>
      </c>
      <c r="F272" s="107">
        <f t="shared" ca="1" si="69"/>
        <v>0</v>
      </c>
      <c r="G272" s="107">
        <f t="shared" ca="1" si="70"/>
        <v>0</v>
      </c>
      <c r="H272" s="115">
        <f>IF(ISNUMBER(SUMIF(REGION!$B$5:$B$356,'REGION INN'!$B272,REGION!$AR$5:$AR$356)),SUMIF(REGION!$B$5:$B$356,'REGION INN'!$B272,REGION!$AR$5:$AR$356),0)</f>
        <v>0</v>
      </c>
      <c r="I272" s="107">
        <f t="shared" ca="1" si="71"/>
        <v>0</v>
      </c>
      <c r="J272" s="107">
        <f t="shared" ca="1" si="72"/>
        <v>0</v>
      </c>
      <c r="K272" s="107">
        <f t="shared" ca="1" si="73"/>
        <v>0</v>
      </c>
      <c r="L272" s="107">
        <f t="shared" ca="1" si="74"/>
        <v>0</v>
      </c>
      <c r="M272" s="107"/>
      <c r="N272" s="116">
        <f t="shared" ca="1" si="75"/>
        <v>0</v>
      </c>
      <c r="O272" s="116">
        <f t="shared" ca="1" si="76"/>
        <v>0</v>
      </c>
      <c r="P272" s="116">
        <f t="shared" ca="1" si="77"/>
        <v>0</v>
      </c>
      <c r="Q272" s="116">
        <f t="shared" ca="1" si="78"/>
        <v>0</v>
      </c>
      <c r="R272" s="116">
        <f t="shared" ca="1" si="79"/>
        <v>0</v>
      </c>
      <c r="S272" s="116">
        <f t="shared" ca="1" si="80"/>
        <v>0</v>
      </c>
      <c r="T272" s="116">
        <f t="shared" ca="1" si="81"/>
        <v>0</v>
      </c>
      <c r="U272" s="116">
        <f t="shared" ca="1" si="82"/>
        <v>0</v>
      </c>
      <c r="V272" s="76"/>
      <c r="AC272" s="76"/>
      <c r="AD272" s="76"/>
      <c r="AF272" s="80"/>
    </row>
    <row r="273" spans="1:32" s="81" customFormat="1" ht="12" customHeight="1" x14ac:dyDescent="0.25">
      <c r="A273" s="103" t="s">
        <v>1898</v>
      </c>
      <c r="B273" s="104">
        <v>25.99</v>
      </c>
      <c r="C273" s="115">
        <f>IF(ISNUMBER(SUMIF(REGION!$B$5:$B$356,'REGION INN'!$B273,REGION!$Z$5:$Z$356)),SUMIF(REGION!$B$5:$B$356,'REGION INN'!$B273,REGION!$Z$5:$Z$356),0)</f>
        <v>0</v>
      </c>
      <c r="D273" s="107">
        <f t="shared" ca="1" si="67"/>
        <v>16.666666666666664</v>
      </c>
      <c r="E273" s="107">
        <f t="shared" ca="1" si="68"/>
        <v>0</v>
      </c>
      <c r="F273" s="107">
        <f t="shared" ca="1" si="69"/>
        <v>0</v>
      </c>
      <c r="G273" s="107">
        <f t="shared" ca="1" si="70"/>
        <v>0</v>
      </c>
      <c r="H273" s="115">
        <f>IF(ISNUMBER(SUMIF(REGION!$B$5:$B$356,'REGION INN'!$B273,REGION!$AR$5:$AR$356)),SUMIF(REGION!$B$5:$B$356,'REGION INN'!$B273,REGION!$AR$5:$AR$356),0)</f>
        <v>0</v>
      </c>
      <c r="I273" s="107">
        <f t="shared" ca="1" si="71"/>
        <v>16.666666666666664</v>
      </c>
      <c r="J273" s="107">
        <f t="shared" ca="1" si="72"/>
        <v>0</v>
      </c>
      <c r="K273" s="107">
        <f t="shared" ca="1" si="73"/>
        <v>16.666666666666664</v>
      </c>
      <c r="L273" s="107">
        <f t="shared" ca="1" si="74"/>
        <v>0</v>
      </c>
      <c r="M273" s="107"/>
      <c r="N273" s="116">
        <f t="shared" ca="1" si="75"/>
        <v>0</v>
      </c>
      <c r="O273" s="116">
        <f t="shared" ca="1" si="76"/>
        <v>0</v>
      </c>
      <c r="P273" s="116">
        <f t="shared" ca="1" si="77"/>
        <v>0</v>
      </c>
      <c r="Q273" s="116">
        <f t="shared" ca="1" si="78"/>
        <v>0</v>
      </c>
      <c r="R273" s="116">
        <f t="shared" ca="1" si="79"/>
        <v>0</v>
      </c>
      <c r="S273" s="116">
        <f t="shared" ca="1" si="80"/>
        <v>0</v>
      </c>
      <c r="T273" s="116">
        <f t="shared" ca="1" si="81"/>
        <v>0</v>
      </c>
      <c r="U273" s="116">
        <f t="shared" ca="1" si="82"/>
        <v>0</v>
      </c>
      <c r="V273" s="76"/>
      <c r="AC273" s="76"/>
      <c r="AD273" s="76"/>
      <c r="AF273" s="80"/>
    </row>
    <row r="274" spans="1:32" s="81" customFormat="1" ht="12" customHeight="1" x14ac:dyDescent="0.25">
      <c r="A274" s="103" t="s">
        <v>1893</v>
      </c>
      <c r="B274" s="104" t="s">
        <v>1911</v>
      </c>
      <c r="C274" s="115">
        <f>IF(ISNUMBER(SUMIF(REGION!$B$5:$B$356,'REGION INN'!$B274,REGION!$Z$5:$Z$356)),SUMIF(REGION!$B$5:$B$356,'REGION INN'!$B274,REGION!$Z$5:$Z$356),0)</f>
        <v>0</v>
      </c>
      <c r="D274" s="107">
        <f t="shared" ca="1" si="67"/>
        <v>0</v>
      </c>
      <c r="E274" s="107">
        <f t="shared" ca="1" si="68"/>
        <v>0</v>
      </c>
      <c r="F274" s="107">
        <f t="shared" ca="1" si="69"/>
        <v>0</v>
      </c>
      <c r="G274" s="107">
        <f t="shared" ca="1" si="70"/>
        <v>0</v>
      </c>
      <c r="H274" s="115">
        <f>IF(ISNUMBER(SUMIF(REGION!$B$5:$B$356,'REGION INN'!$B274,REGION!$AR$5:$AR$356)),SUMIF(REGION!$B$5:$B$356,'REGION INN'!$B274,REGION!$AR$5:$AR$356),0)</f>
        <v>0</v>
      </c>
      <c r="I274" s="107">
        <f t="shared" ca="1" si="71"/>
        <v>0</v>
      </c>
      <c r="J274" s="107">
        <f t="shared" ca="1" si="72"/>
        <v>0</v>
      </c>
      <c r="K274" s="107">
        <f t="shared" ca="1" si="73"/>
        <v>0</v>
      </c>
      <c r="L274" s="107">
        <f t="shared" ca="1" si="74"/>
        <v>0</v>
      </c>
      <c r="M274" s="107"/>
      <c r="N274" s="116">
        <f t="shared" ca="1" si="75"/>
        <v>0</v>
      </c>
      <c r="O274" s="116">
        <f t="shared" ca="1" si="76"/>
        <v>0</v>
      </c>
      <c r="P274" s="116">
        <f t="shared" ca="1" si="77"/>
        <v>0</v>
      </c>
      <c r="Q274" s="116">
        <f t="shared" ca="1" si="78"/>
        <v>0</v>
      </c>
      <c r="R274" s="116">
        <f t="shared" ca="1" si="79"/>
        <v>0</v>
      </c>
      <c r="S274" s="116">
        <f t="shared" ca="1" si="80"/>
        <v>0</v>
      </c>
      <c r="T274" s="116">
        <f t="shared" ca="1" si="81"/>
        <v>0</v>
      </c>
      <c r="U274" s="116">
        <f t="shared" ca="1" si="82"/>
        <v>0</v>
      </c>
      <c r="V274" s="76"/>
      <c r="AC274" s="76"/>
      <c r="AD274" s="76"/>
      <c r="AF274" s="80"/>
    </row>
    <row r="275" spans="1:32" s="81" customFormat="1" ht="12" customHeight="1" x14ac:dyDescent="0.25">
      <c r="A275" s="103" t="s">
        <v>1426</v>
      </c>
      <c r="B275" s="104">
        <v>26</v>
      </c>
      <c r="C275" s="115">
        <f>IF(ISNUMBER(SUMIF(REGION!$B$5:$B$356,'REGION INN'!$B275,REGION!$Z$5:$Z$356)),SUMIF(REGION!$B$5:$B$356,'REGION INN'!$B275,REGION!$Z$5:$Z$356),0)</f>
        <v>6</v>
      </c>
      <c r="D275" s="107">
        <f t="shared" ca="1" si="67"/>
        <v>0</v>
      </c>
      <c r="E275" s="107">
        <f t="shared" ca="1" si="68"/>
        <v>0</v>
      </c>
      <c r="F275" s="107">
        <f t="shared" ca="1" si="69"/>
        <v>0</v>
      </c>
      <c r="G275" s="107">
        <f t="shared" ca="1" si="70"/>
        <v>0</v>
      </c>
      <c r="H275" s="115">
        <f>IF(ISNUMBER(SUMIF(REGION!$B$5:$B$356,'REGION INN'!$B275,REGION!$AR$5:$AR$356)),SUMIF(REGION!$B$5:$B$356,'REGION INN'!$B275,REGION!$AR$5:$AR$356),0)</f>
        <v>6</v>
      </c>
      <c r="I275" s="107">
        <f t="shared" ca="1" si="71"/>
        <v>0</v>
      </c>
      <c r="J275" s="107">
        <f t="shared" ca="1" si="72"/>
        <v>0</v>
      </c>
      <c r="K275" s="107">
        <f t="shared" ca="1" si="73"/>
        <v>0</v>
      </c>
      <c r="L275" s="107">
        <f t="shared" ca="1" si="74"/>
        <v>0</v>
      </c>
      <c r="M275" s="107"/>
      <c r="N275" s="116">
        <f t="shared" ca="1" si="75"/>
        <v>0</v>
      </c>
      <c r="O275" s="116">
        <f t="shared" ca="1" si="76"/>
        <v>0</v>
      </c>
      <c r="P275" s="116">
        <f t="shared" ca="1" si="77"/>
        <v>0</v>
      </c>
      <c r="Q275" s="116">
        <f t="shared" ca="1" si="78"/>
        <v>0</v>
      </c>
      <c r="R275" s="116">
        <f t="shared" ca="1" si="79"/>
        <v>0</v>
      </c>
      <c r="S275" s="116">
        <f t="shared" ca="1" si="80"/>
        <v>0</v>
      </c>
      <c r="T275" s="116">
        <f t="shared" ca="1" si="81"/>
        <v>0</v>
      </c>
      <c r="U275" s="116">
        <f t="shared" ca="1" si="82"/>
        <v>0</v>
      </c>
      <c r="V275" s="76"/>
      <c r="AC275" s="76"/>
      <c r="AD275" s="76"/>
      <c r="AF275" s="80"/>
    </row>
    <row r="276" spans="1:32" s="81" customFormat="1" ht="12" customHeight="1" x14ac:dyDescent="0.25">
      <c r="A276" s="103" t="s">
        <v>1183</v>
      </c>
      <c r="B276" s="104">
        <v>26</v>
      </c>
      <c r="C276" s="115">
        <f>IF(ISNUMBER(SUMIF(REGION!$B$5:$B$356,'REGION INN'!$B276,REGION!$Z$5:$Z$356)),SUMIF(REGION!$B$5:$B$356,'REGION INN'!$B276,REGION!$Z$5:$Z$356),0)</f>
        <v>6</v>
      </c>
      <c r="D276" s="107">
        <f t="shared" ca="1" si="67"/>
        <v>100</v>
      </c>
      <c r="E276" s="107">
        <f t="shared" ca="1" si="68"/>
        <v>100</v>
      </c>
      <c r="F276" s="107">
        <f t="shared" ca="1" si="69"/>
        <v>100</v>
      </c>
      <c r="G276" s="107">
        <f t="shared" ca="1" si="70"/>
        <v>100</v>
      </c>
      <c r="H276" s="115">
        <f>IF(ISNUMBER(SUMIF(REGION!$B$5:$B$356,'REGION INN'!$B276,REGION!$AR$5:$AR$356)),SUMIF(REGION!$B$5:$B$356,'REGION INN'!$B276,REGION!$AR$5:$AR$356),0)</f>
        <v>6</v>
      </c>
      <c r="I276" s="107">
        <f t="shared" ca="1" si="71"/>
        <v>50</v>
      </c>
      <c r="J276" s="107">
        <f t="shared" ca="1" si="72"/>
        <v>50</v>
      </c>
      <c r="K276" s="107">
        <f t="shared" ca="1" si="73"/>
        <v>0</v>
      </c>
      <c r="L276" s="107">
        <f t="shared" ca="1" si="74"/>
        <v>0</v>
      </c>
      <c r="M276" s="107"/>
      <c r="N276" s="116">
        <f t="shared" ca="1" si="75"/>
        <v>6</v>
      </c>
      <c r="O276" s="116">
        <f t="shared" ca="1" si="76"/>
        <v>6</v>
      </c>
      <c r="P276" s="116">
        <f t="shared" ca="1" si="77"/>
        <v>6</v>
      </c>
      <c r="Q276" s="116">
        <f t="shared" ca="1" si="78"/>
        <v>6</v>
      </c>
      <c r="R276" s="116">
        <f t="shared" ca="1" si="79"/>
        <v>3</v>
      </c>
      <c r="S276" s="116">
        <f t="shared" ca="1" si="80"/>
        <v>3</v>
      </c>
      <c r="T276" s="116">
        <f t="shared" ca="1" si="81"/>
        <v>0</v>
      </c>
      <c r="U276" s="116">
        <f t="shared" ca="1" si="82"/>
        <v>0</v>
      </c>
      <c r="V276" s="76"/>
      <c r="AC276" s="76"/>
      <c r="AD276" s="76"/>
      <c r="AF276" s="80"/>
    </row>
    <row r="277" spans="1:32" s="81" customFormat="1" ht="12" customHeight="1" x14ac:dyDescent="0.25">
      <c r="A277" s="103" t="s">
        <v>1184</v>
      </c>
      <c r="B277" s="104">
        <v>26.1</v>
      </c>
      <c r="C277" s="115">
        <f>IF(ISNUMBER(SUMIF(REGION!$B$5:$B$356,'REGION INN'!$B277,REGION!$Z$5:$Z$356)),SUMIF(REGION!$B$5:$B$356,'REGION INN'!$B277,REGION!$Z$5:$Z$356),0)</f>
        <v>3</v>
      </c>
      <c r="D277" s="107">
        <f t="shared" ca="1" si="67"/>
        <v>0</v>
      </c>
      <c r="E277" s="107">
        <f t="shared" ca="1" si="68"/>
        <v>0</v>
      </c>
      <c r="F277" s="107">
        <f t="shared" ca="1" si="69"/>
        <v>0</v>
      </c>
      <c r="G277" s="107">
        <f t="shared" ca="1" si="70"/>
        <v>0</v>
      </c>
      <c r="H277" s="115">
        <f>IF(ISNUMBER(SUMIF(REGION!$B$5:$B$356,'REGION INN'!$B277,REGION!$AR$5:$AR$356)),SUMIF(REGION!$B$5:$B$356,'REGION INN'!$B277,REGION!$AR$5:$AR$356),0)</f>
        <v>3</v>
      </c>
      <c r="I277" s="107">
        <f t="shared" ca="1" si="71"/>
        <v>0</v>
      </c>
      <c r="J277" s="107">
        <f t="shared" ca="1" si="72"/>
        <v>0</v>
      </c>
      <c r="K277" s="107">
        <f t="shared" ca="1" si="73"/>
        <v>0</v>
      </c>
      <c r="L277" s="107">
        <f t="shared" ca="1" si="74"/>
        <v>0</v>
      </c>
      <c r="M277" s="107"/>
      <c r="N277" s="116">
        <f t="shared" ca="1" si="75"/>
        <v>0</v>
      </c>
      <c r="O277" s="116">
        <f t="shared" ca="1" si="76"/>
        <v>0</v>
      </c>
      <c r="P277" s="116">
        <f t="shared" ca="1" si="77"/>
        <v>0</v>
      </c>
      <c r="Q277" s="116">
        <f t="shared" ca="1" si="78"/>
        <v>0</v>
      </c>
      <c r="R277" s="116">
        <f t="shared" ca="1" si="79"/>
        <v>0</v>
      </c>
      <c r="S277" s="116">
        <f t="shared" ca="1" si="80"/>
        <v>0</v>
      </c>
      <c r="T277" s="116">
        <f t="shared" ca="1" si="81"/>
        <v>0</v>
      </c>
      <c r="U277" s="116">
        <f t="shared" ca="1" si="82"/>
        <v>0</v>
      </c>
      <c r="V277" s="76"/>
      <c r="AC277" s="76"/>
      <c r="AD277" s="76"/>
      <c r="AF277" s="80"/>
    </row>
    <row r="278" spans="1:32" s="81" customFormat="1" ht="12" customHeight="1" x14ac:dyDescent="0.25">
      <c r="A278" s="103" t="s">
        <v>1902</v>
      </c>
      <c r="B278" s="104">
        <v>26.11</v>
      </c>
      <c r="C278" s="115">
        <f>IF(ISNUMBER(SUMIF(REGION!$B$5:$B$356,'REGION INN'!$B278,REGION!$Z$5:$Z$356)),SUMIF(REGION!$B$5:$B$356,'REGION INN'!$B278,REGION!$Z$5:$Z$356),0)</f>
        <v>0</v>
      </c>
      <c r="D278" s="107">
        <f t="shared" ca="1" si="67"/>
        <v>0</v>
      </c>
      <c r="E278" s="107">
        <f t="shared" ca="1" si="68"/>
        <v>0</v>
      </c>
      <c r="F278" s="107">
        <f t="shared" ca="1" si="69"/>
        <v>0</v>
      </c>
      <c r="G278" s="107">
        <f t="shared" ca="1" si="70"/>
        <v>0</v>
      </c>
      <c r="H278" s="115">
        <f>IF(ISNUMBER(SUMIF(REGION!$B$5:$B$356,'REGION INN'!$B278,REGION!$AR$5:$AR$356)),SUMIF(REGION!$B$5:$B$356,'REGION INN'!$B278,REGION!$AR$5:$AR$356),0)</f>
        <v>0</v>
      </c>
      <c r="I278" s="107">
        <f t="shared" ca="1" si="71"/>
        <v>0</v>
      </c>
      <c r="J278" s="107">
        <f t="shared" ca="1" si="72"/>
        <v>0</v>
      </c>
      <c r="K278" s="107">
        <f t="shared" ca="1" si="73"/>
        <v>0</v>
      </c>
      <c r="L278" s="107">
        <f t="shared" ca="1" si="74"/>
        <v>0</v>
      </c>
      <c r="M278" s="107"/>
      <c r="N278" s="116">
        <f t="shared" ca="1" si="75"/>
        <v>0</v>
      </c>
      <c r="O278" s="116">
        <f t="shared" ca="1" si="76"/>
        <v>0</v>
      </c>
      <c r="P278" s="116">
        <f t="shared" ca="1" si="77"/>
        <v>0</v>
      </c>
      <c r="Q278" s="116">
        <f t="shared" ca="1" si="78"/>
        <v>0</v>
      </c>
      <c r="R278" s="116">
        <f t="shared" ca="1" si="79"/>
        <v>0</v>
      </c>
      <c r="S278" s="116">
        <f t="shared" ca="1" si="80"/>
        <v>0</v>
      </c>
      <c r="T278" s="116">
        <f t="shared" ca="1" si="81"/>
        <v>0</v>
      </c>
      <c r="U278" s="116">
        <f t="shared" ca="1" si="82"/>
        <v>0</v>
      </c>
      <c r="V278" s="76"/>
      <c r="AC278" s="76"/>
      <c r="AD278" s="76"/>
      <c r="AF278" s="80"/>
    </row>
    <row r="279" spans="1:32" s="81" customFormat="1" ht="12" customHeight="1" x14ac:dyDescent="0.25">
      <c r="A279" s="103" t="s">
        <v>1904</v>
      </c>
      <c r="B279" s="104">
        <v>26.12</v>
      </c>
      <c r="C279" s="115">
        <f>IF(ISNUMBER(SUMIF(REGION!$B$5:$B$356,'REGION INN'!$B279,REGION!$Z$5:$Z$356)),SUMIF(REGION!$B$5:$B$356,'REGION INN'!$B279,REGION!$Z$5:$Z$356),0)</f>
        <v>0</v>
      </c>
      <c r="D279" s="107">
        <f t="shared" ca="1" si="67"/>
        <v>0</v>
      </c>
      <c r="E279" s="107">
        <f t="shared" ca="1" si="68"/>
        <v>0</v>
      </c>
      <c r="F279" s="107">
        <f t="shared" ca="1" si="69"/>
        <v>0</v>
      </c>
      <c r="G279" s="107">
        <f t="shared" ca="1" si="70"/>
        <v>0</v>
      </c>
      <c r="H279" s="115">
        <f>IF(ISNUMBER(SUMIF(REGION!$B$5:$B$356,'REGION INN'!$B279,REGION!$AR$5:$AR$356)),SUMIF(REGION!$B$5:$B$356,'REGION INN'!$B279,REGION!$AR$5:$AR$356),0)</f>
        <v>0</v>
      </c>
      <c r="I279" s="107">
        <f t="shared" ca="1" si="71"/>
        <v>0</v>
      </c>
      <c r="J279" s="107">
        <f t="shared" ca="1" si="72"/>
        <v>0</v>
      </c>
      <c r="K279" s="107">
        <f t="shared" ca="1" si="73"/>
        <v>0</v>
      </c>
      <c r="L279" s="107">
        <f t="shared" ca="1" si="74"/>
        <v>0</v>
      </c>
      <c r="M279" s="107"/>
      <c r="N279" s="116">
        <f t="shared" ca="1" si="75"/>
        <v>0</v>
      </c>
      <c r="O279" s="116">
        <f t="shared" ca="1" si="76"/>
        <v>0</v>
      </c>
      <c r="P279" s="116">
        <f t="shared" ca="1" si="77"/>
        <v>0</v>
      </c>
      <c r="Q279" s="116">
        <f t="shared" ca="1" si="78"/>
        <v>0</v>
      </c>
      <c r="R279" s="116">
        <f t="shared" ca="1" si="79"/>
        <v>0</v>
      </c>
      <c r="S279" s="116">
        <f t="shared" ca="1" si="80"/>
        <v>0</v>
      </c>
      <c r="T279" s="116">
        <f t="shared" ca="1" si="81"/>
        <v>0</v>
      </c>
      <c r="U279" s="116">
        <f t="shared" ca="1" si="82"/>
        <v>0</v>
      </c>
      <c r="V279" s="76"/>
      <c r="AC279" s="76"/>
      <c r="AD279" s="76"/>
      <c r="AF279" s="80"/>
    </row>
    <row r="280" spans="1:32" s="81" customFormat="1" ht="12" customHeight="1" x14ac:dyDescent="0.25">
      <c r="A280" s="103" t="s">
        <v>1185</v>
      </c>
      <c r="B280" s="104">
        <v>26.2</v>
      </c>
      <c r="C280" s="115">
        <f>IF(ISNUMBER(SUMIF(REGION!$B$5:$B$356,'REGION INN'!$B280,REGION!$Z$5:$Z$356)),SUMIF(REGION!$B$5:$B$356,'REGION INN'!$B280,REGION!$Z$5:$Z$356),0)</f>
        <v>0</v>
      </c>
      <c r="D280" s="107">
        <f t="shared" ca="1" si="67"/>
        <v>0</v>
      </c>
      <c r="E280" s="107">
        <f t="shared" ca="1" si="68"/>
        <v>0</v>
      </c>
      <c r="F280" s="107">
        <f t="shared" ca="1" si="69"/>
        <v>0</v>
      </c>
      <c r="G280" s="107">
        <f t="shared" ca="1" si="70"/>
        <v>0</v>
      </c>
      <c r="H280" s="115">
        <f>IF(ISNUMBER(SUMIF(REGION!$B$5:$B$356,'REGION INN'!$B280,REGION!$AR$5:$AR$356)),SUMIF(REGION!$B$5:$B$356,'REGION INN'!$B280,REGION!$AR$5:$AR$356),0)</f>
        <v>0</v>
      </c>
      <c r="I280" s="107">
        <f t="shared" ca="1" si="71"/>
        <v>0</v>
      </c>
      <c r="J280" s="107">
        <f t="shared" ca="1" si="72"/>
        <v>0</v>
      </c>
      <c r="K280" s="107">
        <f t="shared" ca="1" si="73"/>
        <v>0</v>
      </c>
      <c r="L280" s="107">
        <f t="shared" ca="1" si="74"/>
        <v>0</v>
      </c>
      <c r="M280" s="107"/>
      <c r="N280" s="116">
        <f t="shared" ca="1" si="75"/>
        <v>0</v>
      </c>
      <c r="O280" s="116">
        <f t="shared" ca="1" si="76"/>
        <v>0</v>
      </c>
      <c r="P280" s="116">
        <f t="shared" ca="1" si="77"/>
        <v>0</v>
      </c>
      <c r="Q280" s="116">
        <f t="shared" ca="1" si="78"/>
        <v>0</v>
      </c>
      <c r="R280" s="116">
        <f t="shared" ca="1" si="79"/>
        <v>0</v>
      </c>
      <c r="S280" s="116">
        <f t="shared" ca="1" si="80"/>
        <v>0</v>
      </c>
      <c r="T280" s="116">
        <f t="shared" ca="1" si="81"/>
        <v>0</v>
      </c>
      <c r="U280" s="116">
        <f t="shared" ca="1" si="82"/>
        <v>0</v>
      </c>
      <c r="V280" s="76"/>
      <c r="AC280" s="76"/>
      <c r="AD280" s="76"/>
      <c r="AF280" s="80"/>
    </row>
    <row r="281" spans="1:32" s="81" customFormat="1" ht="12" customHeight="1" x14ac:dyDescent="0.25">
      <c r="A281" s="103" t="s">
        <v>1185</v>
      </c>
      <c r="B281" s="104">
        <v>26.2</v>
      </c>
      <c r="C281" s="115">
        <f>IF(ISNUMBER(SUMIF(REGION!$B$5:$B$356,'REGION INN'!$B281,REGION!$Z$5:$Z$356)),SUMIF(REGION!$B$5:$B$356,'REGION INN'!$B281,REGION!$Z$5:$Z$356),0)</f>
        <v>0</v>
      </c>
      <c r="D281" s="107">
        <f t="shared" ca="1" si="67"/>
        <v>0</v>
      </c>
      <c r="E281" s="107">
        <f t="shared" ca="1" si="68"/>
        <v>0</v>
      </c>
      <c r="F281" s="107">
        <f t="shared" ca="1" si="69"/>
        <v>0</v>
      </c>
      <c r="G281" s="107">
        <f t="shared" ca="1" si="70"/>
        <v>0</v>
      </c>
      <c r="H281" s="115">
        <f>IF(ISNUMBER(SUMIF(REGION!$B$5:$B$356,'REGION INN'!$B281,REGION!$AR$5:$AR$356)),SUMIF(REGION!$B$5:$B$356,'REGION INN'!$B281,REGION!$AR$5:$AR$356),0)</f>
        <v>0</v>
      </c>
      <c r="I281" s="107">
        <f t="shared" ca="1" si="71"/>
        <v>0</v>
      </c>
      <c r="J281" s="107">
        <f t="shared" ca="1" si="72"/>
        <v>0</v>
      </c>
      <c r="K281" s="107">
        <f t="shared" ca="1" si="73"/>
        <v>0</v>
      </c>
      <c r="L281" s="107">
        <f t="shared" ca="1" si="74"/>
        <v>0</v>
      </c>
      <c r="M281" s="107"/>
      <c r="N281" s="116">
        <f t="shared" ca="1" si="75"/>
        <v>0</v>
      </c>
      <c r="O281" s="116">
        <f t="shared" ca="1" si="76"/>
        <v>0</v>
      </c>
      <c r="P281" s="116">
        <f t="shared" ca="1" si="77"/>
        <v>0</v>
      </c>
      <c r="Q281" s="116">
        <f t="shared" ca="1" si="78"/>
        <v>0</v>
      </c>
      <c r="R281" s="116">
        <f t="shared" ca="1" si="79"/>
        <v>0</v>
      </c>
      <c r="S281" s="116">
        <f t="shared" ca="1" si="80"/>
        <v>0</v>
      </c>
      <c r="T281" s="116">
        <f t="shared" ca="1" si="81"/>
        <v>0</v>
      </c>
      <c r="U281" s="116">
        <f t="shared" ca="1" si="82"/>
        <v>0</v>
      </c>
      <c r="V281" s="76"/>
      <c r="AC281" s="76"/>
      <c r="AD281" s="76"/>
      <c r="AF281" s="80"/>
    </row>
    <row r="282" spans="1:32" s="81" customFormat="1" ht="12" customHeight="1" x14ac:dyDescent="0.25">
      <c r="A282" s="103" t="s">
        <v>1186</v>
      </c>
      <c r="B282" s="104">
        <v>26.3</v>
      </c>
      <c r="C282" s="115">
        <f>IF(ISNUMBER(SUMIF(REGION!$B$5:$B$356,'REGION INN'!$B282,REGION!$Z$5:$Z$356)),SUMIF(REGION!$B$5:$B$356,'REGION INN'!$B282,REGION!$Z$5:$Z$356),0)</f>
        <v>3</v>
      </c>
      <c r="D282" s="107">
        <f t="shared" ca="1" si="67"/>
        <v>200</v>
      </c>
      <c r="E282" s="107">
        <f t="shared" ca="1" si="68"/>
        <v>200</v>
      </c>
      <c r="F282" s="107">
        <f t="shared" ca="1" si="69"/>
        <v>200</v>
      </c>
      <c r="G282" s="107">
        <f t="shared" ca="1" si="70"/>
        <v>200</v>
      </c>
      <c r="H282" s="115">
        <f>IF(ISNUMBER(SUMIF(REGION!$B$5:$B$356,'REGION INN'!$B282,REGION!$AR$5:$AR$356)),SUMIF(REGION!$B$5:$B$356,'REGION INN'!$B282,REGION!$AR$5:$AR$356),0)</f>
        <v>3</v>
      </c>
      <c r="I282" s="107">
        <f t="shared" ca="1" si="71"/>
        <v>100</v>
      </c>
      <c r="J282" s="107">
        <f t="shared" ca="1" si="72"/>
        <v>100</v>
      </c>
      <c r="K282" s="107">
        <f t="shared" ca="1" si="73"/>
        <v>0</v>
      </c>
      <c r="L282" s="107">
        <f t="shared" ca="1" si="74"/>
        <v>0</v>
      </c>
      <c r="M282" s="107"/>
      <c r="N282" s="116">
        <f t="shared" ca="1" si="75"/>
        <v>6</v>
      </c>
      <c r="O282" s="116">
        <f t="shared" ca="1" si="76"/>
        <v>6</v>
      </c>
      <c r="P282" s="116">
        <f t="shared" ca="1" si="77"/>
        <v>6</v>
      </c>
      <c r="Q282" s="116">
        <f t="shared" ca="1" si="78"/>
        <v>6</v>
      </c>
      <c r="R282" s="116">
        <f t="shared" ca="1" si="79"/>
        <v>3</v>
      </c>
      <c r="S282" s="116">
        <f t="shared" ca="1" si="80"/>
        <v>3</v>
      </c>
      <c r="T282" s="116">
        <f t="shared" ca="1" si="81"/>
        <v>0</v>
      </c>
      <c r="U282" s="116">
        <f t="shared" ca="1" si="82"/>
        <v>0</v>
      </c>
      <c r="V282" s="76"/>
      <c r="AC282" s="76"/>
      <c r="AD282" s="76"/>
      <c r="AF282" s="80"/>
    </row>
    <row r="283" spans="1:32" s="81" customFormat="1" ht="12" customHeight="1" x14ac:dyDescent="0.25">
      <c r="A283" s="103" t="s">
        <v>1186</v>
      </c>
      <c r="B283" s="104">
        <v>26.3</v>
      </c>
      <c r="C283" s="115">
        <f>IF(ISNUMBER(SUMIF(REGION!$B$5:$B$356,'REGION INN'!$B283,REGION!$Z$5:$Z$356)),SUMIF(REGION!$B$5:$B$356,'REGION INN'!$B283,REGION!$Z$5:$Z$356),0)</f>
        <v>3</v>
      </c>
      <c r="D283" s="107">
        <f t="shared" ca="1" si="67"/>
        <v>200</v>
      </c>
      <c r="E283" s="107">
        <f t="shared" ca="1" si="68"/>
        <v>200</v>
      </c>
      <c r="F283" s="107">
        <f t="shared" ca="1" si="69"/>
        <v>200</v>
      </c>
      <c r="G283" s="107">
        <f t="shared" ca="1" si="70"/>
        <v>200</v>
      </c>
      <c r="H283" s="115">
        <f>IF(ISNUMBER(SUMIF(REGION!$B$5:$B$356,'REGION INN'!$B283,REGION!$AR$5:$AR$356)),SUMIF(REGION!$B$5:$B$356,'REGION INN'!$B283,REGION!$AR$5:$AR$356),0)</f>
        <v>3</v>
      </c>
      <c r="I283" s="107">
        <f t="shared" ca="1" si="71"/>
        <v>100</v>
      </c>
      <c r="J283" s="107">
        <f t="shared" ca="1" si="72"/>
        <v>100</v>
      </c>
      <c r="K283" s="107">
        <f t="shared" ca="1" si="73"/>
        <v>0</v>
      </c>
      <c r="L283" s="107">
        <f t="shared" ca="1" si="74"/>
        <v>0</v>
      </c>
      <c r="M283" s="107"/>
      <c r="N283" s="116">
        <f t="shared" ca="1" si="75"/>
        <v>6</v>
      </c>
      <c r="O283" s="116">
        <f t="shared" ca="1" si="76"/>
        <v>6</v>
      </c>
      <c r="P283" s="116">
        <f t="shared" ca="1" si="77"/>
        <v>6</v>
      </c>
      <c r="Q283" s="116">
        <f t="shared" ca="1" si="78"/>
        <v>6</v>
      </c>
      <c r="R283" s="116">
        <f t="shared" ca="1" si="79"/>
        <v>3</v>
      </c>
      <c r="S283" s="116">
        <f t="shared" ca="1" si="80"/>
        <v>3</v>
      </c>
      <c r="T283" s="116">
        <f t="shared" ca="1" si="81"/>
        <v>0</v>
      </c>
      <c r="U283" s="116">
        <f t="shared" ca="1" si="82"/>
        <v>0</v>
      </c>
      <c r="V283" s="76"/>
      <c r="AC283" s="76"/>
      <c r="AD283" s="76"/>
      <c r="AF283" s="80"/>
    </row>
    <row r="284" spans="1:32" s="81" customFormat="1" ht="12" customHeight="1" x14ac:dyDescent="0.25">
      <c r="A284" s="103" t="s">
        <v>1187</v>
      </c>
      <c r="B284" s="104">
        <v>26.4</v>
      </c>
      <c r="C284" s="115">
        <f>IF(ISNUMBER(SUMIF(REGION!$B$5:$B$356,'REGION INN'!$B284,REGION!$Z$5:$Z$356)),SUMIF(REGION!$B$5:$B$356,'REGION INN'!$B284,REGION!$Z$5:$Z$356),0)</f>
        <v>0</v>
      </c>
      <c r="D284" s="107">
        <f t="shared" ca="1" si="67"/>
        <v>0</v>
      </c>
      <c r="E284" s="107">
        <f t="shared" ca="1" si="68"/>
        <v>0</v>
      </c>
      <c r="F284" s="107">
        <f t="shared" ca="1" si="69"/>
        <v>0</v>
      </c>
      <c r="G284" s="107">
        <f t="shared" ca="1" si="70"/>
        <v>0</v>
      </c>
      <c r="H284" s="115">
        <f>IF(ISNUMBER(SUMIF(REGION!$B$5:$B$356,'REGION INN'!$B284,REGION!$AR$5:$AR$356)),SUMIF(REGION!$B$5:$B$356,'REGION INN'!$B284,REGION!$AR$5:$AR$356),0)</f>
        <v>0</v>
      </c>
      <c r="I284" s="107">
        <f t="shared" ca="1" si="71"/>
        <v>0</v>
      </c>
      <c r="J284" s="107">
        <f t="shared" ca="1" si="72"/>
        <v>0</v>
      </c>
      <c r="K284" s="107">
        <f t="shared" ca="1" si="73"/>
        <v>0</v>
      </c>
      <c r="L284" s="107">
        <f t="shared" ca="1" si="74"/>
        <v>0</v>
      </c>
      <c r="M284" s="107"/>
      <c r="N284" s="116">
        <f t="shared" ca="1" si="75"/>
        <v>0</v>
      </c>
      <c r="O284" s="116">
        <f t="shared" ca="1" si="76"/>
        <v>0</v>
      </c>
      <c r="P284" s="116">
        <f t="shared" ca="1" si="77"/>
        <v>0</v>
      </c>
      <c r="Q284" s="116">
        <f t="shared" ca="1" si="78"/>
        <v>0</v>
      </c>
      <c r="R284" s="116">
        <f t="shared" ca="1" si="79"/>
        <v>0</v>
      </c>
      <c r="S284" s="116">
        <f t="shared" ca="1" si="80"/>
        <v>0</v>
      </c>
      <c r="T284" s="116">
        <f t="shared" ca="1" si="81"/>
        <v>0</v>
      </c>
      <c r="U284" s="116">
        <f t="shared" ca="1" si="82"/>
        <v>0</v>
      </c>
      <c r="V284" s="76"/>
      <c r="AC284" s="76"/>
      <c r="AD284" s="76"/>
      <c r="AF284" s="80"/>
    </row>
    <row r="285" spans="1:32" s="81" customFormat="1" ht="12" customHeight="1" x14ac:dyDescent="0.25">
      <c r="A285" s="103" t="s">
        <v>1187</v>
      </c>
      <c r="B285" s="104">
        <v>26.4</v>
      </c>
      <c r="C285" s="115">
        <f>IF(ISNUMBER(SUMIF(REGION!$B$5:$B$356,'REGION INN'!$B285,REGION!$Z$5:$Z$356)),SUMIF(REGION!$B$5:$B$356,'REGION INN'!$B285,REGION!$Z$5:$Z$356),0)</f>
        <v>0</v>
      </c>
      <c r="D285" s="107">
        <f t="shared" ca="1" si="67"/>
        <v>0</v>
      </c>
      <c r="E285" s="107">
        <f t="shared" ca="1" si="68"/>
        <v>0</v>
      </c>
      <c r="F285" s="107">
        <f t="shared" ca="1" si="69"/>
        <v>0</v>
      </c>
      <c r="G285" s="107">
        <f t="shared" ca="1" si="70"/>
        <v>0</v>
      </c>
      <c r="H285" s="115">
        <f>IF(ISNUMBER(SUMIF(REGION!$B$5:$B$356,'REGION INN'!$B285,REGION!$AR$5:$AR$356)),SUMIF(REGION!$B$5:$B$356,'REGION INN'!$B285,REGION!$AR$5:$AR$356),0)</f>
        <v>0</v>
      </c>
      <c r="I285" s="107">
        <f t="shared" ca="1" si="71"/>
        <v>0</v>
      </c>
      <c r="J285" s="107">
        <f t="shared" ca="1" si="72"/>
        <v>0</v>
      </c>
      <c r="K285" s="107">
        <f t="shared" ca="1" si="73"/>
        <v>0</v>
      </c>
      <c r="L285" s="107">
        <f t="shared" ca="1" si="74"/>
        <v>0</v>
      </c>
      <c r="M285" s="107"/>
      <c r="N285" s="116">
        <f t="shared" ca="1" si="75"/>
        <v>0</v>
      </c>
      <c r="O285" s="116">
        <f t="shared" ca="1" si="76"/>
        <v>0</v>
      </c>
      <c r="P285" s="116">
        <f t="shared" ca="1" si="77"/>
        <v>0</v>
      </c>
      <c r="Q285" s="116">
        <f t="shared" ca="1" si="78"/>
        <v>0</v>
      </c>
      <c r="R285" s="116">
        <f t="shared" ca="1" si="79"/>
        <v>0</v>
      </c>
      <c r="S285" s="116">
        <f t="shared" ca="1" si="80"/>
        <v>0</v>
      </c>
      <c r="T285" s="116">
        <f t="shared" ca="1" si="81"/>
        <v>0</v>
      </c>
      <c r="U285" s="116">
        <f t="shared" ca="1" si="82"/>
        <v>0</v>
      </c>
      <c r="V285" s="76"/>
      <c r="AC285" s="76"/>
      <c r="AD285" s="76"/>
      <c r="AF285" s="80"/>
    </row>
    <row r="286" spans="1:32" s="81" customFormat="1" ht="12" customHeight="1" x14ac:dyDescent="0.25">
      <c r="A286" s="103" t="s">
        <v>1188</v>
      </c>
      <c r="B286" s="104">
        <v>26.5</v>
      </c>
      <c r="C286" s="115">
        <f>IF(ISNUMBER(SUMIF(REGION!$B$5:$B$356,'REGION INN'!$B286,REGION!$Z$5:$Z$356)),SUMIF(REGION!$B$5:$B$356,'REGION INN'!$B286,REGION!$Z$5:$Z$356),0)</f>
        <v>0</v>
      </c>
      <c r="D286" s="107">
        <f t="shared" ca="1" si="67"/>
        <v>0</v>
      </c>
      <c r="E286" s="107">
        <f t="shared" ca="1" si="68"/>
        <v>0</v>
      </c>
      <c r="F286" s="107">
        <f t="shared" ca="1" si="69"/>
        <v>0</v>
      </c>
      <c r="G286" s="107">
        <f t="shared" ca="1" si="70"/>
        <v>0</v>
      </c>
      <c r="H286" s="115">
        <f>IF(ISNUMBER(SUMIF(REGION!$B$5:$B$356,'REGION INN'!$B286,REGION!$AR$5:$AR$356)),SUMIF(REGION!$B$5:$B$356,'REGION INN'!$B286,REGION!$AR$5:$AR$356),0)</f>
        <v>0</v>
      </c>
      <c r="I286" s="107">
        <f t="shared" ca="1" si="71"/>
        <v>0</v>
      </c>
      <c r="J286" s="107">
        <f t="shared" ca="1" si="72"/>
        <v>0</v>
      </c>
      <c r="K286" s="107">
        <f t="shared" ca="1" si="73"/>
        <v>0</v>
      </c>
      <c r="L286" s="107">
        <f t="shared" ca="1" si="74"/>
        <v>0</v>
      </c>
      <c r="M286" s="107"/>
      <c r="N286" s="116">
        <f t="shared" ca="1" si="75"/>
        <v>0</v>
      </c>
      <c r="O286" s="116">
        <f t="shared" ca="1" si="76"/>
        <v>0</v>
      </c>
      <c r="P286" s="116">
        <f t="shared" ca="1" si="77"/>
        <v>0</v>
      </c>
      <c r="Q286" s="116">
        <f t="shared" ca="1" si="78"/>
        <v>0</v>
      </c>
      <c r="R286" s="116">
        <f t="shared" ca="1" si="79"/>
        <v>0</v>
      </c>
      <c r="S286" s="116">
        <f t="shared" ca="1" si="80"/>
        <v>0</v>
      </c>
      <c r="T286" s="116">
        <f t="shared" ca="1" si="81"/>
        <v>0</v>
      </c>
      <c r="U286" s="116">
        <f t="shared" ca="1" si="82"/>
        <v>0</v>
      </c>
      <c r="V286" s="76"/>
      <c r="AC286" s="76"/>
      <c r="AD286" s="76"/>
      <c r="AF286" s="80"/>
    </row>
    <row r="287" spans="1:32" s="81" customFormat="1" ht="12" customHeight="1" x14ac:dyDescent="0.25">
      <c r="A287" s="103" t="s">
        <v>1915</v>
      </c>
      <c r="B287" s="104">
        <v>26.51</v>
      </c>
      <c r="C287" s="115">
        <f>IF(ISNUMBER(SUMIF(REGION!$B$5:$B$356,'REGION INN'!$B287,REGION!$Z$5:$Z$356)),SUMIF(REGION!$B$5:$B$356,'REGION INN'!$B287,REGION!$Z$5:$Z$356),0)</f>
        <v>0</v>
      </c>
      <c r="D287" s="107">
        <f t="shared" ca="1" si="67"/>
        <v>0</v>
      </c>
      <c r="E287" s="107">
        <f t="shared" ca="1" si="68"/>
        <v>0</v>
      </c>
      <c r="F287" s="107">
        <f t="shared" ca="1" si="69"/>
        <v>0</v>
      </c>
      <c r="G287" s="107">
        <f t="shared" ca="1" si="70"/>
        <v>0</v>
      </c>
      <c r="H287" s="115">
        <f>IF(ISNUMBER(SUMIF(REGION!$B$5:$B$356,'REGION INN'!$B287,REGION!$AR$5:$AR$356)),SUMIF(REGION!$B$5:$B$356,'REGION INN'!$B287,REGION!$AR$5:$AR$356),0)</f>
        <v>0</v>
      </c>
      <c r="I287" s="107">
        <f t="shared" ca="1" si="71"/>
        <v>0</v>
      </c>
      <c r="J287" s="107">
        <f t="shared" ca="1" si="72"/>
        <v>0</v>
      </c>
      <c r="K287" s="107">
        <f t="shared" ca="1" si="73"/>
        <v>0</v>
      </c>
      <c r="L287" s="107">
        <f t="shared" ca="1" si="74"/>
        <v>0</v>
      </c>
      <c r="M287" s="107"/>
      <c r="N287" s="116">
        <f t="shared" ca="1" si="75"/>
        <v>0</v>
      </c>
      <c r="O287" s="116">
        <f t="shared" ca="1" si="76"/>
        <v>0</v>
      </c>
      <c r="P287" s="116">
        <f t="shared" ca="1" si="77"/>
        <v>0</v>
      </c>
      <c r="Q287" s="116">
        <f t="shared" ca="1" si="78"/>
        <v>0</v>
      </c>
      <c r="R287" s="116">
        <f t="shared" ca="1" si="79"/>
        <v>0</v>
      </c>
      <c r="S287" s="116">
        <f t="shared" ca="1" si="80"/>
        <v>0</v>
      </c>
      <c r="T287" s="116">
        <f t="shared" ca="1" si="81"/>
        <v>0</v>
      </c>
      <c r="U287" s="116">
        <f t="shared" ca="1" si="82"/>
        <v>0</v>
      </c>
      <c r="V287" s="76"/>
      <c r="AC287" s="76"/>
      <c r="AD287" s="76"/>
      <c r="AF287" s="80"/>
    </row>
    <row r="288" spans="1:32" s="81" customFormat="1" ht="12" customHeight="1" x14ac:dyDescent="0.25">
      <c r="A288" s="103" t="s">
        <v>1913</v>
      </c>
      <c r="B288" s="104">
        <v>26.52</v>
      </c>
      <c r="C288" s="115">
        <f>IF(ISNUMBER(SUMIF(REGION!$B$5:$B$356,'REGION INN'!$B288,REGION!$Z$5:$Z$356)),SUMIF(REGION!$B$5:$B$356,'REGION INN'!$B288,REGION!$Z$5:$Z$356),0)</f>
        <v>0</v>
      </c>
      <c r="D288" s="107">
        <f t="shared" ca="1" si="67"/>
        <v>0</v>
      </c>
      <c r="E288" s="107">
        <f t="shared" ca="1" si="68"/>
        <v>0</v>
      </c>
      <c r="F288" s="107">
        <f t="shared" ca="1" si="69"/>
        <v>0</v>
      </c>
      <c r="G288" s="107">
        <f t="shared" ca="1" si="70"/>
        <v>0</v>
      </c>
      <c r="H288" s="115">
        <f>IF(ISNUMBER(SUMIF(REGION!$B$5:$B$356,'REGION INN'!$B288,REGION!$AR$5:$AR$356)),SUMIF(REGION!$B$5:$B$356,'REGION INN'!$B288,REGION!$AR$5:$AR$356),0)</f>
        <v>0</v>
      </c>
      <c r="I288" s="107">
        <f t="shared" ca="1" si="71"/>
        <v>0</v>
      </c>
      <c r="J288" s="107">
        <f t="shared" ca="1" si="72"/>
        <v>0</v>
      </c>
      <c r="K288" s="107">
        <f t="shared" ca="1" si="73"/>
        <v>0</v>
      </c>
      <c r="L288" s="107">
        <f t="shared" ca="1" si="74"/>
        <v>0</v>
      </c>
      <c r="M288" s="107"/>
      <c r="N288" s="116">
        <f t="shared" ca="1" si="75"/>
        <v>0</v>
      </c>
      <c r="O288" s="116">
        <f t="shared" ca="1" si="76"/>
        <v>0</v>
      </c>
      <c r="P288" s="116">
        <f t="shared" ca="1" si="77"/>
        <v>0</v>
      </c>
      <c r="Q288" s="116">
        <f t="shared" ca="1" si="78"/>
        <v>0</v>
      </c>
      <c r="R288" s="116">
        <f t="shared" ca="1" si="79"/>
        <v>0</v>
      </c>
      <c r="S288" s="116">
        <f t="shared" ca="1" si="80"/>
        <v>0</v>
      </c>
      <c r="T288" s="116">
        <f t="shared" ca="1" si="81"/>
        <v>0</v>
      </c>
      <c r="U288" s="116">
        <f t="shared" ca="1" si="82"/>
        <v>0</v>
      </c>
      <c r="V288" s="76"/>
      <c r="AC288" s="76"/>
      <c r="AD288" s="76"/>
      <c r="AF288" s="80"/>
    </row>
    <row r="289" spans="1:32" s="81" customFormat="1" ht="12" customHeight="1" x14ac:dyDescent="0.25">
      <c r="A289" s="103" t="s">
        <v>1189</v>
      </c>
      <c r="B289" s="104">
        <v>26.6</v>
      </c>
      <c r="C289" s="115">
        <f>IF(ISNUMBER(SUMIF(REGION!$B$5:$B$356,'REGION INN'!$B289,REGION!$Z$5:$Z$356)),SUMIF(REGION!$B$5:$B$356,'REGION INN'!$B289,REGION!$Z$5:$Z$356),0)</f>
        <v>0</v>
      </c>
      <c r="D289" s="107">
        <f t="shared" ca="1" si="67"/>
        <v>0</v>
      </c>
      <c r="E289" s="107">
        <f t="shared" ca="1" si="68"/>
        <v>0</v>
      </c>
      <c r="F289" s="107">
        <f t="shared" ca="1" si="69"/>
        <v>0</v>
      </c>
      <c r="G289" s="107">
        <f t="shared" ca="1" si="70"/>
        <v>0</v>
      </c>
      <c r="H289" s="115">
        <f>IF(ISNUMBER(SUMIF(REGION!$B$5:$B$356,'REGION INN'!$B289,REGION!$AR$5:$AR$356)),SUMIF(REGION!$B$5:$B$356,'REGION INN'!$B289,REGION!$AR$5:$AR$356),0)</f>
        <v>0</v>
      </c>
      <c r="I289" s="107">
        <f t="shared" ca="1" si="71"/>
        <v>0</v>
      </c>
      <c r="J289" s="107">
        <f t="shared" ca="1" si="72"/>
        <v>0</v>
      </c>
      <c r="K289" s="107">
        <f t="shared" ca="1" si="73"/>
        <v>0</v>
      </c>
      <c r="L289" s="107">
        <f t="shared" ca="1" si="74"/>
        <v>0</v>
      </c>
      <c r="M289" s="107"/>
      <c r="N289" s="116">
        <f t="shared" ca="1" si="75"/>
        <v>0</v>
      </c>
      <c r="O289" s="116">
        <f t="shared" ca="1" si="76"/>
        <v>0</v>
      </c>
      <c r="P289" s="116">
        <f t="shared" ca="1" si="77"/>
        <v>0</v>
      </c>
      <c r="Q289" s="116">
        <f t="shared" ca="1" si="78"/>
        <v>0</v>
      </c>
      <c r="R289" s="116">
        <f t="shared" ca="1" si="79"/>
        <v>0</v>
      </c>
      <c r="S289" s="116">
        <f t="shared" ca="1" si="80"/>
        <v>0</v>
      </c>
      <c r="T289" s="116">
        <f t="shared" ca="1" si="81"/>
        <v>0</v>
      </c>
      <c r="U289" s="116">
        <f t="shared" ca="1" si="82"/>
        <v>0</v>
      </c>
      <c r="V289" s="76"/>
      <c r="AC289" s="76"/>
      <c r="AD289" s="76"/>
      <c r="AF289" s="80"/>
    </row>
    <row r="290" spans="1:32" s="81" customFormat="1" ht="12" customHeight="1" x14ac:dyDescent="0.25">
      <c r="A290" s="103" t="s">
        <v>1189</v>
      </c>
      <c r="B290" s="104">
        <v>26.6</v>
      </c>
      <c r="C290" s="115">
        <f>IF(ISNUMBER(SUMIF(REGION!$B$5:$B$356,'REGION INN'!$B290,REGION!$Z$5:$Z$356)),SUMIF(REGION!$B$5:$B$356,'REGION INN'!$B290,REGION!$Z$5:$Z$356),0)</f>
        <v>0</v>
      </c>
      <c r="D290" s="107">
        <f t="shared" ca="1" si="67"/>
        <v>0</v>
      </c>
      <c r="E290" s="107">
        <f t="shared" ca="1" si="68"/>
        <v>0</v>
      </c>
      <c r="F290" s="107">
        <f t="shared" ca="1" si="69"/>
        <v>0</v>
      </c>
      <c r="G290" s="107">
        <f t="shared" ca="1" si="70"/>
        <v>0</v>
      </c>
      <c r="H290" s="115">
        <f>IF(ISNUMBER(SUMIF(REGION!$B$5:$B$356,'REGION INN'!$B290,REGION!$AR$5:$AR$356)),SUMIF(REGION!$B$5:$B$356,'REGION INN'!$B290,REGION!$AR$5:$AR$356),0)</f>
        <v>0</v>
      </c>
      <c r="I290" s="107">
        <f t="shared" ca="1" si="71"/>
        <v>0</v>
      </c>
      <c r="J290" s="107">
        <f t="shared" ca="1" si="72"/>
        <v>0</v>
      </c>
      <c r="K290" s="107">
        <f t="shared" ca="1" si="73"/>
        <v>0</v>
      </c>
      <c r="L290" s="107">
        <f t="shared" ca="1" si="74"/>
        <v>0</v>
      </c>
      <c r="M290" s="107"/>
      <c r="N290" s="116">
        <f t="shared" ca="1" si="75"/>
        <v>0</v>
      </c>
      <c r="O290" s="116">
        <f t="shared" ca="1" si="76"/>
        <v>0</v>
      </c>
      <c r="P290" s="116">
        <f t="shared" ca="1" si="77"/>
        <v>0</v>
      </c>
      <c r="Q290" s="116">
        <f t="shared" ca="1" si="78"/>
        <v>0</v>
      </c>
      <c r="R290" s="116">
        <f t="shared" ca="1" si="79"/>
        <v>0</v>
      </c>
      <c r="S290" s="116">
        <f t="shared" ca="1" si="80"/>
        <v>0</v>
      </c>
      <c r="T290" s="116">
        <f t="shared" ca="1" si="81"/>
        <v>0</v>
      </c>
      <c r="U290" s="116">
        <f t="shared" ca="1" si="82"/>
        <v>0</v>
      </c>
      <c r="V290" s="76"/>
      <c r="AC290" s="76"/>
      <c r="AD290" s="76"/>
      <c r="AF290" s="80"/>
    </row>
    <row r="291" spans="1:32" s="81" customFormat="1" ht="12" customHeight="1" x14ac:dyDescent="0.25">
      <c r="A291" s="103" t="s">
        <v>1190</v>
      </c>
      <c r="B291" s="104">
        <v>26.7</v>
      </c>
      <c r="C291" s="115">
        <f>IF(ISNUMBER(SUMIF(REGION!$B$5:$B$356,'REGION INN'!$B291,REGION!$Z$5:$Z$356)),SUMIF(REGION!$B$5:$B$356,'REGION INN'!$B291,REGION!$Z$5:$Z$356),0)</f>
        <v>0</v>
      </c>
      <c r="D291" s="107">
        <f t="shared" ca="1" si="67"/>
        <v>0</v>
      </c>
      <c r="E291" s="107">
        <f t="shared" ca="1" si="68"/>
        <v>0</v>
      </c>
      <c r="F291" s="107">
        <f t="shared" ca="1" si="69"/>
        <v>0</v>
      </c>
      <c r="G291" s="107">
        <f t="shared" ca="1" si="70"/>
        <v>0</v>
      </c>
      <c r="H291" s="115">
        <f>IF(ISNUMBER(SUMIF(REGION!$B$5:$B$356,'REGION INN'!$B291,REGION!$AR$5:$AR$356)),SUMIF(REGION!$B$5:$B$356,'REGION INN'!$B291,REGION!$AR$5:$AR$356),0)</f>
        <v>0</v>
      </c>
      <c r="I291" s="107">
        <f t="shared" ca="1" si="71"/>
        <v>0</v>
      </c>
      <c r="J291" s="107">
        <f t="shared" ca="1" si="72"/>
        <v>0</v>
      </c>
      <c r="K291" s="107">
        <f t="shared" ca="1" si="73"/>
        <v>0</v>
      </c>
      <c r="L291" s="107">
        <f t="shared" ca="1" si="74"/>
        <v>0</v>
      </c>
      <c r="M291" s="107"/>
      <c r="N291" s="116">
        <f t="shared" ca="1" si="75"/>
        <v>0</v>
      </c>
      <c r="O291" s="116">
        <f t="shared" ca="1" si="76"/>
        <v>0</v>
      </c>
      <c r="P291" s="116">
        <f t="shared" ca="1" si="77"/>
        <v>0</v>
      </c>
      <c r="Q291" s="116">
        <f t="shared" ca="1" si="78"/>
        <v>0</v>
      </c>
      <c r="R291" s="116">
        <f t="shared" ca="1" si="79"/>
        <v>0</v>
      </c>
      <c r="S291" s="116">
        <f t="shared" ca="1" si="80"/>
        <v>0</v>
      </c>
      <c r="T291" s="116">
        <f t="shared" ca="1" si="81"/>
        <v>0</v>
      </c>
      <c r="U291" s="116">
        <f t="shared" ca="1" si="82"/>
        <v>0</v>
      </c>
      <c r="V291" s="76"/>
      <c r="AC291" s="76"/>
      <c r="AD291" s="76"/>
      <c r="AF291" s="80"/>
    </row>
    <row r="292" spans="1:32" s="81" customFormat="1" ht="12" customHeight="1" x14ac:dyDescent="0.25">
      <c r="A292" s="103" t="s">
        <v>1190</v>
      </c>
      <c r="B292" s="104">
        <v>26.7</v>
      </c>
      <c r="C292" s="115">
        <f>IF(ISNUMBER(SUMIF(REGION!$B$5:$B$356,'REGION INN'!$B292,REGION!$Z$5:$Z$356)),SUMIF(REGION!$B$5:$B$356,'REGION INN'!$B292,REGION!$Z$5:$Z$356),0)</f>
        <v>0</v>
      </c>
      <c r="D292" s="107">
        <f t="shared" ca="1" si="67"/>
        <v>0</v>
      </c>
      <c r="E292" s="107">
        <f t="shared" ca="1" si="68"/>
        <v>0</v>
      </c>
      <c r="F292" s="107">
        <f t="shared" ca="1" si="69"/>
        <v>0</v>
      </c>
      <c r="G292" s="107">
        <f t="shared" ca="1" si="70"/>
        <v>0</v>
      </c>
      <c r="H292" s="115">
        <f>IF(ISNUMBER(SUMIF(REGION!$B$5:$B$356,'REGION INN'!$B292,REGION!$AR$5:$AR$356)),SUMIF(REGION!$B$5:$B$356,'REGION INN'!$B292,REGION!$AR$5:$AR$356),0)</f>
        <v>0</v>
      </c>
      <c r="I292" s="107">
        <f t="shared" ca="1" si="71"/>
        <v>0</v>
      </c>
      <c r="J292" s="107">
        <f t="shared" ca="1" si="72"/>
        <v>0</v>
      </c>
      <c r="K292" s="107">
        <f t="shared" ca="1" si="73"/>
        <v>0</v>
      </c>
      <c r="L292" s="107">
        <f t="shared" ca="1" si="74"/>
        <v>0</v>
      </c>
      <c r="M292" s="107"/>
      <c r="N292" s="116">
        <f t="shared" ca="1" si="75"/>
        <v>0</v>
      </c>
      <c r="O292" s="116">
        <f t="shared" ca="1" si="76"/>
        <v>0</v>
      </c>
      <c r="P292" s="116">
        <f t="shared" ca="1" si="77"/>
        <v>0</v>
      </c>
      <c r="Q292" s="116">
        <f t="shared" ca="1" si="78"/>
        <v>0</v>
      </c>
      <c r="R292" s="116">
        <f t="shared" ca="1" si="79"/>
        <v>0</v>
      </c>
      <c r="S292" s="116">
        <f t="shared" ca="1" si="80"/>
        <v>0</v>
      </c>
      <c r="T292" s="116">
        <f t="shared" ca="1" si="81"/>
        <v>0</v>
      </c>
      <c r="U292" s="116">
        <f t="shared" ca="1" si="82"/>
        <v>0</v>
      </c>
      <c r="V292" s="76"/>
      <c r="AC292" s="76"/>
      <c r="AD292" s="76"/>
      <c r="AF292" s="80"/>
    </row>
    <row r="293" spans="1:32" s="81" customFormat="1" ht="12" customHeight="1" x14ac:dyDescent="0.25">
      <c r="A293" s="103" t="s">
        <v>1191</v>
      </c>
      <c r="B293" s="104">
        <v>26.8</v>
      </c>
      <c r="C293" s="115">
        <f>IF(ISNUMBER(SUMIF(REGION!$B$5:$B$356,'REGION INN'!$B293,REGION!$Z$5:$Z$356)),SUMIF(REGION!$B$5:$B$356,'REGION INN'!$B293,REGION!$Z$5:$Z$356),0)</f>
        <v>0</v>
      </c>
      <c r="D293" s="107">
        <f t="shared" ca="1" si="67"/>
        <v>0</v>
      </c>
      <c r="E293" s="107">
        <f t="shared" ca="1" si="68"/>
        <v>0</v>
      </c>
      <c r="F293" s="107">
        <f t="shared" ca="1" si="69"/>
        <v>0</v>
      </c>
      <c r="G293" s="107">
        <f t="shared" ca="1" si="70"/>
        <v>0</v>
      </c>
      <c r="H293" s="115">
        <f>IF(ISNUMBER(SUMIF(REGION!$B$5:$B$356,'REGION INN'!$B293,REGION!$AR$5:$AR$356)),SUMIF(REGION!$B$5:$B$356,'REGION INN'!$B293,REGION!$AR$5:$AR$356),0)</f>
        <v>0</v>
      </c>
      <c r="I293" s="107">
        <f t="shared" ca="1" si="71"/>
        <v>0</v>
      </c>
      <c r="J293" s="107">
        <f t="shared" ca="1" si="72"/>
        <v>0</v>
      </c>
      <c r="K293" s="107">
        <f t="shared" ca="1" si="73"/>
        <v>0</v>
      </c>
      <c r="L293" s="107">
        <f t="shared" ca="1" si="74"/>
        <v>0</v>
      </c>
      <c r="M293" s="107"/>
      <c r="N293" s="116">
        <f t="shared" ca="1" si="75"/>
        <v>0</v>
      </c>
      <c r="O293" s="116">
        <f t="shared" ca="1" si="76"/>
        <v>0</v>
      </c>
      <c r="P293" s="116">
        <f t="shared" ca="1" si="77"/>
        <v>0</v>
      </c>
      <c r="Q293" s="116">
        <f t="shared" ca="1" si="78"/>
        <v>0</v>
      </c>
      <c r="R293" s="116">
        <f t="shared" ca="1" si="79"/>
        <v>0</v>
      </c>
      <c r="S293" s="116">
        <f t="shared" ca="1" si="80"/>
        <v>0</v>
      </c>
      <c r="T293" s="116">
        <f t="shared" ca="1" si="81"/>
        <v>0</v>
      </c>
      <c r="U293" s="116">
        <f t="shared" ca="1" si="82"/>
        <v>0</v>
      </c>
      <c r="V293" s="76"/>
      <c r="AC293" s="76"/>
      <c r="AD293" s="76"/>
      <c r="AF293" s="80"/>
    </row>
    <row r="294" spans="1:32" s="81" customFormat="1" ht="12" customHeight="1" x14ac:dyDescent="0.25">
      <c r="A294" s="103" t="s">
        <v>1191</v>
      </c>
      <c r="B294" s="104">
        <v>26.8</v>
      </c>
      <c r="C294" s="115">
        <f>IF(ISNUMBER(SUMIF(REGION!$B$5:$B$356,'REGION INN'!$B294,REGION!$Z$5:$Z$356)),SUMIF(REGION!$B$5:$B$356,'REGION INN'!$B294,REGION!$Z$5:$Z$356),0)</f>
        <v>0</v>
      </c>
      <c r="D294" s="107">
        <f t="shared" ca="1" si="67"/>
        <v>0</v>
      </c>
      <c r="E294" s="107">
        <f t="shared" ca="1" si="68"/>
        <v>0</v>
      </c>
      <c r="F294" s="107">
        <f t="shared" ca="1" si="69"/>
        <v>0</v>
      </c>
      <c r="G294" s="107">
        <f t="shared" ca="1" si="70"/>
        <v>0</v>
      </c>
      <c r="H294" s="115">
        <f>IF(ISNUMBER(SUMIF(REGION!$B$5:$B$356,'REGION INN'!$B294,REGION!$AR$5:$AR$356)),SUMIF(REGION!$B$5:$B$356,'REGION INN'!$B294,REGION!$AR$5:$AR$356),0)</f>
        <v>0</v>
      </c>
      <c r="I294" s="107">
        <f t="shared" ca="1" si="71"/>
        <v>0</v>
      </c>
      <c r="J294" s="107">
        <f t="shared" ca="1" si="72"/>
        <v>0</v>
      </c>
      <c r="K294" s="107">
        <f t="shared" ca="1" si="73"/>
        <v>0</v>
      </c>
      <c r="L294" s="107">
        <f t="shared" ca="1" si="74"/>
        <v>0</v>
      </c>
      <c r="M294" s="107"/>
      <c r="N294" s="116">
        <f t="shared" ca="1" si="75"/>
        <v>0</v>
      </c>
      <c r="O294" s="116">
        <f t="shared" ca="1" si="76"/>
        <v>0</v>
      </c>
      <c r="P294" s="116">
        <f t="shared" ca="1" si="77"/>
        <v>0</v>
      </c>
      <c r="Q294" s="116">
        <f t="shared" ca="1" si="78"/>
        <v>0</v>
      </c>
      <c r="R294" s="116">
        <f t="shared" ca="1" si="79"/>
        <v>0</v>
      </c>
      <c r="S294" s="116">
        <f t="shared" ca="1" si="80"/>
        <v>0</v>
      </c>
      <c r="T294" s="116">
        <f t="shared" ca="1" si="81"/>
        <v>0</v>
      </c>
      <c r="U294" s="116">
        <f t="shared" ca="1" si="82"/>
        <v>0</v>
      </c>
      <c r="V294" s="76"/>
      <c r="AC294" s="76"/>
      <c r="AD294" s="76"/>
      <c r="AF294" s="80"/>
    </row>
    <row r="295" spans="1:32" s="81" customFormat="1" ht="12" customHeight="1" x14ac:dyDescent="0.25">
      <c r="A295" s="103" t="s">
        <v>1192</v>
      </c>
      <c r="B295" s="104">
        <v>27</v>
      </c>
      <c r="C295" s="115">
        <f>IF(ISNUMBER(SUMIF(REGION!$B$5:$B$356,'REGION INN'!$B295,REGION!$Z$5:$Z$356)),SUMIF(REGION!$B$5:$B$356,'REGION INN'!$B295,REGION!$Z$5:$Z$356),0)</f>
        <v>20</v>
      </c>
      <c r="D295" s="107">
        <f t="shared" ca="1" si="67"/>
        <v>38.461538461538467</v>
      </c>
      <c r="E295" s="107">
        <f t="shared" ca="1" si="68"/>
        <v>30.76923076923077</v>
      </c>
      <c r="F295" s="107">
        <f t="shared" ca="1" si="69"/>
        <v>15.384615384615385</v>
      </c>
      <c r="G295" s="107">
        <f t="shared" ca="1" si="70"/>
        <v>15.384615384615385</v>
      </c>
      <c r="H295" s="115">
        <f>IF(ISNUMBER(SUMIF(REGION!$B$5:$B$356,'REGION INN'!$B295,REGION!$AR$5:$AR$356)),SUMIF(REGION!$B$5:$B$356,'REGION INN'!$B295,REGION!$AR$5:$AR$356),0)</f>
        <v>19</v>
      </c>
      <c r="I295" s="107">
        <f t="shared" ca="1" si="71"/>
        <v>33.333333333333329</v>
      </c>
      <c r="J295" s="107">
        <f t="shared" ca="1" si="72"/>
        <v>33.333333333333329</v>
      </c>
      <c r="K295" s="107">
        <f t="shared" ca="1" si="73"/>
        <v>33.333333333333329</v>
      </c>
      <c r="L295" s="107">
        <f t="shared" ca="1" si="74"/>
        <v>16.666666666666664</v>
      </c>
      <c r="M295" s="107"/>
      <c r="N295" s="116">
        <f t="shared" ca="1" si="75"/>
        <v>7.6923076923076934</v>
      </c>
      <c r="O295" s="116">
        <f t="shared" ca="1" si="76"/>
        <v>6.1538461538461542</v>
      </c>
      <c r="P295" s="116">
        <f t="shared" ca="1" si="77"/>
        <v>3.0769230769230771</v>
      </c>
      <c r="Q295" s="116">
        <f t="shared" ca="1" si="78"/>
        <v>3.0769230769230771</v>
      </c>
      <c r="R295" s="116">
        <f t="shared" ca="1" si="79"/>
        <v>6.3333333333333321</v>
      </c>
      <c r="S295" s="116">
        <f t="shared" ca="1" si="80"/>
        <v>6.3333333333333321</v>
      </c>
      <c r="T295" s="116">
        <f t="shared" ca="1" si="81"/>
        <v>6.3333333333333321</v>
      </c>
      <c r="U295" s="116">
        <f t="shared" ca="1" si="82"/>
        <v>3.1666666666666661</v>
      </c>
      <c r="V295" s="76"/>
      <c r="AC295" s="76"/>
      <c r="AD295" s="76"/>
      <c r="AF295" s="80"/>
    </row>
    <row r="296" spans="1:32" s="81" customFormat="1" ht="12" customHeight="1" x14ac:dyDescent="0.25">
      <c r="A296" s="103" t="s">
        <v>1193</v>
      </c>
      <c r="B296" s="104">
        <v>27.1</v>
      </c>
      <c r="C296" s="115">
        <f>IF(ISNUMBER(SUMIF(REGION!$B$5:$B$356,'REGION INN'!$B296,REGION!$Z$5:$Z$356)),SUMIF(REGION!$B$5:$B$356,'REGION INN'!$B296,REGION!$Z$5:$Z$356),0)</f>
        <v>4</v>
      </c>
      <c r="D296" s="107">
        <f t="shared" ca="1" si="67"/>
        <v>0</v>
      </c>
      <c r="E296" s="107">
        <f t="shared" ca="1" si="68"/>
        <v>33.333333333333329</v>
      </c>
      <c r="F296" s="107">
        <f t="shared" ca="1" si="69"/>
        <v>0</v>
      </c>
      <c r="G296" s="107">
        <f t="shared" ca="1" si="70"/>
        <v>0</v>
      </c>
      <c r="H296" s="115">
        <f>IF(ISNUMBER(SUMIF(REGION!$B$5:$B$356,'REGION INN'!$B296,REGION!$AR$5:$AR$356)),SUMIF(REGION!$B$5:$B$356,'REGION INN'!$B296,REGION!$AR$5:$AR$356),0)</f>
        <v>4</v>
      </c>
      <c r="I296" s="107">
        <f t="shared" ca="1" si="71"/>
        <v>0</v>
      </c>
      <c r="J296" s="107">
        <f t="shared" ca="1" si="72"/>
        <v>0</v>
      </c>
      <c r="K296" s="107">
        <f t="shared" ca="1" si="73"/>
        <v>0</v>
      </c>
      <c r="L296" s="107">
        <f t="shared" ca="1" si="74"/>
        <v>0</v>
      </c>
      <c r="M296" s="107"/>
      <c r="N296" s="116">
        <f t="shared" ca="1" si="75"/>
        <v>0</v>
      </c>
      <c r="O296" s="116">
        <f t="shared" ca="1" si="76"/>
        <v>1.333333333333333</v>
      </c>
      <c r="P296" s="116">
        <f t="shared" ca="1" si="77"/>
        <v>0</v>
      </c>
      <c r="Q296" s="116">
        <f t="shared" ca="1" si="78"/>
        <v>0</v>
      </c>
      <c r="R296" s="116">
        <f t="shared" ca="1" si="79"/>
        <v>0</v>
      </c>
      <c r="S296" s="116">
        <f t="shared" ca="1" si="80"/>
        <v>0</v>
      </c>
      <c r="T296" s="116">
        <f t="shared" ca="1" si="81"/>
        <v>0</v>
      </c>
      <c r="U296" s="116">
        <f t="shared" ca="1" si="82"/>
        <v>0</v>
      </c>
      <c r="V296" s="76"/>
      <c r="AC296" s="76"/>
      <c r="AD296" s="76"/>
      <c r="AF296" s="80"/>
    </row>
    <row r="297" spans="1:32" s="81" customFormat="1" ht="12" customHeight="1" x14ac:dyDescent="0.25">
      <c r="A297" s="103" t="s">
        <v>1926</v>
      </c>
      <c r="B297" s="104">
        <v>27.11</v>
      </c>
      <c r="C297" s="115">
        <f>IF(ISNUMBER(SUMIF(REGION!$B$5:$B$356,'REGION INN'!$B297,REGION!$Z$5:$Z$356)),SUMIF(REGION!$B$5:$B$356,'REGION INN'!$B297,REGION!$Z$5:$Z$356),0)</f>
        <v>0</v>
      </c>
      <c r="D297" s="107">
        <f t="shared" ca="1" si="67"/>
        <v>0</v>
      </c>
      <c r="E297" s="107">
        <f t="shared" ca="1" si="68"/>
        <v>0</v>
      </c>
      <c r="F297" s="107">
        <f t="shared" ca="1" si="69"/>
        <v>0</v>
      </c>
      <c r="G297" s="107">
        <f t="shared" ca="1" si="70"/>
        <v>0</v>
      </c>
      <c r="H297" s="115">
        <f>IF(ISNUMBER(SUMIF(REGION!$B$5:$B$356,'REGION INN'!$B297,REGION!$AR$5:$AR$356)),SUMIF(REGION!$B$5:$B$356,'REGION INN'!$B297,REGION!$AR$5:$AR$356),0)</f>
        <v>0</v>
      </c>
      <c r="I297" s="107">
        <f t="shared" ca="1" si="71"/>
        <v>0</v>
      </c>
      <c r="J297" s="107">
        <f t="shared" ca="1" si="72"/>
        <v>0</v>
      </c>
      <c r="K297" s="107">
        <f t="shared" ca="1" si="73"/>
        <v>0</v>
      </c>
      <c r="L297" s="107">
        <f t="shared" ca="1" si="74"/>
        <v>0</v>
      </c>
      <c r="M297" s="107"/>
      <c r="N297" s="116">
        <f t="shared" ca="1" si="75"/>
        <v>0</v>
      </c>
      <c r="O297" s="116">
        <f t="shared" ca="1" si="76"/>
        <v>0</v>
      </c>
      <c r="P297" s="116">
        <f t="shared" ca="1" si="77"/>
        <v>0</v>
      </c>
      <c r="Q297" s="116">
        <f t="shared" ca="1" si="78"/>
        <v>0</v>
      </c>
      <c r="R297" s="116">
        <f t="shared" ca="1" si="79"/>
        <v>0</v>
      </c>
      <c r="S297" s="116">
        <f t="shared" ca="1" si="80"/>
        <v>0</v>
      </c>
      <c r="T297" s="116">
        <f t="shared" ca="1" si="81"/>
        <v>0</v>
      </c>
      <c r="U297" s="116">
        <f t="shared" ca="1" si="82"/>
        <v>0</v>
      </c>
      <c r="V297" s="76"/>
      <c r="AC297" s="76"/>
      <c r="AD297" s="76"/>
      <c r="AF297" s="80"/>
    </row>
    <row r="298" spans="1:32" s="81" customFormat="1" ht="12" customHeight="1" x14ac:dyDescent="0.25">
      <c r="A298" s="103" t="s">
        <v>1928</v>
      </c>
      <c r="B298" s="104">
        <v>27.12</v>
      </c>
      <c r="C298" s="115">
        <f>IF(ISNUMBER(SUMIF(REGION!$B$5:$B$356,'REGION INN'!$B298,REGION!$Z$5:$Z$356)),SUMIF(REGION!$B$5:$B$356,'REGION INN'!$B298,REGION!$Z$5:$Z$356),0)</f>
        <v>0</v>
      </c>
      <c r="D298" s="107">
        <f t="shared" ca="1" si="67"/>
        <v>0</v>
      </c>
      <c r="E298" s="107">
        <f t="shared" ca="1" si="68"/>
        <v>33.333333333333329</v>
      </c>
      <c r="F298" s="107">
        <f t="shared" ca="1" si="69"/>
        <v>0</v>
      </c>
      <c r="G298" s="107">
        <f t="shared" ca="1" si="70"/>
        <v>0</v>
      </c>
      <c r="H298" s="115">
        <f>IF(ISNUMBER(SUMIF(REGION!$B$5:$B$356,'REGION INN'!$B298,REGION!$AR$5:$AR$356)),SUMIF(REGION!$B$5:$B$356,'REGION INN'!$B298,REGION!$AR$5:$AR$356),0)</f>
        <v>0</v>
      </c>
      <c r="I298" s="107">
        <f t="shared" ca="1" si="71"/>
        <v>0</v>
      </c>
      <c r="J298" s="107">
        <f t="shared" ca="1" si="72"/>
        <v>0</v>
      </c>
      <c r="K298" s="107">
        <f t="shared" ca="1" si="73"/>
        <v>0</v>
      </c>
      <c r="L298" s="107">
        <f t="shared" ca="1" si="74"/>
        <v>0</v>
      </c>
      <c r="M298" s="107"/>
      <c r="N298" s="116">
        <f t="shared" ca="1" si="75"/>
        <v>0</v>
      </c>
      <c r="O298" s="116">
        <f t="shared" ca="1" si="76"/>
        <v>0</v>
      </c>
      <c r="P298" s="116">
        <f t="shared" ca="1" si="77"/>
        <v>0</v>
      </c>
      <c r="Q298" s="116">
        <f t="shared" ca="1" si="78"/>
        <v>0</v>
      </c>
      <c r="R298" s="116">
        <f t="shared" ca="1" si="79"/>
        <v>0</v>
      </c>
      <c r="S298" s="116">
        <f t="shared" ca="1" si="80"/>
        <v>0</v>
      </c>
      <c r="T298" s="116">
        <f t="shared" ca="1" si="81"/>
        <v>0</v>
      </c>
      <c r="U298" s="116">
        <f t="shared" ca="1" si="82"/>
        <v>0</v>
      </c>
      <c r="V298" s="76"/>
      <c r="AC298" s="76"/>
      <c r="AD298" s="76"/>
      <c r="AF298" s="80"/>
    </row>
    <row r="299" spans="1:32" s="81" customFormat="1" ht="12" customHeight="1" x14ac:dyDescent="0.25">
      <c r="A299" s="103" t="s">
        <v>1194</v>
      </c>
      <c r="B299" s="104">
        <v>27.2</v>
      </c>
      <c r="C299" s="115">
        <f>IF(ISNUMBER(SUMIF(REGION!$B$5:$B$356,'REGION INN'!$B299,REGION!$Z$5:$Z$356)),SUMIF(REGION!$B$5:$B$356,'REGION INN'!$B299,REGION!$Z$5:$Z$356),0)</f>
        <v>0</v>
      </c>
      <c r="D299" s="107">
        <f t="shared" ca="1" si="67"/>
        <v>0</v>
      </c>
      <c r="E299" s="107">
        <f t="shared" ca="1" si="68"/>
        <v>0</v>
      </c>
      <c r="F299" s="107">
        <f t="shared" ca="1" si="69"/>
        <v>0</v>
      </c>
      <c r="G299" s="107">
        <f t="shared" ca="1" si="70"/>
        <v>0</v>
      </c>
      <c r="H299" s="115">
        <f>IF(ISNUMBER(SUMIF(REGION!$B$5:$B$356,'REGION INN'!$B299,REGION!$AR$5:$AR$356)),SUMIF(REGION!$B$5:$B$356,'REGION INN'!$B299,REGION!$AR$5:$AR$356),0)</f>
        <v>0</v>
      </c>
      <c r="I299" s="107">
        <f t="shared" ca="1" si="71"/>
        <v>0</v>
      </c>
      <c r="J299" s="107">
        <f t="shared" ca="1" si="72"/>
        <v>0</v>
      </c>
      <c r="K299" s="107">
        <f t="shared" ca="1" si="73"/>
        <v>0</v>
      </c>
      <c r="L299" s="107">
        <f t="shared" ca="1" si="74"/>
        <v>0</v>
      </c>
      <c r="M299" s="107"/>
      <c r="N299" s="116">
        <f t="shared" ca="1" si="75"/>
        <v>0</v>
      </c>
      <c r="O299" s="116">
        <f t="shared" ca="1" si="76"/>
        <v>0</v>
      </c>
      <c r="P299" s="116">
        <f t="shared" ca="1" si="77"/>
        <v>0</v>
      </c>
      <c r="Q299" s="116">
        <f t="shared" ca="1" si="78"/>
        <v>0</v>
      </c>
      <c r="R299" s="116">
        <f t="shared" ca="1" si="79"/>
        <v>0</v>
      </c>
      <c r="S299" s="116">
        <f t="shared" ca="1" si="80"/>
        <v>0</v>
      </c>
      <c r="T299" s="116">
        <f t="shared" ca="1" si="81"/>
        <v>0</v>
      </c>
      <c r="U299" s="116">
        <f t="shared" ca="1" si="82"/>
        <v>0</v>
      </c>
      <c r="V299" s="76"/>
      <c r="AC299" s="76"/>
      <c r="AD299" s="76"/>
      <c r="AF299" s="80"/>
    </row>
    <row r="300" spans="1:32" s="81" customFormat="1" ht="12" customHeight="1" x14ac:dyDescent="0.25">
      <c r="A300" s="103" t="s">
        <v>1194</v>
      </c>
      <c r="B300" s="104">
        <v>27.2</v>
      </c>
      <c r="C300" s="115">
        <f>IF(ISNUMBER(SUMIF(REGION!$B$5:$B$356,'REGION INN'!$B300,REGION!$Z$5:$Z$356)),SUMIF(REGION!$B$5:$B$356,'REGION INN'!$B300,REGION!$Z$5:$Z$356),0)</f>
        <v>0</v>
      </c>
      <c r="D300" s="107">
        <f t="shared" ca="1" si="67"/>
        <v>0</v>
      </c>
      <c r="E300" s="107">
        <f t="shared" ca="1" si="68"/>
        <v>0</v>
      </c>
      <c r="F300" s="107">
        <f t="shared" ca="1" si="69"/>
        <v>0</v>
      </c>
      <c r="G300" s="107">
        <f t="shared" ca="1" si="70"/>
        <v>0</v>
      </c>
      <c r="H300" s="115">
        <f>IF(ISNUMBER(SUMIF(REGION!$B$5:$B$356,'REGION INN'!$B300,REGION!$AR$5:$AR$356)),SUMIF(REGION!$B$5:$B$356,'REGION INN'!$B300,REGION!$AR$5:$AR$356),0)</f>
        <v>0</v>
      </c>
      <c r="I300" s="107">
        <f t="shared" ca="1" si="71"/>
        <v>0</v>
      </c>
      <c r="J300" s="107">
        <f t="shared" ca="1" si="72"/>
        <v>0</v>
      </c>
      <c r="K300" s="107">
        <f t="shared" ca="1" si="73"/>
        <v>0</v>
      </c>
      <c r="L300" s="107">
        <f t="shared" ca="1" si="74"/>
        <v>0</v>
      </c>
      <c r="M300" s="107"/>
      <c r="N300" s="116">
        <f t="shared" ca="1" si="75"/>
        <v>0</v>
      </c>
      <c r="O300" s="116">
        <f t="shared" ca="1" si="76"/>
        <v>0</v>
      </c>
      <c r="P300" s="116">
        <f t="shared" ca="1" si="77"/>
        <v>0</v>
      </c>
      <c r="Q300" s="116">
        <f t="shared" ca="1" si="78"/>
        <v>0</v>
      </c>
      <c r="R300" s="116">
        <f t="shared" ca="1" si="79"/>
        <v>0</v>
      </c>
      <c r="S300" s="116">
        <f t="shared" ca="1" si="80"/>
        <v>0</v>
      </c>
      <c r="T300" s="116">
        <f t="shared" ca="1" si="81"/>
        <v>0</v>
      </c>
      <c r="U300" s="116">
        <f t="shared" ca="1" si="82"/>
        <v>0</v>
      </c>
      <c r="V300" s="76"/>
      <c r="AC300" s="76"/>
      <c r="AD300" s="76"/>
      <c r="AF300" s="80"/>
    </row>
    <row r="301" spans="1:32" s="81" customFormat="1" ht="12" customHeight="1" x14ac:dyDescent="0.25">
      <c r="A301" s="103" t="s">
        <v>1195</v>
      </c>
      <c r="B301" s="104">
        <v>27.3</v>
      </c>
      <c r="C301" s="115">
        <f>IF(ISNUMBER(SUMIF(REGION!$B$5:$B$356,'REGION INN'!$B301,REGION!$Z$5:$Z$356)),SUMIF(REGION!$B$5:$B$356,'REGION INN'!$B301,REGION!$Z$5:$Z$356),0)</f>
        <v>0</v>
      </c>
      <c r="D301" s="107">
        <f t="shared" ca="1" si="67"/>
        <v>0</v>
      </c>
      <c r="E301" s="107">
        <f t="shared" ca="1" si="68"/>
        <v>0</v>
      </c>
      <c r="F301" s="107">
        <f t="shared" ca="1" si="69"/>
        <v>0</v>
      </c>
      <c r="G301" s="107">
        <f t="shared" ca="1" si="70"/>
        <v>0</v>
      </c>
      <c r="H301" s="115">
        <f>IF(ISNUMBER(SUMIF(REGION!$B$5:$B$356,'REGION INN'!$B301,REGION!$AR$5:$AR$356)),SUMIF(REGION!$B$5:$B$356,'REGION INN'!$B301,REGION!$AR$5:$AR$356),0)</f>
        <v>0</v>
      </c>
      <c r="I301" s="107">
        <f t="shared" ca="1" si="71"/>
        <v>0</v>
      </c>
      <c r="J301" s="107">
        <f t="shared" ca="1" si="72"/>
        <v>0</v>
      </c>
      <c r="K301" s="107">
        <f t="shared" ca="1" si="73"/>
        <v>0</v>
      </c>
      <c r="L301" s="107">
        <f t="shared" ca="1" si="74"/>
        <v>0</v>
      </c>
      <c r="M301" s="107"/>
      <c r="N301" s="116">
        <f t="shared" ca="1" si="75"/>
        <v>0</v>
      </c>
      <c r="O301" s="116">
        <f t="shared" ca="1" si="76"/>
        <v>0</v>
      </c>
      <c r="P301" s="116">
        <f t="shared" ca="1" si="77"/>
        <v>0</v>
      </c>
      <c r="Q301" s="116">
        <f t="shared" ca="1" si="78"/>
        <v>0</v>
      </c>
      <c r="R301" s="116">
        <f t="shared" ca="1" si="79"/>
        <v>0</v>
      </c>
      <c r="S301" s="116">
        <f t="shared" ca="1" si="80"/>
        <v>0</v>
      </c>
      <c r="T301" s="116">
        <f t="shared" ca="1" si="81"/>
        <v>0</v>
      </c>
      <c r="U301" s="116">
        <f t="shared" ca="1" si="82"/>
        <v>0</v>
      </c>
      <c r="V301" s="76"/>
      <c r="AC301" s="76"/>
      <c r="AD301" s="76"/>
      <c r="AF301" s="80"/>
    </row>
    <row r="302" spans="1:32" s="81" customFormat="1" ht="12" customHeight="1" x14ac:dyDescent="0.25">
      <c r="A302" s="103" t="s">
        <v>1933</v>
      </c>
      <c r="B302" s="104">
        <v>27.31</v>
      </c>
      <c r="C302" s="115">
        <f>IF(ISNUMBER(SUMIF(REGION!$B$5:$B$356,'REGION INN'!$B302,REGION!$Z$5:$Z$356)),SUMIF(REGION!$B$5:$B$356,'REGION INN'!$B302,REGION!$Z$5:$Z$356),0)</f>
        <v>0</v>
      </c>
      <c r="D302" s="107">
        <f t="shared" ca="1" si="67"/>
        <v>0</v>
      </c>
      <c r="E302" s="107">
        <f t="shared" ca="1" si="68"/>
        <v>0</v>
      </c>
      <c r="F302" s="107">
        <f t="shared" ca="1" si="69"/>
        <v>0</v>
      </c>
      <c r="G302" s="107">
        <f t="shared" ca="1" si="70"/>
        <v>0</v>
      </c>
      <c r="H302" s="115">
        <f>IF(ISNUMBER(SUMIF(REGION!$B$5:$B$356,'REGION INN'!$B302,REGION!$AR$5:$AR$356)),SUMIF(REGION!$B$5:$B$356,'REGION INN'!$B302,REGION!$AR$5:$AR$356),0)</f>
        <v>0</v>
      </c>
      <c r="I302" s="107">
        <f t="shared" ca="1" si="71"/>
        <v>0</v>
      </c>
      <c r="J302" s="107">
        <f t="shared" ca="1" si="72"/>
        <v>0</v>
      </c>
      <c r="K302" s="107">
        <f t="shared" ca="1" si="73"/>
        <v>0</v>
      </c>
      <c r="L302" s="107">
        <f t="shared" ca="1" si="74"/>
        <v>0</v>
      </c>
      <c r="M302" s="107"/>
      <c r="N302" s="116">
        <f t="shared" ca="1" si="75"/>
        <v>0</v>
      </c>
      <c r="O302" s="116">
        <f t="shared" ca="1" si="76"/>
        <v>0</v>
      </c>
      <c r="P302" s="116">
        <f t="shared" ca="1" si="77"/>
        <v>0</v>
      </c>
      <c r="Q302" s="116">
        <f t="shared" ca="1" si="78"/>
        <v>0</v>
      </c>
      <c r="R302" s="116">
        <f t="shared" ca="1" si="79"/>
        <v>0</v>
      </c>
      <c r="S302" s="116">
        <f t="shared" ca="1" si="80"/>
        <v>0</v>
      </c>
      <c r="T302" s="116">
        <f t="shared" ca="1" si="81"/>
        <v>0</v>
      </c>
      <c r="U302" s="116">
        <f t="shared" ca="1" si="82"/>
        <v>0</v>
      </c>
      <c r="V302" s="76"/>
      <c r="AC302" s="76"/>
      <c r="AD302" s="76"/>
      <c r="AF302" s="80"/>
    </row>
    <row r="303" spans="1:32" s="81" customFormat="1" ht="12" customHeight="1" x14ac:dyDescent="0.25">
      <c r="A303" s="103" t="s">
        <v>1935</v>
      </c>
      <c r="B303" s="104">
        <v>27.32</v>
      </c>
      <c r="C303" s="115">
        <f>IF(ISNUMBER(SUMIF(REGION!$B$5:$B$356,'REGION INN'!$B303,REGION!$Z$5:$Z$356)),SUMIF(REGION!$B$5:$B$356,'REGION INN'!$B303,REGION!$Z$5:$Z$356),0)</f>
        <v>0</v>
      </c>
      <c r="D303" s="107">
        <f t="shared" ca="1" si="67"/>
        <v>0</v>
      </c>
      <c r="E303" s="107">
        <f t="shared" ca="1" si="68"/>
        <v>0</v>
      </c>
      <c r="F303" s="107">
        <f t="shared" ca="1" si="69"/>
        <v>0</v>
      </c>
      <c r="G303" s="107">
        <f t="shared" ca="1" si="70"/>
        <v>0</v>
      </c>
      <c r="H303" s="115">
        <f>IF(ISNUMBER(SUMIF(REGION!$B$5:$B$356,'REGION INN'!$B303,REGION!$AR$5:$AR$356)),SUMIF(REGION!$B$5:$B$356,'REGION INN'!$B303,REGION!$AR$5:$AR$356),0)</f>
        <v>0</v>
      </c>
      <c r="I303" s="107">
        <f t="shared" ca="1" si="71"/>
        <v>0</v>
      </c>
      <c r="J303" s="107">
        <f t="shared" ca="1" si="72"/>
        <v>0</v>
      </c>
      <c r="K303" s="107">
        <f t="shared" ca="1" si="73"/>
        <v>0</v>
      </c>
      <c r="L303" s="107">
        <f t="shared" ca="1" si="74"/>
        <v>0</v>
      </c>
      <c r="M303" s="107"/>
      <c r="N303" s="116">
        <f t="shared" ca="1" si="75"/>
        <v>0</v>
      </c>
      <c r="O303" s="116">
        <f t="shared" ca="1" si="76"/>
        <v>0</v>
      </c>
      <c r="P303" s="116">
        <f t="shared" ca="1" si="77"/>
        <v>0</v>
      </c>
      <c r="Q303" s="116">
        <f t="shared" ca="1" si="78"/>
        <v>0</v>
      </c>
      <c r="R303" s="116">
        <f t="shared" ca="1" si="79"/>
        <v>0</v>
      </c>
      <c r="S303" s="116">
        <f t="shared" ca="1" si="80"/>
        <v>0</v>
      </c>
      <c r="T303" s="116">
        <f t="shared" ca="1" si="81"/>
        <v>0</v>
      </c>
      <c r="U303" s="116">
        <f t="shared" ca="1" si="82"/>
        <v>0</v>
      </c>
      <c r="V303" s="76"/>
      <c r="AC303" s="76"/>
      <c r="AD303" s="76"/>
      <c r="AF303" s="80"/>
    </row>
    <row r="304" spans="1:32" s="81" customFormat="1" ht="12" customHeight="1" x14ac:dyDescent="0.25">
      <c r="A304" s="103" t="s">
        <v>1937</v>
      </c>
      <c r="B304" s="104">
        <v>27.33</v>
      </c>
      <c r="C304" s="115">
        <f>IF(ISNUMBER(SUMIF(REGION!$B$5:$B$356,'REGION INN'!$B304,REGION!$Z$5:$Z$356)),SUMIF(REGION!$B$5:$B$356,'REGION INN'!$B304,REGION!$Z$5:$Z$356),0)</f>
        <v>0</v>
      </c>
      <c r="D304" s="107">
        <f t="shared" ca="1" si="67"/>
        <v>0</v>
      </c>
      <c r="E304" s="107">
        <f t="shared" ca="1" si="68"/>
        <v>0</v>
      </c>
      <c r="F304" s="107">
        <f t="shared" ca="1" si="69"/>
        <v>0</v>
      </c>
      <c r="G304" s="107">
        <f t="shared" ca="1" si="70"/>
        <v>0</v>
      </c>
      <c r="H304" s="115">
        <f>IF(ISNUMBER(SUMIF(REGION!$B$5:$B$356,'REGION INN'!$B304,REGION!$AR$5:$AR$356)),SUMIF(REGION!$B$5:$B$356,'REGION INN'!$B304,REGION!$AR$5:$AR$356),0)</f>
        <v>0</v>
      </c>
      <c r="I304" s="107">
        <f t="shared" ca="1" si="71"/>
        <v>0</v>
      </c>
      <c r="J304" s="107">
        <f t="shared" ca="1" si="72"/>
        <v>0</v>
      </c>
      <c r="K304" s="107">
        <f t="shared" ca="1" si="73"/>
        <v>0</v>
      </c>
      <c r="L304" s="107">
        <f t="shared" ca="1" si="74"/>
        <v>0</v>
      </c>
      <c r="M304" s="107"/>
      <c r="N304" s="116">
        <f t="shared" ca="1" si="75"/>
        <v>0</v>
      </c>
      <c r="O304" s="116">
        <f t="shared" ca="1" si="76"/>
        <v>0</v>
      </c>
      <c r="P304" s="116">
        <f t="shared" ca="1" si="77"/>
        <v>0</v>
      </c>
      <c r="Q304" s="116">
        <f t="shared" ca="1" si="78"/>
        <v>0</v>
      </c>
      <c r="R304" s="116">
        <f t="shared" ca="1" si="79"/>
        <v>0</v>
      </c>
      <c r="S304" s="116">
        <f t="shared" ca="1" si="80"/>
        <v>0</v>
      </c>
      <c r="T304" s="116">
        <f t="shared" ca="1" si="81"/>
        <v>0</v>
      </c>
      <c r="U304" s="116">
        <f t="shared" ca="1" si="82"/>
        <v>0</v>
      </c>
      <c r="V304" s="76"/>
      <c r="AC304" s="76"/>
      <c r="AD304" s="76"/>
      <c r="AF304" s="80"/>
    </row>
    <row r="305" spans="1:32" s="81" customFormat="1" ht="12" customHeight="1" x14ac:dyDescent="0.25">
      <c r="A305" s="103" t="s">
        <v>1196</v>
      </c>
      <c r="B305" s="104">
        <v>27.4</v>
      </c>
      <c r="C305" s="115">
        <f>IF(ISNUMBER(SUMIF(REGION!$B$5:$B$356,'REGION INN'!$B305,REGION!$Z$5:$Z$356)),SUMIF(REGION!$B$5:$B$356,'REGION INN'!$B305,REGION!$Z$5:$Z$356),0)</f>
        <v>13</v>
      </c>
      <c r="D305" s="107">
        <f t="shared" ca="1" si="67"/>
        <v>114.28571428571428</v>
      </c>
      <c r="E305" s="107">
        <f t="shared" ca="1" si="68"/>
        <v>57.142857142857139</v>
      </c>
      <c r="F305" s="107">
        <f t="shared" ca="1" si="69"/>
        <v>28.571428571428569</v>
      </c>
      <c r="G305" s="107">
        <f t="shared" ca="1" si="70"/>
        <v>57.142857142857139</v>
      </c>
      <c r="H305" s="115">
        <f>IF(ISNUMBER(SUMIF(REGION!$B$5:$B$356,'REGION INN'!$B305,REGION!$AR$5:$AR$356)),SUMIF(REGION!$B$5:$B$356,'REGION INN'!$B305,REGION!$AR$5:$AR$356),0)</f>
        <v>13</v>
      </c>
      <c r="I305" s="107">
        <f t="shared" ca="1" si="71"/>
        <v>85.714285714285708</v>
      </c>
      <c r="J305" s="107">
        <f t="shared" ca="1" si="72"/>
        <v>85.714285714285708</v>
      </c>
      <c r="K305" s="107">
        <f t="shared" ca="1" si="73"/>
        <v>85.714285714285708</v>
      </c>
      <c r="L305" s="107">
        <f t="shared" ca="1" si="74"/>
        <v>28.571428571428569</v>
      </c>
      <c r="M305" s="107"/>
      <c r="N305" s="116">
        <f t="shared" ca="1" si="75"/>
        <v>14.857142857142856</v>
      </c>
      <c r="O305" s="116">
        <f t="shared" ca="1" si="76"/>
        <v>7.4285714285714279</v>
      </c>
      <c r="P305" s="116">
        <f t="shared" ca="1" si="77"/>
        <v>3.714285714285714</v>
      </c>
      <c r="Q305" s="116">
        <f t="shared" ca="1" si="78"/>
        <v>7.4285714285714279</v>
      </c>
      <c r="R305" s="116">
        <f t="shared" ca="1" si="79"/>
        <v>11.142857142857142</v>
      </c>
      <c r="S305" s="116">
        <f t="shared" ca="1" si="80"/>
        <v>11.142857142857142</v>
      </c>
      <c r="T305" s="116">
        <f t="shared" ca="1" si="81"/>
        <v>11.142857142857142</v>
      </c>
      <c r="U305" s="116">
        <f t="shared" ca="1" si="82"/>
        <v>3.714285714285714</v>
      </c>
      <c r="V305" s="76"/>
      <c r="AC305" s="76"/>
      <c r="AD305" s="76"/>
      <c r="AF305" s="80"/>
    </row>
    <row r="306" spans="1:32" s="81" customFormat="1" ht="12" customHeight="1" x14ac:dyDescent="0.25">
      <c r="A306" s="103" t="s">
        <v>1196</v>
      </c>
      <c r="B306" s="104">
        <v>27.4</v>
      </c>
      <c r="C306" s="115">
        <f>IF(ISNUMBER(SUMIF(REGION!$B$5:$B$356,'REGION INN'!$B306,REGION!$Z$5:$Z$356)),SUMIF(REGION!$B$5:$B$356,'REGION INN'!$B306,REGION!$Z$5:$Z$356),0)</f>
        <v>13</v>
      </c>
      <c r="D306" s="107">
        <f t="shared" ca="1" si="67"/>
        <v>114.28571428571428</v>
      </c>
      <c r="E306" s="107">
        <f t="shared" ca="1" si="68"/>
        <v>57.142857142857139</v>
      </c>
      <c r="F306" s="107">
        <f t="shared" ca="1" si="69"/>
        <v>28.571428571428569</v>
      </c>
      <c r="G306" s="107">
        <f t="shared" ca="1" si="70"/>
        <v>57.142857142857139</v>
      </c>
      <c r="H306" s="115">
        <f>IF(ISNUMBER(SUMIF(REGION!$B$5:$B$356,'REGION INN'!$B306,REGION!$AR$5:$AR$356)),SUMIF(REGION!$B$5:$B$356,'REGION INN'!$B306,REGION!$AR$5:$AR$356),0)</f>
        <v>13</v>
      </c>
      <c r="I306" s="107">
        <f t="shared" ca="1" si="71"/>
        <v>85.714285714285708</v>
      </c>
      <c r="J306" s="107">
        <f t="shared" ca="1" si="72"/>
        <v>85.714285714285708</v>
      </c>
      <c r="K306" s="107">
        <f t="shared" ca="1" si="73"/>
        <v>85.714285714285708</v>
      </c>
      <c r="L306" s="107">
        <f t="shared" ca="1" si="74"/>
        <v>28.571428571428569</v>
      </c>
      <c r="M306" s="107"/>
      <c r="N306" s="116">
        <f t="shared" ca="1" si="75"/>
        <v>14.857142857142856</v>
      </c>
      <c r="O306" s="116">
        <f t="shared" ca="1" si="76"/>
        <v>7.4285714285714279</v>
      </c>
      <c r="P306" s="116">
        <f t="shared" ca="1" si="77"/>
        <v>3.714285714285714</v>
      </c>
      <c r="Q306" s="116">
        <f t="shared" ca="1" si="78"/>
        <v>7.4285714285714279</v>
      </c>
      <c r="R306" s="116">
        <f t="shared" ca="1" si="79"/>
        <v>11.142857142857142</v>
      </c>
      <c r="S306" s="116">
        <f t="shared" ca="1" si="80"/>
        <v>11.142857142857142</v>
      </c>
      <c r="T306" s="116">
        <f t="shared" ca="1" si="81"/>
        <v>11.142857142857142</v>
      </c>
      <c r="U306" s="116">
        <f t="shared" ca="1" si="82"/>
        <v>3.714285714285714</v>
      </c>
      <c r="V306" s="76"/>
      <c r="AC306" s="76"/>
      <c r="AD306" s="76"/>
      <c r="AF306" s="80"/>
    </row>
    <row r="307" spans="1:32" s="81" customFormat="1" ht="12" customHeight="1" x14ac:dyDescent="0.25">
      <c r="A307" s="103" t="s">
        <v>1197</v>
      </c>
      <c r="B307" s="104">
        <v>27.5</v>
      </c>
      <c r="C307" s="115">
        <f>IF(ISNUMBER(SUMIF(REGION!$B$5:$B$356,'REGION INN'!$B307,REGION!$Z$5:$Z$356)),SUMIF(REGION!$B$5:$B$356,'REGION INN'!$B307,REGION!$Z$5:$Z$356),0)</f>
        <v>1</v>
      </c>
      <c r="D307" s="107">
        <f t="shared" ca="1" si="67"/>
        <v>0</v>
      </c>
      <c r="E307" s="107">
        <f t="shared" ca="1" si="68"/>
        <v>0</v>
      </c>
      <c r="F307" s="107">
        <f t="shared" ca="1" si="69"/>
        <v>0</v>
      </c>
      <c r="G307" s="107">
        <f t="shared" ca="1" si="70"/>
        <v>0</v>
      </c>
      <c r="H307" s="115">
        <f>IF(ISNUMBER(SUMIF(REGION!$B$5:$B$356,'REGION INN'!$B307,REGION!$AR$5:$AR$356)),SUMIF(REGION!$B$5:$B$356,'REGION INN'!$B307,REGION!$AR$5:$AR$356),0)</f>
        <v>1</v>
      </c>
      <c r="I307" s="107">
        <f t="shared" ca="1" si="71"/>
        <v>0</v>
      </c>
      <c r="J307" s="107">
        <f t="shared" ca="1" si="72"/>
        <v>0</v>
      </c>
      <c r="K307" s="107">
        <f t="shared" ca="1" si="73"/>
        <v>0</v>
      </c>
      <c r="L307" s="107">
        <f t="shared" ca="1" si="74"/>
        <v>0</v>
      </c>
      <c r="M307" s="107"/>
      <c r="N307" s="116">
        <f t="shared" ca="1" si="75"/>
        <v>0</v>
      </c>
      <c r="O307" s="116">
        <f t="shared" ca="1" si="76"/>
        <v>0</v>
      </c>
      <c r="P307" s="116">
        <f t="shared" ca="1" si="77"/>
        <v>0</v>
      </c>
      <c r="Q307" s="116">
        <f t="shared" ca="1" si="78"/>
        <v>0</v>
      </c>
      <c r="R307" s="116">
        <f t="shared" ca="1" si="79"/>
        <v>0</v>
      </c>
      <c r="S307" s="116">
        <f t="shared" ca="1" si="80"/>
        <v>0</v>
      </c>
      <c r="T307" s="116">
        <f t="shared" ca="1" si="81"/>
        <v>0</v>
      </c>
      <c r="U307" s="116">
        <f t="shared" ca="1" si="82"/>
        <v>0</v>
      </c>
      <c r="V307" s="76"/>
      <c r="AC307" s="76"/>
      <c r="AD307" s="76"/>
      <c r="AF307" s="80"/>
    </row>
    <row r="308" spans="1:32" s="81" customFormat="1" ht="12" customHeight="1" x14ac:dyDescent="0.25">
      <c r="A308" s="103" t="s">
        <v>1942</v>
      </c>
      <c r="B308" s="104">
        <v>27.51</v>
      </c>
      <c r="C308" s="115">
        <f>IF(ISNUMBER(SUMIF(REGION!$B$5:$B$356,'REGION INN'!$B308,REGION!$Z$5:$Z$356)),SUMIF(REGION!$B$5:$B$356,'REGION INN'!$B308,REGION!$Z$5:$Z$356),0)</f>
        <v>0</v>
      </c>
      <c r="D308" s="107">
        <f t="shared" ca="1" si="67"/>
        <v>0</v>
      </c>
      <c r="E308" s="107">
        <f t="shared" ca="1" si="68"/>
        <v>0</v>
      </c>
      <c r="F308" s="107">
        <f t="shared" ca="1" si="69"/>
        <v>0</v>
      </c>
      <c r="G308" s="107">
        <f t="shared" ca="1" si="70"/>
        <v>0</v>
      </c>
      <c r="H308" s="115">
        <f>IF(ISNUMBER(SUMIF(REGION!$B$5:$B$356,'REGION INN'!$B308,REGION!$AR$5:$AR$356)),SUMIF(REGION!$B$5:$B$356,'REGION INN'!$B308,REGION!$AR$5:$AR$356),0)</f>
        <v>0</v>
      </c>
      <c r="I308" s="107">
        <f t="shared" ca="1" si="71"/>
        <v>0</v>
      </c>
      <c r="J308" s="107">
        <f t="shared" ca="1" si="72"/>
        <v>0</v>
      </c>
      <c r="K308" s="107">
        <f t="shared" ca="1" si="73"/>
        <v>0</v>
      </c>
      <c r="L308" s="107">
        <f t="shared" ca="1" si="74"/>
        <v>0</v>
      </c>
      <c r="M308" s="107"/>
      <c r="N308" s="116">
        <f t="shared" ca="1" si="75"/>
        <v>0</v>
      </c>
      <c r="O308" s="116">
        <f t="shared" ca="1" si="76"/>
        <v>0</v>
      </c>
      <c r="P308" s="116">
        <f t="shared" ca="1" si="77"/>
        <v>0</v>
      </c>
      <c r="Q308" s="116">
        <f t="shared" ca="1" si="78"/>
        <v>0</v>
      </c>
      <c r="R308" s="116">
        <f t="shared" ca="1" si="79"/>
        <v>0</v>
      </c>
      <c r="S308" s="116">
        <f t="shared" ca="1" si="80"/>
        <v>0</v>
      </c>
      <c r="T308" s="116">
        <f t="shared" ca="1" si="81"/>
        <v>0</v>
      </c>
      <c r="U308" s="116">
        <f t="shared" ca="1" si="82"/>
        <v>0</v>
      </c>
      <c r="V308" s="76"/>
      <c r="AC308" s="76"/>
      <c r="AD308" s="76"/>
      <c r="AF308" s="80"/>
    </row>
    <row r="309" spans="1:32" s="81" customFormat="1" ht="12" customHeight="1" x14ac:dyDescent="0.25">
      <c r="A309" s="103" t="s">
        <v>1944</v>
      </c>
      <c r="B309" s="104">
        <v>27.52</v>
      </c>
      <c r="C309" s="115">
        <f>IF(ISNUMBER(SUMIF(REGION!$B$5:$B$356,'REGION INN'!$B309,REGION!$Z$5:$Z$356)),SUMIF(REGION!$B$5:$B$356,'REGION INN'!$B309,REGION!$Z$5:$Z$356),0)</f>
        <v>0</v>
      </c>
      <c r="D309" s="107">
        <f t="shared" ca="1" si="67"/>
        <v>0</v>
      </c>
      <c r="E309" s="107">
        <f t="shared" ca="1" si="68"/>
        <v>0</v>
      </c>
      <c r="F309" s="107">
        <f t="shared" ca="1" si="69"/>
        <v>0</v>
      </c>
      <c r="G309" s="107">
        <f t="shared" ca="1" si="70"/>
        <v>0</v>
      </c>
      <c r="H309" s="115">
        <f>IF(ISNUMBER(SUMIF(REGION!$B$5:$B$356,'REGION INN'!$B309,REGION!$AR$5:$AR$356)),SUMIF(REGION!$B$5:$B$356,'REGION INN'!$B309,REGION!$AR$5:$AR$356),0)</f>
        <v>0</v>
      </c>
      <c r="I309" s="107">
        <f t="shared" ca="1" si="71"/>
        <v>0</v>
      </c>
      <c r="J309" s="107">
        <f t="shared" ca="1" si="72"/>
        <v>0</v>
      </c>
      <c r="K309" s="107">
        <f t="shared" ca="1" si="73"/>
        <v>0</v>
      </c>
      <c r="L309" s="107">
        <f t="shared" ca="1" si="74"/>
        <v>0</v>
      </c>
      <c r="M309" s="107"/>
      <c r="N309" s="116">
        <f t="shared" ca="1" si="75"/>
        <v>0</v>
      </c>
      <c r="O309" s="116">
        <f t="shared" ca="1" si="76"/>
        <v>0</v>
      </c>
      <c r="P309" s="116">
        <f t="shared" ca="1" si="77"/>
        <v>0</v>
      </c>
      <c r="Q309" s="116">
        <f t="shared" ca="1" si="78"/>
        <v>0</v>
      </c>
      <c r="R309" s="116">
        <f t="shared" ca="1" si="79"/>
        <v>0</v>
      </c>
      <c r="S309" s="116">
        <f t="shared" ca="1" si="80"/>
        <v>0</v>
      </c>
      <c r="T309" s="116">
        <f t="shared" ca="1" si="81"/>
        <v>0</v>
      </c>
      <c r="U309" s="116">
        <f t="shared" ca="1" si="82"/>
        <v>0</v>
      </c>
      <c r="V309" s="76"/>
      <c r="AC309" s="76"/>
      <c r="AD309" s="76"/>
      <c r="AF309" s="80"/>
    </row>
    <row r="310" spans="1:32" s="81" customFormat="1" ht="12" customHeight="1" x14ac:dyDescent="0.25">
      <c r="A310" s="103" t="s">
        <v>1198</v>
      </c>
      <c r="B310" s="104">
        <v>27.9</v>
      </c>
      <c r="C310" s="115">
        <f>IF(ISNUMBER(SUMIF(REGION!$B$5:$B$356,'REGION INN'!$B310,REGION!$Z$5:$Z$356)),SUMIF(REGION!$B$5:$B$356,'REGION INN'!$B310,REGION!$Z$5:$Z$356),0)</f>
        <v>2</v>
      </c>
      <c r="D310" s="107">
        <f t="shared" ca="1" si="67"/>
        <v>100</v>
      </c>
      <c r="E310" s="107">
        <f t="shared" ca="1" si="68"/>
        <v>100</v>
      </c>
      <c r="F310" s="107">
        <f t="shared" ca="1" si="69"/>
        <v>100</v>
      </c>
      <c r="G310" s="107">
        <f t="shared" ca="1" si="70"/>
        <v>0</v>
      </c>
      <c r="H310" s="115">
        <f>IF(ISNUMBER(SUMIF(REGION!$B$5:$B$356,'REGION INN'!$B310,REGION!$AR$5:$AR$356)),SUMIF(REGION!$B$5:$B$356,'REGION INN'!$B310,REGION!$AR$5:$AR$356),0)</f>
        <v>1</v>
      </c>
      <c r="I310" s="107">
        <f t="shared" ca="1" si="71"/>
        <v>200</v>
      </c>
      <c r="J310" s="107">
        <f t="shared" ca="1" si="72"/>
        <v>200</v>
      </c>
      <c r="K310" s="107">
        <f t="shared" ca="1" si="73"/>
        <v>200</v>
      </c>
      <c r="L310" s="107">
        <f t="shared" ca="1" si="74"/>
        <v>200</v>
      </c>
      <c r="M310" s="107"/>
      <c r="N310" s="116">
        <f t="shared" ca="1" si="75"/>
        <v>2</v>
      </c>
      <c r="O310" s="116">
        <f t="shared" ca="1" si="76"/>
        <v>2</v>
      </c>
      <c r="P310" s="116">
        <f t="shared" ca="1" si="77"/>
        <v>2</v>
      </c>
      <c r="Q310" s="116">
        <f t="shared" ca="1" si="78"/>
        <v>0</v>
      </c>
      <c r="R310" s="116">
        <f t="shared" ca="1" si="79"/>
        <v>2</v>
      </c>
      <c r="S310" s="116">
        <f t="shared" ca="1" si="80"/>
        <v>2</v>
      </c>
      <c r="T310" s="116">
        <f t="shared" ca="1" si="81"/>
        <v>2</v>
      </c>
      <c r="U310" s="116">
        <f t="shared" ca="1" si="82"/>
        <v>2</v>
      </c>
      <c r="V310" s="76"/>
      <c r="AC310" s="76"/>
      <c r="AD310" s="76"/>
      <c r="AF310" s="80"/>
    </row>
    <row r="311" spans="1:32" s="81" customFormat="1" ht="12" customHeight="1" x14ac:dyDescent="0.25">
      <c r="A311" s="103" t="s">
        <v>1198</v>
      </c>
      <c r="B311" s="104">
        <v>27.9</v>
      </c>
      <c r="C311" s="115">
        <f>IF(ISNUMBER(SUMIF(REGION!$B$5:$B$356,'REGION INN'!$B311,REGION!$Z$5:$Z$356)),SUMIF(REGION!$B$5:$B$356,'REGION INN'!$B311,REGION!$Z$5:$Z$356),0)</f>
        <v>2</v>
      </c>
      <c r="D311" s="107">
        <f t="shared" ca="1" si="67"/>
        <v>100</v>
      </c>
      <c r="E311" s="107">
        <f t="shared" ca="1" si="68"/>
        <v>100</v>
      </c>
      <c r="F311" s="107">
        <f t="shared" ca="1" si="69"/>
        <v>100</v>
      </c>
      <c r="G311" s="107">
        <f t="shared" ca="1" si="70"/>
        <v>0</v>
      </c>
      <c r="H311" s="115">
        <f>IF(ISNUMBER(SUMIF(REGION!$B$5:$B$356,'REGION INN'!$B311,REGION!$AR$5:$AR$356)),SUMIF(REGION!$B$5:$B$356,'REGION INN'!$B311,REGION!$AR$5:$AR$356),0)</f>
        <v>1</v>
      </c>
      <c r="I311" s="107">
        <f t="shared" ca="1" si="71"/>
        <v>200</v>
      </c>
      <c r="J311" s="107">
        <f t="shared" ca="1" si="72"/>
        <v>200</v>
      </c>
      <c r="K311" s="107">
        <f t="shared" ca="1" si="73"/>
        <v>200</v>
      </c>
      <c r="L311" s="107">
        <f t="shared" ca="1" si="74"/>
        <v>200</v>
      </c>
      <c r="M311" s="107"/>
      <c r="N311" s="116">
        <f t="shared" ca="1" si="75"/>
        <v>2</v>
      </c>
      <c r="O311" s="116">
        <f t="shared" ca="1" si="76"/>
        <v>2</v>
      </c>
      <c r="P311" s="116">
        <f t="shared" ca="1" si="77"/>
        <v>2</v>
      </c>
      <c r="Q311" s="116">
        <f t="shared" ca="1" si="78"/>
        <v>0</v>
      </c>
      <c r="R311" s="116">
        <f t="shared" ca="1" si="79"/>
        <v>2</v>
      </c>
      <c r="S311" s="116">
        <f t="shared" ca="1" si="80"/>
        <v>2</v>
      </c>
      <c r="T311" s="116">
        <f t="shared" ca="1" si="81"/>
        <v>2</v>
      </c>
      <c r="U311" s="116">
        <f t="shared" ca="1" si="82"/>
        <v>2</v>
      </c>
      <c r="V311" s="76"/>
      <c r="AC311" s="76"/>
      <c r="AD311" s="76"/>
      <c r="AF311" s="80"/>
    </row>
    <row r="312" spans="1:32" s="81" customFormat="1" ht="12" customHeight="1" x14ac:dyDescent="0.25">
      <c r="A312" s="103" t="s">
        <v>1428</v>
      </c>
      <c r="B312" s="104">
        <v>28</v>
      </c>
      <c r="C312" s="115">
        <f>IF(ISNUMBER(SUMIF(REGION!$B$5:$B$356,'REGION INN'!$B312,REGION!$Z$5:$Z$356)),SUMIF(REGION!$B$5:$B$356,'REGION INN'!$B312,REGION!$Z$5:$Z$356),0)</f>
        <v>11</v>
      </c>
      <c r="D312" s="107">
        <f t="shared" ca="1" si="67"/>
        <v>0</v>
      </c>
      <c r="E312" s="107">
        <f t="shared" ca="1" si="68"/>
        <v>0</v>
      </c>
      <c r="F312" s="107">
        <f t="shared" ca="1" si="69"/>
        <v>0</v>
      </c>
      <c r="G312" s="107">
        <f t="shared" ca="1" si="70"/>
        <v>0</v>
      </c>
      <c r="H312" s="115">
        <f>IF(ISNUMBER(SUMIF(REGION!$B$5:$B$356,'REGION INN'!$B312,REGION!$AR$5:$AR$356)),SUMIF(REGION!$B$5:$B$356,'REGION INN'!$B312,REGION!$AR$5:$AR$356),0)</f>
        <v>11</v>
      </c>
      <c r="I312" s="107">
        <f t="shared" ca="1" si="71"/>
        <v>0</v>
      </c>
      <c r="J312" s="107">
        <f t="shared" ca="1" si="72"/>
        <v>0</v>
      </c>
      <c r="K312" s="107">
        <f t="shared" ca="1" si="73"/>
        <v>0</v>
      </c>
      <c r="L312" s="107">
        <f t="shared" ca="1" si="74"/>
        <v>0</v>
      </c>
      <c r="M312" s="107"/>
      <c r="N312" s="116">
        <f t="shared" ca="1" si="75"/>
        <v>0</v>
      </c>
      <c r="O312" s="116">
        <f t="shared" ca="1" si="76"/>
        <v>0</v>
      </c>
      <c r="P312" s="116">
        <f t="shared" ca="1" si="77"/>
        <v>0</v>
      </c>
      <c r="Q312" s="116">
        <f t="shared" ca="1" si="78"/>
        <v>0</v>
      </c>
      <c r="R312" s="116">
        <f t="shared" ca="1" si="79"/>
        <v>0</v>
      </c>
      <c r="S312" s="116">
        <f t="shared" ca="1" si="80"/>
        <v>0</v>
      </c>
      <c r="T312" s="116">
        <f t="shared" ca="1" si="81"/>
        <v>0</v>
      </c>
      <c r="U312" s="116">
        <f t="shared" ca="1" si="82"/>
        <v>0</v>
      </c>
      <c r="V312" s="76"/>
      <c r="AC312" s="76"/>
      <c r="AD312" s="76"/>
      <c r="AF312" s="80"/>
    </row>
    <row r="313" spans="1:32" s="81" customFormat="1" ht="12" customHeight="1" x14ac:dyDescent="0.25">
      <c r="A313" s="103" t="s">
        <v>1199</v>
      </c>
      <c r="B313" s="104">
        <v>28</v>
      </c>
      <c r="C313" s="115">
        <f>IF(ISNUMBER(SUMIF(REGION!$B$5:$B$356,'REGION INN'!$B313,REGION!$Z$5:$Z$356)),SUMIF(REGION!$B$5:$B$356,'REGION INN'!$B313,REGION!$Z$5:$Z$356),0)</f>
        <v>11</v>
      </c>
      <c r="D313" s="107">
        <f t="shared" ca="1" si="67"/>
        <v>0</v>
      </c>
      <c r="E313" s="107">
        <f t="shared" ca="1" si="68"/>
        <v>0</v>
      </c>
      <c r="F313" s="107">
        <f t="shared" ca="1" si="69"/>
        <v>0</v>
      </c>
      <c r="G313" s="107">
        <f t="shared" ca="1" si="70"/>
        <v>0</v>
      </c>
      <c r="H313" s="115">
        <f>IF(ISNUMBER(SUMIF(REGION!$B$5:$B$356,'REGION INN'!$B313,REGION!$AR$5:$AR$356)),SUMIF(REGION!$B$5:$B$356,'REGION INN'!$B313,REGION!$AR$5:$AR$356),0)</f>
        <v>11</v>
      </c>
      <c r="I313" s="107">
        <f t="shared" ca="1" si="71"/>
        <v>0</v>
      </c>
      <c r="J313" s="107">
        <f t="shared" ca="1" si="72"/>
        <v>0</v>
      </c>
      <c r="K313" s="107">
        <f t="shared" ca="1" si="73"/>
        <v>0</v>
      </c>
      <c r="L313" s="107">
        <f t="shared" ca="1" si="74"/>
        <v>33.333333333333329</v>
      </c>
      <c r="M313" s="107"/>
      <c r="N313" s="116">
        <f t="shared" ca="1" si="75"/>
        <v>0</v>
      </c>
      <c r="O313" s="116">
        <f t="shared" ca="1" si="76"/>
        <v>0</v>
      </c>
      <c r="P313" s="116">
        <f t="shared" ca="1" si="77"/>
        <v>0</v>
      </c>
      <c r="Q313" s="116">
        <f t="shared" ca="1" si="78"/>
        <v>0</v>
      </c>
      <c r="R313" s="116">
        <f t="shared" ca="1" si="79"/>
        <v>0</v>
      </c>
      <c r="S313" s="116">
        <f t="shared" ca="1" si="80"/>
        <v>0</v>
      </c>
      <c r="T313" s="116">
        <f t="shared" ca="1" si="81"/>
        <v>0</v>
      </c>
      <c r="U313" s="116">
        <f t="shared" ca="1" si="82"/>
        <v>3.6666666666666661</v>
      </c>
      <c r="V313" s="76"/>
      <c r="AC313" s="76"/>
      <c r="AD313" s="76"/>
      <c r="AF313" s="80"/>
    </row>
    <row r="314" spans="1:32" s="81" customFormat="1" ht="12" customHeight="1" x14ac:dyDescent="0.25">
      <c r="A314" s="103" t="s">
        <v>1200</v>
      </c>
      <c r="B314" s="104">
        <v>28.1</v>
      </c>
      <c r="C314" s="115">
        <f>IF(ISNUMBER(SUMIF(REGION!$B$5:$B$356,'REGION INN'!$B314,REGION!$Z$5:$Z$356)),SUMIF(REGION!$B$5:$B$356,'REGION INN'!$B314,REGION!$Z$5:$Z$356),0)</f>
        <v>3</v>
      </c>
      <c r="D314" s="107">
        <f t="shared" ca="1" si="67"/>
        <v>0</v>
      </c>
      <c r="E314" s="107">
        <f t="shared" ca="1" si="68"/>
        <v>0</v>
      </c>
      <c r="F314" s="107">
        <f t="shared" ca="1" si="69"/>
        <v>0</v>
      </c>
      <c r="G314" s="107">
        <f t="shared" ca="1" si="70"/>
        <v>0</v>
      </c>
      <c r="H314" s="115">
        <f>IF(ISNUMBER(SUMIF(REGION!$B$5:$B$356,'REGION INN'!$B314,REGION!$AR$5:$AR$356)),SUMIF(REGION!$B$5:$B$356,'REGION INN'!$B314,REGION!$AR$5:$AR$356),0)</f>
        <v>3</v>
      </c>
      <c r="I314" s="107">
        <f t="shared" ca="1" si="71"/>
        <v>0</v>
      </c>
      <c r="J314" s="107">
        <f t="shared" ca="1" si="72"/>
        <v>0</v>
      </c>
      <c r="K314" s="107">
        <f t="shared" ca="1" si="73"/>
        <v>0</v>
      </c>
      <c r="L314" s="107">
        <f t="shared" ca="1" si="74"/>
        <v>0</v>
      </c>
      <c r="M314" s="107"/>
      <c r="N314" s="116">
        <f t="shared" ca="1" si="75"/>
        <v>0</v>
      </c>
      <c r="O314" s="116">
        <f t="shared" ca="1" si="76"/>
        <v>0</v>
      </c>
      <c r="P314" s="116">
        <f t="shared" ca="1" si="77"/>
        <v>0</v>
      </c>
      <c r="Q314" s="116">
        <f t="shared" ca="1" si="78"/>
        <v>0</v>
      </c>
      <c r="R314" s="116">
        <f t="shared" ca="1" si="79"/>
        <v>0</v>
      </c>
      <c r="S314" s="116">
        <f t="shared" ca="1" si="80"/>
        <v>0</v>
      </c>
      <c r="T314" s="116">
        <f t="shared" ca="1" si="81"/>
        <v>0</v>
      </c>
      <c r="U314" s="116">
        <f t="shared" ca="1" si="82"/>
        <v>0</v>
      </c>
      <c r="V314" s="76"/>
      <c r="AC314" s="76"/>
      <c r="AD314" s="76"/>
      <c r="AF314" s="80"/>
    </row>
    <row r="315" spans="1:32" s="81" customFormat="1" ht="12" customHeight="1" x14ac:dyDescent="0.25">
      <c r="A315" s="103" t="s">
        <v>1950</v>
      </c>
      <c r="B315" s="104">
        <v>28.11</v>
      </c>
      <c r="C315" s="115">
        <f>IF(ISNUMBER(SUMIF(REGION!$B$5:$B$356,'REGION INN'!$B315,REGION!$Z$5:$Z$356)),SUMIF(REGION!$B$5:$B$356,'REGION INN'!$B315,REGION!$Z$5:$Z$356),0)</f>
        <v>0</v>
      </c>
      <c r="D315" s="107">
        <f t="shared" ca="1" si="67"/>
        <v>0</v>
      </c>
      <c r="E315" s="107">
        <f t="shared" ca="1" si="68"/>
        <v>0</v>
      </c>
      <c r="F315" s="107">
        <f t="shared" ca="1" si="69"/>
        <v>0</v>
      </c>
      <c r="G315" s="107">
        <f t="shared" ca="1" si="70"/>
        <v>0</v>
      </c>
      <c r="H315" s="115">
        <f>IF(ISNUMBER(SUMIF(REGION!$B$5:$B$356,'REGION INN'!$B315,REGION!$AR$5:$AR$356)),SUMIF(REGION!$B$5:$B$356,'REGION INN'!$B315,REGION!$AR$5:$AR$356),0)</f>
        <v>0</v>
      </c>
      <c r="I315" s="107">
        <f t="shared" ca="1" si="71"/>
        <v>0</v>
      </c>
      <c r="J315" s="107">
        <f t="shared" ca="1" si="72"/>
        <v>0</v>
      </c>
      <c r="K315" s="107">
        <f t="shared" ca="1" si="73"/>
        <v>0</v>
      </c>
      <c r="L315" s="107">
        <f t="shared" ca="1" si="74"/>
        <v>0</v>
      </c>
      <c r="M315" s="107"/>
      <c r="N315" s="116">
        <f t="shared" ca="1" si="75"/>
        <v>0</v>
      </c>
      <c r="O315" s="116">
        <f t="shared" ca="1" si="76"/>
        <v>0</v>
      </c>
      <c r="P315" s="116">
        <f t="shared" ca="1" si="77"/>
        <v>0</v>
      </c>
      <c r="Q315" s="116">
        <f t="shared" ca="1" si="78"/>
        <v>0</v>
      </c>
      <c r="R315" s="116">
        <f t="shared" ca="1" si="79"/>
        <v>0</v>
      </c>
      <c r="S315" s="116">
        <f t="shared" ca="1" si="80"/>
        <v>0</v>
      </c>
      <c r="T315" s="116">
        <f t="shared" ca="1" si="81"/>
        <v>0</v>
      </c>
      <c r="U315" s="116">
        <f t="shared" ca="1" si="82"/>
        <v>0</v>
      </c>
      <c r="V315" s="76"/>
      <c r="AC315" s="76"/>
      <c r="AD315" s="76"/>
      <c r="AF315" s="80"/>
    </row>
    <row r="316" spans="1:32" s="81" customFormat="1" ht="12" customHeight="1" x14ac:dyDescent="0.25">
      <c r="A316" s="103" t="s">
        <v>1952</v>
      </c>
      <c r="B316" s="104">
        <v>28.12</v>
      </c>
      <c r="C316" s="115">
        <f>IF(ISNUMBER(SUMIF(REGION!$B$5:$B$356,'REGION INN'!$B316,REGION!$Z$5:$Z$356)),SUMIF(REGION!$B$5:$B$356,'REGION INN'!$B316,REGION!$Z$5:$Z$356),0)</f>
        <v>0</v>
      </c>
      <c r="D316" s="107">
        <f t="shared" ca="1" si="67"/>
        <v>0</v>
      </c>
      <c r="E316" s="107">
        <f t="shared" ca="1" si="68"/>
        <v>0</v>
      </c>
      <c r="F316" s="107">
        <f t="shared" ca="1" si="69"/>
        <v>0</v>
      </c>
      <c r="G316" s="107">
        <f t="shared" ca="1" si="70"/>
        <v>0</v>
      </c>
      <c r="H316" s="115">
        <f>IF(ISNUMBER(SUMIF(REGION!$B$5:$B$356,'REGION INN'!$B316,REGION!$AR$5:$AR$356)),SUMIF(REGION!$B$5:$B$356,'REGION INN'!$B316,REGION!$AR$5:$AR$356),0)</f>
        <v>0</v>
      </c>
      <c r="I316" s="107">
        <f t="shared" ca="1" si="71"/>
        <v>0</v>
      </c>
      <c r="J316" s="107">
        <f t="shared" ca="1" si="72"/>
        <v>0</v>
      </c>
      <c r="K316" s="107">
        <f t="shared" ca="1" si="73"/>
        <v>0</v>
      </c>
      <c r="L316" s="107">
        <f t="shared" ca="1" si="74"/>
        <v>0</v>
      </c>
      <c r="M316" s="107"/>
      <c r="N316" s="116">
        <f t="shared" ca="1" si="75"/>
        <v>0</v>
      </c>
      <c r="O316" s="116">
        <f t="shared" ca="1" si="76"/>
        <v>0</v>
      </c>
      <c r="P316" s="116">
        <f t="shared" ca="1" si="77"/>
        <v>0</v>
      </c>
      <c r="Q316" s="116">
        <f t="shared" ca="1" si="78"/>
        <v>0</v>
      </c>
      <c r="R316" s="116">
        <f t="shared" ca="1" si="79"/>
        <v>0</v>
      </c>
      <c r="S316" s="116">
        <f t="shared" ca="1" si="80"/>
        <v>0</v>
      </c>
      <c r="T316" s="116">
        <f t="shared" ca="1" si="81"/>
        <v>0</v>
      </c>
      <c r="U316" s="116">
        <f t="shared" ca="1" si="82"/>
        <v>0</v>
      </c>
      <c r="V316" s="76"/>
      <c r="AC316" s="76"/>
      <c r="AD316" s="76"/>
      <c r="AF316" s="80"/>
    </row>
    <row r="317" spans="1:32" s="81" customFormat="1" ht="12" customHeight="1" x14ac:dyDescent="0.25">
      <c r="A317" s="103" t="s">
        <v>1954</v>
      </c>
      <c r="B317" s="104">
        <v>28.13</v>
      </c>
      <c r="C317" s="115">
        <f>IF(ISNUMBER(SUMIF(REGION!$B$5:$B$356,'REGION INN'!$B317,REGION!$Z$5:$Z$356)),SUMIF(REGION!$B$5:$B$356,'REGION INN'!$B317,REGION!$Z$5:$Z$356),0)</f>
        <v>0</v>
      </c>
      <c r="D317" s="107">
        <f t="shared" ca="1" si="67"/>
        <v>0</v>
      </c>
      <c r="E317" s="107">
        <f t="shared" ca="1" si="68"/>
        <v>0</v>
      </c>
      <c r="F317" s="107">
        <f t="shared" ca="1" si="69"/>
        <v>0</v>
      </c>
      <c r="G317" s="107">
        <f t="shared" ca="1" si="70"/>
        <v>0</v>
      </c>
      <c r="H317" s="115">
        <f>IF(ISNUMBER(SUMIF(REGION!$B$5:$B$356,'REGION INN'!$B317,REGION!$AR$5:$AR$356)),SUMIF(REGION!$B$5:$B$356,'REGION INN'!$B317,REGION!$AR$5:$AR$356),0)</f>
        <v>0</v>
      </c>
      <c r="I317" s="107">
        <f t="shared" ca="1" si="71"/>
        <v>0</v>
      </c>
      <c r="J317" s="107">
        <f t="shared" ca="1" si="72"/>
        <v>0</v>
      </c>
      <c r="K317" s="107">
        <f t="shared" ca="1" si="73"/>
        <v>0</v>
      </c>
      <c r="L317" s="107">
        <f t="shared" ca="1" si="74"/>
        <v>0</v>
      </c>
      <c r="M317" s="107"/>
      <c r="N317" s="116">
        <f t="shared" ca="1" si="75"/>
        <v>0</v>
      </c>
      <c r="O317" s="116">
        <f t="shared" ca="1" si="76"/>
        <v>0</v>
      </c>
      <c r="P317" s="116">
        <f t="shared" ca="1" si="77"/>
        <v>0</v>
      </c>
      <c r="Q317" s="116">
        <f t="shared" ca="1" si="78"/>
        <v>0</v>
      </c>
      <c r="R317" s="116">
        <f t="shared" ca="1" si="79"/>
        <v>0</v>
      </c>
      <c r="S317" s="116">
        <f t="shared" ca="1" si="80"/>
        <v>0</v>
      </c>
      <c r="T317" s="116">
        <f t="shared" ca="1" si="81"/>
        <v>0</v>
      </c>
      <c r="U317" s="116">
        <f t="shared" ca="1" si="82"/>
        <v>0</v>
      </c>
      <c r="V317" s="76"/>
      <c r="AC317" s="76"/>
      <c r="AD317" s="76"/>
      <c r="AF317" s="80"/>
    </row>
    <row r="318" spans="1:32" s="81" customFormat="1" ht="12" customHeight="1" x14ac:dyDescent="0.25">
      <c r="A318" s="103" t="s">
        <v>1956</v>
      </c>
      <c r="B318" s="104">
        <v>28.14</v>
      </c>
      <c r="C318" s="115">
        <f>IF(ISNUMBER(SUMIF(REGION!$B$5:$B$356,'REGION INN'!$B318,REGION!$Z$5:$Z$356)),SUMIF(REGION!$B$5:$B$356,'REGION INN'!$B318,REGION!$Z$5:$Z$356),0)</f>
        <v>0</v>
      </c>
      <c r="D318" s="107">
        <f t="shared" ca="1" si="67"/>
        <v>0</v>
      </c>
      <c r="E318" s="107">
        <f t="shared" ca="1" si="68"/>
        <v>0</v>
      </c>
      <c r="F318" s="107">
        <f t="shared" ca="1" si="69"/>
        <v>0</v>
      </c>
      <c r="G318" s="107">
        <f t="shared" ca="1" si="70"/>
        <v>0</v>
      </c>
      <c r="H318" s="115">
        <f>IF(ISNUMBER(SUMIF(REGION!$B$5:$B$356,'REGION INN'!$B318,REGION!$AR$5:$AR$356)),SUMIF(REGION!$B$5:$B$356,'REGION INN'!$B318,REGION!$AR$5:$AR$356),0)</f>
        <v>0</v>
      </c>
      <c r="I318" s="107">
        <f t="shared" ca="1" si="71"/>
        <v>0</v>
      </c>
      <c r="J318" s="107">
        <f t="shared" ca="1" si="72"/>
        <v>0</v>
      </c>
      <c r="K318" s="107">
        <f t="shared" ca="1" si="73"/>
        <v>0</v>
      </c>
      <c r="L318" s="107">
        <f t="shared" ca="1" si="74"/>
        <v>0</v>
      </c>
      <c r="M318" s="107"/>
      <c r="N318" s="116">
        <f t="shared" ca="1" si="75"/>
        <v>0</v>
      </c>
      <c r="O318" s="116">
        <f t="shared" ca="1" si="76"/>
        <v>0</v>
      </c>
      <c r="P318" s="116">
        <f t="shared" ca="1" si="77"/>
        <v>0</v>
      </c>
      <c r="Q318" s="116">
        <f t="shared" ca="1" si="78"/>
        <v>0</v>
      </c>
      <c r="R318" s="116">
        <f t="shared" ca="1" si="79"/>
        <v>0</v>
      </c>
      <c r="S318" s="116">
        <f t="shared" ca="1" si="80"/>
        <v>0</v>
      </c>
      <c r="T318" s="116">
        <f t="shared" ca="1" si="81"/>
        <v>0</v>
      </c>
      <c r="U318" s="116">
        <f t="shared" ca="1" si="82"/>
        <v>0</v>
      </c>
      <c r="V318" s="76"/>
      <c r="AC318" s="76"/>
      <c r="AD318" s="76"/>
      <c r="AF318" s="80"/>
    </row>
    <row r="319" spans="1:32" s="81" customFormat="1" ht="12" customHeight="1" x14ac:dyDescent="0.25">
      <c r="A319" s="103" t="s">
        <v>1958</v>
      </c>
      <c r="B319" s="104">
        <v>28.15</v>
      </c>
      <c r="C319" s="115">
        <f>IF(ISNUMBER(SUMIF(REGION!$B$5:$B$356,'REGION INN'!$B319,REGION!$Z$5:$Z$356)),SUMIF(REGION!$B$5:$B$356,'REGION INN'!$B319,REGION!$Z$5:$Z$356),0)</f>
        <v>0</v>
      </c>
      <c r="D319" s="107">
        <f t="shared" ca="1" si="67"/>
        <v>0</v>
      </c>
      <c r="E319" s="107">
        <f t="shared" ca="1" si="68"/>
        <v>0</v>
      </c>
      <c r="F319" s="107">
        <f t="shared" ca="1" si="69"/>
        <v>0</v>
      </c>
      <c r="G319" s="107">
        <f t="shared" ca="1" si="70"/>
        <v>0</v>
      </c>
      <c r="H319" s="115">
        <f>IF(ISNUMBER(SUMIF(REGION!$B$5:$B$356,'REGION INN'!$B319,REGION!$AR$5:$AR$356)),SUMIF(REGION!$B$5:$B$356,'REGION INN'!$B319,REGION!$AR$5:$AR$356),0)</f>
        <v>0</v>
      </c>
      <c r="I319" s="107">
        <f t="shared" ca="1" si="71"/>
        <v>0</v>
      </c>
      <c r="J319" s="107">
        <f t="shared" ca="1" si="72"/>
        <v>0</v>
      </c>
      <c r="K319" s="107">
        <f t="shared" ca="1" si="73"/>
        <v>0</v>
      </c>
      <c r="L319" s="107">
        <f t="shared" ca="1" si="74"/>
        <v>0</v>
      </c>
      <c r="M319" s="107"/>
      <c r="N319" s="116">
        <f t="shared" ca="1" si="75"/>
        <v>0</v>
      </c>
      <c r="O319" s="116">
        <f t="shared" ca="1" si="76"/>
        <v>0</v>
      </c>
      <c r="P319" s="116">
        <f t="shared" ca="1" si="77"/>
        <v>0</v>
      </c>
      <c r="Q319" s="116">
        <f t="shared" ca="1" si="78"/>
        <v>0</v>
      </c>
      <c r="R319" s="116">
        <f t="shared" ca="1" si="79"/>
        <v>0</v>
      </c>
      <c r="S319" s="116">
        <f t="shared" ca="1" si="80"/>
        <v>0</v>
      </c>
      <c r="T319" s="116">
        <f t="shared" ca="1" si="81"/>
        <v>0</v>
      </c>
      <c r="U319" s="116">
        <f t="shared" ca="1" si="82"/>
        <v>0</v>
      </c>
      <c r="V319" s="76"/>
      <c r="AC319" s="76"/>
      <c r="AD319" s="76"/>
      <c r="AF319" s="80"/>
    </row>
    <row r="320" spans="1:32" s="81" customFormat="1" ht="12" customHeight="1" x14ac:dyDescent="0.25">
      <c r="A320" s="103" t="s">
        <v>1201</v>
      </c>
      <c r="B320" s="104">
        <v>28.2</v>
      </c>
      <c r="C320" s="115">
        <f>IF(ISNUMBER(SUMIF(REGION!$B$5:$B$356,'REGION INN'!$B320,REGION!$Z$5:$Z$356)),SUMIF(REGION!$B$5:$B$356,'REGION INN'!$B320,REGION!$Z$5:$Z$356),0)</f>
        <v>3</v>
      </c>
      <c r="D320" s="107">
        <f t="shared" ca="1" si="67"/>
        <v>0</v>
      </c>
      <c r="E320" s="107">
        <f t="shared" ca="1" si="68"/>
        <v>0</v>
      </c>
      <c r="F320" s="107">
        <f t="shared" ca="1" si="69"/>
        <v>0</v>
      </c>
      <c r="G320" s="107">
        <f t="shared" ca="1" si="70"/>
        <v>0</v>
      </c>
      <c r="H320" s="115">
        <f>IF(ISNUMBER(SUMIF(REGION!$B$5:$B$356,'REGION INN'!$B320,REGION!$AR$5:$AR$356)),SUMIF(REGION!$B$5:$B$356,'REGION INN'!$B320,REGION!$AR$5:$AR$356),0)</f>
        <v>2</v>
      </c>
      <c r="I320" s="107">
        <f t="shared" ca="1" si="71"/>
        <v>0</v>
      </c>
      <c r="J320" s="107">
        <f t="shared" ca="1" si="72"/>
        <v>0</v>
      </c>
      <c r="K320" s="107">
        <f t="shared" ca="1" si="73"/>
        <v>0</v>
      </c>
      <c r="L320" s="107">
        <f t="shared" ca="1" si="74"/>
        <v>0</v>
      </c>
      <c r="M320" s="107"/>
      <c r="N320" s="116">
        <f t="shared" ca="1" si="75"/>
        <v>0</v>
      </c>
      <c r="O320" s="116">
        <f t="shared" ca="1" si="76"/>
        <v>0</v>
      </c>
      <c r="P320" s="116">
        <f t="shared" ca="1" si="77"/>
        <v>0</v>
      </c>
      <c r="Q320" s="116">
        <f t="shared" ca="1" si="78"/>
        <v>0</v>
      </c>
      <c r="R320" s="116">
        <f t="shared" ca="1" si="79"/>
        <v>0</v>
      </c>
      <c r="S320" s="116">
        <f t="shared" ca="1" si="80"/>
        <v>0</v>
      </c>
      <c r="T320" s="116">
        <f t="shared" ca="1" si="81"/>
        <v>0</v>
      </c>
      <c r="U320" s="116">
        <f t="shared" ca="1" si="82"/>
        <v>0</v>
      </c>
      <c r="V320" s="76"/>
      <c r="AC320" s="76"/>
      <c r="AD320" s="76"/>
      <c r="AF320" s="80"/>
    </row>
    <row r="321" spans="1:36" ht="12" customHeight="1" x14ac:dyDescent="0.25">
      <c r="A321" s="103" t="s">
        <v>1961</v>
      </c>
      <c r="B321" s="104">
        <v>28.21</v>
      </c>
      <c r="C321" s="115">
        <f>IF(ISNUMBER(SUMIF(REGION!$B$5:$B$356,'REGION INN'!$B321,REGION!$Z$5:$Z$356)),SUMIF(REGION!$B$5:$B$356,'REGION INN'!$B321,REGION!$Z$5:$Z$356),0)</f>
        <v>0</v>
      </c>
      <c r="D321" s="107">
        <f t="shared" ca="1" si="67"/>
        <v>0</v>
      </c>
      <c r="E321" s="107">
        <f t="shared" ca="1" si="68"/>
        <v>0</v>
      </c>
      <c r="F321" s="107">
        <f t="shared" ca="1" si="69"/>
        <v>0</v>
      </c>
      <c r="G321" s="107">
        <f t="shared" ca="1" si="70"/>
        <v>0</v>
      </c>
      <c r="H321" s="115">
        <f>IF(ISNUMBER(SUMIF(REGION!$B$5:$B$356,'REGION INN'!$B321,REGION!$AR$5:$AR$356)),SUMIF(REGION!$B$5:$B$356,'REGION INN'!$B321,REGION!$AR$5:$AR$356),0)</f>
        <v>0</v>
      </c>
      <c r="I321" s="107">
        <f t="shared" ca="1" si="71"/>
        <v>0</v>
      </c>
      <c r="J321" s="107">
        <f t="shared" ca="1" si="72"/>
        <v>0</v>
      </c>
      <c r="K321" s="107">
        <f t="shared" ca="1" si="73"/>
        <v>0</v>
      </c>
      <c r="L321" s="107">
        <f t="shared" ca="1" si="74"/>
        <v>0</v>
      </c>
      <c r="M321" s="107"/>
      <c r="N321" s="116">
        <f t="shared" ca="1" si="75"/>
        <v>0</v>
      </c>
      <c r="O321" s="116">
        <f t="shared" ca="1" si="76"/>
        <v>0</v>
      </c>
      <c r="P321" s="116">
        <f t="shared" ca="1" si="77"/>
        <v>0</v>
      </c>
      <c r="Q321" s="116">
        <f t="shared" ca="1" si="78"/>
        <v>0</v>
      </c>
      <c r="R321" s="116">
        <f t="shared" ca="1" si="79"/>
        <v>0</v>
      </c>
      <c r="S321" s="116">
        <f t="shared" ca="1" si="80"/>
        <v>0</v>
      </c>
      <c r="T321" s="116">
        <f t="shared" ca="1" si="81"/>
        <v>0</v>
      </c>
      <c r="U321" s="116">
        <f t="shared" ca="1" si="82"/>
        <v>0</v>
      </c>
      <c r="W321" s="81"/>
      <c r="X321" s="81"/>
      <c r="Y321" s="81"/>
      <c r="Z321" s="81"/>
      <c r="AA321" s="81"/>
      <c r="AB321" s="81"/>
      <c r="AE321" s="81"/>
      <c r="AF321" s="80"/>
      <c r="AG321" s="81"/>
      <c r="AH321" s="81"/>
      <c r="AI321" s="81"/>
      <c r="AJ321" s="81"/>
    </row>
    <row r="322" spans="1:36" ht="12" customHeight="1" x14ac:dyDescent="0.25">
      <c r="A322" s="103" t="s">
        <v>1963</v>
      </c>
      <c r="B322" s="104">
        <v>28.22</v>
      </c>
      <c r="C322" s="115">
        <f>IF(ISNUMBER(SUMIF(REGION!$B$5:$B$356,'REGION INN'!$B322,REGION!$Z$5:$Z$356)),SUMIF(REGION!$B$5:$B$356,'REGION INN'!$B322,REGION!$Z$5:$Z$356),0)</f>
        <v>0</v>
      </c>
      <c r="D322" s="107">
        <f t="shared" ca="1" si="67"/>
        <v>0</v>
      </c>
      <c r="E322" s="107">
        <f t="shared" ca="1" si="68"/>
        <v>0</v>
      </c>
      <c r="F322" s="107">
        <f t="shared" ca="1" si="69"/>
        <v>0</v>
      </c>
      <c r="G322" s="107">
        <f t="shared" ca="1" si="70"/>
        <v>0</v>
      </c>
      <c r="H322" s="115">
        <f>IF(ISNUMBER(SUMIF(REGION!$B$5:$B$356,'REGION INN'!$B322,REGION!$AR$5:$AR$356)),SUMIF(REGION!$B$5:$B$356,'REGION INN'!$B322,REGION!$AR$5:$AR$356),0)</f>
        <v>0</v>
      </c>
      <c r="I322" s="107">
        <f t="shared" ca="1" si="71"/>
        <v>0</v>
      </c>
      <c r="J322" s="107">
        <f t="shared" ca="1" si="72"/>
        <v>0</v>
      </c>
      <c r="K322" s="107">
        <f t="shared" ca="1" si="73"/>
        <v>0</v>
      </c>
      <c r="L322" s="107">
        <f t="shared" ca="1" si="74"/>
        <v>0</v>
      </c>
      <c r="M322" s="107"/>
      <c r="N322" s="116">
        <f t="shared" ca="1" si="75"/>
        <v>0</v>
      </c>
      <c r="O322" s="116">
        <f t="shared" ca="1" si="76"/>
        <v>0</v>
      </c>
      <c r="P322" s="116">
        <f t="shared" ca="1" si="77"/>
        <v>0</v>
      </c>
      <c r="Q322" s="116">
        <f t="shared" ca="1" si="78"/>
        <v>0</v>
      </c>
      <c r="R322" s="116">
        <f t="shared" ca="1" si="79"/>
        <v>0</v>
      </c>
      <c r="S322" s="116">
        <f t="shared" ca="1" si="80"/>
        <v>0</v>
      </c>
      <c r="T322" s="116">
        <f t="shared" ca="1" si="81"/>
        <v>0</v>
      </c>
      <c r="U322" s="116">
        <f t="shared" ca="1" si="82"/>
        <v>0</v>
      </c>
      <c r="W322" s="81"/>
      <c r="X322" s="81"/>
      <c r="Y322" s="81"/>
      <c r="Z322" s="81"/>
      <c r="AA322" s="81"/>
      <c r="AB322" s="81"/>
      <c r="AE322" s="81"/>
      <c r="AF322" s="80"/>
      <c r="AG322" s="81"/>
      <c r="AH322" s="81"/>
      <c r="AI322" s="81"/>
      <c r="AJ322" s="81"/>
    </row>
    <row r="323" spans="1:36" ht="12" customHeight="1" x14ac:dyDescent="0.25">
      <c r="A323" s="103" t="s">
        <v>1965</v>
      </c>
      <c r="B323" s="104">
        <v>28.23</v>
      </c>
      <c r="C323" s="115">
        <f>IF(ISNUMBER(SUMIF(REGION!$B$5:$B$356,'REGION INN'!$B323,REGION!$Z$5:$Z$356)),SUMIF(REGION!$B$5:$B$356,'REGION INN'!$B323,REGION!$Z$5:$Z$356),0)</f>
        <v>0</v>
      </c>
      <c r="D323" s="107">
        <f t="shared" ca="1" si="67"/>
        <v>0</v>
      </c>
      <c r="E323" s="107">
        <f t="shared" ca="1" si="68"/>
        <v>0</v>
      </c>
      <c r="F323" s="107">
        <f t="shared" ca="1" si="69"/>
        <v>0</v>
      </c>
      <c r="G323" s="107">
        <f t="shared" ca="1" si="70"/>
        <v>0</v>
      </c>
      <c r="H323" s="115">
        <f>IF(ISNUMBER(SUMIF(REGION!$B$5:$B$356,'REGION INN'!$B323,REGION!$AR$5:$AR$356)),SUMIF(REGION!$B$5:$B$356,'REGION INN'!$B323,REGION!$AR$5:$AR$356),0)</f>
        <v>0</v>
      </c>
      <c r="I323" s="107">
        <f t="shared" ca="1" si="71"/>
        <v>0</v>
      </c>
      <c r="J323" s="107">
        <f t="shared" ca="1" si="72"/>
        <v>0</v>
      </c>
      <c r="K323" s="107">
        <f t="shared" ca="1" si="73"/>
        <v>0</v>
      </c>
      <c r="L323" s="107">
        <f t="shared" ca="1" si="74"/>
        <v>0</v>
      </c>
      <c r="M323" s="107"/>
      <c r="N323" s="116">
        <f t="shared" ca="1" si="75"/>
        <v>0</v>
      </c>
      <c r="O323" s="116">
        <f t="shared" ca="1" si="76"/>
        <v>0</v>
      </c>
      <c r="P323" s="116">
        <f t="shared" ca="1" si="77"/>
        <v>0</v>
      </c>
      <c r="Q323" s="116">
        <f t="shared" ca="1" si="78"/>
        <v>0</v>
      </c>
      <c r="R323" s="116">
        <f t="shared" ca="1" si="79"/>
        <v>0</v>
      </c>
      <c r="S323" s="116">
        <f t="shared" ca="1" si="80"/>
        <v>0</v>
      </c>
      <c r="T323" s="116">
        <f t="shared" ca="1" si="81"/>
        <v>0</v>
      </c>
      <c r="U323" s="116">
        <f t="shared" ca="1" si="82"/>
        <v>0</v>
      </c>
      <c r="W323" s="81"/>
      <c r="X323" s="81"/>
      <c r="Y323" s="81"/>
      <c r="Z323" s="81"/>
      <c r="AA323" s="81"/>
      <c r="AB323" s="81"/>
      <c r="AE323" s="81"/>
      <c r="AF323" s="80"/>
      <c r="AG323" s="81"/>
      <c r="AH323" s="81"/>
      <c r="AI323" s="81"/>
      <c r="AJ323" s="81"/>
    </row>
    <row r="324" spans="1:36" ht="12" customHeight="1" x14ac:dyDescent="0.25">
      <c r="A324" s="103" t="s">
        <v>1968</v>
      </c>
      <c r="B324" s="104">
        <v>28.24</v>
      </c>
      <c r="C324" s="115">
        <f>IF(ISNUMBER(SUMIF(REGION!$B$5:$B$356,'REGION INN'!$B324,REGION!$Z$5:$Z$356)),SUMIF(REGION!$B$5:$B$356,'REGION INN'!$B324,REGION!$Z$5:$Z$356),0)</f>
        <v>0</v>
      </c>
      <c r="D324" s="107">
        <f t="shared" ca="1" si="67"/>
        <v>0</v>
      </c>
      <c r="E324" s="107">
        <f t="shared" ca="1" si="68"/>
        <v>0</v>
      </c>
      <c r="F324" s="107">
        <f t="shared" ca="1" si="69"/>
        <v>0</v>
      </c>
      <c r="G324" s="107">
        <f t="shared" ca="1" si="70"/>
        <v>0</v>
      </c>
      <c r="H324" s="115">
        <f>IF(ISNUMBER(SUMIF(REGION!$B$5:$B$356,'REGION INN'!$B324,REGION!$AR$5:$AR$356)),SUMIF(REGION!$B$5:$B$356,'REGION INN'!$B324,REGION!$AR$5:$AR$356),0)</f>
        <v>0</v>
      </c>
      <c r="I324" s="107">
        <f t="shared" ca="1" si="71"/>
        <v>0</v>
      </c>
      <c r="J324" s="107">
        <f t="shared" ca="1" si="72"/>
        <v>0</v>
      </c>
      <c r="K324" s="107">
        <f t="shared" ca="1" si="73"/>
        <v>0</v>
      </c>
      <c r="L324" s="107">
        <f t="shared" ca="1" si="74"/>
        <v>0</v>
      </c>
      <c r="M324" s="107"/>
      <c r="N324" s="116">
        <f t="shared" ca="1" si="75"/>
        <v>0</v>
      </c>
      <c r="O324" s="116">
        <f t="shared" ca="1" si="76"/>
        <v>0</v>
      </c>
      <c r="P324" s="116">
        <f t="shared" ca="1" si="77"/>
        <v>0</v>
      </c>
      <c r="Q324" s="116">
        <f t="shared" ca="1" si="78"/>
        <v>0</v>
      </c>
      <c r="R324" s="116">
        <f t="shared" ca="1" si="79"/>
        <v>0</v>
      </c>
      <c r="S324" s="116">
        <f t="shared" ca="1" si="80"/>
        <v>0</v>
      </c>
      <c r="T324" s="116">
        <f t="shared" ca="1" si="81"/>
        <v>0</v>
      </c>
      <c r="U324" s="116">
        <f t="shared" ca="1" si="82"/>
        <v>0</v>
      </c>
      <c r="W324" s="81"/>
      <c r="X324" s="81"/>
      <c r="Y324" s="81"/>
      <c r="Z324" s="81"/>
      <c r="AA324" s="81"/>
      <c r="AB324" s="81"/>
      <c r="AE324" s="81"/>
      <c r="AF324" s="80"/>
      <c r="AG324" s="81"/>
      <c r="AH324" s="81"/>
      <c r="AI324" s="81"/>
      <c r="AJ324" s="81"/>
    </row>
    <row r="325" spans="1:36" ht="12" customHeight="1" x14ac:dyDescent="0.25">
      <c r="A325" s="103" t="s">
        <v>1971</v>
      </c>
      <c r="B325" s="104">
        <v>28.25</v>
      </c>
      <c r="C325" s="115">
        <f>IF(ISNUMBER(SUMIF(REGION!$B$5:$B$356,'REGION INN'!$B325,REGION!$Z$5:$Z$356)),SUMIF(REGION!$B$5:$B$356,'REGION INN'!$B325,REGION!$Z$5:$Z$356),0)</f>
        <v>0</v>
      </c>
      <c r="D325" s="107">
        <f t="shared" ca="1" si="67"/>
        <v>0</v>
      </c>
      <c r="E325" s="107">
        <f t="shared" ca="1" si="68"/>
        <v>0</v>
      </c>
      <c r="F325" s="107">
        <f t="shared" ca="1" si="69"/>
        <v>0</v>
      </c>
      <c r="G325" s="107">
        <f t="shared" ca="1" si="70"/>
        <v>0</v>
      </c>
      <c r="H325" s="115">
        <f>IF(ISNUMBER(SUMIF(REGION!$B$5:$B$356,'REGION INN'!$B325,REGION!$AR$5:$AR$356)),SUMIF(REGION!$B$5:$B$356,'REGION INN'!$B325,REGION!$AR$5:$AR$356),0)</f>
        <v>0</v>
      </c>
      <c r="I325" s="107">
        <f t="shared" ca="1" si="71"/>
        <v>0</v>
      </c>
      <c r="J325" s="107">
        <f t="shared" ca="1" si="72"/>
        <v>0</v>
      </c>
      <c r="K325" s="107">
        <f t="shared" ca="1" si="73"/>
        <v>0</v>
      </c>
      <c r="L325" s="107">
        <f t="shared" ca="1" si="74"/>
        <v>0</v>
      </c>
      <c r="M325" s="107"/>
      <c r="N325" s="116">
        <f t="shared" ca="1" si="75"/>
        <v>0</v>
      </c>
      <c r="O325" s="116">
        <f t="shared" ca="1" si="76"/>
        <v>0</v>
      </c>
      <c r="P325" s="116">
        <f t="shared" ca="1" si="77"/>
        <v>0</v>
      </c>
      <c r="Q325" s="116">
        <f t="shared" ca="1" si="78"/>
        <v>0</v>
      </c>
      <c r="R325" s="116">
        <f t="shared" ca="1" si="79"/>
        <v>0</v>
      </c>
      <c r="S325" s="116">
        <f t="shared" ca="1" si="80"/>
        <v>0</v>
      </c>
      <c r="T325" s="116">
        <f t="shared" ca="1" si="81"/>
        <v>0</v>
      </c>
      <c r="U325" s="116">
        <f t="shared" ca="1" si="82"/>
        <v>0</v>
      </c>
      <c r="W325" s="81"/>
      <c r="X325" s="81"/>
      <c r="Y325" s="81"/>
      <c r="Z325" s="81"/>
      <c r="AA325" s="81"/>
      <c r="AB325" s="81"/>
      <c r="AE325" s="81"/>
      <c r="AF325" s="80"/>
      <c r="AG325" s="81"/>
      <c r="AH325" s="81"/>
      <c r="AI325" s="81"/>
      <c r="AJ325" s="81"/>
    </row>
    <row r="326" spans="1:36" ht="12" customHeight="1" x14ac:dyDescent="0.25">
      <c r="A326" s="103" t="s">
        <v>1973</v>
      </c>
      <c r="B326" s="104">
        <v>28.29</v>
      </c>
      <c r="C326" s="115">
        <f>IF(ISNUMBER(SUMIF(REGION!$B$5:$B$356,'REGION INN'!$B326,REGION!$Z$5:$Z$356)),SUMIF(REGION!$B$5:$B$356,'REGION INN'!$B326,REGION!$Z$5:$Z$356),0)</f>
        <v>0</v>
      </c>
      <c r="D326" s="107">
        <f t="shared" ca="1" si="67"/>
        <v>0</v>
      </c>
      <c r="E326" s="107">
        <f t="shared" ca="1" si="68"/>
        <v>0</v>
      </c>
      <c r="F326" s="107">
        <f t="shared" ca="1" si="69"/>
        <v>0</v>
      </c>
      <c r="G326" s="107">
        <f t="shared" ca="1" si="70"/>
        <v>0</v>
      </c>
      <c r="H326" s="115">
        <f>IF(ISNUMBER(SUMIF(REGION!$B$5:$B$356,'REGION INN'!$B326,REGION!$AR$5:$AR$356)),SUMIF(REGION!$B$5:$B$356,'REGION INN'!$B326,REGION!$AR$5:$AR$356),0)</f>
        <v>0</v>
      </c>
      <c r="I326" s="107">
        <f t="shared" ca="1" si="71"/>
        <v>0</v>
      </c>
      <c r="J326" s="107">
        <f t="shared" ca="1" si="72"/>
        <v>0</v>
      </c>
      <c r="K326" s="107">
        <f t="shared" ca="1" si="73"/>
        <v>0</v>
      </c>
      <c r="L326" s="107">
        <f t="shared" ca="1" si="74"/>
        <v>0</v>
      </c>
      <c r="M326" s="107"/>
      <c r="N326" s="116">
        <f t="shared" ca="1" si="75"/>
        <v>0</v>
      </c>
      <c r="O326" s="116">
        <f t="shared" ca="1" si="76"/>
        <v>0</v>
      </c>
      <c r="P326" s="116">
        <f t="shared" ca="1" si="77"/>
        <v>0</v>
      </c>
      <c r="Q326" s="116">
        <f t="shared" ca="1" si="78"/>
        <v>0</v>
      </c>
      <c r="R326" s="116">
        <f t="shared" ca="1" si="79"/>
        <v>0</v>
      </c>
      <c r="S326" s="116">
        <f t="shared" ca="1" si="80"/>
        <v>0</v>
      </c>
      <c r="T326" s="116">
        <f t="shared" ca="1" si="81"/>
        <v>0</v>
      </c>
      <c r="U326" s="116">
        <f t="shared" ca="1" si="82"/>
        <v>0</v>
      </c>
      <c r="W326" s="81"/>
      <c r="X326" s="81"/>
      <c r="Y326" s="81"/>
      <c r="Z326" s="81"/>
      <c r="AA326" s="81"/>
      <c r="AB326" s="81"/>
      <c r="AE326" s="81"/>
      <c r="AF326" s="80"/>
      <c r="AG326" s="81"/>
      <c r="AH326" s="81"/>
      <c r="AI326" s="81"/>
      <c r="AJ326" s="81"/>
    </row>
    <row r="327" spans="1:36" ht="12" customHeight="1" x14ac:dyDescent="0.25">
      <c r="A327" s="103" t="s">
        <v>1202</v>
      </c>
      <c r="B327" s="104">
        <v>28.3</v>
      </c>
      <c r="C327" s="115">
        <f>IF(ISNUMBER(SUMIF(REGION!$B$5:$B$356,'REGION INN'!$B327,REGION!$Z$5:$Z$356)),SUMIF(REGION!$B$5:$B$356,'REGION INN'!$B327,REGION!$Z$5:$Z$356),0)</f>
        <v>1</v>
      </c>
      <c r="D327" s="107">
        <f t="shared" ref="D327:D390" ca="1" si="83">SUMIF($W$6:$W$416,$A327,Y$6:Y$415)</f>
        <v>0</v>
      </c>
      <c r="E327" s="107">
        <f t="shared" ref="E327:E390" ca="1" si="84">SUMIF($W$6:$W$416,$A327,Z$6:Z$415)</f>
        <v>0</v>
      </c>
      <c r="F327" s="107">
        <f t="shared" ref="F327:F390" ca="1" si="85">SUMIF($W$6:$W$416,$A327,AA$6:AA$415)</f>
        <v>0</v>
      </c>
      <c r="G327" s="107">
        <f t="shared" ref="G327:G390" ca="1" si="86">SUMIF($W$6:$W$416,$A327,AB$6:AB$415)</f>
        <v>0</v>
      </c>
      <c r="H327" s="115">
        <f>IF(ISNUMBER(SUMIF(REGION!$B$5:$B$356,'REGION INN'!$B327,REGION!$AR$5:$AR$356)),SUMIF(REGION!$B$5:$B$356,'REGION INN'!$B327,REGION!$AR$5:$AR$356),0)</f>
        <v>1</v>
      </c>
      <c r="I327" s="107">
        <f t="shared" ref="I327:I390" ca="1" si="87">SUMIF($AE$6:$AE$416,$A327,AG$6:AG$415)</f>
        <v>0</v>
      </c>
      <c r="J327" s="107">
        <f t="shared" ref="J327:J390" ca="1" si="88">SUMIF($AE$6:$AE$416,$A327,AH$6:AH$415)</f>
        <v>0</v>
      </c>
      <c r="K327" s="107">
        <f t="shared" ref="K327:K390" ca="1" si="89">SUMIF($AE$6:$AE$416,$A327,AI$6:AI$415)</f>
        <v>0</v>
      </c>
      <c r="L327" s="107">
        <f t="shared" ref="L327:L390" ca="1" si="90">SUMIF($AE$6:$AE$416,$A327,AJ$6:AJ$415)</f>
        <v>0</v>
      </c>
      <c r="M327" s="107"/>
      <c r="N327" s="116">
        <f t="shared" ref="N327:N390" ca="1" si="91">D327/100*$C327</f>
        <v>0</v>
      </c>
      <c r="O327" s="116">
        <f t="shared" ref="O327:O390" ca="1" si="92">E327/100*$C327</f>
        <v>0</v>
      </c>
      <c r="P327" s="116">
        <f t="shared" ref="P327:P390" ca="1" si="93">F327/100*$C327</f>
        <v>0</v>
      </c>
      <c r="Q327" s="116">
        <f t="shared" ref="Q327:Q390" ca="1" si="94">G327/100*$C327</f>
        <v>0</v>
      </c>
      <c r="R327" s="116">
        <f t="shared" ref="R327:R390" ca="1" si="95">I327/100*$H327</f>
        <v>0</v>
      </c>
      <c r="S327" s="116">
        <f t="shared" ref="S327:S390" ca="1" si="96">J327/100*$H327</f>
        <v>0</v>
      </c>
      <c r="T327" s="116">
        <f t="shared" ref="T327:T390" ca="1" si="97">K327/100*$H327</f>
        <v>0</v>
      </c>
      <c r="U327" s="116">
        <f t="shared" ref="U327:U390" ca="1" si="98">L327/100*$H327</f>
        <v>0</v>
      </c>
      <c r="W327" s="81"/>
      <c r="X327" s="81"/>
      <c r="Y327" s="81"/>
      <c r="Z327" s="81"/>
      <c r="AA327" s="81"/>
      <c r="AB327" s="81"/>
      <c r="AE327" s="81"/>
      <c r="AF327" s="80"/>
      <c r="AG327" s="81"/>
      <c r="AH327" s="81"/>
      <c r="AI327" s="81"/>
      <c r="AJ327" s="81"/>
    </row>
    <row r="328" spans="1:36" ht="12" customHeight="1" x14ac:dyDescent="0.25">
      <c r="A328" s="103" t="s">
        <v>1202</v>
      </c>
      <c r="B328" s="104">
        <v>28.3</v>
      </c>
      <c r="C328" s="115">
        <f>IF(ISNUMBER(SUMIF(REGION!$B$5:$B$356,'REGION INN'!$B328,REGION!$Z$5:$Z$356)),SUMIF(REGION!$B$5:$B$356,'REGION INN'!$B328,REGION!$Z$5:$Z$356),0)</f>
        <v>1</v>
      </c>
      <c r="D328" s="107">
        <f t="shared" ca="1" si="83"/>
        <v>0</v>
      </c>
      <c r="E328" s="107">
        <f t="shared" ca="1" si="84"/>
        <v>0</v>
      </c>
      <c r="F328" s="107">
        <f t="shared" ca="1" si="85"/>
        <v>0</v>
      </c>
      <c r="G328" s="107">
        <f t="shared" ca="1" si="86"/>
        <v>0</v>
      </c>
      <c r="H328" s="115">
        <f>IF(ISNUMBER(SUMIF(REGION!$B$5:$B$356,'REGION INN'!$B328,REGION!$AR$5:$AR$356)),SUMIF(REGION!$B$5:$B$356,'REGION INN'!$B328,REGION!$AR$5:$AR$356),0)</f>
        <v>1</v>
      </c>
      <c r="I328" s="107">
        <f t="shared" ca="1" si="87"/>
        <v>0</v>
      </c>
      <c r="J328" s="107">
        <f t="shared" ca="1" si="88"/>
        <v>0</v>
      </c>
      <c r="K328" s="107">
        <f t="shared" ca="1" si="89"/>
        <v>0</v>
      </c>
      <c r="L328" s="107">
        <f t="shared" ca="1" si="90"/>
        <v>0</v>
      </c>
      <c r="M328" s="107"/>
      <c r="N328" s="116">
        <f t="shared" ca="1" si="91"/>
        <v>0</v>
      </c>
      <c r="O328" s="116">
        <f t="shared" ca="1" si="92"/>
        <v>0</v>
      </c>
      <c r="P328" s="116">
        <f t="shared" ca="1" si="93"/>
        <v>0</v>
      </c>
      <c r="Q328" s="116">
        <f t="shared" ca="1" si="94"/>
        <v>0</v>
      </c>
      <c r="R328" s="116">
        <f t="shared" ca="1" si="95"/>
        <v>0</v>
      </c>
      <c r="S328" s="116">
        <f t="shared" ca="1" si="96"/>
        <v>0</v>
      </c>
      <c r="T328" s="116">
        <f t="shared" ca="1" si="97"/>
        <v>0</v>
      </c>
      <c r="U328" s="116">
        <f t="shared" ca="1" si="98"/>
        <v>0</v>
      </c>
      <c r="W328" s="81"/>
      <c r="X328" s="81"/>
      <c r="Y328" s="81"/>
      <c r="Z328" s="81"/>
      <c r="AA328" s="81"/>
      <c r="AB328" s="81"/>
      <c r="AE328" s="81"/>
      <c r="AF328" s="80"/>
      <c r="AG328" s="81"/>
      <c r="AH328" s="81"/>
      <c r="AI328" s="81"/>
      <c r="AJ328" s="81"/>
    </row>
    <row r="329" spans="1:36" ht="12" customHeight="1" x14ac:dyDescent="0.25">
      <c r="A329" s="103" t="s">
        <v>1203</v>
      </c>
      <c r="B329" s="104">
        <v>28.4</v>
      </c>
      <c r="C329" s="115">
        <f>IF(ISNUMBER(SUMIF(REGION!$B$5:$B$356,'REGION INN'!$B329,REGION!$Z$5:$Z$356)),SUMIF(REGION!$B$5:$B$356,'REGION INN'!$B329,REGION!$Z$5:$Z$356),0)</f>
        <v>1</v>
      </c>
      <c r="D329" s="107">
        <f t="shared" ca="1" si="83"/>
        <v>0</v>
      </c>
      <c r="E329" s="107">
        <f t="shared" ca="1" si="84"/>
        <v>0</v>
      </c>
      <c r="F329" s="107">
        <f t="shared" ca="1" si="85"/>
        <v>0</v>
      </c>
      <c r="G329" s="107">
        <f t="shared" ca="1" si="86"/>
        <v>0</v>
      </c>
      <c r="H329" s="115">
        <f>IF(ISNUMBER(SUMIF(REGION!$B$5:$B$356,'REGION INN'!$B329,REGION!$AR$5:$AR$356)),SUMIF(REGION!$B$5:$B$356,'REGION INN'!$B329,REGION!$AR$5:$AR$356),0)</f>
        <v>1</v>
      </c>
      <c r="I329" s="107">
        <f t="shared" ca="1" si="87"/>
        <v>0</v>
      </c>
      <c r="J329" s="107">
        <f t="shared" ca="1" si="88"/>
        <v>0</v>
      </c>
      <c r="K329" s="107">
        <f t="shared" ca="1" si="89"/>
        <v>0</v>
      </c>
      <c r="L329" s="107">
        <f t="shared" ca="1" si="90"/>
        <v>0</v>
      </c>
      <c r="M329" s="107"/>
      <c r="N329" s="116">
        <f t="shared" ca="1" si="91"/>
        <v>0</v>
      </c>
      <c r="O329" s="116">
        <f t="shared" ca="1" si="92"/>
        <v>0</v>
      </c>
      <c r="P329" s="116">
        <f t="shared" ca="1" si="93"/>
        <v>0</v>
      </c>
      <c r="Q329" s="116">
        <f t="shared" ca="1" si="94"/>
        <v>0</v>
      </c>
      <c r="R329" s="116">
        <f t="shared" ca="1" si="95"/>
        <v>0</v>
      </c>
      <c r="S329" s="116">
        <f t="shared" ca="1" si="96"/>
        <v>0</v>
      </c>
      <c r="T329" s="116">
        <f t="shared" ca="1" si="97"/>
        <v>0</v>
      </c>
      <c r="U329" s="116">
        <f t="shared" ca="1" si="98"/>
        <v>0</v>
      </c>
      <c r="W329" s="81"/>
      <c r="X329" s="81"/>
      <c r="Y329" s="81"/>
      <c r="Z329" s="81"/>
      <c r="AA329" s="81"/>
      <c r="AB329" s="81"/>
      <c r="AE329" s="81"/>
      <c r="AF329" s="80"/>
      <c r="AG329" s="81"/>
      <c r="AH329" s="81"/>
      <c r="AI329" s="81"/>
      <c r="AJ329" s="81"/>
    </row>
    <row r="330" spans="1:36" ht="12" customHeight="1" x14ac:dyDescent="0.25">
      <c r="A330" s="103" t="s">
        <v>1967</v>
      </c>
      <c r="B330" s="104">
        <v>28.41</v>
      </c>
      <c r="C330" s="115">
        <f>IF(ISNUMBER(SUMIF(REGION!$B$5:$B$356,'REGION INN'!$B330,REGION!$Z$5:$Z$356)),SUMIF(REGION!$B$5:$B$356,'REGION INN'!$B330,REGION!$Z$5:$Z$356),0)</f>
        <v>0</v>
      </c>
      <c r="D330" s="107">
        <f t="shared" ca="1" si="83"/>
        <v>0</v>
      </c>
      <c r="E330" s="107">
        <f t="shared" ca="1" si="84"/>
        <v>0</v>
      </c>
      <c r="F330" s="107">
        <f t="shared" ca="1" si="85"/>
        <v>0</v>
      </c>
      <c r="G330" s="107">
        <f t="shared" ca="1" si="86"/>
        <v>0</v>
      </c>
      <c r="H330" s="115">
        <f>IF(ISNUMBER(SUMIF(REGION!$B$5:$B$356,'REGION INN'!$B330,REGION!$AR$5:$AR$356)),SUMIF(REGION!$B$5:$B$356,'REGION INN'!$B330,REGION!$AR$5:$AR$356),0)</f>
        <v>0</v>
      </c>
      <c r="I330" s="107">
        <f t="shared" ca="1" si="87"/>
        <v>0</v>
      </c>
      <c r="J330" s="107">
        <f t="shared" ca="1" si="88"/>
        <v>0</v>
      </c>
      <c r="K330" s="107">
        <f t="shared" ca="1" si="89"/>
        <v>0</v>
      </c>
      <c r="L330" s="107">
        <f t="shared" ca="1" si="90"/>
        <v>0</v>
      </c>
      <c r="M330" s="107"/>
      <c r="N330" s="116">
        <f t="shared" ca="1" si="91"/>
        <v>0</v>
      </c>
      <c r="O330" s="116">
        <f t="shared" ca="1" si="92"/>
        <v>0</v>
      </c>
      <c r="P330" s="116">
        <f t="shared" ca="1" si="93"/>
        <v>0</v>
      </c>
      <c r="Q330" s="116">
        <f t="shared" ca="1" si="94"/>
        <v>0</v>
      </c>
      <c r="R330" s="116">
        <f t="shared" ca="1" si="95"/>
        <v>0</v>
      </c>
      <c r="S330" s="116">
        <f t="shared" ca="1" si="96"/>
        <v>0</v>
      </c>
      <c r="T330" s="116">
        <f t="shared" ca="1" si="97"/>
        <v>0</v>
      </c>
      <c r="U330" s="116">
        <f t="shared" ca="1" si="98"/>
        <v>0</v>
      </c>
      <c r="W330" s="81"/>
      <c r="X330" s="81"/>
      <c r="Y330" s="81"/>
      <c r="Z330" s="81"/>
      <c r="AA330" s="81"/>
      <c r="AB330" s="81"/>
      <c r="AE330" s="81"/>
      <c r="AF330" s="80"/>
      <c r="AG330" s="81"/>
      <c r="AH330" s="81"/>
      <c r="AI330" s="81"/>
      <c r="AJ330" s="81"/>
    </row>
    <row r="331" spans="1:36" ht="12" customHeight="1" x14ac:dyDescent="0.25">
      <c r="A331" s="103" t="s">
        <v>1970</v>
      </c>
      <c r="B331" s="104">
        <v>28.49</v>
      </c>
      <c r="C331" s="115">
        <f>IF(ISNUMBER(SUMIF(REGION!$B$5:$B$356,'REGION INN'!$B331,REGION!$Z$5:$Z$356)),SUMIF(REGION!$B$5:$B$356,'REGION INN'!$B331,REGION!$Z$5:$Z$356),0)</f>
        <v>0</v>
      </c>
      <c r="D331" s="107">
        <f t="shared" ca="1" si="83"/>
        <v>0</v>
      </c>
      <c r="E331" s="107">
        <f t="shared" ca="1" si="84"/>
        <v>0</v>
      </c>
      <c r="F331" s="107">
        <f t="shared" ca="1" si="85"/>
        <v>0</v>
      </c>
      <c r="G331" s="107">
        <f t="shared" ca="1" si="86"/>
        <v>0</v>
      </c>
      <c r="H331" s="115">
        <f>IF(ISNUMBER(SUMIF(REGION!$B$5:$B$356,'REGION INN'!$B331,REGION!$AR$5:$AR$356)),SUMIF(REGION!$B$5:$B$356,'REGION INN'!$B331,REGION!$AR$5:$AR$356),0)</f>
        <v>0</v>
      </c>
      <c r="I331" s="107">
        <f t="shared" ca="1" si="87"/>
        <v>0</v>
      </c>
      <c r="J331" s="107">
        <f t="shared" ca="1" si="88"/>
        <v>0</v>
      </c>
      <c r="K331" s="107">
        <f t="shared" ca="1" si="89"/>
        <v>0</v>
      </c>
      <c r="L331" s="107">
        <f t="shared" ca="1" si="90"/>
        <v>0</v>
      </c>
      <c r="M331" s="107"/>
      <c r="N331" s="116">
        <f t="shared" ca="1" si="91"/>
        <v>0</v>
      </c>
      <c r="O331" s="116">
        <f t="shared" ca="1" si="92"/>
        <v>0</v>
      </c>
      <c r="P331" s="116">
        <f t="shared" ca="1" si="93"/>
        <v>0</v>
      </c>
      <c r="Q331" s="116">
        <f t="shared" ca="1" si="94"/>
        <v>0</v>
      </c>
      <c r="R331" s="116">
        <f t="shared" ca="1" si="95"/>
        <v>0</v>
      </c>
      <c r="S331" s="116">
        <f t="shared" ca="1" si="96"/>
        <v>0</v>
      </c>
      <c r="T331" s="116">
        <f t="shared" ca="1" si="97"/>
        <v>0</v>
      </c>
      <c r="U331" s="116">
        <f t="shared" ca="1" si="98"/>
        <v>0</v>
      </c>
      <c r="W331" s="81"/>
      <c r="X331" s="81"/>
      <c r="Y331" s="81"/>
      <c r="Z331" s="81"/>
      <c r="AA331" s="81"/>
      <c r="AB331" s="81"/>
      <c r="AE331" s="81"/>
      <c r="AF331" s="80"/>
      <c r="AG331" s="81"/>
      <c r="AH331" s="81"/>
      <c r="AI331" s="81"/>
      <c r="AJ331" s="81"/>
    </row>
    <row r="332" spans="1:36" ht="12" customHeight="1" x14ac:dyDescent="0.25">
      <c r="A332" s="103" t="s">
        <v>1204</v>
      </c>
      <c r="B332" s="104">
        <v>28.9</v>
      </c>
      <c r="C332" s="115">
        <f>IF(ISNUMBER(SUMIF(REGION!$B$5:$B$356,'REGION INN'!$B332,REGION!$Z$5:$Z$356)),SUMIF(REGION!$B$5:$B$356,'REGION INN'!$B332,REGION!$Z$5:$Z$356),0)</f>
        <v>3</v>
      </c>
      <c r="D332" s="107">
        <f t="shared" ca="1" si="83"/>
        <v>0</v>
      </c>
      <c r="E332" s="107">
        <f t="shared" ca="1" si="84"/>
        <v>0</v>
      </c>
      <c r="F332" s="107">
        <f t="shared" ca="1" si="85"/>
        <v>0</v>
      </c>
      <c r="G332" s="107">
        <f t="shared" ca="1" si="86"/>
        <v>0</v>
      </c>
      <c r="H332" s="115">
        <f>IF(ISNUMBER(SUMIF(REGION!$B$5:$B$356,'REGION INN'!$B332,REGION!$AR$5:$AR$356)),SUMIF(REGION!$B$5:$B$356,'REGION INN'!$B332,REGION!$AR$5:$AR$356),0)</f>
        <v>4</v>
      </c>
      <c r="I332" s="107">
        <f t="shared" ca="1" si="87"/>
        <v>0</v>
      </c>
      <c r="J332" s="107">
        <f t="shared" ca="1" si="88"/>
        <v>0</v>
      </c>
      <c r="K332" s="107">
        <f t="shared" ca="1" si="89"/>
        <v>0</v>
      </c>
      <c r="L332" s="107">
        <f t="shared" ca="1" si="90"/>
        <v>100</v>
      </c>
      <c r="M332" s="107"/>
      <c r="N332" s="116">
        <f t="shared" ca="1" si="91"/>
        <v>0</v>
      </c>
      <c r="O332" s="116">
        <f t="shared" ca="1" si="92"/>
        <v>0</v>
      </c>
      <c r="P332" s="116">
        <f t="shared" ca="1" si="93"/>
        <v>0</v>
      </c>
      <c r="Q332" s="116">
        <f t="shared" ca="1" si="94"/>
        <v>0</v>
      </c>
      <c r="R332" s="116">
        <f t="shared" ca="1" si="95"/>
        <v>0</v>
      </c>
      <c r="S332" s="116">
        <f t="shared" ca="1" si="96"/>
        <v>0</v>
      </c>
      <c r="T332" s="116">
        <f t="shared" ca="1" si="97"/>
        <v>0</v>
      </c>
      <c r="U332" s="116">
        <f t="shared" ca="1" si="98"/>
        <v>4</v>
      </c>
      <c r="W332" s="81"/>
      <c r="X332" s="81"/>
      <c r="Y332" s="81"/>
      <c r="Z332" s="81"/>
      <c r="AA332" s="81"/>
      <c r="AB332" s="81"/>
      <c r="AE332" s="81"/>
      <c r="AF332" s="80"/>
      <c r="AG332" s="81"/>
      <c r="AH332" s="81"/>
      <c r="AI332" s="81"/>
      <c r="AJ332" s="81"/>
    </row>
    <row r="333" spans="1:36" ht="12" customHeight="1" x14ac:dyDescent="0.25">
      <c r="A333" s="103" t="s">
        <v>1981</v>
      </c>
      <c r="B333" s="104">
        <v>28.91</v>
      </c>
      <c r="C333" s="115">
        <f>IF(ISNUMBER(SUMIF(REGION!$B$5:$B$356,'REGION INN'!$B333,REGION!$Z$5:$Z$356)),SUMIF(REGION!$B$5:$B$356,'REGION INN'!$B333,REGION!$Z$5:$Z$356),0)</f>
        <v>0</v>
      </c>
      <c r="D333" s="107">
        <f t="shared" ca="1" si="83"/>
        <v>0</v>
      </c>
      <c r="E333" s="107">
        <f t="shared" ca="1" si="84"/>
        <v>0</v>
      </c>
      <c r="F333" s="107">
        <f t="shared" ca="1" si="85"/>
        <v>0</v>
      </c>
      <c r="G333" s="107">
        <f t="shared" ca="1" si="86"/>
        <v>0</v>
      </c>
      <c r="H333" s="115">
        <f>IF(ISNUMBER(SUMIF(REGION!$B$5:$B$356,'REGION INN'!$B333,REGION!$AR$5:$AR$356)),SUMIF(REGION!$B$5:$B$356,'REGION INN'!$B333,REGION!$AR$5:$AR$356),0)</f>
        <v>0</v>
      </c>
      <c r="I333" s="107">
        <f t="shared" ca="1" si="87"/>
        <v>0</v>
      </c>
      <c r="J333" s="107">
        <f t="shared" ca="1" si="88"/>
        <v>0</v>
      </c>
      <c r="K333" s="107">
        <f t="shared" ca="1" si="89"/>
        <v>0</v>
      </c>
      <c r="L333" s="107">
        <f t="shared" ca="1" si="90"/>
        <v>0</v>
      </c>
      <c r="M333" s="107"/>
      <c r="N333" s="116">
        <f t="shared" ca="1" si="91"/>
        <v>0</v>
      </c>
      <c r="O333" s="116">
        <f t="shared" ca="1" si="92"/>
        <v>0</v>
      </c>
      <c r="P333" s="116">
        <f t="shared" ca="1" si="93"/>
        <v>0</v>
      </c>
      <c r="Q333" s="116">
        <f t="shared" ca="1" si="94"/>
        <v>0</v>
      </c>
      <c r="R333" s="116">
        <f t="shared" ca="1" si="95"/>
        <v>0</v>
      </c>
      <c r="S333" s="116">
        <f t="shared" ca="1" si="96"/>
        <v>0</v>
      </c>
      <c r="T333" s="116">
        <f t="shared" ca="1" si="97"/>
        <v>0</v>
      </c>
      <c r="U333" s="116">
        <f t="shared" ca="1" si="98"/>
        <v>0</v>
      </c>
      <c r="W333" s="81"/>
      <c r="X333" s="81"/>
      <c r="Y333" s="81"/>
      <c r="Z333" s="81"/>
      <c r="AA333" s="81"/>
      <c r="AB333" s="81"/>
      <c r="AE333" s="81"/>
      <c r="AF333" s="80"/>
      <c r="AG333" s="81"/>
      <c r="AH333" s="81"/>
      <c r="AI333" s="81"/>
      <c r="AJ333" s="81"/>
    </row>
    <row r="334" spans="1:36" ht="12" customHeight="1" x14ac:dyDescent="0.25">
      <c r="A334" s="103" t="s">
        <v>1983</v>
      </c>
      <c r="B334" s="104">
        <v>28.92</v>
      </c>
      <c r="C334" s="115">
        <f>IF(ISNUMBER(SUMIF(REGION!$B$5:$B$356,'REGION INN'!$B334,REGION!$Z$5:$Z$356)),SUMIF(REGION!$B$5:$B$356,'REGION INN'!$B334,REGION!$Z$5:$Z$356),0)</f>
        <v>0</v>
      </c>
      <c r="D334" s="107">
        <f t="shared" ca="1" si="83"/>
        <v>0</v>
      </c>
      <c r="E334" s="107">
        <f t="shared" ca="1" si="84"/>
        <v>0</v>
      </c>
      <c r="F334" s="107">
        <f t="shared" ca="1" si="85"/>
        <v>0</v>
      </c>
      <c r="G334" s="107">
        <f t="shared" ca="1" si="86"/>
        <v>0</v>
      </c>
      <c r="H334" s="115">
        <f>IF(ISNUMBER(SUMIF(REGION!$B$5:$B$356,'REGION INN'!$B334,REGION!$AR$5:$AR$356)),SUMIF(REGION!$B$5:$B$356,'REGION INN'!$B334,REGION!$AR$5:$AR$356),0)</f>
        <v>0</v>
      </c>
      <c r="I334" s="107">
        <f t="shared" ca="1" si="87"/>
        <v>0</v>
      </c>
      <c r="J334" s="107">
        <f t="shared" ca="1" si="88"/>
        <v>0</v>
      </c>
      <c r="K334" s="107">
        <f t="shared" ca="1" si="89"/>
        <v>0</v>
      </c>
      <c r="L334" s="107">
        <f t="shared" ca="1" si="90"/>
        <v>0</v>
      </c>
      <c r="M334" s="107"/>
      <c r="N334" s="116">
        <f t="shared" ca="1" si="91"/>
        <v>0</v>
      </c>
      <c r="O334" s="116">
        <f t="shared" ca="1" si="92"/>
        <v>0</v>
      </c>
      <c r="P334" s="116">
        <f t="shared" ca="1" si="93"/>
        <v>0</v>
      </c>
      <c r="Q334" s="116">
        <f t="shared" ca="1" si="94"/>
        <v>0</v>
      </c>
      <c r="R334" s="116">
        <f t="shared" ca="1" si="95"/>
        <v>0</v>
      </c>
      <c r="S334" s="116">
        <f t="shared" ca="1" si="96"/>
        <v>0</v>
      </c>
      <c r="T334" s="116">
        <f t="shared" ca="1" si="97"/>
        <v>0</v>
      </c>
      <c r="U334" s="116">
        <f t="shared" ca="1" si="98"/>
        <v>0</v>
      </c>
      <c r="W334" s="81"/>
      <c r="X334" s="81"/>
      <c r="Y334" s="81"/>
      <c r="Z334" s="81"/>
      <c r="AA334" s="81"/>
      <c r="AB334" s="81"/>
      <c r="AE334" s="81"/>
      <c r="AF334" s="80"/>
      <c r="AG334" s="81"/>
      <c r="AH334" s="81"/>
      <c r="AI334" s="81"/>
      <c r="AJ334" s="81"/>
    </row>
    <row r="335" spans="1:36" ht="12" customHeight="1" x14ac:dyDescent="0.25">
      <c r="A335" s="103" t="s">
        <v>1985</v>
      </c>
      <c r="B335" s="104">
        <v>28.93</v>
      </c>
      <c r="C335" s="115">
        <f>IF(ISNUMBER(SUMIF(REGION!$B$5:$B$356,'REGION INN'!$B335,REGION!$Z$5:$Z$356)),SUMIF(REGION!$B$5:$B$356,'REGION INN'!$B335,REGION!$Z$5:$Z$356),0)</f>
        <v>0</v>
      </c>
      <c r="D335" s="107">
        <f t="shared" ca="1" si="83"/>
        <v>0</v>
      </c>
      <c r="E335" s="107">
        <f t="shared" ca="1" si="84"/>
        <v>0</v>
      </c>
      <c r="F335" s="107">
        <f t="shared" ca="1" si="85"/>
        <v>0</v>
      </c>
      <c r="G335" s="107">
        <f t="shared" ca="1" si="86"/>
        <v>0</v>
      </c>
      <c r="H335" s="115">
        <f>IF(ISNUMBER(SUMIF(REGION!$B$5:$B$356,'REGION INN'!$B335,REGION!$AR$5:$AR$356)),SUMIF(REGION!$B$5:$B$356,'REGION INN'!$B335,REGION!$AR$5:$AR$356),0)</f>
        <v>0</v>
      </c>
      <c r="I335" s="107">
        <f t="shared" ca="1" si="87"/>
        <v>0</v>
      </c>
      <c r="J335" s="107">
        <f t="shared" ca="1" si="88"/>
        <v>0</v>
      </c>
      <c r="K335" s="107">
        <f t="shared" ca="1" si="89"/>
        <v>0</v>
      </c>
      <c r="L335" s="107">
        <f t="shared" ca="1" si="90"/>
        <v>0</v>
      </c>
      <c r="M335" s="107"/>
      <c r="N335" s="116">
        <f t="shared" ca="1" si="91"/>
        <v>0</v>
      </c>
      <c r="O335" s="116">
        <f t="shared" ca="1" si="92"/>
        <v>0</v>
      </c>
      <c r="P335" s="116">
        <f t="shared" ca="1" si="93"/>
        <v>0</v>
      </c>
      <c r="Q335" s="116">
        <f t="shared" ca="1" si="94"/>
        <v>0</v>
      </c>
      <c r="R335" s="116">
        <f t="shared" ca="1" si="95"/>
        <v>0</v>
      </c>
      <c r="S335" s="116">
        <f t="shared" ca="1" si="96"/>
        <v>0</v>
      </c>
      <c r="T335" s="116">
        <f t="shared" ca="1" si="97"/>
        <v>0</v>
      </c>
      <c r="U335" s="116">
        <f t="shared" ca="1" si="98"/>
        <v>0</v>
      </c>
      <c r="W335" s="81"/>
      <c r="X335" s="81"/>
      <c r="Y335" s="81"/>
      <c r="Z335" s="81"/>
      <c r="AA335" s="81"/>
      <c r="AB335" s="81"/>
      <c r="AE335" s="81"/>
      <c r="AF335" s="80"/>
      <c r="AG335" s="81"/>
      <c r="AH335" s="81"/>
      <c r="AI335" s="81"/>
      <c r="AJ335" s="81"/>
    </row>
    <row r="336" spans="1:36" ht="12" customHeight="1" x14ac:dyDescent="0.25">
      <c r="A336" s="103" t="s">
        <v>1987</v>
      </c>
      <c r="B336" s="104">
        <v>28.94</v>
      </c>
      <c r="C336" s="115">
        <f>IF(ISNUMBER(SUMIF(REGION!$B$5:$B$356,'REGION INN'!$B336,REGION!$Z$5:$Z$356)),SUMIF(REGION!$B$5:$B$356,'REGION INN'!$B336,REGION!$Z$5:$Z$356),0)</f>
        <v>0</v>
      </c>
      <c r="D336" s="107">
        <f t="shared" ca="1" si="83"/>
        <v>0</v>
      </c>
      <c r="E336" s="107">
        <f t="shared" ca="1" si="84"/>
        <v>0</v>
      </c>
      <c r="F336" s="107">
        <f t="shared" ca="1" si="85"/>
        <v>0</v>
      </c>
      <c r="G336" s="107">
        <f t="shared" ca="1" si="86"/>
        <v>0</v>
      </c>
      <c r="H336" s="115">
        <f>IF(ISNUMBER(SUMIF(REGION!$B$5:$B$356,'REGION INN'!$B336,REGION!$AR$5:$AR$356)),SUMIF(REGION!$B$5:$B$356,'REGION INN'!$B336,REGION!$AR$5:$AR$356),0)</f>
        <v>0</v>
      </c>
      <c r="I336" s="107">
        <f t="shared" ca="1" si="87"/>
        <v>0</v>
      </c>
      <c r="J336" s="107">
        <f t="shared" ca="1" si="88"/>
        <v>0</v>
      </c>
      <c r="K336" s="107">
        <f t="shared" ca="1" si="89"/>
        <v>0</v>
      </c>
      <c r="L336" s="107">
        <f t="shared" ca="1" si="90"/>
        <v>0</v>
      </c>
      <c r="M336" s="107"/>
      <c r="N336" s="116">
        <f t="shared" ca="1" si="91"/>
        <v>0</v>
      </c>
      <c r="O336" s="116">
        <f t="shared" ca="1" si="92"/>
        <v>0</v>
      </c>
      <c r="P336" s="116">
        <f t="shared" ca="1" si="93"/>
        <v>0</v>
      </c>
      <c r="Q336" s="116">
        <f t="shared" ca="1" si="94"/>
        <v>0</v>
      </c>
      <c r="R336" s="116">
        <f t="shared" ca="1" si="95"/>
        <v>0</v>
      </c>
      <c r="S336" s="116">
        <f t="shared" ca="1" si="96"/>
        <v>0</v>
      </c>
      <c r="T336" s="116">
        <f t="shared" ca="1" si="97"/>
        <v>0</v>
      </c>
      <c r="U336" s="116">
        <f t="shared" ca="1" si="98"/>
        <v>0</v>
      </c>
      <c r="W336" s="81"/>
      <c r="X336" s="81"/>
      <c r="Y336" s="81"/>
      <c r="Z336" s="81"/>
      <c r="AA336" s="81"/>
      <c r="AB336" s="81"/>
      <c r="AE336" s="81"/>
      <c r="AF336" s="80"/>
      <c r="AG336" s="81"/>
      <c r="AH336" s="81"/>
      <c r="AI336" s="81"/>
      <c r="AJ336" s="81"/>
    </row>
    <row r="337" spans="1:36" ht="12" customHeight="1" x14ac:dyDescent="0.25">
      <c r="A337" s="103" t="s">
        <v>1989</v>
      </c>
      <c r="B337" s="104">
        <v>28.95</v>
      </c>
      <c r="C337" s="115">
        <f>IF(ISNUMBER(SUMIF(REGION!$B$5:$B$356,'REGION INN'!$B337,REGION!$Z$5:$Z$356)),SUMIF(REGION!$B$5:$B$356,'REGION INN'!$B337,REGION!$Z$5:$Z$356),0)</f>
        <v>0</v>
      </c>
      <c r="D337" s="107">
        <f t="shared" ca="1" si="83"/>
        <v>0</v>
      </c>
      <c r="E337" s="107">
        <f t="shared" ca="1" si="84"/>
        <v>0</v>
      </c>
      <c r="F337" s="107">
        <f t="shared" ca="1" si="85"/>
        <v>0</v>
      </c>
      <c r="G337" s="107">
        <f t="shared" ca="1" si="86"/>
        <v>0</v>
      </c>
      <c r="H337" s="115">
        <f>IF(ISNUMBER(SUMIF(REGION!$B$5:$B$356,'REGION INN'!$B337,REGION!$AR$5:$AR$356)),SUMIF(REGION!$B$5:$B$356,'REGION INN'!$B337,REGION!$AR$5:$AR$356),0)</f>
        <v>0</v>
      </c>
      <c r="I337" s="107">
        <f t="shared" ca="1" si="87"/>
        <v>0</v>
      </c>
      <c r="J337" s="107">
        <f t="shared" ca="1" si="88"/>
        <v>0</v>
      </c>
      <c r="K337" s="107">
        <f t="shared" ca="1" si="89"/>
        <v>0</v>
      </c>
      <c r="L337" s="107">
        <f t="shared" ca="1" si="90"/>
        <v>0</v>
      </c>
      <c r="M337" s="107"/>
      <c r="N337" s="116">
        <f t="shared" ca="1" si="91"/>
        <v>0</v>
      </c>
      <c r="O337" s="116">
        <f t="shared" ca="1" si="92"/>
        <v>0</v>
      </c>
      <c r="P337" s="116">
        <f t="shared" ca="1" si="93"/>
        <v>0</v>
      </c>
      <c r="Q337" s="116">
        <f t="shared" ca="1" si="94"/>
        <v>0</v>
      </c>
      <c r="R337" s="116">
        <f t="shared" ca="1" si="95"/>
        <v>0</v>
      </c>
      <c r="S337" s="116">
        <f t="shared" ca="1" si="96"/>
        <v>0</v>
      </c>
      <c r="T337" s="116">
        <f t="shared" ca="1" si="97"/>
        <v>0</v>
      </c>
      <c r="U337" s="116">
        <f t="shared" ca="1" si="98"/>
        <v>0</v>
      </c>
      <c r="W337" s="81"/>
      <c r="X337" s="81"/>
      <c r="Y337" s="81"/>
      <c r="Z337" s="81"/>
      <c r="AA337" s="81"/>
      <c r="AB337" s="81"/>
      <c r="AE337" s="81"/>
      <c r="AF337" s="80"/>
      <c r="AG337" s="81"/>
      <c r="AH337" s="81"/>
      <c r="AI337" s="81"/>
      <c r="AJ337" s="81"/>
    </row>
    <row r="338" spans="1:36" ht="12" customHeight="1" x14ac:dyDescent="0.25">
      <c r="A338" s="103" t="s">
        <v>1991</v>
      </c>
      <c r="B338" s="104">
        <v>28.96</v>
      </c>
      <c r="C338" s="115">
        <f>IF(ISNUMBER(SUMIF(REGION!$B$5:$B$356,'REGION INN'!$B338,REGION!$Z$5:$Z$356)),SUMIF(REGION!$B$5:$B$356,'REGION INN'!$B338,REGION!$Z$5:$Z$356),0)</f>
        <v>0</v>
      </c>
      <c r="D338" s="107">
        <f t="shared" ca="1" si="83"/>
        <v>0</v>
      </c>
      <c r="E338" s="107">
        <f t="shared" ca="1" si="84"/>
        <v>0</v>
      </c>
      <c r="F338" s="107">
        <f t="shared" ca="1" si="85"/>
        <v>0</v>
      </c>
      <c r="G338" s="107">
        <f t="shared" ca="1" si="86"/>
        <v>0</v>
      </c>
      <c r="H338" s="115">
        <f>IF(ISNUMBER(SUMIF(REGION!$B$5:$B$356,'REGION INN'!$B338,REGION!$AR$5:$AR$356)),SUMIF(REGION!$B$5:$B$356,'REGION INN'!$B338,REGION!$AR$5:$AR$356),0)</f>
        <v>0</v>
      </c>
      <c r="I338" s="107">
        <f t="shared" ca="1" si="87"/>
        <v>0</v>
      </c>
      <c r="J338" s="107">
        <f t="shared" ca="1" si="88"/>
        <v>0</v>
      </c>
      <c r="K338" s="107">
        <f t="shared" ca="1" si="89"/>
        <v>0</v>
      </c>
      <c r="L338" s="107">
        <f t="shared" ca="1" si="90"/>
        <v>0</v>
      </c>
      <c r="M338" s="107"/>
      <c r="N338" s="116">
        <f t="shared" ca="1" si="91"/>
        <v>0</v>
      </c>
      <c r="O338" s="116">
        <f t="shared" ca="1" si="92"/>
        <v>0</v>
      </c>
      <c r="P338" s="116">
        <f t="shared" ca="1" si="93"/>
        <v>0</v>
      </c>
      <c r="Q338" s="116">
        <f t="shared" ca="1" si="94"/>
        <v>0</v>
      </c>
      <c r="R338" s="116">
        <f t="shared" ca="1" si="95"/>
        <v>0</v>
      </c>
      <c r="S338" s="116">
        <f t="shared" ca="1" si="96"/>
        <v>0</v>
      </c>
      <c r="T338" s="116">
        <f t="shared" ca="1" si="97"/>
        <v>0</v>
      </c>
      <c r="U338" s="116">
        <f t="shared" ca="1" si="98"/>
        <v>0</v>
      </c>
      <c r="W338" s="81"/>
      <c r="X338" s="81"/>
      <c r="Y338" s="81"/>
      <c r="Z338" s="81"/>
      <c r="AA338" s="81"/>
      <c r="AB338" s="81"/>
      <c r="AE338" s="81"/>
      <c r="AF338" s="80"/>
      <c r="AG338" s="81"/>
      <c r="AH338" s="81"/>
      <c r="AI338" s="81"/>
      <c r="AJ338" s="81"/>
    </row>
    <row r="339" spans="1:36" ht="12" customHeight="1" x14ac:dyDescent="0.25">
      <c r="A339" s="103" t="s">
        <v>1993</v>
      </c>
      <c r="B339" s="104">
        <v>28.99</v>
      </c>
      <c r="C339" s="115">
        <f>IF(ISNUMBER(SUMIF(REGION!$B$5:$B$356,'REGION INN'!$B339,REGION!$Z$5:$Z$356)),SUMIF(REGION!$B$5:$B$356,'REGION INN'!$B339,REGION!$Z$5:$Z$356),0)</f>
        <v>0</v>
      </c>
      <c r="D339" s="107">
        <f t="shared" ca="1" si="83"/>
        <v>0</v>
      </c>
      <c r="E339" s="107">
        <f t="shared" ca="1" si="84"/>
        <v>0</v>
      </c>
      <c r="F339" s="107">
        <f t="shared" ca="1" si="85"/>
        <v>0</v>
      </c>
      <c r="G339" s="107">
        <f t="shared" ca="1" si="86"/>
        <v>0</v>
      </c>
      <c r="H339" s="115">
        <f>IF(ISNUMBER(SUMIF(REGION!$B$5:$B$356,'REGION INN'!$B339,REGION!$AR$5:$AR$356)),SUMIF(REGION!$B$5:$B$356,'REGION INN'!$B339,REGION!$AR$5:$AR$356),0)</f>
        <v>0</v>
      </c>
      <c r="I339" s="107">
        <f t="shared" ca="1" si="87"/>
        <v>0</v>
      </c>
      <c r="J339" s="107">
        <f t="shared" ca="1" si="88"/>
        <v>0</v>
      </c>
      <c r="K339" s="107">
        <f t="shared" ca="1" si="89"/>
        <v>0</v>
      </c>
      <c r="L339" s="107">
        <f t="shared" ca="1" si="90"/>
        <v>100</v>
      </c>
      <c r="M339" s="107"/>
      <c r="N339" s="116">
        <f t="shared" ca="1" si="91"/>
        <v>0</v>
      </c>
      <c r="O339" s="116">
        <f t="shared" ca="1" si="92"/>
        <v>0</v>
      </c>
      <c r="P339" s="116">
        <f t="shared" ca="1" si="93"/>
        <v>0</v>
      </c>
      <c r="Q339" s="116">
        <f t="shared" ca="1" si="94"/>
        <v>0</v>
      </c>
      <c r="R339" s="116">
        <f t="shared" ca="1" si="95"/>
        <v>0</v>
      </c>
      <c r="S339" s="116">
        <f t="shared" ca="1" si="96"/>
        <v>0</v>
      </c>
      <c r="T339" s="116">
        <f t="shared" ca="1" si="97"/>
        <v>0</v>
      </c>
      <c r="U339" s="116">
        <f t="shared" ca="1" si="98"/>
        <v>0</v>
      </c>
      <c r="W339" s="81"/>
      <c r="X339" s="81"/>
      <c r="Y339" s="81"/>
      <c r="Z339" s="81"/>
      <c r="AA339" s="81"/>
      <c r="AB339" s="81"/>
      <c r="AE339" s="81"/>
      <c r="AF339" s="80"/>
      <c r="AG339" s="81"/>
      <c r="AH339" s="81"/>
      <c r="AI339" s="81"/>
      <c r="AJ339" s="81"/>
    </row>
    <row r="340" spans="1:36" ht="12" customHeight="1" x14ac:dyDescent="0.25">
      <c r="A340" s="103" t="s">
        <v>2012</v>
      </c>
      <c r="B340" s="104" t="s">
        <v>2013</v>
      </c>
      <c r="C340" s="115">
        <f>IF(ISNUMBER(SUMIF(REGION!$B$5:$B$356,'REGION INN'!$B340,REGION!$Z$5:$Z$356)),SUMIF(REGION!$B$5:$B$356,'REGION INN'!$B340,REGION!$Z$5:$Z$356),0)</f>
        <v>0</v>
      </c>
      <c r="D340" s="107">
        <f t="shared" ca="1" si="83"/>
        <v>0</v>
      </c>
      <c r="E340" s="107">
        <f t="shared" ca="1" si="84"/>
        <v>0</v>
      </c>
      <c r="F340" s="107">
        <f t="shared" ca="1" si="85"/>
        <v>0</v>
      </c>
      <c r="G340" s="107">
        <f t="shared" ca="1" si="86"/>
        <v>0</v>
      </c>
      <c r="H340" s="115">
        <f>IF(ISNUMBER(SUMIF(REGION!$B$5:$B$356,'REGION INN'!$B340,REGION!$AR$5:$AR$356)),SUMIF(REGION!$B$5:$B$356,'REGION INN'!$B340,REGION!$AR$5:$AR$356),0)</f>
        <v>0</v>
      </c>
      <c r="I340" s="107">
        <f t="shared" ca="1" si="87"/>
        <v>0</v>
      </c>
      <c r="J340" s="107">
        <f t="shared" ca="1" si="88"/>
        <v>0</v>
      </c>
      <c r="K340" s="107">
        <f t="shared" ca="1" si="89"/>
        <v>0</v>
      </c>
      <c r="L340" s="107">
        <f t="shared" ca="1" si="90"/>
        <v>0</v>
      </c>
      <c r="M340" s="107"/>
      <c r="N340" s="116">
        <f t="shared" ca="1" si="91"/>
        <v>0</v>
      </c>
      <c r="O340" s="116">
        <f t="shared" ca="1" si="92"/>
        <v>0</v>
      </c>
      <c r="P340" s="116">
        <f t="shared" ca="1" si="93"/>
        <v>0</v>
      </c>
      <c r="Q340" s="116">
        <f t="shared" ca="1" si="94"/>
        <v>0</v>
      </c>
      <c r="R340" s="116">
        <f t="shared" ca="1" si="95"/>
        <v>0</v>
      </c>
      <c r="S340" s="116">
        <f t="shared" ca="1" si="96"/>
        <v>0</v>
      </c>
      <c r="T340" s="116">
        <f t="shared" ca="1" si="97"/>
        <v>0</v>
      </c>
      <c r="U340" s="116">
        <f t="shared" ca="1" si="98"/>
        <v>0</v>
      </c>
      <c r="W340" s="81"/>
      <c r="X340" s="81"/>
      <c r="Y340" s="81"/>
      <c r="Z340" s="81"/>
      <c r="AA340" s="81"/>
      <c r="AB340" s="81"/>
      <c r="AE340" s="81"/>
      <c r="AF340" s="80"/>
      <c r="AG340" s="81"/>
      <c r="AH340" s="81"/>
      <c r="AI340" s="81"/>
      <c r="AJ340" s="81"/>
    </row>
    <row r="341" spans="1:36" ht="12" customHeight="1" x14ac:dyDescent="0.25">
      <c r="A341" s="103" t="s">
        <v>1205</v>
      </c>
      <c r="B341" s="104">
        <v>29</v>
      </c>
      <c r="C341" s="115">
        <f>IF(ISNUMBER(SUMIF(REGION!$B$5:$B$356,'REGION INN'!$B341,REGION!$Z$5:$Z$356)),SUMIF(REGION!$B$5:$B$356,'REGION INN'!$B341,REGION!$Z$5:$Z$356),0)</f>
        <v>6</v>
      </c>
      <c r="D341" s="107">
        <f t="shared" ca="1" si="83"/>
        <v>0</v>
      </c>
      <c r="E341" s="107">
        <f t="shared" ca="1" si="84"/>
        <v>0</v>
      </c>
      <c r="F341" s="107">
        <f t="shared" ca="1" si="85"/>
        <v>0</v>
      </c>
      <c r="G341" s="107">
        <f t="shared" ca="1" si="86"/>
        <v>50</v>
      </c>
      <c r="H341" s="115">
        <f>IF(ISNUMBER(SUMIF(REGION!$B$5:$B$356,'REGION INN'!$B341,REGION!$AR$5:$AR$356)),SUMIF(REGION!$B$5:$B$356,'REGION INN'!$B341,REGION!$AR$5:$AR$356),0)</f>
        <v>5</v>
      </c>
      <c r="I341" s="107">
        <f t="shared" ca="1" si="87"/>
        <v>0</v>
      </c>
      <c r="J341" s="107">
        <f t="shared" ca="1" si="88"/>
        <v>0</v>
      </c>
      <c r="K341" s="107">
        <f t="shared" ca="1" si="89"/>
        <v>25</v>
      </c>
      <c r="L341" s="107">
        <f t="shared" ca="1" si="90"/>
        <v>25</v>
      </c>
      <c r="M341" s="107"/>
      <c r="N341" s="116">
        <f t="shared" ca="1" si="91"/>
        <v>0</v>
      </c>
      <c r="O341" s="116">
        <f t="shared" ca="1" si="92"/>
        <v>0</v>
      </c>
      <c r="P341" s="116">
        <f t="shared" ca="1" si="93"/>
        <v>0</v>
      </c>
      <c r="Q341" s="116">
        <f t="shared" ca="1" si="94"/>
        <v>3</v>
      </c>
      <c r="R341" s="116">
        <f t="shared" ca="1" si="95"/>
        <v>0</v>
      </c>
      <c r="S341" s="116">
        <f t="shared" ca="1" si="96"/>
        <v>0</v>
      </c>
      <c r="T341" s="116">
        <f t="shared" ca="1" si="97"/>
        <v>1.25</v>
      </c>
      <c r="U341" s="116">
        <f t="shared" ca="1" si="98"/>
        <v>1.25</v>
      </c>
      <c r="W341" s="81"/>
      <c r="X341" s="81"/>
      <c r="Y341" s="81"/>
      <c r="Z341" s="81"/>
      <c r="AA341" s="81"/>
      <c r="AB341" s="81"/>
      <c r="AE341" s="81"/>
      <c r="AF341" s="80"/>
      <c r="AG341" s="81"/>
      <c r="AH341" s="81"/>
      <c r="AI341" s="81"/>
      <c r="AJ341" s="81"/>
    </row>
    <row r="342" spans="1:36" ht="12" customHeight="1" x14ac:dyDescent="0.25">
      <c r="A342" s="103" t="s">
        <v>1206</v>
      </c>
      <c r="B342" s="104">
        <v>29.1</v>
      </c>
      <c r="C342" s="115">
        <f>IF(ISNUMBER(SUMIF(REGION!$B$5:$B$356,'REGION INN'!$B342,REGION!$Z$5:$Z$356)),SUMIF(REGION!$B$5:$B$356,'REGION INN'!$B342,REGION!$Z$5:$Z$356),0)</f>
        <v>0</v>
      </c>
      <c r="D342" s="107">
        <f t="shared" ca="1" si="83"/>
        <v>0</v>
      </c>
      <c r="E342" s="107">
        <f t="shared" ca="1" si="84"/>
        <v>0</v>
      </c>
      <c r="F342" s="107">
        <f t="shared" ca="1" si="85"/>
        <v>0</v>
      </c>
      <c r="G342" s="107">
        <f t="shared" ca="1" si="86"/>
        <v>0</v>
      </c>
      <c r="H342" s="115">
        <f>IF(ISNUMBER(SUMIF(REGION!$B$5:$B$356,'REGION INN'!$B342,REGION!$AR$5:$AR$356)),SUMIF(REGION!$B$5:$B$356,'REGION INN'!$B342,REGION!$AR$5:$AR$356),0)</f>
        <v>0</v>
      </c>
      <c r="I342" s="107">
        <f t="shared" ca="1" si="87"/>
        <v>0</v>
      </c>
      <c r="J342" s="107">
        <f t="shared" ca="1" si="88"/>
        <v>0</v>
      </c>
      <c r="K342" s="107">
        <f t="shared" ca="1" si="89"/>
        <v>0</v>
      </c>
      <c r="L342" s="107">
        <f t="shared" ca="1" si="90"/>
        <v>0</v>
      </c>
      <c r="M342" s="107"/>
      <c r="N342" s="116">
        <f t="shared" ca="1" si="91"/>
        <v>0</v>
      </c>
      <c r="O342" s="116">
        <f t="shared" ca="1" si="92"/>
        <v>0</v>
      </c>
      <c r="P342" s="116">
        <f t="shared" ca="1" si="93"/>
        <v>0</v>
      </c>
      <c r="Q342" s="116">
        <f t="shared" ca="1" si="94"/>
        <v>0</v>
      </c>
      <c r="R342" s="116">
        <f t="shared" ca="1" si="95"/>
        <v>0</v>
      </c>
      <c r="S342" s="116">
        <f t="shared" ca="1" si="96"/>
        <v>0</v>
      </c>
      <c r="T342" s="116">
        <f t="shared" ca="1" si="97"/>
        <v>0</v>
      </c>
      <c r="U342" s="116">
        <f t="shared" ca="1" si="98"/>
        <v>0</v>
      </c>
      <c r="W342" s="81"/>
      <c r="X342" s="81"/>
      <c r="Y342" s="81"/>
      <c r="Z342" s="81"/>
      <c r="AA342" s="81"/>
      <c r="AB342" s="81"/>
      <c r="AE342" s="81"/>
      <c r="AF342" s="80"/>
      <c r="AG342" s="81"/>
      <c r="AH342" s="81"/>
      <c r="AI342" s="81"/>
      <c r="AJ342" s="81"/>
    </row>
    <row r="343" spans="1:36" ht="12" customHeight="1" x14ac:dyDescent="0.25">
      <c r="A343" s="103" t="s">
        <v>1206</v>
      </c>
      <c r="B343" s="104">
        <v>29.1</v>
      </c>
      <c r="C343" s="115">
        <f>IF(ISNUMBER(SUMIF(REGION!$B$5:$B$356,'REGION INN'!$B343,REGION!$Z$5:$Z$356)),SUMIF(REGION!$B$5:$B$356,'REGION INN'!$B343,REGION!$Z$5:$Z$356),0)</f>
        <v>0</v>
      </c>
      <c r="D343" s="107">
        <f t="shared" ca="1" si="83"/>
        <v>0</v>
      </c>
      <c r="E343" s="107">
        <f t="shared" ca="1" si="84"/>
        <v>0</v>
      </c>
      <c r="F343" s="107">
        <f t="shared" ca="1" si="85"/>
        <v>0</v>
      </c>
      <c r="G343" s="107">
        <f t="shared" ca="1" si="86"/>
        <v>0</v>
      </c>
      <c r="H343" s="115">
        <f>IF(ISNUMBER(SUMIF(REGION!$B$5:$B$356,'REGION INN'!$B343,REGION!$AR$5:$AR$356)),SUMIF(REGION!$B$5:$B$356,'REGION INN'!$B343,REGION!$AR$5:$AR$356),0)</f>
        <v>0</v>
      </c>
      <c r="I343" s="107">
        <f t="shared" ca="1" si="87"/>
        <v>0</v>
      </c>
      <c r="J343" s="107">
        <f t="shared" ca="1" si="88"/>
        <v>0</v>
      </c>
      <c r="K343" s="107">
        <f t="shared" ca="1" si="89"/>
        <v>0</v>
      </c>
      <c r="L343" s="107">
        <f t="shared" ca="1" si="90"/>
        <v>0</v>
      </c>
      <c r="M343" s="107"/>
      <c r="N343" s="116">
        <f t="shared" ca="1" si="91"/>
        <v>0</v>
      </c>
      <c r="O343" s="116">
        <f t="shared" ca="1" si="92"/>
        <v>0</v>
      </c>
      <c r="P343" s="116">
        <f t="shared" ca="1" si="93"/>
        <v>0</v>
      </c>
      <c r="Q343" s="116">
        <f t="shared" ca="1" si="94"/>
        <v>0</v>
      </c>
      <c r="R343" s="116">
        <f t="shared" ca="1" si="95"/>
        <v>0</v>
      </c>
      <c r="S343" s="116">
        <f t="shared" ca="1" si="96"/>
        <v>0</v>
      </c>
      <c r="T343" s="116">
        <f t="shared" ca="1" si="97"/>
        <v>0</v>
      </c>
      <c r="U343" s="116">
        <f t="shared" ca="1" si="98"/>
        <v>0</v>
      </c>
      <c r="W343" s="81"/>
      <c r="X343" s="81"/>
      <c r="Y343" s="81"/>
      <c r="Z343" s="81"/>
      <c r="AA343" s="81"/>
      <c r="AB343" s="81"/>
      <c r="AE343" s="81"/>
      <c r="AF343" s="80"/>
      <c r="AG343" s="81"/>
      <c r="AH343" s="81"/>
      <c r="AI343" s="81"/>
      <c r="AJ343" s="81"/>
    </row>
    <row r="344" spans="1:36" ht="12" customHeight="1" x14ac:dyDescent="0.25">
      <c r="A344" s="103" t="s">
        <v>1207</v>
      </c>
      <c r="B344" s="104">
        <v>29.2</v>
      </c>
      <c r="C344" s="115">
        <f>IF(ISNUMBER(SUMIF(REGION!$B$5:$B$356,'REGION INN'!$B344,REGION!$Z$5:$Z$356)),SUMIF(REGION!$B$5:$B$356,'REGION INN'!$B344,REGION!$Z$5:$Z$356),0)</f>
        <v>1</v>
      </c>
      <c r="D344" s="107">
        <f t="shared" ca="1" si="83"/>
        <v>0</v>
      </c>
      <c r="E344" s="107">
        <f t="shared" ca="1" si="84"/>
        <v>0</v>
      </c>
      <c r="F344" s="107">
        <f t="shared" ca="1" si="85"/>
        <v>0</v>
      </c>
      <c r="G344" s="107">
        <f t="shared" ca="1" si="86"/>
        <v>0</v>
      </c>
      <c r="H344" s="115">
        <f>IF(ISNUMBER(SUMIF(REGION!$B$5:$B$356,'REGION INN'!$B344,REGION!$AR$5:$AR$356)),SUMIF(REGION!$B$5:$B$356,'REGION INN'!$B344,REGION!$AR$5:$AR$356),0)</f>
        <v>1</v>
      </c>
      <c r="I344" s="107">
        <f t="shared" ca="1" si="87"/>
        <v>0</v>
      </c>
      <c r="J344" s="107">
        <f t="shared" ca="1" si="88"/>
        <v>0</v>
      </c>
      <c r="K344" s="107">
        <f t="shared" ca="1" si="89"/>
        <v>0</v>
      </c>
      <c r="L344" s="107">
        <f t="shared" ca="1" si="90"/>
        <v>0</v>
      </c>
      <c r="M344" s="107"/>
      <c r="N344" s="116">
        <f t="shared" ca="1" si="91"/>
        <v>0</v>
      </c>
      <c r="O344" s="116">
        <f t="shared" ca="1" si="92"/>
        <v>0</v>
      </c>
      <c r="P344" s="116">
        <f t="shared" ca="1" si="93"/>
        <v>0</v>
      </c>
      <c r="Q344" s="116">
        <f t="shared" ca="1" si="94"/>
        <v>0</v>
      </c>
      <c r="R344" s="116">
        <f t="shared" ca="1" si="95"/>
        <v>0</v>
      </c>
      <c r="S344" s="116">
        <f t="shared" ca="1" si="96"/>
        <v>0</v>
      </c>
      <c r="T344" s="116">
        <f t="shared" ca="1" si="97"/>
        <v>0</v>
      </c>
      <c r="U344" s="116">
        <f t="shared" ca="1" si="98"/>
        <v>0</v>
      </c>
      <c r="W344" s="81"/>
      <c r="X344" s="81"/>
      <c r="Y344" s="81"/>
      <c r="Z344" s="81"/>
      <c r="AA344" s="81"/>
      <c r="AB344" s="81"/>
      <c r="AE344" s="81"/>
      <c r="AF344" s="80"/>
      <c r="AG344" s="81"/>
      <c r="AH344" s="81"/>
      <c r="AI344" s="81"/>
      <c r="AJ344" s="81"/>
    </row>
    <row r="345" spans="1:36" ht="12" customHeight="1" x14ac:dyDescent="0.25">
      <c r="A345" s="103" t="s">
        <v>1207</v>
      </c>
      <c r="B345" s="104">
        <v>29.2</v>
      </c>
      <c r="C345" s="115">
        <f>IF(ISNUMBER(SUMIF(REGION!$B$5:$B$356,'REGION INN'!$B345,REGION!$Z$5:$Z$356)),SUMIF(REGION!$B$5:$B$356,'REGION INN'!$B345,REGION!$Z$5:$Z$356),0)</f>
        <v>1</v>
      </c>
      <c r="D345" s="107">
        <f t="shared" ca="1" si="83"/>
        <v>0</v>
      </c>
      <c r="E345" s="107">
        <f t="shared" ca="1" si="84"/>
        <v>0</v>
      </c>
      <c r="F345" s="107">
        <f t="shared" ca="1" si="85"/>
        <v>0</v>
      </c>
      <c r="G345" s="107">
        <f t="shared" ca="1" si="86"/>
        <v>0</v>
      </c>
      <c r="H345" s="115">
        <f>IF(ISNUMBER(SUMIF(REGION!$B$5:$B$356,'REGION INN'!$B345,REGION!$AR$5:$AR$356)),SUMIF(REGION!$B$5:$B$356,'REGION INN'!$B345,REGION!$AR$5:$AR$356),0)</f>
        <v>1</v>
      </c>
      <c r="I345" s="107">
        <f t="shared" ca="1" si="87"/>
        <v>0</v>
      </c>
      <c r="J345" s="107">
        <f t="shared" ca="1" si="88"/>
        <v>0</v>
      </c>
      <c r="K345" s="107">
        <f t="shared" ca="1" si="89"/>
        <v>0</v>
      </c>
      <c r="L345" s="107">
        <f t="shared" ca="1" si="90"/>
        <v>0</v>
      </c>
      <c r="M345" s="107"/>
      <c r="N345" s="116">
        <f t="shared" ca="1" si="91"/>
        <v>0</v>
      </c>
      <c r="O345" s="116">
        <f t="shared" ca="1" si="92"/>
        <v>0</v>
      </c>
      <c r="P345" s="116">
        <f t="shared" ca="1" si="93"/>
        <v>0</v>
      </c>
      <c r="Q345" s="116">
        <f t="shared" ca="1" si="94"/>
        <v>0</v>
      </c>
      <c r="R345" s="116">
        <f t="shared" ca="1" si="95"/>
        <v>0</v>
      </c>
      <c r="S345" s="116">
        <f t="shared" ca="1" si="96"/>
        <v>0</v>
      </c>
      <c r="T345" s="116">
        <f t="shared" ca="1" si="97"/>
        <v>0</v>
      </c>
      <c r="U345" s="116">
        <f t="shared" ca="1" si="98"/>
        <v>0</v>
      </c>
      <c r="W345" s="81"/>
      <c r="X345" s="81"/>
      <c r="Y345" s="81"/>
      <c r="Z345" s="81"/>
      <c r="AA345" s="81"/>
      <c r="AB345" s="81"/>
      <c r="AE345" s="81"/>
      <c r="AF345" s="80"/>
      <c r="AG345" s="81"/>
      <c r="AH345" s="81"/>
      <c r="AI345" s="81"/>
      <c r="AJ345" s="81"/>
    </row>
    <row r="346" spans="1:36" ht="12" customHeight="1" x14ac:dyDescent="0.25">
      <c r="A346" s="103" t="s">
        <v>1208</v>
      </c>
      <c r="B346" s="104">
        <v>29.3</v>
      </c>
      <c r="C346" s="115">
        <f>IF(ISNUMBER(SUMIF(REGION!$B$5:$B$356,'REGION INN'!$B346,REGION!$Z$5:$Z$356)),SUMIF(REGION!$B$5:$B$356,'REGION INN'!$B346,REGION!$Z$5:$Z$356),0)</f>
        <v>5</v>
      </c>
      <c r="D346" s="107">
        <f t="shared" ca="1" si="83"/>
        <v>0</v>
      </c>
      <c r="E346" s="107">
        <f t="shared" ca="1" si="84"/>
        <v>0</v>
      </c>
      <c r="F346" s="107">
        <f t="shared" ca="1" si="85"/>
        <v>0</v>
      </c>
      <c r="G346" s="107">
        <f t="shared" ca="1" si="86"/>
        <v>66.666666666666657</v>
      </c>
      <c r="H346" s="115">
        <f>IF(ISNUMBER(SUMIF(REGION!$B$5:$B$356,'REGION INN'!$B346,REGION!$AR$5:$AR$356)),SUMIF(REGION!$B$5:$B$356,'REGION INN'!$B346,REGION!$AR$5:$AR$356),0)</f>
        <v>4</v>
      </c>
      <c r="I346" s="107">
        <f t="shared" ca="1" si="87"/>
        <v>0</v>
      </c>
      <c r="J346" s="107">
        <f t="shared" ca="1" si="88"/>
        <v>0</v>
      </c>
      <c r="K346" s="107">
        <f t="shared" ca="1" si="89"/>
        <v>33.333333333333329</v>
      </c>
      <c r="L346" s="107">
        <f t="shared" ca="1" si="90"/>
        <v>33.333333333333329</v>
      </c>
      <c r="M346" s="107"/>
      <c r="N346" s="116">
        <f t="shared" ca="1" si="91"/>
        <v>0</v>
      </c>
      <c r="O346" s="116">
        <f t="shared" ca="1" si="92"/>
        <v>0</v>
      </c>
      <c r="P346" s="116">
        <f t="shared" ca="1" si="93"/>
        <v>0</v>
      </c>
      <c r="Q346" s="116">
        <f t="shared" ca="1" si="94"/>
        <v>3.3333333333333326</v>
      </c>
      <c r="R346" s="116">
        <f t="shared" ca="1" si="95"/>
        <v>0</v>
      </c>
      <c r="S346" s="116">
        <f t="shared" ca="1" si="96"/>
        <v>0</v>
      </c>
      <c r="T346" s="116">
        <f t="shared" ca="1" si="97"/>
        <v>1.333333333333333</v>
      </c>
      <c r="U346" s="116">
        <f t="shared" ca="1" si="98"/>
        <v>1.333333333333333</v>
      </c>
      <c r="W346" s="81"/>
      <c r="X346" s="81"/>
      <c r="Y346" s="81"/>
      <c r="Z346" s="81"/>
      <c r="AA346" s="81"/>
      <c r="AB346" s="81"/>
      <c r="AE346" s="81"/>
      <c r="AF346" s="80"/>
      <c r="AG346" s="81"/>
      <c r="AH346" s="81"/>
      <c r="AI346" s="81"/>
      <c r="AJ346" s="81"/>
    </row>
    <row r="347" spans="1:36" ht="12" customHeight="1" x14ac:dyDescent="0.25">
      <c r="A347" s="103" t="s">
        <v>2001</v>
      </c>
      <c r="B347" s="104">
        <v>29.31</v>
      </c>
      <c r="C347" s="115">
        <f>IF(ISNUMBER(SUMIF(REGION!$B$5:$B$356,'REGION INN'!$B347,REGION!$Z$5:$Z$356)),SUMIF(REGION!$B$5:$B$356,'REGION INN'!$B347,REGION!$Z$5:$Z$356),0)</f>
        <v>0</v>
      </c>
      <c r="D347" s="107">
        <f t="shared" ca="1" si="83"/>
        <v>0</v>
      </c>
      <c r="E347" s="107">
        <f t="shared" ca="1" si="84"/>
        <v>0</v>
      </c>
      <c r="F347" s="107">
        <f t="shared" ca="1" si="85"/>
        <v>0</v>
      </c>
      <c r="G347" s="107">
        <f t="shared" ca="1" si="86"/>
        <v>0</v>
      </c>
      <c r="H347" s="115">
        <f>IF(ISNUMBER(SUMIF(REGION!$B$5:$B$356,'REGION INN'!$B347,REGION!$AR$5:$AR$356)),SUMIF(REGION!$B$5:$B$356,'REGION INN'!$B347,REGION!$AR$5:$AR$356),0)</f>
        <v>0</v>
      </c>
      <c r="I347" s="107">
        <f t="shared" ca="1" si="87"/>
        <v>0</v>
      </c>
      <c r="J347" s="107">
        <f t="shared" ca="1" si="88"/>
        <v>0</v>
      </c>
      <c r="K347" s="107">
        <f t="shared" ca="1" si="89"/>
        <v>0</v>
      </c>
      <c r="L347" s="107">
        <f t="shared" ca="1" si="90"/>
        <v>0</v>
      </c>
      <c r="M347" s="107"/>
      <c r="N347" s="116">
        <f t="shared" ca="1" si="91"/>
        <v>0</v>
      </c>
      <c r="O347" s="116">
        <f t="shared" ca="1" si="92"/>
        <v>0</v>
      </c>
      <c r="P347" s="116">
        <f t="shared" ca="1" si="93"/>
        <v>0</v>
      </c>
      <c r="Q347" s="116">
        <f t="shared" ca="1" si="94"/>
        <v>0</v>
      </c>
      <c r="R347" s="116">
        <f t="shared" ca="1" si="95"/>
        <v>0</v>
      </c>
      <c r="S347" s="116">
        <f t="shared" ca="1" si="96"/>
        <v>0</v>
      </c>
      <c r="T347" s="116">
        <f t="shared" ca="1" si="97"/>
        <v>0</v>
      </c>
      <c r="U347" s="116">
        <f t="shared" ca="1" si="98"/>
        <v>0</v>
      </c>
      <c r="W347" s="81"/>
      <c r="X347" s="81"/>
      <c r="Y347" s="81"/>
      <c r="Z347" s="81"/>
      <c r="AA347" s="81"/>
      <c r="AB347" s="81"/>
      <c r="AE347" s="81"/>
      <c r="AF347" s="80"/>
      <c r="AG347" s="81"/>
      <c r="AH347" s="81"/>
      <c r="AI347" s="81"/>
      <c r="AJ347" s="81"/>
    </row>
    <row r="348" spans="1:36" ht="12" customHeight="1" x14ac:dyDescent="0.25">
      <c r="A348" s="103" t="s">
        <v>2003</v>
      </c>
      <c r="B348" s="104">
        <v>29.32</v>
      </c>
      <c r="C348" s="115">
        <f>IF(ISNUMBER(SUMIF(REGION!$B$5:$B$356,'REGION INN'!$B348,REGION!$Z$5:$Z$356)),SUMIF(REGION!$B$5:$B$356,'REGION INN'!$B348,REGION!$Z$5:$Z$356),0)</f>
        <v>0</v>
      </c>
      <c r="D348" s="107">
        <f t="shared" ca="1" si="83"/>
        <v>0</v>
      </c>
      <c r="E348" s="107">
        <f t="shared" ca="1" si="84"/>
        <v>0</v>
      </c>
      <c r="F348" s="107">
        <f t="shared" ca="1" si="85"/>
        <v>0</v>
      </c>
      <c r="G348" s="107">
        <f t="shared" ca="1" si="86"/>
        <v>100</v>
      </c>
      <c r="H348" s="115">
        <f>IF(ISNUMBER(SUMIF(REGION!$B$5:$B$356,'REGION INN'!$B348,REGION!$AR$5:$AR$356)),SUMIF(REGION!$B$5:$B$356,'REGION INN'!$B348,REGION!$AR$5:$AR$356),0)</f>
        <v>0</v>
      </c>
      <c r="I348" s="107">
        <f t="shared" ca="1" si="87"/>
        <v>0</v>
      </c>
      <c r="J348" s="107">
        <f t="shared" ca="1" si="88"/>
        <v>0</v>
      </c>
      <c r="K348" s="107">
        <f t="shared" ca="1" si="89"/>
        <v>50</v>
      </c>
      <c r="L348" s="107">
        <f t="shared" ca="1" si="90"/>
        <v>50</v>
      </c>
      <c r="M348" s="107"/>
      <c r="N348" s="116">
        <f t="shared" ca="1" si="91"/>
        <v>0</v>
      </c>
      <c r="O348" s="116">
        <f t="shared" ca="1" si="92"/>
        <v>0</v>
      </c>
      <c r="P348" s="116">
        <f t="shared" ca="1" si="93"/>
        <v>0</v>
      </c>
      <c r="Q348" s="116">
        <f t="shared" ca="1" si="94"/>
        <v>0</v>
      </c>
      <c r="R348" s="116">
        <f t="shared" ca="1" si="95"/>
        <v>0</v>
      </c>
      <c r="S348" s="116">
        <f t="shared" ca="1" si="96"/>
        <v>0</v>
      </c>
      <c r="T348" s="116">
        <f t="shared" ca="1" si="97"/>
        <v>0</v>
      </c>
      <c r="U348" s="116">
        <f t="shared" ca="1" si="98"/>
        <v>0</v>
      </c>
      <c r="W348" s="81"/>
      <c r="X348" s="81"/>
      <c r="Y348" s="81"/>
      <c r="Z348" s="81"/>
      <c r="AA348" s="81"/>
      <c r="AB348" s="81"/>
      <c r="AE348" s="81"/>
      <c r="AF348" s="80"/>
      <c r="AG348" s="81"/>
      <c r="AH348" s="81"/>
      <c r="AI348" s="81"/>
      <c r="AJ348" s="81"/>
    </row>
    <row r="349" spans="1:36" ht="12" customHeight="1" x14ac:dyDescent="0.25">
      <c r="A349" s="103" t="s">
        <v>1209</v>
      </c>
      <c r="B349" s="104">
        <v>30</v>
      </c>
      <c r="C349" s="115">
        <f>IF(ISNUMBER(SUMIF(REGION!$B$5:$B$356,'REGION INN'!$B349,REGION!$Z$5:$Z$356)),SUMIF(REGION!$B$5:$B$356,'REGION INN'!$B349,REGION!$Z$5:$Z$356),0)</f>
        <v>1</v>
      </c>
      <c r="D349" s="107">
        <f t="shared" ca="1" si="83"/>
        <v>0</v>
      </c>
      <c r="E349" s="107">
        <f t="shared" ca="1" si="84"/>
        <v>0</v>
      </c>
      <c r="F349" s="107">
        <f t="shared" ca="1" si="85"/>
        <v>0</v>
      </c>
      <c r="G349" s="107">
        <f t="shared" ca="1" si="86"/>
        <v>0</v>
      </c>
      <c r="H349" s="115">
        <f>IF(ISNUMBER(SUMIF(REGION!$B$5:$B$356,'REGION INN'!$B349,REGION!$AR$5:$AR$356)),SUMIF(REGION!$B$5:$B$356,'REGION INN'!$B349,REGION!$AR$5:$AR$356),0)</f>
        <v>2</v>
      </c>
      <c r="I349" s="107">
        <f t="shared" ca="1" si="87"/>
        <v>0</v>
      </c>
      <c r="J349" s="107">
        <f t="shared" ca="1" si="88"/>
        <v>0</v>
      </c>
      <c r="K349" s="107">
        <f t="shared" ca="1" si="89"/>
        <v>0</v>
      </c>
      <c r="L349" s="107">
        <f t="shared" ca="1" si="90"/>
        <v>0</v>
      </c>
      <c r="M349" s="107"/>
      <c r="N349" s="116">
        <f t="shared" ca="1" si="91"/>
        <v>0</v>
      </c>
      <c r="O349" s="116">
        <f t="shared" ca="1" si="92"/>
        <v>0</v>
      </c>
      <c r="P349" s="116">
        <f t="shared" ca="1" si="93"/>
        <v>0</v>
      </c>
      <c r="Q349" s="116">
        <f t="shared" ca="1" si="94"/>
        <v>0</v>
      </c>
      <c r="R349" s="116">
        <f t="shared" ca="1" si="95"/>
        <v>0</v>
      </c>
      <c r="S349" s="116">
        <f t="shared" ca="1" si="96"/>
        <v>0</v>
      </c>
      <c r="T349" s="116">
        <f t="shared" ca="1" si="97"/>
        <v>0</v>
      </c>
      <c r="U349" s="116">
        <f t="shared" ca="1" si="98"/>
        <v>0</v>
      </c>
      <c r="W349" s="81"/>
      <c r="X349" s="81"/>
      <c r="Y349" s="81"/>
      <c r="Z349" s="81"/>
      <c r="AA349" s="81"/>
      <c r="AB349" s="81"/>
      <c r="AE349" s="81"/>
      <c r="AF349" s="80"/>
      <c r="AG349" s="81"/>
      <c r="AH349" s="81"/>
      <c r="AI349" s="81"/>
      <c r="AJ349" s="81"/>
    </row>
    <row r="350" spans="1:36" ht="12" customHeight="1" x14ac:dyDescent="0.25">
      <c r="A350" s="103" t="s">
        <v>1210</v>
      </c>
      <c r="B350" s="104">
        <v>30.1</v>
      </c>
      <c r="C350" s="115">
        <f>IF(ISNUMBER(SUMIF(REGION!$B$5:$B$356,'REGION INN'!$B350,REGION!$Z$5:$Z$356)),SUMIF(REGION!$B$5:$B$356,'REGION INN'!$B350,REGION!$Z$5:$Z$356),0)</f>
        <v>0</v>
      </c>
      <c r="D350" s="107">
        <f t="shared" ca="1" si="83"/>
        <v>0</v>
      </c>
      <c r="E350" s="107">
        <f t="shared" ca="1" si="84"/>
        <v>0</v>
      </c>
      <c r="F350" s="107">
        <f t="shared" ca="1" si="85"/>
        <v>0</v>
      </c>
      <c r="G350" s="107">
        <f t="shared" ca="1" si="86"/>
        <v>0</v>
      </c>
      <c r="H350" s="115">
        <f>IF(ISNUMBER(SUMIF(REGION!$B$5:$B$356,'REGION INN'!$B350,REGION!$AR$5:$AR$356)),SUMIF(REGION!$B$5:$B$356,'REGION INN'!$B350,REGION!$AR$5:$AR$356),0)</f>
        <v>0</v>
      </c>
      <c r="I350" s="107">
        <f t="shared" ca="1" si="87"/>
        <v>0</v>
      </c>
      <c r="J350" s="107">
        <f t="shared" ca="1" si="88"/>
        <v>0</v>
      </c>
      <c r="K350" s="107">
        <f t="shared" ca="1" si="89"/>
        <v>0</v>
      </c>
      <c r="L350" s="107">
        <f t="shared" ca="1" si="90"/>
        <v>0</v>
      </c>
      <c r="M350" s="107"/>
      <c r="N350" s="116">
        <f t="shared" ca="1" si="91"/>
        <v>0</v>
      </c>
      <c r="O350" s="116">
        <f t="shared" ca="1" si="92"/>
        <v>0</v>
      </c>
      <c r="P350" s="116">
        <f t="shared" ca="1" si="93"/>
        <v>0</v>
      </c>
      <c r="Q350" s="116">
        <f t="shared" ca="1" si="94"/>
        <v>0</v>
      </c>
      <c r="R350" s="116">
        <f t="shared" ca="1" si="95"/>
        <v>0</v>
      </c>
      <c r="S350" s="116">
        <f t="shared" ca="1" si="96"/>
        <v>0</v>
      </c>
      <c r="T350" s="116">
        <f t="shared" ca="1" si="97"/>
        <v>0</v>
      </c>
      <c r="U350" s="116">
        <f t="shared" ca="1" si="98"/>
        <v>0</v>
      </c>
      <c r="W350" s="81"/>
      <c r="X350" s="81"/>
      <c r="Y350" s="81"/>
      <c r="Z350" s="81"/>
      <c r="AA350" s="81"/>
      <c r="AB350" s="81"/>
      <c r="AE350" s="81"/>
      <c r="AF350" s="80"/>
      <c r="AG350" s="81"/>
      <c r="AH350" s="81"/>
      <c r="AI350" s="81"/>
      <c r="AJ350" s="81"/>
    </row>
    <row r="351" spans="1:36" ht="12" customHeight="1" x14ac:dyDescent="0.25">
      <c r="A351" s="103" t="s">
        <v>2007</v>
      </c>
      <c r="B351" s="104">
        <v>30.11</v>
      </c>
      <c r="C351" s="115">
        <f>IF(ISNUMBER(SUMIF(REGION!$B$5:$B$356,'REGION INN'!$B351,REGION!$Z$5:$Z$356)),SUMIF(REGION!$B$5:$B$356,'REGION INN'!$B351,REGION!$Z$5:$Z$356),0)</f>
        <v>0</v>
      </c>
      <c r="D351" s="107">
        <f t="shared" ca="1" si="83"/>
        <v>0</v>
      </c>
      <c r="E351" s="107">
        <f t="shared" ca="1" si="84"/>
        <v>0</v>
      </c>
      <c r="F351" s="107">
        <f t="shared" ca="1" si="85"/>
        <v>0</v>
      </c>
      <c r="G351" s="107">
        <f t="shared" ca="1" si="86"/>
        <v>0</v>
      </c>
      <c r="H351" s="115">
        <f>IF(ISNUMBER(SUMIF(REGION!$B$5:$B$356,'REGION INN'!$B351,REGION!$AR$5:$AR$356)),SUMIF(REGION!$B$5:$B$356,'REGION INN'!$B351,REGION!$AR$5:$AR$356),0)</f>
        <v>0</v>
      </c>
      <c r="I351" s="107">
        <f t="shared" ca="1" si="87"/>
        <v>0</v>
      </c>
      <c r="J351" s="107">
        <f t="shared" ca="1" si="88"/>
        <v>0</v>
      </c>
      <c r="K351" s="107">
        <f t="shared" ca="1" si="89"/>
        <v>0</v>
      </c>
      <c r="L351" s="107">
        <f t="shared" ca="1" si="90"/>
        <v>0</v>
      </c>
      <c r="M351" s="107"/>
      <c r="N351" s="116">
        <f t="shared" ca="1" si="91"/>
        <v>0</v>
      </c>
      <c r="O351" s="116">
        <f t="shared" ca="1" si="92"/>
        <v>0</v>
      </c>
      <c r="P351" s="116">
        <f t="shared" ca="1" si="93"/>
        <v>0</v>
      </c>
      <c r="Q351" s="116">
        <f t="shared" ca="1" si="94"/>
        <v>0</v>
      </c>
      <c r="R351" s="116">
        <f t="shared" ca="1" si="95"/>
        <v>0</v>
      </c>
      <c r="S351" s="116">
        <f t="shared" ca="1" si="96"/>
        <v>0</v>
      </c>
      <c r="T351" s="116">
        <f t="shared" ca="1" si="97"/>
        <v>0</v>
      </c>
      <c r="U351" s="116">
        <f t="shared" ca="1" si="98"/>
        <v>0</v>
      </c>
      <c r="W351" s="81"/>
      <c r="X351" s="81"/>
      <c r="Y351" s="81"/>
      <c r="Z351" s="81"/>
      <c r="AA351" s="81"/>
      <c r="AB351" s="81"/>
      <c r="AE351" s="81"/>
      <c r="AF351" s="80"/>
      <c r="AG351" s="81"/>
      <c r="AH351" s="81"/>
      <c r="AI351" s="81"/>
      <c r="AJ351" s="81"/>
    </row>
    <row r="352" spans="1:36" ht="12" customHeight="1" x14ac:dyDescent="0.25">
      <c r="A352" s="103" t="s">
        <v>2009</v>
      </c>
      <c r="B352" s="104">
        <v>30.12</v>
      </c>
      <c r="C352" s="115">
        <f>IF(ISNUMBER(SUMIF(REGION!$B$5:$B$356,'REGION INN'!$B352,REGION!$Z$5:$Z$356)),SUMIF(REGION!$B$5:$B$356,'REGION INN'!$B352,REGION!$Z$5:$Z$356),0)</f>
        <v>0</v>
      </c>
      <c r="D352" s="107">
        <f t="shared" ca="1" si="83"/>
        <v>0</v>
      </c>
      <c r="E352" s="107">
        <f t="shared" ca="1" si="84"/>
        <v>0</v>
      </c>
      <c r="F352" s="107">
        <f t="shared" ca="1" si="85"/>
        <v>0</v>
      </c>
      <c r="G352" s="107">
        <f t="shared" ca="1" si="86"/>
        <v>0</v>
      </c>
      <c r="H352" s="115">
        <f>IF(ISNUMBER(SUMIF(REGION!$B$5:$B$356,'REGION INN'!$B352,REGION!$AR$5:$AR$356)),SUMIF(REGION!$B$5:$B$356,'REGION INN'!$B352,REGION!$AR$5:$AR$356),0)</f>
        <v>0</v>
      </c>
      <c r="I352" s="107">
        <f t="shared" ca="1" si="87"/>
        <v>0</v>
      </c>
      <c r="J352" s="107">
        <f t="shared" ca="1" si="88"/>
        <v>0</v>
      </c>
      <c r="K352" s="107">
        <f t="shared" ca="1" si="89"/>
        <v>0</v>
      </c>
      <c r="L352" s="107">
        <f t="shared" ca="1" si="90"/>
        <v>0</v>
      </c>
      <c r="M352" s="107"/>
      <c r="N352" s="116">
        <f t="shared" ca="1" si="91"/>
        <v>0</v>
      </c>
      <c r="O352" s="116">
        <f t="shared" ca="1" si="92"/>
        <v>0</v>
      </c>
      <c r="P352" s="116">
        <f t="shared" ca="1" si="93"/>
        <v>0</v>
      </c>
      <c r="Q352" s="116">
        <f t="shared" ca="1" si="94"/>
        <v>0</v>
      </c>
      <c r="R352" s="116">
        <f t="shared" ca="1" si="95"/>
        <v>0</v>
      </c>
      <c r="S352" s="116">
        <f t="shared" ca="1" si="96"/>
        <v>0</v>
      </c>
      <c r="T352" s="116">
        <f t="shared" ca="1" si="97"/>
        <v>0</v>
      </c>
      <c r="U352" s="116">
        <f t="shared" ca="1" si="98"/>
        <v>0</v>
      </c>
      <c r="W352" s="81"/>
      <c r="X352" s="81"/>
      <c r="Y352" s="81"/>
      <c r="Z352" s="81"/>
      <c r="AA352" s="81"/>
      <c r="AB352" s="81"/>
      <c r="AE352" s="81"/>
      <c r="AF352" s="80"/>
      <c r="AG352" s="81"/>
      <c r="AH352" s="81"/>
      <c r="AI352" s="81"/>
      <c r="AJ352" s="81"/>
    </row>
    <row r="353" spans="1:36" ht="12" customHeight="1" x14ac:dyDescent="0.25">
      <c r="A353" s="103" t="s">
        <v>1211</v>
      </c>
      <c r="B353" s="104">
        <v>30.2</v>
      </c>
      <c r="C353" s="115">
        <f>IF(ISNUMBER(SUMIF(REGION!$B$5:$B$356,'REGION INN'!$B353,REGION!$Z$5:$Z$356)),SUMIF(REGION!$B$5:$B$356,'REGION INN'!$B353,REGION!$Z$5:$Z$356),0)</f>
        <v>0</v>
      </c>
      <c r="D353" s="107">
        <f t="shared" ca="1" si="83"/>
        <v>0</v>
      </c>
      <c r="E353" s="107">
        <f t="shared" ca="1" si="84"/>
        <v>0</v>
      </c>
      <c r="F353" s="107">
        <f t="shared" ca="1" si="85"/>
        <v>0</v>
      </c>
      <c r="G353" s="107">
        <f t="shared" ca="1" si="86"/>
        <v>0</v>
      </c>
      <c r="H353" s="115">
        <f>IF(ISNUMBER(SUMIF(REGION!$B$5:$B$356,'REGION INN'!$B353,REGION!$AR$5:$AR$356)),SUMIF(REGION!$B$5:$B$356,'REGION INN'!$B353,REGION!$AR$5:$AR$356),0)</f>
        <v>0</v>
      </c>
      <c r="I353" s="107">
        <f t="shared" ca="1" si="87"/>
        <v>0</v>
      </c>
      <c r="J353" s="107">
        <f t="shared" ca="1" si="88"/>
        <v>0</v>
      </c>
      <c r="K353" s="107">
        <f t="shared" ca="1" si="89"/>
        <v>0</v>
      </c>
      <c r="L353" s="107">
        <f t="shared" ca="1" si="90"/>
        <v>0</v>
      </c>
      <c r="M353" s="107"/>
      <c r="N353" s="116">
        <f t="shared" ca="1" si="91"/>
        <v>0</v>
      </c>
      <c r="O353" s="116">
        <f t="shared" ca="1" si="92"/>
        <v>0</v>
      </c>
      <c r="P353" s="116">
        <f t="shared" ca="1" si="93"/>
        <v>0</v>
      </c>
      <c r="Q353" s="116">
        <f t="shared" ca="1" si="94"/>
        <v>0</v>
      </c>
      <c r="R353" s="116">
        <f t="shared" ca="1" si="95"/>
        <v>0</v>
      </c>
      <c r="S353" s="116">
        <f t="shared" ca="1" si="96"/>
        <v>0</v>
      </c>
      <c r="T353" s="116">
        <f t="shared" ca="1" si="97"/>
        <v>0</v>
      </c>
      <c r="U353" s="116">
        <f t="shared" ca="1" si="98"/>
        <v>0</v>
      </c>
      <c r="W353" s="81"/>
      <c r="X353" s="81"/>
      <c r="Y353" s="81"/>
      <c r="Z353" s="81"/>
      <c r="AA353" s="81"/>
      <c r="AB353" s="81"/>
      <c r="AE353" s="81"/>
      <c r="AF353" s="80"/>
      <c r="AG353" s="81"/>
      <c r="AH353" s="81"/>
      <c r="AI353" s="81"/>
      <c r="AJ353" s="81"/>
    </row>
    <row r="354" spans="1:36" ht="12" customHeight="1" x14ac:dyDescent="0.25">
      <c r="A354" s="103" t="s">
        <v>1211</v>
      </c>
      <c r="B354" s="104">
        <v>30.2</v>
      </c>
      <c r="C354" s="115">
        <f>IF(ISNUMBER(SUMIF(REGION!$B$5:$B$356,'REGION INN'!$B354,REGION!$Z$5:$Z$356)),SUMIF(REGION!$B$5:$B$356,'REGION INN'!$B354,REGION!$Z$5:$Z$356),0)</f>
        <v>0</v>
      </c>
      <c r="D354" s="107">
        <f t="shared" ca="1" si="83"/>
        <v>0</v>
      </c>
      <c r="E354" s="107">
        <f t="shared" ca="1" si="84"/>
        <v>0</v>
      </c>
      <c r="F354" s="107">
        <f t="shared" ca="1" si="85"/>
        <v>0</v>
      </c>
      <c r="G354" s="107">
        <f t="shared" ca="1" si="86"/>
        <v>0</v>
      </c>
      <c r="H354" s="115">
        <f>IF(ISNUMBER(SUMIF(REGION!$B$5:$B$356,'REGION INN'!$B354,REGION!$AR$5:$AR$356)),SUMIF(REGION!$B$5:$B$356,'REGION INN'!$B354,REGION!$AR$5:$AR$356),0)</f>
        <v>0</v>
      </c>
      <c r="I354" s="107">
        <f t="shared" ca="1" si="87"/>
        <v>0</v>
      </c>
      <c r="J354" s="107">
        <f t="shared" ca="1" si="88"/>
        <v>0</v>
      </c>
      <c r="K354" s="107">
        <f t="shared" ca="1" si="89"/>
        <v>0</v>
      </c>
      <c r="L354" s="107">
        <f t="shared" ca="1" si="90"/>
        <v>0</v>
      </c>
      <c r="M354" s="107"/>
      <c r="N354" s="116">
        <f t="shared" ca="1" si="91"/>
        <v>0</v>
      </c>
      <c r="O354" s="116">
        <f t="shared" ca="1" si="92"/>
        <v>0</v>
      </c>
      <c r="P354" s="116">
        <f t="shared" ca="1" si="93"/>
        <v>0</v>
      </c>
      <c r="Q354" s="116">
        <f t="shared" ca="1" si="94"/>
        <v>0</v>
      </c>
      <c r="R354" s="116">
        <f t="shared" ca="1" si="95"/>
        <v>0</v>
      </c>
      <c r="S354" s="116">
        <f t="shared" ca="1" si="96"/>
        <v>0</v>
      </c>
      <c r="T354" s="116">
        <f t="shared" ca="1" si="97"/>
        <v>0</v>
      </c>
      <c r="U354" s="116">
        <f t="shared" ca="1" si="98"/>
        <v>0</v>
      </c>
      <c r="W354" s="81"/>
      <c r="X354" s="81"/>
      <c r="Y354" s="81"/>
      <c r="Z354" s="81"/>
      <c r="AA354" s="81"/>
      <c r="AB354" s="81"/>
      <c r="AE354" s="81"/>
      <c r="AF354" s="80"/>
      <c r="AG354" s="81"/>
      <c r="AH354" s="81"/>
      <c r="AI354" s="81"/>
      <c r="AJ354" s="81"/>
    </row>
    <row r="355" spans="1:36" ht="12" customHeight="1" x14ac:dyDescent="0.25">
      <c r="A355" s="103" t="s">
        <v>1212</v>
      </c>
      <c r="B355" s="104">
        <v>30.3</v>
      </c>
      <c r="C355" s="115">
        <f>IF(ISNUMBER(SUMIF(REGION!$B$5:$B$356,'REGION INN'!$B355,REGION!$Z$5:$Z$356)),SUMIF(REGION!$B$5:$B$356,'REGION INN'!$B355,REGION!$Z$5:$Z$356),0)</f>
        <v>1</v>
      </c>
      <c r="D355" s="107">
        <f t="shared" ca="1" si="83"/>
        <v>0</v>
      </c>
      <c r="E355" s="107">
        <f t="shared" ca="1" si="84"/>
        <v>0</v>
      </c>
      <c r="F355" s="107">
        <f t="shared" ca="1" si="85"/>
        <v>0</v>
      </c>
      <c r="G355" s="107">
        <f t="shared" ca="1" si="86"/>
        <v>0</v>
      </c>
      <c r="H355" s="115">
        <f>IF(ISNUMBER(SUMIF(REGION!$B$5:$B$356,'REGION INN'!$B355,REGION!$AR$5:$AR$356)),SUMIF(REGION!$B$5:$B$356,'REGION INN'!$B355,REGION!$AR$5:$AR$356),0)</f>
        <v>1</v>
      </c>
      <c r="I355" s="107">
        <f t="shared" ca="1" si="87"/>
        <v>0</v>
      </c>
      <c r="J355" s="107">
        <f t="shared" ca="1" si="88"/>
        <v>0</v>
      </c>
      <c r="K355" s="107">
        <f t="shared" ca="1" si="89"/>
        <v>0</v>
      </c>
      <c r="L355" s="107">
        <f t="shared" ca="1" si="90"/>
        <v>0</v>
      </c>
      <c r="M355" s="107"/>
      <c r="N355" s="116">
        <f t="shared" ca="1" si="91"/>
        <v>0</v>
      </c>
      <c r="O355" s="116">
        <f t="shared" ca="1" si="92"/>
        <v>0</v>
      </c>
      <c r="P355" s="116">
        <f t="shared" ca="1" si="93"/>
        <v>0</v>
      </c>
      <c r="Q355" s="116">
        <f t="shared" ca="1" si="94"/>
        <v>0</v>
      </c>
      <c r="R355" s="116">
        <f t="shared" ca="1" si="95"/>
        <v>0</v>
      </c>
      <c r="S355" s="116">
        <f t="shared" ca="1" si="96"/>
        <v>0</v>
      </c>
      <c r="T355" s="116">
        <f t="shared" ca="1" si="97"/>
        <v>0</v>
      </c>
      <c r="U355" s="116">
        <f t="shared" ca="1" si="98"/>
        <v>0</v>
      </c>
      <c r="W355" s="81"/>
      <c r="X355" s="81"/>
      <c r="Y355" s="81"/>
      <c r="Z355" s="81"/>
      <c r="AA355" s="81"/>
      <c r="AB355" s="81"/>
      <c r="AE355" s="81"/>
      <c r="AF355" s="80"/>
      <c r="AG355" s="81"/>
      <c r="AH355" s="81"/>
      <c r="AI355" s="81"/>
      <c r="AJ355" s="81"/>
    </row>
    <row r="356" spans="1:36" ht="12" customHeight="1" x14ac:dyDescent="0.25">
      <c r="A356" s="103" t="s">
        <v>1212</v>
      </c>
      <c r="B356" s="104">
        <v>30.3</v>
      </c>
      <c r="C356" s="115">
        <f>IF(ISNUMBER(SUMIF(REGION!$B$5:$B$356,'REGION INN'!$B356,REGION!$Z$5:$Z$356)),SUMIF(REGION!$B$5:$B$356,'REGION INN'!$B356,REGION!$Z$5:$Z$356),0)</f>
        <v>1</v>
      </c>
      <c r="D356" s="107">
        <f t="shared" ca="1" si="83"/>
        <v>0</v>
      </c>
      <c r="E356" s="107">
        <f t="shared" ca="1" si="84"/>
        <v>0</v>
      </c>
      <c r="F356" s="107">
        <f t="shared" ca="1" si="85"/>
        <v>0</v>
      </c>
      <c r="G356" s="107">
        <f t="shared" ca="1" si="86"/>
        <v>0</v>
      </c>
      <c r="H356" s="115">
        <f>IF(ISNUMBER(SUMIF(REGION!$B$5:$B$356,'REGION INN'!$B356,REGION!$AR$5:$AR$356)),SUMIF(REGION!$B$5:$B$356,'REGION INN'!$B356,REGION!$AR$5:$AR$356),0)</f>
        <v>1</v>
      </c>
      <c r="I356" s="107">
        <f t="shared" ca="1" si="87"/>
        <v>0</v>
      </c>
      <c r="J356" s="107">
        <f t="shared" ca="1" si="88"/>
        <v>0</v>
      </c>
      <c r="K356" s="107">
        <f t="shared" ca="1" si="89"/>
        <v>0</v>
      </c>
      <c r="L356" s="107">
        <f t="shared" ca="1" si="90"/>
        <v>0</v>
      </c>
      <c r="M356" s="107"/>
      <c r="N356" s="116">
        <f t="shared" ca="1" si="91"/>
        <v>0</v>
      </c>
      <c r="O356" s="116">
        <f t="shared" ca="1" si="92"/>
        <v>0</v>
      </c>
      <c r="P356" s="116">
        <f t="shared" ca="1" si="93"/>
        <v>0</v>
      </c>
      <c r="Q356" s="116">
        <f t="shared" ca="1" si="94"/>
        <v>0</v>
      </c>
      <c r="R356" s="116">
        <f t="shared" ca="1" si="95"/>
        <v>0</v>
      </c>
      <c r="S356" s="116">
        <f t="shared" ca="1" si="96"/>
        <v>0</v>
      </c>
      <c r="T356" s="116">
        <f t="shared" ca="1" si="97"/>
        <v>0</v>
      </c>
      <c r="U356" s="116">
        <f t="shared" ca="1" si="98"/>
        <v>0</v>
      </c>
      <c r="W356" s="81"/>
      <c r="X356" s="81"/>
      <c r="Y356" s="81"/>
      <c r="Z356" s="81"/>
      <c r="AA356" s="81"/>
      <c r="AB356" s="81"/>
      <c r="AE356" s="81"/>
      <c r="AF356" s="80"/>
      <c r="AG356" s="81"/>
      <c r="AH356" s="81"/>
      <c r="AI356" s="81"/>
      <c r="AJ356" s="81"/>
    </row>
    <row r="357" spans="1:36" ht="12" customHeight="1" x14ac:dyDescent="0.25">
      <c r="A357" s="103" t="s">
        <v>1213</v>
      </c>
      <c r="B357" s="104">
        <v>30.4</v>
      </c>
      <c r="C357" s="115">
        <f>IF(ISNUMBER(SUMIF(REGION!$B$5:$B$356,'REGION INN'!$B357,REGION!$Z$5:$Z$356)),SUMIF(REGION!$B$5:$B$356,'REGION INN'!$B357,REGION!$Z$5:$Z$356),0)</f>
        <v>0</v>
      </c>
      <c r="D357" s="107">
        <f t="shared" ca="1" si="83"/>
        <v>0</v>
      </c>
      <c r="E357" s="107">
        <f t="shared" ca="1" si="84"/>
        <v>0</v>
      </c>
      <c r="F357" s="107">
        <f t="shared" ca="1" si="85"/>
        <v>0</v>
      </c>
      <c r="G357" s="107">
        <f t="shared" ca="1" si="86"/>
        <v>0</v>
      </c>
      <c r="H357" s="115">
        <f>IF(ISNUMBER(SUMIF(REGION!$B$5:$B$356,'REGION INN'!$B357,REGION!$AR$5:$AR$356)),SUMIF(REGION!$B$5:$B$356,'REGION INN'!$B357,REGION!$AR$5:$AR$356),0)</f>
        <v>0</v>
      </c>
      <c r="I357" s="107">
        <f t="shared" ca="1" si="87"/>
        <v>0</v>
      </c>
      <c r="J357" s="107">
        <f t="shared" ca="1" si="88"/>
        <v>0</v>
      </c>
      <c r="K357" s="107">
        <f t="shared" ca="1" si="89"/>
        <v>0</v>
      </c>
      <c r="L357" s="107">
        <f t="shared" ca="1" si="90"/>
        <v>0</v>
      </c>
      <c r="M357" s="107"/>
      <c r="N357" s="116">
        <f t="shared" ca="1" si="91"/>
        <v>0</v>
      </c>
      <c r="O357" s="116">
        <f t="shared" ca="1" si="92"/>
        <v>0</v>
      </c>
      <c r="P357" s="116">
        <f t="shared" ca="1" si="93"/>
        <v>0</v>
      </c>
      <c r="Q357" s="116">
        <f t="shared" ca="1" si="94"/>
        <v>0</v>
      </c>
      <c r="R357" s="116">
        <f t="shared" ca="1" si="95"/>
        <v>0</v>
      </c>
      <c r="S357" s="116">
        <f t="shared" ca="1" si="96"/>
        <v>0</v>
      </c>
      <c r="T357" s="116">
        <f t="shared" ca="1" si="97"/>
        <v>0</v>
      </c>
      <c r="U357" s="116">
        <f t="shared" ca="1" si="98"/>
        <v>0</v>
      </c>
      <c r="W357" s="81"/>
      <c r="X357" s="81"/>
      <c r="Y357" s="81"/>
      <c r="Z357" s="81"/>
      <c r="AA357" s="81"/>
      <c r="AB357" s="81"/>
      <c r="AE357" s="81"/>
      <c r="AF357" s="80"/>
      <c r="AG357" s="81"/>
      <c r="AH357" s="81"/>
      <c r="AI357" s="81"/>
      <c r="AJ357" s="81"/>
    </row>
    <row r="358" spans="1:36" ht="12" customHeight="1" x14ac:dyDescent="0.25">
      <c r="A358" s="103" t="s">
        <v>1213</v>
      </c>
      <c r="B358" s="104">
        <v>30.4</v>
      </c>
      <c r="C358" s="115">
        <f>IF(ISNUMBER(SUMIF(REGION!$B$5:$B$356,'REGION INN'!$B358,REGION!$Z$5:$Z$356)),SUMIF(REGION!$B$5:$B$356,'REGION INN'!$B358,REGION!$Z$5:$Z$356),0)</f>
        <v>0</v>
      </c>
      <c r="D358" s="107">
        <f t="shared" ca="1" si="83"/>
        <v>0</v>
      </c>
      <c r="E358" s="107">
        <f t="shared" ca="1" si="84"/>
        <v>0</v>
      </c>
      <c r="F358" s="107">
        <f t="shared" ca="1" si="85"/>
        <v>0</v>
      </c>
      <c r="G358" s="107">
        <f t="shared" ca="1" si="86"/>
        <v>0</v>
      </c>
      <c r="H358" s="115">
        <f>IF(ISNUMBER(SUMIF(REGION!$B$5:$B$356,'REGION INN'!$B358,REGION!$AR$5:$AR$356)),SUMIF(REGION!$B$5:$B$356,'REGION INN'!$B358,REGION!$AR$5:$AR$356),0)</f>
        <v>0</v>
      </c>
      <c r="I358" s="107">
        <f t="shared" ca="1" si="87"/>
        <v>0</v>
      </c>
      <c r="J358" s="107">
        <f t="shared" ca="1" si="88"/>
        <v>0</v>
      </c>
      <c r="K358" s="107">
        <f t="shared" ca="1" si="89"/>
        <v>0</v>
      </c>
      <c r="L358" s="107">
        <f t="shared" ca="1" si="90"/>
        <v>0</v>
      </c>
      <c r="M358" s="107"/>
      <c r="N358" s="116">
        <f t="shared" ca="1" si="91"/>
        <v>0</v>
      </c>
      <c r="O358" s="116">
        <f t="shared" ca="1" si="92"/>
        <v>0</v>
      </c>
      <c r="P358" s="116">
        <f t="shared" ca="1" si="93"/>
        <v>0</v>
      </c>
      <c r="Q358" s="116">
        <f t="shared" ca="1" si="94"/>
        <v>0</v>
      </c>
      <c r="R358" s="116">
        <f t="shared" ca="1" si="95"/>
        <v>0</v>
      </c>
      <c r="S358" s="116">
        <f t="shared" ca="1" si="96"/>
        <v>0</v>
      </c>
      <c r="T358" s="116">
        <f t="shared" ca="1" si="97"/>
        <v>0</v>
      </c>
      <c r="U358" s="116">
        <f t="shared" ca="1" si="98"/>
        <v>0</v>
      </c>
      <c r="W358" s="81"/>
      <c r="X358" s="81"/>
      <c r="Y358" s="81"/>
      <c r="Z358" s="81"/>
      <c r="AA358" s="81"/>
      <c r="AB358" s="81"/>
      <c r="AE358" s="81"/>
      <c r="AF358" s="80"/>
      <c r="AG358" s="81"/>
      <c r="AH358" s="81"/>
      <c r="AI358" s="81"/>
      <c r="AJ358" s="81"/>
    </row>
    <row r="359" spans="1:36" ht="12" customHeight="1" x14ac:dyDescent="0.25">
      <c r="A359" s="103" t="s">
        <v>1214</v>
      </c>
      <c r="B359" s="104">
        <v>30.9</v>
      </c>
      <c r="C359" s="115">
        <f>IF(ISNUMBER(SUMIF(REGION!$B$5:$B$356,'REGION INN'!$B359,REGION!$Z$5:$Z$356)),SUMIF(REGION!$B$5:$B$356,'REGION INN'!$B359,REGION!$Z$5:$Z$356),0)</f>
        <v>0</v>
      </c>
      <c r="D359" s="107">
        <f t="shared" ca="1" si="83"/>
        <v>0</v>
      </c>
      <c r="E359" s="107">
        <f t="shared" ca="1" si="84"/>
        <v>0</v>
      </c>
      <c r="F359" s="107">
        <f t="shared" ca="1" si="85"/>
        <v>0</v>
      </c>
      <c r="G359" s="107">
        <f t="shared" ca="1" si="86"/>
        <v>0</v>
      </c>
      <c r="H359" s="115">
        <f>IF(ISNUMBER(SUMIF(REGION!$B$5:$B$356,'REGION INN'!$B359,REGION!$AR$5:$AR$356)),SUMIF(REGION!$B$5:$B$356,'REGION INN'!$B359,REGION!$AR$5:$AR$356),0)</f>
        <v>1</v>
      </c>
      <c r="I359" s="107">
        <f t="shared" ca="1" si="87"/>
        <v>0</v>
      </c>
      <c r="J359" s="107">
        <f t="shared" ca="1" si="88"/>
        <v>0</v>
      </c>
      <c r="K359" s="107">
        <f t="shared" ca="1" si="89"/>
        <v>0</v>
      </c>
      <c r="L359" s="107">
        <f t="shared" ca="1" si="90"/>
        <v>0</v>
      </c>
      <c r="M359" s="107"/>
      <c r="N359" s="116">
        <f t="shared" ca="1" si="91"/>
        <v>0</v>
      </c>
      <c r="O359" s="116">
        <f t="shared" ca="1" si="92"/>
        <v>0</v>
      </c>
      <c r="P359" s="116">
        <f t="shared" ca="1" si="93"/>
        <v>0</v>
      </c>
      <c r="Q359" s="116">
        <f t="shared" ca="1" si="94"/>
        <v>0</v>
      </c>
      <c r="R359" s="116">
        <f t="shared" ca="1" si="95"/>
        <v>0</v>
      </c>
      <c r="S359" s="116">
        <f t="shared" ca="1" si="96"/>
        <v>0</v>
      </c>
      <c r="T359" s="116">
        <f t="shared" ca="1" si="97"/>
        <v>0</v>
      </c>
      <c r="U359" s="116">
        <f t="shared" ca="1" si="98"/>
        <v>0</v>
      </c>
      <c r="W359" s="81"/>
      <c r="X359" s="81"/>
      <c r="Y359" s="81"/>
      <c r="Z359" s="81"/>
      <c r="AA359" s="81"/>
      <c r="AB359" s="81"/>
      <c r="AE359" s="81"/>
      <c r="AF359" s="80"/>
      <c r="AG359" s="81"/>
      <c r="AH359" s="81"/>
      <c r="AI359" s="81"/>
      <c r="AJ359" s="81"/>
    </row>
    <row r="360" spans="1:36" ht="12" customHeight="1" x14ac:dyDescent="0.25">
      <c r="A360" s="103" t="s">
        <v>2024</v>
      </c>
      <c r="B360" s="104">
        <v>30.92</v>
      </c>
      <c r="C360" s="115">
        <f>IF(ISNUMBER(SUMIF(REGION!$B$5:$B$356,'REGION INN'!$B360,REGION!$Z$5:$Z$356)),SUMIF(REGION!$B$5:$B$356,'REGION INN'!$B360,REGION!$Z$5:$Z$356),0)</f>
        <v>0</v>
      </c>
      <c r="D360" s="107">
        <f t="shared" ca="1" si="83"/>
        <v>0</v>
      </c>
      <c r="E360" s="107">
        <f t="shared" ca="1" si="84"/>
        <v>0</v>
      </c>
      <c r="F360" s="107">
        <f t="shared" ca="1" si="85"/>
        <v>0</v>
      </c>
      <c r="G360" s="107">
        <f t="shared" ca="1" si="86"/>
        <v>0</v>
      </c>
      <c r="H360" s="115">
        <f>IF(ISNUMBER(SUMIF(REGION!$B$5:$B$356,'REGION INN'!$B360,REGION!$AR$5:$AR$356)),SUMIF(REGION!$B$5:$B$356,'REGION INN'!$B360,REGION!$AR$5:$AR$356),0)</f>
        <v>0</v>
      </c>
      <c r="I360" s="107">
        <f t="shared" ca="1" si="87"/>
        <v>0</v>
      </c>
      <c r="J360" s="107">
        <f t="shared" ca="1" si="88"/>
        <v>0</v>
      </c>
      <c r="K360" s="107">
        <f t="shared" ca="1" si="89"/>
        <v>0</v>
      </c>
      <c r="L360" s="107">
        <f t="shared" ca="1" si="90"/>
        <v>0</v>
      </c>
      <c r="M360" s="107"/>
      <c r="N360" s="116">
        <f t="shared" ca="1" si="91"/>
        <v>0</v>
      </c>
      <c r="O360" s="116">
        <f t="shared" ca="1" si="92"/>
        <v>0</v>
      </c>
      <c r="P360" s="116">
        <f t="shared" ca="1" si="93"/>
        <v>0</v>
      </c>
      <c r="Q360" s="116">
        <f t="shared" ca="1" si="94"/>
        <v>0</v>
      </c>
      <c r="R360" s="116">
        <f t="shared" ca="1" si="95"/>
        <v>0</v>
      </c>
      <c r="S360" s="116">
        <f t="shared" ca="1" si="96"/>
        <v>0</v>
      </c>
      <c r="T360" s="116">
        <f t="shared" ca="1" si="97"/>
        <v>0</v>
      </c>
      <c r="U360" s="116">
        <f t="shared" ca="1" si="98"/>
        <v>0</v>
      </c>
      <c r="W360" s="81"/>
      <c r="X360" s="81"/>
      <c r="Y360" s="81"/>
      <c r="Z360" s="81"/>
      <c r="AA360" s="81"/>
      <c r="AB360" s="81"/>
      <c r="AE360" s="81"/>
      <c r="AF360" s="80"/>
      <c r="AG360" s="81"/>
      <c r="AH360" s="81"/>
      <c r="AI360" s="81"/>
      <c r="AJ360" s="81"/>
    </row>
    <row r="361" spans="1:36" ht="12" customHeight="1" x14ac:dyDescent="0.25">
      <c r="A361" s="103" t="s">
        <v>2026</v>
      </c>
      <c r="B361" s="104">
        <v>30.99</v>
      </c>
      <c r="C361" s="115">
        <f>IF(ISNUMBER(SUMIF(REGION!$B$5:$B$356,'REGION INN'!$B361,REGION!$Z$5:$Z$356)),SUMIF(REGION!$B$5:$B$356,'REGION INN'!$B361,REGION!$Z$5:$Z$356),0)</f>
        <v>0</v>
      </c>
      <c r="D361" s="107">
        <f t="shared" ca="1" si="83"/>
        <v>0</v>
      </c>
      <c r="E361" s="107">
        <f t="shared" ca="1" si="84"/>
        <v>0</v>
      </c>
      <c r="F361" s="107">
        <f t="shared" ca="1" si="85"/>
        <v>0</v>
      </c>
      <c r="G361" s="107">
        <f t="shared" ca="1" si="86"/>
        <v>0</v>
      </c>
      <c r="H361" s="115">
        <f>IF(ISNUMBER(SUMIF(REGION!$B$5:$B$356,'REGION INN'!$B361,REGION!$AR$5:$AR$356)),SUMIF(REGION!$B$5:$B$356,'REGION INN'!$B361,REGION!$AR$5:$AR$356),0)</f>
        <v>0</v>
      </c>
      <c r="I361" s="107">
        <f t="shared" ca="1" si="87"/>
        <v>0</v>
      </c>
      <c r="J361" s="107">
        <f t="shared" ca="1" si="88"/>
        <v>0</v>
      </c>
      <c r="K361" s="107">
        <f t="shared" ca="1" si="89"/>
        <v>0</v>
      </c>
      <c r="L361" s="107">
        <f t="shared" ca="1" si="90"/>
        <v>0</v>
      </c>
      <c r="M361" s="107"/>
      <c r="N361" s="116">
        <f t="shared" ca="1" si="91"/>
        <v>0</v>
      </c>
      <c r="O361" s="116">
        <f t="shared" ca="1" si="92"/>
        <v>0</v>
      </c>
      <c r="P361" s="116">
        <f t="shared" ca="1" si="93"/>
        <v>0</v>
      </c>
      <c r="Q361" s="116">
        <f t="shared" ca="1" si="94"/>
        <v>0</v>
      </c>
      <c r="R361" s="116">
        <f t="shared" ca="1" si="95"/>
        <v>0</v>
      </c>
      <c r="S361" s="116">
        <f t="shared" ca="1" si="96"/>
        <v>0</v>
      </c>
      <c r="T361" s="116">
        <f t="shared" ca="1" si="97"/>
        <v>0</v>
      </c>
      <c r="U361" s="116">
        <f t="shared" ca="1" si="98"/>
        <v>0</v>
      </c>
      <c r="W361" s="81"/>
      <c r="X361" s="81"/>
      <c r="Y361" s="81"/>
      <c r="Z361" s="81"/>
      <c r="AA361" s="81"/>
      <c r="AB361" s="81"/>
      <c r="AE361" s="81"/>
      <c r="AF361" s="80"/>
      <c r="AG361" s="81"/>
      <c r="AH361" s="81"/>
      <c r="AI361" s="81"/>
      <c r="AJ361" s="81"/>
    </row>
    <row r="362" spans="1:36" ht="12" customHeight="1" x14ac:dyDescent="0.25">
      <c r="A362" s="103" t="s">
        <v>2047</v>
      </c>
      <c r="B362" s="104" t="s">
        <v>2048</v>
      </c>
      <c r="C362" s="115">
        <f>IF(ISNUMBER(SUMIF(REGION!$B$5:$B$356,'REGION INN'!$B362,REGION!$Z$5:$Z$356)),SUMIF(REGION!$B$5:$B$356,'REGION INN'!$B362,REGION!$Z$5:$Z$356),0)</f>
        <v>0</v>
      </c>
      <c r="D362" s="107">
        <f t="shared" ca="1" si="83"/>
        <v>0</v>
      </c>
      <c r="E362" s="107">
        <f t="shared" ca="1" si="84"/>
        <v>0</v>
      </c>
      <c r="F362" s="107">
        <f t="shared" ca="1" si="85"/>
        <v>0</v>
      </c>
      <c r="G362" s="107">
        <f t="shared" ca="1" si="86"/>
        <v>0</v>
      </c>
      <c r="H362" s="115">
        <f>IF(ISNUMBER(SUMIF(REGION!$B$5:$B$356,'REGION INN'!$B362,REGION!$AR$5:$AR$356)),SUMIF(REGION!$B$5:$B$356,'REGION INN'!$B362,REGION!$AR$5:$AR$356),0)</f>
        <v>0</v>
      </c>
      <c r="I362" s="107">
        <f t="shared" ca="1" si="87"/>
        <v>0</v>
      </c>
      <c r="J362" s="107">
        <f t="shared" ca="1" si="88"/>
        <v>0</v>
      </c>
      <c r="K362" s="107">
        <f t="shared" ca="1" si="89"/>
        <v>0</v>
      </c>
      <c r="L362" s="107">
        <f t="shared" ca="1" si="90"/>
        <v>0</v>
      </c>
      <c r="M362" s="107"/>
      <c r="N362" s="116">
        <f t="shared" ca="1" si="91"/>
        <v>0</v>
      </c>
      <c r="O362" s="116">
        <f t="shared" ca="1" si="92"/>
        <v>0</v>
      </c>
      <c r="P362" s="116">
        <f t="shared" ca="1" si="93"/>
        <v>0</v>
      </c>
      <c r="Q362" s="116">
        <f t="shared" ca="1" si="94"/>
        <v>0</v>
      </c>
      <c r="R362" s="116">
        <f t="shared" ca="1" si="95"/>
        <v>0</v>
      </c>
      <c r="S362" s="116">
        <f t="shared" ca="1" si="96"/>
        <v>0</v>
      </c>
      <c r="T362" s="116">
        <f t="shared" ca="1" si="97"/>
        <v>0</v>
      </c>
      <c r="U362" s="116">
        <f t="shared" ca="1" si="98"/>
        <v>0</v>
      </c>
      <c r="W362" s="81"/>
      <c r="X362" s="81"/>
      <c r="Y362" s="81"/>
      <c r="Z362" s="81"/>
      <c r="AA362" s="81"/>
      <c r="AB362" s="81"/>
      <c r="AE362" s="81"/>
      <c r="AF362" s="80"/>
      <c r="AG362" s="81"/>
      <c r="AH362" s="81"/>
      <c r="AI362" s="81"/>
      <c r="AJ362" s="81"/>
    </row>
    <row r="363" spans="1:36" ht="12" customHeight="1" x14ac:dyDescent="0.25">
      <c r="A363" s="103" t="s">
        <v>1215</v>
      </c>
      <c r="B363" s="104">
        <v>31</v>
      </c>
      <c r="C363" s="115">
        <f>IF(ISNUMBER(SUMIF(REGION!$B$5:$B$356,'REGION INN'!$B363,REGION!$Z$5:$Z$356)),SUMIF(REGION!$B$5:$B$356,'REGION INN'!$B363,REGION!$Z$5:$Z$356),0)</f>
        <v>28</v>
      </c>
      <c r="D363" s="107">
        <f t="shared" ca="1" si="83"/>
        <v>40</v>
      </c>
      <c r="E363" s="107">
        <f t="shared" ca="1" si="84"/>
        <v>20</v>
      </c>
      <c r="F363" s="107">
        <f t="shared" ca="1" si="85"/>
        <v>20</v>
      </c>
      <c r="G363" s="107">
        <f t="shared" ca="1" si="86"/>
        <v>60</v>
      </c>
      <c r="H363" s="115">
        <f>IF(ISNUMBER(SUMIF(REGION!$B$5:$B$356,'REGION INN'!$B363,REGION!$AR$5:$AR$356)),SUMIF(REGION!$B$5:$B$356,'REGION INN'!$B363,REGION!$AR$5:$AR$356),0)</f>
        <v>29</v>
      </c>
      <c r="I363" s="107">
        <f t="shared" ca="1" si="87"/>
        <v>40</v>
      </c>
      <c r="J363" s="107">
        <f t="shared" ca="1" si="88"/>
        <v>20</v>
      </c>
      <c r="K363" s="107">
        <f t="shared" ca="1" si="89"/>
        <v>20</v>
      </c>
      <c r="L363" s="107">
        <f t="shared" ca="1" si="90"/>
        <v>0</v>
      </c>
      <c r="M363" s="107"/>
      <c r="N363" s="116">
        <f t="shared" ca="1" si="91"/>
        <v>11.200000000000001</v>
      </c>
      <c r="O363" s="116">
        <f t="shared" ca="1" si="92"/>
        <v>5.6000000000000005</v>
      </c>
      <c r="P363" s="116">
        <f t="shared" ca="1" si="93"/>
        <v>5.6000000000000005</v>
      </c>
      <c r="Q363" s="116">
        <f t="shared" ca="1" si="94"/>
        <v>16.8</v>
      </c>
      <c r="R363" s="116">
        <f t="shared" ca="1" si="95"/>
        <v>11.600000000000001</v>
      </c>
      <c r="S363" s="116">
        <f t="shared" ca="1" si="96"/>
        <v>5.8000000000000007</v>
      </c>
      <c r="T363" s="116">
        <f t="shared" ca="1" si="97"/>
        <v>5.8000000000000007</v>
      </c>
      <c r="U363" s="116">
        <f t="shared" ca="1" si="98"/>
        <v>0</v>
      </c>
      <c r="W363" s="81"/>
      <c r="X363" s="81"/>
      <c r="Y363" s="81"/>
      <c r="Z363" s="81"/>
      <c r="AA363" s="81"/>
      <c r="AB363" s="81"/>
      <c r="AE363" s="81"/>
      <c r="AF363" s="80"/>
      <c r="AG363" s="81"/>
      <c r="AH363" s="81"/>
      <c r="AI363" s="81"/>
      <c r="AJ363" s="81"/>
    </row>
    <row r="364" spans="1:36" ht="12" customHeight="1" x14ac:dyDescent="0.25">
      <c r="A364" s="103" t="s">
        <v>1215</v>
      </c>
      <c r="B364" s="104">
        <v>31</v>
      </c>
      <c r="C364" s="115">
        <f>IF(ISNUMBER(SUMIF(REGION!$B$5:$B$356,'REGION INN'!$B364,REGION!$Z$5:$Z$356)),SUMIF(REGION!$B$5:$B$356,'REGION INN'!$B364,REGION!$Z$5:$Z$356),0)</f>
        <v>28</v>
      </c>
      <c r="D364" s="107">
        <f t="shared" ca="1" si="83"/>
        <v>40</v>
      </c>
      <c r="E364" s="107">
        <f t="shared" ca="1" si="84"/>
        <v>20</v>
      </c>
      <c r="F364" s="107">
        <f t="shared" ca="1" si="85"/>
        <v>20</v>
      </c>
      <c r="G364" s="107">
        <f t="shared" ca="1" si="86"/>
        <v>60</v>
      </c>
      <c r="H364" s="115">
        <f>IF(ISNUMBER(SUMIF(REGION!$B$5:$B$356,'REGION INN'!$B364,REGION!$AR$5:$AR$356)),SUMIF(REGION!$B$5:$B$356,'REGION INN'!$B364,REGION!$AR$5:$AR$356),0)</f>
        <v>29</v>
      </c>
      <c r="I364" s="107">
        <f t="shared" ca="1" si="87"/>
        <v>40</v>
      </c>
      <c r="J364" s="107">
        <f t="shared" ca="1" si="88"/>
        <v>20</v>
      </c>
      <c r="K364" s="107">
        <f t="shared" ca="1" si="89"/>
        <v>20</v>
      </c>
      <c r="L364" s="107">
        <f t="shared" ca="1" si="90"/>
        <v>0</v>
      </c>
      <c r="M364" s="107"/>
      <c r="N364" s="116">
        <f t="shared" ca="1" si="91"/>
        <v>11.200000000000001</v>
      </c>
      <c r="O364" s="116">
        <f t="shared" ca="1" si="92"/>
        <v>5.6000000000000005</v>
      </c>
      <c r="P364" s="116">
        <f t="shared" ca="1" si="93"/>
        <v>5.6000000000000005</v>
      </c>
      <c r="Q364" s="116">
        <f t="shared" ca="1" si="94"/>
        <v>16.8</v>
      </c>
      <c r="R364" s="116">
        <f t="shared" ca="1" si="95"/>
        <v>11.600000000000001</v>
      </c>
      <c r="S364" s="116">
        <f t="shared" ca="1" si="96"/>
        <v>5.8000000000000007</v>
      </c>
      <c r="T364" s="116">
        <f t="shared" ca="1" si="97"/>
        <v>5.8000000000000007</v>
      </c>
      <c r="U364" s="116">
        <f t="shared" ca="1" si="98"/>
        <v>0</v>
      </c>
      <c r="W364" s="81"/>
      <c r="X364" s="81"/>
      <c r="Y364" s="81"/>
      <c r="Z364" s="81"/>
      <c r="AA364" s="81"/>
      <c r="AB364" s="81"/>
      <c r="AE364" s="81"/>
      <c r="AF364" s="80"/>
      <c r="AG364" s="81"/>
      <c r="AH364" s="81"/>
      <c r="AI364" s="81"/>
      <c r="AJ364" s="81"/>
    </row>
    <row r="365" spans="1:36" ht="12" customHeight="1" x14ac:dyDescent="0.25">
      <c r="A365" s="103" t="s">
        <v>2031</v>
      </c>
      <c r="B365" s="104">
        <v>31.01</v>
      </c>
      <c r="C365" s="115">
        <f>IF(ISNUMBER(SUMIF(REGION!$B$5:$B$356,'REGION INN'!$B365,REGION!$Z$5:$Z$356)),SUMIF(REGION!$B$5:$B$356,'REGION INN'!$B365,REGION!$Z$5:$Z$356),0)</f>
        <v>0</v>
      </c>
      <c r="D365" s="107">
        <f t="shared" ca="1" si="83"/>
        <v>50</v>
      </c>
      <c r="E365" s="107">
        <f t="shared" ca="1" si="84"/>
        <v>0</v>
      </c>
      <c r="F365" s="107">
        <f t="shared" ca="1" si="85"/>
        <v>0</v>
      </c>
      <c r="G365" s="107">
        <f t="shared" ca="1" si="86"/>
        <v>0</v>
      </c>
      <c r="H365" s="115">
        <f>IF(ISNUMBER(SUMIF(REGION!$B$5:$B$356,'REGION INN'!$B365,REGION!$AR$5:$AR$356)),SUMIF(REGION!$B$5:$B$356,'REGION INN'!$B365,REGION!$AR$5:$AR$356),0)</f>
        <v>0</v>
      </c>
      <c r="I365" s="107">
        <f t="shared" ca="1" si="87"/>
        <v>50</v>
      </c>
      <c r="J365" s="107">
        <f t="shared" ca="1" si="88"/>
        <v>0</v>
      </c>
      <c r="K365" s="107">
        <f t="shared" ca="1" si="89"/>
        <v>0</v>
      </c>
      <c r="L365" s="107">
        <f t="shared" ca="1" si="90"/>
        <v>0</v>
      </c>
      <c r="M365" s="107"/>
      <c r="N365" s="116">
        <f t="shared" ca="1" si="91"/>
        <v>0</v>
      </c>
      <c r="O365" s="116">
        <f t="shared" ca="1" si="92"/>
        <v>0</v>
      </c>
      <c r="P365" s="116">
        <f t="shared" ca="1" si="93"/>
        <v>0</v>
      </c>
      <c r="Q365" s="116">
        <f t="shared" ca="1" si="94"/>
        <v>0</v>
      </c>
      <c r="R365" s="116">
        <f t="shared" ca="1" si="95"/>
        <v>0</v>
      </c>
      <c r="S365" s="116">
        <f t="shared" ca="1" si="96"/>
        <v>0</v>
      </c>
      <c r="T365" s="116">
        <f t="shared" ca="1" si="97"/>
        <v>0</v>
      </c>
      <c r="U365" s="116">
        <f t="shared" ca="1" si="98"/>
        <v>0</v>
      </c>
      <c r="W365" s="81"/>
      <c r="X365" s="81"/>
      <c r="Y365" s="81"/>
      <c r="Z365" s="81"/>
      <c r="AA365" s="81"/>
      <c r="AB365" s="81"/>
      <c r="AE365" s="81"/>
      <c r="AF365" s="80"/>
      <c r="AG365" s="81"/>
      <c r="AH365" s="81"/>
      <c r="AI365" s="81"/>
      <c r="AJ365" s="81"/>
    </row>
    <row r="366" spans="1:36" ht="12" customHeight="1" x14ac:dyDescent="0.25">
      <c r="A366" s="103" t="s">
        <v>2019</v>
      </c>
      <c r="B366" s="104">
        <v>31.02</v>
      </c>
      <c r="C366" s="115">
        <f>IF(ISNUMBER(SUMIF(REGION!$B$5:$B$356,'REGION INN'!$B366,REGION!$Z$5:$Z$356)),SUMIF(REGION!$B$5:$B$356,'REGION INN'!$B366,REGION!$Z$5:$Z$356),0)</f>
        <v>0</v>
      </c>
      <c r="D366" s="107">
        <f t="shared" ca="1" si="83"/>
        <v>0</v>
      </c>
      <c r="E366" s="107">
        <f t="shared" ca="1" si="84"/>
        <v>0</v>
      </c>
      <c r="F366" s="107">
        <f t="shared" ca="1" si="85"/>
        <v>0</v>
      </c>
      <c r="G366" s="107">
        <f t="shared" ca="1" si="86"/>
        <v>0</v>
      </c>
      <c r="H366" s="115">
        <f>IF(ISNUMBER(SUMIF(REGION!$B$5:$B$356,'REGION INN'!$B366,REGION!$AR$5:$AR$356)),SUMIF(REGION!$B$5:$B$356,'REGION INN'!$B366,REGION!$AR$5:$AR$356),0)</f>
        <v>0</v>
      </c>
      <c r="I366" s="107">
        <f t="shared" ca="1" si="87"/>
        <v>0</v>
      </c>
      <c r="J366" s="107">
        <f t="shared" ca="1" si="88"/>
        <v>0</v>
      </c>
      <c r="K366" s="107">
        <f t="shared" ca="1" si="89"/>
        <v>0</v>
      </c>
      <c r="L366" s="107">
        <f t="shared" ca="1" si="90"/>
        <v>0</v>
      </c>
      <c r="M366" s="107"/>
      <c r="N366" s="116">
        <f t="shared" ca="1" si="91"/>
        <v>0</v>
      </c>
      <c r="O366" s="116">
        <f t="shared" ca="1" si="92"/>
        <v>0</v>
      </c>
      <c r="P366" s="116">
        <f t="shared" ca="1" si="93"/>
        <v>0</v>
      </c>
      <c r="Q366" s="116">
        <f t="shared" ca="1" si="94"/>
        <v>0</v>
      </c>
      <c r="R366" s="116">
        <f t="shared" ca="1" si="95"/>
        <v>0</v>
      </c>
      <c r="S366" s="116">
        <f t="shared" ca="1" si="96"/>
        <v>0</v>
      </c>
      <c r="T366" s="116">
        <f t="shared" ca="1" si="97"/>
        <v>0</v>
      </c>
      <c r="U366" s="116">
        <f t="shared" ca="1" si="98"/>
        <v>0</v>
      </c>
      <c r="W366" s="81"/>
      <c r="X366" s="81"/>
      <c r="Y366" s="81"/>
      <c r="Z366" s="81"/>
      <c r="AA366" s="81"/>
      <c r="AB366" s="81"/>
      <c r="AE366" s="81"/>
      <c r="AF366" s="80"/>
      <c r="AG366" s="81"/>
      <c r="AH366" s="81"/>
      <c r="AI366" s="81"/>
      <c r="AJ366" s="81"/>
    </row>
    <row r="367" spans="1:36" ht="12" customHeight="1" x14ac:dyDescent="0.25">
      <c r="A367" s="103" t="s">
        <v>2021</v>
      </c>
      <c r="B367" s="104">
        <v>31.03</v>
      </c>
      <c r="C367" s="115">
        <f>IF(ISNUMBER(SUMIF(REGION!$B$5:$B$356,'REGION INN'!$B367,REGION!$Z$5:$Z$356)),SUMIF(REGION!$B$5:$B$356,'REGION INN'!$B367,REGION!$Z$5:$Z$356),0)</f>
        <v>0</v>
      </c>
      <c r="D367" s="107">
        <f t="shared" ca="1" si="83"/>
        <v>0</v>
      </c>
      <c r="E367" s="107">
        <f t="shared" ca="1" si="84"/>
        <v>0</v>
      </c>
      <c r="F367" s="107">
        <f t="shared" ca="1" si="85"/>
        <v>0</v>
      </c>
      <c r="G367" s="107">
        <f t="shared" ca="1" si="86"/>
        <v>100</v>
      </c>
      <c r="H367" s="115">
        <f>IF(ISNUMBER(SUMIF(REGION!$B$5:$B$356,'REGION INN'!$B367,REGION!$AR$5:$AR$356)),SUMIF(REGION!$B$5:$B$356,'REGION INN'!$B367,REGION!$AR$5:$AR$356),0)</f>
        <v>0</v>
      </c>
      <c r="I367" s="107">
        <f t="shared" ca="1" si="87"/>
        <v>0</v>
      </c>
      <c r="J367" s="107">
        <f t="shared" ca="1" si="88"/>
        <v>0</v>
      </c>
      <c r="K367" s="107">
        <f t="shared" ca="1" si="89"/>
        <v>0</v>
      </c>
      <c r="L367" s="107">
        <f t="shared" ca="1" si="90"/>
        <v>0</v>
      </c>
      <c r="M367" s="107"/>
      <c r="N367" s="116">
        <f t="shared" ca="1" si="91"/>
        <v>0</v>
      </c>
      <c r="O367" s="116">
        <f t="shared" ca="1" si="92"/>
        <v>0</v>
      </c>
      <c r="P367" s="116">
        <f t="shared" ca="1" si="93"/>
        <v>0</v>
      </c>
      <c r="Q367" s="116">
        <f t="shared" ca="1" si="94"/>
        <v>0</v>
      </c>
      <c r="R367" s="116">
        <f t="shared" ca="1" si="95"/>
        <v>0</v>
      </c>
      <c r="S367" s="116">
        <f t="shared" ca="1" si="96"/>
        <v>0</v>
      </c>
      <c r="T367" s="116">
        <f t="shared" ca="1" si="97"/>
        <v>0</v>
      </c>
      <c r="U367" s="116">
        <f t="shared" ca="1" si="98"/>
        <v>0</v>
      </c>
      <c r="W367" s="81"/>
      <c r="X367" s="81"/>
      <c r="Y367" s="81"/>
      <c r="Z367" s="81"/>
      <c r="AA367" s="81"/>
      <c r="AB367" s="81"/>
      <c r="AE367" s="81"/>
      <c r="AF367" s="80"/>
      <c r="AG367" s="81"/>
      <c r="AH367" s="81"/>
      <c r="AI367" s="81"/>
      <c r="AJ367" s="81"/>
    </row>
    <row r="368" spans="1:36" ht="12" customHeight="1" x14ac:dyDescent="0.25">
      <c r="A368" s="103" t="s">
        <v>2023</v>
      </c>
      <c r="B368" s="104">
        <v>31.09</v>
      </c>
      <c r="C368" s="115">
        <f>IF(ISNUMBER(SUMIF(REGION!$B$5:$B$356,'REGION INN'!$B368,REGION!$Z$5:$Z$356)),SUMIF(REGION!$B$5:$B$356,'REGION INN'!$B368,REGION!$Z$5:$Z$356),0)</f>
        <v>0</v>
      </c>
      <c r="D368" s="107">
        <f t="shared" ca="1" si="83"/>
        <v>16.666666666666664</v>
      </c>
      <c r="E368" s="107">
        <f t="shared" ca="1" si="84"/>
        <v>16.666666666666664</v>
      </c>
      <c r="F368" s="107">
        <f t="shared" ca="1" si="85"/>
        <v>16.666666666666664</v>
      </c>
      <c r="G368" s="107">
        <f t="shared" ca="1" si="86"/>
        <v>33.333333333333329</v>
      </c>
      <c r="H368" s="115">
        <f>IF(ISNUMBER(SUMIF(REGION!$B$5:$B$356,'REGION INN'!$B368,REGION!$AR$5:$AR$356)),SUMIF(REGION!$B$5:$B$356,'REGION INN'!$B368,REGION!$AR$5:$AR$356),0)</f>
        <v>0</v>
      </c>
      <c r="I368" s="107">
        <f t="shared" ca="1" si="87"/>
        <v>16.666666666666664</v>
      </c>
      <c r="J368" s="107">
        <f t="shared" ca="1" si="88"/>
        <v>16.666666666666664</v>
      </c>
      <c r="K368" s="107">
        <f t="shared" ca="1" si="89"/>
        <v>16.666666666666664</v>
      </c>
      <c r="L368" s="107">
        <f t="shared" ca="1" si="90"/>
        <v>0</v>
      </c>
      <c r="M368" s="107"/>
      <c r="N368" s="116">
        <f t="shared" ca="1" si="91"/>
        <v>0</v>
      </c>
      <c r="O368" s="116">
        <f t="shared" ca="1" si="92"/>
        <v>0</v>
      </c>
      <c r="P368" s="116">
        <f t="shared" ca="1" si="93"/>
        <v>0</v>
      </c>
      <c r="Q368" s="116">
        <f t="shared" ca="1" si="94"/>
        <v>0</v>
      </c>
      <c r="R368" s="116">
        <f t="shared" ca="1" si="95"/>
        <v>0</v>
      </c>
      <c r="S368" s="116">
        <f t="shared" ca="1" si="96"/>
        <v>0</v>
      </c>
      <c r="T368" s="116">
        <f t="shared" ca="1" si="97"/>
        <v>0</v>
      </c>
      <c r="U368" s="116">
        <f t="shared" ca="1" si="98"/>
        <v>0</v>
      </c>
      <c r="W368" s="81"/>
      <c r="X368" s="81"/>
      <c r="Y368" s="81"/>
      <c r="Z368" s="81"/>
      <c r="AA368" s="81"/>
      <c r="AB368" s="81"/>
      <c r="AE368" s="81"/>
      <c r="AF368" s="80"/>
      <c r="AG368" s="81"/>
      <c r="AH368" s="81"/>
      <c r="AI368" s="81"/>
      <c r="AJ368" s="81"/>
    </row>
    <row r="369" spans="1:36" ht="12" customHeight="1" x14ac:dyDescent="0.25">
      <c r="A369" s="103" t="s">
        <v>1216</v>
      </c>
      <c r="B369" s="104">
        <v>32</v>
      </c>
      <c r="C369" s="115">
        <f>IF(ISNUMBER(SUMIF(REGION!$B$5:$B$356,'REGION INN'!$B369,REGION!$Z$5:$Z$356)),SUMIF(REGION!$B$5:$B$356,'REGION INN'!$B369,REGION!$Z$5:$Z$356),0)</f>
        <v>16</v>
      </c>
      <c r="D369" s="107">
        <f t="shared" ca="1" si="83"/>
        <v>0</v>
      </c>
      <c r="E369" s="107">
        <f t="shared" ca="1" si="84"/>
        <v>0</v>
      </c>
      <c r="F369" s="107">
        <f t="shared" ca="1" si="85"/>
        <v>0</v>
      </c>
      <c r="G369" s="107">
        <f t="shared" ca="1" si="86"/>
        <v>11.111111111111111</v>
      </c>
      <c r="H369" s="115">
        <f>IF(ISNUMBER(SUMIF(REGION!$B$5:$B$356,'REGION INN'!$B369,REGION!$AR$5:$AR$356)),SUMIF(REGION!$B$5:$B$356,'REGION INN'!$B369,REGION!$AR$5:$AR$356),0)</f>
        <v>12</v>
      </c>
      <c r="I369" s="107">
        <f t="shared" ca="1" si="87"/>
        <v>11.111111111111111</v>
      </c>
      <c r="J369" s="107">
        <f t="shared" ca="1" si="88"/>
        <v>11.111111111111111</v>
      </c>
      <c r="K369" s="107">
        <f t="shared" ca="1" si="89"/>
        <v>11.111111111111111</v>
      </c>
      <c r="L369" s="107">
        <f t="shared" ca="1" si="90"/>
        <v>22.222222222222221</v>
      </c>
      <c r="M369" s="107"/>
      <c r="N369" s="116">
        <f t="shared" ca="1" si="91"/>
        <v>0</v>
      </c>
      <c r="O369" s="116">
        <f t="shared" ca="1" si="92"/>
        <v>0</v>
      </c>
      <c r="P369" s="116">
        <f t="shared" ca="1" si="93"/>
        <v>0</v>
      </c>
      <c r="Q369" s="116">
        <f t="shared" ca="1" si="94"/>
        <v>1.7777777777777777</v>
      </c>
      <c r="R369" s="116">
        <f t="shared" ca="1" si="95"/>
        <v>1.3333333333333333</v>
      </c>
      <c r="S369" s="116">
        <f t="shared" ca="1" si="96"/>
        <v>1.3333333333333333</v>
      </c>
      <c r="T369" s="116">
        <f t="shared" ca="1" si="97"/>
        <v>1.3333333333333333</v>
      </c>
      <c r="U369" s="116">
        <f t="shared" ca="1" si="98"/>
        <v>2.6666666666666665</v>
      </c>
      <c r="W369" s="81"/>
      <c r="X369" s="81"/>
      <c r="Y369" s="81"/>
      <c r="Z369" s="81"/>
      <c r="AA369" s="81"/>
      <c r="AB369" s="81"/>
      <c r="AE369" s="81"/>
      <c r="AF369" s="80"/>
      <c r="AG369" s="81"/>
      <c r="AH369" s="81"/>
      <c r="AI369" s="81"/>
      <c r="AJ369" s="81"/>
    </row>
    <row r="370" spans="1:36" ht="12" customHeight="1" x14ac:dyDescent="0.25">
      <c r="A370" s="103" t="s">
        <v>1217</v>
      </c>
      <c r="B370" s="104">
        <v>32.1</v>
      </c>
      <c r="C370" s="115">
        <f>IF(ISNUMBER(SUMIF(REGION!$B$5:$B$356,'REGION INN'!$B370,REGION!$Z$5:$Z$356)),SUMIF(REGION!$B$5:$B$356,'REGION INN'!$B370,REGION!$Z$5:$Z$356),0)</f>
        <v>1</v>
      </c>
      <c r="D370" s="107">
        <f t="shared" ca="1" si="83"/>
        <v>0</v>
      </c>
      <c r="E370" s="107">
        <f t="shared" ca="1" si="84"/>
        <v>0</v>
      </c>
      <c r="F370" s="107">
        <f t="shared" ca="1" si="85"/>
        <v>0</v>
      </c>
      <c r="G370" s="107">
        <f t="shared" ca="1" si="86"/>
        <v>0</v>
      </c>
      <c r="H370" s="115">
        <f>IF(ISNUMBER(SUMIF(REGION!$B$5:$B$356,'REGION INN'!$B370,REGION!$AR$5:$AR$356)),SUMIF(REGION!$B$5:$B$356,'REGION INN'!$B370,REGION!$AR$5:$AR$356),0)</f>
        <v>0</v>
      </c>
      <c r="I370" s="107">
        <f t="shared" ca="1" si="87"/>
        <v>0</v>
      </c>
      <c r="J370" s="107">
        <f t="shared" ca="1" si="88"/>
        <v>0</v>
      </c>
      <c r="K370" s="107">
        <f t="shared" ca="1" si="89"/>
        <v>0</v>
      </c>
      <c r="L370" s="107">
        <f t="shared" ca="1" si="90"/>
        <v>0</v>
      </c>
      <c r="M370" s="107"/>
      <c r="N370" s="116">
        <f t="shared" ca="1" si="91"/>
        <v>0</v>
      </c>
      <c r="O370" s="116">
        <f t="shared" ca="1" si="92"/>
        <v>0</v>
      </c>
      <c r="P370" s="116">
        <f t="shared" ca="1" si="93"/>
        <v>0</v>
      </c>
      <c r="Q370" s="116">
        <f t="shared" ca="1" si="94"/>
        <v>0</v>
      </c>
      <c r="R370" s="116">
        <f t="shared" ca="1" si="95"/>
        <v>0</v>
      </c>
      <c r="S370" s="116">
        <f t="shared" ca="1" si="96"/>
        <v>0</v>
      </c>
      <c r="T370" s="116">
        <f t="shared" ca="1" si="97"/>
        <v>0</v>
      </c>
      <c r="U370" s="116">
        <f t="shared" ca="1" si="98"/>
        <v>0</v>
      </c>
      <c r="W370" s="81"/>
      <c r="X370" s="81"/>
      <c r="Y370" s="81"/>
      <c r="Z370" s="81"/>
      <c r="AA370" s="81"/>
      <c r="AB370" s="81"/>
      <c r="AE370" s="81"/>
      <c r="AF370" s="80"/>
      <c r="AG370" s="81"/>
      <c r="AH370" s="81"/>
      <c r="AI370" s="81"/>
      <c r="AJ370" s="81"/>
    </row>
    <row r="371" spans="1:36" ht="12" customHeight="1" x14ac:dyDescent="0.25">
      <c r="A371" s="103" t="s">
        <v>2042</v>
      </c>
      <c r="B371" s="104">
        <v>32.11</v>
      </c>
      <c r="C371" s="115">
        <f>IF(ISNUMBER(SUMIF(REGION!$B$5:$B$356,'REGION INN'!$B371,REGION!$Z$5:$Z$356)),SUMIF(REGION!$B$5:$B$356,'REGION INN'!$B371,REGION!$Z$5:$Z$356),0)</f>
        <v>0</v>
      </c>
      <c r="D371" s="107">
        <f t="shared" ca="1" si="83"/>
        <v>0</v>
      </c>
      <c r="E371" s="107">
        <f t="shared" ca="1" si="84"/>
        <v>0</v>
      </c>
      <c r="F371" s="107">
        <f t="shared" ca="1" si="85"/>
        <v>0</v>
      </c>
      <c r="G371" s="107">
        <f t="shared" ca="1" si="86"/>
        <v>0</v>
      </c>
      <c r="H371" s="115">
        <f>IF(ISNUMBER(SUMIF(REGION!$B$5:$B$356,'REGION INN'!$B371,REGION!$AR$5:$AR$356)),SUMIF(REGION!$B$5:$B$356,'REGION INN'!$B371,REGION!$AR$5:$AR$356),0)</f>
        <v>0</v>
      </c>
      <c r="I371" s="107">
        <f t="shared" ca="1" si="87"/>
        <v>0</v>
      </c>
      <c r="J371" s="107">
        <f t="shared" ca="1" si="88"/>
        <v>0</v>
      </c>
      <c r="K371" s="107">
        <f t="shared" ca="1" si="89"/>
        <v>0</v>
      </c>
      <c r="L371" s="107">
        <f t="shared" ca="1" si="90"/>
        <v>0</v>
      </c>
      <c r="M371" s="107"/>
      <c r="N371" s="116">
        <f t="shared" ca="1" si="91"/>
        <v>0</v>
      </c>
      <c r="O371" s="116">
        <f t="shared" ca="1" si="92"/>
        <v>0</v>
      </c>
      <c r="P371" s="116">
        <f t="shared" ca="1" si="93"/>
        <v>0</v>
      </c>
      <c r="Q371" s="116">
        <f t="shared" ca="1" si="94"/>
        <v>0</v>
      </c>
      <c r="R371" s="116">
        <f t="shared" ca="1" si="95"/>
        <v>0</v>
      </c>
      <c r="S371" s="116">
        <f t="shared" ca="1" si="96"/>
        <v>0</v>
      </c>
      <c r="T371" s="116">
        <f t="shared" ca="1" si="97"/>
        <v>0</v>
      </c>
      <c r="U371" s="116">
        <f t="shared" ca="1" si="98"/>
        <v>0</v>
      </c>
      <c r="W371" s="81"/>
      <c r="X371" s="81"/>
      <c r="Y371" s="81"/>
      <c r="Z371" s="81"/>
      <c r="AA371" s="81"/>
      <c r="AB371" s="81"/>
      <c r="AE371" s="81"/>
      <c r="AF371" s="80"/>
      <c r="AG371" s="81"/>
      <c r="AH371" s="81"/>
      <c r="AI371" s="81"/>
      <c r="AJ371" s="81"/>
    </row>
    <row r="372" spans="1:36" ht="12" customHeight="1" x14ac:dyDescent="0.25">
      <c r="A372" s="103" t="s">
        <v>2038</v>
      </c>
      <c r="B372" s="104">
        <v>32.119999999999997</v>
      </c>
      <c r="C372" s="115">
        <f>IF(ISNUMBER(SUMIF(REGION!$B$5:$B$356,'REGION INN'!$B372,REGION!$Z$5:$Z$356)),SUMIF(REGION!$B$5:$B$356,'REGION INN'!$B372,REGION!$Z$5:$Z$356),0)</f>
        <v>0</v>
      </c>
      <c r="D372" s="107">
        <f t="shared" ca="1" si="83"/>
        <v>0</v>
      </c>
      <c r="E372" s="107">
        <f t="shared" ca="1" si="84"/>
        <v>0</v>
      </c>
      <c r="F372" s="107">
        <f t="shared" ca="1" si="85"/>
        <v>0</v>
      </c>
      <c r="G372" s="107">
        <f t="shared" ca="1" si="86"/>
        <v>0</v>
      </c>
      <c r="H372" s="115">
        <f>IF(ISNUMBER(SUMIF(REGION!$B$5:$B$356,'REGION INN'!$B372,REGION!$AR$5:$AR$356)),SUMIF(REGION!$B$5:$B$356,'REGION INN'!$B372,REGION!$AR$5:$AR$356),0)</f>
        <v>0</v>
      </c>
      <c r="I372" s="107">
        <f t="shared" ca="1" si="87"/>
        <v>0</v>
      </c>
      <c r="J372" s="107">
        <f t="shared" ca="1" si="88"/>
        <v>0</v>
      </c>
      <c r="K372" s="107">
        <f t="shared" ca="1" si="89"/>
        <v>0</v>
      </c>
      <c r="L372" s="107">
        <f t="shared" ca="1" si="90"/>
        <v>0</v>
      </c>
      <c r="M372" s="107"/>
      <c r="N372" s="116">
        <f t="shared" ca="1" si="91"/>
        <v>0</v>
      </c>
      <c r="O372" s="116">
        <f t="shared" ca="1" si="92"/>
        <v>0</v>
      </c>
      <c r="P372" s="116">
        <f t="shared" ca="1" si="93"/>
        <v>0</v>
      </c>
      <c r="Q372" s="116">
        <f t="shared" ca="1" si="94"/>
        <v>0</v>
      </c>
      <c r="R372" s="116">
        <f t="shared" ca="1" si="95"/>
        <v>0</v>
      </c>
      <c r="S372" s="116">
        <f t="shared" ca="1" si="96"/>
        <v>0</v>
      </c>
      <c r="T372" s="116">
        <f t="shared" ca="1" si="97"/>
        <v>0</v>
      </c>
      <c r="U372" s="116">
        <f t="shared" ca="1" si="98"/>
        <v>0</v>
      </c>
      <c r="W372" s="81"/>
      <c r="X372" s="81"/>
      <c r="Y372" s="81"/>
      <c r="Z372" s="81"/>
      <c r="AA372" s="81"/>
      <c r="AB372" s="81"/>
      <c r="AE372" s="81"/>
      <c r="AF372" s="80"/>
      <c r="AG372" s="81"/>
      <c r="AH372" s="81"/>
      <c r="AI372" s="81"/>
      <c r="AJ372" s="81"/>
    </row>
    <row r="373" spans="1:36" ht="12" customHeight="1" x14ac:dyDescent="0.25">
      <c r="A373" s="103" t="s">
        <v>2063</v>
      </c>
      <c r="B373" s="104">
        <v>32.130000000000003</v>
      </c>
      <c r="C373" s="115">
        <f>IF(ISNUMBER(SUMIF(REGION!$B$5:$B$356,'REGION INN'!$B373,REGION!$Z$5:$Z$356)),SUMIF(REGION!$B$5:$B$356,'REGION INN'!$B373,REGION!$Z$5:$Z$356),0)</f>
        <v>0</v>
      </c>
      <c r="D373" s="107">
        <f t="shared" ca="1" si="83"/>
        <v>0</v>
      </c>
      <c r="E373" s="107">
        <f t="shared" ca="1" si="84"/>
        <v>0</v>
      </c>
      <c r="F373" s="107">
        <f t="shared" ca="1" si="85"/>
        <v>0</v>
      </c>
      <c r="G373" s="107">
        <f t="shared" ca="1" si="86"/>
        <v>0</v>
      </c>
      <c r="H373" s="115">
        <f>IF(ISNUMBER(SUMIF(REGION!$B$5:$B$356,'REGION INN'!$B373,REGION!$AR$5:$AR$356)),SUMIF(REGION!$B$5:$B$356,'REGION INN'!$B373,REGION!$AR$5:$AR$356),0)</f>
        <v>0</v>
      </c>
      <c r="I373" s="107">
        <f t="shared" ca="1" si="87"/>
        <v>0</v>
      </c>
      <c r="J373" s="107">
        <f t="shared" ca="1" si="88"/>
        <v>0</v>
      </c>
      <c r="K373" s="107">
        <f t="shared" ca="1" si="89"/>
        <v>0</v>
      </c>
      <c r="L373" s="107">
        <f t="shared" ca="1" si="90"/>
        <v>0</v>
      </c>
      <c r="M373" s="107"/>
      <c r="N373" s="116">
        <f t="shared" ca="1" si="91"/>
        <v>0</v>
      </c>
      <c r="O373" s="116">
        <f t="shared" ca="1" si="92"/>
        <v>0</v>
      </c>
      <c r="P373" s="116">
        <f t="shared" ca="1" si="93"/>
        <v>0</v>
      </c>
      <c r="Q373" s="116">
        <f t="shared" ca="1" si="94"/>
        <v>0</v>
      </c>
      <c r="R373" s="116">
        <f t="shared" ca="1" si="95"/>
        <v>0</v>
      </c>
      <c r="S373" s="116">
        <f t="shared" ca="1" si="96"/>
        <v>0</v>
      </c>
      <c r="T373" s="116">
        <f t="shared" ca="1" si="97"/>
        <v>0</v>
      </c>
      <c r="U373" s="116">
        <f t="shared" ca="1" si="98"/>
        <v>0</v>
      </c>
      <c r="W373" s="81"/>
      <c r="X373" s="81"/>
      <c r="Y373" s="81"/>
      <c r="Z373" s="81"/>
      <c r="AA373" s="81"/>
      <c r="AB373" s="81"/>
      <c r="AE373" s="81"/>
      <c r="AF373" s="80"/>
      <c r="AG373" s="81"/>
      <c r="AH373" s="81"/>
      <c r="AI373" s="81"/>
      <c r="AJ373" s="81"/>
    </row>
    <row r="374" spans="1:36" ht="12" customHeight="1" x14ac:dyDescent="0.25">
      <c r="A374" s="103" t="s">
        <v>1218</v>
      </c>
      <c r="B374" s="104">
        <v>32.200000000000003</v>
      </c>
      <c r="C374" s="115">
        <f>IF(ISNUMBER(SUMIF(REGION!$B$5:$B$356,'REGION INN'!$B374,REGION!$Z$5:$Z$356)),SUMIF(REGION!$B$5:$B$356,'REGION INN'!$B374,REGION!$Z$5:$Z$356),0)</f>
        <v>1</v>
      </c>
      <c r="D374" s="107">
        <f t="shared" ca="1" si="83"/>
        <v>0</v>
      </c>
      <c r="E374" s="107">
        <f t="shared" ca="1" si="84"/>
        <v>0</v>
      </c>
      <c r="F374" s="107">
        <f t="shared" ca="1" si="85"/>
        <v>0</v>
      </c>
      <c r="G374" s="107">
        <f t="shared" ca="1" si="86"/>
        <v>0</v>
      </c>
      <c r="H374" s="115">
        <f>IF(ISNUMBER(SUMIF(REGION!$B$5:$B$356,'REGION INN'!$B374,REGION!$AR$5:$AR$356)),SUMIF(REGION!$B$5:$B$356,'REGION INN'!$B374,REGION!$AR$5:$AR$356),0)</f>
        <v>1</v>
      </c>
      <c r="I374" s="107">
        <f t="shared" ca="1" si="87"/>
        <v>0</v>
      </c>
      <c r="J374" s="107">
        <f t="shared" ca="1" si="88"/>
        <v>0</v>
      </c>
      <c r="K374" s="107">
        <f t="shared" ca="1" si="89"/>
        <v>0</v>
      </c>
      <c r="L374" s="107">
        <f t="shared" ca="1" si="90"/>
        <v>0</v>
      </c>
      <c r="M374" s="107"/>
      <c r="N374" s="116">
        <f t="shared" ca="1" si="91"/>
        <v>0</v>
      </c>
      <c r="O374" s="116">
        <f t="shared" ca="1" si="92"/>
        <v>0</v>
      </c>
      <c r="P374" s="116">
        <f t="shared" ca="1" si="93"/>
        <v>0</v>
      </c>
      <c r="Q374" s="116">
        <f t="shared" ca="1" si="94"/>
        <v>0</v>
      </c>
      <c r="R374" s="116">
        <f t="shared" ca="1" si="95"/>
        <v>0</v>
      </c>
      <c r="S374" s="116">
        <f t="shared" ca="1" si="96"/>
        <v>0</v>
      </c>
      <c r="T374" s="116">
        <f t="shared" ca="1" si="97"/>
        <v>0</v>
      </c>
      <c r="U374" s="116">
        <f t="shared" ca="1" si="98"/>
        <v>0</v>
      </c>
      <c r="W374" s="81"/>
      <c r="X374" s="81"/>
      <c r="Y374" s="81"/>
      <c r="Z374" s="81"/>
      <c r="AA374" s="81"/>
      <c r="AB374" s="81"/>
      <c r="AE374" s="81"/>
      <c r="AF374" s="80"/>
      <c r="AG374" s="81"/>
      <c r="AH374" s="81"/>
      <c r="AI374" s="81"/>
      <c r="AJ374" s="81"/>
    </row>
    <row r="375" spans="1:36" ht="12" customHeight="1" x14ac:dyDescent="0.25">
      <c r="A375" s="103" t="s">
        <v>1218</v>
      </c>
      <c r="B375" s="104">
        <v>32.200000000000003</v>
      </c>
      <c r="C375" s="115">
        <f>IF(ISNUMBER(SUMIF(REGION!$B$5:$B$356,'REGION INN'!$B375,REGION!$Z$5:$Z$356)),SUMIF(REGION!$B$5:$B$356,'REGION INN'!$B375,REGION!$Z$5:$Z$356),0)</f>
        <v>1</v>
      </c>
      <c r="D375" s="107">
        <f t="shared" ca="1" si="83"/>
        <v>0</v>
      </c>
      <c r="E375" s="107">
        <f t="shared" ca="1" si="84"/>
        <v>0</v>
      </c>
      <c r="F375" s="107">
        <f t="shared" ca="1" si="85"/>
        <v>0</v>
      </c>
      <c r="G375" s="107">
        <f t="shared" ca="1" si="86"/>
        <v>0</v>
      </c>
      <c r="H375" s="115">
        <f>IF(ISNUMBER(SUMIF(REGION!$B$5:$B$356,'REGION INN'!$B375,REGION!$AR$5:$AR$356)),SUMIF(REGION!$B$5:$B$356,'REGION INN'!$B375,REGION!$AR$5:$AR$356),0)</f>
        <v>1</v>
      </c>
      <c r="I375" s="107">
        <f t="shared" ca="1" si="87"/>
        <v>0</v>
      </c>
      <c r="J375" s="107">
        <f t="shared" ca="1" si="88"/>
        <v>0</v>
      </c>
      <c r="K375" s="107">
        <f t="shared" ca="1" si="89"/>
        <v>0</v>
      </c>
      <c r="L375" s="107">
        <f t="shared" ca="1" si="90"/>
        <v>0</v>
      </c>
      <c r="M375" s="107"/>
      <c r="N375" s="116">
        <f t="shared" ca="1" si="91"/>
        <v>0</v>
      </c>
      <c r="O375" s="116">
        <f t="shared" ca="1" si="92"/>
        <v>0</v>
      </c>
      <c r="P375" s="116">
        <f t="shared" ca="1" si="93"/>
        <v>0</v>
      </c>
      <c r="Q375" s="116">
        <f t="shared" ca="1" si="94"/>
        <v>0</v>
      </c>
      <c r="R375" s="116">
        <f t="shared" ca="1" si="95"/>
        <v>0</v>
      </c>
      <c r="S375" s="116">
        <f t="shared" ca="1" si="96"/>
        <v>0</v>
      </c>
      <c r="T375" s="116">
        <f t="shared" ca="1" si="97"/>
        <v>0</v>
      </c>
      <c r="U375" s="116">
        <f t="shared" ca="1" si="98"/>
        <v>0</v>
      </c>
      <c r="W375" s="81"/>
      <c r="X375" s="81"/>
      <c r="Y375" s="81"/>
      <c r="Z375" s="81"/>
      <c r="AA375" s="81"/>
      <c r="AB375" s="81"/>
      <c r="AE375" s="81"/>
      <c r="AF375" s="80"/>
      <c r="AG375" s="81"/>
      <c r="AH375" s="81"/>
      <c r="AI375" s="81"/>
      <c r="AJ375" s="81"/>
    </row>
    <row r="376" spans="1:36" ht="12" customHeight="1" x14ac:dyDescent="0.25">
      <c r="A376" s="103" t="s">
        <v>1219</v>
      </c>
      <c r="B376" s="104">
        <v>32.299999999999997</v>
      </c>
      <c r="C376" s="115">
        <f>IF(ISNUMBER(SUMIF(REGION!$B$5:$B$356,'REGION INN'!$B376,REGION!$Z$5:$Z$356)),SUMIF(REGION!$B$5:$B$356,'REGION INN'!$B376,REGION!$Z$5:$Z$356),0)</f>
        <v>1</v>
      </c>
      <c r="D376" s="107">
        <f t="shared" ca="1" si="83"/>
        <v>0</v>
      </c>
      <c r="E376" s="107">
        <f t="shared" ca="1" si="84"/>
        <v>0</v>
      </c>
      <c r="F376" s="107">
        <f t="shared" ca="1" si="85"/>
        <v>0</v>
      </c>
      <c r="G376" s="107">
        <f t="shared" ca="1" si="86"/>
        <v>0</v>
      </c>
      <c r="H376" s="115">
        <f>IF(ISNUMBER(SUMIF(REGION!$B$5:$B$356,'REGION INN'!$B376,REGION!$AR$5:$AR$356)),SUMIF(REGION!$B$5:$B$356,'REGION INN'!$B376,REGION!$AR$5:$AR$356),0)</f>
        <v>0</v>
      </c>
      <c r="I376" s="107">
        <f t="shared" ca="1" si="87"/>
        <v>0</v>
      </c>
      <c r="J376" s="107">
        <f t="shared" ca="1" si="88"/>
        <v>0</v>
      </c>
      <c r="K376" s="107">
        <f t="shared" ca="1" si="89"/>
        <v>0</v>
      </c>
      <c r="L376" s="107">
        <f t="shared" ca="1" si="90"/>
        <v>0</v>
      </c>
      <c r="M376" s="107"/>
      <c r="N376" s="116">
        <f t="shared" ca="1" si="91"/>
        <v>0</v>
      </c>
      <c r="O376" s="116">
        <f t="shared" ca="1" si="92"/>
        <v>0</v>
      </c>
      <c r="P376" s="116">
        <f t="shared" ca="1" si="93"/>
        <v>0</v>
      </c>
      <c r="Q376" s="116">
        <f t="shared" ca="1" si="94"/>
        <v>0</v>
      </c>
      <c r="R376" s="116">
        <f t="shared" ca="1" si="95"/>
        <v>0</v>
      </c>
      <c r="S376" s="116">
        <f t="shared" ca="1" si="96"/>
        <v>0</v>
      </c>
      <c r="T376" s="116">
        <f t="shared" ca="1" si="97"/>
        <v>0</v>
      </c>
      <c r="U376" s="116">
        <f t="shared" ca="1" si="98"/>
        <v>0</v>
      </c>
      <c r="W376" s="81"/>
      <c r="X376" s="81"/>
      <c r="Y376" s="81"/>
      <c r="Z376" s="81"/>
      <c r="AA376" s="81"/>
      <c r="AB376" s="81"/>
      <c r="AE376" s="81"/>
      <c r="AF376" s="80"/>
      <c r="AG376" s="81"/>
      <c r="AH376" s="81"/>
      <c r="AI376" s="81"/>
      <c r="AJ376" s="81"/>
    </row>
    <row r="377" spans="1:36" ht="12" customHeight="1" x14ac:dyDescent="0.25">
      <c r="A377" s="103" t="s">
        <v>1219</v>
      </c>
      <c r="B377" s="104">
        <v>32.299999999999997</v>
      </c>
      <c r="C377" s="115">
        <f>IF(ISNUMBER(SUMIF(REGION!$B$5:$B$356,'REGION INN'!$B377,REGION!$Z$5:$Z$356)),SUMIF(REGION!$B$5:$B$356,'REGION INN'!$B377,REGION!$Z$5:$Z$356),0)</f>
        <v>1</v>
      </c>
      <c r="D377" s="107">
        <f t="shared" ca="1" si="83"/>
        <v>0</v>
      </c>
      <c r="E377" s="107">
        <f t="shared" ca="1" si="84"/>
        <v>0</v>
      </c>
      <c r="F377" s="107">
        <f t="shared" ca="1" si="85"/>
        <v>0</v>
      </c>
      <c r="G377" s="107">
        <f t="shared" ca="1" si="86"/>
        <v>0</v>
      </c>
      <c r="H377" s="115">
        <f>IF(ISNUMBER(SUMIF(REGION!$B$5:$B$356,'REGION INN'!$B377,REGION!$AR$5:$AR$356)),SUMIF(REGION!$B$5:$B$356,'REGION INN'!$B377,REGION!$AR$5:$AR$356),0)</f>
        <v>0</v>
      </c>
      <c r="I377" s="107">
        <f t="shared" ca="1" si="87"/>
        <v>0</v>
      </c>
      <c r="J377" s="107">
        <f t="shared" ca="1" si="88"/>
        <v>0</v>
      </c>
      <c r="K377" s="107">
        <f t="shared" ca="1" si="89"/>
        <v>0</v>
      </c>
      <c r="L377" s="107">
        <f t="shared" ca="1" si="90"/>
        <v>0</v>
      </c>
      <c r="M377" s="107"/>
      <c r="N377" s="116">
        <f t="shared" ca="1" si="91"/>
        <v>0</v>
      </c>
      <c r="O377" s="116">
        <f t="shared" ca="1" si="92"/>
        <v>0</v>
      </c>
      <c r="P377" s="116">
        <f t="shared" ca="1" si="93"/>
        <v>0</v>
      </c>
      <c r="Q377" s="116">
        <f t="shared" ca="1" si="94"/>
        <v>0</v>
      </c>
      <c r="R377" s="116">
        <f t="shared" ca="1" si="95"/>
        <v>0</v>
      </c>
      <c r="S377" s="116">
        <f t="shared" ca="1" si="96"/>
        <v>0</v>
      </c>
      <c r="T377" s="116">
        <f t="shared" ca="1" si="97"/>
        <v>0</v>
      </c>
      <c r="U377" s="116">
        <f t="shared" ca="1" si="98"/>
        <v>0</v>
      </c>
      <c r="AE377" s="81"/>
      <c r="AF377" s="80"/>
      <c r="AG377" s="81"/>
      <c r="AH377" s="81"/>
      <c r="AI377" s="81"/>
      <c r="AJ377" s="81"/>
    </row>
    <row r="378" spans="1:36" ht="12" customHeight="1" x14ac:dyDescent="0.25">
      <c r="A378" s="103" t="s">
        <v>1220</v>
      </c>
      <c r="B378" s="104">
        <v>32.4</v>
      </c>
      <c r="C378" s="115">
        <f>IF(ISNUMBER(SUMIF(REGION!$B$5:$B$356,'REGION INN'!$B378,REGION!$Z$5:$Z$356)),SUMIF(REGION!$B$5:$B$356,'REGION INN'!$B378,REGION!$Z$5:$Z$356),0)</f>
        <v>1</v>
      </c>
      <c r="D378" s="107">
        <f t="shared" ca="1" si="83"/>
        <v>0</v>
      </c>
      <c r="E378" s="107">
        <f t="shared" ca="1" si="84"/>
        <v>0</v>
      </c>
      <c r="F378" s="107">
        <f t="shared" ca="1" si="85"/>
        <v>0</v>
      </c>
      <c r="G378" s="107">
        <f t="shared" ca="1" si="86"/>
        <v>0</v>
      </c>
      <c r="H378" s="115">
        <f>IF(ISNUMBER(SUMIF(REGION!$B$5:$B$356,'REGION INN'!$B378,REGION!$AR$5:$AR$356)),SUMIF(REGION!$B$5:$B$356,'REGION INN'!$B378,REGION!$AR$5:$AR$356),0)</f>
        <v>1</v>
      </c>
      <c r="I378" s="107">
        <f t="shared" ca="1" si="87"/>
        <v>0</v>
      </c>
      <c r="J378" s="107">
        <f t="shared" ca="1" si="88"/>
        <v>0</v>
      </c>
      <c r="K378" s="107">
        <f t="shared" ca="1" si="89"/>
        <v>0</v>
      </c>
      <c r="L378" s="107">
        <f t="shared" ca="1" si="90"/>
        <v>200</v>
      </c>
      <c r="M378" s="107"/>
      <c r="N378" s="116">
        <f t="shared" ca="1" si="91"/>
        <v>0</v>
      </c>
      <c r="O378" s="116">
        <f t="shared" ca="1" si="92"/>
        <v>0</v>
      </c>
      <c r="P378" s="116">
        <f t="shared" ca="1" si="93"/>
        <v>0</v>
      </c>
      <c r="Q378" s="116">
        <f t="shared" ca="1" si="94"/>
        <v>0</v>
      </c>
      <c r="R378" s="116">
        <f t="shared" ca="1" si="95"/>
        <v>0</v>
      </c>
      <c r="S378" s="116">
        <f t="shared" ca="1" si="96"/>
        <v>0</v>
      </c>
      <c r="T378" s="116">
        <f t="shared" ca="1" si="97"/>
        <v>0</v>
      </c>
      <c r="U378" s="116">
        <f t="shared" ca="1" si="98"/>
        <v>2</v>
      </c>
      <c r="AE378" s="81"/>
      <c r="AF378" s="80"/>
      <c r="AG378" s="81"/>
      <c r="AH378" s="81"/>
      <c r="AI378" s="81"/>
      <c r="AJ378" s="81"/>
    </row>
    <row r="379" spans="1:36" ht="12" customHeight="1" x14ac:dyDescent="0.25">
      <c r="A379" s="103" t="s">
        <v>1220</v>
      </c>
      <c r="B379" s="104">
        <v>32.4</v>
      </c>
      <c r="C379" s="115">
        <f>IF(ISNUMBER(SUMIF(REGION!$B$5:$B$356,'REGION INN'!$B379,REGION!$Z$5:$Z$356)),SUMIF(REGION!$B$5:$B$356,'REGION INN'!$B379,REGION!$Z$5:$Z$356),0)</f>
        <v>1</v>
      </c>
      <c r="D379" s="107">
        <f t="shared" ca="1" si="83"/>
        <v>0</v>
      </c>
      <c r="E379" s="107">
        <f t="shared" ca="1" si="84"/>
        <v>0</v>
      </c>
      <c r="F379" s="107">
        <f t="shared" ca="1" si="85"/>
        <v>0</v>
      </c>
      <c r="G379" s="107">
        <f t="shared" ca="1" si="86"/>
        <v>0</v>
      </c>
      <c r="H379" s="115">
        <f>IF(ISNUMBER(SUMIF(REGION!$B$5:$B$356,'REGION INN'!$B379,REGION!$AR$5:$AR$356)),SUMIF(REGION!$B$5:$B$356,'REGION INN'!$B379,REGION!$AR$5:$AR$356),0)</f>
        <v>1</v>
      </c>
      <c r="I379" s="107">
        <f t="shared" ca="1" si="87"/>
        <v>0</v>
      </c>
      <c r="J379" s="107">
        <f t="shared" ca="1" si="88"/>
        <v>0</v>
      </c>
      <c r="K379" s="107">
        <f t="shared" ca="1" si="89"/>
        <v>0</v>
      </c>
      <c r="L379" s="107">
        <f t="shared" ca="1" si="90"/>
        <v>200</v>
      </c>
      <c r="M379" s="107"/>
      <c r="N379" s="116">
        <f t="shared" ca="1" si="91"/>
        <v>0</v>
      </c>
      <c r="O379" s="116">
        <f t="shared" ca="1" si="92"/>
        <v>0</v>
      </c>
      <c r="P379" s="116">
        <f t="shared" ca="1" si="93"/>
        <v>0</v>
      </c>
      <c r="Q379" s="116">
        <f t="shared" ca="1" si="94"/>
        <v>0</v>
      </c>
      <c r="R379" s="116">
        <f t="shared" ca="1" si="95"/>
        <v>0</v>
      </c>
      <c r="S379" s="116">
        <f t="shared" ca="1" si="96"/>
        <v>0</v>
      </c>
      <c r="T379" s="116">
        <f t="shared" ca="1" si="97"/>
        <v>0</v>
      </c>
      <c r="U379" s="116">
        <f t="shared" ca="1" si="98"/>
        <v>2</v>
      </c>
      <c r="AE379" s="81"/>
      <c r="AF379" s="80"/>
      <c r="AG379" s="81"/>
      <c r="AH379" s="81"/>
      <c r="AI379" s="81"/>
      <c r="AJ379" s="81"/>
    </row>
    <row r="380" spans="1:36" ht="12" customHeight="1" x14ac:dyDescent="0.25">
      <c r="A380" s="103" t="s">
        <v>1221</v>
      </c>
      <c r="B380" s="104">
        <v>32.5</v>
      </c>
      <c r="C380" s="115">
        <f>IF(ISNUMBER(SUMIF(REGION!$B$5:$B$356,'REGION INN'!$B380,REGION!$Z$5:$Z$356)),SUMIF(REGION!$B$5:$B$356,'REGION INN'!$B380,REGION!$Z$5:$Z$356),0)</f>
        <v>6</v>
      </c>
      <c r="D380" s="107">
        <f t="shared" ca="1" si="83"/>
        <v>0</v>
      </c>
      <c r="E380" s="107">
        <f t="shared" ca="1" si="84"/>
        <v>0</v>
      </c>
      <c r="F380" s="107">
        <f t="shared" ca="1" si="85"/>
        <v>0</v>
      </c>
      <c r="G380" s="107">
        <f t="shared" ca="1" si="86"/>
        <v>0</v>
      </c>
      <c r="H380" s="115">
        <f>IF(ISNUMBER(SUMIF(REGION!$B$5:$B$356,'REGION INN'!$B380,REGION!$AR$5:$AR$356)),SUMIF(REGION!$B$5:$B$356,'REGION INN'!$B380,REGION!$AR$5:$AR$356),0)</f>
        <v>6</v>
      </c>
      <c r="I380" s="107">
        <f t="shared" ca="1" si="87"/>
        <v>33.333333333333329</v>
      </c>
      <c r="J380" s="107">
        <f t="shared" ca="1" si="88"/>
        <v>33.333333333333329</v>
      </c>
      <c r="K380" s="107">
        <f t="shared" ca="1" si="89"/>
        <v>33.333333333333329</v>
      </c>
      <c r="L380" s="107">
        <f t="shared" ca="1" si="90"/>
        <v>33.333333333333329</v>
      </c>
      <c r="M380" s="107"/>
      <c r="N380" s="116">
        <f t="shared" ca="1" si="91"/>
        <v>0</v>
      </c>
      <c r="O380" s="116">
        <f t="shared" ca="1" si="92"/>
        <v>0</v>
      </c>
      <c r="P380" s="116">
        <f t="shared" ca="1" si="93"/>
        <v>0</v>
      </c>
      <c r="Q380" s="116">
        <f t="shared" ca="1" si="94"/>
        <v>0</v>
      </c>
      <c r="R380" s="116">
        <f t="shared" ca="1" si="95"/>
        <v>1.9999999999999996</v>
      </c>
      <c r="S380" s="116">
        <f t="shared" ca="1" si="96"/>
        <v>1.9999999999999996</v>
      </c>
      <c r="T380" s="116">
        <f t="shared" ca="1" si="97"/>
        <v>1.9999999999999996</v>
      </c>
      <c r="U380" s="116">
        <f t="shared" ca="1" si="98"/>
        <v>1.9999999999999996</v>
      </c>
      <c r="AE380" s="81"/>
      <c r="AF380" s="80"/>
      <c r="AG380" s="81"/>
      <c r="AH380" s="81"/>
      <c r="AI380" s="81"/>
      <c r="AJ380" s="81"/>
    </row>
    <row r="381" spans="1:36" ht="12" customHeight="1" x14ac:dyDescent="0.25">
      <c r="A381" s="103" t="s">
        <v>1221</v>
      </c>
      <c r="B381" s="104">
        <v>32.5</v>
      </c>
      <c r="C381" s="115">
        <f>IF(ISNUMBER(SUMIF(REGION!$B$5:$B$356,'REGION INN'!$B381,REGION!$Z$5:$Z$356)),SUMIF(REGION!$B$5:$B$356,'REGION INN'!$B381,REGION!$Z$5:$Z$356),0)</f>
        <v>6</v>
      </c>
      <c r="D381" s="107">
        <f t="shared" ca="1" si="83"/>
        <v>0</v>
      </c>
      <c r="E381" s="107">
        <f t="shared" ca="1" si="84"/>
        <v>0</v>
      </c>
      <c r="F381" s="107">
        <f t="shared" ca="1" si="85"/>
        <v>0</v>
      </c>
      <c r="G381" s="107">
        <f t="shared" ca="1" si="86"/>
        <v>0</v>
      </c>
      <c r="H381" s="115">
        <f>IF(ISNUMBER(SUMIF(REGION!$B$5:$B$356,'REGION INN'!$B381,REGION!$AR$5:$AR$356)),SUMIF(REGION!$B$5:$B$356,'REGION INN'!$B381,REGION!$AR$5:$AR$356),0)</f>
        <v>6</v>
      </c>
      <c r="I381" s="107">
        <f t="shared" ca="1" si="87"/>
        <v>33.333333333333329</v>
      </c>
      <c r="J381" s="107">
        <f t="shared" ca="1" si="88"/>
        <v>33.333333333333329</v>
      </c>
      <c r="K381" s="107">
        <f t="shared" ca="1" si="89"/>
        <v>33.333333333333329</v>
      </c>
      <c r="L381" s="107">
        <f t="shared" ca="1" si="90"/>
        <v>33.333333333333329</v>
      </c>
      <c r="M381" s="107"/>
      <c r="N381" s="116">
        <f t="shared" ca="1" si="91"/>
        <v>0</v>
      </c>
      <c r="O381" s="116">
        <f t="shared" ca="1" si="92"/>
        <v>0</v>
      </c>
      <c r="P381" s="116">
        <f t="shared" ca="1" si="93"/>
        <v>0</v>
      </c>
      <c r="Q381" s="116">
        <f t="shared" ca="1" si="94"/>
        <v>0</v>
      </c>
      <c r="R381" s="116">
        <f t="shared" ca="1" si="95"/>
        <v>1.9999999999999996</v>
      </c>
      <c r="S381" s="116">
        <f t="shared" ca="1" si="96"/>
        <v>1.9999999999999996</v>
      </c>
      <c r="T381" s="116">
        <f t="shared" ca="1" si="97"/>
        <v>1.9999999999999996</v>
      </c>
      <c r="U381" s="116">
        <f t="shared" ca="1" si="98"/>
        <v>1.9999999999999996</v>
      </c>
      <c r="AE381" s="81"/>
      <c r="AF381" s="80"/>
      <c r="AG381" s="81"/>
      <c r="AH381" s="81"/>
      <c r="AI381" s="81"/>
      <c r="AJ381" s="81"/>
    </row>
    <row r="382" spans="1:36" ht="12" customHeight="1" x14ac:dyDescent="0.25">
      <c r="A382" s="103" t="s">
        <v>1222</v>
      </c>
      <c r="B382" s="104">
        <v>32.9</v>
      </c>
      <c r="C382" s="115">
        <f>IF(ISNUMBER(SUMIF(REGION!$B$5:$B$356,'REGION INN'!$B382,REGION!$Z$5:$Z$356)),SUMIF(REGION!$B$5:$B$356,'REGION INN'!$B382,REGION!$Z$5:$Z$356),0)</f>
        <v>6</v>
      </c>
      <c r="D382" s="107">
        <f t="shared" ca="1" si="83"/>
        <v>0</v>
      </c>
      <c r="E382" s="107">
        <f t="shared" ca="1" si="84"/>
        <v>0</v>
      </c>
      <c r="F382" s="107">
        <f t="shared" ca="1" si="85"/>
        <v>0</v>
      </c>
      <c r="G382" s="107">
        <f t="shared" ca="1" si="86"/>
        <v>100</v>
      </c>
      <c r="H382" s="115">
        <f>IF(ISNUMBER(SUMIF(REGION!$B$5:$B$356,'REGION INN'!$B382,REGION!$AR$5:$AR$356)),SUMIF(REGION!$B$5:$B$356,'REGION INN'!$B382,REGION!$AR$5:$AR$356),0)</f>
        <v>4</v>
      </c>
      <c r="I382" s="107">
        <f t="shared" ca="1" si="87"/>
        <v>0</v>
      </c>
      <c r="J382" s="107">
        <f t="shared" ca="1" si="88"/>
        <v>0</v>
      </c>
      <c r="K382" s="107">
        <f t="shared" ca="1" si="89"/>
        <v>0</v>
      </c>
      <c r="L382" s="107">
        <f t="shared" ca="1" si="90"/>
        <v>0</v>
      </c>
      <c r="M382" s="107"/>
      <c r="N382" s="116">
        <f t="shared" ca="1" si="91"/>
        <v>0</v>
      </c>
      <c r="O382" s="116">
        <f t="shared" ca="1" si="92"/>
        <v>0</v>
      </c>
      <c r="P382" s="116">
        <f t="shared" ca="1" si="93"/>
        <v>0</v>
      </c>
      <c r="Q382" s="116">
        <f t="shared" ca="1" si="94"/>
        <v>6</v>
      </c>
      <c r="R382" s="116">
        <f t="shared" ca="1" si="95"/>
        <v>0</v>
      </c>
      <c r="S382" s="116">
        <f t="shared" ca="1" si="96"/>
        <v>0</v>
      </c>
      <c r="T382" s="116">
        <f t="shared" ca="1" si="97"/>
        <v>0</v>
      </c>
      <c r="U382" s="116">
        <f t="shared" ca="1" si="98"/>
        <v>0</v>
      </c>
      <c r="AE382" s="81"/>
      <c r="AF382" s="80"/>
      <c r="AG382" s="81"/>
      <c r="AH382" s="81"/>
      <c r="AI382" s="81"/>
      <c r="AJ382" s="81"/>
    </row>
    <row r="383" spans="1:36" ht="12" customHeight="1" x14ac:dyDescent="0.25">
      <c r="A383" s="103" t="s">
        <v>2040</v>
      </c>
      <c r="B383" s="104">
        <v>32.909999999999997</v>
      </c>
      <c r="C383" s="115">
        <f>IF(ISNUMBER(SUMIF(REGION!$B$5:$B$356,'REGION INN'!$B383,REGION!$Z$5:$Z$356)),SUMIF(REGION!$B$5:$B$356,'REGION INN'!$B383,REGION!$Z$5:$Z$356),0)</f>
        <v>0</v>
      </c>
      <c r="D383" s="107">
        <f t="shared" ca="1" si="83"/>
        <v>0</v>
      </c>
      <c r="E383" s="107">
        <f t="shared" ca="1" si="84"/>
        <v>0</v>
      </c>
      <c r="F383" s="107">
        <f t="shared" ca="1" si="85"/>
        <v>0</v>
      </c>
      <c r="G383" s="107">
        <f t="shared" ca="1" si="86"/>
        <v>0</v>
      </c>
      <c r="H383" s="115">
        <f>IF(ISNUMBER(SUMIF(REGION!$B$5:$B$356,'REGION INN'!$B383,REGION!$AR$5:$AR$356)),SUMIF(REGION!$B$5:$B$356,'REGION INN'!$B383,REGION!$AR$5:$AR$356),0)</f>
        <v>0</v>
      </c>
      <c r="I383" s="107">
        <f t="shared" ca="1" si="87"/>
        <v>0</v>
      </c>
      <c r="J383" s="107">
        <f t="shared" ca="1" si="88"/>
        <v>0</v>
      </c>
      <c r="K383" s="107">
        <f t="shared" ca="1" si="89"/>
        <v>0</v>
      </c>
      <c r="L383" s="107">
        <f t="shared" ca="1" si="90"/>
        <v>0</v>
      </c>
      <c r="M383" s="107"/>
      <c r="N383" s="116">
        <f t="shared" ca="1" si="91"/>
        <v>0</v>
      </c>
      <c r="O383" s="116">
        <f t="shared" ca="1" si="92"/>
        <v>0</v>
      </c>
      <c r="P383" s="116">
        <f t="shared" ca="1" si="93"/>
        <v>0</v>
      </c>
      <c r="Q383" s="116">
        <f t="shared" ca="1" si="94"/>
        <v>0</v>
      </c>
      <c r="R383" s="116">
        <f t="shared" ca="1" si="95"/>
        <v>0</v>
      </c>
      <c r="S383" s="116">
        <f t="shared" ca="1" si="96"/>
        <v>0</v>
      </c>
      <c r="T383" s="116">
        <f t="shared" ca="1" si="97"/>
        <v>0</v>
      </c>
      <c r="U383" s="116">
        <f t="shared" ca="1" si="98"/>
        <v>0</v>
      </c>
      <c r="AE383" s="81"/>
      <c r="AF383" s="80"/>
      <c r="AG383" s="81"/>
      <c r="AH383" s="81"/>
      <c r="AI383" s="81"/>
      <c r="AJ383" s="81"/>
    </row>
    <row r="384" spans="1:36" ht="12" customHeight="1" x14ac:dyDescent="0.25">
      <c r="A384" s="103" t="s">
        <v>2055</v>
      </c>
      <c r="B384" s="104">
        <v>32.99</v>
      </c>
      <c r="C384" s="115">
        <f>IF(ISNUMBER(SUMIF(REGION!$B$5:$B$356,'REGION INN'!$B384,REGION!$Z$5:$Z$356)),SUMIF(REGION!$B$5:$B$356,'REGION INN'!$B384,REGION!$Z$5:$Z$356),0)</f>
        <v>0</v>
      </c>
      <c r="D384" s="107">
        <f t="shared" ca="1" si="83"/>
        <v>0</v>
      </c>
      <c r="E384" s="107">
        <f t="shared" ca="1" si="84"/>
        <v>0</v>
      </c>
      <c r="F384" s="107">
        <f t="shared" ca="1" si="85"/>
        <v>0</v>
      </c>
      <c r="G384" s="107">
        <f t="shared" ca="1" si="86"/>
        <v>100</v>
      </c>
      <c r="H384" s="115">
        <f>IF(ISNUMBER(SUMIF(REGION!$B$5:$B$356,'REGION INN'!$B384,REGION!$AR$5:$AR$356)),SUMIF(REGION!$B$5:$B$356,'REGION INN'!$B384,REGION!$AR$5:$AR$356),0)</f>
        <v>0</v>
      </c>
      <c r="I384" s="107">
        <f t="shared" ca="1" si="87"/>
        <v>0</v>
      </c>
      <c r="J384" s="107">
        <f t="shared" ca="1" si="88"/>
        <v>0</v>
      </c>
      <c r="K384" s="107">
        <f t="shared" ca="1" si="89"/>
        <v>0</v>
      </c>
      <c r="L384" s="107">
        <f t="shared" ca="1" si="90"/>
        <v>0</v>
      </c>
      <c r="M384" s="107"/>
      <c r="N384" s="116">
        <f t="shared" ca="1" si="91"/>
        <v>0</v>
      </c>
      <c r="O384" s="116">
        <f t="shared" ca="1" si="92"/>
        <v>0</v>
      </c>
      <c r="P384" s="116">
        <f t="shared" ca="1" si="93"/>
        <v>0</v>
      </c>
      <c r="Q384" s="116">
        <f t="shared" ca="1" si="94"/>
        <v>0</v>
      </c>
      <c r="R384" s="116">
        <f t="shared" ca="1" si="95"/>
        <v>0</v>
      </c>
      <c r="S384" s="116">
        <f t="shared" ca="1" si="96"/>
        <v>0</v>
      </c>
      <c r="T384" s="116">
        <f t="shared" ca="1" si="97"/>
        <v>0</v>
      </c>
      <c r="U384" s="116">
        <f t="shared" ca="1" si="98"/>
        <v>0</v>
      </c>
      <c r="AE384" s="81"/>
      <c r="AF384" s="80"/>
      <c r="AG384" s="81"/>
      <c r="AH384" s="81"/>
      <c r="AI384" s="81"/>
      <c r="AJ384" s="81"/>
    </row>
    <row r="385" spans="1:36" ht="12" customHeight="1" x14ac:dyDescent="0.25">
      <c r="A385" s="103" t="s">
        <v>1223</v>
      </c>
      <c r="B385" s="104">
        <v>33</v>
      </c>
      <c r="C385" s="115">
        <f>IF(ISNUMBER(SUMIF(REGION!$B$5:$B$356,'REGION INN'!$B385,REGION!$Z$5:$Z$356)),SUMIF(REGION!$B$5:$B$356,'REGION INN'!$B385,REGION!$Z$5:$Z$356),0)</f>
        <v>47</v>
      </c>
      <c r="D385" s="107">
        <f t="shared" ca="1" si="83"/>
        <v>0</v>
      </c>
      <c r="E385" s="107">
        <f t="shared" ca="1" si="84"/>
        <v>0</v>
      </c>
      <c r="F385" s="107">
        <f t="shared" ca="1" si="85"/>
        <v>12.5</v>
      </c>
      <c r="G385" s="107">
        <f t="shared" ca="1" si="86"/>
        <v>0</v>
      </c>
      <c r="H385" s="115">
        <f>IF(ISNUMBER(SUMIF(REGION!$B$5:$B$356,'REGION INN'!$B385,REGION!$AR$5:$AR$356)),SUMIF(REGION!$B$5:$B$356,'REGION INN'!$B385,REGION!$AR$5:$AR$356),0)</f>
        <v>35</v>
      </c>
      <c r="I385" s="107">
        <f t="shared" ca="1" si="87"/>
        <v>0</v>
      </c>
      <c r="J385" s="107">
        <f t="shared" ca="1" si="88"/>
        <v>0</v>
      </c>
      <c r="K385" s="107">
        <f t="shared" ca="1" si="89"/>
        <v>0</v>
      </c>
      <c r="L385" s="107">
        <f t="shared" ca="1" si="90"/>
        <v>0</v>
      </c>
      <c r="M385" s="107"/>
      <c r="N385" s="116">
        <f t="shared" ca="1" si="91"/>
        <v>0</v>
      </c>
      <c r="O385" s="116">
        <f t="shared" ca="1" si="92"/>
        <v>0</v>
      </c>
      <c r="P385" s="116">
        <f t="shared" ca="1" si="93"/>
        <v>5.875</v>
      </c>
      <c r="Q385" s="116">
        <f t="shared" ca="1" si="94"/>
        <v>0</v>
      </c>
      <c r="R385" s="116">
        <f t="shared" ca="1" si="95"/>
        <v>0</v>
      </c>
      <c r="S385" s="116">
        <f t="shared" ca="1" si="96"/>
        <v>0</v>
      </c>
      <c r="T385" s="116">
        <f t="shared" ca="1" si="97"/>
        <v>0</v>
      </c>
      <c r="U385" s="116">
        <f t="shared" ca="1" si="98"/>
        <v>0</v>
      </c>
      <c r="AE385" s="81"/>
      <c r="AF385" s="80"/>
      <c r="AG385" s="81"/>
      <c r="AH385" s="81"/>
      <c r="AI385" s="81"/>
      <c r="AJ385" s="81"/>
    </row>
    <row r="386" spans="1:36" ht="12" customHeight="1" x14ac:dyDescent="0.25">
      <c r="A386" s="103" t="s">
        <v>1224</v>
      </c>
      <c r="B386" s="104">
        <v>33.1</v>
      </c>
      <c r="C386" s="115">
        <f>IF(ISNUMBER(SUMIF(REGION!$B$5:$B$356,'REGION INN'!$B386,REGION!$Z$5:$Z$356)),SUMIF(REGION!$B$5:$B$356,'REGION INN'!$B386,REGION!$Z$5:$Z$356),0)</f>
        <v>40</v>
      </c>
      <c r="D386" s="107">
        <f t="shared" ca="1" si="83"/>
        <v>0</v>
      </c>
      <c r="E386" s="107">
        <f t="shared" ca="1" si="84"/>
        <v>0</v>
      </c>
      <c r="F386" s="107">
        <f t="shared" ca="1" si="85"/>
        <v>12.5</v>
      </c>
      <c r="G386" s="107">
        <f t="shared" ca="1" si="86"/>
        <v>0</v>
      </c>
      <c r="H386" s="115">
        <f>IF(ISNUMBER(SUMIF(REGION!$B$5:$B$356,'REGION INN'!$B386,REGION!$AR$5:$AR$356)),SUMIF(REGION!$B$5:$B$356,'REGION INN'!$B386,REGION!$AR$5:$AR$356),0)</f>
        <v>29</v>
      </c>
      <c r="I386" s="107">
        <f t="shared" ca="1" si="87"/>
        <v>0</v>
      </c>
      <c r="J386" s="107">
        <f t="shared" ca="1" si="88"/>
        <v>0</v>
      </c>
      <c r="K386" s="107">
        <f t="shared" ca="1" si="89"/>
        <v>0</v>
      </c>
      <c r="L386" s="107">
        <f t="shared" ca="1" si="90"/>
        <v>0</v>
      </c>
      <c r="M386" s="107"/>
      <c r="N386" s="116">
        <f t="shared" ca="1" si="91"/>
        <v>0</v>
      </c>
      <c r="O386" s="116">
        <f t="shared" ca="1" si="92"/>
        <v>0</v>
      </c>
      <c r="P386" s="116">
        <f t="shared" ca="1" si="93"/>
        <v>5</v>
      </c>
      <c r="Q386" s="116">
        <f t="shared" ca="1" si="94"/>
        <v>0</v>
      </c>
      <c r="R386" s="116">
        <f t="shared" ca="1" si="95"/>
        <v>0</v>
      </c>
      <c r="S386" s="116">
        <f t="shared" ca="1" si="96"/>
        <v>0</v>
      </c>
      <c r="T386" s="116">
        <f t="shared" ca="1" si="97"/>
        <v>0</v>
      </c>
      <c r="U386" s="116">
        <f t="shared" ca="1" si="98"/>
        <v>0</v>
      </c>
      <c r="AE386" s="81"/>
      <c r="AF386" s="80"/>
      <c r="AG386" s="81"/>
      <c r="AH386" s="81"/>
      <c r="AI386" s="81"/>
      <c r="AJ386" s="81"/>
    </row>
    <row r="387" spans="1:36" ht="12" customHeight="1" x14ac:dyDescent="0.25">
      <c r="A387" s="103" t="s">
        <v>2059</v>
      </c>
      <c r="B387" s="104">
        <v>33.11</v>
      </c>
      <c r="C387" s="115">
        <f>IF(ISNUMBER(SUMIF(REGION!$B$5:$B$356,'REGION INN'!$B387,REGION!$Z$5:$Z$356)),SUMIF(REGION!$B$5:$B$356,'REGION INN'!$B387,REGION!$Z$5:$Z$356),0)</f>
        <v>0</v>
      </c>
      <c r="D387" s="107">
        <f t="shared" ca="1" si="83"/>
        <v>0</v>
      </c>
      <c r="E387" s="107">
        <f t="shared" ca="1" si="84"/>
        <v>0</v>
      </c>
      <c r="F387" s="107">
        <f t="shared" ca="1" si="85"/>
        <v>0</v>
      </c>
      <c r="G387" s="107">
        <f t="shared" ca="1" si="86"/>
        <v>0</v>
      </c>
      <c r="H387" s="115">
        <f>IF(ISNUMBER(SUMIF(REGION!$B$5:$B$356,'REGION INN'!$B387,REGION!$AR$5:$AR$356)),SUMIF(REGION!$B$5:$B$356,'REGION INN'!$B387,REGION!$AR$5:$AR$356),0)</f>
        <v>0</v>
      </c>
      <c r="I387" s="107">
        <f t="shared" ca="1" si="87"/>
        <v>0</v>
      </c>
      <c r="J387" s="107">
        <f t="shared" ca="1" si="88"/>
        <v>0</v>
      </c>
      <c r="K387" s="107">
        <f t="shared" ca="1" si="89"/>
        <v>0</v>
      </c>
      <c r="L387" s="107">
        <f t="shared" ca="1" si="90"/>
        <v>0</v>
      </c>
      <c r="M387" s="107"/>
      <c r="N387" s="116">
        <f t="shared" ca="1" si="91"/>
        <v>0</v>
      </c>
      <c r="O387" s="116">
        <f t="shared" ca="1" si="92"/>
        <v>0</v>
      </c>
      <c r="P387" s="116">
        <f t="shared" ca="1" si="93"/>
        <v>0</v>
      </c>
      <c r="Q387" s="116">
        <f t="shared" ca="1" si="94"/>
        <v>0</v>
      </c>
      <c r="R387" s="116">
        <f t="shared" ca="1" si="95"/>
        <v>0</v>
      </c>
      <c r="S387" s="116">
        <f t="shared" ca="1" si="96"/>
        <v>0</v>
      </c>
      <c r="T387" s="116">
        <f t="shared" ca="1" si="97"/>
        <v>0</v>
      </c>
      <c r="U387" s="116">
        <f t="shared" ca="1" si="98"/>
        <v>0</v>
      </c>
      <c r="AE387" s="81"/>
      <c r="AF387" s="80"/>
      <c r="AG387" s="81"/>
      <c r="AH387" s="81"/>
      <c r="AI387" s="81"/>
      <c r="AJ387" s="81"/>
    </row>
    <row r="388" spans="1:36" ht="12" customHeight="1" x14ac:dyDescent="0.25">
      <c r="A388" s="103" t="s">
        <v>2061</v>
      </c>
      <c r="B388" s="104">
        <v>33.119999999999997</v>
      </c>
      <c r="C388" s="115">
        <f>IF(ISNUMBER(SUMIF(REGION!$B$5:$B$356,'REGION INN'!$B388,REGION!$Z$5:$Z$356)),SUMIF(REGION!$B$5:$B$356,'REGION INN'!$B388,REGION!$Z$5:$Z$356),0)</f>
        <v>0</v>
      </c>
      <c r="D388" s="107">
        <f t="shared" ca="1" si="83"/>
        <v>0</v>
      </c>
      <c r="E388" s="107">
        <f t="shared" ca="1" si="84"/>
        <v>0</v>
      </c>
      <c r="F388" s="107">
        <f t="shared" ca="1" si="85"/>
        <v>16.666666666666664</v>
      </c>
      <c r="G388" s="107">
        <f t="shared" ca="1" si="86"/>
        <v>0</v>
      </c>
      <c r="H388" s="115">
        <f>IF(ISNUMBER(SUMIF(REGION!$B$5:$B$356,'REGION INN'!$B388,REGION!$AR$5:$AR$356)),SUMIF(REGION!$B$5:$B$356,'REGION INN'!$B388,REGION!$AR$5:$AR$356),0)</f>
        <v>0</v>
      </c>
      <c r="I388" s="107">
        <f t="shared" ca="1" si="87"/>
        <v>0</v>
      </c>
      <c r="J388" s="107">
        <f t="shared" ca="1" si="88"/>
        <v>0</v>
      </c>
      <c r="K388" s="107">
        <f t="shared" ca="1" si="89"/>
        <v>0</v>
      </c>
      <c r="L388" s="107">
        <f t="shared" ca="1" si="90"/>
        <v>0</v>
      </c>
      <c r="M388" s="107"/>
      <c r="N388" s="116">
        <f t="shared" ca="1" si="91"/>
        <v>0</v>
      </c>
      <c r="O388" s="116">
        <f t="shared" ca="1" si="92"/>
        <v>0</v>
      </c>
      <c r="P388" s="116">
        <f t="shared" ca="1" si="93"/>
        <v>0</v>
      </c>
      <c r="Q388" s="116">
        <f t="shared" ca="1" si="94"/>
        <v>0</v>
      </c>
      <c r="R388" s="116">
        <f t="shared" ca="1" si="95"/>
        <v>0</v>
      </c>
      <c r="S388" s="116">
        <f t="shared" ca="1" si="96"/>
        <v>0</v>
      </c>
      <c r="T388" s="116">
        <f t="shared" ca="1" si="97"/>
        <v>0</v>
      </c>
      <c r="U388" s="116">
        <f t="shared" ca="1" si="98"/>
        <v>0</v>
      </c>
      <c r="AE388" s="81"/>
      <c r="AF388" s="80"/>
      <c r="AG388" s="81"/>
      <c r="AH388" s="81"/>
      <c r="AI388" s="81"/>
      <c r="AJ388" s="81"/>
    </row>
    <row r="389" spans="1:36" ht="12" customHeight="1" x14ac:dyDescent="0.25">
      <c r="A389" s="103" t="s">
        <v>2064</v>
      </c>
      <c r="B389" s="104">
        <v>33.130000000000003</v>
      </c>
      <c r="C389" s="115">
        <f>IF(ISNUMBER(SUMIF(REGION!$B$5:$B$356,'REGION INN'!$B389,REGION!$Z$5:$Z$356)),SUMIF(REGION!$B$5:$B$356,'REGION INN'!$B389,REGION!$Z$5:$Z$356),0)</f>
        <v>0</v>
      </c>
      <c r="D389" s="107">
        <f t="shared" ca="1" si="83"/>
        <v>0</v>
      </c>
      <c r="E389" s="107">
        <f t="shared" ca="1" si="84"/>
        <v>0</v>
      </c>
      <c r="F389" s="107">
        <f t="shared" ca="1" si="85"/>
        <v>0</v>
      </c>
      <c r="G389" s="107">
        <f t="shared" ca="1" si="86"/>
        <v>0</v>
      </c>
      <c r="H389" s="115">
        <f>IF(ISNUMBER(SUMIF(REGION!$B$5:$B$356,'REGION INN'!$B389,REGION!$AR$5:$AR$356)),SUMIF(REGION!$B$5:$B$356,'REGION INN'!$B389,REGION!$AR$5:$AR$356),0)</f>
        <v>0</v>
      </c>
      <c r="I389" s="107">
        <f t="shared" ca="1" si="87"/>
        <v>0</v>
      </c>
      <c r="J389" s="107">
        <f t="shared" ca="1" si="88"/>
        <v>0</v>
      </c>
      <c r="K389" s="107">
        <f t="shared" ca="1" si="89"/>
        <v>0</v>
      </c>
      <c r="L389" s="107">
        <f t="shared" ca="1" si="90"/>
        <v>0</v>
      </c>
      <c r="M389" s="107"/>
      <c r="N389" s="116">
        <f t="shared" ca="1" si="91"/>
        <v>0</v>
      </c>
      <c r="O389" s="116">
        <f t="shared" ca="1" si="92"/>
        <v>0</v>
      </c>
      <c r="P389" s="116">
        <f t="shared" ca="1" si="93"/>
        <v>0</v>
      </c>
      <c r="Q389" s="116">
        <f t="shared" ca="1" si="94"/>
        <v>0</v>
      </c>
      <c r="R389" s="116">
        <f t="shared" ca="1" si="95"/>
        <v>0</v>
      </c>
      <c r="S389" s="116">
        <f t="shared" ca="1" si="96"/>
        <v>0</v>
      </c>
      <c r="T389" s="116">
        <f t="shared" ca="1" si="97"/>
        <v>0</v>
      </c>
      <c r="U389" s="116">
        <f t="shared" ca="1" si="98"/>
        <v>0</v>
      </c>
      <c r="AE389" s="81"/>
      <c r="AF389" s="80"/>
      <c r="AG389" s="81"/>
      <c r="AH389" s="81"/>
      <c r="AI389" s="81"/>
      <c r="AJ389" s="81"/>
    </row>
    <row r="390" spans="1:36" ht="12" customHeight="1" x14ac:dyDescent="0.25">
      <c r="A390" s="103" t="s">
        <v>2066</v>
      </c>
      <c r="B390" s="104">
        <v>33.14</v>
      </c>
      <c r="C390" s="115">
        <f>IF(ISNUMBER(SUMIF(REGION!$B$5:$B$356,'REGION INN'!$B390,REGION!$Z$5:$Z$356)),SUMIF(REGION!$B$5:$B$356,'REGION INN'!$B390,REGION!$Z$5:$Z$356),0)</f>
        <v>0</v>
      </c>
      <c r="D390" s="107">
        <f t="shared" ca="1" si="83"/>
        <v>0</v>
      </c>
      <c r="E390" s="107">
        <f t="shared" ca="1" si="84"/>
        <v>0</v>
      </c>
      <c r="F390" s="107">
        <f t="shared" ca="1" si="85"/>
        <v>0</v>
      </c>
      <c r="G390" s="107">
        <f t="shared" ca="1" si="86"/>
        <v>0</v>
      </c>
      <c r="H390" s="115">
        <f>IF(ISNUMBER(SUMIF(REGION!$B$5:$B$356,'REGION INN'!$B390,REGION!$AR$5:$AR$356)),SUMIF(REGION!$B$5:$B$356,'REGION INN'!$B390,REGION!$AR$5:$AR$356),0)</f>
        <v>0</v>
      </c>
      <c r="I390" s="107">
        <f t="shared" ca="1" si="87"/>
        <v>0</v>
      </c>
      <c r="J390" s="107">
        <f t="shared" ca="1" si="88"/>
        <v>0</v>
      </c>
      <c r="K390" s="107">
        <f t="shared" ca="1" si="89"/>
        <v>0</v>
      </c>
      <c r="L390" s="107">
        <f t="shared" ca="1" si="90"/>
        <v>0</v>
      </c>
      <c r="M390" s="107"/>
      <c r="N390" s="116">
        <f t="shared" ca="1" si="91"/>
        <v>0</v>
      </c>
      <c r="O390" s="116">
        <f t="shared" ca="1" si="92"/>
        <v>0</v>
      </c>
      <c r="P390" s="116">
        <f t="shared" ca="1" si="93"/>
        <v>0</v>
      </c>
      <c r="Q390" s="116">
        <f t="shared" ca="1" si="94"/>
        <v>0</v>
      </c>
      <c r="R390" s="116">
        <f t="shared" ca="1" si="95"/>
        <v>0</v>
      </c>
      <c r="S390" s="116">
        <f t="shared" ca="1" si="96"/>
        <v>0</v>
      </c>
      <c r="T390" s="116">
        <f t="shared" ca="1" si="97"/>
        <v>0</v>
      </c>
      <c r="U390" s="116">
        <f t="shared" ca="1" si="98"/>
        <v>0</v>
      </c>
      <c r="AE390" s="81"/>
      <c r="AF390" s="80"/>
      <c r="AG390" s="81"/>
      <c r="AH390" s="81"/>
      <c r="AI390" s="81"/>
      <c r="AJ390" s="81"/>
    </row>
    <row r="391" spans="1:36" ht="12" customHeight="1" x14ac:dyDescent="0.25">
      <c r="A391" s="103" t="s">
        <v>2069</v>
      </c>
      <c r="B391" s="104">
        <v>33.15</v>
      </c>
      <c r="C391" s="115">
        <f>IF(ISNUMBER(SUMIF(REGION!$B$5:$B$356,'REGION INN'!$B391,REGION!$Z$5:$Z$356)),SUMIF(REGION!$B$5:$B$356,'REGION INN'!$B391,REGION!$Z$5:$Z$356),0)</f>
        <v>0</v>
      </c>
      <c r="D391" s="107">
        <f t="shared" ref="D391:D429" ca="1" si="99">SUMIF($W$6:$W$416,$A391,Y$6:Y$415)</f>
        <v>0</v>
      </c>
      <c r="E391" s="107">
        <f t="shared" ref="E391:E429" ca="1" si="100">SUMIF($W$6:$W$416,$A391,Z$6:Z$415)</f>
        <v>0</v>
      </c>
      <c r="F391" s="107">
        <f t="shared" ref="F391:F429" ca="1" si="101">SUMIF($W$6:$W$416,$A391,AA$6:AA$415)</f>
        <v>0</v>
      </c>
      <c r="G391" s="107">
        <f t="shared" ref="G391:G429" ca="1" si="102">SUMIF($W$6:$W$416,$A391,AB$6:AB$415)</f>
        <v>0</v>
      </c>
      <c r="H391" s="115">
        <f>IF(ISNUMBER(SUMIF(REGION!$B$5:$B$356,'REGION INN'!$B391,REGION!$AR$5:$AR$356)),SUMIF(REGION!$B$5:$B$356,'REGION INN'!$B391,REGION!$AR$5:$AR$356),0)</f>
        <v>0</v>
      </c>
      <c r="I391" s="107">
        <f t="shared" ref="I391:I429" ca="1" si="103">SUMIF($AE$6:$AE$416,$A391,AG$6:AG$415)</f>
        <v>0</v>
      </c>
      <c r="J391" s="107">
        <f t="shared" ref="J391:J429" ca="1" si="104">SUMIF($AE$6:$AE$416,$A391,AH$6:AH$415)</f>
        <v>0</v>
      </c>
      <c r="K391" s="107">
        <f t="shared" ref="K391:K429" ca="1" si="105">SUMIF($AE$6:$AE$416,$A391,AI$6:AI$415)</f>
        <v>0</v>
      </c>
      <c r="L391" s="107">
        <f t="shared" ref="L391:L429" ca="1" si="106">SUMIF($AE$6:$AE$416,$A391,AJ$6:AJ$415)</f>
        <v>0</v>
      </c>
      <c r="M391" s="107"/>
      <c r="N391" s="116">
        <f t="shared" ref="N391:N429" ca="1" si="107">D391/100*$C391</f>
        <v>0</v>
      </c>
      <c r="O391" s="116">
        <f t="shared" ref="O391:O429" ca="1" si="108">E391/100*$C391</f>
        <v>0</v>
      </c>
      <c r="P391" s="116">
        <f t="shared" ref="P391:P429" ca="1" si="109">F391/100*$C391</f>
        <v>0</v>
      </c>
      <c r="Q391" s="116">
        <f t="shared" ref="Q391:Q429" ca="1" si="110">G391/100*$C391</f>
        <v>0</v>
      </c>
      <c r="R391" s="116">
        <f t="shared" ref="R391:T429" ca="1" si="111">I391/100*$H391</f>
        <v>0</v>
      </c>
      <c r="S391" s="116">
        <f t="shared" ca="1" si="111"/>
        <v>0</v>
      </c>
      <c r="T391" s="116">
        <f t="shared" ca="1" si="111"/>
        <v>0</v>
      </c>
      <c r="U391" s="116">
        <f t="shared" ref="U391:U429" ca="1" si="112">L391/100*$H391</f>
        <v>0</v>
      </c>
      <c r="AE391" s="81"/>
      <c r="AF391" s="80"/>
      <c r="AG391" s="81"/>
      <c r="AH391" s="81"/>
      <c r="AI391" s="81"/>
      <c r="AJ391" s="81"/>
    </row>
    <row r="392" spans="1:36" ht="12" customHeight="1" x14ac:dyDescent="0.25">
      <c r="A392" s="103" t="s">
        <v>2072</v>
      </c>
      <c r="B392" s="104">
        <v>33.159999999999997</v>
      </c>
      <c r="C392" s="115">
        <f>IF(ISNUMBER(SUMIF(REGION!$B$5:$B$356,'REGION INN'!$B392,REGION!$Z$5:$Z$356)),SUMIF(REGION!$B$5:$B$356,'REGION INN'!$B392,REGION!$Z$5:$Z$356),0)</f>
        <v>0</v>
      </c>
      <c r="D392" s="107">
        <f t="shared" ca="1" si="99"/>
        <v>0</v>
      </c>
      <c r="E392" s="107">
        <f t="shared" ca="1" si="100"/>
        <v>0</v>
      </c>
      <c r="F392" s="107">
        <f t="shared" ca="1" si="101"/>
        <v>0</v>
      </c>
      <c r="G392" s="107">
        <f t="shared" ca="1" si="102"/>
        <v>0</v>
      </c>
      <c r="H392" s="115">
        <f>IF(ISNUMBER(SUMIF(REGION!$B$5:$B$356,'REGION INN'!$B392,REGION!$AR$5:$AR$356)),SUMIF(REGION!$B$5:$B$356,'REGION INN'!$B392,REGION!$AR$5:$AR$356),0)</f>
        <v>0</v>
      </c>
      <c r="I392" s="107">
        <f t="shared" ca="1" si="103"/>
        <v>0</v>
      </c>
      <c r="J392" s="107">
        <f t="shared" ca="1" si="104"/>
        <v>0</v>
      </c>
      <c r="K392" s="107">
        <f t="shared" ca="1" si="105"/>
        <v>0</v>
      </c>
      <c r="L392" s="107">
        <f t="shared" ca="1" si="106"/>
        <v>0</v>
      </c>
      <c r="M392" s="107"/>
      <c r="N392" s="116">
        <f t="shared" ca="1" si="107"/>
        <v>0</v>
      </c>
      <c r="O392" s="116">
        <f t="shared" ca="1" si="108"/>
        <v>0</v>
      </c>
      <c r="P392" s="116">
        <f t="shared" ca="1" si="109"/>
        <v>0</v>
      </c>
      <c r="Q392" s="116">
        <f t="shared" ca="1" si="110"/>
        <v>0</v>
      </c>
      <c r="R392" s="116">
        <f t="shared" ca="1" si="111"/>
        <v>0</v>
      </c>
      <c r="S392" s="116">
        <f t="shared" ca="1" si="111"/>
        <v>0</v>
      </c>
      <c r="T392" s="116">
        <f t="shared" ca="1" si="111"/>
        <v>0</v>
      </c>
      <c r="U392" s="116">
        <f t="shared" ca="1" si="112"/>
        <v>0</v>
      </c>
      <c r="AE392" s="81"/>
      <c r="AF392" s="80"/>
      <c r="AG392" s="81"/>
      <c r="AH392" s="81"/>
      <c r="AI392" s="81"/>
      <c r="AJ392" s="81"/>
    </row>
    <row r="393" spans="1:36" ht="12" customHeight="1" x14ac:dyDescent="0.25">
      <c r="A393" s="103" t="s">
        <v>2075</v>
      </c>
      <c r="B393" s="104">
        <v>33.17</v>
      </c>
      <c r="C393" s="115">
        <f>IF(ISNUMBER(SUMIF(REGION!$B$5:$B$356,'REGION INN'!$B393,REGION!$Z$5:$Z$356)),SUMIF(REGION!$B$5:$B$356,'REGION INN'!$B393,REGION!$Z$5:$Z$356),0)</f>
        <v>0</v>
      </c>
      <c r="D393" s="107">
        <f t="shared" ca="1" si="99"/>
        <v>0</v>
      </c>
      <c r="E393" s="107">
        <f t="shared" ca="1" si="100"/>
        <v>0</v>
      </c>
      <c r="F393" s="107">
        <f t="shared" ca="1" si="101"/>
        <v>0</v>
      </c>
      <c r="G393" s="107">
        <f t="shared" ca="1" si="102"/>
        <v>0</v>
      </c>
      <c r="H393" s="115">
        <f>IF(ISNUMBER(SUMIF(REGION!$B$5:$B$356,'REGION INN'!$B393,REGION!$AR$5:$AR$356)),SUMIF(REGION!$B$5:$B$356,'REGION INN'!$B393,REGION!$AR$5:$AR$356),0)</f>
        <v>0</v>
      </c>
      <c r="I393" s="107">
        <f t="shared" ca="1" si="103"/>
        <v>0</v>
      </c>
      <c r="J393" s="107">
        <f t="shared" ca="1" si="104"/>
        <v>0</v>
      </c>
      <c r="K393" s="107">
        <f t="shared" ca="1" si="105"/>
        <v>0</v>
      </c>
      <c r="L393" s="107">
        <f t="shared" ca="1" si="106"/>
        <v>0</v>
      </c>
      <c r="M393" s="107"/>
      <c r="N393" s="116">
        <f t="shared" ca="1" si="107"/>
        <v>0</v>
      </c>
      <c r="O393" s="116">
        <f t="shared" ca="1" si="108"/>
        <v>0</v>
      </c>
      <c r="P393" s="116">
        <f t="shared" ca="1" si="109"/>
        <v>0</v>
      </c>
      <c r="Q393" s="116">
        <f t="shared" ca="1" si="110"/>
        <v>0</v>
      </c>
      <c r="R393" s="116">
        <f t="shared" ca="1" si="111"/>
        <v>0</v>
      </c>
      <c r="S393" s="116">
        <f t="shared" ca="1" si="111"/>
        <v>0</v>
      </c>
      <c r="T393" s="116">
        <f t="shared" ca="1" si="111"/>
        <v>0</v>
      </c>
      <c r="U393" s="116">
        <f t="shared" ca="1" si="112"/>
        <v>0</v>
      </c>
      <c r="AE393" s="81"/>
      <c r="AF393" s="80"/>
      <c r="AG393" s="81"/>
      <c r="AH393" s="81"/>
      <c r="AI393" s="81"/>
      <c r="AJ393" s="81"/>
    </row>
    <row r="394" spans="1:36" ht="12" customHeight="1" x14ac:dyDescent="0.25">
      <c r="A394" s="103" t="s">
        <v>2078</v>
      </c>
      <c r="B394" s="104">
        <v>33.19</v>
      </c>
      <c r="C394" s="115">
        <f>IF(ISNUMBER(SUMIF(REGION!$B$5:$B$356,'REGION INN'!$B394,REGION!$Z$5:$Z$356)),SUMIF(REGION!$B$5:$B$356,'REGION INN'!$B394,REGION!$Z$5:$Z$356),0)</f>
        <v>0</v>
      </c>
      <c r="D394" s="107">
        <f t="shared" ca="1" si="99"/>
        <v>0</v>
      </c>
      <c r="E394" s="107">
        <f t="shared" ca="1" si="100"/>
        <v>0</v>
      </c>
      <c r="F394" s="107">
        <f t="shared" ca="1" si="101"/>
        <v>0</v>
      </c>
      <c r="G394" s="107">
        <f t="shared" ca="1" si="102"/>
        <v>0</v>
      </c>
      <c r="H394" s="115">
        <f>IF(ISNUMBER(SUMIF(REGION!$B$5:$B$356,'REGION INN'!$B394,REGION!$AR$5:$AR$356)),SUMIF(REGION!$B$5:$B$356,'REGION INN'!$B394,REGION!$AR$5:$AR$356),0)</f>
        <v>0</v>
      </c>
      <c r="I394" s="107">
        <f t="shared" ca="1" si="103"/>
        <v>0</v>
      </c>
      <c r="J394" s="107">
        <f t="shared" ca="1" si="104"/>
        <v>0</v>
      </c>
      <c r="K394" s="107">
        <f t="shared" ca="1" si="105"/>
        <v>0</v>
      </c>
      <c r="L394" s="107">
        <f t="shared" ca="1" si="106"/>
        <v>0</v>
      </c>
      <c r="M394" s="107"/>
      <c r="N394" s="116">
        <f t="shared" ca="1" si="107"/>
        <v>0</v>
      </c>
      <c r="O394" s="116">
        <f t="shared" ca="1" si="108"/>
        <v>0</v>
      </c>
      <c r="P394" s="116">
        <f t="shared" ca="1" si="109"/>
        <v>0</v>
      </c>
      <c r="Q394" s="116">
        <f t="shared" ca="1" si="110"/>
        <v>0</v>
      </c>
      <c r="R394" s="116">
        <f t="shared" ca="1" si="111"/>
        <v>0</v>
      </c>
      <c r="S394" s="116">
        <f t="shared" ca="1" si="111"/>
        <v>0</v>
      </c>
      <c r="T394" s="116">
        <f t="shared" ca="1" si="111"/>
        <v>0</v>
      </c>
      <c r="U394" s="116">
        <f t="shared" ca="1" si="112"/>
        <v>0</v>
      </c>
      <c r="AE394" s="81"/>
      <c r="AF394" s="80"/>
      <c r="AG394" s="81"/>
      <c r="AH394" s="81"/>
      <c r="AI394" s="81"/>
      <c r="AJ394" s="81"/>
    </row>
    <row r="395" spans="1:36" ht="12" customHeight="1" x14ac:dyDescent="0.25">
      <c r="A395" s="103" t="s">
        <v>1225</v>
      </c>
      <c r="B395" s="104">
        <v>33.200000000000003</v>
      </c>
      <c r="C395" s="115">
        <f>IF(ISNUMBER(SUMIF(REGION!$B$5:$B$356,'REGION INN'!$B395,REGION!$Z$5:$Z$356)),SUMIF(REGION!$B$5:$B$356,'REGION INN'!$B395,REGION!$Z$5:$Z$356),0)</f>
        <v>7</v>
      </c>
      <c r="D395" s="107">
        <f t="shared" ca="1" si="99"/>
        <v>0</v>
      </c>
      <c r="E395" s="107">
        <f t="shared" ca="1" si="100"/>
        <v>0</v>
      </c>
      <c r="F395" s="107">
        <f t="shared" ca="1" si="101"/>
        <v>0</v>
      </c>
      <c r="G395" s="107">
        <f t="shared" ca="1" si="102"/>
        <v>0</v>
      </c>
      <c r="H395" s="115">
        <f>IF(ISNUMBER(SUMIF(REGION!$B$5:$B$356,'REGION INN'!$B395,REGION!$AR$5:$AR$356)),SUMIF(REGION!$B$5:$B$356,'REGION INN'!$B395,REGION!$AR$5:$AR$356),0)</f>
        <v>6</v>
      </c>
      <c r="I395" s="107">
        <f t="shared" ca="1" si="103"/>
        <v>0</v>
      </c>
      <c r="J395" s="107">
        <f t="shared" ca="1" si="104"/>
        <v>0</v>
      </c>
      <c r="K395" s="107">
        <f t="shared" ca="1" si="105"/>
        <v>0</v>
      </c>
      <c r="L395" s="107">
        <f t="shared" ca="1" si="106"/>
        <v>0</v>
      </c>
      <c r="M395" s="107"/>
      <c r="N395" s="116">
        <f t="shared" ca="1" si="107"/>
        <v>0</v>
      </c>
      <c r="O395" s="116">
        <f t="shared" ca="1" si="108"/>
        <v>0</v>
      </c>
      <c r="P395" s="116">
        <f t="shared" ca="1" si="109"/>
        <v>0</v>
      </c>
      <c r="Q395" s="116">
        <f t="shared" ca="1" si="110"/>
        <v>0</v>
      </c>
      <c r="R395" s="116">
        <f t="shared" ca="1" si="111"/>
        <v>0</v>
      </c>
      <c r="S395" s="116">
        <f t="shared" ca="1" si="111"/>
        <v>0</v>
      </c>
      <c r="T395" s="116">
        <f t="shared" ca="1" si="111"/>
        <v>0</v>
      </c>
      <c r="U395" s="116">
        <f t="shared" ca="1" si="112"/>
        <v>0</v>
      </c>
      <c r="AE395" s="81"/>
      <c r="AF395" s="80"/>
      <c r="AG395" s="81"/>
      <c r="AH395" s="81"/>
      <c r="AI395" s="81"/>
      <c r="AJ395" s="81"/>
    </row>
    <row r="396" spans="1:36" ht="12" customHeight="1" x14ac:dyDescent="0.25">
      <c r="A396" s="103" t="s">
        <v>1225</v>
      </c>
      <c r="B396" s="104">
        <v>33.200000000000003</v>
      </c>
      <c r="C396" s="115">
        <f>IF(ISNUMBER(SUMIF(REGION!$B$5:$B$356,'REGION INN'!$B396,REGION!$Z$5:$Z$356)),SUMIF(REGION!$B$5:$B$356,'REGION INN'!$B396,REGION!$Z$5:$Z$356),0)</f>
        <v>7</v>
      </c>
      <c r="D396" s="107">
        <f t="shared" ca="1" si="99"/>
        <v>0</v>
      </c>
      <c r="E396" s="107">
        <f t="shared" ca="1" si="100"/>
        <v>0</v>
      </c>
      <c r="F396" s="107">
        <f t="shared" ca="1" si="101"/>
        <v>0</v>
      </c>
      <c r="G396" s="107">
        <f t="shared" ca="1" si="102"/>
        <v>0</v>
      </c>
      <c r="H396" s="115">
        <f>IF(ISNUMBER(SUMIF(REGION!$B$5:$B$356,'REGION INN'!$B396,REGION!$AR$5:$AR$356)),SUMIF(REGION!$B$5:$B$356,'REGION INN'!$B396,REGION!$AR$5:$AR$356),0)</f>
        <v>6</v>
      </c>
      <c r="I396" s="107">
        <f t="shared" ca="1" si="103"/>
        <v>0</v>
      </c>
      <c r="J396" s="107">
        <f t="shared" ca="1" si="104"/>
        <v>0</v>
      </c>
      <c r="K396" s="107">
        <f t="shared" ca="1" si="105"/>
        <v>0</v>
      </c>
      <c r="L396" s="107">
        <f t="shared" ca="1" si="106"/>
        <v>0</v>
      </c>
      <c r="M396" s="107"/>
      <c r="N396" s="116">
        <f t="shared" ca="1" si="107"/>
        <v>0</v>
      </c>
      <c r="O396" s="116">
        <f t="shared" ca="1" si="108"/>
        <v>0</v>
      </c>
      <c r="P396" s="116">
        <f t="shared" ca="1" si="109"/>
        <v>0</v>
      </c>
      <c r="Q396" s="116">
        <f t="shared" ca="1" si="110"/>
        <v>0</v>
      </c>
      <c r="R396" s="116">
        <f t="shared" ca="1" si="111"/>
        <v>0</v>
      </c>
      <c r="S396" s="116">
        <f t="shared" ca="1" si="111"/>
        <v>0</v>
      </c>
      <c r="T396" s="116">
        <f t="shared" ca="1" si="111"/>
        <v>0</v>
      </c>
      <c r="U396" s="116">
        <f t="shared" ca="1" si="112"/>
        <v>0</v>
      </c>
      <c r="AE396" s="81"/>
      <c r="AF396" s="80"/>
      <c r="AG396" s="81"/>
      <c r="AH396" s="81"/>
      <c r="AI396" s="81"/>
      <c r="AJ396" s="81"/>
    </row>
    <row r="397" spans="1:36" ht="12" customHeight="1" x14ac:dyDescent="0.25">
      <c r="A397" s="103" t="s">
        <v>1226</v>
      </c>
      <c r="B397" s="104" t="s">
        <v>314</v>
      </c>
      <c r="C397" s="115">
        <f>IF(ISNUMBER(SUMIF(REGION!$B$5:$B$356,'REGION INN'!$B397,REGION!$Z$5:$Z$356)),SUMIF(REGION!$B$5:$B$356,'REGION INN'!$B397,REGION!$Z$5:$Z$356),0)</f>
        <v>25</v>
      </c>
      <c r="D397" s="107">
        <f t="shared" ca="1" si="99"/>
        <v>15.384615384615385</v>
      </c>
      <c r="E397" s="107">
        <f t="shared" ca="1" si="100"/>
        <v>30.76923076923077</v>
      </c>
      <c r="F397" s="107">
        <f t="shared" ca="1" si="101"/>
        <v>30.76923076923077</v>
      </c>
      <c r="G397" s="107">
        <f t="shared" ca="1" si="102"/>
        <v>15.384615384615385</v>
      </c>
      <c r="H397" s="115">
        <f>IF(ISNUMBER(SUMIF(REGION!$B$5:$B$356,'REGION INN'!$B397,REGION!$AR$5:$AR$356)),SUMIF(REGION!$B$5:$B$356,'REGION INN'!$B397,REGION!$AR$5:$AR$356),0)</f>
        <v>34</v>
      </c>
      <c r="I397" s="107">
        <f t="shared" ca="1" si="103"/>
        <v>42.857142857142854</v>
      </c>
      <c r="J397" s="107">
        <f t="shared" ca="1" si="104"/>
        <v>57.142857142857139</v>
      </c>
      <c r="K397" s="107">
        <f t="shared" ca="1" si="105"/>
        <v>0</v>
      </c>
      <c r="L397" s="107">
        <f t="shared" ca="1" si="106"/>
        <v>0</v>
      </c>
      <c r="M397" s="107"/>
      <c r="N397" s="116">
        <f t="shared" ca="1" si="107"/>
        <v>3.8461538461538463</v>
      </c>
      <c r="O397" s="116">
        <f t="shared" ca="1" si="108"/>
        <v>7.6923076923076925</v>
      </c>
      <c r="P397" s="116">
        <f t="shared" ca="1" si="109"/>
        <v>7.6923076923076925</v>
      </c>
      <c r="Q397" s="116">
        <f t="shared" ca="1" si="110"/>
        <v>3.8461538461538463</v>
      </c>
      <c r="R397" s="116">
        <f t="shared" ca="1" si="111"/>
        <v>14.571428571428571</v>
      </c>
      <c r="S397" s="116">
        <f t="shared" ca="1" si="111"/>
        <v>19.428571428571427</v>
      </c>
      <c r="T397" s="116">
        <f t="shared" ca="1" si="111"/>
        <v>0</v>
      </c>
      <c r="U397" s="116">
        <f t="shared" ca="1" si="112"/>
        <v>0</v>
      </c>
      <c r="AE397" s="81"/>
      <c r="AF397" s="80"/>
      <c r="AG397" s="81"/>
      <c r="AH397" s="81"/>
      <c r="AI397" s="81"/>
      <c r="AJ397" s="81"/>
    </row>
    <row r="398" spans="1:36" ht="12" customHeight="1" x14ac:dyDescent="0.25">
      <c r="A398" s="103" t="s">
        <v>1226</v>
      </c>
      <c r="B398" s="104">
        <v>35</v>
      </c>
      <c r="C398" s="115">
        <f>IF(ISNUMBER(SUMIF(REGION!$B$5:$B$356,'REGION INN'!$B398,REGION!$Z$5:$Z$356)),SUMIF(REGION!$B$5:$B$356,'REGION INN'!$B398,REGION!$Z$5:$Z$356),0)</f>
        <v>25</v>
      </c>
      <c r="D398" s="107">
        <f t="shared" ca="1" si="99"/>
        <v>15.384615384615385</v>
      </c>
      <c r="E398" s="107">
        <f t="shared" ca="1" si="100"/>
        <v>30.76923076923077</v>
      </c>
      <c r="F398" s="107">
        <f t="shared" ca="1" si="101"/>
        <v>30.76923076923077</v>
      </c>
      <c r="G398" s="107">
        <f t="shared" ca="1" si="102"/>
        <v>15.384615384615385</v>
      </c>
      <c r="H398" s="115">
        <f>IF(ISNUMBER(SUMIF(REGION!$B$5:$B$356,'REGION INN'!$B398,REGION!$AR$5:$AR$356)),SUMIF(REGION!$B$5:$B$356,'REGION INN'!$B398,REGION!$AR$5:$AR$356),0)</f>
        <v>34</v>
      </c>
      <c r="I398" s="107">
        <f t="shared" ca="1" si="103"/>
        <v>42.857142857142854</v>
      </c>
      <c r="J398" s="107">
        <f t="shared" ca="1" si="104"/>
        <v>57.142857142857139</v>
      </c>
      <c r="K398" s="107">
        <f t="shared" ca="1" si="105"/>
        <v>0</v>
      </c>
      <c r="L398" s="107">
        <f t="shared" ca="1" si="106"/>
        <v>0</v>
      </c>
      <c r="M398" s="107"/>
      <c r="N398" s="116">
        <f t="shared" ca="1" si="107"/>
        <v>3.8461538461538463</v>
      </c>
      <c r="O398" s="116">
        <f t="shared" ca="1" si="108"/>
        <v>7.6923076923076925</v>
      </c>
      <c r="P398" s="116">
        <f t="shared" ca="1" si="109"/>
        <v>7.6923076923076925</v>
      </c>
      <c r="Q398" s="116">
        <f t="shared" ca="1" si="110"/>
        <v>3.8461538461538463</v>
      </c>
      <c r="R398" s="116">
        <f t="shared" ca="1" si="111"/>
        <v>14.571428571428571</v>
      </c>
      <c r="S398" s="116">
        <f t="shared" ca="1" si="111"/>
        <v>19.428571428571427</v>
      </c>
      <c r="T398" s="116">
        <f t="shared" ca="1" si="111"/>
        <v>0</v>
      </c>
      <c r="U398" s="116">
        <f t="shared" ca="1" si="112"/>
        <v>0</v>
      </c>
      <c r="AE398" s="81"/>
      <c r="AF398" s="80"/>
      <c r="AG398" s="81"/>
      <c r="AH398" s="81"/>
      <c r="AI398" s="81"/>
      <c r="AJ398" s="81"/>
    </row>
    <row r="399" spans="1:36" ht="12" customHeight="1" x14ac:dyDescent="0.25">
      <c r="A399" s="103" t="s">
        <v>1227</v>
      </c>
      <c r="B399" s="104">
        <v>35.1</v>
      </c>
      <c r="C399" s="115">
        <f>IF(ISNUMBER(SUMIF(REGION!$B$5:$B$356,'REGION INN'!$B399,REGION!$Z$5:$Z$356)),SUMIF(REGION!$B$5:$B$356,'REGION INN'!$B399,REGION!$Z$5:$Z$356),0)</f>
        <v>10</v>
      </c>
      <c r="D399" s="107">
        <f t="shared" ca="1" si="99"/>
        <v>0</v>
      </c>
      <c r="E399" s="107">
        <f t="shared" ca="1" si="100"/>
        <v>33.333333333333329</v>
      </c>
      <c r="F399" s="107">
        <f t="shared" ca="1" si="101"/>
        <v>33.333333333333329</v>
      </c>
      <c r="G399" s="107">
        <f t="shared" ca="1" si="102"/>
        <v>0</v>
      </c>
      <c r="H399" s="115">
        <f>IF(ISNUMBER(SUMIF(REGION!$B$5:$B$356,'REGION INN'!$B399,REGION!$AR$5:$AR$356)),SUMIF(REGION!$B$5:$B$356,'REGION INN'!$B399,REGION!$AR$5:$AR$356),0)</f>
        <v>14</v>
      </c>
      <c r="I399" s="107">
        <f t="shared" ca="1" si="103"/>
        <v>0</v>
      </c>
      <c r="J399" s="107">
        <f t="shared" ca="1" si="104"/>
        <v>0</v>
      </c>
      <c r="K399" s="107">
        <f t="shared" ca="1" si="105"/>
        <v>0</v>
      </c>
      <c r="L399" s="107">
        <f t="shared" ca="1" si="106"/>
        <v>0</v>
      </c>
      <c r="M399" s="107"/>
      <c r="N399" s="116">
        <f t="shared" ca="1" si="107"/>
        <v>0</v>
      </c>
      <c r="O399" s="116">
        <f t="shared" ca="1" si="108"/>
        <v>3.3333333333333326</v>
      </c>
      <c r="P399" s="116">
        <f t="shared" ca="1" si="109"/>
        <v>3.3333333333333326</v>
      </c>
      <c r="Q399" s="116">
        <f t="shared" ca="1" si="110"/>
        <v>0</v>
      </c>
      <c r="R399" s="116">
        <f t="shared" ca="1" si="111"/>
        <v>0</v>
      </c>
      <c r="S399" s="116">
        <f t="shared" ca="1" si="111"/>
        <v>0</v>
      </c>
      <c r="T399" s="116">
        <f t="shared" ca="1" si="111"/>
        <v>0</v>
      </c>
      <c r="U399" s="116">
        <f t="shared" ca="1" si="112"/>
        <v>0</v>
      </c>
      <c r="AE399" s="81"/>
      <c r="AF399" s="80"/>
      <c r="AG399" s="81"/>
      <c r="AH399" s="81"/>
      <c r="AI399" s="81"/>
      <c r="AJ399" s="81"/>
    </row>
    <row r="400" spans="1:36" ht="12" customHeight="1" x14ac:dyDescent="0.25">
      <c r="A400" s="103" t="s">
        <v>2068</v>
      </c>
      <c r="B400" s="104">
        <v>35.11</v>
      </c>
      <c r="C400" s="115">
        <f>IF(ISNUMBER(SUMIF(REGION!$B$5:$B$356,'REGION INN'!$B400,REGION!$Z$5:$Z$356)),SUMIF(REGION!$B$5:$B$356,'REGION INN'!$B400,REGION!$Z$5:$Z$356),0)</f>
        <v>0</v>
      </c>
      <c r="D400" s="107">
        <f t="shared" ca="1" si="99"/>
        <v>0</v>
      </c>
      <c r="E400" s="107">
        <f t="shared" ca="1" si="100"/>
        <v>100</v>
      </c>
      <c r="F400" s="107">
        <f t="shared" ca="1" si="101"/>
        <v>0</v>
      </c>
      <c r="G400" s="107">
        <f t="shared" ca="1" si="102"/>
        <v>0</v>
      </c>
      <c r="H400" s="115">
        <f>IF(ISNUMBER(SUMIF(REGION!$B$5:$B$356,'REGION INN'!$B400,REGION!$AR$5:$AR$356)),SUMIF(REGION!$B$5:$B$356,'REGION INN'!$B400,REGION!$AR$5:$AR$356),0)</f>
        <v>0</v>
      </c>
      <c r="I400" s="107">
        <f t="shared" ca="1" si="103"/>
        <v>0</v>
      </c>
      <c r="J400" s="107">
        <f t="shared" ca="1" si="104"/>
        <v>0</v>
      </c>
      <c r="K400" s="107">
        <f t="shared" ca="1" si="105"/>
        <v>0</v>
      </c>
      <c r="L400" s="107">
        <f t="shared" ca="1" si="106"/>
        <v>0</v>
      </c>
      <c r="M400" s="107"/>
      <c r="N400" s="116">
        <f t="shared" ca="1" si="107"/>
        <v>0</v>
      </c>
      <c r="O400" s="116">
        <f t="shared" ca="1" si="108"/>
        <v>0</v>
      </c>
      <c r="P400" s="116">
        <f t="shared" ca="1" si="109"/>
        <v>0</v>
      </c>
      <c r="Q400" s="116">
        <f t="shared" ca="1" si="110"/>
        <v>0</v>
      </c>
      <c r="R400" s="116">
        <f t="shared" ca="1" si="111"/>
        <v>0</v>
      </c>
      <c r="S400" s="116">
        <f t="shared" ca="1" si="111"/>
        <v>0</v>
      </c>
      <c r="T400" s="116">
        <f t="shared" ca="1" si="111"/>
        <v>0</v>
      </c>
      <c r="U400" s="116">
        <f t="shared" ca="1" si="112"/>
        <v>0</v>
      </c>
      <c r="AE400" s="81"/>
      <c r="AF400" s="80"/>
      <c r="AG400" s="81"/>
      <c r="AH400" s="81"/>
      <c r="AI400" s="81"/>
      <c r="AJ400" s="81"/>
    </row>
    <row r="401" spans="1:36" ht="12" customHeight="1" x14ac:dyDescent="0.25">
      <c r="A401" s="103" t="s">
        <v>2071</v>
      </c>
      <c r="B401" s="104">
        <v>35.119999999999997</v>
      </c>
      <c r="C401" s="115">
        <f>IF(ISNUMBER(SUMIF(REGION!$B$5:$B$356,'REGION INN'!$B401,REGION!$Z$5:$Z$356)),SUMIF(REGION!$B$5:$B$356,'REGION INN'!$B401,REGION!$Z$5:$Z$356),0)</f>
        <v>0</v>
      </c>
      <c r="D401" s="107">
        <f t="shared" ca="1" si="99"/>
        <v>0</v>
      </c>
      <c r="E401" s="107">
        <f t="shared" ca="1" si="100"/>
        <v>0</v>
      </c>
      <c r="F401" s="107">
        <f t="shared" ca="1" si="101"/>
        <v>100</v>
      </c>
      <c r="G401" s="107">
        <f t="shared" ca="1" si="102"/>
        <v>0</v>
      </c>
      <c r="H401" s="115">
        <f>IF(ISNUMBER(SUMIF(REGION!$B$5:$B$356,'REGION INN'!$B401,REGION!$AR$5:$AR$356)),SUMIF(REGION!$B$5:$B$356,'REGION INN'!$B401,REGION!$AR$5:$AR$356),0)</f>
        <v>0</v>
      </c>
      <c r="I401" s="107">
        <f t="shared" ca="1" si="103"/>
        <v>0</v>
      </c>
      <c r="J401" s="107">
        <f t="shared" ca="1" si="104"/>
        <v>0</v>
      </c>
      <c r="K401" s="107">
        <f t="shared" ca="1" si="105"/>
        <v>0</v>
      </c>
      <c r="L401" s="107">
        <f t="shared" ca="1" si="106"/>
        <v>0</v>
      </c>
      <c r="M401" s="107"/>
      <c r="N401" s="116">
        <f t="shared" ca="1" si="107"/>
        <v>0</v>
      </c>
      <c r="O401" s="116">
        <f t="shared" ca="1" si="108"/>
        <v>0</v>
      </c>
      <c r="P401" s="116">
        <f t="shared" ca="1" si="109"/>
        <v>0</v>
      </c>
      <c r="Q401" s="116">
        <f t="shared" ca="1" si="110"/>
        <v>0</v>
      </c>
      <c r="R401" s="116">
        <f t="shared" ca="1" si="111"/>
        <v>0</v>
      </c>
      <c r="S401" s="116">
        <f t="shared" ca="1" si="111"/>
        <v>0</v>
      </c>
      <c r="T401" s="116">
        <f t="shared" ca="1" si="111"/>
        <v>0</v>
      </c>
      <c r="U401" s="116">
        <f t="shared" ca="1" si="112"/>
        <v>0</v>
      </c>
      <c r="AE401" s="81"/>
      <c r="AF401" s="80"/>
      <c r="AG401" s="81"/>
      <c r="AH401" s="81"/>
      <c r="AI401" s="81"/>
      <c r="AJ401" s="81"/>
    </row>
    <row r="402" spans="1:36" ht="12" customHeight="1" x14ac:dyDescent="0.25">
      <c r="A402" s="103" t="s">
        <v>2074</v>
      </c>
      <c r="B402" s="104">
        <v>35.130000000000003</v>
      </c>
      <c r="C402" s="115">
        <f>IF(ISNUMBER(SUMIF(REGION!$B$5:$B$356,'REGION INN'!$B402,REGION!$Z$5:$Z$356)),SUMIF(REGION!$B$5:$B$356,'REGION INN'!$B402,REGION!$Z$5:$Z$356),0)</f>
        <v>0</v>
      </c>
      <c r="D402" s="107">
        <f t="shared" ca="1" si="99"/>
        <v>0</v>
      </c>
      <c r="E402" s="107">
        <f t="shared" ca="1" si="100"/>
        <v>0</v>
      </c>
      <c r="F402" s="107">
        <f t="shared" ca="1" si="101"/>
        <v>0</v>
      </c>
      <c r="G402" s="107">
        <f t="shared" ca="1" si="102"/>
        <v>0</v>
      </c>
      <c r="H402" s="115">
        <f>IF(ISNUMBER(SUMIF(REGION!$B$5:$B$356,'REGION INN'!$B402,REGION!$AR$5:$AR$356)),SUMIF(REGION!$B$5:$B$356,'REGION INN'!$B402,REGION!$AR$5:$AR$356),0)</f>
        <v>0</v>
      </c>
      <c r="I402" s="107">
        <f t="shared" ca="1" si="103"/>
        <v>0</v>
      </c>
      <c r="J402" s="107">
        <f t="shared" ca="1" si="104"/>
        <v>0</v>
      </c>
      <c r="K402" s="107">
        <f t="shared" ca="1" si="105"/>
        <v>0</v>
      </c>
      <c r="L402" s="107">
        <f t="shared" ca="1" si="106"/>
        <v>0</v>
      </c>
      <c r="M402" s="107"/>
      <c r="N402" s="116">
        <f t="shared" ca="1" si="107"/>
        <v>0</v>
      </c>
      <c r="O402" s="116">
        <f t="shared" ca="1" si="108"/>
        <v>0</v>
      </c>
      <c r="P402" s="116">
        <f t="shared" ca="1" si="109"/>
        <v>0</v>
      </c>
      <c r="Q402" s="116">
        <f t="shared" ca="1" si="110"/>
        <v>0</v>
      </c>
      <c r="R402" s="116">
        <f t="shared" ca="1" si="111"/>
        <v>0</v>
      </c>
      <c r="S402" s="116">
        <f t="shared" ca="1" si="111"/>
        <v>0</v>
      </c>
      <c r="T402" s="116">
        <f t="shared" ca="1" si="111"/>
        <v>0</v>
      </c>
      <c r="U402" s="116">
        <f t="shared" ca="1" si="112"/>
        <v>0</v>
      </c>
      <c r="AE402" s="81"/>
      <c r="AF402" s="80"/>
      <c r="AG402" s="81"/>
      <c r="AH402" s="81"/>
      <c r="AI402" s="81"/>
      <c r="AJ402" s="81"/>
    </row>
    <row r="403" spans="1:36" ht="12" customHeight="1" x14ac:dyDescent="0.25">
      <c r="A403" s="103" t="s">
        <v>2077</v>
      </c>
      <c r="B403" s="104">
        <v>35.14</v>
      </c>
      <c r="C403" s="115">
        <f>IF(ISNUMBER(SUMIF(REGION!$B$5:$B$356,'REGION INN'!$B403,REGION!$Z$5:$Z$356)),SUMIF(REGION!$B$5:$B$356,'REGION INN'!$B403,REGION!$Z$5:$Z$356),0)</f>
        <v>0</v>
      </c>
      <c r="D403" s="107">
        <f t="shared" ca="1" si="99"/>
        <v>0</v>
      </c>
      <c r="E403" s="107">
        <f t="shared" ca="1" si="100"/>
        <v>0</v>
      </c>
      <c r="F403" s="107">
        <f t="shared" ca="1" si="101"/>
        <v>0</v>
      </c>
      <c r="G403" s="107">
        <f t="shared" ca="1" si="102"/>
        <v>0</v>
      </c>
      <c r="H403" s="115">
        <f>IF(ISNUMBER(SUMIF(REGION!$B$5:$B$356,'REGION INN'!$B403,REGION!$AR$5:$AR$356)),SUMIF(REGION!$B$5:$B$356,'REGION INN'!$B403,REGION!$AR$5:$AR$356),0)</f>
        <v>0</v>
      </c>
      <c r="I403" s="107">
        <f t="shared" ca="1" si="103"/>
        <v>0</v>
      </c>
      <c r="J403" s="107">
        <f t="shared" ca="1" si="104"/>
        <v>0</v>
      </c>
      <c r="K403" s="107">
        <f t="shared" ca="1" si="105"/>
        <v>0</v>
      </c>
      <c r="L403" s="107">
        <f t="shared" ca="1" si="106"/>
        <v>0</v>
      </c>
      <c r="M403" s="107"/>
      <c r="N403" s="116">
        <f t="shared" ca="1" si="107"/>
        <v>0</v>
      </c>
      <c r="O403" s="116">
        <f t="shared" ca="1" si="108"/>
        <v>0</v>
      </c>
      <c r="P403" s="116">
        <f t="shared" ca="1" si="109"/>
        <v>0</v>
      </c>
      <c r="Q403" s="116">
        <f t="shared" ca="1" si="110"/>
        <v>0</v>
      </c>
      <c r="R403" s="116">
        <f t="shared" ca="1" si="111"/>
        <v>0</v>
      </c>
      <c r="S403" s="116">
        <f t="shared" ca="1" si="111"/>
        <v>0</v>
      </c>
      <c r="T403" s="116">
        <f t="shared" ca="1" si="111"/>
        <v>0</v>
      </c>
      <c r="U403" s="116">
        <f t="shared" ca="1" si="112"/>
        <v>0</v>
      </c>
      <c r="AE403" s="81"/>
      <c r="AF403" s="80"/>
      <c r="AG403" s="81"/>
      <c r="AH403" s="81"/>
      <c r="AI403" s="81"/>
      <c r="AJ403" s="81"/>
    </row>
    <row r="404" spans="1:36" ht="12" customHeight="1" x14ac:dyDescent="0.25">
      <c r="A404" s="103" t="s">
        <v>1228</v>
      </c>
      <c r="B404" s="104">
        <v>35.200000000000003</v>
      </c>
      <c r="C404" s="115">
        <f>IF(ISNUMBER(SUMIF(REGION!$B$5:$B$356,'REGION INN'!$B404,REGION!$Z$5:$Z$356)),SUMIF(REGION!$B$5:$B$356,'REGION INN'!$B404,REGION!$Z$5:$Z$356),0)</f>
        <v>2</v>
      </c>
      <c r="D404" s="107">
        <f t="shared" ca="1" si="99"/>
        <v>0</v>
      </c>
      <c r="E404" s="107">
        <f t="shared" ca="1" si="100"/>
        <v>0</v>
      </c>
      <c r="F404" s="107">
        <f t="shared" ca="1" si="101"/>
        <v>0</v>
      </c>
      <c r="G404" s="107">
        <f t="shared" ca="1" si="102"/>
        <v>50</v>
      </c>
      <c r="H404" s="115">
        <f>IF(ISNUMBER(SUMIF(REGION!$B$5:$B$356,'REGION INN'!$B404,REGION!$AR$5:$AR$356)),SUMIF(REGION!$B$5:$B$356,'REGION INN'!$B404,REGION!$AR$5:$AR$356),0)</f>
        <v>5</v>
      </c>
      <c r="I404" s="107">
        <f t="shared" ca="1" si="103"/>
        <v>40</v>
      </c>
      <c r="J404" s="107">
        <f t="shared" ca="1" si="104"/>
        <v>60</v>
      </c>
      <c r="K404" s="107">
        <f t="shared" ca="1" si="105"/>
        <v>0</v>
      </c>
      <c r="L404" s="107">
        <f t="shared" ca="1" si="106"/>
        <v>0</v>
      </c>
      <c r="M404" s="107"/>
      <c r="N404" s="116">
        <f t="shared" ca="1" si="107"/>
        <v>0</v>
      </c>
      <c r="O404" s="116">
        <f t="shared" ca="1" si="108"/>
        <v>0</v>
      </c>
      <c r="P404" s="116">
        <f t="shared" ca="1" si="109"/>
        <v>0</v>
      </c>
      <c r="Q404" s="116">
        <f t="shared" ca="1" si="110"/>
        <v>1</v>
      </c>
      <c r="R404" s="116">
        <f t="shared" ca="1" si="111"/>
        <v>2</v>
      </c>
      <c r="S404" s="116">
        <f t="shared" ca="1" si="111"/>
        <v>3</v>
      </c>
      <c r="T404" s="116">
        <f t="shared" ca="1" si="111"/>
        <v>0</v>
      </c>
      <c r="U404" s="116">
        <f t="shared" ca="1" si="112"/>
        <v>0</v>
      </c>
      <c r="AE404" s="81"/>
      <c r="AF404" s="80"/>
      <c r="AG404" s="81"/>
      <c r="AH404" s="81"/>
      <c r="AI404" s="81"/>
      <c r="AJ404" s="81"/>
    </row>
    <row r="405" spans="1:36" ht="12" customHeight="1" x14ac:dyDescent="0.25">
      <c r="A405" s="103" t="s">
        <v>2095</v>
      </c>
      <c r="B405" s="104">
        <v>35.21</v>
      </c>
      <c r="C405" s="115">
        <f>IF(ISNUMBER(SUMIF(REGION!$B$5:$B$356,'REGION INN'!$B405,REGION!$Z$5:$Z$356)),SUMIF(REGION!$B$5:$B$356,'REGION INN'!$B405,REGION!$Z$5:$Z$356),0)</f>
        <v>0</v>
      </c>
      <c r="D405" s="107">
        <f t="shared" ca="1" si="99"/>
        <v>0</v>
      </c>
      <c r="E405" s="107">
        <f t="shared" ca="1" si="100"/>
        <v>0</v>
      </c>
      <c r="F405" s="107">
        <f t="shared" ca="1" si="101"/>
        <v>0</v>
      </c>
      <c r="G405" s="107">
        <f t="shared" ca="1" si="102"/>
        <v>0</v>
      </c>
      <c r="H405" s="115">
        <f>IF(ISNUMBER(SUMIF(REGION!$B$5:$B$356,'REGION INN'!$B405,REGION!$AR$5:$AR$356)),SUMIF(REGION!$B$5:$B$356,'REGION INN'!$B405,REGION!$AR$5:$AR$356),0)</f>
        <v>0</v>
      </c>
      <c r="I405" s="107">
        <f t="shared" ca="1" si="103"/>
        <v>0</v>
      </c>
      <c r="J405" s="107">
        <f t="shared" ca="1" si="104"/>
        <v>0</v>
      </c>
      <c r="K405" s="107">
        <f t="shared" ca="1" si="105"/>
        <v>0</v>
      </c>
      <c r="L405" s="107">
        <f t="shared" ca="1" si="106"/>
        <v>0</v>
      </c>
      <c r="M405" s="107"/>
      <c r="N405" s="116">
        <f t="shared" ca="1" si="107"/>
        <v>0</v>
      </c>
      <c r="O405" s="116">
        <f t="shared" ca="1" si="108"/>
        <v>0</v>
      </c>
      <c r="P405" s="116">
        <f t="shared" ca="1" si="109"/>
        <v>0</v>
      </c>
      <c r="Q405" s="116">
        <f t="shared" ca="1" si="110"/>
        <v>0</v>
      </c>
      <c r="R405" s="116">
        <f t="shared" ca="1" si="111"/>
        <v>0</v>
      </c>
      <c r="S405" s="116">
        <f t="shared" ca="1" si="111"/>
        <v>0</v>
      </c>
      <c r="T405" s="116">
        <f t="shared" ca="1" si="111"/>
        <v>0</v>
      </c>
      <c r="U405" s="116">
        <f t="shared" ca="1" si="112"/>
        <v>0</v>
      </c>
      <c r="AE405" s="81"/>
      <c r="AF405" s="80"/>
      <c r="AG405" s="81"/>
      <c r="AH405" s="81"/>
      <c r="AI405" s="81"/>
      <c r="AJ405" s="81"/>
    </row>
    <row r="406" spans="1:36" ht="12" customHeight="1" x14ac:dyDescent="0.25">
      <c r="A406" s="103" t="s">
        <v>2090</v>
      </c>
      <c r="B406" s="104">
        <v>35.22</v>
      </c>
      <c r="C406" s="115">
        <f>IF(ISNUMBER(SUMIF(REGION!$B$5:$B$356,'REGION INN'!$B406,REGION!$Z$5:$Z$356)),SUMIF(REGION!$B$5:$B$356,'REGION INN'!$B406,REGION!$Z$5:$Z$356),0)</f>
        <v>0</v>
      </c>
      <c r="D406" s="107">
        <f t="shared" ca="1" si="99"/>
        <v>0</v>
      </c>
      <c r="E406" s="107">
        <f t="shared" ca="1" si="100"/>
        <v>0</v>
      </c>
      <c r="F406" s="107">
        <f t="shared" ca="1" si="101"/>
        <v>0</v>
      </c>
      <c r="G406" s="107">
        <f t="shared" ca="1" si="102"/>
        <v>50</v>
      </c>
      <c r="H406" s="115">
        <f>IF(ISNUMBER(SUMIF(REGION!$B$5:$B$356,'REGION INN'!$B406,REGION!$AR$5:$AR$356)),SUMIF(REGION!$B$5:$B$356,'REGION INN'!$B406,REGION!$AR$5:$AR$356),0)</f>
        <v>0</v>
      </c>
      <c r="I406" s="107">
        <f t="shared" ca="1" si="103"/>
        <v>66.666666666666657</v>
      </c>
      <c r="J406" s="107">
        <f t="shared" ca="1" si="104"/>
        <v>66.666666666666657</v>
      </c>
      <c r="K406" s="107">
        <f t="shared" ca="1" si="105"/>
        <v>0</v>
      </c>
      <c r="L406" s="107">
        <f t="shared" ca="1" si="106"/>
        <v>0</v>
      </c>
      <c r="M406" s="107"/>
      <c r="N406" s="116">
        <f t="shared" ca="1" si="107"/>
        <v>0</v>
      </c>
      <c r="O406" s="116">
        <f t="shared" ca="1" si="108"/>
        <v>0</v>
      </c>
      <c r="P406" s="116">
        <f t="shared" ca="1" si="109"/>
        <v>0</v>
      </c>
      <c r="Q406" s="116">
        <f t="shared" ca="1" si="110"/>
        <v>0</v>
      </c>
      <c r="R406" s="116">
        <f t="shared" ca="1" si="111"/>
        <v>0</v>
      </c>
      <c r="S406" s="116">
        <f t="shared" ca="1" si="111"/>
        <v>0</v>
      </c>
      <c r="T406" s="116">
        <f t="shared" ca="1" si="111"/>
        <v>0</v>
      </c>
      <c r="U406" s="116">
        <f t="shared" ca="1" si="112"/>
        <v>0</v>
      </c>
      <c r="AE406" s="81"/>
      <c r="AF406" s="80"/>
      <c r="AG406" s="81"/>
      <c r="AH406" s="81"/>
      <c r="AI406" s="81"/>
      <c r="AJ406" s="81"/>
    </row>
    <row r="407" spans="1:36" ht="12" customHeight="1" x14ac:dyDescent="0.25">
      <c r="A407" s="103" t="s">
        <v>2092</v>
      </c>
      <c r="B407" s="104">
        <v>35.229999999999997</v>
      </c>
      <c r="C407" s="115">
        <f>IF(ISNUMBER(SUMIF(REGION!$B$5:$B$356,'REGION INN'!$B407,REGION!$Z$5:$Z$356)),SUMIF(REGION!$B$5:$B$356,'REGION INN'!$B407,REGION!$Z$5:$Z$356),0)</f>
        <v>0</v>
      </c>
      <c r="D407" s="107">
        <f t="shared" ca="1" si="99"/>
        <v>0</v>
      </c>
      <c r="E407" s="107">
        <f t="shared" ca="1" si="100"/>
        <v>0</v>
      </c>
      <c r="F407" s="107">
        <f t="shared" ca="1" si="101"/>
        <v>0</v>
      </c>
      <c r="G407" s="107">
        <f t="shared" ca="1" si="102"/>
        <v>0</v>
      </c>
      <c r="H407" s="115">
        <f>IF(ISNUMBER(SUMIF(REGION!$B$5:$B$356,'REGION INN'!$B407,REGION!$AR$5:$AR$356)),SUMIF(REGION!$B$5:$B$356,'REGION INN'!$B407,REGION!$AR$5:$AR$356),0)</f>
        <v>0</v>
      </c>
      <c r="I407" s="107">
        <f t="shared" ca="1" si="103"/>
        <v>0</v>
      </c>
      <c r="J407" s="107">
        <f t="shared" ca="1" si="104"/>
        <v>50</v>
      </c>
      <c r="K407" s="107">
        <f t="shared" ca="1" si="105"/>
        <v>0</v>
      </c>
      <c r="L407" s="107">
        <f t="shared" ca="1" si="106"/>
        <v>0</v>
      </c>
      <c r="M407" s="107"/>
      <c r="N407" s="116">
        <f t="shared" ca="1" si="107"/>
        <v>0</v>
      </c>
      <c r="O407" s="116">
        <f t="shared" ca="1" si="108"/>
        <v>0</v>
      </c>
      <c r="P407" s="116">
        <f t="shared" ca="1" si="109"/>
        <v>0</v>
      </c>
      <c r="Q407" s="116">
        <f t="shared" ca="1" si="110"/>
        <v>0</v>
      </c>
      <c r="R407" s="116">
        <f t="shared" ca="1" si="111"/>
        <v>0</v>
      </c>
      <c r="S407" s="116">
        <f t="shared" ca="1" si="111"/>
        <v>0</v>
      </c>
      <c r="T407" s="116">
        <f t="shared" ca="1" si="111"/>
        <v>0</v>
      </c>
      <c r="U407" s="116">
        <f t="shared" ca="1" si="112"/>
        <v>0</v>
      </c>
      <c r="AE407" s="81"/>
      <c r="AF407" s="80"/>
      <c r="AG407" s="81"/>
      <c r="AH407" s="81"/>
      <c r="AI407" s="81"/>
      <c r="AJ407" s="81"/>
    </row>
    <row r="408" spans="1:36" ht="12" customHeight="1" x14ac:dyDescent="0.25">
      <c r="A408" s="103" t="s">
        <v>1229</v>
      </c>
      <c r="B408" s="104">
        <v>35.299999999999997</v>
      </c>
      <c r="C408" s="115">
        <f>IF(ISNUMBER(SUMIF(REGION!$B$5:$B$356,'REGION INN'!$B408,REGION!$Z$5:$Z$356)),SUMIF(REGION!$B$5:$B$356,'REGION INN'!$B408,REGION!$Z$5:$Z$356),0)</f>
        <v>13</v>
      </c>
      <c r="D408" s="107">
        <f t="shared" ca="1" si="99"/>
        <v>25</v>
      </c>
      <c r="E408" s="107">
        <f t="shared" ca="1" si="100"/>
        <v>25</v>
      </c>
      <c r="F408" s="107">
        <f t="shared" ca="1" si="101"/>
        <v>25</v>
      </c>
      <c r="G408" s="107">
        <f t="shared" ca="1" si="102"/>
        <v>0</v>
      </c>
      <c r="H408" s="115">
        <f>IF(ISNUMBER(SUMIF(REGION!$B$5:$B$356,'REGION INN'!$B408,REGION!$AR$5:$AR$356)),SUMIF(REGION!$B$5:$B$356,'REGION INN'!$B408,REGION!$AR$5:$AR$356),0)</f>
        <v>15</v>
      </c>
      <c r="I408" s="107">
        <f t="shared" ca="1" si="103"/>
        <v>41.666666666666657</v>
      </c>
      <c r="J408" s="107">
        <f t="shared" ca="1" si="104"/>
        <v>58.333333333333329</v>
      </c>
      <c r="K408" s="107">
        <f t="shared" ca="1" si="105"/>
        <v>25</v>
      </c>
      <c r="L408" s="107">
        <f t="shared" ca="1" si="106"/>
        <v>0</v>
      </c>
      <c r="M408" s="107"/>
      <c r="N408" s="116">
        <f t="shared" ca="1" si="107"/>
        <v>3.25</v>
      </c>
      <c r="O408" s="116">
        <f t="shared" ca="1" si="108"/>
        <v>3.25</v>
      </c>
      <c r="P408" s="116">
        <f t="shared" ca="1" si="109"/>
        <v>3.25</v>
      </c>
      <c r="Q408" s="116">
        <f t="shared" ca="1" si="110"/>
        <v>0</v>
      </c>
      <c r="R408" s="116">
        <f t="shared" ca="1" si="111"/>
        <v>6.2499999999999982</v>
      </c>
      <c r="S408" s="116">
        <f t="shared" ca="1" si="111"/>
        <v>8.7499999999999982</v>
      </c>
      <c r="T408" s="116">
        <f t="shared" ca="1" si="111"/>
        <v>3.75</v>
      </c>
      <c r="U408" s="116">
        <f t="shared" ca="1" si="112"/>
        <v>0</v>
      </c>
      <c r="AE408" s="81"/>
      <c r="AF408" s="80"/>
      <c r="AG408" s="81"/>
      <c r="AH408" s="81"/>
      <c r="AI408" s="81"/>
      <c r="AJ408" s="81"/>
    </row>
    <row r="409" spans="1:36" ht="12" customHeight="1" x14ac:dyDescent="0.25">
      <c r="A409" s="103" t="s">
        <v>1229</v>
      </c>
      <c r="B409" s="104">
        <v>35.299999999999997</v>
      </c>
      <c r="C409" s="115">
        <f>IF(ISNUMBER(SUMIF(REGION!$B$5:$B$356,'REGION INN'!$B409,REGION!$Z$5:$Z$356)),SUMIF(REGION!$B$5:$B$356,'REGION INN'!$B409,REGION!$Z$5:$Z$356),0)</f>
        <v>13</v>
      </c>
      <c r="D409" s="107">
        <f t="shared" ca="1" si="99"/>
        <v>25</v>
      </c>
      <c r="E409" s="107">
        <f t="shared" ca="1" si="100"/>
        <v>25</v>
      </c>
      <c r="F409" s="107">
        <f t="shared" ca="1" si="101"/>
        <v>25</v>
      </c>
      <c r="G409" s="107">
        <f t="shared" ca="1" si="102"/>
        <v>0</v>
      </c>
      <c r="H409" s="115">
        <f>IF(ISNUMBER(SUMIF(REGION!$B$5:$B$356,'REGION INN'!$B409,REGION!$AR$5:$AR$356)),SUMIF(REGION!$B$5:$B$356,'REGION INN'!$B409,REGION!$AR$5:$AR$356),0)</f>
        <v>15</v>
      </c>
      <c r="I409" s="107">
        <f t="shared" ca="1" si="103"/>
        <v>41.666666666666657</v>
      </c>
      <c r="J409" s="107">
        <f t="shared" ca="1" si="104"/>
        <v>58.333333333333329</v>
      </c>
      <c r="K409" s="107">
        <f t="shared" ca="1" si="105"/>
        <v>25</v>
      </c>
      <c r="L409" s="107">
        <f t="shared" ca="1" si="106"/>
        <v>0</v>
      </c>
      <c r="M409" s="107"/>
      <c r="N409" s="116">
        <f t="shared" ca="1" si="107"/>
        <v>3.25</v>
      </c>
      <c r="O409" s="116">
        <f t="shared" ca="1" si="108"/>
        <v>3.25</v>
      </c>
      <c r="P409" s="116">
        <f t="shared" ca="1" si="109"/>
        <v>3.25</v>
      </c>
      <c r="Q409" s="116">
        <f t="shared" ca="1" si="110"/>
        <v>0</v>
      </c>
      <c r="R409" s="116">
        <f t="shared" ca="1" si="111"/>
        <v>6.2499999999999982</v>
      </c>
      <c r="S409" s="116">
        <f t="shared" ca="1" si="111"/>
        <v>8.7499999999999982</v>
      </c>
      <c r="T409" s="116">
        <f t="shared" ca="1" si="111"/>
        <v>3.75</v>
      </c>
      <c r="U409" s="116">
        <f t="shared" ca="1" si="112"/>
        <v>0</v>
      </c>
      <c r="AE409" s="81"/>
      <c r="AF409" s="80"/>
      <c r="AG409" s="81"/>
      <c r="AH409" s="81"/>
      <c r="AI409" s="81"/>
      <c r="AJ409" s="81"/>
    </row>
    <row r="410" spans="1:36" ht="12" customHeight="1" x14ac:dyDescent="0.25">
      <c r="A410" s="103" t="s">
        <v>1230</v>
      </c>
      <c r="B410" s="104" t="s">
        <v>324</v>
      </c>
      <c r="C410" s="115">
        <f>IF(ISNUMBER(SUMIF(REGION!$B$5:$B$356,'REGION INN'!$B410,REGION!$Z$5:$Z$356)),SUMIF(REGION!$B$5:$B$356,'REGION INN'!$B410,REGION!$Z$5:$Z$356),0)</f>
        <v>88</v>
      </c>
      <c r="D410" s="107">
        <f t="shared" ca="1" si="99"/>
        <v>0</v>
      </c>
      <c r="E410" s="107">
        <f t="shared" ca="1" si="100"/>
        <v>4.6511627906976747</v>
      </c>
      <c r="F410" s="107">
        <f t="shared" ca="1" si="101"/>
        <v>2.3255813953488373</v>
      </c>
      <c r="G410" s="107">
        <f t="shared" ca="1" si="102"/>
        <v>2.3255813953488373</v>
      </c>
      <c r="H410" s="115">
        <f>IF(ISNUMBER(SUMIF(REGION!$B$5:$B$356,'REGION INN'!$B410,REGION!$AR$5:$AR$356)),SUMIF(REGION!$B$5:$B$356,'REGION INN'!$B410,REGION!$AR$5:$AR$356),0)</f>
        <v>79</v>
      </c>
      <c r="I410" s="107">
        <f t="shared" ca="1" si="103"/>
        <v>9.6426545660805445</v>
      </c>
      <c r="J410" s="107">
        <f t="shared" ca="1" si="104"/>
        <v>11.968235961429382</v>
      </c>
      <c r="K410" s="107">
        <f t="shared" ca="1" si="105"/>
        <v>4.7646057855927397</v>
      </c>
      <c r="L410" s="107">
        <f t="shared" ca="1" si="106"/>
        <v>0</v>
      </c>
      <c r="M410" s="107"/>
      <c r="N410" s="116">
        <f t="shared" ca="1" si="107"/>
        <v>0</v>
      </c>
      <c r="O410" s="116">
        <f t="shared" ca="1" si="108"/>
        <v>4.0930232558139537</v>
      </c>
      <c r="P410" s="116">
        <f t="shared" ca="1" si="109"/>
        <v>2.0465116279069768</v>
      </c>
      <c r="Q410" s="116">
        <f t="shared" ca="1" si="110"/>
        <v>2.0465116279069768</v>
      </c>
      <c r="R410" s="116">
        <f t="shared" ca="1" si="111"/>
        <v>7.6176971072036297</v>
      </c>
      <c r="S410" s="116">
        <f t="shared" ca="1" si="111"/>
        <v>9.4549064095292117</v>
      </c>
      <c r="T410" s="116">
        <f t="shared" ca="1" si="111"/>
        <v>3.7640385706182644</v>
      </c>
      <c r="U410" s="116">
        <f t="shared" ca="1" si="112"/>
        <v>0</v>
      </c>
      <c r="AE410" s="81"/>
      <c r="AF410" s="80"/>
      <c r="AG410" s="81"/>
      <c r="AH410" s="81"/>
      <c r="AI410" s="81"/>
      <c r="AJ410" s="81"/>
    </row>
    <row r="411" spans="1:36" ht="12" customHeight="1" x14ac:dyDescent="0.25">
      <c r="A411" s="103" t="s">
        <v>1231</v>
      </c>
      <c r="B411" s="104">
        <v>36</v>
      </c>
      <c r="C411" s="115">
        <f>IF(ISNUMBER(SUMIF(REGION!$B$5:$B$356,'REGION INN'!$B411,REGION!$Z$5:$Z$356)),SUMIF(REGION!$B$5:$B$356,'REGION INN'!$B411,REGION!$Z$5:$Z$356),0)</f>
        <v>34</v>
      </c>
      <c r="D411" s="107">
        <f t="shared" ca="1" si="99"/>
        <v>0</v>
      </c>
      <c r="E411" s="107">
        <f t="shared" ca="1" si="100"/>
        <v>10</v>
      </c>
      <c r="F411" s="107">
        <f t="shared" ca="1" si="101"/>
        <v>0</v>
      </c>
      <c r="G411" s="107">
        <f t="shared" ca="1" si="102"/>
        <v>0</v>
      </c>
      <c r="H411" s="115">
        <f>IF(ISNUMBER(SUMIF(REGION!$B$5:$B$356,'REGION INN'!$B411,REGION!$AR$5:$AR$356)),SUMIF(REGION!$B$5:$B$356,'REGION INN'!$B411,REGION!$AR$5:$AR$356),0)</f>
        <v>30</v>
      </c>
      <c r="I411" s="107">
        <f t="shared" ca="1" si="103"/>
        <v>10.526315789473683</v>
      </c>
      <c r="J411" s="107">
        <f t="shared" ca="1" si="104"/>
        <v>25.910931174089068</v>
      </c>
      <c r="K411" s="107">
        <f t="shared" ca="1" si="105"/>
        <v>10.526315789473683</v>
      </c>
      <c r="L411" s="107">
        <f t="shared" ca="1" si="106"/>
        <v>0</v>
      </c>
      <c r="M411" s="107"/>
      <c r="N411" s="116">
        <f t="shared" ca="1" si="107"/>
        <v>0</v>
      </c>
      <c r="O411" s="116">
        <f t="shared" ca="1" si="108"/>
        <v>3.4000000000000004</v>
      </c>
      <c r="P411" s="116">
        <f t="shared" ca="1" si="109"/>
        <v>0</v>
      </c>
      <c r="Q411" s="116">
        <f t="shared" ca="1" si="110"/>
        <v>0</v>
      </c>
      <c r="R411" s="116">
        <f t="shared" ca="1" si="111"/>
        <v>3.1578947368421053</v>
      </c>
      <c r="S411" s="116">
        <f t="shared" ca="1" si="111"/>
        <v>7.7732793522267212</v>
      </c>
      <c r="T411" s="116">
        <f t="shared" ca="1" si="111"/>
        <v>3.1578947368421053</v>
      </c>
      <c r="U411" s="116">
        <f t="shared" ca="1" si="112"/>
        <v>0</v>
      </c>
      <c r="AE411" s="81"/>
      <c r="AF411" s="80"/>
      <c r="AG411" s="81"/>
      <c r="AH411" s="81"/>
      <c r="AI411" s="81"/>
      <c r="AJ411" s="81"/>
    </row>
    <row r="412" spans="1:36" ht="12" customHeight="1" x14ac:dyDescent="0.25">
      <c r="A412" s="103" t="s">
        <v>1231</v>
      </c>
      <c r="B412" s="104">
        <v>36</v>
      </c>
      <c r="C412" s="115">
        <f>IF(ISNUMBER(SUMIF(REGION!$B$5:$B$356,'REGION INN'!$B412,REGION!$Z$5:$Z$356)),SUMIF(REGION!$B$5:$B$356,'REGION INN'!$B412,REGION!$Z$5:$Z$356),0)</f>
        <v>34</v>
      </c>
      <c r="D412" s="107">
        <f t="shared" ca="1" si="99"/>
        <v>0</v>
      </c>
      <c r="E412" s="107">
        <f t="shared" ca="1" si="100"/>
        <v>10</v>
      </c>
      <c r="F412" s="107">
        <f t="shared" ca="1" si="101"/>
        <v>0</v>
      </c>
      <c r="G412" s="107">
        <f t="shared" ca="1" si="102"/>
        <v>0</v>
      </c>
      <c r="H412" s="115">
        <f>IF(ISNUMBER(SUMIF(REGION!$B$5:$B$356,'REGION INN'!$B412,REGION!$AR$5:$AR$356)),SUMIF(REGION!$B$5:$B$356,'REGION INN'!$B412,REGION!$AR$5:$AR$356),0)</f>
        <v>30</v>
      </c>
      <c r="I412" s="107">
        <f t="shared" ca="1" si="103"/>
        <v>10.526315789473683</v>
      </c>
      <c r="J412" s="107">
        <f t="shared" ca="1" si="104"/>
        <v>25.910931174089068</v>
      </c>
      <c r="K412" s="107">
        <f t="shared" ca="1" si="105"/>
        <v>10.526315789473683</v>
      </c>
      <c r="L412" s="107">
        <f t="shared" ca="1" si="106"/>
        <v>0</v>
      </c>
      <c r="M412" s="107"/>
      <c r="N412" s="116">
        <f t="shared" ca="1" si="107"/>
        <v>0</v>
      </c>
      <c r="O412" s="116">
        <f t="shared" ca="1" si="108"/>
        <v>3.4000000000000004</v>
      </c>
      <c r="P412" s="116">
        <f t="shared" ca="1" si="109"/>
        <v>0</v>
      </c>
      <c r="Q412" s="116">
        <f t="shared" ca="1" si="110"/>
        <v>0</v>
      </c>
      <c r="R412" s="116">
        <f t="shared" ca="1" si="111"/>
        <v>3.1578947368421053</v>
      </c>
      <c r="S412" s="116">
        <f t="shared" ca="1" si="111"/>
        <v>7.7732793522267212</v>
      </c>
      <c r="T412" s="116">
        <f t="shared" ca="1" si="111"/>
        <v>3.1578947368421053</v>
      </c>
      <c r="U412" s="116">
        <f t="shared" ca="1" si="112"/>
        <v>0</v>
      </c>
      <c r="AE412" s="81"/>
      <c r="AF412" s="80"/>
      <c r="AG412" s="81"/>
      <c r="AH412" s="81"/>
      <c r="AI412" s="81"/>
      <c r="AJ412" s="81"/>
    </row>
    <row r="413" spans="1:36" ht="12" customHeight="1" x14ac:dyDescent="0.25">
      <c r="A413" s="103" t="s">
        <v>2087</v>
      </c>
      <c r="B413" s="104">
        <v>36</v>
      </c>
      <c r="C413" s="115">
        <f>IF(ISNUMBER(SUMIF(REGION!$B$5:$B$356,'REGION INN'!$B413,REGION!$Z$5:$Z$356)),SUMIF(REGION!$B$5:$B$356,'REGION INN'!$B413,REGION!$Z$5:$Z$356),0)</f>
        <v>34</v>
      </c>
      <c r="D413" s="107">
        <f t="shared" ca="1" si="99"/>
        <v>0</v>
      </c>
      <c r="E413" s="107">
        <f t="shared" ca="1" si="100"/>
        <v>5</v>
      </c>
      <c r="F413" s="107">
        <f t="shared" ca="1" si="101"/>
        <v>0</v>
      </c>
      <c r="G413" s="107">
        <f t="shared" ca="1" si="102"/>
        <v>0</v>
      </c>
      <c r="H413" s="115">
        <f>IF(ISNUMBER(SUMIF(REGION!$B$5:$B$356,'REGION INN'!$B413,REGION!$AR$5:$AR$356)),SUMIF(REGION!$B$5:$B$356,'REGION INN'!$B413,REGION!$AR$5:$AR$356),0)</f>
        <v>30</v>
      </c>
      <c r="I413" s="107">
        <f t="shared" ca="1" si="103"/>
        <v>5.2631578947368416</v>
      </c>
      <c r="J413" s="107">
        <f t="shared" ca="1" si="104"/>
        <v>12.955465587044534</v>
      </c>
      <c r="K413" s="107">
        <f t="shared" ca="1" si="105"/>
        <v>5.2631578947368416</v>
      </c>
      <c r="L413" s="107">
        <f t="shared" ca="1" si="106"/>
        <v>0</v>
      </c>
      <c r="M413" s="107"/>
      <c r="N413" s="116">
        <f t="shared" ca="1" si="107"/>
        <v>0</v>
      </c>
      <c r="O413" s="116">
        <f t="shared" ca="1" si="108"/>
        <v>1.7000000000000002</v>
      </c>
      <c r="P413" s="116">
        <f t="shared" ca="1" si="109"/>
        <v>0</v>
      </c>
      <c r="Q413" s="116">
        <f t="shared" ca="1" si="110"/>
        <v>0</v>
      </c>
      <c r="R413" s="116">
        <f t="shared" ca="1" si="111"/>
        <v>1.5789473684210527</v>
      </c>
      <c r="S413" s="116">
        <f t="shared" ca="1" si="111"/>
        <v>3.8866396761133606</v>
      </c>
      <c r="T413" s="116">
        <f t="shared" ca="1" si="111"/>
        <v>1.5789473684210527</v>
      </c>
      <c r="U413" s="116">
        <f t="shared" ca="1" si="112"/>
        <v>0</v>
      </c>
      <c r="AE413" s="81"/>
      <c r="AF413" s="80"/>
      <c r="AG413" s="81"/>
      <c r="AH413" s="81"/>
      <c r="AI413" s="81"/>
      <c r="AJ413" s="81"/>
    </row>
    <row r="414" spans="1:36" ht="12" customHeight="1" x14ac:dyDescent="0.25">
      <c r="A414" s="103" t="s">
        <v>1232</v>
      </c>
      <c r="B414" s="104">
        <v>37</v>
      </c>
      <c r="C414" s="115">
        <f>IF(ISNUMBER(SUMIF(REGION!$B$5:$B$356,'REGION INN'!$B414,REGION!$Z$5:$Z$356)),SUMIF(REGION!$B$5:$B$356,'REGION INN'!$B414,REGION!$Z$5:$Z$356),0)</f>
        <v>3</v>
      </c>
      <c r="D414" s="107">
        <f t="shared" ca="1" si="99"/>
        <v>0</v>
      </c>
      <c r="E414" s="107">
        <f t="shared" ca="1" si="100"/>
        <v>0</v>
      </c>
      <c r="F414" s="107">
        <f t="shared" ca="1" si="101"/>
        <v>0</v>
      </c>
      <c r="G414" s="107">
        <f t="shared" ca="1" si="102"/>
        <v>0</v>
      </c>
      <c r="H414" s="115">
        <f>IF(ISNUMBER(SUMIF(REGION!$B$5:$B$356,'REGION INN'!$B414,REGION!$AR$5:$AR$356)),SUMIF(REGION!$B$5:$B$356,'REGION INN'!$B414,REGION!$AR$5:$AR$356),0)</f>
        <v>4</v>
      </c>
      <c r="I414" s="107">
        <f t="shared" ca="1" si="103"/>
        <v>150</v>
      </c>
      <c r="J414" s="107">
        <f t="shared" ca="1" si="104"/>
        <v>150</v>
      </c>
      <c r="K414" s="107">
        <f t="shared" ca="1" si="105"/>
        <v>0</v>
      </c>
      <c r="L414" s="107">
        <f t="shared" ca="1" si="106"/>
        <v>0</v>
      </c>
      <c r="M414" s="107"/>
      <c r="N414" s="116">
        <f t="shared" ca="1" si="107"/>
        <v>0</v>
      </c>
      <c r="O414" s="116">
        <f t="shared" ca="1" si="108"/>
        <v>0</v>
      </c>
      <c r="P414" s="116">
        <f t="shared" ca="1" si="109"/>
        <v>0</v>
      </c>
      <c r="Q414" s="116">
        <f t="shared" ca="1" si="110"/>
        <v>0</v>
      </c>
      <c r="R414" s="116">
        <f t="shared" ca="1" si="111"/>
        <v>6</v>
      </c>
      <c r="S414" s="116">
        <f t="shared" ca="1" si="111"/>
        <v>6</v>
      </c>
      <c r="T414" s="116">
        <f t="shared" ca="1" si="111"/>
        <v>0</v>
      </c>
      <c r="U414" s="116">
        <f t="shared" ca="1" si="112"/>
        <v>0</v>
      </c>
      <c r="AE414" s="81"/>
      <c r="AF414" s="80"/>
      <c r="AG414" s="81"/>
      <c r="AH414" s="81"/>
      <c r="AI414" s="81"/>
      <c r="AJ414" s="81"/>
    </row>
    <row r="415" spans="1:36" ht="12" customHeight="1" x14ac:dyDescent="0.25">
      <c r="A415" s="103" t="s">
        <v>1232</v>
      </c>
      <c r="B415" s="104">
        <v>37</v>
      </c>
      <c r="C415" s="115">
        <f>IF(ISNUMBER(SUMIF(REGION!$B$5:$B$356,'REGION INN'!$B415,REGION!$Z$5:$Z$356)),SUMIF(REGION!$B$5:$B$356,'REGION INN'!$B415,REGION!$Z$5:$Z$356),0)</f>
        <v>3</v>
      </c>
      <c r="D415" s="107">
        <f t="shared" ca="1" si="99"/>
        <v>0</v>
      </c>
      <c r="E415" s="107">
        <f t="shared" ca="1" si="100"/>
        <v>0</v>
      </c>
      <c r="F415" s="107">
        <f t="shared" ca="1" si="101"/>
        <v>0</v>
      </c>
      <c r="G415" s="107">
        <f t="shared" ca="1" si="102"/>
        <v>0</v>
      </c>
      <c r="H415" s="115">
        <f>IF(ISNUMBER(SUMIF(REGION!$B$5:$B$356,'REGION INN'!$B415,REGION!$AR$5:$AR$356)),SUMIF(REGION!$B$5:$B$356,'REGION INN'!$B415,REGION!$AR$5:$AR$356),0)</f>
        <v>4</v>
      </c>
      <c r="I415" s="107">
        <f t="shared" ca="1" si="103"/>
        <v>150</v>
      </c>
      <c r="J415" s="107">
        <f t="shared" ca="1" si="104"/>
        <v>150</v>
      </c>
      <c r="K415" s="107">
        <f t="shared" ca="1" si="105"/>
        <v>0</v>
      </c>
      <c r="L415" s="107">
        <f t="shared" ca="1" si="106"/>
        <v>0</v>
      </c>
      <c r="M415" s="107"/>
      <c r="N415" s="116">
        <f t="shared" ca="1" si="107"/>
        <v>0</v>
      </c>
      <c r="O415" s="116">
        <f t="shared" ca="1" si="108"/>
        <v>0</v>
      </c>
      <c r="P415" s="116">
        <f t="shared" ca="1" si="109"/>
        <v>0</v>
      </c>
      <c r="Q415" s="116">
        <f t="shared" ca="1" si="110"/>
        <v>0</v>
      </c>
      <c r="R415" s="116">
        <f t="shared" ca="1" si="111"/>
        <v>6</v>
      </c>
      <c r="S415" s="116">
        <f t="shared" ca="1" si="111"/>
        <v>6</v>
      </c>
      <c r="T415" s="116">
        <f t="shared" ca="1" si="111"/>
        <v>0</v>
      </c>
      <c r="U415" s="116">
        <f t="shared" ca="1" si="112"/>
        <v>0</v>
      </c>
      <c r="AE415" s="81"/>
      <c r="AF415" s="80"/>
      <c r="AG415" s="81"/>
      <c r="AH415" s="81"/>
      <c r="AI415" s="81"/>
      <c r="AJ415" s="81"/>
    </row>
    <row r="416" spans="1:36" ht="12" customHeight="1" x14ac:dyDescent="0.25">
      <c r="A416" s="103" t="s">
        <v>1232</v>
      </c>
      <c r="B416" s="104">
        <v>37</v>
      </c>
      <c r="C416" s="115">
        <f>IF(ISNUMBER(SUMIF(REGION!$B$5:$B$356,'REGION INN'!$B416,REGION!$Z$5:$Z$356)),SUMIF(REGION!$B$5:$B$356,'REGION INN'!$B416,REGION!$Z$5:$Z$356),0)</f>
        <v>3</v>
      </c>
      <c r="D416" s="107">
        <f t="shared" ca="1" si="99"/>
        <v>0</v>
      </c>
      <c r="E416" s="107">
        <f t="shared" ca="1" si="100"/>
        <v>0</v>
      </c>
      <c r="F416" s="107">
        <f t="shared" ca="1" si="101"/>
        <v>0</v>
      </c>
      <c r="G416" s="107">
        <f t="shared" ca="1" si="102"/>
        <v>0</v>
      </c>
      <c r="H416" s="115">
        <f>IF(ISNUMBER(SUMIF(REGION!$B$5:$B$356,'REGION INN'!$B416,REGION!$AR$5:$AR$356)),SUMIF(REGION!$B$5:$B$356,'REGION INN'!$B416,REGION!$AR$5:$AR$356),0)</f>
        <v>4</v>
      </c>
      <c r="I416" s="107">
        <f t="shared" ca="1" si="103"/>
        <v>150</v>
      </c>
      <c r="J416" s="107">
        <f t="shared" ca="1" si="104"/>
        <v>150</v>
      </c>
      <c r="K416" s="107">
        <f t="shared" ca="1" si="105"/>
        <v>0</v>
      </c>
      <c r="L416" s="107">
        <f t="shared" ca="1" si="106"/>
        <v>0</v>
      </c>
      <c r="M416" s="107"/>
      <c r="N416" s="116">
        <f t="shared" ca="1" si="107"/>
        <v>0</v>
      </c>
      <c r="O416" s="116">
        <f t="shared" ca="1" si="108"/>
        <v>0</v>
      </c>
      <c r="P416" s="116">
        <f t="shared" ca="1" si="109"/>
        <v>0</v>
      </c>
      <c r="Q416" s="116">
        <f t="shared" ca="1" si="110"/>
        <v>0</v>
      </c>
      <c r="R416" s="116">
        <f t="shared" ca="1" si="111"/>
        <v>6</v>
      </c>
      <c r="S416" s="116">
        <f t="shared" ca="1" si="111"/>
        <v>6</v>
      </c>
      <c r="T416" s="116">
        <f t="shared" ca="1" si="111"/>
        <v>0</v>
      </c>
      <c r="U416" s="116">
        <f t="shared" ca="1" si="112"/>
        <v>0</v>
      </c>
      <c r="AE416" s="81"/>
      <c r="AF416" s="80"/>
      <c r="AG416" s="81"/>
      <c r="AH416" s="81"/>
      <c r="AI416" s="81"/>
      <c r="AJ416" s="81"/>
    </row>
    <row r="417" spans="1:36" ht="12" customHeight="1" x14ac:dyDescent="0.25">
      <c r="A417" s="103" t="s">
        <v>1233</v>
      </c>
      <c r="B417" s="104">
        <v>38</v>
      </c>
      <c r="C417" s="115">
        <f>IF(ISNUMBER(SUMIF(REGION!$B$5:$B$356,'REGION INN'!$B417,REGION!$Z$5:$Z$356)),SUMIF(REGION!$B$5:$B$356,'REGION INN'!$B417,REGION!$Z$5:$Z$356),0)</f>
        <v>51</v>
      </c>
      <c r="D417" s="107">
        <f t="shared" ca="1" si="99"/>
        <v>0</v>
      </c>
      <c r="E417" s="107">
        <f t="shared" ca="1" si="100"/>
        <v>4.7619047619047619</v>
      </c>
      <c r="F417" s="107">
        <f t="shared" ca="1" si="101"/>
        <v>4.7619047619047619</v>
      </c>
      <c r="G417" s="107">
        <f t="shared" ca="1" si="102"/>
        <v>4.7619047619047619</v>
      </c>
      <c r="H417" s="115">
        <f>IF(ISNUMBER(SUMIF(REGION!$B$5:$B$356,'REGION INN'!$B417,REGION!$AR$5:$AR$356)),SUMIF(REGION!$B$5:$B$356,'REGION INN'!$B417,REGION!$AR$5:$AR$356),0)</f>
        <v>45</v>
      </c>
      <c r="I417" s="107">
        <f t="shared" ca="1" si="103"/>
        <v>8.4482758620689644</v>
      </c>
      <c r="J417" s="107">
        <f t="shared" ca="1" si="104"/>
        <v>8.4482758620689644</v>
      </c>
      <c r="K417" s="107">
        <f t="shared" ca="1" si="105"/>
        <v>3.4482758620689653</v>
      </c>
      <c r="L417" s="107">
        <f t="shared" ca="1" si="106"/>
        <v>0</v>
      </c>
      <c r="M417" s="107"/>
      <c r="N417" s="116">
        <f t="shared" ca="1" si="107"/>
        <v>0</v>
      </c>
      <c r="O417" s="116">
        <f t="shared" ca="1" si="108"/>
        <v>2.4285714285714284</v>
      </c>
      <c r="P417" s="116">
        <f t="shared" ca="1" si="109"/>
        <v>2.4285714285714284</v>
      </c>
      <c r="Q417" s="116">
        <f t="shared" ca="1" si="110"/>
        <v>2.4285714285714284</v>
      </c>
      <c r="R417" s="116">
        <f t="shared" ca="1" si="111"/>
        <v>3.8017241379310338</v>
      </c>
      <c r="S417" s="116">
        <f t="shared" ca="1" si="111"/>
        <v>3.8017241379310338</v>
      </c>
      <c r="T417" s="116">
        <f t="shared" ca="1" si="111"/>
        <v>1.5517241379310345</v>
      </c>
      <c r="U417" s="116">
        <f t="shared" ca="1" si="112"/>
        <v>0</v>
      </c>
      <c r="AE417" s="81"/>
      <c r="AF417" s="80"/>
      <c r="AG417" s="81"/>
      <c r="AH417" s="81"/>
      <c r="AI417" s="81"/>
      <c r="AJ417" s="81"/>
    </row>
    <row r="418" spans="1:36" ht="12" customHeight="1" x14ac:dyDescent="0.25">
      <c r="A418" s="103" t="s">
        <v>1234</v>
      </c>
      <c r="B418" s="104">
        <v>38.1</v>
      </c>
      <c r="C418" s="115">
        <f>IF(ISNUMBER(SUMIF(REGION!$B$5:$B$356,'REGION INN'!$B418,REGION!$Z$5:$Z$356)),SUMIF(REGION!$B$5:$B$356,'REGION INN'!$B418,REGION!$Z$5:$Z$356),0)</f>
        <v>39</v>
      </c>
      <c r="D418" s="107">
        <f t="shared" ca="1" si="99"/>
        <v>0</v>
      </c>
      <c r="E418" s="107">
        <f t="shared" ca="1" si="100"/>
        <v>5.8823529411764701</v>
      </c>
      <c r="F418" s="107">
        <f t="shared" ca="1" si="101"/>
        <v>5.8823529411764701</v>
      </c>
      <c r="G418" s="107">
        <f t="shared" ca="1" si="102"/>
        <v>5.8823529411764701</v>
      </c>
      <c r="H418" s="115">
        <f>IF(ISNUMBER(SUMIF(REGION!$B$5:$B$356,'REGION INN'!$B418,REGION!$AR$5:$AR$356)),SUMIF(REGION!$B$5:$B$356,'REGION INN'!$B418,REGION!$AR$5:$AR$356),0)</f>
        <v>33</v>
      </c>
      <c r="I418" s="107">
        <f t="shared" ca="1" si="103"/>
        <v>10.882352941176471</v>
      </c>
      <c r="J418" s="107">
        <f t="shared" ca="1" si="104"/>
        <v>10.882352941176471</v>
      </c>
      <c r="K418" s="107">
        <f t="shared" ca="1" si="105"/>
        <v>5</v>
      </c>
      <c r="L418" s="107">
        <f t="shared" ca="1" si="106"/>
        <v>0</v>
      </c>
      <c r="M418" s="107"/>
      <c r="N418" s="116">
        <f t="shared" ca="1" si="107"/>
        <v>0</v>
      </c>
      <c r="O418" s="116">
        <f t="shared" ca="1" si="108"/>
        <v>2.2941176470588234</v>
      </c>
      <c r="P418" s="116">
        <f t="shared" ca="1" si="109"/>
        <v>2.2941176470588234</v>
      </c>
      <c r="Q418" s="116">
        <f t="shared" ca="1" si="110"/>
        <v>2.2941176470588234</v>
      </c>
      <c r="R418" s="116">
        <f t="shared" ca="1" si="111"/>
        <v>3.5911764705882354</v>
      </c>
      <c r="S418" s="116">
        <f t="shared" ca="1" si="111"/>
        <v>3.5911764705882354</v>
      </c>
      <c r="T418" s="116">
        <f t="shared" ca="1" si="111"/>
        <v>1.6500000000000001</v>
      </c>
      <c r="U418" s="116">
        <f t="shared" ca="1" si="112"/>
        <v>0</v>
      </c>
      <c r="AE418" s="81"/>
      <c r="AF418" s="80"/>
      <c r="AG418" s="81"/>
      <c r="AH418" s="81"/>
      <c r="AI418" s="81"/>
      <c r="AJ418" s="81"/>
    </row>
    <row r="419" spans="1:36" ht="12" customHeight="1" x14ac:dyDescent="0.25">
      <c r="A419" s="103" t="s">
        <v>2097</v>
      </c>
      <c r="B419" s="104">
        <v>38.11</v>
      </c>
      <c r="C419" s="115">
        <f>IF(ISNUMBER(SUMIF(REGION!$B$5:$B$356,'REGION INN'!$B419,REGION!$Z$5:$Z$356)),SUMIF(REGION!$B$5:$B$356,'REGION INN'!$B419,REGION!$Z$5:$Z$356),0)</f>
        <v>0</v>
      </c>
      <c r="D419" s="107">
        <f t="shared" ca="1" si="99"/>
        <v>0</v>
      </c>
      <c r="E419" s="107">
        <f t="shared" ca="1" si="100"/>
        <v>5.8823529411764701</v>
      </c>
      <c r="F419" s="107">
        <f t="shared" ca="1" si="101"/>
        <v>5.8823529411764701</v>
      </c>
      <c r="G419" s="107">
        <f t="shared" ca="1" si="102"/>
        <v>5.8823529411764701</v>
      </c>
      <c r="H419" s="115">
        <f>IF(ISNUMBER(SUMIF(REGION!$B$5:$B$356,'REGION INN'!$B419,REGION!$AR$5:$AR$356)),SUMIF(REGION!$B$5:$B$356,'REGION INN'!$B419,REGION!$AR$5:$AR$356),0)</f>
        <v>0</v>
      </c>
      <c r="I419" s="107">
        <f t="shared" ca="1" si="103"/>
        <v>11.145510835913312</v>
      </c>
      <c r="J419" s="107">
        <f t="shared" ca="1" si="104"/>
        <v>11.145510835913312</v>
      </c>
      <c r="K419" s="107">
        <f t="shared" ca="1" si="105"/>
        <v>5.2631578947368416</v>
      </c>
      <c r="L419" s="107">
        <f t="shared" ca="1" si="106"/>
        <v>0</v>
      </c>
      <c r="M419" s="107"/>
      <c r="N419" s="116">
        <f t="shared" ca="1" si="107"/>
        <v>0</v>
      </c>
      <c r="O419" s="116">
        <f t="shared" ca="1" si="108"/>
        <v>0</v>
      </c>
      <c r="P419" s="116">
        <f t="shared" ca="1" si="109"/>
        <v>0</v>
      </c>
      <c r="Q419" s="116">
        <f t="shared" ca="1" si="110"/>
        <v>0</v>
      </c>
      <c r="R419" s="116">
        <f t="shared" ca="1" si="111"/>
        <v>0</v>
      </c>
      <c r="S419" s="116">
        <f t="shared" ca="1" si="111"/>
        <v>0</v>
      </c>
      <c r="T419" s="116">
        <f t="shared" ca="1" si="111"/>
        <v>0</v>
      </c>
      <c r="U419" s="116">
        <f t="shared" ca="1" si="112"/>
        <v>0</v>
      </c>
      <c r="AE419" s="81"/>
      <c r="AF419" s="80"/>
      <c r="AG419" s="81"/>
      <c r="AH419" s="81"/>
      <c r="AI419" s="81"/>
      <c r="AJ419" s="81"/>
    </row>
    <row r="420" spans="1:36" ht="12" customHeight="1" x14ac:dyDescent="0.25">
      <c r="A420" s="103" t="s">
        <v>2098</v>
      </c>
      <c r="B420" s="104">
        <v>38.119999999999997</v>
      </c>
      <c r="C420" s="115">
        <f>IF(ISNUMBER(SUMIF(REGION!$B$5:$B$356,'REGION INN'!$B420,REGION!$Z$5:$Z$356)),SUMIF(REGION!$B$5:$B$356,'REGION INN'!$B420,REGION!$Z$5:$Z$356),0)</f>
        <v>0</v>
      </c>
      <c r="D420" s="107">
        <f t="shared" ca="1" si="99"/>
        <v>0</v>
      </c>
      <c r="E420" s="107">
        <f t="shared" ca="1" si="100"/>
        <v>0</v>
      </c>
      <c r="F420" s="107">
        <f t="shared" ca="1" si="101"/>
        <v>0</v>
      </c>
      <c r="G420" s="107">
        <f t="shared" ca="1" si="102"/>
        <v>0</v>
      </c>
      <c r="H420" s="115">
        <f>IF(ISNUMBER(SUMIF(REGION!$B$5:$B$356,'REGION INN'!$B420,REGION!$AR$5:$AR$356)),SUMIF(REGION!$B$5:$B$356,'REGION INN'!$B420,REGION!$AR$5:$AR$356),0)</f>
        <v>0</v>
      </c>
      <c r="I420" s="107">
        <f t="shared" ca="1" si="103"/>
        <v>0</v>
      </c>
      <c r="J420" s="107">
        <f t="shared" ca="1" si="104"/>
        <v>0</v>
      </c>
      <c r="K420" s="107">
        <f t="shared" ca="1" si="105"/>
        <v>0</v>
      </c>
      <c r="L420" s="107">
        <f t="shared" ca="1" si="106"/>
        <v>0</v>
      </c>
      <c r="M420" s="107"/>
      <c r="N420" s="116">
        <f t="shared" ca="1" si="107"/>
        <v>0</v>
      </c>
      <c r="O420" s="116">
        <f t="shared" ca="1" si="108"/>
        <v>0</v>
      </c>
      <c r="P420" s="116">
        <f t="shared" ca="1" si="109"/>
        <v>0</v>
      </c>
      <c r="Q420" s="116">
        <f t="shared" ca="1" si="110"/>
        <v>0</v>
      </c>
      <c r="R420" s="116">
        <f t="shared" ca="1" si="111"/>
        <v>0</v>
      </c>
      <c r="S420" s="116">
        <f t="shared" ca="1" si="111"/>
        <v>0</v>
      </c>
      <c r="T420" s="116">
        <f t="shared" ca="1" si="111"/>
        <v>0</v>
      </c>
      <c r="U420" s="116">
        <f t="shared" ca="1" si="112"/>
        <v>0</v>
      </c>
      <c r="AE420" s="81"/>
      <c r="AF420" s="80"/>
      <c r="AG420" s="81"/>
      <c r="AH420" s="81"/>
      <c r="AI420" s="81"/>
      <c r="AJ420" s="81"/>
    </row>
    <row r="421" spans="1:36" ht="12" customHeight="1" x14ac:dyDescent="0.25">
      <c r="A421" s="103" t="s">
        <v>1235</v>
      </c>
      <c r="B421" s="104">
        <v>38.200000000000003</v>
      </c>
      <c r="C421" s="115">
        <f>IF(ISNUMBER(SUMIF(REGION!$B$5:$B$356,'REGION INN'!$B421,REGION!$Z$5:$Z$356)),SUMIF(REGION!$B$5:$B$356,'REGION INN'!$B421,REGION!$Z$5:$Z$356),0)</f>
        <v>2</v>
      </c>
      <c r="D421" s="107">
        <f t="shared" ca="1" si="99"/>
        <v>0</v>
      </c>
      <c r="E421" s="107">
        <f t="shared" ca="1" si="100"/>
        <v>0</v>
      </c>
      <c r="F421" s="107">
        <f t="shared" ca="1" si="101"/>
        <v>0</v>
      </c>
      <c r="G421" s="107">
        <f t="shared" ca="1" si="102"/>
        <v>0</v>
      </c>
      <c r="H421" s="115">
        <f>IF(ISNUMBER(SUMIF(REGION!$B$5:$B$356,'REGION INN'!$B421,REGION!$AR$5:$AR$356)),SUMIF(REGION!$B$5:$B$356,'REGION INN'!$B421,REGION!$AR$5:$AR$356),0)</f>
        <v>0</v>
      </c>
      <c r="I421" s="107">
        <f t="shared" ca="1" si="103"/>
        <v>0</v>
      </c>
      <c r="J421" s="107">
        <f t="shared" ca="1" si="104"/>
        <v>0</v>
      </c>
      <c r="K421" s="107">
        <f t="shared" ca="1" si="105"/>
        <v>0</v>
      </c>
      <c r="L421" s="107">
        <f t="shared" ca="1" si="106"/>
        <v>0</v>
      </c>
      <c r="M421" s="107"/>
      <c r="N421" s="116">
        <f t="shared" ca="1" si="107"/>
        <v>0</v>
      </c>
      <c r="O421" s="116">
        <f t="shared" ca="1" si="108"/>
        <v>0</v>
      </c>
      <c r="P421" s="116">
        <f t="shared" ca="1" si="109"/>
        <v>0</v>
      </c>
      <c r="Q421" s="116">
        <f t="shared" ca="1" si="110"/>
        <v>0</v>
      </c>
      <c r="R421" s="116">
        <f t="shared" ca="1" si="111"/>
        <v>0</v>
      </c>
      <c r="S421" s="116">
        <f t="shared" ca="1" si="111"/>
        <v>0</v>
      </c>
      <c r="T421" s="116">
        <f t="shared" ca="1" si="111"/>
        <v>0</v>
      </c>
      <c r="U421" s="116">
        <f t="shared" ca="1" si="112"/>
        <v>0</v>
      </c>
      <c r="AE421" s="81"/>
      <c r="AF421" s="80"/>
      <c r="AG421" s="81"/>
      <c r="AH421" s="81"/>
      <c r="AI421" s="81"/>
      <c r="AJ421" s="81"/>
    </row>
    <row r="422" spans="1:36" ht="12" customHeight="1" x14ac:dyDescent="0.25">
      <c r="A422" s="103" t="s">
        <v>2111</v>
      </c>
      <c r="B422" s="104">
        <v>38.21</v>
      </c>
      <c r="C422" s="115">
        <f>IF(ISNUMBER(SUMIF(REGION!$B$5:$B$356,'REGION INN'!$B422,REGION!$Z$5:$Z$356)),SUMIF(REGION!$B$5:$B$356,'REGION INN'!$B422,REGION!$Z$5:$Z$356),0)</f>
        <v>0</v>
      </c>
      <c r="D422" s="107">
        <f t="shared" ca="1" si="99"/>
        <v>0</v>
      </c>
      <c r="E422" s="107">
        <f t="shared" ca="1" si="100"/>
        <v>0</v>
      </c>
      <c r="F422" s="107">
        <f t="shared" ca="1" si="101"/>
        <v>0</v>
      </c>
      <c r="G422" s="107">
        <f t="shared" ca="1" si="102"/>
        <v>0</v>
      </c>
      <c r="H422" s="115">
        <f>IF(ISNUMBER(SUMIF(REGION!$B$5:$B$356,'REGION INN'!$B422,REGION!$AR$5:$AR$356)),SUMIF(REGION!$B$5:$B$356,'REGION INN'!$B422,REGION!$AR$5:$AR$356),0)</f>
        <v>0</v>
      </c>
      <c r="I422" s="107">
        <f t="shared" ca="1" si="103"/>
        <v>0</v>
      </c>
      <c r="J422" s="107">
        <f t="shared" ca="1" si="104"/>
        <v>0</v>
      </c>
      <c r="K422" s="107">
        <f t="shared" ca="1" si="105"/>
        <v>0</v>
      </c>
      <c r="L422" s="107">
        <f t="shared" ca="1" si="106"/>
        <v>0</v>
      </c>
      <c r="M422" s="107"/>
      <c r="N422" s="116">
        <f t="shared" ca="1" si="107"/>
        <v>0</v>
      </c>
      <c r="O422" s="116">
        <f t="shared" ca="1" si="108"/>
        <v>0</v>
      </c>
      <c r="P422" s="116">
        <f t="shared" ca="1" si="109"/>
        <v>0</v>
      </c>
      <c r="Q422" s="116">
        <f t="shared" ca="1" si="110"/>
        <v>0</v>
      </c>
      <c r="R422" s="116">
        <f t="shared" ca="1" si="111"/>
        <v>0</v>
      </c>
      <c r="S422" s="116">
        <f t="shared" ca="1" si="111"/>
        <v>0</v>
      </c>
      <c r="T422" s="116">
        <f t="shared" ca="1" si="111"/>
        <v>0</v>
      </c>
      <c r="U422" s="116">
        <f t="shared" ca="1" si="112"/>
        <v>0</v>
      </c>
      <c r="AE422" s="81"/>
      <c r="AF422" s="80"/>
      <c r="AG422" s="81"/>
      <c r="AH422" s="81"/>
      <c r="AI422" s="81"/>
      <c r="AJ422" s="81"/>
    </row>
    <row r="423" spans="1:36" ht="12" customHeight="1" x14ac:dyDescent="0.25">
      <c r="A423" s="103" t="s">
        <v>2113</v>
      </c>
      <c r="B423" s="104">
        <v>38.22</v>
      </c>
      <c r="C423" s="115">
        <f>IF(ISNUMBER(SUMIF(REGION!$B$5:$B$356,'REGION INN'!$B423,REGION!$Z$5:$Z$356)),SUMIF(REGION!$B$5:$B$356,'REGION INN'!$B423,REGION!$Z$5:$Z$356),0)</f>
        <v>0</v>
      </c>
      <c r="D423" s="107">
        <f t="shared" ca="1" si="99"/>
        <v>0</v>
      </c>
      <c r="E423" s="107">
        <f t="shared" ca="1" si="100"/>
        <v>0</v>
      </c>
      <c r="F423" s="107">
        <f t="shared" ca="1" si="101"/>
        <v>0</v>
      </c>
      <c r="G423" s="107">
        <f t="shared" ca="1" si="102"/>
        <v>0</v>
      </c>
      <c r="H423" s="115">
        <f>IF(ISNUMBER(SUMIF(REGION!$B$5:$B$356,'REGION INN'!$B423,REGION!$AR$5:$AR$356)),SUMIF(REGION!$B$5:$B$356,'REGION INN'!$B423,REGION!$AR$5:$AR$356),0)</f>
        <v>0</v>
      </c>
      <c r="I423" s="107">
        <f t="shared" ca="1" si="103"/>
        <v>0</v>
      </c>
      <c r="J423" s="107">
        <f t="shared" ca="1" si="104"/>
        <v>0</v>
      </c>
      <c r="K423" s="107">
        <f t="shared" ca="1" si="105"/>
        <v>0</v>
      </c>
      <c r="L423" s="107">
        <f t="shared" ca="1" si="106"/>
        <v>0</v>
      </c>
      <c r="M423" s="107"/>
      <c r="N423" s="116">
        <f t="shared" ca="1" si="107"/>
        <v>0</v>
      </c>
      <c r="O423" s="116">
        <f t="shared" ca="1" si="108"/>
        <v>0</v>
      </c>
      <c r="P423" s="116">
        <f t="shared" ca="1" si="109"/>
        <v>0</v>
      </c>
      <c r="Q423" s="116">
        <f t="shared" ca="1" si="110"/>
        <v>0</v>
      </c>
      <c r="R423" s="116">
        <f t="shared" ca="1" si="111"/>
        <v>0</v>
      </c>
      <c r="S423" s="116">
        <f t="shared" ca="1" si="111"/>
        <v>0</v>
      </c>
      <c r="T423" s="116">
        <f t="shared" ca="1" si="111"/>
        <v>0</v>
      </c>
      <c r="U423" s="116">
        <f t="shared" ca="1" si="112"/>
        <v>0</v>
      </c>
      <c r="AE423" s="81"/>
      <c r="AF423" s="80"/>
      <c r="AG423" s="81"/>
      <c r="AH423" s="81"/>
      <c r="AI423" s="81"/>
      <c r="AJ423" s="81"/>
    </row>
    <row r="424" spans="1:36" ht="12" customHeight="1" x14ac:dyDescent="0.25">
      <c r="A424" s="103" t="s">
        <v>1236</v>
      </c>
      <c r="B424" s="104">
        <v>38.299999999999997</v>
      </c>
      <c r="C424" s="115">
        <f>IF(ISNUMBER(SUMIF(REGION!$B$5:$B$356,'REGION INN'!$B424,REGION!$Z$5:$Z$356)),SUMIF(REGION!$B$5:$B$356,'REGION INN'!$B424,REGION!$Z$5:$Z$356),0)</f>
        <v>10</v>
      </c>
      <c r="D424" s="107">
        <f t="shared" ca="1" si="99"/>
        <v>0</v>
      </c>
      <c r="E424" s="107">
        <f t="shared" ca="1" si="100"/>
        <v>0</v>
      </c>
      <c r="F424" s="107">
        <f t="shared" ca="1" si="101"/>
        <v>0</v>
      </c>
      <c r="G424" s="107">
        <f t="shared" ca="1" si="102"/>
        <v>0</v>
      </c>
      <c r="H424" s="115">
        <f>IF(ISNUMBER(SUMIF(REGION!$B$5:$B$356,'REGION INN'!$B424,REGION!$AR$5:$AR$356)),SUMIF(REGION!$B$5:$B$356,'REGION INN'!$B424,REGION!$AR$5:$AR$356),0)</f>
        <v>12</v>
      </c>
      <c r="I424" s="107">
        <f t="shared" ca="1" si="103"/>
        <v>0</v>
      </c>
      <c r="J424" s="107">
        <f t="shared" ca="1" si="104"/>
        <v>0</v>
      </c>
      <c r="K424" s="107">
        <f t="shared" ca="1" si="105"/>
        <v>0</v>
      </c>
      <c r="L424" s="107">
        <f t="shared" ca="1" si="106"/>
        <v>0</v>
      </c>
      <c r="M424" s="107"/>
      <c r="N424" s="116">
        <f t="shared" ca="1" si="107"/>
        <v>0</v>
      </c>
      <c r="O424" s="116">
        <f t="shared" ca="1" si="108"/>
        <v>0</v>
      </c>
      <c r="P424" s="116">
        <f t="shared" ca="1" si="109"/>
        <v>0</v>
      </c>
      <c r="Q424" s="116">
        <f t="shared" ca="1" si="110"/>
        <v>0</v>
      </c>
      <c r="R424" s="116">
        <f t="shared" ca="1" si="111"/>
        <v>0</v>
      </c>
      <c r="S424" s="116">
        <f t="shared" ca="1" si="111"/>
        <v>0</v>
      </c>
      <c r="T424" s="116">
        <f t="shared" ca="1" si="111"/>
        <v>0</v>
      </c>
      <c r="U424" s="116">
        <f t="shared" ca="1" si="112"/>
        <v>0</v>
      </c>
      <c r="AE424" s="81"/>
      <c r="AF424" s="80"/>
      <c r="AG424" s="81"/>
      <c r="AH424" s="81"/>
      <c r="AI424" s="81"/>
      <c r="AJ424" s="81"/>
    </row>
    <row r="425" spans="1:36" ht="12" customHeight="1" x14ac:dyDescent="0.25">
      <c r="A425" s="103" t="s">
        <v>2116</v>
      </c>
      <c r="B425" s="104">
        <v>38.31</v>
      </c>
      <c r="C425" s="115">
        <f>IF(ISNUMBER(SUMIF(REGION!$B$5:$B$356,'REGION INN'!$B425,REGION!$Z$5:$Z$356)),SUMIF(REGION!$B$5:$B$356,'REGION INN'!$B425,REGION!$Z$5:$Z$356),0)</f>
        <v>0</v>
      </c>
      <c r="D425" s="107">
        <f t="shared" ca="1" si="99"/>
        <v>0</v>
      </c>
      <c r="E425" s="107">
        <f t="shared" ca="1" si="100"/>
        <v>0</v>
      </c>
      <c r="F425" s="107">
        <f t="shared" ca="1" si="101"/>
        <v>0</v>
      </c>
      <c r="G425" s="107">
        <f t="shared" ca="1" si="102"/>
        <v>0</v>
      </c>
      <c r="H425" s="115">
        <f>IF(ISNUMBER(SUMIF(REGION!$B$5:$B$356,'REGION INN'!$B425,REGION!$AR$5:$AR$356)),SUMIF(REGION!$B$5:$B$356,'REGION INN'!$B425,REGION!$AR$5:$AR$356),0)</f>
        <v>0</v>
      </c>
      <c r="I425" s="107">
        <f t="shared" ca="1" si="103"/>
        <v>0</v>
      </c>
      <c r="J425" s="107">
        <f t="shared" ca="1" si="104"/>
        <v>0</v>
      </c>
      <c r="K425" s="107">
        <f t="shared" ca="1" si="105"/>
        <v>0</v>
      </c>
      <c r="L425" s="107">
        <f t="shared" ca="1" si="106"/>
        <v>0</v>
      </c>
      <c r="M425" s="107"/>
      <c r="N425" s="116">
        <f t="shared" ca="1" si="107"/>
        <v>0</v>
      </c>
      <c r="O425" s="116">
        <f t="shared" ca="1" si="108"/>
        <v>0</v>
      </c>
      <c r="P425" s="116">
        <f t="shared" ca="1" si="109"/>
        <v>0</v>
      </c>
      <c r="Q425" s="116">
        <f t="shared" ca="1" si="110"/>
        <v>0</v>
      </c>
      <c r="R425" s="116">
        <f t="shared" ca="1" si="111"/>
        <v>0</v>
      </c>
      <c r="S425" s="116">
        <f t="shared" ca="1" si="111"/>
        <v>0</v>
      </c>
      <c r="T425" s="116">
        <f t="shared" ca="1" si="111"/>
        <v>0</v>
      </c>
      <c r="U425" s="116">
        <f t="shared" ca="1" si="112"/>
        <v>0</v>
      </c>
      <c r="AE425" s="81"/>
      <c r="AF425" s="80"/>
      <c r="AG425" s="81"/>
      <c r="AH425" s="81"/>
      <c r="AI425" s="81"/>
      <c r="AJ425" s="81"/>
    </row>
    <row r="426" spans="1:36" ht="12" customHeight="1" x14ac:dyDescent="0.25">
      <c r="A426" s="103" t="s">
        <v>2105</v>
      </c>
      <c r="B426" s="104">
        <v>38.32</v>
      </c>
      <c r="C426" s="115">
        <f>IF(ISNUMBER(SUMIF(REGION!$B$5:$B$356,'REGION INN'!$B426,REGION!$Z$5:$Z$356)),SUMIF(REGION!$B$5:$B$356,'REGION INN'!$B426,REGION!$Z$5:$Z$356),0)</f>
        <v>0</v>
      </c>
      <c r="D426" s="107">
        <f t="shared" ca="1" si="99"/>
        <v>0</v>
      </c>
      <c r="E426" s="107">
        <f t="shared" ca="1" si="100"/>
        <v>0</v>
      </c>
      <c r="F426" s="107">
        <f t="shared" ca="1" si="101"/>
        <v>0</v>
      </c>
      <c r="G426" s="107">
        <f t="shared" ca="1" si="102"/>
        <v>0</v>
      </c>
      <c r="H426" s="115">
        <f>IF(ISNUMBER(SUMIF(REGION!$B$5:$B$356,'REGION INN'!$B426,REGION!$AR$5:$AR$356)),SUMIF(REGION!$B$5:$B$356,'REGION INN'!$B426,REGION!$AR$5:$AR$356),0)</f>
        <v>0</v>
      </c>
      <c r="I426" s="107">
        <f t="shared" ca="1" si="103"/>
        <v>0</v>
      </c>
      <c r="J426" s="107">
        <f t="shared" ca="1" si="104"/>
        <v>0</v>
      </c>
      <c r="K426" s="107">
        <f t="shared" ca="1" si="105"/>
        <v>0</v>
      </c>
      <c r="L426" s="107">
        <f t="shared" ca="1" si="106"/>
        <v>0</v>
      </c>
      <c r="M426" s="107"/>
      <c r="N426" s="116">
        <f t="shared" ca="1" si="107"/>
        <v>0</v>
      </c>
      <c r="O426" s="116">
        <f t="shared" ca="1" si="108"/>
        <v>0</v>
      </c>
      <c r="P426" s="116">
        <f t="shared" ca="1" si="109"/>
        <v>0</v>
      </c>
      <c r="Q426" s="116">
        <f t="shared" ca="1" si="110"/>
        <v>0</v>
      </c>
      <c r="R426" s="116">
        <f t="shared" ca="1" si="111"/>
        <v>0</v>
      </c>
      <c r="S426" s="116">
        <f t="shared" ca="1" si="111"/>
        <v>0</v>
      </c>
      <c r="T426" s="116">
        <f t="shared" ca="1" si="111"/>
        <v>0</v>
      </c>
      <c r="U426" s="116">
        <f t="shared" ca="1" si="112"/>
        <v>0</v>
      </c>
      <c r="AE426" s="81"/>
      <c r="AF426" s="80"/>
      <c r="AG426" s="81"/>
      <c r="AH426" s="81"/>
      <c r="AI426" s="81"/>
      <c r="AJ426" s="81"/>
    </row>
    <row r="427" spans="1:36" ht="12" customHeight="1" x14ac:dyDescent="0.25">
      <c r="A427" s="103" t="s">
        <v>1237</v>
      </c>
      <c r="B427" s="104">
        <v>39</v>
      </c>
      <c r="C427" s="115">
        <f>IF(ISNUMBER(SUMIF(REGION!$B$5:$B$356,'REGION INN'!$B427,REGION!$Z$5:$Z$356)),SUMIF(REGION!$B$5:$B$356,'REGION INN'!$B427,REGION!$Z$5:$Z$356),0)</f>
        <v>0</v>
      </c>
      <c r="D427" s="107">
        <f t="shared" ca="1" si="99"/>
        <v>0</v>
      </c>
      <c r="E427" s="107">
        <f t="shared" ca="1" si="100"/>
        <v>0</v>
      </c>
      <c r="F427" s="107">
        <f t="shared" ca="1" si="101"/>
        <v>0</v>
      </c>
      <c r="G427" s="107">
        <f t="shared" ca="1" si="102"/>
        <v>0</v>
      </c>
      <c r="H427" s="115">
        <f>IF(ISNUMBER(SUMIF(REGION!$B$5:$B$356,'REGION INN'!$B427,REGION!$AR$5:$AR$356)),SUMIF(REGION!$B$5:$B$356,'REGION INN'!$B427,REGION!$AR$5:$AR$356),0)</f>
        <v>0</v>
      </c>
      <c r="I427" s="107">
        <f t="shared" ca="1" si="103"/>
        <v>0</v>
      </c>
      <c r="J427" s="107">
        <f t="shared" ca="1" si="104"/>
        <v>0</v>
      </c>
      <c r="K427" s="107">
        <f t="shared" ca="1" si="105"/>
        <v>0</v>
      </c>
      <c r="L427" s="107">
        <f t="shared" ca="1" si="106"/>
        <v>0</v>
      </c>
      <c r="M427" s="107"/>
      <c r="N427" s="116">
        <f t="shared" ca="1" si="107"/>
        <v>0</v>
      </c>
      <c r="O427" s="116">
        <f t="shared" ca="1" si="108"/>
        <v>0</v>
      </c>
      <c r="P427" s="116">
        <f t="shared" ca="1" si="109"/>
        <v>0</v>
      </c>
      <c r="Q427" s="116">
        <f t="shared" ca="1" si="110"/>
        <v>0</v>
      </c>
      <c r="R427" s="116">
        <f t="shared" ca="1" si="111"/>
        <v>0</v>
      </c>
      <c r="S427" s="116">
        <f t="shared" ca="1" si="111"/>
        <v>0</v>
      </c>
      <c r="T427" s="116">
        <f t="shared" ca="1" si="111"/>
        <v>0</v>
      </c>
      <c r="U427" s="116">
        <f t="shared" ca="1" si="112"/>
        <v>0</v>
      </c>
      <c r="AE427" s="81"/>
      <c r="AF427" s="80"/>
      <c r="AG427" s="81"/>
      <c r="AH427" s="81"/>
      <c r="AI427" s="81"/>
      <c r="AJ427" s="81"/>
    </row>
    <row r="428" spans="1:36" ht="12" customHeight="1" x14ac:dyDescent="0.25">
      <c r="A428" s="103" t="s">
        <v>1237</v>
      </c>
      <c r="B428" s="104">
        <v>39</v>
      </c>
      <c r="C428" s="115">
        <f>IF(ISNUMBER(SUMIF(REGION!$B$5:$B$356,'REGION INN'!$B428,REGION!$Z$5:$Z$356)),SUMIF(REGION!$B$5:$B$356,'REGION INN'!$B428,REGION!$Z$5:$Z$356),0)</f>
        <v>0</v>
      </c>
      <c r="D428" s="107">
        <f t="shared" ca="1" si="99"/>
        <v>0</v>
      </c>
      <c r="E428" s="107">
        <f t="shared" ca="1" si="100"/>
        <v>0</v>
      </c>
      <c r="F428" s="107">
        <f t="shared" ca="1" si="101"/>
        <v>0</v>
      </c>
      <c r="G428" s="107">
        <f t="shared" ca="1" si="102"/>
        <v>0</v>
      </c>
      <c r="H428" s="115">
        <f>IF(ISNUMBER(SUMIF(REGION!$B$5:$B$356,'REGION INN'!$B428,REGION!$AR$5:$AR$356)),SUMIF(REGION!$B$5:$B$356,'REGION INN'!$B428,REGION!$AR$5:$AR$356),0)</f>
        <v>0</v>
      </c>
      <c r="I428" s="107">
        <f t="shared" ca="1" si="103"/>
        <v>0</v>
      </c>
      <c r="J428" s="107">
        <f t="shared" ca="1" si="104"/>
        <v>0</v>
      </c>
      <c r="K428" s="107">
        <f t="shared" ca="1" si="105"/>
        <v>0</v>
      </c>
      <c r="L428" s="107">
        <f t="shared" ca="1" si="106"/>
        <v>0</v>
      </c>
      <c r="M428" s="107"/>
      <c r="N428" s="116">
        <f t="shared" ca="1" si="107"/>
        <v>0</v>
      </c>
      <c r="O428" s="116">
        <f t="shared" ca="1" si="108"/>
        <v>0</v>
      </c>
      <c r="P428" s="116">
        <f t="shared" ca="1" si="109"/>
        <v>0</v>
      </c>
      <c r="Q428" s="116">
        <f t="shared" ca="1" si="110"/>
        <v>0</v>
      </c>
      <c r="R428" s="116">
        <f t="shared" ca="1" si="111"/>
        <v>0</v>
      </c>
      <c r="S428" s="116">
        <f t="shared" ca="1" si="111"/>
        <v>0</v>
      </c>
      <c r="T428" s="116">
        <f t="shared" ca="1" si="111"/>
        <v>0</v>
      </c>
      <c r="U428" s="116">
        <f t="shared" ca="1" si="112"/>
        <v>0</v>
      </c>
      <c r="AE428" s="81"/>
      <c r="AF428" s="80"/>
      <c r="AG428" s="81"/>
      <c r="AH428" s="81"/>
      <c r="AI428" s="81"/>
      <c r="AJ428" s="81"/>
    </row>
    <row r="429" spans="1:36" ht="12" customHeight="1" x14ac:dyDescent="0.25">
      <c r="A429" s="103" t="s">
        <v>1237</v>
      </c>
      <c r="B429" s="104">
        <v>39</v>
      </c>
      <c r="C429" s="115">
        <f>IF(ISNUMBER(SUMIF(REGION!$B$5:$B$356,'REGION INN'!$B429,REGION!$Z$5:$Z$356)),SUMIF(REGION!$B$5:$B$356,'REGION INN'!$B429,REGION!$Z$5:$Z$356),0)</f>
        <v>0</v>
      </c>
      <c r="D429" s="107">
        <f t="shared" ca="1" si="99"/>
        <v>0</v>
      </c>
      <c r="E429" s="107">
        <f t="shared" ca="1" si="100"/>
        <v>0</v>
      </c>
      <c r="F429" s="107">
        <f t="shared" ca="1" si="101"/>
        <v>0</v>
      </c>
      <c r="G429" s="107">
        <f t="shared" ca="1" si="102"/>
        <v>0</v>
      </c>
      <c r="H429" s="115">
        <f>IF(ISNUMBER(SUMIF(REGION!$B$5:$B$356,'REGION INN'!$B429,REGION!$AR$5:$AR$356)),SUMIF(REGION!$B$5:$B$356,'REGION INN'!$B429,REGION!$AR$5:$AR$356),0)</f>
        <v>0</v>
      </c>
      <c r="I429" s="107">
        <f t="shared" ca="1" si="103"/>
        <v>0</v>
      </c>
      <c r="J429" s="107">
        <f t="shared" ca="1" si="104"/>
        <v>0</v>
      </c>
      <c r="K429" s="107">
        <f t="shared" ca="1" si="105"/>
        <v>0</v>
      </c>
      <c r="L429" s="107">
        <f t="shared" ca="1" si="106"/>
        <v>0</v>
      </c>
      <c r="M429" s="107"/>
      <c r="N429" s="116">
        <f t="shared" ca="1" si="107"/>
        <v>0</v>
      </c>
      <c r="O429" s="116">
        <f t="shared" ca="1" si="108"/>
        <v>0</v>
      </c>
      <c r="P429" s="116">
        <f t="shared" ca="1" si="109"/>
        <v>0</v>
      </c>
      <c r="Q429" s="116">
        <f t="shared" ca="1" si="110"/>
        <v>0</v>
      </c>
      <c r="R429" s="116">
        <f t="shared" ca="1" si="111"/>
        <v>0</v>
      </c>
      <c r="S429" s="116">
        <f t="shared" ca="1" si="111"/>
        <v>0</v>
      </c>
      <c r="T429" s="116">
        <f t="shared" ca="1" si="111"/>
        <v>0</v>
      </c>
      <c r="U429" s="116">
        <f t="shared" ca="1" si="112"/>
        <v>0</v>
      </c>
      <c r="AE429" s="81"/>
      <c r="AF429" s="80"/>
      <c r="AG429" s="81"/>
      <c r="AH429" s="81"/>
      <c r="AI429" s="81"/>
      <c r="AJ429" s="81"/>
    </row>
    <row r="430" spans="1:36" ht="12" customHeight="1" x14ac:dyDescent="0.25">
      <c r="B430" s="103"/>
      <c r="C430" s="123"/>
      <c r="D430" s="103"/>
      <c r="E430" s="103"/>
      <c r="F430" s="103"/>
      <c r="H430" s="123"/>
      <c r="I430" s="103"/>
      <c r="J430" s="103"/>
      <c r="K430" s="103"/>
      <c r="AE430" s="81"/>
      <c r="AF430" s="80"/>
      <c r="AG430" s="81"/>
      <c r="AH430" s="81"/>
      <c r="AI430" s="81"/>
      <c r="AJ430" s="81"/>
    </row>
    <row r="431" spans="1:36" ht="12" customHeight="1" x14ac:dyDescent="0.25">
      <c r="B431" s="103"/>
      <c r="C431" s="123"/>
      <c r="D431" s="103"/>
      <c r="E431" s="103"/>
      <c r="F431" s="103"/>
      <c r="H431" s="123"/>
      <c r="I431" s="103"/>
      <c r="J431" s="103"/>
      <c r="K431" s="103"/>
      <c r="AE431" s="81"/>
      <c r="AF431" s="80"/>
      <c r="AG431" s="81"/>
      <c r="AH431" s="81"/>
      <c r="AI431" s="81"/>
      <c r="AJ431" s="81"/>
    </row>
    <row r="432" spans="1:36" ht="12" customHeight="1" x14ac:dyDescent="0.25">
      <c r="B432" s="103"/>
      <c r="C432" s="123"/>
      <c r="D432" s="103"/>
      <c r="E432" s="103"/>
      <c r="F432" s="103"/>
      <c r="H432" s="123"/>
      <c r="I432" s="103"/>
      <c r="J432" s="103"/>
      <c r="K432" s="103"/>
      <c r="AE432" s="81"/>
      <c r="AF432" s="80"/>
      <c r="AG432" s="81"/>
      <c r="AH432" s="81"/>
      <c r="AI432" s="81"/>
      <c r="AJ432" s="81"/>
    </row>
    <row r="433" spans="2:36" ht="12" customHeight="1" x14ac:dyDescent="0.25">
      <c r="B433" s="103"/>
      <c r="C433" s="123"/>
      <c r="D433" s="103"/>
      <c r="E433" s="103"/>
      <c r="F433" s="103"/>
      <c r="H433" s="123"/>
      <c r="I433" s="103"/>
      <c r="J433" s="103"/>
      <c r="K433" s="103"/>
      <c r="AE433" s="81"/>
      <c r="AF433" s="80"/>
      <c r="AG433" s="81"/>
      <c r="AH433" s="81"/>
      <c r="AI433" s="81"/>
      <c r="AJ433" s="81"/>
    </row>
    <row r="434" spans="2:36" ht="12" customHeight="1" x14ac:dyDescent="0.25">
      <c r="B434" s="103"/>
      <c r="C434" s="123"/>
      <c r="D434" s="103"/>
      <c r="E434" s="103"/>
      <c r="F434" s="103"/>
      <c r="H434" s="123"/>
      <c r="I434" s="103"/>
      <c r="J434" s="103"/>
      <c r="K434" s="103"/>
      <c r="AE434" s="81"/>
      <c r="AF434" s="80"/>
      <c r="AG434" s="81"/>
      <c r="AH434" s="81"/>
      <c r="AI434" s="81"/>
      <c r="AJ434" s="81"/>
    </row>
    <row r="435" spans="2:36" ht="12" customHeight="1" x14ac:dyDescent="0.25">
      <c r="B435" s="103"/>
      <c r="C435" s="123"/>
      <c r="D435" s="103"/>
      <c r="E435" s="103"/>
      <c r="F435" s="103"/>
      <c r="H435" s="123"/>
      <c r="I435" s="103"/>
      <c r="J435" s="103"/>
      <c r="K435" s="103"/>
      <c r="AE435" s="81"/>
      <c r="AF435" s="80"/>
      <c r="AG435" s="81"/>
      <c r="AH435" s="81"/>
      <c r="AI435" s="81"/>
      <c r="AJ435" s="81"/>
    </row>
    <row r="436" spans="2:36" ht="12" customHeight="1" x14ac:dyDescent="0.25">
      <c r="B436" s="103"/>
      <c r="C436" s="123"/>
      <c r="D436" s="103"/>
      <c r="E436" s="103"/>
      <c r="F436" s="103"/>
      <c r="H436" s="123"/>
      <c r="I436" s="103"/>
      <c r="J436" s="103"/>
      <c r="K436" s="103"/>
      <c r="AE436" s="81"/>
      <c r="AF436" s="80"/>
      <c r="AG436" s="81"/>
      <c r="AH436" s="81"/>
      <c r="AI436" s="81"/>
      <c r="AJ436" s="81"/>
    </row>
    <row r="437" spans="2:36" ht="12" customHeight="1" x14ac:dyDescent="0.25">
      <c r="B437" s="103"/>
      <c r="C437" s="123"/>
      <c r="D437" s="103"/>
      <c r="E437" s="103"/>
      <c r="F437" s="103"/>
      <c r="H437" s="123"/>
      <c r="I437" s="103"/>
      <c r="J437" s="103"/>
      <c r="K437" s="103"/>
      <c r="AE437" s="81"/>
      <c r="AF437" s="80"/>
      <c r="AG437" s="81"/>
      <c r="AH437" s="81"/>
      <c r="AI437" s="81"/>
      <c r="AJ437" s="81"/>
    </row>
    <row r="438" spans="2:36" ht="12" customHeight="1" x14ac:dyDescent="0.25">
      <c r="B438" s="103"/>
      <c r="C438" s="123"/>
      <c r="D438" s="103"/>
      <c r="E438" s="103"/>
      <c r="F438" s="103"/>
      <c r="H438" s="123"/>
      <c r="I438" s="103"/>
      <c r="J438" s="103"/>
      <c r="K438" s="103"/>
      <c r="AE438" s="81"/>
      <c r="AF438" s="80"/>
      <c r="AG438" s="81"/>
      <c r="AH438" s="81"/>
      <c r="AI438" s="81"/>
      <c r="AJ438" s="81"/>
    </row>
    <row r="439" spans="2:36" ht="12" customHeight="1" x14ac:dyDescent="0.25">
      <c r="B439" s="103"/>
      <c r="C439" s="123"/>
      <c r="D439" s="103"/>
      <c r="E439" s="103"/>
      <c r="F439" s="103"/>
      <c r="H439" s="123"/>
      <c r="I439" s="103"/>
      <c r="J439" s="103"/>
      <c r="K439" s="103"/>
      <c r="AE439" s="81"/>
      <c r="AF439" s="80"/>
      <c r="AG439" s="81"/>
      <c r="AH439" s="81"/>
      <c r="AI439" s="81"/>
      <c r="AJ439" s="81"/>
    </row>
    <row r="440" spans="2:36" ht="12" customHeight="1" x14ac:dyDescent="0.25">
      <c r="B440" s="103"/>
      <c r="C440" s="123"/>
      <c r="D440" s="103"/>
      <c r="E440" s="103"/>
      <c r="F440" s="103"/>
      <c r="H440" s="123"/>
      <c r="I440" s="103"/>
      <c r="J440" s="103"/>
      <c r="K440" s="103"/>
      <c r="AE440" s="81"/>
      <c r="AF440" s="80"/>
      <c r="AG440" s="81"/>
      <c r="AH440" s="81"/>
      <c r="AI440" s="81"/>
      <c r="AJ440" s="81"/>
    </row>
    <row r="441" spans="2:36" ht="12" customHeight="1" x14ac:dyDescent="0.25">
      <c r="B441" s="103"/>
      <c r="C441" s="123"/>
      <c r="D441" s="103"/>
      <c r="E441" s="103"/>
      <c r="F441" s="103"/>
      <c r="H441" s="123"/>
      <c r="I441" s="103"/>
      <c r="J441" s="103"/>
      <c r="K441" s="103"/>
      <c r="AE441" s="81"/>
      <c r="AF441" s="80"/>
      <c r="AG441" s="81"/>
      <c r="AH441" s="81"/>
      <c r="AI441" s="81"/>
      <c r="AJ441" s="81"/>
    </row>
    <row r="442" spans="2:36" ht="12" customHeight="1" x14ac:dyDescent="0.25">
      <c r="B442" s="103"/>
      <c r="C442" s="123"/>
      <c r="D442" s="103"/>
      <c r="E442" s="103"/>
      <c r="F442" s="103"/>
      <c r="H442" s="123"/>
      <c r="I442" s="103"/>
      <c r="J442" s="103"/>
      <c r="K442" s="103"/>
      <c r="AE442" s="81"/>
      <c r="AF442" s="80"/>
      <c r="AG442" s="81"/>
      <c r="AH442" s="81"/>
      <c r="AI442" s="81"/>
      <c r="AJ442" s="81"/>
    </row>
    <row r="443" spans="2:36" ht="12" customHeight="1" x14ac:dyDescent="0.25">
      <c r="B443" s="103"/>
      <c r="C443" s="123"/>
      <c r="D443" s="103"/>
      <c r="E443" s="103"/>
      <c r="F443" s="103"/>
      <c r="H443" s="123"/>
      <c r="I443" s="103"/>
      <c r="J443" s="103"/>
      <c r="K443" s="103"/>
      <c r="AE443" s="81"/>
      <c r="AF443" s="80"/>
      <c r="AG443" s="81"/>
      <c r="AH443" s="81"/>
      <c r="AI443" s="81"/>
      <c r="AJ443" s="81"/>
    </row>
    <row r="444" spans="2:36" ht="12" customHeight="1" x14ac:dyDescent="0.25">
      <c r="B444" s="103"/>
      <c r="C444" s="123"/>
      <c r="D444" s="103"/>
      <c r="E444" s="103"/>
      <c r="F444" s="103"/>
      <c r="H444" s="123"/>
      <c r="I444" s="103"/>
      <c r="J444" s="103"/>
      <c r="K444" s="103"/>
      <c r="AE444" s="81"/>
      <c r="AF444" s="80"/>
      <c r="AG444" s="81"/>
      <c r="AH444" s="81"/>
      <c r="AI444" s="81"/>
      <c r="AJ444" s="81"/>
    </row>
    <row r="445" spans="2:36" ht="12" customHeight="1" x14ac:dyDescent="0.25">
      <c r="B445" s="103"/>
      <c r="C445" s="123"/>
      <c r="D445" s="103"/>
      <c r="E445" s="103"/>
      <c r="F445" s="103"/>
      <c r="H445" s="123"/>
      <c r="I445" s="103"/>
      <c r="J445" s="103"/>
      <c r="K445" s="103"/>
      <c r="AE445" s="81"/>
      <c r="AF445" s="80"/>
      <c r="AG445" s="81"/>
      <c r="AH445" s="81"/>
      <c r="AI445" s="81"/>
      <c r="AJ445" s="81"/>
    </row>
    <row r="446" spans="2:36" ht="12" customHeight="1" x14ac:dyDescent="0.25">
      <c r="B446" s="103"/>
      <c r="C446" s="123"/>
      <c r="D446" s="103"/>
      <c r="E446" s="103"/>
      <c r="F446" s="103"/>
      <c r="H446" s="123"/>
      <c r="I446" s="103"/>
      <c r="J446" s="103"/>
      <c r="K446" s="103"/>
      <c r="AE446" s="81"/>
      <c r="AF446" s="80"/>
      <c r="AG446" s="81"/>
      <c r="AH446" s="81"/>
      <c r="AI446" s="81"/>
      <c r="AJ446" s="81"/>
    </row>
    <row r="447" spans="2:36" ht="12" customHeight="1" x14ac:dyDescent="0.25">
      <c r="B447" s="103"/>
      <c r="C447" s="123"/>
      <c r="D447" s="103"/>
      <c r="E447" s="103"/>
      <c r="F447" s="103"/>
      <c r="H447" s="123"/>
      <c r="I447" s="103"/>
      <c r="J447" s="103"/>
      <c r="K447" s="103"/>
      <c r="AE447" s="81"/>
      <c r="AF447" s="80"/>
      <c r="AG447" s="81"/>
      <c r="AH447" s="81"/>
      <c r="AI447" s="81"/>
      <c r="AJ447" s="81"/>
    </row>
    <row r="448" spans="2:36" ht="12" customHeight="1" x14ac:dyDescent="0.25">
      <c r="B448" s="103"/>
      <c r="C448" s="123"/>
      <c r="D448" s="103"/>
      <c r="E448" s="103"/>
      <c r="F448" s="103"/>
      <c r="H448" s="123"/>
      <c r="I448" s="103"/>
      <c r="J448" s="103"/>
      <c r="K448" s="103"/>
      <c r="AE448" s="81"/>
      <c r="AF448" s="80"/>
      <c r="AG448" s="81"/>
      <c r="AH448" s="81"/>
      <c r="AI448" s="81"/>
      <c r="AJ448" s="81"/>
    </row>
    <row r="449" spans="2:36" ht="12" customHeight="1" x14ac:dyDescent="0.25">
      <c r="B449" s="103"/>
      <c r="C449" s="123"/>
      <c r="D449" s="103"/>
      <c r="E449" s="103"/>
      <c r="F449" s="103"/>
      <c r="H449" s="123"/>
      <c r="I449" s="103"/>
      <c r="J449" s="103"/>
      <c r="K449" s="103"/>
      <c r="AE449" s="81"/>
      <c r="AF449" s="80"/>
      <c r="AG449" s="81"/>
      <c r="AH449" s="81"/>
      <c r="AI449" s="81"/>
      <c r="AJ449" s="81"/>
    </row>
    <row r="450" spans="2:36" ht="12" customHeight="1" x14ac:dyDescent="0.25">
      <c r="B450" s="103"/>
      <c r="C450" s="123"/>
      <c r="D450" s="103"/>
      <c r="E450" s="103"/>
      <c r="F450" s="103"/>
      <c r="H450" s="123"/>
      <c r="I450" s="103"/>
      <c r="J450" s="103"/>
      <c r="K450" s="103"/>
      <c r="AE450" s="81"/>
      <c r="AF450" s="80"/>
      <c r="AG450" s="81"/>
      <c r="AH450" s="81"/>
      <c r="AI450" s="81"/>
      <c r="AJ450" s="81"/>
    </row>
    <row r="451" spans="2:36" ht="12" customHeight="1" x14ac:dyDescent="0.25">
      <c r="B451" s="103"/>
      <c r="C451" s="123"/>
      <c r="D451" s="103"/>
      <c r="E451" s="103"/>
      <c r="F451" s="103"/>
      <c r="H451" s="123"/>
      <c r="I451" s="103"/>
      <c r="J451" s="103"/>
      <c r="K451" s="103"/>
      <c r="AE451" s="81"/>
      <c r="AF451" s="80"/>
      <c r="AG451" s="81"/>
      <c r="AH451" s="81"/>
      <c r="AI451" s="81"/>
      <c r="AJ451" s="81"/>
    </row>
    <row r="452" spans="2:36" ht="12" customHeight="1" x14ac:dyDescent="0.25">
      <c r="B452" s="103"/>
      <c r="C452" s="123"/>
      <c r="D452" s="103"/>
      <c r="E452" s="103"/>
      <c r="F452" s="103"/>
      <c r="H452" s="123"/>
      <c r="I452" s="103"/>
      <c r="J452" s="103"/>
      <c r="K452" s="103"/>
      <c r="AE452" s="81"/>
      <c r="AF452" s="80"/>
      <c r="AG452" s="81"/>
      <c r="AH452" s="81"/>
      <c r="AI452" s="81"/>
      <c r="AJ452" s="81"/>
    </row>
    <row r="453" spans="2:36" ht="12" customHeight="1" x14ac:dyDescent="0.25">
      <c r="B453" s="103"/>
      <c r="C453" s="123"/>
      <c r="D453" s="103"/>
      <c r="E453" s="103"/>
      <c r="F453" s="103"/>
      <c r="H453" s="123"/>
      <c r="I453" s="103"/>
      <c r="J453" s="103"/>
      <c r="K453" s="103"/>
      <c r="AE453" s="81"/>
      <c r="AF453" s="80"/>
      <c r="AG453" s="81"/>
      <c r="AH453" s="81"/>
      <c r="AI453" s="81"/>
      <c r="AJ453" s="81"/>
    </row>
    <row r="454" spans="2:36" ht="12" customHeight="1" x14ac:dyDescent="0.25">
      <c r="B454" s="103"/>
      <c r="C454" s="123"/>
      <c r="D454" s="103"/>
      <c r="E454" s="103"/>
      <c r="F454" s="103"/>
      <c r="H454" s="123"/>
      <c r="I454" s="103"/>
      <c r="J454" s="103"/>
      <c r="K454" s="103"/>
      <c r="AE454" s="81"/>
      <c r="AF454" s="80"/>
      <c r="AG454" s="81"/>
      <c r="AH454" s="81"/>
      <c r="AI454" s="81"/>
      <c r="AJ454" s="81"/>
    </row>
    <row r="455" spans="2:36" ht="12" customHeight="1" x14ac:dyDescent="0.25">
      <c r="B455" s="103"/>
      <c r="C455" s="123"/>
      <c r="D455" s="103"/>
      <c r="E455" s="103"/>
      <c r="F455" s="103"/>
      <c r="H455" s="123"/>
      <c r="I455" s="103"/>
      <c r="J455" s="103"/>
      <c r="K455" s="103"/>
      <c r="AE455" s="81"/>
      <c r="AF455" s="80"/>
      <c r="AG455" s="81"/>
      <c r="AH455" s="81"/>
      <c r="AI455" s="81"/>
      <c r="AJ455" s="81"/>
    </row>
    <row r="456" spans="2:36" ht="12" customHeight="1" x14ac:dyDescent="0.25">
      <c r="B456" s="103"/>
      <c r="C456" s="123"/>
      <c r="D456" s="103"/>
      <c r="E456" s="103"/>
      <c r="F456" s="103"/>
      <c r="H456" s="123"/>
      <c r="I456" s="103"/>
      <c r="J456" s="103"/>
      <c r="K456" s="103"/>
      <c r="AE456" s="81"/>
      <c r="AF456" s="80"/>
      <c r="AG456" s="81"/>
      <c r="AH456" s="81"/>
      <c r="AI456" s="81"/>
      <c r="AJ456" s="81"/>
    </row>
    <row r="457" spans="2:36" ht="12" customHeight="1" x14ac:dyDescent="0.25">
      <c r="B457" s="103"/>
      <c r="C457" s="123"/>
      <c r="D457" s="103"/>
      <c r="E457" s="103"/>
      <c r="F457" s="103"/>
      <c r="H457" s="123"/>
      <c r="I457" s="103"/>
      <c r="J457" s="103"/>
      <c r="K457" s="103"/>
      <c r="AE457" s="81"/>
      <c r="AF457" s="80"/>
      <c r="AG457" s="81"/>
      <c r="AH457" s="81"/>
      <c r="AI457" s="81"/>
      <c r="AJ457" s="81"/>
    </row>
    <row r="458" spans="2:36" ht="12" customHeight="1" x14ac:dyDescent="0.25">
      <c r="B458" s="103"/>
      <c r="C458" s="123"/>
      <c r="D458" s="103"/>
      <c r="E458" s="103"/>
      <c r="F458" s="103"/>
      <c r="H458" s="123"/>
      <c r="I458" s="103"/>
      <c r="J458" s="103"/>
      <c r="K458" s="103"/>
      <c r="AE458" s="81"/>
      <c r="AF458" s="80"/>
      <c r="AG458" s="81"/>
      <c r="AH458" s="81"/>
      <c r="AI458" s="81"/>
      <c r="AJ458" s="81"/>
    </row>
    <row r="459" spans="2:36" ht="12" customHeight="1" x14ac:dyDescent="0.25">
      <c r="B459" s="103"/>
      <c r="C459" s="123"/>
      <c r="D459" s="103"/>
      <c r="E459" s="103"/>
      <c r="F459" s="103"/>
      <c r="H459" s="123"/>
      <c r="I459" s="103"/>
      <c r="J459" s="103"/>
      <c r="K459" s="103"/>
      <c r="AE459" s="81"/>
      <c r="AF459" s="80"/>
      <c r="AG459" s="81"/>
      <c r="AH459" s="81"/>
      <c r="AI459" s="81"/>
      <c r="AJ459" s="81"/>
    </row>
    <row r="460" spans="2:36" ht="12" customHeight="1" x14ac:dyDescent="0.25">
      <c r="B460" s="103"/>
      <c r="C460" s="123"/>
      <c r="D460" s="103"/>
      <c r="E460" s="103"/>
      <c r="F460" s="103"/>
      <c r="H460" s="123"/>
      <c r="I460" s="103"/>
      <c r="J460" s="103"/>
      <c r="K460" s="103"/>
      <c r="AE460" s="81"/>
      <c r="AF460" s="80"/>
      <c r="AG460" s="81"/>
      <c r="AH460" s="81"/>
      <c r="AI460" s="81"/>
      <c r="AJ460" s="81"/>
    </row>
    <row r="461" spans="2:36" ht="12" customHeight="1" x14ac:dyDescent="0.25">
      <c r="B461" s="103"/>
      <c r="C461" s="123"/>
      <c r="D461" s="103"/>
      <c r="E461" s="103"/>
      <c r="F461" s="103"/>
      <c r="H461" s="123"/>
      <c r="I461" s="103"/>
      <c r="J461" s="103"/>
      <c r="K461" s="103"/>
      <c r="AE461" s="81"/>
      <c r="AF461" s="80"/>
      <c r="AG461" s="81"/>
      <c r="AH461" s="81"/>
      <c r="AI461" s="81"/>
      <c r="AJ461" s="81"/>
    </row>
    <row r="462" spans="2:36" ht="12" customHeight="1" x14ac:dyDescent="0.25">
      <c r="B462" s="103"/>
      <c r="C462" s="123"/>
      <c r="D462" s="103"/>
      <c r="E462" s="103"/>
      <c r="F462" s="103"/>
      <c r="H462" s="123"/>
      <c r="I462" s="103"/>
      <c r="J462" s="103"/>
      <c r="K462" s="103"/>
    </row>
    <row r="463" spans="2:36" ht="12" customHeight="1" x14ac:dyDescent="0.25">
      <c r="B463" s="103"/>
      <c r="C463" s="123"/>
      <c r="D463" s="103"/>
      <c r="E463" s="103"/>
      <c r="F463" s="103"/>
      <c r="H463" s="123"/>
      <c r="I463" s="103"/>
      <c r="J463" s="103"/>
      <c r="K463" s="103"/>
    </row>
    <row r="464" spans="2:36" ht="12" customHeight="1" x14ac:dyDescent="0.25">
      <c r="B464" s="103"/>
      <c r="C464" s="123"/>
      <c r="D464" s="103"/>
      <c r="E464" s="103"/>
      <c r="F464" s="103"/>
      <c r="H464" s="123"/>
      <c r="I464" s="103"/>
      <c r="J464" s="103"/>
      <c r="K464" s="103"/>
    </row>
    <row r="465" spans="2:11" ht="12" customHeight="1" x14ac:dyDescent="0.25">
      <c r="B465" s="103"/>
      <c r="C465" s="123"/>
      <c r="D465" s="103"/>
      <c r="E465" s="103"/>
      <c r="F465" s="103"/>
      <c r="H465" s="123"/>
      <c r="I465" s="103"/>
      <c r="J465" s="103"/>
      <c r="K465" s="103"/>
    </row>
    <row r="466" spans="2:11" ht="12" customHeight="1" x14ac:dyDescent="0.25">
      <c r="B466" s="103"/>
      <c r="C466" s="123"/>
      <c r="D466" s="103"/>
      <c r="E466" s="103"/>
      <c r="F466" s="103"/>
      <c r="H466" s="123"/>
      <c r="I466" s="103"/>
      <c r="J466" s="103"/>
      <c r="K466" s="103"/>
    </row>
    <row r="467" spans="2:11" ht="12" customHeight="1" x14ac:dyDescent="0.25">
      <c r="B467" s="103"/>
      <c r="C467" s="123"/>
      <c r="D467" s="103"/>
      <c r="E467" s="103"/>
      <c r="F467" s="103"/>
      <c r="H467" s="123"/>
      <c r="I467" s="103"/>
      <c r="J467" s="103"/>
      <c r="K467" s="103"/>
    </row>
    <row r="468" spans="2:11" ht="12" customHeight="1" x14ac:dyDescent="0.25">
      <c r="B468" s="103"/>
      <c r="C468" s="123"/>
      <c r="D468" s="103"/>
      <c r="E468" s="103"/>
      <c r="F468" s="103"/>
      <c r="H468" s="123"/>
      <c r="I468" s="103"/>
      <c r="J468" s="103"/>
      <c r="K468" s="103"/>
    </row>
    <row r="469" spans="2:11" ht="12" customHeight="1" x14ac:dyDescent="0.25">
      <c r="B469" s="103"/>
      <c r="C469" s="123"/>
      <c r="D469" s="103"/>
      <c r="E469" s="103"/>
      <c r="F469" s="103"/>
      <c r="H469" s="123"/>
      <c r="I469" s="103"/>
      <c r="J469" s="103"/>
      <c r="K469" s="103"/>
    </row>
    <row r="470" spans="2:11" ht="12" customHeight="1" x14ac:dyDescent="0.25">
      <c r="B470" s="103"/>
      <c r="C470" s="123"/>
      <c r="D470" s="103"/>
      <c r="E470" s="103"/>
      <c r="F470" s="103"/>
      <c r="H470" s="123"/>
      <c r="I470" s="103"/>
      <c r="J470" s="103"/>
      <c r="K470" s="103"/>
    </row>
    <row r="471" spans="2:11" ht="12" customHeight="1" x14ac:dyDescent="0.25">
      <c r="B471" s="103"/>
      <c r="C471" s="123"/>
      <c r="D471" s="103"/>
      <c r="E471" s="103"/>
      <c r="F471" s="103"/>
      <c r="H471" s="123"/>
      <c r="I471" s="103"/>
      <c r="J471" s="103"/>
      <c r="K471" s="103"/>
    </row>
    <row r="472" spans="2:11" ht="12" customHeight="1" x14ac:dyDescent="0.25">
      <c r="B472" s="103"/>
      <c r="C472" s="123"/>
      <c r="D472" s="103"/>
      <c r="E472" s="103"/>
      <c r="F472" s="103"/>
      <c r="H472" s="123"/>
      <c r="I472" s="103"/>
      <c r="J472" s="103"/>
      <c r="K472" s="103"/>
    </row>
    <row r="473" spans="2:11" ht="12" customHeight="1" x14ac:dyDescent="0.25">
      <c r="B473" s="103"/>
      <c r="C473" s="123"/>
      <c r="D473" s="103"/>
      <c r="E473" s="103"/>
      <c r="F473" s="103"/>
      <c r="H473" s="123"/>
      <c r="I473" s="103"/>
      <c r="J473" s="103"/>
      <c r="K473" s="103"/>
    </row>
    <row r="474" spans="2:11" ht="12" customHeight="1" x14ac:dyDescent="0.25">
      <c r="B474" s="103"/>
      <c r="C474" s="123"/>
      <c r="D474" s="103"/>
      <c r="E474" s="103"/>
      <c r="F474" s="103"/>
      <c r="H474" s="123"/>
      <c r="I474" s="103"/>
      <c r="J474" s="103"/>
      <c r="K474" s="103"/>
    </row>
    <row r="475" spans="2:11" ht="12" customHeight="1" x14ac:dyDescent="0.25">
      <c r="B475" s="103"/>
      <c r="C475" s="123"/>
      <c r="D475" s="103"/>
      <c r="E475" s="103"/>
      <c r="F475" s="103"/>
      <c r="H475" s="123"/>
      <c r="I475" s="103"/>
      <c r="J475" s="103"/>
      <c r="K475" s="103"/>
    </row>
    <row r="476" spans="2:11" ht="12" customHeight="1" x14ac:dyDescent="0.25">
      <c r="B476" s="103"/>
      <c r="C476" s="123"/>
      <c r="D476" s="103"/>
      <c r="E476" s="103"/>
      <c r="F476" s="103"/>
      <c r="H476" s="123"/>
      <c r="I476" s="103"/>
      <c r="J476" s="103"/>
      <c r="K476" s="103"/>
    </row>
    <row r="477" spans="2:11" ht="12" customHeight="1" x14ac:dyDescent="0.25">
      <c r="B477" s="103"/>
      <c r="C477" s="123"/>
      <c r="D477" s="103"/>
      <c r="E477" s="103"/>
      <c r="F477" s="103"/>
      <c r="H477" s="123"/>
      <c r="I477" s="103"/>
      <c r="J477" s="103"/>
      <c r="K477" s="103"/>
    </row>
    <row r="478" spans="2:11" ht="12" customHeight="1" x14ac:dyDescent="0.25">
      <c r="B478" s="103"/>
      <c r="C478" s="123"/>
      <c r="D478" s="103"/>
      <c r="E478" s="103"/>
      <c r="F478" s="103"/>
      <c r="H478" s="123"/>
      <c r="I478" s="103"/>
      <c r="J478" s="103"/>
      <c r="K478" s="103"/>
    </row>
    <row r="479" spans="2:11" ht="12" customHeight="1" x14ac:dyDescent="0.25">
      <c r="B479" s="103"/>
      <c r="C479" s="123"/>
      <c r="D479" s="103"/>
      <c r="E479" s="103"/>
      <c r="F479" s="103"/>
      <c r="H479" s="123"/>
      <c r="I479" s="103"/>
      <c r="J479" s="103"/>
      <c r="K479" s="103"/>
    </row>
    <row r="480" spans="2:11" ht="12" customHeight="1" x14ac:dyDescent="0.25">
      <c r="B480" s="103"/>
      <c r="C480" s="123"/>
      <c r="D480" s="103"/>
      <c r="E480" s="103"/>
      <c r="F480" s="103"/>
      <c r="H480" s="123"/>
      <c r="I480" s="103"/>
      <c r="J480" s="103"/>
      <c r="K480" s="103"/>
    </row>
    <row r="481" spans="2:11" ht="12" customHeight="1" x14ac:dyDescent="0.25">
      <c r="B481" s="103"/>
      <c r="C481" s="123"/>
      <c r="D481" s="103"/>
      <c r="E481" s="103"/>
      <c r="F481" s="103"/>
      <c r="H481" s="123"/>
      <c r="I481" s="103"/>
      <c r="J481" s="103"/>
      <c r="K481" s="103"/>
    </row>
    <row r="482" spans="2:11" ht="12" customHeight="1" x14ac:dyDescent="0.25">
      <c r="B482" s="103"/>
      <c r="C482" s="123"/>
      <c r="D482" s="103"/>
      <c r="E482" s="103"/>
      <c r="F482" s="103"/>
      <c r="H482" s="123"/>
      <c r="I482" s="103"/>
      <c r="J482" s="103"/>
      <c r="K482" s="103"/>
    </row>
    <row r="483" spans="2:11" ht="12" customHeight="1" x14ac:dyDescent="0.25">
      <c r="B483" s="103"/>
      <c r="C483" s="123"/>
      <c r="D483" s="103"/>
      <c r="E483" s="103"/>
      <c r="F483" s="103"/>
      <c r="H483" s="123"/>
      <c r="I483" s="103"/>
      <c r="J483" s="103"/>
      <c r="K483" s="103"/>
    </row>
    <row r="484" spans="2:11" ht="12" customHeight="1" x14ac:dyDescent="0.25">
      <c r="B484" s="103"/>
      <c r="C484" s="123"/>
      <c r="D484" s="103"/>
      <c r="E484" s="103"/>
      <c r="F484" s="103"/>
      <c r="H484" s="123"/>
      <c r="I484" s="103"/>
      <c r="J484" s="103"/>
      <c r="K484" s="103"/>
    </row>
    <row r="485" spans="2:11" ht="12" customHeight="1" x14ac:dyDescent="0.25">
      <c r="B485" s="103"/>
      <c r="C485" s="123"/>
      <c r="D485" s="103"/>
      <c r="E485" s="103"/>
      <c r="F485" s="103"/>
      <c r="H485" s="123"/>
      <c r="I485" s="103"/>
      <c r="J485" s="103"/>
      <c r="K485" s="103"/>
    </row>
    <row r="486" spans="2:11" ht="12" customHeight="1" x14ac:dyDescent="0.25">
      <c r="B486" s="103"/>
      <c r="C486" s="123"/>
      <c r="D486" s="103"/>
      <c r="E486" s="103"/>
      <c r="F486" s="103"/>
      <c r="H486" s="123"/>
      <c r="I486" s="103"/>
      <c r="J486" s="103"/>
      <c r="K486" s="103"/>
    </row>
    <row r="487" spans="2:11" ht="12" customHeight="1" x14ac:dyDescent="0.25">
      <c r="B487" s="103"/>
      <c r="C487" s="123"/>
      <c r="D487" s="103"/>
      <c r="E487" s="103"/>
      <c r="F487" s="103"/>
      <c r="H487" s="123"/>
      <c r="I487" s="103"/>
      <c r="J487" s="103"/>
      <c r="K487" s="103"/>
    </row>
    <row r="488" spans="2:11" ht="12" customHeight="1" x14ac:dyDescent="0.25">
      <c r="B488" s="103"/>
      <c r="C488" s="123"/>
      <c r="D488" s="103"/>
      <c r="E488" s="103"/>
      <c r="F488" s="103"/>
      <c r="H488" s="123"/>
      <c r="I488" s="103"/>
      <c r="J488" s="103"/>
      <c r="K488" s="103"/>
    </row>
    <row r="489" spans="2:11" ht="12" customHeight="1" x14ac:dyDescent="0.25">
      <c r="B489" s="103"/>
      <c r="C489" s="123"/>
      <c r="D489" s="103"/>
      <c r="E489" s="103"/>
      <c r="F489" s="103"/>
      <c r="H489" s="123"/>
      <c r="I489" s="103"/>
      <c r="J489" s="103"/>
      <c r="K489" s="103"/>
    </row>
    <row r="490" spans="2:11" ht="12" customHeight="1" x14ac:dyDescent="0.25">
      <c r="B490" s="103"/>
      <c r="C490" s="123"/>
      <c r="D490" s="103"/>
      <c r="E490" s="103"/>
      <c r="F490" s="103"/>
      <c r="H490" s="123"/>
      <c r="I490" s="103"/>
      <c r="J490" s="103"/>
      <c r="K490" s="103"/>
    </row>
    <row r="491" spans="2:11" ht="12" customHeight="1" x14ac:dyDescent="0.25">
      <c r="B491" s="103"/>
      <c r="C491" s="123"/>
      <c r="D491" s="103"/>
      <c r="E491" s="103"/>
      <c r="F491" s="103"/>
      <c r="H491" s="123"/>
      <c r="I491" s="103"/>
      <c r="J491" s="103"/>
      <c r="K491" s="103"/>
    </row>
    <row r="492" spans="2:11" ht="12" customHeight="1" x14ac:dyDescent="0.25">
      <c r="B492" s="103"/>
      <c r="C492" s="123"/>
      <c r="D492" s="103"/>
      <c r="E492" s="103"/>
      <c r="F492" s="103"/>
      <c r="H492" s="123"/>
      <c r="I492" s="103"/>
      <c r="J492" s="103"/>
      <c r="K492" s="103"/>
    </row>
    <row r="493" spans="2:11" ht="12" customHeight="1" x14ac:dyDescent="0.25">
      <c r="B493" s="103"/>
      <c r="C493" s="123"/>
      <c r="D493" s="103"/>
      <c r="E493" s="103"/>
      <c r="F493" s="103"/>
      <c r="H493" s="123"/>
      <c r="I493" s="103"/>
      <c r="J493" s="103"/>
      <c r="K493" s="103"/>
    </row>
    <row r="494" spans="2:11" ht="12" customHeight="1" x14ac:dyDescent="0.25">
      <c r="B494" s="103"/>
      <c r="C494" s="123"/>
      <c r="D494" s="103"/>
      <c r="E494" s="103"/>
      <c r="F494" s="103"/>
      <c r="H494" s="123"/>
      <c r="I494" s="103"/>
      <c r="J494" s="103"/>
      <c r="K494" s="103"/>
    </row>
    <row r="495" spans="2:11" ht="12" customHeight="1" x14ac:dyDescent="0.25">
      <c r="B495" s="103"/>
      <c r="C495" s="123"/>
      <c r="D495" s="103"/>
      <c r="E495" s="103"/>
      <c r="F495" s="103"/>
      <c r="H495" s="123"/>
      <c r="I495" s="103"/>
      <c r="J495" s="103"/>
      <c r="K495" s="103"/>
    </row>
    <row r="496" spans="2:11" ht="12" customHeight="1" x14ac:dyDescent="0.25">
      <c r="B496" s="103"/>
      <c r="C496" s="123"/>
      <c r="D496" s="103"/>
      <c r="E496" s="103"/>
      <c r="F496" s="103"/>
      <c r="H496" s="123"/>
      <c r="I496" s="103"/>
      <c r="J496" s="103"/>
      <c r="K496" s="103"/>
    </row>
    <row r="497" spans="2:11" ht="12" customHeight="1" x14ac:dyDescent="0.25">
      <c r="B497" s="103"/>
      <c r="C497" s="123"/>
      <c r="D497" s="103"/>
      <c r="E497" s="103"/>
      <c r="F497" s="103"/>
      <c r="H497" s="123"/>
      <c r="I497" s="103"/>
      <c r="J497" s="103"/>
      <c r="K497" s="103"/>
    </row>
    <row r="498" spans="2:11" ht="12" customHeight="1" x14ac:dyDescent="0.25">
      <c r="B498" s="103"/>
      <c r="C498" s="123"/>
      <c r="D498" s="103"/>
      <c r="E498" s="103"/>
      <c r="F498" s="103"/>
      <c r="H498" s="123"/>
      <c r="I498" s="103"/>
      <c r="J498" s="103"/>
      <c r="K498" s="103"/>
    </row>
    <row r="499" spans="2:11" ht="12" customHeight="1" x14ac:dyDescent="0.25">
      <c r="B499" s="103"/>
      <c r="C499" s="123"/>
      <c r="D499" s="103"/>
      <c r="E499" s="103"/>
      <c r="F499" s="103"/>
      <c r="H499" s="123"/>
      <c r="I499" s="103"/>
      <c r="J499" s="103"/>
      <c r="K499" s="103"/>
    </row>
    <row r="500" spans="2:11" ht="12" customHeight="1" x14ac:dyDescent="0.25">
      <c r="B500" s="103"/>
      <c r="C500" s="123"/>
      <c r="D500" s="103"/>
      <c r="E500" s="103"/>
      <c r="F500" s="103"/>
      <c r="H500" s="123"/>
      <c r="I500" s="103"/>
      <c r="J500" s="103"/>
      <c r="K500" s="103"/>
    </row>
    <row r="501" spans="2:11" ht="12" customHeight="1" x14ac:dyDescent="0.25">
      <c r="B501" s="103"/>
      <c r="C501" s="123"/>
      <c r="D501" s="103"/>
      <c r="E501" s="103"/>
      <c r="F501" s="103"/>
      <c r="H501" s="123"/>
      <c r="I501" s="103"/>
      <c r="J501" s="103"/>
      <c r="K501" s="103"/>
    </row>
    <row r="502" spans="2:11" ht="12" customHeight="1" x14ac:dyDescent="0.25">
      <c r="B502" s="103"/>
      <c r="C502" s="123"/>
      <c r="D502" s="103"/>
      <c r="E502" s="103"/>
      <c r="F502" s="103"/>
      <c r="H502" s="123"/>
      <c r="I502" s="103"/>
      <c r="J502" s="103"/>
      <c r="K502" s="103"/>
    </row>
    <row r="503" spans="2:11" ht="12" customHeight="1" x14ac:dyDescent="0.25">
      <c r="B503" s="103"/>
      <c r="C503" s="123"/>
      <c r="D503" s="103"/>
      <c r="E503" s="103"/>
      <c r="F503" s="103"/>
      <c r="H503" s="123"/>
      <c r="I503" s="103"/>
      <c r="J503" s="103"/>
      <c r="K503" s="103"/>
    </row>
    <row r="504" spans="2:11" ht="12" customHeight="1" x14ac:dyDescent="0.25">
      <c r="B504" s="103"/>
      <c r="C504" s="123"/>
      <c r="D504" s="103"/>
      <c r="E504" s="103"/>
      <c r="F504" s="103"/>
      <c r="H504" s="123"/>
      <c r="I504" s="103"/>
      <c r="J504" s="103"/>
      <c r="K504" s="103"/>
    </row>
    <row r="505" spans="2:11" ht="12" customHeight="1" x14ac:dyDescent="0.25">
      <c r="B505" s="103"/>
      <c r="C505" s="123"/>
      <c r="D505" s="103"/>
      <c r="E505" s="103"/>
      <c r="F505" s="103"/>
      <c r="H505" s="123"/>
      <c r="I505" s="103"/>
      <c r="J505" s="103"/>
      <c r="K505" s="103"/>
    </row>
    <row r="506" spans="2:11" ht="12" customHeight="1" x14ac:dyDescent="0.25">
      <c r="B506" s="103"/>
      <c r="C506" s="123"/>
      <c r="D506" s="103"/>
      <c r="E506" s="103"/>
      <c r="F506" s="103"/>
      <c r="H506" s="123"/>
      <c r="I506" s="103"/>
      <c r="J506" s="103"/>
      <c r="K506" s="103"/>
    </row>
    <row r="507" spans="2:11" ht="12" customHeight="1" x14ac:dyDescent="0.25">
      <c r="B507" s="103"/>
      <c r="C507" s="123"/>
      <c r="D507" s="103"/>
      <c r="E507" s="103"/>
      <c r="F507" s="103"/>
      <c r="H507" s="123"/>
      <c r="I507" s="103"/>
      <c r="J507" s="103"/>
      <c r="K507" s="103"/>
    </row>
    <row r="508" spans="2:11" ht="12" customHeight="1" x14ac:dyDescent="0.25">
      <c r="B508" s="103"/>
      <c r="C508" s="123"/>
      <c r="D508" s="103"/>
      <c r="E508" s="103"/>
      <c r="F508" s="103"/>
      <c r="H508" s="123"/>
      <c r="I508" s="103"/>
      <c r="J508" s="103"/>
      <c r="K508" s="103"/>
    </row>
    <row r="509" spans="2:11" ht="12" customHeight="1" x14ac:dyDescent="0.25">
      <c r="B509" s="103"/>
      <c r="C509" s="123"/>
      <c r="D509" s="103"/>
      <c r="E509" s="103"/>
      <c r="F509" s="103"/>
      <c r="H509" s="123"/>
      <c r="I509" s="103"/>
      <c r="J509" s="103"/>
      <c r="K509" s="103"/>
    </row>
    <row r="510" spans="2:11" ht="12" customHeight="1" x14ac:dyDescent="0.25">
      <c r="B510" s="103"/>
      <c r="C510" s="123"/>
      <c r="D510" s="103"/>
      <c r="E510" s="103"/>
      <c r="F510" s="103"/>
      <c r="H510" s="123"/>
      <c r="I510" s="103"/>
      <c r="J510" s="103"/>
      <c r="K510" s="103"/>
    </row>
    <row r="511" spans="2:11" ht="12" customHeight="1" x14ac:dyDescent="0.25">
      <c r="B511" s="103"/>
      <c r="C511" s="123"/>
      <c r="D511" s="103"/>
      <c r="E511" s="103"/>
      <c r="F511" s="103"/>
      <c r="H511" s="123"/>
      <c r="I511" s="103"/>
      <c r="J511" s="103"/>
      <c r="K511" s="103"/>
    </row>
    <row r="512" spans="2:11" ht="12" customHeight="1" x14ac:dyDescent="0.25">
      <c r="B512" s="103"/>
      <c r="C512" s="123"/>
      <c r="D512" s="103"/>
      <c r="E512" s="103"/>
      <c r="F512" s="103"/>
      <c r="H512" s="123"/>
      <c r="I512" s="103"/>
      <c r="J512" s="103"/>
      <c r="K512" s="103"/>
    </row>
    <row r="513" spans="2:11" ht="12" customHeight="1" x14ac:dyDescent="0.25">
      <c r="B513" s="103"/>
      <c r="C513" s="123"/>
      <c r="D513" s="103"/>
      <c r="E513" s="103"/>
      <c r="F513" s="103"/>
      <c r="H513" s="123"/>
      <c r="I513" s="103"/>
      <c r="J513" s="103"/>
      <c r="K513" s="103"/>
    </row>
    <row r="514" spans="2:11" ht="12" customHeight="1" x14ac:dyDescent="0.25">
      <c r="B514" s="103"/>
      <c r="C514" s="123"/>
      <c r="D514" s="103"/>
      <c r="E514" s="103"/>
      <c r="F514" s="103"/>
      <c r="H514" s="123"/>
      <c r="I514" s="103"/>
      <c r="J514" s="103"/>
      <c r="K514" s="103"/>
    </row>
    <row r="515" spans="2:11" ht="12" customHeight="1" x14ac:dyDescent="0.25">
      <c r="B515" s="103"/>
      <c r="C515" s="123"/>
      <c r="D515" s="103"/>
      <c r="E515" s="103"/>
      <c r="F515" s="103"/>
      <c r="H515" s="123"/>
      <c r="I515" s="103"/>
      <c r="J515" s="103"/>
      <c r="K515" s="103"/>
    </row>
    <row r="516" spans="2:11" ht="12" customHeight="1" x14ac:dyDescent="0.25">
      <c r="B516" s="103"/>
      <c r="C516" s="123"/>
      <c r="D516" s="103"/>
      <c r="E516" s="103"/>
      <c r="F516" s="103"/>
      <c r="H516" s="123"/>
      <c r="I516" s="103"/>
      <c r="J516" s="103"/>
      <c r="K516" s="103"/>
    </row>
    <row r="517" spans="2:11" ht="12" customHeight="1" x14ac:dyDescent="0.25">
      <c r="B517" s="103"/>
      <c r="C517" s="123"/>
      <c r="D517" s="103"/>
      <c r="E517" s="103"/>
      <c r="F517" s="103"/>
      <c r="H517" s="123"/>
      <c r="I517" s="103"/>
      <c r="J517" s="103"/>
      <c r="K517" s="103"/>
    </row>
    <row r="518" spans="2:11" ht="12" customHeight="1" x14ac:dyDescent="0.25">
      <c r="B518" s="103"/>
      <c r="C518" s="123"/>
      <c r="D518" s="103"/>
      <c r="E518" s="103"/>
      <c r="F518" s="103"/>
      <c r="H518" s="123"/>
      <c r="I518" s="103"/>
      <c r="J518" s="103"/>
      <c r="K518" s="103"/>
    </row>
    <row r="519" spans="2:11" ht="12" customHeight="1" x14ac:dyDescent="0.25">
      <c r="B519" s="103"/>
      <c r="C519" s="123"/>
      <c r="D519" s="103"/>
      <c r="E519" s="103"/>
      <c r="F519" s="103"/>
      <c r="H519" s="123"/>
      <c r="I519" s="103"/>
      <c r="J519" s="103"/>
      <c r="K519" s="103"/>
    </row>
    <row r="520" spans="2:11" ht="12" customHeight="1" x14ac:dyDescent="0.25">
      <c r="B520" s="103"/>
      <c r="C520" s="123"/>
      <c r="D520" s="103"/>
      <c r="E520" s="103"/>
      <c r="F520" s="103"/>
      <c r="H520" s="123"/>
      <c r="I520" s="103"/>
      <c r="J520" s="103"/>
      <c r="K520" s="103"/>
    </row>
    <row r="521" spans="2:11" ht="12" customHeight="1" x14ac:dyDescent="0.25">
      <c r="B521" s="103"/>
      <c r="C521" s="123"/>
      <c r="D521" s="103"/>
      <c r="E521" s="103"/>
      <c r="F521" s="103"/>
      <c r="H521" s="123"/>
      <c r="I521" s="103"/>
      <c r="J521" s="103"/>
      <c r="K521" s="103"/>
    </row>
    <row r="522" spans="2:11" ht="12" customHeight="1" x14ac:dyDescent="0.25">
      <c r="B522" s="103"/>
      <c r="C522" s="123"/>
      <c r="D522" s="103"/>
      <c r="E522" s="103"/>
      <c r="F522" s="103"/>
      <c r="H522" s="123"/>
      <c r="I522" s="103"/>
      <c r="J522" s="103"/>
      <c r="K522" s="103"/>
    </row>
    <row r="523" spans="2:11" ht="12" customHeight="1" x14ac:dyDescent="0.25">
      <c r="B523" s="103"/>
      <c r="C523" s="123"/>
      <c r="D523" s="103"/>
      <c r="E523" s="103"/>
      <c r="F523" s="103"/>
      <c r="H523" s="123"/>
      <c r="I523" s="103"/>
      <c r="J523" s="103"/>
      <c r="K523" s="103"/>
    </row>
    <row r="524" spans="2:11" ht="12" customHeight="1" x14ac:dyDescent="0.25">
      <c r="B524" s="103"/>
      <c r="C524" s="123"/>
      <c r="D524" s="103"/>
      <c r="E524" s="103"/>
      <c r="F524" s="103"/>
      <c r="H524" s="123"/>
      <c r="I524" s="103"/>
      <c r="J524" s="103"/>
      <c r="K524" s="103"/>
    </row>
    <row r="525" spans="2:11" ht="12" customHeight="1" x14ac:dyDescent="0.25">
      <c r="B525" s="103"/>
      <c r="C525" s="123"/>
      <c r="D525" s="103"/>
      <c r="E525" s="103"/>
      <c r="F525" s="103"/>
      <c r="H525" s="123"/>
      <c r="I525" s="103"/>
      <c r="J525" s="103"/>
      <c r="K525" s="103"/>
    </row>
    <row r="526" spans="2:11" ht="12" customHeight="1" x14ac:dyDescent="0.25">
      <c r="B526" s="103"/>
      <c r="C526" s="123"/>
      <c r="D526" s="103"/>
      <c r="E526" s="103"/>
      <c r="F526" s="103"/>
      <c r="H526" s="123"/>
      <c r="I526" s="103"/>
      <c r="J526" s="103"/>
      <c r="K526" s="103"/>
    </row>
    <row r="527" spans="2:11" ht="12" customHeight="1" x14ac:dyDescent="0.25">
      <c r="B527" s="103"/>
      <c r="C527" s="123"/>
      <c r="D527" s="103"/>
      <c r="E527" s="103"/>
      <c r="F527" s="103"/>
      <c r="H527" s="123"/>
      <c r="I527" s="103"/>
      <c r="J527" s="103"/>
      <c r="K527" s="103"/>
    </row>
    <row r="528" spans="2:11" ht="12" customHeight="1" x14ac:dyDescent="0.25">
      <c r="B528" s="103"/>
      <c r="C528" s="123"/>
      <c r="D528" s="103"/>
      <c r="E528" s="103"/>
      <c r="F528" s="103"/>
      <c r="H528" s="123"/>
      <c r="I528" s="103"/>
      <c r="J528" s="103"/>
      <c r="K528" s="103"/>
    </row>
    <row r="529" spans="2:11" ht="12" customHeight="1" x14ac:dyDescent="0.25">
      <c r="B529" s="103"/>
      <c r="C529" s="123"/>
      <c r="D529" s="103"/>
      <c r="E529" s="103"/>
      <c r="F529" s="103"/>
      <c r="H529" s="123"/>
      <c r="I529" s="103"/>
      <c r="J529" s="103"/>
      <c r="K529" s="103"/>
    </row>
    <row r="530" spans="2:11" ht="12" customHeight="1" x14ac:dyDescent="0.25">
      <c r="B530" s="103"/>
      <c r="C530" s="123"/>
      <c r="D530" s="103"/>
      <c r="E530" s="103"/>
      <c r="F530" s="103"/>
      <c r="H530" s="123"/>
      <c r="I530" s="103"/>
      <c r="J530" s="103"/>
      <c r="K530" s="103"/>
    </row>
    <row r="531" spans="2:11" ht="12" customHeight="1" x14ac:dyDescent="0.25">
      <c r="B531" s="103"/>
      <c r="C531" s="123"/>
      <c r="D531" s="103"/>
      <c r="E531" s="103"/>
      <c r="F531" s="103"/>
      <c r="H531" s="123"/>
      <c r="I531" s="103"/>
      <c r="J531" s="103"/>
      <c r="K531" s="103"/>
    </row>
    <row r="532" spans="2:11" ht="12" customHeight="1" x14ac:dyDescent="0.25">
      <c r="B532" s="103"/>
      <c r="C532" s="123"/>
      <c r="D532" s="103"/>
      <c r="E532" s="103"/>
      <c r="F532" s="103"/>
      <c r="H532" s="123"/>
      <c r="I532" s="103"/>
      <c r="J532" s="103"/>
      <c r="K532" s="103"/>
    </row>
    <row r="533" spans="2:11" ht="12" customHeight="1" x14ac:dyDescent="0.25">
      <c r="B533" s="103"/>
      <c r="C533" s="123"/>
      <c r="D533" s="103"/>
      <c r="E533" s="103"/>
      <c r="F533" s="103"/>
      <c r="H533" s="123"/>
      <c r="I533" s="103"/>
      <c r="J533" s="103"/>
      <c r="K533" s="103"/>
    </row>
    <row r="534" spans="2:11" ht="12" customHeight="1" x14ac:dyDescent="0.25">
      <c r="B534" s="103"/>
      <c r="C534" s="123"/>
      <c r="D534" s="103"/>
      <c r="E534" s="103"/>
      <c r="F534" s="103"/>
      <c r="H534" s="123"/>
      <c r="I534" s="103"/>
      <c r="J534" s="103"/>
      <c r="K534" s="103"/>
    </row>
    <row r="535" spans="2:11" ht="12" customHeight="1" x14ac:dyDescent="0.25">
      <c r="B535" s="103"/>
      <c r="C535" s="123"/>
      <c r="D535" s="103"/>
      <c r="E535" s="103"/>
      <c r="F535" s="103"/>
      <c r="H535" s="123"/>
      <c r="I535" s="103"/>
      <c r="J535" s="103"/>
      <c r="K535" s="103"/>
    </row>
    <row r="536" spans="2:11" ht="12" customHeight="1" x14ac:dyDescent="0.25">
      <c r="B536" s="103"/>
      <c r="C536" s="123"/>
      <c r="D536" s="103"/>
      <c r="E536" s="103"/>
      <c r="F536" s="103"/>
      <c r="H536" s="123"/>
      <c r="I536" s="103"/>
      <c r="J536" s="103"/>
      <c r="K536" s="103"/>
    </row>
    <row r="537" spans="2:11" ht="12" customHeight="1" x14ac:dyDescent="0.25">
      <c r="B537" s="103"/>
      <c r="C537" s="123"/>
      <c r="D537" s="103"/>
      <c r="E537" s="103"/>
      <c r="F537" s="103"/>
      <c r="H537" s="123"/>
      <c r="I537" s="103"/>
      <c r="J537" s="103"/>
      <c r="K537" s="103"/>
    </row>
    <row r="538" spans="2:11" ht="12" customHeight="1" x14ac:dyDescent="0.25">
      <c r="B538" s="103"/>
      <c r="C538" s="123"/>
      <c r="D538" s="103"/>
      <c r="E538" s="103"/>
      <c r="F538" s="103"/>
      <c r="H538" s="123"/>
      <c r="I538" s="103"/>
      <c r="J538" s="103"/>
      <c r="K538" s="103"/>
    </row>
    <row r="539" spans="2:11" ht="12" customHeight="1" x14ac:dyDescent="0.25">
      <c r="B539" s="103"/>
      <c r="C539" s="123"/>
      <c r="D539" s="103"/>
      <c r="E539" s="103"/>
      <c r="F539" s="103"/>
      <c r="H539" s="123"/>
      <c r="I539" s="103"/>
      <c r="J539" s="103"/>
      <c r="K539" s="103"/>
    </row>
    <row r="540" spans="2:11" ht="12" customHeight="1" x14ac:dyDescent="0.25">
      <c r="B540" s="103"/>
      <c r="C540" s="123"/>
      <c r="D540" s="103"/>
      <c r="E540" s="103"/>
      <c r="F540" s="103"/>
      <c r="H540" s="123"/>
      <c r="I540" s="103"/>
      <c r="J540" s="103"/>
      <c r="K540" s="103"/>
    </row>
    <row r="541" spans="2:11" ht="12" customHeight="1" x14ac:dyDescent="0.25">
      <c r="B541" s="103"/>
      <c r="C541" s="123"/>
      <c r="D541" s="103"/>
      <c r="E541" s="103"/>
      <c r="F541" s="103"/>
      <c r="H541" s="123"/>
      <c r="I541" s="103"/>
      <c r="J541" s="103"/>
      <c r="K541" s="103"/>
    </row>
    <row r="542" spans="2:11" ht="12" customHeight="1" x14ac:dyDescent="0.25">
      <c r="B542" s="103"/>
      <c r="C542" s="123"/>
      <c r="D542" s="103"/>
      <c r="E542" s="103"/>
      <c r="F542" s="103"/>
      <c r="H542" s="123"/>
      <c r="I542" s="103"/>
      <c r="J542" s="103"/>
      <c r="K542" s="103"/>
    </row>
    <row r="543" spans="2:11" ht="12" customHeight="1" x14ac:dyDescent="0.25">
      <c r="B543" s="103"/>
      <c r="C543" s="123"/>
      <c r="D543" s="103"/>
      <c r="E543" s="103"/>
      <c r="F543" s="103"/>
      <c r="H543" s="123"/>
      <c r="I543" s="103"/>
      <c r="J543" s="103"/>
      <c r="K543" s="103"/>
    </row>
    <row r="544" spans="2:11" ht="12" customHeight="1" x14ac:dyDescent="0.25">
      <c r="B544" s="103"/>
      <c r="C544" s="123"/>
      <c r="D544" s="103"/>
      <c r="E544" s="103"/>
      <c r="F544" s="103"/>
      <c r="H544" s="123"/>
      <c r="I544" s="103"/>
      <c r="J544" s="103"/>
      <c r="K544" s="103"/>
    </row>
    <row r="545" spans="2:11" ht="12" customHeight="1" x14ac:dyDescent="0.25">
      <c r="B545" s="103"/>
      <c r="C545" s="123"/>
      <c r="D545" s="103"/>
      <c r="E545" s="103"/>
      <c r="F545" s="103"/>
      <c r="H545" s="123"/>
      <c r="I545" s="103"/>
      <c r="J545" s="103"/>
      <c r="K545" s="103"/>
    </row>
    <row r="546" spans="2:11" ht="12" customHeight="1" x14ac:dyDescent="0.25">
      <c r="B546" s="103"/>
      <c r="C546" s="123"/>
      <c r="D546" s="103"/>
      <c r="E546" s="103"/>
      <c r="F546" s="103"/>
      <c r="H546" s="123"/>
      <c r="I546" s="103"/>
      <c r="J546" s="103"/>
      <c r="K546" s="103"/>
    </row>
    <row r="547" spans="2:11" ht="12" customHeight="1" x14ac:dyDescent="0.25">
      <c r="B547" s="103"/>
      <c r="C547" s="123"/>
      <c r="D547" s="103"/>
      <c r="E547" s="103"/>
      <c r="F547" s="103"/>
      <c r="H547" s="123"/>
      <c r="I547" s="103"/>
      <c r="J547" s="103"/>
      <c r="K547" s="103"/>
    </row>
    <row r="548" spans="2:11" ht="12" customHeight="1" x14ac:dyDescent="0.25">
      <c r="B548" s="103"/>
      <c r="C548" s="123"/>
      <c r="D548" s="103"/>
      <c r="E548" s="103"/>
      <c r="F548" s="103"/>
      <c r="H548" s="123"/>
      <c r="I548" s="103"/>
      <c r="J548" s="103"/>
      <c r="K548" s="103"/>
    </row>
    <row r="549" spans="2:11" ht="12" customHeight="1" x14ac:dyDescent="0.25">
      <c r="B549" s="103"/>
      <c r="C549" s="123"/>
      <c r="D549" s="103"/>
      <c r="E549" s="103"/>
      <c r="F549" s="103"/>
      <c r="H549" s="123"/>
      <c r="I549" s="103"/>
      <c r="J549" s="103"/>
      <c r="K549" s="103"/>
    </row>
    <row r="550" spans="2:11" ht="12" customHeight="1" x14ac:dyDescent="0.25">
      <c r="B550" s="103"/>
      <c r="C550" s="123"/>
      <c r="D550" s="103"/>
      <c r="E550" s="103"/>
      <c r="F550" s="103"/>
      <c r="H550" s="123"/>
      <c r="I550" s="103"/>
      <c r="J550" s="103"/>
      <c r="K550" s="103"/>
    </row>
    <row r="551" spans="2:11" ht="12" customHeight="1" x14ac:dyDescent="0.25">
      <c r="B551" s="103"/>
      <c r="C551" s="123"/>
      <c r="D551" s="103"/>
      <c r="E551" s="103"/>
      <c r="F551" s="103"/>
      <c r="H551" s="123"/>
      <c r="I551" s="103"/>
      <c r="J551" s="103"/>
      <c r="K551" s="103"/>
    </row>
    <row r="552" spans="2:11" ht="12" customHeight="1" x14ac:dyDescent="0.25">
      <c r="B552" s="103"/>
      <c r="C552" s="123"/>
      <c r="D552" s="103"/>
      <c r="E552" s="103"/>
      <c r="F552" s="103"/>
      <c r="H552" s="123"/>
      <c r="I552" s="103"/>
      <c r="J552" s="103"/>
      <c r="K552" s="103"/>
    </row>
    <row r="553" spans="2:11" ht="12" customHeight="1" x14ac:dyDescent="0.25">
      <c r="B553" s="103"/>
      <c r="C553" s="123"/>
      <c r="D553" s="103"/>
      <c r="E553" s="103"/>
      <c r="F553" s="103"/>
      <c r="H553" s="123"/>
      <c r="I553" s="103"/>
      <c r="J553" s="103"/>
      <c r="K553" s="103"/>
    </row>
    <row r="554" spans="2:11" ht="12" customHeight="1" x14ac:dyDescent="0.25">
      <c r="B554" s="103"/>
      <c r="C554" s="123"/>
      <c r="D554" s="103"/>
      <c r="E554" s="103"/>
      <c r="F554" s="103"/>
      <c r="H554" s="123"/>
      <c r="I554" s="103"/>
      <c r="J554" s="103"/>
      <c r="K554" s="103"/>
    </row>
    <row r="555" spans="2:11" ht="12" customHeight="1" x14ac:dyDescent="0.25">
      <c r="B555" s="103"/>
      <c r="C555" s="123"/>
      <c r="D555" s="103"/>
      <c r="E555" s="103"/>
      <c r="F555" s="103"/>
      <c r="H555" s="123"/>
      <c r="I555" s="103"/>
      <c r="J555" s="103"/>
      <c r="K555" s="103"/>
    </row>
    <row r="556" spans="2:11" ht="12" customHeight="1" x14ac:dyDescent="0.25">
      <c r="B556" s="103"/>
      <c r="C556" s="123"/>
      <c r="D556" s="103"/>
      <c r="E556" s="103"/>
      <c r="F556" s="103"/>
      <c r="H556" s="123"/>
      <c r="I556" s="103"/>
      <c r="J556" s="103"/>
      <c r="K556" s="103"/>
    </row>
    <row r="557" spans="2:11" ht="12" customHeight="1" x14ac:dyDescent="0.25">
      <c r="B557" s="103"/>
      <c r="C557" s="123"/>
      <c r="D557" s="103"/>
      <c r="E557" s="103"/>
      <c r="F557" s="103"/>
      <c r="H557" s="123"/>
      <c r="I557" s="103"/>
      <c r="J557" s="103"/>
      <c r="K557" s="103"/>
    </row>
    <row r="558" spans="2:11" ht="12" customHeight="1" x14ac:dyDescent="0.25">
      <c r="B558" s="103"/>
      <c r="C558" s="123"/>
      <c r="D558" s="103"/>
      <c r="E558" s="103"/>
      <c r="F558" s="103"/>
      <c r="H558" s="123"/>
      <c r="I558" s="103"/>
      <c r="J558" s="103"/>
      <c r="K558" s="103"/>
    </row>
    <row r="559" spans="2:11" ht="12" customHeight="1" x14ac:dyDescent="0.25">
      <c r="B559" s="103"/>
      <c r="C559" s="123"/>
      <c r="D559" s="103"/>
      <c r="E559" s="103"/>
      <c r="F559" s="103"/>
      <c r="H559" s="123"/>
      <c r="I559" s="103"/>
      <c r="J559" s="103"/>
      <c r="K559" s="103"/>
    </row>
    <row r="560" spans="2:11" ht="12" customHeight="1" x14ac:dyDescent="0.25">
      <c r="B560" s="103"/>
      <c r="C560" s="123"/>
      <c r="D560" s="103"/>
      <c r="E560" s="103"/>
      <c r="F560" s="103"/>
      <c r="H560" s="123"/>
      <c r="I560" s="103"/>
      <c r="J560" s="103"/>
      <c r="K560" s="103"/>
    </row>
    <row r="561" spans="2:11" ht="12" customHeight="1" x14ac:dyDescent="0.25">
      <c r="B561" s="103"/>
      <c r="C561" s="123"/>
      <c r="D561" s="103"/>
      <c r="E561" s="103"/>
      <c r="F561" s="103"/>
      <c r="H561" s="123"/>
      <c r="I561" s="103"/>
      <c r="J561" s="103"/>
      <c r="K561" s="103"/>
    </row>
    <row r="562" spans="2:11" ht="12" customHeight="1" x14ac:dyDescent="0.25">
      <c r="B562" s="103"/>
      <c r="C562" s="123"/>
      <c r="D562" s="103"/>
      <c r="E562" s="103"/>
      <c r="F562" s="103"/>
      <c r="H562" s="123"/>
      <c r="I562" s="103"/>
      <c r="J562" s="103"/>
      <c r="K562" s="103"/>
    </row>
    <row r="563" spans="2:11" ht="12" customHeight="1" x14ac:dyDescent="0.25">
      <c r="B563" s="103"/>
      <c r="C563" s="123"/>
      <c r="D563" s="103"/>
      <c r="E563" s="103"/>
      <c r="F563" s="103"/>
      <c r="H563" s="123"/>
      <c r="I563" s="103"/>
      <c r="J563" s="103"/>
      <c r="K563" s="103"/>
    </row>
    <row r="564" spans="2:11" ht="12" customHeight="1" x14ac:dyDescent="0.25">
      <c r="B564" s="103"/>
      <c r="C564" s="123"/>
      <c r="D564" s="103"/>
      <c r="E564" s="103"/>
      <c r="F564" s="103"/>
      <c r="H564" s="123"/>
      <c r="I564" s="103"/>
      <c r="J564" s="103"/>
      <c r="K564" s="103"/>
    </row>
    <row r="565" spans="2:11" ht="12" customHeight="1" x14ac:dyDescent="0.25">
      <c r="B565" s="103"/>
      <c r="C565" s="123"/>
      <c r="D565" s="103"/>
      <c r="E565" s="103"/>
      <c r="F565" s="103"/>
      <c r="H565" s="123"/>
      <c r="I565" s="103"/>
      <c r="J565" s="103"/>
      <c r="K565" s="103"/>
    </row>
    <row r="566" spans="2:11" ht="12" customHeight="1" x14ac:dyDescent="0.25">
      <c r="B566" s="103"/>
      <c r="C566" s="123"/>
      <c r="D566" s="103"/>
      <c r="E566" s="103"/>
      <c r="F566" s="103"/>
      <c r="H566" s="123"/>
      <c r="I566" s="103"/>
      <c r="J566" s="103"/>
      <c r="K566" s="103"/>
    </row>
    <row r="567" spans="2:11" ht="12" customHeight="1" x14ac:dyDescent="0.25">
      <c r="B567" s="103"/>
      <c r="C567" s="123"/>
      <c r="D567" s="103"/>
      <c r="E567" s="103"/>
      <c r="F567" s="103"/>
      <c r="H567" s="123"/>
      <c r="I567" s="103"/>
      <c r="J567" s="103"/>
      <c r="K567" s="103"/>
    </row>
    <row r="568" spans="2:11" ht="12" customHeight="1" x14ac:dyDescent="0.25">
      <c r="B568" s="103"/>
      <c r="C568" s="123"/>
      <c r="D568" s="103"/>
      <c r="E568" s="103"/>
      <c r="F568" s="103"/>
      <c r="H568" s="123"/>
      <c r="I568" s="103"/>
      <c r="J568" s="103"/>
      <c r="K568" s="103"/>
    </row>
    <row r="569" spans="2:11" ht="12" customHeight="1" x14ac:dyDescent="0.25">
      <c r="B569" s="103"/>
      <c r="C569" s="123"/>
      <c r="D569" s="103"/>
      <c r="E569" s="103"/>
      <c r="F569" s="103"/>
      <c r="H569" s="123"/>
      <c r="I569" s="103"/>
      <c r="J569" s="103"/>
      <c r="K569" s="103"/>
    </row>
    <row r="570" spans="2:11" ht="12" customHeight="1" x14ac:dyDescent="0.25">
      <c r="B570" s="103"/>
      <c r="C570" s="123"/>
      <c r="D570" s="103"/>
      <c r="E570" s="103"/>
      <c r="F570" s="103"/>
      <c r="H570" s="123"/>
      <c r="I570" s="103"/>
      <c r="J570" s="103"/>
      <c r="K570" s="103"/>
    </row>
    <row r="571" spans="2:11" ht="12" customHeight="1" x14ac:dyDescent="0.25">
      <c r="B571" s="103"/>
      <c r="C571" s="123"/>
      <c r="D571" s="103"/>
      <c r="E571" s="103"/>
      <c r="F571" s="103"/>
      <c r="H571" s="123"/>
      <c r="I571" s="103"/>
      <c r="J571" s="103"/>
      <c r="K571" s="103"/>
    </row>
    <row r="572" spans="2:11" ht="12" customHeight="1" x14ac:dyDescent="0.25">
      <c r="B572" s="103"/>
      <c r="C572" s="123"/>
      <c r="D572" s="103"/>
      <c r="E572" s="103"/>
      <c r="F572" s="103"/>
      <c r="H572" s="123"/>
      <c r="I572" s="103"/>
      <c r="J572" s="103"/>
      <c r="K572" s="103"/>
    </row>
    <row r="573" spans="2:11" ht="12" customHeight="1" x14ac:dyDescent="0.25">
      <c r="B573" s="103"/>
      <c r="C573" s="123"/>
      <c r="D573" s="103"/>
      <c r="E573" s="103"/>
      <c r="F573" s="103"/>
      <c r="H573" s="123"/>
      <c r="I573" s="103"/>
      <c r="J573" s="103"/>
      <c r="K573" s="103"/>
    </row>
    <row r="574" spans="2:11" ht="12" customHeight="1" x14ac:dyDescent="0.25">
      <c r="B574" s="103"/>
      <c r="C574" s="123"/>
      <c r="D574" s="103"/>
      <c r="E574" s="103"/>
      <c r="F574" s="103"/>
      <c r="H574" s="123"/>
      <c r="I574" s="103"/>
      <c r="J574" s="103"/>
      <c r="K574" s="103"/>
    </row>
    <row r="575" spans="2:11" ht="12" customHeight="1" x14ac:dyDescent="0.25">
      <c r="B575" s="103"/>
      <c r="C575" s="123"/>
      <c r="D575" s="103"/>
      <c r="E575" s="103"/>
      <c r="F575" s="103"/>
      <c r="H575" s="123"/>
      <c r="I575" s="103"/>
      <c r="J575" s="103"/>
      <c r="K575" s="103"/>
    </row>
    <row r="576" spans="2:11" ht="12" customHeight="1" x14ac:dyDescent="0.25">
      <c r="B576" s="103"/>
      <c r="C576" s="123"/>
      <c r="D576" s="103"/>
      <c r="E576" s="103"/>
      <c r="F576" s="103"/>
      <c r="H576" s="123"/>
      <c r="I576" s="103"/>
      <c r="J576" s="103"/>
      <c r="K576" s="103"/>
    </row>
    <row r="577" spans="2:11" ht="12" customHeight="1" x14ac:dyDescent="0.25">
      <c r="B577" s="103"/>
      <c r="C577" s="123"/>
      <c r="D577" s="103"/>
      <c r="E577" s="103"/>
      <c r="F577" s="103"/>
      <c r="H577" s="123"/>
      <c r="I577" s="103"/>
      <c r="J577" s="103"/>
      <c r="K577" s="103"/>
    </row>
    <row r="578" spans="2:11" ht="12" customHeight="1" x14ac:dyDescent="0.25">
      <c r="B578" s="103"/>
      <c r="C578" s="123"/>
      <c r="D578" s="103"/>
      <c r="E578" s="103"/>
      <c r="F578" s="103"/>
      <c r="H578" s="123"/>
      <c r="I578" s="103"/>
      <c r="J578" s="103"/>
      <c r="K578" s="103"/>
    </row>
    <row r="579" spans="2:11" ht="12" customHeight="1" x14ac:dyDescent="0.25">
      <c r="B579" s="103"/>
      <c r="C579" s="123"/>
      <c r="D579" s="103"/>
      <c r="E579" s="103"/>
      <c r="F579" s="103"/>
      <c r="H579" s="123"/>
      <c r="I579" s="103"/>
      <c r="J579" s="103"/>
      <c r="K579" s="103"/>
    </row>
    <row r="580" spans="2:11" ht="12" customHeight="1" x14ac:dyDescent="0.25">
      <c r="B580" s="103"/>
      <c r="C580" s="123"/>
      <c r="D580" s="103"/>
      <c r="E580" s="103"/>
      <c r="F580" s="103"/>
      <c r="H580" s="123"/>
      <c r="I580" s="103"/>
      <c r="J580" s="103"/>
      <c r="K580" s="103"/>
    </row>
    <row r="581" spans="2:11" ht="12" customHeight="1" x14ac:dyDescent="0.25">
      <c r="B581" s="103"/>
      <c r="C581" s="123"/>
      <c r="D581" s="103"/>
      <c r="E581" s="103"/>
      <c r="F581" s="103"/>
      <c r="H581" s="123"/>
      <c r="I581" s="103"/>
      <c r="J581" s="103"/>
      <c r="K581" s="103"/>
    </row>
    <row r="582" spans="2:11" ht="12" customHeight="1" x14ac:dyDescent="0.25">
      <c r="B582" s="103"/>
      <c r="C582" s="123"/>
      <c r="D582" s="103"/>
      <c r="E582" s="103"/>
      <c r="F582" s="103"/>
      <c r="H582" s="123"/>
      <c r="I582" s="103"/>
      <c r="J582" s="103"/>
      <c r="K582" s="103"/>
    </row>
    <row r="583" spans="2:11" ht="12" customHeight="1" x14ac:dyDescent="0.25">
      <c r="B583" s="103"/>
      <c r="C583" s="123"/>
      <c r="D583" s="103"/>
      <c r="E583" s="103"/>
      <c r="F583" s="103"/>
      <c r="H583" s="123"/>
      <c r="I583" s="103"/>
      <c r="J583" s="103"/>
      <c r="K583" s="103"/>
    </row>
    <row r="584" spans="2:11" ht="12" customHeight="1" x14ac:dyDescent="0.25">
      <c r="B584" s="103"/>
      <c r="C584" s="123"/>
      <c r="D584" s="103"/>
      <c r="E584" s="103"/>
      <c r="F584" s="103"/>
      <c r="H584" s="123"/>
      <c r="I584" s="103"/>
      <c r="J584" s="103"/>
      <c r="K584" s="103"/>
    </row>
    <row r="585" spans="2:11" ht="12" customHeight="1" x14ac:dyDescent="0.25">
      <c r="B585" s="103"/>
      <c r="C585" s="123"/>
      <c r="D585" s="103"/>
      <c r="E585" s="103"/>
      <c r="F585" s="103"/>
      <c r="H585" s="123"/>
      <c r="I585" s="103"/>
      <c r="J585" s="103"/>
      <c r="K585" s="103"/>
    </row>
    <row r="586" spans="2:11" ht="12" customHeight="1" x14ac:dyDescent="0.25">
      <c r="B586" s="103"/>
      <c r="C586" s="123"/>
      <c r="D586" s="103"/>
      <c r="E586" s="103"/>
      <c r="F586" s="103"/>
      <c r="H586" s="123"/>
      <c r="I586" s="103"/>
      <c r="J586" s="103"/>
      <c r="K586" s="103"/>
    </row>
    <row r="587" spans="2:11" ht="12" customHeight="1" x14ac:dyDescent="0.25">
      <c r="B587" s="103"/>
      <c r="C587" s="123"/>
      <c r="D587" s="103"/>
      <c r="E587" s="103"/>
      <c r="F587" s="103"/>
      <c r="H587" s="123"/>
      <c r="I587" s="103"/>
      <c r="J587" s="103"/>
      <c r="K587" s="103"/>
    </row>
    <row r="588" spans="2:11" ht="12" customHeight="1" x14ac:dyDescent="0.25">
      <c r="B588" s="103"/>
      <c r="C588" s="123"/>
      <c r="D588" s="103"/>
      <c r="E588" s="103"/>
      <c r="F588" s="103"/>
      <c r="H588" s="123"/>
      <c r="I588" s="103"/>
      <c r="J588" s="103"/>
      <c r="K588" s="103"/>
    </row>
    <row r="589" spans="2:11" ht="12" customHeight="1" x14ac:dyDescent="0.25">
      <c r="B589" s="103"/>
      <c r="C589" s="123"/>
      <c r="D589" s="103"/>
      <c r="E589" s="103"/>
      <c r="F589" s="103"/>
      <c r="H589" s="123"/>
      <c r="I589" s="103"/>
      <c r="J589" s="103"/>
      <c r="K589" s="103"/>
    </row>
    <row r="590" spans="2:11" ht="12" customHeight="1" x14ac:dyDescent="0.25">
      <c r="B590" s="103"/>
      <c r="C590" s="123"/>
      <c r="D590" s="103"/>
      <c r="E590" s="103"/>
      <c r="F590" s="103"/>
      <c r="H590" s="123"/>
      <c r="I590" s="103"/>
      <c r="J590" s="103"/>
      <c r="K590" s="103"/>
    </row>
    <row r="591" spans="2:11" ht="12" customHeight="1" x14ac:dyDescent="0.25">
      <c r="B591" s="103"/>
      <c r="C591" s="123"/>
      <c r="D591" s="103"/>
      <c r="E591" s="103"/>
      <c r="F591" s="103"/>
      <c r="H591" s="123"/>
      <c r="I591" s="103"/>
      <c r="J591" s="103"/>
      <c r="K591" s="103"/>
    </row>
    <row r="592" spans="2:11" ht="12" customHeight="1" x14ac:dyDescent="0.25">
      <c r="B592" s="103"/>
      <c r="C592" s="123"/>
      <c r="D592" s="103"/>
      <c r="E592" s="103"/>
      <c r="F592" s="103"/>
      <c r="H592" s="123"/>
      <c r="I592" s="103"/>
      <c r="J592" s="103"/>
      <c r="K592" s="103"/>
    </row>
    <row r="593" spans="2:11" ht="12" customHeight="1" x14ac:dyDescent="0.25">
      <c r="B593" s="103"/>
      <c r="C593" s="123"/>
      <c r="D593" s="103"/>
      <c r="E593" s="103"/>
      <c r="F593" s="103"/>
      <c r="H593" s="123"/>
      <c r="I593" s="103"/>
      <c r="J593" s="103"/>
      <c r="K593" s="103"/>
    </row>
    <row r="594" spans="2:11" ht="12" customHeight="1" x14ac:dyDescent="0.25">
      <c r="B594" s="103"/>
      <c r="C594" s="123"/>
      <c r="D594" s="103"/>
      <c r="E594" s="103"/>
      <c r="F594" s="103"/>
      <c r="H594" s="123"/>
      <c r="I594" s="103"/>
      <c r="J594" s="103"/>
      <c r="K594" s="103"/>
    </row>
    <row r="595" spans="2:11" ht="12" customHeight="1" x14ac:dyDescent="0.25">
      <c r="B595" s="103"/>
      <c r="C595" s="123"/>
      <c r="D595" s="103"/>
      <c r="E595" s="103"/>
      <c r="F595" s="103"/>
      <c r="H595" s="123"/>
      <c r="I595" s="103"/>
      <c r="J595" s="103"/>
      <c r="K595" s="103"/>
    </row>
    <row r="596" spans="2:11" ht="12" customHeight="1" x14ac:dyDescent="0.25">
      <c r="B596" s="103"/>
      <c r="C596" s="123"/>
      <c r="D596" s="103"/>
      <c r="E596" s="103"/>
      <c r="F596" s="103"/>
      <c r="H596" s="123"/>
      <c r="I596" s="103"/>
      <c r="J596" s="103"/>
      <c r="K596" s="103"/>
    </row>
    <row r="597" spans="2:11" ht="12" customHeight="1" x14ac:dyDescent="0.25">
      <c r="B597" s="103"/>
      <c r="C597" s="123"/>
      <c r="D597" s="103"/>
      <c r="E597" s="103"/>
      <c r="F597" s="103"/>
      <c r="H597" s="123"/>
      <c r="I597" s="103"/>
      <c r="J597" s="103"/>
      <c r="K597" s="103"/>
    </row>
    <row r="598" spans="2:11" ht="12" customHeight="1" x14ac:dyDescent="0.25">
      <c r="B598" s="103"/>
      <c r="C598" s="123"/>
      <c r="D598" s="103"/>
      <c r="E598" s="103"/>
      <c r="F598" s="103"/>
      <c r="H598" s="123"/>
      <c r="I598" s="103"/>
      <c r="J598" s="103"/>
      <c r="K598" s="103"/>
    </row>
    <row r="599" spans="2:11" ht="12" customHeight="1" x14ac:dyDescent="0.25">
      <c r="B599" s="103"/>
      <c r="C599" s="123"/>
      <c r="D599" s="103"/>
      <c r="E599" s="103"/>
      <c r="F599" s="103"/>
      <c r="H599" s="123"/>
      <c r="I599" s="103"/>
      <c r="J599" s="103"/>
      <c r="K599" s="103"/>
    </row>
    <row r="600" spans="2:11" ht="12" customHeight="1" x14ac:dyDescent="0.25">
      <c r="B600" s="103"/>
      <c r="C600" s="123"/>
      <c r="D600" s="103"/>
      <c r="E600" s="103"/>
      <c r="F600" s="103"/>
      <c r="H600" s="123"/>
      <c r="I600" s="103"/>
      <c r="J600" s="103"/>
      <c r="K600" s="103"/>
    </row>
    <row r="601" spans="2:11" ht="12" customHeight="1" x14ac:dyDescent="0.25">
      <c r="B601" s="103"/>
      <c r="C601" s="123"/>
      <c r="D601" s="103"/>
      <c r="E601" s="103"/>
      <c r="F601" s="103"/>
      <c r="H601" s="123"/>
      <c r="I601" s="103"/>
      <c r="J601" s="103"/>
      <c r="K601" s="103"/>
    </row>
    <row r="602" spans="2:11" ht="12" customHeight="1" x14ac:dyDescent="0.25">
      <c r="B602" s="103"/>
      <c r="C602" s="123"/>
      <c r="D602" s="103"/>
      <c r="E602" s="103"/>
      <c r="F602" s="103"/>
      <c r="H602" s="123"/>
      <c r="I602" s="103"/>
      <c r="J602" s="103"/>
      <c r="K602" s="103"/>
    </row>
    <row r="603" spans="2:11" ht="12" customHeight="1" x14ac:dyDescent="0.25">
      <c r="B603" s="103"/>
      <c r="C603" s="123"/>
      <c r="D603" s="103"/>
      <c r="E603" s="103"/>
      <c r="F603" s="103"/>
      <c r="H603" s="123"/>
      <c r="I603" s="103"/>
      <c r="J603" s="103"/>
      <c r="K603" s="103"/>
    </row>
    <row r="604" spans="2:11" ht="12" customHeight="1" x14ac:dyDescent="0.25">
      <c r="B604" s="103"/>
      <c r="C604" s="123"/>
      <c r="D604" s="103"/>
      <c r="E604" s="103"/>
      <c r="F604" s="103"/>
      <c r="H604" s="123"/>
      <c r="I604" s="103"/>
      <c r="J604" s="103"/>
      <c r="K604" s="103"/>
    </row>
    <row r="605" spans="2:11" ht="12" customHeight="1" x14ac:dyDescent="0.25">
      <c r="B605" s="103"/>
      <c r="C605" s="123"/>
      <c r="D605" s="103"/>
      <c r="E605" s="103"/>
      <c r="F605" s="103"/>
      <c r="H605" s="123"/>
      <c r="I605" s="103"/>
      <c r="J605" s="103"/>
      <c r="K605" s="103"/>
    </row>
    <row r="606" spans="2:11" ht="12" customHeight="1" x14ac:dyDescent="0.25">
      <c r="B606" s="103"/>
      <c r="C606" s="123"/>
      <c r="D606" s="103"/>
      <c r="E606" s="103"/>
      <c r="F606" s="103"/>
      <c r="H606" s="123"/>
      <c r="I606" s="103"/>
      <c r="J606" s="103"/>
      <c r="K606" s="103"/>
    </row>
    <row r="607" spans="2:11" ht="12" customHeight="1" x14ac:dyDescent="0.25">
      <c r="B607" s="103"/>
      <c r="C607" s="123"/>
      <c r="D607" s="103"/>
      <c r="E607" s="103"/>
      <c r="F607" s="103"/>
      <c r="H607" s="123"/>
      <c r="I607" s="103"/>
      <c r="J607" s="103"/>
      <c r="K607" s="103"/>
    </row>
    <row r="608" spans="2:11" ht="12" customHeight="1" x14ac:dyDescent="0.25">
      <c r="B608" s="103"/>
      <c r="C608" s="123"/>
      <c r="D608" s="103"/>
      <c r="E608" s="103"/>
      <c r="F608" s="103"/>
      <c r="H608" s="123"/>
      <c r="I608" s="103"/>
      <c r="J608" s="103"/>
      <c r="K608" s="103"/>
    </row>
    <row r="609" spans="2:11" ht="12" customHeight="1" x14ac:dyDescent="0.25">
      <c r="B609" s="103"/>
      <c r="C609" s="123"/>
      <c r="D609" s="103"/>
      <c r="E609" s="103"/>
      <c r="F609" s="103"/>
      <c r="H609" s="123"/>
      <c r="I609" s="103"/>
      <c r="J609" s="103"/>
      <c r="K609" s="103"/>
    </row>
    <row r="610" spans="2:11" ht="12" customHeight="1" x14ac:dyDescent="0.25">
      <c r="B610" s="103"/>
      <c r="C610" s="123"/>
      <c r="D610" s="103"/>
      <c r="E610" s="103"/>
      <c r="F610" s="103"/>
      <c r="H610" s="123"/>
      <c r="I610" s="103"/>
      <c r="J610" s="103"/>
      <c r="K610" s="103"/>
    </row>
    <row r="611" spans="2:11" ht="12" customHeight="1" x14ac:dyDescent="0.25">
      <c r="B611" s="103"/>
      <c r="C611" s="123"/>
      <c r="D611" s="103"/>
      <c r="E611" s="103"/>
      <c r="F611" s="103"/>
      <c r="H611" s="123"/>
      <c r="I611" s="103"/>
      <c r="J611" s="103"/>
      <c r="K611" s="103"/>
    </row>
    <row r="612" spans="2:11" ht="12" customHeight="1" x14ac:dyDescent="0.25">
      <c r="B612" s="103"/>
      <c r="C612" s="123"/>
      <c r="D612" s="103"/>
      <c r="E612" s="103"/>
      <c r="F612" s="103"/>
      <c r="H612" s="123"/>
      <c r="I612" s="103"/>
      <c r="J612" s="103"/>
      <c r="K612" s="103"/>
    </row>
    <row r="613" spans="2:11" ht="12" customHeight="1" x14ac:dyDescent="0.25">
      <c r="B613" s="103"/>
      <c r="C613" s="123"/>
      <c r="D613" s="103"/>
      <c r="E613" s="103"/>
      <c r="F613" s="103"/>
      <c r="H613" s="123"/>
      <c r="I613" s="103"/>
      <c r="J613" s="103"/>
      <c r="K613" s="103"/>
    </row>
    <row r="614" spans="2:11" ht="12" customHeight="1" x14ac:dyDescent="0.25">
      <c r="B614" s="103"/>
      <c r="C614" s="123"/>
      <c r="D614" s="103"/>
      <c r="E614" s="103"/>
      <c r="F614" s="103"/>
      <c r="H614" s="123"/>
      <c r="I614" s="103"/>
      <c r="J614" s="103"/>
      <c r="K614" s="103"/>
    </row>
    <row r="615" spans="2:11" ht="12" customHeight="1" x14ac:dyDescent="0.25">
      <c r="B615" s="103"/>
      <c r="C615" s="123"/>
      <c r="D615" s="103"/>
      <c r="E615" s="103"/>
      <c r="F615" s="103"/>
      <c r="H615" s="123"/>
      <c r="I615" s="103"/>
      <c r="J615" s="103"/>
      <c r="K615" s="103"/>
    </row>
    <row r="616" spans="2:11" ht="12" customHeight="1" x14ac:dyDescent="0.25">
      <c r="B616" s="103"/>
      <c r="C616" s="123"/>
      <c r="D616" s="103"/>
      <c r="E616" s="103"/>
      <c r="F616" s="103"/>
      <c r="H616" s="123"/>
      <c r="I616" s="103"/>
      <c r="J616" s="103"/>
      <c r="K616" s="103"/>
    </row>
    <row r="617" spans="2:11" ht="12" customHeight="1" x14ac:dyDescent="0.25">
      <c r="B617" s="103"/>
      <c r="C617" s="123"/>
      <c r="D617" s="103"/>
      <c r="E617" s="103"/>
      <c r="F617" s="103"/>
      <c r="H617" s="123"/>
      <c r="I617" s="103"/>
      <c r="J617" s="103"/>
      <c r="K617" s="103"/>
    </row>
    <row r="618" spans="2:11" ht="12" customHeight="1" x14ac:dyDescent="0.25">
      <c r="B618" s="103"/>
      <c r="C618" s="123"/>
      <c r="D618" s="103"/>
      <c r="E618" s="103"/>
      <c r="F618" s="103"/>
      <c r="H618" s="123"/>
      <c r="I618" s="103"/>
      <c r="J618" s="103"/>
      <c r="K618" s="103"/>
    </row>
    <row r="619" spans="2:11" ht="12" customHeight="1" x14ac:dyDescent="0.25">
      <c r="B619" s="103"/>
      <c r="C619" s="123"/>
      <c r="D619" s="103"/>
      <c r="E619" s="103"/>
      <c r="F619" s="103"/>
      <c r="H619" s="123"/>
      <c r="I619" s="103"/>
      <c r="J619" s="103"/>
      <c r="K619" s="103"/>
    </row>
    <row r="620" spans="2:11" ht="12" customHeight="1" x14ac:dyDescent="0.25">
      <c r="B620" s="103"/>
      <c r="C620" s="123"/>
      <c r="D620" s="103"/>
      <c r="E620" s="103"/>
      <c r="F620" s="103"/>
      <c r="H620" s="123"/>
      <c r="I620" s="103"/>
      <c r="J620" s="103"/>
      <c r="K620" s="103"/>
    </row>
    <row r="621" spans="2:11" ht="12" customHeight="1" x14ac:dyDescent="0.25">
      <c r="B621" s="103"/>
      <c r="C621" s="123"/>
      <c r="D621" s="103"/>
      <c r="E621" s="103"/>
      <c r="F621" s="103"/>
      <c r="H621" s="123"/>
      <c r="I621" s="103"/>
      <c r="J621" s="103"/>
      <c r="K621" s="103"/>
    </row>
    <row r="622" spans="2:11" ht="12" customHeight="1" x14ac:dyDescent="0.25">
      <c r="B622" s="103"/>
      <c r="C622" s="123"/>
      <c r="D622" s="103"/>
      <c r="E622" s="103"/>
      <c r="F622" s="103"/>
      <c r="H622" s="123"/>
      <c r="I622" s="103"/>
      <c r="J622" s="103"/>
      <c r="K622" s="103"/>
    </row>
    <row r="623" spans="2:11" ht="12" customHeight="1" x14ac:dyDescent="0.25">
      <c r="B623" s="103"/>
      <c r="C623" s="123"/>
      <c r="D623" s="103"/>
      <c r="E623" s="103"/>
      <c r="F623" s="103"/>
      <c r="H623" s="123"/>
      <c r="I623" s="103"/>
      <c r="J623" s="103"/>
      <c r="K623" s="103"/>
    </row>
    <row r="624" spans="2:11" ht="12" customHeight="1" x14ac:dyDescent="0.25">
      <c r="B624" s="103"/>
      <c r="C624" s="123"/>
      <c r="D624" s="103"/>
      <c r="E624" s="103"/>
      <c r="F624" s="103"/>
      <c r="H624" s="123"/>
      <c r="I624" s="103"/>
      <c r="J624" s="103"/>
      <c r="K624" s="103"/>
    </row>
    <row r="625" spans="2:11" ht="12" customHeight="1" x14ac:dyDescent="0.25">
      <c r="B625" s="103"/>
      <c r="C625" s="123"/>
      <c r="D625" s="103"/>
      <c r="E625" s="103"/>
      <c r="F625" s="103"/>
      <c r="H625" s="123"/>
      <c r="I625" s="103"/>
      <c r="J625" s="103"/>
      <c r="K625" s="103"/>
    </row>
    <row r="626" spans="2:11" ht="12" customHeight="1" x14ac:dyDescent="0.25">
      <c r="B626" s="103"/>
      <c r="C626" s="123"/>
      <c r="D626" s="103"/>
      <c r="E626" s="103"/>
      <c r="F626" s="103"/>
      <c r="H626" s="123"/>
      <c r="I626" s="103"/>
      <c r="J626" s="103"/>
      <c r="K626" s="103"/>
    </row>
    <row r="627" spans="2:11" ht="12" customHeight="1" x14ac:dyDescent="0.25">
      <c r="B627" s="103"/>
      <c r="C627" s="123"/>
      <c r="D627" s="103"/>
      <c r="E627" s="103"/>
      <c r="F627" s="103"/>
      <c r="H627" s="123"/>
      <c r="I627" s="103"/>
      <c r="J627" s="103"/>
      <c r="K627" s="103"/>
    </row>
    <row r="628" spans="2:11" ht="12" customHeight="1" x14ac:dyDescent="0.25">
      <c r="B628" s="103"/>
      <c r="C628" s="123"/>
      <c r="D628" s="103"/>
      <c r="E628" s="103"/>
      <c r="F628" s="103"/>
      <c r="H628" s="123"/>
      <c r="I628" s="103"/>
      <c r="J628" s="103"/>
      <c r="K628" s="103"/>
    </row>
    <row r="629" spans="2:11" ht="12" customHeight="1" x14ac:dyDescent="0.25">
      <c r="B629" s="103"/>
      <c r="C629" s="123"/>
      <c r="D629" s="103"/>
      <c r="E629" s="103"/>
      <c r="F629" s="103"/>
      <c r="H629" s="123"/>
      <c r="I629" s="103"/>
      <c r="J629" s="103"/>
      <c r="K629" s="103"/>
    </row>
    <row r="630" spans="2:11" ht="12" customHeight="1" x14ac:dyDescent="0.25">
      <c r="B630" s="103"/>
      <c r="C630" s="123"/>
      <c r="D630" s="103"/>
      <c r="E630" s="103"/>
      <c r="F630" s="103"/>
      <c r="H630" s="123"/>
      <c r="I630" s="103"/>
      <c r="J630" s="103"/>
      <c r="K630" s="103"/>
    </row>
    <row r="631" spans="2:11" ht="12" customHeight="1" x14ac:dyDescent="0.25">
      <c r="B631" s="103"/>
      <c r="C631" s="123"/>
      <c r="D631" s="103"/>
      <c r="E631" s="103"/>
      <c r="F631" s="103"/>
      <c r="H631" s="123"/>
      <c r="I631" s="103"/>
      <c r="J631" s="103"/>
      <c r="K631" s="103"/>
    </row>
    <row r="632" spans="2:11" ht="12" customHeight="1" x14ac:dyDescent="0.25">
      <c r="B632" s="103"/>
      <c r="C632" s="123"/>
      <c r="D632" s="103"/>
      <c r="E632" s="103"/>
      <c r="F632" s="103"/>
      <c r="H632" s="123"/>
      <c r="I632" s="103"/>
      <c r="J632" s="103"/>
      <c r="K632" s="103"/>
    </row>
    <row r="633" spans="2:11" ht="12" customHeight="1" x14ac:dyDescent="0.25">
      <c r="B633" s="103"/>
      <c r="C633" s="123"/>
      <c r="D633" s="103"/>
      <c r="E633" s="103"/>
      <c r="F633" s="103"/>
      <c r="H633" s="123"/>
      <c r="I633" s="103"/>
      <c r="J633" s="103"/>
      <c r="K633" s="103"/>
    </row>
    <row r="634" spans="2:11" ht="12" customHeight="1" x14ac:dyDescent="0.25">
      <c r="B634" s="103"/>
      <c r="C634" s="123"/>
      <c r="D634" s="103"/>
      <c r="E634" s="103"/>
      <c r="F634" s="103"/>
      <c r="H634" s="123"/>
      <c r="I634" s="103"/>
      <c r="J634" s="103"/>
      <c r="K634" s="103"/>
    </row>
    <row r="635" spans="2:11" ht="12" customHeight="1" x14ac:dyDescent="0.25">
      <c r="B635" s="103"/>
      <c r="C635" s="123"/>
      <c r="D635" s="103"/>
      <c r="E635" s="103"/>
      <c r="F635" s="103"/>
      <c r="H635" s="123"/>
      <c r="I635" s="103"/>
      <c r="J635" s="103"/>
      <c r="K635" s="103"/>
    </row>
    <row r="636" spans="2:11" ht="12" customHeight="1" x14ac:dyDescent="0.25">
      <c r="B636" s="103"/>
      <c r="C636" s="123"/>
      <c r="D636" s="103"/>
      <c r="E636" s="103"/>
      <c r="F636" s="103"/>
      <c r="H636" s="123"/>
      <c r="I636" s="103"/>
      <c r="J636" s="103"/>
      <c r="K636" s="103"/>
    </row>
    <row r="637" spans="2:11" ht="12" customHeight="1" x14ac:dyDescent="0.25">
      <c r="B637" s="103"/>
      <c r="C637" s="123"/>
      <c r="D637" s="103"/>
      <c r="E637" s="103"/>
      <c r="F637" s="103"/>
      <c r="H637" s="123"/>
      <c r="I637" s="103"/>
      <c r="J637" s="103"/>
      <c r="K637" s="103"/>
    </row>
    <row r="638" spans="2:11" ht="12" customHeight="1" x14ac:dyDescent="0.25">
      <c r="B638" s="103"/>
      <c r="C638" s="123"/>
      <c r="D638" s="103"/>
      <c r="E638" s="103"/>
      <c r="F638" s="103"/>
      <c r="H638" s="123"/>
      <c r="I638" s="103"/>
      <c r="J638" s="103"/>
      <c r="K638" s="103"/>
    </row>
    <row r="639" spans="2:11" ht="12" customHeight="1" x14ac:dyDescent="0.25">
      <c r="B639" s="103"/>
      <c r="C639" s="123"/>
      <c r="D639" s="103"/>
      <c r="E639" s="103"/>
      <c r="F639" s="103"/>
      <c r="H639" s="123"/>
      <c r="I639" s="103"/>
      <c r="J639" s="103"/>
      <c r="K639" s="103"/>
    </row>
    <row r="640" spans="2:11" ht="12" customHeight="1" x14ac:dyDescent="0.25">
      <c r="B640" s="103"/>
      <c r="C640" s="123"/>
      <c r="D640" s="103"/>
      <c r="E640" s="103"/>
      <c r="F640" s="103"/>
      <c r="H640" s="123"/>
      <c r="I640" s="103"/>
      <c r="J640" s="103"/>
      <c r="K640" s="103"/>
    </row>
    <row r="641" spans="2:11" ht="12" customHeight="1" x14ac:dyDescent="0.25">
      <c r="B641" s="103"/>
      <c r="C641" s="123"/>
      <c r="D641" s="103"/>
      <c r="E641" s="103"/>
      <c r="F641" s="103"/>
      <c r="H641" s="123"/>
      <c r="I641" s="103"/>
      <c r="J641" s="103"/>
      <c r="K641" s="103"/>
    </row>
    <row r="642" spans="2:11" ht="12" customHeight="1" x14ac:dyDescent="0.25">
      <c r="B642" s="103"/>
      <c r="C642" s="123"/>
      <c r="D642" s="103"/>
      <c r="E642" s="103"/>
      <c r="F642" s="103"/>
      <c r="H642" s="123"/>
      <c r="I642" s="103"/>
      <c r="J642" s="103"/>
      <c r="K642" s="103"/>
    </row>
    <row r="643" spans="2:11" ht="12" customHeight="1" x14ac:dyDescent="0.25">
      <c r="B643" s="103"/>
      <c r="C643" s="123"/>
      <c r="D643" s="103"/>
      <c r="E643" s="103"/>
      <c r="F643" s="103"/>
      <c r="H643" s="123"/>
      <c r="I643" s="103"/>
      <c r="J643" s="103"/>
      <c r="K643" s="103"/>
    </row>
    <row r="644" spans="2:11" ht="12" customHeight="1" x14ac:dyDescent="0.25">
      <c r="B644" s="103"/>
      <c r="C644" s="123"/>
      <c r="D644" s="103"/>
      <c r="E644" s="103"/>
      <c r="F644" s="103"/>
      <c r="H644" s="123"/>
      <c r="I644" s="103"/>
      <c r="J644" s="103"/>
      <c r="K644" s="103"/>
    </row>
    <row r="645" spans="2:11" ht="12" customHeight="1" x14ac:dyDescent="0.25">
      <c r="B645" s="103"/>
      <c r="C645" s="123"/>
      <c r="D645" s="103"/>
      <c r="E645" s="103"/>
      <c r="F645" s="103"/>
      <c r="H645" s="123"/>
      <c r="I645" s="103"/>
      <c r="J645" s="103"/>
      <c r="K645" s="103"/>
    </row>
    <row r="646" spans="2:11" ht="12" customHeight="1" x14ac:dyDescent="0.25">
      <c r="B646" s="103"/>
      <c r="C646" s="123"/>
      <c r="D646" s="103"/>
      <c r="E646" s="103"/>
      <c r="F646" s="103"/>
      <c r="H646" s="123"/>
      <c r="I646" s="103"/>
      <c r="J646" s="103"/>
      <c r="K646" s="103"/>
    </row>
    <row r="647" spans="2:11" ht="12" customHeight="1" x14ac:dyDescent="0.25">
      <c r="B647" s="103"/>
      <c r="C647" s="123"/>
      <c r="D647" s="103"/>
      <c r="E647" s="103"/>
      <c r="F647" s="103"/>
      <c r="H647" s="123"/>
      <c r="I647" s="103"/>
      <c r="J647" s="103"/>
      <c r="K647" s="103"/>
    </row>
    <row r="648" spans="2:11" ht="12" customHeight="1" x14ac:dyDescent="0.25">
      <c r="B648" s="103"/>
      <c r="C648" s="123"/>
      <c r="D648" s="103"/>
      <c r="E648" s="103"/>
      <c r="F648" s="103"/>
      <c r="H648" s="123"/>
      <c r="I648" s="103"/>
      <c r="J648" s="103"/>
      <c r="K648" s="103"/>
    </row>
    <row r="649" spans="2:11" ht="12" customHeight="1" x14ac:dyDescent="0.25">
      <c r="B649" s="103"/>
      <c r="C649" s="123"/>
      <c r="D649" s="103"/>
      <c r="E649" s="103"/>
      <c r="F649" s="103"/>
      <c r="H649" s="123"/>
      <c r="I649" s="103"/>
      <c r="J649" s="103"/>
      <c r="K649" s="103"/>
    </row>
    <row r="650" spans="2:11" ht="12" customHeight="1" x14ac:dyDescent="0.25">
      <c r="B650" s="103"/>
      <c r="C650" s="123"/>
      <c r="D650" s="103"/>
      <c r="E650" s="103"/>
      <c r="F650" s="103"/>
      <c r="H650" s="123"/>
      <c r="I650" s="103"/>
      <c r="J650" s="103"/>
      <c r="K650" s="103"/>
    </row>
    <row r="651" spans="2:11" ht="12" customHeight="1" x14ac:dyDescent="0.25">
      <c r="B651" s="103"/>
      <c r="C651" s="123"/>
      <c r="D651" s="103"/>
      <c r="E651" s="103"/>
      <c r="F651" s="103"/>
      <c r="H651" s="123"/>
      <c r="I651" s="103"/>
      <c r="J651" s="103"/>
      <c r="K651" s="103"/>
    </row>
    <row r="652" spans="2:11" ht="12" customHeight="1" x14ac:dyDescent="0.25">
      <c r="B652" s="103"/>
      <c r="C652" s="123"/>
      <c r="D652" s="103"/>
      <c r="E652" s="103"/>
      <c r="F652" s="103"/>
      <c r="H652" s="123"/>
      <c r="I652" s="103"/>
      <c r="J652" s="103"/>
      <c r="K652" s="103"/>
    </row>
    <row r="653" spans="2:11" ht="12" customHeight="1" x14ac:dyDescent="0.25">
      <c r="B653" s="103"/>
      <c r="C653" s="123"/>
      <c r="D653" s="103"/>
      <c r="E653" s="103"/>
      <c r="F653" s="103"/>
      <c r="H653" s="123"/>
      <c r="I653" s="103"/>
      <c r="J653" s="103"/>
      <c r="K653" s="103"/>
    </row>
    <row r="654" spans="2:11" ht="12" customHeight="1" x14ac:dyDescent="0.25">
      <c r="B654" s="103"/>
      <c r="C654" s="123"/>
      <c r="D654" s="103"/>
      <c r="E654" s="103"/>
      <c r="F654" s="103"/>
      <c r="H654" s="123"/>
      <c r="I654" s="103"/>
      <c r="J654" s="103"/>
      <c r="K654" s="103"/>
    </row>
    <row r="655" spans="2:11" ht="12" customHeight="1" x14ac:dyDescent="0.25">
      <c r="B655" s="103"/>
      <c r="C655" s="123"/>
      <c r="D655" s="103"/>
      <c r="E655" s="103"/>
      <c r="F655" s="103"/>
      <c r="H655" s="123"/>
      <c r="I655" s="103"/>
      <c r="J655" s="103"/>
      <c r="K655" s="103"/>
    </row>
    <row r="656" spans="2:11" ht="12" customHeight="1" x14ac:dyDescent="0.25">
      <c r="B656" s="103"/>
      <c r="C656" s="123"/>
      <c r="D656" s="103"/>
      <c r="E656" s="103"/>
      <c r="F656" s="103"/>
      <c r="H656" s="123"/>
      <c r="I656" s="103"/>
      <c r="J656" s="103"/>
      <c r="K656" s="103"/>
    </row>
    <row r="657" spans="2:11" ht="12" customHeight="1" x14ac:dyDescent="0.25">
      <c r="B657" s="103"/>
      <c r="C657" s="123"/>
      <c r="D657" s="103"/>
      <c r="E657" s="103"/>
      <c r="F657" s="103"/>
      <c r="H657" s="123"/>
      <c r="I657" s="103"/>
      <c r="J657" s="103"/>
      <c r="K657" s="103"/>
    </row>
    <row r="658" spans="2:11" ht="12" customHeight="1" x14ac:dyDescent="0.25">
      <c r="B658" s="103"/>
      <c r="C658" s="123"/>
      <c r="D658" s="103"/>
      <c r="E658" s="103"/>
      <c r="F658" s="103"/>
      <c r="H658" s="123"/>
      <c r="I658" s="103"/>
      <c r="J658" s="103"/>
      <c r="K658" s="103"/>
    </row>
    <row r="659" spans="2:11" ht="12" customHeight="1" x14ac:dyDescent="0.25">
      <c r="B659" s="103"/>
      <c r="C659" s="123"/>
      <c r="D659" s="103"/>
      <c r="E659" s="103"/>
      <c r="F659" s="103"/>
      <c r="H659" s="123"/>
      <c r="I659" s="103"/>
      <c r="J659" s="103"/>
      <c r="K659" s="103"/>
    </row>
    <row r="660" spans="2:11" ht="12" customHeight="1" x14ac:dyDescent="0.25">
      <c r="B660" s="103"/>
      <c r="C660" s="123"/>
      <c r="D660" s="103"/>
      <c r="E660" s="103"/>
      <c r="F660" s="103"/>
      <c r="H660" s="123"/>
      <c r="I660" s="103"/>
      <c r="J660" s="103"/>
      <c r="K660" s="103"/>
    </row>
    <row r="661" spans="2:11" ht="12" customHeight="1" x14ac:dyDescent="0.25">
      <c r="B661" s="103"/>
      <c r="C661" s="123"/>
      <c r="D661" s="103"/>
      <c r="E661" s="103"/>
      <c r="F661" s="103"/>
      <c r="H661" s="123"/>
      <c r="I661" s="103"/>
      <c r="J661" s="103"/>
      <c r="K661" s="103"/>
    </row>
    <row r="662" spans="2:11" ht="12" customHeight="1" x14ac:dyDescent="0.25">
      <c r="B662" s="103"/>
      <c r="C662" s="123"/>
      <c r="D662" s="103"/>
      <c r="E662" s="103"/>
      <c r="F662" s="103"/>
      <c r="H662" s="123"/>
      <c r="I662" s="103"/>
      <c r="J662" s="103"/>
      <c r="K662" s="103"/>
    </row>
    <row r="663" spans="2:11" ht="12" customHeight="1" x14ac:dyDescent="0.25">
      <c r="B663" s="103"/>
      <c r="C663" s="123"/>
      <c r="D663" s="103"/>
      <c r="E663" s="103"/>
      <c r="F663" s="103"/>
      <c r="H663" s="123"/>
      <c r="I663" s="103"/>
      <c r="J663" s="103"/>
      <c r="K663" s="103"/>
    </row>
    <row r="664" spans="2:11" ht="12" customHeight="1" x14ac:dyDescent="0.25">
      <c r="B664" s="103"/>
      <c r="C664" s="123"/>
      <c r="D664" s="103"/>
      <c r="E664" s="103"/>
      <c r="F664" s="103"/>
      <c r="H664" s="123"/>
      <c r="I664" s="103"/>
      <c r="J664" s="103"/>
      <c r="K664" s="103"/>
    </row>
    <row r="665" spans="2:11" ht="12" customHeight="1" x14ac:dyDescent="0.25">
      <c r="B665" s="103"/>
      <c r="C665" s="123"/>
      <c r="D665" s="103"/>
      <c r="E665" s="103"/>
      <c r="F665" s="103"/>
      <c r="H665" s="123"/>
      <c r="I665" s="103"/>
      <c r="J665" s="103"/>
      <c r="K665" s="103"/>
    </row>
    <row r="666" spans="2:11" ht="12" customHeight="1" x14ac:dyDescent="0.25">
      <c r="B666" s="103"/>
      <c r="C666" s="123"/>
      <c r="D666" s="103"/>
      <c r="E666" s="103"/>
      <c r="F666" s="103"/>
      <c r="H666" s="123"/>
      <c r="I666" s="103"/>
      <c r="J666" s="103"/>
      <c r="K666" s="103"/>
    </row>
    <row r="667" spans="2:11" ht="12" customHeight="1" x14ac:dyDescent="0.25">
      <c r="B667" s="103"/>
      <c r="C667" s="123"/>
      <c r="D667" s="103"/>
      <c r="E667" s="103"/>
      <c r="F667" s="103"/>
      <c r="H667" s="123"/>
      <c r="I667" s="103"/>
      <c r="J667" s="103"/>
      <c r="K667" s="103"/>
    </row>
    <row r="668" spans="2:11" ht="12" customHeight="1" x14ac:dyDescent="0.25">
      <c r="B668" s="103"/>
      <c r="C668" s="123"/>
      <c r="D668" s="103"/>
      <c r="E668" s="103"/>
      <c r="F668" s="103"/>
      <c r="H668" s="123"/>
      <c r="I668" s="103"/>
      <c r="J668" s="103"/>
      <c r="K668" s="103"/>
    </row>
    <row r="669" spans="2:11" ht="12" customHeight="1" x14ac:dyDescent="0.25">
      <c r="B669" s="103"/>
      <c r="C669" s="123"/>
      <c r="D669" s="103"/>
      <c r="E669" s="103"/>
      <c r="F669" s="103"/>
      <c r="H669" s="123"/>
      <c r="I669" s="103"/>
      <c r="J669" s="103"/>
      <c r="K669" s="103"/>
    </row>
    <row r="670" spans="2:11" ht="12" customHeight="1" x14ac:dyDescent="0.25">
      <c r="B670" s="103"/>
      <c r="C670" s="123"/>
      <c r="D670" s="103"/>
      <c r="E670" s="103"/>
      <c r="F670" s="103"/>
      <c r="H670" s="123"/>
      <c r="I670" s="103"/>
      <c r="J670" s="103"/>
      <c r="K670" s="103"/>
    </row>
    <row r="671" spans="2:11" ht="12" customHeight="1" x14ac:dyDescent="0.25">
      <c r="B671" s="103"/>
      <c r="C671" s="123"/>
      <c r="D671" s="103"/>
      <c r="E671" s="103"/>
      <c r="F671" s="103"/>
      <c r="H671" s="123"/>
      <c r="I671" s="103"/>
      <c r="J671" s="103"/>
      <c r="K671" s="103"/>
    </row>
    <row r="672" spans="2:11" ht="12" customHeight="1" x14ac:dyDescent="0.25">
      <c r="B672" s="103"/>
      <c r="C672" s="123"/>
      <c r="D672" s="103"/>
      <c r="E672" s="103"/>
      <c r="F672" s="103"/>
      <c r="H672" s="123"/>
      <c r="I672" s="103"/>
      <c r="J672" s="103"/>
      <c r="K672" s="103"/>
    </row>
    <row r="673" spans="2:11" ht="12" customHeight="1" x14ac:dyDescent="0.25">
      <c r="B673" s="103"/>
      <c r="C673" s="123"/>
      <c r="D673" s="103"/>
      <c r="E673" s="103"/>
      <c r="F673" s="103"/>
      <c r="H673" s="123"/>
      <c r="I673" s="103"/>
      <c r="J673" s="103"/>
      <c r="K673" s="103"/>
    </row>
    <row r="674" spans="2:11" ht="12" customHeight="1" x14ac:dyDescent="0.25">
      <c r="B674" s="103"/>
      <c r="C674" s="123"/>
      <c r="D674" s="103"/>
      <c r="E674" s="103"/>
      <c r="F674" s="103"/>
      <c r="H674" s="123"/>
      <c r="I674" s="103"/>
      <c r="J674" s="103"/>
      <c r="K674" s="103"/>
    </row>
    <row r="675" spans="2:11" ht="12" customHeight="1" x14ac:dyDescent="0.25">
      <c r="B675" s="103"/>
      <c r="C675" s="123"/>
      <c r="D675" s="103"/>
      <c r="E675" s="103"/>
      <c r="F675" s="103"/>
      <c r="H675" s="123"/>
      <c r="I675" s="103"/>
      <c r="J675" s="103"/>
      <c r="K675" s="103"/>
    </row>
    <row r="676" spans="2:11" ht="12" customHeight="1" x14ac:dyDescent="0.25">
      <c r="B676" s="103"/>
      <c r="C676" s="123"/>
      <c r="D676" s="103"/>
      <c r="E676" s="103"/>
      <c r="F676" s="103"/>
      <c r="H676" s="123"/>
      <c r="I676" s="103"/>
      <c r="J676" s="103"/>
      <c r="K676" s="103"/>
    </row>
    <row r="677" spans="2:11" ht="12" customHeight="1" x14ac:dyDescent="0.25">
      <c r="B677" s="103"/>
      <c r="C677" s="123"/>
      <c r="D677" s="103"/>
      <c r="E677" s="103"/>
      <c r="F677" s="103"/>
      <c r="H677" s="123"/>
      <c r="I677" s="103"/>
      <c r="J677" s="103"/>
      <c r="K677" s="103"/>
    </row>
    <row r="678" spans="2:11" ht="12" customHeight="1" x14ac:dyDescent="0.25">
      <c r="B678" s="103"/>
      <c r="C678" s="123"/>
      <c r="D678" s="103"/>
      <c r="E678" s="103"/>
      <c r="F678" s="103"/>
      <c r="H678" s="123"/>
      <c r="I678" s="103"/>
      <c r="J678" s="103"/>
      <c r="K678" s="103"/>
    </row>
    <row r="679" spans="2:11" ht="12" customHeight="1" x14ac:dyDescent="0.25">
      <c r="B679" s="103"/>
      <c r="C679" s="123"/>
      <c r="D679" s="103"/>
      <c r="E679" s="103"/>
      <c r="F679" s="103"/>
      <c r="H679" s="123"/>
      <c r="I679" s="103"/>
      <c r="J679" s="103"/>
      <c r="K679" s="103"/>
    </row>
    <row r="680" spans="2:11" ht="12" customHeight="1" x14ac:dyDescent="0.25">
      <c r="B680" s="103"/>
      <c r="C680" s="123"/>
      <c r="D680" s="103"/>
      <c r="E680" s="103"/>
      <c r="F680" s="103"/>
      <c r="H680" s="123"/>
      <c r="I680" s="103"/>
      <c r="J680" s="103"/>
      <c r="K680" s="103"/>
    </row>
    <row r="681" spans="2:11" ht="12" customHeight="1" x14ac:dyDescent="0.25">
      <c r="B681" s="103"/>
      <c r="C681" s="123"/>
      <c r="D681" s="103"/>
      <c r="E681" s="103"/>
      <c r="F681" s="103"/>
      <c r="H681" s="123"/>
      <c r="I681" s="103"/>
      <c r="J681" s="103"/>
      <c r="K681" s="103"/>
    </row>
    <row r="682" spans="2:11" ht="12" customHeight="1" x14ac:dyDescent="0.25">
      <c r="B682" s="103"/>
      <c r="C682" s="123"/>
      <c r="D682" s="103"/>
      <c r="E682" s="103"/>
      <c r="F682" s="103"/>
      <c r="H682" s="123"/>
      <c r="I682" s="103"/>
      <c r="J682" s="103"/>
      <c r="K682" s="103"/>
    </row>
    <row r="683" spans="2:11" ht="12" customHeight="1" x14ac:dyDescent="0.25">
      <c r="B683" s="103"/>
      <c r="C683" s="123"/>
      <c r="D683" s="103"/>
      <c r="E683" s="103"/>
      <c r="F683" s="103"/>
      <c r="H683" s="123"/>
      <c r="I683" s="103"/>
      <c r="J683" s="103"/>
      <c r="K683" s="103"/>
    </row>
    <row r="684" spans="2:11" ht="12" customHeight="1" x14ac:dyDescent="0.25">
      <c r="B684" s="103"/>
      <c r="C684" s="123"/>
      <c r="D684" s="103"/>
      <c r="E684" s="103"/>
      <c r="F684" s="103"/>
      <c r="H684" s="123"/>
      <c r="I684" s="103"/>
      <c r="J684" s="103"/>
      <c r="K684" s="103"/>
    </row>
    <row r="685" spans="2:11" ht="12" customHeight="1" x14ac:dyDescent="0.25">
      <c r="B685" s="103"/>
      <c r="C685" s="123"/>
      <c r="D685" s="103"/>
      <c r="E685" s="103"/>
      <c r="F685" s="103"/>
      <c r="H685" s="123"/>
      <c r="I685" s="103"/>
      <c r="J685" s="103"/>
      <c r="K685" s="103"/>
    </row>
    <row r="686" spans="2:11" ht="12" customHeight="1" x14ac:dyDescent="0.25">
      <c r="B686" s="103"/>
      <c r="C686" s="123"/>
      <c r="D686" s="103"/>
      <c r="E686" s="103"/>
      <c r="F686" s="103"/>
      <c r="H686" s="123"/>
      <c r="I686" s="103"/>
      <c r="J686" s="103"/>
      <c r="K686" s="103"/>
    </row>
    <row r="687" spans="2:11" ht="12" customHeight="1" x14ac:dyDescent="0.25">
      <c r="B687" s="103"/>
      <c r="C687" s="123"/>
      <c r="D687" s="103"/>
      <c r="E687" s="103"/>
      <c r="F687" s="103"/>
      <c r="H687" s="123"/>
      <c r="I687" s="103"/>
      <c r="J687" s="103"/>
      <c r="K687" s="103"/>
    </row>
    <row r="688" spans="2:11" ht="12" customHeight="1" x14ac:dyDescent="0.25">
      <c r="B688" s="103"/>
      <c r="C688" s="123"/>
      <c r="D688" s="103"/>
      <c r="E688" s="103"/>
      <c r="F688" s="103"/>
      <c r="H688" s="123"/>
      <c r="I688" s="103"/>
      <c r="J688" s="103"/>
      <c r="K688" s="103"/>
    </row>
    <row r="689" spans="2:11" ht="12" customHeight="1" x14ac:dyDescent="0.25">
      <c r="B689" s="103"/>
      <c r="C689" s="123"/>
      <c r="D689" s="103"/>
      <c r="E689" s="103"/>
      <c r="F689" s="103"/>
      <c r="H689" s="123"/>
      <c r="I689" s="103"/>
      <c r="J689" s="103"/>
      <c r="K689" s="103"/>
    </row>
    <row r="690" spans="2:11" ht="12" customHeight="1" x14ac:dyDescent="0.25">
      <c r="B690" s="103"/>
      <c r="C690" s="123"/>
      <c r="D690" s="103"/>
      <c r="E690" s="103"/>
      <c r="F690" s="103"/>
      <c r="H690" s="123"/>
      <c r="I690" s="103"/>
      <c r="J690" s="103"/>
      <c r="K690" s="103"/>
    </row>
    <row r="691" spans="2:11" ht="12" customHeight="1" x14ac:dyDescent="0.25">
      <c r="B691" s="103"/>
      <c r="C691" s="123"/>
      <c r="D691" s="103"/>
      <c r="E691" s="103"/>
      <c r="F691" s="103"/>
      <c r="H691" s="123"/>
      <c r="I691" s="103"/>
      <c r="J691" s="103"/>
      <c r="K691" s="103"/>
    </row>
    <row r="692" spans="2:11" ht="12" customHeight="1" x14ac:dyDescent="0.25">
      <c r="B692" s="103"/>
      <c r="C692" s="123"/>
      <c r="D692" s="103"/>
      <c r="E692" s="103"/>
      <c r="F692" s="103"/>
      <c r="H692" s="123"/>
      <c r="I692" s="103"/>
      <c r="J692" s="103"/>
      <c r="K692" s="103"/>
    </row>
    <row r="693" spans="2:11" ht="12" customHeight="1" x14ac:dyDescent="0.25">
      <c r="B693" s="103"/>
      <c r="C693" s="123"/>
      <c r="D693" s="103"/>
      <c r="E693" s="103"/>
      <c r="F693" s="103"/>
      <c r="H693" s="123"/>
      <c r="I693" s="103"/>
      <c r="J693" s="103"/>
      <c r="K693" s="103"/>
    </row>
    <row r="694" spans="2:11" ht="12" customHeight="1" x14ac:dyDescent="0.25">
      <c r="B694" s="103"/>
      <c r="C694" s="123"/>
      <c r="D694" s="103"/>
      <c r="E694" s="103"/>
      <c r="F694" s="103"/>
      <c r="H694" s="123"/>
      <c r="I694" s="103"/>
      <c r="J694" s="103"/>
      <c r="K694" s="103"/>
    </row>
    <row r="695" spans="2:11" ht="12" customHeight="1" x14ac:dyDescent="0.25">
      <c r="B695" s="103"/>
      <c r="C695" s="123"/>
      <c r="D695" s="103"/>
      <c r="E695" s="103"/>
      <c r="F695" s="103"/>
      <c r="H695" s="123"/>
      <c r="I695" s="103"/>
      <c r="J695" s="103"/>
      <c r="K695" s="103"/>
    </row>
    <row r="696" spans="2:11" ht="12" customHeight="1" x14ac:dyDescent="0.25">
      <c r="B696" s="103"/>
      <c r="C696" s="123"/>
      <c r="D696" s="103"/>
      <c r="E696" s="103"/>
      <c r="F696" s="103"/>
      <c r="H696" s="123"/>
      <c r="I696" s="103"/>
      <c r="J696" s="103"/>
      <c r="K696" s="103"/>
    </row>
    <row r="697" spans="2:11" ht="12" customHeight="1" x14ac:dyDescent="0.25">
      <c r="B697" s="103"/>
      <c r="C697" s="123"/>
      <c r="D697" s="103"/>
      <c r="E697" s="103"/>
      <c r="F697" s="103"/>
      <c r="H697" s="123"/>
      <c r="I697" s="103"/>
      <c r="J697" s="103"/>
      <c r="K697" s="103"/>
    </row>
    <row r="698" spans="2:11" ht="12" customHeight="1" x14ac:dyDescent="0.25">
      <c r="B698" s="103"/>
      <c r="C698" s="123"/>
      <c r="D698" s="103"/>
      <c r="E698" s="103"/>
      <c r="F698" s="103"/>
      <c r="H698" s="123"/>
      <c r="I698" s="103"/>
      <c r="J698" s="103"/>
      <c r="K698" s="103"/>
    </row>
    <row r="699" spans="2:11" ht="12" customHeight="1" x14ac:dyDescent="0.25">
      <c r="B699" s="103"/>
      <c r="C699" s="123"/>
      <c r="D699" s="103"/>
      <c r="E699" s="103"/>
      <c r="F699" s="103"/>
      <c r="H699" s="123"/>
      <c r="I699" s="103"/>
      <c r="J699" s="103"/>
      <c r="K699" s="103"/>
    </row>
    <row r="700" spans="2:11" ht="12" customHeight="1" x14ac:dyDescent="0.25">
      <c r="B700" s="103"/>
      <c r="C700" s="123"/>
      <c r="D700" s="103"/>
      <c r="E700" s="103"/>
      <c r="F700" s="103"/>
      <c r="H700" s="123"/>
      <c r="I700" s="103"/>
      <c r="J700" s="103"/>
      <c r="K700" s="103"/>
    </row>
    <row r="701" spans="2:11" ht="12" customHeight="1" x14ac:dyDescent="0.25">
      <c r="B701" s="103"/>
      <c r="C701" s="123"/>
      <c r="D701" s="103"/>
      <c r="E701" s="103"/>
      <c r="F701" s="103"/>
      <c r="H701" s="123"/>
      <c r="I701" s="103"/>
      <c r="J701" s="103"/>
      <c r="K701" s="103"/>
    </row>
    <row r="702" spans="2:11" ht="12" customHeight="1" x14ac:dyDescent="0.25">
      <c r="B702" s="103"/>
      <c r="C702" s="123"/>
      <c r="D702" s="103"/>
      <c r="E702" s="103"/>
      <c r="F702" s="103"/>
      <c r="H702" s="123"/>
      <c r="I702" s="103"/>
      <c r="J702" s="103"/>
      <c r="K702" s="103"/>
    </row>
    <row r="703" spans="2:11" ht="12" customHeight="1" x14ac:dyDescent="0.25">
      <c r="B703" s="103"/>
      <c r="C703" s="123"/>
      <c r="D703" s="103"/>
      <c r="E703" s="103"/>
      <c r="F703" s="103"/>
      <c r="H703" s="123"/>
      <c r="I703" s="103"/>
      <c r="J703" s="103"/>
      <c r="K703" s="103"/>
    </row>
    <row r="704" spans="2:11" ht="12" customHeight="1" x14ac:dyDescent="0.25">
      <c r="B704" s="103"/>
      <c r="C704" s="123"/>
      <c r="D704" s="103"/>
      <c r="E704" s="103"/>
      <c r="F704" s="103"/>
      <c r="H704" s="123"/>
      <c r="I704" s="103"/>
      <c r="J704" s="103"/>
      <c r="K704" s="103"/>
    </row>
    <row r="705" spans="2:11" ht="12" customHeight="1" x14ac:dyDescent="0.25">
      <c r="B705" s="103"/>
      <c r="C705" s="123"/>
      <c r="D705" s="103"/>
      <c r="E705" s="103"/>
      <c r="F705" s="103"/>
      <c r="H705" s="123"/>
      <c r="I705" s="103"/>
      <c r="J705" s="103"/>
      <c r="K705" s="103"/>
    </row>
    <row r="706" spans="2:11" ht="12" customHeight="1" x14ac:dyDescent="0.25">
      <c r="B706" s="103"/>
      <c r="C706" s="123"/>
      <c r="D706" s="103"/>
      <c r="E706" s="103"/>
      <c r="F706" s="103"/>
      <c r="H706" s="123"/>
      <c r="I706" s="103"/>
      <c r="J706" s="103"/>
      <c r="K706" s="103"/>
    </row>
    <row r="707" spans="2:11" ht="12" customHeight="1" x14ac:dyDescent="0.25">
      <c r="B707" s="103"/>
      <c r="C707" s="123"/>
      <c r="D707" s="103"/>
      <c r="E707" s="103"/>
      <c r="F707" s="103"/>
      <c r="H707" s="123"/>
      <c r="I707" s="103"/>
      <c r="J707" s="103"/>
      <c r="K707" s="103"/>
    </row>
    <row r="708" spans="2:11" ht="12" customHeight="1" x14ac:dyDescent="0.25">
      <c r="B708" s="103"/>
      <c r="C708" s="123"/>
      <c r="D708" s="103"/>
      <c r="E708" s="103"/>
      <c r="F708" s="103"/>
      <c r="H708" s="123"/>
      <c r="I708" s="103"/>
      <c r="J708" s="103"/>
      <c r="K708" s="103"/>
    </row>
    <row r="709" spans="2:11" ht="12" customHeight="1" x14ac:dyDescent="0.25">
      <c r="B709" s="103"/>
      <c r="C709" s="123"/>
      <c r="D709" s="103"/>
      <c r="E709" s="103"/>
      <c r="F709" s="103"/>
      <c r="H709" s="123"/>
      <c r="I709" s="103"/>
      <c r="J709" s="103"/>
      <c r="K709" s="103"/>
    </row>
    <row r="710" spans="2:11" ht="12" customHeight="1" x14ac:dyDescent="0.25">
      <c r="B710" s="103"/>
      <c r="C710" s="123"/>
      <c r="D710" s="103"/>
      <c r="E710" s="103"/>
      <c r="F710" s="103"/>
      <c r="H710" s="123"/>
      <c r="I710" s="103"/>
      <c r="J710" s="103"/>
      <c r="K710" s="103"/>
    </row>
    <row r="711" spans="2:11" ht="12" customHeight="1" x14ac:dyDescent="0.25">
      <c r="B711" s="103"/>
      <c r="C711" s="123"/>
      <c r="D711" s="103"/>
      <c r="E711" s="103"/>
      <c r="F711" s="103"/>
      <c r="H711" s="123"/>
      <c r="I711" s="103"/>
      <c r="J711" s="103"/>
      <c r="K711" s="103"/>
    </row>
    <row r="712" spans="2:11" ht="12" customHeight="1" x14ac:dyDescent="0.25">
      <c r="B712" s="103"/>
      <c r="C712" s="123"/>
      <c r="D712" s="103"/>
      <c r="E712" s="103"/>
      <c r="F712" s="103"/>
      <c r="H712" s="123"/>
      <c r="I712" s="103"/>
      <c r="J712" s="103"/>
      <c r="K712" s="103"/>
    </row>
    <row r="713" spans="2:11" ht="12" customHeight="1" x14ac:dyDescent="0.25">
      <c r="B713" s="103"/>
      <c r="C713" s="123"/>
      <c r="D713" s="103"/>
      <c r="E713" s="103"/>
      <c r="F713" s="103"/>
      <c r="H713" s="123"/>
      <c r="I713" s="103"/>
      <c r="J713" s="103"/>
      <c r="K713" s="103"/>
    </row>
    <row r="714" spans="2:11" ht="12" customHeight="1" x14ac:dyDescent="0.25">
      <c r="B714" s="103"/>
      <c r="C714" s="123"/>
      <c r="D714" s="103"/>
      <c r="E714" s="103"/>
      <c r="F714" s="103"/>
      <c r="H714" s="123"/>
      <c r="I714" s="103"/>
      <c r="J714" s="103"/>
      <c r="K714" s="103"/>
    </row>
    <row r="715" spans="2:11" ht="12" customHeight="1" x14ac:dyDescent="0.25">
      <c r="B715" s="103"/>
      <c r="C715" s="123"/>
      <c r="D715" s="103"/>
      <c r="E715" s="103"/>
      <c r="F715" s="103"/>
      <c r="H715" s="123"/>
      <c r="I715" s="103"/>
      <c r="J715" s="103"/>
      <c r="K715" s="103"/>
    </row>
    <row r="716" spans="2:11" ht="12" customHeight="1" x14ac:dyDescent="0.25">
      <c r="B716" s="103"/>
      <c r="C716" s="123"/>
      <c r="D716" s="103"/>
      <c r="E716" s="103"/>
      <c r="F716" s="103"/>
      <c r="H716" s="123"/>
      <c r="I716" s="103"/>
      <c r="J716" s="103"/>
      <c r="K716" s="103"/>
    </row>
    <row r="717" spans="2:11" ht="12" customHeight="1" x14ac:dyDescent="0.25">
      <c r="B717" s="103"/>
      <c r="C717" s="123"/>
      <c r="D717" s="103"/>
      <c r="E717" s="103"/>
      <c r="F717" s="103"/>
      <c r="H717" s="123"/>
      <c r="I717" s="103"/>
      <c r="J717" s="103"/>
      <c r="K717" s="103"/>
    </row>
    <row r="718" spans="2:11" ht="12" customHeight="1" x14ac:dyDescent="0.25">
      <c r="B718" s="103"/>
      <c r="C718" s="123"/>
      <c r="D718" s="103"/>
      <c r="E718" s="103"/>
      <c r="F718" s="103"/>
      <c r="H718" s="123"/>
      <c r="I718" s="103"/>
      <c r="J718" s="103"/>
      <c r="K718" s="103"/>
    </row>
    <row r="719" spans="2:11" ht="12" customHeight="1" x14ac:dyDescent="0.25">
      <c r="B719" s="103"/>
      <c r="C719" s="123"/>
      <c r="D719" s="103"/>
      <c r="E719" s="103"/>
      <c r="F719" s="103"/>
      <c r="H719" s="123"/>
      <c r="I719" s="103"/>
      <c r="J719" s="103"/>
      <c r="K719" s="103"/>
    </row>
    <row r="720" spans="2:11" ht="12" customHeight="1" x14ac:dyDescent="0.25">
      <c r="B720" s="103"/>
      <c r="C720" s="123"/>
      <c r="D720" s="103"/>
      <c r="E720" s="103"/>
      <c r="F720" s="103"/>
      <c r="H720" s="123"/>
      <c r="I720" s="103"/>
      <c r="J720" s="103"/>
      <c r="K720" s="103"/>
    </row>
    <row r="721" spans="2:11" ht="12" customHeight="1" x14ac:dyDescent="0.25">
      <c r="B721" s="103"/>
      <c r="C721" s="123"/>
      <c r="D721" s="103"/>
      <c r="E721" s="103"/>
      <c r="F721" s="103"/>
      <c r="H721" s="123"/>
      <c r="I721" s="103"/>
      <c r="J721" s="103"/>
      <c r="K721" s="103"/>
    </row>
    <row r="722" spans="2:11" ht="12" customHeight="1" x14ac:dyDescent="0.25">
      <c r="B722" s="103"/>
      <c r="C722" s="123"/>
      <c r="D722" s="103"/>
      <c r="E722" s="103"/>
      <c r="F722" s="103"/>
      <c r="H722" s="123"/>
      <c r="I722" s="103"/>
      <c r="J722" s="103"/>
      <c r="K722" s="103"/>
    </row>
    <row r="723" spans="2:11" ht="12" customHeight="1" x14ac:dyDescent="0.25">
      <c r="B723" s="103"/>
      <c r="C723" s="123"/>
      <c r="D723" s="103"/>
      <c r="E723" s="103"/>
      <c r="F723" s="103"/>
      <c r="H723" s="123"/>
      <c r="I723" s="103"/>
      <c r="J723" s="103"/>
      <c r="K723" s="103"/>
    </row>
    <row r="724" spans="2:11" ht="12" customHeight="1" x14ac:dyDescent="0.25">
      <c r="B724" s="103"/>
      <c r="C724" s="123"/>
      <c r="D724" s="103"/>
      <c r="E724" s="103"/>
      <c r="F724" s="103"/>
      <c r="H724" s="123"/>
      <c r="I724" s="103"/>
      <c r="J724" s="103"/>
      <c r="K724" s="103"/>
    </row>
    <row r="725" spans="2:11" ht="12" customHeight="1" x14ac:dyDescent="0.25">
      <c r="B725" s="103"/>
      <c r="C725" s="123"/>
      <c r="D725" s="103"/>
      <c r="E725" s="103"/>
      <c r="F725" s="103"/>
      <c r="H725" s="123"/>
      <c r="I725" s="103"/>
      <c r="J725" s="103"/>
      <c r="K725" s="103"/>
    </row>
    <row r="726" spans="2:11" ht="12" customHeight="1" x14ac:dyDescent="0.25">
      <c r="B726" s="103"/>
      <c r="C726" s="123"/>
      <c r="D726" s="103"/>
      <c r="E726" s="103"/>
      <c r="F726" s="103"/>
      <c r="H726" s="123"/>
      <c r="I726" s="103"/>
      <c r="J726" s="103"/>
      <c r="K726" s="103"/>
    </row>
    <row r="727" spans="2:11" ht="12" customHeight="1" x14ac:dyDescent="0.25">
      <c r="B727" s="103"/>
      <c r="C727" s="123"/>
      <c r="D727" s="103"/>
      <c r="E727" s="103"/>
      <c r="F727" s="103"/>
      <c r="H727" s="123"/>
      <c r="I727" s="103"/>
      <c r="J727" s="103"/>
      <c r="K727" s="103"/>
    </row>
    <row r="728" spans="2:11" ht="12" customHeight="1" x14ac:dyDescent="0.25">
      <c r="B728" s="103"/>
      <c r="C728" s="123"/>
      <c r="D728" s="103"/>
      <c r="E728" s="103"/>
      <c r="F728" s="103"/>
      <c r="H728" s="123"/>
      <c r="I728" s="103"/>
      <c r="J728" s="103"/>
      <c r="K728" s="103"/>
    </row>
    <row r="729" spans="2:11" ht="12" customHeight="1" x14ac:dyDescent="0.25">
      <c r="B729" s="103"/>
      <c r="C729" s="123"/>
      <c r="D729" s="103"/>
      <c r="E729" s="103"/>
      <c r="F729" s="103"/>
      <c r="H729" s="123"/>
      <c r="I729" s="103"/>
      <c r="J729" s="103"/>
      <c r="K729" s="103"/>
    </row>
    <row r="730" spans="2:11" ht="12" customHeight="1" x14ac:dyDescent="0.25">
      <c r="B730" s="103"/>
      <c r="C730" s="123"/>
      <c r="D730" s="103"/>
      <c r="E730" s="103"/>
      <c r="F730" s="103"/>
      <c r="H730" s="123"/>
      <c r="I730" s="103"/>
      <c r="J730" s="103"/>
      <c r="K730" s="103"/>
    </row>
    <row r="731" spans="2:11" ht="12" customHeight="1" x14ac:dyDescent="0.25">
      <c r="B731" s="103"/>
      <c r="C731" s="123"/>
      <c r="D731" s="103"/>
      <c r="E731" s="103"/>
      <c r="F731" s="103"/>
      <c r="H731" s="123"/>
      <c r="I731" s="103"/>
      <c r="J731" s="103"/>
      <c r="K731" s="103"/>
    </row>
    <row r="732" spans="2:11" ht="12" customHeight="1" x14ac:dyDescent="0.25">
      <c r="B732" s="103"/>
      <c r="C732" s="123"/>
      <c r="D732" s="103"/>
      <c r="E732" s="103"/>
      <c r="F732" s="103"/>
      <c r="H732" s="123"/>
      <c r="I732" s="103"/>
      <c r="J732" s="103"/>
      <c r="K732" s="103"/>
    </row>
    <row r="733" spans="2:11" ht="12" customHeight="1" x14ac:dyDescent="0.25">
      <c r="B733" s="103"/>
      <c r="C733" s="123"/>
      <c r="D733" s="103"/>
      <c r="E733" s="103"/>
      <c r="F733" s="103"/>
      <c r="H733" s="123"/>
      <c r="I733" s="103"/>
      <c r="J733" s="103"/>
      <c r="K733" s="103"/>
    </row>
    <row r="734" spans="2:11" ht="12" customHeight="1" x14ac:dyDescent="0.25">
      <c r="B734" s="103"/>
      <c r="C734" s="123"/>
      <c r="D734" s="103"/>
      <c r="E734" s="103"/>
      <c r="F734" s="103"/>
      <c r="H734" s="123"/>
      <c r="I734" s="103"/>
      <c r="J734" s="103"/>
      <c r="K734" s="103"/>
    </row>
    <row r="735" spans="2:11" ht="12" customHeight="1" x14ac:dyDescent="0.25">
      <c r="B735" s="103"/>
      <c r="C735" s="123"/>
      <c r="D735" s="103"/>
      <c r="E735" s="103"/>
      <c r="F735" s="103"/>
      <c r="H735" s="123"/>
      <c r="I735" s="103"/>
      <c r="J735" s="103"/>
      <c r="K735" s="103"/>
    </row>
    <row r="736" spans="2:11" ht="12" customHeight="1" x14ac:dyDescent="0.25">
      <c r="B736" s="103"/>
      <c r="C736" s="123"/>
      <c r="D736" s="103"/>
      <c r="E736" s="103"/>
      <c r="F736" s="103"/>
      <c r="H736" s="123"/>
      <c r="I736" s="103"/>
      <c r="J736" s="103"/>
      <c r="K736" s="103"/>
    </row>
    <row r="737" spans="2:11" ht="12" customHeight="1" x14ac:dyDescent="0.25">
      <c r="B737" s="103"/>
      <c r="C737" s="123"/>
      <c r="D737" s="103"/>
      <c r="E737" s="103"/>
      <c r="F737" s="103"/>
      <c r="H737" s="123"/>
      <c r="I737" s="103"/>
      <c r="J737" s="103"/>
      <c r="K737" s="103"/>
    </row>
    <row r="738" spans="2:11" ht="12" customHeight="1" x14ac:dyDescent="0.25">
      <c r="B738" s="103"/>
      <c r="C738" s="123"/>
      <c r="D738" s="103"/>
      <c r="E738" s="103"/>
      <c r="F738" s="103"/>
      <c r="H738" s="123"/>
      <c r="I738" s="103"/>
      <c r="J738" s="103"/>
      <c r="K738" s="103"/>
    </row>
    <row r="739" spans="2:11" ht="12" customHeight="1" x14ac:dyDescent="0.25">
      <c r="B739" s="103"/>
      <c r="C739" s="123"/>
      <c r="D739" s="103"/>
      <c r="E739" s="103"/>
      <c r="F739" s="103"/>
      <c r="H739" s="123"/>
      <c r="I739" s="103"/>
      <c r="J739" s="103"/>
      <c r="K739" s="103"/>
    </row>
    <row r="740" spans="2:11" ht="12" customHeight="1" x14ac:dyDescent="0.25">
      <c r="B740" s="103"/>
      <c r="C740" s="123"/>
      <c r="D740" s="103"/>
      <c r="E740" s="103"/>
      <c r="F740" s="103"/>
      <c r="H740" s="123"/>
      <c r="I740" s="103"/>
      <c r="J740" s="103"/>
      <c r="K740" s="103"/>
    </row>
    <row r="741" spans="2:11" ht="12" customHeight="1" x14ac:dyDescent="0.25">
      <c r="B741" s="103"/>
      <c r="C741" s="123"/>
      <c r="D741" s="103"/>
      <c r="E741" s="103"/>
      <c r="F741" s="103"/>
      <c r="H741" s="123"/>
      <c r="I741" s="103"/>
      <c r="J741" s="103"/>
      <c r="K741" s="103"/>
    </row>
    <row r="742" spans="2:11" ht="12" customHeight="1" x14ac:dyDescent="0.25">
      <c r="B742" s="103"/>
      <c r="C742" s="123"/>
      <c r="D742" s="103"/>
      <c r="E742" s="103"/>
      <c r="F742" s="103"/>
      <c r="H742" s="123"/>
      <c r="I742" s="103"/>
      <c r="J742" s="103"/>
      <c r="K742" s="103"/>
    </row>
    <row r="743" spans="2:11" ht="12" customHeight="1" x14ac:dyDescent="0.25">
      <c r="B743" s="103"/>
      <c r="C743" s="123"/>
      <c r="D743" s="103"/>
      <c r="E743" s="103"/>
      <c r="F743" s="103"/>
      <c r="H743" s="123"/>
      <c r="I743" s="103"/>
      <c r="J743" s="103"/>
      <c r="K743" s="103"/>
    </row>
    <row r="744" spans="2:11" ht="12" customHeight="1" x14ac:dyDescent="0.25">
      <c r="B744" s="103"/>
      <c r="C744" s="123"/>
      <c r="D744" s="103"/>
      <c r="E744" s="103"/>
      <c r="F744" s="103"/>
      <c r="H744" s="123"/>
      <c r="I744" s="103"/>
      <c r="J744" s="103"/>
      <c r="K744" s="103"/>
    </row>
    <row r="745" spans="2:11" ht="12" customHeight="1" x14ac:dyDescent="0.25">
      <c r="B745" s="103"/>
      <c r="C745" s="123"/>
      <c r="D745" s="103"/>
      <c r="E745" s="103"/>
      <c r="F745" s="103"/>
      <c r="H745" s="123"/>
      <c r="I745" s="103"/>
      <c r="J745" s="103"/>
      <c r="K745" s="103"/>
    </row>
    <row r="746" spans="2:11" ht="12" customHeight="1" x14ac:dyDescent="0.25">
      <c r="B746" s="103"/>
      <c r="C746" s="123"/>
      <c r="D746" s="103"/>
      <c r="E746" s="103"/>
      <c r="F746" s="103"/>
      <c r="H746" s="123"/>
      <c r="I746" s="103"/>
      <c r="J746" s="103"/>
      <c r="K746" s="103"/>
    </row>
    <row r="747" spans="2:11" ht="12" customHeight="1" x14ac:dyDescent="0.25">
      <c r="B747" s="103"/>
      <c r="C747" s="123"/>
      <c r="D747" s="103"/>
      <c r="E747" s="103"/>
      <c r="F747" s="103"/>
      <c r="H747" s="123"/>
      <c r="I747" s="103"/>
      <c r="J747" s="103"/>
      <c r="K747" s="103"/>
    </row>
    <row r="748" spans="2:11" ht="12" customHeight="1" x14ac:dyDescent="0.25">
      <c r="B748" s="103"/>
      <c r="C748" s="123"/>
      <c r="D748" s="103"/>
      <c r="E748" s="103"/>
      <c r="F748" s="103"/>
      <c r="H748" s="123"/>
      <c r="I748" s="103"/>
      <c r="J748" s="103"/>
      <c r="K748" s="103"/>
    </row>
    <row r="749" spans="2:11" ht="12" customHeight="1" x14ac:dyDescent="0.25">
      <c r="B749" s="103"/>
      <c r="C749" s="123"/>
      <c r="D749" s="103"/>
      <c r="E749" s="103"/>
      <c r="F749" s="103"/>
      <c r="H749" s="123"/>
      <c r="I749" s="103"/>
      <c r="J749" s="103"/>
      <c r="K749" s="103"/>
    </row>
    <row r="750" spans="2:11" ht="12" customHeight="1" x14ac:dyDescent="0.25">
      <c r="B750" s="103"/>
      <c r="C750" s="123"/>
      <c r="D750" s="103"/>
      <c r="E750" s="103"/>
      <c r="F750" s="103"/>
      <c r="H750" s="123"/>
      <c r="I750" s="103"/>
      <c r="J750" s="103"/>
      <c r="K750" s="103"/>
    </row>
    <row r="751" spans="2:11" ht="12" customHeight="1" x14ac:dyDescent="0.25">
      <c r="B751" s="103"/>
      <c r="C751" s="123"/>
      <c r="D751" s="103"/>
      <c r="E751" s="103"/>
      <c r="F751" s="103"/>
      <c r="H751" s="123"/>
      <c r="I751" s="103"/>
      <c r="J751" s="103"/>
      <c r="K751" s="103"/>
    </row>
    <row r="752" spans="2:11" ht="12" customHeight="1" x14ac:dyDescent="0.25">
      <c r="B752" s="103"/>
      <c r="C752" s="123"/>
      <c r="D752" s="103"/>
      <c r="E752" s="103"/>
      <c r="F752" s="103"/>
      <c r="H752" s="123"/>
      <c r="I752" s="103"/>
      <c r="J752" s="103"/>
      <c r="K752" s="103"/>
    </row>
    <row r="753" spans="2:11" ht="12" customHeight="1" x14ac:dyDescent="0.25">
      <c r="B753" s="103"/>
      <c r="C753" s="123"/>
      <c r="D753" s="103"/>
      <c r="E753" s="103"/>
      <c r="F753" s="103"/>
      <c r="H753" s="123"/>
      <c r="I753" s="103"/>
      <c r="J753" s="103"/>
      <c r="K753" s="103"/>
    </row>
    <row r="754" spans="2:11" ht="12" customHeight="1" x14ac:dyDescent="0.25">
      <c r="B754" s="103"/>
      <c r="C754" s="123"/>
      <c r="D754" s="103"/>
      <c r="E754" s="103"/>
      <c r="F754" s="103"/>
      <c r="H754" s="123"/>
      <c r="I754" s="103"/>
      <c r="J754" s="103"/>
      <c r="K754" s="103"/>
    </row>
    <row r="755" spans="2:11" ht="12" customHeight="1" x14ac:dyDescent="0.25">
      <c r="B755" s="103"/>
      <c r="C755" s="123"/>
      <c r="D755" s="103"/>
      <c r="E755" s="103"/>
      <c r="F755" s="103"/>
      <c r="H755" s="123"/>
      <c r="I755" s="103"/>
      <c r="J755" s="103"/>
      <c r="K755" s="103"/>
    </row>
    <row r="756" spans="2:11" ht="12" customHeight="1" x14ac:dyDescent="0.25">
      <c r="B756" s="103"/>
      <c r="C756" s="123"/>
      <c r="D756" s="103"/>
      <c r="E756" s="103"/>
      <c r="F756" s="103"/>
      <c r="H756" s="123"/>
      <c r="I756" s="103"/>
      <c r="J756" s="103"/>
      <c r="K756" s="103"/>
    </row>
    <row r="757" spans="2:11" ht="12" customHeight="1" x14ac:dyDescent="0.25">
      <c r="B757" s="103"/>
      <c r="C757" s="123"/>
      <c r="D757" s="103"/>
      <c r="E757" s="103"/>
      <c r="F757" s="103"/>
      <c r="H757" s="123"/>
      <c r="I757" s="103"/>
      <c r="J757" s="103"/>
      <c r="K757" s="103"/>
    </row>
    <row r="758" spans="2:11" ht="12" customHeight="1" x14ac:dyDescent="0.25">
      <c r="B758" s="103"/>
      <c r="C758" s="123"/>
      <c r="D758" s="103"/>
      <c r="E758" s="103"/>
      <c r="F758" s="103"/>
      <c r="H758" s="123"/>
      <c r="I758" s="103"/>
      <c r="J758" s="103"/>
      <c r="K758" s="103"/>
    </row>
    <row r="759" spans="2:11" ht="12" customHeight="1" x14ac:dyDescent="0.25">
      <c r="B759" s="103"/>
      <c r="C759" s="123"/>
      <c r="D759" s="103"/>
      <c r="E759" s="103"/>
      <c r="F759" s="103"/>
      <c r="H759" s="123"/>
      <c r="I759" s="103"/>
      <c r="J759" s="103"/>
      <c r="K759" s="103"/>
    </row>
    <row r="760" spans="2:11" ht="12" customHeight="1" x14ac:dyDescent="0.25">
      <c r="B760" s="103"/>
      <c r="C760" s="123"/>
      <c r="D760" s="103"/>
      <c r="E760" s="103"/>
      <c r="F760" s="103"/>
      <c r="H760" s="123"/>
      <c r="I760" s="103"/>
      <c r="J760" s="103"/>
      <c r="K760" s="103"/>
    </row>
    <row r="761" spans="2:11" ht="12" customHeight="1" x14ac:dyDescent="0.25">
      <c r="B761" s="103"/>
      <c r="C761" s="123"/>
      <c r="D761" s="103"/>
      <c r="E761" s="103"/>
      <c r="F761" s="103"/>
      <c r="H761" s="123"/>
      <c r="I761" s="103"/>
      <c r="J761" s="103"/>
      <c r="K761" s="103"/>
    </row>
    <row r="762" spans="2:11" ht="12" customHeight="1" x14ac:dyDescent="0.25">
      <c r="B762" s="103"/>
      <c r="C762" s="123"/>
      <c r="D762" s="103"/>
      <c r="E762" s="103"/>
      <c r="F762" s="103"/>
      <c r="H762" s="123"/>
      <c r="I762" s="103"/>
      <c r="J762" s="103"/>
      <c r="K762" s="103"/>
    </row>
    <row r="763" spans="2:11" ht="12" customHeight="1" x14ac:dyDescent="0.25">
      <c r="B763" s="103"/>
      <c r="C763" s="123"/>
      <c r="D763" s="103"/>
      <c r="E763" s="103"/>
      <c r="F763" s="103"/>
      <c r="H763" s="123"/>
      <c r="I763" s="103"/>
      <c r="J763" s="103"/>
      <c r="K763" s="103"/>
    </row>
    <row r="764" spans="2:11" ht="12" customHeight="1" x14ac:dyDescent="0.25">
      <c r="B764" s="103"/>
      <c r="C764" s="123"/>
      <c r="D764" s="103"/>
      <c r="E764" s="103"/>
      <c r="F764" s="103"/>
      <c r="H764" s="123"/>
      <c r="I764" s="103"/>
      <c r="J764" s="103"/>
      <c r="K764" s="103"/>
    </row>
    <row r="765" spans="2:11" ht="12" customHeight="1" x14ac:dyDescent="0.25">
      <c r="B765" s="103"/>
      <c r="C765" s="123"/>
      <c r="D765" s="103"/>
      <c r="E765" s="103"/>
      <c r="F765" s="103"/>
      <c r="H765" s="123"/>
      <c r="I765" s="103"/>
      <c r="J765" s="103"/>
      <c r="K765" s="103"/>
    </row>
    <row r="766" spans="2:11" ht="12" customHeight="1" x14ac:dyDescent="0.25">
      <c r="B766" s="103"/>
      <c r="C766" s="123"/>
      <c r="D766" s="103"/>
      <c r="E766" s="103"/>
      <c r="F766" s="103"/>
      <c r="H766" s="123"/>
      <c r="I766" s="103"/>
      <c r="J766" s="103"/>
      <c r="K766" s="103"/>
    </row>
    <row r="767" spans="2:11" ht="12" customHeight="1" x14ac:dyDescent="0.25">
      <c r="B767" s="103"/>
      <c r="C767" s="123"/>
      <c r="D767" s="103"/>
      <c r="E767" s="103"/>
      <c r="F767" s="103"/>
      <c r="H767" s="123"/>
      <c r="I767" s="103"/>
      <c r="J767" s="103"/>
      <c r="K767" s="103"/>
    </row>
    <row r="768" spans="2:11" ht="12" customHeight="1" x14ac:dyDescent="0.25">
      <c r="B768" s="103"/>
      <c r="C768" s="123"/>
      <c r="D768" s="103"/>
      <c r="E768" s="103"/>
      <c r="F768" s="103"/>
      <c r="H768" s="123"/>
      <c r="I768" s="103"/>
      <c r="J768" s="103"/>
      <c r="K768" s="103"/>
    </row>
    <row r="769" spans="2:11" ht="12" customHeight="1" x14ac:dyDescent="0.25">
      <c r="B769" s="103"/>
      <c r="C769" s="123"/>
      <c r="D769" s="103"/>
      <c r="E769" s="103"/>
      <c r="F769" s="103"/>
      <c r="H769" s="123"/>
      <c r="I769" s="103"/>
      <c r="J769" s="103"/>
      <c r="K769" s="103"/>
    </row>
    <row r="770" spans="2:11" ht="12" customHeight="1" x14ac:dyDescent="0.25">
      <c r="B770" s="103"/>
      <c r="C770" s="123"/>
      <c r="D770" s="103"/>
      <c r="E770" s="103"/>
      <c r="F770" s="103"/>
      <c r="H770" s="123"/>
      <c r="I770" s="103"/>
      <c r="J770" s="103"/>
      <c r="K770" s="103"/>
    </row>
    <row r="771" spans="2:11" ht="12" customHeight="1" x14ac:dyDescent="0.25">
      <c r="B771" s="103"/>
      <c r="C771" s="123"/>
      <c r="D771" s="103"/>
      <c r="E771" s="103"/>
      <c r="F771" s="103"/>
      <c r="H771" s="123"/>
      <c r="I771" s="103"/>
      <c r="J771" s="103"/>
      <c r="K771" s="103"/>
    </row>
    <row r="772" spans="2:11" ht="12" customHeight="1" x14ac:dyDescent="0.25">
      <c r="B772" s="103"/>
      <c r="C772" s="123"/>
      <c r="D772" s="103"/>
      <c r="E772" s="103"/>
      <c r="F772" s="103"/>
      <c r="H772" s="123"/>
      <c r="I772" s="103"/>
      <c r="J772" s="103"/>
      <c r="K772" s="103"/>
    </row>
    <row r="773" spans="2:11" ht="12" customHeight="1" x14ac:dyDescent="0.25">
      <c r="B773" s="103"/>
      <c r="C773" s="123"/>
      <c r="D773" s="103"/>
      <c r="E773" s="103"/>
      <c r="F773" s="103"/>
      <c r="H773" s="123"/>
      <c r="I773" s="103"/>
      <c r="J773" s="103"/>
      <c r="K773" s="103"/>
    </row>
    <row r="774" spans="2:11" ht="12" customHeight="1" x14ac:dyDescent="0.25">
      <c r="B774" s="103"/>
      <c r="C774" s="123"/>
      <c r="D774" s="103"/>
      <c r="E774" s="103"/>
      <c r="F774" s="103"/>
      <c r="H774" s="123"/>
      <c r="I774" s="103"/>
      <c r="J774" s="103"/>
      <c r="K774" s="103"/>
    </row>
    <row r="775" spans="2:11" ht="12" customHeight="1" x14ac:dyDescent="0.25">
      <c r="B775" s="103"/>
      <c r="C775" s="123"/>
      <c r="D775" s="103"/>
      <c r="E775" s="103"/>
      <c r="F775" s="103"/>
      <c r="H775" s="123"/>
      <c r="I775" s="103"/>
      <c r="J775" s="103"/>
      <c r="K775" s="103"/>
    </row>
    <row r="776" spans="2:11" ht="12" customHeight="1" x14ac:dyDescent="0.25">
      <c r="B776" s="103"/>
      <c r="C776" s="123"/>
      <c r="D776" s="103"/>
      <c r="E776" s="103"/>
      <c r="F776" s="103"/>
      <c r="H776" s="123"/>
      <c r="I776" s="103"/>
      <c r="J776" s="103"/>
      <c r="K776" s="103"/>
    </row>
    <row r="777" spans="2:11" ht="12" customHeight="1" x14ac:dyDescent="0.25">
      <c r="B777" s="103"/>
      <c r="C777" s="123"/>
      <c r="D777" s="103"/>
      <c r="E777" s="103"/>
      <c r="F777" s="103"/>
      <c r="H777" s="123"/>
      <c r="I777" s="103"/>
      <c r="J777" s="103"/>
      <c r="K777" s="103"/>
    </row>
    <row r="778" spans="2:11" ht="12" customHeight="1" x14ac:dyDescent="0.25">
      <c r="B778" s="103"/>
      <c r="C778" s="123"/>
      <c r="D778" s="103"/>
      <c r="E778" s="103"/>
      <c r="F778" s="103"/>
      <c r="H778" s="123"/>
      <c r="I778" s="103"/>
      <c r="J778" s="103"/>
      <c r="K778" s="103"/>
    </row>
    <row r="779" spans="2:11" ht="12" customHeight="1" x14ac:dyDescent="0.25">
      <c r="B779" s="103"/>
      <c r="C779" s="123"/>
      <c r="D779" s="103"/>
      <c r="E779" s="103"/>
      <c r="F779" s="103"/>
      <c r="H779" s="123"/>
      <c r="I779" s="103"/>
      <c r="J779" s="103"/>
      <c r="K779" s="103"/>
    </row>
    <row r="780" spans="2:11" ht="12" customHeight="1" x14ac:dyDescent="0.25">
      <c r="B780" s="103"/>
      <c r="C780" s="123"/>
      <c r="D780" s="103"/>
      <c r="E780" s="103"/>
      <c r="F780" s="103"/>
      <c r="H780" s="123"/>
      <c r="I780" s="103"/>
      <c r="J780" s="103"/>
      <c r="K780" s="103"/>
    </row>
    <row r="781" spans="2:11" ht="12" customHeight="1" x14ac:dyDescent="0.25">
      <c r="B781" s="103"/>
      <c r="C781" s="123"/>
      <c r="D781" s="103"/>
      <c r="E781" s="103"/>
      <c r="F781" s="103"/>
      <c r="H781" s="123"/>
      <c r="I781" s="103"/>
      <c r="J781" s="103"/>
      <c r="K781" s="103"/>
    </row>
    <row r="782" spans="2:11" ht="12" customHeight="1" x14ac:dyDescent="0.25">
      <c r="B782" s="103"/>
      <c r="C782" s="123"/>
      <c r="D782" s="103"/>
      <c r="E782" s="103"/>
      <c r="F782" s="103"/>
      <c r="H782" s="123"/>
      <c r="I782" s="103"/>
      <c r="J782" s="103"/>
      <c r="K782" s="103"/>
    </row>
    <row r="783" spans="2:11" ht="12" customHeight="1" x14ac:dyDescent="0.25">
      <c r="B783" s="103"/>
      <c r="C783" s="123"/>
      <c r="D783" s="103"/>
      <c r="E783" s="103"/>
      <c r="F783" s="103"/>
      <c r="H783" s="123"/>
      <c r="I783" s="103"/>
      <c r="J783" s="103"/>
      <c r="K783" s="103"/>
    </row>
    <row r="784" spans="2:11" ht="12" customHeight="1" x14ac:dyDescent="0.25">
      <c r="B784" s="103"/>
      <c r="C784" s="123"/>
      <c r="D784" s="103"/>
      <c r="E784" s="103"/>
      <c r="F784" s="103"/>
      <c r="H784" s="123"/>
      <c r="I784" s="103"/>
      <c r="J784" s="103"/>
      <c r="K784" s="103"/>
    </row>
    <row r="785" spans="2:11" ht="12" customHeight="1" x14ac:dyDescent="0.25">
      <c r="B785" s="103"/>
      <c r="C785" s="123"/>
      <c r="D785" s="103"/>
      <c r="E785" s="103"/>
      <c r="F785" s="103"/>
      <c r="H785" s="123"/>
      <c r="I785" s="103"/>
      <c r="J785" s="103"/>
      <c r="K785" s="103"/>
    </row>
    <row r="786" spans="2:11" ht="12" customHeight="1" x14ac:dyDescent="0.25">
      <c r="B786" s="103"/>
      <c r="C786" s="123"/>
      <c r="D786" s="103"/>
      <c r="E786" s="103"/>
      <c r="F786" s="103"/>
      <c r="H786" s="123"/>
      <c r="I786" s="103"/>
      <c r="J786" s="103"/>
      <c r="K786" s="103"/>
    </row>
    <row r="787" spans="2:11" ht="12" customHeight="1" x14ac:dyDescent="0.25">
      <c r="B787" s="103"/>
      <c r="C787" s="123"/>
      <c r="D787" s="103"/>
      <c r="E787" s="103"/>
      <c r="F787" s="103"/>
      <c r="H787" s="123"/>
      <c r="I787" s="103"/>
      <c r="J787" s="103"/>
      <c r="K787" s="103"/>
    </row>
    <row r="788" spans="2:11" ht="12" customHeight="1" x14ac:dyDescent="0.25">
      <c r="B788" s="103"/>
      <c r="C788" s="123"/>
      <c r="D788" s="103"/>
      <c r="E788" s="103"/>
      <c r="F788" s="103"/>
      <c r="H788" s="123"/>
      <c r="I788" s="103"/>
      <c r="J788" s="103"/>
      <c r="K788" s="103"/>
    </row>
    <row r="789" spans="2:11" ht="12" customHeight="1" x14ac:dyDescent="0.25">
      <c r="B789" s="103"/>
      <c r="C789" s="123"/>
      <c r="D789" s="103"/>
      <c r="E789" s="103"/>
      <c r="F789" s="103"/>
      <c r="H789" s="123"/>
      <c r="I789" s="103"/>
      <c r="J789" s="103"/>
      <c r="K789" s="103"/>
    </row>
    <row r="790" spans="2:11" ht="12" customHeight="1" x14ac:dyDescent="0.25">
      <c r="B790" s="103"/>
      <c r="C790" s="123"/>
      <c r="D790" s="103"/>
      <c r="E790" s="103"/>
      <c r="F790" s="103"/>
      <c r="H790" s="123"/>
      <c r="I790" s="103"/>
      <c r="J790" s="103"/>
      <c r="K790" s="103"/>
    </row>
    <row r="791" spans="2:11" ht="12" customHeight="1" x14ac:dyDescent="0.25">
      <c r="B791" s="103"/>
      <c r="C791" s="123"/>
      <c r="D791" s="103"/>
      <c r="E791" s="103"/>
      <c r="F791" s="103"/>
      <c r="H791" s="123"/>
      <c r="I791" s="103"/>
      <c r="J791" s="103"/>
      <c r="K791" s="103"/>
    </row>
    <row r="792" spans="2:11" ht="12" customHeight="1" x14ac:dyDescent="0.25">
      <c r="B792" s="103"/>
      <c r="C792" s="123"/>
      <c r="D792" s="103"/>
      <c r="E792" s="103"/>
      <c r="F792" s="103"/>
      <c r="H792" s="123"/>
      <c r="I792" s="103"/>
      <c r="J792" s="103"/>
      <c r="K792" s="103"/>
    </row>
    <row r="793" spans="2:11" ht="12" customHeight="1" x14ac:dyDescent="0.25">
      <c r="B793" s="103"/>
      <c r="C793" s="123"/>
      <c r="D793" s="103"/>
      <c r="E793" s="103"/>
      <c r="F793" s="103"/>
      <c r="H793" s="123"/>
      <c r="I793" s="103"/>
      <c r="J793" s="103"/>
      <c r="K793" s="103"/>
    </row>
    <row r="794" spans="2:11" ht="12" customHeight="1" x14ac:dyDescent="0.25">
      <c r="B794" s="103"/>
      <c r="C794" s="123"/>
      <c r="D794" s="103"/>
      <c r="E794" s="103"/>
      <c r="F794" s="103"/>
      <c r="H794" s="123"/>
      <c r="I794" s="103"/>
      <c r="J794" s="103"/>
      <c r="K794" s="103"/>
    </row>
    <row r="795" spans="2:11" ht="12" customHeight="1" x14ac:dyDescent="0.25">
      <c r="B795" s="103"/>
      <c r="C795" s="123"/>
      <c r="D795" s="103"/>
      <c r="E795" s="103"/>
      <c r="F795" s="103"/>
      <c r="H795" s="123"/>
      <c r="I795" s="103"/>
      <c r="J795" s="103"/>
      <c r="K795" s="103"/>
    </row>
    <row r="796" spans="2:11" ht="12" customHeight="1" x14ac:dyDescent="0.25">
      <c r="B796" s="103"/>
      <c r="C796" s="123"/>
      <c r="D796" s="103"/>
      <c r="E796" s="103"/>
      <c r="F796" s="103"/>
      <c r="H796" s="123"/>
      <c r="I796" s="103"/>
      <c r="J796" s="103"/>
      <c r="K796" s="103"/>
    </row>
    <row r="797" spans="2:11" ht="12" customHeight="1" x14ac:dyDescent="0.25">
      <c r="B797" s="103"/>
      <c r="C797" s="123"/>
      <c r="D797" s="103"/>
      <c r="E797" s="103"/>
      <c r="F797" s="103"/>
      <c r="H797" s="123"/>
      <c r="I797" s="103"/>
      <c r="J797" s="103"/>
      <c r="K797" s="103"/>
    </row>
    <row r="798" spans="2:11" ht="12" customHeight="1" x14ac:dyDescent="0.25">
      <c r="B798" s="103"/>
      <c r="C798" s="123"/>
      <c r="D798" s="103"/>
      <c r="E798" s="103"/>
      <c r="F798" s="103"/>
      <c r="H798" s="123"/>
      <c r="I798" s="103"/>
      <c r="J798" s="103"/>
      <c r="K798" s="103"/>
    </row>
    <row r="799" spans="2:11" ht="12" customHeight="1" x14ac:dyDescent="0.25">
      <c r="B799" s="103"/>
      <c r="C799" s="123"/>
      <c r="D799" s="103"/>
      <c r="E799" s="103"/>
      <c r="F799" s="103"/>
      <c r="H799" s="123"/>
      <c r="I799" s="103"/>
      <c r="J799" s="103"/>
      <c r="K799" s="103"/>
    </row>
    <row r="800" spans="2:11" ht="12" customHeight="1" x14ac:dyDescent="0.25">
      <c r="B800" s="103"/>
      <c r="C800" s="123"/>
      <c r="D800" s="103"/>
      <c r="E800" s="103"/>
      <c r="F800" s="103"/>
      <c r="H800" s="123"/>
      <c r="I800" s="103"/>
      <c r="J800" s="103"/>
      <c r="K800" s="103"/>
    </row>
    <row r="801" spans="2:11" ht="12" customHeight="1" x14ac:dyDescent="0.25">
      <c r="B801" s="103"/>
      <c r="C801" s="123"/>
      <c r="D801" s="103"/>
      <c r="E801" s="103"/>
      <c r="F801" s="103"/>
      <c r="H801" s="123"/>
      <c r="I801" s="103"/>
      <c r="J801" s="103"/>
      <c r="K801" s="103"/>
    </row>
    <row r="802" spans="2:11" ht="12" customHeight="1" x14ac:dyDescent="0.25">
      <c r="B802" s="103"/>
      <c r="C802" s="123"/>
      <c r="D802" s="103"/>
      <c r="E802" s="103"/>
      <c r="F802" s="103"/>
      <c r="H802" s="123"/>
      <c r="I802" s="103"/>
      <c r="J802" s="103"/>
      <c r="K802" s="103"/>
    </row>
    <row r="803" spans="2:11" ht="12" customHeight="1" x14ac:dyDescent="0.25">
      <c r="B803" s="103"/>
      <c r="C803" s="123"/>
      <c r="D803" s="103"/>
      <c r="E803" s="103"/>
      <c r="F803" s="103"/>
      <c r="H803" s="123"/>
      <c r="I803" s="103"/>
      <c r="J803" s="103"/>
      <c r="K803" s="103"/>
    </row>
    <row r="804" spans="2:11" ht="12" customHeight="1" x14ac:dyDescent="0.25">
      <c r="B804" s="103"/>
      <c r="C804" s="123"/>
      <c r="D804" s="103"/>
      <c r="E804" s="103"/>
      <c r="F804" s="103"/>
      <c r="H804" s="123"/>
      <c r="I804" s="103"/>
      <c r="J804" s="103"/>
      <c r="K804" s="103"/>
    </row>
    <row r="805" spans="2:11" ht="12" customHeight="1" x14ac:dyDescent="0.25">
      <c r="B805" s="103"/>
      <c r="C805" s="123"/>
      <c r="D805" s="103"/>
      <c r="E805" s="103"/>
      <c r="F805" s="103"/>
      <c r="H805" s="123"/>
      <c r="I805" s="103"/>
      <c r="J805" s="103"/>
      <c r="K805" s="103"/>
    </row>
    <row r="806" spans="2:11" ht="12" customHeight="1" x14ac:dyDescent="0.25">
      <c r="B806" s="103"/>
      <c r="C806" s="123"/>
      <c r="D806" s="103"/>
      <c r="E806" s="103"/>
      <c r="F806" s="103"/>
      <c r="H806" s="123"/>
      <c r="I806" s="103"/>
      <c r="J806" s="103"/>
      <c r="K806" s="103"/>
    </row>
    <row r="807" spans="2:11" ht="12" customHeight="1" x14ac:dyDescent="0.25">
      <c r="B807" s="103"/>
      <c r="C807" s="123"/>
      <c r="D807" s="103"/>
      <c r="E807" s="103"/>
      <c r="F807" s="103"/>
      <c r="H807" s="123"/>
      <c r="I807" s="103"/>
      <c r="J807" s="103"/>
      <c r="K807" s="103"/>
    </row>
    <row r="808" spans="2:11" ht="12" customHeight="1" x14ac:dyDescent="0.25">
      <c r="B808" s="103"/>
      <c r="C808" s="123"/>
      <c r="D808" s="103"/>
      <c r="E808" s="103"/>
      <c r="F808" s="103"/>
      <c r="H808" s="123"/>
      <c r="I808" s="103"/>
      <c r="J808" s="103"/>
      <c r="K808" s="103"/>
    </row>
    <row r="809" spans="2:11" ht="12" customHeight="1" x14ac:dyDescent="0.25">
      <c r="B809" s="103"/>
      <c r="C809" s="123"/>
      <c r="D809" s="103"/>
      <c r="E809" s="103"/>
      <c r="F809" s="103"/>
      <c r="H809" s="123"/>
      <c r="I809" s="103"/>
      <c r="J809" s="103"/>
      <c r="K809" s="103"/>
    </row>
    <row r="810" spans="2:11" ht="12" customHeight="1" x14ac:dyDescent="0.25">
      <c r="B810" s="103"/>
      <c r="C810" s="123"/>
      <c r="D810" s="103"/>
      <c r="E810" s="103"/>
      <c r="F810" s="103"/>
      <c r="H810" s="123"/>
      <c r="I810" s="103"/>
      <c r="J810" s="103"/>
      <c r="K810" s="103"/>
    </row>
    <row r="811" spans="2:11" ht="12" customHeight="1" x14ac:dyDescent="0.25">
      <c r="B811" s="103"/>
      <c r="C811" s="123"/>
      <c r="D811" s="103"/>
      <c r="E811" s="103"/>
      <c r="F811" s="103"/>
      <c r="H811" s="123"/>
      <c r="I811" s="103"/>
      <c r="J811" s="103"/>
      <c r="K811" s="103"/>
    </row>
    <row r="812" spans="2:11" ht="12" customHeight="1" x14ac:dyDescent="0.25">
      <c r="B812" s="103"/>
      <c r="C812" s="123"/>
      <c r="D812" s="103"/>
      <c r="E812" s="103"/>
      <c r="F812" s="103"/>
      <c r="H812" s="123"/>
      <c r="I812" s="103"/>
      <c r="J812" s="103"/>
      <c r="K812" s="103"/>
    </row>
    <row r="813" spans="2:11" ht="12" customHeight="1" x14ac:dyDescent="0.25">
      <c r="B813" s="103"/>
      <c r="C813" s="123"/>
      <c r="D813" s="103"/>
      <c r="E813" s="103"/>
      <c r="F813" s="103"/>
      <c r="H813" s="123"/>
      <c r="I813" s="103"/>
      <c r="J813" s="103"/>
      <c r="K813" s="103"/>
    </row>
    <row r="814" spans="2:11" ht="12" customHeight="1" x14ac:dyDescent="0.25">
      <c r="B814" s="103"/>
      <c r="C814" s="123"/>
      <c r="D814" s="103"/>
      <c r="E814" s="103"/>
      <c r="F814" s="103"/>
      <c r="H814" s="123"/>
      <c r="I814" s="103"/>
      <c r="J814" s="103"/>
      <c r="K814" s="103"/>
    </row>
    <row r="815" spans="2:11" ht="12" customHeight="1" x14ac:dyDescent="0.25">
      <c r="B815" s="103"/>
      <c r="C815" s="123"/>
      <c r="D815" s="103"/>
      <c r="E815" s="103"/>
      <c r="F815" s="103"/>
      <c r="H815" s="123"/>
      <c r="I815" s="103"/>
      <c r="J815" s="103"/>
      <c r="K815" s="103"/>
    </row>
    <row r="816" spans="2:11" ht="12" customHeight="1" x14ac:dyDescent="0.25">
      <c r="B816" s="103"/>
      <c r="C816" s="123"/>
      <c r="D816" s="103"/>
      <c r="E816" s="103"/>
      <c r="F816" s="103"/>
      <c r="H816" s="123"/>
      <c r="I816" s="103"/>
      <c r="J816" s="103"/>
      <c r="K816" s="103"/>
    </row>
    <row r="817" spans="2:11" ht="12" customHeight="1" x14ac:dyDescent="0.25">
      <c r="B817" s="103"/>
      <c r="C817" s="123"/>
      <c r="D817" s="103"/>
      <c r="E817" s="103"/>
      <c r="F817" s="103"/>
      <c r="H817" s="123"/>
      <c r="I817" s="103"/>
      <c r="J817" s="103"/>
      <c r="K817" s="103"/>
    </row>
    <row r="818" spans="2:11" ht="12" customHeight="1" x14ac:dyDescent="0.25">
      <c r="B818" s="103"/>
      <c r="C818" s="123"/>
      <c r="D818" s="103"/>
      <c r="E818" s="103"/>
      <c r="F818" s="103"/>
      <c r="H818" s="123"/>
      <c r="I818" s="103"/>
      <c r="J818" s="103"/>
      <c r="K818" s="103"/>
    </row>
    <row r="819" spans="2:11" ht="12" customHeight="1" x14ac:dyDescent="0.25">
      <c r="B819" s="103"/>
      <c r="C819" s="123"/>
      <c r="D819" s="103"/>
      <c r="E819" s="103"/>
      <c r="F819" s="103"/>
      <c r="H819" s="123"/>
      <c r="I819" s="103"/>
      <c r="J819" s="103"/>
      <c r="K819" s="103"/>
    </row>
    <row r="820" spans="2:11" ht="12" customHeight="1" x14ac:dyDescent="0.25">
      <c r="B820" s="103"/>
      <c r="C820" s="123"/>
      <c r="D820" s="103"/>
      <c r="E820" s="103"/>
      <c r="F820" s="103"/>
      <c r="H820" s="123"/>
      <c r="I820" s="103"/>
      <c r="J820" s="103"/>
      <c r="K820" s="103"/>
    </row>
    <row r="821" spans="2:11" ht="12" customHeight="1" x14ac:dyDescent="0.25">
      <c r="B821" s="103"/>
      <c r="C821" s="123"/>
      <c r="D821" s="103"/>
      <c r="E821" s="103"/>
      <c r="F821" s="103"/>
      <c r="H821" s="123"/>
      <c r="I821" s="103"/>
      <c r="J821" s="103"/>
      <c r="K821" s="103"/>
    </row>
    <row r="822" spans="2:11" ht="12" customHeight="1" x14ac:dyDescent="0.25">
      <c r="B822" s="103"/>
      <c r="C822" s="123"/>
      <c r="D822" s="103"/>
      <c r="E822" s="103"/>
      <c r="F822" s="103"/>
      <c r="H822" s="123"/>
      <c r="I822" s="103"/>
      <c r="J822" s="103"/>
      <c r="K822" s="103"/>
    </row>
    <row r="823" spans="2:11" ht="12" customHeight="1" x14ac:dyDescent="0.25">
      <c r="B823" s="103"/>
      <c r="C823" s="123"/>
      <c r="D823" s="103"/>
      <c r="E823" s="103"/>
      <c r="F823" s="103"/>
      <c r="H823" s="123"/>
      <c r="I823" s="103"/>
      <c r="J823" s="103"/>
      <c r="K823" s="103"/>
    </row>
    <row r="824" spans="2:11" ht="12" customHeight="1" x14ac:dyDescent="0.25">
      <c r="B824" s="103"/>
      <c r="C824" s="123"/>
      <c r="D824" s="103"/>
      <c r="E824" s="103"/>
      <c r="F824" s="103"/>
      <c r="H824" s="123"/>
      <c r="I824" s="103"/>
      <c r="J824" s="103"/>
      <c r="K824" s="103"/>
    </row>
    <row r="825" spans="2:11" ht="12" customHeight="1" x14ac:dyDescent="0.25">
      <c r="B825" s="103"/>
      <c r="C825" s="123"/>
      <c r="D825" s="103"/>
      <c r="E825" s="103"/>
      <c r="F825" s="103"/>
      <c r="H825" s="123"/>
      <c r="I825" s="103"/>
      <c r="J825" s="103"/>
      <c r="K825" s="103"/>
    </row>
    <row r="826" spans="2:11" ht="12" customHeight="1" x14ac:dyDescent="0.25">
      <c r="B826" s="103"/>
      <c r="C826" s="123"/>
      <c r="D826" s="103"/>
      <c r="E826" s="103"/>
      <c r="F826" s="103"/>
      <c r="H826" s="123"/>
      <c r="I826" s="103"/>
      <c r="J826" s="103"/>
      <c r="K826" s="103"/>
    </row>
    <row r="827" spans="2:11" ht="12" customHeight="1" x14ac:dyDescent="0.25">
      <c r="B827" s="103"/>
      <c r="C827" s="123"/>
      <c r="D827" s="103"/>
      <c r="E827" s="103"/>
      <c r="F827" s="103"/>
      <c r="H827" s="123"/>
      <c r="I827" s="103"/>
      <c r="J827" s="103"/>
      <c r="K827" s="103"/>
    </row>
    <row r="828" spans="2:11" ht="12" customHeight="1" x14ac:dyDescent="0.25">
      <c r="B828" s="103"/>
      <c r="C828" s="123"/>
      <c r="D828" s="103"/>
      <c r="E828" s="103"/>
      <c r="F828" s="103"/>
      <c r="H828" s="123"/>
      <c r="I828" s="103"/>
      <c r="J828" s="103"/>
      <c r="K828" s="103"/>
    </row>
    <row r="829" spans="2:11" ht="12" customHeight="1" x14ac:dyDescent="0.25">
      <c r="B829" s="103"/>
      <c r="C829" s="123"/>
      <c r="D829" s="103"/>
      <c r="E829" s="103"/>
      <c r="F829" s="103"/>
      <c r="H829" s="123"/>
      <c r="I829" s="103"/>
      <c r="J829" s="103"/>
      <c r="K829" s="103"/>
    </row>
    <row r="830" spans="2:11" ht="12" customHeight="1" x14ac:dyDescent="0.25">
      <c r="B830" s="103"/>
      <c r="C830" s="123"/>
      <c r="D830" s="103"/>
      <c r="E830" s="103"/>
      <c r="F830" s="103"/>
      <c r="H830" s="123"/>
      <c r="I830" s="103"/>
      <c r="J830" s="103"/>
      <c r="K830" s="103"/>
    </row>
    <row r="831" spans="2:11" ht="12" customHeight="1" x14ac:dyDescent="0.25">
      <c r="B831" s="103"/>
      <c r="C831" s="123"/>
      <c r="D831" s="103"/>
      <c r="E831" s="103"/>
      <c r="F831" s="103"/>
      <c r="H831" s="123"/>
      <c r="I831" s="103"/>
      <c r="J831" s="103"/>
      <c r="K831" s="103"/>
    </row>
    <row r="832" spans="2:11" ht="12" customHeight="1" x14ac:dyDescent="0.25">
      <c r="B832" s="103"/>
      <c r="C832" s="123"/>
      <c r="D832" s="103"/>
      <c r="E832" s="103"/>
      <c r="F832" s="103"/>
      <c r="H832" s="123"/>
      <c r="I832" s="103"/>
      <c r="J832" s="103"/>
      <c r="K832" s="103"/>
    </row>
    <row r="833" spans="2:11" ht="12" customHeight="1" x14ac:dyDescent="0.25">
      <c r="B833" s="103"/>
      <c r="C833" s="123"/>
      <c r="D833" s="103"/>
      <c r="E833" s="103"/>
      <c r="F833" s="103"/>
      <c r="H833" s="123"/>
      <c r="I833" s="103"/>
      <c r="J833" s="103"/>
      <c r="K833" s="103"/>
    </row>
    <row r="834" spans="2:11" ht="12" customHeight="1" x14ac:dyDescent="0.25">
      <c r="B834" s="103"/>
      <c r="C834" s="123"/>
      <c r="D834" s="103"/>
      <c r="E834" s="103"/>
      <c r="F834" s="103"/>
      <c r="H834" s="123"/>
      <c r="I834" s="103"/>
      <c r="J834" s="103"/>
      <c r="K834" s="103"/>
    </row>
    <row r="835" spans="2:11" ht="12" customHeight="1" x14ac:dyDescent="0.25">
      <c r="B835" s="103"/>
      <c r="C835" s="123"/>
      <c r="D835" s="103"/>
      <c r="E835" s="103"/>
      <c r="F835" s="103"/>
      <c r="H835" s="123"/>
      <c r="I835" s="103"/>
      <c r="J835" s="103"/>
      <c r="K835" s="103"/>
    </row>
    <row r="836" spans="2:11" ht="12" customHeight="1" x14ac:dyDescent="0.25">
      <c r="B836" s="103"/>
      <c r="C836" s="123"/>
      <c r="D836" s="103"/>
      <c r="E836" s="103"/>
      <c r="F836" s="103"/>
      <c r="H836" s="123"/>
      <c r="I836" s="103"/>
      <c r="J836" s="103"/>
      <c r="K836" s="103"/>
    </row>
    <row r="837" spans="2:11" ht="12" customHeight="1" x14ac:dyDescent="0.25">
      <c r="B837" s="103"/>
      <c r="C837" s="123"/>
      <c r="D837" s="103"/>
      <c r="E837" s="103"/>
      <c r="F837" s="103"/>
      <c r="H837" s="123"/>
      <c r="I837" s="103"/>
      <c r="J837" s="103"/>
      <c r="K837" s="103"/>
    </row>
    <row r="838" spans="2:11" ht="12" customHeight="1" x14ac:dyDescent="0.25">
      <c r="B838" s="103"/>
      <c r="C838" s="123"/>
      <c r="D838" s="103"/>
      <c r="E838" s="103"/>
      <c r="F838" s="103"/>
      <c r="H838" s="123"/>
      <c r="I838" s="103"/>
      <c r="J838" s="103"/>
      <c r="K838" s="103"/>
    </row>
    <row r="839" spans="2:11" ht="12" customHeight="1" x14ac:dyDescent="0.25">
      <c r="B839" s="103"/>
      <c r="C839" s="123"/>
      <c r="D839" s="103"/>
      <c r="E839" s="103"/>
      <c r="F839" s="103"/>
      <c r="H839" s="123"/>
      <c r="I839" s="103"/>
      <c r="J839" s="103"/>
      <c r="K839" s="103"/>
    </row>
    <row r="840" spans="2:11" ht="12" customHeight="1" x14ac:dyDescent="0.25">
      <c r="B840" s="103"/>
      <c r="C840" s="123"/>
      <c r="D840" s="103"/>
      <c r="E840" s="103"/>
      <c r="F840" s="103"/>
      <c r="H840" s="123"/>
      <c r="I840" s="103"/>
      <c r="J840" s="103"/>
      <c r="K840" s="103"/>
    </row>
    <row r="841" spans="2:11" ht="12" customHeight="1" x14ac:dyDescent="0.25">
      <c r="B841" s="103"/>
      <c r="C841" s="123"/>
      <c r="D841" s="103"/>
      <c r="E841" s="103"/>
      <c r="F841" s="103"/>
      <c r="H841" s="123"/>
      <c r="I841" s="103"/>
      <c r="J841" s="103"/>
      <c r="K841" s="103"/>
    </row>
    <row r="842" spans="2:11" ht="12" customHeight="1" x14ac:dyDescent="0.25">
      <c r="B842" s="103"/>
      <c r="C842" s="123"/>
      <c r="D842" s="103"/>
      <c r="E842" s="103"/>
      <c r="F842" s="103"/>
      <c r="H842" s="123"/>
      <c r="I842" s="103"/>
      <c r="J842" s="103"/>
      <c r="K842" s="103"/>
    </row>
    <row r="843" spans="2:11" ht="12" customHeight="1" x14ac:dyDescent="0.25">
      <c r="B843" s="103"/>
      <c r="C843" s="123"/>
      <c r="D843" s="103"/>
      <c r="E843" s="103"/>
      <c r="F843" s="103"/>
      <c r="H843" s="123"/>
      <c r="I843" s="103"/>
      <c r="J843" s="103"/>
      <c r="K843" s="103"/>
    </row>
    <row r="844" spans="2:11" ht="12" customHeight="1" x14ac:dyDescent="0.25">
      <c r="B844" s="103"/>
      <c r="C844" s="123"/>
      <c r="D844" s="103"/>
      <c r="E844" s="103"/>
      <c r="F844" s="103"/>
      <c r="H844" s="123"/>
      <c r="I844" s="103"/>
      <c r="J844" s="103"/>
      <c r="K844" s="103"/>
    </row>
    <row r="845" spans="2:11" ht="12" customHeight="1" x14ac:dyDescent="0.25">
      <c r="B845" s="103"/>
      <c r="C845" s="123"/>
      <c r="D845" s="103"/>
      <c r="E845" s="103"/>
      <c r="F845" s="103"/>
      <c r="H845" s="123"/>
      <c r="I845" s="103"/>
      <c r="J845" s="103"/>
      <c r="K845" s="103"/>
    </row>
    <row r="846" spans="2:11" ht="12" customHeight="1" x14ac:dyDescent="0.25">
      <c r="B846" s="103"/>
      <c r="C846" s="123"/>
      <c r="D846" s="103"/>
      <c r="E846" s="103"/>
      <c r="F846" s="103"/>
      <c r="H846" s="123"/>
      <c r="I846" s="103"/>
      <c r="J846" s="103"/>
      <c r="K846" s="103"/>
    </row>
    <row r="847" spans="2:11" ht="12" customHeight="1" x14ac:dyDescent="0.25">
      <c r="B847" s="103"/>
      <c r="C847" s="123"/>
      <c r="D847" s="103"/>
      <c r="E847" s="103"/>
      <c r="F847" s="103"/>
      <c r="H847" s="123"/>
      <c r="I847" s="103"/>
      <c r="J847" s="103"/>
      <c r="K847" s="103"/>
    </row>
    <row r="848" spans="2:11" ht="12" customHeight="1" x14ac:dyDescent="0.25">
      <c r="B848" s="103"/>
      <c r="C848" s="123"/>
      <c r="D848" s="103"/>
      <c r="E848" s="103"/>
      <c r="F848" s="103"/>
      <c r="H848" s="123"/>
      <c r="I848" s="103"/>
      <c r="J848" s="103"/>
      <c r="K848" s="103"/>
    </row>
    <row r="849" spans="2:11" ht="12" customHeight="1" x14ac:dyDescent="0.25">
      <c r="B849" s="103"/>
      <c r="C849" s="123"/>
      <c r="D849" s="103"/>
      <c r="E849" s="103"/>
      <c r="F849" s="103"/>
      <c r="H849" s="123"/>
      <c r="I849" s="103"/>
      <c r="J849" s="103"/>
      <c r="K849" s="103"/>
    </row>
    <row r="850" spans="2:11" ht="12" customHeight="1" x14ac:dyDescent="0.25">
      <c r="B850" s="103"/>
      <c r="C850" s="123"/>
      <c r="D850" s="103"/>
      <c r="E850" s="103"/>
      <c r="F850" s="103"/>
      <c r="H850" s="123"/>
      <c r="I850" s="103"/>
      <c r="J850" s="103"/>
      <c r="K850" s="103"/>
    </row>
    <row r="851" spans="2:11" ht="12" customHeight="1" x14ac:dyDescent="0.25">
      <c r="B851" s="103"/>
      <c r="C851" s="123"/>
      <c r="D851" s="103"/>
      <c r="E851" s="103"/>
      <c r="F851" s="103"/>
      <c r="H851" s="123"/>
      <c r="I851" s="103"/>
      <c r="J851" s="103"/>
      <c r="K851" s="103"/>
    </row>
    <row r="852" spans="2:11" ht="12" customHeight="1" x14ac:dyDescent="0.25">
      <c r="B852" s="103"/>
      <c r="C852" s="123"/>
      <c r="D852" s="103"/>
      <c r="E852" s="103"/>
      <c r="F852" s="103"/>
      <c r="H852" s="123"/>
      <c r="I852" s="103"/>
      <c r="J852" s="103"/>
      <c r="K852" s="103"/>
    </row>
    <row r="853" spans="2:11" ht="12" customHeight="1" x14ac:dyDescent="0.25">
      <c r="B853" s="103"/>
      <c r="C853" s="123"/>
      <c r="D853" s="103"/>
      <c r="E853" s="103"/>
      <c r="F853" s="103"/>
      <c r="H853" s="123"/>
      <c r="I853" s="103"/>
      <c r="J853" s="103"/>
      <c r="K853" s="103"/>
    </row>
    <row r="854" spans="2:11" ht="12" customHeight="1" x14ac:dyDescent="0.25">
      <c r="B854" s="103"/>
      <c r="C854" s="123"/>
      <c r="D854" s="103"/>
      <c r="E854" s="103"/>
      <c r="F854" s="103"/>
      <c r="H854" s="123"/>
      <c r="I854" s="103"/>
      <c r="J854" s="103"/>
      <c r="K854" s="103"/>
    </row>
    <row r="855" spans="2:11" ht="12" customHeight="1" x14ac:dyDescent="0.25">
      <c r="B855" s="103"/>
      <c r="C855" s="123"/>
      <c r="D855" s="103"/>
      <c r="E855" s="103"/>
      <c r="F855" s="103"/>
      <c r="H855" s="123"/>
      <c r="I855" s="103"/>
      <c r="J855" s="103"/>
      <c r="K855" s="103"/>
    </row>
    <row r="856" spans="2:11" ht="12" customHeight="1" x14ac:dyDescent="0.25">
      <c r="B856" s="103"/>
      <c r="C856" s="123"/>
      <c r="D856" s="103"/>
      <c r="E856" s="103"/>
      <c r="F856" s="103"/>
      <c r="H856" s="123"/>
      <c r="I856" s="103"/>
      <c r="J856" s="103"/>
      <c r="K856" s="103"/>
    </row>
    <row r="857" spans="2:11" ht="12" customHeight="1" x14ac:dyDescent="0.25">
      <c r="B857" s="103"/>
      <c r="C857" s="123"/>
      <c r="D857" s="103"/>
      <c r="E857" s="103"/>
      <c r="F857" s="103"/>
      <c r="H857" s="123"/>
      <c r="I857" s="103"/>
      <c r="J857" s="103"/>
      <c r="K857" s="103"/>
    </row>
    <row r="858" spans="2:11" ht="12" customHeight="1" x14ac:dyDescent="0.25">
      <c r="B858" s="103"/>
      <c r="C858" s="123"/>
      <c r="D858" s="103"/>
      <c r="E858" s="103"/>
      <c r="F858" s="103"/>
      <c r="H858" s="123"/>
      <c r="I858" s="103"/>
      <c r="J858" s="103"/>
      <c r="K858" s="103"/>
    </row>
    <row r="859" spans="2:11" ht="12" customHeight="1" x14ac:dyDescent="0.25">
      <c r="B859" s="103"/>
      <c r="C859" s="123"/>
      <c r="D859" s="103"/>
      <c r="E859" s="103"/>
      <c r="F859" s="103"/>
      <c r="H859" s="123"/>
      <c r="I859" s="103"/>
      <c r="J859" s="103"/>
      <c r="K859" s="103"/>
    </row>
    <row r="860" spans="2:11" ht="12" customHeight="1" x14ac:dyDescent="0.25">
      <c r="B860" s="103"/>
      <c r="C860" s="123"/>
      <c r="D860" s="103"/>
      <c r="E860" s="103"/>
      <c r="F860" s="103"/>
      <c r="H860" s="123"/>
      <c r="I860" s="103"/>
      <c r="J860" s="103"/>
      <c r="K860" s="103"/>
    </row>
    <row r="861" spans="2:11" ht="12" customHeight="1" x14ac:dyDescent="0.25">
      <c r="B861" s="103"/>
      <c r="C861" s="123"/>
      <c r="D861" s="103"/>
      <c r="E861" s="103"/>
      <c r="F861" s="103"/>
      <c r="H861" s="123"/>
      <c r="I861" s="103"/>
      <c r="J861" s="103"/>
      <c r="K861" s="103"/>
    </row>
    <row r="862" spans="2:11" ht="12" customHeight="1" x14ac:dyDescent="0.25">
      <c r="B862" s="103"/>
      <c r="C862" s="123"/>
      <c r="D862" s="103"/>
      <c r="E862" s="103"/>
      <c r="F862" s="103"/>
      <c r="H862" s="123"/>
      <c r="I862" s="103"/>
      <c r="J862" s="103"/>
      <c r="K862" s="103"/>
    </row>
    <row r="863" spans="2:11" ht="12" customHeight="1" x14ac:dyDescent="0.25">
      <c r="B863" s="103"/>
      <c r="C863" s="123"/>
      <c r="D863" s="103"/>
      <c r="E863" s="103"/>
      <c r="F863" s="103"/>
      <c r="H863" s="123"/>
      <c r="I863" s="103"/>
      <c r="J863" s="103"/>
      <c r="K863" s="103"/>
    </row>
    <row r="864" spans="2:11" ht="12" customHeight="1" x14ac:dyDescent="0.25">
      <c r="B864" s="103"/>
      <c r="C864" s="123"/>
      <c r="D864" s="103"/>
      <c r="E864" s="103"/>
      <c r="F864" s="103"/>
      <c r="H864" s="123"/>
      <c r="I864" s="103"/>
      <c r="J864" s="103"/>
      <c r="K864" s="103"/>
    </row>
    <row r="865" spans="2:11" ht="12" customHeight="1" x14ac:dyDescent="0.25">
      <c r="B865" s="103"/>
      <c r="C865" s="123"/>
      <c r="D865" s="103"/>
      <c r="E865" s="103"/>
      <c r="F865" s="103"/>
      <c r="H865" s="123"/>
      <c r="I865" s="103"/>
      <c r="J865" s="103"/>
      <c r="K865" s="103"/>
    </row>
    <row r="866" spans="2:11" ht="12" customHeight="1" x14ac:dyDescent="0.25">
      <c r="B866" s="103"/>
      <c r="C866" s="123"/>
      <c r="D866" s="103"/>
      <c r="E866" s="103"/>
      <c r="F866" s="103"/>
      <c r="H866" s="123"/>
      <c r="I866" s="103"/>
      <c r="J866" s="103"/>
      <c r="K866" s="103"/>
    </row>
    <row r="867" spans="2:11" ht="12" customHeight="1" x14ac:dyDescent="0.25">
      <c r="B867" s="103"/>
      <c r="C867" s="123"/>
      <c r="D867" s="103"/>
      <c r="E867" s="103"/>
      <c r="F867" s="103"/>
      <c r="H867" s="123"/>
      <c r="I867" s="103"/>
      <c r="J867" s="103"/>
      <c r="K867" s="103"/>
    </row>
    <row r="868" spans="2:11" ht="12" customHeight="1" x14ac:dyDescent="0.25">
      <c r="B868" s="103"/>
      <c r="C868" s="123"/>
      <c r="D868" s="103"/>
      <c r="E868" s="103"/>
      <c r="F868" s="103"/>
      <c r="H868" s="123"/>
      <c r="I868" s="103"/>
      <c r="J868" s="103"/>
      <c r="K868" s="103"/>
    </row>
    <row r="869" spans="2:11" ht="12" customHeight="1" x14ac:dyDescent="0.25">
      <c r="B869" s="103"/>
      <c r="C869" s="123"/>
      <c r="D869" s="103"/>
      <c r="E869" s="103"/>
      <c r="F869" s="103"/>
      <c r="H869" s="123"/>
      <c r="I869" s="103"/>
      <c r="J869" s="103"/>
      <c r="K869" s="103"/>
    </row>
    <row r="870" spans="2:11" ht="12" customHeight="1" x14ac:dyDescent="0.25">
      <c r="B870" s="103"/>
      <c r="C870" s="123"/>
      <c r="D870" s="103"/>
      <c r="E870" s="103"/>
      <c r="F870" s="103"/>
      <c r="H870" s="123"/>
      <c r="I870" s="103"/>
      <c r="J870" s="103"/>
      <c r="K870" s="103"/>
    </row>
    <row r="871" spans="2:11" ht="12" customHeight="1" x14ac:dyDescent="0.25">
      <c r="B871" s="103"/>
      <c r="C871" s="123"/>
      <c r="D871" s="103"/>
      <c r="E871" s="103"/>
      <c r="F871" s="103"/>
      <c r="H871" s="123"/>
      <c r="I871" s="103"/>
      <c r="J871" s="103"/>
      <c r="K871" s="103"/>
    </row>
    <row r="872" spans="2:11" ht="12" customHeight="1" x14ac:dyDescent="0.25">
      <c r="B872" s="103"/>
      <c r="C872" s="123"/>
      <c r="D872" s="103"/>
      <c r="E872" s="103"/>
      <c r="F872" s="103"/>
      <c r="H872" s="123"/>
      <c r="I872" s="103"/>
      <c r="J872" s="103"/>
      <c r="K872" s="103"/>
    </row>
    <row r="873" spans="2:11" ht="12" customHeight="1" x14ac:dyDescent="0.25">
      <c r="B873" s="103"/>
      <c r="C873" s="123"/>
      <c r="D873" s="103"/>
      <c r="E873" s="103"/>
      <c r="F873" s="103"/>
      <c r="H873" s="123"/>
      <c r="I873" s="103"/>
      <c r="J873" s="103"/>
      <c r="K873" s="103"/>
    </row>
    <row r="874" spans="2:11" ht="12" customHeight="1" x14ac:dyDescent="0.25">
      <c r="B874" s="103"/>
      <c r="C874" s="123"/>
      <c r="D874" s="103"/>
      <c r="E874" s="103"/>
      <c r="F874" s="103"/>
      <c r="H874" s="123"/>
      <c r="I874" s="103"/>
      <c r="J874" s="103"/>
      <c r="K874" s="103"/>
    </row>
    <row r="875" spans="2:11" ht="12" customHeight="1" x14ac:dyDescent="0.25">
      <c r="B875" s="103"/>
      <c r="C875" s="123"/>
      <c r="D875" s="103"/>
      <c r="E875" s="103"/>
      <c r="F875" s="103"/>
      <c r="H875" s="123"/>
      <c r="I875" s="103"/>
      <c r="J875" s="103"/>
      <c r="K875" s="103"/>
    </row>
    <row r="876" spans="2:11" ht="12" customHeight="1" x14ac:dyDescent="0.25">
      <c r="B876" s="103"/>
      <c r="C876" s="123"/>
      <c r="D876" s="103"/>
      <c r="E876" s="103"/>
      <c r="F876" s="103"/>
      <c r="H876" s="123"/>
      <c r="I876" s="103"/>
      <c r="J876" s="103"/>
      <c r="K876" s="103"/>
    </row>
    <row r="877" spans="2:11" ht="12" customHeight="1" x14ac:dyDescent="0.25">
      <c r="B877" s="103"/>
      <c r="C877" s="123"/>
      <c r="D877" s="103"/>
      <c r="E877" s="103"/>
      <c r="F877" s="103"/>
      <c r="H877" s="123"/>
      <c r="I877" s="103"/>
      <c r="J877" s="103"/>
      <c r="K877" s="103"/>
    </row>
    <row r="878" spans="2:11" ht="12" customHeight="1" x14ac:dyDescent="0.25">
      <c r="B878" s="103"/>
      <c r="C878" s="123"/>
      <c r="D878" s="103"/>
      <c r="E878" s="103"/>
      <c r="F878" s="103"/>
      <c r="H878" s="123"/>
      <c r="I878" s="103"/>
      <c r="J878" s="103"/>
      <c r="K878" s="103"/>
    </row>
    <row r="879" spans="2:11" ht="12" customHeight="1" x14ac:dyDescent="0.25">
      <c r="B879" s="103"/>
      <c r="C879" s="123"/>
      <c r="D879" s="103"/>
      <c r="E879" s="103"/>
      <c r="F879" s="103"/>
      <c r="H879" s="123"/>
      <c r="I879" s="103"/>
      <c r="J879" s="103"/>
      <c r="K879" s="103"/>
    </row>
    <row r="880" spans="2:11" ht="12" customHeight="1" x14ac:dyDescent="0.25">
      <c r="B880" s="103"/>
      <c r="C880" s="123"/>
      <c r="D880" s="103"/>
      <c r="E880" s="103"/>
      <c r="F880" s="103"/>
      <c r="H880" s="123"/>
      <c r="I880" s="103"/>
      <c r="J880" s="103"/>
      <c r="K880" s="103"/>
    </row>
    <row r="881" spans="2:11" ht="12" customHeight="1" x14ac:dyDescent="0.25">
      <c r="B881" s="103"/>
      <c r="C881" s="123"/>
      <c r="D881" s="103"/>
      <c r="E881" s="103"/>
      <c r="F881" s="103"/>
      <c r="H881" s="123"/>
      <c r="I881" s="103"/>
      <c r="J881" s="103"/>
      <c r="K881" s="103"/>
    </row>
    <row r="882" spans="2:11" ht="12" customHeight="1" x14ac:dyDescent="0.25">
      <c r="B882" s="103"/>
      <c r="C882" s="123"/>
      <c r="D882" s="103"/>
      <c r="E882" s="103"/>
      <c r="F882" s="103"/>
      <c r="H882" s="123"/>
      <c r="I882" s="103"/>
      <c r="J882" s="103"/>
      <c r="K882" s="103"/>
    </row>
    <row r="883" spans="2:11" ht="12" customHeight="1" x14ac:dyDescent="0.25">
      <c r="B883" s="103"/>
      <c r="C883" s="123"/>
      <c r="D883" s="103"/>
      <c r="E883" s="103"/>
      <c r="F883" s="103"/>
      <c r="H883" s="123"/>
      <c r="I883" s="103"/>
      <c r="J883" s="103"/>
      <c r="K883" s="103"/>
    </row>
    <row r="884" spans="2:11" ht="12" customHeight="1" x14ac:dyDescent="0.25">
      <c r="B884" s="103"/>
      <c r="C884" s="123"/>
      <c r="D884" s="103"/>
      <c r="E884" s="103"/>
      <c r="F884" s="103"/>
      <c r="H884" s="123"/>
      <c r="I884" s="103"/>
      <c r="J884" s="103"/>
      <c r="K884" s="103"/>
    </row>
    <row r="885" spans="2:11" ht="12" customHeight="1" x14ac:dyDescent="0.25">
      <c r="B885" s="103"/>
      <c r="C885" s="123"/>
      <c r="D885" s="103"/>
      <c r="E885" s="103"/>
      <c r="F885" s="103"/>
      <c r="H885" s="123"/>
      <c r="I885" s="103"/>
      <c r="J885" s="103"/>
      <c r="K885" s="103"/>
    </row>
    <row r="886" spans="2:11" ht="12" customHeight="1" x14ac:dyDescent="0.25">
      <c r="B886" s="103"/>
      <c r="C886" s="123"/>
      <c r="D886" s="103"/>
      <c r="E886" s="103"/>
      <c r="F886" s="103"/>
      <c r="H886" s="123"/>
      <c r="I886" s="103"/>
      <c r="J886" s="103"/>
      <c r="K886" s="103"/>
    </row>
    <row r="887" spans="2:11" ht="12" customHeight="1" x14ac:dyDescent="0.25">
      <c r="B887" s="103"/>
      <c r="C887" s="123"/>
      <c r="D887" s="103"/>
      <c r="E887" s="103"/>
      <c r="F887" s="103"/>
      <c r="H887" s="123"/>
      <c r="I887" s="103"/>
      <c r="J887" s="103"/>
      <c r="K887" s="103"/>
    </row>
    <row r="888" spans="2:11" ht="12" customHeight="1" x14ac:dyDescent="0.25">
      <c r="B888" s="103"/>
      <c r="C888" s="123"/>
      <c r="D888" s="103"/>
      <c r="E888" s="103"/>
      <c r="F888" s="103"/>
      <c r="H888" s="123"/>
      <c r="I888" s="103"/>
      <c r="J888" s="103"/>
      <c r="K888" s="103"/>
    </row>
    <row r="889" spans="2:11" ht="12" customHeight="1" x14ac:dyDescent="0.25">
      <c r="B889" s="103"/>
      <c r="C889" s="123"/>
      <c r="D889" s="103"/>
      <c r="E889" s="103"/>
      <c r="F889" s="103"/>
      <c r="H889" s="123"/>
      <c r="I889" s="103"/>
      <c r="J889" s="103"/>
      <c r="K889" s="103"/>
    </row>
    <row r="890" spans="2:11" ht="12" customHeight="1" x14ac:dyDescent="0.25">
      <c r="B890" s="103"/>
      <c r="C890" s="123"/>
      <c r="D890" s="103"/>
      <c r="E890" s="103"/>
      <c r="F890" s="103"/>
      <c r="H890" s="123"/>
      <c r="I890" s="103"/>
      <c r="J890" s="103"/>
      <c r="K890" s="103"/>
    </row>
    <row r="891" spans="2:11" ht="12" customHeight="1" x14ac:dyDescent="0.25">
      <c r="B891" s="103"/>
      <c r="C891" s="123"/>
      <c r="D891" s="103"/>
      <c r="E891" s="103"/>
      <c r="F891" s="103"/>
      <c r="H891" s="123"/>
      <c r="I891" s="103"/>
      <c r="J891" s="103"/>
      <c r="K891" s="103"/>
    </row>
    <row r="892" spans="2:11" ht="12" customHeight="1" x14ac:dyDescent="0.25">
      <c r="B892" s="103"/>
      <c r="C892" s="123"/>
      <c r="D892" s="103"/>
      <c r="E892" s="103"/>
      <c r="F892" s="103"/>
      <c r="H892" s="123"/>
      <c r="I892" s="103"/>
      <c r="J892" s="103"/>
      <c r="K892" s="103"/>
    </row>
    <row r="893" spans="2:11" ht="12" customHeight="1" x14ac:dyDescent="0.25">
      <c r="B893" s="103"/>
      <c r="C893" s="123"/>
      <c r="D893" s="103"/>
      <c r="E893" s="103"/>
      <c r="F893" s="103"/>
      <c r="H893" s="123"/>
      <c r="I893" s="103"/>
      <c r="J893" s="103"/>
      <c r="K893" s="103"/>
    </row>
    <row r="894" spans="2:11" ht="12" customHeight="1" x14ac:dyDescent="0.25">
      <c r="B894" s="103"/>
      <c r="C894" s="123"/>
      <c r="D894" s="103"/>
      <c r="E894" s="103"/>
      <c r="F894" s="103"/>
      <c r="H894" s="123"/>
      <c r="I894" s="103"/>
      <c r="J894" s="103"/>
      <c r="K894" s="103"/>
    </row>
    <row r="895" spans="2:11" ht="12" customHeight="1" x14ac:dyDescent="0.25">
      <c r="B895" s="103"/>
      <c r="C895" s="123"/>
      <c r="D895" s="103"/>
      <c r="E895" s="103"/>
      <c r="F895" s="103"/>
      <c r="H895" s="123"/>
      <c r="I895" s="103"/>
      <c r="J895" s="103"/>
      <c r="K895" s="103"/>
    </row>
    <row r="896" spans="2:11" ht="12" customHeight="1" x14ac:dyDescent="0.25">
      <c r="B896" s="103"/>
      <c r="C896" s="123"/>
      <c r="D896" s="103"/>
      <c r="E896" s="103"/>
      <c r="F896" s="103"/>
      <c r="H896" s="123"/>
      <c r="I896" s="103"/>
      <c r="J896" s="103"/>
      <c r="K896" s="103"/>
    </row>
    <row r="897" spans="2:11" ht="12" customHeight="1" x14ac:dyDescent="0.25">
      <c r="B897" s="103"/>
      <c r="C897" s="123"/>
      <c r="D897" s="103"/>
      <c r="E897" s="103"/>
      <c r="F897" s="103"/>
      <c r="H897" s="123"/>
      <c r="I897" s="103"/>
      <c r="J897" s="103"/>
      <c r="K897" s="103"/>
    </row>
    <row r="898" spans="2:11" ht="12" customHeight="1" x14ac:dyDescent="0.25">
      <c r="B898" s="103"/>
      <c r="C898" s="123"/>
      <c r="D898" s="103"/>
      <c r="E898" s="103"/>
      <c r="F898" s="103"/>
      <c r="H898" s="123"/>
      <c r="I898" s="103"/>
      <c r="J898" s="103"/>
      <c r="K898" s="103"/>
    </row>
    <row r="899" spans="2:11" ht="12" customHeight="1" x14ac:dyDescent="0.25">
      <c r="B899" s="103"/>
      <c r="C899" s="123"/>
      <c r="D899" s="103"/>
      <c r="E899" s="103"/>
      <c r="F899" s="103"/>
      <c r="H899" s="123"/>
      <c r="I899" s="103"/>
      <c r="J899" s="103"/>
      <c r="K899" s="103"/>
    </row>
    <row r="900" spans="2:11" ht="12" customHeight="1" x14ac:dyDescent="0.25">
      <c r="B900" s="103"/>
      <c r="C900" s="123"/>
      <c r="D900" s="103"/>
      <c r="E900" s="103"/>
      <c r="F900" s="103"/>
      <c r="H900" s="123"/>
      <c r="I900" s="103"/>
      <c r="J900" s="103"/>
      <c r="K900" s="103"/>
    </row>
    <row r="901" spans="2:11" ht="12" customHeight="1" x14ac:dyDescent="0.25">
      <c r="B901" s="103"/>
      <c r="C901" s="123"/>
      <c r="D901" s="103"/>
      <c r="E901" s="103"/>
      <c r="F901" s="103"/>
      <c r="H901" s="123"/>
      <c r="I901" s="103"/>
      <c r="J901" s="103"/>
      <c r="K901" s="103"/>
    </row>
    <row r="902" spans="2:11" ht="12" customHeight="1" x14ac:dyDescent="0.25">
      <c r="B902" s="103"/>
      <c r="C902" s="123"/>
      <c r="D902" s="103"/>
      <c r="E902" s="103"/>
      <c r="F902" s="103"/>
      <c r="H902" s="123"/>
      <c r="I902" s="103"/>
      <c r="J902" s="103"/>
      <c r="K902" s="103"/>
    </row>
    <row r="903" spans="2:11" ht="12" customHeight="1" x14ac:dyDescent="0.25">
      <c r="B903" s="103"/>
      <c r="C903" s="123"/>
      <c r="D903" s="103"/>
      <c r="E903" s="103"/>
      <c r="F903" s="103"/>
      <c r="H903" s="123"/>
      <c r="I903" s="103"/>
      <c r="J903" s="103"/>
      <c r="K903" s="103"/>
    </row>
    <row r="904" spans="2:11" ht="12" customHeight="1" x14ac:dyDescent="0.25">
      <c r="B904" s="103"/>
      <c r="C904" s="123"/>
      <c r="D904" s="103"/>
      <c r="E904" s="103"/>
      <c r="F904" s="103"/>
      <c r="H904" s="123"/>
      <c r="I904" s="103"/>
      <c r="J904" s="103"/>
      <c r="K904" s="103"/>
    </row>
    <row r="905" spans="2:11" ht="12" customHeight="1" x14ac:dyDescent="0.25">
      <c r="B905" s="103"/>
      <c r="C905" s="123"/>
      <c r="D905" s="103"/>
      <c r="E905" s="103"/>
      <c r="F905" s="103"/>
      <c r="H905" s="123"/>
      <c r="I905" s="103"/>
      <c r="J905" s="103"/>
      <c r="K905" s="103"/>
    </row>
    <row r="906" spans="2:11" ht="12" customHeight="1" x14ac:dyDescent="0.25">
      <c r="B906" s="103"/>
      <c r="C906" s="123"/>
      <c r="D906" s="103"/>
      <c r="E906" s="103"/>
      <c r="F906" s="103"/>
      <c r="H906" s="123"/>
      <c r="I906" s="103"/>
      <c r="J906" s="103"/>
      <c r="K906" s="103"/>
    </row>
    <row r="907" spans="2:11" ht="12" customHeight="1" x14ac:dyDescent="0.25">
      <c r="B907" s="103"/>
      <c r="C907" s="123"/>
      <c r="D907" s="103"/>
      <c r="E907" s="103"/>
      <c r="F907" s="103"/>
      <c r="H907" s="123"/>
      <c r="I907" s="103"/>
      <c r="J907" s="103"/>
      <c r="K907" s="103"/>
    </row>
    <row r="908" spans="2:11" ht="12" customHeight="1" x14ac:dyDescent="0.25">
      <c r="B908" s="103"/>
      <c r="C908" s="123"/>
      <c r="D908" s="103"/>
      <c r="E908" s="103"/>
      <c r="F908" s="103"/>
      <c r="H908" s="123"/>
      <c r="I908" s="103"/>
      <c r="J908" s="103"/>
      <c r="K908" s="103"/>
    </row>
    <row r="909" spans="2:11" ht="12" customHeight="1" x14ac:dyDescent="0.25">
      <c r="B909" s="103"/>
      <c r="C909" s="123"/>
      <c r="D909" s="103"/>
      <c r="E909" s="103"/>
      <c r="F909" s="103"/>
      <c r="H909" s="123"/>
      <c r="I909" s="103"/>
      <c r="J909" s="103"/>
      <c r="K909" s="103"/>
    </row>
    <row r="910" spans="2:11" ht="12" customHeight="1" x14ac:dyDescent="0.25">
      <c r="B910" s="103"/>
      <c r="C910" s="123"/>
      <c r="D910" s="103"/>
      <c r="E910" s="103"/>
      <c r="F910" s="103"/>
      <c r="H910" s="123"/>
      <c r="I910" s="103"/>
      <c r="J910" s="103"/>
      <c r="K910" s="103"/>
    </row>
    <row r="911" spans="2:11" ht="12" customHeight="1" x14ac:dyDescent="0.25">
      <c r="B911" s="103"/>
      <c r="C911" s="123"/>
      <c r="D911" s="103"/>
      <c r="E911" s="103"/>
      <c r="F911" s="103"/>
      <c r="H911" s="123"/>
      <c r="I911" s="103"/>
      <c r="J911" s="103"/>
      <c r="K911" s="103"/>
    </row>
    <row r="912" spans="2:11" ht="12" customHeight="1" x14ac:dyDescent="0.25">
      <c r="B912" s="103"/>
      <c r="C912" s="123"/>
      <c r="D912" s="103"/>
      <c r="E912" s="103"/>
      <c r="F912" s="103"/>
      <c r="H912" s="123"/>
      <c r="I912" s="103"/>
      <c r="J912" s="103"/>
      <c r="K912" s="103"/>
    </row>
    <row r="913" spans="2:11" ht="12" customHeight="1" x14ac:dyDescent="0.25">
      <c r="B913" s="103"/>
      <c r="C913" s="123"/>
      <c r="D913" s="103"/>
      <c r="E913" s="103"/>
      <c r="F913" s="103"/>
      <c r="H913" s="123"/>
      <c r="I913" s="103"/>
      <c r="J913" s="103"/>
      <c r="K913" s="103"/>
    </row>
    <row r="914" spans="2:11" ht="12" customHeight="1" x14ac:dyDescent="0.25">
      <c r="B914" s="103"/>
      <c r="C914" s="123"/>
      <c r="D914" s="103"/>
      <c r="E914" s="103"/>
      <c r="F914" s="103"/>
      <c r="H914" s="123"/>
      <c r="I914" s="103"/>
      <c r="J914" s="103"/>
      <c r="K914" s="103"/>
    </row>
    <row r="915" spans="2:11" ht="12" customHeight="1" x14ac:dyDescent="0.25">
      <c r="B915" s="103"/>
      <c r="C915" s="123"/>
      <c r="D915" s="103"/>
      <c r="E915" s="103"/>
      <c r="F915" s="103"/>
      <c r="H915" s="123"/>
      <c r="I915" s="103"/>
      <c r="J915" s="103"/>
      <c r="K915" s="103"/>
    </row>
    <row r="916" spans="2:11" ht="12" customHeight="1" x14ac:dyDescent="0.25">
      <c r="B916" s="103"/>
      <c r="C916" s="123"/>
      <c r="D916" s="103"/>
      <c r="E916" s="103"/>
      <c r="F916" s="103"/>
      <c r="H916" s="123"/>
      <c r="I916" s="103"/>
      <c r="J916" s="103"/>
      <c r="K916" s="103"/>
    </row>
    <row r="917" spans="2:11" ht="12" customHeight="1" x14ac:dyDescent="0.25">
      <c r="B917" s="103"/>
      <c r="C917" s="123"/>
      <c r="D917" s="103"/>
      <c r="E917" s="103"/>
      <c r="F917" s="103"/>
      <c r="H917" s="123"/>
      <c r="I917" s="103"/>
      <c r="J917" s="103"/>
      <c r="K917" s="103"/>
    </row>
    <row r="918" spans="2:11" ht="12" customHeight="1" x14ac:dyDescent="0.25">
      <c r="B918" s="103"/>
      <c r="C918" s="123"/>
      <c r="D918" s="103"/>
      <c r="E918" s="103"/>
      <c r="F918" s="103"/>
      <c r="H918" s="123"/>
      <c r="I918" s="103"/>
      <c r="J918" s="103"/>
      <c r="K918" s="103"/>
    </row>
    <row r="919" spans="2:11" ht="12" customHeight="1" x14ac:dyDescent="0.25">
      <c r="B919" s="103"/>
      <c r="C919" s="123"/>
      <c r="D919" s="103"/>
      <c r="E919" s="103"/>
      <c r="F919" s="103"/>
      <c r="H919" s="123"/>
      <c r="I919" s="103"/>
      <c r="J919" s="103"/>
      <c r="K919" s="103"/>
    </row>
    <row r="920" spans="2:11" ht="12" customHeight="1" x14ac:dyDescent="0.25">
      <c r="B920" s="103"/>
      <c r="C920" s="123"/>
      <c r="D920" s="103"/>
      <c r="E920" s="103"/>
      <c r="F920" s="103"/>
      <c r="H920" s="123"/>
      <c r="I920" s="103"/>
      <c r="J920" s="103"/>
      <c r="K920" s="103"/>
    </row>
    <row r="921" spans="2:11" ht="12" customHeight="1" x14ac:dyDescent="0.25">
      <c r="B921" s="103"/>
      <c r="C921" s="123"/>
      <c r="D921" s="103"/>
      <c r="E921" s="103"/>
      <c r="F921" s="103"/>
      <c r="H921" s="123"/>
      <c r="I921" s="103"/>
      <c r="J921" s="103"/>
      <c r="K921" s="103"/>
    </row>
    <row r="922" spans="2:11" ht="12" customHeight="1" x14ac:dyDescent="0.25">
      <c r="B922" s="103"/>
      <c r="C922" s="123"/>
      <c r="D922" s="103"/>
      <c r="E922" s="103"/>
      <c r="F922" s="103"/>
      <c r="H922" s="123"/>
      <c r="I922" s="103"/>
      <c r="J922" s="103"/>
      <c r="K922" s="103"/>
    </row>
    <row r="923" spans="2:11" ht="12" customHeight="1" x14ac:dyDescent="0.25">
      <c r="B923" s="103"/>
      <c r="C923" s="123"/>
      <c r="D923" s="103"/>
      <c r="E923" s="103"/>
      <c r="F923" s="103"/>
      <c r="H923" s="123"/>
      <c r="I923" s="103"/>
      <c r="J923" s="103"/>
      <c r="K923" s="103"/>
    </row>
    <row r="924" spans="2:11" ht="12" customHeight="1" x14ac:dyDescent="0.25">
      <c r="B924" s="103"/>
      <c r="C924" s="123"/>
      <c r="D924" s="103"/>
      <c r="E924" s="103"/>
      <c r="F924" s="103"/>
      <c r="H924" s="123"/>
      <c r="I924" s="103"/>
      <c r="J924" s="103"/>
      <c r="K924" s="103"/>
    </row>
    <row r="925" spans="2:11" ht="12" customHeight="1" x14ac:dyDescent="0.25">
      <c r="B925" s="103"/>
      <c r="C925" s="123"/>
      <c r="D925" s="103"/>
      <c r="E925" s="103"/>
      <c r="F925" s="103"/>
      <c r="H925" s="123"/>
      <c r="I925" s="103"/>
      <c r="J925" s="103"/>
      <c r="K925" s="103"/>
    </row>
    <row r="926" spans="2:11" ht="12" customHeight="1" x14ac:dyDescent="0.25">
      <c r="B926" s="103"/>
      <c r="C926" s="123"/>
      <c r="D926" s="103"/>
      <c r="E926" s="103"/>
      <c r="F926" s="103"/>
      <c r="H926" s="123"/>
      <c r="I926" s="103"/>
      <c r="J926" s="103"/>
      <c r="K926" s="103"/>
    </row>
    <row r="927" spans="2:11" ht="12" customHeight="1" x14ac:dyDescent="0.25">
      <c r="B927" s="103"/>
      <c r="C927" s="123"/>
      <c r="D927" s="103"/>
      <c r="E927" s="103"/>
      <c r="F927" s="103"/>
      <c r="H927" s="123"/>
      <c r="I927" s="103"/>
      <c r="J927" s="103"/>
      <c r="K927" s="103"/>
    </row>
    <row r="928" spans="2:11" ht="12" customHeight="1" x14ac:dyDescent="0.25">
      <c r="B928" s="103"/>
      <c r="C928" s="123"/>
      <c r="D928" s="103"/>
      <c r="E928" s="103"/>
      <c r="F928" s="103"/>
      <c r="H928" s="123"/>
      <c r="I928" s="103"/>
      <c r="J928" s="103"/>
      <c r="K928" s="103"/>
    </row>
    <row r="929" spans="2:11" ht="12" customHeight="1" x14ac:dyDescent="0.25">
      <c r="B929" s="103"/>
      <c r="C929" s="123"/>
      <c r="D929" s="103"/>
      <c r="E929" s="103"/>
      <c r="F929" s="103"/>
      <c r="H929" s="123"/>
      <c r="I929" s="103"/>
      <c r="J929" s="103"/>
      <c r="K929" s="103"/>
    </row>
    <row r="930" spans="2:11" ht="12" customHeight="1" x14ac:dyDescent="0.25">
      <c r="B930" s="103"/>
      <c r="C930" s="123"/>
      <c r="D930" s="103"/>
      <c r="E930" s="103"/>
      <c r="F930" s="103"/>
      <c r="H930" s="123"/>
      <c r="I930" s="103"/>
      <c r="J930" s="103"/>
      <c r="K930" s="103"/>
    </row>
    <row r="931" spans="2:11" ht="12" customHeight="1" x14ac:dyDescent="0.25">
      <c r="B931" s="103"/>
      <c r="C931" s="123"/>
      <c r="D931" s="103"/>
      <c r="E931" s="103"/>
      <c r="F931" s="103"/>
      <c r="H931" s="123"/>
      <c r="I931" s="103"/>
      <c r="J931" s="103"/>
      <c r="K931" s="103"/>
    </row>
    <row r="932" spans="2:11" ht="12" customHeight="1" x14ac:dyDescent="0.25">
      <c r="B932" s="103"/>
      <c r="C932" s="123"/>
      <c r="D932" s="103"/>
      <c r="E932" s="103"/>
      <c r="F932" s="103"/>
      <c r="H932" s="123"/>
      <c r="I932" s="103"/>
      <c r="J932" s="103"/>
      <c r="K932" s="103"/>
    </row>
    <row r="933" spans="2:11" ht="12" customHeight="1" x14ac:dyDescent="0.25">
      <c r="B933" s="103"/>
      <c r="C933" s="123"/>
      <c r="D933" s="103"/>
      <c r="E933" s="103"/>
      <c r="F933" s="103"/>
      <c r="H933" s="123"/>
      <c r="I933" s="103"/>
      <c r="J933" s="103"/>
      <c r="K933" s="103"/>
    </row>
    <row r="934" spans="2:11" ht="12" customHeight="1" x14ac:dyDescent="0.25">
      <c r="B934" s="103"/>
      <c r="C934" s="123"/>
      <c r="D934" s="103"/>
      <c r="E934" s="103"/>
      <c r="F934" s="103"/>
      <c r="H934" s="123"/>
      <c r="I934" s="103"/>
      <c r="J934" s="103"/>
      <c r="K934" s="103"/>
    </row>
    <row r="935" spans="2:11" ht="12" customHeight="1" x14ac:dyDescent="0.25">
      <c r="B935" s="103"/>
      <c r="C935" s="123"/>
      <c r="D935" s="103"/>
      <c r="E935" s="103"/>
      <c r="F935" s="103"/>
      <c r="H935" s="123"/>
      <c r="I935" s="103"/>
      <c r="J935" s="103"/>
      <c r="K935" s="103"/>
    </row>
    <row r="936" spans="2:11" ht="12" customHeight="1" x14ac:dyDescent="0.25">
      <c r="B936" s="103"/>
      <c r="C936" s="123"/>
      <c r="D936" s="103"/>
      <c r="E936" s="103"/>
      <c r="F936" s="103"/>
      <c r="H936" s="123"/>
      <c r="I936" s="103"/>
      <c r="J936" s="103"/>
      <c r="K936" s="103"/>
    </row>
    <row r="937" spans="2:11" ht="12" customHeight="1" x14ac:dyDescent="0.25">
      <c r="B937" s="103"/>
      <c r="C937" s="123"/>
      <c r="D937" s="103"/>
      <c r="E937" s="103"/>
      <c r="F937" s="103"/>
      <c r="H937" s="123"/>
      <c r="I937" s="103"/>
      <c r="J937" s="103"/>
      <c r="K937" s="103"/>
    </row>
    <row r="938" spans="2:11" ht="12" customHeight="1" x14ac:dyDescent="0.25">
      <c r="B938" s="103"/>
      <c r="C938" s="123"/>
      <c r="D938" s="103"/>
      <c r="E938" s="103"/>
      <c r="F938" s="103"/>
      <c r="H938" s="123"/>
      <c r="I938" s="103"/>
      <c r="J938" s="103"/>
      <c r="K938" s="103"/>
    </row>
    <row r="939" spans="2:11" ht="12" customHeight="1" x14ac:dyDescent="0.25">
      <c r="B939" s="103"/>
      <c r="C939" s="123"/>
      <c r="D939" s="103"/>
      <c r="E939" s="103"/>
      <c r="F939" s="103"/>
      <c r="H939" s="123"/>
      <c r="I939" s="103"/>
      <c r="J939" s="103"/>
      <c r="K939" s="103"/>
    </row>
    <row r="940" spans="2:11" ht="12" customHeight="1" x14ac:dyDescent="0.25">
      <c r="B940" s="103"/>
      <c r="C940" s="123"/>
      <c r="D940" s="103"/>
      <c r="E940" s="103"/>
      <c r="F940" s="103"/>
      <c r="H940" s="123"/>
      <c r="I940" s="103"/>
      <c r="J940" s="103"/>
      <c r="K940" s="103"/>
    </row>
    <row r="941" spans="2:11" ht="12" customHeight="1" x14ac:dyDescent="0.25">
      <c r="B941" s="103"/>
      <c r="C941" s="123"/>
      <c r="D941" s="103"/>
      <c r="E941" s="103"/>
      <c r="F941" s="103"/>
      <c r="H941" s="123"/>
      <c r="I941" s="103"/>
      <c r="J941" s="103"/>
      <c r="K941" s="103"/>
    </row>
    <row r="942" spans="2:11" ht="12" customHeight="1" x14ac:dyDescent="0.25">
      <c r="B942" s="103"/>
      <c r="C942" s="123"/>
      <c r="D942" s="103"/>
      <c r="E942" s="103"/>
      <c r="F942" s="103"/>
      <c r="H942" s="123"/>
      <c r="I942" s="103"/>
      <c r="J942" s="103"/>
      <c r="K942" s="103"/>
    </row>
    <row r="943" spans="2:11" ht="12" customHeight="1" x14ac:dyDescent="0.25">
      <c r="B943" s="103"/>
      <c r="C943" s="123"/>
      <c r="D943" s="103"/>
      <c r="E943" s="103"/>
      <c r="F943" s="103"/>
      <c r="H943" s="123"/>
      <c r="I943" s="103"/>
      <c r="J943" s="103"/>
      <c r="K943" s="103"/>
    </row>
    <row r="944" spans="2:11" ht="12" customHeight="1" x14ac:dyDescent="0.25">
      <c r="B944" s="103"/>
      <c r="C944" s="123"/>
      <c r="D944" s="103"/>
      <c r="E944" s="103"/>
      <c r="F944" s="103"/>
      <c r="H944" s="123"/>
      <c r="I944" s="103"/>
      <c r="J944" s="103"/>
      <c r="K944" s="103"/>
    </row>
    <row r="945" spans="2:11" ht="12" customHeight="1" x14ac:dyDescent="0.25">
      <c r="B945" s="103"/>
      <c r="C945" s="123"/>
      <c r="D945" s="103"/>
      <c r="E945" s="103"/>
      <c r="F945" s="103"/>
      <c r="H945" s="123"/>
      <c r="I945" s="103"/>
      <c r="J945" s="103"/>
      <c r="K945" s="103"/>
    </row>
    <row r="946" spans="2:11" ht="12" customHeight="1" x14ac:dyDescent="0.25">
      <c r="B946" s="103"/>
      <c r="C946" s="123"/>
      <c r="D946" s="103"/>
      <c r="E946" s="103"/>
      <c r="F946" s="103"/>
      <c r="H946" s="123"/>
      <c r="I946" s="103"/>
      <c r="J946" s="103"/>
      <c r="K946" s="103"/>
    </row>
    <row r="947" spans="2:11" ht="12" customHeight="1" x14ac:dyDescent="0.25">
      <c r="B947" s="103"/>
      <c r="C947" s="123"/>
      <c r="D947" s="103"/>
      <c r="E947" s="103"/>
      <c r="F947" s="103"/>
      <c r="H947" s="123"/>
      <c r="I947" s="103"/>
      <c r="J947" s="103"/>
      <c r="K947" s="103"/>
    </row>
    <row r="948" spans="2:11" ht="12" customHeight="1" x14ac:dyDescent="0.25">
      <c r="B948" s="103"/>
      <c r="C948" s="123"/>
      <c r="D948" s="103"/>
      <c r="E948" s="103"/>
      <c r="F948" s="103"/>
      <c r="H948" s="123"/>
      <c r="I948" s="103"/>
      <c r="J948" s="103"/>
      <c r="K948" s="103"/>
    </row>
    <row r="949" spans="2:11" ht="12" customHeight="1" x14ac:dyDescent="0.25">
      <c r="B949" s="103"/>
      <c r="C949" s="123"/>
      <c r="D949" s="103"/>
      <c r="E949" s="103"/>
      <c r="F949" s="103"/>
      <c r="H949" s="123"/>
      <c r="I949" s="103"/>
      <c r="J949" s="103"/>
      <c r="K949" s="103"/>
    </row>
    <row r="950" spans="2:11" ht="12" customHeight="1" x14ac:dyDescent="0.25">
      <c r="B950" s="103"/>
      <c r="C950" s="123"/>
      <c r="D950" s="103"/>
      <c r="E950" s="103"/>
      <c r="F950" s="103"/>
      <c r="H950" s="123"/>
      <c r="I950" s="103"/>
      <c r="J950" s="103"/>
      <c r="K950" s="103"/>
    </row>
    <row r="951" spans="2:11" ht="12" customHeight="1" x14ac:dyDescent="0.25">
      <c r="B951" s="103"/>
      <c r="C951" s="123"/>
      <c r="D951" s="103"/>
      <c r="E951" s="103"/>
      <c r="F951" s="103"/>
      <c r="H951" s="123"/>
      <c r="I951" s="103"/>
      <c r="J951" s="103"/>
      <c r="K951" s="103"/>
    </row>
    <row r="952" spans="2:11" ht="12" customHeight="1" x14ac:dyDescent="0.25">
      <c r="B952" s="103"/>
      <c r="C952" s="123"/>
      <c r="D952" s="103"/>
      <c r="E952" s="103"/>
      <c r="F952" s="103"/>
      <c r="H952" s="123"/>
      <c r="I952" s="103"/>
      <c r="J952" s="103"/>
      <c r="K952" s="103"/>
    </row>
    <row r="953" spans="2:11" ht="12" customHeight="1" x14ac:dyDescent="0.25">
      <c r="B953" s="103"/>
      <c r="C953" s="123"/>
      <c r="D953" s="103"/>
      <c r="E953" s="103"/>
      <c r="F953" s="103"/>
      <c r="H953" s="123"/>
      <c r="I953" s="103"/>
      <c r="J953" s="103"/>
      <c r="K953" s="103"/>
    </row>
    <row r="954" spans="2:11" ht="12" customHeight="1" x14ac:dyDescent="0.25">
      <c r="B954" s="103"/>
      <c r="C954" s="123"/>
      <c r="D954" s="103"/>
      <c r="E954" s="103"/>
      <c r="F954" s="103"/>
      <c r="H954" s="123"/>
      <c r="I954" s="103"/>
      <c r="J954" s="103"/>
      <c r="K954" s="103"/>
    </row>
    <row r="955" spans="2:11" ht="12" customHeight="1" x14ac:dyDescent="0.25">
      <c r="B955" s="103"/>
      <c r="C955" s="123"/>
      <c r="D955" s="103"/>
      <c r="E955" s="103"/>
      <c r="F955" s="103"/>
      <c r="H955" s="123"/>
      <c r="I955" s="103"/>
      <c r="J955" s="103"/>
      <c r="K955" s="103"/>
    </row>
    <row r="956" spans="2:11" ht="12" customHeight="1" x14ac:dyDescent="0.25">
      <c r="B956" s="103"/>
      <c r="C956" s="123"/>
      <c r="D956" s="103"/>
      <c r="E956" s="103"/>
      <c r="F956" s="103"/>
      <c r="H956" s="123"/>
      <c r="I956" s="103"/>
      <c r="J956" s="103"/>
      <c r="K956" s="103"/>
    </row>
    <row r="957" spans="2:11" ht="12" customHeight="1" x14ac:dyDescent="0.25">
      <c r="B957" s="103"/>
      <c r="C957" s="123"/>
      <c r="D957" s="103"/>
      <c r="E957" s="103"/>
      <c r="F957" s="103"/>
      <c r="H957" s="123"/>
      <c r="I957" s="103"/>
      <c r="J957" s="103"/>
      <c r="K957" s="103"/>
    </row>
    <row r="958" spans="2:11" ht="12" customHeight="1" x14ac:dyDescent="0.25">
      <c r="B958" s="103"/>
      <c r="C958" s="123"/>
      <c r="D958" s="103"/>
      <c r="E958" s="103"/>
      <c r="F958" s="103"/>
      <c r="H958" s="123"/>
      <c r="I958" s="103"/>
      <c r="J958" s="103"/>
      <c r="K958" s="103"/>
    </row>
    <row r="959" spans="2:11" ht="12" customHeight="1" x14ac:dyDescent="0.25">
      <c r="B959" s="103"/>
      <c r="C959" s="123"/>
      <c r="D959" s="103"/>
      <c r="E959" s="103"/>
      <c r="F959" s="103"/>
      <c r="H959" s="123"/>
      <c r="I959" s="103"/>
      <c r="J959" s="103"/>
      <c r="K959" s="103"/>
    </row>
    <row r="960" spans="2:11" ht="12" customHeight="1" x14ac:dyDescent="0.25">
      <c r="B960" s="103"/>
      <c r="C960" s="123"/>
      <c r="D960" s="103"/>
      <c r="E960" s="103"/>
      <c r="F960" s="103"/>
      <c r="H960" s="123"/>
      <c r="I960" s="103"/>
      <c r="J960" s="103"/>
      <c r="K960" s="103"/>
    </row>
    <row r="961" spans="2:11" ht="12" customHeight="1" x14ac:dyDescent="0.25">
      <c r="B961" s="103"/>
      <c r="C961" s="123"/>
      <c r="D961" s="103"/>
      <c r="E961" s="103"/>
      <c r="F961" s="103"/>
      <c r="H961" s="123"/>
      <c r="I961" s="103"/>
      <c r="J961" s="103"/>
      <c r="K961" s="103"/>
    </row>
    <row r="962" spans="2:11" ht="12" customHeight="1" x14ac:dyDescent="0.25">
      <c r="B962" s="103"/>
      <c r="C962" s="123"/>
      <c r="D962" s="103"/>
      <c r="E962" s="103"/>
      <c r="F962" s="103"/>
      <c r="H962" s="123"/>
      <c r="I962" s="103"/>
      <c r="J962" s="103"/>
      <c r="K962" s="103"/>
    </row>
    <row r="963" spans="2:11" ht="12" customHeight="1" x14ac:dyDescent="0.25">
      <c r="B963" s="103"/>
      <c r="C963" s="123"/>
      <c r="D963" s="103"/>
      <c r="E963" s="103"/>
      <c r="F963" s="103"/>
      <c r="H963" s="123"/>
      <c r="I963" s="103"/>
      <c r="J963" s="103"/>
      <c r="K963" s="103"/>
    </row>
    <row r="964" spans="2:11" ht="12" customHeight="1" x14ac:dyDescent="0.25">
      <c r="B964" s="103"/>
      <c r="C964" s="123"/>
      <c r="D964" s="103"/>
      <c r="E964" s="103"/>
      <c r="F964" s="103"/>
      <c r="H964" s="123"/>
      <c r="I964" s="103"/>
      <c r="J964" s="103"/>
      <c r="K964" s="103"/>
    </row>
    <row r="965" spans="2:11" ht="12" customHeight="1" x14ac:dyDescent="0.25">
      <c r="B965" s="103"/>
      <c r="C965" s="123"/>
      <c r="D965" s="103"/>
      <c r="E965" s="103"/>
      <c r="F965" s="103"/>
      <c r="H965" s="123"/>
      <c r="I965" s="103"/>
      <c r="J965" s="103"/>
      <c r="K965" s="103"/>
    </row>
    <row r="966" spans="2:11" ht="12" customHeight="1" x14ac:dyDescent="0.25">
      <c r="B966" s="103"/>
      <c r="C966" s="123"/>
      <c r="D966" s="103"/>
      <c r="E966" s="103"/>
      <c r="F966" s="103"/>
      <c r="H966" s="123"/>
      <c r="I966" s="103"/>
      <c r="J966" s="103"/>
      <c r="K966" s="103"/>
    </row>
    <row r="967" spans="2:11" ht="12" customHeight="1" x14ac:dyDescent="0.25">
      <c r="B967" s="103"/>
      <c r="C967" s="123"/>
      <c r="D967" s="103"/>
      <c r="E967" s="103"/>
      <c r="F967" s="103"/>
      <c r="H967" s="123"/>
      <c r="I967" s="103"/>
      <c r="J967" s="103"/>
      <c r="K967" s="103"/>
    </row>
    <row r="968" spans="2:11" ht="12" customHeight="1" x14ac:dyDescent="0.25">
      <c r="B968" s="103"/>
      <c r="C968" s="123"/>
      <c r="D968" s="103"/>
      <c r="E968" s="103"/>
      <c r="F968" s="103"/>
      <c r="H968" s="123"/>
      <c r="I968" s="103"/>
      <c r="J968" s="103"/>
      <c r="K968" s="103"/>
    </row>
    <row r="969" spans="2:11" ht="12" customHeight="1" x14ac:dyDescent="0.25">
      <c r="B969" s="103"/>
      <c r="C969" s="123"/>
      <c r="D969" s="103"/>
      <c r="E969" s="103"/>
      <c r="F969" s="103"/>
      <c r="H969" s="123"/>
      <c r="I969" s="103"/>
      <c r="J969" s="103"/>
      <c r="K969" s="103"/>
    </row>
    <row r="970" spans="2:11" ht="12" customHeight="1" x14ac:dyDescent="0.25">
      <c r="B970" s="103"/>
      <c r="C970" s="123"/>
      <c r="D970" s="103"/>
      <c r="E970" s="103"/>
      <c r="F970" s="103"/>
      <c r="H970" s="123"/>
      <c r="I970" s="103"/>
      <c r="J970" s="103"/>
      <c r="K970" s="103"/>
    </row>
    <row r="971" spans="2:11" ht="12" customHeight="1" x14ac:dyDescent="0.25">
      <c r="B971" s="103"/>
      <c r="C971" s="123"/>
      <c r="D971" s="103"/>
      <c r="E971" s="103"/>
      <c r="F971" s="103"/>
      <c r="H971" s="123"/>
      <c r="I971" s="103"/>
      <c r="J971" s="103"/>
      <c r="K971" s="103"/>
    </row>
    <row r="972" spans="2:11" ht="12" customHeight="1" x14ac:dyDescent="0.25">
      <c r="B972" s="103"/>
      <c r="C972" s="123"/>
      <c r="D972" s="103"/>
      <c r="E972" s="103"/>
      <c r="F972" s="103"/>
      <c r="H972" s="123"/>
      <c r="I972" s="103"/>
      <c r="J972" s="103"/>
      <c r="K972" s="103"/>
    </row>
    <row r="973" spans="2:11" ht="12" customHeight="1" x14ac:dyDescent="0.25">
      <c r="B973" s="103"/>
      <c r="C973" s="123"/>
      <c r="D973" s="103"/>
      <c r="E973" s="103"/>
      <c r="F973" s="103"/>
      <c r="H973" s="123"/>
      <c r="I973" s="103"/>
      <c r="J973" s="103"/>
      <c r="K973" s="103"/>
    </row>
    <row r="974" spans="2:11" ht="12" customHeight="1" x14ac:dyDescent="0.25">
      <c r="B974" s="103"/>
      <c r="C974" s="123"/>
      <c r="D974" s="103"/>
      <c r="E974" s="103"/>
      <c r="F974" s="103"/>
      <c r="H974" s="123"/>
      <c r="I974" s="103"/>
      <c r="J974" s="103"/>
      <c r="K974" s="103"/>
    </row>
    <row r="975" spans="2:11" ht="12" customHeight="1" x14ac:dyDescent="0.25">
      <c r="B975" s="103"/>
      <c r="C975" s="123"/>
      <c r="D975" s="103"/>
      <c r="E975" s="103"/>
      <c r="F975" s="103"/>
      <c r="H975" s="123"/>
      <c r="I975" s="103"/>
      <c r="J975" s="103"/>
      <c r="K975" s="103"/>
    </row>
    <row r="976" spans="2:11" ht="12" customHeight="1" x14ac:dyDescent="0.25">
      <c r="B976" s="103"/>
      <c r="C976" s="123"/>
      <c r="D976" s="103"/>
      <c r="E976" s="103"/>
      <c r="F976" s="103"/>
      <c r="H976" s="123"/>
      <c r="I976" s="103"/>
      <c r="J976" s="103"/>
      <c r="K976" s="103"/>
    </row>
    <row r="977" spans="2:11" ht="12" customHeight="1" x14ac:dyDescent="0.25">
      <c r="B977" s="103"/>
      <c r="C977" s="123"/>
      <c r="D977" s="103"/>
      <c r="E977" s="103"/>
      <c r="F977" s="103"/>
      <c r="H977" s="123"/>
      <c r="I977" s="103"/>
      <c r="J977" s="103"/>
      <c r="K977" s="103"/>
    </row>
    <row r="978" spans="2:11" ht="12" customHeight="1" x14ac:dyDescent="0.25">
      <c r="B978" s="103"/>
      <c r="C978" s="123"/>
      <c r="D978" s="103"/>
      <c r="E978" s="103"/>
      <c r="F978" s="103"/>
      <c r="H978" s="123"/>
      <c r="I978" s="103"/>
      <c r="J978" s="103"/>
      <c r="K978" s="103"/>
    </row>
    <row r="979" spans="2:11" ht="12" customHeight="1" x14ac:dyDescent="0.25">
      <c r="B979" s="103"/>
      <c r="C979" s="123"/>
      <c r="D979" s="103"/>
      <c r="E979" s="103"/>
      <c r="F979" s="103"/>
      <c r="H979" s="123"/>
      <c r="I979" s="103"/>
      <c r="J979" s="103"/>
      <c r="K979" s="103"/>
    </row>
    <row r="980" spans="2:11" ht="12" customHeight="1" x14ac:dyDescent="0.25">
      <c r="B980" s="103"/>
      <c r="C980" s="123"/>
      <c r="D980" s="103"/>
      <c r="E980" s="103"/>
      <c r="F980" s="103"/>
      <c r="H980" s="123"/>
      <c r="I980" s="103"/>
      <c r="J980" s="103"/>
      <c r="K980" s="103"/>
    </row>
    <row r="981" spans="2:11" ht="12" customHeight="1" x14ac:dyDescent="0.25">
      <c r="B981" s="103"/>
      <c r="C981" s="123"/>
      <c r="D981" s="103"/>
      <c r="E981" s="103"/>
      <c r="F981" s="103"/>
      <c r="H981" s="123"/>
      <c r="I981" s="103"/>
      <c r="J981" s="103"/>
      <c r="K981" s="103"/>
    </row>
    <row r="982" spans="2:11" ht="12" customHeight="1" x14ac:dyDescent="0.25">
      <c r="B982" s="103"/>
      <c r="C982" s="123"/>
      <c r="D982" s="103"/>
      <c r="E982" s="103"/>
      <c r="F982" s="103"/>
      <c r="H982" s="123"/>
      <c r="I982" s="103"/>
      <c r="J982" s="103"/>
      <c r="K982" s="103"/>
    </row>
    <row r="983" spans="2:11" ht="12" customHeight="1" x14ac:dyDescent="0.25">
      <c r="B983" s="103"/>
      <c r="C983" s="123"/>
      <c r="D983" s="103"/>
      <c r="E983" s="103"/>
      <c r="F983" s="103"/>
      <c r="H983" s="123"/>
      <c r="I983" s="103"/>
      <c r="J983" s="103"/>
      <c r="K983" s="103"/>
    </row>
    <row r="984" spans="2:11" ht="12" customHeight="1" x14ac:dyDescent="0.25">
      <c r="B984" s="103"/>
      <c r="C984" s="123"/>
      <c r="D984" s="103"/>
      <c r="E984" s="103"/>
      <c r="F984" s="103"/>
      <c r="H984" s="123"/>
      <c r="I984" s="103"/>
      <c r="J984" s="103"/>
      <c r="K984" s="103"/>
    </row>
    <row r="985" spans="2:11" ht="12" customHeight="1" x14ac:dyDescent="0.25">
      <c r="B985" s="103"/>
      <c r="C985" s="123"/>
      <c r="D985" s="103"/>
      <c r="E985" s="103"/>
      <c r="F985" s="103"/>
      <c r="H985" s="123"/>
      <c r="I985" s="103"/>
      <c r="J985" s="103"/>
      <c r="K985" s="103"/>
    </row>
    <row r="986" spans="2:11" ht="12" customHeight="1" x14ac:dyDescent="0.25">
      <c r="B986" s="103"/>
      <c r="C986" s="123"/>
      <c r="D986" s="103"/>
      <c r="E986" s="103"/>
      <c r="F986" s="103"/>
      <c r="H986" s="123"/>
      <c r="I986" s="103"/>
      <c r="J986" s="103"/>
      <c r="K986" s="103"/>
    </row>
    <row r="987" spans="2:11" ht="12" customHeight="1" x14ac:dyDescent="0.25">
      <c r="B987" s="103"/>
      <c r="C987" s="123"/>
      <c r="D987" s="103"/>
      <c r="E987" s="103"/>
      <c r="F987" s="103"/>
      <c r="H987" s="123"/>
      <c r="I987" s="103"/>
      <c r="J987" s="103"/>
      <c r="K987" s="103"/>
    </row>
    <row r="988" spans="2:11" ht="12" customHeight="1" x14ac:dyDescent="0.25">
      <c r="B988" s="103"/>
      <c r="C988" s="123"/>
      <c r="D988" s="103"/>
      <c r="E988" s="103"/>
      <c r="F988" s="103"/>
      <c r="H988" s="123"/>
      <c r="I988" s="103"/>
      <c r="J988" s="103"/>
      <c r="K988" s="103"/>
    </row>
    <row r="989" spans="2:11" ht="12" customHeight="1" x14ac:dyDescent="0.25">
      <c r="B989" s="103"/>
      <c r="C989" s="123"/>
      <c r="D989" s="103"/>
      <c r="E989" s="103"/>
      <c r="F989" s="103"/>
      <c r="H989" s="123"/>
      <c r="I989" s="103"/>
      <c r="J989" s="103"/>
      <c r="K989" s="103"/>
    </row>
    <row r="990" spans="2:11" ht="12" customHeight="1" x14ac:dyDescent="0.25">
      <c r="B990" s="103"/>
      <c r="C990" s="123"/>
      <c r="D990" s="103"/>
      <c r="E990" s="103"/>
      <c r="F990" s="103"/>
      <c r="H990" s="123"/>
      <c r="I990" s="103"/>
      <c r="J990" s="103"/>
      <c r="K990" s="103"/>
    </row>
    <row r="991" spans="2:11" ht="12" customHeight="1" x14ac:dyDescent="0.25">
      <c r="B991" s="103"/>
      <c r="C991" s="123"/>
      <c r="D991" s="103"/>
      <c r="E991" s="103"/>
      <c r="F991" s="103"/>
      <c r="H991" s="123"/>
      <c r="I991" s="103"/>
      <c r="J991" s="103"/>
      <c r="K991" s="103"/>
    </row>
    <row r="992" spans="2:11" ht="12" customHeight="1" x14ac:dyDescent="0.25">
      <c r="B992" s="103"/>
      <c r="C992" s="123"/>
      <c r="D992" s="103"/>
      <c r="E992" s="103"/>
      <c r="F992" s="103"/>
      <c r="H992" s="123"/>
      <c r="I992" s="103"/>
      <c r="J992" s="103"/>
      <c r="K992" s="103"/>
    </row>
    <row r="993" spans="2:11" ht="12" customHeight="1" x14ac:dyDescent="0.25">
      <c r="B993" s="103"/>
      <c r="C993" s="123"/>
      <c r="D993" s="103"/>
      <c r="E993" s="103"/>
      <c r="F993" s="103"/>
      <c r="H993" s="123"/>
      <c r="I993" s="103"/>
      <c r="J993" s="103"/>
      <c r="K993" s="103"/>
    </row>
    <row r="994" spans="2:11" ht="12" customHeight="1" x14ac:dyDescent="0.25">
      <c r="B994" s="103"/>
      <c r="C994" s="123"/>
      <c r="D994" s="103"/>
      <c r="E994" s="103"/>
      <c r="F994" s="103"/>
      <c r="H994" s="123"/>
      <c r="I994" s="103"/>
      <c r="J994" s="103"/>
      <c r="K994" s="103"/>
    </row>
    <row r="995" spans="2:11" ht="12" customHeight="1" x14ac:dyDescent="0.25">
      <c r="B995" s="103"/>
      <c r="C995" s="123"/>
      <c r="D995" s="103"/>
      <c r="E995" s="103"/>
      <c r="F995" s="103"/>
      <c r="H995" s="123"/>
      <c r="I995" s="103"/>
      <c r="J995" s="103"/>
      <c r="K995" s="103"/>
    </row>
    <row r="996" spans="2:11" ht="12" customHeight="1" x14ac:dyDescent="0.25">
      <c r="B996" s="103"/>
      <c r="C996" s="123"/>
      <c r="D996" s="103"/>
      <c r="E996" s="103"/>
      <c r="F996" s="103"/>
      <c r="H996" s="123"/>
      <c r="I996" s="103"/>
      <c r="J996" s="103"/>
      <c r="K996" s="103"/>
    </row>
    <row r="997" spans="2:11" ht="12" customHeight="1" x14ac:dyDescent="0.25">
      <c r="B997" s="103"/>
      <c r="C997" s="123"/>
      <c r="D997" s="103"/>
      <c r="E997" s="103"/>
      <c r="F997" s="103"/>
      <c r="H997" s="123"/>
      <c r="I997" s="103"/>
      <c r="J997" s="103"/>
      <c r="K997" s="103"/>
    </row>
    <row r="998" spans="2:11" ht="12" customHeight="1" x14ac:dyDescent="0.25">
      <c r="B998" s="103"/>
      <c r="C998" s="123"/>
      <c r="D998" s="103"/>
      <c r="E998" s="103"/>
      <c r="F998" s="103"/>
      <c r="H998" s="123"/>
      <c r="I998" s="103"/>
      <c r="J998" s="103"/>
      <c r="K998" s="103"/>
    </row>
    <row r="999" spans="2:11" ht="12" customHeight="1" x14ac:dyDescent="0.25">
      <c r="B999" s="103"/>
      <c r="C999" s="123"/>
      <c r="D999" s="103"/>
      <c r="E999" s="103"/>
      <c r="F999" s="103"/>
      <c r="H999" s="123"/>
      <c r="I999" s="103"/>
      <c r="J999" s="103"/>
      <c r="K999" s="103"/>
    </row>
    <row r="1000" spans="2:11" ht="12" customHeight="1" x14ac:dyDescent="0.25">
      <c r="B1000" s="103"/>
      <c r="C1000" s="123"/>
      <c r="D1000" s="103"/>
      <c r="E1000" s="103"/>
      <c r="F1000" s="103"/>
      <c r="H1000" s="123"/>
      <c r="I1000" s="103"/>
      <c r="J1000" s="103"/>
      <c r="K1000" s="103"/>
    </row>
    <row r="1001" spans="2:11" ht="12" customHeight="1" x14ac:dyDescent="0.25">
      <c r="B1001" s="103"/>
      <c r="C1001" s="123"/>
      <c r="D1001" s="103"/>
      <c r="E1001" s="103"/>
      <c r="F1001" s="103"/>
      <c r="H1001" s="123"/>
      <c r="I1001" s="103"/>
      <c r="J1001" s="103"/>
      <c r="K1001" s="103"/>
    </row>
    <row r="1002" spans="2:11" ht="12" customHeight="1" x14ac:dyDescent="0.25">
      <c r="B1002" s="103"/>
      <c r="C1002" s="123"/>
      <c r="D1002" s="103"/>
      <c r="E1002" s="103"/>
      <c r="F1002" s="103"/>
      <c r="H1002" s="123"/>
      <c r="I1002" s="103"/>
      <c r="J1002" s="103"/>
      <c r="K1002" s="103"/>
    </row>
    <row r="1003" spans="2:11" ht="12" customHeight="1" x14ac:dyDescent="0.25">
      <c r="B1003" s="103"/>
      <c r="C1003" s="123"/>
      <c r="D1003" s="103"/>
      <c r="E1003" s="103"/>
      <c r="F1003" s="103"/>
      <c r="H1003" s="123"/>
      <c r="I1003" s="103"/>
      <c r="J1003" s="103"/>
      <c r="K1003" s="103"/>
    </row>
    <row r="1004" spans="2:11" ht="12" customHeight="1" x14ac:dyDescent="0.25">
      <c r="B1004" s="103"/>
      <c r="C1004" s="123"/>
      <c r="D1004" s="103"/>
      <c r="E1004" s="103"/>
      <c r="F1004" s="103"/>
      <c r="H1004" s="123"/>
      <c r="I1004" s="103"/>
      <c r="J1004" s="103"/>
      <c r="K1004" s="103"/>
    </row>
    <row r="1005" spans="2:11" ht="12" customHeight="1" x14ac:dyDescent="0.25">
      <c r="B1005" s="103"/>
      <c r="C1005" s="123"/>
      <c r="D1005" s="103"/>
      <c r="E1005" s="103"/>
      <c r="F1005" s="103"/>
      <c r="H1005" s="123"/>
      <c r="I1005" s="103"/>
      <c r="J1005" s="103"/>
      <c r="K1005" s="103"/>
    </row>
    <row r="1006" spans="2:11" ht="12" customHeight="1" x14ac:dyDescent="0.25">
      <c r="B1006" s="103"/>
      <c r="C1006" s="123"/>
      <c r="D1006" s="103"/>
      <c r="E1006" s="103"/>
      <c r="F1006" s="103"/>
      <c r="H1006" s="123"/>
      <c r="I1006" s="103"/>
      <c r="J1006" s="103"/>
      <c r="K1006" s="103"/>
    </row>
    <row r="1007" spans="2:11" ht="12" customHeight="1" x14ac:dyDescent="0.25">
      <c r="B1007" s="103"/>
      <c r="C1007" s="123"/>
      <c r="D1007" s="103"/>
      <c r="E1007" s="103"/>
      <c r="F1007" s="103"/>
      <c r="H1007" s="123"/>
      <c r="I1007" s="103"/>
      <c r="J1007" s="103"/>
      <c r="K1007" s="103"/>
    </row>
    <row r="1008" spans="2:11" ht="12" customHeight="1" x14ac:dyDescent="0.25">
      <c r="B1008" s="103"/>
      <c r="C1008" s="123"/>
      <c r="D1008" s="103"/>
      <c r="E1008" s="103"/>
      <c r="F1008" s="103"/>
      <c r="H1008" s="123"/>
      <c r="I1008" s="103"/>
      <c r="J1008" s="103"/>
      <c r="K1008" s="103"/>
    </row>
    <row r="1009" spans="2:11" ht="12" customHeight="1" x14ac:dyDescent="0.25">
      <c r="B1009" s="103"/>
      <c r="C1009" s="123"/>
      <c r="D1009" s="103"/>
      <c r="E1009" s="103"/>
      <c r="F1009" s="103"/>
      <c r="H1009" s="123"/>
      <c r="I1009" s="103"/>
      <c r="J1009" s="103"/>
      <c r="K1009" s="103"/>
    </row>
    <row r="1010" spans="2:11" ht="12" customHeight="1" x14ac:dyDescent="0.25">
      <c r="B1010" s="103"/>
      <c r="C1010" s="123"/>
      <c r="D1010" s="103"/>
      <c r="E1010" s="103"/>
      <c r="F1010" s="103"/>
      <c r="H1010" s="123"/>
      <c r="I1010" s="103"/>
      <c r="J1010" s="103"/>
      <c r="K1010" s="103"/>
    </row>
    <row r="1011" spans="2:11" ht="12" customHeight="1" x14ac:dyDescent="0.25">
      <c r="B1011" s="103"/>
      <c r="C1011" s="123"/>
      <c r="D1011" s="103"/>
      <c r="E1011" s="103"/>
      <c r="F1011" s="103"/>
      <c r="H1011" s="123"/>
      <c r="I1011" s="103"/>
      <c r="J1011" s="103"/>
      <c r="K1011" s="103"/>
    </row>
    <row r="1012" spans="2:11" ht="12" customHeight="1" x14ac:dyDescent="0.25">
      <c r="B1012" s="103"/>
      <c r="C1012" s="123"/>
      <c r="D1012" s="103"/>
      <c r="E1012" s="103"/>
      <c r="F1012" s="103"/>
      <c r="H1012" s="123"/>
      <c r="I1012" s="103"/>
      <c r="J1012" s="103"/>
      <c r="K1012" s="103"/>
    </row>
    <row r="1013" spans="2:11" ht="12" customHeight="1" x14ac:dyDescent="0.25">
      <c r="B1013" s="103"/>
      <c r="C1013" s="123"/>
      <c r="D1013" s="103"/>
      <c r="E1013" s="103"/>
      <c r="F1013" s="103"/>
      <c r="H1013" s="123"/>
      <c r="I1013" s="103"/>
      <c r="J1013" s="103"/>
      <c r="K1013" s="103"/>
    </row>
    <row r="1014" spans="2:11" ht="12" customHeight="1" x14ac:dyDescent="0.25">
      <c r="B1014" s="103"/>
      <c r="C1014" s="123"/>
      <c r="D1014" s="103"/>
      <c r="E1014" s="103"/>
      <c r="F1014" s="103"/>
      <c r="H1014" s="123"/>
      <c r="I1014" s="103"/>
      <c r="J1014" s="103"/>
      <c r="K1014" s="103"/>
    </row>
    <row r="1015" spans="2:11" ht="12" customHeight="1" x14ac:dyDescent="0.25">
      <c r="B1015" s="103"/>
      <c r="C1015" s="123"/>
      <c r="D1015" s="103"/>
      <c r="E1015" s="103"/>
      <c r="F1015" s="103"/>
      <c r="H1015" s="123"/>
      <c r="I1015" s="103"/>
      <c r="J1015" s="103"/>
      <c r="K1015" s="103"/>
    </row>
    <row r="1016" spans="2:11" ht="12" customHeight="1" x14ac:dyDescent="0.25">
      <c r="B1016" s="103"/>
      <c r="C1016" s="123"/>
      <c r="D1016" s="103"/>
      <c r="E1016" s="103"/>
      <c r="F1016" s="103"/>
      <c r="H1016" s="123"/>
      <c r="I1016" s="103"/>
      <c r="J1016" s="103"/>
      <c r="K1016" s="103"/>
    </row>
    <row r="1017" spans="2:11" ht="12" customHeight="1" x14ac:dyDescent="0.25">
      <c r="B1017" s="103"/>
      <c r="C1017" s="123"/>
      <c r="D1017" s="103"/>
      <c r="E1017" s="103"/>
      <c r="F1017" s="103"/>
      <c r="H1017" s="123"/>
      <c r="I1017" s="103"/>
      <c r="J1017" s="103"/>
      <c r="K1017" s="103"/>
    </row>
    <row r="1018" spans="2:11" ht="12" customHeight="1" x14ac:dyDescent="0.25">
      <c r="B1018" s="103"/>
      <c r="C1018" s="123"/>
      <c r="D1018" s="103"/>
      <c r="E1018" s="103"/>
      <c r="F1018" s="103"/>
      <c r="H1018" s="123"/>
      <c r="I1018" s="103"/>
      <c r="J1018" s="103"/>
      <c r="K1018" s="103"/>
    </row>
    <row r="1019" spans="2:11" ht="12" customHeight="1" x14ac:dyDescent="0.25">
      <c r="B1019" s="103"/>
      <c r="C1019" s="123"/>
      <c r="D1019" s="103"/>
      <c r="E1019" s="103"/>
      <c r="F1019" s="103"/>
      <c r="H1019" s="123"/>
      <c r="I1019" s="103"/>
      <c r="J1019" s="103"/>
      <c r="K1019" s="103"/>
    </row>
    <row r="1020" spans="2:11" ht="12" customHeight="1" x14ac:dyDescent="0.25">
      <c r="B1020" s="103"/>
      <c r="C1020" s="123"/>
      <c r="D1020" s="103"/>
      <c r="E1020" s="103"/>
      <c r="F1020" s="103"/>
      <c r="H1020" s="123"/>
      <c r="I1020" s="103"/>
      <c r="J1020" s="103"/>
      <c r="K1020" s="103"/>
    </row>
    <row r="1021" spans="2:11" ht="12" customHeight="1" x14ac:dyDescent="0.25">
      <c r="B1021" s="103"/>
      <c r="C1021" s="123"/>
      <c r="D1021" s="103"/>
      <c r="E1021" s="103"/>
      <c r="F1021" s="103"/>
      <c r="H1021" s="123"/>
      <c r="I1021" s="103"/>
      <c r="J1021" s="103"/>
      <c r="K1021" s="103"/>
    </row>
    <row r="1022" spans="2:11" ht="12" customHeight="1" x14ac:dyDescent="0.25">
      <c r="B1022" s="103"/>
      <c r="C1022" s="123"/>
      <c r="D1022" s="103"/>
      <c r="E1022" s="103"/>
      <c r="F1022" s="103"/>
      <c r="H1022" s="123"/>
      <c r="I1022" s="103"/>
      <c r="J1022" s="103"/>
      <c r="K1022" s="103"/>
    </row>
    <row r="1023" spans="2:11" ht="12" customHeight="1" x14ac:dyDescent="0.25">
      <c r="B1023" s="103"/>
      <c r="C1023" s="123"/>
      <c r="D1023" s="103"/>
      <c r="E1023" s="103"/>
      <c r="F1023" s="103"/>
      <c r="H1023" s="123"/>
      <c r="I1023" s="103"/>
      <c r="J1023" s="103"/>
      <c r="K1023" s="103"/>
    </row>
    <row r="1024" spans="2:11" ht="12" customHeight="1" x14ac:dyDescent="0.25">
      <c r="B1024" s="103"/>
      <c r="C1024" s="123"/>
      <c r="D1024" s="103"/>
      <c r="E1024" s="103"/>
      <c r="F1024" s="103"/>
      <c r="H1024" s="123"/>
      <c r="I1024" s="103"/>
      <c r="J1024" s="103"/>
      <c r="K1024" s="103"/>
    </row>
    <row r="1025" spans="2:11" ht="12" customHeight="1" x14ac:dyDescent="0.25">
      <c r="B1025" s="103"/>
      <c r="C1025" s="123"/>
      <c r="D1025" s="103"/>
      <c r="E1025" s="103"/>
      <c r="F1025" s="103"/>
      <c r="H1025" s="123"/>
      <c r="I1025" s="103"/>
      <c r="J1025" s="103"/>
      <c r="K1025" s="103"/>
    </row>
    <row r="1026" spans="2:11" ht="12" customHeight="1" x14ac:dyDescent="0.25">
      <c r="B1026" s="103"/>
      <c r="C1026" s="123"/>
      <c r="D1026" s="103"/>
      <c r="E1026" s="103"/>
      <c r="F1026" s="103"/>
      <c r="H1026" s="123"/>
      <c r="I1026" s="103"/>
      <c r="J1026" s="103"/>
      <c r="K1026" s="103"/>
    </row>
    <row r="1027" spans="2:11" ht="12" customHeight="1" x14ac:dyDescent="0.25">
      <c r="B1027" s="103"/>
      <c r="C1027" s="123"/>
      <c r="D1027" s="103"/>
      <c r="E1027" s="103"/>
      <c r="F1027" s="103"/>
      <c r="H1027" s="123"/>
      <c r="I1027" s="103"/>
      <c r="J1027" s="103"/>
      <c r="K1027" s="103"/>
    </row>
    <row r="1028" spans="2:11" ht="12" customHeight="1" x14ac:dyDescent="0.25">
      <c r="B1028" s="103"/>
      <c r="C1028" s="123"/>
      <c r="D1028" s="103"/>
      <c r="E1028" s="103"/>
      <c r="F1028" s="103"/>
      <c r="H1028" s="123"/>
      <c r="I1028" s="103"/>
      <c r="J1028" s="103"/>
      <c r="K1028" s="103"/>
    </row>
    <row r="1029" spans="2:11" ht="12" customHeight="1" x14ac:dyDescent="0.25">
      <c r="B1029" s="103"/>
      <c r="C1029" s="123"/>
      <c r="D1029" s="103"/>
      <c r="E1029" s="103"/>
      <c r="F1029" s="103"/>
      <c r="H1029" s="123"/>
      <c r="I1029" s="103"/>
      <c r="J1029" s="103"/>
      <c r="K1029" s="103"/>
    </row>
    <row r="1030" spans="2:11" ht="12" customHeight="1" x14ac:dyDescent="0.25">
      <c r="B1030" s="103"/>
      <c r="C1030" s="123"/>
      <c r="D1030" s="103"/>
      <c r="E1030" s="103"/>
      <c r="F1030" s="103"/>
      <c r="H1030" s="123"/>
      <c r="I1030" s="103"/>
      <c r="J1030" s="103"/>
      <c r="K1030" s="103"/>
    </row>
    <row r="1031" spans="2:11" ht="12" customHeight="1" x14ac:dyDescent="0.25">
      <c r="B1031" s="103"/>
      <c r="C1031" s="123"/>
      <c r="D1031" s="103"/>
      <c r="E1031" s="103"/>
      <c r="F1031" s="103"/>
      <c r="H1031" s="123"/>
      <c r="I1031" s="103"/>
      <c r="J1031" s="103"/>
      <c r="K1031" s="103"/>
    </row>
    <row r="1032" spans="2:11" ht="12" customHeight="1" x14ac:dyDescent="0.25">
      <c r="B1032" s="103"/>
      <c r="C1032" s="123"/>
      <c r="D1032" s="103"/>
      <c r="E1032" s="103"/>
      <c r="F1032" s="103"/>
      <c r="H1032" s="123"/>
      <c r="I1032" s="103"/>
      <c r="J1032" s="103"/>
      <c r="K1032" s="103"/>
    </row>
    <row r="1033" spans="2:11" ht="12" customHeight="1" x14ac:dyDescent="0.25">
      <c r="B1033" s="103"/>
      <c r="C1033" s="123"/>
      <c r="D1033" s="103"/>
      <c r="E1033" s="103"/>
      <c r="F1033" s="103"/>
      <c r="H1033" s="123"/>
      <c r="I1033" s="103"/>
      <c r="J1033" s="103"/>
      <c r="K1033" s="103"/>
    </row>
    <row r="1034" spans="2:11" ht="12" customHeight="1" x14ac:dyDescent="0.25">
      <c r="B1034" s="103"/>
      <c r="C1034" s="123"/>
      <c r="D1034" s="103"/>
      <c r="E1034" s="103"/>
      <c r="F1034" s="103"/>
      <c r="H1034" s="123"/>
      <c r="I1034" s="103"/>
      <c r="J1034" s="103"/>
      <c r="K1034" s="103"/>
    </row>
    <row r="1035" spans="2:11" ht="12" customHeight="1" x14ac:dyDescent="0.25">
      <c r="B1035" s="103"/>
      <c r="C1035" s="123"/>
      <c r="D1035" s="103"/>
      <c r="E1035" s="103"/>
      <c r="F1035" s="103"/>
      <c r="H1035" s="123"/>
      <c r="I1035" s="103"/>
      <c r="J1035" s="103"/>
      <c r="K1035" s="103"/>
    </row>
    <row r="1036" spans="2:11" ht="12" customHeight="1" x14ac:dyDescent="0.25">
      <c r="B1036" s="103"/>
      <c r="C1036" s="123"/>
      <c r="D1036" s="103"/>
      <c r="E1036" s="103"/>
      <c r="F1036" s="103"/>
      <c r="H1036" s="123"/>
      <c r="I1036" s="103"/>
      <c r="J1036" s="103"/>
      <c r="K1036" s="103"/>
    </row>
    <row r="1037" spans="2:11" ht="12" customHeight="1" x14ac:dyDescent="0.25">
      <c r="B1037" s="103"/>
      <c r="C1037" s="123"/>
      <c r="D1037" s="103"/>
      <c r="E1037" s="103"/>
      <c r="F1037" s="103"/>
      <c r="H1037" s="123"/>
      <c r="I1037" s="103"/>
      <c r="J1037" s="103"/>
      <c r="K1037" s="103"/>
    </row>
    <row r="1038" spans="2:11" ht="12" customHeight="1" x14ac:dyDescent="0.25">
      <c r="B1038" s="103"/>
      <c r="C1038" s="123"/>
      <c r="D1038" s="103"/>
      <c r="E1038" s="103"/>
      <c r="F1038" s="103"/>
      <c r="H1038" s="123"/>
      <c r="I1038" s="103"/>
      <c r="J1038" s="103"/>
      <c r="K1038" s="103"/>
    </row>
    <row r="1039" spans="2:11" ht="12" customHeight="1" x14ac:dyDescent="0.25">
      <c r="B1039" s="103"/>
      <c r="C1039" s="123"/>
      <c r="D1039" s="103"/>
      <c r="E1039" s="103"/>
      <c r="F1039" s="103"/>
      <c r="H1039" s="123"/>
      <c r="I1039" s="103"/>
      <c r="J1039" s="103"/>
      <c r="K1039" s="103"/>
    </row>
    <row r="1040" spans="2:11" ht="12" customHeight="1" x14ac:dyDescent="0.25">
      <c r="B1040" s="103"/>
      <c r="C1040" s="123"/>
      <c r="D1040" s="103"/>
      <c r="E1040" s="103"/>
      <c r="F1040" s="103"/>
      <c r="H1040" s="123"/>
      <c r="I1040" s="103"/>
      <c r="J1040" s="103"/>
      <c r="K1040" s="103"/>
    </row>
    <row r="1041" spans="2:11" ht="12" customHeight="1" x14ac:dyDescent="0.25">
      <c r="B1041" s="103"/>
      <c r="C1041" s="123"/>
      <c r="D1041" s="103"/>
      <c r="E1041" s="103"/>
      <c r="F1041" s="103"/>
      <c r="H1041" s="123"/>
      <c r="I1041" s="103"/>
      <c r="J1041" s="103"/>
      <c r="K1041" s="103"/>
    </row>
    <row r="1042" spans="2:11" ht="12" customHeight="1" x14ac:dyDescent="0.25">
      <c r="B1042" s="103"/>
      <c r="C1042" s="123"/>
      <c r="D1042" s="103"/>
      <c r="E1042" s="103"/>
      <c r="F1042" s="103"/>
      <c r="H1042" s="123"/>
      <c r="I1042" s="103"/>
      <c r="J1042" s="103"/>
      <c r="K1042" s="103"/>
    </row>
    <row r="1043" spans="2:11" ht="12" customHeight="1" x14ac:dyDescent="0.25">
      <c r="B1043" s="103"/>
      <c r="C1043" s="123"/>
      <c r="D1043" s="103"/>
      <c r="E1043" s="103"/>
      <c r="F1043" s="103"/>
      <c r="H1043" s="123"/>
      <c r="I1043" s="103"/>
      <c r="J1043" s="103"/>
      <c r="K1043" s="103"/>
    </row>
    <row r="1044" spans="2:11" ht="12" customHeight="1" x14ac:dyDescent="0.25">
      <c r="B1044" s="103"/>
      <c r="C1044" s="123"/>
      <c r="D1044" s="103"/>
      <c r="E1044" s="103"/>
      <c r="F1044" s="103"/>
      <c r="H1044" s="123"/>
      <c r="I1044" s="103"/>
      <c r="J1044" s="103"/>
      <c r="K1044" s="103"/>
    </row>
    <row r="1045" spans="2:11" ht="12" customHeight="1" x14ac:dyDescent="0.25">
      <c r="B1045" s="103"/>
      <c r="C1045" s="123"/>
      <c r="D1045" s="103"/>
      <c r="E1045" s="103"/>
      <c r="F1045" s="103"/>
      <c r="H1045" s="123"/>
      <c r="I1045" s="103"/>
      <c r="J1045" s="103"/>
      <c r="K1045" s="103"/>
    </row>
    <row r="1046" spans="2:11" ht="12" customHeight="1" x14ac:dyDescent="0.25">
      <c r="B1046" s="103"/>
      <c r="C1046" s="123"/>
      <c r="D1046" s="103"/>
      <c r="E1046" s="103"/>
      <c r="F1046" s="103"/>
      <c r="H1046" s="123"/>
      <c r="I1046" s="103"/>
      <c r="J1046" s="103"/>
      <c r="K1046" s="103"/>
    </row>
    <row r="1047" spans="2:11" ht="12" customHeight="1" x14ac:dyDescent="0.25">
      <c r="B1047" s="103"/>
      <c r="C1047" s="123"/>
      <c r="D1047" s="103"/>
      <c r="E1047" s="103"/>
      <c r="F1047" s="103"/>
      <c r="H1047" s="123"/>
      <c r="I1047" s="103"/>
      <c r="J1047" s="103"/>
      <c r="K1047" s="103"/>
    </row>
    <row r="1048" spans="2:11" ht="12" customHeight="1" x14ac:dyDescent="0.25">
      <c r="B1048" s="103"/>
      <c r="C1048" s="123"/>
      <c r="D1048" s="103"/>
      <c r="E1048" s="103"/>
      <c r="F1048" s="103"/>
      <c r="H1048" s="123"/>
      <c r="I1048" s="103"/>
      <c r="J1048" s="103"/>
      <c r="K1048" s="103"/>
    </row>
    <row r="1049" spans="2:11" ht="12" customHeight="1" x14ac:dyDescent="0.25">
      <c r="B1049" s="103"/>
      <c r="C1049" s="123"/>
      <c r="D1049" s="103"/>
      <c r="E1049" s="103"/>
      <c r="F1049" s="103"/>
      <c r="H1049" s="123"/>
      <c r="I1049" s="103"/>
      <c r="J1049" s="103"/>
      <c r="K1049" s="103"/>
    </row>
    <row r="1050" spans="2:11" ht="12" customHeight="1" x14ac:dyDescent="0.25">
      <c r="B1050" s="103"/>
      <c r="C1050" s="123"/>
      <c r="D1050" s="103"/>
      <c r="E1050" s="103"/>
      <c r="F1050" s="103"/>
      <c r="H1050" s="123"/>
      <c r="I1050" s="103"/>
      <c r="J1050" s="103"/>
      <c r="K1050" s="103"/>
    </row>
    <row r="1051" spans="2:11" ht="12" customHeight="1" x14ac:dyDescent="0.25">
      <c r="B1051" s="103"/>
      <c r="C1051" s="123"/>
      <c r="D1051" s="103"/>
      <c r="E1051" s="103"/>
      <c r="F1051" s="103"/>
      <c r="H1051" s="123"/>
      <c r="I1051" s="103"/>
      <c r="J1051" s="103"/>
      <c r="K1051" s="103"/>
    </row>
    <row r="1052" spans="2:11" ht="12" customHeight="1" x14ac:dyDescent="0.25">
      <c r="B1052" s="103"/>
      <c r="C1052" s="123"/>
      <c r="D1052" s="103"/>
      <c r="E1052" s="103"/>
      <c r="F1052" s="103"/>
      <c r="H1052" s="123"/>
      <c r="I1052" s="103"/>
      <c r="J1052" s="103"/>
      <c r="K1052" s="103"/>
    </row>
    <row r="1053" spans="2:11" ht="12" customHeight="1" x14ac:dyDescent="0.25">
      <c r="B1053" s="103"/>
      <c r="C1053" s="123"/>
      <c r="D1053" s="103"/>
      <c r="E1053" s="103"/>
      <c r="F1053" s="103"/>
      <c r="H1053" s="123"/>
      <c r="I1053" s="103"/>
      <c r="J1053" s="103"/>
      <c r="K1053" s="103"/>
    </row>
    <row r="1054" spans="2:11" ht="12" customHeight="1" x14ac:dyDescent="0.25">
      <c r="B1054" s="103"/>
      <c r="C1054" s="123"/>
      <c r="D1054" s="103"/>
      <c r="E1054" s="103"/>
      <c r="F1054" s="103"/>
      <c r="H1054" s="123"/>
      <c r="I1054" s="103"/>
      <c r="J1054" s="103"/>
      <c r="K1054" s="103"/>
    </row>
    <row r="1055" spans="2:11" ht="12" customHeight="1" x14ac:dyDescent="0.25">
      <c r="B1055" s="103"/>
      <c r="C1055" s="123"/>
      <c r="D1055" s="103"/>
      <c r="E1055" s="103"/>
      <c r="F1055" s="103"/>
      <c r="H1055" s="123"/>
      <c r="I1055" s="103"/>
      <c r="J1055" s="103"/>
      <c r="K1055" s="103"/>
    </row>
    <row r="1056" spans="2:11" ht="12" customHeight="1" x14ac:dyDescent="0.25">
      <c r="B1056" s="103"/>
      <c r="C1056" s="123"/>
      <c r="D1056" s="103"/>
      <c r="E1056" s="103"/>
      <c r="F1056" s="103"/>
      <c r="H1056" s="123"/>
      <c r="I1056" s="103"/>
      <c r="J1056" s="103"/>
      <c r="K1056" s="103"/>
    </row>
    <row r="1057" spans="2:11" ht="12" customHeight="1" x14ac:dyDescent="0.25">
      <c r="B1057" s="103"/>
      <c r="C1057" s="123"/>
      <c r="D1057" s="103"/>
      <c r="E1057" s="103"/>
      <c r="F1057" s="103"/>
      <c r="H1057" s="123"/>
      <c r="I1057" s="103"/>
      <c r="J1057" s="103"/>
      <c r="K1057" s="103"/>
    </row>
    <row r="1058" spans="2:11" ht="12" customHeight="1" x14ac:dyDescent="0.25">
      <c r="B1058" s="103"/>
      <c r="C1058" s="123"/>
      <c r="D1058" s="103"/>
      <c r="E1058" s="103"/>
      <c r="F1058" s="103"/>
      <c r="H1058" s="123"/>
      <c r="I1058" s="103"/>
      <c r="J1058" s="103"/>
      <c r="K1058" s="103"/>
    </row>
    <row r="1059" spans="2:11" ht="12" customHeight="1" x14ac:dyDescent="0.25">
      <c r="B1059" s="103"/>
      <c r="C1059" s="123"/>
      <c r="D1059" s="103"/>
      <c r="E1059" s="103"/>
      <c r="F1059" s="103"/>
      <c r="H1059" s="123"/>
      <c r="I1059" s="103"/>
      <c r="J1059" s="103"/>
      <c r="K1059" s="103"/>
    </row>
    <row r="1060" spans="2:11" ht="12" customHeight="1" x14ac:dyDescent="0.25">
      <c r="B1060" s="103"/>
      <c r="C1060" s="123"/>
      <c r="D1060" s="103"/>
      <c r="E1060" s="103"/>
      <c r="F1060" s="103"/>
      <c r="H1060" s="123"/>
      <c r="I1060" s="103"/>
      <c r="J1060" s="103"/>
      <c r="K1060" s="103"/>
    </row>
    <row r="1061" spans="2:11" ht="12" customHeight="1" x14ac:dyDescent="0.25">
      <c r="B1061" s="103"/>
      <c r="C1061" s="123"/>
      <c r="D1061" s="103"/>
      <c r="E1061" s="103"/>
      <c r="F1061" s="103"/>
      <c r="H1061" s="123"/>
      <c r="I1061" s="103"/>
      <c r="J1061" s="103"/>
      <c r="K1061" s="103"/>
    </row>
    <row r="1062" spans="2:11" ht="12" customHeight="1" x14ac:dyDescent="0.25">
      <c r="B1062" s="103"/>
      <c r="C1062" s="123"/>
      <c r="D1062" s="103"/>
      <c r="E1062" s="103"/>
      <c r="F1062" s="103"/>
      <c r="H1062" s="123"/>
      <c r="I1062" s="103"/>
      <c r="J1062" s="103"/>
      <c r="K1062" s="103"/>
    </row>
    <row r="1063" spans="2:11" ht="12" customHeight="1" x14ac:dyDescent="0.25">
      <c r="B1063" s="103"/>
      <c r="C1063" s="123"/>
      <c r="D1063" s="103"/>
      <c r="E1063" s="103"/>
      <c r="F1063" s="103"/>
      <c r="H1063" s="123"/>
      <c r="I1063" s="103"/>
      <c r="J1063" s="103"/>
      <c r="K1063" s="103"/>
    </row>
    <row r="1064" spans="2:11" ht="12" customHeight="1" x14ac:dyDescent="0.25">
      <c r="B1064" s="103"/>
      <c r="C1064" s="123"/>
      <c r="D1064" s="103"/>
      <c r="E1064" s="103"/>
      <c r="F1064" s="103"/>
      <c r="H1064" s="123"/>
      <c r="I1064" s="103"/>
      <c r="J1064" s="103"/>
      <c r="K1064" s="103"/>
    </row>
    <row r="1065" spans="2:11" ht="12" customHeight="1" x14ac:dyDescent="0.25">
      <c r="B1065" s="103"/>
      <c r="C1065" s="123"/>
      <c r="D1065" s="103"/>
      <c r="E1065" s="103"/>
      <c r="F1065" s="103"/>
      <c r="H1065" s="123"/>
      <c r="I1065" s="103"/>
      <c r="J1065" s="103"/>
      <c r="K1065" s="103"/>
    </row>
    <row r="1066" spans="2:11" ht="12" customHeight="1" x14ac:dyDescent="0.25">
      <c r="B1066" s="103"/>
      <c r="C1066" s="123"/>
      <c r="D1066" s="103"/>
      <c r="E1066" s="103"/>
      <c r="F1066" s="103"/>
      <c r="H1066" s="123"/>
      <c r="I1066" s="103"/>
      <c r="J1066" s="103"/>
      <c r="K1066" s="103"/>
    </row>
    <row r="1067" spans="2:11" ht="12" customHeight="1" x14ac:dyDescent="0.25">
      <c r="B1067" s="103"/>
      <c r="C1067" s="123"/>
      <c r="D1067" s="103"/>
      <c r="E1067" s="103"/>
      <c r="F1067" s="103"/>
      <c r="H1067" s="123"/>
      <c r="I1067" s="103"/>
      <c r="J1067" s="103"/>
      <c r="K1067" s="103"/>
    </row>
    <row r="1068" spans="2:11" ht="12" customHeight="1" x14ac:dyDescent="0.25">
      <c r="B1068" s="103"/>
      <c r="C1068" s="123"/>
      <c r="D1068" s="103"/>
      <c r="E1068" s="103"/>
      <c r="F1068" s="103"/>
      <c r="H1068" s="123"/>
      <c r="I1068" s="103"/>
      <c r="J1068" s="103"/>
      <c r="K1068" s="103"/>
    </row>
    <row r="1069" spans="2:11" ht="12" customHeight="1" x14ac:dyDescent="0.25">
      <c r="B1069" s="103"/>
      <c r="C1069" s="123"/>
      <c r="D1069" s="103"/>
      <c r="E1069" s="103"/>
      <c r="F1069" s="103"/>
      <c r="H1069" s="123"/>
      <c r="I1069" s="103"/>
      <c r="J1069" s="103"/>
      <c r="K1069" s="103"/>
    </row>
    <row r="1070" spans="2:11" ht="12" customHeight="1" x14ac:dyDescent="0.25">
      <c r="B1070" s="103"/>
      <c r="C1070" s="123"/>
      <c r="D1070" s="103"/>
      <c r="E1070" s="103"/>
      <c r="F1070" s="103"/>
      <c r="H1070" s="123"/>
      <c r="I1070" s="103"/>
      <c r="J1070" s="103"/>
      <c r="K1070" s="103"/>
    </row>
    <row r="1071" spans="2:11" ht="12" customHeight="1" x14ac:dyDescent="0.25">
      <c r="B1071" s="103"/>
      <c r="C1071" s="123"/>
      <c r="D1071" s="103"/>
      <c r="E1071" s="103"/>
      <c r="F1071" s="103"/>
      <c r="H1071" s="123"/>
      <c r="I1071" s="103"/>
      <c r="J1071" s="103"/>
      <c r="K1071" s="103"/>
    </row>
    <row r="1072" spans="2:11" ht="12" customHeight="1" x14ac:dyDescent="0.25">
      <c r="B1072" s="103"/>
      <c r="C1072" s="123"/>
      <c r="D1072" s="103"/>
      <c r="E1072" s="103"/>
      <c r="F1072" s="103"/>
      <c r="H1072" s="123"/>
      <c r="I1072" s="103"/>
      <c r="J1072" s="103"/>
      <c r="K1072" s="103"/>
    </row>
    <row r="1073" spans="2:11" ht="12" customHeight="1" x14ac:dyDescent="0.25">
      <c r="B1073" s="103"/>
      <c r="C1073" s="123"/>
      <c r="D1073" s="103"/>
      <c r="E1073" s="103"/>
      <c r="F1073" s="103"/>
      <c r="H1073" s="123"/>
      <c r="I1073" s="103"/>
      <c r="J1073" s="103"/>
      <c r="K1073" s="103"/>
    </row>
    <row r="1074" spans="2:11" ht="12" customHeight="1" x14ac:dyDescent="0.25">
      <c r="B1074" s="103"/>
      <c r="C1074" s="123"/>
      <c r="D1074" s="103"/>
      <c r="E1074" s="103"/>
      <c r="F1074" s="103"/>
      <c r="H1074" s="123"/>
      <c r="I1074" s="103"/>
      <c r="J1074" s="103"/>
      <c r="K1074" s="103"/>
    </row>
    <row r="1075" spans="2:11" ht="12" customHeight="1" x14ac:dyDescent="0.25">
      <c r="B1075" s="103"/>
      <c r="C1075" s="123"/>
      <c r="D1075" s="103"/>
      <c r="E1075" s="103"/>
      <c r="F1075" s="103"/>
      <c r="H1075" s="123"/>
      <c r="I1075" s="103"/>
      <c r="J1075" s="103"/>
      <c r="K1075" s="103"/>
    </row>
    <row r="1076" spans="2:11" ht="12" customHeight="1" x14ac:dyDescent="0.25">
      <c r="B1076" s="103"/>
      <c r="C1076" s="123"/>
      <c r="D1076" s="103"/>
      <c r="E1076" s="103"/>
      <c r="F1076" s="103"/>
      <c r="H1076" s="123"/>
      <c r="I1076" s="103"/>
      <c r="J1076" s="103"/>
      <c r="K1076" s="103"/>
    </row>
    <row r="1077" spans="2:11" ht="12" customHeight="1" x14ac:dyDescent="0.25">
      <c r="B1077" s="103"/>
      <c r="C1077" s="123"/>
      <c r="D1077" s="103"/>
      <c r="E1077" s="103"/>
      <c r="F1077" s="103"/>
      <c r="H1077" s="123"/>
      <c r="I1077" s="103"/>
      <c r="J1077" s="103"/>
      <c r="K1077" s="103"/>
    </row>
    <row r="1078" spans="2:11" ht="12" customHeight="1" x14ac:dyDescent="0.25">
      <c r="B1078" s="103"/>
      <c r="C1078" s="123"/>
      <c r="D1078" s="103"/>
      <c r="E1078" s="103"/>
      <c r="F1078" s="103"/>
      <c r="H1078" s="123"/>
      <c r="I1078" s="103"/>
      <c r="J1078" s="103"/>
      <c r="K1078" s="103"/>
    </row>
    <row r="1079" spans="2:11" ht="12" customHeight="1" x14ac:dyDescent="0.25">
      <c r="B1079" s="103"/>
      <c r="C1079" s="123"/>
      <c r="D1079" s="103"/>
      <c r="E1079" s="103"/>
      <c r="F1079" s="103"/>
      <c r="H1079" s="123"/>
      <c r="I1079" s="103"/>
      <c r="J1079" s="103"/>
      <c r="K1079" s="103"/>
    </row>
    <row r="1080" spans="2:11" ht="12" customHeight="1" x14ac:dyDescent="0.25">
      <c r="B1080" s="103"/>
      <c r="C1080" s="123"/>
      <c r="D1080" s="103"/>
      <c r="E1080" s="103"/>
      <c r="F1080" s="103"/>
      <c r="H1080" s="123"/>
      <c r="I1080" s="103"/>
      <c r="J1080" s="103"/>
      <c r="K1080" s="103"/>
    </row>
    <row r="1081" spans="2:11" ht="12" customHeight="1" x14ac:dyDescent="0.25">
      <c r="B1081" s="103"/>
      <c r="C1081" s="123"/>
      <c r="D1081" s="103"/>
      <c r="E1081" s="103"/>
      <c r="F1081" s="103"/>
      <c r="H1081" s="123"/>
      <c r="I1081" s="103"/>
      <c r="J1081" s="103"/>
      <c r="K1081" s="103"/>
    </row>
    <row r="1082" spans="2:11" ht="12" customHeight="1" x14ac:dyDescent="0.25">
      <c r="B1082" s="103"/>
      <c r="C1082" s="123"/>
      <c r="D1082" s="103"/>
      <c r="E1082" s="103"/>
      <c r="F1082" s="103"/>
      <c r="H1082" s="123"/>
      <c r="I1082" s="103"/>
      <c r="J1082" s="103"/>
      <c r="K1082" s="103"/>
    </row>
    <row r="1083" spans="2:11" ht="12" customHeight="1" x14ac:dyDescent="0.25">
      <c r="B1083" s="103"/>
      <c r="C1083" s="123"/>
      <c r="D1083" s="103"/>
      <c r="E1083" s="103"/>
      <c r="F1083" s="103"/>
      <c r="H1083" s="123"/>
      <c r="I1083" s="103"/>
      <c r="J1083" s="103"/>
      <c r="K1083" s="103"/>
    </row>
    <row r="1084" spans="2:11" ht="12" customHeight="1" x14ac:dyDescent="0.25">
      <c r="B1084" s="103"/>
      <c r="C1084" s="123"/>
      <c r="D1084" s="103"/>
      <c r="E1084" s="103"/>
      <c r="F1084" s="103"/>
      <c r="H1084" s="123"/>
      <c r="I1084" s="103"/>
      <c r="J1084" s="103"/>
      <c r="K1084" s="103"/>
    </row>
    <row r="1085" spans="2:11" ht="12" customHeight="1" x14ac:dyDescent="0.25">
      <c r="B1085" s="103"/>
      <c r="C1085" s="123"/>
      <c r="D1085" s="103"/>
      <c r="E1085" s="103"/>
      <c r="F1085" s="103"/>
      <c r="H1085" s="123"/>
      <c r="I1085" s="103"/>
      <c r="J1085" s="103"/>
      <c r="K1085" s="103"/>
    </row>
    <row r="1086" spans="2:11" ht="12" customHeight="1" x14ac:dyDescent="0.25">
      <c r="B1086" s="103"/>
      <c r="C1086" s="123"/>
      <c r="D1086" s="103"/>
      <c r="E1086" s="103"/>
      <c r="F1086" s="103"/>
      <c r="H1086" s="123"/>
      <c r="I1086" s="103"/>
      <c r="J1086" s="103"/>
      <c r="K1086" s="103"/>
    </row>
    <row r="1087" spans="2:11" ht="12" customHeight="1" x14ac:dyDescent="0.25">
      <c r="B1087" s="103"/>
      <c r="C1087" s="123"/>
      <c r="D1087" s="103"/>
      <c r="E1087" s="103"/>
      <c r="F1087" s="103"/>
      <c r="H1087" s="123"/>
      <c r="I1087" s="103"/>
      <c r="J1087" s="103"/>
      <c r="K1087" s="103"/>
    </row>
    <row r="1088" spans="2:11" ht="12" customHeight="1" x14ac:dyDescent="0.25">
      <c r="B1088" s="103"/>
      <c r="C1088" s="123"/>
      <c r="D1088" s="103"/>
      <c r="E1088" s="103"/>
      <c r="F1088" s="103"/>
      <c r="H1088" s="123"/>
      <c r="I1088" s="103"/>
      <c r="J1088" s="103"/>
      <c r="K1088" s="103"/>
    </row>
    <row r="1089" spans="2:11" ht="12" customHeight="1" x14ac:dyDescent="0.25">
      <c r="B1089" s="103"/>
      <c r="C1089" s="123"/>
      <c r="D1089" s="103"/>
      <c r="E1089" s="103"/>
      <c r="F1089" s="103"/>
      <c r="H1089" s="123"/>
      <c r="I1089" s="103"/>
      <c r="J1089" s="103"/>
      <c r="K1089" s="103"/>
    </row>
    <row r="1090" spans="2:11" ht="12" customHeight="1" x14ac:dyDescent="0.25">
      <c r="B1090" s="103"/>
      <c r="C1090" s="123"/>
      <c r="D1090" s="103"/>
      <c r="E1090" s="103"/>
      <c r="F1090" s="103"/>
      <c r="H1090" s="123"/>
      <c r="I1090" s="103"/>
      <c r="J1090" s="103"/>
      <c r="K1090" s="103"/>
    </row>
    <row r="1091" spans="2:11" ht="12" customHeight="1" x14ac:dyDescent="0.25">
      <c r="B1091" s="103"/>
      <c r="C1091" s="123"/>
      <c r="D1091" s="103"/>
      <c r="E1091" s="103"/>
      <c r="F1091" s="103"/>
      <c r="H1091" s="123"/>
      <c r="I1091" s="103"/>
      <c r="J1091" s="103"/>
      <c r="K1091" s="103"/>
    </row>
    <row r="1092" spans="2:11" ht="12" customHeight="1" x14ac:dyDescent="0.25">
      <c r="B1092" s="103"/>
      <c r="C1092" s="123"/>
      <c r="D1092" s="103"/>
      <c r="E1092" s="103"/>
      <c r="F1092" s="103"/>
      <c r="H1092" s="123"/>
      <c r="I1092" s="103"/>
      <c r="J1092" s="103"/>
      <c r="K1092" s="103"/>
    </row>
    <row r="1093" spans="2:11" ht="12" customHeight="1" x14ac:dyDescent="0.25">
      <c r="B1093" s="103"/>
      <c r="C1093" s="123"/>
      <c r="D1093" s="103"/>
      <c r="E1093" s="103"/>
      <c r="F1093" s="103"/>
      <c r="H1093" s="123"/>
      <c r="I1093" s="103"/>
      <c r="J1093" s="103"/>
      <c r="K1093" s="103"/>
    </row>
    <row r="1094" spans="2:11" ht="12" customHeight="1" x14ac:dyDescent="0.25">
      <c r="B1094" s="103"/>
      <c r="C1094" s="123"/>
      <c r="D1094" s="103"/>
      <c r="E1094" s="103"/>
      <c r="F1094" s="103"/>
      <c r="H1094" s="123"/>
      <c r="I1094" s="103"/>
      <c r="J1094" s="103"/>
      <c r="K1094" s="103"/>
    </row>
    <row r="1095" spans="2:11" ht="12" customHeight="1" x14ac:dyDescent="0.25">
      <c r="B1095" s="103"/>
      <c r="C1095" s="123"/>
      <c r="D1095" s="103"/>
      <c r="E1095" s="103"/>
      <c r="F1095" s="103"/>
      <c r="H1095" s="123"/>
      <c r="I1095" s="103"/>
      <c r="J1095" s="103"/>
      <c r="K1095" s="103"/>
    </row>
    <row r="1096" spans="2:11" ht="12" customHeight="1" x14ac:dyDescent="0.25">
      <c r="B1096" s="103"/>
      <c r="C1096" s="123"/>
      <c r="D1096" s="103"/>
      <c r="E1096" s="103"/>
      <c r="F1096" s="103"/>
      <c r="H1096" s="123"/>
      <c r="I1096" s="103"/>
      <c r="J1096" s="103"/>
      <c r="K1096" s="103"/>
    </row>
    <row r="1097" spans="2:11" ht="12" customHeight="1" x14ac:dyDescent="0.25">
      <c r="B1097" s="103"/>
      <c r="C1097" s="123"/>
      <c r="D1097" s="103"/>
      <c r="E1097" s="103"/>
      <c r="F1097" s="103"/>
      <c r="H1097" s="123"/>
      <c r="I1097" s="103"/>
      <c r="J1097" s="103"/>
      <c r="K1097" s="103"/>
    </row>
    <row r="1098" spans="2:11" ht="12" customHeight="1" x14ac:dyDescent="0.25">
      <c r="B1098" s="103"/>
      <c r="C1098" s="123"/>
      <c r="D1098" s="103"/>
      <c r="E1098" s="103"/>
      <c r="F1098" s="103"/>
      <c r="H1098" s="123"/>
      <c r="I1098" s="103"/>
      <c r="J1098" s="103"/>
      <c r="K1098" s="103"/>
    </row>
    <row r="1099" spans="2:11" ht="12" customHeight="1" x14ac:dyDescent="0.25">
      <c r="B1099" s="103"/>
      <c r="C1099" s="123"/>
      <c r="D1099" s="103"/>
      <c r="E1099" s="103"/>
      <c r="F1099" s="103"/>
      <c r="H1099" s="123"/>
      <c r="I1099" s="103"/>
      <c r="J1099" s="103"/>
      <c r="K1099" s="103"/>
    </row>
    <row r="1100" spans="2:11" ht="12" customHeight="1" x14ac:dyDescent="0.25">
      <c r="B1100" s="103"/>
      <c r="C1100" s="123"/>
      <c r="D1100" s="103"/>
      <c r="E1100" s="103"/>
      <c r="F1100" s="103"/>
      <c r="H1100" s="123"/>
      <c r="I1100" s="103"/>
      <c r="J1100" s="103"/>
      <c r="K1100" s="103"/>
    </row>
    <row r="1101" spans="2:11" ht="12" customHeight="1" x14ac:dyDescent="0.25">
      <c r="B1101" s="103"/>
      <c r="C1101" s="123"/>
      <c r="D1101" s="103"/>
      <c r="E1101" s="103"/>
      <c r="F1101" s="103"/>
      <c r="H1101" s="123"/>
      <c r="I1101" s="103"/>
      <c r="J1101" s="103"/>
      <c r="K1101" s="103"/>
    </row>
    <row r="1102" spans="2:11" ht="12" customHeight="1" x14ac:dyDescent="0.25">
      <c r="B1102" s="103"/>
      <c r="C1102" s="123"/>
      <c r="D1102" s="103"/>
      <c r="E1102" s="103"/>
      <c r="F1102" s="103"/>
      <c r="H1102" s="123"/>
      <c r="I1102" s="103"/>
      <c r="J1102" s="103"/>
      <c r="K1102" s="103"/>
    </row>
    <row r="1103" spans="2:11" ht="12" customHeight="1" x14ac:dyDescent="0.25">
      <c r="B1103" s="103"/>
      <c r="C1103" s="123"/>
      <c r="D1103" s="103"/>
      <c r="E1103" s="103"/>
      <c r="F1103" s="103"/>
      <c r="H1103" s="123"/>
      <c r="I1103" s="103"/>
      <c r="J1103" s="103"/>
      <c r="K1103" s="103"/>
    </row>
    <row r="1104" spans="2:11" ht="12" customHeight="1" x14ac:dyDescent="0.25">
      <c r="B1104" s="103"/>
      <c r="C1104" s="123"/>
      <c r="D1104" s="103"/>
      <c r="E1104" s="103"/>
      <c r="F1104" s="103"/>
      <c r="H1104" s="123"/>
      <c r="I1104" s="103"/>
      <c r="J1104" s="103"/>
      <c r="K1104" s="103"/>
    </row>
    <row r="1105" spans="2:11" ht="12" customHeight="1" x14ac:dyDescent="0.25">
      <c r="B1105" s="103"/>
      <c r="C1105" s="123"/>
      <c r="D1105" s="103"/>
      <c r="E1105" s="103"/>
      <c r="F1105" s="103"/>
      <c r="H1105" s="123"/>
      <c r="I1105" s="103"/>
      <c r="J1105" s="103"/>
      <c r="K1105" s="103"/>
    </row>
    <row r="1106" spans="2:11" ht="12" customHeight="1" x14ac:dyDescent="0.25">
      <c r="B1106" s="103"/>
      <c r="C1106" s="123"/>
      <c r="D1106" s="103"/>
      <c r="E1106" s="103"/>
      <c r="F1106" s="103"/>
      <c r="H1106" s="123"/>
      <c r="I1106" s="103"/>
      <c r="J1106" s="103"/>
      <c r="K1106" s="103"/>
    </row>
    <row r="1107" spans="2:11" ht="12" customHeight="1" x14ac:dyDescent="0.25">
      <c r="B1107" s="103"/>
      <c r="C1107" s="123"/>
      <c r="D1107" s="103"/>
      <c r="E1107" s="103"/>
      <c r="F1107" s="103"/>
      <c r="H1107" s="123"/>
      <c r="I1107" s="103"/>
      <c r="J1107" s="103"/>
      <c r="K1107" s="103"/>
    </row>
    <row r="1108" spans="2:11" ht="12" customHeight="1" x14ac:dyDescent="0.25">
      <c r="B1108" s="103"/>
      <c r="C1108" s="123"/>
      <c r="D1108" s="103"/>
      <c r="E1108" s="103"/>
      <c r="F1108" s="103"/>
      <c r="H1108" s="123"/>
      <c r="I1108" s="103"/>
      <c r="J1108" s="103"/>
      <c r="K1108" s="103"/>
    </row>
    <row r="1109" spans="2:11" ht="12" customHeight="1" x14ac:dyDescent="0.25">
      <c r="B1109" s="103"/>
      <c r="C1109" s="123"/>
      <c r="D1109" s="103"/>
      <c r="E1109" s="103"/>
      <c r="F1109" s="103"/>
      <c r="H1109" s="123"/>
      <c r="I1109" s="103"/>
      <c r="J1109" s="103"/>
      <c r="K1109" s="103"/>
    </row>
    <row r="1110" spans="2:11" ht="12" customHeight="1" x14ac:dyDescent="0.25">
      <c r="B1110" s="103"/>
      <c r="C1110" s="123"/>
      <c r="D1110" s="103"/>
      <c r="E1110" s="103"/>
      <c r="F1110" s="103"/>
      <c r="H1110" s="123"/>
      <c r="I1110" s="103"/>
      <c r="J1110" s="103"/>
      <c r="K1110" s="103"/>
    </row>
    <row r="1111" spans="2:11" ht="12" customHeight="1" x14ac:dyDescent="0.25">
      <c r="B1111" s="103"/>
      <c r="C1111" s="123"/>
      <c r="D1111" s="103"/>
      <c r="E1111" s="103"/>
      <c r="F1111" s="103"/>
      <c r="H1111" s="123"/>
      <c r="I1111" s="103"/>
      <c r="J1111" s="103"/>
      <c r="K1111" s="103"/>
    </row>
    <row r="1112" spans="2:11" ht="12" customHeight="1" x14ac:dyDescent="0.25">
      <c r="B1112" s="103"/>
      <c r="C1112" s="123"/>
      <c r="D1112" s="103"/>
      <c r="E1112" s="103"/>
      <c r="F1112" s="103"/>
      <c r="H1112" s="123"/>
      <c r="I1112" s="103"/>
      <c r="J1112" s="103"/>
      <c r="K1112" s="103"/>
    </row>
    <row r="1113" spans="2:11" ht="12" customHeight="1" x14ac:dyDescent="0.25">
      <c r="B1113" s="103"/>
      <c r="C1113" s="123"/>
      <c r="D1113" s="103"/>
      <c r="E1113" s="103"/>
      <c r="F1113" s="103"/>
      <c r="H1113" s="123"/>
      <c r="I1113" s="103"/>
      <c r="J1113" s="103"/>
      <c r="K1113" s="103"/>
    </row>
    <row r="1114" spans="2:11" ht="12" customHeight="1" x14ac:dyDescent="0.25">
      <c r="B1114" s="103"/>
      <c r="C1114" s="123"/>
      <c r="D1114" s="103"/>
      <c r="E1114" s="103"/>
      <c r="F1114" s="103"/>
      <c r="H1114" s="123"/>
      <c r="I1114" s="103"/>
      <c r="J1114" s="103"/>
      <c r="K1114" s="103"/>
    </row>
    <row r="1115" spans="2:11" ht="12" customHeight="1" x14ac:dyDescent="0.25">
      <c r="B1115" s="103"/>
      <c r="C1115" s="123"/>
      <c r="D1115" s="103"/>
      <c r="E1115" s="103"/>
      <c r="F1115" s="103"/>
      <c r="H1115" s="123"/>
      <c r="I1115" s="103"/>
      <c r="J1115" s="103"/>
      <c r="K1115" s="103"/>
    </row>
    <row r="1116" spans="2:11" ht="12" customHeight="1" x14ac:dyDescent="0.25">
      <c r="B1116" s="103"/>
      <c r="C1116" s="123"/>
      <c r="D1116" s="103"/>
      <c r="E1116" s="103"/>
      <c r="F1116" s="103"/>
      <c r="H1116" s="123"/>
      <c r="I1116" s="103"/>
      <c r="J1116" s="103"/>
      <c r="K1116" s="103"/>
    </row>
    <row r="1117" spans="2:11" ht="12" customHeight="1" x14ac:dyDescent="0.25">
      <c r="B1117" s="103"/>
      <c r="C1117" s="123"/>
      <c r="D1117" s="103"/>
      <c r="E1117" s="103"/>
      <c r="F1117" s="103"/>
      <c r="H1117" s="123"/>
      <c r="I1117" s="103"/>
      <c r="J1117" s="103"/>
      <c r="K1117" s="103"/>
    </row>
    <row r="1118" spans="2:11" ht="12" customHeight="1" x14ac:dyDescent="0.25">
      <c r="B1118" s="103"/>
      <c r="C1118" s="123"/>
      <c r="D1118" s="103"/>
      <c r="E1118" s="103"/>
      <c r="F1118" s="103"/>
      <c r="H1118" s="123"/>
      <c r="I1118" s="103"/>
      <c r="J1118" s="103"/>
      <c r="K1118" s="103"/>
    </row>
    <row r="1119" spans="2:11" ht="12" customHeight="1" x14ac:dyDescent="0.25">
      <c r="B1119" s="103"/>
      <c r="C1119" s="123"/>
      <c r="D1119" s="103"/>
      <c r="E1119" s="103"/>
      <c r="F1119" s="103"/>
      <c r="H1119" s="123"/>
      <c r="I1119" s="103"/>
      <c r="J1119" s="103"/>
      <c r="K1119" s="103"/>
    </row>
    <row r="1120" spans="2:11" ht="12" customHeight="1" x14ac:dyDescent="0.25">
      <c r="B1120" s="103"/>
      <c r="C1120" s="123"/>
      <c r="D1120" s="103"/>
      <c r="E1120" s="103"/>
      <c r="F1120" s="103"/>
      <c r="H1120" s="123"/>
      <c r="I1120" s="103"/>
      <c r="J1120" s="103"/>
      <c r="K1120" s="103"/>
    </row>
    <row r="1121" spans="2:11" ht="12" customHeight="1" x14ac:dyDescent="0.25">
      <c r="B1121" s="103"/>
      <c r="C1121" s="123"/>
      <c r="D1121" s="103"/>
      <c r="E1121" s="103"/>
      <c r="F1121" s="103"/>
      <c r="H1121" s="123"/>
      <c r="I1121" s="103"/>
      <c r="J1121" s="103"/>
      <c r="K1121" s="103"/>
    </row>
    <row r="1122" spans="2:11" ht="12" customHeight="1" x14ac:dyDescent="0.25">
      <c r="B1122" s="103"/>
      <c r="C1122" s="123"/>
      <c r="D1122" s="103"/>
      <c r="E1122" s="103"/>
      <c r="F1122" s="103"/>
      <c r="H1122" s="123"/>
      <c r="I1122" s="103"/>
      <c r="J1122" s="103"/>
      <c r="K1122" s="103"/>
    </row>
    <row r="1123" spans="2:11" ht="12" customHeight="1" x14ac:dyDescent="0.25">
      <c r="B1123" s="103"/>
      <c r="C1123" s="123"/>
      <c r="D1123" s="103"/>
      <c r="E1123" s="103"/>
      <c r="F1123" s="103"/>
      <c r="H1123" s="123"/>
      <c r="I1123" s="103"/>
      <c r="J1123" s="103"/>
      <c r="K1123" s="103"/>
    </row>
    <row r="1124" spans="2:11" ht="12" customHeight="1" x14ac:dyDescent="0.25">
      <c r="B1124" s="103"/>
      <c r="C1124" s="123"/>
      <c r="D1124" s="103"/>
      <c r="E1124" s="103"/>
      <c r="F1124" s="103"/>
      <c r="H1124" s="123"/>
      <c r="I1124" s="103"/>
      <c r="J1124" s="103"/>
      <c r="K1124" s="103"/>
    </row>
    <row r="1125" spans="2:11" ht="12" customHeight="1" x14ac:dyDescent="0.25">
      <c r="B1125" s="103"/>
      <c r="C1125" s="123"/>
      <c r="D1125" s="103"/>
      <c r="E1125" s="103"/>
      <c r="F1125" s="103"/>
      <c r="H1125" s="123"/>
      <c r="I1125" s="103"/>
      <c r="J1125" s="103"/>
      <c r="K1125" s="103"/>
    </row>
    <row r="1126" spans="2:11" ht="12" customHeight="1" x14ac:dyDescent="0.25">
      <c r="B1126" s="103"/>
      <c r="C1126" s="123"/>
      <c r="D1126" s="103"/>
      <c r="E1126" s="103"/>
      <c r="F1126" s="103"/>
      <c r="H1126" s="123"/>
      <c r="I1126" s="103"/>
      <c r="J1126" s="103"/>
      <c r="K1126" s="103"/>
    </row>
    <row r="1127" spans="2:11" ht="12" customHeight="1" x14ac:dyDescent="0.25">
      <c r="B1127" s="103"/>
      <c r="C1127" s="123"/>
      <c r="D1127" s="103"/>
      <c r="E1127" s="103"/>
      <c r="F1127" s="103"/>
      <c r="H1127" s="123"/>
      <c r="I1127" s="103"/>
      <c r="J1127" s="103"/>
      <c r="K1127" s="103"/>
    </row>
    <row r="1128" spans="2:11" ht="12" customHeight="1" x14ac:dyDescent="0.25">
      <c r="B1128" s="103"/>
      <c r="C1128" s="123"/>
      <c r="D1128" s="103"/>
      <c r="E1128" s="103"/>
      <c r="F1128" s="103"/>
      <c r="H1128" s="123"/>
      <c r="I1128" s="103"/>
      <c r="J1128" s="103"/>
      <c r="K1128" s="103"/>
    </row>
    <row r="1129" spans="2:11" ht="12" customHeight="1" x14ac:dyDescent="0.25">
      <c r="B1129" s="103"/>
      <c r="C1129" s="123"/>
      <c r="D1129" s="103"/>
      <c r="E1129" s="103"/>
      <c r="F1129" s="103"/>
      <c r="H1129" s="123"/>
      <c r="I1129" s="103"/>
      <c r="J1129" s="103"/>
      <c r="K1129" s="103"/>
    </row>
    <row r="1130" spans="2:11" ht="12" customHeight="1" x14ac:dyDescent="0.25">
      <c r="B1130" s="103"/>
      <c r="C1130" s="123"/>
      <c r="D1130" s="103"/>
      <c r="E1130" s="103"/>
      <c r="F1130" s="103"/>
      <c r="H1130" s="123"/>
      <c r="I1130" s="103"/>
      <c r="J1130" s="103"/>
      <c r="K1130" s="103"/>
    </row>
    <row r="1131" spans="2:11" ht="12" customHeight="1" x14ac:dyDescent="0.25">
      <c r="B1131" s="103"/>
      <c r="C1131" s="123"/>
      <c r="D1131" s="103"/>
      <c r="E1131" s="103"/>
      <c r="F1131" s="103"/>
      <c r="H1131" s="123"/>
      <c r="I1131" s="103"/>
      <c r="J1131" s="103"/>
      <c r="K1131" s="103"/>
    </row>
    <row r="1132" spans="2:11" ht="12" customHeight="1" x14ac:dyDescent="0.25">
      <c r="B1132" s="103"/>
      <c r="C1132" s="123"/>
      <c r="D1132" s="103"/>
      <c r="E1132" s="103"/>
      <c r="F1132" s="103"/>
      <c r="H1132" s="123"/>
      <c r="I1132" s="103"/>
      <c r="J1132" s="103"/>
      <c r="K1132" s="103"/>
    </row>
    <row r="1133" spans="2:11" ht="12" customHeight="1" x14ac:dyDescent="0.25">
      <c r="B1133" s="103"/>
      <c r="C1133" s="123"/>
      <c r="D1133" s="103"/>
      <c r="E1133" s="103"/>
      <c r="F1133" s="103"/>
      <c r="H1133" s="123"/>
      <c r="I1133" s="103"/>
      <c r="J1133" s="103"/>
      <c r="K1133" s="103"/>
    </row>
    <row r="1134" spans="2:11" ht="12" customHeight="1" x14ac:dyDescent="0.25">
      <c r="B1134" s="103"/>
      <c r="C1134" s="123"/>
      <c r="D1134" s="103"/>
      <c r="E1134" s="103"/>
      <c r="F1134" s="103"/>
      <c r="H1134" s="123"/>
      <c r="I1134" s="103"/>
      <c r="J1134" s="103"/>
      <c r="K1134" s="103"/>
    </row>
    <row r="1135" spans="2:11" ht="12" customHeight="1" x14ac:dyDescent="0.25">
      <c r="B1135" s="103"/>
      <c r="C1135" s="123"/>
      <c r="D1135" s="103"/>
      <c r="E1135" s="103"/>
      <c r="F1135" s="103"/>
      <c r="H1135" s="123"/>
      <c r="I1135" s="103"/>
      <c r="J1135" s="103"/>
      <c r="K1135" s="103"/>
    </row>
    <row r="1136" spans="2:11" ht="12" customHeight="1" x14ac:dyDescent="0.25">
      <c r="B1136" s="103"/>
      <c r="C1136" s="123"/>
      <c r="D1136" s="103"/>
      <c r="E1136" s="103"/>
      <c r="F1136" s="103"/>
      <c r="H1136" s="123"/>
      <c r="I1136" s="103"/>
      <c r="J1136" s="103"/>
      <c r="K1136" s="103"/>
    </row>
    <row r="1137" spans="2:11" ht="12" customHeight="1" x14ac:dyDescent="0.25">
      <c r="B1137" s="103"/>
      <c r="C1137" s="123"/>
      <c r="D1137" s="103"/>
      <c r="E1137" s="103"/>
      <c r="F1137" s="103"/>
      <c r="H1137" s="123"/>
      <c r="I1137" s="103"/>
      <c r="J1137" s="103"/>
      <c r="K1137" s="103"/>
    </row>
    <row r="1138" spans="2:11" ht="12" customHeight="1" x14ac:dyDescent="0.25">
      <c r="B1138" s="103"/>
      <c r="C1138" s="123"/>
      <c r="D1138" s="103"/>
      <c r="E1138" s="103"/>
      <c r="F1138" s="103"/>
      <c r="H1138" s="123"/>
      <c r="I1138" s="103"/>
      <c r="J1138" s="103"/>
      <c r="K1138" s="103"/>
    </row>
    <row r="1139" spans="2:11" ht="12" customHeight="1" x14ac:dyDescent="0.25">
      <c r="B1139" s="103"/>
      <c r="C1139" s="123"/>
      <c r="D1139" s="103"/>
      <c r="E1139" s="103"/>
      <c r="F1139" s="103"/>
      <c r="H1139" s="123"/>
      <c r="I1139" s="103"/>
      <c r="J1139" s="103"/>
      <c r="K1139" s="103"/>
    </row>
    <row r="1140" spans="2:11" ht="12" customHeight="1" x14ac:dyDescent="0.25">
      <c r="B1140" s="103"/>
      <c r="C1140" s="123"/>
      <c r="D1140" s="103"/>
      <c r="E1140" s="103"/>
      <c r="F1140" s="103"/>
      <c r="H1140" s="123"/>
      <c r="I1140" s="103"/>
      <c r="J1140" s="103"/>
      <c r="K1140" s="103"/>
    </row>
    <row r="1141" spans="2:11" ht="12" customHeight="1" x14ac:dyDescent="0.25">
      <c r="B1141" s="103"/>
      <c r="C1141" s="123"/>
      <c r="D1141" s="103"/>
      <c r="E1141" s="103"/>
      <c r="F1141" s="103"/>
      <c r="H1141" s="123"/>
      <c r="I1141" s="103"/>
      <c r="J1141" s="103"/>
      <c r="K1141" s="103"/>
    </row>
    <row r="1142" spans="2:11" ht="12" customHeight="1" x14ac:dyDescent="0.25">
      <c r="B1142" s="103"/>
      <c r="C1142" s="123"/>
      <c r="D1142" s="103"/>
      <c r="E1142" s="103"/>
      <c r="F1142" s="103"/>
      <c r="H1142" s="123"/>
      <c r="I1142" s="103"/>
      <c r="J1142" s="103"/>
      <c r="K1142" s="103"/>
    </row>
    <row r="1143" spans="2:11" ht="12" customHeight="1" x14ac:dyDescent="0.25">
      <c r="B1143" s="103"/>
      <c r="C1143" s="123"/>
      <c r="D1143" s="103"/>
      <c r="E1143" s="103"/>
      <c r="F1143" s="103"/>
      <c r="H1143" s="123"/>
      <c r="I1143" s="103"/>
      <c r="J1143" s="103"/>
      <c r="K1143" s="103"/>
    </row>
    <row r="1144" spans="2:11" ht="12" customHeight="1" x14ac:dyDescent="0.25">
      <c r="B1144" s="103"/>
      <c r="C1144" s="123"/>
      <c r="D1144" s="103"/>
      <c r="E1144" s="103"/>
      <c r="F1144" s="103"/>
      <c r="H1144" s="123"/>
      <c r="I1144" s="103"/>
      <c r="J1144" s="103"/>
      <c r="K1144" s="103"/>
    </row>
    <row r="1145" spans="2:11" ht="12" customHeight="1" x14ac:dyDescent="0.25">
      <c r="B1145" s="103"/>
      <c r="C1145" s="123"/>
      <c r="D1145" s="103"/>
      <c r="E1145" s="103"/>
      <c r="F1145" s="103"/>
      <c r="H1145" s="123"/>
      <c r="I1145" s="103"/>
      <c r="J1145" s="103"/>
      <c r="K1145" s="103"/>
    </row>
    <row r="1146" spans="2:11" ht="12" customHeight="1" x14ac:dyDescent="0.25">
      <c r="B1146" s="103"/>
      <c r="C1146" s="123"/>
      <c r="D1146" s="103"/>
      <c r="E1146" s="103"/>
      <c r="F1146" s="103"/>
      <c r="H1146" s="123"/>
      <c r="I1146" s="103"/>
      <c r="J1146" s="103"/>
      <c r="K1146" s="103"/>
    </row>
    <row r="1147" spans="2:11" ht="12" customHeight="1" x14ac:dyDescent="0.25">
      <c r="B1147" s="103"/>
      <c r="C1147" s="123"/>
      <c r="D1147" s="103"/>
      <c r="E1147" s="103"/>
      <c r="F1147" s="103"/>
      <c r="H1147" s="123"/>
      <c r="I1147" s="103"/>
      <c r="J1147" s="103"/>
      <c r="K1147" s="103"/>
    </row>
    <row r="1148" spans="2:11" ht="12" customHeight="1" x14ac:dyDescent="0.25">
      <c r="B1148" s="103"/>
      <c r="C1148" s="123"/>
      <c r="D1148" s="103"/>
      <c r="E1148" s="103"/>
      <c r="F1148" s="103"/>
      <c r="H1148" s="123"/>
      <c r="I1148" s="103"/>
      <c r="J1148" s="103"/>
      <c r="K1148" s="103"/>
    </row>
    <row r="1149" spans="2:11" ht="12" customHeight="1" x14ac:dyDescent="0.25">
      <c r="B1149" s="103"/>
      <c r="C1149" s="123"/>
      <c r="D1149" s="103"/>
      <c r="E1149" s="103"/>
      <c r="F1149" s="103"/>
      <c r="H1149" s="123"/>
      <c r="I1149" s="103"/>
      <c r="J1149" s="103"/>
      <c r="K1149" s="103"/>
    </row>
    <row r="1150" spans="2:11" ht="12" customHeight="1" x14ac:dyDescent="0.25">
      <c r="B1150" s="103"/>
      <c r="C1150" s="123"/>
      <c r="D1150" s="103"/>
      <c r="E1150" s="103"/>
      <c r="F1150" s="103"/>
      <c r="H1150" s="123"/>
      <c r="I1150" s="103"/>
      <c r="J1150" s="103"/>
      <c r="K1150" s="103"/>
    </row>
    <row r="1151" spans="2:11" ht="12" customHeight="1" x14ac:dyDescent="0.25">
      <c r="B1151" s="103"/>
      <c r="C1151" s="123"/>
      <c r="D1151" s="103"/>
      <c r="E1151" s="103"/>
      <c r="F1151" s="103"/>
      <c r="H1151" s="123"/>
      <c r="I1151" s="103"/>
      <c r="J1151" s="103"/>
      <c r="K1151" s="103"/>
    </row>
    <row r="1152" spans="2:11" ht="12" customHeight="1" x14ac:dyDescent="0.25">
      <c r="B1152" s="103"/>
      <c r="C1152" s="123"/>
      <c r="D1152" s="103"/>
      <c r="E1152" s="103"/>
      <c r="F1152" s="103"/>
      <c r="H1152" s="123"/>
      <c r="I1152" s="103"/>
      <c r="J1152" s="103"/>
      <c r="K1152" s="103"/>
    </row>
    <row r="1153" spans="2:11" ht="12" customHeight="1" x14ac:dyDescent="0.25">
      <c r="B1153" s="103"/>
      <c r="C1153" s="123"/>
      <c r="D1153" s="103"/>
      <c r="E1153" s="103"/>
      <c r="F1153" s="103"/>
      <c r="H1153" s="123"/>
      <c r="I1153" s="103"/>
      <c r="J1153" s="103"/>
      <c r="K1153" s="103"/>
    </row>
    <row r="1154" spans="2:11" ht="12" customHeight="1" x14ac:dyDescent="0.25">
      <c r="B1154" s="103"/>
      <c r="C1154" s="123"/>
      <c r="D1154" s="103"/>
      <c r="E1154" s="103"/>
      <c r="F1154" s="103"/>
      <c r="H1154" s="123"/>
      <c r="I1154" s="103"/>
      <c r="J1154" s="103"/>
      <c r="K1154" s="103"/>
    </row>
    <row r="1155" spans="2:11" ht="12" customHeight="1" x14ac:dyDescent="0.25">
      <c r="B1155" s="103"/>
      <c r="C1155" s="123"/>
      <c r="D1155" s="103"/>
      <c r="E1155" s="103"/>
      <c r="F1155" s="103"/>
      <c r="H1155" s="123"/>
      <c r="I1155" s="103"/>
      <c r="J1155" s="103"/>
      <c r="K1155" s="103"/>
    </row>
    <row r="1156" spans="2:11" ht="12" customHeight="1" x14ac:dyDescent="0.25">
      <c r="B1156" s="103"/>
      <c r="C1156" s="123"/>
      <c r="D1156" s="103"/>
      <c r="E1156" s="103"/>
      <c r="F1156" s="103"/>
      <c r="H1156" s="123"/>
      <c r="I1156" s="103"/>
      <c r="J1156" s="103"/>
      <c r="K1156" s="103"/>
    </row>
    <row r="1157" spans="2:11" ht="12" customHeight="1" x14ac:dyDescent="0.25">
      <c r="B1157" s="103"/>
      <c r="C1157" s="123"/>
      <c r="D1157" s="103"/>
      <c r="E1157" s="103"/>
      <c r="F1157" s="103"/>
      <c r="H1157" s="123"/>
      <c r="I1157" s="103"/>
      <c r="J1157" s="103"/>
      <c r="K1157" s="103"/>
    </row>
    <row r="1158" spans="2:11" ht="12" customHeight="1" x14ac:dyDescent="0.25">
      <c r="B1158" s="103"/>
      <c r="C1158" s="123"/>
      <c r="D1158" s="103"/>
      <c r="E1158" s="103"/>
      <c r="F1158" s="103"/>
      <c r="H1158" s="123"/>
      <c r="I1158" s="103"/>
      <c r="J1158" s="103"/>
      <c r="K1158" s="103"/>
    </row>
    <row r="1159" spans="2:11" ht="12" customHeight="1" x14ac:dyDescent="0.25">
      <c r="B1159" s="103"/>
      <c r="C1159" s="123"/>
      <c r="D1159" s="103"/>
      <c r="E1159" s="103"/>
      <c r="F1159" s="103"/>
      <c r="H1159" s="123"/>
      <c r="I1159" s="103"/>
      <c r="J1159" s="103"/>
      <c r="K1159" s="103"/>
    </row>
    <row r="1160" spans="2:11" ht="12" customHeight="1" x14ac:dyDescent="0.25">
      <c r="B1160" s="103"/>
      <c r="C1160" s="123"/>
      <c r="D1160" s="103"/>
      <c r="E1160" s="103"/>
      <c r="F1160" s="103"/>
      <c r="H1160" s="123"/>
      <c r="I1160" s="103"/>
      <c r="J1160" s="103"/>
      <c r="K1160" s="103"/>
    </row>
    <row r="1161" spans="2:11" ht="12" customHeight="1" x14ac:dyDescent="0.25">
      <c r="B1161" s="103"/>
      <c r="C1161" s="123"/>
      <c r="D1161" s="103"/>
      <c r="E1161" s="103"/>
      <c r="F1161" s="103"/>
      <c r="H1161" s="123"/>
      <c r="I1161" s="103"/>
      <c r="J1161" s="103"/>
      <c r="K1161" s="103"/>
    </row>
    <row r="1162" spans="2:11" ht="12" customHeight="1" x14ac:dyDescent="0.25">
      <c r="B1162" s="103"/>
      <c r="C1162" s="123"/>
      <c r="D1162" s="103"/>
      <c r="E1162" s="103"/>
      <c r="F1162" s="103"/>
      <c r="H1162" s="123"/>
      <c r="I1162" s="103"/>
      <c r="J1162" s="103"/>
      <c r="K1162" s="103"/>
    </row>
    <row r="1163" spans="2:11" ht="12" customHeight="1" x14ac:dyDescent="0.25">
      <c r="B1163" s="103"/>
      <c r="C1163" s="123"/>
      <c r="D1163" s="103"/>
      <c r="E1163" s="103"/>
      <c r="F1163" s="103"/>
      <c r="H1163" s="123"/>
      <c r="I1163" s="103"/>
      <c r="J1163" s="103"/>
      <c r="K1163" s="103"/>
    </row>
    <row r="1164" spans="2:11" ht="12" customHeight="1" x14ac:dyDescent="0.25">
      <c r="B1164" s="103"/>
      <c r="C1164" s="123"/>
      <c r="D1164" s="103"/>
      <c r="E1164" s="103"/>
      <c r="F1164" s="103"/>
      <c r="H1164" s="123"/>
      <c r="I1164" s="103"/>
      <c r="J1164" s="103"/>
      <c r="K1164" s="103"/>
    </row>
    <row r="1165" spans="2:11" ht="12" customHeight="1" x14ac:dyDescent="0.25">
      <c r="B1165" s="103"/>
      <c r="C1165" s="123"/>
      <c r="D1165" s="103"/>
      <c r="E1165" s="103"/>
      <c r="F1165" s="103"/>
      <c r="H1165" s="123"/>
      <c r="I1165" s="103"/>
      <c r="J1165" s="103"/>
      <c r="K1165" s="103"/>
    </row>
    <row r="1166" spans="2:11" ht="12" customHeight="1" x14ac:dyDescent="0.25">
      <c r="B1166" s="103"/>
      <c r="C1166" s="123"/>
      <c r="D1166" s="103"/>
      <c r="E1166" s="103"/>
      <c r="F1166" s="103"/>
      <c r="H1166" s="123"/>
      <c r="I1166" s="103"/>
      <c r="J1166" s="103"/>
      <c r="K1166" s="103"/>
    </row>
    <row r="1167" spans="2:11" ht="12" customHeight="1" x14ac:dyDescent="0.25">
      <c r="B1167" s="103"/>
      <c r="C1167" s="123"/>
      <c r="D1167" s="103"/>
      <c r="E1167" s="103"/>
      <c r="F1167" s="103"/>
      <c r="H1167" s="123"/>
      <c r="I1167" s="103"/>
      <c r="J1167" s="103"/>
      <c r="K1167" s="103"/>
    </row>
    <row r="1168" spans="2:11" ht="12" customHeight="1" x14ac:dyDescent="0.25">
      <c r="B1168" s="103"/>
      <c r="C1168" s="123"/>
      <c r="D1168" s="103"/>
      <c r="E1168" s="103"/>
      <c r="F1168" s="103"/>
      <c r="H1168" s="123"/>
      <c r="I1168" s="103"/>
      <c r="J1168" s="103"/>
      <c r="K1168" s="103"/>
    </row>
    <row r="1169" spans="2:11" ht="12" customHeight="1" x14ac:dyDescent="0.25">
      <c r="B1169" s="103"/>
      <c r="C1169" s="123"/>
      <c r="D1169" s="103"/>
      <c r="E1169" s="103"/>
      <c r="F1169" s="103"/>
      <c r="H1169" s="123"/>
      <c r="I1169" s="103"/>
      <c r="J1169" s="103"/>
      <c r="K1169" s="103"/>
    </row>
    <row r="1170" spans="2:11" ht="12" customHeight="1" x14ac:dyDescent="0.25">
      <c r="B1170" s="103"/>
      <c r="C1170" s="123"/>
      <c r="D1170" s="103"/>
      <c r="E1170" s="103"/>
      <c r="F1170" s="103"/>
      <c r="H1170" s="123"/>
      <c r="I1170" s="103"/>
      <c r="J1170" s="103"/>
      <c r="K1170" s="103"/>
    </row>
    <row r="1171" spans="2:11" ht="12" customHeight="1" x14ac:dyDescent="0.25">
      <c r="B1171" s="103"/>
      <c r="C1171" s="123"/>
      <c r="D1171" s="103"/>
      <c r="E1171" s="103"/>
      <c r="F1171" s="103"/>
      <c r="H1171" s="123"/>
      <c r="I1171" s="103"/>
      <c r="J1171" s="103"/>
      <c r="K1171" s="103"/>
    </row>
    <row r="1172" spans="2:11" ht="12" customHeight="1" x14ac:dyDescent="0.25">
      <c r="B1172" s="103"/>
      <c r="C1172" s="123"/>
      <c r="D1172" s="103"/>
      <c r="E1172" s="103"/>
      <c r="F1172" s="103"/>
      <c r="H1172" s="123"/>
      <c r="I1172" s="103"/>
      <c r="J1172" s="103"/>
      <c r="K1172" s="103"/>
    </row>
    <row r="1173" spans="2:11" ht="12" customHeight="1" x14ac:dyDescent="0.25">
      <c r="B1173" s="103"/>
      <c r="C1173" s="123"/>
      <c r="D1173" s="103"/>
      <c r="E1173" s="103"/>
      <c r="F1173" s="103"/>
      <c r="H1173" s="123"/>
      <c r="I1173" s="103"/>
      <c r="J1173" s="103"/>
      <c r="K1173" s="103"/>
    </row>
    <row r="1174" spans="2:11" ht="12" customHeight="1" x14ac:dyDescent="0.25">
      <c r="B1174" s="103"/>
      <c r="C1174" s="123"/>
      <c r="D1174" s="103"/>
      <c r="E1174" s="103"/>
      <c r="F1174" s="103"/>
      <c r="H1174" s="123"/>
      <c r="I1174" s="103"/>
      <c r="J1174" s="103"/>
      <c r="K1174" s="103"/>
    </row>
    <row r="1175" spans="2:11" ht="12" customHeight="1" x14ac:dyDescent="0.25">
      <c r="B1175" s="103"/>
      <c r="C1175" s="123"/>
      <c r="D1175" s="103"/>
      <c r="E1175" s="103"/>
      <c r="F1175" s="103"/>
      <c r="H1175" s="123"/>
      <c r="I1175" s="103"/>
      <c r="J1175" s="103"/>
      <c r="K1175" s="103"/>
    </row>
    <row r="1176" spans="2:11" ht="12" customHeight="1" x14ac:dyDescent="0.25">
      <c r="B1176" s="103"/>
      <c r="C1176" s="123"/>
      <c r="D1176" s="103"/>
      <c r="E1176" s="103"/>
      <c r="F1176" s="103"/>
      <c r="H1176" s="123"/>
      <c r="I1176" s="103"/>
      <c r="J1176" s="103"/>
      <c r="K1176" s="103"/>
    </row>
    <row r="1177" spans="2:11" ht="12" customHeight="1" x14ac:dyDescent="0.25">
      <c r="B1177" s="103"/>
      <c r="C1177" s="123"/>
      <c r="D1177" s="103"/>
      <c r="E1177" s="103"/>
      <c r="F1177" s="103"/>
      <c r="H1177" s="123"/>
      <c r="I1177" s="103"/>
      <c r="J1177" s="103"/>
      <c r="K1177" s="103"/>
    </row>
    <row r="1178" spans="2:11" ht="12" customHeight="1" x14ac:dyDescent="0.25">
      <c r="B1178" s="103"/>
      <c r="C1178" s="123"/>
      <c r="D1178" s="103"/>
      <c r="E1178" s="103"/>
      <c r="F1178" s="103"/>
      <c r="H1178" s="123"/>
      <c r="I1178" s="103"/>
      <c r="J1178" s="103"/>
      <c r="K1178" s="103"/>
    </row>
    <row r="1179" spans="2:11" ht="12" customHeight="1" x14ac:dyDescent="0.25">
      <c r="B1179" s="103"/>
      <c r="C1179" s="123"/>
      <c r="D1179" s="103"/>
      <c r="E1179" s="103"/>
      <c r="F1179" s="103"/>
      <c r="H1179" s="123"/>
      <c r="I1179" s="103"/>
      <c r="J1179" s="103"/>
      <c r="K1179" s="103"/>
    </row>
    <row r="1180" spans="2:11" ht="12" customHeight="1" x14ac:dyDescent="0.25">
      <c r="B1180" s="103"/>
      <c r="C1180" s="123"/>
      <c r="D1180" s="103"/>
      <c r="E1180" s="103"/>
      <c r="F1180" s="103"/>
      <c r="H1180" s="123"/>
      <c r="I1180" s="103"/>
      <c r="J1180" s="103"/>
      <c r="K1180" s="103"/>
    </row>
    <row r="1181" spans="2:11" ht="12" customHeight="1" x14ac:dyDescent="0.25">
      <c r="B1181" s="103"/>
      <c r="C1181" s="123"/>
      <c r="D1181" s="103"/>
      <c r="E1181" s="103"/>
      <c r="F1181" s="103"/>
      <c r="H1181" s="123"/>
      <c r="I1181" s="103"/>
      <c r="J1181" s="103"/>
      <c r="K1181" s="103"/>
    </row>
    <row r="1182" spans="2:11" ht="12" customHeight="1" x14ac:dyDescent="0.25">
      <c r="B1182" s="103"/>
      <c r="C1182" s="123"/>
      <c r="D1182" s="103"/>
      <c r="E1182" s="103"/>
      <c r="F1182" s="103"/>
      <c r="H1182" s="123"/>
      <c r="I1182" s="103"/>
      <c r="J1182" s="103"/>
      <c r="K1182" s="103"/>
    </row>
    <row r="1183" spans="2:11" ht="12" customHeight="1" x14ac:dyDescent="0.25">
      <c r="B1183" s="103"/>
      <c r="C1183" s="123"/>
      <c r="D1183" s="103"/>
      <c r="E1183" s="103"/>
      <c r="F1183" s="103"/>
      <c r="H1183" s="123"/>
      <c r="I1183" s="103"/>
      <c r="J1183" s="103"/>
      <c r="K1183" s="103"/>
    </row>
    <row r="1184" spans="2:11" ht="12" customHeight="1" x14ac:dyDescent="0.25">
      <c r="B1184" s="103"/>
      <c r="C1184" s="123"/>
      <c r="D1184" s="103"/>
      <c r="E1184" s="103"/>
      <c r="F1184" s="103"/>
      <c r="H1184" s="123"/>
      <c r="I1184" s="103"/>
      <c r="J1184" s="103"/>
      <c r="K1184" s="103"/>
    </row>
    <row r="1185" spans="2:11" ht="12" customHeight="1" x14ac:dyDescent="0.25">
      <c r="B1185" s="103"/>
      <c r="C1185" s="123"/>
      <c r="D1185" s="103"/>
      <c r="E1185" s="103"/>
      <c r="F1185" s="103"/>
      <c r="H1185" s="123"/>
      <c r="I1185" s="103"/>
      <c r="J1185" s="103"/>
      <c r="K1185" s="103"/>
    </row>
    <row r="1186" spans="2:11" ht="12" customHeight="1" x14ac:dyDescent="0.25">
      <c r="B1186" s="103"/>
      <c r="C1186" s="123"/>
      <c r="D1186" s="103"/>
      <c r="E1186" s="103"/>
      <c r="F1186" s="103"/>
      <c r="H1186" s="123"/>
      <c r="I1186" s="103"/>
      <c r="J1186" s="103"/>
      <c r="K1186" s="103"/>
    </row>
    <row r="1187" spans="2:11" ht="12" customHeight="1" x14ac:dyDescent="0.25">
      <c r="B1187" s="103"/>
      <c r="C1187" s="123"/>
      <c r="D1187" s="103"/>
      <c r="E1187" s="103"/>
      <c r="F1187" s="103"/>
      <c r="H1187" s="123"/>
      <c r="I1187" s="103"/>
      <c r="J1187" s="103"/>
      <c r="K1187" s="103"/>
    </row>
    <row r="1188" spans="2:11" ht="12" customHeight="1" x14ac:dyDescent="0.25">
      <c r="B1188" s="103"/>
      <c r="C1188" s="123"/>
      <c r="D1188" s="103"/>
      <c r="E1188" s="103"/>
      <c r="F1188" s="103"/>
      <c r="H1188" s="123"/>
      <c r="I1188" s="103"/>
      <c r="J1188" s="103"/>
      <c r="K1188" s="103"/>
    </row>
    <row r="1189" spans="2:11" ht="12" customHeight="1" x14ac:dyDescent="0.25">
      <c r="B1189" s="103"/>
      <c r="C1189" s="123"/>
      <c r="D1189" s="103"/>
      <c r="E1189" s="103"/>
      <c r="F1189" s="103"/>
      <c r="H1189" s="123"/>
      <c r="I1189" s="103"/>
      <c r="J1189" s="103"/>
      <c r="K1189" s="103"/>
    </row>
    <row r="1190" spans="2:11" ht="12" customHeight="1" x14ac:dyDescent="0.25">
      <c r="B1190" s="103"/>
      <c r="C1190" s="123"/>
      <c r="D1190" s="103"/>
      <c r="E1190" s="103"/>
      <c r="F1190" s="103"/>
      <c r="H1190" s="123"/>
      <c r="I1190" s="103"/>
      <c r="J1190" s="103"/>
      <c r="K1190" s="103"/>
    </row>
    <row r="1191" spans="2:11" ht="12" customHeight="1" x14ac:dyDescent="0.25">
      <c r="B1191" s="103"/>
      <c r="C1191" s="123"/>
      <c r="D1191" s="103"/>
      <c r="E1191" s="103"/>
      <c r="F1191" s="103"/>
      <c r="H1191" s="123"/>
      <c r="I1191" s="103"/>
      <c r="J1191" s="103"/>
      <c r="K1191" s="103"/>
    </row>
    <row r="1192" spans="2:11" ht="12" customHeight="1" x14ac:dyDescent="0.25">
      <c r="B1192" s="103"/>
      <c r="C1192" s="123"/>
      <c r="D1192" s="103"/>
      <c r="E1192" s="103"/>
      <c r="F1192" s="103"/>
      <c r="H1192" s="123"/>
      <c r="I1192" s="103"/>
      <c r="J1192" s="103"/>
      <c r="K1192" s="103"/>
    </row>
    <row r="1193" spans="2:11" ht="12" customHeight="1" x14ac:dyDescent="0.25">
      <c r="B1193" s="103"/>
      <c r="C1193" s="123"/>
      <c r="D1193" s="103"/>
      <c r="E1193" s="103"/>
      <c r="F1193" s="103"/>
      <c r="H1193" s="123"/>
      <c r="I1193" s="103"/>
      <c r="J1193" s="103"/>
      <c r="K1193" s="103"/>
    </row>
    <row r="1194" spans="2:11" ht="12" customHeight="1" x14ac:dyDescent="0.25">
      <c r="B1194" s="103"/>
      <c r="C1194" s="123"/>
      <c r="D1194" s="103"/>
      <c r="E1194" s="103"/>
      <c r="F1194" s="103"/>
      <c r="H1194" s="123"/>
      <c r="I1194" s="103"/>
      <c r="J1194" s="103"/>
      <c r="K1194" s="103"/>
    </row>
    <row r="1195" spans="2:11" ht="12" customHeight="1" x14ac:dyDescent="0.25">
      <c r="B1195" s="103"/>
      <c r="C1195" s="123"/>
      <c r="D1195" s="103"/>
      <c r="E1195" s="103"/>
      <c r="F1195" s="103"/>
      <c r="H1195" s="123"/>
      <c r="I1195" s="103"/>
      <c r="J1195" s="103"/>
      <c r="K1195" s="103"/>
    </row>
    <row r="1196" spans="2:11" ht="12" customHeight="1" x14ac:dyDescent="0.25">
      <c r="B1196" s="103"/>
      <c r="C1196" s="123"/>
      <c r="D1196" s="103"/>
      <c r="E1196" s="103"/>
      <c r="F1196" s="103"/>
      <c r="H1196" s="123"/>
      <c r="I1196" s="103"/>
      <c r="J1196" s="103"/>
      <c r="K1196" s="103"/>
    </row>
    <row r="1197" spans="2:11" ht="12" customHeight="1" x14ac:dyDescent="0.25">
      <c r="B1197" s="103"/>
      <c r="C1197" s="123"/>
      <c r="D1197" s="103"/>
      <c r="E1197" s="103"/>
      <c r="F1197" s="103"/>
      <c r="H1197" s="123"/>
      <c r="I1197" s="103"/>
      <c r="J1197" s="103"/>
      <c r="K1197" s="103"/>
    </row>
    <row r="1198" spans="2:11" ht="12" customHeight="1" x14ac:dyDescent="0.25">
      <c r="B1198" s="103"/>
      <c r="C1198" s="123"/>
      <c r="D1198" s="103"/>
      <c r="E1198" s="103"/>
      <c r="F1198" s="103"/>
      <c r="H1198" s="123"/>
      <c r="I1198" s="103"/>
      <c r="J1198" s="103"/>
      <c r="K1198" s="103"/>
    </row>
    <row r="1199" spans="2:11" ht="12" customHeight="1" x14ac:dyDescent="0.25">
      <c r="B1199" s="103"/>
      <c r="C1199" s="123"/>
      <c r="D1199" s="103"/>
      <c r="E1199" s="103"/>
      <c r="F1199" s="103"/>
      <c r="H1199" s="123"/>
      <c r="I1199" s="103"/>
      <c r="J1199" s="103"/>
      <c r="K1199" s="103"/>
    </row>
    <row r="1200" spans="2:11" ht="12" customHeight="1" x14ac:dyDescent="0.25">
      <c r="B1200" s="103"/>
      <c r="C1200" s="123"/>
      <c r="D1200" s="103"/>
      <c r="E1200" s="103"/>
      <c r="F1200" s="103"/>
      <c r="H1200" s="123"/>
      <c r="I1200" s="103"/>
      <c r="J1200" s="103"/>
      <c r="K1200" s="103"/>
    </row>
    <row r="1201" spans="2:11" ht="12" customHeight="1" x14ac:dyDescent="0.25">
      <c r="B1201" s="103"/>
      <c r="C1201" s="123"/>
      <c r="D1201" s="103"/>
      <c r="E1201" s="103"/>
      <c r="F1201" s="103"/>
      <c r="H1201" s="123"/>
      <c r="I1201" s="103"/>
      <c r="J1201" s="103"/>
      <c r="K1201" s="103"/>
    </row>
    <row r="1202" spans="2:11" ht="12" customHeight="1" x14ac:dyDescent="0.25">
      <c r="B1202" s="103"/>
      <c r="C1202" s="123"/>
      <c r="D1202" s="103"/>
      <c r="E1202" s="103"/>
      <c r="F1202" s="103"/>
      <c r="H1202" s="123"/>
      <c r="I1202" s="103"/>
      <c r="J1202" s="103"/>
      <c r="K1202" s="103"/>
    </row>
    <row r="1203" spans="2:11" ht="12" customHeight="1" x14ac:dyDescent="0.25">
      <c r="B1203" s="103"/>
      <c r="C1203" s="123"/>
      <c r="D1203" s="103"/>
      <c r="E1203" s="103"/>
      <c r="F1203" s="103"/>
      <c r="H1203" s="123"/>
      <c r="I1203" s="103"/>
      <c r="J1203" s="103"/>
      <c r="K1203" s="103"/>
    </row>
    <row r="1204" spans="2:11" ht="12" customHeight="1" x14ac:dyDescent="0.25">
      <c r="B1204" s="103"/>
      <c r="C1204" s="123"/>
      <c r="D1204" s="103"/>
      <c r="E1204" s="103"/>
      <c r="F1204" s="103"/>
      <c r="H1204" s="123"/>
      <c r="I1204" s="103"/>
      <c r="J1204" s="103"/>
      <c r="K1204" s="103"/>
    </row>
    <row r="1205" spans="2:11" ht="12" customHeight="1" x14ac:dyDescent="0.25">
      <c r="B1205" s="103"/>
      <c r="C1205" s="123"/>
      <c r="D1205" s="103"/>
      <c r="E1205" s="103"/>
      <c r="F1205" s="103"/>
      <c r="H1205" s="123"/>
      <c r="I1205" s="103"/>
      <c r="J1205" s="103"/>
      <c r="K1205" s="103"/>
    </row>
    <row r="1206" spans="2:11" ht="12" customHeight="1" x14ac:dyDescent="0.25">
      <c r="B1206" s="103"/>
      <c r="C1206" s="123"/>
      <c r="D1206" s="103"/>
      <c r="E1206" s="103"/>
      <c r="F1206" s="103"/>
      <c r="H1206" s="123"/>
      <c r="I1206" s="103"/>
      <c r="J1206" s="103"/>
      <c r="K1206" s="103"/>
    </row>
    <row r="1207" spans="2:11" ht="12" customHeight="1" x14ac:dyDescent="0.25">
      <c r="B1207" s="103"/>
      <c r="C1207" s="123"/>
      <c r="D1207" s="103"/>
      <c r="E1207" s="103"/>
      <c r="F1207" s="103"/>
      <c r="H1207" s="123"/>
      <c r="I1207" s="103"/>
      <c r="J1207" s="103"/>
      <c r="K1207" s="103"/>
    </row>
    <row r="1208" spans="2:11" ht="12" customHeight="1" x14ac:dyDescent="0.25">
      <c r="B1208" s="103"/>
      <c r="C1208" s="123"/>
      <c r="D1208" s="103"/>
      <c r="E1208" s="103"/>
      <c r="F1208" s="103"/>
      <c r="H1208" s="123"/>
      <c r="I1208" s="103"/>
      <c r="J1208" s="103"/>
      <c r="K1208" s="103"/>
    </row>
    <row r="1209" spans="2:11" ht="12" customHeight="1" x14ac:dyDescent="0.25">
      <c r="B1209" s="103"/>
      <c r="C1209" s="123"/>
      <c r="D1209" s="103"/>
      <c r="E1209" s="103"/>
      <c r="F1209" s="103"/>
      <c r="H1209" s="123"/>
      <c r="I1209" s="103"/>
      <c r="J1209" s="103"/>
      <c r="K1209" s="103"/>
    </row>
    <row r="1210" spans="2:11" ht="12" customHeight="1" x14ac:dyDescent="0.25">
      <c r="B1210" s="103"/>
      <c r="C1210" s="123"/>
      <c r="D1210" s="103"/>
      <c r="E1210" s="103"/>
      <c r="F1210" s="103"/>
      <c r="H1210" s="123"/>
      <c r="I1210" s="103"/>
      <c r="J1210" s="103"/>
      <c r="K1210" s="103"/>
    </row>
    <row r="1211" spans="2:11" ht="12" customHeight="1" x14ac:dyDescent="0.25">
      <c r="B1211" s="103"/>
      <c r="C1211" s="123"/>
      <c r="D1211" s="103"/>
      <c r="E1211" s="103"/>
      <c r="F1211" s="103"/>
      <c r="H1211" s="123"/>
      <c r="I1211" s="103"/>
      <c r="J1211" s="103"/>
      <c r="K1211" s="103"/>
    </row>
    <row r="1212" spans="2:11" ht="12" customHeight="1" x14ac:dyDescent="0.25">
      <c r="B1212" s="103"/>
      <c r="C1212" s="123"/>
      <c r="D1212" s="103"/>
      <c r="E1212" s="103"/>
      <c r="F1212" s="103"/>
      <c r="H1212" s="123"/>
      <c r="I1212" s="103"/>
      <c r="J1212" s="103"/>
      <c r="K1212" s="103"/>
    </row>
    <row r="1213" spans="2:11" ht="12" customHeight="1" x14ac:dyDescent="0.25">
      <c r="B1213" s="103"/>
      <c r="C1213" s="123"/>
      <c r="D1213" s="103"/>
      <c r="E1213" s="103"/>
      <c r="F1213" s="103"/>
      <c r="H1213" s="123"/>
      <c r="I1213" s="103"/>
      <c r="J1213" s="103"/>
      <c r="K1213" s="103"/>
    </row>
    <row r="1214" spans="2:11" ht="12" customHeight="1" x14ac:dyDescent="0.25">
      <c r="B1214" s="103"/>
      <c r="C1214" s="123"/>
      <c r="D1214" s="103"/>
      <c r="E1214" s="103"/>
      <c r="F1214" s="103"/>
      <c r="H1214" s="123"/>
      <c r="I1214" s="103"/>
      <c r="J1214" s="103"/>
      <c r="K1214" s="103"/>
    </row>
    <row r="1215" spans="2:11" ht="12" customHeight="1" x14ac:dyDescent="0.25">
      <c r="B1215" s="103"/>
      <c r="C1215" s="123"/>
      <c r="D1215" s="103"/>
      <c r="E1215" s="103"/>
      <c r="F1215" s="103"/>
      <c r="H1215" s="123"/>
      <c r="I1215" s="103"/>
      <c r="J1215" s="103"/>
      <c r="K1215" s="103"/>
    </row>
    <row r="1216" spans="2:11" ht="12" customHeight="1" x14ac:dyDescent="0.25">
      <c r="B1216" s="103"/>
      <c r="C1216" s="123"/>
      <c r="D1216" s="103"/>
      <c r="E1216" s="103"/>
      <c r="F1216" s="103"/>
      <c r="H1216" s="123"/>
      <c r="I1216" s="103"/>
      <c r="J1216" s="103"/>
      <c r="K1216" s="103"/>
    </row>
    <row r="1217" spans="2:11" ht="12" customHeight="1" x14ac:dyDescent="0.25">
      <c r="B1217" s="103"/>
      <c r="C1217" s="123"/>
      <c r="D1217" s="103"/>
      <c r="E1217" s="103"/>
      <c r="F1217" s="103"/>
      <c r="H1217" s="123"/>
      <c r="I1217" s="103"/>
      <c r="J1217" s="103"/>
      <c r="K1217" s="103"/>
    </row>
    <row r="1218" spans="2:11" ht="12" customHeight="1" x14ac:dyDescent="0.25">
      <c r="B1218" s="103"/>
      <c r="C1218" s="123"/>
      <c r="D1218" s="103"/>
      <c r="E1218" s="103"/>
      <c r="F1218" s="103"/>
      <c r="H1218" s="123"/>
      <c r="I1218" s="103"/>
      <c r="J1218" s="103"/>
      <c r="K1218" s="103"/>
    </row>
    <row r="1219" spans="2:11" ht="12" customHeight="1" x14ac:dyDescent="0.25">
      <c r="B1219" s="103"/>
      <c r="C1219" s="123"/>
      <c r="D1219" s="103"/>
      <c r="E1219" s="103"/>
      <c r="F1219" s="103"/>
      <c r="H1219" s="123"/>
      <c r="I1219" s="103"/>
      <c r="J1219" s="103"/>
      <c r="K1219" s="103"/>
    </row>
    <row r="1220" spans="2:11" ht="12" customHeight="1" x14ac:dyDescent="0.25">
      <c r="B1220" s="103"/>
      <c r="C1220" s="123"/>
      <c r="D1220" s="103"/>
      <c r="E1220" s="103"/>
      <c r="F1220" s="103"/>
      <c r="H1220" s="123"/>
      <c r="I1220" s="103"/>
      <c r="J1220" s="103"/>
      <c r="K1220" s="103"/>
    </row>
    <row r="1221" spans="2:11" ht="12" customHeight="1" x14ac:dyDescent="0.25">
      <c r="B1221" s="103"/>
      <c r="C1221" s="123"/>
      <c r="D1221" s="103"/>
      <c r="E1221" s="103"/>
      <c r="F1221" s="103"/>
      <c r="H1221" s="123"/>
      <c r="I1221" s="103"/>
      <c r="J1221" s="103"/>
      <c r="K1221" s="103"/>
    </row>
    <row r="1222" spans="2:11" ht="12" customHeight="1" x14ac:dyDescent="0.25">
      <c r="B1222" s="103"/>
      <c r="C1222" s="123"/>
      <c r="D1222" s="103"/>
      <c r="E1222" s="103"/>
      <c r="F1222" s="103"/>
      <c r="H1222" s="123"/>
      <c r="I1222" s="103"/>
      <c r="J1222" s="103"/>
      <c r="K1222" s="103"/>
    </row>
    <row r="1223" spans="2:11" ht="12" customHeight="1" x14ac:dyDescent="0.25">
      <c r="B1223" s="103"/>
      <c r="C1223" s="123"/>
      <c r="D1223" s="103"/>
      <c r="E1223" s="103"/>
      <c r="F1223" s="103"/>
      <c r="H1223" s="123"/>
      <c r="I1223" s="103"/>
      <c r="J1223" s="103"/>
      <c r="K1223" s="103"/>
    </row>
    <row r="1224" spans="2:11" ht="12" customHeight="1" x14ac:dyDescent="0.25">
      <c r="B1224" s="103"/>
      <c r="C1224" s="123"/>
      <c r="D1224" s="103"/>
      <c r="E1224" s="103"/>
      <c r="F1224" s="103"/>
      <c r="H1224" s="123"/>
      <c r="I1224" s="103"/>
      <c r="J1224" s="103"/>
      <c r="K1224" s="103"/>
    </row>
    <row r="1225" spans="2:11" ht="12" customHeight="1" x14ac:dyDescent="0.25">
      <c r="B1225" s="103"/>
      <c r="C1225" s="123"/>
      <c r="D1225" s="103"/>
      <c r="E1225" s="103"/>
      <c r="F1225" s="103"/>
      <c r="H1225" s="123"/>
      <c r="I1225" s="103"/>
      <c r="J1225" s="103"/>
      <c r="K1225" s="103"/>
    </row>
    <row r="1226" spans="2:11" ht="12" customHeight="1" x14ac:dyDescent="0.25">
      <c r="B1226" s="103"/>
      <c r="C1226" s="123"/>
      <c r="D1226" s="103"/>
      <c r="E1226" s="103"/>
      <c r="F1226" s="103"/>
      <c r="H1226" s="123"/>
      <c r="I1226" s="103"/>
      <c r="J1226" s="103"/>
      <c r="K1226" s="103"/>
    </row>
    <row r="1227" spans="2:11" ht="12" customHeight="1" x14ac:dyDescent="0.25">
      <c r="B1227" s="103"/>
      <c r="C1227" s="123"/>
      <c r="D1227" s="103"/>
      <c r="E1227" s="103"/>
      <c r="F1227" s="103"/>
      <c r="H1227" s="123"/>
      <c r="I1227" s="103"/>
      <c r="J1227" s="103"/>
      <c r="K1227" s="103"/>
    </row>
    <row r="1228" spans="2:11" ht="12" customHeight="1" x14ac:dyDescent="0.25">
      <c r="B1228" s="103"/>
      <c r="C1228" s="123"/>
      <c r="D1228" s="103"/>
      <c r="E1228" s="103"/>
      <c r="F1228" s="103"/>
      <c r="H1228" s="123"/>
      <c r="I1228" s="103"/>
      <c r="J1228" s="103"/>
      <c r="K1228" s="103"/>
    </row>
    <row r="1229" spans="2:11" ht="12" customHeight="1" x14ac:dyDescent="0.25">
      <c r="B1229" s="103"/>
      <c r="C1229" s="123"/>
      <c r="D1229" s="103"/>
      <c r="E1229" s="103"/>
      <c r="F1229" s="103"/>
      <c r="H1229" s="123"/>
      <c r="I1229" s="103"/>
      <c r="J1229" s="103"/>
      <c r="K1229" s="103"/>
    </row>
    <row r="1230" spans="2:11" ht="12" customHeight="1" x14ac:dyDescent="0.25">
      <c r="B1230" s="103"/>
      <c r="C1230" s="123"/>
      <c r="D1230" s="103"/>
      <c r="E1230" s="103"/>
      <c r="F1230" s="103"/>
      <c r="H1230" s="123"/>
      <c r="I1230" s="103"/>
      <c r="J1230" s="103"/>
      <c r="K1230" s="103"/>
    </row>
    <row r="1231" spans="2:11" ht="12" customHeight="1" x14ac:dyDescent="0.25">
      <c r="B1231" s="103"/>
      <c r="C1231" s="123"/>
      <c r="D1231" s="103"/>
      <c r="E1231" s="103"/>
      <c r="F1231" s="103"/>
      <c r="H1231" s="123"/>
      <c r="I1231" s="103"/>
      <c r="J1231" s="103"/>
      <c r="K1231" s="103"/>
    </row>
    <row r="1232" spans="2:11" ht="12" customHeight="1" x14ac:dyDescent="0.25">
      <c r="B1232" s="103"/>
      <c r="C1232" s="123"/>
      <c r="D1232" s="103"/>
      <c r="E1232" s="103"/>
      <c r="F1232" s="103"/>
      <c r="H1232" s="123"/>
      <c r="I1232" s="103"/>
      <c r="J1232" s="103"/>
      <c r="K1232" s="103"/>
    </row>
    <row r="1233" spans="2:11" ht="12" customHeight="1" x14ac:dyDescent="0.25">
      <c r="B1233" s="103"/>
      <c r="C1233" s="123"/>
      <c r="D1233" s="103"/>
      <c r="E1233" s="103"/>
      <c r="F1233" s="103"/>
      <c r="H1233" s="123"/>
      <c r="I1233" s="103"/>
      <c r="J1233" s="103"/>
      <c r="K1233" s="103"/>
    </row>
    <row r="1234" spans="2:11" ht="12" customHeight="1" x14ac:dyDescent="0.25">
      <c r="B1234" s="103"/>
      <c r="C1234" s="123"/>
      <c r="D1234" s="103"/>
      <c r="E1234" s="103"/>
      <c r="F1234" s="103"/>
      <c r="H1234" s="123"/>
      <c r="I1234" s="103"/>
      <c r="J1234" s="103"/>
      <c r="K1234" s="103"/>
    </row>
    <row r="1235" spans="2:11" ht="12" customHeight="1" x14ac:dyDescent="0.25">
      <c r="B1235" s="103"/>
      <c r="C1235" s="123"/>
      <c r="D1235" s="103"/>
      <c r="E1235" s="103"/>
      <c r="F1235" s="103"/>
      <c r="H1235" s="123"/>
      <c r="I1235" s="103"/>
      <c r="J1235" s="103"/>
      <c r="K1235" s="103"/>
    </row>
    <row r="1236" spans="2:11" ht="12" customHeight="1" x14ac:dyDescent="0.25">
      <c r="B1236" s="103"/>
      <c r="C1236" s="123"/>
      <c r="D1236" s="103"/>
      <c r="E1236" s="103"/>
      <c r="F1236" s="103"/>
      <c r="H1236" s="123"/>
      <c r="I1236" s="103"/>
      <c r="J1236" s="103"/>
      <c r="K1236" s="103"/>
    </row>
    <row r="1237" spans="2:11" ht="12" customHeight="1" x14ac:dyDescent="0.25">
      <c r="B1237" s="103"/>
      <c r="C1237" s="123"/>
      <c r="D1237" s="103"/>
      <c r="E1237" s="103"/>
      <c r="F1237" s="103"/>
      <c r="H1237" s="123"/>
      <c r="I1237" s="103"/>
      <c r="J1237" s="103"/>
      <c r="K1237" s="103"/>
    </row>
    <row r="1238" spans="2:11" ht="12" customHeight="1" x14ac:dyDescent="0.25">
      <c r="B1238" s="103"/>
      <c r="C1238" s="123"/>
      <c r="D1238" s="103"/>
      <c r="E1238" s="103"/>
      <c r="F1238" s="103"/>
      <c r="H1238" s="123"/>
      <c r="I1238" s="103"/>
      <c r="J1238" s="103"/>
      <c r="K1238" s="103"/>
    </row>
    <row r="1239" spans="2:11" ht="12" customHeight="1" x14ac:dyDescent="0.25">
      <c r="B1239" s="103"/>
      <c r="C1239" s="123"/>
      <c r="D1239" s="103"/>
      <c r="E1239" s="103"/>
      <c r="F1239" s="103"/>
      <c r="H1239" s="123"/>
      <c r="I1239" s="103"/>
      <c r="J1239" s="103"/>
      <c r="K1239" s="103"/>
    </row>
    <row r="1240" spans="2:11" ht="12" customHeight="1" x14ac:dyDescent="0.25">
      <c r="B1240" s="103"/>
      <c r="C1240" s="123"/>
      <c r="D1240" s="103"/>
      <c r="E1240" s="103"/>
      <c r="F1240" s="103"/>
      <c r="H1240" s="123"/>
      <c r="I1240" s="103"/>
      <c r="J1240" s="103"/>
      <c r="K1240" s="103"/>
    </row>
    <row r="1241" spans="2:11" ht="12" customHeight="1" x14ac:dyDescent="0.25">
      <c r="B1241" s="103"/>
      <c r="C1241" s="123"/>
      <c r="D1241" s="103"/>
      <c r="E1241" s="103"/>
      <c r="F1241" s="103"/>
      <c r="H1241" s="123"/>
      <c r="I1241" s="103"/>
      <c r="J1241" s="103"/>
      <c r="K1241" s="103"/>
    </row>
    <row r="1242" spans="2:11" ht="12" customHeight="1" x14ac:dyDescent="0.25">
      <c r="B1242" s="103"/>
      <c r="C1242" s="123"/>
      <c r="D1242" s="103"/>
      <c r="E1242" s="103"/>
      <c r="F1242" s="103"/>
      <c r="H1242" s="123"/>
      <c r="I1242" s="103"/>
      <c r="J1242" s="103"/>
      <c r="K1242" s="103"/>
    </row>
    <row r="1243" spans="2:11" ht="12" customHeight="1" x14ac:dyDescent="0.25">
      <c r="B1243" s="103"/>
      <c r="C1243" s="123"/>
      <c r="D1243" s="103"/>
      <c r="E1243" s="103"/>
      <c r="F1243" s="103"/>
      <c r="H1243" s="123"/>
      <c r="I1243" s="103"/>
      <c r="J1243" s="103"/>
      <c r="K1243" s="103"/>
    </row>
    <row r="1244" spans="2:11" ht="12" customHeight="1" x14ac:dyDescent="0.25">
      <c r="B1244" s="103"/>
      <c r="C1244" s="123"/>
      <c r="D1244" s="103"/>
      <c r="E1244" s="103"/>
      <c r="F1244" s="103"/>
      <c r="H1244" s="123"/>
      <c r="I1244" s="103"/>
      <c r="J1244" s="103"/>
      <c r="K1244" s="103"/>
    </row>
    <row r="1245" spans="2:11" ht="12" customHeight="1" x14ac:dyDescent="0.25">
      <c r="B1245" s="103"/>
      <c r="C1245" s="123"/>
      <c r="D1245" s="103"/>
      <c r="E1245" s="103"/>
      <c r="F1245" s="103"/>
      <c r="H1245" s="123"/>
      <c r="I1245" s="103"/>
      <c r="J1245" s="103"/>
      <c r="K1245" s="103"/>
    </row>
    <row r="1246" spans="2:11" ht="12" customHeight="1" x14ac:dyDescent="0.25">
      <c r="B1246" s="103"/>
      <c r="C1246" s="123"/>
      <c r="D1246" s="103"/>
      <c r="E1246" s="103"/>
      <c r="F1246" s="103"/>
      <c r="H1246" s="123"/>
      <c r="I1246" s="103"/>
      <c r="J1246" s="103"/>
      <c r="K1246" s="103"/>
    </row>
    <row r="1247" spans="2:11" ht="12" customHeight="1" x14ac:dyDescent="0.25">
      <c r="B1247" s="103"/>
      <c r="C1247" s="123"/>
      <c r="D1247" s="103"/>
      <c r="E1247" s="103"/>
      <c r="F1247" s="103"/>
      <c r="H1247" s="123"/>
      <c r="I1247" s="103"/>
      <c r="J1247" s="103"/>
      <c r="K1247" s="103"/>
    </row>
    <row r="1248" spans="2:11" ht="12" customHeight="1" x14ac:dyDescent="0.25">
      <c r="B1248" s="103"/>
      <c r="C1248" s="123"/>
      <c r="D1248" s="103"/>
      <c r="E1248" s="103"/>
      <c r="F1248" s="103"/>
      <c r="H1248" s="123"/>
      <c r="I1248" s="103"/>
      <c r="J1248" s="103"/>
      <c r="K1248" s="103"/>
    </row>
    <row r="1249" spans="2:11" ht="12" customHeight="1" x14ac:dyDescent="0.25">
      <c r="B1249" s="103"/>
      <c r="C1249" s="123"/>
      <c r="D1249" s="103"/>
      <c r="E1249" s="103"/>
      <c r="F1249" s="103"/>
      <c r="H1249" s="123"/>
      <c r="I1249" s="103"/>
      <c r="J1249" s="103"/>
      <c r="K1249" s="103"/>
    </row>
    <row r="1250" spans="2:11" ht="12" customHeight="1" x14ac:dyDescent="0.25">
      <c r="B1250" s="103"/>
      <c r="C1250" s="123"/>
      <c r="D1250" s="103"/>
      <c r="E1250" s="103"/>
      <c r="F1250" s="103"/>
      <c r="H1250" s="123"/>
      <c r="I1250" s="103"/>
      <c r="J1250" s="103"/>
      <c r="K1250" s="103"/>
    </row>
    <row r="1251" spans="2:11" ht="12" customHeight="1" x14ac:dyDescent="0.25">
      <c r="B1251" s="103"/>
      <c r="C1251" s="123"/>
      <c r="D1251" s="103"/>
      <c r="E1251" s="103"/>
      <c r="F1251" s="103"/>
      <c r="H1251" s="123"/>
      <c r="I1251" s="103"/>
      <c r="J1251" s="103"/>
      <c r="K1251" s="103"/>
    </row>
    <row r="1252" spans="2:11" ht="12" customHeight="1" x14ac:dyDescent="0.25">
      <c r="B1252" s="103"/>
      <c r="C1252" s="123"/>
      <c r="D1252" s="103"/>
      <c r="E1252" s="103"/>
      <c r="F1252" s="103"/>
      <c r="H1252" s="123"/>
      <c r="I1252" s="103"/>
      <c r="J1252" s="103"/>
      <c r="K1252" s="103"/>
    </row>
    <row r="1253" spans="2:11" ht="12" customHeight="1" x14ac:dyDescent="0.25">
      <c r="B1253" s="103"/>
      <c r="C1253" s="123"/>
      <c r="D1253" s="103"/>
      <c r="E1253" s="103"/>
      <c r="F1253" s="103"/>
      <c r="H1253" s="123"/>
      <c r="I1253" s="103"/>
      <c r="J1253" s="103"/>
      <c r="K1253" s="103"/>
    </row>
    <row r="1254" spans="2:11" ht="12" customHeight="1" x14ac:dyDescent="0.25">
      <c r="B1254" s="103"/>
      <c r="C1254" s="123"/>
      <c r="D1254" s="103"/>
      <c r="E1254" s="103"/>
      <c r="F1254" s="103"/>
      <c r="H1254" s="123"/>
      <c r="I1254" s="103"/>
      <c r="J1254" s="103"/>
      <c r="K1254" s="103"/>
    </row>
    <row r="1255" spans="2:11" ht="12" customHeight="1" x14ac:dyDescent="0.25">
      <c r="B1255" s="103"/>
      <c r="C1255" s="123"/>
      <c r="D1255" s="103"/>
      <c r="E1255" s="103"/>
      <c r="F1255" s="103"/>
      <c r="H1255" s="123"/>
      <c r="I1255" s="103"/>
      <c r="J1255" s="103"/>
      <c r="K1255" s="103"/>
    </row>
    <row r="1256" spans="2:11" ht="12" customHeight="1" x14ac:dyDescent="0.25">
      <c r="B1256" s="103"/>
      <c r="C1256" s="123"/>
      <c r="D1256" s="103"/>
      <c r="E1256" s="103"/>
      <c r="F1256" s="103"/>
      <c r="H1256" s="123"/>
      <c r="I1256" s="103"/>
      <c r="J1256" s="103"/>
      <c r="K1256" s="103"/>
    </row>
    <row r="1257" spans="2:11" ht="12" customHeight="1" x14ac:dyDescent="0.25">
      <c r="B1257" s="103"/>
      <c r="C1257" s="123"/>
      <c r="D1257" s="103"/>
      <c r="E1257" s="103"/>
      <c r="F1257" s="103"/>
      <c r="H1257" s="123"/>
      <c r="I1257" s="103"/>
      <c r="J1257" s="103"/>
      <c r="K1257" s="103"/>
    </row>
    <row r="1258" spans="2:11" ht="12" customHeight="1" x14ac:dyDescent="0.25">
      <c r="B1258" s="103"/>
      <c r="C1258" s="123"/>
      <c r="D1258" s="103"/>
      <c r="E1258" s="103"/>
      <c r="F1258" s="103"/>
      <c r="H1258" s="123"/>
      <c r="I1258" s="103"/>
      <c r="J1258" s="103"/>
      <c r="K1258" s="103"/>
    </row>
    <row r="1259" spans="2:11" ht="12" customHeight="1" x14ac:dyDescent="0.25">
      <c r="B1259" s="103"/>
      <c r="C1259" s="123"/>
      <c r="D1259" s="103"/>
      <c r="E1259" s="103"/>
      <c r="F1259" s="103"/>
      <c r="H1259" s="123"/>
      <c r="I1259" s="103"/>
      <c r="J1259" s="103"/>
      <c r="K1259" s="103"/>
    </row>
    <row r="1260" spans="2:11" ht="12" customHeight="1" x14ac:dyDescent="0.25">
      <c r="B1260" s="103"/>
      <c r="C1260" s="123"/>
      <c r="D1260" s="103"/>
      <c r="E1260" s="103"/>
      <c r="F1260" s="103"/>
      <c r="H1260" s="123"/>
      <c r="I1260" s="103"/>
      <c r="J1260" s="103"/>
      <c r="K1260" s="103"/>
    </row>
    <row r="1261" spans="2:11" ht="12" customHeight="1" x14ac:dyDescent="0.25">
      <c r="B1261" s="103"/>
      <c r="C1261" s="123"/>
      <c r="D1261" s="103"/>
      <c r="E1261" s="103"/>
      <c r="F1261" s="103"/>
      <c r="H1261" s="123"/>
      <c r="I1261" s="103"/>
      <c r="J1261" s="103"/>
      <c r="K1261" s="103"/>
    </row>
    <row r="1262" spans="2:11" ht="12" customHeight="1" x14ac:dyDescent="0.25">
      <c r="B1262" s="103"/>
      <c r="C1262" s="123"/>
      <c r="D1262" s="103"/>
      <c r="E1262" s="103"/>
      <c r="F1262" s="103"/>
      <c r="H1262" s="123"/>
      <c r="I1262" s="103"/>
      <c r="J1262" s="103"/>
      <c r="K1262" s="103"/>
    </row>
    <row r="1263" spans="2:11" ht="12" customHeight="1" x14ac:dyDescent="0.25">
      <c r="B1263" s="103"/>
      <c r="C1263" s="123"/>
      <c r="D1263" s="103"/>
      <c r="E1263" s="103"/>
      <c r="F1263" s="103"/>
      <c r="H1263" s="123"/>
      <c r="I1263" s="103"/>
      <c r="J1263" s="103"/>
      <c r="K1263" s="103"/>
    </row>
    <row r="1264" spans="2:11" ht="12" customHeight="1" x14ac:dyDescent="0.25">
      <c r="B1264" s="103"/>
      <c r="C1264" s="123"/>
      <c r="D1264" s="103"/>
      <c r="E1264" s="103"/>
      <c r="F1264" s="103"/>
      <c r="H1264" s="123"/>
      <c r="I1264" s="103"/>
      <c r="J1264" s="103"/>
      <c r="K1264" s="103"/>
    </row>
    <row r="1265" spans="2:11" ht="12" customHeight="1" x14ac:dyDescent="0.25">
      <c r="B1265" s="103"/>
      <c r="C1265" s="123"/>
      <c r="D1265" s="103"/>
      <c r="E1265" s="103"/>
      <c r="F1265" s="103"/>
      <c r="H1265" s="123"/>
      <c r="I1265" s="103"/>
      <c r="J1265" s="103"/>
      <c r="K1265" s="103"/>
    </row>
    <row r="1266" spans="2:11" ht="12" customHeight="1" x14ac:dyDescent="0.25">
      <c r="B1266" s="103"/>
      <c r="C1266" s="123"/>
      <c r="D1266" s="103"/>
      <c r="E1266" s="103"/>
      <c r="F1266" s="103"/>
      <c r="H1266" s="123"/>
      <c r="I1266" s="103"/>
      <c r="J1266" s="103"/>
      <c r="K1266" s="103"/>
    </row>
    <row r="1267" spans="2:11" ht="12" customHeight="1" x14ac:dyDescent="0.25">
      <c r="B1267" s="103"/>
      <c r="C1267" s="123"/>
      <c r="D1267" s="103"/>
      <c r="E1267" s="103"/>
      <c r="F1267" s="103"/>
      <c r="H1267" s="123"/>
      <c r="I1267" s="103"/>
      <c r="J1267" s="103"/>
      <c r="K1267" s="103"/>
    </row>
    <row r="1268" spans="2:11" ht="12" customHeight="1" x14ac:dyDescent="0.25">
      <c r="B1268" s="103"/>
      <c r="C1268" s="123"/>
      <c r="D1268" s="103"/>
      <c r="E1268" s="103"/>
      <c r="F1268" s="103"/>
      <c r="H1268" s="123"/>
      <c r="I1268" s="103"/>
      <c r="J1268" s="103"/>
      <c r="K1268" s="103"/>
    </row>
    <row r="1269" spans="2:11" ht="12" customHeight="1" x14ac:dyDescent="0.25">
      <c r="B1269" s="103"/>
      <c r="C1269" s="123"/>
      <c r="D1269" s="103"/>
      <c r="E1269" s="103"/>
      <c r="F1269" s="103"/>
      <c r="H1269" s="123"/>
      <c r="I1269" s="103"/>
      <c r="J1269" s="103"/>
      <c r="K1269" s="103"/>
    </row>
    <row r="1270" spans="2:11" ht="12" customHeight="1" x14ac:dyDescent="0.25">
      <c r="B1270" s="103"/>
      <c r="C1270" s="123"/>
      <c r="D1270" s="103"/>
      <c r="E1270" s="103"/>
      <c r="F1270" s="103"/>
      <c r="H1270" s="123"/>
      <c r="I1270" s="103"/>
      <c r="J1270" s="103"/>
      <c r="K1270" s="103"/>
    </row>
    <row r="1271" spans="2:11" ht="12" customHeight="1" x14ac:dyDescent="0.25">
      <c r="B1271" s="103"/>
      <c r="C1271" s="123"/>
      <c r="D1271" s="103"/>
      <c r="E1271" s="103"/>
      <c r="F1271" s="103"/>
      <c r="H1271" s="123"/>
      <c r="I1271" s="103"/>
      <c r="J1271" s="103"/>
      <c r="K1271" s="103"/>
    </row>
    <row r="1272" spans="2:11" ht="12" customHeight="1" x14ac:dyDescent="0.25">
      <c r="B1272" s="103"/>
      <c r="C1272" s="123"/>
      <c r="D1272" s="103"/>
      <c r="E1272" s="103"/>
      <c r="F1272" s="103"/>
      <c r="H1272" s="123"/>
      <c r="I1272" s="103"/>
      <c r="J1272" s="103"/>
      <c r="K1272" s="103"/>
    </row>
    <row r="1273" spans="2:11" ht="12" customHeight="1" x14ac:dyDescent="0.25">
      <c r="B1273" s="103"/>
      <c r="C1273" s="123"/>
      <c r="D1273" s="103"/>
      <c r="E1273" s="103"/>
      <c r="F1273" s="103"/>
      <c r="H1273" s="123"/>
      <c r="I1273" s="103"/>
      <c r="J1273" s="103"/>
      <c r="K1273" s="103"/>
    </row>
    <row r="1274" spans="2:11" ht="12" customHeight="1" x14ac:dyDescent="0.25">
      <c r="B1274" s="103"/>
      <c r="C1274" s="123"/>
      <c r="D1274" s="103"/>
      <c r="E1274" s="103"/>
      <c r="F1274" s="103"/>
      <c r="H1274" s="123"/>
      <c r="I1274" s="103"/>
      <c r="J1274" s="103"/>
      <c r="K1274" s="103"/>
    </row>
    <row r="1275" spans="2:11" ht="12" customHeight="1" x14ac:dyDescent="0.25">
      <c r="B1275" s="103"/>
      <c r="C1275" s="123"/>
      <c r="D1275" s="103"/>
      <c r="E1275" s="103"/>
      <c r="F1275" s="103"/>
      <c r="H1275" s="123"/>
      <c r="I1275" s="103"/>
      <c r="J1275" s="103"/>
      <c r="K1275" s="103"/>
    </row>
    <row r="1276" spans="2:11" ht="12" customHeight="1" x14ac:dyDescent="0.25">
      <c r="B1276" s="103"/>
      <c r="C1276" s="123"/>
      <c r="D1276" s="103"/>
      <c r="E1276" s="103"/>
      <c r="F1276" s="103"/>
      <c r="H1276" s="123"/>
      <c r="I1276" s="103"/>
      <c r="J1276" s="103"/>
      <c r="K1276" s="103"/>
    </row>
    <row r="1277" spans="2:11" ht="12" customHeight="1" x14ac:dyDescent="0.25">
      <c r="B1277" s="103"/>
      <c r="C1277" s="123"/>
      <c r="D1277" s="103"/>
      <c r="E1277" s="103"/>
      <c r="F1277" s="103"/>
      <c r="H1277" s="123"/>
      <c r="I1277" s="103"/>
      <c r="J1277" s="103"/>
      <c r="K1277" s="103"/>
    </row>
    <row r="1278" spans="2:11" ht="12" customHeight="1" x14ac:dyDescent="0.25">
      <c r="B1278" s="103"/>
      <c r="C1278" s="123"/>
      <c r="D1278" s="103"/>
      <c r="E1278" s="103"/>
      <c r="F1278" s="103"/>
      <c r="H1278" s="123"/>
      <c r="I1278" s="103"/>
      <c r="J1278" s="103"/>
      <c r="K1278" s="103"/>
    </row>
    <row r="1279" spans="2:11" ht="12" customHeight="1" x14ac:dyDescent="0.25">
      <c r="B1279" s="103"/>
      <c r="C1279" s="123"/>
      <c r="D1279" s="103"/>
      <c r="E1279" s="103"/>
      <c r="F1279" s="103"/>
      <c r="H1279" s="123"/>
      <c r="I1279" s="103"/>
      <c r="J1279" s="103"/>
      <c r="K1279" s="103"/>
    </row>
    <row r="1280" spans="2:11" ht="12" customHeight="1" x14ac:dyDescent="0.25">
      <c r="B1280" s="103"/>
      <c r="C1280" s="123"/>
      <c r="D1280" s="103"/>
      <c r="E1280" s="103"/>
      <c r="F1280" s="103"/>
      <c r="H1280" s="123"/>
      <c r="I1280" s="103"/>
      <c r="J1280" s="103"/>
      <c r="K1280" s="103"/>
    </row>
    <row r="1281" spans="2:11" ht="12" customHeight="1" x14ac:dyDescent="0.25">
      <c r="B1281" s="103"/>
      <c r="C1281" s="123"/>
      <c r="D1281" s="103"/>
      <c r="E1281" s="103"/>
      <c r="F1281" s="103"/>
      <c r="H1281" s="123"/>
      <c r="I1281" s="103"/>
      <c r="J1281" s="103"/>
      <c r="K1281" s="103"/>
    </row>
    <row r="1282" spans="2:11" ht="12" customHeight="1" x14ac:dyDescent="0.25">
      <c r="B1282" s="103"/>
      <c r="C1282" s="123"/>
      <c r="D1282" s="103"/>
      <c r="E1282" s="103"/>
      <c r="F1282" s="103"/>
      <c r="H1282" s="123"/>
      <c r="I1282" s="103"/>
      <c r="J1282" s="103"/>
      <c r="K1282" s="103"/>
    </row>
    <row r="1283" spans="2:11" ht="12" customHeight="1" x14ac:dyDescent="0.25">
      <c r="B1283" s="103"/>
      <c r="C1283" s="123"/>
      <c r="D1283" s="103"/>
      <c r="E1283" s="103"/>
      <c r="F1283" s="103"/>
      <c r="H1283" s="123"/>
      <c r="I1283" s="103"/>
      <c r="J1283" s="103"/>
      <c r="K1283" s="103"/>
    </row>
    <row r="1284" spans="2:11" ht="12" customHeight="1" x14ac:dyDescent="0.25">
      <c r="B1284" s="103"/>
      <c r="C1284" s="123"/>
      <c r="D1284" s="103"/>
      <c r="E1284" s="103"/>
      <c r="F1284" s="103"/>
      <c r="H1284" s="123"/>
      <c r="I1284" s="103"/>
      <c r="J1284" s="103"/>
      <c r="K1284" s="103"/>
    </row>
    <row r="1285" spans="2:11" ht="12" customHeight="1" x14ac:dyDescent="0.25">
      <c r="B1285" s="103"/>
      <c r="C1285" s="123"/>
      <c r="D1285" s="103"/>
      <c r="E1285" s="103"/>
      <c r="F1285" s="103"/>
      <c r="H1285" s="123"/>
      <c r="I1285" s="103"/>
      <c r="J1285" s="103"/>
      <c r="K1285" s="103"/>
    </row>
    <row r="1286" spans="2:11" ht="12" customHeight="1" x14ac:dyDescent="0.25">
      <c r="B1286" s="103"/>
      <c r="C1286" s="123"/>
      <c r="D1286" s="103"/>
      <c r="E1286" s="103"/>
      <c r="F1286" s="103"/>
      <c r="H1286" s="123"/>
      <c r="I1286" s="103"/>
      <c r="J1286" s="103"/>
      <c r="K1286" s="103"/>
    </row>
    <row r="1287" spans="2:11" ht="12" customHeight="1" x14ac:dyDescent="0.25">
      <c r="B1287" s="103"/>
      <c r="C1287" s="123"/>
      <c r="D1287" s="103"/>
      <c r="E1287" s="103"/>
      <c r="F1287" s="103"/>
      <c r="H1287" s="123"/>
      <c r="I1287" s="103"/>
      <c r="J1287" s="103"/>
      <c r="K1287" s="103"/>
    </row>
    <row r="1288" spans="2:11" ht="12" customHeight="1" x14ac:dyDescent="0.25">
      <c r="B1288" s="103"/>
      <c r="C1288" s="123"/>
      <c r="D1288" s="103"/>
      <c r="E1288" s="103"/>
      <c r="F1288" s="103"/>
      <c r="H1288" s="123"/>
      <c r="I1288" s="103"/>
      <c r="J1288" s="103"/>
      <c r="K1288" s="103"/>
    </row>
    <row r="1289" spans="2:11" ht="12" customHeight="1" x14ac:dyDescent="0.25">
      <c r="B1289" s="103"/>
      <c r="C1289" s="123"/>
      <c r="D1289" s="103"/>
      <c r="E1289" s="103"/>
      <c r="F1289" s="103"/>
      <c r="H1289" s="123"/>
      <c r="I1289" s="103"/>
      <c r="J1289" s="103"/>
      <c r="K1289" s="103"/>
    </row>
    <row r="1290" spans="2:11" ht="12" customHeight="1" x14ac:dyDescent="0.25">
      <c r="B1290" s="103"/>
      <c r="C1290" s="123"/>
      <c r="D1290" s="103"/>
      <c r="E1290" s="103"/>
      <c r="F1290" s="103"/>
      <c r="H1290" s="123"/>
      <c r="I1290" s="103"/>
      <c r="J1290" s="103"/>
      <c r="K1290" s="103"/>
    </row>
    <row r="1291" spans="2:11" ht="12" customHeight="1" x14ac:dyDescent="0.25">
      <c r="B1291" s="103"/>
      <c r="C1291" s="123"/>
      <c r="D1291" s="103"/>
      <c r="E1291" s="103"/>
      <c r="F1291" s="103"/>
      <c r="H1291" s="123"/>
      <c r="I1291" s="103"/>
      <c r="J1291" s="103"/>
      <c r="K1291" s="103"/>
    </row>
    <row r="1292" spans="2:11" ht="12" customHeight="1" x14ac:dyDescent="0.25">
      <c r="B1292" s="103"/>
      <c r="C1292" s="123"/>
      <c r="D1292" s="103"/>
      <c r="E1292" s="103"/>
      <c r="F1292" s="103"/>
      <c r="H1292" s="123"/>
      <c r="I1292" s="103"/>
      <c r="J1292" s="103"/>
      <c r="K1292" s="103"/>
    </row>
    <row r="1293" spans="2:11" ht="12" customHeight="1" x14ac:dyDescent="0.25">
      <c r="B1293" s="103"/>
      <c r="C1293" s="123"/>
      <c r="D1293" s="103"/>
      <c r="E1293" s="103"/>
      <c r="F1293" s="103"/>
      <c r="H1293" s="123"/>
      <c r="I1293" s="103"/>
      <c r="J1293" s="103"/>
      <c r="K1293" s="103"/>
    </row>
    <row r="1294" spans="2:11" ht="12" customHeight="1" x14ac:dyDescent="0.25">
      <c r="B1294" s="103"/>
      <c r="C1294" s="123"/>
      <c r="D1294" s="103"/>
      <c r="E1294" s="103"/>
      <c r="F1294" s="103"/>
      <c r="H1294" s="123"/>
      <c r="I1294" s="103"/>
      <c r="J1294" s="103"/>
      <c r="K1294" s="103"/>
    </row>
    <row r="1295" spans="2:11" ht="12" customHeight="1" x14ac:dyDescent="0.25">
      <c r="B1295" s="103"/>
      <c r="C1295" s="123"/>
      <c r="D1295" s="103"/>
      <c r="E1295" s="103"/>
      <c r="F1295" s="103"/>
      <c r="H1295" s="123"/>
      <c r="I1295" s="103"/>
      <c r="J1295" s="103"/>
      <c r="K1295" s="103"/>
    </row>
    <row r="1296" spans="2:11" ht="12" customHeight="1" x14ac:dyDescent="0.25">
      <c r="B1296" s="103"/>
      <c r="C1296" s="123"/>
      <c r="D1296" s="103"/>
      <c r="E1296" s="103"/>
      <c r="F1296" s="103"/>
      <c r="H1296" s="123"/>
      <c r="I1296" s="103"/>
      <c r="J1296" s="103"/>
      <c r="K1296" s="103"/>
    </row>
    <row r="1297" spans="2:11" ht="12" customHeight="1" x14ac:dyDescent="0.25">
      <c r="B1297" s="103"/>
      <c r="C1297" s="123"/>
      <c r="D1297" s="103"/>
      <c r="E1297" s="103"/>
      <c r="F1297" s="103"/>
      <c r="H1297" s="123"/>
      <c r="I1297" s="103"/>
      <c r="J1297" s="103"/>
      <c r="K1297" s="103"/>
    </row>
    <row r="1298" spans="2:11" ht="12" customHeight="1" x14ac:dyDescent="0.25">
      <c r="B1298" s="103"/>
      <c r="C1298" s="123"/>
      <c r="D1298" s="103"/>
      <c r="E1298" s="103"/>
      <c r="F1298" s="103"/>
      <c r="H1298" s="123"/>
      <c r="I1298" s="103"/>
      <c r="J1298" s="103"/>
      <c r="K1298" s="103"/>
    </row>
    <row r="1299" spans="2:11" ht="12" customHeight="1" x14ac:dyDescent="0.25">
      <c r="B1299" s="103"/>
      <c r="C1299" s="123"/>
      <c r="D1299" s="103"/>
      <c r="E1299" s="103"/>
      <c r="F1299" s="103"/>
      <c r="H1299" s="123"/>
      <c r="I1299" s="103"/>
      <c r="J1299" s="103"/>
      <c r="K1299" s="103"/>
    </row>
    <row r="1300" spans="2:11" ht="12" customHeight="1" x14ac:dyDescent="0.25">
      <c r="B1300" s="103"/>
      <c r="C1300" s="123"/>
      <c r="D1300" s="103"/>
      <c r="E1300" s="103"/>
      <c r="F1300" s="103"/>
      <c r="H1300" s="123"/>
      <c r="I1300" s="103"/>
      <c r="J1300" s="103"/>
      <c r="K1300" s="103"/>
    </row>
    <row r="1301" spans="2:11" ht="12" customHeight="1" x14ac:dyDescent="0.25">
      <c r="B1301" s="103"/>
      <c r="C1301" s="123"/>
      <c r="D1301" s="103"/>
      <c r="E1301" s="103"/>
      <c r="F1301" s="103"/>
      <c r="H1301" s="123"/>
      <c r="I1301" s="103"/>
      <c r="J1301" s="103"/>
      <c r="K1301" s="103"/>
    </row>
    <row r="1302" spans="2:11" ht="12" customHeight="1" x14ac:dyDescent="0.25">
      <c r="B1302" s="103"/>
      <c r="C1302" s="123"/>
      <c r="D1302" s="103"/>
      <c r="E1302" s="103"/>
      <c r="F1302" s="103"/>
      <c r="H1302" s="123"/>
      <c r="I1302" s="103"/>
      <c r="J1302" s="103"/>
      <c r="K1302" s="103"/>
    </row>
    <row r="1303" spans="2:11" ht="12" customHeight="1" x14ac:dyDescent="0.25">
      <c r="B1303" s="103"/>
      <c r="C1303" s="123"/>
      <c r="D1303" s="103"/>
      <c r="E1303" s="103"/>
      <c r="F1303" s="103"/>
      <c r="H1303" s="123"/>
      <c r="I1303" s="103"/>
      <c r="J1303" s="103"/>
      <c r="K1303" s="103"/>
    </row>
    <row r="1304" spans="2:11" ht="12" customHeight="1" x14ac:dyDescent="0.25">
      <c r="B1304" s="103"/>
      <c r="C1304" s="123"/>
      <c r="D1304" s="103"/>
      <c r="E1304" s="103"/>
      <c r="F1304" s="103"/>
      <c r="H1304" s="123"/>
      <c r="I1304" s="103"/>
      <c r="J1304" s="103"/>
      <c r="K1304" s="103"/>
    </row>
    <row r="1305" spans="2:11" ht="12" customHeight="1" x14ac:dyDescent="0.25">
      <c r="B1305" s="103"/>
      <c r="C1305" s="123"/>
      <c r="D1305" s="103"/>
      <c r="E1305" s="103"/>
      <c r="F1305" s="103"/>
      <c r="H1305" s="123"/>
      <c r="I1305" s="103"/>
      <c r="J1305" s="103"/>
      <c r="K1305" s="103"/>
    </row>
    <row r="1306" spans="2:11" ht="12" customHeight="1" x14ac:dyDescent="0.25">
      <c r="B1306" s="103"/>
      <c r="C1306" s="123"/>
      <c r="D1306" s="103"/>
      <c r="E1306" s="103"/>
      <c r="F1306" s="103"/>
      <c r="H1306" s="123"/>
      <c r="I1306" s="103"/>
      <c r="J1306" s="103"/>
      <c r="K1306" s="103"/>
    </row>
    <row r="1307" spans="2:11" ht="12" customHeight="1" x14ac:dyDescent="0.25">
      <c r="B1307" s="103"/>
      <c r="C1307" s="123"/>
      <c r="D1307" s="103"/>
      <c r="E1307" s="103"/>
      <c r="F1307" s="103"/>
      <c r="H1307" s="123"/>
      <c r="I1307" s="103"/>
      <c r="J1307" s="103"/>
      <c r="K1307" s="103"/>
    </row>
    <row r="1308" spans="2:11" ht="12" customHeight="1" x14ac:dyDescent="0.25">
      <c r="B1308" s="103"/>
      <c r="C1308" s="123"/>
      <c r="D1308" s="103"/>
      <c r="E1308" s="103"/>
      <c r="F1308" s="103"/>
      <c r="H1308" s="123"/>
      <c r="I1308" s="103"/>
      <c r="J1308" s="103"/>
      <c r="K1308" s="103"/>
    </row>
    <row r="1309" spans="2:11" ht="12" customHeight="1" x14ac:dyDescent="0.25">
      <c r="B1309" s="103"/>
      <c r="C1309" s="123"/>
      <c r="D1309" s="103"/>
      <c r="E1309" s="103"/>
      <c r="F1309" s="103"/>
      <c r="H1309" s="123"/>
      <c r="I1309" s="103"/>
      <c r="J1309" s="103"/>
      <c r="K1309" s="103"/>
    </row>
    <row r="1310" spans="2:11" ht="12" customHeight="1" x14ac:dyDescent="0.25">
      <c r="B1310" s="103"/>
      <c r="C1310" s="123"/>
      <c r="D1310" s="103"/>
      <c r="E1310" s="103"/>
      <c r="F1310" s="103"/>
      <c r="H1310" s="123"/>
      <c r="I1310" s="103"/>
      <c r="J1310" s="103"/>
      <c r="K1310" s="103"/>
    </row>
    <row r="1311" spans="2:11" ht="12" customHeight="1" x14ac:dyDescent="0.25">
      <c r="B1311" s="103"/>
      <c r="C1311" s="123"/>
      <c r="D1311" s="103"/>
      <c r="E1311" s="103"/>
      <c r="F1311" s="103"/>
      <c r="H1311" s="123"/>
      <c r="I1311" s="103"/>
      <c r="J1311" s="103"/>
      <c r="K1311" s="103"/>
    </row>
    <row r="1312" spans="2:11" ht="12" customHeight="1" x14ac:dyDescent="0.25">
      <c r="B1312" s="103"/>
      <c r="C1312" s="123"/>
      <c r="D1312" s="103"/>
      <c r="E1312" s="103"/>
      <c r="F1312" s="103"/>
      <c r="H1312" s="123"/>
      <c r="I1312" s="103"/>
      <c r="J1312" s="103"/>
      <c r="K1312" s="103"/>
    </row>
    <row r="1313" spans="2:11" ht="12" customHeight="1" x14ac:dyDescent="0.25">
      <c r="B1313" s="103"/>
      <c r="C1313" s="123"/>
      <c r="D1313" s="103"/>
      <c r="E1313" s="103"/>
      <c r="F1313" s="103"/>
      <c r="H1313" s="123"/>
      <c r="I1313" s="103"/>
      <c r="J1313" s="103"/>
      <c r="K1313" s="103"/>
    </row>
    <row r="1314" spans="2:11" ht="12" customHeight="1" x14ac:dyDescent="0.25">
      <c r="B1314" s="103"/>
      <c r="C1314" s="123"/>
      <c r="D1314" s="103"/>
      <c r="E1314" s="103"/>
      <c r="F1314" s="103"/>
      <c r="H1314" s="123"/>
      <c r="I1314" s="103"/>
      <c r="J1314" s="103"/>
      <c r="K1314" s="103"/>
    </row>
    <row r="1315" spans="2:11" ht="12" customHeight="1" x14ac:dyDescent="0.25">
      <c r="B1315" s="103"/>
      <c r="C1315" s="123"/>
      <c r="D1315" s="103"/>
      <c r="E1315" s="103"/>
      <c r="F1315" s="103"/>
      <c r="H1315" s="123"/>
      <c r="I1315" s="103"/>
      <c r="J1315" s="103"/>
      <c r="K1315" s="103"/>
    </row>
    <row r="1316" spans="2:11" ht="12" customHeight="1" x14ac:dyDescent="0.25">
      <c r="B1316" s="103"/>
      <c r="C1316" s="123"/>
      <c r="D1316" s="103"/>
      <c r="E1316" s="103"/>
      <c r="F1316" s="103"/>
      <c r="H1316" s="123"/>
      <c r="I1316" s="103"/>
      <c r="J1316" s="103"/>
      <c r="K1316" s="103"/>
    </row>
    <row r="1317" spans="2:11" ht="12" customHeight="1" x14ac:dyDescent="0.25">
      <c r="B1317" s="103"/>
      <c r="C1317" s="123"/>
      <c r="D1317" s="103"/>
      <c r="E1317" s="103"/>
      <c r="F1317" s="103"/>
      <c r="H1317" s="123"/>
      <c r="I1317" s="103"/>
      <c r="J1317" s="103"/>
      <c r="K1317" s="103"/>
    </row>
    <row r="1318" spans="2:11" ht="12" customHeight="1" x14ac:dyDescent="0.25">
      <c r="B1318" s="103"/>
      <c r="C1318" s="123"/>
      <c r="D1318" s="103"/>
      <c r="E1318" s="103"/>
      <c r="F1318" s="103"/>
      <c r="H1318" s="123"/>
      <c r="I1318" s="103"/>
      <c r="J1318" s="103"/>
      <c r="K1318" s="103"/>
    </row>
    <row r="1319" spans="2:11" ht="12" customHeight="1" x14ac:dyDescent="0.25">
      <c r="B1319" s="103"/>
      <c r="C1319" s="123"/>
      <c r="D1319" s="103"/>
      <c r="E1319" s="103"/>
      <c r="F1319" s="103"/>
      <c r="H1319" s="123"/>
      <c r="I1319" s="103"/>
      <c r="J1319" s="103"/>
      <c r="K1319" s="103"/>
    </row>
    <row r="1320" spans="2:11" ht="12" customHeight="1" x14ac:dyDescent="0.25">
      <c r="B1320" s="103"/>
      <c r="C1320" s="123"/>
      <c r="D1320" s="103"/>
      <c r="E1320" s="103"/>
      <c r="F1320" s="103"/>
      <c r="H1320" s="123"/>
      <c r="I1320" s="103"/>
      <c r="J1320" s="103"/>
      <c r="K1320" s="103"/>
    </row>
    <row r="1321" spans="2:11" ht="12" customHeight="1" x14ac:dyDescent="0.25">
      <c r="B1321" s="103"/>
      <c r="C1321" s="123"/>
      <c r="D1321" s="103"/>
      <c r="E1321" s="103"/>
      <c r="F1321" s="103"/>
      <c r="H1321" s="123"/>
      <c r="I1321" s="103"/>
      <c r="J1321" s="103"/>
      <c r="K1321" s="103"/>
    </row>
    <row r="1322" spans="2:11" ht="12" customHeight="1" x14ac:dyDescent="0.25">
      <c r="B1322" s="103"/>
      <c r="C1322" s="123"/>
      <c r="D1322" s="103"/>
      <c r="E1322" s="103"/>
      <c r="F1322" s="103"/>
      <c r="H1322" s="123"/>
      <c r="I1322" s="103"/>
      <c r="J1322" s="103"/>
      <c r="K1322" s="103"/>
    </row>
    <row r="1323" spans="2:11" ht="12" customHeight="1" x14ac:dyDescent="0.25">
      <c r="B1323" s="103"/>
      <c r="C1323" s="123"/>
      <c r="D1323" s="103"/>
      <c r="E1323" s="103"/>
      <c r="F1323" s="103"/>
      <c r="H1323" s="123"/>
      <c r="I1323" s="103"/>
      <c r="J1323" s="103"/>
      <c r="K1323" s="103"/>
    </row>
    <row r="1324" spans="2:11" ht="12" customHeight="1" x14ac:dyDescent="0.25">
      <c r="B1324" s="103"/>
      <c r="C1324" s="123"/>
      <c r="D1324" s="103"/>
      <c r="E1324" s="103"/>
      <c r="F1324" s="103"/>
      <c r="H1324" s="123"/>
      <c r="I1324" s="103"/>
      <c r="J1324" s="103"/>
      <c r="K1324" s="103"/>
    </row>
    <row r="1325" spans="2:11" ht="12" customHeight="1" x14ac:dyDescent="0.25">
      <c r="B1325" s="103"/>
      <c r="C1325" s="123"/>
      <c r="D1325" s="103"/>
      <c r="E1325" s="103"/>
      <c r="F1325" s="103"/>
      <c r="H1325" s="123"/>
      <c r="I1325" s="103"/>
      <c r="J1325" s="103"/>
      <c r="K1325" s="103"/>
    </row>
    <row r="1326" spans="2:11" ht="12" customHeight="1" x14ac:dyDescent="0.25">
      <c r="B1326" s="103"/>
      <c r="C1326" s="123"/>
      <c r="D1326" s="103"/>
      <c r="E1326" s="103"/>
      <c r="F1326" s="103"/>
      <c r="H1326" s="123"/>
      <c r="I1326" s="103"/>
      <c r="J1326" s="103"/>
      <c r="K1326" s="103"/>
    </row>
    <row r="1327" spans="2:11" ht="12" customHeight="1" x14ac:dyDescent="0.25">
      <c r="B1327" s="103"/>
      <c r="C1327" s="123"/>
      <c r="D1327" s="103"/>
      <c r="E1327" s="103"/>
      <c r="F1327" s="103"/>
      <c r="H1327" s="123"/>
      <c r="I1327" s="103"/>
      <c r="J1327" s="103"/>
      <c r="K1327" s="103"/>
    </row>
    <row r="1328" spans="2:11" ht="12" customHeight="1" x14ac:dyDescent="0.25">
      <c r="B1328" s="103"/>
      <c r="C1328" s="123"/>
      <c r="D1328" s="103"/>
      <c r="E1328" s="103"/>
      <c r="F1328" s="103"/>
      <c r="H1328" s="123"/>
      <c r="I1328" s="103"/>
      <c r="J1328" s="103"/>
      <c r="K1328" s="103"/>
    </row>
    <row r="1329" spans="2:11" ht="12" customHeight="1" x14ac:dyDescent="0.25">
      <c r="B1329" s="103"/>
      <c r="C1329" s="123"/>
      <c r="D1329" s="103"/>
      <c r="E1329" s="103"/>
      <c r="F1329" s="103"/>
      <c r="H1329" s="123"/>
      <c r="I1329" s="103"/>
      <c r="J1329" s="103"/>
      <c r="K1329" s="103"/>
    </row>
    <row r="1330" spans="2:11" ht="12" customHeight="1" x14ac:dyDescent="0.25">
      <c r="B1330" s="103"/>
      <c r="C1330" s="123"/>
      <c r="D1330" s="103"/>
      <c r="E1330" s="103"/>
      <c r="F1330" s="103"/>
      <c r="H1330" s="123"/>
      <c r="I1330" s="103"/>
      <c r="J1330" s="103"/>
      <c r="K1330" s="103"/>
    </row>
    <row r="1331" spans="2:11" ht="12" customHeight="1" x14ac:dyDescent="0.25">
      <c r="B1331" s="103"/>
      <c r="C1331" s="123"/>
      <c r="D1331" s="103"/>
      <c r="E1331" s="103"/>
      <c r="F1331" s="103"/>
      <c r="H1331" s="123"/>
      <c r="I1331" s="103"/>
      <c r="J1331" s="103"/>
      <c r="K1331" s="103"/>
    </row>
    <row r="1332" spans="2:11" ht="12" customHeight="1" x14ac:dyDescent="0.25">
      <c r="B1332" s="103"/>
      <c r="C1332" s="123"/>
      <c r="D1332" s="103"/>
      <c r="E1332" s="103"/>
      <c r="F1332" s="103"/>
      <c r="H1332" s="123"/>
      <c r="I1332" s="103"/>
      <c r="J1332" s="103"/>
      <c r="K1332" s="103"/>
    </row>
    <row r="1333" spans="2:11" ht="12" customHeight="1" x14ac:dyDescent="0.25">
      <c r="B1333" s="103"/>
      <c r="C1333" s="123"/>
      <c r="D1333" s="103"/>
      <c r="E1333" s="103"/>
      <c r="F1333" s="103"/>
      <c r="H1333" s="123"/>
      <c r="I1333" s="103"/>
      <c r="J1333" s="103"/>
      <c r="K1333" s="103"/>
    </row>
    <row r="1334" spans="2:11" ht="12" customHeight="1" x14ac:dyDescent="0.25">
      <c r="B1334" s="103"/>
      <c r="C1334" s="123"/>
      <c r="D1334" s="103"/>
      <c r="E1334" s="103"/>
      <c r="F1334" s="103"/>
      <c r="H1334" s="123"/>
      <c r="I1334" s="103"/>
      <c r="J1334" s="103"/>
      <c r="K1334" s="103"/>
    </row>
    <row r="1335" spans="2:11" ht="12" customHeight="1" x14ac:dyDescent="0.25">
      <c r="B1335" s="103"/>
      <c r="C1335" s="123"/>
      <c r="D1335" s="103"/>
      <c r="E1335" s="103"/>
      <c r="F1335" s="103"/>
      <c r="H1335" s="123"/>
      <c r="I1335" s="103"/>
      <c r="J1335" s="103"/>
      <c r="K1335" s="103"/>
    </row>
    <row r="1336" spans="2:11" ht="12" customHeight="1" x14ac:dyDescent="0.25">
      <c r="B1336" s="103"/>
      <c r="C1336" s="123"/>
      <c r="D1336" s="103"/>
      <c r="E1336" s="103"/>
      <c r="F1336" s="103"/>
      <c r="H1336" s="123"/>
      <c r="I1336" s="103"/>
      <c r="J1336" s="103"/>
      <c r="K1336" s="103"/>
    </row>
    <row r="1337" spans="2:11" ht="12" customHeight="1" x14ac:dyDescent="0.25">
      <c r="B1337" s="103"/>
      <c r="C1337" s="123"/>
      <c r="D1337" s="103"/>
      <c r="E1337" s="103"/>
      <c r="F1337" s="103"/>
      <c r="H1337" s="123"/>
      <c r="I1337" s="103"/>
      <c r="J1337" s="103"/>
      <c r="K1337" s="103"/>
    </row>
    <row r="1338" spans="2:11" ht="12" customHeight="1" x14ac:dyDescent="0.25">
      <c r="B1338" s="103"/>
      <c r="C1338" s="123"/>
      <c r="D1338" s="103"/>
      <c r="E1338" s="103"/>
      <c r="F1338" s="103"/>
      <c r="H1338" s="123"/>
      <c r="I1338" s="103"/>
      <c r="J1338" s="103"/>
      <c r="K1338" s="103"/>
    </row>
    <row r="1339" spans="2:11" ht="12" customHeight="1" x14ac:dyDescent="0.25">
      <c r="B1339" s="103"/>
      <c r="C1339" s="123"/>
      <c r="D1339" s="103"/>
      <c r="E1339" s="103"/>
      <c r="F1339" s="103"/>
      <c r="H1339" s="123"/>
      <c r="I1339" s="103"/>
      <c r="J1339" s="103"/>
      <c r="K1339" s="103"/>
    </row>
    <row r="1340" spans="2:11" ht="12" customHeight="1" x14ac:dyDescent="0.25">
      <c r="B1340" s="103"/>
      <c r="C1340" s="123"/>
      <c r="D1340" s="103"/>
      <c r="E1340" s="103"/>
      <c r="F1340" s="103"/>
      <c r="H1340" s="123"/>
      <c r="I1340" s="103"/>
      <c r="J1340" s="103"/>
      <c r="K1340" s="103"/>
    </row>
    <row r="1341" spans="2:11" ht="12" customHeight="1" x14ac:dyDescent="0.25">
      <c r="B1341" s="103"/>
      <c r="C1341" s="123"/>
      <c r="D1341" s="103"/>
      <c r="E1341" s="103"/>
      <c r="F1341" s="103"/>
      <c r="H1341" s="123"/>
      <c r="I1341" s="103"/>
      <c r="J1341" s="103"/>
      <c r="K1341" s="103"/>
    </row>
    <row r="1342" spans="2:11" ht="12" customHeight="1" x14ac:dyDescent="0.25">
      <c r="B1342" s="103"/>
      <c r="C1342" s="123"/>
      <c r="D1342" s="103"/>
      <c r="E1342" s="103"/>
      <c r="F1342" s="103"/>
      <c r="H1342" s="123"/>
      <c r="I1342" s="103"/>
      <c r="J1342" s="103"/>
      <c r="K1342" s="103"/>
    </row>
    <row r="1343" spans="2:11" ht="12" customHeight="1" x14ac:dyDescent="0.25">
      <c r="B1343" s="103"/>
      <c r="C1343" s="123"/>
      <c r="D1343" s="103"/>
      <c r="E1343" s="103"/>
      <c r="F1343" s="103"/>
      <c r="H1343" s="123"/>
      <c r="I1343" s="103"/>
      <c r="J1343" s="103"/>
      <c r="K1343" s="103"/>
    </row>
    <row r="1344" spans="2:11" ht="12" customHeight="1" x14ac:dyDescent="0.25">
      <c r="B1344" s="103"/>
      <c r="C1344" s="123"/>
      <c r="D1344" s="103"/>
      <c r="E1344" s="103"/>
      <c r="F1344" s="103"/>
      <c r="H1344" s="123"/>
      <c r="I1344" s="103"/>
      <c r="J1344" s="103"/>
      <c r="K1344" s="103"/>
    </row>
    <row r="1345" spans="2:11" ht="12" customHeight="1" x14ac:dyDescent="0.25">
      <c r="B1345" s="103"/>
      <c r="C1345" s="123"/>
      <c r="D1345" s="103"/>
      <c r="E1345" s="103"/>
      <c r="F1345" s="103"/>
      <c r="H1345" s="123"/>
      <c r="I1345" s="103"/>
      <c r="J1345" s="103"/>
      <c r="K1345" s="103"/>
    </row>
    <row r="1346" spans="2:11" ht="12" customHeight="1" x14ac:dyDescent="0.25">
      <c r="B1346" s="103"/>
      <c r="C1346" s="123"/>
      <c r="D1346" s="103"/>
      <c r="E1346" s="103"/>
      <c r="F1346" s="103"/>
      <c r="H1346" s="123"/>
      <c r="I1346" s="103"/>
      <c r="J1346" s="103"/>
      <c r="K1346" s="103"/>
    </row>
    <row r="1347" spans="2:11" ht="12" customHeight="1" x14ac:dyDescent="0.25">
      <c r="B1347" s="103"/>
      <c r="C1347" s="123"/>
      <c r="D1347" s="103"/>
      <c r="E1347" s="103"/>
      <c r="F1347" s="103"/>
      <c r="H1347" s="123"/>
      <c r="I1347" s="103"/>
      <c r="J1347" s="103"/>
      <c r="K1347" s="103"/>
    </row>
    <row r="1348" spans="2:11" ht="12" customHeight="1" x14ac:dyDescent="0.25">
      <c r="B1348" s="103"/>
      <c r="C1348" s="123"/>
      <c r="D1348" s="103"/>
      <c r="E1348" s="103"/>
      <c r="F1348" s="103"/>
      <c r="H1348" s="123"/>
      <c r="I1348" s="103"/>
      <c r="J1348" s="103"/>
      <c r="K1348" s="103"/>
    </row>
    <row r="1349" spans="2:11" ht="12" customHeight="1" x14ac:dyDescent="0.25">
      <c r="B1349" s="103"/>
      <c r="C1349" s="123"/>
      <c r="D1349" s="103"/>
      <c r="E1349" s="103"/>
      <c r="F1349" s="103"/>
      <c r="H1349" s="123"/>
      <c r="I1349" s="103"/>
      <c r="J1349" s="103"/>
      <c r="K1349" s="103"/>
    </row>
    <row r="1350" spans="2:11" ht="12" customHeight="1" x14ac:dyDescent="0.25">
      <c r="B1350" s="103"/>
      <c r="C1350" s="123"/>
      <c r="D1350" s="103"/>
      <c r="E1350" s="103"/>
      <c r="F1350" s="103"/>
      <c r="H1350" s="123"/>
      <c r="I1350" s="103"/>
      <c r="J1350" s="103"/>
      <c r="K1350" s="103"/>
    </row>
    <row r="1351" spans="2:11" ht="12" customHeight="1" x14ac:dyDescent="0.25">
      <c r="B1351" s="103"/>
      <c r="C1351" s="123"/>
      <c r="D1351" s="103"/>
      <c r="E1351" s="103"/>
      <c r="F1351" s="103"/>
      <c r="H1351" s="123"/>
      <c r="I1351" s="103"/>
      <c r="J1351" s="103"/>
      <c r="K1351" s="103"/>
    </row>
    <row r="1352" spans="2:11" ht="12" customHeight="1" x14ac:dyDescent="0.25">
      <c r="B1352" s="103"/>
      <c r="C1352" s="123"/>
      <c r="D1352" s="103"/>
      <c r="E1352" s="103"/>
      <c r="F1352" s="103"/>
      <c r="H1352" s="123"/>
      <c r="I1352" s="103"/>
      <c r="J1352" s="103"/>
      <c r="K1352" s="103"/>
    </row>
    <row r="1353" spans="2:11" ht="12" customHeight="1" x14ac:dyDescent="0.25">
      <c r="B1353" s="103"/>
      <c r="C1353" s="123"/>
      <c r="D1353" s="103"/>
      <c r="E1353" s="103"/>
      <c r="F1353" s="103"/>
      <c r="H1353" s="123"/>
      <c r="I1353" s="103"/>
      <c r="J1353" s="103"/>
      <c r="K1353" s="103"/>
    </row>
    <row r="1354" spans="2:11" ht="12" customHeight="1" x14ac:dyDescent="0.25">
      <c r="B1354" s="103"/>
      <c r="C1354" s="123"/>
      <c r="D1354" s="103"/>
      <c r="E1354" s="103"/>
      <c r="F1354" s="103"/>
      <c r="H1354" s="123"/>
      <c r="I1354" s="103"/>
      <c r="J1354" s="103"/>
      <c r="K1354" s="103"/>
    </row>
    <row r="1355" spans="2:11" ht="12" customHeight="1" x14ac:dyDescent="0.25">
      <c r="B1355" s="103"/>
      <c r="C1355" s="123"/>
      <c r="D1355" s="103"/>
      <c r="E1355" s="103"/>
      <c r="F1355" s="103"/>
      <c r="H1355" s="123"/>
      <c r="I1355" s="103"/>
      <c r="J1355" s="103"/>
      <c r="K1355" s="103"/>
    </row>
    <row r="1356" spans="2:11" ht="12" customHeight="1" x14ac:dyDescent="0.25">
      <c r="B1356" s="103"/>
      <c r="C1356" s="123"/>
      <c r="D1356" s="103"/>
      <c r="E1356" s="103"/>
      <c r="F1356" s="103"/>
      <c r="H1356" s="123"/>
      <c r="I1356" s="103"/>
      <c r="J1356" s="103"/>
      <c r="K1356" s="103"/>
    </row>
    <row r="1357" spans="2:11" ht="12" customHeight="1" x14ac:dyDescent="0.25">
      <c r="B1357" s="103"/>
      <c r="C1357" s="123"/>
      <c r="D1357" s="103"/>
      <c r="E1357" s="103"/>
      <c r="F1357" s="103"/>
      <c r="H1357" s="123"/>
      <c r="I1357" s="103"/>
      <c r="J1357" s="103"/>
      <c r="K1357" s="103"/>
    </row>
    <row r="1358" spans="2:11" ht="12" customHeight="1" x14ac:dyDescent="0.25">
      <c r="B1358" s="103"/>
      <c r="C1358" s="123"/>
      <c r="D1358" s="103"/>
      <c r="E1358" s="103"/>
      <c r="F1358" s="103"/>
      <c r="H1358" s="123"/>
      <c r="I1358" s="103"/>
      <c r="J1358" s="103"/>
      <c r="K1358" s="103"/>
    </row>
    <row r="1359" spans="2:11" ht="12" customHeight="1" x14ac:dyDescent="0.25">
      <c r="B1359" s="103"/>
      <c r="C1359" s="123"/>
      <c r="D1359" s="103"/>
      <c r="E1359" s="103"/>
      <c r="F1359" s="103"/>
      <c r="H1359" s="123"/>
      <c r="I1359" s="103"/>
      <c r="J1359" s="103"/>
      <c r="K1359" s="103"/>
    </row>
    <row r="1360" spans="2:11" ht="12" customHeight="1" x14ac:dyDescent="0.25">
      <c r="B1360" s="103"/>
      <c r="C1360" s="123"/>
      <c r="D1360" s="103"/>
      <c r="E1360" s="103"/>
      <c r="F1360" s="103"/>
      <c r="H1360" s="123"/>
      <c r="I1360" s="103"/>
      <c r="J1360" s="103"/>
      <c r="K1360" s="103"/>
    </row>
    <row r="1361" spans="2:11" ht="12" customHeight="1" x14ac:dyDescent="0.25">
      <c r="B1361" s="103"/>
      <c r="C1361" s="123"/>
      <c r="D1361" s="103"/>
      <c r="E1361" s="103"/>
      <c r="F1361" s="103"/>
      <c r="H1361" s="123"/>
      <c r="I1361" s="103"/>
      <c r="J1361" s="103"/>
      <c r="K1361" s="103"/>
    </row>
    <row r="1362" spans="2:11" ht="12" customHeight="1" x14ac:dyDescent="0.25">
      <c r="B1362" s="103"/>
      <c r="C1362" s="123"/>
      <c r="D1362" s="103"/>
      <c r="E1362" s="103"/>
      <c r="F1362" s="103"/>
      <c r="H1362" s="123"/>
      <c r="I1362" s="103"/>
      <c r="J1362" s="103"/>
      <c r="K1362" s="103"/>
    </row>
    <row r="1363" spans="2:11" ht="12" customHeight="1" x14ac:dyDescent="0.25">
      <c r="B1363" s="103"/>
      <c r="C1363" s="123"/>
      <c r="D1363" s="103"/>
      <c r="E1363" s="103"/>
      <c r="F1363" s="103"/>
      <c r="H1363" s="123"/>
      <c r="I1363" s="103"/>
      <c r="J1363" s="103"/>
      <c r="K1363" s="103"/>
    </row>
    <row r="1364" spans="2:11" ht="12" customHeight="1" x14ac:dyDescent="0.25">
      <c r="B1364" s="103"/>
      <c r="C1364" s="123"/>
      <c r="D1364" s="103"/>
      <c r="E1364" s="103"/>
      <c r="F1364" s="103"/>
      <c r="H1364" s="123"/>
      <c r="I1364" s="103"/>
      <c r="J1364" s="103"/>
      <c r="K1364" s="103"/>
    </row>
    <row r="1365" spans="2:11" ht="12" customHeight="1" x14ac:dyDescent="0.25">
      <c r="B1365" s="103"/>
      <c r="C1365" s="123"/>
      <c r="D1365" s="103"/>
      <c r="E1365" s="103"/>
      <c r="F1365" s="103"/>
      <c r="H1365" s="123"/>
      <c r="I1365" s="103"/>
      <c r="J1365" s="103"/>
      <c r="K1365" s="103"/>
    </row>
    <row r="1366" spans="2:11" ht="12" customHeight="1" x14ac:dyDescent="0.25">
      <c r="B1366" s="103"/>
      <c r="C1366" s="123"/>
      <c r="D1366" s="103"/>
      <c r="E1366" s="103"/>
      <c r="F1366" s="103"/>
      <c r="H1366" s="123"/>
      <c r="I1366" s="103"/>
      <c r="J1366" s="103"/>
      <c r="K1366" s="103"/>
    </row>
    <row r="1367" spans="2:11" ht="12" customHeight="1" x14ac:dyDescent="0.25">
      <c r="B1367" s="103"/>
      <c r="C1367" s="123"/>
      <c r="D1367" s="103"/>
      <c r="E1367" s="103"/>
      <c r="F1367" s="103"/>
      <c r="H1367" s="123"/>
      <c r="I1367" s="103"/>
      <c r="J1367" s="103"/>
      <c r="K1367" s="103"/>
    </row>
    <row r="1368" spans="2:11" ht="12" customHeight="1" x14ac:dyDescent="0.25">
      <c r="B1368" s="103"/>
      <c r="C1368" s="123"/>
      <c r="D1368" s="103"/>
      <c r="E1368" s="103"/>
      <c r="F1368" s="103"/>
      <c r="H1368" s="123"/>
      <c r="I1368" s="103"/>
      <c r="J1368" s="103"/>
      <c r="K1368" s="103"/>
    </row>
    <row r="1369" spans="2:11" ht="12" customHeight="1" x14ac:dyDescent="0.25">
      <c r="B1369" s="103"/>
      <c r="C1369" s="123"/>
      <c r="D1369" s="103"/>
      <c r="E1369" s="103"/>
      <c r="F1369" s="103"/>
      <c r="H1369" s="123"/>
      <c r="I1369" s="103"/>
      <c r="J1369" s="103"/>
      <c r="K1369" s="103"/>
    </row>
    <row r="1370" spans="2:11" ht="12" customHeight="1" x14ac:dyDescent="0.25">
      <c r="B1370" s="103"/>
      <c r="C1370" s="123"/>
      <c r="D1370" s="103"/>
      <c r="E1370" s="103"/>
      <c r="F1370" s="103"/>
      <c r="H1370" s="123"/>
      <c r="I1370" s="103"/>
      <c r="J1370" s="103"/>
      <c r="K1370" s="103"/>
    </row>
    <row r="1371" spans="2:11" ht="12" customHeight="1" x14ac:dyDescent="0.25">
      <c r="B1371" s="103"/>
      <c r="C1371" s="123"/>
      <c r="D1371" s="103"/>
      <c r="E1371" s="103"/>
      <c r="F1371" s="103"/>
      <c r="H1371" s="123"/>
      <c r="I1371" s="103"/>
      <c r="J1371" s="103"/>
      <c r="K1371" s="103"/>
    </row>
    <row r="1372" spans="2:11" ht="12" customHeight="1" x14ac:dyDescent="0.25">
      <c r="B1372" s="103"/>
      <c r="C1372" s="123"/>
      <c r="D1372" s="103"/>
      <c r="E1372" s="103"/>
      <c r="F1372" s="103"/>
      <c r="H1372" s="123"/>
      <c r="I1372" s="103"/>
      <c r="J1372" s="103"/>
      <c r="K1372" s="103"/>
    </row>
    <row r="1373" spans="2:11" ht="12" customHeight="1" x14ac:dyDescent="0.25">
      <c r="B1373" s="103"/>
      <c r="C1373" s="123"/>
      <c r="D1373" s="103"/>
      <c r="E1373" s="103"/>
      <c r="F1373" s="103"/>
      <c r="H1373" s="123"/>
      <c r="I1373" s="103"/>
      <c r="J1373" s="103"/>
      <c r="K1373" s="103"/>
    </row>
    <row r="1374" spans="2:11" ht="12" customHeight="1" x14ac:dyDescent="0.25">
      <c r="B1374" s="103"/>
      <c r="C1374" s="123"/>
      <c r="D1374" s="103"/>
      <c r="E1374" s="103"/>
      <c r="F1374" s="103"/>
      <c r="H1374" s="123"/>
      <c r="I1374" s="103"/>
      <c r="J1374" s="103"/>
      <c r="K1374" s="103"/>
    </row>
    <row r="1375" spans="2:11" ht="12" customHeight="1" x14ac:dyDescent="0.25">
      <c r="B1375" s="103"/>
      <c r="C1375" s="123"/>
      <c r="D1375" s="103"/>
      <c r="E1375" s="103"/>
      <c r="F1375" s="103"/>
      <c r="H1375" s="123"/>
      <c r="I1375" s="103"/>
      <c r="J1375" s="103"/>
      <c r="K1375" s="103"/>
    </row>
    <row r="1376" spans="2:11" ht="12" customHeight="1" x14ac:dyDescent="0.25">
      <c r="B1376" s="103"/>
      <c r="C1376" s="123"/>
      <c r="D1376" s="103"/>
      <c r="E1376" s="103"/>
      <c r="F1376" s="103"/>
      <c r="H1376" s="123"/>
      <c r="I1376" s="103"/>
      <c r="J1376" s="103"/>
      <c r="K1376" s="103"/>
    </row>
    <row r="1377" spans="2:11" ht="12" customHeight="1" x14ac:dyDescent="0.25">
      <c r="B1377" s="103"/>
      <c r="C1377" s="123"/>
      <c r="D1377" s="103"/>
      <c r="E1377" s="103"/>
      <c r="F1377" s="103"/>
      <c r="H1377" s="123"/>
      <c r="I1377" s="103"/>
      <c r="J1377" s="103"/>
      <c r="K1377" s="103"/>
    </row>
    <row r="1378" spans="2:11" ht="12" customHeight="1" x14ac:dyDescent="0.25">
      <c r="B1378" s="103"/>
      <c r="C1378" s="123"/>
      <c r="D1378" s="103"/>
      <c r="E1378" s="103"/>
      <c r="F1378" s="103"/>
      <c r="H1378" s="123"/>
      <c r="I1378" s="103"/>
      <c r="J1378" s="103"/>
      <c r="K1378" s="103"/>
    </row>
    <row r="1379" spans="2:11" ht="12" customHeight="1" x14ac:dyDescent="0.25">
      <c r="B1379" s="103"/>
      <c r="C1379" s="123"/>
      <c r="D1379" s="103"/>
      <c r="E1379" s="103"/>
      <c r="F1379" s="103"/>
      <c r="H1379" s="123"/>
      <c r="I1379" s="103"/>
      <c r="J1379" s="103"/>
      <c r="K1379" s="103"/>
    </row>
    <row r="1380" spans="2:11" ht="12" customHeight="1" x14ac:dyDescent="0.25">
      <c r="B1380" s="103"/>
      <c r="C1380" s="123"/>
      <c r="D1380" s="103"/>
      <c r="E1380" s="103"/>
      <c r="F1380" s="103"/>
      <c r="H1380" s="123"/>
      <c r="I1380" s="103"/>
      <c r="J1380" s="103"/>
      <c r="K1380" s="103"/>
    </row>
    <row r="1381" spans="2:11" ht="12" customHeight="1" x14ac:dyDescent="0.25">
      <c r="B1381" s="103"/>
      <c r="C1381" s="123"/>
      <c r="D1381" s="103"/>
      <c r="E1381" s="103"/>
      <c r="F1381" s="103"/>
      <c r="H1381" s="123"/>
      <c r="I1381" s="103"/>
      <c r="J1381" s="103"/>
      <c r="K1381" s="103"/>
    </row>
    <row r="1382" spans="2:11" ht="12" customHeight="1" x14ac:dyDescent="0.25">
      <c r="B1382" s="103"/>
      <c r="C1382" s="123"/>
      <c r="D1382" s="103"/>
      <c r="E1382" s="103"/>
      <c r="F1382" s="103"/>
      <c r="H1382" s="123"/>
      <c r="I1382" s="103"/>
      <c r="J1382" s="103"/>
      <c r="K1382" s="103"/>
    </row>
    <row r="1383" spans="2:11" ht="12" customHeight="1" x14ac:dyDescent="0.25">
      <c r="B1383" s="103"/>
      <c r="C1383" s="123"/>
      <c r="D1383" s="103"/>
      <c r="E1383" s="103"/>
      <c r="F1383" s="103"/>
      <c r="H1383" s="123"/>
      <c r="I1383" s="103"/>
      <c r="J1383" s="103"/>
      <c r="K1383" s="103"/>
    </row>
    <row r="1384" spans="2:11" ht="12" customHeight="1" x14ac:dyDescent="0.25">
      <c r="B1384" s="103"/>
      <c r="C1384" s="123"/>
      <c r="D1384" s="103"/>
      <c r="E1384" s="103"/>
      <c r="F1384" s="103"/>
      <c r="H1384" s="123"/>
      <c r="I1384" s="103"/>
      <c r="J1384" s="103"/>
      <c r="K1384" s="103"/>
    </row>
    <row r="1385" spans="2:11" ht="12" customHeight="1" x14ac:dyDescent="0.25">
      <c r="B1385" s="103"/>
      <c r="C1385" s="123"/>
      <c r="D1385" s="103"/>
      <c r="E1385" s="103"/>
      <c r="F1385" s="103"/>
      <c r="H1385" s="123"/>
      <c r="I1385" s="103"/>
      <c r="J1385" s="103"/>
      <c r="K1385" s="103"/>
    </row>
    <row r="1386" spans="2:11" ht="12" customHeight="1" x14ac:dyDescent="0.25">
      <c r="B1386" s="103"/>
      <c r="C1386" s="123"/>
      <c r="D1386" s="103"/>
      <c r="E1386" s="103"/>
      <c r="F1386" s="103"/>
      <c r="H1386" s="123"/>
      <c r="I1386" s="103"/>
      <c r="J1386" s="103"/>
      <c r="K1386" s="103"/>
    </row>
    <row r="1387" spans="2:11" ht="12" customHeight="1" x14ac:dyDescent="0.25">
      <c r="B1387" s="103"/>
      <c r="C1387" s="123"/>
      <c r="D1387" s="103"/>
      <c r="E1387" s="103"/>
      <c r="F1387" s="103"/>
      <c r="H1387" s="123"/>
      <c r="I1387" s="103"/>
      <c r="J1387" s="103"/>
      <c r="K1387" s="103"/>
    </row>
    <row r="1388" spans="2:11" ht="12" customHeight="1" x14ac:dyDescent="0.25">
      <c r="B1388" s="103"/>
      <c r="C1388" s="123"/>
      <c r="D1388" s="103"/>
      <c r="E1388" s="103"/>
      <c r="F1388" s="103"/>
      <c r="H1388" s="123"/>
      <c r="I1388" s="103"/>
      <c r="J1388" s="103"/>
      <c r="K1388" s="103"/>
    </row>
    <row r="1389" spans="2:11" ht="12" customHeight="1" x14ac:dyDescent="0.25">
      <c r="B1389" s="103"/>
      <c r="C1389" s="123"/>
      <c r="D1389" s="103"/>
      <c r="E1389" s="103"/>
      <c r="F1389" s="103"/>
      <c r="H1389" s="123"/>
      <c r="I1389" s="103"/>
      <c r="J1389" s="103"/>
      <c r="K1389" s="103"/>
    </row>
    <row r="1390" spans="2:11" ht="12" customHeight="1" x14ac:dyDescent="0.25">
      <c r="B1390" s="103"/>
      <c r="C1390" s="123"/>
      <c r="D1390" s="103"/>
      <c r="E1390" s="103"/>
      <c r="F1390" s="103"/>
      <c r="H1390" s="123"/>
      <c r="I1390" s="103"/>
      <c r="J1390" s="103"/>
      <c r="K1390" s="103"/>
    </row>
    <row r="1391" spans="2:11" ht="12" customHeight="1" x14ac:dyDescent="0.25">
      <c r="B1391" s="103"/>
      <c r="C1391" s="123"/>
      <c r="D1391" s="103"/>
      <c r="E1391" s="103"/>
      <c r="F1391" s="103"/>
      <c r="H1391" s="123"/>
      <c r="I1391" s="103"/>
      <c r="J1391" s="103"/>
      <c r="K1391" s="103"/>
    </row>
    <row r="1392" spans="2:11" ht="12" customHeight="1" x14ac:dyDescent="0.25">
      <c r="B1392" s="103"/>
      <c r="C1392" s="123"/>
      <c r="D1392" s="103"/>
      <c r="E1392" s="103"/>
      <c r="F1392" s="103"/>
      <c r="H1392" s="123"/>
      <c r="I1392" s="103"/>
      <c r="J1392" s="103"/>
      <c r="K1392" s="103"/>
    </row>
    <row r="1393" spans="2:11" ht="12" customHeight="1" x14ac:dyDescent="0.25">
      <c r="B1393" s="103"/>
      <c r="C1393" s="123"/>
      <c r="D1393" s="103"/>
      <c r="E1393" s="103"/>
      <c r="F1393" s="103"/>
      <c r="H1393" s="123"/>
      <c r="I1393" s="103"/>
      <c r="J1393" s="103"/>
      <c r="K1393" s="103"/>
    </row>
    <row r="1394" spans="2:11" ht="12" customHeight="1" x14ac:dyDescent="0.25">
      <c r="B1394" s="103"/>
      <c r="C1394" s="123"/>
      <c r="D1394" s="103"/>
      <c r="E1394" s="103"/>
      <c r="F1394" s="103"/>
      <c r="H1394" s="123"/>
      <c r="I1394" s="103"/>
      <c r="J1394" s="103"/>
      <c r="K1394" s="103"/>
    </row>
    <row r="1395" spans="2:11" ht="12" customHeight="1" x14ac:dyDescent="0.25">
      <c r="B1395" s="103"/>
      <c r="C1395" s="123"/>
      <c r="D1395" s="103"/>
      <c r="E1395" s="103"/>
      <c r="F1395" s="103"/>
      <c r="H1395" s="123"/>
      <c r="I1395" s="103"/>
      <c r="J1395" s="103"/>
      <c r="K1395" s="103"/>
    </row>
    <row r="1396" spans="2:11" ht="12" customHeight="1" x14ac:dyDescent="0.25">
      <c r="B1396" s="103"/>
      <c r="C1396" s="123"/>
      <c r="D1396" s="103"/>
      <c r="E1396" s="103"/>
      <c r="F1396" s="103"/>
      <c r="H1396" s="123"/>
      <c r="I1396" s="103"/>
      <c r="J1396" s="103"/>
      <c r="K1396" s="103"/>
    </row>
    <row r="1397" spans="2:11" ht="12" customHeight="1" x14ac:dyDescent="0.25">
      <c r="B1397" s="103"/>
      <c r="C1397" s="123"/>
      <c r="D1397" s="103"/>
      <c r="E1397" s="103"/>
      <c r="F1397" s="103"/>
      <c r="H1397" s="123"/>
      <c r="I1397" s="103"/>
      <c r="J1397" s="103"/>
      <c r="K1397" s="103"/>
    </row>
    <row r="1398" spans="2:11" ht="12" customHeight="1" x14ac:dyDescent="0.25">
      <c r="B1398" s="103"/>
      <c r="C1398" s="123"/>
      <c r="D1398" s="103"/>
      <c r="E1398" s="103"/>
      <c r="F1398" s="103"/>
      <c r="H1398" s="123"/>
      <c r="I1398" s="103"/>
      <c r="J1398" s="103"/>
      <c r="K1398" s="103"/>
    </row>
    <row r="1399" spans="2:11" ht="12" customHeight="1" x14ac:dyDescent="0.25">
      <c r="B1399" s="103"/>
      <c r="C1399" s="123"/>
      <c r="D1399" s="103"/>
      <c r="E1399" s="103"/>
      <c r="F1399" s="103"/>
      <c r="H1399" s="123"/>
      <c r="I1399" s="103"/>
      <c r="J1399" s="103"/>
      <c r="K1399" s="103"/>
    </row>
    <row r="1400" spans="2:11" ht="12" customHeight="1" x14ac:dyDescent="0.25">
      <c r="B1400" s="103"/>
      <c r="C1400" s="123"/>
      <c r="D1400" s="103"/>
      <c r="E1400" s="103"/>
      <c r="F1400" s="103"/>
      <c r="H1400" s="123"/>
      <c r="I1400" s="103"/>
      <c r="J1400" s="103"/>
      <c r="K1400" s="103"/>
    </row>
    <row r="1401" spans="2:11" ht="12" customHeight="1" x14ac:dyDescent="0.25">
      <c r="B1401" s="103"/>
      <c r="C1401" s="123"/>
      <c r="D1401" s="103"/>
      <c r="E1401" s="103"/>
      <c r="F1401" s="103"/>
      <c r="H1401" s="123"/>
      <c r="I1401" s="103"/>
      <c r="J1401" s="103"/>
      <c r="K1401" s="103"/>
    </row>
    <row r="1402" spans="2:11" ht="12" customHeight="1" x14ac:dyDescent="0.25">
      <c r="B1402" s="103"/>
      <c r="C1402" s="123"/>
      <c r="D1402" s="103"/>
      <c r="E1402" s="103"/>
      <c r="F1402" s="103"/>
      <c r="H1402" s="123"/>
      <c r="I1402" s="103"/>
      <c r="J1402" s="103"/>
      <c r="K1402" s="103"/>
    </row>
    <row r="1403" spans="2:11" ht="12" customHeight="1" x14ac:dyDescent="0.25">
      <c r="B1403" s="103"/>
      <c r="C1403" s="123"/>
      <c r="D1403" s="103"/>
      <c r="E1403" s="103"/>
      <c r="F1403" s="103"/>
      <c r="H1403" s="123"/>
      <c r="I1403" s="103"/>
      <c r="J1403" s="103"/>
      <c r="K1403" s="103"/>
    </row>
    <row r="1404" spans="2:11" ht="12" customHeight="1" x14ac:dyDescent="0.25">
      <c r="B1404" s="103"/>
      <c r="C1404" s="123"/>
      <c r="D1404" s="103"/>
      <c r="E1404" s="103"/>
      <c r="F1404" s="103"/>
      <c r="H1404" s="123"/>
      <c r="I1404" s="103"/>
      <c r="J1404" s="103"/>
      <c r="K1404" s="103"/>
    </row>
    <row r="1405" spans="2:11" ht="12" customHeight="1" x14ac:dyDescent="0.25">
      <c r="B1405" s="103"/>
      <c r="C1405" s="123"/>
      <c r="D1405" s="103"/>
      <c r="E1405" s="103"/>
      <c r="F1405" s="103"/>
      <c r="H1405" s="123"/>
      <c r="I1405" s="103"/>
      <c r="J1405" s="103"/>
      <c r="K1405" s="103"/>
    </row>
    <row r="1406" spans="2:11" ht="12" customHeight="1" x14ac:dyDescent="0.25">
      <c r="B1406" s="103"/>
      <c r="C1406" s="123"/>
      <c r="D1406" s="103"/>
      <c r="E1406" s="103"/>
      <c r="F1406" s="103"/>
      <c r="H1406" s="123"/>
      <c r="I1406" s="103"/>
      <c r="J1406" s="103"/>
      <c r="K1406" s="103"/>
    </row>
    <row r="1407" spans="2:11" ht="12" customHeight="1" x14ac:dyDescent="0.25">
      <c r="B1407" s="103"/>
      <c r="C1407" s="123"/>
      <c r="D1407" s="103"/>
      <c r="E1407" s="103"/>
      <c r="F1407" s="103"/>
      <c r="H1407" s="123"/>
      <c r="I1407" s="103"/>
      <c r="J1407" s="103"/>
      <c r="K1407" s="103"/>
    </row>
    <row r="1408" spans="2:11" ht="12" customHeight="1" x14ac:dyDescent="0.25">
      <c r="B1408" s="103"/>
      <c r="C1408" s="123"/>
      <c r="D1408" s="103"/>
      <c r="E1408" s="103"/>
      <c r="F1408" s="103"/>
      <c r="H1408" s="123"/>
      <c r="I1408" s="103"/>
      <c r="J1408" s="103"/>
      <c r="K1408" s="103"/>
    </row>
    <row r="1409" spans="2:11" ht="12" customHeight="1" x14ac:dyDescent="0.25">
      <c r="B1409" s="103"/>
      <c r="C1409" s="123"/>
      <c r="D1409" s="103"/>
      <c r="E1409" s="103"/>
      <c r="F1409" s="103"/>
      <c r="H1409" s="123"/>
      <c r="I1409" s="103"/>
      <c r="J1409" s="103"/>
      <c r="K1409" s="103"/>
    </row>
    <row r="1410" spans="2:11" ht="12" customHeight="1" x14ac:dyDescent="0.25">
      <c r="B1410" s="103"/>
      <c r="C1410" s="123"/>
      <c r="D1410" s="103"/>
      <c r="E1410" s="103"/>
      <c r="F1410" s="103"/>
      <c r="H1410" s="123"/>
      <c r="I1410" s="103"/>
      <c r="J1410" s="103"/>
      <c r="K1410" s="103"/>
    </row>
    <row r="1411" spans="2:11" ht="12" customHeight="1" x14ac:dyDescent="0.25">
      <c r="B1411" s="103"/>
      <c r="C1411" s="123"/>
      <c r="D1411" s="103"/>
      <c r="E1411" s="103"/>
      <c r="F1411" s="103"/>
      <c r="H1411" s="123"/>
      <c r="I1411" s="103"/>
      <c r="J1411" s="103"/>
      <c r="K1411" s="103"/>
    </row>
    <row r="1412" spans="2:11" ht="12" customHeight="1" x14ac:dyDescent="0.25">
      <c r="B1412" s="103"/>
      <c r="C1412" s="123"/>
      <c r="D1412" s="103"/>
      <c r="E1412" s="103"/>
      <c r="F1412" s="103"/>
      <c r="H1412" s="123"/>
      <c r="I1412" s="103"/>
      <c r="J1412" s="103"/>
      <c r="K1412" s="103"/>
    </row>
    <row r="1413" spans="2:11" ht="12" customHeight="1" x14ac:dyDescent="0.25">
      <c r="B1413" s="103"/>
      <c r="C1413" s="123"/>
      <c r="D1413" s="103"/>
      <c r="E1413" s="103"/>
      <c r="F1413" s="103"/>
      <c r="H1413" s="123"/>
      <c r="I1413" s="103"/>
      <c r="J1413" s="103"/>
      <c r="K1413" s="103"/>
    </row>
    <row r="1414" spans="2:11" ht="12" customHeight="1" x14ac:dyDescent="0.25">
      <c r="B1414" s="103"/>
      <c r="C1414" s="123"/>
      <c r="D1414" s="103"/>
      <c r="E1414" s="103"/>
      <c r="F1414" s="103"/>
      <c r="H1414" s="123"/>
      <c r="I1414" s="103"/>
      <c r="J1414" s="103"/>
      <c r="K1414" s="103"/>
    </row>
    <row r="1415" spans="2:11" ht="12" customHeight="1" x14ac:dyDescent="0.25">
      <c r="B1415" s="103"/>
      <c r="C1415" s="123"/>
      <c r="D1415" s="103"/>
      <c r="E1415" s="103"/>
      <c r="F1415" s="103"/>
      <c r="H1415" s="123"/>
      <c r="I1415" s="103"/>
      <c r="J1415" s="103"/>
      <c r="K1415" s="103"/>
    </row>
    <row r="1416" spans="2:11" ht="12" customHeight="1" x14ac:dyDescent="0.25">
      <c r="B1416" s="103"/>
      <c r="C1416" s="123"/>
      <c r="D1416" s="103"/>
      <c r="E1416" s="103"/>
      <c r="F1416" s="103"/>
      <c r="H1416" s="123"/>
      <c r="I1416" s="103"/>
      <c r="J1416" s="103"/>
      <c r="K1416" s="103"/>
    </row>
    <row r="1417" spans="2:11" ht="12" customHeight="1" x14ac:dyDescent="0.25">
      <c r="B1417" s="103"/>
      <c r="C1417" s="123"/>
      <c r="D1417" s="103"/>
      <c r="E1417" s="103"/>
      <c r="F1417" s="103"/>
      <c r="H1417" s="123"/>
      <c r="I1417" s="103"/>
      <c r="J1417" s="103"/>
      <c r="K1417" s="103"/>
    </row>
    <row r="1418" spans="2:11" ht="12" customHeight="1" x14ac:dyDescent="0.25">
      <c r="B1418" s="103"/>
      <c r="C1418" s="123"/>
      <c r="D1418" s="103"/>
      <c r="E1418" s="103"/>
      <c r="F1418" s="103"/>
      <c r="H1418" s="123"/>
      <c r="I1418" s="103"/>
      <c r="J1418" s="103"/>
      <c r="K1418" s="103"/>
    </row>
    <row r="1419" spans="2:11" ht="12" customHeight="1" x14ac:dyDescent="0.25">
      <c r="B1419" s="103"/>
      <c r="C1419" s="123"/>
      <c r="D1419" s="103"/>
      <c r="E1419" s="103"/>
      <c r="F1419" s="103"/>
      <c r="H1419" s="123"/>
      <c r="I1419" s="103"/>
      <c r="J1419" s="103"/>
      <c r="K1419" s="103"/>
    </row>
    <row r="1420" spans="2:11" ht="12" customHeight="1" x14ac:dyDescent="0.25">
      <c r="B1420" s="103"/>
      <c r="C1420" s="123"/>
      <c r="D1420" s="103"/>
      <c r="E1420" s="103"/>
      <c r="F1420" s="103"/>
      <c r="H1420" s="123"/>
      <c r="I1420" s="103"/>
      <c r="J1420" s="103"/>
      <c r="K1420" s="103"/>
    </row>
    <row r="1421" spans="2:11" ht="12" customHeight="1" x14ac:dyDescent="0.25">
      <c r="B1421" s="103"/>
      <c r="C1421" s="123"/>
      <c r="D1421" s="103"/>
      <c r="E1421" s="103"/>
      <c r="F1421" s="103"/>
      <c r="H1421" s="123"/>
      <c r="I1421" s="103"/>
      <c r="J1421" s="103"/>
      <c r="K1421" s="103"/>
    </row>
    <row r="1422" spans="2:11" ht="12" customHeight="1" x14ac:dyDescent="0.25">
      <c r="B1422" s="103"/>
      <c r="C1422" s="123"/>
      <c r="D1422" s="103"/>
      <c r="E1422" s="103"/>
      <c r="F1422" s="103"/>
      <c r="H1422" s="123"/>
      <c r="I1422" s="103"/>
      <c r="J1422" s="103"/>
      <c r="K1422" s="103"/>
    </row>
    <row r="1423" spans="2:11" ht="12" customHeight="1" x14ac:dyDescent="0.25">
      <c r="B1423" s="103"/>
      <c r="C1423" s="123"/>
      <c r="D1423" s="103"/>
      <c r="E1423" s="103"/>
      <c r="F1423" s="103"/>
      <c r="H1423" s="123"/>
      <c r="I1423" s="103"/>
      <c r="J1423" s="103"/>
      <c r="K1423" s="103"/>
    </row>
    <row r="1424" spans="2:11" ht="12" customHeight="1" x14ac:dyDescent="0.25">
      <c r="B1424" s="103"/>
      <c r="C1424" s="123"/>
      <c r="D1424" s="103"/>
      <c r="E1424" s="103"/>
      <c r="F1424" s="103"/>
      <c r="H1424" s="123"/>
      <c r="I1424" s="103"/>
      <c r="J1424" s="103"/>
      <c r="K1424" s="103"/>
    </row>
    <row r="1425" spans="2:11" ht="12" customHeight="1" x14ac:dyDescent="0.25">
      <c r="B1425" s="103"/>
      <c r="C1425" s="123"/>
      <c r="D1425" s="103"/>
      <c r="E1425" s="103"/>
      <c r="F1425" s="103"/>
      <c r="H1425" s="123"/>
      <c r="I1425" s="103"/>
      <c r="J1425" s="103"/>
      <c r="K1425" s="103"/>
    </row>
    <row r="1426" spans="2:11" ht="12" customHeight="1" x14ac:dyDescent="0.25">
      <c r="B1426" s="103"/>
      <c r="C1426" s="123"/>
      <c r="D1426" s="103"/>
      <c r="E1426" s="103"/>
      <c r="F1426" s="103"/>
      <c r="H1426" s="123"/>
      <c r="I1426" s="103"/>
      <c r="J1426" s="103"/>
      <c r="K1426" s="103"/>
    </row>
    <row r="1427" spans="2:11" ht="12" customHeight="1" x14ac:dyDescent="0.25">
      <c r="B1427" s="103"/>
      <c r="C1427" s="123"/>
      <c r="D1427" s="103"/>
      <c r="E1427" s="103"/>
      <c r="F1427" s="103"/>
      <c r="H1427" s="123"/>
      <c r="I1427" s="103"/>
      <c r="J1427" s="103"/>
      <c r="K1427" s="103"/>
    </row>
    <row r="1428" spans="2:11" ht="12" customHeight="1" x14ac:dyDescent="0.25">
      <c r="B1428" s="103"/>
      <c r="C1428" s="123"/>
      <c r="D1428" s="103"/>
      <c r="E1428" s="103"/>
      <c r="F1428" s="103"/>
      <c r="H1428" s="123"/>
      <c r="I1428" s="103"/>
      <c r="J1428" s="103"/>
      <c r="K1428" s="103"/>
    </row>
    <row r="1429" spans="2:11" ht="12" customHeight="1" x14ac:dyDescent="0.25">
      <c r="B1429" s="103"/>
      <c r="C1429" s="123"/>
      <c r="D1429" s="103"/>
      <c r="E1429" s="103"/>
      <c r="F1429" s="103"/>
      <c r="H1429" s="123"/>
      <c r="I1429" s="103"/>
      <c r="J1429" s="103"/>
      <c r="K1429" s="103"/>
    </row>
    <row r="1430" spans="2:11" ht="12" customHeight="1" x14ac:dyDescent="0.25">
      <c r="B1430" s="103"/>
      <c r="C1430" s="123"/>
      <c r="D1430" s="103"/>
      <c r="E1430" s="103"/>
      <c r="F1430" s="103"/>
      <c r="H1430" s="123"/>
      <c r="I1430" s="103"/>
      <c r="J1430" s="103"/>
      <c r="K1430" s="103"/>
    </row>
    <row r="1431" spans="2:11" ht="12" customHeight="1" x14ac:dyDescent="0.25">
      <c r="B1431" s="103"/>
      <c r="C1431" s="123"/>
      <c r="D1431" s="103"/>
      <c r="E1431" s="103"/>
      <c r="F1431" s="103"/>
      <c r="H1431" s="123"/>
      <c r="I1431" s="103"/>
      <c r="J1431" s="103"/>
      <c r="K1431" s="103"/>
    </row>
    <row r="1432" spans="2:11" ht="12" customHeight="1" x14ac:dyDescent="0.25">
      <c r="B1432" s="103"/>
      <c r="C1432" s="123"/>
      <c r="D1432" s="103"/>
      <c r="E1432" s="103"/>
      <c r="F1432" s="103"/>
      <c r="H1432" s="123"/>
      <c r="I1432" s="103"/>
      <c r="J1432" s="103"/>
      <c r="K1432" s="103"/>
    </row>
    <row r="1433" spans="2:11" ht="12" customHeight="1" x14ac:dyDescent="0.25">
      <c r="B1433" s="103"/>
      <c r="C1433" s="123"/>
      <c r="D1433" s="103"/>
      <c r="E1433" s="103"/>
      <c r="F1433" s="103"/>
      <c r="H1433" s="123"/>
      <c r="I1433" s="103"/>
      <c r="J1433" s="103"/>
      <c r="K1433" s="103"/>
    </row>
    <row r="1434" spans="2:11" ht="12" customHeight="1" x14ac:dyDescent="0.25">
      <c r="B1434" s="103"/>
      <c r="C1434" s="123"/>
      <c r="D1434" s="103"/>
      <c r="E1434" s="103"/>
      <c r="F1434" s="103"/>
      <c r="H1434" s="123"/>
      <c r="I1434" s="103"/>
      <c r="J1434" s="103"/>
      <c r="K1434" s="103"/>
    </row>
    <row r="1435" spans="2:11" ht="12" customHeight="1" x14ac:dyDescent="0.25">
      <c r="B1435" s="103"/>
      <c r="C1435" s="123"/>
      <c r="D1435" s="103"/>
      <c r="E1435" s="103"/>
      <c r="F1435" s="103"/>
      <c r="H1435" s="123"/>
      <c r="I1435" s="103"/>
      <c r="J1435" s="103"/>
      <c r="K1435" s="103"/>
    </row>
    <row r="1436" spans="2:11" ht="12" customHeight="1" x14ac:dyDescent="0.25">
      <c r="B1436" s="103"/>
      <c r="C1436" s="123"/>
      <c r="D1436" s="103"/>
      <c r="E1436" s="103"/>
      <c r="F1436" s="103"/>
      <c r="H1436" s="123"/>
      <c r="I1436" s="103"/>
      <c r="J1436" s="103"/>
      <c r="K1436" s="103"/>
    </row>
    <row r="1437" spans="2:11" ht="12" customHeight="1" x14ac:dyDescent="0.25">
      <c r="B1437" s="103"/>
      <c r="C1437" s="123"/>
      <c r="D1437" s="103"/>
      <c r="E1437" s="103"/>
      <c r="F1437" s="103"/>
      <c r="H1437" s="123"/>
      <c r="I1437" s="103"/>
      <c r="J1437" s="103"/>
      <c r="K1437" s="103"/>
    </row>
    <row r="1438" spans="2:11" ht="12" customHeight="1" x14ac:dyDescent="0.25">
      <c r="B1438" s="103"/>
      <c r="C1438" s="123"/>
      <c r="D1438" s="103"/>
      <c r="E1438" s="103"/>
      <c r="F1438" s="103"/>
      <c r="H1438" s="123"/>
      <c r="I1438" s="103"/>
      <c r="J1438" s="103"/>
      <c r="K1438" s="103"/>
    </row>
    <row r="1439" spans="2:11" ht="12" customHeight="1" x14ac:dyDescent="0.25">
      <c r="B1439" s="103"/>
      <c r="C1439" s="123"/>
      <c r="D1439" s="103"/>
      <c r="E1439" s="103"/>
      <c r="F1439" s="103"/>
      <c r="H1439" s="123"/>
      <c r="I1439" s="103"/>
      <c r="J1439" s="103"/>
      <c r="K1439" s="103"/>
    </row>
    <row r="1440" spans="2:11" ht="12" customHeight="1" x14ac:dyDescent="0.25">
      <c r="B1440" s="103"/>
      <c r="C1440" s="123"/>
      <c r="D1440" s="103"/>
      <c r="E1440" s="103"/>
      <c r="F1440" s="103"/>
      <c r="H1440" s="123"/>
      <c r="I1440" s="103"/>
      <c r="J1440" s="103"/>
      <c r="K1440" s="103"/>
    </row>
    <row r="1441" spans="2:11" ht="12" customHeight="1" x14ac:dyDescent="0.25">
      <c r="B1441" s="103"/>
      <c r="C1441" s="123"/>
      <c r="D1441" s="103"/>
      <c r="E1441" s="103"/>
      <c r="F1441" s="103"/>
      <c r="H1441" s="123"/>
      <c r="I1441" s="103"/>
      <c r="J1441" s="103"/>
      <c r="K1441" s="103"/>
    </row>
    <row r="1442" spans="2:11" ht="12" customHeight="1" x14ac:dyDescent="0.25">
      <c r="B1442" s="103"/>
      <c r="C1442" s="123"/>
      <c r="D1442" s="103"/>
      <c r="E1442" s="103"/>
      <c r="F1442" s="103"/>
      <c r="H1442" s="123"/>
      <c r="I1442" s="103"/>
      <c r="J1442" s="103"/>
      <c r="K1442" s="103"/>
    </row>
    <row r="1443" spans="2:11" ht="12" customHeight="1" x14ac:dyDescent="0.25">
      <c r="B1443" s="103"/>
      <c r="C1443" s="123"/>
      <c r="D1443" s="103"/>
      <c r="E1443" s="103"/>
      <c r="F1443" s="103"/>
      <c r="H1443" s="123"/>
      <c r="I1443" s="103"/>
      <c r="J1443" s="103"/>
      <c r="K1443" s="103"/>
    </row>
    <row r="1444" spans="2:11" ht="12" customHeight="1" x14ac:dyDescent="0.25">
      <c r="B1444" s="103"/>
      <c r="C1444" s="123"/>
      <c r="D1444" s="103"/>
      <c r="E1444" s="103"/>
      <c r="F1444" s="103"/>
      <c r="H1444" s="123"/>
      <c r="I1444" s="103"/>
      <c r="J1444" s="103"/>
      <c r="K1444" s="103"/>
    </row>
    <row r="1445" spans="2:11" ht="12" customHeight="1" x14ac:dyDescent="0.25">
      <c r="B1445" s="103"/>
      <c r="C1445" s="123"/>
      <c r="D1445" s="103"/>
      <c r="E1445" s="103"/>
      <c r="F1445" s="103"/>
      <c r="H1445" s="123"/>
      <c r="I1445" s="103"/>
      <c r="J1445" s="103"/>
      <c r="K1445" s="103"/>
    </row>
    <row r="1446" spans="2:11" ht="12" customHeight="1" x14ac:dyDescent="0.25">
      <c r="B1446" s="103"/>
      <c r="C1446" s="123"/>
      <c r="D1446" s="103"/>
      <c r="E1446" s="103"/>
      <c r="F1446" s="103"/>
      <c r="H1446" s="123"/>
      <c r="I1446" s="103"/>
      <c r="J1446" s="103"/>
      <c r="K1446" s="103"/>
    </row>
    <row r="1447" spans="2:11" ht="12" customHeight="1" x14ac:dyDescent="0.25">
      <c r="B1447" s="103"/>
      <c r="C1447" s="123"/>
      <c r="D1447" s="103"/>
      <c r="E1447" s="103"/>
      <c r="F1447" s="103"/>
      <c r="H1447" s="123"/>
      <c r="I1447" s="103"/>
      <c r="J1447" s="103"/>
      <c r="K1447" s="103"/>
    </row>
    <row r="1448" spans="2:11" ht="12" customHeight="1" x14ac:dyDescent="0.25">
      <c r="B1448" s="103"/>
      <c r="C1448" s="123"/>
      <c r="D1448" s="103"/>
      <c r="E1448" s="103"/>
      <c r="F1448" s="103"/>
      <c r="H1448" s="123"/>
      <c r="I1448" s="103"/>
      <c r="J1448" s="103"/>
      <c r="K1448" s="103"/>
    </row>
    <row r="1449" spans="2:11" ht="12" customHeight="1" x14ac:dyDescent="0.25">
      <c r="B1449" s="103"/>
      <c r="C1449" s="123"/>
      <c r="D1449" s="103"/>
      <c r="E1449" s="103"/>
      <c r="F1449" s="103"/>
      <c r="H1449" s="123"/>
      <c r="I1449" s="103"/>
      <c r="J1449" s="103"/>
      <c r="K1449" s="103"/>
    </row>
    <row r="1450" spans="2:11" ht="12" customHeight="1" x14ac:dyDescent="0.25">
      <c r="B1450" s="103"/>
      <c r="C1450" s="123"/>
      <c r="D1450" s="103"/>
      <c r="E1450" s="103"/>
      <c r="F1450" s="103"/>
      <c r="H1450" s="123"/>
      <c r="I1450" s="103"/>
      <c r="J1450" s="103"/>
      <c r="K1450" s="103"/>
    </row>
    <row r="1451" spans="2:11" ht="12" customHeight="1" x14ac:dyDescent="0.25">
      <c r="B1451" s="103"/>
      <c r="C1451" s="123"/>
      <c r="D1451" s="103"/>
      <c r="E1451" s="103"/>
      <c r="F1451" s="103"/>
      <c r="H1451" s="123"/>
      <c r="I1451" s="103"/>
      <c r="J1451" s="103"/>
      <c r="K1451" s="103"/>
    </row>
    <row r="1452" spans="2:11" ht="12" customHeight="1" x14ac:dyDescent="0.25">
      <c r="B1452" s="103"/>
      <c r="C1452" s="123"/>
      <c r="D1452" s="103"/>
      <c r="E1452" s="103"/>
      <c r="F1452" s="103"/>
      <c r="H1452" s="123"/>
      <c r="I1452" s="103"/>
      <c r="J1452" s="103"/>
      <c r="K1452" s="103"/>
    </row>
    <row r="1453" spans="2:11" ht="12" customHeight="1" x14ac:dyDescent="0.25">
      <c r="B1453" s="103"/>
      <c r="C1453" s="123"/>
      <c r="D1453" s="103"/>
      <c r="E1453" s="103"/>
      <c r="F1453" s="103"/>
      <c r="H1453" s="123"/>
      <c r="I1453" s="103"/>
      <c r="J1453" s="103"/>
      <c r="K1453" s="103"/>
    </row>
    <row r="1454" spans="2:11" ht="12" customHeight="1" x14ac:dyDescent="0.25">
      <c r="B1454" s="103"/>
      <c r="C1454" s="123"/>
      <c r="D1454" s="103"/>
      <c r="E1454" s="103"/>
      <c r="F1454" s="103"/>
      <c r="H1454" s="123"/>
      <c r="I1454" s="103"/>
      <c r="J1454" s="103"/>
      <c r="K1454" s="103"/>
    </row>
    <row r="1455" spans="2:11" ht="12" customHeight="1" x14ac:dyDescent="0.25">
      <c r="B1455" s="103"/>
      <c r="C1455" s="123"/>
      <c r="D1455" s="103"/>
      <c r="E1455" s="103"/>
      <c r="F1455" s="103"/>
      <c r="H1455" s="123"/>
      <c r="I1455" s="103"/>
      <c r="J1455" s="103"/>
      <c r="K1455" s="103"/>
    </row>
    <row r="1456" spans="2:11" ht="12" customHeight="1" x14ac:dyDescent="0.25">
      <c r="B1456" s="103"/>
      <c r="C1456" s="123"/>
      <c r="D1456" s="103"/>
      <c r="E1456" s="103"/>
      <c r="F1456" s="103"/>
      <c r="H1456" s="123"/>
      <c r="I1456" s="103"/>
      <c r="J1456" s="103"/>
      <c r="K1456" s="103"/>
    </row>
    <row r="1457" spans="2:11" ht="12" customHeight="1" x14ac:dyDescent="0.25">
      <c r="B1457" s="103"/>
      <c r="C1457" s="123"/>
      <c r="D1457" s="103"/>
      <c r="E1457" s="103"/>
      <c r="F1457" s="103"/>
      <c r="H1457" s="123"/>
      <c r="I1457" s="103"/>
      <c r="J1457" s="103"/>
      <c r="K1457" s="103"/>
    </row>
    <row r="1458" spans="2:11" ht="12" customHeight="1" x14ac:dyDescent="0.25">
      <c r="B1458" s="103"/>
      <c r="C1458" s="123"/>
      <c r="D1458" s="103"/>
      <c r="E1458" s="103"/>
      <c r="F1458" s="103"/>
      <c r="H1458" s="123"/>
      <c r="I1458" s="103"/>
      <c r="J1458" s="103"/>
      <c r="K1458" s="103"/>
    </row>
    <row r="1459" spans="2:11" ht="12" customHeight="1" x14ac:dyDescent="0.25">
      <c r="B1459" s="103"/>
      <c r="C1459" s="123"/>
      <c r="D1459" s="103"/>
      <c r="E1459" s="103"/>
      <c r="F1459" s="103"/>
      <c r="H1459" s="123"/>
      <c r="I1459" s="103"/>
      <c r="J1459" s="103"/>
      <c r="K1459" s="103"/>
    </row>
    <row r="1460" spans="2:11" ht="12" customHeight="1" x14ac:dyDescent="0.25">
      <c r="B1460" s="103"/>
      <c r="C1460" s="123"/>
      <c r="D1460" s="103"/>
      <c r="E1460" s="103"/>
      <c r="F1460" s="103"/>
      <c r="H1460" s="123"/>
      <c r="I1460" s="103"/>
      <c r="J1460" s="103"/>
      <c r="K1460" s="103"/>
    </row>
    <row r="1461" spans="2:11" ht="12" customHeight="1" x14ac:dyDescent="0.25">
      <c r="B1461" s="103"/>
      <c r="C1461" s="123"/>
      <c r="D1461" s="103"/>
      <c r="E1461" s="103"/>
      <c r="F1461" s="103"/>
      <c r="H1461" s="123"/>
      <c r="I1461" s="103"/>
      <c r="J1461" s="103"/>
      <c r="K1461" s="103"/>
    </row>
    <row r="1462" spans="2:11" ht="12" customHeight="1" x14ac:dyDescent="0.25">
      <c r="B1462" s="103"/>
      <c r="C1462" s="123"/>
      <c r="D1462" s="103"/>
      <c r="E1462" s="103"/>
      <c r="F1462" s="103"/>
      <c r="H1462" s="123"/>
      <c r="I1462" s="103"/>
      <c r="J1462" s="103"/>
      <c r="K1462" s="103"/>
    </row>
    <row r="1463" spans="2:11" ht="12" customHeight="1" x14ac:dyDescent="0.25">
      <c r="B1463" s="103"/>
      <c r="C1463" s="123"/>
      <c r="D1463" s="103"/>
      <c r="E1463" s="103"/>
      <c r="F1463" s="103"/>
      <c r="H1463" s="123"/>
      <c r="I1463" s="103"/>
      <c r="J1463" s="103"/>
      <c r="K1463" s="103"/>
    </row>
    <row r="1464" spans="2:11" ht="12" customHeight="1" x14ac:dyDescent="0.25">
      <c r="B1464" s="103"/>
      <c r="C1464" s="123"/>
      <c r="D1464" s="103"/>
      <c r="E1464" s="103"/>
      <c r="F1464" s="103"/>
      <c r="H1464" s="123"/>
      <c r="I1464" s="103"/>
      <c r="J1464" s="103"/>
      <c r="K1464" s="103"/>
    </row>
    <row r="1465" spans="2:11" ht="12" customHeight="1" x14ac:dyDescent="0.25">
      <c r="B1465" s="103"/>
      <c r="C1465" s="123"/>
      <c r="D1465" s="103"/>
      <c r="E1465" s="103"/>
      <c r="F1465" s="103"/>
      <c r="H1465" s="123"/>
      <c r="I1465" s="103"/>
      <c r="J1465" s="103"/>
      <c r="K1465" s="103"/>
    </row>
    <row r="1466" spans="2:11" ht="12" customHeight="1" x14ac:dyDescent="0.25">
      <c r="B1466" s="103"/>
      <c r="C1466" s="123"/>
      <c r="D1466" s="103"/>
      <c r="E1466" s="103"/>
      <c r="F1466" s="103"/>
      <c r="H1466" s="123"/>
      <c r="I1466" s="103"/>
      <c r="J1466" s="103"/>
      <c r="K1466" s="103"/>
    </row>
    <row r="1467" spans="2:11" ht="12" customHeight="1" x14ac:dyDescent="0.25">
      <c r="B1467" s="103"/>
      <c r="C1467" s="123"/>
      <c r="D1467" s="103"/>
      <c r="E1467" s="103"/>
      <c r="F1467" s="103"/>
      <c r="H1467" s="123"/>
      <c r="I1467" s="103"/>
      <c r="J1467" s="103"/>
      <c r="K1467" s="103"/>
    </row>
    <row r="1468" spans="2:11" ht="12" customHeight="1" x14ac:dyDescent="0.25">
      <c r="B1468" s="103"/>
      <c r="C1468" s="123"/>
      <c r="D1468" s="103"/>
      <c r="E1468" s="103"/>
      <c r="F1468" s="103"/>
      <c r="H1468" s="123"/>
      <c r="I1468" s="103"/>
      <c r="J1468" s="103"/>
      <c r="K1468" s="103"/>
    </row>
    <row r="1469" spans="2:11" ht="12" customHeight="1" x14ac:dyDescent="0.25">
      <c r="B1469" s="103"/>
      <c r="C1469" s="123"/>
      <c r="D1469" s="103"/>
      <c r="E1469" s="103"/>
      <c r="F1469" s="103"/>
      <c r="H1469" s="123"/>
      <c r="I1469" s="103"/>
      <c r="J1469" s="103"/>
      <c r="K1469" s="103"/>
    </row>
    <row r="1470" spans="2:11" ht="12" customHeight="1" x14ac:dyDescent="0.25">
      <c r="B1470" s="103"/>
      <c r="C1470" s="123"/>
      <c r="D1470" s="103"/>
      <c r="E1470" s="103"/>
      <c r="F1470" s="103"/>
      <c r="H1470" s="123"/>
      <c r="I1470" s="103"/>
      <c r="J1470" s="103"/>
      <c r="K1470" s="103"/>
    </row>
    <row r="1471" spans="2:11" ht="12" customHeight="1" x14ac:dyDescent="0.25">
      <c r="B1471" s="103"/>
      <c r="C1471" s="123"/>
      <c r="D1471" s="103"/>
      <c r="E1471" s="103"/>
      <c r="F1471" s="103"/>
      <c r="H1471" s="123"/>
      <c r="I1471" s="103"/>
      <c r="J1471" s="103"/>
      <c r="K1471" s="103"/>
    </row>
    <row r="1472" spans="2:11" ht="12" customHeight="1" x14ac:dyDescent="0.25">
      <c r="B1472" s="103"/>
      <c r="C1472" s="123"/>
      <c r="D1472" s="103"/>
      <c r="E1472" s="103"/>
      <c r="F1472" s="103"/>
      <c r="H1472" s="123"/>
      <c r="I1472" s="103"/>
      <c r="J1472" s="103"/>
      <c r="K1472" s="103"/>
    </row>
    <row r="1473" spans="2:11" ht="12" customHeight="1" x14ac:dyDescent="0.25">
      <c r="B1473" s="103"/>
      <c r="C1473" s="123"/>
      <c r="D1473" s="103"/>
      <c r="E1473" s="103"/>
      <c r="F1473" s="103"/>
      <c r="H1473" s="123"/>
      <c r="I1473" s="103"/>
      <c r="J1473" s="103"/>
      <c r="K1473" s="103"/>
    </row>
    <row r="1474" spans="2:11" ht="12" customHeight="1" x14ac:dyDescent="0.25">
      <c r="B1474" s="103"/>
      <c r="C1474" s="123"/>
      <c r="D1474" s="103"/>
      <c r="E1474" s="103"/>
      <c r="F1474" s="103"/>
      <c r="H1474" s="123"/>
      <c r="I1474" s="103"/>
      <c r="J1474" s="103"/>
      <c r="K1474" s="103"/>
    </row>
    <row r="1475" spans="2:11" ht="12" customHeight="1" x14ac:dyDescent="0.25">
      <c r="B1475" s="103"/>
      <c r="C1475" s="123"/>
      <c r="D1475" s="103"/>
      <c r="E1475" s="103"/>
      <c r="F1475" s="103"/>
      <c r="H1475" s="123"/>
      <c r="I1475" s="103"/>
      <c r="J1475" s="103"/>
      <c r="K1475" s="103"/>
    </row>
    <row r="1476" spans="2:11" ht="12" customHeight="1" x14ac:dyDescent="0.25">
      <c r="B1476" s="103"/>
      <c r="C1476" s="123"/>
      <c r="D1476" s="103"/>
      <c r="E1476" s="103"/>
      <c r="F1476" s="103"/>
      <c r="H1476" s="123"/>
      <c r="I1476" s="103"/>
      <c r="J1476" s="103"/>
      <c r="K1476" s="103"/>
    </row>
    <row r="1477" spans="2:11" ht="12" customHeight="1" x14ac:dyDescent="0.25">
      <c r="B1477" s="103"/>
      <c r="C1477" s="123"/>
      <c r="D1477" s="103"/>
      <c r="E1477" s="103"/>
      <c r="F1477" s="103"/>
      <c r="H1477" s="123"/>
      <c r="I1477" s="103"/>
      <c r="J1477" s="103"/>
      <c r="K1477" s="103"/>
    </row>
    <row r="1478" spans="2:11" ht="12" customHeight="1" x14ac:dyDescent="0.25">
      <c r="B1478" s="103"/>
      <c r="C1478" s="123"/>
      <c r="D1478" s="103"/>
      <c r="E1478" s="103"/>
      <c r="F1478" s="103"/>
      <c r="H1478" s="123"/>
      <c r="I1478" s="103"/>
      <c r="J1478" s="103"/>
      <c r="K1478" s="103"/>
    </row>
    <row r="1479" spans="2:11" ht="12" customHeight="1" x14ac:dyDescent="0.25">
      <c r="B1479" s="103"/>
      <c r="C1479" s="123"/>
      <c r="D1479" s="103"/>
      <c r="E1479" s="103"/>
      <c r="F1479" s="103"/>
      <c r="H1479" s="123"/>
      <c r="I1479" s="103"/>
      <c r="J1479" s="103"/>
      <c r="K1479" s="103"/>
    </row>
    <row r="1480" spans="2:11" ht="12" customHeight="1" x14ac:dyDescent="0.25">
      <c r="B1480" s="103"/>
      <c r="C1480" s="123"/>
      <c r="D1480" s="103"/>
      <c r="E1480" s="103"/>
      <c r="F1480" s="103"/>
      <c r="H1480" s="123"/>
      <c r="I1480" s="103"/>
      <c r="J1480" s="103"/>
      <c r="K1480" s="103"/>
    </row>
    <row r="1481" spans="2:11" ht="12" customHeight="1" x14ac:dyDescent="0.25">
      <c r="B1481" s="103"/>
      <c r="C1481" s="123"/>
      <c r="D1481" s="103"/>
      <c r="E1481" s="103"/>
      <c r="F1481" s="103"/>
      <c r="H1481" s="123"/>
      <c r="I1481" s="103"/>
      <c r="J1481" s="103"/>
      <c r="K1481" s="103"/>
    </row>
    <row r="1482" spans="2:11" ht="12" customHeight="1" x14ac:dyDescent="0.25">
      <c r="B1482" s="103"/>
      <c r="C1482" s="123"/>
      <c r="D1482" s="103"/>
      <c r="E1482" s="103"/>
      <c r="F1482" s="103"/>
      <c r="H1482" s="123"/>
      <c r="I1482" s="103"/>
      <c r="J1482" s="103"/>
      <c r="K1482" s="103"/>
    </row>
    <row r="1483" spans="2:11" ht="12" customHeight="1" x14ac:dyDescent="0.25">
      <c r="B1483" s="103"/>
      <c r="C1483" s="123"/>
      <c r="D1483" s="103"/>
      <c r="E1483" s="103"/>
      <c r="F1483" s="103"/>
      <c r="H1483" s="123"/>
      <c r="I1483" s="103"/>
      <c r="J1483" s="103"/>
      <c r="K1483" s="103"/>
    </row>
    <row r="1484" spans="2:11" ht="12" customHeight="1" x14ac:dyDescent="0.25">
      <c r="B1484" s="103"/>
      <c r="C1484" s="123"/>
      <c r="D1484" s="103"/>
      <c r="E1484" s="103"/>
      <c r="F1484" s="103"/>
      <c r="H1484" s="123"/>
      <c r="I1484" s="103"/>
      <c r="J1484" s="103"/>
      <c r="K1484" s="103"/>
    </row>
    <row r="1485" spans="2:11" ht="12" customHeight="1" x14ac:dyDescent="0.25">
      <c r="B1485" s="103"/>
      <c r="C1485" s="123"/>
      <c r="D1485" s="103"/>
      <c r="E1485" s="103"/>
      <c r="F1485" s="103"/>
      <c r="H1485" s="123"/>
      <c r="I1485" s="103"/>
      <c r="J1485" s="103"/>
      <c r="K1485" s="103"/>
    </row>
    <row r="1486" spans="2:11" ht="12" customHeight="1" x14ac:dyDescent="0.25">
      <c r="B1486" s="103"/>
      <c r="C1486" s="123"/>
      <c r="D1486" s="103"/>
      <c r="E1486" s="103"/>
      <c r="F1486" s="103"/>
      <c r="H1486" s="123"/>
      <c r="I1486" s="103"/>
      <c r="J1486" s="103"/>
      <c r="K1486" s="103"/>
    </row>
    <row r="1487" spans="2:11" ht="12" customHeight="1" x14ac:dyDescent="0.25">
      <c r="B1487" s="103"/>
      <c r="C1487" s="123"/>
      <c r="D1487" s="103"/>
      <c r="E1487" s="103"/>
      <c r="F1487" s="103"/>
      <c r="H1487" s="123"/>
      <c r="I1487" s="103"/>
      <c r="J1487" s="103"/>
      <c r="K1487" s="103"/>
    </row>
    <row r="1488" spans="2:11" ht="12" customHeight="1" x14ac:dyDescent="0.25">
      <c r="B1488" s="103"/>
      <c r="C1488" s="123"/>
      <c r="D1488" s="103"/>
      <c r="E1488" s="103"/>
      <c r="F1488" s="103"/>
      <c r="H1488" s="123"/>
      <c r="I1488" s="103"/>
      <c r="J1488" s="103"/>
      <c r="K1488" s="103"/>
    </row>
    <row r="1489" spans="2:11" ht="12" customHeight="1" x14ac:dyDescent="0.25">
      <c r="B1489" s="103"/>
      <c r="C1489" s="123"/>
      <c r="D1489" s="103"/>
      <c r="E1489" s="103"/>
      <c r="F1489" s="103"/>
      <c r="H1489" s="123"/>
      <c r="I1489" s="103"/>
      <c r="J1489" s="103"/>
      <c r="K1489" s="103"/>
    </row>
    <row r="1490" spans="2:11" ht="12" customHeight="1" x14ac:dyDescent="0.25">
      <c r="B1490" s="103"/>
      <c r="C1490" s="123"/>
      <c r="D1490" s="103"/>
      <c r="E1490" s="103"/>
      <c r="F1490" s="103"/>
      <c r="H1490" s="123"/>
      <c r="I1490" s="103"/>
      <c r="J1490" s="103"/>
      <c r="K1490" s="103"/>
    </row>
    <row r="1491" spans="2:11" ht="12" customHeight="1" x14ac:dyDescent="0.25">
      <c r="B1491" s="103"/>
      <c r="C1491" s="123"/>
      <c r="D1491" s="103"/>
      <c r="E1491" s="103"/>
      <c r="F1491" s="103"/>
      <c r="H1491" s="123"/>
      <c r="I1491" s="103"/>
      <c r="J1491" s="103"/>
      <c r="K1491" s="103"/>
    </row>
    <row r="1492" spans="2:11" ht="12" customHeight="1" x14ac:dyDescent="0.25">
      <c r="B1492" s="103"/>
      <c r="C1492" s="123"/>
      <c r="D1492" s="103"/>
      <c r="E1492" s="103"/>
      <c r="F1492" s="103"/>
      <c r="H1492" s="123"/>
      <c r="I1492" s="103"/>
      <c r="J1492" s="103"/>
      <c r="K1492" s="103"/>
    </row>
    <row r="1493" spans="2:11" ht="12" customHeight="1" x14ac:dyDescent="0.25">
      <c r="B1493" s="103"/>
      <c r="C1493" s="123"/>
      <c r="D1493" s="103"/>
      <c r="E1493" s="103"/>
      <c r="F1493" s="103"/>
      <c r="H1493" s="123"/>
      <c r="I1493" s="103"/>
      <c r="J1493" s="103"/>
      <c r="K1493" s="103"/>
    </row>
    <row r="1494" spans="2:11" ht="12" customHeight="1" x14ac:dyDescent="0.25">
      <c r="B1494" s="103"/>
      <c r="C1494" s="123"/>
      <c r="D1494" s="103"/>
      <c r="E1494" s="103"/>
      <c r="F1494" s="103"/>
      <c r="H1494" s="123"/>
      <c r="I1494" s="103"/>
      <c r="J1494" s="103"/>
      <c r="K1494" s="103"/>
    </row>
    <row r="1495" spans="2:11" ht="12" customHeight="1" x14ac:dyDescent="0.25">
      <c r="B1495" s="103"/>
      <c r="C1495" s="123"/>
      <c r="D1495" s="103"/>
      <c r="E1495" s="103"/>
      <c r="F1495" s="103"/>
      <c r="H1495" s="123"/>
      <c r="I1495" s="103"/>
      <c r="J1495" s="103"/>
      <c r="K1495" s="103"/>
    </row>
    <row r="1496" spans="2:11" ht="12" customHeight="1" x14ac:dyDescent="0.25">
      <c r="B1496" s="103"/>
      <c r="C1496" s="123"/>
      <c r="D1496" s="103"/>
      <c r="E1496" s="103"/>
      <c r="F1496" s="103"/>
      <c r="H1496" s="123"/>
      <c r="I1496" s="103"/>
      <c r="J1496" s="103"/>
      <c r="K1496" s="103"/>
    </row>
    <row r="1497" spans="2:11" ht="12" customHeight="1" x14ac:dyDescent="0.25">
      <c r="B1497" s="103"/>
      <c r="C1497" s="123"/>
      <c r="D1497" s="103"/>
      <c r="E1497" s="103"/>
      <c r="F1497" s="103"/>
      <c r="H1497" s="123"/>
      <c r="I1497" s="103"/>
      <c r="J1497" s="103"/>
      <c r="K1497" s="103"/>
    </row>
    <row r="1498" spans="2:11" ht="12" customHeight="1" x14ac:dyDescent="0.25">
      <c r="B1498" s="103"/>
      <c r="C1498" s="123"/>
      <c r="D1498" s="103"/>
      <c r="E1498" s="103"/>
      <c r="F1498" s="103"/>
      <c r="H1498" s="123"/>
      <c r="I1498" s="103"/>
      <c r="J1498" s="103"/>
      <c r="K1498" s="103"/>
    </row>
    <row r="1499" spans="2:11" ht="12" customHeight="1" x14ac:dyDescent="0.25">
      <c r="B1499" s="103"/>
      <c r="C1499" s="123"/>
      <c r="D1499" s="103"/>
      <c r="E1499" s="103"/>
      <c r="F1499" s="103"/>
      <c r="H1499" s="123"/>
      <c r="I1499" s="103"/>
      <c r="J1499" s="103"/>
      <c r="K1499" s="103"/>
    </row>
    <row r="1500" spans="2:11" ht="12" customHeight="1" x14ac:dyDescent="0.25">
      <c r="B1500" s="103"/>
      <c r="C1500" s="123"/>
      <c r="D1500" s="103"/>
      <c r="E1500" s="103"/>
      <c r="F1500" s="103"/>
      <c r="H1500" s="123"/>
      <c r="I1500" s="103"/>
      <c r="J1500" s="103"/>
      <c r="K1500" s="103"/>
    </row>
    <row r="1501" spans="2:11" ht="12" customHeight="1" x14ac:dyDescent="0.25">
      <c r="B1501" s="103"/>
      <c r="C1501" s="123"/>
      <c r="D1501" s="103"/>
      <c r="E1501" s="103"/>
      <c r="F1501" s="103"/>
      <c r="H1501" s="123"/>
      <c r="I1501" s="103"/>
      <c r="J1501" s="103"/>
      <c r="K1501" s="103"/>
    </row>
    <row r="1502" spans="2:11" ht="12" customHeight="1" x14ac:dyDescent="0.25">
      <c r="B1502" s="103"/>
      <c r="C1502" s="123"/>
      <c r="D1502" s="103"/>
      <c r="E1502" s="103"/>
      <c r="F1502" s="103"/>
      <c r="H1502" s="123"/>
      <c r="I1502" s="103"/>
      <c r="J1502" s="103"/>
      <c r="K1502" s="103"/>
    </row>
    <row r="1503" spans="2:11" ht="12" customHeight="1" x14ac:dyDescent="0.25">
      <c r="B1503" s="103"/>
      <c r="C1503" s="123"/>
      <c r="D1503" s="103"/>
      <c r="E1503" s="103"/>
      <c r="F1503" s="103"/>
      <c r="H1503" s="123"/>
      <c r="I1503" s="103"/>
      <c r="J1503" s="103"/>
      <c r="K1503" s="103"/>
    </row>
    <row r="1504" spans="2:11" ht="12" customHeight="1" x14ac:dyDescent="0.25">
      <c r="B1504" s="103"/>
      <c r="C1504" s="123"/>
      <c r="D1504" s="103"/>
      <c r="E1504" s="103"/>
      <c r="F1504" s="103"/>
      <c r="H1504" s="123"/>
      <c r="I1504" s="103"/>
      <c r="J1504" s="103"/>
      <c r="K1504" s="103"/>
    </row>
    <row r="1505" spans="2:11" ht="12" customHeight="1" x14ac:dyDescent="0.25">
      <c r="B1505" s="103"/>
      <c r="C1505" s="123"/>
      <c r="D1505" s="103"/>
      <c r="E1505" s="103"/>
      <c r="F1505" s="103"/>
      <c r="H1505" s="123"/>
      <c r="I1505" s="103"/>
      <c r="J1505" s="103"/>
      <c r="K1505" s="103"/>
    </row>
    <row r="1506" spans="2:11" ht="12" customHeight="1" x14ac:dyDescent="0.25">
      <c r="B1506" s="103"/>
      <c r="C1506" s="123"/>
      <c r="D1506" s="103"/>
      <c r="E1506" s="103"/>
      <c r="F1506" s="103"/>
      <c r="H1506" s="123"/>
      <c r="I1506" s="103"/>
      <c r="J1506" s="103"/>
      <c r="K1506" s="103"/>
    </row>
    <row r="1507" spans="2:11" ht="12" customHeight="1" x14ac:dyDescent="0.25">
      <c r="B1507" s="103"/>
      <c r="C1507" s="123"/>
      <c r="D1507" s="103"/>
      <c r="E1507" s="103"/>
      <c r="F1507" s="103"/>
      <c r="H1507" s="123"/>
      <c r="I1507" s="103"/>
      <c r="J1507" s="103"/>
      <c r="K1507" s="103"/>
    </row>
    <row r="1508" spans="2:11" ht="12" customHeight="1" x14ac:dyDescent="0.25">
      <c r="B1508" s="103"/>
      <c r="C1508" s="123"/>
      <c r="D1508" s="103"/>
      <c r="E1508" s="103"/>
      <c r="F1508" s="103"/>
      <c r="H1508" s="123"/>
      <c r="I1508" s="103"/>
      <c r="J1508" s="103"/>
      <c r="K1508" s="103"/>
    </row>
    <row r="1509" spans="2:11" ht="12" customHeight="1" x14ac:dyDescent="0.25">
      <c r="B1509" s="103"/>
      <c r="C1509" s="123"/>
      <c r="D1509" s="103"/>
      <c r="E1509" s="103"/>
      <c r="F1509" s="103"/>
      <c r="H1509" s="123"/>
      <c r="I1509" s="103"/>
      <c r="J1509" s="103"/>
      <c r="K1509" s="103"/>
    </row>
    <row r="1510" spans="2:11" ht="12" customHeight="1" x14ac:dyDescent="0.25">
      <c r="B1510" s="103"/>
      <c r="C1510" s="123"/>
      <c r="D1510" s="103"/>
      <c r="E1510" s="103"/>
      <c r="F1510" s="103"/>
      <c r="H1510" s="123"/>
      <c r="I1510" s="103"/>
      <c r="J1510" s="103"/>
      <c r="K1510" s="103"/>
    </row>
    <row r="1511" spans="2:11" ht="12" customHeight="1" x14ac:dyDescent="0.25">
      <c r="B1511" s="103"/>
      <c r="C1511" s="123"/>
      <c r="D1511" s="103"/>
      <c r="E1511" s="103"/>
      <c r="F1511" s="103"/>
      <c r="H1511" s="123"/>
      <c r="I1511" s="103"/>
      <c r="J1511" s="103"/>
      <c r="K1511" s="103"/>
    </row>
    <row r="1512" spans="2:11" ht="12" customHeight="1" x14ac:dyDescent="0.25">
      <c r="B1512" s="103"/>
      <c r="C1512" s="123"/>
      <c r="D1512" s="103"/>
      <c r="E1512" s="103"/>
      <c r="F1512" s="103"/>
      <c r="H1512" s="123"/>
      <c r="I1512" s="103"/>
      <c r="J1512" s="103"/>
      <c r="K1512" s="103"/>
    </row>
    <row r="1513" spans="2:11" ht="12" customHeight="1" x14ac:dyDescent="0.25">
      <c r="B1513" s="103"/>
      <c r="C1513" s="123"/>
      <c r="D1513" s="103"/>
      <c r="E1513" s="103"/>
      <c r="F1513" s="103"/>
      <c r="H1513" s="123"/>
      <c r="I1513" s="103"/>
      <c r="J1513" s="103"/>
      <c r="K1513" s="103"/>
    </row>
    <row r="1514" spans="2:11" ht="12" customHeight="1" x14ac:dyDescent="0.25">
      <c r="B1514" s="103"/>
      <c r="C1514" s="123"/>
      <c r="D1514" s="103"/>
      <c r="E1514" s="103"/>
      <c r="F1514" s="103"/>
      <c r="H1514" s="123"/>
      <c r="I1514" s="103"/>
      <c r="J1514" s="103"/>
      <c r="K1514" s="103"/>
    </row>
    <row r="1515" spans="2:11" ht="12" customHeight="1" x14ac:dyDescent="0.25">
      <c r="B1515" s="103"/>
      <c r="C1515" s="123"/>
      <c r="D1515" s="103"/>
      <c r="E1515" s="103"/>
      <c r="F1515" s="103"/>
      <c r="H1515" s="123"/>
      <c r="I1515" s="103"/>
      <c r="J1515" s="103"/>
      <c r="K1515" s="103"/>
    </row>
    <row r="1516" spans="2:11" ht="12" customHeight="1" x14ac:dyDescent="0.25">
      <c r="B1516" s="103"/>
      <c r="C1516" s="123"/>
      <c r="D1516" s="103"/>
      <c r="E1516" s="103"/>
      <c r="F1516" s="103"/>
      <c r="H1516" s="123"/>
      <c r="I1516" s="103"/>
      <c r="J1516" s="103"/>
      <c r="K1516" s="103"/>
    </row>
    <row r="1517" spans="2:11" ht="12" customHeight="1" x14ac:dyDescent="0.25">
      <c r="B1517" s="103"/>
      <c r="C1517" s="123"/>
      <c r="D1517" s="103"/>
      <c r="E1517" s="103"/>
      <c r="F1517" s="103"/>
      <c r="H1517" s="123"/>
      <c r="I1517" s="103"/>
      <c r="J1517" s="103"/>
      <c r="K1517" s="103"/>
    </row>
    <row r="1518" spans="2:11" ht="12" customHeight="1" x14ac:dyDescent="0.25">
      <c r="B1518" s="103"/>
      <c r="C1518" s="123"/>
      <c r="D1518" s="103"/>
      <c r="E1518" s="103"/>
      <c r="F1518" s="103"/>
      <c r="H1518" s="123"/>
      <c r="I1518" s="103"/>
      <c r="J1518" s="103"/>
      <c r="K1518" s="103"/>
    </row>
    <row r="1519" spans="2:11" ht="12" customHeight="1" x14ac:dyDescent="0.25">
      <c r="B1519" s="103"/>
      <c r="C1519" s="123"/>
      <c r="D1519" s="103"/>
      <c r="E1519" s="103"/>
      <c r="F1519" s="103"/>
      <c r="H1519" s="123"/>
      <c r="I1519" s="103"/>
      <c r="J1519" s="103"/>
      <c r="K1519" s="103"/>
    </row>
    <row r="1520" spans="2:11" ht="12" customHeight="1" x14ac:dyDescent="0.25">
      <c r="B1520" s="103"/>
      <c r="C1520" s="123"/>
      <c r="D1520" s="103"/>
      <c r="E1520" s="103"/>
      <c r="F1520" s="103"/>
      <c r="H1520" s="123"/>
      <c r="I1520" s="103"/>
      <c r="J1520" s="103"/>
      <c r="K1520" s="103"/>
    </row>
    <row r="1521" spans="2:11" ht="12" customHeight="1" x14ac:dyDescent="0.25">
      <c r="B1521" s="103"/>
      <c r="C1521" s="123"/>
      <c r="D1521" s="103"/>
      <c r="E1521" s="103"/>
      <c r="F1521" s="103"/>
      <c r="H1521" s="123"/>
      <c r="I1521" s="103"/>
      <c r="J1521" s="103"/>
      <c r="K1521" s="103"/>
    </row>
    <row r="1522" spans="2:11" ht="12" customHeight="1" x14ac:dyDescent="0.25">
      <c r="B1522" s="103"/>
      <c r="C1522" s="123"/>
      <c r="D1522" s="103"/>
      <c r="E1522" s="103"/>
      <c r="F1522" s="103"/>
      <c r="H1522" s="123"/>
      <c r="I1522" s="103"/>
      <c r="J1522" s="103"/>
      <c r="K1522" s="103"/>
    </row>
    <row r="1523" spans="2:11" ht="12" customHeight="1" x14ac:dyDescent="0.25">
      <c r="B1523" s="103"/>
      <c r="C1523" s="123"/>
      <c r="D1523" s="103"/>
      <c r="E1523" s="103"/>
      <c r="F1523" s="103"/>
      <c r="H1523" s="123"/>
      <c r="I1523" s="103"/>
      <c r="J1523" s="103"/>
      <c r="K1523" s="103"/>
    </row>
    <row r="1524" spans="2:11" ht="12" customHeight="1" x14ac:dyDescent="0.25">
      <c r="B1524" s="103"/>
      <c r="C1524" s="123"/>
      <c r="D1524" s="103"/>
      <c r="E1524" s="103"/>
      <c r="F1524" s="103"/>
      <c r="H1524" s="123"/>
      <c r="I1524" s="103"/>
      <c r="J1524" s="103"/>
      <c r="K1524" s="103"/>
    </row>
    <row r="1525" spans="2:11" ht="12" customHeight="1" x14ac:dyDescent="0.25">
      <c r="B1525" s="103"/>
      <c r="C1525" s="123"/>
      <c r="D1525" s="103"/>
      <c r="E1525" s="103"/>
      <c r="F1525" s="103"/>
      <c r="H1525" s="123"/>
      <c r="I1525" s="103"/>
      <c r="J1525" s="103"/>
      <c r="K1525" s="103"/>
    </row>
    <row r="1526" spans="2:11" ht="12" customHeight="1" x14ac:dyDescent="0.25">
      <c r="B1526" s="103"/>
      <c r="C1526" s="123"/>
      <c r="D1526" s="103"/>
      <c r="E1526" s="103"/>
      <c r="F1526" s="103"/>
      <c r="H1526" s="123"/>
      <c r="I1526" s="103"/>
      <c r="J1526" s="103"/>
      <c r="K1526" s="103"/>
    </row>
    <row r="1527" spans="2:11" ht="12" customHeight="1" x14ac:dyDescent="0.25">
      <c r="B1527" s="103"/>
      <c r="C1527" s="123"/>
      <c r="D1527" s="103"/>
      <c r="E1527" s="103"/>
      <c r="F1527" s="103"/>
      <c r="H1527" s="123"/>
      <c r="I1527" s="103"/>
      <c r="J1527" s="103"/>
      <c r="K1527" s="103"/>
    </row>
    <row r="1528" spans="2:11" ht="12" customHeight="1" x14ac:dyDescent="0.25">
      <c r="B1528" s="103"/>
      <c r="C1528" s="123"/>
      <c r="D1528" s="103"/>
      <c r="E1528" s="103"/>
      <c r="F1528" s="103"/>
      <c r="H1528" s="123"/>
      <c r="I1528" s="103"/>
      <c r="J1528" s="103"/>
      <c r="K1528" s="103"/>
    </row>
    <row r="1529" spans="2:11" ht="12" customHeight="1" x14ac:dyDescent="0.25">
      <c r="B1529" s="103"/>
      <c r="C1529" s="123"/>
      <c r="D1529" s="103"/>
      <c r="E1529" s="103"/>
      <c r="F1529" s="103"/>
      <c r="H1529" s="123"/>
      <c r="I1529" s="103"/>
      <c r="J1529" s="103"/>
      <c r="K1529" s="103"/>
    </row>
    <row r="1530" spans="2:11" ht="12" customHeight="1" x14ac:dyDescent="0.25">
      <c r="B1530" s="103"/>
      <c r="C1530" s="123"/>
      <c r="D1530" s="103"/>
      <c r="E1530" s="103"/>
      <c r="F1530" s="103"/>
      <c r="H1530" s="123"/>
      <c r="I1530" s="103"/>
      <c r="J1530" s="103"/>
      <c r="K1530" s="103"/>
    </row>
    <row r="1531" spans="2:11" ht="12" customHeight="1" x14ac:dyDescent="0.25">
      <c r="B1531" s="103"/>
      <c r="C1531" s="123"/>
      <c r="D1531" s="103"/>
      <c r="E1531" s="103"/>
      <c r="F1531" s="103"/>
      <c r="H1531" s="123"/>
      <c r="I1531" s="103"/>
      <c r="J1531" s="103"/>
      <c r="K1531" s="103"/>
    </row>
    <row r="1532" spans="2:11" ht="12" customHeight="1" x14ac:dyDescent="0.25">
      <c r="B1532" s="103"/>
      <c r="C1532" s="123"/>
      <c r="D1532" s="103"/>
      <c r="E1532" s="103"/>
      <c r="F1532" s="103"/>
      <c r="H1532" s="123"/>
      <c r="I1532" s="103"/>
      <c r="J1532" s="103"/>
      <c r="K1532" s="103"/>
    </row>
    <row r="1533" spans="2:11" ht="12" customHeight="1" x14ac:dyDescent="0.25">
      <c r="B1533" s="103"/>
      <c r="C1533" s="123"/>
      <c r="D1533" s="103"/>
      <c r="E1533" s="103"/>
      <c r="F1533" s="103"/>
      <c r="H1533" s="123"/>
      <c r="I1533" s="103"/>
      <c r="J1533" s="103"/>
      <c r="K1533" s="103"/>
    </row>
    <row r="1534" spans="2:11" ht="12" customHeight="1" x14ac:dyDescent="0.25">
      <c r="B1534" s="103"/>
      <c r="C1534" s="123"/>
      <c r="D1534" s="103"/>
      <c r="E1534" s="103"/>
      <c r="F1534" s="103"/>
      <c r="H1534" s="123"/>
      <c r="I1534" s="103"/>
      <c r="J1534" s="103"/>
      <c r="K1534" s="103"/>
    </row>
    <row r="1535" spans="2:11" ht="12" customHeight="1" x14ac:dyDescent="0.25">
      <c r="B1535" s="103"/>
      <c r="C1535" s="123"/>
      <c r="D1535" s="103"/>
      <c r="E1535" s="103"/>
      <c r="F1535" s="103"/>
      <c r="H1535" s="123"/>
      <c r="I1535" s="103"/>
      <c r="J1535" s="103"/>
      <c r="K1535" s="103"/>
    </row>
    <row r="1536" spans="2:11" ht="12" customHeight="1" x14ac:dyDescent="0.25">
      <c r="B1536" s="103"/>
      <c r="C1536" s="123"/>
      <c r="D1536" s="103"/>
      <c r="E1536" s="103"/>
      <c r="F1536" s="103"/>
      <c r="H1536" s="123"/>
      <c r="I1536" s="103"/>
      <c r="J1536" s="103"/>
      <c r="K1536" s="103"/>
    </row>
    <row r="1537" spans="2:11" ht="12" customHeight="1" x14ac:dyDescent="0.25">
      <c r="B1537" s="103"/>
      <c r="C1537" s="123"/>
      <c r="D1537" s="103"/>
      <c r="E1537" s="103"/>
      <c r="F1537" s="103"/>
      <c r="H1537" s="123"/>
      <c r="I1537" s="103"/>
      <c r="J1537" s="103"/>
      <c r="K1537" s="103"/>
    </row>
    <row r="1538" spans="2:11" ht="12" customHeight="1" x14ac:dyDescent="0.25">
      <c r="B1538" s="103"/>
      <c r="C1538" s="123"/>
      <c r="D1538" s="103"/>
      <c r="E1538" s="103"/>
      <c r="F1538" s="103"/>
      <c r="H1538" s="123"/>
      <c r="I1538" s="103"/>
      <c r="J1538" s="103"/>
      <c r="K1538" s="103"/>
    </row>
    <row r="1539" spans="2:11" ht="12" customHeight="1" x14ac:dyDescent="0.25">
      <c r="B1539" s="103"/>
      <c r="C1539" s="123"/>
      <c r="D1539" s="103"/>
      <c r="E1539" s="103"/>
      <c r="F1539" s="103"/>
      <c r="H1539" s="123"/>
      <c r="I1539" s="103"/>
      <c r="J1539" s="103"/>
      <c r="K1539" s="103"/>
    </row>
    <row r="1540" spans="2:11" ht="12" customHeight="1" x14ac:dyDescent="0.25">
      <c r="B1540" s="103"/>
      <c r="C1540" s="123"/>
      <c r="D1540" s="103"/>
      <c r="E1540" s="103"/>
      <c r="F1540" s="103"/>
      <c r="H1540" s="123"/>
      <c r="I1540" s="103"/>
      <c r="J1540" s="103"/>
      <c r="K1540" s="103"/>
    </row>
    <row r="1541" spans="2:11" ht="12" customHeight="1" x14ac:dyDescent="0.25">
      <c r="B1541" s="103"/>
      <c r="C1541" s="123"/>
      <c r="D1541" s="103"/>
      <c r="E1541" s="103"/>
      <c r="F1541" s="103"/>
      <c r="H1541" s="123"/>
      <c r="I1541" s="103"/>
      <c r="J1541" s="103"/>
      <c r="K1541" s="103"/>
    </row>
    <row r="1542" spans="2:11" ht="12" customHeight="1" x14ac:dyDescent="0.25">
      <c r="B1542" s="103"/>
      <c r="C1542" s="123"/>
      <c r="D1542" s="103"/>
      <c r="E1542" s="103"/>
      <c r="F1542" s="103"/>
      <c r="H1542" s="123"/>
      <c r="I1542" s="103"/>
      <c r="J1542" s="103"/>
      <c r="K1542" s="103"/>
    </row>
    <row r="1543" spans="2:11" ht="12" customHeight="1" x14ac:dyDescent="0.25">
      <c r="B1543" s="103"/>
      <c r="C1543" s="123"/>
      <c r="D1543" s="103"/>
      <c r="E1543" s="103"/>
      <c r="F1543" s="103"/>
      <c r="H1543" s="123"/>
      <c r="I1543" s="103"/>
      <c r="J1543" s="103"/>
      <c r="K1543" s="103"/>
    </row>
    <row r="1544" spans="2:11" ht="12" customHeight="1" x14ac:dyDescent="0.25">
      <c r="B1544" s="103"/>
      <c r="C1544" s="123"/>
      <c r="D1544" s="103"/>
      <c r="E1544" s="103"/>
      <c r="F1544" s="103"/>
      <c r="H1544" s="123"/>
      <c r="I1544" s="103"/>
      <c r="J1544" s="103"/>
      <c r="K1544" s="103"/>
    </row>
    <row r="1545" spans="2:11" ht="12" customHeight="1" x14ac:dyDescent="0.25">
      <c r="B1545" s="103"/>
      <c r="C1545" s="123"/>
      <c r="D1545" s="103"/>
      <c r="E1545" s="103"/>
      <c r="F1545" s="103"/>
      <c r="H1545" s="123"/>
      <c r="I1545" s="103"/>
      <c r="J1545" s="103"/>
      <c r="K1545" s="103"/>
    </row>
    <row r="1546" spans="2:11" ht="12" customHeight="1" x14ac:dyDescent="0.25">
      <c r="B1546" s="103"/>
      <c r="C1546" s="123"/>
      <c r="D1546" s="103"/>
      <c r="E1546" s="103"/>
      <c r="F1546" s="103"/>
      <c r="H1546" s="123"/>
      <c r="I1546" s="103"/>
      <c r="J1546" s="103"/>
      <c r="K1546" s="103"/>
    </row>
    <row r="1547" spans="2:11" ht="12" customHeight="1" x14ac:dyDescent="0.25">
      <c r="B1547" s="103"/>
      <c r="C1547" s="123"/>
      <c r="D1547" s="103"/>
      <c r="E1547" s="103"/>
      <c r="F1547" s="103"/>
      <c r="H1547" s="123"/>
      <c r="I1547" s="103"/>
      <c r="J1547" s="103"/>
      <c r="K1547" s="103"/>
    </row>
    <row r="1548" spans="2:11" ht="12" customHeight="1" x14ac:dyDescent="0.25">
      <c r="B1548" s="103"/>
      <c r="C1548" s="123"/>
      <c r="D1548" s="103"/>
      <c r="E1548" s="103"/>
      <c r="F1548" s="103"/>
      <c r="H1548" s="123"/>
      <c r="I1548" s="103"/>
      <c r="J1548" s="103"/>
      <c r="K1548" s="103"/>
    </row>
    <row r="1549" spans="2:11" ht="12" customHeight="1" x14ac:dyDescent="0.25">
      <c r="B1549" s="103"/>
      <c r="C1549" s="123"/>
      <c r="D1549" s="103"/>
      <c r="E1549" s="103"/>
      <c r="F1549" s="103"/>
      <c r="H1549" s="123"/>
      <c r="I1549" s="103"/>
      <c r="J1549" s="103"/>
      <c r="K1549" s="103"/>
    </row>
    <row r="1550" spans="2:11" ht="12" customHeight="1" x14ac:dyDescent="0.25">
      <c r="B1550" s="103"/>
      <c r="C1550" s="123"/>
      <c r="D1550" s="103"/>
      <c r="E1550" s="103"/>
      <c r="F1550" s="103"/>
      <c r="H1550" s="123"/>
      <c r="I1550" s="103"/>
      <c r="J1550" s="103"/>
      <c r="K1550" s="103"/>
    </row>
    <row r="1551" spans="2:11" ht="12" customHeight="1" x14ac:dyDescent="0.25">
      <c r="B1551" s="103"/>
      <c r="C1551" s="123"/>
      <c r="D1551" s="103"/>
      <c r="E1551" s="103"/>
      <c r="F1551" s="103"/>
      <c r="H1551" s="123"/>
      <c r="I1551" s="103"/>
      <c r="J1551" s="103"/>
      <c r="K1551" s="103"/>
    </row>
    <row r="1552" spans="2:11" ht="12" customHeight="1" x14ac:dyDescent="0.25">
      <c r="B1552" s="103"/>
      <c r="C1552" s="123"/>
      <c r="D1552" s="103"/>
      <c r="E1552" s="103"/>
      <c r="F1552" s="103"/>
      <c r="H1552" s="123"/>
      <c r="I1552" s="103"/>
      <c r="J1552" s="103"/>
      <c r="K1552" s="103"/>
    </row>
    <row r="1553" spans="2:11" ht="12" customHeight="1" x14ac:dyDescent="0.25">
      <c r="B1553" s="103"/>
      <c r="C1553" s="123"/>
      <c r="D1553" s="103"/>
      <c r="E1553" s="103"/>
      <c r="F1553" s="103"/>
      <c r="H1553" s="123"/>
      <c r="I1553" s="103"/>
      <c r="J1553" s="103"/>
      <c r="K1553" s="103"/>
    </row>
    <row r="1554" spans="2:11" ht="12" customHeight="1" x14ac:dyDescent="0.25">
      <c r="B1554" s="103"/>
      <c r="C1554" s="123"/>
      <c r="D1554" s="103"/>
      <c r="E1554" s="103"/>
      <c r="F1554" s="103"/>
      <c r="H1554" s="123"/>
      <c r="I1554" s="103"/>
      <c r="J1554" s="103"/>
      <c r="K1554" s="103"/>
    </row>
    <row r="1555" spans="2:11" ht="12" customHeight="1" x14ac:dyDescent="0.25">
      <c r="B1555" s="103"/>
      <c r="C1555" s="123"/>
      <c r="D1555" s="103"/>
      <c r="E1555" s="103"/>
      <c r="F1555" s="103"/>
      <c r="H1555" s="123"/>
      <c r="I1555" s="103"/>
      <c r="J1555" s="103"/>
      <c r="K1555" s="103"/>
    </row>
    <row r="1556" spans="2:11" ht="12" customHeight="1" x14ac:dyDescent="0.25">
      <c r="B1556" s="103"/>
      <c r="C1556" s="123"/>
      <c r="D1556" s="103"/>
      <c r="E1556" s="103"/>
      <c r="F1556" s="103"/>
      <c r="H1556" s="123"/>
      <c r="I1556" s="103"/>
      <c r="J1556" s="103"/>
      <c r="K1556" s="103"/>
    </row>
    <row r="1557" spans="2:11" ht="12" customHeight="1" x14ac:dyDescent="0.25">
      <c r="B1557" s="103"/>
      <c r="C1557" s="123"/>
      <c r="D1557" s="103"/>
      <c r="E1557" s="103"/>
      <c r="F1557" s="103"/>
      <c r="H1557" s="123"/>
      <c r="I1557" s="103"/>
      <c r="J1557" s="103"/>
      <c r="K1557" s="103"/>
    </row>
    <row r="1558" spans="2:11" ht="12" customHeight="1" x14ac:dyDescent="0.25">
      <c r="B1558" s="103"/>
      <c r="C1558" s="123"/>
      <c r="D1558" s="103"/>
      <c r="E1558" s="103"/>
      <c r="F1558" s="103"/>
      <c r="H1558" s="123"/>
      <c r="I1558" s="103"/>
      <c r="J1558" s="103"/>
      <c r="K1558" s="103"/>
    </row>
    <row r="1559" spans="2:11" ht="12" customHeight="1" x14ac:dyDescent="0.25">
      <c r="B1559" s="103"/>
      <c r="C1559" s="123"/>
      <c r="D1559" s="103"/>
      <c r="E1559" s="103"/>
      <c r="F1559" s="103"/>
      <c r="H1559" s="123"/>
      <c r="I1559" s="103"/>
      <c r="J1559" s="103"/>
      <c r="K1559" s="103"/>
    </row>
    <row r="1560" spans="2:11" ht="12" customHeight="1" x14ac:dyDescent="0.25">
      <c r="B1560" s="103"/>
      <c r="C1560" s="123"/>
      <c r="D1560" s="103"/>
      <c r="E1560" s="103"/>
      <c r="F1560" s="103"/>
      <c r="H1560" s="123"/>
      <c r="I1560" s="103"/>
      <c r="J1560" s="103"/>
      <c r="K1560" s="103"/>
    </row>
    <row r="1561" spans="2:11" ht="12" customHeight="1" x14ac:dyDescent="0.25">
      <c r="B1561" s="103"/>
      <c r="C1561" s="123"/>
      <c r="D1561" s="103"/>
      <c r="E1561" s="103"/>
      <c r="F1561" s="103"/>
      <c r="H1561" s="123"/>
      <c r="I1561" s="103"/>
      <c r="J1561" s="103"/>
      <c r="K1561" s="103"/>
    </row>
    <row r="1562" spans="2:11" ht="12" customHeight="1" x14ac:dyDescent="0.25">
      <c r="B1562" s="103"/>
      <c r="C1562" s="123"/>
      <c r="D1562" s="103"/>
      <c r="E1562" s="103"/>
      <c r="F1562" s="103"/>
      <c r="H1562" s="123"/>
      <c r="I1562" s="103"/>
      <c r="J1562" s="103"/>
      <c r="K1562" s="103"/>
    </row>
    <row r="1563" spans="2:11" ht="12" customHeight="1" x14ac:dyDescent="0.25">
      <c r="B1563" s="103"/>
      <c r="C1563" s="123"/>
      <c r="D1563" s="103"/>
      <c r="E1563" s="103"/>
      <c r="F1563" s="103"/>
      <c r="H1563" s="123"/>
      <c r="I1563" s="103"/>
      <c r="J1563" s="103"/>
      <c r="K1563" s="103"/>
    </row>
    <row r="1564" spans="2:11" ht="12" customHeight="1" x14ac:dyDescent="0.25">
      <c r="B1564" s="103"/>
      <c r="C1564" s="123"/>
      <c r="D1564" s="103"/>
      <c r="E1564" s="103"/>
      <c r="F1564" s="103"/>
      <c r="H1564" s="123"/>
      <c r="I1564" s="103"/>
      <c r="J1564" s="103"/>
      <c r="K1564" s="103"/>
    </row>
    <row r="1565" spans="2:11" ht="12" customHeight="1" x14ac:dyDescent="0.25">
      <c r="B1565" s="103"/>
      <c r="C1565" s="123"/>
      <c r="D1565" s="103"/>
      <c r="E1565" s="103"/>
      <c r="F1565" s="103"/>
      <c r="H1565" s="123"/>
      <c r="I1565" s="103"/>
      <c r="J1565" s="103"/>
      <c r="K1565" s="103"/>
    </row>
    <row r="1566" spans="2:11" ht="12" customHeight="1" x14ac:dyDescent="0.25">
      <c r="B1566" s="103"/>
      <c r="C1566" s="123"/>
      <c r="D1566" s="103"/>
      <c r="E1566" s="103"/>
      <c r="F1566" s="103"/>
      <c r="H1566" s="123"/>
      <c r="I1566" s="103"/>
      <c r="J1566" s="103"/>
      <c r="K1566" s="103"/>
    </row>
    <row r="1567" spans="2:11" ht="12" customHeight="1" x14ac:dyDescent="0.25">
      <c r="B1567" s="103"/>
      <c r="C1567" s="123"/>
      <c r="D1567" s="103"/>
      <c r="E1567" s="103"/>
      <c r="F1567" s="103"/>
      <c r="H1567" s="123"/>
      <c r="I1567" s="103"/>
      <c r="J1567" s="103"/>
      <c r="K1567" s="103"/>
    </row>
    <row r="1568" spans="2:11" ht="12" customHeight="1" x14ac:dyDescent="0.25">
      <c r="B1568" s="103"/>
      <c r="C1568" s="123"/>
      <c r="D1568" s="103"/>
      <c r="E1568" s="103"/>
      <c r="F1568" s="103"/>
      <c r="H1568" s="123"/>
      <c r="I1568" s="103"/>
      <c r="J1568" s="103"/>
      <c r="K1568" s="103"/>
    </row>
    <row r="1569" spans="2:11" ht="12" customHeight="1" x14ac:dyDescent="0.25">
      <c r="B1569" s="103"/>
      <c r="C1569" s="123"/>
      <c r="D1569" s="103"/>
      <c r="E1569" s="103"/>
      <c r="F1569" s="103"/>
      <c r="H1569" s="123"/>
      <c r="I1569" s="103"/>
      <c r="J1569" s="103"/>
      <c r="K1569" s="103"/>
    </row>
    <row r="1570" spans="2:11" ht="12" customHeight="1" x14ac:dyDescent="0.25">
      <c r="B1570" s="103"/>
      <c r="C1570" s="123"/>
      <c r="D1570" s="103"/>
      <c r="E1570" s="103"/>
      <c r="F1570" s="103"/>
      <c r="H1570" s="123"/>
      <c r="I1570" s="103"/>
      <c r="J1570" s="103"/>
      <c r="K1570" s="103"/>
    </row>
    <row r="1571" spans="2:11" ht="12" customHeight="1" x14ac:dyDescent="0.25">
      <c r="B1571" s="103"/>
      <c r="C1571" s="123"/>
      <c r="D1571" s="103"/>
      <c r="E1571" s="103"/>
      <c r="F1571" s="103"/>
      <c r="H1571" s="123"/>
      <c r="I1571" s="103"/>
      <c r="J1571" s="103"/>
      <c r="K1571" s="103"/>
    </row>
    <row r="1572" spans="2:11" ht="12" customHeight="1" x14ac:dyDescent="0.25">
      <c r="B1572" s="103"/>
      <c r="C1572" s="123"/>
      <c r="D1572" s="103"/>
      <c r="E1572" s="103"/>
      <c r="F1572" s="103"/>
      <c r="H1572" s="123"/>
      <c r="I1572" s="103"/>
      <c r="J1572" s="103"/>
      <c r="K1572" s="103"/>
    </row>
    <row r="1573" spans="2:11" ht="12" customHeight="1" x14ac:dyDescent="0.25">
      <c r="B1573" s="103"/>
      <c r="C1573" s="123"/>
      <c r="D1573" s="103"/>
      <c r="E1573" s="103"/>
      <c r="F1573" s="103"/>
      <c r="H1573" s="123"/>
      <c r="I1573" s="103"/>
      <c r="J1573" s="103"/>
      <c r="K1573" s="103"/>
    </row>
    <row r="1574" spans="2:11" ht="12" customHeight="1" x14ac:dyDescent="0.25">
      <c r="B1574" s="103"/>
      <c r="C1574" s="123"/>
      <c r="D1574" s="103"/>
      <c r="E1574" s="103"/>
      <c r="F1574" s="103"/>
      <c r="H1574" s="123"/>
      <c r="I1574" s="103"/>
      <c r="J1574" s="103"/>
      <c r="K1574" s="103"/>
    </row>
    <row r="1575" spans="2:11" ht="12" customHeight="1" x14ac:dyDescent="0.25">
      <c r="B1575" s="103"/>
      <c r="C1575" s="123"/>
      <c r="D1575" s="103"/>
      <c r="E1575" s="103"/>
      <c r="F1575" s="103"/>
      <c r="H1575" s="123"/>
      <c r="I1575" s="103"/>
      <c r="J1575" s="103"/>
      <c r="K1575" s="103"/>
    </row>
    <row r="1576" spans="2:11" ht="12" customHeight="1" x14ac:dyDescent="0.25">
      <c r="B1576" s="103"/>
      <c r="C1576" s="123"/>
      <c r="D1576" s="103"/>
      <c r="E1576" s="103"/>
      <c r="F1576" s="103"/>
      <c r="H1576" s="123"/>
      <c r="I1576" s="103"/>
      <c r="J1576" s="103"/>
      <c r="K1576" s="103"/>
    </row>
    <row r="1577" spans="2:11" ht="12" customHeight="1" x14ac:dyDescent="0.25">
      <c r="B1577" s="103"/>
      <c r="C1577" s="123"/>
      <c r="D1577" s="103"/>
      <c r="E1577" s="103"/>
      <c r="F1577" s="103"/>
      <c r="H1577" s="123"/>
      <c r="I1577" s="103"/>
      <c r="J1577" s="103"/>
      <c r="K1577" s="103"/>
    </row>
    <row r="1578" spans="2:11" ht="12" customHeight="1" x14ac:dyDescent="0.25">
      <c r="B1578" s="103"/>
      <c r="C1578" s="123"/>
      <c r="D1578" s="103"/>
      <c r="E1578" s="103"/>
      <c r="F1578" s="103"/>
      <c r="H1578" s="123"/>
      <c r="I1578" s="103"/>
      <c r="J1578" s="103"/>
      <c r="K1578" s="103"/>
    </row>
    <row r="1579" spans="2:11" ht="12" customHeight="1" x14ac:dyDescent="0.25">
      <c r="B1579" s="103"/>
      <c r="C1579" s="123"/>
      <c r="D1579" s="103"/>
      <c r="E1579" s="103"/>
      <c r="F1579" s="103"/>
      <c r="H1579" s="123"/>
      <c r="I1579" s="103"/>
      <c r="J1579" s="103"/>
      <c r="K1579" s="103"/>
    </row>
    <row r="1580" spans="2:11" ht="12" customHeight="1" x14ac:dyDescent="0.25">
      <c r="B1580" s="103"/>
      <c r="C1580" s="123"/>
      <c r="D1580" s="103"/>
      <c r="E1580" s="103"/>
      <c r="F1580" s="103"/>
      <c r="H1580" s="123"/>
      <c r="I1580" s="103"/>
      <c r="J1580" s="103"/>
      <c r="K1580" s="103"/>
    </row>
    <row r="1581" spans="2:11" ht="12" customHeight="1" x14ac:dyDescent="0.25">
      <c r="B1581" s="103"/>
      <c r="C1581" s="123"/>
      <c r="D1581" s="103"/>
      <c r="E1581" s="103"/>
      <c r="F1581" s="103"/>
      <c r="H1581" s="123"/>
      <c r="I1581" s="103"/>
      <c r="J1581" s="103"/>
      <c r="K1581" s="103"/>
    </row>
    <row r="1582" spans="2:11" ht="12" customHeight="1" x14ac:dyDescent="0.25">
      <c r="B1582" s="103"/>
      <c r="C1582" s="123"/>
      <c r="D1582" s="103"/>
      <c r="E1582" s="103"/>
      <c r="F1582" s="103"/>
      <c r="H1582" s="123"/>
      <c r="I1582" s="103"/>
      <c r="J1582" s="103"/>
      <c r="K1582" s="103"/>
    </row>
    <row r="1583" spans="2:11" ht="12" customHeight="1" x14ac:dyDescent="0.25">
      <c r="B1583" s="103"/>
      <c r="C1583" s="123"/>
      <c r="D1583" s="103"/>
      <c r="E1583" s="103"/>
      <c r="F1583" s="103"/>
      <c r="H1583" s="123"/>
      <c r="I1583" s="103"/>
      <c r="J1583" s="103"/>
      <c r="K1583" s="103"/>
    </row>
    <row r="1584" spans="2:11" ht="12" customHeight="1" x14ac:dyDescent="0.25">
      <c r="B1584" s="103"/>
      <c r="C1584" s="123"/>
      <c r="D1584" s="103"/>
      <c r="E1584" s="103"/>
      <c r="F1584" s="103"/>
      <c r="H1584" s="123"/>
      <c r="I1584" s="103"/>
      <c r="J1584" s="103"/>
      <c r="K1584" s="103"/>
    </row>
    <row r="1585" spans="2:11" ht="12" customHeight="1" x14ac:dyDescent="0.25">
      <c r="B1585" s="103"/>
      <c r="C1585" s="123"/>
      <c r="D1585" s="103"/>
      <c r="E1585" s="103"/>
      <c r="F1585" s="103"/>
      <c r="H1585" s="123"/>
      <c r="I1585" s="103"/>
      <c r="J1585" s="103"/>
      <c r="K1585" s="103"/>
    </row>
    <row r="1586" spans="2:11" ht="12" customHeight="1" x14ac:dyDescent="0.25">
      <c r="B1586" s="103"/>
      <c r="C1586" s="123"/>
      <c r="D1586" s="103"/>
      <c r="E1586" s="103"/>
      <c r="F1586" s="103"/>
      <c r="H1586" s="123"/>
      <c r="I1586" s="103"/>
      <c r="J1586" s="103"/>
      <c r="K1586" s="103"/>
    </row>
    <row r="1587" spans="2:11" ht="12" customHeight="1" x14ac:dyDescent="0.25">
      <c r="B1587" s="103"/>
      <c r="C1587" s="123"/>
      <c r="D1587" s="103"/>
      <c r="E1587" s="103"/>
      <c r="F1587" s="103"/>
      <c r="H1587" s="123"/>
      <c r="I1587" s="103"/>
      <c r="J1587" s="103"/>
      <c r="K1587" s="103"/>
    </row>
    <row r="1588" spans="2:11" ht="12" customHeight="1" x14ac:dyDescent="0.25">
      <c r="B1588" s="103"/>
      <c r="C1588" s="123"/>
      <c r="D1588" s="103"/>
      <c r="E1588" s="103"/>
      <c r="F1588" s="103"/>
      <c r="H1588" s="123"/>
      <c r="I1588" s="103"/>
      <c r="J1588" s="103"/>
      <c r="K1588" s="103"/>
    </row>
    <row r="1589" spans="2:11" ht="12" customHeight="1" x14ac:dyDescent="0.25">
      <c r="B1589" s="103"/>
      <c r="C1589" s="123"/>
      <c r="D1589" s="103"/>
      <c r="E1589" s="103"/>
      <c r="F1589" s="103"/>
      <c r="H1589" s="123"/>
      <c r="I1589" s="103"/>
      <c r="J1589" s="103"/>
      <c r="K1589" s="103"/>
    </row>
    <row r="1590" spans="2:11" ht="12" customHeight="1" x14ac:dyDescent="0.25">
      <c r="B1590" s="103"/>
      <c r="C1590" s="123"/>
      <c r="D1590" s="103"/>
      <c r="E1590" s="103"/>
      <c r="F1590" s="103"/>
      <c r="H1590" s="123"/>
      <c r="I1590" s="103"/>
      <c r="J1590" s="103"/>
      <c r="K1590" s="103"/>
    </row>
    <row r="1591" spans="2:11" ht="12" customHeight="1" x14ac:dyDescent="0.25">
      <c r="B1591" s="103"/>
      <c r="C1591" s="123"/>
      <c r="D1591" s="103"/>
      <c r="E1591" s="103"/>
      <c r="F1591" s="103"/>
      <c r="H1591" s="123"/>
      <c r="I1591" s="103"/>
      <c r="J1591" s="103"/>
      <c r="K1591" s="103"/>
    </row>
    <row r="1592" spans="2:11" ht="12" customHeight="1" x14ac:dyDescent="0.25">
      <c r="B1592" s="103"/>
      <c r="C1592" s="123"/>
      <c r="D1592" s="103"/>
      <c r="E1592" s="103"/>
      <c r="F1592" s="103"/>
      <c r="H1592" s="123"/>
      <c r="I1592" s="103"/>
      <c r="J1592" s="103"/>
      <c r="K1592" s="103"/>
    </row>
    <row r="1593" spans="2:11" ht="12" customHeight="1" x14ac:dyDescent="0.25">
      <c r="B1593" s="103"/>
      <c r="C1593" s="123"/>
      <c r="D1593" s="103"/>
      <c r="E1593" s="103"/>
      <c r="F1593" s="103"/>
      <c r="H1593" s="123"/>
      <c r="I1593" s="103"/>
      <c r="J1593" s="103"/>
      <c r="K1593" s="103"/>
    </row>
    <row r="1594" spans="2:11" ht="12" customHeight="1" x14ac:dyDescent="0.25">
      <c r="B1594" s="103"/>
      <c r="C1594" s="123"/>
      <c r="D1594" s="103"/>
      <c r="E1594" s="103"/>
      <c r="F1594" s="103"/>
      <c r="H1594" s="123"/>
      <c r="I1594" s="103"/>
      <c r="J1594" s="103"/>
      <c r="K1594" s="103"/>
    </row>
    <row r="1595" spans="2:11" ht="12" customHeight="1" x14ac:dyDescent="0.25">
      <c r="B1595" s="103"/>
      <c r="C1595" s="123"/>
      <c r="D1595" s="103"/>
      <c r="E1595" s="103"/>
      <c r="F1595" s="103"/>
      <c r="H1595" s="123"/>
      <c r="I1595" s="103"/>
      <c r="J1595" s="103"/>
      <c r="K1595" s="103"/>
    </row>
    <row r="1596" spans="2:11" ht="12" customHeight="1" x14ac:dyDescent="0.25">
      <c r="B1596" s="103"/>
      <c r="C1596" s="123"/>
      <c r="D1596" s="103"/>
      <c r="E1596" s="103"/>
      <c r="F1596" s="103"/>
      <c r="H1596" s="123"/>
      <c r="I1596" s="103"/>
      <c r="J1596" s="103"/>
      <c r="K1596" s="103"/>
    </row>
    <row r="1597" spans="2:11" ht="12" customHeight="1" x14ac:dyDescent="0.25">
      <c r="B1597" s="103"/>
      <c r="C1597" s="123"/>
      <c r="D1597" s="103"/>
      <c r="E1597" s="103"/>
      <c r="F1597" s="103"/>
      <c r="H1597" s="123"/>
      <c r="I1597" s="103"/>
      <c r="J1597" s="103"/>
      <c r="K1597" s="103"/>
    </row>
    <row r="1598" spans="2:11" ht="12" customHeight="1" x14ac:dyDescent="0.25">
      <c r="B1598" s="103"/>
      <c r="C1598" s="123"/>
      <c r="D1598" s="103"/>
      <c r="E1598" s="103"/>
      <c r="F1598" s="103"/>
      <c r="H1598" s="123"/>
      <c r="I1598" s="103"/>
      <c r="J1598" s="103"/>
      <c r="K1598" s="103"/>
    </row>
    <row r="1599" spans="2:11" ht="12" customHeight="1" x14ac:dyDescent="0.25">
      <c r="B1599" s="103"/>
      <c r="C1599" s="123"/>
      <c r="D1599" s="103"/>
      <c r="E1599" s="103"/>
      <c r="F1599" s="103"/>
      <c r="H1599" s="123"/>
      <c r="I1599" s="103"/>
      <c r="J1599" s="103"/>
      <c r="K1599" s="103"/>
    </row>
    <row r="1600" spans="2:11" ht="12" customHeight="1" x14ac:dyDescent="0.25">
      <c r="B1600" s="103"/>
      <c r="C1600" s="123"/>
      <c r="D1600" s="103"/>
      <c r="E1600" s="103"/>
      <c r="F1600" s="103"/>
      <c r="H1600" s="123"/>
      <c r="I1600" s="103"/>
      <c r="J1600" s="103"/>
      <c r="K1600" s="103"/>
    </row>
    <row r="1601" spans="2:11" ht="12" customHeight="1" x14ac:dyDescent="0.25">
      <c r="B1601" s="103"/>
      <c r="C1601" s="123"/>
      <c r="D1601" s="103"/>
      <c r="E1601" s="103"/>
      <c r="F1601" s="103"/>
      <c r="H1601" s="123"/>
      <c r="I1601" s="103"/>
      <c r="J1601" s="103"/>
      <c r="K1601" s="103"/>
    </row>
    <row r="1602" spans="2:11" ht="12" customHeight="1" x14ac:dyDescent="0.25">
      <c r="B1602" s="103"/>
      <c r="C1602" s="123"/>
      <c r="D1602" s="103"/>
      <c r="E1602" s="103"/>
      <c r="F1602" s="103"/>
      <c r="H1602" s="123"/>
      <c r="I1602" s="103"/>
      <c r="J1602" s="103"/>
      <c r="K1602" s="103"/>
    </row>
    <row r="1603" spans="2:11" ht="12" customHeight="1" x14ac:dyDescent="0.25">
      <c r="B1603" s="103"/>
      <c r="C1603" s="123"/>
      <c r="D1603" s="103"/>
      <c r="E1603" s="103"/>
      <c r="F1603" s="103"/>
      <c r="H1603" s="123"/>
      <c r="I1603" s="103"/>
      <c r="J1603" s="103"/>
      <c r="K1603" s="103"/>
    </row>
    <row r="1604" spans="2:11" ht="12" customHeight="1" x14ac:dyDescent="0.25">
      <c r="B1604" s="103"/>
      <c r="C1604" s="123"/>
      <c r="D1604" s="103"/>
      <c r="E1604" s="103"/>
      <c r="F1604" s="103"/>
      <c r="H1604" s="123"/>
      <c r="I1604" s="103"/>
      <c r="J1604" s="103"/>
      <c r="K1604" s="103"/>
    </row>
    <row r="1605" spans="2:11" ht="12" customHeight="1" x14ac:dyDescent="0.25">
      <c r="B1605" s="103"/>
      <c r="C1605" s="123"/>
      <c r="D1605" s="103"/>
      <c r="E1605" s="103"/>
      <c r="F1605" s="103"/>
      <c r="H1605" s="123"/>
      <c r="I1605" s="103"/>
      <c r="J1605" s="103"/>
      <c r="K1605" s="103"/>
    </row>
    <row r="1606" spans="2:11" ht="12" customHeight="1" x14ac:dyDescent="0.25">
      <c r="B1606" s="103"/>
      <c r="C1606" s="123"/>
      <c r="D1606" s="103"/>
      <c r="E1606" s="103"/>
      <c r="F1606" s="103"/>
      <c r="H1606" s="123"/>
      <c r="I1606" s="103"/>
      <c r="J1606" s="103"/>
      <c r="K1606" s="103"/>
    </row>
    <row r="1607" spans="2:11" ht="12" customHeight="1" x14ac:dyDescent="0.25">
      <c r="B1607" s="103"/>
      <c r="C1607" s="123"/>
      <c r="D1607" s="103"/>
      <c r="E1607" s="103"/>
      <c r="F1607" s="103"/>
      <c r="H1607" s="123"/>
      <c r="I1607" s="103"/>
      <c r="J1607" s="103"/>
      <c r="K1607" s="103"/>
    </row>
    <row r="1608" spans="2:11" ht="12" customHeight="1" x14ac:dyDescent="0.25">
      <c r="B1608" s="103"/>
      <c r="C1608" s="123"/>
      <c r="D1608" s="103"/>
      <c r="E1608" s="103"/>
      <c r="F1608" s="103"/>
      <c r="H1608" s="123"/>
      <c r="I1608" s="103"/>
      <c r="J1608" s="103"/>
      <c r="K1608" s="103"/>
    </row>
    <row r="1609" spans="2:11" ht="12" customHeight="1" x14ac:dyDescent="0.25">
      <c r="B1609" s="103"/>
      <c r="C1609" s="123"/>
      <c r="D1609" s="103"/>
      <c r="E1609" s="103"/>
      <c r="F1609" s="103"/>
      <c r="H1609" s="123"/>
      <c r="I1609" s="103"/>
      <c r="J1609" s="103"/>
      <c r="K1609" s="103"/>
    </row>
    <row r="1610" spans="2:11" ht="12" customHeight="1" x14ac:dyDescent="0.25">
      <c r="B1610" s="103"/>
      <c r="C1610" s="123"/>
      <c r="D1610" s="103"/>
      <c r="E1610" s="103"/>
      <c r="F1610" s="103"/>
      <c r="H1610" s="123"/>
      <c r="I1610" s="103"/>
      <c r="J1610" s="103"/>
      <c r="K1610" s="103"/>
    </row>
    <row r="1611" spans="2:11" ht="12" customHeight="1" x14ac:dyDescent="0.25">
      <c r="B1611" s="103"/>
      <c r="C1611" s="123"/>
      <c r="D1611" s="103"/>
      <c r="E1611" s="103"/>
      <c r="F1611" s="103"/>
      <c r="H1611" s="123"/>
      <c r="I1611" s="103"/>
      <c r="J1611" s="103"/>
      <c r="K1611" s="103"/>
    </row>
    <row r="1612" spans="2:11" ht="12" customHeight="1" x14ac:dyDescent="0.25">
      <c r="B1612" s="103"/>
      <c r="C1612" s="123"/>
      <c r="D1612" s="103"/>
      <c r="E1612" s="103"/>
      <c r="F1612" s="103"/>
      <c r="H1612" s="123"/>
      <c r="I1612" s="103"/>
      <c r="J1612" s="103"/>
      <c r="K1612" s="103"/>
    </row>
    <row r="1613" spans="2:11" ht="12" customHeight="1" x14ac:dyDescent="0.25">
      <c r="B1613" s="103"/>
      <c r="C1613" s="123"/>
      <c r="D1613" s="103"/>
      <c r="E1613" s="103"/>
      <c r="F1613" s="103"/>
      <c r="H1613" s="123"/>
      <c r="I1613" s="103"/>
      <c r="J1613" s="103"/>
      <c r="K1613" s="103"/>
    </row>
    <row r="1614" spans="2:11" ht="12" customHeight="1" x14ac:dyDescent="0.25">
      <c r="B1614" s="103"/>
      <c r="C1614" s="123"/>
      <c r="D1614" s="103"/>
      <c r="E1614" s="103"/>
      <c r="F1614" s="103"/>
      <c r="H1614" s="123"/>
      <c r="I1614" s="103"/>
      <c r="J1614" s="103"/>
      <c r="K1614" s="103"/>
    </row>
    <row r="1615" spans="2:11" ht="12" customHeight="1" x14ac:dyDescent="0.25">
      <c r="B1615" s="103"/>
      <c r="C1615" s="123"/>
      <c r="D1615" s="103"/>
      <c r="E1615" s="103"/>
      <c r="F1615" s="103"/>
      <c r="H1615" s="123"/>
      <c r="I1615" s="103"/>
      <c r="J1615" s="103"/>
      <c r="K1615" s="103"/>
    </row>
    <row r="1616" spans="2:11" ht="12" customHeight="1" x14ac:dyDescent="0.25">
      <c r="B1616" s="103"/>
      <c r="C1616" s="123"/>
      <c r="D1616" s="103"/>
      <c r="E1616" s="103"/>
      <c r="F1616" s="103"/>
      <c r="H1616" s="123"/>
      <c r="I1616" s="103"/>
      <c r="J1616" s="103"/>
      <c r="K1616" s="103"/>
    </row>
    <row r="1617" spans="2:11" ht="12" customHeight="1" x14ac:dyDescent="0.25">
      <c r="B1617" s="103"/>
      <c r="C1617" s="123"/>
      <c r="D1617" s="103"/>
      <c r="E1617" s="103"/>
      <c r="F1617" s="103"/>
      <c r="H1617" s="123"/>
      <c r="I1617" s="103"/>
      <c r="J1617" s="103"/>
      <c r="K1617" s="103"/>
    </row>
    <row r="1618" spans="2:11" ht="12" customHeight="1" x14ac:dyDescent="0.25">
      <c r="B1618" s="103"/>
      <c r="C1618" s="123"/>
      <c r="D1618" s="103"/>
      <c r="E1618" s="103"/>
      <c r="F1618" s="103"/>
      <c r="H1618" s="123"/>
      <c r="I1618" s="103"/>
      <c r="J1618" s="103"/>
      <c r="K1618" s="103"/>
    </row>
    <row r="1619" spans="2:11" ht="12" customHeight="1" x14ac:dyDescent="0.25">
      <c r="B1619" s="103"/>
      <c r="C1619" s="123"/>
      <c r="D1619" s="103"/>
      <c r="E1619" s="103"/>
      <c r="F1619" s="103"/>
      <c r="H1619" s="123"/>
      <c r="I1619" s="103"/>
      <c r="J1619" s="103"/>
      <c r="K1619" s="103"/>
    </row>
    <row r="1620" spans="2:11" ht="12" customHeight="1" x14ac:dyDescent="0.25">
      <c r="B1620" s="103"/>
      <c r="C1620" s="123"/>
      <c r="D1620" s="103"/>
      <c r="E1620" s="103"/>
      <c r="F1620" s="103"/>
      <c r="H1620" s="123"/>
      <c r="I1620" s="103"/>
      <c r="J1620" s="103"/>
      <c r="K1620" s="103"/>
    </row>
    <row r="1621" spans="2:11" ht="12" customHeight="1" x14ac:dyDescent="0.25">
      <c r="B1621" s="103"/>
      <c r="C1621" s="123"/>
      <c r="D1621" s="103"/>
      <c r="E1621" s="103"/>
      <c r="F1621" s="103"/>
      <c r="H1621" s="123"/>
      <c r="I1621" s="103"/>
      <c r="J1621" s="103"/>
      <c r="K1621" s="103"/>
    </row>
    <row r="1622" spans="2:11" ht="12" customHeight="1" x14ac:dyDescent="0.25">
      <c r="B1622" s="103"/>
      <c r="C1622" s="123"/>
      <c r="D1622" s="103"/>
      <c r="E1622" s="103"/>
      <c r="F1622" s="103"/>
      <c r="H1622" s="123"/>
      <c r="I1622" s="103"/>
      <c r="J1622" s="103"/>
      <c r="K1622" s="103"/>
    </row>
    <row r="1623" spans="2:11" ht="12" customHeight="1" x14ac:dyDescent="0.25">
      <c r="B1623" s="103"/>
      <c r="C1623" s="123"/>
      <c r="D1623" s="103"/>
      <c r="E1623" s="103"/>
      <c r="F1623" s="103"/>
      <c r="H1623" s="123"/>
      <c r="I1623" s="103"/>
      <c r="J1623" s="103"/>
      <c r="K1623" s="103"/>
    </row>
    <row r="1624" spans="2:11" ht="12" customHeight="1" x14ac:dyDescent="0.25">
      <c r="B1624" s="103"/>
      <c r="C1624" s="123"/>
      <c r="D1624" s="103"/>
      <c r="E1624" s="103"/>
      <c r="F1624" s="103"/>
      <c r="H1624" s="123"/>
      <c r="I1624" s="103"/>
      <c r="J1624" s="103"/>
      <c r="K1624" s="103"/>
    </row>
    <row r="1625" spans="2:11" ht="12" customHeight="1" x14ac:dyDescent="0.25">
      <c r="B1625" s="103"/>
      <c r="C1625" s="123"/>
      <c r="D1625" s="103"/>
      <c r="E1625" s="103"/>
      <c r="F1625" s="103"/>
      <c r="H1625" s="123"/>
      <c r="I1625" s="103"/>
      <c r="J1625" s="103"/>
      <c r="K1625" s="103"/>
    </row>
    <row r="1626" spans="2:11" ht="12" customHeight="1" x14ac:dyDescent="0.25">
      <c r="B1626" s="103"/>
      <c r="C1626" s="123"/>
      <c r="D1626" s="103"/>
      <c r="E1626" s="103"/>
      <c r="F1626" s="103"/>
      <c r="H1626" s="123"/>
      <c r="I1626" s="103"/>
      <c r="J1626" s="103"/>
      <c r="K1626" s="103"/>
    </row>
    <row r="1627" spans="2:11" ht="12" customHeight="1" x14ac:dyDescent="0.25">
      <c r="B1627" s="103"/>
      <c r="C1627" s="123"/>
      <c r="D1627" s="103"/>
      <c r="E1627" s="103"/>
      <c r="F1627" s="103"/>
      <c r="H1627" s="123"/>
      <c r="I1627" s="103"/>
      <c r="J1627" s="103"/>
      <c r="K1627" s="103"/>
    </row>
    <row r="1628" spans="2:11" ht="12" customHeight="1" x14ac:dyDescent="0.25">
      <c r="B1628" s="103"/>
      <c r="C1628" s="123"/>
      <c r="D1628" s="103"/>
      <c r="E1628" s="103"/>
      <c r="F1628" s="103"/>
      <c r="H1628" s="123"/>
      <c r="I1628" s="103"/>
      <c r="J1628" s="103"/>
      <c r="K1628" s="103"/>
    </row>
    <row r="1629" spans="2:11" ht="12" customHeight="1" x14ac:dyDescent="0.25">
      <c r="B1629" s="103"/>
      <c r="C1629" s="123"/>
      <c r="D1629" s="103"/>
      <c r="E1629" s="103"/>
      <c r="F1629" s="103"/>
      <c r="H1629" s="123"/>
      <c r="I1629" s="103"/>
      <c r="J1629" s="103"/>
      <c r="K1629" s="103"/>
    </row>
    <row r="1630" spans="2:11" ht="12" customHeight="1" x14ac:dyDescent="0.25">
      <c r="B1630" s="103"/>
      <c r="C1630" s="123"/>
      <c r="D1630" s="103"/>
      <c r="E1630" s="103"/>
      <c r="F1630" s="103"/>
      <c r="H1630" s="123"/>
      <c r="I1630" s="103"/>
      <c r="J1630" s="103"/>
      <c r="K1630" s="103"/>
    </row>
    <row r="1631" spans="2:11" ht="12" customHeight="1" x14ac:dyDescent="0.25">
      <c r="B1631" s="103"/>
      <c r="C1631" s="123"/>
      <c r="D1631" s="103"/>
      <c r="E1631" s="103"/>
      <c r="F1631" s="103"/>
      <c r="H1631" s="123"/>
      <c r="I1631" s="103"/>
      <c r="J1631" s="103"/>
      <c r="K1631" s="103"/>
    </row>
    <row r="1632" spans="2:11" ht="12" customHeight="1" x14ac:dyDescent="0.25">
      <c r="B1632" s="103"/>
      <c r="C1632" s="123"/>
      <c r="D1632" s="103"/>
      <c r="E1632" s="103"/>
      <c r="F1632" s="103"/>
      <c r="H1632" s="123"/>
      <c r="I1632" s="103"/>
      <c r="J1632" s="103"/>
      <c r="K1632" s="103"/>
    </row>
    <row r="1633" spans="2:11" ht="12" customHeight="1" x14ac:dyDescent="0.25">
      <c r="B1633" s="103"/>
      <c r="C1633" s="123"/>
      <c r="D1633" s="103"/>
      <c r="E1633" s="103"/>
      <c r="F1633" s="103"/>
      <c r="H1633" s="123"/>
      <c r="I1633" s="103"/>
      <c r="J1633" s="103"/>
      <c r="K1633" s="103"/>
    </row>
    <row r="1634" spans="2:11" ht="12" customHeight="1" x14ac:dyDescent="0.25">
      <c r="B1634" s="103"/>
      <c r="C1634" s="123"/>
      <c r="D1634" s="103"/>
      <c r="E1634" s="103"/>
      <c r="F1634" s="103"/>
      <c r="H1634" s="123"/>
      <c r="I1634" s="103"/>
      <c r="J1634" s="103"/>
      <c r="K1634" s="103"/>
    </row>
    <row r="1635" spans="2:11" ht="12" customHeight="1" x14ac:dyDescent="0.25">
      <c r="B1635" s="103"/>
      <c r="C1635" s="123"/>
      <c r="D1635" s="103"/>
      <c r="E1635" s="103"/>
      <c r="F1635" s="103"/>
      <c r="H1635" s="123"/>
      <c r="I1635" s="103"/>
      <c r="J1635" s="103"/>
      <c r="K1635" s="103"/>
    </row>
    <row r="1636" spans="2:11" ht="12" customHeight="1" x14ac:dyDescent="0.25">
      <c r="B1636" s="103"/>
      <c r="C1636" s="123"/>
      <c r="D1636" s="103"/>
      <c r="E1636" s="103"/>
      <c r="F1636" s="103"/>
      <c r="H1636" s="123"/>
      <c r="I1636" s="103"/>
      <c r="J1636" s="103"/>
      <c r="K1636" s="103"/>
    </row>
    <row r="1637" spans="2:11" ht="12" customHeight="1" x14ac:dyDescent="0.25">
      <c r="B1637" s="103"/>
      <c r="C1637" s="123"/>
      <c r="D1637" s="103"/>
      <c r="E1637" s="103"/>
      <c r="F1637" s="103"/>
      <c r="H1637" s="123"/>
      <c r="I1637" s="103"/>
      <c r="J1637" s="103"/>
      <c r="K1637" s="103"/>
    </row>
    <row r="1638" spans="2:11" ht="12" customHeight="1" x14ac:dyDescent="0.25">
      <c r="B1638" s="103"/>
      <c r="C1638" s="123"/>
      <c r="D1638" s="103"/>
      <c r="E1638" s="103"/>
      <c r="F1638" s="103"/>
      <c r="H1638" s="123"/>
      <c r="I1638" s="103"/>
      <c r="J1638" s="103"/>
      <c r="K1638" s="103"/>
    </row>
    <row r="1639" spans="2:11" ht="12" customHeight="1" x14ac:dyDescent="0.25">
      <c r="B1639" s="103"/>
      <c r="C1639" s="123"/>
      <c r="D1639" s="103"/>
      <c r="E1639" s="103"/>
      <c r="F1639" s="103"/>
      <c r="H1639" s="123"/>
      <c r="I1639" s="103"/>
      <c r="J1639" s="103"/>
      <c r="K1639" s="103"/>
    </row>
    <row r="1640" spans="2:11" ht="12" customHeight="1" x14ac:dyDescent="0.25">
      <c r="B1640" s="103"/>
      <c r="C1640" s="123"/>
      <c r="D1640" s="103"/>
      <c r="E1640" s="103"/>
      <c r="F1640" s="103"/>
      <c r="H1640" s="123"/>
      <c r="I1640" s="103"/>
      <c r="J1640" s="103"/>
      <c r="K1640" s="103"/>
    </row>
    <row r="1641" spans="2:11" ht="12" customHeight="1" x14ac:dyDescent="0.25">
      <c r="B1641" s="103"/>
      <c r="C1641" s="123"/>
      <c r="D1641" s="103"/>
      <c r="E1641" s="103"/>
      <c r="F1641" s="103"/>
      <c r="H1641" s="123"/>
      <c r="I1641" s="103"/>
      <c r="J1641" s="103"/>
      <c r="K1641" s="103"/>
    </row>
    <row r="1642" spans="2:11" ht="12" customHeight="1" x14ac:dyDescent="0.25">
      <c r="B1642" s="103"/>
      <c r="C1642" s="123"/>
      <c r="D1642" s="103"/>
      <c r="E1642" s="103"/>
      <c r="F1642" s="103"/>
      <c r="H1642" s="123"/>
      <c r="I1642" s="103"/>
      <c r="J1642" s="103"/>
      <c r="K1642" s="103"/>
    </row>
    <row r="1643" spans="2:11" ht="12" customHeight="1" x14ac:dyDescent="0.25">
      <c r="B1643" s="103"/>
      <c r="C1643" s="123"/>
      <c r="D1643" s="103"/>
      <c r="E1643" s="103"/>
      <c r="F1643" s="103"/>
      <c r="H1643" s="123"/>
      <c r="I1643" s="103"/>
      <c r="J1643" s="103"/>
      <c r="K1643" s="103"/>
    </row>
    <row r="1644" spans="2:11" ht="12" customHeight="1" x14ac:dyDescent="0.25">
      <c r="B1644" s="103"/>
      <c r="C1644" s="123"/>
      <c r="D1644" s="103"/>
      <c r="E1644" s="103"/>
      <c r="F1644" s="103"/>
      <c r="H1644" s="123"/>
      <c r="I1644" s="103"/>
      <c r="J1644" s="103"/>
      <c r="K1644" s="103"/>
    </row>
    <row r="1645" spans="2:11" ht="12" customHeight="1" x14ac:dyDescent="0.25">
      <c r="B1645" s="103"/>
      <c r="C1645" s="123"/>
      <c r="D1645" s="103"/>
      <c r="E1645" s="103"/>
      <c r="F1645" s="103"/>
      <c r="H1645" s="123"/>
      <c r="I1645" s="103"/>
      <c r="J1645" s="103"/>
      <c r="K1645" s="103"/>
    </row>
    <row r="1646" spans="2:11" ht="12" customHeight="1" x14ac:dyDescent="0.25">
      <c r="B1646" s="103"/>
      <c r="C1646" s="123"/>
      <c r="D1646" s="103"/>
      <c r="E1646" s="103"/>
      <c r="F1646" s="103"/>
      <c r="H1646" s="123"/>
      <c r="I1646" s="103"/>
      <c r="J1646" s="103"/>
      <c r="K1646" s="103"/>
    </row>
    <row r="1647" spans="2:11" ht="12" customHeight="1" x14ac:dyDescent="0.25">
      <c r="B1647" s="103"/>
      <c r="C1647" s="123"/>
      <c r="D1647" s="103"/>
      <c r="E1647" s="103"/>
      <c r="F1647" s="103"/>
      <c r="H1647" s="123"/>
      <c r="I1647" s="103"/>
      <c r="J1647" s="103"/>
      <c r="K1647" s="103"/>
    </row>
    <row r="1648" spans="2:11" ht="12" customHeight="1" x14ac:dyDescent="0.25">
      <c r="B1648" s="103"/>
      <c r="C1648" s="123"/>
      <c r="D1648" s="103"/>
      <c r="E1648" s="103"/>
      <c r="F1648" s="103"/>
      <c r="H1648" s="123"/>
      <c r="I1648" s="103"/>
      <c r="J1648" s="103"/>
      <c r="K1648" s="103"/>
    </row>
    <row r="1649" spans="2:11" ht="12" customHeight="1" x14ac:dyDescent="0.25">
      <c r="B1649" s="103"/>
      <c r="C1649" s="123"/>
      <c r="D1649" s="103"/>
      <c r="E1649" s="103"/>
      <c r="F1649" s="103"/>
      <c r="H1649" s="123"/>
      <c r="I1649" s="103"/>
      <c r="J1649" s="103"/>
      <c r="K1649" s="103"/>
    </row>
    <row r="1650" spans="2:11" ht="12" customHeight="1" x14ac:dyDescent="0.25">
      <c r="B1650" s="103"/>
      <c r="C1650" s="123"/>
      <c r="D1650" s="103"/>
      <c r="E1650" s="103"/>
      <c r="F1650" s="103"/>
      <c r="H1650" s="123"/>
      <c r="I1650" s="103"/>
      <c r="J1650" s="103"/>
      <c r="K1650" s="103"/>
    </row>
    <row r="1651" spans="2:11" ht="12" customHeight="1" x14ac:dyDescent="0.25">
      <c r="B1651" s="103"/>
      <c r="C1651" s="123"/>
      <c r="D1651" s="103"/>
      <c r="E1651" s="103"/>
      <c r="F1651" s="103"/>
      <c r="H1651" s="123"/>
      <c r="I1651" s="103"/>
      <c r="J1651" s="103"/>
      <c r="K1651" s="103"/>
    </row>
    <row r="1652" spans="2:11" ht="12" customHeight="1" x14ac:dyDescent="0.25">
      <c r="B1652" s="103"/>
      <c r="C1652" s="123"/>
      <c r="D1652" s="103"/>
      <c r="E1652" s="103"/>
      <c r="F1652" s="103"/>
      <c r="H1652" s="123"/>
      <c r="I1652" s="103"/>
      <c r="J1652" s="103"/>
      <c r="K1652" s="103"/>
    </row>
    <row r="1653" spans="2:11" ht="12" customHeight="1" x14ac:dyDescent="0.25">
      <c r="B1653" s="103"/>
      <c r="C1653" s="123"/>
      <c r="D1653" s="103"/>
      <c r="E1653" s="103"/>
      <c r="F1653" s="103"/>
      <c r="H1653" s="123"/>
      <c r="I1653" s="103"/>
      <c r="J1653" s="103"/>
      <c r="K1653" s="103"/>
    </row>
    <row r="1654" spans="2:11" ht="12" customHeight="1" x14ac:dyDescent="0.25">
      <c r="B1654" s="103"/>
      <c r="C1654" s="123"/>
      <c r="D1654" s="103"/>
      <c r="E1654" s="103"/>
      <c r="F1654" s="103"/>
      <c r="H1654" s="123"/>
      <c r="I1654" s="103"/>
      <c r="J1654" s="103"/>
      <c r="K1654" s="103"/>
    </row>
    <row r="1655" spans="2:11" ht="12" customHeight="1" x14ac:dyDescent="0.25">
      <c r="B1655" s="103"/>
      <c r="C1655" s="123"/>
      <c r="D1655" s="103"/>
      <c r="E1655" s="103"/>
      <c r="F1655" s="103"/>
      <c r="H1655" s="123"/>
      <c r="I1655" s="103"/>
      <c r="J1655" s="103"/>
      <c r="K1655" s="103"/>
    </row>
    <row r="1656" spans="2:11" ht="12" customHeight="1" x14ac:dyDescent="0.25">
      <c r="B1656" s="103"/>
      <c r="C1656" s="123"/>
      <c r="D1656" s="103"/>
      <c r="E1656" s="103"/>
      <c r="F1656" s="103"/>
      <c r="H1656" s="123"/>
      <c r="I1656" s="103"/>
      <c r="J1656" s="103"/>
      <c r="K1656" s="103"/>
    </row>
    <row r="1657" spans="2:11" ht="12" customHeight="1" x14ac:dyDescent="0.25">
      <c r="B1657" s="103"/>
      <c r="C1657" s="123"/>
      <c r="D1657" s="103"/>
      <c r="E1657" s="103"/>
      <c r="F1657" s="103"/>
      <c r="H1657" s="123"/>
      <c r="I1657" s="103"/>
      <c r="J1657" s="103"/>
      <c r="K1657" s="103"/>
    </row>
    <row r="1658" spans="2:11" ht="12" customHeight="1" x14ac:dyDescent="0.25">
      <c r="B1658" s="103"/>
      <c r="C1658" s="123"/>
      <c r="D1658" s="103"/>
      <c r="E1658" s="103"/>
      <c r="F1658" s="103"/>
      <c r="H1658" s="123"/>
      <c r="I1658" s="103"/>
      <c r="J1658" s="103"/>
      <c r="K1658" s="103"/>
    </row>
    <row r="1659" spans="2:11" ht="12" customHeight="1" x14ac:dyDescent="0.25">
      <c r="B1659" s="103"/>
      <c r="C1659" s="123"/>
      <c r="D1659" s="103"/>
      <c r="E1659" s="103"/>
      <c r="F1659" s="103"/>
      <c r="H1659" s="123"/>
      <c r="I1659" s="103"/>
      <c r="J1659" s="103"/>
      <c r="K1659" s="103"/>
    </row>
    <row r="1660" spans="2:11" ht="12" customHeight="1" x14ac:dyDescent="0.25">
      <c r="B1660" s="103"/>
      <c r="C1660" s="123"/>
      <c r="D1660" s="103"/>
      <c r="E1660" s="103"/>
      <c r="F1660" s="103"/>
      <c r="H1660" s="123"/>
      <c r="I1660" s="103"/>
      <c r="J1660" s="103"/>
      <c r="K1660" s="103"/>
    </row>
    <row r="1661" spans="2:11" ht="12" customHeight="1" x14ac:dyDescent="0.25">
      <c r="B1661" s="103"/>
      <c r="C1661" s="123"/>
      <c r="D1661" s="103"/>
      <c r="E1661" s="103"/>
      <c r="F1661" s="103"/>
      <c r="H1661" s="123"/>
      <c r="I1661" s="103"/>
      <c r="J1661" s="103"/>
      <c r="K1661" s="103"/>
    </row>
    <row r="1662" spans="2:11" ht="12" customHeight="1" x14ac:dyDescent="0.25">
      <c r="B1662" s="103"/>
      <c r="C1662" s="123"/>
      <c r="D1662" s="103"/>
      <c r="E1662" s="103"/>
      <c r="F1662" s="103"/>
      <c r="H1662" s="123"/>
      <c r="I1662" s="103"/>
      <c r="J1662" s="103"/>
      <c r="K1662" s="103"/>
    </row>
    <row r="1663" spans="2:11" ht="12" customHeight="1" x14ac:dyDescent="0.25">
      <c r="B1663" s="103"/>
      <c r="C1663" s="123"/>
      <c r="D1663" s="103"/>
      <c r="E1663" s="103"/>
      <c r="F1663" s="103"/>
      <c r="H1663" s="123"/>
      <c r="I1663" s="103"/>
      <c r="J1663" s="103"/>
      <c r="K1663" s="103"/>
    </row>
    <row r="1664" spans="2:11" ht="12" customHeight="1" x14ac:dyDescent="0.25">
      <c r="B1664" s="103"/>
      <c r="C1664" s="123"/>
      <c r="D1664" s="103"/>
      <c r="E1664" s="103"/>
      <c r="F1664" s="103"/>
      <c r="H1664" s="123"/>
      <c r="I1664" s="103"/>
      <c r="J1664" s="103"/>
      <c r="K1664" s="103"/>
    </row>
    <row r="1665" spans="2:11" ht="12" customHeight="1" x14ac:dyDescent="0.25">
      <c r="B1665" s="103"/>
      <c r="C1665" s="123"/>
      <c r="D1665" s="103"/>
      <c r="E1665" s="103"/>
      <c r="F1665" s="103"/>
      <c r="H1665" s="123"/>
      <c r="I1665" s="103"/>
      <c r="J1665" s="103"/>
      <c r="K1665" s="103"/>
    </row>
    <row r="1666" spans="2:11" ht="12" customHeight="1" x14ac:dyDescent="0.25">
      <c r="B1666" s="103"/>
      <c r="C1666" s="123"/>
      <c r="D1666" s="103"/>
      <c r="E1666" s="103"/>
      <c r="F1666" s="103"/>
      <c r="H1666" s="123"/>
      <c r="I1666" s="103"/>
      <c r="J1666" s="103"/>
      <c r="K1666" s="103"/>
    </row>
    <row r="1667" spans="2:11" ht="12" customHeight="1" x14ac:dyDescent="0.25">
      <c r="B1667" s="103"/>
      <c r="C1667" s="123"/>
      <c r="D1667" s="103"/>
      <c r="E1667" s="103"/>
      <c r="F1667" s="103"/>
      <c r="H1667" s="123"/>
      <c r="I1667" s="103"/>
      <c r="J1667" s="103"/>
      <c r="K1667" s="103"/>
    </row>
    <row r="1668" spans="2:11" ht="12" customHeight="1" x14ac:dyDescent="0.25">
      <c r="B1668" s="103"/>
      <c r="C1668" s="123"/>
      <c r="D1668" s="103"/>
      <c r="E1668" s="103"/>
      <c r="F1668" s="103"/>
      <c r="H1668" s="123"/>
      <c r="I1668" s="103"/>
      <c r="J1668" s="103"/>
      <c r="K1668" s="103"/>
    </row>
    <row r="1669" spans="2:11" ht="12" customHeight="1" x14ac:dyDescent="0.25">
      <c r="B1669" s="103"/>
      <c r="C1669" s="123"/>
      <c r="D1669" s="103"/>
      <c r="E1669" s="103"/>
      <c r="F1669" s="103"/>
      <c r="H1669" s="123"/>
      <c r="I1669" s="103"/>
      <c r="J1669" s="103"/>
      <c r="K1669" s="103"/>
    </row>
    <row r="1670" spans="2:11" ht="12" customHeight="1" x14ac:dyDescent="0.25">
      <c r="B1670" s="103"/>
      <c r="C1670" s="123"/>
      <c r="D1670" s="103"/>
      <c r="E1670" s="103"/>
      <c r="F1670" s="103"/>
      <c r="H1670" s="123"/>
      <c r="I1670" s="103"/>
      <c r="J1670" s="103"/>
      <c r="K1670" s="103"/>
    </row>
    <row r="1671" spans="2:11" ht="12" customHeight="1" x14ac:dyDescent="0.25">
      <c r="B1671" s="103"/>
      <c r="C1671" s="123"/>
      <c r="D1671" s="103"/>
      <c r="E1671" s="103"/>
      <c r="F1671" s="103"/>
      <c r="H1671" s="123"/>
      <c r="I1671" s="103"/>
      <c r="J1671" s="103"/>
      <c r="K1671" s="103"/>
    </row>
    <row r="1672" spans="2:11" ht="12" customHeight="1" x14ac:dyDescent="0.25">
      <c r="B1672" s="103"/>
      <c r="C1672" s="123"/>
      <c r="D1672" s="103"/>
      <c r="E1672" s="103"/>
      <c r="F1672" s="103"/>
      <c r="H1672" s="123"/>
      <c r="I1672" s="103"/>
      <c r="J1672" s="103"/>
      <c r="K1672" s="103"/>
    </row>
    <row r="1673" spans="2:11" ht="12" customHeight="1" x14ac:dyDescent="0.25">
      <c r="B1673" s="103"/>
      <c r="C1673" s="123"/>
      <c r="D1673" s="103"/>
      <c r="E1673" s="103"/>
      <c r="F1673" s="103"/>
      <c r="H1673" s="123"/>
      <c r="I1673" s="103"/>
      <c r="J1673" s="103"/>
      <c r="K1673" s="103"/>
    </row>
    <row r="1674" spans="2:11" ht="12" customHeight="1" x14ac:dyDescent="0.25">
      <c r="B1674" s="103"/>
      <c r="C1674" s="123"/>
      <c r="D1674" s="103"/>
      <c r="E1674" s="103"/>
      <c r="F1674" s="103"/>
      <c r="H1674" s="123"/>
      <c r="I1674" s="103"/>
      <c r="J1674" s="103"/>
      <c r="K1674" s="103"/>
    </row>
    <row r="1675" spans="2:11" ht="12" customHeight="1" x14ac:dyDescent="0.25">
      <c r="B1675" s="103"/>
      <c r="C1675" s="123"/>
      <c r="D1675" s="103"/>
      <c r="E1675" s="103"/>
      <c r="F1675" s="103"/>
      <c r="H1675" s="123"/>
      <c r="I1675" s="103"/>
      <c r="J1675" s="103"/>
      <c r="K1675" s="103"/>
    </row>
    <row r="1676" spans="2:11" ht="12" customHeight="1" x14ac:dyDescent="0.25">
      <c r="B1676" s="103"/>
      <c r="C1676" s="123"/>
      <c r="D1676" s="103"/>
      <c r="E1676" s="103"/>
      <c r="F1676" s="103"/>
      <c r="H1676" s="123"/>
      <c r="I1676" s="103"/>
      <c r="J1676" s="103"/>
      <c r="K1676" s="103"/>
    </row>
    <row r="1677" spans="2:11" ht="12" customHeight="1" x14ac:dyDescent="0.25">
      <c r="B1677" s="103"/>
      <c r="C1677" s="123"/>
      <c r="D1677" s="103"/>
      <c r="E1677" s="103"/>
      <c r="F1677" s="103"/>
      <c r="H1677" s="123"/>
      <c r="I1677" s="103"/>
      <c r="J1677" s="103"/>
      <c r="K1677" s="103"/>
    </row>
    <row r="1678" spans="2:11" ht="12" customHeight="1" x14ac:dyDescent="0.25">
      <c r="B1678" s="103"/>
      <c r="C1678" s="123"/>
      <c r="D1678" s="103"/>
      <c r="E1678" s="103"/>
      <c r="F1678" s="103"/>
      <c r="H1678" s="123"/>
      <c r="I1678" s="103"/>
      <c r="J1678" s="103"/>
      <c r="K1678" s="103"/>
    </row>
    <row r="1679" spans="2:11" ht="12" customHeight="1" x14ac:dyDescent="0.25">
      <c r="B1679" s="103"/>
      <c r="C1679" s="123"/>
      <c r="D1679" s="103"/>
      <c r="E1679" s="103"/>
      <c r="F1679" s="103"/>
      <c r="H1679" s="123"/>
      <c r="I1679" s="103"/>
      <c r="J1679" s="103"/>
      <c r="K1679" s="103"/>
    </row>
    <row r="1680" spans="2:11" ht="12" customHeight="1" x14ac:dyDescent="0.25">
      <c r="B1680" s="103"/>
      <c r="C1680" s="123"/>
      <c r="D1680" s="103"/>
      <c r="E1680" s="103"/>
      <c r="F1680" s="103"/>
      <c r="H1680" s="123"/>
      <c r="I1680" s="103"/>
      <c r="J1680" s="103"/>
      <c r="K1680" s="103"/>
    </row>
    <row r="1681" spans="2:11" ht="12" customHeight="1" x14ac:dyDescent="0.25">
      <c r="B1681" s="103"/>
      <c r="C1681" s="123"/>
      <c r="D1681" s="103"/>
      <c r="E1681" s="103"/>
      <c r="F1681" s="103"/>
      <c r="H1681" s="123"/>
      <c r="I1681" s="103"/>
      <c r="J1681" s="103"/>
      <c r="K1681" s="103"/>
    </row>
    <row r="1682" spans="2:11" ht="12" customHeight="1" x14ac:dyDescent="0.25">
      <c r="B1682" s="103"/>
      <c r="C1682" s="123"/>
      <c r="D1682" s="103"/>
      <c r="E1682" s="103"/>
      <c r="F1682" s="103"/>
      <c r="H1682" s="123"/>
      <c r="I1682" s="103"/>
      <c r="J1682" s="103"/>
      <c r="K1682" s="103"/>
    </row>
    <row r="1683" spans="2:11" ht="12" customHeight="1" x14ac:dyDescent="0.25">
      <c r="B1683" s="103"/>
      <c r="C1683" s="123"/>
      <c r="D1683" s="103"/>
      <c r="E1683" s="103"/>
      <c r="F1683" s="103"/>
      <c r="H1683" s="123"/>
      <c r="I1683" s="103"/>
      <c r="J1683" s="103"/>
      <c r="K1683" s="103"/>
    </row>
    <row r="1684" spans="2:11" ht="12" customHeight="1" x14ac:dyDescent="0.25">
      <c r="B1684" s="103"/>
      <c r="C1684" s="123"/>
      <c r="D1684" s="103"/>
      <c r="E1684" s="103"/>
      <c r="F1684" s="103"/>
      <c r="H1684" s="123"/>
      <c r="I1684" s="103"/>
      <c r="J1684" s="103"/>
      <c r="K1684" s="103"/>
    </row>
    <row r="1685" spans="2:11" ht="12" customHeight="1" x14ac:dyDescent="0.25">
      <c r="B1685" s="103"/>
      <c r="C1685" s="123"/>
      <c r="D1685" s="103"/>
      <c r="E1685" s="103"/>
      <c r="F1685" s="103"/>
      <c r="H1685" s="123"/>
      <c r="I1685" s="103"/>
      <c r="J1685" s="103"/>
      <c r="K1685" s="103"/>
    </row>
    <row r="1686" spans="2:11" ht="12" customHeight="1" x14ac:dyDescent="0.25">
      <c r="B1686" s="103"/>
      <c r="C1686" s="123"/>
      <c r="D1686" s="103"/>
      <c r="E1686" s="103"/>
      <c r="F1686" s="103"/>
      <c r="H1686" s="123"/>
      <c r="I1686" s="103"/>
      <c r="J1686" s="103"/>
      <c r="K1686" s="103"/>
    </row>
    <row r="1687" spans="2:11" ht="12" customHeight="1" x14ac:dyDescent="0.25">
      <c r="B1687" s="103"/>
      <c r="C1687" s="123"/>
      <c r="D1687" s="103"/>
      <c r="E1687" s="103"/>
      <c r="F1687" s="103"/>
      <c r="H1687" s="123"/>
      <c r="I1687" s="103"/>
      <c r="J1687" s="103"/>
      <c r="K1687" s="103"/>
    </row>
    <row r="1688" spans="2:11" ht="12" customHeight="1" x14ac:dyDescent="0.25">
      <c r="B1688" s="103"/>
      <c r="C1688" s="123"/>
      <c r="D1688" s="103"/>
      <c r="E1688" s="103"/>
      <c r="F1688" s="103"/>
      <c r="H1688" s="123"/>
      <c r="I1688" s="103"/>
      <c r="J1688" s="103"/>
      <c r="K1688" s="103"/>
    </row>
    <row r="1689" spans="2:11" ht="12" customHeight="1" x14ac:dyDescent="0.25">
      <c r="B1689" s="103"/>
      <c r="C1689" s="123"/>
      <c r="D1689" s="103"/>
      <c r="E1689" s="103"/>
      <c r="F1689" s="103"/>
      <c r="H1689" s="123"/>
      <c r="I1689" s="103"/>
      <c r="J1689" s="103"/>
      <c r="K1689" s="103"/>
    </row>
    <row r="1690" spans="2:11" ht="12" customHeight="1" x14ac:dyDescent="0.25">
      <c r="B1690" s="103"/>
      <c r="C1690" s="123"/>
      <c r="D1690" s="103"/>
      <c r="E1690" s="103"/>
      <c r="F1690" s="103"/>
      <c r="H1690" s="123"/>
      <c r="I1690" s="103"/>
      <c r="J1690" s="103"/>
      <c r="K1690" s="103"/>
    </row>
    <row r="1691" spans="2:11" ht="12" customHeight="1" x14ac:dyDescent="0.25">
      <c r="B1691" s="103"/>
      <c r="C1691" s="123"/>
      <c r="D1691" s="103"/>
      <c r="E1691" s="103"/>
      <c r="F1691" s="103"/>
      <c r="H1691" s="123"/>
      <c r="I1691" s="103"/>
      <c r="J1691" s="103"/>
      <c r="K1691" s="103"/>
    </row>
    <row r="1692" spans="2:11" ht="12" customHeight="1" x14ac:dyDescent="0.25">
      <c r="B1692" s="103"/>
      <c r="C1692" s="123"/>
      <c r="D1692" s="103"/>
      <c r="E1692" s="103"/>
      <c r="F1692" s="103"/>
      <c r="H1692" s="123"/>
      <c r="I1692" s="103"/>
      <c r="J1692" s="103"/>
      <c r="K1692" s="103"/>
    </row>
    <row r="1693" spans="2:11" ht="12" customHeight="1" x14ac:dyDescent="0.25">
      <c r="B1693" s="103"/>
      <c r="C1693" s="123"/>
      <c r="D1693" s="103"/>
      <c r="E1693" s="103"/>
      <c r="F1693" s="103"/>
      <c r="H1693" s="123"/>
      <c r="I1693" s="103"/>
      <c r="J1693" s="103"/>
      <c r="K1693" s="103"/>
    </row>
    <row r="1694" spans="2:11" ht="12" customHeight="1" x14ac:dyDescent="0.25">
      <c r="B1694" s="103"/>
      <c r="C1694" s="123"/>
      <c r="D1694" s="103"/>
      <c r="E1694" s="103"/>
      <c r="F1694" s="103"/>
      <c r="H1694" s="123"/>
      <c r="I1694" s="103"/>
      <c r="J1694" s="103"/>
      <c r="K1694" s="103"/>
    </row>
    <row r="1695" spans="2:11" ht="12" customHeight="1" x14ac:dyDescent="0.25">
      <c r="B1695" s="103"/>
      <c r="C1695" s="123"/>
      <c r="D1695" s="103"/>
      <c r="E1695" s="103"/>
      <c r="F1695" s="103"/>
      <c r="H1695" s="123"/>
      <c r="I1695" s="103"/>
      <c r="J1695" s="103"/>
      <c r="K1695" s="103"/>
    </row>
    <row r="1696" spans="2:11" ht="12" customHeight="1" x14ac:dyDescent="0.25">
      <c r="B1696" s="103"/>
      <c r="C1696" s="123"/>
      <c r="D1696" s="103"/>
      <c r="E1696" s="103"/>
      <c r="F1696" s="103"/>
      <c r="H1696" s="123"/>
      <c r="I1696" s="103"/>
      <c r="J1696" s="103"/>
      <c r="K1696" s="103"/>
    </row>
    <row r="1697" spans="2:11" ht="12" customHeight="1" x14ac:dyDescent="0.25">
      <c r="B1697" s="103"/>
      <c r="C1697" s="123"/>
      <c r="D1697" s="103"/>
      <c r="E1697" s="103"/>
      <c r="F1697" s="103"/>
      <c r="H1697" s="123"/>
      <c r="I1697" s="103"/>
      <c r="J1697" s="103"/>
      <c r="K1697" s="103"/>
    </row>
    <row r="1698" spans="2:11" ht="12" customHeight="1" x14ac:dyDescent="0.25">
      <c r="B1698" s="103"/>
      <c r="C1698" s="123"/>
      <c r="D1698" s="103"/>
      <c r="E1698" s="103"/>
      <c r="F1698" s="103"/>
      <c r="H1698" s="123"/>
      <c r="I1698" s="103"/>
      <c r="J1698" s="103"/>
      <c r="K1698" s="103"/>
    </row>
    <row r="1699" spans="2:11" ht="12" customHeight="1" x14ac:dyDescent="0.25">
      <c r="B1699" s="103"/>
      <c r="C1699" s="123"/>
      <c r="D1699" s="103"/>
      <c r="E1699" s="103"/>
      <c r="F1699" s="103"/>
      <c r="H1699" s="123"/>
      <c r="I1699" s="103"/>
      <c r="J1699" s="103"/>
      <c r="K1699" s="103"/>
    </row>
    <row r="1700" spans="2:11" ht="12" customHeight="1" x14ac:dyDescent="0.25">
      <c r="B1700" s="103"/>
      <c r="C1700" s="123"/>
      <c r="D1700" s="103"/>
      <c r="E1700" s="103"/>
      <c r="F1700" s="103"/>
      <c r="H1700" s="123"/>
      <c r="I1700" s="103"/>
      <c r="J1700" s="103"/>
      <c r="K1700" s="103"/>
    </row>
    <row r="1701" spans="2:11" ht="12" customHeight="1" x14ac:dyDescent="0.25">
      <c r="B1701" s="103"/>
      <c r="C1701" s="123"/>
      <c r="D1701" s="103"/>
      <c r="E1701" s="103"/>
      <c r="F1701" s="103"/>
      <c r="H1701" s="123"/>
      <c r="I1701" s="103"/>
      <c r="J1701" s="103"/>
      <c r="K1701" s="103"/>
    </row>
    <row r="1702" spans="2:11" ht="12" customHeight="1" x14ac:dyDescent="0.25">
      <c r="B1702" s="103"/>
      <c r="C1702" s="123"/>
      <c r="D1702" s="103"/>
      <c r="E1702" s="103"/>
      <c r="F1702" s="103"/>
      <c r="H1702" s="123"/>
      <c r="I1702" s="103"/>
      <c r="J1702" s="103"/>
      <c r="K1702" s="103"/>
    </row>
    <row r="1703" spans="2:11" ht="12" customHeight="1" x14ac:dyDescent="0.25">
      <c r="B1703" s="103"/>
      <c r="C1703" s="123"/>
      <c r="D1703" s="103"/>
      <c r="E1703" s="103"/>
      <c r="F1703" s="103"/>
      <c r="H1703" s="123"/>
      <c r="I1703" s="103"/>
      <c r="J1703" s="103"/>
      <c r="K1703" s="103"/>
    </row>
    <row r="1704" spans="2:11" ht="12" customHeight="1" x14ac:dyDescent="0.25">
      <c r="B1704" s="103"/>
      <c r="C1704" s="123"/>
      <c r="D1704" s="103"/>
      <c r="E1704" s="103"/>
      <c r="F1704" s="103"/>
      <c r="H1704" s="123"/>
      <c r="I1704" s="103"/>
      <c r="J1704" s="103"/>
      <c r="K1704" s="103"/>
    </row>
    <row r="1705" spans="2:11" ht="12" customHeight="1" x14ac:dyDescent="0.25">
      <c r="B1705" s="103"/>
      <c r="C1705" s="123"/>
      <c r="D1705" s="103"/>
      <c r="E1705" s="103"/>
      <c r="F1705" s="103"/>
      <c r="H1705" s="123"/>
      <c r="I1705" s="103"/>
      <c r="J1705" s="103"/>
      <c r="K1705" s="103"/>
    </row>
    <row r="1706" spans="2:11" ht="12" customHeight="1" x14ac:dyDescent="0.25">
      <c r="B1706" s="103"/>
      <c r="C1706" s="123"/>
      <c r="D1706" s="103"/>
      <c r="E1706" s="103"/>
      <c r="F1706" s="103"/>
      <c r="H1706" s="123"/>
      <c r="I1706" s="103"/>
      <c r="J1706" s="103"/>
      <c r="K1706" s="103"/>
    </row>
    <row r="1707" spans="2:11" ht="12" customHeight="1" x14ac:dyDescent="0.25">
      <c r="B1707" s="103"/>
      <c r="C1707" s="123"/>
      <c r="D1707" s="103"/>
      <c r="E1707" s="103"/>
      <c r="F1707" s="103"/>
      <c r="H1707" s="123"/>
      <c r="I1707" s="103"/>
      <c r="J1707" s="103"/>
      <c r="K1707" s="103"/>
    </row>
    <row r="1708" spans="2:11" ht="12" customHeight="1" x14ac:dyDescent="0.25">
      <c r="B1708" s="103"/>
      <c r="C1708" s="123"/>
      <c r="D1708" s="103"/>
      <c r="E1708" s="103"/>
      <c r="F1708" s="103"/>
      <c r="H1708" s="123"/>
      <c r="I1708" s="103"/>
      <c r="J1708" s="103"/>
      <c r="K1708" s="103"/>
    </row>
    <row r="1709" spans="2:11" ht="12" customHeight="1" x14ac:dyDescent="0.25">
      <c r="B1709" s="103"/>
      <c r="C1709" s="123"/>
      <c r="D1709" s="103"/>
      <c r="E1709" s="103"/>
      <c r="F1709" s="103"/>
      <c r="H1709" s="123"/>
      <c r="I1709" s="103"/>
      <c r="J1709" s="103"/>
      <c r="K1709" s="103"/>
    </row>
    <row r="1710" spans="2:11" ht="12" customHeight="1" x14ac:dyDescent="0.25">
      <c r="B1710" s="103"/>
      <c r="C1710" s="123"/>
      <c r="D1710" s="103"/>
      <c r="E1710" s="103"/>
      <c r="F1710" s="103"/>
      <c r="H1710" s="123"/>
      <c r="I1710" s="103"/>
      <c r="J1710" s="103"/>
      <c r="K1710" s="103"/>
    </row>
    <row r="1711" spans="2:11" ht="12" customHeight="1" x14ac:dyDescent="0.25">
      <c r="B1711" s="103"/>
      <c r="C1711" s="123"/>
      <c r="D1711" s="103"/>
      <c r="E1711" s="103"/>
      <c r="F1711" s="103"/>
      <c r="H1711" s="123"/>
      <c r="I1711" s="103"/>
      <c r="J1711" s="103"/>
      <c r="K1711" s="103"/>
    </row>
    <row r="1712" spans="2:11" ht="12" customHeight="1" x14ac:dyDescent="0.25">
      <c r="B1712" s="103"/>
      <c r="C1712" s="123"/>
      <c r="D1712" s="103"/>
      <c r="E1712" s="103"/>
      <c r="F1712" s="103"/>
      <c r="H1712" s="123"/>
      <c r="I1712" s="103"/>
      <c r="J1712" s="103"/>
      <c r="K1712" s="103"/>
    </row>
    <row r="1713" spans="2:11" ht="12" customHeight="1" x14ac:dyDescent="0.25">
      <c r="B1713" s="103"/>
      <c r="C1713" s="123"/>
      <c r="D1713" s="103"/>
      <c r="E1713" s="103"/>
      <c r="F1713" s="103"/>
      <c r="H1713" s="123"/>
      <c r="I1713" s="103"/>
      <c r="J1713" s="103"/>
      <c r="K1713" s="103"/>
    </row>
    <row r="1714" spans="2:11" ht="12" customHeight="1" x14ac:dyDescent="0.25">
      <c r="B1714" s="103"/>
      <c r="C1714" s="123"/>
      <c r="D1714" s="103"/>
      <c r="E1714" s="103"/>
      <c r="F1714" s="103"/>
      <c r="H1714" s="123"/>
      <c r="I1714" s="103"/>
      <c r="J1714" s="103"/>
      <c r="K1714" s="103"/>
    </row>
    <row r="1715" spans="2:11" ht="12" customHeight="1" x14ac:dyDescent="0.25">
      <c r="B1715" s="103"/>
      <c r="C1715" s="123"/>
      <c r="D1715" s="103"/>
      <c r="E1715" s="103"/>
      <c r="F1715" s="103"/>
      <c r="H1715" s="123"/>
      <c r="I1715" s="103"/>
      <c r="J1715" s="103"/>
      <c r="K1715" s="103"/>
    </row>
    <row r="1716" spans="2:11" ht="12" customHeight="1" x14ac:dyDescent="0.25">
      <c r="B1716" s="103"/>
      <c r="C1716" s="123"/>
      <c r="D1716" s="103"/>
      <c r="E1716" s="103"/>
      <c r="F1716" s="103"/>
      <c r="H1716" s="123"/>
      <c r="I1716" s="103"/>
      <c r="J1716" s="103"/>
      <c r="K1716" s="103"/>
    </row>
    <row r="1717" spans="2:11" ht="12" customHeight="1" x14ac:dyDescent="0.25">
      <c r="B1717" s="103"/>
      <c r="C1717" s="123"/>
      <c r="D1717" s="103"/>
      <c r="E1717" s="103"/>
      <c r="F1717" s="103"/>
      <c r="H1717" s="123"/>
      <c r="I1717" s="103"/>
      <c r="J1717" s="103"/>
      <c r="K1717" s="103"/>
    </row>
    <row r="1718" spans="2:11" ht="12" customHeight="1" x14ac:dyDescent="0.25">
      <c r="B1718" s="103"/>
      <c r="C1718" s="123"/>
      <c r="D1718" s="103"/>
      <c r="E1718" s="103"/>
      <c r="F1718" s="103"/>
      <c r="H1718" s="123"/>
      <c r="I1718" s="103"/>
      <c r="J1718" s="103"/>
      <c r="K1718" s="103"/>
    </row>
    <row r="1719" spans="2:11" ht="12" customHeight="1" x14ac:dyDescent="0.25">
      <c r="B1719" s="103"/>
      <c r="C1719" s="123"/>
      <c r="D1719" s="103"/>
      <c r="E1719" s="103"/>
      <c r="F1719" s="103"/>
      <c r="H1719" s="123"/>
      <c r="I1719" s="103"/>
      <c r="J1719" s="103"/>
      <c r="K1719" s="103"/>
    </row>
    <row r="1720" spans="2:11" ht="12" customHeight="1" x14ac:dyDescent="0.25">
      <c r="B1720" s="103"/>
      <c r="C1720" s="123"/>
      <c r="D1720" s="103"/>
      <c r="E1720" s="103"/>
      <c r="F1720" s="103"/>
      <c r="H1720" s="123"/>
      <c r="I1720" s="103"/>
      <c r="J1720" s="103"/>
      <c r="K1720" s="103"/>
    </row>
    <row r="1721" spans="2:11" ht="12" customHeight="1" x14ac:dyDescent="0.25">
      <c r="B1721" s="103"/>
      <c r="C1721" s="123"/>
      <c r="D1721" s="103"/>
      <c r="E1721" s="103"/>
      <c r="F1721" s="103"/>
      <c r="H1721" s="123"/>
      <c r="I1721" s="103"/>
      <c r="J1721" s="103"/>
      <c r="K1721" s="103"/>
    </row>
    <row r="1722" spans="2:11" ht="12" customHeight="1" x14ac:dyDescent="0.25">
      <c r="B1722" s="103"/>
      <c r="C1722" s="123"/>
      <c r="D1722" s="103"/>
      <c r="E1722" s="103"/>
      <c r="F1722" s="103"/>
      <c r="H1722" s="123"/>
      <c r="I1722" s="103"/>
      <c r="J1722" s="103"/>
      <c r="K1722" s="103"/>
    </row>
    <row r="1723" spans="2:11" ht="12" customHeight="1" x14ac:dyDescent="0.25">
      <c r="B1723" s="103"/>
      <c r="C1723" s="123"/>
      <c r="D1723" s="103"/>
      <c r="E1723" s="103"/>
      <c r="F1723" s="103"/>
      <c r="H1723" s="123"/>
      <c r="I1723" s="103"/>
      <c r="J1723" s="103"/>
      <c r="K1723" s="103"/>
    </row>
    <row r="1724" spans="2:11" ht="12" customHeight="1" x14ac:dyDescent="0.25">
      <c r="B1724" s="103"/>
      <c r="C1724" s="123"/>
      <c r="D1724" s="103"/>
      <c r="E1724" s="103"/>
      <c r="F1724" s="103"/>
      <c r="H1724" s="123"/>
      <c r="I1724" s="103"/>
      <c r="J1724" s="103"/>
      <c r="K1724" s="103"/>
    </row>
    <row r="1725" spans="2:11" ht="12" customHeight="1" x14ac:dyDescent="0.25">
      <c r="B1725" s="103"/>
      <c r="C1725" s="123"/>
      <c r="D1725" s="103"/>
      <c r="E1725" s="103"/>
      <c r="F1725" s="103"/>
      <c r="H1725" s="123"/>
      <c r="I1725" s="103"/>
      <c r="J1725" s="103"/>
      <c r="K1725" s="103"/>
    </row>
    <row r="1726" spans="2:11" ht="12" customHeight="1" x14ac:dyDescent="0.25">
      <c r="B1726" s="103"/>
      <c r="C1726" s="123"/>
      <c r="D1726" s="103"/>
      <c r="E1726" s="103"/>
      <c r="F1726" s="103"/>
      <c r="H1726" s="123"/>
      <c r="I1726" s="103"/>
      <c r="J1726" s="103"/>
      <c r="K1726" s="103"/>
    </row>
    <row r="1727" spans="2:11" ht="12" customHeight="1" x14ac:dyDescent="0.25">
      <c r="B1727" s="103"/>
      <c r="C1727" s="123"/>
      <c r="D1727" s="103"/>
      <c r="E1727" s="103"/>
      <c r="F1727" s="103"/>
      <c r="H1727" s="123"/>
      <c r="I1727" s="103"/>
      <c r="J1727" s="103"/>
      <c r="K1727" s="103"/>
    </row>
    <row r="1728" spans="2:11" ht="12" customHeight="1" x14ac:dyDescent="0.25">
      <c r="B1728" s="103"/>
      <c r="C1728" s="123"/>
      <c r="D1728" s="103"/>
      <c r="E1728" s="103"/>
      <c r="F1728" s="103"/>
      <c r="H1728" s="123"/>
      <c r="I1728" s="103"/>
      <c r="J1728" s="103"/>
      <c r="K1728" s="103"/>
    </row>
    <row r="1729" spans="2:11" ht="12" customHeight="1" x14ac:dyDescent="0.25">
      <c r="B1729" s="103"/>
      <c r="C1729" s="123"/>
      <c r="D1729" s="103"/>
      <c r="E1729" s="103"/>
      <c r="F1729" s="103"/>
      <c r="H1729" s="123"/>
      <c r="I1729" s="103"/>
      <c r="J1729" s="103"/>
      <c r="K1729" s="103"/>
    </row>
    <row r="1730" spans="2:11" ht="12" customHeight="1" x14ac:dyDescent="0.25">
      <c r="B1730" s="103"/>
      <c r="C1730" s="123"/>
      <c r="D1730" s="103"/>
      <c r="E1730" s="103"/>
      <c r="F1730" s="103"/>
      <c r="H1730" s="123"/>
      <c r="I1730" s="103"/>
      <c r="J1730" s="103"/>
      <c r="K1730" s="103"/>
    </row>
    <row r="1731" spans="2:11" ht="12" customHeight="1" x14ac:dyDescent="0.25">
      <c r="B1731" s="103"/>
      <c r="C1731" s="123"/>
      <c r="D1731" s="103"/>
      <c r="E1731" s="103"/>
      <c r="F1731" s="103"/>
      <c r="H1731" s="123"/>
      <c r="I1731" s="103"/>
      <c r="J1731" s="103"/>
      <c r="K1731" s="103"/>
    </row>
    <row r="1732" spans="2:11" ht="12" customHeight="1" x14ac:dyDescent="0.25">
      <c r="B1732" s="103"/>
      <c r="C1732" s="123"/>
      <c r="D1732" s="103"/>
      <c r="E1732" s="103"/>
      <c r="F1732" s="103"/>
      <c r="H1732" s="123"/>
      <c r="I1732" s="103"/>
      <c r="J1732" s="103"/>
      <c r="K1732" s="103"/>
    </row>
    <row r="1733" spans="2:11" ht="12" customHeight="1" x14ac:dyDescent="0.25">
      <c r="B1733" s="103"/>
      <c r="C1733" s="123"/>
      <c r="D1733" s="103"/>
      <c r="E1733" s="103"/>
      <c r="F1733" s="103"/>
      <c r="H1733" s="123"/>
      <c r="I1733" s="103"/>
      <c r="J1733" s="103"/>
      <c r="K1733" s="103"/>
    </row>
    <row r="1734" spans="2:11" ht="12" customHeight="1" x14ac:dyDescent="0.25">
      <c r="B1734" s="103"/>
      <c r="C1734" s="123"/>
      <c r="D1734" s="103"/>
      <c r="E1734" s="103"/>
      <c r="F1734" s="103"/>
      <c r="H1734" s="123"/>
      <c r="I1734" s="103"/>
      <c r="J1734" s="103"/>
      <c r="K1734" s="103"/>
    </row>
    <row r="1735" spans="2:11" ht="12" customHeight="1" x14ac:dyDescent="0.25">
      <c r="B1735" s="103"/>
      <c r="C1735" s="123"/>
      <c r="D1735" s="103"/>
      <c r="E1735" s="103"/>
      <c r="F1735" s="103"/>
      <c r="H1735" s="123"/>
      <c r="I1735" s="103"/>
      <c r="J1735" s="103"/>
      <c r="K1735" s="103"/>
    </row>
    <row r="1736" spans="2:11" ht="12" customHeight="1" x14ac:dyDescent="0.25">
      <c r="B1736" s="103"/>
      <c r="C1736" s="123"/>
      <c r="D1736" s="103"/>
      <c r="E1736" s="103"/>
      <c r="F1736" s="103"/>
      <c r="H1736" s="123"/>
      <c r="I1736" s="103"/>
      <c r="J1736" s="103"/>
      <c r="K1736" s="103"/>
    </row>
    <row r="1737" spans="2:11" ht="12" customHeight="1" x14ac:dyDescent="0.25">
      <c r="B1737" s="103"/>
      <c r="C1737" s="123"/>
      <c r="D1737" s="103"/>
      <c r="E1737" s="103"/>
      <c r="F1737" s="103"/>
      <c r="H1737" s="123"/>
      <c r="I1737" s="103"/>
      <c r="J1737" s="103"/>
      <c r="K1737" s="103"/>
    </row>
    <row r="1738" spans="2:11" ht="12" customHeight="1" x14ac:dyDescent="0.25">
      <c r="B1738" s="103"/>
      <c r="C1738" s="123"/>
      <c r="D1738" s="103"/>
      <c r="E1738" s="103"/>
      <c r="F1738" s="103"/>
      <c r="H1738" s="123"/>
      <c r="I1738" s="103"/>
      <c r="J1738" s="103"/>
      <c r="K1738" s="103"/>
    </row>
    <row r="1739" spans="2:11" ht="12" customHeight="1" x14ac:dyDescent="0.25">
      <c r="B1739" s="103"/>
      <c r="C1739" s="123"/>
      <c r="D1739" s="103"/>
      <c r="E1739" s="103"/>
      <c r="F1739" s="103"/>
      <c r="H1739" s="123"/>
      <c r="I1739" s="103"/>
      <c r="J1739" s="103"/>
      <c r="K1739" s="103"/>
    </row>
    <row r="1740" spans="2:11" ht="12" customHeight="1" x14ac:dyDescent="0.25">
      <c r="B1740" s="103"/>
      <c r="C1740" s="123"/>
      <c r="D1740" s="103"/>
      <c r="E1740" s="103"/>
      <c r="F1740" s="103"/>
      <c r="H1740" s="123"/>
      <c r="I1740" s="103"/>
      <c r="J1740" s="103"/>
      <c r="K1740" s="103"/>
    </row>
    <row r="1741" spans="2:11" ht="12" customHeight="1" x14ac:dyDescent="0.25">
      <c r="B1741" s="103"/>
      <c r="C1741" s="123"/>
      <c r="D1741" s="103"/>
      <c r="E1741" s="103"/>
      <c r="F1741" s="103"/>
      <c r="H1741" s="123"/>
      <c r="I1741" s="103"/>
      <c r="J1741" s="103"/>
      <c r="K1741" s="103"/>
    </row>
    <row r="1742" spans="2:11" ht="12" customHeight="1" x14ac:dyDescent="0.25">
      <c r="B1742" s="103"/>
      <c r="C1742" s="123"/>
      <c r="D1742" s="103"/>
      <c r="E1742" s="103"/>
      <c r="F1742" s="103"/>
      <c r="H1742" s="123"/>
      <c r="I1742" s="103"/>
      <c r="J1742" s="103"/>
      <c r="K1742" s="103"/>
    </row>
    <row r="1743" spans="2:11" ht="12" customHeight="1" x14ac:dyDescent="0.25">
      <c r="B1743" s="103"/>
      <c r="C1743" s="123"/>
      <c r="D1743" s="103"/>
      <c r="E1743" s="103"/>
      <c r="F1743" s="103"/>
      <c r="H1743" s="123"/>
      <c r="I1743" s="103"/>
      <c r="J1743" s="103"/>
      <c r="K1743" s="103"/>
    </row>
    <row r="1744" spans="2:11" ht="12" customHeight="1" x14ac:dyDescent="0.25">
      <c r="B1744" s="103"/>
      <c r="C1744" s="123"/>
      <c r="D1744" s="103"/>
      <c r="E1744" s="103"/>
      <c r="F1744" s="103"/>
      <c r="H1744" s="123"/>
      <c r="I1744" s="103"/>
      <c r="J1744" s="103"/>
      <c r="K1744" s="103"/>
    </row>
    <row r="1745" spans="2:11" ht="12" customHeight="1" x14ac:dyDescent="0.25">
      <c r="B1745" s="103"/>
      <c r="C1745" s="123"/>
      <c r="D1745" s="103"/>
      <c r="E1745" s="103"/>
      <c r="F1745" s="103"/>
      <c r="H1745" s="123"/>
      <c r="I1745" s="103"/>
      <c r="J1745" s="103"/>
      <c r="K1745" s="103"/>
    </row>
    <row r="1746" spans="2:11" ht="12" customHeight="1" x14ac:dyDescent="0.25">
      <c r="B1746" s="103"/>
      <c r="C1746" s="123"/>
      <c r="D1746" s="103"/>
      <c r="E1746" s="103"/>
      <c r="F1746" s="103"/>
      <c r="H1746" s="123"/>
      <c r="I1746" s="103"/>
      <c r="J1746" s="103"/>
      <c r="K1746" s="103"/>
    </row>
    <row r="1747" spans="2:11" ht="12" customHeight="1" x14ac:dyDescent="0.25">
      <c r="B1747" s="103"/>
      <c r="C1747" s="123"/>
      <c r="D1747" s="103"/>
      <c r="E1747" s="103"/>
      <c r="F1747" s="103"/>
      <c r="H1747" s="123"/>
      <c r="I1747" s="103"/>
      <c r="J1747" s="103"/>
      <c r="K1747" s="103"/>
    </row>
    <row r="1748" spans="2:11" ht="12" customHeight="1" x14ac:dyDescent="0.25">
      <c r="B1748" s="103"/>
      <c r="C1748" s="123"/>
      <c r="D1748" s="103"/>
      <c r="E1748" s="103"/>
      <c r="F1748" s="103"/>
      <c r="H1748" s="123"/>
      <c r="I1748" s="103"/>
      <c r="J1748" s="103"/>
      <c r="K1748" s="103"/>
    </row>
    <row r="1749" spans="2:11" ht="12" customHeight="1" x14ac:dyDescent="0.25">
      <c r="B1749" s="103"/>
      <c r="C1749" s="123"/>
      <c r="D1749" s="103"/>
      <c r="E1749" s="103"/>
      <c r="F1749" s="103"/>
      <c r="H1749" s="123"/>
      <c r="I1749" s="103"/>
      <c r="J1749" s="103"/>
      <c r="K1749" s="103"/>
    </row>
    <row r="1750" spans="2:11" ht="12" customHeight="1" x14ac:dyDescent="0.25">
      <c r="B1750" s="103"/>
      <c r="C1750" s="123"/>
      <c r="D1750" s="103"/>
      <c r="E1750" s="103"/>
      <c r="F1750" s="103"/>
      <c r="H1750" s="123"/>
      <c r="I1750" s="103"/>
      <c r="J1750" s="103"/>
      <c r="K1750" s="103"/>
    </row>
    <row r="1751" spans="2:11" ht="12" customHeight="1" x14ac:dyDescent="0.25">
      <c r="B1751" s="103"/>
      <c r="C1751" s="123"/>
      <c r="D1751" s="103"/>
      <c r="E1751" s="103"/>
      <c r="F1751" s="103"/>
      <c r="H1751" s="123"/>
      <c r="I1751" s="103"/>
      <c r="J1751" s="103"/>
      <c r="K1751" s="103"/>
    </row>
    <row r="1752" spans="2:11" ht="12" customHeight="1" x14ac:dyDescent="0.25">
      <c r="B1752" s="103"/>
      <c r="C1752" s="123"/>
      <c r="D1752" s="103"/>
      <c r="E1752" s="103"/>
      <c r="F1752" s="103"/>
      <c r="H1752" s="123"/>
      <c r="I1752" s="103"/>
      <c r="J1752" s="103"/>
      <c r="K1752" s="103"/>
    </row>
    <row r="1753" spans="2:11" ht="12" customHeight="1" x14ac:dyDescent="0.25">
      <c r="B1753" s="103"/>
      <c r="C1753" s="123"/>
      <c r="D1753" s="103"/>
      <c r="E1753" s="103"/>
      <c r="F1753" s="103"/>
      <c r="H1753" s="123"/>
      <c r="I1753" s="103"/>
      <c r="J1753" s="103"/>
      <c r="K1753" s="103"/>
    </row>
    <row r="1754" spans="2:11" ht="12" customHeight="1" x14ac:dyDescent="0.25">
      <c r="B1754" s="103"/>
      <c r="C1754" s="123"/>
      <c r="D1754" s="103"/>
      <c r="E1754" s="103"/>
      <c r="F1754" s="103"/>
      <c r="H1754" s="123"/>
      <c r="I1754" s="103"/>
      <c r="J1754" s="103"/>
      <c r="K1754" s="103"/>
    </row>
    <row r="1755" spans="2:11" ht="12" customHeight="1" x14ac:dyDescent="0.25">
      <c r="B1755" s="103"/>
      <c r="C1755" s="123"/>
      <c r="D1755" s="103"/>
      <c r="E1755" s="103"/>
      <c r="F1755" s="103"/>
      <c r="H1755" s="123"/>
      <c r="I1755" s="103"/>
      <c r="J1755" s="103"/>
      <c r="K1755" s="103"/>
    </row>
    <row r="1756" spans="2:11" ht="12" customHeight="1" x14ac:dyDescent="0.25">
      <c r="B1756" s="103"/>
      <c r="C1756" s="123"/>
      <c r="D1756" s="103"/>
      <c r="E1756" s="103"/>
      <c r="F1756" s="103"/>
      <c r="H1756" s="123"/>
      <c r="I1756" s="103"/>
      <c r="J1756" s="103"/>
      <c r="K1756" s="103"/>
    </row>
    <row r="1757" spans="2:11" ht="12" customHeight="1" x14ac:dyDescent="0.25">
      <c r="B1757" s="103"/>
      <c r="C1757" s="123"/>
      <c r="D1757" s="103"/>
      <c r="E1757" s="103"/>
      <c r="F1757" s="103"/>
      <c r="H1757" s="123"/>
      <c r="I1757" s="103"/>
      <c r="J1757" s="103"/>
      <c r="K1757" s="103"/>
    </row>
    <row r="1758" spans="2:11" ht="12" customHeight="1" x14ac:dyDescent="0.25">
      <c r="B1758" s="103"/>
      <c r="C1758" s="123"/>
      <c r="D1758" s="103"/>
      <c r="E1758" s="103"/>
      <c r="F1758" s="103"/>
      <c r="H1758" s="123"/>
      <c r="I1758" s="103"/>
      <c r="J1758" s="103"/>
      <c r="K1758" s="103"/>
    </row>
    <row r="1759" spans="2:11" ht="12" customHeight="1" x14ac:dyDescent="0.25">
      <c r="B1759" s="103"/>
      <c r="C1759" s="123"/>
      <c r="D1759" s="103"/>
      <c r="E1759" s="103"/>
      <c r="F1759" s="103"/>
      <c r="H1759" s="123"/>
      <c r="I1759" s="103"/>
      <c r="J1759" s="103"/>
      <c r="K1759" s="103"/>
    </row>
    <row r="1760" spans="2:11" ht="12" customHeight="1" x14ac:dyDescent="0.25">
      <c r="B1760" s="103"/>
      <c r="C1760" s="123"/>
      <c r="D1760" s="103"/>
      <c r="E1760" s="103"/>
      <c r="F1760" s="103"/>
      <c r="H1760" s="123"/>
      <c r="I1760" s="103"/>
      <c r="J1760" s="103"/>
      <c r="K1760" s="103"/>
    </row>
    <row r="1761" spans="2:11" ht="12" customHeight="1" x14ac:dyDescent="0.25">
      <c r="B1761" s="103"/>
      <c r="C1761" s="123"/>
      <c r="D1761" s="103"/>
      <c r="E1761" s="103"/>
      <c r="F1761" s="103"/>
      <c r="H1761" s="123"/>
      <c r="I1761" s="103"/>
      <c r="J1761" s="103"/>
      <c r="K1761" s="103"/>
    </row>
    <row r="1762" spans="2:11" ht="12" customHeight="1" x14ac:dyDescent="0.25">
      <c r="B1762" s="103"/>
      <c r="C1762" s="123"/>
      <c r="D1762" s="103"/>
      <c r="E1762" s="103"/>
      <c r="F1762" s="103"/>
      <c r="H1762" s="123"/>
      <c r="I1762" s="103"/>
      <c r="J1762" s="103"/>
      <c r="K1762" s="103"/>
    </row>
    <row r="1763" spans="2:11" ht="12" customHeight="1" x14ac:dyDescent="0.25">
      <c r="B1763" s="103"/>
      <c r="C1763" s="123"/>
      <c r="D1763" s="103"/>
      <c r="E1763" s="103"/>
      <c r="F1763" s="103"/>
      <c r="H1763" s="123"/>
      <c r="I1763" s="103"/>
      <c r="J1763" s="103"/>
      <c r="K1763" s="103"/>
    </row>
    <row r="1764" spans="2:11" ht="12" customHeight="1" x14ac:dyDescent="0.25">
      <c r="B1764" s="103"/>
      <c r="C1764" s="123"/>
      <c r="D1764" s="103"/>
      <c r="E1764" s="103"/>
      <c r="F1764" s="103"/>
      <c r="H1764" s="123"/>
      <c r="I1764" s="103"/>
      <c r="J1764" s="103"/>
      <c r="K1764" s="103"/>
    </row>
    <row r="1765" spans="2:11" ht="12" customHeight="1" x14ac:dyDescent="0.25">
      <c r="B1765" s="103"/>
      <c r="C1765" s="123"/>
      <c r="D1765" s="103"/>
      <c r="E1765" s="103"/>
      <c r="F1765" s="103"/>
      <c r="H1765" s="123"/>
      <c r="I1765" s="103"/>
      <c r="J1765" s="103"/>
      <c r="K1765" s="103"/>
    </row>
    <row r="1766" spans="2:11" ht="12" customHeight="1" x14ac:dyDescent="0.25">
      <c r="B1766" s="103"/>
      <c r="C1766" s="123"/>
      <c r="D1766" s="103"/>
      <c r="E1766" s="103"/>
      <c r="F1766" s="103"/>
      <c r="H1766" s="123"/>
      <c r="I1766" s="103"/>
      <c r="J1766" s="103"/>
      <c r="K1766" s="103"/>
    </row>
    <row r="1767" spans="2:11" ht="12" customHeight="1" x14ac:dyDescent="0.25">
      <c r="B1767" s="103"/>
      <c r="C1767" s="123"/>
      <c r="D1767" s="103"/>
      <c r="E1767" s="103"/>
      <c r="F1767" s="103"/>
      <c r="H1767" s="123"/>
      <c r="I1767" s="103"/>
      <c r="J1767" s="103"/>
      <c r="K1767" s="103"/>
    </row>
    <row r="1768" spans="2:11" ht="12" customHeight="1" x14ac:dyDescent="0.25">
      <c r="B1768" s="103"/>
      <c r="C1768" s="123"/>
      <c r="D1768" s="103"/>
      <c r="E1768" s="103"/>
      <c r="F1768" s="103"/>
      <c r="H1768" s="123"/>
      <c r="I1768" s="103"/>
      <c r="J1768" s="103"/>
      <c r="K1768" s="103"/>
    </row>
    <row r="1769" spans="2:11" ht="12" customHeight="1" x14ac:dyDescent="0.25">
      <c r="B1769" s="103"/>
      <c r="C1769" s="123"/>
      <c r="D1769" s="103"/>
      <c r="E1769" s="103"/>
      <c r="F1769" s="103"/>
      <c r="H1769" s="123"/>
      <c r="I1769" s="103"/>
      <c r="J1769" s="103"/>
      <c r="K1769" s="103"/>
    </row>
    <row r="1770" spans="2:11" ht="12" customHeight="1" x14ac:dyDescent="0.25">
      <c r="B1770" s="103"/>
      <c r="C1770" s="123"/>
      <c r="D1770" s="103"/>
      <c r="E1770" s="103"/>
      <c r="F1770" s="103"/>
      <c r="H1770" s="123"/>
      <c r="I1770" s="103"/>
      <c r="J1770" s="103"/>
      <c r="K1770" s="103"/>
    </row>
    <row r="1771" spans="2:11" ht="12" customHeight="1" x14ac:dyDescent="0.25">
      <c r="B1771" s="103"/>
      <c r="C1771" s="123"/>
      <c r="D1771" s="103"/>
      <c r="E1771" s="103"/>
      <c r="F1771" s="103"/>
      <c r="H1771" s="123"/>
      <c r="I1771" s="103"/>
      <c r="J1771" s="103"/>
      <c r="K1771" s="103"/>
    </row>
    <row r="1772" spans="2:11" ht="12" customHeight="1" x14ac:dyDescent="0.25">
      <c r="B1772" s="103"/>
      <c r="C1772" s="123"/>
      <c r="D1772" s="103"/>
      <c r="E1772" s="103"/>
      <c r="F1772" s="103"/>
      <c r="H1772" s="123"/>
      <c r="I1772" s="103"/>
      <c r="J1772" s="103"/>
      <c r="K1772" s="103"/>
    </row>
    <row r="1773" spans="2:11" ht="12" customHeight="1" x14ac:dyDescent="0.25">
      <c r="B1773" s="103"/>
      <c r="C1773" s="123"/>
      <c r="D1773" s="103"/>
      <c r="E1773" s="103"/>
      <c r="F1773" s="103"/>
      <c r="H1773" s="123"/>
      <c r="I1773" s="103"/>
      <c r="J1773" s="103"/>
      <c r="K1773" s="103"/>
    </row>
    <row r="1774" spans="2:11" ht="12" customHeight="1" x14ac:dyDescent="0.25">
      <c r="B1774" s="103"/>
      <c r="C1774" s="123"/>
      <c r="D1774" s="103"/>
      <c r="E1774" s="103"/>
      <c r="F1774" s="103"/>
      <c r="H1774" s="123"/>
      <c r="I1774" s="103"/>
      <c r="J1774" s="103"/>
      <c r="K1774" s="103"/>
    </row>
    <row r="1775" spans="2:11" ht="12" customHeight="1" x14ac:dyDescent="0.25">
      <c r="B1775" s="103"/>
      <c r="C1775" s="123"/>
      <c r="D1775" s="103"/>
      <c r="E1775" s="103"/>
      <c r="F1775" s="103"/>
      <c r="H1775" s="123"/>
      <c r="I1775" s="103"/>
      <c r="J1775" s="103"/>
      <c r="K1775" s="103"/>
    </row>
    <row r="1776" spans="2:11" ht="12" customHeight="1" x14ac:dyDescent="0.25">
      <c r="B1776" s="103"/>
      <c r="C1776" s="123"/>
      <c r="D1776" s="103"/>
      <c r="E1776" s="103"/>
      <c r="F1776" s="103"/>
      <c r="H1776" s="123"/>
      <c r="I1776" s="103"/>
      <c r="J1776" s="103"/>
      <c r="K1776" s="103"/>
    </row>
    <row r="1777" spans="2:11" ht="12" customHeight="1" x14ac:dyDescent="0.25">
      <c r="B1777" s="103"/>
      <c r="C1777" s="123"/>
      <c r="D1777" s="103"/>
      <c r="E1777" s="103"/>
      <c r="F1777" s="103"/>
      <c r="H1777" s="123"/>
      <c r="I1777" s="103"/>
      <c r="J1777" s="103"/>
      <c r="K1777" s="103"/>
    </row>
    <row r="1778" spans="2:11" ht="12" customHeight="1" x14ac:dyDescent="0.25">
      <c r="B1778" s="103"/>
      <c r="C1778" s="123"/>
      <c r="D1778" s="103"/>
      <c r="E1778" s="103"/>
      <c r="F1778" s="103"/>
      <c r="H1778" s="123"/>
      <c r="I1778" s="103"/>
      <c r="J1778" s="103"/>
      <c r="K1778" s="103"/>
    </row>
    <row r="1779" spans="2:11" ht="12" customHeight="1" x14ac:dyDescent="0.25">
      <c r="B1779" s="103"/>
      <c r="C1779" s="123"/>
      <c r="D1779" s="103"/>
      <c r="E1779" s="103"/>
      <c r="F1779" s="103"/>
      <c r="H1779" s="123"/>
      <c r="I1779" s="103"/>
      <c r="J1779" s="103"/>
      <c r="K1779" s="103"/>
    </row>
    <row r="1780" spans="2:11" ht="12" customHeight="1" x14ac:dyDescent="0.25">
      <c r="B1780" s="103"/>
      <c r="C1780" s="123"/>
      <c r="D1780" s="103"/>
      <c r="E1780" s="103"/>
      <c r="F1780" s="103"/>
      <c r="H1780" s="123"/>
      <c r="I1780" s="103"/>
      <c r="J1780" s="103"/>
      <c r="K1780" s="103"/>
    </row>
    <row r="1781" spans="2:11" ht="12" customHeight="1" x14ac:dyDescent="0.25">
      <c r="B1781" s="103"/>
      <c r="C1781" s="123"/>
      <c r="D1781" s="103"/>
      <c r="E1781" s="103"/>
      <c r="F1781" s="103"/>
      <c r="H1781" s="123"/>
      <c r="I1781" s="103"/>
      <c r="J1781" s="103"/>
      <c r="K1781" s="103"/>
    </row>
    <row r="1782" spans="2:11" ht="12" customHeight="1" x14ac:dyDescent="0.25">
      <c r="B1782" s="103"/>
      <c r="C1782" s="123"/>
      <c r="D1782" s="103"/>
      <c r="E1782" s="103"/>
      <c r="F1782" s="103"/>
      <c r="H1782" s="123"/>
      <c r="I1782" s="103"/>
      <c r="J1782" s="103"/>
      <c r="K1782" s="103"/>
    </row>
    <row r="1783" spans="2:11" ht="12" customHeight="1" x14ac:dyDescent="0.25">
      <c r="B1783" s="103"/>
      <c r="C1783" s="123"/>
      <c r="D1783" s="103"/>
      <c r="E1783" s="103"/>
      <c r="F1783" s="103"/>
      <c r="H1783" s="123"/>
      <c r="I1783" s="103"/>
      <c r="J1783" s="103"/>
      <c r="K1783" s="103"/>
    </row>
    <row r="1784" spans="2:11" ht="12" customHeight="1" x14ac:dyDescent="0.25">
      <c r="B1784" s="103"/>
      <c r="C1784" s="123"/>
      <c r="D1784" s="103"/>
      <c r="E1784" s="103"/>
      <c r="F1784" s="103"/>
      <c r="H1784" s="123"/>
      <c r="I1784" s="103"/>
      <c r="J1784" s="103"/>
      <c r="K1784" s="103"/>
    </row>
    <row r="1785" spans="2:11" ht="12" customHeight="1" x14ac:dyDescent="0.25">
      <c r="B1785" s="103"/>
      <c r="C1785" s="123"/>
      <c r="D1785" s="103"/>
      <c r="E1785" s="103"/>
      <c r="F1785" s="103"/>
      <c r="H1785" s="123"/>
      <c r="I1785" s="103"/>
      <c r="J1785" s="103"/>
      <c r="K1785" s="103"/>
    </row>
    <row r="1786" spans="2:11" ht="12" customHeight="1" x14ac:dyDescent="0.25">
      <c r="B1786" s="103"/>
      <c r="C1786" s="123"/>
      <c r="D1786" s="103"/>
      <c r="E1786" s="103"/>
      <c r="F1786" s="103"/>
      <c r="H1786" s="123"/>
      <c r="I1786" s="103"/>
      <c r="J1786" s="103"/>
      <c r="K1786" s="103"/>
    </row>
    <row r="1787" spans="2:11" ht="12" customHeight="1" x14ac:dyDescent="0.25">
      <c r="B1787" s="103"/>
      <c r="C1787" s="123"/>
      <c r="D1787" s="103"/>
      <c r="E1787" s="103"/>
      <c r="F1787" s="103"/>
      <c r="H1787" s="123"/>
      <c r="I1787" s="103"/>
      <c r="J1787" s="103"/>
      <c r="K1787" s="103"/>
    </row>
    <row r="1788" spans="2:11" ht="12" customHeight="1" x14ac:dyDescent="0.25">
      <c r="B1788" s="103"/>
      <c r="C1788" s="123"/>
      <c r="D1788" s="103"/>
      <c r="E1788" s="103"/>
      <c r="F1788" s="103"/>
      <c r="H1788" s="123"/>
      <c r="I1788" s="103"/>
      <c r="J1788" s="103"/>
      <c r="K1788" s="103"/>
    </row>
    <row r="1789" spans="2:11" ht="12" customHeight="1" x14ac:dyDescent="0.25">
      <c r="B1789" s="103"/>
      <c r="C1789" s="123"/>
      <c r="D1789" s="103"/>
      <c r="E1789" s="103"/>
      <c r="F1789" s="103"/>
      <c r="H1789" s="123"/>
      <c r="I1789" s="103"/>
      <c r="J1789" s="103"/>
      <c r="K1789" s="103"/>
    </row>
    <row r="1790" spans="2:11" ht="12" customHeight="1" x14ac:dyDescent="0.25">
      <c r="B1790" s="103"/>
      <c r="C1790" s="123"/>
      <c r="D1790" s="103"/>
      <c r="E1790" s="103"/>
      <c r="F1790" s="103"/>
      <c r="H1790" s="123"/>
      <c r="I1790" s="103"/>
      <c r="J1790" s="103"/>
      <c r="K1790" s="103"/>
    </row>
    <row r="1791" spans="2:11" ht="12" customHeight="1" x14ac:dyDescent="0.25">
      <c r="B1791" s="103"/>
      <c r="C1791" s="123"/>
      <c r="D1791" s="103"/>
      <c r="E1791" s="103"/>
      <c r="F1791" s="103"/>
      <c r="H1791" s="123"/>
      <c r="I1791" s="103"/>
      <c r="J1791" s="103"/>
      <c r="K1791" s="103"/>
    </row>
    <row r="1792" spans="2:11" ht="12" customHeight="1" x14ac:dyDescent="0.25">
      <c r="B1792" s="103"/>
      <c r="C1792" s="123"/>
      <c r="D1792" s="103"/>
      <c r="E1792" s="103"/>
      <c r="F1792" s="103"/>
      <c r="H1792" s="123"/>
      <c r="I1792" s="103"/>
      <c r="J1792" s="103"/>
      <c r="K1792" s="103"/>
    </row>
    <row r="1793" spans="2:11" ht="12" customHeight="1" x14ac:dyDescent="0.25">
      <c r="B1793" s="103"/>
      <c r="C1793" s="123"/>
      <c r="D1793" s="103"/>
      <c r="E1793" s="103"/>
      <c r="F1793" s="103"/>
      <c r="H1793" s="123"/>
      <c r="I1793" s="103"/>
      <c r="J1793" s="103"/>
      <c r="K1793" s="103"/>
    </row>
    <row r="1794" spans="2:11" ht="12" customHeight="1" x14ac:dyDescent="0.25">
      <c r="B1794" s="103"/>
      <c r="C1794" s="123"/>
      <c r="D1794" s="103"/>
      <c r="E1794" s="103"/>
      <c r="F1794" s="103"/>
      <c r="H1794" s="123"/>
      <c r="I1794" s="103"/>
      <c r="J1794" s="103"/>
      <c r="K1794" s="103"/>
    </row>
    <row r="1795" spans="2:11" ht="12" customHeight="1" x14ac:dyDescent="0.25">
      <c r="B1795" s="103"/>
      <c r="C1795" s="123"/>
      <c r="D1795" s="103"/>
      <c r="E1795" s="103"/>
      <c r="F1795" s="103"/>
      <c r="H1795" s="123"/>
      <c r="I1795" s="103"/>
      <c r="J1795" s="103"/>
      <c r="K1795" s="103"/>
    </row>
    <row r="1796" spans="2:11" ht="12" customHeight="1" x14ac:dyDescent="0.25">
      <c r="B1796" s="103"/>
      <c r="C1796" s="123"/>
      <c r="D1796" s="103"/>
      <c r="E1796" s="103"/>
      <c r="F1796" s="103"/>
      <c r="H1796" s="123"/>
      <c r="I1796" s="103"/>
      <c r="J1796" s="103"/>
      <c r="K1796" s="103"/>
    </row>
    <row r="1797" spans="2:11" ht="12" customHeight="1" x14ac:dyDescent="0.25">
      <c r="B1797" s="103"/>
      <c r="C1797" s="123"/>
      <c r="D1797" s="103"/>
      <c r="E1797" s="103"/>
      <c r="F1797" s="103"/>
      <c r="H1797" s="123"/>
      <c r="I1797" s="103"/>
      <c r="J1797" s="103"/>
      <c r="K1797" s="103"/>
    </row>
    <row r="1798" spans="2:11" ht="12" customHeight="1" x14ac:dyDescent="0.25">
      <c r="B1798" s="103"/>
      <c r="C1798" s="123"/>
      <c r="D1798" s="103"/>
      <c r="E1798" s="103"/>
      <c r="F1798" s="103"/>
      <c r="H1798" s="123"/>
      <c r="I1798" s="103"/>
      <c r="J1798" s="103"/>
      <c r="K1798" s="103"/>
    </row>
    <row r="1799" spans="2:11" ht="12" customHeight="1" x14ac:dyDescent="0.25">
      <c r="B1799" s="103"/>
      <c r="C1799" s="123"/>
      <c r="D1799" s="103"/>
      <c r="E1799" s="103"/>
      <c r="F1799" s="103"/>
      <c r="H1799" s="123"/>
      <c r="I1799" s="103"/>
      <c r="J1799" s="103"/>
      <c r="K1799" s="103"/>
    </row>
    <row r="1800" spans="2:11" ht="12" customHeight="1" x14ac:dyDescent="0.25">
      <c r="B1800" s="103"/>
      <c r="C1800" s="123"/>
      <c r="D1800" s="103"/>
      <c r="E1800" s="103"/>
      <c r="F1800" s="103"/>
      <c r="H1800" s="123"/>
      <c r="I1800" s="103"/>
      <c r="J1800" s="103"/>
      <c r="K1800" s="103"/>
    </row>
    <row r="1801" spans="2:11" ht="12" customHeight="1" x14ac:dyDescent="0.25">
      <c r="B1801" s="103"/>
      <c r="C1801" s="123"/>
      <c r="D1801" s="103"/>
      <c r="E1801" s="103"/>
      <c r="F1801" s="103"/>
      <c r="H1801" s="123"/>
      <c r="I1801" s="103"/>
      <c r="J1801" s="103"/>
      <c r="K1801" s="103"/>
    </row>
    <row r="1802" spans="2:11" ht="12" customHeight="1" x14ac:dyDescent="0.25">
      <c r="B1802" s="103"/>
      <c r="C1802" s="123"/>
      <c r="D1802" s="103"/>
      <c r="E1802" s="103"/>
      <c r="F1802" s="103"/>
      <c r="H1802" s="123"/>
      <c r="I1802" s="103"/>
      <c r="J1802" s="103"/>
      <c r="K1802" s="103"/>
    </row>
    <row r="1803" spans="2:11" ht="12" customHeight="1" x14ac:dyDescent="0.25">
      <c r="B1803" s="103"/>
      <c r="C1803" s="123"/>
      <c r="D1803" s="103"/>
      <c r="E1803" s="103"/>
      <c r="F1803" s="103"/>
      <c r="H1803" s="123"/>
      <c r="I1803" s="103"/>
      <c r="J1803" s="103"/>
      <c r="K1803" s="103"/>
    </row>
    <row r="1804" spans="2:11" ht="12" customHeight="1" x14ac:dyDescent="0.25">
      <c r="B1804" s="103"/>
      <c r="C1804" s="123"/>
      <c r="D1804" s="103"/>
      <c r="E1804" s="103"/>
      <c r="F1804" s="103"/>
      <c r="H1804" s="123"/>
      <c r="I1804" s="103"/>
      <c r="J1804" s="103"/>
      <c r="K1804" s="103"/>
    </row>
    <row r="1805" spans="2:11" ht="12" customHeight="1" x14ac:dyDescent="0.25">
      <c r="B1805" s="103"/>
      <c r="C1805" s="123"/>
      <c r="D1805" s="103"/>
      <c r="E1805" s="103"/>
      <c r="F1805" s="103"/>
      <c r="H1805" s="123"/>
      <c r="I1805" s="103"/>
      <c r="J1805" s="103"/>
      <c r="K1805" s="103"/>
    </row>
    <row r="1806" spans="2:11" ht="12" customHeight="1" x14ac:dyDescent="0.25">
      <c r="B1806" s="103"/>
      <c r="C1806" s="123"/>
      <c r="D1806" s="103"/>
      <c r="E1806" s="103"/>
      <c r="F1806" s="103"/>
      <c r="H1806" s="123"/>
      <c r="I1806" s="103"/>
      <c r="J1806" s="103"/>
      <c r="K1806" s="103"/>
    </row>
    <row r="1807" spans="2:11" ht="12" customHeight="1" x14ac:dyDescent="0.25">
      <c r="B1807" s="103"/>
      <c r="C1807" s="123"/>
      <c r="D1807" s="103"/>
      <c r="E1807" s="103"/>
      <c r="F1807" s="103"/>
      <c r="H1807" s="123"/>
      <c r="I1807" s="103"/>
      <c r="J1807" s="103"/>
      <c r="K1807" s="103"/>
    </row>
    <row r="1808" spans="2:11" ht="12" customHeight="1" x14ac:dyDescent="0.25">
      <c r="B1808" s="103"/>
      <c r="C1808" s="123"/>
      <c r="D1808" s="103"/>
      <c r="E1808" s="103"/>
      <c r="F1808" s="103"/>
      <c r="H1808" s="123"/>
      <c r="I1808" s="103"/>
      <c r="J1808" s="103"/>
      <c r="K1808" s="103"/>
    </row>
    <row r="1809" spans="2:11" ht="12" customHeight="1" x14ac:dyDescent="0.25">
      <c r="B1809" s="103"/>
      <c r="C1809" s="123"/>
      <c r="D1809" s="103"/>
      <c r="E1809" s="103"/>
      <c r="F1809" s="103"/>
      <c r="H1809" s="123"/>
      <c r="I1809" s="103"/>
      <c r="J1809" s="103"/>
      <c r="K1809" s="103"/>
    </row>
    <row r="1810" spans="2:11" ht="12" customHeight="1" x14ac:dyDescent="0.25">
      <c r="B1810" s="103"/>
      <c r="C1810" s="123"/>
      <c r="D1810" s="103"/>
      <c r="E1810" s="103"/>
      <c r="F1810" s="103"/>
      <c r="H1810" s="123"/>
      <c r="I1810" s="103"/>
      <c r="J1810" s="103"/>
      <c r="K1810" s="103"/>
    </row>
    <row r="1811" spans="2:11" ht="12" customHeight="1" x14ac:dyDescent="0.25">
      <c r="B1811" s="103"/>
      <c r="C1811" s="123"/>
      <c r="D1811" s="103"/>
      <c r="E1811" s="103"/>
      <c r="F1811" s="103"/>
      <c r="H1811" s="123"/>
      <c r="I1811" s="103"/>
      <c r="J1811" s="103"/>
      <c r="K1811" s="103"/>
    </row>
    <row r="1812" spans="2:11" ht="12" customHeight="1" x14ac:dyDescent="0.25">
      <c r="B1812" s="103"/>
      <c r="C1812" s="123"/>
      <c r="D1812" s="103"/>
      <c r="E1812" s="103"/>
      <c r="F1812" s="103"/>
      <c r="H1812" s="123"/>
      <c r="I1812" s="103"/>
      <c r="J1812" s="103"/>
      <c r="K1812" s="103"/>
    </row>
    <row r="1813" spans="2:11" ht="12" customHeight="1" x14ac:dyDescent="0.25">
      <c r="B1813" s="103"/>
      <c r="C1813" s="123"/>
      <c r="D1813" s="103"/>
      <c r="E1813" s="103"/>
      <c r="F1813" s="103"/>
      <c r="H1813" s="123"/>
      <c r="I1813" s="103"/>
      <c r="J1813" s="103"/>
      <c r="K1813" s="103"/>
    </row>
    <row r="1814" spans="2:11" ht="12" customHeight="1" x14ac:dyDescent="0.25">
      <c r="B1814" s="103"/>
      <c r="C1814" s="123"/>
      <c r="D1814" s="103"/>
      <c r="E1814" s="103"/>
      <c r="F1814" s="103"/>
      <c r="H1814" s="123"/>
      <c r="I1814" s="103"/>
      <c r="J1814" s="103"/>
      <c r="K1814" s="103"/>
    </row>
    <row r="1815" spans="2:11" ht="12" customHeight="1" x14ac:dyDescent="0.25">
      <c r="B1815" s="103"/>
      <c r="C1815" s="123"/>
      <c r="D1815" s="103"/>
      <c r="E1815" s="103"/>
      <c r="F1815" s="103"/>
      <c r="H1815" s="123"/>
      <c r="I1815" s="103"/>
      <c r="J1815" s="103"/>
      <c r="K1815" s="103"/>
    </row>
    <row r="1816" spans="2:11" ht="12" customHeight="1" x14ac:dyDescent="0.25">
      <c r="B1816" s="103"/>
      <c r="C1816" s="123"/>
      <c r="D1816" s="103"/>
      <c r="E1816" s="103"/>
      <c r="F1816" s="103"/>
      <c r="H1816" s="123"/>
      <c r="I1816" s="103"/>
      <c r="J1816" s="103"/>
      <c r="K1816" s="103"/>
    </row>
    <row r="1817" spans="2:11" ht="12" customHeight="1" x14ac:dyDescent="0.25">
      <c r="B1817" s="103"/>
      <c r="C1817" s="123"/>
      <c r="D1817" s="103"/>
      <c r="E1817" s="103"/>
      <c r="F1817" s="103"/>
      <c r="H1817" s="123"/>
      <c r="I1817" s="103"/>
      <c r="J1817" s="103"/>
      <c r="K1817" s="103"/>
    </row>
    <row r="1818" spans="2:11" ht="12" customHeight="1" x14ac:dyDescent="0.25">
      <c r="B1818" s="103"/>
      <c r="C1818" s="123"/>
      <c r="D1818" s="103"/>
      <c r="E1818" s="103"/>
      <c r="F1818" s="103"/>
      <c r="H1818" s="123"/>
      <c r="I1818" s="103"/>
      <c r="J1818" s="103"/>
      <c r="K1818" s="103"/>
    </row>
    <row r="1819" spans="2:11" ht="12" customHeight="1" x14ac:dyDescent="0.25">
      <c r="B1819" s="103"/>
      <c r="C1819" s="123"/>
      <c r="D1819" s="103"/>
      <c r="E1819" s="103"/>
      <c r="F1819" s="103"/>
      <c r="H1819" s="123"/>
      <c r="I1819" s="103"/>
      <c r="J1819" s="103"/>
      <c r="K1819" s="103"/>
    </row>
    <row r="1820" spans="2:11" ht="12" customHeight="1" x14ac:dyDescent="0.25">
      <c r="B1820" s="103"/>
      <c r="C1820" s="123"/>
      <c r="D1820" s="103"/>
      <c r="E1820" s="103"/>
      <c r="F1820" s="103"/>
      <c r="H1820" s="123"/>
      <c r="I1820" s="103"/>
      <c r="J1820" s="103"/>
      <c r="K1820" s="103"/>
    </row>
    <row r="1821" spans="2:11" ht="12" customHeight="1" x14ac:dyDescent="0.25">
      <c r="B1821" s="103"/>
      <c r="C1821" s="123"/>
      <c r="D1821" s="103"/>
      <c r="E1821" s="103"/>
      <c r="F1821" s="103"/>
      <c r="H1821" s="123"/>
      <c r="I1821" s="103"/>
      <c r="J1821" s="103"/>
      <c r="K1821" s="103"/>
    </row>
    <row r="1822" spans="2:11" ht="12" customHeight="1" x14ac:dyDescent="0.25">
      <c r="B1822" s="103"/>
      <c r="C1822" s="123"/>
      <c r="D1822" s="103"/>
      <c r="E1822" s="103"/>
      <c r="F1822" s="103"/>
      <c r="H1822" s="123"/>
      <c r="I1822" s="103"/>
      <c r="J1822" s="103"/>
      <c r="K1822" s="103"/>
    </row>
    <row r="1823" spans="2:11" ht="12" customHeight="1" x14ac:dyDescent="0.25">
      <c r="B1823" s="103"/>
      <c r="C1823" s="123"/>
      <c r="D1823" s="103"/>
      <c r="E1823" s="103"/>
      <c r="F1823" s="103"/>
      <c r="H1823" s="123"/>
      <c r="I1823" s="103"/>
      <c r="J1823" s="103"/>
      <c r="K1823" s="103"/>
    </row>
    <row r="1824" spans="2:11" ht="12" customHeight="1" x14ac:dyDescent="0.25">
      <c r="B1824" s="103"/>
      <c r="C1824" s="123"/>
      <c r="D1824" s="103"/>
      <c r="E1824" s="103"/>
      <c r="F1824" s="103"/>
      <c r="H1824" s="123"/>
      <c r="I1824" s="103"/>
      <c r="J1824" s="103"/>
      <c r="K1824" s="103"/>
    </row>
    <row r="1825" spans="2:11" ht="12" customHeight="1" x14ac:dyDescent="0.25">
      <c r="B1825" s="103"/>
      <c r="C1825" s="123"/>
      <c r="D1825" s="103"/>
      <c r="E1825" s="103"/>
      <c r="F1825" s="103"/>
      <c r="H1825" s="123"/>
      <c r="I1825" s="103"/>
      <c r="J1825" s="103"/>
      <c r="K1825" s="103"/>
    </row>
    <row r="1826" spans="2:11" ht="12" customHeight="1" x14ac:dyDescent="0.25">
      <c r="B1826" s="103"/>
      <c r="C1826" s="123"/>
      <c r="D1826" s="103"/>
      <c r="E1826" s="103"/>
      <c r="F1826" s="103"/>
      <c r="H1826" s="123"/>
      <c r="I1826" s="103"/>
      <c r="J1826" s="103"/>
      <c r="K1826" s="103"/>
    </row>
    <row r="1827" spans="2:11" ht="12" customHeight="1" x14ac:dyDescent="0.25">
      <c r="B1827" s="103"/>
      <c r="C1827" s="123"/>
      <c r="D1827" s="103"/>
      <c r="E1827" s="103"/>
      <c r="F1827" s="103"/>
      <c r="H1827" s="123"/>
      <c r="I1827" s="103"/>
      <c r="J1827" s="103"/>
      <c r="K1827" s="103"/>
    </row>
    <row r="1828" spans="2:11" ht="12" customHeight="1" x14ac:dyDescent="0.25">
      <c r="B1828" s="103"/>
      <c r="C1828" s="123"/>
      <c r="D1828" s="103"/>
      <c r="E1828" s="103"/>
      <c r="F1828" s="103"/>
      <c r="H1828" s="123"/>
      <c r="I1828" s="103"/>
      <c r="J1828" s="103"/>
      <c r="K1828" s="103"/>
    </row>
    <row r="1829" spans="2:11" ht="12" customHeight="1" x14ac:dyDescent="0.25">
      <c r="B1829" s="103"/>
      <c r="C1829" s="123"/>
      <c r="D1829" s="103"/>
      <c r="E1829" s="103"/>
      <c r="F1829" s="103"/>
      <c r="H1829" s="123"/>
      <c r="I1829" s="103"/>
      <c r="J1829" s="103"/>
      <c r="K1829" s="103"/>
    </row>
    <row r="1830" spans="2:11" ht="12" customHeight="1" x14ac:dyDescent="0.25">
      <c r="B1830" s="103"/>
      <c r="C1830" s="123"/>
      <c r="D1830" s="103"/>
      <c r="E1830" s="103"/>
      <c r="F1830" s="103"/>
      <c r="H1830" s="123"/>
      <c r="I1830" s="103"/>
      <c r="J1830" s="103"/>
      <c r="K1830" s="103"/>
    </row>
    <row r="1831" spans="2:11" ht="12" customHeight="1" x14ac:dyDescent="0.25">
      <c r="B1831" s="103"/>
      <c r="C1831" s="123"/>
      <c r="D1831" s="103"/>
      <c r="E1831" s="103"/>
      <c r="F1831" s="103"/>
      <c r="H1831" s="123"/>
      <c r="I1831" s="103"/>
      <c r="J1831" s="103"/>
      <c r="K1831" s="103"/>
    </row>
    <row r="1832" spans="2:11" ht="12" customHeight="1" x14ac:dyDescent="0.25">
      <c r="B1832" s="103"/>
      <c r="C1832" s="123"/>
      <c r="D1832" s="103"/>
      <c r="E1832" s="103"/>
      <c r="F1832" s="103"/>
      <c r="H1832" s="123"/>
      <c r="I1832" s="103"/>
      <c r="J1832" s="103"/>
      <c r="K1832" s="103"/>
    </row>
    <row r="1833" spans="2:11" ht="12" customHeight="1" x14ac:dyDescent="0.25">
      <c r="B1833" s="103"/>
      <c r="C1833" s="123"/>
      <c r="D1833" s="103"/>
      <c r="E1833" s="103"/>
      <c r="F1833" s="103"/>
      <c r="H1833" s="123"/>
      <c r="I1833" s="103"/>
      <c r="J1833" s="103"/>
      <c r="K1833" s="103"/>
    </row>
    <row r="1834" spans="2:11" ht="12" customHeight="1" x14ac:dyDescent="0.25">
      <c r="B1834" s="103"/>
      <c r="C1834" s="123"/>
      <c r="D1834" s="103"/>
      <c r="E1834" s="103"/>
      <c r="F1834" s="103"/>
      <c r="H1834" s="123"/>
      <c r="I1834" s="103"/>
      <c r="J1834" s="103"/>
      <c r="K1834" s="103"/>
    </row>
    <row r="1835" spans="2:11" ht="12" customHeight="1" x14ac:dyDescent="0.25">
      <c r="B1835" s="103"/>
      <c r="C1835" s="123"/>
      <c r="D1835" s="103"/>
      <c r="E1835" s="103"/>
      <c r="F1835" s="103"/>
      <c r="H1835" s="123"/>
      <c r="I1835" s="103"/>
      <c r="J1835" s="103"/>
      <c r="K1835" s="103"/>
    </row>
    <row r="1836" spans="2:11" ht="12" customHeight="1" x14ac:dyDescent="0.25">
      <c r="B1836" s="103"/>
      <c r="C1836" s="123"/>
      <c r="D1836" s="103"/>
      <c r="E1836" s="103"/>
      <c r="F1836" s="103"/>
      <c r="H1836" s="123"/>
      <c r="I1836" s="103"/>
      <c r="J1836" s="103"/>
      <c r="K1836" s="103"/>
    </row>
    <row r="1837" spans="2:11" ht="12" customHeight="1" x14ac:dyDescent="0.25">
      <c r="B1837" s="103"/>
      <c r="C1837" s="123"/>
      <c r="D1837" s="103"/>
      <c r="E1837" s="103"/>
      <c r="F1837" s="103"/>
      <c r="H1837" s="123"/>
      <c r="I1837" s="103"/>
      <c r="J1837" s="103"/>
      <c r="K1837" s="103"/>
    </row>
    <row r="1838" spans="2:11" ht="12" customHeight="1" x14ac:dyDescent="0.25">
      <c r="B1838" s="103"/>
      <c r="C1838" s="123"/>
      <c r="D1838" s="103"/>
      <c r="E1838" s="103"/>
      <c r="F1838" s="103"/>
      <c r="H1838" s="123"/>
      <c r="I1838" s="103"/>
      <c r="J1838" s="103"/>
      <c r="K1838" s="103"/>
    </row>
    <row r="1839" spans="2:11" ht="12" customHeight="1" x14ac:dyDescent="0.25">
      <c r="B1839" s="103"/>
      <c r="C1839" s="123"/>
      <c r="D1839" s="103"/>
      <c r="E1839" s="103"/>
      <c r="F1839" s="103"/>
      <c r="H1839" s="123"/>
      <c r="I1839" s="103"/>
      <c r="J1839" s="103"/>
      <c r="K1839" s="103"/>
    </row>
    <row r="1840" spans="2:11" ht="12" customHeight="1" x14ac:dyDescent="0.25">
      <c r="B1840" s="103"/>
      <c r="C1840" s="123"/>
      <c r="D1840" s="103"/>
      <c r="E1840" s="103"/>
      <c r="F1840" s="103"/>
      <c r="H1840" s="123"/>
      <c r="I1840" s="103"/>
      <c r="J1840" s="103"/>
      <c r="K1840" s="103"/>
    </row>
    <row r="1841" spans="2:11" ht="12" customHeight="1" x14ac:dyDescent="0.25">
      <c r="B1841" s="103"/>
      <c r="C1841" s="123"/>
      <c r="D1841" s="103"/>
      <c r="E1841" s="103"/>
      <c r="F1841" s="103"/>
      <c r="H1841" s="123"/>
      <c r="I1841" s="103"/>
      <c r="J1841" s="103"/>
      <c r="K1841" s="103"/>
    </row>
    <row r="1842" spans="2:11" ht="12" customHeight="1" x14ac:dyDescent="0.25">
      <c r="B1842" s="103"/>
      <c r="C1842" s="123"/>
      <c r="D1842" s="103"/>
      <c r="E1842" s="103"/>
      <c r="F1842" s="103"/>
      <c r="H1842" s="123"/>
      <c r="I1842" s="103"/>
      <c r="J1842" s="103"/>
      <c r="K1842" s="103"/>
    </row>
    <row r="1843" spans="2:11" ht="12" customHeight="1" x14ac:dyDescent="0.25">
      <c r="B1843" s="103"/>
      <c r="C1843" s="123"/>
      <c r="D1843" s="103"/>
      <c r="E1843" s="103"/>
      <c r="F1843" s="103"/>
      <c r="H1843" s="123"/>
      <c r="I1843" s="103"/>
      <c r="J1843" s="103"/>
      <c r="K1843" s="103"/>
    </row>
    <row r="1844" spans="2:11" ht="12" customHeight="1" x14ac:dyDescent="0.25">
      <c r="B1844" s="103"/>
      <c r="C1844" s="123"/>
      <c r="D1844" s="103"/>
      <c r="E1844" s="103"/>
      <c r="F1844" s="103"/>
      <c r="H1844" s="123"/>
      <c r="I1844" s="103"/>
      <c r="J1844" s="103"/>
      <c r="K1844" s="103"/>
    </row>
    <row r="1845" spans="2:11" ht="12" customHeight="1" x14ac:dyDescent="0.25">
      <c r="B1845" s="103"/>
      <c r="C1845" s="123"/>
      <c r="D1845" s="103"/>
      <c r="E1845" s="103"/>
      <c r="F1845" s="103"/>
      <c r="H1845" s="123"/>
      <c r="I1845" s="103"/>
      <c r="J1845" s="103"/>
      <c r="K1845" s="103"/>
    </row>
    <row r="1846" spans="2:11" ht="12" customHeight="1" x14ac:dyDescent="0.25">
      <c r="B1846" s="103"/>
      <c r="C1846" s="123"/>
      <c r="D1846" s="103"/>
      <c r="E1846" s="103"/>
      <c r="F1846" s="103"/>
      <c r="H1846" s="123"/>
      <c r="I1846" s="103"/>
      <c r="J1846" s="103"/>
      <c r="K1846" s="103"/>
    </row>
    <row r="1847" spans="2:11" ht="12" customHeight="1" x14ac:dyDescent="0.25">
      <c r="B1847" s="103"/>
      <c r="C1847" s="123"/>
      <c r="D1847" s="103"/>
      <c r="E1847" s="103"/>
      <c r="F1847" s="103"/>
      <c r="H1847" s="123"/>
      <c r="I1847" s="103"/>
      <c r="J1847" s="103"/>
      <c r="K1847" s="103"/>
    </row>
    <row r="1848" spans="2:11" ht="12" customHeight="1" x14ac:dyDescent="0.25">
      <c r="B1848" s="103"/>
      <c r="C1848" s="123"/>
      <c r="D1848" s="103"/>
      <c r="E1848" s="103"/>
      <c r="F1848" s="103"/>
      <c r="H1848" s="123"/>
      <c r="I1848" s="103"/>
      <c r="J1848" s="103"/>
      <c r="K1848" s="103"/>
    </row>
    <row r="1849" spans="2:11" ht="12" customHeight="1" x14ac:dyDescent="0.25">
      <c r="B1849" s="103"/>
      <c r="C1849" s="123"/>
      <c r="D1849" s="103"/>
      <c r="E1849" s="103"/>
      <c r="F1849" s="103"/>
      <c r="H1849" s="123"/>
      <c r="I1849" s="103"/>
      <c r="J1849" s="103"/>
      <c r="K1849" s="103"/>
    </row>
    <row r="1850" spans="2:11" ht="12" customHeight="1" x14ac:dyDescent="0.25">
      <c r="B1850" s="103"/>
      <c r="C1850" s="123"/>
      <c r="D1850" s="103"/>
      <c r="E1850" s="103"/>
      <c r="F1850" s="103"/>
      <c r="H1850" s="123"/>
      <c r="I1850" s="103"/>
      <c r="J1850" s="103"/>
      <c r="K1850" s="103"/>
    </row>
    <row r="1851" spans="2:11" ht="12" customHeight="1" x14ac:dyDescent="0.25">
      <c r="B1851" s="103"/>
      <c r="C1851" s="123"/>
      <c r="D1851" s="103"/>
      <c r="E1851" s="103"/>
      <c r="F1851" s="103"/>
      <c r="H1851" s="123"/>
      <c r="I1851" s="103"/>
      <c r="J1851" s="103"/>
      <c r="K1851" s="103"/>
    </row>
    <row r="1852" spans="2:11" ht="12" customHeight="1" x14ac:dyDescent="0.25">
      <c r="B1852" s="103"/>
      <c r="C1852" s="123"/>
      <c r="D1852" s="103"/>
      <c r="E1852" s="103"/>
      <c r="F1852" s="103"/>
      <c r="H1852" s="123"/>
      <c r="I1852" s="103"/>
      <c r="J1852" s="103"/>
      <c r="K1852" s="103"/>
    </row>
    <row r="1853" spans="2:11" ht="12" customHeight="1" x14ac:dyDescent="0.25">
      <c r="B1853" s="103"/>
      <c r="C1853" s="123"/>
      <c r="D1853" s="103"/>
      <c r="E1853" s="103"/>
      <c r="F1853" s="103"/>
      <c r="H1853" s="123"/>
      <c r="I1853" s="103"/>
      <c r="J1853" s="103"/>
      <c r="K1853" s="103"/>
    </row>
    <row r="1854" spans="2:11" ht="12" customHeight="1" x14ac:dyDescent="0.25">
      <c r="B1854" s="103"/>
      <c r="C1854" s="123"/>
      <c r="D1854" s="103"/>
      <c r="E1854" s="103"/>
      <c r="F1854" s="103"/>
      <c r="H1854" s="123"/>
      <c r="I1854" s="103"/>
      <c r="J1854" s="103"/>
      <c r="K1854" s="103"/>
    </row>
    <row r="1855" spans="2:11" ht="12" customHeight="1" x14ac:dyDescent="0.25">
      <c r="B1855" s="103"/>
      <c r="C1855" s="123"/>
      <c r="D1855" s="103"/>
      <c r="E1855" s="103"/>
      <c r="F1855" s="103"/>
      <c r="H1855" s="123"/>
      <c r="I1855" s="103"/>
      <c r="J1855" s="103"/>
      <c r="K1855" s="103"/>
    </row>
    <row r="1856" spans="2:11" ht="12" customHeight="1" x14ac:dyDescent="0.25">
      <c r="B1856" s="103"/>
      <c r="C1856" s="123"/>
      <c r="D1856" s="103"/>
      <c r="E1856" s="103"/>
      <c r="F1856" s="103"/>
      <c r="H1856" s="123"/>
      <c r="I1856" s="103"/>
      <c r="J1856" s="103"/>
      <c r="K1856" s="103"/>
    </row>
    <row r="1857" spans="2:11" ht="12" customHeight="1" x14ac:dyDescent="0.25">
      <c r="B1857" s="103"/>
      <c r="C1857" s="123"/>
      <c r="D1857" s="103"/>
      <c r="E1857" s="103"/>
      <c r="F1857" s="103"/>
      <c r="H1857" s="123"/>
      <c r="I1857" s="103"/>
      <c r="J1857" s="103"/>
      <c r="K1857" s="103"/>
    </row>
    <row r="1858" spans="2:11" ht="12" customHeight="1" x14ac:dyDescent="0.25">
      <c r="B1858" s="103"/>
      <c r="C1858" s="123"/>
      <c r="D1858" s="103"/>
      <c r="E1858" s="103"/>
      <c r="F1858" s="103"/>
      <c r="H1858" s="123"/>
      <c r="I1858" s="103"/>
      <c r="J1858" s="103"/>
      <c r="K1858" s="103"/>
    </row>
    <row r="1859" spans="2:11" ht="12" customHeight="1" x14ac:dyDescent="0.25">
      <c r="B1859" s="103"/>
      <c r="C1859" s="123"/>
      <c r="D1859" s="103"/>
      <c r="E1859" s="103"/>
      <c r="F1859" s="103"/>
      <c r="H1859" s="123"/>
      <c r="I1859" s="103"/>
      <c r="J1859" s="103"/>
      <c r="K1859" s="103"/>
    </row>
    <row r="1860" spans="2:11" ht="12" customHeight="1" x14ac:dyDescent="0.25">
      <c r="B1860" s="103"/>
      <c r="C1860" s="123"/>
      <c r="D1860" s="103"/>
      <c r="E1860" s="103"/>
      <c r="F1860" s="103"/>
      <c r="H1860" s="123"/>
      <c r="I1860" s="103"/>
      <c r="J1860" s="103"/>
      <c r="K1860" s="103"/>
    </row>
    <row r="1861" spans="2:11" ht="12" customHeight="1" x14ac:dyDescent="0.25">
      <c r="B1861" s="103"/>
      <c r="C1861" s="123"/>
      <c r="D1861" s="103"/>
      <c r="E1861" s="103"/>
      <c r="F1861" s="103"/>
      <c r="H1861" s="123"/>
      <c r="I1861" s="103"/>
      <c r="J1861" s="103"/>
      <c r="K1861" s="103"/>
    </row>
    <row r="1862" spans="2:11" ht="12" customHeight="1" x14ac:dyDescent="0.25">
      <c r="B1862" s="103"/>
      <c r="C1862" s="123"/>
      <c r="D1862" s="103"/>
      <c r="E1862" s="103"/>
      <c r="F1862" s="103"/>
      <c r="H1862" s="123"/>
      <c r="I1862" s="103"/>
      <c r="J1862" s="103"/>
      <c r="K1862" s="103"/>
    </row>
    <row r="1863" spans="2:11" ht="12" customHeight="1" x14ac:dyDescent="0.25">
      <c r="B1863" s="103"/>
      <c r="C1863" s="123"/>
      <c r="D1863" s="103"/>
      <c r="E1863" s="103"/>
      <c r="F1863" s="103"/>
      <c r="H1863" s="123"/>
      <c r="I1863" s="103"/>
      <c r="J1863" s="103"/>
      <c r="K1863" s="103"/>
    </row>
    <row r="1864" spans="2:11" ht="12" customHeight="1" x14ac:dyDescent="0.25">
      <c r="B1864" s="103"/>
      <c r="C1864" s="123"/>
      <c r="D1864" s="103"/>
      <c r="E1864" s="103"/>
      <c r="F1864" s="103"/>
      <c r="H1864" s="123"/>
      <c r="I1864" s="103"/>
      <c r="J1864" s="103"/>
      <c r="K1864" s="103"/>
    </row>
    <row r="1865" spans="2:11" ht="12" customHeight="1" x14ac:dyDescent="0.25">
      <c r="B1865" s="103"/>
      <c r="C1865" s="123"/>
      <c r="D1865" s="103"/>
      <c r="E1865" s="103"/>
      <c r="F1865" s="103"/>
      <c r="H1865" s="123"/>
      <c r="I1865" s="103"/>
      <c r="J1865" s="103"/>
      <c r="K1865" s="103"/>
    </row>
    <row r="1866" spans="2:11" ht="12" customHeight="1" x14ac:dyDescent="0.25">
      <c r="B1866" s="103"/>
      <c r="C1866" s="123"/>
      <c r="D1866" s="103"/>
      <c r="E1866" s="103"/>
      <c r="F1866" s="103"/>
      <c r="H1866" s="123"/>
      <c r="I1866" s="103"/>
      <c r="J1866" s="103"/>
      <c r="K1866" s="103"/>
    </row>
    <row r="1867" spans="2:11" ht="12" customHeight="1" x14ac:dyDescent="0.25">
      <c r="B1867" s="103"/>
      <c r="C1867" s="123"/>
      <c r="D1867" s="103"/>
      <c r="E1867" s="103"/>
      <c r="F1867" s="103"/>
      <c r="H1867" s="123"/>
      <c r="I1867" s="103"/>
      <c r="J1867" s="103"/>
      <c r="K1867" s="103"/>
    </row>
    <row r="1868" spans="2:11" ht="12" customHeight="1" x14ac:dyDescent="0.25">
      <c r="B1868" s="103"/>
      <c r="C1868" s="123"/>
      <c r="D1868" s="103"/>
      <c r="E1868" s="103"/>
      <c r="F1868" s="103"/>
      <c r="H1868" s="123"/>
      <c r="I1868" s="103"/>
      <c r="J1868" s="103"/>
      <c r="K1868" s="103"/>
    </row>
    <row r="1869" spans="2:11" ht="12" customHeight="1" x14ac:dyDescent="0.25">
      <c r="B1869" s="103"/>
      <c r="C1869" s="123"/>
      <c r="D1869" s="103"/>
      <c r="E1869" s="103"/>
      <c r="F1869" s="103"/>
      <c r="H1869" s="123"/>
      <c r="I1869" s="103"/>
      <c r="J1869" s="103"/>
      <c r="K1869" s="103"/>
    </row>
    <row r="1870" spans="2:11" ht="12" customHeight="1" x14ac:dyDescent="0.25">
      <c r="B1870" s="103"/>
      <c r="C1870" s="123"/>
      <c r="D1870" s="103"/>
      <c r="E1870" s="103"/>
      <c r="F1870" s="103"/>
      <c r="H1870" s="123"/>
      <c r="I1870" s="103"/>
      <c r="J1870" s="103"/>
      <c r="K1870" s="103"/>
    </row>
    <row r="1871" spans="2:11" ht="12" customHeight="1" x14ac:dyDescent="0.25">
      <c r="B1871" s="103"/>
      <c r="C1871" s="123"/>
      <c r="D1871" s="103"/>
      <c r="E1871" s="103"/>
      <c r="F1871" s="103"/>
      <c r="H1871" s="123"/>
      <c r="I1871" s="103"/>
      <c r="J1871" s="103"/>
      <c r="K1871" s="103"/>
    </row>
    <row r="1872" spans="2:11" ht="12" customHeight="1" x14ac:dyDescent="0.25">
      <c r="B1872" s="103"/>
      <c r="C1872" s="123"/>
      <c r="D1872" s="103"/>
      <c r="E1872" s="103"/>
      <c r="F1872" s="103"/>
      <c r="H1872" s="123"/>
      <c r="I1872" s="103"/>
      <c r="J1872" s="103"/>
      <c r="K1872" s="103"/>
    </row>
    <row r="1873" spans="2:11" ht="12" customHeight="1" x14ac:dyDescent="0.25">
      <c r="B1873" s="103"/>
      <c r="C1873" s="123"/>
      <c r="D1873" s="103"/>
      <c r="E1873" s="103"/>
      <c r="F1873" s="103"/>
      <c r="H1873" s="123"/>
      <c r="I1873" s="103"/>
      <c r="J1873" s="103"/>
      <c r="K1873" s="103"/>
    </row>
    <row r="1874" spans="2:11" ht="12" customHeight="1" x14ac:dyDescent="0.25">
      <c r="B1874" s="103"/>
      <c r="C1874" s="123"/>
      <c r="D1874" s="103"/>
      <c r="E1874" s="103"/>
      <c r="F1874" s="103"/>
      <c r="H1874" s="123"/>
      <c r="I1874" s="103"/>
      <c r="J1874" s="103"/>
      <c r="K1874" s="103"/>
    </row>
    <row r="1875" spans="2:11" ht="12" customHeight="1" x14ac:dyDescent="0.25">
      <c r="B1875" s="103"/>
      <c r="C1875" s="123"/>
      <c r="D1875" s="103"/>
      <c r="E1875" s="103"/>
      <c r="F1875" s="103"/>
      <c r="H1875" s="123"/>
      <c r="I1875" s="103"/>
      <c r="J1875" s="103"/>
      <c r="K1875" s="103"/>
    </row>
    <row r="1876" spans="2:11" ht="12" customHeight="1" x14ac:dyDescent="0.25">
      <c r="B1876" s="103"/>
      <c r="C1876" s="123"/>
      <c r="D1876" s="103"/>
      <c r="E1876" s="103"/>
      <c r="F1876" s="103"/>
      <c r="H1876" s="123"/>
      <c r="I1876" s="103"/>
      <c r="J1876" s="103"/>
      <c r="K1876" s="103"/>
    </row>
    <row r="1877" spans="2:11" ht="12" customHeight="1" x14ac:dyDescent="0.25">
      <c r="B1877" s="103"/>
      <c r="C1877" s="123"/>
      <c r="D1877" s="103"/>
      <c r="E1877" s="103"/>
      <c r="F1877" s="103"/>
      <c r="H1877" s="123"/>
      <c r="I1877" s="103"/>
      <c r="J1877" s="103"/>
      <c r="K1877" s="103"/>
    </row>
    <row r="1878" spans="2:11" ht="12" customHeight="1" x14ac:dyDescent="0.25">
      <c r="B1878" s="103"/>
      <c r="C1878" s="123"/>
      <c r="D1878" s="103"/>
      <c r="E1878" s="103"/>
      <c r="F1878" s="103"/>
      <c r="H1878" s="123"/>
      <c r="I1878" s="103"/>
      <c r="J1878" s="103"/>
      <c r="K1878" s="103"/>
    </row>
    <row r="1879" spans="2:11" ht="12" customHeight="1" x14ac:dyDescent="0.25">
      <c r="B1879" s="103"/>
      <c r="C1879" s="123"/>
      <c r="D1879" s="103"/>
      <c r="E1879" s="103"/>
      <c r="F1879" s="103"/>
      <c r="H1879" s="123"/>
      <c r="I1879" s="103"/>
      <c r="J1879" s="103"/>
      <c r="K1879" s="103"/>
    </row>
    <row r="1880" spans="2:11" ht="12" customHeight="1" x14ac:dyDescent="0.25">
      <c r="B1880" s="103"/>
      <c r="C1880" s="123"/>
      <c r="D1880" s="103"/>
      <c r="E1880" s="103"/>
      <c r="F1880" s="103"/>
      <c r="H1880" s="123"/>
      <c r="I1880" s="103"/>
      <c r="J1880" s="103"/>
      <c r="K1880" s="103"/>
    </row>
    <row r="1881" spans="2:11" ht="12" customHeight="1" x14ac:dyDescent="0.25">
      <c r="B1881" s="103"/>
      <c r="C1881" s="123"/>
      <c r="D1881" s="103"/>
      <c r="E1881" s="103"/>
      <c r="F1881" s="103"/>
      <c r="H1881" s="123"/>
      <c r="I1881" s="103"/>
      <c r="J1881" s="103"/>
      <c r="K1881" s="103"/>
    </row>
    <row r="1882" spans="2:11" ht="12" customHeight="1" x14ac:dyDescent="0.25">
      <c r="B1882" s="103"/>
      <c r="C1882" s="123"/>
      <c r="D1882" s="103"/>
      <c r="E1882" s="103"/>
      <c r="F1882" s="103"/>
      <c r="H1882" s="123"/>
      <c r="I1882" s="103"/>
      <c r="J1882" s="103"/>
      <c r="K1882" s="103"/>
    </row>
    <row r="1883" spans="2:11" ht="12" customHeight="1" x14ac:dyDescent="0.25">
      <c r="B1883" s="103"/>
      <c r="C1883" s="123"/>
      <c r="D1883" s="103"/>
      <c r="E1883" s="103"/>
      <c r="F1883" s="103"/>
      <c r="H1883" s="123"/>
      <c r="I1883" s="103"/>
      <c r="J1883" s="103"/>
      <c r="K1883" s="103"/>
    </row>
    <row r="1884" spans="2:11" ht="12" customHeight="1" x14ac:dyDescent="0.25">
      <c r="B1884" s="103"/>
      <c r="C1884" s="123"/>
      <c r="D1884" s="103"/>
      <c r="E1884" s="103"/>
      <c r="F1884" s="103"/>
      <c r="H1884" s="123"/>
      <c r="I1884" s="103"/>
      <c r="J1884" s="103"/>
      <c r="K1884" s="103"/>
    </row>
    <row r="1885" spans="2:11" ht="12" customHeight="1" x14ac:dyDescent="0.25">
      <c r="B1885" s="103"/>
      <c r="C1885" s="123"/>
      <c r="D1885" s="103"/>
      <c r="E1885" s="103"/>
      <c r="F1885" s="103"/>
      <c r="H1885" s="123"/>
      <c r="I1885" s="103"/>
      <c r="J1885" s="103"/>
      <c r="K1885" s="103"/>
    </row>
    <row r="1886" spans="2:11" ht="12" customHeight="1" x14ac:dyDescent="0.25">
      <c r="B1886" s="103"/>
      <c r="C1886" s="123"/>
      <c r="D1886" s="103"/>
      <c r="E1886" s="103"/>
      <c r="F1886" s="103"/>
      <c r="H1886" s="123"/>
      <c r="I1886" s="103"/>
      <c r="J1886" s="103"/>
      <c r="K1886" s="103"/>
    </row>
    <row r="1887" spans="2:11" ht="12" customHeight="1" x14ac:dyDescent="0.25">
      <c r="B1887" s="103"/>
      <c r="C1887" s="123"/>
      <c r="D1887" s="103"/>
      <c r="E1887" s="103"/>
      <c r="F1887" s="103"/>
      <c r="H1887" s="123"/>
      <c r="I1887" s="103"/>
      <c r="J1887" s="103"/>
      <c r="K1887" s="103"/>
    </row>
    <row r="1888" spans="2:11" ht="12" customHeight="1" x14ac:dyDescent="0.25">
      <c r="B1888" s="103"/>
      <c r="C1888" s="123"/>
      <c r="D1888" s="103"/>
      <c r="E1888" s="103"/>
      <c r="F1888" s="103"/>
      <c r="H1888" s="123"/>
      <c r="I1888" s="103"/>
      <c r="J1888" s="103"/>
      <c r="K1888" s="103"/>
    </row>
    <row r="1889" spans="2:11" ht="12" customHeight="1" x14ac:dyDescent="0.25">
      <c r="B1889" s="103"/>
      <c r="C1889" s="123"/>
      <c r="D1889" s="103"/>
      <c r="E1889" s="103"/>
      <c r="F1889" s="103"/>
      <c r="H1889" s="123"/>
      <c r="I1889" s="103"/>
      <c r="J1889" s="103"/>
      <c r="K1889" s="103"/>
    </row>
    <row r="1890" spans="2:11" ht="12" customHeight="1" x14ac:dyDescent="0.25">
      <c r="B1890" s="103"/>
      <c r="C1890" s="123"/>
      <c r="D1890" s="103"/>
      <c r="E1890" s="103"/>
      <c r="F1890" s="103"/>
      <c r="H1890" s="123"/>
      <c r="I1890" s="103"/>
      <c r="J1890" s="103"/>
      <c r="K1890" s="103"/>
    </row>
    <row r="1891" spans="2:11" ht="12" customHeight="1" x14ac:dyDescent="0.25">
      <c r="B1891" s="103"/>
      <c r="C1891" s="123"/>
      <c r="D1891" s="103"/>
      <c r="E1891" s="103"/>
      <c r="F1891" s="103"/>
      <c r="H1891" s="123"/>
      <c r="I1891" s="103"/>
      <c r="J1891" s="103"/>
      <c r="K1891" s="103"/>
    </row>
    <row r="1892" spans="2:11" ht="12" customHeight="1" x14ac:dyDescent="0.25">
      <c r="B1892" s="103"/>
      <c r="C1892" s="123"/>
      <c r="D1892" s="103"/>
      <c r="E1892" s="103"/>
      <c r="F1892" s="103"/>
      <c r="H1892" s="123"/>
      <c r="I1892" s="103"/>
      <c r="J1892" s="103"/>
      <c r="K1892" s="103"/>
    </row>
    <row r="1893" spans="2:11" ht="12" customHeight="1" x14ac:dyDescent="0.25">
      <c r="B1893" s="103"/>
      <c r="C1893" s="123"/>
      <c r="D1893" s="103"/>
      <c r="E1893" s="103"/>
      <c r="F1893" s="103"/>
      <c r="H1893" s="123"/>
      <c r="I1893" s="103"/>
      <c r="J1893" s="103"/>
      <c r="K1893" s="103"/>
    </row>
    <row r="1894" spans="2:11" ht="12" customHeight="1" x14ac:dyDescent="0.25">
      <c r="B1894" s="103"/>
      <c r="C1894" s="123"/>
      <c r="D1894" s="103"/>
      <c r="E1894" s="103"/>
      <c r="F1894" s="103"/>
      <c r="H1894" s="123"/>
      <c r="I1894" s="103"/>
      <c r="J1894" s="103"/>
      <c r="K1894" s="103"/>
    </row>
    <row r="1895" spans="2:11" ht="12" customHeight="1" x14ac:dyDescent="0.25">
      <c r="B1895" s="103"/>
      <c r="C1895" s="123"/>
      <c r="D1895" s="103"/>
      <c r="E1895" s="103"/>
      <c r="F1895" s="103"/>
      <c r="H1895" s="123"/>
      <c r="I1895" s="103"/>
      <c r="J1895" s="103"/>
      <c r="K1895" s="103"/>
    </row>
    <row r="1896" spans="2:11" ht="12" customHeight="1" x14ac:dyDescent="0.25">
      <c r="B1896" s="103"/>
      <c r="C1896" s="123"/>
      <c r="D1896" s="103"/>
      <c r="E1896" s="103"/>
      <c r="F1896" s="103"/>
      <c r="H1896" s="123"/>
      <c r="I1896" s="103"/>
      <c r="J1896" s="103"/>
      <c r="K1896" s="103"/>
    </row>
    <row r="1897" spans="2:11" ht="12" customHeight="1" x14ac:dyDescent="0.25">
      <c r="B1897" s="103"/>
      <c r="C1897" s="123"/>
      <c r="D1897" s="103"/>
      <c r="E1897" s="103"/>
      <c r="F1897" s="103"/>
      <c r="H1897" s="123"/>
      <c r="I1897" s="103"/>
      <c r="J1897" s="103"/>
      <c r="K1897" s="103"/>
    </row>
    <row r="1898" spans="2:11" ht="12" customHeight="1" x14ac:dyDescent="0.25">
      <c r="B1898" s="103"/>
      <c r="C1898" s="123"/>
      <c r="D1898" s="103"/>
      <c r="E1898" s="103"/>
      <c r="F1898" s="103"/>
      <c r="H1898" s="123"/>
      <c r="I1898" s="103"/>
      <c r="J1898" s="103"/>
      <c r="K1898" s="103"/>
    </row>
    <row r="1899" spans="2:11" ht="12" customHeight="1" x14ac:dyDescent="0.25">
      <c r="B1899" s="103"/>
      <c r="C1899" s="123"/>
      <c r="D1899" s="103"/>
      <c r="E1899" s="103"/>
      <c r="F1899" s="103"/>
      <c r="H1899" s="123"/>
      <c r="I1899" s="103"/>
      <c r="J1899" s="103"/>
      <c r="K1899" s="103"/>
    </row>
    <row r="1900" spans="2:11" ht="12" customHeight="1" x14ac:dyDescent="0.25">
      <c r="B1900" s="103"/>
      <c r="C1900" s="123"/>
      <c r="D1900" s="103"/>
      <c r="E1900" s="103"/>
      <c r="F1900" s="103"/>
      <c r="H1900" s="123"/>
      <c r="I1900" s="103"/>
      <c r="J1900" s="103"/>
      <c r="K1900" s="103"/>
    </row>
    <row r="1901" spans="2:11" ht="12" customHeight="1" x14ac:dyDescent="0.25">
      <c r="B1901" s="103"/>
      <c r="C1901" s="123"/>
      <c r="D1901" s="103"/>
      <c r="E1901" s="103"/>
      <c r="F1901" s="103"/>
      <c r="H1901" s="123"/>
      <c r="I1901" s="103"/>
      <c r="J1901" s="103"/>
      <c r="K1901" s="103"/>
    </row>
    <row r="1902" spans="2:11" ht="12" customHeight="1" x14ac:dyDescent="0.25">
      <c r="B1902" s="103"/>
      <c r="C1902" s="123"/>
      <c r="D1902" s="103"/>
      <c r="E1902" s="103"/>
      <c r="F1902" s="103"/>
      <c r="H1902" s="123"/>
      <c r="I1902" s="103"/>
      <c r="J1902" s="103"/>
      <c r="K1902" s="103"/>
    </row>
    <row r="1903" spans="2:11" ht="12" customHeight="1" x14ac:dyDescent="0.25">
      <c r="B1903" s="103"/>
      <c r="C1903" s="123"/>
      <c r="D1903" s="103"/>
      <c r="E1903" s="103"/>
      <c r="F1903" s="103"/>
      <c r="H1903" s="123"/>
      <c r="I1903" s="103"/>
      <c r="J1903" s="103"/>
      <c r="K1903" s="103"/>
    </row>
    <row r="1904" spans="2:11" ht="12" customHeight="1" x14ac:dyDescent="0.25">
      <c r="B1904" s="103"/>
      <c r="C1904" s="123"/>
      <c r="D1904" s="103"/>
      <c r="E1904" s="103"/>
      <c r="F1904" s="103"/>
      <c r="H1904" s="123"/>
      <c r="I1904" s="103"/>
      <c r="J1904" s="103"/>
      <c r="K1904" s="103"/>
    </row>
    <row r="1905" spans="2:11" ht="12" customHeight="1" x14ac:dyDescent="0.25">
      <c r="B1905" s="103"/>
      <c r="C1905" s="123"/>
      <c r="D1905" s="103"/>
      <c r="E1905" s="103"/>
      <c r="F1905" s="103"/>
      <c r="H1905" s="123"/>
      <c r="I1905" s="103"/>
      <c r="J1905" s="103"/>
      <c r="K1905" s="103"/>
    </row>
    <row r="1906" spans="2:11" ht="12" customHeight="1" x14ac:dyDescent="0.25">
      <c r="B1906" s="103"/>
      <c r="C1906" s="123"/>
      <c r="D1906" s="103"/>
      <c r="E1906" s="103"/>
      <c r="F1906" s="103"/>
      <c r="H1906" s="123"/>
      <c r="I1906" s="103"/>
      <c r="J1906" s="103"/>
      <c r="K1906" s="103"/>
    </row>
    <row r="1907" spans="2:11" ht="12" customHeight="1" x14ac:dyDescent="0.25">
      <c r="B1907" s="103"/>
      <c r="C1907" s="123"/>
      <c r="D1907" s="103"/>
      <c r="E1907" s="103"/>
      <c r="F1907" s="103"/>
      <c r="H1907" s="123"/>
      <c r="I1907" s="103"/>
      <c r="J1907" s="103"/>
      <c r="K1907" s="103"/>
    </row>
    <row r="1908" spans="2:11" ht="12" customHeight="1" x14ac:dyDescent="0.25">
      <c r="B1908" s="103"/>
      <c r="C1908" s="123"/>
      <c r="D1908" s="103"/>
      <c r="E1908" s="103"/>
      <c r="F1908" s="103"/>
      <c r="H1908" s="123"/>
      <c r="I1908" s="103"/>
      <c r="J1908" s="103"/>
      <c r="K1908" s="103"/>
    </row>
    <row r="1909" spans="2:11" ht="12" customHeight="1" x14ac:dyDescent="0.25">
      <c r="B1909" s="103"/>
      <c r="C1909" s="123"/>
      <c r="D1909" s="103"/>
      <c r="E1909" s="103"/>
      <c r="F1909" s="103"/>
      <c r="H1909" s="123"/>
      <c r="I1909" s="103"/>
      <c r="J1909" s="103"/>
      <c r="K1909" s="103"/>
    </row>
    <row r="1910" spans="2:11" ht="12" customHeight="1" x14ac:dyDescent="0.25">
      <c r="B1910" s="103"/>
      <c r="C1910" s="123"/>
      <c r="D1910" s="103"/>
      <c r="E1910" s="103"/>
      <c r="F1910" s="103"/>
      <c r="H1910" s="123"/>
      <c r="I1910" s="103"/>
      <c r="J1910" s="103"/>
      <c r="K1910" s="103"/>
    </row>
    <row r="1911" spans="2:11" ht="12" customHeight="1" x14ac:dyDescent="0.25">
      <c r="B1911" s="103"/>
      <c r="C1911" s="123"/>
      <c r="D1911" s="103"/>
      <c r="E1911" s="103"/>
      <c r="F1911" s="103"/>
      <c r="H1911" s="123"/>
      <c r="I1911" s="103"/>
      <c r="J1911" s="103"/>
      <c r="K1911" s="103"/>
    </row>
    <row r="1912" spans="2:11" ht="12" customHeight="1" x14ac:dyDescent="0.25">
      <c r="B1912" s="103"/>
      <c r="C1912" s="123"/>
      <c r="D1912" s="103"/>
      <c r="E1912" s="103"/>
      <c r="F1912" s="103"/>
      <c r="H1912" s="123"/>
      <c r="I1912" s="103"/>
      <c r="J1912" s="103"/>
      <c r="K1912" s="103"/>
    </row>
    <row r="1913" spans="2:11" ht="12" customHeight="1" x14ac:dyDescent="0.25">
      <c r="B1913" s="103"/>
      <c r="C1913" s="123"/>
      <c r="D1913" s="103"/>
      <c r="E1913" s="103"/>
      <c r="F1913" s="103"/>
      <c r="H1913" s="123"/>
      <c r="I1913" s="103"/>
      <c r="J1913" s="103"/>
      <c r="K1913" s="103"/>
    </row>
    <row r="1914" spans="2:11" ht="12" customHeight="1" x14ac:dyDescent="0.25">
      <c r="B1914" s="103"/>
      <c r="C1914" s="123"/>
      <c r="D1914" s="103"/>
      <c r="E1914" s="103"/>
      <c r="F1914" s="103"/>
      <c r="H1914" s="123"/>
      <c r="I1914" s="103"/>
      <c r="J1914" s="103"/>
      <c r="K1914" s="103"/>
    </row>
    <row r="1915" spans="2:11" ht="12" customHeight="1" x14ac:dyDescent="0.25">
      <c r="B1915" s="103"/>
      <c r="C1915" s="123"/>
      <c r="D1915" s="103"/>
      <c r="E1915" s="103"/>
      <c r="F1915" s="103"/>
      <c r="H1915" s="123"/>
      <c r="I1915" s="103"/>
      <c r="J1915" s="103"/>
      <c r="K1915" s="103"/>
    </row>
    <row r="1916" spans="2:11" ht="12" customHeight="1" x14ac:dyDescent="0.25">
      <c r="B1916" s="103"/>
      <c r="C1916" s="123"/>
      <c r="D1916" s="103"/>
      <c r="E1916" s="103"/>
      <c r="F1916" s="103"/>
      <c r="H1916" s="123"/>
      <c r="I1916" s="103"/>
      <c r="J1916" s="103"/>
      <c r="K1916" s="103"/>
    </row>
    <row r="1917" spans="2:11" ht="12" customHeight="1" x14ac:dyDescent="0.25">
      <c r="B1917" s="103"/>
      <c r="C1917" s="123"/>
      <c r="D1917" s="103"/>
      <c r="E1917" s="103"/>
      <c r="F1917" s="103"/>
      <c r="H1917" s="123"/>
      <c r="I1917" s="103"/>
      <c r="J1917" s="103"/>
      <c r="K1917" s="103"/>
    </row>
    <row r="1918" spans="2:11" ht="12" customHeight="1" x14ac:dyDescent="0.25">
      <c r="B1918" s="103"/>
      <c r="C1918" s="123"/>
      <c r="D1918" s="103"/>
      <c r="E1918" s="103"/>
      <c r="F1918" s="103"/>
      <c r="H1918" s="123"/>
      <c r="I1918" s="103"/>
      <c r="J1918" s="103"/>
      <c r="K1918" s="103"/>
    </row>
    <row r="1919" spans="2:11" ht="12" customHeight="1" x14ac:dyDescent="0.25">
      <c r="B1919" s="103"/>
      <c r="C1919" s="123"/>
      <c r="D1919" s="103"/>
      <c r="E1919" s="103"/>
      <c r="F1919" s="103"/>
      <c r="H1919" s="123"/>
      <c r="I1919" s="103"/>
      <c r="J1919" s="103"/>
      <c r="K1919" s="103"/>
    </row>
    <row r="1920" spans="2:11" ht="12" customHeight="1" x14ac:dyDescent="0.25">
      <c r="B1920" s="103"/>
      <c r="C1920" s="123"/>
      <c r="D1920" s="103"/>
      <c r="E1920" s="103"/>
      <c r="F1920" s="103"/>
      <c r="H1920" s="123"/>
      <c r="I1920" s="103"/>
      <c r="J1920" s="103"/>
      <c r="K1920" s="103"/>
    </row>
    <row r="1921" spans="2:11" ht="12" customHeight="1" x14ac:dyDescent="0.25">
      <c r="B1921" s="103"/>
      <c r="C1921" s="123"/>
      <c r="D1921" s="103"/>
      <c r="E1921" s="103"/>
      <c r="F1921" s="103"/>
      <c r="H1921" s="123"/>
      <c r="I1921" s="103"/>
      <c r="J1921" s="103"/>
      <c r="K1921" s="103"/>
    </row>
    <row r="1922" spans="2:11" ht="12" customHeight="1" x14ac:dyDescent="0.25">
      <c r="B1922" s="103"/>
      <c r="C1922" s="123"/>
      <c r="D1922" s="103"/>
      <c r="E1922" s="103"/>
      <c r="F1922" s="103"/>
      <c r="H1922" s="123"/>
      <c r="I1922" s="103"/>
      <c r="J1922" s="103"/>
      <c r="K1922" s="103"/>
    </row>
    <row r="1923" spans="2:11" ht="12" customHeight="1" x14ac:dyDescent="0.25">
      <c r="B1923" s="103"/>
      <c r="C1923" s="123"/>
      <c r="D1923" s="103"/>
      <c r="E1923" s="103"/>
      <c r="F1923" s="103"/>
      <c r="H1923" s="123"/>
      <c r="I1923" s="103"/>
      <c r="J1923" s="103"/>
      <c r="K1923" s="103"/>
    </row>
    <row r="1924" spans="2:11" ht="12" customHeight="1" x14ac:dyDescent="0.25">
      <c r="B1924" s="103"/>
      <c r="C1924" s="123"/>
      <c r="D1924" s="103"/>
      <c r="E1924" s="103"/>
      <c r="F1924" s="103"/>
      <c r="H1924" s="123"/>
      <c r="I1924" s="103"/>
      <c r="J1924" s="103"/>
      <c r="K1924" s="103"/>
    </row>
    <row r="1925" spans="2:11" ht="12" customHeight="1" x14ac:dyDescent="0.25">
      <c r="B1925" s="103"/>
      <c r="C1925" s="123"/>
      <c r="D1925" s="103"/>
      <c r="E1925" s="103"/>
      <c r="F1925" s="103"/>
      <c r="H1925" s="123"/>
      <c r="I1925" s="103"/>
      <c r="J1925" s="103"/>
      <c r="K1925" s="103"/>
    </row>
    <row r="1926" spans="2:11" ht="12" customHeight="1" x14ac:dyDescent="0.25">
      <c r="B1926" s="103"/>
      <c r="C1926" s="123"/>
      <c r="D1926" s="103"/>
      <c r="E1926" s="103"/>
      <c r="F1926" s="103"/>
      <c r="H1926" s="123"/>
      <c r="I1926" s="103"/>
      <c r="J1926" s="103"/>
      <c r="K1926" s="103"/>
    </row>
    <row r="1927" spans="2:11" ht="12" customHeight="1" x14ac:dyDescent="0.25">
      <c r="B1927" s="103"/>
      <c r="C1927" s="123"/>
      <c r="D1927" s="103"/>
      <c r="E1927" s="103"/>
      <c r="F1927" s="103"/>
      <c r="H1927" s="123"/>
      <c r="I1927" s="103"/>
      <c r="J1927" s="103"/>
      <c r="K1927" s="103"/>
    </row>
    <row r="1928" spans="2:11" ht="12" customHeight="1" x14ac:dyDescent="0.25">
      <c r="B1928" s="103"/>
      <c r="C1928" s="123"/>
      <c r="D1928" s="103"/>
      <c r="E1928" s="103"/>
      <c r="F1928" s="103"/>
      <c r="H1928" s="123"/>
      <c r="I1928" s="103"/>
      <c r="J1928" s="103"/>
      <c r="K1928" s="103"/>
    </row>
    <row r="1929" spans="2:11" ht="12" customHeight="1" x14ac:dyDescent="0.25">
      <c r="B1929" s="103"/>
      <c r="C1929" s="123"/>
      <c r="D1929" s="103"/>
      <c r="E1929" s="103"/>
      <c r="F1929" s="103"/>
      <c r="H1929" s="123"/>
      <c r="I1929" s="103"/>
      <c r="J1929" s="103"/>
      <c r="K1929" s="103"/>
    </row>
    <row r="1930" spans="2:11" ht="12" customHeight="1" x14ac:dyDescent="0.25">
      <c r="B1930" s="103"/>
      <c r="C1930" s="123"/>
      <c r="D1930" s="103"/>
      <c r="E1930" s="103"/>
      <c r="F1930" s="103"/>
      <c r="H1930" s="123"/>
      <c r="I1930" s="103"/>
      <c r="J1930" s="103"/>
      <c r="K1930" s="103"/>
    </row>
    <row r="1931" spans="2:11" ht="12" customHeight="1" x14ac:dyDescent="0.25">
      <c r="B1931" s="103"/>
      <c r="C1931" s="123"/>
      <c r="D1931" s="103"/>
      <c r="E1931" s="103"/>
      <c r="F1931" s="103"/>
      <c r="H1931" s="123"/>
      <c r="I1931" s="103"/>
      <c r="J1931" s="103"/>
      <c r="K1931" s="103"/>
    </row>
    <row r="1932" spans="2:11" ht="12" customHeight="1" x14ac:dyDescent="0.25">
      <c r="B1932" s="103"/>
      <c r="C1932" s="123"/>
      <c r="D1932" s="103"/>
      <c r="E1932" s="103"/>
      <c r="F1932" s="103"/>
      <c r="H1932" s="123"/>
      <c r="I1932" s="103"/>
      <c r="J1932" s="103"/>
      <c r="K1932" s="103"/>
    </row>
    <row r="1933" spans="2:11" ht="12" customHeight="1" x14ac:dyDescent="0.25">
      <c r="B1933" s="103"/>
      <c r="C1933" s="123"/>
      <c r="D1933" s="103"/>
      <c r="E1933" s="103"/>
      <c r="F1933" s="103"/>
      <c r="H1933" s="123"/>
      <c r="I1933" s="103"/>
      <c r="J1933" s="103"/>
      <c r="K1933" s="103"/>
    </row>
    <row r="1934" spans="2:11" ht="12" customHeight="1" x14ac:dyDescent="0.25">
      <c r="B1934" s="103"/>
      <c r="C1934" s="123"/>
      <c r="D1934" s="103"/>
      <c r="E1934" s="103"/>
      <c r="F1934" s="103"/>
      <c r="H1934" s="123"/>
      <c r="I1934" s="103"/>
      <c r="J1934" s="103"/>
      <c r="K1934" s="103"/>
    </row>
    <row r="1935" spans="2:11" ht="12" customHeight="1" x14ac:dyDescent="0.25">
      <c r="B1935" s="103"/>
      <c r="C1935" s="123"/>
      <c r="D1935" s="103"/>
      <c r="E1935" s="103"/>
      <c r="F1935" s="103"/>
      <c r="H1935" s="123"/>
      <c r="I1935" s="103"/>
      <c r="J1935" s="103"/>
      <c r="K1935" s="103"/>
    </row>
    <row r="1936" spans="2:11" ht="12" customHeight="1" x14ac:dyDescent="0.25">
      <c r="B1936" s="103"/>
      <c r="C1936" s="123"/>
      <c r="D1936" s="103"/>
      <c r="E1936" s="103"/>
      <c r="F1936" s="103"/>
      <c r="H1936" s="123"/>
      <c r="I1936" s="103"/>
      <c r="J1936" s="103"/>
      <c r="K1936" s="103"/>
    </row>
    <row r="1937" spans="2:11" ht="12" customHeight="1" x14ac:dyDescent="0.25">
      <c r="B1937" s="103"/>
      <c r="C1937" s="123"/>
      <c r="D1937" s="103"/>
      <c r="E1937" s="103"/>
      <c r="F1937" s="103"/>
      <c r="H1937" s="123"/>
      <c r="I1937" s="103"/>
      <c r="J1937" s="103"/>
      <c r="K1937" s="103"/>
    </row>
    <row r="1938" spans="2:11" ht="12" customHeight="1" x14ac:dyDescent="0.25">
      <c r="B1938" s="103"/>
      <c r="C1938" s="123"/>
      <c r="D1938" s="103"/>
      <c r="E1938" s="103"/>
      <c r="F1938" s="103"/>
      <c r="H1938" s="123"/>
      <c r="I1938" s="103"/>
      <c r="J1938" s="103"/>
      <c r="K1938" s="103"/>
    </row>
    <row r="1939" spans="2:11" ht="12" customHeight="1" x14ac:dyDescent="0.25">
      <c r="B1939" s="103"/>
      <c r="C1939" s="123"/>
      <c r="D1939" s="103"/>
      <c r="E1939" s="103"/>
      <c r="F1939" s="103"/>
      <c r="H1939" s="123"/>
      <c r="I1939" s="103"/>
      <c r="J1939" s="103"/>
      <c r="K1939" s="103"/>
    </row>
    <row r="1940" spans="2:11" ht="12" customHeight="1" x14ac:dyDescent="0.25">
      <c r="B1940" s="103"/>
      <c r="C1940" s="123"/>
      <c r="D1940" s="103"/>
      <c r="E1940" s="103"/>
      <c r="F1940" s="103"/>
      <c r="H1940" s="123"/>
      <c r="I1940" s="103"/>
      <c r="J1940" s="103"/>
      <c r="K1940" s="103"/>
    </row>
    <row r="1941" spans="2:11" ht="12" customHeight="1" x14ac:dyDescent="0.25">
      <c r="B1941" s="103"/>
      <c r="C1941" s="123"/>
      <c r="D1941" s="103"/>
      <c r="E1941" s="103"/>
      <c r="F1941" s="103"/>
      <c r="H1941" s="123"/>
      <c r="I1941" s="103"/>
      <c r="J1941" s="103"/>
      <c r="K1941" s="103"/>
    </row>
    <row r="1942" spans="2:11" ht="12" customHeight="1" x14ac:dyDescent="0.25">
      <c r="B1942" s="103"/>
      <c r="C1942" s="123"/>
      <c r="D1942" s="103"/>
      <c r="E1942" s="103"/>
      <c r="F1942" s="103"/>
      <c r="H1942" s="123"/>
      <c r="I1942" s="103"/>
      <c r="J1942" s="103"/>
      <c r="K1942" s="103"/>
    </row>
    <row r="1943" spans="2:11" ht="12" customHeight="1" x14ac:dyDescent="0.25">
      <c r="B1943" s="103"/>
      <c r="C1943" s="123"/>
      <c r="D1943" s="103"/>
      <c r="E1943" s="103"/>
      <c r="F1943" s="103"/>
      <c r="H1943" s="123"/>
      <c r="I1943" s="103"/>
      <c r="J1943" s="103"/>
      <c r="K1943" s="103"/>
    </row>
    <row r="1944" spans="2:11" ht="12" customHeight="1" x14ac:dyDescent="0.25">
      <c r="B1944" s="103"/>
      <c r="C1944" s="123"/>
      <c r="D1944" s="103"/>
      <c r="E1944" s="103"/>
      <c r="F1944" s="103"/>
      <c r="H1944" s="123"/>
      <c r="I1944" s="103"/>
      <c r="J1944" s="103"/>
      <c r="K1944" s="103"/>
    </row>
    <row r="1945" spans="2:11" ht="12" customHeight="1" x14ac:dyDescent="0.25">
      <c r="B1945" s="103"/>
      <c r="C1945" s="123"/>
      <c r="D1945" s="103"/>
      <c r="E1945" s="103"/>
      <c r="F1945" s="103"/>
      <c r="H1945" s="123"/>
      <c r="I1945" s="103"/>
      <c r="J1945" s="103"/>
      <c r="K1945" s="103"/>
    </row>
    <row r="1946" spans="2:11" ht="12" customHeight="1" x14ac:dyDescent="0.25">
      <c r="B1946" s="103"/>
      <c r="C1946" s="123"/>
      <c r="D1946" s="103"/>
      <c r="E1946" s="103"/>
      <c r="F1946" s="103"/>
      <c r="H1946" s="123"/>
      <c r="I1946" s="103"/>
      <c r="J1946" s="103"/>
      <c r="K1946" s="103"/>
    </row>
    <row r="1947" spans="2:11" ht="12" customHeight="1" x14ac:dyDescent="0.25">
      <c r="B1947" s="103"/>
      <c r="C1947" s="123"/>
      <c r="D1947" s="103"/>
      <c r="E1947" s="103"/>
      <c r="F1947" s="103"/>
      <c r="H1947" s="123"/>
      <c r="I1947" s="103"/>
      <c r="J1947" s="103"/>
      <c r="K1947" s="103"/>
    </row>
    <row r="1948" spans="2:11" ht="12" customHeight="1" x14ac:dyDescent="0.25">
      <c r="B1948" s="103"/>
      <c r="C1948" s="123"/>
      <c r="D1948" s="103"/>
      <c r="E1948" s="103"/>
      <c r="F1948" s="103"/>
      <c r="H1948" s="123"/>
      <c r="I1948" s="103"/>
      <c r="J1948" s="103"/>
      <c r="K1948" s="103"/>
    </row>
    <row r="1949" spans="2:11" ht="12" customHeight="1" x14ac:dyDescent="0.25">
      <c r="B1949" s="103"/>
      <c r="C1949" s="123"/>
      <c r="D1949" s="103"/>
      <c r="E1949" s="103"/>
      <c r="F1949" s="103"/>
      <c r="H1949" s="123"/>
      <c r="I1949" s="103"/>
      <c r="J1949" s="103"/>
      <c r="K1949" s="103"/>
    </row>
    <row r="1950" spans="2:11" ht="12" customHeight="1" x14ac:dyDescent="0.25">
      <c r="B1950" s="103"/>
      <c r="C1950" s="123"/>
      <c r="D1950" s="103"/>
      <c r="E1950" s="103"/>
      <c r="F1950" s="103"/>
      <c r="H1950" s="123"/>
      <c r="I1950" s="103"/>
      <c r="J1950" s="103"/>
      <c r="K1950" s="103"/>
    </row>
    <row r="1951" spans="2:11" ht="12" customHeight="1" x14ac:dyDescent="0.25">
      <c r="B1951" s="103"/>
      <c r="C1951" s="123"/>
      <c r="D1951" s="103"/>
      <c r="E1951" s="103"/>
      <c r="F1951" s="103"/>
      <c r="H1951" s="123"/>
      <c r="I1951" s="103"/>
      <c r="J1951" s="103"/>
      <c r="K1951" s="103"/>
    </row>
    <row r="1952" spans="2:11" ht="12" customHeight="1" x14ac:dyDescent="0.25">
      <c r="B1952" s="103"/>
      <c r="C1952" s="123"/>
      <c r="D1952" s="103"/>
      <c r="E1952" s="103"/>
      <c r="F1952" s="103"/>
      <c r="H1952" s="123"/>
      <c r="I1952" s="103"/>
      <c r="J1952" s="103"/>
      <c r="K1952" s="103"/>
    </row>
    <row r="1953" spans="2:11" ht="12" customHeight="1" x14ac:dyDescent="0.25">
      <c r="B1953" s="103"/>
      <c r="C1953" s="123"/>
      <c r="D1953" s="103"/>
      <c r="E1953" s="103"/>
      <c r="F1953" s="103"/>
      <c r="H1953" s="123"/>
      <c r="I1953" s="103"/>
      <c r="J1953" s="103"/>
      <c r="K1953" s="103"/>
    </row>
    <row r="1954" spans="2:11" ht="12" customHeight="1" x14ac:dyDescent="0.25">
      <c r="B1954" s="103"/>
      <c r="C1954" s="123"/>
      <c r="D1954" s="103"/>
      <c r="E1954" s="103"/>
      <c r="F1954" s="103"/>
      <c r="H1954" s="123"/>
      <c r="I1954" s="103"/>
      <c r="J1954" s="103"/>
      <c r="K1954" s="103"/>
    </row>
    <row r="1955" spans="2:11" ht="12" customHeight="1" x14ac:dyDescent="0.25">
      <c r="B1955" s="103"/>
      <c r="C1955" s="123"/>
      <c r="D1955" s="103"/>
      <c r="E1955" s="103"/>
      <c r="F1955" s="103"/>
      <c r="H1955" s="123"/>
      <c r="I1955" s="103"/>
      <c r="J1955" s="103"/>
      <c r="K1955" s="103"/>
    </row>
    <row r="1956" spans="2:11" ht="12" customHeight="1" x14ac:dyDescent="0.25">
      <c r="B1956" s="103"/>
      <c r="C1956" s="123"/>
      <c r="D1956" s="103"/>
      <c r="E1956" s="103"/>
      <c r="F1956" s="103"/>
      <c r="H1956" s="123"/>
      <c r="I1956" s="103"/>
      <c r="J1956" s="103"/>
      <c r="K1956" s="103"/>
    </row>
    <row r="1957" spans="2:11" ht="12" customHeight="1" x14ac:dyDescent="0.25">
      <c r="B1957" s="103"/>
      <c r="C1957" s="123"/>
      <c r="D1957" s="103"/>
      <c r="E1957" s="103"/>
      <c r="F1957" s="103"/>
      <c r="H1957" s="123"/>
      <c r="I1957" s="103"/>
      <c r="J1957" s="103"/>
      <c r="K1957" s="103"/>
    </row>
    <row r="1958" spans="2:11" ht="12" customHeight="1" x14ac:dyDescent="0.25">
      <c r="B1958" s="103"/>
      <c r="C1958" s="123"/>
      <c r="D1958" s="103"/>
      <c r="E1958" s="103"/>
      <c r="F1958" s="103"/>
      <c r="H1958" s="123"/>
      <c r="I1958" s="103"/>
      <c r="J1958" s="103"/>
      <c r="K1958" s="103"/>
    </row>
    <row r="1959" spans="2:11" ht="12" customHeight="1" x14ac:dyDescent="0.25">
      <c r="B1959" s="103"/>
      <c r="C1959" s="123"/>
      <c r="D1959" s="103"/>
      <c r="E1959" s="103"/>
      <c r="F1959" s="103"/>
      <c r="H1959" s="123"/>
      <c r="I1959" s="103"/>
      <c r="J1959" s="103"/>
      <c r="K1959" s="103"/>
    </row>
    <row r="1960" spans="2:11" ht="12" customHeight="1" x14ac:dyDescent="0.25">
      <c r="B1960" s="103"/>
      <c r="C1960" s="123"/>
      <c r="D1960" s="103"/>
      <c r="E1960" s="103"/>
      <c r="F1960" s="103"/>
      <c r="H1960" s="123"/>
      <c r="I1960" s="103"/>
      <c r="J1960" s="103"/>
      <c r="K1960" s="103"/>
    </row>
    <row r="1961" spans="2:11" ht="12" customHeight="1" x14ac:dyDescent="0.25">
      <c r="B1961" s="103"/>
      <c r="C1961" s="123"/>
      <c r="D1961" s="103"/>
      <c r="E1961" s="103"/>
      <c r="F1961" s="103"/>
      <c r="H1961" s="123"/>
      <c r="I1961" s="103"/>
      <c r="J1961" s="103"/>
      <c r="K1961" s="103"/>
    </row>
    <row r="1962" spans="2:11" ht="12" customHeight="1" x14ac:dyDescent="0.25">
      <c r="B1962" s="103"/>
      <c r="C1962" s="123"/>
      <c r="D1962" s="103"/>
      <c r="E1962" s="103"/>
      <c r="F1962" s="103"/>
      <c r="H1962" s="123"/>
      <c r="I1962" s="103"/>
      <c r="J1962" s="103"/>
      <c r="K1962" s="103"/>
    </row>
    <row r="1963" spans="2:11" ht="12" customHeight="1" x14ac:dyDescent="0.25">
      <c r="B1963" s="103"/>
      <c r="C1963" s="123"/>
      <c r="D1963" s="103"/>
      <c r="E1963" s="103"/>
      <c r="F1963" s="103"/>
      <c r="H1963" s="123"/>
      <c r="I1963" s="103"/>
      <c r="J1963" s="103"/>
      <c r="K1963" s="103"/>
    </row>
    <row r="1964" spans="2:11" ht="12" customHeight="1" x14ac:dyDescent="0.25">
      <c r="B1964" s="103"/>
      <c r="C1964" s="123"/>
      <c r="D1964" s="103"/>
      <c r="E1964" s="103"/>
      <c r="F1964" s="103"/>
      <c r="H1964" s="123"/>
      <c r="I1964" s="103"/>
      <c r="J1964" s="103"/>
      <c r="K1964" s="103"/>
    </row>
    <row r="1965" spans="2:11" ht="12" customHeight="1" x14ac:dyDescent="0.25">
      <c r="B1965" s="103"/>
      <c r="C1965" s="123"/>
      <c r="D1965" s="103"/>
      <c r="E1965" s="103"/>
      <c r="F1965" s="103"/>
      <c r="H1965" s="123"/>
      <c r="I1965" s="103"/>
      <c r="J1965" s="103"/>
      <c r="K1965" s="103"/>
    </row>
    <row r="1966" spans="2:11" ht="12" customHeight="1" x14ac:dyDescent="0.25">
      <c r="B1966" s="103"/>
      <c r="C1966" s="123"/>
      <c r="D1966" s="103"/>
      <c r="E1966" s="103"/>
      <c r="F1966" s="103"/>
      <c r="H1966" s="123"/>
      <c r="I1966" s="103"/>
      <c r="J1966" s="103"/>
      <c r="K1966" s="103"/>
    </row>
    <row r="1967" spans="2:11" ht="12" customHeight="1" x14ac:dyDescent="0.25">
      <c r="B1967" s="103"/>
      <c r="C1967" s="123"/>
      <c r="D1967" s="103"/>
      <c r="E1967" s="103"/>
      <c r="F1967" s="103"/>
      <c r="H1967" s="123"/>
      <c r="I1967" s="103"/>
      <c r="J1967" s="103"/>
      <c r="K1967" s="103"/>
    </row>
    <row r="1968" spans="2:11" ht="12" customHeight="1" x14ac:dyDescent="0.25">
      <c r="B1968" s="103"/>
      <c r="C1968" s="123"/>
      <c r="D1968" s="103"/>
      <c r="E1968" s="103"/>
      <c r="F1968" s="103"/>
      <c r="H1968" s="123"/>
      <c r="I1968" s="103"/>
      <c r="J1968" s="103"/>
      <c r="K1968" s="103"/>
    </row>
    <row r="1969" spans="2:11" ht="12" customHeight="1" x14ac:dyDescent="0.25">
      <c r="B1969" s="103"/>
      <c r="C1969" s="123"/>
      <c r="D1969" s="103"/>
      <c r="E1969" s="103"/>
      <c r="F1969" s="103"/>
      <c r="H1969" s="123"/>
      <c r="I1969" s="103"/>
      <c r="J1969" s="103"/>
      <c r="K1969" s="103"/>
    </row>
    <row r="1970" spans="2:11" ht="12" customHeight="1" x14ac:dyDescent="0.25">
      <c r="B1970" s="103"/>
      <c r="C1970" s="123"/>
      <c r="D1970" s="103"/>
      <c r="E1970" s="103"/>
      <c r="F1970" s="103"/>
      <c r="H1970" s="123"/>
      <c r="I1970" s="103"/>
      <c r="J1970" s="103"/>
      <c r="K1970" s="103"/>
    </row>
    <row r="1971" spans="2:11" ht="12" customHeight="1" x14ac:dyDescent="0.25">
      <c r="B1971" s="103"/>
      <c r="C1971" s="123"/>
      <c r="D1971" s="103"/>
      <c r="E1971" s="103"/>
      <c r="F1971" s="103"/>
      <c r="H1971" s="123"/>
      <c r="I1971" s="103"/>
      <c r="J1971" s="103"/>
      <c r="K1971" s="103"/>
    </row>
    <row r="1972" spans="2:11" ht="12" customHeight="1" x14ac:dyDescent="0.25">
      <c r="B1972" s="103"/>
      <c r="C1972" s="123"/>
      <c r="D1972" s="103"/>
      <c r="E1972" s="103"/>
      <c r="F1972" s="103"/>
      <c r="H1972" s="123"/>
      <c r="I1972" s="103"/>
      <c r="J1972" s="103"/>
      <c r="K1972" s="103"/>
    </row>
    <row r="1973" spans="2:11" ht="12" customHeight="1" x14ac:dyDescent="0.25">
      <c r="B1973" s="103"/>
      <c r="C1973" s="123"/>
      <c r="D1973" s="103"/>
      <c r="E1973" s="103"/>
      <c r="F1973" s="103"/>
      <c r="H1973" s="123"/>
      <c r="I1973" s="103"/>
      <c r="J1973" s="103"/>
      <c r="K1973" s="103"/>
    </row>
    <row r="1974" spans="2:11" ht="12" customHeight="1" x14ac:dyDescent="0.25">
      <c r="B1974" s="103"/>
      <c r="C1974" s="123"/>
      <c r="D1974" s="103"/>
      <c r="E1974" s="103"/>
      <c r="F1974" s="103"/>
      <c r="H1974" s="123"/>
      <c r="I1974" s="103"/>
      <c r="J1974" s="103"/>
      <c r="K1974" s="103"/>
    </row>
    <row r="1975" spans="2:11" ht="12" customHeight="1" x14ac:dyDescent="0.25">
      <c r="B1975" s="103"/>
      <c r="C1975" s="123"/>
      <c r="D1975" s="103"/>
      <c r="E1975" s="103"/>
      <c r="F1975" s="103"/>
      <c r="H1975" s="123"/>
      <c r="I1975" s="103"/>
      <c r="J1975" s="103"/>
      <c r="K1975" s="103"/>
    </row>
    <row r="1976" spans="2:11" ht="12" customHeight="1" x14ac:dyDescent="0.25">
      <c r="B1976" s="103"/>
      <c r="C1976" s="123"/>
      <c r="D1976" s="103"/>
      <c r="E1976" s="103"/>
      <c r="F1976" s="103"/>
      <c r="H1976" s="123"/>
      <c r="I1976" s="103"/>
      <c r="J1976" s="103"/>
      <c r="K1976" s="103"/>
    </row>
    <row r="1977" spans="2:11" ht="12" customHeight="1" x14ac:dyDescent="0.25">
      <c r="B1977" s="103"/>
      <c r="C1977" s="123"/>
      <c r="D1977" s="103"/>
      <c r="E1977" s="103"/>
      <c r="F1977" s="103"/>
      <c r="H1977" s="123"/>
      <c r="I1977" s="103"/>
      <c r="J1977" s="103"/>
      <c r="K1977" s="103"/>
    </row>
    <row r="1978" spans="2:11" ht="12" customHeight="1" x14ac:dyDescent="0.25">
      <c r="B1978" s="103"/>
      <c r="C1978" s="123"/>
      <c r="D1978" s="103"/>
      <c r="E1978" s="103"/>
      <c r="F1978" s="103"/>
      <c r="H1978" s="123"/>
      <c r="I1978" s="103"/>
      <c r="J1978" s="103"/>
      <c r="K1978" s="103"/>
    </row>
    <row r="1979" spans="2:11" ht="12" customHeight="1" x14ac:dyDescent="0.25">
      <c r="B1979" s="103"/>
      <c r="C1979" s="123"/>
      <c r="D1979" s="103"/>
      <c r="E1979" s="103"/>
      <c r="F1979" s="103"/>
      <c r="H1979" s="123"/>
      <c r="I1979" s="103"/>
      <c r="J1979" s="103"/>
      <c r="K1979" s="103"/>
    </row>
    <row r="1980" spans="2:11" ht="12" customHeight="1" x14ac:dyDescent="0.25">
      <c r="B1980" s="103"/>
      <c r="C1980" s="123"/>
      <c r="D1980" s="103"/>
      <c r="E1980" s="103"/>
      <c r="F1980" s="103"/>
      <c r="H1980" s="123"/>
      <c r="I1980" s="103"/>
      <c r="J1980" s="103"/>
      <c r="K1980" s="103"/>
    </row>
    <row r="1981" spans="2:11" ht="12" customHeight="1" x14ac:dyDescent="0.25">
      <c r="B1981" s="103"/>
      <c r="C1981" s="123"/>
      <c r="D1981" s="103"/>
      <c r="E1981" s="103"/>
      <c r="F1981" s="103"/>
      <c r="H1981" s="123"/>
      <c r="I1981" s="103"/>
      <c r="J1981" s="103"/>
      <c r="K1981" s="103"/>
    </row>
    <row r="1982" spans="2:11" ht="12" customHeight="1" x14ac:dyDescent="0.25">
      <c r="B1982" s="103"/>
      <c r="C1982" s="123"/>
      <c r="D1982" s="103"/>
      <c r="E1982" s="103"/>
      <c r="F1982" s="103"/>
      <c r="H1982" s="123"/>
      <c r="I1982" s="103"/>
      <c r="J1982" s="103"/>
      <c r="K1982" s="103"/>
    </row>
    <row r="1983" spans="2:11" ht="12" customHeight="1" x14ac:dyDescent="0.25">
      <c r="B1983" s="103"/>
      <c r="C1983" s="123"/>
      <c r="D1983" s="103"/>
      <c r="E1983" s="103"/>
      <c r="F1983" s="103"/>
      <c r="H1983" s="123"/>
      <c r="I1983" s="103"/>
      <c r="J1983" s="103"/>
      <c r="K1983" s="103"/>
    </row>
    <row r="1984" spans="2:11" ht="12" customHeight="1" x14ac:dyDescent="0.25">
      <c r="B1984" s="103"/>
      <c r="C1984" s="123"/>
      <c r="D1984" s="103"/>
      <c r="E1984" s="103"/>
      <c r="F1984" s="103"/>
      <c r="H1984" s="123"/>
      <c r="I1984" s="103"/>
      <c r="J1984" s="103"/>
      <c r="K1984" s="103"/>
    </row>
    <row r="1985" spans="2:11" ht="12" customHeight="1" x14ac:dyDescent="0.25">
      <c r="B1985" s="103"/>
      <c r="C1985" s="123"/>
      <c r="D1985" s="103"/>
      <c r="E1985" s="103"/>
      <c r="F1985" s="103"/>
      <c r="H1985" s="123"/>
      <c r="I1985" s="103"/>
      <c r="J1985" s="103"/>
      <c r="K1985" s="103"/>
    </row>
    <row r="1986" spans="2:11" ht="12" customHeight="1" x14ac:dyDescent="0.25">
      <c r="B1986" s="103"/>
      <c r="C1986" s="123"/>
      <c r="D1986" s="103"/>
      <c r="E1986" s="103"/>
      <c r="F1986" s="103"/>
      <c r="H1986" s="123"/>
      <c r="I1986" s="103"/>
      <c r="J1986" s="103"/>
      <c r="K1986" s="103"/>
    </row>
    <row r="1987" spans="2:11" ht="12" customHeight="1" x14ac:dyDescent="0.25">
      <c r="B1987" s="103"/>
      <c r="C1987" s="123"/>
      <c r="D1987" s="103"/>
      <c r="E1987" s="103"/>
      <c r="F1987" s="103"/>
      <c r="H1987" s="123"/>
      <c r="I1987" s="103"/>
      <c r="J1987" s="103"/>
      <c r="K1987" s="103"/>
    </row>
    <row r="1988" spans="2:11" ht="12" customHeight="1" x14ac:dyDescent="0.25">
      <c r="B1988" s="103"/>
      <c r="C1988" s="123"/>
      <c r="D1988" s="103"/>
      <c r="E1988" s="103"/>
      <c r="F1988" s="103"/>
      <c r="H1988" s="123"/>
      <c r="I1988" s="103"/>
      <c r="J1988" s="103"/>
      <c r="K1988" s="103"/>
    </row>
    <row r="1989" spans="2:11" ht="12" customHeight="1" x14ac:dyDescent="0.25">
      <c r="B1989" s="103"/>
      <c r="C1989" s="123"/>
      <c r="D1989" s="103"/>
      <c r="E1989" s="103"/>
      <c r="F1989" s="103"/>
      <c r="H1989" s="123"/>
      <c r="I1989" s="103"/>
      <c r="J1989" s="103"/>
      <c r="K1989" s="103"/>
    </row>
    <row r="1990" spans="2:11" ht="12" customHeight="1" x14ac:dyDescent="0.25">
      <c r="B1990" s="103"/>
      <c r="C1990" s="123"/>
      <c r="D1990" s="103"/>
      <c r="E1990" s="103"/>
      <c r="F1990" s="103"/>
      <c r="H1990" s="123"/>
      <c r="I1990" s="103"/>
      <c r="J1990" s="103"/>
      <c r="K1990" s="103"/>
    </row>
    <row r="1991" spans="2:11" ht="12" customHeight="1" x14ac:dyDescent="0.25">
      <c r="B1991" s="103"/>
      <c r="C1991" s="123"/>
      <c r="D1991" s="103"/>
      <c r="E1991" s="103"/>
      <c r="F1991" s="103"/>
      <c r="H1991" s="123"/>
      <c r="I1991" s="103"/>
      <c r="J1991" s="103"/>
      <c r="K1991" s="103"/>
    </row>
    <row r="1992" spans="2:11" ht="12" customHeight="1" x14ac:dyDescent="0.25">
      <c r="B1992" s="103"/>
      <c r="C1992" s="123"/>
      <c r="D1992" s="103"/>
      <c r="E1992" s="103"/>
      <c r="F1992" s="103"/>
      <c r="H1992" s="123"/>
      <c r="I1992" s="103"/>
      <c r="J1992" s="103"/>
      <c r="K1992" s="103"/>
    </row>
    <row r="1993" spans="2:11" ht="12" customHeight="1" x14ac:dyDescent="0.25">
      <c r="B1993" s="103"/>
      <c r="C1993" s="123"/>
      <c r="D1993" s="103"/>
      <c r="E1993" s="103"/>
      <c r="F1993" s="103"/>
      <c r="H1993" s="123"/>
      <c r="I1993" s="103"/>
      <c r="J1993" s="103"/>
      <c r="K1993" s="103"/>
    </row>
    <row r="1994" spans="2:11" ht="12" customHeight="1" x14ac:dyDescent="0.25">
      <c r="B1994" s="103"/>
      <c r="C1994" s="123"/>
      <c r="D1994" s="103"/>
      <c r="E1994" s="103"/>
      <c r="F1994" s="103"/>
      <c r="H1994" s="123"/>
      <c r="I1994" s="103"/>
      <c r="J1994" s="103"/>
      <c r="K1994" s="103"/>
    </row>
    <row r="1995" spans="2:11" ht="12" customHeight="1" x14ac:dyDescent="0.25">
      <c r="B1995" s="103"/>
      <c r="C1995" s="123"/>
      <c r="D1995" s="103"/>
      <c r="E1995" s="103"/>
      <c r="F1995" s="103"/>
      <c r="H1995" s="123"/>
      <c r="I1995" s="103"/>
      <c r="J1995" s="103"/>
      <c r="K1995" s="103"/>
    </row>
    <row r="1996" spans="2:11" ht="12" customHeight="1" x14ac:dyDescent="0.25">
      <c r="B1996" s="103"/>
      <c r="C1996" s="123"/>
      <c r="D1996" s="103"/>
      <c r="E1996" s="103"/>
      <c r="F1996" s="103"/>
      <c r="H1996" s="123"/>
      <c r="I1996" s="103"/>
      <c r="J1996" s="103"/>
      <c r="K1996" s="103"/>
    </row>
    <row r="1997" spans="2:11" ht="12" customHeight="1" x14ac:dyDescent="0.25">
      <c r="B1997" s="103"/>
      <c r="C1997" s="123"/>
      <c r="D1997" s="103"/>
      <c r="E1997" s="103"/>
      <c r="F1997" s="103"/>
      <c r="H1997" s="123"/>
      <c r="I1997" s="103"/>
      <c r="J1997" s="103"/>
      <c r="K1997" s="103"/>
    </row>
    <row r="1998" spans="2:11" ht="12" customHeight="1" x14ac:dyDescent="0.25">
      <c r="B1998" s="103"/>
      <c r="C1998" s="123"/>
      <c r="D1998" s="103"/>
      <c r="E1998" s="103"/>
      <c r="F1998" s="103"/>
      <c r="H1998" s="123"/>
      <c r="I1998" s="103"/>
      <c r="J1998" s="103"/>
      <c r="K1998" s="103"/>
    </row>
    <row r="1999" spans="2:11" ht="12" customHeight="1" x14ac:dyDescent="0.25">
      <c r="B1999" s="103"/>
      <c r="C1999" s="123"/>
      <c r="D1999" s="103"/>
      <c r="E1999" s="103"/>
      <c r="F1999" s="103"/>
      <c r="H1999" s="123"/>
      <c r="I1999" s="103"/>
      <c r="J1999" s="103"/>
      <c r="K1999" s="103"/>
    </row>
    <row r="2000" spans="2:11" ht="12" customHeight="1" x14ac:dyDescent="0.25">
      <c r="B2000" s="103"/>
      <c r="C2000" s="123"/>
      <c r="D2000" s="103"/>
      <c r="E2000" s="103"/>
      <c r="F2000" s="103"/>
      <c r="H2000" s="123"/>
      <c r="I2000" s="103"/>
      <c r="J2000" s="103"/>
      <c r="K2000" s="103"/>
    </row>
    <row r="2001" spans="2:11" ht="12" customHeight="1" x14ac:dyDescent="0.25">
      <c r="B2001" s="103"/>
      <c r="C2001" s="123"/>
      <c r="D2001" s="103"/>
      <c r="E2001" s="103"/>
      <c r="F2001" s="103"/>
      <c r="H2001" s="123"/>
      <c r="I2001" s="103"/>
      <c r="J2001" s="103"/>
      <c r="K2001" s="103"/>
    </row>
    <row r="2002" spans="2:11" ht="12" customHeight="1" x14ac:dyDescent="0.25">
      <c r="B2002" s="103"/>
      <c r="C2002" s="123"/>
      <c r="D2002" s="103"/>
      <c r="E2002" s="103"/>
      <c r="F2002" s="103"/>
      <c r="H2002" s="123"/>
      <c r="I2002" s="103"/>
      <c r="J2002" s="103"/>
      <c r="K2002" s="103"/>
    </row>
    <row r="2003" spans="2:11" ht="12" customHeight="1" x14ac:dyDescent="0.25">
      <c r="B2003" s="103"/>
      <c r="C2003" s="123"/>
      <c r="D2003" s="103"/>
      <c r="E2003" s="103"/>
      <c r="F2003" s="103"/>
      <c r="H2003" s="123"/>
      <c r="I2003" s="103"/>
      <c r="J2003" s="103"/>
      <c r="K2003" s="103"/>
    </row>
    <row r="2004" spans="2:11" ht="12" customHeight="1" x14ac:dyDescent="0.25">
      <c r="B2004" s="103"/>
      <c r="C2004" s="123"/>
      <c r="D2004" s="103"/>
      <c r="E2004" s="103"/>
      <c r="F2004" s="103"/>
      <c r="H2004" s="123"/>
      <c r="I2004" s="103"/>
      <c r="J2004" s="103"/>
      <c r="K2004" s="103"/>
    </row>
    <row r="2005" spans="2:11" ht="12" customHeight="1" x14ac:dyDescent="0.25">
      <c r="B2005" s="103"/>
      <c r="C2005" s="123"/>
      <c r="D2005" s="103"/>
      <c r="E2005" s="103"/>
      <c r="F2005" s="103"/>
      <c r="H2005" s="123"/>
      <c r="I2005" s="103"/>
      <c r="J2005" s="103"/>
      <c r="K2005" s="103"/>
    </row>
    <row r="2006" spans="2:11" ht="12" customHeight="1" x14ac:dyDescent="0.25">
      <c r="B2006" s="103"/>
      <c r="C2006" s="123"/>
      <c r="D2006" s="103"/>
      <c r="E2006" s="103"/>
      <c r="F2006" s="103"/>
      <c r="H2006" s="123"/>
      <c r="I2006" s="103"/>
      <c r="J2006" s="103"/>
      <c r="K2006" s="103"/>
    </row>
    <row r="2007" spans="2:11" ht="12" customHeight="1" x14ac:dyDescent="0.25">
      <c r="B2007" s="103"/>
      <c r="C2007" s="123"/>
      <c r="D2007" s="103"/>
      <c r="E2007" s="103"/>
      <c r="F2007" s="103"/>
      <c r="H2007" s="123"/>
      <c r="I2007" s="103"/>
      <c r="J2007" s="103"/>
      <c r="K2007" s="103"/>
    </row>
    <row r="2008" spans="2:11" ht="12" customHeight="1" x14ac:dyDescent="0.25">
      <c r="B2008" s="103"/>
      <c r="C2008" s="123"/>
      <c r="D2008" s="103"/>
      <c r="E2008" s="103"/>
      <c r="F2008" s="103"/>
      <c r="H2008" s="123"/>
      <c r="I2008" s="103"/>
      <c r="J2008" s="103"/>
      <c r="K2008" s="103"/>
    </row>
    <row r="2009" spans="2:11" ht="12" customHeight="1" x14ac:dyDescent="0.25">
      <c r="B2009" s="103"/>
      <c r="C2009" s="123"/>
      <c r="D2009" s="103"/>
      <c r="E2009" s="103"/>
      <c r="F2009" s="103"/>
      <c r="H2009" s="123"/>
      <c r="I2009" s="103"/>
      <c r="J2009" s="103"/>
      <c r="K2009" s="103"/>
    </row>
    <row r="2010" spans="2:11" ht="12" customHeight="1" x14ac:dyDescent="0.25">
      <c r="B2010" s="103"/>
      <c r="C2010" s="123"/>
      <c r="D2010" s="103"/>
      <c r="E2010" s="103"/>
      <c r="F2010" s="103"/>
      <c r="H2010" s="123"/>
      <c r="I2010" s="103"/>
      <c r="J2010" s="103"/>
      <c r="K2010" s="103"/>
    </row>
    <row r="2011" spans="2:11" ht="12" customHeight="1" x14ac:dyDescent="0.25">
      <c r="B2011" s="103"/>
      <c r="C2011" s="123"/>
      <c r="D2011" s="103"/>
      <c r="E2011" s="103"/>
      <c r="F2011" s="103"/>
      <c r="H2011" s="123"/>
      <c r="I2011" s="103"/>
      <c r="J2011" s="103"/>
      <c r="K2011" s="103"/>
    </row>
    <row r="2012" spans="2:11" ht="12" customHeight="1" x14ac:dyDescent="0.25">
      <c r="B2012" s="103"/>
      <c r="C2012" s="123"/>
      <c r="D2012" s="103"/>
      <c r="E2012" s="103"/>
      <c r="F2012" s="103"/>
      <c r="H2012" s="123"/>
      <c r="I2012" s="103"/>
      <c r="J2012" s="103"/>
      <c r="K2012" s="103"/>
    </row>
    <row r="2013" spans="2:11" ht="12" customHeight="1" x14ac:dyDescent="0.25">
      <c r="B2013" s="103"/>
      <c r="C2013" s="123"/>
      <c r="D2013" s="103"/>
      <c r="E2013" s="103"/>
      <c r="F2013" s="103"/>
      <c r="H2013" s="123"/>
      <c r="I2013" s="103"/>
      <c r="J2013" s="103"/>
      <c r="K2013" s="103"/>
    </row>
    <row r="2014" spans="2:11" ht="12" customHeight="1" x14ac:dyDescent="0.25">
      <c r="B2014" s="103"/>
      <c r="C2014" s="123"/>
      <c r="D2014" s="103"/>
      <c r="E2014" s="103"/>
      <c r="F2014" s="103"/>
      <c r="H2014" s="123"/>
      <c r="I2014" s="103"/>
      <c r="J2014" s="103"/>
      <c r="K2014" s="103"/>
    </row>
    <row r="2015" spans="2:11" ht="12" customHeight="1" x14ac:dyDescent="0.25">
      <c r="B2015" s="103"/>
      <c r="C2015" s="123"/>
      <c r="D2015" s="103"/>
      <c r="E2015" s="103"/>
      <c r="F2015" s="103"/>
      <c r="H2015" s="123"/>
      <c r="I2015" s="103"/>
      <c r="J2015" s="103"/>
      <c r="K2015" s="103"/>
    </row>
    <row r="2016" spans="2:11" ht="12" customHeight="1" x14ac:dyDescent="0.25">
      <c r="B2016" s="103"/>
      <c r="C2016" s="123"/>
      <c r="D2016" s="103"/>
      <c r="E2016" s="103"/>
      <c r="F2016" s="103"/>
      <c r="H2016" s="123"/>
      <c r="I2016" s="103"/>
      <c r="J2016" s="103"/>
      <c r="K2016" s="103"/>
    </row>
    <row r="2017" spans="2:11" ht="12" customHeight="1" x14ac:dyDescent="0.25">
      <c r="B2017" s="103"/>
      <c r="C2017" s="123"/>
      <c r="D2017" s="103"/>
      <c r="E2017" s="103"/>
      <c r="F2017" s="103"/>
      <c r="H2017" s="123"/>
      <c r="I2017" s="103"/>
      <c r="J2017" s="103"/>
      <c r="K2017" s="103"/>
    </row>
    <row r="2018" spans="2:11" ht="12" customHeight="1" x14ac:dyDescent="0.25">
      <c r="B2018" s="103"/>
      <c r="C2018" s="123"/>
      <c r="D2018" s="103"/>
      <c r="E2018" s="103"/>
      <c r="F2018" s="103"/>
      <c r="H2018" s="123"/>
      <c r="I2018" s="103"/>
      <c r="J2018" s="103"/>
      <c r="K2018" s="103"/>
    </row>
    <row r="2019" spans="2:11" ht="12" customHeight="1" x14ac:dyDescent="0.25">
      <c r="B2019" s="103"/>
      <c r="C2019" s="123"/>
      <c r="D2019" s="103"/>
      <c r="E2019" s="103"/>
      <c r="F2019" s="103"/>
      <c r="H2019" s="123"/>
      <c r="I2019" s="103"/>
      <c r="J2019" s="103"/>
      <c r="K2019" s="103"/>
    </row>
    <row r="2020" spans="2:11" ht="12" customHeight="1" x14ac:dyDescent="0.25">
      <c r="B2020" s="103"/>
      <c r="C2020" s="123"/>
      <c r="D2020" s="103"/>
      <c r="E2020" s="103"/>
      <c r="F2020" s="103"/>
      <c r="H2020" s="123"/>
      <c r="I2020" s="103"/>
      <c r="J2020" s="103"/>
      <c r="K2020" s="103"/>
    </row>
    <row r="2021" spans="2:11" ht="12" customHeight="1" x14ac:dyDescent="0.25">
      <c r="B2021" s="103"/>
      <c r="C2021" s="123"/>
      <c r="D2021" s="103"/>
      <c r="E2021" s="103"/>
      <c r="F2021" s="103"/>
      <c r="H2021" s="123"/>
      <c r="I2021" s="103"/>
      <c r="J2021" s="103"/>
      <c r="K2021" s="103"/>
    </row>
    <row r="2022" spans="2:11" ht="12" customHeight="1" x14ac:dyDescent="0.25">
      <c r="B2022" s="103"/>
      <c r="C2022" s="123"/>
      <c r="D2022" s="103"/>
      <c r="E2022" s="103"/>
      <c r="F2022" s="103"/>
      <c r="H2022" s="123"/>
      <c r="I2022" s="103"/>
      <c r="J2022" s="103"/>
      <c r="K2022" s="103"/>
    </row>
    <row r="2023" spans="2:11" ht="12" customHeight="1" x14ac:dyDescent="0.25">
      <c r="B2023" s="103"/>
      <c r="C2023" s="123"/>
      <c r="D2023" s="103"/>
      <c r="E2023" s="103"/>
      <c r="F2023" s="103"/>
      <c r="H2023" s="123"/>
      <c r="I2023" s="103"/>
      <c r="J2023" s="103"/>
      <c r="K2023" s="103"/>
    </row>
    <row r="2024" spans="2:11" ht="12" customHeight="1" x14ac:dyDescent="0.25">
      <c r="B2024" s="103"/>
      <c r="C2024" s="123"/>
      <c r="D2024" s="103"/>
      <c r="E2024" s="103"/>
      <c r="F2024" s="103"/>
      <c r="H2024" s="123"/>
      <c r="I2024" s="103"/>
      <c r="J2024" s="103"/>
      <c r="K2024" s="103"/>
    </row>
    <row r="2025" spans="2:11" ht="12" customHeight="1" x14ac:dyDescent="0.25">
      <c r="B2025" s="103"/>
      <c r="C2025" s="123"/>
      <c r="D2025" s="103"/>
      <c r="E2025" s="103"/>
      <c r="F2025" s="103"/>
      <c r="H2025" s="123"/>
      <c r="I2025" s="103"/>
      <c r="J2025" s="103"/>
      <c r="K2025" s="103"/>
    </row>
    <row r="2026" spans="2:11" ht="12" customHeight="1" x14ac:dyDescent="0.25">
      <c r="B2026" s="103"/>
      <c r="C2026" s="123"/>
      <c r="D2026" s="103"/>
      <c r="E2026" s="103"/>
      <c r="F2026" s="103"/>
      <c r="H2026" s="123"/>
      <c r="I2026" s="103"/>
      <c r="J2026" s="103"/>
      <c r="K2026" s="103"/>
    </row>
    <row r="2027" spans="2:11" ht="12" customHeight="1" x14ac:dyDescent="0.25">
      <c r="B2027" s="103"/>
      <c r="C2027" s="123"/>
      <c r="D2027" s="103"/>
      <c r="E2027" s="103"/>
      <c r="F2027" s="103"/>
      <c r="H2027" s="123"/>
      <c r="I2027" s="103"/>
      <c r="J2027" s="103"/>
      <c r="K2027" s="103"/>
    </row>
    <row r="2028" spans="2:11" ht="12" customHeight="1" x14ac:dyDescent="0.25">
      <c r="B2028" s="103"/>
      <c r="C2028" s="123"/>
      <c r="D2028" s="103"/>
      <c r="E2028" s="103"/>
      <c r="F2028" s="103"/>
      <c r="H2028" s="123"/>
      <c r="I2028" s="103"/>
      <c r="J2028" s="103"/>
      <c r="K2028" s="103"/>
    </row>
    <row r="2029" spans="2:11" ht="12" customHeight="1" x14ac:dyDescent="0.25">
      <c r="B2029" s="103"/>
      <c r="C2029" s="123"/>
      <c r="D2029" s="103"/>
      <c r="E2029" s="103"/>
      <c r="F2029" s="103"/>
      <c r="H2029" s="123"/>
      <c r="I2029" s="103"/>
      <c r="J2029" s="103"/>
      <c r="K2029" s="103"/>
    </row>
    <row r="2030" spans="2:11" ht="12" customHeight="1" x14ac:dyDescent="0.25">
      <c r="B2030" s="103"/>
      <c r="C2030" s="123"/>
      <c r="D2030" s="103"/>
      <c r="E2030" s="103"/>
      <c r="F2030" s="103"/>
      <c r="H2030" s="123"/>
      <c r="I2030" s="103"/>
      <c r="J2030" s="103"/>
      <c r="K2030" s="103"/>
    </row>
    <row r="2031" spans="2:11" ht="12" customHeight="1" x14ac:dyDescent="0.25">
      <c r="B2031" s="103"/>
      <c r="C2031" s="123"/>
      <c r="D2031" s="103"/>
      <c r="E2031" s="103"/>
      <c r="F2031" s="103"/>
      <c r="H2031" s="123"/>
      <c r="I2031" s="103"/>
      <c r="J2031" s="103"/>
      <c r="K2031" s="103"/>
    </row>
    <row r="2032" spans="2:11" ht="12" customHeight="1" x14ac:dyDescent="0.25">
      <c r="B2032" s="103"/>
      <c r="C2032" s="123"/>
      <c r="D2032" s="103"/>
      <c r="E2032" s="103"/>
      <c r="F2032" s="103"/>
      <c r="H2032" s="123"/>
      <c r="I2032" s="103"/>
      <c r="J2032" s="103"/>
      <c r="K2032" s="103"/>
    </row>
    <row r="2033" spans="2:11" ht="12" customHeight="1" x14ac:dyDescent="0.25">
      <c r="B2033" s="103"/>
      <c r="C2033" s="123"/>
      <c r="D2033" s="103"/>
      <c r="E2033" s="103"/>
      <c r="F2033" s="103"/>
      <c r="H2033" s="123"/>
      <c r="I2033" s="103"/>
      <c r="J2033" s="103"/>
      <c r="K2033" s="103"/>
    </row>
    <row r="2034" spans="2:11" ht="12" customHeight="1" x14ac:dyDescent="0.25">
      <c r="B2034" s="103"/>
      <c r="C2034" s="123"/>
      <c r="D2034" s="103"/>
      <c r="E2034" s="103"/>
      <c r="F2034" s="103"/>
      <c r="H2034" s="123"/>
      <c r="I2034" s="103"/>
      <c r="J2034" s="103"/>
      <c r="K2034" s="103"/>
    </row>
    <row r="2035" spans="2:11" ht="12" customHeight="1" x14ac:dyDescent="0.25">
      <c r="B2035" s="103"/>
      <c r="C2035" s="123"/>
      <c r="D2035" s="103"/>
      <c r="E2035" s="103"/>
      <c r="F2035" s="103"/>
      <c r="H2035" s="123"/>
      <c r="I2035" s="103"/>
      <c r="J2035" s="103"/>
      <c r="K2035" s="103"/>
    </row>
    <row r="2036" spans="2:11" ht="12" customHeight="1" x14ac:dyDescent="0.25">
      <c r="B2036" s="103"/>
      <c r="C2036" s="123"/>
      <c r="D2036" s="103"/>
      <c r="E2036" s="103"/>
      <c r="F2036" s="103"/>
      <c r="H2036" s="123"/>
      <c r="I2036" s="103"/>
      <c r="J2036" s="103"/>
      <c r="K2036" s="103"/>
    </row>
    <row r="2037" spans="2:11" ht="12" customHeight="1" x14ac:dyDescent="0.25">
      <c r="B2037" s="103"/>
      <c r="C2037" s="123"/>
      <c r="D2037" s="103"/>
      <c r="E2037" s="103"/>
      <c r="F2037" s="103"/>
      <c r="H2037" s="123"/>
      <c r="I2037" s="103"/>
      <c r="J2037" s="103"/>
      <c r="K2037" s="103"/>
    </row>
    <row r="2038" spans="2:11" ht="12" customHeight="1" x14ac:dyDescent="0.25">
      <c r="B2038" s="103"/>
      <c r="C2038" s="123"/>
      <c r="D2038" s="103"/>
      <c r="E2038" s="103"/>
      <c r="F2038" s="103"/>
      <c r="H2038" s="123"/>
      <c r="I2038" s="103"/>
      <c r="J2038" s="103"/>
      <c r="K2038" s="103"/>
    </row>
    <row r="2039" spans="2:11" ht="12" customHeight="1" x14ac:dyDescent="0.25">
      <c r="B2039" s="103"/>
      <c r="C2039" s="123"/>
      <c r="D2039" s="103"/>
      <c r="E2039" s="103"/>
      <c r="F2039" s="103"/>
      <c r="H2039" s="123"/>
      <c r="I2039" s="103"/>
      <c r="J2039" s="103"/>
      <c r="K2039" s="103"/>
    </row>
    <row r="2040" spans="2:11" ht="12" customHeight="1" x14ac:dyDescent="0.25">
      <c r="B2040" s="103"/>
      <c r="C2040" s="123"/>
      <c r="D2040" s="103"/>
      <c r="E2040" s="103"/>
      <c r="F2040" s="103"/>
      <c r="H2040" s="123"/>
      <c r="I2040" s="103"/>
      <c r="J2040" s="103"/>
      <c r="K2040" s="103"/>
    </row>
    <row r="2041" spans="2:11" ht="12" customHeight="1" x14ac:dyDescent="0.25">
      <c r="B2041" s="103"/>
      <c r="C2041" s="123"/>
      <c r="D2041" s="103"/>
      <c r="E2041" s="103"/>
      <c r="F2041" s="103"/>
      <c r="H2041" s="123"/>
      <c r="I2041" s="103"/>
      <c r="J2041" s="103"/>
      <c r="K2041" s="103"/>
    </row>
    <row r="2042" spans="2:11" ht="12" customHeight="1" x14ac:dyDescent="0.25">
      <c r="B2042" s="103"/>
      <c r="C2042" s="123"/>
      <c r="D2042" s="103"/>
      <c r="E2042" s="103"/>
      <c r="F2042" s="103"/>
      <c r="H2042" s="123"/>
      <c r="I2042" s="103"/>
      <c r="J2042" s="103"/>
      <c r="K2042" s="103"/>
    </row>
    <row r="2043" spans="2:11" ht="12" customHeight="1" x14ac:dyDescent="0.25">
      <c r="B2043" s="103"/>
      <c r="C2043" s="123"/>
      <c r="D2043" s="103"/>
      <c r="E2043" s="103"/>
      <c r="F2043" s="103"/>
      <c r="H2043" s="123"/>
      <c r="I2043" s="103"/>
      <c r="J2043" s="103"/>
      <c r="K2043" s="103"/>
    </row>
    <row r="2044" spans="2:11" ht="12" customHeight="1" x14ac:dyDescent="0.25">
      <c r="B2044" s="103"/>
      <c r="C2044" s="123"/>
      <c r="D2044" s="103"/>
      <c r="E2044" s="103"/>
      <c r="F2044" s="103"/>
      <c r="H2044" s="123"/>
      <c r="I2044" s="103"/>
      <c r="J2044" s="103"/>
      <c r="K2044" s="103"/>
    </row>
    <row r="2045" spans="2:11" ht="12" customHeight="1" x14ac:dyDescent="0.25">
      <c r="B2045" s="103"/>
      <c r="C2045" s="123"/>
      <c r="D2045" s="103"/>
      <c r="E2045" s="103"/>
      <c r="F2045" s="103"/>
      <c r="H2045" s="123"/>
      <c r="I2045" s="103"/>
      <c r="J2045" s="103"/>
      <c r="K2045" s="103"/>
    </row>
    <row r="2046" spans="2:11" ht="12" customHeight="1" x14ac:dyDescent="0.25">
      <c r="B2046" s="103"/>
      <c r="C2046" s="123"/>
      <c r="D2046" s="103"/>
      <c r="E2046" s="103"/>
      <c r="F2046" s="103"/>
      <c r="H2046" s="123"/>
      <c r="I2046" s="103"/>
      <c r="J2046" s="103"/>
      <c r="K2046" s="103"/>
    </row>
    <row r="2047" spans="2:11" ht="12" customHeight="1" x14ac:dyDescent="0.25">
      <c r="B2047" s="103"/>
      <c r="C2047" s="123"/>
      <c r="D2047" s="103"/>
      <c r="E2047" s="103"/>
      <c r="F2047" s="103"/>
      <c r="H2047" s="123"/>
      <c r="I2047" s="103"/>
      <c r="J2047" s="103"/>
      <c r="K2047" s="103"/>
    </row>
    <row r="2048" spans="2:11" ht="12" customHeight="1" x14ac:dyDescent="0.25">
      <c r="B2048" s="103"/>
      <c r="C2048" s="123"/>
      <c r="D2048" s="103"/>
      <c r="E2048" s="103"/>
      <c r="F2048" s="103"/>
      <c r="H2048" s="123"/>
      <c r="I2048" s="103"/>
      <c r="J2048" s="103"/>
      <c r="K2048" s="103"/>
    </row>
    <row r="2049" spans="2:11" ht="12" customHeight="1" x14ac:dyDescent="0.25">
      <c r="B2049" s="103"/>
      <c r="C2049" s="123"/>
      <c r="D2049" s="103"/>
      <c r="E2049" s="103"/>
      <c r="F2049" s="103"/>
      <c r="H2049" s="123"/>
      <c r="I2049" s="103"/>
      <c r="J2049" s="103"/>
      <c r="K2049" s="103"/>
    </row>
    <row r="2050" spans="2:11" ht="12" customHeight="1" x14ac:dyDescent="0.25">
      <c r="B2050" s="103"/>
      <c r="C2050" s="123"/>
      <c r="D2050" s="103"/>
      <c r="E2050" s="103"/>
      <c r="F2050" s="103"/>
      <c r="H2050" s="123"/>
      <c r="I2050" s="103"/>
      <c r="J2050" s="103"/>
      <c r="K2050" s="103"/>
    </row>
    <row r="2051" spans="2:11" ht="12" customHeight="1" x14ac:dyDescent="0.25">
      <c r="B2051" s="103"/>
      <c r="C2051" s="123"/>
      <c r="D2051" s="103"/>
      <c r="E2051" s="103"/>
      <c r="F2051" s="103"/>
      <c r="H2051" s="123"/>
      <c r="I2051" s="103"/>
      <c r="J2051" s="103"/>
      <c r="K2051" s="103"/>
    </row>
    <row r="2052" spans="2:11" ht="12" customHeight="1" x14ac:dyDescent="0.25">
      <c r="B2052" s="103"/>
      <c r="C2052" s="123"/>
      <c r="D2052" s="103"/>
      <c r="E2052" s="103"/>
      <c r="F2052" s="103"/>
      <c r="H2052" s="123"/>
      <c r="I2052" s="103"/>
      <c r="J2052" s="103"/>
      <c r="K2052" s="103"/>
    </row>
    <row r="2053" spans="2:11" ht="12" customHeight="1" x14ac:dyDescent="0.25">
      <c r="B2053" s="103"/>
      <c r="C2053" s="123"/>
      <c r="D2053" s="103"/>
      <c r="E2053" s="103"/>
      <c r="F2053" s="103"/>
      <c r="H2053" s="123"/>
      <c r="I2053" s="103"/>
      <c r="J2053" s="103"/>
      <c r="K2053" s="103"/>
    </row>
    <row r="2054" spans="2:11" ht="12" customHeight="1" x14ac:dyDescent="0.25">
      <c r="B2054" s="103"/>
      <c r="C2054" s="123"/>
      <c r="D2054" s="103"/>
      <c r="E2054" s="103"/>
      <c r="F2054" s="103"/>
      <c r="H2054" s="123"/>
      <c r="I2054" s="103"/>
      <c r="J2054" s="103"/>
      <c r="K2054" s="103"/>
    </row>
    <row r="2055" spans="2:11" ht="12" customHeight="1" x14ac:dyDescent="0.25">
      <c r="B2055" s="103"/>
      <c r="C2055" s="123"/>
      <c r="D2055" s="103"/>
      <c r="E2055" s="103"/>
      <c r="F2055" s="103"/>
      <c r="H2055" s="123"/>
      <c r="I2055" s="103"/>
      <c r="J2055" s="103"/>
      <c r="K2055" s="103"/>
    </row>
    <row r="2056" spans="2:11" ht="12" customHeight="1" x14ac:dyDescent="0.25">
      <c r="B2056" s="103"/>
      <c r="C2056" s="123"/>
      <c r="D2056" s="103"/>
      <c r="E2056" s="103"/>
      <c r="F2056" s="103"/>
      <c r="H2056" s="123"/>
      <c r="I2056" s="103"/>
      <c r="J2056" s="103"/>
      <c r="K2056" s="103"/>
    </row>
    <row r="2057" spans="2:11" ht="12" customHeight="1" x14ac:dyDescent="0.25">
      <c r="B2057" s="103"/>
      <c r="C2057" s="123"/>
      <c r="D2057" s="103"/>
      <c r="E2057" s="103"/>
      <c r="F2057" s="103"/>
      <c r="H2057" s="123"/>
      <c r="I2057" s="103"/>
      <c r="J2057" s="103"/>
      <c r="K2057" s="103"/>
    </row>
    <row r="2058" spans="2:11" ht="12" customHeight="1" x14ac:dyDescent="0.25">
      <c r="B2058" s="103"/>
      <c r="C2058" s="123"/>
      <c r="D2058" s="103"/>
      <c r="E2058" s="103"/>
      <c r="F2058" s="103"/>
      <c r="H2058" s="123"/>
      <c r="I2058" s="103"/>
      <c r="J2058" s="103"/>
      <c r="K2058" s="103"/>
    </row>
    <row r="2059" spans="2:11" ht="12" customHeight="1" x14ac:dyDescent="0.25">
      <c r="B2059" s="103"/>
      <c r="C2059" s="123"/>
      <c r="D2059" s="103"/>
      <c r="E2059" s="103"/>
      <c r="F2059" s="103"/>
      <c r="H2059" s="123"/>
      <c r="I2059" s="103"/>
      <c r="J2059" s="103"/>
      <c r="K2059" s="103"/>
    </row>
    <row r="2060" spans="2:11" ht="12" customHeight="1" x14ac:dyDescent="0.25">
      <c r="B2060" s="103"/>
      <c r="C2060" s="123"/>
      <c r="D2060" s="103"/>
      <c r="E2060" s="103"/>
      <c r="F2060" s="103"/>
      <c r="H2060" s="123"/>
      <c r="I2060" s="103"/>
      <c r="J2060" s="103"/>
      <c r="K2060" s="103"/>
    </row>
    <row r="2061" spans="2:11" ht="12" customHeight="1" x14ac:dyDescent="0.25">
      <c r="B2061" s="103"/>
      <c r="C2061" s="123"/>
      <c r="D2061" s="103"/>
      <c r="E2061" s="103"/>
      <c r="F2061" s="103"/>
      <c r="H2061" s="123"/>
      <c r="I2061" s="103"/>
      <c r="J2061" s="103"/>
      <c r="K2061" s="103"/>
    </row>
    <row r="2062" spans="2:11" ht="12" customHeight="1" x14ac:dyDescent="0.25">
      <c r="B2062" s="103"/>
      <c r="C2062" s="123"/>
      <c r="D2062" s="103"/>
      <c r="E2062" s="103"/>
      <c r="F2062" s="103"/>
      <c r="H2062" s="123"/>
      <c r="I2062" s="103"/>
      <c r="J2062" s="103"/>
      <c r="K2062" s="103"/>
    </row>
    <row r="2063" spans="2:11" ht="12" customHeight="1" x14ac:dyDescent="0.25">
      <c r="B2063" s="103"/>
      <c r="C2063" s="123"/>
      <c r="D2063" s="103"/>
      <c r="E2063" s="103"/>
      <c r="F2063" s="103"/>
      <c r="H2063" s="123"/>
      <c r="I2063" s="103"/>
      <c r="J2063" s="103"/>
      <c r="K2063" s="103"/>
    </row>
    <row r="2064" spans="2:11" ht="12" customHeight="1" x14ac:dyDescent="0.25">
      <c r="B2064" s="103"/>
      <c r="C2064" s="123"/>
      <c r="D2064" s="103"/>
      <c r="E2064" s="103"/>
      <c r="F2064" s="103"/>
      <c r="H2064" s="123"/>
      <c r="I2064" s="103"/>
      <c r="J2064" s="103"/>
      <c r="K2064" s="103"/>
    </row>
    <row r="2065" spans="2:11" ht="12" customHeight="1" x14ac:dyDescent="0.25">
      <c r="B2065" s="103"/>
      <c r="C2065" s="123"/>
      <c r="D2065" s="103"/>
      <c r="E2065" s="103"/>
      <c r="F2065" s="103"/>
      <c r="H2065" s="123"/>
      <c r="I2065" s="103"/>
      <c r="J2065" s="103"/>
      <c r="K2065" s="103"/>
    </row>
    <row r="2066" spans="2:11" ht="12" customHeight="1" x14ac:dyDescent="0.25">
      <c r="B2066" s="103"/>
      <c r="C2066" s="123"/>
      <c r="D2066" s="103"/>
      <c r="E2066" s="103"/>
      <c r="F2066" s="103"/>
      <c r="H2066" s="123"/>
      <c r="I2066" s="103"/>
      <c r="J2066" s="103"/>
      <c r="K2066" s="103"/>
    </row>
    <row r="2067" spans="2:11" ht="12" customHeight="1" x14ac:dyDescent="0.25">
      <c r="B2067" s="103"/>
      <c r="C2067" s="123"/>
      <c r="D2067" s="103"/>
      <c r="E2067" s="103"/>
      <c r="F2067" s="103"/>
      <c r="H2067" s="123"/>
      <c r="I2067" s="103"/>
      <c r="J2067" s="103"/>
      <c r="K2067" s="103"/>
    </row>
    <row r="2068" spans="2:11" ht="12" customHeight="1" x14ac:dyDescent="0.25">
      <c r="B2068" s="103"/>
      <c r="C2068" s="123"/>
      <c r="D2068" s="103"/>
      <c r="E2068" s="103"/>
      <c r="F2068" s="103"/>
      <c r="H2068" s="123"/>
      <c r="I2068" s="103"/>
      <c r="J2068" s="103"/>
      <c r="K2068" s="103"/>
    </row>
    <row r="2069" spans="2:11" ht="12" customHeight="1" x14ac:dyDescent="0.25">
      <c r="B2069" s="103"/>
      <c r="C2069" s="123"/>
      <c r="D2069" s="103"/>
      <c r="E2069" s="103"/>
      <c r="F2069" s="103"/>
      <c r="H2069" s="123"/>
      <c r="I2069" s="103"/>
      <c r="J2069" s="103"/>
      <c r="K2069" s="103"/>
    </row>
    <row r="2070" spans="2:11" ht="12" customHeight="1" x14ac:dyDescent="0.25">
      <c r="B2070" s="103"/>
      <c r="C2070" s="123"/>
      <c r="D2070" s="103"/>
      <c r="E2070" s="103"/>
      <c r="F2070" s="103"/>
      <c r="H2070" s="123"/>
      <c r="I2070" s="103"/>
      <c r="J2070" s="103"/>
      <c r="K2070" s="103"/>
    </row>
    <row r="2071" spans="2:11" ht="12" customHeight="1" x14ac:dyDescent="0.25">
      <c r="B2071" s="103"/>
      <c r="C2071" s="123"/>
      <c r="D2071" s="103"/>
      <c r="E2071" s="103"/>
      <c r="F2071" s="103"/>
      <c r="H2071" s="123"/>
      <c r="I2071" s="103"/>
      <c r="J2071" s="103"/>
      <c r="K2071" s="103"/>
    </row>
    <row r="2072" spans="2:11" ht="12" customHeight="1" x14ac:dyDescent="0.25">
      <c r="B2072" s="103"/>
      <c r="C2072" s="123"/>
      <c r="D2072" s="103"/>
      <c r="E2072" s="103"/>
      <c r="F2072" s="103"/>
      <c r="H2072" s="123"/>
      <c r="I2072" s="103"/>
      <c r="J2072" s="103"/>
      <c r="K2072" s="103"/>
    </row>
    <row r="2073" spans="2:11" ht="12" customHeight="1" x14ac:dyDescent="0.25">
      <c r="B2073" s="103"/>
      <c r="C2073" s="123"/>
      <c r="D2073" s="103"/>
      <c r="E2073" s="103"/>
      <c r="F2073" s="103"/>
      <c r="H2073" s="123"/>
      <c r="I2073" s="103"/>
      <c r="J2073" s="103"/>
      <c r="K2073" s="103"/>
    </row>
    <row r="2074" spans="2:11" ht="12" customHeight="1" x14ac:dyDescent="0.25">
      <c r="B2074" s="103"/>
      <c r="C2074" s="123"/>
      <c r="D2074" s="103"/>
      <c r="E2074" s="103"/>
      <c r="F2074" s="103"/>
      <c r="H2074" s="123"/>
      <c r="I2074" s="103"/>
      <c r="J2074" s="103"/>
      <c r="K2074" s="103"/>
    </row>
    <row r="2075" spans="2:11" ht="12" customHeight="1" x14ac:dyDescent="0.25">
      <c r="B2075" s="103"/>
      <c r="C2075" s="123"/>
      <c r="D2075" s="103"/>
      <c r="E2075" s="103"/>
      <c r="F2075" s="103"/>
      <c r="H2075" s="123"/>
      <c r="I2075" s="103"/>
      <c r="J2075" s="103"/>
      <c r="K2075" s="103"/>
    </row>
    <row r="2076" spans="2:11" ht="12" customHeight="1" x14ac:dyDescent="0.25">
      <c r="B2076" s="103"/>
      <c r="C2076" s="123"/>
      <c r="D2076" s="103"/>
      <c r="E2076" s="103"/>
      <c r="F2076" s="103"/>
      <c r="H2076" s="123"/>
      <c r="I2076" s="103"/>
      <c r="J2076" s="103"/>
      <c r="K2076" s="103"/>
    </row>
    <row r="2077" spans="2:11" ht="12" customHeight="1" x14ac:dyDescent="0.25">
      <c r="B2077" s="103"/>
      <c r="C2077" s="123"/>
      <c r="D2077" s="103"/>
      <c r="E2077" s="103"/>
      <c r="F2077" s="103"/>
      <c r="H2077" s="123"/>
      <c r="I2077" s="103"/>
      <c r="J2077" s="103"/>
      <c r="K2077" s="103"/>
    </row>
    <row r="2078" spans="2:11" ht="12" customHeight="1" x14ac:dyDescent="0.25">
      <c r="B2078" s="103"/>
      <c r="C2078" s="123"/>
      <c r="D2078" s="103"/>
      <c r="E2078" s="103"/>
      <c r="F2078" s="103"/>
      <c r="H2078" s="123"/>
      <c r="I2078" s="103"/>
      <c r="J2078" s="103"/>
      <c r="K2078" s="103"/>
    </row>
    <row r="2079" spans="2:11" ht="12" customHeight="1" x14ac:dyDescent="0.25">
      <c r="B2079" s="103"/>
      <c r="C2079" s="123"/>
      <c r="D2079" s="103"/>
      <c r="E2079" s="103"/>
      <c r="F2079" s="103"/>
      <c r="H2079" s="123"/>
      <c r="I2079" s="103"/>
      <c r="J2079" s="103"/>
      <c r="K2079" s="103"/>
    </row>
    <row r="2080" spans="2:11" ht="12" customHeight="1" x14ac:dyDescent="0.25">
      <c r="B2080" s="103"/>
      <c r="C2080" s="123"/>
      <c r="D2080" s="103"/>
      <c r="E2080" s="103"/>
      <c r="F2080" s="103"/>
      <c r="H2080" s="123"/>
      <c r="I2080" s="103"/>
      <c r="J2080" s="103"/>
      <c r="K2080" s="103"/>
    </row>
    <row r="2081" spans="2:11" ht="12" customHeight="1" x14ac:dyDescent="0.25">
      <c r="B2081" s="103"/>
      <c r="C2081" s="123"/>
      <c r="D2081" s="103"/>
      <c r="E2081" s="103"/>
      <c r="F2081" s="103"/>
      <c r="H2081" s="123"/>
      <c r="I2081" s="103"/>
      <c r="J2081" s="103"/>
      <c r="K2081" s="103"/>
    </row>
    <row r="2082" spans="2:11" ht="12" customHeight="1" x14ac:dyDescent="0.25">
      <c r="B2082" s="103"/>
      <c r="C2082" s="123"/>
      <c r="D2082" s="103"/>
      <c r="E2082" s="103"/>
      <c r="F2082" s="103"/>
      <c r="H2082" s="123"/>
      <c r="I2082" s="103"/>
      <c r="J2082" s="103"/>
      <c r="K2082" s="103"/>
    </row>
    <row r="2083" spans="2:11" ht="12" customHeight="1" x14ac:dyDescent="0.25">
      <c r="B2083" s="103"/>
      <c r="C2083" s="123"/>
      <c r="D2083" s="103"/>
      <c r="E2083" s="103"/>
      <c r="F2083" s="103"/>
      <c r="H2083" s="123"/>
      <c r="I2083" s="103"/>
      <c r="J2083" s="103"/>
      <c r="K2083" s="103"/>
    </row>
    <row r="2084" spans="2:11" ht="12" customHeight="1" x14ac:dyDescent="0.25">
      <c r="B2084" s="103"/>
      <c r="C2084" s="123"/>
      <c r="D2084" s="103"/>
      <c r="E2084" s="103"/>
      <c r="F2084" s="103"/>
      <c r="H2084" s="123"/>
      <c r="I2084" s="103"/>
      <c r="J2084" s="103"/>
      <c r="K2084" s="103"/>
    </row>
    <row r="2085" spans="2:11" ht="12" customHeight="1" x14ac:dyDescent="0.25">
      <c r="B2085" s="103"/>
      <c r="C2085" s="123"/>
      <c r="D2085" s="103"/>
      <c r="E2085" s="103"/>
      <c r="F2085" s="103"/>
      <c r="H2085" s="123"/>
      <c r="I2085" s="103"/>
      <c r="J2085" s="103"/>
      <c r="K2085" s="103"/>
    </row>
    <row r="2086" spans="2:11" ht="12" customHeight="1" x14ac:dyDescent="0.25">
      <c r="B2086" s="103"/>
      <c r="C2086" s="123"/>
      <c r="D2086" s="103"/>
      <c r="E2086" s="103"/>
      <c r="F2086" s="103"/>
      <c r="H2086" s="123"/>
      <c r="I2086" s="103"/>
      <c r="J2086" s="103"/>
      <c r="K2086" s="103"/>
    </row>
    <row r="2087" spans="2:11" ht="12" customHeight="1" x14ac:dyDescent="0.25">
      <c r="B2087" s="103"/>
      <c r="C2087" s="123"/>
      <c r="D2087" s="103"/>
      <c r="E2087" s="103"/>
      <c r="F2087" s="103"/>
      <c r="H2087" s="123"/>
      <c r="I2087" s="103"/>
      <c r="J2087" s="103"/>
      <c r="K2087" s="103"/>
    </row>
    <row r="2088" spans="2:11" ht="12" customHeight="1" x14ac:dyDescent="0.25">
      <c r="B2088" s="103"/>
      <c r="C2088" s="123"/>
      <c r="D2088" s="103"/>
      <c r="E2088" s="103"/>
      <c r="F2088" s="103"/>
      <c r="H2088" s="123"/>
      <c r="I2088" s="103"/>
      <c r="J2088" s="103"/>
      <c r="K2088" s="103"/>
    </row>
    <row r="2089" spans="2:11" ht="12" customHeight="1" x14ac:dyDescent="0.25">
      <c r="B2089" s="103"/>
      <c r="C2089" s="123"/>
      <c r="D2089" s="103"/>
      <c r="E2089" s="103"/>
      <c r="F2089" s="103"/>
      <c r="H2089" s="123"/>
      <c r="I2089" s="103"/>
      <c r="J2089" s="103"/>
      <c r="K2089" s="103"/>
    </row>
    <row r="2090" spans="2:11" ht="12" customHeight="1" x14ac:dyDescent="0.25">
      <c r="B2090" s="103"/>
      <c r="C2090" s="123"/>
      <c r="D2090" s="103"/>
      <c r="E2090" s="103"/>
      <c r="F2090" s="103"/>
      <c r="H2090" s="123"/>
      <c r="I2090" s="103"/>
      <c r="J2090" s="103"/>
      <c r="K2090" s="103"/>
    </row>
    <row r="2091" spans="2:11" ht="12" customHeight="1" x14ac:dyDescent="0.25">
      <c r="B2091" s="103"/>
      <c r="C2091" s="123"/>
      <c r="D2091" s="103"/>
      <c r="E2091" s="103"/>
      <c r="F2091" s="103"/>
      <c r="H2091" s="123"/>
      <c r="I2091" s="103"/>
      <c r="J2091" s="103"/>
      <c r="K2091" s="103"/>
    </row>
    <row r="2092" spans="2:11" ht="12" customHeight="1" x14ac:dyDescent="0.25">
      <c r="B2092" s="103"/>
      <c r="C2092" s="123"/>
      <c r="D2092" s="103"/>
      <c r="E2092" s="103"/>
      <c r="F2092" s="103"/>
      <c r="H2092" s="123"/>
      <c r="I2092" s="103"/>
      <c r="J2092" s="103"/>
      <c r="K2092" s="103"/>
    </row>
    <row r="2093" spans="2:11" ht="12" customHeight="1" x14ac:dyDescent="0.25">
      <c r="B2093" s="103"/>
      <c r="C2093" s="123"/>
      <c r="D2093" s="103"/>
      <c r="E2093" s="103"/>
      <c r="F2093" s="103"/>
      <c r="H2093" s="123"/>
      <c r="I2093" s="103"/>
      <c r="J2093" s="103"/>
      <c r="K2093" s="103"/>
    </row>
    <row r="2094" spans="2:11" ht="12" customHeight="1" x14ac:dyDescent="0.25">
      <c r="B2094" s="103"/>
      <c r="C2094" s="123"/>
      <c r="D2094" s="103"/>
      <c r="E2094" s="103"/>
      <c r="F2094" s="103"/>
      <c r="H2094" s="123"/>
      <c r="I2094" s="103"/>
      <c r="J2094" s="103"/>
      <c r="K2094" s="103"/>
    </row>
    <row r="2095" spans="2:11" ht="12" customHeight="1" x14ac:dyDescent="0.25">
      <c r="B2095" s="103"/>
      <c r="C2095" s="123"/>
      <c r="D2095" s="103"/>
      <c r="E2095" s="103"/>
      <c r="F2095" s="103"/>
      <c r="H2095" s="123"/>
      <c r="I2095" s="103"/>
      <c r="J2095" s="103"/>
      <c r="K2095" s="103"/>
    </row>
    <row r="2096" spans="2:11" ht="12" customHeight="1" x14ac:dyDescent="0.25">
      <c r="B2096" s="103"/>
      <c r="C2096" s="123"/>
      <c r="D2096" s="103"/>
      <c r="E2096" s="103"/>
      <c r="F2096" s="103"/>
      <c r="H2096" s="123"/>
      <c r="I2096" s="103"/>
      <c r="J2096" s="103"/>
      <c r="K2096" s="103"/>
    </row>
    <row r="2097" spans="2:11" ht="12" customHeight="1" x14ac:dyDescent="0.25">
      <c r="B2097" s="103"/>
      <c r="C2097" s="123"/>
      <c r="D2097" s="103"/>
      <c r="E2097" s="103"/>
      <c r="F2097" s="103"/>
      <c r="H2097" s="123"/>
      <c r="I2097" s="103"/>
      <c r="J2097" s="103"/>
      <c r="K2097" s="103"/>
    </row>
    <row r="2098" spans="2:11" ht="12" customHeight="1" x14ac:dyDescent="0.25">
      <c r="B2098" s="103"/>
      <c r="C2098" s="123"/>
      <c r="D2098" s="103"/>
      <c r="E2098" s="103"/>
      <c r="F2098" s="103"/>
      <c r="H2098" s="123"/>
      <c r="I2098" s="103"/>
      <c r="J2098" s="103"/>
      <c r="K2098" s="103"/>
    </row>
    <row r="2099" spans="2:11" ht="12" customHeight="1" x14ac:dyDescent="0.25">
      <c r="B2099" s="103"/>
      <c r="C2099" s="123"/>
      <c r="D2099" s="103"/>
      <c r="E2099" s="103"/>
      <c r="F2099" s="103"/>
      <c r="H2099" s="123"/>
      <c r="I2099" s="103"/>
      <c r="J2099" s="103"/>
      <c r="K2099" s="103"/>
    </row>
    <row r="2100" spans="2:11" ht="12" customHeight="1" x14ac:dyDescent="0.25">
      <c r="B2100" s="103"/>
      <c r="C2100" s="123"/>
      <c r="D2100" s="103"/>
      <c r="E2100" s="103"/>
      <c r="F2100" s="103"/>
      <c r="H2100" s="123"/>
      <c r="I2100" s="103"/>
      <c r="J2100" s="103"/>
      <c r="K2100" s="103"/>
    </row>
    <row r="2101" spans="2:11" ht="12" customHeight="1" x14ac:dyDescent="0.25">
      <c r="B2101" s="103"/>
      <c r="C2101" s="123"/>
      <c r="D2101" s="103"/>
      <c r="E2101" s="103"/>
      <c r="F2101" s="103"/>
      <c r="H2101" s="123"/>
      <c r="I2101" s="103"/>
      <c r="J2101" s="103"/>
      <c r="K2101" s="103"/>
    </row>
    <row r="2102" spans="2:11" ht="12" customHeight="1" x14ac:dyDescent="0.25">
      <c r="B2102" s="103"/>
      <c r="C2102" s="123"/>
      <c r="D2102" s="103"/>
      <c r="E2102" s="103"/>
      <c r="F2102" s="103"/>
      <c r="H2102" s="123"/>
      <c r="I2102" s="103"/>
      <c r="J2102" s="103"/>
      <c r="K2102" s="103"/>
    </row>
    <row r="2103" spans="2:11" ht="12" customHeight="1" x14ac:dyDescent="0.25">
      <c r="B2103" s="103"/>
      <c r="C2103" s="123"/>
      <c r="D2103" s="103"/>
      <c r="E2103" s="103"/>
      <c r="F2103" s="103"/>
      <c r="H2103" s="123"/>
      <c r="I2103" s="103"/>
      <c r="J2103" s="103"/>
      <c r="K2103" s="103"/>
    </row>
    <row r="2104" spans="2:11" ht="12" customHeight="1" x14ac:dyDescent="0.25">
      <c r="B2104" s="103"/>
      <c r="C2104" s="123"/>
      <c r="D2104" s="103"/>
      <c r="E2104" s="103"/>
      <c r="F2104" s="103"/>
      <c r="H2104" s="123"/>
      <c r="I2104" s="103"/>
      <c r="J2104" s="103"/>
      <c r="K2104" s="103"/>
    </row>
    <row r="2105" spans="2:11" ht="12" customHeight="1" x14ac:dyDescent="0.25">
      <c r="B2105" s="103"/>
      <c r="C2105" s="123"/>
      <c r="D2105" s="103"/>
      <c r="E2105" s="103"/>
      <c r="F2105" s="103"/>
      <c r="H2105" s="123"/>
      <c r="I2105" s="103"/>
      <c r="J2105" s="103"/>
      <c r="K2105" s="103"/>
    </row>
    <row r="2106" spans="2:11" ht="12" customHeight="1" x14ac:dyDescent="0.25">
      <c r="B2106" s="103"/>
      <c r="C2106" s="123"/>
      <c r="D2106" s="103"/>
      <c r="E2106" s="103"/>
      <c r="F2106" s="103"/>
      <c r="H2106" s="123"/>
      <c r="I2106" s="103"/>
      <c r="J2106" s="103"/>
      <c r="K2106" s="103"/>
    </row>
    <row r="2107" spans="2:11" ht="12" customHeight="1" x14ac:dyDescent="0.25">
      <c r="B2107" s="103"/>
      <c r="C2107" s="123"/>
      <c r="D2107" s="103"/>
      <c r="E2107" s="103"/>
      <c r="F2107" s="103"/>
      <c r="H2107" s="123"/>
      <c r="I2107" s="103"/>
      <c r="J2107" s="103"/>
      <c r="K2107" s="103"/>
    </row>
    <row r="2108" spans="2:11" ht="12" customHeight="1" x14ac:dyDescent="0.25">
      <c r="B2108" s="103"/>
      <c r="C2108" s="123"/>
      <c r="D2108" s="103"/>
      <c r="E2108" s="103"/>
      <c r="F2108" s="103"/>
      <c r="H2108" s="123"/>
      <c r="I2108" s="103"/>
      <c r="J2108" s="103"/>
      <c r="K2108" s="103"/>
    </row>
    <row r="2109" spans="2:11" ht="12" customHeight="1" x14ac:dyDescent="0.25">
      <c r="B2109" s="103"/>
      <c r="C2109" s="123"/>
      <c r="D2109" s="103"/>
      <c r="E2109" s="103"/>
      <c r="F2109" s="103"/>
      <c r="H2109" s="123"/>
      <c r="I2109" s="103"/>
      <c r="J2109" s="103"/>
      <c r="K2109" s="103"/>
    </row>
    <row r="2110" spans="2:11" ht="12" customHeight="1" x14ac:dyDescent="0.25">
      <c r="B2110" s="103"/>
      <c r="C2110" s="123"/>
      <c r="D2110" s="103"/>
      <c r="E2110" s="103"/>
      <c r="F2110" s="103"/>
      <c r="H2110" s="123"/>
      <c r="I2110" s="103"/>
      <c r="J2110" s="103"/>
      <c r="K2110" s="103"/>
    </row>
    <row r="2111" spans="2:11" ht="12" customHeight="1" x14ac:dyDescent="0.25">
      <c r="B2111" s="103"/>
      <c r="C2111" s="123"/>
      <c r="D2111" s="103"/>
      <c r="E2111" s="103"/>
      <c r="F2111" s="103"/>
      <c r="H2111" s="123"/>
      <c r="I2111" s="103"/>
      <c r="J2111" s="103"/>
      <c r="K2111" s="103"/>
    </row>
    <row r="2112" spans="2:11" ht="12" customHeight="1" x14ac:dyDescent="0.25">
      <c r="B2112" s="103"/>
      <c r="C2112" s="123"/>
      <c r="D2112" s="103"/>
      <c r="E2112" s="103"/>
      <c r="F2112" s="103"/>
      <c r="H2112" s="123"/>
      <c r="I2112" s="103"/>
      <c r="J2112" s="103"/>
      <c r="K2112" s="103"/>
    </row>
    <row r="2113" spans="2:11" ht="12" customHeight="1" x14ac:dyDescent="0.25">
      <c r="B2113" s="103"/>
      <c r="C2113" s="123"/>
      <c r="D2113" s="103"/>
      <c r="E2113" s="103"/>
      <c r="F2113" s="103"/>
      <c r="H2113" s="123"/>
      <c r="I2113" s="103"/>
      <c r="J2113" s="103"/>
      <c r="K2113" s="103"/>
    </row>
    <row r="2114" spans="2:11" ht="12" customHeight="1" x14ac:dyDescent="0.25">
      <c r="B2114" s="103"/>
      <c r="C2114" s="123"/>
      <c r="D2114" s="103"/>
      <c r="E2114" s="103"/>
      <c r="F2114" s="103"/>
      <c r="H2114" s="123"/>
      <c r="I2114" s="103"/>
      <c r="J2114" s="103"/>
      <c r="K2114" s="103"/>
    </row>
    <row r="2115" spans="2:11" ht="12" customHeight="1" x14ac:dyDescent="0.25">
      <c r="B2115" s="103"/>
      <c r="C2115" s="123"/>
      <c r="D2115" s="103"/>
      <c r="E2115" s="103"/>
      <c r="F2115" s="103"/>
      <c r="H2115" s="123"/>
      <c r="I2115" s="103"/>
      <c r="J2115" s="103"/>
      <c r="K2115" s="103"/>
    </row>
    <row r="2116" spans="2:11" ht="12" customHeight="1" x14ac:dyDescent="0.25">
      <c r="B2116" s="103"/>
      <c r="C2116" s="123"/>
      <c r="D2116" s="103"/>
      <c r="E2116" s="103"/>
      <c r="F2116" s="103"/>
      <c r="H2116" s="123"/>
      <c r="I2116" s="103"/>
      <c r="J2116" s="103"/>
      <c r="K2116" s="103"/>
    </row>
    <row r="2117" spans="2:11" ht="12" customHeight="1" x14ac:dyDescent="0.25">
      <c r="B2117" s="103"/>
      <c r="C2117" s="123"/>
      <c r="D2117" s="103"/>
      <c r="E2117" s="103"/>
      <c r="F2117" s="103"/>
      <c r="H2117" s="123"/>
      <c r="I2117" s="103"/>
      <c r="J2117" s="103"/>
      <c r="K2117" s="103"/>
    </row>
    <row r="2118" spans="2:11" ht="12" customHeight="1" x14ac:dyDescent="0.25">
      <c r="B2118" s="103"/>
      <c r="C2118" s="123"/>
      <c r="D2118" s="103"/>
      <c r="E2118" s="103"/>
      <c r="F2118" s="103"/>
      <c r="H2118" s="123"/>
      <c r="I2118" s="103"/>
      <c r="J2118" s="103"/>
      <c r="K2118" s="103"/>
    </row>
    <row r="2119" spans="2:11" ht="12" customHeight="1" x14ac:dyDescent="0.25">
      <c r="B2119" s="103"/>
      <c r="C2119" s="123"/>
      <c r="D2119" s="103"/>
      <c r="E2119" s="103"/>
      <c r="F2119" s="103"/>
      <c r="H2119" s="123"/>
      <c r="I2119" s="103"/>
      <c r="J2119" s="103"/>
      <c r="K2119" s="103"/>
    </row>
    <row r="2120" spans="2:11" ht="12" customHeight="1" x14ac:dyDescent="0.25">
      <c r="B2120" s="103"/>
      <c r="C2120" s="123"/>
      <c r="D2120" s="103"/>
      <c r="E2120" s="103"/>
      <c r="F2120" s="103"/>
      <c r="H2120" s="123"/>
      <c r="I2120" s="103"/>
      <c r="J2120" s="103"/>
      <c r="K2120" s="103"/>
    </row>
    <row r="2121" spans="2:11" ht="12" customHeight="1" x14ac:dyDescent="0.25">
      <c r="B2121" s="103"/>
      <c r="C2121" s="123"/>
      <c r="D2121" s="103"/>
      <c r="E2121" s="103"/>
      <c r="F2121" s="103"/>
      <c r="H2121" s="123"/>
      <c r="I2121" s="103"/>
      <c r="J2121" s="103"/>
      <c r="K2121" s="103"/>
    </row>
    <row r="2122" spans="2:11" ht="12" customHeight="1" x14ac:dyDescent="0.25">
      <c r="B2122" s="103"/>
      <c r="C2122" s="123"/>
      <c r="D2122" s="103"/>
      <c r="E2122" s="103"/>
      <c r="F2122" s="103"/>
      <c r="H2122" s="123"/>
      <c r="I2122" s="103"/>
      <c r="J2122" s="103"/>
      <c r="K2122" s="103"/>
    </row>
    <row r="2123" spans="2:11" ht="12" customHeight="1" x14ac:dyDescent="0.25">
      <c r="B2123" s="103"/>
      <c r="C2123" s="123"/>
      <c r="D2123" s="103"/>
      <c r="E2123" s="103"/>
      <c r="F2123" s="103"/>
      <c r="H2123" s="123"/>
      <c r="I2123" s="103"/>
      <c r="J2123" s="103"/>
      <c r="K2123" s="103"/>
    </row>
    <row r="2124" spans="2:11" ht="12" customHeight="1" x14ac:dyDescent="0.25">
      <c r="B2124" s="103"/>
      <c r="C2124" s="123"/>
      <c r="D2124" s="103"/>
      <c r="E2124" s="103"/>
      <c r="F2124" s="103"/>
      <c r="H2124" s="123"/>
      <c r="I2124" s="103"/>
      <c r="J2124" s="103"/>
      <c r="K2124" s="103"/>
    </row>
    <row r="2125" spans="2:11" ht="12" customHeight="1" x14ac:dyDescent="0.25">
      <c r="B2125" s="103"/>
      <c r="C2125" s="123"/>
      <c r="D2125" s="103"/>
      <c r="E2125" s="103"/>
      <c r="F2125" s="103"/>
      <c r="H2125" s="123"/>
      <c r="I2125" s="103"/>
      <c r="J2125" s="103"/>
      <c r="K2125" s="103"/>
    </row>
    <row r="2126" spans="2:11" ht="12" customHeight="1" x14ac:dyDescent="0.25">
      <c r="B2126" s="103"/>
      <c r="C2126" s="123"/>
      <c r="D2126" s="103"/>
      <c r="E2126" s="103"/>
      <c r="F2126" s="103"/>
      <c r="H2126" s="123"/>
      <c r="I2126" s="103"/>
      <c r="J2126" s="103"/>
      <c r="K2126" s="103"/>
    </row>
    <row r="2127" spans="2:11" ht="12" customHeight="1" x14ac:dyDescent="0.25">
      <c r="B2127" s="103"/>
      <c r="C2127" s="123"/>
      <c r="D2127" s="103"/>
      <c r="E2127" s="103"/>
      <c r="F2127" s="103"/>
      <c r="H2127" s="123"/>
      <c r="I2127" s="103"/>
      <c r="J2127" s="103"/>
      <c r="K2127" s="103"/>
    </row>
    <row r="2128" spans="2:11" ht="12" customHeight="1" x14ac:dyDescent="0.25">
      <c r="B2128" s="103"/>
      <c r="C2128" s="123"/>
      <c r="D2128" s="103"/>
      <c r="E2128" s="103"/>
      <c r="F2128" s="103"/>
      <c r="H2128" s="123"/>
      <c r="I2128" s="103"/>
      <c r="J2128" s="103"/>
      <c r="K2128" s="103"/>
    </row>
    <row r="2129" spans="2:11" ht="12" customHeight="1" x14ac:dyDescent="0.25">
      <c r="B2129" s="103"/>
      <c r="C2129" s="123"/>
      <c r="D2129" s="103"/>
      <c r="E2129" s="103"/>
      <c r="F2129" s="103"/>
      <c r="H2129" s="123"/>
      <c r="I2129" s="103"/>
      <c r="J2129" s="103"/>
      <c r="K2129" s="103"/>
    </row>
    <row r="2130" spans="2:11" ht="12" customHeight="1" x14ac:dyDescent="0.25">
      <c r="B2130" s="103"/>
      <c r="C2130" s="123"/>
      <c r="D2130" s="103"/>
      <c r="E2130" s="103"/>
      <c r="F2130" s="103"/>
      <c r="H2130" s="123"/>
      <c r="I2130" s="103"/>
      <c r="J2130" s="103"/>
      <c r="K2130" s="103"/>
    </row>
    <row r="2131" spans="2:11" ht="12" customHeight="1" x14ac:dyDescent="0.25">
      <c r="B2131" s="103"/>
      <c r="C2131" s="123"/>
      <c r="D2131" s="103"/>
      <c r="E2131" s="103"/>
      <c r="F2131" s="103"/>
      <c r="H2131" s="123"/>
      <c r="I2131" s="103"/>
      <c r="J2131" s="103"/>
      <c r="K2131" s="103"/>
    </row>
    <row r="2132" spans="2:11" ht="12" customHeight="1" x14ac:dyDescent="0.25">
      <c r="B2132" s="103"/>
      <c r="C2132" s="123"/>
      <c r="D2132" s="103"/>
      <c r="E2132" s="103"/>
      <c r="F2132" s="103"/>
      <c r="H2132" s="123"/>
      <c r="I2132" s="103"/>
      <c r="J2132" s="103"/>
      <c r="K2132" s="103"/>
    </row>
    <row r="2133" spans="2:11" ht="12" customHeight="1" x14ac:dyDescent="0.25">
      <c r="B2133" s="103"/>
      <c r="C2133" s="123"/>
      <c r="D2133" s="103"/>
      <c r="E2133" s="103"/>
      <c r="F2133" s="103"/>
      <c r="H2133" s="123"/>
      <c r="I2133" s="103"/>
      <c r="J2133" s="103"/>
      <c r="K2133" s="103"/>
    </row>
    <row r="2134" spans="2:11" ht="12" customHeight="1" x14ac:dyDescent="0.25">
      <c r="B2134" s="103"/>
      <c r="C2134" s="123"/>
      <c r="D2134" s="103"/>
      <c r="E2134" s="103"/>
      <c r="F2134" s="103"/>
      <c r="H2134" s="123"/>
      <c r="I2134" s="103"/>
      <c r="J2134" s="103"/>
      <c r="K2134" s="103"/>
    </row>
    <row r="2135" spans="2:11" ht="12" customHeight="1" x14ac:dyDescent="0.25">
      <c r="B2135" s="103"/>
      <c r="C2135" s="123"/>
      <c r="D2135" s="103"/>
      <c r="E2135" s="103"/>
      <c r="F2135" s="103"/>
      <c r="H2135" s="123"/>
      <c r="I2135" s="103"/>
      <c r="J2135" s="103"/>
      <c r="K2135" s="103"/>
    </row>
    <row r="2136" spans="2:11" ht="12" customHeight="1" x14ac:dyDescent="0.25">
      <c r="B2136" s="103"/>
      <c r="C2136" s="123"/>
      <c r="D2136" s="103"/>
      <c r="E2136" s="103"/>
      <c r="F2136" s="103"/>
      <c r="H2136" s="123"/>
      <c r="I2136" s="103"/>
      <c r="J2136" s="103"/>
      <c r="K2136" s="103"/>
    </row>
    <row r="2137" spans="2:11" ht="12" customHeight="1" x14ac:dyDescent="0.25">
      <c r="B2137" s="103"/>
      <c r="C2137" s="123"/>
      <c r="D2137" s="103"/>
      <c r="E2137" s="103"/>
      <c r="F2137" s="103"/>
      <c r="H2137" s="123"/>
      <c r="I2137" s="103"/>
      <c r="J2137" s="103"/>
      <c r="K2137" s="103"/>
    </row>
    <row r="2138" spans="2:11" ht="12" customHeight="1" x14ac:dyDescent="0.25">
      <c r="B2138" s="103"/>
      <c r="C2138" s="123"/>
      <c r="D2138" s="103"/>
      <c r="E2138" s="103"/>
      <c r="F2138" s="103"/>
      <c r="H2138" s="123"/>
      <c r="I2138" s="103"/>
      <c r="J2138" s="103"/>
      <c r="K2138" s="103"/>
    </row>
    <row r="2139" spans="2:11" ht="12" customHeight="1" x14ac:dyDescent="0.25">
      <c r="B2139" s="103"/>
      <c r="C2139" s="123"/>
      <c r="D2139" s="103"/>
      <c r="E2139" s="103"/>
      <c r="F2139" s="103"/>
      <c r="H2139" s="123"/>
      <c r="I2139" s="103"/>
      <c r="J2139" s="103"/>
      <c r="K2139" s="103"/>
    </row>
    <row r="2140" spans="2:11" ht="12" customHeight="1" x14ac:dyDescent="0.25">
      <c r="B2140" s="103"/>
      <c r="C2140" s="123"/>
      <c r="D2140" s="103"/>
      <c r="E2140" s="103"/>
      <c r="F2140" s="103"/>
      <c r="H2140" s="123"/>
      <c r="I2140" s="103"/>
      <c r="J2140" s="103"/>
      <c r="K2140" s="103"/>
    </row>
    <row r="2141" spans="2:11" ht="12" customHeight="1" x14ac:dyDescent="0.25">
      <c r="B2141" s="103"/>
      <c r="C2141" s="123"/>
      <c r="D2141" s="103"/>
      <c r="E2141" s="103"/>
      <c r="F2141" s="103"/>
      <c r="H2141" s="123"/>
      <c r="I2141" s="103"/>
      <c r="J2141" s="103"/>
      <c r="K2141" s="103"/>
    </row>
    <row r="2142" spans="2:11" ht="12" customHeight="1" x14ac:dyDescent="0.25">
      <c r="B2142" s="103"/>
      <c r="C2142" s="123"/>
      <c r="D2142" s="103"/>
      <c r="E2142" s="103"/>
      <c r="F2142" s="103"/>
      <c r="H2142" s="123"/>
      <c r="I2142" s="103"/>
      <c r="J2142" s="103"/>
      <c r="K2142" s="103"/>
    </row>
    <row r="2143" spans="2:11" ht="12" customHeight="1" x14ac:dyDescent="0.25">
      <c r="B2143" s="103"/>
      <c r="C2143" s="123"/>
      <c r="D2143" s="103"/>
      <c r="E2143" s="103"/>
      <c r="F2143" s="103"/>
      <c r="H2143" s="123"/>
      <c r="I2143" s="103"/>
      <c r="J2143" s="103"/>
      <c r="K2143" s="103"/>
    </row>
    <row r="2144" spans="2:11" ht="12" customHeight="1" x14ac:dyDescent="0.25">
      <c r="B2144" s="103"/>
      <c r="C2144" s="123"/>
      <c r="D2144" s="103"/>
      <c r="E2144" s="103"/>
      <c r="F2144" s="103"/>
      <c r="H2144" s="123"/>
      <c r="I2144" s="103"/>
      <c r="J2144" s="103"/>
      <c r="K2144" s="103"/>
    </row>
    <row r="2145" spans="2:11" ht="12" customHeight="1" x14ac:dyDescent="0.25">
      <c r="B2145" s="103"/>
      <c r="C2145" s="123"/>
      <c r="D2145" s="103"/>
      <c r="E2145" s="103"/>
      <c r="F2145" s="103"/>
      <c r="H2145" s="123"/>
      <c r="I2145" s="103"/>
      <c r="J2145" s="103"/>
      <c r="K2145" s="103"/>
    </row>
    <row r="2146" spans="2:11" ht="12" customHeight="1" x14ac:dyDescent="0.25">
      <c r="B2146" s="103"/>
      <c r="C2146" s="123"/>
      <c r="D2146" s="103"/>
      <c r="E2146" s="103"/>
      <c r="F2146" s="103"/>
      <c r="H2146" s="123"/>
      <c r="I2146" s="103"/>
      <c r="J2146" s="103"/>
      <c r="K2146" s="103"/>
    </row>
    <row r="2147" spans="2:11" ht="12" customHeight="1" x14ac:dyDescent="0.25">
      <c r="B2147" s="103"/>
      <c r="C2147" s="123"/>
      <c r="D2147" s="103"/>
      <c r="E2147" s="103"/>
      <c r="F2147" s="103"/>
      <c r="H2147" s="123"/>
      <c r="I2147" s="103"/>
      <c r="J2147" s="103"/>
      <c r="K2147" s="103"/>
    </row>
    <row r="2148" spans="2:11" ht="12" customHeight="1" x14ac:dyDescent="0.25">
      <c r="B2148" s="103"/>
      <c r="C2148" s="123"/>
      <c r="D2148" s="103"/>
      <c r="E2148" s="103"/>
      <c r="F2148" s="103"/>
      <c r="H2148" s="123"/>
      <c r="I2148" s="103"/>
      <c r="J2148" s="103"/>
      <c r="K2148" s="103"/>
    </row>
    <row r="2149" spans="2:11" ht="12" customHeight="1" x14ac:dyDescent="0.25">
      <c r="B2149" s="103"/>
      <c r="C2149" s="123"/>
      <c r="D2149" s="103"/>
      <c r="E2149" s="103"/>
      <c r="F2149" s="103"/>
      <c r="H2149" s="123"/>
      <c r="I2149" s="103"/>
      <c r="J2149" s="103"/>
      <c r="K2149" s="103"/>
    </row>
    <row r="2150" spans="2:11" ht="12" customHeight="1" x14ac:dyDescent="0.25">
      <c r="B2150" s="103"/>
      <c r="C2150" s="123"/>
      <c r="D2150" s="103"/>
      <c r="E2150" s="103"/>
      <c r="F2150" s="103"/>
      <c r="H2150" s="123"/>
      <c r="I2150" s="103"/>
      <c r="J2150" s="103"/>
      <c r="K2150" s="103"/>
    </row>
    <row r="2151" spans="2:11" ht="12" customHeight="1" x14ac:dyDescent="0.25">
      <c r="B2151" s="103"/>
      <c r="C2151" s="123"/>
      <c r="D2151" s="103"/>
      <c r="E2151" s="103"/>
      <c r="F2151" s="103"/>
      <c r="H2151" s="123"/>
      <c r="I2151" s="103"/>
      <c r="J2151" s="103"/>
      <c r="K2151" s="103"/>
    </row>
    <row r="2152" spans="2:11" ht="12" customHeight="1" x14ac:dyDescent="0.25">
      <c r="B2152" s="103"/>
      <c r="C2152" s="123"/>
      <c r="D2152" s="103"/>
      <c r="E2152" s="103"/>
      <c r="F2152" s="103"/>
      <c r="H2152" s="123"/>
      <c r="I2152" s="103"/>
      <c r="J2152" s="103"/>
      <c r="K2152" s="103"/>
    </row>
    <row r="2153" spans="2:11" ht="12" customHeight="1" x14ac:dyDescent="0.25">
      <c r="B2153" s="103"/>
      <c r="C2153" s="123"/>
      <c r="D2153" s="103"/>
      <c r="E2153" s="103"/>
      <c r="F2153" s="103"/>
      <c r="H2153" s="123"/>
      <c r="I2153" s="103"/>
      <c r="J2153" s="103"/>
      <c r="K2153" s="103"/>
    </row>
    <row r="2154" spans="2:11" ht="12" customHeight="1" x14ac:dyDescent="0.25">
      <c r="B2154" s="103"/>
      <c r="C2154" s="123"/>
      <c r="D2154" s="103"/>
      <c r="E2154" s="103"/>
      <c r="F2154" s="103"/>
      <c r="H2154" s="123"/>
      <c r="I2154" s="103"/>
      <c r="J2154" s="103"/>
      <c r="K2154" s="103"/>
    </row>
    <row r="2155" spans="2:11" ht="12" customHeight="1" x14ac:dyDescent="0.25">
      <c r="B2155" s="103"/>
      <c r="C2155" s="123"/>
      <c r="D2155" s="103"/>
      <c r="E2155" s="103"/>
      <c r="F2155" s="103"/>
      <c r="H2155" s="123"/>
      <c r="I2155" s="103"/>
      <c r="J2155" s="103"/>
      <c r="K2155" s="103"/>
    </row>
    <row r="2156" spans="2:11" ht="12" customHeight="1" x14ac:dyDescent="0.25">
      <c r="B2156" s="103"/>
      <c r="C2156" s="123"/>
      <c r="D2156" s="103"/>
      <c r="E2156" s="103"/>
      <c r="F2156" s="103"/>
      <c r="H2156" s="123"/>
      <c r="I2156" s="103"/>
      <c r="J2156" s="103"/>
      <c r="K2156" s="103"/>
    </row>
    <row r="2157" spans="2:11" ht="12" customHeight="1" x14ac:dyDescent="0.25">
      <c r="B2157" s="103"/>
      <c r="C2157" s="123"/>
      <c r="D2157" s="103"/>
      <c r="E2157" s="103"/>
      <c r="F2157" s="103"/>
      <c r="H2157" s="123"/>
      <c r="I2157" s="103"/>
      <c r="J2157" s="103"/>
      <c r="K2157" s="103"/>
    </row>
    <row r="2158" spans="2:11" ht="12" customHeight="1" x14ac:dyDescent="0.25">
      <c r="B2158" s="103"/>
      <c r="C2158" s="123"/>
      <c r="D2158" s="103"/>
      <c r="E2158" s="103"/>
      <c r="F2158" s="103"/>
      <c r="H2158" s="123"/>
      <c r="I2158" s="103"/>
      <c r="J2158" s="103"/>
      <c r="K2158" s="103"/>
    </row>
    <row r="2159" spans="2:11" ht="12" customHeight="1" x14ac:dyDescent="0.25">
      <c r="B2159" s="103"/>
      <c r="C2159" s="123"/>
      <c r="D2159" s="103"/>
      <c r="E2159" s="103"/>
      <c r="F2159" s="103"/>
      <c r="H2159" s="123"/>
      <c r="I2159" s="103"/>
      <c r="J2159" s="103"/>
      <c r="K2159" s="103"/>
    </row>
    <row r="2160" spans="2:11" ht="12" customHeight="1" x14ac:dyDescent="0.25">
      <c r="B2160" s="103"/>
      <c r="C2160" s="123"/>
      <c r="D2160" s="103"/>
      <c r="E2160" s="103"/>
      <c r="F2160" s="103"/>
      <c r="H2160" s="123"/>
      <c r="I2160" s="103"/>
      <c r="J2160" s="103"/>
      <c r="K2160" s="103"/>
    </row>
    <row r="2161" spans="2:11" ht="12" customHeight="1" x14ac:dyDescent="0.25">
      <c r="B2161" s="103"/>
      <c r="C2161" s="123"/>
      <c r="D2161" s="103"/>
      <c r="E2161" s="103"/>
      <c r="F2161" s="103"/>
      <c r="H2161" s="123"/>
      <c r="I2161" s="103"/>
      <c r="J2161" s="103"/>
      <c r="K2161" s="103"/>
    </row>
    <row r="2162" spans="2:11" ht="12" customHeight="1" x14ac:dyDescent="0.25">
      <c r="B2162" s="103"/>
      <c r="C2162" s="123"/>
      <c r="D2162" s="103"/>
      <c r="E2162" s="103"/>
      <c r="F2162" s="103"/>
      <c r="H2162" s="123"/>
      <c r="I2162" s="103"/>
      <c r="J2162" s="103"/>
      <c r="K2162" s="103"/>
    </row>
    <row r="2163" spans="2:11" ht="12" customHeight="1" x14ac:dyDescent="0.25">
      <c r="B2163" s="103"/>
      <c r="C2163" s="123"/>
      <c r="D2163" s="103"/>
      <c r="E2163" s="103"/>
      <c r="F2163" s="103"/>
      <c r="H2163" s="123"/>
      <c r="I2163" s="103"/>
      <c r="J2163" s="103"/>
      <c r="K2163" s="103"/>
    </row>
    <row r="2164" spans="2:11" ht="12" customHeight="1" x14ac:dyDescent="0.25">
      <c r="B2164" s="103"/>
      <c r="C2164" s="123"/>
      <c r="D2164" s="103"/>
      <c r="E2164" s="103"/>
      <c r="F2164" s="103"/>
      <c r="H2164" s="123"/>
      <c r="I2164" s="103"/>
      <c r="J2164" s="103"/>
      <c r="K2164" s="103"/>
    </row>
    <row r="2165" spans="2:11" ht="12" customHeight="1" x14ac:dyDescent="0.25">
      <c r="B2165" s="103"/>
      <c r="C2165" s="123"/>
      <c r="D2165" s="103"/>
      <c r="E2165" s="103"/>
      <c r="F2165" s="103"/>
      <c r="H2165" s="123"/>
      <c r="I2165" s="103"/>
      <c r="J2165" s="103"/>
      <c r="K2165" s="103"/>
    </row>
    <row r="2166" spans="2:11" ht="12" customHeight="1" x14ac:dyDescent="0.25">
      <c r="B2166" s="103"/>
      <c r="C2166" s="123"/>
      <c r="D2166" s="103"/>
      <c r="E2166" s="103"/>
      <c r="F2166" s="103"/>
      <c r="H2166" s="123"/>
      <c r="I2166" s="103"/>
      <c r="J2166" s="103"/>
      <c r="K2166" s="103"/>
    </row>
    <row r="2167" spans="2:11" ht="12" customHeight="1" x14ac:dyDescent="0.25">
      <c r="B2167" s="103"/>
      <c r="C2167" s="123"/>
      <c r="D2167" s="103"/>
      <c r="E2167" s="103"/>
      <c r="F2167" s="103"/>
      <c r="H2167" s="123"/>
      <c r="I2167" s="103"/>
      <c r="J2167" s="103"/>
      <c r="K2167" s="103"/>
    </row>
    <row r="2168" spans="2:11" ht="12" customHeight="1" x14ac:dyDescent="0.25">
      <c r="B2168" s="103"/>
      <c r="C2168" s="123"/>
      <c r="D2168" s="103"/>
      <c r="E2168" s="103"/>
      <c r="F2168" s="103"/>
      <c r="H2168" s="123"/>
      <c r="I2168" s="103"/>
      <c r="J2168" s="103"/>
      <c r="K2168" s="103"/>
    </row>
    <row r="2169" spans="2:11" ht="12" customHeight="1" x14ac:dyDescent="0.25">
      <c r="B2169" s="103"/>
      <c r="C2169" s="123"/>
      <c r="D2169" s="103"/>
      <c r="E2169" s="103"/>
      <c r="F2169" s="103"/>
      <c r="H2169" s="123"/>
      <c r="I2169" s="103"/>
      <c r="J2169" s="103"/>
      <c r="K2169" s="103"/>
    </row>
    <row r="2170" spans="2:11" ht="12" customHeight="1" x14ac:dyDescent="0.25">
      <c r="B2170" s="103"/>
      <c r="C2170" s="123"/>
      <c r="D2170" s="103"/>
      <c r="E2170" s="103"/>
      <c r="F2170" s="103"/>
      <c r="H2170" s="123"/>
      <c r="I2170" s="103"/>
      <c r="J2170" s="103"/>
      <c r="K2170" s="103"/>
    </row>
    <row r="2171" spans="2:11" ht="12" customHeight="1" x14ac:dyDescent="0.25">
      <c r="B2171" s="103"/>
      <c r="C2171" s="123"/>
      <c r="D2171" s="103"/>
      <c r="E2171" s="103"/>
      <c r="F2171" s="103"/>
      <c r="H2171" s="123"/>
      <c r="I2171" s="103"/>
      <c r="J2171" s="103"/>
      <c r="K2171" s="103"/>
    </row>
    <row r="2172" spans="2:11" ht="12" customHeight="1" x14ac:dyDescent="0.25">
      <c r="B2172" s="103"/>
      <c r="C2172" s="123"/>
      <c r="D2172" s="103"/>
      <c r="E2172" s="103"/>
      <c r="F2172" s="103"/>
      <c r="H2172" s="123"/>
      <c r="I2172" s="103"/>
      <c r="J2172" s="103"/>
      <c r="K2172" s="103"/>
    </row>
    <row r="2173" spans="2:11" ht="12" customHeight="1" x14ac:dyDescent="0.25">
      <c r="B2173" s="103"/>
      <c r="C2173" s="123"/>
      <c r="D2173" s="103"/>
      <c r="E2173" s="103"/>
      <c r="F2173" s="103"/>
      <c r="H2173" s="123"/>
      <c r="I2173" s="103"/>
      <c r="J2173" s="103"/>
      <c r="K2173" s="103"/>
    </row>
    <row r="2174" spans="2:11" ht="12" customHeight="1" x14ac:dyDescent="0.25">
      <c r="B2174" s="103"/>
      <c r="C2174" s="123"/>
      <c r="D2174" s="103"/>
      <c r="E2174" s="103"/>
      <c r="F2174" s="103"/>
      <c r="H2174" s="123"/>
      <c r="I2174" s="103"/>
      <c r="J2174" s="103"/>
      <c r="K2174" s="103"/>
    </row>
    <row r="2175" spans="2:11" ht="12" customHeight="1" x14ac:dyDescent="0.25">
      <c r="B2175" s="103"/>
      <c r="C2175" s="123"/>
      <c r="D2175" s="103"/>
      <c r="E2175" s="103"/>
      <c r="F2175" s="103"/>
      <c r="H2175" s="123"/>
      <c r="I2175" s="103"/>
      <c r="J2175" s="103"/>
      <c r="K2175" s="103"/>
    </row>
    <row r="2176" spans="2:11" ht="12" customHeight="1" x14ac:dyDescent="0.25">
      <c r="B2176" s="103"/>
      <c r="C2176" s="123"/>
      <c r="D2176" s="103"/>
      <c r="E2176" s="103"/>
      <c r="F2176" s="103"/>
      <c r="H2176" s="123"/>
      <c r="I2176" s="103"/>
      <c r="J2176" s="103"/>
      <c r="K2176" s="103"/>
    </row>
    <row r="2177" spans="2:11" ht="12" customHeight="1" x14ac:dyDescent="0.25">
      <c r="B2177" s="103"/>
      <c r="C2177" s="123"/>
      <c r="D2177" s="103"/>
      <c r="E2177" s="103"/>
      <c r="F2177" s="103"/>
      <c r="H2177" s="123"/>
      <c r="I2177" s="103"/>
      <c r="J2177" s="103"/>
      <c r="K2177" s="103"/>
    </row>
    <row r="2178" spans="2:11" ht="12" customHeight="1" x14ac:dyDescent="0.25">
      <c r="B2178" s="103"/>
      <c r="C2178" s="123"/>
      <c r="D2178" s="103"/>
      <c r="E2178" s="103"/>
      <c r="F2178" s="103"/>
      <c r="H2178" s="123"/>
      <c r="I2178" s="103"/>
      <c r="J2178" s="103"/>
      <c r="K2178" s="103"/>
    </row>
    <row r="2179" spans="2:11" ht="12" customHeight="1" x14ac:dyDescent="0.25">
      <c r="B2179" s="103"/>
      <c r="C2179" s="123"/>
      <c r="D2179" s="103"/>
      <c r="E2179" s="103"/>
      <c r="F2179" s="103"/>
      <c r="H2179" s="123"/>
      <c r="I2179" s="103"/>
      <c r="J2179" s="103"/>
      <c r="K2179" s="103"/>
    </row>
    <row r="2180" spans="2:11" ht="12" customHeight="1" x14ac:dyDescent="0.25">
      <c r="B2180" s="103"/>
      <c r="C2180" s="123"/>
      <c r="D2180" s="103"/>
      <c r="E2180" s="103"/>
      <c r="F2180" s="103"/>
      <c r="H2180" s="123"/>
      <c r="I2180" s="103"/>
      <c r="J2180" s="103"/>
      <c r="K2180" s="103"/>
    </row>
    <row r="2181" spans="2:11" ht="12" customHeight="1" x14ac:dyDescent="0.25">
      <c r="B2181" s="103"/>
      <c r="C2181" s="123"/>
      <c r="D2181" s="103"/>
      <c r="E2181" s="103"/>
      <c r="F2181" s="103"/>
      <c r="H2181" s="123"/>
      <c r="I2181" s="103"/>
      <c r="J2181" s="103"/>
      <c r="K2181" s="103"/>
    </row>
    <row r="2182" spans="2:11" ht="12" customHeight="1" x14ac:dyDescent="0.25">
      <c r="B2182" s="103"/>
      <c r="C2182" s="123"/>
      <c r="D2182" s="103"/>
      <c r="E2182" s="103"/>
      <c r="F2182" s="103"/>
      <c r="H2182" s="123"/>
      <c r="I2182" s="103"/>
      <c r="J2182" s="103"/>
      <c r="K2182" s="103"/>
    </row>
    <row r="2183" spans="2:11" ht="12" customHeight="1" x14ac:dyDescent="0.25">
      <c r="B2183" s="103"/>
      <c r="C2183" s="123"/>
      <c r="D2183" s="103"/>
      <c r="E2183" s="103"/>
      <c r="F2183" s="103"/>
      <c r="H2183" s="123"/>
      <c r="I2183" s="103"/>
      <c r="J2183" s="103"/>
      <c r="K2183" s="103"/>
    </row>
    <row r="2184" spans="2:11" ht="12" customHeight="1" x14ac:dyDescent="0.25">
      <c r="B2184" s="103"/>
      <c r="C2184" s="123"/>
      <c r="D2184" s="103"/>
      <c r="E2184" s="103"/>
      <c r="F2184" s="103"/>
      <c r="H2184" s="123"/>
      <c r="I2184" s="103"/>
      <c r="J2184" s="103"/>
      <c r="K2184" s="103"/>
    </row>
    <row r="2185" spans="2:11" ht="12" customHeight="1" x14ac:dyDescent="0.25">
      <c r="B2185" s="103"/>
      <c r="C2185" s="123"/>
      <c r="D2185" s="103"/>
      <c r="E2185" s="103"/>
      <c r="F2185" s="103"/>
      <c r="H2185" s="123"/>
      <c r="I2185" s="103"/>
      <c r="J2185" s="103"/>
      <c r="K2185" s="103"/>
    </row>
    <row r="2186" spans="2:11" ht="12" customHeight="1" x14ac:dyDescent="0.25">
      <c r="B2186" s="103"/>
      <c r="C2186" s="123"/>
      <c r="D2186" s="103"/>
      <c r="E2186" s="103"/>
      <c r="F2186" s="103"/>
      <c r="H2186" s="123"/>
      <c r="I2186" s="103"/>
      <c r="J2186" s="103"/>
      <c r="K2186" s="103"/>
    </row>
    <row r="2187" spans="2:11" ht="12" customHeight="1" x14ac:dyDescent="0.25">
      <c r="B2187" s="103"/>
      <c r="C2187" s="123"/>
      <c r="D2187" s="103"/>
      <c r="E2187" s="103"/>
      <c r="F2187" s="103"/>
      <c r="H2187" s="123"/>
      <c r="I2187" s="103"/>
      <c r="J2187" s="103"/>
      <c r="K2187" s="103"/>
    </row>
    <row r="2188" spans="2:11" ht="12" customHeight="1" x14ac:dyDescent="0.25">
      <c r="B2188" s="103"/>
      <c r="C2188" s="123"/>
      <c r="D2188" s="103"/>
      <c r="E2188" s="103"/>
      <c r="F2188" s="103"/>
      <c r="H2188" s="123"/>
      <c r="I2188" s="103"/>
      <c r="J2188" s="103"/>
      <c r="K2188" s="103"/>
    </row>
    <row r="2189" spans="2:11" ht="12" customHeight="1" x14ac:dyDescent="0.25">
      <c r="B2189" s="103"/>
      <c r="C2189" s="123"/>
      <c r="D2189" s="103"/>
      <c r="E2189" s="103"/>
      <c r="F2189" s="103"/>
      <c r="H2189" s="123"/>
      <c r="I2189" s="103"/>
      <c r="J2189" s="103"/>
      <c r="K2189" s="103"/>
    </row>
    <row r="2190" spans="2:11" ht="12" customHeight="1" x14ac:dyDescent="0.25">
      <c r="B2190" s="103"/>
      <c r="C2190" s="123"/>
      <c r="D2190" s="103"/>
      <c r="E2190" s="103"/>
      <c r="F2190" s="103"/>
      <c r="H2190" s="123"/>
      <c r="I2190" s="103"/>
      <c r="J2190" s="103"/>
      <c r="K2190" s="103"/>
    </row>
    <row r="2191" spans="2:11" ht="12" customHeight="1" x14ac:dyDescent="0.25">
      <c r="B2191" s="103"/>
      <c r="C2191" s="123"/>
      <c r="D2191" s="103"/>
      <c r="E2191" s="103"/>
      <c r="F2191" s="103"/>
      <c r="H2191" s="123"/>
      <c r="I2191" s="103"/>
      <c r="J2191" s="103"/>
      <c r="K2191" s="103"/>
    </row>
    <row r="2192" spans="2:11" ht="12" customHeight="1" x14ac:dyDescent="0.25">
      <c r="B2192" s="103"/>
      <c r="C2192" s="123"/>
      <c r="D2192" s="103"/>
      <c r="E2192" s="103"/>
      <c r="F2192" s="103"/>
      <c r="H2192" s="123"/>
      <c r="I2192" s="103"/>
      <c r="J2192" s="103"/>
      <c r="K2192" s="103"/>
    </row>
    <row r="2193" spans="2:11" ht="12" customHeight="1" x14ac:dyDescent="0.25">
      <c r="B2193" s="103"/>
      <c r="C2193" s="123"/>
      <c r="D2193" s="103"/>
      <c r="E2193" s="103"/>
      <c r="F2193" s="103"/>
      <c r="H2193" s="123"/>
      <c r="I2193" s="103"/>
      <c r="J2193" s="103"/>
      <c r="K2193" s="103"/>
    </row>
    <row r="2194" spans="2:11" ht="12" customHeight="1" x14ac:dyDescent="0.25">
      <c r="B2194" s="103"/>
      <c r="C2194" s="123"/>
      <c r="D2194" s="103"/>
      <c r="E2194" s="103"/>
      <c r="F2194" s="103"/>
      <c r="H2194" s="123"/>
      <c r="I2194" s="103"/>
      <c r="J2194" s="103"/>
      <c r="K2194" s="103"/>
    </row>
    <row r="2195" spans="2:11" ht="12" customHeight="1" x14ac:dyDescent="0.25">
      <c r="B2195" s="103"/>
      <c r="C2195" s="123"/>
      <c r="D2195" s="103"/>
      <c r="E2195" s="103"/>
      <c r="F2195" s="103"/>
      <c r="H2195" s="123"/>
      <c r="I2195" s="103"/>
      <c r="J2195" s="103"/>
      <c r="K2195" s="103"/>
    </row>
    <row r="2196" spans="2:11" ht="12" customHeight="1" x14ac:dyDescent="0.25">
      <c r="B2196" s="103"/>
      <c r="C2196" s="123"/>
      <c r="D2196" s="103"/>
      <c r="E2196" s="103"/>
      <c r="F2196" s="103"/>
      <c r="H2196" s="123"/>
      <c r="I2196" s="103"/>
      <c r="J2196" s="103"/>
      <c r="K2196" s="103"/>
    </row>
    <row r="2197" spans="2:11" ht="12" customHeight="1" x14ac:dyDescent="0.25">
      <c r="B2197" s="103"/>
      <c r="C2197" s="123"/>
      <c r="D2197" s="103"/>
      <c r="E2197" s="103"/>
      <c r="F2197" s="103"/>
      <c r="H2197" s="123"/>
      <c r="I2197" s="103"/>
      <c r="J2197" s="103"/>
      <c r="K2197" s="103"/>
    </row>
    <row r="2198" spans="2:11" ht="12" customHeight="1" x14ac:dyDescent="0.25">
      <c r="B2198" s="103"/>
      <c r="C2198" s="123"/>
      <c r="D2198" s="103"/>
      <c r="E2198" s="103"/>
      <c r="F2198" s="103"/>
      <c r="H2198" s="123"/>
      <c r="I2198" s="103"/>
      <c r="J2198" s="103"/>
      <c r="K2198" s="103"/>
    </row>
    <row r="2199" spans="2:11" ht="12" customHeight="1" x14ac:dyDescent="0.25">
      <c r="B2199" s="103"/>
      <c r="C2199" s="123"/>
      <c r="D2199" s="103"/>
      <c r="E2199" s="103"/>
      <c r="F2199" s="103"/>
      <c r="H2199" s="123"/>
      <c r="I2199" s="103"/>
      <c r="J2199" s="103"/>
      <c r="K2199" s="103"/>
    </row>
    <row r="2200" spans="2:11" ht="12" customHeight="1" x14ac:dyDescent="0.25">
      <c r="B2200" s="103"/>
      <c r="C2200" s="123"/>
      <c r="D2200" s="103"/>
      <c r="E2200" s="103"/>
      <c r="F2200" s="103"/>
      <c r="H2200" s="123"/>
      <c r="I2200" s="103"/>
      <c r="J2200" s="103"/>
      <c r="K2200" s="103"/>
    </row>
    <row r="2201" spans="2:11" ht="12" customHeight="1" x14ac:dyDescent="0.25">
      <c r="B2201" s="103"/>
      <c r="C2201" s="123"/>
      <c r="D2201" s="103"/>
      <c r="E2201" s="103"/>
      <c r="F2201" s="103"/>
      <c r="H2201" s="123"/>
      <c r="I2201" s="103"/>
      <c r="J2201" s="103"/>
      <c r="K2201" s="103"/>
    </row>
    <row r="2202" spans="2:11" ht="12" customHeight="1" x14ac:dyDescent="0.25">
      <c r="B2202" s="103"/>
      <c r="C2202" s="123"/>
      <c r="D2202" s="103"/>
      <c r="E2202" s="103"/>
      <c r="F2202" s="103"/>
      <c r="H2202" s="123"/>
      <c r="I2202" s="103"/>
      <c r="J2202" s="103"/>
      <c r="K2202" s="103"/>
    </row>
    <row r="2203" spans="2:11" ht="12" customHeight="1" x14ac:dyDescent="0.25">
      <c r="B2203" s="103"/>
      <c r="C2203" s="123"/>
      <c r="D2203" s="103"/>
      <c r="E2203" s="103"/>
      <c r="F2203" s="103"/>
      <c r="H2203" s="123"/>
      <c r="I2203" s="103"/>
      <c r="J2203" s="103"/>
      <c r="K2203" s="103"/>
    </row>
    <row r="2204" spans="2:11" ht="12" customHeight="1" x14ac:dyDescent="0.25">
      <c r="B2204" s="103"/>
      <c r="C2204" s="123"/>
      <c r="D2204" s="103"/>
      <c r="E2204" s="103"/>
      <c r="F2204" s="103"/>
      <c r="H2204" s="123"/>
      <c r="I2204" s="103"/>
      <c r="J2204" s="103"/>
      <c r="K2204" s="103"/>
    </row>
    <row r="2205" spans="2:11" ht="12" customHeight="1" x14ac:dyDescent="0.25">
      <c r="B2205" s="103"/>
      <c r="C2205" s="123"/>
      <c r="D2205" s="103"/>
      <c r="E2205" s="103"/>
      <c r="F2205" s="103"/>
      <c r="H2205" s="123"/>
      <c r="I2205" s="103"/>
      <c r="J2205" s="103"/>
      <c r="K2205" s="103"/>
    </row>
    <row r="2206" spans="2:11" ht="12" customHeight="1" x14ac:dyDescent="0.25">
      <c r="B2206" s="103"/>
      <c r="C2206" s="123"/>
      <c r="D2206" s="103"/>
      <c r="E2206" s="103"/>
      <c r="F2206" s="103"/>
      <c r="H2206" s="123"/>
      <c r="I2206" s="103"/>
      <c r="J2206" s="103"/>
      <c r="K2206" s="103"/>
    </row>
    <row r="2207" spans="2:11" ht="12" customHeight="1" x14ac:dyDescent="0.25">
      <c r="B2207" s="103"/>
      <c r="C2207" s="123"/>
      <c r="D2207" s="103"/>
      <c r="E2207" s="103"/>
      <c r="F2207" s="103"/>
      <c r="H2207" s="123"/>
      <c r="I2207" s="103"/>
      <c r="J2207" s="103"/>
      <c r="K2207" s="103"/>
    </row>
    <row r="2208" spans="2:11" ht="12" customHeight="1" x14ac:dyDescent="0.25">
      <c r="B2208" s="103"/>
      <c r="C2208" s="123"/>
      <c r="D2208" s="103"/>
      <c r="E2208" s="103"/>
      <c r="F2208" s="103"/>
      <c r="H2208" s="123"/>
      <c r="I2208" s="103"/>
      <c r="J2208" s="103"/>
      <c r="K2208" s="103"/>
    </row>
    <row r="2209" spans="2:11" ht="12" customHeight="1" x14ac:dyDescent="0.25">
      <c r="B2209" s="103"/>
      <c r="C2209" s="123"/>
      <c r="D2209" s="103"/>
      <c r="E2209" s="103"/>
      <c r="F2209" s="103"/>
      <c r="H2209" s="123"/>
      <c r="I2209" s="103"/>
      <c r="J2209" s="103"/>
      <c r="K2209" s="103"/>
    </row>
    <row r="2210" spans="2:11" ht="12" customHeight="1" x14ac:dyDescent="0.25">
      <c r="B2210" s="103"/>
      <c r="C2210" s="123"/>
      <c r="D2210" s="103"/>
      <c r="E2210" s="103"/>
      <c r="F2210" s="103"/>
      <c r="H2210" s="123"/>
      <c r="I2210" s="103"/>
      <c r="J2210" s="103"/>
      <c r="K2210" s="103"/>
    </row>
    <row r="2211" spans="2:11" ht="12" customHeight="1" x14ac:dyDescent="0.25">
      <c r="B2211" s="103"/>
      <c r="C2211" s="123"/>
      <c r="D2211" s="103"/>
      <c r="E2211" s="103"/>
      <c r="F2211" s="103"/>
      <c r="H2211" s="123"/>
      <c r="I2211" s="103"/>
      <c r="J2211" s="103"/>
      <c r="K2211" s="103"/>
    </row>
    <row r="2212" spans="2:11" ht="12" customHeight="1" x14ac:dyDescent="0.25">
      <c r="B2212" s="103"/>
      <c r="C2212" s="123"/>
      <c r="D2212" s="103"/>
      <c r="E2212" s="103"/>
      <c r="F2212" s="103"/>
      <c r="H2212" s="123"/>
      <c r="I2212" s="103"/>
      <c r="J2212" s="103"/>
      <c r="K2212" s="103"/>
    </row>
    <row r="2213" spans="2:11" ht="12" customHeight="1" x14ac:dyDescent="0.25">
      <c r="B2213" s="103"/>
      <c r="C2213" s="123"/>
      <c r="D2213" s="103"/>
      <c r="E2213" s="103"/>
      <c r="F2213" s="103"/>
      <c r="H2213" s="123"/>
      <c r="I2213" s="103"/>
      <c r="J2213" s="103"/>
      <c r="K2213" s="103"/>
    </row>
    <row r="2214" spans="2:11" ht="12" customHeight="1" x14ac:dyDescent="0.25">
      <c r="B2214" s="103"/>
      <c r="C2214" s="123"/>
      <c r="D2214" s="103"/>
      <c r="E2214" s="103"/>
      <c r="F2214" s="103"/>
      <c r="H2214" s="123"/>
      <c r="I2214" s="103"/>
      <c r="J2214" s="103"/>
      <c r="K2214" s="103"/>
    </row>
    <row r="2215" spans="2:11" ht="12" customHeight="1" x14ac:dyDescent="0.25">
      <c r="B2215" s="103"/>
      <c r="C2215" s="123"/>
      <c r="D2215" s="103"/>
      <c r="E2215" s="103"/>
      <c r="F2215" s="103"/>
      <c r="H2215" s="123"/>
      <c r="I2215" s="103"/>
      <c r="J2215" s="103"/>
      <c r="K2215" s="103"/>
    </row>
    <row r="2216" spans="2:11" ht="12" customHeight="1" x14ac:dyDescent="0.25">
      <c r="B2216" s="103"/>
      <c r="C2216" s="123"/>
      <c r="D2216" s="103"/>
      <c r="E2216" s="103"/>
      <c r="F2216" s="103"/>
      <c r="H2216" s="123"/>
      <c r="I2216" s="103"/>
      <c r="J2216" s="103"/>
      <c r="K2216" s="103"/>
    </row>
    <row r="2217" spans="2:11" ht="12" customHeight="1" x14ac:dyDescent="0.25">
      <c r="B2217" s="103"/>
      <c r="C2217" s="123"/>
      <c r="D2217" s="103"/>
      <c r="E2217" s="103"/>
      <c r="F2217" s="103"/>
      <c r="H2217" s="123"/>
      <c r="I2217" s="103"/>
      <c r="J2217" s="103"/>
      <c r="K2217" s="103"/>
    </row>
    <row r="2218" spans="2:11" ht="12" customHeight="1" x14ac:dyDescent="0.25">
      <c r="B2218" s="103"/>
      <c r="C2218" s="123"/>
      <c r="D2218" s="103"/>
      <c r="E2218" s="103"/>
      <c r="F2218" s="103"/>
      <c r="H2218" s="123"/>
      <c r="I2218" s="103"/>
      <c r="J2218" s="103"/>
      <c r="K2218" s="103"/>
    </row>
    <row r="2219" spans="2:11" ht="12" customHeight="1" x14ac:dyDescent="0.25">
      <c r="B2219" s="103"/>
      <c r="C2219" s="123"/>
      <c r="D2219" s="103"/>
      <c r="E2219" s="103"/>
      <c r="F2219" s="103"/>
      <c r="H2219" s="123"/>
      <c r="I2219" s="103"/>
      <c r="J2219" s="103"/>
      <c r="K2219" s="103"/>
    </row>
    <row r="2220" spans="2:11" ht="12" customHeight="1" x14ac:dyDescent="0.25">
      <c r="B2220" s="103"/>
      <c r="C2220" s="123"/>
      <c r="D2220" s="103"/>
      <c r="E2220" s="103"/>
      <c r="F2220" s="103"/>
      <c r="H2220" s="123"/>
      <c r="I2220" s="103"/>
      <c r="J2220" s="103"/>
      <c r="K2220" s="103"/>
    </row>
    <row r="2221" spans="2:11" ht="12" customHeight="1" x14ac:dyDescent="0.25">
      <c r="B2221" s="103"/>
      <c r="C2221" s="123"/>
      <c r="D2221" s="103"/>
      <c r="E2221" s="103"/>
      <c r="F2221" s="103"/>
      <c r="H2221" s="123"/>
      <c r="I2221" s="103"/>
      <c r="J2221" s="103"/>
      <c r="K2221" s="103"/>
    </row>
    <row r="2222" spans="2:11" ht="12" customHeight="1" x14ac:dyDescent="0.25">
      <c r="B2222" s="103"/>
      <c r="C2222" s="123"/>
      <c r="D2222" s="103"/>
      <c r="E2222" s="103"/>
      <c r="F2222" s="103"/>
      <c r="H2222" s="123"/>
      <c r="I2222" s="103"/>
      <c r="J2222" s="103"/>
      <c r="K2222" s="103"/>
    </row>
    <row r="2223" spans="2:11" ht="12" customHeight="1" x14ac:dyDescent="0.25">
      <c r="B2223" s="103"/>
      <c r="C2223" s="123"/>
      <c r="D2223" s="103"/>
      <c r="E2223" s="103"/>
      <c r="F2223" s="103"/>
      <c r="H2223" s="123"/>
      <c r="I2223" s="103"/>
      <c r="J2223" s="103"/>
      <c r="K2223" s="103"/>
    </row>
    <row r="2224" spans="2:11" ht="12" customHeight="1" x14ac:dyDescent="0.25">
      <c r="B2224" s="103"/>
      <c r="C2224" s="123"/>
      <c r="D2224" s="103"/>
      <c r="E2224" s="103"/>
      <c r="F2224" s="103"/>
      <c r="H2224" s="123"/>
      <c r="I2224" s="103"/>
      <c r="J2224" s="103"/>
      <c r="K2224" s="103"/>
    </row>
    <row r="2225" spans="2:11" ht="12" customHeight="1" x14ac:dyDescent="0.25">
      <c r="B2225" s="103"/>
      <c r="C2225" s="123"/>
      <c r="D2225" s="103"/>
      <c r="E2225" s="103"/>
      <c r="F2225" s="103"/>
      <c r="H2225" s="123"/>
      <c r="I2225" s="103"/>
      <c r="J2225" s="103"/>
      <c r="K2225" s="103"/>
    </row>
    <row r="2226" spans="2:11" ht="12" customHeight="1" x14ac:dyDescent="0.25">
      <c r="B2226" s="103"/>
      <c r="C2226" s="123"/>
      <c r="D2226" s="103"/>
      <c r="E2226" s="103"/>
      <c r="F2226" s="103"/>
      <c r="H2226" s="123"/>
      <c r="I2226" s="103"/>
      <c r="J2226" s="103"/>
      <c r="K2226" s="103"/>
    </row>
    <row r="2227" spans="2:11" ht="12" customHeight="1" x14ac:dyDescent="0.25">
      <c r="B2227" s="103"/>
      <c r="C2227" s="123"/>
      <c r="D2227" s="103"/>
      <c r="E2227" s="103"/>
      <c r="F2227" s="103"/>
      <c r="H2227" s="123"/>
      <c r="I2227" s="103"/>
      <c r="J2227" s="103"/>
      <c r="K2227" s="103"/>
    </row>
    <row r="2228" spans="2:11" ht="12" customHeight="1" x14ac:dyDescent="0.25">
      <c r="B2228" s="103"/>
      <c r="C2228" s="123"/>
      <c r="D2228" s="103"/>
      <c r="E2228" s="103"/>
      <c r="F2228" s="103"/>
      <c r="H2228" s="123"/>
      <c r="I2228" s="103"/>
      <c r="J2228" s="103"/>
      <c r="K2228" s="103"/>
    </row>
    <row r="2229" spans="2:11" ht="12" customHeight="1" x14ac:dyDescent="0.25">
      <c r="B2229" s="103"/>
      <c r="C2229" s="123"/>
      <c r="D2229" s="103"/>
      <c r="E2229" s="103"/>
      <c r="F2229" s="103"/>
      <c r="H2229" s="123"/>
      <c r="I2229" s="103"/>
      <c r="J2229" s="103"/>
      <c r="K2229" s="103"/>
    </row>
    <row r="2230" spans="2:11" ht="12" customHeight="1" x14ac:dyDescent="0.25">
      <c r="B2230" s="103"/>
      <c r="C2230" s="123"/>
      <c r="D2230" s="103"/>
      <c r="E2230" s="103"/>
      <c r="F2230" s="103"/>
      <c r="H2230" s="123"/>
      <c r="I2230" s="103"/>
      <c r="J2230" s="103"/>
      <c r="K2230" s="103"/>
    </row>
    <row r="2231" spans="2:11" ht="12" customHeight="1" x14ac:dyDescent="0.25">
      <c r="B2231" s="103"/>
      <c r="C2231" s="123"/>
      <c r="D2231" s="103"/>
      <c r="E2231" s="103"/>
      <c r="F2231" s="103"/>
      <c r="H2231" s="123"/>
      <c r="I2231" s="103"/>
      <c r="J2231" s="103"/>
      <c r="K2231" s="103"/>
    </row>
    <row r="2232" spans="2:11" ht="12" customHeight="1" x14ac:dyDescent="0.25">
      <c r="B2232" s="103"/>
      <c r="C2232" s="123"/>
      <c r="D2232" s="103"/>
      <c r="E2232" s="103"/>
      <c r="F2232" s="103"/>
      <c r="H2232" s="123"/>
      <c r="I2232" s="103"/>
      <c r="J2232" s="103"/>
      <c r="K2232" s="103"/>
    </row>
    <row r="2233" spans="2:11" ht="12" customHeight="1" x14ac:dyDescent="0.25">
      <c r="B2233" s="103"/>
      <c r="C2233" s="123"/>
      <c r="D2233" s="103"/>
      <c r="E2233" s="103"/>
      <c r="F2233" s="103"/>
      <c r="H2233" s="123"/>
      <c r="I2233" s="103"/>
      <c r="J2233" s="103"/>
      <c r="K2233" s="103"/>
    </row>
    <row r="2234" spans="2:11" ht="12" customHeight="1" x14ac:dyDescent="0.25">
      <c r="B2234" s="103"/>
      <c r="C2234" s="123"/>
      <c r="D2234" s="103"/>
      <c r="E2234" s="103"/>
      <c r="F2234" s="103"/>
      <c r="H2234" s="123"/>
      <c r="I2234" s="103"/>
      <c r="J2234" s="103"/>
      <c r="K2234" s="103"/>
    </row>
    <row r="2235" spans="2:11" ht="12" customHeight="1" x14ac:dyDescent="0.25">
      <c r="B2235" s="103"/>
      <c r="C2235" s="123"/>
      <c r="D2235" s="103"/>
      <c r="E2235" s="103"/>
      <c r="F2235" s="103"/>
      <c r="H2235" s="123"/>
      <c r="I2235" s="103"/>
      <c r="J2235" s="103"/>
      <c r="K2235" s="103"/>
    </row>
    <row r="2236" spans="2:11" ht="12" customHeight="1" x14ac:dyDescent="0.25">
      <c r="B2236" s="103"/>
      <c r="C2236" s="123"/>
      <c r="D2236" s="103"/>
      <c r="E2236" s="103"/>
      <c r="F2236" s="103"/>
      <c r="H2236" s="123"/>
      <c r="I2236" s="103"/>
      <c r="J2236" s="103"/>
      <c r="K2236" s="103"/>
    </row>
    <row r="2237" spans="2:11" ht="12" customHeight="1" x14ac:dyDescent="0.25">
      <c r="B2237" s="103"/>
      <c r="C2237" s="123"/>
      <c r="D2237" s="103"/>
      <c r="E2237" s="103"/>
      <c r="F2237" s="103"/>
      <c r="H2237" s="123"/>
      <c r="I2237" s="103"/>
      <c r="J2237" s="103"/>
      <c r="K2237" s="103"/>
    </row>
    <row r="2238" spans="2:11" ht="12" customHeight="1" x14ac:dyDescent="0.25">
      <c r="B2238" s="103"/>
      <c r="C2238" s="123"/>
      <c r="D2238" s="103"/>
      <c r="E2238" s="103"/>
      <c r="F2238" s="103"/>
      <c r="H2238" s="123"/>
      <c r="I2238" s="103"/>
      <c r="J2238" s="103"/>
      <c r="K2238" s="103"/>
    </row>
    <row r="2239" spans="2:11" ht="12" customHeight="1" x14ac:dyDescent="0.25">
      <c r="B2239" s="103"/>
      <c r="C2239" s="123"/>
      <c r="D2239" s="103"/>
      <c r="E2239" s="103"/>
      <c r="F2239" s="103"/>
      <c r="H2239" s="123"/>
      <c r="I2239" s="103"/>
      <c r="J2239" s="103"/>
      <c r="K2239" s="103"/>
    </row>
    <row r="2240" spans="2:11" ht="12" customHeight="1" x14ac:dyDescent="0.25">
      <c r="B2240" s="103"/>
      <c r="C2240" s="123"/>
      <c r="D2240" s="103"/>
      <c r="E2240" s="103"/>
      <c r="F2240" s="103"/>
      <c r="H2240" s="123"/>
      <c r="I2240" s="103"/>
      <c r="J2240" s="103"/>
      <c r="K2240" s="103"/>
    </row>
    <row r="2241" spans="2:11" ht="12" customHeight="1" x14ac:dyDescent="0.25">
      <c r="B2241" s="103"/>
      <c r="C2241" s="123"/>
      <c r="D2241" s="103"/>
      <c r="E2241" s="103"/>
      <c r="F2241" s="103"/>
      <c r="H2241" s="123"/>
      <c r="I2241" s="103"/>
      <c r="J2241" s="103"/>
      <c r="K2241" s="103"/>
    </row>
    <row r="2242" spans="2:11" ht="12" customHeight="1" x14ac:dyDescent="0.25">
      <c r="B2242" s="103"/>
      <c r="C2242" s="123"/>
      <c r="D2242" s="103"/>
      <c r="E2242" s="103"/>
      <c r="F2242" s="103"/>
      <c r="H2242" s="123"/>
      <c r="I2242" s="103"/>
      <c r="J2242" s="103"/>
      <c r="K2242" s="103"/>
    </row>
    <row r="2243" spans="2:11" ht="12" customHeight="1" x14ac:dyDescent="0.25">
      <c r="B2243" s="103"/>
      <c r="C2243" s="123"/>
      <c r="D2243" s="103"/>
      <c r="E2243" s="103"/>
      <c r="F2243" s="103"/>
      <c r="H2243" s="123"/>
      <c r="I2243" s="103"/>
      <c r="J2243" s="103"/>
      <c r="K2243" s="103"/>
    </row>
    <row r="2244" spans="2:11" ht="12" customHeight="1" x14ac:dyDescent="0.25">
      <c r="B2244" s="103"/>
      <c r="C2244" s="123"/>
      <c r="D2244" s="103"/>
      <c r="E2244" s="103"/>
      <c r="F2244" s="103"/>
      <c r="H2244" s="123"/>
      <c r="I2244" s="103"/>
      <c r="J2244" s="103"/>
      <c r="K2244" s="103"/>
    </row>
    <row r="2245" spans="2:11" ht="12" customHeight="1" x14ac:dyDescent="0.25">
      <c r="B2245" s="103"/>
      <c r="C2245" s="123"/>
      <c r="D2245" s="103"/>
      <c r="E2245" s="103"/>
      <c r="F2245" s="103"/>
      <c r="H2245" s="123"/>
      <c r="I2245" s="103"/>
      <c r="J2245" s="103"/>
      <c r="K2245" s="103"/>
    </row>
    <row r="2246" spans="2:11" ht="12" customHeight="1" x14ac:dyDescent="0.25">
      <c r="B2246" s="103"/>
      <c r="C2246" s="123"/>
      <c r="D2246" s="103"/>
      <c r="E2246" s="103"/>
      <c r="F2246" s="103"/>
      <c r="H2246" s="123"/>
      <c r="I2246" s="103"/>
      <c r="J2246" s="103"/>
      <c r="K2246" s="103"/>
    </row>
    <row r="2247" spans="2:11" ht="12" customHeight="1" x14ac:dyDescent="0.25">
      <c r="B2247" s="103"/>
      <c r="C2247" s="123"/>
      <c r="D2247" s="103"/>
      <c r="E2247" s="103"/>
      <c r="F2247" s="103"/>
      <c r="H2247" s="123"/>
      <c r="I2247" s="103"/>
      <c r="J2247" s="103"/>
      <c r="K2247" s="103"/>
    </row>
    <row r="2248" spans="2:11" ht="12" customHeight="1" x14ac:dyDescent="0.25">
      <c r="B2248" s="103"/>
      <c r="C2248" s="123"/>
      <c r="D2248" s="103"/>
      <c r="E2248" s="103"/>
      <c r="F2248" s="103"/>
      <c r="H2248" s="123"/>
      <c r="I2248" s="103"/>
      <c r="J2248" s="103"/>
      <c r="K2248" s="103"/>
    </row>
    <row r="2249" spans="2:11" ht="12" customHeight="1" x14ac:dyDescent="0.25">
      <c r="B2249" s="103"/>
      <c r="C2249" s="123"/>
      <c r="D2249" s="103"/>
      <c r="E2249" s="103"/>
      <c r="F2249" s="103"/>
      <c r="H2249" s="123"/>
      <c r="I2249" s="103"/>
      <c r="J2249" s="103"/>
      <c r="K2249" s="103"/>
    </row>
    <row r="2250" spans="2:11" ht="12" customHeight="1" x14ac:dyDescent="0.25">
      <c r="B2250" s="103"/>
      <c r="C2250" s="123"/>
      <c r="D2250" s="103"/>
      <c r="E2250" s="103"/>
      <c r="F2250" s="103"/>
      <c r="H2250" s="123"/>
      <c r="I2250" s="103"/>
      <c r="J2250" s="103"/>
      <c r="K2250" s="103"/>
    </row>
    <row r="2251" spans="2:11" ht="12" customHeight="1" x14ac:dyDescent="0.25">
      <c r="B2251" s="103"/>
      <c r="C2251" s="123"/>
      <c r="D2251" s="103"/>
      <c r="E2251" s="103"/>
      <c r="F2251" s="103"/>
      <c r="H2251" s="123"/>
      <c r="I2251" s="103"/>
      <c r="J2251" s="103"/>
      <c r="K2251" s="103"/>
    </row>
    <row r="2252" spans="2:11" ht="12" customHeight="1" x14ac:dyDescent="0.25">
      <c r="B2252" s="103"/>
      <c r="C2252" s="123"/>
      <c r="D2252" s="103"/>
      <c r="E2252" s="103"/>
      <c r="F2252" s="103"/>
      <c r="H2252" s="123"/>
      <c r="I2252" s="103"/>
      <c r="J2252" s="103"/>
      <c r="K2252" s="103"/>
    </row>
    <row r="2253" spans="2:11" ht="12" customHeight="1" x14ac:dyDescent="0.25">
      <c r="B2253" s="103"/>
      <c r="C2253" s="123"/>
      <c r="D2253" s="103"/>
      <c r="E2253" s="103"/>
      <c r="F2253" s="103"/>
      <c r="H2253" s="123"/>
      <c r="I2253" s="103"/>
      <c r="J2253" s="103"/>
      <c r="K2253" s="103"/>
    </row>
    <row r="2254" spans="2:11" ht="12" customHeight="1" x14ac:dyDescent="0.25">
      <c r="B2254" s="103"/>
      <c r="C2254" s="123"/>
      <c r="D2254" s="103"/>
      <c r="E2254" s="103"/>
      <c r="F2254" s="103"/>
      <c r="H2254" s="123"/>
      <c r="I2254" s="103"/>
      <c r="J2254" s="103"/>
      <c r="K2254" s="103"/>
    </row>
    <row r="2255" spans="2:11" ht="12" customHeight="1" x14ac:dyDescent="0.25">
      <c r="B2255" s="103"/>
      <c r="C2255" s="123"/>
      <c r="D2255" s="103"/>
      <c r="E2255" s="103"/>
      <c r="F2255" s="103"/>
      <c r="H2255" s="123"/>
      <c r="I2255" s="103"/>
      <c r="J2255" s="103"/>
      <c r="K2255" s="103"/>
    </row>
    <row r="2256" spans="2:11" ht="12" customHeight="1" x14ac:dyDescent="0.25">
      <c r="B2256" s="103"/>
      <c r="C2256" s="123"/>
      <c r="D2256" s="103"/>
      <c r="E2256" s="103"/>
      <c r="F2256" s="103"/>
      <c r="H2256" s="123"/>
      <c r="I2256" s="103"/>
      <c r="J2256" s="103"/>
      <c r="K2256" s="103"/>
    </row>
    <row r="2257" spans="2:11" ht="12" customHeight="1" x14ac:dyDescent="0.25">
      <c r="B2257" s="103"/>
      <c r="C2257" s="123"/>
      <c r="D2257" s="103"/>
      <c r="E2257" s="103"/>
      <c r="F2257" s="103"/>
      <c r="H2257" s="123"/>
      <c r="I2257" s="103"/>
      <c r="J2257" s="103"/>
      <c r="K2257" s="103"/>
    </row>
    <row r="2258" spans="2:11" ht="12" customHeight="1" x14ac:dyDescent="0.25">
      <c r="B2258" s="103"/>
      <c r="C2258" s="123"/>
      <c r="D2258" s="103"/>
      <c r="E2258" s="103"/>
      <c r="F2258" s="103"/>
      <c r="H2258" s="123"/>
      <c r="I2258" s="103"/>
      <c r="J2258" s="103"/>
      <c r="K2258" s="103"/>
    </row>
    <row r="2259" spans="2:11" ht="12" customHeight="1" x14ac:dyDescent="0.25">
      <c r="B2259" s="103"/>
      <c r="C2259" s="123"/>
      <c r="D2259" s="103"/>
      <c r="E2259" s="103"/>
      <c r="F2259" s="103"/>
      <c r="H2259" s="123"/>
      <c r="I2259" s="103"/>
      <c r="J2259" s="103"/>
      <c r="K2259" s="103"/>
    </row>
    <row r="2260" spans="2:11" ht="12" customHeight="1" x14ac:dyDescent="0.25">
      <c r="B2260" s="103"/>
      <c r="C2260" s="123"/>
      <c r="D2260" s="103"/>
      <c r="E2260" s="103"/>
      <c r="F2260" s="103"/>
      <c r="H2260" s="123"/>
      <c r="I2260" s="103"/>
      <c r="J2260" s="103"/>
      <c r="K2260" s="103"/>
    </row>
    <row r="2261" spans="2:11" ht="12" customHeight="1" x14ac:dyDescent="0.25">
      <c r="B2261" s="103"/>
      <c r="C2261" s="123"/>
      <c r="D2261" s="103"/>
      <c r="E2261" s="103"/>
      <c r="F2261" s="103"/>
      <c r="H2261" s="123"/>
      <c r="I2261" s="103"/>
      <c r="J2261" s="103"/>
      <c r="K2261" s="103"/>
    </row>
    <row r="2262" spans="2:11" ht="12" customHeight="1" x14ac:dyDescent="0.25">
      <c r="B2262" s="103"/>
      <c r="C2262" s="123"/>
      <c r="D2262" s="103"/>
      <c r="E2262" s="103"/>
      <c r="F2262" s="103"/>
      <c r="H2262" s="123"/>
      <c r="I2262" s="103"/>
      <c r="J2262" s="103"/>
      <c r="K2262" s="103"/>
    </row>
    <row r="2263" spans="2:11" ht="12" customHeight="1" x14ac:dyDescent="0.25">
      <c r="B2263" s="103"/>
      <c r="C2263" s="123"/>
      <c r="D2263" s="103"/>
      <c r="E2263" s="103"/>
      <c r="F2263" s="103"/>
      <c r="H2263" s="123"/>
      <c r="I2263" s="103"/>
      <c r="J2263" s="103"/>
      <c r="K2263" s="103"/>
    </row>
    <row r="2264" spans="2:11" ht="12" customHeight="1" x14ac:dyDescent="0.25">
      <c r="B2264" s="103"/>
      <c r="C2264" s="123"/>
      <c r="D2264" s="103"/>
      <c r="E2264" s="103"/>
      <c r="F2264" s="103"/>
      <c r="H2264" s="123"/>
      <c r="I2264" s="103"/>
      <c r="J2264" s="103"/>
      <c r="K2264" s="103"/>
    </row>
    <row r="2265" spans="2:11" ht="12" customHeight="1" x14ac:dyDescent="0.25">
      <c r="B2265" s="103"/>
      <c r="C2265" s="123"/>
      <c r="D2265" s="103"/>
      <c r="E2265" s="103"/>
      <c r="F2265" s="103"/>
      <c r="H2265" s="123"/>
      <c r="I2265" s="103"/>
      <c r="J2265" s="103"/>
      <c r="K2265" s="103"/>
    </row>
    <row r="2266" spans="2:11" ht="12" customHeight="1" x14ac:dyDescent="0.25">
      <c r="B2266" s="103"/>
      <c r="C2266" s="123"/>
      <c r="D2266" s="103"/>
      <c r="E2266" s="103"/>
      <c r="F2266" s="103"/>
      <c r="H2266" s="123"/>
      <c r="I2266" s="103"/>
      <c r="J2266" s="103"/>
      <c r="K2266" s="103"/>
    </row>
    <row r="2267" spans="2:11" ht="12" customHeight="1" x14ac:dyDescent="0.25">
      <c r="B2267" s="103"/>
      <c r="C2267" s="123"/>
      <c r="D2267" s="103"/>
      <c r="E2267" s="103"/>
      <c r="F2267" s="103"/>
      <c r="H2267" s="123"/>
      <c r="I2267" s="103"/>
      <c r="J2267" s="103"/>
      <c r="K2267" s="103"/>
    </row>
    <row r="2268" spans="2:11" ht="12" customHeight="1" x14ac:dyDescent="0.25">
      <c r="B2268" s="103"/>
      <c r="C2268" s="123"/>
      <c r="D2268" s="103"/>
      <c r="E2268" s="103"/>
      <c r="F2268" s="103"/>
      <c r="H2268" s="123"/>
      <c r="I2268" s="103"/>
      <c r="J2268" s="103"/>
      <c r="K2268" s="103"/>
    </row>
    <row r="2269" spans="2:11" ht="12" customHeight="1" x14ac:dyDescent="0.25">
      <c r="B2269" s="103"/>
      <c r="C2269" s="123"/>
      <c r="D2269" s="103"/>
      <c r="E2269" s="103"/>
      <c r="F2269" s="103"/>
      <c r="H2269" s="123"/>
      <c r="I2269" s="103"/>
      <c r="J2269" s="103"/>
      <c r="K2269" s="103"/>
    </row>
    <row r="2270" spans="2:11" ht="12" customHeight="1" x14ac:dyDescent="0.25">
      <c r="B2270" s="103"/>
      <c r="C2270" s="123"/>
      <c r="D2270" s="103"/>
      <c r="E2270" s="103"/>
      <c r="F2270" s="103"/>
      <c r="H2270" s="123"/>
      <c r="I2270" s="103"/>
      <c r="J2270" s="103"/>
      <c r="K2270" s="103"/>
    </row>
    <row r="2271" spans="2:11" ht="12" customHeight="1" x14ac:dyDescent="0.25">
      <c r="B2271" s="103"/>
      <c r="C2271" s="123"/>
      <c r="D2271" s="103"/>
      <c r="E2271" s="103"/>
      <c r="F2271" s="103"/>
      <c r="H2271" s="123"/>
      <c r="I2271" s="103"/>
      <c r="J2271" s="103"/>
      <c r="K2271" s="103"/>
    </row>
    <row r="2272" spans="2:11" ht="12" customHeight="1" x14ac:dyDescent="0.25">
      <c r="B2272" s="103"/>
      <c r="C2272" s="123"/>
      <c r="D2272" s="103"/>
      <c r="E2272" s="103"/>
      <c r="F2272" s="103"/>
      <c r="H2272" s="123"/>
      <c r="I2272" s="103"/>
      <c r="J2272" s="103"/>
      <c r="K2272" s="103"/>
    </row>
    <row r="2273" spans="2:11" ht="12" customHeight="1" x14ac:dyDescent="0.25">
      <c r="B2273" s="103"/>
      <c r="C2273" s="123"/>
      <c r="D2273" s="103"/>
      <c r="E2273" s="103"/>
      <c r="F2273" s="103"/>
      <c r="H2273" s="123"/>
      <c r="I2273" s="103"/>
      <c r="J2273" s="103"/>
      <c r="K2273" s="103"/>
    </row>
    <row r="2274" spans="2:11" ht="12" customHeight="1" x14ac:dyDescent="0.25">
      <c r="B2274" s="103"/>
      <c r="C2274" s="123"/>
      <c r="D2274" s="103"/>
      <c r="E2274" s="103"/>
      <c r="F2274" s="103"/>
      <c r="H2274" s="123"/>
      <c r="I2274" s="103"/>
      <c r="J2274" s="103"/>
      <c r="K2274" s="103"/>
    </row>
    <row r="2275" spans="2:11" ht="12" customHeight="1" x14ac:dyDescent="0.25">
      <c r="B2275" s="103"/>
      <c r="C2275" s="123"/>
      <c r="D2275" s="103"/>
      <c r="E2275" s="103"/>
      <c r="F2275" s="103"/>
      <c r="H2275" s="123"/>
      <c r="I2275" s="103"/>
      <c r="J2275" s="103"/>
      <c r="K2275" s="103"/>
    </row>
    <row r="2276" spans="2:11" ht="12" customHeight="1" x14ac:dyDescent="0.25">
      <c r="B2276" s="103"/>
      <c r="C2276" s="123"/>
      <c r="D2276" s="103"/>
      <c r="E2276" s="103"/>
      <c r="F2276" s="103"/>
      <c r="H2276" s="123"/>
      <c r="I2276" s="103"/>
      <c r="J2276" s="103"/>
      <c r="K2276" s="103"/>
    </row>
    <row r="2277" spans="2:11" ht="12" customHeight="1" x14ac:dyDescent="0.25">
      <c r="B2277" s="103"/>
      <c r="C2277" s="123"/>
      <c r="D2277" s="103"/>
      <c r="E2277" s="103"/>
      <c r="F2277" s="103"/>
      <c r="H2277" s="123"/>
      <c r="I2277" s="103"/>
      <c r="J2277" s="103"/>
      <c r="K2277" s="103"/>
    </row>
    <row r="2278" spans="2:11" ht="12" customHeight="1" x14ac:dyDescent="0.25">
      <c r="B2278" s="103"/>
      <c r="C2278" s="123"/>
      <c r="D2278" s="103"/>
      <c r="E2278" s="103"/>
      <c r="F2278" s="103"/>
      <c r="H2278" s="123"/>
      <c r="I2278" s="103"/>
      <c r="J2278" s="103"/>
      <c r="K2278" s="103"/>
    </row>
    <row r="2279" spans="2:11" ht="12" customHeight="1" x14ac:dyDescent="0.25">
      <c r="B2279" s="103"/>
      <c r="C2279" s="123"/>
      <c r="D2279" s="103"/>
      <c r="E2279" s="103"/>
      <c r="F2279" s="103"/>
      <c r="H2279" s="123"/>
      <c r="I2279" s="103"/>
      <c r="J2279" s="103"/>
      <c r="K2279" s="103"/>
    </row>
    <row r="2280" spans="2:11" ht="12" customHeight="1" x14ac:dyDescent="0.25">
      <c r="B2280" s="103"/>
      <c r="C2280" s="123"/>
      <c r="D2280" s="103"/>
      <c r="E2280" s="103"/>
      <c r="F2280" s="103"/>
      <c r="H2280" s="123"/>
      <c r="I2280" s="103"/>
      <c r="J2280" s="103"/>
      <c r="K2280" s="103"/>
    </row>
    <row r="2281" spans="2:11" ht="12" customHeight="1" x14ac:dyDescent="0.25">
      <c r="B2281" s="103"/>
      <c r="C2281" s="123"/>
      <c r="D2281" s="103"/>
      <c r="E2281" s="103"/>
      <c r="F2281" s="103"/>
      <c r="H2281" s="123"/>
      <c r="I2281" s="103"/>
      <c r="J2281" s="103"/>
      <c r="K2281" s="103"/>
    </row>
    <row r="2282" spans="2:11" ht="12" customHeight="1" x14ac:dyDescent="0.25">
      <c r="B2282" s="103"/>
      <c r="C2282" s="123"/>
      <c r="D2282" s="103"/>
      <c r="E2282" s="103"/>
      <c r="F2282" s="103"/>
      <c r="H2282" s="123"/>
      <c r="I2282" s="103"/>
      <c r="J2282" s="103"/>
      <c r="K2282" s="103"/>
    </row>
    <row r="2283" spans="2:11" ht="12" customHeight="1" x14ac:dyDescent="0.25">
      <c r="B2283" s="103"/>
      <c r="C2283" s="123"/>
      <c r="D2283" s="103"/>
      <c r="E2283" s="103"/>
      <c r="F2283" s="103"/>
      <c r="H2283" s="123"/>
      <c r="I2283" s="103"/>
      <c r="J2283" s="103"/>
      <c r="K2283" s="103"/>
    </row>
    <row r="2284" spans="2:11" ht="12" customHeight="1" x14ac:dyDescent="0.25">
      <c r="B2284" s="103"/>
      <c r="C2284" s="123"/>
      <c r="D2284" s="103"/>
      <c r="E2284" s="103"/>
      <c r="F2284" s="103"/>
      <c r="H2284" s="123"/>
      <c r="I2284" s="103"/>
      <c r="J2284" s="103"/>
      <c r="K2284" s="103"/>
    </row>
    <row r="2285" spans="2:11" ht="12" customHeight="1" x14ac:dyDescent="0.25">
      <c r="B2285" s="103"/>
      <c r="C2285" s="123"/>
      <c r="D2285" s="103"/>
      <c r="E2285" s="103"/>
      <c r="F2285" s="103"/>
      <c r="H2285" s="123"/>
      <c r="I2285" s="103"/>
      <c r="J2285" s="103"/>
      <c r="K2285" s="103"/>
    </row>
    <row r="2286" spans="2:11" ht="12" customHeight="1" x14ac:dyDescent="0.25">
      <c r="B2286" s="103"/>
      <c r="C2286" s="123"/>
      <c r="D2286" s="103"/>
      <c r="E2286" s="103"/>
      <c r="F2286" s="103"/>
      <c r="H2286" s="123"/>
      <c r="I2286" s="103"/>
      <c r="J2286" s="103"/>
      <c r="K2286" s="103"/>
    </row>
    <row r="2287" spans="2:11" ht="12" customHeight="1" x14ac:dyDescent="0.25">
      <c r="B2287" s="103"/>
      <c r="C2287" s="123"/>
      <c r="D2287" s="103"/>
      <c r="E2287" s="103"/>
      <c r="F2287" s="103"/>
      <c r="H2287" s="123"/>
      <c r="I2287" s="103"/>
      <c r="J2287" s="103"/>
      <c r="K2287" s="103"/>
    </row>
    <row r="2288" spans="2:11" ht="12" customHeight="1" x14ac:dyDescent="0.25">
      <c r="B2288" s="103"/>
      <c r="C2288" s="123"/>
      <c r="D2288" s="103"/>
      <c r="E2288" s="103"/>
      <c r="F2288" s="103"/>
      <c r="H2288" s="123"/>
      <c r="I2288" s="103"/>
      <c r="J2288" s="103"/>
      <c r="K2288" s="103"/>
    </row>
    <row r="2289" spans="2:11" ht="12" customHeight="1" x14ac:dyDescent="0.25">
      <c r="B2289" s="103"/>
      <c r="C2289" s="123"/>
      <c r="D2289" s="103"/>
      <c r="E2289" s="103"/>
      <c r="F2289" s="103"/>
      <c r="H2289" s="123"/>
      <c r="I2289" s="103"/>
      <c r="J2289" s="103"/>
      <c r="K2289" s="103"/>
    </row>
    <row r="2290" spans="2:11" ht="12" customHeight="1" x14ac:dyDescent="0.25">
      <c r="B2290" s="103"/>
      <c r="C2290" s="123"/>
      <c r="D2290" s="103"/>
      <c r="E2290" s="103"/>
      <c r="F2290" s="103"/>
      <c r="H2290" s="123"/>
      <c r="I2290" s="103"/>
      <c r="J2290" s="103"/>
      <c r="K2290" s="103"/>
    </row>
    <row r="2291" spans="2:11" ht="12" customHeight="1" x14ac:dyDescent="0.25">
      <c r="B2291" s="103"/>
      <c r="C2291" s="123"/>
      <c r="D2291" s="103"/>
      <c r="E2291" s="103"/>
      <c r="F2291" s="103"/>
      <c r="H2291" s="123"/>
      <c r="I2291" s="103"/>
      <c r="J2291" s="103"/>
      <c r="K2291" s="103"/>
    </row>
    <row r="2292" spans="2:11" ht="12" customHeight="1" x14ac:dyDescent="0.25">
      <c r="B2292" s="103"/>
      <c r="C2292" s="123"/>
      <c r="D2292" s="103"/>
      <c r="E2292" s="103"/>
      <c r="F2292" s="103"/>
      <c r="H2292" s="123"/>
      <c r="I2292" s="103"/>
      <c r="J2292" s="103"/>
      <c r="K2292" s="103"/>
    </row>
    <row r="2293" spans="2:11" ht="12" customHeight="1" x14ac:dyDescent="0.25">
      <c r="B2293" s="103"/>
      <c r="C2293" s="123"/>
      <c r="D2293" s="103"/>
      <c r="E2293" s="103"/>
      <c r="F2293" s="103"/>
      <c r="H2293" s="123"/>
      <c r="I2293" s="103"/>
      <c r="J2293" s="103"/>
      <c r="K2293" s="103"/>
    </row>
    <row r="2294" spans="2:11" ht="12" customHeight="1" x14ac:dyDescent="0.25">
      <c r="B2294" s="103"/>
      <c r="C2294" s="123"/>
      <c r="D2294" s="103"/>
      <c r="E2294" s="103"/>
      <c r="F2294" s="103"/>
      <c r="H2294" s="123"/>
      <c r="I2294" s="103"/>
      <c r="J2294" s="103"/>
      <c r="K2294" s="103"/>
    </row>
    <row r="2295" spans="2:11" ht="12" customHeight="1" x14ac:dyDescent="0.25">
      <c r="B2295" s="103"/>
      <c r="C2295" s="123"/>
      <c r="D2295" s="103"/>
      <c r="E2295" s="103"/>
      <c r="F2295" s="103"/>
      <c r="H2295" s="123"/>
      <c r="I2295" s="103"/>
      <c r="J2295" s="103"/>
      <c r="K2295" s="103"/>
    </row>
    <row r="2296" spans="2:11" ht="12" customHeight="1" x14ac:dyDescent="0.25">
      <c r="B2296" s="103"/>
      <c r="C2296" s="123"/>
      <c r="D2296" s="103"/>
      <c r="E2296" s="103"/>
      <c r="F2296" s="103"/>
      <c r="H2296" s="123"/>
      <c r="I2296" s="103"/>
      <c r="J2296" s="103"/>
      <c r="K2296" s="103"/>
    </row>
    <row r="2297" spans="2:11" ht="12" customHeight="1" x14ac:dyDescent="0.25">
      <c r="B2297" s="103"/>
      <c r="C2297" s="123"/>
      <c r="D2297" s="103"/>
      <c r="E2297" s="103"/>
      <c r="F2297" s="103"/>
      <c r="H2297" s="123"/>
      <c r="I2297" s="103"/>
      <c r="J2297" s="103"/>
      <c r="K2297" s="103"/>
    </row>
    <row r="2298" spans="2:11" ht="12" customHeight="1" x14ac:dyDescent="0.25">
      <c r="B2298" s="103"/>
      <c r="C2298" s="123"/>
      <c r="D2298" s="103"/>
      <c r="E2298" s="103"/>
      <c r="F2298" s="103"/>
      <c r="H2298" s="123"/>
      <c r="I2298" s="103"/>
      <c r="J2298" s="103"/>
      <c r="K2298" s="103"/>
    </row>
    <row r="2299" spans="2:11" ht="12" customHeight="1" x14ac:dyDescent="0.25">
      <c r="B2299" s="103"/>
      <c r="C2299" s="123"/>
      <c r="D2299" s="103"/>
      <c r="E2299" s="103"/>
      <c r="F2299" s="103"/>
      <c r="H2299" s="123"/>
      <c r="I2299" s="103"/>
      <c r="J2299" s="103"/>
      <c r="K2299" s="103"/>
    </row>
    <row r="2300" spans="2:11" ht="12" customHeight="1" x14ac:dyDescent="0.25">
      <c r="B2300" s="103"/>
      <c r="C2300" s="123"/>
      <c r="D2300" s="103"/>
      <c r="E2300" s="103"/>
      <c r="F2300" s="103"/>
      <c r="H2300" s="123"/>
      <c r="I2300" s="103"/>
      <c r="J2300" s="103"/>
      <c r="K2300" s="103"/>
    </row>
    <row r="2301" spans="2:11" ht="12" customHeight="1" x14ac:dyDescent="0.25">
      <c r="B2301" s="103"/>
      <c r="C2301" s="123"/>
      <c r="D2301" s="103"/>
      <c r="E2301" s="103"/>
      <c r="F2301" s="103"/>
      <c r="H2301" s="123"/>
      <c r="I2301" s="103"/>
      <c r="J2301" s="103"/>
      <c r="K2301" s="103"/>
    </row>
    <row r="2302" spans="2:11" ht="12" customHeight="1" x14ac:dyDescent="0.25">
      <c r="B2302" s="103"/>
      <c r="C2302" s="123"/>
      <c r="D2302" s="103"/>
      <c r="E2302" s="103"/>
      <c r="F2302" s="103"/>
      <c r="H2302" s="123"/>
      <c r="I2302" s="103"/>
      <c r="J2302" s="103"/>
      <c r="K2302" s="103"/>
    </row>
    <row r="2303" spans="2:11" ht="12" customHeight="1" x14ac:dyDescent="0.25">
      <c r="B2303" s="103"/>
      <c r="C2303" s="123"/>
      <c r="D2303" s="103"/>
      <c r="E2303" s="103"/>
      <c r="F2303" s="103"/>
      <c r="H2303" s="123"/>
      <c r="I2303" s="103"/>
      <c r="J2303" s="103"/>
      <c r="K2303" s="103"/>
    </row>
    <row r="2304" spans="2:11" ht="12" customHeight="1" x14ac:dyDescent="0.25">
      <c r="B2304" s="103"/>
      <c r="C2304" s="123"/>
      <c r="D2304" s="103"/>
      <c r="E2304" s="103"/>
      <c r="F2304" s="103"/>
      <c r="H2304" s="123"/>
      <c r="I2304" s="103"/>
      <c r="J2304" s="103"/>
      <c r="K2304" s="103"/>
    </row>
    <row r="2305" spans="2:11" ht="12" customHeight="1" x14ac:dyDescent="0.25">
      <c r="B2305" s="103"/>
      <c r="C2305" s="123"/>
      <c r="D2305" s="103"/>
      <c r="E2305" s="103"/>
      <c r="F2305" s="103"/>
      <c r="H2305" s="123"/>
      <c r="I2305" s="103"/>
      <c r="J2305" s="103"/>
      <c r="K2305" s="103"/>
    </row>
    <row r="2306" spans="2:11" ht="12" customHeight="1" x14ac:dyDescent="0.25">
      <c r="B2306" s="103"/>
      <c r="C2306" s="123"/>
      <c r="D2306" s="103"/>
      <c r="E2306" s="103"/>
      <c r="F2306" s="103"/>
      <c r="H2306" s="123"/>
      <c r="I2306" s="103"/>
      <c r="J2306" s="103"/>
      <c r="K2306" s="103"/>
    </row>
    <row r="2307" spans="2:11" ht="12" customHeight="1" x14ac:dyDescent="0.25">
      <c r="B2307" s="103"/>
      <c r="C2307" s="123"/>
      <c r="D2307" s="103"/>
      <c r="E2307" s="103"/>
      <c r="F2307" s="103"/>
      <c r="H2307" s="123"/>
      <c r="I2307" s="103"/>
      <c r="J2307" s="103"/>
      <c r="K2307" s="103"/>
    </row>
    <row r="2308" spans="2:11" ht="12" customHeight="1" x14ac:dyDescent="0.25">
      <c r="B2308" s="103"/>
      <c r="C2308" s="123"/>
      <c r="D2308" s="103"/>
      <c r="E2308" s="103"/>
      <c r="F2308" s="103"/>
      <c r="H2308" s="123"/>
      <c r="I2308" s="103"/>
      <c r="J2308" s="103"/>
      <c r="K2308" s="103"/>
    </row>
    <row r="2309" spans="2:11" ht="12" customHeight="1" x14ac:dyDescent="0.25">
      <c r="B2309" s="103"/>
      <c r="C2309" s="123"/>
      <c r="D2309" s="103"/>
      <c r="E2309" s="103"/>
      <c r="F2309" s="103"/>
      <c r="H2309" s="123"/>
      <c r="I2309" s="103"/>
      <c r="J2309" s="103"/>
      <c r="K2309" s="103"/>
    </row>
    <row r="2310" spans="2:11" ht="12" customHeight="1" x14ac:dyDescent="0.25">
      <c r="B2310" s="103"/>
      <c r="C2310" s="123"/>
      <c r="D2310" s="103"/>
      <c r="E2310" s="103"/>
      <c r="F2310" s="103"/>
      <c r="H2310" s="123"/>
      <c r="I2310" s="103"/>
      <c r="J2310" s="103"/>
      <c r="K2310" s="103"/>
    </row>
    <row r="2311" spans="2:11" ht="12" customHeight="1" x14ac:dyDescent="0.25">
      <c r="B2311" s="103"/>
      <c r="C2311" s="123"/>
      <c r="D2311" s="103"/>
      <c r="E2311" s="103"/>
      <c r="F2311" s="103"/>
      <c r="H2311" s="123"/>
      <c r="I2311" s="103"/>
      <c r="J2311" s="103"/>
      <c r="K2311" s="103"/>
    </row>
    <row r="2312" spans="2:11" ht="12" customHeight="1" x14ac:dyDescent="0.25">
      <c r="B2312" s="103"/>
      <c r="C2312" s="123"/>
      <c r="D2312" s="103"/>
      <c r="E2312" s="103"/>
      <c r="F2312" s="103"/>
      <c r="H2312" s="123"/>
      <c r="I2312" s="103"/>
      <c r="J2312" s="103"/>
      <c r="K2312" s="103"/>
    </row>
    <row r="2313" spans="2:11" ht="12" customHeight="1" x14ac:dyDescent="0.25">
      <c r="B2313" s="103"/>
      <c r="C2313" s="123"/>
      <c r="D2313" s="103"/>
      <c r="E2313" s="103"/>
      <c r="F2313" s="103"/>
      <c r="H2313" s="123"/>
      <c r="I2313" s="103"/>
      <c r="J2313" s="103"/>
      <c r="K2313" s="103"/>
    </row>
    <row r="2314" spans="2:11" ht="12" customHeight="1" x14ac:dyDescent="0.25">
      <c r="B2314" s="103"/>
      <c r="C2314" s="123"/>
      <c r="D2314" s="103"/>
      <c r="E2314" s="103"/>
      <c r="F2314" s="103"/>
      <c r="H2314" s="123"/>
      <c r="I2314" s="103"/>
      <c r="J2314" s="103"/>
      <c r="K2314" s="103"/>
    </row>
    <row r="2315" spans="2:11" ht="12" customHeight="1" x14ac:dyDescent="0.25">
      <c r="B2315" s="103"/>
      <c r="C2315" s="123"/>
      <c r="D2315" s="103"/>
      <c r="E2315" s="103"/>
      <c r="F2315" s="103"/>
      <c r="H2315" s="123"/>
      <c r="I2315" s="103"/>
      <c r="J2315" s="103"/>
      <c r="K2315" s="103"/>
    </row>
    <row r="2316" spans="2:11" ht="12" customHeight="1" x14ac:dyDescent="0.25">
      <c r="B2316" s="103"/>
      <c r="C2316" s="123"/>
      <c r="D2316" s="103"/>
      <c r="E2316" s="103"/>
      <c r="F2316" s="103"/>
      <c r="H2316" s="123"/>
      <c r="I2316" s="103"/>
      <c r="J2316" s="103"/>
      <c r="K2316" s="103"/>
    </row>
    <row r="2317" spans="2:11" ht="12" customHeight="1" x14ac:dyDescent="0.25">
      <c r="B2317" s="103"/>
      <c r="C2317" s="123"/>
      <c r="D2317" s="103"/>
      <c r="E2317" s="103"/>
      <c r="F2317" s="103"/>
      <c r="H2317" s="123"/>
      <c r="I2317" s="103"/>
      <c r="J2317" s="103"/>
      <c r="K2317" s="103"/>
    </row>
    <row r="2318" spans="2:11" ht="12" customHeight="1" x14ac:dyDescent="0.25">
      <c r="B2318" s="103"/>
      <c r="C2318" s="123"/>
      <c r="D2318" s="103"/>
      <c r="E2318" s="103"/>
      <c r="F2318" s="103"/>
      <c r="H2318" s="123"/>
      <c r="I2318" s="103"/>
      <c r="J2318" s="103"/>
      <c r="K2318" s="103"/>
    </row>
    <row r="2319" spans="2:11" ht="12" customHeight="1" x14ac:dyDescent="0.25">
      <c r="B2319" s="103"/>
      <c r="C2319" s="123"/>
      <c r="D2319" s="103"/>
      <c r="E2319" s="103"/>
      <c r="F2319" s="103"/>
      <c r="H2319" s="123"/>
      <c r="I2319" s="103"/>
      <c r="J2319" s="103"/>
      <c r="K2319" s="103"/>
    </row>
    <row r="2320" spans="2:11" ht="12" customHeight="1" x14ac:dyDescent="0.25">
      <c r="B2320" s="103"/>
      <c r="C2320" s="123"/>
      <c r="D2320" s="103"/>
      <c r="E2320" s="103"/>
      <c r="F2320" s="103"/>
      <c r="H2320" s="123"/>
      <c r="I2320" s="103"/>
      <c r="J2320" s="103"/>
      <c r="K2320" s="103"/>
    </row>
    <row r="2321" spans="2:11" ht="12" customHeight="1" x14ac:dyDescent="0.25">
      <c r="B2321" s="103"/>
      <c r="C2321" s="123"/>
      <c r="D2321" s="103"/>
      <c r="E2321" s="103"/>
      <c r="F2321" s="103"/>
      <c r="H2321" s="123"/>
      <c r="I2321" s="103"/>
      <c r="J2321" s="103"/>
      <c r="K2321" s="103"/>
    </row>
    <row r="2322" spans="2:11" ht="12" customHeight="1" x14ac:dyDescent="0.25">
      <c r="B2322" s="103"/>
      <c r="C2322" s="123"/>
      <c r="D2322" s="103"/>
      <c r="E2322" s="103"/>
      <c r="F2322" s="103"/>
      <c r="H2322" s="123"/>
      <c r="I2322" s="103"/>
      <c r="J2322" s="103"/>
      <c r="K2322" s="103"/>
    </row>
    <row r="2323" spans="2:11" ht="12" customHeight="1" x14ac:dyDescent="0.25">
      <c r="B2323" s="103"/>
      <c r="C2323" s="123"/>
      <c r="D2323" s="103"/>
      <c r="E2323" s="103"/>
      <c r="F2323" s="103"/>
      <c r="H2323" s="123"/>
      <c r="I2323" s="103"/>
      <c r="J2323" s="103"/>
      <c r="K2323" s="103"/>
    </row>
    <row r="2324" spans="2:11" ht="12" customHeight="1" x14ac:dyDescent="0.25">
      <c r="B2324" s="103"/>
      <c r="C2324" s="123"/>
      <c r="D2324" s="103"/>
      <c r="E2324" s="103"/>
      <c r="F2324" s="103"/>
      <c r="H2324" s="123"/>
      <c r="I2324" s="103"/>
      <c r="J2324" s="103"/>
      <c r="K2324" s="103"/>
    </row>
    <row r="2325" spans="2:11" ht="12" customHeight="1" x14ac:dyDescent="0.25">
      <c r="B2325" s="103"/>
      <c r="C2325" s="123"/>
      <c r="D2325" s="103"/>
      <c r="E2325" s="103"/>
      <c r="F2325" s="103"/>
      <c r="H2325" s="123"/>
      <c r="I2325" s="103"/>
      <c r="J2325" s="103"/>
      <c r="K2325" s="103"/>
    </row>
    <row r="2326" spans="2:11" ht="12" customHeight="1" x14ac:dyDescent="0.25">
      <c r="B2326" s="103"/>
      <c r="C2326" s="123"/>
      <c r="D2326" s="103"/>
      <c r="E2326" s="103"/>
      <c r="F2326" s="103"/>
      <c r="H2326" s="123"/>
      <c r="I2326" s="103"/>
      <c r="J2326" s="103"/>
      <c r="K2326" s="103"/>
    </row>
    <row r="2327" spans="2:11" ht="12" customHeight="1" x14ac:dyDescent="0.25">
      <c r="B2327" s="103"/>
      <c r="C2327" s="123"/>
      <c r="D2327" s="103"/>
      <c r="E2327" s="103"/>
      <c r="F2327" s="103"/>
      <c r="H2327" s="123"/>
      <c r="I2327" s="103"/>
      <c r="J2327" s="103"/>
      <c r="K2327" s="103"/>
    </row>
    <row r="2328" spans="2:11" ht="12" customHeight="1" x14ac:dyDescent="0.25">
      <c r="B2328" s="103"/>
      <c r="C2328" s="123"/>
      <c r="D2328" s="103"/>
      <c r="E2328" s="103"/>
      <c r="F2328" s="103"/>
      <c r="H2328" s="123"/>
      <c r="I2328" s="103"/>
      <c r="J2328" s="103"/>
      <c r="K2328" s="103"/>
    </row>
    <row r="2329" spans="2:11" ht="12" customHeight="1" x14ac:dyDescent="0.25">
      <c r="B2329" s="103"/>
      <c r="C2329" s="123"/>
      <c r="D2329" s="103"/>
      <c r="E2329" s="103"/>
      <c r="F2329" s="103"/>
      <c r="H2329" s="123"/>
      <c r="I2329" s="103"/>
      <c r="J2329" s="103"/>
      <c r="K2329" s="103"/>
    </row>
    <row r="2330" spans="2:11" ht="12" customHeight="1" x14ac:dyDescent="0.25">
      <c r="B2330" s="103"/>
      <c r="C2330" s="123"/>
      <c r="D2330" s="103"/>
      <c r="E2330" s="103"/>
      <c r="F2330" s="103"/>
      <c r="H2330" s="123"/>
      <c r="I2330" s="103"/>
      <c r="J2330" s="103"/>
      <c r="K2330" s="103"/>
    </row>
    <row r="2331" spans="2:11" ht="12" customHeight="1" x14ac:dyDescent="0.25">
      <c r="B2331" s="103"/>
      <c r="C2331" s="123"/>
      <c r="D2331" s="103"/>
      <c r="E2331" s="103"/>
      <c r="F2331" s="103"/>
      <c r="H2331" s="123"/>
      <c r="I2331" s="103"/>
      <c r="J2331" s="103"/>
      <c r="K2331" s="103"/>
    </row>
    <row r="2332" spans="2:11" ht="12" customHeight="1" x14ac:dyDescent="0.25">
      <c r="B2332" s="103"/>
      <c r="C2332" s="123"/>
      <c r="D2332" s="103"/>
      <c r="E2332" s="103"/>
      <c r="F2332" s="103"/>
      <c r="H2332" s="123"/>
      <c r="I2332" s="103"/>
      <c r="J2332" s="103"/>
      <c r="K2332" s="103"/>
    </row>
    <row r="2333" spans="2:11" ht="12" customHeight="1" x14ac:dyDescent="0.25">
      <c r="B2333" s="103"/>
      <c r="C2333" s="123"/>
      <c r="D2333" s="103"/>
      <c r="E2333" s="103"/>
      <c r="F2333" s="103"/>
      <c r="H2333" s="123"/>
      <c r="I2333" s="103"/>
      <c r="J2333" s="103"/>
      <c r="K2333" s="103"/>
    </row>
    <row r="2334" spans="2:11" ht="12" customHeight="1" x14ac:dyDescent="0.25">
      <c r="B2334" s="103"/>
      <c r="C2334" s="123"/>
      <c r="D2334" s="103"/>
      <c r="E2334" s="103"/>
      <c r="F2334" s="103"/>
      <c r="H2334" s="123"/>
      <c r="I2334" s="103"/>
      <c r="J2334" s="103"/>
      <c r="K2334" s="103"/>
    </row>
    <row r="2335" spans="2:11" ht="12" customHeight="1" x14ac:dyDescent="0.25">
      <c r="B2335" s="103"/>
      <c r="C2335" s="123"/>
      <c r="D2335" s="103"/>
      <c r="E2335" s="103"/>
      <c r="F2335" s="103"/>
      <c r="H2335" s="123"/>
      <c r="I2335" s="103"/>
      <c r="J2335" s="103"/>
      <c r="K2335" s="103"/>
    </row>
    <row r="2336" spans="2:11" ht="12" customHeight="1" x14ac:dyDescent="0.25">
      <c r="B2336" s="103"/>
      <c r="C2336" s="123"/>
      <c r="D2336" s="103"/>
      <c r="E2336" s="103"/>
      <c r="F2336" s="103"/>
      <c r="H2336" s="123"/>
      <c r="I2336" s="103"/>
      <c r="J2336" s="103"/>
      <c r="K2336" s="103"/>
    </row>
    <row r="2337" spans="2:11" ht="12" customHeight="1" x14ac:dyDescent="0.25">
      <c r="B2337" s="103"/>
      <c r="C2337" s="123"/>
      <c r="D2337" s="103"/>
      <c r="E2337" s="103"/>
      <c r="F2337" s="103"/>
      <c r="H2337" s="123"/>
      <c r="I2337" s="103"/>
      <c r="J2337" s="103"/>
      <c r="K2337" s="103"/>
    </row>
    <row r="2338" spans="2:11" ht="12" customHeight="1" x14ac:dyDescent="0.25">
      <c r="B2338" s="103"/>
      <c r="C2338" s="123"/>
      <c r="D2338" s="103"/>
      <c r="E2338" s="103"/>
      <c r="F2338" s="103"/>
      <c r="H2338" s="123"/>
      <c r="I2338" s="103"/>
      <c r="J2338" s="103"/>
      <c r="K2338" s="103"/>
    </row>
    <row r="2339" spans="2:11" ht="12" customHeight="1" x14ac:dyDescent="0.25">
      <c r="B2339" s="103"/>
      <c r="C2339" s="123"/>
      <c r="D2339" s="103"/>
      <c r="E2339" s="103"/>
      <c r="F2339" s="103"/>
      <c r="H2339" s="123"/>
      <c r="I2339" s="103"/>
      <c r="J2339" s="103"/>
      <c r="K2339" s="103"/>
    </row>
    <row r="2340" spans="2:11" ht="12" customHeight="1" x14ac:dyDescent="0.25">
      <c r="B2340" s="103"/>
      <c r="C2340" s="123"/>
      <c r="D2340" s="103"/>
      <c r="E2340" s="103"/>
      <c r="F2340" s="103"/>
      <c r="H2340" s="123"/>
      <c r="I2340" s="103"/>
      <c r="J2340" s="103"/>
      <c r="K2340" s="103"/>
    </row>
    <row r="2341" spans="2:11" ht="12" customHeight="1" x14ac:dyDescent="0.25">
      <c r="B2341" s="103"/>
      <c r="C2341" s="123"/>
      <c r="D2341" s="103"/>
      <c r="E2341" s="103"/>
      <c r="F2341" s="103"/>
      <c r="H2341" s="123"/>
      <c r="I2341" s="103"/>
      <c r="J2341" s="103"/>
      <c r="K2341" s="103"/>
    </row>
    <row r="2342" spans="2:11" ht="12" customHeight="1" x14ac:dyDescent="0.25">
      <c r="B2342" s="103"/>
      <c r="C2342" s="123"/>
      <c r="D2342" s="103"/>
      <c r="E2342" s="103"/>
      <c r="F2342" s="103"/>
      <c r="H2342" s="123"/>
      <c r="I2342" s="103"/>
      <c r="J2342" s="103"/>
      <c r="K2342" s="103"/>
    </row>
    <row r="2343" spans="2:11" ht="12" customHeight="1" x14ac:dyDescent="0.25">
      <c r="B2343" s="103"/>
      <c r="C2343" s="123"/>
      <c r="D2343" s="103"/>
      <c r="E2343" s="103"/>
      <c r="F2343" s="103"/>
      <c r="H2343" s="123"/>
      <c r="I2343" s="103"/>
      <c r="J2343" s="103"/>
      <c r="K2343" s="103"/>
    </row>
    <row r="2344" spans="2:11" ht="12" customHeight="1" x14ac:dyDescent="0.25">
      <c r="B2344" s="103"/>
      <c r="C2344" s="123"/>
      <c r="D2344" s="103"/>
      <c r="E2344" s="103"/>
      <c r="F2344" s="103"/>
      <c r="H2344" s="123"/>
      <c r="I2344" s="103"/>
      <c r="J2344" s="103"/>
      <c r="K2344" s="103"/>
    </row>
    <row r="2345" spans="2:11" ht="12" customHeight="1" x14ac:dyDescent="0.25">
      <c r="B2345" s="103"/>
      <c r="C2345" s="123"/>
      <c r="D2345" s="103"/>
      <c r="E2345" s="103"/>
      <c r="F2345" s="103"/>
      <c r="H2345" s="123"/>
      <c r="I2345" s="103"/>
      <c r="J2345" s="103"/>
      <c r="K2345" s="103"/>
    </row>
    <row r="2346" spans="2:11" ht="12" customHeight="1" x14ac:dyDescent="0.25">
      <c r="B2346" s="103"/>
      <c r="C2346" s="123"/>
      <c r="D2346" s="103"/>
      <c r="E2346" s="103"/>
      <c r="F2346" s="103"/>
      <c r="H2346" s="123"/>
      <c r="I2346" s="103"/>
      <c r="J2346" s="103"/>
      <c r="K2346" s="103"/>
    </row>
    <row r="2347" spans="2:11" ht="12" customHeight="1" x14ac:dyDescent="0.25">
      <c r="B2347" s="103"/>
      <c r="C2347" s="123"/>
      <c r="D2347" s="103"/>
      <c r="E2347" s="103"/>
      <c r="F2347" s="103"/>
      <c r="H2347" s="123"/>
      <c r="I2347" s="103"/>
      <c r="J2347" s="103"/>
      <c r="K2347" s="103"/>
    </row>
    <row r="2348" spans="2:11" ht="12" customHeight="1" x14ac:dyDescent="0.25">
      <c r="B2348" s="103"/>
      <c r="C2348" s="123"/>
      <c r="D2348" s="103"/>
      <c r="E2348" s="103"/>
      <c r="F2348" s="103"/>
      <c r="H2348" s="123"/>
      <c r="I2348" s="103"/>
      <c r="J2348" s="103"/>
      <c r="K2348" s="103"/>
    </row>
    <row r="2349" spans="2:11" ht="12" customHeight="1" x14ac:dyDescent="0.25">
      <c r="B2349" s="103"/>
      <c r="C2349" s="123"/>
      <c r="D2349" s="103"/>
      <c r="E2349" s="103"/>
      <c r="F2349" s="103"/>
      <c r="H2349" s="123"/>
      <c r="I2349" s="103"/>
      <c r="J2349" s="103"/>
      <c r="K2349" s="103"/>
    </row>
    <row r="2350" spans="2:11" ht="12" customHeight="1" x14ac:dyDescent="0.25">
      <c r="B2350" s="103"/>
      <c r="C2350" s="123"/>
      <c r="D2350" s="103"/>
      <c r="E2350" s="103"/>
      <c r="F2350" s="103"/>
      <c r="H2350" s="123"/>
      <c r="I2350" s="103"/>
      <c r="J2350" s="103"/>
      <c r="K2350" s="103"/>
    </row>
    <row r="2351" spans="2:11" ht="12" customHeight="1" x14ac:dyDescent="0.25">
      <c r="B2351" s="103"/>
      <c r="C2351" s="123"/>
      <c r="D2351" s="103"/>
      <c r="E2351" s="103"/>
      <c r="F2351" s="103"/>
      <c r="H2351" s="123"/>
      <c r="I2351" s="103"/>
      <c r="J2351" s="103"/>
      <c r="K2351" s="103"/>
    </row>
    <row r="2352" spans="2:11" ht="12" customHeight="1" x14ac:dyDescent="0.25">
      <c r="B2352" s="103"/>
      <c r="C2352" s="123"/>
      <c r="D2352" s="103"/>
      <c r="E2352" s="103"/>
      <c r="F2352" s="103"/>
      <c r="H2352" s="123"/>
      <c r="I2352" s="103"/>
      <c r="J2352" s="103"/>
      <c r="K2352" s="103"/>
    </row>
    <row r="2353" spans="2:11" ht="12" customHeight="1" x14ac:dyDescent="0.25">
      <c r="B2353" s="103"/>
      <c r="C2353" s="123"/>
      <c r="D2353" s="103"/>
      <c r="E2353" s="103"/>
      <c r="F2353" s="103"/>
      <c r="H2353" s="123"/>
      <c r="I2353" s="103"/>
      <c r="J2353" s="103"/>
      <c r="K2353" s="103"/>
    </row>
    <row r="2354" spans="2:11" ht="12" customHeight="1" x14ac:dyDescent="0.25">
      <c r="B2354" s="103"/>
      <c r="C2354" s="123"/>
      <c r="D2354" s="103"/>
      <c r="E2354" s="103"/>
      <c r="F2354" s="103"/>
      <c r="H2354" s="123"/>
      <c r="I2354" s="103"/>
      <c r="J2354" s="103"/>
      <c r="K2354" s="103"/>
    </row>
    <row r="2355" spans="2:11" ht="12" customHeight="1" x14ac:dyDescent="0.25">
      <c r="B2355" s="103"/>
      <c r="C2355" s="123"/>
      <c r="D2355" s="103"/>
      <c r="E2355" s="103"/>
      <c r="F2355" s="103"/>
      <c r="H2355" s="123"/>
      <c r="I2355" s="103"/>
      <c r="J2355" s="103"/>
      <c r="K2355" s="103"/>
    </row>
    <row r="2356" spans="2:11" ht="12" customHeight="1" x14ac:dyDescent="0.25">
      <c r="B2356" s="103"/>
      <c r="C2356" s="123"/>
      <c r="D2356" s="103"/>
      <c r="E2356" s="103"/>
      <c r="F2356" s="103"/>
      <c r="H2356" s="123"/>
      <c r="I2356" s="103"/>
      <c r="J2356" s="103"/>
      <c r="K2356" s="103"/>
    </row>
    <row r="2357" spans="2:11" ht="12" customHeight="1" x14ac:dyDescent="0.25">
      <c r="B2357" s="103"/>
      <c r="C2357" s="123"/>
      <c r="D2357" s="103"/>
      <c r="E2357" s="103"/>
      <c r="F2357" s="103"/>
      <c r="H2357" s="123"/>
      <c r="I2357" s="103"/>
      <c r="J2357" s="103"/>
      <c r="K2357" s="103"/>
    </row>
    <row r="2358" spans="2:11" ht="12" customHeight="1" x14ac:dyDescent="0.25">
      <c r="B2358" s="103"/>
      <c r="C2358" s="123"/>
      <c r="D2358" s="103"/>
      <c r="E2358" s="103"/>
      <c r="F2358" s="103"/>
      <c r="H2358" s="123"/>
      <c r="I2358" s="103"/>
      <c r="J2358" s="103"/>
      <c r="K2358" s="103"/>
    </row>
    <row r="2359" spans="2:11" ht="12" customHeight="1" x14ac:dyDescent="0.25">
      <c r="B2359" s="103"/>
      <c r="C2359" s="123"/>
      <c r="D2359" s="103"/>
      <c r="E2359" s="103"/>
      <c r="F2359" s="103"/>
      <c r="H2359" s="123"/>
      <c r="I2359" s="103"/>
      <c r="J2359" s="103"/>
      <c r="K2359" s="103"/>
    </row>
    <row r="2360" spans="2:11" ht="12" customHeight="1" x14ac:dyDescent="0.25">
      <c r="B2360" s="103"/>
      <c r="C2360" s="123"/>
      <c r="D2360" s="103"/>
      <c r="E2360" s="103"/>
      <c r="F2360" s="103"/>
      <c r="H2360" s="123"/>
      <c r="I2360" s="103"/>
      <c r="J2360" s="103"/>
      <c r="K2360" s="103"/>
    </row>
    <row r="2361" spans="2:11" ht="12" customHeight="1" x14ac:dyDescent="0.25">
      <c r="B2361" s="103"/>
      <c r="C2361" s="123"/>
      <c r="D2361" s="103"/>
      <c r="E2361" s="103"/>
      <c r="F2361" s="103"/>
      <c r="H2361" s="123"/>
      <c r="I2361" s="103"/>
      <c r="J2361" s="103"/>
      <c r="K2361" s="103"/>
    </row>
    <row r="2362" spans="2:11" ht="12" customHeight="1" x14ac:dyDescent="0.25">
      <c r="B2362" s="103"/>
      <c r="C2362" s="123"/>
      <c r="D2362" s="103"/>
      <c r="E2362" s="103"/>
      <c r="F2362" s="103"/>
      <c r="H2362" s="123"/>
      <c r="I2362" s="103"/>
      <c r="J2362" s="103"/>
      <c r="K2362" s="103"/>
    </row>
    <row r="2363" spans="2:11" ht="12" customHeight="1" x14ac:dyDescent="0.25">
      <c r="B2363" s="103"/>
      <c r="C2363" s="123"/>
      <c r="D2363" s="103"/>
      <c r="E2363" s="103"/>
      <c r="F2363" s="103"/>
      <c r="H2363" s="123"/>
      <c r="I2363" s="103"/>
      <c r="J2363" s="103"/>
      <c r="K2363" s="103"/>
    </row>
    <row r="2364" spans="2:11" ht="12" customHeight="1" x14ac:dyDescent="0.25">
      <c r="B2364" s="103"/>
      <c r="C2364" s="123"/>
      <c r="D2364" s="103"/>
      <c r="E2364" s="103"/>
      <c r="F2364" s="103"/>
      <c r="H2364" s="123"/>
      <c r="I2364" s="103"/>
      <c r="J2364" s="103"/>
      <c r="K2364" s="103"/>
    </row>
    <row r="2365" spans="2:11" ht="12" customHeight="1" x14ac:dyDescent="0.25">
      <c r="B2365" s="103"/>
      <c r="C2365" s="123"/>
      <c r="D2365" s="103"/>
      <c r="E2365" s="103"/>
      <c r="F2365" s="103"/>
      <c r="H2365" s="123"/>
      <c r="I2365" s="103"/>
      <c r="J2365" s="103"/>
      <c r="K2365" s="103"/>
    </row>
    <row r="2366" spans="2:11" ht="12" customHeight="1" x14ac:dyDescent="0.25">
      <c r="B2366" s="103"/>
      <c r="C2366" s="123"/>
      <c r="D2366" s="103"/>
      <c r="E2366" s="103"/>
      <c r="F2366" s="103"/>
      <c r="H2366" s="123"/>
      <c r="I2366" s="103"/>
      <c r="J2366" s="103"/>
      <c r="K2366" s="103"/>
    </row>
    <row r="2367" spans="2:11" ht="12" customHeight="1" x14ac:dyDescent="0.25">
      <c r="B2367" s="103"/>
      <c r="C2367" s="123"/>
      <c r="D2367" s="103"/>
      <c r="E2367" s="103"/>
      <c r="F2367" s="103"/>
      <c r="H2367" s="123"/>
      <c r="I2367" s="103"/>
      <c r="J2367" s="103"/>
      <c r="K2367" s="103"/>
    </row>
    <row r="2368" spans="2:11" ht="12" customHeight="1" x14ac:dyDescent="0.25">
      <c r="B2368" s="103"/>
      <c r="C2368" s="123"/>
      <c r="D2368" s="103"/>
      <c r="E2368" s="103"/>
      <c r="F2368" s="103"/>
      <c r="H2368" s="123"/>
      <c r="I2368" s="103"/>
      <c r="J2368" s="103"/>
      <c r="K2368" s="103"/>
    </row>
    <row r="2369" spans="2:11" ht="12" customHeight="1" x14ac:dyDescent="0.25">
      <c r="B2369" s="103"/>
      <c r="C2369" s="123"/>
      <c r="D2369" s="103"/>
      <c r="E2369" s="103"/>
      <c r="F2369" s="103"/>
      <c r="H2369" s="123"/>
      <c r="I2369" s="103"/>
      <c r="J2369" s="103"/>
      <c r="K2369" s="103"/>
    </row>
    <row r="2370" spans="2:11" ht="12" customHeight="1" x14ac:dyDescent="0.25">
      <c r="B2370" s="103"/>
      <c r="C2370" s="123"/>
      <c r="D2370" s="103"/>
      <c r="E2370" s="103"/>
      <c r="F2370" s="103"/>
      <c r="H2370" s="123"/>
      <c r="I2370" s="103"/>
      <c r="J2370" s="103"/>
      <c r="K2370" s="103"/>
    </row>
    <row r="2371" spans="2:11" ht="12" customHeight="1" x14ac:dyDescent="0.25">
      <c r="B2371" s="103"/>
      <c r="C2371" s="123"/>
      <c r="D2371" s="103"/>
      <c r="E2371" s="103"/>
      <c r="F2371" s="103"/>
      <c r="H2371" s="123"/>
      <c r="I2371" s="103"/>
      <c r="J2371" s="103"/>
      <c r="K2371" s="103"/>
    </row>
    <row r="2372" spans="2:11" ht="12" customHeight="1" x14ac:dyDescent="0.25">
      <c r="B2372" s="103"/>
      <c r="C2372" s="123"/>
      <c r="D2372" s="103"/>
      <c r="E2372" s="103"/>
      <c r="F2372" s="103"/>
      <c r="H2372" s="123"/>
      <c r="I2372" s="103"/>
      <c r="J2372" s="103"/>
      <c r="K2372" s="103"/>
    </row>
    <row r="2373" spans="2:11" ht="12" customHeight="1" x14ac:dyDescent="0.25">
      <c r="B2373" s="103"/>
      <c r="C2373" s="123"/>
      <c r="D2373" s="103"/>
      <c r="E2373" s="103"/>
      <c r="F2373" s="103"/>
      <c r="H2373" s="123"/>
      <c r="I2373" s="103"/>
      <c r="J2373" s="103"/>
      <c r="K2373" s="103"/>
    </row>
    <row r="2374" spans="2:11" ht="12" customHeight="1" x14ac:dyDescent="0.25">
      <c r="B2374" s="103"/>
      <c r="C2374" s="123"/>
      <c r="D2374" s="103"/>
      <c r="E2374" s="103"/>
      <c r="F2374" s="103"/>
      <c r="H2374" s="123"/>
      <c r="I2374" s="103"/>
      <c r="J2374" s="103"/>
      <c r="K2374" s="103"/>
    </row>
    <row r="2375" spans="2:11" ht="12" customHeight="1" x14ac:dyDescent="0.25">
      <c r="B2375" s="103"/>
      <c r="C2375" s="123"/>
      <c r="D2375" s="103"/>
      <c r="E2375" s="103"/>
      <c r="F2375" s="103"/>
      <c r="H2375" s="123"/>
      <c r="I2375" s="103"/>
      <c r="J2375" s="103"/>
      <c r="K2375" s="103"/>
    </row>
    <row r="2376" spans="2:11" ht="12" customHeight="1" x14ac:dyDescent="0.25">
      <c r="B2376" s="103"/>
      <c r="C2376" s="123"/>
      <c r="D2376" s="103"/>
      <c r="E2376" s="103"/>
      <c r="F2376" s="103"/>
      <c r="H2376" s="123"/>
      <c r="I2376" s="103"/>
      <c r="J2376" s="103"/>
      <c r="K2376" s="103"/>
    </row>
    <row r="2377" spans="2:11" ht="12" customHeight="1" x14ac:dyDescent="0.25">
      <c r="B2377" s="103"/>
      <c r="C2377" s="123"/>
      <c r="D2377" s="103"/>
      <c r="E2377" s="103"/>
      <c r="F2377" s="103"/>
      <c r="H2377" s="123"/>
      <c r="I2377" s="103"/>
      <c r="J2377" s="103"/>
      <c r="K2377" s="103"/>
    </row>
    <row r="2378" spans="2:11" ht="12" customHeight="1" x14ac:dyDescent="0.25">
      <c r="B2378" s="103"/>
      <c r="C2378" s="123"/>
      <c r="D2378" s="103"/>
      <c r="E2378" s="103"/>
      <c r="F2378" s="103"/>
      <c r="H2378" s="123"/>
      <c r="I2378" s="103"/>
      <c r="J2378" s="103"/>
      <c r="K2378" s="103"/>
    </row>
    <row r="2379" spans="2:11" ht="12" customHeight="1" x14ac:dyDescent="0.25">
      <c r="B2379" s="103"/>
      <c r="C2379" s="123"/>
      <c r="D2379" s="103"/>
      <c r="E2379" s="103"/>
      <c r="F2379" s="103"/>
      <c r="H2379" s="123"/>
      <c r="I2379" s="103"/>
      <c r="J2379" s="103"/>
      <c r="K2379" s="103"/>
    </row>
    <row r="2380" spans="2:11" ht="12" customHeight="1" x14ac:dyDescent="0.25">
      <c r="B2380" s="103"/>
      <c r="C2380" s="123"/>
      <c r="D2380" s="103"/>
      <c r="E2380" s="103"/>
      <c r="F2380" s="103"/>
      <c r="H2380" s="123"/>
      <c r="I2380" s="103"/>
      <c r="J2380" s="103"/>
      <c r="K2380" s="103"/>
    </row>
    <row r="2381" spans="2:11" ht="12" customHeight="1" x14ac:dyDescent="0.25">
      <c r="B2381" s="103"/>
      <c r="C2381" s="123"/>
      <c r="D2381" s="103"/>
      <c r="E2381" s="103"/>
      <c r="F2381" s="103"/>
      <c r="H2381" s="123"/>
      <c r="I2381" s="103"/>
      <c r="J2381" s="103"/>
      <c r="K2381" s="103"/>
    </row>
    <row r="2382" spans="2:11" ht="12" customHeight="1" x14ac:dyDescent="0.25">
      <c r="B2382" s="103"/>
      <c r="C2382" s="123"/>
      <c r="D2382" s="103"/>
      <c r="E2382" s="103"/>
      <c r="F2382" s="103"/>
      <c r="H2382" s="123"/>
      <c r="I2382" s="103"/>
      <c r="J2382" s="103"/>
      <c r="K2382" s="103"/>
    </row>
    <row r="2383" spans="2:11" ht="12" customHeight="1" x14ac:dyDescent="0.25">
      <c r="B2383" s="103"/>
      <c r="C2383" s="123"/>
      <c r="D2383" s="103"/>
      <c r="E2383" s="103"/>
      <c r="F2383" s="103"/>
      <c r="H2383" s="123"/>
      <c r="I2383" s="103"/>
      <c r="J2383" s="103"/>
      <c r="K2383" s="103"/>
    </row>
    <row r="2384" spans="2:11" ht="12" customHeight="1" x14ac:dyDescent="0.25">
      <c r="B2384" s="103"/>
      <c r="C2384" s="123"/>
      <c r="D2384" s="103"/>
      <c r="E2384" s="103"/>
      <c r="F2384" s="103"/>
      <c r="H2384" s="123"/>
      <c r="I2384" s="103"/>
      <c r="J2384" s="103"/>
      <c r="K2384" s="103"/>
    </row>
    <row r="2385" spans="2:11" ht="12" customHeight="1" x14ac:dyDescent="0.25">
      <c r="B2385" s="103"/>
      <c r="C2385" s="123"/>
      <c r="D2385" s="103"/>
      <c r="E2385" s="103"/>
      <c r="F2385" s="103"/>
      <c r="H2385" s="123"/>
      <c r="I2385" s="103"/>
      <c r="J2385" s="103"/>
      <c r="K2385" s="103"/>
    </row>
    <row r="2386" spans="2:11" ht="12" customHeight="1" x14ac:dyDescent="0.25">
      <c r="B2386" s="103"/>
      <c r="C2386" s="123"/>
      <c r="D2386" s="103"/>
      <c r="E2386" s="103"/>
      <c r="F2386" s="103"/>
      <c r="H2386" s="123"/>
      <c r="I2386" s="103"/>
      <c r="J2386" s="103"/>
      <c r="K2386" s="103"/>
    </row>
    <row r="2387" spans="2:11" ht="12" customHeight="1" x14ac:dyDescent="0.25">
      <c r="B2387" s="103"/>
      <c r="C2387" s="123"/>
      <c r="D2387" s="103"/>
      <c r="E2387" s="103"/>
      <c r="F2387" s="103"/>
      <c r="H2387" s="123"/>
      <c r="I2387" s="103"/>
      <c r="J2387" s="103"/>
      <c r="K2387" s="103"/>
    </row>
    <row r="2388" spans="2:11" ht="12" customHeight="1" x14ac:dyDescent="0.25">
      <c r="B2388" s="103"/>
      <c r="C2388" s="123"/>
      <c r="D2388" s="103"/>
      <c r="E2388" s="103"/>
      <c r="F2388" s="103"/>
      <c r="H2388" s="123"/>
      <c r="I2388" s="103"/>
      <c r="J2388" s="103"/>
      <c r="K2388" s="103"/>
    </row>
    <row r="2389" spans="2:11" ht="12" customHeight="1" x14ac:dyDescent="0.25">
      <c r="B2389" s="103"/>
      <c r="C2389" s="123"/>
      <c r="D2389" s="103"/>
      <c r="E2389" s="103"/>
      <c r="F2389" s="103"/>
      <c r="H2389" s="123"/>
      <c r="I2389" s="103"/>
      <c r="J2389" s="103"/>
      <c r="K2389" s="103"/>
    </row>
    <row r="2390" spans="2:11" ht="12" customHeight="1" x14ac:dyDescent="0.25">
      <c r="B2390" s="103"/>
      <c r="C2390" s="123"/>
      <c r="D2390" s="103"/>
      <c r="E2390" s="103"/>
      <c r="F2390" s="103"/>
      <c r="H2390" s="123"/>
      <c r="I2390" s="103"/>
      <c r="J2390" s="103"/>
      <c r="K2390" s="103"/>
    </row>
    <row r="2391" spans="2:11" ht="12" customHeight="1" x14ac:dyDescent="0.25">
      <c r="B2391" s="103"/>
      <c r="C2391" s="123"/>
      <c r="D2391" s="103"/>
      <c r="E2391" s="103"/>
      <c r="F2391" s="103"/>
      <c r="H2391" s="123"/>
      <c r="I2391" s="103"/>
      <c r="J2391" s="103"/>
      <c r="K2391" s="103"/>
    </row>
    <row r="2392" spans="2:11" ht="12" customHeight="1" x14ac:dyDescent="0.25">
      <c r="B2392" s="103"/>
      <c r="C2392" s="123"/>
      <c r="D2392" s="103"/>
      <c r="E2392" s="103"/>
      <c r="F2392" s="103"/>
      <c r="H2392" s="123"/>
      <c r="I2392" s="103"/>
      <c r="J2392" s="103"/>
      <c r="K2392" s="103"/>
    </row>
    <row r="2393" spans="2:11" ht="12" customHeight="1" x14ac:dyDescent="0.25">
      <c r="B2393" s="103"/>
      <c r="C2393" s="123"/>
      <c r="D2393" s="103"/>
      <c r="E2393" s="103"/>
      <c r="F2393" s="103"/>
      <c r="H2393" s="123"/>
      <c r="I2393" s="103"/>
      <c r="J2393" s="103"/>
      <c r="K2393" s="103"/>
    </row>
    <row r="2394" spans="2:11" ht="12" customHeight="1" x14ac:dyDescent="0.25">
      <c r="B2394" s="103"/>
      <c r="C2394" s="123"/>
      <c r="D2394" s="103"/>
      <c r="E2394" s="103"/>
      <c r="F2394" s="103"/>
      <c r="H2394" s="123"/>
      <c r="I2394" s="103"/>
      <c r="J2394" s="103"/>
      <c r="K2394" s="103"/>
    </row>
    <row r="2395" spans="2:11" ht="12" customHeight="1" x14ac:dyDescent="0.25">
      <c r="B2395" s="103"/>
      <c r="C2395" s="123"/>
      <c r="D2395" s="103"/>
      <c r="E2395" s="103"/>
      <c r="F2395" s="103"/>
      <c r="H2395" s="123"/>
      <c r="I2395" s="103"/>
      <c r="J2395" s="103"/>
      <c r="K2395" s="103"/>
    </row>
    <row r="2396" spans="2:11" ht="12" customHeight="1" x14ac:dyDescent="0.25">
      <c r="B2396" s="103"/>
      <c r="C2396" s="123"/>
      <c r="D2396" s="103"/>
      <c r="E2396" s="103"/>
      <c r="F2396" s="103"/>
      <c r="H2396" s="123"/>
      <c r="I2396" s="103"/>
      <c r="J2396" s="103"/>
      <c r="K2396" s="103"/>
    </row>
    <row r="2397" spans="2:11" ht="12" customHeight="1" x14ac:dyDescent="0.25">
      <c r="B2397" s="103"/>
      <c r="C2397" s="123"/>
      <c r="D2397" s="103"/>
      <c r="E2397" s="103"/>
      <c r="F2397" s="103"/>
      <c r="H2397" s="123"/>
      <c r="I2397" s="103"/>
      <c r="J2397" s="103"/>
      <c r="K2397" s="103"/>
    </row>
    <row r="2398" spans="2:11" ht="12" customHeight="1" x14ac:dyDescent="0.25">
      <c r="B2398" s="103"/>
      <c r="C2398" s="123"/>
      <c r="D2398" s="103"/>
      <c r="E2398" s="103"/>
      <c r="F2398" s="103"/>
      <c r="H2398" s="123"/>
      <c r="I2398" s="103"/>
      <c r="J2398" s="103"/>
      <c r="K2398" s="103"/>
    </row>
    <row r="2399" spans="2:11" ht="12" customHeight="1" x14ac:dyDescent="0.25">
      <c r="B2399" s="103"/>
      <c r="C2399" s="123"/>
      <c r="D2399" s="103"/>
      <c r="E2399" s="103"/>
      <c r="F2399" s="103"/>
      <c r="H2399" s="123"/>
      <c r="I2399" s="103"/>
      <c r="J2399" s="103"/>
      <c r="K2399" s="103"/>
    </row>
    <row r="2400" spans="2:11" ht="12" customHeight="1" x14ac:dyDescent="0.25">
      <c r="B2400" s="103"/>
      <c r="C2400" s="123"/>
      <c r="D2400" s="103"/>
      <c r="E2400" s="103"/>
      <c r="F2400" s="103"/>
      <c r="H2400" s="123"/>
      <c r="I2400" s="103"/>
      <c r="J2400" s="103"/>
      <c r="K2400" s="103"/>
    </row>
    <row r="2401" spans="2:11" ht="12" customHeight="1" x14ac:dyDescent="0.25">
      <c r="B2401" s="103"/>
      <c r="C2401" s="123"/>
      <c r="D2401" s="103"/>
      <c r="E2401" s="103"/>
      <c r="F2401" s="103"/>
      <c r="H2401" s="123"/>
      <c r="I2401" s="103"/>
      <c r="J2401" s="103"/>
      <c r="K2401" s="103"/>
    </row>
    <row r="2402" spans="2:11" ht="12" customHeight="1" x14ac:dyDescent="0.25">
      <c r="B2402" s="103"/>
      <c r="C2402" s="123"/>
      <c r="D2402" s="103"/>
      <c r="E2402" s="103"/>
      <c r="F2402" s="103"/>
      <c r="H2402" s="123"/>
      <c r="I2402" s="103"/>
      <c r="J2402" s="103"/>
      <c r="K2402" s="103"/>
    </row>
    <row r="2403" spans="2:11" ht="12" customHeight="1" x14ac:dyDescent="0.25">
      <c r="B2403" s="103"/>
      <c r="C2403" s="123"/>
      <c r="D2403" s="103"/>
      <c r="E2403" s="103"/>
      <c r="F2403" s="103"/>
      <c r="H2403" s="123"/>
      <c r="I2403" s="103"/>
      <c r="J2403" s="103"/>
      <c r="K2403" s="103"/>
    </row>
    <row r="2404" spans="2:11" ht="12" customHeight="1" x14ac:dyDescent="0.25">
      <c r="B2404" s="103"/>
      <c r="C2404" s="123"/>
      <c r="D2404" s="103"/>
      <c r="E2404" s="103"/>
      <c r="F2404" s="103"/>
      <c r="H2404" s="123"/>
      <c r="I2404" s="103"/>
      <c r="J2404" s="103"/>
      <c r="K2404" s="103"/>
    </row>
    <row r="2405" spans="2:11" ht="12" customHeight="1" x14ac:dyDescent="0.25">
      <c r="B2405" s="103"/>
      <c r="C2405" s="123"/>
      <c r="D2405" s="103"/>
      <c r="E2405" s="103"/>
      <c r="F2405" s="103"/>
      <c r="H2405" s="123"/>
      <c r="I2405" s="103"/>
      <c r="J2405" s="103"/>
      <c r="K2405" s="103"/>
    </row>
    <row r="2406" spans="2:11" ht="12" customHeight="1" x14ac:dyDescent="0.25">
      <c r="B2406" s="103"/>
      <c r="C2406" s="123"/>
      <c r="D2406" s="103"/>
      <c r="E2406" s="103"/>
      <c r="F2406" s="103"/>
      <c r="H2406" s="123"/>
      <c r="I2406" s="103"/>
      <c r="J2406" s="103"/>
      <c r="K2406" s="103"/>
    </row>
    <row r="2407" spans="2:11" ht="12" customHeight="1" x14ac:dyDescent="0.25">
      <c r="B2407" s="103"/>
      <c r="C2407" s="123"/>
      <c r="D2407" s="103"/>
      <c r="E2407" s="103"/>
      <c r="F2407" s="103"/>
      <c r="H2407" s="123"/>
      <c r="I2407" s="103"/>
      <c r="J2407" s="103"/>
      <c r="K2407" s="103"/>
    </row>
    <row r="2408" spans="2:11" ht="12" customHeight="1" x14ac:dyDescent="0.25">
      <c r="B2408" s="103"/>
      <c r="C2408" s="123"/>
      <c r="D2408" s="103"/>
      <c r="E2408" s="103"/>
      <c r="F2408" s="103"/>
      <c r="H2408" s="123"/>
      <c r="I2408" s="103"/>
      <c r="J2408" s="103"/>
      <c r="K2408" s="103"/>
    </row>
    <row r="2409" spans="2:11" ht="12" customHeight="1" x14ac:dyDescent="0.25">
      <c r="B2409" s="103"/>
      <c r="C2409" s="123"/>
      <c r="D2409" s="103"/>
      <c r="E2409" s="103"/>
      <c r="F2409" s="103"/>
      <c r="H2409" s="123"/>
      <c r="I2409" s="103"/>
      <c r="J2409" s="103"/>
      <c r="K2409" s="103"/>
    </row>
    <row r="2410" spans="2:11" ht="12" customHeight="1" x14ac:dyDescent="0.25">
      <c r="B2410" s="103"/>
      <c r="C2410" s="123"/>
      <c r="D2410" s="103"/>
      <c r="E2410" s="103"/>
      <c r="F2410" s="103"/>
      <c r="H2410" s="123"/>
      <c r="I2410" s="103"/>
      <c r="J2410" s="103"/>
      <c r="K2410" s="103"/>
    </row>
    <row r="2411" spans="2:11" ht="12" customHeight="1" x14ac:dyDescent="0.25">
      <c r="B2411" s="103"/>
      <c r="C2411" s="123"/>
      <c r="D2411" s="103"/>
      <c r="E2411" s="103"/>
      <c r="F2411" s="103"/>
      <c r="H2411" s="123"/>
      <c r="I2411" s="103"/>
      <c r="J2411" s="103"/>
      <c r="K2411" s="103"/>
    </row>
    <row r="2412" spans="2:11" ht="12" customHeight="1" x14ac:dyDescent="0.25">
      <c r="B2412" s="103"/>
      <c r="C2412" s="123"/>
      <c r="D2412" s="103"/>
      <c r="E2412" s="103"/>
      <c r="F2412" s="103"/>
      <c r="H2412" s="123"/>
      <c r="I2412" s="103"/>
      <c r="J2412" s="103"/>
      <c r="K2412" s="103"/>
    </row>
    <row r="2413" spans="2:11" ht="12" customHeight="1" x14ac:dyDescent="0.25">
      <c r="B2413" s="103"/>
      <c r="C2413" s="123"/>
      <c r="D2413" s="103"/>
      <c r="E2413" s="103"/>
      <c r="F2413" s="103"/>
      <c r="H2413" s="123"/>
      <c r="I2413" s="103"/>
      <c r="J2413" s="103"/>
      <c r="K2413" s="103"/>
    </row>
    <row r="2414" spans="2:11" ht="12" customHeight="1" x14ac:dyDescent="0.25">
      <c r="B2414" s="103"/>
      <c r="C2414" s="123"/>
      <c r="D2414" s="103"/>
      <c r="E2414" s="103"/>
      <c r="F2414" s="103"/>
      <c r="H2414" s="123"/>
      <c r="I2414" s="103"/>
      <c r="J2414" s="103"/>
      <c r="K2414" s="103"/>
    </row>
    <row r="2415" spans="2:11" ht="12" customHeight="1" x14ac:dyDescent="0.25">
      <c r="B2415" s="103"/>
      <c r="C2415" s="123"/>
      <c r="D2415" s="103"/>
      <c r="E2415" s="103"/>
      <c r="F2415" s="103"/>
      <c r="H2415" s="123"/>
      <c r="I2415" s="103"/>
      <c r="J2415" s="103"/>
      <c r="K2415" s="103"/>
    </row>
    <row r="2416" spans="2:11" ht="12" customHeight="1" x14ac:dyDescent="0.25">
      <c r="B2416" s="103"/>
      <c r="C2416" s="123"/>
      <c r="D2416" s="103"/>
      <c r="E2416" s="103"/>
      <c r="F2416" s="103"/>
      <c r="H2416" s="123"/>
      <c r="I2416" s="103"/>
      <c r="J2416" s="103"/>
      <c r="K2416" s="103"/>
    </row>
    <row r="2417" spans="2:11" ht="12" customHeight="1" x14ac:dyDescent="0.25">
      <c r="B2417" s="103"/>
      <c r="C2417" s="123"/>
      <c r="D2417" s="103"/>
      <c r="E2417" s="103"/>
      <c r="F2417" s="103"/>
      <c r="H2417" s="123"/>
      <c r="I2417" s="103"/>
      <c r="J2417" s="103"/>
      <c r="K2417" s="103"/>
    </row>
    <row r="2418" spans="2:11" ht="12" customHeight="1" x14ac:dyDescent="0.25">
      <c r="B2418" s="103"/>
      <c r="C2418" s="123"/>
      <c r="D2418" s="103"/>
      <c r="E2418" s="103"/>
      <c r="F2418" s="103"/>
      <c r="H2418" s="123"/>
      <c r="I2418" s="103"/>
      <c r="J2418" s="103"/>
      <c r="K2418" s="103"/>
    </row>
    <row r="2419" spans="2:11" ht="12" customHeight="1" x14ac:dyDescent="0.25">
      <c r="B2419" s="103"/>
      <c r="C2419" s="123"/>
      <c r="D2419" s="103"/>
      <c r="E2419" s="103"/>
      <c r="F2419" s="103"/>
      <c r="H2419" s="123"/>
      <c r="I2419" s="103"/>
      <c r="J2419" s="103"/>
      <c r="K2419" s="103"/>
    </row>
    <row r="2420" spans="2:11" ht="12" customHeight="1" x14ac:dyDescent="0.25">
      <c r="B2420" s="103"/>
      <c r="C2420" s="123"/>
      <c r="D2420" s="103"/>
      <c r="E2420" s="103"/>
      <c r="F2420" s="103"/>
      <c r="H2420" s="123"/>
      <c r="I2420" s="103"/>
      <c r="J2420" s="103"/>
      <c r="K2420" s="103"/>
    </row>
    <row r="2421" spans="2:11" ht="12" customHeight="1" x14ac:dyDescent="0.25">
      <c r="B2421" s="103"/>
      <c r="C2421" s="123"/>
      <c r="D2421" s="103"/>
      <c r="E2421" s="103"/>
      <c r="F2421" s="103"/>
      <c r="H2421" s="123"/>
      <c r="I2421" s="103"/>
      <c r="J2421" s="103"/>
      <c r="K2421" s="103"/>
    </row>
    <row r="2422" spans="2:11" ht="12" customHeight="1" x14ac:dyDescent="0.25">
      <c r="B2422" s="103"/>
      <c r="C2422" s="123"/>
      <c r="D2422" s="103"/>
      <c r="E2422" s="103"/>
      <c r="F2422" s="103"/>
      <c r="H2422" s="123"/>
      <c r="I2422" s="103"/>
      <c r="J2422" s="103"/>
      <c r="K2422" s="103"/>
    </row>
    <row r="2423" spans="2:11" ht="12" customHeight="1" x14ac:dyDescent="0.25">
      <c r="B2423" s="103"/>
      <c r="C2423" s="123"/>
      <c r="D2423" s="103"/>
      <c r="E2423" s="103"/>
      <c r="F2423" s="103"/>
      <c r="H2423" s="123"/>
      <c r="I2423" s="103"/>
      <c r="J2423" s="103"/>
      <c r="K2423" s="103"/>
    </row>
    <row r="2424" spans="2:11" ht="12" customHeight="1" x14ac:dyDescent="0.25">
      <c r="B2424" s="103"/>
      <c r="C2424" s="123"/>
      <c r="D2424" s="103"/>
      <c r="E2424" s="103"/>
      <c r="F2424" s="103"/>
      <c r="H2424" s="123"/>
      <c r="I2424" s="103"/>
      <c r="J2424" s="103"/>
      <c r="K2424" s="103"/>
    </row>
    <row r="2425" spans="2:11" ht="12" customHeight="1" x14ac:dyDescent="0.25">
      <c r="B2425" s="103"/>
      <c r="C2425" s="123"/>
      <c r="D2425" s="103"/>
      <c r="E2425" s="103"/>
      <c r="F2425" s="103"/>
      <c r="H2425" s="123"/>
      <c r="I2425" s="103"/>
      <c r="J2425" s="103"/>
      <c r="K2425" s="103"/>
    </row>
    <row r="2426" spans="2:11" ht="12" customHeight="1" x14ac:dyDescent="0.25">
      <c r="B2426" s="103"/>
      <c r="C2426" s="123"/>
      <c r="D2426" s="103"/>
      <c r="E2426" s="103"/>
      <c r="F2426" s="103"/>
      <c r="H2426" s="123"/>
      <c r="I2426" s="103"/>
      <c r="J2426" s="103"/>
      <c r="K2426" s="103"/>
    </row>
    <row r="2427" spans="2:11" ht="12" customHeight="1" x14ac:dyDescent="0.25">
      <c r="B2427" s="103"/>
      <c r="C2427" s="123"/>
      <c r="D2427" s="103"/>
      <c r="E2427" s="103"/>
      <c r="F2427" s="103"/>
      <c r="H2427" s="123"/>
      <c r="I2427" s="103"/>
      <c r="J2427" s="103"/>
      <c r="K2427" s="103"/>
    </row>
    <row r="2428" spans="2:11" ht="12" customHeight="1" x14ac:dyDescent="0.25">
      <c r="B2428" s="103"/>
      <c r="C2428" s="123"/>
      <c r="D2428" s="103"/>
      <c r="E2428" s="103"/>
      <c r="F2428" s="103"/>
      <c r="H2428" s="123"/>
      <c r="I2428" s="103"/>
      <c r="J2428" s="103"/>
      <c r="K2428" s="103"/>
    </row>
    <row r="2429" spans="2:11" ht="12" customHeight="1" x14ac:dyDescent="0.25">
      <c r="B2429" s="103"/>
      <c r="C2429" s="123"/>
      <c r="D2429" s="103"/>
      <c r="E2429" s="103"/>
      <c r="F2429" s="103"/>
      <c r="H2429" s="123"/>
      <c r="I2429" s="103"/>
      <c r="J2429" s="103"/>
      <c r="K2429" s="103"/>
    </row>
    <row r="2430" spans="2:11" ht="12" customHeight="1" x14ac:dyDescent="0.25">
      <c r="B2430" s="103"/>
      <c r="C2430" s="123"/>
      <c r="D2430" s="103"/>
      <c r="E2430" s="103"/>
      <c r="F2430" s="103"/>
      <c r="H2430" s="123"/>
      <c r="I2430" s="103"/>
      <c r="J2430" s="103"/>
      <c r="K2430" s="103"/>
    </row>
    <row r="2431" spans="2:11" ht="12" customHeight="1" x14ac:dyDescent="0.25">
      <c r="B2431" s="103"/>
      <c r="C2431" s="123"/>
      <c r="D2431" s="103"/>
      <c r="E2431" s="103"/>
      <c r="F2431" s="103"/>
      <c r="H2431" s="123"/>
      <c r="I2431" s="103"/>
      <c r="J2431" s="103"/>
      <c r="K2431" s="103"/>
    </row>
    <row r="2432" spans="2:11" ht="12" customHeight="1" x14ac:dyDescent="0.25">
      <c r="B2432" s="103"/>
      <c r="C2432" s="123"/>
      <c r="D2432" s="103"/>
      <c r="E2432" s="103"/>
      <c r="F2432" s="103"/>
      <c r="H2432" s="123"/>
      <c r="I2432" s="103"/>
      <c r="J2432" s="103"/>
      <c r="K2432" s="103"/>
    </row>
    <row r="2433" spans="2:11" ht="12" customHeight="1" x14ac:dyDescent="0.25">
      <c r="B2433" s="103"/>
      <c r="C2433" s="123"/>
      <c r="D2433" s="103"/>
      <c r="E2433" s="103"/>
      <c r="F2433" s="103"/>
      <c r="H2433" s="123"/>
      <c r="I2433" s="103"/>
      <c r="J2433" s="103"/>
      <c r="K2433" s="103"/>
    </row>
    <row r="2434" spans="2:11" ht="12" customHeight="1" x14ac:dyDescent="0.25">
      <c r="B2434" s="103"/>
      <c r="C2434" s="123"/>
      <c r="D2434" s="103"/>
      <c r="E2434" s="103"/>
      <c r="F2434" s="103"/>
      <c r="H2434" s="123"/>
      <c r="I2434" s="103"/>
      <c r="J2434" s="103"/>
      <c r="K2434" s="103"/>
    </row>
    <row r="2435" spans="2:11" ht="12" customHeight="1" x14ac:dyDescent="0.25">
      <c r="B2435" s="103"/>
      <c r="C2435" s="123"/>
      <c r="D2435" s="103"/>
      <c r="E2435" s="103"/>
      <c r="F2435" s="103"/>
      <c r="H2435" s="123"/>
      <c r="I2435" s="103"/>
      <c r="J2435" s="103"/>
      <c r="K2435" s="103"/>
    </row>
    <row r="2436" spans="2:11" ht="12" customHeight="1" x14ac:dyDescent="0.25">
      <c r="B2436" s="103"/>
      <c r="C2436" s="123"/>
      <c r="D2436" s="103"/>
      <c r="E2436" s="103"/>
      <c r="F2436" s="103"/>
      <c r="H2436" s="123"/>
      <c r="I2436" s="103"/>
      <c r="J2436" s="103"/>
      <c r="K2436" s="103"/>
    </row>
    <row r="2437" spans="2:11" ht="12" customHeight="1" x14ac:dyDescent="0.25">
      <c r="B2437" s="103"/>
      <c r="C2437" s="123"/>
      <c r="D2437" s="103"/>
      <c r="E2437" s="103"/>
      <c r="F2437" s="103"/>
      <c r="H2437" s="123"/>
      <c r="I2437" s="103"/>
      <c r="J2437" s="103"/>
      <c r="K2437" s="103"/>
    </row>
    <row r="2438" spans="2:11" ht="12" customHeight="1" x14ac:dyDescent="0.25">
      <c r="B2438" s="103"/>
      <c r="C2438" s="123"/>
      <c r="D2438" s="103"/>
      <c r="E2438" s="103"/>
      <c r="F2438" s="103"/>
      <c r="H2438" s="123"/>
      <c r="I2438" s="103"/>
      <c r="J2438" s="103"/>
      <c r="K2438" s="103"/>
    </row>
    <row r="2439" spans="2:11" ht="12" customHeight="1" x14ac:dyDescent="0.25">
      <c r="B2439" s="103"/>
      <c r="C2439" s="123"/>
      <c r="D2439" s="103"/>
      <c r="E2439" s="103"/>
      <c r="F2439" s="103"/>
      <c r="H2439" s="123"/>
      <c r="I2439" s="103"/>
      <c r="J2439" s="103"/>
      <c r="K2439" s="103"/>
    </row>
    <row r="2440" spans="2:11" ht="12" customHeight="1" x14ac:dyDescent="0.25">
      <c r="B2440" s="103"/>
      <c r="C2440" s="123"/>
      <c r="D2440" s="103"/>
      <c r="E2440" s="103"/>
      <c r="F2440" s="103"/>
      <c r="H2440" s="123"/>
      <c r="I2440" s="103"/>
      <c r="J2440" s="103"/>
      <c r="K2440" s="103"/>
    </row>
    <row r="2441" spans="2:11" ht="12" customHeight="1" x14ac:dyDescent="0.25">
      <c r="B2441" s="103"/>
      <c r="C2441" s="123"/>
      <c r="D2441" s="103"/>
      <c r="E2441" s="103"/>
      <c r="F2441" s="103"/>
      <c r="H2441" s="123"/>
      <c r="I2441" s="103"/>
      <c r="J2441" s="103"/>
      <c r="K2441" s="103"/>
    </row>
    <row r="2442" spans="2:11" ht="12" customHeight="1" x14ac:dyDescent="0.25">
      <c r="B2442" s="103"/>
      <c r="C2442" s="123"/>
      <c r="D2442" s="103"/>
      <c r="E2442" s="103"/>
      <c r="F2442" s="103"/>
      <c r="H2442" s="123"/>
      <c r="I2442" s="103"/>
      <c r="J2442" s="103"/>
      <c r="K2442" s="103"/>
    </row>
    <row r="2443" spans="2:11" ht="12" customHeight="1" x14ac:dyDescent="0.25">
      <c r="B2443" s="103"/>
      <c r="C2443" s="123"/>
      <c r="D2443" s="103"/>
      <c r="E2443" s="103"/>
      <c r="F2443" s="103"/>
      <c r="H2443" s="123"/>
      <c r="I2443" s="103"/>
      <c r="J2443" s="103"/>
      <c r="K2443" s="103"/>
    </row>
    <row r="2444" spans="2:11" ht="12" customHeight="1" x14ac:dyDescent="0.25">
      <c r="B2444" s="103"/>
      <c r="C2444" s="123"/>
      <c r="D2444" s="103"/>
      <c r="E2444" s="103"/>
      <c r="F2444" s="103"/>
      <c r="H2444" s="123"/>
      <c r="I2444" s="103"/>
      <c r="J2444" s="103"/>
      <c r="K2444" s="103"/>
    </row>
    <row r="2445" spans="2:11" ht="12" customHeight="1" x14ac:dyDescent="0.25">
      <c r="B2445" s="103"/>
      <c r="C2445" s="123"/>
      <c r="D2445" s="103"/>
      <c r="E2445" s="103"/>
      <c r="F2445" s="103"/>
      <c r="H2445" s="123"/>
      <c r="I2445" s="103"/>
      <c r="J2445" s="103"/>
      <c r="K2445" s="103"/>
    </row>
    <row r="2446" spans="2:11" ht="12" customHeight="1" x14ac:dyDescent="0.25">
      <c r="B2446" s="103"/>
      <c r="C2446" s="123"/>
      <c r="D2446" s="103"/>
      <c r="E2446" s="103"/>
      <c r="F2446" s="103"/>
      <c r="H2446" s="123"/>
      <c r="I2446" s="103"/>
      <c r="J2446" s="103"/>
      <c r="K2446" s="103"/>
    </row>
    <row r="2447" spans="2:11" ht="12" customHeight="1" x14ac:dyDescent="0.25">
      <c r="B2447" s="103"/>
      <c r="C2447" s="123"/>
      <c r="D2447" s="103"/>
      <c r="E2447" s="103"/>
      <c r="F2447" s="103"/>
      <c r="H2447" s="123"/>
      <c r="I2447" s="103"/>
      <c r="J2447" s="103"/>
      <c r="K2447" s="103"/>
    </row>
    <row r="2448" spans="2:11" ht="12" customHeight="1" x14ac:dyDescent="0.25">
      <c r="B2448" s="103"/>
      <c r="C2448" s="123"/>
      <c r="D2448" s="103"/>
      <c r="E2448" s="103"/>
      <c r="F2448" s="103"/>
      <c r="H2448" s="123"/>
      <c r="I2448" s="103"/>
      <c r="J2448" s="103"/>
      <c r="K2448" s="103"/>
    </row>
    <row r="2449" spans="2:11" ht="12" customHeight="1" x14ac:dyDescent="0.25">
      <c r="B2449" s="103"/>
      <c r="C2449" s="123"/>
      <c r="D2449" s="103"/>
      <c r="E2449" s="103"/>
      <c r="F2449" s="103"/>
      <c r="H2449" s="123"/>
      <c r="I2449" s="103"/>
      <c r="J2449" s="103"/>
      <c r="K2449" s="103"/>
    </row>
    <row r="2450" spans="2:11" ht="12" customHeight="1" x14ac:dyDescent="0.25">
      <c r="B2450" s="103"/>
      <c r="C2450" s="123"/>
      <c r="D2450" s="103"/>
      <c r="E2450" s="103"/>
      <c r="F2450" s="103"/>
      <c r="H2450" s="123"/>
      <c r="I2450" s="103"/>
      <c r="J2450" s="103"/>
      <c r="K2450" s="103"/>
    </row>
    <row r="2451" spans="2:11" ht="12" customHeight="1" x14ac:dyDescent="0.25">
      <c r="B2451" s="103"/>
      <c r="C2451" s="123"/>
      <c r="D2451" s="103"/>
      <c r="E2451" s="103"/>
      <c r="F2451" s="103"/>
      <c r="H2451" s="123"/>
      <c r="I2451" s="103"/>
      <c r="J2451" s="103"/>
      <c r="K2451" s="103"/>
    </row>
    <row r="2452" spans="2:11" ht="12" customHeight="1" x14ac:dyDescent="0.25">
      <c r="B2452" s="103"/>
      <c r="C2452" s="123"/>
      <c r="D2452" s="103"/>
      <c r="E2452" s="103"/>
      <c r="F2452" s="103"/>
      <c r="H2452" s="123"/>
      <c r="I2452" s="103"/>
      <c r="J2452" s="103"/>
      <c r="K2452" s="103"/>
    </row>
    <row r="2453" spans="2:11" ht="12" customHeight="1" x14ac:dyDescent="0.25">
      <c r="B2453" s="103"/>
      <c r="C2453" s="123"/>
      <c r="D2453" s="103"/>
      <c r="E2453" s="103"/>
      <c r="F2453" s="103"/>
      <c r="H2453" s="123"/>
      <c r="I2453" s="103"/>
      <c r="J2453" s="103"/>
      <c r="K2453" s="103"/>
    </row>
    <row r="2454" spans="2:11" ht="12" customHeight="1" x14ac:dyDescent="0.25">
      <c r="B2454" s="103"/>
      <c r="C2454" s="123"/>
      <c r="D2454" s="103"/>
      <c r="E2454" s="103"/>
      <c r="F2454" s="103"/>
      <c r="H2454" s="123"/>
      <c r="I2454" s="103"/>
      <c r="J2454" s="103"/>
      <c r="K2454" s="103"/>
    </row>
    <row r="2455" spans="2:11" ht="12" customHeight="1" x14ac:dyDescent="0.25">
      <c r="B2455" s="103"/>
      <c r="C2455" s="123"/>
      <c r="D2455" s="103"/>
      <c r="E2455" s="103"/>
      <c r="F2455" s="103"/>
      <c r="H2455" s="123"/>
      <c r="I2455" s="103"/>
      <c r="J2455" s="103"/>
      <c r="K2455" s="103"/>
    </row>
    <row r="2456" spans="2:11" ht="12" customHeight="1" x14ac:dyDescent="0.25">
      <c r="B2456" s="103"/>
      <c r="C2456" s="123"/>
      <c r="D2456" s="103"/>
      <c r="E2456" s="103"/>
      <c r="F2456" s="103"/>
      <c r="H2456" s="123"/>
      <c r="I2456" s="103"/>
      <c r="J2456" s="103"/>
      <c r="K2456" s="103"/>
    </row>
    <row r="2457" spans="2:11" ht="12" customHeight="1" x14ac:dyDescent="0.25">
      <c r="B2457" s="103"/>
      <c r="C2457" s="123"/>
      <c r="D2457" s="103"/>
      <c r="E2457" s="103"/>
      <c r="F2457" s="103"/>
      <c r="H2457" s="123"/>
      <c r="I2457" s="103"/>
      <c r="J2457" s="103"/>
      <c r="K2457" s="103"/>
    </row>
    <row r="2458" spans="2:11" ht="12" customHeight="1" x14ac:dyDescent="0.25">
      <c r="B2458" s="103"/>
      <c r="C2458" s="123"/>
      <c r="D2458" s="103"/>
      <c r="E2458" s="103"/>
      <c r="F2458" s="103"/>
      <c r="H2458" s="123"/>
      <c r="I2458" s="103"/>
      <c r="J2458" s="103"/>
      <c r="K2458" s="103"/>
    </row>
    <row r="2459" spans="2:11" ht="12" customHeight="1" x14ac:dyDescent="0.25">
      <c r="B2459" s="103"/>
      <c r="C2459" s="123"/>
      <c r="D2459" s="103"/>
      <c r="E2459" s="103"/>
      <c r="F2459" s="103"/>
      <c r="H2459" s="123"/>
      <c r="I2459" s="103"/>
      <c r="J2459" s="103"/>
      <c r="K2459" s="103"/>
    </row>
    <row r="2460" spans="2:11" ht="12" customHeight="1" x14ac:dyDescent="0.25">
      <c r="B2460" s="103"/>
      <c r="C2460" s="123"/>
      <c r="D2460" s="103"/>
      <c r="E2460" s="103"/>
      <c r="F2460" s="103"/>
      <c r="H2460" s="123"/>
      <c r="I2460" s="103"/>
      <c r="J2460" s="103"/>
      <c r="K2460" s="103"/>
    </row>
    <row r="2461" spans="2:11" ht="12" customHeight="1" x14ac:dyDescent="0.25">
      <c r="B2461" s="103"/>
      <c r="C2461" s="123"/>
      <c r="D2461" s="103"/>
      <c r="E2461" s="103"/>
      <c r="F2461" s="103"/>
      <c r="H2461" s="123"/>
      <c r="I2461" s="103"/>
      <c r="J2461" s="103"/>
      <c r="K2461" s="103"/>
    </row>
    <row r="2462" spans="2:11" ht="12" customHeight="1" x14ac:dyDescent="0.25">
      <c r="B2462" s="103"/>
      <c r="C2462" s="123"/>
      <c r="D2462" s="103"/>
      <c r="E2462" s="103"/>
      <c r="F2462" s="103"/>
      <c r="H2462" s="123"/>
      <c r="I2462" s="103"/>
      <c r="J2462" s="103"/>
      <c r="K2462" s="103"/>
    </row>
    <row r="2463" spans="2:11" ht="12" customHeight="1" x14ac:dyDescent="0.25">
      <c r="B2463" s="103"/>
      <c r="C2463" s="123"/>
      <c r="D2463" s="103"/>
      <c r="E2463" s="103"/>
      <c r="F2463" s="103"/>
      <c r="H2463" s="123"/>
      <c r="I2463" s="103"/>
      <c r="J2463" s="103"/>
      <c r="K2463" s="103"/>
    </row>
    <row r="2464" spans="2:11" ht="12" customHeight="1" x14ac:dyDescent="0.25">
      <c r="B2464" s="103"/>
      <c r="C2464" s="123"/>
      <c r="D2464" s="103"/>
      <c r="E2464" s="103"/>
      <c r="F2464" s="103"/>
      <c r="H2464" s="123"/>
      <c r="I2464" s="103"/>
      <c r="J2464" s="103"/>
      <c r="K2464" s="103"/>
    </row>
    <row r="2465" spans="2:11" ht="12" customHeight="1" x14ac:dyDescent="0.25">
      <c r="B2465" s="103"/>
      <c r="C2465" s="123"/>
      <c r="D2465" s="103"/>
      <c r="E2465" s="103"/>
      <c r="F2465" s="103"/>
      <c r="H2465" s="123"/>
      <c r="I2465" s="103"/>
      <c r="J2465" s="103"/>
      <c r="K2465" s="103"/>
    </row>
    <row r="2466" spans="2:11" ht="12" customHeight="1" x14ac:dyDescent="0.25">
      <c r="B2466" s="103"/>
      <c r="C2466" s="123"/>
      <c r="D2466" s="103"/>
      <c r="E2466" s="103"/>
      <c r="F2466" s="103"/>
      <c r="H2466" s="123"/>
      <c r="I2466" s="103"/>
      <c r="J2466" s="103"/>
      <c r="K2466" s="103"/>
    </row>
    <row r="2467" spans="2:11" ht="12" customHeight="1" x14ac:dyDescent="0.25">
      <c r="B2467" s="103"/>
      <c r="C2467" s="123"/>
      <c r="D2467" s="103"/>
      <c r="E2467" s="103"/>
      <c r="F2467" s="103"/>
      <c r="H2467" s="123"/>
      <c r="I2467" s="103"/>
      <c r="J2467" s="103"/>
      <c r="K2467" s="103"/>
    </row>
    <row r="2468" spans="2:11" ht="12" customHeight="1" x14ac:dyDescent="0.25">
      <c r="B2468" s="103"/>
      <c r="C2468" s="123"/>
      <c r="D2468" s="103"/>
      <c r="E2468" s="103"/>
      <c r="F2468" s="103"/>
      <c r="H2468" s="123"/>
      <c r="I2468" s="103"/>
      <c r="J2468" s="103"/>
      <c r="K2468" s="103"/>
    </row>
    <row r="2469" spans="2:11" ht="12" customHeight="1" x14ac:dyDescent="0.25">
      <c r="B2469" s="103"/>
      <c r="C2469" s="123"/>
      <c r="D2469" s="103"/>
      <c r="E2469" s="103"/>
      <c r="F2469" s="103"/>
      <c r="H2469" s="123"/>
      <c r="I2469" s="103"/>
      <c r="J2469" s="103"/>
      <c r="K2469" s="103"/>
    </row>
    <row r="2470" spans="2:11" ht="12" customHeight="1" x14ac:dyDescent="0.25">
      <c r="B2470" s="103"/>
      <c r="C2470" s="123"/>
      <c r="D2470" s="103"/>
      <c r="E2470" s="103"/>
      <c r="F2470" s="103"/>
      <c r="H2470" s="123"/>
      <c r="I2470" s="103"/>
      <c r="J2470" s="103"/>
      <c r="K2470" s="103"/>
    </row>
    <row r="2471" spans="2:11" ht="12" customHeight="1" x14ac:dyDescent="0.25">
      <c r="B2471" s="103"/>
      <c r="C2471" s="123"/>
      <c r="D2471" s="103"/>
      <c r="E2471" s="103"/>
      <c r="F2471" s="103"/>
      <c r="H2471" s="123"/>
      <c r="I2471" s="103"/>
      <c r="J2471" s="103"/>
      <c r="K2471" s="103"/>
    </row>
    <row r="2472" spans="2:11" ht="12" customHeight="1" x14ac:dyDescent="0.25">
      <c r="B2472" s="103"/>
      <c r="C2472" s="123"/>
      <c r="D2472" s="103"/>
      <c r="E2472" s="103"/>
      <c r="F2472" s="103"/>
      <c r="H2472" s="123"/>
      <c r="I2472" s="103"/>
      <c r="J2472" s="103"/>
      <c r="K2472" s="103"/>
    </row>
    <row r="2473" spans="2:11" ht="12" customHeight="1" x14ac:dyDescent="0.25">
      <c r="B2473" s="103"/>
      <c r="C2473" s="123"/>
      <c r="D2473" s="103"/>
      <c r="E2473" s="103"/>
      <c r="F2473" s="103"/>
      <c r="H2473" s="123"/>
      <c r="I2473" s="103"/>
      <c r="J2473" s="103"/>
      <c r="K2473" s="103"/>
    </row>
    <row r="2474" spans="2:11" ht="12" customHeight="1" x14ac:dyDescent="0.25">
      <c r="B2474" s="103"/>
      <c r="C2474" s="123"/>
      <c r="D2474" s="103"/>
      <c r="E2474" s="103"/>
      <c r="F2474" s="103"/>
      <c r="H2474" s="123"/>
      <c r="I2474" s="103"/>
      <c r="J2474" s="103"/>
      <c r="K2474" s="103"/>
    </row>
    <row r="2475" spans="2:11" ht="12" customHeight="1" x14ac:dyDescent="0.25">
      <c r="B2475" s="103"/>
      <c r="C2475" s="123"/>
      <c r="D2475" s="103"/>
      <c r="E2475" s="103"/>
      <c r="F2475" s="103"/>
      <c r="H2475" s="123"/>
      <c r="I2475" s="103"/>
      <c r="J2475" s="103"/>
      <c r="K2475" s="103"/>
    </row>
    <row r="2476" spans="2:11" ht="12" customHeight="1" x14ac:dyDescent="0.25">
      <c r="B2476" s="103"/>
      <c r="C2476" s="123"/>
      <c r="D2476" s="103"/>
      <c r="E2476" s="103"/>
      <c r="F2476" s="103"/>
      <c r="H2476" s="123"/>
      <c r="I2476" s="103"/>
      <c r="J2476" s="103"/>
      <c r="K2476" s="103"/>
    </row>
    <row r="2477" spans="2:11" ht="12" customHeight="1" x14ac:dyDescent="0.25">
      <c r="B2477" s="103"/>
      <c r="C2477" s="123"/>
      <c r="D2477" s="103"/>
      <c r="E2477" s="103"/>
      <c r="F2477" s="103"/>
      <c r="H2477" s="123"/>
      <c r="I2477" s="103"/>
      <c r="J2477" s="103"/>
      <c r="K2477" s="103"/>
    </row>
    <row r="2478" spans="2:11" ht="12" customHeight="1" x14ac:dyDescent="0.25">
      <c r="B2478" s="103"/>
      <c r="C2478" s="123"/>
      <c r="D2478" s="103"/>
      <c r="E2478" s="103"/>
      <c r="F2478" s="103"/>
      <c r="H2478" s="123"/>
      <c r="I2478" s="103"/>
      <c r="J2478" s="103"/>
      <c r="K2478" s="103"/>
    </row>
    <row r="2479" spans="2:11" ht="12" customHeight="1" x14ac:dyDescent="0.25">
      <c r="B2479" s="103"/>
      <c r="C2479" s="123"/>
      <c r="D2479" s="103"/>
      <c r="E2479" s="103"/>
      <c r="F2479" s="103"/>
      <c r="H2479" s="123"/>
      <c r="I2479" s="103"/>
      <c r="J2479" s="103"/>
      <c r="K2479" s="103"/>
    </row>
    <row r="2480" spans="2:11" ht="12" customHeight="1" x14ac:dyDescent="0.25">
      <c r="B2480" s="103"/>
      <c r="C2480" s="123"/>
      <c r="D2480" s="103"/>
      <c r="E2480" s="103"/>
      <c r="F2480" s="103"/>
      <c r="H2480" s="123"/>
      <c r="I2480" s="103"/>
      <c r="J2480" s="103"/>
      <c r="K2480" s="103"/>
    </row>
    <row r="2481" spans="2:11" ht="12" customHeight="1" x14ac:dyDescent="0.25">
      <c r="B2481" s="103"/>
      <c r="C2481" s="123"/>
      <c r="D2481" s="103"/>
      <c r="E2481" s="103"/>
      <c r="F2481" s="103"/>
      <c r="H2481" s="123"/>
      <c r="I2481" s="103"/>
      <c r="J2481" s="103"/>
      <c r="K2481" s="103"/>
    </row>
    <row r="2482" spans="2:11" ht="12" customHeight="1" x14ac:dyDescent="0.25">
      <c r="B2482" s="103"/>
      <c r="C2482" s="123"/>
      <c r="D2482" s="103"/>
      <c r="E2482" s="103"/>
      <c r="F2482" s="103"/>
      <c r="H2482" s="123"/>
      <c r="I2482" s="103"/>
      <c r="J2482" s="103"/>
      <c r="K2482" s="103"/>
    </row>
    <row r="2483" spans="2:11" ht="12" customHeight="1" x14ac:dyDescent="0.25">
      <c r="B2483" s="103"/>
      <c r="C2483" s="123"/>
      <c r="D2483" s="103"/>
      <c r="E2483" s="103"/>
      <c r="F2483" s="103"/>
      <c r="H2483" s="123"/>
      <c r="I2483" s="103"/>
      <c r="J2483" s="103"/>
      <c r="K2483" s="103"/>
    </row>
    <row r="2484" spans="2:11" ht="12" customHeight="1" x14ac:dyDescent="0.25">
      <c r="B2484" s="103"/>
      <c r="C2484" s="123"/>
      <c r="D2484" s="103"/>
      <c r="E2484" s="103"/>
      <c r="F2484" s="103"/>
      <c r="H2484" s="123"/>
      <c r="I2484" s="103"/>
      <c r="J2484" s="103"/>
      <c r="K2484" s="103"/>
    </row>
    <row r="2485" spans="2:11" ht="12" customHeight="1" x14ac:dyDescent="0.25">
      <c r="B2485" s="103"/>
      <c r="C2485" s="123"/>
      <c r="D2485" s="103"/>
      <c r="E2485" s="103"/>
      <c r="F2485" s="103"/>
      <c r="H2485" s="123"/>
      <c r="I2485" s="103"/>
      <c r="J2485" s="103"/>
      <c r="K2485" s="103"/>
    </row>
    <row r="2486" spans="2:11" ht="12" customHeight="1" x14ac:dyDescent="0.25">
      <c r="B2486" s="103"/>
      <c r="C2486" s="123"/>
      <c r="D2486" s="103"/>
      <c r="E2486" s="103"/>
      <c r="F2486" s="103"/>
      <c r="H2486" s="123"/>
      <c r="I2486" s="103"/>
      <c r="J2486" s="103"/>
      <c r="K2486" s="103"/>
    </row>
    <row r="2487" spans="2:11" ht="12" customHeight="1" x14ac:dyDescent="0.25">
      <c r="B2487" s="103"/>
      <c r="C2487" s="123"/>
      <c r="D2487" s="103"/>
      <c r="E2487" s="103"/>
      <c r="F2487" s="103"/>
      <c r="H2487" s="123"/>
      <c r="I2487" s="103"/>
      <c r="J2487" s="103"/>
      <c r="K2487" s="103"/>
    </row>
    <row r="2488" spans="2:11" ht="12" customHeight="1" x14ac:dyDescent="0.25">
      <c r="B2488" s="103"/>
      <c r="C2488" s="123"/>
      <c r="D2488" s="103"/>
      <c r="E2488" s="103"/>
      <c r="F2488" s="103"/>
      <c r="H2488" s="123"/>
      <c r="I2488" s="103"/>
      <c r="J2488" s="103"/>
      <c r="K2488" s="103"/>
    </row>
    <row r="2489" spans="2:11" ht="12" customHeight="1" x14ac:dyDescent="0.25">
      <c r="B2489" s="103"/>
      <c r="C2489" s="123"/>
      <c r="D2489" s="103"/>
      <c r="E2489" s="103"/>
      <c r="F2489" s="103"/>
      <c r="H2489" s="123"/>
      <c r="I2489" s="103"/>
      <c r="J2489" s="103"/>
      <c r="K2489" s="103"/>
    </row>
    <row r="2490" spans="2:11" ht="12" customHeight="1" x14ac:dyDescent="0.25">
      <c r="B2490" s="103"/>
      <c r="C2490" s="123"/>
      <c r="D2490" s="103"/>
      <c r="E2490" s="103"/>
      <c r="F2490" s="103"/>
      <c r="H2490" s="123"/>
      <c r="I2490" s="103"/>
      <c r="J2490" s="103"/>
      <c r="K2490" s="103"/>
    </row>
    <row r="2491" spans="2:11" ht="12" customHeight="1" x14ac:dyDescent="0.25">
      <c r="B2491" s="103"/>
      <c r="C2491" s="123"/>
      <c r="D2491" s="103"/>
      <c r="E2491" s="103"/>
      <c r="F2491" s="103"/>
      <c r="H2491" s="123"/>
      <c r="I2491" s="103"/>
      <c r="J2491" s="103"/>
      <c r="K2491" s="103"/>
    </row>
    <row r="2492" spans="2:11" ht="12" customHeight="1" x14ac:dyDescent="0.25">
      <c r="B2492" s="103"/>
      <c r="C2492" s="123"/>
      <c r="D2492" s="103"/>
      <c r="E2492" s="103"/>
      <c r="F2492" s="103"/>
      <c r="H2492" s="123"/>
      <c r="I2492" s="103"/>
      <c r="J2492" s="103"/>
      <c r="K2492" s="103"/>
    </row>
    <row r="2493" spans="2:11" ht="12" customHeight="1" x14ac:dyDescent="0.25">
      <c r="B2493" s="103"/>
      <c r="C2493" s="123"/>
      <c r="D2493" s="103"/>
      <c r="E2493" s="103"/>
      <c r="F2493" s="103"/>
      <c r="H2493" s="123"/>
      <c r="I2493" s="103"/>
      <c r="J2493" s="103"/>
      <c r="K2493" s="103"/>
    </row>
    <row r="2494" spans="2:11" ht="12" customHeight="1" x14ac:dyDescent="0.25">
      <c r="B2494" s="103"/>
      <c r="C2494" s="123"/>
      <c r="D2494" s="103"/>
      <c r="E2494" s="103"/>
      <c r="F2494" s="103"/>
      <c r="H2494" s="123"/>
      <c r="I2494" s="103"/>
      <c r="J2494" s="103"/>
      <c r="K2494" s="103"/>
    </row>
    <row r="2495" spans="2:11" ht="12" customHeight="1" x14ac:dyDescent="0.25">
      <c r="B2495" s="103"/>
      <c r="C2495" s="123"/>
      <c r="D2495" s="103"/>
      <c r="E2495" s="103"/>
      <c r="F2495" s="103"/>
      <c r="H2495" s="123"/>
      <c r="I2495" s="103"/>
      <c r="J2495" s="103"/>
      <c r="K2495" s="103"/>
    </row>
    <row r="2496" spans="2:11" ht="12" customHeight="1" x14ac:dyDescent="0.25">
      <c r="B2496" s="103"/>
      <c r="C2496" s="123"/>
      <c r="D2496" s="103"/>
      <c r="E2496" s="103"/>
      <c r="F2496" s="103"/>
      <c r="H2496" s="123"/>
      <c r="I2496" s="103"/>
      <c r="J2496" s="103"/>
      <c r="K2496" s="103"/>
    </row>
    <row r="2497" spans="2:11" ht="12" customHeight="1" x14ac:dyDescent="0.25">
      <c r="B2497" s="103"/>
      <c r="C2497" s="123"/>
      <c r="D2497" s="103"/>
      <c r="E2497" s="103"/>
      <c r="F2497" s="103"/>
      <c r="H2497" s="123"/>
      <c r="I2497" s="103"/>
      <c r="J2497" s="103"/>
      <c r="K2497" s="103"/>
    </row>
    <row r="2498" spans="2:11" ht="12" customHeight="1" x14ac:dyDescent="0.25">
      <c r="B2498" s="103"/>
      <c r="C2498" s="123"/>
      <c r="D2498" s="103"/>
      <c r="E2498" s="103"/>
      <c r="F2498" s="103"/>
      <c r="H2498" s="123"/>
      <c r="I2498" s="103"/>
      <c r="J2498" s="103"/>
      <c r="K2498" s="103"/>
    </row>
    <row r="2499" spans="2:11" ht="12" customHeight="1" x14ac:dyDescent="0.25">
      <c r="B2499" s="103"/>
      <c r="C2499" s="123"/>
      <c r="D2499" s="103"/>
      <c r="E2499" s="103"/>
      <c r="F2499" s="103"/>
      <c r="H2499" s="123"/>
      <c r="I2499" s="103"/>
      <c r="J2499" s="103"/>
      <c r="K2499" s="103"/>
    </row>
    <row r="2500" spans="2:11" ht="12" customHeight="1" x14ac:dyDescent="0.25">
      <c r="B2500" s="103"/>
      <c r="C2500" s="123"/>
      <c r="D2500" s="103"/>
      <c r="E2500" s="103"/>
      <c r="F2500" s="103"/>
      <c r="H2500" s="123"/>
      <c r="I2500" s="103"/>
      <c r="J2500" s="103"/>
      <c r="K2500" s="103"/>
    </row>
    <row r="2501" spans="2:11" ht="12" customHeight="1" x14ac:dyDescent="0.25">
      <c r="B2501" s="103"/>
      <c r="C2501" s="123"/>
      <c r="D2501" s="103"/>
      <c r="E2501" s="103"/>
      <c r="F2501" s="103"/>
      <c r="H2501" s="123"/>
      <c r="I2501" s="103"/>
      <c r="J2501" s="103"/>
      <c r="K2501" s="103"/>
    </row>
    <row r="2502" spans="2:11" ht="12" customHeight="1" x14ac:dyDescent="0.25">
      <c r="B2502" s="103"/>
      <c r="C2502" s="123"/>
      <c r="D2502" s="103"/>
      <c r="E2502" s="103"/>
      <c r="F2502" s="103"/>
      <c r="H2502" s="123"/>
      <c r="I2502" s="103"/>
      <c r="J2502" s="103"/>
      <c r="K2502" s="103"/>
    </row>
    <row r="2503" spans="2:11" ht="12" customHeight="1" x14ac:dyDescent="0.25">
      <c r="B2503" s="103"/>
      <c r="C2503" s="123"/>
      <c r="D2503" s="103"/>
      <c r="E2503" s="103"/>
      <c r="F2503" s="103"/>
      <c r="H2503" s="123"/>
      <c r="I2503" s="103"/>
      <c r="J2503" s="103"/>
      <c r="K2503" s="103"/>
    </row>
    <row r="2504" spans="2:11" ht="12" customHeight="1" x14ac:dyDescent="0.25">
      <c r="B2504" s="103"/>
      <c r="C2504" s="123"/>
      <c r="D2504" s="103"/>
      <c r="E2504" s="103"/>
      <c r="F2504" s="103"/>
      <c r="H2504" s="123"/>
      <c r="I2504" s="103"/>
      <c r="J2504" s="103"/>
      <c r="K2504" s="103"/>
    </row>
    <row r="2505" spans="2:11" ht="12" customHeight="1" x14ac:dyDescent="0.25">
      <c r="B2505" s="103"/>
      <c r="C2505" s="123"/>
      <c r="D2505" s="103"/>
      <c r="E2505" s="103"/>
      <c r="F2505" s="103"/>
      <c r="H2505" s="123"/>
      <c r="I2505" s="103"/>
      <c r="J2505" s="103"/>
      <c r="K2505" s="103"/>
    </row>
    <row r="2506" spans="2:11" ht="12" customHeight="1" x14ac:dyDescent="0.25">
      <c r="B2506" s="103"/>
      <c r="C2506" s="123"/>
      <c r="D2506" s="103"/>
      <c r="E2506" s="103"/>
      <c r="F2506" s="103"/>
      <c r="H2506" s="123"/>
      <c r="I2506" s="103"/>
      <c r="J2506" s="103"/>
      <c r="K2506" s="103"/>
    </row>
    <row r="2507" spans="2:11" ht="12" customHeight="1" x14ac:dyDescent="0.25">
      <c r="B2507" s="103"/>
      <c r="C2507" s="123"/>
      <c r="D2507" s="103"/>
      <c r="E2507" s="103"/>
      <c r="F2507" s="103"/>
      <c r="H2507" s="123"/>
      <c r="I2507" s="103"/>
      <c r="J2507" s="103"/>
      <c r="K2507" s="103"/>
    </row>
    <row r="2508" spans="2:11" ht="12" customHeight="1" x14ac:dyDescent="0.25">
      <c r="B2508" s="103"/>
      <c r="C2508" s="123"/>
      <c r="D2508" s="103"/>
      <c r="E2508" s="103"/>
      <c r="F2508" s="103"/>
      <c r="H2508" s="123"/>
      <c r="I2508" s="103"/>
      <c r="J2508" s="103"/>
      <c r="K2508" s="103"/>
    </row>
    <row r="2509" spans="2:11" ht="12" customHeight="1" x14ac:dyDescent="0.25">
      <c r="B2509" s="103"/>
      <c r="C2509" s="123"/>
      <c r="D2509" s="103"/>
      <c r="E2509" s="103"/>
      <c r="F2509" s="103"/>
      <c r="H2509" s="123"/>
      <c r="I2509" s="103"/>
      <c r="J2509" s="103"/>
      <c r="K2509" s="103"/>
    </row>
    <row r="2510" spans="2:11" ht="12" customHeight="1" x14ac:dyDescent="0.25">
      <c r="B2510" s="103"/>
      <c r="C2510" s="123"/>
      <c r="D2510" s="103"/>
      <c r="E2510" s="103"/>
      <c r="F2510" s="103"/>
      <c r="H2510" s="123"/>
      <c r="I2510" s="103"/>
      <c r="J2510" s="103"/>
      <c r="K2510" s="103"/>
    </row>
    <row r="2511" spans="2:11" ht="12" customHeight="1" x14ac:dyDescent="0.25">
      <c r="B2511" s="103"/>
      <c r="C2511" s="123"/>
      <c r="D2511" s="103"/>
      <c r="E2511" s="103"/>
      <c r="F2511" s="103"/>
      <c r="H2511" s="123"/>
      <c r="I2511" s="103"/>
      <c r="J2511" s="103"/>
      <c r="K2511" s="103"/>
    </row>
    <row r="2512" spans="2:11" ht="12" customHeight="1" x14ac:dyDescent="0.25">
      <c r="B2512" s="103"/>
      <c r="C2512" s="123"/>
      <c r="D2512" s="103"/>
      <c r="E2512" s="103"/>
      <c r="F2512" s="103"/>
      <c r="H2512" s="123"/>
      <c r="I2512" s="103"/>
      <c r="J2512" s="103"/>
      <c r="K2512" s="103"/>
    </row>
    <row r="2513" spans="2:11" ht="12" customHeight="1" x14ac:dyDescent="0.25">
      <c r="B2513" s="103"/>
      <c r="C2513" s="123"/>
      <c r="D2513" s="103"/>
      <c r="E2513" s="103"/>
      <c r="F2513" s="103"/>
      <c r="H2513" s="123"/>
      <c r="I2513" s="103"/>
      <c r="J2513" s="103"/>
      <c r="K2513" s="103"/>
    </row>
    <row r="2514" spans="2:11" ht="12" customHeight="1" x14ac:dyDescent="0.25">
      <c r="B2514" s="103"/>
      <c r="C2514" s="123"/>
      <c r="D2514" s="103"/>
      <c r="E2514" s="103"/>
      <c r="F2514" s="103"/>
      <c r="H2514" s="123"/>
      <c r="I2514" s="103"/>
      <c r="J2514" s="103"/>
      <c r="K2514" s="103"/>
    </row>
    <row r="2515" spans="2:11" ht="12" customHeight="1" x14ac:dyDescent="0.25">
      <c r="B2515" s="103"/>
      <c r="C2515" s="123"/>
      <c r="D2515" s="103"/>
      <c r="E2515" s="103"/>
      <c r="F2515" s="103"/>
      <c r="H2515" s="123"/>
      <c r="I2515" s="103"/>
      <c r="J2515" s="103"/>
      <c r="K2515" s="103"/>
    </row>
    <row r="2516" spans="2:11" ht="12" customHeight="1" x14ac:dyDescent="0.25">
      <c r="B2516" s="103"/>
      <c r="C2516" s="123"/>
      <c r="D2516" s="103"/>
      <c r="E2516" s="103"/>
      <c r="F2516" s="103"/>
      <c r="H2516" s="123"/>
      <c r="I2516" s="103"/>
      <c r="J2516" s="103"/>
      <c r="K2516" s="103"/>
    </row>
    <row r="2517" spans="2:11" ht="12" customHeight="1" x14ac:dyDescent="0.25">
      <c r="B2517" s="103"/>
      <c r="C2517" s="123"/>
      <c r="D2517" s="103"/>
      <c r="E2517" s="103"/>
      <c r="F2517" s="103"/>
      <c r="H2517" s="123"/>
      <c r="I2517" s="103"/>
      <c r="J2517" s="103"/>
      <c r="K2517" s="103"/>
    </row>
    <row r="2518" spans="2:11" ht="12" customHeight="1" x14ac:dyDescent="0.25">
      <c r="B2518" s="103"/>
      <c r="C2518" s="123"/>
      <c r="D2518" s="103"/>
      <c r="E2518" s="103"/>
      <c r="F2518" s="103"/>
      <c r="H2518" s="123"/>
      <c r="I2518" s="103"/>
      <c r="J2518" s="103"/>
      <c r="K2518" s="103"/>
    </row>
    <row r="2519" spans="2:11" ht="12" customHeight="1" x14ac:dyDescent="0.25">
      <c r="B2519" s="103"/>
      <c r="C2519" s="123"/>
      <c r="D2519" s="103"/>
      <c r="E2519" s="103"/>
      <c r="F2519" s="103"/>
      <c r="H2519" s="123"/>
      <c r="I2519" s="103"/>
      <c r="J2519" s="103"/>
      <c r="K2519" s="103"/>
    </row>
    <row r="2520" spans="2:11" ht="12" customHeight="1" x14ac:dyDescent="0.25">
      <c r="B2520" s="103"/>
      <c r="C2520" s="123"/>
      <c r="D2520" s="103"/>
      <c r="E2520" s="103"/>
      <c r="F2520" s="103"/>
      <c r="H2520" s="123"/>
      <c r="I2520" s="103"/>
      <c r="J2520" s="103"/>
      <c r="K2520" s="103"/>
    </row>
    <row r="2521" spans="2:11" ht="12" customHeight="1" x14ac:dyDescent="0.25">
      <c r="B2521" s="103"/>
      <c r="C2521" s="123"/>
      <c r="D2521" s="103"/>
      <c r="E2521" s="103"/>
      <c r="F2521" s="103"/>
      <c r="H2521" s="123"/>
      <c r="I2521" s="103"/>
      <c r="J2521" s="103"/>
      <c r="K2521" s="103"/>
    </row>
    <row r="2522" spans="2:11" ht="12" customHeight="1" x14ac:dyDescent="0.25">
      <c r="B2522" s="103"/>
      <c r="C2522" s="123"/>
      <c r="D2522" s="103"/>
      <c r="E2522" s="103"/>
      <c r="F2522" s="103"/>
      <c r="H2522" s="123"/>
      <c r="I2522" s="103"/>
      <c r="J2522" s="103"/>
      <c r="K2522" s="103"/>
    </row>
    <row r="2523" spans="2:11" ht="12" customHeight="1" x14ac:dyDescent="0.25">
      <c r="B2523" s="103"/>
      <c r="C2523" s="123"/>
      <c r="D2523" s="103"/>
      <c r="E2523" s="103"/>
      <c r="F2523" s="103"/>
      <c r="H2523" s="123"/>
      <c r="I2523" s="103"/>
      <c r="J2523" s="103"/>
      <c r="K2523" s="103"/>
    </row>
    <row r="2524" spans="2:11" ht="12" customHeight="1" x14ac:dyDescent="0.25">
      <c r="B2524" s="103"/>
      <c r="C2524" s="123"/>
      <c r="D2524" s="103"/>
      <c r="E2524" s="103"/>
      <c r="F2524" s="103"/>
      <c r="H2524" s="123"/>
      <c r="I2524" s="103"/>
      <c r="J2524" s="103"/>
      <c r="K2524" s="103"/>
    </row>
    <row r="2525" spans="2:11" ht="12" customHeight="1" x14ac:dyDescent="0.25">
      <c r="B2525" s="103"/>
      <c r="C2525" s="123"/>
      <c r="D2525" s="103"/>
      <c r="E2525" s="103"/>
      <c r="F2525" s="103"/>
      <c r="H2525" s="123"/>
      <c r="I2525" s="103"/>
      <c r="J2525" s="103"/>
      <c r="K2525" s="103"/>
    </row>
    <row r="2526" spans="2:11" ht="12" customHeight="1" x14ac:dyDescent="0.25">
      <c r="B2526" s="103"/>
      <c r="C2526" s="123"/>
      <c r="D2526" s="103"/>
      <c r="E2526" s="103"/>
      <c r="F2526" s="103"/>
      <c r="H2526" s="123"/>
      <c r="I2526" s="103"/>
      <c r="J2526" s="103"/>
      <c r="K2526" s="103"/>
    </row>
    <row r="2527" spans="2:11" ht="12" customHeight="1" x14ac:dyDescent="0.25">
      <c r="B2527" s="103"/>
      <c r="C2527" s="123"/>
      <c r="D2527" s="103"/>
      <c r="E2527" s="103"/>
      <c r="F2527" s="103"/>
      <c r="H2527" s="123"/>
      <c r="I2527" s="103"/>
      <c r="J2527" s="103"/>
      <c r="K2527" s="103"/>
    </row>
    <row r="2528" spans="2:11" ht="12" customHeight="1" x14ac:dyDescent="0.25">
      <c r="B2528" s="103"/>
      <c r="C2528" s="123"/>
      <c r="D2528" s="103"/>
      <c r="E2528" s="103"/>
      <c r="F2528" s="103"/>
      <c r="H2528" s="123"/>
      <c r="I2528" s="103"/>
      <c r="J2528" s="103"/>
      <c r="K2528" s="103"/>
    </row>
    <row r="2529" spans="2:11" ht="12" customHeight="1" x14ac:dyDescent="0.25">
      <c r="B2529" s="103"/>
      <c r="C2529" s="123"/>
      <c r="D2529" s="103"/>
      <c r="E2529" s="103"/>
      <c r="F2529" s="103"/>
      <c r="H2529" s="123"/>
      <c r="I2529" s="103"/>
      <c r="J2529" s="103"/>
      <c r="K2529" s="103"/>
    </row>
    <row r="2530" spans="2:11" ht="12" customHeight="1" x14ac:dyDescent="0.25">
      <c r="B2530" s="103"/>
      <c r="C2530" s="123"/>
      <c r="D2530" s="103"/>
      <c r="E2530" s="103"/>
      <c r="F2530" s="103"/>
      <c r="H2530" s="123"/>
      <c r="I2530" s="103"/>
      <c r="J2530" s="103"/>
      <c r="K2530" s="103"/>
    </row>
    <row r="2531" spans="2:11" ht="12" customHeight="1" x14ac:dyDescent="0.25">
      <c r="B2531" s="103"/>
      <c r="C2531" s="123"/>
      <c r="D2531" s="103"/>
      <c r="E2531" s="103"/>
      <c r="F2531" s="103"/>
      <c r="H2531" s="123"/>
      <c r="I2531" s="103"/>
      <c r="J2531" s="103"/>
      <c r="K2531" s="103"/>
    </row>
    <row r="2532" spans="2:11" ht="12" customHeight="1" x14ac:dyDescent="0.25">
      <c r="B2532" s="103"/>
      <c r="C2532" s="123"/>
      <c r="D2532" s="103"/>
      <c r="E2532" s="103"/>
      <c r="F2532" s="103"/>
      <c r="H2532" s="123"/>
      <c r="I2532" s="103"/>
      <c r="J2532" s="103"/>
      <c r="K2532" s="103"/>
    </row>
    <row r="2533" spans="2:11" ht="12" customHeight="1" x14ac:dyDescent="0.25">
      <c r="B2533" s="103"/>
      <c r="C2533" s="123"/>
      <c r="D2533" s="103"/>
      <c r="E2533" s="103"/>
      <c r="F2533" s="103"/>
      <c r="H2533" s="123"/>
      <c r="I2533" s="103"/>
      <c r="J2533" s="103"/>
      <c r="K2533" s="103"/>
    </row>
    <row r="2534" spans="2:11" ht="12" customHeight="1" x14ac:dyDescent="0.25">
      <c r="B2534" s="103"/>
      <c r="C2534" s="123"/>
      <c r="D2534" s="103"/>
      <c r="E2534" s="103"/>
      <c r="F2534" s="103"/>
      <c r="H2534" s="123"/>
      <c r="I2534" s="103"/>
      <c r="J2534" s="103"/>
      <c r="K2534" s="103"/>
    </row>
    <row r="2535" spans="2:11" ht="12" customHeight="1" x14ac:dyDescent="0.25">
      <c r="B2535" s="103"/>
      <c r="C2535" s="123"/>
      <c r="D2535" s="103"/>
      <c r="E2535" s="103"/>
      <c r="F2535" s="103"/>
      <c r="H2535" s="123"/>
      <c r="I2535" s="103"/>
      <c r="J2535" s="103"/>
      <c r="K2535" s="103"/>
    </row>
    <row r="2536" spans="2:11" ht="12" customHeight="1" x14ac:dyDescent="0.25">
      <c r="B2536" s="103"/>
      <c r="C2536" s="123"/>
      <c r="D2536" s="103"/>
      <c r="E2536" s="103"/>
      <c r="F2536" s="103"/>
      <c r="H2536" s="123"/>
      <c r="I2536" s="103"/>
      <c r="J2536" s="103"/>
      <c r="K2536" s="103"/>
    </row>
    <row r="2537" spans="2:11" ht="12" customHeight="1" x14ac:dyDescent="0.25">
      <c r="B2537" s="103"/>
      <c r="C2537" s="123"/>
      <c r="D2537" s="103"/>
      <c r="E2537" s="103"/>
      <c r="F2537" s="103"/>
      <c r="H2537" s="123"/>
      <c r="I2537" s="103"/>
      <c r="J2537" s="103"/>
      <c r="K2537" s="103"/>
    </row>
    <row r="2538" spans="2:11" ht="12" customHeight="1" x14ac:dyDescent="0.25">
      <c r="B2538" s="103"/>
      <c r="C2538" s="123"/>
      <c r="D2538" s="103"/>
      <c r="E2538" s="103"/>
      <c r="F2538" s="103"/>
      <c r="H2538" s="123"/>
      <c r="I2538" s="103"/>
      <c r="J2538" s="103"/>
      <c r="K2538" s="103"/>
    </row>
    <row r="2539" spans="2:11" ht="12" customHeight="1" x14ac:dyDescent="0.25">
      <c r="B2539" s="103"/>
      <c r="C2539" s="123"/>
      <c r="D2539" s="103"/>
      <c r="E2539" s="103"/>
      <c r="F2539" s="103"/>
      <c r="H2539" s="123"/>
      <c r="I2539" s="103"/>
      <c r="J2539" s="103"/>
      <c r="K2539" s="103"/>
    </row>
    <row r="2540" spans="2:11" ht="12" customHeight="1" x14ac:dyDescent="0.25">
      <c r="B2540" s="103"/>
      <c r="C2540" s="123"/>
      <c r="D2540" s="103"/>
      <c r="E2540" s="103"/>
      <c r="F2540" s="103"/>
      <c r="H2540" s="123"/>
      <c r="I2540" s="103"/>
      <c r="J2540" s="103"/>
      <c r="K2540" s="103"/>
    </row>
    <row r="2541" spans="2:11" ht="12" customHeight="1" x14ac:dyDescent="0.25">
      <c r="B2541" s="103"/>
      <c r="C2541" s="123"/>
      <c r="D2541" s="103"/>
      <c r="E2541" s="103"/>
      <c r="F2541" s="103"/>
      <c r="H2541" s="123"/>
      <c r="I2541" s="103"/>
      <c r="J2541" s="103"/>
      <c r="K2541" s="103"/>
    </row>
    <row r="2542" spans="2:11" ht="12" customHeight="1" x14ac:dyDescent="0.25">
      <c r="B2542" s="103"/>
      <c r="C2542" s="123"/>
      <c r="D2542" s="103"/>
      <c r="E2542" s="103"/>
      <c r="F2542" s="103"/>
      <c r="H2542" s="123"/>
      <c r="I2542" s="103"/>
      <c r="J2542" s="103"/>
      <c r="K2542" s="103"/>
    </row>
    <row r="2543" spans="2:11" ht="12" customHeight="1" x14ac:dyDescent="0.25">
      <c r="B2543" s="103"/>
      <c r="C2543" s="123"/>
      <c r="D2543" s="103"/>
      <c r="E2543" s="103"/>
      <c r="F2543" s="103"/>
      <c r="H2543" s="123"/>
      <c r="I2543" s="103"/>
      <c r="J2543" s="103"/>
      <c r="K2543" s="103"/>
    </row>
    <row r="2544" spans="2:11" ht="12" customHeight="1" x14ac:dyDescent="0.25">
      <c r="B2544" s="103"/>
      <c r="C2544" s="123"/>
      <c r="D2544" s="103"/>
      <c r="E2544" s="103"/>
      <c r="F2544" s="103"/>
      <c r="H2544" s="123"/>
      <c r="I2544" s="103"/>
      <c r="J2544" s="103"/>
      <c r="K2544" s="103"/>
    </row>
    <row r="2545" spans="2:11" ht="12" customHeight="1" x14ac:dyDescent="0.25">
      <c r="B2545" s="103"/>
      <c r="C2545" s="123"/>
      <c r="D2545" s="103"/>
      <c r="E2545" s="103"/>
      <c r="F2545" s="103"/>
      <c r="H2545" s="123"/>
      <c r="I2545" s="103"/>
      <c r="J2545" s="103"/>
      <c r="K2545" s="103"/>
    </row>
    <row r="2546" spans="2:11" ht="12" customHeight="1" x14ac:dyDescent="0.25">
      <c r="B2546" s="103"/>
      <c r="C2546" s="123"/>
      <c r="D2546" s="103"/>
      <c r="E2546" s="103"/>
      <c r="F2546" s="103"/>
      <c r="H2546" s="123"/>
      <c r="I2546" s="103"/>
      <c r="J2546" s="103"/>
      <c r="K2546" s="103"/>
    </row>
    <row r="2547" spans="2:11" ht="12" customHeight="1" x14ac:dyDescent="0.25">
      <c r="B2547" s="103"/>
      <c r="C2547" s="123"/>
      <c r="D2547" s="103"/>
      <c r="E2547" s="103"/>
      <c r="F2547" s="103"/>
      <c r="H2547" s="123"/>
      <c r="I2547" s="103"/>
      <c r="J2547" s="103"/>
      <c r="K2547" s="103"/>
    </row>
    <row r="2548" spans="2:11" ht="12" customHeight="1" x14ac:dyDescent="0.25">
      <c r="B2548" s="103"/>
      <c r="C2548" s="123"/>
      <c r="D2548" s="103"/>
      <c r="E2548" s="103"/>
      <c r="F2548" s="103"/>
      <c r="H2548" s="123"/>
      <c r="I2548" s="103"/>
      <c r="J2548" s="103"/>
      <c r="K2548" s="103"/>
    </row>
    <row r="2549" spans="2:11" ht="12" customHeight="1" x14ac:dyDescent="0.25">
      <c r="B2549" s="103"/>
      <c r="C2549" s="123"/>
      <c r="D2549" s="103"/>
      <c r="E2549" s="103"/>
      <c r="F2549" s="103"/>
      <c r="H2549" s="123"/>
      <c r="I2549" s="103"/>
      <c r="J2549" s="103"/>
      <c r="K2549" s="103"/>
    </row>
    <row r="2550" spans="2:11" ht="12" customHeight="1" x14ac:dyDescent="0.25">
      <c r="B2550" s="103"/>
      <c r="C2550" s="123"/>
      <c r="D2550" s="103"/>
      <c r="E2550" s="103"/>
      <c r="F2550" s="103"/>
      <c r="H2550" s="123"/>
      <c r="I2550" s="103"/>
      <c r="J2550" s="103"/>
      <c r="K2550" s="103"/>
    </row>
    <row r="2551" spans="2:11" ht="12" customHeight="1" x14ac:dyDescent="0.25">
      <c r="B2551" s="103"/>
      <c r="C2551" s="123"/>
      <c r="D2551" s="103"/>
      <c r="E2551" s="103"/>
      <c r="F2551" s="103"/>
      <c r="H2551" s="123"/>
      <c r="I2551" s="103"/>
      <c r="J2551" s="103"/>
      <c r="K2551" s="103"/>
    </row>
    <row r="2552" spans="2:11" ht="12" customHeight="1" x14ac:dyDescent="0.25">
      <c r="B2552" s="103"/>
      <c r="C2552" s="123"/>
      <c r="D2552" s="103"/>
      <c r="E2552" s="103"/>
      <c r="F2552" s="103"/>
      <c r="H2552" s="123"/>
      <c r="I2552" s="103"/>
      <c r="J2552" s="103"/>
      <c r="K2552" s="103"/>
    </row>
    <row r="2553" spans="2:11" ht="12" customHeight="1" x14ac:dyDescent="0.25">
      <c r="B2553" s="103"/>
      <c r="C2553" s="123"/>
      <c r="D2553" s="103"/>
      <c r="E2553" s="103"/>
      <c r="F2553" s="103"/>
      <c r="H2553" s="123"/>
      <c r="I2553" s="103"/>
      <c r="J2553" s="103"/>
      <c r="K2553" s="103"/>
    </row>
    <row r="2554" spans="2:11" ht="12" customHeight="1" x14ac:dyDescent="0.25">
      <c r="B2554" s="103"/>
      <c r="C2554" s="123"/>
      <c r="D2554" s="103"/>
      <c r="E2554" s="103"/>
      <c r="F2554" s="103"/>
      <c r="H2554" s="123"/>
      <c r="I2554" s="103"/>
      <c r="J2554" s="103"/>
      <c r="K2554" s="103"/>
    </row>
    <row r="2555" spans="2:11" ht="12" customHeight="1" x14ac:dyDescent="0.25">
      <c r="B2555" s="103"/>
      <c r="C2555" s="123"/>
      <c r="D2555" s="103"/>
      <c r="E2555" s="103"/>
      <c r="F2555" s="103"/>
      <c r="H2555" s="123"/>
      <c r="I2555" s="103"/>
      <c r="J2555" s="103"/>
      <c r="K2555" s="103"/>
    </row>
    <row r="2556" spans="2:11" ht="12" customHeight="1" x14ac:dyDescent="0.25">
      <c r="B2556" s="103"/>
      <c r="C2556" s="123"/>
      <c r="D2556" s="103"/>
      <c r="E2556" s="103"/>
      <c r="F2556" s="103"/>
      <c r="H2556" s="123"/>
      <c r="I2556" s="103"/>
      <c r="J2556" s="103"/>
      <c r="K2556" s="103"/>
    </row>
    <row r="2557" spans="2:11" ht="12" customHeight="1" x14ac:dyDescent="0.25">
      <c r="B2557" s="103"/>
      <c r="C2557" s="123"/>
      <c r="D2557" s="103"/>
      <c r="E2557" s="103"/>
      <c r="F2557" s="103"/>
      <c r="H2557" s="123"/>
      <c r="I2557" s="103"/>
      <c r="J2557" s="103"/>
      <c r="K2557" s="103"/>
    </row>
    <row r="2558" spans="2:11" ht="12" customHeight="1" x14ac:dyDescent="0.25">
      <c r="B2558" s="103"/>
      <c r="C2558" s="123"/>
      <c r="D2558" s="103"/>
      <c r="E2558" s="103"/>
      <c r="F2558" s="103"/>
      <c r="H2558" s="123"/>
      <c r="I2558" s="103"/>
      <c r="J2558" s="103"/>
      <c r="K2558" s="103"/>
    </row>
    <row r="2559" spans="2:11" ht="12" customHeight="1" x14ac:dyDescent="0.25">
      <c r="B2559" s="103"/>
      <c r="C2559" s="123"/>
      <c r="D2559" s="103"/>
      <c r="E2559" s="103"/>
      <c r="F2559" s="103"/>
      <c r="H2559" s="123"/>
      <c r="I2559" s="103"/>
      <c r="J2559" s="103"/>
      <c r="K2559" s="103"/>
    </row>
    <row r="2560" spans="2:11" ht="12" customHeight="1" x14ac:dyDescent="0.25">
      <c r="B2560" s="103"/>
      <c r="C2560" s="123"/>
      <c r="D2560" s="103"/>
      <c r="E2560" s="103"/>
      <c r="F2560" s="103"/>
      <c r="H2560" s="123"/>
      <c r="I2560" s="103"/>
      <c r="J2560" s="103"/>
      <c r="K2560" s="103"/>
    </row>
    <row r="2561" spans="2:11" ht="12" customHeight="1" x14ac:dyDescent="0.25">
      <c r="B2561" s="103"/>
      <c r="C2561" s="123"/>
      <c r="D2561" s="103"/>
      <c r="E2561" s="103"/>
      <c r="F2561" s="103"/>
      <c r="H2561" s="123"/>
      <c r="I2561" s="103"/>
      <c r="J2561" s="103"/>
      <c r="K2561" s="103"/>
    </row>
    <row r="2562" spans="2:11" ht="12" customHeight="1" x14ac:dyDescent="0.25">
      <c r="B2562" s="103"/>
      <c r="C2562" s="123"/>
      <c r="D2562" s="103"/>
      <c r="E2562" s="103"/>
      <c r="F2562" s="103"/>
      <c r="H2562" s="123"/>
      <c r="I2562" s="103"/>
      <c r="J2562" s="103"/>
      <c r="K2562" s="103"/>
    </row>
    <row r="2563" spans="2:11" ht="12" customHeight="1" x14ac:dyDescent="0.25">
      <c r="B2563" s="103"/>
      <c r="C2563" s="123"/>
      <c r="D2563" s="103"/>
      <c r="E2563" s="103"/>
      <c r="F2563" s="103"/>
      <c r="H2563" s="123"/>
      <c r="I2563" s="103"/>
      <c r="J2563" s="103"/>
      <c r="K2563" s="103"/>
    </row>
    <row r="2564" spans="2:11" ht="12" customHeight="1" x14ac:dyDescent="0.25">
      <c r="B2564" s="103"/>
      <c r="C2564" s="123"/>
      <c r="D2564" s="103"/>
      <c r="E2564" s="103"/>
      <c r="F2564" s="103"/>
      <c r="H2564" s="123"/>
      <c r="I2564" s="103"/>
      <c r="J2564" s="103"/>
      <c r="K2564" s="103"/>
    </row>
    <row r="2565" spans="2:11" ht="12" customHeight="1" x14ac:dyDescent="0.25">
      <c r="B2565" s="103"/>
      <c r="C2565" s="123"/>
      <c r="D2565" s="103"/>
      <c r="E2565" s="103"/>
      <c r="F2565" s="103"/>
      <c r="H2565" s="123"/>
      <c r="I2565" s="103"/>
      <c r="J2565" s="103"/>
      <c r="K2565" s="103"/>
    </row>
    <row r="2566" spans="2:11" ht="12" customHeight="1" x14ac:dyDescent="0.25">
      <c r="B2566" s="103"/>
      <c r="C2566" s="123"/>
      <c r="D2566" s="103"/>
      <c r="E2566" s="103"/>
      <c r="F2566" s="103"/>
      <c r="H2566" s="123"/>
      <c r="I2566" s="103"/>
      <c r="J2566" s="103"/>
      <c r="K2566" s="103"/>
    </row>
    <row r="2567" spans="2:11" ht="12" customHeight="1" x14ac:dyDescent="0.25">
      <c r="B2567" s="103"/>
      <c r="C2567" s="123"/>
      <c r="D2567" s="103"/>
      <c r="E2567" s="103"/>
      <c r="F2567" s="103"/>
      <c r="H2567" s="123"/>
      <c r="I2567" s="103"/>
      <c r="J2567" s="103"/>
      <c r="K2567" s="103"/>
    </row>
    <row r="2568" spans="2:11" ht="12" customHeight="1" x14ac:dyDescent="0.25">
      <c r="B2568" s="103"/>
      <c r="C2568" s="123"/>
      <c r="D2568" s="103"/>
      <c r="E2568" s="103"/>
      <c r="F2568" s="103"/>
      <c r="H2568" s="123"/>
      <c r="I2568" s="103"/>
      <c r="J2568" s="103"/>
      <c r="K2568" s="103"/>
    </row>
    <row r="2569" spans="2:11" ht="12" customHeight="1" x14ac:dyDescent="0.25">
      <c r="B2569" s="103"/>
      <c r="C2569" s="123"/>
      <c r="D2569" s="103"/>
      <c r="E2569" s="103"/>
      <c r="F2569" s="103"/>
      <c r="H2569" s="123"/>
      <c r="I2569" s="103"/>
      <c r="J2569" s="103"/>
      <c r="K2569" s="103"/>
    </row>
    <row r="2570" spans="2:11" ht="12" customHeight="1" x14ac:dyDescent="0.25">
      <c r="B2570" s="103"/>
      <c r="C2570" s="123"/>
      <c r="D2570" s="103"/>
      <c r="E2570" s="103"/>
      <c r="F2570" s="103"/>
      <c r="H2570" s="123"/>
      <c r="I2570" s="103"/>
      <c r="J2570" s="103"/>
      <c r="K2570" s="103"/>
    </row>
    <row r="2571" spans="2:11" ht="12" customHeight="1" x14ac:dyDescent="0.25">
      <c r="B2571" s="103"/>
      <c r="C2571" s="123"/>
      <c r="D2571" s="103"/>
      <c r="E2571" s="103"/>
      <c r="F2571" s="103"/>
      <c r="H2571" s="123"/>
      <c r="I2571" s="103"/>
      <c r="J2571" s="103"/>
      <c r="K2571" s="103"/>
    </row>
    <row r="2572" spans="2:11" ht="12" customHeight="1" x14ac:dyDescent="0.25">
      <c r="B2572" s="103"/>
      <c r="C2572" s="123"/>
      <c r="D2572" s="103"/>
      <c r="E2572" s="103"/>
      <c r="F2572" s="103"/>
      <c r="H2572" s="123"/>
      <c r="I2572" s="103"/>
      <c r="J2572" s="103"/>
      <c r="K2572" s="103"/>
    </row>
    <row r="2573" spans="2:11" ht="12" customHeight="1" x14ac:dyDescent="0.25">
      <c r="B2573" s="103"/>
      <c r="C2573" s="123"/>
      <c r="D2573" s="103"/>
      <c r="E2573" s="103"/>
      <c r="F2573" s="103"/>
      <c r="H2573" s="123"/>
      <c r="I2573" s="103"/>
      <c r="J2573" s="103"/>
      <c r="K2573" s="103"/>
    </row>
    <row r="2574" spans="2:11" ht="12" customHeight="1" x14ac:dyDescent="0.25">
      <c r="B2574" s="103"/>
      <c r="C2574" s="123"/>
      <c r="D2574" s="103"/>
      <c r="E2574" s="103"/>
      <c r="F2574" s="103"/>
      <c r="H2574" s="123"/>
      <c r="I2574" s="103"/>
      <c r="J2574" s="103"/>
      <c r="K2574" s="103"/>
    </row>
    <row r="2575" spans="2:11" ht="12" customHeight="1" x14ac:dyDescent="0.25">
      <c r="B2575" s="103"/>
      <c r="C2575" s="123"/>
      <c r="D2575" s="103"/>
      <c r="E2575" s="103"/>
      <c r="F2575" s="103"/>
      <c r="H2575" s="123"/>
      <c r="I2575" s="103"/>
      <c r="J2575" s="103"/>
      <c r="K2575" s="103"/>
    </row>
    <row r="2576" spans="2:11" ht="12" customHeight="1" x14ac:dyDescent="0.25">
      <c r="B2576" s="103"/>
      <c r="C2576" s="123"/>
      <c r="D2576" s="103"/>
      <c r="E2576" s="103"/>
      <c r="F2576" s="103"/>
      <c r="H2576" s="123"/>
      <c r="I2576" s="103"/>
      <c r="J2576" s="103"/>
      <c r="K2576" s="103"/>
    </row>
    <row r="2577" spans="2:11" ht="12" customHeight="1" x14ac:dyDescent="0.25">
      <c r="B2577" s="103"/>
      <c r="C2577" s="123"/>
      <c r="D2577" s="103"/>
      <c r="E2577" s="103"/>
      <c r="F2577" s="103"/>
      <c r="H2577" s="123"/>
      <c r="I2577" s="103"/>
      <c r="J2577" s="103"/>
      <c r="K2577" s="103"/>
    </row>
    <row r="2578" spans="2:11" ht="12" customHeight="1" x14ac:dyDescent="0.25">
      <c r="B2578" s="103"/>
      <c r="C2578" s="123"/>
      <c r="D2578" s="103"/>
      <c r="E2578" s="103"/>
      <c r="F2578" s="103"/>
      <c r="H2578" s="123"/>
      <c r="I2578" s="103"/>
      <c r="J2578" s="103"/>
      <c r="K2578" s="103"/>
    </row>
    <row r="2579" spans="2:11" ht="12" customHeight="1" x14ac:dyDescent="0.25">
      <c r="B2579" s="103"/>
      <c r="C2579" s="123"/>
      <c r="D2579" s="103"/>
      <c r="E2579" s="103"/>
      <c r="F2579" s="103"/>
      <c r="H2579" s="123"/>
      <c r="I2579" s="103"/>
      <c r="J2579" s="103"/>
      <c r="K2579" s="103"/>
    </row>
    <row r="2580" spans="2:11" ht="12" customHeight="1" x14ac:dyDescent="0.25">
      <c r="B2580" s="103"/>
      <c r="C2580" s="123"/>
      <c r="D2580" s="103"/>
      <c r="E2580" s="103"/>
      <c r="F2580" s="103"/>
      <c r="H2580" s="123"/>
      <c r="I2580" s="103"/>
      <c r="J2580" s="103"/>
      <c r="K2580" s="103"/>
    </row>
    <row r="2581" spans="2:11" ht="12" customHeight="1" x14ac:dyDescent="0.25">
      <c r="B2581" s="103"/>
      <c r="C2581" s="123"/>
      <c r="D2581" s="103"/>
      <c r="E2581" s="103"/>
      <c r="F2581" s="103"/>
      <c r="H2581" s="123"/>
      <c r="I2581" s="103"/>
      <c r="J2581" s="103"/>
      <c r="K2581" s="103"/>
    </row>
    <row r="2582" spans="2:11" ht="12" customHeight="1" x14ac:dyDescent="0.25">
      <c r="B2582" s="103"/>
      <c r="C2582" s="123"/>
      <c r="D2582" s="103"/>
      <c r="E2582" s="103"/>
      <c r="F2582" s="103"/>
      <c r="H2582" s="123"/>
      <c r="I2582" s="103"/>
      <c r="J2582" s="103"/>
      <c r="K2582" s="103"/>
    </row>
    <row r="2583" spans="2:11" ht="12" customHeight="1" x14ac:dyDescent="0.25">
      <c r="B2583" s="103"/>
      <c r="C2583" s="123"/>
      <c r="D2583" s="103"/>
      <c r="E2583" s="103"/>
      <c r="F2583" s="103"/>
      <c r="H2583" s="123"/>
      <c r="I2583" s="103"/>
      <c r="J2583" s="103"/>
      <c r="K2583" s="103"/>
    </row>
    <row r="2584" spans="2:11" ht="12" customHeight="1" x14ac:dyDescent="0.25">
      <c r="B2584" s="103"/>
      <c r="C2584" s="123"/>
      <c r="D2584" s="103"/>
      <c r="E2584" s="103"/>
      <c r="F2584" s="103"/>
      <c r="H2584" s="123"/>
      <c r="I2584" s="103"/>
      <c r="J2584" s="103"/>
      <c r="K2584" s="103"/>
    </row>
    <row r="2585" spans="2:11" ht="12" customHeight="1" x14ac:dyDescent="0.25">
      <c r="B2585" s="103"/>
      <c r="C2585" s="123"/>
      <c r="D2585" s="103"/>
      <c r="E2585" s="103"/>
      <c r="F2585" s="103"/>
      <c r="H2585" s="123"/>
      <c r="I2585" s="103"/>
      <c r="J2585" s="103"/>
      <c r="K2585" s="103"/>
    </row>
    <row r="2586" spans="2:11" ht="12" customHeight="1" x14ac:dyDescent="0.25">
      <c r="B2586" s="103"/>
      <c r="C2586" s="123"/>
      <c r="D2586" s="103"/>
      <c r="E2586" s="103"/>
      <c r="F2586" s="103"/>
      <c r="H2586" s="123"/>
      <c r="I2586" s="103"/>
      <c r="J2586" s="103"/>
      <c r="K2586" s="103"/>
    </row>
    <row r="2587" spans="2:11" ht="12" customHeight="1" x14ac:dyDescent="0.25">
      <c r="B2587" s="103"/>
      <c r="C2587" s="123"/>
      <c r="D2587" s="103"/>
      <c r="E2587" s="103"/>
      <c r="F2587" s="103"/>
      <c r="H2587" s="123"/>
      <c r="I2587" s="103"/>
      <c r="J2587" s="103"/>
      <c r="K2587" s="103"/>
    </row>
    <row r="2588" spans="2:11" ht="12" customHeight="1" x14ac:dyDescent="0.25">
      <c r="B2588" s="103"/>
      <c r="C2588" s="123"/>
      <c r="D2588" s="103"/>
      <c r="E2588" s="103"/>
      <c r="F2588" s="103"/>
      <c r="H2588" s="123"/>
      <c r="I2588" s="103"/>
      <c r="J2588" s="103"/>
      <c r="K2588" s="103"/>
    </row>
    <row r="2589" spans="2:11" ht="12" customHeight="1" x14ac:dyDescent="0.25">
      <c r="B2589" s="103"/>
      <c r="C2589" s="123"/>
      <c r="D2589" s="103"/>
      <c r="E2589" s="103"/>
      <c r="F2589" s="103"/>
      <c r="H2589" s="123"/>
      <c r="I2589" s="103"/>
      <c r="J2589" s="103"/>
      <c r="K2589" s="103"/>
    </row>
    <row r="2590" spans="2:11" ht="12" customHeight="1" x14ac:dyDescent="0.25">
      <c r="B2590" s="103"/>
      <c r="C2590" s="123"/>
      <c r="D2590" s="103"/>
      <c r="E2590" s="103"/>
      <c r="F2590" s="103"/>
      <c r="H2590" s="123"/>
      <c r="I2590" s="103"/>
      <c r="J2590" s="103"/>
      <c r="K2590" s="103"/>
    </row>
    <row r="2591" spans="2:11" ht="12" customHeight="1" x14ac:dyDescent="0.25">
      <c r="B2591" s="103"/>
      <c r="C2591" s="123"/>
      <c r="D2591" s="103"/>
      <c r="E2591" s="103"/>
      <c r="F2591" s="103"/>
      <c r="H2591" s="123"/>
      <c r="I2591" s="103"/>
      <c r="J2591" s="103"/>
      <c r="K2591" s="103"/>
    </row>
    <row r="2592" spans="2:11" ht="12" customHeight="1" x14ac:dyDescent="0.25">
      <c r="B2592" s="103"/>
      <c r="C2592" s="123"/>
      <c r="D2592" s="103"/>
      <c r="E2592" s="103"/>
      <c r="F2592" s="103"/>
      <c r="H2592" s="123"/>
      <c r="I2592" s="103"/>
      <c r="J2592" s="103"/>
      <c r="K2592" s="103"/>
    </row>
    <row r="2593" spans="2:11" ht="12" customHeight="1" x14ac:dyDescent="0.25">
      <c r="B2593" s="103"/>
      <c r="C2593" s="123"/>
      <c r="D2593" s="103"/>
      <c r="E2593" s="103"/>
      <c r="F2593" s="103"/>
      <c r="H2593" s="123"/>
      <c r="I2593" s="103"/>
      <c r="J2593" s="103"/>
      <c r="K2593" s="103"/>
    </row>
    <row r="2594" spans="2:11" ht="12" customHeight="1" x14ac:dyDescent="0.25">
      <c r="B2594" s="103"/>
      <c r="C2594" s="123"/>
      <c r="D2594" s="103"/>
      <c r="E2594" s="103"/>
      <c r="F2594" s="103"/>
      <c r="H2594" s="123"/>
      <c r="I2594" s="103"/>
      <c r="J2594" s="103"/>
      <c r="K2594" s="103"/>
    </row>
    <row r="2595" spans="2:11" ht="12" customHeight="1" x14ac:dyDescent="0.25">
      <c r="B2595" s="103"/>
      <c r="C2595" s="123"/>
      <c r="D2595" s="103"/>
      <c r="E2595" s="103"/>
      <c r="F2595" s="103"/>
      <c r="H2595" s="123"/>
      <c r="I2595" s="103"/>
      <c r="J2595" s="103"/>
      <c r="K2595" s="103"/>
    </row>
    <row r="2596" spans="2:11" ht="12" customHeight="1" x14ac:dyDescent="0.25">
      <c r="B2596" s="103"/>
      <c r="C2596" s="123"/>
      <c r="D2596" s="103"/>
      <c r="E2596" s="103"/>
      <c r="F2596" s="103"/>
      <c r="H2596" s="123"/>
      <c r="I2596" s="103"/>
      <c r="J2596" s="103"/>
      <c r="K2596" s="103"/>
    </row>
    <row r="2597" spans="2:11" ht="12" customHeight="1" x14ac:dyDescent="0.25">
      <c r="B2597" s="103"/>
      <c r="C2597" s="123"/>
      <c r="D2597" s="103"/>
      <c r="E2597" s="103"/>
      <c r="F2597" s="103"/>
      <c r="H2597" s="123"/>
      <c r="I2597" s="103"/>
      <c r="J2597" s="103"/>
      <c r="K2597" s="103"/>
    </row>
    <row r="2598" spans="2:11" ht="12" customHeight="1" x14ac:dyDescent="0.25">
      <c r="B2598" s="103"/>
      <c r="C2598" s="123"/>
      <c r="D2598" s="103"/>
      <c r="E2598" s="103"/>
      <c r="F2598" s="103"/>
      <c r="H2598" s="123"/>
      <c r="I2598" s="103"/>
      <c r="J2598" s="103"/>
      <c r="K2598" s="103"/>
    </row>
    <row r="2599" spans="2:11" ht="12" customHeight="1" x14ac:dyDescent="0.25">
      <c r="B2599" s="103"/>
      <c r="C2599" s="123"/>
      <c r="D2599" s="103"/>
      <c r="E2599" s="103"/>
      <c r="F2599" s="103"/>
      <c r="H2599" s="123"/>
      <c r="I2599" s="103"/>
      <c r="J2599" s="103"/>
      <c r="K2599" s="103"/>
    </row>
    <row r="2600" spans="2:11" ht="12" customHeight="1" x14ac:dyDescent="0.25">
      <c r="B2600" s="103"/>
      <c r="C2600" s="123"/>
      <c r="D2600" s="103"/>
      <c r="E2600" s="103"/>
      <c r="F2600" s="103"/>
      <c r="H2600" s="123"/>
      <c r="I2600" s="103"/>
      <c r="J2600" s="103"/>
      <c r="K2600" s="103"/>
    </row>
    <row r="2601" spans="2:11" ht="12" customHeight="1" x14ac:dyDescent="0.25">
      <c r="B2601" s="103"/>
      <c r="C2601" s="123"/>
      <c r="D2601" s="103"/>
      <c r="E2601" s="103"/>
      <c r="F2601" s="103"/>
      <c r="H2601" s="123"/>
      <c r="I2601" s="103"/>
      <c r="J2601" s="103"/>
      <c r="K2601" s="103"/>
    </row>
    <row r="2602" spans="2:11" ht="12" customHeight="1" x14ac:dyDescent="0.25">
      <c r="B2602" s="103"/>
      <c r="C2602" s="123"/>
      <c r="D2602" s="103"/>
      <c r="E2602" s="103"/>
      <c r="F2602" s="103"/>
      <c r="H2602" s="123"/>
      <c r="I2602" s="103"/>
      <c r="J2602" s="103"/>
      <c r="K2602" s="103"/>
    </row>
    <row r="2603" spans="2:11" ht="12" customHeight="1" x14ac:dyDescent="0.25">
      <c r="B2603" s="103"/>
      <c r="C2603" s="123"/>
      <c r="D2603" s="103"/>
      <c r="E2603" s="103"/>
      <c r="F2603" s="103"/>
      <c r="H2603" s="123"/>
      <c r="I2603" s="103"/>
      <c r="J2603" s="103"/>
      <c r="K2603" s="103"/>
    </row>
    <row r="2604" spans="2:11" ht="12" customHeight="1" x14ac:dyDescent="0.25">
      <c r="B2604" s="103"/>
      <c r="C2604" s="123"/>
      <c r="D2604" s="103"/>
      <c r="E2604" s="103"/>
      <c r="F2604" s="103"/>
      <c r="H2604" s="123"/>
      <c r="I2604" s="103"/>
      <c r="J2604" s="103"/>
      <c r="K2604" s="103"/>
    </row>
    <row r="2605" spans="2:11" ht="12" customHeight="1" x14ac:dyDescent="0.25">
      <c r="B2605" s="103"/>
      <c r="C2605" s="123"/>
      <c r="D2605" s="103"/>
      <c r="E2605" s="103"/>
      <c r="F2605" s="103"/>
      <c r="H2605" s="123"/>
      <c r="I2605" s="103"/>
      <c r="J2605" s="103"/>
      <c r="K2605" s="103"/>
    </row>
    <row r="2606" spans="2:11" ht="12" customHeight="1" x14ac:dyDescent="0.25">
      <c r="B2606" s="103"/>
      <c r="C2606" s="123"/>
      <c r="D2606" s="103"/>
      <c r="E2606" s="103"/>
      <c r="F2606" s="103"/>
      <c r="H2606" s="123"/>
      <c r="I2606" s="103"/>
      <c r="J2606" s="103"/>
      <c r="K2606" s="103"/>
    </row>
    <row r="2607" spans="2:11" ht="12" customHeight="1" x14ac:dyDescent="0.25">
      <c r="B2607" s="103"/>
      <c r="C2607" s="123"/>
      <c r="D2607" s="103"/>
      <c r="E2607" s="103"/>
      <c r="F2607" s="103"/>
      <c r="H2607" s="123"/>
      <c r="I2607" s="103"/>
      <c r="J2607" s="103"/>
      <c r="K2607" s="103"/>
    </row>
    <row r="2608" spans="2:11" ht="12" customHeight="1" x14ac:dyDescent="0.25">
      <c r="B2608" s="103"/>
      <c r="C2608" s="123"/>
      <c r="D2608" s="103"/>
      <c r="E2608" s="103"/>
      <c r="F2608" s="103"/>
      <c r="H2608" s="123"/>
      <c r="I2608" s="103"/>
      <c r="J2608" s="103"/>
      <c r="K2608" s="103"/>
    </row>
    <row r="2609" spans="2:11" ht="12" customHeight="1" x14ac:dyDescent="0.25">
      <c r="B2609" s="103"/>
      <c r="C2609" s="123"/>
      <c r="D2609" s="103"/>
      <c r="E2609" s="103"/>
      <c r="F2609" s="103"/>
      <c r="H2609" s="123"/>
      <c r="I2609" s="103"/>
      <c r="J2609" s="103"/>
      <c r="K2609" s="103"/>
    </row>
    <row r="2610" spans="2:11" ht="12" customHeight="1" x14ac:dyDescent="0.25">
      <c r="B2610" s="103"/>
      <c r="C2610" s="123"/>
      <c r="D2610" s="103"/>
      <c r="E2610" s="103"/>
      <c r="F2610" s="103"/>
      <c r="H2610" s="123"/>
      <c r="I2610" s="103"/>
      <c r="J2610" s="103"/>
      <c r="K2610" s="103"/>
    </row>
    <row r="2611" spans="2:11" ht="12" customHeight="1" x14ac:dyDescent="0.25">
      <c r="B2611" s="103"/>
      <c r="C2611" s="123"/>
      <c r="D2611" s="103"/>
      <c r="E2611" s="103"/>
      <c r="F2611" s="103"/>
      <c r="H2611" s="123"/>
      <c r="I2611" s="103"/>
      <c r="J2611" s="103"/>
      <c r="K2611" s="103"/>
    </row>
    <row r="2612" spans="2:11" ht="12" customHeight="1" x14ac:dyDescent="0.25">
      <c r="B2612" s="103"/>
      <c r="C2612" s="123"/>
      <c r="D2612" s="103"/>
      <c r="E2612" s="103"/>
      <c r="F2612" s="103"/>
      <c r="H2612" s="123"/>
      <c r="I2612" s="103"/>
      <c r="J2612" s="103"/>
      <c r="K2612" s="103"/>
    </row>
    <row r="2613" spans="2:11" ht="12" customHeight="1" x14ac:dyDescent="0.25">
      <c r="B2613" s="103"/>
      <c r="C2613" s="123"/>
      <c r="D2613" s="103"/>
      <c r="E2613" s="103"/>
      <c r="F2613" s="103"/>
      <c r="H2613" s="123"/>
      <c r="I2613" s="103"/>
      <c r="J2613" s="103"/>
      <c r="K2613" s="103"/>
    </row>
    <row r="2614" spans="2:11" ht="12" customHeight="1" x14ac:dyDescent="0.25">
      <c r="B2614" s="103"/>
      <c r="C2614" s="123"/>
      <c r="D2614" s="103"/>
      <c r="E2614" s="103"/>
      <c r="F2614" s="103"/>
      <c r="H2614" s="123"/>
      <c r="I2614" s="103"/>
      <c r="J2614" s="103"/>
      <c r="K2614" s="103"/>
    </row>
    <row r="2615" spans="2:11" ht="12" customHeight="1" x14ac:dyDescent="0.25">
      <c r="B2615" s="103"/>
      <c r="C2615" s="123"/>
      <c r="D2615" s="103"/>
      <c r="E2615" s="103"/>
      <c r="F2615" s="103"/>
      <c r="H2615" s="123"/>
      <c r="I2615" s="103"/>
      <c r="J2615" s="103"/>
      <c r="K2615" s="103"/>
    </row>
    <row r="2616" spans="2:11" ht="12" customHeight="1" x14ac:dyDescent="0.25">
      <c r="B2616" s="103"/>
      <c r="C2616" s="123"/>
      <c r="D2616" s="103"/>
      <c r="E2616" s="103"/>
      <c r="F2616" s="103"/>
      <c r="H2616" s="123"/>
      <c r="I2616" s="103"/>
      <c r="J2616" s="103"/>
      <c r="K2616" s="103"/>
    </row>
    <row r="2617" spans="2:11" ht="12" customHeight="1" x14ac:dyDescent="0.25">
      <c r="B2617" s="103"/>
      <c r="C2617" s="123"/>
      <c r="D2617" s="103"/>
      <c r="E2617" s="103"/>
      <c r="F2617" s="103"/>
      <c r="H2617" s="123"/>
      <c r="I2617" s="103"/>
      <c r="J2617" s="103"/>
      <c r="K2617" s="103"/>
    </row>
    <row r="2618" spans="2:11" ht="12" customHeight="1" x14ac:dyDescent="0.25">
      <c r="B2618" s="103"/>
      <c r="C2618" s="123"/>
      <c r="D2618" s="103"/>
      <c r="E2618" s="103"/>
      <c r="F2618" s="103"/>
      <c r="H2618" s="123"/>
      <c r="I2618" s="103"/>
      <c r="J2618" s="103"/>
      <c r="K2618" s="103"/>
    </row>
    <row r="2619" spans="2:11" ht="12" customHeight="1" x14ac:dyDescent="0.25">
      <c r="B2619" s="103"/>
      <c r="C2619" s="123"/>
      <c r="D2619" s="103"/>
      <c r="E2619" s="103"/>
      <c r="F2619" s="103"/>
      <c r="H2619" s="123"/>
      <c r="I2619" s="103"/>
      <c r="J2619" s="103"/>
      <c r="K2619" s="103"/>
    </row>
    <row r="2620" spans="2:11" ht="12" customHeight="1" x14ac:dyDescent="0.25">
      <c r="B2620" s="103"/>
      <c r="C2620" s="123"/>
      <c r="D2620" s="103"/>
      <c r="E2620" s="103"/>
      <c r="F2620" s="103"/>
      <c r="H2620" s="123"/>
      <c r="I2620" s="103"/>
      <c r="J2620" s="103"/>
      <c r="K2620" s="103"/>
    </row>
    <row r="2621" spans="2:11" ht="12" customHeight="1" x14ac:dyDescent="0.25">
      <c r="B2621" s="103"/>
      <c r="C2621" s="123"/>
      <c r="D2621" s="103"/>
      <c r="E2621" s="103"/>
      <c r="F2621" s="103"/>
      <c r="H2621" s="123"/>
      <c r="I2621" s="103"/>
      <c r="J2621" s="103"/>
      <c r="K2621" s="103"/>
    </row>
    <row r="2622" spans="2:11" ht="12" customHeight="1" x14ac:dyDescent="0.25">
      <c r="B2622" s="103"/>
      <c r="C2622" s="123"/>
      <c r="D2622" s="103"/>
      <c r="E2622" s="103"/>
      <c r="F2622" s="103"/>
      <c r="H2622" s="123"/>
      <c r="I2622" s="103"/>
      <c r="J2622" s="103"/>
      <c r="K2622" s="103"/>
    </row>
    <row r="2623" spans="2:11" ht="12" customHeight="1" x14ac:dyDescent="0.25">
      <c r="B2623" s="103"/>
      <c r="C2623" s="123"/>
      <c r="D2623" s="103"/>
      <c r="E2623" s="103"/>
      <c r="F2623" s="103"/>
      <c r="H2623" s="123"/>
      <c r="I2623" s="103"/>
      <c r="J2623" s="103"/>
      <c r="K2623" s="103"/>
    </row>
    <row r="2624" spans="2:11" ht="12" customHeight="1" x14ac:dyDescent="0.25">
      <c r="B2624" s="103"/>
      <c r="C2624" s="123"/>
      <c r="D2624" s="103"/>
      <c r="E2624" s="103"/>
      <c r="F2624" s="103"/>
      <c r="H2624" s="123"/>
      <c r="I2624" s="103"/>
      <c r="J2624" s="103"/>
      <c r="K2624" s="103"/>
    </row>
    <row r="2625" spans="2:11" ht="12" customHeight="1" x14ac:dyDescent="0.25">
      <c r="B2625" s="103"/>
      <c r="C2625" s="123"/>
      <c r="D2625" s="103"/>
      <c r="E2625" s="103"/>
      <c r="F2625" s="103"/>
      <c r="H2625" s="123"/>
      <c r="I2625" s="103"/>
      <c r="J2625" s="103"/>
      <c r="K2625" s="103"/>
    </row>
    <row r="2626" spans="2:11" ht="12" customHeight="1" x14ac:dyDescent="0.25">
      <c r="B2626" s="103"/>
      <c r="C2626" s="123"/>
      <c r="D2626" s="103"/>
      <c r="E2626" s="103"/>
      <c r="F2626" s="103"/>
      <c r="H2626" s="123"/>
      <c r="I2626" s="103"/>
      <c r="J2626" s="103"/>
      <c r="K2626" s="103"/>
    </row>
    <row r="2627" spans="2:11" ht="12" customHeight="1" x14ac:dyDescent="0.25">
      <c r="B2627" s="103"/>
      <c r="C2627" s="123"/>
      <c r="D2627" s="103"/>
      <c r="E2627" s="103"/>
      <c r="F2627" s="103"/>
      <c r="H2627" s="123"/>
      <c r="I2627" s="103"/>
      <c r="J2627" s="103"/>
      <c r="K2627" s="103"/>
    </row>
    <row r="2628" spans="2:11" ht="12" customHeight="1" x14ac:dyDescent="0.25">
      <c r="B2628" s="103"/>
      <c r="C2628" s="123"/>
      <c r="D2628" s="103"/>
      <c r="E2628" s="103"/>
      <c r="F2628" s="103"/>
      <c r="H2628" s="123"/>
      <c r="I2628" s="103"/>
      <c r="J2628" s="103"/>
      <c r="K2628" s="103"/>
    </row>
    <row r="2629" spans="2:11" ht="12" customHeight="1" x14ac:dyDescent="0.25">
      <c r="B2629" s="103"/>
      <c r="C2629" s="123"/>
      <c r="D2629" s="103"/>
      <c r="E2629" s="103"/>
      <c r="F2629" s="103"/>
      <c r="H2629" s="123"/>
      <c r="I2629" s="103"/>
      <c r="J2629" s="103"/>
      <c r="K2629" s="103"/>
    </row>
    <row r="2630" spans="2:11" ht="12" customHeight="1" x14ac:dyDescent="0.25">
      <c r="B2630" s="103"/>
      <c r="C2630" s="123"/>
      <c r="D2630" s="103"/>
      <c r="E2630" s="103"/>
      <c r="F2630" s="103"/>
      <c r="H2630" s="123"/>
      <c r="I2630" s="103"/>
      <c r="J2630" s="103"/>
      <c r="K2630" s="103"/>
    </row>
    <row r="2631" spans="2:11" ht="12" customHeight="1" x14ac:dyDescent="0.25">
      <c r="B2631" s="103"/>
      <c r="C2631" s="123"/>
      <c r="D2631" s="103"/>
      <c r="E2631" s="103"/>
      <c r="F2631" s="103"/>
      <c r="H2631" s="123"/>
      <c r="I2631" s="103"/>
      <c r="J2631" s="103"/>
      <c r="K2631" s="103"/>
    </row>
    <row r="2632" spans="2:11" ht="12" customHeight="1" x14ac:dyDescent="0.25">
      <c r="B2632" s="103"/>
      <c r="C2632" s="123"/>
      <c r="D2632" s="103"/>
      <c r="E2632" s="103"/>
      <c r="F2632" s="103"/>
      <c r="H2632" s="123"/>
      <c r="I2632" s="103"/>
      <c r="J2632" s="103"/>
      <c r="K2632" s="103"/>
    </row>
    <row r="2633" spans="2:11" ht="12" customHeight="1" x14ac:dyDescent="0.25">
      <c r="B2633" s="103"/>
      <c r="C2633" s="123"/>
      <c r="D2633" s="103"/>
      <c r="E2633" s="103"/>
      <c r="F2633" s="103"/>
      <c r="H2633" s="123"/>
      <c r="I2633" s="103"/>
      <c r="J2633" s="103"/>
      <c r="K2633" s="103"/>
    </row>
    <row r="2634" spans="2:11" ht="12" customHeight="1" x14ac:dyDescent="0.25">
      <c r="B2634" s="103"/>
      <c r="C2634" s="123"/>
      <c r="D2634" s="103"/>
      <c r="E2634" s="103"/>
      <c r="F2634" s="103"/>
      <c r="H2634" s="123"/>
      <c r="I2634" s="103"/>
      <c r="J2634" s="103"/>
      <c r="K2634" s="103"/>
    </row>
    <row r="2635" spans="2:11" ht="12" customHeight="1" x14ac:dyDescent="0.25">
      <c r="B2635" s="103"/>
      <c r="C2635" s="123"/>
      <c r="D2635" s="103"/>
      <c r="E2635" s="103"/>
      <c r="F2635" s="103"/>
      <c r="H2635" s="123"/>
      <c r="I2635" s="103"/>
      <c r="J2635" s="103"/>
      <c r="K2635" s="103"/>
    </row>
    <row r="2636" spans="2:11" ht="12" customHeight="1" x14ac:dyDescent="0.25">
      <c r="B2636" s="103"/>
      <c r="C2636" s="123"/>
      <c r="D2636" s="103"/>
      <c r="E2636" s="103"/>
      <c r="F2636" s="103"/>
      <c r="H2636" s="123"/>
      <c r="I2636" s="103"/>
      <c r="J2636" s="103"/>
      <c r="K2636" s="103"/>
    </row>
    <row r="2637" spans="2:11" ht="12" customHeight="1" x14ac:dyDescent="0.25">
      <c r="B2637" s="103"/>
      <c r="C2637" s="123"/>
      <c r="D2637" s="103"/>
      <c r="E2637" s="103"/>
      <c r="F2637" s="103"/>
      <c r="H2637" s="123"/>
      <c r="I2637" s="103"/>
      <c r="J2637" s="103"/>
      <c r="K2637" s="103"/>
    </row>
    <row r="2638" spans="2:11" ht="12" customHeight="1" x14ac:dyDescent="0.25">
      <c r="B2638" s="103"/>
      <c r="C2638" s="123"/>
      <c r="D2638" s="103"/>
      <c r="E2638" s="103"/>
      <c r="F2638" s="103"/>
      <c r="H2638" s="123"/>
      <c r="I2638" s="103"/>
      <c r="J2638" s="103"/>
      <c r="K2638" s="103"/>
    </row>
    <row r="2639" spans="2:11" ht="12" customHeight="1" x14ac:dyDescent="0.25">
      <c r="B2639" s="103"/>
      <c r="C2639" s="123"/>
      <c r="D2639" s="103"/>
      <c r="E2639" s="103"/>
      <c r="F2639" s="103"/>
      <c r="H2639" s="123"/>
      <c r="I2639" s="103"/>
      <c r="J2639" s="103"/>
      <c r="K2639" s="103"/>
    </row>
    <row r="2640" spans="2:11" ht="12" customHeight="1" x14ac:dyDescent="0.25">
      <c r="B2640" s="103"/>
      <c r="C2640" s="123"/>
      <c r="D2640" s="103"/>
      <c r="E2640" s="103"/>
      <c r="F2640" s="103"/>
      <c r="H2640" s="123"/>
      <c r="I2640" s="103"/>
      <c r="J2640" s="103"/>
      <c r="K2640" s="103"/>
    </row>
    <row r="2641" spans="2:11" ht="12" customHeight="1" x14ac:dyDescent="0.25">
      <c r="B2641" s="103"/>
      <c r="C2641" s="123"/>
      <c r="D2641" s="103"/>
      <c r="E2641" s="103"/>
      <c r="F2641" s="103"/>
      <c r="H2641" s="123"/>
      <c r="I2641" s="103"/>
      <c r="J2641" s="103"/>
      <c r="K2641" s="103"/>
    </row>
    <row r="2642" spans="2:11" ht="12" customHeight="1" x14ac:dyDescent="0.25">
      <c r="B2642" s="103"/>
      <c r="C2642" s="123"/>
      <c r="D2642" s="103"/>
      <c r="E2642" s="103"/>
      <c r="F2642" s="103"/>
      <c r="H2642" s="123"/>
      <c r="I2642" s="103"/>
      <c r="J2642" s="103"/>
      <c r="K2642" s="103"/>
    </row>
    <row r="2643" spans="2:11" ht="12" customHeight="1" x14ac:dyDescent="0.25">
      <c r="B2643" s="103"/>
      <c r="C2643" s="123"/>
      <c r="D2643" s="103"/>
      <c r="E2643" s="103"/>
      <c r="F2643" s="103"/>
      <c r="H2643" s="123"/>
      <c r="I2643" s="103"/>
      <c r="J2643" s="103"/>
      <c r="K2643" s="103"/>
    </row>
    <row r="2644" spans="2:11" ht="12" customHeight="1" x14ac:dyDescent="0.25">
      <c r="B2644" s="103"/>
      <c r="C2644" s="123"/>
      <c r="D2644" s="103"/>
      <c r="E2644" s="103"/>
      <c r="F2644" s="103"/>
      <c r="H2644" s="123"/>
      <c r="I2644" s="103"/>
      <c r="J2644" s="103"/>
      <c r="K2644" s="103"/>
    </row>
    <row r="2645" spans="2:11" ht="12" customHeight="1" x14ac:dyDescent="0.25">
      <c r="B2645" s="103"/>
      <c r="C2645" s="123"/>
      <c r="D2645" s="103"/>
      <c r="E2645" s="103"/>
      <c r="F2645" s="103"/>
      <c r="H2645" s="123"/>
      <c r="I2645" s="103"/>
      <c r="J2645" s="103"/>
      <c r="K2645" s="103"/>
    </row>
    <row r="2646" spans="2:11" ht="12" customHeight="1" x14ac:dyDescent="0.25">
      <c r="B2646" s="103"/>
      <c r="C2646" s="123"/>
      <c r="D2646" s="103"/>
      <c r="E2646" s="103"/>
      <c r="F2646" s="103"/>
      <c r="H2646" s="123"/>
      <c r="I2646" s="103"/>
      <c r="J2646" s="103"/>
      <c r="K2646" s="103"/>
    </row>
    <row r="2647" spans="2:11" ht="12" customHeight="1" x14ac:dyDescent="0.25">
      <c r="B2647" s="103"/>
      <c r="C2647" s="123"/>
      <c r="D2647" s="103"/>
      <c r="E2647" s="103"/>
      <c r="F2647" s="103"/>
      <c r="H2647" s="123"/>
      <c r="I2647" s="103"/>
      <c r="J2647" s="103"/>
      <c r="K2647" s="103"/>
    </row>
    <row r="2648" spans="2:11" ht="12" customHeight="1" x14ac:dyDescent="0.25">
      <c r="B2648" s="103"/>
      <c r="C2648" s="123"/>
      <c r="D2648" s="103"/>
      <c r="E2648" s="103"/>
      <c r="F2648" s="103"/>
      <c r="H2648" s="123"/>
      <c r="I2648" s="103"/>
      <c r="J2648" s="103"/>
      <c r="K2648" s="103"/>
    </row>
    <row r="2649" spans="2:11" ht="12" customHeight="1" x14ac:dyDescent="0.25">
      <c r="B2649" s="103"/>
      <c r="C2649" s="123"/>
      <c r="D2649" s="103"/>
      <c r="E2649" s="103"/>
      <c r="F2649" s="103"/>
      <c r="H2649" s="123"/>
      <c r="I2649" s="103"/>
      <c r="J2649" s="103"/>
      <c r="K2649" s="103"/>
    </row>
    <row r="2650" spans="2:11" ht="12" customHeight="1" x14ac:dyDescent="0.25">
      <c r="B2650" s="103"/>
      <c r="C2650" s="123"/>
      <c r="D2650" s="103"/>
      <c r="E2650" s="103"/>
      <c r="F2650" s="103"/>
      <c r="H2650" s="123"/>
      <c r="I2650" s="103"/>
      <c r="J2650" s="103"/>
      <c r="K2650" s="103"/>
    </row>
    <row r="2651" spans="2:11" ht="12" customHeight="1" x14ac:dyDescent="0.25">
      <c r="B2651" s="103"/>
      <c r="C2651" s="123"/>
      <c r="D2651" s="103"/>
      <c r="E2651" s="103"/>
      <c r="F2651" s="103"/>
      <c r="H2651" s="123"/>
      <c r="I2651" s="103"/>
      <c r="J2651" s="103"/>
      <c r="K2651" s="103"/>
    </row>
    <row r="2652" spans="2:11" ht="12" customHeight="1" x14ac:dyDescent="0.25">
      <c r="B2652" s="103"/>
      <c r="C2652" s="123"/>
      <c r="D2652" s="103"/>
      <c r="E2652" s="103"/>
      <c r="F2652" s="103"/>
      <c r="H2652" s="123"/>
      <c r="I2652" s="103"/>
      <c r="J2652" s="103"/>
      <c r="K2652" s="103"/>
    </row>
    <row r="2653" spans="2:11" ht="12" customHeight="1" x14ac:dyDescent="0.25">
      <c r="B2653" s="103"/>
      <c r="C2653" s="123"/>
      <c r="D2653" s="103"/>
      <c r="E2653" s="103"/>
      <c r="F2653" s="103"/>
      <c r="H2653" s="123"/>
      <c r="I2653" s="103"/>
      <c r="J2653" s="103"/>
      <c r="K2653" s="103"/>
    </row>
    <row r="2654" spans="2:11" ht="12" customHeight="1" x14ac:dyDescent="0.25">
      <c r="B2654" s="103"/>
      <c r="C2654" s="123"/>
      <c r="D2654" s="103"/>
      <c r="E2654" s="103"/>
      <c r="F2654" s="103"/>
      <c r="H2654" s="123"/>
      <c r="I2654" s="103"/>
      <c r="J2654" s="103"/>
      <c r="K2654" s="103"/>
    </row>
    <row r="2655" spans="2:11" ht="12" customHeight="1" x14ac:dyDescent="0.25">
      <c r="B2655" s="103"/>
      <c r="C2655" s="123"/>
      <c r="D2655" s="103"/>
      <c r="E2655" s="103"/>
      <c r="F2655" s="103"/>
      <c r="H2655" s="123"/>
      <c r="I2655" s="103"/>
      <c r="J2655" s="103"/>
      <c r="K2655" s="103"/>
    </row>
    <row r="2656" spans="2:11" ht="12" customHeight="1" x14ac:dyDescent="0.25">
      <c r="B2656" s="103"/>
      <c r="C2656" s="123"/>
      <c r="D2656" s="103"/>
      <c r="E2656" s="103"/>
      <c r="F2656" s="103"/>
      <c r="H2656" s="123"/>
      <c r="I2656" s="103"/>
      <c r="J2656" s="103"/>
      <c r="K2656" s="103"/>
    </row>
    <row r="2657" spans="2:11" ht="12" customHeight="1" x14ac:dyDescent="0.25">
      <c r="B2657" s="103"/>
      <c r="C2657" s="123"/>
      <c r="D2657" s="103"/>
      <c r="E2657" s="103"/>
      <c r="F2657" s="103"/>
      <c r="H2657" s="123"/>
      <c r="I2657" s="103"/>
      <c r="J2657" s="103"/>
      <c r="K2657" s="103"/>
    </row>
    <row r="2658" spans="2:11" ht="12" customHeight="1" x14ac:dyDescent="0.25">
      <c r="B2658" s="103"/>
      <c r="C2658" s="123"/>
      <c r="D2658" s="103"/>
      <c r="E2658" s="103"/>
      <c r="F2658" s="103"/>
      <c r="H2658" s="123"/>
      <c r="I2658" s="103"/>
      <c r="J2658" s="103"/>
      <c r="K2658" s="103"/>
    </row>
    <row r="2659" spans="2:11" ht="12" customHeight="1" x14ac:dyDescent="0.25">
      <c r="B2659" s="103"/>
      <c r="C2659" s="123"/>
      <c r="D2659" s="103"/>
      <c r="E2659" s="103"/>
      <c r="F2659" s="103"/>
      <c r="H2659" s="123"/>
      <c r="I2659" s="103"/>
      <c r="J2659" s="103"/>
      <c r="K2659" s="103"/>
    </row>
    <row r="2660" spans="2:11" ht="12" customHeight="1" x14ac:dyDescent="0.25">
      <c r="B2660" s="103"/>
      <c r="C2660" s="123"/>
      <c r="D2660" s="103"/>
      <c r="E2660" s="103"/>
      <c r="F2660" s="103"/>
      <c r="H2660" s="123"/>
      <c r="I2660" s="103"/>
      <c r="J2660" s="103"/>
      <c r="K2660" s="103"/>
    </row>
    <row r="2661" spans="2:11" ht="12" customHeight="1" x14ac:dyDescent="0.25">
      <c r="B2661" s="103"/>
      <c r="C2661" s="123"/>
      <c r="D2661" s="103"/>
      <c r="E2661" s="103"/>
      <c r="F2661" s="103"/>
      <c r="H2661" s="123"/>
      <c r="I2661" s="103"/>
      <c r="J2661" s="103"/>
      <c r="K2661" s="103"/>
    </row>
    <row r="2662" spans="2:11" ht="12" customHeight="1" x14ac:dyDescent="0.25">
      <c r="B2662" s="103"/>
      <c r="C2662" s="123"/>
      <c r="D2662" s="103"/>
      <c r="E2662" s="103"/>
      <c r="F2662" s="103"/>
      <c r="H2662" s="123"/>
      <c r="I2662" s="103"/>
      <c r="J2662" s="103"/>
      <c r="K2662" s="103"/>
    </row>
    <row r="2663" spans="2:11" ht="12" customHeight="1" x14ac:dyDescent="0.25">
      <c r="B2663" s="103"/>
      <c r="C2663" s="123"/>
      <c r="D2663" s="103"/>
      <c r="E2663" s="103"/>
      <c r="F2663" s="103"/>
      <c r="H2663" s="123"/>
      <c r="I2663" s="103"/>
      <c r="J2663" s="103"/>
      <c r="K2663" s="103"/>
    </row>
    <row r="2664" spans="2:11" ht="12" customHeight="1" x14ac:dyDescent="0.25">
      <c r="B2664" s="103"/>
      <c r="C2664" s="123"/>
      <c r="D2664" s="103"/>
      <c r="E2664" s="103"/>
      <c r="F2664" s="103"/>
      <c r="H2664" s="123"/>
      <c r="I2664" s="103"/>
      <c r="J2664" s="103"/>
      <c r="K2664" s="103"/>
    </row>
    <row r="2665" spans="2:11" ht="12" customHeight="1" x14ac:dyDescent="0.25">
      <c r="B2665" s="103"/>
      <c r="C2665" s="123"/>
      <c r="D2665" s="103"/>
      <c r="E2665" s="103"/>
      <c r="F2665" s="103"/>
      <c r="H2665" s="123"/>
      <c r="I2665" s="103"/>
      <c r="J2665" s="103"/>
      <c r="K2665" s="103"/>
    </row>
    <row r="2666" spans="2:11" ht="12" customHeight="1" x14ac:dyDescent="0.25">
      <c r="B2666" s="103"/>
      <c r="C2666" s="123"/>
      <c r="D2666" s="103"/>
      <c r="E2666" s="103"/>
      <c r="F2666" s="103"/>
      <c r="H2666" s="123"/>
      <c r="I2666" s="103"/>
      <c r="J2666" s="103"/>
      <c r="K2666" s="103"/>
    </row>
    <row r="2667" spans="2:11" ht="12" customHeight="1" x14ac:dyDescent="0.25">
      <c r="B2667" s="103"/>
      <c r="C2667" s="123"/>
      <c r="D2667" s="103"/>
      <c r="E2667" s="103"/>
      <c r="F2667" s="103"/>
      <c r="H2667" s="123"/>
      <c r="I2667" s="103"/>
      <c r="J2667" s="103"/>
      <c r="K2667" s="103"/>
    </row>
    <row r="2668" spans="2:11" ht="12" customHeight="1" x14ac:dyDescent="0.25">
      <c r="B2668" s="103"/>
      <c r="C2668" s="123"/>
      <c r="D2668" s="103"/>
      <c r="E2668" s="103"/>
      <c r="F2668" s="103"/>
      <c r="H2668" s="123"/>
      <c r="I2668" s="103"/>
      <c r="J2668" s="103"/>
      <c r="K2668" s="103"/>
    </row>
    <row r="2669" spans="2:11" ht="12" customHeight="1" x14ac:dyDescent="0.25">
      <c r="B2669" s="103"/>
      <c r="C2669" s="123"/>
      <c r="D2669" s="103"/>
      <c r="E2669" s="103"/>
      <c r="F2669" s="103"/>
      <c r="H2669" s="123"/>
      <c r="I2669" s="103"/>
      <c r="J2669" s="103"/>
      <c r="K2669" s="103"/>
    </row>
    <row r="2670" spans="2:11" ht="12" customHeight="1" x14ac:dyDescent="0.25">
      <c r="B2670" s="103"/>
      <c r="C2670" s="123"/>
      <c r="D2670" s="103"/>
      <c r="E2670" s="103"/>
      <c r="F2670" s="103"/>
      <c r="H2670" s="123"/>
      <c r="I2670" s="103"/>
      <c r="J2670" s="103"/>
      <c r="K2670" s="103"/>
    </row>
    <row r="2671" spans="2:11" ht="12" customHeight="1" x14ac:dyDescent="0.25">
      <c r="B2671" s="103"/>
      <c r="C2671" s="123"/>
      <c r="D2671" s="103"/>
      <c r="E2671" s="103"/>
      <c r="F2671" s="103"/>
      <c r="H2671" s="123"/>
      <c r="I2671" s="103"/>
      <c r="J2671" s="103"/>
      <c r="K2671" s="103"/>
    </row>
    <row r="2672" spans="2:11" ht="12" customHeight="1" x14ac:dyDescent="0.25">
      <c r="B2672" s="103"/>
      <c r="C2672" s="123"/>
      <c r="D2672" s="103"/>
      <c r="E2672" s="103"/>
      <c r="F2672" s="103"/>
      <c r="H2672" s="123"/>
      <c r="I2672" s="103"/>
      <c r="J2672" s="103"/>
      <c r="K2672" s="103"/>
    </row>
    <row r="2673" spans="2:11" ht="12" customHeight="1" x14ac:dyDescent="0.25">
      <c r="B2673" s="103"/>
      <c r="C2673" s="123"/>
      <c r="D2673" s="103"/>
      <c r="E2673" s="103"/>
      <c r="F2673" s="103"/>
      <c r="H2673" s="123"/>
      <c r="I2673" s="103"/>
      <c r="J2673" s="103"/>
      <c r="K2673" s="103"/>
    </row>
    <row r="2674" spans="2:11" ht="12" customHeight="1" x14ac:dyDescent="0.25">
      <c r="B2674" s="103"/>
      <c r="C2674" s="123"/>
      <c r="D2674" s="103"/>
      <c r="E2674" s="103"/>
      <c r="F2674" s="103"/>
      <c r="H2674" s="123"/>
      <c r="I2674" s="103"/>
      <c r="J2674" s="103"/>
      <c r="K2674" s="103"/>
    </row>
    <row r="2675" spans="2:11" ht="12" customHeight="1" x14ac:dyDescent="0.25">
      <c r="B2675" s="103"/>
      <c r="C2675" s="123"/>
      <c r="D2675" s="103"/>
      <c r="E2675" s="103"/>
      <c r="F2675" s="103"/>
      <c r="H2675" s="123"/>
      <c r="I2675" s="103"/>
      <c r="J2675" s="103"/>
      <c r="K2675" s="103"/>
    </row>
    <row r="2676" spans="2:11" ht="12" customHeight="1" x14ac:dyDescent="0.25">
      <c r="B2676" s="103"/>
      <c r="C2676" s="123"/>
      <c r="D2676" s="103"/>
      <c r="E2676" s="103"/>
      <c r="F2676" s="103"/>
      <c r="H2676" s="123"/>
      <c r="I2676" s="103"/>
      <c r="J2676" s="103"/>
      <c r="K2676" s="103"/>
    </row>
    <row r="2677" spans="2:11" ht="12" customHeight="1" x14ac:dyDescent="0.25">
      <c r="B2677" s="103"/>
      <c r="C2677" s="123"/>
      <c r="D2677" s="103"/>
      <c r="E2677" s="103"/>
      <c r="F2677" s="103"/>
      <c r="H2677" s="123"/>
      <c r="I2677" s="103"/>
      <c r="J2677" s="103"/>
      <c r="K2677" s="103"/>
    </row>
    <row r="2678" spans="2:11" ht="12" customHeight="1" x14ac:dyDescent="0.25">
      <c r="B2678" s="103"/>
      <c r="C2678" s="123"/>
      <c r="D2678" s="103"/>
      <c r="E2678" s="103"/>
      <c r="F2678" s="103"/>
      <c r="H2678" s="123"/>
      <c r="I2678" s="103"/>
      <c r="J2678" s="103"/>
      <c r="K2678" s="103"/>
    </row>
    <row r="2679" spans="2:11" ht="12" customHeight="1" x14ac:dyDescent="0.25">
      <c r="B2679" s="103"/>
      <c r="C2679" s="123"/>
      <c r="D2679" s="103"/>
      <c r="E2679" s="103"/>
      <c r="F2679" s="103"/>
      <c r="H2679" s="123"/>
      <c r="I2679" s="103"/>
      <c r="J2679" s="103"/>
      <c r="K2679" s="103"/>
    </row>
    <row r="2680" spans="2:11" ht="12" customHeight="1" x14ac:dyDescent="0.25">
      <c r="B2680" s="103"/>
      <c r="C2680" s="123"/>
      <c r="D2680" s="103"/>
      <c r="E2680" s="103"/>
      <c r="F2680" s="103"/>
      <c r="H2680" s="123"/>
      <c r="I2680" s="103"/>
      <c r="J2680" s="103"/>
      <c r="K2680" s="103"/>
    </row>
    <row r="2681" spans="2:11" ht="12" customHeight="1" x14ac:dyDescent="0.25">
      <c r="B2681" s="103"/>
      <c r="C2681" s="123"/>
      <c r="D2681" s="103"/>
      <c r="E2681" s="103"/>
      <c r="F2681" s="103"/>
      <c r="H2681" s="123"/>
      <c r="I2681" s="103"/>
      <c r="J2681" s="103"/>
      <c r="K2681" s="103"/>
    </row>
    <row r="2682" spans="2:11" ht="12" customHeight="1" x14ac:dyDescent="0.25">
      <c r="B2682" s="103"/>
      <c r="C2682" s="123"/>
      <c r="D2682" s="103"/>
      <c r="E2682" s="103"/>
      <c r="F2682" s="103"/>
      <c r="H2682" s="123"/>
      <c r="I2682" s="103"/>
      <c r="J2682" s="103"/>
      <c r="K2682" s="103"/>
    </row>
    <row r="2683" spans="2:11" ht="12" customHeight="1" x14ac:dyDescent="0.25">
      <c r="B2683" s="103"/>
      <c r="C2683" s="123"/>
      <c r="D2683" s="103"/>
      <c r="E2683" s="103"/>
      <c r="F2683" s="103"/>
      <c r="H2683" s="123"/>
      <c r="I2683" s="103"/>
      <c r="J2683" s="103"/>
      <c r="K2683" s="103"/>
    </row>
    <row r="2684" spans="2:11" ht="12" customHeight="1" x14ac:dyDescent="0.25">
      <c r="B2684" s="103"/>
      <c r="C2684" s="123"/>
      <c r="D2684" s="103"/>
      <c r="E2684" s="103"/>
      <c r="F2684" s="103"/>
      <c r="H2684" s="123"/>
      <c r="I2684" s="103"/>
      <c r="J2684" s="103"/>
      <c r="K2684" s="103"/>
    </row>
    <row r="2685" spans="2:11" ht="12" customHeight="1" x14ac:dyDescent="0.25">
      <c r="B2685" s="103"/>
      <c r="C2685" s="123"/>
      <c r="D2685" s="103"/>
      <c r="E2685" s="103"/>
      <c r="F2685" s="103"/>
      <c r="H2685" s="123"/>
      <c r="I2685" s="103"/>
      <c r="J2685" s="103"/>
      <c r="K2685" s="103"/>
    </row>
    <row r="2686" spans="2:11" ht="12" customHeight="1" x14ac:dyDescent="0.25">
      <c r="B2686" s="103"/>
      <c r="C2686" s="123"/>
      <c r="D2686" s="103"/>
      <c r="E2686" s="103"/>
      <c r="F2686" s="103"/>
      <c r="H2686" s="123"/>
      <c r="I2686" s="103"/>
      <c r="J2686" s="103"/>
      <c r="K2686" s="103"/>
    </row>
    <row r="2687" spans="2:11" ht="12" customHeight="1" x14ac:dyDescent="0.25">
      <c r="B2687" s="103"/>
      <c r="C2687" s="123"/>
      <c r="D2687" s="103"/>
      <c r="E2687" s="103"/>
      <c r="F2687" s="103"/>
      <c r="H2687" s="123"/>
      <c r="I2687" s="103"/>
      <c r="J2687" s="103"/>
      <c r="K2687" s="103"/>
    </row>
    <row r="2688" spans="2:11" ht="12" customHeight="1" x14ac:dyDescent="0.25">
      <c r="B2688" s="103"/>
      <c r="C2688" s="123"/>
      <c r="D2688" s="103"/>
      <c r="E2688" s="103"/>
      <c r="F2688" s="103"/>
      <c r="H2688" s="123"/>
      <c r="I2688" s="103"/>
      <c r="J2688" s="103"/>
      <c r="K2688" s="103"/>
    </row>
    <row r="2689" spans="2:11" ht="12" customHeight="1" x14ac:dyDescent="0.25">
      <c r="B2689" s="103"/>
      <c r="C2689" s="123"/>
      <c r="D2689" s="103"/>
      <c r="E2689" s="103"/>
      <c r="F2689" s="103"/>
      <c r="H2689" s="123"/>
      <c r="I2689" s="103"/>
      <c r="J2689" s="103"/>
      <c r="K2689" s="103"/>
    </row>
    <row r="2690" spans="2:11" ht="12" customHeight="1" x14ac:dyDescent="0.25">
      <c r="B2690" s="103"/>
      <c r="C2690" s="123"/>
      <c r="D2690" s="103"/>
      <c r="E2690" s="103"/>
      <c r="F2690" s="103"/>
      <c r="H2690" s="123"/>
      <c r="I2690" s="103"/>
      <c r="J2690" s="103"/>
      <c r="K2690" s="103"/>
    </row>
    <row r="2691" spans="2:11" ht="12" customHeight="1" x14ac:dyDescent="0.25">
      <c r="B2691" s="103"/>
      <c r="C2691" s="123"/>
      <c r="D2691" s="103"/>
      <c r="E2691" s="103"/>
      <c r="F2691" s="103"/>
      <c r="H2691" s="123"/>
      <c r="I2691" s="103"/>
      <c r="J2691" s="103"/>
      <c r="K2691" s="103"/>
    </row>
    <row r="2692" spans="2:11" ht="12" customHeight="1" x14ac:dyDescent="0.25">
      <c r="B2692" s="103"/>
      <c r="C2692" s="123"/>
      <c r="D2692" s="103"/>
      <c r="E2692" s="103"/>
      <c r="F2692" s="103"/>
      <c r="H2692" s="123"/>
      <c r="I2692" s="103"/>
      <c r="J2692" s="103"/>
      <c r="K2692" s="103"/>
    </row>
    <row r="2693" spans="2:11" ht="12" customHeight="1" x14ac:dyDescent="0.25">
      <c r="B2693" s="103"/>
      <c r="C2693" s="123"/>
      <c r="D2693" s="103"/>
      <c r="E2693" s="103"/>
      <c r="F2693" s="103"/>
      <c r="H2693" s="123"/>
      <c r="I2693" s="103"/>
      <c r="J2693" s="103"/>
      <c r="K2693" s="103"/>
    </row>
    <row r="2694" spans="2:11" ht="12" customHeight="1" x14ac:dyDescent="0.25">
      <c r="B2694" s="103"/>
      <c r="C2694" s="123"/>
      <c r="D2694" s="103"/>
      <c r="E2694" s="103"/>
      <c r="F2694" s="103"/>
      <c r="H2694" s="123"/>
      <c r="I2694" s="103"/>
      <c r="J2694" s="103"/>
      <c r="K2694" s="103"/>
    </row>
    <row r="2695" spans="2:11" ht="12" customHeight="1" x14ac:dyDescent="0.25">
      <c r="B2695" s="103"/>
      <c r="C2695" s="123"/>
      <c r="D2695" s="103"/>
      <c r="E2695" s="103"/>
      <c r="F2695" s="103"/>
      <c r="H2695" s="123"/>
      <c r="I2695" s="103"/>
      <c r="J2695" s="103"/>
      <c r="K2695" s="103"/>
    </row>
    <row r="2696" spans="2:11" ht="12" customHeight="1" x14ac:dyDescent="0.25">
      <c r="B2696" s="103"/>
      <c r="C2696" s="123"/>
      <c r="D2696" s="103"/>
      <c r="E2696" s="103"/>
      <c r="F2696" s="103"/>
      <c r="H2696" s="123"/>
      <c r="I2696" s="103"/>
      <c r="J2696" s="103"/>
      <c r="K2696" s="103"/>
    </row>
    <row r="2697" spans="2:11" ht="12" customHeight="1" x14ac:dyDescent="0.25">
      <c r="B2697" s="103"/>
      <c r="C2697" s="123"/>
      <c r="D2697" s="103"/>
      <c r="E2697" s="103"/>
      <c r="F2697" s="103"/>
      <c r="H2697" s="123"/>
      <c r="I2697" s="103"/>
      <c r="J2697" s="103"/>
      <c r="K2697" s="103"/>
    </row>
    <row r="2698" spans="2:11" ht="12" customHeight="1" x14ac:dyDescent="0.25">
      <c r="B2698" s="103"/>
      <c r="C2698" s="123"/>
      <c r="D2698" s="103"/>
      <c r="E2698" s="103"/>
      <c r="F2698" s="103"/>
      <c r="H2698" s="123"/>
      <c r="I2698" s="103"/>
      <c r="J2698" s="103"/>
      <c r="K2698" s="103"/>
    </row>
    <row r="2699" spans="2:11" ht="12" customHeight="1" x14ac:dyDescent="0.25">
      <c r="B2699" s="103"/>
      <c r="C2699" s="123"/>
      <c r="D2699" s="103"/>
      <c r="E2699" s="103"/>
      <c r="F2699" s="103"/>
      <c r="H2699" s="123"/>
      <c r="I2699" s="103"/>
      <c r="J2699" s="103"/>
      <c r="K2699" s="103"/>
    </row>
    <row r="2700" spans="2:11" ht="12" customHeight="1" x14ac:dyDescent="0.25">
      <c r="B2700" s="103"/>
      <c r="C2700" s="123"/>
      <c r="D2700" s="103"/>
      <c r="E2700" s="103"/>
      <c r="F2700" s="103"/>
      <c r="H2700" s="123"/>
      <c r="I2700" s="103"/>
      <c r="J2700" s="103"/>
      <c r="K2700" s="103"/>
    </row>
    <row r="2701" spans="2:11" ht="12" customHeight="1" x14ac:dyDescent="0.25">
      <c r="B2701" s="103"/>
      <c r="C2701" s="123"/>
      <c r="D2701" s="103"/>
      <c r="E2701" s="103"/>
      <c r="F2701" s="103"/>
      <c r="H2701" s="123"/>
      <c r="I2701" s="103"/>
      <c r="J2701" s="103"/>
      <c r="K2701" s="103"/>
    </row>
    <row r="2702" spans="2:11" ht="12" customHeight="1" x14ac:dyDescent="0.25">
      <c r="B2702" s="103"/>
      <c r="C2702" s="123"/>
      <c r="D2702" s="103"/>
      <c r="E2702" s="103"/>
      <c r="F2702" s="103"/>
      <c r="H2702" s="123"/>
      <c r="I2702" s="103"/>
      <c r="J2702" s="103"/>
      <c r="K2702" s="103"/>
    </row>
    <row r="2703" spans="2:11" ht="12" customHeight="1" x14ac:dyDescent="0.25">
      <c r="B2703" s="103"/>
      <c r="C2703" s="123"/>
      <c r="D2703" s="103"/>
      <c r="E2703" s="103"/>
      <c r="F2703" s="103"/>
      <c r="H2703" s="123"/>
      <c r="I2703" s="103"/>
      <c r="J2703" s="103"/>
      <c r="K2703" s="103"/>
    </row>
    <row r="2704" spans="2:11" ht="12" customHeight="1" x14ac:dyDescent="0.25">
      <c r="B2704" s="103"/>
      <c r="C2704" s="123"/>
      <c r="D2704" s="103"/>
      <c r="E2704" s="103"/>
      <c r="F2704" s="103"/>
      <c r="H2704" s="123"/>
      <c r="I2704" s="103"/>
      <c r="J2704" s="103"/>
      <c r="K2704" s="103"/>
    </row>
    <row r="2705" spans="2:11" ht="12" customHeight="1" x14ac:dyDescent="0.25">
      <c r="B2705" s="103"/>
      <c r="C2705" s="123"/>
      <c r="D2705" s="103"/>
      <c r="E2705" s="103"/>
      <c r="F2705" s="103"/>
      <c r="H2705" s="123"/>
      <c r="I2705" s="103"/>
      <c r="J2705" s="103"/>
      <c r="K2705" s="103"/>
    </row>
    <row r="2706" spans="2:11" ht="12" customHeight="1" x14ac:dyDescent="0.25">
      <c r="B2706" s="103"/>
      <c r="C2706" s="123"/>
      <c r="D2706" s="103"/>
      <c r="E2706" s="103"/>
      <c r="F2706" s="103"/>
      <c r="H2706" s="123"/>
      <c r="I2706" s="103"/>
      <c r="J2706" s="103"/>
      <c r="K2706" s="103"/>
    </row>
    <row r="2707" spans="2:11" ht="12" customHeight="1" x14ac:dyDescent="0.25">
      <c r="B2707" s="103"/>
      <c r="C2707" s="123"/>
      <c r="D2707" s="103"/>
      <c r="E2707" s="103"/>
      <c r="F2707" s="103"/>
      <c r="H2707" s="123"/>
      <c r="I2707" s="103"/>
      <c r="J2707" s="103"/>
      <c r="K2707" s="103"/>
    </row>
    <row r="2708" spans="2:11" ht="12" customHeight="1" x14ac:dyDescent="0.25">
      <c r="B2708" s="103"/>
      <c r="C2708" s="123"/>
      <c r="D2708" s="103"/>
      <c r="E2708" s="103"/>
      <c r="F2708" s="103"/>
      <c r="H2708" s="123"/>
      <c r="I2708" s="103"/>
      <c r="J2708" s="103"/>
      <c r="K2708" s="103"/>
    </row>
    <row r="2709" spans="2:11" ht="12" customHeight="1" x14ac:dyDescent="0.25">
      <c r="B2709" s="103"/>
      <c r="C2709" s="123"/>
      <c r="D2709" s="103"/>
      <c r="E2709" s="103"/>
      <c r="F2709" s="103"/>
      <c r="H2709" s="123"/>
      <c r="I2709" s="103"/>
      <c r="J2709" s="103"/>
      <c r="K2709" s="103"/>
    </row>
    <row r="2710" spans="2:11" ht="12" customHeight="1" x14ac:dyDescent="0.25">
      <c r="B2710" s="103"/>
      <c r="C2710" s="123"/>
      <c r="D2710" s="103"/>
      <c r="E2710" s="103"/>
      <c r="F2710" s="103"/>
      <c r="H2710" s="123"/>
      <c r="I2710" s="103"/>
      <c r="J2710" s="103"/>
      <c r="K2710" s="103"/>
    </row>
    <row r="2711" spans="2:11" ht="12" customHeight="1" x14ac:dyDescent="0.25">
      <c r="B2711" s="103"/>
      <c r="C2711" s="123"/>
      <c r="D2711" s="103"/>
      <c r="E2711" s="103"/>
      <c r="F2711" s="103"/>
      <c r="H2711" s="123"/>
      <c r="I2711" s="103"/>
      <c r="J2711" s="103"/>
      <c r="K2711" s="103"/>
    </row>
    <row r="2712" spans="2:11" ht="12" customHeight="1" x14ac:dyDescent="0.25">
      <c r="B2712" s="103"/>
      <c r="C2712" s="123"/>
      <c r="D2712" s="103"/>
      <c r="E2712" s="103"/>
      <c r="F2712" s="103"/>
      <c r="H2712" s="123"/>
      <c r="I2712" s="103"/>
      <c r="J2712" s="103"/>
      <c r="K2712" s="103"/>
    </row>
    <row r="2713" spans="2:11" ht="12" customHeight="1" x14ac:dyDescent="0.25">
      <c r="B2713" s="103"/>
      <c r="C2713" s="123"/>
      <c r="D2713" s="103"/>
      <c r="E2713" s="103"/>
      <c r="F2713" s="103"/>
      <c r="H2713" s="123"/>
      <c r="I2713" s="103"/>
      <c r="J2713" s="103"/>
      <c r="K2713" s="103"/>
    </row>
    <row r="2714" spans="2:11" ht="12" customHeight="1" x14ac:dyDescent="0.25">
      <c r="B2714" s="103"/>
      <c r="C2714" s="123"/>
      <c r="D2714" s="103"/>
      <c r="E2714" s="103"/>
      <c r="F2714" s="103"/>
      <c r="H2714" s="123"/>
      <c r="I2714" s="103"/>
      <c r="J2714" s="103"/>
      <c r="K2714" s="103"/>
    </row>
    <row r="2715" spans="2:11" ht="12" customHeight="1" x14ac:dyDescent="0.25">
      <c r="B2715" s="103"/>
      <c r="C2715" s="123"/>
      <c r="D2715" s="103"/>
      <c r="E2715" s="103"/>
      <c r="F2715" s="103"/>
      <c r="H2715" s="123"/>
      <c r="I2715" s="103"/>
      <c r="J2715" s="103"/>
      <c r="K2715" s="103"/>
    </row>
    <row r="2716" spans="2:11" ht="12" customHeight="1" x14ac:dyDescent="0.25">
      <c r="B2716" s="103"/>
      <c r="C2716" s="123"/>
      <c r="D2716" s="103"/>
      <c r="E2716" s="103"/>
      <c r="F2716" s="103"/>
      <c r="H2716" s="123"/>
      <c r="I2716" s="103"/>
      <c r="J2716" s="103"/>
      <c r="K2716" s="103"/>
    </row>
    <row r="2717" spans="2:11" ht="12" customHeight="1" x14ac:dyDescent="0.25">
      <c r="B2717" s="103"/>
      <c r="C2717" s="123"/>
      <c r="D2717" s="103"/>
      <c r="E2717" s="103"/>
      <c r="F2717" s="103"/>
      <c r="H2717" s="123"/>
      <c r="I2717" s="103"/>
      <c r="J2717" s="103"/>
      <c r="K2717" s="103"/>
    </row>
    <row r="2718" spans="2:11" ht="12" customHeight="1" x14ac:dyDescent="0.25">
      <c r="B2718" s="103"/>
      <c r="C2718" s="123"/>
      <c r="D2718" s="103"/>
      <c r="E2718" s="103"/>
      <c r="F2718" s="103"/>
      <c r="H2718" s="123"/>
      <c r="I2718" s="103"/>
      <c r="J2718" s="103"/>
      <c r="K2718" s="103"/>
    </row>
    <row r="2719" spans="2:11" ht="12" customHeight="1" x14ac:dyDescent="0.25">
      <c r="B2719" s="103"/>
      <c r="C2719" s="123"/>
      <c r="D2719" s="103"/>
      <c r="E2719" s="103"/>
      <c r="F2719" s="103"/>
      <c r="H2719" s="123"/>
      <c r="I2719" s="103"/>
      <c r="J2719" s="103"/>
      <c r="K2719" s="103"/>
    </row>
    <row r="2720" spans="2:11" ht="12" customHeight="1" x14ac:dyDescent="0.25">
      <c r="B2720" s="103"/>
      <c r="C2720" s="123"/>
      <c r="D2720" s="103"/>
      <c r="E2720" s="103"/>
      <c r="F2720" s="103"/>
      <c r="H2720" s="123"/>
      <c r="I2720" s="103"/>
      <c r="J2720" s="103"/>
      <c r="K2720" s="103"/>
    </row>
    <row r="2721" spans="2:11" ht="12" customHeight="1" x14ac:dyDescent="0.25">
      <c r="B2721" s="103"/>
      <c r="C2721" s="123"/>
      <c r="D2721" s="103"/>
      <c r="E2721" s="103"/>
      <c r="F2721" s="103"/>
      <c r="H2721" s="123"/>
      <c r="I2721" s="103"/>
      <c r="J2721" s="103"/>
      <c r="K2721" s="103"/>
    </row>
    <row r="2722" spans="2:11" ht="12" customHeight="1" x14ac:dyDescent="0.25">
      <c r="B2722" s="103"/>
      <c r="C2722" s="123"/>
      <c r="D2722" s="103"/>
      <c r="E2722" s="103"/>
      <c r="F2722" s="103"/>
      <c r="H2722" s="123"/>
      <c r="I2722" s="103"/>
      <c r="J2722" s="103"/>
      <c r="K2722" s="103"/>
    </row>
    <row r="2723" spans="2:11" ht="12" customHeight="1" x14ac:dyDescent="0.25">
      <c r="B2723" s="103"/>
      <c r="C2723" s="123"/>
      <c r="D2723" s="103"/>
      <c r="E2723" s="103"/>
      <c r="F2723" s="103"/>
      <c r="H2723" s="123"/>
      <c r="I2723" s="103"/>
      <c r="J2723" s="103"/>
      <c r="K2723" s="103"/>
    </row>
    <row r="2724" spans="2:11" ht="12" customHeight="1" x14ac:dyDescent="0.25">
      <c r="B2724" s="103"/>
      <c r="C2724" s="123"/>
      <c r="D2724" s="103"/>
      <c r="E2724" s="103"/>
      <c r="F2724" s="103"/>
      <c r="H2724" s="123"/>
      <c r="I2724" s="103"/>
      <c r="J2724" s="103"/>
      <c r="K2724" s="103"/>
    </row>
    <row r="2725" spans="2:11" ht="12" customHeight="1" x14ac:dyDescent="0.25">
      <c r="B2725" s="103"/>
      <c r="C2725" s="123"/>
      <c r="D2725" s="103"/>
      <c r="E2725" s="103"/>
      <c r="F2725" s="103"/>
      <c r="H2725" s="123"/>
      <c r="I2725" s="103"/>
      <c r="J2725" s="103"/>
      <c r="K2725" s="103"/>
    </row>
    <row r="2726" spans="2:11" ht="12" customHeight="1" x14ac:dyDescent="0.25">
      <c r="B2726" s="103"/>
      <c r="C2726" s="123"/>
      <c r="D2726" s="103"/>
      <c r="E2726" s="103"/>
      <c r="F2726" s="103"/>
      <c r="H2726" s="123"/>
      <c r="I2726" s="103"/>
      <c r="J2726" s="103"/>
      <c r="K2726" s="103"/>
    </row>
    <row r="2727" spans="2:11" ht="12" customHeight="1" x14ac:dyDescent="0.25">
      <c r="B2727" s="103"/>
      <c r="C2727" s="123"/>
      <c r="D2727" s="103"/>
      <c r="E2727" s="103"/>
      <c r="F2727" s="103"/>
      <c r="H2727" s="123"/>
      <c r="I2727" s="103"/>
      <c r="J2727" s="103"/>
      <c r="K2727" s="103"/>
    </row>
    <row r="2728" spans="2:11" ht="12" customHeight="1" x14ac:dyDescent="0.25">
      <c r="B2728" s="103"/>
      <c r="C2728" s="123"/>
      <c r="D2728" s="103"/>
      <c r="E2728" s="103"/>
      <c r="F2728" s="103"/>
      <c r="H2728" s="123"/>
      <c r="I2728" s="103"/>
      <c r="J2728" s="103"/>
      <c r="K2728" s="103"/>
    </row>
    <row r="2729" spans="2:11" ht="12" customHeight="1" x14ac:dyDescent="0.25">
      <c r="B2729" s="103"/>
      <c r="C2729" s="123"/>
      <c r="D2729" s="103"/>
      <c r="E2729" s="103"/>
      <c r="F2729" s="103"/>
      <c r="H2729" s="123"/>
      <c r="I2729" s="103"/>
      <c r="J2729" s="103"/>
      <c r="K2729" s="103"/>
    </row>
    <row r="2730" spans="2:11" ht="12" customHeight="1" x14ac:dyDescent="0.25">
      <c r="B2730" s="103"/>
      <c r="C2730" s="123"/>
      <c r="D2730" s="103"/>
      <c r="E2730" s="103"/>
      <c r="F2730" s="103"/>
      <c r="H2730" s="123"/>
      <c r="I2730" s="103"/>
      <c r="J2730" s="103"/>
      <c r="K2730" s="103"/>
    </row>
    <row r="2731" spans="2:11" ht="12" customHeight="1" x14ac:dyDescent="0.25">
      <c r="B2731" s="103"/>
      <c r="C2731" s="123"/>
      <c r="D2731" s="103"/>
      <c r="E2731" s="103"/>
      <c r="F2731" s="103"/>
      <c r="H2731" s="123"/>
      <c r="I2731" s="103"/>
      <c r="J2731" s="103"/>
      <c r="K2731" s="103"/>
    </row>
    <row r="2732" spans="2:11" ht="12" customHeight="1" x14ac:dyDescent="0.25">
      <c r="B2732" s="103"/>
      <c r="C2732" s="123"/>
      <c r="D2732" s="103"/>
      <c r="E2732" s="103"/>
      <c r="F2732" s="103"/>
      <c r="H2732" s="123"/>
      <c r="I2732" s="103"/>
      <c r="J2732" s="103"/>
      <c r="K2732" s="103"/>
    </row>
    <row r="2733" spans="2:11" ht="12" customHeight="1" x14ac:dyDescent="0.25">
      <c r="B2733" s="103"/>
      <c r="C2733" s="123"/>
      <c r="D2733" s="103"/>
      <c r="E2733" s="103"/>
      <c r="F2733" s="103"/>
      <c r="H2733" s="123"/>
      <c r="I2733" s="103"/>
      <c r="J2733" s="103"/>
      <c r="K2733" s="103"/>
    </row>
    <row r="2734" spans="2:11" ht="12" customHeight="1" x14ac:dyDescent="0.25">
      <c r="B2734" s="103"/>
      <c r="C2734" s="123"/>
      <c r="D2734" s="103"/>
      <c r="E2734" s="103"/>
      <c r="F2734" s="103"/>
      <c r="H2734" s="123"/>
      <c r="I2734" s="103"/>
      <c r="J2734" s="103"/>
      <c r="K2734" s="103"/>
    </row>
    <row r="2735" spans="2:11" ht="12" customHeight="1" x14ac:dyDescent="0.25">
      <c r="B2735" s="103"/>
      <c r="C2735" s="123"/>
      <c r="D2735" s="103"/>
      <c r="E2735" s="103"/>
      <c r="F2735" s="103"/>
      <c r="H2735" s="123"/>
      <c r="I2735" s="103"/>
      <c r="J2735" s="103"/>
      <c r="K2735" s="103"/>
    </row>
    <row r="2736" spans="2:11" ht="12" customHeight="1" x14ac:dyDescent="0.25">
      <c r="B2736" s="103"/>
      <c r="C2736" s="123"/>
      <c r="D2736" s="103"/>
      <c r="E2736" s="103"/>
      <c r="F2736" s="103"/>
      <c r="H2736" s="123"/>
      <c r="I2736" s="103"/>
      <c r="J2736" s="103"/>
      <c r="K2736" s="103"/>
    </row>
    <row r="2737" spans="2:11" ht="12" customHeight="1" x14ac:dyDescent="0.25">
      <c r="B2737" s="103"/>
      <c r="C2737" s="123"/>
      <c r="D2737" s="103"/>
      <c r="E2737" s="103"/>
      <c r="F2737" s="103"/>
      <c r="H2737" s="123"/>
      <c r="I2737" s="103"/>
      <c r="J2737" s="103"/>
      <c r="K2737" s="103"/>
    </row>
    <row r="2738" spans="2:11" ht="12" customHeight="1" x14ac:dyDescent="0.25">
      <c r="B2738" s="103"/>
      <c r="C2738" s="123"/>
      <c r="D2738" s="103"/>
      <c r="E2738" s="103"/>
      <c r="F2738" s="103"/>
      <c r="H2738" s="123"/>
      <c r="I2738" s="103"/>
      <c r="J2738" s="103"/>
      <c r="K2738" s="103"/>
    </row>
    <row r="2739" spans="2:11" ht="12" customHeight="1" x14ac:dyDescent="0.25">
      <c r="B2739" s="103"/>
      <c r="C2739" s="123"/>
      <c r="D2739" s="103"/>
      <c r="E2739" s="103"/>
      <c r="F2739" s="103"/>
      <c r="H2739" s="123"/>
      <c r="I2739" s="103"/>
      <c r="J2739" s="103"/>
      <c r="K2739" s="103"/>
    </row>
    <row r="2740" spans="2:11" ht="12" customHeight="1" x14ac:dyDescent="0.25">
      <c r="B2740" s="103"/>
      <c r="C2740" s="123"/>
      <c r="D2740" s="103"/>
      <c r="E2740" s="103"/>
      <c r="F2740" s="103"/>
      <c r="H2740" s="123"/>
      <c r="I2740" s="103"/>
      <c r="J2740" s="103"/>
      <c r="K2740" s="103"/>
    </row>
    <row r="2741" spans="2:11" ht="12" customHeight="1" x14ac:dyDescent="0.25">
      <c r="B2741" s="103"/>
      <c r="C2741" s="123"/>
      <c r="D2741" s="103"/>
      <c r="E2741" s="103"/>
      <c r="F2741" s="103"/>
      <c r="H2741" s="123"/>
      <c r="I2741" s="103"/>
      <c r="J2741" s="103"/>
      <c r="K2741" s="103"/>
    </row>
    <row r="2742" spans="2:11" ht="12" customHeight="1" x14ac:dyDescent="0.25">
      <c r="B2742" s="103"/>
      <c r="C2742" s="123"/>
      <c r="D2742" s="103"/>
      <c r="E2742" s="103"/>
      <c r="F2742" s="103"/>
      <c r="H2742" s="123"/>
      <c r="I2742" s="103"/>
      <c r="J2742" s="103"/>
      <c r="K2742" s="103"/>
    </row>
    <row r="2743" spans="2:11" ht="12" customHeight="1" x14ac:dyDescent="0.25">
      <c r="B2743" s="103"/>
      <c r="C2743" s="123"/>
      <c r="D2743" s="103"/>
      <c r="E2743" s="103"/>
      <c r="F2743" s="103"/>
      <c r="H2743" s="123"/>
      <c r="I2743" s="103"/>
      <c r="J2743" s="103"/>
      <c r="K2743" s="103"/>
    </row>
    <row r="2744" spans="2:11" ht="12" customHeight="1" x14ac:dyDescent="0.25">
      <c r="B2744" s="103"/>
      <c r="C2744" s="123"/>
      <c r="D2744" s="103"/>
      <c r="E2744" s="103"/>
      <c r="F2744" s="103"/>
      <c r="H2744" s="123"/>
      <c r="I2744" s="103"/>
      <c r="J2744" s="103"/>
      <c r="K2744" s="103"/>
    </row>
    <row r="2745" spans="2:11" ht="12" customHeight="1" x14ac:dyDescent="0.25">
      <c r="B2745" s="103"/>
      <c r="C2745" s="123"/>
      <c r="D2745" s="103"/>
      <c r="E2745" s="103"/>
      <c r="F2745" s="103"/>
      <c r="H2745" s="123"/>
      <c r="I2745" s="103"/>
      <c r="J2745" s="103"/>
      <c r="K2745" s="103"/>
    </row>
    <row r="2746" spans="2:11" ht="12" customHeight="1" x14ac:dyDescent="0.25">
      <c r="B2746" s="103"/>
      <c r="C2746" s="123"/>
      <c r="D2746" s="103"/>
      <c r="E2746" s="103"/>
      <c r="F2746" s="103"/>
      <c r="H2746" s="123"/>
      <c r="I2746" s="103"/>
      <c r="J2746" s="103"/>
      <c r="K2746" s="103"/>
    </row>
    <row r="2747" spans="2:11" ht="12" customHeight="1" x14ac:dyDescent="0.25">
      <c r="B2747" s="103"/>
      <c r="C2747" s="123"/>
      <c r="D2747" s="103"/>
      <c r="E2747" s="103"/>
      <c r="F2747" s="103"/>
      <c r="H2747" s="123"/>
      <c r="I2747" s="103"/>
      <c r="J2747" s="103"/>
      <c r="K2747" s="103"/>
    </row>
    <row r="2748" spans="2:11" ht="12" customHeight="1" x14ac:dyDescent="0.25">
      <c r="B2748" s="103"/>
      <c r="C2748" s="123"/>
      <c r="D2748" s="103"/>
      <c r="E2748" s="103"/>
      <c r="F2748" s="103"/>
      <c r="H2748" s="123"/>
      <c r="I2748" s="103"/>
      <c r="J2748" s="103"/>
      <c r="K2748" s="103"/>
    </row>
    <row r="2749" spans="2:11" ht="12" customHeight="1" x14ac:dyDescent="0.25">
      <c r="B2749" s="103"/>
      <c r="C2749" s="123"/>
      <c r="D2749" s="103"/>
      <c r="E2749" s="103"/>
      <c r="F2749" s="103"/>
      <c r="H2749" s="123"/>
      <c r="I2749" s="103"/>
      <c r="J2749" s="103"/>
      <c r="K2749" s="103"/>
    </row>
    <row r="2750" spans="2:11" ht="12" customHeight="1" x14ac:dyDescent="0.25">
      <c r="B2750" s="103"/>
      <c r="C2750" s="123"/>
      <c r="D2750" s="103"/>
      <c r="E2750" s="103"/>
      <c r="F2750" s="103"/>
      <c r="H2750" s="123"/>
      <c r="I2750" s="103"/>
      <c r="J2750" s="103"/>
      <c r="K2750" s="103"/>
    </row>
    <row r="2751" spans="2:11" ht="12" customHeight="1" x14ac:dyDescent="0.25">
      <c r="B2751" s="103"/>
      <c r="C2751" s="123"/>
      <c r="D2751" s="103"/>
      <c r="E2751" s="103"/>
      <c r="F2751" s="103"/>
      <c r="H2751" s="123"/>
      <c r="I2751" s="103"/>
      <c r="J2751" s="103"/>
      <c r="K2751" s="103"/>
    </row>
    <row r="2752" spans="2:11" ht="12" customHeight="1" x14ac:dyDescent="0.25">
      <c r="B2752" s="103"/>
      <c r="C2752" s="123"/>
      <c r="D2752" s="103"/>
      <c r="E2752" s="103"/>
      <c r="F2752" s="103"/>
      <c r="H2752" s="123"/>
      <c r="I2752" s="103"/>
      <c r="J2752" s="103"/>
      <c r="K2752" s="103"/>
    </row>
    <row r="2753" spans="2:11" ht="12" customHeight="1" x14ac:dyDescent="0.25">
      <c r="B2753" s="103"/>
      <c r="C2753" s="123"/>
      <c r="D2753" s="103"/>
      <c r="E2753" s="103"/>
      <c r="F2753" s="103"/>
      <c r="H2753" s="123"/>
      <c r="I2753" s="103"/>
      <c r="J2753" s="103"/>
      <c r="K2753" s="103"/>
    </row>
    <row r="2754" spans="2:11" ht="12" customHeight="1" x14ac:dyDescent="0.25">
      <c r="B2754" s="103"/>
      <c r="C2754" s="123"/>
      <c r="D2754" s="103"/>
      <c r="E2754" s="103"/>
      <c r="F2754" s="103"/>
      <c r="H2754" s="123"/>
      <c r="I2754" s="103"/>
      <c r="J2754" s="103"/>
      <c r="K2754" s="103"/>
    </row>
    <row r="2755" spans="2:11" ht="12" customHeight="1" x14ac:dyDescent="0.25">
      <c r="B2755" s="103"/>
      <c r="C2755" s="123"/>
      <c r="D2755" s="103"/>
      <c r="E2755" s="103"/>
      <c r="F2755" s="103"/>
      <c r="H2755" s="123"/>
      <c r="I2755" s="103"/>
      <c r="J2755" s="103"/>
      <c r="K2755" s="103"/>
    </row>
    <row r="2756" spans="2:11" ht="12" customHeight="1" x14ac:dyDescent="0.25">
      <c r="B2756" s="103"/>
      <c r="C2756" s="123"/>
      <c r="D2756" s="103"/>
      <c r="E2756" s="103"/>
      <c r="F2756" s="103"/>
      <c r="H2756" s="123"/>
      <c r="I2756" s="103"/>
      <c r="J2756" s="103"/>
      <c r="K2756" s="103"/>
    </row>
    <row r="2757" spans="2:11" ht="12" customHeight="1" x14ac:dyDescent="0.25">
      <c r="B2757" s="103"/>
      <c r="C2757" s="123"/>
      <c r="D2757" s="103"/>
      <c r="E2757" s="103"/>
      <c r="F2757" s="103"/>
      <c r="H2757" s="123"/>
      <c r="I2757" s="103"/>
      <c r="J2757" s="103"/>
      <c r="K2757" s="103"/>
    </row>
    <row r="2758" spans="2:11" ht="12" customHeight="1" x14ac:dyDescent="0.25">
      <c r="B2758" s="103"/>
      <c r="C2758" s="123"/>
      <c r="D2758" s="103"/>
      <c r="E2758" s="103"/>
      <c r="F2758" s="103"/>
      <c r="H2758" s="123"/>
      <c r="I2758" s="103"/>
      <c r="J2758" s="103"/>
      <c r="K2758" s="103"/>
    </row>
    <row r="2759" spans="2:11" ht="12" customHeight="1" x14ac:dyDescent="0.25">
      <c r="B2759" s="103"/>
      <c r="C2759" s="123"/>
      <c r="D2759" s="103"/>
      <c r="E2759" s="103"/>
      <c r="F2759" s="103"/>
      <c r="H2759" s="123"/>
      <c r="I2759" s="103"/>
      <c r="J2759" s="103"/>
      <c r="K2759" s="103"/>
    </row>
    <row r="2760" spans="2:11" ht="12" customHeight="1" x14ac:dyDescent="0.25">
      <c r="B2760" s="103"/>
      <c r="C2760" s="123"/>
      <c r="D2760" s="103"/>
      <c r="E2760" s="103"/>
      <c r="F2760" s="103"/>
      <c r="H2760" s="123"/>
      <c r="I2760" s="103"/>
      <c r="J2760" s="103"/>
      <c r="K2760" s="103"/>
    </row>
    <row r="2761" spans="2:11" ht="12" customHeight="1" x14ac:dyDescent="0.25">
      <c r="B2761" s="103"/>
      <c r="C2761" s="123"/>
      <c r="D2761" s="103"/>
      <c r="E2761" s="103"/>
      <c r="F2761" s="103"/>
      <c r="H2761" s="123"/>
      <c r="I2761" s="103"/>
      <c r="J2761" s="103"/>
      <c r="K2761" s="103"/>
    </row>
    <row r="2762" spans="2:11" ht="12" customHeight="1" x14ac:dyDescent="0.25">
      <c r="B2762" s="103"/>
      <c r="C2762" s="123"/>
      <c r="D2762" s="103"/>
      <c r="E2762" s="103"/>
      <c r="F2762" s="103"/>
      <c r="H2762" s="123"/>
      <c r="I2762" s="103"/>
      <c r="J2762" s="103"/>
      <c r="K2762" s="103"/>
    </row>
    <row r="2763" spans="2:11" ht="12" customHeight="1" x14ac:dyDescent="0.25">
      <c r="B2763" s="103"/>
      <c r="C2763" s="123"/>
      <c r="D2763" s="103"/>
      <c r="E2763" s="103"/>
      <c r="F2763" s="103"/>
      <c r="H2763" s="123"/>
      <c r="I2763" s="103"/>
      <c r="J2763" s="103"/>
      <c r="K2763" s="103"/>
    </row>
    <row r="2764" spans="2:11" ht="12" customHeight="1" x14ac:dyDescent="0.25">
      <c r="B2764" s="103"/>
      <c r="C2764" s="123"/>
      <c r="D2764" s="103"/>
      <c r="E2764" s="103"/>
      <c r="F2764" s="103"/>
      <c r="H2764" s="123"/>
      <c r="I2764" s="103"/>
      <c r="J2764" s="103"/>
      <c r="K2764" s="103"/>
    </row>
    <row r="2765" spans="2:11" ht="12" customHeight="1" x14ac:dyDescent="0.25">
      <c r="B2765" s="103"/>
      <c r="C2765" s="123"/>
      <c r="D2765" s="103"/>
      <c r="E2765" s="103"/>
      <c r="F2765" s="103"/>
      <c r="H2765" s="123"/>
      <c r="I2765" s="103"/>
      <c r="J2765" s="103"/>
      <c r="K2765" s="103"/>
    </row>
    <row r="2766" spans="2:11" ht="12" customHeight="1" x14ac:dyDescent="0.25">
      <c r="B2766" s="103"/>
      <c r="C2766" s="123"/>
      <c r="D2766" s="103"/>
      <c r="E2766" s="103"/>
      <c r="F2766" s="103"/>
      <c r="H2766" s="123"/>
      <c r="I2766" s="103"/>
      <c r="J2766" s="103"/>
      <c r="K2766" s="103"/>
    </row>
    <row r="2767" spans="2:11" ht="12" customHeight="1" x14ac:dyDescent="0.25">
      <c r="B2767" s="103"/>
      <c r="C2767" s="123"/>
      <c r="D2767" s="103"/>
      <c r="E2767" s="103"/>
      <c r="F2767" s="103"/>
      <c r="H2767" s="123"/>
      <c r="I2767" s="103"/>
      <c r="J2767" s="103"/>
      <c r="K2767" s="103"/>
    </row>
    <row r="2768" spans="2:11" ht="12" customHeight="1" x14ac:dyDescent="0.25">
      <c r="B2768" s="103"/>
      <c r="C2768" s="123"/>
      <c r="D2768" s="103"/>
      <c r="E2768" s="103"/>
      <c r="F2768" s="103"/>
      <c r="H2768" s="123"/>
      <c r="I2768" s="103"/>
      <c r="J2768" s="103"/>
      <c r="K2768" s="103"/>
    </row>
    <row r="2769" spans="2:11" ht="12" customHeight="1" x14ac:dyDescent="0.25">
      <c r="B2769" s="103"/>
      <c r="C2769" s="123"/>
      <c r="D2769" s="103"/>
      <c r="E2769" s="103"/>
      <c r="F2769" s="103"/>
      <c r="H2769" s="123"/>
      <c r="I2769" s="103"/>
      <c r="J2769" s="103"/>
      <c r="K2769" s="103"/>
    </row>
    <row r="2770" spans="2:11" ht="12" customHeight="1" x14ac:dyDescent="0.25">
      <c r="B2770" s="103"/>
      <c r="C2770" s="123"/>
      <c r="D2770" s="103"/>
      <c r="E2770" s="103"/>
      <c r="F2770" s="103"/>
      <c r="H2770" s="123"/>
      <c r="I2770" s="103"/>
      <c r="J2770" s="103"/>
      <c r="K2770" s="103"/>
    </row>
    <row r="2771" spans="2:11" ht="12" customHeight="1" x14ac:dyDescent="0.25">
      <c r="B2771" s="103"/>
      <c r="C2771" s="123"/>
      <c r="D2771" s="103"/>
      <c r="E2771" s="103"/>
      <c r="F2771" s="103"/>
      <c r="H2771" s="123"/>
      <c r="I2771" s="103"/>
      <c r="J2771" s="103"/>
      <c r="K2771" s="103"/>
    </row>
    <row r="2772" spans="2:11" ht="12" customHeight="1" x14ac:dyDescent="0.25">
      <c r="B2772" s="103"/>
      <c r="C2772" s="123"/>
      <c r="D2772" s="103"/>
      <c r="E2772" s="103"/>
      <c r="F2772" s="103"/>
      <c r="H2772" s="123"/>
      <c r="I2772" s="103"/>
      <c r="J2772" s="103"/>
      <c r="K2772" s="103"/>
    </row>
    <row r="2773" spans="2:11" ht="12" customHeight="1" x14ac:dyDescent="0.25">
      <c r="B2773" s="103"/>
      <c r="C2773" s="123"/>
      <c r="D2773" s="103"/>
      <c r="E2773" s="103"/>
      <c r="F2773" s="103"/>
      <c r="H2773" s="123"/>
      <c r="I2773" s="103"/>
      <c r="J2773" s="103"/>
      <c r="K2773" s="103"/>
    </row>
    <row r="2774" spans="2:11" ht="12" customHeight="1" x14ac:dyDescent="0.25">
      <c r="B2774" s="103"/>
      <c r="C2774" s="123"/>
      <c r="D2774" s="103"/>
      <c r="E2774" s="103"/>
      <c r="F2774" s="103"/>
      <c r="H2774" s="123"/>
      <c r="I2774" s="103"/>
      <c r="J2774" s="103"/>
      <c r="K2774" s="103"/>
    </row>
    <row r="2775" spans="2:11" ht="12" customHeight="1" x14ac:dyDescent="0.25">
      <c r="B2775" s="103"/>
      <c r="C2775" s="123"/>
      <c r="D2775" s="103"/>
      <c r="E2775" s="103"/>
      <c r="F2775" s="103"/>
      <c r="H2775" s="123"/>
      <c r="I2775" s="103"/>
      <c r="J2775" s="103"/>
      <c r="K2775" s="103"/>
    </row>
    <row r="2776" spans="2:11" ht="12" customHeight="1" x14ac:dyDescent="0.25">
      <c r="B2776" s="103"/>
      <c r="C2776" s="123"/>
      <c r="D2776" s="103"/>
      <c r="E2776" s="103"/>
      <c r="F2776" s="103"/>
      <c r="H2776" s="123"/>
      <c r="I2776" s="103"/>
      <c r="J2776" s="103"/>
      <c r="K2776" s="103"/>
    </row>
    <row r="2777" spans="2:11" ht="12" customHeight="1" x14ac:dyDescent="0.25">
      <c r="B2777" s="103"/>
      <c r="C2777" s="123"/>
      <c r="D2777" s="103"/>
      <c r="E2777" s="103"/>
      <c r="F2777" s="103"/>
      <c r="H2777" s="123"/>
      <c r="I2777" s="103"/>
      <c r="J2777" s="103"/>
      <c r="K2777" s="103"/>
    </row>
    <row r="2778" spans="2:11" ht="12" customHeight="1" x14ac:dyDescent="0.25">
      <c r="B2778" s="103"/>
      <c r="C2778" s="123"/>
      <c r="D2778" s="103"/>
      <c r="E2778" s="103"/>
      <c r="F2778" s="103"/>
      <c r="H2778" s="123"/>
      <c r="I2778" s="103"/>
      <c r="J2778" s="103"/>
      <c r="K2778" s="103"/>
    </row>
    <row r="2779" spans="2:11" ht="12" customHeight="1" x14ac:dyDescent="0.25">
      <c r="B2779" s="103"/>
      <c r="C2779" s="123"/>
      <c r="D2779" s="103"/>
      <c r="E2779" s="103"/>
      <c r="F2779" s="103"/>
      <c r="H2779" s="123"/>
      <c r="I2779" s="103"/>
      <c r="J2779" s="103"/>
      <c r="K2779" s="103"/>
    </row>
    <row r="2780" spans="2:11" ht="12" customHeight="1" x14ac:dyDescent="0.25">
      <c r="B2780" s="103"/>
      <c r="C2780" s="123"/>
      <c r="D2780" s="103"/>
      <c r="E2780" s="103"/>
      <c r="F2780" s="103"/>
      <c r="H2780" s="123"/>
      <c r="I2780" s="103"/>
      <c r="J2780" s="103"/>
      <c r="K2780" s="103"/>
    </row>
    <row r="2781" spans="2:11" ht="12" customHeight="1" x14ac:dyDescent="0.25">
      <c r="B2781" s="103"/>
      <c r="C2781" s="123"/>
      <c r="D2781" s="103"/>
      <c r="E2781" s="103"/>
      <c r="F2781" s="103"/>
      <c r="H2781" s="123"/>
      <c r="I2781" s="103"/>
      <c r="J2781" s="103"/>
      <c r="K2781" s="103"/>
    </row>
    <row r="2782" spans="2:11" ht="12" customHeight="1" x14ac:dyDescent="0.25">
      <c r="B2782" s="103"/>
      <c r="C2782" s="123"/>
      <c r="D2782" s="103"/>
      <c r="E2782" s="103"/>
      <c r="F2782" s="103"/>
      <c r="H2782" s="123"/>
      <c r="I2782" s="103"/>
      <c r="J2782" s="103"/>
      <c r="K2782" s="103"/>
    </row>
    <row r="2783" spans="2:11" ht="12" customHeight="1" x14ac:dyDescent="0.25">
      <c r="B2783" s="103"/>
      <c r="C2783" s="123"/>
      <c r="D2783" s="103"/>
      <c r="E2783" s="103"/>
      <c r="F2783" s="103"/>
      <c r="H2783" s="123"/>
      <c r="I2783" s="103"/>
      <c r="J2783" s="103"/>
      <c r="K2783" s="103"/>
    </row>
    <row r="2784" spans="2:11" ht="12" customHeight="1" x14ac:dyDescent="0.25">
      <c r="B2784" s="103"/>
      <c r="C2784" s="123"/>
      <c r="D2784" s="103"/>
      <c r="E2784" s="103"/>
      <c r="F2784" s="103"/>
      <c r="H2784" s="123"/>
      <c r="I2784" s="103"/>
      <c r="J2784" s="103"/>
      <c r="K2784" s="103"/>
    </row>
    <row r="2785" spans="2:11" ht="12" customHeight="1" x14ac:dyDescent="0.25">
      <c r="B2785" s="103"/>
      <c r="C2785" s="123"/>
      <c r="D2785" s="103"/>
      <c r="E2785" s="103"/>
      <c r="F2785" s="103"/>
      <c r="H2785" s="123"/>
      <c r="I2785" s="103"/>
      <c r="J2785" s="103"/>
      <c r="K2785" s="103"/>
    </row>
    <row r="2786" spans="2:11" ht="12" customHeight="1" x14ac:dyDescent="0.25">
      <c r="B2786" s="103"/>
      <c r="C2786" s="123"/>
      <c r="D2786" s="103"/>
      <c r="E2786" s="103"/>
      <c r="F2786" s="103"/>
      <c r="H2786" s="123"/>
      <c r="I2786" s="103"/>
      <c r="J2786" s="103"/>
      <c r="K2786" s="103"/>
    </row>
    <row r="2787" spans="2:11" ht="12" customHeight="1" x14ac:dyDescent="0.25">
      <c r="B2787" s="103"/>
      <c r="C2787" s="123"/>
      <c r="D2787" s="103"/>
      <c r="E2787" s="103"/>
      <c r="F2787" s="103"/>
      <c r="H2787" s="123"/>
      <c r="I2787" s="103"/>
      <c r="J2787" s="103"/>
      <c r="K2787" s="103"/>
    </row>
    <row r="2788" spans="2:11" ht="12" customHeight="1" x14ac:dyDescent="0.25">
      <c r="B2788" s="103"/>
      <c r="C2788" s="123"/>
      <c r="D2788" s="103"/>
      <c r="E2788" s="103"/>
      <c r="F2788" s="103"/>
      <c r="H2788" s="123"/>
      <c r="I2788" s="103"/>
      <c r="J2788" s="103"/>
      <c r="K2788" s="103"/>
    </row>
    <row r="2789" spans="2:11" ht="12" customHeight="1" x14ac:dyDescent="0.25">
      <c r="B2789" s="103"/>
      <c r="C2789" s="123"/>
      <c r="D2789" s="103"/>
      <c r="E2789" s="103"/>
      <c r="F2789" s="103"/>
      <c r="H2789" s="123"/>
      <c r="I2789" s="103"/>
      <c r="J2789" s="103"/>
      <c r="K2789" s="103"/>
    </row>
    <row r="2790" spans="2:11" ht="12" customHeight="1" x14ac:dyDescent="0.25">
      <c r="B2790" s="103"/>
      <c r="C2790" s="123"/>
      <c r="D2790" s="103"/>
      <c r="E2790" s="103"/>
      <c r="F2790" s="103"/>
      <c r="H2790" s="123"/>
      <c r="I2790" s="103"/>
      <c r="J2790" s="103"/>
      <c r="K2790" s="103"/>
    </row>
    <row r="2791" spans="2:11" ht="12" customHeight="1" x14ac:dyDescent="0.25">
      <c r="B2791" s="103"/>
      <c r="C2791" s="123"/>
      <c r="D2791" s="103"/>
      <c r="E2791" s="103"/>
      <c r="F2791" s="103"/>
      <c r="H2791" s="123"/>
      <c r="I2791" s="103"/>
      <c r="J2791" s="103"/>
      <c r="K2791" s="103"/>
    </row>
    <row r="2792" spans="2:11" ht="12" customHeight="1" x14ac:dyDescent="0.25">
      <c r="B2792" s="103"/>
      <c r="C2792" s="123"/>
      <c r="D2792" s="103"/>
      <c r="E2792" s="103"/>
      <c r="F2792" s="103"/>
      <c r="H2792" s="123"/>
      <c r="I2792" s="103"/>
      <c r="J2792" s="103"/>
      <c r="K2792" s="103"/>
    </row>
    <row r="2793" spans="2:11" ht="12" customHeight="1" x14ac:dyDescent="0.25">
      <c r="B2793" s="103"/>
      <c r="C2793" s="123"/>
      <c r="D2793" s="103"/>
      <c r="E2793" s="103"/>
      <c r="F2793" s="103"/>
      <c r="H2793" s="123"/>
      <c r="I2793" s="103"/>
      <c r="J2793" s="103"/>
      <c r="K2793" s="103"/>
    </row>
    <row r="2794" spans="2:11" ht="12" customHeight="1" x14ac:dyDescent="0.25">
      <c r="B2794" s="103"/>
      <c r="C2794" s="123"/>
      <c r="D2794" s="103"/>
      <c r="E2794" s="103"/>
      <c r="F2794" s="103"/>
      <c r="H2794" s="123"/>
      <c r="I2794" s="103"/>
      <c r="J2794" s="103"/>
      <c r="K2794" s="103"/>
    </row>
    <row r="2795" spans="2:11" ht="12" customHeight="1" x14ac:dyDescent="0.25">
      <c r="B2795" s="103"/>
      <c r="C2795" s="123"/>
      <c r="D2795" s="103"/>
      <c r="E2795" s="103"/>
      <c r="F2795" s="103"/>
      <c r="H2795" s="123"/>
      <c r="I2795" s="103"/>
      <c r="J2795" s="103"/>
      <c r="K2795" s="103"/>
    </row>
    <row r="2796" spans="2:11" ht="12" customHeight="1" x14ac:dyDescent="0.25">
      <c r="B2796" s="103"/>
      <c r="C2796" s="123"/>
      <c r="D2796" s="103"/>
      <c r="E2796" s="103"/>
      <c r="F2796" s="103"/>
      <c r="H2796" s="123"/>
      <c r="I2796" s="103"/>
      <c r="J2796" s="103"/>
      <c r="K2796" s="103"/>
    </row>
    <row r="2797" spans="2:11" ht="12" customHeight="1" x14ac:dyDescent="0.25">
      <c r="B2797" s="103"/>
      <c r="C2797" s="123"/>
      <c r="D2797" s="103"/>
      <c r="E2797" s="103"/>
      <c r="F2797" s="103"/>
      <c r="H2797" s="123"/>
      <c r="I2797" s="103"/>
      <c r="J2797" s="103"/>
      <c r="K2797" s="103"/>
    </row>
    <row r="2798" spans="2:11" ht="12" customHeight="1" x14ac:dyDescent="0.25">
      <c r="B2798" s="103"/>
      <c r="C2798" s="123"/>
      <c r="D2798" s="103"/>
      <c r="E2798" s="103"/>
      <c r="F2798" s="103"/>
      <c r="H2798" s="123"/>
      <c r="I2798" s="103"/>
      <c r="J2798" s="103"/>
      <c r="K2798" s="103"/>
    </row>
    <row r="2799" spans="2:11" ht="12" customHeight="1" x14ac:dyDescent="0.25">
      <c r="B2799" s="103"/>
      <c r="C2799" s="123"/>
      <c r="D2799" s="103"/>
      <c r="E2799" s="103"/>
      <c r="F2799" s="103"/>
      <c r="H2799" s="123"/>
      <c r="I2799" s="103"/>
      <c r="J2799" s="103"/>
      <c r="K2799" s="103"/>
    </row>
    <row r="2800" spans="2:11" ht="12" customHeight="1" x14ac:dyDescent="0.25">
      <c r="B2800" s="103"/>
      <c r="C2800" s="123"/>
      <c r="D2800" s="103"/>
      <c r="E2800" s="103"/>
      <c r="F2800" s="103"/>
      <c r="H2800" s="123"/>
      <c r="I2800" s="103"/>
      <c r="J2800" s="103"/>
      <c r="K2800" s="103"/>
    </row>
    <row r="2801" spans="2:11" ht="12" customHeight="1" x14ac:dyDescent="0.25">
      <c r="B2801" s="103"/>
      <c r="C2801" s="123"/>
      <c r="D2801" s="103"/>
      <c r="E2801" s="103"/>
      <c r="F2801" s="103"/>
      <c r="H2801" s="123"/>
      <c r="I2801" s="103"/>
      <c r="J2801" s="103"/>
      <c r="K2801" s="103"/>
    </row>
    <row r="2802" spans="2:11" ht="12" customHeight="1" x14ac:dyDescent="0.25">
      <c r="B2802" s="103"/>
      <c r="C2802" s="123"/>
      <c r="D2802" s="103"/>
      <c r="E2802" s="103"/>
      <c r="F2802" s="103"/>
      <c r="H2802" s="123"/>
      <c r="I2802" s="103"/>
      <c r="J2802" s="103"/>
      <c r="K2802" s="103"/>
    </row>
    <row r="2803" spans="2:11" ht="12" customHeight="1" x14ac:dyDescent="0.25">
      <c r="B2803" s="103"/>
      <c r="C2803" s="123"/>
      <c r="D2803" s="103"/>
      <c r="E2803" s="103"/>
      <c r="F2803" s="103"/>
      <c r="H2803" s="123"/>
      <c r="I2803" s="103"/>
      <c r="J2803" s="103"/>
      <c r="K2803" s="103"/>
    </row>
    <row r="2804" spans="2:11" ht="12" customHeight="1" x14ac:dyDescent="0.25">
      <c r="B2804" s="103"/>
      <c r="C2804" s="123"/>
      <c r="D2804" s="103"/>
      <c r="E2804" s="103"/>
      <c r="F2804" s="103"/>
      <c r="H2804" s="123"/>
      <c r="I2804" s="103"/>
      <c r="J2804" s="103"/>
      <c r="K2804" s="103"/>
    </row>
    <row r="2805" spans="2:11" ht="12" customHeight="1" x14ac:dyDescent="0.25">
      <c r="B2805" s="103"/>
      <c r="C2805" s="123"/>
      <c r="D2805" s="103"/>
      <c r="E2805" s="103"/>
      <c r="F2805" s="103"/>
      <c r="H2805" s="123"/>
      <c r="I2805" s="103"/>
      <c r="J2805" s="103"/>
      <c r="K2805" s="103"/>
    </row>
    <row r="2806" spans="2:11" ht="12" customHeight="1" x14ac:dyDescent="0.25">
      <c r="B2806" s="103"/>
      <c r="C2806" s="123"/>
      <c r="D2806" s="103"/>
      <c r="E2806" s="103"/>
      <c r="F2806" s="103"/>
      <c r="H2806" s="123"/>
      <c r="I2806" s="103"/>
      <c r="J2806" s="103"/>
      <c r="K2806" s="103"/>
    </row>
    <row r="2807" spans="2:11" ht="12" customHeight="1" x14ac:dyDescent="0.25">
      <c r="B2807" s="103"/>
      <c r="C2807" s="123"/>
      <c r="D2807" s="103"/>
      <c r="E2807" s="103"/>
      <c r="F2807" s="103"/>
      <c r="H2807" s="123"/>
      <c r="I2807" s="103"/>
      <c r="J2807" s="103"/>
      <c r="K2807" s="103"/>
    </row>
    <row r="2808" spans="2:11" ht="12" customHeight="1" x14ac:dyDescent="0.25">
      <c r="B2808" s="103"/>
      <c r="C2808" s="123"/>
      <c r="D2808" s="103"/>
      <c r="E2808" s="103"/>
      <c r="F2808" s="103"/>
      <c r="H2808" s="123"/>
      <c r="I2808" s="103"/>
      <c r="J2808" s="103"/>
      <c r="K2808" s="103"/>
    </row>
    <row r="2809" spans="2:11" ht="12" customHeight="1" x14ac:dyDescent="0.25">
      <c r="B2809" s="103"/>
      <c r="C2809" s="123"/>
      <c r="D2809" s="103"/>
      <c r="E2809" s="103"/>
      <c r="F2809" s="103"/>
      <c r="H2809" s="123"/>
      <c r="I2809" s="103"/>
      <c r="J2809" s="103"/>
      <c r="K2809" s="103"/>
    </row>
    <row r="2810" spans="2:11" ht="12" customHeight="1" x14ac:dyDescent="0.25">
      <c r="B2810" s="103"/>
      <c r="C2810" s="123"/>
      <c r="D2810" s="103"/>
      <c r="E2810" s="103"/>
      <c r="F2810" s="103"/>
      <c r="H2810" s="123"/>
      <c r="I2810" s="103"/>
      <c r="J2810" s="103"/>
      <c r="K2810" s="103"/>
    </row>
    <row r="2811" spans="2:11" ht="12" customHeight="1" x14ac:dyDescent="0.25">
      <c r="B2811" s="103"/>
      <c r="C2811" s="123"/>
      <c r="D2811" s="103"/>
      <c r="E2811" s="103"/>
      <c r="F2811" s="103"/>
      <c r="H2811" s="123"/>
      <c r="I2811" s="103"/>
      <c r="J2811" s="103"/>
      <c r="K2811" s="103"/>
    </row>
    <row r="2812" spans="2:11" ht="12" customHeight="1" x14ac:dyDescent="0.25">
      <c r="B2812" s="103"/>
      <c r="C2812" s="123"/>
      <c r="D2812" s="103"/>
      <c r="E2812" s="103"/>
      <c r="F2812" s="103"/>
      <c r="H2812" s="123"/>
      <c r="I2812" s="103"/>
      <c r="J2812" s="103"/>
      <c r="K2812" s="103"/>
    </row>
    <row r="2813" spans="2:11" ht="12" customHeight="1" x14ac:dyDescent="0.25">
      <c r="B2813" s="103"/>
      <c r="C2813" s="123"/>
      <c r="D2813" s="103"/>
      <c r="E2813" s="103"/>
      <c r="F2813" s="103"/>
      <c r="H2813" s="123"/>
      <c r="I2813" s="103"/>
      <c r="J2813" s="103"/>
      <c r="K2813" s="103"/>
    </row>
    <row r="2814" spans="2:11" ht="12" customHeight="1" x14ac:dyDescent="0.25">
      <c r="B2814" s="103"/>
      <c r="C2814" s="123"/>
      <c r="D2814" s="103"/>
      <c r="E2814" s="103"/>
      <c r="F2814" s="103"/>
      <c r="H2814" s="123"/>
      <c r="I2814" s="103"/>
      <c r="J2814" s="103"/>
      <c r="K2814" s="103"/>
    </row>
    <row r="2815" spans="2:11" ht="12" customHeight="1" x14ac:dyDescent="0.25">
      <c r="B2815" s="103"/>
      <c r="C2815" s="123"/>
      <c r="D2815" s="103"/>
      <c r="E2815" s="103"/>
      <c r="F2815" s="103"/>
      <c r="H2815" s="123"/>
      <c r="I2815" s="103"/>
      <c r="J2815" s="103"/>
      <c r="K2815" s="103"/>
    </row>
    <row r="2816" spans="2:11" ht="12" customHeight="1" x14ac:dyDescent="0.25">
      <c r="B2816" s="103"/>
      <c r="C2816" s="123"/>
      <c r="D2816" s="103"/>
      <c r="E2816" s="103"/>
      <c r="F2816" s="103"/>
      <c r="H2816" s="123"/>
      <c r="I2816" s="103"/>
      <c r="J2816" s="103"/>
      <c r="K2816" s="103"/>
    </row>
    <row r="2817" spans="2:11" ht="12" customHeight="1" x14ac:dyDescent="0.25">
      <c r="B2817" s="103"/>
      <c r="C2817" s="123"/>
      <c r="D2817" s="103"/>
      <c r="E2817" s="103"/>
      <c r="F2817" s="103"/>
      <c r="H2817" s="123"/>
      <c r="I2817" s="103"/>
      <c r="J2817" s="103"/>
      <c r="K2817" s="103"/>
    </row>
    <row r="2818" spans="2:11" ht="12" customHeight="1" x14ac:dyDescent="0.25">
      <c r="B2818" s="103"/>
      <c r="C2818" s="123"/>
      <c r="D2818" s="103"/>
      <c r="E2818" s="103"/>
      <c r="F2818" s="103"/>
      <c r="H2818" s="123"/>
      <c r="I2818" s="103"/>
      <c r="J2818" s="103"/>
      <c r="K2818" s="103"/>
    </row>
    <row r="2819" spans="2:11" ht="12" customHeight="1" x14ac:dyDescent="0.25">
      <c r="B2819" s="103"/>
      <c r="C2819" s="123"/>
      <c r="D2819" s="103"/>
      <c r="E2819" s="103"/>
      <c r="F2819" s="103"/>
      <c r="H2819" s="123"/>
      <c r="I2819" s="103"/>
      <c r="J2819" s="103"/>
      <c r="K2819" s="103"/>
    </row>
    <row r="2820" spans="2:11" ht="12" customHeight="1" x14ac:dyDescent="0.25">
      <c r="B2820" s="103"/>
      <c r="C2820" s="123"/>
      <c r="D2820" s="103"/>
      <c r="E2820" s="103"/>
      <c r="F2820" s="103"/>
      <c r="H2820" s="123"/>
      <c r="I2820" s="103"/>
      <c r="J2820" s="103"/>
      <c r="K2820" s="103"/>
    </row>
    <row r="2821" spans="2:11" ht="12" customHeight="1" x14ac:dyDescent="0.25">
      <c r="B2821" s="103"/>
      <c r="C2821" s="123"/>
      <c r="D2821" s="103"/>
      <c r="E2821" s="103"/>
      <c r="F2821" s="103"/>
      <c r="H2821" s="123"/>
      <c r="I2821" s="103"/>
      <c r="J2821" s="103"/>
      <c r="K2821" s="103"/>
    </row>
    <row r="2822" spans="2:11" ht="12" customHeight="1" x14ac:dyDescent="0.25">
      <c r="B2822" s="103"/>
      <c r="C2822" s="123"/>
      <c r="D2822" s="103"/>
      <c r="E2822" s="103"/>
      <c r="F2822" s="103"/>
      <c r="H2822" s="123"/>
      <c r="I2822" s="103"/>
      <c r="J2822" s="103"/>
      <c r="K2822" s="103"/>
    </row>
    <row r="2823" spans="2:11" ht="12" customHeight="1" x14ac:dyDescent="0.25">
      <c r="B2823" s="103"/>
      <c r="C2823" s="123"/>
      <c r="D2823" s="103"/>
      <c r="E2823" s="103"/>
      <c r="F2823" s="103"/>
      <c r="H2823" s="123"/>
      <c r="I2823" s="103"/>
      <c r="J2823" s="103"/>
      <c r="K2823" s="103"/>
    </row>
    <row r="2824" spans="2:11" ht="12" customHeight="1" x14ac:dyDescent="0.25">
      <c r="B2824" s="103"/>
      <c r="C2824" s="123"/>
      <c r="D2824" s="103"/>
      <c r="E2824" s="103"/>
      <c r="F2824" s="103"/>
      <c r="H2824" s="123"/>
      <c r="I2824" s="103"/>
      <c r="J2824" s="103"/>
      <c r="K2824" s="103"/>
    </row>
    <row r="2825" spans="2:11" ht="12" customHeight="1" x14ac:dyDescent="0.25">
      <c r="B2825" s="103"/>
      <c r="C2825" s="123"/>
      <c r="D2825" s="103"/>
      <c r="E2825" s="103"/>
      <c r="F2825" s="103"/>
      <c r="H2825" s="123"/>
      <c r="I2825" s="103"/>
      <c r="J2825" s="103"/>
      <c r="K2825" s="103"/>
    </row>
    <row r="2826" spans="2:11" ht="12" customHeight="1" x14ac:dyDescent="0.25">
      <c r="B2826" s="103"/>
      <c r="C2826" s="123"/>
      <c r="D2826" s="103"/>
      <c r="E2826" s="103"/>
      <c r="F2826" s="103"/>
      <c r="H2826" s="123"/>
      <c r="I2826" s="103"/>
      <c r="J2826" s="103"/>
      <c r="K2826" s="103"/>
    </row>
    <row r="2827" spans="2:11" ht="12" customHeight="1" x14ac:dyDescent="0.25">
      <c r="B2827" s="103"/>
      <c r="C2827" s="123"/>
      <c r="D2827" s="103"/>
      <c r="E2827" s="103"/>
      <c r="F2827" s="103"/>
      <c r="H2827" s="123"/>
      <c r="I2827" s="103"/>
      <c r="J2827" s="103"/>
      <c r="K2827" s="103"/>
    </row>
    <row r="2828" spans="2:11" ht="12" customHeight="1" x14ac:dyDescent="0.25">
      <c r="B2828" s="103"/>
      <c r="C2828" s="123"/>
      <c r="D2828" s="103"/>
      <c r="E2828" s="103"/>
      <c r="F2828" s="103"/>
      <c r="H2828" s="123"/>
      <c r="I2828" s="103"/>
      <c r="J2828" s="103"/>
      <c r="K2828" s="103"/>
    </row>
    <row r="2829" spans="2:11" ht="12" customHeight="1" x14ac:dyDescent="0.25">
      <c r="B2829" s="103"/>
      <c r="C2829" s="123"/>
      <c r="D2829" s="103"/>
      <c r="E2829" s="103"/>
      <c r="F2829" s="103"/>
      <c r="H2829" s="123"/>
      <c r="I2829" s="103"/>
      <c r="J2829" s="103"/>
      <c r="K2829" s="103"/>
    </row>
    <row r="2830" spans="2:11" ht="12" customHeight="1" x14ac:dyDescent="0.25">
      <c r="B2830" s="103"/>
      <c r="C2830" s="123"/>
      <c r="D2830" s="103"/>
      <c r="E2830" s="103"/>
      <c r="F2830" s="103"/>
      <c r="H2830" s="123"/>
      <c r="I2830" s="103"/>
      <c r="J2830" s="103"/>
      <c r="K2830" s="103"/>
    </row>
    <row r="2831" spans="2:11" ht="12" customHeight="1" x14ac:dyDescent="0.25">
      <c r="B2831" s="103"/>
      <c r="C2831" s="123"/>
      <c r="D2831" s="103"/>
      <c r="E2831" s="103"/>
      <c r="F2831" s="103"/>
      <c r="H2831" s="123"/>
      <c r="I2831" s="103"/>
      <c r="J2831" s="103"/>
      <c r="K2831" s="103"/>
    </row>
    <row r="2832" spans="2:11" ht="12" customHeight="1" x14ac:dyDescent="0.25">
      <c r="B2832" s="103"/>
      <c r="C2832" s="123"/>
      <c r="D2832" s="103"/>
      <c r="E2832" s="103"/>
      <c r="F2832" s="103"/>
      <c r="H2832" s="123"/>
      <c r="I2832" s="103"/>
      <c r="J2832" s="103"/>
      <c r="K2832" s="103"/>
    </row>
    <row r="2833" spans="2:11" ht="12" customHeight="1" x14ac:dyDescent="0.25">
      <c r="B2833" s="103"/>
      <c r="C2833" s="123"/>
      <c r="D2833" s="103"/>
      <c r="E2833" s="103"/>
      <c r="F2833" s="103"/>
      <c r="H2833" s="123"/>
      <c r="I2833" s="103"/>
      <c r="J2833" s="103"/>
      <c r="K2833" s="103"/>
    </row>
    <row r="2834" spans="2:11" ht="12" customHeight="1" x14ac:dyDescent="0.25">
      <c r="B2834" s="103"/>
      <c r="C2834" s="123"/>
      <c r="D2834" s="103"/>
      <c r="E2834" s="103"/>
      <c r="F2834" s="103"/>
      <c r="H2834" s="123"/>
      <c r="I2834" s="103"/>
      <c r="J2834" s="103"/>
      <c r="K2834" s="103"/>
    </row>
    <row r="2835" spans="2:11" ht="12" customHeight="1" x14ac:dyDescent="0.25">
      <c r="B2835" s="103"/>
      <c r="C2835" s="123"/>
      <c r="D2835" s="103"/>
      <c r="E2835" s="103"/>
      <c r="F2835" s="103"/>
      <c r="H2835" s="123"/>
      <c r="I2835" s="103"/>
      <c r="J2835" s="103"/>
      <c r="K2835" s="103"/>
    </row>
    <row r="2836" spans="2:11" ht="12" customHeight="1" x14ac:dyDescent="0.25">
      <c r="B2836" s="103"/>
      <c r="C2836" s="123"/>
      <c r="D2836" s="103"/>
      <c r="E2836" s="103"/>
      <c r="F2836" s="103"/>
      <c r="H2836" s="123"/>
      <c r="I2836" s="103"/>
      <c r="J2836" s="103"/>
      <c r="K2836" s="103"/>
    </row>
    <row r="2837" spans="2:11" ht="12" customHeight="1" x14ac:dyDescent="0.25">
      <c r="B2837" s="103"/>
      <c r="C2837" s="123"/>
      <c r="D2837" s="103"/>
      <c r="E2837" s="103"/>
      <c r="F2837" s="103"/>
      <c r="H2837" s="123"/>
      <c r="I2837" s="103"/>
      <c r="J2837" s="103"/>
      <c r="K2837" s="103"/>
    </row>
    <row r="2838" spans="2:11" ht="12" customHeight="1" x14ac:dyDescent="0.25">
      <c r="B2838" s="103"/>
      <c r="C2838" s="123"/>
      <c r="D2838" s="103"/>
      <c r="E2838" s="103"/>
      <c r="F2838" s="103"/>
      <c r="H2838" s="123"/>
      <c r="I2838" s="103"/>
      <c r="J2838" s="103"/>
      <c r="K2838" s="103"/>
    </row>
    <row r="2839" spans="2:11" ht="12" customHeight="1" x14ac:dyDescent="0.25">
      <c r="B2839" s="103"/>
      <c r="C2839" s="123"/>
      <c r="D2839" s="103"/>
      <c r="E2839" s="103"/>
      <c r="F2839" s="103"/>
      <c r="H2839" s="123"/>
      <c r="I2839" s="103"/>
      <c r="J2839" s="103"/>
      <c r="K2839" s="103"/>
    </row>
    <row r="2840" spans="2:11" ht="12" customHeight="1" x14ac:dyDescent="0.25">
      <c r="B2840" s="103"/>
      <c r="C2840" s="123"/>
      <c r="D2840" s="103"/>
      <c r="E2840" s="103"/>
      <c r="F2840" s="103"/>
      <c r="H2840" s="123"/>
      <c r="I2840" s="103"/>
      <c r="J2840" s="103"/>
      <c r="K2840" s="103"/>
    </row>
    <row r="2841" spans="2:11" ht="12" customHeight="1" x14ac:dyDescent="0.25">
      <c r="B2841" s="103"/>
      <c r="C2841" s="123"/>
      <c r="D2841" s="103"/>
      <c r="E2841" s="103"/>
      <c r="F2841" s="103"/>
      <c r="H2841" s="123"/>
      <c r="I2841" s="103"/>
      <c r="J2841" s="103"/>
      <c r="K2841" s="103"/>
    </row>
    <row r="2842" spans="2:11" ht="12" customHeight="1" x14ac:dyDescent="0.25">
      <c r="B2842" s="103"/>
      <c r="C2842" s="123"/>
      <c r="D2842" s="103"/>
      <c r="E2842" s="103"/>
      <c r="F2842" s="103"/>
      <c r="H2842" s="123"/>
      <c r="I2842" s="103"/>
      <c r="J2842" s="103"/>
      <c r="K2842" s="103"/>
    </row>
    <row r="2843" spans="2:11" ht="12" customHeight="1" x14ac:dyDescent="0.25">
      <c r="B2843" s="103"/>
      <c r="C2843" s="123"/>
      <c r="D2843" s="103"/>
      <c r="E2843" s="103"/>
      <c r="F2843" s="103"/>
      <c r="H2843" s="123"/>
      <c r="I2843" s="103"/>
      <c r="J2843" s="103"/>
      <c r="K2843" s="103"/>
    </row>
    <row r="2844" spans="2:11" ht="12" customHeight="1" x14ac:dyDescent="0.25">
      <c r="B2844" s="103"/>
      <c r="C2844" s="123"/>
      <c r="D2844" s="103"/>
      <c r="E2844" s="103"/>
      <c r="F2844" s="103"/>
      <c r="H2844" s="123"/>
      <c r="I2844" s="103"/>
      <c r="J2844" s="103"/>
      <c r="K2844" s="103"/>
    </row>
    <row r="2845" spans="2:11" ht="12" customHeight="1" x14ac:dyDescent="0.25">
      <c r="B2845" s="103"/>
      <c r="C2845" s="123"/>
      <c r="D2845" s="103"/>
      <c r="E2845" s="103"/>
      <c r="F2845" s="103"/>
      <c r="H2845" s="123"/>
      <c r="I2845" s="103"/>
      <c r="J2845" s="103"/>
      <c r="K2845" s="103"/>
    </row>
    <row r="2846" spans="2:11" ht="12" customHeight="1" x14ac:dyDescent="0.25">
      <c r="B2846" s="103"/>
      <c r="C2846" s="123"/>
      <c r="D2846" s="103"/>
      <c r="E2846" s="103"/>
      <c r="F2846" s="103"/>
      <c r="H2846" s="123"/>
      <c r="I2846" s="103"/>
      <c r="J2846" s="103"/>
      <c r="K2846" s="103"/>
    </row>
    <row r="2847" spans="2:11" ht="12" customHeight="1" x14ac:dyDescent="0.25">
      <c r="B2847" s="103"/>
      <c r="C2847" s="123"/>
      <c r="D2847" s="103"/>
      <c r="E2847" s="103"/>
      <c r="F2847" s="103"/>
      <c r="H2847" s="123"/>
      <c r="I2847" s="103"/>
      <c r="J2847" s="103"/>
      <c r="K2847" s="103"/>
    </row>
    <row r="2848" spans="2:11" ht="12" customHeight="1" x14ac:dyDescent="0.25">
      <c r="B2848" s="103"/>
      <c r="C2848" s="123"/>
      <c r="D2848" s="103"/>
      <c r="E2848" s="103"/>
      <c r="F2848" s="103"/>
      <c r="H2848" s="123"/>
      <c r="I2848" s="103"/>
      <c r="J2848" s="103"/>
      <c r="K2848" s="103"/>
    </row>
    <row r="2849" spans="2:11" ht="12" customHeight="1" x14ac:dyDescent="0.25">
      <c r="B2849" s="103"/>
      <c r="C2849" s="123"/>
      <c r="D2849" s="103"/>
      <c r="E2849" s="103"/>
      <c r="F2849" s="103"/>
      <c r="H2849" s="123"/>
      <c r="I2849" s="103"/>
      <c r="J2849" s="103"/>
      <c r="K2849" s="103"/>
    </row>
    <row r="2850" spans="2:11" ht="12" customHeight="1" x14ac:dyDescent="0.25">
      <c r="B2850" s="103"/>
      <c r="C2850" s="123"/>
      <c r="D2850" s="103"/>
      <c r="E2850" s="103"/>
      <c r="F2850" s="103"/>
      <c r="H2850" s="123"/>
      <c r="I2850" s="103"/>
      <c r="J2850" s="103"/>
      <c r="K2850" s="103"/>
    </row>
    <row r="2851" spans="2:11" ht="12" customHeight="1" x14ac:dyDescent="0.25">
      <c r="B2851" s="103"/>
      <c r="C2851" s="123"/>
      <c r="D2851" s="103"/>
      <c r="E2851" s="103"/>
      <c r="F2851" s="103"/>
      <c r="H2851" s="123"/>
      <c r="I2851" s="103"/>
      <c r="J2851" s="103"/>
      <c r="K2851" s="103"/>
    </row>
    <row r="2852" spans="2:11" ht="12" customHeight="1" x14ac:dyDescent="0.25">
      <c r="B2852" s="103"/>
      <c r="C2852" s="123"/>
      <c r="D2852" s="103"/>
      <c r="E2852" s="103"/>
      <c r="F2852" s="103"/>
      <c r="H2852" s="123"/>
      <c r="I2852" s="103"/>
      <c r="J2852" s="103"/>
      <c r="K2852" s="103"/>
    </row>
    <row r="2853" spans="2:11" ht="12" customHeight="1" x14ac:dyDescent="0.25">
      <c r="B2853" s="103"/>
      <c r="C2853" s="123"/>
      <c r="D2853" s="103"/>
      <c r="E2853" s="103"/>
      <c r="F2853" s="103"/>
      <c r="H2853" s="123"/>
      <c r="I2853" s="103"/>
      <c r="J2853" s="103"/>
      <c r="K2853" s="103"/>
    </row>
    <row r="2854" spans="2:11" ht="12" customHeight="1" x14ac:dyDescent="0.25">
      <c r="B2854" s="103"/>
      <c r="C2854" s="123"/>
      <c r="D2854" s="103"/>
      <c r="E2854" s="103"/>
      <c r="F2854" s="103"/>
      <c r="H2854" s="123"/>
      <c r="I2854" s="103"/>
      <c r="J2854" s="103"/>
      <c r="K2854" s="103"/>
    </row>
    <row r="2855" spans="2:11" ht="12" customHeight="1" x14ac:dyDescent="0.25">
      <c r="B2855" s="103"/>
      <c r="C2855" s="123"/>
      <c r="D2855" s="103"/>
      <c r="E2855" s="103"/>
      <c r="F2855" s="103"/>
      <c r="H2855" s="123"/>
      <c r="I2855" s="103"/>
      <c r="J2855" s="103"/>
      <c r="K2855" s="103"/>
    </row>
    <row r="2856" spans="2:11" ht="12" customHeight="1" x14ac:dyDescent="0.25">
      <c r="B2856" s="103"/>
      <c r="C2856" s="123"/>
      <c r="D2856" s="103"/>
      <c r="E2856" s="103"/>
      <c r="F2856" s="103"/>
      <c r="H2856" s="123"/>
      <c r="I2856" s="103"/>
      <c r="J2856" s="103"/>
      <c r="K2856" s="103"/>
    </row>
    <row r="2857" spans="2:11" ht="12" customHeight="1" x14ac:dyDescent="0.25">
      <c r="B2857" s="103"/>
      <c r="C2857" s="123"/>
      <c r="D2857" s="103"/>
      <c r="E2857" s="103"/>
      <c r="F2857" s="103"/>
      <c r="H2857" s="123"/>
      <c r="I2857" s="103"/>
      <c r="J2857" s="103"/>
      <c r="K2857" s="103"/>
    </row>
    <row r="2858" spans="2:11" ht="12" customHeight="1" x14ac:dyDescent="0.25">
      <c r="B2858" s="103"/>
      <c r="C2858" s="123"/>
      <c r="D2858" s="103"/>
      <c r="E2858" s="103"/>
      <c r="F2858" s="103"/>
      <c r="H2858" s="123"/>
      <c r="I2858" s="103"/>
      <c r="J2858" s="103"/>
      <c r="K2858" s="103"/>
    </row>
    <row r="2859" spans="2:11" ht="12" customHeight="1" x14ac:dyDescent="0.25">
      <c r="B2859" s="103"/>
      <c r="C2859" s="123"/>
      <c r="D2859" s="103"/>
      <c r="E2859" s="103"/>
      <c r="F2859" s="103"/>
      <c r="H2859" s="123"/>
      <c r="I2859" s="103"/>
      <c r="J2859" s="103"/>
      <c r="K2859" s="103"/>
    </row>
    <row r="2860" spans="2:11" ht="12" customHeight="1" x14ac:dyDescent="0.25">
      <c r="B2860" s="103"/>
      <c r="C2860" s="123"/>
      <c r="D2860" s="103"/>
      <c r="E2860" s="103"/>
      <c r="F2860" s="103"/>
      <c r="H2860" s="123"/>
      <c r="I2860" s="103"/>
      <c r="J2860" s="103"/>
      <c r="K2860" s="103"/>
    </row>
    <row r="2861" spans="2:11" ht="12" customHeight="1" x14ac:dyDescent="0.25">
      <c r="B2861" s="103"/>
      <c r="C2861" s="123"/>
      <c r="D2861" s="103"/>
      <c r="E2861" s="103"/>
      <c r="F2861" s="103"/>
      <c r="H2861" s="123"/>
      <c r="I2861" s="103"/>
      <c r="J2861" s="103"/>
      <c r="K2861" s="103"/>
    </row>
    <row r="2862" spans="2:11" ht="12" customHeight="1" x14ac:dyDescent="0.25">
      <c r="B2862" s="103"/>
      <c r="C2862" s="123"/>
      <c r="D2862" s="103"/>
      <c r="E2862" s="103"/>
      <c r="F2862" s="103"/>
      <c r="H2862" s="123"/>
      <c r="I2862" s="103"/>
      <c r="J2862" s="103"/>
      <c r="K2862" s="103"/>
    </row>
    <row r="2863" spans="2:11" ht="12" customHeight="1" x14ac:dyDescent="0.25">
      <c r="B2863" s="103"/>
      <c r="C2863" s="123"/>
      <c r="D2863" s="103"/>
      <c r="E2863" s="103"/>
      <c r="F2863" s="103"/>
      <c r="H2863" s="123"/>
      <c r="I2863" s="103"/>
      <c r="J2863" s="103"/>
      <c r="K2863" s="103"/>
    </row>
    <row r="2864" spans="2:11" ht="12" customHeight="1" x14ac:dyDescent="0.25">
      <c r="B2864" s="103"/>
      <c r="C2864" s="123"/>
      <c r="D2864" s="103"/>
      <c r="E2864" s="103"/>
      <c r="F2864" s="103"/>
      <c r="H2864" s="123"/>
      <c r="I2864" s="103"/>
      <c r="J2864" s="103"/>
      <c r="K2864" s="103"/>
    </row>
    <row r="2865" spans="2:11" ht="12" customHeight="1" x14ac:dyDescent="0.25">
      <c r="B2865" s="103"/>
      <c r="C2865" s="123"/>
      <c r="D2865" s="103"/>
      <c r="E2865" s="103"/>
      <c r="F2865" s="103"/>
      <c r="H2865" s="123"/>
      <c r="I2865" s="103"/>
      <c r="J2865" s="103"/>
      <c r="K2865" s="103"/>
    </row>
    <row r="2866" spans="2:11" ht="12" customHeight="1" x14ac:dyDescent="0.25">
      <c r="B2866" s="103"/>
      <c r="C2866" s="123"/>
      <c r="D2866" s="103"/>
      <c r="E2866" s="103"/>
      <c r="F2866" s="103"/>
      <c r="H2866" s="123"/>
      <c r="I2866" s="103"/>
      <c r="J2866" s="103"/>
      <c r="K2866" s="103"/>
    </row>
    <row r="2867" spans="2:11" ht="12" customHeight="1" x14ac:dyDescent="0.25">
      <c r="B2867" s="103"/>
      <c r="C2867" s="123"/>
      <c r="D2867" s="103"/>
      <c r="E2867" s="103"/>
      <c r="F2867" s="103"/>
      <c r="H2867" s="123"/>
      <c r="I2867" s="103"/>
      <c r="J2867" s="103"/>
      <c r="K2867" s="103"/>
    </row>
    <row r="2868" spans="2:11" ht="12" customHeight="1" x14ac:dyDescent="0.25">
      <c r="B2868" s="103"/>
      <c r="C2868" s="123"/>
      <c r="D2868" s="103"/>
      <c r="E2868" s="103"/>
      <c r="F2868" s="103"/>
      <c r="H2868" s="123"/>
      <c r="I2868" s="103"/>
      <c r="J2868" s="103"/>
      <c r="K2868" s="103"/>
    </row>
    <row r="2869" spans="2:11" ht="12" customHeight="1" x14ac:dyDescent="0.25">
      <c r="B2869" s="103"/>
      <c r="C2869" s="123"/>
      <c r="D2869" s="103"/>
      <c r="E2869" s="103"/>
      <c r="F2869" s="103"/>
      <c r="H2869" s="123"/>
      <c r="I2869" s="103"/>
      <c r="J2869" s="103"/>
      <c r="K2869" s="103"/>
    </row>
    <row r="2870" spans="2:11" ht="12" customHeight="1" x14ac:dyDescent="0.25">
      <c r="B2870" s="103"/>
      <c r="C2870" s="123"/>
      <c r="D2870" s="103"/>
      <c r="E2870" s="103"/>
      <c r="F2870" s="103"/>
      <c r="H2870" s="123"/>
      <c r="I2870" s="103"/>
      <c r="J2870" s="103"/>
      <c r="K2870" s="103"/>
    </row>
    <row r="2871" spans="2:11" ht="12" customHeight="1" x14ac:dyDescent="0.25">
      <c r="B2871" s="103"/>
      <c r="C2871" s="123"/>
      <c r="D2871" s="103"/>
      <c r="E2871" s="103"/>
      <c r="F2871" s="103"/>
      <c r="H2871" s="123"/>
      <c r="I2871" s="103"/>
      <c r="J2871" s="103"/>
      <c r="K2871" s="103"/>
    </row>
    <row r="2872" spans="2:11" ht="12" customHeight="1" x14ac:dyDescent="0.25">
      <c r="B2872" s="103"/>
      <c r="C2872" s="123"/>
      <c r="D2872" s="103"/>
      <c r="E2872" s="103"/>
      <c r="F2872" s="103"/>
      <c r="H2872" s="123"/>
      <c r="I2872" s="103"/>
      <c r="J2872" s="103"/>
      <c r="K2872" s="103"/>
    </row>
    <row r="2873" spans="2:11" ht="12" customHeight="1" x14ac:dyDescent="0.25">
      <c r="B2873" s="103"/>
      <c r="C2873" s="123"/>
      <c r="D2873" s="103"/>
      <c r="E2873" s="103"/>
      <c r="F2873" s="103"/>
      <c r="H2873" s="123"/>
      <c r="I2873" s="103"/>
      <c r="J2873" s="103"/>
      <c r="K2873" s="103"/>
    </row>
    <row r="2874" spans="2:11" ht="12" customHeight="1" x14ac:dyDescent="0.25">
      <c r="B2874" s="103"/>
      <c r="C2874" s="123"/>
      <c r="D2874" s="103"/>
      <c r="E2874" s="103"/>
      <c r="F2874" s="103"/>
      <c r="H2874" s="123"/>
      <c r="I2874" s="103"/>
      <c r="J2874" s="103"/>
      <c r="K2874" s="103"/>
    </row>
    <row r="2875" spans="2:11" ht="12" customHeight="1" x14ac:dyDescent="0.25">
      <c r="B2875" s="103"/>
      <c r="C2875" s="123"/>
      <c r="D2875" s="103"/>
      <c r="E2875" s="103"/>
      <c r="F2875" s="103"/>
      <c r="H2875" s="123"/>
      <c r="I2875" s="103"/>
      <c r="J2875" s="103"/>
      <c r="K2875" s="103"/>
    </row>
    <row r="2876" spans="2:11" ht="12" customHeight="1" x14ac:dyDescent="0.25">
      <c r="B2876" s="103"/>
      <c r="C2876" s="123"/>
      <c r="D2876" s="103"/>
      <c r="E2876" s="103"/>
      <c r="F2876" s="103"/>
      <c r="H2876" s="123"/>
      <c r="I2876" s="103"/>
      <c r="J2876" s="103"/>
      <c r="K2876" s="103"/>
    </row>
    <row r="2877" spans="2:11" ht="12" customHeight="1" x14ac:dyDescent="0.25">
      <c r="B2877" s="103"/>
      <c r="C2877" s="123"/>
      <c r="D2877" s="103"/>
      <c r="E2877" s="103"/>
      <c r="F2877" s="103"/>
      <c r="H2877" s="123"/>
      <c r="I2877" s="103"/>
      <c r="J2877" s="103"/>
      <c r="K2877" s="103"/>
    </row>
    <row r="2878" spans="2:11" ht="12" customHeight="1" x14ac:dyDescent="0.25">
      <c r="B2878" s="103"/>
      <c r="C2878" s="123"/>
      <c r="D2878" s="103"/>
      <c r="E2878" s="103"/>
      <c r="F2878" s="103"/>
      <c r="H2878" s="123"/>
      <c r="I2878" s="103"/>
      <c r="J2878" s="103"/>
      <c r="K2878" s="103"/>
    </row>
    <row r="2879" spans="2:11" ht="12" customHeight="1" x14ac:dyDescent="0.25">
      <c r="B2879" s="103"/>
      <c r="C2879" s="123"/>
      <c r="D2879" s="103"/>
      <c r="E2879" s="103"/>
      <c r="F2879" s="103"/>
      <c r="H2879" s="123"/>
      <c r="I2879" s="103"/>
      <c r="J2879" s="103"/>
      <c r="K2879" s="103"/>
    </row>
    <row r="2880" spans="2:11" ht="12" customHeight="1" x14ac:dyDescent="0.25">
      <c r="B2880" s="103"/>
      <c r="C2880" s="123"/>
      <c r="D2880" s="103"/>
      <c r="E2880" s="103"/>
      <c r="F2880" s="103"/>
      <c r="H2880" s="123"/>
      <c r="I2880" s="103"/>
      <c r="J2880" s="103"/>
      <c r="K2880" s="103"/>
    </row>
    <row r="2881" spans="2:11" ht="12" customHeight="1" x14ac:dyDescent="0.25">
      <c r="B2881" s="103"/>
      <c r="C2881" s="123"/>
      <c r="D2881" s="103"/>
      <c r="E2881" s="103"/>
      <c r="F2881" s="103"/>
      <c r="H2881" s="123"/>
      <c r="I2881" s="103"/>
      <c r="J2881" s="103"/>
      <c r="K2881" s="103"/>
    </row>
    <row r="2882" spans="2:11" ht="12" customHeight="1" x14ac:dyDescent="0.25">
      <c r="B2882" s="103"/>
      <c r="C2882" s="123"/>
      <c r="D2882" s="103"/>
      <c r="E2882" s="103"/>
      <c r="F2882" s="103"/>
      <c r="H2882" s="123"/>
      <c r="I2882" s="103"/>
      <c r="J2882" s="103"/>
      <c r="K2882" s="103"/>
    </row>
    <row r="2883" spans="2:11" ht="12" customHeight="1" x14ac:dyDescent="0.25">
      <c r="B2883" s="103"/>
      <c r="C2883" s="123"/>
      <c r="D2883" s="103"/>
      <c r="E2883" s="103"/>
      <c r="F2883" s="103"/>
      <c r="H2883" s="123"/>
      <c r="I2883" s="103"/>
      <c r="J2883" s="103"/>
      <c r="K2883" s="103"/>
    </row>
    <row r="2884" spans="2:11" ht="12" customHeight="1" x14ac:dyDescent="0.25">
      <c r="B2884" s="103"/>
      <c r="C2884" s="123"/>
      <c r="D2884" s="103"/>
      <c r="E2884" s="103"/>
      <c r="F2884" s="103"/>
      <c r="H2884" s="123"/>
      <c r="I2884" s="103"/>
      <c r="J2884" s="103"/>
      <c r="K2884" s="103"/>
    </row>
    <row r="2885" spans="2:11" ht="12" customHeight="1" x14ac:dyDescent="0.25">
      <c r="B2885" s="103"/>
      <c r="C2885" s="123"/>
      <c r="D2885" s="103"/>
      <c r="E2885" s="103"/>
      <c r="F2885" s="103"/>
      <c r="H2885" s="123"/>
      <c r="I2885" s="103"/>
      <c r="J2885" s="103"/>
      <c r="K2885" s="103"/>
    </row>
    <row r="2886" spans="2:11" ht="12" customHeight="1" x14ac:dyDescent="0.25">
      <c r="B2886" s="103"/>
      <c r="C2886" s="123"/>
      <c r="D2886" s="103"/>
      <c r="E2886" s="103"/>
      <c r="F2886" s="103"/>
      <c r="H2886" s="123"/>
      <c r="I2886" s="103"/>
      <c r="J2886" s="103"/>
      <c r="K2886" s="103"/>
    </row>
    <row r="2887" spans="2:11" ht="12" customHeight="1" x14ac:dyDescent="0.25">
      <c r="B2887" s="103"/>
      <c r="C2887" s="123"/>
      <c r="D2887" s="103"/>
      <c r="E2887" s="103"/>
      <c r="F2887" s="103"/>
      <c r="H2887" s="123"/>
      <c r="I2887" s="103"/>
      <c r="J2887" s="103"/>
      <c r="K2887" s="103"/>
    </row>
    <row r="2888" spans="2:11" ht="12" customHeight="1" x14ac:dyDescent="0.25">
      <c r="B2888" s="103"/>
      <c r="C2888" s="123"/>
      <c r="D2888" s="103"/>
      <c r="E2888" s="103"/>
      <c r="F2888" s="103"/>
      <c r="H2888" s="123"/>
      <c r="I2888" s="103"/>
      <c r="J2888" s="103"/>
      <c r="K2888" s="103"/>
    </row>
    <row r="2889" spans="2:11" ht="12" customHeight="1" x14ac:dyDescent="0.25">
      <c r="B2889" s="103"/>
      <c r="C2889" s="123"/>
      <c r="D2889" s="103"/>
      <c r="E2889" s="103"/>
      <c r="F2889" s="103"/>
      <c r="H2889" s="123"/>
      <c r="I2889" s="103"/>
      <c r="J2889" s="103"/>
      <c r="K2889" s="103"/>
    </row>
    <row r="2890" spans="2:11" ht="12" customHeight="1" x14ac:dyDescent="0.25">
      <c r="B2890" s="103"/>
      <c r="C2890" s="123"/>
      <c r="D2890" s="103"/>
      <c r="E2890" s="103"/>
      <c r="F2890" s="103"/>
      <c r="H2890" s="123"/>
      <c r="I2890" s="103"/>
      <c r="J2890" s="103"/>
      <c r="K2890" s="103"/>
    </row>
    <row r="2891" spans="2:11" ht="12" customHeight="1" x14ac:dyDescent="0.25">
      <c r="B2891" s="103"/>
      <c r="C2891" s="123"/>
      <c r="D2891" s="103"/>
      <c r="E2891" s="103"/>
      <c r="F2891" s="103"/>
      <c r="H2891" s="123"/>
      <c r="I2891" s="103"/>
      <c r="J2891" s="103"/>
      <c r="K2891" s="103"/>
    </row>
    <row r="2892" spans="2:11" ht="12" customHeight="1" x14ac:dyDescent="0.25">
      <c r="B2892" s="103"/>
      <c r="C2892" s="123"/>
      <c r="D2892" s="103"/>
      <c r="E2892" s="103"/>
      <c r="F2892" s="103"/>
      <c r="H2892" s="123"/>
      <c r="I2892" s="103"/>
      <c r="J2892" s="103"/>
      <c r="K2892" s="103"/>
    </row>
    <row r="2893" spans="2:11" ht="12" customHeight="1" x14ac:dyDescent="0.25">
      <c r="B2893" s="103"/>
      <c r="C2893" s="123"/>
      <c r="D2893" s="103"/>
      <c r="E2893" s="103"/>
      <c r="F2893" s="103"/>
      <c r="H2893" s="123"/>
      <c r="I2893" s="103"/>
      <c r="J2893" s="103"/>
      <c r="K2893" s="103"/>
    </row>
    <row r="2894" spans="2:11" ht="12" customHeight="1" x14ac:dyDescent="0.25">
      <c r="B2894" s="103"/>
      <c r="C2894" s="123"/>
      <c r="D2894" s="103"/>
      <c r="E2894" s="103"/>
      <c r="F2894" s="103"/>
      <c r="H2894" s="123"/>
      <c r="I2894" s="103"/>
      <c r="J2894" s="103"/>
      <c r="K2894" s="103"/>
    </row>
    <row r="2895" spans="2:11" ht="12" customHeight="1" x14ac:dyDescent="0.25">
      <c r="B2895" s="103"/>
      <c r="C2895" s="123"/>
      <c r="D2895" s="103"/>
      <c r="E2895" s="103"/>
      <c r="F2895" s="103"/>
      <c r="H2895" s="123"/>
      <c r="I2895" s="103"/>
      <c r="J2895" s="103"/>
      <c r="K2895" s="103"/>
    </row>
    <row r="2896" spans="2:11" ht="12" customHeight="1" x14ac:dyDescent="0.25">
      <c r="B2896" s="103"/>
      <c r="C2896" s="123"/>
      <c r="D2896" s="103"/>
      <c r="E2896" s="103"/>
      <c r="F2896" s="103"/>
      <c r="H2896" s="123"/>
      <c r="I2896" s="103"/>
      <c r="J2896" s="103"/>
      <c r="K2896" s="103"/>
    </row>
    <row r="2897" spans="2:11" ht="12" customHeight="1" x14ac:dyDescent="0.25">
      <c r="B2897" s="103"/>
      <c r="C2897" s="123"/>
      <c r="D2897" s="103"/>
      <c r="E2897" s="103"/>
      <c r="F2897" s="103"/>
      <c r="H2897" s="123"/>
      <c r="I2897" s="103"/>
      <c r="J2897" s="103"/>
      <c r="K2897" s="103"/>
    </row>
    <row r="2898" spans="2:11" ht="12" customHeight="1" x14ac:dyDescent="0.25">
      <c r="B2898" s="103"/>
      <c r="C2898" s="123"/>
      <c r="D2898" s="103"/>
      <c r="E2898" s="103"/>
      <c r="F2898" s="103"/>
      <c r="H2898" s="123"/>
      <c r="I2898" s="103"/>
      <c r="J2898" s="103"/>
      <c r="K2898" s="103"/>
    </row>
    <row r="2899" spans="2:11" ht="12" customHeight="1" x14ac:dyDescent="0.25">
      <c r="B2899" s="103"/>
      <c r="C2899" s="123"/>
      <c r="D2899" s="103"/>
      <c r="E2899" s="103"/>
      <c r="F2899" s="103"/>
      <c r="H2899" s="123"/>
      <c r="I2899" s="103"/>
      <c r="J2899" s="103"/>
      <c r="K2899" s="103"/>
    </row>
    <row r="2900" spans="2:11" ht="12" customHeight="1" x14ac:dyDescent="0.25">
      <c r="B2900" s="103"/>
      <c r="C2900" s="123"/>
      <c r="D2900" s="103"/>
      <c r="E2900" s="103"/>
      <c r="F2900" s="103"/>
      <c r="H2900" s="123"/>
      <c r="I2900" s="103"/>
      <c r="J2900" s="103"/>
      <c r="K2900" s="103"/>
    </row>
    <row r="2901" spans="2:11" ht="12" customHeight="1" x14ac:dyDescent="0.25">
      <c r="B2901" s="103"/>
      <c r="C2901" s="123"/>
      <c r="D2901" s="103"/>
      <c r="E2901" s="103"/>
      <c r="F2901" s="103"/>
      <c r="H2901" s="123"/>
      <c r="I2901" s="103"/>
      <c r="J2901" s="103"/>
      <c r="K2901" s="103"/>
    </row>
    <row r="2902" spans="2:11" ht="12" customHeight="1" x14ac:dyDescent="0.25">
      <c r="B2902" s="103"/>
      <c r="C2902" s="123"/>
      <c r="D2902" s="103"/>
      <c r="E2902" s="103"/>
      <c r="F2902" s="103"/>
      <c r="H2902" s="123"/>
      <c r="I2902" s="103"/>
      <c r="J2902" s="103"/>
      <c r="K2902" s="103"/>
    </row>
    <row r="2903" spans="2:11" ht="12" customHeight="1" x14ac:dyDescent="0.25">
      <c r="B2903" s="103"/>
      <c r="C2903" s="123"/>
      <c r="D2903" s="103"/>
      <c r="E2903" s="103"/>
      <c r="F2903" s="103"/>
      <c r="H2903" s="123"/>
      <c r="I2903" s="103"/>
      <c r="J2903" s="103"/>
      <c r="K2903" s="103"/>
    </row>
    <row r="2904" spans="2:11" ht="12" customHeight="1" x14ac:dyDescent="0.25">
      <c r="B2904" s="103"/>
      <c r="C2904" s="123"/>
      <c r="D2904" s="103"/>
      <c r="E2904" s="103"/>
      <c r="F2904" s="103"/>
      <c r="H2904" s="123"/>
      <c r="I2904" s="103"/>
      <c r="J2904" s="103"/>
      <c r="K2904" s="103"/>
    </row>
    <row r="2905" spans="2:11" ht="12" customHeight="1" x14ac:dyDescent="0.25">
      <c r="B2905" s="103"/>
      <c r="C2905" s="123"/>
      <c r="D2905" s="103"/>
      <c r="E2905" s="103"/>
      <c r="F2905" s="103"/>
      <c r="H2905" s="123"/>
      <c r="I2905" s="103"/>
      <c r="J2905" s="103"/>
      <c r="K2905" s="103"/>
    </row>
    <row r="2906" spans="2:11" ht="12" customHeight="1" x14ac:dyDescent="0.25">
      <c r="B2906" s="103"/>
      <c r="C2906" s="123"/>
      <c r="D2906" s="103"/>
      <c r="E2906" s="103"/>
      <c r="F2906" s="103"/>
      <c r="H2906" s="123"/>
      <c r="I2906" s="103"/>
      <c r="J2906" s="103"/>
      <c r="K2906" s="103"/>
    </row>
    <row r="2907" spans="2:11" ht="12" customHeight="1" x14ac:dyDescent="0.25">
      <c r="B2907" s="103"/>
      <c r="C2907" s="123"/>
      <c r="D2907" s="103"/>
      <c r="E2907" s="103"/>
      <c r="F2907" s="103"/>
      <c r="H2907" s="123"/>
      <c r="I2907" s="103"/>
      <c r="J2907" s="103"/>
      <c r="K2907" s="103"/>
    </row>
    <row r="2908" spans="2:11" ht="12" customHeight="1" x14ac:dyDescent="0.25">
      <c r="B2908" s="103"/>
      <c r="C2908" s="123"/>
      <c r="D2908" s="103"/>
      <c r="E2908" s="103"/>
      <c r="F2908" s="103"/>
      <c r="H2908" s="123"/>
      <c r="I2908" s="103"/>
      <c r="J2908" s="103"/>
      <c r="K2908" s="103"/>
    </row>
    <row r="2909" spans="2:11" ht="12" customHeight="1" x14ac:dyDescent="0.25">
      <c r="B2909" s="103"/>
      <c r="C2909" s="123"/>
      <c r="D2909" s="103"/>
      <c r="E2909" s="103"/>
      <c r="F2909" s="103"/>
      <c r="H2909" s="123"/>
      <c r="I2909" s="103"/>
      <c r="J2909" s="103"/>
      <c r="K2909" s="103"/>
    </row>
    <row r="2910" spans="2:11" ht="12" customHeight="1" x14ac:dyDescent="0.25">
      <c r="B2910" s="103"/>
      <c r="C2910" s="123"/>
      <c r="D2910" s="103"/>
      <c r="E2910" s="103"/>
      <c r="F2910" s="103"/>
      <c r="H2910" s="123"/>
      <c r="I2910" s="103"/>
      <c r="J2910" s="103"/>
      <c r="K2910" s="103"/>
    </row>
    <row r="2911" spans="2:11" ht="12" customHeight="1" x14ac:dyDescent="0.25">
      <c r="B2911" s="103"/>
      <c r="C2911" s="123"/>
      <c r="D2911" s="103"/>
      <c r="E2911" s="103"/>
      <c r="F2911" s="103"/>
      <c r="H2911" s="123"/>
      <c r="I2911" s="103"/>
      <c r="J2911" s="103"/>
      <c r="K2911" s="103"/>
    </row>
    <row r="2912" spans="2:11" ht="12" customHeight="1" x14ac:dyDescent="0.25">
      <c r="B2912" s="103"/>
      <c r="C2912" s="123"/>
      <c r="D2912" s="103"/>
      <c r="E2912" s="103"/>
      <c r="F2912" s="103"/>
      <c r="H2912" s="123"/>
      <c r="I2912" s="103"/>
      <c r="J2912" s="103"/>
      <c r="K2912" s="103"/>
    </row>
    <row r="2913" spans="2:11" ht="12" customHeight="1" x14ac:dyDescent="0.25">
      <c r="B2913" s="103"/>
      <c r="C2913" s="123"/>
      <c r="D2913" s="103"/>
      <c r="E2913" s="103"/>
      <c r="F2913" s="103"/>
      <c r="H2913" s="123"/>
      <c r="I2913" s="103"/>
      <c r="J2913" s="103"/>
      <c r="K2913" s="103"/>
    </row>
    <row r="2914" spans="2:11" ht="12" customHeight="1" x14ac:dyDescent="0.25">
      <c r="B2914" s="103"/>
      <c r="C2914" s="123"/>
      <c r="D2914" s="103"/>
      <c r="E2914" s="103"/>
      <c r="F2914" s="103"/>
      <c r="H2914" s="123"/>
      <c r="I2914" s="103"/>
      <c r="J2914" s="103"/>
      <c r="K2914" s="103"/>
    </row>
    <row r="2915" spans="2:11" ht="12" customHeight="1" x14ac:dyDescent="0.25">
      <c r="B2915" s="103"/>
      <c r="C2915" s="123"/>
      <c r="D2915" s="103"/>
      <c r="E2915" s="103"/>
      <c r="F2915" s="103"/>
      <c r="H2915" s="123"/>
      <c r="I2915" s="103"/>
      <c r="J2915" s="103"/>
      <c r="K2915" s="103"/>
    </row>
    <row r="2916" spans="2:11" ht="12" customHeight="1" x14ac:dyDescent="0.25">
      <c r="B2916" s="103"/>
      <c r="C2916" s="123"/>
      <c r="D2916" s="103"/>
      <c r="E2916" s="103"/>
      <c r="F2916" s="103"/>
      <c r="H2916" s="123"/>
      <c r="I2916" s="103"/>
      <c r="J2916" s="103"/>
      <c r="K2916" s="103"/>
    </row>
    <row r="2917" spans="2:11" ht="12" customHeight="1" x14ac:dyDescent="0.25">
      <c r="B2917" s="103"/>
      <c r="C2917" s="123"/>
      <c r="D2917" s="103"/>
      <c r="E2917" s="103"/>
      <c r="F2917" s="103"/>
      <c r="H2917" s="123"/>
      <c r="I2917" s="103"/>
      <c r="J2917" s="103"/>
      <c r="K2917" s="103"/>
    </row>
    <row r="2918" spans="2:11" ht="12" customHeight="1" x14ac:dyDescent="0.25">
      <c r="B2918" s="103"/>
      <c r="C2918" s="123"/>
      <c r="D2918" s="103"/>
      <c r="E2918" s="103"/>
      <c r="F2918" s="103"/>
      <c r="H2918" s="123"/>
      <c r="I2918" s="103"/>
      <c r="J2918" s="103"/>
      <c r="K2918" s="103"/>
    </row>
    <row r="2919" spans="2:11" ht="12" customHeight="1" x14ac:dyDescent="0.25">
      <c r="B2919" s="103"/>
      <c r="C2919" s="123"/>
      <c r="D2919" s="103"/>
      <c r="E2919" s="103"/>
      <c r="F2919" s="103"/>
      <c r="H2919" s="123"/>
      <c r="I2919" s="103"/>
      <c r="J2919" s="103"/>
      <c r="K2919" s="103"/>
    </row>
    <row r="2920" spans="2:11" ht="12" customHeight="1" x14ac:dyDescent="0.25">
      <c r="B2920" s="103"/>
      <c r="C2920" s="123"/>
      <c r="D2920" s="103"/>
      <c r="E2920" s="103"/>
      <c r="F2920" s="103"/>
      <c r="H2920" s="123"/>
      <c r="I2920" s="103"/>
      <c r="J2920" s="103"/>
      <c r="K2920" s="103"/>
    </row>
    <row r="2921" spans="2:11" ht="12" customHeight="1" x14ac:dyDescent="0.25">
      <c r="B2921" s="103"/>
      <c r="C2921" s="123"/>
      <c r="D2921" s="103"/>
      <c r="E2921" s="103"/>
      <c r="F2921" s="103"/>
      <c r="H2921" s="123"/>
      <c r="I2921" s="103"/>
      <c r="J2921" s="103"/>
      <c r="K2921" s="103"/>
    </row>
    <row r="2922" spans="2:11" ht="12" customHeight="1" x14ac:dyDescent="0.25">
      <c r="B2922" s="103"/>
      <c r="C2922" s="123"/>
      <c r="D2922" s="103"/>
      <c r="E2922" s="103"/>
      <c r="F2922" s="103"/>
      <c r="H2922" s="123"/>
      <c r="I2922" s="103"/>
      <c r="J2922" s="103"/>
      <c r="K2922" s="103"/>
    </row>
    <row r="2923" spans="2:11" ht="12" customHeight="1" x14ac:dyDescent="0.25">
      <c r="B2923" s="103"/>
      <c r="C2923" s="123"/>
      <c r="D2923" s="103"/>
      <c r="E2923" s="103"/>
      <c r="F2923" s="103"/>
      <c r="H2923" s="123"/>
      <c r="I2923" s="103"/>
      <c r="J2923" s="103"/>
      <c r="K2923" s="103"/>
    </row>
    <row r="2924" spans="2:11" ht="12" customHeight="1" x14ac:dyDescent="0.25">
      <c r="B2924" s="103"/>
      <c r="C2924" s="123"/>
      <c r="D2924" s="103"/>
      <c r="E2924" s="103"/>
      <c r="F2924" s="103"/>
      <c r="H2924" s="123"/>
      <c r="I2924" s="103"/>
      <c r="J2924" s="103"/>
      <c r="K2924" s="103"/>
    </row>
    <row r="2925" spans="2:11" ht="12" customHeight="1" x14ac:dyDescent="0.25">
      <c r="B2925" s="103"/>
      <c r="C2925" s="123"/>
      <c r="D2925" s="103"/>
      <c r="E2925" s="103"/>
      <c r="F2925" s="103"/>
      <c r="H2925" s="123"/>
      <c r="I2925" s="103"/>
      <c r="J2925" s="103"/>
      <c r="K2925" s="103"/>
    </row>
    <row r="2926" spans="2:11" ht="12" customHeight="1" x14ac:dyDescent="0.25">
      <c r="B2926" s="103"/>
      <c r="C2926" s="123"/>
      <c r="D2926" s="103"/>
      <c r="E2926" s="103"/>
      <c r="F2926" s="103"/>
      <c r="H2926" s="123"/>
      <c r="I2926" s="103"/>
      <c r="J2926" s="103"/>
      <c r="K2926" s="103"/>
    </row>
    <row r="2927" spans="2:11" ht="12" customHeight="1" x14ac:dyDescent="0.25">
      <c r="B2927" s="103"/>
      <c r="C2927" s="123"/>
      <c r="D2927" s="103"/>
      <c r="E2927" s="103"/>
      <c r="F2927" s="103"/>
      <c r="H2927" s="123"/>
      <c r="I2927" s="103"/>
      <c r="J2927" s="103"/>
      <c r="K2927" s="103"/>
    </row>
    <row r="2928" spans="2:11" ht="12" customHeight="1" x14ac:dyDescent="0.25">
      <c r="B2928" s="103"/>
      <c r="C2928" s="123"/>
      <c r="D2928" s="103"/>
      <c r="E2928" s="103"/>
      <c r="F2928" s="103"/>
      <c r="H2928" s="123"/>
      <c r="I2928" s="103"/>
      <c r="J2928" s="103"/>
      <c r="K2928" s="103"/>
    </row>
    <row r="2929" spans="2:11" ht="12" customHeight="1" x14ac:dyDescent="0.25">
      <c r="B2929" s="103"/>
      <c r="C2929" s="123"/>
      <c r="D2929" s="103"/>
      <c r="E2929" s="103"/>
      <c r="F2929" s="103"/>
      <c r="H2929" s="123"/>
      <c r="I2929" s="103"/>
      <c r="J2929" s="103"/>
      <c r="K2929" s="103"/>
    </row>
    <row r="2930" spans="2:11" ht="12" customHeight="1" x14ac:dyDescent="0.25">
      <c r="B2930" s="103"/>
      <c r="C2930" s="123"/>
      <c r="D2930" s="103"/>
      <c r="E2930" s="103"/>
      <c r="F2930" s="103"/>
      <c r="H2930" s="123"/>
      <c r="I2930" s="103"/>
      <c r="J2930" s="103"/>
      <c r="K2930" s="103"/>
    </row>
    <row r="2931" spans="2:11" ht="12" customHeight="1" x14ac:dyDescent="0.25">
      <c r="B2931" s="103"/>
      <c r="C2931" s="123"/>
      <c r="D2931" s="103"/>
      <c r="E2931" s="103"/>
      <c r="F2931" s="103"/>
      <c r="H2931" s="123"/>
      <c r="I2931" s="103"/>
      <c r="J2931" s="103"/>
      <c r="K2931" s="103"/>
    </row>
    <row r="2932" spans="2:11" ht="12" customHeight="1" x14ac:dyDescent="0.25">
      <c r="B2932" s="103"/>
      <c r="C2932" s="123"/>
      <c r="D2932" s="103"/>
      <c r="E2932" s="103"/>
      <c r="F2932" s="103"/>
      <c r="H2932" s="123"/>
      <c r="I2932" s="103"/>
      <c r="J2932" s="103"/>
      <c r="K2932" s="103"/>
    </row>
    <row r="2933" spans="2:11" ht="12" customHeight="1" x14ac:dyDescent="0.25">
      <c r="B2933" s="103"/>
      <c r="C2933" s="123"/>
      <c r="D2933" s="103"/>
      <c r="E2933" s="103"/>
      <c r="F2933" s="103"/>
      <c r="H2933" s="123"/>
      <c r="I2933" s="103"/>
      <c r="J2933" s="103"/>
      <c r="K2933" s="103"/>
    </row>
    <row r="2934" spans="2:11" ht="12" customHeight="1" x14ac:dyDescent="0.25">
      <c r="B2934" s="103"/>
      <c r="C2934" s="123"/>
      <c r="D2934" s="103"/>
      <c r="E2934" s="103"/>
      <c r="F2934" s="103"/>
      <c r="H2934" s="123"/>
      <c r="I2934" s="103"/>
      <c r="J2934" s="103"/>
      <c r="K2934" s="103"/>
    </row>
    <row r="2935" spans="2:11" ht="12" customHeight="1" x14ac:dyDescent="0.25">
      <c r="B2935" s="103"/>
      <c r="C2935" s="123"/>
      <c r="D2935" s="103"/>
      <c r="E2935" s="103"/>
      <c r="F2935" s="103"/>
      <c r="H2935" s="123"/>
      <c r="I2935" s="103"/>
      <c r="J2935" s="103"/>
      <c r="K2935" s="103"/>
    </row>
    <row r="2936" spans="2:11" ht="12" customHeight="1" x14ac:dyDescent="0.25">
      <c r="B2936" s="103"/>
      <c r="C2936" s="123"/>
      <c r="D2936" s="103"/>
      <c r="E2936" s="103"/>
      <c r="F2936" s="103"/>
      <c r="H2936" s="123"/>
      <c r="I2936" s="103"/>
      <c r="J2936" s="103"/>
      <c r="K2936" s="103"/>
    </row>
    <row r="2937" spans="2:11" ht="12" customHeight="1" x14ac:dyDescent="0.25">
      <c r="B2937" s="103"/>
      <c r="C2937" s="123"/>
      <c r="D2937" s="103"/>
      <c r="E2937" s="103"/>
      <c r="F2937" s="103"/>
      <c r="H2937" s="123"/>
      <c r="I2937" s="103"/>
      <c r="J2937" s="103"/>
      <c r="K2937" s="103"/>
    </row>
    <row r="2938" spans="2:11" ht="12" customHeight="1" x14ac:dyDescent="0.25">
      <c r="B2938" s="103"/>
      <c r="C2938" s="123"/>
      <c r="D2938" s="103"/>
      <c r="E2938" s="103"/>
      <c r="F2938" s="103"/>
      <c r="H2938" s="123"/>
      <c r="I2938" s="103"/>
      <c r="J2938" s="103"/>
      <c r="K2938" s="103"/>
    </row>
    <row r="2939" spans="2:11" ht="12" customHeight="1" x14ac:dyDescent="0.25">
      <c r="B2939" s="103"/>
      <c r="C2939" s="123"/>
      <c r="D2939" s="103"/>
      <c r="E2939" s="103"/>
      <c r="F2939" s="103"/>
      <c r="H2939" s="123"/>
      <c r="I2939" s="103"/>
      <c r="J2939" s="103"/>
      <c r="K2939" s="103"/>
    </row>
    <row r="2940" spans="2:11" ht="12" customHeight="1" x14ac:dyDescent="0.25">
      <c r="B2940" s="103"/>
      <c r="C2940" s="123"/>
      <c r="D2940" s="103"/>
      <c r="E2940" s="103"/>
      <c r="F2940" s="103"/>
      <c r="H2940" s="123"/>
      <c r="I2940" s="103"/>
      <c r="J2940" s="103"/>
      <c r="K2940" s="103"/>
    </row>
    <row r="2941" spans="2:11" ht="12" customHeight="1" x14ac:dyDescent="0.25">
      <c r="B2941" s="103"/>
      <c r="C2941" s="123"/>
      <c r="D2941" s="103"/>
      <c r="E2941" s="103"/>
      <c r="F2941" s="103"/>
      <c r="H2941" s="123"/>
      <c r="I2941" s="103"/>
      <c r="J2941" s="103"/>
      <c r="K2941" s="103"/>
    </row>
    <row r="2942" spans="2:11" ht="12" customHeight="1" x14ac:dyDescent="0.25">
      <c r="B2942" s="103"/>
      <c r="C2942" s="123"/>
      <c r="D2942" s="103"/>
      <c r="E2942" s="103"/>
      <c r="F2942" s="103"/>
      <c r="H2942" s="123"/>
      <c r="I2942" s="103"/>
      <c r="J2942" s="103"/>
      <c r="K2942" s="103"/>
    </row>
    <row r="2943" spans="2:11" ht="12" customHeight="1" x14ac:dyDescent="0.25">
      <c r="B2943" s="103"/>
      <c r="C2943" s="123"/>
      <c r="D2943" s="103"/>
      <c r="E2943" s="103"/>
      <c r="F2943" s="103"/>
      <c r="H2943" s="123"/>
      <c r="I2943" s="103"/>
      <c r="J2943" s="103"/>
      <c r="K2943" s="103"/>
    </row>
    <row r="2944" spans="2:11" ht="12" customHeight="1" x14ac:dyDescent="0.25">
      <c r="B2944" s="103"/>
      <c r="C2944" s="123"/>
      <c r="D2944" s="103"/>
      <c r="E2944" s="103"/>
      <c r="F2944" s="103"/>
      <c r="H2944" s="123"/>
      <c r="I2944" s="103"/>
      <c r="J2944" s="103"/>
      <c r="K2944" s="103"/>
    </row>
    <row r="2945" spans="2:11" ht="12" customHeight="1" x14ac:dyDescent="0.25">
      <c r="B2945" s="103"/>
      <c r="C2945" s="123"/>
      <c r="D2945" s="103"/>
      <c r="E2945" s="103"/>
      <c r="F2945" s="103"/>
      <c r="H2945" s="123"/>
      <c r="I2945" s="103"/>
      <c r="J2945" s="103"/>
      <c r="K2945" s="103"/>
    </row>
    <row r="2946" spans="2:11" ht="12" customHeight="1" x14ac:dyDescent="0.25">
      <c r="B2946" s="103"/>
      <c r="C2946" s="123"/>
      <c r="D2946" s="103"/>
      <c r="E2946" s="103"/>
      <c r="F2946" s="103"/>
      <c r="H2946" s="123"/>
      <c r="I2946" s="103"/>
      <c r="J2946" s="103"/>
      <c r="K2946" s="103"/>
    </row>
    <row r="2947" spans="2:11" ht="12" customHeight="1" x14ac:dyDescent="0.25">
      <c r="B2947" s="103"/>
      <c r="C2947" s="123"/>
      <c r="D2947" s="103"/>
      <c r="E2947" s="103"/>
      <c r="F2947" s="103"/>
      <c r="H2947" s="123"/>
      <c r="I2947" s="103"/>
      <c r="J2947" s="103"/>
      <c r="K2947" s="103"/>
    </row>
    <row r="2948" spans="2:11" ht="12" customHeight="1" x14ac:dyDescent="0.25">
      <c r="B2948" s="103"/>
      <c r="C2948" s="123"/>
      <c r="D2948" s="103"/>
      <c r="E2948" s="103"/>
      <c r="F2948" s="103"/>
      <c r="H2948" s="123"/>
      <c r="I2948" s="103"/>
      <c r="J2948" s="103"/>
      <c r="K2948" s="103"/>
    </row>
    <row r="2949" spans="2:11" ht="12" customHeight="1" x14ac:dyDescent="0.25">
      <c r="B2949" s="103"/>
      <c r="C2949" s="123"/>
      <c r="D2949" s="103"/>
      <c r="E2949" s="103"/>
      <c r="F2949" s="103"/>
      <c r="H2949" s="123"/>
      <c r="I2949" s="103"/>
      <c r="J2949" s="103"/>
      <c r="K2949" s="103"/>
    </row>
    <row r="2950" spans="2:11" ht="12" customHeight="1" x14ac:dyDescent="0.25">
      <c r="B2950" s="103"/>
      <c r="C2950" s="123"/>
      <c r="D2950" s="103"/>
      <c r="E2950" s="103"/>
      <c r="F2950" s="103"/>
      <c r="H2950" s="123"/>
      <c r="I2950" s="103"/>
      <c r="J2950" s="103"/>
      <c r="K2950" s="103"/>
    </row>
    <row r="2951" spans="2:11" ht="12" customHeight="1" x14ac:dyDescent="0.25">
      <c r="B2951" s="103"/>
      <c r="C2951" s="123"/>
      <c r="D2951" s="103"/>
      <c r="E2951" s="103"/>
      <c r="F2951" s="103"/>
      <c r="H2951" s="123"/>
      <c r="I2951" s="103"/>
      <c r="J2951" s="103"/>
      <c r="K2951" s="103"/>
    </row>
    <row r="2952" spans="2:11" ht="12" customHeight="1" x14ac:dyDescent="0.25">
      <c r="B2952" s="103"/>
      <c r="C2952" s="123"/>
      <c r="D2952" s="103"/>
      <c r="E2952" s="103"/>
      <c r="F2952" s="103"/>
      <c r="H2952" s="123"/>
      <c r="I2952" s="103"/>
      <c r="J2952" s="103"/>
      <c r="K2952" s="103"/>
    </row>
    <row r="2953" spans="2:11" ht="12" customHeight="1" x14ac:dyDescent="0.25">
      <c r="B2953" s="103"/>
      <c r="C2953" s="123"/>
      <c r="D2953" s="103"/>
      <c r="E2953" s="103"/>
      <c r="F2953" s="103"/>
      <c r="H2953" s="123"/>
      <c r="I2953" s="103"/>
      <c r="J2953" s="103"/>
      <c r="K2953" s="103"/>
    </row>
    <row r="2954" spans="2:11" ht="12" customHeight="1" x14ac:dyDescent="0.25">
      <c r="B2954" s="103"/>
      <c r="C2954" s="123"/>
      <c r="D2954" s="103"/>
      <c r="E2954" s="103"/>
      <c r="F2954" s="103"/>
      <c r="H2954" s="123"/>
      <c r="I2954" s="103"/>
      <c r="J2954" s="103"/>
      <c r="K2954" s="103"/>
    </row>
    <row r="2955" spans="2:11" ht="12" customHeight="1" x14ac:dyDescent="0.25">
      <c r="B2955" s="103"/>
      <c r="C2955" s="123"/>
      <c r="D2955" s="103"/>
      <c r="E2955" s="103"/>
      <c r="F2955" s="103"/>
      <c r="H2955" s="123"/>
      <c r="I2955" s="103"/>
      <c r="J2955" s="103"/>
      <c r="K2955" s="103"/>
    </row>
    <row r="2956" spans="2:11" ht="12" customHeight="1" x14ac:dyDescent="0.25">
      <c r="B2956" s="103"/>
      <c r="C2956" s="123"/>
      <c r="D2956" s="103"/>
      <c r="E2956" s="103"/>
      <c r="F2956" s="103"/>
      <c r="H2956" s="123"/>
      <c r="I2956" s="103"/>
      <c r="J2956" s="103"/>
      <c r="K2956" s="103"/>
    </row>
    <row r="2957" spans="2:11" ht="12" customHeight="1" x14ac:dyDescent="0.25">
      <c r="B2957" s="103"/>
      <c r="C2957" s="123"/>
      <c r="D2957" s="103"/>
      <c r="E2957" s="103"/>
      <c r="F2957" s="103"/>
      <c r="H2957" s="123"/>
      <c r="I2957" s="103"/>
      <c r="J2957" s="103"/>
      <c r="K2957" s="103"/>
    </row>
    <row r="2958" spans="2:11" ht="12" customHeight="1" x14ac:dyDescent="0.25">
      <c r="B2958" s="103"/>
      <c r="C2958" s="123"/>
      <c r="D2958" s="103"/>
      <c r="E2958" s="103"/>
      <c r="F2958" s="103"/>
      <c r="H2958" s="123"/>
      <c r="I2958" s="103"/>
      <c r="J2958" s="103"/>
      <c r="K2958" s="103"/>
    </row>
    <row r="2959" spans="2:11" ht="12" customHeight="1" x14ac:dyDescent="0.25">
      <c r="B2959" s="103"/>
      <c r="C2959" s="123"/>
      <c r="D2959" s="103"/>
      <c r="E2959" s="103"/>
      <c r="F2959" s="103"/>
      <c r="H2959" s="123"/>
      <c r="I2959" s="103"/>
      <c r="J2959" s="103"/>
      <c r="K2959" s="103"/>
    </row>
    <row r="2960" spans="2:11" ht="12" customHeight="1" x14ac:dyDescent="0.25">
      <c r="B2960" s="103"/>
      <c r="C2960" s="123"/>
      <c r="D2960" s="103"/>
      <c r="E2960" s="103"/>
      <c r="F2960" s="103"/>
      <c r="H2960" s="123"/>
      <c r="I2960" s="103"/>
      <c r="J2960" s="103"/>
      <c r="K2960" s="103"/>
    </row>
    <row r="2961" spans="2:11" ht="12" customHeight="1" x14ac:dyDescent="0.25">
      <c r="B2961" s="103"/>
      <c r="C2961" s="123"/>
      <c r="D2961" s="103"/>
      <c r="E2961" s="103"/>
      <c r="F2961" s="103"/>
      <c r="H2961" s="123"/>
      <c r="I2961" s="103"/>
      <c r="J2961" s="103"/>
      <c r="K2961" s="103"/>
    </row>
    <row r="2962" spans="2:11" ht="12" customHeight="1" x14ac:dyDescent="0.25">
      <c r="B2962" s="103"/>
      <c r="C2962" s="123"/>
      <c r="D2962" s="103"/>
      <c r="E2962" s="103"/>
      <c r="F2962" s="103"/>
      <c r="H2962" s="123"/>
      <c r="I2962" s="103"/>
      <c r="J2962" s="103"/>
      <c r="K2962" s="103"/>
    </row>
    <row r="2963" spans="2:11" ht="12" customHeight="1" x14ac:dyDescent="0.25">
      <c r="B2963" s="103"/>
      <c r="C2963" s="123"/>
      <c r="D2963" s="103"/>
      <c r="E2963" s="103"/>
      <c r="F2963" s="103"/>
      <c r="H2963" s="123"/>
      <c r="I2963" s="103"/>
      <c r="J2963" s="103"/>
      <c r="K2963" s="103"/>
    </row>
    <row r="2964" spans="2:11" ht="12" customHeight="1" x14ac:dyDescent="0.25">
      <c r="B2964" s="103"/>
      <c r="C2964" s="123"/>
      <c r="D2964" s="103"/>
      <c r="E2964" s="103"/>
      <c r="F2964" s="103"/>
      <c r="H2964" s="123"/>
      <c r="I2964" s="103"/>
      <c r="J2964" s="103"/>
      <c r="K2964" s="103"/>
    </row>
    <row r="2965" spans="2:11" ht="12" customHeight="1" x14ac:dyDescent="0.25">
      <c r="B2965" s="103"/>
      <c r="C2965" s="123"/>
      <c r="D2965" s="103"/>
      <c r="E2965" s="103"/>
      <c r="F2965" s="103"/>
      <c r="H2965" s="123"/>
      <c r="I2965" s="103"/>
      <c r="J2965" s="103"/>
      <c r="K2965" s="103"/>
    </row>
    <row r="2966" spans="2:11" ht="12" customHeight="1" x14ac:dyDescent="0.25">
      <c r="B2966" s="103"/>
      <c r="C2966" s="123"/>
      <c r="D2966" s="103"/>
      <c r="E2966" s="103"/>
      <c r="F2966" s="103"/>
      <c r="H2966" s="123"/>
      <c r="I2966" s="103"/>
      <c r="J2966" s="103"/>
      <c r="K2966" s="103"/>
    </row>
    <row r="2967" spans="2:11" ht="12" customHeight="1" x14ac:dyDescent="0.25">
      <c r="B2967" s="103"/>
      <c r="C2967" s="123"/>
      <c r="D2967" s="103"/>
      <c r="E2967" s="103"/>
      <c r="F2967" s="103"/>
      <c r="H2967" s="123"/>
      <c r="I2967" s="103"/>
      <c r="J2967" s="103"/>
      <c r="K2967" s="103"/>
    </row>
    <row r="2968" spans="2:11" ht="12" customHeight="1" x14ac:dyDescent="0.25">
      <c r="B2968" s="103"/>
      <c r="C2968" s="123"/>
      <c r="D2968" s="103"/>
      <c r="E2968" s="103"/>
      <c r="F2968" s="103"/>
      <c r="H2968" s="123"/>
      <c r="I2968" s="103"/>
      <c r="J2968" s="103"/>
      <c r="K2968" s="103"/>
    </row>
    <row r="2969" spans="2:11" ht="12" customHeight="1" x14ac:dyDescent="0.25">
      <c r="B2969" s="103"/>
      <c r="C2969" s="123"/>
      <c r="D2969" s="103"/>
      <c r="E2969" s="103"/>
      <c r="F2969" s="103"/>
      <c r="H2969" s="123"/>
      <c r="I2969" s="103"/>
      <c r="J2969" s="103"/>
      <c r="K2969" s="103"/>
    </row>
    <row r="2970" spans="2:11" ht="12" customHeight="1" x14ac:dyDescent="0.25">
      <c r="B2970" s="103"/>
      <c r="C2970" s="123"/>
      <c r="D2970" s="103"/>
      <c r="E2970" s="103"/>
      <c r="F2970" s="103"/>
      <c r="H2970" s="123"/>
      <c r="I2970" s="103"/>
      <c r="J2970" s="103"/>
      <c r="K2970" s="103"/>
    </row>
    <row r="2971" spans="2:11" ht="12" customHeight="1" x14ac:dyDescent="0.25">
      <c r="B2971" s="103"/>
      <c r="C2971" s="123"/>
      <c r="D2971" s="103"/>
      <c r="E2971" s="103"/>
      <c r="F2971" s="103"/>
      <c r="H2971" s="123"/>
      <c r="I2971" s="103"/>
      <c r="J2971" s="103"/>
      <c r="K2971" s="103"/>
    </row>
    <row r="2972" spans="2:11" ht="12" customHeight="1" x14ac:dyDescent="0.25">
      <c r="B2972" s="103"/>
      <c r="C2972" s="123"/>
      <c r="D2972" s="103"/>
      <c r="E2972" s="103"/>
      <c r="F2972" s="103"/>
      <c r="H2972" s="123"/>
      <c r="I2972" s="103"/>
      <c r="J2972" s="103"/>
      <c r="K2972" s="103"/>
    </row>
    <row r="2973" spans="2:11" ht="12" customHeight="1" x14ac:dyDescent="0.25">
      <c r="B2973" s="103"/>
      <c r="C2973" s="123"/>
      <c r="D2973" s="103"/>
      <c r="E2973" s="103"/>
      <c r="F2973" s="103"/>
      <c r="H2973" s="123"/>
      <c r="I2973" s="103"/>
      <c r="J2973" s="103"/>
      <c r="K2973" s="103"/>
    </row>
    <row r="2974" spans="2:11" ht="12" customHeight="1" x14ac:dyDescent="0.25">
      <c r="B2974" s="103"/>
      <c r="C2974" s="123"/>
      <c r="D2974" s="103"/>
      <c r="E2974" s="103"/>
      <c r="F2974" s="103"/>
      <c r="H2974" s="123"/>
      <c r="I2974" s="103"/>
      <c r="J2974" s="103"/>
      <c r="K2974" s="103"/>
    </row>
    <row r="2975" spans="2:11" ht="12" customHeight="1" x14ac:dyDescent="0.25">
      <c r="B2975" s="103"/>
      <c r="C2975" s="123"/>
      <c r="D2975" s="103"/>
      <c r="E2975" s="103"/>
      <c r="F2975" s="103"/>
      <c r="H2975" s="123"/>
      <c r="I2975" s="103"/>
      <c r="J2975" s="103"/>
      <c r="K2975" s="103"/>
    </row>
    <row r="2976" spans="2:11" ht="12" customHeight="1" x14ac:dyDescent="0.25">
      <c r="B2976" s="103"/>
      <c r="C2976" s="123"/>
      <c r="D2976" s="103"/>
      <c r="E2976" s="103"/>
      <c r="F2976" s="103"/>
      <c r="H2976" s="123"/>
      <c r="I2976" s="103"/>
      <c r="J2976" s="103"/>
      <c r="K2976" s="103"/>
    </row>
    <row r="2977" spans="2:11" ht="12" customHeight="1" x14ac:dyDescent="0.25">
      <c r="B2977" s="103"/>
      <c r="C2977" s="123"/>
      <c r="D2977" s="103"/>
      <c r="E2977" s="103"/>
      <c r="F2977" s="103"/>
      <c r="H2977" s="123"/>
      <c r="I2977" s="103"/>
      <c r="J2977" s="103"/>
      <c r="K2977" s="103"/>
    </row>
    <row r="2978" spans="2:11" ht="12" customHeight="1" x14ac:dyDescent="0.25">
      <c r="B2978" s="103"/>
      <c r="C2978" s="123"/>
      <c r="D2978" s="103"/>
      <c r="E2978" s="103"/>
      <c r="F2978" s="103"/>
      <c r="H2978" s="123"/>
      <c r="I2978" s="103"/>
      <c r="J2978" s="103"/>
      <c r="K2978" s="103"/>
    </row>
    <row r="2979" spans="2:11" ht="12" customHeight="1" x14ac:dyDescent="0.25">
      <c r="B2979" s="103"/>
      <c r="C2979" s="123"/>
      <c r="D2979" s="103"/>
      <c r="E2979" s="103"/>
      <c r="F2979" s="103"/>
      <c r="H2979" s="123"/>
      <c r="I2979" s="103"/>
      <c r="J2979" s="103"/>
      <c r="K2979" s="103"/>
    </row>
    <row r="2980" spans="2:11" ht="12" customHeight="1" x14ac:dyDescent="0.25">
      <c r="B2980" s="103"/>
      <c r="C2980" s="123"/>
      <c r="D2980" s="103"/>
      <c r="E2980" s="103"/>
      <c r="F2980" s="103"/>
      <c r="H2980" s="123"/>
      <c r="I2980" s="103"/>
      <c r="J2980" s="103"/>
      <c r="K2980" s="103"/>
    </row>
    <row r="2981" spans="2:11" ht="12" customHeight="1" x14ac:dyDescent="0.25">
      <c r="B2981" s="103"/>
      <c r="C2981" s="123"/>
      <c r="D2981" s="103"/>
      <c r="E2981" s="103"/>
      <c r="F2981" s="103"/>
      <c r="H2981" s="123"/>
      <c r="I2981" s="103"/>
      <c r="J2981" s="103"/>
      <c r="K2981" s="103"/>
    </row>
    <row r="2982" spans="2:11" ht="12" customHeight="1" x14ac:dyDescent="0.25">
      <c r="B2982" s="103"/>
      <c r="C2982" s="123"/>
      <c r="D2982" s="103"/>
      <c r="E2982" s="103"/>
      <c r="F2982" s="103"/>
      <c r="H2982" s="123"/>
      <c r="I2982" s="103"/>
      <c r="J2982" s="103"/>
      <c r="K2982" s="103"/>
    </row>
    <row r="2983" spans="2:11" ht="12" customHeight="1" x14ac:dyDescent="0.25">
      <c r="B2983" s="103"/>
      <c r="C2983" s="123"/>
      <c r="D2983" s="103"/>
      <c r="E2983" s="103"/>
      <c r="F2983" s="103"/>
      <c r="H2983" s="123"/>
      <c r="I2983" s="103"/>
      <c r="J2983" s="103"/>
      <c r="K2983" s="103"/>
    </row>
    <row r="2984" spans="2:11" ht="12" customHeight="1" x14ac:dyDescent="0.25">
      <c r="B2984" s="103"/>
      <c r="C2984" s="123"/>
      <c r="D2984" s="103"/>
      <c r="E2984" s="103"/>
      <c r="F2984" s="103"/>
      <c r="H2984" s="123"/>
      <c r="I2984" s="103"/>
      <c r="J2984" s="103"/>
      <c r="K2984" s="103"/>
    </row>
    <row r="2985" spans="2:11" ht="12" customHeight="1" x14ac:dyDescent="0.25">
      <c r="B2985" s="103"/>
      <c r="C2985" s="123"/>
      <c r="D2985" s="103"/>
      <c r="E2985" s="103"/>
      <c r="F2985" s="103"/>
      <c r="H2985" s="123"/>
      <c r="I2985" s="103"/>
      <c r="J2985" s="103"/>
      <c r="K2985" s="103"/>
    </row>
    <row r="2986" spans="2:11" ht="12" customHeight="1" x14ac:dyDescent="0.25">
      <c r="B2986" s="103"/>
      <c r="C2986" s="123"/>
      <c r="D2986" s="103"/>
      <c r="E2986" s="103"/>
      <c r="F2986" s="103"/>
      <c r="H2986" s="123"/>
      <c r="I2986" s="103"/>
      <c r="J2986" s="103"/>
      <c r="K2986" s="103"/>
    </row>
    <row r="2987" spans="2:11" ht="12" customHeight="1" x14ac:dyDescent="0.25">
      <c r="B2987" s="103"/>
      <c r="C2987" s="123"/>
      <c r="D2987" s="103"/>
      <c r="E2987" s="103"/>
      <c r="F2987" s="103"/>
      <c r="H2987" s="123"/>
      <c r="I2987" s="103"/>
      <c r="J2987" s="103"/>
      <c r="K2987" s="103"/>
    </row>
    <row r="2988" spans="2:11" ht="12" customHeight="1" x14ac:dyDescent="0.25">
      <c r="B2988" s="103"/>
      <c r="C2988" s="123"/>
      <c r="D2988" s="103"/>
      <c r="E2988" s="103"/>
      <c r="F2988" s="103"/>
      <c r="H2988" s="123"/>
      <c r="I2988" s="103"/>
      <c r="J2988" s="103"/>
      <c r="K2988" s="103"/>
    </row>
    <row r="2989" spans="2:11" ht="12" customHeight="1" x14ac:dyDescent="0.25">
      <c r="B2989" s="103"/>
      <c r="C2989" s="123"/>
      <c r="D2989" s="103"/>
      <c r="E2989" s="103"/>
      <c r="F2989" s="103"/>
      <c r="H2989" s="123"/>
      <c r="I2989" s="103"/>
      <c r="J2989" s="103"/>
      <c r="K2989" s="103"/>
    </row>
    <row r="2990" spans="2:11" ht="12" customHeight="1" x14ac:dyDescent="0.25">
      <c r="B2990" s="103"/>
      <c r="C2990" s="123"/>
      <c r="D2990" s="103"/>
      <c r="E2990" s="103"/>
      <c r="F2990" s="103"/>
      <c r="H2990" s="123"/>
      <c r="I2990" s="103"/>
      <c r="J2990" s="103"/>
      <c r="K2990" s="103"/>
    </row>
    <row r="2991" spans="2:11" ht="12" customHeight="1" x14ac:dyDescent="0.25">
      <c r="B2991" s="103"/>
      <c r="C2991" s="123"/>
      <c r="D2991" s="103"/>
      <c r="E2991" s="103"/>
      <c r="F2991" s="103"/>
      <c r="H2991" s="123"/>
      <c r="I2991" s="103"/>
      <c r="J2991" s="103"/>
      <c r="K2991" s="103"/>
    </row>
    <row r="2992" spans="2:11" ht="12" customHeight="1" x14ac:dyDescent="0.25">
      <c r="B2992" s="103"/>
      <c r="C2992" s="123"/>
      <c r="D2992" s="103"/>
      <c r="E2992" s="103"/>
      <c r="F2992" s="103"/>
      <c r="H2992" s="123"/>
      <c r="I2992" s="103"/>
      <c r="J2992" s="103"/>
      <c r="K2992" s="103"/>
    </row>
    <row r="2993" spans="2:11" ht="12" customHeight="1" x14ac:dyDescent="0.25">
      <c r="B2993" s="103"/>
      <c r="C2993" s="123"/>
      <c r="D2993" s="103"/>
      <c r="E2993" s="103"/>
      <c r="F2993" s="103"/>
      <c r="H2993" s="123"/>
      <c r="I2993" s="103"/>
      <c r="J2993" s="103"/>
      <c r="K2993" s="103"/>
    </row>
    <row r="2994" spans="2:11" ht="12" customHeight="1" x14ac:dyDescent="0.25">
      <c r="B2994" s="103"/>
      <c r="C2994" s="123"/>
      <c r="D2994" s="103"/>
      <c r="E2994" s="103"/>
      <c r="F2994" s="103"/>
      <c r="H2994" s="123"/>
      <c r="I2994" s="103"/>
      <c r="J2994" s="103"/>
      <c r="K2994" s="103"/>
    </row>
    <row r="2995" spans="2:11" ht="12" customHeight="1" x14ac:dyDescent="0.25">
      <c r="B2995" s="103"/>
      <c r="C2995" s="123"/>
      <c r="D2995" s="103"/>
      <c r="E2995" s="103"/>
      <c r="F2995" s="103"/>
      <c r="H2995" s="123"/>
      <c r="I2995" s="103"/>
      <c r="J2995" s="103"/>
      <c r="K2995" s="103"/>
    </row>
    <row r="2996" spans="2:11" ht="12" customHeight="1" x14ac:dyDescent="0.25">
      <c r="B2996" s="103"/>
      <c r="C2996" s="123"/>
      <c r="D2996" s="103"/>
      <c r="E2996" s="103"/>
      <c r="F2996" s="103"/>
      <c r="H2996" s="123"/>
      <c r="I2996" s="103"/>
      <c r="J2996" s="103"/>
      <c r="K2996" s="103"/>
    </row>
    <row r="2997" spans="2:11" ht="12" customHeight="1" x14ac:dyDescent="0.25">
      <c r="B2997" s="103"/>
      <c r="C2997" s="123"/>
      <c r="D2997" s="103"/>
      <c r="E2997" s="103"/>
      <c r="F2997" s="103"/>
      <c r="H2997" s="123"/>
      <c r="I2997" s="103"/>
      <c r="J2997" s="103"/>
      <c r="K2997" s="103"/>
    </row>
    <row r="2998" spans="2:11" ht="12" customHeight="1" x14ac:dyDescent="0.25">
      <c r="B2998" s="103"/>
      <c r="C2998" s="123"/>
      <c r="D2998" s="103"/>
      <c r="E2998" s="103"/>
      <c r="F2998" s="103"/>
      <c r="H2998" s="123"/>
      <c r="I2998" s="103"/>
      <c r="J2998" s="103"/>
      <c r="K2998" s="103"/>
    </row>
    <row r="2999" spans="2:11" ht="12" customHeight="1" x14ac:dyDescent="0.25">
      <c r="B2999" s="103"/>
      <c r="C2999" s="123"/>
      <c r="D2999" s="103"/>
      <c r="E2999" s="103"/>
      <c r="F2999" s="103"/>
      <c r="H2999" s="123"/>
      <c r="I2999" s="103"/>
      <c r="J2999" s="103"/>
      <c r="K2999" s="103"/>
    </row>
    <row r="3000" spans="2:11" ht="12" customHeight="1" x14ac:dyDescent="0.25">
      <c r="B3000" s="103"/>
      <c r="C3000" s="123"/>
      <c r="D3000" s="103"/>
      <c r="E3000" s="103"/>
      <c r="F3000" s="103"/>
      <c r="H3000" s="123"/>
      <c r="I3000" s="103"/>
      <c r="J3000" s="103"/>
      <c r="K3000" s="103"/>
    </row>
    <row r="3001" spans="2:11" ht="12" customHeight="1" x14ac:dyDescent="0.25">
      <c r="B3001" s="103"/>
      <c r="C3001" s="123"/>
      <c r="D3001" s="103"/>
      <c r="E3001" s="103"/>
      <c r="F3001" s="103"/>
      <c r="H3001" s="123"/>
      <c r="I3001" s="103"/>
      <c r="J3001" s="103"/>
      <c r="K3001" s="103"/>
    </row>
    <row r="3002" spans="2:11" ht="12" customHeight="1" x14ac:dyDescent="0.25">
      <c r="B3002" s="103"/>
      <c r="C3002" s="123"/>
      <c r="D3002" s="103"/>
      <c r="E3002" s="103"/>
      <c r="F3002" s="103"/>
      <c r="H3002" s="123"/>
      <c r="I3002" s="103"/>
      <c r="J3002" s="103"/>
      <c r="K3002" s="103"/>
    </row>
    <row r="3003" spans="2:11" ht="12" customHeight="1" x14ac:dyDescent="0.25">
      <c r="B3003" s="103"/>
      <c r="C3003" s="123"/>
      <c r="D3003" s="103"/>
      <c r="E3003" s="103"/>
      <c r="F3003" s="103"/>
      <c r="H3003" s="123"/>
      <c r="I3003" s="103"/>
      <c r="J3003" s="103"/>
      <c r="K3003" s="103"/>
    </row>
    <row r="3004" spans="2:11" ht="12" customHeight="1" x14ac:dyDescent="0.25">
      <c r="B3004" s="103"/>
      <c r="C3004" s="123"/>
      <c r="D3004" s="103"/>
      <c r="E3004" s="103"/>
      <c r="F3004" s="103"/>
      <c r="H3004" s="123"/>
      <c r="I3004" s="103"/>
      <c r="J3004" s="103"/>
      <c r="K3004" s="103"/>
    </row>
    <row r="3005" spans="2:11" ht="12" customHeight="1" x14ac:dyDescent="0.25">
      <c r="B3005" s="103"/>
      <c r="C3005" s="123"/>
      <c r="D3005" s="103"/>
      <c r="E3005" s="103"/>
      <c r="F3005" s="103"/>
      <c r="H3005" s="123"/>
      <c r="I3005" s="103"/>
      <c r="J3005" s="103"/>
      <c r="K3005" s="103"/>
    </row>
    <row r="3006" spans="2:11" ht="12" customHeight="1" x14ac:dyDescent="0.25">
      <c r="B3006" s="103"/>
      <c r="C3006" s="123"/>
      <c r="D3006" s="103"/>
      <c r="E3006" s="103"/>
      <c r="F3006" s="103"/>
      <c r="H3006" s="123"/>
      <c r="I3006" s="103"/>
      <c r="J3006" s="103"/>
      <c r="K3006" s="103"/>
    </row>
    <row r="3007" spans="2:11" ht="12" customHeight="1" x14ac:dyDescent="0.25">
      <c r="B3007" s="103"/>
      <c r="C3007" s="123"/>
      <c r="D3007" s="103"/>
      <c r="E3007" s="103"/>
      <c r="F3007" s="103"/>
      <c r="H3007" s="123"/>
      <c r="I3007" s="103"/>
      <c r="J3007" s="103"/>
      <c r="K3007" s="103"/>
    </row>
    <row r="3008" spans="2:11" ht="12" customHeight="1" x14ac:dyDescent="0.25">
      <c r="B3008" s="103"/>
      <c r="C3008" s="123"/>
      <c r="D3008" s="103"/>
      <c r="E3008" s="103"/>
      <c r="F3008" s="103"/>
      <c r="H3008" s="123"/>
      <c r="I3008" s="103"/>
      <c r="J3008" s="103"/>
      <c r="K3008" s="103"/>
    </row>
    <row r="3009" spans="2:11" ht="12" customHeight="1" x14ac:dyDescent="0.25">
      <c r="B3009" s="103"/>
      <c r="C3009" s="123"/>
      <c r="D3009" s="103"/>
      <c r="E3009" s="103"/>
      <c r="F3009" s="103"/>
      <c r="H3009" s="123"/>
      <c r="I3009" s="103"/>
      <c r="J3009" s="103"/>
      <c r="K3009" s="103"/>
    </row>
    <row r="3010" spans="2:11" ht="12" customHeight="1" x14ac:dyDescent="0.25">
      <c r="B3010" s="103"/>
      <c r="C3010" s="123"/>
      <c r="D3010" s="103"/>
      <c r="E3010" s="103"/>
      <c r="F3010" s="103"/>
      <c r="H3010" s="123"/>
      <c r="I3010" s="103"/>
      <c r="J3010" s="103"/>
      <c r="K3010" s="103"/>
    </row>
    <row r="3011" spans="2:11" ht="12" customHeight="1" x14ac:dyDescent="0.25">
      <c r="B3011" s="103"/>
      <c r="C3011" s="123"/>
      <c r="D3011" s="103"/>
      <c r="E3011" s="103"/>
      <c r="F3011" s="103"/>
      <c r="H3011" s="123"/>
      <c r="I3011" s="103"/>
      <c r="J3011" s="103"/>
      <c r="K3011" s="103"/>
    </row>
    <row r="3012" spans="2:11" ht="12" customHeight="1" x14ac:dyDescent="0.25">
      <c r="B3012" s="103"/>
      <c r="C3012" s="123"/>
      <c r="D3012" s="103"/>
      <c r="E3012" s="103"/>
      <c r="F3012" s="103"/>
      <c r="H3012" s="123"/>
      <c r="I3012" s="103"/>
      <c r="J3012" s="103"/>
      <c r="K3012" s="103"/>
    </row>
    <row r="3013" spans="2:11" ht="12" customHeight="1" x14ac:dyDescent="0.25">
      <c r="B3013" s="103"/>
      <c r="C3013" s="123"/>
      <c r="D3013" s="103"/>
      <c r="E3013" s="103"/>
      <c r="F3013" s="103"/>
      <c r="H3013" s="123"/>
      <c r="I3013" s="103"/>
      <c r="J3013" s="103"/>
      <c r="K3013" s="103"/>
    </row>
    <row r="3014" spans="2:11" ht="12" customHeight="1" x14ac:dyDescent="0.25">
      <c r="B3014" s="103"/>
      <c r="C3014" s="123"/>
      <c r="D3014" s="103"/>
      <c r="E3014" s="103"/>
      <c r="F3014" s="103"/>
      <c r="H3014" s="123"/>
      <c r="I3014" s="103"/>
      <c r="J3014" s="103"/>
      <c r="K3014" s="103"/>
    </row>
    <row r="3015" spans="2:11" ht="12" customHeight="1" x14ac:dyDescent="0.25">
      <c r="B3015" s="103"/>
      <c r="C3015" s="123"/>
      <c r="D3015" s="103"/>
      <c r="E3015" s="103"/>
      <c r="F3015" s="103"/>
      <c r="H3015" s="123"/>
      <c r="I3015" s="103"/>
      <c r="J3015" s="103"/>
      <c r="K3015" s="103"/>
    </row>
    <row r="3016" spans="2:11" ht="12" customHeight="1" x14ac:dyDescent="0.25">
      <c r="B3016" s="103"/>
      <c r="C3016" s="123"/>
      <c r="D3016" s="103"/>
      <c r="E3016" s="103"/>
      <c r="F3016" s="103"/>
      <c r="H3016" s="123"/>
      <c r="I3016" s="103"/>
      <c r="J3016" s="103"/>
      <c r="K3016" s="103"/>
    </row>
    <row r="3017" spans="2:11" ht="12" customHeight="1" x14ac:dyDescent="0.25">
      <c r="B3017" s="103"/>
      <c r="C3017" s="123"/>
      <c r="D3017" s="103"/>
      <c r="E3017" s="103"/>
      <c r="F3017" s="103"/>
      <c r="H3017" s="123"/>
      <c r="I3017" s="103"/>
      <c r="J3017" s="103"/>
      <c r="K3017" s="103"/>
    </row>
    <row r="3018" spans="2:11" ht="12" customHeight="1" x14ac:dyDescent="0.25">
      <c r="B3018" s="103"/>
      <c r="C3018" s="123"/>
      <c r="D3018" s="103"/>
      <c r="E3018" s="103"/>
      <c r="F3018" s="103"/>
      <c r="H3018" s="123"/>
      <c r="I3018" s="103"/>
      <c r="J3018" s="103"/>
      <c r="K3018" s="103"/>
    </row>
    <row r="3019" spans="2:11" ht="12" customHeight="1" x14ac:dyDescent="0.25">
      <c r="B3019" s="103"/>
      <c r="C3019" s="123"/>
      <c r="D3019" s="103"/>
      <c r="E3019" s="103"/>
      <c r="F3019" s="103"/>
      <c r="H3019" s="123"/>
      <c r="I3019" s="103"/>
      <c r="J3019" s="103"/>
      <c r="K3019" s="103"/>
    </row>
    <row r="3020" spans="2:11" ht="12" customHeight="1" x14ac:dyDescent="0.25">
      <c r="B3020" s="103"/>
      <c r="C3020" s="123"/>
      <c r="D3020" s="103"/>
      <c r="E3020" s="103"/>
      <c r="F3020" s="103"/>
      <c r="H3020" s="123"/>
      <c r="I3020" s="103"/>
      <c r="J3020" s="103"/>
      <c r="K3020" s="103"/>
    </row>
    <row r="3021" spans="2:11" ht="12" customHeight="1" x14ac:dyDescent="0.25">
      <c r="B3021" s="103"/>
      <c r="C3021" s="123"/>
      <c r="D3021" s="103"/>
      <c r="E3021" s="103"/>
      <c r="F3021" s="103"/>
      <c r="H3021" s="123"/>
      <c r="I3021" s="103"/>
      <c r="J3021" s="103"/>
      <c r="K3021" s="103"/>
    </row>
    <row r="3022" spans="2:11" ht="12" customHeight="1" x14ac:dyDescent="0.25">
      <c r="B3022" s="103"/>
      <c r="C3022" s="123"/>
      <c r="D3022" s="103"/>
      <c r="E3022" s="103"/>
      <c r="F3022" s="103"/>
      <c r="H3022" s="123"/>
      <c r="I3022" s="103"/>
      <c r="J3022" s="103"/>
      <c r="K3022" s="103"/>
    </row>
    <row r="3023" spans="2:11" ht="12" customHeight="1" x14ac:dyDescent="0.25">
      <c r="B3023" s="103"/>
      <c r="C3023" s="123"/>
      <c r="D3023" s="103"/>
      <c r="E3023" s="103"/>
      <c r="F3023" s="103"/>
      <c r="H3023" s="123"/>
      <c r="I3023" s="103"/>
      <c r="J3023" s="103"/>
      <c r="K3023" s="103"/>
    </row>
    <row r="3024" spans="2:11" ht="12" customHeight="1" x14ac:dyDescent="0.25">
      <c r="B3024" s="103"/>
      <c r="C3024" s="123"/>
      <c r="D3024" s="103"/>
      <c r="E3024" s="103"/>
      <c r="F3024" s="103"/>
      <c r="H3024" s="123"/>
      <c r="I3024" s="103"/>
      <c r="J3024" s="103"/>
      <c r="K3024" s="103"/>
    </row>
    <row r="3025" spans="2:11" ht="12" customHeight="1" x14ac:dyDescent="0.25">
      <c r="B3025" s="103"/>
      <c r="C3025" s="123"/>
      <c r="D3025" s="103"/>
      <c r="E3025" s="103"/>
      <c r="F3025" s="103"/>
      <c r="H3025" s="123"/>
      <c r="I3025" s="103"/>
      <c r="J3025" s="103"/>
      <c r="K3025" s="103"/>
    </row>
    <row r="3026" spans="2:11" ht="12" customHeight="1" x14ac:dyDescent="0.25">
      <c r="B3026" s="103"/>
      <c r="C3026" s="123"/>
      <c r="D3026" s="103"/>
      <c r="E3026" s="103"/>
      <c r="F3026" s="103"/>
      <c r="H3026" s="123"/>
      <c r="I3026" s="103"/>
      <c r="J3026" s="103"/>
      <c r="K3026" s="103"/>
    </row>
    <row r="3027" spans="2:11" ht="12" customHeight="1" x14ac:dyDescent="0.25">
      <c r="B3027" s="103"/>
      <c r="C3027" s="123"/>
      <c r="D3027" s="103"/>
      <c r="E3027" s="103"/>
      <c r="F3027" s="103"/>
      <c r="H3027" s="123"/>
      <c r="I3027" s="103"/>
      <c r="J3027" s="103"/>
      <c r="K3027" s="103"/>
    </row>
    <row r="3028" spans="2:11" ht="12" customHeight="1" x14ac:dyDescent="0.25">
      <c r="B3028" s="103"/>
      <c r="C3028" s="123"/>
      <c r="D3028" s="103"/>
      <c r="E3028" s="103"/>
      <c r="F3028" s="103"/>
      <c r="H3028" s="123"/>
      <c r="I3028" s="103"/>
      <c r="J3028" s="103"/>
      <c r="K3028" s="103"/>
    </row>
    <row r="3029" spans="2:11" ht="12" customHeight="1" x14ac:dyDescent="0.25">
      <c r="B3029" s="103"/>
      <c r="C3029" s="123"/>
      <c r="D3029" s="103"/>
      <c r="E3029" s="103"/>
      <c r="F3029" s="103"/>
      <c r="H3029" s="123"/>
      <c r="I3029" s="103"/>
      <c r="J3029" s="103"/>
      <c r="K3029" s="103"/>
    </row>
    <row r="3030" spans="2:11" ht="12" customHeight="1" x14ac:dyDescent="0.25">
      <c r="B3030" s="103"/>
      <c r="C3030" s="123"/>
      <c r="D3030" s="103"/>
      <c r="E3030" s="103"/>
      <c r="F3030" s="103"/>
      <c r="H3030" s="123"/>
      <c r="I3030" s="103"/>
      <c r="J3030" s="103"/>
      <c r="K3030" s="103"/>
    </row>
    <row r="3031" spans="2:11" ht="12" customHeight="1" x14ac:dyDescent="0.25">
      <c r="B3031" s="103"/>
      <c r="C3031" s="123"/>
      <c r="D3031" s="103"/>
      <c r="E3031" s="103"/>
      <c r="F3031" s="103"/>
      <c r="H3031" s="123"/>
      <c r="I3031" s="103"/>
      <c r="J3031" s="103"/>
      <c r="K3031" s="103"/>
    </row>
    <row r="3032" spans="2:11" ht="12" customHeight="1" x14ac:dyDescent="0.25">
      <c r="B3032" s="103"/>
      <c r="C3032" s="123"/>
      <c r="D3032" s="103"/>
      <c r="E3032" s="103"/>
      <c r="F3032" s="103"/>
      <c r="H3032" s="123"/>
      <c r="I3032" s="103"/>
      <c r="J3032" s="103"/>
      <c r="K3032" s="103"/>
    </row>
    <row r="3033" spans="2:11" ht="12" customHeight="1" x14ac:dyDescent="0.25">
      <c r="B3033" s="103"/>
      <c r="C3033" s="123"/>
      <c r="D3033" s="103"/>
      <c r="E3033" s="103"/>
      <c r="F3033" s="103"/>
      <c r="H3033" s="123"/>
      <c r="I3033" s="103"/>
      <c r="J3033" s="103"/>
      <c r="K3033" s="103"/>
    </row>
    <row r="3034" spans="2:11" ht="12" customHeight="1" x14ac:dyDescent="0.25">
      <c r="B3034" s="103"/>
      <c r="C3034" s="123"/>
      <c r="D3034" s="103"/>
      <c r="E3034" s="103"/>
      <c r="F3034" s="103"/>
      <c r="H3034" s="123"/>
      <c r="I3034" s="103"/>
      <c r="J3034" s="103"/>
      <c r="K3034" s="103"/>
    </row>
    <row r="3035" spans="2:11" ht="12" customHeight="1" x14ac:dyDescent="0.25">
      <c r="B3035" s="103"/>
      <c r="C3035" s="123"/>
      <c r="D3035" s="103"/>
      <c r="E3035" s="103"/>
      <c r="F3035" s="103"/>
      <c r="H3035" s="123"/>
      <c r="I3035" s="103"/>
      <c r="J3035" s="103"/>
      <c r="K3035" s="103"/>
    </row>
    <row r="3036" spans="2:11" ht="12" customHeight="1" x14ac:dyDescent="0.25">
      <c r="B3036" s="103"/>
      <c r="C3036" s="123"/>
      <c r="D3036" s="103"/>
      <c r="E3036" s="103"/>
      <c r="F3036" s="103"/>
      <c r="H3036" s="123"/>
      <c r="I3036" s="103"/>
      <c r="J3036" s="103"/>
      <c r="K3036" s="103"/>
    </row>
    <row r="3037" spans="2:11" ht="12" customHeight="1" x14ac:dyDescent="0.25">
      <c r="B3037" s="103"/>
      <c r="C3037" s="123"/>
      <c r="D3037" s="103"/>
      <c r="E3037" s="103"/>
      <c r="F3037" s="103"/>
      <c r="H3037" s="123"/>
      <c r="I3037" s="103"/>
      <c r="J3037" s="103"/>
      <c r="K3037" s="103"/>
    </row>
    <row r="3038" spans="2:11" ht="12" customHeight="1" x14ac:dyDescent="0.25">
      <c r="B3038" s="103"/>
      <c r="C3038" s="123"/>
      <c r="D3038" s="103"/>
      <c r="E3038" s="103"/>
      <c r="F3038" s="103"/>
      <c r="H3038" s="123"/>
      <c r="I3038" s="103"/>
      <c r="J3038" s="103"/>
      <c r="K3038" s="103"/>
    </row>
    <row r="3039" spans="2:11" ht="12" customHeight="1" x14ac:dyDescent="0.25">
      <c r="B3039" s="103"/>
      <c r="C3039" s="123"/>
      <c r="D3039" s="103"/>
      <c r="E3039" s="103"/>
      <c r="F3039" s="103"/>
      <c r="H3039" s="123"/>
      <c r="I3039" s="103"/>
      <c r="J3039" s="103"/>
      <c r="K3039" s="103"/>
    </row>
    <row r="3040" spans="2:11" ht="12" customHeight="1" x14ac:dyDescent="0.25">
      <c r="B3040" s="103"/>
      <c r="C3040" s="123"/>
      <c r="D3040" s="103"/>
      <c r="E3040" s="103"/>
      <c r="F3040" s="103"/>
      <c r="H3040" s="123"/>
      <c r="I3040" s="103"/>
      <c r="J3040" s="103"/>
      <c r="K3040" s="103"/>
    </row>
    <row r="3041" spans="2:11" ht="12" customHeight="1" x14ac:dyDescent="0.25">
      <c r="B3041" s="103"/>
      <c r="C3041" s="123"/>
      <c r="D3041" s="103"/>
      <c r="E3041" s="103"/>
      <c r="F3041" s="103"/>
      <c r="H3041" s="123"/>
      <c r="I3041" s="103"/>
      <c r="J3041" s="103"/>
      <c r="K3041" s="103"/>
    </row>
    <row r="3042" spans="2:11" ht="12" customHeight="1" x14ac:dyDescent="0.25">
      <c r="B3042" s="103"/>
      <c r="C3042" s="123"/>
      <c r="D3042" s="103"/>
      <c r="E3042" s="103"/>
      <c r="F3042" s="103"/>
      <c r="H3042" s="123"/>
      <c r="I3042" s="103"/>
      <c r="J3042" s="103"/>
      <c r="K3042" s="103"/>
    </row>
    <row r="3043" spans="2:11" ht="12" customHeight="1" x14ac:dyDescent="0.25">
      <c r="B3043" s="103"/>
      <c r="C3043" s="123"/>
      <c r="D3043" s="103"/>
      <c r="E3043" s="103"/>
      <c r="F3043" s="103"/>
      <c r="H3043" s="123"/>
      <c r="I3043" s="103"/>
      <c r="J3043" s="103"/>
      <c r="K3043" s="103"/>
    </row>
    <row r="3044" spans="2:11" ht="12" customHeight="1" x14ac:dyDescent="0.25">
      <c r="B3044" s="103"/>
      <c r="C3044" s="123"/>
      <c r="D3044" s="103"/>
      <c r="E3044" s="103"/>
      <c r="F3044" s="103"/>
      <c r="H3044" s="123"/>
      <c r="I3044" s="103"/>
      <c r="J3044" s="103"/>
      <c r="K3044" s="103"/>
    </row>
    <row r="3045" spans="2:11" ht="12" customHeight="1" x14ac:dyDescent="0.25">
      <c r="B3045" s="103"/>
      <c r="C3045" s="123"/>
      <c r="D3045" s="103"/>
      <c r="E3045" s="103"/>
      <c r="F3045" s="103"/>
      <c r="H3045" s="123"/>
      <c r="I3045" s="103"/>
      <c r="J3045" s="103"/>
      <c r="K3045" s="103"/>
    </row>
    <row r="3046" spans="2:11" ht="12" customHeight="1" x14ac:dyDescent="0.25">
      <c r="B3046" s="103"/>
      <c r="C3046" s="123"/>
      <c r="D3046" s="103"/>
      <c r="E3046" s="103"/>
      <c r="F3046" s="103"/>
      <c r="H3046" s="123"/>
      <c r="I3046" s="103"/>
      <c r="J3046" s="103"/>
      <c r="K3046" s="103"/>
    </row>
    <row r="3047" spans="2:11" ht="12" customHeight="1" x14ac:dyDescent="0.25">
      <c r="B3047" s="103"/>
      <c r="C3047" s="123"/>
      <c r="D3047" s="103"/>
      <c r="E3047" s="103"/>
      <c r="F3047" s="103"/>
      <c r="H3047" s="123"/>
      <c r="I3047" s="103"/>
      <c r="J3047" s="103"/>
      <c r="K3047" s="103"/>
    </row>
    <row r="3048" spans="2:11" ht="12" customHeight="1" x14ac:dyDescent="0.25">
      <c r="B3048" s="103"/>
      <c r="C3048" s="123"/>
      <c r="D3048" s="103"/>
      <c r="E3048" s="103"/>
      <c r="F3048" s="103"/>
      <c r="H3048" s="123"/>
      <c r="I3048" s="103"/>
      <c r="J3048" s="103"/>
      <c r="K3048" s="103"/>
    </row>
    <row r="3049" spans="2:11" ht="12" customHeight="1" x14ac:dyDescent="0.25">
      <c r="B3049" s="103"/>
      <c r="C3049" s="123"/>
      <c r="D3049" s="103"/>
      <c r="E3049" s="103"/>
      <c r="F3049" s="103"/>
      <c r="H3049" s="123"/>
      <c r="I3049" s="103"/>
      <c r="J3049" s="103"/>
      <c r="K3049" s="103"/>
    </row>
    <row r="3050" spans="2:11" ht="12" customHeight="1" x14ac:dyDescent="0.25">
      <c r="B3050" s="103"/>
      <c r="C3050" s="123"/>
      <c r="D3050" s="103"/>
      <c r="E3050" s="103"/>
      <c r="F3050" s="103"/>
      <c r="H3050" s="123"/>
      <c r="I3050" s="103"/>
      <c r="J3050" s="103"/>
      <c r="K3050" s="103"/>
    </row>
    <row r="3051" spans="2:11" ht="12" customHeight="1" x14ac:dyDescent="0.25">
      <c r="B3051" s="103"/>
      <c r="C3051" s="123"/>
      <c r="D3051" s="103"/>
      <c r="E3051" s="103"/>
      <c r="F3051" s="103"/>
      <c r="H3051" s="123"/>
      <c r="I3051" s="103"/>
      <c r="J3051" s="103"/>
      <c r="K3051" s="103"/>
    </row>
    <row r="3052" spans="2:11" ht="12" customHeight="1" x14ac:dyDescent="0.25">
      <c r="B3052" s="103"/>
      <c r="C3052" s="123"/>
      <c r="D3052" s="103"/>
      <c r="E3052" s="103"/>
      <c r="F3052" s="103"/>
      <c r="H3052" s="123"/>
      <c r="I3052" s="103"/>
      <c r="J3052" s="103"/>
      <c r="K3052" s="103"/>
    </row>
    <row r="3053" spans="2:11" ht="12" customHeight="1" x14ac:dyDescent="0.25">
      <c r="B3053" s="103"/>
      <c r="C3053" s="123"/>
      <c r="D3053" s="103"/>
      <c r="E3053" s="103"/>
      <c r="F3053" s="103"/>
      <c r="H3053" s="123"/>
      <c r="I3053" s="103"/>
      <c r="J3053" s="103"/>
      <c r="K3053" s="103"/>
    </row>
    <row r="3054" spans="2:11" ht="12" customHeight="1" x14ac:dyDescent="0.25">
      <c r="B3054" s="103"/>
      <c r="C3054" s="123"/>
      <c r="D3054" s="103"/>
      <c r="E3054" s="103"/>
      <c r="F3054" s="103"/>
      <c r="H3054" s="123"/>
      <c r="I3054" s="103"/>
      <c r="J3054" s="103"/>
      <c r="K3054" s="103"/>
    </row>
    <row r="3055" spans="2:11" ht="12" customHeight="1" x14ac:dyDescent="0.25">
      <c r="B3055" s="103"/>
      <c r="C3055" s="123"/>
      <c r="D3055" s="103"/>
      <c r="E3055" s="103"/>
      <c r="F3055" s="103"/>
      <c r="H3055" s="123"/>
      <c r="I3055" s="103"/>
      <c r="J3055" s="103"/>
      <c r="K3055" s="103"/>
    </row>
    <row r="3056" spans="2:11" ht="12" customHeight="1" x14ac:dyDescent="0.25">
      <c r="B3056" s="103"/>
      <c r="C3056" s="123"/>
      <c r="D3056" s="103"/>
      <c r="E3056" s="103"/>
      <c r="F3056" s="103"/>
      <c r="H3056" s="123"/>
      <c r="I3056" s="103"/>
      <c r="J3056" s="103"/>
      <c r="K3056" s="103"/>
    </row>
    <row r="3057" spans="2:11" ht="12" customHeight="1" x14ac:dyDescent="0.25">
      <c r="B3057" s="103"/>
      <c r="C3057" s="123"/>
      <c r="D3057" s="103"/>
      <c r="E3057" s="103"/>
      <c r="F3057" s="103"/>
      <c r="H3057" s="123"/>
      <c r="I3057" s="103"/>
      <c r="J3057" s="103"/>
      <c r="K3057" s="103"/>
    </row>
    <row r="3058" spans="2:11" ht="12" customHeight="1" x14ac:dyDescent="0.25">
      <c r="B3058" s="103"/>
      <c r="C3058" s="123"/>
      <c r="D3058" s="103"/>
      <c r="E3058" s="103"/>
      <c r="F3058" s="103"/>
      <c r="H3058" s="123"/>
      <c r="I3058" s="103"/>
      <c r="J3058" s="103"/>
      <c r="K3058" s="103"/>
    </row>
    <row r="3059" spans="2:11" ht="12" customHeight="1" x14ac:dyDescent="0.25">
      <c r="B3059" s="103"/>
      <c r="C3059" s="123"/>
      <c r="D3059" s="103"/>
      <c r="E3059" s="103"/>
      <c r="F3059" s="103"/>
      <c r="H3059" s="123"/>
      <c r="I3059" s="103"/>
      <c r="J3059" s="103"/>
      <c r="K3059" s="103"/>
    </row>
    <row r="3060" spans="2:11" ht="12" customHeight="1" x14ac:dyDescent="0.25">
      <c r="B3060" s="103"/>
      <c r="C3060" s="123"/>
      <c r="D3060" s="103"/>
      <c r="E3060" s="103"/>
      <c r="F3060" s="103"/>
      <c r="H3060" s="123"/>
      <c r="I3060" s="103"/>
      <c r="J3060" s="103"/>
      <c r="K3060" s="103"/>
    </row>
    <row r="3061" spans="2:11" ht="12" customHeight="1" x14ac:dyDescent="0.25">
      <c r="B3061" s="103"/>
      <c r="C3061" s="123"/>
      <c r="D3061" s="103"/>
      <c r="E3061" s="103"/>
      <c r="F3061" s="103"/>
      <c r="H3061" s="123"/>
      <c r="I3061" s="103"/>
      <c r="J3061" s="103"/>
      <c r="K3061" s="103"/>
    </row>
    <row r="3062" spans="2:11" ht="12" customHeight="1" x14ac:dyDescent="0.25">
      <c r="B3062" s="103"/>
      <c r="C3062" s="123"/>
      <c r="D3062" s="103"/>
      <c r="E3062" s="103"/>
      <c r="F3062" s="103"/>
      <c r="H3062" s="123"/>
      <c r="I3062" s="103"/>
      <c r="J3062" s="103"/>
      <c r="K3062" s="103"/>
    </row>
    <row r="3063" spans="2:11" ht="12" customHeight="1" x14ac:dyDescent="0.25">
      <c r="B3063" s="103"/>
      <c r="C3063" s="123"/>
      <c r="D3063" s="103"/>
      <c r="E3063" s="103"/>
      <c r="F3063" s="103"/>
      <c r="H3063" s="123"/>
      <c r="I3063" s="103"/>
      <c r="J3063" s="103"/>
      <c r="K3063" s="103"/>
    </row>
    <row r="3064" spans="2:11" ht="12" customHeight="1" x14ac:dyDescent="0.25">
      <c r="B3064" s="103"/>
      <c r="C3064" s="123"/>
      <c r="D3064" s="103"/>
      <c r="E3064" s="103"/>
      <c r="F3064" s="103"/>
      <c r="H3064" s="123"/>
      <c r="I3064" s="103"/>
      <c r="J3064" s="103"/>
      <c r="K3064" s="103"/>
    </row>
    <row r="3065" spans="2:11" ht="12" customHeight="1" x14ac:dyDescent="0.25">
      <c r="B3065" s="103"/>
      <c r="C3065" s="123"/>
      <c r="D3065" s="103"/>
      <c r="E3065" s="103"/>
      <c r="F3065" s="103"/>
      <c r="H3065" s="123"/>
      <c r="I3065" s="103"/>
      <c r="J3065" s="103"/>
      <c r="K3065" s="103"/>
    </row>
    <row r="3066" spans="2:11" ht="12" customHeight="1" x14ac:dyDescent="0.25">
      <c r="B3066" s="103"/>
      <c r="C3066" s="123"/>
      <c r="D3066" s="103"/>
      <c r="E3066" s="103"/>
      <c r="F3066" s="103"/>
      <c r="H3066" s="123"/>
      <c r="I3066" s="103"/>
      <c r="J3066" s="103"/>
      <c r="K3066" s="103"/>
    </row>
    <row r="3067" spans="2:11" ht="12" customHeight="1" x14ac:dyDescent="0.25">
      <c r="B3067" s="103"/>
      <c r="C3067" s="123"/>
      <c r="D3067" s="103"/>
      <c r="E3067" s="103"/>
      <c r="F3067" s="103"/>
      <c r="H3067" s="123"/>
      <c r="I3067" s="103"/>
      <c r="J3067" s="103"/>
      <c r="K3067" s="103"/>
    </row>
    <row r="3068" spans="2:11" ht="12" customHeight="1" x14ac:dyDescent="0.25">
      <c r="B3068" s="103"/>
      <c r="C3068" s="123"/>
      <c r="D3068" s="103"/>
      <c r="E3068" s="103"/>
      <c r="F3068" s="103"/>
      <c r="H3068" s="123"/>
      <c r="I3068" s="103"/>
      <c r="J3068" s="103"/>
      <c r="K3068" s="103"/>
    </row>
    <row r="3069" spans="2:11" ht="12" customHeight="1" x14ac:dyDescent="0.25">
      <c r="B3069" s="103"/>
      <c r="C3069" s="123"/>
      <c r="D3069" s="103"/>
      <c r="E3069" s="103"/>
      <c r="F3069" s="103"/>
      <c r="H3069" s="123"/>
      <c r="I3069" s="103"/>
      <c r="J3069" s="103"/>
      <c r="K3069" s="103"/>
    </row>
    <row r="3070" spans="2:11" ht="12" customHeight="1" x14ac:dyDescent="0.25">
      <c r="B3070" s="103"/>
      <c r="C3070" s="123"/>
      <c r="D3070" s="103"/>
      <c r="E3070" s="103"/>
      <c r="F3070" s="103"/>
      <c r="H3070" s="123"/>
      <c r="I3070" s="103"/>
      <c r="J3070" s="103"/>
      <c r="K3070" s="103"/>
    </row>
    <row r="3071" spans="2:11" ht="12" customHeight="1" x14ac:dyDescent="0.25">
      <c r="B3071" s="103"/>
      <c r="C3071" s="123"/>
      <c r="D3071" s="103"/>
      <c r="E3071" s="103"/>
      <c r="F3071" s="103"/>
      <c r="H3071" s="123"/>
      <c r="I3071" s="103"/>
      <c r="J3071" s="103"/>
      <c r="K3071" s="103"/>
    </row>
    <row r="3072" spans="2:11" ht="12" customHeight="1" x14ac:dyDescent="0.25">
      <c r="B3072" s="103"/>
      <c r="C3072" s="123"/>
      <c r="D3072" s="103"/>
      <c r="E3072" s="103"/>
      <c r="F3072" s="103"/>
      <c r="H3072" s="123"/>
      <c r="I3072" s="103"/>
      <c r="J3072" s="103"/>
      <c r="K3072" s="103"/>
    </row>
    <row r="3073" spans="2:11" ht="12" customHeight="1" x14ac:dyDescent="0.25">
      <c r="B3073" s="103"/>
      <c r="C3073" s="123"/>
      <c r="D3073" s="103"/>
      <c r="E3073" s="103"/>
      <c r="F3073" s="103"/>
      <c r="H3073" s="123"/>
      <c r="I3073" s="103"/>
      <c r="J3073" s="103"/>
      <c r="K3073" s="103"/>
    </row>
    <row r="3074" spans="2:11" ht="12" customHeight="1" x14ac:dyDescent="0.25">
      <c r="B3074" s="103"/>
      <c r="C3074" s="123"/>
      <c r="D3074" s="103"/>
      <c r="E3074" s="103"/>
      <c r="F3074" s="103"/>
      <c r="H3074" s="123"/>
      <c r="I3074" s="103"/>
      <c r="J3074" s="103"/>
      <c r="K3074" s="103"/>
    </row>
    <row r="3075" spans="2:11" ht="12" customHeight="1" x14ac:dyDescent="0.25">
      <c r="B3075" s="103"/>
      <c r="C3075" s="123"/>
      <c r="D3075" s="103"/>
      <c r="E3075" s="103"/>
      <c r="F3075" s="103"/>
      <c r="H3075" s="123"/>
      <c r="I3075" s="103"/>
      <c r="J3075" s="103"/>
      <c r="K3075" s="103"/>
    </row>
    <row r="3076" spans="2:11" ht="12" customHeight="1" x14ac:dyDescent="0.25">
      <c r="B3076" s="103"/>
      <c r="C3076" s="123"/>
      <c r="D3076" s="103"/>
      <c r="E3076" s="103"/>
      <c r="F3076" s="103"/>
      <c r="H3076" s="123"/>
      <c r="I3076" s="103"/>
      <c r="J3076" s="103"/>
      <c r="K3076" s="103"/>
    </row>
    <row r="3077" spans="2:11" ht="12" customHeight="1" x14ac:dyDescent="0.25">
      <c r="B3077" s="103"/>
      <c r="C3077" s="123"/>
      <c r="D3077" s="103"/>
      <c r="E3077" s="103"/>
      <c r="F3077" s="103"/>
      <c r="H3077" s="123"/>
      <c r="I3077" s="103"/>
      <c r="J3077" s="103"/>
      <c r="K3077" s="103"/>
    </row>
    <row r="3078" spans="2:11" ht="12" customHeight="1" x14ac:dyDescent="0.25">
      <c r="B3078" s="103"/>
      <c r="C3078" s="123"/>
      <c r="D3078" s="103"/>
      <c r="E3078" s="103"/>
      <c r="F3078" s="103"/>
      <c r="H3078" s="123"/>
      <c r="I3078" s="103"/>
      <c r="J3078" s="103"/>
      <c r="K3078" s="103"/>
    </row>
    <row r="3079" spans="2:11" ht="12" customHeight="1" x14ac:dyDescent="0.25">
      <c r="B3079" s="103"/>
      <c r="C3079" s="123"/>
      <c r="D3079" s="103"/>
      <c r="E3079" s="103"/>
      <c r="F3079" s="103"/>
      <c r="H3079" s="123"/>
      <c r="I3079" s="103"/>
      <c r="J3079" s="103"/>
      <c r="K3079" s="103"/>
    </row>
    <row r="3080" spans="2:11" ht="12" customHeight="1" x14ac:dyDescent="0.25">
      <c r="B3080" s="103"/>
      <c r="C3080" s="123"/>
      <c r="D3080" s="103"/>
      <c r="E3080" s="103"/>
      <c r="F3080" s="103"/>
      <c r="H3080" s="123"/>
      <c r="I3080" s="103"/>
      <c r="J3080" s="103"/>
      <c r="K3080" s="103"/>
    </row>
    <row r="3081" spans="2:11" ht="12" customHeight="1" x14ac:dyDescent="0.25">
      <c r="B3081" s="103"/>
      <c r="C3081" s="123"/>
      <c r="D3081" s="103"/>
      <c r="E3081" s="103"/>
      <c r="F3081" s="103"/>
      <c r="H3081" s="123"/>
      <c r="I3081" s="103"/>
      <c r="J3081" s="103"/>
      <c r="K3081" s="103"/>
    </row>
    <row r="3082" spans="2:11" ht="12" customHeight="1" x14ac:dyDescent="0.25">
      <c r="B3082" s="103"/>
      <c r="C3082" s="123"/>
      <c r="D3082" s="103"/>
      <c r="E3082" s="103"/>
      <c r="F3082" s="103"/>
      <c r="H3082" s="123"/>
      <c r="I3082" s="103"/>
      <c r="J3082" s="103"/>
      <c r="K3082" s="103"/>
    </row>
    <row r="3083" spans="2:11" ht="12" customHeight="1" x14ac:dyDescent="0.25">
      <c r="B3083" s="103"/>
      <c r="C3083" s="123"/>
      <c r="D3083" s="103"/>
      <c r="E3083" s="103"/>
      <c r="F3083" s="103"/>
      <c r="H3083" s="123"/>
      <c r="I3083" s="103"/>
      <c r="J3083" s="103"/>
      <c r="K3083" s="103"/>
    </row>
    <row r="3084" spans="2:11" ht="12" customHeight="1" x14ac:dyDescent="0.25">
      <c r="B3084" s="103"/>
      <c r="C3084" s="123"/>
      <c r="D3084" s="103"/>
      <c r="E3084" s="103"/>
      <c r="F3084" s="103"/>
      <c r="H3084" s="123"/>
      <c r="I3084" s="103"/>
      <c r="J3084" s="103"/>
      <c r="K3084" s="103"/>
    </row>
    <row r="3085" spans="2:11" ht="12" customHeight="1" x14ac:dyDescent="0.25">
      <c r="B3085" s="103"/>
      <c r="C3085" s="123"/>
      <c r="D3085" s="103"/>
      <c r="E3085" s="103"/>
      <c r="F3085" s="103"/>
      <c r="H3085" s="123"/>
      <c r="I3085" s="103"/>
      <c r="J3085" s="103"/>
      <c r="K3085" s="103"/>
    </row>
    <row r="3086" spans="2:11" ht="12" customHeight="1" x14ac:dyDescent="0.25">
      <c r="B3086" s="103"/>
      <c r="C3086" s="123"/>
      <c r="D3086" s="103"/>
      <c r="E3086" s="103"/>
      <c r="F3086" s="103"/>
      <c r="H3086" s="123"/>
      <c r="I3086" s="103"/>
      <c r="J3086" s="103"/>
      <c r="K3086" s="103"/>
    </row>
    <row r="3087" spans="2:11" ht="12" customHeight="1" x14ac:dyDescent="0.25">
      <c r="B3087" s="103"/>
      <c r="C3087" s="123"/>
      <c r="D3087" s="103"/>
      <c r="E3087" s="103"/>
      <c r="F3087" s="103"/>
      <c r="H3087" s="123"/>
      <c r="I3087" s="103"/>
      <c r="J3087" s="103"/>
      <c r="K3087" s="103"/>
    </row>
    <row r="3088" spans="2:11" ht="12" customHeight="1" x14ac:dyDescent="0.25">
      <c r="B3088" s="103"/>
      <c r="C3088" s="123"/>
      <c r="D3088" s="103"/>
      <c r="E3088" s="103"/>
      <c r="F3088" s="103"/>
      <c r="H3088" s="123"/>
      <c r="I3088" s="103"/>
      <c r="J3088" s="103"/>
      <c r="K3088" s="103"/>
    </row>
    <row r="3089" spans="2:11" ht="12" customHeight="1" x14ac:dyDescent="0.25">
      <c r="B3089" s="103"/>
      <c r="C3089" s="123"/>
      <c r="D3089" s="103"/>
      <c r="E3089" s="103"/>
      <c r="F3089" s="103"/>
      <c r="H3089" s="123"/>
      <c r="I3089" s="103"/>
      <c r="J3089" s="103"/>
      <c r="K3089" s="103"/>
    </row>
    <row r="3090" spans="2:11" ht="12" customHeight="1" x14ac:dyDescent="0.25">
      <c r="B3090" s="103"/>
      <c r="C3090" s="123"/>
      <c r="D3090" s="103"/>
      <c r="E3090" s="103"/>
      <c r="F3090" s="103"/>
      <c r="H3090" s="123"/>
      <c r="I3090" s="103"/>
      <c r="J3090" s="103"/>
      <c r="K3090" s="103"/>
    </row>
    <row r="3091" spans="2:11" ht="12" customHeight="1" x14ac:dyDescent="0.25">
      <c r="B3091" s="103"/>
      <c r="C3091" s="123"/>
      <c r="D3091" s="103"/>
      <c r="E3091" s="103"/>
      <c r="F3091" s="103"/>
      <c r="H3091" s="123"/>
      <c r="I3091" s="103"/>
      <c r="J3091" s="103"/>
      <c r="K3091" s="103"/>
    </row>
    <row r="3092" spans="2:11" ht="12" customHeight="1" x14ac:dyDescent="0.25">
      <c r="B3092" s="103"/>
      <c r="C3092" s="123"/>
      <c r="D3092" s="103"/>
      <c r="E3092" s="103"/>
      <c r="F3092" s="103"/>
      <c r="H3092" s="123"/>
      <c r="I3092" s="103"/>
      <c r="J3092" s="103"/>
      <c r="K3092" s="103"/>
    </row>
    <row r="3093" spans="2:11" ht="12" customHeight="1" x14ac:dyDescent="0.25">
      <c r="B3093" s="103"/>
      <c r="C3093" s="123"/>
      <c r="D3093" s="103"/>
      <c r="E3093" s="103"/>
      <c r="F3093" s="103"/>
      <c r="H3093" s="123"/>
      <c r="I3093" s="103"/>
      <c r="J3093" s="103"/>
      <c r="K3093" s="103"/>
    </row>
    <row r="3094" spans="2:11" ht="12" customHeight="1" x14ac:dyDescent="0.25">
      <c r="B3094" s="103"/>
      <c r="C3094" s="123"/>
      <c r="D3094" s="103"/>
      <c r="E3094" s="103"/>
      <c r="F3094" s="103"/>
      <c r="H3094" s="123"/>
      <c r="I3094" s="103"/>
      <c r="J3094" s="103"/>
      <c r="K3094" s="103"/>
    </row>
    <row r="3095" spans="2:11" ht="12" customHeight="1" x14ac:dyDescent="0.25">
      <c r="B3095" s="103"/>
      <c r="C3095" s="123"/>
      <c r="D3095" s="103"/>
      <c r="E3095" s="103"/>
      <c r="F3095" s="103"/>
      <c r="H3095" s="123"/>
      <c r="I3095" s="103"/>
      <c r="J3095" s="103"/>
      <c r="K3095" s="103"/>
    </row>
    <row r="3096" spans="2:11" ht="12" customHeight="1" x14ac:dyDescent="0.25">
      <c r="B3096" s="103"/>
      <c r="C3096" s="123"/>
      <c r="D3096" s="103"/>
      <c r="E3096" s="103"/>
      <c r="F3096" s="103"/>
      <c r="H3096" s="123"/>
      <c r="I3096" s="103"/>
      <c r="J3096" s="103"/>
      <c r="K3096" s="103"/>
    </row>
    <row r="3097" spans="2:11" ht="12" customHeight="1" x14ac:dyDescent="0.25">
      <c r="B3097" s="103"/>
      <c r="C3097" s="123"/>
      <c r="D3097" s="103"/>
      <c r="E3097" s="103"/>
      <c r="F3097" s="103"/>
      <c r="H3097" s="123"/>
      <c r="I3097" s="103"/>
      <c r="J3097" s="103"/>
      <c r="K3097" s="103"/>
    </row>
    <row r="3098" spans="2:11" ht="12" customHeight="1" x14ac:dyDescent="0.25">
      <c r="B3098" s="103"/>
      <c r="C3098" s="123"/>
      <c r="D3098" s="103"/>
      <c r="E3098" s="103"/>
      <c r="F3098" s="103"/>
      <c r="H3098" s="123"/>
      <c r="I3098" s="103"/>
      <c r="J3098" s="103"/>
      <c r="K3098" s="103"/>
    </row>
    <row r="3099" spans="2:11" ht="12" customHeight="1" x14ac:dyDescent="0.25">
      <c r="B3099" s="103"/>
      <c r="C3099" s="123"/>
      <c r="D3099" s="103"/>
      <c r="E3099" s="103"/>
      <c r="F3099" s="103"/>
      <c r="H3099" s="123"/>
      <c r="I3099" s="103"/>
      <c r="J3099" s="103"/>
      <c r="K3099" s="103"/>
    </row>
    <row r="3100" spans="2:11" ht="12" customHeight="1" x14ac:dyDescent="0.25">
      <c r="B3100" s="103"/>
      <c r="C3100" s="123"/>
      <c r="D3100" s="103"/>
      <c r="E3100" s="103"/>
      <c r="F3100" s="103"/>
      <c r="H3100" s="123"/>
      <c r="I3100" s="103"/>
      <c r="J3100" s="103"/>
      <c r="K3100" s="103"/>
    </row>
    <row r="3101" spans="2:11" ht="12" customHeight="1" x14ac:dyDescent="0.25">
      <c r="B3101" s="103"/>
      <c r="C3101" s="123"/>
      <c r="D3101" s="103"/>
      <c r="E3101" s="103"/>
      <c r="F3101" s="103"/>
      <c r="H3101" s="123"/>
      <c r="I3101" s="103"/>
      <c r="J3101" s="103"/>
      <c r="K3101" s="103"/>
    </row>
    <row r="3102" spans="2:11" ht="12" customHeight="1" x14ac:dyDescent="0.25">
      <c r="B3102" s="103"/>
      <c r="C3102" s="123"/>
      <c r="D3102" s="103"/>
      <c r="E3102" s="103"/>
      <c r="F3102" s="103"/>
      <c r="H3102" s="123"/>
      <c r="I3102" s="103"/>
      <c r="J3102" s="103"/>
      <c r="K3102" s="103"/>
    </row>
    <row r="3103" spans="2:11" ht="12" customHeight="1" x14ac:dyDescent="0.25">
      <c r="B3103" s="103"/>
      <c r="C3103" s="123"/>
      <c r="D3103" s="103"/>
      <c r="E3103" s="103"/>
      <c r="F3103" s="103"/>
      <c r="H3103" s="123"/>
      <c r="I3103" s="103"/>
      <c r="J3103" s="103"/>
      <c r="K3103" s="103"/>
    </row>
    <row r="3104" spans="2:11" ht="12" customHeight="1" x14ac:dyDescent="0.25">
      <c r="B3104" s="103"/>
      <c r="C3104" s="123"/>
      <c r="D3104" s="103"/>
      <c r="E3104" s="103"/>
      <c r="F3104" s="103"/>
      <c r="H3104" s="123"/>
      <c r="I3104" s="103"/>
      <c r="J3104" s="103"/>
      <c r="K3104" s="103"/>
    </row>
    <row r="3105" spans="2:11" ht="12" customHeight="1" x14ac:dyDescent="0.25">
      <c r="B3105" s="103"/>
      <c r="C3105" s="123"/>
      <c r="D3105" s="103"/>
      <c r="E3105" s="103"/>
      <c r="F3105" s="103"/>
      <c r="H3105" s="123"/>
      <c r="I3105" s="103"/>
      <c r="J3105" s="103"/>
      <c r="K3105" s="103"/>
    </row>
    <row r="3106" spans="2:11" ht="12" customHeight="1" x14ac:dyDescent="0.25">
      <c r="B3106" s="103"/>
      <c r="C3106" s="123"/>
      <c r="D3106" s="103"/>
      <c r="E3106" s="103"/>
      <c r="F3106" s="103"/>
      <c r="H3106" s="123"/>
      <c r="I3106" s="103"/>
      <c r="J3106" s="103"/>
      <c r="K3106" s="103"/>
    </row>
    <row r="3107" spans="2:11" ht="12" customHeight="1" x14ac:dyDescent="0.25">
      <c r="B3107" s="103"/>
      <c r="C3107" s="123"/>
      <c r="D3107" s="103"/>
      <c r="E3107" s="103"/>
      <c r="F3107" s="103"/>
      <c r="H3107" s="123"/>
      <c r="I3107" s="103"/>
      <c r="J3107" s="103"/>
      <c r="K3107" s="103"/>
    </row>
    <row r="3108" spans="2:11" ht="12" customHeight="1" x14ac:dyDescent="0.25">
      <c r="B3108" s="103"/>
      <c r="C3108" s="123"/>
      <c r="D3108" s="103"/>
      <c r="E3108" s="103"/>
      <c r="F3108" s="103"/>
      <c r="H3108" s="123"/>
      <c r="I3108" s="103"/>
      <c r="J3108" s="103"/>
      <c r="K3108" s="103"/>
    </row>
    <row r="3109" spans="2:11" ht="12" customHeight="1" x14ac:dyDescent="0.25">
      <c r="B3109" s="103"/>
      <c r="C3109" s="123"/>
      <c r="D3109" s="103"/>
      <c r="E3109" s="103"/>
      <c r="F3109" s="103"/>
      <c r="H3109" s="123"/>
      <c r="I3109" s="103"/>
      <c r="J3109" s="103"/>
      <c r="K3109" s="103"/>
    </row>
    <row r="3110" spans="2:11" ht="12" customHeight="1" x14ac:dyDescent="0.25">
      <c r="B3110" s="103"/>
      <c r="C3110" s="123"/>
      <c r="D3110" s="103"/>
      <c r="E3110" s="103"/>
      <c r="F3110" s="103"/>
      <c r="H3110" s="123"/>
      <c r="I3110" s="103"/>
      <c r="J3110" s="103"/>
      <c r="K3110" s="103"/>
    </row>
    <row r="3111" spans="2:11" ht="12" customHeight="1" x14ac:dyDescent="0.25">
      <c r="B3111" s="103"/>
      <c r="C3111" s="123"/>
      <c r="D3111" s="103"/>
      <c r="E3111" s="103"/>
      <c r="F3111" s="103"/>
      <c r="H3111" s="123"/>
      <c r="I3111" s="103"/>
      <c r="J3111" s="103"/>
      <c r="K3111" s="103"/>
    </row>
    <row r="3112" spans="2:11" ht="12" customHeight="1" x14ac:dyDescent="0.25">
      <c r="B3112" s="103"/>
      <c r="C3112" s="123"/>
      <c r="D3112" s="103"/>
      <c r="E3112" s="103"/>
      <c r="F3112" s="103"/>
      <c r="H3112" s="123"/>
      <c r="I3112" s="103"/>
      <c r="J3112" s="103"/>
      <c r="K3112" s="103"/>
    </row>
    <row r="3113" spans="2:11" ht="12" customHeight="1" x14ac:dyDescent="0.25">
      <c r="B3113" s="103"/>
      <c r="C3113" s="123"/>
      <c r="D3113" s="103"/>
      <c r="E3113" s="103"/>
      <c r="F3113" s="103"/>
      <c r="H3113" s="123"/>
      <c r="I3113" s="103"/>
      <c r="J3113" s="103"/>
      <c r="K3113" s="103"/>
    </row>
    <row r="3114" spans="2:11" ht="12" customHeight="1" x14ac:dyDescent="0.25">
      <c r="B3114" s="103"/>
      <c r="C3114" s="123"/>
      <c r="D3114" s="103"/>
      <c r="E3114" s="103"/>
      <c r="F3114" s="103"/>
      <c r="H3114" s="123"/>
      <c r="I3114" s="103"/>
      <c r="J3114" s="103"/>
      <c r="K3114" s="103"/>
    </row>
    <row r="3115" spans="2:11" ht="12" customHeight="1" x14ac:dyDescent="0.25">
      <c r="B3115" s="103"/>
      <c r="C3115" s="123"/>
      <c r="D3115" s="103"/>
      <c r="E3115" s="103"/>
      <c r="F3115" s="103"/>
      <c r="H3115" s="123"/>
      <c r="I3115" s="103"/>
      <c r="J3115" s="103"/>
      <c r="K3115" s="103"/>
    </row>
    <row r="3116" spans="2:11" ht="12" customHeight="1" x14ac:dyDescent="0.25">
      <c r="B3116" s="103"/>
      <c r="C3116" s="123"/>
      <c r="D3116" s="103"/>
      <c r="E3116" s="103"/>
      <c r="F3116" s="103"/>
      <c r="H3116" s="123"/>
      <c r="I3116" s="103"/>
      <c r="J3116" s="103"/>
      <c r="K3116" s="103"/>
    </row>
    <row r="3117" spans="2:11" ht="12" customHeight="1" x14ac:dyDescent="0.25">
      <c r="B3117" s="103"/>
      <c r="C3117" s="123"/>
      <c r="D3117" s="103"/>
      <c r="E3117" s="103"/>
      <c r="F3117" s="103"/>
      <c r="H3117" s="123"/>
      <c r="I3117" s="103"/>
      <c r="J3117" s="103"/>
      <c r="K3117" s="103"/>
    </row>
    <row r="3118" spans="2:11" ht="12" customHeight="1" x14ac:dyDescent="0.25">
      <c r="B3118" s="103"/>
      <c r="C3118" s="123"/>
      <c r="D3118" s="103"/>
      <c r="E3118" s="103"/>
      <c r="F3118" s="103"/>
      <c r="H3118" s="123"/>
      <c r="I3118" s="103"/>
      <c r="J3118" s="103"/>
      <c r="K3118" s="103"/>
    </row>
    <row r="3119" spans="2:11" ht="12" customHeight="1" x14ac:dyDescent="0.25">
      <c r="B3119" s="103"/>
      <c r="C3119" s="123"/>
      <c r="D3119" s="103"/>
      <c r="E3119" s="103"/>
      <c r="F3119" s="103"/>
      <c r="H3119" s="123"/>
      <c r="I3119" s="103"/>
      <c r="J3119" s="103"/>
      <c r="K3119" s="103"/>
    </row>
    <row r="3120" spans="2:11" ht="12" customHeight="1" x14ac:dyDescent="0.25">
      <c r="B3120" s="103"/>
      <c r="C3120" s="123"/>
      <c r="D3120" s="103"/>
      <c r="E3120" s="103"/>
      <c r="F3120" s="103"/>
      <c r="H3120" s="123"/>
      <c r="I3120" s="103"/>
      <c r="J3120" s="103"/>
      <c r="K3120" s="103"/>
    </row>
    <row r="3121" spans="2:11" ht="12" customHeight="1" x14ac:dyDescent="0.25">
      <c r="B3121" s="103"/>
      <c r="C3121" s="123"/>
      <c r="D3121" s="103"/>
      <c r="E3121" s="103"/>
      <c r="F3121" s="103"/>
      <c r="H3121" s="123"/>
      <c r="I3121" s="103"/>
      <c r="J3121" s="103"/>
      <c r="K3121" s="103"/>
    </row>
    <row r="3122" spans="2:11" ht="12" customHeight="1" x14ac:dyDescent="0.25">
      <c r="B3122" s="103"/>
      <c r="C3122" s="123"/>
      <c r="D3122" s="103"/>
      <c r="E3122" s="103"/>
      <c r="F3122" s="103"/>
      <c r="H3122" s="123"/>
      <c r="I3122" s="103"/>
      <c r="J3122" s="103"/>
      <c r="K3122" s="103"/>
    </row>
    <row r="3123" spans="2:11" ht="12" customHeight="1" x14ac:dyDescent="0.25">
      <c r="B3123" s="103"/>
      <c r="C3123" s="123"/>
      <c r="D3123" s="103"/>
      <c r="E3123" s="103"/>
      <c r="F3123" s="103"/>
      <c r="H3123" s="123"/>
      <c r="I3123" s="103"/>
      <c r="J3123" s="103"/>
      <c r="K3123" s="103"/>
    </row>
    <row r="3124" spans="2:11" ht="12" customHeight="1" x14ac:dyDescent="0.25">
      <c r="B3124" s="103"/>
      <c r="C3124" s="123"/>
      <c r="D3124" s="103"/>
      <c r="E3124" s="103"/>
      <c r="F3124" s="103"/>
      <c r="H3124" s="123"/>
      <c r="I3124" s="103"/>
      <c r="J3124" s="103"/>
      <c r="K3124" s="103"/>
    </row>
    <row r="3125" spans="2:11" ht="12" customHeight="1" x14ac:dyDescent="0.25">
      <c r="B3125" s="103"/>
      <c r="C3125" s="123"/>
      <c r="D3125" s="103"/>
      <c r="E3125" s="103"/>
      <c r="F3125" s="103"/>
      <c r="H3125" s="123"/>
      <c r="I3125" s="103"/>
      <c r="J3125" s="103"/>
      <c r="K3125" s="103"/>
    </row>
    <row r="3126" spans="2:11" ht="12" customHeight="1" x14ac:dyDescent="0.25">
      <c r="B3126" s="103"/>
      <c r="C3126" s="123"/>
      <c r="D3126" s="103"/>
      <c r="E3126" s="103"/>
      <c r="F3126" s="103"/>
      <c r="H3126" s="123"/>
      <c r="I3126" s="103"/>
      <c r="J3126" s="103"/>
      <c r="K3126" s="103"/>
    </row>
    <row r="3127" spans="2:11" ht="12" customHeight="1" x14ac:dyDescent="0.25">
      <c r="B3127" s="103"/>
      <c r="C3127" s="123"/>
      <c r="D3127" s="103"/>
      <c r="E3127" s="103"/>
      <c r="F3127" s="103"/>
      <c r="H3127" s="123"/>
      <c r="I3127" s="103"/>
      <c r="J3127" s="103"/>
      <c r="K3127" s="103"/>
    </row>
    <row r="3128" spans="2:11" ht="12" customHeight="1" x14ac:dyDescent="0.25">
      <c r="B3128" s="103"/>
      <c r="C3128" s="123"/>
      <c r="D3128" s="103"/>
      <c r="E3128" s="103"/>
      <c r="F3128" s="103"/>
      <c r="H3128" s="123"/>
      <c r="I3128" s="103"/>
      <c r="J3128" s="103"/>
      <c r="K3128" s="103"/>
    </row>
    <row r="3129" spans="2:11" ht="12" customHeight="1" x14ac:dyDescent="0.25">
      <c r="B3129" s="103"/>
      <c r="C3129" s="123"/>
      <c r="D3129" s="103"/>
      <c r="E3129" s="103"/>
      <c r="F3129" s="103"/>
      <c r="H3129" s="123"/>
      <c r="I3129" s="103"/>
      <c r="J3129" s="103"/>
      <c r="K3129" s="103"/>
    </row>
    <row r="3130" spans="2:11" ht="12" customHeight="1" x14ac:dyDescent="0.25">
      <c r="B3130" s="103"/>
      <c r="C3130" s="123"/>
      <c r="D3130" s="103"/>
      <c r="E3130" s="103"/>
      <c r="F3130" s="103"/>
      <c r="H3130" s="123"/>
      <c r="I3130" s="103"/>
      <c r="J3130" s="103"/>
      <c r="K3130" s="103"/>
    </row>
    <row r="3131" spans="2:11" ht="12" customHeight="1" x14ac:dyDescent="0.25">
      <c r="B3131" s="103"/>
      <c r="C3131" s="123"/>
      <c r="D3131" s="103"/>
      <c r="E3131" s="103"/>
      <c r="F3131" s="103"/>
      <c r="H3131" s="123"/>
      <c r="I3131" s="103"/>
      <c r="J3131" s="103"/>
      <c r="K3131" s="103"/>
    </row>
    <row r="3132" spans="2:11" ht="12" customHeight="1" x14ac:dyDescent="0.25">
      <c r="B3132" s="103"/>
      <c r="C3132" s="123"/>
      <c r="D3132" s="103"/>
      <c r="E3132" s="103"/>
      <c r="F3132" s="103"/>
      <c r="H3132" s="123"/>
      <c r="I3132" s="103"/>
      <c r="J3132" s="103"/>
      <c r="K3132" s="103"/>
    </row>
    <row r="3133" spans="2:11" ht="12" customHeight="1" x14ac:dyDescent="0.25">
      <c r="B3133" s="103"/>
      <c r="C3133" s="123"/>
      <c r="D3133" s="103"/>
      <c r="E3133" s="103"/>
      <c r="F3133" s="103"/>
      <c r="H3133" s="123"/>
      <c r="I3133" s="103"/>
      <c r="J3133" s="103"/>
      <c r="K3133" s="103"/>
    </row>
    <row r="3134" spans="2:11" ht="12" customHeight="1" x14ac:dyDescent="0.25">
      <c r="B3134" s="103"/>
      <c r="C3134" s="123"/>
      <c r="D3134" s="103"/>
      <c r="E3134" s="103"/>
      <c r="F3134" s="103"/>
      <c r="H3134" s="123"/>
      <c r="I3134" s="103"/>
      <c r="J3134" s="103"/>
      <c r="K3134" s="103"/>
    </row>
    <row r="3135" spans="2:11" ht="12" customHeight="1" x14ac:dyDescent="0.25">
      <c r="B3135" s="103"/>
      <c r="C3135" s="123"/>
      <c r="D3135" s="103"/>
      <c r="E3135" s="103"/>
      <c r="F3135" s="103"/>
      <c r="H3135" s="123"/>
      <c r="I3135" s="103"/>
      <c r="J3135" s="103"/>
      <c r="K3135" s="103"/>
    </row>
    <row r="3136" spans="2:11" ht="12" customHeight="1" x14ac:dyDescent="0.25">
      <c r="B3136" s="103"/>
      <c r="C3136" s="123"/>
      <c r="D3136" s="103"/>
      <c r="E3136" s="103"/>
      <c r="F3136" s="103"/>
      <c r="H3136" s="123"/>
      <c r="I3136" s="103"/>
      <c r="J3136" s="103"/>
      <c r="K3136" s="103"/>
    </row>
    <row r="3137" spans="2:11" ht="12" customHeight="1" x14ac:dyDescent="0.25">
      <c r="B3137" s="103"/>
      <c r="C3137" s="123"/>
      <c r="D3137" s="103"/>
      <c r="E3137" s="103"/>
      <c r="F3137" s="103"/>
      <c r="H3137" s="123"/>
      <c r="I3137" s="103"/>
      <c r="J3137" s="103"/>
      <c r="K3137" s="103"/>
    </row>
    <row r="3138" spans="2:11" ht="12" customHeight="1" x14ac:dyDescent="0.25">
      <c r="B3138" s="103"/>
      <c r="C3138" s="123"/>
      <c r="D3138" s="103"/>
      <c r="E3138" s="103"/>
      <c r="F3138" s="103"/>
      <c r="H3138" s="123"/>
      <c r="I3138" s="103"/>
      <c r="J3138" s="103"/>
      <c r="K3138" s="103"/>
    </row>
    <row r="3139" spans="2:11" ht="12" customHeight="1" x14ac:dyDescent="0.25">
      <c r="B3139" s="103"/>
      <c r="C3139" s="123"/>
      <c r="D3139" s="103"/>
      <c r="E3139" s="103"/>
      <c r="F3139" s="103"/>
      <c r="H3139" s="123"/>
      <c r="I3139" s="103"/>
      <c r="J3139" s="103"/>
      <c r="K3139" s="103"/>
    </row>
    <row r="3140" spans="2:11" ht="12" customHeight="1" x14ac:dyDescent="0.25">
      <c r="B3140" s="103"/>
      <c r="C3140" s="123"/>
      <c r="D3140" s="103"/>
      <c r="E3140" s="103"/>
      <c r="F3140" s="103"/>
      <c r="H3140" s="123"/>
      <c r="I3140" s="103"/>
      <c r="J3140" s="103"/>
      <c r="K3140" s="103"/>
    </row>
    <row r="3141" spans="2:11" ht="12" customHeight="1" x14ac:dyDescent="0.25">
      <c r="B3141" s="103"/>
      <c r="C3141" s="123"/>
      <c r="D3141" s="103"/>
      <c r="E3141" s="103"/>
      <c r="F3141" s="103"/>
      <c r="H3141" s="123"/>
      <c r="I3141" s="103"/>
      <c r="J3141" s="103"/>
      <c r="K3141" s="103"/>
    </row>
    <row r="3142" spans="2:11" ht="12" customHeight="1" x14ac:dyDescent="0.25">
      <c r="B3142" s="103"/>
      <c r="C3142" s="123"/>
      <c r="D3142" s="103"/>
      <c r="E3142" s="103"/>
      <c r="F3142" s="103"/>
      <c r="H3142" s="123"/>
      <c r="I3142" s="103"/>
      <c r="J3142" s="103"/>
      <c r="K3142" s="103"/>
    </row>
    <row r="3143" spans="2:11" ht="12" customHeight="1" x14ac:dyDescent="0.25">
      <c r="B3143" s="103"/>
      <c r="C3143" s="123"/>
      <c r="D3143" s="103"/>
      <c r="E3143" s="103"/>
      <c r="F3143" s="103"/>
      <c r="H3143" s="123"/>
      <c r="I3143" s="103"/>
      <c r="J3143" s="103"/>
      <c r="K3143" s="103"/>
    </row>
    <row r="3144" spans="2:11" ht="12" customHeight="1" x14ac:dyDescent="0.25">
      <c r="B3144" s="103"/>
      <c r="C3144" s="123"/>
      <c r="D3144" s="103"/>
      <c r="E3144" s="103"/>
      <c r="F3144" s="103"/>
      <c r="H3144" s="123"/>
      <c r="I3144" s="103"/>
      <c r="J3144" s="103"/>
      <c r="K3144" s="103"/>
    </row>
    <row r="3145" spans="2:11" ht="12" customHeight="1" x14ac:dyDescent="0.25">
      <c r="B3145" s="103"/>
      <c r="C3145" s="123"/>
      <c r="D3145" s="103"/>
      <c r="E3145" s="103"/>
      <c r="F3145" s="103"/>
      <c r="H3145" s="123"/>
      <c r="I3145" s="103"/>
      <c r="J3145" s="103"/>
      <c r="K3145" s="103"/>
    </row>
    <row r="3146" spans="2:11" ht="12" customHeight="1" x14ac:dyDescent="0.25">
      <c r="B3146" s="103"/>
      <c r="C3146" s="123"/>
      <c r="D3146" s="103"/>
      <c r="E3146" s="103"/>
      <c r="F3146" s="103"/>
      <c r="H3146" s="123"/>
      <c r="I3146" s="103"/>
      <c r="J3146" s="103"/>
      <c r="K3146" s="103"/>
    </row>
    <row r="3147" spans="2:11" ht="12" customHeight="1" x14ac:dyDescent="0.25">
      <c r="B3147" s="103"/>
      <c r="C3147" s="123"/>
      <c r="D3147" s="103"/>
      <c r="E3147" s="103"/>
      <c r="F3147" s="103"/>
      <c r="H3147" s="123"/>
      <c r="I3147" s="103"/>
      <c r="J3147" s="103"/>
      <c r="K3147" s="103"/>
    </row>
    <row r="3148" spans="2:11" ht="12" customHeight="1" x14ac:dyDescent="0.25">
      <c r="B3148" s="103"/>
      <c r="C3148" s="123"/>
      <c r="D3148" s="103"/>
      <c r="E3148" s="103"/>
      <c r="F3148" s="103"/>
      <c r="H3148" s="123"/>
      <c r="I3148" s="103"/>
      <c r="J3148" s="103"/>
      <c r="K3148" s="103"/>
    </row>
    <row r="3149" spans="2:11" ht="12" customHeight="1" x14ac:dyDescent="0.25">
      <c r="B3149" s="103"/>
      <c r="C3149" s="123"/>
      <c r="D3149" s="103"/>
      <c r="E3149" s="103"/>
      <c r="F3149" s="103"/>
      <c r="H3149" s="123"/>
      <c r="I3149" s="103"/>
      <c r="J3149" s="103"/>
      <c r="K3149" s="103"/>
    </row>
    <row r="3150" spans="2:11" ht="12" customHeight="1" x14ac:dyDescent="0.25">
      <c r="B3150" s="103"/>
      <c r="C3150" s="123"/>
      <c r="D3150" s="103"/>
      <c r="E3150" s="103"/>
      <c r="F3150" s="103"/>
      <c r="H3150" s="123"/>
      <c r="I3150" s="103"/>
      <c r="J3150" s="103"/>
      <c r="K3150" s="103"/>
    </row>
    <row r="3151" spans="2:11" ht="12" customHeight="1" x14ac:dyDescent="0.25">
      <c r="B3151" s="103"/>
      <c r="C3151" s="123"/>
      <c r="D3151" s="103"/>
      <c r="E3151" s="103"/>
      <c r="F3151" s="103"/>
      <c r="H3151" s="123"/>
      <c r="I3151" s="103"/>
      <c r="J3151" s="103"/>
      <c r="K3151" s="103"/>
    </row>
    <row r="3152" spans="2:11" ht="12" customHeight="1" x14ac:dyDescent="0.25">
      <c r="B3152" s="103"/>
      <c r="C3152" s="123"/>
      <c r="D3152" s="103"/>
      <c r="E3152" s="103"/>
      <c r="F3152" s="103"/>
      <c r="H3152" s="123"/>
      <c r="I3152" s="103"/>
      <c r="J3152" s="103"/>
      <c r="K3152" s="103"/>
    </row>
    <row r="3153" spans="2:11" ht="12" customHeight="1" x14ac:dyDescent="0.25">
      <c r="B3153" s="103"/>
      <c r="C3153" s="123"/>
      <c r="D3153" s="103"/>
      <c r="E3153" s="103"/>
      <c r="F3153" s="103"/>
      <c r="H3153" s="123"/>
      <c r="I3153" s="103"/>
      <c r="J3153" s="103"/>
      <c r="K3153" s="103"/>
    </row>
    <row r="3154" spans="2:11" ht="12" customHeight="1" x14ac:dyDescent="0.25">
      <c r="B3154" s="103"/>
      <c r="C3154" s="123"/>
      <c r="D3154" s="103"/>
      <c r="E3154" s="103"/>
      <c r="F3154" s="103"/>
      <c r="H3154" s="123"/>
      <c r="I3154" s="103"/>
      <c r="J3154" s="103"/>
      <c r="K3154" s="103"/>
    </row>
    <row r="3155" spans="2:11" ht="12" customHeight="1" x14ac:dyDescent="0.25">
      <c r="B3155" s="103"/>
      <c r="C3155" s="123"/>
      <c r="D3155" s="103"/>
      <c r="E3155" s="103"/>
      <c r="F3155" s="103"/>
      <c r="H3155" s="123"/>
      <c r="I3155" s="103"/>
      <c r="J3155" s="103"/>
      <c r="K3155" s="103"/>
    </row>
    <row r="3156" spans="2:11" ht="12" customHeight="1" x14ac:dyDescent="0.25">
      <c r="B3156" s="103"/>
      <c r="C3156" s="123"/>
      <c r="D3156" s="103"/>
      <c r="E3156" s="103"/>
      <c r="F3156" s="103"/>
      <c r="H3156" s="123"/>
      <c r="I3156" s="103"/>
      <c r="J3156" s="103"/>
      <c r="K3156" s="103"/>
    </row>
    <row r="3157" spans="2:11" ht="12" customHeight="1" x14ac:dyDescent="0.25">
      <c r="B3157" s="103"/>
      <c r="C3157" s="123"/>
      <c r="D3157" s="103"/>
      <c r="E3157" s="103"/>
      <c r="F3157" s="103"/>
      <c r="H3157" s="123"/>
      <c r="I3157" s="103"/>
      <c r="J3157" s="103"/>
      <c r="K3157" s="103"/>
    </row>
    <row r="3158" spans="2:11" ht="12" customHeight="1" x14ac:dyDescent="0.25">
      <c r="B3158" s="103"/>
      <c r="C3158" s="123"/>
      <c r="D3158" s="103"/>
      <c r="E3158" s="103"/>
      <c r="F3158" s="103"/>
      <c r="H3158" s="123"/>
      <c r="I3158" s="103"/>
      <c r="J3158" s="103"/>
      <c r="K3158" s="103"/>
    </row>
    <row r="3159" spans="2:11" ht="12" customHeight="1" x14ac:dyDescent="0.25">
      <c r="B3159" s="103"/>
      <c r="C3159" s="123"/>
      <c r="D3159" s="103"/>
      <c r="E3159" s="103"/>
      <c r="F3159" s="103"/>
      <c r="H3159" s="123"/>
      <c r="I3159" s="103"/>
      <c r="J3159" s="103"/>
      <c r="K3159" s="103"/>
    </row>
    <row r="3160" spans="2:11" ht="12" customHeight="1" x14ac:dyDescent="0.25">
      <c r="B3160" s="103"/>
      <c r="C3160" s="123"/>
      <c r="D3160" s="103"/>
      <c r="E3160" s="103"/>
      <c r="F3160" s="103"/>
      <c r="H3160" s="123"/>
      <c r="I3160" s="103"/>
      <c r="J3160" s="103"/>
      <c r="K3160" s="103"/>
    </row>
    <row r="3161" spans="2:11" ht="12" customHeight="1" x14ac:dyDescent="0.25">
      <c r="B3161" s="103"/>
      <c r="C3161" s="123"/>
      <c r="D3161" s="103"/>
      <c r="E3161" s="103"/>
      <c r="F3161" s="103"/>
      <c r="H3161" s="123"/>
      <c r="I3161" s="103"/>
      <c r="J3161" s="103"/>
      <c r="K3161" s="103"/>
    </row>
    <row r="3162" spans="2:11" ht="12" customHeight="1" x14ac:dyDescent="0.25">
      <c r="B3162" s="103"/>
      <c r="C3162" s="123"/>
      <c r="D3162" s="103"/>
      <c r="E3162" s="103"/>
      <c r="F3162" s="103"/>
      <c r="H3162" s="123"/>
      <c r="I3162" s="103"/>
      <c r="J3162" s="103"/>
      <c r="K3162" s="103"/>
    </row>
    <row r="3163" spans="2:11" ht="12" customHeight="1" x14ac:dyDescent="0.25">
      <c r="B3163" s="103"/>
      <c r="C3163" s="123"/>
      <c r="D3163" s="103"/>
      <c r="E3163" s="103"/>
      <c r="F3163" s="103"/>
      <c r="H3163" s="123"/>
      <c r="I3163" s="103"/>
      <c r="J3163" s="103"/>
      <c r="K3163" s="103"/>
    </row>
    <row r="3164" spans="2:11" ht="12" customHeight="1" x14ac:dyDescent="0.25">
      <c r="B3164" s="103"/>
      <c r="C3164" s="123"/>
      <c r="D3164" s="103"/>
      <c r="E3164" s="103"/>
      <c r="F3164" s="103"/>
      <c r="H3164" s="123"/>
      <c r="I3164" s="103"/>
      <c r="J3164" s="103"/>
      <c r="K3164" s="103"/>
    </row>
    <row r="3165" spans="2:11" ht="12" customHeight="1" x14ac:dyDescent="0.25">
      <c r="B3165" s="103"/>
      <c r="C3165" s="123"/>
      <c r="D3165" s="103"/>
      <c r="E3165" s="103"/>
      <c r="F3165" s="103"/>
      <c r="H3165" s="123"/>
      <c r="I3165" s="103"/>
      <c r="J3165" s="103"/>
      <c r="K3165" s="103"/>
    </row>
    <row r="3166" spans="2:11" ht="12" customHeight="1" x14ac:dyDescent="0.25">
      <c r="B3166" s="103"/>
      <c r="C3166" s="123"/>
      <c r="D3166" s="103"/>
      <c r="E3166" s="103"/>
      <c r="F3166" s="103"/>
      <c r="H3166" s="123"/>
      <c r="I3166" s="103"/>
      <c r="J3166" s="103"/>
      <c r="K3166" s="103"/>
    </row>
    <row r="3167" spans="2:11" ht="12" customHeight="1" x14ac:dyDescent="0.25">
      <c r="B3167" s="103"/>
      <c r="C3167" s="123"/>
      <c r="D3167" s="103"/>
      <c r="E3167" s="103"/>
      <c r="F3167" s="103"/>
      <c r="H3167" s="123"/>
      <c r="I3167" s="103"/>
      <c r="J3167" s="103"/>
      <c r="K3167" s="103"/>
    </row>
    <row r="3168" spans="2:11" ht="12" customHeight="1" x14ac:dyDescent="0.25">
      <c r="B3168" s="103"/>
      <c r="C3168" s="123"/>
      <c r="D3168" s="103"/>
      <c r="E3168" s="103"/>
      <c r="F3168" s="103"/>
      <c r="H3168" s="123"/>
      <c r="I3168" s="103"/>
      <c r="J3168" s="103"/>
      <c r="K3168" s="103"/>
    </row>
    <row r="3169" spans="2:11" ht="12" customHeight="1" x14ac:dyDescent="0.25">
      <c r="B3169" s="103"/>
      <c r="C3169" s="123"/>
      <c r="D3169" s="103"/>
      <c r="E3169" s="103"/>
      <c r="F3169" s="103"/>
      <c r="H3169" s="123"/>
      <c r="I3169" s="103"/>
      <c r="J3169" s="103"/>
      <c r="K3169" s="103"/>
    </row>
    <row r="3170" spans="2:11" ht="12" customHeight="1" x14ac:dyDescent="0.25">
      <c r="B3170" s="103"/>
      <c r="C3170" s="123"/>
      <c r="D3170" s="103"/>
      <c r="E3170" s="103"/>
      <c r="F3170" s="103"/>
      <c r="H3170" s="123"/>
      <c r="I3170" s="103"/>
      <c r="J3170" s="103"/>
      <c r="K3170" s="103"/>
    </row>
    <row r="3171" spans="2:11" ht="12" customHeight="1" x14ac:dyDescent="0.25">
      <c r="B3171" s="103"/>
      <c r="C3171" s="123"/>
      <c r="D3171" s="103"/>
      <c r="E3171" s="103"/>
      <c r="F3171" s="103"/>
      <c r="H3171" s="123"/>
      <c r="I3171" s="103"/>
      <c r="J3171" s="103"/>
      <c r="K3171" s="103"/>
    </row>
    <row r="3172" spans="2:11" ht="12" customHeight="1" x14ac:dyDescent="0.25">
      <c r="B3172" s="103"/>
      <c r="C3172" s="123"/>
      <c r="D3172" s="103"/>
      <c r="E3172" s="103"/>
      <c r="F3172" s="103"/>
      <c r="H3172" s="123"/>
      <c r="I3172" s="103"/>
      <c r="J3172" s="103"/>
      <c r="K3172" s="103"/>
    </row>
    <row r="3173" spans="2:11" ht="12" customHeight="1" x14ac:dyDescent="0.25">
      <c r="B3173" s="103"/>
      <c r="C3173" s="123"/>
      <c r="D3173" s="103"/>
      <c r="E3173" s="103"/>
      <c r="F3173" s="103"/>
      <c r="H3173" s="123"/>
      <c r="I3173" s="103"/>
      <c r="J3173" s="103"/>
      <c r="K3173" s="103"/>
    </row>
    <row r="3174" spans="2:11" ht="12" customHeight="1" x14ac:dyDescent="0.25">
      <c r="B3174" s="103"/>
      <c r="C3174" s="123"/>
      <c r="D3174" s="103"/>
      <c r="E3174" s="103"/>
      <c r="F3174" s="103"/>
      <c r="H3174" s="123"/>
      <c r="I3174" s="103"/>
      <c r="J3174" s="103"/>
      <c r="K3174" s="103"/>
    </row>
    <row r="3175" spans="2:11" ht="12" customHeight="1" x14ac:dyDescent="0.25">
      <c r="B3175" s="103"/>
      <c r="C3175" s="123"/>
      <c r="D3175" s="103"/>
      <c r="E3175" s="103"/>
      <c r="F3175" s="103"/>
      <c r="H3175" s="123"/>
      <c r="I3175" s="103"/>
      <c r="J3175" s="103"/>
      <c r="K3175" s="103"/>
    </row>
    <row r="3176" spans="2:11" ht="12" customHeight="1" x14ac:dyDescent="0.25">
      <c r="B3176" s="103"/>
      <c r="C3176" s="123"/>
      <c r="D3176" s="103"/>
      <c r="E3176" s="103"/>
      <c r="F3176" s="103"/>
      <c r="H3176" s="123"/>
      <c r="I3176" s="103"/>
      <c r="J3176" s="103"/>
      <c r="K3176" s="103"/>
    </row>
    <row r="3177" spans="2:11" ht="12" customHeight="1" x14ac:dyDescent="0.25">
      <c r="B3177" s="103"/>
      <c r="C3177" s="123"/>
      <c r="D3177" s="103"/>
      <c r="E3177" s="103"/>
      <c r="F3177" s="103"/>
      <c r="H3177" s="123"/>
      <c r="I3177" s="103"/>
      <c r="J3177" s="103"/>
      <c r="K3177" s="103"/>
    </row>
    <row r="3178" spans="2:11" ht="12" customHeight="1" x14ac:dyDescent="0.25">
      <c r="B3178" s="103"/>
      <c r="C3178" s="123"/>
      <c r="D3178" s="103"/>
      <c r="E3178" s="103"/>
      <c r="F3178" s="103"/>
      <c r="H3178" s="123"/>
      <c r="I3178" s="103"/>
      <c r="J3178" s="103"/>
      <c r="K3178" s="103"/>
    </row>
    <row r="3179" spans="2:11" ht="12" customHeight="1" x14ac:dyDescent="0.25">
      <c r="B3179" s="103"/>
      <c r="C3179" s="123"/>
      <c r="D3179" s="103"/>
      <c r="E3179" s="103"/>
      <c r="F3179" s="103"/>
      <c r="H3179" s="123"/>
      <c r="I3179" s="103"/>
      <c r="J3179" s="103"/>
      <c r="K3179" s="103"/>
    </row>
    <row r="3180" spans="2:11" ht="12" customHeight="1" x14ac:dyDescent="0.25">
      <c r="B3180" s="103"/>
      <c r="C3180" s="123"/>
      <c r="D3180" s="103"/>
      <c r="E3180" s="103"/>
      <c r="F3180" s="103"/>
      <c r="H3180" s="123"/>
      <c r="I3180" s="103"/>
      <c r="J3180" s="103"/>
      <c r="K3180" s="103"/>
    </row>
    <row r="3181" spans="2:11" ht="12" customHeight="1" x14ac:dyDescent="0.25">
      <c r="B3181" s="103"/>
      <c r="C3181" s="123"/>
      <c r="D3181" s="103"/>
      <c r="E3181" s="103"/>
      <c r="F3181" s="103"/>
      <c r="H3181" s="123"/>
      <c r="I3181" s="103"/>
      <c r="J3181" s="103"/>
      <c r="K3181" s="103"/>
    </row>
    <row r="3182" spans="2:11" ht="12" customHeight="1" x14ac:dyDescent="0.25">
      <c r="B3182" s="103"/>
      <c r="C3182" s="123"/>
      <c r="D3182" s="103"/>
      <c r="E3182" s="103"/>
      <c r="F3182" s="103"/>
      <c r="H3182" s="123"/>
      <c r="I3182" s="103"/>
      <c r="J3182" s="103"/>
      <c r="K3182" s="103"/>
    </row>
    <row r="3183" spans="2:11" ht="12" customHeight="1" x14ac:dyDescent="0.25">
      <c r="B3183" s="103"/>
      <c r="C3183" s="123"/>
      <c r="D3183" s="103"/>
      <c r="E3183" s="103"/>
      <c r="F3183" s="103"/>
      <c r="H3183" s="123"/>
      <c r="I3183" s="103"/>
      <c r="J3183" s="103"/>
      <c r="K3183" s="103"/>
    </row>
    <row r="3184" spans="2:11" ht="12" customHeight="1" x14ac:dyDescent="0.25">
      <c r="B3184" s="103"/>
      <c r="C3184" s="123"/>
      <c r="D3184" s="103"/>
      <c r="E3184" s="103"/>
      <c r="F3184" s="103"/>
      <c r="H3184" s="123"/>
      <c r="I3184" s="103"/>
      <c r="J3184" s="103"/>
      <c r="K3184" s="103"/>
    </row>
    <row r="3185" spans="2:11" ht="12" customHeight="1" x14ac:dyDescent="0.25">
      <c r="B3185" s="103"/>
      <c r="C3185" s="123"/>
      <c r="D3185" s="103"/>
      <c r="E3185" s="103"/>
      <c r="F3185" s="103"/>
      <c r="H3185" s="123"/>
      <c r="I3185" s="103"/>
      <c r="J3185" s="103"/>
      <c r="K3185" s="103"/>
    </row>
    <row r="3186" spans="2:11" ht="12" customHeight="1" x14ac:dyDescent="0.25">
      <c r="B3186" s="103"/>
      <c r="C3186" s="123"/>
      <c r="D3186" s="103"/>
      <c r="E3186" s="103"/>
      <c r="F3186" s="103"/>
      <c r="H3186" s="123"/>
      <c r="I3186" s="103"/>
      <c r="J3186" s="103"/>
      <c r="K3186" s="103"/>
    </row>
    <row r="3187" spans="2:11" ht="12" customHeight="1" x14ac:dyDescent="0.25">
      <c r="B3187" s="103"/>
      <c r="C3187" s="123"/>
      <c r="D3187" s="103"/>
      <c r="E3187" s="103"/>
      <c r="F3187" s="103"/>
      <c r="H3187" s="123"/>
      <c r="I3187" s="103"/>
      <c r="J3187" s="103"/>
      <c r="K3187" s="103"/>
    </row>
    <row r="3188" spans="2:11" ht="12" customHeight="1" x14ac:dyDescent="0.25">
      <c r="B3188" s="103"/>
      <c r="C3188" s="123"/>
      <c r="D3188" s="103"/>
      <c r="E3188" s="103"/>
      <c r="F3188" s="103"/>
      <c r="H3188" s="123"/>
      <c r="I3188" s="103"/>
      <c r="J3188" s="103"/>
      <c r="K3188" s="103"/>
    </row>
    <row r="3189" spans="2:11" ht="12" customHeight="1" x14ac:dyDescent="0.25">
      <c r="B3189" s="103"/>
      <c r="C3189" s="123"/>
      <c r="D3189" s="103"/>
      <c r="E3189" s="103"/>
      <c r="F3189" s="103"/>
      <c r="H3189" s="123"/>
      <c r="I3189" s="103"/>
      <c r="J3189" s="103"/>
      <c r="K3189" s="103"/>
    </row>
    <row r="3190" spans="2:11" ht="12" customHeight="1" x14ac:dyDescent="0.25">
      <c r="B3190" s="103"/>
      <c r="C3190" s="123"/>
      <c r="D3190" s="103"/>
      <c r="E3190" s="103"/>
      <c r="F3190" s="103"/>
      <c r="H3190" s="123"/>
      <c r="I3190" s="103"/>
      <c r="J3190" s="103"/>
      <c r="K3190" s="103"/>
    </row>
    <row r="3191" spans="2:11" ht="12" customHeight="1" x14ac:dyDescent="0.25">
      <c r="B3191" s="103"/>
      <c r="C3191" s="123"/>
      <c r="D3191" s="103"/>
      <c r="E3191" s="103"/>
      <c r="F3191" s="103"/>
      <c r="H3191" s="123"/>
      <c r="I3191" s="103"/>
      <c r="J3191" s="103"/>
      <c r="K3191" s="103"/>
    </row>
    <row r="3192" spans="2:11" ht="12" customHeight="1" x14ac:dyDescent="0.25">
      <c r="B3192" s="103"/>
      <c r="C3192" s="123"/>
      <c r="D3192" s="103"/>
      <c r="E3192" s="103"/>
      <c r="F3192" s="103"/>
      <c r="H3192" s="123"/>
      <c r="I3192" s="103"/>
      <c r="J3192" s="103"/>
      <c r="K3192" s="103"/>
    </row>
    <row r="3193" spans="2:11" ht="12" customHeight="1" x14ac:dyDescent="0.25">
      <c r="B3193" s="103"/>
      <c r="C3193" s="123"/>
      <c r="D3193" s="103"/>
      <c r="E3193" s="103"/>
      <c r="F3193" s="103"/>
      <c r="H3193" s="123"/>
      <c r="I3193" s="103"/>
      <c r="J3193" s="103"/>
      <c r="K3193" s="103"/>
    </row>
    <row r="3194" spans="2:11" ht="12" customHeight="1" x14ac:dyDescent="0.25">
      <c r="B3194" s="103"/>
      <c r="C3194" s="123"/>
      <c r="D3194" s="103"/>
      <c r="E3194" s="103"/>
      <c r="F3194" s="103"/>
      <c r="H3194" s="123"/>
      <c r="I3194" s="103"/>
      <c r="J3194" s="103"/>
      <c r="K3194" s="103"/>
    </row>
    <row r="3195" spans="2:11" ht="12" customHeight="1" x14ac:dyDescent="0.25">
      <c r="B3195" s="103"/>
      <c r="C3195" s="123"/>
      <c r="D3195" s="103"/>
      <c r="E3195" s="103"/>
      <c r="F3195" s="103"/>
      <c r="H3195" s="123"/>
      <c r="I3195" s="103"/>
      <c r="J3195" s="103"/>
      <c r="K3195" s="103"/>
    </row>
    <row r="3196" spans="2:11" ht="12" customHeight="1" x14ac:dyDescent="0.25">
      <c r="B3196" s="103"/>
      <c r="C3196" s="123"/>
      <c r="D3196" s="103"/>
      <c r="E3196" s="103"/>
      <c r="F3196" s="103"/>
      <c r="H3196" s="123"/>
      <c r="I3196" s="103"/>
      <c r="J3196" s="103"/>
      <c r="K3196" s="103"/>
    </row>
    <row r="3197" spans="2:11" ht="12" customHeight="1" x14ac:dyDescent="0.25">
      <c r="B3197" s="103"/>
      <c r="C3197" s="123"/>
      <c r="D3197" s="103"/>
      <c r="E3197" s="103"/>
      <c r="F3197" s="103"/>
      <c r="H3197" s="123"/>
      <c r="I3197" s="103"/>
      <c r="J3197" s="103"/>
      <c r="K3197" s="103"/>
    </row>
    <row r="3198" spans="2:11" ht="12" customHeight="1" x14ac:dyDescent="0.25">
      <c r="B3198" s="103"/>
      <c r="C3198" s="123"/>
      <c r="D3198" s="103"/>
      <c r="E3198" s="103"/>
      <c r="F3198" s="103"/>
      <c r="H3198" s="123"/>
      <c r="I3198" s="103"/>
      <c r="J3198" s="103"/>
      <c r="K3198" s="103"/>
    </row>
    <row r="3199" spans="2:11" ht="12" customHeight="1" x14ac:dyDescent="0.25">
      <c r="B3199" s="103"/>
      <c r="C3199" s="123"/>
      <c r="D3199" s="103"/>
      <c r="E3199" s="103"/>
      <c r="F3199" s="103"/>
      <c r="H3199" s="123"/>
      <c r="I3199" s="103"/>
      <c r="J3199" s="103"/>
      <c r="K3199" s="103"/>
    </row>
    <row r="3200" spans="2:11" ht="12" customHeight="1" x14ac:dyDescent="0.25">
      <c r="B3200" s="103"/>
      <c r="C3200" s="123"/>
      <c r="D3200" s="103"/>
      <c r="E3200" s="103"/>
      <c r="F3200" s="103"/>
      <c r="H3200" s="123"/>
      <c r="I3200" s="103"/>
      <c r="J3200" s="103"/>
      <c r="K3200" s="103"/>
    </row>
    <row r="3201" spans="2:11" ht="12" customHeight="1" x14ac:dyDescent="0.25">
      <c r="B3201" s="103"/>
      <c r="C3201" s="123"/>
      <c r="D3201" s="103"/>
      <c r="E3201" s="103"/>
      <c r="F3201" s="103"/>
      <c r="H3201" s="123"/>
      <c r="I3201" s="103"/>
      <c r="J3201" s="103"/>
      <c r="K3201" s="103"/>
    </row>
    <row r="3202" spans="2:11" ht="12" customHeight="1" x14ac:dyDescent="0.25">
      <c r="B3202" s="103"/>
      <c r="C3202" s="123"/>
      <c r="D3202" s="103"/>
      <c r="E3202" s="103"/>
      <c r="F3202" s="103"/>
      <c r="H3202" s="123"/>
      <c r="I3202" s="103"/>
      <c r="J3202" s="103"/>
      <c r="K3202" s="103"/>
    </row>
    <row r="3203" spans="2:11" ht="12" customHeight="1" x14ac:dyDescent="0.25">
      <c r="B3203" s="103"/>
      <c r="C3203" s="123"/>
      <c r="D3203" s="103"/>
      <c r="E3203" s="103"/>
      <c r="F3203" s="103"/>
      <c r="H3203" s="123"/>
      <c r="I3203" s="103"/>
      <c r="J3203" s="103"/>
      <c r="K3203" s="103"/>
    </row>
    <row r="3204" spans="2:11" ht="12" customHeight="1" x14ac:dyDescent="0.25">
      <c r="B3204" s="103"/>
      <c r="C3204" s="123"/>
      <c r="D3204" s="103"/>
      <c r="E3204" s="103"/>
      <c r="F3204" s="103"/>
      <c r="H3204" s="123"/>
      <c r="I3204" s="103"/>
      <c r="J3204" s="103"/>
      <c r="K3204" s="103"/>
    </row>
    <row r="3205" spans="2:11" ht="12" customHeight="1" x14ac:dyDescent="0.25">
      <c r="B3205" s="103"/>
      <c r="C3205" s="123"/>
      <c r="D3205" s="103"/>
      <c r="E3205" s="103"/>
      <c r="F3205" s="103"/>
      <c r="H3205" s="123"/>
      <c r="I3205" s="103"/>
      <c r="J3205" s="103"/>
      <c r="K3205" s="103"/>
    </row>
    <row r="3206" spans="2:11" ht="12" customHeight="1" x14ac:dyDescent="0.25">
      <c r="B3206" s="103"/>
      <c r="C3206" s="123"/>
      <c r="D3206" s="103"/>
      <c r="E3206" s="103"/>
      <c r="F3206" s="103"/>
      <c r="H3206" s="123"/>
      <c r="I3206" s="103"/>
      <c r="J3206" s="103"/>
      <c r="K3206" s="103"/>
    </row>
    <row r="3207" spans="2:11" ht="12" customHeight="1" x14ac:dyDescent="0.25">
      <c r="B3207" s="103"/>
      <c r="C3207" s="123"/>
      <c r="D3207" s="103"/>
      <c r="E3207" s="103"/>
      <c r="F3207" s="103"/>
      <c r="H3207" s="123"/>
      <c r="I3207" s="103"/>
      <c r="J3207" s="103"/>
      <c r="K3207" s="103"/>
    </row>
    <row r="3208" spans="2:11" ht="12" customHeight="1" x14ac:dyDescent="0.25">
      <c r="B3208" s="103"/>
      <c r="C3208" s="123"/>
      <c r="D3208" s="103"/>
      <c r="E3208" s="103"/>
      <c r="F3208" s="103"/>
      <c r="H3208" s="123"/>
      <c r="I3208" s="103"/>
      <c r="J3208" s="103"/>
      <c r="K3208" s="103"/>
    </row>
    <row r="3209" spans="2:11" ht="12" customHeight="1" x14ac:dyDescent="0.25">
      <c r="B3209" s="103"/>
      <c r="C3209" s="123"/>
      <c r="D3209" s="103"/>
      <c r="E3209" s="103"/>
      <c r="F3209" s="103"/>
      <c r="H3209" s="123"/>
      <c r="I3209" s="103"/>
      <c r="J3209" s="103"/>
      <c r="K3209" s="103"/>
    </row>
    <row r="3210" spans="2:11" ht="12" customHeight="1" x14ac:dyDescent="0.25">
      <c r="B3210" s="103"/>
      <c r="C3210" s="123"/>
      <c r="D3210" s="103"/>
      <c r="E3210" s="103"/>
      <c r="F3210" s="103"/>
      <c r="H3210" s="123"/>
      <c r="I3210" s="103"/>
      <c r="J3210" s="103"/>
      <c r="K3210" s="103"/>
    </row>
    <row r="3211" spans="2:11" ht="12" customHeight="1" x14ac:dyDescent="0.25">
      <c r="B3211" s="103"/>
      <c r="C3211" s="123"/>
      <c r="D3211" s="103"/>
      <c r="E3211" s="103"/>
      <c r="F3211" s="103"/>
      <c r="H3211" s="123"/>
      <c r="I3211" s="103"/>
      <c r="J3211" s="103"/>
      <c r="K3211" s="103"/>
    </row>
    <row r="3212" spans="2:11" ht="12" customHeight="1" x14ac:dyDescent="0.25">
      <c r="B3212" s="103"/>
      <c r="C3212" s="123"/>
      <c r="D3212" s="103"/>
      <c r="E3212" s="103"/>
      <c r="F3212" s="103"/>
      <c r="H3212" s="123"/>
      <c r="I3212" s="103"/>
      <c r="J3212" s="103"/>
      <c r="K3212" s="103"/>
    </row>
    <row r="3213" spans="2:11" ht="12" customHeight="1" x14ac:dyDescent="0.25">
      <c r="B3213" s="103"/>
      <c r="C3213" s="123"/>
      <c r="D3213" s="103"/>
      <c r="E3213" s="103"/>
      <c r="F3213" s="103"/>
      <c r="H3213" s="123"/>
      <c r="I3213" s="103"/>
      <c r="J3213" s="103"/>
      <c r="K3213" s="103"/>
    </row>
    <row r="3214" spans="2:11" ht="12" customHeight="1" x14ac:dyDescent="0.25">
      <c r="B3214" s="103"/>
      <c r="C3214" s="123"/>
      <c r="D3214" s="103"/>
      <c r="E3214" s="103"/>
      <c r="F3214" s="103"/>
      <c r="H3214" s="123"/>
      <c r="I3214" s="103"/>
      <c r="J3214" s="103"/>
      <c r="K3214" s="103"/>
    </row>
    <row r="3215" spans="2:11" ht="12" customHeight="1" x14ac:dyDescent="0.25">
      <c r="B3215" s="103"/>
      <c r="C3215" s="123"/>
      <c r="D3215" s="103"/>
      <c r="E3215" s="103"/>
      <c r="F3215" s="103"/>
      <c r="H3215" s="123"/>
      <c r="I3215" s="103"/>
      <c r="J3215" s="103"/>
      <c r="K3215" s="103"/>
    </row>
    <row r="3216" spans="2:11" ht="12" customHeight="1" x14ac:dyDescent="0.25">
      <c r="B3216" s="103"/>
      <c r="C3216" s="123"/>
      <c r="D3216" s="103"/>
      <c r="E3216" s="103"/>
      <c r="F3216" s="103"/>
      <c r="H3216" s="123"/>
      <c r="I3216" s="103"/>
      <c r="J3216" s="103"/>
      <c r="K3216" s="103"/>
    </row>
    <row r="3217" spans="2:11" ht="12" customHeight="1" x14ac:dyDescent="0.25">
      <c r="B3217" s="103"/>
      <c r="C3217" s="123"/>
      <c r="D3217" s="103"/>
      <c r="E3217" s="103"/>
      <c r="F3217" s="103"/>
      <c r="H3217" s="123"/>
      <c r="I3217" s="103"/>
      <c r="J3217" s="103"/>
      <c r="K3217" s="103"/>
    </row>
    <row r="3218" spans="2:11" ht="12" customHeight="1" x14ac:dyDescent="0.25">
      <c r="B3218" s="103"/>
      <c r="C3218" s="123"/>
      <c r="D3218" s="103"/>
      <c r="E3218" s="103"/>
      <c r="F3218" s="103"/>
      <c r="H3218" s="123"/>
      <c r="I3218" s="103"/>
      <c r="J3218" s="103"/>
      <c r="K3218" s="103"/>
    </row>
    <row r="3219" spans="2:11" ht="12" customHeight="1" x14ac:dyDescent="0.25">
      <c r="B3219" s="103"/>
      <c r="C3219" s="123"/>
      <c r="D3219" s="103"/>
      <c r="E3219" s="103"/>
      <c r="F3219" s="103"/>
      <c r="H3219" s="123"/>
      <c r="I3219" s="103"/>
      <c r="J3219" s="103"/>
      <c r="K3219" s="103"/>
    </row>
    <row r="3220" spans="2:11" ht="12" customHeight="1" x14ac:dyDescent="0.25">
      <c r="B3220" s="103"/>
      <c r="C3220" s="123"/>
      <c r="D3220" s="103"/>
      <c r="E3220" s="103"/>
      <c r="F3220" s="103"/>
      <c r="H3220" s="123"/>
      <c r="I3220" s="103"/>
      <c r="J3220" s="103"/>
      <c r="K3220" s="103"/>
    </row>
    <row r="3221" spans="2:11" ht="12" customHeight="1" x14ac:dyDescent="0.25">
      <c r="B3221" s="103"/>
      <c r="C3221" s="123"/>
      <c r="D3221" s="103"/>
      <c r="E3221" s="103"/>
      <c r="F3221" s="103"/>
      <c r="H3221" s="123"/>
      <c r="I3221" s="103"/>
      <c r="J3221" s="103"/>
      <c r="K3221" s="103"/>
    </row>
    <row r="3222" spans="2:11" ht="12" customHeight="1" x14ac:dyDescent="0.25">
      <c r="B3222" s="103"/>
      <c r="C3222" s="123"/>
      <c r="D3222" s="103"/>
      <c r="E3222" s="103"/>
      <c r="F3222" s="103"/>
      <c r="H3222" s="123"/>
      <c r="I3222" s="103"/>
      <c r="J3222" s="103"/>
      <c r="K3222" s="103"/>
    </row>
    <row r="3223" spans="2:11" ht="12" customHeight="1" x14ac:dyDescent="0.25">
      <c r="B3223" s="103"/>
      <c r="C3223" s="123"/>
      <c r="D3223" s="103"/>
      <c r="E3223" s="103"/>
      <c r="F3223" s="103"/>
      <c r="H3223" s="123"/>
      <c r="I3223" s="103"/>
      <c r="J3223" s="103"/>
      <c r="K3223" s="103"/>
    </row>
    <row r="3224" spans="2:11" ht="12" customHeight="1" x14ac:dyDescent="0.25">
      <c r="B3224" s="103"/>
      <c r="C3224" s="123"/>
      <c r="D3224" s="103"/>
      <c r="E3224" s="103"/>
      <c r="F3224" s="103"/>
      <c r="H3224" s="123"/>
      <c r="I3224" s="103"/>
      <c r="J3224" s="103"/>
      <c r="K3224" s="103"/>
    </row>
    <row r="3225" spans="2:11" ht="12" customHeight="1" x14ac:dyDescent="0.25">
      <c r="B3225" s="103"/>
      <c r="C3225" s="123"/>
      <c r="D3225" s="103"/>
      <c r="E3225" s="103"/>
      <c r="F3225" s="103"/>
      <c r="H3225" s="123"/>
      <c r="I3225" s="103"/>
      <c r="J3225" s="103"/>
      <c r="K3225" s="103"/>
    </row>
    <row r="3226" spans="2:11" ht="12" customHeight="1" x14ac:dyDescent="0.25">
      <c r="B3226" s="103"/>
      <c r="C3226" s="123"/>
      <c r="D3226" s="103"/>
      <c r="E3226" s="103"/>
      <c r="F3226" s="103"/>
      <c r="H3226" s="123"/>
      <c r="I3226" s="103"/>
      <c r="J3226" s="103"/>
      <c r="K3226" s="103"/>
    </row>
    <row r="3227" spans="2:11" ht="12" customHeight="1" x14ac:dyDescent="0.25">
      <c r="B3227" s="103"/>
      <c r="C3227" s="123"/>
      <c r="D3227" s="103"/>
      <c r="E3227" s="103"/>
      <c r="F3227" s="103"/>
      <c r="H3227" s="123"/>
      <c r="I3227" s="103"/>
      <c r="J3227" s="103"/>
      <c r="K3227" s="103"/>
    </row>
    <row r="3228" spans="2:11" ht="12" customHeight="1" x14ac:dyDescent="0.25">
      <c r="B3228" s="103"/>
      <c r="C3228" s="123"/>
      <c r="D3228" s="103"/>
      <c r="E3228" s="103"/>
      <c r="F3228" s="103"/>
      <c r="H3228" s="123"/>
      <c r="I3228" s="103"/>
      <c r="J3228" s="103"/>
      <c r="K3228" s="103"/>
    </row>
    <row r="3229" spans="2:11" ht="12" customHeight="1" x14ac:dyDescent="0.25">
      <c r="B3229" s="103"/>
      <c r="C3229" s="123"/>
      <c r="D3229" s="103"/>
      <c r="E3229" s="103"/>
      <c r="F3229" s="103"/>
      <c r="H3229" s="123"/>
      <c r="I3229" s="103"/>
      <c r="J3229" s="103"/>
      <c r="K3229" s="103"/>
    </row>
    <row r="3230" spans="2:11" ht="12" customHeight="1" x14ac:dyDescent="0.25">
      <c r="B3230" s="103"/>
      <c r="C3230" s="123"/>
      <c r="D3230" s="103"/>
      <c r="E3230" s="103"/>
      <c r="F3230" s="103"/>
      <c r="H3230" s="123"/>
      <c r="I3230" s="103"/>
      <c r="J3230" s="103"/>
      <c r="K3230" s="103"/>
    </row>
    <row r="3231" spans="2:11" ht="12" customHeight="1" x14ac:dyDescent="0.25">
      <c r="B3231" s="103"/>
      <c r="C3231" s="123"/>
      <c r="D3231" s="103"/>
      <c r="E3231" s="103"/>
      <c r="F3231" s="103"/>
      <c r="H3231" s="123"/>
      <c r="I3231" s="103"/>
      <c r="J3231" s="103"/>
      <c r="K3231" s="103"/>
    </row>
    <row r="3232" spans="2:11" ht="12" customHeight="1" x14ac:dyDescent="0.25">
      <c r="B3232" s="103"/>
      <c r="C3232" s="123"/>
      <c r="D3232" s="103"/>
      <c r="E3232" s="103"/>
      <c r="F3232" s="103"/>
      <c r="H3232" s="123"/>
      <c r="I3232" s="103"/>
      <c r="J3232" s="103"/>
      <c r="K3232" s="103"/>
    </row>
    <row r="3233" spans="2:11" ht="12" customHeight="1" x14ac:dyDescent="0.25">
      <c r="B3233" s="103"/>
      <c r="C3233" s="123"/>
      <c r="D3233" s="103"/>
      <c r="E3233" s="103"/>
      <c r="F3233" s="103"/>
      <c r="H3233" s="123"/>
      <c r="I3233" s="103"/>
      <c r="J3233" s="103"/>
      <c r="K3233" s="103"/>
    </row>
    <row r="3234" spans="2:11" ht="12" customHeight="1" x14ac:dyDescent="0.25">
      <c r="B3234" s="103"/>
      <c r="C3234" s="123"/>
      <c r="D3234" s="103"/>
      <c r="E3234" s="103"/>
      <c r="F3234" s="103"/>
      <c r="H3234" s="123"/>
      <c r="I3234" s="103"/>
      <c r="J3234" s="103"/>
      <c r="K3234" s="103"/>
    </row>
    <row r="3235" spans="2:11" ht="12" customHeight="1" x14ac:dyDescent="0.25">
      <c r="B3235" s="103"/>
      <c r="C3235" s="123"/>
      <c r="D3235" s="103"/>
      <c r="E3235" s="103"/>
      <c r="F3235" s="103"/>
      <c r="H3235" s="123"/>
      <c r="I3235" s="103"/>
      <c r="J3235" s="103"/>
      <c r="K3235" s="103"/>
    </row>
    <row r="3236" spans="2:11" ht="12" customHeight="1" x14ac:dyDescent="0.25">
      <c r="B3236" s="103"/>
      <c r="C3236" s="123"/>
      <c r="D3236" s="103"/>
      <c r="E3236" s="103"/>
      <c r="F3236" s="103"/>
      <c r="H3236" s="123"/>
      <c r="I3236" s="103"/>
      <c r="J3236" s="103"/>
      <c r="K3236" s="103"/>
    </row>
    <row r="3237" spans="2:11" ht="12" customHeight="1" x14ac:dyDescent="0.25">
      <c r="B3237" s="103"/>
      <c r="C3237" s="123"/>
      <c r="D3237" s="103"/>
      <c r="E3237" s="103"/>
      <c r="F3237" s="103"/>
      <c r="H3237" s="123"/>
      <c r="I3237" s="103"/>
      <c r="J3237" s="103"/>
      <c r="K3237" s="103"/>
    </row>
    <row r="3238" spans="2:11" ht="12" customHeight="1" x14ac:dyDescent="0.25">
      <c r="B3238" s="103"/>
      <c r="C3238" s="123"/>
      <c r="D3238" s="103"/>
      <c r="E3238" s="103"/>
      <c r="F3238" s="103"/>
      <c r="H3238" s="123"/>
      <c r="I3238" s="103"/>
      <c r="J3238" s="103"/>
      <c r="K3238" s="103"/>
    </row>
    <row r="3239" spans="2:11" ht="12" customHeight="1" x14ac:dyDescent="0.25">
      <c r="B3239" s="103"/>
      <c r="C3239" s="123"/>
      <c r="D3239" s="103"/>
      <c r="E3239" s="103"/>
      <c r="F3239" s="103"/>
      <c r="H3239" s="123"/>
      <c r="I3239" s="103"/>
      <c r="J3239" s="103"/>
      <c r="K3239" s="103"/>
    </row>
    <row r="3240" spans="2:11" ht="12" customHeight="1" x14ac:dyDescent="0.25">
      <c r="B3240" s="103"/>
      <c r="C3240" s="123"/>
      <c r="D3240" s="103"/>
      <c r="E3240" s="103"/>
      <c r="F3240" s="103"/>
      <c r="H3240" s="123"/>
      <c r="I3240" s="103"/>
      <c r="J3240" s="103"/>
      <c r="K3240" s="103"/>
    </row>
    <row r="3241" spans="2:11" ht="12" customHeight="1" x14ac:dyDescent="0.25">
      <c r="B3241" s="103"/>
      <c r="C3241" s="123"/>
      <c r="D3241" s="103"/>
      <c r="E3241" s="103"/>
      <c r="F3241" s="103"/>
      <c r="H3241" s="123"/>
      <c r="I3241" s="103"/>
      <c r="J3241" s="103"/>
      <c r="K3241" s="103"/>
    </row>
    <row r="3242" spans="2:11" ht="12" customHeight="1" x14ac:dyDescent="0.25">
      <c r="B3242" s="103"/>
      <c r="C3242" s="123"/>
      <c r="D3242" s="103"/>
      <c r="E3242" s="103"/>
      <c r="F3242" s="103"/>
      <c r="H3242" s="123"/>
      <c r="I3242" s="103"/>
      <c r="J3242" s="103"/>
      <c r="K3242" s="103"/>
    </row>
    <row r="3243" spans="2:11" ht="12" customHeight="1" x14ac:dyDescent="0.25">
      <c r="B3243" s="103"/>
      <c r="C3243" s="123"/>
      <c r="D3243" s="103"/>
      <c r="E3243" s="103"/>
      <c r="F3243" s="103"/>
      <c r="H3243" s="123"/>
      <c r="I3243" s="103"/>
      <c r="J3243" s="103"/>
      <c r="K3243" s="103"/>
    </row>
    <row r="3244" spans="2:11" ht="12" customHeight="1" x14ac:dyDescent="0.25">
      <c r="B3244" s="103"/>
      <c r="C3244" s="123"/>
      <c r="D3244" s="103"/>
      <c r="E3244" s="103"/>
      <c r="F3244" s="103"/>
      <c r="H3244" s="123"/>
      <c r="I3244" s="103"/>
      <c r="J3244" s="103"/>
      <c r="K3244" s="103"/>
    </row>
    <row r="3245" spans="2:11" ht="12" customHeight="1" x14ac:dyDescent="0.25">
      <c r="B3245" s="103"/>
      <c r="C3245" s="123"/>
      <c r="D3245" s="103"/>
      <c r="E3245" s="103"/>
      <c r="F3245" s="103"/>
      <c r="H3245" s="123"/>
      <c r="I3245" s="103"/>
      <c r="J3245" s="103"/>
      <c r="K3245" s="103"/>
    </row>
    <row r="3246" spans="2:11" ht="12" customHeight="1" x14ac:dyDescent="0.25">
      <c r="B3246" s="103"/>
      <c r="C3246" s="123"/>
      <c r="D3246" s="103"/>
      <c r="E3246" s="103"/>
      <c r="F3246" s="103"/>
      <c r="H3246" s="123"/>
      <c r="I3246" s="103"/>
      <c r="J3246" s="103"/>
      <c r="K3246" s="103"/>
    </row>
    <row r="3247" spans="2:11" ht="12" customHeight="1" x14ac:dyDescent="0.25">
      <c r="B3247" s="103"/>
      <c r="C3247" s="123"/>
      <c r="D3247" s="103"/>
      <c r="E3247" s="103"/>
      <c r="F3247" s="103"/>
      <c r="H3247" s="123"/>
      <c r="I3247" s="103"/>
      <c r="J3247" s="103"/>
      <c r="K3247" s="103"/>
    </row>
    <row r="3248" spans="2:11" ht="12" customHeight="1" x14ac:dyDescent="0.25">
      <c r="B3248" s="103"/>
      <c r="C3248" s="123"/>
      <c r="D3248" s="103"/>
      <c r="E3248" s="103"/>
      <c r="F3248" s="103"/>
      <c r="H3248" s="123"/>
      <c r="I3248" s="103"/>
      <c r="J3248" s="103"/>
      <c r="K3248" s="103"/>
    </row>
    <row r="3249" spans="2:11" ht="12" customHeight="1" x14ac:dyDescent="0.25">
      <c r="B3249" s="103"/>
      <c r="C3249" s="123"/>
      <c r="D3249" s="103"/>
      <c r="E3249" s="103"/>
      <c r="F3249" s="103"/>
      <c r="H3249" s="123"/>
      <c r="I3249" s="103"/>
      <c r="J3249" s="103"/>
      <c r="K3249" s="103"/>
    </row>
    <row r="3250" spans="2:11" ht="12" customHeight="1" x14ac:dyDescent="0.25">
      <c r="B3250" s="103"/>
      <c r="C3250" s="123"/>
      <c r="D3250" s="103"/>
      <c r="E3250" s="103"/>
      <c r="F3250" s="103"/>
      <c r="H3250" s="123"/>
      <c r="I3250" s="103"/>
      <c r="J3250" s="103"/>
      <c r="K3250" s="103"/>
    </row>
    <row r="3251" spans="2:11" ht="12" customHeight="1" x14ac:dyDescent="0.25">
      <c r="B3251" s="103"/>
      <c r="C3251" s="123"/>
      <c r="D3251" s="103"/>
      <c r="E3251" s="103"/>
      <c r="F3251" s="103"/>
      <c r="H3251" s="123"/>
      <c r="I3251" s="103"/>
      <c r="J3251" s="103"/>
      <c r="K3251" s="103"/>
    </row>
    <row r="3252" spans="2:11" ht="12" customHeight="1" x14ac:dyDescent="0.25">
      <c r="B3252" s="103"/>
      <c r="C3252" s="123"/>
      <c r="D3252" s="103"/>
      <c r="E3252" s="103"/>
      <c r="F3252" s="103"/>
      <c r="H3252" s="123"/>
      <c r="I3252" s="103"/>
      <c r="J3252" s="103"/>
      <c r="K3252" s="103"/>
    </row>
    <row r="3253" spans="2:11" ht="12" customHeight="1" x14ac:dyDescent="0.25">
      <c r="B3253" s="103"/>
      <c r="C3253" s="123"/>
      <c r="D3253" s="103"/>
      <c r="E3253" s="103"/>
      <c r="F3253" s="103"/>
      <c r="H3253" s="123"/>
      <c r="I3253" s="103"/>
      <c r="J3253" s="103"/>
      <c r="K3253" s="103"/>
    </row>
    <row r="3254" spans="2:11" ht="12" customHeight="1" x14ac:dyDescent="0.25">
      <c r="B3254" s="103"/>
      <c r="C3254" s="123"/>
      <c r="D3254" s="103"/>
      <c r="E3254" s="103"/>
      <c r="F3254" s="103"/>
      <c r="H3254" s="123"/>
      <c r="I3254" s="103"/>
      <c r="J3254" s="103"/>
      <c r="K3254" s="103"/>
    </row>
    <row r="3255" spans="2:11" ht="12" customHeight="1" x14ac:dyDescent="0.25">
      <c r="B3255" s="103"/>
      <c r="C3255" s="123"/>
      <c r="D3255" s="103"/>
      <c r="E3255" s="103"/>
      <c r="F3255" s="103"/>
      <c r="H3255" s="123"/>
      <c r="I3255" s="103"/>
      <c r="J3255" s="103"/>
      <c r="K3255" s="103"/>
    </row>
    <row r="3256" spans="2:11" ht="12" customHeight="1" x14ac:dyDescent="0.25">
      <c r="B3256" s="103"/>
      <c r="C3256" s="123"/>
      <c r="D3256" s="103"/>
      <c r="E3256" s="103"/>
      <c r="F3256" s="103"/>
      <c r="H3256" s="123"/>
      <c r="I3256" s="103"/>
      <c r="J3256" s="103"/>
      <c r="K3256" s="103"/>
    </row>
    <row r="3257" spans="2:11" ht="12" customHeight="1" x14ac:dyDescent="0.25">
      <c r="B3257" s="103"/>
      <c r="C3257" s="123"/>
      <c r="D3257" s="103"/>
      <c r="E3257" s="103"/>
      <c r="F3257" s="103"/>
      <c r="H3257" s="123"/>
      <c r="I3257" s="103"/>
      <c r="J3257" s="103"/>
      <c r="K3257" s="103"/>
    </row>
    <row r="3258" spans="2:11" ht="12" customHeight="1" x14ac:dyDescent="0.25">
      <c r="B3258" s="103"/>
      <c r="C3258" s="123"/>
      <c r="D3258" s="103"/>
      <c r="E3258" s="103"/>
      <c r="F3258" s="103"/>
      <c r="H3258" s="123"/>
      <c r="I3258" s="103"/>
      <c r="J3258" s="103"/>
      <c r="K3258" s="103"/>
    </row>
    <row r="3259" spans="2:11" ht="12" customHeight="1" x14ac:dyDescent="0.25">
      <c r="B3259" s="103"/>
      <c r="C3259" s="123"/>
      <c r="D3259" s="103"/>
      <c r="E3259" s="103"/>
      <c r="F3259" s="103"/>
      <c r="H3259" s="123"/>
      <c r="I3259" s="103"/>
      <c r="J3259" s="103"/>
      <c r="K3259" s="103"/>
    </row>
    <row r="3260" spans="2:11" ht="12" customHeight="1" x14ac:dyDescent="0.25">
      <c r="B3260" s="103"/>
      <c r="C3260" s="123"/>
      <c r="D3260" s="103"/>
      <c r="E3260" s="103"/>
      <c r="F3260" s="103"/>
      <c r="H3260" s="123"/>
      <c r="I3260" s="103"/>
      <c r="J3260" s="103"/>
      <c r="K3260" s="103"/>
    </row>
    <row r="3261" spans="2:11" ht="12" customHeight="1" x14ac:dyDescent="0.25">
      <c r="B3261" s="103"/>
      <c r="C3261" s="123"/>
      <c r="D3261" s="103"/>
      <c r="E3261" s="103"/>
      <c r="F3261" s="103"/>
      <c r="H3261" s="123"/>
      <c r="I3261" s="103"/>
      <c r="J3261" s="103"/>
      <c r="K3261" s="103"/>
    </row>
    <row r="3262" spans="2:11" ht="12" customHeight="1" x14ac:dyDescent="0.25">
      <c r="B3262" s="103"/>
      <c r="C3262" s="123"/>
      <c r="D3262" s="103"/>
      <c r="E3262" s="103"/>
      <c r="F3262" s="103"/>
      <c r="H3262" s="123"/>
      <c r="I3262" s="103"/>
      <c r="J3262" s="103"/>
      <c r="K3262" s="103"/>
    </row>
    <row r="3263" spans="2:11" ht="12" customHeight="1" x14ac:dyDescent="0.25">
      <c r="B3263" s="103"/>
      <c r="C3263" s="123"/>
      <c r="D3263" s="103"/>
      <c r="E3263" s="103"/>
      <c r="F3263" s="103"/>
      <c r="H3263" s="123"/>
      <c r="I3263" s="103"/>
      <c r="J3263" s="103"/>
      <c r="K3263" s="103"/>
    </row>
    <row r="3264" spans="2:11" ht="12" customHeight="1" x14ac:dyDescent="0.25">
      <c r="B3264" s="103"/>
      <c r="C3264" s="123"/>
      <c r="D3264" s="103"/>
      <c r="E3264" s="103"/>
      <c r="F3264" s="103"/>
      <c r="H3264" s="123"/>
      <c r="I3264" s="103"/>
      <c r="J3264" s="103"/>
      <c r="K3264" s="103"/>
    </row>
    <row r="3265" spans="2:11" ht="12" customHeight="1" x14ac:dyDescent="0.25">
      <c r="B3265" s="103"/>
      <c r="C3265" s="123"/>
      <c r="D3265" s="103"/>
      <c r="E3265" s="103"/>
      <c r="F3265" s="103"/>
      <c r="H3265" s="123"/>
      <c r="I3265" s="103"/>
      <c r="J3265" s="103"/>
      <c r="K3265" s="103"/>
    </row>
    <row r="3266" spans="2:11" ht="12" customHeight="1" x14ac:dyDescent="0.25">
      <c r="B3266" s="103"/>
      <c r="C3266" s="123"/>
      <c r="D3266" s="103"/>
      <c r="E3266" s="103"/>
      <c r="F3266" s="103"/>
      <c r="H3266" s="123"/>
      <c r="I3266" s="103"/>
      <c r="J3266" s="103"/>
      <c r="K3266" s="103"/>
    </row>
    <row r="3267" spans="2:11" ht="12" customHeight="1" x14ac:dyDescent="0.25">
      <c r="B3267" s="103"/>
      <c r="C3267" s="123"/>
      <c r="D3267" s="103"/>
      <c r="E3267" s="103"/>
      <c r="F3267" s="103"/>
      <c r="H3267" s="123"/>
      <c r="I3267" s="103"/>
      <c r="J3267" s="103"/>
      <c r="K3267" s="103"/>
    </row>
    <row r="3268" spans="2:11" ht="12" customHeight="1" x14ac:dyDescent="0.25">
      <c r="B3268" s="103"/>
      <c r="C3268" s="123"/>
      <c r="D3268" s="103"/>
      <c r="E3268" s="103"/>
      <c r="F3268" s="103"/>
      <c r="H3268" s="123"/>
      <c r="I3268" s="103"/>
      <c r="J3268" s="103"/>
      <c r="K3268" s="103"/>
    </row>
    <row r="3269" spans="2:11" ht="12" customHeight="1" x14ac:dyDescent="0.25">
      <c r="B3269" s="103"/>
      <c r="C3269" s="123"/>
      <c r="D3269" s="103"/>
      <c r="E3269" s="103"/>
      <c r="F3269" s="103"/>
      <c r="H3269" s="123"/>
      <c r="I3269" s="103"/>
      <c r="J3269" s="103"/>
      <c r="K3269" s="103"/>
    </row>
    <row r="3270" spans="2:11" ht="12" customHeight="1" x14ac:dyDescent="0.25">
      <c r="B3270" s="103"/>
      <c r="C3270" s="123"/>
      <c r="D3270" s="103"/>
      <c r="E3270" s="103"/>
      <c r="F3270" s="103"/>
      <c r="H3270" s="123"/>
      <c r="I3270" s="103"/>
      <c r="J3270" s="103"/>
      <c r="K3270" s="103"/>
    </row>
    <row r="3271" spans="2:11" ht="12" customHeight="1" x14ac:dyDescent="0.25">
      <c r="B3271" s="103"/>
      <c r="C3271" s="123"/>
      <c r="D3271" s="103"/>
      <c r="E3271" s="103"/>
      <c r="F3271" s="103"/>
      <c r="H3271" s="123"/>
      <c r="I3271" s="103"/>
      <c r="J3271" s="103"/>
      <c r="K3271" s="103"/>
    </row>
    <row r="3272" spans="2:11" ht="12" customHeight="1" x14ac:dyDescent="0.25">
      <c r="B3272" s="103"/>
      <c r="C3272" s="123"/>
      <c r="D3272" s="103"/>
      <c r="E3272" s="103"/>
      <c r="F3272" s="103"/>
      <c r="H3272" s="123"/>
      <c r="I3272" s="103"/>
      <c r="J3272" s="103"/>
      <c r="K3272" s="103"/>
    </row>
    <row r="3273" spans="2:11" ht="12" customHeight="1" x14ac:dyDescent="0.25">
      <c r="B3273" s="103"/>
      <c r="C3273" s="123"/>
      <c r="D3273" s="103"/>
      <c r="E3273" s="103"/>
      <c r="F3273" s="103"/>
      <c r="H3273" s="123"/>
      <c r="I3273" s="103"/>
      <c r="J3273" s="103"/>
      <c r="K3273" s="103"/>
    </row>
    <row r="3274" spans="2:11" ht="12" customHeight="1" x14ac:dyDescent="0.25">
      <c r="B3274" s="103"/>
      <c r="C3274" s="123"/>
      <c r="D3274" s="103"/>
      <c r="E3274" s="103"/>
      <c r="F3274" s="103"/>
      <c r="H3274" s="123"/>
      <c r="I3274" s="103"/>
      <c r="J3274" s="103"/>
      <c r="K3274" s="103"/>
    </row>
    <row r="3275" spans="2:11" ht="12" customHeight="1" x14ac:dyDescent="0.25">
      <c r="B3275" s="103"/>
      <c r="C3275" s="123"/>
      <c r="D3275" s="103"/>
      <c r="E3275" s="103"/>
      <c r="F3275" s="103"/>
      <c r="H3275" s="123"/>
      <c r="I3275" s="103"/>
      <c r="J3275" s="103"/>
      <c r="K3275" s="103"/>
    </row>
    <row r="3276" spans="2:11" ht="12" customHeight="1" x14ac:dyDescent="0.25">
      <c r="B3276" s="103"/>
      <c r="C3276" s="123"/>
      <c r="D3276" s="103"/>
      <c r="E3276" s="103"/>
      <c r="F3276" s="103"/>
      <c r="H3276" s="123"/>
      <c r="I3276" s="103"/>
      <c r="J3276" s="103"/>
      <c r="K3276" s="103"/>
    </row>
    <row r="3277" spans="2:11" ht="12" customHeight="1" x14ac:dyDescent="0.25">
      <c r="B3277" s="103"/>
      <c r="C3277" s="123"/>
      <c r="D3277" s="103"/>
      <c r="E3277" s="103"/>
      <c r="F3277" s="103"/>
      <c r="H3277" s="123"/>
      <c r="I3277" s="103"/>
      <c r="J3277" s="103"/>
      <c r="K3277" s="103"/>
    </row>
    <row r="3278" spans="2:11" ht="12" customHeight="1" x14ac:dyDescent="0.25">
      <c r="B3278" s="103"/>
      <c r="C3278" s="123"/>
      <c r="D3278" s="103"/>
      <c r="E3278" s="103"/>
      <c r="F3278" s="103"/>
      <c r="H3278" s="123"/>
      <c r="I3278" s="103"/>
      <c r="J3278" s="103"/>
      <c r="K3278" s="103"/>
    </row>
    <row r="3279" spans="2:11" ht="12" customHeight="1" x14ac:dyDescent="0.25">
      <c r="B3279" s="103"/>
      <c r="C3279" s="123"/>
      <c r="D3279" s="103"/>
      <c r="E3279" s="103"/>
      <c r="F3279" s="103"/>
      <c r="H3279" s="123"/>
      <c r="I3279" s="103"/>
      <c r="J3279" s="103"/>
      <c r="K3279" s="103"/>
    </row>
    <row r="3280" spans="2:11" ht="12" customHeight="1" x14ac:dyDescent="0.25">
      <c r="B3280" s="103"/>
      <c r="C3280" s="123"/>
      <c r="D3280" s="103"/>
      <c r="E3280" s="103"/>
      <c r="F3280" s="103"/>
      <c r="H3280" s="123"/>
      <c r="I3280" s="103"/>
      <c r="J3280" s="103"/>
      <c r="K3280" s="103"/>
    </row>
    <row r="3281" spans="2:11" ht="12" customHeight="1" x14ac:dyDescent="0.25">
      <c r="B3281" s="103"/>
      <c r="C3281" s="123"/>
      <c r="D3281" s="103"/>
      <c r="E3281" s="103"/>
      <c r="F3281" s="103"/>
      <c r="H3281" s="123"/>
      <c r="I3281" s="103"/>
      <c r="J3281" s="103"/>
      <c r="K3281" s="103"/>
    </row>
    <row r="3282" spans="2:11" ht="12" customHeight="1" x14ac:dyDescent="0.25">
      <c r="B3282" s="103"/>
      <c r="C3282" s="123"/>
      <c r="D3282" s="103"/>
      <c r="E3282" s="103"/>
      <c r="F3282" s="103"/>
      <c r="H3282" s="123"/>
      <c r="I3282" s="103"/>
      <c r="J3282" s="103"/>
      <c r="K3282" s="103"/>
    </row>
    <row r="3283" spans="2:11" ht="12" customHeight="1" x14ac:dyDescent="0.25">
      <c r="B3283" s="103"/>
      <c r="C3283" s="123"/>
      <c r="D3283" s="103"/>
      <c r="E3283" s="103"/>
      <c r="F3283" s="103"/>
      <c r="H3283" s="123"/>
      <c r="I3283" s="103"/>
      <c r="J3283" s="103"/>
      <c r="K3283" s="103"/>
    </row>
    <row r="3284" spans="2:11" ht="12" customHeight="1" x14ac:dyDescent="0.25">
      <c r="B3284" s="103"/>
      <c r="C3284" s="123"/>
      <c r="D3284" s="103"/>
      <c r="E3284" s="103"/>
      <c r="F3284" s="103"/>
      <c r="H3284" s="123"/>
      <c r="I3284" s="103"/>
      <c r="J3284" s="103"/>
      <c r="K3284" s="103"/>
    </row>
    <row r="3285" spans="2:11" ht="12" customHeight="1" x14ac:dyDescent="0.25">
      <c r="B3285" s="103"/>
      <c r="C3285" s="123"/>
      <c r="D3285" s="103"/>
      <c r="E3285" s="103"/>
      <c r="F3285" s="103"/>
      <c r="H3285" s="123"/>
      <c r="I3285" s="103"/>
      <c r="J3285" s="103"/>
      <c r="K3285" s="103"/>
    </row>
    <row r="3286" spans="2:11" ht="12" customHeight="1" x14ac:dyDescent="0.25">
      <c r="B3286" s="103"/>
      <c r="C3286" s="123"/>
      <c r="D3286" s="103"/>
      <c r="E3286" s="103"/>
      <c r="F3286" s="103"/>
      <c r="H3286" s="123"/>
      <c r="I3286" s="103"/>
      <c r="J3286" s="103"/>
      <c r="K3286" s="103"/>
    </row>
    <row r="3287" spans="2:11" ht="12" customHeight="1" x14ac:dyDescent="0.25">
      <c r="B3287" s="103"/>
      <c r="C3287" s="123"/>
      <c r="D3287" s="103"/>
      <c r="E3287" s="103"/>
      <c r="F3287" s="103"/>
      <c r="H3287" s="123"/>
      <c r="I3287" s="103"/>
      <c r="J3287" s="103"/>
      <c r="K3287" s="103"/>
    </row>
    <row r="3288" spans="2:11" ht="12" customHeight="1" x14ac:dyDescent="0.25">
      <c r="B3288" s="103"/>
      <c r="C3288" s="123"/>
      <c r="D3288" s="103"/>
      <c r="E3288" s="103"/>
      <c r="F3288" s="103"/>
      <c r="H3288" s="123"/>
      <c r="I3288" s="103"/>
      <c r="J3288" s="103"/>
      <c r="K3288" s="103"/>
    </row>
    <row r="3289" spans="2:11" ht="12" customHeight="1" x14ac:dyDescent="0.25">
      <c r="B3289" s="103"/>
      <c r="C3289" s="123"/>
      <c r="D3289" s="103"/>
      <c r="E3289" s="103"/>
      <c r="F3289" s="103"/>
      <c r="H3289" s="123"/>
      <c r="I3289" s="103"/>
      <c r="J3289" s="103"/>
      <c r="K3289" s="103"/>
    </row>
    <row r="3290" spans="2:11" ht="12" customHeight="1" x14ac:dyDescent="0.25">
      <c r="B3290" s="103"/>
      <c r="C3290" s="123"/>
      <c r="D3290" s="103"/>
      <c r="E3290" s="103"/>
      <c r="F3290" s="103"/>
      <c r="H3290" s="123"/>
      <c r="I3290" s="103"/>
      <c r="J3290" s="103"/>
      <c r="K3290" s="103"/>
    </row>
    <row r="3291" spans="2:11" ht="12" customHeight="1" x14ac:dyDescent="0.25">
      <c r="B3291" s="103"/>
      <c r="C3291" s="123"/>
      <c r="D3291" s="103"/>
      <c r="E3291" s="103"/>
      <c r="F3291" s="103"/>
      <c r="H3291" s="123"/>
      <c r="I3291" s="103"/>
      <c r="J3291" s="103"/>
      <c r="K3291" s="103"/>
    </row>
    <row r="3292" spans="2:11" ht="12" customHeight="1" x14ac:dyDescent="0.25">
      <c r="B3292" s="103"/>
      <c r="C3292" s="123"/>
      <c r="D3292" s="103"/>
      <c r="E3292" s="103"/>
      <c r="F3292" s="103"/>
      <c r="H3292" s="123"/>
      <c r="I3292" s="103"/>
      <c r="J3292" s="103"/>
      <c r="K3292" s="103"/>
    </row>
    <row r="3293" spans="2:11" ht="12" customHeight="1" x14ac:dyDescent="0.25">
      <c r="B3293" s="103"/>
      <c r="C3293" s="123"/>
      <c r="D3293" s="103"/>
      <c r="E3293" s="103"/>
      <c r="F3293" s="103"/>
      <c r="H3293" s="123"/>
      <c r="I3293" s="103"/>
      <c r="J3293" s="103"/>
      <c r="K3293" s="103"/>
    </row>
    <row r="3294" spans="2:11" ht="12" customHeight="1" x14ac:dyDescent="0.25">
      <c r="B3294" s="103"/>
      <c r="C3294" s="123"/>
      <c r="D3294" s="103"/>
      <c r="E3294" s="103"/>
      <c r="F3294" s="103"/>
      <c r="H3294" s="123"/>
      <c r="I3294" s="103"/>
      <c r="J3294" s="103"/>
      <c r="K3294" s="103"/>
    </row>
    <row r="3295" spans="2:11" ht="12" customHeight="1" x14ac:dyDescent="0.25">
      <c r="B3295" s="103"/>
      <c r="C3295" s="123"/>
      <c r="D3295" s="103"/>
      <c r="E3295" s="103"/>
      <c r="F3295" s="103"/>
      <c r="H3295" s="123"/>
      <c r="I3295" s="103"/>
      <c r="J3295" s="103"/>
      <c r="K3295" s="103"/>
    </row>
    <row r="3296" spans="2:11" ht="12" customHeight="1" x14ac:dyDescent="0.25">
      <c r="B3296" s="103"/>
      <c r="C3296" s="123"/>
      <c r="D3296" s="103"/>
      <c r="E3296" s="103"/>
      <c r="F3296" s="103"/>
      <c r="H3296" s="123"/>
      <c r="I3296" s="103"/>
      <c r="J3296" s="103"/>
      <c r="K3296" s="103"/>
    </row>
    <row r="3297" spans="2:11" ht="12" customHeight="1" x14ac:dyDescent="0.25">
      <c r="B3297" s="103"/>
      <c r="C3297" s="123"/>
      <c r="D3297" s="103"/>
      <c r="E3297" s="103"/>
      <c r="F3297" s="103"/>
      <c r="H3297" s="123"/>
      <c r="I3297" s="103"/>
      <c r="J3297" s="103"/>
      <c r="K3297" s="103"/>
    </row>
    <row r="3298" spans="2:11" ht="12" customHeight="1" x14ac:dyDescent="0.25">
      <c r="B3298" s="103"/>
      <c r="C3298" s="123"/>
      <c r="D3298" s="103"/>
      <c r="E3298" s="103"/>
      <c r="F3298" s="103"/>
      <c r="H3298" s="123"/>
      <c r="I3298" s="103"/>
      <c r="J3298" s="103"/>
      <c r="K3298" s="103"/>
    </row>
    <row r="3299" spans="2:11" ht="12" customHeight="1" x14ac:dyDescent="0.25">
      <c r="B3299" s="103"/>
      <c r="C3299" s="123"/>
      <c r="D3299" s="103"/>
      <c r="E3299" s="103"/>
      <c r="F3299" s="103"/>
      <c r="H3299" s="123"/>
      <c r="I3299" s="103"/>
      <c r="J3299" s="103"/>
      <c r="K3299" s="103"/>
    </row>
    <row r="3300" spans="2:11" ht="12" customHeight="1" x14ac:dyDescent="0.25">
      <c r="B3300" s="103"/>
      <c r="C3300" s="123"/>
      <c r="D3300" s="103"/>
      <c r="E3300" s="103"/>
      <c r="F3300" s="103"/>
      <c r="H3300" s="123"/>
      <c r="I3300" s="103"/>
      <c r="J3300" s="103"/>
      <c r="K3300" s="103"/>
    </row>
    <row r="3301" spans="2:11" ht="12" customHeight="1" x14ac:dyDescent="0.25">
      <c r="B3301" s="103"/>
      <c r="C3301" s="123"/>
      <c r="D3301" s="103"/>
      <c r="E3301" s="103"/>
      <c r="F3301" s="103"/>
      <c r="H3301" s="123"/>
      <c r="I3301" s="103"/>
      <c r="J3301" s="103"/>
      <c r="K3301" s="103"/>
    </row>
    <row r="3302" spans="2:11" ht="12" customHeight="1" x14ac:dyDescent="0.25">
      <c r="B3302" s="103"/>
      <c r="C3302" s="123"/>
      <c r="D3302" s="103"/>
      <c r="E3302" s="103"/>
      <c r="F3302" s="103"/>
      <c r="H3302" s="123"/>
      <c r="I3302" s="103"/>
      <c r="J3302" s="103"/>
      <c r="K3302" s="103"/>
    </row>
    <row r="3303" spans="2:11" ht="12" customHeight="1" x14ac:dyDescent="0.25">
      <c r="B3303" s="103"/>
      <c r="C3303" s="123"/>
      <c r="D3303" s="103"/>
      <c r="E3303" s="103"/>
      <c r="F3303" s="103"/>
      <c r="H3303" s="123"/>
      <c r="I3303" s="103"/>
      <c r="J3303" s="103"/>
      <c r="K3303" s="103"/>
    </row>
    <row r="3304" spans="2:11" ht="12" customHeight="1" x14ac:dyDescent="0.25">
      <c r="B3304" s="103"/>
      <c r="C3304" s="123"/>
      <c r="D3304" s="103"/>
      <c r="E3304" s="103"/>
      <c r="F3304" s="103"/>
      <c r="H3304" s="123"/>
      <c r="I3304" s="103"/>
      <c r="J3304" s="103"/>
      <c r="K3304" s="103"/>
    </row>
    <row r="3305" spans="2:11" ht="12" customHeight="1" x14ac:dyDescent="0.25">
      <c r="B3305" s="103"/>
      <c r="C3305" s="123"/>
      <c r="D3305" s="103"/>
      <c r="E3305" s="103"/>
      <c r="F3305" s="103"/>
      <c r="H3305" s="123"/>
      <c r="I3305" s="103"/>
      <c r="J3305" s="103"/>
      <c r="K3305" s="103"/>
    </row>
    <row r="3306" spans="2:11" ht="12" customHeight="1" x14ac:dyDescent="0.25">
      <c r="B3306" s="103"/>
      <c r="C3306" s="123"/>
      <c r="D3306" s="103"/>
      <c r="E3306" s="103"/>
      <c r="F3306" s="103"/>
      <c r="H3306" s="123"/>
      <c r="I3306" s="103"/>
      <c r="J3306" s="103"/>
      <c r="K3306" s="103"/>
    </row>
    <row r="3307" spans="2:11" ht="12" customHeight="1" x14ac:dyDescent="0.25">
      <c r="B3307" s="103"/>
      <c r="C3307" s="123"/>
      <c r="D3307" s="103"/>
      <c r="E3307" s="103"/>
      <c r="F3307" s="103"/>
      <c r="H3307" s="123"/>
      <c r="I3307" s="103"/>
      <c r="J3307" s="103"/>
      <c r="K3307" s="103"/>
    </row>
    <row r="3308" spans="2:11" ht="12" customHeight="1" x14ac:dyDescent="0.25">
      <c r="B3308" s="103"/>
      <c r="C3308" s="123"/>
      <c r="D3308" s="103"/>
      <c r="E3308" s="103"/>
      <c r="F3308" s="103"/>
      <c r="H3308" s="123"/>
      <c r="I3308" s="103"/>
      <c r="J3308" s="103"/>
      <c r="K3308" s="103"/>
    </row>
    <row r="3309" spans="2:11" ht="12" customHeight="1" x14ac:dyDescent="0.25">
      <c r="B3309" s="103"/>
      <c r="C3309" s="123"/>
      <c r="D3309" s="103"/>
      <c r="E3309" s="103"/>
      <c r="F3309" s="103"/>
      <c r="H3309" s="123"/>
      <c r="I3309" s="103"/>
      <c r="J3309" s="103"/>
      <c r="K3309" s="103"/>
    </row>
    <row r="3310" spans="2:11" ht="12" customHeight="1" x14ac:dyDescent="0.25">
      <c r="B3310" s="103"/>
      <c r="C3310" s="123"/>
      <c r="D3310" s="103"/>
      <c r="E3310" s="103"/>
      <c r="F3310" s="103"/>
      <c r="H3310" s="123"/>
      <c r="I3310" s="103"/>
      <c r="J3310" s="103"/>
      <c r="K3310" s="103"/>
    </row>
    <row r="3311" spans="2:11" ht="12" customHeight="1" x14ac:dyDescent="0.25">
      <c r="B3311" s="103"/>
      <c r="C3311" s="123"/>
      <c r="D3311" s="103"/>
      <c r="E3311" s="103"/>
      <c r="F3311" s="103"/>
      <c r="H3311" s="123"/>
      <c r="I3311" s="103"/>
      <c r="J3311" s="103"/>
      <c r="K3311" s="103"/>
    </row>
    <row r="3312" spans="2:11" ht="12" customHeight="1" x14ac:dyDescent="0.25">
      <c r="B3312" s="103"/>
      <c r="C3312" s="123"/>
      <c r="D3312" s="103"/>
      <c r="E3312" s="103"/>
      <c r="F3312" s="103"/>
      <c r="H3312" s="123"/>
      <c r="I3312" s="103"/>
      <c r="J3312" s="103"/>
      <c r="K3312" s="103"/>
    </row>
    <row r="3313" spans="2:11" ht="12" customHeight="1" x14ac:dyDescent="0.25">
      <c r="B3313" s="103"/>
      <c r="C3313" s="123"/>
      <c r="D3313" s="103"/>
      <c r="E3313" s="103"/>
      <c r="F3313" s="103"/>
      <c r="H3313" s="123"/>
      <c r="I3313" s="103"/>
      <c r="J3313" s="103"/>
      <c r="K3313" s="103"/>
    </row>
    <row r="3314" spans="2:11" ht="12" customHeight="1" x14ac:dyDescent="0.25">
      <c r="B3314" s="103"/>
      <c r="C3314" s="123"/>
      <c r="D3314" s="103"/>
      <c r="E3314" s="103"/>
      <c r="F3314" s="103"/>
      <c r="H3314" s="123"/>
      <c r="I3314" s="103"/>
      <c r="J3314" s="103"/>
      <c r="K3314" s="103"/>
    </row>
    <row r="3315" spans="2:11" ht="12" customHeight="1" x14ac:dyDescent="0.25">
      <c r="B3315" s="103"/>
      <c r="C3315" s="123"/>
      <c r="D3315" s="103"/>
      <c r="E3315" s="103"/>
      <c r="F3315" s="103"/>
      <c r="H3315" s="123"/>
      <c r="I3315" s="103"/>
      <c r="J3315" s="103"/>
      <c r="K3315" s="103"/>
    </row>
    <row r="3316" spans="2:11" ht="12" customHeight="1" x14ac:dyDescent="0.25">
      <c r="B3316" s="103"/>
      <c r="C3316" s="123"/>
      <c r="D3316" s="103"/>
      <c r="E3316" s="103"/>
      <c r="F3316" s="103"/>
      <c r="H3316" s="123"/>
      <c r="I3316" s="103"/>
      <c r="J3316" s="103"/>
      <c r="K3316" s="103"/>
    </row>
    <row r="3317" spans="2:11" ht="12" customHeight="1" x14ac:dyDescent="0.25">
      <c r="B3317" s="103"/>
      <c r="C3317" s="123"/>
      <c r="D3317" s="103"/>
      <c r="E3317" s="103"/>
      <c r="F3317" s="103"/>
      <c r="H3317" s="123"/>
      <c r="I3317" s="103"/>
      <c r="J3317" s="103"/>
      <c r="K3317" s="103"/>
    </row>
    <row r="3318" spans="2:11" ht="12" customHeight="1" x14ac:dyDescent="0.25">
      <c r="B3318" s="103"/>
      <c r="C3318" s="123"/>
      <c r="D3318" s="103"/>
      <c r="E3318" s="103"/>
      <c r="F3318" s="103"/>
      <c r="H3318" s="123"/>
      <c r="I3318" s="103"/>
      <c r="J3318" s="103"/>
      <c r="K3318" s="103"/>
    </row>
    <row r="3319" spans="2:11" ht="12" customHeight="1" x14ac:dyDescent="0.25">
      <c r="B3319" s="103"/>
      <c r="C3319" s="123"/>
      <c r="D3319" s="103"/>
      <c r="E3319" s="103"/>
      <c r="F3319" s="103"/>
      <c r="H3319" s="123"/>
      <c r="I3319" s="103"/>
      <c r="J3319" s="103"/>
      <c r="K3319" s="103"/>
    </row>
    <row r="3320" spans="2:11" ht="12" customHeight="1" x14ac:dyDescent="0.25">
      <c r="B3320" s="103"/>
      <c r="C3320" s="123"/>
      <c r="D3320" s="103"/>
      <c r="E3320" s="103"/>
      <c r="F3320" s="103"/>
      <c r="H3320" s="123"/>
      <c r="I3320" s="103"/>
      <c r="J3320" s="103"/>
      <c r="K3320" s="103"/>
    </row>
    <row r="3321" spans="2:11" ht="12" customHeight="1" x14ac:dyDescent="0.25">
      <c r="B3321" s="103"/>
      <c r="C3321" s="123"/>
      <c r="D3321" s="103"/>
      <c r="E3321" s="103"/>
      <c r="F3321" s="103"/>
      <c r="H3321" s="123"/>
      <c r="I3321" s="103"/>
      <c r="J3321" s="103"/>
      <c r="K3321" s="103"/>
    </row>
    <row r="3322" spans="2:11" ht="12" customHeight="1" x14ac:dyDescent="0.25">
      <c r="B3322" s="103"/>
      <c r="C3322" s="123"/>
      <c r="D3322" s="103"/>
      <c r="E3322" s="103"/>
      <c r="F3322" s="103"/>
      <c r="H3322" s="123"/>
      <c r="I3322" s="103"/>
      <c r="J3322" s="103"/>
      <c r="K3322" s="103"/>
    </row>
    <row r="3323" spans="2:11" ht="12" customHeight="1" x14ac:dyDescent="0.25">
      <c r="B3323" s="103"/>
      <c r="C3323" s="123"/>
      <c r="D3323" s="103"/>
      <c r="E3323" s="103"/>
      <c r="F3323" s="103"/>
      <c r="H3323" s="123"/>
      <c r="I3323" s="103"/>
      <c r="J3323" s="103"/>
      <c r="K3323" s="103"/>
    </row>
    <row r="3324" spans="2:11" ht="12" customHeight="1" x14ac:dyDescent="0.25">
      <c r="B3324" s="103"/>
      <c r="C3324" s="123"/>
      <c r="D3324" s="103"/>
      <c r="E3324" s="103"/>
      <c r="F3324" s="103"/>
      <c r="H3324" s="123"/>
      <c r="I3324" s="103"/>
      <c r="J3324" s="103"/>
      <c r="K3324" s="103"/>
    </row>
    <row r="3325" spans="2:11" ht="12" customHeight="1" x14ac:dyDescent="0.25">
      <c r="B3325" s="103"/>
      <c r="C3325" s="123"/>
      <c r="D3325" s="103"/>
      <c r="E3325" s="103"/>
      <c r="F3325" s="103"/>
      <c r="H3325" s="123"/>
      <c r="I3325" s="103"/>
      <c r="J3325" s="103"/>
      <c r="K3325" s="103"/>
    </row>
    <row r="3326" spans="2:11" ht="12" customHeight="1" x14ac:dyDescent="0.25">
      <c r="B3326" s="103"/>
      <c r="C3326" s="123"/>
      <c r="D3326" s="103"/>
      <c r="E3326" s="103"/>
      <c r="F3326" s="103"/>
      <c r="H3326" s="123"/>
      <c r="I3326" s="103"/>
      <c r="J3326" s="103"/>
      <c r="K3326" s="103"/>
    </row>
    <row r="3327" spans="2:11" ht="12" customHeight="1" x14ac:dyDescent="0.25">
      <c r="B3327" s="103"/>
      <c r="C3327" s="123"/>
      <c r="D3327" s="103"/>
      <c r="E3327" s="103"/>
      <c r="F3327" s="103"/>
      <c r="H3327" s="123"/>
      <c r="I3327" s="103"/>
      <c r="J3327" s="103"/>
      <c r="K3327" s="103"/>
    </row>
    <row r="3328" spans="2:11" ht="12" customHeight="1" x14ac:dyDescent="0.25">
      <c r="B3328" s="103"/>
      <c r="C3328" s="123"/>
      <c r="D3328" s="103"/>
      <c r="E3328" s="103"/>
      <c r="F3328" s="103"/>
      <c r="H3328" s="123"/>
      <c r="I3328" s="103"/>
      <c r="J3328" s="103"/>
      <c r="K3328" s="103"/>
    </row>
    <row r="3329" spans="2:11" ht="12" customHeight="1" x14ac:dyDescent="0.25">
      <c r="B3329" s="103"/>
      <c r="C3329" s="123"/>
      <c r="D3329" s="103"/>
      <c r="E3329" s="103"/>
      <c r="F3329" s="103"/>
      <c r="H3329" s="123"/>
      <c r="I3329" s="103"/>
      <c r="J3329" s="103"/>
      <c r="K3329" s="103"/>
    </row>
    <row r="3330" spans="2:11" ht="12" customHeight="1" x14ac:dyDescent="0.25">
      <c r="B3330" s="103"/>
      <c r="C3330" s="123"/>
      <c r="D3330" s="103"/>
      <c r="E3330" s="103"/>
      <c r="F3330" s="103"/>
      <c r="H3330" s="123"/>
      <c r="I3330" s="103"/>
      <c r="J3330" s="103"/>
      <c r="K3330" s="103"/>
    </row>
    <row r="3331" spans="2:11" ht="12" customHeight="1" x14ac:dyDescent="0.25">
      <c r="B3331" s="103"/>
      <c r="C3331" s="123"/>
      <c r="D3331" s="103"/>
      <c r="E3331" s="103"/>
      <c r="F3331" s="103"/>
      <c r="H3331" s="123"/>
      <c r="I3331" s="103"/>
      <c r="J3331" s="103"/>
      <c r="K3331" s="103"/>
    </row>
    <row r="3332" spans="2:11" ht="12" customHeight="1" x14ac:dyDescent="0.25">
      <c r="B3332" s="103"/>
      <c r="C3332" s="123"/>
      <c r="D3332" s="103"/>
      <c r="E3332" s="103"/>
      <c r="F3332" s="103"/>
      <c r="H3332" s="123"/>
      <c r="I3332" s="103"/>
      <c r="J3332" s="103"/>
      <c r="K3332" s="103"/>
    </row>
    <row r="3333" spans="2:11" ht="12" customHeight="1" x14ac:dyDescent="0.25">
      <c r="B3333" s="103"/>
      <c r="C3333" s="123"/>
      <c r="D3333" s="103"/>
      <c r="E3333" s="103"/>
      <c r="F3333" s="103"/>
      <c r="H3333" s="123"/>
      <c r="I3333" s="103"/>
      <c r="J3333" s="103"/>
      <c r="K3333" s="103"/>
    </row>
    <row r="3334" spans="2:11" ht="12" customHeight="1" x14ac:dyDescent="0.25">
      <c r="B3334" s="103"/>
      <c r="C3334" s="123"/>
      <c r="D3334" s="103"/>
      <c r="E3334" s="103"/>
      <c r="F3334" s="103"/>
      <c r="H3334" s="123"/>
      <c r="I3334" s="103"/>
      <c r="J3334" s="103"/>
      <c r="K3334" s="103"/>
    </row>
    <row r="3335" spans="2:11" ht="12" customHeight="1" x14ac:dyDescent="0.25">
      <c r="B3335" s="103"/>
      <c r="C3335" s="123"/>
      <c r="D3335" s="103"/>
      <c r="E3335" s="103"/>
      <c r="F3335" s="103"/>
      <c r="H3335" s="123"/>
      <c r="I3335" s="103"/>
      <c r="J3335" s="103"/>
      <c r="K3335" s="103"/>
    </row>
    <row r="3336" spans="2:11" ht="12" customHeight="1" x14ac:dyDescent="0.25">
      <c r="B3336" s="103"/>
      <c r="C3336" s="123"/>
      <c r="D3336" s="103"/>
      <c r="E3336" s="103"/>
      <c r="F3336" s="103"/>
      <c r="H3336" s="123"/>
      <c r="I3336" s="103"/>
      <c r="J3336" s="103"/>
      <c r="K3336" s="103"/>
    </row>
    <row r="3337" spans="2:11" ht="12" customHeight="1" x14ac:dyDescent="0.25">
      <c r="B3337" s="103"/>
      <c r="C3337" s="123"/>
      <c r="D3337" s="103"/>
      <c r="E3337" s="103"/>
      <c r="F3337" s="103"/>
      <c r="H3337" s="123"/>
      <c r="I3337" s="103"/>
      <c r="J3337" s="103"/>
      <c r="K3337" s="103"/>
    </row>
    <row r="3338" spans="2:11" ht="12" customHeight="1" x14ac:dyDescent="0.25">
      <c r="B3338" s="103"/>
      <c r="C3338" s="123"/>
      <c r="D3338" s="103"/>
      <c r="E3338" s="103"/>
      <c r="F3338" s="103"/>
      <c r="H3338" s="123"/>
      <c r="I3338" s="103"/>
      <c r="J3338" s="103"/>
      <c r="K3338" s="103"/>
    </row>
    <row r="3339" spans="2:11" ht="12" customHeight="1" x14ac:dyDescent="0.25">
      <c r="B3339" s="103"/>
      <c r="C3339" s="123"/>
      <c r="D3339" s="103"/>
      <c r="E3339" s="103"/>
      <c r="F3339" s="103"/>
      <c r="H3339" s="123"/>
      <c r="I3339" s="103"/>
      <c r="J3339" s="103"/>
      <c r="K3339" s="103"/>
    </row>
    <row r="3340" spans="2:11" ht="12" customHeight="1" x14ac:dyDescent="0.25">
      <c r="B3340" s="103"/>
      <c r="C3340" s="123"/>
      <c r="D3340" s="103"/>
      <c r="E3340" s="103"/>
      <c r="F3340" s="103"/>
      <c r="H3340" s="123"/>
      <c r="I3340" s="103"/>
      <c r="J3340" s="103"/>
      <c r="K3340" s="103"/>
    </row>
    <row r="3341" spans="2:11" ht="12" customHeight="1" x14ac:dyDescent="0.25">
      <c r="B3341" s="103"/>
      <c r="C3341" s="123"/>
      <c r="D3341" s="103"/>
      <c r="E3341" s="103"/>
      <c r="F3341" s="103"/>
      <c r="H3341" s="123"/>
      <c r="I3341" s="103"/>
      <c r="J3341" s="103"/>
      <c r="K3341" s="103"/>
    </row>
    <row r="3342" spans="2:11" ht="12" customHeight="1" x14ac:dyDescent="0.25">
      <c r="B3342" s="103"/>
      <c r="C3342" s="123"/>
      <c r="D3342" s="103"/>
      <c r="E3342" s="103"/>
      <c r="F3342" s="103"/>
      <c r="H3342" s="123"/>
      <c r="I3342" s="103"/>
      <c r="J3342" s="103"/>
      <c r="K3342" s="103"/>
    </row>
    <row r="3343" spans="2:11" ht="12" customHeight="1" x14ac:dyDescent="0.25">
      <c r="B3343" s="103"/>
      <c r="C3343" s="123"/>
      <c r="D3343" s="103"/>
      <c r="E3343" s="103"/>
      <c r="F3343" s="103"/>
      <c r="H3343" s="123"/>
      <c r="I3343" s="103"/>
      <c r="J3343" s="103"/>
      <c r="K3343" s="103"/>
    </row>
    <row r="3344" spans="2:11" ht="12" customHeight="1" x14ac:dyDescent="0.25">
      <c r="B3344" s="103"/>
      <c r="C3344" s="123"/>
      <c r="D3344" s="103"/>
      <c r="E3344" s="103"/>
      <c r="F3344" s="103"/>
      <c r="H3344" s="123"/>
      <c r="I3344" s="103"/>
      <c r="J3344" s="103"/>
      <c r="K3344" s="103"/>
    </row>
    <row r="3345" spans="2:11" ht="12" customHeight="1" x14ac:dyDescent="0.25">
      <c r="B3345" s="103"/>
      <c r="C3345" s="123"/>
      <c r="D3345" s="103"/>
      <c r="E3345" s="103"/>
      <c r="F3345" s="103"/>
      <c r="H3345" s="123"/>
      <c r="I3345" s="103"/>
      <c r="J3345" s="103"/>
      <c r="K3345" s="103"/>
    </row>
    <row r="3346" spans="2:11" ht="12" customHeight="1" x14ac:dyDescent="0.25">
      <c r="B3346" s="103"/>
      <c r="C3346" s="123"/>
      <c r="D3346" s="103"/>
      <c r="E3346" s="103"/>
      <c r="F3346" s="103"/>
      <c r="H3346" s="123"/>
      <c r="I3346" s="103"/>
      <c r="J3346" s="103"/>
      <c r="K3346" s="103"/>
    </row>
    <row r="3347" spans="2:11" ht="12" customHeight="1" x14ac:dyDescent="0.25">
      <c r="B3347" s="103"/>
      <c r="C3347" s="123"/>
      <c r="D3347" s="103"/>
      <c r="E3347" s="103"/>
      <c r="F3347" s="103"/>
      <c r="H3347" s="123"/>
      <c r="I3347" s="103"/>
      <c r="J3347" s="103"/>
      <c r="K3347" s="103"/>
    </row>
    <row r="3348" spans="2:11" ht="12" customHeight="1" x14ac:dyDescent="0.25">
      <c r="B3348" s="103"/>
      <c r="C3348" s="123"/>
      <c r="D3348" s="103"/>
      <c r="E3348" s="103"/>
      <c r="F3348" s="103"/>
      <c r="H3348" s="123"/>
      <c r="I3348" s="103"/>
      <c r="J3348" s="103"/>
      <c r="K3348" s="103"/>
    </row>
    <row r="3349" spans="2:11" ht="12" customHeight="1" x14ac:dyDescent="0.25">
      <c r="B3349" s="103"/>
      <c r="C3349" s="123"/>
      <c r="D3349" s="103"/>
      <c r="E3349" s="103"/>
      <c r="F3349" s="103"/>
      <c r="H3349" s="123"/>
      <c r="I3349" s="103"/>
      <c r="J3349" s="103"/>
      <c r="K3349" s="103"/>
    </row>
    <row r="3350" spans="2:11" ht="12" customHeight="1" x14ac:dyDescent="0.25">
      <c r="B3350" s="103"/>
      <c r="C3350" s="123"/>
      <c r="D3350" s="103"/>
      <c r="E3350" s="103"/>
      <c r="F3350" s="103"/>
      <c r="H3350" s="123"/>
      <c r="I3350" s="103"/>
      <c r="J3350" s="103"/>
      <c r="K3350" s="103"/>
    </row>
    <row r="3351" spans="2:11" ht="12" customHeight="1" x14ac:dyDescent="0.25">
      <c r="B3351" s="103"/>
      <c r="C3351" s="123"/>
      <c r="D3351" s="103"/>
      <c r="E3351" s="103"/>
      <c r="F3351" s="103"/>
      <c r="H3351" s="123"/>
      <c r="I3351" s="103"/>
      <c r="J3351" s="103"/>
      <c r="K3351" s="103"/>
    </row>
    <row r="3352" spans="2:11" ht="12" customHeight="1" x14ac:dyDescent="0.25">
      <c r="B3352" s="103"/>
      <c r="C3352" s="123"/>
      <c r="D3352" s="103"/>
      <c r="E3352" s="103"/>
      <c r="F3352" s="103"/>
      <c r="H3352" s="123"/>
      <c r="I3352" s="103"/>
      <c r="J3352" s="103"/>
      <c r="K3352" s="103"/>
    </row>
    <row r="3353" spans="2:11" ht="12" customHeight="1" x14ac:dyDescent="0.25">
      <c r="B3353" s="103"/>
      <c r="C3353" s="123"/>
      <c r="D3353" s="103"/>
      <c r="E3353" s="103"/>
      <c r="F3353" s="103"/>
      <c r="H3353" s="123"/>
      <c r="I3353" s="103"/>
      <c r="J3353" s="103"/>
      <c r="K3353" s="103"/>
    </row>
    <row r="3354" spans="2:11" ht="12" customHeight="1" x14ac:dyDescent="0.25">
      <c r="B3354" s="103"/>
      <c r="C3354" s="123"/>
      <c r="D3354" s="103"/>
      <c r="E3354" s="103"/>
      <c r="F3354" s="103"/>
      <c r="H3354" s="123"/>
      <c r="I3354" s="103"/>
      <c r="J3354" s="103"/>
      <c r="K3354" s="103"/>
    </row>
    <row r="3355" spans="2:11" ht="12" customHeight="1" x14ac:dyDescent="0.25">
      <c r="B3355" s="103"/>
      <c r="C3355" s="123"/>
      <c r="D3355" s="103"/>
      <c r="E3355" s="103"/>
      <c r="F3355" s="103"/>
      <c r="H3355" s="123"/>
      <c r="I3355" s="103"/>
      <c r="J3355" s="103"/>
      <c r="K3355" s="103"/>
    </row>
    <row r="3356" spans="2:11" ht="12" customHeight="1" x14ac:dyDescent="0.25">
      <c r="B3356" s="103"/>
      <c r="C3356" s="123"/>
      <c r="D3356" s="103"/>
      <c r="E3356" s="103"/>
      <c r="F3356" s="103"/>
      <c r="H3356" s="123"/>
      <c r="I3356" s="103"/>
      <c r="J3356" s="103"/>
      <c r="K3356" s="103"/>
    </row>
    <row r="3357" spans="2:11" ht="12" customHeight="1" x14ac:dyDescent="0.25">
      <c r="B3357" s="103"/>
      <c r="C3357" s="123"/>
      <c r="D3357" s="103"/>
      <c r="E3357" s="103"/>
      <c r="F3357" s="103"/>
      <c r="H3357" s="123"/>
      <c r="I3357" s="103"/>
      <c r="J3357" s="103"/>
      <c r="K3357" s="103"/>
    </row>
    <row r="3358" spans="2:11" ht="12" customHeight="1" x14ac:dyDescent="0.25">
      <c r="B3358" s="103"/>
      <c r="C3358" s="123"/>
      <c r="D3358" s="103"/>
      <c r="E3358" s="103"/>
      <c r="F3358" s="103"/>
      <c r="H3358" s="123"/>
      <c r="I3358" s="103"/>
      <c r="J3358" s="103"/>
      <c r="K3358" s="103"/>
    </row>
    <row r="3359" spans="2:11" ht="12" customHeight="1" x14ac:dyDescent="0.25">
      <c r="B3359" s="103"/>
      <c r="C3359" s="123"/>
      <c r="D3359" s="103"/>
      <c r="E3359" s="103"/>
      <c r="F3359" s="103"/>
      <c r="H3359" s="123"/>
      <c r="I3359" s="103"/>
      <c r="J3359" s="103"/>
      <c r="K3359" s="103"/>
    </row>
    <row r="3360" spans="2:11" ht="12" customHeight="1" x14ac:dyDescent="0.25">
      <c r="B3360" s="103"/>
      <c r="C3360" s="123"/>
      <c r="D3360" s="103"/>
      <c r="E3360" s="103"/>
      <c r="F3360" s="103"/>
      <c r="H3360" s="123"/>
      <c r="I3360" s="103"/>
      <c r="J3360" s="103"/>
      <c r="K3360" s="103"/>
    </row>
    <row r="3361" spans="2:11" ht="12" customHeight="1" x14ac:dyDescent="0.25">
      <c r="B3361" s="103"/>
      <c r="C3361" s="123"/>
      <c r="D3361" s="103"/>
      <c r="E3361" s="103"/>
      <c r="F3361" s="103"/>
      <c r="H3361" s="123"/>
      <c r="I3361" s="103"/>
      <c r="J3361" s="103"/>
      <c r="K3361" s="103"/>
    </row>
    <row r="3362" spans="2:11" ht="12" customHeight="1" x14ac:dyDescent="0.25">
      <c r="B3362" s="103"/>
      <c r="C3362" s="123"/>
      <c r="D3362" s="103"/>
      <c r="E3362" s="103"/>
      <c r="F3362" s="103"/>
      <c r="H3362" s="123"/>
      <c r="I3362" s="103"/>
      <c r="J3362" s="103"/>
      <c r="K3362" s="103"/>
    </row>
    <row r="3363" spans="2:11" ht="12" customHeight="1" x14ac:dyDescent="0.25">
      <c r="B3363" s="103"/>
      <c r="C3363" s="123"/>
      <c r="D3363" s="103"/>
      <c r="E3363" s="103"/>
      <c r="F3363" s="103"/>
      <c r="H3363" s="123"/>
      <c r="I3363" s="103"/>
      <c r="J3363" s="103"/>
      <c r="K3363" s="103"/>
    </row>
    <row r="3364" spans="2:11" ht="12" customHeight="1" x14ac:dyDescent="0.25">
      <c r="B3364" s="103"/>
      <c r="C3364" s="123"/>
      <c r="D3364" s="103"/>
      <c r="E3364" s="103"/>
      <c r="F3364" s="103"/>
      <c r="H3364" s="123"/>
      <c r="I3364" s="103"/>
      <c r="J3364" s="103"/>
      <c r="K3364" s="103"/>
    </row>
    <row r="3365" spans="2:11" ht="12" customHeight="1" x14ac:dyDescent="0.25">
      <c r="B3365" s="103"/>
      <c r="C3365" s="123"/>
      <c r="D3365" s="103"/>
      <c r="E3365" s="103"/>
      <c r="F3365" s="103"/>
      <c r="H3365" s="123"/>
      <c r="I3365" s="103"/>
      <c r="J3365" s="103"/>
      <c r="K3365" s="103"/>
    </row>
    <row r="3366" spans="2:11" ht="12" customHeight="1" x14ac:dyDescent="0.25">
      <c r="B3366" s="103"/>
      <c r="C3366" s="123"/>
      <c r="D3366" s="103"/>
      <c r="E3366" s="103"/>
      <c r="F3366" s="103"/>
      <c r="H3366" s="123"/>
      <c r="I3366" s="103"/>
      <c r="J3366" s="103"/>
      <c r="K3366" s="103"/>
    </row>
    <row r="3367" spans="2:11" ht="12" customHeight="1" x14ac:dyDescent="0.25">
      <c r="B3367" s="103"/>
      <c r="C3367" s="123"/>
      <c r="D3367" s="103"/>
      <c r="E3367" s="103"/>
      <c r="F3367" s="103"/>
      <c r="H3367" s="123"/>
      <c r="I3367" s="103"/>
      <c r="J3367" s="103"/>
      <c r="K3367" s="103"/>
    </row>
    <row r="3368" spans="2:11" ht="12" customHeight="1" x14ac:dyDescent="0.25">
      <c r="B3368" s="103"/>
      <c r="C3368" s="123"/>
      <c r="D3368" s="103"/>
      <c r="E3368" s="103"/>
      <c r="F3368" s="103"/>
      <c r="H3368" s="123"/>
      <c r="I3368" s="103"/>
      <c r="J3368" s="103"/>
      <c r="K3368" s="103"/>
    </row>
    <row r="3369" spans="2:11" ht="12" customHeight="1" x14ac:dyDescent="0.25">
      <c r="B3369" s="103"/>
      <c r="C3369" s="123"/>
      <c r="D3369" s="103"/>
      <c r="E3369" s="103"/>
      <c r="F3369" s="103"/>
      <c r="H3369" s="123"/>
      <c r="I3369" s="103"/>
      <c r="J3369" s="103"/>
      <c r="K3369" s="103"/>
    </row>
    <row r="3370" spans="2:11" ht="12" customHeight="1" x14ac:dyDescent="0.25">
      <c r="B3370" s="103"/>
      <c r="C3370" s="123"/>
      <c r="D3370" s="103"/>
      <c r="E3370" s="103"/>
      <c r="F3370" s="103"/>
      <c r="H3370" s="123"/>
      <c r="I3370" s="103"/>
      <c r="J3370" s="103"/>
      <c r="K3370" s="103"/>
    </row>
    <row r="3371" spans="2:11" ht="12" customHeight="1" x14ac:dyDescent="0.25">
      <c r="B3371" s="103"/>
      <c r="C3371" s="123"/>
      <c r="D3371" s="103"/>
      <c r="E3371" s="103"/>
      <c r="F3371" s="103"/>
      <c r="H3371" s="123"/>
      <c r="I3371" s="103"/>
      <c r="J3371" s="103"/>
      <c r="K3371" s="103"/>
    </row>
    <row r="3372" spans="2:11" ht="12" customHeight="1" x14ac:dyDescent="0.25">
      <c r="B3372" s="103"/>
      <c r="C3372" s="123"/>
      <c r="D3372" s="103"/>
      <c r="E3372" s="103"/>
      <c r="F3372" s="103"/>
      <c r="H3372" s="123"/>
      <c r="I3372" s="103"/>
      <c r="J3372" s="103"/>
      <c r="K3372" s="103"/>
    </row>
    <row r="3373" spans="2:11" ht="12" customHeight="1" x14ac:dyDescent="0.25">
      <c r="B3373" s="103"/>
      <c r="C3373" s="123"/>
      <c r="D3373" s="103"/>
      <c r="E3373" s="103"/>
      <c r="F3373" s="103"/>
      <c r="H3373" s="123"/>
      <c r="I3373" s="103"/>
      <c r="J3373" s="103"/>
      <c r="K3373" s="103"/>
    </row>
    <row r="3374" spans="2:11" ht="12" customHeight="1" x14ac:dyDescent="0.25">
      <c r="B3374" s="103"/>
      <c r="C3374" s="123"/>
      <c r="D3374" s="103"/>
      <c r="E3374" s="103"/>
      <c r="F3374" s="103"/>
      <c r="H3374" s="123"/>
      <c r="I3374" s="103"/>
      <c r="J3374" s="103"/>
      <c r="K3374" s="103"/>
    </row>
    <row r="3375" spans="2:11" ht="12" customHeight="1" x14ac:dyDescent="0.25">
      <c r="B3375" s="103"/>
      <c r="C3375" s="123"/>
      <c r="D3375" s="103"/>
      <c r="E3375" s="103"/>
      <c r="F3375" s="103"/>
      <c r="H3375" s="123"/>
      <c r="I3375" s="103"/>
      <c r="J3375" s="103"/>
      <c r="K3375" s="103"/>
    </row>
    <row r="3376" spans="2:11" ht="12" customHeight="1" x14ac:dyDescent="0.25">
      <c r="B3376" s="103"/>
      <c r="C3376" s="123"/>
      <c r="D3376" s="103"/>
      <c r="E3376" s="103"/>
      <c r="F3376" s="103"/>
      <c r="H3376" s="123"/>
      <c r="I3376" s="103"/>
      <c r="J3376" s="103"/>
      <c r="K3376" s="103"/>
    </row>
    <row r="3377" spans="2:11" ht="12" customHeight="1" x14ac:dyDescent="0.25">
      <c r="B3377" s="103"/>
      <c r="C3377" s="123"/>
      <c r="D3377" s="103"/>
      <c r="E3377" s="103"/>
      <c r="F3377" s="103"/>
      <c r="H3377" s="123"/>
      <c r="I3377" s="103"/>
      <c r="J3377" s="103"/>
      <c r="K3377" s="103"/>
    </row>
    <row r="3378" spans="2:11" ht="12" customHeight="1" x14ac:dyDescent="0.25">
      <c r="B3378" s="103"/>
      <c r="C3378" s="123"/>
      <c r="D3378" s="103"/>
      <c r="E3378" s="103"/>
      <c r="F3378" s="103"/>
      <c r="H3378" s="123"/>
      <c r="I3378" s="103"/>
      <c r="J3378" s="103"/>
      <c r="K3378" s="103"/>
    </row>
    <row r="3379" spans="2:11" ht="12" customHeight="1" x14ac:dyDescent="0.25">
      <c r="B3379" s="103"/>
      <c r="C3379" s="123"/>
      <c r="D3379" s="103"/>
      <c r="E3379" s="103"/>
      <c r="F3379" s="103"/>
      <c r="H3379" s="123"/>
      <c r="I3379" s="103"/>
      <c r="J3379" s="103"/>
      <c r="K3379" s="103"/>
    </row>
    <row r="3380" spans="2:11" ht="12" customHeight="1" x14ac:dyDescent="0.25">
      <c r="B3380" s="103"/>
      <c r="C3380" s="123"/>
      <c r="D3380" s="103"/>
      <c r="E3380" s="103"/>
      <c r="F3380" s="103"/>
      <c r="H3380" s="123"/>
      <c r="I3380" s="103"/>
      <c r="J3380" s="103"/>
      <c r="K3380" s="103"/>
    </row>
    <row r="3381" spans="2:11" ht="12" customHeight="1" x14ac:dyDescent="0.25">
      <c r="B3381" s="103"/>
      <c r="C3381" s="123"/>
      <c r="D3381" s="103"/>
      <c r="E3381" s="103"/>
      <c r="F3381" s="103"/>
      <c r="H3381" s="123"/>
      <c r="I3381" s="103"/>
      <c r="J3381" s="103"/>
      <c r="K3381" s="103"/>
    </row>
    <row r="3382" spans="2:11" ht="12" customHeight="1" x14ac:dyDescent="0.25">
      <c r="B3382" s="103"/>
      <c r="C3382" s="123"/>
      <c r="D3382" s="103"/>
      <c r="E3382" s="103"/>
      <c r="F3382" s="103"/>
      <c r="H3382" s="123"/>
      <c r="I3382" s="103"/>
      <c r="J3382" s="103"/>
      <c r="K3382" s="103"/>
    </row>
    <row r="3383" spans="2:11" ht="12" customHeight="1" x14ac:dyDescent="0.25">
      <c r="B3383" s="103"/>
      <c r="C3383" s="123"/>
      <c r="D3383" s="103"/>
      <c r="E3383" s="103"/>
      <c r="F3383" s="103"/>
      <c r="H3383" s="123"/>
      <c r="I3383" s="103"/>
      <c r="J3383" s="103"/>
      <c r="K3383" s="103"/>
    </row>
    <row r="3384" spans="2:11" ht="12" customHeight="1" x14ac:dyDescent="0.25">
      <c r="B3384" s="103"/>
      <c r="C3384" s="123"/>
      <c r="D3384" s="103"/>
      <c r="E3384" s="103"/>
      <c r="F3384" s="103"/>
      <c r="H3384" s="123"/>
      <c r="I3384" s="103"/>
      <c r="J3384" s="103"/>
      <c r="K3384" s="103"/>
    </row>
    <row r="3385" spans="2:11" ht="12" customHeight="1" x14ac:dyDescent="0.25">
      <c r="B3385" s="103"/>
      <c r="C3385" s="123"/>
      <c r="D3385" s="103"/>
      <c r="E3385" s="103"/>
      <c r="F3385" s="103"/>
      <c r="H3385" s="123"/>
      <c r="I3385" s="103"/>
      <c r="J3385" s="103"/>
      <c r="K3385" s="103"/>
    </row>
    <row r="3386" spans="2:11" ht="12" customHeight="1" x14ac:dyDescent="0.25">
      <c r="B3386" s="103"/>
      <c r="C3386" s="123"/>
      <c r="D3386" s="103"/>
      <c r="E3386" s="103"/>
      <c r="F3386" s="103"/>
      <c r="H3386" s="123"/>
      <c r="I3386" s="103"/>
      <c r="J3386" s="103"/>
      <c r="K3386" s="103"/>
    </row>
    <row r="3387" spans="2:11" ht="12" customHeight="1" x14ac:dyDescent="0.25">
      <c r="B3387" s="103"/>
      <c r="C3387" s="123"/>
      <c r="D3387" s="103"/>
      <c r="E3387" s="103"/>
      <c r="F3387" s="103"/>
      <c r="H3387" s="123"/>
      <c r="I3387" s="103"/>
      <c r="J3387" s="103"/>
      <c r="K3387" s="103"/>
    </row>
    <row r="3388" spans="2:11" ht="12" customHeight="1" x14ac:dyDescent="0.25">
      <c r="B3388" s="103"/>
      <c r="C3388" s="123"/>
      <c r="D3388" s="103"/>
      <c r="E3388" s="103"/>
      <c r="F3388" s="103"/>
      <c r="H3388" s="123"/>
      <c r="I3388" s="103"/>
      <c r="J3388" s="103"/>
      <c r="K3388" s="103"/>
    </row>
    <row r="3389" spans="2:11" ht="12" customHeight="1" x14ac:dyDescent="0.25">
      <c r="B3389" s="103"/>
      <c r="C3389" s="123"/>
      <c r="D3389" s="103"/>
      <c r="E3389" s="103"/>
      <c r="F3389" s="103"/>
      <c r="H3389" s="123"/>
      <c r="I3389" s="103"/>
      <c r="J3389" s="103"/>
      <c r="K3389" s="103"/>
    </row>
    <row r="3390" spans="2:11" ht="12" customHeight="1" x14ac:dyDescent="0.25">
      <c r="B3390" s="103"/>
      <c r="C3390" s="123"/>
      <c r="D3390" s="103"/>
      <c r="E3390" s="103"/>
      <c r="F3390" s="103"/>
      <c r="H3390" s="123"/>
      <c r="I3390" s="103"/>
      <c r="J3390" s="103"/>
      <c r="K3390" s="103"/>
    </row>
    <row r="3391" spans="2:11" ht="12" customHeight="1" x14ac:dyDescent="0.25">
      <c r="B3391" s="103"/>
      <c r="C3391" s="123"/>
      <c r="D3391" s="103"/>
      <c r="E3391" s="103"/>
      <c r="F3391" s="103"/>
      <c r="H3391" s="123"/>
      <c r="I3391" s="103"/>
      <c r="J3391" s="103"/>
      <c r="K3391" s="103"/>
    </row>
    <row r="3392" spans="2:11" ht="12" customHeight="1" x14ac:dyDescent="0.25">
      <c r="B3392" s="103"/>
      <c r="C3392" s="123"/>
      <c r="D3392" s="103"/>
      <c r="E3392" s="103"/>
      <c r="F3392" s="103"/>
      <c r="H3392" s="123"/>
      <c r="I3392" s="103"/>
      <c r="J3392" s="103"/>
      <c r="K3392" s="103"/>
    </row>
    <row r="3393" spans="2:11" ht="12" customHeight="1" x14ac:dyDescent="0.25">
      <c r="B3393" s="103"/>
      <c r="C3393" s="123"/>
      <c r="D3393" s="103"/>
      <c r="E3393" s="103"/>
      <c r="F3393" s="103"/>
      <c r="H3393" s="123"/>
      <c r="I3393" s="103"/>
      <c r="J3393" s="103"/>
      <c r="K3393" s="103"/>
    </row>
    <row r="3394" spans="2:11" ht="12" customHeight="1" x14ac:dyDescent="0.25">
      <c r="B3394" s="103"/>
      <c r="C3394" s="123"/>
      <c r="D3394" s="103"/>
      <c r="E3394" s="103"/>
      <c r="F3394" s="103"/>
      <c r="H3394" s="123"/>
      <c r="I3394" s="103"/>
      <c r="J3394" s="103"/>
      <c r="K3394" s="103"/>
    </row>
    <row r="3395" spans="2:11" ht="12" customHeight="1" x14ac:dyDescent="0.25">
      <c r="B3395" s="103"/>
      <c r="C3395" s="123"/>
      <c r="D3395" s="103"/>
      <c r="E3395" s="103"/>
      <c r="F3395" s="103"/>
      <c r="H3395" s="123"/>
      <c r="I3395" s="103"/>
      <c r="J3395" s="103"/>
      <c r="K3395" s="103"/>
    </row>
    <row r="3396" spans="2:11" ht="12" customHeight="1" x14ac:dyDescent="0.25">
      <c r="B3396" s="103"/>
      <c r="C3396" s="123"/>
      <c r="D3396" s="103"/>
      <c r="E3396" s="103"/>
      <c r="F3396" s="103"/>
      <c r="H3396" s="123"/>
      <c r="I3396" s="103"/>
      <c r="J3396" s="103"/>
      <c r="K3396" s="103"/>
    </row>
    <row r="3397" spans="2:11" ht="12" customHeight="1" x14ac:dyDescent="0.25">
      <c r="B3397" s="103"/>
      <c r="C3397" s="123"/>
      <c r="D3397" s="103"/>
      <c r="E3397" s="103"/>
      <c r="F3397" s="103"/>
      <c r="H3397" s="123"/>
      <c r="I3397" s="103"/>
      <c r="J3397" s="103"/>
      <c r="K3397" s="103"/>
    </row>
    <row r="3398" spans="2:11" ht="12" customHeight="1" x14ac:dyDescent="0.25">
      <c r="B3398" s="103"/>
      <c r="C3398" s="123"/>
      <c r="D3398" s="103"/>
      <c r="E3398" s="103"/>
      <c r="F3398" s="103"/>
      <c r="H3398" s="123"/>
      <c r="I3398" s="103"/>
      <c r="J3398" s="103"/>
      <c r="K3398" s="103"/>
    </row>
    <row r="3399" spans="2:11" ht="12" customHeight="1" x14ac:dyDescent="0.25">
      <c r="B3399" s="103"/>
      <c r="C3399" s="123"/>
      <c r="D3399" s="103"/>
      <c r="E3399" s="103"/>
      <c r="F3399" s="103"/>
      <c r="H3399" s="123"/>
      <c r="I3399" s="103"/>
      <c r="J3399" s="103"/>
      <c r="K3399" s="103"/>
    </row>
    <row r="3400" spans="2:11" ht="12" customHeight="1" x14ac:dyDescent="0.25">
      <c r="B3400" s="103"/>
      <c r="C3400" s="123"/>
      <c r="D3400" s="103"/>
      <c r="E3400" s="103"/>
      <c r="F3400" s="103"/>
      <c r="H3400" s="123"/>
      <c r="I3400" s="103"/>
      <c r="J3400" s="103"/>
      <c r="K3400" s="103"/>
    </row>
    <row r="3401" spans="2:11" ht="12" customHeight="1" x14ac:dyDescent="0.25">
      <c r="B3401" s="103"/>
      <c r="C3401" s="123"/>
      <c r="D3401" s="103"/>
      <c r="E3401" s="103"/>
      <c r="F3401" s="103"/>
      <c r="H3401" s="123"/>
      <c r="I3401" s="103"/>
      <c r="J3401" s="103"/>
      <c r="K3401" s="103"/>
    </row>
    <row r="3402" spans="2:11" ht="12" customHeight="1" x14ac:dyDescent="0.25">
      <c r="B3402" s="103"/>
      <c r="C3402" s="123"/>
      <c r="D3402" s="103"/>
      <c r="E3402" s="103"/>
      <c r="F3402" s="103"/>
      <c r="H3402" s="123"/>
      <c r="I3402" s="103"/>
      <c r="J3402" s="103"/>
      <c r="K3402" s="103"/>
    </row>
    <row r="3403" spans="2:11" ht="12" customHeight="1" x14ac:dyDescent="0.25">
      <c r="B3403" s="103"/>
      <c r="C3403" s="123"/>
      <c r="D3403" s="103"/>
      <c r="E3403" s="103"/>
      <c r="F3403" s="103"/>
      <c r="H3403" s="123"/>
      <c r="I3403" s="103"/>
      <c r="J3403" s="103"/>
      <c r="K3403" s="103"/>
    </row>
    <row r="3404" spans="2:11" ht="12" customHeight="1" x14ac:dyDescent="0.25">
      <c r="B3404" s="103"/>
      <c r="C3404" s="123"/>
      <c r="D3404" s="103"/>
      <c r="E3404" s="103"/>
      <c r="F3404" s="103"/>
      <c r="H3404" s="123"/>
      <c r="I3404" s="103"/>
      <c r="J3404" s="103"/>
      <c r="K3404" s="103"/>
    </row>
    <row r="3405" spans="2:11" ht="12" customHeight="1" x14ac:dyDescent="0.25">
      <c r="B3405" s="103"/>
      <c r="C3405" s="123"/>
      <c r="D3405" s="103"/>
      <c r="E3405" s="103"/>
      <c r="F3405" s="103"/>
      <c r="H3405" s="123"/>
      <c r="I3405" s="103"/>
      <c r="J3405" s="103"/>
      <c r="K3405" s="103"/>
    </row>
    <row r="3406" spans="2:11" ht="12" customHeight="1" x14ac:dyDescent="0.25">
      <c r="B3406" s="103"/>
      <c r="C3406" s="123"/>
      <c r="D3406" s="103"/>
      <c r="E3406" s="103"/>
      <c r="F3406" s="103"/>
      <c r="H3406" s="123"/>
      <c r="I3406" s="103"/>
      <c r="J3406" s="103"/>
      <c r="K3406" s="103"/>
    </row>
    <row r="3407" spans="2:11" ht="12" customHeight="1" x14ac:dyDescent="0.25">
      <c r="B3407" s="103"/>
      <c r="C3407" s="123"/>
      <c r="D3407" s="103"/>
      <c r="E3407" s="103"/>
      <c r="F3407" s="103"/>
      <c r="H3407" s="123"/>
      <c r="I3407" s="103"/>
      <c r="J3407" s="103"/>
      <c r="K3407" s="103"/>
    </row>
    <row r="3408" spans="2:11" ht="12" customHeight="1" x14ac:dyDescent="0.25">
      <c r="B3408" s="103"/>
      <c r="C3408" s="123"/>
      <c r="D3408" s="103"/>
      <c r="E3408" s="103"/>
      <c r="F3408" s="103"/>
      <c r="H3408" s="123"/>
      <c r="I3408" s="103"/>
      <c r="J3408" s="103"/>
      <c r="K3408" s="103"/>
    </row>
    <row r="3409" spans="2:11" ht="12" customHeight="1" x14ac:dyDescent="0.25">
      <c r="B3409" s="103"/>
      <c r="C3409" s="123"/>
      <c r="D3409" s="103"/>
      <c r="E3409" s="103"/>
      <c r="F3409" s="103"/>
      <c r="H3409" s="123"/>
      <c r="I3409" s="103"/>
      <c r="J3409" s="103"/>
      <c r="K3409" s="103"/>
    </row>
    <row r="3410" spans="2:11" ht="12" customHeight="1" x14ac:dyDescent="0.25">
      <c r="B3410" s="103"/>
      <c r="C3410" s="123"/>
      <c r="D3410" s="103"/>
      <c r="E3410" s="103"/>
      <c r="F3410" s="103"/>
      <c r="H3410" s="123"/>
      <c r="I3410" s="103"/>
      <c r="J3410" s="103"/>
      <c r="K3410" s="103"/>
    </row>
    <row r="3411" spans="2:11" ht="12" customHeight="1" x14ac:dyDescent="0.25">
      <c r="B3411" s="103"/>
      <c r="C3411" s="123"/>
      <c r="D3411" s="103"/>
      <c r="E3411" s="103"/>
      <c r="F3411" s="103"/>
      <c r="H3411" s="123"/>
      <c r="I3411" s="103"/>
      <c r="J3411" s="103"/>
      <c r="K3411" s="103"/>
    </row>
    <row r="3412" spans="2:11" ht="12" customHeight="1" x14ac:dyDescent="0.25">
      <c r="B3412" s="103"/>
      <c r="C3412" s="123"/>
      <c r="D3412" s="103"/>
      <c r="E3412" s="103"/>
      <c r="F3412" s="103"/>
      <c r="H3412" s="123"/>
      <c r="I3412" s="103"/>
      <c r="J3412" s="103"/>
      <c r="K3412" s="103"/>
    </row>
    <row r="3413" spans="2:11" ht="12" customHeight="1" x14ac:dyDescent="0.25">
      <c r="B3413" s="103"/>
      <c r="C3413" s="123"/>
      <c r="D3413" s="103"/>
      <c r="E3413" s="103"/>
      <c r="F3413" s="103"/>
      <c r="H3413" s="123"/>
      <c r="I3413" s="103"/>
      <c r="J3413" s="103"/>
      <c r="K3413" s="103"/>
    </row>
    <row r="3414" spans="2:11" ht="12" customHeight="1" x14ac:dyDescent="0.25">
      <c r="B3414" s="103"/>
      <c r="C3414" s="123"/>
      <c r="D3414" s="103"/>
      <c r="E3414" s="103"/>
      <c r="F3414" s="103"/>
      <c r="H3414" s="123"/>
      <c r="I3414" s="103"/>
      <c r="J3414" s="103"/>
      <c r="K3414" s="103"/>
    </row>
    <row r="3415" spans="2:11" ht="12" customHeight="1" x14ac:dyDescent="0.25">
      <c r="B3415" s="103"/>
      <c r="C3415" s="123"/>
      <c r="D3415" s="103"/>
      <c r="E3415" s="103"/>
      <c r="F3415" s="103"/>
      <c r="H3415" s="123"/>
      <c r="I3415" s="103"/>
      <c r="J3415" s="103"/>
      <c r="K3415" s="103"/>
    </row>
    <row r="3416" spans="2:11" ht="12" customHeight="1" x14ac:dyDescent="0.25">
      <c r="B3416" s="103"/>
      <c r="C3416" s="123"/>
      <c r="D3416" s="103"/>
      <c r="E3416" s="103"/>
      <c r="F3416" s="103"/>
      <c r="H3416" s="123"/>
      <c r="I3416" s="103"/>
      <c r="J3416" s="103"/>
      <c r="K3416" s="103"/>
    </row>
    <row r="3417" spans="2:11" ht="12" customHeight="1" x14ac:dyDescent="0.25">
      <c r="B3417" s="103"/>
      <c r="C3417" s="123"/>
      <c r="D3417" s="103"/>
      <c r="E3417" s="103"/>
      <c r="F3417" s="103"/>
      <c r="H3417" s="123"/>
      <c r="I3417" s="103"/>
      <c r="J3417" s="103"/>
      <c r="K3417" s="103"/>
    </row>
    <row r="3418" spans="2:11" ht="12" customHeight="1" x14ac:dyDescent="0.25">
      <c r="B3418" s="103"/>
      <c r="C3418" s="123"/>
      <c r="D3418" s="103"/>
      <c r="E3418" s="103"/>
      <c r="F3418" s="103"/>
      <c r="H3418" s="123"/>
      <c r="I3418" s="103"/>
      <c r="J3418" s="103"/>
      <c r="K3418" s="103"/>
    </row>
    <row r="3419" spans="2:11" ht="12" customHeight="1" x14ac:dyDescent="0.25">
      <c r="B3419" s="103"/>
      <c r="C3419" s="123"/>
      <c r="D3419" s="103"/>
      <c r="E3419" s="103"/>
      <c r="F3419" s="103"/>
      <c r="H3419" s="123"/>
      <c r="I3419" s="103"/>
      <c r="J3419" s="103"/>
      <c r="K3419" s="103"/>
    </row>
    <row r="3420" spans="2:11" ht="12" customHeight="1" x14ac:dyDescent="0.25">
      <c r="B3420" s="103"/>
      <c r="C3420" s="123"/>
      <c r="D3420" s="103"/>
      <c r="E3420" s="103"/>
      <c r="F3420" s="103"/>
      <c r="H3420" s="123"/>
      <c r="I3420" s="103"/>
      <c r="J3420" s="103"/>
      <c r="K3420" s="103"/>
    </row>
    <row r="3421" spans="2:11" ht="12" customHeight="1" x14ac:dyDescent="0.25">
      <c r="B3421" s="103"/>
      <c r="C3421" s="123"/>
      <c r="D3421" s="103"/>
      <c r="E3421" s="103"/>
      <c r="F3421" s="103"/>
      <c r="H3421" s="123"/>
      <c r="I3421" s="103"/>
      <c r="J3421" s="103"/>
      <c r="K3421" s="103"/>
    </row>
    <row r="3422" spans="2:11" ht="12" customHeight="1" x14ac:dyDescent="0.25">
      <c r="B3422" s="103"/>
      <c r="C3422" s="123"/>
      <c r="D3422" s="103"/>
      <c r="E3422" s="103"/>
      <c r="F3422" s="103"/>
      <c r="H3422" s="123"/>
      <c r="I3422" s="103"/>
      <c r="J3422" s="103"/>
      <c r="K3422" s="103"/>
    </row>
    <row r="3423" spans="2:11" ht="12" customHeight="1" x14ac:dyDescent="0.25">
      <c r="B3423" s="103"/>
      <c r="C3423" s="123"/>
      <c r="D3423" s="103"/>
      <c r="E3423" s="103"/>
      <c r="F3423" s="103"/>
      <c r="H3423" s="123"/>
      <c r="I3423" s="103"/>
      <c r="J3423" s="103"/>
      <c r="K3423" s="103"/>
    </row>
    <row r="3424" spans="2:11" ht="12" customHeight="1" x14ac:dyDescent="0.25">
      <c r="B3424" s="103"/>
      <c r="C3424" s="123"/>
      <c r="D3424" s="103"/>
      <c r="E3424" s="103"/>
      <c r="F3424" s="103"/>
      <c r="H3424" s="123"/>
      <c r="I3424" s="103"/>
      <c r="J3424" s="103"/>
      <c r="K3424" s="103"/>
    </row>
    <row r="3425" spans="2:11" ht="12" customHeight="1" x14ac:dyDescent="0.25">
      <c r="B3425" s="103"/>
      <c r="C3425" s="123"/>
      <c r="D3425" s="103"/>
      <c r="E3425" s="103"/>
      <c r="F3425" s="103"/>
      <c r="H3425" s="123"/>
      <c r="I3425" s="103"/>
      <c r="J3425" s="103"/>
      <c r="K3425" s="103"/>
    </row>
    <row r="3426" spans="2:11" ht="12" customHeight="1" x14ac:dyDescent="0.25">
      <c r="B3426" s="103"/>
      <c r="C3426" s="123"/>
      <c r="D3426" s="103"/>
      <c r="E3426" s="103"/>
      <c r="F3426" s="103"/>
      <c r="H3426" s="123"/>
      <c r="I3426" s="103"/>
      <c r="J3426" s="103"/>
      <c r="K3426" s="103"/>
    </row>
    <row r="3427" spans="2:11" ht="12" customHeight="1" x14ac:dyDescent="0.25">
      <c r="B3427" s="103"/>
      <c r="C3427" s="123"/>
      <c r="D3427" s="103"/>
      <c r="E3427" s="103"/>
      <c r="F3427" s="103"/>
      <c r="H3427" s="123"/>
      <c r="I3427" s="103"/>
      <c r="J3427" s="103"/>
      <c r="K3427" s="103"/>
    </row>
    <row r="3428" spans="2:11" ht="12" customHeight="1" x14ac:dyDescent="0.25">
      <c r="B3428" s="103"/>
      <c r="C3428" s="123"/>
      <c r="D3428" s="103"/>
      <c r="E3428" s="103"/>
      <c r="F3428" s="103"/>
      <c r="H3428" s="123"/>
      <c r="I3428" s="103"/>
      <c r="J3428" s="103"/>
      <c r="K3428" s="103"/>
    </row>
    <row r="3429" spans="2:11" ht="12" customHeight="1" x14ac:dyDescent="0.25">
      <c r="B3429" s="103"/>
      <c r="C3429" s="123"/>
      <c r="D3429" s="103"/>
      <c r="E3429" s="103"/>
      <c r="F3429" s="103"/>
      <c r="H3429" s="123"/>
      <c r="I3429" s="103"/>
      <c r="J3429" s="103"/>
      <c r="K3429" s="103"/>
    </row>
    <row r="3430" spans="2:11" ht="12" customHeight="1" x14ac:dyDescent="0.25">
      <c r="B3430" s="103"/>
      <c r="C3430" s="123"/>
      <c r="D3430" s="103"/>
      <c r="E3430" s="103"/>
      <c r="F3430" s="103"/>
      <c r="H3430" s="123"/>
      <c r="I3430" s="103"/>
      <c r="J3430" s="103"/>
      <c r="K3430" s="103"/>
    </row>
    <row r="3431" spans="2:11" ht="12" customHeight="1" x14ac:dyDescent="0.25">
      <c r="B3431" s="103"/>
      <c r="C3431" s="123"/>
      <c r="D3431" s="103"/>
      <c r="E3431" s="103"/>
      <c r="F3431" s="103"/>
      <c r="H3431" s="123"/>
      <c r="I3431" s="103"/>
      <c r="J3431" s="103"/>
      <c r="K3431" s="103"/>
    </row>
    <row r="3432" spans="2:11" ht="12" customHeight="1" x14ac:dyDescent="0.25">
      <c r="B3432" s="103"/>
      <c r="C3432" s="123"/>
      <c r="D3432" s="103"/>
      <c r="E3432" s="103"/>
      <c r="F3432" s="103"/>
      <c r="H3432" s="123"/>
      <c r="I3432" s="103"/>
      <c r="J3432" s="103"/>
      <c r="K3432" s="103"/>
    </row>
    <row r="3433" spans="2:11" ht="12" customHeight="1" x14ac:dyDescent="0.25">
      <c r="B3433" s="103"/>
      <c r="C3433" s="123"/>
      <c r="D3433" s="103"/>
      <c r="E3433" s="103"/>
      <c r="F3433" s="103"/>
      <c r="H3433" s="123"/>
      <c r="I3433" s="103"/>
      <c r="J3433" s="103"/>
      <c r="K3433" s="103"/>
    </row>
    <row r="3434" spans="2:11" ht="12" customHeight="1" x14ac:dyDescent="0.25">
      <c r="B3434" s="103"/>
      <c r="C3434" s="123"/>
      <c r="D3434" s="103"/>
      <c r="E3434" s="103"/>
      <c r="F3434" s="103"/>
      <c r="H3434" s="123"/>
      <c r="I3434" s="103"/>
      <c r="J3434" s="103"/>
      <c r="K3434" s="103"/>
    </row>
    <row r="3435" spans="2:11" ht="12" customHeight="1" x14ac:dyDescent="0.25">
      <c r="B3435" s="103"/>
      <c r="C3435" s="123"/>
      <c r="D3435" s="103"/>
      <c r="E3435" s="103"/>
      <c r="F3435" s="103"/>
      <c r="H3435" s="123"/>
      <c r="I3435" s="103"/>
      <c r="J3435" s="103"/>
      <c r="K3435" s="103"/>
    </row>
    <row r="3436" spans="2:11" ht="12" customHeight="1" x14ac:dyDescent="0.25">
      <c r="B3436" s="103"/>
      <c r="C3436" s="123"/>
      <c r="D3436" s="103"/>
      <c r="E3436" s="103"/>
      <c r="F3436" s="103"/>
      <c r="H3436" s="123"/>
      <c r="I3436" s="103"/>
      <c r="J3436" s="103"/>
      <c r="K3436" s="103"/>
    </row>
    <row r="3437" spans="2:11" ht="12" customHeight="1" x14ac:dyDescent="0.25">
      <c r="B3437" s="103"/>
      <c r="C3437" s="123"/>
      <c r="D3437" s="103"/>
      <c r="E3437" s="103"/>
      <c r="F3437" s="103"/>
      <c r="H3437" s="123"/>
      <c r="I3437" s="103"/>
      <c r="J3437" s="103"/>
      <c r="K3437" s="103"/>
    </row>
    <row r="3438" spans="2:11" ht="12" customHeight="1" x14ac:dyDescent="0.25">
      <c r="B3438" s="103"/>
      <c r="C3438" s="123"/>
      <c r="D3438" s="103"/>
      <c r="E3438" s="103"/>
      <c r="F3438" s="103"/>
      <c r="H3438" s="123"/>
      <c r="I3438" s="103"/>
      <c r="J3438" s="103"/>
      <c r="K3438" s="103"/>
    </row>
    <row r="3439" spans="2:11" ht="12" customHeight="1" x14ac:dyDescent="0.25">
      <c r="B3439" s="103"/>
      <c r="C3439" s="123"/>
      <c r="D3439" s="103"/>
      <c r="E3439" s="103"/>
      <c r="F3439" s="103"/>
      <c r="H3439" s="123"/>
      <c r="I3439" s="103"/>
      <c r="J3439" s="103"/>
      <c r="K3439" s="103"/>
    </row>
    <row r="3440" spans="2:11" ht="12" customHeight="1" x14ac:dyDescent="0.25">
      <c r="B3440" s="103"/>
      <c r="C3440" s="123"/>
      <c r="D3440" s="103"/>
      <c r="E3440" s="103"/>
      <c r="F3440" s="103"/>
      <c r="H3440" s="123"/>
      <c r="I3440" s="103"/>
      <c r="J3440" s="103"/>
      <c r="K3440" s="103"/>
    </row>
    <row r="3441" spans="2:11" ht="12" customHeight="1" x14ac:dyDescent="0.25">
      <c r="B3441" s="103"/>
      <c r="C3441" s="123"/>
      <c r="D3441" s="103"/>
      <c r="E3441" s="103"/>
      <c r="F3441" s="103"/>
      <c r="H3441" s="123"/>
      <c r="I3441" s="103"/>
      <c r="J3441" s="103"/>
      <c r="K3441" s="103"/>
    </row>
    <row r="3442" spans="2:11" ht="12" customHeight="1" x14ac:dyDescent="0.25">
      <c r="B3442" s="103"/>
      <c r="C3442" s="123"/>
      <c r="D3442" s="103"/>
      <c r="E3442" s="103"/>
      <c r="F3442" s="103"/>
      <c r="H3442" s="123"/>
      <c r="I3442" s="103"/>
      <c r="J3442" s="103"/>
      <c r="K3442" s="103"/>
    </row>
    <row r="3443" spans="2:11" ht="12" customHeight="1" x14ac:dyDescent="0.25">
      <c r="B3443" s="103"/>
      <c r="C3443" s="123"/>
      <c r="D3443" s="103"/>
      <c r="E3443" s="103"/>
      <c r="F3443" s="103"/>
      <c r="H3443" s="123"/>
      <c r="I3443" s="103"/>
      <c r="J3443" s="103"/>
      <c r="K3443" s="103"/>
    </row>
    <row r="3444" spans="2:11" ht="12" customHeight="1" x14ac:dyDescent="0.25">
      <c r="B3444" s="103"/>
      <c r="C3444" s="123"/>
      <c r="D3444" s="103"/>
      <c r="E3444" s="103"/>
      <c r="F3444" s="103"/>
      <c r="H3444" s="123"/>
      <c r="I3444" s="103"/>
      <c r="J3444" s="103"/>
      <c r="K3444" s="103"/>
    </row>
    <row r="3445" spans="2:11" ht="12" customHeight="1" x14ac:dyDescent="0.25">
      <c r="B3445" s="103"/>
      <c r="C3445" s="123"/>
      <c r="D3445" s="103"/>
      <c r="E3445" s="103"/>
      <c r="F3445" s="103"/>
      <c r="H3445" s="123"/>
      <c r="I3445" s="103"/>
      <c r="J3445" s="103"/>
      <c r="K3445" s="103"/>
    </row>
    <row r="3446" spans="2:11" ht="12" customHeight="1" x14ac:dyDescent="0.25">
      <c r="B3446" s="103"/>
      <c r="C3446" s="123"/>
      <c r="D3446" s="103"/>
      <c r="E3446" s="103"/>
      <c r="F3446" s="103"/>
      <c r="H3446" s="123"/>
      <c r="I3446" s="103"/>
      <c r="J3446" s="103"/>
      <c r="K3446" s="103"/>
    </row>
    <row r="3447" spans="2:11" ht="12" customHeight="1" x14ac:dyDescent="0.25">
      <c r="B3447" s="103"/>
      <c r="C3447" s="123"/>
      <c r="D3447" s="103"/>
      <c r="E3447" s="103"/>
      <c r="F3447" s="103"/>
      <c r="H3447" s="123"/>
      <c r="I3447" s="103"/>
      <c r="J3447" s="103"/>
      <c r="K3447" s="103"/>
    </row>
    <row r="3448" spans="2:11" ht="12" customHeight="1" x14ac:dyDescent="0.25">
      <c r="B3448" s="103"/>
      <c r="C3448" s="123"/>
      <c r="D3448" s="103"/>
      <c r="E3448" s="103"/>
      <c r="F3448" s="103"/>
      <c r="H3448" s="123"/>
      <c r="I3448" s="103"/>
      <c r="J3448" s="103"/>
      <c r="K3448" s="103"/>
    </row>
    <row r="3449" spans="2:11" ht="12" customHeight="1" x14ac:dyDescent="0.25">
      <c r="B3449" s="103"/>
      <c r="C3449" s="123"/>
      <c r="D3449" s="103"/>
      <c r="E3449" s="103"/>
      <c r="F3449" s="103"/>
      <c r="H3449" s="123"/>
      <c r="I3449" s="103"/>
      <c r="J3449" s="103"/>
      <c r="K3449" s="103"/>
    </row>
    <row r="3450" spans="2:11" ht="12" customHeight="1" x14ac:dyDescent="0.25">
      <c r="B3450" s="103"/>
      <c r="C3450" s="123"/>
      <c r="D3450" s="103"/>
      <c r="E3450" s="103"/>
      <c r="F3450" s="103"/>
      <c r="H3450" s="123"/>
      <c r="I3450" s="103"/>
      <c r="J3450" s="103"/>
      <c r="K3450" s="103"/>
    </row>
    <row r="3451" spans="2:11" ht="12" customHeight="1" x14ac:dyDescent="0.25">
      <c r="B3451" s="103"/>
      <c r="C3451" s="123"/>
      <c r="D3451" s="103"/>
      <c r="E3451" s="103"/>
      <c r="F3451" s="103"/>
      <c r="H3451" s="123"/>
      <c r="I3451" s="103"/>
      <c r="J3451" s="103"/>
      <c r="K3451" s="103"/>
    </row>
    <row r="3452" spans="2:11" ht="12" customHeight="1" x14ac:dyDescent="0.25">
      <c r="B3452" s="103"/>
      <c r="C3452" s="123"/>
      <c r="D3452" s="103"/>
      <c r="E3452" s="103"/>
      <c r="F3452" s="103"/>
      <c r="H3452" s="123"/>
      <c r="I3452" s="103"/>
      <c r="J3452" s="103"/>
      <c r="K3452" s="103"/>
    </row>
    <row r="3453" spans="2:11" ht="12" customHeight="1" x14ac:dyDescent="0.25">
      <c r="B3453" s="103"/>
      <c r="C3453" s="123"/>
      <c r="D3453" s="103"/>
      <c r="E3453" s="103"/>
      <c r="F3453" s="103"/>
      <c r="H3453" s="123"/>
      <c r="I3453" s="103"/>
      <c r="J3453" s="103"/>
      <c r="K3453" s="103"/>
    </row>
    <row r="3454" spans="2:11" ht="12" customHeight="1" x14ac:dyDescent="0.25">
      <c r="B3454" s="103"/>
      <c r="C3454" s="123"/>
      <c r="D3454" s="103"/>
      <c r="E3454" s="103"/>
      <c r="F3454" s="103"/>
      <c r="H3454" s="123"/>
      <c r="I3454" s="103"/>
      <c r="J3454" s="103"/>
      <c r="K3454" s="103"/>
    </row>
    <row r="3455" spans="2:11" ht="12" customHeight="1" x14ac:dyDescent="0.25">
      <c r="B3455" s="103"/>
      <c r="C3455" s="123"/>
      <c r="D3455" s="103"/>
      <c r="E3455" s="103"/>
      <c r="F3455" s="103"/>
      <c r="H3455" s="123"/>
      <c r="I3455" s="103"/>
      <c r="J3455" s="103"/>
      <c r="K3455" s="103"/>
    </row>
    <row r="3456" spans="2:11" ht="12" customHeight="1" x14ac:dyDescent="0.25">
      <c r="B3456" s="103"/>
      <c r="C3456" s="123"/>
      <c r="D3456" s="103"/>
      <c r="E3456" s="103"/>
      <c r="F3456" s="103"/>
      <c r="H3456" s="123"/>
      <c r="I3456" s="103"/>
      <c r="J3456" s="103"/>
      <c r="K3456" s="103"/>
    </row>
    <row r="3457" spans="2:11" ht="12" customHeight="1" x14ac:dyDescent="0.25">
      <c r="B3457" s="103"/>
      <c r="C3457" s="123"/>
      <c r="D3457" s="103"/>
      <c r="E3457" s="103"/>
      <c r="F3457" s="103"/>
      <c r="H3457" s="123"/>
      <c r="I3457" s="103"/>
      <c r="J3457" s="103"/>
      <c r="K3457" s="103"/>
    </row>
    <row r="3458" spans="2:11" ht="12" customHeight="1" x14ac:dyDescent="0.25">
      <c r="B3458" s="103"/>
      <c r="C3458" s="123"/>
      <c r="D3458" s="103"/>
      <c r="E3458" s="103"/>
      <c r="F3458" s="103"/>
      <c r="H3458" s="123"/>
      <c r="I3458" s="103"/>
      <c r="J3458" s="103"/>
      <c r="K3458" s="103"/>
    </row>
    <row r="3459" spans="2:11" ht="12" customHeight="1" x14ac:dyDescent="0.25">
      <c r="B3459" s="103"/>
      <c r="C3459" s="123"/>
      <c r="D3459" s="103"/>
      <c r="E3459" s="103"/>
      <c r="F3459" s="103"/>
      <c r="H3459" s="123"/>
      <c r="I3459" s="103"/>
      <c r="J3459" s="103"/>
      <c r="K3459" s="103"/>
    </row>
    <row r="3460" spans="2:11" ht="12" customHeight="1" x14ac:dyDescent="0.25">
      <c r="B3460" s="103"/>
      <c r="C3460" s="123"/>
      <c r="D3460" s="103"/>
      <c r="E3460" s="103"/>
      <c r="F3460" s="103"/>
      <c r="H3460" s="123"/>
      <c r="I3460" s="103"/>
      <c r="J3460" s="103"/>
      <c r="K3460" s="103"/>
    </row>
    <row r="3461" spans="2:11" ht="12" customHeight="1" x14ac:dyDescent="0.25">
      <c r="B3461" s="103"/>
      <c r="C3461" s="123"/>
      <c r="D3461" s="103"/>
      <c r="E3461" s="103"/>
      <c r="F3461" s="103"/>
      <c r="H3461" s="123"/>
      <c r="I3461" s="103"/>
      <c r="J3461" s="103"/>
      <c r="K3461" s="103"/>
    </row>
    <row r="3462" spans="2:11" ht="12" customHeight="1" x14ac:dyDescent="0.25">
      <c r="B3462" s="103"/>
      <c r="C3462" s="123"/>
      <c r="D3462" s="103"/>
      <c r="E3462" s="103"/>
      <c r="F3462" s="103"/>
      <c r="H3462" s="123"/>
      <c r="I3462" s="103"/>
      <c r="J3462" s="103"/>
      <c r="K3462" s="103"/>
    </row>
    <row r="3463" spans="2:11" ht="12" customHeight="1" x14ac:dyDescent="0.25">
      <c r="B3463" s="103"/>
      <c r="C3463" s="123"/>
      <c r="D3463" s="103"/>
      <c r="E3463" s="103"/>
      <c r="F3463" s="103"/>
      <c r="H3463" s="123"/>
      <c r="I3463" s="103"/>
      <c r="J3463" s="103"/>
      <c r="K3463" s="103"/>
    </row>
    <row r="3464" spans="2:11" ht="12" customHeight="1" x14ac:dyDescent="0.25">
      <c r="B3464" s="103"/>
      <c r="C3464" s="123"/>
      <c r="D3464" s="103"/>
      <c r="E3464" s="103"/>
      <c r="F3464" s="103"/>
      <c r="H3464" s="123"/>
      <c r="I3464" s="103"/>
      <c r="J3464" s="103"/>
      <c r="K3464" s="103"/>
    </row>
    <row r="3465" spans="2:11" ht="12" customHeight="1" x14ac:dyDescent="0.25">
      <c r="B3465" s="103"/>
      <c r="C3465" s="123"/>
      <c r="D3465" s="103"/>
      <c r="E3465" s="103"/>
      <c r="F3465" s="103"/>
      <c r="H3465" s="123"/>
      <c r="I3465" s="103"/>
      <c r="J3465" s="103"/>
      <c r="K3465" s="103"/>
    </row>
    <row r="3466" spans="2:11" ht="12" customHeight="1" x14ac:dyDescent="0.25">
      <c r="B3466" s="103"/>
      <c r="C3466" s="123"/>
      <c r="D3466" s="103"/>
      <c r="E3466" s="103"/>
      <c r="F3466" s="103"/>
      <c r="H3466" s="123"/>
      <c r="I3466" s="103"/>
      <c r="J3466" s="103"/>
      <c r="K3466" s="103"/>
    </row>
    <row r="3467" spans="2:11" ht="12" customHeight="1" x14ac:dyDescent="0.25">
      <c r="B3467" s="103"/>
      <c r="C3467" s="123"/>
      <c r="D3467" s="103"/>
      <c r="E3467" s="103"/>
      <c r="F3467" s="103"/>
      <c r="H3467" s="123"/>
      <c r="I3467" s="103"/>
      <c r="J3467" s="103"/>
      <c r="K3467" s="103"/>
    </row>
    <row r="3468" spans="2:11" ht="12" customHeight="1" x14ac:dyDescent="0.25">
      <c r="B3468" s="103"/>
      <c r="C3468" s="123"/>
      <c r="D3468" s="103"/>
      <c r="E3468" s="103"/>
      <c r="F3468" s="103"/>
      <c r="H3468" s="123"/>
      <c r="I3468" s="103"/>
      <c r="J3468" s="103"/>
      <c r="K3468" s="103"/>
    </row>
    <row r="3469" spans="2:11" ht="12" customHeight="1" x14ac:dyDescent="0.25">
      <c r="B3469" s="103"/>
      <c r="C3469" s="123"/>
      <c r="D3469" s="103"/>
      <c r="E3469" s="103"/>
      <c r="F3469" s="103"/>
      <c r="H3469" s="123"/>
      <c r="I3469" s="103"/>
      <c r="J3469" s="103"/>
      <c r="K3469" s="103"/>
    </row>
    <row r="3470" spans="2:11" ht="12" customHeight="1" x14ac:dyDescent="0.25">
      <c r="B3470" s="103"/>
      <c r="C3470" s="123"/>
      <c r="D3470" s="103"/>
      <c r="E3470" s="103"/>
      <c r="F3470" s="103"/>
      <c r="H3470" s="123"/>
      <c r="I3470" s="103"/>
      <c r="J3470" s="103"/>
      <c r="K3470" s="103"/>
    </row>
    <row r="3471" spans="2:11" ht="12" customHeight="1" x14ac:dyDescent="0.25">
      <c r="B3471" s="103"/>
      <c r="C3471" s="123"/>
      <c r="D3471" s="103"/>
      <c r="E3471" s="103"/>
      <c r="F3471" s="103"/>
      <c r="H3471" s="123"/>
      <c r="I3471" s="103"/>
      <c r="J3471" s="103"/>
      <c r="K3471" s="103"/>
    </row>
    <row r="3472" spans="2:11" ht="12" customHeight="1" x14ac:dyDescent="0.25">
      <c r="B3472" s="103"/>
      <c r="C3472" s="123"/>
      <c r="D3472" s="103"/>
      <c r="E3472" s="103"/>
      <c r="F3472" s="103"/>
      <c r="H3472" s="123"/>
      <c r="I3472" s="103"/>
      <c r="J3472" s="103"/>
      <c r="K3472" s="103"/>
    </row>
    <row r="3473" spans="2:11" ht="12" customHeight="1" x14ac:dyDescent="0.25">
      <c r="B3473" s="103"/>
      <c r="C3473" s="123"/>
      <c r="D3473" s="103"/>
      <c r="E3473" s="103"/>
      <c r="F3473" s="103"/>
      <c r="H3473" s="123"/>
      <c r="I3473" s="103"/>
      <c r="J3473" s="103"/>
      <c r="K3473" s="103"/>
    </row>
    <row r="3474" spans="2:11" ht="12" customHeight="1" x14ac:dyDescent="0.25">
      <c r="B3474" s="103"/>
      <c r="C3474" s="123"/>
      <c r="D3474" s="103"/>
      <c r="E3474" s="103"/>
      <c r="F3474" s="103"/>
      <c r="H3474" s="123"/>
      <c r="I3474" s="103"/>
      <c r="J3474" s="103"/>
      <c r="K3474" s="103"/>
    </row>
    <row r="3475" spans="2:11" ht="12" customHeight="1" x14ac:dyDescent="0.25">
      <c r="B3475" s="103"/>
      <c r="C3475" s="123"/>
      <c r="D3475" s="103"/>
      <c r="E3475" s="103"/>
      <c r="F3475" s="103"/>
      <c r="H3475" s="123"/>
      <c r="I3475" s="103"/>
      <c r="J3475" s="103"/>
      <c r="K3475" s="103"/>
    </row>
    <row r="3476" spans="2:11" ht="12" customHeight="1" x14ac:dyDescent="0.25">
      <c r="B3476" s="103"/>
      <c r="C3476" s="123"/>
      <c r="D3476" s="103"/>
      <c r="E3476" s="103"/>
      <c r="F3476" s="103"/>
      <c r="H3476" s="123"/>
      <c r="I3476" s="103"/>
      <c r="J3476" s="103"/>
      <c r="K3476" s="103"/>
    </row>
    <row r="3477" spans="2:11" ht="12" customHeight="1" x14ac:dyDescent="0.25">
      <c r="B3477" s="103"/>
      <c r="C3477" s="123"/>
      <c r="D3477" s="103"/>
      <c r="E3477" s="103"/>
      <c r="F3477" s="103"/>
      <c r="H3477" s="123"/>
      <c r="I3477" s="103"/>
      <c r="J3477" s="103"/>
      <c r="K3477" s="103"/>
    </row>
    <row r="3478" spans="2:11" ht="12" customHeight="1" x14ac:dyDescent="0.25">
      <c r="B3478" s="103"/>
      <c r="C3478" s="123"/>
      <c r="D3478" s="103"/>
      <c r="E3478" s="103"/>
      <c r="F3478" s="103"/>
      <c r="H3478" s="123"/>
      <c r="I3478" s="103"/>
      <c r="J3478" s="103"/>
      <c r="K3478" s="103"/>
    </row>
    <row r="3479" spans="2:11" ht="12" customHeight="1" x14ac:dyDescent="0.25">
      <c r="B3479" s="103"/>
      <c r="C3479" s="123"/>
      <c r="D3479" s="103"/>
      <c r="E3479" s="103"/>
      <c r="F3479" s="103"/>
      <c r="H3479" s="123"/>
      <c r="I3479" s="103"/>
      <c r="J3479" s="103"/>
      <c r="K3479" s="103"/>
    </row>
    <row r="3480" spans="2:11" ht="12" customHeight="1" x14ac:dyDescent="0.25">
      <c r="B3480" s="103"/>
      <c r="C3480" s="123"/>
      <c r="D3480" s="103"/>
      <c r="E3480" s="103"/>
      <c r="F3480" s="103"/>
      <c r="H3480" s="123"/>
      <c r="I3480" s="103"/>
      <c r="J3480" s="103"/>
      <c r="K3480" s="103"/>
    </row>
    <row r="3481" spans="2:11" ht="12" customHeight="1" x14ac:dyDescent="0.25">
      <c r="B3481" s="103"/>
      <c r="C3481" s="123"/>
      <c r="D3481" s="103"/>
      <c r="E3481" s="103"/>
      <c r="F3481" s="103"/>
      <c r="H3481" s="123"/>
      <c r="I3481" s="103"/>
      <c r="J3481" s="103"/>
      <c r="K3481" s="103"/>
    </row>
    <row r="3482" spans="2:11" ht="12" customHeight="1" x14ac:dyDescent="0.25">
      <c r="B3482" s="103"/>
      <c r="C3482" s="123"/>
      <c r="D3482" s="103"/>
      <c r="E3482" s="103"/>
      <c r="F3482" s="103"/>
      <c r="H3482" s="123"/>
      <c r="I3482" s="103"/>
      <c r="J3482" s="103"/>
      <c r="K3482" s="103"/>
    </row>
    <row r="3483" spans="2:11" ht="12" customHeight="1" x14ac:dyDescent="0.25">
      <c r="B3483" s="103"/>
      <c r="C3483" s="123"/>
      <c r="D3483" s="103"/>
      <c r="E3483" s="103"/>
      <c r="F3483" s="103"/>
      <c r="H3483" s="123"/>
      <c r="I3483" s="103"/>
      <c r="J3483" s="103"/>
      <c r="K3483" s="103"/>
    </row>
    <row r="3484" spans="2:11" ht="12" customHeight="1" x14ac:dyDescent="0.25">
      <c r="B3484" s="103"/>
      <c r="C3484" s="123"/>
      <c r="D3484" s="103"/>
      <c r="E3484" s="103"/>
      <c r="F3484" s="103"/>
      <c r="H3484" s="123"/>
      <c r="I3484" s="103"/>
      <c r="J3484" s="103"/>
      <c r="K3484" s="103"/>
    </row>
    <row r="3485" spans="2:11" ht="12" customHeight="1" x14ac:dyDescent="0.25">
      <c r="B3485" s="103"/>
      <c r="C3485" s="123"/>
      <c r="D3485" s="103"/>
      <c r="E3485" s="103"/>
      <c r="F3485" s="103"/>
      <c r="H3485" s="123"/>
      <c r="I3485" s="103"/>
      <c r="J3485" s="103"/>
      <c r="K3485" s="103"/>
    </row>
    <row r="3486" spans="2:11" ht="12" customHeight="1" x14ac:dyDescent="0.25">
      <c r="B3486" s="103"/>
      <c r="C3486" s="123"/>
      <c r="D3486" s="103"/>
      <c r="E3486" s="103"/>
      <c r="F3486" s="103"/>
      <c r="H3486" s="123"/>
      <c r="I3486" s="103"/>
      <c r="J3486" s="103"/>
      <c r="K3486" s="103"/>
    </row>
    <row r="3487" spans="2:11" ht="12" customHeight="1" x14ac:dyDescent="0.25">
      <c r="B3487" s="103"/>
      <c r="C3487" s="123"/>
      <c r="D3487" s="103"/>
      <c r="E3487" s="103"/>
      <c r="F3487" s="103"/>
      <c r="H3487" s="123"/>
      <c r="I3487" s="103"/>
      <c r="J3487" s="103"/>
      <c r="K3487" s="103"/>
    </row>
    <row r="3488" spans="2:11" ht="12" customHeight="1" x14ac:dyDescent="0.25">
      <c r="B3488" s="103"/>
      <c r="C3488" s="123"/>
      <c r="D3488" s="103"/>
      <c r="E3488" s="103"/>
      <c r="F3488" s="103"/>
      <c r="H3488" s="123"/>
      <c r="I3488" s="103"/>
      <c r="J3488" s="103"/>
      <c r="K3488" s="103"/>
    </row>
    <row r="3489" spans="2:11" ht="12" customHeight="1" x14ac:dyDescent="0.25">
      <c r="B3489" s="103"/>
      <c r="C3489" s="123"/>
      <c r="D3489" s="103"/>
      <c r="E3489" s="103"/>
      <c r="F3489" s="103"/>
      <c r="H3489" s="123"/>
      <c r="I3489" s="103"/>
      <c r="J3489" s="103"/>
      <c r="K3489" s="103"/>
    </row>
    <row r="3490" spans="2:11" ht="12" customHeight="1" x14ac:dyDescent="0.25">
      <c r="B3490" s="103"/>
      <c r="C3490" s="123"/>
      <c r="D3490" s="103"/>
      <c r="E3490" s="103"/>
      <c r="F3490" s="103"/>
      <c r="H3490" s="123"/>
      <c r="I3490" s="103"/>
      <c r="J3490" s="103"/>
      <c r="K3490" s="103"/>
    </row>
    <row r="3491" spans="2:11" ht="12" customHeight="1" x14ac:dyDescent="0.25">
      <c r="B3491" s="103"/>
      <c r="C3491" s="123"/>
      <c r="D3491" s="103"/>
      <c r="E3491" s="103"/>
      <c r="F3491" s="103"/>
      <c r="H3491" s="123"/>
      <c r="I3491" s="103"/>
      <c r="J3491" s="103"/>
      <c r="K3491" s="103"/>
    </row>
    <row r="3492" spans="2:11" ht="12" customHeight="1" x14ac:dyDescent="0.25">
      <c r="B3492" s="103"/>
      <c r="C3492" s="123"/>
      <c r="D3492" s="103"/>
      <c r="E3492" s="103"/>
      <c r="F3492" s="103"/>
      <c r="H3492" s="123"/>
      <c r="I3492" s="103"/>
      <c r="J3492" s="103"/>
      <c r="K3492" s="103"/>
    </row>
    <row r="3493" spans="2:11" ht="12" customHeight="1" x14ac:dyDescent="0.25">
      <c r="B3493" s="103"/>
      <c r="C3493" s="123"/>
      <c r="D3493" s="103"/>
      <c r="E3493" s="103"/>
      <c r="F3493" s="103"/>
      <c r="H3493" s="123"/>
      <c r="I3493" s="103"/>
      <c r="J3493" s="103"/>
      <c r="K3493" s="103"/>
    </row>
    <row r="3494" spans="2:11" ht="12" customHeight="1" x14ac:dyDescent="0.25">
      <c r="B3494" s="103"/>
      <c r="C3494" s="123"/>
      <c r="D3494" s="103"/>
      <c r="E3494" s="103"/>
      <c r="F3494" s="103"/>
      <c r="H3494" s="123"/>
      <c r="I3494" s="103"/>
      <c r="J3494" s="103"/>
      <c r="K3494" s="103"/>
    </row>
    <row r="3495" spans="2:11" ht="12" customHeight="1" x14ac:dyDescent="0.25">
      <c r="B3495" s="103"/>
      <c r="C3495" s="123"/>
      <c r="D3495" s="103"/>
      <c r="E3495" s="103"/>
      <c r="F3495" s="103"/>
      <c r="H3495" s="123"/>
      <c r="I3495" s="103"/>
      <c r="J3495" s="103"/>
      <c r="K3495" s="103"/>
    </row>
    <row r="3496" spans="2:11" ht="12" customHeight="1" x14ac:dyDescent="0.25">
      <c r="B3496" s="103"/>
      <c r="C3496" s="123"/>
      <c r="D3496" s="103"/>
      <c r="E3496" s="103"/>
      <c r="F3496" s="103"/>
      <c r="H3496" s="123"/>
      <c r="I3496" s="103"/>
      <c r="J3496" s="103"/>
      <c r="K3496" s="103"/>
    </row>
    <row r="3497" spans="2:11" ht="12" customHeight="1" x14ac:dyDescent="0.25">
      <c r="B3497" s="103"/>
      <c r="C3497" s="123"/>
      <c r="D3497" s="103"/>
      <c r="E3497" s="103"/>
      <c r="F3497" s="103"/>
      <c r="H3497" s="123"/>
      <c r="I3497" s="103"/>
      <c r="J3497" s="103"/>
      <c r="K3497" s="103"/>
    </row>
    <row r="3498" spans="2:11" ht="12" customHeight="1" x14ac:dyDescent="0.25">
      <c r="B3498" s="103"/>
      <c r="C3498" s="123"/>
      <c r="D3498" s="103"/>
      <c r="E3498" s="103"/>
      <c r="F3498" s="103"/>
      <c r="H3498" s="123"/>
      <c r="I3498" s="103"/>
      <c r="J3498" s="103"/>
      <c r="K3498" s="103"/>
    </row>
    <row r="3499" spans="2:11" ht="12" customHeight="1" x14ac:dyDescent="0.25">
      <c r="B3499" s="103"/>
      <c r="C3499" s="123"/>
      <c r="D3499" s="103"/>
      <c r="E3499" s="103"/>
      <c r="F3499" s="103"/>
      <c r="H3499" s="123"/>
      <c r="I3499" s="103"/>
      <c r="J3499" s="103"/>
      <c r="K3499" s="103"/>
    </row>
    <row r="3500" spans="2:11" ht="12" customHeight="1" x14ac:dyDescent="0.25">
      <c r="B3500" s="103"/>
      <c r="C3500" s="123"/>
      <c r="D3500" s="103"/>
      <c r="E3500" s="103"/>
      <c r="F3500" s="103"/>
      <c r="H3500" s="123"/>
      <c r="I3500" s="103"/>
      <c r="J3500" s="103"/>
      <c r="K3500" s="103"/>
    </row>
    <row r="3501" spans="2:11" ht="12" customHeight="1" x14ac:dyDescent="0.25">
      <c r="B3501" s="103"/>
      <c r="C3501" s="123"/>
      <c r="D3501" s="103"/>
      <c r="E3501" s="103"/>
      <c r="F3501" s="103"/>
      <c r="H3501" s="123"/>
      <c r="I3501" s="103"/>
      <c r="J3501" s="103"/>
      <c r="K3501" s="103"/>
    </row>
    <row r="3502" spans="2:11" ht="12" customHeight="1" x14ac:dyDescent="0.25">
      <c r="B3502" s="103"/>
      <c r="C3502" s="123"/>
      <c r="D3502" s="103"/>
      <c r="E3502" s="103"/>
      <c r="F3502" s="103"/>
      <c r="H3502" s="123"/>
      <c r="I3502" s="103"/>
      <c r="J3502" s="103"/>
      <c r="K3502" s="103"/>
    </row>
    <row r="3503" spans="2:11" ht="12" customHeight="1" x14ac:dyDescent="0.25">
      <c r="B3503" s="103"/>
      <c r="C3503" s="123"/>
      <c r="D3503" s="103"/>
      <c r="E3503" s="103"/>
      <c r="F3503" s="103"/>
      <c r="H3503" s="123"/>
      <c r="I3503" s="103"/>
      <c r="J3503" s="103"/>
      <c r="K3503" s="103"/>
    </row>
    <row r="3504" spans="2:11" ht="12" customHeight="1" x14ac:dyDescent="0.25">
      <c r="B3504" s="103"/>
      <c r="C3504" s="123"/>
      <c r="D3504" s="103"/>
      <c r="E3504" s="103"/>
      <c r="F3504" s="103"/>
      <c r="H3504" s="123"/>
      <c r="I3504" s="103"/>
      <c r="J3504" s="103"/>
      <c r="K3504" s="103"/>
    </row>
    <row r="3505" spans="2:11" ht="12" customHeight="1" x14ac:dyDescent="0.25">
      <c r="B3505" s="103"/>
      <c r="C3505" s="123"/>
      <c r="D3505" s="103"/>
      <c r="E3505" s="103"/>
      <c r="F3505" s="103"/>
      <c r="H3505" s="123"/>
      <c r="I3505" s="103"/>
      <c r="J3505" s="103"/>
      <c r="K3505" s="103"/>
    </row>
    <row r="3506" spans="2:11" ht="12" customHeight="1" x14ac:dyDescent="0.25">
      <c r="B3506" s="103"/>
      <c r="C3506" s="123"/>
      <c r="D3506" s="103"/>
      <c r="E3506" s="103"/>
      <c r="F3506" s="103"/>
      <c r="H3506" s="123"/>
      <c r="I3506" s="103"/>
      <c r="J3506" s="103"/>
      <c r="K3506" s="103"/>
    </row>
    <row r="3507" spans="2:11" ht="12" customHeight="1" x14ac:dyDescent="0.25">
      <c r="B3507" s="103"/>
      <c r="C3507" s="123"/>
      <c r="D3507" s="103"/>
      <c r="E3507" s="103"/>
      <c r="F3507" s="103"/>
      <c r="H3507" s="123"/>
      <c r="I3507" s="103"/>
      <c r="J3507" s="103"/>
      <c r="K3507" s="103"/>
    </row>
    <row r="3508" spans="2:11" ht="12" customHeight="1" x14ac:dyDescent="0.25">
      <c r="B3508" s="103"/>
      <c r="C3508" s="123"/>
      <c r="D3508" s="103"/>
      <c r="E3508" s="103"/>
      <c r="F3508" s="103"/>
      <c r="H3508" s="123"/>
      <c r="I3508" s="103"/>
      <c r="J3508" s="103"/>
      <c r="K3508" s="103"/>
    </row>
    <row r="3509" spans="2:11" ht="12" customHeight="1" x14ac:dyDescent="0.25">
      <c r="B3509" s="103"/>
      <c r="C3509" s="123"/>
      <c r="D3509" s="103"/>
      <c r="E3509" s="103"/>
      <c r="F3509" s="103"/>
      <c r="H3509" s="123"/>
      <c r="I3509" s="103"/>
      <c r="J3509" s="103"/>
      <c r="K3509" s="103"/>
    </row>
    <row r="3510" spans="2:11" ht="12" customHeight="1" x14ac:dyDescent="0.25">
      <c r="B3510" s="103"/>
      <c r="C3510" s="123"/>
      <c r="D3510" s="103"/>
      <c r="E3510" s="103"/>
      <c r="F3510" s="103"/>
      <c r="H3510" s="123"/>
      <c r="I3510" s="103"/>
      <c r="J3510" s="103"/>
      <c r="K3510" s="103"/>
    </row>
    <row r="3511" spans="2:11" ht="12" customHeight="1" x14ac:dyDescent="0.25">
      <c r="B3511" s="103"/>
      <c r="C3511" s="123"/>
      <c r="D3511" s="103"/>
      <c r="E3511" s="103"/>
      <c r="F3511" s="103"/>
      <c r="H3511" s="123"/>
      <c r="I3511" s="103"/>
      <c r="J3511" s="103"/>
      <c r="K3511" s="103"/>
    </row>
    <row r="3512" spans="2:11" ht="12" customHeight="1" x14ac:dyDescent="0.25">
      <c r="B3512" s="103"/>
      <c r="C3512" s="123"/>
      <c r="D3512" s="103"/>
      <c r="E3512" s="103"/>
      <c r="F3512" s="103"/>
      <c r="H3512" s="123"/>
      <c r="I3512" s="103"/>
      <c r="J3512" s="103"/>
      <c r="K3512" s="103"/>
    </row>
    <row r="3513" spans="2:11" ht="12" customHeight="1" x14ac:dyDescent="0.25">
      <c r="B3513" s="103"/>
      <c r="C3513" s="123"/>
      <c r="D3513" s="103"/>
      <c r="E3513" s="103"/>
      <c r="F3513" s="103"/>
      <c r="H3513" s="123"/>
      <c r="I3513" s="103"/>
      <c r="J3513" s="103"/>
      <c r="K3513" s="103"/>
    </row>
    <row r="3514" spans="2:11" ht="12" customHeight="1" x14ac:dyDescent="0.25">
      <c r="B3514" s="103"/>
      <c r="C3514" s="123"/>
      <c r="D3514" s="103"/>
      <c r="E3514" s="103"/>
      <c r="F3514" s="103"/>
      <c r="H3514" s="123"/>
      <c r="I3514" s="103"/>
      <c r="J3514" s="103"/>
      <c r="K3514" s="103"/>
    </row>
    <row r="3515" spans="2:11" ht="12" customHeight="1" x14ac:dyDescent="0.25">
      <c r="B3515" s="103"/>
      <c r="C3515" s="123"/>
      <c r="D3515" s="103"/>
      <c r="E3515" s="103"/>
      <c r="F3515" s="103"/>
      <c r="H3515" s="123"/>
      <c r="I3515" s="103"/>
      <c r="J3515" s="103"/>
      <c r="K3515" s="103"/>
    </row>
    <row r="3516" spans="2:11" ht="12" customHeight="1" x14ac:dyDescent="0.25">
      <c r="B3516" s="103"/>
      <c r="C3516" s="123"/>
      <c r="D3516" s="103"/>
      <c r="E3516" s="103"/>
      <c r="F3516" s="103"/>
      <c r="H3516" s="123"/>
      <c r="I3516" s="103"/>
      <c r="J3516" s="103"/>
      <c r="K3516" s="103"/>
    </row>
    <row r="3517" spans="2:11" ht="12" customHeight="1" x14ac:dyDescent="0.25">
      <c r="B3517" s="103"/>
      <c r="C3517" s="123"/>
      <c r="D3517" s="103"/>
      <c r="E3517" s="103"/>
      <c r="F3517" s="103"/>
      <c r="H3517" s="123"/>
      <c r="I3517" s="103"/>
      <c r="J3517" s="103"/>
      <c r="K3517" s="103"/>
    </row>
    <row r="3518" spans="2:11" ht="12" customHeight="1" x14ac:dyDescent="0.25">
      <c r="B3518" s="103"/>
      <c r="C3518" s="123"/>
      <c r="D3518" s="103"/>
      <c r="E3518" s="103"/>
      <c r="F3518" s="103"/>
      <c r="H3518" s="123"/>
      <c r="I3518" s="103"/>
      <c r="J3518" s="103"/>
      <c r="K3518" s="103"/>
    </row>
    <row r="3519" spans="2:11" ht="12" customHeight="1" x14ac:dyDescent="0.25">
      <c r="B3519" s="103"/>
      <c r="C3519" s="123"/>
      <c r="D3519" s="103"/>
      <c r="E3519" s="103"/>
      <c r="F3519" s="103"/>
      <c r="H3519" s="123"/>
      <c r="I3519" s="103"/>
      <c r="J3519" s="103"/>
      <c r="K3519" s="103"/>
    </row>
    <row r="3520" spans="2:11" ht="12" customHeight="1" x14ac:dyDescent="0.25">
      <c r="B3520" s="103"/>
      <c r="C3520" s="123"/>
      <c r="D3520" s="103"/>
      <c r="E3520" s="103"/>
      <c r="F3520" s="103"/>
      <c r="H3520" s="123"/>
      <c r="I3520" s="103"/>
      <c r="J3520" s="103"/>
      <c r="K3520" s="103"/>
    </row>
    <row r="3521" spans="2:11" ht="12" customHeight="1" x14ac:dyDescent="0.25">
      <c r="B3521" s="103"/>
      <c r="C3521" s="123"/>
      <c r="D3521" s="103"/>
      <c r="E3521" s="103"/>
      <c r="F3521" s="103"/>
      <c r="H3521" s="123"/>
      <c r="I3521" s="103"/>
      <c r="J3521" s="103"/>
      <c r="K3521" s="103"/>
    </row>
    <row r="3522" spans="2:11" ht="12" customHeight="1" x14ac:dyDescent="0.25">
      <c r="B3522" s="103"/>
      <c r="C3522" s="123"/>
      <c r="D3522" s="103"/>
      <c r="E3522" s="103"/>
      <c r="F3522" s="103"/>
      <c r="H3522" s="123"/>
      <c r="I3522" s="103"/>
      <c r="J3522" s="103"/>
      <c r="K3522" s="103"/>
    </row>
    <row r="3523" spans="2:11" ht="12" customHeight="1" x14ac:dyDescent="0.25">
      <c r="B3523" s="103"/>
      <c r="C3523" s="123"/>
      <c r="D3523" s="103"/>
      <c r="E3523" s="103"/>
      <c r="F3523" s="103"/>
      <c r="H3523" s="123"/>
      <c r="I3523" s="103"/>
      <c r="J3523" s="103"/>
      <c r="K3523" s="103"/>
    </row>
    <row r="3524" spans="2:11" ht="12" customHeight="1" x14ac:dyDescent="0.25">
      <c r="B3524" s="103"/>
      <c r="C3524" s="123"/>
      <c r="D3524" s="103"/>
      <c r="E3524" s="103"/>
      <c r="F3524" s="103"/>
      <c r="H3524" s="123"/>
      <c r="I3524" s="103"/>
      <c r="J3524" s="103"/>
      <c r="K3524" s="103"/>
    </row>
    <row r="3525" spans="2:11" ht="12" customHeight="1" x14ac:dyDescent="0.25">
      <c r="B3525" s="103"/>
      <c r="C3525" s="123"/>
      <c r="D3525" s="103"/>
      <c r="E3525" s="103"/>
      <c r="F3525" s="103"/>
      <c r="H3525" s="123"/>
      <c r="I3525" s="103"/>
      <c r="J3525" s="103"/>
      <c r="K3525" s="103"/>
    </row>
    <row r="3526" spans="2:11" ht="12" customHeight="1" x14ac:dyDescent="0.25">
      <c r="B3526" s="103"/>
      <c r="C3526" s="123"/>
      <c r="D3526" s="103"/>
      <c r="E3526" s="103"/>
      <c r="F3526" s="103"/>
      <c r="H3526" s="123"/>
      <c r="I3526" s="103"/>
      <c r="J3526" s="103"/>
      <c r="K3526" s="103"/>
    </row>
    <row r="3527" spans="2:11" ht="12" customHeight="1" x14ac:dyDescent="0.25">
      <c r="B3527" s="103"/>
      <c r="C3527" s="123"/>
      <c r="D3527" s="103"/>
      <c r="E3527" s="103"/>
      <c r="F3527" s="103"/>
      <c r="H3527" s="123"/>
      <c r="I3527" s="103"/>
      <c r="J3527" s="103"/>
      <c r="K3527" s="103"/>
    </row>
    <row r="3528" spans="2:11" ht="12" customHeight="1" x14ac:dyDescent="0.25">
      <c r="B3528" s="103"/>
      <c r="C3528" s="123"/>
      <c r="D3528" s="103"/>
      <c r="E3528" s="103"/>
      <c r="F3528" s="103"/>
      <c r="H3528" s="123"/>
      <c r="I3528" s="103"/>
      <c r="J3528" s="103"/>
      <c r="K3528" s="103"/>
    </row>
    <row r="3529" spans="2:11" ht="12" customHeight="1" x14ac:dyDescent="0.25">
      <c r="B3529" s="103"/>
      <c r="C3529" s="123"/>
      <c r="D3529" s="103"/>
      <c r="E3529" s="103"/>
      <c r="F3529" s="103"/>
      <c r="H3529" s="123"/>
      <c r="I3529" s="103"/>
      <c r="J3529" s="103"/>
      <c r="K3529" s="103"/>
    </row>
    <row r="3530" spans="2:11" ht="12" customHeight="1" x14ac:dyDescent="0.25">
      <c r="B3530" s="103"/>
      <c r="C3530" s="123"/>
      <c r="D3530" s="103"/>
      <c r="E3530" s="103"/>
      <c r="F3530" s="103"/>
      <c r="H3530" s="123"/>
      <c r="I3530" s="103"/>
      <c r="J3530" s="103"/>
      <c r="K3530" s="103"/>
    </row>
    <row r="3531" spans="2:11" ht="12" customHeight="1" x14ac:dyDescent="0.25">
      <c r="B3531" s="103"/>
      <c r="C3531" s="123"/>
      <c r="D3531" s="103"/>
      <c r="E3531" s="103"/>
      <c r="F3531" s="103"/>
      <c r="H3531" s="123"/>
      <c r="I3531" s="103"/>
      <c r="J3531" s="103"/>
      <c r="K3531" s="103"/>
    </row>
    <row r="3532" spans="2:11" ht="12" customHeight="1" x14ac:dyDescent="0.25">
      <c r="B3532" s="103"/>
      <c r="C3532" s="123"/>
      <c r="D3532" s="103"/>
      <c r="E3532" s="103"/>
      <c r="F3532" s="103"/>
      <c r="H3532" s="123"/>
      <c r="I3532" s="103"/>
      <c r="J3532" s="103"/>
      <c r="K3532" s="103"/>
    </row>
    <row r="3533" spans="2:11" ht="12" customHeight="1" x14ac:dyDescent="0.25">
      <c r="B3533" s="103"/>
      <c r="C3533" s="123"/>
      <c r="D3533" s="103"/>
      <c r="E3533" s="103"/>
      <c r="F3533" s="103"/>
      <c r="H3533" s="123"/>
      <c r="I3533" s="103"/>
      <c r="J3533" s="103"/>
      <c r="K3533" s="103"/>
    </row>
    <row r="3534" spans="2:11" ht="12" customHeight="1" x14ac:dyDescent="0.25">
      <c r="B3534" s="103"/>
      <c r="C3534" s="123"/>
      <c r="D3534" s="103"/>
      <c r="E3534" s="103"/>
      <c r="F3534" s="103"/>
      <c r="H3534" s="123"/>
      <c r="I3534" s="103"/>
      <c r="J3534" s="103"/>
      <c r="K3534" s="103"/>
    </row>
    <row r="3535" spans="2:11" ht="12" customHeight="1" x14ac:dyDescent="0.25">
      <c r="B3535" s="103"/>
      <c r="C3535" s="123"/>
      <c r="D3535" s="103"/>
      <c r="E3535" s="103"/>
      <c r="F3535" s="103"/>
      <c r="H3535" s="123"/>
      <c r="I3535" s="103"/>
      <c r="J3535" s="103"/>
      <c r="K3535" s="103"/>
    </row>
    <row r="3536" spans="2:11" ht="12" customHeight="1" x14ac:dyDescent="0.25">
      <c r="B3536" s="103"/>
      <c r="C3536" s="123"/>
      <c r="D3536" s="103"/>
      <c r="E3536" s="103"/>
      <c r="F3536" s="103"/>
      <c r="H3536" s="123"/>
      <c r="I3536" s="103"/>
      <c r="J3536" s="103"/>
      <c r="K3536" s="103"/>
    </row>
    <row r="3537" spans="2:11" ht="12" customHeight="1" x14ac:dyDescent="0.25">
      <c r="B3537" s="103"/>
      <c r="C3537" s="123"/>
      <c r="D3537" s="103"/>
      <c r="E3537" s="103"/>
      <c r="F3537" s="103"/>
      <c r="H3537" s="123"/>
      <c r="I3537" s="103"/>
      <c r="J3537" s="103"/>
      <c r="K3537" s="103"/>
    </row>
    <row r="3538" spans="2:11" ht="12" customHeight="1" x14ac:dyDescent="0.25">
      <c r="B3538" s="103"/>
      <c r="C3538" s="123"/>
      <c r="D3538" s="103"/>
      <c r="E3538" s="103"/>
      <c r="F3538" s="103"/>
      <c r="H3538" s="123"/>
      <c r="I3538" s="103"/>
      <c r="J3538" s="103"/>
      <c r="K3538" s="103"/>
    </row>
    <row r="3539" spans="2:11" ht="12" customHeight="1" x14ac:dyDescent="0.25">
      <c r="B3539" s="103"/>
      <c r="C3539" s="123"/>
      <c r="D3539" s="103"/>
      <c r="E3539" s="103"/>
      <c r="F3539" s="103"/>
      <c r="H3539" s="123"/>
      <c r="I3539" s="103"/>
      <c r="J3539" s="103"/>
      <c r="K3539" s="103"/>
    </row>
    <row r="3540" spans="2:11" ht="12" customHeight="1" x14ac:dyDescent="0.25">
      <c r="B3540" s="103"/>
      <c r="C3540" s="123"/>
      <c r="D3540" s="103"/>
      <c r="E3540" s="103"/>
      <c r="F3540" s="103"/>
      <c r="H3540" s="123"/>
      <c r="I3540" s="103"/>
      <c r="J3540" s="103"/>
      <c r="K3540" s="103"/>
    </row>
    <row r="3541" spans="2:11" ht="12" customHeight="1" x14ac:dyDescent="0.25">
      <c r="B3541" s="103"/>
      <c r="C3541" s="123"/>
      <c r="D3541" s="103"/>
      <c r="E3541" s="103"/>
      <c r="F3541" s="103"/>
      <c r="H3541" s="123"/>
      <c r="I3541" s="103"/>
      <c r="J3541" s="103"/>
      <c r="K3541" s="103"/>
    </row>
    <row r="3542" spans="2:11" ht="12" customHeight="1" x14ac:dyDescent="0.25">
      <c r="B3542" s="103"/>
      <c r="C3542" s="123"/>
      <c r="D3542" s="103"/>
      <c r="E3542" s="103"/>
      <c r="F3542" s="103"/>
      <c r="H3542" s="123"/>
      <c r="I3542" s="103"/>
      <c r="J3542" s="103"/>
      <c r="K3542" s="103"/>
    </row>
    <row r="3543" spans="2:11" ht="12" customHeight="1" x14ac:dyDescent="0.25">
      <c r="B3543" s="103"/>
      <c r="C3543" s="123"/>
      <c r="D3543" s="103"/>
      <c r="E3543" s="103"/>
      <c r="F3543" s="103"/>
      <c r="H3543" s="123"/>
      <c r="I3543" s="103"/>
      <c r="J3543" s="103"/>
      <c r="K3543" s="103"/>
    </row>
    <row r="3544" spans="2:11" ht="12" customHeight="1" x14ac:dyDescent="0.25">
      <c r="B3544" s="103"/>
      <c r="C3544" s="123"/>
      <c r="D3544" s="103"/>
      <c r="E3544" s="103"/>
      <c r="F3544" s="103"/>
      <c r="H3544" s="123"/>
      <c r="I3544" s="103"/>
      <c r="J3544" s="103"/>
      <c r="K3544" s="103"/>
    </row>
    <row r="3545" spans="2:11" ht="12" customHeight="1" x14ac:dyDescent="0.25">
      <c r="B3545" s="103"/>
      <c r="C3545" s="123"/>
      <c r="D3545" s="103"/>
      <c r="E3545" s="103"/>
      <c r="F3545" s="103"/>
      <c r="H3545" s="123"/>
      <c r="I3545" s="103"/>
      <c r="J3545" s="103"/>
      <c r="K3545" s="103"/>
    </row>
    <row r="3546" spans="2:11" ht="12" customHeight="1" x14ac:dyDescent="0.25">
      <c r="B3546" s="103"/>
      <c r="C3546" s="123"/>
      <c r="D3546" s="103"/>
      <c r="E3546" s="103"/>
      <c r="F3546" s="103"/>
      <c r="H3546" s="123"/>
      <c r="I3546" s="103"/>
      <c r="J3546" s="103"/>
      <c r="K3546" s="103"/>
    </row>
    <row r="3547" spans="2:11" ht="12" customHeight="1" x14ac:dyDescent="0.25">
      <c r="B3547" s="103"/>
      <c r="C3547" s="123"/>
      <c r="D3547" s="103"/>
      <c r="E3547" s="103"/>
      <c r="F3547" s="103"/>
      <c r="H3547" s="123"/>
      <c r="I3547" s="103"/>
      <c r="J3547" s="103"/>
      <c r="K3547" s="103"/>
    </row>
    <row r="3548" spans="2:11" ht="12" customHeight="1" x14ac:dyDescent="0.25">
      <c r="B3548" s="103"/>
      <c r="C3548" s="123"/>
      <c r="D3548" s="103"/>
      <c r="E3548" s="103"/>
      <c r="F3548" s="103"/>
      <c r="H3548" s="123"/>
      <c r="I3548" s="103"/>
      <c r="J3548" s="103"/>
      <c r="K3548" s="103"/>
    </row>
    <row r="3549" spans="2:11" ht="12" customHeight="1" x14ac:dyDescent="0.25">
      <c r="B3549" s="103"/>
      <c r="C3549" s="123"/>
      <c r="D3549" s="103"/>
      <c r="E3549" s="103"/>
      <c r="F3549" s="103"/>
      <c r="H3549" s="123"/>
      <c r="I3549" s="103"/>
      <c r="J3549" s="103"/>
      <c r="K3549" s="103"/>
    </row>
    <row r="3550" spans="2:11" ht="12" customHeight="1" x14ac:dyDescent="0.25">
      <c r="B3550" s="103"/>
      <c r="C3550" s="123"/>
      <c r="D3550" s="103"/>
      <c r="E3550" s="103"/>
      <c r="F3550" s="103"/>
      <c r="H3550" s="123"/>
      <c r="I3550" s="103"/>
      <c r="J3550" s="103"/>
      <c r="K3550" s="103"/>
    </row>
    <row r="3551" spans="2:11" ht="12" customHeight="1" x14ac:dyDescent="0.25">
      <c r="B3551" s="103"/>
      <c r="C3551" s="123"/>
      <c r="D3551" s="103"/>
      <c r="E3551" s="103"/>
      <c r="F3551" s="103"/>
      <c r="H3551" s="123"/>
      <c r="I3551" s="103"/>
      <c r="J3551" s="103"/>
      <c r="K3551" s="103"/>
    </row>
    <row r="3552" spans="2:11" ht="12" customHeight="1" x14ac:dyDescent="0.25">
      <c r="B3552" s="103"/>
      <c r="C3552" s="123"/>
      <c r="D3552" s="103"/>
      <c r="E3552" s="103"/>
      <c r="F3552" s="103"/>
      <c r="H3552" s="123"/>
      <c r="I3552" s="103"/>
      <c r="J3552" s="103"/>
      <c r="K3552" s="103"/>
    </row>
    <row r="3553" spans="2:11" ht="12" customHeight="1" x14ac:dyDescent="0.25">
      <c r="B3553" s="103"/>
      <c r="C3553" s="123"/>
      <c r="D3553" s="103"/>
      <c r="E3553" s="103"/>
      <c r="F3553" s="103"/>
      <c r="H3553" s="123"/>
      <c r="I3553" s="103"/>
      <c r="J3553" s="103"/>
      <c r="K3553" s="103"/>
    </row>
    <row r="3554" spans="2:11" ht="12" customHeight="1" x14ac:dyDescent="0.25">
      <c r="B3554" s="103"/>
      <c r="C3554" s="123"/>
      <c r="D3554" s="103"/>
      <c r="E3554" s="103"/>
      <c r="F3554" s="103"/>
      <c r="H3554" s="123"/>
      <c r="I3554" s="103"/>
      <c r="J3554" s="103"/>
      <c r="K3554" s="103"/>
    </row>
    <row r="3555" spans="2:11" ht="12" customHeight="1" x14ac:dyDescent="0.25">
      <c r="B3555" s="103"/>
      <c r="C3555" s="123"/>
      <c r="D3555" s="103"/>
      <c r="E3555" s="103"/>
      <c r="F3555" s="103"/>
      <c r="H3555" s="123"/>
      <c r="I3555" s="103"/>
      <c r="J3555" s="103"/>
      <c r="K3555" s="103"/>
    </row>
    <row r="3556" spans="2:11" ht="12" customHeight="1" x14ac:dyDescent="0.25">
      <c r="B3556" s="103"/>
      <c r="C3556" s="123"/>
      <c r="D3556" s="103"/>
      <c r="E3556" s="103"/>
      <c r="F3556" s="103"/>
      <c r="H3556" s="123"/>
      <c r="I3556" s="103"/>
      <c r="J3556" s="103"/>
      <c r="K3556" s="103"/>
    </row>
    <row r="3557" spans="2:11" ht="12" customHeight="1" x14ac:dyDescent="0.25">
      <c r="B3557" s="103"/>
      <c r="C3557" s="123"/>
      <c r="D3557" s="103"/>
      <c r="E3557" s="103"/>
      <c r="F3557" s="103"/>
      <c r="H3557" s="123"/>
      <c r="I3557" s="103"/>
      <c r="J3557" s="103"/>
      <c r="K3557" s="103"/>
    </row>
    <row r="3558" spans="2:11" ht="12" customHeight="1" x14ac:dyDescent="0.25">
      <c r="B3558" s="103"/>
      <c r="C3558" s="123"/>
      <c r="D3558" s="103"/>
      <c r="E3558" s="103"/>
      <c r="F3558" s="103"/>
      <c r="H3558" s="123"/>
      <c r="I3558" s="103"/>
      <c r="J3558" s="103"/>
      <c r="K3558" s="103"/>
    </row>
    <row r="3559" spans="2:11" ht="12" customHeight="1" x14ac:dyDescent="0.25">
      <c r="B3559" s="103"/>
      <c r="C3559" s="123"/>
      <c r="D3559" s="103"/>
      <c r="E3559" s="103"/>
      <c r="F3559" s="103"/>
      <c r="H3559" s="123"/>
      <c r="I3559" s="103"/>
      <c r="J3559" s="103"/>
      <c r="K3559" s="103"/>
    </row>
    <row r="3560" spans="2:11" ht="12" customHeight="1" x14ac:dyDescent="0.25">
      <c r="B3560" s="103"/>
      <c r="C3560" s="123"/>
      <c r="D3560" s="103"/>
      <c r="E3560" s="103"/>
      <c r="F3560" s="103"/>
      <c r="H3560" s="123"/>
      <c r="I3560" s="103"/>
      <c r="J3560" s="103"/>
      <c r="K3560" s="103"/>
    </row>
    <row r="3561" spans="2:11" ht="12" customHeight="1" x14ac:dyDescent="0.25">
      <c r="B3561" s="103"/>
      <c r="C3561" s="123"/>
      <c r="D3561" s="103"/>
      <c r="E3561" s="103"/>
      <c r="F3561" s="103"/>
      <c r="H3561" s="123"/>
      <c r="I3561" s="103"/>
      <c r="J3561" s="103"/>
      <c r="K3561" s="103"/>
    </row>
    <row r="3562" spans="2:11" ht="12" customHeight="1" x14ac:dyDescent="0.25">
      <c r="B3562" s="103"/>
      <c r="C3562" s="123"/>
      <c r="D3562" s="103"/>
      <c r="E3562" s="103"/>
      <c r="F3562" s="103"/>
      <c r="H3562" s="123"/>
      <c r="I3562" s="103"/>
      <c r="J3562" s="103"/>
      <c r="K3562" s="103"/>
    </row>
    <row r="3563" spans="2:11" ht="12" customHeight="1" x14ac:dyDescent="0.25">
      <c r="B3563" s="103"/>
      <c r="C3563" s="123"/>
      <c r="D3563" s="103"/>
      <c r="E3563" s="103"/>
      <c r="F3563" s="103"/>
      <c r="H3563" s="123"/>
      <c r="I3563" s="103"/>
      <c r="J3563" s="103"/>
      <c r="K3563" s="103"/>
    </row>
    <row r="3564" spans="2:11" ht="12" customHeight="1" x14ac:dyDescent="0.25">
      <c r="B3564" s="103"/>
      <c r="C3564" s="123"/>
      <c r="D3564" s="103"/>
      <c r="E3564" s="103"/>
      <c r="F3564" s="103"/>
      <c r="H3564" s="123"/>
      <c r="I3564" s="103"/>
      <c r="J3564" s="103"/>
      <c r="K3564" s="103"/>
    </row>
    <row r="3565" spans="2:11" ht="12" customHeight="1" x14ac:dyDescent="0.25">
      <c r="B3565" s="103"/>
      <c r="C3565" s="123"/>
      <c r="D3565" s="103"/>
      <c r="E3565" s="103"/>
      <c r="F3565" s="103"/>
      <c r="H3565" s="123"/>
      <c r="I3565" s="103"/>
      <c r="J3565" s="103"/>
      <c r="K3565" s="103"/>
    </row>
    <row r="3566" spans="2:11" ht="12" customHeight="1" x14ac:dyDescent="0.25">
      <c r="B3566" s="103"/>
      <c r="C3566" s="123"/>
      <c r="D3566" s="103"/>
      <c r="E3566" s="103"/>
      <c r="F3566" s="103"/>
      <c r="H3566" s="123"/>
      <c r="I3566" s="103"/>
      <c r="J3566" s="103"/>
      <c r="K3566" s="103"/>
    </row>
    <row r="3567" spans="2:11" ht="12" customHeight="1" x14ac:dyDescent="0.25">
      <c r="B3567" s="103"/>
      <c r="C3567" s="123"/>
      <c r="D3567" s="103"/>
      <c r="E3567" s="103"/>
      <c r="F3567" s="103"/>
      <c r="H3567" s="123"/>
      <c r="I3567" s="103"/>
      <c r="J3567" s="103"/>
      <c r="K3567" s="103"/>
    </row>
    <row r="3568" spans="2:11" ht="12" customHeight="1" x14ac:dyDescent="0.25">
      <c r="B3568" s="103"/>
      <c r="C3568" s="123"/>
      <c r="D3568" s="103"/>
      <c r="E3568" s="103"/>
      <c r="F3568" s="103"/>
      <c r="H3568" s="123"/>
      <c r="I3568" s="103"/>
      <c r="J3568" s="103"/>
      <c r="K3568" s="103"/>
    </row>
    <row r="3569" spans="2:11" ht="12" customHeight="1" x14ac:dyDescent="0.25">
      <c r="B3569" s="103"/>
      <c r="C3569" s="123"/>
      <c r="D3569" s="103"/>
      <c r="E3569" s="103"/>
      <c r="F3569" s="103"/>
      <c r="H3569" s="123"/>
      <c r="I3569" s="103"/>
      <c r="J3569" s="103"/>
      <c r="K3569" s="103"/>
    </row>
    <row r="3570" spans="2:11" ht="12" customHeight="1" x14ac:dyDescent="0.25">
      <c r="B3570" s="103"/>
      <c r="C3570" s="123"/>
      <c r="D3570" s="103"/>
      <c r="E3570" s="103"/>
      <c r="F3570" s="103"/>
      <c r="H3570" s="123"/>
      <c r="I3570" s="103"/>
      <c r="J3570" s="103"/>
      <c r="K3570" s="103"/>
    </row>
    <row r="3571" spans="2:11" ht="12" customHeight="1" x14ac:dyDescent="0.25">
      <c r="B3571" s="103"/>
      <c r="C3571" s="123"/>
      <c r="D3571" s="103"/>
      <c r="E3571" s="103"/>
      <c r="F3571" s="103"/>
      <c r="H3571" s="123"/>
      <c r="I3571" s="103"/>
      <c r="J3571" s="103"/>
      <c r="K3571" s="103"/>
    </row>
    <row r="3572" spans="2:11" ht="12" customHeight="1" x14ac:dyDescent="0.25">
      <c r="B3572" s="103"/>
      <c r="C3572" s="123"/>
      <c r="D3572" s="103"/>
      <c r="E3572" s="103"/>
      <c r="F3572" s="103"/>
      <c r="H3572" s="123"/>
      <c r="I3572" s="103"/>
      <c r="J3572" s="103"/>
      <c r="K3572" s="103"/>
    </row>
    <row r="3573" spans="2:11" ht="12" customHeight="1" x14ac:dyDescent="0.25">
      <c r="B3573" s="103"/>
      <c r="C3573" s="123"/>
      <c r="D3573" s="103"/>
      <c r="E3573" s="103"/>
      <c r="F3573" s="103"/>
      <c r="H3573" s="123"/>
      <c r="I3573" s="103"/>
      <c r="J3573" s="103"/>
      <c r="K3573" s="103"/>
    </row>
    <row r="3574" spans="2:11" ht="12" customHeight="1" x14ac:dyDescent="0.25">
      <c r="B3574" s="103"/>
      <c r="C3574" s="123"/>
      <c r="D3574" s="103"/>
      <c r="E3574" s="103"/>
      <c r="F3574" s="103"/>
      <c r="H3574" s="123"/>
      <c r="I3574" s="103"/>
      <c r="J3574" s="103"/>
      <c r="K3574" s="103"/>
    </row>
    <row r="3575" spans="2:11" ht="12" customHeight="1" x14ac:dyDescent="0.25">
      <c r="B3575" s="103"/>
      <c r="C3575" s="123"/>
      <c r="D3575" s="103"/>
      <c r="E3575" s="103"/>
      <c r="F3575" s="103"/>
      <c r="H3575" s="123"/>
      <c r="I3575" s="103"/>
      <c r="J3575" s="103"/>
      <c r="K3575" s="103"/>
    </row>
    <row r="3576" spans="2:11" ht="12" customHeight="1" x14ac:dyDescent="0.25">
      <c r="B3576" s="103"/>
      <c r="C3576" s="123"/>
      <c r="D3576" s="103"/>
      <c r="E3576" s="103"/>
      <c r="F3576" s="103"/>
      <c r="H3576" s="123"/>
      <c r="I3576" s="103"/>
      <c r="J3576" s="103"/>
      <c r="K3576" s="103"/>
    </row>
    <row r="3577" spans="2:11" ht="12" customHeight="1" x14ac:dyDescent="0.25">
      <c r="B3577" s="103"/>
      <c r="C3577" s="123"/>
      <c r="D3577" s="103"/>
      <c r="E3577" s="103"/>
      <c r="F3577" s="103"/>
      <c r="H3577" s="123"/>
      <c r="I3577" s="103"/>
      <c r="J3577" s="103"/>
      <c r="K3577" s="103"/>
    </row>
    <row r="3578" spans="2:11" ht="12" customHeight="1" x14ac:dyDescent="0.25">
      <c r="B3578" s="103"/>
      <c r="C3578" s="123"/>
      <c r="D3578" s="103"/>
      <c r="E3578" s="103"/>
      <c r="F3578" s="103"/>
      <c r="H3578" s="123"/>
      <c r="I3578" s="103"/>
      <c r="J3578" s="103"/>
      <c r="K3578" s="103"/>
    </row>
    <row r="3579" spans="2:11" ht="12" customHeight="1" x14ac:dyDescent="0.25">
      <c r="B3579" s="103"/>
      <c r="C3579" s="123"/>
      <c r="D3579" s="103"/>
      <c r="E3579" s="103"/>
      <c r="F3579" s="103"/>
      <c r="H3579" s="123"/>
      <c r="I3579" s="103"/>
      <c r="J3579" s="103"/>
      <c r="K3579" s="103"/>
    </row>
    <row r="3580" spans="2:11" ht="12" customHeight="1" x14ac:dyDescent="0.25">
      <c r="B3580" s="103"/>
      <c r="C3580" s="123"/>
      <c r="D3580" s="103"/>
      <c r="E3580" s="103"/>
      <c r="F3580" s="103"/>
      <c r="H3580" s="123"/>
      <c r="I3580" s="103"/>
      <c r="J3580" s="103"/>
      <c r="K3580" s="103"/>
    </row>
    <row r="3581" spans="2:11" ht="12" customHeight="1" x14ac:dyDescent="0.25">
      <c r="B3581" s="103"/>
      <c r="C3581" s="123"/>
      <c r="D3581" s="103"/>
      <c r="E3581" s="103"/>
      <c r="F3581" s="103"/>
      <c r="H3581" s="123"/>
      <c r="I3581" s="103"/>
      <c r="J3581" s="103"/>
      <c r="K3581" s="103"/>
    </row>
    <row r="3582" spans="2:11" ht="12" customHeight="1" x14ac:dyDescent="0.25">
      <c r="B3582" s="103"/>
      <c r="C3582" s="123"/>
      <c r="D3582" s="103"/>
      <c r="E3582" s="103"/>
      <c r="F3582" s="103"/>
      <c r="H3582" s="123"/>
      <c r="I3582" s="103"/>
      <c r="J3582" s="103"/>
      <c r="K3582" s="103"/>
    </row>
    <row r="3583" spans="2:11" ht="12" customHeight="1" x14ac:dyDescent="0.25">
      <c r="B3583" s="103"/>
      <c r="C3583" s="123"/>
      <c r="D3583" s="103"/>
      <c r="E3583" s="103"/>
      <c r="F3583" s="103"/>
      <c r="H3583" s="123"/>
      <c r="I3583" s="103"/>
      <c r="J3583" s="103"/>
      <c r="K3583" s="103"/>
    </row>
    <row r="3584" spans="2:11" ht="12" customHeight="1" x14ac:dyDescent="0.25">
      <c r="B3584" s="103"/>
      <c r="C3584" s="123"/>
      <c r="D3584" s="103"/>
      <c r="E3584" s="103"/>
      <c r="F3584" s="103"/>
      <c r="H3584" s="123"/>
      <c r="I3584" s="103"/>
      <c r="J3584" s="103"/>
      <c r="K3584" s="103"/>
    </row>
    <row r="3585" spans="2:11" ht="12" customHeight="1" x14ac:dyDescent="0.25">
      <c r="B3585" s="103"/>
      <c r="C3585" s="123"/>
      <c r="D3585" s="103"/>
      <c r="E3585" s="103"/>
      <c r="F3585" s="103"/>
      <c r="H3585" s="123"/>
      <c r="I3585" s="103"/>
      <c r="J3585" s="103"/>
      <c r="K3585" s="103"/>
    </row>
    <row r="3586" spans="2:11" ht="12" customHeight="1" x14ac:dyDescent="0.25">
      <c r="B3586" s="103"/>
      <c r="C3586" s="123"/>
      <c r="D3586" s="103"/>
      <c r="E3586" s="103"/>
      <c r="F3586" s="103"/>
      <c r="H3586" s="123"/>
      <c r="I3586" s="103"/>
      <c r="J3586" s="103"/>
      <c r="K3586" s="103"/>
    </row>
    <row r="3587" spans="2:11" ht="12" customHeight="1" x14ac:dyDescent="0.25">
      <c r="B3587" s="103"/>
      <c r="C3587" s="123"/>
      <c r="D3587" s="103"/>
      <c r="E3587" s="103"/>
      <c r="F3587" s="103"/>
      <c r="H3587" s="123"/>
      <c r="I3587" s="103"/>
      <c r="J3587" s="103"/>
      <c r="K3587" s="103"/>
    </row>
    <row r="3588" spans="2:11" ht="12" customHeight="1" x14ac:dyDescent="0.25">
      <c r="B3588" s="103"/>
      <c r="C3588" s="123"/>
      <c r="D3588" s="103"/>
      <c r="E3588" s="103"/>
      <c r="F3588" s="103"/>
      <c r="H3588" s="123"/>
      <c r="I3588" s="103"/>
      <c r="J3588" s="103"/>
      <c r="K3588" s="103"/>
    </row>
    <row r="3589" spans="2:11" ht="12" customHeight="1" x14ac:dyDescent="0.25">
      <c r="B3589" s="103"/>
      <c r="C3589" s="123"/>
      <c r="D3589" s="103"/>
      <c r="E3589" s="103"/>
      <c r="F3589" s="103"/>
      <c r="H3589" s="123"/>
      <c r="I3589" s="103"/>
      <c r="J3589" s="103"/>
      <c r="K3589" s="103"/>
    </row>
    <row r="3590" spans="2:11" ht="12" customHeight="1" x14ac:dyDescent="0.25">
      <c r="B3590" s="103"/>
      <c r="C3590" s="123"/>
      <c r="D3590" s="103"/>
      <c r="E3590" s="103"/>
      <c r="F3590" s="103"/>
      <c r="H3590" s="123"/>
      <c r="I3590" s="103"/>
      <c r="J3590" s="103"/>
      <c r="K3590" s="103"/>
    </row>
    <row r="3591" spans="2:11" ht="12" customHeight="1" x14ac:dyDescent="0.25">
      <c r="B3591" s="103"/>
      <c r="C3591" s="123"/>
      <c r="D3591" s="103"/>
      <c r="E3591" s="103"/>
      <c r="F3591" s="103"/>
      <c r="H3591" s="123"/>
      <c r="I3591" s="103"/>
      <c r="J3591" s="103"/>
      <c r="K3591" s="103"/>
    </row>
    <row r="3592" spans="2:11" ht="12" customHeight="1" x14ac:dyDescent="0.25">
      <c r="B3592" s="103"/>
      <c r="C3592" s="123"/>
      <c r="D3592" s="103"/>
      <c r="E3592" s="103"/>
      <c r="F3592" s="103"/>
      <c r="H3592" s="123"/>
      <c r="I3592" s="103"/>
      <c r="J3592" s="103"/>
      <c r="K3592" s="103"/>
    </row>
    <row r="3593" spans="2:11" ht="12" customHeight="1" x14ac:dyDescent="0.25">
      <c r="B3593" s="103"/>
      <c r="C3593" s="123"/>
      <c r="D3593" s="103"/>
      <c r="E3593" s="103"/>
      <c r="F3593" s="103"/>
      <c r="H3593" s="123"/>
      <c r="I3593" s="103"/>
      <c r="J3593" s="103"/>
      <c r="K3593" s="103"/>
    </row>
    <row r="3594" spans="2:11" ht="12" customHeight="1" x14ac:dyDescent="0.25">
      <c r="B3594" s="103"/>
      <c r="C3594" s="123"/>
      <c r="D3594" s="103"/>
      <c r="E3594" s="103"/>
      <c r="F3594" s="103"/>
      <c r="H3594" s="123"/>
      <c r="I3594" s="103"/>
      <c r="J3594" s="103"/>
      <c r="K3594" s="103"/>
    </row>
    <row r="3595" spans="2:11" ht="12" customHeight="1" x14ac:dyDescent="0.25">
      <c r="B3595" s="103"/>
      <c r="C3595" s="123"/>
      <c r="D3595" s="103"/>
      <c r="E3595" s="103"/>
      <c r="F3595" s="103"/>
      <c r="H3595" s="123"/>
      <c r="I3595" s="103"/>
      <c r="J3595" s="103"/>
      <c r="K3595" s="103"/>
    </row>
    <row r="3596" spans="2:11" ht="12" customHeight="1" x14ac:dyDescent="0.25">
      <c r="B3596" s="103"/>
      <c r="C3596" s="123"/>
      <c r="D3596" s="103"/>
      <c r="E3596" s="103"/>
      <c r="F3596" s="103"/>
      <c r="H3596" s="123"/>
      <c r="I3596" s="103"/>
      <c r="J3596" s="103"/>
      <c r="K3596" s="103"/>
    </row>
    <row r="3597" spans="2:11" ht="12" customHeight="1" x14ac:dyDescent="0.25">
      <c r="B3597" s="103"/>
      <c r="C3597" s="123"/>
      <c r="D3597" s="103"/>
      <c r="E3597" s="103"/>
      <c r="F3597" s="103"/>
      <c r="H3597" s="123"/>
      <c r="I3597" s="103"/>
      <c r="J3597" s="103"/>
      <c r="K3597" s="103"/>
    </row>
    <row r="3598" spans="2:11" ht="12" customHeight="1" x14ac:dyDescent="0.25">
      <c r="B3598" s="103"/>
      <c r="C3598" s="123"/>
      <c r="D3598" s="103"/>
      <c r="E3598" s="103"/>
      <c r="F3598" s="103"/>
      <c r="H3598" s="123"/>
      <c r="I3598" s="103"/>
      <c r="J3598" s="103"/>
      <c r="K3598" s="103"/>
    </row>
    <row r="3599" spans="2:11" ht="12" customHeight="1" x14ac:dyDescent="0.25">
      <c r="B3599" s="103"/>
      <c r="C3599" s="123"/>
      <c r="D3599" s="103"/>
      <c r="E3599" s="103"/>
      <c r="F3599" s="103"/>
      <c r="H3599" s="123"/>
      <c r="I3599" s="103"/>
      <c r="J3599" s="103"/>
      <c r="K3599" s="103"/>
    </row>
    <row r="3600" spans="2:11" ht="12" customHeight="1" x14ac:dyDescent="0.25">
      <c r="B3600" s="103"/>
      <c r="C3600" s="123"/>
      <c r="D3600" s="103"/>
      <c r="E3600" s="103"/>
      <c r="F3600" s="103"/>
      <c r="H3600" s="123"/>
      <c r="I3600" s="103"/>
      <c r="J3600" s="103"/>
      <c r="K3600" s="103"/>
    </row>
    <row r="3601" spans="2:11" ht="12" customHeight="1" x14ac:dyDescent="0.25">
      <c r="B3601" s="103"/>
      <c r="C3601" s="123"/>
      <c r="D3601" s="103"/>
      <c r="E3601" s="103"/>
      <c r="F3601" s="103"/>
      <c r="H3601" s="123"/>
      <c r="I3601" s="103"/>
      <c r="J3601" s="103"/>
      <c r="K3601" s="103"/>
    </row>
    <row r="3602" spans="2:11" ht="12" customHeight="1" x14ac:dyDescent="0.25">
      <c r="B3602" s="103"/>
      <c r="C3602" s="123"/>
      <c r="D3602" s="103"/>
      <c r="E3602" s="103"/>
      <c r="F3602" s="103"/>
      <c r="H3602" s="123"/>
      <c r="I3602" s="103"/>
      <c r="J3602" s="103"/>
      <c r="K3602" s="103"/>
    </row>
    <row r="3603" spans="2:11" ht="12" customHeight="1" x14ac:dyDescent="0.25">
      <c r="B3603" s="103"/>
      <c r="C3603" s="123"/>
      <c r="D3603" s="103"/>
      <c r="E3603" s="103"/>
      <c r="F3603" s="103"/>
      <c r="H3603" s="123"/>
      <c r="I3603" s="103"/>
      <c r="J3603" s="103"/>
      <c r="K3603" s="103"/>
    </row>
    <row r="3604" spans="2:11" ht="12" customHeight="1" x14ac:dyDescent="0.25">
      <c r="B3604" s="103"/>
      <c r="C3604" s="123"/>
      <c r="D3604" s="103"/>
      <c r="E3604" s="103"/>
      <c r="F3604" s="103"/>
      <c r="H3604" s="123"/>
      <c r="I3604" s="103"/>
      <c r="J3604" s="103"/>
      <c r="K3604" s="103"/>
    </row>
    <row r="3605" spans="2:11" ht="12" customHeight="1" x14ac:dyDescent="0.25">
      <c r="B3605" s="103"/>
      <c r="C3605" s="123"/>
      <c r="D3605" s="103"/>
      <c r="E3605" s="103"/>
      <c r="F3605" s="103"/>
      <c r="H3605" s="123"/>
      <c r="I3605" s="103"/>
      <c r="J3605" s="103"/>
      <c r="K3605" s="103"/>
    </row>
    <row r="3606" spans="2:11" ht="12" customHeight="1" x14ac:dyDescent="0.25">
      <c r="B3606" s="103"/>
      <c r="C3606" s="123"/>
      <c r="D3606" s="103"/>
      <c r="E3606" s="103"/>
      <c r="F3606" s="103"/>
      <c r="H3606" s="123"/>
      <c r="I3606" s="103"/>
      <c r="J3606" s="103"/>
      <c r="K3606" s="103"/>
    </row>
    <row r="3607" spans="2:11" ht="12" customHeight="1" x14ac:dyDescent="0.25">
      <c r="B3607" s="103"/>
      <c r="C3607" s="123"/>
      <c r="D3607" s="103"/>
      <c r="E3607" s="103"/>
      <c r="F3607" s="103"/>
      <c r="H3607" s="123"/>
      <c r="I3607" s="103"/>
      <c r="J3607" s="103"/>
      <c r="K3607" s="103"/>
    </row>
    <row r="3608" spans="2:11" ht="12" customHeight="1" x14ac:dyDescent="0.25">
      <c r="B3608" s="103"/>
      <c r="C3608" s="123"/>
      <c r="D3608" s="103"/>
      <c r="E3608" s="103"/>
      <c r="F3608" s="103"/>
      <c r="H3608" s="123"/>
      <c r="I3608" s="103"/>
      <c r="J3608" s="103"/>
      <c r="K3608" s="103"/>
    </row>
    <row r="3609" spans="2:11" ht="12" customHeight="1" x14ac:dyDescent="0.25">
      <c r="B3609" s="103"/>
      <c r="C3609" s="123"/>
      <c r="D3609" s="103"/>
      <c r="E3609" s="103"/>
      <c r="F3609" s="103"/>
      <c r="H3609" s="123"/>
      <c r="I3609" s="103"/>
      <c r="J3609" s="103"/>
      <c r="K3609" s="103"/>
    </row>
    <row r="3610" spans="2:11" ht="12" customHeight="1" x14ac:dyDescent="0.25">
      <c r="B3610" s="103"/>
      <c r="C3610" s="123"/>
      <c r="D3610" s="103"/>
      <c r="E3610" s="103"/>
      <c r="F3610" s="103"/>
      <c r="H3610" s="123"/>
      <c r="I3610" s="103"/>
      <c r="J3610" s="103"/>
      <c r="K3610" s="103"/>
    </row>
    <row r="3611" spans="2:11" ht="12" customHeight="1" x14ac:dyDescent="0.25">
      <c r="B3611" s="103"/>
      <c r="C3611" s="123"/>
      <c r="D3611" s="103"/>
      <c r="E3611" s="103"/>
      <c r="F3611" s="103"/>
      <c r="H3611" s="123"/>
      <c r="I3611" s="103"/>
      <c r="J3611" s="103"/>
      <c r="K3611" s="103"/>
    </row>
    <row r="3612" spans="2:11" ht="12" customHeight="1" x14ac:dyDescent="0.25">
      <c r="B3612" s="103"/>
      <c r="C3612" s="123"/>
      <c r="D3612" s="103"/>
      <c r="E3612" s="103"/>
      <c r="F3612" s="103"/>
      <c r="H3612" s="123"/>
      <c r="I3612" s="103"/>
      <c r="J3612" s="103"/>
      <c r="K3612" s="103"/>
    </row>
    <row r="3613" spans="2:11" ht="12" customHeight="1" x14ac:dyDescent="0.25">
      <c r="B3613" s="103"/>
      <c r="C3613" s="123"/>
      <c r="D3613" s="103"/>
      <c r="E3613" s="103"/>
      <c r="F3613" s="103"/>
      <c r="H3613" s="123"/>
      <c r="I3613" s="103"/>
      <c r="J3613" s="103"/>
      <c r="K3613" s="103"/>
    </row>
    <row r="3614" spans="2:11" ht="12" customHeight="1" x14ac:dyDescent="0.25">
      <c r="B3614" s="103"/>
      <c r="C3614" s="123"/>
      <c r="D3614" s="103"/>
      <c r="E3614" s="103"/>
      <c r="F3614" s="103"/>
      <c r="H3614" s="123"/>
      <c r="I3614" s="103"/>
      <c r="J3614" s="103"/>
      <c r="K3614" s="103"/>
    </row>
    <row r="3615" spans="2:11" ht="12" customHeight="1" x14ac:dyDescent="0.25">
      <c r="B3615" s="103"/>
      <c r="C3615" s="123"/>
      <c r="D3615" s="103"/>
      <c r="E3615" s="103"/>
      <c r="F3615" s="103"/>
      <c r="H3615" s="123"/>
      <c r="I3615" s="103"/>
      <c r="J3615" s="103"/>
      <c r="K3615" s="103"/>
    </row>
    <row r="3616" spans="2:11" ht="12" customHeight="1" x14ac:dyDescent="0.25">
      <c r="B3616" s="103"/>
      <c r="C3616" s="123"/>
      <c r="D3616" s="103"/>
      <c r="E3616" s="103"/>
      <c r="F3616" s="103"/>
      <c r="H3616" s="123"/>
      <c r="I3616" s="103"/>
      <c r="J3616" s="103"/>
      <c r="K3616" s="103"/>
    </row>
    <row r="3617" spans="2:11" ht="12" customHeight="1" x14ac:dyDescent="0.25">
      <c r="B3617" s="103"/>
      <c r="C3617" s="123"/>
      <c r="D3617" s="103"/>
      <c r="E3617" s="103"/>
      <c r="F3617" s="103"/>
      <c r="H3617" s="123"/>
      <c r="I3617" s="103"/>
      <c r="J3617" s="103"/>
      <c r="K3617" s="103"/>
    </row>
    <row r="3618" spans="2:11" ht="12" customHeight="1" x14ac:dyDescent="0.25">
      <c r="B3618" s="103"/>
      <c r="C3618" s="123"/>
      <c r="D3618" s="103"/>
      <c r="E3618" s="103"/>
      <c r="F3618" s="103"/>
      <c r="H3618" s="123"/>
      <c r="I3618" s="103"/>
      <c r="J3618" s="103"/>
      <c r="K3618" s="103"/>
    </row>
    <row r="3619" spans="2:11" ht="12" customHeight="1" x14ac:dyDescent="0.25">
      <c r="B3619" s="103"/>
      <c r="C3619" s="123"/>
      <c r="D3619" s="103"/>
      <c r="E3619" s="103"/>
      <c r="F3619" s="103"/>
      <c r="H3619" s="123"/>
      <c r="I3619" s="103"/>
      <c r="J3619" s="103"/>
      <c r="K3619" s="103"/>
    </row>
    <row r="3620" spans="2:11" ht="12" customHeight="1" x14ac:dyDescent="0.25">
      <c r="B3620" s="103"/>
      <c r="C3620" s="123"/>
      <c r="D3620" s="103"/>
      <c r="E3620" s="103"/>
      <c r="F3620" s="103"/>
      <c r="H3620" s="123"/>
      <c r="I3620" s="103"/>
      <c r="J3620" s="103"/>
      <c r="K3620" s="103"/>
    </row>
    <row r="3621" spans="2:11" ht="12" customHeight="1" x14ac:dyDescent="0.25">
      <c r="B3621" s="103"/>
      <c r="C3621" s="123"/>
      <c r="D3621" s="103"/>
      <c r="E3621" s="103"/>
      <c r="F3621" s="103"/>
      <c r="H3621" s="123"/>
      <c r="I3621" s="103"/>
      <c r="J3621" s="103"/>
      <c r="K3621" s="103"/>
    </row>
    <row r="3622" spans="2:11" ht="12" customHeight="1" x14ac:dyDescent="0.25">
      <c r="B3622" s="103"/>
      <c r="C3622" s="123"/>
      <c r="D3622" s="103"/>
      <c r="E3622" s="103"/>
      <c r="F3622" s="103"/>
      <c r="H3622" s="123"/>
      <c r="I3622" s="103"/>
      <c r="J3622" s="103"/>
      <c r="K3622" s="103"/>
    </row>
    <row r="3623" spans="2:11" ht="12" customHeight="1" x14ac:dyDescent="0.25">
      <c r="B3623" s="103"/>
      <c r="C3623" s="123"/>
      <c r="D3623" s="103"/>
      <c r="E3623" s="103"/>
      <c r="F3623" s="103"/>
      <c r="H3623" s="123"/>
      <c r="I3623" s="103"/>
      <c r="J3623" s="103"/>
      <c r="K3623" s="103"/>
    </row>
    <row r="3624" spans="2:11" ht="12" customHeight="1" x14ac:dyDescent="0.25">
      <c r="B3624" s="103"/>
      <c r="C3624" s="123"/>
      <c r="D3624" s="103"/>
      <c r="E3624" s="103"/>
      <c r="F3624" s="103"/>
      <c r="H3624" s="123"/>
      <c r="I3624" s="103"/>
      <c r="J3624" s="103"/>
      <c r="K3624" s="103"/>
    </row>
    <row r="3625" spans="2:11" ht="12" customHeight="1" x14ac:dyDescent="0.25">
      <c r="B3625" s="103"/>
      <c r="C3625" s="123"/>
      <c r="D3625" s="103"/>
      <c r="E3625" s="103"/>
      <c r="F3625" s="103"/>
      <c r="H3625" s="123"/>
      <c r="I3625" s="103"/>
      <c r="J3625" s="103"/>
      <c r="K3625" s="103"/>
    </row>
    <row r="3626" spans="2:11" ht="12" customHeight="1" x14ac:dyDescent="0.25">
      <c r="B3626" s="103"/>
      <c r="C3626" s="123"/>
      <c r="D3626" s="103"/>
      <c r="E3626" s="103"/>
      <c r="F3626" s="103"/>
      <c r="H3626" s="123"/>
      <c r="I3626" s="103"/>
      <c r="J3626" s="103"/>
      <c r="K3626" s="103"/>
    </row>
    <row r="3627" spans="2:11" ht="12" customHeight="1" x14ac:dyDescent="0.25">
      <c r="B3627" s="103"/>
      <c r="C3627" s="123"/>
      <c r="D3627" s="103"/>
      <c r="E3627" s="103"/>
      <c r="F3627" s="103"/>
      <c r="H3627" s="123"/>
      <c r="I3627" s="103"/>
      <c r="J3627" s="103"/>
      <c r="K3627" s="103"/>
    </row>
    <row r="3628" spans="2:11" ht="12" customHeight="1" x14ac:dyDescent="0.25">
      <c r="B3628" s="103"/>
      <c r="C3628" s="123"/>
      <c r="D3628" s="103"/>
      <c r="E3628" s="103"/>
      <c r="F3628" s="103"/>
      <c r="H3628" s="123"/>
      <c r="I3628" s="103"/>
      <c r="J3628" s="103"/>
      <c r="K3628" s="103"/>
    </row>
    <row r="3629" spans="2:11" ht="12" customHeight="1" x14ac:dyDescent="0.25">
      <c r="B3629" s="103"/>
      <c r="C3629" s="123"/>
      <c r="D3629" s="103"/>
      <c r="E3629" s="103"/>
      <c r="F3629" s="103"/>
      <c r="H3629" s="123"/>
      <c r="I3629" s="103"/>
      <c r="J3629" s="103"/>
      <c r="K3629" s="103"/>
    </row>
    <row r="3630" spans="2:11" ht="12" customHeight="1" x14ac:dyDescent="0.25">
      <c r="B3630" s="103"/>
      <c r="C3630" s="123"/>
      <c r="D3630" s="103"/>
      <c r="E3630" s="103"/>
      <c r="F3630" s="103"/>
      <c r="H3630" s="123"/>
      <c r="I3630" s="103"/>
      <c r="J3630" s="103"/>
      <c r="K3630" s="103"/>
    </row>
    <row r="3631" spans="2:11" ht="12" customHeight="1" x14ac:dyDescent="0.25">
      <c r="B3631" s="103"/>
      <c r="C3631" s="123"/>
      <c r="D3631" s="103"/>
      <c r="E3631" s="103"/>
      <c r="F3631" s="103"/>
      <c r="H3631" s="123"/>
      <c r="I3631" s="103"/>
      <c r="J3631" s="103"/>
      <c r="K3631" s="103"/>
    </row>
    <row r="3632" spans="2:11" ht="12" customHeight="1" x14ac:dyDescent="0.25">
      <c r="B3632" s="103"/>
      <c r="C3632" s="123"/>
      <c r="D3632" s="103"/>
      <c r="E3632" s="103"/>
      <c r="F3632" s="103"/>
      <c r="H3632" s="123"/>
      <c r="I3632" s="103"/>
      <c r="J3632" s="103"/>
      <c r="K3632" s="103"/>
    </row>
    <row r="3633" spans="2:11" ht="12" customHeight="1" x14ac:dyDescent="0.25">
      <c r="B3633" s="103"/>
      <c r="C3633" s="123"/>
      <c r="D3633" s="103"/>
      <c r="E3633" s="103"/>
      <c r="F3633" s="103"/>
      <c r="H3633" s="123"/>
      <c r="I3633" s="103"/>
      <c r="J3633" s="103"/>
      <c r="K3633" s="103"/>
    </row>
    <row r="3634" spans="2:11" ht="12" customHeight="1" x14ac:dyDescent="0.25">
      <c r="B3634" s="103"/>
      <c r="C3634" s="123"/>
      <c r="D3634" s="103"/>
      <c r="E3634" s="103"/>
      <c r="F3634" s="103"/>
      <c r="H3634" s="123"/>
      <c r="I3634" s="103"/>
      <c r="J3634" s="103"/>
      <c r="K3634" s="103"/>
    </row>
    <row r="3635" spans="2:11" ht="12" customHeight="1" x14ac:dyDescent="0.25">
      <c r="B3635" s="103"/>
      <c r="C3635" s="123"/>
      <c r="D3635" s="103"/>
      <c r="E3635" s="103"/>
      <c r="F3635" s="103"/>
      <c r="H3635" s="123"/>
      <c r="I3635" s="103"/>
      <c r="J3635" s="103"/>
      <c r="K3635" s="103"/>
    </row>
    <row r="3636" spans="2:11" ht="12" customHeight="1" x14ac:dyDescent="0.25">
      <c r="B3636" s="103"/>
      <c r="C3636" s="123"/>
      <c r="D3636" s="103"/>
      <c r="E3636" s="103"/>
      <c r="F3636" s="103"/>
      <c r="H3636" s="123"/>
      <c r="I3636" s="103"/>
      <c r="J3636" s="103"/>
      <c r="K3636" s="103"/>
    </row>
    <row r="3637" spans="2:11" ht="12" customHeight="1" x14ac:dyDescent="0.25">
      <c r="B3637" s="103"/>
      <c r="C3637" s="123"/>
      <c r="D3637" s="103"/>
      <c r="E3637" s="103"/>
      <c r="F3637" s="103"/>
      <c r="H3637" s="123"/>
      <c r="I3637" s="103"/>
      <c r="J3637" s="103"/>
      <c r="K3637" s="103"/>
    </row>
    <row r="3638" spans="2:11" ht="12" customHeight="1" x14ac:dyDescent="0.25">
      <c r="B3638" s="103"/>
      <c r="C3638" s="123"/>
      <c r="D3638" s="103"/>
      <c r="E3638" s="103"/>
      <c r="F3638" s="103"/>
      <c r="H3638" s="123"/>
      <c r="I3638" s="103"/>
      <c r="J3638" s="103"/>
      <c r="K3638" s="103"/>
    </row>
    <row r="3639" spans="2:11" ht="12" customHeight="1" x14ac:dyDescent="0.25">
      <c r="B3639" s="103"/>
      <c r="C3639" s="123"/>
      <c r="D3639" s="103"/>
      <c r="E3639" s="103"/>
      <c r="F3639" s="103"/>
      <c r="H3639" s="123"/>
      <c r="I3639" s="103"/>
      <c r="J3639" s="103"/>
      <c r="K3639" s="103"/>
    </row>
    <row r="3640" spans="2:11" ht="12" customHeight="1" x14ac:dyDescent="0.25">
      <c r="B3640" s="103"/>
      <c r="C3640" s="123"/>
      <c r="D3640" s="103"/>
      <c r="E3640" s="103"/>
      <c r="F3640" s="103"/>
      <c r="H3640" s="123"/>
      <c r="I3640" s="103"/>
      <c r="J3640" s="103"/>
      <c r="K3640" s="103"/>
    </row>
    <row r="3641" spans="2:11" ht="12" customHeight="1" x14ac:dyDescent="0.25">
      <c r="B3641" s="103"/>
      <c r="C3641" s="123"/>
      <c r="D3641" s="103"/>
      <c r="E3641" s="103"/>
      <c r="F3641" s="103"/>
      <c r="H3641" s="123"/>
      <c r="I3641" s="103"/>
      <c r="J3641" s="103"/>
      <c r="K3641" s="103"/>
    </row>
    <row r="3642" spans="2:11" ht="12" customHeight="1" x14ac:dyDescent="0.25">
      <c r="B3642" s="103"/>
      <c r="C3642" s="123"/>
      <c r="D3642" s="103"/>
      <c r="E3642" s="103"/>
      <c r="F3642" s="103"/>
      <c r="H3642" s="123"/>
      <c r="I3642" s="103"/>
      <c r="J3642" s="103"/>
      <c r="K3642" s="103"/>
    </row>
    <row r="3643" spans="2:11" ht="12" customHeight="1" x14ac:dyDescent="0.25">
      <c r="B3643" s="103"/>
      <c r="C3643" s="123"/>
      <c r="D3643" s="103"/>
      <c r="E3643" s="103"/>
      <c r="F3643" s="103"/>
      <c r="H3643" s="123"/>
      <c r="I3643" s="103"/>
      <c r="J3643" s="103"/>
      <c r="K3643" s="103"/>
    </row>
    <row r="3644" spans="2:11" ht="12" customHeight="1" x14ac:dyDescent="0.25">
      <c r="B3644" s="103"/>
      <c r="C3644" s="123"/>
      <c r="D3644" s="103"/>
      <c r="E3644" s="103"/>
      <c r="F3644" s="103"/>
      <c r="H3644" s="123"/>
      <c r="I3644" s="103"/>
      <c r="J3644" s="103"/>
      <c r="K3644" s="103"/>
    </row>
    <row r="3645" spans="2:11" ht="12" customHeight="1" x14ac:dyDescent="0.25">
      <c r="B3645" s="103"/>
      <c r="C3645" s="123"/>
      <c r="D3645" s="103"/>
      <c r="E3645" s="103"/>
      <c r="F3645" s="103"/>
      <c r="H3645" s="123"/>
      <c r="I3645" s="103"/>
      <c r="J3645" s="103"/>
      <c r="K3645" s="103"/>
    </row>
    <row r="3646" spans="2:11" ht="12" customHeight="1" x14ac:dyDescent="0.25">
      <c r="B3646" s="103"/>
      <c r="C3646" s="123"/>
      <c r="D3646" s="103"/>
      <c r="E3646" s="103"/>
      <c r="F3646" s="103"/>
      <c r="H3646" s="123"/>
      <c r="I3646" s="103"/>
      <c r="J3646" s="103"/>
      <c r="K3646" s="103"/>
    </row>
    <row r="3647" spans="2:11" ht="12" customHeight="1" x14ac:dyDescent="0.25">
      <c r="B3647" s="103"/>
      <c r="C3647" s="123"/>
      <c r="D3647" s="103"/>
      <c r="E3647" s="103"/>
      <c r="F3647" s="103"/>
      <c r="H3647" s="123"/>
      <c r="I3647" s="103"/>
      <c r="J3647" s="103"/>
      <c r="K3647" s="103"/>
    </row>
    <row r="3648" spans="2:11" ht="12" customHeight="1" x14ac:dyDescent="0.25">
      <c r="B3648" s="103"/>
      <c r="C3648" s="123"/>
      <c r="D3648" s="103"/>
      <c r="E3648" s="103"/>
      <c r="F3648" s="103"/>
      <c r="H3648" s="123"/>
      <c r="I3648" s="103"/>
      <c r="J3648" s="103"/>
      <c r="K3648" s="103"/>
    </row>
    <row r="3649" spans="2:11" ht="12" customHeight="1" x14ac:dyDescent="0.25">
      <c r="B3649" s="103"/>
      <c r="C3649" s="123"/>
      <c r="D3649" s="103"/>
      <c r="E3649" s="103"/>
      <c r="F3649" s="103"/>
      <c r="H3649" s="123"/>
      <c r="I3649" s="103"/>
      <c r="J3649" s="103"/>
      <c r="K3649" s="103"/>
    </row>
    <row r="3650" spans="2:11" ht="12" customHeight="1" x14ac:dyDescent="0.25">
      <c r="B3650" s="103"/>
      <c r="C3650" s="123"/>
      <c r="D3650" s="103"/>
      <c r="E3650" s="103"/>
      <c r="F3650" s="103"/>
      <c r="H3650" s="123"/>
      <c r="I3650" s="103"/>
      <c r="J3650" s="103"/>
      <c r="K3650" s="103"/>
    </row>
    <row r="3651" spans="2:11" ht="12" customHeight="1" x14ac:dyDescent="0.25">
      <c r="B3651" s="103"/>
      <c r="C3651" s="123"/>
      <c r="D3651" s="103"/>
      <c r="E3651" s="103"/>
      <c r="F3651" s="103"/>
      <c r="H3651" s="123"/>
      <c r="I3651" s="103"/>
      <c r="J3651" s="103"/>
      <c r="K3651" s="103"/>
    </row>
    <row r="3652" spans="2:11" ht="12" customHeight="1" x14ac:dyDescent="0.25">
      <c r="B3652" s="103"/>
      <c r="C3652" s="123"/>
      <c r="D3652" s="103"/>
      <c r="E3652" s="103"/>
      <c r="F3652" s="103"/>
      <c r="H3652" s="123"/>
      <c r="I3652" s="103"/>
      <c r="J3652" s="103"/>
      <c r="K3652" s="103"/>
    </row>
    <row r="3653" spans="2:11" ht="12" customHeight="1" x14ac:dyDescent="0.25">
      <c r="B3653" s="103"/>
      <c r="C3653" s="123"/>
      <c r="D3653" s="103"/>
      <c r="E3653" s="103"/>
      <c r="F3653" s="103"/>
      <c r="H3653" s="123"/>
      <c r="I3653" s="103"/>
      <c r="J3653" s="103"/>
      <c r="K3653" s="103"/>
    </row>
    <row r="3654" spans="2:11" ht="12" customHeight="1" x14ac:dyDescent="0.25">
      <c r="B3654" s="103"/>
      <c r="C3654" s="123"/>
      <c r="D3654" s="103"/>
      <c r="E3654" s="103"/>
      <c r="F3654" s="103"/>
      <c r="H3654" s="123"/>
      <c r="I3654" s="103"/>
      <c r="J3654" s="103"/>
      <c r="K3654" s="103"/>
    </row>
    <row r="3655" spans="2:11" ht="12" customHeight="1" x14ac:dyDescent="0.25">
      <c r="B3655" s="103"/>
      <c r="C3655" s="123"/>
      <c r="D3655" s="103"/>
      <c r="E3655" s="103"/>
      <c r="F3655" s="103"/>
      <c r="H3655" s="123"/>
      <c r="I3655" s="103"/>
      <c r="J3655" s="103"/>
      <c r="K3655" s="103"/>
    </row>
    <row r="3656" spans="2:11" ht="12" customHeight="1" x14ac:dyDescent="0.25">
      <c r="B3656" s="103"/>
      <c r="C3656" s="123"/>
      <c r="D3656" s="103"/>
      <c r="E3656" s="103"/>
      <c r="F3656" s="103"/>
      <c r="H3656" s="123"/>
      <c r="I3656" s="103"/>
      <c r="J3656" s="103"/>
      <c r="K3656" s="103"/>
    </row>
    <row r="3657" spans="2:11" ht="12" customHeight="1" x14ac:dyDescent="0.25">
      <c r="B3657" s="103"/>
      <c r="C3657" s="123"/>
      <c r="D3657" s="103"/>
      <c r="E3657" s="103"/>
      <c r="F3657" s="103"/>
      <c r="H3657" s="123"/>
      <c r="I3657" s="103"/>
      <c r="J3657" s="103"/>
      <c r="K3657" s="103"/>
    </row>
    <row r="3658" spans="2:11" ht="12" customHeight="1" x14ac:dyDescent="0.25">
      <c r="B3658" s="103"/>
      <c r="C3658" s="123"/>
      <c r="D3658" s="103"/>
      <c r="E3658" s="103"/>
      <c r="F3658" s="103"/>
      <c r="H3658" s="123"/>
      <c r="I3658" s="103"/>
      <c r="J3658" s="103"/>
      <c r="K3658" s="103"/>
    </row>
    <row r="3659" spans="2:11" ht="12" customHeight="1" x14ac:dyDescent="0.25">
      <c r="B3659" s="103"/>
      <c r="C3659" s="123"/>
      <c r="D3659" s="103"/>
      <c r="E3659" s="103"/>
      <c r="F3659" s="103"/>
      <c r="H3659" s="123"/>
      <c r="I3659" s="103"/>
      <c r="J3659" s="103"/>
      <c r="K3659" s="103"/>
    </row>
    <row r="3660" spans="2:11" ht="12" customHeight="1" x14ac:dyDescent="0.25">
      <c r="B3660" s="103"/>
      <c r="C3660" s="123"/>
      <c r="D3660" s="103"/>
      <c r="E3660" s="103"/>
      <c r="F3660" s="103"/>
      <c r="H3660" s="123"/>
      <c r="I3660" s="103"/>
      <c r="J3660" s="103"/>
      <c r="K3660" s="103"/>
    </row>
    <row r="3661" spans="2:11" ht="12" customHeight="1" x14ac:dyDescent="0.25">
      <c r="B3661" s="103"/>
      <c r="C3661" s="123"/>
      <c r="D3661" s="103"/>
      <c r="E3661" s="103"/>
      <c r="F3661" s="103"/>
      <c r="H3661" s="123"/>
      <c r="I3661" s="103"/>
      <c r="J3661" s="103"/>
      <c r="K3661" s="103"/>
    </row>
    <row r="3662" spans="2:11" ht="12" customHeight="1" x14ac:dyDescent="0.25">
      <c r="B3662" s="103"/>
      <c r="C3662" s="123"/>
      <c r="D3662" s="103"/>
      <c r="E3662" s="103"/>
      <c r="F3662" s="103"/>
      <c r="H3662" s="123"/>
      <c r="I3662" s="103"/>
      <c r="J3662" s="103"/>
      <c r="K3662" s="103"/>
    </row>
    <row r="3663" spans="2:11" ht="12" customHeight="1" x14ac:dyDescent="0.25">
      <c r="B3663" s="103"/>
      <c r="C3663" s="123"/>
      <c r="D3663" s="103"/>
      <c r="E3663" s="103"/>
      <c r="F3663" s="103"/>
      <c r="H3663" s="123"/>
      <c r="I3663" s="103"/>
      <c r="J3663" s="103"/>
      <c r="K3663" s="103"/>
    </row>
    <row r="3664" spans="2:11" ht="12" customHeight="1" x14ac:dyDescent="0.25">
      <c r="B3664" s="103"/>
      <c r="C3664" s="123"/>
      <c r="D3664" s="103"/>
      <c r="E3664" s="103"/>
      <c r="F3664" s="103"/>
      <c r="H3664" s="123"/>
      <c r="I3664" s="103"/>
      <c r="J3664" s="103"/>
      <c r="K3664" s="103"/>
    </row>
    <row r="3665" spans="2:11" ht="12" customHeight="1" x14ac:dyDescent="0.25">
      <c r="B3665" s="103"/>
      <c r="C3665" s="123"/>
      <c r="D3665" s="103"/>
      <c r="E3665" s="103"/>
      <c r="F3665" s="103"/>
      <c r="H3665" s="123"/>
      <c r="I3665" s="103"/>
      <c r="J3665" s="103"/>
      <c r="K3665" s="103"/>
    </row>
    <row r="3666" spans="2:11" ht="12" customHeight="1" x14ac:dyDescent="0.25">
      <c r="B3666" s="103"/>
      <c r="C3666" s="123"/>
      <c r="D3666" s="103"/>
      <c r="E3666" s="103"/>
      <c r="F3666" s="103"/>
      <c r="H3666" s="123"/>
      <c r="I3666" s="103"/>
      <c r="J3666" s="103"/>
      <c r="K3666" s="103"/>
    </row>
    <row r="3667" spans="2:11" ht="12" customHeight="1" x14ac:dyDescent="0.25">
      <c r="B3667" s="103"/>
      <c r="C3667" s="123"/>
      <c r="D3667" s="103"/>
      <c r="E3667" s="103"/>
      <c r="F3667" s="103"/>
      <c r="H3667" s="123"/>
      <c r="I3667" s="103"/>
      <c r="J3667" s="103"/>
      <c r="K3667" s="103"/>
    </row>
    <row r="3668" spans="2:11" ht="12" customHeight="1" x14ac:dyDescent="0.25">
      <c r="B3668" s="103"/>
      <c r="C3668" s="123"/>
      <c r="D3668" s="103"/>
      <c r="E3668" s="103"/>
      <c r="F3668" s="103"/>
      <c r="H3668" s="123"/>
      <c r="I3668" s="103"/>
      <c r="J3668" s="103"/>
      <c r="K3668" s="103"/>
    </row>
    <row r="3669" spans="2:11" ht="12" customHeight="1" x14ac:dyDescent="0.25">
      <c r="B3669" s="103"/>
      <c r="C3669" s="123"/>
      <c r="D3669" s="103"/>
      <c r="E3669" s="103"/>
      <c r="F3669" s="103"/>
      <c r="H3669" s="123"/>
      <c r="I3669" s="103"/>
      <c r="J3669" s="103"/>
      <c r="K3669" s="103"/>
    </row>
    <row r="3670" spans="2:11" ht="12" customHeight="1" x14ac:dyDescent="0.25">
      <c r="B3670" s="103"/>
      <c r="C3670" s="123"/>
      <c r="D3670" s="103"/>
      <c r="E3670" s="103"/>
      <c r="F3670" s="103"/>
      <c r="H3670" s="123"/>
      <c r="I3670" s="103"/>
      <c r="J3670" s="103"/>
      <c r="K3670" s="103"/>
    </row>
    <row r="3671" spans="2:11" ht="12" customHeight="1" x14ac:dyDescent="0.25">
      <c r="B3671" s="103"/>
      <c r="C3671" s="123"/>
      <c r="D3671" s="103"/>
      <c r="E3671" s="103"/>
      <c r="F3671" s="103"/>
      <c r="H3671" s="123"/>
      <c r="I3671" s="103"/>
      <c r="J3671" s="103"/>
      <c r="K3671" s="103"/>
    </row>
    <row r="3672" spans="2:11" ht="12" customHeight="1" x14ac:dyDescent="0.25">
      <c r="B3672" s="103"/>
      <c r="C3672" s="123"/>
      <c r="D3672" s="103"/>
      <c r="E3672" s="103"/>
      <c r="F3672" s="103"/>
      <c r="H3672" s="123"/>
      <c r="I3672" s="103"/>
      <c r="J3672" s="103"/>
      <c r="K3672" s="103"/>
    </row>
    <row r="3673" spans="2:11" ht="12" customHeight="1" x14ac:dyDescent="0.25">
      <c r="B3673" s="103"/>
      <c r="C3673" s="123"/>
      <c r="D3673" s="103"/>
      <c r="E3673" s="103"/>
      <c r="F3673" s="103"/>
      <c r="H3673" s="123"/>
      <c r="I3673" s="103"/>
      <c r="J3673" s="103"/>
      <c r="K3673" s="103"/>
    </row>
    <row r="3674" spans="2:11" ht="12" customHeight="1" x14ac:dyDescent="0.25">
      <c r="B3674" s="103"/>
      <c r="C3674" s="123"/>
      <c r="D3674" s="103"/>
      <c r="E3674" s="103"/>
      <c r="F3674" s="103"/>
      <c r="H3674" s="123"/>
      <c r="I3674" s="103"/>
      <c r="J3674" s="103"/>
      <c r="K3674" s="103"/>
    </row>
    <row r="3675" spans="2:11" ht="12" customHeight="1" x14ac:dyDescent="0.25">
      <c r="B3675" s="103"/>
      <c r="C3675" s="123"/>
      <c r="D3675" s="103"/>
      <c r="E3675" s="103"/>
      <c r="F3675" s="103"/>
      <c r="H3675" s="123"/>
      <c r="I3675" s="103"/>
      <c r="J3675" s="103"/>
      <c r="K3675" s="103"/>
    </row>
    <row r="3676" spans="2:11" ht="12" customHeight="1" x14ac:dyDescent="0.25">
      <c r="B3676" s="103"/>
      <c r="C3676" s="123"/>
      <c r="D3676" s="103"/>
      <c r="E3676" s="103"/>
      <c r="F3676" s="103"/>
      <c r="H3676" s="123"/>
      <c r="I3676" s="103"/>
      <c r="J3676" s="103"/>
      <c r="K3676" s="103"/>
    </row>
    <row r="3677" spans="2:11" ht="12" customHeight="1" x14ac:dyDescent="0.25">
      <c r="B3677" s="103"/>
      <c r="C3677" s="123"/>
      <c r="D3677" s="103"/>
      <c r="E3677" s="103"/>
      <c r="F3677" s="103"/>
      <c r="H3677" s="123"/>
      <c r="I3677" s="103"/>
      <c r="J3677" s="103"/>
      <c r="K3677" s="103"/>
    </row>
    <row r="3678" spans="2:11" ht="12" customHeight="1" x14ac:dyDescent="0.25">
      <c r="B3678" s="103"/>
      <c r="C3678" s="123"/>
      <c r="D3678" s="103"/>
      <c r="E3678" s="103"/>
      <c r="F3678" s="103"/>
      <c r="H3678" s="123"/>
      <c r="I3678" s="103"/>
      <c r="J3678" s="103"/>
      <c r="K3678" s="103"/>
    </row>
    <row r="3679" spans="2:11" ht="12" customHeight="1" x14ac:dyDescent="0.25">
      <c r="B3679" s="103"/>
      <c r="C3679" s="123"/>
      <c r="D3679" s="103"/>
      <c r="E3679" s="103"/>
      <c r="F3679" s="103"/>
      <c r="H3679" s="123"/>
      <c r="I3679" s="103"/>
      <c r="J3679" s="103"/>
      <c r="K3679" s="103"/>
    </row>
    <row r="3680" spans="2:11" ht="12" customHeight="1" x14ac:dyDescent="0.25">
      <c r="B3680" s="103"/>
      <c r="C3680" s="123"/>
      <c r="D3680" s="103"/>
      <c r="E3680" s="103"/>
      <c r="F3680" s="103"/>
      <c r="H3680" s="123"/>
      <c r="I3680" s="103"/>
      <c r="J3680" s="103"/>
      <c r="K3680" s="103"/>
    </row>
    <row r="3681" spans="2:11" ht="12" customHeight="1" x14ac:dyDescent="0.25">
      <c r="B3681" s="103"/>
      <c r="C3681" s="123"/>
      <c r="D3681" s="103"/>
      <c r="E3681" s="103"/>
      <c r="F3681" s="103"/>
      <c r="H3681" s="123"/>
      <c r="I3681" s="103"/>
      <c r="J3681" s="103"/>
      <c r="K3681" s="103"/>
    </row>
    <row r="3682" spans="2:11" ht="12" customHeight="1" x14ac:dyDescent="0.25">
      <c r="B3682" s="103"/>
      <c r="C3682" s="123"/>
      <c r="D3682" s="103"/>
      <c r="E3682" s="103"/>
      <c r="F3682" s="103"/>
      <c r="H3682" s="123"/>
      <c r="I3682" s="103"/>
      <c r="J3682" s="103"/>
      <c r="K3682" s="103"/>
    </row>
    <row r="3683" spans="2:11" ht="12" customHeight="1" x14ac:dyDescent="0.25">
      <c r="B3683" s="103"/>
      <c r="C3683" s="123"/>
      <c r="D3683" s="103"/>
      <c r="E3683" s="103"/>
      <c r="F3683" s="103"/>
      <c r="H3683" s="123"/>
      <c r="I3683" s="103"/>
      <c r="J3683" s="103"/>
      <c r="K3683" s="103"/>
    </row>
    <row r="3684" spans="2:11" ht="12" customHeight="1" x14ac:dyDescent="0.25">
      <c r="B3684" s="103"/>
      <c r="C3684" s="123"/>
      <c r="D3684" s="103"/>
      <c r="E3684" s="103"/>
      <c r="F3684" s="103"/>
      <c r="H3684" s="123"/>
      <c r="I3684" s="103"/>
      <c r="J3684" s="103"/>
      <c r="K3684" s="103"/>
    </row>
    <row r="3685" spans="2:11" ht="12" customHeight="1" x14ac:dyDescent="0.25">
      <c r="B3685" s="103"/>
      <c r="C3685" s="123"/>
      <c r="D3685" s="103"/>
      <c r="E3685" s="103"/>
      <c r="F3685" s="103"/>
      <c r="H3685" s="123"/>
      <c r="I3685" s="103"/>
      <c r="J3685" s="103"/>
      <c r="K3685" s="103"/>
    </row>
    <row r="3686" spans="2:11" ht="12" customHeight="1" x14ac:dyDescent="0.25">
      <c r="B3686" s="103"/>
      <c r="C3686" s="123"/>
      <c r="D3686" s="103"/>
      <c r="E3686" s="103"/>
      <c r="F3686" s="103"/>
      <c r="H3686" s="123"/>
      <c r="I3686" s="103"/>
      <c r="J3686" s="103"/>
      <c r="K3686" s="103"/>
    </row>
    <row r="3687" spans="2:11" ht="12" customHeight="1" x14ac:dyDescent="0.25">
      <c r="B3687" s="103"/>
      <c r="C3687" s="123"/>
      <c r="D3687" s="103"/>
      <c r="E3687" s="103"/>
      <c r="F3687" s="103"/>
      <c r="H3687" s="123"/>
      <c r="I3687" s="103"/>
      <c r="J3687" s="103"/>
      <c r="K3687" s="103"/>
    </row>
    <row r="3688" spans="2:11" ht="12" customHeight="1" x14ac:dyDescent="0.25">
      <c r="B3688" s="103"/>
      <c r="C3688" s="123"/>
      <c r="D3688" s="103"/>
      <c r="E3688" s="103"/>
      <c r="F3688" s="103"/>
      <c r="H3688" s="123"/>
      <c r="I3688" s="103"/>
      <c r="J3688" s="103"/>
      <c r="K3688" s="103"/>
    </row>
    <row r="3689" spans="2:11" ht="12" customHeight="1" x14ac:dyDescent="0.25">
      <c r="B3689" s="103"/>
      <c r="C3689" s="123"/>
      <c r="D3689" s="103"/>
      <c r="E3689" s="103"/>
      <c r="F3689" s="103"/>
      <c r="H3689" s="123"/>
      <c r="I3689" s="103"/>
      <c r="J3689" s="103"/>
      <c r="K3689" s="103"/>
    </row>
    <row r="3690" spans="2:11" ht="12" customHeight="1" x14ac:dyDescent="0.25">
      <c r="B3690" s="103"/>
      <c r="C3690" s="123"/>
      <c r="D3690" s="103"/>
      <c r="E3690" s="103"/>
      <c r="F3690" s="103"/>
      <c r="H3690" s="123"/>
      <c r="I3690" s="103"/>
      <c r="J3690" s="103"/>
      <c r="K3690" s="103"/>
    </row>
    <row r="3691" spans="2:11" ht="12" customHeight="1" x14ac:dyDescent="0.25">
      <c r="B3691" s="103"/>
      <c r="C3691" s="123"/>
      <c r="D3691" s="103"/>
      <c r="E3691" s="103"/>
      <c r="F3691" s="103"/>
      <c r="H3691" s="123"/>
      <c r="I3691" s="103"/>
      <c r="J3691" s="103"/>
      <c r="K3691" s="103"/>
    </row>
    <row r="3692" spans="2:11" ht="12" customHeight="1" x14ac:dyDescent="0.25">
      <c r="B3692" s="103"/>
      <c r="C3692" s="123"/>
      <c r="D3692" s="103"/>
      <c r="E3692" s="103"/>
      <c r="F3692" s="103"/>
      <c r="H3692" s="123"/>
      <c r="I3692" s="103"/>
      <c r="J3692" s="103"/>
      <c r="K3692" s="103"/>
    </row>
    <row r="3693" spans="2:11" ht="12" customHeight="1" x14ac:dyDescent="0.25">
      <c r="B3693" s="103"/>
      <c r="C3693" s="123"/>
      <c r="D3693" s="103"/>
      <c r="E3693" s="103"/>
      <c r="F3693" s="103"/>
      <c r="H3693" s="123"/>
      <c r="I3693" s="103"/>
      <c r="J3693" s="103"/>
      <c r="K3693" s="103"/>
    </row>
    <row r="3694" spans="2:11" ht="12" customHeight="1" x14ac:dyDescent="0.25">
      <c r="B3694" s="103"/>
      <c r="C3694" s="123"/>
      <c r="D3694" s="103"/>
      <c r="E3694" s="103"/>
      <c r="F3694" s="103"/>
      <c r="H3694" s="123"/>
      <c r="I3694" s="103"/>
      <c r="J3694" s="103"/>
      <c r="K3694" s="103"/>
    </row>
    <row r="3695" spans="2:11" ht="12" customHeight="1" x14ac:dyDescent="0.25">
      <c r="B3695" s="103"/>
      <c r="C3695" s="123"/>
      <c r="D3695" s="103"/>
      <c r="E3695" s="103"/>
      <c r="F3695" s="103"/>
      <c r="H3695" s="123"/>
      <c r="I3695" s="103"/>
      <c r="J3695" s="103"/>
      <c r="K3695" s="103"/>
    </row>
    <row r="3696" spans="2:11" ht="12" customHeight="1" x14ac:dyDescent="0.25">
      <c r="B3696" s="103"/>
      <c r="C3696" s="123"/>
      <c r="D3696" s="103"/>
      <c r="E3696" s="103"/>
      <c r="F3696" s="103"/>
      <c r="H3696" s="123"/>
      <c r="I3696" s="103"/>
      <c r="J3696" s="103"/>
      <c r="K3696" s="103"/>
    </row>
    <row r="3697" spans="2:11" ht="12" customHeight="1" x14ac:dyDescent="0.25">
      <c r="B3697" s="103"/>
      <c r="C3697" s="123"/>
      <c r="D3697" s="103"/>
      <c r="E3697" s="103"/>
      <c r="F3697" s="103"/>
      <c r="H3697" s="123"/>
      <c r="I3697" s="103"/>
      <c r="J3697" s="103"/>
      <c r="K3697" s="103"/>
    </row>
    <row r="3698" spans="2:11" ht="12" customHeight="1" x14ac:dyDescent="0.25">
      <c r="B3698" s="103"/>
      <c r="C3698" s="123"/>
      <c r="D3698" s="103"/>
      <c r="E3698" s="103"/>
      <c r="F3698" s="103"/>
      <c r="H3698" s="123"/>
      <c r="I3698" s="103"/>
      <c r="J3698" s="103"/>
      <c r="K3698" s="103"/>
    </row>
    <row r="3699" spans="2:11" ht="12" customHeight="1" x14ac:dyDescent="0.25">
      <c r="B3699" s="103"/>
      <c r="C3699" s="123"/>
      <c r="D3699" s="103"/>
      <c r="E3699" s="103"/>
      <c r="F3699" s="103"/>
      <c r="H3699" s="123"/>
      <c r="I3699" s="103"/>
      <c r="J3699" s="103"/>
      <c r="K3699" s="103"/>
    </row>
    <row r="3700" spans="2:11" ht="12" customHeight="1" x14ac:dyDescent="0.25">
      <c r="B3700" s="103"/>
      <c r="C3700" s="123"/>
      <c r="D3700" s="103"/>
      <c r="E3700" s="103"/>
      <c r="F3700" s="103"/>
      <c r="H3700" s="123"/>
      <c r="I3700" s="103"/>
      <c r="J3700" s="103"/>
      <c r="K3700" s="103"/>
    </row>
    <row r="3701" spans="2:11" ht="12" customHeight="1" x14ac:dyDescent="0.25">
      <c r="B3701" s="103"/>
      <c r="C3701" s="123"/>
      <c r="D3701" s="103"/>
      <c r="E3701" s="103"/>
      <c r="F3701" s="103"/>
      <c r="H3701" s="123"/>
      <c r="I3701" s="103"/>
      <c r="J3701" s="103"/>
      <c r="K3701" s="103"/>
    </row>
    <row r="3702" spans="2:11" ht="12" customHeight="1" x14ac:dyDescent="0.25">
      <c r="B3702" s="103"/>
      <c r="C3702" s="123"/>
      <c r="D3702" s="103"/>
      <c r="E3702" s="103"/>
      <c r="F3702" s="103"/>
      <c r="H3702" s="123"/>
      <c r="I3702" s="103"/>
      <c r="J3702" s="103"/>
      <c r="K3702" s="103"/>
    </row>
    <row r="3703" spans="2:11" ht="12" customHeight="1" x14ac:dyDescent="0.25">
      <c r="B3703" s="103"/>
      <c r="C3703" s="123"/>
      <c r="D3703" s="103"/>
      <c r="E3703" s="103"/>
      <c r="F3703" s="103"/>
      <c r="H3703" s="123"/>
      <c r="I3703" s="103"/>
      <c r="J3703" s="103"/>
      <c r="K3703" s="103"/>
    </row>
    <row r="3704" spans="2:11" ht="12" customHeight="1" x14ac:dyDescent="0.25">
      <c r="B3704" s="103"/>
      <c r="C3704" s="123"/>
      <c r="D3704" s="103"/>
      <c r="E3704" s="103"/>
      <c r="F3704" s="103"/>
      <c r="H3704" s="123"/>
      <c r="I3704" s="103"/>
      <c r="J3704" s="103"/>
      <c r="K3704" s="103"/>
    </row>
    <row r="3705" spans="2:11" ht="12" customHeight="1" x14ac:dyDescent="0.25">
      <c r="B3705" s="103"/>
      <c r="C3705" s="123"/>
      <c r="D3705" s="103"/>
      <c r="E3705" s="103"/>
      <c r="F3705" s="103"/>
      <c r="H3705" s="123"/>
      <c r="I3705" s="103"/>
      <c r="J3705" s="103"/>
      <c r="K3705" s="103"/>
    </row>
    <row r="3706" spans="2:11" ht="12" customHeight="1" x14ac:dyDescent="0.25">
      <c r="B3706" s="103"/>
      <c r="C3706" s="123"/>
      <c r="D3706" s="103"/>
      <c r="E3706" s="103"/>
      <c r="F3706" s="103"/>
      <c r="H3706" s="123"/>
      <c r="I3706" s="103"/>
      <c r="J3706" s="103"/>
      <c r="K3706" s="103"/>
    </row>
    <row r="3707" spans="2:11" ht="12" customHeight="1" x14ac:dyDescent="0.25">
      <c r="B3707" s="103"/>
      <c r="C3707" s="123"/>
      <c r="D3707" s="103"/>
      <c r="E3707" s="103"/>
      <c r="F3707" s="103"/>
      <c r="H3707" s="123"/>
      <c r="I3707" s="103"/>
      <c r="J3707" s="103"/>
      <c r="K3707" s="103"/>
    </row>
    <row r="3708" spans="2:11" ht="12" customHeight="1" x14ac:dyDescent="0.25">
      <c r="B3708" s="103"/>
      <c r="C3708" s="123"/>
      <c r="D3708" s="103"/>
      <c r="E3708" s="103"/>
      <c r="F3708" s="103"/>
      <c r="H3708" s="123"/>
      <c r="I3708" s="103"/>
      <c r="J3708" s="103"/>
      <c r="K3708" s="103"/>
    </row>
    <row r="3709" spans="2:11" ht="12" customHeight="1" x14ac:dyDescent="0.25">
      <c r="B3709" s="103"/>
      <c r="C3709" s="123"/>
      <c r="D3709" s="103"/>
      <c r="E3709" s="103"/>
      <c r="F3709" s="103"/>
      <c r="H3709" s="123"/>
      <c r="I3709" s="103"/>
      <c r="J3709" s="103"/>
      <c r="K3709" s="103"/>
    </row>
    <row r="3710" spans="2:11" ht="12" customHeight="1" x14ac:dyDescent="0.25">
      <c r="B3710" s="103"/>
      <c r="C3710" s="123"/>
      <c r="D3710" s="103"/>
      <c r="E3710" s="103"/>
      <c r="F3710" s="103"/>
      <c r="H3710" s="123"/>
      <c r="I3710" s="103"/>
      <c r="J3710" s="103"/>
      <c r="K3710" s="103"/>
    </row>
    <row r="3711" spans="2:11" ht="12" customHeight="1" x14ac:dyDescent="0.25">
      <c r="B3711" s="103"/>
      <c r="C3711" s="123"/>
      <c r="D3711" s="103"/>
      <c r="E3711" s="103"/>
      <c r="F3711" s="103"/>
      <c r="H3711" s="123"/>
      <c r="I3711" s="103"/>
      <c r="J3711" s="103"/>
      <c r="K3711" s="103"/>
    </row>
    <row r="3712" spans="2:11" ht="12" customHeight="1" x14ac:dyDescent="0.25">
      <c r="B3712" s="103"/>
      <c r="C3712" s="123"/>
      <c r="D3712" s="103"/>
      <c r="E3712" s="103"/>
      <c r="F3712" s="103"/>
      <c r="H3712" s="123"/>
      <c r="I3712" s="103"/>
      <c r="J3712" s="103"/>
      <c r="K3712" s="103"/>
    </row>
    <row r="3713" spans="2:11" ht="12" customHeight="1" x14ac:dyDescent="0.25">
      <c r="B3713" s="103"/>
      <c r="C3713" s="123"/>
      <c r="D3713" s="103"/>
      <c r="E3713" s="103"/>
      <c r="F3713" s="103"/>
      <c r="H3713" s="123"/>
      <c r="I3713" s="103"/>
      <c r="J3713" s="103"/>
      <c r="K3713" s="103"/>
    </row>
    <row r="3714" spans="2:11" ht="12" customHeight="1" x14ac:dyDescent="0.25">
      <c r="B3714" s="103"/>
      <c r="C3714" s="123"/>
      <c r="D3714" s="103"/>
      <c r="E3714" s="103"/>
      <c r="F3714" s="103"/>
      <c r="H3714" s="123"/>
      <c r="I3714" s="103"/>
      <c r="J3714" s="103"/>
      <c r="K3714" s="103"/>
    </row>
    <row r="3715" spans="2:11" ht="12" customHeight="1" x14ac:dyDescent="0.25">
      <c r="B3715" s="103"/>
      <c r="C3715" s="123"/>
      <c r="D3715" s="103"/>
      <c r="E3715" s="103"/>
      <c r="F3715" s="103"/>
      <c r="H3715" s="123"/>
      <c r="I3715" s="103"/>
      <c r="J3715" s="103"/>
      <c r="K3715" s="103"/>
    </row>
    <row r="3716" spans="2:11" ht="12" customHeight="1" x14ac:dyDescent="0.25">
      <c r="B3716" s="103"/>
      <c r="C3716" s="123"/>
      <c r="D3716" s="103"/>
      <c r="E3716" s="103"/>
      <c r="F3716" s="103"/>
      <c r="H3716" s="123"/>
      <c r="I3716" s="103"/>
      <c r="J3716" s="103"/>
      <c r="K3716" s="103"/>
    </row>
    <row r="3717" spans="2:11" ht="12" customHeight="1" x14ac:dyDescent="0.25">
      <c r="B3717" s="103"/>
      <c r="C3717" s="123"/>
      <c r="D3717" s="103"/>
      <c r="E3717" s="103"/>
      <c r="F3717" s="103"/>
      <c r="H3717" s="123"/>
      <c r="I3717" s="103"/>
      <c r="J3717" s="103"/>
      <c r="K3717" s="103"/>
    </row>
    <row r="3718" spans="2:11" ht="12" customHeight="1" x14ac:dyDescent="0.25">
      <c r="B3718" s="103"/>
      <c r="C3718" s="123"/>
      <c r="D3718" s="103"/>
      <c r="E3718" s="103"/>
      <c r="F3718" s="103"/>
      <c r="H3718" s="123"/>
      <c r="I3718" s="103"/>
      <c r="J3718" s="103"/>
      <c r="K3718" s="103"/>
    </row>
    <row r="3719" spans="2:11" ht="12" customHeight="1" x14ac:dyDescent="0.25">
      <c r="B3719" s="103"/>
      <c r="C3719" s="123"/>
      <c r="D3719" s="103"/>
      <c r="E3719" s="103"/>
      <c r="F3719" s="103"/>
      <c r="H3719" s="123"/>
      <c r="I3719" s="103"/>
      <c r="J3719" s="103"/>
      <c r="K3719" s="103"/>
    </row>
    <row r="3720" spans="2:11" ht="12" customHeight="1" x14ac:dyDescent="0.25">
      <c r="B3720" s="103"/>
      <c r="C3720" s="123"/>
      <c r="D3720" s="103"/>
      <c r="E3720" s="103"/>
      <c r="F3720" s="103"/>
      <c r="H3720" s="123"/>
      <c r="I3720" s="103"/>
      <c r="J3720" s="103"/>
      <c r="K3720" s="103"/>
    </row>
    <row r="3721" spans="2:11" ht="12" customHeight="1" x14ac:dyDescent="0.25">
      <c r="B3721" s="103"/>
      <c r="C3721" s="123"/>
      <c r="D3721" s="103"/>
      <c r="E3721" s="103"/>
      <c r="F3721" s="103"/>
      <c r="H3721" s="123"/>
      <c r="I3721" s="103"/>
      <c r="J3721" s="103"/>
      <c r="K3721" s="103"/>
    </row>
    <row r="3722" spans="2:11" ht="12" customHeight="1" x14ac:dyDescent="0.25">
      <c r="B3722" s="103"/>
      <c r="C3722" s="123"/>
      <c r="D3722" s="103"/>
      <c r="E3722" s="103"/>
      <c r="F3722" s="103"/>
      <c r="H3722" s="123"/>
      <c r="I3722" s="103"/>
      <c r="J3722" s="103"/>
      <c r="K3722" s="103"/>
    </row>
    <row r="3723" spans="2:11" ht="12" customHeight="1" x14ac:dyDescent="0.25">
      <c r="B3723" s="103"/>
      <c r="C3723" s="123"/>
      <c r="D3723" s="103"/>
      <c r="E3723" s="103"/>
      <c r="F3723" s="103"/>
      <c r="H3723" s="123"/>
      <c r="I3723" s="103"/>
      <c r="J3723" s="103"/>
      <c r="K3723" s="103"/>
    </row>
    <row r="3724" spans="2:11" ht="12" customHeight="1" x14ac:dyDescent="0.25">
      <c r="B3724" s="103"/>
      <c r="C3724" s="123"/>
      <c r="D3724" s="103"/>
      <c r="E3724" s="103"/>
      <c r="F3724" s="103"/>
      <c r="H3724" s="123"/>
      <c r="I3724" s="103"/>
      <c r="J3724" s="103"/>
      <c r="K3724" s="103"/>
    </row>
    <row r="3725" spans="2:11" ht="12" customHeight="1" x14ac:dyDescent="0.25">
      <c r="B3725" s="103"/>
      <c r="C3725" s="123"/>
      <c r="D3725" s="103"/>
      <c r="E3725" s="103"/>
      <c r="F3725" s="103"/>
      <c r="H3725" s="123"/>
      <c r="I3725" s="103"/>
      <c r="J3725" s="103"/>
      <c r="K3725" s="103"/>
    </row>
    <row r="3726" spans="2:11" ht="12" customHeight="1" x14ac:dyDescent="0.25">
      <c r="B3726" s="103"/>
      <c r="C3726" s="123"/>
      <c r="D3726" s="103"/>
      <c r="E3726" s="103"/>
      <c r="F3726" s="103"/>
      <c r="H3726" s="123"/>
      <c r="I3726" s="103"/>
      <c r="J3726" s="103"/>
      <c r="K3726" s="103"/>
    </row>
    <row r="3727" spans="2:11" ht="12" customHeight="1" x14ac:dyDescent="0.25">
      <c r="B3727" s="103"/>
      <c r="C3727" s="123"/>
      <c r="D3727" s="103"/>
      <c r="E3727" s="103"/>
      <c r="F3727" s="103"/>
      <c r="H3727" s="123"/>
      <c r="I3727" s="103"/>
      <c r="J3727" s="103"/>
      <c r="K3727" s="103"/>
    </row>
    <row r="3728" spans="2:11" ht="12" customHeight="1" x14ac:dyDescent="0.25">
      <c r="B3728" s="103"/>
      <c r="C3728" s="123"/>
      <c r="D3728" s="103"/>
      <c r="E3728" s="103"/>
      <c r="F3728" s="103"/>
      <c r="H3728" s="123"/>
      <c r="I3728" s="103"/>
      <c r="J3728" s="103"/>
      <c r="K3728" s="103"/>
    </row>
    <row r="3729" spans="2:11" ht="12" customHeight="1" x14ac:dyDescent="0.25">
      <c r="B3729" s="103"/>
      <c r="C3729" s="123"/>
      <c r="D3729" s="103"/>
      <c r="E3729" s="103"/>
      <c r="F3729" s="103"/>
      <c r="H3729" s="123"/>
      <c r="I3729" s="103"/>
      <c r="J3729" s="103"/>
      <c r="K3729" s="103"/>
    </row>
    <row r="3730" spans="2:11" ht="12" customHeight="1" x14ac:dyDescent="0.25">
      <c r="B3730" s="103"/>
      <c r="C3730" s="123"/>
      <c r="D3730" s="103"/>
      <c r="E3730" s="103"/>
      <c r="F3730" s="103"/>
      <c r="H3730" s="123"/>
      <c r="I3730" s="103"/>
      <c r="J3730" s="103"/>
      <c r="K3730" s="103"/>
    </row>
    <row r="3731" spans="2:11" ht="12" customHeight="1" x14ac:dyDescent="0.25">
      <c r="B3731" s="103"/>
      <c r="C3731" s="123"/>
      <c r="D3731" s="103"/>
      <c r="E3731" s="103"/>
      <c r="F3731" s="103"/>
      <c r="H3731" s="123"/>
      <c r="I3731" s="103"/>
      <c r="J3731" s="103"/>
      <c r="K3731" s="103"/>
    </row>
    <row r="3732" spans="2:11" ht="12" customHeight="1" x14ac:dyDescent="0.25">
      <c r="B3732" s="103"/>
      <c r="C3732" s="123"/>
      <c r="D3732" s="103"/>
      <c r="E3732" s="103"/>
      <c r="F3732" s="103"/>
      <c r="H3732" s="123"/>
      <c r="I3732" s="103"/>
      <c r="J3732" s="103"/>
      <c r="K3732" s="103"/>
    </row>
    <row r="3733" spans="2:11" ht="12" customHeight="1" x14ac:dyDescent="0.25">
      <c r="B3733" s="103"/>
      <c r="C3733" s="123"/>
      <c r="D3733" s="103"/>
      <c r="E3733" s="103"/>
      <c r="F3733" s="103"/>
      <c r="H3733" s="123"/>
      <c r="I3733" s="103"/>
      <c r="J3733" s="103"/>
      <c r="K3733" s="103"/>
    </row>
    <row r="3734" spans="2:11" ht="12" customHeight="1" x14ac:dyDescent="0.25">
      <c r="B3734" s="103"/>
      <c r="C3734" s="123"/>
      <c r="D3734" s="103"/>
      <c r="E3734" s="103"/>
      <c r="F3734" s="103"/>
      <c r="H3734" s="123"/>
      <c r="I3734" s="103"/>
      <c r="J3734" s="103"/>
      <c r="K3734" s="103"/>
    </row>
    <row r="3735" spans="2:11" ht="12" customHeight="1" x14ac:dyDescent="0.25">
      <c r="B3735" s="103"/>
      <c r="C3735" s="123"/>
      <c r="D3735" s="103"/>
      <c r="E3735" s="103"/>
      <c r="F3735" s="103"/>
      <c r="H3735" s="123"/>
      <c r="I3735" s="103"/>
      <c r="J3735" s="103"/>
      <c r="K3735" s="103"/>
    </row>
    <row r="3736" spans="2:11" ht="12" customHeight="1" x14ac:dyDescent="0.25">
      <c r="B3736" s="103"/>
      <c r="C3736" s="123"/>
      <c r="D3736" s="103"/>
      <c r="E3736" s="103"/>
      <c r="F3736" s="103"/>
      <c r="H3736" s="123"/>
      <c r="I3736" s="103"/>
      <c r="J3736" s="103"/>
      <c r="K3736" s="103"/>
    </row>
    <row r="3737" spans="2:11" ht="12" customHeight="1" x14ac:dyDescent="0.25">
      <c r="B3737" s="103"/>
      <c r="C3737" s="123"/>
      <c r="D3737" s="103"/>
      <c r="E3737" s="103"/>
      <c r="F3737" s="103"/>
      <c r="H3737" s="123"/>
      <c r="I3737" s="103"/>
      <c r="J3737" s="103"/>
      <c r="K3737" s="103"/>
    </row>
    <row r="3738" spans="2:11" ht="12" customHeight="1" x14ac:dyDescent="0.25">
      <c r="B3738" s="103"/>
      <c r="C3738" s="123"/>
      <c r="D3738" s="103"/>
      <c r="E3738" s="103"/>
      <c r="F3738" s="103"/>
      <c r="H3738" s="123"/>
      <c r="I3738" s="103"/>
      <c r="J3738" s="103"/>
      <c r="K3738" s="103"/>
    </row>
    <row r="3739" spans="2:11" ht="12" customHeight="1" x14ac:dyDescent="0.25">
      <c r="B3739" s="103"/>
      <c r="C3739" s="123"/>
      <c r="D3739" s="103"/>
      <c r="E3739" s="103"/>
      <c r="F3739" s="103"/>
      <c r="H3739" s="123"/>
      <c r="I3739" s="103"/>
      <c r="J3739" s="103"/>
      <c r="K3739" s="103"/>
    </row>
    <row r="3740" spans="2:11" ht="12" customHeight="1" x14ac:dyDescent="0.25">
      <c r="B3740" s="103"/>
      <c r="C3740" s="123"/>
      <c r="D3740" s="103"/>
      <c r="E3740" s="103"/>
      <c r="F3740" s="103"/>
      <c r="H3740" s="123"/>
      <c r="I3740" s="103"/>
      <c r="J3740" s="103"/>
      <c r="K3740" s="103"/>
    </row>
    <row r="3741" spans="2:11" ht="12" customHeight="1" x14ac:dyDescent="0.25">
      <c r="B3741" s="103"/>
      <c r="C3741" s="123"/>
      <c r="D3741" s="103"/>
      <c r="E3741" s="103"/>
      <c r="F3741" s="103"/>
      <c r="H3741" s="123"/>
      <c r="I3741" s="103"/>
      <c r="J3741" s="103"/>
      <c r="K3741" s="103"/>
    </row>
    <row r="3742" spans="2:11" ht="12" customHeight="1" x14ac:dyDescent="0.25">
      <c r="B3742" s="103"/>
      <c r="C3742" s="123"/>
      <c r="D3742" s="103"/>
      <c r="E3742" s="103"/>
      <c r="F3742" s="103"/>
      <c r="H3742" s="123"/>
      <c r="I3742" s="103"/>
      <c r="J3742" s="103"/>
      <c r="K3742" s="103"/>
    </row>
    <row r="3743" spans="2:11" ht="12" customHeight="1" x14ac:dyDescent="0.25">
      <c r="B3743" s="103"/>
      <c r="C3743" s="123"/>
      <c r="D3743" s="103"/>
      <c r="E3743" s="103"/>
      <c r="F3743" s="103"/>
      <c r="H3743" s="123"/>
      <c r="I3743" s="103"/>
      <c r="J3743" s="103"/>
      <c r="K3743" s="103"/>
    </row>
    <row r="3744" spans="2:11" ht="12" customHeight="1" x14ac:dyDescent="0.25">
      <c r="B3744" s="103"/>
      <c r="C3744" s="123"/>
      <c r="D3744" s="103"/>
      <c r="E3744" s="103"/>
      <c r="F3744" s="103"/>
      <c r="H3744" s="123"/>
      <c r="I3744" s="103"/>
      <c r="J3744" s="103"/>
      <c r="K3744" s="103"/>
    </row>
    <row r="3745" spans="2:11" ht="12" customHeight="1" x14ac:dyDescent="0.25">
      <c r="B3745" s="103"/>
      <c r="C3745" s="123"/>
      <c r="D3745" s="103"/>
      <c r="E3745" s="103"/>
      <c r="F3745" s="103"/>
      <c r="H3745" s="123"/>
      <c r="I3745" s="103"/>
      <c r="J3745" s="103"/>
      <c r="K3745" s="103"/>
    </row>
    <row r="3746" spans="2:11" ht="12" customHeight="1" x14ac:dyDescent="0.25">
      <c r="B3746" s="103"/>
      <c r="C3746" s="123"/>
      <c r="D3746" s="103"/>
      <c r="E3746" s="103"/>
      <c r="F3746" s="103"/>
      <c r="H3746" s="123"/>
      <c r="I3746" s="103"/>
      <c r="J3746" s="103"/>
      <c r="K3746" s="103"/>
    </row>
    <row r="3747" spans="2:11" ht="12" customHeight="1" x14ac:dyDescent="0.25">
      <c r="B3747" s="103"/>
      <c r="C3747" s="123"/>
      <c r="D3747" s="103"/>
      <c r="E3747" s="103"/>
      <c r="F3747" s="103"/>
      <c r="H3747" s="123"/>
      <c r="I3747" s="103"/>
      <c r="J3747" s="103"/>
      <c r="K3747" s="103"/>
    </row>
    <row r="3748" spans="2:11" ht="12" customHeight="1" x14ac:dyDescent="0.25">
      <c r="B3748" s="103"/>
      <c r="C3748" s="123"/>
      <c r="D3748" s="103"/>
      <c r="E3748" s="103"/>
      <c r="F3748" s="103"/>
      <c r="H3748" s="123"/>
      <c r="I3748" s="103"/>
      <c r="J3748" s="103"/>
      <c r="K3748" s="103"/>
    </row>
    <row r="3749" spans="2:11" ht="12" customHeight="1" x14ac:dyDescent="0.25">
      <c r="B3749" s="103"/>
      <c r="C3749" s="123"/>
      <c r="D3749" s="103"/>
      <c r="E3749" s="103"/>
      <c r="F3749" s="103"/>
      <c r="H3749" s="123"/>
      <c r="I3749" s="103"/>
      <c r="J3749" s="103"/>
      <c r="K3749" s="103"/>
    </row>
    <row r="3750" spans="2:11" ht="12" customHeight="1" x14ac:dyDescent="0.25">
      <c r="B3750" s="103"/>
      <c r="C3750" s="123"/>
      <c r="D3750" s="103"/>
      <c r="E3750" s="103"/>
      <c r="F3750" s="103"/>
      <c r="H3750" s="123"/>
      <c r="I3750" s="103"/>
      <c r="J3750" s="103"/>
      <c r="K3750" s="103"/>
    </row>
    <row r="3751" spans="2:11" ht="12" customHeight="1" x14ac:dyDescent="0.25">
      <c r="B3751" s="103"/>
      <c r="C3751" s="123"/>
      <c r="D3751" s="103"/>
      <c r="E3751" s="103"/>
      <c r="F3751" s="103"/>
      <c r="H3751" s="123"/>
      <c r="I3751" s="103"/>
      <c r="J3751" s="103"/>
      <c r="K3751" s="103"/>
    </row>
    <row r="3752" spans="2:11" ht="12" customHeight="1" x14ac:dyDescent="0.25">
      <c r="B3752" s="103"/>
      <c r="C3752" s="123"/>
      <c r="D3752" s="103"/>
      <c r="E3752" s="103"/>
      <c r="F3752" s="103"/>
      <c r="H3752" s="123"/>
      <c r="I3752" s="103"/>
      <c r="J3752" s="103"/>
      <c r="K3752" s="103"/>
    </row>
    <row r="3753" spans="2:11" ht="12" customHeight="1" x14ac:dyDescent="0.25">
      <c r="B3753" s="103"/>
      <c r="C3753" s="123"/>
      <c r="D3753" s="103"/>
      <c r="E3753" s="103"/>
      <c r="F3753" s="103"/>
      <c r="H3753" s="123"/>
      <c r="I3753" s="103"/>
      <c r="J3753" s="103"/>
      <c r="K3753" s="103"/>
    </row>
    <row r="3754" spans="2:11" ht="12" customHeight="1" x14ac:dyDescent="0.25">
      <c r="B3754" s="103"/>
      <c r="C3754" s="123"/>
      <c r="D3754" s="103"/>
      <c r="E3754" s="103"/>
      <c r="F3754" s="103"/>
      <c r="H3754" s="123"/>
      <c r="I3754" s="103"/>
      <c r="J3754" s="103"/>
      <c r="K3754" s="103"/>
    </row>
    <row r="3755" spans="2:11" ht="12" customHeight="1" x14ac:dyDescent="0.25">
      <c r="B3755" s="103"/>
      <c r="C3755" s="123"/>
      <c r="D3755" s="103"/>
      <c r="E3755" s="103"/>
      <c r="F3755" s="103"/>
      <c r="H3755" s="123"/>
      <c r="I3755" s="103"/>
      <c r="J3755" s="103"/>
      <c r="K3755" s="103"/>
    </row>
    <row r="3756" spans="2:11" ht="12" customHeight="1" x14ac:dyDescent="0.25">
      <c r="B3756" s="103"/>
      <c r="C3756" s="123"/>
      <c r="D3756" s="103"/>
      <c r="E3756" s="103"/>
      <c r="F3756" s="103"/>
      <c r="H3756" s="123"/>
      <c r="I3756" s="103"/>
      <c r="J3756" s="103"/>
      <c r="K3756" s="103"/>
    </row>
    <row r="3757" spans="2:11" ht="12" customHeight="1" x14ac:dyDescent="0.25">
      <c r="B3757" s="103"/>
      <c r="C3757" s="123"/>
      <c r="D3757" s="103"/>
      <c r="E3757" s="103"/>
      <c r="F3757" s="103"/>
      <c r="H3757" s="123"/>
      <c r="I3757" s="103"/>
      <c r="J3757" s="103"/>
      <c r="K3757" s="103"/>
    </row>
    <row r="3758" spans="2:11" ht="12" customHeight="1" x14ac:dyDescent="0.25">
      <c r="B3758" s="103"/>
      <c r="C3758" s="123"/>
      <c r="D3758" s="103"/>
      <c r="E3758" s="103"/>
      <c r="F3758" s="103"/>
      <c r="H3758" s="123"/>
      <c r="I3758" s="103"/>
      <c r="J3758" s="103"/>
      <c r="K3758" s="103"/>
    </row>
    <row r="3759" spans="2:11" ht="12" customHeight="1" x14ac:dyDescent="0.25">
      <c r="B3759" s="103"/>
      <c r="C3759" s="123"/>
      <c r="D3759" s="103"/>
      <c r="E3759" s="103"/>
      <c r="F3759" s="103"/>
      <c r="H3759" s="123"/>
      <c r="I3759" s="103"/>
      <c r="J3759" s="103"/>
      <c r="K3759" s="103"/>
    </row>
    <row r="3760" spans="2:11" ht="12" customHeight="1" x14ac:dyDescent="0.25">
      <c r="B3760" s="103"/>
      <c r="C3760" s="123"/>
      <c r="D3760" s="103"/>
      <c r="E3760" s="103"/>
      <c r="F3760" s="103"/>
      <c r="H3760" s="123"/>
      <c r="I3760" s="103"/>
      <c r="J3760" s="103"/>
      <c r="K3760" s="103"/>
    </row>
    <row r="3761" spans="2:11" ht="12" customHeight="1" x14ac:dyDescent="0.25">
      <c r="B3761" s="103"/>
      <c r="C3761" s="123"/>
      <c r="D3761" s="103"/>
      <c r="E3761" s="103"/>
      <c r="F3761" s="103"/>
      <c r="H3761" s="123"/>
      <c r="I3761" s="103"/>
      <c r="J3761" s="103"/>
      <c r="K3761" s="103"/>
    </row>
    <row r="3762" spans="2:11" ht="12" customHeight="1" x14ac:dyDescent="0.25">
      <c r="B3762" s="103"/>
      <c r="C3762" s="123"/>
      <c r="D3762" s="103"/>
      <c r="E3762" s="103"/>
      <c r="F3762" s="103"/>
      <c r="H3762" s="123"/>
      <c r="I3762" s="103"/>
      <c r="J3762" s="103"/>
      <c r="K3762" s="103"/>
    </row>
    <row r="3763" spans="2:11" ht="12" customHeight="1" x14ac:dyDescent="0.25">
      <c r="B3763" s="103"/>
      <c r="C3763" s="123"/>
      <c r="D3763" s="103"/>
      <c r="E3763" s="103"/>
      <c r="F3763" s="103"/>
      <c r="H3763" s="123"/>
      <c r="I3763" s="103"/>
      <c r="J3763" s="103"/>
      <c r="K3763" s="103"/>
    </row>
    <row r="3764" spans="2:11" ht="12" customHeight="1" x14ac:dyDescent="0.25">
      <c r="B3764" s="103"/>
      <c r="C3764" s="123"/>
      <c r="D3764" s="103"/>
      <c r="E3764" s="103"/>
      <c r="F3764" s="103"/>
      <c r="H3764" s="123"/>
      <c r="I3764" s="103"/>
      <c r="J3764" s="103"/>
      <c r="K3764" s="103"/>
    </row>
    <row r="3765" spans="2:11" ht="12" customHeight="1" x14ac:dyDescent="0.25">
      <c r="B3765" s="103"/>
      <c r="C3765" s="123"/>
      <c r="D3765" s="103"/>
      <c r="E3765" s="103"/>
      <c r="F3765" s="103"/>
      <c r="H3765" s="123"/>
      <c r="I3765" s="103"/>
      <c r="J3765" s="103"/>
      <c r="K3765" s="103"/>
    </row>
    <row r="3766" spans="2:11" ht="12" customHeight="1" x14ac:dyDescent="0.25">
      <c r="B3766" s="103"/>
      <c r="C3766" s="123"/>
      <c r="D3766" s="103"/>
      <c r="E3766" s="103"/>
      <c r="F3766" s="103"/>
      <c r="H3766" s="123"/>
      <c r="I3766" s="103"/>
      <c r="J3766" s="103"/>
      <c r="K3766" s="103"/>
    </row>
    <row r="3767" spans="2:11" ht="12" customHeight="1" x14ac:dyDescent="0.25">
      <c r="B3767" s="103"/>
      <c r="C3767" s="123"/>
      <c r="D3767" s="103"/>
      <c r="E3767" s="103"/>
      <c r="F3767" s="103"/>
      <c r="H3767" s="123"/>
      <c r="I3767" s="103"/>
      <c r="J3767" s="103"/>
      <c r="K3767" s="103"/>
    </row>
    <row r="3768" spans="2:11" ht="12" customHeight="1" x14ac:dyDescent="0.25">
      <c r="B3768" s="103"/>
      <c r="C3768" s="123"/>
      <c r="D3768" s="103"/>
      <c r="E3768" s="103"/>
      <c r="F3768" s="103"/>
      <c r="H3768" s="123"/>
      <c r="I3768" s="103"/>
      <c r="J3768" s="103"/>
      <c r="K3768" s="103"/>
    </row>
    <row r="3769" spans="2:11" ht="12" customHeight="1" x14ac:dyDescent="0.25">
      <c r="B3769" s="103"/>
      <c r="C3769" s="123"/>
      <c r="D3769" s="103"/>
      <c r="E3769" s="103"/>
      <c r="F3769" s="103"/>
      <c r="H3769" s="123"/>
      <c r="I3769" s="103"/>
      <c r="J3769" s="103"/>
      <c r="K3769" s="103"/>
    </row>
    <row r="3770" spans="2:11" ht="12" customHeight="1" x14ac:dyDescent="0.25">
      <c r="B3770" s="103"/>
      <c r="C3770" s="123"/>
      <c r="D3770" s="103"/>
      <c r="E3770" s="103"/>
      <c r="F3770" s="103"/>
      <c r="H3770" s="123"/>
      <c r="I3770" s="103"/>
      <c r="J3770" s="103"/>
      <c r="K3770" s="103"/>
    </row>
    <row r="3771" spans="2:11" ht="12" customHeight="1" x14ac:dyDescent="0.25">
      <c r="B3771" s="103"/>
      <c r="C3771" s="123"/>
      <c r="D3771" s="103"/>
      <c r="E3771" s="103"/>
      <c r="F3771" s="103"/>
      <c r="H3771" s="123"/>
      <c r="I3771" s="103"/>
      <c r="J3771" s="103"/>
      <c r="K3771" s="103"/>
    </row>
    <row r="3772" spans="2:11" ht="12" customHeight="1" x14ac:dyDescent="0.25">
      <c r="B3772" s="103"/>
      <c r="C3772" s="123"/>
      <c r="D3772" s="103"/>
      <c r="E3772" s="103"/>
      <c r="F3772" s="103"/>
      <c r="H3772" s="123"/>
      <c r="I3772" s="103"/>
      <c r="J3772" s="103"/>
      <c r="K3772" s="103"/>
    </row>
    <row r="3773" spans="2:11" ht="12" customHeight="1" x14ac:dyDescent="0.25">
      <c r="B3773" s="103"/>
      <c r="C3773" s="123"/>
      <c r="D3773" s="103"/>
      <c r="E3773" s="103"/>
      <c r="F3773" s="103"/>
      <c r="H3773" s="123"/>
      <c r="I3773" s="103"/>
      <c r="J3773" s="103"/>
      <c r="K3773" s="103"/>
    </row>
    <row r="3774" spans="2:11" ht="12" customHeight="1" x14ac:dyDescent="0.25">
      <c r="B3774" s="103"/>
      <c r="C3774" s="123"/>
      <c r="D3774" s="103"/>
      <c r="E3774" s="103"/>
      <c r="F3774" s="103"/>
      <c r="H3774" s="123"/>
      <c r="I3774" s="103"/>
      <c r="J3774" s="103"/>
      <c r="K3774" s="103"/>
    </row>
    <row r="3775" spans="2:11" ht="12" customHeight="1" x14ac:dyDescent="0.25">
      <c r="B3775" s="103"/>
      <c r="C3775" s="123"/>
      <c r="D3775" s="103"/>
      <c r="E3775" s="103"/>
      <c r="F3775" s="103"/>
      <c r="H3775" s="123"/>
      <c r="I3775" s="103"/>
      <c r="J3775" s="103"/>
      <c r="K3775" s="103"/>
    </row>
    <row r="3776" spans="2:11" ht="12" customHeight="1" x14ac:dyDescent="0.25">
      <c r="B3776" s="103"/>
      <c r="C3776" s="123"/>
      <c r="D3776" s="103"/>
      <c r="E3776" s="103"/>
      <c r="F3776" s="103"/>
      <c r="H3776" s="123"/>
      <c r="I3776" s="103"/>
      <c r="J3776" s="103"/>
      <c r="K3776" s="103"/>
    </row>
    <row r="3777" spans="2:11" ht="12" customHeight="1" x14ac:dyDescent="0.25">
      <c r="B3777" s="103"/>
      <c r="C3777" s="123"/>
      <c r="D3777" s="103"/>
      <c r="E3777" s="103"/>
      <c r="F3777" s="103"/>
      <c r="H3777" s="123"/>
      <c r="I3777" s="103"/>
      <c r="J3777" s="103"/>
      <c r="K3777" s="103"/>
    </row>
    <row r="3778" spans="2:11" ht="12" customHeight="1" x14ac:dyDescent="0.25">
      <c r="B3778" s="103"/>
      <c r="C3778" s="123"/>
      <c r="D3778" s="103"/>
      <c r="E3778" s="103"/>
      <c r="F3778" s="103"/>
      <c r="H3778" s="123"/>
      <c r="I3778" s="103"/>
      <c r="J3778" s="103"/>
      <c r="K3778" s="103"/>
    </row>
    <row r="3779" spans="2:11" ht="12" customHeight="1" x14ac:dyDescent="0.25">
      <c r="B3779" s="103"/>
      <c r="C3779" s="123"/>
      <c r="D3779" s="103"/>
      <c r="E3779" s="103"/>
      <c r="F3779" s="103"/>
      <c r="H3779" s="123"/>
      <c r="I3779" s="103"/>
      <c r="J3779" s="103"/>
      <c r="K3779" s="103"/>
    </row>
    <row r="3780" spans="2:11" ht="12" customHeight="1" x14ac:dyDescent="0.25">
      <c r="B3780" s="103"/>
      <c r="C3780" s="123"/>
      <c r="D3780" s="103"/>
      <c r="E3780" s="103"/>
      <c r="F3780" s="103"/>
      <c r="H3780" s="123"/>
      <c r="I3780" s="103"/>
      <c r="J3780" s="103"/>
      <c r="K3780" s="103"/>
    </row>
    <row r="3781" spans="2:11" ht="12" customHeight="1" x14ac:dyDescent="0.25">
      <c r="B3781" s="103"/>
      <c r="C3781" s="123"/>
      <c r="D3781" s="103"/>
      <c r="E3781" s="103"/>
      <c r="F3781" s="103"/>
      <c r="H3781" s="123"/>
      <c r="I3781" s="103"/>
      <c r="J3781" s="103"/>
      <c r="K3781" s="103"/>
    </row>
    <row r="3782" spans="2:11" ht="12" customHeight="1" x14ac:dyDescent="0.25">
      <c r="B3782" s="103"/>
      <c r="C3782" s="123"/>
      <c r="D3782" s="103"/>
      <c r="E3782" s="103"/>
      <c r="F3782" s="103"/>
      <c r="H3782" s="123"/>
      <c r="I3782" s="103"/>
      <c r="J3782" s="103"/>
      <c r="K3782" s="103"/>
    </row>
    <row r="3783" spans="2:11" ht="12" customHeight="1" x14ac:dyDescent="0.25">
      <c r="B3783" s="103"/>
      <c r="C3783" s="123"/>
      <c r="D3783" s="103"/>
      <c r="E3783" s="103"/>
      <c r="F3783" s="103"/>
      <c r="H3783" s="123"/>
      <c r="I3783" s="103"/>
      <c r="J3783" s="103"/>
      <c r="K3783" s="103"/>
    </row>
    <row r="3784" spans="2:11" ht="12" customHeight="1" x14ac:dyDescent="0.25">
      <c r="B3784" s="103"/>
      <c r="C3784" s="123"/>
      <c r="D3784" s="103"/>
      <c r="E3784" s="103"/>
      <c r="F3784" s="103"/>
      <c r="H3784" s="123"/>
      <c r="I3784" s="103"/>
      <c r="J3784" s="103"/>
      <c r="K3784" s="103"/>
    </row>
    <row r="3785" spans="2:11" ht="12" customHeight="1" x14ac:dyDescent="0.25">
      <c r="B3785" s="103"/>
      <c r="C3785" s="123"/>
      <c r="D3785" s="103"/>
      <c r="E3785" s="103"/>
      <c r="F3785" s="103"/>
      <c r="H3785" s="123"/>
      <c r="I3785" s="103"/>
      <c r="J3785" s="103"/>
      <c r="K3785" s="103"/>
    </row>
    <row r="3786" spans="2:11" ht="12" customHeight="1" x14ac:dyDescent="0.25">
      <c r="B3786" s="103"/>
      <c r="C3786" s="123"/>
      <c r="D3786" s="103"/>
      <c r="E3786" s="103"/>
      <c r="F3786" s="103"/>
      <c r="H3786" s="123"/>
      <c r="I3786" s="103"/>
      <c r="J3786" s="103"/>
      <c r="K3786" s="103"/>
    </row>
    <row r="3787" spans="2:11" ht="12" customHeight="1" x14ac:dyDescent="0.25">
      <c r="B3787" s="103"/>
      <c r="C3787" s="123"/>
      <c r="D3787" s="103"/>
      <c r="E3787" s="103"/>
      <c r="F3787" s="103"/>
      <c r="H3787" s="123"/>
      <c r="I3787" s="103"/>
      <c r="J3787" s="103"/>
      <c r="K3787" s="103"/>
    </row>
    <row r="3788" spans="2:11" ht="12" customHeight="1" x14ac:dyDescent="0.25">
      <c r="B3788" s="103"/>
      <c r="C3788" s="123"/>
      <c r="D3788" s="103"/>
      <c r="E3788" s="103"/>
      <c r="F3788" s="103"/>
      <c r="H3788" s="123"/>
      <c r="I3788" s="103"/>
      <c r="J3788" s="103"/>
      <c r="K3788" s="103"/>
    </row>
    <row r="3789" spans="2:11" ht="12" customHeight="1" x14ac:dyDescent="0.25">
      <c r="B3789" s="103"/>
      <c r="C3789" s="123"/>
      <c r="D3789" s="103"/>
      <c r="E3789" s="103"/>
      <c r="F3789" s="103"/>
      <c r="H3789" s="123"/>
      <c r="I3789" s="103"/>
      <c r="J3789" s="103"/>
      <c r="K3789" s="103"/>
    </row>
    <row r="3790" spans="2:11" ht="12" customHeight="1" x14ac:dyDescent="0.25">
      <c r="B3790" s="103"/>
      <c r="C3790" s="123"/>
      <c r="D3790" s="103"/>
      <c r="E3790" s="103"/>
      <c r="F3790" s="103"/>
      <c r="H3790" s="123"/>
      <c r="I3790" s="103"/>
      <c r="J3790" s="103"/>
      <c r="K3790" s="103"/>
    </row>
    <row r="3791" spans="2:11" ht="12" customHeight="1" x14ac:dyDescent="0.25">
      <c r="B3791" s="103"/>
      <c r="C3791" s="123"/>
      <c r="D3791" s="103"/>
      <c r="E3791" s="103"/>
      <c r="F3791" s="103"/>
      <c r="H3791" s="123"/>
      <c r="I3791" s="103"/>
      <c r="J3791" s="103"/>
      <c r="K3791" s="103"/>
    </row>
    <row r="3792" spans="2:11" ht="12" customHeight="1" x14ac:dyDescent="0.25">
      <c r="B3792" s="103"/>
      <c r="C3792" s="123"/>
      <c r="D3792" s="103"/>
      <c r="E3792" s="103"/>
      <c r="F3792" s="103"/>
      <c r="H3792" s="123"/>
      <c r="I3792" s="103"/>
      <c r="J3792" s="103"/>
      <c r="K3792" s="103"/>
    </row>
    <row r="3793" spans="2:11" ht="12" customHeight="1" x14ac:dyDescent="0.25">
      <c r="B3793" s="103"/>
      <c r="C3793" s="123"/>
      <c r="D3793" s="103"/>
      <c r="E3793" s="103"/>
      <c r="F3793" s="103"/>
      <c r="H3793" s="123"/>
      <c r="I3793" s="103"/>
      <c r="J3793" s="103"/>
      <c r="K3793" s="103"/>
    </row>
    <row r="3794" spans="2:11" ht="12" customHeight="1" x14ac:dyDescent="0.25">
      <c r="B3794" s="103"/>
      <c r="C3794" s="123"/>
      <c r="D3794" s="103"/>
      <c r="E3794" s="103"/>
      <c r="F3794" s="103"/>
      <c r="H3794" s="123"/>
      <c r="I3794" s="103"/>
      <c r="J3794" s="103"/>
      <c r="K3794" s="103"/>
    </row>
    <row r="3795" spans="2:11" ht="12" customHeight="1" x14ac:dyDescent="0.25">
      <c r="B3795" s="103"/>
      <c r="C3795" s="123"/>
      <c r="D3795" s="103"/>
      <c r="E3795" s="103"/>
      <c r="F3795" s="103"/>
      <c r="H3795" s="123"/>
      <c r="I3795" s="103"/>
      <c r="J3795" s="103"/>
      <c r="K3795" s="103"/>
    </row>
    <row r="3796" spans="2:11" ht="12" customHeight="1" x14ac:dyDescent="0.25">
      <c r="B3796" s="103"/>
      <c r="C3796" s="123"/>
      <c r="D3796" s="103"/>
      <c r="E3796" s="103"/>
      <c r="F3796" s="103"/>
      <c r="H3796" s="123"/>
      <c r="I3796" s="103"/>
      <c r="J3796" s="103"/>
      <c r="K3796" s="103"/>
    </row>
    <row r="3797" spans="2:11" ht="12" customHeight="1" x14ac:dyDescent="0.25">
      <c r="B3797" s="103"/>
      <c r="C3797" s="123"/>
      <c r="D3797" s="103"/>
      <c r="E3797" s="103"/>
      <c r="F3797" s="103"/>
      <c r="H3797" s="123"/>
      <c r="I3797" s="103"/>
      <c r="J3797" s="103"/>
      <c r="K3797" s="103"/>
    </row>
    <row r="3798" spans="2:11" ht="12" customHeight="1" x14ac:dyDescent="0.25">
      <c r="B3798" s="103"/>
      <c r="C3798" s="123"/>
      <c r="D3798" s="103"/>
      <c r="E3798" s="103"/>
      <c r="F3798" s="103"/>
      <c r="H3798" s="123"/>
      <c r="I3798" s="103"/>
      <c r="J3798" s="103"/>
      <c r="K3798" s="103"/>
    </row>
    <row r="3799" spans="2:11" ht="12" customHeight="1" x14ac:dyDescent="0.25">
      <c r="B3799" s="103"/>
      <c r="C3799" s="123"/>
      <c r="D3799" s="103"/>
      <c r="E3799" s="103"/>
      <c r="F3799" s="103"/>
      <c r="H3799" s="123"/>
      <c r="I3799" s="103"/>
      <c r="J3799" s="103"/>
      <c r="K3799" s="103"/>
    </row>
    <row r="3800" spans="2:11" ht="12" customHeight="1" x14ac:dyDescent="0.25">
      <c r="B3800" s="103"/>
      <c r="C3800" s="123"/>
      <c r="D3800" s="103"/>
      <c r="E3800" s="103"/>
      <c r="F3800" s="103"/>
      <c r="H3800" s="123"/>
      <c r="I3800" s="103"/>
      <c r="J3800" s="103"/>
      <c r="K3800" s="103"/>
    </row>
    <row r="3801" spans="2:11" ht="12" customHeight="1" x14ac:dyDescent="0.25">
      <c r="B3801" s="103"/>
      <c r="C3801" s="123"/>
      <c r="D3801" s="103"/>
      <c r="E3801" s="103"/>
      <c r="F3801" s="103"/>
      <c r="H3801" s="123"/>
      <c r="I3801" s="103"/>
      <c r="J3801" s="103"/>
      <c r="K3801" s="103"/>
    </row>
    <row r="3802" spans="2:11" ht="12" customHeight="1" x14ac:dyDescent="0.25">
      <c r="B3802" s="103"/>
      <c r="C3802" s="123"/>
      <c r="D3802" s="103"/>
      <c r="E3802" s="103"/>
      <c r="F3802" s="103"/>
      <c r="H3802" s="123"/>
      <c r="I3802" s="103"/>
      <c r="J3802" s="103"/>
      <c r="K3802" s="103"/>
    </row>
    <row r="3803" spans="2:11" ht="12" customHeight="1" x14ac:dyDescent="0.25">
      <c r="B3803" s="103"/>
      <c r="C3803" s="123"/>
      <c r="D3803" s="103"/>
      <c r="E3803" s="103"/>
      <c r="F3803" s="103"/>
      <c r="H3803" s="123"/>
      <c r="I3803" s="103"/>
      <c r="J3803" s="103"/>
      <c r="K3803" s="103"/>
    </row>
    <row r="3804" spans="2:11" ht="12" customHeight="1" x14ac:dyDescent="0.25">
      <c r="B3804" s="103"/>
      <c r="C3804" s="123"/>
      <c r="D3804" s="103"/>
      <c r="E3804" s="103"/>
      <c r="F3804" s="103"/>
      <c r="H3804" s="123"/>
      <c r="I3804" s="103"/>
      <c r="J3804" s="103"/>
      <c r="K3804" s="103"/>
    </row>
    <row r="3805" spans="2:11" ht="12" customHeight="1" x14ac:dyDescent="0.25">
      <c r="B3805" s="103"/>
      <c r="C3805" s="123"/>
      <c r="D3805" s="103"/>
      <c r="E3805" s="103"/>
      <c r="F3805" s="103"/>
      <c r="H3805" s="123"/>
      <c r="I3805" s="103"/>
      <c r="J3805" s="103"/>
      <c r="K3805" s="103"/>
    </row>
    <row r="3806" spans="2:11" ht="12" customHeight="1" x14ac:dyDescent="0.25">
      <c r="B3806" s="103"/>
      <c r="C3806" s="123"/>
      <c r="D3806" s="103"/>
      <c r="E3806" s="103"/>
      <c r="F3806" s="103"/>
      <c r="H3806" s="123"/>
      <c r="I3806" s="103"/>
      <c r="J3806" s="103"/>
      <c r="K3806" s="103"/>
    </row>
    <row r="3807" spans="2:11" ht="12" customHeight="1" x14ac:dyDescent="0.25">
      <c r="B3807" s="103"/>
      <c r="C3807" s="123"/>
      <c r="D3807" s="103"/>
      <c r="E3807" s="103"/>
      <c r="F3807" s="103"/>
      <c r="H3807" s="123"/>
      <c r="I3807" s="103"/>
      <c r="J3807" s="103"/>
      <c r="K3807" s="103"/>
    </row>
    <row r="3808" spans="2:11" ht="12" customHeight="1" x14ac:dyDescent="0.25">
      <c r="B3808" s="103"/>
      <c r="C3808" s="123"/>
      <c r="D3808" s="103"/>
      <c r="E3808" s="103"/>
      <c r="F3808" s="103"/>
      <c r="H3808" s="123"/>
      <c r="I3808" s="103"/>
      <c r="J3808" s="103"/>
      <c r="K3808" s="103"/>
    </row>
    <row r="3809" spans="2:11" ht="12" customHeight="1" x14ac:dyDescent="0.25">
      <c r="B3809" s="103"/>
      <c r="C3809" s="123"/>
      <c r="D3809" s="103"/>
      <c r="E3809" s="103"/>
      <c r="F3809" s="103"/>
      <c r="H3809" s="123"/>
      <c r="I3809" s="103"/>
      <c r="J3809" s="103"/>
      <c r="K3809" s="103"/>
    </row>
    <row r="3810" spans="2:11" ht="12" customHeight="1" x14ac:dyDescent="0.25">
      <c r="B3810" s="103"/>
      <c r="C3810" s="123"/>
      <c r="D3810" s="103"/>
      <c r="E3810" s="103"/>
      <c r="F3810" s="103"/>
      <c r="H3810" s="123"/>
      <c r="I3810" s="103"/>
      <c r="J3810" s="103"/>
      <c r="K3810" s="103"/>
    </row>
    <row r="3811" spans="2:11" ht="12" customHeight="1" x14ac:dyDescent="0.25">
      <c r="B3811" s="103"/>
      <c r="C3811" s="123"/>
      <c r="D3811" s="103"/>
      <c r="E3811" s="103"/>
      <c r="F3811" s="103"/>
      <c r="H3811" s="123"/>
      <c r="I3811" s="103"/>
      <c r="J3811" s="103"/>
      <c r="K3811" s="103"/>
    </row>
    <row r="3812" spans="2:11" ht="12" customHeight="1" x14ac:dyDescent="0.25">
      <c r="B3812" s="103"/>
      <c r="C3812" s="123"/>
      <c r="D3812" s="103"/>
      <c r="E3812" s="103"/>
      <c r="F3812" s="103"/>
      <c r="H3812" s="123"/>
      <c r="I3812" s="103"/>
      <c r="J3812" s="103"/>
      <c r="K3812" s="103"/>
    </row>
    <row r="3813" spans="2:11" ht="12" customHeight="1" x14ac:dyDescent="0.25">
      <c r="B3813" s="103"/>
      <c r="C3813" s="123"/>
      <c r="D3813" s="103"/>
      <c r="E3813" s="103"/>
      <c r="F3813" s="103"/>
      <c r="H3813" s="123"/>
      <c r="I3813" s="103"/>
      <c r="J3813" s="103"/>
      <c r="K3813" s="103"/>
    </row>
    <row r="3814" spans="2:11" ht="12" customHeight="1" x14ac:dyDescent="0.25">
      <c r="B3814" s="103"/>
      <c r="C3814" s="123"/>
      <c r="D3814" s="103"/>
      <c r="E3814" s="103"/>
      <c r="F3814" s="103"/>
      <c r="H3814" s="123"/>
      <c r="I3814" s="103"/>
      <c r="J3814" s="103"/>
      <c r="K3814" s="103"/>
    </row>
    <row r="3815" spans="2:11" ht="12" customHeight="1" x14ac:dyDescent="0.25">
      <c r="B3815" s="103"/>
      <c r="C3815" s="123"/>
      <c r="D3815" s="103"/>
      <c r="E3815" s="103"/>
      <c r="F3815" s="103"/>
      <c r="H3815" s="123"/>
      <c r="I3815" s="103"/>
      <c r="J3815" s="103"/>
      <c r="K3815" s="103"/>
    </row>
    <row r="3816" spans="2:11" ht="12" customHeight="1" x14ac:dyDescent="0.25">
      <c r="B3816" s="103"/>
      <c r="C3816" s="123"/>
      <c r="D3816" s="103"/>
      <c r="E3816" s="103"/>
      <c r="F3816" s="103"/>
      <c r="H3816" s="123"/>
      <c r="I3816" s="103"/>
      <c r="J3816" s="103"/>
      <c r="K3816" s="103"/>
    </row>
    <row r="3817" spans="2:11" ht="12" customHeight="1" x14ac:dyDescent="0.25">
      <c r="B3817" s="103"/>
      <c r="C3817" s="123"/>
      <c r="D3817" s="103"/>
      <c r="E3817" s="103"/>
      <c r="F3817" s="103"/>
      <c r="H3817" s="123"/>
      <c r="I3817" s="103"/>
      <c r="J3817" s="103"/>
      <c r="K3817" s="103"/>
    </row>
    <row r="3818" spans="2:11" ht="12" customHeight="1" x14ac:dyDescent="0.25">
      <c r="B3818" s="103"/>
      <c r="C3818" s="123"/>
      <c r="D3818" s="103"/>
      <c r="E3818" s="103"/>
      <c r="F3818" s="103"/>
      <c r="H3818" s="123"/>
      <c r="I3818" s="103"/>
      <c r="J3818" s="103"/>
      <c r="K3818" s="103"/>
    </row>
    <row r="3819" spans="2:11" ht="12" customHeight="1" x14ac:dyDescent="0.25">
      <c r="B3819" s="103"/>
      <c r="C3819" s="123"/>
      <c r="D3819" s="103"/>
      <c r="E3819" s="103"/>
      <c r="F3819" s="103"/>
      <c r="H3819" s="123"/>
      <c r="I3819" s="103"/>
      <c r="J3819" s="103"/>
      <c r="K3819" s="103"/>
    </row>
    <row r="3820" spans="2:11" ht="12" customHeight="1" x14ac:dyDescent="0.25">
      <c r="B3820" s="103"/>
      <c r="C3820" s="123"/>
      <c r="D3820" s="103"/>
      <c r="E3820" s="103"/>
      <c r="F3820" s="103"/>
      <c r="H3820" s="123"/>
      <c r="I3820" s="103"/>
      <c r="J3820" s="103"/>
      <c r="K3820" s="103"/>
    </row>
    <row r="3821" spans="2:11" ht="12" customHeight="1" x14ac:dyDescent="0.25">
      <c r="B3821" s="103"/>
      <c r="C3821" s="123"/>
      <c r="D3821" s="103"/>
      <c r="E3821" s="103"/>
      <c r="F3821" s="103"/>
      <c r="H3821" s="123"/>
      <c r="I3821" s="103"/>
      <c r="J3821" s="103"/>
      <c r="K3821" s="103"/>
    </row>
    <row r="3822" spans="2:11" ht="12" customHeight="1" x14ac:dyDescent="0.25">
      <c r="B3822" s="103"/>
      <c r="C3822" s="123"/>
      <c r="D3822" s="103"/>
      <c r="E3822" s="103"/>
      <c r="F3822" s="103"/>
      <c r="H3822" s="123"/>
      <c r="I3822" s="103"/>
      <c r="J3822" s="103"/>
      <c r="K3822" s="103"/>
    </row>
    <row r="3823" spans="2:11" ht="12" customHeight="1" x14ac:dyDescent="0.25">
      <c r="B3823" s="103"/>
      <c r="C3823" s="123"/>
      <c r="D3823" s="103"/>
      <c r="E3823" s="103"/>
      <c r="F3823" s="103"/>
      <c r="H3823" s="123"/>
      <c r="I3823" s="103"/>
      <c r="J3823" s="103"/>
      <c r="K3823" s="103"/>
    </row>
    <row r="3824" spans="2:11" ht="12" customHeight="1" x14ac:dyDescent="0.25">
      <c r="B3824" s="103"/>
      <c r="C3824" s="123"/>
      <c r="D3824" s="103"/>
      <c r="E3824" s="103"/>
      <c r="F3824" s="103"/>
      <c r="H3824" s="123"/>
      <c r="I3824" s="103"/>
      <c r="J3824" s="103"/>
      <c r="K3824" s="103"/>
    </row>
    <row r="3825" spans="2:11" ht="12" customHeight="1" x14ac:dyDescent="0.25">
      <c r="B3825" s="103"/>
      <c r="C3825" s="123"/>
      <c r="D3825" s="103"/>
      <c r="E3825" s="103"/>
      <c r="F3825" s="103"/>
      <c r="H3825" s="123"/>
      <c r="I3825" s="103"/>
      <c r="J3825" s="103"/>
      <c r="K3825" s="103"/>
    </row>
    <row r="3826" spans="2:11" ht="12" customHeight="1" x14ac:dyDescent="0.25">
      <c r="B3826" s="103"/>
      <c r="C3826" s="123"/>
      <c r="D3826" s="103"/>
      <c r="E3826" s="103"/>
      <c r="F3826" s="103"/>
      <c r="H3826" s="123"/>
      <c r="I3826" s="103"/>
      <c r="J3826" s="103"/>
      <c r="K3826" s="103"/>
    </row>
    <row r="3827" spans="2:11" ht="12" customHeight="1" x14ac:dyDescent="0.25">
      <c r="B3827" s="103"/>
      <c r="C3827" s="123"/>
      <c r="D3827" s="103"/>
      <c r="E3827" s="103"/>
      <c r="F3827" s="103"/>
      <c r="H3827" s="123"/>
      <c r="I3827" s="103"/>
      <c r="J3827" s="103"/>
      <c r="K3827" s="103"/>
    </row>
    <row r="3828" spans="2:11" ht="12" customHeight="1" x14ac:dyDescent="0.25">
      <c r="B3828" s="103"/>
      <c r="C3828" s="123"/>
      <c r="D3828" s="103"/>
      <c r="E3828" s="103"/>
      <c r="F3828" s="103"/>
      <c r="H3828" s="123"/>
      <c r="I3828" s="103"/>
      <c r="J3828" s="103"/>
      <c r="K3828" s="103"/>
    </row>
    <row r="3829" spans="2:11" ht="12" customHeight="1" x14ac:dyDescent="0.25">
      <c r="B3829" s="103"/>
      <c r="C3829" s="123"/>
      <c r="D3829" s="103"/>
      <c r="E3829" s="103"/>
      <c r="F3829" s="103"/>
      <c r="H3829" s="123"/>
      <c r="I3829" s="103"/>
      <c r="J3829" s="103"/>
      <c r="K3829" s="103"/>
    </row>
    <row r="3830" spans="2:11" ht="12" customHeight="1" x14ac:dyDescent="0.25">
      <c r="B3830" s="103"/>
      <c r="C3830" s="123"/>
      <c r="D3830" s="103"/>
      <c r="E3830" s="103"/>
      <c r="F3830" s="103"/>
      <c r="H3830" s="123"/>
      <c r="I3830" s="103"/>
      <c r="J3830" s="103"/>
      <c r="K3830" s="103"/>
    </row>
    <row r="3831" spans="2:11" ht="12" customHeight="1" x14ac:dyDescent="0.25">
      <c r="B3831" s="103"/>
      <c r="C3831" s="123"/>
      <c r="D3831" s="103"/>
      <c r="E3831" s="103"/>
      <c r="F3831" s="103"/>
      <c r="H3831" s="123"/>
      <c r="I3831" s="103"/>
      <c r="J3831" s="103"/>
      <c r="K3831" s="103"/>
    </row>
    <row r="3832" spans="2:11" ht="12" customHeight="1" x14ac:dyDescent="0.25">
      <c r="B3832" s="103"/>
      <c r="C3832" s="123"/>
      <c r="D3832" s="103"/>
      <c r="E3832" s="103"/>
      <c r="F3832" s="103"/>
      <c r="H3832" s="123"/>
      <c r="I3832" s="103"/>
      <c r="J3832" s="103"/>
      <c r="K3832" s="103"/>
    </row>
    <row r="3833" spans="2:11" ht="12" customHeight="1" x14ac:dyDescent="0.25">
      <c r="B3833" s="103"/>
      <c r="C3833" s="123"/>
      <c r="D3833" s="103"/>
      <c r="E3833" s="103"/>
      <c r="F3833" s="103"/>
      <c r="H3833" s="123"/>
      <c r="I3833" s="103"/>
      <c r="J3833" s="103"/>
      <c r="K3833" s="103"/>
    </row>
    <row r="3834" spans="2:11" ht="12" customHeight="1" x14ac:dyDescent="0.25">
      <c r="B3834" s="103"/>
      <c r="C3834" s="123"/>
      <c r="D3834" s="103"/>
      <c r="E3834" s="103"/>
      <c r="F3834" s="103"/>
      <c r="H3834" s="123"/>
      <c r="I3834" s="103"/>
      <c r="J3834" s="103"/>
      <c r="K3834" s="103"/>
    </row>
    <row r="3835" spans="2:11" ht="12" customHeight="1" x14ac:dyDescent="0.25">
      <c r="B3835" s="103"/>
      <c r="C3835" s="123"/>
      <c r="D3835" s="103"/>
      <c r="E3835" s="103"/>
      <c r="F3835" s="103"/>
      <c r="H3835" s="123"/>
      <c r="I3835" s="103"/>
      <c r="J3835" s="103"/>
      <c r="K3835" s="103"/>
    </row>
    <row r="3836" spans="2:11" ht="12" customHeight="1" x14ac:dyDescent="0.25">
      <c r="B3836" s="103"/>
      <c r="C3836" s="123"/>
      <c r="D3836" s="103"/>
      <c r="E3836" s="103"/>
      <c r="F3836" s="103"/>
      <c r="H3836" s="123"/>
      <c r="I3836" s="103"/>
      <c r="J3836" s="103"/>
      <c r="K3836" s="103"/>
    </row>
    <row r="3837" spans="2:11" ht="12" customHeight="1" x14ac:dyDescent="0.25">
      <c r="B3837" s="103"/>
      <c r="C3837" s="123"/>
      <c r="D3837" s="103"/>
      <c r="E3837" s="103"/>
      <c r="F3837" s="103"/>
      <c r="H3837" s="123"/>
      <c r="I3837" s="103"/>
      <c r="J3837" s="103"/>
      <c r="K3837" s="103"/>
    </row>
    <row r="3838" spans="2:11" ht="12" customHeight="1" x14ac:dyDescent="0.25">
      <c r="B3838" s="103"/>
      <c r="C3838" s="123"/>
      <c r="D3838" s="103"/>
      <c r="E3838" s="103"/>
      <c r="F3838" s="103"/>
      <c r="H3838" s="123"/>
      <c r="I3838" s="103"/>
      <c r="J3838" s="103"/>
      <c r="K3838" s="103"/>
    </row>
    <row r="3839" spans="2:11" ht="12" customHeight="1" x14ac:dyDescent="0.25">
      <c r="B3839" s="103"/>
      <c r="C3839" s="123"/>
      <c r="D3839" s="103"/>
      <c r="E3839" s="103"/>
      <c r="F3839" s="103"/>
      <c r="H3839" s="123"/>
      <c r="I3839" s="103"/>
      <c r="J3839" s="103"/>
      <c r="K3839" s="103"/>
    </row>
    <row r="3840" spans="2:11" ht="12" customHeight="1" x14ac:dyDescent="0.25">
      <c r="B3840" s="103"/>
      <c r="C3840" s="123"/>
      <c r="D3840" s="103"/>
      <c r="E3840" s="103"/>
      <c r="F3840" s="103"/>
      <c r="H3840" s="123"/>
      <c r="I3840" s="103"/>
      <c r="J3840" s="103"/>
      <c r="K3840" s="103"/>
    </row>
    <row r="3841" spans="2:11" ht="12" customHeight="1" x14ac:dyDescent="0.25">
      <c r="B3841" s="103"/>
      <c r="C3841" s="123"/>
      <c r="D3841" s="103"/>
      <c r="E3841" s="103"/>
      <c r="F3841" s="103"/>
      <c r="H3841" s="123"/>
      <c r="I3841" s="103"/>
      <c r="J3841" s="103"/>
      <c r="K3841" s="103"/>
    </row>
    <row r="3842" spans="2:11" ht="12" customHeight="1" x14ac:dyDescent="0.25">
      <c r="B3842" s="103"/>
      <c r="C3842" s="123"/>
      <c r="D3842" s="103"/>
      <c r="E3842" s="103"/>
      <c r="F3842" s="103"/>
      <c r="H3842" s="123"/>
      <c r="I3842" s="103"/>
      <c r="J3842" s="103"/>
      <c r="K3842" s="103"/>
    </row>
    <row r="3843" spans="2:11" ht="12" customHeight="1" x14ac:dyDescent="0.25">
      <c r="B3843" s="103"/>
      <c r="C3843" s="123"/>
      <c r="D3843" s="103"/>
      <c r="E3843" s="103"/>
      <c r="F3843" s="103"/>
      <c r="H3843" s="123"/>
      <c r="I3843" s="103"/>
      <c r="J3843" s="103"/>
      <c r="K3843" s="103"/>
    </row>
    <row r="3844" spans="2:11" ht="12" customHeight="1" x14ac:dyDescent="0.25">
      <c r="B3844" s="103"/>
      <c r="C3844" s="123"/>
      <c r="D3844" s="103"/>
      <c r="E3844" s="103"/>
      <c r="F3844" s="103"/>
      <c r="H3844" s="123"/>
      <c r="I3844" s="103"/>
      <c r="J3844" s="103"/>
      <c r="K3844" s="103"/>
    </row>
    <row r="3845" spans="2:11" ht="12" customHeight="1" x14ac:dyDescent="0.25">
      <c r="B3845" s="103"/>
      <c r="C3845" s="123"/>
      <c r="D3845" s="103"/>
      <c r="E3845" s="103"/>
      <c r="F3845" s="103"/>
      <c r="H3845" s="123"/>
      <c r="I3845" s="103"/>
      <c r="J3845" s="103"/>
      <c r="K3845" s="103"/>
    </row>
    <row r="3846" spans="2:11" ht="12" customHeight="1" x14ac:dyDescent="0.25">
      <c r="B3846" s="103"/>
      <c r="C3846" s="123"/>
      <c r="D3846" s="103"/>
      <c r="E3846" s="103"/>
      <c r="F3846" s="103"/>
      <c r="H3846" s="123"/>
      <c r="I3846" s="103"/>
      <c r="J3846" s="103"/>
      <c r="K3846" s="103"/>
    </row>
    <row r="3847" spans="2:11" ht="12" customHeight="1" x14ac:dyDescent="0.25">
      <c r="B3847" s="103"/>
      <c r="C3847" s="123"/>
      <c r="D3847" s="103"/>
      <c r="E3847" s="103"/>
      <c r="F3847" s="103"/>
      <c r="H3847" s="123"/>
      <c r="I3847" s="103"/>
      <c r="J3847" s="103"/>
      <c r="K3847" s="103"/>
    </row>
    <row r="3848" spans="2:11" ht="12" customHeight="1" x14ac:dyDescent="0.25">
      <c r="B3848" s="103"/>
      <c r="C3848" s="123"/>
      <c r="D3848" s="103"/>
      <c r="E3848" s="103"/>
      <c r="F3848" s="103"/>
      <c r="H3848" s="123"/>
      <c r="I3848" s="103"/>
      <c r="J3848" s="103"/>
      <c r="K3848" s="103"/>
    </row>
    <row r="3849" spans="2:11" ht="12" customHeight="1" x14ac:dyDescent="0.25">
      <c r="B3849" s="103"/>
      <c r="C3849" s="123"/>
      <c r="D3849" s="103"/>
      <c r="E3849" s="103"/>
      <c r="F3849" s="103"/>
      <c r="H3849" s="123"/>
      <c r="I3849" s="103"/>
      <c r="J3849" s="103"/>
      <c r="K3849" s="103"/>
    </row>
    <row r="3850" spans="2:11" ht="12" customHeight="1" x14ac:dyDescent="0.25">
      <c r="B3850" s="103"/>
      <c r="C3850" s="123"/>
      <c r="D3850" s="103"/>
      <c r="E3850" s="103"/>
      <c r="F3850" s="103"/>
      <c r="H3850" s="123"/>
      <c r="I3850" s="103"/>
      <c r="J3850" s="103"/>
      <c r="K3850" s="103"/>
    </row>
    <row r="3851" spans="2:11" ht="12" customHeight="1" x14ac:dyDescent="0.25">
      <c r="B3851" s="103"/>
      <c r="C3851" s="123"/>
      <c r="D3851" s="103"/>
      <c r="E3851" s="103"/>
      <c r="F3851" s="103"/>
      <c r="H3851" s="123"/>
      <c r="I3851" s="103"/>
      <c r="J3851" s="103"/>
      <c r="K3851" s="103"/>
    </row>
    <row r="3852" spans="2:11" ht="12" customHeight="1" x14ac:dyDescent="0.25">
      <c r="B3852" s="103"/>
      <c r="C3852" s="123"/>
      <c r="D3852" s="103"/>
      <c r="E3852" s="103"/>
      <c r="F3852" s="103"/>
      <c r="H3852" s="123"/>
      <c r="I3852" s="103"/>
      <c r="J3852" s="103"/>
      <c r="K3852" s="103"/>
    </row>
    <row r="3853" spans="2:11" ht="12" customHeight="1" x14ac:dyDescent="0.25">
      <c r="B3853" s="103"/>
      <c r="C3853" s="123"/>
      <c r="D3853" s="103"/>
      <c r="E3853" s="103"/>
      <c r="F3853" s="103"/>
      <c r="H3853" s="123"/>
      <c r="I3853" s="103"/>
      <c r="J3853" s="103"/>
      <c r="K3853" s="103"/>
    </row>
    <row r="3854" spans="2:11" ht="12" customHeight="1" x14ac:dyDescent="0.25">
      <c r="B3854" s="103"/>
      <c r="C3854" s="123"/>
      <c r="D3854" s="103"/>
      <c r="E3854" s="103"/>
      <c r="F3854" s="103"/>
      <c r="H3854" s="123"/>
      <c r="I3854" s="103"/>
      <c r="J3854" s="103"/>
      <c r="K3854" s="103"/>
    </row>
    <row r="3855" spans="2:11" ht="12" customHeight="1" x14ac:dyDescent="0.25">
      <c r="B3855" s="103"/>
      <c r="C3855" s="123"/>
      <c r="D3855" s="103"/>
      <c r="E3855" s="103"/>
      <c r="F3855" s="103"/>
      <c r="H3855" s="123"/>
      <c r="I3855" s="103"/>
      <c r="J3855" s="103"/>
      <c r="K3855" s="103"/>
    </row>
    <row r="3856" spans="2:11" ht="12" customHeight="1" x14ac:dyDescent="0.25">
      <c r="B3856" s="103"/>
      <c r="C3856" s="123"/>
      <c r="D3856" s="103"/>
      <c r="E3856" s="103"/>
      <c r="F3856" s="103"/>
      <c r="H3856" s="123"/>
      <c r="I3856" s="103"/>
      <c r="J3856" s="103"/>
      <c r="K3856" s="103"/>
    </row>
    <row r="3857" spans="2:11" ht="12" customHeight="1" x14ac:dyDescent="0.25">
      <c r="B3857" s="103"/>
      <c r="C3857" s="123"/>
      <c r="D3857" s="103"/>
      <c r="E3857" s="103"/>
      <c r="F3857" s="103"/>
      <c r="H3857" s="123"/>
      <c r="I3857" s="103"/>
      <c r="J3857" s="103"/>
      <c r="K3857" s="103"/>
    </row>
    <row r="3858" spans="2:11" ht="12" customHeight="1" x14ac:dyDescent="0.25">
      <c r="B3858" s="103"/>
      <c r="C3858" s="123"/>
      <c r="D3858" s="103"/>
      <c r="E3858" s="103"/>
      <c r="F3858" s="103"/>
      <c r="H3858" s="123"/>
      <c r="I3858" s="103"/>
      <c r="J3858" s="103"/>
      <c r="K3858" s="103"/>
    </row>
    <row r="3859" spans="2:11" ht="12" customHeight="1" x14ac:dyDescent="0.25">
      <c r="B3859" s="103"/>
      <c r="C3859" s="123"/>
      <c r="D3859" s="103"/>
      <c r="E3859" s="103"/>
      <c r="F3859" s="103"/>
      <c r="H3859" s="123"/>
      <c r="I3859" s="103"/>
      <c r="J3859" s="103"/>
      <c r="K3859" s="103"/>
    </row>
    <row r="3860" spans="2:11" ht="12" customHeight="1" x14ac:dyDescent="0.25">
      <c r="B3860" s="103"/>
      <c r="C3860" s="123"/>
      <c r="D3860" s="103"/>
      <c r="E3860" s="103"/>
      <c r="F3860" s="103"/>
      <c r="H3860" s="123"/>
      <c r="I3860" s="103"/>
      <c r="J3860" s="103"/>
      <c r="K3860" s="103"/>
    </row>
    <row r="3861" spans="2:11" ht="12" customHeight="1" x14ac:dyDescent="0.25">
      <c r="B3861" s="103"/>
      <c r="C3861" s="123"/>
      <c r="D3861" s="103"/>
      <c r="E3861" s="103"/>
      <c r="F3861" s="103"/>
      <c r="H3861" s="123"/>
      <c r="I3861" s="103"/>
      <c r="J3861" s="103"/>
      <c r="K3861" s="103"/>
    </row>
    <row r="3862" spans="2:11" ht="12" customHeight="1" x14ac:dyDescent="0.25">
      <c r="B3862" s="103"/>
      <c r="C3862" s="123"/>
      <c r="D3862" s="103"/>
      <c r="E3862" s="103"/>
      <c r="F3862" s="103"/>
      <c r="H3862" s="123"/>
      <c r="I3862" s="103"/>
      <c r="J3862" s="103"/>
      <c r="K3862" s="103"/>
    </row>
    <row r="3863" spans="2:11" ht="12" customHeight="1" x14ac:dyDescent="0.25">
      <c r="B3863" s="103"/>
      <c r="C3863" s="123"/>
      <c r="D3863" s="103"/>
      <c r="E3863" s="103"/>
      <c r="F3863" s="103"/>
      <c r="H3863" s="123"/>
      <c r="I3863" s="103"/>
      <c r="J3863" s="103"/>
      <c r="K3863" s="103"/>
    </row>
    <row r="3864" spans="2:11" ht="12" customHeight="1" x14ac:dyDescent="0.25">
      <c r="B3864" s="103"/>
      <c r="C3864" s="123"/>
      <c r="D3864" s="103"/>
      <c r="E3864" s="103"/>
      <c r="F3864" s="103"/>
      <c r="H3864" s="123"/>
      <c r="I3864" s="103"/>
      <c r="J3864" s="103"/>
      <c r="K3864" s="103"/>
    </row>
    <row r="3865" spans="2:11" ht="12" customHeight="1" x14ac:dyDescent="0.25">
      <c r="B3865" s="103"/>
      <c r="C3865" s="123"/>
      <c r="D3865" s="103"/>
      <c r="E3865" s="103"/>
      <c r="F3865" s="103"/>
      <c r="H3865" s="123"/>
      <c r="I3865" s="103"/>
      <c r="J3865" s="103"/>
      <c r="K3865" s="103"/>
    </row>
    <row r="3866" spans="2:11" ht="12" customHeight="1" x14ac:dyDescent="0.25">
      <c r="B3866" s="103"/>
      <c r="C3866" s="123"/>
      <c r="D3866" s="103"/>
      <c r="E3866" s="103"/>
      <c r="F3866" s="103"/>
      <c r="H3866" s="123"/>
      <c r="I3866" s="103"/>
      <c r="J3866" s="103"/>
      <c r="K3866" s="103"/>
    </row>
    <row r="3867" spans="2:11" ht="12" customHeight="1" x14ac:dyDescent="0.25">
      <c r="B3867" s="103"/>
      <c r="C3867" s="123"/>
      <c r="D3867" s="103"/>
      <c r="E3867" s="103"/>
      <c r="F3867" s="103"/>
      <c r="H3867" s="123"/>
      <c r="I3867" s="103"/>
      <c r="J3867" s="103"/>
      <c r="K3867" s="103"/>
    </row>
    <row r="3868" spans="2:11" ht="12" customHeight="1" x14ac:dyDescent="0.25">
      <c r="B3868" s="103"/>
      <c r="C3868" s="123"/>
      <c r="D3868" s="103"/>
      <c r="E3868" s="103"/>
      <c r="F3868" s="103"/>
      <c r="H3868" s="123"/>
      <c r="I3868" s="103"/>
      <c r="J3868" s="103"/>
      <c r="K3868" s="103"/>
    </row>
    <row r="3869" spans="2:11" ht="12" customHeight="1" x14ac:dyDescent="0.25">
      <c r="B3869" s="103"/>
      <c r="C3869" s="123"/>
      <c r="D3869" s="103"/>
      <c r="E3869" s="103"/>
      <c r="F3869" s="103"/>
      <c r="H3869" s="123"/>
      <c r="I3869" s="103"/>
      <c r="J3869" s="103"/>
      <c r="K3869" s="103"/>
    </row>
    <row r="3870" spans="2:11" ht="12" customHeight="1" x14ac:dyDescent="0.25">
      <c r="B3870" s="103"/>
      <c r="C3870" s="123"/>
      <c r="D3870" s="103"/>
      <c r="E3870" s="103"/>
      <c r="F3870" s="103"/>
      <c r="H3870" s="123"/>
      <c r="I3870" s="103"/>
      <c r="J3870" s="103"/>
      <c r="K3870" s="103"/>
    </row>
    <row r="3871" spans="2:11" ht="12" customHeight="1" x14ac:dyDescent="0.25">
      <c r="B3871" s="103"/>
      <c r="C3871" s="123"/>
      <c r="D3871" s="103"/>
      <c r="E3871" s="103"/>
      <c r="F3871" s="103"/>
      <c r="H3871" s="123"/>
      <c r="I3871" s="103"/>
      <c r="J3871" s="103"/>
      <c r="K3871" s="103"/>
    </row>
    <row r="3872" spans="2:11" ht="12" customHeight="1" x14ac:dyDescent="0.25">
      <c r="B3872" s="103"/>
      <c r="C3872" s="123"/>
      <c r="D3872" s="103"/>
      <c r="E3872" s="103"/>
      <c r="F3872" s="103"/>
      <c r="H3872" s="123"/>
      <c r="I3872" s="103"/>
      <c r="J3872" s="103"/>
      <c r="K3872" s="103"/>
    </row>
    <row r="3873" spans="2:11" ht="12" customHeight="1" x14ac:dyDescent="0.25">
      <c r="B3873" s="103"/>
      <c r="C3873" s="123"/>
      <c r="D3873" s="103"/>
      <c r="E3873" s="103"/>
      <c r="F3873" s="103"/>
      <c r="H3873" s="123"/>
      <c r="I3873" s="103"/>
      <c r="J3873" s="103"/>
      <c r="K3873" s="103"/>
    </row>
    <row r="3874" spans="2:11" ht="12" customHeight="1" x14ac:dyDescent="0.25">
      <c r="B3874" s="103"/>
      <c r="C3874" s="123"/>
      <c r="D3874" s="103"/>
      <c r="E3874" s="103"/>
      <c r="F3874" s="103"/>
      <c r="H3874" s="123"/>
      <c r="I3874" s="103"/>
      <c r="J3874" s="103"/>
      <c r="K3874" s="103"/>
    </row>
    <row r="3875" spans="2:11" ht="12" customHeight="1" x14ac:dyDescent="0.25">
      <c r="B3875" s="103"/>
      <c r="C3875" s="123"/>
      <c r="D3875" s="103"/>
      <c r="E3875" s="103"/>
      <c r="F3875" s="103"/>
      <c r="H3875" s="123"/>
      <c r="I3875" s="103"/>
      <c r="J3875" s="103"/>
      <c r="K3875" s="103"/>
    </row>
    <row r="3876" spans="2:11" ht="12" customHeight="1" x14ac:dyDescent="0.25">
      <c r="B3876" s="103"/>
      <c r="C3876" s="123"/>
      <c r="D3876" s="103"/>
      <c r="E3876" s="103"/>
      <c r="F3876" s="103"/>
      <c r="H3876" s="123"/>
      <c r="I3876" s="103"/>
      <c r="J3876" s="103"/>
      <c r="K3876" s="103"/>
    </row>
    <row r="3877" spans="2:11" ht="12" customHeight="1" x14ac:dyDescent="0.25">
      <c r="B3877" s="103"/>
      <c r="C3877" s="123"/>
      <c r="D3877" s="103"/>
      <c r="E3877" s="103"/>
      <c r="F3877" s="103"/>
      <c r="H3877" s="123"/>
      <c r="I3877" s="103"/>
      <c r="J3877" s="103"/>
      <c r="K3877" s="103"/>
    </row>
    <row r="3878" spans="2:11" ht="12" customHeight="1" x14ac:dyDescent="0.25">
      <c r="B3878" s="103"/>
      <c r="C3878" s="123"/>
      <c r="D3878" s="103"/>
      <c r="E3878" s="103"/>
      <c r="F3878" s="103"/>
      <c r="H3878" s="123"/>
      <c r="I3878" s="103"/>
      <c r="J3878" s="103"/>
      <c r="K3878" s="103"/>
    </row>
    <row r="3879" spans="2:11" ht="12" customHeight="1" x14ac:dyDescent="0.25">
      <c r="B3879" s="103"/>
      <c r="C3879" s="123"/>
      <c r="D3879" s="103"/>
      <c r="E3879" s="103"/>
      <c r="F3879" s="103"/>
      <c r="H3879" s="123"/>
      <c r="I3879" s="103"/>
      <c r="J3879" s="103"/>
      <c r="K3879" s="103"/>
    </row>
    <row r="3880" spans="2:11" ht="12" customHeight="1" x14ac:dyDescent="0.25">
      <c r="B3880" s="103"/>
      <c r="C3880" s="123"/>
      <c r="D3880" s="103"/>
      <c r="E3880" s="103"/>
      <c r="F3880" s="103"/>
      <c r="H3880" s="123"/>
      <c r="I3880" s="103"/>
      <c r="J3880" s="103"/>
      <c r="K3880" s="103"/>
    </row>
    <row r="3881" spans="2:11" ht="12" customHeight="1" x14ac:dyDescent="0.25">
      <c r="B3881" s="103"/>
      <c r="C3881" s="123"/>
      <c r="D3881" s="103"/>
      <c r="E3881" s="103"/>
      <c r="F3881" s="103"/>
      <c r="H3881" s="123"/>
      <c r="I3881" s="103"/>
      <c r="J3881" s="103"/>
      <c r="K3881" s="103"/>
    </row>
    <row r="3882" spans="2:11" ht="12" customHeight="1" x14ac:dyDescent="0.25">
      <c r="B3882" s="103"/>
      <c r="C3882" s="123"/>
      <c r="D3882" s="103"/>
      <c r="E3882" s="103"/>
      <c r="F3882" s="103"/>
      <c r="H3882" s="123"/>
      <c r="I3882" s="103"/>
      <c r="J3882" s="103"/>
      <c r="K3882" s="103"/>
    </row>
    <row r="3883" spans="2:11" ht="12" customHeight="1" x14ac:dyDescent="0.25">
      <c r="B3883" s="103"/>
      <c r="C3883" s="123"/>
      <c r="D3883" s="103"/>
      <c r="E3883" s="103"/>
      <c r="F3883" s="103"/>
      <c r="H3883" s="123"/>
      <c r="I3883" s="103"/>
      <c r="J3883" s="103"/>
      <c r="K3883" s="103"/>
    </row>
    <row r="3884" spans="2:11" ht="12" customHeight="1" x14ac:dyDescent="0.25">
      <c r="B3884" s="103"/>
      <c r="C3884" s="123"/>
      <c r="D3884" s="103"/>
      <c r="E3884" s="103"/>
      <c r="F3884" s="103"/>
      <c r="H3884" s="123"/>
      <c r="I3884" s="103"/>
      <c r="J3884" s="103"/>
      <c r="K3884" s="103"/>
    </row>
    <row r="3885" spans="2:11" ht="12" customHeight="1" x14ac:dyDescent="0.25">
      <c r="B3885" s="103"/>
      <c r="C3885" s="123"/>
      <c r="D3885" s="103"/>
      <c r="E3885" s="103"/>
      <c r="F3885" s="103"/>
      <c r="H3885" s="123"/>
      <c r="I3885" s="103"/>
      <c r="J3885" s="103"/>
      <c r="K3885" s="103"/>
    </row>
    <row r="3886" spans="2:11" ht="12" customHeight="1" x14ac:dyDescent="0.25">
      <c r="B3886" s="103"/>
      <c r="C3886" s="123"/>
      <c r="D3886" s="103"/>
      <c r="E3886" s="103"/>
      <c r="F3886" s="103"/>
      <c r="H3886" s="123"/>
      <c r="I3886" s="103"/>
      <c r="J3886" s="103"/>
      <c r="K3886" s="103"/>
    </row>
    <row r="3887" spans="2:11" ht="12" customHeight="1" x14ac:dyDescent="0.25">
      <c r="B3887" s="103"/>
      <c r="C3887" s="123"/>
      <c r="D3887" s="103"/>
      <c r="E3887" s="103"/>
      <c r="F3887" s="103"/>
      <c r="H3887" s="123"/>
      <c r="I3887" s="103"/>
      <c r="J3887" s="103"/>
      <c r="K3887" s="103"/>
    </row>
    <row r="3888" spans="2:11" ht="12" customHeight="1" x14ac:dyDescent="0.25">
      <c r="B3888" s="103"/>
      <c r="C3888" s="123"/>
      <c r="D3888" s="103"/>
      <c r="E3888" s="103"/>
      <c r="F3888" s="103"/>
      <c r="H3888" s="123"/>
      <c r="I3888" s="103"/>
      <c r="J3888" s="103"/>
      <c r="K3888" s="103"/>
    </row>
    <row r="3889" spans="2:11" ht="12" customHeight="1" x14ac:dyDescent="0.25">
      <c r="B3889" s="103"/>
      <c r="C3889" s="123"/>
      <c r="D3889" s="103"/>
      <c r="E3889" s="103"/>
      <c r="F3889" s="103"/>
      <c r="H3889" s="123"/>
      <c r="I3889" s="103"/>
      <c r="J3889" s="103"/>
      <c r="K3889" s="103"/>
    </row>
    <row r="3890" spans="2:11" ht="12" customHeight="1" x14ac:dyDescent="0.25">
      <c r="B3890" s="103"/>
      <c r="C3890" s="123"/>
      <c r="D3890" s="103"/>
      <c r="E3890" s="103"/>
      <c r="F3890" s="103"/>
      <c r="H3890" s="123"/>
      <c r="I3890" s="103"/>
      <c r="J3890" s="103"/>
      <c r="K3890" s="103"/>
    </row>
    <row r="3891" spans="2:11" ht="12" customHeight="1" x14ac:dyDescent="0.25">
      <c r="B3891" s="103"/>
      <c r="C3891" s="123"/>
      <c r="D3891" s="103"/>
      <c r="E3891" s="103"/>
      <c r="F3891" s="103"/>
      <c r="H3891" s="123"/>
      <c r="I3891" s="103"/>
      <c r="J3891" s="103"/>
      <c r="K3891" s="103"/>
    </row>
    <row r="3892" spans="2:11" ht="12" customHeight="1" x14ac:dyDescent="0.25">
      <c r="B3892" s="103"/>
      <c r="C3892" s="123"/>
      <c r="D3892" s="103"/>
      <c r="E3892" s="103"/>
      <c r="F3892" s="103"/>
      <c r="H3892" s="123"/>
      <c r="I3892" s="103"/>
      <c r="J3892" s="103"/>
      <c r="K3892" s="103"/>
    </row>
    <row r="3893" spans="2:11" ht="12" customHeight="1" x14ac:dyDescent="0.25">
      <c r="B3893" s="103"/>
      <c r="C3893" s="123"/>
      <c r="D3893" s="103"/>
      <c r="E3893" s="103"/>
      <c r="F3893" s="103"/>
      <c r="H3893" s="123"/>
      <c r="I3893" s="103"/>
      <c r="J3893" s="103"/>
      <c r="K3893" s="103"/>
    </row>
    <row r="3894" spans="2:11" ht="12" customHeight="1" x14ac:dyDescent="0.25">
      <c r="B3894" s="103"/>
      <c r="C3894" s="123"/>
      <c r="D3894" s="103"/>
      <c r="E3894" s="103"/>
      <c r="F3894" s="103"/>
      <c r="H3894" s="123"/>
      <c r="I3894" s="103"/>
      <c r="J3894" s="103"/>
      <c r="K3894" s="103"/>
    </row>
    <row r="3895" spans="2:11" ht="12" customHeight="1" x14ac:dyDescent="0.25">
      <c r="B3895" s="103"/>
      <c r="C3895" s="123"/>
      <c r="D3895" s="103"/>
      <c r="E3895" s="103"/>
      <c r="F3895" s="103"/>
      <c r="H3895" s="123"/>
      <c r="I3895" s="103"/>
      <c r="J3895" s="103"/>
      <c r="K3895" s="103"/>
    </row>
    <row r="3896" spans="2:11" ht="12" customHeight="1" x14ac:dyDescent="0.25">
      <c r="B3896" s="103"/>
      <c r="C3896" s="123"/>
      <c r="D3896" s="103"/>
      <c r="E3896" s="103"/>
      <c r="F3896" s="103"/>
      <c r="H3896" s="123"/>
      <c r="I3896" s="103"/>
      <c r="J3896" s="103"/>
      <c r="K3896" s="103"/>
    </row>
    <row r="3897" spans="2:11" ht="12" customHeight="1" x14ac:dyDescent="0.25">
      <c r="B3897" s="103"/>
      <c r="C3897" s="123"/>
      <c r="D3897" s="103"/>
      <c r="E3897" s="103"/>
      <c r="F3897" s="103"/>
      <c r="H3897" s="123"/>
      <c r="I3897" s="103"/>
      <c r="J3897" s="103"/>
      <c r="K3897" s="103"/>
    </row>
    <row r="3898" spans="2:11" ht="12" customHeight="1" x14ac:dyDescent="0.25">
      <c r="B3898" s="103"/>
      <c r="C3898" s="123"/>
      <c r="D3898" s="103"/>
      <c r="E3898" s="103"/>
      <c r="F3898" s="103"/>
      <c r="H3898" s="123"/>
      <c r="I3898" s="103"/>
      <c r="J3898" s="103"/>
      <c r="K3898" s="103"/>
    </row>
    <row r="3899" spans="2:11" ht="12" customHeight="1" x14ac:dyDescent="0.25">
      <c r="B3899" s="103"/>
      <c r="C3899" s="123"/>
      <c r="D3899" s="103"/>
      <c r="E3899" s="103"/>
      <c r="F3899" s="103"/>
      <c r="H3899" s="123"/>
      <c r="I3899" s="103"/>
      <c r="J3899" s="103"/>
      <c r="K3899" s="103"/>
    </row>
    <row r="3900" spans="2:11" ht="12" customHeight="1" x14ac:dyDescent="0.25">
      <c r="B3900" s="103"/>
      <c r="C3900" s="123"/>
      <c r="D3900" s="103"/>
      <c r="E3900" s="103"/>
      <c r="F3900" s="103"/>
      <c r="H3900" s="123"/>
      <c r="I3900" s="103"/>
      <c r="J3900" s="103"/>
      <c r="K3900" s="103"/>
    </row>
    <row r="3901" spans="2:11" ht="12" customHeight="1" x14ac:dyDescent="0.25">
      <c r="B3901" s="103"/>
      <c r="C3901" s="123"/>
      <c r="D3901" s="103"/>
      <c r="E3901" s="103"/>
      <c r="F3901" s="103"/>
      <c r="H3901" s="123"/>
      <c r="I3901" s="103"/>
      <c r="J3901" s="103"/>
      <c r="K3901" s="103"/>
    </row>
    <row r="3902" spans="2:11" ht="12" customHeight="1" x14ac:dyDescent="0.25">
      <c r="B3902" s="103"/>
      <c r="C3902" s="123"/>
      <c r="D3902" s="103"/>
      <c r="E3902" s="103"/>
      <c r="F3902" s="103"/>
      <c r="H3902" s="123"/>
      <c r="I3902" s="103"/>
      <c r="J3902" s="103"/>
      <c r="K3902" s="103"/>
    </row>
    <row r="3903" spans="2:11" ht="12" customHeight="1" x14ac:dyDescent="0.25">
      <c r="B3903" s="103"/>
      <c r="C3903" s="123"/>
      <c r="D3903" s="103"/>
      <c r="E3903" s="103"/>
      <c r="F3903" s="103"/>
      <c r="H3903" s="123"/>
      <c r="I3903" s="103"/>
      <c r="J3903" s="103"/>
      <c r="K3903" s="103"/>
    </row>
    <row r="3904" spans="2:11" ht="12" customHeight="1" x14ac:dyDescent="0.25">
      <c r="B3904" s="103"/>
      <c r="C3904" s="123"/>
      <c r="D3904" s="103"/>
      <c r="E3904" s="103"/>
      <c r="F3904" s="103"/>
      <c r="H3904" s="123"/>
      <c r="I3904" s="103"/>
      <c r="J3904" s="103"/>
      <c r="K3904" s="103"/>
    </row>
    <row r="3905" spans="2:11" ht="12" customHeight="1" x14ac:dyDescent="0.25">
      <c r="B3905" s="103"/>
      <c r="C3905" s="123"/>
      <c r="D3905" s="103"/>
      <c r="E3905" s="103"/>
      <c r="F3905" s="103"/>
      <c r="H3905" s="123"/>
      <c r="I3905" s="103"/>
      <c r="J3905" s="103"/>
      <c r="K3905" s="103"/>
    </row>
    <row r="3906" spans="2:11" ht="12" customHeight="1" x14ac:dyDescent="0.25">
      <c r="B3906" s="103"/>
      <c r="C3906" s="123"/>
      <c r="D3906" s="103"/>
      <c r="E3906" s="103"/>
      <c r="F3906" s="103"/>
      <c r="H3906" s="123"/>
      <c r="I3906" s="103"/>
      <c r="J3906" s="103"/>
      <c r="K3906" s="103"/>
    </row>
    <row r="3907" spans="2:11" ht="12" customHeight="1" x14ac:dyDescent="0.25">
      <c r="B3907" s="103"/>
      <c r="C3907" s="123"/>
      <c r="D3907" s="103"/>
      <c r="E3907" s="103"/>
      <c r="F3907" s="103"/>
      <c r="H3907" s="123"/>
      <c r="I3907" s="103"/>
      <c r="J3907" s="103"/>
      <c r="K3907" s="103"/>
    </row>
    <row r="3908" spans="2:11" ht="12" customHeight="1" x14ac:dyDescent="0.25">
      <c r="B3908" s="103"/>
      <c r="C3908" s="123"/>
      <c r="D3908" s="103"/>
      <c r="E3908" s="103"/>
      <c r="F3908" s="103"/>
      <c r="H3908" s="123"/>
      <c r="I3908" s="103"/>
      <c r="J3908" s="103"/>
      <c r="K3908" s="103"/>
    </row>
    <row r="3909" spans="2:11" ht="12" customHeight="1" x14ac:dyDescent="0.25">
      <c r="B3909" s="103"/>
      <c r="C3909" s="123"/>
      <c r="D3909" s="103"/>
      <c r="E3909" s="103"/>
      <c r="F3909" s="103"/>
      <c r="H3909" s="123"/>
      <c r="I3909" s="103"/>
      <c r="J3909" s="103"/>
      <c r="K3909" s="103"/>
    </row>
    <row r="3910" spans="2:11" ht="12" customHeight="1" x14ac:dyDescent="0.25">
      <c r="B3910" s="103"/>
      <c r="C3910" s="123"/>
      <c r="D3910" s="103"/>
      <c r="E3910" s="103"/>
      <c r="F3910" s="103"/>
      <c r="H3910" s="123"/>
      <c r="I3910" s="103"/>
      <c r="J3910" s="103"/>
      <c r="K3910" s="103"/>
    </row>
    <row r="3911" spans="2:11" ht="12" customHeight="1" x14ac:dyDescent="0.25">
      <c r="B3911" s="103"/>
      <c r="C3911" s="123"/>
      <c r="D3911" s="103"/>
      <c r="E3911" s="103"/>
      <c r="F3911" s="103"/>
      <c r="H3911" s="123"/>
      <c r="I3911" s="103"/>
      <c r="J3911" s="103"/>
      <c r="K3911" s="103"/>
    </row>
    <row r="3912" spans="2:11" ht="12" customHeight="1" x14ac:dyDescent="0.25">
      <c r="B3912" s="103"/>
      <c r="C3912" s="123"/>
      <c r="D3912" s="103"/>
      <c r="E3912" s="103"/>
      <c r="F3912" s="103"/>
      <c r="H3912" s="123"/>
      <c r="I3912" s="103"/>
      <c r="J3912" s="103"/>
      <c r="K3912" s="103"/>
    </row>
    <row r="3913" spans="2:11" ht="12" customHeight="1" x14ac:dyDescent="0.25">
      <c r="B3913" s="103"/>
      <c r="C3913" s="123"/>
      <c r="D3913" s="103"/>
      <c r="E3913" s="103"/>
      <c r="F3913" s="103"/>
      <c r="H3913" s="123"/>
      <c r="I3913" s="103"/>
      <c r="J3913" s="103"/>
      <c r="K3913" s="103"/>
    </row>
    <row r="3914" spans="2:11" ht="12" customHeight="1" x14ac:dyDescent="0.25">
      <c r="B3914" s="103"/>
      <c r="C3914" s="123"/>
      <c r="D3914" s="103"/>
      <c r="E3914" s="103"/>
      <c r="F3914" s="103"/>
      <c r="H3914" s="123"/>
      <c r="I3914" s="103"/>
      <c r="J3914" s="103"/>
      <c r="K3914" s="103"/>
    </row>
    <row r="3915" spans="2:11" ht="12" customHeight="1" x14ac:dyDescent="0.25">
      <c r="B3915" s="103"/>
      <c r="C3915" s="123"/>
      <c r="D3915" s="103"/>
      <c r="E3915" s="103"/>
      <c r="F3915" s="103"/>
      <c r="H3915" s="123"/>
      <c r="I3915" s="103"/>
      <c r="J3915" s="103"/>
      <c r="K3915" s="103"/>
    </row>
    <row r="3916" spans="2:11" ht="12" customHeight="1" x14ac:dyDescent="0.25">
      <c r="B3916" s="103"/>
      <c r="C3916" s="123"/>
      <c r="D3916" s="103"/>
      <c r="E3916" s="103"/>
      <c r="F3916" s="103"/>
      <c r="H3916" s="123"/>
      <c r="I3916" s="103"/>
      <c r="J3916" s="103"/>
      <c r="K3916" s="103"/>
    </row>
    <row r="3917" spans="2:11" ht="12" customHeight="1" x14ac:dyDescent="0.25">
      <c r="B3917" s="103"/>
      <c r="C3917" s="123"/>
      <c r="D3917" s="103"/>
      <c r="E3917" s="103"/>
      <c r="F3917" s="103"/>
      <c r="H3917" s="123"/>
      <c r="I3917" s="103"/>
      <c r="J3917" s="103"/>
      <c r="K3917" s="103"/>
    </row>
    <row r="3918" spans="2:11" ht="12" customHeight="1" x14ac:dyDescent="0.25">
      <c r="B3918" s="103"/>
      <c r="C3918" s="123"/>
      <c r="D3918" s="103"/>
      <c r="E3918" s="103"/>
      <c r="F3918" s="103"/>
      <c r="H3918" s="123"/>
      <c r="I3918" s="103"/>
      <c r="J3918" s="103"/>
      <c r="K3918" s="103"/>
    </row>
    <row r="3919" spans="2:11" ht="12" customHeight="1" x14ac:dyDescent="0.25">
      <c r="B3919" s="103"/>
      <c r="C3919" s="123"/>
      <c r="D3919" s="103"/>
      <c r="E3919" s="103"/>
      <c r="F3919" s="103"/>
      <c r="H3919" s="123"/>
      <c r="I3919" s="103"/>
      <c r="J3919" s="103"/>
      <c r="K3919" s="103"/>
    </row>
    <row r="3920" spans="2:11" ht="12" customHeight="1" x14ac:dyDescent="0.25">
      <c r="B3920" s="103"/>
      <c r="C3920" s="123"/>
      <c r="D3920" s="103"/>
      <c r="E3920" s="103"/>
      <c r="F3920" s="103"/>
      <c r="H3920" s="123"/>
      <c r="I3920" s="103"/>
      <c r="J3920" s="103"/>
      <c r="K3920" s="103"/>
    </row>
    <row r="3921" spans="2:11" ht="12" customHeight="1" x14ac:dyDescent="0.25">
      <c r="B3921" s="103"/>
      <c r="C3921" s="123"/>
      <c r="D3921" s="103"/>
      <c r="E3921" s="103"/>
      <c r="F3921" s="103"/>
      <c r="H3921" s="123"/>
      <c r="I3921" s="103"/>
      <c r="J3921" s="103"/>
      <c r="K3921" s="103"/>
    </row>
    <row r="3922" spans="2:11" ht="12" customHeight="1" x14ac:dyDescent="0.25">
      <c r="B3922" s="103"/>
      <c r="C3922" s="123"/>
      <c r="D3922" s="103"/>
      <c r="E3922" s="103"/>
      <c r="F3922" s="103"/>
      <c r="H3922" s="123"/>
      <c r="I3922" s="103"/>
      <c r="J3922" s="103"/>
      <c r="K3922" s="103"/>
    </row>
    <row r="3923" spans="2:11" ht="12" customHeight="1" x14ac:dyDescent="0.25">
      <c r="B3923" s="103"/>
      <c r="C3923" s="123"/>
      <c r="D3923" s="103"/>
      <c r="E3923" s="103"/>
      <c r="F3923" s="103"/>
      <c r="H3923" s="123"/>
      <c r="I3923" s="103"/>
      <c r="J3923" s="103"/>
      <c r="K3923" s="103"/>
    </row>
    <row r="3924" spans="2:11" ht="12" customHeight="1" x14ac:dyDescent="0.25">
      <c r="B3924" s="103"/>
      <c r="C3924" s="123"/>
      <c r="D3924" s="103"/>
      <c r="E3924" s="103"/>
      <c r="F3924" s="103"/>
      <c r="H3924" s="123"/>
      <c r="I3924" s="103"/>
      <c r="J3924" s="103"/>
      <c r="K3924" s="103"/>
    </row>
    <row r="3925" spans="2:11" ht="12" customHeight="1" x14ac:dyDescent="0.25">
      <c r="B3925" s="103"/>
      <c r="C3925" s="123"/>
      <c r="D3925" s="103"/>
      <c r="E3925" s="103"/>
      <c r="F3925" s="103"/>
      <c r="H3925" s="123"/>
      <c r="I3925" s="103"/>
      <c r="J3925" s="103"/>
      <c r="K3925" s="103"/>
    </row>
    <row r="3926" spans="2:11" ht="12" customHeight="1" x14ac:dyDescent="0.25">
      <c r="B3926" s="103"/>
      <c r="C3926" s="123"/>
      <c r="D3926" s="103"/>
      <c r="E3926" s="103"/>
      <c r="F3926" s="103"/>
      <c r="H3926" s="123"/>
      <c r="I3926" s="103"/>
      <c r="J3926" s="103"/>
      <c r="K3926" s="103"/>
    </row>
    <row r="3927" spans="2:11" ht="12" customHeight="1" x14ac:dyDescent="0.25">
      <c r="B3927" s="103"/>
      <c r="C3927" s="123"/>
      <c r="D3927" s="103"/>
      <c r="E3927" s="103"/>
      <c r="F3927" s="103"/>
      <c r="H3927" s="123"/>
      <c r="I3927" s="103"/>
      <c r="J3927" s="103"/>
      <c r="K3927" s="103"/>
    </row>
    <row r="3928" spans="2:11" ht="12" customHeight="1" x14ac:dyDescent="0.25">
      <c r="B3928" s="103"/>
      <c r="C3928" s="123"/>
      <c r="D3928" s="103"/>
      <c r="E3928" s="103"/>
      <c r="F3928" s="103"/>
      <c r="H3928" s="123"/>
      <c r="I3928" s="103"/>
      <c r="J3928" s="103"/>
      <c r="K3928" s="103"/>
    </row>
    <row r="3929" spans="2:11" ht="12" customHeight="1" x14ac:dyDescent="0.25">
      <c r="B3929" s="103"/>
      <c r="C3929" s="123"/>
      <c r="D3929" s="103"/>
      <c r="E3929" s="103"/>
      <c r="F3929" s="103"/>
      <c r="H3929" s="123"/>
      <c r="I3929" s="103"/>
      <c r="J3929" s="103"/>
      <c r="K3929" s="103"/>
    </row>
    <row r="3930" spans="2:11" ht="12" customHeight="1" x14ac:dyDescent="0.25">
      <c r="B3930" s="103"/>
      <c r="C3930" s="123"/>
      <c r="D3930" s="103"/>
      <c r="E3930" s="103"/>
      <c r="F3930" s="103"/>
      <c r="H3930" s="123"/>
      <c r="I3930" s="103"/>
      <c r="J3930" s="103"/>
      <c r="K3930" s="103"/>
    </row>
    <row r="3931" spans="2:11" ht="12" customHeight="1" x14ac:dyDescent="0.25">
      <c r="B3931" s="103"/>
      <c r="C3931" s="123"/>
      <c r="D3931" s="103"/>
      <c r="E3931" s="103"/>
      <c r="F3931" s="103"/>
      <c r="H3931" s="123"/>
      <c r="I3931" s="103"/>
      <c r="J3931" s="103"/>
      <c r="K3931" s="103"/>
    </row>
    <row r="3932" spans="2:11" ht="12" customHeight="1" x14ac:dyDescent="0.25">
      <c r="B3932" s="103"/>
      <c r="C3932" s="123"/>
      <c r="D3932" s="103"/>
      <c r="E3932" s="103"/>
      <c r="F3932" s="103"/>
      <c r="H3932" s="123"/>
      <c r="I3932" s="103"/>
      <c r="J3932" s="103"/>
      <c r="K3932" s="103"/>
    </row>
    <row r="3933" spans="2:11" ht="12" customHeight="1" x14ac:dyDescent="0.25">
      <c r="B3933" s="103"/>
      <c r="C3933" s="123"/>
      <c r="D3933" s="103"/>
      <c r="E3933" s="103"/>
      <c r="F3933" s="103"/>
      <c r="H3933" s="123"/>
      <c r="I3933" s="103"/>
      <c r="J3933" s="103"/>
      <c r="K3933" s="103"/>
    </row>
    <row r="3934" spans="2:11" ht="12" customHeight="1" x14ac:dyDescent="0.25">
      <c r="B3934" s="103"/>
      <c r="C3934" s="123"/>
      <c r="D3934" s="103"/>
      <c r="E3934" s="103"/>
      <c r="F3934" s="103"/>
      <c r="H3934" s="123"/>
      <c r="I3934" s="103"/>
      <c r="J3934" s="103"/>
      <c r="K3934" s="103"/>
    </row>
    <row r="3935" spans="2:11" ht="12" customHeight="1" x14ac:dyDescent="0.25">
      <c r="B3935" s="103"/>
      <c r="C3935" s="123"/>
      <c r="D3935" s="103"/>
      <c r="E3935" s="103"/>
      <c r="F3935" s="103"/>
      <c r="H3935" s="123"/>
      <c r="I3935" s="103"/>
      <c r="J3935" s="103"/>
      <c r="K3935" s="103"/>
    </row>
    <row r="3936" spans="2:11" ht="12" customHeight="1" x14ac:dyDescent="0.25">
      <c r="B3936" s="103"/>
      <c r="C3936" s="123"/>
      <c r="D3936" s="103"/>
      <c r="E3936" s="103"/>
      <c r="F3936" s="103"/>
      <c r="H3936" s="123"/>
      <c r="I3936" s="103"/>
      <c r="J3936" s="103"/>
      <c r="K3936" s="103"/>
    </row>
    <row r="3937" spans="2:11" ht="12" customHeight="1" x14ac:dyDescent="0.25">
      <c r="B3937" s="103"/>
      <c r="C3937" s="123"/>
      <c r="D3937" s="103"/>
      <c r="E3937" s="103"/>
      <c r="F3937" s="103"/>
      <c r="H3937" s="123"/>
      <c r="I3937" s="103"/>
      <c r="J3937" s="103"/>
      <c r="K3937" s="103"/>
    </row>
    <row r="3938" spans="2:11" ht="12" customHeight="1" x14ac:dyDescent="0.25">
      <c r="B3938" s="103"/>
      <c r="C3938" s="123"/>
      <c r="D3938" s="103"/>
      <c r="E3938" s="103"/>
      <c r="F3938" s="103"/>
      <c r="H3938" s="123"/>
      <c r="I3938" s="103"/>
      <c r="J3938" s="103"/>
      <c r="K3938" s="103"/>
    </row>
    <row r="3939" spans="2:11" ht="12" customHeight="1" x14ac:dyDescent="0.25">
      <c r="B3939" s="103"/>
      <c r="C3939" s="123"/>
      <c r="D3939" s="103"/>
      <c r="E3939" s="103"/>
      <c r="F3939" s="103"/>
      <c r="H3939" s="123"/>
      <c r="I3939" s="103"/>
      <c r="J3939" s="103"/>
      <c r="K3939" s="103"/>
    </row>
    <row r="3940" spans="2:11" ht="12" customHeight="1" x14ac:dyDescent="0.25">
      <c r="B3940" s="103"/>
      <c r="C3940" s="123"/>
      <c r="D3940" s="103"/>
      <c r="E3940" s="103"/>
      <c r="F3940" s="103"/>
      <c r="H3940" s="123"/>
      <c r="I3940" s="103"/>
      <c r="J3940" s="103"/>
      <c r="K3940" s="103"/>
    </row>
    <row r="3941" spans="2:11" ht="12" customHeight="1" x14ac:dyDescent="0.25">
      <c r="B3941" s="103"/>
      <c r="C3941" s="123"/>
      <c r="D3941" s="103"/>
      <c r="E3941" s="103"/>
      <c r="F3941" s="103"/>
      <c r="H3941" s="123"/>
      <c r="I3941" s="103"/>
      <c r="J3941" s="103"/>
      <c r="K3941" s="103"/>
    </row>
    <row r="3942" spans="2:11" ht="12" customHeight="1" x14ac:dyDescent="0.25">
      <c r="B3942" s="103"/>
      <c r="C3942" s="123"/>
      <c r="D3942" s="103"/>
      <c r="E3942" s="103"/>
      <c r="F3942" s="103"/>
      <c r="H3942" s="123"/>
      <c r="I3942" s="103"/>
      <c r="J3942" s="103"/>
      <c r="K3942" s="103"/>
    </row>
    <row r="3943" spans="2:11" ht="12" customHeight="1" x14ac:dyDescent="0.25">
      <c r="B3943" s="103"/>
      <c r="C3943" s="123"/>
      <c r="D3943" s="103"/>
      <c r="E3943" s="103"/>
      <c r="F3943" s="103"/>
      <c r="H3943" s="123"/>
      <c r="I3943" s="103"/>
      <c r="J3943" s="103"/>
      <c r="K3943" s="103"/>
    </row>
    <row r="3944" spans="2:11" ht="12" customHeight="1" x14ac:dyDescent="0.25">
      <c r="B3944" s="103"/>
      <c r="C3944" s="123"/>
      <c r="D3944" s="103"/>
      <c r="E3944" s="103"/>
      <c r="F3944" s="103"/>
      <c r="H3944" s="123"/>
      <c r="I3944" s="103"/>
      <c r="J3944" s="103"/>
      <c r="K3944" s="103"/>
    </row>
    <row r="3945" spans="2:11" ht="12" customHeight="1" x14ac:dyDescent="0.25">
      <c r="B3945" s="103"/>
      <c r="C3945" s="123"/>
      <c r="D3945" s="103"/>
      <c r="E3945" s="103"/>
      <c r="F3945" s="103"/>
      <c r="H3945" s="123"/>
      <c r="I3945" s="103"/>
      <c r="J3945" s="103"/>
      <c r="K3945" s="103"/>
    </row>
    <row r="3946" spans="2:11" ht="12" customHeight="1" x14ac:dyDescent="0.25">
      <c r="B3946" s="103"/>
      <c r="C3946" s="123"/>
      <c r="D3946" s="103"/>
      <c r="E3946" s="103"/>
      <c r="F3946" s="103"/>
      <c r="H3946" s="123"/>
      <c r="I3946" s="103"/>
      <c r="J3946" s="103"/>
      <c r="K3946" s="103"/>
    </row>
    <row r="3947" spans="2:11" ht="12" customHeight="1" x14ac:dyDescent="0.25">
      <c r="B3947" s="103"/>
      <c r="C3947" s="123"/>
      <c r="D3947" s="103"/>
      <c r="E3947" s="103"/>
      <c r="F3947" s="103"/>
      <c r="H3947" s="123"/>
      <c r="I3947" s="103"/>
      <c r="J3947" s="103"/>
      <c r="K3947" s="103"/>
    </row>
    <row r="3948" spans="2:11" ht="12" customHeight="1" x14ac:dyDescent="0.25">
      <c r="B3948" s="103"/>
      <c r="C3948" s="123"/>
      <c r="D3948" s="103"/>
      <c r="E3948" s="103"/>
      <c r="F3948" s="103"/>
      <c r="H3948" s="123"/>
      <c r="I3948" s="103"/>
      <c r="J3948" s="103"/>
      <c r="K3948" s="103"/>
    </row>
    <row r="3949" spans="2:11" ht="12" customHeight="1" x14ac:dyDescent="0.25">
      <c r="B3949" s="103"/>
      <c r="C3949" s="123"/>
      <c r="D3949" s="103"/>
      <c r="E3949" s="103"/>
      <c r="F3949" s="103"/>
      <c r="H3949" s="123"/>
      <c r="I3949" s="103"/>
      <c r="J3949" s="103"/>
      <c r="K3949" s="103"/>
    </row>
    <row r="3950" spans="2:11" ht="12" customHeight="1" x14ac:dyDescent="0.25">
      <c r="B3950" s="103"/>
      <c r="C3950" s="123"/>
      <c r="D3950" s="103"/>
      <c r="E3950" s="103"/>
      <c r="F3950" s="103"/>
      <c r="H3950" s="123"/>
      <c r="I3950" s="103"/>
      <c r="J3950" s="103"/>
      <c r="K3950" s="103"/>
    </row>
    <row r="3951" spans="2:11" ht="12" customHeight="1" x14ac:dyDescent="0.25">
      <c r="B3951" s="103"/>
      <c r="C3951" s="123"/>
      <c r="D3951" s="103"/>
      <c r="E3951" s="103"/>
      <c r="F3951" s="103"/>
      <c r="H3951" s="123"/>
      <c r="I3951" s="103"/>
      <c r="J3951" s="103"/>
      <c r="K3951" s="103"/>
    </row>
    <row r="3952" spans="2:11" ht="12" customHeight="1" x14ac:dyDescent="0.25">
      <c r="B3952" s="103"/>
      <c r="C3952" s="123"/>
      <c r="D3952" s="103"/>
      <c r="E3952" s="103"/>
      <c r="F3952" s="103"/>
      <c r="H3952" s="123"/>
      <c r="I3952" s="103"/>
      <c r="J3952" s="103"/>
      <c r="K3952" s="103"/>
    </row>
    <row r="3953" spans="2:11" ht="12" customHeight="1" x14ac:dyDescent="0.25">
      <c r="B3953" s="103"/>
      <c r="C3953" s="123"/>
      <c r="D3953" s="103"/>
      <c r="E3953" s="103"/>
      <c r="F3953" s="103"/>
      <c r="H3953" s="123"/>
      <c r="I3953" s="103"/>
      <c r="J3953" s="103"/>
      <c r="K3953" s="103"/>
    </row>
    <row r="3954" spans="2:11" ht="12" customHeight="1" x14ac:dyDescent="0.25">
      <c r="B3954" s="103"/>
      <c r="C3954" s="123"/>
      <c r="D3954" s="103"/>
      <c r="E3954" s="103"/>
      <c r="F3954" s="103"/>
      <c r="H3954" s="123"/>
      <c r="I3954" s="103"/>
      <c r="J3954" s="103"/>
      <c r="K3954" s="103"/>
    </row>
    <row r="3955" spans="2:11" ht="12" customHeight="1" x14ac:dyDescent="0.25">
      <c r="B3955" s="103"/>
      <c r="C3955" s="123"/>
      <c r="D3955" s="103"/>
      <c r="E3955" s="103"/>
      <c r="F3955" s="103"/>
      <c r="H3955" s="123"/>
      <c r="I3955" s="103"/>
      <c r="J3955" s="103"/>
      <c r="K3955" s="103"/>
    </row>
    <row r="3956" spans="2:11" ht="12" customHeight="1" x14ac:dyDescent="0.25">
      <c r="B3956" s="103"/>
      <c r="C3956" s="123"/>
      <c r="D3956" s="103"/>
      <c r="E3956" s="103"/>
      <c r="F3956" s="103"/>
      <c r="H3956" s="123"/>
      <c r="I3956" s="103"/>
      <c r="J3956" s="103"/>
      <c r="K3956" s="103"/>
    </row>
    <row r="3957" spans="2:11" ht="12" customHeight="1" x14ac:dyDescent="0.25">
      <c r="B3957" s="103"/>
      <c r="C3957" s="123"/>
      <c r="D3957" s="103"/>
      <c r="E3957" s="103"/>
      <c r="F3957" s="103"/>
      <c r="H3957" s="123"/>
      <c r="I3957" s="103"/>
      <c r="J3957" s="103"/>
      <c r="K3957" s="103"/>
    </row>
    <row r="3958" spans="2:11" ht="12" customHeight="1" x14ac:dyDescent="0.25">
      <c r="B3958" s="103"/>
      <c r="C3958" s="123"/>
      <c r="D3958" s="103"/>
      <c r="E3958" s="103"/>
      <c r="F3958" s="103"/>
      <c r="H3958" s="123"/>
      <c r="I3958" s="103"/>
      <c r="J3958" s="103"/>
      <c r="K3958" s="103"/>
    </row>
    <row r="3959" spans="2:11" ht="12" customHeight="1" x14ac:dyDescent="0.25">
      <c r="B3959" s="103"/>
      <c r="C3959" s="123"/>
      <c r="D3959" s="103"/>
      <c r="E3959" s="103"/>
      <c r="F3959" s="103"/>
      <c r="H3959" s="123"/>
      <c r="I3959" s="103"/>
      <c r="J3959" s="103"/>
      <c r="K3959" s="103"/>
    </row>
    <row r="3960" spans="2:11" ht="12" customHeight="1" x14ac:dyDescent="0.25">
      <c r="B3960" s="103"/>
      <c r="C3960" s="123"/>
      <c r="D3960" s="103"/>
      <c r="E3960" s="103"/>
      <c r="F3960" s="103"/>
      <c r="H3960" s="123"/>
      <c r="I3960" s="103"/>
      <c r="J3960" s="103"/>
      <c r="K3960" s="103"/>
    </row>
    <row r="3961" spans="2:11" ht="12" customHeight="1" x14ac:dyDescent="0.25">
      <c r="B3961" s="103"/>
      <c r="C3961" s="123"/>
      <c r="D3961" s="103"/>
      <c r="E3961" s="103"/>
      <c r="F3961" s="103"/>
      <c r="H3961" s="123"/>
      <c r="I3961" s="103"/>
      <c r="J3961" s="103"/>
      <c r="K3961" s="103"/>
    </row>
    <row r="3962" spans="2:11" ht="12" customHeight="1" x14ac:dyDescent="0.25">
      <c r="B3962" s="103"/>
      <c r="C3962" s="123"/>
      <c r="D3962" s="103"/>
      <c r="E3962" s="103"/>
      <c r="F3962" s="103"/>
      <c r="H3962" s="123"/>
      <c r="I3962" s="103"/>
      <c r="J3962" s="103"/>
      <c r="K3962" s="103"/>
    </row>
    <row r="3963" spans="2:11" ht="12" customHeight="1" x14ac:dyDescent="0.25">
      <c r="B3963" s="103"/>
      <c r="C3963" s="123"/>
      <c r="D3963" s="103"/>
      <c r="E3963" s="103"/>
      <c r="F3963" s="103"/>
      <c r="H3963" s="123"/>
      <c r="I3963" s="103"/>
      <c r="J3963" s="103"/>
      <c r="K3963" s="103"/>
    </row>
    <row r="3964" spans="2:11" ht="12" customHeight="1" x14ac:dyDescent="0.25">
      <c r="B3964" s="103"/>
      <c r="C3964" s="123"/>
      <c r="D3964" s="103"/>
      <c r="E3964" s="103"/>
      <c r="F3964" s="103"/>
      <c r="H3964" s="123"/>
      <c r="I3964" s="103"/>
      <c r="J3964" s="103"/>
      <c r="K3964" s="103"/>
    </row>
    <row r="3965" spans="2:11" ht="12" customHeight="1" x14ac:dyDescent="0.25">
      <c r="B3965" s="103"/>
      <c r="C3965" s="123"/>
      <c r="D3965" s="103"/>
      <c r="E3965" s="103"/>
      <c r="F3965" s="103"/>
      <c r="H3965" s="123"/>
      <c r="I3965" s="103"/>
      <c r="J3965" s="103"/>
      <c r="K3965" s="103"/>
    </row>
    <row r="3966" spans="2:11" ht="12" customHeight="1" x14ac:dyDescent="0.25">
      <c r="B3966" s="103"/>
      <c r="C3966" s="123"/>
      <c r="D3966" s="103"/>
      <c r="E3966" s="103"/>
      <c r="F3966" s="103"/>
      <c r="H3966" s="123"/>
      <c r="I3966" s="103"/>
      <c r="J3966" s="103"/>
      <c r="K3966" s="103"/>
    </row>
    <row r="3967" spans="2:11" ht="12" customHeight="1" x14ac:dyDescent="0.25">
      <c r="B3967" s="103"/>
      <c r="C3967" s="123"/>
      <c r="D3967" s="103"/>
      <c r="E3967" s="103"/>
      <c r="F3967" s="103"/>
      <c r="H3967" s="123"/>
      <c r="I3967" s="103"/>
      <c r="J3967" s="103"/>
      <c r="K3967" s="103"/>
    </row>
    <row r="3968" spans="2:11" ht="12" customHeight="1" x14ac:dyDescent="0.25">
      <c r="B3968" s="103"/>
      <c r="C3968" s="123"/>
      <c r="D3968" s="103"/>
      <c r="E3968" s="103"/>
      <c r="F3968" s="103"/>
      <c r="H3968" s="123"/>
      <c r="I3968" s="103"/>
      <c r="J3968" s="103"/>
      <c r="K3968" s="103"/>
    </row>
    <row r="3969" spans="2:11" ht="12" customHeight="1" x14ac:dyDescent="0.25">
      <c r="B3969" s="103"/>
      <c r="C3969" s="123"/>
      <c r="D3969" s="103"/>
      <c r="E3969" s="103"/>
      <c r="F3969" s="103"/>
      <c r="H3969" s="123"/>
      <c r="I3969" s="103"/>
      <c r="J3969" s="103"/>
      <c r="K3969" s="103"/>
    </row>
    <row r="3970" spans="2:11" ht="12" customHeight="1" x14ac:dyDescent="0.25">
      <c r="B3970" s="103"/>
      <c r="C3970" s="123"/>
      <c r="D3970" s="103"/>
      <c r="E3970" s="103"/>
      <c r="F3970" s="103"/>
      <c r="H3970" s="123"/>
      <c r="I3970" s="103"/>
      <c r="J3970" s="103"/>
      <c r="K3970" s="103"/>
    </row>
    <row r="3971" spans="2:11" ht="12" customHeight="1" x14ac:dyDescent="0.25">
      <c r="B3971" s="103"/>
      <c r="C3971" s="123"/>
      <c r="D3971" s="103"/>
      <c r="E3971" s="103"/>
      <c r="F3971" s="103"/>
      <c r="H3971" s="123"/>
      <c r="I3971" s="103"/>
      <c r="J3971" s="103"/>
      <c r="K3971" s="103"/>
    </row>
    <row r="3972" spans="2:11" ht="12" customHeight="1" x14ac:dyDescent="0.25">
      <c r="B3972" s="103"/>
      <c r="C3972" s="123"/>
      <c r="D3972" s="103"/>
      <c r="E3972" s="103"/>
      <c r="F3972" s="103"/>
      <c r="H3972" s="123"/>
      <c r="I3972" s="103"/>
      <c r="J3972" s="103"/>
      <c r="K3972" s="103"/>
    </row>
    <row r="3973" spans="2:11" ht="12" customHeight="1" x14ac:dyDescent="0.25">
      <c r="B3973" s="103"/>
      <c r="C3973" s="123"/>
      <c r="D3973" s="103"/>
      <c r="E3973" s="103"/>
      <c r="F3973" s="103"/>
      <c r="H3973" s="123"/>
      <c r="I3973" s="103"/>
      <c r="J3973" s="103"/>
      <c r="K3973" s="103"/>
    </row>
    <row r="3974" spans="2:11" ht="12" customHeight="1" x14ac:dyDescent="0.25">
      <c r="B3974" s="103"/>
      <c r="C3974" s="123"/>
      <c r="D3974" s="103"/>
      <c r="E3974" s="103"/>
      <c r="F3974" s="103"/>
      <c r="H3974" s="123"/>
      <c r="I3974" s="103"/>
      <c r="J3974" s="103"/>
      <c r="K3974" s="103"/>
    </row>
    <row r="3975" spans="2:11" ht="12" customHeight="1" x14ac:dyDescent="0.25">
      <c r="B3975" s="103"/>
      <c r="C3975" s="123"/>
      <c r="D3975" s="103"/>
      <c r="E3975" s="103"/>
      <c r="F3975" s="103"/>
      <c r="H3975" s="123"/>
      <c r="I3975" s="103"/>
      <c r="J3975" s="103"/>
      <c r="K3975" s="103"/>
    </row>
    <row r="3976" spans="2:11" ht="12" customHeight="1" x14ac:dyDescent="0.25">
      <c r="B3976" s="103"/>
      <c r="C3976" s="123"/>
      <c r="D3976" s="103"/>
      <c r="E3976" s="103"/>
      <c r="F3976" s="103"/>
      <c r="H3976" s="123"/>
      <c r="I3976" s="103"/>
      <c r="J3976" s="103"/>
      <c r="K3976" s="103"/>
    </row>
    <row r="3977" spans="2:11" ht="12" customHeight="1" x14ac:dyDescent="0.25">
      <c r="B3977" s="103"/>
      <c r="C3977" s="123"/>
      <c r="D3977" s="103"/>
      <c r="E3977" s="103"/>
      <c r="F3977" s="103"/>
      <c r="H3977" s="123"/>
      <c r="I3977" s="103"/>
      <c r="J3977" s="103"/>
      <c r="K3977" s="103"/>
    </row>
    <row r="3978" spans="2:11" ht="12" customHeight="1" x14ac:dyDescent="0.25">
      <c r="B3978" s="103"/>
      <c r="C3978" s="123"/>
      <c r="D3978" s="103"/>
      <c r="E3978" s="103"/>
      <c r="F3978" s="103"/>
      <c r="H3978" s="123"/>
      <c r="I3978" s="103"/>
      <c r="J3978" s="103"/>
      <c r="K3978" s="103"/>
    </row>
    <row r="3979" spans="2:11" ht="12" customHeight="1" x14ac:dyDescent="0.25">
      <c r="B3979" s="103"/>
      <c r="C3979" s="123"/>
      <c r="D3979" s="103"/>
      <c r="E3979" s="103"/>
      <c r="F3979" s="103"/>
      <c r="H3979" s="123"/>
      <c r="I3979" s="103"/>
      <c r="J3979" s="103"/>
      <c r="K3979" s="103"/>
    </row>
    <row r="3980" spans="2:11" ht="12" customHeight="1" x14ac:dyDescent="0.25">
      <c r="B3980" s="103"/>
      <c r="C3980" s="123"/>
      <c r="D3980" s="103"/>
      <c r="E3980" s="103"/>
      <c r="F3980" s="103"/>
      <c r="H3980" s="123"/>
      <c r="I3980" s="103"/>
      <c r="J3980" s="103"/>
      <c r="K3980" s="103"/>
    </row>
    <row r="3981" spans="2:11" ht="12" customHeight="1" x14ac:dyDescent="0.25">
      <c r="B3981" s="103"/>
      <c r="C3981" s="123"/>
      <c r="D3981" s="103"/>
      <c r="E3981" s="103"/>
      <c r="F3981" s="103"/>
      <c r="H3981" s="123"/>
      <c r="I3981" s="103"/>
      <c r="J3981" s="103"/>
      <c r="K3981" s="103"/>
    </row>
    <row r="3982" spans="2:11" ht="12" customHeight="1" x14ac:dyDescent="0.25">
      <c r="B3982" s="103"/>
      <c r="C3982" s="123"/>
      <c r="D3982" s="103"/>
      <c r="E3982" s="103"/>
      <c r="F3982" s="103"/>
      <c r="H3982" s="123"/>
      <c r="I3982" s="103"/>
      <c r="J3982" s="103"/>
      <c r="K3982" s="103"/>
    </row>
    <row r="3983" spans="2:11" ht="12" customHeight="1" x14ac:dyDescent="0.25">
      <c r="B3983" s="103"/>
      <c r="C3983" s="123"/>
      <c r="D3983" s="103"/>
      <c r="E3983" s="103"/>
      <c r="F3983" s="103"/>
      <c r="H3983" s="123"/>
      <c r="I3983" s="103"/>
      <c r="J3983" s="103"/>
      <c r="K3983" s="103"/>
    </row>
    <row r="3984" spans="2:11" ht="12" customHeight="1" x14ac:dyDescent="0.25">
      <c r="B3984" s="103"/>
      <c r="C3984" s="123"/>
      <c r="D3984" s="103"/>
      <c r="E3984" s="103"/>
      <c r="F3984" s="103"/>
      <c r="H3984" s="123"/>
      <c r="I3984" s="103"/>
      <c r="J3984" s="103"/>
      <c r="K3984" s="103"/>
    </row>
    <row r="3985" spans="2:11" ht="12" customHeight="1" x14ac:dyDescent="0.25">
      <c r="B3985" s="103"/>
      <c r="C3985" s="123"/>
      <c r="D3985" s="103"/>
      <c r="E3985" s="103"/>
      <c r="F3985" s="103"/>
      <c r="H3985" s="123"/>
      <c r="I3985" s="103"/>
      <c r="J3985" s="103"/>
      <c r="K3985" s="103"/>
    </row>
    <row r="3986" spans="2:11" ht="12" customHeight="1" x14ac:dyDescent="0.25">
      <c r="B3986" s="103"/>
      <c r="C3986" s="123"/>
      <c r="D3986" s="103"/>
      <c r="E3986" s="103"/>
      <c r="F3986" s="103"/>
      <c r="H3986" s="123"/>
      <c r="I3986" s="103"/>
      <c r="J3986" s="103"/>
      <c r="K3986" s="103"/>
    </row>
    <row r="3987" spans="2:11" ht="12" customHeight="1" x14ac:dyDescent="0.25">
      <c r="B3987" s="103"/>
      <c r="C3987" s="123"/>
      <c r="D3987" s="103"/>
      <c r="E3987" s="103"/>
      <c r="F3987" s="103"/>
      <c r="H3987" s="123"/>
      <c r="I3987" s="103"/>
      <c r="J3987" s="103"/>
      <c r="K3987" s="103"/>
    </row>
    <row r="3988" spans="2:11" ht="12" customHeight="1" x14ac:dyDescent="0.25">
      <c r="B3988" s="103"/>
      <c r="C3988" s="123"/>
      <c r="D3988" s="103"/>
      <c r="E3988" s="103"/>
      <c r="F3988" s="103"/>
      <c r="H3988" s="123"/>
      <c r="I3988" s="103"/>
      <c r="J3988" s="103"/>
      <c r="K3988" s="103"/>
    </row>
    <row r="3989" spans="2:11" ht="12" customHeight="1" x14ac:dyDescent="0.25">
      <c r="B3989" s="103"/>
      <c r="C3989" s="123"/>
      <c r="D3989" s="103"/>
      <c r="E3989" s="103"/>
      <c r="F3989" s="103"/>
      <c r="H3989" s="123"/>
      <c r="I3989" s="103"/>
      <c r="J3989" s="103"/>
      <c r="K3989" s="103"/>
    </row>
    <row r="3990" spans="2:11" ht="12" customHeight="1" x14ac:dyDescent="0.25">
      <c r="B3990" s="103"/>
      <c r="C3990" s="123"/>
      <c r="D3990" s="103"/>
      <c r="E3990" s="103"/>
      <c r="F3990" s="103"/>
      <c r="H3990" s="123"/>
      <c r="I3990" s="103"/>
      <c r="J3990" s="103"/>
      <c r="K3990" s="103"/>
    </row>
    <row r="3991" spans="2:11" ht="12" customHeight="1" x14ac:dyDescent="0.25">
      <c r="B3991" s="103"/>
      <c r="C3991" s="123"/>
      <c r="D3991" s="103"/>
      <c r="E3991" s="103"/>
      <c r="F3991" s="103"/>
      <c r="H3991" s="123"/>
      <c r="I3991" s="103"/>
      <c r="J3991" s="103"/>
      <c r="K3991" s="103"/>
    </row>
    <row r="3992" spans="2:11" ht="12" customHeight="1" x14ac:dyDescent="0.25">
      <c r="B3992" s="103"/>
      <c r="C3992" s="123"/>
      <c r="D3992" s="103"/>
      <c r="E3992" s="103"/>
      <c r="F3992" s="103"/>
      <c r="H3992" s="123"/>
      <c r="I3992" s="103"/>
      <c r="J3992" s="103"/>
      <c r="K3992" s="103"/>
    </row>
    <row r="3993" spans="2:11" ht="12" customHeight="1" x14ac:dyDescent="0.25">
      <c r="B3993" s="103"/>
      <c r="C3993" s="123"/>
      <c r="D3993" s="103"/>
      <c r="E3993" s="103"/>
      <c r="F3993" s="103"/>
      <c r="H3993" s="123"/>
      <c r="I3993" s="103"/>
      <c r="J3993" s="103"/>
      <c r="K3993" s="103"/>
    </row>
    <row r="3994" spans="2:11" ht="12" customHeight="1" x14ac:dyDescent="0.25">
      <c r="B3994" s="103"/>
      <c r="C3994" s="123"/>
      <c r="D3994" s="103"/>
      <c r="E3994" s="103"/>
      <c r="F3994" s="103"/>
      <c r="H3994" s="123"/>
      <c r="I3994" s="103"/>
      <c r="J3994" s="103"/>
      <c r="K3994" s="103"/>
    </row>
    <row r="3995" spans="2:11" ht="12" customHeight="1" x14ac:dyDescent="0.25">
      <c r="B3995" s="103"/>
      <c r="C3995" s="123"/>
      <c r="D3995" s="103"/>
      <c r="E3995" s="103"/>
      <c r="F3995" s="103"/>
      <c r="H3995" s="123"/>
      <c r="I3995" s="103"/>
      <c r="J3995" s="103"/>
      <c r="K3995" s="103"/>
    </row>
    <row r="3996" spans="2:11" ht="12" customHeight="1" x14ac:dyDescent="0.25">
      <c r="B3996" s="103"/>
      <c r="C3996" s="123"/>
      <c r="D3996" s="103"/>
      <c r="E3996" s="103"/>
      <c r="F3996" s="103"/>
      <c r="H3996" s="123"/>
      <c r="I3996" s="103"/>
      <c r="J3996" s="103"/>
      <c r="K3996" s="103"/>
    </row>
    <row r="3997" spans="2:11" ht="12" customHeight="1" x14ac:dyDescent="0.25">
      <c r="B3997" s="103"/>
      <c r="C3997" s="123"/>
      <c r="D3997" s="103"/>
      <c r="E3997" s="103"/>
      <c r="F3997" s="103"/>
      <c r="H3997" s="123"/>
      <c r="I3997" s="103"/>
      <c r="J3997" s="103"/>
      <c r="K3997" s="103"/>
    </row>
    <row r="3998" spans="2:11" ht="12" customHeight="1" x14ac:dyDescent="0.25">
      <c r="B3998" s="103"/>
      <c r="C3998" s="123"/>
      <c r="D3998" s="103"/>
      <c r="E3998" s="103"/>
      <c r="F3998" s="103"/>
      <c r="H3998" s="123"/>
      <c r="I3998" s="103"/>
      <c r="J3998" s="103"/>
      <c r="K3998" s="103"/>
    </row>
    <row r="3999" spans="2:11" ht="12" customHeight="1" x14ac:dyDescent="0.25">
      <c r="B3999" s="103"/>
      <c r="C3999" s="123"/>
      <c r="D3999" s="103"/>
      <c r="E3999" s="103"/>
      <c r="F3999" s="103"/>
      <c r="H3999" s="123"/>
      <c r="I3999" s="103"/>
      <c r="J3999" s="103"/>
      <c r="K3999" s="103"/>
    </row>
    <row r="4000" spans="2:11" ht="12" customHeight="1" x14ac:dyDescent="0.25">
      <c r="B4000" s="103"/>
      <c r="C4000" s="123"/>
      <c r="D4000" s="103"/>
      <c r="E4000" s="103"/>
      <c r="F4000" s="103"/>
      <c r="H4000" s="123"/>
      <c r="I4000" s="103"/>
      <c r="J4000" s="103"/>
      <c r="K4000" s="103"/>
    </row>
    <row r="4001" spans="2:11" ht="12" customHeight="1" x14ac:dyDescent="0.25">
      <c r="B4001" s="103"/>
      <c r="C4001" s="123"/>
      <c r="D4001" s="103"/>
      <c r="E4001" s="103"/>
      <c r="F4001" s="103"/>
      <c r="H4001" s="123"/>
      <c r="I4001" s="103"/>
      <c r="J4001" s="103"/>
      <c r="K4001" s="103"/>
    </row>
    <row r="4002" spans="2:11" ht="12" customHeight="1" x14ac:dyDescent="0.25">
      <c r="B4002" s="103"/>
      <c r="C4002" s="123"/>
      <c r="D4002" s="103"/>
      <c r="E4002" s="103"/>
      <c r="F4002" s="103"/>
      <c r="H4002" s="123"/>
      <c r="I4002" s="103"/>
      <c r="J4002" s="103"/>
      <c r="K4002" s="103"/>
    </row>
    <row r="4003" spans="2:11" ht="12" customHeight="1" x14ac:dyDescent="0.25">
      <c r="B4003" s="103"/>
      <c r="C4003" s="123"/>
      <c r="D4003" s="103"/>
      <c r="E4003" s="103"/>
      <c r="F4003" s="103"/>
      <c r="H4003" s="123"/>
      <c r="I4003" s="103"/>
      <c r="J4003" s="103"/>
      <c r="K4003" s="103"/>
    </row>
    <row r="4004" spans="2:11" ht="12" customHeight="1" x14ac:dyDescent="0.25">
      <c r="B4004" s="103"/>
      <c r="C4004" s="123"/>
      <c r="D4004" s="103"/>
      <c r="E4004" s="103"/>
      <c r="F4004" s="103"/>
      <c r="H4004" s="123"/>
      <c r="I4004" s="103"/>
      <c r="J4004" s="103"/>
      <c r="K4004" s="103"/>
    </row>
    <row r="4005" spans="2:11" ht="12" customHeight="1" x14ac:dyDescent="0.25">
      <c r="B4005" s="103"/>
      <c r="C4005" s="123"/>
      <c r="D4005" s="103"/>
      <c r="E4005" s="103"/>
      <c r="F4005" s="103"/>
      <c r="H4005" s="123"/>
      <c r="I4005" s="103"/>
      <c r="J4005" s="103"/>
      <c r="K4005" s="103"/>
    </row>
    <row r="4006" spans="2:11" ht="12" customHeight="1" x14ac:dyDescent="0.25">
      <c r="B4006" s="103"/>
      <c r="C4006" s="123"/>
      <c r="D4006" s="103"/>
      <c r="E4006" s="103"/>
      <c r="F4006" s="103"/>
      <c r="H4006" s="123"/>
      <c r="I4006" s="103"/>
      <c r="J4006" s="103"/>
      <c r="K4006" s="103"/>
    </row>
    <row r="4007" spans="2:11" ht="12" customHeight="1" x14ac:dyDescent="0.25">
      <c r="B4007" s="103"/>
      <c r="C4007" s="123"/>
      <c r="D4007" s="103"/>
      <c r="E4007" s="103"/>
      <c r="F4007" s="103"/>
      <c r="H4007" s="123"/>
      <c r="I4007" s="103"/>
      <c r="J4007" s="103"/>
      <c r="K4007" s="103"/>
    </row>
    <row r="4008" spans="2:11" ht="12" customHeight="1" x14ac:dyDescent="0.25">
      <c r="B4008" s="103"/>
      <c r="C4008" s="123"/>
      <c r="D4008" s="103"/>
      <c r="E4008" s="103"/>
      <c r="F4008" s="103"/>
      <c r="H4008" s="123"/>
      <c r="I4008" s="103"/>
      <c r="J4008" s="103"/>
      <c r="K4008" s="103"/>
    </row>
    <row r="4009" spans="2:11" ht="12" customHeight="1" x14ac:dyDescent="0.25">
      <c r="B4009" s="103"/>
      <c r="C4009" s="123"/>
      <c r="D4009" s="103"/>
      <c r="E4009" s="103"/>
      <c r="F4009" s="103"/>
      <c r="H4009" s="123"/>
      <c r="I4009" s="103"/>
      <c r="J4009" s="103"/>
      <c r="K4009" s="103"/>
    </row>
    <row r="4010" spans="2:11" ht="12" customHeight="1" x14ac:dyDescent="0.25">
      <c r="B4010" s="103"/>
      <c r="C4010" s="123"/>
      <c r="D4010" s="103"/>
      <c r="E4010" s="103"/>
      <c r="F4010" s="103"/>
      <c r="H4010" s="123"/>
      <c r="I4010" s="103"/>
      <c r="J4010" s="103"/>
      <c r="K4010" s="103"/>
    </row>
    <row r="4011" spans="2:11" ht="12" customHeight="1" x14ac:dyDescent="0.25">
      <c r="B4011" s="103"/>
      <c r="C4011" s="123"/>
      <c r="D4011" s="103"/>
      <c r="E4011" s="103"/>
      <c r="F4011" s="103"/>
      <c r="H4011" s="123"/>
      <c r="I4011" s="103"/>
      <c r="J4011" s="103"/>
      <c r="K4011" s="103"/>
    </row>
    <row r="4012" spans="2:11" ht="12" customHeight="1" x14ac:dyDescent="0.25">
      <c r="B4012" s="103"/>
      <c r="C4012" s="123"/>
      <c r="D4012" s="103"/>
      <c r="E4012" s="103"/>
      <c r="F4012" s="103"/>
      <c r="H4012" s="123"/>
      <c r="I4012" s="103"/>
      <c r="J4012" s="103"/>
      <c r="K4012" s="103"/>
    </row>
    <row r="4013" spans="2:11" ht="12" customHeight="1" x14ac:dyDescent="0.25">
      <c r="B4013" s="103"/>
      <c r="C4013" s="123"/>
      <c r="D4013" s="103"/>
      <c r="E4013" s="103"/>
      <c r="F4013" s="103"/>
      <c r="H4013" s="123"/>
      <c r="I4013" s="103"/>
      <c r="J4013" s="103"/>
      <c r="K4013" s="103"/>
    </row>
    <row r="4014" spans="2:11" ht="12" customHeight="1" x14ac:dyDescent="0.25">
      <c r="B4014" s="103"/>
      <c r="C4014" s="123"/>
      <c r="D4014" s="103"/>
      <c r="E4014" s="103"/>
      <c r="F4014" s="103"/>
      <c r="H4014" s="123"/>
      <c r="I4014" s="103"/>
      <c r="J4014" s="103"/>
      <c r="K4014" s="103"/>
    </row>
    <row r="4015" spans="2:11" ht="12" customHeight="1" x14ac:dyDescent="0.25">
      <c r="B4015" s="103"/>
      <c r="C4015" s="123"/>
      <c r="D4015" s="103"/>
      <c r="E4015" s="103"/>
      <c r="F4015" s="103"/>
      <c r="H4015" s="123"/>
      <c r="I4015" s="103"/>
      <c r="J4015" s="103"/>
      <c r="K4015" s="103"/>
    </row>
    <row r="4016" spans="2:11" ht="12" customHeight="1" x14ac:dyDescent="0.25">
      <c r="B4016" s="103"/>
      <c r="C4016" s="123"/>
      <c r="D4016" s="103"/>
      <c r="E4016" s="103"/>
      <c r="F4016" s="103"/>
      <c r="H4016" s="123"/>
      <c r="I4016" s="103"/>
      <c r="J4016" s="103"/>
      <c r="K4016" s="103"/>
    </row>
    <row r="4017" spans="2:11" ht="12" customHeight="1" x14ac:dyDescent="0.25">
      <c r="B4017" s="103"/>
      <c r="C4017" s="123"/>
      <c r="D4017" s="103"/>
      <c r="E4017" s="103"/>
      <c r="F4017" s="103"/>
      <c r="H4017" s="123"/>
      <c r="I4017" s="103"/>
      <c r="J4017" s="103"/>
      <c r="K4017" s="103"/>
    </row>
    <row r="4018" spans="2:11" ht="12" customHeight="1" x14ac:dyDescent="0.25">
      <c r="B4018" s="103"/>
      <c r="C4018" s="123"/>
      <c r="D4018" s="103"/>
      <c r="E4018" s="103"/>
      <c r="F4018" s="103"/>
      <c r="H4018" s="123"/>
      <c r="I4018" s="103"/>
      <c r="J4018" s="103"/>
      <c r="K4018" s="103"/>
    </row>
    <row r="4019" spans="2:11" ht="12" customHeight="1" x14ac:dyDescent="0.25">
      <c r="B4019" s="103"/>
      <c r="C4019" s="123"/>
      <c r="D4019" s="103"/>
      <c r="E4019" s="103"/>
      <c r="F4019" s="103"/>
      <c r="H4019" s="123"/>
      <c r="I4019" s="103"/>
      <c r="J4019" s="103"/>
      <c r="K4019" s="103"/>
    </row>
    <row r="4020" spans="2:11" ht="12" customHeight="1" x14ac:dyDescent="0.25">
      <c r="B4020" s="103"/>
      <c r="C4020" s="123"/>
      <c r="D4020" s="103"/>
      <c r="E4020" s="103"/>
      <c r="F4020" s="103"/>
      <c r="H4020" s="123"/>
      <c r="I4020" s="103"/>
      <c r="J4020" s="103"/>
      <c r="K4020" s="103"/>
    </row>
    <row r="4021" spans="2:11" ht="12" customHeight="1" x14ac:dyDescent="0.25">
      <c r="B4021" s="103"/>
      <c r="C4021" s="123"/>
      <c r="D4021" s="103"/>
      <c r="E4021" s="103"/>
      <c r="F4021" s="103"/>
      <c r="H4021" s="123"/>
      <c r="I4021" s="103"/>
      <c r="J4021" s="103"/>
      <c r="K4021" s="103"/>
    </row>
    <row r="4022" spans="2:11" ht="12" customHeight="1" x14ac:dyDescent="0.25">
      <c r="B4022" s="103"/>
      <c r="C4022" s="123"/>
      <c r="D4022" s="103"/>
      <c r="E4022" s="103"/>
      <c r="F4022" s="103"/>
      <c r="H4022" s="123"/>
      <c r="I4022" s="103"/>
      <c r="J4022" s="103"/>
      <c r="K4022" s="103"/>
    </row>
    <row r="4023" spans="2:11" ht="12" customHeight="1" x14ac:dyDescent="0.25">
      <c r="B4023" s="103"/>
      <c r="C4023" s="123"/>
      <c r="D4023" s="103"/>
      <c r="E4023" s="103"/>
      <c r="F4023" s="103"/>
      <c r="H4023" s="123"/>
      <c r="I4023" s="103"/>
      <c r="J4023" s="103"/>
      <c r="K4023" s="103"/>
    </row>
    <row r="4024" spans="2:11" ht="12" customHeight="1" x14ac:dyDescent="0.25">
      <c r="B4024" s="103"/>
      <c r="C4024" s="123"/>
      <c r="D4024" s="103"/>
      <c r="E4024" s="103"/>
      <c r="F4024" s="103"/>
      <c r="H4024" s="123"/>
      <c r="I4024" s="103"/>
      <c r="J4024" s="103"/>
      <c r="K4024" s="103"/>
    </row>
    <row r="4025" spans="2:11" ht="12" customHeight="1" x14ac:dyDescent="0.25">
      <c r="B4025" s="103"/>
      <c r="C4025" s="123"/>
      <c r="D4025" s="103"/>
      <c r="E4025" s="103"/>
      <c r="F4025" s="103"/>
      <c r="H4025" s="123"/>
      <c r="I4025" s="103"/>
      <c r="J4025" s="103"/>
      <c r="K4025" s="103"/>
    </row>
    <row r="4026" spans="2:11" ht="12" customHeight="1" x14ac:dyDescent="0.25">
      <c r="B4026" s="103"/>
      <c r="C4026" s="123"/>
      <c r="D4026" s="103"/>
      <c r="E4026" s="103"/>
      <c r="F4026" s="103"/>
      <c r="H4026" s="123"/>
      <c r="I4026" s="103"/>
      <c r="J4026" s="103"/>
      <c r="K4026" s="103"/>
    </row>
    <row r="4027" spans="2:11" ht="12" customHeight="1" x14ac:dyDescent="0.25">
      <c r="B4027" s="103"/>
      <c r="C4027" s="123"/>
      <c r="D4027" s="103"/>
      <c r="E4027" s="103"/>
      <c r="F4027" s="103"/>
      <c r="H4027" s="123"/>
      <c r="I4027" s="103"/>
      <c r="J4027" s="103"/>
      <c r="K4027" s="103"/>
    </row>
    <row r="4028" spans="2:11" ht="12" customHeight="1" x14ac:dyDescent="0.25">
      <c r="B4028" s="103"/>
      <c r="C4028" s="123"/>
      <c r="D4028" s="103"/>
      <c r="E4028" s="103"/>
      <c r="F4028" s="103"/>
      <c r="H4028" s="123"/>
      <c r="I4028" s="103"/>
      <c r="J4028" s="103"/>
      <c r="K4028" s="103"/>
    </row>
    <row r="4029" spans="2:11" ht="12" customHeight="1" x14ac:dyDescent="0.25">
      <c r="B4029" s="103"/>
      <c r="C4029" s="123"/>
      <c r="D4029" s="103"/>
      <c r="E4029" s="103"/>
      <c r="F4029" s="103"/>
      <c r="H4029" s="123"/>
      <c r="I4029" s="103"/>
      <c r="J4029" s="103"/>
      <c r="K4029" s="103"/>
    </row>
    <row r="4030" spans="2:11" ht="12" customHeight="1" x14ac:dyDescent="0.25">
      <c r="B4030" s="103"/>
      <c r="C4030" s="123"/>
      <c r="D4030" s="103"/>
      <c r="E4030" s="103"/>
      <c r="F4030" s="103"/>
      <c r="H4030" s="123"/>
      <c r="I4030" s="103"/>
      <c r="J4030" s="103"/>
      <c r="K4030" s="103"/>
    </row>
    <row r="4031" spans="2:11" ht="12" customHeight="1" x14ac:dyDescent="0.25">
      <c r="B4031" s="103"/>
      <c r="C4031" s="123"/>
      <c r="D4031" s="103"/>
      <c r="E4031" s="103"/>
      <c r="F4031" s="103"/>
      <c r="H4031" s="123"/>
      <c r="I4031" s="103"/>
      <c r="J4031" s="103"/>
      <c r="K4031" s="103"/>
    </row>
    <row r="4032" spans="2:11" ht="12" customHeight="1" x14ac:dyDescent="0.25">
      <c r="B4032" s="103"/>
      <c r="C4032" s="123"/>
      <c r="D4032" s="103"/>
      <c r="E4032" s="103"/>
      <c r="F4032" s="103"/>
      <c r="H4032" s="123"/>
      <c r="I4032" s="103"/>
      <c r="J4032" s="103"/>
      <c r="K4032" s="103"/>
    </row>
    <row r="4033" spans="2:11" ht="12" customHeight="1" x14ac:dyDescent="0.25">
      <c r="B4033" s="103"/>
      <c r="C4033" s="123"/>
      <c r="D4033" s="103"/>
      <c r="E4033" s="103"/>
      <c r="F4033" s="103"/>
      <c r="H4033" s="123"/>
      <c r="I4033" s="103"/>
      <c r="J4033" s="103"/>
      <c r="K4033" s="103"/>
    </row>
    <row r="4034" spans="2:11" ht="12" customHeight="1" x14ac:dyDescent="0.25">
      <c r="B4034" s="103"/>
      <c r="C4034" s="123"/>
      <c r="D4034" s="103"/>
      <c r="E4034" s="103"/>
      <c r="F4034" s="103"/>
      <c r="H4034" s="123"/>
      <c r="I4034" s="103"/>
      <c r="J4034" s="103"/>
      <c r="K4034" s="103"/>
    </row>
    <row r="4035" spans="2:11" ht="12" customHeight="1" x14ac:dyDescent="0.25">
      <c r="B4035" s="103"/>
      <c r="C4035" s="123"/>
      <c r="D4035" s="103"/>
      <c r="E4035" s="103"/>
      <c r="F4035" s="103"/>
      <c r="H4035" s="123"/>
      <c r="I4035" s="103"/>
      <c r="J4035" s="103"/>
      <c r="K4035" s="103"/>
    </row>
    <row r="4036" spans="2:11" ht="12" customHeight="1" x14ac:dyDescent="0.25">
      <c r="B4036" s="103"/>
      <c r="C4036" s="123"/>
      <c r="D4036" s="103"/>
      <c r="E4036" s="103"/>
      <c r="F4036" s="103"/>
      <c r="H4036" s="123"/>
      <c r="I4036" s="103"/>
      <c r="J4036" s="103"/>
      <c r="K4036" s="103"/>
    </row>
    <row r="4037" spans="2:11" ht="12" customHeight="1" x14ac:dyDescent="0.25">
      <c r="B4037" s="103"/>
      <c r="C4037" s="123"/>
      <c r="D4037" s="103"/>
      <c r="E4037" s="103"/>
      <c r="F4037" s="103"/>
      <c r="H4037" s="123"/>
      <c r="I4037" s="103"/>
      <c r="J4037" s="103"/>
      <c r="K4037" s="103"/>
    </row>
    <row r="4038" spans="2:11" ht="12" customHeight="1" x14ac:dyDescent="0.25">
      <c r="B4038" s="103"/>
      <c r="C4038" s="123"/>
      <c r="D4038" s="103"/>
      <c r="E4038" s="103"/>
      <c r="F4038" s="103"/>
      <c r="H4038" s="123"/>
      <c r="I4038" s="103"/>
      <c r="J4038" s="103"/>
      <c r="K4038" s="103"/>
    </row>
    <row r="4039" spans="2:11" ht="12" customHeight="1" x14ac:dyDescent="0.25">
      <c r="B4039" s="103"/>
      <c r="C4039" s="123"/>
      <c r="D4039" s="103"/>
      <c r="E4039" s="103"/>
      <c r="F4039" s="103"/>
      <c r="H4039" s="123"/>
      <c r="I4039" s="103"/>
      <c r="J4039" s="103"/>
      <c r="K4039" s="103"/>
    </row>
    <row r="4040" spans="2:11" ht="12" customHeight="1" x14ac:dyDescent="0.25">
      <c r="B4040" s="103"/>
      <c r="C4040" s="123"/>
      <c r="D4040" s="103"/>
      <c r="E4040" s="103"/>
      <c r="F4040" s="103"/>
      <c r="H4040" s="123"/>
      <c r="I4040" s="103"/>
      <c r="J4040" s="103"/>
      <c r="K4040" s="103"/>
    </row>
    <row r="4041" spans="2:11" ht="12" customHeight="1" x14ac:dyDescent="0.25">
      <c r="B4041" s="103"/>
      <c r="C4041" s="123"/>
      <c r="D4041" s="103"/>
      <c r="E4041" s="103"/>
      <c r="F4041" s="103"/>
      <c r="H4041" s="123"/>
      <c r="I4041" s="103"/>
      <c r="J4041" s="103"/>
      <c r="K4041" s="103"/>
    </row>
    <row r="4042" spans="2:11" ht="12" customHeight="1" x14ac:dyDescent="0.25">
      <c r="B4042" s="103"/>
      <c r="C4042" s="123"/>
      <c r="D4042" s="103"/>
      <c r="E4042" s="103"/>
      <c r="F4042" s="103"/>
      <c r="H4042" s="123"/>
      <c r="I4042" s="103"/>
      <c r="J4042" s="103"/>
      <c r="K4042" s="103"/>
    </row>
    <row r="4043" spans="2:11" ht="12" customHeight="1" x14ac:dyDescent="0.25">
      <c r="B4043" s="103"/>
      <c r="C4043" s="123"/>
      <c r="D4043" s="103"/>
      <c r="E4043" s="103"/>
      <c r="F4043" s="103"/>
      <c r="H4043" s="123"/>
      <c r="I4043" s="103"/>
      <c r="J4043" s="103"/>
      <c r="K4043" s="103"/>
    </row>
    <row r="4044" spans="2:11" ht="12" customHeight="1" x14ac:dyDescent="0.25">
      <c r="B4044" s="103"/>
      <c r="C4044" s="123"/>
      <c r="D4044" s="103"/>
      <c r="E4044" s="103"/>
      <c r="F4044" s="103"/>
      <c r="H4044" s="123"/>
      <c r="I4044" s="103"/>
      <c r="J4044" s="103"/>
      <c r="K4044" s="103"/>
    </row>
    <row r="4045" spans="2:11" ht="12" customHeight="1" x14ac:dyDescent="0.25">
      <c r="B4045" s="103"/>
      <c r="C4045" s="123"/>
      <c r="D4045" s="103"/>
      <c r="E4045" s="103"/>
      <c r="F4045" s="103"/>
      <c r="H4045" s="123"/>
      <c r="I4045" s="103"/>
      <c r="J4045" s="103"/>
      <c r="K4045" s="103"/>
    </row>
    <row r="4046" spans="2:11" ht="12" customHeight="1" x14ac:dyDescent="0.25">
      <c r="B4046" s="103"/>
      <c r="C4046" s="123"/>
      <c r="D4046" s="103"/>
      <c r="E4046" s="103"/>
      <c r="F4046" s="103"/>
      <c r="H4046" s="123"/>
      <c r="I4046" s="103"/>
      <c r="J4046" s="103"/>
      <c r="K4046" s="103"/>
    </row>
    <row r="4047" spans="2:11" ht="12" customHeight="1" x14ac:dyDescent="0.25">
      <c r="B4047" s="103"/>
      <c r="C4047" s="123"/>
      <c r="D4047" s="103"/>
      <c r="E4047" s="103"/>
      <c r="F4047" s="103"/>
      <c r="H4047" s="123"/>
      <c r="I4047" s="103"/>
      <c r="J4047" s="103"/>
      <c r="K4047" s="103"/>
    </row>
    <row r="4048" spans="2:11" ht="12" customHeight="1" x14ac:dyDescent="0.25">
      <c r="B4048" s="103"/>
      <c r="C4048" s="123"/>
      <c r="D4048" s="103"/>
      <c r="E4048" s="103"/>
      <c r="F4048" s="103"/>
      <c r="H4048" s="123"/>
      <c r="I4048" s="103"/>
      <c r="J4048" s="103"/>
      <c r="K4048" s="103"/>
    </row>
    <row r="4049" spans="2:11" ht="12" customHeight="1" x14ac:dyDescent="0.25">
      <c r="B4049" s="103"/>
      <c r="C4049" s="123"/>
      <c r="D4049" s="103"/>
      <c r="E4049" s="103"/>
      <c r="F4049" s="103"/>
      <c r="H4049" s="123"/>
      <c r="I4049" s="103"/>
      <c r="J4049" s="103"/>
      <c r="K4049" s="103"/>
    </row>
    <row r="4050" spans="2:11" ht="12" customHeight="1" x14ac:dyDescent="0.25">
      <c r="B4050" s="103"/>
      <c r="C4050" s="123"/>
      <c r="D4050" s="103"/>
      <c r="E4050" s="103"/>
      <c r="F4050" s="103"/>
      <c r="H4050" s="123"/>
      <c r="I4050" s="103"/>
      <c r="J4050" s="103"/>
      <c r="K4050" s="103"/>
    </row>
    <row r="4051" spans="2:11" ht="12" customHeight="1" x14ac:dyDescent="0.25">
      <c r="B4051" s="103"/>
      <c r="C4051" s="123"/>
      <c r="D4051" s="103"/>
      <c r="E4051" s="103"/>
      <c r="F4051" s="103"/>
      <c r="H4051" s="123"/>
      <c r="I4051" s="103"/>
      <c r="J4051" s="103"/>
      <c r="K4051" s="103"/>
    </row>
    <row r="4052" spans="2:11" ht="12" customHeight="1" x14ac:dyDescent="0.25">
      <c r="B4052" s="103"/>
      <c r="C4052" s="123"/>
      <c r="D4052" s="103"/>
      <c r="E4052" s="103"/>
      <c r="F4052" s="103"/>
      <c r="H4052" s="123"/>
      <c r="I4052" s="103"/>
      <c r="J4052" s="103"/>
      <c r="K4052" s="103"/>
    </row>
    <row r="4053" spans="2:11" ht="12" customHeight="1" x14ac:dyDescent="0.25">
      <c r="B4053" s="103"/>
      <c r="C4053" s="123"/>
      <c r="D4053" s="103"/>
      <c r="E4053" s="103"/>
      <c r="F4053" s="103"/>
      <c r="H4053" s="123"/>
      <c r="I4053" s="103"/>
      <c r="J4053" s="103"/>
      <c r="K4053" s="103"/>
    </row>
    <row r="4054" spans="2:11" ht="12" customHeight="1" x14ac:dyDescent="0.25">
      <c r="B4054" s="103"/>
      <c r="C4054" s="123"/>
      <c r="D4054" s="103"/>
      <c r="E4054" s="103"/>
      <c r="F4054" s="103"/>
      <c r="H4054" s="123"/>
      <c r="I4054" s="103"/>
      <c r="J4054" s="103"/>
      <c r="K4054" s="103"/>
    </row>
    <row r="4055" spans="2:11" ht="12" customHeight="1" x14ac:dyDescent="0.25">
      <c r="B4055" s="103"/>
      <c r="C4055" s="123"/>
      <c r="D4055" s="103"/>
      <c r="E4055" s="103"/>
      <c r="F4055" s="103"/>
      <c r="H4055" s="123"/>
      <c r="I4055" s="103"/>
      <c r="J4055" s="103"/>
      <c r="K4055" s="103"/>
    </row>
    <row r="4056" spans="2:11" ht="12" customHeight="1" x14ac:dyDescent="0.25">
      <c r="B4056" s="103"/>
      <c r="C4056" s="123"/>
      <c r="D4056" s="103"/>
      <c r="E4056" s="103"/>
      <c r="F4056" s="103"/>
      <c r="H4056" s="123"/>
      <c r="I4056" s="103"/>
      <c r="J4056" s="103"/>
      <c r="K4056" s="103"/>
    </row>
    <row r="4057" spans="2:11" ht="12" customHeight="1" x14ac:dyDescent="0.25">
      <c r="B4057" s="103"/>
      <c r="C4057" s="123"/>
      <c r="D4057" s="103"/>
      <c r="E4057" s="103"/>
      <c r="F4057" s="103"/>
      <c r="H4057" s="123"/>
      <c r="I4057" s="103"/>
      <c r="J4057" s="103"/>
      <c r="K4057" s="103"/>
    </row>
    <row r="4058" spans="2:11" ht="12" customHeight="1" x14ac:dyDescent="0.25">
      <c r="B4058" s="103"/>
      <c r="C4058" s="123"/>
      <c r="D4058" s="103"/>
      <c r="E4058" s="103"/>
      <c r="F4058" s="103"/>
      <c r="H4058" s="123"/>
      <c r="I4058" s="103"/>
      <c r="J4058" s="103"/>
      <c r="K4058" s="103"/>
    </row>
    <row r="4059" spans="2:11" ht="12" customHeight="1" x14ac:dyDescent="0.25">
      <c r="B4059" s="103"/>
      <c r="C4059" s="123"/>
      <c r="D4059" s="103"/>
      <c r="E4059" s="103"/>
      <c r="F4059" s="103"/>
      <c r="H4059" s="123"/>
      <c r="I4059" s="103"/>
      <c r="J4059" s="103"/>
      <c r="K4059" s="103"/>
    </row>
    <row r="4060" spans="2:11" ht="12" customHeight="1" x14ac:dyDescent="0.25">
      <c r="B4060" s="103"/>
      <c r="C4060" s="123"/>
      <c r="D4060" s="103"/>
      <c r="E4060" s="103"/>
      <c r="F4060" s="103"/>
      <c r="H4060" s="123"/>
      <c r="I4060" s="103"/>
      <c r="J4060" s="103"/>
      <c r="K4060" s="103"/>
    </row>
    <row r="4061" spans="2:11" ht="12" customHeight="1" x14ac:dyDescent="0.25">
      <c r="B4061" s="103"/>
      <c r="C4061" s="123"/>
      <c r="D4061" s="103"/>
      <c r="E4061" s="103"/>
      <c r="F4061" s="103"/>
      <c r="H4061" s="123"/>
      <c r="I4061" s="103"/>
      <c r="J4061" s="103"/>
      <c r="K4061" s="103"/>
    </row>
    <row r="4062" spans="2:11" ht="12" customHeight="1" x14ac:dyDescent="0.25">
      <c r="B4062" s="103"/>
      <c r="C4062" s="123"/>
      <c r="D4062" s="103"/>
      <c r="E4062" s="103"/>
      <c r="F4062" s="103"/>
      <c r="H4062" s="123"/>
      <c r="I4062" s="103"/>
      <c r="J4062" s="103"/>
      <c r="K4062" s="103"/>
    </row>
    <row r="4063" spans="2:11" ht="12" customHeight="1" x14ac:dyDescent="0.25">
      <c r="B4063" s="103"/>
      <c r="C4063" s="123"/>
      <c r="D4063" s="103"/>
      <c r="E4063" s="103"/>
      <c r="F4063" s="103"/>
      <c r="H4063" s="123"/>
      <c r="I4063" s="103"/>
      <c r="J4063" s="103"/>
      <c r="K4063" s="103"/>
    </row>
    <row r="4064" spans="2:11" ht="12" customHeight="1" x14ac:dyDescent="0.25">
      <c r="B4064" s="103"/>
      <c r="C4064" s="123"/>
      <c r="D4064" s="103"/>
      <c r="E4064" s="103"/>
      <c r="F4064" s="103"/>
      <c r="H4064" s="123"/>
      <c r="I4064" s="103"/>
      <c r="J4064" s="103"/>
      <c r="K4064" s="103"/>
    </row>
    <row r="4065" spans="2:11" ht="12" customHeight="1" x14ac:dyDescent="0.25">
      <c r="B4065" s="103"/>
      <c r="C4065" s="123"/>
      <c r="D4065" s="103"/>
      <c r="E4065" s="103"/>
      <c r="F4065" s="103"/>
      <c r="H4065" s="123"/>
      <c r="I4065" s="103"/>
      <c r="J4065" s="103"/>
      <c r="K4065" s="103"/>
    </row>
    <row r="4066" spans="2:11" ht="12" customHeight="1" x14ac:dyDescent="0.25">
      <c r="B4066" s="103"/>
      <c r="C4066" s="123"/>
      <c r="D4066" s="103"/>
      <c r="E4066" s="103"/>
      <c r="F4066" s="103"/>
      <c r="H4066" s="123"/>
      <c r="I4066" s="103"/>
      <c r="J4066" s="103"/>
      <c r="K4066" s="103"/>
    </row>
    <row r="4067" spans="2:11" ht="12" customHeight="1" x14ac:dyDescent="0.25">
      <c r="B4067" s="103"/>
      <c r="C4067" s="123"/>
      <c r="D4067" s="103"/>
      <c r="E4067" s="103"/>
      <c r="F4067" s="103"/>
      <c r="H4067" s="123"/>
      <c r="I4067" s="103"/>
      <c r="J4067" s="103"/>
      <c r="K4067" s="103"/>
    </row>
    <row r="4068" spans="2:11" ht="12" customHeight="1" x14ac:dyDescent="0.25">
      <c r="B4068" s="103"/>
      <c r="C4068" s="123"/>
      <c r="D4068" s="103"/>
      <c r="E4068" s="103"/>
      <c r="F4068" s="103"/>
      <c r="H4068" s="123"/>
      <c r="I4068" s="103"/>
      <c r="J4068" s="103"/>
      <c r="K4068" s="103"/>
    </row>
    <row r="4069" spans="2:11" ht="12" customHeight="1" x14ac:dyDescent="0.25">
      <c r="B4069" s="103"/>
      <c r="C4069" s="123"/>
      <c r="D4069" s="103"/>
      <c r="E4069" s="103"/>
      <c r="F4069" s="103"/>
      <c r="H4069" s="123"/>
      <c r="I4069" s="103"/>
      <c r="J4069" s="103"/>
      <c r="K4069" s="103"/>
    </row>
    <row r="4070" spans="2:11" ht="12" customHeight="1" x14ac:dyDescent="0.25">
      <c r="B4070" s="103"/>
      <c r="C4070" s="123"/>
      <c r="D4070" s="103"/>
      <c r="E4070" s="103"/>
      <c r="F4070" s="103"/>
      <c r="H4070" s="123"/>
      <c r="I4070" s="103"/>
      <c r="J4070" s="103"/>
      <c r="K4070" s="103"/>
    </row>
    <row r="4071" spans="2:11" ht="12" customHeight="1" x14ac:dyDescent="0.25">
      <c r="B4071" s="103"/>
      <c r="C4071" s="123"/>
      <c r="D4071" s="103"/>
      <c r="E4071" s="103"/>
      <c r="F4071" s="103"/>
      <c r="H4071" s="123"/>
      <c r="I4071" s="103"/>
      <c r="J4071" s="103"/>
      <c r="K4071" s="103"/>
    </row>
    <row r="4072" spans="2:11" ht="12" customHeight="1" x14ac:dyDescent="0.25">
      <c r="B4072" s="103"/>
      <c r="C4072" s="123"/>
      <c r="D4072" s="103"/>
      <c r="E4072" s="103"/>
      <c r="F4072" s="103"/>
      <c r="H4072" s="123"/>
      <c r="I4072" s="103"/>
      <c r="J4072" s="103"/>
      <c r="K4072" s="103"/>
    </row>
    <row r="4073" spans="2:11" ht="12" customHeight="1" x14ac:dyDescent="0.25">
      <c r="B4073" s="103"/>
      <c r="C4073" s="123"/>
      <c r="D4073" s="103"/>
      <c r="E4073" s="103"/>
      <c r="F4073" s="103"/>
      <c r="H4073" s="123"/>
      <c r="I4073" s="103"/>
      <c r="J4073" s="103"/>
      <c r="K4073" s="103"/>
    </row>
    <row r="4074" spans="2:11" ht="12" customHeight="1" x14ac:dyDescent="0.25">
      <c r="B4074" s="103"/>
      <c r="C4074" s="123"/>
      <c r="D4074" s="103"/>
      <c r="E4074" s="103"/>
      <c r="F4074" s="103"/>
      <c r="H4074" s="123"/>
      <c r="I4074" s="103"/>
      <c r="J4074" s="103"/>
      <c r="K4074" s="103"/>
    </row>
    <row r="4075" spans="2:11" ht="12" customHeight="1" x14ac:dyDescent="0.25">
      <c r="B4075" s="103"/>
      <c r="C4075" s="123"/>
      <c r="D4075" s="103"/>
      <c r="E4075" s="103"/>
      <c r="F4075" s="103"/>
      <c r="H4075" s="123"/>
      <c r="I4075" s="103"/>
      <c r="J4075" s="103"/>
      <c r="K4075" s="103"/>
    </row>
    <row r="4076" spans="2:11" ht="12" customHeight="1" x14ac:dyDescent="0.25">
      <c r="B4076" s="103"/>
      <c r="C4076" s="123"/>
      <c r="D4076" s="103"/>
      <c r="E4076" s="103"/>
      <c r="F4076" s="103"/>
      <c r="H4076" s="123"/>
      <c r="I4076" s="103"/>
      <c r="J4076" s="103"/>
      <c r="K4076" s="103"/>
    </row>
    <row r="4077" spans="2:11" ht="12" customHeight="1" x14ac:dyDescent="0.25">
      <c r="B4077" s="103"/>
      <c r="C4077" s="123"/>
      <c r="D4077" s="103"/>
      <c r="E4077" s="103"/>
      <c r="F4077" s="103"/>
      <c r="H4077" s="123"/>
      <c r="I4077" s="103"/>
      <c r="J4077" s="103"/>
      <c r="K4077" s="103"/>
    </row>
    <row r="4078" spans="2:11" ht="12" customHeight="1" x14ac:dyDescent="0.25">
      <c r="B4078" s="103"/>
      <c r="C4078" s="123"/>
      <c r="D4078" s="103"/>
      <c r="E4078" s="103"/>
      <c r="F4078" s="103"/>
      <c r="H4078" s="123"/>
      <c r="I4078" s="103"/>
      <c r="J4078" s="103"/>
      <c r="K4078" s="103"/>
    </row>
    <row r="4079" spans="2:11" ht="12" customHeight="1" x14ac:dyDescent="0.25">
      <c r="B4079" s="103"/>
      <c r="C4079" s="123"/>
      <c r="D4079" s="103"/>
      <c r="E4079" s="103"/>
      <c r="F4079" s="103"/>
      <c r="H4079" s="123"/>
      <c r="I4079" s="103"/>
      <c r="J4079" s="103"/>
      <c r="K4079" s="103"/>
    </row>
    <row r="4080" spans="2:11" ht="12" customHeight="1" x14ac:dyDescent="0.25">
      <c r="B4080" s="103"/>
      <c r="C4080" s="123"/>
      <c r="D4080" s="103"/>
      <c r="E4080" s="103"/>
      <c r="F4080" s="103"/>
      <c r="H4080" s="123"/>
      <c r="I4080" s="103"/>
      <c r="J4080" s="103"/>
      <c r="K4080" s="103"/>
    </row>
    <row r="4081" spans="2:11" ht="12" customHeight="1" x14ac:dyDescent="0.25">
      <c r="B4081" s="103"/>
      <c r="C4081" s="123"/>
      <c r="D4081" s="103"/>
      <c r="E4081" s="103"/>
      <c r="F4081" s="103"/>
      <c r="H4081" s="123"/>
      <c r="I4081" s="103"/>
      <c r="J4081" s="103"/>
      <c r="K4081" s="103"/>
    </row>
    <row r="4082" spans="2:11" ht="12" customHeight="1" x14ac:dyDescent="0.25">
      <c r="B4082" s="103"/>
      <c r="C4082" s="123"/>
      <c r="D4082" s="103"/>
      <c r="E4082" s="103"/>
      <c r="F4082" s="103"/>
      <c r="H4082" s="123"/>
      <c r="I4082" s="103"/>
      <c r="J4082" s="103"/>
      <c r="K4082" s="103"/>
    </row>
    <row r="4083" spans="2:11" ht="12" customHeight="1" x14ac:dyDescent="0.25">
      <c r="B4083" s="103"/>
      <c r="C4083" s="123"/>
      <c r="D4083" s="103"/>
      <c r="E4083" s="103"/>
      <c r="F4083" s="103"/>
      <c r="H4083" s="123"/>
      <c r="I4083" s="103"/>
      <c r="J4083" s="103"/>
      <c r="K4083" s="103"/>
    </row>
    <row r="4084" spans="2:11" ht="12" customHeight="1" x14ac:dyDescent="0.25">
      <c r="B4084" s="103"/>
      <c r="C4084" s="123"/>
      <c r="D4084" s="103"/>
      <c r="E4084" s="103"/>
      <c r="F4084" s="103"/>
      <c r="H4084" s="123"/>
      <c r="I4084" s="103"/>
      <c r="J4084" s="103"/>
      <c r="K4084" s="103"/>
    </row>
    <row r="4085" spans="2:11" ht="12" customHeight="1" x14ac:dyDescent="0.25">
      <c r="B4085" s="103"/>
      <c r="C4085" s="123"/>
      <c r="D4085" s="103"/>
      <c r="E4085" s="103"/>
      <c r="F4085" s="103"/>
      <c r="H4085" s="123"/>
      <c r="I4085" s="103"/>
      <c r="J4085" s="103"/>
      <c r="K4085" s="103"/>
    </row>
    <row r="4086" spans="2:11" ht="12" customHeight="1" x14ac:dyDescent="0.25">
      <c r="B4086" s="103"/>
      <c r="C4086" s="123"/>
      <c r="D4086" s="103"/>
      <c r="E4086" s="103"/>
      <c r="F4086" s="103"/>
      <c r="H4086" s="123"/>
      <c r="I4086" s="103"/>
      <c r="J4086" s="103"/>
      <c r="K4086" s="103"/>
    </row>
    <row r="4087" spans="2:11" ht="12" customHeight="1" x14ac:dyDescent="0.25">
      <c r="B4087" s="103"/>
      <c r="C4087" s="123"/>
      <c r="D4087" s="103"/>
      <c r="E4087" s="103"/>
      <c r="F4087" s="103"/>
      <c r="H4087" s="123"/>
      <c r="I4087" s="103"/>
      <c r="J4087" s="103"/>
      <c r="K4087" s="103"/>
    </row>
    <row r="4088" spans="2:11" ht="12" customHeight="1" x14ac:dyDescent="0.25">
      <c r="B4088" s="103"/>
      <c r="C4088" s="123"/>
      <c r="D4088" s="103"/>
      <c r="E4088" s="103"/>
      <c r="F4088" s="103"/>
      <c r="H4088" s="123"/>
      <c r="I4088" s="103"/>
      <c r="J4088" s="103"/>
      <c r="K4088" s="103"/>
    </row>
    <row r="4089" spans="2:11" ht="12" customHeight="1" x14ac:dyDescent="0.25">
      <c r="B4089" s="103"/>
      <c r="C4089" s="123"/>
      <c r="D4089" s="103"/>
      <c r="E4089" s="103"/>
      <c r="F4089" s="103"/>
      <c r="H4089" s="123"/>
      <c r="I4089" s="103"/>
      <c r="J4089" s="103"/>
      <c r="K4089" s="103"/>
    </row>
    <row r="4090" spans="2:11" ht="12" customHeight="1" x14ac:dyDescent="0.25">
      <c r="B4090" s="103"/>
      <c r="C4090" s="123"/>
      <c r="D4090" s="103"/>
      <c r="E4090" s="103"/>
      <c r="F4090" s="103"/>
      <c r="H4090" s="123"/>
      <c r="I4090" s="103"/>
      <c r="J4090" s="103"/>
      <c r="K4090" s="103"/>
    </row>
    <row r="4091" spans="2:11" ht="12" customHeight="1" x14ac:dyDescent="0.25">
      <c r="B4091" s="103"/>
      <c r="C4091" s="123"/>
      <c r="D4091" s="103"/>
      <c r="E4091" s="103"/>
      <c r="F4091" s="103"/>
      <c r="H4091" s="123"/>
      <c r="I4091" s="103"/>
      <c r="J4091" s="103"/>
      <c r="K4091" s="103"/>
    </row>
    <row r="4092" spans="2:11" ht="12" customHeight="1" x14ac:dyDescent="0.25">
      <c r="B4092" s="103"/>
      <c r="C4092" s="123"/>
      <c r="D4092" s="103"/>
      <c r="E4092" s="103"/>
      <c r="F4092" s="103"/>
      <c r="H4092" s="123"/>
      <c r="I4092" s="103"/>
      <c r="J4092" s="103"/>
      <c r="K4092" s="103"/>
    </row>
    <row r="4093" spans="2:11" ht="12" customHeight="1" x14ac:dyDescent="0.25">
      <c r="B4093" s="103"/>
      <c r="C4093" s="123"/>
      <c r="D4093" s="103"/>
      <c r="E4093" s="103"/>
      <c r="F4093" s="103"/>
      <c r="H4093" s="123"/>
      <c r="I4093" s="103"/>
      <c r="J4093" s="103"/>
      <c r="K4093" s="103"/>
    </row>
    <row r="4094" spans="2:11" ht="12" customHeight="1" x14ac:dyDescent="0.25">
      <c r="B4094" s="103"/>
      <c r="C4094" s="123"/>
      <c r="D4094" s="103"/>
      <c r="E4094" s="103"/>
      <c r="F4094" s="103"/>
      <c r="H4094" s="123"/>
      <c r="I4094" s="103"/>
      <c r="J4094" s="103"/>
      <c r="K4094" s="103"/>
    </row>
    <row r="4095" spans="2:11" ht="12" customHeight="1" x14ac:dyDescent="0.25">
      <c r="B4095" s="103"/>
      <c r="C4095" s="123"/>
      <c r="D4095" s="103"/>
      <c r="E4095" s="103"/>
      <c r="F4095" s="103"/>
      <c r="H4095" s="123"/>
      <c r="I4095" s="103"/>
      <c r="J4095" s="103"/>
      <c r="K4095" s="103"/>
    </row>
    <row r="4096" spans="2:11" ht="12" customHeight="1" x14ac:dyDescent="0.25">
      <c r="B4096" s="103"/>
      <c r="C4096" s="123"/>
      <c r="D4096" s="103"/>
      <c r="E4096" s="103"/>
      <c r="F4096" s="103"/>
      <c r="H4096" s="123"/>
      <c r="I4096" s="103"/>
      <c r="J4096" s="103"/>
      <c r="K4096" s="103"/>
    </row>
    <row r="4097" spans="2:11" ht="12" customHeight="1" x14ac:dyDescent="0.25">
      <c r="B4097" s="103"/>
      <c r="C4097" s="123"/>
      <c r="D4097" s="103"/>
      <c r="E4097" s="103"/>
      <c r="F4097" s="103"/>
      <c r="H4097" s="123"/>
      <c r="I4097" s="103"/>
      <c r="J4097" s="103"/>
      <c r="K4097" s="103"/>
    </row>
    <row r="4098" spans="2:11" ht="12" customHeight="1" x14ac:dyDescent="0.25">
      <c r="B4098" s="103"/>
      <c r="C4098" s="123"/>
      <c r="D4098" s="103"/>
      <c r="E4098" s="103"/>
      <c r="F4098" s="103"/>
      <c r="H4098" s="123"/>
      <c r="I4098" s="103"/>
      <c r="J4098" s="103"/>
      <c r="K4098" s="103"/>
    </row>
    <row r="4099" spans="2:11" ht="12" customHeight="1" x14ac:dyDescent="0.25">
      <c r="B4099" s="103"/>
      <c r="C4099" s="123"/>
      <c r="D4099" s="103"/>
      <c r="E4099" s="103"/>
      <c r="F4099" s="103"/>
      <c r="H4099" s="123"/>
      <c r="I4099" s="103"/>
      <c r="J4099" s="103"/>
      <c r="K4099" s="103"/>
    </row>
    <row r="4100" spans="2:11" ht="12" customHeight="1" x14ac:dyDescent="0.25">
      <c r="B4100" s="103"/>
      <c r="C4100" s="123"/>
      <c r="D4100" s="103"/>
      <c r="E4100" s="103"/>
      <c r="F4100" s="103"/>
      <c r="H4100" s="123"/>
      <c r="I4100" s="103"/>
      <c r="J4100" s="103"/>
      <c r="K4100" s="103"/>
    </row>
    <row r="4101" spans="2:11" ht="12" customHeight="1" x14ac:dyDescent="0.25">
      <c r="B4101" s="103"/>
      <c r="C4101" s="123"/>
      <c r="D4101" s="103"/>
      <c r="E4101" s="103"/>
      <c r="F4101" s="103"/>
      <c r="H4101" s="123"/>
      <c r="I4101" s="103"/>
      <c r="J4101" s="103"/>
      <c r="K4101" s="103"/>
    </row>
    <row r="4102" spans="2:11" ht="12" customHeight="1" x14ac:dyDescent="0.25">
      <c r="B4102" s="103"/>
      <c r="C4102" s="123"/>
      <c r="D4102" s="103"/>
      <c r="E4102" s="103"/>
      <c r="F4102" s="103"/>
      <c r="H4102" s="123"/>
      <c r="I4102" s="103"/>
      <c r="J4102" s="103"/>
      <c r="K4102" s="103"/>
    </row>
    <row r="4103" spans="2:11" ht="12" customHeight="1" x14ac:dyDescent="0.25">
      <c r="B4103" s="103"/>
      <c r="C4103" s="123"/>
      <c r="D4103" s="103"/>
      <c r="E4103" s="103"/>
      <c r="F4103" s="103"/>
      <c r="H4103" s="123"/>
      <c r="I4103" s="103"/>
      <c r="J4103" s="103"/>
      <c r="K4103" s="103"/>
    </row>
    <row r="4104" spans="2:11" ht="12" customHeight="1" x14ac:dyDescent="0.25">
      <c r="B4104" s="103"/>
      <c r="C4104" s="123"/>
      <c r="D4104" s="103"/>
      <c r="E4104" s="103"/>
      <c r="F4104" s="103"/>
      <c r="H4104" s="123"/>
      <c r="I4104" s="103"/>
      <c r="J4104" s="103"/>
      <c r="K4104" s="103"/>
    </row>
    <row r="4105" spans="2:11" ht="12" customHeight="1" x14ac:dyDescent="0.25">
      <c r="B4105" s="103"/>
      <c r="C4105" s="123"/>
      <c r="D4105" s="103"/>
      <c r="E4105" s="103"/>
      <c r="F4105" s="103"/>
      <c r="H4105" s="123"/>
      <c r="I4105" s="103"/>
      <c r="J4105" s="103"/>
      <c r="K4105" s="103"/>
    </row>
    <row r="4106" spans="2:11" ht="12" customHeight="1" x14ac:dyDescent="0.25">
      <c r="B4106" s="103"/>
      <c r="C4106" s="123"/>
      <c r="D4106" s="103"/>
      <c r="E4106" s="103"/>
      <c r="F4106" s="103"/>
      <c r="H4106" s="123"/>
      <c r="I4106" s="103"/>
      <c r="J4106" s="103"/>
      <c r="K4106" s="103"/>
    </row>
    <row r="4107" spans="2:11" ht="12" customHeight="1" x14ac:dyDescent="0.25">
      <c r="B4107" s="103"/>
      <c r="C4107" s="123"/>
      <c r="D4107" s="103"/>
      <c r="E4107" s="103"/>
      <c r="F4107" s="103"/>
      <c r="H4107" s="123"/>
      <c r="I4107" s="103"/>
      <c r="J4107" s="103"/>
      <c r="K4107" s="103"/>
    </row>
    <row r="4108" spans="2:11" ht="12" customHeight="1" x14ac:dyDescent="0.25">
      <c r="B4108" s="103"/>
      <c r="C4108" s="123"/>
      <c r="D4108" s="103"/>
      <c r="E4108" s="103"/>
      <c r="F4108" s="103"/>
      <c r="H4108" s="123"/>
      <c r="I4108" s="103"/>
      <c r="J4108" s="103"/>
      <c r="K4108" s="103"/>
    </row>
    <row r="4109" spans="2:11" ht="12" customHeight="1" x14ac:dyDescent="0.25">
      <c r="B4109" s="103"/>
      <c r="C4109" s="123"/>
      <c r="D4109" s="103"/>
      <c r="E4109" s="103"/>
      <c r="F4109" s="103"/>
      <c r="H4109" s="123"/>
      <c r="I4109" s="103"/>
      <c r="J4109" s="103"/>
      <c r="K4109" s="103"/>
    </row>
    <row r="4110" spans="2:11" ht="12" customHeight="1" x14ac:dyDescent="0.25">
      <c r="B4110" s="103"/>
      <c r="C4110" s="123"/>
      <c r="D4110" s="103"/>
      <c r="E4110" s="103"/>
      <c r="F4110" s="103"/>
      <c r="H4110" s="123"/>
      <c r="I4110" s="103"/>
      <c r="J4110" s="103"/>
      <c r="K4110" s="103"/>
    </row>
    <row r="4111" spans="2:11" ht="12" customHeight="1" x14ac:dyDescent="0.25">
      <c r="B4111" s="103"/>
      <c r="C4111" s="123"/>
      <c r="D4111" s="103"/>
      <c r="E4111" s="103"/>
      <c r="F4111" s="103"/>
      <c r="H4111" s="123"/>
      <c r="I4111" s="103"/>
      <c r="J4111" s="103"/>
      <c r="K4111" s="103"/>
    </row>
    <row r="4112" spans="2:11" ht="12" customHeight="1" x14ac:dyDescent="0.25">
      <c r="B4112" s="103"/>
      <c r="C4112" s="123"/>
      <c r="D4112" s="103"/>
      <c r="E4112" s="103"/>
      <c r="F4112" s="103"/>
      <c r="H4112" s="123"/>
      <c r="I4112" s="103"/>
      <c r="J4112" s="103"/>
      <c r="K4112" s="103"/>
    </row>
    <row r="4113" spans="2:11" ht="12" customHeight="1" x14ac:dyDescent="0.25">
      <c r="B4113" s="103"/>
      <c r="C4113" s="123"/>
      <c r="D4113" s="103"/>
      <c r="E4113" s="103"/>
      <c r="F4113" s="103"/>
      <c r="H4113" s="123"/>
      <c r="I4113" s="103"/>
      <c r="J4113" s="103"/>
      <c r="K4113" s="103"/>
    </row>
    <row r="4114" spans="2:11" ht="12" customHeight="1" x14ac:dyDescent="0.25">
      <c r="B4114" s="103"/>
      <c r="C4114" s="123"/>
      <c r="D4114" s="103"/>
      <c r="E4114" s="103"/>
      <c r="F4114" s="103"/>
      <c r="H4114" s="123"/>
      <c r="I4114" s="103"/>
      <c r="J4114" s="103"/>
      <c r="K4114" s="103"/>
    </row>
    <row r="4115" spans="2:11" ht="12" customHeight="1" x14ac:dyDescent="0.25">
      <c r="B4115" s="103"/>
      <c r="C4115" s="123"/>
      <c r="D4115" s="103"/>
      <c r="E4115" s="103"/>
      <c r="F4115" s="103"/>
      <c r="H4115" s="123"/>
      <c r="I4115" s="103"/>
      <c r="J4115" s="103"/>
      <c r="K4115" s="103"/>
    </row>
    <row r="4116" spans="2:11" ht="12" customHeight="1" x14ac:dyDescent="0.25">
      <c r="B4116" s="103"/>
      <c r="C4116" s="123"/>
      <c r="D4116" s="103"/>
      <c r="E4116" s="103"/>
      <c r="F4116" s="103"/>
      <c r="H4116" s="123"/>
      <c r="I4116" s="103"/>
      <c r="J4116" s="103"/>
      <c r="K4116" s="103"/>
    </row>
    <row r="4117" spans="2:11" ht="12" customHeight="1" x14ac:dyDescent="0.25">
      <c r="B4117" s="103"/>
      <c r="C4117" s="123"/>
      <c r="D4117" s="103"/>
      <c r="E4117" s="103"/>
      <c r="F4117" s="103"/>
      <c r="H4117" s="123"/>
      <c r="I4117" s="103"/>
      <c r="J4117" s="103"/>
      <c r="K4117" s="103"/>
    </row>
    <row r="4118" spans="2:11" ht="12" customHeight="1" x14ac:dyDescent="0.25">
      <c r="B4118" s="103"/>
      <c r="C4118" s="123"/>
      <c r="D4118" s="103"/>
      <c r="E4118" s="103"/>
      <c r="F4118" s="103"/>
      <c r="H4118" s="123"/>
      <c r="I4118" s="103"/>
      <c r="J4118" s="103"/>
      <c r="K4118" s="103"/>
    </row>
    <row r="4119" spans="2:11" ht="12" customHeight="1" x14ac:dyDescent="0.25">
      <c r="B4119" s="103"/>
      <c r="C4119" s="123"/>
      <c r="D4119" s="103"/>
      <c r="E4119" s="103"/>
      <c r="F4119" s="103"/>
      <c r="H4119" s="123"/>
      <c r="I4119" s="103"/>
      <c r="J4119" s="103"/>
      <c r="K4119" s="103"/>
    </row>
    <row r="4120" spans="2:11" ht="12" customHeight="1" x14ac:dyDescent="0.25">
      <c r="B4120" s="103"/>
      <c r="C4120" s="123"/>
      <c r="D4120" s="103"/>
      <c r="E4120" s="103"/>
      <c r="F4120" s="103"/>
      <c r="H4120" s="123"/>
      <c r="I4120" s="103"/>
      <c r="J4120" s="103"/>
      <c r="K4120" s="103"/>
    </row>
    <row r="4121" spans="2:11" ht="12" customHeight="1" x14ac:dyDescent="0.25">
      <c r="B4121" s="103"/>
      <c r="C4121" s="123"/>
      <c r="D4121" s="103"/>
      <c r="E4121" s="103"/>
      <c r="F4121" s="103"/>
      <c r="H4121" s="123"/>
      <c r="I4121" s="103"/>
      <c r="J4121" s="103"/>
      <c r="K4121" s="103"/>
    </row>
    <row r="4122" spans="2:11" ht="12" customHeight="1" x14ac:dyDescent="0.25">
      <c r="B4122" s="103"/>
      <c r="C4122" s="123"/>
      <c r="D4122" s="103"/>
      <c r="E4122" s="103"/>
      <c r="F4122" s="103"/>
      <c r="H4122" s="123"/>
      <c r="I4122" s="103"/>
      <c r="J4122" s="103"/>
      <c r="K4122" s="103"/>
    </row>
    <row r="4123" spans="2:11" ht="12" customHeight="1" x14ac:dyDescent="0.25">
      <c r="B4123" s="103"/>
      <c r="C4123" s="123"/>
      <c r="D4123" s="103"/>
      <c r="E4123" s="103"/>
      <c r="F4123" s="103"/>
      <c r="H4123" s="123"/>
      <c r="I4123" s="103"/>
      <c r="J4123" s="103"/>
      <c r="K4123" s="103"/>
    </row>
    <row r="4124" spans="2:11" ht="12" customHeight="1" x14ac:dyDescent="0.25">
      <c r="B4124" s="103"/>
      <c r="C4124" s="123"/>
      <c r="D4124" s="103"/>
      <c r="E4124" s="103"/>
      <c r="F4124" s="103"/>
      <c r="H4124" s="123"/>
      <c r="I4124" s="103"/>
      <c r="J4124" s="103"/>
      <c r="K4124" s="103"/>
    </row>
    <row r="4125" spans="2:11" ht="12" customHeight="1" x14ac:dyDescent="0.25">
      <c r="B4125" s="103"/>
      <c r="C4125" s="123"/>
      <c r="D4125" s="103"/>
      <c r="E4125" s="103"/>
      <c r="F4125" s="103"/>
      <c r="H4125" s="123"/>
      <c r="I4125" s="103"/>
      <c r="J4125" s="103"/>
      <c r="K4125" s="103"/>
    </row>
    <row r="4126" spans="2:11" ht="12" customHeight="1" x14ac:dyDescent="0.25">
      <c r="B4126" s="103"/>
      <c r="C4126" s="123"/>
      <c r="D4126" s="103"/>
      <c r="E4126" s="103"/>
      <c r="F4126" s="103"/>
      <c r="H4126" s="123"/>
      <c r="I4126" s="103"/>
      <c r="J4126" s="103"/>
      <c r="K4126" s="103"/>
    </row>
    <row r="4127" spans="2:11" ht="12" customHeight="1" x14ac:dyDescent="0.25">
      <c r="B4127" s="103"/>
      <c r="C4127" s="123"/>
      <c r="D4127" s="103"/>
      <c r="E4127" s="103"/>
      <c r="F4127" s="103"/>
      <c r="H4127" s="123"/>
      <c r="I4127" s="103"/>
      <c r="J4127" s="103"/>
      <c r="K4127" s="103"/>
    </row>
    <row r="4128" spans="2:11" ht="12" customHeight="1" x14ac:dyDescent="0.25">
      <c r="B4128" s="103"/>
      <c r="C4128" s="123"/>
      <c r="D4128" s="103"/>
      <c r="E4128" s="103"/>
      <c r="F4128" s="103"/>
      <c r="H4128" s="123"/>
      <c r="I4128" s="103"/>
      <c r="J4128" s="103"/>
      <c r="K4128" s="103"/>
    </row>
    <row r="4129" spans="2:11" ht="12" customHeight="1" x14ac:dyDescent="0.25">
      <c r="B4129" s="103"/>
      <c r="C4129" s="123"/>
      <c r="D4129" s="103"/>
      <c r="E4129" s="103"/>
      <c r="F4129" s="103"/>
      <c r="H4129" s="123"/>
      <c r="I4129" s="103"/>
      <c r="J4129" s="103"/>
      <c r="K4129" s="103"/>
    </row>
    <row r="4130" spans="2:11" ht="12" customHeight="1" x14ac:dyDescent="0.25">
      <c r="B4130" s="103"/>
      <c r="C4130" s="123"/>
      <c r="D4130" s="103"/>
      <c r="E4130" s="103"/>
      <c r="F4130" s="103"/>
      <c r="H4130" s="123"/>
      <c r="I4130" s="103"/>
      <c r="J4130" s="103"/>
      <c r="K4130" s="103"/>
    </row>
    <row r="4131" spans="2:11" ht="12" customHeight="1" x14ac:dyDescent="0.25">
      <c r="B4131" s="103"/>
      <c r="C4131" s="123"/>
      <c r="D4131" s="103"/>
      <c r="E4131" s="103"/>
      <c r="F4131" s="103"/>
      <c r="H4131" s="123"/>
      <c r="I4131" s="103"/>
      <c r="J4131" s="103"/>
      <c r="K4131" s="103"/>
    </row>
    <row r="4132" spans="2:11" ht="12" customHeight="1" x14ac:dyDescent="0.25">
      <c r="B4132" s="103"/>
      <c r="C4132" s="123"/>
      <c r="D4132" s="103"/>
      <c r="E4132" s="103"/>
      <c r="F4132" s="103"/>
      <c r="H4132" s="123"/>
      <c r="I4132" s="103"/>
      <c r="J4132" s="103"/>
      <c r="K4132" s="103"/>
    </row>
    <row r="4133" spans="2:11" ht="12" customHeight="1" x14ac:dyDescent="0.25">
      <c r="B4133" s="103"/>
      <c r="C4133" s="123"/>
      <c r="D4133" s="103"/>
      <c r="E4133" s="103"/>
      <c r="F4133" s="103"/>
      <c r="H4133" s="123"/>
      <c r="I4133" s="103"/>
      <c r="J4133" s="103"/>
      <c r="K4133" s="103"/>
    </row>
    <row r="4134" spans="2:11" ht="12" customHeight="1" x14ac:dyDescent="0.25">
      <c r="B4134" s="103"/>
      <c r="C4134" s="123"/>
      <c r="D4134" s="103"/>
      <c r="E4134" s="103"/>
      <c r="F4134" s="103"/>
      <c r="H4134" s="123"/>
      <c r="I4134" s="103"/>
      <c r="J4134" s="103"/>
      <c r="K4134" s="103"/>
    </row>
    <row r="4135" spans="2:11" ht="12" customHeight="1" x14ac:dyDescent="0.25">
      <c r="B4135" s="103"/>
      <c r="C4135" s="123"/>
      <c r="D4135" s="103"/>
      <c r="E4135" s="103"/>
      <c r="F4135" s="103"/>
      <c r="H4135" s="123"/>
      <c r="I4135" s="103"/>
      <c r="J4135" s="103"/>
      <c r="K4135" s="103"/>
    </row>
    <row r="4136" spans="2:11" ht="12" customHeight="1" x14ac:dyDescent="0.25">
      <c r="B4136" s="103"/>
      <c r="C4136" s="123"/>
      <c r="D4136" s="103"/>
      <c r="E4136" s="103"/>
      <c r="F4136" s="103"/>
      <c r="H4136" s="123"/>
      <c r="I4136" s="103"/>
      <c r="J4136" s="103"/>
      <c r="K4136" s="103"/>
    </row>
    <row r="4137" spans="2:11" ht="12" customHeight="1" x14ac:dyDescent="0.25">
      <c r="B4137" s="103"/>
      <c r="C4137" s="123"/>
      <c r="D4137" s="103"/>
      <c r="E4137" s="103"/>
      <c r="F4137" s="103"/>
      <c r="H4137" s="123"/>
      <c r="I4137" s="103"/>
      <c r="J4137" s="103"/>
      <c r="K4137" s="103"/>
    </row>
    <row r="4138" spans="2:11" ht="12" customHeight="1" x14ac:dyDescent="0.25">
      <c r="B4138" s="103"/>
      <c r="C4138" s="123"/>
      <c r="D4138" s="103"/>
      <c r="E4138" s="103"/>
      <c r="F4138" s="103"/>
      <c r="H4138" s="123"/>
      <c r="I4138" s="103"/>
      <c r="J4138" s="103"/>
      <c r="K4138" s="103"/>
    </row>
    <row r="4139" spans="2:11" ht="12" customHeight="1" x14ac:dyDescent="0.25">
      <c r="B4139" s="103"/>
      <c r="C4139" s="123"/>
      <c r="D4139" s="103"/>
      <c r="E4139" s="103"/>
      <c r="F4139" s="103"/>
      <c r="H4139" s="123"/>
      <c r="I4139" s="103"/>
      <c r="J4139" s="103"/>
      <c r="K4139" s="103"/>
    </row>
    <row r="4140" spans="2:11" ht="12" customHeight="1" x14ac:dyDescent="0.25">
      <c r="B4140" s="103"/>
      <c r="C4140" s="123"/>
      <c r="D4140" s="103"/>
      <c r="E4140" s="103"/>
      <c r="F4140" s="103"/>
      <c r="H4140" s="123"/>
      <c r="I4140" s="103"/>
      <c r="J4140" s="103"/>
      <c r="K4140" s="103"/>
    </row>
    <row r="4141" spans="2:11" ht="12" customHeight="1" x14ac:dyDescent="0.25">
      <c r="B4141" s="103"/>
      <c r="C4141" s="123"/>
      <c r="D4141" s="103"/>
      <c r="E4141" s="103"/>
      <c r="F4141" s="103"/>
      <c r="H4141" s="123"/>
      <c r="I4141" s="103"/>
      <c r="J4141" s="103"/>
      <c r="K4141" s="103"/>
    </row>
    <row r="4142" spans="2:11" ht="12" customHeight="1" x14ac:dyDescent="0.25">
      <c r="B4142" s="103"/>
      <c r="C4142" s="123"/>
      <c r="D4142" s="103"/>
      <c r="E4142" s="103"/>
      <c r="F4142" s="103"/>
      <c r="H4142" s="123"/>
      <c r="I4142" s="103"/>
      <c r="J4142" s="103"/>
      <c r="K4142" s="103"/>
    </row>
    <row r="4143" spans="2:11" ht="12" customHeight="1" x14ac:dyDescent="0.25">
      <c r="B4143" s="103"/>
      <c r="C4143" s="123"/>
      <c r="D4143" s="103"/>
      <c r="E4143" s="103"/>
      <c r="F4143" s="103"/>
      <c r="H4143" s="123"/>
      <c r="I4143" s="103"/>
      <c r="J4143" s="103"/>
      <c r="K4143" s="103"/>
    </row>
    <row r="4144" spans="2:11" ht="12" customHeight="1" x14ac:dyDescent="0.25">
      <c r="B4144" s="103"/>
      <c r="C4144" s="123"/>
      <c r="D4144" s="103"/>
      <c r="E4144" s="103"/>
      <c r="F4144" s="103"/>
      <c r="H4144" s="123"/>
      <c r="I4144" s="103"/>
      <c r="J4144" s="103"/>
      <c r="K4144" s="103"/>
    </row>
    <row r="4145" spans="2:11" ht="12" customHeight="1" x14ac:dyDescent="0.25">
      <c r="B4145" s="103"/>
      <c r="C4145" s="123"/>
      <c r="D4145" s="103"/>
      <c r="E4145" s="103"/>
      <c r="F4145" s="103"/>
      <c r="H4145" s="123"/>
      <c r="I4145" s="103"/>
      <c r="J4145" s="103"/>
      <c r="K4145" s="103"/>
    </row>
    <row r="4146" spans="2:11" ht="12" customHeight="1" x14ac:dyDescent="0.25">
      <c r="B4146" s="103"/>
      <c r="C4146" s="123"/>
      <c r="D4146" s="103"/>
      <c r="E4146" s="103"/>
      <c r="F4146" s="103"/>
      <c r="H4146" s="123"/>
      <c r="I4146" s="103"/>
      <c r="J4146" s="103"/>
      <c r="K4146" s="103"/>
    </row>
    <row r="4147" spans="2:11" ht="12" customHeight="1" x14ac:dyDescent="0.25">
      <c r="B4147" s="103"/>
      <c r="C4147" s="123"/>
      <c r="D4147" s="103"/>
      <c r="E4147" s="103"/>
      <c r="F4147" s="103"/>
      <c r="H4147" s="123"/>
      <c r="I4147" s="103"/>
      <c r="J4147" s="103"/>
      <c r="K4147" s="103"/>
    </row>
    <row r="4148" spans="2:11" ht="12" customHeight="1" x14ac:dyDescent="0.25">
      <c r="B4148" s="103"/>
      <c r="C4148" s="123"/>
      <c r="D4148" s="103"/>
      <c r="E4148" s="103"/>
      <c r="F4148" s="103"/>
      <c r="H4148" s="123"/>
      <c r="I4148" s="103"/>
      <c r="J4148" s="103"/>
      <c r="K4148" s="103"/>
    </row>
    <row r="4149" spans="2:11" ht="12" customHeight="1" x14ac:dyDescent="0.25">
      <c r="B4149" s="103"/>
      <c r="C4149" s="123"/>
      <c r="D4149" s="103"/>
      <c r="E4149" s="103"/>
      <c r="F4149" s="103"/>
      <c r="H4149" s="123"/>
      <c r="I4149" s="103"/>
      <c r="J4149" s="103"/>
      <c r="K4149" s="103"/>
    </row>
    <row r="4150" spans="2:11" ht="12" customHeight="1" x14ac:dyDescent="0.25">
      <c r="B4150" s="103"/>
      <c r="C4150" s="123"/>
      <c r="D4150" s="103"/>
      <c r="E4150" s="103"/>
      <c r="F4150" s="103"/>
      <c r="H4150" s="123"/>
      <c r="I4150" s="103"/>
      <c r="J4150" s="103"/>
      <c r="K4150" s="103"/>
    </row>
    <row r="4151" spans="2:11" ht="12" customHeight="1" x14ac:dyDescent="0.25">
      <c r="B4151" s="103"/>
      <c r="C4151" s="123"/>
      <c r="D4151" s="103"/>
      <c r="E4151" s="103"/>
      <c r="F4151" s="103"/>
      <c r="H4151" s="123"/>
      <c r="I4151" s="103"/>
      <c r="J4151" s="103"/>
      <c r="K4151" s="103"/>
    </row>
    <row r="4152" spans="2:11" ht="12" customHeight="1" x14ac:dyDescent="0.25">
      <c r="B4152" s="103"/>
      <c r="C4152" s="123"/>
      <c r="D4152" s="103"/>
      <c r="E4152" s="103"/>
      <c r="F4152" s="103"/>
      <c r="H4152" s="123"/>
      <c r="I4152" s="103"/>
      <c r="J4152" s="103"/>
      <c r="K4152" s="103"/>
    </row>
    <row r="4153" spans="2:11" ht="12" customHeight="1" x14ac:dyDescent="0.25">
      <c r="B4153" s="103"/>
      <c r="C4153" s="123"/>
      <c r="D4153" s="103"/>
      <c r="E4153" s="103"/>
      <c r="F4153" s="103"/>
      <c r="H4153" s="123"/>
      <c r="I4153" s="103"/>
      <c r="J4153" s="103"/>
      <c r="K4153" s="103"/>
    </row>
    <row r="4154" spans="2:11" ht="12" customHeight="1" x14ac:dyDescent="0.25">
      <c r="B4154" s="103"/>
      <c r="C4154" s="123"/>
      <c r="D4154" s="103"/>
      <c r="E4154" s="103"/>
      <c r="F4154" s="103"/>
      <c r="H4154" s="123"/>
      <c r="I4154" s="103"/>
      <c r="J4154" s="103"/>
      <c r="K4154" s="103"/>
    </row>
    <row r="4155" spans="2:11" ht="12" customHeight="1" x14ac:dyDescent="0.25">
      <c r="B4155" s="103"/>
      <c r="C4155" s="123"/>
      <c r="D4155" s="103"/>
      <c r="E4155" s="103"/>
      <c r="F4155" s="103"/>
      <c r="H4155" s="123"/>
      <c r="I4155" s="103"/>
      <c r="J4155" s="103"/>
      <c r="K4155" s="103"/>
    </row>
    <row r="4156" spans="2:11" ht="12" customHeight="1" x14ac:dyDescent="0.25">
      <c r="B4156" s="103"/>
      <c r="C4156" s="123"/>
      <c r="D4156" s="103"/>
      <c r="E4156" s="103"/>
      <c r="F4156" s="103"/>
      <c r="H4156" s="123"/>
      <c r="I4156" s="103"/>
      <c r="J4156" s="103"/>
      <c r="K4156" s="103"/>
    </row>
    <row r="4157" spans="2:11" ht="12" customHeight="1" x14ac:dyDescent="0.25">
      <c r="B4157" s="103"/>
      <c r="C4157" s="123"/>
      <c r="D4157" s="103"/>
      <c r="E4157" s="103"/>
      <c r="F4157" s="103"/>
      <c r="H4157" s="123"/>
      <c r="I4157" s="103"/>
      <c r="J4157" s="103"/>
      <c r="K4157" s="103"/>
    </row>
    <row r="4158" spans="2:11" ht="12" customHeight="1" x14ac:dyDescent="0.25">
      <c r="B4158" s="103"/>
      <c r="C4158" s="123"/>
      <c r="D4158" s="103"/>
      <c r="E4158" s="103"/>
      <c r="F4158" s="103"/>
      <c r="H4158" s="123"/>
      <c r="I4158" s="103"/>
      <c r="J4158" s="103"/>
      <c r="K4158" s="103"/>
    </row>
    <row r="4159" spans="2:11" ht="12" customHeight="1" x14ac:dyDescent="0.25">
      <c r="B4159" s="103"/>
      <c r="C4159" s="123"/>
      <c r="D4159" s="103"/>
      <c r="E4159" s="103"/>
      <c r="F4159" s="103"/>
      <c r="H4159" s="123"/>
      <c r="I4159" s="103"/>
      <c r="J4159" s="103"/>
      <c r="K4159" s="103"/>
    </row>
    <row r="4160" spans="2:11" ht="12" customHeight="1" x14ac:dyDescent="0.25">
      <c r="B4160" s="103"/>
      <c r="C4160" s="123"/>
      <c r="D4160" s="103"/>
      <c r="E4160" s="103"/>
      <c r="F4160" s="103"/>
      <c r="H4160" s="123"/>
      <c r="I4160" s="103"/>
      <c r="J4160" s="103"/>
      <c r="K4160" s="103"/>
    </row>
    <row r="4161" spans="2:11" ht="12" customHeight="1" x14ac:dyDescent="0.25">
      <c r="B4161" s="103"/>
      <c r="C4161" s="123"/>
      <c r="D4161" s="103"/>
      <c r="E4161" s="103"/>
      <c r="F4161" s="103"/>
      <c r="H4161" s="123"/>
      <c r="I4161" s="103"/>
      <c r="J4161" s="103"/>
      <c r="K4161" s="103"/>
    </row>
    <row r="4162" spans="2:11" ht="12" customHeight="1" x14ac:dyDescent="0.25">
      <c r="B4162" s="103"/>
      <c r="C4162" s="123"/>
      <c r="D4162" s="103"/>
      <c r="E4162" s="103"/>
      <c r="F4162" s="103"/>
      <c r="H4162" s="123"/>
      <c r="I4162" s="103"/>
      <c r="J4162" s="103"/>
      <c r="K4162" s="103"/>
    </row>
    <row r="4163" spans="2:11" ht="12" customHeight="1" x14ac:dyDescent="0.25">
      <c r="B4163" s="103"/>
      <c r="C4163" s="123"/>
      <c r="D4163" s="103"/>
      <c r="E4163" s="103"/>
      <c r="F4163" s="103"/>
      <c r="H4163" s="123"/>
      <c r="I4163" s="103"/>
      <c r="J4163" s="103"/>
      <c r="K4163" s="103"/>
    </row>
    <row r="4164" spans="2:11" ht="12" customHeight="1" x14ac:dyDescent="0.25">
      <c r="B4164" s="103"/>
      <c r="C4164" s="123"/>
      <c r="D4164" s="103"/>
      <c r="E4164" s="103"/>
      <c r="F4164" s="103"/>
      <c r="H4164" s="123"/>
      <c r="I4164" s="103"/>
      <c r="J4164" s="103"/>
      <c r="K4164" s="103"/>
    </row>
    <row r="4165" spans="2:11" ht="12" customHeight="1" x14ac:dyDescent="0.25">
      <c r="B4165" s="103"/>
      <c r="C4165" s="123"/>
      <c r="D4165" s="103"/>
      <c r="E4165" s="103"/>
      <c r="F4165" s="103"/>
      <c r="H4165" s="123"/>
      <c r="I4165" s="103"/>
      <c r="J4165" s="103"/>
      <c r="K4165" s="103"/>
    </row>
    <row r="4166" spans="2:11" ht="12" customHeight="1" x14ac:dyDescent="0.25">
      <c r="B4166" s="103"/>
      <c r="C4166" s="123"/>
      <c r="D4166" s="103"/>
      <c r="E4166" s="103"/>
      <c r="F4166" s="103"/>
      <c r="H4166" s="123"/>
      <c r="I4166" s="103"/>
      <c r="J4166" s="103"/>
      <c r="K4166" s="103"/>
    </row>
    <row r="4167" spans="2:11" ht="12" customHeight="1" x14ac:dyDescent="0.25">
      <c r="B4167" s="103"/>
      <c r="C4167" s="123"/>
      <c r="D4167" s="103"/>
      <c r="E4167" s="103"/>
      <c r="F4167" s="103"/>
      <c r="H4167" s="123"/>
      <c r="I4167" s="103"/>
      <c r="J4167" s="103"/>
      <c r="K4167" s="103"/>
    </row>
    <row r="4168" spans="2:11" ht="12" customHeight="1" x14ac:dyDescent="0.25">
      <c r="B4168" s="103"/>
      <c r="C4168" s="123"/>
      <c r="D4168" s="103"/>
      <c r="E4168" s="103"/>
      <c r="F4168" s="103"/>
      <c r="H4168" s="123"/>
      <c r="I4168" s="103"/>
      <c r="J4168" s="103"/>
      <c r="K4168" s="103"/>
    </row>
    <row r="4169" spans="2:11" ht="12" customHeight="1" x14ac:dyDescent="0.25">
      <c r="B4169" s="103"/>
      <c r="C4169" s="123"/>
      <c r="D4169" s="103"/>
      <c r="E4169" s="103"/>
      <c r="F4169" s="103"/>
      <c r="H4169" s="123"/>
      <c r="I4169" s="103"/>
      <c r="J4169" s="103"/>
      <c r="K4169" s="103"/>
    </row>
    <row r="4170" spans="2:11" ht="12" customHeight="1" x14ac:dyDescent="0.25">
      <c r="B4170" s="103"/>
      <c r="C4170" s="123"/>
      <c r="D4170" s="103"/>
      <c r="E4170" s="103"/>
      <c r="F4170" s="103"/>
      <c r="H4170" s="123"/>
      <c r="I4170" s="103"/>
      <c r="J4170" s="103"/>
      <c r="K4170" s="103"/>
    </row>
    <row r="4171" spans="2:11" ht="12" customHeight="1" x14ac:dyDescent="0.25">
      <c r="B4171" s="103"/>
      <c r="C4171" s="123"/>
      <c r="D4171" s="103"/>
      <c r="E4171" s="103"/>
      <c r="F4171" s="103"/>
      <c r="H4171" s="123"/>
      <c r="I4171" s="103"/>
      <c r="J4171" s="103"/>
      <c r="K4171" s="103"/>
    </row>
    <row r="4172" spans="2:11" ht="12" customHeight="1" x14ac:dyDescent="0.25">
      <c r="B4172" s="103"/>
      <c r="C4172" s="123"/>
      <c r="D4172" s="103"/>
      <c r="E4172" s="103"/>
      <c r="F4172" s="103"/>
      <c r="H4172" s="123"/>
      <c r="I4172" s="103"/>
      <c r="J4172" s="103"/>
      <c r="K4172" s="103"/>
    </row>
    <row r="4173" spans="2:11" ht="12" customHeight="1" x14ac:dyDescent="0.25">
      <c r="B4173" s="103"/>
      <c r="C4173" s="123"/>
      <c r="D4173" s="103"/>
      <c r="E4173" s="103"/>
      <c r="F4173" s="103"/>
      <c r="H4173" s="123"/>
      <c r="I4173" s="103"/>
      <c r="J4173" s="103"/>
      <c r="K4173" s="103"/>
    </row>
    <row r="4174" spans="2:11" ht="12" customHeight="1" x14ac:dyDescent="0.25">
      <c r="B4174" s="103"/>
      <c r="C4174" s="123"/>
      <c r="D4174" s="103"/>
      <c r="E4174" s="103"/>
      <c r="F4174" s="103"/>
      <c r="H4174" s="123"/>
      <c r="I4174" s="103"/>
      <c r="J4174" s="103"/>
      <c r="K4174" s="103"/>
    </row>
    <row r="4175" spans="2:11" ht="12" customHeight="1" x14ac:dyDescent="0.25">
      <c r="B4175" s="103"/>
      <c r="C4175" s="123"/>
      <c r="D4175" s="103"/>
      <c r="E4175" s="103"/>
      <c r="F4175" s="103"/>
      <c r="H4175" s="123"/>
      <c r="I4175" s="103"/>
      <c r="J4175" s="103"/>
      <c r="K4175" s="103"/>
    </row>
    <row r="4176" spans="2:11" ht="12" customHeight="1" x14ac:dyDescent="0.25">
      <c r="B4176" s="103"/>
      <c r="C4176" s="123"/>
      <c r="D4176" s="103"/>
      <c r="E4176" s="103"/>
      <c r="F4176" s="103"/>
      <c r="H4176" s="123"/>
      <c r="I4176" s="103"/>
      <c r="J4176" s="103"/>
      <c r="K4176" s="103"/>
    </row>
    <row r="4177" spans="2:11" ht="12" customHeight="1" x14ac:dyDescent="0.25">
      <c r="B4177" s="103"/>
      <c r="C4177" s="123"/>
      <c r="D4177" s="103"/>
      <c r="E4177" s="103"/>
      <c r="F4177" s="103"/>
      <c r="H4177" s="123"/>
      <c r="I4177" s="103"/>
      <c r="J4177" s="103"/>
      <c r="K4177" s="103"/>
    </row>
    <row r="4178" spans="2:11" ht="12" customHeight="1" x14ac:dyDescent="0.25">
      <c r="B4178" s="103"/>
      <c r="C4178" s="123"/>
      <c r="D4178" s="103"/>
      <c r="E4178" s="103"/>
      <c r="F4178" s="103"/>
      <c r="H4178" s="123"/>
      <c r="I4178" s="103"/>
      <c r="J4178" s="103"/>
      <c r="K4178" s="103"/>
    </row>
    <row r="4179" spans="2:11" ht="12" customHeight="1" x14ac:dyDescent="0.25">
      <c r="B4179" s="103"/>
      <c r="C4179" s="123"/>
      <c r="D4179" s="103"/>
      <c r="E4179" s="103"/>
      <c r="F4179" s="103"/>
      <c r="H4179" s="123"/>
      <c r="I4179" s="103"/>
      <c r="J4179" s="103"/>
      <c r="K4179" s="103"/>
    </row>
    <row r="4180" spans="2:11" ht="12" customHeight="1" x14ac:dyDescent="0.25">
      <c r="B4180" s="103"/>
      <c r="C4180" s="123"/>
      <c r="D4180" s="103"/>
      <c r="E4180" s="103"/>
      <c r="F4180" s="103"/>
      <c r="H4180" s="123"/>
      <c r="I4180" s="103"/>
      <c r="J4180" s="103"/>
      <c r="K4180" s="103"/>
    </row>
    <row r="4181" spans="2:11" ht="12" customHeight="1" x14ac:dyDescent="0.25">
      <c r="B4181" s="103"/>
      <c r="C4181" s="123"/>
      <c r="D4181" s="103"/>
      <c r="E4181" s="103"/>
      <c r="F4181" s="103"/>
      <c r="H4181" s="123"/>
      <c r="I4181" s="103"/>
      <c r="J4181" s="103"/>
      <c r="K4181" s="103"/>
    </row>
    <row r="4182" spans="2:11" ht="12" customHeight="1" x14ac:dyDescent="0.25">
      <c r="B4182" s="103"/>
      <c r="C4182" s="123"/>
      <c r="D4182" s="103"/>
      <c r="E4182" s="103"/>
      <c r="F4182" s="103"/>
      <c r="H4182" s="123"/>
      <c r="I4182" s="103"/>
      <c r="J4182" s="103"/>
      <c r="K4182" s="103"/>
    </row>
    <row r="4183" spans="2:11" ht="12" customHeight="1" x14ac:dyDescent="0.25">
      <c r="B4183" s="103"/>
      <c r="C4183" s="123"/>
      <c r="D4183" s="103"/>
      <c r="E4183" s="103"/>
      <c r="F4183" s="103"/>
      <c r="H4183" s="123"/>
      <c r="I4183" s="103"/>
      <c r="J4183" s="103"/>
      <c r="K4183" s="103"/>
    </row>
    <row r="4184" spans="2:11" ht="12" customHeight="1" x14ac:dyDescent="0.25">
      <c r="B4184" s="103"/>
      <c r="C4184" s="123"/>
      <c r="D4184" s="103"/>
      <c r="E4184" s="103"/>
      <c r="F4184" s="103"/>
      <c r="H4184" s="123"/>
      <c r="I4184" s="103"/>
      <c r="J4184" s="103"/>
      <c r="K4184" s="103"/>
    </row>
    <row r="4185" spans="2:11" ht="12" customHeight="1" x14ac:dyDescent="0.25">
      <c r="B4185" s="103"/>
      <c r="C4185" s="123"/>
      <c r="D4185" s="103"/>
      <c r="E4185" s="103"/>
      <c r="F4185" s="103"/>
      <c r="H4185" s="123"/>
      <c r="I4185" s="103"/>
      <c r="J4185" s="103"/>
      <c r="K4185" s="103"/>
    </row>
    <row r="4186" spans="2:11" ht="12" customHeight="1" x14ac:dyDescent="0.25">
      <c r="B4186" s="103"/>
      <c r="C4186" s="123"/>
      <c r="D4186" s="103"/>
      <c r="E4186" s="103"/>
      <c r="F4186" s="103"/>
      <c r="H4186" s="123"/>
      <c r="I4186" s="103"/>
      <c r="J4186" s="103"/>
      <c r="K4186" s="103"/>
    </row>
    <row r="4187" spans="2:11" ht="12" customHeight="1" x14ac:dyDescent="0.25">
      <c r="B4187" s="103"/>
      <c r="C4187" s="123"/>
      <c r="D4187" s="103"/>
      <c r="E4187" s="103"/>
      <c r="F4187" s="103"/>
      <c r="H4187" s="123"/>
      <c r="I4187" s="103"/>
      <c r="J4187" s="103"/>
      <c r="K4187" s="103"/>
    </row>
    <row r="4188" spans="2:11" ht="12" customHeight="1" x14ac:dyDescent="0.25">
      <c r="B4188" s="103"/>
      <c r="C4188" s="123"/>
      <c r="D4188" s="103"/>
      <c r="E4188" s="103"/>
      <c r="F4188" s="103"/>
      <c r="H4188" s="123"/>
      <c r="I4188" s="103"/>
      <c r="J4188" s="103"/>
      <c r="K4188" s="103"/>
    </row>
    <row r="4189" spans="2:11" ht="12" customHeight="1" x14ac:dyDescent="0.25">
      <c r="B4189" s="103"/>
      <c r="C4189" s="123"/>
      <c r="D4189" s="103"/>
      <c r="E4189" s="103"/>
      <c r="F4189" s="103"/>
      <c r="H4189" s="123"/>
      <c r="I4189" s="103"/>
      <c r="J4189" s="103"/>
      <c r="K4189" s="103"/>
    </row>
    <row r="4190" spans="2:11" ht="12" customHeight="1" x14ac:dyDescent="0.25">
      <c r="B4190" s="103"/>
      <c r="C4190" s="123"/>
      <c r="D4190" s="103"/>
      <c r="E4190" s="103"/>
      <c r="F4190" s="103"/>
      <c r="H4190" s="123"/>
      <c r="I4190" s="103"/>
      <c r="J4190" s="103"/>
      <c r="K4190" s="103"/>
    </row>
    <row r="4191" spans="2:11" ht="12" customHeight="1" x14ac:dyDescent="0.25">
      <c r="B4191" s="103"/>
      <c r="C4191" s="123"/>
      <c r="D4191" s="103"/>
      <c r="E4191" s="103"/>
      <c r="F4191" s="103"/>
      <c r="H4191" s="123"/>
      <c r="I4191" s="103"/>
      <c r="J4191" s="103"/>
      <c r="K4191" s="103"/>
    </row>
    <row r="4192" spans="2:11" ht="12" customHeight="1" x14ac:dyDescent="0.25">
      <c r="B4192" s="103"/>
      <c r="C4192" s="123"/>
      <c r="D4192" s="103"/>
      <c r="E4192" s="103"/>
      <c r="F4192" s="103"/>
      <c r="H4192" s="123"/>
      <c r="I4192" s="103"/>
      <c r="J4192" s="103"/>
      <c r="K4192" s="103"/>
    </row>
    <row r="4193" spans="2:11" ht="12" customHeight="1" x14ac:dyDescent="0.25">
      <c r="B4193" s="103"/>
      <c r="C4193" s="123"/>
      <c r="D4193" s="103"/>
      <c r="E4193" s="103"/>
      <c r="F4193" s="103"/>
      <c r="H4193" s="123"/>
      <c r="I4193" s="103"/>
      <c r="J4193" s="103"/>
      <c r="K4193" s="103"/>
    </row>
    <row r="4194" spans="2:11" ht="12" customHeight="1" x14ac:dyDescent="0.25">
      <c r="B4194" s="103"/>
      <c r="C4194" s="123"/>
      <c r="D4194" s="103"/>
      <c r="E4194" s="103"/>
      <c r="F4194" s="103"/>
      <c r="H4194" s="123"/>
      <c r="I4194" s="103"/>
      <c r="J4194" s="103"/>
      <c r="K4194" s="103"/>
    </row>
    <row r="4195" spans="2:11" ht="12" customHeight="1" x14ac:dyDescent="0.25">
      <c r="B4195" s="103"/>
      <c r="C4195" s="123"/>
      <c r="D4195" s="103"/>
      <c r="E4195" s="103"/>
      <c r="F4195" s="103"/>
      <c r="H4195" s="123"/>
      <c r="I4195" s="103"/>
      <c r="J4195" s="103"/>
      <c r="K4195" s="103"/>
    </row>
    <row r="4196" spans="2:11" ht="12" customHeight="1" x14ac:dyDescent="0.25">
      <c r="B4196" s="103"/>
      <c r="C4196" s="123"/>
      <c r="D4196" s="103"/>
      <c r="E4196" s="103"/>
      <c r="F4196" s="103"/>
      <c r="H4196" s="123"/>
      <c r="I4196" s="103"/>
      <c r="J4196" s="103"/>
      <c r="K4196" s="103"/>
    </row>
    <row r="4197" spans="2:11" ht="12" customHeight="1" x14ac:dyDescent="0.25">
      <c r="B4197" s="103"/>
      <c r="C4197" s="123"/>
      <c r="D4197" s="103"/>
      <c r="E4197" s="103"/>
      <c r="F4197" s="103"/>
      <c r="H4197" s="123"/>
      <c r="I4197" s="103"/>
      <c r="J4197" s="103"/>
      <c r="K4197" s="103"/>
    </row>
    <row r="4198" spans="2:11" ht="12" customHeight="1" x14ac:dyDescent="0.25">
      <c r="B4198" s="103"/>
      <c r="C4198" s="123"/>
      <c r="D4198" s="103"/>
      <c r="E4198" s="103"/>
      <c r="F4198" s="103"/>
      <c r="H4198" s="123"/>
      <c r="I4198" s="103"/>
      <c r="J4198" s="103"/>
      <c r="K4198" s="103"/>
    </row>
    <row r="4199" spans="2:11" ht="12" customHeight="1" x14ac:dyDescent="0.25">
      <c r="B4199" s="103"/>
      <c r="C4199" s="123"/>
      <c r="D4199" s="103"/>
      <c r="E4199" s="103"/>
      <c r="F4199" s="103"/>
      <c r="H4199" s="123"/>
      <c r="I4199" s="103"/>
      <c r="J4199" s="103"/>
      <c r="K4199" s="103"/>
    </row>
    <row r="4200" spans="2:11" ht="12" customHeight="1" x14ac:dyDescent="0.25">
      <c r="B4200" s="103"/>
      <c r="C4200" s="123"/>
      <c r="D4200" s="103"/>
      <c r="E4200" s="103"/>
      <c r="F4200" s="103"/>
      <c r="H4200" s="123"/>
      <c r="I4200" s="103"/>
      <c r="J4200" s="103"/>
      <c r="K4200" s="103"/>
    </row>
    <row r="4201" spans="2:11" ht="12" customHeight="1" x14ac:dyDescent="0.25">
      <c r="B4201" s="103"/>
      <c r="C4201" s="123"/>
      <c r="D4201" s="103"/>
      <c r="E4201" s="103"/>
      <c r="F4201" s="103"/>
      <c r="H4201" s="123"/>
      <c r="I4201" s="103"/>
      <c r="J4201" s="103"/>
      <c r="K4201" s="103"/>
    </row>
    <row r="4202" spans="2:11" ht="12" customHeight="1" x14ac:dyDescent="0.25">
      <c r="B4202" s="103"/>
      <c r="C4202" s="123"/>
      <c r="D4202" s="103"/>
      <c r="E4202" s="103"/>
      <c r="F4202" s="103"/>
      <c r="H4202" s="123"/>
      <c r="I4202" s="103"/>
      <c r="J4202" s="103"/>
      <c r="K4202" s="103"/>
    </row>
    <row r="4203" spans="2:11" ht="12" customHeight="1" x14ac:dyDescent="0.25">
      <c r="B4203" s="103"/>
      <c r="C4203" s="123"/>
      <c r="D4203" s="103"/>
      <c r="E4203" s="103"/>
      <c r="F4203" s="103"/>
      <c r="H4203" s="123"/>
      <c r="I4203" s="103"/>
      <c r="J4203" s="103"/>
      <c r="K4203" s="103"/>
    </row>
    <row r="4204" spans="2:11" ht="12" customHeight="1" x14ac:dyDescent="0.25">
      <c r="B4204" s="103"/>
      <c r="C4204" s="123"/>
      <c r="D4204" s="103"/>
      <c r="E4204" s="103"/>
      <c r="F4204" s="103"/>
      <c r="H4204" s="123"/>
      <c r="I4204" s="103"/>
      <c r="J4204" s="103"/>
      <c r="K4204" s="103"/>
    </row>
    <row r="4205" spans="2:11" ht="12" customHeight="1" x14ac:dyDescent="0.25">
      <c r="B4205" s="103"/>
      <c r="C4205" s="123"/>
      <c r="D4205" s="103"/>
      <c r="E4205" s="103"/>
      <c r="F4205" s="103"/>
      <c r="H4205" s="123"/>
      <c r="I4205" s="103"/>
      <c r="J4205" s="103"/>
      <c r="K4205" s="103"/>
    </row>
    <row r="4206" spans="2:11" ht="12" customHeight="1" x14ac:dyDescent="0.25">
      <c r="B4206" s="103"/>
      <c r="C4206" s="123"/>
      <c r="D4206" s="103"/>
      <c r="E4206" s="103"/>
      <c r="F4206" s="103"/>
      <c r="H4206" s="123"/>
      <c r="I4206" s="103"/>
      <c r="J4206" s="103"/>
      <c r="K4206" s="103"/>
    </row>
    <row r="4207" spans="2:11" ht="12" customHeight="1" x14ac:dyDescent="0.25">
      <c r="B4207" s="103"/>
      <c r="C4207" s="123"/>
      <c r="D4207" s="103"/>
      <c r="E4207" s="103"/>
      <c r="F4207" s="103"/>
      <c r="H4207" s="123"/>
      <c r="I4207" s="103"/>
      <c r="J4207" s="103"/>
      <c r="K4207" s="103"/>
    </row>
    <row r="4208" spans="2:11" ht="12" customHeight="1" x14ac:dyDescent="0.25">
      <c r="B4208" s="103"/>
      <c r="C4208" s="123"/>
      <c r="D4208" s="103"/>
      <c r="E4208" s="103"/>
      <c r="F4208" s="103"/>
      <c r="H4208" s="123"/>
      <c r="I4208" s="103"/>
      <c r="J4208" s="103"/>
      <c r="K4208" s="103"/>
    </row>
    <row r="4209" spans="2:11" ht="12" customHeight="1" x14ac:dyDescent="0.25">
      <c r="B4209" s="103"/>
      <c r="C4209" s="123"/>
      <c r="D4209" s="103"/>
      <c r="E4209" s="103"/>
      <c r="F4209" s="103"/>
      <c r="H4209" s="123"/>
      <c r="I4209" s="103"/>
      <c r="J4209" s="103"/>
      <c r="K4209" s="103"/>
    </row>
    <row r="4210" spans="2:11" ht="12" customHeight="1" x14ac:dyDescent="0.25">
      <c r="B4210" s="103"/>
      <c r="C4210" s="123"/>
      <c r="D4210" s="103"/>
      <c r="E4210" s="103"/>
      <c r="F4210" s="103"/>
      <c r="H4210" s="123"/>
      <c r="I4210" s="103"/>
      <c r="J4210" s="103"/>
      <c r="K4210" s="103"/>
    </row>
    <row r="4211" spans="2:11" ht="12" customHeight="1" x14ac:dyDescent="0.25">
      <c r="B4211" s="103"/>
      <c r="C4211" s="123"/>
      <c r="D4211" s="103"/>
      <c r="E4211" s="103"/>
      <c r="F4211" s="103"/>
      <c r="H4211" s="123"/>
      <c r="I4211" s="103"/>
      <c r="J4211" s="103"/>
      <c r="K4211" s="103"/>
    </row>
    <row r="4212" spans="2:11" ht="12" customHeight="1" x14ac:dyDescent="0.25">
      <c r="B4212" s="103"/>
      <c r="C4212" s="123"/>
      <c r="D4212" s="103"/>
      <c r="E4212" s="103"/>
      <c r="F4212" s="103"/>
      <c r="H4212" s="123"/>
      <c r="I4212" s="103"/>
      <c r="J4212" s="103"/>
      <c r="K4212" s="103"/>
    </row>
    <row r="4213" spans="2:11" ht="12" customHeight="1" x14ac:dyDescent="0.25">
      <c r="B4213" s="103"/>
      <c r="C4213" s="123"/>
      <c r="D4213" s="103"/>
      <c r="E4213" s="103"/>
      <c r="F4213" s="103"/>
      <c r="H4213" s="123"/>
      <c r="I4213" s="103"/>
      <c r="J4213" s="103"/>
      <c r="K4213" s="103"/>
    </row>
    <row r="4214" spans="2:11" ht="12" customHeight="1" x14ac:dyDescent="0.25">
      <c r="B4214" s="103"/>
      <c r="C4214" s="123"/>
      <c r="D4214" s="103"/>
      <c r="E4214" s="103"/>
      <c r="F4214" s="103"/>
      <c r="H4214" s="123"/>
      <c r="I4214" s="103"/>
      <c r="J4214" s="103"/>
      <c r="K4214" s="103"/>
    </row>
    <row r="4215" spans="2:11" ht="12" customHeight="1" x14ac:dyDescent="0.25">
      <c r="B4215" s="103"/>
      <c r="C4215" s="123"/>
      <c r="D4215" s="103"/>
      <c r="E4215" s="103"/>
      <c r="F4215" s="103"/>
      <c r="H4215" s="123"/>
      <c r="I4215" s="103"/>
      <c r="J4215" s="103"/>
      <c r="K4215" s="103"/>
    </row>
    <row r="4216" spans="2:11" ht="12" customHeight="1" x14ac:dyDescent="0.25">
      <c r="B4216" s="103"/>
      <c r="C4216" s="123"/>
      <c r="D4216" s="103"/>
      <c r="E4216" s="103"/>
      <c r="F4216" s="103"/>
      <c r="H4216" s="123"/>
      <c r="I4216" s="103"/>
      <c r="J4216" s="103"/>
      <c r="K4216" s="103"/>
    </row>
    <row r="4217" spans="2:11" ht="12" customHeight="1" x14ac:dyDescent="0.25">
      <c r="B4217" s="103"/>
      <c r="C4217" s="123"/>
      <c r="D4217" s="103"/>
      <c r="E4217" s="103"/>
      <c r="F4217" s="103"/>
      <c r="H4217" s="123"/>
      <c r="I4217" s="103"/>
      <c r="J4217" s="103"/>
      <c r="K4217" s="103"/>
    </row>
    <row r="4218" spans="2:11" ht="12" customHeight="1" x14ac:dyDescent="0.25">
      <c r="B4218" s="103"/>
      <c r="C4218" s="123"/>
      <c r="D4218" s="103"/>
      <c r="E4218" s="103"/>
      <c r="F4218" s="103"/>
      <c r="H4218" s="123"/>
      <c r="I4218" s="103"/>
      <c r="J4218" s="103"/>
      <c r="K4218" s="103"/>
    </row>
    <row r="4219" spans="2:11" ht="12" customHeight="1" x14ac:dyDescent="0.25">
      <c r="B4219" s="103"/>
      <c r="C4219" s="123"/>
      <c r="D4219" s="103"/>
      <c r="E4219" s="103"/>
      <c r="F4219" s="103"/>
      <c r="H4219" s="123"/>
      <c r="I4219" s="103"/>
      <c r="J4219" s="103"/>
      <c r="K4219" s="103"/>
    </row>
    <row r="4220" spans="2:11" ht="12" customHeight="1" x14ac:dyDescent="0.25">
      <c r="B4220" s="103"/>
      <c r="C4220" s="123"/>
      <c r="D4220" s="103"/>
      <c r="E4220" s="103"/>
      <c r="F4220" s="103"/>
      <c r="H4220" s="123"/>
      <c r="I4220" s="103"/>
      <c r="J4220" s="103"/>
      <c r="K4220" s="103"/>
    </row>
    <row r="4221" spans="2:11" ht="12" customHeight="1" x14ac:dyDescent="0.25">
      <c r="B4221" s="103"/>
      <c r="C4221" s="123"/>
      <c r="D4221" s="103"/>
      <c r="E4221" s="103"/>
      <c r="F4221" s="103"/>
      <c r="H4221" s="123"/>
      <c r="I4221" s="103"/>
      <c r="J4221" s="103"/>
      <c r="K4221" s="103"/>
    </row>
    <row r="4222" spans="2:11" ht="12" customHeight="1" x14ac:dyDescent="0.25">
      <c r="B4222" s="103"/>
      <c r="C4222" s="123"/>
      <c r="D4222" s="103"/>
      <c r="E4222" s="103"/>
      <c r="F4222" s="103"/>
      <c r="H4222" s="123"/>
      <c r="I4222" s="103"/>
      <c r="J4222" s="103"/>
      <c r="K4222" s="103"/>
    </row>
    <row r="4223" spans="2:11" ht="12" customHeight="1" x14ac:dyDescent="0.25">
      <c r="B4223" s="103"/>
      <c r="C4223" s="123"/>
      <c r="D4223" s="103"/>
      <c r="E4223" s="103"/>
      <c r="F4223" s="103"/>
      <c r="H4223" s="123"/>
      <c r="I4223" s="103"/>
      <c r="J4223" s="103"/>
      <c r="K4223" s="103"/>
    </row>
    <row r="4224" spans="2:11" ht="12" customHeight="1" x14ac:dyDescent="0.25">
      <c r="B4224" s="103"/>
      <c r="C4224" s="123"/>
      <c r="D4224" s="103"/>
      <c r="E4224" s="103"/>
      <c r="F4224" s="103"/>
      <c r="H4224" s="123"/>
      <c r="I4224" s="103"/>
      <c r="J4224" s="103"/>
      <c r="K4224" s="103"/>
    </row>
    <row r="4225" spans="2:11" ht="12" customHeight="1" x14ac:dyDescent="0.25">
      <c r="B4225" s="103"/>
      <c r="C4225" s="123"/>
      <c r="D4225" s="103"/>
      <c r="E4225" s="103"/>
      <c r="F4225" s="103"/>
      <c r="H4225" s="123"/>
      <c r="I4225" s="103"/>
      <c r="J4225" s="103"/>
      <c r="K4225" s="103"/>
    </row>
    <row r="4226" spans="2:11" ht="12" customHeight="1" x14ac:dyDescent="0.25">
      <c r="B4226" s="103"/>
      <c r="C4226" s="123"/>
      <c r="D4226" s="103"/>
      <c r="E4226" s="103"/>
      <c r="F4226" s="103"/>
      <c r="H4226" s="123"/>
      <c r="I4226" s="103"/>
      <c r="J4226" s="103"/>
      <c r="K4226" s="103"/>
    </row>
    <row r="4227" spans="2:11" ht="12" customHeight="1" x14ac:dyDescent="0.25">
      <c r="B4227" s="103"/>
      <c r="C4227" s="123"/>
      <c r="D4227" s="103"/>
      <c r="E4227" s="103"/>
      <c r="F4227" s="103"/>
      <c r="H4227" s="123"/>
      <c r="I4227" s="103"/>
      <c r="J4227" s="103"/>
      <c r="K4227" s="103"/>
    </row>
    <row r="4228" spans="2:11" ht="12" customHeight="1" x14ac:dyDescent="0.25">
      <c r="B4228" s="103"/>
      <c r="C4228" s="123"/>
      <c r="D4228" s="103"/>
      <c r="E4228" s="103"/>
      <c r="F4228" s="103"/>
      <c r="H4228" s="123"/>
      <c r="I4228" s="103"/>
      <c r="J4228" s="103"/>
      <c r="K4228" s="103"/>
    </row>
    <row r="4229" spans="2:11" ht="12" customHeight="1" x14ac:dyDescent="0.25">
      <c r="B4229" s="103"/>
      <c r="C4229" s="123"/>
      <c r="D4229" s="103"/>
      <c r="E4229" s="103"/>
      <c r="F4229" s="103"/>
      <c r="H4229" s="123"/>
      <c r="I4229" s="103"/>
      <c r="J4229" s="103"/>
      <c r="K4229" s="103"/>
    </row>
    <row r="4230" spans="2:11" ht="12" customHeight="1" x14ac:dyDescent="0.25">
      <c r="B4230" s="103"/>
      <c r="C4230" s="123"/>
      <c r="D4230" s="103"/>
      <c r="E4230" s="103"/>
      <c r="F4230" s="103"/>
      <c r="H4230" s="123"/>
      <c r="I4230" s="103"/>
      <c r="J4230" s="103"/>
      <c r="K4230" s="103"/>
    </row>
    <row r="4231" spans="2:11" ht="12" customHeight="1" x14ac:dyDescent="0.25">
      <c r="B4231" s="103"/>
      <c r="C4231" s="123"/>
      <c r="D4231" s="103"/>
      <c r="E4231" s="103"/>
      <c r="F4231" s="103"/>
      <c r="H4231" s="123"/>
      <c r="I4231" s="103"/>
      <c r="J4231" s="103"/>
      <c r="K4231" s="103"/>
    </row>
    <row r="4232" spans="2:11" ht="12" customHeight="1" x14ac:dyDescent="0.25">
      <c r="B4232" s="103"/>
      <c r="C4232" s="123"/>
      <c r="D4232" s="103"/>
      <c r="E4232" s="103"/>
      <c r="F4232" s="103"/>
      <c r="H4232" s="123"/>
      <c r="I4232" s="103"/>
      <c r="J4232" s="103"/>
      <c r="K4232" s="103"/>
    </row>
    <row r="4233" spans="2:11" ht="12" customHeight="1" x14ac:dyDescent="0.25">
      <c r="B4233" s="103"/>
      <c r="C4233" s="123"/>
      <c r="D4233" s="103"/>
      <c r="E4233" s="103"/>
      <c r="F4233" s="103"/>
      <c r="H4233" s="123"/>
      <c r="I4233" s="103"/>
      <c r="J4233" s="103"/>
      <c r="K4233" s="103"/>
    </row>
    <row r="4234" spans="2:11" ht="12" customHeight="1" x14ac:dyDescent="0.25">
      <c r="B4234" s="103"/>
      <c r="C4234" s="123"/>
      <c r="D4234" s="103"/>
      <c r="E4234" s="103"/>
      <c r="F4234" s="103"/>
      <c r="H4234" s="123"/>
      <c r="I4234" s="103"/>
      <c r="J4234" s="103"/>
      <c r="K4234" s="103"/>
    </row>
    <row r="4235" spans="2:11" ht="12" customHeight="1" x14ac:dyDescent="0.25">
      <c r="B4235" s="103"/>
      <c r="C4235" s="123"/>
      <c r="D4235" s="103"/>
      <c r="E4235" s="103"/>
      <c r="F4235" s="103"/>
      <c r="H4235" s="123"/>
      <c r="I4235" s="103"/>
      <c r="J4235" s="103"/>
      <c r="K4235" s="103"/>
    </row>
    <row r="4236" spans="2:11" ht="12" customHeight="1" x14ac:dyDescent="0.25">
      <c r="B4236" s="103"/>
      <c r="C4236" s="123"/>
      <c r="D4236" s="103"/>
      <c r="E4236" s="103"/>
      <c r="F4236" s="103"/>
      <c r="H4236" s="123"/>
      <c r="I4236" s="103"/>
      <c r="J4236" s="103"/>
      <c r="K4236" s="103"/>
    </row>
    <row r="4237" spans="2:11" ht="12" customHeight="1" x14ac:dyDescent="0.25">
      <c r="B4237" s="103"/>
      <c r="C4237" s="123"/>
      <c r="D4237" s="103"/>
      <c r="E4237" s="103"/>
      <c r="F4237" s="103"/>
      <c r="H4237" s="123"/>
      <c r="I4237" s="103"/>
      <c r="J4237" s="103"/>
      <c r="K4237" s="103"/>
    </row>
    <row r="4238" spans="2:11" ht="12" customHeight="1" x14ac:dyDescent="0.25">
      <c r="B4238" s="103"/>
      <c r="C4238" s="123"/>
      <c r="D4238" s="103"/>
      <c r="E4238" s="103"/>
      <c r="F4238" s="103"/>
      <c r="H4238" s="123"/>
      <c r="I4238" s="103"/>
      <c r="J4238" s="103"/>
      <c r="K4238" s="103"/>
    </row>
    <row r="4239" spans="2:11" ht="12" customHeight="1" x14ac:dyDescent="0.25">
      <c r="B4239" s="103"/>
      <c r="C4239" s="123"/>
      <c r="D4239" s="103"/>
      <c r="E4239" s="103"/>
      <c r="F4239" s="103"/>
      <c r="H4239" s="123"/>
      <c r="I4239" s="103"/>
      <c r="J4239" s="103"/>
      <c r="K4239" s="103"/>
    </row>
    <row r="4240" spans="2:11" ht="12" customHeight="1" x14ac:dyDescent="0.25">
      <c r="B4240" s="103"/>
      <c r="C4240" s="123"/>
      <c r="D4240" s="103"/>
      <c r="E4240" s="103"/>
      <c r="F4240" s="103"/>
      <c r="H4240" s="123"/>
      <c r="I4240" s="103"/>
      <c r="J4240" s="103"/>
      <c r="K4240" s="103"/>
    </row>
    <row r="4241" spans="2:11" ht="12" customHeight="1" x14ac:dyDescent="0.25">
      <c r="B4241" s="103"/>
      <c r="C4241" s="123"/>
      <c r="D4241" s="103"/>
      <c r="E4241" s="103"/>
      <c r="F4241" s="103"/>
      <c r="H4241" s="123"/>
      <c r="I4241" s="103"/>
      <c r="J4241" s="103"/>
      <c r="K4241" s="103"/>
    </row>
    <row r="4242" spans="2:11" ht="12" customHeight="1" x14ac:dyDescent="0.25">
      <c r="B4242" s="103"/>
      <c r="C4242" s="123"/>
      <c r="D4242" s="103"/>
      <c r="E4242" s="103"/>
      <c r="F4242" s="103"/>
      <c r="H4242" s="123"/>
      <c r="I4242" s="103"/>
      <c r="J4242" s="103"/>
      <c r="K4242" s="103"/>
    </row>
    <row r="4243" spans="2:11" ht="12" customHeight="1" x14ac:dyDescent="0.25">
      <c r="B4243" s="103"/>
      <c r="C4243" s="123"/>
      <c r="D4243" s="103"/>
      <c r="E4243" s="103"/>
      <c r="F4243" s="103"/>
      <c r="H4243" s="123"/>
      <c r="I4243" s="103"/>
      <c r="J4243" s="103"/>
      <c r="K4243" s="103"/>
    </row>
    <row r="4244" spans="2:11" ht="12" customHeight="1" x14ac:dyDescent="0.25">
      <c r="B4244" s="103"/>
      <c r="C4244" s="123"/>
      <c r="D4244" s="103"/>
      <c r="E4244" s="103"/>
      <c r="F4244" s="103"/>
      <c r="H4244" s="123"/>
      <c r="I4244" s="103"/>
      <c r="J4244" s="103"/>
      <c r="K4244" s="103"/>
    </row>
    <row r="4245" spans="2:11" ht="12" customHeight="1" x14ac:dyDescent="0.25">
      <c r="B4245" s="103"/>
      <c r="C4245" s="123"/>
      <c r="D4245" s="103"/>
      <c r="E4245" s="103"/>
      <c r="F4245" s="103"/>
      <c r="H4245" s="123"/>
      <c r="I4245" s="103"/>
      <c r="J4245" s="103"/>
      <c r="K4245" s="103"/>
    </row>
    <row r="4246" spans="2:11" ht="12" customHeight="1" x14ac:dyDescent="0.25">
      <c r="B4246" s="103"/>
      <c r="C4246" s="123"/>
      <c r="D4246" s="103"/>
      <c r="E4246" s="103"/>
      <c r="F4246" s="103"/>
      <c r="H4246" s="123"/>
      <c r="I4246" s="103"/>
      <c r="J4246" s="103"/>
      <c r="K4246" s="103"/>
    </row>
    <row r="4247" spans="2:11" ht="12" customHeight="1" x14ac:dyDescent="0.25">
      <c r="B4247" s="103"/>
      <c r="C4247" s="123"/>
      <c r="D4247" s="103"/>
      <c r="E4247" s="103"/>
      <c r="F4247" s="103"/>
      <c r="H4247" s="123"/>
      <c r="I4247" s="103"/>
      <c r="J4247" s="103"/>
      <c r="K4247" s="103"/>
    </row>
    <row r="4248" spans="2:11" ht="12" customHeight="1" x14ac:dyDescent="0.25">
      <c r="B4248" s="103"/>
      <c r="C4248" s="123"/>
      <c r="D4248" s="103"/>
      <c r="E4248" s="103"/>
      <c r="F4248" s="103"/>
      <c r="H4248" s="123"/>
      <c r="I4248" s="103"/>
      <c r="J4248" s="103"/>
      <c r="K4248" s="103"/>
    </row>
    <row r="4249" spans="2:11" ht="12" customHeight="1" x14ac:dyDescent="0.25">
      <c r="B4249" s="103"/>
      <c r="C4249" s="123"/>
      <c r="D4249" s="103"/>
      <c r="E4249" s="103"/>
      <c r="F4249" s="103"/>
      <c r="H4249" s="123"/>
      <c r="I4249" s="103"/>
      <c r="J4249" s="103"/>
      <c r="K4249" s="103"/>
    </row>
    <row r="4250" spans="2:11" ht="12" customHeight="1" x14ac:dyDescent="0.25">
      <c r="B4250" s="103"/>
      <c r="C4250" s="123"/>
      <c r="D4250" s="103"/>
      <c r="E4250" s="103"/>
      <c r="F4250" s="103"/>
      <c r="H4250" s="123"/>
      <c r="I4250" s="103"/>
      <c r="J4250" s="103"/>
      <c r="K4250" s="103"/>
    </row>
    <row r="4251" spans="2:11" ht="12" customHeight="1" x14ac:dyDescent="0.25">
      <c r="B4251" s="103"/>
      <c r="C4251" s="123"/>
      <c r="D4251" s="103"/>
      <c r="E4251" s="103"/>
      <c r="F4251" s="103"/>
      <c r="H4251" s="123"/>
      <c r="I4251" s="103"/>
      <c r="J4251" s="103"/>
      <c r="K4251" s="103"/>
    </row>
    <row r="4252" spans="2:11" ht="12" customHeight="1" x14ac:dyDescent="0.25">
      <c r="B4252" s="103"/>
      <c r="C4252" s="123"/>
      <c r="D4252" s="103"/>
      <c r="E4252" s="103"/>
      <c r="F4252" s="103"/>
      <c r="H4252" s="123"/>
      <c r="I4252" s="103"/>
      <c r="J4252" s="103"/>
      <c r="K4252" s="103"/>
    </row>
    <row r="4253" spans="2:11" ht="12" customHeight="1" x14ac:dyDescent="0.25">
      <c r="B4253" s="103"/>
      <c r="C4253" s="123"/>
      <c r="D4253" s="103"/>
      <c r="E4253" s="103"/>
      <c r="F4253" s="103"/>
      <c r="H4253" s="123"/>
      <c r="I4253" s="103"/>
      <c r="J4253" s="103"/>
      <c r="K4253" s="103"/>
    </row>
    <row r="4254" spans="2:11" ht="12" customHeight="1" x14ac:dyDescent="0.25">
      <c r="B4254" s="103"/>
      <c r="C4254" s="123"/>
      <c r="D4254" s="103"/>
      <c r="E4254" s="103"/>
      <c r="F4254" s="103"/>
      <c r="H4254" s="123"/>
      <c r="I4254" s="103"/>
      <c r="J4254" s="103"/>
      <c r="K4254" s="103"/>
    </row>
    <row r="4255" spans="2:11" ht="12" customHeight="1" x14ac:dyDescent="0.25">
      <c r="B4255" s="103"/>
      <c r="C4255" s="123"/>
      <c r="D4255" s="103"/>
      <c r="E4255" s="103"/>
      <c r="F4255" s="103"/>
      <c r="H4255" s="123"/>
      <c r="I4255" s="103"/>
      <c r="J4255" s="103"/>
      <c r="K4255" s="103"/>
    </row>
    <row r="4256" spans="2:11" ht="12" customHeight="1" x14ac:dyDescent="0.25">
      <c r="B4256" s="103"/>
      <c r="C4256" s="123"/>
      <c r="D4256" s="103"/>
      <c r="E4256" s="103"/>
      <c r="F4256" s="103"/>
      <c r="H4256" s="123"/>
      <c r="I4256" s="103"/>
      <c r="J4256" s="103"/>
      <c r="K4256" s="103"/>
    </row>
    <row r="4257" spans="2:11" ht="12" customHeight="1" x14ac:dyDescent="0.25">
      <c r="B4257" s="103"/>
      <c r="C4257" s="123"/>
      <c r="D4257" s="103"/>
      <c r="E4257" s="103"/>
      <c r="F4257" s="103"/>
      <c r="H4257" s="123"/>
      <c r="I4257" s="103"/>
      <c r="J4257" s="103"/>
      <c r="K4257" s="103"/>
    </row>
    <row r="4258" spans="2:11" ht="12" customHeight="1" x14ac:dyDescent="0.25">
      <c r="B4258" s="103"/>
      <c r="C4258" s="123"/>
      <c r="D4258" s="103"/>
      <c r="E4258" s="103"/>
      <c r="F4258" s="103"/>
      <c r="H4258" s="123"/>
      <c r="I4258" s="103"/>
      <c r="J4258" s="103"/>
      <c r="K4258" s="103"/>
    </row>
    <row r="4259" spans="2:11" ht="12" customHeight="1" x14ac:dyDescent="0.25">
      <c r="B4259" s="103"/>
      <c r="C4259" s="123"/>
      <c r="D4259" s="103"/>
      <c r="E4259" s="103"/>
      <c r="F4259" s="103"/>
      <c r="H4259" s="123"/>
      <c r="I4259" s="103"/>
      <c r="J4259" s="103"/>
      <c r="K4259" s="103"/>
    </row>
    <row r="4260" spans="2:11" ht="12" customHeight="1" x14ac:dyDescent="0.25">
      <c r="B4260" s="103"/>
      <c r="C4260" s="123"/>
      <c r="D4260" s="103"/>
      <c r="E4260" s="103"/>
      <c r="F4260" s="103"/>
      <c r="H4260" s="123"/>
      <c r="I4260" s="103"/>
      <c r="J4260" s="103"/>
      <c r="K4260" s="103"/>
    </row>
    <row r="4261" spans="2:11" ht="12" customHeight="1" x14ac:dyDescent="0.25">
      <c r="B4261" s="103"/>
      <c r="C4261" s="123"/>
      <c r="D4261" s="103"/>
      <c r="E4261" s="103"/>
      <c r="F4261" s="103"/>
      <c r="H4261" s="123"/>
      <c r="I4261" s="103"/>
      <c r="J4261" s="103"/>
      <c r="K4261" s="103"/>
    </row>
    <row r="4262" spans="2:11" ht="12" customHeight="1" x14ac:dyDescent="0.25">
      <c r="B4262" s="103"/>
      <c r="C4262" s="123"/>
      <c r="D4262" s="103"/>
      <c r="E4262" s="103"/>
      <c r="F4262" s="103"/>
      <c r="H4262" s="123"/>
      <c r="I4262" s="103"/>
      <c r="J4262" s="103"/>
      <c r="K4262" s="103"/>
    </row>
    <row r="4263" spans="2:11" ht="12" customHeight="1" x14ac:dyDescent="0.25">
      <c r="B4263" s="103"/>
      <c r="C4263" s="123"/>
      <c r="D4263" s="103"/>
      <c r="E4263" s="103"/>
      <c r="F4263" s="103"/>
      <c r="H4263" s="123"/>
      <c r="I4263" s="103"/>
      <c r="J4263" s="103"/>
      <c r="K4263" s="103"/>
    </row>
    <row r="4264" spans="2:11" ht="12" customHeight="1" x14ac:dyDescent="0.25">
      <c r="B4264" s="103"/>
      <c r="C4264" s="123"/>
      <c r="D4264" s="103"/>
      <c r="E4264" s="103"/>
      <c r="F4264" s="103"/>
      <c r="H4264" s="123"/>
      <c r="I4264" s="103"/>
      <c r="J4264" s="103"/>
      <c r="K4264" s="103"/>
    </row>
    <row r="4265" spans="2:11" ht="12" customHeight="1" x14ac:dyDescent="0.25">
      <c r="B4265" s="103"/>
      <c r="C4265" s="123"/>
      <c r="D4265" s="103"/>
      <c r="E4265" s="103"/>
      <c r="F4265" s="103"/>
      <c r="H4265" s="123"/>
      <c r="I4265" s="103"/>
      <c r="J4265" s="103"/>
      <c r="K4265" s="103"/>
    </row>
    <row r="4266" spans="2:11" ht="12" customHeight="1" x14ac:dyDescent="0.25">
      <c r="B4266" s="103"/>
      <c r="C4266" s="123"/>
      <c r="D4266" s="103"/>
      <c r="E4266" s="103"/>
      <c r="F4266" s="103"/>
      <c r="H4266" s="123"/>
      <c r="I4266" s="103"/>
      <c r="J4266" s="103"/>
      <c r="K4266" s="103"/>
    </row>
    <row r="4267" spans="2:11" ht="12" customHeight="1" x14ac:dyDescent="0.25">
      <c r="B4267" s="103"/>
      <c r="C4267" s="123"/>
      <c r="D4267" s="103"/>
      <c r="E4267" s="103"/>
      <c r="F4267" s="103"/>
      <c r="H4267" s="123"/>
      <c r="I4267" s="103"/>
      <c r="J4267" s="103"/>
      <c r="K4267" s="103"/>
    </row>
    <row r="4268" spans="2:11" ht="12" customHeight="1" x14ac:dyDescent="0.25">
      <c r="B4268" s="103"/>
      <c r="C4268" s="123"/>
      <c r="D4268" s="103"/>
      <c r="E4268" s="103"/>
      <c r="F4268" s="103"/>
      <c r="H4268" s="123"/>
      <c r="I4268" s="103"/>
      <c r="J4268" s="103"/>
      <c r="K4268" s="103"/>
    </row>
    <row r="4269" spans="2:11" ht="12" customHeight="1" x14ac:dyDescent="0.25">
      <c r="B4269" s="103"/>
      <c r="C4269" s="123"/>
      <c r="D4269" s="103"/>
      <c r="E4269" s="103"/>
      <c r="F4269" s="103"/>
      <c r="H4269" s="123"/>
      <c r="I4269" s="103"/>
      <c r="J4269" s="103"/>
      <c r="K4269" s="103"/>
    </row>
    <row r="4270" spans="2:11" ht="12" customHeight="1" x14ac:dyDescent="0.25">
      <c r="B4270" s="103"/>
      <c r="C4270" s="123"/>
      <c r="D4270" s="103"/>
      <c r="E4270" s="103"/>
      <c r="F4270" s="103"/>
      <c r="H4270" s="123"/>
      <c r="I4270" s="103"/>
      <c r="J4270" s="103"/>
      <c r="K4270" s="103"/>
    </row>
    <row r="4271" spans="2:11" ht="12" customHeight="1" x14ac:dyDescent="0.25">
      <c r="B4271" s="103"/>
      <c r="C4271" s="123"/>
      <c r="D4271" s="103"/>
      <c r="E4271" s="103"/>
      <c r="F4271" s="103"/>
      <c r="H4271" s="123"/>
      <c r="I4271" s="103"/>
      <c r="J4271" s="103"/>
      <c r="K4271" s="103"/>
    </row>
    <row r="4272" spans="2:11" ht="12" customHeight="1" x14ac:dyDescent="0.25">
      <c r="B4272" s="103"/>
      <c r="C4272" s="123"/>
      <c r="D4272" s="103"/>
      <c r="E4272" s="103"/>
      <c r="F4272" s="103"/>
      <c r="H4272" s="123"/>
      <c r="I4272" s="103"/>
      <c r="J4272" s="103"/>
      <c r="K4272" s="103"/>
    </row>
    <row r="4273" spans="2:11" ht="12" customHeight="1" x14ac:dyDescent="0.25">
      <c r="B4273" s="103"/>
      <c r="C4273" s="123"/>
      <c r="D4273" s="103"/>
      <c r="E4273" s="103"/>
      <c r="F4273" s="103"/>
      <c r="H4273" s="123"/>
      <c r="I4273" s="103"/>
      <c r="J4273" s="103"/>
      <c r="K4273" s="103"/>
    </row>
    <row r="4274" spans="2:11" ht="12" customHeight="1" x14ac:dyDescent="0.25">
      <c r="B4274" s="103"/>
      <c r="C4274" s="123"/>
      <c r="D4274" s="103"/>
      <c r="E4274" s="103"/>
      <c r="F4274" s="103"/>
      <c r="H4274" s="123"/>
      <c r="I4274" s="103"/>
      <c r="J4274" s="103"/>
      <c r="K4274" s="103"/>
    </row>
    <row r="4275" spans="2:11" ht="12" customHeight="1" x14ac:dyDescent="0.25">
      <c r="B4275" s="103"/>
      <c r="C4275" s="123"/>
      <c r="D4275" s="103"/>
      <c r="E4275" s="103"/>
      <c r="F4275" s="103"/>
      <c r="H4275" s="123"/>
      <c r="I4275" s="103"/>
      <c r="J4275" s="103"/>
      <c r="K4275" s="103"/>
    </row>
    <row r="4276" spans="2:11" ht="12" customHeight="1" x14ac:dyDescent="0.25">
      <c r="B4276" s="103"/>
      <c r="C4276" s="123"/>
      <c r="D4276" s="103"/>
      <c r="E4276" s="103"/>
      <c r="F4276" s="103"/>
      <c r="H4276" s="123"/>
      <c r="I4276" s="103"/>
      <c r="J4276" s="103"/>
      <c r="K4276" s="103"/>
    </row>
    <row r="4277" spans="2:11" ht="12" customHeight="1" x14ac:dyDescent="0.25">
      <c r="B4277" s="103"/>
      <c r="C4277" s="123"/>
      <c r="D4277" s="103"/>
      <c r="E4277" s="103"/>
      <c r="F4277" s="103"/>
      <c r="H4277" s="123"/>
      <c r="I4277" s="103"/>
      <c r="J4277" s="103"/>
      <c r="K4277" s="103"/>
    </row>
    <row r="4278" spans="2:11" ht="12" customHeight="1" x14ac:dyDescent="0.25">
      <c r="B4278" s="103"/>
      <c r="C4278" s="123"/>
      <c r="D4278" s="103"/>
      <c r="E4278" s="103"/>
      <c r="F4278" s="103"/>
      <c r="H4278" s="123"/>
      <c r="I4278" s="103"/>
      <c r="J4278" s="103"/>
      <c r="K4278" s="103"/>
    </row>
    <row r="4279" spans="2:11" ht="12" customHeight="1" x14ac:dyDescent="0.25">
      <c r="B4279" s="103"/>
      <c r="C4279" s="123"/>
      <c r="D4279" s="103"/>
      <c r="E4279" s="103"/>
      <c r="F4279" s="103"/>
      <c r="H4279" s="123"/>
      <c r="I4279" s="103"/>
      <c r="J4279" s="103"/>
      <c r="K4279" s="103"/>
    </row>
    <row r="4280" spans="2:11" ht="12" customHeight="1" x14ac:dyDescent="0.25">
      <c r="B4280" s="103"/>
      <c r="C4280" s="123"/>
      <c r="D4280" s="103"/>
      <c r="E4280" s="103"/>
      <c r="F4280" s="103"/>
      <c r="H4280" s="123"/>
      <c r="I4280" s="103"/>
      <c r="J4280" s="103"/>
      <c r="K4280" s="103"/>
    </row>
    <row r="4281" spans="2:11" ht="12" customHeight="1" x14ac:dyDescent="0.25">
      <c r="B4281" s="103"/>
      <c r="C4281" s="123"/>
      <c r="D4281" s="103"/>
      <c r="E4281" s="103"/>
      <c r="F4281" s="103"/>
      <c r="H4281" s="123"/>
      <c r="I4281" s="103"/>
      <c r="J4281" s="103"/>
      <c r="K4281" s="103"/>
    </row>
    <row r="4282" spans="2:11" ht="12" customHeight="1" x14ac:dyDescent="0.25">
      <c r="B4282" s="103"/>
      <c r="C4282" s="123"/>
      <c r="D4282" s="103"/>
      <c r="E4282" s="103"/>
      <c r="F4282" s="103"/>
      <c r="H4282" s="123"/>
      <c r="I4282" s="103"/>
      <c r="J4282" s="103"/>
      <c r="K4282" s="103"/>
    </row>
    <row r="4283" spans="2:11" ht="12" customHeight="1" x14ac:dyDescent="0.25">
      <c r="B4283" s="103"/>
      <c r="C4283" s="123"/>
      <c r="D4283" s="103"/>
      <c r="E4283" s="103"/>
      <c r="F4283" s="103"/>
      <c r="H4283" s="123"/>
      <c r="I4283" s="103"/>
      <c r="J4283" s="103"/>
      <c r="K4283" s="103"/>
    </row>
    <row r="4284" spans="2:11" ht="12" customHeight="1" x14ac:dyDescent="0.25">
      <c r="B4284" s="103"/>
      <c r="C4284" s="123"/>
      <c r="D4284" s="103"/>
      <c r="E4284" s="103"/>
      <c r="F4284" s="103"/>
      <c r="H4284" s="123"/>
      <c r="I4284" s="103"/>
      <c r="J4284" s="103"/>
      <c r="K4284" s="103"/>
    </row>
    <row r="4285" spans="2:11" ht="12" customHeight="1" x14ac:dyDescent="0.25">
      <c r="B4285" s="103"/>
      <c r="C4285" s="123"/>
      <c r="D4285" s="103"/>
      <c r="E4285" s="103"/>
      <c r="F4285" s="103"/>
      <c r="H4285" s="123"/>
      <c r="I4285" s="103"/>
      <c r="J4285" s="103"/>
      <c r="K4285" s="103"/>
    </row>
    <row r="4286" spans="2:11" ht="12" customHeight="1" x14ac:dyDescent="0.25">
      <c r="B4286" s="103"/>
      <c r="C4286" s="123"/>
      <c r="D4286" s="103"/>
      <c r="E4286" s="103"/>
      <c r="F4286" s="103"/>
      <c r="H4286" s="123"/>
      <c r="I4286" s="103"/>
      <c r="J4286" s="103"/>
      <c r="K4286" s="103"/>
    </row>
    <row r="4287" spans="2:11" ht="12" customHeight="1" x14ac:dyDescent="0.25">
      <c r="B4287" s="103"/>
      <c r="C4287" s="123"/>
      <c r="D4287" s="103"/>
      <c r="E4287" s="103"/>
      <c r="F4287" s="103"/>
      <c r="H4287" s="123"/>
      <c r="I4287" s="103"/>
      <c r="J4287" s="103"/>
      <c r="K4287" s="103"/>
    </row>
    <row r="4288" spans="2:11" ht="12" customHeight="1" x14ac:dyDescent="0.25">
      <c r="B4288" s="103"/>
      <c r="C4288" s="123"/>
      <c r="D4288" s="103"/>
      <c r="E4288" s="103"/>
      <c r="F4288" s="103"/>
      <c r="H4288" s="123"/>
      <c r="I4288" s="103"/>
      <c r="J4288" s="103"/>
      <c r="K4288" s="103"/>
    </row>
    <row r="4289" spans="2:11" ht="12" customHeight="1" x14ac:dyDescent="0.25">
      <c r="B4289" s="103"/>
      <c r="C4289" s="123"/>
      <c r="D4289" s="103"/>
      <c r="E4289" s="103"/>
      <c r="F4289" s="103"/>
      <c r="H4289" s="123"/>
      <c r="I4289" s="103"/>
      <c r="J4289" s="103"/>
      <c r="K4289" s="103"/>
    </row>
    <row r="4290" spans="2:11" ht="12" customHeight="1" x14ac:dyDescent="0.25">
      <c r="B4290" s="103"/>
      <c r="C4290" s="123"/>
      <c r="D4290" s="103"/>
      <c r="E4290" s="103"/>
      <c r="F4290" s="103"/>
      <c r="H4290" s="123"/>
      <c r="I4290" s="103"/>
      <c r="J4290" s="103"/>
      <c r="K4290" s="103"/>
    </row>
    <row r="4291" spans="2:11" ht="12" customHeight="1" x14ac:dyDescent="0.25">
      <c r="B4291" s="103"/>
      <c r="C4291" s="123"/>
      <c r="D4291" s="103"/>
      <c r="E4291" s="103"/>
      <c r="F4291" s="103"/>
      <c r="H4291" s="123"/>
      <c r="I4291" s="103"/>
      <c r="J4291" s="103"/>
      <c r="K4291" s="103"/>
    </row>
    <row r="4292" spans="2:11" ht="12" customHeight="1" x14ac:dyDescent="0.25">
      <c r="B4292" s="103"/>
      <c r="C4292" s="123"/>
      <c r="D4292" s="103"/>
      <c r="E4292" s="103"/>
      <c r="F4292" s="103"/>
      <c r="H4292" s="123"/>
      <c r="I4292" s="103"/>
      <c r="J4292" s="103"/>
      <c r="K4292" s="103"/>
    </row>
    <row r="4293" spans="2:11" ht="12" customHeight="1" x14ac:dyDescent="0.25">
      <c r="B4293" s="103"/>
      <c r="C4293" s="123"/>
      <c r="D4293" s="103"/>
      <c r="E4293" s="103"/>
      <c r="F4293" s="103"/>
      <c r="H4293" s="123"/>
      <c r="I4293" s="103"/>
      <c r="J4293" s="103"/>
      <c r="K4293" s="103"/>
    </row>
    <row r="4294" spans="2:11" ht="12" customHeight="1" x14ac:dyDescent="0.25">
      <c r="B4294" s="103"/>
      <c r="C4294" s="123"/>
      <c r="D4294" s="103"/>
      <c r="E4294" s="103"/>
      <c r="F4294" s="103"/>
      <c r="H4294" s="123"/>
      <c r="I4294" s="103"/>
      <c r="J4294" s="103"/>
      <c r="K4294" s="103"/>
    </row>
    <row r="4295" spans="2:11" ht="12" customHeight="1" x14ac:dyDescent="0.25">
      <c r="B4295" s="103"/>
      <c r="C4295" s="123"/>
      <c r="D4295" s="103"/>
      <c r="E4295" s="103"/>
      <c r="F4295" s="103"/>
      <c r="H4295" s="123"/>
      <c r="I4295" s="103"/>
      <c r="J4295" s="103"/>
      <c r="K4295" s="103"/>
    </row>
    <row r="4296" spans="2:11" ht="12" customHeight="1" x14ac:dyDescent="0.25">
      <c r="B4296" s="103"/>
      <c r="C4296" s="123"/>
      <c r="D4296" s="103"/>
      <c r="E4296" s="103"/>
      <c r="F4296" s="103"/>
      <c r="H4296" s="123"/>
      <c r="I4296" s="103"/>
      <c r="J4296" s="103"/>
      <c r="K4296" s="103"/>
    </row>
    <row r="4297" spans="2:11" ht="12" customHeight="1" x14ac:dyDescent="0.25">
      <c r="B4297" s="103"/>
      <c r="C4297" s="123"/>
      <c r="D4297" s="103"/>
      <c r="E4297" s="103"/>
      <c r="F4297" s="103"/>
      <c r="H4297" s="123"/>
      <c r="I4297" s="103"/>
      <c r="J4297" s="103"/>
      <c r="K4297" s="103"/>
    </row>
    <row r="4298" spans="2:11" ht="12" customHeight="1" x14ac:dyDescent="0.25">
      <c r="B4298" s="103"/>
      <c r="C4298" s="123"/>
      <c r="D4298" s="103"/>
      <c r="E4298" s="103"/>
      <c r="F4298" s="103"/>
      <c r="H4298" s="123"/>
      <c r="I4298" s="103"/>
      <c r="J4298" s="103"/>
      <c r="K4298" s="103"/>
    </row>
    <row r="4299" spans="2:11" ht="12" customHeight="1" x14ac:dyDescent="0.25">
      <c r="B4299" s="103"/>
      <c r="C4299" s="123"/>
      <c r="D4299" s="103"/>
      <c r="E4299" s="103"/>
      <c r="F4299" s="103"/>
      <c r="H4299" s="123"/>
      <c r="I4299" s="103"/>
      <c r="J4299" s="103"/>
      <c r="K4299" s="103"/>
    </row>
    <row r="4300" spans="2:11" ht="12" customHeight="1" x14ac:dyDescent="0.25">
      <c r="B4300" s="103"/>
      <c r="C4300" s="123"/>
      <c r="D4300" s="103"/>
      <c r="E4300" s="103"/>
      <c r="F4300" s="103"/>
      <c r="H4300" s="123"/>
      <c r="I4300" s="103"/>
      <c r="J4300" s="103"/>
      <c r="K4300" s="103"/>
    </row>
    <row r="4301" spans="2:11" ht="12" customHeight="1" x14ac:dyDescent="0.25">
      <c r="B4301" s="103"/>
      <c r="C4301" s="123"/>
      <c r="D4301" s="103"/>
      <c r="E4301" s="103"/>
      <c r="F4301" s="103"/>
      <c r="H4301" s="123"/>
      <c r="I4301" s="103"/>
      <c r="J4301" s="103"/>
      <c r="K4301" s="103"/>
    </row>
    <row r="4302" spans="2:11" ht="12" customHeight="1" x14ac:dyDescent="0.25">
      <c r="B4302" s="103"/>
      <c r="C4302" s="123"/>
      <c r="D4302" s="103"/>
      <c r="E4302" s="103"/>
      <c r="F4302" s="103"/>
      <c r="H4302" s="123"/>
      <c r="I4302" s="103"/>
      <c r="J4302" s="103"/>
      <c r="K4302" s="103"/>
    </row>
    <row r="4303" spans="2:11" ht="12" customHeight="1" x14ac:dyDescent="0.25">
      <c r="B4303" s="103"/>
      <c r="C4303" s="123"/>
      <c r="D4303" s="103"/>
      <c r="E4303" s="103"/>
      <c r="F4303" s="103"/>
      <c r="H4303" s="123"/>
      <c r="I4303" s="103"/>
      <c r="J4303" s="103"/>
      <c r="K4303" s="103"/>
    </row>
    <row r="4304" spans="2:11" ht="12" customHeight="1" x14ac:dyDescent="0.25">
      <c r="B4304" s="103"/>
      <c r="C4304" s="123"/>
      <c r="D4304" s="103"/>
      <c r="E4304" s="103"/>
      <c r="F4304" s="103"/>
      <c r="H4304" s="123"/>
      <c r="I4304" s="103"/>
      <c r="J4304" s="103"/>
      <c r="K4304" s="103"/>
    </row>
    <row r="4305" spans="2:11" ht="12" customHeight="1" x14ac:dyDescent="0.25">
      <c r="B4305" s="103"/>
      <c r="C4305" s="123"/>
      <c r="D4305" s="103"/>
      <c r="E4305" s="103"/>
      <c r="F4305" s="103"/>
      <c r="H4305" s="123"/>
      <c r="I4305" s="103"/>
      <c r="J4305" s="103"/>
      <c r="K4305" s="103"/>
    </row>
    <row r="4306" spans="2:11" ht="12" customHeight="1" x14ac:dyDescent="0.25">
      <c r="B4306" s="103"/>
      <c r="C4306" s="123"/>
      <c r="D4306" s="103"/>
      <c r="E4306" s="103"/>
      <c r="F4306" s="103"/>
      <c r="H4306" s="123"/>
      <c r="I4306" s="103"/>
      <c r="J4306" s="103"/>
      <c r="K4306" s="103"/>
    </row>
    <row r="4307" spans="2:11" ht="12" customHeight="1" x14ac:dyDescent="0.25">
      <c r="B4307" s="103"/>
      <c r="C4307" s="123"/>
      <c r="D4307" s="103"/>
      <c r="E4307" s="103"/>
      <c r="F4307" s="103"/>
      <c r="H4307" s="123"/>
      <c r="I4307" s="103"/>
      <c r="J4307" s="103"/>
      <c r="K4307" s="103"/>
    </row>
    <row r="4308" spans="2:11" ht="12" customHeight="1" x14ac:dyDescent="0.25">
      <c r="B4308" s="103"/>
      <c r="C4308" s="123"/>
      <c r="D4308" s="103"/>
      <c r="E4308" s="103"/>
      <c r="F4308" s="103"/>
      <c r="H4308" s="123"/>
      <c r="I4308" s="103"/>
      <c r="J4308" s="103"/>
      <c r="K4308" s="103"/>
    </row>
    <row r="4309" spans="2:11" ht="12" customHeight="1" x14ac:dyDescent="0.25">
      <c r="B4309" s="103"/>
      <c r="C4309" s="123"/>
      <c r="D4309" s="103"/>
      <c r="E4309" s="103"/>
      <c r="F4309" s="103"/>
      <c r="H4309" s="123"/>
      <c r="I4309" s="103"/>
      <c r="J4309" s="103"/>
      <c r="K4309" s="103"/>
    </row>
    <row r="4310" spans="2:11" ht="12" customHeight="1" x14ac:dyDescent="0.25">
      <c r="B4310" s="103"/>
      <c r="C4310" s="123"/>
      <c r="D4310" s="103"/>
      <c r="E4310" s="103"/>
      <c r="F4310" s="103"/>
      <c r="H4310" s="123"/>
      <c r="I4310" s="103"/>
      <c r="J4310" s="103"/>
      <c r="K4310" s="103"/>
    </row>
    <row r="4311" spans="2:11" ht="12" customHeight="1" x14ac:dyDescent="0.25">
      <c r="B4311" s="103"/>
      <c r="C4311" s="123"/>
      <c r="D4311" s="103"/>
      <c r="E4311" s="103"/>
      <c r="F4311" s="103"/>
      <c r="H4311" s="123"/>
      <c r="I4311" s="103"/>
      <c r="J4311" s="103"/>
      <c r="K4311" s="103"/>
    </row>
    <row r="4312" spans="2:11" ht="12" customHeight="1" x14ac:dyDescent="0.25">
      <c r="B4312" s="103"/>
      <c r="C4312" s="123"/>
      <c r="D4312" s="103"/>
      <c r="E4312" s="103"/>
      <c r="F4312" s="103"/>
      <c r="H4312" s="123"/>
      <c r="I4312" s="103"/>
      <c r="J4312" s="103"/>
      <c r="K4312" s="103"/>
    </row>
    <row r="4313" spans="2:11" ht="12" customHeight="1" x14ac:dyDescent="0.25">
      <c r="B4313" s="103"/>
      <c r="C4313" s="123"/>
      <c r="D4313" s="103"/>
      <c r="E4313" s="103"/>
      <c r="F4313" s="103"/>
      <c r="H4313" s="123"/>
      <c r="I4313" s="103"/>
      <c r="J4313" s="103"/>
      <c r="K4313" s="103"/>
    </row>
    <row r="4314" spans="2:11" ht="12" customHeight="1" x14ac:dyDescent="0.25">
      <c r="B4314" s="103"/>
      <c r="C4314" s="123"/>
      <c r="D4314" s="103"/>
      <c r="E4314" s="103"/>
      <c r="F4314" s="103"/>
      <c r="H4314" s="123"/>
      <c r="I4314" s="103"/>
      <c r="J4314" s="103"/>
      <c r="K4314" s="103"/>
    </row>
    <row r="4315" spans="2:11" ht="12" customHeight="1" x14ac:dyDescent="0.25">
      <c r="B4315" s="103"/>
      <c r="C4315" s="123"/>
      <c r="D4315" s="103"/>
      <c r="E4315" s="103"/>
      <c r="F4315" s="103"/>
      <c r="H4315" s="123"/>
      <c r="I4315" s="103"/>
      <c r="J4315" s="103"/>
      <c r="K4315" s="103"/>
    </row>
    <row r="4316" spans="2:11" ht="12" customHeight="1" x14ac:dyDescent="0.25">
      <c r="B4316" s="103"/>
      <c r="C4316" s="123"/>
      <c r="D4316" s="103"/>
      <c r="E4316" s="103"/>
      <c r="F4316" s="103"/>
      <c r="H4316" s="123"/>
      <c r="I4316" s="103"/>
      <c r="J4316" s="103"/>
      <c r="K4316" s="103"/>
    </row>
    <row r="4317" spans="2:11" ht="12" customHeight="1" x14ac:dyDescent="0.25">
      <c r="B4317" s="103"/>
      <c r="C4317" s="123"/>
      <c r="D4317" s="103"/>
      <c r="E4317" s="103"/>
      <c r="F4317" s="103"/>
      <c r="H4317" s="123"/>
      <c r="I4317" s="103"/>
      <c r="J4317" s="103"/>
      <c r="K4317" s="103"/>
    </row>
    <row r="4318" spans="2:11" ht="12" customHeight="1" x14ac:dyDescent="0.25">
      <c r="B4318" s="103"/>
      <c r="C4318" s="123"/>
      <c r="D4318" s="103"/>
      <c r="E4318" s="103"/>
      <c r="F4318" s="103"/>
      <c r="H4318" s="123"/>
      <c r="I4318" s="103"/>
      <c r="J4318" s="103"/>
      <c r="K4318" s="103"/>
    </row>
    <row r="4319" spans="2:11" ht="12" customHeight="1" x14ac:dyDescent="0.25">
      <c r="B4319" s="103"/>
      <c r="C4319" s="123"/>
      <c r="D4319" s="103"/>
      <c r="E4319" s="103"/>
      <c r="F4319" s="103"/>
      <c r="H4319" s="123"/>
      <c r="I4319" s="103"/>
      <c r="J4319" s="103"/>
      <c r="K4319" s="103"/>
    </row>
    <row r="4320" spans="2:11" ht="12" customHeight="1" x14ac:dyDescent="0.25">
      <c r="B4320" s="103"/>
      <c r="C4320" s="123"/>
      <c r="D4320" s="103"/>
      <c r="E4320" s="103"/>
      <c r="F4320" s="103"/>
      <c r="H4320" s="123"/>
      <c r="I4320" s="103"/>
      <c r="J4320" s="103"/>
      <c r="K4320" s="103"/>
    </row>
    <row r="4321" spans="2:11" ht="12" customHeight="1" x14ac:dyDescent="0.25">
      <c r="B4321" s="103"/>
      <c r="C4321" s="123"/>
      <c r="D4321" s="103"/>
      <c r="E4321" s="103"/>
      <c r="F4321" s="103"/>
      <c r="H4321" s="123"/>
      <c r="I4321" s="103"/>
      <c r="J4321" s="103"/>
      <c r="K4321" s="103"/>
    </row>
    <row r="4322" spans="2:11" ht="12" customHeight="1" x14ac:dyDescent="0.25">
      <c r="B4322" s="103"/>
      <c r="C4322" s="123"/>
      <c r="D4322" s="103"/>
      <c r="E4322" s="103"/>
      <c r="F4322" s="103"/>
      <c r="H4322" s="123"/>
      <c r="I4322" s="103"/>
      <c r="J4322" s="103"/>
      <c r="K4322" s="103"/>
    </row>
    <row r="4323" spans="2:11" ht="12" customHeight="1" x14ac:dyDescent="0.25">
      <c r="B4323" s="103"/>
      <c r="C4323" s="123"/>
      <c r="D4323" s="103"/>
      <c r="E4323" s="103"/>
      <c r="F4323" s="103"/>
      <c r="H4323" s="123"/>
      <c r="I4323" s="103"/>
      <c r="J4323" s="103"/>
      <c r="K4323" s="103"/>
    </row>
    <row r="4324" spans="2:11" ht="12" customHeight="1" x14ac:dyDescent="0.25">
      <c r="B4324" s="103"/>
      <c r="C4324" s="123"/>
      <c r="D4324" s="103"/>
      <c r="E4324" s="103"/>
      <c r="F4324" s="103"/>
      <c r="H4324" s="123"/>
      <c r="I4324" s="103"/>
      <c r="J4324" s="103"/>
      <c r="K4324" s="103"/>
    </row>
    <row r="4325" spans="2:11" ht="12" customHeight="1" x14ac:dyDescent="0.25">
      <c r="B4325" s="103"/>
      <c r="C4325" s="123"/>
      <c r="D4325" s="103"/>
      <c r="E4325" s="103"/>
      <c r="F4325" s="103"/>
      <c r="H4325" s="123"/>
      <c r="I4325" s="103"/>
      <c r="J4325" s="103"/>
      <c r="K4325" s="103"/>
    </row>
    <row r="4326" spans="2:11" ht="12" customHeight="1" x14ac:dyDescent="0.25">
      <c r="B4326" s="103"/>
      <c r="C4326" s="123"/>
      <c r="D4326" s="103"/>
      <c r="E4326" s="103"/>
      <c r="F4326" s="103"/>
      <c r="H4326" s="123"/>
      <c r="I4326" s="103"/>
      <c r="J4326" s="103"/>
      <c r="K4326" s="103"/>
    </row>
    <row r="4327" spans="2:11" ht="12" customHeight="1" x14ac:dyDescent="0.25">
      <c r="B4327" s="103"/>
      <c r="C4327" s="123"/>
      <c r="D4327" s="103"/>
      <c r="E4327" s="103"/>
      <c r="F4327" s="103"/>
      <c r="H4327" s="123"/>
      <c r="I4327" s="103"/>
      <c r="J4327" s="103"/>
      <c r="K4327" s="103"/>
    </row>
    <row r="4328" spans="2:11" ht="12" customHeight="1" x14ac:dyDescent="0.25">
      <c r="B4328" s="103"/>
      <c r="C4328" s="123"/>
      <c r="D4328" s="103"/>
      <c r="E4328" s="103"/>
      <c r="F4328" s="103"/>
      <c r="H4328" s="123"/>
      <c r="I4328" s="103"/>
      <c r="J4328" s="103"/>
      <c r="K4328" s="103"/>
    </row>
    <row r="4329" spans="2:11" ht="12" customHeight="1" x14ac:dyDescent="0.25">
      <c r="B4329" s="103"/>
      <c r="C4329" s="123"/>
      <c r="D4329" s="103"/>
      <c r="E4329" s="103"/>
      <c r="F4329" s="103"/>
      <c r="H4329" s="123"/>
      <c r="I4329" s="103"/>
      <c r="J4329" s="103"/>
      <c r="K4329" s="103"/>
    </row>
    <row r="4330" spans="2:11" ht="12" customHeight="1" x14ac:dyDescent="0.25">
      <c r="B4330" s="103"/>
      <c r="C4330" s="123"/>
      <c r="D4330" s="103"/>
      <c r="E4330" s="103"/>
      <c r="F4330" s="103"/>
      <c r="H4330" s="123"/>
      <c r="I4330" s="103"/>
      <c r="J4330" s="103"/>
      <c r="K4330" s="103"/>
    </row>
    <row r="4331" spans="2:11" ht="12" customHeight="1" x14ac:dyDescent="0.25">
      <c r="B4331" s="103"/>
      <c r="C4331" s="123"/>
      <c r="D4331" s="103"/>
      <c r="E4331" s="103"/>
      <c r="F4331" s="103"/>
      <c r="H4331" s="123"/>
      <c r="I4331" s="103"/>
      <c r="J4331" s="103"/>
      <c r="K4331" s="103"/>
    </row>
    <row r="4332" spans="2:11" ht="12" customHeight="1" x14ac:dyDescent="0.25">
      <c r="B4332" s="103"/>
      <c r="C4332" s="123"/>
      <c r="D4332" s="103"/>
      <c r="E4332" s="103"/>
      <c r="F4332" s="103"/>
      <c r="H4332" s="123"/>
      <c r="I4332" s="103"/>
      <c r="J4332" s="103"/>
      <c r="K4332" s="103"/>
    </row>
    <row r="4333" spans="2:11" ht="12" customHeight="1" x14ac:dyDescent="0.25">
      <c r="B4333" s="103"/>
      <c r="C4333" s="123"/>
      <c r="D4333" s="103"/>
      <c r="E4333" s="103"/>
      <c r="F4333" s="103"/>
      <c r="H4333" s="123"/>
      <c r="I4333" s="103"/>
      <c r="J4333" s="103"/>
      <c r="K4333" s="103"/>
    </row>
    <row r="4334" spans="2:11" ht="12" customHeight="1" x14ac:dyDescent="0.25">
      <c r="B4334" s="103"/>
      <c r="C4334" s="123"/>
      <c r="D4334" s="103"/>
      <c r="E4334" s="103"/>
      <c r="F4334" s="103"/>
      <c r="H4334" s="123"/>
      <c r="I4334" s="103"/>
      <c r="J4334" s="103"/>
      <c r="K4334" s="103"/>
    </row>
    <row r="4335" spans="2:11" ht="12" customHeight="1" x14ac:dyDescent="0.25">
      <c r="B4335" s="103"/>
      <c r="C4335" s="123"/>
      <c r="D4335" s="103"/>
      <c r="E4335" s="103"/>
      <c r="F4335" s="103"/>
      <c r="H4335" s="123"/>
      <c r="I4335" s="103"/>
      <c r="J4335" s="103"/>
      <c r="K4335" s="103"/>
    </row>
    <row r="4336" spans="2:11" ht="12" customHeight="1" x14ac:dyDescent="0.25">
      <c r="B4336" s="103"/>
      <c r="C4336" s="123"/>
      <c r="D4336" s="103"/>
      <c r="E4336" s="103"/>
      <c r="F4336" s="103"/>
      <c r="H4336" s="123"/>
      <c r="I4336" s="103"/>
      <c r="J4336" s="103"/>
      <c r="K4336" s="103"/>
    </row>
    <row r="4337" spans="2:11" ht="12" customHeight="1" x14ac:dyDescent="0.25">
      <c r="B4337" s="103"/>
      <c r="C4337" s="123"/>
      <c r="D4337" s="103"/>
      <c r="E4337" s="103"/>
      <c r="F4337" s="103"/>
      <c r="H4337" s="123"/>
      <c r="I4337" s="103"/>
      <c r="J4337" s="103"/>
      <c r="K4337" s="103"/>
    </row>
    <row r="4338" spans="2:11" ht="12" customHeight="1" x14ac:dyDescent="0.25">
      <c r="B4338" s="103"/>
      <c r="C4338" s="123"/>
      <c r="D4338" s="103"/>
      <c r="E4338" s="103"/>
      <c r="F4338" s="103"/>
      <c r="H4338" s="123"/>
      <c r="I4338" s="103"/>
      <c r="J4338" s="103"/>
      <c r="K4338" s="103"/>
    </row>
    <row r="4339" spans="2:11" ht="12" customHeight="1" x14ac:dyDescent="0.25">
      <c r="B4339" s="103"/>
      <c r="C4339" s="123"/>
      <c r="D4339" s="103"/>
      <c r="E4339" s="103"/>
      <c r="F4339" s="103"/>
      <c r="H4339" s="123"/>
      <c r="I4339" s="103"/>
      <c r="J4339" s="103"/>
      <c r="K4339" s="103"/>
    </row>
    <row r="4340" spans="2:11" ht="12" customHeight="1" x14ac:dyDescent="0.25">
      <c r="B4340" s="103"/>
      <c r="C4340" s="123"/>
      <c r="D4340" s="103"/>
      <c r="E4340" s="103"/>
      <c r="F4340" s="103"/>
      <c r="H4340" s="123"/>
      <c r="I4340" s="103"/>
      <c r="J4340" s="103"/>
      <c r="K4340" s="103"/>
    </row>
    <row r="4341" spans="2:11" ht="12" customHeight="1" x14ac:dyDescent="0.25">
      <c r="B4341" s="103"/>
      <c r="C4341" s="123"/>
      <c r="D4341" s="103"/>
      <c r="E4341" s="103"/>
      <c r="F4341" s="103"/>
      <c r="H4341" s="123"/>
      <c r="I4341" s="103"/>
      <c r="J4341" s="103"/>
      <c r="K4341" s="103"/>
    </row>
    <row r="4342" spans="2:11" ht="12" customHeight="1" x14ac:dyDescent="0.25">
      <c r="B4342" s="103"/>
      <c r="C4342" s="123"/>
      <c r="D4342" s="103"/>
      <c r="E4342" s="103"/>
      <c r="F4342" s="103"/>
      <c r="H4342" s="123"/>
      <c r="I4342" s="103"/>
      <c r="J4342" s="103"/>
      <c r="K4342" s="103"/>
    </row>
    <row r="4343" spans="2:11" ht="12" customHeight="1" x14ac:dyDescent="0.25">
      <c r="B4343" s="103"/>
      <c r="C4343" s="123"/>
      <c r="D4343" s="103"/>
      <c r="E4343" s="103"/>
      <c r="F4343" s="103"/>
      <c r="H4343" s="123"/>
      <c r="I4343" s="103"/>
      <c r="J4343" s="103"/>
      <c r="K4343" s="103"/>
    </row>
    <row r="4344" spans="2:11" ht="12" customHeight="1" x14ac:dyDescent="0.25">
      <c r="B4344" s="103"/>
      <c r="C4344" s="123"/>
      <c r="D4344" s="103"/>
      <c r="E4344" s="103"/>
      <c r="F4344" s="103"/>
      <c r="H4344" s="123"/>
      <c r="I4344" s="103"/>
      <c r="J4344" s="103"/>
      <c r="K4344" s="103"/>
    </row>
    <row r="4345" spans="2:11" ht="12" customHeight="1" x14ac:dyDescent="0.25">
      <c r="B4345" s="103"/>
      <c r="C4345" s="123"/>
      <c r="D4345" s="103"/>
      <c r="E4345" s="103"/>
      <c r="F4345" s="103"/>
      <c r="H4345" s="123"/>
      <c r="I4345" s="103"/>
      <c r="J4345" s="103"/>
      <c r="K4345" s="103"/>
    </row>
    <row r="4346" spans="2:11" ht="12" customHeight="1" x14ac:dyDescent="0.25">
      <c r="B4346" s="103"/>
      <c r="C4346" s="123"/>
      <c r="D4346" s="103"/>
      <c r="E4346" s="103"/>
      <c r="F4346" s="103"/>
      <c r="H4346" s="123"/>
      <c r="I4346" s="103"/>
      <c r="J4346" s="103"/>
      <c r="K4346" s="103"/>
    </row>
    <row r="4347" spans="2:11" ht="12" customHeight="1" x14ac:dyDescent="0.25">
      <c r="B4347" s="103"/>
      <c r="C4347" s="123"/>
      <c r="D4347" s="103"/>
      <c r="E4347" s="103"/>
      <c r="F4347" s="103"/>
      <c r="H4347" s="123"/>
      <c r="I4347" s="103"/>
      <c r="J4347" s="103"/>
      <c r="K4347" s="103"/>
    </row>
    <row r="4348" spans="2:11" ht="12" customHeight="1" x14ac:dyDescent="0.25">
      <c r="B4348" s="103"/>
      <c r="C4348" s="123"/>
      <c r="D4348" s="103"/>
      <c r="E4348" s="103"/>
      <c r="F4348" s="103"/>
      <c r="H4348" s="123"/>
      <c r="I4348" s="103"/>
      <c r="J4348" s="103"/>
      <c r="K4348" s="103"/>
    </row>
    <row r="4349" spans="2:11" ht="12" customHeight="1" x14ac:dyDescent="0.25">
      <c r="B4349" s="103"/>
      <c r="C4349" s="123"/>
      <c r="D4349" s="103"/>
      <c r="E4349" s="103"/>
      <c r="F4349" s="103"/>
      <c r="H4349" s="123"/>
      <c r="I4349" s="103"/>
      <c r="J4349" s="103"/>
      <c r="K4349" s="103"/>
    </row>
    <row r="4350" spans="2:11" ht="12" customHeight="1" x14ac:dyDescent="0.25">
      <c r="B4350" s="103"/>
      <c r="C4350" s="123"/>
      <c r="D4350" s="103"/>
      <c r="E4350" s="103"/>
      <c r="F4350" s="103"/>
      <c r="H4350" s="123"/>
      <c r="I4350" s="103"/>
      <c r="J4350" s="103"/>
      <c r="K4350" s="103"/>
    </row>
    <row r="4351" spans="2:11" ht="12" customHeight="1" x14ac:dyDescent="0.25">
      <c r="B4351" s="103"/>
      <c r="C4351" s="123"/>
      <c r="D4351" s="103"/>
      <c r="E4351" s="103"/>
      <c r="F4351" s="103"/>
      <c r="H4351" s="123"/>
      <c r="I4351" s="103"/>
      <c r="J4351" s="103"/>
      <c r="K4351" s="103"/>
    </row>
    <row r="4352" spans="2:11" ht="12" customHeight="1" x14ac:dyDescent="0.25">
      <c r="B4352" s="103"/>
      <c r="C4352" s="123"/>
      <c r="D4352" s="103"/>
      <c r="E4352" s="103"/>
      <c r="F4352" s="103"/>
      <c r="H4352" s="123"/>
      <c r="I4352" s="103"/>
      <c r="J4352" s="103"/>
      <c r="K4352" s="103"/>
    </row>
    <row r="4353" spans="2:11" ht="12" customHeight="1" x14ac:dyDescent="0.25">
      <c r="B4353" s="103"/>
      <c r="C4353" s="123"/>
      <c r="D4353" s="103"/>
      <c r="E4353" s="103"/>
      <c r="F4353" s="103"/>
      <c r="H4353" s="123"/>
      <c r="I4353" s="103"/>
      <c r="J4353" s="103"/>
      <c r="K4353" s="103"/>
    </row>
    <row r="4354" spans="2:11" ht="12" customHeight="1" x14ac:dyDescent="0.25">
      <c r="B4354" s="103"/>
      <c r="C4354" s="123"/>
      <c r="D4354" s="103"/>
      <c r="E4354" s="103"/>
      <c r="F4354" s="103"/>
      <c r="H4354" s="123"/>
      <c r="I4354" s="103"/>
      <c r="J4354" s="103"/>
      <c r="K4354" s="103"/>
    </row>
    <row r="4355" spans="2:11" ht="12" customHeight="1" x14ac:dyDescent="0.25">
      <c r="B4355" s="103"/>
      <c r="C4355" s="123"/>
      <c r="D4355" s="103"/>
      <c r="E4355" s="103"/>
      <c r="F4355" s="103"/>
      <c r="H4355" s="123"/>
      <c r="I4355" s="103"/>
      <c r="J4355" s="103"/>
      <c r="K4355" s="103"/>
    </row>
    <row r="4356" spans="2:11" ht="12" customHeight="1" x14ac:dyDescent="0.25">
      <c r="B4356" s="103"/>
      <c r="C4356" s="123"/>
      <c r="D4356" s="103"/>
      <c r="E4356" s="103"/>
      <c r="F4356" s="103"/>
      <c r="H4356" s="123"/>
      <c r="I4356" s="103"/>
      <c r="J4356" s="103"/>
      <c r="K4356" s="103"/>
    </row>
    <row r="4357" spans="2:11" ht="12" customHeight="1" x14ac:dyDescent="0.25">
      <c r="B4357" s="103"/>
      <c r="C4357" s="123"/>
      <c r="D4357" s="103"/>
      <c r="E4357" s="103"/>
      <c r="F4357" s="103"/>
      <c r="H4357" s="123"/>
      <c r="I4357" s="103"/>
      <c r="J4357" s="103"/>
      <c r="K4357" s="103"/>
    </row>
    <row r="4358" spans="2:11" ht="12" customHeight="1" x14ac:dyDescent="0.25">
      <c r="B4358" s="103"/>
      <c r="C4358" s="123"/>
      <c r="D4358" s="103"/>
      <c r="E4358" s="103"/>
      <c r="F4358" s="103"/>
      <c r="H4358" s="123"/>
      <c r="I4358" s="103"/>
      <c r="J4358" s="103"/>
      <c r="K4358" s="103"/>
    </row>
    <row r="4359" spans="2:11" ht="12" customHeight="1" x14ac:dyDescent="0.25">
      <c r="B4359" s="103"/>
      <c r="C4359" s="123"/>
      <c r="D4359" s="103"/>
      <c r="E4359" s="103"/>
      <c r="F4359" s="103"/>
      <c r="H4359" s="123"/>
      <c r="I4359" s="103"/>
      <c r="J4359" s="103"/>
      <c r="K4359" s="103"/>
    </row>
    <row r="4360" spans="2:11" ht="12" customHeight="1" x14ac:dyDescent="0.25">
      <c r="B4360" s="103"/>
      <c r="C4360" s="123"/>
      <c r="D4360" s="103"/>
      <c r="E4360" s="103"/>
      <c r="F4360" s="103"/>
      <c r="H4360" s="123"/>
      <c r="I4360" s="103"/>
      <c r="J4360" s="103"/>
      <c r="K4360" s="103"/>
    </row>
    <row r="4361" spans="2:11" ht="12" customHeight="1" x14ac:dyDescent="0.25">
      <c r="B4361" s="103"/>
      <c r="C4361" s="123"/>
      <c r="D4361" s="103"/>
      <c r="E4361" s="103"/>
      <c r="F4361" s="103"/>
      <c r="H4361" s="123"/>
      <c r="I4361" s="103"/>
      <c r="J4361" s="103"/>
      <c r="K4361" s="103"/>
    </row>
    <row r="4362" spans="2:11" ht="12" customHeight="1" x14ac:dyDescent="0.25">
      <c r="B4362" s="103"/>
      <c r="C4362" s="123"/>
      <c r="D4362" s="103"/>
      <c r="E4362" s="103"/>
      <c r="F4362" s="103"/>
      <c r="H4362" s="123"/>
      <c r="I4362" s="103"/>
      <c r="J4362" s="103"/>
      <c r="K4362" s="103"/>
    </row>
    <row r="4363" spans="2:11" ht="12" customHeight="1" x14ac:dyDescent="0.25">
      <c r="B4363" s="103"/>
      <c r="C4363" s="123"/>
      <c r="D4363" s="103"/>
      <c r="E4363" s="103"/>
      <c r="F4363" s="103"/>
      <c r="H4363" s="123"/>
      <c r="I4363" s="103"/>
      <c r="J4363" s="103"/>
      <c r="K4363" s="103"/>
    </row>
    <row r="4364" spans="2:11" ht="12" customHeight="1" x14ac:dyDescent="0.25">
      <c r="B4364" s="103"/>
      <c r="C4364" s="123"/>
      <c r="D4364" s="103"/>
      <c r="E4364" s="103"/>
      <c r="F4364" s="103"/>
      <c r="H4364" s="123"/>
      <c r="I4364" s="103"/>
      <c r="J4364" s="103"/>
      <c r="K4364" s="103"/>
    </row>
    <row r="4365" spans="2:11" ht="12" customHeight="1" x14ac:dyDescent="0.25">
      <c r="B4365" s="103"/>
      <c r="C4365" s="123"/>
      <c r="D4365" s="103"/>
      <c r="E4365" s="103"/>
      <c r="F4365" s="103"/>
      <c r="H4365" s="123"/>
      <c r="I4365" s="103"/>
      <c r="J4365" s="103"/>
      <c r="K4365" s="103"/>
    </row>
    <row r="4366" spans="2:11" ht="12" customHeight="1" x14ac:dyDescent="0.25">
      <c r="B4366" s="103"/>
      <c r="C4366" s="123"/>
      <c r="D4366" s="103"/>
      <c r="E4366" s="103"/>
      <c r="F4366" s="103"/>
      <c r="H4366" s="123"/>
      <c r="I4366" s="103"/>
      <c r="J4366" s="103"/>
      <c r="K4366" s="103"/>
    </row>
    <row r="4367" spans="2:11" ht="12" customHeight="1" x14ac:dyDescent="0.25">
      <c r="B4367" s="103"/>
      <c r="C4367" s="123"/>
      <c r="D4367" s="103"/>
      <c r="E4367" s="103"/>
      <c r="F4367" s="103"/>
      <c r="H4367" s="123"/>
      <c r="I4367" s="103"/>
      <c r="J4367" s="103"/>
      <c r="K4367" s="103"/>
    </row>
    <row r="4368" spans="2:11" ht="12" customHeight="1" x14ac:dyDescent="0.25">
      <c r="B4368" s="103"/>
      <c r="C4368" s="123"/>
      <c r="D4368" s="103"/>
      <c r="E4368" s="103"/>
      <c r="F4368" s="103"/>
      <c r="H4368" s="123"/>
      <c r="I4368" s="103"/>
      <c r="J4368" s="103"/>
      <c r="K4368" s="103"/>
    </row>
    <row r="4369" spans="2:11" ht="12" customHeight="1" x14ac:dyDescent="0.25">
      <c r="B4369" s="103"/>
      <c r="C4369" s="123"/>
      <c r="D4369" s="103"/>
      <c r="E4369" s="103"/>
      <c r="F4369" s="103"/>
      <c r="H4369" s="123"/>
      <c r="I4369" s="103"/>
      <c r="J4369" s="103"/>
      <c r="K4369" s="103"/>
    </row>
    <row r="4370" spans="2:11" ht="12" customHeight="1" x14ac:dyDescent="0.25">
      <c r="B4370" s="103"/>
      <c r="C4370" s="123"/>
      <c r="D4370" s="103"/>
      <c r="E4370" s="103"/>
      <c r="F4370" s="103"/>
      <c r="H4370" s="123"/>
      <c r="I4370" s="103"/>
      <c r="J4370" s="103"/>
      <c r="K4370" s="103"/>
    </row>
    <row r="4371" spans="2:11" ht="12" customHeight="1" x14ac:dyDescent="0.25">
      <c r="B4371" s="103"/>
      <c r="C4371" s="123"/>
      <c r="D4371" s="103"/>
      <c r="E4371" s="103"/>
      <c r="F4371" s="103"/>
      <c r="H4371" s="123"/>
      <c r="I4371" s="103"/>
      <c r="J4371" s="103"/>
      <c r="K4371" s="103"/>
    </row>
    <row r="4372" spans="2:11" ht="12" customHeight="1" x14ac:dyDescent="0.25">
      <c r="B4372" s="103"/>
      <c r="C4372" s="123"/>
      <c r="D4372" s="103"/>
      <c r="E4372" s="103"/>
      <c r="F4372" s="103"/>
      <c r="H4372" s="123"/>
      <c r="I4372" s="103"/>
      <c r="J4372" s="103"/>
      <c r="K4372" s="103"/>
    </row>
    <row r="4373" spans="2:11" ht="12" customHeight="1" x14ac:dyDescent="0.25">
      <c r="B4373" s="103"/>
      <c r="C4373" s="123"/>
      <c r="D4373" s="103"/>
      <c r="E4373" s="103"/>
      <c r="F4373" s="103"/>
      <c r="H4373" s="123"/>
      <c r="I4373" s="103"/>
      <c r="J4373" s="103"/>
      <c r="K4373" s="103"/>
    </row>
    <row r="4374" spans="2:11" ht="12" customHeight="1" x14ac:dyDescent="0.25">
      <c r="B4374" s="103"/>
      <c r="C4374" s="123"/>
      <c r="D4374" s="103"/>
      <c r="E4374" s="103"/>
      <c r="F4374" s="103"/>
      <c r="H4374" s="123"/>
      <c r="I4374" s="103"/>
      <c r="J4374" s="103"/>
      <c r="K4374" s="103"/>
    </row>
    <row r="4375" spans="2:11" ht="12" customHeight="1" x14ac:dyDescent="0.25">
      <c r="B4375" s="103"/>
      <c r="C4375" s="123"/>
      <c r="D4375" s="103"/>
      <c r="E4375" s="103"/>
      <c r="F4375" s="103"/>
      <c r="H4375" s="123"/>
      <c r="I4375" s="103"/>
      <c r="J4375" s="103"/>
      <c r="K4375" s="103"/>
    </row>
    <row r="4376" spans="2:11" ht="12" customHeight="1" x14ac:dyDescent="0.25">
      <c r="B4376" s="103"/>
      <c r="C4376" s="123"/>
      <c r="D4376" s="103"/>
      <c r="E4376" s="103"/>
      <c r="F4376" s="103"/>
      <c r="H4376" s="123"/>
      <c r="I4376" s="103"/>
      <c r="J4376" s="103"/>
      <c r="K4376" s="103"/>
    </row>
    <row r="4377" spans="2:11" ht="12" customHeight="1" x14ac:dyDescent="0.25">
      <c r="B4377" s="103"/>
      <c r="C4377" s="123"/>
      <c r="D4377" s="103"/>
      <c r="E4377" s="103"/>
      <c r="F4377" s="103"/>
      <c r="H4377" s="123"/>
      <c r="I4377" s="103"/>
      <c r="J4377" s="103"/>
      <c r="K4377" s="103"/>
    </row>
    <row r="4378" spans="2:11" ht="12" customHeight="1" x14ac:dyDescent="0.25">
      <c r="B4378" s="103"/>
      <c r="C4378" s="123"/>
      <c r="D4378" s="103"/>
      <c r="E4378" s="103"/>
      <c r="F4378" s="103"/>
      <c r="H4378" s="123"/>
      <c r="I4378" s="103"/>
      <c r="J4378" s="103"/>
      <c r="K4378" s="103"/>
    </row>
    <row r="4379" spans="2:11" ht="12" customHeight="1" x14ac:dyDescent="0.25">
      <c r="B4379" s="103"/>
      <c r="C4379" s="123"/>
      <c r="D4379" s="103"/>
      <c r="E4379" s="103"/>
      <c r="F4379" s="103"/>
      <c r="H4379" s="123"/>
      <c r="I4379" s="103"/>
      <c r="J4379" s="103"/>
      <c r="K4379" s="103"/>
    </row>
    <row r="4380" spans="2:11" ht="12" customHeight="1" x14ac:dyDescent="0.25">
      <c r="B4380" s="103"/>
      <c r="C4380" s="123"/>
      <c r="D4380" s="103"/>
      <c r="E4380" s="103"/>
      <c r="F4380" s="103"/>
      <c r="H4380" s="123"/>
      <c r="I4380" s="103"/>
      <c r="J4380" s="103"/>
      <c r="K4380" s="103"/>
    </row>
    <row r="4381" spans="2:11" ht="12" customHeight="1" x14ac:dyDescent="0.25">
      <c r="B4381" s="103"/>
      <c r="C4381" s="123"/>
      <c r="D4381" s="103"/>
      <c r="E4381" s="103"/>
      <c r="F4381" s="103"/>
      <c r="H4381" s="123"/>
      <c r="I4381" s="103"/>
      <c r="J4381" s="103"/>
      <c r="K4381" s="103"/>
    </row>
    <row r="4382" spans="2:11" ht="12" customHeight="1" x14ac:dyDescent="0.25">
      <c r="B4382" s="103"/>
      <c r="C4382" s="123"/>
      <c r="D4382" s="103"/>
      <c r="E4382" s="103"/>
      <c r="F4382" s="103"/>
      <c r="H4382" s="123"/>
      <c r="I4382" s="103"/>
      <c r="J4382" s="103"/>
      <c r="K4382" s="103"/>
    </row>
    <row r="4383" spans="2:11" ht="12" customHeight="1" x14ac:dyDescent="0.25">
      <c r="B4383" s="103"/>
      <c r="C4383" s="123"/>
      <c r="D4383" s="103"/>
      <c r="E4383" s="103"/>
      <c r="F4383" s="103"/>
      <c r="H4383" s="123"/>
      <c r="I4383" s="103"/>
      <c r="J4383" s="103"/>
      <c r="K4383" s="103"/>
    </row>
    <row r="4384" spans="2:11" ht="12" customHeight="1" x14ac:dyDescent="0.25">
      <c r="B4384" s="103"/>
      <c r="C4384" s="123"/>
      <c r="D4384" s="103"/>
      <c r="E4384" s="103"/>
      <c r="F4384" s="103"/>
      <c r="H4384" s="123"/>
      <c r="I4384" s="103"/>
      <c r="J4384" s="103"/>
      <c r="K4384" s="103"/>
    </row>
    <row r="4385" spans="2:11" ht="12" customHeight="1" x14ac:dyDescent="0.25">
      <c r="B4385" s="103"/>
      <c r="C4385" s="123"/>
      <c r="D4385" s="103"/>
      <c r="E4385" s="103"/>
      <c r="F4385" s="103"/>
      <c r="H4385" s="123"/>
      <c r="I4385" s="103"/>
      <c r="J4385" s="103"/>
      <c r="K4385" s="103"/>
    </row>
    <row r="4386" spans="2:11" ht="12" customHeight="1" x14ac:dyDescent="0.25">
      <c r="B4386" s="103"/>
      <c r="C4386" s="123"/>
      <c r="D4386" s="103"/>
      <c r="E4386" s="103"/>
      <c r="F4386" s="103"/>
      <c r="H4386" s="123"/>
      <c r="I4386" s="103"/>
      <c r="J4386" s="103"/>
      <c r="K4386" s="103"/>
    </row>
    <row r="4387" spans="2:11" ht="12" customHeight="1" x14ac:dyDescent="0.25">
      <c r="B4387" s="103"/>
      <c r="C4387" s="123"/>
      <c r="D4387" s="103"/>
      <c r="E4387" s="103"/>
      <c r="F4387" s="103"/>
      <c r="H4387" s="123"/>
      <c r="I4387" s="103"/>
      <c r="J4387" s="103"/>
      <c r="K4387" s="103"/>
    </row>
    <row r="4388" spans="2:11" ht="12" customHeight="1" x14ac:dyDescent="0.25">
      <c r="B4388" s="103"/>
      <c r="C4388" s="123"/>
      <c r="D4388" s="103"/>
      <c r="E4388" s="103"/>
      <c r="F4388" s="103"/>
      <c r="H4388" s="123"/>
      <c r="I4388" s="103"/>
      <c r="J4388" s="103"/>
      <c r="K4388" s="103"/>
    </row>
    <row r="4389" spans="2:11" ht="12" customHeight="1" x14ac:dyDescent="0.25">
      <c r="B4389" s="103"/>
      <c r="C4389" s="123"/>
      <c r="D4389" s="103"/>
      <c r="E4389" s="103"/>
      <c r="F4389" s="103"/>
      <c r="H4389" s="123"/>
      <c r="I4389" s="103"/>
      <c r="J4389" s="103"/>
      <c r="K4389" s="103"/>
    </row>
    <row r="4390" spans="2:11" ht="12" customHeight="1" x14ac:dyDescent="0.25">
      <c r="B4390" s="103"/>
      <c r="C4390" s="123"/>
      <c r="D4390" s="103"/>
      <c r="E4390" s="103"/>
      <c r="F4390" s="103"/>
      <c r="H4390" s="123"/>
      <c r="I4390" s="103"/>
      <c r="J4390" s="103"/>
      <c r="K4390" s="103"/>
    </row>
    <row r="4391" spans="2:11" ht="12" customHeight="1" x14ac:dyDescent="0.25">
      <c r="B4391" s="103"/>
      <c r="C4391" s="123"/>
      <c r="D4391" s="103"/>
      <c r="E4391" s="103"/>
      <c r="F4391" s="103"/>
      <c r="H4391" s="123"/>
      <c r="I4391" s="103"/>
      <c r="J4391" s="103"/>
      <c r="K4391" s="103"/>
    </row>
    <row r="4392" spans="2:11" ht="12" customHeight="1" x14ac:dyDescent="0.25">
      <c r="B4392" s="103"/>
      <c r="C4392" s="123"/>
      <c r="D4392" s="103"/>
      <c r="E4392" s="103"/>
      <c r="F4392" s="103"/>
      <c r="H4392" s="123"/>
      <c r="I4392" s="103"/>
      <c r="J4392" s="103"/>
      <c r="K4392" s="103"/>
    </row>
    <row r="4393" spans="2:11" ht="12" customHeight="1" x14ac:dyDescent="0.25">
      <c r="B4393" s="103"/>
      <c r="C4393" s="123"/>
      <c r="D4393" s="103"/>
      <c r="E4393" s="103"/>
      <c r="F4393" s="103"/>
      <c r="H4393" s="123"/>
      <c r="I4393" s="103"/>
      <c r="J4393" s="103"/>
      <c r="K4393" s="103"/>
    </row>
    <row r="4394" spans="2:11" ht="12" customHeight="1" x14ac:dyDescent="0.25">
      <c r="B4394" s="103"/>
      <c r="C4394" s="123"/>
      <c r="D4394" s="103"/>
      <c r="E4394" s="103"/>
      <c r="F4394" s="103"/>
      <c r="H4394" s="123"/>
      <c r="I4394" s="103"/>
      <c r="J4394" s="103"/>
      <c r="K4394" s="103"/>
    </row>
    <row r="4395" spans="2:11" ht="12" customHeight="1" x14ac:dyDescent="0.25">
      <c r="B4395" s="103"/>
      <c r="C4395" s="123"/>
      <c r="D4395" s="103"/>
      <c r="E4395" s="103"/>
      <c r="F4395" s="103"/>
      <c r="H4395" s="123"/>
      <c r="I4395" s="103"/>
      <c r="J4395" s="103"/>
      <c r="K4395" s="103"/>
    </row>
    <row r="4396" spans="2:11" ht="12" customHeight="1" x14ac:dyDescent="0.25">
      <c r="B4396" s="103"/>
      <c r="C4396" s="123"/>
      <c r="D4396" s="103"/>
      <c r="E4396" s="103"/>
      <c r="F4396" s="103"/>
      <c r="H4396" s="123"/>
      <c r="I4396" s="103"/>
      <c r="J4396" s="103"/>
      <c r="K4396" s="103"/>
    </row>
    <row r="4397" spans="2:11" ht="12" customHeight="1" x14ac:dyDescent="0.25">
      <c r="B4397" s="103"/>
      <c r="C4397" s="123"/>
      <c r="D4397" s="103"/>
      <c r="E4397" s="103"/>
      <c r="F4397" s="103"/>
      <c r="H4397" s="123"/>
      <c r="I4397" s="103"/>
      <c r="J4397" s="103"/>
      <c r="K4397" s="103"/>
    </row>
    <row r="4398" spans="2:11" ht="12" customHeight="1" x14ac:dyDescent="0.25">
      <c r="B4398" s="103"/>
      <c r="C4398" s="123"/>
      <c r="D4398" s="103"/>
      <c r="E4398" s="103"/>
      <c r="F4398" s="103"/>
      <c r="H4398" s="123"/>
      <c r="I4398" s="103"/>
      <c r="J4398" s="103"/>
      <c r="K4398" s="103"/>
    </row>
    <row r="4399" spans="2:11" ht="12" customHeight="1" x14ac:dyDescent="0.25">
      <c r="B4399" s="103"/>
      <c r="C4399" s="123"/>
      <c r="D4399" s="103"/>
      <c r="E4399" s="103"/>
      <c r="F4399" s="103"/>
      <c r="H4399" s="123"/>
      <c r="I4399" s="103"/>
      <c r="J4399" s="103"/>
      <c r="K4399" s="103"/>
    </row>
    <row r="4400" spans="2:11" ht="12" customHeight="1" x14ac:dyDescent="0.25">
      <c r="B4400" s="103"/>
      <c r="C4400" s="123"/>
      <c r="D4400" s="103"/>
      <c r="E4400" s="103"/>
      <c r="F4400" s="103"/>
      <c r="H4400" s="123"/>
      <c r="I4400" s="103"/>
      <c r="J4400" s="103"/>
      <c r="K4400" s="103"/>
    </row>
    <row r="4401" spans="2:11" ht="12" customHeight="1" x14ac:dyDescent="0.25">
      <c r="B4401" s="103"/>
      <c r="C4401" s="123"/>
      <c r="D4401" s="103"/>
      <c r="E4401" s="103"/>
      <c r="F4401" s="103"/>
      <c r="H4401" s="123"/>
      <c r="I4401" s="103"/>
      <c r="J4401" s="103"/>
      <c r="K4401" s="103"/>
    </row>
    <row r="4402" spans="2:11" ht="12" customHeight="1" x14ac:dyDescent="0.25">
      <c r="B4402" s="103"/>
      <c r="C4402" s="123"/>
      <c r="D4402" s="103"/>
      <c r="E4402" s="103"/>
      <c r="F4402" s="103"/>
      <c r="H4402" s="123"/>
      <c r="I4402" s="103"/>
      <c r="J4402" s="103"/>
      <c r="K4402" s="103"/>
    </row>
    <row r="4403" spans="2:11" ht="12" customHeight="1" x14ac:dyDescent="0.25">
      <c r="B4403" s="103"/>
      <c r="C4403" s="123"/>
      <c r="D4403" s="103"/>
      <c r="E4403" s="103"/>
      <c r="F4403" s="103"/>
      <c r="H4403" s="123"/>
      <c r="I4403" s="103"/>
      <c r="J4403" s="103"/>
      <c r="K4403" s="103"/>
    </row>
    <row r="4404" spans="2:11" ht="12" customHeight="1" x14ac:dyDescent="0.25">
      <c r="B4404" s="103"/>
      <c r="C4404" s="123"/>
      <c r="D4404" s="103"/>
      <c r="E4404" s="103"/>
      <c r="F4404" s="103"/>
      <c r="H4404" s="123"/>
      <c r="I4404" s="103"/>
      <c r="J4404" s="103"/>
      <c r="K4404" s="103"/>
    </row>
    <row r="4405" spans="2:11" ht="12" customHeight="1" x14ac:dyDescent="0.25">
      <c r="B4405" s="103"/>
      <c r="C4405" s="123"/>
      <c r="D4405" s="103"/>
      <c r="E4405" s="103"/>
      <c r="F4405" s="103"/>
      <c r="H4405" s="123"/>
      <c r="I4405" s="103"/>
      <c r="J4405" s="103"/>
      <c r="K4405" s="103"/>
    </row>
    <row r="4406" spans="2:11" ht="12" customHeight="1" x14ac:dyDescent="0.25">
      <c r="B4406" s="103"/>
      <c r="C4406" s="123"/>
      <c r="D4406" s="103"/>
      <c r="E4406" s="103"/>
      <c r="F4406" s="103"/>
      <c r="H4406" s="123"/>
      <c r="I4406" s="103"/>
      <c r="J4406" s="103"/>
      <c r="K4406" s="103"/>
    </row>
    <row r="4407" spans="2:11" ht="12" customHeight="1" x14ac:dyDescent="0.25">
      <c r="B4407" s="103"/>
      <c r="C4407" s="123"/>
      <c r="D4407" s="103"/>
      <c r="E4407" s="103"/>
      <c r="F4407" s="103"/>
      <c r="H4407" s="123"/>
      <c r="I4407" s="103"/>
      <c r="J4407" s="103"/>
      <c r="K4407" s="103"/>
    </row>
    <row r="4408" spans="2:11" ht="12" customHeight="1" x14ac:dyDescent="0.25">
      <c r="B4408" s="103"/>
      <c r="C4408" s="123"/>
      <c r="D4408" s="103"/>
      <c r="E4408" s="103"/>
      <c r="F4408" s="103"/>
      <c r="H4408" s="123"/>
      <c r="I4408" s="103"/>
      <c r="J4408" s="103"/>
      <c r="K4408" s="103"/>
    </row>
    <row r="4409" spans="2:11" ht="12" customHeight="1" x14ac:dyDescent="0.25">
      <c r="B4409" s="103"/>
      <c r="C4409" s="123"/>
      <c r="D4409" s="103"/>
      <c r="E4409" s="103"/>
      <c r="F4409" s="103"/>
      <c r="H4409" s="123"/>
      <c r="I4409" s="103"/>
      <c r="J4409" s="103"/>
      <c r="K4409" s="103"/>
    </row>
    <row r="4410" spans="2:11" ht="12" customHeight="1" x14ac:dyDescent="0.25">
      <c r="B4410" s="103"/>
      <c r="C4410" s="123"/>
      <c r="D4410" s="103"/>
      <c r="E4410" s="103"/>
      <c r="F4410" s="103"/>
      <c r="H4410" s="123"/>
      <c r="I4410" s="103"/>
      <c r="J4410" s="103"/>
      <c r="K4410" s="103"/>
    </row>
    <row r="4411" spans="2:11" ht="12" customHeight="1" x14ac:dyDescent="0.25">
      <c r="B4411" s="103"/>
      <c r="C4411" s="123"/>
      <c r="D4411" s="103"/>
      <c r="E4411" s="103"/>
      <c r="F4411" s="103"/>
      <c r="H4411" s="123"/>
      <c r="I4411" s="103"/>
      <c r="J4411" s="103"/>
      <c r="K4411" s="103"/>
    </row>
    <row r="4412" spans="2:11" ht="12" customHeight="1" x14ac:dyDescent="0.25">
      <c r="B4412" s="103"/>
      <c r="C4412" s="123"/>
      <c r="D4412" s="103"/>
      <c r="E4412" s="103"/>
      <c r="F4412" s="103"/>
      <c r="H4412" s="123"/>
      <c r="I4412" s="103"/>
      <c r="J4412" s="103"/>
      <c r="K4412" s="103"/>
    </row>
    <row r="4413" spans="2:11" ht="12" customHeight="1" x14ac:dyDescent="0.25">
      <c r="B4413" s="103"/>
      <c r="C4413" s="123"/>
      <c r="D4413" s="103"/>
      <c r="E4413" s="103"/>
      <c r="F4413" s="103"/>
      <c r="H4413" s="123"/>
      <c r="I4413" s="103"/>
      <c r="J4413" s="103"/>
      <c r="K4413" s="103"/>
    </row>
    <row r="4414" spans="2:11" ht="12" customHeight="1" x14ac:dyDescent="0.25">
      <c r="B4414" s="103"/>
      <c r="C4414" s="123"/>
      <c r="D4414" s="103"/>
      <c r="E4414" s="103"/>
      <c r="F4414" s="103"/>
      <c r="H4414" s="123"/>
      <c r="I4414" s="103"/>
      <c r="J4414" s="103"/>
      <c r="K4414" s="103"/>
    </row>
    <row r="4415" spans="2:11" ht="12" customHeight="1" x14ac:dyDescent="0.25">
      <c r="B4415" s="103"/>
      <c r="C4415" s="123"/>
      <c r="D4415" s="103"/>
      <c r="E4415" s="103"/>
      <c r="F4415" s="103"/>
      <c r="H4415" s="123"/>
      <c r="I4415" s="103"/>
      <c r="J4415" s="103"/>
      <c r="K4415" s="103"/>
    </row>
    <row r="4416" spans="2:11" ht="12" customHeight="1" x14ac:dyDescent="0.25">
      <c r="B4416" s="103"/>
      <c r="C4416" s="123"/>
      <c r="D4416" s="103"/>
      <c r="E4416" s="103"/>
      <c r="F4416" s="103"/>
      <c r="H4416" s="123"/>
      <c r="I4416" s="103"/>
      <c r="J4416" s="103"/>
      <c r="K4416" s="103"/>
    </row>
    <row r="4417" spans="2:11" ht="12" customHeight="1" x14ac:dyDescent="0.25">
      <c r="B4417" s="103"/>
      <c r="C4417" s="123"/>
      <c r="D4417" s="103"/>
      <c r="E4417" s="103"/>
      <c r="F4417" s="103"/>
      <c r="H4417" s="123"/>
      <c r="I4417" s="103"/>
      <c r="J4417" s="103"/>
      <c r="K4417" s="103"/>
    </row>
    <row r="4418" spans="2:11" ht="12" customHeight="1" x14ac:dyDescent="0.25">
      <c r="B4418" s="103"/>
      <c r="C4418" s="123"/>
      <c r="D4418" s="103"/>
      <c r="E4418" s="103"/>
      <c r="F4418" s="103"/>
      <c r="H4418" s="123"/>
      <c r="I4418" s="103"/>
      <c r="J4418" s="103"/>
      <c r="K4418" s="103"/>
    </row>
    <row r="4419" spans="2:11" ht="12" customHeight="1" x14ac:dyDescent="0.25">
      <c r="B4419" s="103"/>
      <c r="C4419" s="123"/>
      <c r="D4419" s="103"/>
      <c r="E4419" s="103"/>
      <c r="F4419" s="103"/>
      <c r="H4419" s="123"/>
      <c r="I4419" s="103"/>
      <c r="J4419" s="103"/>
      <c r="K4419" s="103"/>
    </row>
    <row r="4420" spans="2:11" ht="12" customHeight="1" x14ac:dyDescent="0.25">
      <c r="B4420" s="103"/>
      <c r="C4420" s="123"/>
      <c r="D4420" s="103"/>
      <c r="E4420" s="103"/>
      <c r="F4420" s="103"/>
      <c r="H4420" s="123"/>
      <c r="I4420" s="103"/>
      <c r="J4420" s="103"/>
      <c r="K4420" s="103"/>
    </row>
    <row r="4421" spans="2:11" ht="12" customHeight="1" x14ac:dyDescent="0.25">
      <c r="B4421" s="103"/>
      <c r="C4421" s="123"/>
      <c r="D4421" s="103"/>
      <c r="E4421" s="103"/>
      <c r="F4421" s="103"/>
      <c r="H4421" s="123"/>
      <c r="I4421" s="103"/>
      <c r="J4421" s="103"/>
      <c r="K4421" s="103"/>
    </row>
    <row r="4422" spans="2:11" ht="12" customHeight="1" x14ac:dyDescent="0.25">
      <c r="B4422" s="103"/>
      <c r="C4422" s="123"/>
      <c r="D4422" s="103"/>
      <c r="E4422" s="103"/>
      <c r="F4422" s="103"/>
      <c r="H4422" s="123"/>
      <c r="I4422" s="103"/>
      <c r="J4422" s="103"/>
      <c r="K4422" s="103"/>
    </row>
    <row r="4423" spans="2:11" ht="12" customHeight="1" x14ac:dyDescent="0.25">
      <c r="B4423" s="103"/>
      <c r="C4423" s="123"/>
      <c r="D4423" s="103"/>
      <c r="E4423" s="103"/>
      <c r="F4423" s="103"/>
      <c r="H4423" s="123"/>
      <c r="I4423" s="103"/>
      <c r="J4423" s="103"/>
      <c r="K4423" s="103"/>
    </row>
    <row r="4424" spans="2:11" ht="12" customHeight="1" x14ac:dyDescent="0.25">
      <c r="B4424" s="103"/>
      <c r="C4424" s="123"/>
      <c r="D4424" s="103"/>
      <c r="E4424" s="103"/>
      <c r="F4424" s="103"/>
      <c r="H4424" s="123"/>
      <c r="I4424" s="103"/>
      <c r="J4424" s="103"/>
      <c r="K4424" s="103"/>
    </row>
    <row r="4425" spans="2:11" ht="12" customHeight="1" x14ac:dyDescent="0.25">
      <c r="B4425" s="103"/>
      <c r="C4425" s="123"/>
      <c r="D4425" s="103"/>
      <c r="E4425" s="103"/>
      <c r="F4425" s="103"/>
      <c r="H4425" s="123"/>
      <c r="I4425" s="103"/>
      <c r="J4425" s="103"/>
      <c r="K4425" s="103"/>
    </row>
    <row r="4426" spans="2:11" ht="12" customHeight="1" x14ac:dyDescent="0.25">
      <c r="B4426" s="103"/>
      <c r="C4426" s="123"/>
      <c r="D4426" s="103"/>
      <c r="E4426" s="103"/>
      <c r="F4426" s="103"/>
      <c r="H4426" s="123"/>
      <c r="I4426" s="103"/>
      <c r="J4426" s="103"/>
      <c r="K4426" s="103"/>
    </row>
    <row r="4427" spans="2:11" ht="12" customHeight="1" x14ac:dyDescent="0.25">
      <c r="B4427" s="103"/>
      <c r="C4427" s="123"/>
      <c r="D4427" s="103"/>
      <c r="E4427" s="103"/>
      <c r="F4427" s="103"/>
      <c r="H4427" s="123"/>
      <c r="I4427" s="103"/>
      <c r="J4427" s="103"/>
      <c r="K4427" s="103"/>
    </row>
    <row r="4428" spans="2:11" ht="12" customHeight="1" x14ac:dyDescent="0.25">
      <c r="B4428" s="103"/>
      <c r="C4428" s="123"/>
      <c r="D4428" s="103"/>
      <c r="E4428" s="103"/>
      <c r="F4428" s="103"/>
      <c r="H4428" s="123"/>
      <c r="I4428" s="103"/>
      <c r="J4428" s="103"/>
      <c r="K4428" s="103"/>
    </row>
    <row r="4429" spans="2:11" ht="12" customHeight="1" x14ac:dyDescent="0.25">
      <c r="B4429" s="103"/>
      <c r="C4429" s="123"/>
      <c r="D4429" s="103"/>
      <c r="E4429" s="103"/>
      <c r="F4429" s="103"/>
      <c r="H4429" s="123"/>
      <c r="I4429" s="103"/>
      <c r="J4429" s="103"/>
      <c r="K4429" s="103"/>
    </row>
    <row r="4430" spans="2:11" ht="12" customHeight="1" x14ac:dyDescent="0.25">
      <c r="B4430" s="103"/>
      <c r="C4430" s="123"/>
      <c r="D4430" s="103"/>
      <c r="E4430" s="103"/>
      <c r="F4430" s="103"/>
      <c r="H4430" s="123"/>
      <c r="I4430" s="103"/>
      <c r="J4430" s="103"/>
      <c r="K4430" s="103"/>
    </row>
    <row r="4431" spans="2:11" ht="12" customHeight="1" x14ac:dyDescent="0.25">
      <c r="B4431" s="103"/>
      <c r="C4431" s="123"/>
      <c r="D4431" s="103"/>
      <c r="E4431" s="103"/>
      <c r="F4431" s="103"/>
      <c r="H4431" s="123"/>
      <c r="I4431" s="103"/>
      <c r="J4431" s="103"/>
      <c r="K4431" s="103"/>
    </row>
    <row r="4432" spans="2:11" ht="12" customHeight="1" x14ac:dyDescent="0.25">
      <c r="B4432" s="103"/>
      <c r="C4432" s="123"/>
      <c r="D4432" s="103"/>
      <c r="E4432" s="103"/>
      <c r="F4432" s="103"/>
      <c r="H4432" s="123"/>
      <c r="I4432" s="103"/>
      <c r="J4432" s="103"/>
      <c r="K4432" s="103"/>
    </row>
    <row r="4433" spans="2:11" ht="12" customHeight="1" x14ac:dyDescent="0.25">
      <c r="B4433" s="103"/>
      <c r="C4433" s="123"/>
      <c r="D4433" s="103"/>
      <c r="E4433" s="103"/>
      <c r="F4433" s="103"/>
      <c r="H4433" s="123"/>
      <c r="I4433" s="103"/>
      <c r="J4433" s="103"/>
      <c r="K4433" s="103"/>
    </row>
    <row r="4434" spans="2:11" ht="12" customHeight="1" x14ac:dyDescent="0.25">
      <c r="B4434" s="103"/>
      <c r="C4434" s="123"/>
      <c r="D4434" s="103"/>
      <c r="E4434" s="103"/>
      <c r="F4434" s="103"/>
      <c r="H4434" s="123"/>
      <c r="I4434" s="103"/>
      <c r="J4434" s="103"/>
      <c r="K4434" s="103"/>
    </row>
    <row r="4435" spans="2:11" ht="12" customHeight="1" x14ac:dyDescent="0.25">
      <c r="B4435" s="103"/>
      <c r="C4435" s="123"/>
      <c r="D4435" s="103"/>
      <c r="E4435" s="103"/>
      <c r="F4435" s="103"/>
      <c r="H4435" s="123"/>
      <c r="I4435" s="103"/>
      <c r="J4435" s="103"/>
      <c r="K4435" s="103"/>
    </row>
    <row r="4436" spans="2:11" ht="12" customHeight="1" x14ac:dyDescent="0.25">
      <c r="B4436" s="103"/>
      <c r="C4436" s="123"/>
      <c r="D4436" s="103"/>
      <c r="E4436" s="103"/>
      <c r="F4436" s="103"/>
      <c r="H4436" s="123"/>
      <c r="I4436" s="103"/>
      <c r="J4436" s="103"/>
      <c r="K4436" s="103"/>
    </row>
    <row r="4437" spans="2:11" ht="12" customHeight="1" x14ac:dyDescent="0.25">
      <c r="B4437" s="103"/>
      <c r="C4437" s="123"/>
      <c r="D4437" s="103"/>
      <c r="E4437" s="103"/>
      <c r="F4437" s="103"/>
      <c r="H4437" s="123"/>
      <c r="I4437" s="103"/>
      <c r="J4437" s="103"/>
      <c r="K4437" s="103"/>
    </row>
    <row r="4438" spans="2:11" ht="12" customHeight="1" x14ac:dyDescent="0.25">
      <c r="B4438" s="103"/>
      <c r="C4438" s="123"/>
      <c r="D4438" s="103"/>
      <c r="E4438" s="103"/>
      <c r="F4438" s="103"/>
      <c r="H4438" s="123"/>
      <c r="I4438" s="103"/>
      <c r="J4438" s="103"/>
      <c r="K4438" s="103"/>
    </row>
    <row r="4439" spans="2:11" ht="12" customHeight="1" x14ac:dyDescent="0.25">
      <c r="B4439" s="103"/>
      <c r="C4439" s="123"/>
      <c r="D4439" s="103"/>
      <c r="E4439" s="103"/>
      <c r="F4439" s="103"/>
      <c r="H4439" s="123"/>
      <c r="I4439" s="103"/>
      <c r="J4439" s="103"/>
      <c r="K4439" s="103"/>
    </row>
    <row r="4440" spans="2:11" ht="12" customHeight="1" x14ac:dyDescent="0.25">
      <c r="B4440" s="103"/>
      <c r="C4440" s="123"/>
      <c r="D4440" s="103"/>
      <c r="E4440" s="103"/>
      <c r="F4440" s="103"/>
      <c r="H4440" s="123"/>
      <c r="I4440" s="103"/>
      <c r="J4440" s="103"/>
      <c r="K4440" s="103"/>
    </row>
    <row r="4441" spans="2:11" ht="12" customHeight="1" x14ac:dyDescent="0.25">
      <c r="B4441" s="103"/>
      <c r="C4441" s="123"/>
      <c r="D4441" s="103"/>
      <c r="E4441" s="103"/>
      <c r="F4441" s="103"/>
      <c r="H4441" s="123"/>
      <c r="I4441" s="103"/>
      <c r="J4441" s="103"/>
      <c r="K4441" s="103"/>
    </row>
    <row r="4442" spans="2:11" ht="12" customHeight="1" x14ac:dyDescent="0.25">
      <c r="B4442" s="103"/>
      <c r="C4442" s="123"/>
      <c r="D4442" s="103"/>
      <c r="E4442" s="103"/>
      <c r="F4442" s="103"/>
      <c r="H4442" s="123"/>
      <c r="I4442" s="103"/>
      <c r="J4442" s="103"/>
      <c r="K4442" s="103"/>
    </row>
    <row r="4443" spans="2:11" ht="12" customHeight="1" x14ac:dyDescent="0.25">
      <c r="B4443" s="103"/>
      <c r="C4443" s="123"/>
      <c r="D4443" s="103"/>
      <c r="E4443" s="103"/>
      <c r="F4443" s="103"/>
      <c r="H4443" s="123"/>
      <c r="I4443" s="103"/>
      <c r="J4443" s="103"/>
      <c r="K4443" s="103"/>
    </row>
    <row r="4444" spans="2:11" ht="12" customHeight="1" x14ac:dyDescent="0.25">
      <c r="B4444" s="103"/>
      <c r="C4444" s="123"/>
      <c r="D4444" s="103"/>
      <c r="E4444" s="103"/>
      <c r="F4444" s="103"/>
      <c r="H4444" s="123"/>
      <c r="I4444" s="103"/>
      <c r="J4444" s="103"/>
      <c r="K4444" s="103"/>
    </row>
    <row r="4445" spans="2:11" ht="12" customHeight="1" x14ac:dyDescent="0.25">
      <c r="B4445" s="103"/>
      <c r="C4445" s="123"/>
      <c r="D4445" s="103"/>
      <c r="E4445" s="103"/>
      <c r="F4445" s="103"/>
      <c r="H4445" s="123"/>
      <c r="I4445" s="103"/>
      <c r="J4445" s="103"/>
      <c r="K4445" s="103"/>
    </row>
    <row r="4446" spans="2:11" ht="12" customHeight="1" x14ac:dyDescent="0.25">
      <c r="B4446" s="103"/>
      <c r="C4446" s="123"/>
      <c r="D4446" s="103"/>
      <c r="E4446" s="103"/>
      <c r="F4446" s="103"/>
      <c r="H4446" s="123"/>
      <c r="I4446" s="103"/>
      <c r="J4446" s="103"/>
      <c r="K4446" s="103"/>
    </row>
    <row r="4447" spans="2:11" ht="12" customHeight="1" x14ac:dyDescent="0.25">
      <c r="B4447" s="103"/>
      <c r="C4447" s="123"/>
      <c r="D4447" s="103"/>
      <c r="E4447" s="103"/>
      <c r="F4447" s="103"/>
      <c r="H4447" s="123"/>
      <c r="I4447" s="103"/>
      <c r="J4447" s="103"/>
      <c r="K4447" s="103"/>
    </row>
    <row r="4448" spans="2:11" ht="12" customHeight="1" x14ac:dyDescent="0.25">
      <c r="B4448" s="103"/>
      <c r="C4448" s="123"/>
      <c r="D4448" s="103"/>
      <c r="E4448" s="103"/>
      <c r="F4448" s="103"/>
      <c r="H4448" s="123"/>
      <c r="I4448" s="103"/>
      <c r="J4448" s="103"/>
      <c r="K4448" s="103"/>
    </row>
    <row r="4449" spans="2:11" ht="12" customHeight="1" x14ac:dyDescent="0.25">
      <c r="B4449" s="103"/>
      <c r="C4449" s="123"/>
      <c r="D4449" s="103"/>
      <c r="E4449" s="103"/>
      <c r="F4449" s="103"/>
      <c r="H4449" s="123"/>
      <c r="I4449" s="103"/>
      <c r="J4449" s="103"/>
      <c r="K4449" s="103"/>
    </row>
    <row r="4450" spans="2:11" ht="12" customHeight="1" x14ac:dyDescent="0.25">
      <c r="B4450" s="103"/>
      <c r="C4450" s="123"/>
      <c r="D4450" s="103"/>
      <c r="E4450" s="103"/>
      <c r="F4450" s="103"/>
      <c r="H4450" s="123"/>
      <c r="I4450" s="103"/>
      <c r="J4450" s="103"/>
      <c r="K4450" s="103"/>
    </row>
    <row r="4451" spans="2:11" ht="12" customHeight="1" x14ac:dyDescent="0.25">
      <c r="B4451" s="103"/>
      <c r="C4451" s="123"/>
      <c r="D4451" s="103"/>
      <c r="E4451" s="103"/>
      <c r="F4451" s="103"/>
      <c r="H4451" s="123"/>
      <c r="I4451" s="103"/>
      <c r="J4451" s="103"/>
      <c r="K4451" s="103"/>
    </row>
    <row r="4452" spans="2:11" ht="12" customHeight="1" x14ac:dyDescent="0.25">
      <c r="B4452" s="103"/>
      <c r="C4452" s="123"/>
      <c r="D4452" s="103"/>
      <c r="E4452" s="103"/>
      <c r="F4452" s="103"/>
      <c r="H4452" s="123"/>
      <c r="I4452" s="103"/>
      <c r="J4452" s="103"/>
      <c r="K4452" s="103"/>
    </row>
    <row r="4453" spans="2:11" ht="12" customHeight="1" x14ac:dyDescent="0.25">
      <c r="B4453" s="103"/>
      <c r="C4453" s="123"/>
      <c r="D4453" s="103"/>
      <c r="E4453" s="103"/>
      <c r="F4453" s="103"/>
      <c r="H4453" s="123"/>
      <c r="I4453" s="103"/>
      <c r="J4453" s="103"/>
      <c r="K4453" s="103"/>
    </row>
    <row r="4454" spans="2:11" ht="12" customHeight="1" x14ac:dyDescent="0.25">
      <c r="B4454" s="103"/>
      <c r="C4454" s="123"/>
      <c r="D4454" s="103"/>
      <c r="E4454" s="103"/>
      <c r="F4454" s="103"/>
      <c r="H4454" s="123"/>
      <c r="I4454" s="103"/>
      <c r="J4454" s="103"/>
      <c r="K4454" s="103"/>
    </row>
    <row r="4455" spans="2:11" ht="12" customHeight="1" x14ac:dyDescent="0.25">
      <c r="B4455" s="103"/>
      <c r="C4455" s="123"/>
      <c r="D4455" s="103"/>
      <c r="E4455" s="103"/>
      <c r="F4455" s="103"/>
      <c r="H4455" s="123"/>
      <c r="I4455" s="103"/>
      <c r="J4455" s="103"/>
      <c r="K4455" s="103"/>
    </row>
    <row r="4456" spans="2:11" ht="12" customHeight="1" x14ac:dyDescent="0.25">
      <c r="B4456" s="103"/>
      <c r="C4456" s="123"/>
      <c r="D4456" s="103"/>
      <c r="E4456" s="103"/>
      <c r="F4456" s="103"/>
      <c r="H4456" s="123"/>
      <c r="I4456" s="103"/>
      <c r="J4456" s="103"/>
      <c r="K4456" s="103"/>
    </row>
    <row r="4457" spans="2:11" ht="12" customHeight="1" x14ac:dyDescent="0.25">
      <c r="B4457" s="103"/>
      <c r="C4457" s="123"/>
      <c r="D4457" s="103"/>
      <c r="E4457" s="103"/>
      <c r="F4457" s="103"/>
      <c r="H4457" s="123"/>
      <c r="I4457" s="103"/>
      <c r="J4457" s="103"/>
      <c r="K4457" s="103"/>
    </row>
    <row r="4458" spans="2:11" ht="12" customHeight="1" x14ac:dyDescent="0.25">
      <c r="B4458" s="103"/>
      <c r="C4458" s="123"/>
      <c r="D4458" s="103"/>
      <c r="E4458" s="103"/>
      <c r="F4458" s="103"/>
      <c r="H4458" s="123"/>
      <c r="I4458" s="103"/>
      <c r="J4458" s="103"/>
      <c r="K4458" s="103"/>
    </row>
    <row r="4459" spans="2:11" ht="12" customHeight="1" x14ac:dyDescent="0.25">
      <c r="B4459" s="103"/>
      <c r="C4459" s="123"/>
      <c r="D4459" s="103"/>
      <c r="E4459" s="103"/>
      <c r="F4459" s="103"/>
      <c r="H4459" s="123"/>
      <c r="I4459" s="103"/>
      <c r="J4459" s="103"/>
      <c r="K4459" s="103"/>
    </row>
    <row r="4460" spans="2:11" ht="12" customHeight="1" x14ac:dyDescent="0.25">
      <c r="B4460" s="103"/>
      <c r="C4460" s="123"/>
      <c r="D4460" s="103"/>
      <c r="E4460" s="103"/>
      <c r="F4460" s="103"/>
      <c r="H4460" s="123"/>
      <c r="I4460" s="103"/>
      <c r="J4460" s="103"/>
      <c r="K4460" s="103"/>
    </row>
    <row r="4461" spans="2:11" ht="12" customHeight="1" x14ac:dyDescent="0.25">
      <c r="B4461" s="103"/>
      <c r="C4461" s="123"/>
      <c r="D4461" s="103"/>
      <c r="E4461" s="103"/>
      <c r="F4461" s="103"/>
      <c r="H4461" s="123"/>
      <c r="I4461" s="103"/>
      <c r="J4461" s="103"/>
      <c r="K4461" s="103"/>
    </row>
    <row r="4462" spans="2:11" ht="12" customHeight="1" x14ac:dyDescent="0.25">
      <c r="B4462" s="103"/>
      <c r="C4462" s="123"/>
      <c r="D4462" s="103"/>
      <c r="E4462" s="103"/>
      <c r="F4462" s="103"/>
      <c r="H4462" s="123"/>
      <c r="I4462" s="103"/>
      <c r="J4462" s="103"/>
      <c r="K4462" s="103"/>
    </row>
    <row r="4463" spans="2:11" ht="12" customHeight="1" x14ac:dyDescent="0.25">
      <c r="B4463" s="103"/>
      <c r="C4463" s="123"/>
      <c r="D4463" s="103"/>
      <c r="E4463" s="103"/>
      <c r="F4463" s="103"/>
      <c r="H4463" s="123"/>
      <c r="I4463" s="103"/>
      <c r="J4463" s="103"/>
      <c r="K4463" s="103"/>
    </row>
    <row r="4464" spans="2:11" ht="12" customHeight="1" x14ac:dyDescent="0.25">
      <c r="B4464" s="103"/>
      <c r="C4464" s="123"/>
      <c r="D4464" s="103"/>
      <c r="E4464" s="103"/>
      <c r="F4464" s="103"/>
      <c r="H4464" s="123"/>
      <c r="I4464" s="103"/>
      <c r="J4464" s="103"/>
      <c r="K4464" s="103"/>
    </row>
    <row r="4465" spans="2:11" ht="12" customHeight="1" x14ac:dyDescent="0.25">
      <c r="B4465" s="103"/>
      <c r="C4465" s="123"/>
      <c r="D4465" s="103"/>
      <c r="E4465" s="103"/>
      <c r="F4465" s="103"/>
      <c r="H4465" s="123"/>
      <c r="I4465" s="103"/>
      <c r="J4465" s="103"/>
      <c r="K4465" s="103"/>
    </row>
    <row r="4466" spans="2:11" ht="12" customHeight="1" x14ac:dyDescent="0.25">
      <c r="B4466" s="103"/>
      <c r="C4466" s="123"/>
      <c r="D4466" s="103"/>
      <c r="E4466" s="103"/>
      <c r="F4466" s="103"/>
      <c r="H4466" s="123"/>
      <c r="I4466" s="103"/>
      <c r="J4466" s="103"/>
      <c r="K4466" s="103"/>
    </row>
    <row r="4467" spans="2:11" ht="12" customHeight="1" x14ac:dyDescent="0.25">
      <c r="B4467" s="103"/>
      <c r="C4467" s="123"/>
      <c r="D4467" s="103"/>
      <c r="E4467" s="103"/>
      <c r="F4467" s="103"/>
      <c r="H4467" s="123"/>
      <c r="I4467" s="103"/>
      <c r="J4467" s="103"/>
      <c r="K4467" s="103"/>
    </row>
    <row r="4468" spans="2:11" ht="12" customHeight="1" x14ac:dyDescent="0.25">
      <c r="B4468" s="103"/>
      <c r="C4468" s="123"/>
      <c r="D4468" s="103"/>
      <c r="E4468" s="103"/>
      <c r="F4468" s="103"/>
      <c r="H4468" s="123"/>
      <c r="I4468" s="103"/>
      <c r="J4468" s="103"/>
      <c r="K4468" s="103"/>
    </row>
    <row r="4469" spans="2:11" ht="12" customHeight="1" x14ac:dyDescent="0.25">
      <c r="B4469" s="103"/>
      <c r="C4469" s="123"/>
      <c r="D4469" s="103"/>
      <c r="E4469" s="103"/>
      <c r="F4469" s="103"/>
      <c r="H4469" s="123"/>
      <c r="I4469" s="103"/>
      <c r="J4469" s="103"/>
      <c r="K4469" s="103"/>
    </row>
    <row r="4470" spans="2:11" ht="12" customHeight="1" x14ac:dyDescent="0.25">
      <c r="B4470" s="103"/>
      <c r="C4470" s="123"/>
      <c r="D4470" s="103"/>
      <c r="E4470" s="103"/>
      <c r="F4470" s="103"/>
      <c r="H4470" s="123"/>
      <c r="I4470" s="103"/>
      <c r="J4470" s="103"/>
      <c r="K4470" s="103"/>
    </row>
    <row r="4471" spans="2:11" ht="12" customHeight="1" x14ac:dyDescent="0.25">
      <c r="B4471" s="103"/>
      <c r="C4471" s="123"/>
      <c r="D4471" s="103"/>
      <c r="E4471" s="103"/>
      <c r="F4471" s="103"/>
      <c r="H4471" s="123"/>
      <c r="I4471" s="103"/>
      <c r="J4471" s="103"/>
      <c r="K4471" s="103"/>
    </row>
    <row r="4472" spans="2:11" ht="12" customHeight="1" x14ac:dyDescent="0.25">
      <c r="B4472" s="103"/>
      <c r="C4472" s="123"/>
      <c r="D4472" s="103"/>
      <c r="E4472" s="103"/>
      <c r="F4472" s="103"/>
      <c r="H4472" s="123"/>
      <c r="I4472" s="103"/>
      <c r="J4472" s="103"/>
      <c r="K4472" s="103"/>
    </row>
    <row r="4473" spans="2:11" ht="12" customHeight="1" x14ac:dyDescent="0.25">
      <c r="B4473" s="103"/>
      <c r="C4473" s="123"/>
      <c r="D4473" s="103"/>
      <c r="E4473" s="103"/>
      <c r="F4473" s="103"/>
      <c r="H4473" s="123"/>
      <c r="I4473" s="103"/>
      <c r="J4473" s="103"/>
      <c r="K4473" s="103"/>
    </row>
    <row r="4474" spans="2:11" ht="12" customHeight="1" x14ac:dyDescent="0.25">
      <c r="B4474" s="103"/>
      <c r="C4474" s="123"/>
      <c r="D4474" s="103"/>
      <c r="E4474" s="103"/>
      <c r="F4474" s="103"/>
      <c r="H4474" s="123"/>
      <c r="I4474" s="103"/>
      <c r="J4474" s="103"/>
      <c r="K4474" s="103"/>
    </row>
    <row r="4475" spans="2:11" ht="12" customHeight="1" x14ac:dyDescent="0.25">
      <c r="B4475" s="103"/>
      <c r="C4475" s="123"/>
      <c r="D4475" s="103"/>
      <c r="E4475" s="103"/>
      <c r="F4475" s="103"/>
      <c r="H4475" s="123"/>
      <c r="I4475" s="103"/>
      <c r="J4475" s="103"/>
      <c r="K4475" s="103"/>
    </row>
    <row r="4476" spans="2:11" ht="12" customHeight="1" x14ac:dyDescent="0.25">
      <c r="B4476" s="103"/>
      <c r="C4476" s="123"/>
      <c r="D4476" s="103"/>
      <c r="E4476" s="103"/>
      <c r="F4476" s="103"/>
      <c r="H4476" s="123"/>
      <c r="I4476" s="103"/>
      <c r="J4476" s="103"/>
      <c r="K4476" s="103"/>
    </row>
    <row r="4477" spans="2:11" ht="12" customHeight="1" x14ac:dyDescent="0.25">
      <c r="B4477" s="103"/>
      <c r="C4477" s="123"/>
      <c r="D4477" s="103"/>
      <c r="E4477" s="103"/>
      <c r="F4477" s="103"/>
      <c r="H4477" s="123"/>
      <c r="I4477" s="103"/>
      <c r="J4477" s="103"/>
      <c r="K4477" s="103"/>
    </row>
    <row r="4478" spans="2:11" ht="12" customHeight="1" x14ac:dyDescent="0.25">
      <c r="B4478" s="103"/>
      <c r="C4478" s="123"/>
      <c r="D4478" s="103"/>
      <c r="E4478" s="103"/>
      <c r="F4478" s="103"/>
      <c r="H4478" s="123"/>
      <c r="I4478" s="103"/>
      <c r="J4478" s="103"/>
      <c r="K4478" s="103"/>
    </row>
    <row r="4479" spans="2:11" ht="12" customHeight="1" x14ac:dyDescent="0.25">
      <c r="B4479" s="103"/>
      <c r="C4479" s="123"/>
      <c r="D4479" s="103"/>
      <c r="E4479" s="103"/>
      <c r="F4479" s="103"/>
      <c r="H4479" s="123"/>
      <c r="I4479" s="103"/>
      <c r="J4479" s="103"/>
      <c r="K4479" s="103"/>
    </row>
    <row r="4480" spans="2:11" ht="12" customHeight="1" x14ac:dyDescent="0.25">
      <c r="B4480" s="103"/>
      <c r="C4480" s="123"/>
      <c r="D4480" s="103"/>
      <c r="E4480" s="103"/>
      <c r="F4480" s="103"/>
      <c r="H4480" s="123"/>
      <c r="I4480" s="103"/>
      <c r="J4480" s="103"/>
      <c r="K4480" s="103"/>
    </row>
    <row r="4481" spans="2:11" ht="12" customHeight="1" x14ac:dyDescent="0.25">
      <c r="B4481" s="103"/>
      <c r="C4481" s="123"/>
      <c r="D4481" s="103"/>
      <c r="E4481" s="103"/>
      <c r="F4481" s="103"/>
      <c r="H4481" s="123"/>
      <c r="I4481" s="103"/>
      <c r="J4481" s="103"/>
      <c r="K4481" s="103"/>
    </row>
    <row r="4482" spans="2:11" ht="12" customHeight="1" x14ac:dyDescent="0.25">
      <c r="B4482" s="103"/>
      <c r="C4482" s="123"/>
      <c r="D4482" s="103"/>
      <c r="E4482" s="103"/>
      <c r="F4482" s="103"/>
      <c r="H4482" s="123"/>
      <c r="I4482" s="103"/>
      <c r="J4482" s="103"/>
      <c r="K4482" s="103"/>
    </row>
    <row r="4483" spans="2:11" ht="12" customHeight="1" x14ac:dyDescent="0.25">
      <c r="B4483" s="103"/>
      <c r="C4483" s="123"/>
      <c r="D4483" s="103"/>
      <c r="E4483" s="103"/>
      <c r="F4483" s="103"/>
      <c r="H4483" s="123"/>
      <c r="I4483" s="103"/>
      <c r="J4483" s="103"/>
      <c r="K4483" s="103"/>
    </row>
    <row r="4484" spans="2:11" ht="12" customHeight="1" x14ac:dyDescent="0.25">
      <c r="B4484" s="103"/>
      <c r="C4484" s="123"/>
      <c r="D4484" s="103"/>
      <c r="E4484" s="103"/>
      <c r="F4484" s="103"/>
      <c r="H4484" s="123"/>
      <c r="I4484" s="103"/>
      <c r="J4484" s="103"/>
      <c r="K4484" s="103"/>
    </row>
    <row r="4485" spans="2:11" ht="12" customHeight="1" x14ac:dyDescent="0.25">
      <c r="B4485" s="103"/>
      <c r="C4485" s="123"/>
      <c r="D4485" s="103"/>
      <c r="E4485" s="103"/>
      <c r="F4485" s="103"/>
      <c r="H4485" s="123"/>
      <c r="I4485" s="103"/>
      <c r="J4485" s="103"/>
      <c r="K4485" s="103"/>
    </row>
    <row r="4486" spans="2:11" ht="12" customHeight="1" x14ac:dyDescent="0.25">
      <c r="B4486" s="103"/>
      <c r="C4486" s="123"/>
      <c r="D4486" s="103"/>
      <c r="E4486" s="103"/>
      <c r="F4486" s="103"/>
      <c r="H4486" s="123"/>
      <c r="I4486" s="103"/>
      <c r="J4486" s="103"/>
      <c r="K4486" s="103"/>
    </row>
    <row r="4487" spans="2:11" ht="12" customHeight="1" x14ac:dyDescent="0.25">
      <c r="B4487" s="103"/>
      <c r="C4487" s="123"/>
      <c r="D4487" s="103"/>
      <c r="E4487" s="103"/>
      <c r="F4487" s="103"/>
      <c r="H4487" s="123"/>
      <c r="I4487" s="103"/>
      <c r="J4487" s="103"/>
      <c r="K4487" s="103"/>
    </row>
    <row r="4488" spans="2:11" ht="12" customHeight="1" x14ac:dyDescent="0.25">
      <c r="B4488" s="103"/>
      <c r="C4488" s="123"/>
      <c r="D4488" s="103"/>
      <c r="E4488" s="103"/>
      <c r="F4488" s="103"/>
      <c r="H4488" s="123"/>
      <c r="I4488" s="103"/>
      <c r="J4488" s="103"/>
      <c r="K4488" s="103"/>
    </row>
    <row r="4489" spans="2:11" ht="12" customHeight="1" x14ac:dyDescent="0.25">
      <c r="B4489" s="103"/>
      <c r="C4489" s="123"/>
      <c r="D4489" s="103"/>
      <c r="E4489" s="103"/>
      <c r="F4489" s="103"/>
      <c r="H4489" s="123"/>
      <c r="I4489" s="103"/>
      <c r="J4489" s="103"/>
      <c r="K4489" s="103"/>
    </row>
    <row r="4490" spans="2:11" ht="12" customHeight="1" x14ac:dyDescent="0.25">
      <c r="B4490" s="103"/>
      <c r="C4490" s="123"/>
      <c r="D4490" s="103"/>
      <c r="E4490" s="103"/>
      <c r="F4490" s="103"/>
      <c r="H4490" s="123"/>
      <c r="I4490" s="103"/>
      <c r="J4490" s="103"/>
      <c r="K4490" s="103"/>
    </row>
    <row r="4491" spans="2:11" ht="12" customHeight="1" x14ac:dyDescent="0.25">
      <c r="B4491" s="103"/>
      <c r="C4491" s="123"/>
      <c r="D4491" s="103"/>
      <c r="E4491" s="103"/>
      <c r="F4491" s="103"/>
      <c r="H4491" s="123"/>
      <c r="I4491" s="103"/>
      <c r="J4491" s="103"/>
      <c r="K4491" s="103"/>
    </row>
    <row r="4492" spans="2:11" ht="12" customHeight="1" x14ac:dyDescent="0.25">
      <c r="B4492" s="103"/>
      <c r="C4492" s="123"/>
      <c r="D4492" s="103"/>
      <c r="E4492" s="103"/>
      <c r="F4492" s="103"/>
      <c r="H4492" s="123"/>
      <c r="I4492" s="103"/>
      <c r="J4492" s="103"/>
      <c r="K4492" s="103"/>
    </row>
    <row r="4493" spans="2:11" ht="12" customHeight="1" x14ac:dyDescent="0.25">
      <c r="B4493" s="103"/>
      <c r="C4493" s="123"/>
      <c r="D4493" s="103"/>
      <c r="E4493" s="103"/>
      <c r="F4493" s="103"/>
      <c r="H4493" s="123"/>
      <c r="I4493" s="103"/>
      <c r="J4493" s="103"/>
      <c r="K4493" s="103"/>
    </row>
    <row r="4494" spans="2:11" ht="12" customHeight="1" x14ac:dyDescent="0.25">
      <c r="B4494" s="103"/>
      <c r="C4494" s="123"/>
      <c r="D4494" s="103"/>
      <c r="E4494" s="103"/>
      <c r="F4494" s="103"/>
      <c r="H4494" s="123"/>
      <c r="I4494" s="103"/>
      <c r="J4494" s="103"/>
      <c r="K4494" s="103"/>
    </row>
    <row r="4495" spans="2:11" ht="12" customHeight="1" x14ac:dyDescent="0.25">
      <c r="B4495" s="103"/>
      <c r="C4495" s="123"/>
      <c r="D4495" s="103"/>
      <c r="E4495" s="103"/>
      <c r="F4495" s="103"/>
      <c r="H4495" s="123"/>
      <c r="I4495" s="103"/>
      <c r="J4495" s="103"/>
      <c r="K4495" s="103"/>
    </row>
    <row r="4496" spans="2:11" ht="12" customHeight="1" x14ac:dyDescent="0.25">
      <c r="B4496" s="103"/>
      <c r="C4496" s="123"/>
      <c r="D4496" s="103"/>
      <c r="E4496" s="103"/>
      <c r="F4496" s="103"/>
      <c r="H4496" s="123"/>
      <c r="I4496" s="103"/>
      <c r="J4496" s="103"/>
      <c r="K4496" s="103"/>
    </row>
    <row r="4497" spans="2:11" ht="12" customHeight="1" x14ac:dyDescent="0.25">
      <c r="B4497" s="103"/>
      <c r="C4497" s="123"/>
      <c r="D4497" s="103"/>
      <c r="E4497" s="103"/>
      <c r="F4497" s="103"/>
      <c r="H4497" s="123"/>
      <c r="I4497" s="103"/>
      <c r="J4497" s="103"/>
      <c r="K4497" s="103"/>
    </row>
    <row r="4498" spans="2:11" ht="12" customHeight="1" x14ac:dyDescent="0.25">
      <c r="B4498" s="103"/>
      <c r="C4498" s="123"/>
      <c r="D4498" s="103"/>
      <c r="E4498" s="103"/>
      <c r="F4498" s="103"/>
      <c r="H4498" s="123"/>
      <c r="I4498" s="103"/>
      <c r="J4498" s="103"/>
      <c r="K4498" s="103"/>
    </row>
    <row r="4499" spans="2:11" ht="12" customHeight="1" x14ac:dyDescent="0.25">
      <c r="B4499" s="103"/>
      <c r="C4499" s="123"/>
      <c r="D4499" s="103"/>
      <c r="E4499" s="103"/>
      <c r="F4499" s="103"/>
      <c r="H4499" s="123"/>
      <c r="I4499" s="103"/>
      <c r="J4499" s="103"/>
      <c r="K4499" s="103"/>
    </row>
    <row r="4500" spans="2:11" ht="12" customHeight="1" x14ac:dyDescent="0.25">
      <c r="B4500" s="103"/>
      <c r="C4500" s="123"/>
      <c r="D4500" s="103"/>
      <c r="E4500" s="103"/>
      <c r="F4500" s="103"/>
      <c r="H4500" s="123"/>
      <c r="I4500" s="103"/>
      <c r="J4500" s="103"/>
      <c r="K4500" s="103"/>
    </row>
    <row r="4501" spans="2:11" ht="12" customHeight="1" x14ac:dyDescent="0.25">
      <c r="B4501" s="103"/>
      <c r="C4501" s="123"/>
      <c r="D4501" s="103"/>
      <c r="E4501" s="103"/>
      <c r="F4501" s="103"/>
      <c r="H4501" s="123"/>
      <c r="I4501" s="103"/>
      <c r="J4501" s="103"/>
      <c r="K4501" s="103"/>
    </row>
    <row r="4502" spans="2:11" ht="12" customHeight="1" x14ac:dyDescent="0.25">
      <c r="B4502" s="103"/>
      <c r="C4502" s="123"/>
      <c r="D4502" s="103"/>
      <c r="E4502" s="103"/>
      <c r="F4502" s="103"/>
      <c r="H4502" s="123"/>
      <c r="I4502" s="103"/>
      <c r="J4502" s="103"/>
      <c r="K4502" s="103"/>
    </row>
    <row r="4503" spans="2:11" ht="12" customHeight="1" x14ac:dyDescent="0.25">
      <c r="B4503" s="103"/>
      <c r="C4503" s="123"/>
      <c r="D4503" s="103"/>
      <c r="E4503" s="103"/>
      <c r="F4503" s="103"/>
      <c r="H4503" s="123"/>
      <c r="I4503" s="103"/>
      <c r="J4503" s="103"/>
      <c r="K4503" s="103"/>
    </row>
    <row r="4504" spans="2:11" ht="12" customHeight="1" x14ac:dyDescent="0.25">
      <c r="B4504" s="103"/>
      <c r="C4504" s="123"/>
      <c r="D4504" s="103"/>
      <c r="E4504" s="103"/>
      <c r="F4504" s="103"/>
      <c r="H4504" s="123"/>
      <c r="I4504" s="103"/>
      <c r="J4504" s="103"/>
      <c r="K4504" s="103"/>
    </row>
    <row r="4505" spans="2:11" ht="12" customHeight="1" x14ac:dyDescent="0.25">
      <c r="B4505" s="103"/>
      <c r="C4505" s="123"/>
      <c r="D4505" s="103"/>
      <c r="E4505" s="103"/>
      <c r="F4505" s="103"/>
      <c r="H4505" s="123"/>
      <c r="I4505" s="103"/>
      <c r="J4505" s="103"/>
      <c r="K4505" s="103"/>
    </row>
    <row r="4506" spans="2:11" ht="12" customHeight="1" x14ac:dyDescent="0.25">
      <c r="B4506" s="103"/>
      <c r="C4506" s="123"/>
      <c r="D4506" s="103"/>
      <c r="E4506" s="103"/>
      <c r="F4506" s="103"/>
      <c r="H4506" s="123"/>
      <c r="I4506" s="103"/>
      <c r="J4506" s="103"/>
      <c r="K4506" s="103"/>
    </row>
    <row r="4507" spans="2:11" ht="12" customHeight="1" x14ac:dyDescent="0.25">
      <c r="B4507" s="103"/>
      <c r="C4507" s="123"/>
      <c r="D4507" s="103"/>
      <c r="E4507" s="103"/>
      <c r="F4507" s="103"/>
      <c r="H4507" s="123"/>
      <c r="I4507" s="103"/>
      <c r="J4507" s="103"/>
      <c r="K4507" s="103"/>
    </row>
    <row r="4508" spans="2:11" ht="12" customHeight="1" x14ac:dyDescent="0.25">
      <c r="B4508" s="103"/>
      <c r="C4508" s="123"/>
      <c r="D4508" s="103"/>
      <c r="E4508" s="103"/>
      <c r="F4508" s="103"/>
      <c r="H4508" s="123"/>
      <c r="I4508" s="103"/>
      <c r="J4508" s="103"/>
      <c r="K4508" s="103"/>
    </row>
    <row r="4509" spans="2:11" ht="12" customHeight="1" x14ac:dyDescent="0.25">
      <c r="B4509" s="103"/>
      <c r="C4509" s="123"/>
      <c r="D4509" s="103"/>
      <c r="E4509" s="103"/>
      <c r="F4509" s="103"/>
      <c r="H4509" s="123"/>
      <c r="I4509" s="103"/>
      <c r="J4509" s="103"/>
      <c r="K4509" s="103"/>
    </row>
    <row r="4510" spans="2:11" ht="12" customHeight="1" x14ac:dyDescent="0.25">
      <c r="B4510" s="103"/>
      <c r="C4510" s="123"/>
      <c r="D4510" s="103"/>
      <c r="E4510" s="103"/>
      <c r="F4510" s="103"/>
      <c r="H4510" s="123"/>
      <c r="I4510" s="103"/>
      <c r="J4510" s="103"/>
      <c r="K4510" s="103"/>
    </row>
    <row r="4511" spans="2:11" ht="12" customHeight="1" x14ac:dyDescent="0.25">
      <c r="B4511" s="103"/>
      <c r="C4511" s="123"/>
      <c r="D4511" s="103"/>
      <c r="E4511" s="103"/>
      <c r="F4511" s="103"/>
      <c r="H4511" s="123"/>
      <c r="I4511" s="103"/>
      <c r="J4511" s="103"/>
      <c r="K4511" s="103"/>
    </row>
    <row r="4512" spans="2:11" ht="12" customHeight="1" x14ac:dyDescent="0.25">
      <c r="B4512" s="103"/>
      <c r="C4512" s="123"/>
      <c r="D4512" s="103"/>
      <c r="E4512" s="103"/>
      <c r="F4512" s="103"/>
      <c r="H4512" s="123"/>
      <c r="I4512" s="103"/>
      <c r="J4512" s="103"/>
      <c r="K4512" s="103"/>
    </row>
    <row r="4513" spans="2:11" ht="12" customHeight="1" x14ac:dyDescent="0.25">
      <c r="B4513" s="103"/>
      <c r="C4513" s="123"/>
      <c r="D4513" s="103"/>
      <c r="E4513" s="103"/>
      <c r="F4513" s="103"/>
      <c r="H4513" s="123"/>
      <c r="I4513" s="103"/>
      <c r="J4513" s="103"/>
      <c r="K4513" s="103"/>
    </row>
    <row r="4514" spans="2:11" ht="12" customHeight="1" x14ac:dyDescent="0.25">
      <c r="B4514" s="103"/>
      <c r="C4514" s="123"/>
      <c r="D4514" s="103"/>
      <c r="E4514" s="103"/>
      <c r="F4514" s="103"/>
      <c r="H4514" s="123"/>
      <c r="I4514" s="103"/>
      <c r="J4514" s="103"/>
      <c r="K4514" s="103"/>
    </row>
    <row r="4515" spans="2:11" ht="12" customHeight="1" x14ac:dyDescent="0.25">
      <c r="B4515" s="103"/>
      <c r="C4515" s="123"/>
      <c r="D4515" s="103"/>
      <c r="E4515" s="103"/>
      <c r="F4515" s="103"/>
      <c r="H4515" s="123"/>
      <c r="I4515" s="103"/>
      <c r="J4515" s="103"/>
      <c r="K4515" s="103"/>
    </row>
    <row r="4516" spans="2:11" ht="12" customHeight="1" x14ac:dyDescent="0.25">
      <c r="B4516" s="103"/>
      <c r="C4516" s="123"/>
      <c r="D4516" s="103"/>
      <c r="E4516" s="103"/>
      <c r="F4516" s="103"/>
      <c r="H4516" s="123"/>
      <c r="I4516" s="103"/>
      <c r="J4516" s="103"/>
      <c r="K4516" s="103"/>
    </row>
    <row r="4517" spans="2:11" ht="12" customHeight="1" x14ac:dyDescent="0.25">
      <c r="B4517" s="103"/>
      <c r="C4517" s="123"/>
      <c r="D4517" s="103"/>
      <c r="E4517" s="103"/>
      <c r="F4517" s="103"/>
      <c r="H4517" s="123"/>
      <c r="I4517" s="103"/>
      <c r="J4517" s="103"/>
      <c r="K4517" s="103"/>
    </row>
    <row r="4518" spans="2:11" ht="12" customHeight="1" x14ac:dyDescent="0.25">
      <c r="B4518" s="103"/>
      <c r="C4518" s="123"/>
      <c r="D4518" s="103"/>
      <c r="E4518" s="103"/>
      <c r="F4518" s="103"/>
      <c r="H4518" s="123"/>
      <c r="I4518" s="103"/>
      <c r="J4518" s="103"/>
      <c r="K4518" s="103"/>
    </row>
    <row r="4519" spans="2:11" ht="12" customHeight="1" x14ac:dyDescent="0.25">
      <c r="B4519" s="103"/>
      <c r="C4519" s="123"/>
      <c r="D4519" s="103"/>
      <c r="E4519" s="103"/>
      <c r="F4519" s="103"/>
      <c r="H4519" s="123"/>
      <c r="I4519" s="103"/>
      <c r="J4519" s="103"/>
      <c r="K4519" s="103"/>
    </row>
    <row r="4520" spans="2:11" ht="12" customHeight="1" x14ac:dyDescent="0.25">
      <c r="B4520" s="103"/>
      <c r="C4520" s="123"/>
      <c r="D4520" s="103"/>
      <c r="E4520" s="103"/>
      <c r="F4520" s="103"/>
      <c r="H4520" s="123"/>
      <c r="I4520" s="103"/>
      <c r="J4520" s="103"/>
      <c r="K4520" s="103"/>
    </row>
    <row r="4521" spans="2:11" ht="12" customHeight="1" x14ac:dyDescent="0.25">
      <c r="B4521" s="103"/>
      <c r="C4521" s="123"/>
      <c r="D4521" s="103"/>
      <c r="E4521" s="103"/>
      <c r="F4521" s="103"/>
      <c r="H4521" s="123"/>
      <c r="I4521" s="103"/>
      <c r="J4521" s="103"/>
      <c r="K4521" s="103"/>
    </row>
    <row r="4522" spans="2:11" ht="12" customHeight="1" x14ac:dyDescent="0.25">
      <c r="B4522" s="103"/>
      <c r="C4522" s="123"/>
      <c r="D4522" s="103"/>
      <c r="E4522" s="103"/>
      <c r="F4522" s="103"/>
      <c r="H4522" s="123"/>
      <c r="I4522" s="103"/>
      <c r="J4522" s="103"/>
      <c r="K4522" s="103"/>
    </row>
    <row r="4523" spans="2:11" ht="12" customHeight="1" x14ac:dyDescent="0.25">
      <c r="B4523" s="103"/>
      <c r="C4523" s="123"/>
      <c r="D4523" s="103"/>
      <c r="E4523" s="103"/>
      <c r="F4523" s="103"/>
      <c r="H4523" s="123"/>
      <c r="I4523" s="103"/>
      <c r="J4523" s="103"/>
      <c r="K4523" s="103"/>
    </row>
    <row r="4524" spans="2:11" ht="12" customHeight="1" x14ac:dyDescent="0.25">
      <c r="B4524" s="103"/>
      <c r="C4524" s="123"/>
      <c r="D4524" s="103"/>
      <c r="E4524" s="103"/>
      <c r="F4524" s="103"/>
      <c r="H4524" s="123"/>
      <c r="I4524" s="103"/>
      <c r="J4524" s="103"/>
      <c r="K4524" s="103"/>
    </row>
    <row r="4525" spans="2:11" ht="12" customHeight="1" x14ac:dyDescent="0.25">
      <c r="B4525" s="103"/>
      <c r="C4525" s="123"/>
      <c r="D4525" s="103"/>
      <c r="E4525" s="103"/>
      <c r="F4525" s="103"/>
      <c r="H4525" s="123"/>
      <c r="I4525" s="103"/>
      <c r="J4525" s="103"/>
      <c r="K4525" s="103"/>
    </row>
    <row r="4526" spans="2:11" ht="12" customHeight="1" x14ac:dyDescent="0.25">
      <c r="B4526" s="103"/>
      <c r="C4526" s="123"/>
      <c r="D4526" s="103"/>
      <c r="E4526" s="103"/>
      <c r="F4526" s="103"/>
      <c r="H4526" s="123"/>
      <c r="I4526" s="103"/>
      <c r="J4526" s="103"/>
      <c r="K4526" s="103"/>
    </row>
    <row r="4527" spans="2:11" ht="12" customHeight="1" x14ac:dyDescent="0.25">
      <c r="B4527" s="103"/>
      <c r="C4527" s="123"/>
      <c r="D4527" s="103"/>
      <c r="E4527" s="103"/>
      <c r="F4527" s="103"/>
      <c r="H4527" s="123"/>
      <c r="I4527" s="103"/>
      <c r="J4527" s="103"/>
      <c r="K4527" s="103"/>
    </row>
    <row r="4528" spans="2:11" ht="12" customHeight="1" x14ac:dyDescent="0.25">
      <c r="B4528" s="103"/>
      <c r="C4528" s="123"/>
      <c r="D4528" s="103"/>
      <c r="E4528" s="103"/>
      <c r="F4528" s="103"/>
      <c r="H4528" s="123"/>
      <c r="I4528" s="103"/>
      <c r="J4528" s="103"/>
      <c r="K4528" s="103"/>
    </row>
    <row r="4529" spans="2:11" ht="12" customHeight="1" x14ac:dyDescent="0.25">
      <c r="B4529" s="103"/>
      <c r="C4529" s="123"/>
      <c r="D4529" s="103"/>
      <c r="E4529" s="103"/>
      <c r="F4529" s="103"/>
      <c r="H4529" s="123"/>
      <c r="I4529" s="103"/>
      <c r="J4529" s="103"/>
      <c r="K4529" s="103"/>
    </row>
    <row r="4530" spans="2:11" ht="12" customHeight="1" x14ac:dyDescent="0.25">
      <c r="B4530" s="103"/>
      <c r="C4530" s="123"/>
      <c r="D4530" s="103"/>
      <c r="E4530" s="103"/>
      <c r="F4530" s="103"/>
      <c r="H4530" s="123"/>
      <c r="I4530" s="103"/>
      <c r="J4530" s="103"/>
      <c r="K4530" s="103"/>
    </row>
    <row r="4531" spans="2:11" ht="12" customHeight="1" x14ac:dyDescent="0.25">
      <c r="B4531" s="103"/>
      <c r="C4531" s="123"/>
      <c r="D4531" s="103"/>
      <c r="E4531" s="103"/>
      <c r="F4531" s="103"/>
      <c r="H4531" s="123"/>
      <c r="I4531" s="103"/>
      <c r="J4531" s="103"/>
      <c r="K4531" s="103"/>
    </row>
    <row r="4532" spans="2:11" ht="12" customHeight="1" x14ac:dyDescent="0.25">
      <c r="B4532" s="103"/>
      <c r="C4532" s="123"/>
      <c r="D4532" s="103"/>
      <c r="E4532" s="103"/>
      <c r="F4532" s="103"/>
      <c r="H4532" s="123"/>
      <c r="I4532" s="103"/>
      <c r="J4532" s="103"/>
      <c r="K4532" s="103"/>
    </row>
    <row r="4533" spans="2:11" ht="12" customHeight="1" x14ac:dyDescent="0.25">
      <c r="B4533" s="103"/>
      <c r="C4533" s="123"/>
      <c r="D4533" s="103"/>
      <c r="E4533" s="103"/>
      <c r="F4533" s="103"/>
      <c r="H4533" s="123"/>
      <c r="I4533" s="103"/>
      <c r="J4533" s="103"/>
      <c r="K4533" s="103"/>
    </row>
    <row r="4534" spans="2:11" ht="12" customHeight="1" x14ac:dyDescent="0.25">
      <c r="B4534" s="103"/>
      <c r="C4534" s="123"/>
      <c r="D4534" s="103"/>
      <c r="E4534" s="103"/>
      <c r="F4534" s="103"/>
      <c r="H4534" s="123"/>
      <c r="I4534" s="103"/>
      <c r="J4534" s="103"/>
      <c r="K4534" s="103"/>
    </row>
    <row r="4535" spans="2:11" ht="12" customHeight="1" x14ac:dyDescent="0.25">
      <c r="B4535" s="103"/>
      <c r="C4535" s="123"/>
      <c r="D4535" s="103"/>
      <c r="E4535" s="103"/>
      <c r="F4535" s="103"/>
      <c r="H4535" s="123"/>
      <c r="I4535" s="103"/>
      <c r="J4535" s="103"/>
      <c r="K4535" s="103"/>
    </row>
    <row r="4536" spans="2:11" ht="12" customHeight="1" x14ac:dyDescent="0.25">
      <c r="B4536" s="103"/>
      <c r="C4536" s="123"/>
      <c r="D4536" s="103"/>
      <c r="E4536" s="103"/>
      <c r="F4536" s="103"/>
      <c r="H4536" s="123"/>
      <c r="I4536" s="103"/>
      <c r="J4536" s="103"/>
      <c r="K4536" s="103"/>
    </row>
    <row r="4537" spans="2:11" ht="12" customHeight="1" x14ac:dyDescent="0.25">
      <c r="B4537" s="103"/>
      <c r="C4537" s="123"/>
      <c r="D4537" s="103"/>
      <c r="E4537" s="103"/>
      <c r="F4537" s="103"/>
      <c r="H4537" s="123"/>
      <c r="I4537" s="103"/>
      <c r="J4537" s="103"/>
      <c r="K4537" s="103"/>
    </row>
    <row r="4538" spans="2:11" ht="12" customHeight="1" x14ac:dyDescent="0.25">
      <c r="B4538" s="103"/>
      <c r="C4538" s="123"/>
      <c r="D4538" s="103"/>
      <c r="E4538" s="103"/>
      <c r="F4538" s="103"/>
      <c r="H4538" s="123"/>
      <c r="I4538" s="103"/>
      <c r="J4538" s="103"/>
      <c r="K4538" s="103"/>
    </row>
    <row r="4539" spans="2:11" ht="12" customHeight="1" x14ac:dyDescent="0.25">
      <c r="B4539" s="103"/>
      <c r="C4539" s="123"/>
      <c r="D4539" s="103"/>
      <c r="E4539" s="103"/>
      <c r="F4539" s="103"/>
      <c r="H4539" s="123"/>
      <c r="I4539" s="103"/>
      <c r="J4539" s="103"/>
      <c r="K4539" s="103"/>
    </row>
    <row r="4540" spans="2:11" ht="12" customHeight="1" x14ac:dyDescent="0.25">
      <c r="B4540" s="103"/>
      <c r="C4540" s="123"/>
      <c r="D4540" s="103"/>
      <c r="E4540" s="103"/>
      <c r="F4540" s="103"/>
      <c r="H4540" s="123"/>
      <c r="I4540" s="103"/>
      <c r="J4540" s="103"/>
      <c r="K4540" s="103"/>
    </row>
    <row r="4541" spans="2:11" ht="12" customHeight="1" x14ac:dyDescent="0.25">
      <c r="B4541" s="103"/>
      <c r="C4541" s="123"/>
      <c r="D4541" s="103"/>
      <c r="E4541" s="103"/>
      <c r="F4541" s="103"/>
      <c r="H4541" s="123"/>
      <c r="I4541" s="103"/>
      <c r="J4541" s="103"/>
      <c r="K4541" s="103"/>
    </row>
    <row r="4542" spans="2:11" ht="12" customHeight="1" x14ac:dyDescent="0.25">
      <c r="B4542" s="103"/>
      <c r="C4542" s="123"/>
      <c r="D4542" s="103"/>
      <c r="E4542" s="103"/>
      <c r="F4542" s="103"/>
      <c r="H4542" s="123"/>
      <c r="I4542" s="103"/>
      <c r="J4542" s="103"/>
      <c r="K4542" s="103"/>
    </row>
    <row r="4543" spans="2:11" ht="12" customHeight="1" x14ac:dyDescent="0.25">
      <c r="B4543" s="103"/>
      <c r="C4543" s="123"/>
      <c r="D4543" s="103"/>
      <c r="E4543" s="103"/>
      <c r="F4543" s="103"/>
      <c r="H4543" s="123"/>
      <c r="I4543" s="103"/>
      <c r="J4543" s="103"/>
      <c r="K4543" s="103"/>
    </row>
    <row r="4544" spans="2:11" ht="12" customHeight="1" x14ac:dyDescent="0.25">
      <c r="B4544" s="103"/>
      <c r="C4544" s="123"/>
      <c r="D4544" s="103"/>
      <c r="E4544" s="103"/>
      <c r="F4544" s="103"/>
      <c r="H4544" s="123"/>
      <c r="I4544" s="103"/>
      <c r="J4544" s="103"/>
      <c r="K4544" s="103"/>
    </row>
    <row r="4545" spans="2:11" ht="12" customHeight="1" x14ac:dyDescent="0.25">
      <c r="B4545" s="103"/>
      <c r="C4545" s="123"/>
      <c r="D4545" s="103"/>
      <c r="E4545" s="103"/>
      <c r="F4545" s="103"/>
      <c r="H4545" s="123"/>
      <c r="I4545" s="103"/>
      <c r="J4545" s="103"/>
      <c r="K4545" s="103"/>
    </row>
    <row r="4546" spans="2:11" ht="12" customHeight="1" x14ac:dyDescent="0.25">
      <c r="B4546" s="103"/>
      <c r="C4546" s="123"/>
      <c r="D4546" s="103"/>
      <c r="E4546" s="103"/>
      <c r="F4546" s="103"/>
      <c r="H4546" s="123"/>
      <c r="I4546" s="103"/>
      <c r="J4546" s="103"/>
      <c r="K4546" s="103"/>
    </row>
    <row r="4547" spans="2:11" ht="12" customHeight="1" x14ac:dyDescent="0.25">
      <c r="B4547" s="103"/>
      <c r="C4547" s="123"/>
      <c r="D4547" s="103"/>
      <c r="E4547" s="103"/>
      <c r="F4547" s="103"/>
      <c r="H4547" s="123"/>
      <c r="I4547" s="103"/>
      <c r="J4547" s="103"/>
      <c r="K4547" s="103"/>
    </row>
    <row r="4548" spans="2:11" ht="12" customHeight="1" x14ac:dyDescent="0.25">
      <c r="B4548" s="103"/>
      <c r="C4548" s="123"/>
      <c r="D4548" s="103"/>
      <c r="E4548" s="103"/>
      <c r="F4548" s="103"/>
      <c r="H4548" s="123"/>
      <c r="I4548" s="103"/>
      <c r="J4548" s="103"/>
      <c r="K4548" s="103"/>
    </row>
    <row r="4549" spans="2:11" ht="12" customHeight="1" x14ac:dyDescent="0.25">
      <c r="B4549" s="103"/>
      <c r="C4549" s="123"/>
      <c r="D4549" s="103"/>
      <c r="E4549" s="103"/>
      <c r="F4549" s="103"/>
      <c r="H4549" s="123"/>
      <c r="I4549" s="103"/>
      <c r="J4549" s="103"/>
      <c r="K4549" s="103"/>
    </row>
    <row r="4550" spans="2:11" ht="12" customHeight="1" x14ac:dyDescent="0.25">
      <c r="B4550" s="103"/>
      <c r="C4550" s="123"/>
      <c r="D4550" s="103"/>
      <c r="E4550" s="103"/>
      <c r="F4550" s="103"/>
      <c r="H4550" s="123"/>
      <c r="I4550" s="103"/>
      <c r="J4550" s="103"/>
      <c r="K4550" s="103"/>
    </row>
    <row r="4551" spans="2:11" ht="12" customHeight="1" x14ac:dyDescent="0.25">
      <c r="B4551" s="103"/>
      <c r="C4551" s="123"/>
      <c r="D4551" s="103"/>
      <c r="E4551" s="103"/>
      <c r="F4551" s="103"/>
      <c r="H4551" s="123"/>
      <c r="I4551" s="103"/>
      <c r="J4551" s="103"/>
      <c r="K4551" s="103"/>
    </row>
    <row r="4552" spans="2:11" ht="12" customHeight="1" x14ac:dyDescent="0.25">
      <c r="B4552" s="103"/>
      <c r="C4552" s="123"/>
      <c r="D4552" s="103"/>
      <c r="E4552" s="103"/>
      <c r="F4552" s="103"/>
      <c r="H4552" s="123"/>
      <c r="I4552" s="103"/>
      <c r="J4552" s="103"/>
      <c r="K4552" s="103"/>
    </row>
    <row r="4553" spans="2:11" ht="12" customHeight="1" x14ac:dyDescent="0.25">
      <c r="B4553" s="103"/>
      <c r="C4553" s="123"/>
      <c r="D4553" s="103"/>
      <c r="E4553" s="103"/>
      <c r="F4553" s="103"/>
      <c r="H4553" s="123"/>
      <c r="I4553" s="103"/>
      <c r="J4553" s="103"/>
      <c r="K4553" s="103"/>
    </row>
    <row r="4554" spans="2:11" ht="12" customHeight="1" x14ac:dyDescent="0.25">
      <c r="B4554" s="103"/>
      <c r="C4554" s="123"/>
      <c r="D4554" s="103"/>
      <c r="E4554" s="103"/>
      <c r="F4554" s="103"/>
      <c r="H4554" s="123"/>
      <c r="I4554" s="103"/>
      <c r="J4554" s="103"/>
      <c r="K4554" s="103"/>
    </row>
    <row r="4555" spans="2:11" ht="12" customHeight="1" x14ac:dyDescent="0.25">
      <c r="B4555" s="103"/>
      <c r="C4555" s="123"/>
      <c r="D4555" s="103"/>
      <c r="E4555" s="103"/>
      <c r="F4555" s="103"/>
      <c r="H4555" s="123"/>
      <c r="I4555" s="103"/>
      <c r="J4555" s="103"/>
      <c r="K4555" s="103"/>
    </row>
    <row r="4556" spans="2:11" ht="12" customHeight="1" x14ac:dyDescent="0.25">
      <c r="B4556" s="103"/>
      <c r="C4556" s="123"/>
      <c r="D4556" s="103"/>
      <c r="E4556" s="103"/>
      <c r="F4556" s="103"/>
      <c r="H4556" s="123"/>
      <c r="I4556" s="103"/>
      <c r="J4556" s="103"/>
      <c r="K4556" s="103"/>
    </row>
    <row r="4557" spans="2:11" ht="12" customHeight="1" x14ac:dyDescent="0.25">
      <c r="B4557" s="103"/>
      <c r="C4557" s="123"/>
      <c r="D4557" s="103"/>
      <c r="E4557" s="103"/>
      <c r="F4557" s="103"/>
      <c r="H4557" s="123"/>
      <c r="I4557" s="103"/>
      <c r="J4557" s="103"/>
      <c r="K4557" s="103"/>
    </row>
    <row r="4558" spans="2:11" ht="12" customHeight="1" x14ac:dyDescent="0.25">
      <c r="B4558" s="103"/>
      <c r="C4558" s="123"/>
      <c r="D4558" s="103"/>
      <c r="E4558" s="103"/>
      <c r="F4558" s="103"/>
      <c r="H4558" s="123"/>
      <c r="I4558" s="103"/>
      <c r="J4558" s="103"/>
      <c r="K4558" s="103"/>
    </row>
    <row r="4559" spans="2:11" ht="12" customHeight="1" x14ac:dyDescent="0.25">
      <c r="B4559" s="103"/>
      <c r="C4559" s="123"/>
      <c r="D4559" s="103"/>
      <c r="E4559" s="103"/>
      <c r="F4559" s="103"/>
      <c r="H4559" s="123"/>
      <c r="I4559" s="103"/>
      <c r="J4559" s="103"/>
      <c r="K4559" s="103"/>
    </row>
    <row r="4560" spans="2:11" ht="12" customHeight="1" x14ac:dyDescent="0.25">
      <c r="B4560" s="103"/>
      <c r="C4560" s="123"/>
      <c r="D4560" s="103"/>
      <c r="E4560" s="103"/>
      <c r="F4560" s="103"/>
      <c r="H4560" s="123"/>
      <c r="I4560" s="103"/>
      <c r="J4560" s="103"/>
      <c r="K4560" s="103"/>
    </row>
    <row r="4561" spans="2:11" ht="12" customHeight="1" x14ac:dyDescent="0.25">
      <c r="B4561" s="103"/>
      <c r="C4561" s="123"/>
      <c r="D4561" s="103"/>
      <c r="E4561" s="103"/>
      <c r="F4561" s="103"/>
      <c r="H4561" s="123"/>
      <c r="I4561" s="103"/>
      <c r="J4561" s="103"/>
      <c r="K4561" s="103"/>
    </row>
    <row r="4562" spans="2:11" ht="12" customHeight="1" x14ac:dyDescent="0.25">
      <c r="B4562" s="103"/>
      <c r="C4562" s="123"/>
      <c r="D4562" s="103"/>
      <c r="E4562" s="103"/>
      <c r="F4562" s="103"/>
      <c r="H4562" s="123"/>
      <c r="I4562" s="103"/>
      <c r="J4562" s="103"/>
      <c r="K4562" s="103"/>
    </row>
    <row r="4563" spans="2:11" ht="12" customHeight="1" x14ac:dyDescent="0.25">
      <c r="B4563" s="103"/>
      <c r="C4563" s="123"/>
      <c r="D4563" s="103"/>
      <c r="E4563" s="103"/>
      <c r="F4563" s="103"/>
      <c r="H4563" s="123"/>
      <c r="I4563" s="103"/>
      <c r="J4563" s="103"/>
      <c r="K4563" s="103"/>
    </row>
    <row r="4564" spans="2:11" ht="12" customHeight="1" x14ac:dyDescent="0.25">
      <c r="B4564" s="103"/>
      <c r="C4564" s="123"/>
      <c r="D4564" s="103"/>
      <c r="E4564" s="103"/>
      <c r="F4564" s="103"/>
      <c r="H4564" s="123"/>
      <c r="I4564" s="103"/>
      <c r="J4564" s="103"/>
      <c r="K4564" s="103"/>
    </row>
    <row r="4565" spans="2:11" ht="12" customHeight="1" x14ac:dyDescent="0.25">
      <c r="B4565" s="103"/>
      <c r="C4565" s="123"/>
      <c r="D4565" s="103"/>
      <c r="E4565" s="103"/>
      <c r="F4565" s="103"/>
      <c r="H4565" s="123"/>
      <c r="I4565" s="103"/>
      <c r="J4565" s="103"/>
      <c r="K4565" s="103"/>
    </row>
    <row r="4566" spans="2:11" ht="12" customHeight="1" x14ac:dyDescent="0.25">
      <c r="B4566" s="103"/>
      <c r="C4566" s="123"/>
      <c r="D4566" s="103"/>
      <c r="E4566" s="103"/>
      <c r="F4566" s="103"/>
      <c r="H4566" s="123"/>
      <c r="I4566" s="103"/>
      <c r="J4566" s="103"/>
      <c r="K4566" s="103"/>
    </row>
    <row r="4567" spans="2:11" ht="12" customHeight="1" x14ac:dyDescent="0.25">
      <c r="B4567" s="103"/>
      <c r="C4567" s="123"/>
      <c r="D4567" s="103"/>
      <c r="E4567" s="103"/>
      <c r="F4567" s="103"/>
      <c r="H4567" s="123"/>
      <c r="I4567" s="103"/>
      <c r="J4567" s="103"/>
      <c r="K4567" s="103"/>
    </row>
    <row r="4568" spans="2:11" ht="12" customHeight="1" x14ac:dyDescent="0.25">
      <c r="B4568" s="103"/>
      <c r="C4568" s="123"/>
      <c r="D4568" s="103"/>
      <c r="E4568" s="103"/>
      <c r="F4568" s="103"/>
      <c r="H4568" s="123"/>
      <c r="I4568" s="103"/>
      <c r="J4568" s="103"/>
      <c r="K4568" s="103"/>
    </row>
    <row r="4569" spans="2:11" ht="12" customHeight="1" x14ac:dyDescent="0.25">
      <c r="B4569" s="103"/>
      <c r="C4569" s="123"/>
      <c r="D4569" s="103"/>
      <c r="E4569" s="103"/>
      <c r="F4569" s="103"/>
      <c r="H4569" s="123"/>
      <c r="I4569" s="103"/>
      <c r="J4569" s="103"/>
      <c r="K4569" s="103"/>
    </row>
    <row r="4570" spans="2:11" ht="12" customHeight="1" x14ac:dyDescent="0.25">
      <c r="B4570" s="103"/>
      <c r="C4570" s="123"/>
      <c r="D4570" s="103"/>
      <c r="E4570" s="103"/>
      <c r="F4570" s="103"/>
      <c r="H4570" s="123"/>
      <c r="I4570" s="103"/>
      <c r="J4570" s="103"/>
      <c r="K4570" s="103"/>
    </row>
    <row r="4571" spans="2:11" ht="12" customHeight="1" x14ac:dyDescent="0.25">
      <c r="B4571" s="103"/>
      <c r="C4571" s="123"/>
      <c r="D4571" s="103"/>
      <c r="E4571" s="103"/>
      <c r="F4571" s="103"/>
      <c r="H4571" s="123"/>
      <c r="I4571" s="103"/>
      <c r="J4571" s="103"/>
      <c r="K4571" s="103"/>
    </row>
    <row r="4572" spans="2:11" ht="12" customHeight="1" x14ac:dyDescent="0.25">
      <c r="B4572" s="103"/>
      <c r="C4572" s="123"/>
      <c r="D4572" s="103"/>
      <c r="E4572" s="103"/>
      <c r="F4572" s="103"/>
      <c r="H4572" s="123"/>
      <c r="I4572" s="103"/>
      <c r="J4572" s="103"/>
      <c r="K4572" s="103"/>
    </row>
    <row r="4573" spans="2:11" ht="12" customHeight="1" x14ac:dyDescent="0.25">
      <c r="B4573" s="103"/>
      <c r="C4573" s="123"/>
      <c r="D4573" s="103"/>
      <c r="E4573" s="103"/>
      <c r="F4573" s="103"/>
      <c r="H4573" s="123"/>
      <c r="I4573" s="103"/>
      <c r="J4573" s="103"/>
      <c r="K4573" s="103"/>
    </row>
    <row r="4574" spans="2:11" ht="12" customHeight="1" x14ac:dyDescent="0.25">
      <c r="B4574" s="103"/>
      <c r="C4574" s="123"/>
      <c r="D4574" s="103"/>
      <c r="E4574" s="103"/>
      <c r="F4574" s="103"/>
      <c r="H4574" s="123"/>
      <c r="I4574" s="103"/>
      <c r="J4574" s="103"/>
      <c r="K4574" s="103"/>
    </row>
    <row r="4575" spans="2:11" ht="12" customHeight="1" x14ac:dyDescent="0.25">
      <c r="B4575" s="103"/>
      <c r="C4575" s="123"/>
      <c r="D4575" s="103"/>
      <c r="E4575" s="103"/>
      <c r="F4575" s="103"/>
      <c r="H4575" s="123"/>
      <c r="I4575" s="103"/>
      <c r="J4575" s="103"/>
      <c r="K4575" s="103"/>
    </row>
    <row r="4576" spans="2:11" ht="12" customHeight="1" x14ac:dyDescent="0.25">
      <c r="B4576" s="103"/>
      <c r="C4576" s="123"/>
      <c r="D4576" s="103"/>
      <c r="E4576" s="103"/>
      <c r="F4576" s="103"/>
      <c r="H4576" s="123"/>
      <c r="I4576" s="103"/>
      <c r="J4576" s="103"/>
      <c r="K4576" s="103"/>
    </row>
    <row r="4577" spans="2:11" ht="12" customHeight="1" x14ac:dyDescent="0.25">
      <c r="B4577" s="103"/>
      <c r="C4577" s="123"/>
      <c r="D4577" s="103"/>
      <c r="E4577" s="103"/>
      <c r="F4577" s="103"/>
      <c r="H4577" s="123"/>
      <c r="I4577" s="103"/>
      <c r="J4577" s="103"/>
      <c r="K4577" s="103"/>
    </row>
    <row r="4578" spans="2:11" ht="12" customHeight="1" x14ac:dyDescent="0.25">
      <c r="B4578" s="103"/>
      <c r="C4578" s="123"/>
      <c r="D4578" s="103"/>
      <c r="E4578" s="103"/>
      <c r="F4578" s="103"/>
      <c r="H4578" s="123"/>
      <c r="I4578" s="103"/>
      <c r="J4578" s="103"/>
      <c r="K4578" s="103"/>
    </row>
    <row r="4579" spans="2:11" ht="12" customHeight="1" x14ac:dyDescent="0.25">
      <c r="B4579" s="103"/>
      <c r="C4579" s="123"/>
      <c r="D4579" s="103"/>
      <c r="E4579" s="103"/>
      <c r="F4579" s="103"/>
      <c r="H4579" s="123"/>
      <c r="I4579" s="103"/>
      <c r="J4579" s="103"/>
      <c r="K4579" s="103"/>
    </row>
    <row r="4580" spans="2:11" ht="12" customHeight="1" x14ac:dyDescent="0.25">
      <c r="B4580" s="103"/>
      <c r="C4580" s="123"/>
      <c r="D4580" s="103"/>
      <c r="E4580" s="103"/>
      <c r="F4580" s="103"/>
      <c r="H4580" s="123"/>
      <c r="I4580" s="103"/>
      <c r="J4580" s="103"/>
      <c r="K4580" s="103"/>
    </row>
    <row r="4581" spans="2:11" ht="12" customHeight="1" x14ac:dyDescent="0.25">
      <c r="B4581" s="103"/>
      <c r="C4581" s="123"/>
      <c r="D4581" s="103"/>
      <c r="E4581" s="103"/>
      <c r="F4581" s="103"/>
      <c r="H4581" s="123"/>
      <c r="I4581" s="103"/>
      <c r="J4581" s="103"/>
      <c r="K4581" s="103"/>
    </row>
    <row r="4582" spans="2:11" ht="12" customHeight="1" x14ac:dyDescent="0.25">
      <c r="B4582" s="103"/>
      <c r="C4582" s="123"/>
      <c r="D4582" s="103"/>
      <c r="E4582" s="103"/>
      <c r="F4582" s="103"/>
      <c r="H4582" s="123"/>
      <c r="I4582" s="103"/>
      <c r="J4582" s="103"/>
      <c r="K4582" s="103"/>
    </row>
    <row r="4583" spans="2:11" ht="12" customHeight="1" x14ac:dyDescent="0.25">
      <c r="B4583" s="103"/>
      <c r="C4583" s="123"/>
      <c r="D4583" s="103"/>
      <c r="E4583" s="103"/>
      <c r="F4583" s="103"/>
      <c r="H4583" s="123"/>
      <c r="I4583" s="103"/>
      <c r="J4583" s="103"/>
      <c r="K4583" s="103"/>
    </row>
    <row r="4584" spans="2:11" ht="12" customHeight="1" x14ac:dyDescent="0.25">
      <c r="B4584" s="103"/>
      <c r="C4584" s="123"/>
      <c r="D4584" s="103"/>
      <c r="E4584" s="103"/>
      <c r="F4584" s="103"/>
      <c r="H4584" s="123"/>
      <c r="I4584" s="103"/>
      <c r="J4584" s="103"/>
      <c r="K4584" s="103"/>
    </row>
    <row r="4585" spans="2:11" ht="12" customHeight="1" x14ac:dyDescent="0.25">
      <c r="B4585" s="103"/>
      <c r="C4585" s="123"/>
      <c r="D4585" s="103"/>
      <c r="E4585" s="103"/>
      <c r="F4585" s="103"/>
      <c r="H4585" s="123"/>
      <c r="I4585" s="103"/>
      <c r="J4585" s="103"/>
      <c r="K4585" s="103"/>
    </row>
    <row r="4586" spans="2:11" ht="12" customHeight="1" x14ac:dyDescent="0.25">
      <c r="B4586" s="103"/>
      <c r="C4586" s="123"/>
      <c r="D4586" s="103"/>
      <c r="E4586" s="103"/>
      <c r="F4586" s="103"/>
      <c r="H4586" s="123"/>
      <c r="I4586" s="103"/>
      <c r="J4586" s="103"/>
      <c r="K4586" s="103"/>
    </row>
    <row r="4587" spans="2:11" ht="12" customHeight="1" x14ac:dyDescent="0.25">
      <c r="B4587" s="103"/>
      <c r="C4587" s="123"/>
      <c r="D4587" s="103"/>
      <c r="E4587" s="103"/>
      <c r="F4587" s="103"/>
      <c r="H4587" s="123"/>
      <c r="I4587" s="103"/>
      <c r="J4587" s="103"/>
      <c r="K4587" s="103"/>
    </row>
    <row r="4588" spans="2:11" ht="12" customHeight="1" x14ac:dyDescent="0.25">
      <c r="B4588" s="103"/>
      <c r="C4588" s="123"/>
      <c r="D4588" s="103"/>
      <c r="E4588" s="103"/>
      <c r="F4588" s="103"/>
      <c r="H4588" s="123"/>
      <c r="I4588" s="103"/>
      <c r="J4588" s="103"/>
      <c r="K4588" s="103"/>
    </row>
    <row r="4589" spans="2:11" ht="12" customHeight="1" x14ac:dyDescent="0.25">
      <c r="B4589" s="103"/>
      <c r="C4589" s="123"/>
      <c r="D4589" s="103"/>
      <c r="E4589" s="103"/>
      <c r="F4589" s="103"/>
      <c r="H4589" s="123"/>
      <c r="I4589" s="103"/>
      <c r="J4589" s="103"/>
      <c r="K4589" s="103"/>
    </row>
    <row r="4590" spans="2:11" ht="12" customHeight="1" x14ac:dyDescent="0.25">
      <c r="B4590" s="103"/>
      <c r="C4590" s="123"/>
      <c r="D4590" s="103"/>
      <c r="E4590" s="103"/>
      <c r="F4590" s="103"/>
      <c r="H4590" s="123"/>
      <c r="I4590" s="103"/>
      <c r="J4590" s="103"/>
      <c r="K4590" s="103"/>
    </row>
    <row r="4591" spans="2:11" ht="12" customHeight="1" x14ac:dyDescent="0.25">
      <c r="B4591" s="103"/>
      <c r="C4591" s="123"/>
      <c r="D4591" s="103"/>
      <c r="E4591" s="103"/>
      <c r="F4591" s="103"/>
      <c r="H4591" s="123"/>
      <c r="I4591" s="103"/>
      <c r="J4591" s="103"/>
      <c r="K4591" s="103"/>
    </row>
    <row r="4592" spans="2:11" ht="12" customHeight="1" x14ac:dyDescent="0.25">
      <c r="B4592" s="103"/>
      <c r="C4592" s="123"/>
      <c r="D4592" s="103"/>
      <c r="E4592" s="103"/>
      <c r="F4592" s="103"/>
      <c r="H4592" s="123"/>
      <c r="I4592" s="103"/>
      <c r="J4592" s="103"/>
      <c r="K4592" s="103"/>
    </row>
    <row r="4593" spans="2:11" ht="12" customHeight="1" x14ac:dyDescent="0.25">
      <c r="B4593" s="103"/>
      <c r="C4593" s="123"/>
      <c r="D4593" s="103"/>
      <c r="E4593" s="103"/>
      <c r="F4593" s="103"/>
      <c r="H4593" s="123"/>
      <c r="I4593" s="103"/>
      <c r="J4593" s="103"/>
      <c r="K4593" s="103"/>
    </row>
    <row r="4594" spans="2:11" ht="12" customHeight="1" x14ac:dyDescent="0.25">
      <c r="B4594" s="103"/>
      <c r="C4594" s="123"/>
      <c r="D4594" s="103"/>
      <c r="E4594" s="103"/>
      <c r="F4594" s="103"/>
      <c r="H4594" s="123"/>
      <c r="I4594" s="103"/>
      <c r="J4594" s="103"/>
      <c r="K4594" s="103"/>
    </row>
    <row r="4595" spans="2:11" ht="12" customHeight="1" x14ac:dyDescent="0.25">
      <c r="B4595" s="103"/>
      <c r="C4595" s="123"/>
      <c r="D4595" s="103"/>
      <c r="E4595" s="103"/>
      <c r="F4595" s="103"/>
      <c r="H4595" s="123"/>
      <c r="I4595" s="103"/>
      <c r="J4595" s="103"/>
      <c r="K4595" s="103"/>
    </row>
    <row r="4596" spans="2:11" ht="12" customHeight="1" x14ac:dyDescent="0.25">
      <c r="B4596" s="103"/>
      <c r="C4596" s="123"/>
      <c r="D4596" s="103"/>
      <c r="E4596" s="103"/>
      <c r="F4596" s="103"/>
      <c r="H4596" s="123"/>
      <c r="I4596" s="103"/>
      <c r="J4596" s="103"/>
      <c r="K4596" s="103"/>
    </row>
    <row r="4597" spans="2:11" ht="12" customHeight="1" x14ac:dyDescent="0.25">
      <c r="B4597" s="103"/>
      <c r="C4597" s="123"/>
      <c r="D4597" s="103"/>
      <c r="E4597" s="103"/>
      <c r="F4597" s="103"/>
      <c r="H4597" s="123"/>
      <c r="I4597" s="103"/>
      <c r="J4597" s="103"/>
      <c r="K4597" s="103"/>
    </row>
    <row r="4598" spans="2:11" ht="12" customHeight="1" x14ac:dyDescent="0.25">
      <c r="B4598" s="103"/>
      <c r="C4598" s="123"/>
      <c r="D4598" s="103"/>
      <c r="E4598" s="103"/>
      <c r="F4598" s="103"/>
      <c r="H4598" s="123"/>
      <c r="I4598" s="103"/>
      <c r="J4598" s="103"/>
      <c r="K4598" s="103"/>
    </row>
    <row r="4599" spans="2:11" ht="12" customHeight="1" x14ac:dyDescent="0.25">
      <c r="B4599" s="103"/>
      <c r="C4599" s="123"/>
      <c r="D4599" s="103"/>
      <c r="E4599" s="103"/>
      <c r="F4599" s="103"/>
      <c r="H4599" s="123"/>
      <c r="I4599" s="103"/>
      <c r="J4599" s="103"/>
      <c r="K4599" s="103"/>
    </row>
    <row r="4600" spans="2:11" ht="12" customHeight="1" x14ac:dyDescent="0.25">
      <c r="B4600" s="103"/>
      <c r="C4600" s="123"/>
      <c r="D4600" s="103"/>
      <c r="E4600" s="103"/>
      <c r="F4600" s="103"/>
      <c r="H4600" s="123"/>
      <c r="I4600" s="103"/>
      <c r="J4600" s="103"/>
      <c r="K4600" s="103"/>
    </row>
    <row r="4601" spans="2:11" ht="12" customHeight="1" x14ac:dyDescent="0.25">
      <c r="B4601" s="103"/>
      <c r="C4601" s="123"/>
      <c r="D4601" s="103"/>
      <c r="E4601" s="103"/>
      <c r="F4601" s="103"/>
      <c r="H4601" s="123"/>
      <c r="I4601" s="103"/>
      <c r="J4601" s="103"/>
      <c r="K4601" s="103"/>
    </row>
    <row r="4602" spans="2:11" ht="12" customHeight="1" x14ac:dyDescent="0.25">
      <c r="B4602" s="103"/>
      <c r="C4602" s="123"/>
      <c r="D4602" s="103"/>
      <c r="E4602" s="103"/>
      <c r="F4602" s="103"/>
      <c r="H4602" s="123"/>
      <c r="I4602" s="103"/>
      <c r="J4602" s="103"/>
      <c r="K4602" s="103"/>
    </row>
    <row r="4603" spans="2:11" ht="12" customHeight="1" x14ac:dyDescent="0.25">
      <c r="B4603" s="103"/>
      <c r="C4603" s="123"/>
      <c r="D4603" s="103"/>
      <c r="E4603" s="103"/>
      <c r="F4603" s="103"/>
      <c r="H4603" s="123"/>
      <c r="I4603" s="103"/>
      <c r="J4603" s="103"/>
      <c r="K4603" s="103"/>
    </row>
    <row r="4604" spans="2:11" ht="12" customHeight="1" x14ac:dyDescent="0.25">
      <c r="B4604" s="103"/>
      <c r="C4604" s="123"/>
      <c r="D4604" s="103"/>
      <c r="E4604" s="103"/>
      <c r="F4604" s="103"/>
      <c r="H4604" s="123"/>
      <c r="I4604" s="103"/>
      <c r="J4604" s="103"/>
      <c r="K4604" s="103"/>
    </row>
    <row r="4605" spans="2:11" ht="12" customHeight="1" x14ac:dyDescent="0.25">
      <c r="B4605" s="103"/>
      <c r="C4605" s="123"/>
      <c r="D4605" s="103"/>
      <c r="E4605" s="103"/>
      <c r="F4605" s="103"/>
      <c r="H4605" s="123"/>
      <c r="I4605" s="103"/>
      <c r="J4605" s="103"/>
      <c r="K4605" s="103"/>
    </row>
    <row r="4606" spans="2:11" ht="12" customHeight="1" x14ac:dyDescent="0.25">
      <c r="B4606" s="103"/>
      <c r="C4606" s="123"/>
      <c r="D4606" s="103"/>
      <c r="E4606" s="103"/>
      <c r="F4606" s="103"/>
      <c r="H4606" s="123"/>
      <c r="I4606" s="103"/>
      <c r="J4606" s="103"/>
      <c r="K4606" s="103"/>
    </row>
    <row r="4607" spans="2:11" ht="12" customHeight="1" x14ac:dyDescent="0.25">
      <c r="B4607" s="103"/>
      <c r="C4607" s="123"/>
      <c r="D4607" s="103"/>
      <c r="E4607" s="103"/>
      <c r="F4607" s="103"/>
      <c r="H4607" s="123"/>
      <c r="I4607" s="103"/>
      <c r="J4607" s="103"/>
      <c r="K4607" s="103"/>
    </row>
    <row r="4608" spans="2:11" ht="12" customHeight="1" x14ac:dyDescent="0.25">
      <c r="B4608" s="103"/>
      <c r="C4608" s="123"/>
      <c r="D4608" s="103"/>
      <c r="E4608" s="103"/>
      <c r="F4608" s="103"/>
      <c r="H4608" s="123"/>
      <c r="I4608" s="103"/>
      <c r="J4608" s="103"/>
      <c r="K4608" s="103"/>
    </row>
    <row r="4609" spans="2:11" ht="12" customHeight="1" x14ac:dyDescent="0.25">
      <c r="B4609" s="103"/>
      <c r="C4609" s="123"/>
      <c r="D4609" s="103"/>
      <c r="E4609" s="103"/>
      <c r="F4609" s="103"/>
      <c r="H4609" s="123"/>
      <c r="I4609" s="103"/>
      <c r="J4609" s="103"/>
      <c r="K4609" s="103"/>
    </row>
    <row r="4610" spans="2:11" ht="12" customHeight="1" x14ac:dyDescent="0.25">
      <c r="B4610" s="103"/>
      <c r="C4610" s="123"/>
      <c r="D4610" s="103"/>
      <c r="E4610" s="103"/>
      <c r="F4610" s="103"/>
      <c r="H4610" s="123"/>
      <c r="I4610" s="103"/>
      <c r="J4610" s="103"/>
      <c r="K4610" s="103"/>
    </row>
    <row r="4611" spans="2:11" ht="12" customHeight="1" x14ac:dyDescent="0.25">
      <c r="B4611" s="103"/>
      <c r="C4611" s="123"/>
      <c r="D4611" s="103"/>
      <c r="E4611" s="103"/>
      <c r="F4611" s="103"/>
      <c r="H4611" s="123"/>
      <c r="I4611" s="103"/>
      <c r="J4611" s="103"/>
      <c r="K4611" s="103"/>
    </row>
    <row r="4612" spans="2:11" ht="12" customHeight="1" x14ac:dyDescent="0.25">
      <c r="B4612" s="103"/>
      <c r="C4612" s="123"/>
      <c r="D4612" s="103"/>
      <c r="E4612" s="103"/>
      <c r="F4612" s="103"/>
      <c r="H4612" s="123"/>
      <c r="I4612" s="103"/>
      <c r="J4612" s="103"/>
      <c r="K4612" s="103"/>
    </row>
    <row r="4613" spans="2:11" ht="12" customHeight="1" x14ac:dyDescent="0.25">
      <c r="B4613" s="103"/>
      <c r="C4613" s="123"/>
      <c r="D4613" s="103"/>
      <c r="E4613" s="103"/>
      <c r="F4613" s="103"/>
      <c r="H4613" s="123"/>
      <c r="I4613" s="103"/>
      <c r="J4613" s="103"/>
      <c r="K4613" s="103"/>
    </row>
    <row r="4614" spans="2:11" ht="12" customHeight="1" x14ac:dyDescent="0.25">
      <c r="B4614" s="103"/>
      <c r="C4614" s="123"/>
      <c r="D4614" s="103"/>
      <c r="E4614" s="103"/>
      <c r="F4614" s="103"/>
      <c r="H4614" s="123"/>
      <c r="I4614" s="103"/>
      <c r="J4614" s="103"/>
      <c r="K4614" s="103"/>
    </row>
    <row r="4615" spans="2:11" ht="12" customHeight="1" x14ac:dyDescent="0.25">
      <c r="B4615" s="103"/>
      <c r="C4615" s="123"/>
      <c r="D4615" s="103"/>
      <c r="E4615" s="103"/>
      <c r="F4615" s="103"/>
      <c r="H4615" s="123"/>
      <c r="I4615" s="103"/>
      <c r="J4615" s="103"/>
      <c r="K4615" s="103"/>
    </row>
    <row r="4616" spans="2:11" ht="12" customHeight="1" x14ac:dyDescent="0.25">
      <c r="B4616" s="103"/>
      <c r="C4616" s="123"/>
      <c r="D4616" s="103"/>
      <c r="E4616" s="103"/>
      <c r="F4616" s="103"/>
      <c r="H4616" s="123"/>
      <c r="I4616" s="103"/>
      <c r="J4616" s="103"/>
      <c r="K4616" s="103"/>
    </row>
    <row r="4617" spans="2:11" ht="12" customHeight="1" x14ac:dyDescent="0.25">
      <c r="B4617" s="103"/>
      <c r="C4617" s="123"/>
      <c r="D4617" s="103"/>
      <c r="E4617" s="103"/>
      <c r="F4617" s="103"/>
      <c r="H4617" s="123"/>
      <c r="I4617" s="103"/>
      <c r="J4617" s="103"/>
      <c r="K4617" s="103"/>
    </row>
    <row r="4618" spans="2:11" ht="12" customHeight="1" x14ac:dyDescent="0.25">
      <c r="B4618" s="103"/>
      <c r="C4618" s="123"/>
      <c r="D4618" s="103"/>
      <c r="E4618" s="103"/>
      <c r="F4618" s="103"/>
      <c r="H4618" s="123"/>
      <c r="I4618" s="103"/>
      <c r="J4618" s="103"/>
      <c r="K4618" s="103"/>
    </row>
    <row r="4619" spans="2:11" ht="12" customHeight="1" x14ac:dyDescent="0.25">
      <c r="B4619" s="103"/>
      <c r="C4619" s="123"/>
      <c r="D4619" s="103"/>
      <c r="E4619" s="103"/>
      <c r="F4619" s="103"/>
      <c r="H4619" s="123"/>
      <c r="I4619" s="103"/>
      <c r="J4619" s="103"/>
      <c r="K4619" s="103"/>
    </row>
    <row r="4620" spans="2:11" ht="12" customHeight="1" x14ac:dyDescent="0.25">
      <c r="B4620" s="103"/>
      <c r="C4620" s="123"/>
      <c r="D4620" s="103"/>
      <c r="E4620" s="103"/>
      <c r="F4620" s="103"/>
      <c r="H4620" s="123"/>
      <c r="I4620" s="103"/>
      <c r="J4620" s="103"/>
      <c r="K4620" s="103"/>
    </row>
    <row r="4621" spans="2:11" ht="12" customHeight="1" x14ac:dyDescent="0.25">
      <c r="B4621" s="103"/>
      <c r="C4621" s="123"/>
      <c r="D4621" s="103"/>
      <c r="E4621" s="103"/>
      <c r="F4621" s="103"/>
      <c r="H4621" s="123"/>
      <c r="I4621" s="103"/>
      <c r="J4621" s="103"/>
      <c r="K4621" s="103"/>
    </row>
    <row r="4622" spans="2:11" ht="12" customHeight="1" x14ac:dyDescent="0.25">
      <c r="B4622" s="103"/>
      <c r="C4622" s="123"/>
      <c r="D4622" s="103"/>
      <c r="E4622" s="103"/>
      <c r="F4622" s="103"/>
      <c r="H4622" s="123"/>
      <c r="I4622" s="103"/>
      <c r="J4622" s="103"/>
      <c r="K4622" s="103"/>
    </row>
    <row r="4623" spans="2:11" ht="12" customHeight="1" x14ac:dyDescent="0.25">
      <c r="B4623" s="103"/>
      <c r="C4623" s="123"/>
      <c r="D4623" s="103"/>
      <c r="E4623" s="103"/>
      <c r="F4623" s="103"/>
      <c r="H4623" s="123"/>
      <c r="I4623" s="103"/>
      <c r="J4623" s="103"/>
      <c r="K4623" s="103"/>
    </row>
    <row r="4624" spans="2:11" ht="12" customHeight="1" x14ac:dyDescent="0.25">
      <c r="B4624" s="103"/>
      <c r="C4624" s="123"/>
      <c r="D4624" s="103"/>
      <c r="E4624" s="103"/>
      <c r="F4624" s="103"/>
      <c r="H4624" s="123"/>
      <c r="I4624" s="103"/>
      <c r="J4624" s="103"/>
      <c r="K4624" s="103"/>
    </row>
    <row r="4625" spans="2:11" ht="12" customHeight="1" x14ac:dyDescent="0.25">
      <c r="B4625" s="103"/>
      <c r="C4625" s="123"/>
      <c r="D4625" s="103"/>
      <c r="E4625" s="103"/>
      <c r="F4625" s="103"/>
      <c r="H4625" s="123"/>
      <c r="I4625" s="103"/>
      <c r="J4625" s="103"/>
      <c r="K4625" s="103"/>
    </row>
    <row r="4626" spans="2:11" ht="12" customHeight="1" x14ac:dyDescent="0.25">
      <c r="B4626" s="103"/>
      <c r="C4626" s="123"/>
      <c r="D4626" s="103"/>
      <c r="E4626" s="103"/>
      <c r="F4626" s="103"/>
      <c r="H4626" s="123"/>
      <c r="I4626" s="103"/>
      <c r="J4626" s="103"/>
      <c r="K4626" s="103"/>
    </row>
    <row r="4627" spans="2:11" ht="12" customHeight="1" x14ac:dyDescent="0.25">
      <c r="B4627" s="103"/>
      <c r="C4627" s="123"/>
      <c r="D4627" s="103"/>
      <c r="E4627" s="103"/>
      <c r="F4627" s="103"/>
      <c r="H4627" s="123"/>
      <c r="I4627" s="103"/>
      <c r="J4627" s="103"/>
      <c r="K4627" s="103"/>
    </row>
    <row r="4628" spans="2:11" ht="12" customHeight="1" x14ac:dyDescent="0.25">
      <c r="B4628" s="103"/>
      <c r="C4628" s="123"/>
      <c r="D4628" s="103"/>
      <c r="E4628" s="103"/>
      <c r="F4628" s="103"/>
      <c r="H4628" s="123"/>
      <c r="I4628" s="103"/>
      <c r="J4628" s="103"/>
      <c r="K4628" s="103"/>
    </row>
    <row r="4629" spans="2:11" ht="12" customHeight="1" x14ac:dyDescent="0.25">
      <c r="B4629" s="103"/>
      <c r="C4629" s="123"/>
      <c r="D4629" s="103"/>
      <c r="E4629" s="103"/>
      <c r="F4629" s="103"/>
      <c r="H4629" s="123"/>
      <c r="I4629" s="103"/>
      <c r="J4629" s="103"/>
      <c r="K4629" s="103"/>
    </row>
    <row r="4630" spans="2:11" ht="12" customHeight="1" x14ac:dyDescent="0.25">
      <c r="B4630" s="103"/>
      <c r="C4630" s="123"/>
      <c r="D4630" s="103"/>
      <c r="E4630" s="103"/>
      <c r="F4630" s="103"/>
      <c r="H4630" s="123"/>
      <c r="I4630" s="103"/>
      <c r="J4630" s="103"/>
      <c r="K4630" s="103"/>
    </row>
    <row r="4631" spans="2:11" ht="12" customHeight="1" x14ac:dyDescent="0.25">
      <c r="B4631" s="103"/>
      <c r="C4631" s="123"/>
      <c r="D4631" s="103"/>
      <c r="E4631" s="103"/>
      <c r="F4631" s="103"/>
      <c r="H4631" s="123"/>
      <c r="I4631" s="103"/>
      <c r="J4631" s="103"/>
      <c r="K4631" s="103"/>
    </row>
    <row r="4632" spans="2:11" ht="12" customHeight="1" x14ac:dyDescent="0.25">
      <c r="B4632" s="103"/>
      <c r="C4632" s="123"/>
      <c r="D4632" s="103"/>
      <c r="E4632" s="103"/>
      <c r="F4632" s="103"/>
      <c r="H4632" s="123"/>
      <c r="I4632" s="103"/>
      <c r="J4632" s="103"/>
      <c r="K4632" s="103"/>
    </row>
    <row r="4633" spans="2:11" ht="12" customHeight="1" x14ac:dyDescent="0.25">
      <c r="B4633" s="103"/>
      <c r="C4633" s="123"/>
      <c r="D4633" s="103"/>
      <c r="E4633" s="103"/>
      <c r="F4633" s="103"/>
      <c r="H4633" s="123"/>
      <c r="I4633" s="103"/>
      <c r="J4633" s="103"/>
      <c r="K4633" s="103"/>
    </row>
    <row r="4634" spans="2:11" ht="12" customHeight="1" x14ac:dyDescent="0.25">
      <c r="B4634" s="103"/>
      <c r="C4634" s="123"/>
      <c r="D4634" s="103"/>
      <c r="E4634" s="103"/>
      <c r="F4634" s="103"/>
      <c r="H4634" s="123"/>
      <c r="I4634" s="103"/>
      <c r="J4634" s="103"/>
      <c r="K4634" s="103"/>
    </row>
    <row r="4635" spans="2:11" ht="12" customHeight="1" x14ac:dyDescent="0.25">
      <c r="B4635" s="103"/>
      <c r="C4635" s="123"/>
      <c r="D4635" s="103"/>
      <c r="E4635" s="103"/>
      <c r="F4635" s="103"/>
      <c r="H4635" s="123"/>
      <c r="I4635" s="103"/>
      <c r="J4635" s="103"/>
      <c r="K4635" s="103"/>
    </row>
    <row r="4636" spans="2:11" ht="12" customHeight="1" x14ac:dyDescent="0.25">
      <c r="B4636" s="103"/>
      <c r="C4636" s="123"/>
      <c r="D4636" s="103"/>
      <c r="E4636" s="103"/>
      <c r="F4636" s="103"/>
      <c r="H4636" s="123"/>
      <c r="I4636" s="103"/>
      <c r="J4636" s="103"/>
      <c r="K4636" s="103"/>
    </row>
    <row r="4637" spans="2:11" ht="12" customHeight="1" x14ac:dyDescent="0.25">
      <c r="B4637" s="103"/>
      <c r="C4637" s="123"/>
      <c r="D4637" s="103"/>
      <c r="E4637" s="103"/>
      <c r="F4637" s="103"/>
      <c r="H4637" s="123"/>
      <c r="I4637" s="103"/>
      <c r="J4637" s="103"/>
      <c r="K4637" s="103"/>
    </row>
    <row r="4638" spans="2:11" ht="12" customHeight="1" x14ac:dyDescent="0.25">
      <c r="B4638" s="103"/>
      <c r="C4638" s="123"/>
      <c r="D4638" s="103"/>
      <c r="E4638" s="103"/>
      <c r="F4638" s="103"/>
      <c r="H4638" s="123"/>
      <c r="I4638" s="103"/>
      <c r="J4638" s="103"/>
      <c r="K4638" s="103"/>
    </row>
    <row r="4639" spans="2:11" ht="12" customHeight="1" x14ac:dyDescent="0.25">
      <c r="B4639" s="103"/>
      <c r="C4639" s="123"/>
      <c r="D4639" s="103"/>
      <c r="E4639" s="103"/>
      <c r="F4639" s="103"/>
      <c r="H4639" s="123"/>
      <c r="I4639" s="103"/>
      <c r="J4639" s="103"/>
      <c r="K4639" s="103"/>
    </row>
    <row r="4640" spans="2:11" ht="12" customHeight="1" x14ac:dyDescent="0.25">
      <c r="B4640" s="103"/>
      <c r="C4640" s="123"/>
      <c r="D4640" s="103"/>
      <c r="E4640" s="103"/>
      <c r="F4640" s="103"/>
      <c r="H4640" s="123"/>
      <c r="I4640" s="103"/>
      <c r="J4640" s="103"/>
      <c r="K4640" s="103"/>
    </row>
    <row r="4641" spans="2:11" ht="12" customHeight="1" x14ac:dyDescent="0.25">
      <c r="B4641" s="103"/>
      <c r="C4641" s="123"/>
      <c r="D4641" s="103"/>
      <c r="E4641" s="103"/>
      <c r="F4641" s="103"/>
      <c r="H4641" s="123"/>
      <c r="I4641" s="103"/>
      <c r="J4641" s="103"/>
      <c r="K4641" s="103"/>
    </row>
    <row r="4642" spans="2:11" ht="12" customHeight="1" x14ac:dyDescent="0.25">
      <c r="B4642" s="103"/>
      <c r="C4642" s="123"/>
      <c r="D4642" s="103"/>
      <c r="E4642" s="103"/>
      <c r="F4642" s="103"/>
      <c r="H4642" s="123"/>
      <c r="I4642" s="103"/>
      <c r="J4642" s="103"/>
      <c r="K4642" s="103"/>
    </row>
    <row r="4643" spans="2:11" ht="12" customHeight="1" x14ac:dyDescent="0.25">
      <c r="B4643" s="103"/>
      <c r="C4643" s="123"/>
      <c r="D4643" s="103"/>
      <c r="E4643" s="103"/>
      <c r="F4643" s="103"/>
      <c r="H4643" s="123"/>
      <c r="I4643" s="103"/>
      <c r="J4643" s="103"/>
      <c r="K4643" s="103"/>
    </row>
    <row r="4644" spans="2:11" ht="12" customHeight="1" x14ac:dyDescent="0.25">
      <c r="B4644" s="103"/>
      <c r="C4644" s="123"/>
      <c r="D4644" s="103"/>
      <c r="E4644" s="103"/>
      <c r="F4644" s="103"/>
      <c r="H4644" s="123"/>
      <c r="I4644" s="103"/>
      <c r="J4644" s="103"/>
      <c r="K4644" s="103"/>
    </row>
    <row r="4645" spans="2:11" ht="12" customHeight="1" x14ac:dyDescent="0.25">
      <c r="B4645" s="103"/>
      <c r="C4645" s="123"/>
      <c r="D4645" s="103"/>
      <c r="E4645" s="103"/>
      <c r="F4645" s="103"/>
      <c r="H4645" s="123"/>
      <c r="I4645" s="103"/>
      <c r="J4645" s="103"/>
      <c r="K4645" s="103"/>
    </row>
    <row r="4646" spans="2:11" ht="12" customHeight="1" x14ac:dyDescent="0.25">
      <c r="B4646" s="103"/>
      <c r="C4646" s="123"/>
      <c r="D4646" s="103"/>
      <c r="E4646" s="103"/>
      <c r="F4646" s="103"/>
      <c r="H4646" s="123"/>
      <c r="I4646" s="103"/>
      <c r="J4646" s="103"/>
      <c r="K4646" s="103"/>
    </row>
    <row r="4647" spans="2:11" ht="12" customHeight="1" x14ac:dyDescent="0.25">
      <c r="B4647" s="103"/>
      <c r="C4647" s="123"/>
      <c r="D4647" s="103"/>
      <c r="E4647" s="103"/>
      <c r="F4647" s="103"/>
      <c r="H4647" s="123"/>
      <c r="I4647" s="103"/>
      <c r="J4647" s="103"/>
      <c r="K4647" s="103"/>
    </row>
    <row r="4648" spans="2:11" ht="12" customHeight="1" x14ac:dyDescent="0.25">
      <c r="B4648" s="103"/>
      <c r="C4648" s="123"/>
      <c r="D4648" s="103"/>
      <c r="E4648" s="103"/>
      <c r="F4648" s="103"/>
      <c r="H4648" s="123"/>
      <c r="I4648" s="103"/>
      <c r="J4648" s="103"/>
      <c r="K4648" s="103"/>
    </row>
    <row r="4649" spans="2:11" ht="12" customHeight="1" x14ac:dyDescent="0.25">
      <c r="B4649" s="103"/>
      <c r="C4649" s="123"/>
      <c r="D4649" s="103"/>
      <c r="E4649" s="103"/>
      <c r="F4649" s="103"/>
      <c r="H4649" s="123"/>
      <c r="I4649" s="103"/>
      <c r="J4649" s="103"/>
      <c r="K4649" s="103"/>
    </row>
    <row r="4650" spans="2:11" ht="12" customHeight="1" x14ac:dyDescent="0.25">
      <c r="B4650" s="103"/>
      <c r="C4650" s="123"/>
      <c r="D4650" s="103"/>
      <c r="E4650" s="103"/>
      <c r="F4650" s="103"/>
      <c r="H4650" s="123"/>
      <c r="I4650" s="103"/>
      <c r="J4650" s="103"/>
      <c r="K4650" s="103"/>
    </row>
    <row r="4651" spans="2:11" ht="12" customHeight="1" x14ac:dyDescent="0.25">
      <c r="B4651" s="103"/>
      <c r="C4651" s="123"/>
      <c r="D4651" s="103"/>
      <c r="E4651" s="103"/>
      <c r="F4651" s="103"/>
      <c r="H4651" s="123"/>
      <c r="I4651" s="103"/>
      <c r="J4651" s="103"/>
      <c r="K4651" s="103"/>
    </row>
    <row r="4652" spans="2:11" ht="12" customHeight="1" x14ac:dyDescent="0.25">
      <c r="B4652" s="103"/>
      <c r="C4652" s="123"/>
      <c r="D4652" s="103"/>
      <c r="E4652" s="103"/>
      <c r="F4652" s="103"/>
      <c r="H4652" s="123"/>
      <c r="I4652" s="103"/>
      <c r="J4652" s="103"/>
      <c r="K4652" s="103"/>
    </row>
    <row r="4653" spans="2:11" ht="12" customHeight="1" x14ac:dyDescent="0.25">
      <c r="B4653" s="103"/>
      <c r="C4653" s="123"/>
      <c r="D4653" s="103"/>
      <c r="E4653" s="103"/>
      <c r="F4653" s="103"/>
      <c r="H4653" s="123"/>
      <c r="I4653" s="103"/>
      <c r="J4653" s="103"/>
      <c r="K4653" s="103"/>
    </row>
    <row r="4654" spans="2:11" ht="12" customHeight="1" x14ac:dyDescent="0.25">
      <c r="B4654" s="103"/>
      <c r="C4654" s="123"/>
      <c r="D4654" s="103"/>
      <c r="E4654" s="103"/>
      <c r="F4654" s="103"/>
      <c r="H4654" s="123"/>
      <c r="I4654" s="103"/>
      <c r="J4654" s="103"/>
      <c r="K4654" s="103"/>
    </row>
    <row r="4655" spans="2:11" ht="12" customHeight="1" x14ac:dyDescent="0.25">
      <c r="B4655" s="103"/>
      <c r="C4655" s="123"/>
      <c r="D4655" s="103"/>
      <c r="E4655" s="103"/>
      <c r="F4655" s="103"/>
      <c r="H4655" s="123"/>
      <c r="I4655" s="103"/>
      <c r="J4655" s="103"/>
      <c r="K4655" s="103"/>
    </row>
    <row r="4656" spans="2:11" ht="12" customHeight="1" x14ac:dyDescent="0.25">
      <c r="B4656" s="103"/>
      <c r="C4656" s="123"/>
      <c r="D4656" s="103"/>
      <c r="E4656" s="103"/>
      <c r="F4656" s="103"/>
      <c r="H4656" s="123"/>
      <c r="I4656" s="103"/>
      <c r="J4656" s="103"/>
      <c r="K4656" s="103"/>
    </row>
    <row r="4657" spans="2:11" ht="12" customHeight="1" x14ac:dyDescent="0.25">
      <c r="B4657" s="103"/>
      <c r="C4657" s="123"/>
      <c r="D4657" s="103"/>
      <c r="E4657" s="103"/>
      <c r="F4657" s="103"/>
      <c r="H4657" s="123"/>
      <c r="I4657" s="103"/>
      <c r="J4657" s="103"/>
      <c r="K4657" s="103"/>
    </row>
    <row r="4658" spans="2:11" ht="12" customHeight="1" x14ac:dyDescent="0.25">
      <c r="B4658" s="103"/>
      <c r="C4658" s="123"/>
      <c r="D4658" s="103"/>
      <c r="E4658" s="103"/>
      <c r="F4658" s="103"/>
      <c r="H4658" s="123"/>
      <c r="I4658" s="103"/>
      <c r="J4658" s="103"/>
      <c r="K4658" s="103"/>
    </row>
    <row r="4659" spans="2:11" ht="12" customHeight="1" x14ac:dyDescent="0.25">
      <c r="B4659" s="103"/>
      <c r="C4659" s="123"/>
      <c r="D4659" s="103"/>
      <c r="E4659" s="103"/>
      <c r="F4659" s="103"/>
      <c r="H4659" s="123"/>
      <c r="I4659" s="103"/>
      <c r="J4659" s="103"/>
      <c r="K4659" s="103"/>
    </row>
    <row r="4660" spans="2:11" ht="12" customHeight="1" x14ac:dyDescent="0.25">
      <c r="B4660" s="103"/>
      <c r="C4660" s="123"/>
      <c r="D4660" s="103"/>
      <c r="E4660" s="103"/>
      <c r="F4660" s="103"/>
      <c r="H4660" s="123"/>
      <c r="I4660" s="103"/>
      <c r="J4660" s="103"/>
      <c r="K4660" s="103"/>
    </row>
    <row r="4661" spans="2:11" ht="12" customHeight="1" x14ac:dyDescent="0.25">
      <c r="B4661" s="103"/>
      <c r="C4661" s="123"/>
      <c r="D4661" s="103"/>
      <c r="E4661" s="103"/>
      <c r="F4661" s="103"/>
      <c r="H4661" s="123"/>
      <c r="I4661" s="103"/>
      <c r="J4661" s="103"/>
      <c r="K4661" s="103"/>
    </row>
    <row r="4662" spans="2:11" ht="12" customHeight="1" x14ac:dyDescent="0.25">
      <c r="B4662" s="103"/>
      <c r="C4662" s="123"/>
      <c r="D4662" s="103"/>
      <c r="E4662" s="103"/>
      <c r="F4662" s="103"/>
      <c r="H4662" s="123"/>
      <c r="I4662" s="103"/>
      <c r="J4662" s="103"/>
      <c r="K4662" s="103"/>
    </row>
    <row r="4663" spans="2:11" ht="12" customHeight="1" x14ac:dyDescent="0.25">
      <c r="B4663" s="103"/>
      <c r="C4663" s="123"/>
      <c r="D4663" s="103"/>
      <c r="E4663" s="103"/>
      <c r="F4663" s="103"/>
      <c r="H4663" s="123"/>
      <c r="I4663" s="103"/>
      <c r="J4663" s="103"/>
      <c r="K4663" s="103"/>
    </row>
    <row r="4664" spans="2:11" ht="12" customHeight="1" x14ac:dyDescent="0.25">
      <c r="B4664" s="103"/>
      <c r="C4664" s="123"/>
      <c r="D4664" s="103"/>
      <c r="E4664" s="103"/>
      <c r="F4664" s="103"/>
      <c r="H4664" s="123"/>
      <c r="I4664" s="103"/>
      <c r="J4664" s="103"/>
      <c r="K4664" s="103"/>
    </row>
    <row r="4665" spans="2:11" ht="12" customHeight="1" x14ac:dyDescent="0.25">
      <c r="B4665" s="103"/>
      <c r="C4665" s="123"/>
      <c r="D4665" s="103"/>
      <c r="E4665" s="103"/>
      <c r="F4665" s="103"/>
      <c r="H4665" s="123"/>
      <c r="I4665" s="103"/>
      <c r="J4665" s="103"/>
      <c r="K4665" s="103"/>
    </row>
    <row r="4666" spans="2:11" ht="12" customHeight="1" x14ac:dyDescent="0.25">
      <c r="B4666" s="103"/>
      <c r="C4666" s="123"/>
      <c r="D4666" s="103"/>
      <c r="E4666" s="103"/>
      <c r="F4666" s="103"/>
      <c r="H4666" s="123"/>
      <c r="I4666" s="103"/>
      <c r="J4666" s="103"/>
      <c r="K4666" s="103"/>
    </row>
    <row r="4667" spans="2:11" ht="12" customHeight="1" x14ac:dyDescent="0.25">
      <c r="B4667" s="103"/>
      <c r="C4667" s="123"/>
      <c r="D4667" s="103"/>
      <c r="E4667" s="103"/>
      <c r="F4667" s="103"/>
      <c r="H4667" s="123"/>
      <c r="I4667" s="103"/>
      <c r="J4667" s="103"/>
      <c r="K4667" s="103"/>
    </row>
    <row r="4668" spans="2:11" ht="12" customHeight="1" x14ac:dyDescent="0.25">
      <c r="B4668" s="103"/>
      <c r="C4668" s="123"/>
      <c r="D4668" s="103"/>
      <c r="E4668" s="103"/>
      <c r="F4668" s="103"/>
      <c r="H4668" s="123"/>
      <c r="I4668" s="103"/>
      <c r="J4668" s="103"/>
      <c r="K4668" s="103"/>
    </row>
    <row r="4669" spans="2:11" ht="12" customHeight="1" x14ac:dyDescent="0.25">
      <c r="B4669" s="103"/>
      <c r="C4669" s="123"/>
      <c r="D4669" s="103"/>
      <c r="E4669" s="103"/>
      <c r="F4669" s="103"/>
      <c r="H4669" s="123"/>
      <c r="I4669" s="103"/>
      <c r="J4669" s="103"/>
      <c r="K4669" s="103"/>
    </row>
    <row r="4670" spans="2:11" ht="12" customHeight="1" x14ac:dyDescent="0.25">
      <c r="B4670" s="103"/>
      <c r="C4670" s="123"/>
      <c r="D4670" s="103"/>
      <c r="E4670" s="103"/>
      <c r="F4670" s="103"/>
      <c r="H4670" s="123"/>
      <c r="I4670" s="103"/>
      <c r="J4670" s="103"/>
      <c r="K4670" s="103"/>
    </row>
    <row r="4671" spans="2:11" ht="12" customHeight="1" x14ac:dyDescent="0.25">
      <c r="B4671" s="103"/>
      <c r="C4671" s="123"/>
      <c r="D4671" s="103"/>
      <c r="E4671" s="103"/>
      <c r="F4671" s="103"/>
      <c r="H4671" s="123"/>
      <c r="I4671" s="103"/>
      <c r="J4671" s="103"/>
      <c r="K4671" s="103"/>
    </row>
    <row r="4672" spans="2:11" ht="12" customHeight="1" x14ac:dyDescent="0.25">
      <c r="B4672" s="103"/>
      <c r="C4672" s="123"/>
      <c r="D4672" s="103"/>
      <c r="E4672" s="103"/>
      <c r="F4672" s="103"/>
      <c r="H4672" s="123"/>
      <c r="I4672" s="103"/>
      <c r="J4672" s="103"/>
      <c r="K4672" s="103"/>
    </row>
    <row r="4673" spans="2:11" ht="12" customHeight="1" x14ac:dyDescent="0.25">
      <c r="B4673" s="103"/>
      <c r="C4673" s="123"/>
      <c r="D4673" s="103"/>
      <c r="E4673" s="103"/>
      <c r="F4673" s="103"/>
      <c r="H4673" s="123"/>
      <c r="I4673" s="103"/>
      <c r="J4673" s="103"/>
      <c r="K4673" s="103"/>
    </row>
    <row r="4674" spans="2:11" ht="12" customHeight="1" x14ac:dyDescent="0.25">
      <c r="B4674" s="103"/>
      <c r="C4674" s="123"/>
      <c r="D4674" s="103"/>
      <c r="E4674" s="103"/>
      <c r="F4674" s="103"/>
      <c r="H4674" s="123"/>
      <c r="I4674" s="103"/>
      <c r="J4674" s="103"/>
      <c r="K4674" s="103"/>
    </row>
    <row r="4675" spans="2:11" ht="12" customHeight="1" x14ac:dyDescent="0.25">
      <c r="B4675" s="103"/>
      <c r="C4675" s="123"/>
      <c r="D4675" s="103"/>
      <c r="E4675" s="103"/>
      <c r="F4675" s="103"/>
      <c r="H4675" s="123"/>
      <c r="I4675" s="103"/>
      <c r="J4675" s="103"/>
      <c r="K4675" s="103"/>
    </row>
    <row r="4676" spans="2:11" ht="12" customHeight="1" x14ac:dyDescent="0.25">
      <c r="B4676" s="103"/>
      <c r="C4676" s="123"/>
      <c r="D4676" s="103"/>
      <c r="E4676" s="103"/>
      <c r="F4676" s="103"/>
      <c r="H4676" s="123"/>
      <c r="I4676" s="103"/>
      <c r="J4676" s="103"/>
      <c r="K4676" s="103"/>
    </row>
    <row r="4677" spans="2:11" ht="12" customHeight="1" x14ac:dyDescent="0.25">
      <c r="B4677" s="103"/>
      <c r="C4677" s="123"/>
      <c r="D4677" s="103"/>
      <c r="E4677" s="103"/>
      <c r="F4677" s="103"/>
      <c r="H4677" s="123"/>
      <c r="I4677" s="103"/>
      <c r="J4677" s="103"/>
      <c r="K4677" s="103"/>
    </row>
    <row r="4678" spans="2:11" ht="12" customHeight="1" x14ac:dyDescent="0.25">
      <c r="B4678" s="103"/>
      <c r="C4678" s="123"/>
      <c r="D4678" s="103"/>
      <c r="E4678" s="103"/>
      <c r="F4678" s="103"/>
      <c r="H4678" s="123"/>
      <c r="I4678" s="103"/>
      <c r="J4678" s="103"/>
      <c r="K4678" s="103"/>
    </row>
    <row r="4679" spans="2:11" ht="12" customHeight="1" x14ac:dyDescent="0.25">
      <c r="B4679" s="103"/>
      <c r="C4679" s="123"/>
      <c r="D4679" s="103"/>
      <c r="E4679" s="103"/>
      <c r="F4679" s="103"/>
      <c r="H4679" s="123"/>
      <c r="I4679" s="103"/>
      <c r="J4679" s="103"/>
      <c r="K4679" s="103"/>
    </row>
    <row r="4680" spans="2:11" ht="12" customHeight="1" x14ac:dyDescent="0.25">
      <c r="B4680" s="103"/>
      <c r="C4680" s="123"/>
      <c r="D4680" s="103"/>
      <c r="E4680" s="103"/>
      <c r="F4680" s="103"/>
      <c r="H4680" s="123"/>
      <c r="I4680" s="103"/>
      <c r="J4680" s="103"/>
      <c r="K4680" s="103"/>
    </row>
    <row r="4681" spans="2:11" ht="12" customHeight="1" x14ac:dyDescent="0.25">
      <c r="B4681" s="103"/>
      <c r="C4681" s="123"/>
      <c r="D4681" s="103"/>
      <c r="E4681" s="103"/>
      <c r="F4681" s="103"/>
      <c r="H4681" s="123"/>
      <c r="I4681" s="103"/>
      <c r="J4681" s="103"/>
      <c r="K4681" s="103"/>
    </row>
    <row r="4682" spans="2:11" ht="12" customHeight="1" x14ac:dyDescent="0.25">
      <c r="B4682" s="103"/>
      <c r="C4682" s="123"/>
      <c r="D4682" s="103"/>
      <c r="E4682" s="103"/>
      <c r="F4682" s="103"/>
      <c r="H4682" s="123"/>
      <c r="I4682" s="103"/>
      <c r="J4682" s="103"/>
      <c r="K4682" s="103"/>
    </row>
    <row r="4683" spans="2:11" ht="12" customHeight="1" x14ac:dyDescent="0.25">
      <c r="B4683" s="103"/>
      <c r="C4683" s="123"/>
      <c r="D4683" s="103"/>
      <c r="E4683" s="103"/>
      <c r="F4683" s="103"/>
      <c r="H4683" s="123"/>
      <c r="I4683" s="103"/>
      <c r="J4683" s="103"/>
      <c r="K4683" s="103"/>
    </row>
    <row r="4684" spans="2:11" ht="12" customHeight="1" x14ac:dyDescent="0.25">
      <c r="B4684" s="103"/>
      <c r="C4684" s="123"/>
      <c r="D4684" s="103"/>
      <c r="E4684" s="103"/>
      <c r="F4684" s="103"/>
      <c r="H4684" s="123"/>
      <c r="I4684" s="103"/>
      <c r="J4684" s="103"/>
      <c r="K4684" s="103"/>
    </row>
    <row r="4685" spans="2:11" ht="12" customHeight="1" x14ac:dyDescent="0.25">
      <c r="B4685" s="103"/>
      <c r="C4685" s="123"/>
      <c r="D4685" s="103"/>
      <c r="E4685" s="103"/>
      <c r="F4685" s="103"/>
      <c r="H4685" s="123"/>
      <c r="I4685" s="103"/>
      <c r="J4685" s="103"/>
      <c r="K4685" s="103"/>
    </row>
    <row r="4686" spans="2:11" ht="12" customHeight="1" x14ac:dyDescent="0.25">
      <c r="B4686" s="103"/>
      <c r="C4686" s="123"/>
      <c r="D4686" s="103"/>
      <c r="E4686" s="103"/>
      <c r="F4686" s="103"/>
      <c r="H4686" s="123"/>
      <c r="I4686" s="103"/>
      <c r="J4686" s="103"/>
      <c r="K4686" s="103"/>
    </row>
    <row r="4687" spans="2:11" ht="12" customHeight="1" x14ac:dyDescent="0.25">
      <c r="B4687" s="103"/>
      <c r="C4687" s="123"/>
      <c r="D4687" s="103"/>
      <c r="E4687" s="103"/>
      <c r="F4687" s="103"/>
      <c r="H4687" s="123"/>
      <c r="I4687" s="103"/>
      <c r="J4687" s="103"/>
      <c r="K4687" s="103"/>
    </row>
    <row r="4688" spans="2:11" ht="12" customHeight="1" x14ac:dyDescent="0.25">
      <c r="B4688" s="103"/>
      <c r="C4688" s="123"/>
      <c r="D4688" s="103"/>
      <c r="E4688" s="103"/>
      <c r="F4688" s="103"/>
      <c r="H4688" s="123"/>
      <c r="I4688" s="103"/>
      <c r="J4688" s="103"/>
      <c r="K4688" s="103"/>
    </row>
    <row r="4689" spans="2:11" ht="12" customHeight="1" x14ac:dyDescent="0.25">
      <c r="B4689" s="103"/>
      <c r="C4689" s="123"/>
      <c r="D4689" s="103"/>
      <c r="E4689" s="103"/>
      <c r="F4689" s="103"/>
      <c r="H4689" s="123"/>
      <c r="I4689" s="103"/>
      <c r="J4689" s="103"/>
      <c r="K4689" s="103"/>
    </row>
    <row r="4690" spans="2:11" ht="12" customHeight="1" x14ac:dyDescent="0.25">
      <c r="B4690" s="103"/>
      <c r="C4690" s="123"/>
      <c r="D4690" s="103"/>
      <c r="E4690" s="103"/>
      <c r="F4690" s="103"/>
      <c r="H4690" s="123"/>
      <c r="I4690" s="103"/>
      <c r="J4690" s="103"/>
      <c r="K4690" s="103"/>
    </row>
    <row r="4691" spans="2:11" ht="12" customHeight="1" x14ac:dyDescent="0.25">
      <c r="B4691" s="103"/>
      <c r="C4691" s="123"/>
      <c r="D4691" s="103"/>
      <c r="E4691" s="103"/>
      <c r="F4691" s="103"/>
      <c r="H4691" s="123"/>
      <c r="I4691" s="103"/>
      <c r="J4691" s="103"/>
      <c r="K4691" s="103"/>
    </row>
    <row r="4692" spans="2:11" ht="12" customHeight="1" x14ac:dyDescent="0.25">
      <c r="B4692" s="103"/>
      <c r="C4692" s="123"/>
      <c r="D4692" s="103"/>
      <c r="E4692" s="103"/>
      <c r="F4692" s="103"/>
      <c r="H4692" s="123"/>
      <c r="I4692" s="103"/>
      <c r="J4692" s="103"/>
      <c r="K4692" s="103"/>
    </row>
    <row r="4693" spans="2:11" ht="12" customHeight="1" x14ac:dyDescent="0.25">
      <c r="B4693" s="103"/>
      <c r="C4693" s="123"/>
      <c r="D4693" s="103"/>
      <c r="E4693" s="103"/>
      <c r="F4693" s="103"/>
      <c r="H4693" s="123"/>
      <c r="I4693" s="103"/>
      <c r="J4693" s="103"/>
      <c r="K4693" s="103"/>
    </row>
    <row r="4694" spans="2:11" ht="12" customHeight="1" x14ac:dyDescent="0.25">
      <c r="B4694" s="103"/>
      <c r="C4694" s="123"/>
      <c r="D4694" s="103"/>
      <c r="E4694" s="103"/>
      <c r="F4694" s="103"/>
      <c r="H4694" s="123"/>
      <c r="I4694" s="103"/>
      <c r="J4694" s="103"/>
      <c r="K4694" s="103"/>
    </row>
    <row r="4695" spans="2:11" ht="12" customHeight="1" x14ac:dyDescent="0.25">
      <c r="B4695" s="103"/>
      <c r="C4695" s="123"/>
      <c r="D4695" s="103"/>
      <c r="E4695" s="103"/>
      <c r="F4695" s="103"/>
      <c r="H4695" s="123"/>
      <c r="I4695" s="103"/>
      <c r="J4695" s="103"/>
      <c r="K4695" s="103"/>
    </row>
    <row r="4696" spans="2:11" ht="12" customHeight="1" x14ac:dyDescent="0.25">
      <c r="B4696" s="103"/>
      <c r="C4696" s="123"/>
      <c r="D4696" s="103"/>
      <c r="E4696" s="103"/>
      <c r="F4696" s="103"/>
      <c r="H4696" s="123"/>
      <c r="I4696" s="103"/>
      <c r="J4696" s="103"/>
      <c r="K4696" s="103"/>
    </row>
    <row r="4697" spans="2:11" ht="12" customHeight="1" x14ac:dyDescent="0.25">
      <c r="B4697" s="103"/>
      <c r="C4697" s="123"/>
      <c r="D4697" s="103"/>
      <c r="E4697" s="103"/>
      <c r="F4697" s="103"/>
      <c r="H4697" s="123"/>
      <c r="I4697" s="103"/>
      <c r="J4697" s="103"/>
      <c r="K4697" s="103"/>
    </row>
    <row r="4698" spans="2:11" ht="12" customHeight="1" x14ac:dyDescent="0.25">
      <c r="B4698" s="103"/>
      <c r="C4698" s="123"/>
      <c r="D4698" s="103"/>
      <c r="E4698" s="103"/>
      <c r="F4698" s="103"/>
      <c r="H4698" s="123"/>
      <c r="I4698" s="103"/>
      <c r="J4698" s="103"/>
      <c r="K4698" s="103"/>
    </row>
    <row r="4699" spans="2:11" ht="12" customHeight="1" x14ac:dyDescent="0.25">
      <c r="B4699" s="103"/>
      <c r="C4699" s="123"/>
      <c r="D4699" s="103"/>
      <c r="E4699" s="103"/>
      <c r="F4699" s="103"/>
      <c r="H4699" s="123"/>
      <c r="I4699" s="103"/>
      <c r="J4699" s="103"/>
      <c r="K4699" s="103"/>
    </row>
    <row r="4700" spans="2:11" ht="12" customHeight="1" x14ac:dyDescent="0.25">
      <c r="B4700" s="103"/>
      <c r="C4700" s="123"/>
      <c r="D4700" s="103"/>
      <c r="E4700" s="103"/>
      <c r="F4700" s="103"/>
      <c r="H4700" s="123"/>
      <c r="I4700" s="103"/>
      <c r="J4700" s="103"/>
      <c r="K4700" s="103"/>
    </row>
    <row r="4701" spans="2:11" ht="12" customHeight="1" x14ac:dyDescent="0.25">
      <c r="B4701" s="103"/>
      <c r="C4701" s="123"/>
      <c r="D4701" s="103"/>
      <c r="E4701" s="103"/>
      <c r="F4701" s="103"/>
      <c r="H4701" s="123"/>
      <c r="I4701" s="103"/>
      <c r="J4701" s="103"/>
      <c r="K4701" s="103"/>
    </row>
    <row r="4702" spans="2:11" ht="12" customHeight="1" x14ac:dyDescent="0.25">
      <c r="B4702" s="103"/>
      <c r="C4702" s="123"/>
      <c r="D4702" s="103"/>
      <c r="E4702" s="103"/>
      <c r="F4702" s="103"/>
      <c r="H4702" s="123"/>
      <c r="I4702" s="103"/>
      <c r="J4702" s="103"/>
      <c r="K4702" s="103"/>
    </row>
    <row r="4703" spans="2:11" ht="12" customHeight="1" x14ac:dyDescent="0.25">
      <c r="B4703" s="103"/>
      <c r="C4703" s="123"/>
      <c r="D4703" s="103"/>
      <c r="E4703" s="103"/>
      <c r="F4703" s="103"/>
      <c r="H4703" s="123"/>
      <c r="I4703" s="103"/>
      <c r="J4703" s="103"/>
      <c r="K4703" s="103"/>
    </row>
    <row r="4704" spans="2:11" ht="12" customHeight="1" x14ac:dyDescent="0.25">
      <c r="B4704" s="103"/>
      <c r="C4704" s="123"/>
      <c r="D4704" s="103"/>
      <c r="E4704" s="103"/>
      <c r="F4704" s="103"/>
      <c r="H4704" s="123"/>
      <c r="I4704" s="103"/>
      <c r="J4704" s="103"/>
      <c r="K4704" s="103"/>
    </row>
    <row r="4705" spans="2:11" ht="12" customHeight="1" x14ac:dyDescent="0.25">
      <c r="B4705" s="103"/>
      <c r="C4705" s="123"/>
      <c r="D4705" s="103"/>
      <c r="E4705" s="103"/>
      <c r="F4705" s="103"/>
      <c r="H4705" s="123"/>
      <c r="I4705" s="103"/>
      <c r="J4705" s="103"/>
      <c r="K4705" s="103"/>
    </row>
    <row r="4706" spans="2:11" ht="12" customHeight="1" x14ac:dyDescent="0.25">
      <c r="B4706" s="103"/>
      <c r="C4706" s="123"/>
      <c r="D4706" s="103"/>
      <c r="E4706" s="103"/>
      <c r="F4706" s="103"/>
      <c r="H4706" s="123"/>
      <c r="I4706" s="103"/>
      <c r="J4706" s="103"/>
      <c r="K4706" s="103"/>
    </row>
    <row r="4707" spans="2:11" ht="12" customHeight="1" x14ac:dyDescent="0.25">
      <c r="B4707" s="103"/>
      <c r="C4707" s="123"/>
      <c r="D4707" s="103"/>
      <c r="E4707" s="103"/>
      <c r="F4707" s="103"/>
      <c r="H4707" s="123"/>
      <c r="I4707" s="103"/>
      <c r="J4707" s="103"/>
      <c r="K4707" s="103"/>
    </row>
    <row r="4708" spans="2:11" ht="12" customHeight="1" x14ac:dyDescent="0.25">
      <c r="B4708" s="103"/>
      <c r="C4708" s="123"/>
      <c r="D4708" s="103"/>
      <c r="E4708" s="103"/>
      <c r="F4708" s="103"/>
      <c r="H4708" s="123"/>
      <c r="I4708" s="103"/>
      <c r="J4708" s="103"/>
      <c r="K4708" s="103"/>
    </row>
    <row r="4709" spans="2:11" ht="12" customHeight="1" x14ac:dyDescent="0.25">
      <c r="B4709" s="103"/>
      <c r="C4709" s="123"/>
      <c r="D4709" s="103"/>
      <c r="E4709" s="103"/>
      <c r="F4709" s="103"/>
      <c r="H4709" s="123"/>
      <c r="I4709" s="103"/>
      <c r="J4709" s="103"/>
      <c r="K4709" s="103"/>
    </row>
    <row r="4710" spans="2:11" ht="12" customHeight="1" x14ac:dyDescent="0.25">
      <c r="B4710" s="103"/>
      <c r="C4710" s="123"/>
      <c r="D4710" s="103"/>
      <c r="E4710" s="103"/>
      <c r="F4710" s="103"/>
      <c r="H4710" s="123"/>
      <c r="I4710" s="103"/>
      <c r="J4710" s="103"/>
      <c r="K4710" s="103"/>
    </row>
    <row r="4711" spans="2:11" ht="12" customHeight="1" x14ac:dyDescent="0.25">
      <c r="B4711" s="103"/>
      <c r="C4711" s="123"/>
      <c r="D4711" s="103"/>
      <c r="E4711" s="103"/>
      <c r="F4711" s="103"/>
      <c r="H4711" s="123"/>
      <c r="I4711" s="103"/>
      <c r="J4711" s="103"/>
      <c r="K4711" s="103"/>
    </row>
    <row r="4712" spans="2:11" ht="12" customHeight="1" x14ac:dyDescent="0.25">
      <c r="B4712" s="103"/>
      <c r="C4712" s="123"/>
      <c r="D4712" s="103"/>
      <c r="E4712" s="103"/>
      <c r="F4712" s="103"/>
      <c r="H4712" s="123"/>
      <c r="I4712" s="103"/>
      <c r="J4712" s="103"/>
      <c r="K4712" s="103"/>
    </row>
    <row r="4713" spans="2:11" ht="12" customHeight="1" x14ac:dyDescent="0.25">
      <c r="B4713" s="103"/>
      <c r="C4713" s="123"/>
      <c r="D4713" s="103"/>
      <c r="E4713" s="103"/>
      <c r="F4713" s="103"/>
      <c r="H4713" s="123"/>
      <c r="I4713" s="103"/>
      <c r="J4713" s="103"/>
      <c r="K4713" s="103"/>
    </row>
    <row r="4714" spans="2:11" ht="12" customHeight="1" x14ac:dyDescent="0.25">
      <c r="B4714" s="103"/>
      <c r="C4714" s="123"/>
      <c r="D4714" s="103"/>
      <c r="E4714" s="103"/>
      <c r="F4714" s="103"/>
      <c r="H4714" s="123"/>
      <c r="I4714" s="103"/>
      <c r="J4714" s="103"/>
      <c r="K4714" s="103"/>
    </row>
    <row r="4715" spans="2:11" ht="12" customHeight="1" x14ac:dyDescent="0.25">
      <c r="B4715" s="103"/>
      <c r="C4715" s="123"/>
      <c r="D4715" s="103"/>
      <c r="E4715" s="103"/>
      <c r="F4715" s="103"/>
      <c r="H4715" s="123"/>
      <c r="I4715" s="103"/>
      <c r="J4715" s="103"/>
      <c r="K4715" s="103"/>
    </row>
    <row r="4716" spans="2:11" ht="12" customHeight="1" x14ac:dyDescent="0.25">
      <c r="B4716" s="103"/>
      <c r="C4716" s="123"/>
      <c r="D4716" s="103"/>
      <c r="E4716" s="103"/>
      <c r="F4716" s="103"/>
      <c r="H4716" s="123"/>
      <c r="I4716" s="103"/>
      <c r="J4716" s="103"/>
      <c r="K4716" s="103"/>
    </row>
    <row r="4717" spans="2:11" ht="12" customHeight="1" x14ac:dyDescent="0.25">
      <c r="B4717" s="103"/>
      <c r="C4717" s="123"/>
      <c r="D4717" s="103"/>
      <c r="E4717" s="103"/>
      <c r="F4717" s="103"/>
      <c r="H4717" s="123"/>
      <c r="I4717" s="103"/>
      <c r="J4717" s="103"/>
      <c r="K4717" s="103"/>
    </row>
    <row r="4718" spans="2:11" ht="12" customHeight="1" x14ac:dyDescent="0.25">
      <c r="B4718" s="103"/>
      <c r="C4718" s="123"/>
      <c r="D4718" s="103"/>
      <c r="E4718" s="103"/>
      <c r="F4718" s="103"/>
      <c r="H4718" s="123"/>
      <c r="I4718" s="103"/>
      <c r="J4718" s="103"/>
      <c r="K4718" s="103"/>
    </row>
    <row r="4719" spans="2:11" ht="12" customHeight="1" x14ac:dyDescent="0.25">
      <c r="B4719" s="103"/>
      <c r="C4719" s="123"/>
      <c r="D4719" s="103"/>
      <c r="E4719" s="103"/>
      <c r="F4719" s="103"/>
      <c r="H4719" s="123"/>
      <c r="I4719" s="103"/>
      <c r="J4719" s="103"/>
      <c r="K4719" s="103"/>
    </row>
    <row r="4720" spans="2:11" ht="12" customHeight="1" x14ac:dyDescent="0.25">
      <c r="B4720" s="103"/>
      <c r="C4720" s="123"/>
      <c r="D4720" s="103"/>
      <c r="E4720" s="103"/>
      <c r="F4720" s="103"/>
      <c r="H4720" s="123"/>
      <c r="I4720" s="103"/>
      <c r="J4720" s="103"/>
      <c r="K4720" s="103"/>
    </row>
    <row r="4721" spans="2:11" ht="12" customHeight="1" x14ac:dyDescent="0.25">
      <c r="B4721" s="103"/>
      <c r="C4721" s="123"/>
      <c r="D4721" s="103"/>
      <c r="E4721" s="103"/>
      <c r="F4721" s="103"/>
      <c r="H4721" s="123"/>
      <c r="I4721" s="103"/>
      <c r="J4721" s="103"/>
      <c r="K4721" s="103"/>
    </row>
    <row r="4722" spans="2:11" ht="12" customHeight="1" x14ac:dyDescent="0.25">
      <c r="B4722" s="103"/>
      <c r="C4722" s="123"/>
      <c r="D4722" s="103"/>
      <c r="E4722" s="103"/>
      <c r="F4722" s="103"/>
      <c r="H4722" s="123"/>
      <c r="I4722" s="103"/>
      <c r="J4722" s="103"/>
      <c r="K4722" s="103"/>
    </row>
    <row r="4723" spans="2:11" ht="12" customHeight="1" x14ac:dyDescent="0.25">
      <c r="B4723" s="103"/>
      <c r="C4723" s="123"/>
      <c r="D4723" s="103"/>
      <c r="E4723" s="103"/>
      <c r="F4723" s="103"/>
      <c r="H4723" s="123"/>
      <c r="I4723" s="103"/>
      <c r="J4723" s="103"/>
      <c r="K4723" s="103"/>
    </row>
    <row r="4724" spans="2:11" ht="12" customHeight="1" x14ac:dyDescent="0.25">
      <c r="B4724" s="103"/>
      <c r="C4724" s="123"/>
      <c r="D4724" s="103"/>
      <c r="E4724" s="103"/>
      <c r="F4724" s="103"/>
      <c r="H4724" s="123"/>
      <c r="I4724" s="103"/>
      <c r="J4724" s="103"/>
      <c r="K4724" s="103"/>
    </row>
    <row r="4725" spans="2:11" ht="12" customHeight="1" x14ac:dyDescent="0.25">
      <c r="B4725" s="103"/>
      <c r="C4725" s="123"/>
      <c r="D4725" s="103"/>
      <c r="E4725" s="103"/>
      <c r="F4725" s="103"/>
      <c r="H4725" s="123"/>
      <c r="I4725" s="103"/>
      <c r="J4725" s="103"/>
      <c r="K4725" s="103"/>
    </row>
    <row r="4726" spans="2:11" ht="12" customHeight="1" x14ac:dyDescent="0.25">
      <c r="B4726" s="103"/>
      <c r="C4726" s="123"/>
      <c r="D4726" s="103"/>
      <c r="E4726" s="103"/>
      <c r="F4726" s="103"/>
      <c r="H4726" s="123"/>
      <c r="I4726" s="103"/>
      <c r="J4726" s="103"/>
      <c r="K4726" s="103"/>
    </row>
    <row r="4727" spans="2:11" ht="12" customHeight="1" x14ac:dyDescent="0.25">
      <c r="B4727" s="103"/>
      <c r="C4727" s="123"/>
      <c r="D4727" s="103"/>
      <c r="E4727" s="103"/>
      <c r="F4727" s="103"/>
      <c r="H4727" s="123"/>
      <c r="I4727" s="103"/>
      <c r="J4727" s="103"/>
      <c r="K4727" s="103"/>
    </row>
    <row r="4728" spans="2:11" ht="12" customHeight="1" x14ac:dyDescent="0.25">
      <c r="B4728" s="103"/>
      <c r="C4728" s="123"/>
      <c r="D4728" s="103"/>
      <c r="E4728" s="103"/>
      <c r="F4728" s="103"/>
      <c r="H4728" s="123"/>
      <c r="I4728" s="103"/>
      <c r="J4728" s="103"/>
      <c r="K4728" s="103"/>
    </row>
    <row r="4729" spans="2:11" ht="12" customHeight="1" x14ac:dyDescent="0.25">
      <c r="B4729" s="103"/>
      <c r="C4729" s="123"/>
      <c r="D4729" s="103"/>
      <c r="E4729" s="103"/>
      <c r="F4729" s="103"/>
      <c r="H4729" s="123"/>
      <c r="I4729" s="103"/>
      <c r="J4729" s="103"/>
      <c r="K4729" s="103"/>
    </row>
    <row r="4730" spans="2:11" ht="12" customHeight="1" x14ac:dyDescent="0.25">
      <c r="B4730" s="103"/>
      <c r="C4730" s="123"/>
      <c r="D4730" s="103"/>
      <c r="E4730" s="103"/>
      <c r="F4730" s="103"/>
      <c r="H4730" s="123"/>
      <c r="I4730" s="103"/>
      <c r="J4730" s="103"/>
      <c r="K4730" s="103"/>
    </row>
    <row r="4731" spans="2:11" ht="12" customHeight="1" x14ac:dyDescent="0.25">
      <c r="B4731" s="103"/>
      <c r="C4731" s="123"/>
      <c r="D4731" s="103"/>
      <c r="E4731" s="103"/>
      <c r="F4731" s="103"/>
      <c r="H4731" s="123"/>
      <c r="I4731" s="103"/>
      <c r="J4731" s="103"/>
      <c r="K4731" s="103"/>
    </row>
    <row r="4732" spans="2:11" ht="12" customHeight="1" x14ac:dyDescent="0.25">
      <c r="B4732" s="103"/>
      <c r="C4732" s="123"/>
      <c r="D4732" s="103"/>
      <c r="E4732" s="103"/>
      <c r="F4732" s="103"/>
      <c r="H4732" s="123"/>
      <c r="I4732" s="103"/>
      <c r="J4732" s="103"/>
      <c r="K4732" s="103"/>
    </row>
    <row r="4733" spans="2:11" ht="12" customHeight="1" x14ac:dyDescent="0.25">
      <c r="B4733" s="103"/>
      <c r="C4733" s="123"/>
      <c r="D4733" s="103"/>
      <c r="E4733" s="103"/>
      <c r="F4733" s="103"/>
      <c r="H4733" s="123"/>
      <c r="I4733" s="103"/>
      <c r="J4733" s="103"/>
      <c r="K4733" s="103"/>
    </row>
    <row r="4734" spans="2:11" ht="12" customHeight="1" x14ac:dyDescent="0.25">
      <c r="B4734" s="103"/>
      <c r="C4734" s="123"/>
      <c r="D4734" s="103"/>
      <c r="E4734" s="103"/>
      <c r="F4734" s="103"/>
      <c r="H4734" s="123"/>
      <c r="I4734" s="103"/>
      <c r="J4734" s="103"/>
      <c r="K4734" s="103"/>
    </row>
    <row r="4735" spans="2:11" ht="12" customHeight="1" x14ac:dyDescent="0.25">
      <c r="B4735" s="103"/>
      <c r="C4735" s="123"/>
      <c r="D4735" s="103"/>
      <c r="E4735" s="103"/>
      <c r="F4735" s="103"/>
      <c r="H4735" s="123"/>
      <c r="I4735" s="103"/>
      <c r="J4735" s="103"/>
      <c r="K4735" s="103"/>
    </row>
    <row r="4736" spans="2:11" ht="12" customHeight="1" x14ac:dyDescent="0.25">
      <c r="B4736" s="103"/>
      <c r="C4736" s="123"/>
      <c r="D4736" s="103"/>
      <c r="E4736" s="103"/>
      <c r="F4736" s="103"/>
      <c r="H4736" s="123"/>
      <c r="I4736" s="103"/>
      <c r="J4736" s="103"/>
      <c r="K4736" s="103"/>
    </row>
    <row r="4737" spans="2:11" ht="12" customHeight="1" x14ac:dyDescent="0.25">
      <c r="B4737" s="103"/>
      <c r="C4737" s="123"/>
      <c r="D4737" s="103"/>
      <c r="E4737" s="103"/>
      <c r="F4737" s="103"/>
      <c r="H4737" s="123"/>
      <c r="I4737" s="103"/>
      <c r="J4737" s="103"/>
      <c r="K4737" s="103"/>
    </row>
    <row r="4738" spans="2:11" ht="12" customHeight="1" x14ac:dyDescent="0.25">
      <c r="B4738" s="103"/>
      <c r="C4738" s="123"/>
      <c r="D4738" s="103"/>
      <c r="E4738" s="103"/>
      <c r="F4738" s="103"/>
      <c r="H4738" s="123"/>
      <c r="I4738" s="103"/>
      <c r="J4738" s="103"/>
      <c r="K4738" s="103"/>
    </row>
    <row r="4739" spans="2:11" ht="12" customHeight="1" x14ac:dyDescent="0.25">
      <c r="B4739" s="103"/>
      <c r="C4739" s="123"/>
      <c r="D4739" s="103"/>
      <c r="E4739" s="103"/>
      <c r="F4739" s="103"/>
      <c r="H4739" s="123"/>
      <c r="I4739" s="103"/>
      <c r="J4739" s="103"/>
      <c r="K4739" s="103"/>
    </row>
    <row r="4740" spans="2:11" ht="12" customHeight="1" x14ac:dyDescent="0.25">
      <c r="B4740" s="103"/>
      <c r="C4740" s="123"/>
      <c r="D4740" s="103"/>
      <c r="E4740" s="103"/>
      <c r="F4740" s="103"/>
      <c r="H4740" s="123"/>
      <c r="I4740" s="103"/>
      <c r="J4740" s="103"/>
      <c r="K4740" s="103"/>
    </row>
    <row r="4741" spans="2:11" ht="12" customHeight="1" x14ac:dyDescent="0.25">
      <c r="B4741" s="103"/>
      <c r="C4741" s="123"/>
      <c r="D4741" s="103"/>
      <c r="E4741" s="103"/>
      <c r="F4741" s="103"/>
      <c r="H4741" s="123"/>
      <c r="I4741" s="103"/>
      <c r="J4741" s="103"/>
      <c r="K4741" s="103"/>
    </row>
    <row r="4742" spans="2:11" ht="12" customHeight="1" x14ac:dyDescent="0.25">
      <c r="B4742" s="103"/>
      <c r="C4742" s="123"/>
      <c r="D4742" s="103"/>
      <c r="E4742" s="103"/>
      <c r="F4742" s="103"/>
      <c r="H4742" s="123"/>
      <c r="I4742" s="103"/>
      <c r="J4742" s="103"/>
      <c r="K4742" s="103"/>
    </row>
    <row r="4743" spans="2:11" ht="12" customHeight="1" x14ac:dyDescent="0.25">
      <c r="B4743" s="103"/>
      <c r="C4743" s="123"/>
      <c r="D4743" s="103"/>
      <c r="E4743" s="103"/>
      <c r="F4743" s="103"/>
      <c r="H4743" s="123"/>
      <c r="I4743" s="103"/>
      <c r="J4743" s="103"/>
      <c r="K4743" s="103"/>
    </row>
    <row r="4744" spans="2:11" ht="12" customHeight="1" x14ac:dyDescent="0.25">
      <c r="B4744" s="103"/>
      <c r="C4744" s="123"/>
      <c r="D4744" s="103"/>
      <c r="E4744" s="103"/>
      <c r="F4744" s="103"/>
      <c r="H4744" s="123"/>
      <c r="I4744" s="103"/>
      <c r="J4744" s="103"/>
      <c r="K4744" s="103"/>
    </row>
    <row r="4745" spans="2:11" ht="12" customHeight="1" x14ac:dyDescent="0.25">
      <c r="B4745" s="103"/>
      <c r="C4745" s="123"/>
      <c r="D4745" s="103"/>
      <c r="E4745" s="103"/>
      <c r="F4745" s="103"/>
      <c r="H4745" s="123"/>
      <c r="I4745" s="103"/>
      <c r="J4745" s="103"/>
      <c r="K4745" s="103"/>
    </row>
    <row r="4746" spans="2:11" ht="12" customHeight="1" x14ac:dyDescent="0.25">
      <c r="B4746" s="103"/>
      <c r="C4746" s="123"/>
      <c r="D4746" s="103"/>
      <c r="E4746" s="103"/>
      <c r="F4746" s="103"/>
      <c r="H4746" s="123"/>
      <c r="I4746" s="103"/>
      <c r="J4746" s="103"/>
      <c r="K4746" s="103"/>
    </row>
    <row r="4747" spans="2:11" ht="12" customHeight="1" x14ac:dyDescent="0.25">
      <c r="B4747" s="103"/>
      <c r="C4747" s="123"/>
      <c r="D4747" s="103"/>
      <c r="E4747" s="103"/>
      <c r="F4747" s="103"/>
      <c r="H4747" s="123"/>
      <c r="I4747" s="103"/>
      <c r="J4747" s="103"/>
      <c r="K4747" s="103"/>
    </row>
    <row r="4748" spans="2:11" ht="12" customHeight="1" x14ac:dyDescent="0.25">
      <c r="B4748" s="103"/>
      <c r="C4748" s="123"/>
      <c r="D4748" s="103"/>
      <c r="E4748" s="103"/>
      <c r="F4748" s="103"/>
      <c r="H4748" s="123"/>
      <c r="I4748" s="103"/>
      <c r="J4748" s="103"/>
      <c r="K4748" s="103"/>
    </row>
    <row r="4749" spans="2:11" ht="12" customHeight="1" x14ac:dyDescent="0.25">
      <c r="B4749" s="103"/>
      <c r="C4749" s="123"/>
      <c r="D4749" s="103"/>
      <c r="E4749" s="103"/>
      <c r="F4749" s="103"/>
      <c r="H4749" s="123"/>
      <c r="I4749" s="103"/>
      <c r="J4749" s="103"/>
      <c r="K4749" s="103"/>
    </row>
    <row r="4750" spans="2:11" ht="12" customHeight="1" x14ac:dyDescent="0.25">
      <c r="B4750" s="103"/>
      <c r="C4750" s="123"/>
      <c r="D4750" s="103"/>
      <c r="E4750" s="103"/>
      <c r="F4750" s="103"/>
      <c r="H4750" s="123"/>
      <c r="I4750" s="103"/>
      <c r="J4750" s="103"/>
      <c r="K4750" s="103"/>
    </row>
    <row r="4751" spans="2:11" ht="12" customHeight="1" x14ac:dyDescent="0.25">
      <c r="B4751" s="103"/>
      <c r="C4751" s="123"/>
      <c r="D4751" s="103"/>
      <c r="E4751" s="103"/>
      <c r="F4751" s="103"/>
      <c r="H4751" s="123"/>
      <c r="I4751" s="103"/>
      <c r="J4751" s="103"/>
      <c r="K4751" s="103"/>
    </row>
    <row r="4752" spans="2:11" ht="12" customHeight="1" x14ac:dyDescent="0.25">
      <c r="B4752" s="103"/>
      <c r="C4752" s="123"/>
      <c r="D4752" s="103"/>
      <c r="E4752" s="103"/>
      <c r="F4752" s="103"/>
      <c r="H4752" s="123"/>
      <c r="I4752" s="103"/>
      <c r="J4752" s="103"/>
      <c r="K4752" s="103"/>
    </row>
    <row r="4753" spans="2:11" ht="12" customHeight="1" x14ac:dyDescent="0.25">
      <c r="B4753" s="103"/>
      <c r="C4753" s="123"/>
      <c r="D4753" s="103"/>
      <c r="E4753" s="103"/>
      <c r="F4753" s="103"/>
      <c r="H4753" s="123"/>
      <c r="I4753" s="103"/>
      <c r="J4753" s="103"/>
      <c r="K4753" s="103"/>
    </row>
    <row r="4754" spans="2:11" ht="12" customHeight="1" x14ac:dyDescent="0.25">
      <c r="B4754" s="103"/>
      <c r="C4754" s="123"/>
      <c r="D4754" s="103"/>
      <c r="E4754" s="103"/>
      <c r="F4754" s="103"/>
      <c r="H4754" s="123"/>
      <c r="I4754" s="103"/>
      <c r="J4754" s="103"/>
      <c r="K4754" s="103"/>
    </row>
    <row r="4755" spans="2:11" ht="12" customHeight="1" x14ac:dyDescent="0.25">
      <c r="B4755" s="103"/>
      <c r="C4755" s="123"/>
      <c r="D4755" s="103"/>
      <c r="E4755" s="103"/>
      <c r="F4755" s="103"/>
      <c r="H4755" s="123"/>
      <c r="I4755" s="103"/>
      <c r="J4755" s="103"/>
      <c r="K4755" s="103"/>
    </row>
    <row r="4756" spans="2:11" ht="12" customHeight="1" x14ac:dyDescent="0.25">
      <c r="B4756" s="103"/>
      <c r="C4756" s="123"/>
      <c r="D4756" s="103"/>
      <c r="E4756" s="103"/>
      <c r="F4756" s="103"/>
      <c r="H4756" s="123"/>
      <c r="I4756" s="103"/>
      <c r="J4756" s="103"/>
      <c r="K4756" s="103"/>
    </row>
    <row r="4757" spans="2:11" ht="12" customHeight="1" x14ac:dyDescent="0.25">
      <c r="B4757" s="103"/>
      <c r="C4757" s="123"/>
      <c r="D4757" s="103"/>
      <c r="E4757" s="103"/>
      <c r="F4757" s="103"/>
      <c r="H4757" s="123"/>
      <c r="I4757" s="103"/>
      <c r="J4757" s="103"/>
      <c r="K4757" s="103"/>
    </row>
    <row r="4758" spans="2:11" ht="12" customHeight="1" x14ac:dyDescent="0.25">
      <c r="B4758" s="103"/>
      <c r="C4758" s="123"/>
      <c r="D4758" s="103"/>
      <c r="E4758" s="103"/>
      <c r="F4758" s="103"/>
      <c r="H4758" s="123"/>
      <c r="I4758" s="103"/>
      <c r="J4758" s="103"/>
      <c r="K4758" s="103"/>
    </row>
    <row r="4759" spans="2:11" ht="12" customHeight="1" x14ac:dyDescent="0.25">
      <c r="B4759" s="103"/>
      <c r="C4759" s="123"/>
      <c r="D4759" s="103"/>
      <c r="E4759" s="103"/>
      <c r="F4759" s="103"/>
      <c r="H4759" s="123"/>
      <c r="I4759" s="103"/>
      <c r="J4759" s="103"/>
      <c r="K4759" s="103"/>
    </row>
    <row r="4760" spans="2:11" ht="12" customHeight="1" x14ac:dyDescent="0.25">
      <c r="B4760" s="103"/>
      <c r="C4760" s="123"/>
      <c r="D4760" s="103"/>
      <c r="E4760" s="103"/>
      <c r="F4760" s="103"/>
      <c r="H4760" s="123"/>
      <c r="I4760" s="103"/>
      <c r="J4760" s="103"/>
      <c r="K4760" s="103"/>
    </row>
    <row r="4761" spans="2:11" ht="12" customHeight="1" x14ac:dyDescent="0.25">
      <c r="B4761" s="103"/>
      <c r="C4761" s="123"/>
      <c r="D4761" s="103"/>
      <c r="E4761" s="103"/>
      <c r="F4761" s="103"/>
      <c r="H4761" s="123"/>
      <c r="I4761" s="103"/>
      <c r="J4761" s="103"/>
      <c r="K4761" s="103"/>
    </row>
    <row r="4762" spans="2:11" ht="12" customHeight="1" x14ac:dyDescent="0.25">
      <c r="B4762" s="103"/>
      <c r="C4762" s="123"/>
      <c r="D4762" s="103"/>
      <c r="E4762" s="103"/>
      <c r="F4762" s="103"/>
      <c r="H4762" s="123"/>
      <c r="I4762" s="103"/>
      <c r="J4762" s="103"/>
      <c r="K4762" s="103"/>
    </row>
    <row r="4763" spans="2:11" ht="12" customHeight="1" x14ac:dyDescent="0.25">
      <c r="B4763" s="103"/>
      <c r="C4763" s="123"/>
      <c r="D4763" s="103"/>
      <c r="E4763" s="103"/>
      <c r="F4763" s="103"/>
      <c r="H4763" s="123"/>
      <c r="I4763" s="103"/>
      <c r="J4763" s="103"/>
      <c r="K4763" s="103"/>
    </row>
    <row r="4764" spans="2:11" ht="12" customHeight="1" x14ac:dyDescent="0.25">
      <c r="B4764" s="103"/>
      <c r="C4764" s="123"/>
      <c r="D4764" s="103"/>
      <c r="E4764" s="103"/>
      <c r="F4764" s="103"/>
      <c r="H4764" s="123"/>
      <c r="I4764" s="103"/>
      <c r="J4764" s="103"/>
      <c r="K4764" s="103"/>
    </row>
    <row r="4765" spans="2:11" ht="12" customHeight="1" x14ac:dyDescent="0.25">
      <c r="B4765" s="103"/>
      <c r="C4765" s="123"/>
      <c r="D4765" s="103"/>
      <c r="E4765" s="103"/>
      <c r="F4765" s="103"/>
      <c r="H4765" s="123"/>
      <c r="I4765" s="103"/>
      <c r="J4765" s="103"/>
      <c r="K4765" s="103"/>
    </row>
    <row r="4766" spans="2:11" ht="12" customHeight="1" x14ac:dyDescent="0.25">
      <c r="B4766" s="103"/>
      <c r="C4766" s="123"/>
      <c r="D4766" s="103"/>
      <c r="E4766" s="103"/>
      <c r="F4766" s="103"/>
      <c r="H4766" s="123"/>
      <c r="I4766" s="103"/>
      <c r="J4766" s="103"/>
      <c r="K4766" s="103"/>
    </row>
    <row r="4767" spans="2:11" ht="12" customHeight="1" x14ac:dyDescent="0.25">
      <c r="B4767" s="103"/>
      <c r="C4767" s="123"/>
      <c r="D4767" s="103"/>
      <c r="E4767" s="103"/>
      <c r="F4767" s="103"/>
      <c r="H4767" s="123"/>
      <c r="I4767" s="103"/>
      <c r="J4767" s="103"/>
      <c r="K4767" s="103"/>
    </row>
    <row r="4768" spans="2:11" ht="12" customHeight="1" x14ac:dyDescent="0.25">
      <c r="B4768" s="103"/>
      <c r="C4768" s="123"/>
      <c r="D4768" s="103"/>
      <c r="E4768" s="103"/>
      <c r="F4768" s="103"/>
      <c r="H4768" s="123"/>
      <c r="I4768" s="103"/>
      <c r="J4768" s="103"/>
      <c r="K4768" s="103"/>
    </row>
    <row r="4769" spans="2:11" ht="12" customHeight="1" x14ac:dyDescent="0.25">
      <c r="B4769" s="103"/>
      <c r="C4769" s="123"/>
      <c r="D4769" s="103"/>
      <c r="E4769" s="103"/>
      <c r="F4769" s="103"/>
      <c r="H4769" s="123"/>
      <c r="I4769" s="103"/>
      <c r="J4769" s="103"/>
      <c r="K4769" s="103"/>
    </row>
    <row r="4770" spans="2:11" ht="12" customHeight="1" x14ac:dyDescent="0.25">
      <c r="B4770" s="103"/>
      <c r="C4770" s="123"/>
      <c r="D4770" s="103"/>
      <c r="E4770" s="103"/>
      <c r="F4770" s="103"/>
      <c r="H4770" s="123"/>
      <c r="I4770" s="103"/>
      <c r="J4770" s="103"/>
      <c r="K4770" s="103"/>
    </row>
    <row r="4771" spans="2:11" ht="12" customHeight="1" x14ac:dyDescent="0.25">
      <c r="B4771" s="103"/>
      <c r="C4771" s="123"/>
      <c r="D4771" s="103"/>
      <c r="E4771" s="103"/>
      <c r="F4771" s="103"/>
      <c r="H4771" s="123"/>
      <c r="I4771" s="103"/>
      <c r="J4771" s="103"/>
      <c r="K4771" s="103"/>
    </row>
    <row r="4772" spans="2:11" ht="12" customHeight="1" x14ac:dyDescent="0.25">
      <c r="B4772" s="103"/>
      <c r="C4772" s="123"/>
      <c r="D4772" s="103"/>
      <c r="E4772" s="103"/>
      <c r="F4772" s="103"/>
      <c r="H4772" s="123"/>
      <c r="I4772" s="103"/>
      <c r="J4772" s="103"/>
      <c r="K4772" s="103"/>
    </row>
    <row r="4773" spans="2:11" ht="12" customHeight="1" x14ac:dyDescent="0.25">
      <c r="B4773" s="103"/>
      <c r="C4773" s="123"/>
      <c r="D4773" s="103"/>
      <c r="E4773" s="103"/>
      <c r="F4773" s="103"/>
      <c r="H4773" s="123"/>
      <c r="I4773" s="103"/>
      <c r="J4773" s="103"/>
      <c r="K4773" s="103"/>
    </row>
    <row r="4774" spans="2:11" ht="12" customHeight="1" x14ac:dyDescent="0.25">
      <c r="B4774" s="103"/>
      <c r="C4774" s="123"/>
      <c r="D4774" s="103"/>
      <c r="E4774" s="103"/>
      <c r="F4774" s="103"/>
      <c r="H4774" s="123"/>
      <c r="I4774" s="103"/>
      <c r="J4774" s="103"/>
      <c r="K4774" s="103"/>
    </row>
    <row r="4775" spans="2:11" ht="12" customHeight="1" x14ac:dyDescent="0.25">
      <c r="B4775" s="103"/>
      <c r="C4775" s="123"/>
      <c r="D4775" s="103"/>
      <c r="E4775" s="103"/>
      <c r="F4775" s="103"/>
      <c r="H4775" s="123"/>
      <c r="I4775" s="103"/>
      <c r="J4775" s="103"/>
      <c r="K4775" s="103"/>
    </row>
    <row r="4776" spans="2:11" ht="12" customHeight="1" x14ac:dyDescent="0.25">
      <c r="B4776" s="103"/>
      <c r="C4776" s="123"/>
      <c r="D4776" s="103"/>
      <c r="E4776" s="103"/>
      <c r="F4776" s="103"/>
      <c r="H4776" s="123"/>
      <c r="I4776" s="103"/>
      <c r="J4776" s="103"/>
      <c r="K4776" s="103"/>
    </row>
    <row r="4777" spans="2:11" ht="12" customHeight="1" x14ac:dyDescent="0.25">
      <c r="B4777" s="103"/>
      <c r="C4777" s="123"/>
      <c r="D4777" s="103"/>
      <c r="E4777" s="103"/>
      <c r="F4777" s="103"/>
      <c r="H4777" s="123"/>
      <c r="I4777" s="103"/>
      <c r="J4777" s="103"/>
      <c r="K4777" s="103"/>
    </row>
    <row r="4778" spans="2:11" ht="12" customHeight="1" x14ac:dyDescent="0.25">
      <c r="B4778" s="103"/>
      <c r="C4778" s="123"/>
      <c r="D4778" s="103"/>
      <c r="E4778" s="103"/>
      <c r="F4778" s="103"/>
      <c r="H4778" s="123"/>
      <c r="I4778" s="103"/>
      <c r="J4778" s="103"/>
      <c r="K4778" s="103"/>
    </row>
    <row r="4779" spans="2:11" ht="12" customHeight="1" x14ac:dyDescent="0.25">
      <c r="B4779" s="103"/>
      <c r="C4779" s="123"/>
      <c r="D4779" s="103"/>
      <c r="E4779" s="103"/>
      <c r="F4779" s="103"/>
      <c r="H4779" s="123"/>
      <c r="I4779" s="103"/>
      <c r="J4779" s="103"/>
      <c r="K4779" s="103"/>
    </row>
    <row r="4780" spans="2:11" ht="12" customHeight="1" x14ac:dyDescent="0.25">
      <c r="B4780" s="103"/>
      <c r="C4780" s="123"/>
      <c r="D4780" s="103"/>
      <c r="E4780" s="103"/>
      <c r="F4780" s="103"/>
      <c r="H4780" s="123"/>
      <c r="I4780" s="103"/>
      <c r="J4780" s="103"/>
      <c r="K4780" s="103"/>
    </row>
    <row r="4781" spans="2:11" ht="12" customHeight="1" x14ac:dyDescent="0.25">
      <c r="B4781" s="103"/>
      <c r="C4781" s="123"/>
      <c r="D4781" s="103"/>
      <c r="E4781" s="103"/>
      <c r="F4781" s="103"/>
      <c r="H4781" s="123"/>
      <c r="I4781" s="103"/>
      <c r="J4781" s="103"/>
      <c r="K4781" s="103"/>
    </row>
    <row r="4782" spans="2:11" ht="12" customHeight="1" x14ac:dyDescent="0.25">
      <c r="B4782" s="103"/>
      <c r="C4782" s="123"/>
      <c r="D4782" s="103"/>
      <c r="E4782" s="103"/>
      <c r="F4782" s="103"/>
      <c r="H4782" s="123"/>
      <c r="I4782" s="103"/>
      <c r="J4782" s="103"/>
      <c r="K4782" s="103"/>
    </row>
    <row r="4783" spans="2:11" ht="12" customHeight="1" x14ac:dyDescent="0.25">
      <c r="B4783" s="103"/>
      <c r="C4783" s="123"/>
      <c r="D4783" s="103"/>
      <c r="E4783" s="103"/>
      <c r="F4783" s="103"/>
      <c r="H4783" s="123"/>
      <c r="I4783" s="103"/>
      <c r="J4783" s="103"/>
      <c r="K4783" s="103"/>
    </row>
    <row r="4784" spans="2:11" ht="12" customHeight="1" x14ac:dyDescent="0.25">
      <c r="B4784" s="103"/>
      <c r="C4784" s="123"/>
      <c r="D4784" s="103"/>
      <c r="E4784" s="103"/>
      <c r="F4784" s="103"/>
      <c r="H4784" s="123"/>
      <c r="I4784" s="103"/>
      <c r="J4784" s="103"/>
      <c r="K4784" s="103"/>
    </row>
    <row r="4785" spans="2:11" ht="12" customHeight="1" x14ac:dyDescent="0.25">
      <c r="B4785" s="103"/>
      <c r="C4785" s="123"/>
      <c r="D4785" s="103"/>
      <c r="E4785" s="103"/>
      <c r="F4785" s="103"/>
      <c r="H4785" s="123"/>
      <c r="I4785" s="103"/>
      <c r="J4785" s="103"/>
      <c r="K4785" s="103"/>
    </row>
    <row r="4786" spans="2:11" ht="12" customHeight="1" x14ac:dyDescent="0.25">
      <c r="B4786" s="103"/>
      <c r="C4786" s="123"/>
      <c r="D4786" s="103"/>
      <c r="E4786" s="103"/>
      <c r="F4786" s="103"/>
      <c r="H4786" s="123"/>
      <c r="I4786" s="103"/>
      <c r="J4786" s="103"/>
      <c r="K4786" s="103"/>
    </row>
    <row r="4787" spans="2:11" ht="12" customHeight="1" x14ac:dyDescent="0.25">
      <c r="B4787" s="103"/>
      <c r="C4787" s="123"/>
      <c r="D4787" s="103"/>
      <c r="E4787" s="103"/>
      <c r="F4787" s="103"/>
      <c r="H4787" s="123"/>
      <c r="I4787" s="103"/>
      <c r="J4787" s="103"/>
      <c r="K4787" s="103"/>
    </row>
    <row r="4788" spans="2:11" ht="12" customHeight="1" x14ac:dyDescent="0.25">
      <c r="B4788" s="103"/>
      <c r="C4788" s="123"/>
      <c r="D4788" s="103"/>
      <c r="E4788" s="103"/>
      <c r="F4788" s="103"/>
      <c r="H4788" s="123"/>
      <c r="I4788" s="103"/>
      <c r="J4788" s="103"/>
      <c r="K4788" s="103"/>
    </row>
    <row r="4789" spans="2:11" ht="12" customHeight="1" x14ac:dyDescent="0.25">
      <c r="B4789" s="103"/>
      <c r="C4789" s="123"/>
      <c r="D4789" s="103"/>
      <c r="E4789" s="103"/>
      <c r="F4789" s="103"/>
      <c r="H4789" s="123"/>
      <c r="I4789" s="103"/>
      <c r="J4789" s="103"/>
      <c r="K4789" s="103"/>
    </row>
    <row r="4790" spans="2:11" ht="12" customHeight="1" x14ac:dyDescent="0.25">
      <c r="B4790" s="103"/>
      <c r="C4790" s="123"/>
      <c r="D4790" s="103"/>
      <c r="E4790" s="103"/>
      <c r="F4790" s="103"/>
      <c r="H4790" s="123"/>
      <c r="I4790" s="103"/>
      <c r="J4790" s="103"/>
      <c r="K4790" s="103"/>
    </row>
    <row r="4791" spans="2:11" ht="12" customHeight="1" x14ac:dyDescent="0.25">
      <c r="B4791" s="103"/>
      <c r="C4791" s="123"/>
      <c r="D4791" s="103"/>
      <c r="E4791" s="103"/>
      <c r="F4791" s="103"/>
      <c r="H4791" s="123"/>
      <c r="I4791" s="103"/>
      <c r="J4791" s="103"/>
      <c r="K4791" s="103"/>
    </row>
    <row r="4792" spans="2:11" ht="12" customHeight="1" x14ac:dyDescent="0.25">
      <c r="B4792" s="103"/>
      <c r="C4792" s="123"/>
      <c r="D4792" s="103"/>
      <c r="E4792" s="103"/>
      <c r="F4792" s="103"/>
      <c r="H4792" s="123"/>
      <c r="I4792" s="103"/>
      <c r="J4792" s="103"/>
      <c r="K4792" s="103"/>
    </row>
    <row r="4793" spans="2:11" ht="12" customHeight="1" x14ac:dyDescent="0.25">
      <c r="B4793" s="103"/>
      <c r="C4793" s="123"/>
      <c r="D4793" s="103"/>
      <c r="E4793" s="103"/>
      <c r="F4793" s="103"/>
      <c r="H4793" s="123"/>
      <c r="I4793" s="103"/>
      <c r="J4793" s="103"/>
      <c r="K4793" s="103"/>
    </row>
    <row r="4794" spans="2:11" ht="12" customHeight="1" x14ac:dyDescent="0.25">
      <c r="B4794" s="103"/>
      <c r="C4794" s="123"/>
      <c r="D4794" s="103"/>
      <c r="E4794" s="103"/>
      <c r="F4794" s="103"/>
      <c r="H4794" s="123"/>
      <c r="I4794" s="103"/>
      <c r="J4794" s="103"/>
      <c r="K4794" s="103"/>
    </row>
    <row r="4795" spans="2:11" ht="12" customHeight="1" x14ac:dyDescent="0.25">
      <c r="B4795" s="103"/>
      <c r="C4795" s="123"/>
      <c r="D4795" s="103"/>
      <c r="E4795" s="103"/>
      <c r="F4795" s="103"/>
      <c r="H4795" s="123"/>
      <c r="I4795" s="103"/>
      <c r="J4795" s="103"/>
      <c r="K4795" s="103"/>
    </row>
    <row r="4796" spans="2:11" ht="12" customHeight="1" x14ac:dyDescent="0.25">
      <c r="B4796" s="103"/>
      <c r="C4796" s="123"/>
      <c r="D4796" s="103"/>
      <c r="E4796" s="103"/>
      <c r="F4796" s="103"/>
      <c r="H4796" s="123"/>
      <c r="I4796" s="103"/>
      <c r="J4796" s="103"/>
      <c r="K4796" s="103"/>
    </row>
    <row r="4797" spans="2:11" ht="12" customHeight="1" x14ac:dyDescent="0.25">
      <c r="B4797" s="103"/>
      <c r="C4797" s="123"/>
      <c r="D4797" s="103"/>
      <c r="E4797" s="103"/>
      <c r="F4797" s="103"/>
      <c r="H4797" s="123"/>
      <c r="I4797" s="103"/>
      <c r="J4797" s="103"/>
      <c r="K4797" s="103"/>
    </row>
    <row r="4798" spans="2:11" ht="12" customHeight="1" x14ac:dyDescent="0.25">
      <c r="B4798" s="103"/>
      <c r="C4798" s="123"/>
      <c r="D4798" s="103"/>
      <c r="E4798" s="103"/>
      <c r="F4798" s="103"/>
      <c r="H4798" s="123"/>
      <c r="I4798" s="103"/>
      <c r="J4798" s="103"/>
      <c r="K4798" s="103"/>
    </row>
    <row r="4799" spans="2:11" ht="12" customHeight="1" x14ac:dyDescent="0.25">
      <c r="B4799" s="103"/>
      <c r="C4799" s="123"/>
      <c r="D4799" s="103"/>
      <c r="E4799" s="103"/>
      <c r="F4799" s="103"/>
      <c r="H4799" s="123"/>
      <c r="I4799" s="103"/>
      <c r="J4799" s="103"/>
      <c r="K4799" s="103"/>
    </row>
    <row r="4800" spans="2:11" ht="12" customHeight="1" x14ac:dyDescent="0.25">
      <c r="B4800" s="103"/>
      <c r="C4800" s="123"/>
      <c r="D4800" s="103"/>
      <c r="E4800" s="103"/>
      <c r="F4800" s="103"/>
      <c r="H4800" s="123"/>
      <c r="I4800" s="103"/>
      <c r="J4800" s="103"/>
      <c r="K4800" s="103"/>
    </row>
    <row r="4801" spans="2:11" ht="12" customHeight="1" x14ac:dyDescent="0.25">
      <c r="B4801" s="103"/>
      <c r="C4801" s="123"/>
      <c r="D4801" s="103"/>
      <c r="E4801" s="103"/>
      <c r="F4801" s="103"/>
      <c r="H4801" s="123"/>
      <c r="I4801" s="103"/>
      <c r="J4801" s="103"/>
      <c r="K4801" s="103"/>
    </row>
    <row r="4802" spans="2:11" ht="12" customHeight="1" x14ac:dyDescent="0.25">
      <c r="B4802" s="103"/>
      <c r="C4802" s="123"/>
      <c r="D4802" s="103"/>
      <c r="E4802" s="103"/>
      <c r="F4802" s="103"/>
      <c r="H4802" s="123"/>
      <c r="I4802" s="103"/>
      <c r="J4802" s="103"/>
      <c r="K4802" s="103"/>
    </row>
    <row r="4803" spans="2:11" ht="12" customHeight="1" x14ac:dyDescent="0.25">
      <c r="B4803" s="103"/>
      <c r="C4803" s="123"/>
      <c r="D4803" s="103"/>
      <c r="E4803" s="103"/>
      <c r="F4803" s="103"/>
      <c r="H4803" s="123"/>
      <c r="I4803" s="103"/>
      <c r="J4803" s="103"/>
      <c r="K4803" s="103"/>
    </row>
    <row r="4804" spans="2:11" ht="12" customHeight="1" x14ac:dyDescent="0.25">
      <c r="B4804" s="103"/>
      <c r="C4804" s="123"/>
      <c r="D4804" s="103"/>
      <c r="E4804" s="103"/>
      <c r="F4804" s="103"/>
      <c r="H4804" s="123"/>
      <c r="I4804" s="103"/>
      <c r="J4804" s="103"/>
      <c r="K4804" s="103"/>
    </row>
    <row r="4805" spans="2:11" ht="12" customHeight="1" x14ac:dyDescent="0.25">
      <c r="B4805" s="103"/>
      <c r="C4805" s="123"/>
      <c r="D4805" s="103"/>
      <c r="E4805" s="103"/>
      <c r="F4805" s="103"/>
      <c r="H4805" s="123"/>
      <c r="I4805" s="103"/>
      <c r="J4805" s="103"/>
      <c r="K4805" s="103"/>
    </row>
    <row r="4806" spans="2:11" ht="12" customHeight="1" x14ac:dyDescent="0.25">
      <c r="B4806" s="103"/>
      <c r="C4806" s="123"/>
      <c r="D4806" s="103"/>
      <c r="E4806" s="103"/>
      <c r="F4806" s="103"/>
      <c r="H4806" s="123"/>
      <c r="I4806" s="103"/>
      <c r="J4806" s="103"/>
      <c r="K4806" s="103"/>
    </row>
    <row r="4807" spans="2:11" ht="12" customHeight="1" x14ac:dyDescent="0.25">
      <c r="B4807" s="103"/>
      <c r="C4807" s="123"/>
      <c r="D4807" s="103"/>
      <c r="E4807" s="103"/>
      <c r="F4807" s="103"/>
      <c r="H4807" s="123"/>
      <c r="I4807" s="103"/>
      <c r="J4807" s="103"/>
      <c r="K4807" s="103"/>
    </row>
    <row r="4808" spans="2:11" ht="12" customHeight="1" x14ac:dyDescent="0.25">
      <c r="B4808" s="103"/>
      <c r="C4808" s="123"/>
      <c r="D4808" s="103"/>
      <c r="E4808" s="103"/>
      <c r="F4808" s="103"/>
      <c r="H4808" s="123"/>
      <c r="I4808" s="103"/>
      <c r="J4808" s="103"/>
      <c r="K4808" s="103"/>
    </row>
    <row r="4809" spans="2:11" ht="12" customHeight="1" x14ac:dyDescent="0.25">
      <c r="B4809" s="103"/>
      <c r="C4809" s="123"/>
      <c r="D4809" s="103"/>
      <c r="E4809" s="103"/>
      <c r="F4809" s="103"/>
      <c r="H4809" s="123"/>
      <c r="I4809" s="103"/>
      <c r="J4809" s="103"/>
      <c r="K4809" s="103"/>
    </row>
    <row r="4810" spans="2:11" ht="12" customHeight="1" x14ac:dyDescent="0.25">
      <c r="B4810" s="103"/>
      <c r="C4810" s="123"/>
      <c r="D4810" s="103"/>
      <c r="E4810" s="103"/>
      <c r="F4810" s="103"/>
      <c r="H4810" s="123"/>
      <c r="I4810" s="103"/>
      <c r="J4810" s="103"/>
      <c r="K4810" s="103"/>
    </row>
    <row r="4811" spans="2:11" ht="12" customHeight="1" x14ac:dyDescent="0.25">
      <c r="B4811" s="103"/>
      <c r="C4811" s="123"/>
      <c r="D4811" s="103"/>
      <c r="E4811" s="103"/>
      <c r="F4811" s="103"/>
      <c r="H4811" s="123"/>
      <c r="I4811" s="103"/>
      <c r="J4811" s="103"/>
      <c r="K4811" s="103"/>
    </row>
    <row r="4812" spans="2:11" ht="12" customHeight="1" x14ac:dyDescent="0.25">
      <c r="B4812" s="103"/>
      <c r="C4812" s="123"/>
      <c r="D4812" s="103"/>
      <c r="E4812" s="103"/>
      <c r="F4812" s="103"/>
      <c r="H4812" s="123"/>
      <c r="I4812" s="103"/>
      <c r="J4812" s="103"/>
      <c r="K4812" s="103"/>
    </row>
    <row r="4813" spans="2:11" ht="12" customHeight="1" x14ac:dyDescent="0.25">
      <c r="B4813" s="103"/>
      <c r="C4813" s="123"/>
      <c r="D4813" s="103"/>
      <c r="E4813" s="103"/>
      <c r="F4813" s="103"/>
      <c r="H4813" s="123"/>
      <c r="I4813" s="103"/>
      <c r="J4813" s="103"/>
      <c r="K4813" s="103"/>
    </row>
    <row r="4814" spans="2:11" ht="12" customHeight="1" x14ac:dyDescent="0.25">
      <c r="B4814" s="103"/>
      <c r="C4814" s="123"/>
      <c r="D4814" s="103"/>
      <c r="E4814" s="103"/>
      <c r="F4814" s="103"/>
      <c r="H4814" s="123"/>
      <c r="I4814" s="103"/>
      <c r="J4814" s="103"/>
      <c r="K4814" s="103"/>
    </row>
    <row r="4815" spans="2:11" ht="12" customHeight="1" x14ac:dyDescent="0.25">
      <c r="B4815" s="103"/>
      <c r="C4815" s="123"/>
      <c r="D4815" s="103"/>
      <c r="E4815" s="103"/>
      <c r="F4815" s="103"/>
      <c r="H4815" s="123"/>
      <c r="I4815" s="103"/>
      <c r="J4815" s="103"/>
      <c r="K4815" s="103"/>
    </row>
    <row r="4816" spans="2:11" ht="12" customHeight="1" x14ac:dyDescent="0.25">
      <c r="B4816" s="103"/>
      <c r="C4816" s="123"/>
      <c r="D4816" s="103"/>
      <c r="E4816" s="103"/>
      <c r="F4816" s="103"/>
      <c r="H4816" s="123"/>
      <c r="I4816" s="103"/>
      <c r="J4816" s="103"/>
      <c r="K4816" s="103"/>
    </row>
    <row r="4817" spans="2:11" ht="12" customHeight="1" x14ac:dyDescent="0.25">
      <c r="B4817" s="103"/>
      <c r="C4817" s="123"/>
      <c r="D4817" s="103"/>
      <c r="E4817" s="103"/>
      <c r="F4817" s="103"/>
      <c r="H4817" s="123"/>
      <c r="I4817" s="103"/>
      <c r="J4817" s="103"/>
      <c r="K4817" s="103"/>
    </row>
    <row r="4818" spans="2:11" ht="12" customHeight="1" x14ac:dyDescent="0.25">
      <c r="B4818" s="103"/>
      <c r="C4818" s="123"/>
      <c r="D4818" s="103"/>
      <c r="E4818" s="103"/>
      <c r="F4818" s="103"/>
      <c r="H4818" s="123"/>
      <c r="I4818" s="103"/>
      <c r="J4818" s="103"/>
      <c r="K4818" s="103"/>
    </row>
    <row r="4819" spans="2:11" ht="12" customHeight="1" x14ac:dyDescent="0.25">
      <c r="B4819" s="103"/>
      <c r="C4819" s="123"/>
      <c r="D4819" s="103"/>
      <c r="E4819" s="103"/>
      <c r="F4819" s="103"/>
      <c r="H4819" s="123"/>
      <c r="I4819" s="103"/>
      <c r="J4819" s="103"/>
      <c r="K4819" s="103"/>
    </row>
    <row r="4820" spans="2:11" ht="12" customHeight="1" x14ac:dyDescent="0.25">
      <c r="B4820" s="103"/>
      <c r="C4820" s="123"/>
      <c r="D4820" s="103"/>
      <c r="E4820" s="103"/>
      <c r="F4820" s="103"/>
      <c r="H4820" s="123"/>
      <c r="I4820" s="103"/>
      <c r="J4820" s="103"/>
      <c r="K4820" s="103"/>
    </row>
    <row r="4821" spans="2:11" ht="12" customHeight="1" x14ac:dyDescent="0.25">
      <c r="B4821" s="103"/>
      <c r="C4821" s="123"/>
      <c r="D4821" s="103"/>
      <c r="E4821" s="103"/>
      <c r="F4821" s="103"/>
      <c r="H4821" s="123"/>
      <c r="I4821" s="103"/>
      <c r="J4821" s="103"/>
      <c r="K4821" s="103"/>
    </row>
    <row r="4822" spans="2:11" ht="12" customHeight="1" x14ac:dyDescent="0.25">
      <c r="B4822" s="103"/>
      <c r="C4822" s="123"/>
      <c r="D4822" s="103"/>
      <c r="E4822" s="103"/>
      <c r="F4822" s="103"/>
      <c r="H4822" s="123"/>
      <c r="I4822" s="103"/>
      <c r="J4822" s="103"/>
      <c r="K4822" s="103"/>
    </row>
    <row r="4823" spans="2:11" ht="12" customHeight="1" x14ac:dyDescent="0.25">
      <c r="B4823" s="103"/>
      <c r="C4823" s="123"/>
      <c r="D4823" s="103"/>
      <c r="E4823" s="103"/>
      <c r="F4823" s="103"/>
      <c r="H4823" s="123"/>
      <c r="I4823" s="103"/>
      <c r="J4823" s="103"/>
      <c r="K4823" s="103"/>
    </row>
    <row r="4824" spans="2:11" ht="12" customHeight="1" x14ac:dyDescent="0.25">
      <c r="B4824" s="103"/>
      <c r="C4824" s="123"/>
      <c r="D4824" s="103"/>
      <c r="E4824" s="103"/>
      <c r="F4824" s="103"/>
      <c r="H4824" s="123"/>
      <c r="I4824" s="103"/>
      <c r="J4824" s="103"/>
      <c r="K4824" s="103"/>
    </row>
    <row r="4825" spans="2:11" ht="12" customHeight="1" x14ac:dyDescent="0.25">
      <c r="B4825" s="103"/>
      <c r="C4825" s="123"/>
      <c r="D4825" s="103"/>
      <c r="E4825" s="103"/>
      <c r="F4825" s="103"/>
      <c r="H4825" s="123"/>
      <c r="I4825" s="103"/>
      <c r="J4825" s="103"/>
      <c r="K4825" s="103"/>
    </row>
    <row r="4826" spans="2:11" ht="12" customHeight="1" x14ac:dyDescent="0.25">
      <c r="B4826" s="103"/>
      <c r="C4826" s="123"/>
      <c r="D4826" s="103"/>
      <c r="E4826" s="103"/>
      <c r="F4826" s="103"/>
      <c r="H4826" s="123"/>
      <c r="I4826" s="103"/>
      <c r="J4826" s="103"/>
      <c r="K4826" s="103"/>
    </row>
    <row r="4827" spans="2:11" ht="12" customHeight="1" x14ac:dyDescent="0.25">
      <c r="B4827" s="103"/>
      <c r="C4827" s="123"/>
      <c r="D4827" s="103"/>
      <c r="E4827" s="103"/>
      <c r="F4827" s="103"/>
      <c r="H4827" s="123"/>
      <c r="I4827" s="103"/>
      <c r="J4827" s="103"/>
      <c r="K4827" s="103"/>
    </row>
    <row r="4828" spans="2:11" ht="12" customHeight="1" x14ac:dyDescent="0.25">
      <c r="B4828" s="103"/>
      <c r="C4828" s="123"/>
      <c r="D4828" s="103"/>
      <c r="E4828" s="103"/>
      <c r="F4828" s="103"/>
      <c r="H4828" s="123"/>
      <c r="I4828" s="103"/>
      <c r="J4828" s="103"/>
      <c r="K4828" s="103"/>
    </row>
    <row r="4829" spans="2:11" ht="12" customHeight="1" x14ac:dyDescent="0.25">
      <c r="B4829" s="103"/>
      <c r="C4829" s="123"/>
      <c r="D4829" s="103"/>
      <c r="E4829" s="103"/>
      <c r="F4829" s="103"/>
      <c r="H4829" s="123"/>
      <c r="I4829" s="103"/>
      <c r="J4829" s="103"/>
      <c r="K4829" s="103"/>
    </row>
    <row r="4830" spans="2:11" ht="12" customHeight="1" x14ac:dyDescent="0.25">
      <c r="B4830" s="103"/>
      <c r="C4830" s="123"/>
      <c r="D4830" s="103"/>
      <c r="E4830" s="103"/>
      <c r="F4830" s="103"/>
      <c r="H4830" s="123"/>
      <c r="I4830" s="103"/>
      <c r="J4830" s="103"/>
      <c r="K4830" s="103"/>
    </row>
    <row r="4831" spans="2:11" ht="12" customHeight="1" x14ac:dyDescent="0.25">
      <c r="B4831" s="103"/>
      <c r="C4831" s="123"/>
      <c r="D4831" s="103"/>
      <c r="E4831" s="103"/>
      <c r="F4831" s="103"/>
      <c r="H4831" s="123"/>
      <c r="I4831" s="103"/>
      <c r="J4831" s="103"/>
      <c r="K4831" s="103"/>
    </row>
    <row r="4832" spans="2:11" ht="12" customHeight="1" x14ac:dyDescent="0.25">
      <c r="B4832" s="103"/>
      <c r="C4832" s="123"/>
      <c r="D4832" s="103"/>
      <c r="E4832" s="103"/>
      <c r="F4832" s="103"/>
      <c r="H4832" s="123"/>
      <c r="I4832" s="103"/>
      <c r="J4832" s="103"/>
      <c r="K4832" s="103"/>
    </row>
    <row r="4833" spans="2:11" ht="12" customHeight="1" x14ac:dyDescent="0.25">
      <c r="B4833" s="103"/>
      <c r="C4833" s="123"/>
      <c r="D4833" s="103"/>
      <c r="E4833" s="103"/>
      <c r="F4833" s="103"/>
      <c r="H4833" s="123"/>
      <c r="I4833" s="103"/>
      <c r="J4833" s="103"/>
      <c r="K4833" s="103"/>
    </row>
    <row r="4834" spans="2:11" ht="12" customHeight="1" x14ac:dyDescent="0.25">
      <c r="B4834" s="103"/>
      <c r="C4834" s="123"/>
      <c r="D4834" s="103"/>
      <c r="E4834" s="103"/>
      <c r="F4834" s="103"/>
      <c r="H4834" s="123"/>
      <c r="I4834" s="103"/>
      <c r="J4834" s="103"/>
      <c r="K4834" s="103"/>
    </row>
    <row r="4835" spans="2:11" ht="12" customHeight="1" x14ac:dyDescent="0.25">
      <c r="B4835" s="103"/>
      <c r="C4835" s="123"/>
      <c r="D4835" s="103"/>
      <c r="E4835" s="103"/>
      <c r="F4835" s="103"/>
      <c r="H4835" s="123"/>
      <c r="I4835" s="103"/>
      <c r="J4835" s="103"/>
      <c r="K4835" s="103"/>
    </row>
    <row r="4836" spans="2:11" ht="12" customHeight="1" x14ac:dyDescent="0.25">
      <c r="B4836" s="103"/>
      <c r="C4836" s="123"/>
      <c r="D4836" s="103"/>
      <c r="E4836" s="103"/>
      <c r="F4836" s="103"/>
      <c r="H4836" s="123"/>
      <c r="I4836" s="103"/>
      <c r="J4836" s="103"/>
      <c r="K4836" s="103"/>
    </row>
    <row r="4837" spans="2:11" ht="12" customHeight="1" x14ac:dyDescent="0.25">
      <c r="B4837" s="103"/>
      <c r="C4837" s="123"/>
      <c r="D4837" s="103"/>
      <c r="E4837" s="103"/>
      <c r="F4837" s="103"/>
      <c r="H4837" s="123"/>
      <c r="I4837" s="103"/>
      <c r="J4837" s="103"/>
      <c r="K4837" s="103"/>
    </row>
    <row r="4838" spans="2:11" ht="12" customHeight="1" x14ac:dyDescent="0.25">
      <c r="B4838" s="103"/>
      <c r="C4838" s="123"/>
      <c r="D4838" s="103"/>
      <c r="E4838" s="103"/>
      <c r="F4838" s="103"/>
      <c r="H4838" s="123"/>
      <c r="I4838" s="103"/>
      <c r="J4838" s="103"/>
      <c r="K4838" s="103"/>
    </row>
    <row r="4839" spans="2:11" ht="12" customHeight="1" x14ac:dyDescent="0.25">
      <c r="B4839" s="103"/>
      <c r="C4839" s="123"/>
      <c r="D4839" s="103"/>
      <c r="E4839" s="103"/>
      <c r="F4839" s="103"/>
      <c r="H4839" s="123"/>
      <c r="I4839" s="103"/>
      <c r="J4839" s="103"/>
      <c r="K4839" s="103"/>
    </row>
    <row r="4840" spans="2:11" ht="12" customHeight="1" x14ac:dyDescent="0.25">
      <c r="B4840" s="103"/>
      <c r="C4840" s="123"/>
      <c r="D4840" s="103"/>
      <c r="E4840" s="103"/>
      <c r="F4840" s="103"/>
      <c r="H4840" s="123"/>
      <c r="I4840" s="103"/>
      <c r="J4840" s="103"/>
      <c r="K4840" s="103"/>
    </row>
    <row r="4841" spans="2:11" ht="12" customHeight="1" x14ac:dyDescent="0.25">
      <c r="B4841" s="103"/>
      <c r="C4841" s="123"/>
      <c r="D4841" s="103"/>
      <c r="E4841" s="103"/>
      <c r="F4841" s="103"/>
      <c r="H4841" s="123"/>
      <c r="I4841" s="103"/>
      <c r="J4841" s="103"/>
      <c r="K4841" s="103"/>
    </row>
    <row r="4842" spans="2:11" ht="12" customHeight="1" x14ac:dyDescent="0.25">
      <c r="B4842" s="103"/>
      <c r="C4842" s="123"/>
      <c r="D4842" s="103"/>
      <c r="E4842" s="103"/>
      <c r="F4842" s="103"/>
      <c r="H4842" s="123"/>
      <c r="I4842" s="103"/>
      <c r="J4842" s="103"/>
      <c r="K4842" s="103"/>
    </row>
    <row r="4843" spans="2:11" ht="12" customHeight="1" x14ac:dyDescent="0.25">
      <c r="B4843" s="103"/>
      <c r="C4843" s="123"/>
      <c r="D4843" s="103"/>
      <c r="E4843" s="103"/>
      <c r="F4843" s="103"/>
      <c r="H4843" s="123"/>
      <c r="I4843" s="103"/>
      <c r="J4843" s="103"/>
      <c r="K4843" s="103"/>
    </row>
    <row r="4844" spans="2:11" ht="12" customHeight="1" x14ac:dyDescent="0.25">
      <c r="B4844" s="103"/>
      <c r="C4844" s="123"/>
      <c r="D4844" s="103"/>
      <c r="E4844" s="103"/>
      <c r="F4844" s="103"/>
      <c r="H4844" s="123"/>
      <c r="I4844" s="103"/>
      <c r="J4844" s="103"/>
      <c r="K4844" s="103"/>
    </row>
    <row r="4845" spans="2:11" ht="12" customHeight="1" x14ac:dyDescent="0.25">
      <c r="B4845" s="103"/>
      <c r="C4845" s="123"/>
      <c r="D4845" s="103"/>
      <c r="E4845" s="103"/>
      <c r="F4845" s="103"/>
      <c r="H4845" s="123"/>
      <c r="I4845" s="103"/>
      <c r="J4845" s="103"/>
      <c r="K4845" s="103"/>
    </row>
    <row r="4846" spans="2:11" ht="12" customHeight="1" x14ac:dyDescent="0.25">
      <c r="B4846" s="103"/>
      <c r="C4846" s="123"/>
      <c r="D4846" s="103"/>
      <c r="E4846" s="103"/>
      <c r="F4846" s="103"/>
      <c r="H4846" s="123"/>
      <c r="I4846" s="103"/>
      <c r="J4846" s="103"/>
      <c r="K4846" s="103"/>
    </row>
    <row r="4847" spans="2:11" ht="12" customHeight="1" x14ac:dyDescent="0.25">
      <c r="B4847" s="103"/>
      <c r="C4847" s="123"/>
      <c r="D4847" s="103"/>
      <c r="E4847" s="103"/>
      <c r="F4847" s="103"/>
      <c r="H4847" s="123"/>
      <c r="I4847" s="103"/>
      <c r="J4847" s="103"/>
      <c r="K4847" s="103"/>
    </row>
    <row r="4848" spans="2:11" ht="12" customHeight="1" x14ac:dyDescent="0.25">
      <c r="B4848" s="103"/>
      <c r="C4848" s="123"/>
      <c r="D4848" s="103"/>
      <c r="E4848" s="103"/>
      <c r="F4848" s="103"/>
      <c r="H4848" s="123"/>
      <c r="I4848" s="103"/>
      <c r="J4848" s="103"/>
      <c r="K4848" s="103"/>
    </row>
    <row r="4849" spans="2:11" ht="12" customHeight="1" x14ac:dyDescent="0.25">
      <c r="B4849" s="103"/>
      <c r="C4849" s="123"/>
      <c r="D4849" s="103"/>
      <c r="E4849" s="103"/>
      <c r="F4849" s="103"/>
      <c r="H4849" s="123"/>
      <c r="I4849" s="103"/>
      <c r="J4849" s="103"/>
      <c r="K4849" s="103"/>
    </row>
    <row r="4850" spans="2:11" ht="12" customHeight="1" x14ac:dyDescent="0.25">
      <c r="B4850" s="103"/>
      <c r="C4850" s="123"/>
      <c r="D4850" s="103"/>
      <c r="E4850" s="103"/>
      <c r="F4850" s="103"/>
      <c r="H4850" s="123"/>
      <c r="I4850" s="103"/>
      <c r="J4850" s="103"/>
      <c r="K4850" s="103"/>
    </row>
    <row r="4851" spans="2:11" ht="12" customHeight="1" x14ac:dyDescent="0.25">
      <c r="B4851" s="103"/>
      <c r="C4851" s="123"/>
      <c r="D4851" s="103"/>
      <c r="E4851" s="103"/>
      <c r="F4851" s="103"/>
      <c r="H4851" s="123"/>
      <c r="I4851" s="103"/>
      <c r="J4851" s="103"/>
      <c r="K4851" s="103"/>
    </row>
    <row r="4852" spans="2:11" ht="12" customHeight="1" x14ac:dyDescent="0.25">
      <c r="B4852" s="103"/>
      <c r="C4852" s="123"/>
      <c r="D4852" s="103"/>
      <c r="E4852" s="103"/>
      <c r="F4852" s="103"/>
      <c r="H4852" s="123"/>
      <c r="I4852" s="103"/>
      <c r="J4852" s="103"/>
      <c r="K4852" s="103"/>
    </row>
    <row r="4853" spans="2:11" ht="12" customHeight="1" x14ac:dyDescent="0.25">
      <c r="B4853" s="103"/>
      <c r="C4853" s="123"/>
      <c r="D4853" s="103"/>
      <c r="E4853" s="103"/>
      <c r="F4853" s="103"/>
      <c r="H4853" s="123"/>
      <c r="I4853" s="103"/>
      <c r="J4853" s="103"/>
      <c r="K4853" s="103"/>
    </row>
    <row r="4854" spans="2:11" ht="12" customHeight="1" x14ac:dyDescent="0.25">
      <c r="B4854" s="103"/>
      <c r="C4854" s="123"/>
      <c r="D4854" s="103"/>
      <c r="E4854" s="103"/>
      <c r="F4854" s="103"/>
      <c r="H4854" s="123"/>
      <c r="I4854" s="103"/>
      <c r="J4854" s="103"/>
      <c r="K4854" s="103"/>
    </row>
    <row r="4855" spans="2:11" ht="12" customHeight="1" x14ac:dyDescent="0.25">
      <c r="B4855" s="103"/>
      <c r="C4855" s="123"/>
      <c r="D4855" s="103"/>
      <c r="E4855" s="103"/>
      <c r="F4855" s="103"/>
      <c r="H4855" s="123"/>
      <c r="I4855" s="103"/>
      <c r="J4855" s="103"/>
      <c r="K4855" s="103"/>
    </row>
    <row r="4856" spans="2:11" ht="12" customHeight="1" x14ac:dyDescent="0.25">
      <c r="B4856" s="103"/>
      <c r="C4856" s="123"/>
      <c r="D4856" s="103"/>
      <c r="E4856" s="103"/>
      <c r="F4856" s="103"/>
      <c r="H4856" s="123"/>
      <c r="I4856" s="103"/>
      <c r="J4856" s="103"/>
      <c r="K4856" s="103"/>
    </row>
    <row r="4857" spans="2:11" ht="12" customHeight="1" x14ac:dyDescent="0.25">
      <c r="B4857" s="103"/>
      <c r="C4857" s="123"/>
      <c r="D4857" s="103"/>
      <c r="E4857" s="103"/>
      <c r="F4857" s="103"/>
      <c r="H4857" s="123"/>
      <c r="I4857" s="103"/>
      <c r="J4857" s="103"/>
      <c r="K4857" s="103"/>
    </row>
    <row r="4858" spans="2:11" ht="12" customHeight="1" x14ac:dyDescent="0.25">
      <c r="B4858" s="103"/>
      <c r="C4858" s="123"/>
      <c r="D4858" s="103"/>
      <c r="E4858" s="103"/>
      <c r="F4858" s="103"/>
      <c r="H4858" s="123"/>
      <c r="I4858" s="103"/>
      <c r="J4858" s="103"/>
      <c r="K4858" s="103"/>
    </row>
    <row r="4859" spans="2:11" ht="12" customHeight="1" x14ac:dyDescent="0.25">
      <c r="B4859" s="103"/>
      <c r="C4859" s="123"/>
      <c r="D4859" s="103"/>
      <c r="E4859" s="103"/>
      <c r="F4859" s="103"/>
      <c r="H4859" s="123"/>
      <c r="I4859" s="103"/>
      <c r="J4859" s="103"/>
      <c r="K4859" s="103"/>
    </row>
    <row r="4860" spans="2:11" ht="12" customHeight="1" x14ac:dyDescent="0.25">
      <c r="B4860" s="103"/>
      <c r="C4860" s="123"/>
      <c r="D4860" s="103"/>
      <c r="E4860" s="103"/>
      <c r="F4860" s="103"/>
      <c r="H4860" s="123"/>
      <c r="I4860" s="103"/>
      <c r="J4860" s="103"/>
      <c r="K4860" s="103"/>
    </row>
    <row r="4861" spans="2:11" ht="12" customHeight="1" x14ac:dyDescent="0.25">
      <c r="B4861" s="103"/>
      <c r="C4861" s="123"/>
      <c r="D4861" s="103"/>
      <c r="E4861" s="103"/>
      <c r="F4861" s="103"/>
      <c r="H4861" s="123"/>
      <c r="I4861" s="103"/>
      <c r="J4861" s="103"/>
      <c r="K4861" s="103"/>
    </row>
    <row r="4862" spans="2:11" ht="12" customHeight="1" x14ac:dyDescent="0.25">
      <c r="B4862" s="103"/>
      <c r="C4862" s="123"/>
      <c r="D4862" s="103"/>
      <c r="E4862" s="103"/>
      <c r="F4862" s="103"/>
      <c r="H4862" s="123"/>
      <c r="I4862" s="103"/>
      <c r="J4862" s="103"/>
      <c r="K4862" s="103"/>
    </row>
    <row r="4863" spans="2:11" ht="12" customHeight="1" x14ac:dyDescent="0.25">
      <c r="B4863" s="103"/>
      <c r="C4863" s="123"/>
      <c r="D4863" s="103"/>
      <c r="E4863" s="103"/>
      <c r="F4863" s="103"/>
      <c r="H4863" s="123"/>
      <c r="I4863" s="103"/>
      <c r="J4863" s="103"/>
      <c r="K4863" s="103"/>
    </row>
    <row r="4864" spans="2:11" ht="12" customHeight="1" x14ac:dyDescent="0.25">
      <c r="B4864" s="103"/>
      <c r="C4864" s="123"/>
      <c r="D4864" s="103"/>
      <c r="E4864" s="103"/>
      <c r="F4864" s="103"/>
      <c r="H4864" s="123"/>
      <c r="I4864" s="103"/>
      <c r="J4864" s="103"/>
      <c r="K4864" s="103"/>
    </row>
    <row r="4865" spans="2:11" ht="12" customHeight="1" x14ac:dyDescent="0.25">
      <c r="B4865" s="103"/>
      <c r="C4865" s="123"/>
      <c r="D4865" s="103"/>
      <c r="E4865" s="103"/>
      <c r="F4865" s="103"/>
      <c r="H4865" s="123"/>
      <c r="I4865" s="103"/>
      <c r="J4865" s="103"/>
      <c r="K4865" s="103"/>
    </row>
    <row r="4866" spans="2:11" ht="12" customHeight="1" x14ac:dyDescent="0.25">
      <c r="B4866" s="103"/>
      <c r="C4866" s="123"/>
      <c r="D4866" s="103"/>
      <c r="E4866" s="103"/>
      <c r="F4866" s="103"/>
      <c r="H4866" s="123"/>
      <c r="I4866" s="103"/>
      <c r="J4866" s="103"/>
      <c r="K4866" s="103"/>
    </row>
    <row r="4867" spans="2:11" ht="12" customHeight="1" x14ac:dyDescent="0.25">
      <c r="B4867" s="103"/>
      <c r="C4867" s="123"/>
      <c r="D4867" s="103"/>
      <c r="E4867" s="103"/>
      <c r="F4867" s="103"/>
      <c r="H4867" s="123"/>
      <c r="I4867" s="103"/>
      <c r="J4867" s="103"/>
      <c r="K4867" s="103"/>
    </row>
    <row r="4868" spans="2:11" ht="12" customHeight="1" x14ac:dyDescent="0.25">
      <c r="B4868" s="103"/>
      <c r="C4868" s="123"/>
      <c r="D4868" s="103"/>
      <c r="E4868" s="103"/>
      <c r="F4868" s="103"/>
      <c r="H4868" s="123"/>
      <c r="I4868" s="103"/>
      <c r="J4868" s="103"/>
      <c r="K4868" s="103"/>
    </row>
    <row r="4869" spans="2:11" ht="12" customHeight="1" x14ac:dyDescent="0.25">
      <c r="B4869" s="103"/>
      <c r="C4869" s="123"/>
      <c r="D4869" s="103"/>
      <c r="E4869" s="103"/>
      <c r="F4869" s="103"/>
      <c r="H4869" s="123"/>
      <c r="I4869" s="103"/>
      <c r="J4869" s="103"/>
      <c r="K4869" s="103"/>
    </row>
    <row r="4870" spans="2:11" ht="12" customHeight="1" x14ac:dyDescent="0.25">
      <c r="B4870" s="103"/>
      <c r="C4870" s="123"/>
      <c r="D4870" s="103"/>
      <c r="E4870" s="103"/>
      <c r="F4870" s="103"/>
      <c r="H4870" s="123"/>
      <c r="I4870" s="103"/>
      <c r="J4870" s="103"/>
      <c r="K4870" s="103"/>
    </row>
    <row r="4871" spans="2:11" ht="12" customHeight="1" x14ac:dyDescent="0.25">
      <c r="B4871" s="103"/>
      <c r="C4871" s="123"/>
      <c r="D4871" s="103"/>
      <c r="E4871" s="103"/>
      <c r="F4871" s="103"/>
      <c r="H4871" s="123"/>
      <c r="I4871" s="103"/>
      <c r="J4871" s="103"/>
      <c r="K4871" s="103"/>
    </row>
    <row r="4872" spans="2:11" ht="12" customHeight="1" x14ac:dyDescent="0.25">
      <c r="B4872" s="103"/>
      <c r="C4872" s="123"/>
      <c r="D4872" s="103"/>
      <c r="E4872" s="103"/>
      <c r="F4872" s="103"/>
      <c r="H4872" s="123"/>
      <c r="I4872" s="103"/>
      <c r="J4872" s="103"/>
      <c r="K4872" s="103"/>
    </row>
    <row r="4873" spans="2:11" ht="12" customHeight="1" x14ac:dyDescent="0.25">
      <c r="B4873" s="103"/>
      <c r="C4873" s="123"/>
      <c r="D4873" s="103"/>
      <c r="E4873" s="103"/>
      <c r="F4873" s="103"/>
      <c r="H4873" s="123"/>
      <c r="I4873" s="103"/>
      <c r="J4873" s="103"/>
      <c r="K4873" s="103"/>
    </row>
    <row r="4874" spans="2:11" ht="12" customHeight="1" x14ac:dyDescent="0.25">
      <c r="B4874" s="103"/>
      <c r="C4874" s="123"/>
      <c r="D4874" s="103"/>
      <c r="E4874" s="103"/>
      <c r="F4874" s="103"/>
      <c r="H4874" s="123"/>
      <c r="I4874" s="103"/>
      <c r="J4874" s="103"/>
      <c r="K4874" s="103"/>
    </row>
    <row r="4875" spans="2:11" ht="12" customHeight="1" x14ac:dyDescent="0.25">
      <c r="B4875" s="103"/>
      <c r="C4875" s="123"/>
      <c r="D4875" s="103"/>
      <c r="E4875" s="103"/>
      <c r="F4875" s="103"/>
      <c r="H4875" s="123"/>
      <c r="I4875" s="103"/>
      <c r="J4875" s="103"/>
      <c r="K4875" s="103"/>
    </row>
    <row r="4876" spans="2:11" ht="12" customHeight="1" x14ac:dyDescent="0.25">
      <c r="B4876" s="103"/>
      <c r="C4876" s="123"/>
      <c r="D4876" s="103"/>
      <c r="E4876" s="103"/>
      <c r="F4876" s="103"/>
      <c r="H4876" s="123"/>
      <c r="I4876" s="103"/>
      <c r="J4876" s="103"/>
      <c r="K4876" s="103"/>
    </row>
    <row r="4877" spans="2:11" ht="12" customHeight="1" x14ac:dyDescent="0.25">
      <c r="B4877" s="103"/>
      <c r="C4877" s="123"/>
      <c r="D4877" s="103"/>
      <c r="E4877" s="103"/>
      <c r="F4877" s="103"/>
      <c r="H4877" s="123"/>
      <c r="I4877" s="103"/>
      <c r="J4877" s="103"/>
      <c r="K4877" s="103"/>
    </row>
    <row r="4878" spans="2:11" ht="12" customHeight="1" x14ac:dyDescent="0.25">
      <c r="B4878" s="103"/>
      <c r="C4878" s="123"/>
      <c r="D4878" s="103"/>
      <c r="E4878" s="103"/>
      <c r="F4878" s="103"/>
      <c r="H4878" s="123"/>
      <c r="I4878" s="103"/>
      <c r="J4878" s="103"/>
      <c r="K4878" s="103"/>
    </row>
    <row r="4879" spans="2:11" ht="12" customHeight="1" x14ac:dyDescent="0.25">
      <c r="B4879" s="103"/>
      <c r="C4879" s="123"/>
      <c r="D4879" s="103"/>
      <c r="E4879" s="103"/>
      <c r="F4879" s="103"/>
      <c r="H4879" s="123"/>
      <c r="I4879" s="103"/>
      <c r="J4879" s="103"/>
      <c r="K4879" s="103"/>
    </row>
    <row r="4880" spans="2:11" ht="12" customHeight="1" x14ac:dyDescent="0.25">
      <c r="B4880" s="103"/>
      <c r="C4880" s="123"/>
      <c r="D4880" s="103"/>
      <c r="E4880" s="103"/>
      <c r="F4880" s="103"/>
      <c r="H4880" s="123"/>
      <c r="I4880" s="103"/>
      <c r="J4880" s="103"/>
      <c r="K4880" s="103"/>
    </row>
    <row r="4881" spans="2:11" ht="12" customHeight="1" x14ac:dyDescent="0.25">
      <c r="B4881" s="103"/>
      <c r="C4881" s="123"/>
      <c r="D4881" s="103"/>
      <c r="E4881" s="103"/>
      <c r="F4881" s="103"/>
      <c r="H4881" s="123"/>
      <c r="I4881" s="103"/>
      <c r="J4881" s="103"/>
      <c r="K4881" s="103"/>
    </row>
    <row r="4882" spans="2:11" ht="12" customHeight="1" x14ac:dyDescent="0.25">
      <c r="B4882" s="103"/>
      <c r="C4882" s="123"/>
      <c r="D4882" s="103"/>
      <c r="E4882" s="103"/>
      <c r="F4882" s="103"/>
      <c r="H4882" s="123"/>
      <c r="I4882" s="103"/>
      <c r="J4882" s="103"/>
      <c r="K4882" s="103"/>
    </row>
    <row r="4883" spans="2:11" ht="12" customHeight="1" x14ac:dyDescent="0.25">
      <c r="B4883" s="103"/>
      <c r="C4883" s="123"/>
      <c r="D4883" s="103"/>
      <c r="E4883" s="103"/>
      <c r="F4883" s="103"/>
      <c r="H4883" s="123"/>
      <c r="I4883" s="103"/>
      <c r="J4883" s="103"/>
      <c r="K4883" s="103"/>
    </row>
    <row r="4884" spans="2:11" ht="12" customHeight="1" x14ac:dyDescent="0.25">
      <c r="B4884" s="103"/>
      <c r="C4884" s="123"/>
      <c r="D4884" s="103"/>
      <c r="E4884" s="103"/>
      <c r="F4884" s="103"/>
      <c r="H4884" s="123"/>
      <c r="I4884" s="103"/>
      <c r="J4884" s="103"/>
      <c r="K4884" s="103"/>
    </row>
    <row r="4885" spans="2:11" ht="12" customHeight="1" x14ac:dyDescent="0.25">
      <c r="B4885" s="103"/>
      <c r="C4885" s="123"/>
      <c r="D4885" s="103"/>
      <c r="E4885" s="103"/>
      <c r="F4885" s="103"/>
      <c r="H4885" s="123"/>
      <c r="I4885" s="103"/>
      <c r="J4885" s="103"/>
      <c r="K4885" s="103"/>
    </row>
    <row r="4886" spans="2:11" ht="12" customHeight="1" x14ac:dyDescent="0.25">
      <c r="B4886" s="103"/>
      <c r="C4886" s="123"/>
      <c r="D4886" s="103"/>
      <c r="E4886" s="103"/>
      <c r="F4886" s="103"/>
      <c r="H4886" s="123"/>
      <c r="I4886" s="103"/>
      <c r="J4886" s="103"/>
      <c r="K4886" s="103"/>
    </row>
    <row r="4887" spans="2:11" ht="12" customHeight="1" x14ac:dyDescent="0.25">
      <c r="B4887" s="103"/>
      <c r="C4887" s="123"/>
      <c r="D4887" s="103"/>
      <c r="E4887" s="103"/>
      <c r="F4887" s="103"/>
      <c r="H4887" s="123"/>
      <c r="I4887" s="103"/>
      <c r="J4887" s="103"/>
      <c r="K4887" s="103"/>
    </row>
    <row r="4888" spans="2:11" ht="12" customHeight="1" x14ac:dyDescent="0.25">
      <c r="B4888" s="103"/>
      <c r="C4888" s="123"/>
      <c r="D4888" s="103"/>
      <c r="E4888" s="103"/>
      <c r="F4888" s="103"/>
      <c r="H4888" s="123"/>
      <c r="I4888" s="103"/>
      <c r="J4888" s="103"/>
      <c r="K4888" s="103"/>
    </row>
    <row r="4889" spans="2:11" ht="12" customHeight="1" x14ac:dyDescent="0.25">
      <c r="B4889" s="103"/>
      <c r="C4889" s="123"/>
      <c r="D4889" s="103"/>
      <c r="E4889" s="103"/>
      <c r="F4889" s="103"/>
      <c r="H4889" s="123"/>
      <c r="I4889" s="103"/>
      <c r="J4889" s="103"/>
      <c r="K4889" s="103"/>
    </row>
    <row r="4890" spans="2:11" ht="12" customHeight="1" x14ac:dyDescent="0.25">
      <c r="B4890" s="103"/>
      <c r="C4890" s="123"/>
      <c r="D4890" s="103"/>
      <c r="E4890" s="103"/>
      <c r="F4890" s="103"/>
      <c r="H4890" s="123"/>
      <c r="I4890" s="103"/>
      <c r="J4890" s="103"/>
      <c r="K4890" s="103"/>
    </row>
    <row r="4891" spans="2:11" ht="12" customHeight="1" x14ac:dyDescent="0.25">
      <c r="B4891" s="103"/>
      <c r="C4891" s="123"/>
      <c r="D4891" s="103"/>
      <c r="E4891" s="103"/>
      <c r="F4891" s="103"/>
      <c r="H4891" s="123"/>
      <c r="I4891" s="103"/>
      <c r="J4891" s="103"/>
      <c r="K4891" s="103"/>
    </row>
    <row r="4892" spans="2:11" ht="12" customHeight="1" x14ac:dyDescent="0.25">
      <c r="B4892" s="103"/>
      <c r="C4892" s="123"/>
      <c r="D4892" s="103"/>
      <c r="E4892" s="103"/>
      <c r="F4892" s="103"/>
      <c r="H4892" s="123"/>
      <c r="I4892" s="103"/>
      <c r="J4892" s="103"/>
      <c r="K4892" s="103"/>
    </row>
    <row r="4893" spans="2:11" ht="12" customHeight="1" x14ac:dyDescent="0.25">
      <c r="B4893" s="103"/>
      <c r="C4893" s="123"/>
      <c r="D4893" s="103"/>
      <c r="E4893" s="103"/>
      <c r="F4893" s="103"/>
      <c r="H4893" s="123"/>
      <c r="I4893" s="103"/>
      <c r="J4893" s="103"/>
      <c r="K4893" s="103"/>
    </row>
    <row r="4894" spans="2:11" ht="12" customHeight="1" x14ac:dyDescent="0.25">
      <c r="B4894" s="103"/>
      <c r="C4894" s="123"/>
      <c r="D4894" s="103"/>
      <c r="E4894" s="103"/>
      <c r="F4894" s="103"/>
      <c r="H4894" s="123"/>
      <c r="I4894" s="103"/>
      <c r="J4894" s="103"/>
      <c r="K4894" s="103"/>
    </row>
    <row r="4895" spans="2:11" ht="12" customHeight="1" x14ac:dyDescent="0.25">
      <c r="B4895" s="103"/>
      <c r="C4895" s="123"/>
      <c r="D4895" s="103"/>
      <c r="E4895" s="103"/>
      <c r="F4895" s="103"/>
      <c r="H4895" s="123"/>
      <c r="I4895" s="103"/>
      <c r="J4895" s="103"/>
      <c r="K4895" s="103"/>
    </row>
    <row r="4896" spans="2:11" ht="12" customHeight="1" x14ac:dyDescent="0.25">
      <c r="B4896" s="103"/>
      <c r="C4896" s="123"/>
      <c r="D4896" s="103"/>
      <c r="E4896" s="103"/>
      <c r="F4896" s="103"/>
      <c r="H4896" s="123"/>
      <c r="I4896" s="103"/>
      <c r="J4896" s="103"/>
      <c r="K4896" s="103"/>
    </row>
    <row r="4897" spans="2:11" ht="12" customHeight="1" x14ac:dyDescent="0.25">
      <c r="B4897" s="103"/>
      <c r="C4897" s="123"/>
      <c r="D4897" s="103"/>
      <c r="E4897" s="103"/>
      <c r="F4897" s="103"/>
      <c r="H4897" s="123"/>
      <c r="I4897" s="103"/>
      <c r="J4897" s="103"/>
      <c r="K4897" s="103"/>
    </row>
    <row r="4898" spans="2:11" ht="12" customHeight="1" x14ac:dyDescent="0.25">
      <c r="B4898" s="103"/>
      <c r="C4898" s="123"/>
      <c r="D4898" s="103"/>
      <c r="E4898" s="103"/>
      <c r="F4898" s="103"/>
      <c r="H4898" s="123"/>
      <c r="I4898" s="103"/>
      <c r="J4898" s="103"/>
      <c r="K4898" s="103"/>
    </row>
    <row r="4899" spans="2:11" ht="12" customHeight="1" x14ac:dyDescent="0.25">
      <c r="B4899" s="103"/>
      <c r="C4899" s="123"/>
      <c r="D4899" s="103"/>
      <c r="E4899" s="103"/>
      <c r="F4899" s="103"/>
      <c r="H4899" s="123"/>
      <c r="I4899" s="103"/>
      <c r="J4899" s="103"/>
      <c r="K4899" s="103"/>
    </row>
    <row r="4900" spans="2:11" ht="12" customHeight="1" x14ac:dyDescent="0.25">
      <c r="B4900" s="103"/>
      <c r="C4900" s="123"/>
      <c r="D4900" s="103"/>
      <c r="E4900" s="103"/>
      <c r="F4900" s="103"/>
      <c r="H4900" s="123"/>
      <c r="I4900" s="103"/>
      <c r="J4900" s="103"/>
      <c r="K4900" s="103"/>
    </row>
    <row r="4901" spans="2:11" ht="12" customHeight="1" x14ac:dyDescent="0.25">
      <c r="B4901" s="103"/>
      <c r="C4901" s="123"/>
      <c r="D4901" s="103"/>
      <c r="E4901" s="103"/>
      <c r="F4901" s="103"/>
      <c r="H4901" s="123"/>
      <c r="I4901" s="103"/>
      <c r="J4901" s="103"/>
      <c r="K4901" s="103"/>
    </row>
    <row r="4902" spans="2:11" ht="12" customHeight="1" x14ac:dyDescent="0.25">
      <c r="B4902" s="103"/>
      <c r="C4902" s="123"/>
      <c r="D4902" s="103"/>
      <c r="E4902" s="103"/>
      <c r="F4902" s="103"/>
      <c r="H4902" s="123"/>
      <c r="I4902" s="103"/>
      <c r="J4902" s="103"/>
      <c r="K4902" s="103"/>
    </row>
    <row r="4903" spans="2:11" ht="12" customHeight="1" x14ac:dyDescent="0.25">
      <c r="B4903" s="103"/>
      <c r="C4903" s="123"/>
      <c r="D4903" s="103"/>
      <c r="E4903" s="103"/>
      <c r="F4903" s="103"/>
      <c r="H4903" s="123"/>
      <c r="I4903" s="103"/>
      <c r="J4903" s="103"/>
      <c r="K4903" s="103"/>
    </row>
    <row r="4904" spans="2:11" ht="12" customHeight="1" x14ac:dyDescent="0.25">
      <c r="B4904" s="103"/>
      <c r="C4904" s="123"/>
      <c r="D4904" s="103"/>
      <c r="E4904" s="103"/>
      <c r="F4904" s="103"/>
      <c r="H4904" s="123"/>
      <c r="I4904" s="103"/>
      <c r="J4904" s="103"/>
      <c r="K4904" s="103"/>
    </row>
    <row r="4905" spans="2:11" ht="12" customHeight="1" x14ac:dyDescent="0.25">
      <c r="B4905" s="103"/>
      <c r="C4905" s="123"/>
      <c r="D4905" s="103"/>
      <c r="E4905" s="103"/>
      <c r="F4905" s="103"/>
      <c r="H4905" s="123"/>
      <c r="I4905" s="103"/>
      <c r="J4905" s="103"/>
      <c r="K4905" s="103"/>
    </row>
    <row r="4906" spans="2:11" ht="12" customHeight="1" x14ac:dyDescent="0.25">
      <c r="B4906" s="103"/>
      <c r="C4906" s="123"/>
      <c r="D4906" s="103"/>
      <c r="E4906" s="103"/>
      <c r="F4906" s="103"/>
      <c r="H4906" s="123"/>
      <c r="I4906" s="103"/>
      <c r="J4906" s="103"/>
      <c r="K4906" s="103"/>
    </row>
    <row r="4907" spans="2:11" ht="12" customHeight="1" x14ac:dyDescent="0.25">
      <c r="B4907" s="103"/>
      <c r="C4907" s="123"/>
      <c r="D4907" s="103"/>
      <c r="E4907" s="103"/>
      <c r="F4907" s="103"/>
      <c r="H4907" s="123"/>
      <c r="I4907" s="103"/>
      <c r="J4907" s="103"/>
      <c r="K4907" s="103"/>
    </row>
    <row r="4908" spans="2:11" ht="12" customHeight="1" x14ac:dyDescent="0.25">
      <c r="B4908" s="103"/>
      <c r="C4908" s="123"/>
      <c r="D4908" s="103"/>
      <c r="E4908" s="103"/>
      <c r="F4908" s="103"/>
      <c r="H4908" s="123"/>
      <c r="I4908" s="103"/>
      <c r="J4908" s="103"/>
      <c r="K4908" s="103"/>
    </row>
    <row r="4909" spans="2:11" ht="12" customHeight="1" x14ac:dyDescent="0.25">
      <c r="B4909" s="103"/>
      <c r="C4909" s="123"/>
      <c r="D4909" s="103"/>
      <c r="E4909" s="103"/>
      <c r="F4909" s="103"/>
      <c r="H4909" s="123"/>
      <c r="I4909" s="103"/>
      <c r="J4909" s="103"/>
      <c r="K4909" s="103"/>
    </row>
    <row r="4910" spans="2:11" ht="12" customHeight="1" x14ac:dyDescent="0.25">
      <c r="B4910" s="103"/>
      <c r="C4910" s="123"/>
      <c r="D4910" s="103"/>
      <c r="E4910" s="103"/>
      <c r="F4910" s="103"/>
      <c r="H4910" s="123"/>
      <c r="I4910" s="103"/>
      <c r="J4910" s="103"/>
      <c r="K4910" s="103"/>
    </row>
    <row r="4911" spans="2:11" ht="12" customHeight="1" x14ac:dyDescent="0.25">
      <c r="B4911" s="103"/>
      <c r="C4911" s="123"/>
      <c r="D4911" s="103"/>
      <c r="E4911" s="103"/>
      <c r="F4911" s="103"/>
      <c r="H4911" s="123"/>
      <c r="I4911" s="103"/>
      <c r="J4911" s="103"/>
      <c r="K4911" s="103"/>
    </row>
    <row r="4912" spans="2:11" ht="12" customHeight="1" x14ac:dyDescent="0.25">
      <c r="B4912" s="103"/>
      <c r="C4912" s="123"/>
      <c r="D4912" s="103"/>
      <c r="E4912" s="103"/>
      <c r="F4912" s="103"/>
      <c r="H4912" s="123"/>
      <c r="I4912" s="103"/>
      <c r="J4912" s="103"/>
      <c r="K4912" s="103"/>
    </row>
    <row r="4913" spans="2:11" ht="12" customHeight="1" x14ac:dyDescent="0.25">
      <c r="B4913" s="103"/>
      <c r="C4913" s="123"/>
      <c r="D4913" s="103"/>
      <c r="E4913" s="103"/>
      <c r="F4913" s="103"/>
      <c r="H4913" s="123"/>
      <c r="I4913" s="103"/>
      <c r="J4913" s="103"/>
      <c r="K4913" s="103"/>
    </row>
    <row r="4914" spans="2:11" ht="12" customHeight="1" x14ac:dyDescent="0.25">
      <c r="B4914" s="103"/>
      <c r="C4914" s="123"/>
      <c r="D4914" s="103"/>
      <c r="E4914" s="103"/>
      <c r="F4914" s="103"/>
      <c r="H4914" s="123"/>
      <c r="I4914" s="103"/>
      <c r="J4914" s="103"/>
      <c r="K4914" s="103"/>
    </row>
    <row r="4915" spans="2:11" ht="12" customHeight="1" x14ac:dyDescent="0.25">
      <c r="B4915" s="103"/>
      <c r="C4915" s="123"/>
      <c r="D4915" s="103"/>
      <c r="E4915" s="103"/>
      <c r="F4915" s="103"/>
      <c r="H4915" s="123"/>
      <c r="I4915" s="103"/>
      <c r="J4915" s="103"/>
      <c r="K4915" s="103"/>
    </row>
    <row r="4916" spans="2:11" ht="12" customHeight="1" x14ac:dyDescent="0.25">
      <c r="B4916" s="103"/>
      <c r="C4916" s="123"/>
      <c r="D4916" s="103"/>
      <c r="E4916" s="103"/>
      <c r="F4916" s="103"/>
      <c r="H4916" s="123"/>
      <c r="I4916" s="103"/>
      <c r="J4916" s="103"/>
      <c r="K4916" s="103"/>
    </row>
    <row r="4917" spans="2:11" ht="12" customHeight="1" x14ac:dyDescent="0.25">
      <c r="B4917" s="103"/>
      <c r="C4917" s="123"/>
      <c r="D4917" s="103"/>
      <c r="E4917" s="103"/>
      <c r="F4917" s="103"/>
      <c r="H4917" s="123"/>
      <c r="I4917" s="103"/>
      <c r="J4917" s="103"/>
      <c r="K4917" s="103"/>
    </row>
    <row r="4918" spans="2:11" ht="12" customHeight="1" x14ac:dyDescent="0.25">
      <c r="B4918" s="103"/>
      <c r="C4918" s="123"/>
      <c r="D4918" s="103"/>
      <c r="E4918" s="103"/>
      <c r="F4918" s="103"/>
      <c r="H4918" s="123"/>
      <c r="I4918" s="103"/>
      <c r="J4918" s="103"/>
      <c r="K4918" s="103"/>
    </row>
    <row r="4919" spans="2:11" ht="12" customHeight="1" x14ac:dyDescent="0.25">
      <c r="B4919" s="103"/>
      <c r="C4919" s="123"/>
      <c r="D4919" s="103"/>
      <c r="E4919" s="103"/>
      <c r="F4919" s="103"/>
      <c r="H4919" s="123"/>
      <c r="I4919" s="103"/>
      <c r="J4919" s="103"/>
      <c r="K4919" s="103"/>
    </row>
    <row r="4920" spans="2:11" ht="12" customHeight="1" x14ac:dyDescent="0.25">
      <c r="B4920" s="103"/>
      <c r="C4920" s="123"/>
      <c r="D4920" s="103"/>
      <c r="E4920" s="103"/>
      <c r="F4920" s="103"/>
      <c r="H4920" s="123"/>
      <c r="I4920" s="103"/>
      <c r="J4920" s="103"/>
      <c r="K4920" s="103"/>
    </row>
    <row r="4921" spans="2:11" ht="12" customHeight="1" x14ac:dyDescent="0.25">
      <c r="B4921" s="103"/>
      <c r="C4921" s="123"/>
      <c r="D4921" s="103"/>
      <c r="E4921" s="103"/>
      <c r="F4921" s="103"/>
      <c r="H4921" s="123"/>
      <c r="I4921" s="103"/>
      <c r="J4921" s="103"/>
      <c r="K4921" s="103"/>
    </row>
    <row r="4922" spans="2:11" ht="12" customHeight="1" x14ac:dyDescent="0.25">
      <c r="B4922" s="103"/>
      <c r="C4922" s="123"/>
      <c r="D4922" s="103"/>
      <c r="E4922" s="103"/>
      <c r="F4922" s="103"/>
      <c r="H4922" s="123"/>
      <c r="I4922" s="103"/>
      <c r="J4922" s="103"/>
      <c r="K4922" s="103"/>
    </row>
    <row r="4923" spans="2:11" ht="12" customHeight="1" x14ac:dyDescent="0.25">
      <c r="B4923" s="103"/>
      <c r="C4923" s="123"/>
      <c r="D4923" s="103"/>
      <c r="E4923" s="103"/>
      <c r="F4923" s="103"/>
      <c r="H4923" s="123"/>
      <c r="I4923" s="103"/>
      <c r="J4923" s="103"/>
      <c r="K4923" s="103"/>
    </row>
    <row r="4924" spans="2:11" ht="12" customHeight="1" x14ac:dyDescent="0.25">
      <c r="B4924" s="103"/>
      <c r="C4924" s="123"/>
      <c r="D4924" s="103"/>
      <c r="E4924" s="103"/>
      <c r="F4924" s="103"/>
      <c r="H4924" s="123"/>
      <c r="I4924" s="103"/>
      <c r="J4924" s="103"/>
      <c r="K4924" s="103"/>
    </row>
    <row r="4925" spans="2:11" ht="12" customHeight="1" x14ac:dyDescent="0.25">
      <c r="B4925" s="103"/>
      <c r="C4925" s="123"/>
      <c r="D4925" s="103"/>
      <c r="E4925" s="103"/>
      <c r="F4925" s="103"/>
      <c r="H4925" s="123"/>
      <c r="I4925" s="103"/>
      <c r="J4925" s="103"/>
      <c r="K4925" s="103"/>
    </row>
    <row r="4926" spans="2:11" ht="12" customHeight="1" x14ac:dyDescent="0.25">
      <c r="B4926" s="103"/>
      <c r="C4926" s="123"/>
      <c r="D4926" s="103"/>
      <c r="E4926" s="103"/>
      <c r="F4926" s="103"/>
      <c r="H4926" s="123"/>
      <c r="I4926" s="103"/>
      <c r="J4926" s="103"/>
      <c r="K4926" s="103"/>
    </row>
    <row r="4927" spans="2:11" ht="12" customHeight="1" x14ac:dyDescent="0.25">
      <c r="B4927" s="103"/>
      <c r="C4927" s="123"/>
      <c r="D4927" s="103"/>
      <c r="E4927" s="103"/>
      <c r="F4927" s="103"/>
      <c r="H4927" s="123"/>
      <c r="I4927" s="103"/>
      <c r="J4927" s="103"/>
      <c r="K4927" s="103"/>
    </row>
    <row r="4928" spans="2:11" ht="12" customHeight="1" x14ac:dyDescent="0.25">
      <c r="B4928" s="103"/>
      <c r="C4928" s="123"/>
      <c r="D4928" s="103"/>
      <c r="E4928" s="103"/>
      <c r="F4928" s="103"/>
      <c r="H4928" s="123"/>
      <c r="I4928" s="103"/>
      <c r="J4928" s="103"/>
      <c r="K4928" s="103"/>
    </row>
    <row r="4929" spans="2:11" ht="12" customHeight="1" x14ac:dyDescent="0.25">
      <c r="B4929" s="103"/>
      <c r="C4929" s="123"/>
      <c r="D4929" s="103"/>
      <c r="E4929" s="103"/>
      <c r="F4929" s="103"/>
      <c r="H4929" s="123"/>
      <c r="I4929" s="103"/>
      <c r="J4929" s="103"/>
      <c r="K4929" s="103"/>
    </row>
    <row r="4930" spans="2:11" ht="12" customHeight="1" x14ac:dyDescent="0.25">
      <c r="B4930" s="103"/>
      <c r="C4930" s="123"/>
      <c r="D4930" s="103"/>
      <c r="E4930" s="103"/>
      <c r="F4930" s="103"/>
      <c r="H4930" s="123"/>
      <c r="I4930" s="103"/>
      <c r="J4930" s="103"/>
      <c r="K4930" s="103"/>
    </row>
    <row r="4931" spans="2:11" ht="12" customHeight="1" x14ac:dyDescent="0.25">
      <c r="B4931" s="103"/>
      <c r="C4931" s="123"/>
      <c r="D4931" s="103"/>
      <c r="E4931" s="103"/>
      <c r="F4931" s="103"/>
      <c r="H4931" s="123"/>
      <c r="I4931" s="103"/>
      <c r="J4931" s="103"/>
      <c r="K4931" s="103"/>
    </row>
    <row r="4932" spans="2:11" ht="12" customHeight="1" x14ac:dyDescent="0.25">
      <c r="B4932" s="103"/>
      <c r="C4932" s="123"/>
      <c r="D4932" s="103"/>
      <c r="E4932" s="103"/>
      <c r="F4932" s="103"/>
      <c r="H4932" s="123"/>
      <c r="I4932" s="103"/>
      <c r="J4932" s="103"/>
      <c r="K4932" s="103"/>
    </row>
    <row r="4933" spans="2:11" ht="12" customHeight="1" x14ac:dyDescent="0.25">
      <c r="B4933" s="103"/>
      <c r="C4933" s="123"/>
      <c r="D4933" s="103"/>
      <c r="E4933" s="103"/>
      <c r="F4933" s="103"/>
      <c r="H4933" s="123"/>
      <c r="I4933" s="103"/>
      <c r="J4933" s="103"/>
      <c r="K4933" s="103"/>
    </row>
    <row r="4934" spans="2:11" ht="12" customHeight="1" x14ac:dyDescent="0.25">
      <c r="B4934" s="103"/>
      <c r="C4934" s="123"/>
      <c r="D4934" s="103"/>
      <c r="E4934" s="103"/>
      <c r="F4934" s="103"/>
      <c r="H4934" s="123"/>
      <c r="I4934" s="103"/>
      <c r="J4934" s="103"/>
      <c r="K4934" s="103"/>
    </row>
    <row r="4935" spans="2:11" ht="12" customHeight="1" x14ac:dyDescent="0.25">
      <c r="B4935" s="103"/>
      <c r="C4935" s="123"/>
      <c r="D4935" s="103"/>
      <c r="E4935" s="103"/>
      <c r="F4935" s="103"/>
      <c r="H4935" s="123"/>
      <c r="I4935" s="103"/>
      <c r="J4935" s="103"/>
      <c r="K4935" s="103"/>
    </row>
    <row r="4936" spans="2:11" ht="12" customHeight="1" x14ac:dyDescent="0.25">
      <c r="B4936" s="103"/>
      <c r="C4936" s="123"/>
      <c r="D4936" s="103"/>
      <c r="E4936" s="103"/>
      <c r="F4936" s="103"/>
      <c r="H4936" s="123"/>
      <c r="I4936" s="103"/>
      <c r="J4936" s="103"/>
      <c r="K4936" s="103"/>
    </row>
    <row r="4937" spans="2:11" ht="12" customHeight="1" x14ac:dyDescent="0.25">
      <c r="B4937" s="103"/>
      <c r="C4937" s="123"/>
      <c r="D4937" s="103"/>
      <c r="E4937" s="103"/>
      <c r="F4937" s="103"/>
      <c r="H4937" s="123"/>
      <c r="I4937" s="103"/>
      <c r="J4937" s="103"/>
      <c r="K4937" s="103"/>
    </row>
    <row r="4938" spans="2:11" ht="12" customHeight="1" x14ac:dyDescent="0.25">
      <c r="B4938" s="103"/>
      <c r="C4938" s="123"/>
      <c r="D4938" s="103"/>
      <c r="E4938" s="103"/>
      <c r="F4938" s="103"/>
      <c r="H4938" s="123"/>
      <c r="I4938" s="103"/>
      <c r="J4938" s="103"/>
      <c r="K4938" s="103"/>
    </row>
    <row r="4939" spans="2:11" ht="12" customHeight="1" x14ac:dyDescent="0.25">
      <c r="B4939" s="103"/>
      <c r="C4939" s="123"/>
      <c r="D4939" s="103"/>
      <c r="E4939" s="103"/>
      <c r="F4939" s="103"/>
      <c r="H4939" s="123"/>
      <c r="I4939" s="103"/>
      <c r="J4939" s="103"/>
      <c r="K4939" s="103"/>
    </row>
    <row r="4940" spans="2:11" ht="12" customHeight="1" x14ac:dyDescent="0.25">
      <c r="B4940" s="103"/>
      <c r="C4940" s="123"/>
      <c r="D4940" s="103"/>
      <c r="E4940" s="103"/>
      <c r="F4940" s="103"/>
      <c r="H4940" s="123"/>
      <c r="I4940" s="103"/>
      <c r="J4940" s="103"/>
      <c r="K4940" s="103"/>
    </row>
    <row r="4941" spans="2:11" ht="12" customHeight="1" x14ac:dyDescent="0.25">
      <c r="B4941" s="103"/>
      <c r="C4941" s="123"/>
      <c r="D4941" s="103"/>
      <c r="E4941" s="103"/>
      <c r="F4941" s="103"/>
      <c r="H4941" s="123"/>
      <c r="I4941" s="103"/>
      <c r="J4941" s="103"/>
      <c r="K4941" s="103"/>
    </row>
    <row r="4942" spans="2:11" ht="12" customHeight="1" x14ac:dyDescent="0.25">
      <c r="B4942" s="103"/>
      <c r="C4942" s="123"/>
      <c r="D4942" s="103"/>
      <c r="E4942" s="103"/>
      <c r="F4942" s="103"/>
      <c r="H4942" s="123"/>
      <c r="I4942" s="103"/>
      <c r="J4942" s="103"/>
      <c r="K4942" s="103"/>
    </row>
    <row r="4943" spans="2:11" ht="12" customHeight="1" x14ac:dyDescent="0.25">
      <c r="B4943" s="103"/>
      <c r="C4943" s="123"/>
      <c r="D4943" s="103"/>
      <c r="E4943" s="103"/>
      <c r="F4943" s="103"/>
      <c r="H4943" s="123"/>
      <c r="I4943" s="103"/>
      <c r="J4943" s="103"/>
      <c r="K4943" s="103"/>
    </row>
    <row r="4944" spans="2:11" ht="12" customHeight="1" x14ac:dyDescent="0.25">
      <c r="B4944" s="103"/>
      <c r="C4944" s="123"/>
      <c r="D4944" s="103"/>
      <c r="E4944" s="103"/>
      <c r="F4944" s="103"/>
      <c r="H4944" s="123"/>
      <c r="I4944" s="103"/>
      <c r="J4944" s="103"/>
      <c r="K4944" s="103"/>
    </row>
    <row r="4945" spans="2:11" ht="12" customHeight="1" x14ac:dyDescent="0.25">
      <c r="B4945" s="103"/>
      <c r="C4945" s="123"/>
      <c r="D4945" s="103"/>
      <c r="E4945" s="103"/>
      <c r="F4945" s="103"/>
      <c r="H4945" s="123"/>
      <c r="I4945" s="103"/>
      <c r="J4945" s="103"/>
      <c r="K4945" s="103"/>
    </row>
    <row r="4946" spans="2:11" ht="12" customHeight="1" x14ac:dyDescent="0.25">
      <c r="B4946" s="103"/>
      <c r="C4946" s="123"/>
      <c r="D4946" s="103"/>
      <c r="E4946" s="103"/>
      <c r="F4946" s="103"/>
      <c r="H4946" s="123"/>
      <c r="I4946" s="103"/>
      <c r="J4946" s="103"/>
      <c r="K4946" s="103"/>
    </row>
    <row r="4947" spans="2:11" ht="12" customHeight="1" x14ac:dyDescent="0.25">
      <c r="B4947" s="103"/>
      <c r="C4947" s="123"/>
      <c r="D4947" s="103"/>
      <c r="E4947" s="103"/>
      <c r="F4947" s="103"/>
      <c r="H4947" s="123"/>
      <c r="I4947" s="103"/>
      <c r="J4947" s="103"/>
      <c r="K4947" s="103"/>
    </row>
    <row r="4948" spans="2:11" ht="12" customHeight="1" x14ac:dyDescent="0.25">
      <c r="B4948" s="103"/>
      <c r="C4948" s="123"/>
      <c r="D4948" s="103"/>
      <c r="E4948" s="103"/>
      <c r="F4948" s="103"/>
      <c r="H4948" s="123"/>
      <c r="I4948" s="103"/>
      <c r="J4948" s="103"/>
      <c r="K4948" s="103"/>
    </row>
    <row r="4949" spans="2:11" ht="12" customHeight="1" x14ac:dyDescent="0.25">
      <c r="B4949" s="103"/>
      <c r="C4949" s="123"/>
      <c r="D4949" s="103"/>
      <c r="E4949" s="103"/>
      <c r="F4949" s="103"/>
      <c r="H4949" s="123"/>
      <c r="I4949" s="103"/>
      <c r="J4949" s="103"/>
      <c r="K4949" s="103"/>
    </row>
    <row r="4950" spans="2:11" ht="12" customHeight="1" x14ac:dyDescent="0.25">
      <c r="B4950" s="103"/>
      <c r="C4950" s="123"/>
      <c r="D4950" s="103"/>
      <c r="E4950" s="103"/>
      <c r="F4950" s="103"/>
      <c r="H4950" s="123"/>
      <c r="I4950" s="103"/>
      <c r="J4950" s="103"/>
      <c r="K4950" s="103"/>
    </row>
    <row r="4951" spans="2:11" ht="12" customHeight="1" x14ac:dyDescent="0.25">
      <c r="B4951" s="103"/>
      <c r="C4951" s="123"/>
      <c r="D4951" s="103"/>
      <c r="E4951" s="103"/>
      <c r="F4951" s="103"/>
      <c r="H4951" s="123"/>
      <c r="I4951" s="103"/>
      <c r="J4951" s="103"/>
      <c r="K4951" s="103"/>
    </row>
    <row r="4952" spans="2:11" ht="12" customHeight="1" x14ac:dyDescent="0.25">
      <c r="B4952" s="103"/>
      <c r="C4952" s="123"/>
      <c r="D4952" s="103"/>
      <c r="E4952" s="103"/>
      <c r="F4952" s="103"/>
      <c r="H4952" s="123"/>
      <c r="I4952" s="103"/>
      <c r="J4952" s="103"/>
      <c r="K4952" s="103"/>
    </row>
    <row r="4953" spans="2:11" ht="12" customHeight="1" x14ac:dyDescent="0.25">
      <c r="B4953" s="103"/>
      <c r="C4953" s="123"/>
      <c r="D4953" s="103"/>
      <c r="E4953" s="103"/>
      <c r="F4953" s="103"/>
      <c r="H4953" s="123"/>
      <c r="I4953" s="103"/>
      <c r="J4953" s="103"/>
      <c r="K4953" s="103"/>
    </row>
    <row r="4954" spans="2:11" ht="12" customHeight="1" x14ac:dyDescent="0.25">
      <c r="B4954" s="103"/>
      <c r="C4954" s="123"/>
      <c r="D4954" s="103"/>
      <c r="E4954" s="103"/>
      <c r="F4954" s="103"/>
      <c r="H4954" s="123"/>
      <c r="I4954" s="103"/>
      <c r="J4954" s="103"/>
      <c r="K4954" s="103"/>
    </row>
    <row r="4955" spans="2:11" ht="12" customHeight="1" x14ac:dyDescent="0.25">
      <c r="B4955" s="103"/>
      <c r="C4955" s="123"/>
      <c r="D4955" s="103"/>
      <c r="E4955" s="103"/>
      <c r="F4955" s="103"/>
      <c r="H4955" s="123"/>
      <c r="I4955" s="103"/>
      <c r="J4955" s="103"/>
      <c r="K4955" s="103"/>
    </row>
    <row r="4956" spans="2:11" ht="12" customHeight="1" x14ac:dyDescent="0.25">
      <c r="B4956" s="103"/>
      <c r="C4956" s="123"/>
      <c r="D4956" s="103"/>
      <c r="E4956" s="103"/>
      <c r="F4956" s="103"/>
      <c r="H4956" s="123"/>
      <c r="I4956" s="103"/>
      <c r="J4956" s="103"/>
      <c r="K4956" s="103"/>
    </row>
    <row r="4957" spans="2:11" ht="12" customHeight="1" x14ac:dyDescent="0.25">
      <c r="B4957" s="103"/>
      <c r="C4957" s="123"/>
      <c r="D4957" s="103"/>
      <c r="E4957" s="103"/>
      <c r="F4957" s="103"/>
      <c r="H4957" s="123"/>
      <c r="I4957" s="103"/>
      <c r="J4957" s="103"/>
      <c r="K4957" s="103"/>
    </row>
    <row r="4958" spans="2:11" ht="12" customHeight="1" x14ac:dyDescent="0.25">
      <c r="B4958" s="103"/>
      <c r="C4958" s="123"/>
      <c r="D4958" s="103"/>
      <c r="E4958" s="103"/>
      <c r="F4958" s="103"/>
      <c r="H4958" s="123"/>
      <c r="I4958" s="103"/>
      <c r="J4958" s="103"/>
      <c r="K4958" s="103"/>
    </row>
    <row r="4959" spans="2:11" ht="12" customHeight="1" x14ac:dyDescent="0.25">
      <c r="B4959" s="103"/>
      <c r="C4959" s="123"/>
      <c r="D4959" s="103"/>
      <c r="E4959" s="103"/>
      <c r="F4959" s="103"/>
      <c r="H4959" s="123"/>
      <c r="I4959" s="103"/>
      <c r="J4959" s="103"/>
      <c r="K4959" s="103"/>
    </row>
    <row r="4960" spans="2:11" ht="12" customHeight="1" x14ac:dyDescent="0.25">
      <c r="B4960" s="103"/>
      <c r="C4960" s="123"/>
      <c r="D4960" s="103"/>
      <c r="E4960" s="103"/>
      <c r="F4960" s="103"/>
      <c r="H4960" s="123"/>
      <c r="I4960" s="103"/>
      <c r="J4960" s="103"/>
      <c r="K4960" s="103"/>
    </row>
    <row r="4961" spans="2:11" ht="12" customHeight="1" x14ac:dyDescent="0.25">
      <c r="B4961" s="103"/>
      <c r="C4961" s="123"/>
      <c r="D4961" s="103"/>
      <c r="E4961" s="103"/>
      <c r="F4961" s="103"/>
      <c r="H4961" s="123"/>
      <c r="I4961" s="103"/>
      <c r="J4961" s="103"/>
      <c r="K4961" s="103"/>
    </row>
    <row r="4962" spans="2:11" ht="12" customHeight="1" x14ac:dyDescent="0.25">
      <c r="B4962" s="103"/>
      <c r="C4962" s="123"/>
      <c r="D4962" s="103"/>
      <c r="E4962" s="103"/>
      <c r="F4962" s="103"/>
      <c r="H4962" s="123"/>
      <c r="I4962" s="103"/>
      <c r="J4962" s="103"/>
      <c r="K4962" s="103"/>
    </row>
    <row r="4963" spans="2:11" ht="12" customHeight="1" x14ac:dyDescent="0.25">
      <c r="B4963" s="103"/>
      <c r="C4963" s="123"/>
      <c r="D4963" s="103"/>
      <c r="E4963" s="103"/>
      <c r="F4963" s="103"/>
      <c r="H4963" s="123"/>
      <c r="I4963" s="103"/>
      <c r="J4963" s="103"/>
      <c r="K4963" s="103"/>
    </row>
    <row r="4964" spans="2:11" ht="12" customHeight="1" x14ac:dyDescent="0.25">
      <c r="B4964" s="103"/>
      <c r="C4964" s="123"/>
      <c r="D4964" s="103"/>
      <c r="E4964" s="103"/>
      <c r="F4964" s="103"/>
      <c r="H4964" s="123"/>
      <c r="I4964" s="103"/>
      <c r="J4964" s="103"/>
      <c r="K4964" s="103"/>
    </row>
    <row r="4965" spans="2:11" ht="12" customHeight="1" x14ac:dyDescent="0.25">
      <c r="B4965" s="103"/>
      <c r="C4965" s="123"/>
      <c r="D4965" s="103"/>
      <c r="E4965" s="103"/>
      <c r="F4965" s="103"/>
      <c r="H4965" s="123"/>
      <c r="I4965" s="103"/>
      <c r="J4965" s="103"/>
      <c r="K4965" s="103"/>
    </row>
    <row r="4966" spans="2:11" ht="12" customHeight="1" x14ac:dyDescent="0.25">
      <c r="B4966" s="103"/>
      <c r="C4966" s="123"/>
      <c r="D4966" s="103"/>
      <c r="E4966" s="103"/>
      <c r="F4966" s="103"/>
      <c r="H4966" s="123"/>
      <c r="I4966" s="103"/>
      <c r="J4966" s="103"/>
      <c r="K4966" s="103"/>
    </row>
    <row r="4967" spans="2:11" ht="12" customHeight="1" x14ac:dyDescent="0.25">
      <c r="B4967" s="103"/>
      <c r="C4967" s="123"/>
      <c r="D4967" s="103"/>
      <c r="E4967" s="103"/>
      <c r="F4967" s="103"/>
      <c r="H4967" s="123"/>
      <c r="I4967" s="103"/>
      <c r="J4967" s="103"/>
      <c r="K4967" s="103"/>
    </row>
    <row r="4968" spans="2:11" ht="12" customHeight="1" x14ac:dyDescent="0.25">
      <c r="B4968" s="103"/>
      <c r="C4968" s="123"/>
      <c r="D4968" s="103"/>
      <c r="E4968" s="103"/>
      <c r="F4968" s="103"/>
      <c r="H4968" s="123"/>
      <c r="I4968" s="103"/>
      <c r="J4968" s="103"/>
      <c r="K4968" s="103"/>
    </row>
    <row r="4969" spans="2:11" ht="12" customHeight="1" x14ac:dyDescent="0.25">
      <c r="B4969" s="103"/>
      <c r="C4969" s="123"/>
      <c r="D4969" s="103"/>
      <c r="E4969" s="103"/>
      <c r="F4969" s="103"/>
      <c r="H4969" s="123"/>
      <c r="I4969" s="103"/>
      <c r="J4969" s="103"/>
      <c r="K4969" s="103"/>
    </row>
    <row r="4970" spans="2:11" ht="12" customHeight="1" x14ac:dyDescent="0.25">
      <c r="B4970" s="103"/>
      <c r="C4970" s="123"/>
      <c r="D4970" s="103"/>
      <c r="E4970" s="103"/>
      <c r="F4970" s="103"/>
      <c r="H4970" s="123"/>
      <c r="I4970" s="103"/>
      <c r="J4970" s="103"/>
      <c r="K4970" s="103"/>
    </row>
    <row r="4971" spans="2:11" ht="12" customHeight="1" x14ac:dyDescent="0.25">
      <c r="B4971" s="103"/>
      <c r="C4971" s="123"/>
      <c r="D4971" s="103"/>
      <c r="E4971" s="103"/>
      <c r="F4971" s="103"/>
      <c r="H4971" s="123"/>
      <c r="I4971" s="103"/>
      <c r="J4971" s="103"/>
      <c r="K4971" s="103"/>
    </row>
    <row r="4972" spans="2:11" ht="12" customHeight="1" x14ac:dyDescent="0.25">
      <c r="B4972" s="103"/>
      <c r="C4972" s="123"/>
      <c r="D4972" s="103"/>
      <c r="E4972" s="103"/>
      <c r="F4972" s="103"/>
      <c r="H4972" s="123"/>
      <c r="I4972" s="103"/>
      <c r="J4972" s="103"/>
      <c r="K4972" s="103"/>
    </row>
    <row r="4973" spans="2:11" ht="12" customHeight="1" x14ac:dyDescent="0.25">
      <c r="B4973" s="103"/>
      <c r="C4973" s="123"/>
      <c r="D4973" s="103"/>
      <c r="E4973" s="103"/>
      <c r="F4973" s="103"/>
      <c r="H4973" s="123"/>
      <c r="I4973" s="103"/>
      <c r="J4973" s="103"/>
      <c r="K4973" s="103"/>
    </row>
    <row r="4974" spans="2:11" ht="12" customHeight="1" x14ac:dyDescent="0.25">
      <c r="B4974" s="103"/>
      <c r="C4974" s="123"/>
      <c r="D4974" s="103"/>
      <c r="E4974" s="103"/>
      <c r="F4974" s="103"/>
      <c r="H4974" s="123"/>
      <c r="I4974" s="103"/>
      <c r="J4974" s="103"/>
      <c r="K4974" s="103"/>
    </row>
    <row r="4975" spans="2:11" ht="12" customHeight="1" x14ac:dyDescent="0.25">
      <c r="B4975" s="103"/>
      <c r="C4975" s="123"/>
      <c r="D4975" s="103"/>
      <c r="E4975" s="103"/>
      <c r="F4975" s="103"/>
      <c r="H4975" s="123"/>
      <c r="I4975" s="103"/>
      <c r="J4975" s="103"/>
      <c r="K4975" s="103"/>
    </row>
    <row r="4976" spans="2:11" ht="12" customHeight="1" x14ac:dyDescent="0.25">
      <c r="B4976" s="103"/>
      <c r="C4976" s="123"/>
      <c r="D4976" s="103"/>
      <c r="E4976" s="103"/>
      <c r="F4976" s="103"/>
      <c r="H4976" s="123"/>
      <c r="I4976" s="103"/>
      <c r="J4976" s="103"/>
      <c r="K4976" s="103"/>
    </row>
    <row r="4977" spans="2:11" ht="12" customHeight="1" x14ac:dyDescent="0.25">
      <c r="B4977" s="103"/>
      <c r="C4977" s="123"/>
      <c r="D4977" s="103"/>
      <c r="E4977" s="103"/>
      <c r="F4977" s="103"/>
      <c r="H4977" s="123"/>
      <c r="I4977" s="103"/>
      <c r="J4977" s="103"/>
      <c r="K4977" s="103"/>
    </row>
    <row r="4978" spans="2:11" ht="12" customHeight="1" x14ac:dyDescent="0.25">
      <c r="B4978" s="103"/>
      <c r="C4978" s="123"/>
      <c r="D4978" s="103"/>
      <c r="E4978" s="103"/>
      <c r="F4978" s="103"/>
      <c r="H4978" s="123"/>
      <c r="I4978" s="103"/>
      <c r="J4978" s="103"/>
      <c r="K4978" s="103"/>
    </row>
    <row r="4979" spans="2:11" ht="12" customHeight="1" x14ac:dyDescent="0.25">
      <c r="B4979" s="103"/>
      <c r="C4979" s="123"/>
      <c r="D4979" s="103"/>
      <c r="E4979" s="103"/>
      <c r="F4979" s="103"/>
      <c r="H4979" s="123"/>
      <c r="I4979" s="103"/>
      <c r="J4979" s="103"/>
      <c r="K4979" s="103"/>
    </row>
    <row r="4980" spans="2:11" ht="12" customHeight="1" x14ac:dyDescent="0.25">
      <c r="B4980" s="103"/>
      <c r="C4980" s="123"/>
      <c r="D4980" s="103"/>
      <c r="E4980" s="103"/>
      <c r="F4980" s="103"/>
      <c r="H4980" s="123"/>
      <c r="I4980" s="103"/>
      <c r="J4980" s="103"/>
      <c r="K4980" s="103"/>
    </row>
    <row r="4981" spans="2:11" ht="12" customHeight="1" x14ac:dyDescent="0.25">
      <c r="B4981" s="103"/>
      <c r="C4981" s="123"/>
      <c r="D4981" s="103"/>
      <c r="E4981" s="103"/>
      <c r="F4981" s="103"/>
      <c r="H4981" s="123"/>
      <c r="I4981" s="103"/>
      <c r="J4981" s="103"/>
      <c r="K4981" s="103"/>
    </row>
    <row r="4982" spans="2:11" ht="12" customHeight="1" x14ac:dyDescent="0.25">
      <c r="B4982" s="103"/>
      <c r="C4982" s="123"/>
      <c r="D4982" s="103"/>
      <c r="E4982" s="103"/>
      <c r="F4982" s="103"/>
      <c r="H4982" s="123"/>
      <c r="I4982" s="103"/>
      <c r="J4982" s="103"/>
      <c r="K4982" s="103"/>
    </row>
    <row r="4983" spans="2:11" ht="12" customHeight="1" x14ac:dyDescent="0.25">
      <c r="B4983" s="103"/>
      <c r="C4983" s="123"/>
      <c r="D4983" s="103"/>
      <c r="E4983" s="103"/>
      <c r="F4983" s="103"/>
      <c r="H4983" s="123"/>
      <c r="I4983" s="103"/>
      <c r="J4983" s="103"/>
      <c r="K4983" s="103"/>
    </row>
    <row r="4984" spans="2:11" ht="12" customHeight="1" x14ac:dyDescent="0.25">
      <c r="B4984" s="103"/>
      <c r="C4984" s="123"/>
      <c r="D4984" s="103"/>
      <c r="E4984" s="103"/>
      <c r="F4984" s="103"/>
      <c r="H4984" s="123"/>
      <c r="I4984" s="103"/>
      <c r="J4984" s="103"/>
      <c r="K4984" s="103"/>
    </row>
    <row r="4985" spans="2:11" ht="12" customHeight="1" x14ac:dyDescent="0.25">
      <c r="B4985" s="103"/>
      <c r="C4985" s="123"/>
      <c r="D4985" s="103"/>
      <c r="E4985" s="103"/>
      <c r="F4985" s="103"/>
      <c r="H4985" s="123"/>
      <c r="I4985" s="103"/>
      <c r="J4985" s="103"/>
      <c r="K4985" s="103"/>
    </row>
    <row r="4986" spans="2:11" ht="12" customHeight="1" x14ac:dyDescent="0.25">
      <c r="B4986" s="103"/>
      <c r="C4986" s="123"/>
      <c r="D4986" s="103"/>
      <c r="E4986" s="103"/>
      <c r="F4986" s="103"/>
      <c r="H4986" s="123"/>
      <c r="I4986" s="103"/>
      <c r="J4986" s="103"/>
      <c r="K4986" s="103"/>
    </row>
    <row r="4987" spans="2:11" ht="12" customHeight="1" x14ac:dyDescent="0.25">
      <c r="B4987" s="103"/>
      <c r="C4987" s="123"/>
      <c r="D4987" s="103"/>
      <c r="E4987" s="103"/>
      <c r="F4987" s="103"/>
      <c r="H4987" s="123"/>
      <c r="I4987" s="103"/>
      <c r="J4987" s="103"/>
      <c r="K4987" s="103"/>
    </row>
    <row r="4988" spans="2:11" ht="12" customHeight="1" x14ac:dyDescent="0.25">
      <c r="B4988" s="103"/>
      <c r="C4988" s="123"/>
      <c r="D4988" s="103"/>
      <c r="E4988" s="103"/>
      <c r="F4988" s="103"/>
      <c r="H4988" s="123"/>
      <c r="I4988" s="103"/>
      <c r="J4988" s="103"/>
      <c r="K4988" s="103"/>
    </row>
    <row r="4989" spans="2:11" ht="12" customHeight="1" x14ac:dyDescent="0.25">
      <c r="B4989" s="103"/>
      <c r="C4989" s="123"/>
      <c r="D4989" s="103"/>
      <c r="E4989" s="103"/>
      <c r="F4989" s="103"/>
      <c r="H4989" s="123"/>
      <c r="I4989" s="103"/>
      <c r="J4989" s="103"/>
      <c r="K4989" s="103"/>
    </row>
    <row r="4990" spans="2:11" ht="12" customHeight="1" x14ac:dyDescent="0.25">
      <c r="B4990" s="103"/>
      <c r="C4990" s="123"/>
      <c r="D4990" s="103"/>
      <c r="E4990" s="103"/>
      <c r="F4990" s="103"/>
      <c r="H4990" s="123"/>
      <c r="I4990" s="103"/>
      <c r="J4990" s="103"/>
      <c r="K4990" s="103"/>
    </row>
    <row r="4991" spans="2:11" ht="12" customHeight="1" x14ac:dyDescent="0.25">
      <c r="B4991" s="103"/>
      <c r="C4991" s="123"/>
      <c r="D4991" s="103"/>
      <c r="E4991" s="103"/>
      <c r="F4991" s="103"/>
      <c r="H4991" s="123"/>
      <c r="I4991" s="103"/>
      <c r="J4991" s="103"/>
      <c r="K4991" s="103"/>
    </row>
    <row r="4992" spans="2:11" ht="12" customHeight="1" x14ac:dyDescent="0.25">
      <c r="B4992" s="103"/>
      <c r="C4992" s="123"/>
      <c r="D4992" s="103"/>
      <c r="E4992" s="103"/>
      <c r="F4992" s="103"/>
      <c r="H4992" s="123"/>
      <c r="I4992" s="103"/>
      <c r="J4992" s="103"/>
      <c r="K4992" s="103"/>
    </row>
    <row r="4993" spans="2:11" ht="12" customHeight="1" x14ac:dyDescent="0.25">
      <c r="B4993" s="103"/>
      <c r="C4993" s="123"/>
      <c r="D4993" s="103"/>
      <c r="E4993" s="103"/>
      <c r="F4993" s="103"/>
      <c r="H4993" s="123"/>
      <c r="I4993" s="103"/>
      <c r="J4993" s="103"/>
      <c r="K4993" s="103"/>
    </row>
    <row r="4994" spans="2:11" ht="12" customHeight="1" x14ac:dyDescent="0.25">
      <c r="B4994" s="103"/>
      <c r="C4994" s="123"/>
      <c r="D4994" s="103"/>
      <c r="E4994" s="103"/>
      <c r="F4994" s="103"/>
      <c r="H4994" s="123"/>
      <c r="I4994" s="103"/>
      <c r="J4994" s="103"/>
      <c r="K4994" s="103"/>
    </row>
    <row r="4995" spans="2:11" ht="12" customHeight="1" x14ac:dyDescent="0.25">
      <c r="B4995" s="103"/>
      <c r="C4995" s="123"/>
      <c r="D4995" s="103"/>
      <c r="E4995" s="103"/>
      <c r="F4995" s="103"/>
      <c r="H4995" s="123"/>
      <c r="I4995" s="103"/>
      <c r="J4995" s="103"/>
      <c r="K4995" s="103"/>
    </row>
    <row r="4996" spans="2:11" ht="12" customHeight="1" x14ac:dyDescent="0.25">
      <c r="B4996" s="103"/>
      <c r="C4996" s="123"/>
      <c r="D4996" s="103"/>
      <c r="E4996" s="103"/>
      <c r="F4996" s="103"/>
      <c r="H4996" s="123"/>
      <c r="I4996" s="103"/>
      <c r="J4996" s="103"/>
      <c r="K4996" s="103"/>
    </row>
    <row r="4997" spans="2:11" ht="12" customHeight="1" x14ac:dyDescent="0.25">
      <c r="B4997" s="103"/>
      <c r="C4997" s="123"/>
      <c r="D4997" s="103"/>
      <c r="E4997" s="103"/>
      <c r="F4997" s="103"/>
      <c r="H4997" s="123"/>
      <c r="I4997" s="103"/>
      <c r="J4997" s="103"/>
      <c r="K4997" s="103"/>
    </row>
    <row r="4998" spans="2:11" ht="12" customHeight="1" x14ac:dyDescent="0.25">
      <c r="B4998" s="103"/>
      <c r="C4998" s="123"/>
      <c r="D4998" s="103"/>
      <c r="E4998" s="103"/>
      <c r="F4998" s="103"/>
      <c r="H4998" s="123"/>
      <c r="I4998" s="103"/>
      <c r="J4998" s="103"/>
      <c r="K4998" s="103"/>
    </row>
    <row r="4999" spans="2:11" ht="12" customHeight="1" x14ac:dyDescent="0.25">
      <c r="B4999" s="103"/>
      <c r="C4999" s="123"/>
      <c r="D4999" s="103"/>
      <c r="E4999" s="103"/>
      <c r="F4999" s="103"/>
      <c r="H4999" s="123"/>
      <c r="I4999" s="103"/>
      <c r="J4999" s="103"/>
      <c r="K4999" s="103"/>
    </row>
    <row r="5000" spans="2:11" ht="12" customHeight="1" x14ac:dyDescent="0.25">
      <c r="B5000" s="103"/>
      <c r="C5000" s="123"/>
      <c r="D5000" s="103"/>
      <c r="E5000" s="103"/>
      <c r="F5000" s="103"/>
      <c r="H5000" s="123"/>
      <c r="I5000" s="103"/>
      <c r="J5000" s="103"/>
      <c r="K5000" s="103"/>
    </row>
    <row r="5001" spans="2:11" ht="12" customHeight="1" x14ac:dyDescent="0.25">
      <c r="B5001" s="103"/>
      <c r="C5001" s="123"/>
      <c r="D5001" s="103"/>
      <c r="E5001" s="103"/>
      <c r="F5001" s="103"/>
      <c r="H5001" s="123"/>
      <c r="I5001" s="103"/>
      <c r="J5001" s="103"/>
      <c r="K5001" s="103"/>
    </row>
    <row r="5002" spans="2:11" ht="12" customHeight="1" x14ac:dyDescent="0.25">
      <c r="B5002" s="103"/>
      <c r="C5002" s="123"/>
      <c r="D5002" s="103"/>
      <c r="E5002" s="103"/>
      <c r="F5002" s="103"/>
      <c r="H5002" s="123"/>
      <c r="I5002" s="103"/>
      <c r="J5002" s="103"/>
      <c r="K5002" s="103"/>
    </row>
    <row r="5003" spans="2:11" ht="12" customHeight="1" x14ac:dyDescent="0.25">
      <c r="B5003" s="103"/>
      <c r="C5003" s="123"/>
      <c r="D5003" s="103"/>
      <c r="E5003" s="103"/>
      <c r="F5003" s="103"/>
      <c r="H5003" s="123"/>
      <c r="I5003" s="103"/>
      <c r="J5003" s="103"/>
      <c r="K5003" s="103"/>
    </row>
    <row r="5004" spans="2:11" ht="12" customHeight="1" x14ac:dyDescent="0.25">
      <c r="B5004" s="103"/>
      <c r="C5004" s="123"/>
      <c r="D5004" s="103"/>
      <c r="E5004" s="103"/>
      <c r="F5004" s="103"/>
      <c r="H5004" s="123"/>
      <c r="I5004" s="103"/>
      <c r="J5004" s="103"/>
      <c r="K5004" s="103"/>
    </row>
    <row r="5005" spans="2:11" ht="12" customHeight="1" x14ac:dyDescent="0.25">
      <c r="B5005" s="103"/>
      <c r="C5005" s="123"/>
      <c r="D5005" s="103"/>
      <c r="E5005" s="103"/>
      <c r="F5005" s="103"/>
      <c r="H5005" s="123"/>
      <c r="I5005" s="103"/>
      <c r="J5005" s="103"/>
      <c r="K5005" s="103"/>
    </row>
    <row r="5006" spans="2:11" ht="12" customHeight="1" x14ac:dyDescent="0.25">
      <c r="B5006" s="103"/>
      <c r="C5006" s="123"/>
      <c r="D5006" s="103"/>
      <c r="E5006" s="103"/>
      <c r="F5006" s="103"/>
      <c r="H5006" s="123"/>
      <c r="I5006" s="103"/>
      <c r="J5006" s="103"/>
      <c r="K5006" s="103"/>
    </row>
    <row r="5007" spans="2:11" ht="12" customHeight="1" x14ac:dyDescent="0.25">
      <c r="B5007" s="103"/>
      <c r="C5007" s="123"/>
      <c r="D5007" s="103"/>
      <c r="E5007" s="103"/>
      <c r="F5007" s="103"/>
      <c r="H5007" s="123"/>
      <c r="I5007" s="103"/>
      <c r="J5007" s="103"/>
      <c r="K5007" s="103"/>
    </row>
    <row r="5008" spans="2:11" ht="12" customHeight="1" x14ac:dyDescent="0.25">
      <c r="B5008" s="103"/>
      <c r="C5008" s="123"/>
      <c r="D5008" s="103"/>
      <c r="E5008" s="103"/>
      <c r="F5008" s="103"/>
      <c r="H5008" s="123"/>
      <c r="I5008" s="103"/>
      <c r="J5008" s="103"/>
      <c r="K5008" s="103"/>
    </row>
    <row r="5009" spans="2:11" ht="12" customHeight="1" x14ac:dyDescent="0.25">
      <c r="B5009" s="103"/>
      <c r="C5009" s="123"/>
      <c r="D5009" s="103"/>
      <c r="E5009" s="103"/>
      <c r="F5009" s="103"/>
      <c r="H5009" s="123"/>
      <c r="I5009" s="103"/>
      <c r="J5009" s="103"/>
      <c r="K5009" s="103"/>
    </row>
    <row r="5010" spans="2:11" ht="12" customHeight="1" x14ac:dyDescent="0.25">
      <c r="B5010" s="103"/>
      <c r="C5010" s="123"/>
      <c r="D5010" s="103"/>
      <c r="E5010" s="103"/>
      <c r="F5010" s="103"/>
      <c r="H5010" s="123"/>
      <c r="I5010" s="103"/>
      <c r="J5010" s="103"/>
      <c r="K5010" s="103"/>
    </row>
    <row r="5011" spans="2:11" ht="12" customHeight="1" x14ac:dyDescent="0.25">
      <c r="B5011" s="103"/>
      <c r="C5011" s="123"/>
      <c r="D5011" s="103"/>
      <c r="E5011" s="103"/>
      <c r="F5011" s="103"/>
      <c r="H5011" s="123"/>
      <c r="I5011" s="103"/>
      <c r="J5011" s="103"/>
      <c r="K5011" s="103"/>
    </row>
    <row r="5012" spans="2:11" ht="12" customHeight="1" x14ac:dyDescent="0.25">
      <c r="B5012" s="103"/>
      <c r="C5012" s="123"/>
      <c r="D5012" s="103"/>
      <c r="E5012" s="103"/>
      <c r="F5012" s="103"/>
      <c r="H5012" s="123"/>
      <c r="I5012" s="103"/>
      <c r="J5012" s="103"/>
      <c r="K5012" s="103"/>
    </row>
    <row r="5013" spans="2:11" ht="12" customHeight="1" x14ac:dyDescent="0.25">
      <c r="B5013" s="103"/>
      <c r="C5013" s="123"/>
      <c r="D5013" s="103"/>
      <c r="E5013" s="103"/>
      <c r="F5013" s="103"/>
      <c r="H5013" s="123"/>
      <c r="I5013" s="103"/>
      <c r="J5013" s="103"/>
      <c r="K5013" s="103"/>
    </row>
    <row r="5014" spans="2:11" ht="12" customHeight="1" x14ac:dyDescent="0.25">
      <c r="B5014" s="103"/>
      <c r="C5014" s="123"/>
      <c r="D5014" s="103"/>
      <c r="E5014" s="103"/>
      <c r="F5014" s="103"/>
      <c r="H5014" s="123"/>
      <c r="I5014" s="103"/>
      <c r="J5014" s="103"/>
      <c r="K5014" s="103"/>
    </row>
    <row r="5015" spans="2:11" ht="12" customHeight="1" x14ac:dyDescent="0.25">
      <c r="B5015" s="103"/>
      <c r="C5015" s="123"/>
      <c r="D5015" s="103"/>
      <c r="E5015" s="103"/>
      <c r="F5015" s="103"/>
      <c r="H5015" s="123"/>
      <c r="I5015" s="103"/>
      <c r="J5015" s="103"/>
      <c r="K5015" s="103"/>
    </row>
    <row r="5016" spans="2:11" ht="12" customHeight="1" x14ac:dyDescent="0.25">
      <c r="B5016" s="103"/>
      <c r="C5016" s="123"/>
      <c r="D5016" s="103"/>
      <c r="E5016" s="103"/>
      <c r="F5016" s="103"/>
      <c r="H5016" s="123"/>
      <c r="I5016" s="103"/>
      <c r="J5016" s="103"/>
      <c r="K5016" s="103"/>
    </row>
    <row r="5017" spans="2:11" ht="12" customHeight="1" x14ac:dyDescent="0.25">
      <c r="B5017" s="103"/>
      <c r="C5017" s="123"/>
      <c r="D5017" s="103"/>
      <c r="E5017" s="103"/>
      <c r="F5017" s="103"/>
      <c r="H5017" s="123"/>
      <c r="I5017" s="103"/>
      <c r="J5017" s="103"/>
      <c r="K5017" s="103"/>
    </row>
    <row r="5018" spans="2:11" ht="12" customHeight="1" x14ac:dyDescent="0.25">
      <c r="B5018" s="103"/>
      <c r="C5018" s="123"/>
      <c r="D5018" s="103"/>
      <c r="E5018" s="103"/>
      <c r="F5018" s="103"/>
      <c r="H5018" s="123"/>
      <c r="I5018" s="103"/>
      <c r="J5018" s="103"/>
      <c r="K5018" s="103"/>
    </row>
    <row r="5019" spans="2:11" ht="12" customHeight="1" x14ac:dyDescent="0.25">
      <c r="B5019" s="103"/>
      <c r="C5019" s="123"/>
      <c r="D5019" s="103"/>
      <c r="E5019" s="103"/>
      <c r="F5019" s="103"/>
      <c r="H5019" s="123"/>
      <c r="I5019" s="103"/>
      <c r="J5019" s="103"/>
      <c r="K5019" s="103"/>
    </row>
    <row r="5020" spans="2:11" ht="12" customHeight="1" x14ac:dyDescent="0.25">
      <c r="B5020" s="103"/>
      <c r="C5020" s="123"/>
      <c r="D5020" s="103"/>
      <c r="E5020" s="103"/>
      <c r="F5020" s="103"/>
      <c r="H5020" s="123"/>
      <c r="I5020" s="103"/>
      <c r="J5020" s="103"/>
      <c r="K5020" s="103"/>
    </row>
    <row r="5021" spans="2:11" ht="12" customHeight="1" x14ac:dyDescent="0.25">
      <c r="B5021" s="103"/>
      <c r="C5021" s="123"/>
      <c r="D5021" s="103"/>
      <c r="E5021" s="103"/>
      <c r="F5021" s="103"/>
      <c r="H5021" s="123"/>
      <c r="I5021" s="103"/>
      <c r="J5021" s="103"/>
      <c r="K5021" s="103"/>
    </row>
    <row r="5022" spans="2:11" ht="12" customHeight="1" x14ac:dyDescent="0.25">
      <c r="B5022" s="103"/>
      <c r="C5022" s="123"/>
      <c r="D5022" s="103"/>
      <c r="E5022" s="103"/>
      <c r="F5022" s="103"/>
      <c r="H5022" s="123"/>
      <c r="I5022" s="103"/>
      <c r="J5022" s="103"/>
      <c r="K5022" s="103"/>
    </row>
    <row r="5023" spans="2:11" ht="12" customHeight="1" x14ac:dyDescent="0.25">
      <c r="B5023" s="103"/>
      <c r="C5023" s="123"/>
      <c r="D5023" s="103"/>
      <c r="E5023" s="103"/>
      <c r="F5023" s="103"/>
      <c r="H5023" s="123"/>
      <c r="I5023" s="103"/>
      <c r="J5023" s="103"/>
      <c r="K5023" s="103"/>
    </row>
    <row r="5024" spans="2:11" ht="12" customHeight="1" x14ac:dyDescent="0.25">
      <c r="B5024" s="103"/>
      <c r="C5024" s="123"/>
      <c r="D5024" s="103"/>
      <c r="E5024" s="103"/>
      <c r="F5024" s="103"/>
      <c r="H5024" s="123"/>
      <c r="I5024" s="103"/>
      <c r="J5024" s="103"/>
      <c r="K5024" s="103"/>
    </row>
    <row r="5025" spans="2:11" ht="12" customHeight="1" x14ac:dyDescent="0.25">
      <c r="B5025" s="103"/>
      <c r="C5025" s="123"/>
      <c r="D5025" s="103"/>
      <c r="E5025" s="103"/>
      <c r="F5025" s="103"/>
      <c r="H5025" s="123"/>
      <c r="I5025" s="103"/>
      <c r="J5025" s="103"/>
      <c r="K5025" s="103"/>
    </row>
    <row r="5026" spans="2:11" ht="12" customHeight="1" x14ac:dyDescent="0.25">
      <c r="B5026" s="103"/>
      <c r="C5026" s="123"/>
      <c r="D5026" s="103"/>
      <c r="E5026" s="103"/>
      <c r="F5026" s="103"/>
      <c r="H5026" s="123"/>
      <c r="I5026" s="103"/>
      <c r="J5026" s="103"/>
      <c r="K5026" s="103"/>
    </row>
    <row r="5027" spans="2:11" ht="12" customHeight="1" x14ac:dyDescent="0.25">
      <c r="B5027" s="103"/>
      <c r="C5027" s="123"/>
      <c r="D5027" s="103"/>
      <c r="E5027" s="103"/>
      <c r="F5027" s="103"/>
      <c r="H5027" s="123"/>
      <c r="I5027" s="103"/>
      <c r="J5027" s="103"/>
      <c r="K5027" s="103"/>
    </row>
    <row r="5028" spans="2:11" ht="12" customHeight="1" x14ac:dyDescent="0.25">
      <c r="B5028" s="103"/>
      <c r="C5028" s="123"/>
      <c r="D5028" s="103"/>
      <c r="E5028" s="103"/>
      <c r="F5028" s="103"/>
      <c r="H5028" s="123"/>
      <c r="I5028" s="103"/>
      <c r="J5028" s="103"/>
      <c r="K5028" s="103"/>
    </row>
    <row r="5029" spans="2:11" ht="12" customHeight="1" x14ac:dyDescent="0.25">
      <c r="B5029" s="103"/>
      <c r="C5029" s="123"/>
      <c r="D5029" s="103"/>
      <c r="E5029" s="103"/>
      <c r="F5029" s="103"/>
      <c r="H5029" s="123"/>
      <c r="I5029" s="103"/>
      <c r="J5029" s="103"/>
      <c r="K5029" s="103"/>
    </row>
    <row r="5030" spans="2:11" ht="12" customHeight="1" x14ac:dyDescent="0.25">
      <c r="B5030" s="103"/>
      <c r="C5030" s="123"/>
      <c r="D5030" s="103"/>
      <c r="E5030" s="103"/>
      <c r="F5030" s="103"/>
      <c r="H5030" s="123"/>
      <c r="I5030" s="103"/>
      <c r="J5030" s="103"/>
      <c r="K5030" s="103"/>
    </row>
    <row r="5031" spans="2:11" ht="12" customHeight="1" x14ac:dyDescent="0.25">
      <c r="B5031" s="103"/>
      <c r="C5031" s="123"/>
      <c r="D5031" s="103"/>
      <c r="E5031" s="103"/>
      <c r="F5031" s="103"/>
      <c r="H5031" s="123"/>
      <c r="I5031" s="103"/>
      <c r="J5031" s="103"/>
      <c r="K5031" s="103"/>
    </row>
    <row r="5032" spans="2:11" ht="12" customHeight="1" x14ac:dyDescent="0.25">
      <c r="B5032" s="103"/>
      <c r="C5032" s="123"/>
      <c r="D5032" s="103"/>
      <c r="E5032" s="103"/>
      <c r="F5032" s="103"/>
      <c r="H5032" s="123"/>
      <c r="I5032" s="103"/>
      <c r="J5032" s="103"/>
      <c r="K5032" s="103"/>
    </row>
    <row r="5033" spans="2:11" ht="12" customHeight="1" x14ac:dyDescent="0.25">
      <c r="B5033" s="103"/>
      <c r="C5033" s="123"/>
      <c r="D5033" s="103"/>
      <c r="E5033" s="103"/>
      <c r="F5033" s="103"/>
      <c r="H5033" s="123"/>
      <c r="I5033" s="103"/>
      <c r="J5033" s="103"/>
      <c r="K5033" s="103"/>
    </row>
    <row r="5034" spans="2:11" ht="12" customHeight="1" x14ac:dyDescent="0.25">
      <c r="B5034" s="103"/>
      <c r="C5034" s="123"/>
      <c r="D5034" s="103"/>
      <c r="E5034" s="103"/>
      <c r="F5034" s="103"/>
      <c r="H5034" s="123"/>
      <c r="I5034" s="103"/>
      <c r="J5034" s="103"/>
      <c r="K5034" s="103"/>
    </row>
    <row r="5035" spans="2:11" ht="12" customHeight="1" x14ac:dyDescent="0.25">
      <c r="B5035" s="103"/>
      <c r="C5035" s="123"/>
      <c r="D5035" s="103"/>
      <c r="E5035" s="103"/>
      <c r="F5035" s="103"/>
      <c r="H5035" s="123"/>
      <c r="I5035" s="103"/>
      <c r="J5035" s="103"/>
      <c r="K5035" s="103"/>
    </row>
    <row r="5036" spans="2:11" ht="12" customHeight="1" x14ac:dyDescent="0.25">
      <c r="B5036" s="103"/>
      <c r="C5036" s="123"/>
      <c r="D5036" s="103"/>
      <c r="E5036" s="103"/>
      <c r="F5036" s="103"/>
      <c r="H5036" s="123"/>
      <c r="I5036" s="103"/>
      <c r="J5036" s="103"/>
      <c r="K5036" s="103"/>
    </row>
    <row r="5037" spans="2:11" ht="12" customHeight="1" x14ac:dyDescent="0.25">
      <c r="B5037" s="103"/>
      <c r="C5037" s="123"/>
      <c r="D5037" s="103"/>
      <c r="E5037" s="103"/>
      <c r="F5037" s="103"/>
      <c r="H5037" s="123"/>
      <c r="I5037" s="103"/>
      <c r="J5037" s="103"/>
      <c r="K5037" s="103"/>
    </row>
    <row r="5038" spans="2:11" ht="12" customHeight="1" x14ac:dyDescent="0.25">
      <c r="B5038" s="103"/>
      <c r="C5038" s="123"/>
      <c r="D5038" s="103"/>
      <c r="E5038" s="103"/>
      <c r="F5038" s="103"/>
      <c r="H5038" s="123"/>
      <c r="I5038" s="103"/>
      <c r="J5038" s="103"/>
      <c r="K5038" s="103"/>
    </row>
    <row r="5039" spans="2:11" ht="12" customHeight="1" x14ac:dyDescent="0.25">
      <c r="B5039" s="103"/>
      <c r="C5039" s="123"/>
      <c r="D5039" s="103"/>
      <c r="E5039" s="103"/>
      <c r="F5039" s="103"/>
      <c r="H5039" s="123"/>
      <c r="I5039" s="103"/>
      <c r="J5039" s="103"/>
      <c r="K5039" s="103"/>
    </row>
    <row r="5040" spans="2:11" ht="12" customHeight="1" x14ac:dyDescent="0.25">
      <c r="B5040" s="103"/>
      <c r="C5040" s="123"/>
      <c r="D5040" s="103"/>
      <c r="E5040" s="103"/>
      <c r="F5040" s="103"/>
      <c r="H5040" s="123"/>
      <c r="I5040" s="103"/>
      <c r="J5040" s="103"/>
      <c r="K5040" s="103"/>
    </row>
    <row r="5041" spans="2:11" ht="12" customHeight="1" x14ac:dyDescent="0.25">
      <c r="B5041" s="103"/>
      <c r="C5041" s="123"/>
      <c r="D5041" s="103"/>
      <c r="E5041" s="103"/>
      <c r="F5041" s="103"/>
      <c r="H5041" s="123"/>
      <c r="I5041" s="103"/>
      <c r="J5041" s="103"/>
      <c r="K5041" s="103"/>
    </row>
    <row r="5042" spans="2:11" ht="12" customHeight="1" x14ac:dyDescent="0.25">
      <c r="B5042" s="103"/>
      <c r="C5042" s="123"/>
      <c r="D5042" s="103"/>
      <c r="E5042" s="103"/>
      <c r="F5042" s="103"/>
      <c r="H5042" s="123"/>
      <c r="I5042" s="103"/>
      <c r="J5042" s="103"/>
      <c r="K5042" s="103"/>
    </row>
    <row r="5043" spans="2:11" ht="12" customHeight="1" x14ac:dyDescent="0.25">
      <c r="B5043" s="103"/>
      <c r="C5043" s="123"/>
      <c r="D5043" s="103"/>
      <c r="E5043" s="103"/>
      <c r="F5043" s="103"/>
      <c r="H5043" s="123"/>
      <c r="I5043" s="103"/>
      <c r="J5043" s="103"/>
      <c r="K5043" s="103"/>
    </row>
    <row r="5044" spans="2:11" ht="12" customHeight="1" x14ac:dyDescent="0.25">
      <c r="B5044" s="103"/>
      <c r="C5044" s="123"/>
      <c r="D5044" s="103"/>
      <c r="E5044" s="103"/>
      <c r="F5044" s="103"/>
      <c r="H5044" s="123"/>
      <c r="I5044" s="103"/>
      <c r="J5044" s="103"/>
      <c r="K5044" s="103"/>
    </row>
    <row r="5045" spans="2:11" ht="12" customHeight="1" x14ac:dyDescent="0.25">
      <c r="B5045" s="103"/>
      <c r="C5045" s="123"/>
      <c r="D5045" s="103"/>
      <c r="E5045" s="103"/>
      <c r="F5045" s="103"/>
      <c r="H5045" s="123"/>
      <c r="I5045" s="103"/>
      <c r="J5045" s="103"/>
      <c r="K5045" s="103"/>
    </row>
    <row r="5046" spans="2:11" ht="12" customHeight="1" x14ac:dyDescent="0.25">
      <c r="B5046" s="103"/>
      <c r="C5046" s="123"/>
      <c r="D5046" s="103"/>
      <c r="E5046" s="103"/>
      <c r="F5046" s="103"/>
      <c r="H5046" s="123"/>
      <c r="I5046" s="103"/>
      <c r="J5046" s="103"/>
      <c r="K5046" s="103"/>
    </row>
    <row r="5047" spans="2:11" ht="12" customHeight="1" x14ac:dyDescent="0.25">
      <c r="B5047" s="103"/>
      <c r="C5047" s="123"/>
      <c r="D5047" s="103"/>
      <c r="E5047" s="103"/>
      <c r="F5047" s="103"/>
      <c r="H5047" s="123"/>
      <c r="I5047" s="103"/>
      <c r="J5047" s="103"/>
      <c r="K5047" s="103"/>
    </row>
    <row r="5048" spans="2:11" ht="12" customHeight="1" x14ac:dyDescent="0.25">
      <c r="B5048" s="103"/>
      <c r="C5048" s="123"/>
      <c r="D5048" s="103"/>
      <c r="E5048" s="103"/>
      <c r="F5048" s="103"/>
      <c r="H5048" s="123"/>
      <c r="I5048" s="103"/>
      <c r="J5048" s="103"/>
      <c r="K5048" s="103"/>
    </row>
    <row r="5049" spans="2:11" ht="12" customHeight="1" x14ac:dyDescent="0.25">
      <c r="B5049" s="103"/>
      <c r="C5049" s="123"/>
      <c r="D5049" s="103"/>
      <c r="E5049" s="103"/>
      <c r="F5049" s="103"/>
      <c r="H5049" s="123"/>
      <c r="I5049" s="103"/>
      <c r="J5049" s="103"/>
      <c r="K5049" s="103"/>
    </row>
    <row r="5050" spans="2:11" ht="12" customHeight="1" x14ac:dyDescent="0.25">
      <c r="B5050" s="103"/>
      <c r="C5050" s="123"/>
      <c r="D5050" s="103"/>
      <c r="E5050" s="103"/>
      <c r="F5050" s="103"/>
      <c r="H5050" s="123"/>
      <c r="I5050" s="103"/>
      <c r="J5050" s="103"/>
      <c r="K5050" s="103"/>
    </row>
    <row r="5051" spans="2:11" ht="12" customHeight="1" x14ac:dyDescent="0.25">
      <c r="B5051" s="103"/>
      <c r="C5051" s="123"/>
      <c r="D5051" s="103"/>
      <c r="E5051" s="103"/>
      <c r="F5051" s="103"/>
      <c r="H5051" s="123"/>
      <c r="I5051" s="103"/>
      <c r="J5051" s="103"/>
      <c r="K5051" s="103"/>
    </row>
    <row r="5052" spans="2:11" ht="12" customHeight="1" x14ac:dyDescent="0.25">
      <c r="B5052" s="103"/>
      <c r="C5052" s="123"/>
      <c r="D5052" s="103"/>
      <c r="E5052" s="103"/>
      <c r="F5052" s="103"/>
      <c r="H5052" s="123"/>
      <c r="I5052" s="103"/>
      <c r="J5052" s="103"/>
      <c r="K5052" s="103"/>
    </row>
    <row r="5053" spans="2:11" ht="12" customHeight="1" x14ac:dyDescent="0.25">
      <c r="B5053" s="103"/>
      <c r="C5053" s="123"/>
      <c r="D5053" s="103"/>
      <c r="E5053" s="103"/>
      <c r="F5053" s="103"/>
      <c r="H5053" s="123"/>
      <c r="I5053" s="103"/>
      <c r="J5053" s="103"/>
      <c r="K5053" s="103"/>
    </row>
    <row r="5054" spans="2:11" ht="12" customHeight="1" x14ac:dyDescent="0.25">
      <c r="B5054" s="103"/>
      <c r="C5054" s="123"/>
      <c r="D5054" s="103"/>
      <c r="E5054" s="103"/>
      <c r="F5054" s="103"/>
      <c r="H5054" s="123"/>
      <c r="I5054" s="103"/>
      <c r="J5054" s="103"/>
      <c r="K5054" s="103"/>
    </row>
    <row r="5055" spans="2:11" ht="12" customHeight="1" x14ac:dyDescent="0.25">
      <c r="B5055" s="103"/>
      <c r="C5055" s="123"/>
      <c r="D5055" s="103"/>
      <c r="E5055" s="103"/>
      <c r="F5055" s="103"/>
      <c r="H5055" s="123"/>
      <c r="I5055" s="103"/>
      <c r="J5055" s="103"/>
      <c r="K5055" s="103"/>
    </row>
    <row r="5056" spans="2:11" ht="12" customHeight="1" x14ac:dyDescent="0.25">
      <c r="B5056" s="103"/>
      <c r="C5056" s="123"/>
      <c r="D5056" s="103"/>
      <c r="E5056" s="103"/>
      <c r="F5056" s="103"/>
      <c r="H5056" s="123"/>
      <c r="I5056" s="103"/>
      <c r="J5056" s="103"/>
      <c r="K5056" s="103"/>
    </row>
    <row r="5057" spans="2:11" ht="12" customHeight="1" x14ac:dyDescent="0.25">
      <c r="B5057" s="103"/>
      <c r="C5057" s="123"/>
      <c r="D5057" s="103"/>
      <c r="E5057" s="103"/>
      <c r="F5057" s="103"/>
      <c r="H5057" s="123"/>
      <c r="I5057" s="103"/>
      <c r="J5057" s="103"/>
      <c r="K5057" s="103"/>
    </row>
    <row r="5058" spans="2:11" ht="12" customHeight="1" x14ac:dyDescent="0.25">
      <c r="B5058" s="103"/>
      <c r="C5058" s="123"/>
      <c r="D5058" s="103"/>
      <c r="E5058" s="103"/>
      <c r="F5058" s="103"/>
      <c r="H5058" s="123"/>
      <c r="I5058" s="103"/>
      <c r="J5058" s="103"/>
      <c r="K5058" s="103"/>
    </row>
    <row r="5059" spans="2:11" ht="12" customHeight="1" x14ac:dyDescent="0.25">
      <c r="B5059" s="103"/>
      <c r="C5059" s="123"/>
      <c r="D5059" s="103"/>
      <c r="E5059" s="103"/>
      <c r="F5059" s="103"/>
      <c r="H5059" s="123"/>
      <c r="I5059" s="103"/>
      <c r="J5059" s="103"/>
      <c r="K5059" s="103"/>
    </row>
    <row r="5060" spans="2:11" ht="12" customHeight="1" x14ac:dyDescent="0.25">
      <c r="B5060" s="103"/>
      <c r="C5060" s="123"/>
      <c r="D5060" s="103"/>
      <c r="E5060" s="103"/>
      <c r="F5060" s="103"/>
      <c r="H5060" s="123"/>
      <c r="I5060" s="103"/>
      <c r="J5060" s="103"/>
      <c r="K5060" s="103"/>
    </row>
    <row r="5061" spans="2:11" ht="12" customHeight="1" x14ac:dyDescent="0.25">
      <c r="B5061" s="103"/>
      <c r="C5061" s="123"/>
      <c r="D5061" s="103"/>
      <c r="E5061" s="103"/>
      <c r="F5061" s="103"/>
      <c r="H5061" s="123"/>
      <c r="I5061" s="103"/>
      <c r="J5061" s="103"/>
      <c r="K5061" s="103"/>
    </row>
    <row r="5062" spans="2:11" ht="12" customHeight="1" x14ac:dyDescent="0.25">
      <c r="B5062" s="103"/>
      <c r="C5062" s="123"/>
      <c r="D5062" s="103"/>
      <c r="E5062" s="103"/>
      <c r="F5062" s="103"/>
      <c r="H5062" s="123"/>
      <c r="I5062" s="103"/>
      <c r="J5062" s="103"/>
      <c r="K5062" s="103"/>
    </row>
    <row r="5063" spans="2:11" ht="12" customHeight="1" x14ac:dyDescent="0.25">
      <c r="B5063" s="103"/>
      <c r="C5063" s="123"/>
      <c r="D5063" s="103"/>
      <c r="E5063" s="103"/>
      <c r="F5063" s="103"/>
      <c r="H5063" s="123"/>
      <c r="I5063" s="103"/>
      <c r="J5063" s="103"/>
      <c r="K5063" s="103"/>
    </row>
    <row r="5064" spans="2:11" ht="12" customHeight="1" x14ac:dyDescent="0.25">
      <c r="B5064" s="103"/>
      <c r="C5064" s="123"/>
      <c r="D5064" s="103"/>
      <c r="E5064" s="103"/>
      <c r="F5064" s="103"/>
      <c r="H5064" s="123"/>
      <c r="I5064" s="103"/>
      <c r="J5064" s="103"/>
      <c r="K5064" s="103"/>
    </row>
    <row r="5065" spans="2:11" ht="12" customHeight="1" x14ac:dyDescent="0.25">
      <c r="B5065" s="103"/>
      <c r="C5065" s="123"/>
      <c r="D5065" s="103"/>
      <c r="E5065" s="103"/>
      <c r="F5065" s="103"/>
      <c r="H5065" s="123"/>
      <c r="I5065" s="103"/>
      <c r="J5065" s="103"/>
      <c r="K5065" s="103"/>
    </row>
    <row r="5066" spans="2:11" ht="12" customHeight="1" x14ac:dyDescent="0.25">
      <c r="B5066" s="103"/>
      <c r="C5066" s="123"/>
      <c r="D5066" s="103"/>
      <c r="E5066" s="103"/>
      <c r="F5066" s="103"/>
      <c r="H5066" s="123"/>
      <c r="I5066" s="103"/>
      <c r="J5066" s="103"/>
      <c r="K5066" s="103"/>
    </row>
    <row r="5067" spans="2:11" ht="12" customHeight="1" x14ac:dyDescent="0.25">
      <c r="B5067" s="103"/>
      <c r="C5067" s="123"/>
      <c r="D5067" s="103"/>
      <c r="E5067" s="103"/>
      <c r="F5067" s="103"/>
      <c r="H5067" s="123"/>
      <c r="I5067" s="103"/>
      <c r="J5067" s="103"/>
      <c r="K5067" s="103"/>
    </row>
    <row r="5068" spans="2:11" ht="12" customHeight="1" x14ac:dyDescent="0.25">
      <c r="B5068" s="103"/>
      <c r="C5068" s="123"/>
      <c r="D5068" s="103"/>
      <c r="E5068" s="103"/>
      <c r="F5068" s="103"/>
      <c r="H5068" s="123"/>
      <c r="I5068" s="103"/>
      <c r="J5068" s="103"/>
      <c r="K5068" s="103"/>
    </row>
    <row r="5069" spans="2:11" ht="12" customHeight="1" x14ac:dyDescent="0.25">
      <c r="B5069" s="103"/>
      <c r="C5069" s="123"/>
      <c r="D5069" s="103"/>
      <c r="E5069" s="103"/>
      <c r="F5069" s="103"/>
      <c r="H5069" s="123"/>
      <c r="I5069" s="103"/>
      <c r="J5069" s="103"/>
      <c r="K5069" s="103"/>
    </row>
    <row r="5070" spans="2:11" ht="12" customHeight="1" x14ac:dyDescent="0.25">
      <c r="B5070" s="103"/>
      <c r="C5070" s="123"/>
      <c r="D5070" s="103"/>
      <c r="E5070" s="103"/>
      <c r="F5070" s="103"/>
      <c r="H5070" s="123"/>
      <c r="I5070" s="103"/>
      <c r="J5070" s="103"/>
      <c r="K5070" s="103"/>
    </row>
    <row r="5071" spans="2:11" ht="12" customHeight="1" x14ac:dyDescent="0.25">
      <c r="B5071" s="103"/>
      <c r="C5071" s="123"/>
      <c r="D5071" s="103"/>
      <c r="E5071" s="103"/>
      <c r="F5071" s="103"/>
      <c r="H5071" s="123"/>
      <c r="I5071" s="103"/>
      <c r="J5071" s="103"/>
      <c r="K5071" s="103"/>
    </row>
    <row r="5072" spans="2:11" ht="12" customHeight="1" x14ac:dyDescent="0.25">
      <c r="B5072" s="103"/>
      <c r="C5072" s="123"/>
      <c r="D5072" s="103"/>
      <c r="E5072" s="103"/>
      <c r="F5072" s="103"/>
      <c r="H5072" s="123"/>
      <c r="I5072" s="103"/>
      <c r="J5072" s="103"/>
      <c r="K5072" s="103"/>
    </row>
    <row r="5073" spans="2:11" ht="12" customHeight="1" x14ac:dyDescent="0.25">
      <c r="B5073" s="103"/>
      <c r="C5073" s="123"/>
      <c r="D5073" s="103"/>
      <c r="E5073" s="103"/>
      <c r="F5073" s="103"/>
      <c r="H5073" s="123"/>
      <c r="I5073" s="103"/>
      <c r="J5073" s="103"/>
      <c r="K5073" s="103"/>
    </row>
    <row r="5074" spans="2:11" ht="12" customHeight="1" x14ac:dyDescent="0.25">
      <c r="B5074" s="103"/>
      <c r="C5074" s="123"/>
      <c r="D5074" s="103"/>
      <c r="E5074" s="103"/>
      <c r="F5074" s="103"/>
      <c r="H5074" s="123"/>
      <c r="I5074" s="103"/>
      <c r="J5074" s="103"/>
      <c r="K5074" s="103"/>
    </row>
    <row r="5075" spans="2:11" ht="12" customHeight="1" x14ac:dyDescent="0.25">
      <c r="B5075" s="103"/>
      <c r="C5075" s="123"/>
      <c r="D5075" s="103"/>
      <c r="E5075" s="103"/>
      <c r="F5075" s="103"/>
      <c r="H5075" s="123"/>
      <c r="I5075" s="103"/>
      <c r="J5075" s="103"/>
      <c r="K5075" s="103"/>
    </row>
    <row r="5076" spans="2:11" ht="12" customHeight="1" x14ac:dyDescent="0.25">
      <c r="B5076" s="103"/>
      <c r="C5076" s="123"/>
      <c r="D5076" s="103"/>
      <c r="E5076" s="103"/>
      <c r="F5076" s="103"/>
      <c r="H5076" s="123"/>
      <c r="I5076" s="103"/>
      <c r="J5076" s="103"/>
      <c r="K5076" s="103"/>
    </row>
    <row r="5077" spans="2:11" ht="12" customHeight="1" x14ac:dyDescent="0.25">
      <c r="B5077" s="103"/>
      <c r="C5077" s="123"/>
      <c r="D5077" s="103"/>
      <c r="E5077" s="103"/>
      <c r="F5077" s="103"/>
      <c r="H5077" s="123"/>
      <c r="I5077" s="103"/>
      <c r="J5077" s="103"/>
      <c r="K5077" s="103"/>
    </row>
    <row r="5078" spans="2:11" ht="12" customHeight="1" x14ac:dyDescent="0.25">
      <c r="B5078" s="103"/>
      <c r="C5078" s="123"/>
      <c r="D5078" s="103"/>
      <c r="E5078" s="103"/>
      <c r="F5078" s="103"/>
      <c r="H5078" s="123"/>
      <c r="I5078" s="103"/>
      <c r="J5078" s="103"/>
      <c r="K5078" s="103"/>
    </row>
    <row r="5079" spans="2:11" ht="12" customHeight="1" x14ac:dyDescent="0.25">
      <c r="B5079" s="103"/>
      <c r="C5079" s="123"/>
      <c r="D5079" s="103"/>
      <c r="E5079" s="103"/>
      <c r="F5079" s="103"/>
      <c r="H5079" s="123"/>
      <c r="I5079" s="103"/>
      <c r="J5079" s="103"/>
      <c r="K5079" s="103"/>
    </row>
    <row r="5080" spans="2:11" ht="12" customHeight="1" x14ac:dyDescent="0.25">
      <c r="B5080" s="103"/>
      <c r="C5080" s="123"/>
      <c r="D5080" s="103"/>
      <c r="E5080" s="103"/>
      <c r="F5080" s="103"/>
      <c r="H5080" s="123"/>
      <c r="I5080" s="103"/>
      <c r="J5080" s="103"/>
      <c r="K5080" s="103"/>
    </row>
    <row r="5081" spans="2:11" ht="12" customHeight="1" x14ac:dyDescent="0.25">
      <c r="B5081" s="103"/>
      <c r="C5081" s="123"/>
      <c r="D5081" s="103"/>
      <c r="E5081" s="103"/>
      <c r="F5081" s="103"/>
      <c r="H5081" s="123"/>
      <c r="I5081" s="103"/>
      <c r="J5081" s="103"/>
      <c r="K5081" s="103"/>
    </row>
    <row r="5082" spans="2:11" ht="12" customHeight="1" x14ac:dyDescent="0.25">
      <c r="B5082" s="103"/>
      <c r="C5082" s="123"/>
      <c r="D5082" s="103"/>
      <c r="E5082" s="103"/>
      <c r="F5082" s="103"/>
      <c r="H5082" s="123"/>
      <c r="I5082" s="103"/>
      <c r="J5082" s="103"/>
      <c r="K5082" s="103"/>
    </row>
    <row r="5083" spans="2:11" ht="12" customHeight="1" x14ac:dyDescent="0.25">
      <c r="B5083" s="103"/>
      <c r="C5083" s="123"/>
      <c r="D5083" s="103"/>
      <c r="E5083" s="103"/>
      <c r="F5083" s="103"/>
      <c r="H5083" s="123"/>
      <c r="I5083" s="103"/>
      <c r="J5083" s="103"/>
      <c r="K5083" s="103"/>
    </row>
    <row r="5084" spans="2:11" ht="12" customHeight="1" x14ac:dyDescent="0.25">
      <c r="B5084" s="103"/>
      <c r="C5084" s="123"/>
      <c r="D5084" s="103"/>
      <c r="E5084" s="103"/>
      <c r="F5084" s="103"/>
      <c r="H5084" s="123"/>
      <c r="I5084" s="103"/>
      <c r="J5084" s="103"/>
      <c r="K5084" s="103"/>
    </row>
    <row r="5085" spans="2:11" ht="12" customHeight="1" x14ac:dyDescent="0.25">
      <c r="B5085" s="103"/>
      <c r="C5085" s="123"/>
      <c r="D5085" s="103"/>
      <c r="E5085" s="103"/>
      <c r="F5085" s="103"/>
      <c r="H5085" s="123"/>
      <c r="I5085" s="103"/>
      <c r="J5085" s="103"/>
      <c r="K5085" s="103"/>
    </row>
    <row r="5086" spans="2:11" ht="12" customHeight="1" x14ac:dyDescent="0.25">
      <c r="B5086" s="103"/>
      <c r="C5086" s="123"/>
      <c r="D5086" s="103"/>
      <c r="E5086" s="103"/>
      <c r="F5086" s="103"/>
      <c r="H5086" s="123"/>
      <c r="I5086" s="103"/>
      <c r="J5086" s="103"/>
      <c r="K5086" s="103"/>
    </row>
    <row r="5087" spans="2:11" ht="12" customHeight="1" x14ac:dyDescent="0.25">
      <c r="B5087" s="103"/>
      <c r="C5087" s="123"/>
      <c r="D5087" s="103"/>
      <c r="E5087" s="103"/>
      <c r="F5087" s="103"/>
      <c r="H5087" s="123"/>
      <c r="I5087" s="103"/>
      <c r="J5087" s="103"/>
      <c r="K5087" s="103"/>
    </row>
    <row r="5088" spans="2:11" ht="12" customHeight="1" x14ac:dyDescent="0.25">
      <c r="B5088" s="103"/>
      <c r="C5088" s="123"/>
      <c r="D5088" s="103"/>
      <c r="E5088" s="103"/>
      <c r="F5088" s="103"/>
      <c r="H5088" s="123"/>
      <c r="I5088" s="103"/>
      <c r="J5088" s="103"/>
      <c r="K5088" s="103"/>
    </row>
    <row r="5089" spans="2:11" ht="12" customHeight="1" x14ac:dyDescent="0.25">
      <c r="B5089" s="103"/>
      <c r="C5089" s="123"/>
      <c r="D5089" s="103"/>
      <c r="E5089" s="103"/>
      <c r="F5089" s="103"/>
      <c r="H5089" s="123"/>
      <c r="I5089" s="103"/>
      <c r="J5089" s="103"/>
      <c r="K5089" s="103"/>
    </row>
    <row r="5090" spans="2:11" ht="12" customHeight="1" x14ac:dyDescent="0.25">
      <c r="B5090" s="103"/>
      <c r="C5090" s="123"/>
      <c r="D5090" s="103"/>
      <c r="E5090" s="103"/>
      <c r="F5090" s="103"/>
      <c r="H5090" s="123"/>
      <c r="I5090" s="103"/>
      <c r="J5090" s="103"/>
      <c r="K5090" s="103"/>
    </row>
    <row r="5091" spans="2:11" ht="12" customHeight="1" x14ac:dyDescent="0.25">
      <c r="B5091" s="103"/>
      <c r="C5091" s="123"/>
      <c r="D5091" s="103"/>
      <c r="E5091" s="103"/>
      <c r="F5091" s="103"/>
      <c r="H5091" s="123"/>
      <c r="I5091" s="103"/>
      <c r="J5091" s="103"/>
      <c r="K5091" s="103"/>
    </row>
    <row r="5092" spans="2:11" ht="12" customHeight="1" x14ac:dyDescent="0.25">
      <c r="B5092" s="103"/>
      <c r="C5092" s="123"/>
      <c r="D5092" s="103"/>
      <c r="E5092" s="103"/>
      <c r="F5092" s="103"/>
      <c r="H5092" s="123"/>
      <c r="I5092" s="103"/>
      <c r="J5092" s="103"/>
      <c r="K5092" s="103"/>
    </row>
    <row r="5093" spans="2:11" ht="12" customHeight="1" x14ac:dyDescent="0.25">
      <c r="B5093" s="103"/>
      <c r="C5093" s="123"/>
      <c r="D5093" s="103"/>
      <c r="E5093" s="103"/>
      <c r="F5093" s="103"/>
      <c r="H5093" s="123"/>
      <c r="I5093" s="103"/>
      <c r="J5093" s="103"/>
      <c r="K5093" s="103"/>
    </row>
    <row r="5094" spans="2:11" ht="12" customHeight="1" x14ac:dyDescent="0.25">
      <c r="B5094" s="103"/>
      <c r="C5094" s="123"/>
      <c r="D5094" s="103"/>
      <c r="E5094" s="103"/>
      <c r="F5094" s="103"/>
      <c r="H5094" s="123"/>
      <c r="I5094" s="103"/>
      <c r="J5094" s="103"/>
      <c r="K5094" s="103"/>
    </row>
    <row r="5095" spans="2:11" ht="12" customHeight="1" x14ac:dyDescent="0.25">
      <c r="B5095" s="103"/>
      <c r="C5095" s="123"/>
      <c r="D5095" s="103"/>
      <c r="E5095" s="103"/>
      <c r="F5095" s="103"/>
      <c r="H5095" s="123"/>
      <c r="I5095" s="103"/>
      <c r="J5095" s="103"/>
      <c r="K5095" s="103"/>
    </row>
    <row r="5096" spans="2:11" ht="12" customHeight="1" x14ac:dyDescent="0.25">
      <c r="B5096" s="103"/>
      <c r="C5096" s="123"/>
      <c r="D5096" s="103"/>
      <c r="E5096" s="103"/>
      <c r="F5096" s="103"/>
      <c r="H5096" s="123"/>
      <c r="I5096" s="103"/>
      <c r="J5096" s="103"/>
      <c r="K5096" s="103"/>
    </row>
    <row r="5097" spans="2:11" ht="12" customHeight="1" x14ac:dyDescent="0.25">
      <c r="B5097" s="103"/>
      <c r="C5097" s="123"/>
      <c r="D5097" s="103"/>
      <c r="E5097" s="103"/>
      <c r="F5097" s="103"/>
      <c r="H5097" s="123"/>
      <c r="I5097" s="103"/>
      <c r="J5097" s="103"/>
      <c r="K5097" s="103"/>
    </row>
    <row r="5098" spans="2:11" ht="12" customHeight="1" x14ac:dyDescent="0.25">
      <c r="B5098" s="103"/>
      <c r="C5098" s="123"/>
      <c r="D5098" s="103"/>
      <c r="E5098" s="103"/>
      <c r="F5098" s="103"/>
      <c r="H5098" s="123"/>
      <c r="I5098" s="103"/>
      <c r="J5098" s="103"/>
      <c r="K5098" s="103"/>
    </row>
    <row r="5099" spans="2:11" ht="12" customHeight="1" x14ac:dyDescent="0.25">
      <c r="B5099" s="103"/>
      <c r="C5099" s="123"/>
      <c r="D5099" s="103"/>
      <c r="E5099" s="103"/>
      <c r="F5099" s="103"/>
      <c r="H5099" s="123"/>
      <c r="I5099" s="103"/>
      <c r="J5099" s="103"/>
      <c r="K5099" s="103"/>
    </row>
    <row r="5100" spans="2:11" ht="12" customHeight="1" x14ac:dyDescent="0.25">
      <c r="B5100" s="103"/>
      <c r="C5100" s="123"/>
      <c r="D5100" s="103"/>
      <c r="E5100" s="103"/>
      <c r="F5100" s="103"/>
      <c r="H5100" s="123"/>
      <c r="I5100" s="103"/>
      <c r="J5100" s="103"/>
      <c r="K5100" s="103"/>
    </row>
    <row r="5101" spans="2:11" ht="12" customHeight="1" x14ac:dyDescent="0.25">
      <c r="B5101" s="103"/>
      <c r="C5101" s="123"/>
      <c r="D5101" s="103"/>
      <c r="E5101" s="103"/>
      <c r="F5101" s="103"/>
      <c r="H5101" s="123"/>
      <c r="I5101" s="103"/>
      <c r="J5101" s="103"/>
      <c r="K5101" s="103"/>
    </row>
    <row r="5102" spans="2:11" ht="12" customHeight="1" x14ac:dyDescent="0.25">
      <c r="B5102" s="103"/>
      <c r="C5102" s="123"/>
      <c r="D5102" s="103"/>
      <c r="E5102" s="103"/>
      <c r="F5102" s="103"/>
      <c r="H5102" s="123"/>
      <c r="I5102" s="103"/>
      <c r="J5102" s="103"/>
      <c r="K5102" s="103"/>
    </row>
    <row r="5103" spans="2:11" ht="12" customHeight="1" x14ac:dyDescent="0.25">
      <c r="B5103" s="103"/>
      <c r="C5103" s="123"/>
      <c r="D5103" s="103"/>
      <c r="E5103" s="103"/>
      <c r="F5103" s="103"/>
      <c r="H5103" s="123"/>
      <c r="I5103" s="103"/>
      <c r="J5103" s="103"/>
      <c r="K5103" s="103"/>
    </row>
    <row r="5104" spans="2:11" ht="12" customHeight="1" x14ac:dyDescent="0.25">
      <c r="B5104" s="103"/>
      <c r="C5104" s="123"/>
      <c r="D5104" s="103"/>
      <c r="E5104" s="103"/>
      <c r="F5104" s="103"/>
      <c r="H5104" s="123"/>
      <c r="I5104" s="103"/>
      <c r="J5104" s="103"/>
      <c r="K5104" s="103"/>
    </row>
    <row r="5105" spans="2:11" ht="12" customHeight="1" x14ac:dyDescent="0.25">
      <c r="B5105" s="103"/>
      <c r="C5105" s="123"/>
      <c r="D5105" s="103"/>
      <c r="E5105" s="103"/>
      <c r="F5105" s="103"/>
      <c r="H5105" s="123"/>
      <c r="I5105" s="103"/>
      <c r="J5105" s="103"/>
      <c r="K5105" s="103"/>
    </row>
    <row r="5106" spans="2:11" ht="12" customHeight="1" x14ac:dyDescent="0.25">
      <c r="B5106" s="103"/>
      <c r="C5106" s="123"/>
      <c r="D5106" s="103"/>
      <c r="E5106" s="103"/>
      <c r="F5106" s="103"/>
      <c r="H5106" s="123"/>
      <c r="I5106" s="103"/>
      <c r="J5106" s="103"/>
      <c r="K5106" s="103"/>
    </row>
    <row r="5107" spans="2:11" ht="12" customHeight="1" x14ac:dyDescent="0.25">
      <c r="B5107" s="103"/>
      <c r="C5107" s="123"/>
      <c r="D5107" s="103"/>
      <c r="E5107" s="103"/>
      <c r="F5107" s="103"/>
      <c r="H5107" s="123"/>
      <c r="I5107" s="103"/>
      <c r="J5107" s="103"/>
      <c r="K5107" s="103"/>
    </row>
    <row r="5108" spans="2:11" ht="12" customHeight="1" x14ac:dyDescent="0.25">
      <c r="B5108" s="103"/>
      <c r="C5108" s="123"/>
      <c r="D5108" s="103"/>
      <c r="E5108" s="103"/>
      <c r="F5108" s="103"/>
      <c r="H5108" s="123"/>
      <c r="I5108" s="103"/>
      <c r="J5108" s="103"/>
      <c r="K5108" s="103"/>
    </row>
    <row r="5109" spans="2:11" ht="12" customHeight="1" x14ac:dyDescent="0.25">
      <c r="B5109" s="103"/>
      <c r="C5109" s="123"/>
      <c r="D5109" s="103"/>
      <c r="E5109" s="103"/>
      <c r="F5109" s="103"/>
      <c r="H5109" s="123"/>
      <c r="I5109" s="103"/>
      <c r="J5109" s="103"/>
      <c r="K5109" s="103"/>
    </row>
    <row r="5110" spans="2:11" ht="12" customHeight="1" x14ac:dyDescent="0.25">
      <c r="B5110" s="103"/>
      <c r="C5110" s="123"/>
      <c r="D5110" s="103"/>
      <c r="E5110" s="103"/>
      <c r="F5110" s="103"/>
      <c r="H5110" s="123"/>
      <c r="I5110" s="103"/>
      <c r="J5110" s="103"/>
      <c r="K5110" s="103"/>
    </row>
    <row r="5111" spans="2:11" ht="12" customHeight="1" x14ac:dyDescent="0.25">
      <c r="B5111" s="103"/>
      <c r="C5111" s="123"/>
      <c r="D5111" s="103"/>
      <c r="E5111" s="103"/>
      <c r="F5111" s="103"/>
      <c r="H5111" s="123"/>
      <c r="I5111" s="103"/>
      <c r="J5111" s="103"/>
      <c r="K5111" s="103"/>
    </row>
    <row r="5112" spans="2:11" ht="12" customHeight="1" x14ac:dyDescent="0.25">
      <c r="B5112" s="103"/>
      <c r="C5112" s="123"/>
      <c r="D5112" s="103"/>
      <c r="E5112" s="103"/>
      <c r="F5112" s="103"/>
      <c r="H5112" s="123"/>
      <c r="I5112" s="103"/>
      <c r="J5112" s="103"/>
      <c r="K5112" s="103"/>
    </row>
    <row r="5113" spans="2:11" ht="12" customHeight="1" x14ac:dyDescent="0.25">
      <c r="B5113" s="103"/>
      <c r="C5113" s="123"/>
      <c r="D5113" s="103"/>
      <c r="E5113" s="103"/>
      <c r="F5113" s="103"/>
      <c r="H5113" s="123"/>
      <c r="I5113" s="103"/>
      <c r="J5113" s="103"/>
      <c r="K5113" s="103"/>
    </row>
    <row r="5114" spans="2:11" ht="12" customHeight="1" x14ac:dyDescent="0.25">
      <c r="B5114" s="103"/>
      <c r="C5114" s="123"/>
      <c r="D5114" s="103"/>
      <c r="E5114" s="103"/>
      <c r="F5114" s="103"/>
      <c r="H5114" s="123"/>
      <c r="I5114" s="103"/>
      <c r="J5114" s="103"/>
      <c r="K5114" s="103"/>
    </row>
    <row r="5115" spans="2:11" ht="12" customHeight="1" x14ac:dyDescent="0.25">
      <c r="B5115" s="103"/>
      <c r="C5115" s="123"/>
      <c r="D5115" s="103"/>
      <c r="E5115" s="103"/>
      <c r="F5115" s="103"/>
      <c r="H5115" s="123"/>
      <c r="I5115" s="103"/>
      <c r="J5115" s="103"/>
      <c r="K5115" s="103"/>
    </row>
    <row r="5116" spans="2:11" ht="12" customHeight="1" x14ac:dyDescent="0.25">
      <c r="B5116" s="103"/>
      <c r="C5116" s="123"/>
      <c r="D5116" s="103"/>
      <c r="E5116" s="103"/>
      <c r="F5116" s="103"/>
      <c r="H5116" s="123"/>
      <c r="I5116" s="103"/>
      <c r="J5116" s="103"/>
      <c r="K5116" s="103"/>
    </row>
    <row r="5117" spans="2:11" ht="12" customHeight="1" x14ac:dyDescent="0.25">
      <c r="B5117" s="103"/>
      <c r="C5117" s="123"/>
      <c r="D5117" s="103"/>
      <c r="E5117" s="103"/>
      <c r="F5117" s="103"/>
      <c r="H5117" s="123"/>
      <c r="I5117" s="103"/>
      <c r="J5117" s="103"/>
      <c r="K5117" s="103"/>
    </row>
    <row r="5118" spans="2:11" ht="12" customHeight="1" x14ac:dyDescent="0.25">
      <c r="B5118" s="103"/>
      <c r="C5118" s="123"/>
      <c r="D5118" s="103"/>
      <c r="E5118" s="103"/>
      <c r="F5118" s="103"/>
      <c r="H5118" s="123"/>
      <c r="I5118" s="103"/>
      <c r="J5118" s="103"/>
      <c r="K5118" s="103"/>
    </row>
    <row r="5119" spans="2:11" ht="12" customHeight="1" x14ac:dyDescent="0.25">
      <c r="B5119" s="103"/>
      <c r="C5119" s="123"/>
      <c r="D5119" s="103"/>
      <c r="E5119" s="103"/>
      <c r="F5119" s="103"/>
      <c r="H5119" s="123"/>
      <c r="I5119" s="103"/>
      <c r="J5119" s="103"/>
      <c r="K5119" s="103"/>
    </row>
    <row r="5120" spans="2:11" ht="12" customHeight="1" x14ac:dyDescent="0.25">
      <c r="B5120" s="103"/>
      <c r="C5120" s="123"/>
      <c r="D5120" s="103"/>
      <c r="E5120" s="103"/>
      <c r="F5120" s="103"/>
      <c r="H5120" s="123"/>
      <c r="I5120" s="103"/>
      <c r="J5120" s="103"/>
      <c r="K5120" s="103"/>
    </row>
    <row r="5121" spans="2:11" ht="12" customHeight="1" x14ac:dyDescent="0.25">
      <c r="B5121" s="103"/>
      <c r="C5121" s="123"/>
      <c r="D5121" s="103"/>
      <c r="E5121" s="103"/>
      <c r="F5121" s="103"/>
      <c r="H5121" s="123"/>
      <c r="I5121" s="103"/>
      <c r="J5121" s="103"/>
      <c r="K5121" s="103"/>
    </row>
    <row r="5122" spans="2:11" ht="12" customHeight="1" x14ac:dyDescent="0.25">
      <c r="B5122" s="103"/>
      <c r="C5122" s="123"/>
      <c r="D5122" s="103"/>
      <c r="E5122" s="103"/>
      <c r="F5122" s="103"/>
      <c r="H5122" s="123"/>
      <c r="I5122" s="103"/>
      <c r="J5122" s="103"/>
      <c r="K5122" s="103"/>
    </row>
    <row r="5123" spans="2:11" ht="12" customHeight="1" x14ac:dyDescent="0.25">
      <c r="B5123" s="103"/>
      <c r="C5123" s="123"/>
      <c r="D5123" s="103"/>
      <c r="E5123" s="103"/>
      <c r="F5123" s="103"/>
      <c r="H5123" s="123"/>
      <c r="I5123" s="103"/>
      <c r="J5123" s="103"/>
      <c r="K5123" s="103"/>
    </row>
    <row r="5124" spans="2:11" ht="12" customHeight="1" x14ac:dyDescent="0.25">
      <c r="B5124" s="103"/>
      <c r="C5124" s="123"/>
      <c r="D5124" s="103"/>
      <c r="E5124" s="103"/>
      <c r="F5124" s="103"/>
      <c r="H5124" s="123"/>
      <c r="I5124" s="103"/>
      <c r="J5124" s="103"/>
      <c r="K5124" s="103"/>
    </row>
    <row r="5125" spans="2:11" ht="12" customHeight="1" x14ac:dyDescent="0.25">
      <c r="B5125" s="103"/>
      <c r="C5125" s="123"/>
      <c r="D5125" s="103"/>
      <c r="E5125" s="103"/>
      <c r="F5125" s="103"/>
      <c r="H5125" s="123"/>
      <c r="I5125" s="103"/>
      <c r="J5125" s="103"/>
      <c r="K5125" s="103"/>
    </row>
    <row r="5126" spans="2:11" ht="12" customHeight="1" x14ac:dyDescent="0.25">
      <c r="B5126" s="103"/>
      <c r="C5126" s="123"/>
      <c r="D5126" s="103"/>
      <c r="E5126" s="103"/>
      <c r="F5126" s="103"/>
      <c r="H5126" s="123"/>
      <c r="I5126" s="103"/>
      <c r="J5126" s="103"/>
      <c r="K5126" s="103"/>
    </row>
    <row r="5127" spans="2:11" ht="12" customHeight="1" x14ac:dyDescent="0.25">
      <c r="B5127" s="103"/>
      <c r="C5127" s="123"/>
      <c r="D5127" s="103"/>
      <c r="E5127" s="103"/>
      <c r="F5127" s="103"/>
      <c r="H5127" s="123"/>
      <c r="I5127" s="103"/>
      <c r="J5127" s="103"/>
      <c r="K5127" s="103"/>
    </row>
    <row r="5128" spans="2:11" ht="12" customHeight="1" x14ac:dyDescent="0.25">
      <c r="B5128" s="103"/>
      <c r="C5128" s="123"/>
      <c r="D5128" s="103"/>
      <c r="E5128" s="103"/>
      <c r="F5128" s="103"/>
      <c r="H5128" s="123"/>
      <c r="I5128" s="103"/>
      <c r="J5128" s="103"/>
      <c r="K5128" s="103"/>
    </row>
    <row r="5129" spans="2:11" ht="12" customHeight="1" x14ac:dyDescent="0.25">
      <c r="B5129" s="103"/>
      <c r="C5129" s="123"/>
      <c r="D5129" s="103"/>
      <c r="E5129" s="103"/>
      <c r="F5129" s="103"/>
      <c r="H5129" s="123"/>
      <c r="I5129" s="103"/>
      <c r="J5129" s="103"/>
      <c r="K5129" s="103"/>
    </row>
    <row r="5130" spans="2:11" ht="12" customHeight="1" x14ac:dyDescent="0.25">
      <c r="B5130" s="103"/>
      <c r="C5130" s="123"/>
      <c r="D5130" s="103"/>
      <c r="E5130" s="103"/>
      <c r="F5130" s="103"/>
      <c r="H5130" s="123"/>
      <c r="I5130" s="103"/>
      <c r="J5130" s="103"/>
      <c r="K5130" s="103"/>
    </row>
    <row r="5131" spans="2:11" ht="12" customHeight="1" x14ac:dyDescent="0.25">
      <c r="B5131" s="103"/>
      <c r="C5131" s="123"/>
      <c r="D5131" s="103"/>
      <c r="E5131" s="103"/>
      <c r="F5131" s="103"/>
      <c r="H5131" s="123"/>
      <c r="I5131" s="103"/>
      <c r="J5131" s="103"/>
      <c r="K5131" s="103"/>
    </row>
    <row r="5132" spans="2:11" ht="12" customHeight="1" x14ac:dyDescent="0.25">
      <c r="B5132" s="103"/>
      <c r="C5132" s="123"/>
      <c r="D5132" s="103"/>
      <c r="E5132" s="103"/>
      <c r="F5132" s="103"/>
      <c r="H5132" s="123"/>
      <c r="I5132" s="103"/>
      <c r="J5132" s="103"/>
      <c r="K5132" s="103"/>
    </row>
    <row r="5133" spans="2:11" ht="12" customHeight="1" x14ac:dyDescent="0.25">
      <c r="B5133" s="103"/>
      <c r="C5133" s="123"/>
      <c r="D5133" s="103"/>
      <c r="E5133" s="103"/>
      <c r="F5133" s="103"/>
      <c r="H5133" s="123"/>
      <c r="I5133" s="103"/>
      <c r="J5133" s="103"/>
      <c r="K5133" s="103"/>
    </row>
    <row r="5134" spans="2:11" ht="12" customHeight="1" x14ac:dyDescent="0.25">
      <c r="B5134" s="103"/>
      <c r="C5134" s="123"/>
      <c r="D5134" s="103"/>
      <c r="E5134" s="103"/>
      <c r="F5134" s="103"/>
      <c r="H5134" s="123"/>
      <c r="I5134" s="103"/>
      <c r="J5134" s="103"/>
      <c r="K5134" s="103"/>
    </row>
    <row r="5135" spans="2:11" ht="12" customHeight="1" x14ac:dyDescent="0.25">
      <c r="B5135" s="103"/>
      <c r="C5135" s="123"/>
      <c r="D5135" s="103"/>
      <c r="E5135" s="103"/>
      <c r="F5135" s="103"/>
      <c r="H5135" s="123"/>
      <c r="I5135" s="103"/>
      <c r="J5135" s="103"/>
      <c r="K5135" s="103"/>
    </row>
    <row r="5136" spans="2:11" ht="12" customHeight="1" x14ac:dyDescent="0.25">
      <c r="B5136" s="103"/>
      <c r="C5136" s="123"/>
      <c r="D5136" s="103"/>
      <c r="E5136" s="103"/>
      <c r="F5136" s="103"/>
      <c r="H5136" s="123"/>
      <c r="I5136" s="103"/>
      <c r="J5136" s="103"/>
      <c r="K5136" s="103"/>
    </row>
    <row r="5137" spans="2:11" ht="12" customHeight="1" x14ac:dyDescent="0.25">
      <c r="B5137" s="103"/>
      <c r="C5137" s="123"/>
      <c r="D5137" s="103"/>
      <c r="E5137" s="103"/>
      <c r="F5137" s="103"/>
      <c r="H5137" s="123"/>
      <c r="I5137" s="103"/>
      <c r="J5137" s="103"/>
      <c r="K5137" s="103"/>
    </row>
    <row r="5138" spans="2:11" ht="12" customHeight="1" x14ac:dyDescent="0.25">
      <c r="B5138" s="103"/>
      <c r="C5138" s="123"/>
      <c r="D5138" s="103"/>
      <c r="E5138" s="103"/>
      <c r="F5138" s="103"/>
      <c r="H5138" s="123"/>
      <c r="I5138" s="103"/>
      <c r="J5138" s="103"/>
      <c r="K5138" s="103"/>
    </row>
    <row r="5139" spans="2:11" ht="12" customHeight="1" x14ac:dyDescent="0.25">
      <c r="B5139" s="103"/>
      <c r="C5139" s="123"/>
      <c r="D5139" s="103"/>
      <c r="E5139" s="103"/>
      <c r="F5139" s="103"/>
      <c r="H5139" s="123"/>
      <c r="I5139" s="103"/>
      <c r="J5139" s="103"/>
      <c r="K5139" s="103"/>
    </row>
    <row r="5140" spans="2:11" ht="12" customHeight="1" x14ac:dyDescent="0.25">
      <c r="B5140" s="103"/>
      <c r="C5140" s="123"/>
      <c r="D5140" s="103"/>
      <c r="E5140" s="103"/>
      <c r="F5140" s="103"/>
      <c r="H5140" s="123"/>
      <c r="I5140" s="103"/>
      <c r="J5140" s="103"/>
      <c r="K5140" s="103"/>
    </row>
    <row r="5141" spans="2:11" ht="12" customHeight="1" x14ac:dyDescent="0.25">
      <c r="B5141" s="103"/>
      <c r="C5141" s="123"/>
      <c r="D5141" s="103"/>
      <c r="E5141" s="103"/>
      <c r="F5141" s="103"/>
      <c r="H5141" s="123"/>
      <c r="I5141" s="103"/>
      <c r="J5141" s="103"/>
      <c r="K5141" s="103"/>
    </row>
    <row r="5142" spans="2:11" ht="12" customHeight="1" x14ac:dyDescent="0.25">
      <c r="B5142" s="103"/>
      <c r="C5142" s="123"/>
      <c r="D5142" s="103"/>
      <c r="E5142" s="103"/>
      <c r="F5142" s="103"/>
      <c r="H5142" s="123"/>
      <c r="I5142" s="103"/>
      <c r="J5142" s="103"/>
      <c r="K5142" s="103"/>
    </row>
    <row r="5143" spans="2:11" ht="12" customHeight="1" x14ac:dyDescent="0.25">
      <c r="B5143" s="103"/>
      <c r="C5143" s="123"/>
      <c r="D5143" s="103"/>
      <c r="E5143" s="103"/>
      <c r="F5143" s="103"/>
      <c r="H5143" s="123"/>
      <c r="I5143" s="103"/>
      <c r="J5143" s="103"/>
      <c r="K5143" s="103"/>
    </row>
    <row r="5144" spans="2:11" ht="12" customHeight="1" x14ac:dyDescent="0.25">
      <c r="B5144" s="103"/>
      <c r="C5144" s="123"/>
      <c r="D5144" s="103"/>
      <c r="E5144" s="103"/>
      <c r="F5144" s="103"/>
      <c r="H5144" s="123"/>
      <c r="I5144" s="103"/>
      <c r="J5144" s="103"/>
      <c r="K5144" s="103"/>
    </row>
    <row r="5145" spans="2:11" ht="12" customHeight="1" x14ac:dyDescent="0.25">
      <c r="B5145" s="103"/>
      <c r="C5145" s="123"/>
      <c r="D5145" s="103"/>
      <c r="E5145" s="103"/>
      <c r="F5145" s="103"/>
      <c r="H5145" s="123"/>
      <c r="I5145" s="103"/>
      <c r="J5145" s="103"/>
      <c r="K5145" s="103"/>
    </row>
    <row r="5146" spans="2:11" ht="12" customHeight="1" x14ac:dyDescent="0.25">
      <c r="B5146" s="103"/>
      <c r="C5146" s="123"/>
      <c r="D5146" s="103"/>
      <c r="E5146" s="103"/>
      <c r="F5146" s="103"/>
      <c r="H5146" s="123"/>
      <c r="I5146" s="103"/>
      <c r="J5146" s="103"/>
      <c r="K5146" s="103"/>
    </row>
    <row r="5147" spans="2:11" ht="12" customHeight="1" x14ac:dyDescent="0.25">
      <c r="B5147" s="103"/>
      <c r="C5147" s="123"/>
      <c r="D5147" s="103"/>
      <c r="E5147" s="103"/>
      <c r="F5147" s="103"/>
      <c r="H5147" s="123"/>
      <c r="I5147" s="103"/>
      <c r="J5147" s="103"/>
      <c r="K5147" s="103"/>
    </row>
    <row r="5148" spans="2:11" ht="12" customHeight="1" x14ac:dyDescent="0.25">
      <c r="B5148" s="103"/>
      <c r="C5148" s="123"/>
      <c r="D5148" s="103"/>
      <c r="E5148" s="103"/>
      <c r="F5148" s="103"/>
      <c r="H5148" s="123"/>
      <c r="I5148" s="103"/>
      <c r="J5148" s="103"/>
      <c r="K5148" s="103"/>
    </row>
    <row r="5149" spans="2:11" ht="12" customHeight="1" x14ac:dyDescent="0.25">
      <c r="B5149" s="103"/>
      <c r="C5149" s="123"/>
      <c r="D5149" s="103"/>
      <c r="E5149" s="103"/>
      <c r="F5149" s="103"/>
      <c r="H5149" s="123"/>
      <c r="I5149" s="103"/>
      <c r="J5149" s="103"/>
      <c r="K5149" s="103"/>
    </row>
    <row r="5150" spans="2:11" ht="12" customHeight="1" x14ac:dyDescent="0.25">
      <c r="B5150" s="103"/>
      <c r="C5150" s="123"/>
      <c r="D5150" s="103"/>
      <c r="E5150" s="103"/>
      <c r="F5150" s="103"/>
      <c r="H5150" s="123"/>
      <c r="I5150" s="103"/>
      <c r="J5150" s="103"/>
      <c r="K5150" s="103"/>
    </row>
    <row r="5151" spans="2:11" ht="12" customHeight="1" x14ac:dyDescent="0.25">
      <c r="B5151" s="103"/>
      <c r="C5151" s="123"/>
      <c r="D5151" s="103"/>
      <c r="E5151" s="103"/>
      <c r="F5151" s="103"/>
      <c r="H5151" s="123"/>
      <c r="I5151" s="103"/>
      <c r="J5151" s="103"/>
      <c r="K5151" s="103"/>
    </row>
    <row r="5152" spans="2:11" ht="12" customHeight="1" x14ac:dyDescent="0.25">
      <c r="B5152" s="103"/>
      <c r="C5152" s="123"/>
      <c r="D5152" s="103"/>
      <c r="E5152" s="103"/>
      <c r="F5152" s="103"/>
      <c r="H5152" s="123"/>
      <c r="I5152" s="103"/>
      <c r="J5152" s="103"/>
      <c r="K5152" s="103"/>
    </row>
    <row r="5153" spans="2:11" ht="12" customHeight="1" x14ac:dyDescent="0.25">
      <c r="B5153" s="103"/>
      <c r="C5153" s="123"/>
      <c r="D5153" s="103"/>
      <c r="E5153" s="103"/>
      <c r="F5153" s="103"/>
      <c r="H5153" s="123"/>
      <c r="I5153" s="103"/>
      <c r="J5153" s="103"/>
      <c r="K5153" s="103"/>
    </row>
    <row r="5154" spans="2:11" ht="12" customHeight="1" x14ac:dyDescent="0.25">
      <c r="B5154" s="103"/>
      <c r="C5154" s="123"/>
      <c r="D5154" s="103"/>
      <c r="E5154" s="103"/>
      <c r="F5154" s="103"/>
      <c r="H5154" s="123"/>
      <c r="I5154" s="103"/>
      <c r="J5154" s="103"/>
      <c r="K5154" s="103"/>
    </row>
    <row r="5155" spans="2:11" ht="12" customHeight="1" x14ac:dyDescent="0.25">
      <c r="B5155" s="103"/>
      <c r="C5155" s="123"/>
      <c r="D5155" s="103"/>
      <c r="E5155" s="103"/>
      <c r="F5155" s="103"/>
      <c r="H5155" s="123"/>
      <c r="I5155" s="103"/>
      <c r="J5155" s="103"/>
      <c r="K5155" s="103"/>
    </row>
    <row r="5156" spans="2:11" ht="12" customHeight="1" x14ac:dyDescent="0.25">
      <c r="B5156" s="103"/>
      <c r="C5156" s="123"/>
      <c r="D5156" s="103"/>
      <c r="E5156" s="103"/>
      <c r="F5156" s="103"/>
      <c r="H5156" s="123"/>
      <c r="I5156" s="103"/>
      <c r="J5156" s="103"/>
      <c r="K5156" s="103"/>
    </row>
    <row r="5157" spans="2:11" ht="12" customHeight="1" x14ac:dyDescent="0.25">
      <c r="B5157" s="103"/>
      <c r="C5157" s="123"/>
      <c r="D5157" s="103"/>
      <c r="E5157" s="103"/>
      <c r="F5157" s="103"/>
      <c r="H5157" s="123"/>
      <c r="I5157" s="103"/>
      <c r="J5157" s="103"/>
      <c r="K5157" s="103"/>
    </row>
    <row r="5158" spans="2:11" ht="12" customHeight="1" x14ac:dyDescent="0.25">
      <c r="B5158" s="103"/>
      <c r="C5158" s="123"/>
      <c r="D5158" s="103"/>
      <c r="E5158" s="103"/>
      <c r="F5158" s="103"/>
      <c r="H5158" s="123"/>
      <c r="I5158" s="103"/>
      <c r="J5158" s="103"/>
      <c r="K5158" s="103"/>
    </row>
    <row r="5159" spans="2:11" ht="12" customHeight="1" x14ac:dyDescent="0.25">
      <c r="B5159" s="103"/>
      <c r="C5159" s="123"/>
      <c r="D5159" s="103"/>
      <c r="E5159" s="103"/>
      <c r="F5159" s="103"/>
      <c r="H5159" s="123"/>
      <c r="I5159" s="103"/>
      <c r="J5159" s="103"/>
      <c r="K5159" s="103"/>
    </row>
    <row r="5160" spans="2:11" ht="12" customHeight="1" x14ac:dyDescent="0.25">
      <c r="B5160" s="103"/>
      <c r="C5160" s="123"/>
      <c r="D5160" s="103"/>
      <c r="E5160" s="103"/>
      <c r="F5160" s="103"/>
      <c r="H5160" s="123"/>
      <c r="I5160" s="103"/>
      <c r="J5160" s="103"/>
      <c r="K5160" s="103"/>
    </row>
    <row r="5161" spans="2:11" ht="12" customHeight="1" x14ac:dyDescent="0.25">
      <c r="B5161" s="103"/>
      <c r="C5161" s="123"/>
      <c r="D5161" s="103"/>
      <c r="E5161" s="103"/>
      <c r="F5161" s="103"/>
      <c r="H5161" s="123"/>
      <c r="I5161" s="103"/>
      <c r="J5161" s="103"/>
      <c r="K5161" s="103"/>
    </row>
    <row r="5162" spans="2:11" ht="12" customHeight="1" x14ac:dyDescent="0.25">
      <c r="B5162" s="103"/>
      <c r="C5162" s="123"/>
      <c r="D5162" s="103"/>
      <c r="E5162" s="103"/>
      <c r="F5162" s="103"/>
      <c r="H5162" s="123"/>
      <c r="I5162" s="103"/>
      <c r="J5162" s="103"/>
      <c r="K5162" s="103"/>
    </row>
    <row r="5163" spans="2:11" ht="12" customHeight="1" x14ac:dyDescent="0.25">
      <c r="B5163" s="103"/>
      <c r="C5163" s="123"/>
      <c r="D5163" s="103"/>
      <c r="E5163" s="103"/>
      <c r="F5163" s="103"/>
      <c r="H5163" s="123"/>
      <c r="I5163" s="103"/>
      <c r="J5163" s="103"/>
      <c r="K5163" s="103"/>
    </row>
    <row r="5164" spans="2:11" ht="12" customHeight="1" x14ac:dyDescent="0.25">
      <c r="B5164" s="103"/>
      <c r="C5164" s="123"/>
      <c r="D5164" s="103"/>
      <c r="E5164" s="103"/>
      <c r="F5164" s="103"/>
      <c r="H5164" s="123"/>
      <c r="I5164" s="103"/>
      <c r="J5164" s="103"/>
      <c r="K5164" s="103"/>
    </row>
    <row r="5165" spans="2:11" ht="12" customHeight="1" x14ac:dyDescent="0.25">
      <c r="B5165" s="103"/>
      <c r="C5165" s="123"/>
      <c r="D5165" s="103"/>
      <c r="E5165" s="103"/>
      <c r="F5165" s="103"/>
      <c r="H5165" s="123"/>
      <c r="I5165" s="103"/>
      <c r="J5165" s="103"/>
      <c r="K5165" s="103"/>
    </row>
    <row r="5166" spans="2:11" ht="12" customHeight="1" x14ac:dyDescent="0.25">
      <c r="B5166" s="103"/>
      <c r="C5166" s="123"/>
      <c r="D5166" s="103"/>
      <c r="E5166" s="103"/>
      <c r="F5166" s="103"/>
      <c r="H5166" s="123"/>
      <c r="I5166" s="103"/>
      <c r="J5166" s="103"/>
      <c r="K5166" s="103"/>
    </row>
    <row r="5167" spans="2:11" ht="12" customHeight="1" x14ac:dyDescent="0.25">
      <c r="B5167" s="103"/>
      <c r="C5167" s="123"/>
      <c r="D5167" s="103"/>
      <c r="E5167" s="103"/>
      <c r="F5167" s="103"/>
      <c r="H5167" s="123"/>
      <c r="I5167" s="103"/>
      <c r="J5167" s="103"/>
      <c r="K5167" s="103"/>
    </row>
    <row r="5168" spans="2:11" ht="12" customHeight="1" x14ac:dyDescent="0.25">
      <c r="B5168" s="103"/>
      <c r="C5168" s="123"/>
      <c r="D5168" s="103"/>
      <c r="E5168" s="103"/>
      <c r="F5168" s="103"/>
      <c r="H5168" s="123"/>
      <c r="I5168" s="103"/>
      <c r="J5168" s="103"/>
      <c r="K5168" s="103"/>
    </row>
    <row r="5169" spans="2:11" ht="12" customHeight="1" x14ac:dyDescent="0.25">
      <c r="B5169" s="103"/>
      <c r="C5169" s="123"/>
      <c r="D5169" s="103"/>
      <c r="E5169" s="103"/>
      <c r="F5169" s="103"/>
      <c r="H5169" s="123"/>
      <c r="I5169" s="103"/>
      <c r="J5169" s="103"/>
      <c r="K5169" s="103"/>
    </row>
    <row r="5170" spans="2:11" ht="12" customHeight="1" x14ac:dyDescent="0.25">
      <c r="B5170" s="103"/>
      <c r="C5170" s="123"/>
      <c r="D5170" s="103"/>
      <c r="E5170" s="103"/>
      <c r="F5170" s="103"/>
      <c r="H5170" s="123"/>
      <c r="I5170" s="103"/>
      <c r="J5170" s="103"/>
      <c r="K5170" s="103"/>
    </row>
    <row r="5171" spans="2:11" ht="12" customHeight="1" x14ac:dyDescent="0.25">
      <c r="B5171" s="103"/>
      <c r="C5171" s="123"/>
      <c r="D5171" s="103"/>
      <c r="E5171" s="103"/>
      <c r="F5171" s="103"/>
      <c r="H5171" s="123"/>
      <c r="I5171" s="103"/>
      <c r="J5171" s="103"/>
      <c r="K5171" s="103"/>
    </row>
    <row r="5172" spans="2:11" ht="12" customHeight="1" x14ac:dyDescent="0.25">
      <c r="B5172" s="103"/>
      <c r="C5172" s="123"/>
      <c r="D5172" s="103"/>
      <c r="E5172" s="103"/>
      <c r="F5172" s="103"/>
      <c r="H5172" s="123"/>
      <c r="I5172" s="103"/>
      <c r="J5172" s="103"/>
      <c r="K5172" s="103"/>
    </row>
    <row r="5173" spans="2:11" ht="12" customHeight="1" x14ac:dyDescent="0.25">
      <c r="B5173" s="103"/>
      <c r="C5173" s="123"/>
      <c r="D5173" s="103"/>
      <c r="E5173" s="103"/>
      <c r="F5173" s="103"/>
      <c r="H5173" s="123"/>
      <c r="I5173" s="103"/>
      <c r="J5173" s="103"/>
      <c r="K5173" s="103"/>
    </row>
    <row r="5174" spans="2:11" ht="12" customHeight="1" x14ac:dyDescent="0.25">
      <c r="B5174" s="103"/>
      <c r="C5174" s="123"/>
      <c r="D5174" s="103"/>
      <c r="E5174" s="103"/>
      <c r="F5174" s="103"/>
      <c r="H5174" s="123"/>
      <c r="I5174" s="103"/>
      <c r="J5174" s="103"/>
      <c r="K5174" s="103"/>
    </row>
    <row r="5175" spans="2:11" ht="12" customHeight="1" x14ac:dyDescent="0.25">
      <c r="B5175" s="103"/>
      <c r="C5175" s="123"/>
      <c r="D5175" s="103"/>
      <c r="E5175" s="103"/>
      <c r="F5175" s="103"/>
      <c r="H5175" s="123"/>
      <c r="I5175" s="103"/>
      <c r="J5175" s="103"/>
      <c r="K5175" s="103"/>
    </row>
    <row r="5176" spans="2:11" ht="12" customHeight="1" x14ac:dyDescent="0.25">
      <c r="B5176" s="103"/>
      <c r="C5176" s="123"/>
      <c r="D5176" s="103"/>
      <c r="E5176" s="103"/>
      <c r="F5176" s="103"/>
      <c r="H5176" s="123"/>
      <c r="I5176" s="103"/>
      <c r="J5176" s="103"/>
      <c r="K5176" s="103"/>
    </row>
    <row r="5177" spans="2:11" ht="12" customHeight="1" x14ac:dyDescent="0.25">
      <c r="B5177" s="103"/>
      <c r="C5177" s="123"/>
      <c r="D5177" s="103"/>
      <c r="E5177" s="103"/>
      <c r="F5177" s="103"/>
      <c r="H5177" s="123"/>
      <c r="I5177" s="103"/>
      <c r="J5177" s="103"/>
      <c r="K5177" s="103"/>
    </row>
    <row r="5178" spans="2:11" ht="12" customHeight="1" x14ac:dyDescent="0.25">
      <c r="B5178" s="103"/>
      <c r="C5178" s="123"/>
      <c r="D5178" s="103"/>
      <c r="E5178" s="103"/>
      <c r="F5178" s="103"/>
      <c r="H5178" s="123"/>
      <c r="I5178" s="103"/>
      <c r="J5178" s="103"/>
      <c r="K5178" s="103"/>
    </row>
    <row r="5179" spans="2:11" ht="12" customHeight="1" x14ac:dyDescent="0.25">
      <c r="B5179" s="103"/>
      <c r="C5179" s="123"/>
      <c r="D5179" s="103"/>
      <c r="E5179" s="103"/>
      <c r="F5179" s="103"/>
      <c r="H5179" s="123"/>
      <c r="I5179" s="103"/>
      <c r="J5179" s="103"/>
      <c r="K5179" s="103"/>
    </row>
    <row r="5180" spans="2:11" ht="12" customHeight="1" x14ac:dyDescent="0.25">
      <c r="B5180" s="103"/>
      <c r="C5180" s="123"/>
      <c r="D5180" s="103"/>
      <c r="E5180" s="103"/>
      <c r="F5180" s="103"/>
      <c r="H5180" s="123"/>
      <c r="I5180" s="103"/>
      <c r="J5180" s="103"/>
      <c r="K5180" s="103"/>
    </row>
    <row r="5181" spans="2:11" ht="12" customHeight="1" x14ac:dyDescent="0.25">
      <c r="B5181" s="103"/>
      <c r="C5181" s="123"/>
      <c r="D5181" s="103"/>
      <c r="E5181" s="103"/>
      <c r="F5181" s="103"/>
      <c r="H5181" s="123"/>
      <c r="I5181" s="103"/>
      <c r="J5181" s="103"/>
      <c r="K5181" s="103"/>
    </row>
    <row r="5182" spans="2:11" ht="12" customHeight="1" x14ac:dyDescent="0.25">
      <c r="B5182" s="103"/>
      <c r="C5182" s="123"/>
      <c r="D5182" s="103"/>
      <c r="E5182" s="103"/>
      <c r="F5182" s="103"/>
      <c r="H5182" s="123"/>
      <c r="I5182" s="103"/>
      <c r="J5182" s="103"/>
      <c r="K5182" s="103"/>
    </row>
    <row r="5183" spans="2:11" ht="12" customHeight="1" x14ac:dyDescent="0.25">
      <c r="B5183" s="103"/>
      <c r="C5183" s="123"/>
      <c r="D5183" s="103"/>
      <c r="E5183" s="103"/>
      <c r="F5183" s="103"/>
      <c r="H5183" s="123"/>
      <c r="I5183" s="103"/>
      <c r="J5183" s="103"/>
      <c r="K5183" s="103"/>
    </row>
    <row r="5184" spans="2:11" ht="12" customHeight="1" x14ac:dyDescent="0.25">
      <c r="B5184" s="103"/>
      <c r="C5184" s="123"/>
      <c r="D5184" s="103"/>
      <c r="E5184" s="103"/>
      <c r="F5184" s="103"/>
      <c r="H5184" s="123"/>
      <c r="I5184" s="103"/>
      <c r="J5184" s="103"/>
      <c r="K5184" s="103"/>
    </row>
    <row r="5185" spans="2:11" ht="12" customHeight="1" x14ac:dyDescent="0.25">
      <c r="B5185" s="103"/>
      <c r="C5185" s="123"/>
      <c r="D5185" s="103"/>
      <c r="E5185" s="103"/>
      <c r="F5185" s="103"/>
      <c r="H5185" s="123"/>
      <c r="I5185" s="103"/>
      <c r="J5185" s="103"/>
      <c r="K5185" s="103"/>
    </row>
    <row r="5186" spans="2:11" ht="12" customHeight="1" x14ac:dyDescent="0.25">
      <c r="B5186" s="103"/>
      <c r="C5186" s="123"/>
      <c r="D5186" s="103"/>
      <c r="E5186" s="103"/>
      <c r="F5186" s="103"/>
      <c r="H5186" s="123"/>
      <c r="I5186" s="103"/>
      <c r="J5186" s="103"/>
      <c r="K5186" s="103"/>
    </row>
    <row r="5187" spans="2:11" ht="12" customHeight="1" x14ac:dyDescent="0.25">
      <c r="B5187" s="103"/>
      <c r="C5187" s="123"/>
      <c r="D5187" s="103"/>
      <c r="E5187" s="103"/>
      <c r="F5187" s="103"/>
      <c r="H5187" s="123"/>
      <c r="I5187" s="103"/>
      <c r="J5187" s="103"/>
      <c r="K5187" s="103"/>
    </row>
    <row r="5188" spans="2:11" ht="12" customHeight="1" x14ac:dyDescent="0.25">
      <c r="B5188" s="103"/>
      <c r="C5188" s="123"/>
      <c r="D5188" s="103"/>
      <c r="E5188" s="103"/>
      <c r="F5188" s="103"/>
      <c r="H5188" s="123"/>
      <c r="I5188" s="103"/>
      <c r="J5188" s="103"/>
      <c r="K5188" s="103"/>
    </row>
    <row r="5189" spans="2:11" ht="12" customHeight="1" x14ac:dyDescent="0.25">
      <c r="B5189" s="103"/>
      <c r="C5189" s="123"/>
      <c r="D5189" s="103"/>
      <c r="E5189" s="103"/>
      <c r="F5189" s="103"/>
      <c r="H5189" s="123"/>
      <c r="I5189" s="103"/>
      <c r="J5189" s="103"/>
      <c r="K5189" s="103"/>
    </row>
    <row r="5190" spans="2:11" ht="12" customHeight="1" x14ac:dyDescent="0.25">
      <c r="B5190" s="103"/>
      <c r="C5190" s="123"/>
      <c r="D5190" s="103"/>
      <c r="E5190" s="103"/>
      <c r="F5190" s="103"/>
      <c r="H5190" s="123"/>
      <c r="I5190" s="103"/>
      <c r="J5190" s="103"/>
      <c r="K5190" s="103"/>
    </row>
    <row r="5191" spans="2:11" ht="12" customHeight="1" x14ac:dyDescent="0.25">
      <c r="B5191" s="103"/>
      <c r="C5191" s="123"/>
      <c r="D5191" s="103"/>
      <c r="E5191" s="103"/>
      <c r="F5191" s="103"/>
      <c r="H5191" s="123"/>
      <c r="I5191" s="103"/>
      <c r="J5191" s="103"/>
      <c r="K5191" s="103"/>
    </row>
    <row r="5192" spans="2:11" ht="12" customHeight="1" x14ac:dyDescent="0.25">
      <c r="B5192" s="103"/>
      <c r="C5192" s="123"/>
      <c r="D5192" s="103"/>
      <c r="E5192" s="103"/>
      <c r="F5192" s="103"/>
      <c r="H5192" s="123"/>
      <c r="I5192" s="103"/>
      <c r="J5192" s="103"/>
      <c r="K5192" s="103"/>
    </row>
    <row r="5193" spans="2:11" ht="12" customHeight="1" x14ac:dyDescent="0.25">
      <c r="B5193" s="103"/>
      <c r="C5193" s="123"/>
      <c r="D5193" s="103"/>
      <c r="E5193" s="103"/>
      <c r="F5193" s="103"/>
      <c r="H5193" s="123"/>
      <c r="I5193" s="103"/>
      <c r="J5193" s="103"/>
      <c r="K5193" s="103"/>
    </row>
    <row r="5194" spans="2:11" ht="12" customHeight="1" x14ac:dyDescent="0.25">
      <c r="B5194" s="103"/>
      <c r="C5194" s="123"/>
      <c r="D5194" s="103"/>
      <c r="E5194" s="103"/>
      <c r="F5194" s="103"/>
      <c r="H5194" s="123"/>
      <c r="I5194" s="103"/>
      <c r="J5194" s="103"/>
      <c r="K5194" s="103"/>
    </row>
    <row r="5195" spans="2:11" ht="12" customHeight="1" x14ac:dyDescent="0.25">
      <c r="B5195" s="103"/>
      <c r="C5195" s="123"/>
      <c r="D5195" s="103"/>
      <c r="E5195" s="103"/>
      <c r="F5195" s="103"/>
      <c r="H5195" s="123"/>
      <c r="I5195" s="103"/>
      <c r="J5195" s="103"/>
      <c r="K5195" s="103"/>
    </row>
    <row r="5196" spans="2:11" ht="12" customHeight="1" x14ac:dyDescent="0.25">
      <c r="B5196" s="103"/>
      <c r="C5196" s="123"/>
      <c r="D5196" s="103"/>
      <c r="E5196" s="103"/>
      <c r="F5196" s="103"/>
      <c r="H5196" s="123"/>
      <c r="I5196" s="103"/>
      <c r="J5196" s="103"/>
      <c r="K5196" s="103"/>
    </row>
    <row r="5197" spans="2:11" ht="12" customHeight="1" x14ac:dyDescent="0.25">
      <c r="B5197" s="103"/>
      <c r="C5197" s="123"/>
      <c r="D5197" s="103"/>
      <c r="E5197" s="103"/>
      <c r="F5197" s="103"/>
      <c r="H5197" s="123"/>
      <c r="I5197" s="103"/>
      <c r="J5197" s="103"/>
      <c r="K5197" s="103"/>
    </row>
    <row r="5198" spans="2:11" ht="12" customHeight="1" x14ac:dyDescent="0.25">
      <c r="B5198" s="103"/>
      <c r="C5198" s="123"/>
      <c r="D5198" s="103"/>
      <c r="E5198" s="103"/>
      <c r="F5198" s="103"/>
      <c r="H5198" s="123"/>
      <c r="I5198" s="103"/>
      <c r="J5198" s="103"/>
      <c r="K5198" s="103"/>
    </row>
    <row r="5199" spans="2:11" ht="12" customHeight="1" x14ac:dyDescent="0.25">
      <c r="B5199" s="103"/>
      <c r="C5199" s="123"/>
      <c r="D5199" s="103"/>
      <c r="E5199" s="103"/>
      <c r="F5199" s="103"/>
      <c r="H5199" s="123"/>
      <c r="I5199" s="103"/>
      <c r="J5199" s="103"/>
      <c r="K5199" s="103"/>
    </row>
    <row r="5200" spans="2:11" ht="12" customHeight="1" x14ac:dyDescent="0.25">
      <c r="B5200" s="103"/>
      <c r="C5200" s="123"/>
      <c r="D5200" s="103"/>
      <c r="E5200" s="103"/>
      <c r="F5200" s="103"/>
      <c r="H5200" s="123"/>
      <c r="I5200" s="103"/>
      <c r="J5200" s="103"/>
      <c r="K5200" s="103"/>
    </row>
    <row r="5201" spans="2:11" ht="12" customHeight="1" x14ac:dyDescent="0.25">
      <c r="B5201" s="103"/>
      <c r="C5201" s="123"/>
      <c r="D5201" s="103"/>
      <c r="E5201" s="103"/>
      <c r="F5201" s="103"/>
      <c r="H5201" s="123"/>
      <c r="I5201" s="103"/>
      <c r="J5201" s="103"/>
      <c r="K5201" s="103"/>
    </row>
    <row r="5202" spans="2:11" ht="12" customHeight="1" x14ac:dyDescent="0.25">
      <c r="B5202" s="103"/>
      <c r="C5202" s="123"/>
      <c r="D5202" s="103"/>
      <c r="E5202" s="103"/>
      <c r="F5202" s="103"/>
      <c r="H5202" s="123"/>
      <c r="I5202" s="103"/>
      <c r="J5202" s="103"/>
      <c r="K5202" s="103"/>
    </row>
    <row r="5203" spans="2:11" ht="12" customHeight="1" x14ac:dyDescent="0.25">
      <c r="B5203" s="103"/>
      <c r="C5203" s="123"/>
      <c r="D5203" s="103"/>
      <c r="E5203" s="103"/>
      <c r="F5203" s="103"/>
      <c r="H5203" s="123"/>
      <c r="I5203" s="103"/>
      <c r="J5203" s="103"/>
      <c r="K5203" s="103"/>
    </row>
    <row r="5204" spans="2:11" ht="12" customHeight="1" x14ac:dyDescent="0.25">
      <c r="B5204" s="103"/>
      <c r="C5204" s="123"/>
      <c r="D5204" s="103"/>
      <c r="E5204" s="103"/>
      <c r="F5204" s="103"/>
      <c r="H5204" s="123"/>
      <c r="I5204" s="103"/>
      <c r="J5204" s="103"/>
      <c r="K5204" s="103"/>
    </row>
    <row r="5205" spans="2:11" ht="12" customHeight="1" x14ac:dyDescent="0.25">
      <c r="B5205" s="103"/>
      <c r="C5205" s="123"/>
      <c r="D5205" s="103"/>
      <c r="E5205" s="103"/>
      <c r="F5205" s="103"/>
      <c r="H5205" s="123"/>
      <c r="I5205" s="103"/>
      <c r="J5205" s="103"/>
      <c r="K5205" s="103"/>
    </row>
    <row r="5206" spans="2:11" ht="12" customHeight="1" x14ac:dyDescent="0.25">
      <c r="B5206" s="103"/>
      <c r="C5206" s="123"/>
      <c r="D5206" s="103"/>
      <c r="E5206" s="103"/>
      <c r="F5206" s="103"/>
      <c r="H5206" s="123"/>
      <c r="I5206" s="103"/>
      <c r="J5206" s="103"/>
      <c r="K5206" s="103"/>
    </row>
    <row r="5207" spans="2:11" ht="12" customHeight="1" x14ac:dyDescent="0.25">
      <c r="B5207" s="103"/>
      <c r="C5207" s="123"/>
      <c r="D5207" s="103"/>
      <c r="E5207" s="103"/>
      <c r="F5207" s="103"/>
      <c r="H5207" s="123"/>
      <c r="I5207" s="103"/>
      <c r="J5207" s="103"/>
      <c r="K5207" s="103"/>
    </row>
    <row r="5208" spans="2:11" ht="12" customHeight="1" x14ac:dyDescent="0.25">
      <c r="B5208" s="103"/>
      <c r="C5208" s="123"/>
      <c r="D5208" s="103"/>
      <c r="E5208" s="103"/>
      <c r="F5208" s="103"/>
      <c r="H5208" s="123"/>
      <c r="I5208" s="103"/>
      <c r="J5208" s="103"/>
      <c r="K5208" s="103"/>
    </row>
    <row r="5209" spans="2:11" ht="12" customHeight="1" x14ac:dyDescent="0.25">
      <c r="B5209" s="103"/>
      <c r="C5209" s="123"/>
      <c r="D5209" s="103"/>
      <c r="E5209" s="103"/>
      <c r="F5209" s="103"/>
      <c r="H5209" s="123"/>
      <c r="I5209" s="103"/>
      <c r="J5209" s="103"/>
      <c r="K5209" s="103"/>
    </row>
    <row r="5210" spans="2:11" ht="12" customHeight="1" x14ac:dyDescent="0.25">
      <c r="B5210" s="103"/>
      <c r="C5210" s="123"/>
      <c r="D5210" s="103"/>
      <c r="E5210" s="103"/>
      <c r="F5210" s="103"/>
      <c r="H5210" s="123"/>
      <c r="I5210" s="103"/>
      <c r="J5210" s="103"/>
      <c r="K5210" s="103"/>
    </row>
    <row r="5211" spans="2:11" ht="12" customHeight="1" x14ac:dyDescent="0.25">
      <c r="B5211" s="103"/>
      <c r="C5211" s="123"/>
      <c r="D5211" s="103"/>
      <c r="E5211" s="103"/>
      <c r="F5211" s="103"/>
      <c r="H5211" s="123"/>
      <c r="I5211" s="103"/>
      <c r="J5211" s="103"/>
      <c r="K5211" s="103"/>
    </row>
    <row r="5212" spans="2:11" ht="12" customHeight="1" x14ac:dyDescent="0.25">
      <c r="B5212" s="103"/>
      <c r="C5212" s="123"/>
      <c r="D5212" s="103"/>
      <c r="E5212" s="103"/>
      <c r="F5212" s="103"/>
      <c r="H5212" s="123"/>
      <c r="I5212" s="103"/>
      <c r="J5212" s="103"/>
      <c r="K5212" s="103"/>
    </row>
    <row r="5213" spans="2:11" ht="12" customHeight="1" x14ac:dyDescent="0.25">
      <c r="B5213" s="103"/>
      <c r="C5213" s="123"/>
      <c r="D5213" s="103"/>
      <c r="E5213" s="103"/>
      <c r="F5213" s="103"/>
      <c r="H5213" s="123"/>
      <c r="I5213" s="103"/>
      <c r="J5213" s="103"/>
      <c r="K5213" s="103"/>
    </row>
    <row r="5214" spans="2:11" ht="12" customHeight="1" x14ac:dyDescent="0.25">
      <c r="B5214" s="103"/>
      <c r="C5214" s="123"/>
      <c r="D5214" s="103"/>
      <c r="E5214" s="103"/>
      <c r="F5214" s="103"/>
      <c r="H5214" s="123"/>
      <c r="I5214" s="103"/>
      <c r="J5214" s="103"/>
      <c r="K5214" s="103"/>
    </row>
    <row r="5215" spans="2:11" ht="12" customHeight="1" x14ac:dyDescent="0.25">
      <c r="B5215" s="103"/>
      <c r="C5215" s="123"/>
      <c r="D5215" s="103"/>
      <c r="E5215" s="103"/>
      <c r="F5215" s="103"/>
      <c r="H5215" s="123"/>
      <c r="I5215" s="103"/>
      <c r="J5215" s="103"/>
      <c r="K5215" s="103"/>
    </row>
    <row r="5216" spans="2:11" ht="12" customHeight="1" x14ac:dyDescent="0.25">
      <c r="B5216" s="103"/>
      <c r="C5216" s="123"/>
      <c r="D5216" s="103"/>
      <c r="E5216" s="103"/>
      <c r="F5216" s="103"/>
      <c r="H5216" s="123"/>
      <c r="I5216" s="103"/>
      <c r="J5216" s="103"/>
      <c r="K5216" s="103"/>
    </row>
    <row r="5217" spans="2:11" ht="12" customHeight="1" x14ac:dyDescent="0.25">
      <c r="B5217" s="103"/>
      <c r="C5217" s="123"/>
      <c r="D5217" s="103"/>
      <c r="E5217" s="103"/>
      <c r="F5217" s="103"/>
      <c r="H5217" s="123"/>
      <c r="I5217" s="103"/>
      <c r="J5217" s="103"/>
      <c r="K5217" s="103"/>
    </row>
    <row r="5218" spans="2:11" ht="12" customHeight="1" x14ac:dyDescent="0.25">
      <c r="B5218" s="103"/>
      <c r="C5218" s="123"/>
      <c r="D5218" s="103"/>
      <c r="E5218" s="103"/>
      <c r="F5218" s="103"/>
      <c r="H5218" s="123"/>
      <c r="I5218" s="103"/>
      <c r="J5218" s="103"/>
      <c r="K5218" s="103"/>
    </row>
    <row r="5219" spans="2:11" ht="12" customHeight="1" x14ac:dyDescent="0.25">
      <c r="B5219" s="103"/>
      <c r="C5219" s="123"/>
      <c r="D5219" s="103"/>
      <c r="E5219" s="103"/>
      <c r="F5219" s="103"/>
      <c r="H5219" s="123"/>
      <c r="I5219" s="103"/>
      <c r="J5219" s="103"/>
      <c r="K5219" s="103"/>
    </row>
    <row r="5220" spans="2:11" ht="12" customHeight="1" x14ac:dyDescent="0.25">
      <c r="B5220" s="103"/>
      <c r="C5220" s="123"/>
      <c r="D5220" s="103"/>
      <c r="E5220" s="103"/>
      <c r="F5220" s="103"/>
      <c r="H5220" s="123"/>
      <c r="I5220" s="103"/>
      <c r="J5220" s="103"/>
      <c r="K5220" s="103"/>
    </row>
    <row r="5221" spans="2:11" ht="12" customHeight="1" x14ac:dyDescent="0.25">
      <c r="B5221" s="103"/>
      <c r="C5221" s="123"/>
      <c r="D5221" s="103"/>
      <c r="E5221" s="103"/>
      <c r="F5221" s="103"/>
      <c r="H5221" s="123"/>
      <c r="I5221" s="103"/>
      <c r="J5221" s="103"/>
      <c r="K5221" s="103"/>
    </row>
    <row r="5222" spans="2:11" ht="12" customHeight="1" x14ac:dyDescent="0.25">
      <c r="B5222" s="103"/>
      <c r="C5222" s="123"/>
      <c r="D5222" s="103"/>
      <c r="E5222" s="103"/>
      <c r="F5222" s="103"/>
      <c r="H5222" s="123"/>
      <c r="I5222" s="103"/>
      <c r="J5222" s="103"/>
      <c r="K5222" s="103"/>
    </row>
    <row r="5223" spans="2:11" ht="12" customHeight="1" x14ac:dyDescent="0.25">
      <c r="B5223" s="103"/>
      <c r="C5223" s="123"/>
      <c r="D5223" s="103"/>
      <c r="E5223" s="103"/>
      <c r="F5223" s="103"/>
      <c r="H5223" s="123"/>
      <c r="I5223" s="103"/>
      <c r="J5223" s="103"/>
      <c r="K5223" s="103"/>
    </row>
    <row r="5224" spans="2:11" ht="12" customHeight="1" x14ac:dyDescent="0.25">
      <c r="B5224" s="103"/>
      <c r="C5224" s="123"/>
      <c r="D5224" s="103"/>
      <c r="E5224" s="103"/>
      <c r="F5224" s="103"/>
      <c r="H5224" s="123"/>
      <c r="I5224" s="103"/>
      <c r="J5224" s="103"/>
      <c r="K5224" s="103"/>
    </row>
    <row r="5225" spans="2:11" ht="12" customHeight="1" x14ac:dyDescent="0.25">
      <c r="B5225" s="103"/>
      <c r="C5225" s="123"/>
      <c r="D5225" s="103"/>
      <c r="E5225" s="103"/>
      <c r="F5225" s="103"/>
      <c r="H5225" s="123"/>
      <c r="I5225" s="103"/>
      <c r="J5225" s="103"/>
      <c r="K5225" s="103"/>
    </row>
    <row r="5226" spans="2:11" ht="12" customHeight="1" x14ac:dyDescent="0.25">
      <c r="B5226" s="103"/>
      <c r="C5226" s="123"/>
      <c r="D5226" s="103"/>
      <c r="E5226" s="103"/>
      <c r="F5226" s="103"/>
      <c r="H5226" s="123"/>
      <c r="I5226" s="103"/>
      <c r="J5226" s="103"/>
      <c r="K5226" s="103"/>
    </row>
    <row r="5227" spans="2:11" ht="12" customHeight="1" x14ac:dyDescent="0.25">
      <c r="B5227" s="103"/>
      <c r="C5227" s="123"/>
      <c r="D5227" s="103"/>
      <c r="E5227" s="103"/>
      <c r="F5227" s="103"/>
      <c r="H5227" s="123"/>
      <c r="I5227" s="103"/>
      <c r="J5227" s="103"/>
      <c r="K5227" s="103"/>
    </row>
    <row r="5228" spans="2:11" ht="12" customHeight="1" x14ac:dyDescent="0.25">
      <c r="B5228" s="103"/>
      <c r="C5228" s="123"/>
      <c r="D5228" s="103"/>
      <c r="E5228" s="103"/>
      <c r="F5228" s="103"/>
      <c r="H5228" s="123"/>
      <c r="I5228" s="103"/>
      <c r="J5228" s="103"/>
      <c r="K5228" s="103"/>
    </row>
    <row r="5229" spans="2:11" ht="12" customHeight="1" x14ac:dyDescent="0.25">
      <c r="B5229" s="103"/>
      <c r="C5229" s="123"/>
      <c r="D5229" s="103"/>
      <c r="E5229" s="103"/>
      <c r="F5229" s="103"/>
      <c r="H5229" s="123"/>
      <c r="I5229" s="103"/>
      <c r="J5229" s="103"/>
      <c r="K5229" s="103"/>
    </row>
    <row r="5230" spans="2:11" ht="12" customHeight="1" x14ac:dyDescent="0.25">
      <c r="B5230" s="103"/>
      <c r="C5230" s="123"/>
      <c r="D5230" s="103"/>
      <c r="E5230" s="103"/>
      <c r="F5230" s="103"/>
      <c r="H5230" s="123"/>
      <c r="I5230" s="103"/>
      <c r="J5230" s="103"/>
      <c r="K5230" s="103"/>
    </row>
    <row r="5231" spans="2:11" ht="12" customHeight="1" x14ac:dyDescent="0.25">
      <c r="B5231" s="103"/>
      <c r="C5231" s="123"/>
      <c r="D5231" s="103"/>
      <c r="E5231" s="103"/>
      <c r="F5231" s="103"/>
      <c r="H5231" s="123"/>
      <c r="I5231" s="103"/>
      <c r="J5231" s="103"/>
      <c r="K5231" s="103"/>
    </row>
    <row r="5232" spans="2:11" ht="12" customHeight="1" x14ac:dyDescent="0.25">
      <c r="B5232" s="103"/>
      <c r="C5232" s="123"/>
      <c r="D5232" s="103"/>
      <c r="E5232" s="103"/>
      <c r="F5232" s="103"/>
      <c r="H5232" s="123"/>
      <c r="I5232" s="103"/>
      <c r="J5232" s="103"/>
      <c r="K5232" s="103"/>
    </row>
    <row r="5233" spans="2:11" ht="12" customHeight="1" x14ac:dyDescent="0.25">
      <c r="B5233" s="103"/>
      <c r="C5233" s="123"/>
      <c r="D5233" s="103"/>
      <c r="E5233" s="103"/>
      <c r="F5233" s="103"/>
      <c r="H5233" s="123"/>
      <c r="I5233" s="103"/>
      <c r="J5233" s="103"/>
      <c r="K5233" s="103"/>
    </row>
    <row r="5234" spans="2:11" ht="12" customHeight="1" x14ac:dyDescent="0.25">
      <c r="B5234" s="103"/>
      <c r="C5234" s="123"/>
      <c r="D5234" s="103"/>
      <c r="E5234" s="103"/>
      <c r="F5234" s="103"/>
      <c r="H5234" s="123"/>
      <c r="I5234" s="103"/>
      <c r="J5234" s="103"/>
      <c r="K5234" s="103"/>
    </row>
    <row r="5235" spans="2:11" ht="12" customHeight="1" x14ac:dyDescent="0.25">
      <c r="B5235" s="103"/>
      <c r="C5235" s="123"/>
      <c r="D5235" s="103"/>
      <c r="E5235" s="103"/>
      <c r="F5235" s="103"/>
      <c r="H5235" s="123"/>
      <c r="I5235" s="103"/>
      <c r="J5235" s="103"/>
      <c r="K5235" s="103"/>
    </row>
    <row r="5236" spans="2:11" ht="12" customHeight="1" x14ac:dyDescent="0.25">
      <c r="B5236" s="103"/>
      <c r="C5236" s="123"/>
      <c r="D5236" s="103"/>
      <c r="E5236" s="103"/>
      <c r="F5236" s="103"/>
      <c r="H5236" s="123"/>
      <c r="I5236" s="103"/>
      <c r="J5236" s="103"/>
      <c r="K5236" s="103"/>
    </row>
    <row r="5237" spans="2:11" ht="12" customHeight="1" x14ac:dyDescent="0.25">
      <c r="B5237" s="103"/>
      <c r="C5237" s="123"/>
      <c r="D5237" s="103"/>
      <c r="E5237" s="103"/>
      <c r="F5237" s="103"/>
      <c r="H5237" s="123"/>
      <c r="I5237" s="103"/>
      <c r="J5237" s="103"/>
      <c r="K5237" s="103"/>
    </row>
    <row r="5238" spans="2:11" ht="12" customHeight="1" x14ac:dyDescent="0.25">
      <c r="B5238" s="103"/>
      <c r="C5238" s="123"/>
      <c r="D5238" s="103"/>
      <c r="E5238" s="103"/>
      <c r="F5238" s="103"/>
      <c r="H5238" s="123"/>
      <c r="I5238" s="103"/>
      <c r="J5238" s="103"/>
      <c r="K5238" s="103"/>
    </row>
    <row r="5239" spans="2:11" ht="12" customHeight="1" x14ac:dyDescent="0.25">
      <c r="B5239" s="103"/>
      <c r="C5239" s="123"/>
      <c r="D5239" s="103"/>
      <c r="E5239" s="103"/>
      <c r="F5239" s="103"/>
      <c r="H5239" s="123"/>
      <c r="I5239" s="103"/>
      <c r="J5239" s="103"/>
      <c r="K5239" s="103"/>
    </row>
    <row r="5240" spans="2:11" ht="12" customHeight="1" x14ac:dyDescent="0.25">
      <c r="B5240" s="103"/>
      <c r="C5240" s="123"/>
      <c r="D5240" s="103"/>
      <c r="E5240" s="103"/>
      <c r="F5240" s="103"/>
      <c r="H5240" s="123"/>
      <c r="I5240" s="103"/>
      <c r="J5240" s="103"/>
      <c r="K5240" s="103"/>
    </row>
    <row r="5241" spans="2:11" ht="12" customHeight="1" x14ac:dyDescent="0.25">
      <c r="B5241" s="103"/>
      <c r="C5241" s="123"/>
      <c r="D5241" s="103"/>
      <c r="E5241" s="103"/>
      <c r="F5241" s="103"/>
      <c r="H5241" s="123"/>
      <c r="I5241" s="103"/>
      <c r="J5241" s="103"/>
      <c r="K5241" s="103"/>
    </row>
    <row r="5242" spans="2:11" ht="12" customHeight="1" x14ac:dyDescent="0.25">
      <c r="B5242" s="103"/>
      <c r="C5242" s="123"/>
      <c r="D5242" s="103"/>
      <c r="E5242" s="103"/>
      <c r="F5242" s="103"/>
      <c r="H5242" s="123"/>
      <c r="I5242" s="103"/>
      <c r="J5242" s="103"/>
      <c r="K5242" s="103"/>
    </row>
    <row r="5243" spans="2:11" ht="12" customHeight="1" x14ac:dyDescent="0.25">
      <c r="B5243" s="103"/>
      <c r="C5243" s="123"/>
      <c r="D5243" s="103"/>
      <c r="E5243" s="103"/>
      <c r="F5243" s="103"/>
      <c r="H5243" s="123"/>
      <c r="I5243" s="103"/>
      <c r="J5243" s="103"/>
      <c r="K5243" s="103"/>
    </row>
    <row r="5244" spans="2:11" ht="12" customHeight="1" x14ac:dyDescent="0.25">
      <c r="B5244" s="103"/>
      <c r="C5244" s="123"/>
      <c r="D5244" s="103"/>
      <c r="E5244" s="103"/>
      <c r="F5244" s="103"/>
      <c r="H5244" s="123"/>
      <c r="I5244" s="103"/>
      <c r="J5244" s="103"/>
      <c r="K5244" s="103"/>
    </row>
    <row r="5245" spans="2:11" ht="12" customHeight="1" x14ac:dyDescent="0.25">
      <c r="B5245" s="103"/>
      <c r="C5245" s="123"/>
      <c r="D5245" s="103"/>
      <c r="E5245" s="103"/>
      <c r="F5245" s="103"/>
      <c r="H5245" s="123"/>
      <c r="I5245" s="103"/>
      <c r="J5245" s="103"/>
      <c r="K5245" s="103"/>
    </row>
    <row r="5246" spans="2:11" ht="12" customHeight="1" x14ac:dyDescent="0.25">
      <c r="B5246" s="103"/>
      <c r="C5246" s="123"/>
      <c r="D5246" s="103"/>
      <c r="E5246" s="103"/>
      <c r="F5246" s="103"/>
      <c r="H5246" s="123"/>
      <c r="I5246" s="103"/>
      <c r="J5246" s="103"/>
      <c r="K5246" s="103"/>
    </row>
    <row r="5247" spans="2:11" ht="12" customHeight="1" x14ac:dyDescent="0.25">
      <c r="B5247" s="103"/>
      <c r="C5247" s="123"/>
      <c r="D5247" s="103"/>
      <c r="E5247" s="103"/>
      <c r="F5247" s="103"/>
      <c r="H5247" s="123"/>
      <c r="I5247" s="103"/>
      <c r="J5247" s="103"/>
      <c r="K5247" s="103"/>
    </row>
    <row r="5248" spans="2:11" ht="12" customHeight="1" x14ac:dyDescent="0.25">
      <c r="B5248" s="103"/>
      <c r="C5248" s="123"/>
      <c r="D5248" s="103"/>
      <c r="E5248" s="103"/>
      <c r="F5248" s="103"/>
      <c r="H5248" s="123"/>
      <c r="I5248" s="103"/>
      <c r="J5248" s="103"/>
      <c r="K5248" s="103"/>
    </row>
    <row r="5249" spans="2:11" ht="12" customHeight="1" x14ac:dyDescent="0.25">
      <c r="B5249" s="103"/>
      <c r="C5249" s="123"/>
      <c r="D5249" s="103"/>
      <c r="E5249" s="103"/>
      <c r="F5249" s="103"/>
      <c r="H5249" s="123"/>
      <c r="I5249" s="103"/>
      <c r="J5249" s="103"/>
      <c r="K5249" s="103"/>
    </row>
    <row r="5250" spans="2:11" ht="12" customHeight="1" x14ac:dyDescent="0.25">
      <c r="B5250" s="103"/>
      <c r="C5250" s="123"/>
      <c r="D5250" s="103"/>
      <c r="E5250" s="103"/>
      <c r="F5250" s="103"/>
      <c r="H5250" s="123"/>
      <c r="I5250" s="103"/>
      <c r="J5250" s="103"/>
      <c r="K5250" s="103"/>
    </row>
    <row r="5251" spans="2:11" ht="12" customHeight="1" x14ac:dyDescent="0.25">
      <c r="B5251" s="103"/>
      <c r="C5251" s="123"/>
      <c r="D5251" s="103"/>
      <c r="E5251" s="103"/>
      <c r="F5251" s="103"/>
      <c r="H5251" s="123"/>
      <c r="I5251" s="103"/>
      <c r="J5251" s="103"/>
      <c r="K5251" s="103"/>
    </row>
    <row r="5252" spans="2:11" ht="12" customHeight="1" x14ac:dyDescent="0.25">
      <c r="B5252" s="103"/>
      <c r="C5252" s="123"/>
      <c r="D5252" s="103"/>
      <c r="E5252" s="103"/>
      <c r="F5252" s="103"/>
      <c r="H5252" s="123"/>
      <c r="I5252" s="103"/>
      <c r="J5252" s="103"/>
      <c r="K5252" s="103"/>
    </row>
    <row r="5253" spans="2:11" ht="12" customHeight="1" x14ac:dyDescent="0.25">
      <c r="B5253" s="103"/>
      <c r="C5253" s="123"/>
      <c r="D5253" s="103"/>
      <c r="E5253" s="103"/>
      <c r="F5253" s="103"/>
      <c r="H5253" s="123"/>
      <c r="I5253" s="103"/>
      <c r="J5253" s="103"/>
      <c r="K5253" s="103"/>
    </row>
    <row r="5254" spans="2:11" ht="12" customHeight="1" x14ac:dyDescent="0.25">
      <c r="B5254" s="103"/>
      <c r="C5254" s="123"/>
      <c r="D5254" s="103"/>
      <c r="E5254" s="103"/>
      <c r="F5254" s="103"/>
      <c r="H5254" s="123"/>
      <c r="I5254" s="103"/>
      <c r="J5254" s="103"/>
      <c r="K5254" s="103"/>
    </row>
    <row r="5255" spans="2:11" ht="12" customHeight="1" x14ac:dyDescent="0.25">
      <c r="B5255" s="103"/>
      <c r="C5255" s="123"/>
      <c r="D5255" s="103"/>
      <c r="E5255" s="103"/>
      <c r="F5255" s="103"/>
      <c r="H5255" s="123"/>
      <c r="I5255" s="103"/>
      <c r="J5255" s="103"/>
      <c r="K5255" s="103"/>
    </row>
    <row r="5256" spans="2:11" ht="12" customHeight="1" x14ac:dyDescent="0.25">
      <c r="B5256" s="103"/>
      <c r="C5256" s="123"/>
      <c r="D5256" s="103"/>
      <c r="E5256" s="103"/>
      <c r="F5256" s="103"/>
      <c r="H5256" s="123"/>
      <c r="I5256" s="103"/>
      <c r="J5256" s="103"/>
      <c r="K5256" s="103"/>
    </row>
    <row r="5257" spans="2:11" ht="12" customHeight="1" x14ac:dyDescent="0.25">
      <c r="B5257" s="103"/>
      <c r="C5257" s="123"/>
      <c r="D5257" s="103"/>
      <c r="E5257" s="103"/>
      <c r="F5257" s="103"/>
      <c r="H5257" s="123"/>
      <c r="I5257" s="103"/>
      <c r="J5257" s="103"/>
      <c r="K5257" s="103"/>
    </row>
    <row r="5258" spans="2:11" ht="12" customHeight="1" x14ac:dyDescent="0.25">
      <c r="B5258" s="103"/>
      <c r="C5258" s="123"/>
      <c r="D5258" s="103"/>
      <c r="E5258" s="103"/>
      <c r="F5258" s="103"/>
      <c r="H5258" s="123"/>
      <c r="I5258" s="103"/>
      <c r="J5258" s="103"/>
      <c r="K5258" s="103"/>
    </row>
    <row r="5259" spans="2:11" ht="12" customHeight="1" x14ac:dyDescent="0.25">
      <c r="B5259" s="103"/>
      <c r="C5259" s="123"/>
      <c r="D5259" s="103"/>
      <c r="E5259" s="103"/>
      <c r="F5259" s="103"/>
      <c r="H5259" s="123"/>
      <c r="I5259" s="103"/>
      <c r="J5259" s="103"/>
      <c r="K5259" s="103"/>
    </row>
    <row r="5260" spans="2:11" ht="12" customHeight="1" x14ac:dyDescent="0.25">
      <c r="B5260" s="103"/>
      <c r="C5260" s="123"/>
      <c r="D5260" s="103"/>
      <c r="E5260" s="103"/>
      <c r="F5260" s="103"/>
      <c r="H5260" s="123"/>
      <c r="I5260" s="103"/>
      <c r="J5260" s="103"/>
      <c r="K5260" s="103"/>
    </row>
    <row r="5261" spans="2:11" ht="12" customHeight="1" x14ac:dyDescent="0.25">
      <c r="B5261" s="103"/>
      <c r="C5261" s="123"/>
      <c r="D5261" s="103"/>
      <c r="E5261" s="103"/>
      <c r="F5261" s="103"/>
      <c r="H5261" s="123"/>
      <c r="I5261" s="103"/>
      <c r="J5261" s="103"/>
      <c r="K5261" s="103"/>
    </row>
    <row r="5262" spans="2:11" ht="12" customHeight="1" x14ac:dyDescent="0.25">
      <c r="B5262" s="103"/>
      <c r="C5262" s="123"/>
      <c r="D5262" s="103"/>
      <c r="E5262" s="103"/>
      <c r="F5262" s="103"/>
      <c r="H5262" s="123"/>
      <c r="I5262" s="103"/>
      <c r="J5262" s="103"/>
      <c r="K5262" s="103"/>
    </row>
    <row r="5263" spans="2:11" ht="12" customHeight="1" x14ac:dyDescent="0.25">
      <c r="B5263" s="103"/>
      <c r="C5263" s="123"/>
      <c r="D5263" s="103"/>
      <c r="E5263" s="103"/>
      <c r="F5263" s="103"/>
      <c r="H5263" s="123"/>
      <c r="I5263" s="103"/>
      <c r="J5263" s="103"/>
      <c r="K5263" s="103"/>
    </row>
    <row r="5264" spans="2:11" ht="12" customHeight="1" x14ac:dyDescent="0.25">
      <c r="B5264" s="103"/>
      <c r="C5264" s="123"/>
      <c r="D5264" s="103"/>
      <c r="E5264" s="103"/>
      <c r="F5264" s="103"/>
      <c r="H5264" s="123"/>
      <c r="I5264" s="103"/>
      <c r="J5264" s="103"/>
      <c r="K5264" s="103"/>
    </row>
    <row r="5265" spans="2:11" ht="12" customHeight="1" x14ac:dyDescent="0.25">
      <c r="B5265" s="103"/>
      <c r="C5265" s="123"/>
      <c r="D5265" s="103"/>
      <c r="E5265" s="103"/>
      <c r="F5265" s="103"/>
      <c r="H5265" s="123"/>
      <c r="I5265" s="103"/>
      <c r="J5265" s="103"/>
      <c r="K5265" s="103"/>
    </row>
    <row r="5266" spans="2:11" ht="12" customHeight="1" x14ac:dyDescent="0.25">
      <c r="B5266" s="103"/>
      <c r="C5266" s="123"/>
      <c r="D5266" s="103"/>
      <c r="E5266" s="103"/>
      <c r="F5266" s="103"/>
      <c r="H5266" s="123"/>
      <c r="I5266" s="103"/>
      <c r="J5266" s="103"/>
      <c r="K5266" s="103"/>
    </row>
    <row r="5267" spans="2:11" ht="12" customHeight="1" x14ac:dyDescent="0.25">
      <c r="B5267" s="103"/>
      <c r="C5267" s="123"/>
      <c r="D5267" s="103"/>
      <c r="E5267" s="103"/>
      <c r="F5267" s="103"/>
      <c r="H5267" s="123"/>
      <c r="I5267" s="103"/>
      <c r="J5267" s="103"/>
      <c r="K5267" s="103"/>
    </row>
    <row r="5268" spans="2:11" ht="12" customHeight="1" x14ac:dyDescent="0.25">
      <c r="B5268" s="103"/>
      <c r="C5268" s="123"/>
      <c r="D5268" s="103"/>
      <c r="E5268" s="103"/>
      <c r="F5268" s="103"/>
      <c r="H5268" s="123"/>
      <c r="I5268" s="103"/>
      <c r="J5268" s="103"/>
      <c r="K5268" s="103"/>
    </row>
    <row r="5269" spans="2:11" ht="12" customHeight="1" x14ac:dyDescent="0.25">
      <c r="B5269" s="103"/>
      <c r="C5269" s="123"/>
      <c r="D5269" s="103"/>
      <c r="E5269" s="103"/>
      <c r="F5269" s="103"/>
      <c r="H5269" s="123"/>
      <c r="I5269" s="103"/>
      <c r="J5269" s="103"/>
      <c r="K5269" s="103"/>
    </row>
    <row r="5270" spans="2:11" ht="12" customHeight="1" x14ac:dyDescent="0.25">
      <c r="B5270" s="103"/>
      <c r="C5270" s="123"/>
      <c r="D5270" s="103"/>
      <c r="E5270" s="103"/>
      <c r="F5270" s="103"/>
      <c r="H5270" s="123"/>
      <c r="I5270" s="103"/>
      <c r="J5270" s="103"/>
      <c r="K5270" s="103"/>
    </row>
    <row r="5271" spans="2:11" ht="12" customHeight="1" x14ac:dyDescent="0.25">
      <c r="B5271" s="103"/>
      <c r="C5271" s="123"/>
      <c r="D5271" s="103"/>
      <c r="E5271" s="103"/>
      <c r="F5271" s="103"/>
      <c r="H5271" s="123"/>
      <c r="I5271" s="103"/>
      <c r="J5271" s="103"/>
      <c r="K5271" s="103"/>
    </row>
    <row r="5272" spans="2:11" ht="12" customHeight="1" x14ac:dyDescent="0.25">
      <c r="B5272" s="103"/>
      <c r="C5272" s="123"/>
      <c r="D5272" s="103"/>
      <c r="E5272" s="103"/>
      <c r="F5272" s="103"/>
      <c r="H5272" s="123"/>
      <c r="I5272" s="103"/>
      <c r="J5272" s="103"/>
      <c r="K5272" s="103"/>
    </row>
    <row r="5273" spans="2:11" ht="12" customHeight="1" x14ac:dyDescent="0.25">
      <c r="B5273" s="103"/>
      <c r="C5273" s="123"/>
      <c r="D5273" s="103"/>
      <c r="E5273" s="103"/>
      <c r="F5273" s="103"/>
      <c r="H5273" s="123"/>
      <c r="I5273" s="103"/>
      <c r="J5273" s="103"/>
      <c r="K5273" s="103"/>
    </row>
    <row r="5274" spans="2:11" ht="12" customHeight="1" x14ac:dyDescent="0.25">
      <c r="B5274" s="103"/>
      <c r="C5274" s="123"/>
      <c r="D5274" s="103"/>
      <c r="E5274" s="103"/>
      <c r="F5274" s="103"/>
      <c r="H5274" s="123"/>
      <c r="I5274" s="103"/>
      <c r="J5274" s="103"/>
      <c r="K5274" s="103"/>
    </row>
    <row r="5275" spans="2:11" ht="12" customHeight="1" x14ac:dyDescent="0.25">
      <c r="B5275" s="103"/>
      <c r="C5275" s="123"/>
      <c r="D5275" s="103"/>
      <c r="E5275" s="103"/>
      <c r="F5275" s="103"/>
      <c r="H5275" s="123"/>
      <c r="I5275" s="103"/>
      <c r="J5275" s="103"/>
      <c r="K5275" s="103"/>
    </row>
    <row r="5276" spans="2:11" ht="12" customHeight="1" x14ac:dyDescent="0.25">
      <c r="B5276" s="103"/>
      <c r="C5276" s="123"/>
      <c r="D5276" s="103"/>
      <c r="E5276" s="103"/>
      <c r="F5276" s="103"/>
      <c r="H5276" s="123"/>
      <c r="I5276" s="103"/>
      <c r="J5276" s="103"/>
      <c r="K5276" s="103"/>
    </row>
    <row r="5277" spans="2:11" ht="12" customHeight="1" x14ac:dyDescent="0.25">
      <c r="B5277" s="103"/>
      <c r="C5277" s="123"/>
      <c r="D5277" s="103"/>
      <c r="E5277" s="103"/>
      <c r="F5277" s="103"/>
      <c r="H5277" s="123"/>
      <c r="I5277" s="103"/>
      <c r="J5277" s="103"/>
      <c r="K5277" s="103"/>
    </row>
    <row r="5278" spans="2:11" ht="12" customHeight="1" x14ac:dyDescent="0.25">
      <c r="B5278" s="103"/>
      <c r="C5278" s="123"/>
      <c r="D5278" s="103"/>
      <c r="E5278" s="103"/>
      <c r="F5278" s="103"/>
      <c r="H5278" s="123"/>
      <c r="I5278" s="103"/>
      <c r="J5278" s="103"/>
      <c r="K5278" s="103"/>
    </row>
    <row r="5279" spans="2:11" ht="12" customHeight="1" x14ac:dyDescent="0.25">
      <c r="B5279" s="103"/>
      <c r="C5279" s="123"/>
      <c r="D5279" s="103"/>
      <c r="E5279" s="103"/>
      <c r="F5279" s="103"/>
      <c r="H5279" s="123"/>
      <c r="I5279" s="103"/>
      <c r="J5279" s="103"/>
      <c r="K5279" s="103"/>
    </row>
    <row r="5280" spans="2:11" ht="12" customHeight="1" x14ac:dyDescent="0.25">
      <c r="B5280" s="103"/>
      <c r="C5280" s="123"/>
      <c r="D5280" s="103"/>
      <c r="E5280" s="103"/>
      <c r="F5280" s="103"/>
      <c r="H5280" s="123"/>
      <c r="I5280" s="103"/>
      <c r="J5280" s="103"/>
      <c r="K5280" s="103"/>
    </row>
    <row r="5281" spans="2:11" ht="12" customHeight="1" x14ac:dyDescent="0.25">
      <c r="B5281" s="103"/>
      <c r="C5281" s="123"/>
      <c r="D5281" s="103"/>
      <c r="E5281" s="103"/>
      <c r="F5281" s="103"/>
      <c r="H5281" s="123"/>
      <c r="I5281" s="103"/>
      <c r="J5281" s="103"/>
      <c r="K5281" s="103"/>
    </row>
    <row r="5282" spans="2:11" ht="12" customHeight="1" x14ac:dyDescent="0.25">
      <c r="B5282" s="103"/>
      <c r="C5282" s="123"/>
      <c r="D5282" s="103"/>
      <c r="E5282" s="103"/>
      <c r="F5282" s="103"/>
      <c r="H5282" s="123"/>
      <c r="I5282" s="103"/>
      <c r="J5282" s="103"/>
      <c r="K5282" s="103"/>
    </row>
    <row r="5283" spans="2:11" ht="12" customHeight="1" x14ac:dyDescent="0.25">
      <c r="B5283" s="103"/>
      <c r="C5283" s="123"/>
      <c r="D5283" s="103"/>
      <c r="E5283" s="103"/>
      <c r="F5283" s="103"/>
      <c r="H5283" s="123"/>
      <c r="I5283" s="103"/>
      <c r="J5283" s="103"/>
      <c r="K5283" s="103"/>
    </row>
    <row r="5284" spans="2:11" ht="12" customHeight="1" x14ac:dyDescent="0.25">
      <c r="B5284" s="103"/>
      <c r="C5284" s="123"/>
      <c r="D5284" s="103"/>
      <c r="E5284" s="103"/>
      <c r="F5284" s="103"/>
      <c r="H5284" s="123"/>
      <c r="I5284" s="103"/>
      <c r="J5284" s="103"/>
      <c r="K5284" s="103"/>
    </row>
    <row r="5285" spans="2:11" ht="12" customHeight="1" x14ac:dyDescent="0.25">
      <c r="B5285" s="103"/>
      <c r="C5285" s="123"/>
      <c r="D5285" s="103"/>
      <c r="E5285" s="103"/>
      <c r="F5285" s="103"/>
      <c r="H5285" s="123"/>
      <c r="I5285" s="103"/>
      <c r="J5285" s="103"/>
      <c r="K5285" s="103"/>
    </row>
    <row r="5286" spans="2:11" ht="12" customHeight="1" x14ac:dyDescent="0.25">
      <c r="B5286" s="103"/>
      <c r="C5286" s="123"/>
      <c r="D5286" s="103"/>
      <c r="E5286" s="103"/>
      <c r="F5286" s="103"/>
      <c r="H5286" s="123"/>
      <c r="I5286" s="103"/>
      <c r="J5286" s="103"/>
      <c r="K5286" s="103"/>
    </row>
    <row r="5287" spans="2:11" ht="12" customHeight="1" x14ac:dyDescent="0.25">
      <c r="B5287" s="103"/>
      <c r="C5287" s="123"/>
      <c r="D5287" s="103"/>
      <c r="E5287" s="103"/>
      <c r="F5287" s="103"/>
      <c r="H5287" s="123"/>
      <c r="I5287" s="103"/>
      <c r="J5287" s="103"/>
      <c r="K5287" s="103"/>
    </row>
    <row r="5288" spans="2:11" ht="12" customHeight="1" x14ac:dyDescent="0.25">
      <c r="B5288" s="103"/>
      <c r="C5288" s="123"/>
      <c r="D5288" s="103"/>
      <c r="E5288" s="103"/>
      <c r="F5288" s="103"/>
      <c r="H5288" s="123"/>
      <c r="I5288" s="103"/>
      <c r="J5288" s="103"/>
      <c r="K5288" s="103"/>
    </row>
    <row r="5289" spans="2:11" ht="12" customHeight="1" x14ac:dyDescent="0.25">
      <c r="B5289" s="103"/>
      <c r="C5289" s="123"/>
      <c r="D5289" s="103"/>
      <c r="E5289" s="103"/>
      <c r="F5289" s="103"/>
      <c r="H5289" s="123"/>
      <c r="I5289" s="103"/>
      <c r="J5289" s="103"/>
      <c r="K5289" s="103"/>
    </row>
    <row r="5290" spans="2:11" ht="12" customHeight="1" x14ac:dyDescent="0.25">
      <c r="B5290" s="103"/>
      <c r="C5290" s="123"/>
      <c r="D5290" s="103"/>
      <c r="E5290" s="103"/>
      <c r="F5290" s="103"/>
      <c r="H5290" s="123"/>
      <c r="I5290" s="103"/>
      <c r="J5290" s="103"/>
      <c r="K5290" s="103"/>
    </row>
    <row r="5291" spans="2:11" ht="12" customHeight="1" x14ac:dyDescent="0.25">
      <c r="B5291" s="103"/>
      <c r="C5291" s="123"/>
      <c r="D5291" s="103"/>
      <c r="E5291" s="103"/>
      <c r="F5291" s="103"/>
      <c r="H5291" s="123"/>
      <c r="I5291" s="103"/>
      <c r="J5291" s="103"/>
      <c r="K5291" s="103"/>
    </row>
    <row r="5292" spans="2:11" ht="12" customHeight="1" x14ac:dyDescent="0.25">
      <c r="B5292" s="103"/>
      <c r="C5292" s="123"/>
      <c r="D5292" s="103"/>
      <c r="E5292" s="103"/>
      <c r="F5292" s="103"/>
      <c r="H5292" s="123"/>
      <c r="I5292" s="103"/>
      <c r="J5292" s="103"/>
      <c r="K5292" s="103"/>
    </row>
    <row r="5293" spans="2:11" ht="12" customHeight="1" x14ac:dyDescent="0.25">
      <c r="B5293" s="103"/>
      <c r="C5293" s="123"/>
      <c r="D5293" s="103"/>
      <c r="E5293" s="103"/>
      <c r="F5293" s="103"/>
      <c r="H5293" s="123"/>
      <c r="I5293" s="103"/>
      <c r="J5293" s="103"/>
      <c r="K5293" s="103"/>
    </row>
    <row r="5294" spans="2:11" ht="12" customHeight="1" x14ac:dyDescent="0.25">
      <c r="B5294" s="103"/>
      <c r="C5294" s="123"/>
      <c r="D5294" s="103"/>
      <c r="E5294" s="103"/>
      <c r="F5294" s="103"/>
      <c r="H5294" s="123"/>
      <c r="I5294" s="103"/>
      <c r="J5294" s="103"/>
      <c r="K5294" s="103"/>
    </row>
    <row r="5295" spans="2:11" ht="12" customHeight="1" x14ac:dyDescent="0.25">
      <c r="B5295" s="103"/>
      <c r="C5295" s="123"/>
      <c r="D5295" s="103"/>
      <c r="E5295" s="103"/>
      <c r="F5295" s="103"/>
      <c r="H5295" s="123"/>
      <c r="I5295" s="103"/>
      <c r="J5295" s="103"/>
      <c r="K5295" s="103"/>
    </row>
    <row r="5296" spans="2:11" ht="12" customHeight="1" x14ac:dyDescent="0.25">
      <c r="B5296" s="103"/>
      <c r="C5296" s="123"/>
      <c r="D5296" s="103"/>
      <c r="E5296" s="103"/>
      <c r="F5296" s="103"/>
      <c r="H5296" s="123"/>
      <c r="I5296" s="103"/>
      <c r="J5296" s="103"/>
      <c r="K5296" s="103"/>
    </row>
    <row r="5297" spans="2:11" ht="12" customHeight="1" x14ac:dyDescent="0.25">
      <c r="B5297" s="103"/>
      <c r="C5297" s="123"/>
      <c r="D5297" s="103"/>
      <c r="E5297" s="103"/>
      <c r="F5297" s="103"/>
      <c r="H5297" s="123"/>
      <c r="I5297" s="103"/>
      <c r="J5297" s="103"/>
      <c r="K5297" s="103"/>
    </row>
    <row r="5298" spans="2:11" ht="12" customHeight="1" x14ac:dyDescent="0.25">
      <c r="B5298" s="103"/>
      <c r="C5298" s="123"/>
      <c r="D5298" s="103"/>
      <c r="E5298" s="103"/>
      <c r="F5298" s="103"/>
      <c r="H5298" s="123"/>
      <c r="I5298" s="103"/>
      <c r="J5298" s="103"/>
      <c r="K5298" s="103"/>
    </row>
    <row r="5299" spans="2:11" ht="12" customHeight="1" x14ac:dyDescent="0.25">
      <c r="B5299" s="103"/>
      <c r="C5299" s="123"/>
      <c r="D5299" s="103"/>
      <c r="E5299" s="103"/>
      <c r="F5299" s="103"/>
      <c r="H5299" s="123"/>
      <c r="I5299" s="103"/>
      <c r="J5299" s="103"/>
      <c r="K5299" s="103"/>
    </row>
    <row r="5300" spans="2:11" ht="12" customHeight="1" x14ac:dyDescent="0.25">
      <c r="B5300" s="103"/>
      <c r="C5300" s="123"/>
      <c r="D5300" s="103"/>
      <c r="E5300" s="103"/>
      <c r="F5300" s="103"/>
      <c r="H5300" s="123"/>
      <c r="I5300" s="103"/>
      <c r="J5300" s="103"/>
      <c r="K5300" s="103"/>
    </row>
    <row r="5301" spans="2:11" ht="12" customHeight="1" x14ac:dyDescent="0.25">
      <c r="B5301" s="103"/>
      <c r="C5301" s="123"/>
      <c r="D5301" s="103"/>
      <c r="E5301" s="103"/>
      <c r="F5301" s="103"/>
      <c r="H5301" s="123"/>
      <c r="I5301" s="103"/>
      <c r="J5301" s="103"/>
      <c r="K5301" s="103"/>
    </row>
    <row r="5302" spans="2:11" ht="12" customHeight="1" x14ac:dyDescent="0.25">
      <c r="B5302" s="103"/>
      <c r="C5302" s="123"/>
      <c r="D5302" s="103"/>
      <c r="E5302" s="103"/>
      <c r="F5302" s="103"/>
      <c r="H5302" s="123"/>
      <c r="I5302" s="103"/>
      <c r="J5302" s="103"/>
      <c r="K5302" s="103"/>
    </row>
    <row r="5303" spans="2:11" ht="12" customHeight="1" x14ac:dyDescent="0.25">
      <c r="B5303" s="103"/>
      <c r="C5303" s="123"/>
      <c r="D5303" s="103"/>
      <c r="E5303" s="103"/>
      <c r="F5303" s="103"/>
      <c r="H5303" s="123"/>
      <c r="I5303" s="103"/>
      <c r="J5303" s="103"/>
      <c r="K5303" s="103"/>
    </row>
    <row r="5304" spans="2:11" ht="12" customHeight="1" x14ac:dyDescent="0.25">
      <c r="B5304" s="103"/>
      <c r="C5304" s="123"/>
      <c r="D5304" s="103"/>
      <c r="E5304" s="103"/>
      <c r="F5304" s="103"/>
      <c r="H5304" s="123"/>
      <c r="I5304" s="103"/>
      <c r="J5304" s="103"/>
      <c r="K5304" s="103"/>
    </row>
    <row r="5305" spans="2:11" ht="12" customHeight="1" x14ac:dyDescent="0.25">
      <c r="B5305" s="103"/>
      <c r="C5305" s="123"/>
      <c r="D5305" s="103"/>
      <c r="E5305" s="103"/>
      <c r="F5305" s="103"/>
      <c r="H5305" s="123"/>
      <c r="I5305" s="103"/>
      <c r="J5305" s="103"/>
      <c r="K5305" s="103"/>
    </row>
    <row r="5306" spans="2:11" ht="12" customHeight="1" x14ac:dyDescent="0.25">
      <c r="B5306" s="103"/>
      <c r="C5306" s="123"/>
      <c r="D5306" s="103"/>
      <c r="E5306" s="103"/>
      <c r="F5306" s="103"/>
      <c r="H5306" s="123"/>
      <c r="I5306" s="103"/>
      <c r="J5306" s="103"/>
      <c r="K5306" s="103"/>
    </row>
    <row r="5307" spans="2:11" ht="12" customHeight="1" x14ac:dyDescent="0.25">
      <c r="B5307" s="103"/>
      <c r="C5307" s="123"/>
      <c r="D5307" s="103"/>
      <c r="E5307" s="103"/>
      <c r="F5307" s="103"/>
      <c r="H5307" s="123"/>
      <c r="I5307" s="103"/>
      <c r="J5307" s="103"/>
      <c r="K5307" s="103"/>
    </row>
    <row r="5308" spans="2:11" ht="12" customHeight="1" x14ac:dyDescent="0.25">
      <c r="B5308" s="103"/>
      <c r="C5308" s="123"/>
      <c r="D5308" s="103"/>
      <c r="E5308" s="103"/>
      <c r="F5308" s="103"/>
      <c r="H5308" s="123"/>
      <c r="I5308" s="103"/>
      <c r="J5308" s="103"/>
      <c r="K5308" s="103"/>
    </row>
    <row r="5309" spans="2:11" ht="12" customHeight="1" x14ac:dyDescent="0.25">
      <c r="B5309" s="103"/>
      <c r="C5309" s="123"/>
      <c r="D5309" s="103"/>
      <c r="E5309" s="103"/>
      <c r="F5309" s="103"/>
      <c r="H5309" s="123"/>
      <c r="I5309" s="103"/>
      <c r="J5309" s="103"/>
      <c r="K5309" s="103"/>
    </row>
    <row r="5310" spans="2:11" ht="12" customHeight="1" x14ac:dyDescent="0.25">
      <c r="B5310" s="103"/>
      <c r="C5310" s="123"/>
      <c r="D5310" s="103"/>
      <c r="E5310" s="103"/>
      <c r="F5310" s="103"/>
      <c r="H5310" s="123"/>
      <c r="I5310" s="103"/>
      <c r="J5310" s="103"/>
      <c r="K5310" s="103"/>
    </row>
    <row r="5311" spans="2:11" ht="12" customHeight="1" x14ac:dyDescent="0.25">
      <c r="B5311" s="103"/>
      <c r="C5311" s="123"/>
      <c r="D5311" s="103"/>
      <c r="E5311" s="103"/>
      <c r="F5311" s="103"/>
      <c r="H5311" s="123"/>
      <c r="I5311" s="103"/>
      <c r="J5311" s="103"/>
      <c r="K5311" s="103"/>
    </row>
    <row r="5312" spans="2:11" ht="12" customHeight="1" x14ac:dyDescent="0.25">
      <c r="B5312" s="103"/>
      <c r="C5312" s="123"/>
      <c r="D5312" s="103"/>
      <c r="E5312" s="103"/>
      <c r="F5312" s="103"/>
      <c r="H5312" s="123"/>
      <c r="I5312" s="103"/>
      <c r="J5312" s="103"/>
      <c r="K5312" s="103"/>
    </row>
    <row r="5313" spans="2:11" ht="12" customHeight="1" x14ac:dyDescent="0.25">
      <c r="B5313" s="103"/>
      <c r="C5313" s="123"/>
      <c r="D5313" s="103"/>
      <c r="E5313" s="103"/>
      <c r="F5313" s="103"/>
      <c r="H5313" s="123"/>
      <c r="I5313" s="103"/>
      <c r="J5313" s="103"/>
      <c r="K5313" s="103"/>
    </row>
    <row r="5314" spans="2:11" ht="12" customHeight="1" x14ac:dyDescent="0.25">
      <c r="B5314" s="103"/>
      <c r="C5314" s="123"/>
      <c r="D5314" s="103"/>
      <c r="E5314" s="103"/>
      <c r="F5314" s="103"/>
      <c r="H5314" s="123"/>
      <c r="I5314" s="103"/>
      <c r="J5314" s="103"/>
      <c r="K5314" s="103"/>
    </row>
    <row r="5315" spans="2:11" ht="12" customHeight="1" x14ac:dyDescent="0.25">
      <c r="B5315" s="103"/>
      <c r="C5315" s="123"/>
      <c r="D5315" s="103"/>
      <c r="E5315" s="103"/>
      <c r="F5315" s="103"/>
      <c r="H5315" s="123"/>
      <c r="I5315" s="103"/>
      <c r="J5315" s="103"/>
      <c r="K5315" s="103"/>
    </row>
    <row r="5316" spans="2:11" ht="12" customHeight="1" x14ac:dyDescent="0.25">
      <c r="B5316" s="103"/>
      <c r="C5316" s="123"/>
      <c r="D5316" s="103"/>
      <c r="E5316" s="103"/>
      <c r="F5316" s="103"/>
      <c r="H5316" s="123"/>
      <c r="I5316" s="103"/>
      <c r="J5316" s="103"/>
      <c r="K5316" s="103"/>
    </row>
    <row r="5317" spans="2:11" ht="12" customHeight="1" x14ac:dyDescent="0.25">
      <c r="B5317" s="103"/>
      <c r="C5317" s="123"/>
      <c r="D5317" s="103"/>
      <c r="E5317" s="103"/>
      <c r="F5317" s="103"/>
      <c r="H5317" s="123"/>
      <c r="I5317" s="103"/>
      <c r="J5317" s="103"/>
      <c r="K5317" s="103"/>
    </row>
    <row r="5318" spans="2:11" ht="12" customHeight="1" x14ac:dyDescent="0.25">
      <c r="B5318" s="103"/>
      <c r="C5318" s="123"/>
      <c r="D5318" s="103"/>
      <c r="E5318" s="103"/>
      <c r="F5318" s="103"/>
      <c r="H5318" s="123"/>
      <c r="I5318" s="103"/>
      <c r="J5318" s="103"/>
      <c r="K5318" s="103"/>
    </row>
    <row r="5319" spans="2:11" ht="12" customHeight="1" x14ac:dyDescent="0.25">
      <c r="B5319" s="103"/>
      <c r="C5319" s="123"/>
      <c r="D5319" s="103"/>
      <c r="E5319" s="103"/>
      <c r="F5319" s="103"/>
      <c r="H5319" s="123"/>
      <c r="I5319" s="103"/>
      <c r="J5319" s="103"/>
      <c r="K5319" s="103"/>
    </row>
    <row r="5320" spans="2:11" ht="12" customHeight="1" x14ac:dyDescent="0.25">
      <c r="B5320" s="103"/>
      <c r="C5320" s="123"/>
      <c r="D5320" s="103"/>
      <c r="E5320" s="103"/>
      <c r="F5320" s="103"/>
      <c r="H5320" s="123"/>
      <c r="I5320" s="103"/>
      <c r="J5320" s="103"/>
      <c r="K5320" s="103"/>
    </row>
    <row r="5321" spans="2:11" ht="12" customHeight="1" x14ac:dyDescent="0.25">
      <c r="B5321" s="103"/>
      <c r="C5321" s="123"/>
      <c r="D5321" s="103"/>
      <c r="E5321" s="103"/>
      <c r="F5321" s="103"/>
      <c r="H5321" s="123"/>
      <c r="I5321" s="103"/>
      <c r="J5321" s="103"/>
      <c r="K5321" s="103"/>
    </row>
    <row r="5322" spans="2:11" ht="12" customHeight="1" x14ac:dyDescent="0.25">
      <c r="B5322" s="103"/>
      <c r="C5322" s="123"/>
      <c r="D5322" s="103"/>
      <c r="E5322" s="103"/>
      <c r="F5322" s="103"/>
      <c r="H5322" s="123"/>
      <c r="I5322" s="103"/>
      <c r="J5322" s="103"/>
      <c r="K5322" s="103"/>
    </row>
    <row r="5323" spans="2:11" ht="12" customHeight="1" x14ac:dyDescent="0.25">
      <c r="B5323" s="103"/>
      <c r="C5323" s="123"/>
      <c r="D5323" s="103"/>
      <c r="E5323" s="103"/>
      <c r="F5323" s="103"/>
      <c r="H5323" s="123"/>
      <c r="I5323" s="103"/>
      <c r="J5323" s="103"/>
      <c r="K5323" s="103"/>
    </row>
    <row r="5324" spans="2:11" ht="12" customHeight="1" x14ac:dyDescent="0.25">
      <c r="B5324" s="103"/>
      <c r="C5324" s="123"/>
      <c r="D5324" s="103"/>
      <c r="E5324" s="103"/>
      <c r="F5324" s="103"/>
      <c r="H5324" s="123"/>
      <c r="I5324" s="103"/>
      <c r="J5324" s="103"/>
      <c r="K5324" s="103"/>
    </row>
    <row r="5325" spans="2:11" ht="12" customHeight="1" x14ac:dyDescent="0.25">
      <c r="B5325" s="103"/>
      <c r="C5325" s="123"/>
      <c r="D5325" s="103"/>
      <c r="E5325" s="103"/>
      <c r="F5325" s="103"/>
      <c r="H5325" s="123"/>
      <c r="I5325" s="103"/>
      <c r="J5325" s="103"/>
      <c r="K5325" s="103"/>
    </row>
    <row r="5326" spans="2:11" ht="12" customHeight="1" x14ac:dyDescent="0.25">
      <c r="B5326" s="103"/>
      <c r="C5326" s="123"/>
      <c r="D5326" s="103"/>
      <c r="E5326" s="103"/>
      <c r="F5326" s="103"/>
      <c r="H5326" s="123"/>
      <c r="I5326" s="103"/>
      <c r="J5326" s="103"/>
      <c r="K5326" s="103"/>
    </row>
    <row r="5327" spans="2:11" ht="12" customHeight="1" x14ac:dyDescent="0.25">
      <c r="B5327" s="103"/>
      <c r="C5327" s="123"/>
      <c r="D5327" s="103"/>
      <c r="E5327" s="103"/>
      <c r="F5327" s="103"/>
      <c r="H5327" s="123"/>
      <c r="I5327" s="103"/>
      <c r="J5327" s="103"/>
      <c r="K5327" s="103"/>
    </row>
    <row r="5328" spans="2:11" ht="12" customHeight="1" x14ac:dyDescent="0.25">
      <c r="B5328" s="103"/>
      <c r="C5328" s="123"/>
      <c r="D5328" s="103"/>
      <c r="E5328" s="103"/>
      <c r="F5328" s="103"/>
      <c r="H5328" s="123"/>
      <c r="I5328" s="103"/>
      <c r="J5328" s="103"/>
      <c r="K5328" s="103"/>
    </row>
    <row r="5329" spans="2:11" ht="12" customHeight="1" x14ac:dyDescent="0.25">
      <c r="B5329" s="103"/>
      <c r="C5329" s="123"/>
      <c r="D5329" s="103"/>
      <c r="E5329" s="103"/>
      <c r="F5329" s="103"/>
      <c r="H5329" s="123"/>
      <c r="I5329" s="103"/>
      <c r="J5329" s="103"/>
      <c r="K5329" s="103"/>
    </row>
    <row r="5330" spans="2:11" ht="12" customHeight="1" x14ac:dyDescent="0.25">
      <c r="B5330" s="103"/>
      <c r="C5330" s="123"/>
      <c r="D5330" s="103"/>
      <c r="E5330" s="103"/>
      <c r="F5330" s="103"/>
      <c r="H5330" s="123"/>
      <c r="I5330" s="103"/>
      <c r="J5330" s="103"/>
      <c r="K5330" s="103"/>
    </row>
    <row r="5331" spans="2:11" ht="12" customHeight="1" x14ac:dyDescent="0.25">
      <c r="B5331" s="103"/>
      <c r="C5331" s="123"/>
      <c r="D5331" s="103"/>
      <c r="E5331" s="103"/>
      <c r="F5331" s="103"/>
      <c r="H5331" s="123"/>
      <c r="I5331" s="103"/>
      <c r="J5331" s="103"/>
      <c r="K5331" s="103"/>
    </row>
    <row r="5332" spans="2:11" ht="12" customHeight="1" x14ac:dyDescent="0.25">
      <c r="B5332" s="103"/>
      <c r="C5332" s="123"/>
      <c r="D5332" s="103"/>
      <c r="E5332" s="103"/>
      <c r="F5332" s="103"/>
      <c r="H5332" s="123"/>
      <c r="I5332" s="103"/>
      <c r="J5332" s="103"/>
      <c r="K5332" s="103"/>
    </row>
    <row r="5333" spans="2:11" ht="12" customHeight="1" x14ac:dyDescent="0.25">
      <c r="B5333" s="103"/>
      <c r="C5333" s="123"/>
      <c r="D5333" s="103"/>
      <c r="E5333" s="103"/>
      <c r="F5333" s="103"/>
      <c r="H5333" s="123"/>
      <c r="I5333" s="103"/>
      <c r="J5333" s="103"/>
      <c r="K5333" s="103"/>
    </row>
    <row r="5334" spans="2:11" ht="12" customHeight="1" x14ac:dyDescent="0.25">
      <c r="B5334" s="103"/>
      <c r="C5334" s="123"/>
      <c r="D5334" s="103"/>
      <c r="E5334" s="103"/>
      <c r="F5334" s="103"/>
      <c r="H5334" s="123"/>
      <c r="I5334" s="103"/>
      <c r="J5334" s="103"/>
      <c r="K5334" s="103"/>
    </row>
    <row r="5335" spans="2:11" ht="12" customHeight="1" x14ac:dyDescent="0.25">
      <c r="B5335" s="103"/>
      <c r="C5335" s="123"/>
      <c r="D5335" s="103"/>
      <c r="E5335" s="103"/>
      <c r="F5335" s="103"/>
      <c r="H5335" s="123"/>
      <c r="I5335" s="103"/>
      <c r="J5335" s="103"/>
      <c r="K5335" s="103"/>
    </row>
    <row r="5336" spans="2:11" ht="12" customHeight="1" x14ac:dyDescent="0.25">
      <c r="B5336" s="103"/>
      <c r="C5336" s="123"/>
      <c r="D5336" s="103"/>
      <c r="E5336" s="103"/>
      <c r="F5336" s="103"/>
      <c r="H5336" s="123"/>
      <c r="I5336" s="103"/>
      <c r="J5336" s="103"/>
      <c r="K5336" s="103"/>
    </row>
    <row r="5337" spans="2:11" ht="12" customHeight="1" x14ac:dyDescent="0.25">
      <c r="B5337" s="103"/>
      <c r="C5337" s="123"/>
      <c r="D5337" s="103"/>
      <c r="E5337" s="103"/>
      <c r="F5337" s="103"/>
      <c r="H5337" s="123"/>
      <c r="I5337" s="103"/>
      <c r="J5337" s="103"/>
      <c r="K5337" s="103"/>
    </row>
    <row r="5338" spans="2:11" ht="12" customHeight="1" x14ac:dyDescent="0.25">
      <c r="B5338" s="103"/>
      <c r="C5338" s="123"/>
      <c r="D5338" s="103"/>
      <c r="E5338" s="103"/>
      <c r="F5338" s="103"/>
      <c r="H5338" s="123"/>
      <c r="I5338" s="103"/>
      <c r="J5338" s="103"/>
      <c r="K5338" s="103"/>
    </row>
    <row r="5339" spans="2:11" ht="12" customHeight="1" x14ac:dyDescent="0.25">
      <c r="B5339" s="103"/>
      <c r="C5339" s="123"/>
      <c r="D5339" s="103"/>
      <c r="E5339" s="103"/>
      <c r="F5339" s="103"/>
      <c r="H5339" s="123"/>
      <c r="I5339" s="103"/>
      <c r="J5339" s="103"/>
      <c r="K5339" s="103"/>
    </row>
    <row r="5340" spans="2:11" ht="12" customHeight="1" x14ac:dyDescent="0.25">
      <c r="B5340" s="103"/>
      <c r="C5340" s="123"/>
      <c r="D5340" s="103"/>
      <c r="E5340" s="103"/>
      <c r="F5340" s="103"/>
      <c r="H5340" s="123"/>
      <c r="I5340" s="103"/>
      <c r="J5340" s="103"/>
      <c r="K5340" s="103"/>
    </row>
    <row r="5341" spans="2:11" ht="12" customHeight="1" x14ac:dyDescent="0.25">
      <c r="B5341" s="103"/>
      <c r="C5341" s="123"/>
      <c r="D5341" s="103"/>
      <c r="E5341" s="103"/>
      <c r="F5341" s="103"/>
      <c r="H5341" s="123"/>
      <c r="I5341" s="103"/>
      <c r="J5341" s="103"/>
      <c r="K5341" s="103"/>
    </row>
    <row r="5342" spans="2:11" ht="12" customHeight="1" x14ac:dyDescent="0.25">
      <c r="B5342" s="103"/>
      <c r="C5342" s="123"/>
      <c r="D5342" s="103"/>
      <c r="E5342" s="103"/>
      <c r="F5342" s="103"/>
      <c r="H5342" s="123"/>
      <c r="I5342" s="103"/>
      <c r="J5342" s="103"/>
      <c r="K5342" s="103"/>
    </row>
    <row r="5343" spans="2:11" ht="12" customHeight="1" x14ac:dyDescent="0.25">
      <c r="B5343" s="103"/>
      <c r="C5343" s="123"/>
      <c r="D5343" s="103"/>
      <c r="E5343" s="103"/>
      <c r="F5343" s="103"/>
      <c r="H5343" s="123"/>
      <c r="I5343" s="103"/>
      <c r="J5343" s="103"/>
      <c r="K5343" s="103"/>
    </row>
    <row r="5344" spans="2:11" ht="12" customHeight="1" x14ac:dyDescent="0.25">
      <c r="B5344" s="103"/>
      <c r="C5344" s="123"/>
      <c r="D5344" s="103"/>
      <c r="E5344" s="103"/>
      <c r="F5344" s="103"/>
      <c r="H5344" s="123"/>
      <c r="I5344" s="103"/>
      <c r="J5344" s="103"/>
      <c r="K5344" s="103"/>
    </row>
    <row r="5345" spans="2:11" ht="12" customHeight="1" x14ac:dyDescent="0.25">
      <c r="B5345" s="103"/>
      <c r="C5345" s="123"/>
      <c r="D5345" s="103"/>
      <c r="E5345" s="103"/>
      <c r="F5345" s="103"/>
      <c r="H5345" s="123"/>
      <c r="I5345" s="103"/>
      <c r="J5345" s="103"/>
      <c r="K5345" s="103"/>
    </row>
    <row r="5346" spans="2:11" ht="12" customHeight="1" x14ac:dyDescent="0.25">
      <c r="B5346" s="103"/>
      <c r="C5346" s="123"/>
      <c r="D5346" s="103"/>
      <c r="E5346" s="103"/>
      <c r="F5346" s="103"/>
      <c r="H5346" s="123"/>
      <c r="I5346" s="103"/>
      <c r="J5346" s="103"/>
      <c r="K5346" s="103"/>
    </row>
    <row r="5347" spans="2:11" ht="12" customHeight="1" x14ac:dyDescent="0.25">
      <c r="B5347" s="103"/>
      <c r="C5347" s="123"/>
      <c r="D5347" s="103"/>
      <c r="E5347" s="103"/>
      <c r="F5347" s="103"/>
      <c r="H5347" s="123"/>
      <c r="I5347" s="103"/>
      <c r="J5347" s="103"/>
      <c r="K5347" s="103"/>
    </row>
    <row r="5348" spans="2:11" ht="12" customHeight="1" x14ac:dyDescent="0.25">
      <c r="B5348" s="103"/>
      <c r="C5348" s="123"/>
      <c r="D5348" s="103"/>
      <c r="E5348" s="103"/>
      <c r="F5348" s="103"/>
      <c r="H5348" s="123"/>
      <c r="I5348" s="103"/>
      <c r="J5348" s="103"/>
      <c r="K5348" s="103"/>
    </row>
    <row r="5349" spans="2:11" ht="12" customHeight="1" x14ac:dyDescent="0.25">
      <c r="B5349" s="103"/>
      <c r="C5349" s="123"/>
      <c r="D5349" s="103"/>
      <c r="E5349" s="103"/>
      <c r="F5349" s="103"/>
      <c r="H5349" s="123"/>
      <c r="I5349" s="103"/>
      <c r="J5349" s="103"/>
      <c r="K5349" s="103"/>
    </row>
    <row r="5350" spans="2:11" ht="12" customHeight="1" x14ac:dyDescent="0.25">
      <c r="B5350" s="103"/>
      <c r="C5350" s="123"/>
      <c r="D5350" s="103"/>
      <c r="E5350" s="103"/>
      <c r="F5350" s="103"/>
      <c r="H5350" s="123"/>
      <c r="I5350" s="103"/>
      <c r="J5350" s="103"/>
      <c r="K5350" s="103"/>
    </row>
    <row r="5351" spans="2:11" ht="12" customHeight="1" x14ac:dyDescent="0.25">
      <c r="B5351" s="103"/>
      <c r="C5351" s="123"/>
      <c r="D5351" s="103"/>
      <c r="E5351" s="103"/>
      <c r="F5351" s="103"/>
      <c r="H5351" s="123"/>
      <c r="I5351" s="103"/>
      <c r="J5351" s="103"/>
      <c r="K5351" s="103"/>
    </row>
    <row r="5352" spans="2:11" ht="12" customHeight="1" x14ac:dyDescent="0.25">
      <c r="B5352" s="103"/>
      <c r="C5352" s="123"/>
      <c r="D5352" s="103"/>
      <c r="E5352" s="103"/>
      <c r="F5352" s="103"/>
      <c r="H5352" s="123"/>
      <c r="I5352" s="103"/>
      <c r="J5352" s="103"/>
      <c r="K5352" s="103"/>
    </row>
    <row r="5353" spans="2:11" ht="12" customHeight="1" x14ac:dyDescent="0.25">
      <c r="B5353" s="103"/>
      <c r="C5353" s="123"/>
      <c r="D5353" s="103"/>
      <c r="E5353" s="103"/>
      <c r="F5353" s="103"/>
      <c r="H5353" s="123"/>
      <c r="I5353" s="103"/>
      <c r="J5353" s="103"/>
      <c r="K5353" s="103"/>
    </row>
    <row r="5354" spans="2:11" ht="12" customHeight="1" x14ac:dyDescent="0.25">
      <c r="B5354" s="103"/>
      <c r="C5354" s="123"/>
      <c r="D5354" s="103"/>
      <c r="E5354" s="103"/>
      <c r="F5354" s="103"/>
      <c r="H5354" s="123"/>
      <c r="I5354" s="103"/>
      <c r="J5354" s="103"/>
      <c r="K5354" s="103"/>
    </row>
    <row r="5355" spans="2:11" ht="12" customHeight="1" x14ac:dyDescent="0.25">
      <c r="B5355" s="103"/>
      <c r="C5355" s="123"/>
      <c r="D5355" s="103"/>
      <c r="E5355" s="103"/>
      <c r="F5355" s="103"/>
      <c r="H5355" s="123"/>
      <c r="I5355" s="103"/>
      <c r="J5355" s="103"/>
      <c r="K5355" s="103"/>
    </row>
    <row r="5356" spans="2:11" ht="12" customHeight="1" x14ac:dyDescent="0.25">
      <c r="B5356" s="103"/>
      <c r="C5356" s="123"/>
      <c r="D5356" s="103"/>
      <c r="E5356" s="103"/>
      <c r="F5356" s="103"/>
      <c r="H5356" s="123"/>
      <c r="I5356" s="103"/>
      <c r="J5356" s="103"/>
      <c r="K5356" s="103"/>
    </row>
    <row r="5357" spans="2:11" ht="12" customHeight="1" x14ac:dyDescent="0.25">
      <c r="B5357" s="103"/>
      <c r="C5357" s="123"/>
      <c r="D5357" s="103"/>
      <c r="E5357" s="103"/>
      <c r="F5357" s="103"/>
      <c r="H5357" s="123"/>
      <c r="I5357" s="103"/>
      <c r="J5357" s="103"/>
      <c r="K5357" s="103"/>
    </row>
    <row r="5358" spans="2:11" ht="12" customHeight="1" x14ac:dyDescent="0.25">
      <c r="B5358" s="103"/>
      <c r="C5358" s="123"/>
      <c r="D5358" s="103"/>
      <c r="E5358" s="103"/>
      <c r="F5358" s="103"/>
      <c r="H5358" s="123"/>
      <c r="I5358" s="103"/>
      <c r="J5358" s="103"/>
      <c r="K5358" s="103"/>
    </row>
    <row r="5359" spans="2:11" ht="12" customHeight="1" x14ac:dyDescent="0.25">
      <c r="B5359" s="103"/>
      <c r="C5359" s="123"/>
      <c r="D5359" s="103"/>
      <c r="E5359" s="103"/>
      <c r="F5359" s="103"/>
      <c r="H5359" s="123"/>
      <c r="I5359" s="103"/>
      <c r="J5359" s="103"/>
      <c r="K5359" s="103"/>
    </row>
    <row r="5360" spans="2:11" ht="12" customHeight="1" x14ac:dyDescent="0.25">
      <c r="B5360" s="103"/>
      <c r="C5360" s="123"/>
      <c r="D5360" s="103"/>
      <c r="E5360" s="103"/>
      <c r="F5360" s="103"/>
      <c r="H5360" s="123"/>
      <c r="I5360" s="103"/>
      <c r="J5360" s="103"/>
      <c r="K5360" s="103"/>
    </row>
    <row r="5361" spans="2:11" ht="12" customHeight="1" x14ac:dyDescent="0.25">
      <c r="B5361" s="103"/>
      <c r="C5361" s="123"/>
      <c r="D5361" s="103"/>
      <c r="E5361" s="103"/>
      <c r="F5361" s="103"/>
      <c r="H5361" s="123"/>
      <c r="I5361" s="103"/>
      <c r="J5361" s="103"/>
      <c r="K5361" s="103"/>
    </row>
    <row r="5362" spans="2:11" ht="12" customHeight="1" x14ac:dyDescent="0.25">
      <c r="B5362" s="103"/>
      <c r="C5362" s="123"/>
      <c r="D5362" s="103"/>
      <c r="E5362" s="103"/>
      <c r="F5362" s="103"/>
      <c r="H5362" s="123"/>
      <c r="I5362" s="103"/>
      <c r="J5362" s="103"/>
      <c r="K5362" s="103"/>
    </row>
    <row r="5363" spans="2:11" ht="12" customHeight="1" x14ac:dyDescent="0.25">
      <c r="B5363" s="103"/>
      <c r="C5363" s="123"/>
      <c r="D5363" s="103"/>
      <c r="E5363" s="103"/>
      <c r="F5363" s="103"/>
      <c r="H5363" s="123"/>
      <c r="I5363" s="103"/>
      <c r="J5363" s="103"/>
      <c r="K5363" s="103"/>
    </row>
    <row r="5364" spans="2:11" ht="12" customHeight="1" x14ac:dyDescent="0.25">
      <c r="B5364" s="103"/>
      <c r="C5364" s="123"/>
      <c r="D5364" s="103"/>
      <c r="E5364" s="103"/>
      <c r="F5364" s="103"/>
      <c r="H5364" s="123"/>
      <c r="I5364" s="103"/>
      <c r="J5364" s="103"/>
      <c r="K5364" s="103"/>
    </row>
    <row r="5365" spans="2:11" ht="12" customHeight="1" x14ac:dyDescent="0.25">
      <c r="B5365" s="103"/>
      <c r="C5365" s="123"/>
      <c r="D5365" s="103"/>
      <c r="E5365" s="103"/>
      <c r="F5365" s="103"/>
      <c r="H5365" s="123"/>
      <c r="I5365" s="103"/>
      <c r="J5365" s="103"/>
      <c r="K5365" s="103"/>
    </row>
    <row r="5366" spans="2:11" ht="12" customHeight="1" x14ac:dyDescent="0.25">
      <c r="B5366" s="103"/>
      <c r="C5366" s="123"/>
      <c r="D5366" s="103"/>
      <c r="E5366" s="103"/>
      <c r="F5366" s="103"/>
      <c r="H5366" s="123"/>
      <c r="I5366" s="103"/>
      <c r="J5366" s="103"/>
      <c r="K5366" s="103"/>
    </row>
    <row r="5367" spans="2:11" ht="12" customHeight="1" x14ac:dyDescent="0.25">
      <c r="B5367" s="103"/>
      <c r="C5367" s="123"/>
      <c r="D5367" s="103"/>
      <c r="E5367" s="103"/>
      <c r="F5367" s="103"/>
      <c r="H5367" s="123"/>
      <c r="I5367" s="103"/>
      <c r="J5367" s="103"/>
      <c r="K5367" s="103"/>
    </row>
    <row r="5368" spans="2:11" ht="12" customHeight="1" x14ac:dyDescent="0.25">
      <c r="B5368" s="103"/>
      <c r="C5368" s="123"/>
      <c r="D5368" s="103"/>
      <c r="E5368" s="103"/>
      <c r="F5368" s="103"/>
      <c r="H5368" s="123"/>
      <c r="I5368" s="103"/>
      <c r="J5368" s="103"/>
      <c r="K5368" s="103"/>
    </row>
    <row r="5369" spans="2:11" ht="12" customHeight="1" x14ac:dyDescent="0.25">
      <c r="B5369" s="103"/>
      <c r="C5369" s="123"/>
      <c r="D5369" s="103"/>
      <c r="E5369" s="103"/>
      <c r="F5369" s="103"/>
      <c r="H5369" s="123"/>
      <c r="I5369" s="103"/>
      <c r="J5369" s="103"/>
      <c r="K5369" s="103"/>
    </row>
    <row r="5370" spans="2:11" ht="12" customHeight="1" x14ac:dyDescent="0.25">
      <c r="B5370" s="103"/>
      <c r="C5370" s="123"/>
      <c r="D5370" s="103"/>
      <c r="E5370" s="103"/>
      <c r="F5370" s="103"/>
      <c r="H5370" s="123"/>
      <c r="I5370" s="103"/>
      <c r="J5370" s="103"/>
      <c r="K5370" s="103"/>
    </row>
    <row r="5371" spans="2:11" ht="12" customHeight="1" x14ac:dyDescent="0.25">
      <c r="B5371" s="103"/>
      <c r="C5371" s="123"/>
      <c r="D5371" s="103"/>
      <c r="E5371" s="103"/>
      <c r="F5371" s="103"/>
      <c r="H5371" s="123"/>
      <c r="I5371" s="103"/>
      <c r="J5371" s="103"/>
      <c r="K5371" s="103"/>
    </row>
    <row r="5372" spans="2:11" ht="12" customHeight="1" x14ac:dyDescent="0.25">
      <c r="B5372" s="103"/>
      <c r="C5372" s="123"/>
      <c r="D5372" s="103"/>
      <c r="E5372" s="103"/>
      <c r="F5372" s="103"/>
      <c r="H5372" s="123"/>
      <c r="I5372" s="103"/>
      <c r="J5372" s="103"/>
      <c r="K5372" s="103"/>
    </row>
    <row r="5373" spans="2:11" ht="12" customHeight="1" x14ac:dyDescent="0.25">
      <c r="B5373" s="103"/>
      <c r="C5373" s="123"/>
      <c r="D5373" s="103"/>
      <c r="E5373" s="103"/>
      <c r="F5373" s="103"/>
      <c r="H5373" s="123"/>
      <c r="I5373" s="103"/>
      <c r="J5373" s="103"/>
      <c r="K5373" s="103"/>
    </row>
    <row r="5374" spans="2:11" ht="12" customHeight="1" x14ac:dyDescent="0.25">
      <c r="B5374" s="103"/>
      <c r="C5374" s="123"/>
      <c r="D5374" s="103"/>
      <c r="E5374" s="103"/>
      <c r="F5374" s="103"/>
      <c r="H5374" s="123"/>
      <c r="I5374" s="103"/>
      <c r="J5374" s="103"/>
      <c r="K5374" s="103"/>
    </row>
    <row r="5375" spans="2:11" ht="12" customHeight="1" x14ac:dyDescent="0.25">
      <c r="B5375" s="103"/>
      <c r="C5375" s="123"/>
      <c r="D5375" s="103"/>
      <c r="E5375" s="103"/>
      <c r="F5375" s="103"/>
      <c r="H5375" s="123"/>
      <c r="I5375" s="103"/>
      <c r="J5375" s="103"/>
      <c r="K5375" s="103"/>
    </row>
    <row r="5376" spans="2:11" ht="12" customHeight="1" x14ac:dyDescent="0.25">
      <c r="B5376" s="103"/>
      <c r="C5376" s="123"/>
      <c r="D5376" s="103"/>
      <c r="E5376" s="103"/>
      <c r="F5376" s="103"/>
      <c r="H5376" s="123"/>
      <c r="I5376" s="103"/>
      <c r="J5376" s="103"/>
      <c r="K5376" s="103"/>
    </row>
    <row r="5377" spans="2:11" ht="12" customHeight="1" x14ac:dyDescent="0.25">
      <c r="B5377" s="103"/>
      <c r="C5377" s="123"/>
      <c r="D5377" s="103"/>
      <c r="E5377" s="103"/>
      <c r="F5377" s="103"/>
      <c r="H5377" s="123"/>
      <c r="I5377" s="103"/>
      <c r="J5377" s="103"/>
      <c r="K5377" s="103"/>
    </row>
    <row r="5378" spans="2:11" ht="12" customHeight="1" x14ac:dyDescent="0.25">
      <c r="B5378" s="103"/>
      <c r="C5378" s="123"/>
      <c r="D5378" s="103"/>
      <c r="E5378" s="103"/>
      <c r="F5378" s="103"/>
      <c r="H5378" s="123"/>
      <c r="I5378" s="103"/>
      <c r="J5378" s="103"/>
      <c r="K5378" s="103"/>
    </row>
    <row r="5379" spans="2:11" ht="12" customHeight="1" x14ac:dyDescent="0.25">
      <c r="B5379" s="103"/>
      <c r="C5379" s="123"/>
      <c r="D5379" s="103"/>
      <c r="E5379" s="103"/>
      <c r="F5379" s="103"/>
      <c r="H5379" s="123"/>
      <c r="I5379" s="103"/>
      <c r="J5379" s="103"/>
      <c r="K5379" s="103"/>
    </row>
    <row r="5380" spans="2:11" ht="12" customHeight="1" x14ac:dyDescent="0.25">
      <c r="B5380" s="103"/>
      <c r="C5380" s="123"/>
      <c r="D5380" s="103"/>
      <c r="E5380" s="103"/>
      <c r="F5380" s="103"/>
      <c r="H5380" s="123"/>
      <c r="I5380" s="103"/>
      <c r="J5380" s="103"/>
      <c r="K5380" s="103"/>
    </row>
    <row r="5381" spans="2:11" ht="12" customHeight="1" x14ac:dyDescent="0.25">
      <c r="B5381" s="103"/>
      <c r="C5381" s="123"/>
      <c r="D5381" s="103"/>
      <c r="E5381" s="103"/>
      <c r="F5381" s="103"/>
      <c r="H5381" s="123"/>
      <c r="I5381" s="103"/>
      <c r="J5381" s="103"/>
      <c r="K5381" s="103"/>
    </row>
    <row r="5382" spans="2:11" ht="12" customHeight="1" x14ac:dyDescent="0.25">
      <c r="B5382" s="103"/>
      <c r="C5382" s="123"/>
      <c r="D5382" s="103"/>
      <c r="E5382" s="103"/>
      <c r="F5382" s="103"/>
      <c r="H5382" s="123"/>
      <c r="I5382" s="103"/>
      <c r="J5382" s="103"/>
      <c r="K5382" s="103"/>
    </row>
    <row r="5383" spans="2:11" ht="12" customHeight="1" x14ac:dyDescent="0.25">
      <c r="B5383" s="103"/>
      <c r="C5383" s="123"/>
      <c r="D5383" s="103"/>
      <c r="E5383" s="103"/>
      <c r="F5383" s="103"/>
      <c r="H5383" s="123"/>
      <c r="I5383" s="103"/>
      <c r="J5383" s="103"/>
      <c r="K5383" s="103"/>
    </row>
    <row r="5384" spans="2:11" ht="12" customHeight="1" x14ac:dyDescent="0.25">
      <c r="B5384" s="103"/>
      <c r="C5384" s="123"/>
      <c r="D5384" s="103"/>
      <c r="E5384" s="103"/>
      <c r="F5384" s="103"/>
      <c r="H5384" s="123"/>
      <c r="I5384" s="103"/>
      <c r="J5384" s="103"/>
      <c r="K5384" s="103"/>
    </row>
    <row r="5385" spans="2:11" ht="12" customHeight="1" x14ac:dyDescent="0.25">
      <c r="B5385" s="103"/>
      <c r="C5385" s="123"/>
      <c r="D5385" s="103"/>
      <c r="E5385" s="103"/>
      <c r="F5385" s="103"/>
      <c r="H5385" s="123"/>
      <c r="I5385" s="103"/>
      <c r="J5385" s="103"/>
      <c r="K5385" s="103"/>
    </row>
    <row r="5386" spans="2:11" ht="12" customHeight="1" x14ac:dyDescent="0.25">
      <c r="B5386" s="103"/>
      <c r="C5386" s="123"/>
      <c r="D5386" s="103"/>
      <c r="E5386" s="103"/>
      <c r="F5386" s="103"/>
      <c r="H5386" s="123"/>
      <c r="I5386" s="103"/>
      <c r="J5386" s="103"/>
      <c r="K5386" s="103"/>
    </row>
    <row r="5387" spans="2:11" ht="12" customHeight="1" x14ac:dyDescent="0.25">
      <c r="B5387" s="103"/>
      <c r="C5387" s="123"/>
      <c r="D5387" s="103"/>
      <c r="E5387" s="103"/>
      <c r="F5387" s="103"/>
      <c r="H5387" s="123"/>
      <c r="I5387" s="103"/>
      <c r="J5387" s="103"/>
      <c r="K5387" s="103"/>
    </row>
    <row r="5388" spans="2:11" ht="12" customHeight="1" x14ac:dyDescent="0.25">
      <c r="B5388" s="103"/>
      <c r="C5388" s="123"/>
      <c r="D5388" s="103"/>
      <c r="E5388" s="103"/>
      <c r="F5388" s="103"/>
      <c r="H5388" s="123"/>
      <c r="I5388" s="103"/>
      <c r="J5388" s="103"/>
      <c r="K5388" s="103"/>
    </row>
    <row r="5389" spans="2:11" ht="12" customHeight="1" x14ac:dyDescent="0.25">
      <c r="B5389" s="103"/>
      <c r="C5389" s="123"/>
      <c r="D5389" s="103"/>
      <c r="E5389" s="103"/>
      <c r="F5389" s="103"/>
      <c r="H5389" s="123"/>
      <c r="I5389" s="103"/>
      <c r="J5389" s="103"/>
      <c r="K5389" s="103"/>
    </row>
    <row r="5390" spans="2:11" ht="12" customHeight="1" x14ac:dyDescent="0.25">
      <c r="B5390" s="103"/>
      <c r="C5390" s="123"/>
      <c r="D5390" s="103"/>
      <c r="E5390" s="103"/>
      <c r="F5390" s="103"/>
      <c r="H5390" s="123"/>
      <c r="I5390" s="103"/>
      <c r="J5390" s="103"/>
      <c r="K5390" s="103"/>
    </row>
    <row r="5391" spans="2:11" ht="12" customHeight="1" x14ac:dyDescent="0.25">
      <c r="B5391" s="103"/>
      <c r="C5391" s="123"/>
      <c r="D5391" s="103"/>
      <c r="E5391" s="103"/>
      <c r="F5391" s="103"/>
      <c r="H5391" s="123"/>
      <c r="I5391" s="103"/>
      <c r="J5391" s="103"/>
      <c r="K5391" s="103"/>
    </row>
    <row r="5392" spans="2:11" ht="12" customHeight="1" x14ac:dyDescent="0.25">
      <c r="B5392" s="103"/>
      <c r="C5392" s="123"/>
      <c r="D5392" s="103"/>
      <c r="E5392" s="103"/>
      <c r="F5392" s="103"/>
      <c r="H5392" s="123"/>
      <c r="I5392" s="103"/>
      <c r="J5392" s="103"/>
      <c r="K5392" s="103"/>
    </row>
    <row r="5393" spans="2:11" ht="12" customHeight="1" x14ac:dyDescent="0.25">
      <c r="B5393" s="103"/>
      <c r="C5393" s="123"/>
      <c r="D5393" s="103"/>
      <c r="E5393" s="103"/>
      <c r="F5393" s="103"/>
      <c r="H5393" s="123"/>
      <c r="I5393" s="103"/>
      <c r="J5393" s="103"/>
      <c r="K5393" s="103"/>
    </row>
    <row r="5394" spans="2:11" ht="12" customHeight="1" x14ac:dyDescent="0.25">
      <c r="B5394" s="103"/>
      <c r="C5394" s="123"/>
      <c r="D5394" s="103"/>
      <c r="E5394" s="103"/>
      <c r="F5394" s="103"/>
      <c r="H5394" s="123"/>
      <c r="I5394" s="103"/>
      <c r="J5394" s="103"/>
      <c r="K5394" s="103"/>
    </row>
    <row r="5395" spans="2:11" ht="12" customHeight="1" x14ac:dyDescent="0.25">
      <c r="B5395" s="103"/>
      <c r="C5395" s="123"/>
      <c r="D5395" s="103"/>
      <c r="E5395" s="103"/>
      <c r="F5395" s="103"/>
      <c r="H5395" s="123"/>
      <c r="I5395" s="103"/>
      <c r="J5395" s="103"/>
      <c r="K5395" s="103"/>
    </row>
    <row r="5396" spans="2:11" ht="12" customHeight="1" x14ac:dyDescent="0.25">
      <c r="B5396" s="103"/>
      <c r="C5396" s="123"/>
      <c r="D5396" s="103"/>
      <c r="E5396" s="103"/>
      <c r="F5396" s="103"/>
      <c r="H5396" s="123"/>
      <c r="I5396" s="103"/>
      <c r="J5396" s="103"/>
      <c r="K5396" s="103"/>
    </row>
    <row r="5397" spans="2:11" ht="12" customHeight="1" x14ac:dyDescent="0.25">
      <c r="B5397" s="103"/>
      <c r="C5397" s="123"/>
      <c r="D5397" s="103"/>
      <c r="E5397" s="103"/>
      <c r="F5397" s="103"/>
      <c r="H5397" s="123"/>
      <c r="I5397" s="103"/>
      <c r="J5397" s="103"/>
      <c r="K5397" s="103"/>
    </row>
    <row r="5398" spans="2:11" ht="12" customHeight="1" x14ac:dyDescent="0.25">
      <c r="B5398" s="103"/>
      <c r="C5398" s="123"/>
      <c r="D5398" s="103"/>
      <c r="E5398" s="103"/>
      <c r="F5398" s="103"/>
      <c r="H5398" s="123"/>
      <c r="I5398" s="103"/>
      <c r="J5398" s="103"/>
      <c r="K5398" s="103"/>
    </row>
    <row r="5399" spans="2:11" ht="12" customHeight="1" x14ac:dyDescent="0.25">
      <c r="B5399" s="103"/>
      <c r="C5399" s="123"/>
      <c r="D5399" s="103"/>
      <c r="E5399" s="103"/>
      <c r="F5399" s="103"/>
      <c r="H5399" s="123"/>
      <c r="I5399" s="103"/>
      <c r="J5399" s="103"/>
      <c r="K5399" s="103"/>
    </row>
    <row r="5400" spans="2:11" ht="12" customHeight="1" x14ac:dyDescent="0.25">
      <c r="B5400" s="103"/>
      <c r="C5400" s="123"/>
      <c r="D5400" s="103"/>
      <c r="E5400" s="103"/>
      <c r="F5400" s="103"/>
      <c r="H5400" s="123"/>
      <c r="I5400" s="103"/>
      <c r="J5400" s="103"/>
      <c r="K5400" s="103"/>
    </row>
    <row r="5401" spans="2:11" ht="12" customHeight="1" x14ac:dyDescent="0.25">
      <c r="B5401" s="103"/>
      <c r="C5401" s="123"/>
      <c r="D5401" s="103"/>
      <c r="E5401" s="103"/>
      <c r="F5401" s="103"/>
      <c r="H5401" s="123"/>
      <c r="I5401" s="103"/>
      <c r="J5401" s="103"/>
      <c r="K5401" s="103"/>
    </row>
    <row r="5402" spans="2:11" ht="12" customHeight="1" x14ac:dyDescent="0.25">
      <c r="B5402" s="103"/>
      <c r="C5402" s="123"/>
      <c r="D5402" s="103"/>
      <c r="E5402" s="103"/>
      <c r="F5402" s="103"/>
      <c r="H5402" s="123"/>
      <c r="I5402" s="103"/>
      <c r="J5402" s="103"/>
      <c r="K5402" s="103"/>
    </row>
    <row r="5403" spans="2:11" ht="12" customHeight="1" x14ac:dyDescent="0.25">
      <c r="B5403" s="103"/>
      <c r="C5403" s="123"/>
      <c r="D5403" s="103"/>
      <c r="E5403" s="103"/>
      <c r="F5403" s="103"/>
      <c r="H5403" s="123"/>
      <c r="I5403" s="103"/>
      <c r="J5403" s="103"/>
      <c r="K5403" s="103"/>
    </row>
    <row r="5404" spans="2:11" ht="12" customHeight="1" x14ac:dyDescent="0.25">
      <c r="B5404" s="103"/>
      <c r="C5404" s="123"/>
      <c r="D5404" s="103"/>
      <c r="E5404" s="103"/>
      <c r="F5404" s="103"/>
      <c r="H5404" s="123"/>
      <c r="I5404" s="103"/>
      <c r="J5404" s="103"/>
      <c r="K5404" s="103"/>
    </row>
    <row r="5405" spans="2:11" ht="12" customHeight="1" x14ac:dyDescent="0.25">
      <c r="B5405" s="103"/>
      <c r="C5405" s="123"/>
      <c r="D5405" s="103"/>
      <c r="E5405" s="103"/>
      <c r="F5405" s="103"/>
      <c r="H5405" s="123"/>
      <c r="I5405" s="103"/>
      <c r="J5405" s="103"/>
      <c r="K5405" s="103"/>
    </row>
    <row r="5406" spans="2:11" ht="12" customHeight="1" x14ac:dyDescent="0.25">
      <c r="B5406" s="103"/>
      <c r="C5406" s="123"/>
      <c r="D5406" s="103"/>
      <c r="E5406" s="103"/>
      <c r="F5406" s="103"/>
      <c r="H5406" s="123"/>
      <c r="I5406" s="103"/>
      <c r="J5406" s="103"/>
      <c r="K5406" s="103"/>
    </row>
    <row r="5407" spans="2:11" ht="12" customHeight="1" x14ac:dyDescent="0.25">
      <c r="B5407" s="103"/>
      <c r="C5407" s="123"/>
      <c r="D5407" s="103"/>
      <c r="E5407" s="103"/>
      <c r="F5407" s="103"/>
      <c r="H5407" s="123"/>
      <c r="I5407" s="103"/>
      <c r="J5407" s="103"/>
      <c r="K5407" s="103"/>
    </row>
    <row r="5408" spans="2:11" ht="12" customHeight="1" x14ac:dyDescent="0.25">
      <c r="B5408" s="103"/>
      <c r="C5408" s="123"/>
      <c r="D5408" s="103"/>
      <c r="E5408" s="103"/>
      <c r="F5408" s="103"/>
      <c r="H5408" s="123"/>
      <c r="I5408" s="103"/>
      <c r="J5408" s="103"/>
      <c r="K5408" s="103"/>
    </row>
    <row r="5409" spans="2:11" ht="12" customHeight="1" x14ac:dyDescent="0.25">
      <c r="B5409" s="103"/>
      <c r="C5409" s="123"/>
      <c r="D5409" s="103"/>
      <c r="E5409" s="103"/>
      <c r="F5409" s="103"/>
      <c r="H5409" s="123"/>
      <c r="I5409" s="103"/>
      <c r="J5409" s="103"/>
      <c r="K5409" s="103"/>
    </row>
    <row r="5410" spans="2:11" ht="12" customHeight="1" x14ac:dyDescent="0.25">
      <c r="B5410" s="103"/>
      <c r="C5410" s="123"/>
      <c r="D5410" s="103"/>
      <c r="E5410" s="103"/>
      <c r="F5410" s="103"/>
      <c r="H5410" s="123"/>
      <c r="I5410" s="103"/>
      <c r="J5410" s="103"/>
      <c r="K5410" s="103"/>
    </row>
    <row r="5411" spans="2:11" ht="12" customHeight="1" x14ac:dyDescent="0.25">
      <c r="B5411" s="103"/>
      <c r="C5411" s="123"/>
      <c r="D5411" s="103"/>
      <c r="E5411" s="103"/>
      <c r="F5411" s="103"/>
      <c r="H5411" s="123"/>
      <c r="I5411" s="103"/>
      <c r="J5411" s="103"/>
      <c r="K5411" s="103"/>
    </row>
    <row r="5412" spans="2:11" ht="12" customHeight="1" x14ac:dyDescent="0.25">
      <c r="B5412" s="103"/>
      <c r="C5412" s="123"/>
      <c r="D5412" s="103"/>
      <c r="E5412" s="103"/>
      <c r="F5412" s="103"/>
      <c r="H5412" s="123"/>
      <c r="I5412" s="103"/>
      <c r="J5412" s="103"/>
      <c r="K5412" s="103"/>
    </row>
    <row r="5413" spans="2:11" ht="12" customHeight="1" x14ac:dyDescent="0.25">
      <c r="B5413" s="103"/>
      <c r="C5413" s="123"/>
      <c r="D5413" s="103"/>
      <c r="E5413" s="103"/>
      <c r="F5413" s="103"/>
      <c r="H5413" s="123"/>
      <c r="I5413" s="103"/>
      <c r="J5413" s="103"/>
      <c r="K5413" s="103"/>
    </row>
    <row r="5414" spans="2:11" ht="12" customHeight="1" x14ac:dyDescent="0.25">
      <c r="B5414" s="103"/>
      <c r="C5414" s="123"/>
      <c r="D5414" s="103"/>
      <c r="E5414" s="103"/>
      <c r="F5414" s="103"/>
      <c r="H5414" s="123"/>
      <c r="I5414" s="103"/>
      <c r="J5414" s="103"/>
      <c r="K5414" s="103"/>
    </row>
    <row r="5415" spans="2:11" ht="12" customHeight="1" x14ac:dyDescent="0.25">
      <c r="B5415" s="103"/>
      <c r="C5415" s="123"/>
      <c r="D5415" s="103"/>
      <c r="E5415" s="103"/>
      <c r="F5415" s="103"/>
      <c r="H5415" s="123"/>
      <c r="I5415" s="103"/>
      <c r="J5415" s="103"/>
      <c r="K5415" s="103"/>
    </row>
    <row r="5416" spans="2:11" ht="12" customHeight="1" x14ac:dyDescent="0.25">
      <c r="B5416" s="103"/>
      <c r="C5416" s="123"/>
      <c r="D5416" s="103"/>
      <c r="E5416" s="103"/>
      <c r="F5416" s="103"/>
      <c r="H5416" s="123"/>
      <c r="I5416" s="103"/>
      <c r="J5416" s="103"/>
      <c r="K5416" s="103"/>
    </row>
    <row r="5417" spans="2:11" ht="12" customHeight="1" x14ac:dyDescent="0.25">
      <c r="B5417" s="103"/>
      <c r="C5417" s="123"/>
      <c r="D5417" s="103"/>
      <c r="E5417" s="103"/>
      <c r="F5417" s="103"/>
      <c r="H5417" s="123"/>
      <c r="I5417" s="103"/>
      <c r="J5417" s="103"/>
      <c r="K5417" s="103"/>
    </row>
    <row r="5418" spans="2:11" ht="12" customHeight="1" x14ac:dyDescent="0.25">
      <c r="B5418" s="103"/>
      <c r="C5418" s="123"/>
      <c r="D5418" s="103"/>
      <c r="E5418" s="103"/>
      <c r="F5418" s="103"/>
      <c r="H5418" s="123"/>
      <c r="I5418" s="103"/>
      <c r="J5418" s="103"/>
      <c r="K5418" s="103"/>
    </row>
    <row r="5419" spans="2:11" ht="12" customHeight="1" x14ac:dyDescent="0.25">
      <c r="B5419" s="103"/>
      <c r="C5419" s="123"/>
      <c r="D5419" s="103"/>
      <c r="E5419" s="103"/>
      <c r="F5419" s="103"/>
      <c r="H5419" s="123"/>
      <c r="I5419" s="103"/>
      <c r="J5419" s="103"/>
      <c r="K5419" s="103"/>
    </row>
    <row r="5420" spans="2:11" ht="12" customHeight="1" x14ac:dyDescent="0.25">
      <c r="B5420" s="103"/>
      <c r="C5420" s="123"/>
      <c r="D5420" s="103"/>
      <c r="E5420" s="103"/>
      <c r="F5420" s="103"/>
      <c r="H5420" s="123"/>
      <c r="I5420" s="103"/>
      <c r="J5420" s="103"/>
      <c r="K5420" s="103"/>
    </row>
    <row r="5421" spans="2:11" ht="12" customHeight="1" x14ac:dyDescent="0.25">
      <c r="B5421" s="103"/>
      <c r="C5421" s="123"/>
      <c r="D5421" s="103"/>
      <c r="E5421" s="103"/>
      <c r="F5421" s="103"/>
      <c r="H5421" s="123"/>
      <c r="I5421" s="103"/>
      <c r="J5421" s="103"/>
      <c r="K5421" s="103"/>
    </row>
    <row r="5422" spans="2:11" ht="12" customHeight="1" x14ac:dyDescent="0.25">
      <c r="B5422" s="103"/>
      <c r="C5422" s="123"/>
      <c r="D5422" s="103"/>
      <c r="E5422" s="103"/>
      <c r="F5422" s="103"/>
      <c r="H5422" s="123"/>
      <c r="I5422" s="103"/>
      <c r="J5422" s="103"/>
      <c r="K5422" s="103"/>
    </row>
    <row r="5423" spans="2:11" ht="12" customHeight="1" x14ac:dyDescent="0.25">
      <c r="B5423" s="103"/>
      <c r="C5423" s="123"/>
      <c r="D5423" s="103"/>
      <c r="E5423" s="103"/>
      <c r="F5423" s="103"/>
      <c r="H5423" s="123"/>
      <c r="I5423" s="103"/>
      <c r="J5423" s="103"/>
      <c r="K5423" s="103"/>
    </row>
    <row r="5424" spans="2:11" ht="12" customHeight="1" x14ac:dyDescent="0.25">
      <c r="B5424" s="103"/>
      <c r="C5424" s="123"/>
      <c r="D5424" s="103"/>
      <c r="E5424" s="103"/>
      <c r="F5424" s="103"/>
      <c r="H5424" s="123"/>
      <c r="I5424" s="103"/>
      <c r="J5424" s="103"/>
      <c r="K5424" s="103"/>
    </row>
    <row r="5425" spans="2:11" ht="12" customHeight="1" x14ac:dyDescent="0.25">
      <c r="B5425" s="103"/>
      <c r="C5425" s="123"/>
      <c r="D5425" s="103"/>
      <c r="E5425" s="103"/>
      <c r="F5425" s="103"/>
      <c r="H5425" s="123"/>
      <c r="I5425" s="103"/>
      <c r="J5425" s="103"/>
      <c r="K5425" s="103"/>
    </row>
    <row r="5426" spans="2:11" ht="12" customHeight="1" x14ac:dyDescent="0.25">
      <c r="B5426" s="103"/>
      <c r="C5426" s="123"/>
      <c r="D5426" s="103"/>
      <c r="E5426" s="103"/>
      <c r="F5426" s="103"/>
      <c r="H5426" s="123"/>
      <c r="I5426" s="103"/>
      <c r="J5426" s="103"/>
      <c r="K5426" s="103"/>
    </row>
    <row r="5427" spans="2:11" ht="12" customHeight="1" x14ac:dyDescent="0.25">
      <c r="B5427" s="103"/>
      <c r="C5427" s="123"/>
      <c r="D5427" s="103"/>
      <c r="E5427" s="103"/>
      <c r="F5427" s="103"/>
      <c r="H5427" s="123"/>
      <c r="I5427" s="103"/>
      <c r="J5427" s="103"/>
      <c r="K5427" s="103"/>
    </row>
    <row r="5428" spans="2:11" ht="12" customHeight="1" x14ac:dyDescent="0.25">
      <c r="B5428" s="103"/>
      <c r="C5428" s="123"/>
      <c r="D5428" s="103"/>
      <c r="E5428" s="103"/>
      <c r="F5428" s="103"/>
      <c r="H5428" s="123"/>
      <c r="I5428" s="103"/>
      <c r="J5428" s="103"/>
      <c r="K5428" s="103"/>
    </row>
    <row r="5429" spans="2:11" ht="12" customHeight="1" x14ac:dyDescent="0.25">
      <c r="B5429" s="103"/>
      <c r="C5429" s="123"/>
      <c r="D5429" s="103"/>
      <c r="E5429" s="103"/>
      <c r="F5429" s="103"/>
      <c r="H5429" s="123"/>
      <c r="I5429" s="103"/>
      <c r="J5429" s="103"/>
      <c r="K5429" s="103"/>
    </row>
    <row r="5430" spans="2:11" ht="12" customHeight="1" x14ac:dyDescent="0.25">
      <c r="B5430" s="103"/>
      <c r="C5430" s="123"/>
      <c r="D5430" s="103"/>
      <c r="E5430" s="103"/>
      <c r="F5430" s="103"/>
      <c r="H5430" s="123"/>
      <c r="I5430" s="103"/>
      <c r="J5430" s="103"/>
      <c r="K5430" s="103"/>
    </row>
    <row r="5431" spans="2:11" ht="12" customHeight="1" x14ac:dyDescent="0.25">
      <c r="B5431" s="103"/>
      <c r="C5431" s="123"/>
      <c r="D5431" s="103"/>
      <c r="E5431" s="103"/>
      <c r="F5431" s="103"/>
      <c r="H5431" s="123"/>
      <c r="I5431" s="103"/>
      <c r="J5431" s="103"/>
      <c r="K5431" s="103"/>
    </row>
    <row r="5432" spans="2:11" ht="12" customHeight="1" x14ac:dyDescent="0.25">
      <c r="B5432" s="103"/>
      <c r="C5432" s="123"/>
      <c r="D5432" s="103"/>
      <c r="E5432" s="103"/>
      <c r="F5432" s="103"/>
      <c r="H5432" s="123"/>
      <c r="I5432" s="103"/>
      <c r="J5432" s="103"/>
      <c r="K5432" s="103"/>
    </row>
    <row r="5433" spans="2:11" ht="12" customHeight="1" x14ac:dyDescent="0.25">
      <c r="B5433" s="103"/>
      <c r="C5433" s="123"/>
      <c r="D5433" s="103"/>
      <c r="E5433" s="103"/>
      <c r="F5433" s="103"/>
      <c r="H5433" s="123"/>
      <c r="I5433" s="103"/>
      <c r="J5433" s="103"/>
      <c r="K5433" s="103"/>
    </row>
    <row r="5434" spans="2:11" ht="12" customHeight="1" x14ac:dyDescent="0.25">
      <c r="B5434" s="103"/>
      <c r="C5434" s="123"/>
      <c r="D5434" s="103"/>
      <c r="E5434" s="103"/>
      <c r="F5434" s="103"/>
      <c r="H5434" s="123"/>
      <c r="I5434" s="103"/>
      <c r="J5434" s="103"/>
      <c r="K5434" s="103"/>
    </row>
    <row r="5435" spans="2:11" ht="12" customHeight="1" x14ac:dyDescent="0.25">
      <c r="B5435" s="103"/>
      <c r="C5435" s="123"/>
      <c r="D5435" s="103"/>
      <c r="E5435" s="103"/>
      <c r="F5435" s="103"/>
      <c r="H5435" s="123"/>
      <c r="I5435" s="103"/>
      <c r="J5435" s="103"/>
      <c r="K5435" s="103"/>
    </row>
    <row r="5436" spans="2:11" ht="12" customHeight="1" x14ac:dyDescent="0.25">
      <c r="B5436" s="103"/>
      <c r="C5436" s="123"/>
      <c r="D5436" s="103"/>
      <c r="E5436" s="103"/>
      <c r="F5436" s="103"/>
      <c r="H5436" s="123"/>
      <c r="I5436" s="103"/>
      <c r="J5436" s="103"/>
      <c r="K5436" s="103"/>
    </row>
    <row r="5437" spans="2:11" ht="12" customHeight="1" x14ac:dyDescent="0.25">
      <c r="B5437" s="103"/>
      <c r="C5437" s="123"/>
      <c r="D5437" s="103"/>
      <c r="E5437" s="103"/>
      <c r="F5437" s="103"/>
      <c r="H5437" s="123"/>
      <c r="I5437" s="103"/>
      <c r="J5437" s="103"/>
      <c r="K5437" s="103"/>
    </row>
    <row r="5438" spans="2:11" ht="12" customHeight="1" x14ac:dyDescent="0.25">
      <c r="B5438" s="103"/>
      <c r="C5438" s="123"/>
      <c r="D5438" s="103"/>
      <c r="E5438" s="103"/>
      <c r="F5438" s="103"/>
      <c r="H5438" s="123"/>
      <c r="I5438" s="103"/>
      <c r="J5438" s="103"/>
      <c r="K5438" s="103"/>
    </row>
    <row r="5439" spans="2:11" ht="12" customHeight="1" x14ac:dyDescent="0.25">
      <c r="B5439" s="103"/>
      <c r="C5439" s="123"/>
      <c r="D5439" s="103"/>
      <c r="E5439" s="103"/>
      <c r="F5439" s="103"/>
      <c r="H5439" s="123"/>
      <c r="I5439" s="103"/>
      <c r="J5439" s="103"/>
      <c r="K5439" s="103"/>
    </row>
    <row r="5440" spans="2:11" ht="12" customHeight="1" x14ac:dyDescent="0.25">
      <c r="B5440" s="103"/>
      <c r="C5440" s="123"/>
      <c r="D5440" s="103"/>
      <c r="E5440" s="103"/>
      <c r="F5440" s="103"/>
      <c r="H5440" s="123"/>
      <c r="I5440" s="103"/>
      <c r="J5440" s="103"/>
      <c r="K5440" s="103"/>
    </row>
    <row r="5441" spans="2:11" ht="12" customHeight="1" x14ac:dyDescent="0.25">
      <c r="B5441" s="103"/>
      <c r="C5441" s="123"/>
      <c r="D5441" s="103"/>
      <c r="E5441" s="103"/>
      <c r="F5441" s="103"/>
      <c r="H5441" s="123"/>
      <c r="I5441" s="103"/>
      <c r="J5441" s="103"/>
      <c r="K5441" s="103"/>
    </row>
    <row r="5442" spans="2:11" ht="12" customHeight="1" x14ac:dyDescent="0.25">
      <c r="B5442" s="103"/>
      <c r="C5442" s="123"/>
      <c r="D5442" s="103"/>
      <c r="E5442" s="103"/>
      <c r="F5442" s="103"/>
      <c r="H5442" s="123"/>
      <c r="I5442" s="103"/>
      <c r="J5442" s="103"/>
      <c r="K5442" s="103"/>
    </row>
    <row r="5443" spans="2:11" ht="12" customHeight="1" x14ac:dyDescent="0.25">
      <c r="B5443" s="103"/>
      <c r="C5443" s="123"/>
      <c r="D5443" s="103"/>
      <c r="E5443" s="103"/>
      <c r="F5443" s="103"/>
      <c r="H5443" s="123"/>
      <c r="I5443" s="103"/>
      <c r="J5443" s="103"/>
      <c r="K5443" s="103"/>
    </row>
    <row r="5444" spans="2:11" ht="12" customHeight="1" x14ac:dyDescent="0.25">
      <c r="B5444" s="103"/>
      <c r="C5444" s="123"/>
      <c r="D5444" s="103"/>
      <c r="E5444" s="103"/>
      <c r="F5444" s="103"/>
      <c r="H5444" s="123"/>
      <c r="I5444" s="103"/>
      <c r="J5444" s="103"/>
      <c r="K5444" s="103"/>
    </row>
    <row r="5445" spans="2:11" ht="12" customHeight="1" x14ac:dyDescent="0.25">
      <c r="B5445" s="103"/>
      <c r="C5445" s="123"/>
      <c r="D5445" s="103"/>
      <c r="E5445" s="103"/>
      <c r="F5445" s="103"/>
      <c r="H5445" s="123"/>
      <c r="I5445" s="103"/>
      <c r="J5445" s="103"/>
      <c r="K5445" s="103"/>
    </row>
    <row r="5446" spans="2:11" ht="12" customHeight="1" x14ac:dyDescent="0.25">
      <c r="B5446" s="103"/>
      <c r="C5446" s="123"/>
      <c r="D5446" s="103"/>
      <c r="E5446" s="103"/>
      <c r="F5446" s="103"/>
      <c r="H5446" s="123"/>
      <c r="I5446" s="103"/>
      <c r="J5446" s="103"/>
      <c r="K5446" s="103"/>
    </row>
    <row r="5447" spans="2:11" ht="12" customHeight="1" x14ac:dyDescent="0.25">
      <c r="B5447" s="103"/>
      <c r="C5447" s="123"/>
      <c r="D5447" s="103"/>
      <c r="E5447" s="103"/>
      <c r="F5447" s="103"/>
      <c r="H5447" s="123"/>
      <c r="I5447" s="103"/>
      <c r="J5447" s="103"/>
      <c r="K5447" s="103"/>
    </row>
    <row r="5448" spans="2:11" ht="12" customHeight="1" x14ac:dyDescent="0.25">
      <c r="B5448" s="103"/>
      <c r="C5448" s="123"/>
      <c r="D5448" s="103"/>
      <c r="E5448" s="103"/>
      <c r="F5448" s="103"/>
      <c r="H5448" s="123"/>
      <c r="I5448" s="103"/>
      <c r="J5448" s="103"/>
      <c r="K5448" s="103"/>
    </row>
    <row r="5449" spans="2:11" ht="12" customHeight="1" x14ac:dyDescent="0.25">
      <c r="B5449" s="103"/>
      <c r="C5449" s="123"/>
      <c r="D5449" s="103"/>
      <c r="E5449" s="103"/>
      <c r="F5449" s="103"/>
      <c r="H5449" s="123"/>
      <c r="I5449" s="103"/>
      <c r="J5449" s="103"/>
      <c r="K5449" s="103"/>
    </row>
    <row r="5450" spans="2:11" ht="12" customHeight="1" x14ac:dyDescent="0.25">
      <c r="B5450" s="103"/>
      <c r="C5450" s="123"/>
      <c r="D5450" s="103"/>
      <c r="E5450" s="103"/>
      <c r="F5450" s="103"/>
      <c r="H5450" s="123"/>
      <c r="I5450" s="103"/>
      <c r="J5450" s="103"/>
      <c r="K5450" s="103"/>
    </row>
    <row r="5451" spans="2:11" ht="12" customHeight="1" x14ac:dyDescent="0.25">
      <c r="B5451" s="103"/>
      <c r="C5451" s="123"/>
      <c r="D5451" s="103"/>
      <c r="E5451" s="103"/>
      <c r="F5451" s="103"/>
      <c r="H5451" s="123"/>
      <c r="I5451" s="103"/>
      <c r="J5451" s="103"/>
      <c r="K5451" s="103"/>
    </row>
    <row r="5452" spans="2:11" ht="12" customHeight="1" x14ac:dyDescent="0.25">
      <c r="B5452" s="103"/>
      <c r="C5452" s="123"/>
      <c r="D5452" s="103"/>
      <c r="E5452" s="103"/>
      <c r="F5452" s="103"/>
      <c r="H5452" s="123"/>
      <c r="I5452" s="103"/>
      <c r="J5452" s="103"/>
      <c r="K5452" s="103"/>
    </row>
    <row r="5453" spans="2:11" ht="12" customHeight="1" x14ac:dyDescent="0.25">
      <c r="B5453" s="103"/>
      <c r="C5453" s="123"/>
      <c r="D5453" s="103"/>
      <c r="E5453" s="103"/>
      <c r="F5453" s="103"/>
      <c r="H5453" s="123"/>
      <c r="I5453" s="103"/>
      <c r="J5453" s="103"/>
      <c r="K5453" s="103"/>
    </row>
    <row r="5454" spans="2:11" ht="12" customHeight="1" x14ac:dyDescent="0.25">
      <c r="B5454" s="103"/>
      <c r="C5454" s="123"/>
      <c r="D5454" s="103"/>
      <c r="E5454" s="103"/>
      <c r="F5454" s="103"/>
      <c r="H5454" s="123"/>
      <c r="I5454" s="103"/>
      <c r="J5454" s="103"/>
      <c r="K5454" s="103"/>
    </row>
    <row r="5455" spans="2:11" ht="12" customHeight="1" x14ac:dyDescent="0.25">
      <c r="B5455" s="103"/>
      <c r="C5455" s="123"/>
      <c r="D5455" s="103"/>
      <c r="E5455" s="103"/>
      <c r="F5455" s="103"/>
      <c r="H5455" s="123"/>
      <c r="I5455" s="103"/>
      <c r="J5455" s="103"/>
      <c r="K5455" s="103"/>
    </row>
    <row r="5456" spans="2:11" ht="12" customHeight="1" x14ac:dyDescent="0.25">
      <c r="B5456" s="103"/>
      <c r="C5456" s="123"/>
      <c r="D5456" s="103"/>
      <c r="E5456" s="103"/>
      <c r="F5456" s="103"/>
      <c r="H5456" s="123"/>
      <c r="I5456" s="103"/>
      <c r="J5456" s="103"/>
      <c r="K5456" s="103"/>
    </row>
    <row r="5457" spans="2:11" ht="12" customHeight="1" x14ac:dyDescent="0.25">
      <c r="B5457" s="103"/>
      <c r="C5457" s="123"/>
      <c r="D5457" s="103"/>
      <c r="E5457" s="103"/>
      <c r="F5457" s="103"/>
      <c r="H5457" s="123"/>
      <c r="I5457" s="103"/>
      <c r="J5457" s="103"/>
      <c r="K5457" s="103"/>
    </row>
    <row r="5458" spans="2:11" ht="12" customHeight="1" x14ac:dyDescent="0.25">
      <c r="B5458" s="103"/>
      <c r="C5458" s="123"/>
      <c r="D5458" s="103"/>
      <c r="E5458" s="103"/>
      <c r="F5458" s="103"/>
      <c r="H5458" s="123"/>
      <c r="I5458" s="103"/>
      <c r="J5458" s="103"/>
      <c r="K5458" s="103"/>
    </row>
    <row r="5459" spans="2:11" ht="12" customHeight="1" x14ac:dyDescent="0.25">
      <c r="B5459" s="103"/>
      <c r="C5459" s="123"/>
      <c r="D5459" s="103"/>
      <c r="E5459" s="103"/>
      <c r="F5459" s="103"/>
      <c r="H5459" s="123"/>
      <c r="I5459" s="103"/>
      <c r="J5459" s="103"/>
      <c r="K5459" s="103"/>
    </row>
    <row r="5460" spans="2:11" ht="12" customHeight="1" x14ac:dyDescent="0.25">
      <c r="B5460" s="103"/>
      <c r="C5460" s="123"/>
      <c r="D5460" s="103"/>
      <c r="E5460" s="103"/>
      <c r="F5460" s="103"/>
      <c r="H5460" s="123"/>
      <c r="I5460" s="103"/>
      <c r="J5460" s="103"/>
      <c r="K5460" s="103"/>
    </row>
    <row r="5461" spans="2:11" ht="12" customHeight="1" x14ac:dyDescent="0.25">
      <c r="B5461" s="103"/>
      <c r="C5461" s="123"/>
      <c r="D5461" s="103"/>
      <c r="E5461" s="103"/>
      <c r="F5461" s="103"/>
      <c r="H5461" s="123"/>
      <c r="I5461" s="103"/>
      <c r="J5461" s="103"/>
      <c r="K5461" s="103"/>
    </row>
    <row r="5462" spans="2:11" ht="12" customHeight="1" x14ac:dyDescent="0.25">
      <c r="B5462" s="103"/>
      <c r="C5462" s="123"/>
      <c r="D5462" s="103"/>
      <c r="E5462" s="103"/>
      <c r="F5462" s="103"/>
      <c r="H5462" s="123"/>
      <c r="I5462" s="103"/>
      <c r="J5462" s="103"/>
      <c r="K5462" s="103"/>
    </row>
    <row r="5463" spans="2:11" ht="12" customHeight="1" x14ac:dyDescent="0.25">
      <c r="B5463" s="103"/>
      <c r="C5463" s="123"/>
      <c r="D5463" s="103"/>
      <c r="E5463" s="103"/>
      <c r="F5463" s="103"/>
      <c r="H5463" s="123"/>
      <c r="I5463" s="103"/>
      <c r="J5463" s="103"/>
      <c r="K5463" s="103"/>
    </row>
    <row r="5464" spans="2:11" ht="12" customHeight="1" x14ac:dyDescent="0.25">
      <c r="B5464" s="103"/>
      <c r="C5464" s="123"/>
      <c r="D5464" s="103"/>
      <c r="E5464" s="103"/>
      <c r="F5464" s="103"/>
      <c r="H5464" s="123"/>
      <c r="I5464" s="103"/>
      <c r="J5464" s="103"/>
      <c r="K5464" s="103"/>
    </row>
    <row r="5465" spans="2:11" ht="12" customHeight="1" x14ac:dyDescent="0.25">
      <c r="B5465" s="103"/>
      <c r="C5465" s="123"/>
      <c r="D5465" s="103"/>
      <c r="E5465" s="103"/>
      <c r="F5465" s="103"/>
      <c r="H5465" s="123"/>
      <c r="I5465" s="103"/>
      <c r="J5465" s="103"/>
      <c r="K5465" s="103"/>
    </row>
    <row r="5466" spans="2:11" ht="12" customHeight="1" x14ac:dyDescent="0.25">
      <c r="B5466" s="103"/>
      <c r="C5466" s="123"/>
      <c r="D5466" s="103"/>
      <c r="E5466" s="103"/>
      <c r="F5466" s="103"/>
      <c r="H5466" s="123"/>
      <c r="I5466" s="103"/>
      <c r="J5466" s="103"/>
      <c r="K5466" s="103"/>
    </row>
    <row r="5467" spans="2:11" ht="12" customHeight="1" x14ac:dyDescent="0.25">
      <c r="B5467" s="103"/>
      <c r="C5467" s="123"/>
      <c r="D5467" s="103"/>
      <c r="E5467" s="103"/>
      <c r="F5467" s="103"/>
      <c r="H5467" s="123"/>
      <c r="I5467" s="103"/>
      <c r="J5467" s="103"/>
      <c r="K5467" s="103"/>
    </row>
    <row r="5468" spans="2:11" ht="12" customHeight="1" x14ac:dyDescent="0.25">
      <c r="B5468" s="103"/>
      <c r="C5468" s="123"/>
      <c r="D5468" s="103"/>
      <c r="E5468" s="103"/>
      <c r="F5468" s="103"/>
      <c r="H5468" s="123"/>
      <c r="I5468" s="103"/>
      <c r="J5468" s="103"/>
      <c r="K5468" s="103"/>
    </row>
    <row r="5469" spans="2:11" ht="12" customHeight="1" x14ac:dyDescent="0.25">
      <c r="B5469" s="103"/>
      <c r="C5469" s="123"/>
      <c r="D5469" s="103"/>
      <c r="E5469" s="103"/>
      <c r="F5469" s="103"/>
      <c r="H5469" s="123"/>
      <c r="I5469" s="103"/>
      <c r="J5469" s="103"/>
      <c r="K5469" s="103"/>
    </row>
    <row r="5470" spans="2:11" ht="12" customHeight="1" x14ac:dyDescent="0.25">
      <c r="B5470" s="103"/>
      <c r="C5470" s="123"/>
      <c r="D5470" s="103"/>
      <c r="E5470" s="103"/>
      <c r="F5470" s="103"/>
      <c r="H5470" s="123"/>
      <c r="I5470" s="103"/>
      <c r="J5470" s="103"/>
      <c r="K5470" s="103"/>
    </row>
    <row r="5471" spans="2:11" ht="12" customHeight="1" x14ac:dyDescent="0.25">
      <c r="B5471" s="103"/>
      <c r="C5471" s="123"/>
      <c r="D5471" s="103"/>
      <c r="E5471" s="103"/>
      <c r="F5471" s="103"/>
      <c r="H5471" s="123"/>
      <c r="I5471" s="103"/>
      <c r="J5471" s="103"/>
      <c r="K5471" s="103"/>
    </row>
    <row r="5472" spans="2:11" ht="12" customHeight="1" x14ac:dyDescent="0.25">
      <c r="B5472" s="103"/>
      <c r="C5472" s="123"/>
      <c r="D5472" s="103"/>
      <c r="E5472" s="103"/>
      <c r="F5472" s="103"/>
      <c r="H5472" s="123"/>
      <c r="I5472" s="103"/>
      <c r="J5472" s="103"/>
      <c r="K5472" s="103"/>
    </row>
    <row r="5473" spans="2:11" ht="12" customHeight="1" x14ac:dyDescent="0.25">
      <c r="B5473" s="103"/>
      <c r="C5473" s="123"/>
      <c r="D5473" s="103"/>
      <c r="E5473" s="103"/>
      <c r="F5473" s="103"/>
      <c r="H5473" s="123"/>
      <c r="I5473" s="103"/>
      <c r="J5473" s="103"/>
      <c r="K5473" s="103"/>
    </row>
    <row r="5474" spans="2:11" ht="12" customHeight="1" x14ac:dyDescent="0.25">
      <c r="B5474" s="103"/>
      <c r="C5474" s="123"/>
      <c r="D5474" s="103"/>
      <c r="E5474" s="103"/>
      <c r="F5474" s="103"/>
      <c r="H5474" s="123"/>
      <c r="I5474" s="103"/>
      <c r="J5474" s="103"/>
      <c r="K5474" s="103"/>
    </row>
    <row r="5475" spans="2:11" ht="12" customHeight="1" x14ac:dyDescent="0.25">
      <c r="B5475" s="103"/>
      <c r="C5475" s="123"/>
      <c r="D5475" s="103"/>
      <c r="E5475" s="103"/>
      <c r="F5475" s="103"/>
      <c r="H5475" s="123"/>
      <c r="I5475" s="103"/>
      <c r="J5475" s="103"/>
      <c r="K5475" s="103"/>
    </row>
    <row r="5476" spans="2:11" ht="12" customHeight="1" x14ac:dyDescent="0.25">
      <c r="B5476" s="103"/>
      <c r="C5476" s="123"/>
      <c r="D5476" s="103"/>
      <c r="E5476" s="103"/>
      <c r="F5476" s="103"/>
      <c r="H5476" s="123"/>
      <c r="I5476" s="103"/>
      <c r="J5476" s="103"/>
      <c r="K5476" s="103"/>
    </row>
    <row r="5477" spans="2:11" ht="12" customHeight="1" x14ac:dyDescent="0.25">
      <c r="B5477" s="103"/>
      <c r="C5477" s="123"/>
      <c r="D5477" s="103"/>
      <c r="E5477" s="103"/>
      <c r="F5477" s="103"/>
      <c r="H5477" s="123"/>
      <c r="I5477" s="103"/>
      <c r="J5477" s="103"/>
      <c r="K5477" s="103"/>
    </row>
    <row r="5478" spans="2:11" ht="12" customHeight="1" x14ac:dyDescent="0.25">
      <c r="B5478" s="103"/>
      <c r="C5478" s="123"/>
      <c r="D5478" s="103"/>
      <c r="E5478" s="103"/>
      <c r="F5478" s="103"/>
      <c r="H5478" s="123"/>
      <c r="I5478" s="103"/>
      <c r="J5478" s="103"/>
      <c r="K5478" s="103"/>
    </row>
    <row r="5479" spans="2:11" ht="12" customHeight="1" x14ac:dyDescent="0.25">
      <c r="B5479" s="103"/>
      <c r="C5479" s="123"/>
      <c r="D5479" s="103"/>
      <c r="E5479" s="103"/>
      <c r="F5479" s="103"/>
      <c r="H5479" s="123"/>
      <c r="I5479" s="103"/>
      <c r="J5479" s="103"/>
      <c r="K5479" s="103"/>
    </row>
    <row r="5480" spans="2:11" ht="12" customHeight="1" x14ac:dyDescent="0.25">
      <c r="B5480" s="103"/>
      <c r="C5480" s="123"/>
      <c r="D5480" s="103"/>
      <c r="E5480" s="103"/>
      <c r="F5480" s="103"/>
      <c r="H5480" s="123"/>
      <c r="I5480" s="103"/>
      <c r="J5480" s="103"/>
      <c r="K5480" s="103"/>
    </row>
    <row r="5481" spans="2:11" ht="12" customHeight="1" x14ac:dyDescent="0.25">
      <c r="B5481" s="103"/>
      <c r="C5481" s="123"/>
      <c r="D5481" s="103"/>
      <c r="E5481" s="103"/>
      <c r="F5481" s="103"/>
      <c r="H5481" s="123"/>
      <c r="I5481" s="103"/>
      <c r="J5481" s="103"/>
      <c r="K5481" s="103"/>
    </row>
    <row r="5482" spans="2:11" ht="12" customHeight="1" x14ac:dyDescent="0.25">
      <c r="B5482" s="103"/>
      <c r="C5482" s="123"/>
      <c r="D5482" s="103"/>
      <c r="E5482" s="103"/>
      <c r="F5482" s="103"/>
      <c r="H5482" s="123"/>
      <c r="I5482" s="103"/>
      <c r="J5482" s="103"/>
      <c r="K5482" s="103"/>
    </row>
    <row r="5483" spans="2:11" ht="12" customHeight="1" x14ac:dyDescent="0.25">
      <c r="B5483" s="103"/>
      <c r="C5483" s="123"/>
      <c r="D5483" s="103"/>
      <c r="E5483" s="103"/>
      <c r="F5483" s="103"/>
      <c r="H5483" s="123"/>
      <c r="I5483" s="103"/>
      <c r="J5483" s="103"/>
      <c r="K5483" s="103"/>
    </row>
    <row r="5484" spans="2:11" ht="12" customHeight="1" x14ac:dyDescent="0.25">
      <c r="B5484" s="103"/>
      <c r="C5484" s="123"/>
      <c r="D5484" s="103"/>
      <c r="E5484" s="103"/>
      <c r="F5484" s="103"/>
      <c r="H5484" s="123"/>
      <c r="I5484" s="103"/>
      <c r="J5484" s="103"/>
      <c r="K5484" s="103"/>
    </row>
    <row r="5485" spans="2:11" ht="12" customHeight="1" x14ac:dyDescent="0.25">
      <c r="B5485" s="103"/>
      <c r="C5485" s="123"/>
      <c r="D5485" s="103"/>
      <c r="E5485" s="103"/>
      <c r="F5485" s="103"/>
      <c r="H5485" s="123"/>
      <c r="I5485" s="103"/>
      <c r="J5485" s="103"/>
      <c r="K5485" s="103"/>
    </row>
    <row r="5486" spans="2:11" ht="12" customHeight="1" x14ac:dyDescent="0.25">
      <c r="B5486" s="103"/>
      <c r="C5486" s="123"/>
      <c r="D5486" s="103"/>
      <c r="E5486" s="103"/>
      <c r="F5486" s="103"/>
      <c r="H5486" s="123"/>
      <c r="I5486" s="103"/>
      <c r="J5486" s="103"/>
      <c r="K5486" s="103"/>
    </row>
    <row r="5487" spans="2:11" ht="12" customHeight="1" x14ac:dyDescent="0.25">
      <c r="B5487" s="103"/>
      <c r="C5487" s="123"/>
      <c r="D5487" s="103"/>
      <c r="E5487" s="103"/>
      <c r="F5487" s="103"/>
      <c r="H5487" s="123"/>
      <c r="I5487" s="103"/>
      <c r="J5487" s="103"/>
      <c r="K5487" s="103"/>
    </row>
    <row r="5488" spans="2:11" ht="12" customHeight="1" x14ac:dyDescent="0.25">
      <c r="B5488" s="103"/>
      <c r="C5488" s="123"/>
      <c r="D5488" s="103"/>
      <c r="E5488" s="103"/>
      <c r="F5488" s="103"/>
      <c r="H5488" s="123"/>
      <c r="I5488" s="103"/>
      <c r="J5488" s="103"/>
      <c r="K5488" s="103"/>
    </row>
    <row r="5489" spans="2:11" ht="12" customHeight="1" x14ac:dyDescent="0.25">
      <c r="B5489" s="103"/>
      <c r="C5489" s="123"/>
      <c r="D5489" s="103"/>
      <c r="E5489" s="103"/>
      <c r="F5489" s="103"/>
      <c r="H5489" s="123"/>
      <c r="I5489" s="103"/>
      <c r="J5489" s="103"/>
      <c r="K5489" s="103"/>
    </row>
    <row r="5490" spans="2:11" ht="12" customHeight="1" x14ac:dyDescent="0.25">
      <c r="B5490" s="103"/>
      <c r="C5490" s="123"/>
      <c r="D5490" s="103"/>
      <c r="E5490" s="103"/>
      <c r="F5490" s="103"/>
      <c r="H5490" s="123"/>
      <c r="I5490" s="103"/>
      <c r="J5490" s="103"/>
      <c r="K5490" s="103"/>
    </row>
    <row r="5491" spans="2:11" ht="12" customHeight="1" x14ac:dyDescent="0.25">
      <c r="B5491" s="103"/>
      <c r="C5491" s="123"/>
      <c r="D5491" s="103"/>
      <c r="E5491" s="103"/>
      <c r="F5491" s="103"/>
      <c r="H5491" s="123"/>
      <c r="I5491" s="103"/>
      <c r="J5491" s="103"/>
      <c r="K5491" s="103"/>
    </row>
    <row r="5492" spans="2:11" ht="12" customHeight="1" x14ac:dyDescent="0.25">
      <c r="B5492" s="103"/>
      <c r="C5492" s="123"/>
      <c r="D5492" s="103"/>
      <c r="E5492" s="103"/>
      <c r="F5492" s="103"/>
      <c r="H5492" s="123"/>
      <c r="I5492" s="103"/>
      <c r="J5492" s="103"/>
      <c r="K5492" s="103"/>
    </row>
    <row r="5493" spans="2:11" ht="12" customHeight="1" x14ac:dyDescent="0.25">
      <c r="B5493" s="103"/>
      <c r="C5493" s="123"/>
      <c r="D5493" s="103"/>
      <c r="E5493" s="103"/>
      <c r="F5493" s="103"/>
      <c r="H5493" s="123"/>
      <c r="I5493" s="103"/>
      <c r="J5493" s="103"/>
      <c r="K5493" s="103"/>
    </row>
    <row r="5494" spans="2:11" ht="12" customHeight="1" x14ac:dyDescent="0.25">
      <c r="B5494" s="103"/>
      <c r="C5494" s="123"/>
      <c r="D5494" s="103"/>
      <c r="E5494" s="103"/>
      <c r="F5494" s="103"/>
      <c r="H5494" s="123"/>
      <c r="I5494" s="103"/>
      <c r="J5494" s="103"/>
      <c r="K5494" s="103"/>
    </row>
    <row r="5495" spans="2:11" ht="12" customHeight="1" x14ac:dyDescent="0.25">
      <c r="B5495" s="103"/>
      <c r="C5495" s="123"/>
      <c r="D5495" s="103"/>
      <c r="E5495" s="103"/>
      <c r="F5495" s="103"/>
      <c r="H5495" s="123"/>
      <c r="I5495" s="103"/>
      <c r="J5495" s="103"/>
      <c r="K5495" s="103"/>
    </row>
    <row r="5496" spans="2:11" ht="12" customHeight="1" x14ac:dyDescent="0.25">
      <c r="B5496" s="103"/>
      <c r="C5496" s="123"/>
      <c r="D5496" s="103"/>
      <c r="E5496" s="103"/>
      <c r="F5496" s="103"/>
      <c r="H5496" s="123"/>
      <c r="I5496" s="103"/>
      <c r="J5496" s="103"/>
      <c r="K5496" s="103"/>
    </row>
    <row r="5497" spans="2:11" ht="12" customHeight="1" x14ac:dyDescent="0.25">
      <c r="B5497" s="103"/>
      <c r="C5497" s="123"/>
      <c r="D5497" s="103"/>
      <c r="E5497" s="103"/>
      <c r="F5497" s="103"/>
      <c r="H5497" s="123"/>
      <c r="I5497" s="103"/>
      <c r="J5497" s="103"/>
      <c r="K5497" s="103"/>
    </row>
    <row r="5498" spans="2:11" ht="12" customHeight="1" x14ac:dyDescent="0.25">
      <c r="B5498" s="103"/>
      <c r="C5498" s="123"/>
      <c r="D5498" s="103"/>
      <c r="E5498" s="103"/>
      <c r="F5498" s="103"/>
      <c r="H5498" s="123"/>
      <c r="I5498" s="103"/>
      <c r="J5498" s="103"/>
      <c r="K5498" s="103"/>
    </row>
    <row r="5499" spans="2:11" ht="12" customHeight="1" x14ac:dyDescent="0.25">
      <c r="B5499" s="103"/>
      <c r="C5499" s="123"/>
      <c r="D5499" s="103"/>
      <c r="E5499" s="103"/>
      <c r="F5499" s="103"/>
      <c r="H5499" s="123"/>
      <c r="I5499" s="103"/>
      <c r="J5499" s="103"/>
      <c r="K5499" s="103"/>
    </row>
    <row r="5500" spans="2:11" ht="12" customHeight="1" x14ac:dyDescent="0.25">
      <c r="B5500" s="103"/>
      <c r="C5500" s="123"/>
      <c r="D5500" s="103"/>
      <c r="E5500" s="103"/>
      <c r="F5500" s="103"/>
      <c r="H5500" s="123"/>
      <c r="I5500" s="103"/>
      <c r="J5500" s="103"/>
      <c r="K5500" s="103"/>
    </row>
    <row r="5501" spans="2:11" ht="12" customHeight="1" x14ac:dyDescent="0.25">
      <c r="B5501" s="103"/>
      <c r="C5501" s="123"/>
      <c r="D5501" s="103"/>
      <c r="E5501" s="103"/>
      <c r="F5501" s="103"/>
      <c r="H5501" s="123"/>
      <c r="I5501" s="103"/>
      <c r="J5501" s="103"/>
      <c r="K5501" s="103"/>
    </row>
    <row r="5502" spans="2:11" ht="12" customHeight="1" x14ac:dyDescent="0.25">
      <c r="B5502" s="103"/>
      <c r="C5502" s="123"/>
      <c r="D5502" s="103"/>
      <c r="E5502" s="103"/>
      <c r="F5502" s="103"/>
      <c r="H5502" s="123"/>
      <c r="I5502" s="103"/>
      <c r="J5502" s="103"/>
      <c r="K5502" s="103"/>
    </row>
    <row r="5503" spans="2:11" ht="12" customHeight="1" x14ac:dyDescent="0.25">
      <c r="B5503" s="103"/>
      <c r="C5503" s="123"/>
      <c r="D5503" s="103"/>
      <c r="E5503" s="103"/>
      <c r="F5503" s="103"/>
      <c r="H5503" s="123"/>
      <c r="I5503" s="103"/>
      <c r="J5503" s="103"/>
      <c r="K5503" s="103"/>
    </row>
    <row r="5504" spans="2:11" ht="12" customHeight="1" x14ac:dyDescent="0.25">
      <c r="B5504" s="103"/>
      <c r="C5504" s="123"/>
      <c r="D5504" s="103"/>
      <c r="E5504" s="103"/>
      <c r="F5504" s="103"/>
      <c r="H5504" s="123"/>
      <c r="I5504" s="103"/>
      <c r="J5504" s="103"/>
      <c r="K5504" s="103"/>
    </row>
    <row r="5505" spans="2:11" ht="12" customHeight="1" x14ac:dyDescent="0.25">
      <c r="B5505" s="103"/>
      <c r="C5505" s="123"/>
      <c r="D5505" s="103"/>
      <c r="E5505" s="103"/>
      <c r="F5505" s="103"/>
      <c r="H5505" s="123"/>
      <c r="I5505" s="103"/>
      <c r="J5505" s="103"/>
      <c r="K5505" s="103"/>
    </row>
    <row r="5506" spans="2:11" ht="12" customHeight="1" x14ac:dyDescent="0.25">
      <c r="B5506" s="103"/>
      <c r="C5506" s="123"/>
      <c r="D5506" s="103"/>
      <c r="E5506" s="103"/>
      <c r="F5506" s="103"/>
      <c r="H5506" s="123"/>
      <c r="I5506" s="103"/>
      <c r="J5506" s="103"/>
      <c r="K5506" s="103"/>
    </row>
    <row r="5507" spans="2:11" ht="12" customHeight="1" x14ac:dyDescent="0.25">
      <c r="B5507" s="103"/>
      <c r="C5507" s="123"/>
      <c r="D5507" s="103"/>
      <c r="E5507" s="103"/>
      <c r="F5507" s="103"/>
      <c r="H5507" s="123"/>
      <c r="I5507" s="103"/>
      <c r="J5507" s="103"/>
      <c r="K5507" s="103"/>
    </row>
    <row r="5508" spans="2:11" ht="12" customHeight="1" x14ac:dyDescent="0.25">
      <c r="B5508" s="103"/>
      <c r="C5508" s="123"/>
      <c r="D5508" s="103"/>
      <c r="E5508" s="103"/>
      <c r="F5508" s="103"/>
      <c r="H5508" s="123"/>
      <c r="I5508" s="103"/>
      <c r="J5508" s="103"/>
      <c r="K5508" s="103"/>
    </row>
    <row r="5509" spans="2:11" ht="12" customHeight="1" x14ac:dyDescent="0.25">
      <c r="B5509" s="103"/>
      <c r="C5509" s="123"/>
      <c r="D5509" s="103"/>
      <c r="E5509" s="103"/>
      <c r="F5509" s="103"/>
      <c r="H5509" s="123"/>
      <c r="I5509" s="103"/>
      <c r="J5509" s="103"/>
      <c r="K5509" s="103"/>
    </row>
    <row r="5510" spans="2:11" ht="12" customHeight="1" x14ac:dyDescent="0.25">
      <c r="B5510" s="103"/>
      <c r="C5510" s="123"/>
      <c r="D5510" s="103"/>
      <c r="E5510" s="103"/>
      <c r="F5510" s="103"/>
      <c r="H5510" s="123"/>
      <c r="I5510" s="103"/>
      <c r="J5510" s="103"/>
      <c r="K5510" s="103"/>
    </row>
    <row r="5511" spans="2:11" ht="12" customHeight="1" x14ac:dyDescent="0.25">
      <c r="B5511" s="103"/>
      <c r="C5511" s="123"/>
      <c r="D5511" s="103"/>
      <c r="E5511" s="103"/>
      <c r="F5511" s="103"/>
      <c r="H5511" s="123"/>
      <c r="I5511" s="103"/>
      <c r="J5511" s="103"/>
      <c r="K5511" s="103"/>
    </row>
    <row r="5512" spans="2:11" ht="12" customHeight="1" x14ac:dyDescent="0.25">
      <c r="B5512" s="103"/>
      <c r="C5512" s="123"/>
      <c r="D5512" s="103"/>
      <c r="E5512" s="103"/>
      <c r="F5512" s="103"/>
      <c r="H5512" s="123"/>
      <c r="I5512" s="103"/>
      <c r="J5512" s="103"/>
      <c r="K5512" s="103"/>
    </row>
    <row r="5513" spans="2:11" ht="12" customHeight="1" x14ac:dyDescent="0.25">
      <c r="B5513" s="103"/>
      <c r="C5513" s="123"/>
      <c r="D5513" s="103"/>
      <c r="E5513" s="103"/>
      <c r="F5513" s="103"/>
      <c r="H5513" s="123"/>
      <c r="I5513" s="103"/>
      <c r="J5513" s="103"/>
      <c r="K5513" s="103"/>
    </row>
    <row r="5514" spans="2:11" ht="12" customHeight="1" x14ac:dyDescent="0.25">
      <c r="B5514" s="103"/>
      <c r="C5514" s="123"/>
      <c r="D5514" s="103"/>
      <c r="E5514" s="103"/>
      <c r="F5514" s="103"/>
      <c r="H5514" s="123"/>
      <c r="I5514" s="103"/>
      <c r="J5514" s="103"/>
      <c r="K5514" s="103"/>
    </row>
    <row r="5515" spans="2:11" ht="12" customHeight="1" x14ac:dyDescent="0.25">
      <c r="B5515" s="103"/>
      <c r="C5515" s="123"/>
      <c r="D5515" s="103"/>
      <c r="E5515" s="103"/>
      <c r="F5515" s="103"/>
      <c r="H5515" s="123"/>
      <c r="I5515" s="103"/>
      <c r="J5515" s="103"/>
      <c r="K5515" s="103"/>
    </row>
    <row r="5516" spans="2:11" ht="12" customHeight="1" x14ac:dyDescent="0.25">
      <c r="B5516" s="103"/>
      <c r="C5516" s="123"/>
      <c r="D5516" s="103"/>
      <c r="E5516" s="103"/>
      <c r="F5516" s="103"/>
      <c r="H5516" s="123"/>
      <c r="I5516" s="103"/>
      <c r="J5516" s="103"/>
      <c r="K5516" s="103"/>
    </row>
    <row r="5517" spans="2:11" ht="12" customHeight="1" x14ac:dyDescent="0.25">
      <c r="B5517" s="103"/>
      <c r="C5517" s="123"/>
      <c r="D5517" s="103"/>
      <c r="E5517" s="103"/>
      <c r="F5517" s="103"/>
      <c r="H5517" s="123"/>
      <c r="I5517" s="103"/>
      <c r="J5517" s="103"/>
      <c r="K5517" s="103"/>
    </row>
    <row r="5518" spans="2:11" ht="12" customHeight="1" x14ac:dyDescent="0.25">
      <c r="B5518" s="103"/>
      <c r="C5518" s="123"/>
      <c r="D5518" s="103"/>
      <c r="E5518" s="103"/>
      <c r="F5518" s="103"/>
      <c r="H5518" s="123"/>
      <c r="I5518" s="103"/>
      <c r="J5518" s="103"/>
      <c r="K5518" s="103"/>
    </row>
    <row r="5519" spans="2:11" ht="12" customHeight="1" x14ac:dyDescent="0.25">
      <c r="B5519" s="103"/>
      <c r="C5519" s="123"/>
      <c r="D5519" s="103"/>
      <c r="E5519" s="103"/>
      <c r="F5519" s="103"/>
      <c r="H5519" s="123"/>
      <c r="I5519" s="103"/>
      <c r="J5519" s="103"/>
      <c r="K5519" s="103"/>
    </row>
    <row r="5520" spans="2:11" ht="12" customHeight="1" x14ac:dyDescent="0.25">
      <c r="B5520" s="103"/>
      <c r="C5520" s="123"/>
      <c r="D5520" s="103"/>
      <c r="E5520" s="103"/>
      <c r="F5520" s="103"/>
      <c r="H5520" s="123"/>
      <c r="I5520" s="103"/>
      <c r="J5520" s="103"/>
      <c r="K5520" s="103"/>
    </row>
    <row r="5521" spans="2:11" ht="12" customHeight="1" x14ac:dyDescent="0.25">
      <c r="B5521" s="103"/>
      <c r="C5521" s="123"/>
      <c r="D5521" s="103"/>
      <c r="E5521" s="103"/>
      <c r="F5521" s="103"/>
      <c r="H5521" s="123"/>
      <c r="I5521" s="103"/>
      <c r="J5521" s="103"/>
      <c r="K5521" s="103"/>
    </row>
    <row r="5522" spans="2:11" ht="12" customHeight="1" x14ac:dyDescent="0.25">
      <c r="B5522" s="103"/>
      <c r="C5522" s="123"/>
      <c r="D5522" s="103"/>
      <c r="E5522" s="103"/>
      <c r="F5522" s="103"/>
      <c r="H5522" s="123"/>
      <c r="I5522" s="103"/>
      <c r="J5522" s="103"/>
      <c r="K5522" s="103"/>
    </row>
    <row r="5523" spans="2:11" ht="12" customHeight="1" x14ac:dyDescent="0.25">
      <c r="B5523" s="103"/>
      <c r="C5523" s="123"/>
      <c r="D5523" s="103"/>
      <c r="E5523" s="103"/>
      <c r="F5523" s="103"/>
      <c r="H5523" s="123"/>
      <c r="I5523" s="103"/>
      <c r="J5523" s="103"/>
      <c r="K5523" s="103"/>
    </row>
    <row r="5524" spans="2:11" ht="12" customHeight="1" x14ac:dyDescent="0.25">
      <c r="B5524" s="103"/>
      <c r="C5524" s="123"/>
      <c r="D5524" s="103"/>
      <c r="E5524" s="103"/>
      <c r="F5524" s="103"/>
      <c r="H5524" s="123"/>
      <c r="I5524" s="103"/>
      <c r="J5524" s="103"/>
      <c r="K5524" s="103"/>
    </row>
    <row r="5525" spans="2:11" ht="12" customHeight="1" x14ac:dyDescent="0.25">
      <c r="B5525" s="103"/>
      <c r="C5525" s="123"/>
      <c r="D5525" s="103"/>
      <c r="E5525" s="103"/>
      <c r="F5525" s="103"/>
      <c r="H5525" s="123"/>
      <c r="I5525" s="103"/>
      <c r="J5525" s="103"/>
      <c r="K5525" s="103"/>
    </row>
    <row r="5526" spans="2:11" ht="12" customHeight="1" x14ac:dyDescent="0.25">
      <c r="B5526" s="103"/>
      <c r="C5526" s="123"/>
      <c r="D5526" s="103"/>
      <c r="E5526" s="103"/>
      <c r="F5526" s="103"/>
      <c r="H5526" s="123"/>
      <c r="I5526" s="103"/>
      <c r="J5526" s="103"/>
      <c r="K5526" s="103"/>
    </row>
    <row r="5527" spans="2:11" ht="12" customHeight="1" x14ac:dyDescent="0.25">
      <c r="B5527" s="103"/>
      <c r="C5527" s="123"/>
      <c r="D5527" s="103"/>
      <c r="E5527" s="103"/>
      <c r="F5527" s="103"/>
      <c r="H5527" s="123"/>
      <c r="I5527" s="103"/>
      <c r="J5527" s="103"/>
      <c r="K5527" s="103"/>
    </row>
    <row r="5528" spans="2:11" ht="12" customHeight="1" x14ac:dyDescent="0.25">
      <c r="B5528" s="103"/>
      <c r="C5528" s="123"/>
      <c r="D5528" s="103"/>
      <c r="E5528" s="103"/>
      <c r="F5528" s="103"/>
      <c r="H5528" s="123"/>
      <c r="I5528" s="103"/>
      <c r="J5528" s="103"/>
      <c r="K5528" s="103"/>
    </row>
    <row r="5529" spans="2:11" ht="12" customHeight="1" x14ac:dyDescent="0.25">
      <c r="B5529" s="103"/>
      <c r="C5529" s="123"/>
      <c r="D5529" s="103"/>
      <c r="E5529" s="103"/>
      <c r="F5529" s="103"/>
      <c r="H5529" s="123"/>
      <c r="I5529" s="103"/>
      <c r="J5529" s="103"/>
      <c r="K5529" s="103"/>
    </row>
    <row r="5530" spans="2:11" ht="12" customHeight="1" x14ac:dyDescent="0.25">
      <c r="B5530" s="103"/>
      <c r="C5530" s="123"/>
      <c r="D5530" s="103"/>
      <c r="E5530" s="103"/>
      <c r="F5530" s="103"/>
      <c r="H5530" s="123"/>
      <c r="I5530" s="103"/>
      <c r="J5530" s="103"/>
      <c r="K5530" s="103"/>
    </row>
    <row r="5531" spans="2:11" ht="12" customHeight="1" x14ac:dyDescent="0.25">
      <c r="B5531" s="103"/>
      <c r="C5531" s="123"/>
      <c r="D5531" s="103"/>
      <c r="E5531" s="103"/>
      <c r="F5531" s="103"/>
      <c r="H5531" s="123"/>
      <c r="I5531" s="103"/>
      <c r="J5531" s="103"/>
      <c r="K5531" s="103"/>
    </row>
    <row r="5532" spans="2:11" ht="12" customHeight="1" x14ac:dyDescent="0.25">
      <c r="B5532" s="103"/>
      <c r="C5532" s="123"/>
      <c r="D5532" s="103"/>
      <c r="E5532" s="103"/>
      <c r="F5532" s="103"/>
      <c r="H5532" s="123"/>
      <c r="I5532" s="103"/>
      <c r="J5532" s="103"/>
      <c r="K5532" s="103"/>
    </row>
    <row r="5533" spans="2:11" ht="12" customHeight="1" x14ac:dyDescent="0.25">
      <c r="B5533" s="103"/>
      <c r="C5533" s="123"/>
      <c r="D5533" s="103"/>
      <c r="E5533" s="103"/>
      <c r="F5533" s="103"/>
      <c r="H5533" s="123"/>
      <c r="I5533" s="103"/>
      <c r="J5533" s="103"/>
      <c r="K5533" s="103"/>
    </row>
    <row r="5534" spans="2:11" ht="12" customHeight="1" x14ac:dyDescent="0.25">
      <c r="B5534" s="103"/>
      <c r="C5534" s="123"/>
      <c r="D5534" s="103"/>
      <c r="E5534" s="103"/>
      <c r="F5534" s="103"/>
      <c r="H5534" s="123"/>
      <c r="I5534" s="103"/>
      <c r="J5534" s="103"/>
      <c r="K5534" s="103"/>
    </row>
    <row r="5535" spans="2:11" ht="12" customHeight="1" x14ac:dyDescent="0.25">
      <c r="B5535" s="103"/>
      <c r="C5535" s="123"/>
      <c r="D5535" s="103"/>
      <c r="E5535" s="103"/>
      <c r="F5535" s="103"/>
      <c r="H5535" s="123"/>
      <c r="I5535" s="103"/>
      <c r="J5535" s="103"/>
      <c r="K5535" s="103"/>
    </row>
    <row r="5536" spans="2:11" ht="12" customHeight="1" x14ac:dyDescent="0.25">
      <c r="B5536" s="103"/>
      <c r="C5536" s="123"/>
      <c r="D5536" s="103"/>
      <c r="E5536" s="103"/>
      <c r="F5536" s="103"/>
      <c r="H5536" s="123"/>
      <c r="I5536" s="103"/>
      <c r="J5536" s="103"/>
      <c r="K5536" s="103"/>
    </row>
    <row r="5537" spans="2:11" ht="12" customHeight="1" x14ac:dyDescent="0.25">
      <c r="B5537" s="103"/>
      <c r="C5537" s="123"/>
      <c r="D5537" s="103"/>
      <c r="E5537" s="103"/>
      <c r="F5537" s="103"/>
      <c r="H5537" s="123"/>
      <c r="I5537" s="103"/>
      <c r="J5537" s="103"/>
      <c r="K5537" s="103"/>
    </row>
    <row r="5538" spans="2:11" ht="12" customHeight="1" x14ac:dyDescent="0.25">
      <c r="B5538" s="103"/>
      <c r="C5538" s="123"/>
      <c r="D5538" s="103"/>
      <c r="E5538" s="103"/>
      <c r="F5538" s="103"/>
      <c r="H5538" s="123"/>
      <c r="I5538" s="103"/>
      <c r="J5538" s="103"/>
      <c r="K5538" s="103"/>
    </row>
    <row r="5539" spans="2:11" ht="12" customHeight="1" x14ac:dyDescent="0.25">
      <c r="B5539" s="103"/>
      <c r="C5539" s="123"/>
      <c r="D5539" s="103"/>
      <c r="E5539" s="103"/>
      <c r="F5539" s="103"/>
      <c r="H5539" s="123"/>
      <c r="I5539" s="103"/>
      <c r="J5539" s="103"/>
      <c r="K5539" s="103"/>
    </row>
    <row r="5540" spans="2:11" ht="12" customHeight="1" x14ac:dyDescent="0.25">
      <c r="B5540" s="103"/>
      <c r="C5540" s="123"/>
      <c r="D5540" s="103"/>
      <c r="E5540" s="103"/>
      <c r="F5540" s="103"/>
      <c r="H5540" s="123"/>
      <c r="I5540" s="103"/>
      <c r="J5540" s="103"/>
      <c r="K5540" s="103"/>
    </row>
    <row r="5541" spans="2:11" ht="12" customHeight="1" x14ac:dyDescent="0.25">
      <c r="B5541" s="103"/>
      <c r="C5541" s="123"/>
      <c r="D5541" s="103"/>
      <c r="E5541" s="103"/>
      <c r="F5541" s="103"/>
      <c r="H5541" s="123"/>
      <c r="I5541" s="103"/>
      <c r="J5541" s="103"/>
      <c r="K5541" s="103"/>
    </row>
    <row r="5542" spans="2:11" ht="12" customHeight="1" x14ac:dyDescent="0.25">
      <c r="B5542" s="103"/>
      <c r="C5542" s="123"/>
      <c r="D5542" s="103"/>
      <c r="E5542" s="103"/>
      <c r="F5542" s="103"/>
      <c r="H5542" s="123"/>
      <c r="I5542" s="103"/>
      <c r="J5542" s="103"/>
      <c r="K5542" s="103"/>
    </row>
    <row r="5543" spans="2:11" ht="12" customHeight="1" x14ac:dyDescent="0.25">
      <c r="B5543" s="103"/>
      <c r="C5543" s="123"/>
      <c r="D5543" s="103"/>
      <c r="E5543" s="103"/>
      <c r="F5543" s="103"/>
      <c r="H5543" s="123"/>
      <c r="I5543" s="103"/>
      <c r="J5543" s="103"/>
      <c r="K5543" s="103"/>
    </row>
    <row r="5544" spans="2:11" ht="12" customHeight="1" x14ac:dyDescent="0.25">
      <c r="B5544" s="103"/>
      <c r="C5544" s="123"/>
      <c r="D5544" s="103"/>
      <c r="E5544" s="103"/>
      <c r="F5544" s="103"/>
      <c r="H5544" s="123"/>
      <c r="I5544" s="103"/>
      <c r="J5544" s="103"/>
      <c r="K5544" s="103"/>
    </row>
    <row r="5545" spans="2:11" ht="12" customHeight="1" x14ac:dyDescent="0.25">
      <c r="B5545" s="103"/>
      <c r="C5545" s="123"/>
      <c r="D5545" s="103"/>
      <c r="E5545" s="103"/>
      <c r="F5545" s="103"/>
      <c r="H5545" s="123"/>
      <c r="I5545" s="103"/>
      <c r="J5545" s="103"/>
      <c r="K5545" s="103"/>
    </row>
    <row r="5546" spans="2:11" ht="12" customHeight="1" x14ac:dyDescent="0.25">
      <c r="B5546" s="103"/>
      <c r="C5546" s="123"/>
      <c r="D5546" s="103"/>
      <c r="E5546" s="103"/>
      <c r="F5546" s="103"/>
      <c r="H5546" s="123"/>
      <c r="I5546" s="103"/>
      <c r="J5546" s="103"/>
      <c r="K5546" s="103"/>
    </row>
    <row r="5547" spans="2:11" ht="12" customHeight="1" x14ac:dyDescent="0.25">
      <c r="B5547" s="103"/>
      <c r="C5547" s="123"/>
      <c r="D5547" s="103"/>
      <c r="E5547" s="103"/>
      <c r="F5547" s="103"/>
      <c r="H5547" s="123"/>
      <c r="I5547" s="103"/>
      <c r="J5547" s="103"/>
      <c r="K5547" s="103"/>
    </row>
    <row r="5548" spans="2:11" ht="12" customHeight="1" x14ac:dyDescent="0.25">
      <c r="B5548" s="103"/>
      <c r="C5548" s="123"/>
      <c r="D5548" s="103"/>
      <c r="E5548" s="103"/>
      <c r="F5548" s="103"/>
      <c r="H5548" s="123"/>
      <c r="I5548" s="103"/>
      <c r="J5548" s="103"/>
      <c r="K5548" s="103"/>
    </row>
    <row r="5549" spans="2:11" ht="12" customHeight="1" x14ac:dyDescent="0.25">
      <c r="B5549" s="103"/>
      <c r="C5549" s="123"/>
      <c r="D5549" s="103"/>
      <c r="E5549" s="103"/>
      <c r="F5549" s="103"/>
      <c r="H5549" s="123"/>
      <c r="I5549" s="103"/>
      <c r="J5549" s="103"/>
      <c r="K5549" s="103"/>
    </row>
    <row r="5550" spans="2:11" ht="12" customHeight="1" x14ac:dyDescent="0.25">
      <c r="B5550" s="103"/>
      <c r="C5550" s="123"/>
      <c r="D5550" s="103"/>
      <c r="E5550" s="103"/>
      <c r="F5550" s="103"/>
      <c r="H5550" s="123"/>
      <c r="I5550" s="103"/>
      <c r="J5550" s="103"/>
      <c r="K5550" s="103"/>
    </row>
    <row r="5551" spans="2:11" ht="12" customHeight="1" x14ac:dyDescent="0.25">
      <c r="B5551" s="103"/>
      <c r="C5551" s="123"/>
      <c r="D5551" s="103"/>
      <c r="E5551" s="103"/>
      <c r="F5551" s="103"/>
      <c r="H5551" s="123"/>
      <c r="I5551" s="103"/>
      <c r="J5551" s="103"/>
      <c r="K5551" s="103"/>
    </row>
    <row r="5552" spans="2:11" ht="12" customHeight="1" x14ac:dyDescent="0.25">
      <c r="B5552" s="103"/>
      <c r="C5552" s="123"/>
      <c r="D5552" s="103"/>
      <c r="E5552" s="103"/>
      <c r="F5552" s="103"/>
      <c r="H5552" s="123"/>
      <c r="I5552" s="103"/>
      <c r="J5552" s="103"/>
      <c r="K5552" s="103"/>
    </row>
    <row r="5553" spans="2:11" ht="12" customHeight="1" x14ac:dyDescent="0.25">
      <c r="B5553" s="103"/>
      <c r="C5553" s="123"/>
      <c r="D5553" s="103"/>
      <c r="E5553" s="103"/>
      <c r="F5553" s="103"/>
      <c r="H5553" s="123"/>
      <c r="I5553" s="103"/>
      <c r="J5553" s="103"/>
      <c r="K5553" s="103"/>
    </row>
    <row r="5554" spans="2:11" ht="12" customHeight="1" x14ac:dyDescent="0.25">
      <c r="B5554" s="103"/>
      <c r="C5554" s="123"/>
      <c r="D5554" s="103"/>
      <c r="E5554" s="103"/>
      <c r="F5554" s="103"/>
      <c r="H5554" s="123"/>
      <c r="I5554" s="103"/>
      <c r="J5554" s="103"/>
      <c r="K5554" s="103"/>
    </row>
    <row r="5555" spans="2:11" ht="12" customHeight="1" x14ac:dyDescent="0.25">
      <c r="B5555" s="103"/>
      <c r="C5555" s="123"/>
      <c r="D5555" s="103"/>
      <c r="E5555" s="103"/>
      <c r="F5555" s="103"/>
      <c r="H5555" s="123"/>
      <c r="I5555" s="103"/>
      <c r="J5555" s="103"/>
      <c r="K5555" s="103"/>
    </row>
    <row r="5556" spans="2:11" ht="12" customHeight="1" x14ac:dyDescent="0.25">
      <c r="B5556" s="103"/>
      <c r="C5556" s="123"/>
      <c r="D5556" s="103"/>
      <c r="E5556" s="103"/>
      <c r="F5556" s="103"/>
      <c r="H5556" s="123"/>
      <c r="I5556" s="103"/>
      <c r="J5556" s="103"/>
      <c r="K5556" s="103"/>
    </row>
    <row r="5557" spans="2:11" ht="12" customHeight="1" x14ac:dyDescent="0.25">
      <c r="B5557" s="103"/>
      <c r="C5557" s="123"/>
      <c r="D5557" s="103"/>
      <c r="E5557" s="103"/>
      <c r="F5557" s="103"/>
      <c r="H5557" s="123"/>
      <c r="I5557" s="103"/>
      <c r="J5557" s="103"/>
      <c r="K5557" s="103"/>
    </row>
    <row r="5558" spans="2:11" ht="12" customHeight="1" x14ac:dyDescent="0.25">
      <c r="B5558" s="103"/>
      <c r="C5558" s="123"/>
      <c r="D5558" s="103"/>
      <c r="E5558" s="103"/>
      <c r="F5558" s="103"/>
      <c r="H5558" s="123"/>
      <c r="I5558" s="103"/>
      <c r="J5558" s="103"/>
      <c r="K5558" s="103"/>
    </row>
    <row r="5559" spans="2:11" ht="12" customHeight="1" x14ac:dyDescent="0.25">
      <c r="B5559" s="103"/>
      <c r="C5559" s="123"/>
      <c r="D5559" s="103"/>
      <c r="E5559" s="103"/>
      <c r="F5559" s="103"/>
      <c r="H5559" s="123"/>
      <c r="I5559" s="103"/>
      <c r="J5559" s="103"/>
      <c r="K5559" s="103"/>
    </row>
    <row r="5560" spans="2:11" ht="12" customHeight="1" x14ac:dyDescent="0.25">
      <c r="B5560" s="103"/>
      <c r="C5560" s="123"/>
      <c r="D5560" s="103"/>
      <c r="E5560" s="103"/>
      <c r="F5560" s="103"/>
      <c r="H5560" s="123"/>
      <c r="I5560" s="103"/>
      <c r="J5560" s="103"/>
      <c r="K5560" s="103"/>
    </row>
    <row r="5561" spans="2:11" ht="12" customHeight="1" x14ac:dyDescent="0.25">
      <c r="B5561" s="103"/>
      <c r="C5561" s="123"/>
      <c r="D5561" s="103"/>
      <c r="E5561" s="103"/>
      <c r="F5561" s="103"/>
      <c r="H5561" s="123"/>
      <c r="I5561" s="103"/>
      <c r="J5561" s="103"/>
      <c r="K5561" s="103"/>
    </row>
    <row r="5562" spans="2:11" ht="12" customHeight="1" x14ac:dyDescent="0.25">
      <c r="B5562" s="103"/>
      <c r="C5562" s="123"/>
      <c r="D5562" s="103"/>
      <c r="E5562" s="103"/>
      <c r="F5562" s="103"/>
      <c r="H5562" s="123"/>
      <c r="I5562" s="103"/>
      <c r="J5562" s="103"/>
      <c r="K5562" s="103"/>
    </row>
    <row r="5563" spans="2:11" ht="12" customHeight="1" x14ac:dyDescent="0.25">
      <c r="B5563" s="103"/>
      <c r="C5563" s="123"/>
      <c r="D5563" s="103"/>
      <c r="E5563" s="103"/>
      <c r="F5563" s="103"/>
      <c r="H5563" s="123"/>
      <c r="I5563" s="103"/>
      <c r="J5563" s="103"/>
      <c r="K5563" s="103"/>
    </row>
    <row r="5564" spans="2:11" ht="12" customHeight="1" x14ac:dyDescent="0.25">
      <c r="B5564" s="103"/>
      <c r="C5564" s="123"/>
      <c r="D5564" s="103"/>
      <c r="E5564" s="103"/>
      <c r="F5564" s="103"/>
      <c r="H5564" s="123"/>
      <c r="I5564" s="103"/>
      <c r="J5564" s="103"/>
      <c r="K5564" s="103"/>
    </row>
    <row r="5565" spans="2:11" ht="12" customHeight="1" x14ac:dyDescent="0.25">
      <c r="B5565" s="103"/>
      <c r="C5565" s="123"/>
      <c r="D5565" s="103"/>
      <c r="E5565" s="103"/>
      <c r="F5565" s="103"/>
      <c r="H5565" s="123"/>
      <c r="I5565" s="103"/>
      <c r="J5565" s="103"/>
      <c r="K5565" s="103"/>
    </row>
    <row r="5566" spans="2:11" ht="12" customHeight="1" x14ac:dyDescent="0.25">
      <c r="B5566" s="103"/>
      <c r="C5566" s="123"/>
      <c r="D5566" s="103"/>
      <c r="E5566" s="103"/>
      <c r="F5566" s="103"/>
      <c r="H5566" s="123"/>
      <c r="I5566" s="103"/>
      <c r="J5566" s="103"/>
      <c r="K5566" s="103"/>
    </row>
    <row r="5567" spans="2:11" ht="12" customHeight="1" x14ac:dyDescent="0.25">
      <c r="B5567" s="103"/>
      <c r="C5567" s="123"/>
      <c r="D5567" s="103"/>
      <c r="E5567" s="103"/>
      <c r="F5567" s="103"/>
      <c r="H5567" s="123"/>
      <c r="I5567" s="103"/>
      <c r="J5567" s="103"/>
      <c r="K5567" s="103"/>
    </row>
    <row r="5568" spans="2:11" ht="12" customHeight="1" x14ac:dyDescent="0.25">
      <c r="B5568" s="103"/>
      <c r="C5568" s="123"/>
      <c r="D5568" s="103"/>
      <c r="E5568" s="103"/>
      <c r="F5568" s="103"/>
      <c r="H5568" s="123"/>
      <c r="I5568" s="103"/>
      <c r="J5568" s="103"/>
      <c r="K5568" s="103"/>
    </row>
    <row r="5569" spans="2:11" ht="12" customHeight="1" x14ac:dyDescent="0.25">
      <c r="B5569" s="103"/>
      <c r="C5569" s="123"/>
      <c r="D5569" s="103"/>
      <c r="E5569" s="103"/>
      <c r="F5569" s="103"/>
      <c r="H5569" s="123"/>
      <c r="I5569" s="103"/>
      <c r="J5569" s="103"/>
      <c r="K5569" s="103"/>
    </row>
    <row r="5570" spans="2:11" ht="12" customHeight="1" x14ac:dyDescent="0.25">
      <c r="B5570" s="103"/>
      <c r="C5570" s="123"/>
      <c r="D5570" s="103"/>
      <c r="E5570" s="103"/>
      <c r="F5570" s="103"/>
      <c r="H5570" s="123"/>
      <c r="I5570" s="103"/>
      <c r="J5570" s="103"/>
      <c r="K5570" s="103"/>
    </row>
    <row r="5571" spans="2:11" ht="12" customHeight="1" x14ac:dyDescent="0.25">
      <c r="B5571" s="103"/>
      <c r="C5571" s="123"/>
      <c r="D5571" s="103"/>
      <c r="E5571" s="103"/>
      <c r="F5571" s="103"/>
      <c r="H5571" s="123"/>
      <c r="I5571" s="103"/>
      <c r="J5571" s="103"/>
      <c r="K5571" s="103"/>
    </row>
    <row r="5572" spans="2:11" ht="12" customHeight="1" x14ac:dyDescent="0.25">
      <c r="B5572" s="103"/>
      <c r="C5572" s="123"/>
      <c r="D5572" s="103"/>
      <c r="E5572" s="103"/>
      <c r="F5572" s="103"/>
      <c r="H5572" s="123"/>
      <c r="I5572" s="103"/>
      <c r="J5572" s="103"/>
      <c r="K5572" s="103"/>
    </row>
    <row r="5573" spans="2:11" ht="12" customHeight="1" x14ac:dyDescent="0.25">
      <c r="B5573" s="103"/>
      <c r="C5573" s="123"/>
      <c r="D5573" s="103"/>
      <c r="E5573" s="103"/>
      <c r="F5573" s="103"/>
      <c r="H5573" s="123"/>
      <c r="I5573" s="103"/>
      <c r="J5573" s="103"/>
      <c r="K5573" s="103"/>
    </row>
    <row r="5574" spans="2:11" ht="12" customHeight="1" x14ac:dyDescent="0.25">
      <c r="B5574" s="103"/>
      <c r="C5574" s="123"/>
      <c r="D5574" s="103"/>
      <c r="E5574" s="103"/>
      <c r="F5574" s="103"/>
      <c r="H5574" s="123"/>
      <c r="I5574" s="103"/>
      <c r="J5574" s="103"/>
      <c r="K5574" s="103"/>
    </row>
    <row r="5575" spans="2:11" ht="12" customHeight="1" x14ac:dyDescent="0.25">
      <c r="B5575" s="103"/>
      <c r="C5575" s="123"/>
      <c r="D5575" s="103"/>
      <c r="E5575" s="103"/>
      <c r="F5575" s="103"/>
      <c r="H5575" s="123"/>
      <c r="I5575" s="103"/>
      <c r="J5575" s="103"/>
      <c r="K5575" s="103"/>
    </row>
    <row r="5576" spans="2:11" ht="12" customHeight="1" x14ac:dyDescent="0.25">
      <c r="B5576" s="103"/>
      <c r="C5576" s="123"/>
      <c r="D5576" s="103"/>
      <c r="E5576" s="103"/>
      <c r="F5576" s="103"/>
      <c r="H5576" s="123"/>
      <c r="I5576" s="103"/>
      <c r="J5576" s="103"/>
      <c r="K5576" s="103"/>
    </row>
    <row r="5577" spans="2:11" ht="12" customHeight="1" x14ac:dyDescent="0.25">
      <c r="B5577" s="103"/>
      <c r="C5577" s="123"/>
      <c r="D5577" s="103"/>
      <c r="E5577" s="103"/>
      <c r="F5577" s="103"/>
      <c r="H5577" s="123"/>
      <c r="I5577" s="103"/>
      <c r="J5577" s="103"/>
      <c r="K5577" s="103"/>
    </row>
    <row r="5578" spans="2:11" ht="12" customHeight="1" x14ac:dyDescent="0.25">
      <c r="B5578" s="103"/>
      <c r="C5578" s="123"/>
      <c r="D5578" s="103"/>
      <c r="E5578" s="103"/>
      <c r="F5578" s="103"/>
      <c r="H5578" s="123"/>
      <c r="I5578" s="103"/>
      <c r="J5578" s="103"/>
      <c r="K5578" s="103"/>
    </row>
    <row r="5579" spans="2:11" ht="12" customHeight="1" x14ac:dyDescent="0.25">
      <c r="B5579" s="103"/>
      <c r="C5579" s="123"/>
      <c r="D5579" s="103"/>
      <c r="E5579" s="103"/>
      <c r="F5579" s="103"/>
      <c r="H5579" s="123"/>
      <c r="I5579" s="103"/>
      <c r="J5579" s="103"/>
      <c r="K5579" s="103"/>
    </row>
    <row r="5580" spans="2:11" ht="12" customHeight="1" x14ac:dyDescent="0.25">
      <c r="B5580" s="103"/>
      <c r="C5580" s="123"/>
      <c r="D5580" s="103"/>
      <c r="E5580" s="103"/>
      <c r="F5580" s="103"/>
      <c r="H5580" s="123"/>
      <c r="I5580" s="103"/>
      <c r="J5580" s="103"/>
      <c r="K5580" s="103"/>
    </row>
    <row r="5581" spans="2:11" ht="12" customHeight="1" x14ac:dyDescent="0.25">
      <c r="B5581" s="103"/>
      <c r="C5581" s="123"/>
      <c r="D5581" s="103"/>
      <c r="E5581" s="103"/>
      <c r="F5581" s="103"/>
      <c r="H5581" s="123"/>
      <c r="I5581" s="103"/>
      <c r="J5581" s="103"/>
      <c r="K5581" s="103"/>
    </row>
    <row r="5582" spans="2:11" ht="12" customHeight="1" x14ac:dyDescent="0.25">
      <c r="B5582" s="103"/>
      <c r="C5582" s="123"/>
      <c r="D5582" s="103"/>
      <c r="E5582" s="103"/>
      <c r="F5582" s="103"/>
      <c r="H5582" s="123"/>
      <c r="I5582" s="103"/>
      <c r="J5582" s="103"/>
      <c r="K5582" s="103"/>
    </row>
    <row r="5583" spans="2:11" ht="12" customHeight="1" x14ac:dyDescent="0.25">
      <c r="B5583" s="103"/>
      <c r="C5583" s="123"/>
      <c r="D5583" s="103"/>
      <c r="E5583" s="103"/>
      <c r="F5583" s="103"/>
      <c r="H5583" s="123"/>
      <c r="I5583" s="103"/>
      <c r="J5583" s="103"/>
      <c r="K5583" s="103"/>
    </row>
    <row r="5584" spans="2:11" ht="12" customHeight="1" x14ac:dyDescent="0.25">
      <c r="B5584" s="103"/>
      <c r="C5584" s="123"/>
      <c r="D5584" s="103"/>
      <c r="E5584" s="103"/>
      <c r="F5584" s="103"/>
      <c r="H5584" s="123"/>
      <c r="I5584" s="103"/>
      <c r="J5584" s="103"/>
      <c r="K5584" s="103"/>
    </row>
    <row r="5585" spans="2:11" ht="12" customHeight="1" x14ac:dyDescent="0.25">
      <c r="B5585" s="103"/>
      <c r="C5585" s="123"/>
      <c r="D5585" s="103"/>
      <c r="E5585" s="103"/>
      <c r="F5585" s="103"/>
      <c r="H5585" s="123"/>
      <c r="I5585" s="103"/>
      <c r="J5585" s="103"/>
      <c r="K5585" s="103"/>
    </row>
    <row r="5586" spans="2:11" ht="12" customHeight="1" x14ac:dyDescent="0.25">
      <c r="B5586" s="103"/>
      <c r="C5586" s="123"/>
      <c r="D5586" s="103"/>
      <c r="E5586" s="103"/>
      <c r="F5586" s="103"/>
      <c r="H5586" s="123"/>
      <c r="I5586" s="103"/>
      <c r="J5586" s="103"/>
      <c r="K5586" s="103"/>
    </row>
    <row r="5587" spans="2:11" ht="12" customHeight="1" x14ac:dyDescent="0.25">
      <c r="B5587" s="103"/>
      <c r="C5587" s="123"/>
      <c r="D5587" s="103"/>
      <c r="E5587" s="103"/>
      <c r="F5587" s="103"/>
      <c r="H5587" s="123"/>
      <c r="I5587" s="103"/>
      <c r="J5587" s="103"/>
      <c r="K5587" s="103"/>
    </row>
    <row r="5588" spans="2:11" ht="12" customHeight="1" x14ac:dyDescent="0.25">
      <c r="B5588" s="103"/>
      <c r="C5588" s="123"/>
      <c r="D5588" s="103"/>
      <c r="E5588" s="103"/>
      <c r="F5588" s="103"/>
      <c r="H5588" s="123"/>
      <c r="I5588" s="103"/>
      <c r="J5588" s="103"/>
      <c r="K5588" s="103"/>
    </row>
    <row r="5589" spans="2:11" ht="12" customHeight="1" x14ac:dyDescent="0.25">
      <c r="B5589" s="103"/>
      <c r="C5589" s="123"/>
      <c r="D5589" s="103"/>
      <c r="E5589" s="103"/>
      <c r="F5589" s="103"/>
      <c r="H5589" s="123"/>
      <c r="I5589" s="103"/>
      <c r="J5589" s="103"/>
      <c r="K5589" s="103"/>
    </row>
    <row r="5590" spans="2:11" ht="12" customHeight="1" x14ac:dyDescent="0.25">
      <c r="B5590" s="103"/>
      <c r="C5590" s="123"/>
      <c r="D5590" s="103"/>
      <c r="E5590" s="103"/>
      <c r="F5590" s="103"/>
      <c r="H5590" s="123"/>
      <c r="I5590" s="103"/>
      <c r="J5590" s="103"/>
      <c r="K5590" s="103"/>
    </row>
    <row r="5591" spans="2:11" ht="12" customHeight="1" x14ac:dyDescent="0.25">
      <c r="B5591" s="103"/>
      <c r="C5591" s="123"/>
      <c r="D5591" s="103"/>
      <c r="E5591" s="103"/>
      <c r="F5591" s="103"/>
      <c r="H5591" s="123"/>
      <c r="I5591" s="103"/>
      <c r="J5591" s="103"/>
      <c r="K5591" s="103"/>
    </row>
    <row r="5592" spans="2:11" ht="12" customHeight="1" x14ac:dyDescent="0.25">
      <c r="B5592" s="103"/>
      <c r="C5592" s="123"/>
      <c r="D5592" s="103"/>
      <c r="E5592" s="103"/>
      <c r="F5592" s="103"/>
      <c r="H5592" s="123"/>
      <c r="I5592" s="103"/>
      <c r="J5592" s="103"/>
      <c r="K5592" s="103"/>
    </row>
    <row r="5593" spans="2:11" ht="12" customHeight="1" x14ac:dyDescent="0.25">
      <c r="B5593" s="103"/>
      <c r="C5593" s="123"/>
      <c r="D5593" s="103"/>
      <c r="E5593" s="103"/>
      <c r="F5593" s="103"/>
      <c r="H5593" s="123"/>
      <c r="I5593" s="103"/>
      <c r="J5593" s="103"/>
      <c r="K5593" s="103"/>
    </row>
    <row r="5594" spans="2:11" ht="12" customHeight="1" x14ac:dyDescent="0.25">
      <c r="B5594" s="103"/>
      <c r="C5594" s="123"/>
      <c r="D5594" s="103"/>
      <c r="E5594" s="103"/>
      <c r="F5594" s="103"/>
      <c r="H5594" s="123"/>
      <c r="I5594" s="103"/>
      <c r="J5594" s="103"/>
      <c r="K5594" s="103"/>
    </row>
    <row r="5595" spans="2:11" ht="12" customHeight="1" x14ac:dyDescent="0.25">
      <c r="B5595" s="103"/>
      <c r="C5595" s="123"/>
      <c r="D5595" s="103"/>
      <c r="E5595" s="103"/>
      <c r="F5595" s="103"/>
      <c r="H5595" s="123"/>
      <c r="I5595" s="103"/>
      <c r="J5595" s="103"/>
      <c r="K5595" s="103"/>
    </row>
    <row r="5596" spans="2:11" ht="12" customHeight="1" x14ac:dyDescent="0.25">
      <c r="B5596" s="103"/>
      <c r="C5596" s="123"/>
      <c r="D5596" s="103"/>
      <c r="E5596" s="103"/>
      <c r="F5596" s="103"/>
      <c r="H5596" s="123"/>
      <c r="I5596" s="103"/>
      <c r="J5596" s="103"/>
      <c r="K5596" s="103"/>
    </row>
    <row r="5597" spans="2:11" ht="12" customHeight="1" x14ac:dyDescent="0.25">
      <c r="B5597" s="103"/>
      <c r="C5597" s="123"/>
      <c r="D5597" s="103"/>
      <c r="E5597" s="103"/>
      <c r="F5597" s="103"/>
      <c r="H5597" s="123"/>
      <c r="I5597" s="103"/>
      <c r="J5597" s="103"/>
      <c r="K5597" s="103"/>
    </row>
    <row r="5598" spans="2:11" ht="12" customHeight="1" x14ac:dyDescent="0.25">
      <c r="B5598" s="103"/>
      <c r="C5598" s="123"/>
      <c r="D5598" s="103"/>
      <c r="E5598" s="103"/>
      <c r="F5598" s="103"/>
      <c r="H5598" s="123"/>
      <c r="I5598" s="103"/>
      <c r="J5598" s="103"/>
      <c r="K5598" s="103"/>
    </row>
    <row r="5599" spans="2:11" ht="12" customHeight="1" x14ac:dyDescent="0.25">
      <c r="B5599" s="103"/>
      <c r="C5599" s="123"/>
      <c r="D5599" s="103"/>
      <c r="E5599" s="103"/>
      <c r="F5599" s="103"/>
      <c r="H5599" s="123"/>
      <c r="I5599" s="103"/>
      <c r="J5599" s="103"/>
      <c r="K5599" s="103"/>
    </row>
    <row r="5600" spans="2:11" ht="12" customHeight="1" x14ac:dyDescent="0.25">
      <c r="B5600" s="103"/>
      <c r="C5600" s="123"/>
      <c r="D5600" s="103"/>
      <c r="E5600" s="103"/>
      <c r="F5600" s="103"/>
      <c r="H5600" s="123"/>
      <c r="I5600" s="103"/>
      <c r="J5600" s="103"/>
      <c r="K5600" s="103"/>
    </row>
    <row r="5601" spans="2:11" ht="12" customHeight="1" x14ac:dyDescent="0.25">
      <c r="B5601" s="103"/>
      <c r="C5601" s="123"/>
      <c r="D5601" s="103"/>
      <c r="E5601" s="103"/>
      <c r="F5601" s="103"/>
      <c r="H5601" s="123"/>
      <c r="I5601" s="103"/>
      <c r="J5601" s="103"/>
      <c r="K5601" s="103"/>
    </row>
    <row r="5602" spans="2:11" ht="12" customHeight="1" x14ac:dyDescent="0.25">
      <c r="B5602" s="103"/>
      <c r="C5602" s="123"/>
      <c r="D5602" s="103"/>
      <c r="E5602" s="103"/>
      <c r="F5602" s="103"/>
      <c r="H5602" s="123"/>
      <c r="I5602" s="103"/>
      <c r="J5602" s="103"/>
      <c r="K5602" s="103"/>
    </row>
    <row r="5603" spans="2:11" ht="12" customHeight="1" x14ac:dyDescent="0.25">
      <c r="B5603" s="103"/>
      <c r="C5603" s="123"/>
      <c r="D5603" s="103"/>
      <c r="E5603" s="103"/>
      <c r="F5603" s="103"/>
      <c r="H5603" s="123"/>
      <c r="I5603" s="103"/>
      <c r="J5603" s="103"/>
      <c r="K5603" s="103"/>
    </row>
    <row r="5604" spans="2:11" ht="12" customHeight="1" x14ac:dyDescent="0.25">
      <c r="B5604" s="103"/>
      <c r="C5604" s="123"/>
      <c r="D5604" s="103"/>
      <c r="E5604" s="103"/>
      <c r="F5604" s="103"/>
      <c r="H5604" s="123"/>
      <c r="I5604" s="103"/>
      <c r="J5604" s="103"/>
      <c r="K5604" s="103"/>
    </row>
    <row r="5605" spans="2:11" ht="12" customHeight="1" x14ac:dyDescent="0.25">
      <c r="B5605" s="103"/>
      <c r="C5605" s="123"/>
      <c r="D5605" s="103"/>
      <c r="E5605" s="103"/>
      <c r="F5605" s="103"/>
      <c r="H5605" s="123"/>
      <c r="I5605" s="103"/>
      <c r="J5605" s="103"/>
      <c r="K5605" s="103"/>
    </row>
    <row r="5606" spans="2:11" ht="12" customHeight="1" x14ac:dyDescent="0.25">
      <c r="B5606" s="103"/>
      <c r="C5606" s="123"/>
      <c r="D5606" s="103"/>
      <c r="E5606" s="103"/>
      <c r="F5606" s="103"/>
      <c r="H5606" s="123"/>
      <c r="I5606" s="103"/>
      <c r="J5606" s="103"/>
      <c r="K5606" s="103"/>
    </row>
    <row r="5607" spans="2:11" ht="12" customHeight="1" x14ac:dyDescent="0.25">
      <c r="B5607" s="103"/>
      <c r="C5607" s="123"/>
      <c r="D5607" s="103"/>
      <c r="E5607" s="103"/>
      <c r="F5607" s="103"/>
      <c r="H5607" s="123"/>
      <c r="I5607" s="103"/>
      <c r="J5607" s="103"/>
      <c r="K5607" s="103"/>
    </row>
    <row r="5608" spans="2:11" ht="12" customHeight="1" x14ac:dyDescent="0.25">
      <c r="B5608" s="103"/>
      <c r="C5608" s="123"/>
      <c r="D5608" s="103"/>
      <c r="E5608" s="103"/>
      <c r="F5608" s="103"/>
      <c r="H5608" s="123"/>
      <c r="I5608" s="103"/>
      <c r="J5608" s="103"/>
      <c r="K5608" s="103"/>
    </row>
    <row r="5609" spans="2:11" ht="12" customHeight="1" x14ac:dyDescent="0.25">
      <c r="B5609" s="103"/>
      <c r="C5609" s="123"/>
      <c r="D5609" s="103"/>
      <c r="E5609" s="103"/>
      <c r="F5609" s="103"/>
      <c r="H5609" s="123"/>
      <c r="I5609" s="103"/>
      <c r="J5609" s="103"/>
      <c r="K5609" s="103"/>
    </row>
    <row r="5610" spans="2:11" ht="12" customHeight="1" x14ac:dyDescent="0.25">
      <c r="B5610" s="103"/>
      <c r="C5610" s="123"/>
      <c r="D5610" s="103"/>
      <c r="E5610" s="103"/>
      <c r="F5610" s="103"/>
      <c r="H5610" s="123"/>
      <c r="I5610" s="103"/>
      <c r="J5610" s="103"/>
      <c r="K5610" s="103"/>
    </row>
    <row r="5611" spans="2:11" ht="12" customHeight="1" x14ac:dyDescent="0.25">
      <c r="B5611" s="103"/>
      <c r="C5611" s="123"/>
      <c r="D5611" s="103"/>
      <c r="E5611" s="103"/>
      <c r="F5611" s="103"/>
      <c r="H5611" s="123"/>
      <c r="I5611" s="103"/>
      <c r="J5611" s="103"/>
      <c r="K5611" s="103"/>
    </row>
    <row r="5612" spans="2:11" ht="12" customHeight="1" x14ac:dyDescent="0.25">
      <c r="B5612" s="103"/>
      <c r="C5612" s="123"/>
      <c r="D5612" s="103"/>
      <c r="E5612" s="103"/>
      <c r="F5612" s="103"/>
      <c r="H5612" s="123"/>
      <c r="I5612" s="103"/>
      <c r="J5612" s="103"/>
      <c r="K5612" s="103"/>
    </row>
    <row r="5613" spans="2:11" ht="12" customHeight="1" x14ac:dyDescent="0.25">
      <c r="B5613" s="103"/>
      <c r="C5613" s="123"/>
      <c r="D5613" s="103"/>
      <c r="E5613" s="103"/>
      <c r="F5613" s="103"/>
      <c r="H5613" s="123"/>
      <c r="I5613" s="103"/>
      <c r="J5613" s="103"/>
      <c r="K5613" s="103"/>
    </row>
    <row r="5614" spans="2:11" ht="12" customHeight="1" x14ac:dyDescent="0.25">
      <c r="B5614" s="103"/>
      <c r="C5614" s="123"/>
      <c r="D5614" s="103"/>
      <c r="E5614" s="103"/>
      <c r="F5614" s="103"/>
      <c r="H5614" s="123"/>
      <c r="I5614" s="103"/>
      <c r="J5614" s="103"/>
      <c r="K5614" s="103"/>
    </row>
    <row r="5615" spans="2:11" ht="12" customHeight="1" x14ac:dyDescent="0.25">
      <c r="B5615" s="103"/>
      <c r="C5615" s="123"/>
      <c r="D5615" s="103"/>
      <c r="E5615" s="103"/>
      <c r="F5615" s="103"/>
      <c r="H5615" s="123"/>
      <c r="I5615" s="103"/>
      <c r="J5615" s="103"/>
      <c r="K5615" s="103"/>
    </row>
    <row r="5616" spans="2:11" ht="12" customHeight="1" x14ac:dyDescent="0.25">
      <c r="B5616" s="103"/>
      <c r="C5616" s="123"/>
      <c r="D5616" s="103"/>
      <c r="E5616" s="103"/>
      <c r="F5616" s="103"/>
      <c r="H5616" s="123"/>
      <c r="I5616" s="103"/>
      <c r="J5616" s="103"/>
      <c r="K5616" s="103"/>
    </row>
    <row r="5617" spans="2:11" ht="12" customHeight="1" x14ac:dyDescent="0.25">
      <c r="B5617" s="103"/>
      <c r="C5617" s="123"/>
      <c r="D5617" s="103"/>
      <c r="E5617" s="103"/>
      <c r="F5617" s="103"/>
      <c r="H5617" s="123"/>
      <c r="I5617" s="103"/>
      <c r="J5617" s="103"/>
      <c r="K5617" s="103"/>
    </row>
    <row r="5618" spans="2:11" ht="12" customHeight="1" x14ac:dyDescent="0.25">
      <c r="B5618" s="103"/>
      <c r="C5618" s="123"/>
      <c r="D5618" s="103"/>
      <c r="E5618" s="103"/>
      <c r="F5618" s="103"/>
      <c r="H5618" s="123"/>
      <c r="I5618" s="103"/>
      <c r="J5618" s="103"/>
      <c r="K5618" s="103"/>
    </row>
    <row r="5619" spans="2:11" ht="12" customHeight="1" x14ac:dyDescent="0.25">
      <c r="B5619" s="103"/>
      <c r="C5619" s="123"/>
      <c r="D5619" s="103"/>
      <c r="E5619" s="103"/>
      <c r="F5619" s="103"/>
      <c r="H5619" s="123"/>
      <c r="I5619" s="103"/>
      <c r="J5619" s="103"/>
      <c r="K5619" s="103"/>
    </row>
    <row r="5620" spans="2:11" ht="12" customHeight="1" x14ac:dyDescent="0.25">
      <c r="B5620" s="103"/>
      <c r="C5620" s="123"/>
      <c r="D5620" s="103"/>
      <c r="E5620" s="103"/>
      <c r="F5620" s="103"/>
      <c r="H5620" s="123"/>
      <c r="I5620" s="103"/>
      <c r="J5620" s="103"/>
      <c r="K5620" s="103"/>
    </row>
    <row r="5621" spans="2:11" ht="12" customHeight="1" x14ac:dyDescent="0.25">
      <c r="B5621" s="103"/>
      <c r="C5621" s="123"/>
      <c r="D5621" s="103"/>
      <c r="E5621" s="103"/>
      <c r="F5621" s="103"/>
      <c r="H5621" s="123"/>
      <c r="I5621" s="103"/>
      <c r="J5621" s="103"/>
      <c r="K5621" s="103"/>
    </row>
    <row r="5622" spans="2:11" ht="12" customHeight="1" x14ac:dyDescent="0.25">
      <c r="B5622" s="103"/>
      <c r="C5622" s="123"/>
      <c r="D5622" s="103"/>
      <c r="E5622" s="103"/>
      <c r="F5622" s="103"/>
      <c r="H5622" s="123"/>
      <c r="I5622" s="103"/>
      <c r="J5622" s="103"/>
      <c r="K5622" s="103"/>
    </row>
    <row r="5623" spans="2:11" ht="12" customHeight="1" x14ac:dyDescent="0.25">
      <c r="B5623" s="103"/>
      <c r="C5623" s="123"/>
      <c r="D5623" s="103"/>
      <c r="E5623" s="103"/>
      <c r="F5623" s="103"/>
      <c r="H5623" s="123"/>
      <c r="I5623" s="103"/>
      <c r="J5623" s="103"/>
      <c r="K5623" s="103"/>
    </row>
    <row r="5624" spans="2:11" ht="12" customHeight="1" x14ac:dyDescent="0.25">
      <c r="B5624" s="103"/>
      <c r="C5624" s="123"/>
      <c r="D5624" s="103"/>
      <c r="E5624" s="103"/>
      <c r="F5624" s="103"/>
      <c r="H5624" s="123"/>
      <c r="I5624" s="103"/>
      <c r="J5624" s="103"/>
      <c r="K5624" s="103"/>
    </row>
    <row r="5625" spans="2:11" ht="12" customHeight="1" x14ac:dyDescent="0.25">
      <c r="B5625" s="103"/>
      <c r="C5625" s="123"/>
      <c r="D5625" s="103"/>
      <c r="E5625" s="103"/>
      <c r="F5625" s="103"/>
      <c r="H5625" s="123"/>
      <c r="I5625" s="103"/>
      <c r="J5625" s="103"/>
      <c r="K5625" s="103"/>
    </row>
    <row r="5626" spans="2:11" ht="12" customHeight="1" x14ac:dyDescent="0.25">
      <c r="B5626" s="103"/>
      <c r="C5626" s="123"/>
      <c r="D5626" s="103"/>
      <c r="E5626" s="103"/>
      <c r="F5626" s="103"/>
      <c r="H5626" s="123"/>
      <c r="I5626" s="103"/>
      <c r="J5626" s="103"/>
      <c r="K5626" s="103"/>
    </row>
    <row r="5627" spans="2:11" ht="12" customHeight="1" x14ac:dyDescent="0.25">
      <c r="B5627" s="103"/>
      <c r="C5627" s="123"/>
      <c r="D5627" s="103"/>
      <c r="E5627" s="103"/>
      <c r="F5627" s="103"/>
      <c r="H5627" s="123"/>
      <c r="I5627" s="103"/>
      <c r="J5627" s="103"/>
      <c r="K5627" s="103"/>
    </row>
    <row r="5628" spans="2:11" ht="12" customHeight="1" x14ac:dyDescent="0.25">
      <c r="B5628" s="103"/>
      <c r="C5628" s="123"/>
      <c r="D5628" s="103"/>
      <c r="E5628" s="103"/>
      <c r="F5628" s="103"/>
      <c r="H5628" s="123"/>
      <c r="I5628" s="103"/>
      <c r="J5628" s="103"/>
      <c r="K5628" s="103"/>
    </row>
    <row r="5629" spans="2:11" ht="12" customHeight="1" x14ac:dyDescent="0.25">
      <c r="B5629" s="103"/>
      <c r="C5629" s="123"/>
      <c r="D5629" s="103"/>
      <c r="E5629" s="103"/>
      <c r="F5629" s="103"/>
      <c r="H5629" s="123"/>
      <c r="I5629" s="103"/>
      <c r="J5629" s="103"/>
      <c r="K5629" s="103"/>
    </row>
    <row r="5630" spans="2:11" ht="12" customHeight="1" x14ac:dyDescent="0.25">
      <c r="B5630" s="103"/>
      <c r="C5630" s="123"/>
      <c r="D5630" s="103"/>
      <c r="E5630" s="103"/>
      <c r="F5630" s="103"/>
      <c r="H5630" s="123"/>
      <c r="I5630" s="103"/>
      <c r="J5630" s="103"/>
      <c r="K5630" s="103"/>
    </row>
    <row r="5631" spans="2:11" ht="12" customHeight="1" x14ac:dyDescent="0.25">
      <c r="B5631" s="103"/>
      <c r="C5631" s="123"/>
      <c r="D5631" s="103"/>
      <c r="E5631" s="103"/>
      <c r="F5631" s="103"/>
      <c r="H5631" s="123"/>
      <c r="I5631" s="103"/>
      <c r="J5631" s="103"/>
      <c r="K5631" s="103"/>
    </row>
    <row r="5632" spans="2:11" ht="12" customHeight="1" x14ac:dyDescent="0.25">
      <c r="B5632" s="103"/>
      <c r="C5632" s="123"/>
      <c r="D5632" s="103"/>
      <c r="E5632" s="103"/>
      <c r="F5632" s="103"/>
      <c r="H5632" s="123"/>
      <c r="I5632" s="103"/>
      <c r="J5632" s="103"/>
      <c r="K5632" s="103"/>
    </row>
    <row r="5633" spans="2:11" ht="12" customHeight="1" x14ac:dyDescent="0.25">
      <c r="B5633" s="103"/>
      <c r="C5633" s="123"/>
      <c r="D5633" s="103"/>
      <c r="E5633" s="103"/>
      <c r="F5633" s="103"/>
      <c r="H5633" s="123"/>
      <c r="I5633" s="103"/>
      <c r="J5633" s="103"/>
      <c r="K5633" s="103"/>
    </row>
    <row r="5634" spans="2:11" ht="12" customHeight="1" x14ac:dyDescent="0.25">
      <c r="B5634" s="103"/>
      <c r="C5634" s="123"/>
      <c r="D5634" s="103"/>
      <c r="E5634" s="103"/>
      <c r="F5634" s="103"/>
      <c r="H5634" s="123"/>
      <c r="I5634" s="103"/>
      <c r="J5634" s="103"/>
      <c r="K5634" s="103"/>
    </row>
    <row r="5635" spans="2:11" ht="12" customHeight="1" x14ac:dyDescent="0.25">
      <c r="B5635" s="103"/>
      <c r="C5635" s="123"/>
      <c r="D5635" s="103"/>
      <c r="E5635" s="103"/>
      <c r="F5635" s="103"/>
      <c r="H5635" s="123"/>
      <c r="I5635" s="103"/>
      <c r="J5635" s="103"/>
      <c r="K5635" s="103"/>
    </row>
    <row r="5636" spans="2:11" ht="12" customHeight="1" x14ac:dyDescent="0.25">
      <c r="B5636" s="103"/>
      <c r="C5636" s="123"/>
      <c r="D5636" s="103"/>
      <c r="E5636" s="103"/>
      <c r="F5636" s="103"/>
      <c r="H5636" s="123"/>
      <c r="I5636" s="103"/>
      <c r="J5636" s="103"/>
      <c r="K5636" s="103"/>
    </row>
    <row r="5637" spans="2:11" ht="12" customHeight="1" x14ac:dyDescent="0.25">
      <c r="B5637" s="103"/>
      <c r="C5637" s="123"/>
      <c r="D5637" s="103"/>
      <c r="E5637" s="103"/>
      <c r="F5637" s="103"/>
      <c r="H5637" s="123"/>
      <c r="I5637" s="103"/>
      <c r="J5637" s="103"/>
      <c r="K5637" s="103"/>
    </row>
    <row r="5638" spans="2:11" ht="12" customHeight="1" x14ac:dyDescent="0.25">
      <c r="B5638" s="103"/>
      <c r="C5638" s="123"/>
      <c r="D5638" s="103"/>
      <c r="E5638" s="103"/>
      <c r="F5638" s="103"/>
      <c r="H5638" s="123"/>
      <c r="I5638" s="103"/>
      <c r="J5638" s="103"/>
      <c r="K5638" s="103"/>
    </row>
    <row r="5639" spans="2:11" ht="12" customHeight="1" x14ac:dyDescent="0.25">
      <c r="B5639" s="103"/>
      <c r="C5639" s="123"/>
      <c r="D5639" s="103"/>
      <c r="E5639" s="103"/>
      <c r="F5639" s="103"/>
      <c r="H5639" s="123"/>
      <c r="I5639" s="103"/>
      <c r="J5639" s="103"/>
      <c r="K5639" s="103"/>
    </row>
    <row r="5640" spans="2:11" ht="12" customHeight="1" x14ac:dyDescent="0.25">
      <c r="B5640" s="103"/>
      <c r="C5640" s="123"/>
      <c r="D5640" s="103"/>
      <c r="E5640" s="103"/>
      <c r="F5640" s="103"/>
      <c r="H5640" s="123"/>
      <c r="I5640" s="103"/>
      <c r="J5640" s="103"/>
      <c r="K5640" s="103"/>
    </row>
    <row r="5641" spans="2:11" ht="12" customHeight="1" x14ac:dyDescent="0.25">
      <c r="B5641" s="103"/>
      <c r="C5641" s="123"/>
      <c r="D5641" s="103"/>
      <c r="E5641" s="103"/>
      <c r="F5641" s="103"/>
      <c r="H5641" s="123"/>
      <c r="I5641" s="103"/>
      <c r="J5641" s="103"/>
      <c r="K5641" s="103"/>
    </row>
    <row r="5642" spans="2:11" ht="12" customHeight="1" x14ac:dyDescent="0.25">
      <c r="B5642" s="103"/>
      <c r="C5642" s="123"/>
      <c r="D5642" s="103"/>
      <c r="E5642" s="103"/>
      <c r="F5642" s="103"/>
      <c r="H5642" s="123"/>
      <c r="I5642" s="103"/>
      <c r="J5642" s="103"/>
      <c r="K5642" s="103"/>
    </row>
    <row r="5643" spans="2:11" ht="12" customHeight="1" x14ac:dyDescent="0.25">
      <c r="B5643" s="103"/>
      <c r="C5643" s="123"/>
      <c r="D5643" s="103"/>
      <c r="E5643" s="103"/>
      <c r="F5643" s="103"/>
      <c r="H5643" s="123"/>
      <c r="I5643" s="103"/>
      <c r="J5643" s="103"/>
      <c r="K5643" s="103"/>
    </row>
    <row r="5644" spans="2:11" ht="12" customHeight="1" x14ac:dyDescent="0.25">
      <c r="B5644" s="103"/>
      <c r="C5644" s="123"/>
      <c r="D5644" s="103"/>
      <c r="E5644" s="103"/>
      <c r="F5644" s="103"/>
      <c r="H5644" s="123"/>
      <c r="I5644" s="103"/>
      <c r="J5644" s="103"/>
      <c r="K5644" s="103"/>
    </row>
    <row r="5645" spans="2:11" ht="12" customHeight="1" x14ac:dyDescent="0.25">
      <c r="B5645" s="103"/>
      <c r="C5645" s="123"/>
      <c r="D5645" s="103"/>
      <c r="E5645" s="103"/>
      <c r="F5645" s="103"/>
      <c r="H5645" s="123"/>
      <c r="I5645" s="103"/>
      <c r="J5645" s="103"/>
      <c r="K5645" s="103"/>
    </row>
    <row r="5646" spans="2:11" ht="12" customHeight="1" x14ac:dyDescent="0.25">
      <c r="B5646" s="103"/>
      <c r="C5646" s="123"/>
      <c r="D5646" s="103"/>
      <c r="E5646" s="103"/>
      <c r="F5646" s="103"/>
      <c r="H5646" s="123"/>
      <c r="I5646" s="103"/>
      <c r="J5646" s="103"/>
      <c r="K5646" s="103"/>
    </row>
    <row r="5647" spans="2:11" ht="12" customHeight="1" x14ac:dyDescent="0.25">
      <c r="B5647" s="103"/>
      <c r="C5647" s="123"/>
      <c r="D5647" s="103"/>
      <c r="E5647" s="103"/>
      <c r="F5647" s="103"/>
      <c r="H5647" s="123"/>
      <c r="I5647" s="103"/>
      <c r="J5647" s="103"/>
      <c r="K5647" s="103"/>
    </row>
    <row r="5648" spans="2:11" ht="12" customHeight="1" x14ac:dyDescent="0.25">
      <c r="B5648" s="103"/>
      <c r="C5648" s="123"/>
      <c r="D5648" s="103"/>
      <c r="E5648" s="103"/>
      <c r="F5648" s="103"/>
      <c r="H5648" s="123"/>
      <c r="I5648" s="103"/>
      <c r="J5648" s="103"/>
      <c r="K5648" s="103"/>
    </row>
    <row r="5649" spans="2:11" ht="12" customHeight="1" x14ac:dyDescent="0.25">
      <c r="B5649" s="103"/>
      <c r="C5649" s="123"/>
      <c r="D5649" s="103"/>
      <c r="E5649" s="103"/>
      <c r="F5649" s="103"/>
      <c r="H5649" s="123"/>
      <c r="I5649" s="103"/>
      <c r="J5649" s="103"/>
      <c r="K5649" s="103"/>
    </row>
    <row r="5650" spans="2:11" ht="12" customHeight="1" x14ac:dyDescent="0.25">
      <c r="B5650" s="103"/>
      <c r="C5650" s="123"/>
      <c r="D5650" s="103"/>
      <c r="E5650" s="103"/>
      <c r="F5650" s="103"/>
      <c r="H5650" s="123"/>
      <c r="I5650" s="103"/>
      <c r="J5650" s="103"/>
      <c r="K5650" s="103"/>
    </row>
    <row r="5651" spans="2:11" ht="12" customHeight="1" x14ac:dyDescent="0.25">
      <c r="B5651" s="103"/>
      <c r="C5651" s="123"/>
      <c r="D5651" s="103"/>
      <c r="E5651" s="103"/>
      <c r="F5651" s="103"/>
      <c r="H5651" s="123"/>
      <c r="I5651" s="103"/>
      <c r="J5651" s="103"/>
      <c r="K5651" s="103"/>
    </row>
    <row r="5652" spans="2:11" ht="12" customHeight="1" x14ac:dyDescent="0.25">
      <c r="B5652" s="103"/>
      <c r="C5652" s="123"/>
      <c r="D5652" s="103"/>
      <c r="E5652" s="103"/>
      <c r="F5652" s="103"/>
      <c r="H5652" s="123"/>
      <c r="I5652" s="103"/>
      <c r="J5652" s="103"/>
      <c r="K5652" s="103"/>
    </row>
    <row r="5653" spans="2:11" ht="12" customHeight="1" x14ac:dyDescent="0.25">
      <c r="B5653" s="103"/>
      <c r="C5653" s="123"/>
      <c r="D5653" s="103"/>
      <c r="E5653" s="103"/>
      <c r="F5653" s="103"/>
      <c r="H5653" s="123"/>
      <c r="I5653" s="103"/>
      <c r="J5653" s="103"/>
      <c r="K5653" s="103"/>
    </row>
    <row r="5654" spans="2:11" ht="12" customHeight="1" x14ac:dyDescent="0.25">
      <c r="B5654" s="103"/>
      <c r="C5654" s="123"/>
      <c r="D5654" s="103"/>
      <c r="E5654" s="103"/>
      <c r="F5654" s="103"/>
      <c r="H5654" s="123"/>
      <c r="I5654" s="103"/>
      <c r="J5654" s="103"/>
      <c r="K5654" s="103"/>
    </row>
    <row r="5655" spans="2:11" ht="12" customHeight="1" x14ac:dyDescent="0.25">
      <c r="B5655" s="103"/>
      <c r="C5655" s="123"/>
      <c r="D5655" s="103"/>
      <c r="E5655" s="103"/>
      <c r="F5655" s="103"/>
      <c r="H5655" s="123"/>
      <c r="I5655" s="103"/>
      <c r="J5655" s="103"/>
      <c r="K5655" s="103"/>
    </row>
    <row r="5656" spans="2:11" ht="12" customHeight="1" x14ac:dyDescent="0.25">
      <c r="B5656" s="103"/>
      <c r="C5656" s="123"/>
      <c r="D5656" s="103"/>
      <c r="E5656" s="103"/>
      <c r="F5656" s="103"/>
      <c r="H5656" s="123"/>
      <c r="I5656" s="103"/>
      <c r="J5656" s="103"/>
      <c r="K5656" s="103"/>
    </row>
    <row r="5657" spans="2:11" ht="12" customHeight="1" x14ac:dyDescent="0.25">
      <c r="B5657" s="103"/>
      <c r="C5657" s="123"/>
      <c r="D5657" s="103"/>
      <c r="E5657" s="103"/>
      <c r="F5657" s="103"/>
      <c r="H5657" s="123"/>
      <c r="I5657" s="103"/>
      <c r="J5657" s="103"/>
      <c r="K5657" s="103"/>
    </row>
    <row r="5658" spans="2:11" ht="12" customHeight="1" x14ac:dyDescent="0.25">
      <c r="B5658" s="103"/>
      <c r="C5658" s="123"/>
      <c r="D5658" s="103"/>
      <c r="E5658" s="103"/>
      <c r="F5658" s="103"/>
      <c r="H5658" s="123"/>
      <c r="I5658" s="103"/>
      <c r="J5658" s="103"/>
      <c r="K5658" s="103"/>
    </row>
    <row r="5659" spans="2:11" ht="12" customHeight="1" x14ac:dyDescent="0.25">
      <c r="B5659" s="103"/>
      <c r="C5659" s="123"/>
      <c r="D5659" s="103"/>
      <c r="E5659" s="103"/>
      <c r="F5659" s="103"/>
      <c r="H5659" s="123"/>
      <c r="I5659" s="103"/>
      <c r="J5659" s="103"/>
      <c r="K5659" s="103"/>
    </row>
    <row r="5660" spans="2:11" ht="12" customHeight="1" x14ac:dyDescent="0.25">
      <c r="B5660" s="103"/>
      <c r="C5660" s="123"/>
      <c r="D5660" s="103"/>
      <c r="E5660" s="103"/>
      <c r="F5660" s="103"/>
      <c r="H5660" s="123"/>
      <c r="I5660" s="103"/>
      <c r="J5660" s="103"/>
      <c r="K5660" s="103"/>
    </row>
    <row r="5661" spans="2:11" ht="12" customHeight="1" x14ac:dyDescent="0.25">
      <c r="B5661" s="103"/>
      <c r="C5661" s="123"/>
      <c r="D5661" s="103"/>
      <c r="E5661" s="103"/>
      <c r="F5661" s="103"/>
      <c r="H5661" s="123"/>
      <c r="I5661" s="103"/>
      <c r="J5661" s="103"/>
      <c r="K5661" s="103"/>
    </row>
    <row r="5662" spans="2:11" ht="12" customHeight="1" x14ac:dyDescent="0.25">
      <c r="B5662" s="103"/>
      <c r="C5662" s="123"/>
      <c r="D5662" s="103"/>
      <c r="E5662" s="103"/>
      <c r="F5662" s="103"/>
      <c r="H5662" s="123"/>
      <c r="I5662" s="103"/>
      <c r="J5662" s="103"/>
      <c r="K5662" s="103"/>
    </row>
    <row r="5663" spans="2:11" ht="12" customHeight="1" x14ac:dyDescent="0.25">
      <c r="B5663" s="103"/>
      <c r="C5663" s="123"/>
      <c r="D5663" s="103"/>
      <c r="E5663" s="103"/>
      <c r="F5663" s="103"/>
      <c r="H5663" s="123"/>
      <c r="I5663" s="103"/>
      <c r="J5663" s="103"/>
      <c r="K5663" s="103"/>
    </row>
    <row r="5664" spans="2:11" ht="12" customHeight="1" x14ac:dyDescent="0.25">
      <c r="B5664" s="103"/>
      <c r="C5664" s="123"/>
      <c r="D5664" s="103"/>
      <c r="E5664" s="103"/>
      <c r="F5664" s="103"/>
      <c r="H5664" s="123"/>
      <c r="I5664" s="103"/>
      <c r="J5664" s="103"/>
      <c r="K5664" s="103"/>
    </row>
    <row r="5665" spans="2:11" ht="12" customHeight="1" x14ac:dyDescent="0.25">
      <c r="B5665" s="103"/>
      <c r="C5665" s="123"/>
      <c r="D5665" s="103"/>
      <c r="E5665" s="103"/>
      <c r="F5665" s="103"/>
      <c r="H5665" s="123"/>
      <c r="I5665" s="103"/>
      <c r="J5665" s="103"/>
      <c r="K5665" s="103"/>
    </row>
    <row r="5666" spans="2:11" ht="12" customHeight="1" x14ac:dyDescent="0.25">
      <c r="B5666" s="103"/>
      <c r="C5666" s="123"/>
      <c r="D5666" s="103"/>
      <c r="E5666" s="103"/>
      <c r="F5666" s="103"/>
      <c r="H5666" s="123"/>
      <c r="I5666" s="103"/>
      <c r="J5666" s="103"/>
      <c r="K5666" s="103"/>
    </row>
    <row r="5667" spans="2:11" ht="12" customHeight="1" x14ac:dyDescent="0.25">
      <c r="B5667" s="103"/>
      <c r="C5667" s="123"/>
      <c r="D5667" s="103"/>
      <c r="E5667" s="103"/>
      <c r="F5667" s="103"/>
      <c r="H5667" s="123"/>
      <c r="I5667" s="103"/>
      <c r="J5667" s="103"/>
      <c r="K5667" s="103"/>
    </row>
    <row r="5668" spans="2:11" ht="12" customHeight="1" x14ac:dyDescent="0.25">
      <c r="B5668" s="103"/>
      <c r="C5668" s="123"/>
      <c r="D5668" s="103"/>
      <c r="E5668" s="103"/>
      <c r="F5668" s="103"/>
      <c r="H5668" s="123"/>
      <c r="I5668" s="103"/>
      <c r="J5668" s="103"/>
      <c r="K5668" s="103"/>
    </row>
    <row r="5669" spans="2:11" ht="12" customHeight="1" x14ac:dyDescent="0.25">
      <c r="B5669" s="103"/>
      <c r="C5669" s="123"/>
      <c r="D5669" s="103"/>
      <c r="E5669" s="103"/>
      <c r="F5669" s="103"/>
      <c r="H5669" s="123"/>
      <c r="I5669" s="103"/>
      <c r="J5669" s="103"/>
      <c r="K5669" s="103"/>
    </row>
    <row r="5670" spans="2:11" ht="12" customHeight="1" x14ac:dyDescent="0.25">
      <c r="B5670" s="103"/>
      <c r="C5670" s="123"/>
      <c r="D5670" s="103"/>
      <c r="E5670" s="103"/>
      <c r="F5670" s="103"/>
      <c r="H5670" s="123"/>
      <c r="I5670" s="103"/>
      <c r="J5670" s="103"/>
      <c r="K5670" s="103"/>
    </row>
    <row r="5671" spans="2:11" ht="12" customHeight="1" x14ac:dyDescent="0.25">
      <c r="B5671" s="103"/>
      <c r="C5671" s="123"/>
      <c r="D5671" s="103"/>
      <c r="E5671" s="103"/>
      <c r="F5671" s="103"/>
      <c r="H5671" s="123"/>
      <c r="I5671" s="103"/>
      <c r="J5671" s="103"/>
      <c r="K5671" s="103"/>
    </row>
    <row r="5672" spans="2:11" ht="12" customHeight="1" x14ac:dyDescent="0.25">
      <c r="B5672" s="103"/>
      <c r="C5672" s="123"/>
      <c r="D5672" s="103"/>
      <c r="E5672" s="103"/>
      <c r="F5672" s="103"/>
      <c r="H5672" s="123"/>
      <c r="I5672" s="103"/>
      <c r="J5672" s="103"/>
      <c r="K5672" s="103"/>
    </row>
    <row r="5673" spans="2:11" ht="12" customHeight="1" x14ac:dyDescent="0.25">
      <c r="B5673" s="103"/>
      <c r="C5673" s="123"/>
      <c r="D5673" s="103"/>
      <c r="E5673" s="103"/>
      <c r="F5673" s="103"/>
      <c r="H5673" s="123"/>
      <c r="I5673" s="103"/>
      <c r="J5673" s="103"/>
      <c r="K5673" s="103"/>
    </row>
    <row r="5674" spans="2:11" ht="12" customHeight="1" x14ac:dyDescent="0.25">
      <c r="B5674" s="103"/>
      <c r="C5674" s="123"/>
      <c r="D5674" s="103"/>
      <c r="E5674" s="103"/>
      <c r="F5674" s="103"/>
      <c r="H5674" s="123"/>
      <c r="I5674" s="103"/>
      <c r="J5674" s="103"/>
      <c r="K5674" s="103"/>
    </row>
    <row r="5675" spans="2:11" ht="12" customHeight="1" x14ac:dyDescent="0.25">
      <c r="B5675" s="103"/>
      <c r="C5675" s="123"/>
      <c r="D5675" s="103"/>
      <c r="E5675" s="103"/>
      <c r="F5675" s="103"/>
      <c r="H5675" s="123"/>
      <c r="I5675" s="103"/>
      <c r="J5675" s="103"/>
      <c r="K5675" s="103"/>
    </row>
    <row r="5676" spans="2:11" ht="12" customHeight="1" x14ac:dyDescent="0.25">
      <c r="B5676" s="103"/>
      <c r="C5676" s="123"/>
      <c r="D5676" s="103"/>
      <c r="E5676" s="103"/>
      <c r="F5676" s="103"/>
      <c r="H5676" s="123"/>
      <c r="I5676" s="103"/>
      <c r="J5676" s="103"/>
      <c r="K5676" s="103"/>
    </row>
    <row r="5677" spans="2:11" ht="12" customHeight="1" x14ac:dyDescent="0.25">
      <c r="B5677" s="103"/>
      <c r="C5677" s="123"/>
      <c r="D5677" s="103"/>
      <c r="E5677" s="103"/>
      <c r="F5677" s="103"/>
      <c r="H5677" s="123"/>
      <c r="I5677" s="103"/>
      <c r="J5677" s="103"/>
      <c r="K5677" s="103"/>
    </row>
    <row r="5678" spans="2:11" ht="12" customHeight="1" x14ac:dyDescent="0.25">
      <c r="B5678" s="103"/>
      <c r="C5678" s="123"/>
      <c r="D5678" s="103"/>
      <c r="E5678" s="103"/>
      <c r="F5678" s="103"/>
      <c r="H5678" s="123"/>
      <c r="I5678" s="103"/>
      <c r="J5678" s="103"/>
      <c r="K5678" s="103"/>
    </row>
    <row r="5679" spans="2:11" ht="12" customHeight="1" x14ac:dyDescent="0.25">
      <c r="B5679" s="103"/>
      <c r="C5679" s="123"/>
      <c r="D5679" s="103"/>
      <c r="E5679" s="103"/>
      <c r="F5679" s="103"/>
      <c r="H5679" s="123"/>
      <c r="I5679" s="103"/>
      <c r="J5679" s="103"/>
      <c r="K5679" s="103"/>
    </row>
    <row r="5680" spans="2:11" ht="12" customHeight="1" x14ac:dyDescent="0.25">
      <c r="B5680" s="103"/>
      <c r="C5680" s="123"/>
      <c r="D5680" s="103"/>
      <c r="E5680" s="103"/>
      <c r="F5680" s="103"/>
      <c r="H5680" s="123"/>
      <c r="I5680" s="103"/>
      <c r="J5680" s="103"/>
      <c r="K5680" s="103"/>
    </row>
    <row r="5681" spans="2:11" ht="12" customHeight="1" x14ac:dyDescent="0.25">
      <c r="B5681" s="103"/>
      <c r="C5681" s="123"/>
      <c r="D5681" s="103"/>
      <c r="E5681" s="103"/>
      <c r="F5681" s="103"/>
      <c r="H5681" s="123"/>
      <c r="I5681" s="103"/>
      <c r="J5681" s="103"/>
      <c r="K5681" s="103"/>
    </row>
    <row r="5682" spans="2:11" ht="12" customHeight="1" x14ac:dyDescent="0.25">
      <c r="B5682" s="103"/>
      <c r="C5682" s="123"/>
      <c r="D5682" s="103"/>
      <c r="E5682" s="103"/>
      <c r="F5682" s="103"/>
      <c r="H5682" s="123"/>
      <c r="I5682" s="103"/>
      <c r="J5682" s="103"/>
      <c r="K5682" s="103"/>
    </row>
    <row r="5683" spans="2:11" ht="12" customHeight="1" x14ac:dyDescent="0.25">
      <c r="B5683" s="103"/>
      <c r="C5683" s="123"/>
      <c r="D5683" s="103"/>
      <c r="E5683" s="103"/>
      <c r="F5683" s="103"/>
      <c r="H5683" s="123"/>
      <c r="I5683" s="103"/>
      <c r="J5683" s="103"/>
      <c r="K5683" s="103"/>
    </row>
    <row r="5684" spans="2:11" ht="12" customHeight="1" x14ac:dyDescent="0.25">
      <c r="B5684" s="103"/>
      <c r="C5684" s="123"/>
      <c r="D5684" s="103"/>
      <c r="E5684" s="103"/>
      <c r="F5684" s="103"/>
      <c r="H5684" s="123"/>
      <c r="I5684" s="103"/>
      <c r="J5684" s="103"/>
      <c r="K5684" s="103"/>
    </row>
    <row r="5685" spans="2:11" ht="12" customHeight="1" x14ac:dyDescent="0.25">
      <c r="B5685" s="103"/>
      <c r="C5685" s="123"/>
      <c r="D5685" s="103"/>
      <c r="E5685" s="103"/>
      <c r="F5685" s="103"/>
      <c r="H5685" s="123"/>
      <c r="I5685" s="103"/>
      <c r="J5685" s="103"/>
      <c r="K5685" s="103"/>
    </row>
    <row r="5686" spans="2:11" ht="12" customHeight="1" x14ac:dyDescent="0.25">
      <c r="B5686" s="103"/>
      <c r="C5686" s="123"/>
      <c r="D5686" s="103"/>
      <c r="E5686" s="103"/>
      <c r="F5686" s="103"/>
      <c r="H5686" s="123"/>
      <c r="I5686" s="103"/>
      <c r="J5686" s="103"/>
      <c r="K5686" s="103"/>
    </row>
    <row r="5687" spans="2:11" ht="12" customHeight="1" x14ac:dyDescent="0.25">
      <c r="B5687" s="103"/>
      <c r="C5687" s="123"/>
      <c r="D5687" s="103"/>
      <c r="E5687" s="103"/>
      <c r="F5687" s="103"/>
      <c r="H5687" s="123"/>
      <c r="I5687" s="103"/>
      <c r="J5687" s="103"/>
      <c r="K5687" s="103"/>
    </row>
    <row r="5688" spans="2:11" ht="12" customHeight="1" x14ac:dyDescent="0.25">
      <c r="B5688" s="103"/>
      <c r="C5688" s="123"/>
      <c r="D5688" s="103"/>
      <c r="E5688" s="103"/>
      <c r="F5688" s="103"/>
      <c r="H5688" s="123"/>
      <c r="I5688" s="103"/>
      <c r="J5688" s="103"/>
      <c r="K5688" s="103"/>
    </row>
    <row r="5689" spans="2:11" ht="12" customHeight="1" x14ac:dyDescent="0.25">
      <c r="B5689" s="103"/>
      <c r="C5689" s="123"/>
      <c r="D5689" s="103"/>
      <c r="E5689" s="103"/>
      <c r="F5689" s="103"/>
      <c r="H5689" s="123"/>
      <c r="I5689" s="103"/>
      <c r="J5689" s="103"/>
      <c r="K5689" s="103"/>
    </row>
    <row r="5690" spans="2:11" ht="12" customHeight="1" x14ac:dyDescent="0.25">
      <c r="B5690" s="103"/>
      <c r="C5690" s="123"/>
      <c r="D5690" s="103"/>
      <c r="E5690" s="103"/>
      <c r="F5690" s="103"/>
      <c r="H5690" s="123"/>
      <c r="I5690" s="103"/>
      <c r="J5690" s="103"/>
      <c r="K5690" s="103"/>
    </row>
    <row r="5691" spans="2:11" ht="12" customHeight="1" x14ac:dyDescent="0.25">
      <c r="B5691" s="103"/>
      <c r="C5691" s="123"/>
      <c r="D5691" s="103"/>
      <c r="E5691" s="103"/>
      <c r="F5691" s="103"/>
      <c r="H5691" s="123"/>
      <c r="I5691" s="103"/>
      <c r="J5691" s="103"/>
      <c r="K5691" s="103"/>
    </row>
    <row r="5692" spans="2:11" ht="12" customHeight="1" x14ac:dyDescent="0.25">
      <c r="B5692" s="103"/>
      <c r="C5692" s="123"/>
      <c r="D5692" s="103"/>
      <c r="E5692" s="103"/>
      <c r="F5692" s="103"/>
      <c r="H5692" s="123"/>
      <c r="I5692" s="103"/>
      <c r="J5692" s="103"/>
      <c r="K5692" s="103"/>
    </row>
    <row r="5693" spans="2:11" ht="12" customHeight="1" x14ac:dyDescent="0.25">
      <c r="B5693" s="103"/>
      <c r="C5693" s="123"/>
      <c r="D5693" s="103"/>
      <c r="E5693" s="103"/>
      <c r="F5693" s="103"/>
      <c r="H5693" s="123"/>
      <c r="I5693" s="103"/>
      <c r="J5693" s="103"/>
      <c r="K5693" s="103"/>
    </row>
    <row r="5694" spans="2:11" ht="12" customHeight="1" x14ac:dyDescent="0.25">
      <c r="B5694" s="103"/>
      <c r="C5694" s="123"/>
      <c r="D5694" s="103"/>
      <c r="E5694" s="103"/>
      <c r="F5694" s="103"/>
      <c r="H5694" s="123"/>
      <c r="I5694" s="103"/>
      <c r="J5694" s="103"/>
      <c r="K5694" s="103"/>
    </row>
    <row r="5695" spans="2:11" ht="12" customHeight="1" x14ac:dyDescent="0.25">
      <c r="B5695" s="103"/>
      <c r="C5695" s="123"/>
      <c r="D5695" s="103"/>
      <c r="E5695" s="103"/>
      <c r="F5695" s="103"/>
      <c r="H5695" s="123"/>
      <c r="I5695" s="103"/>
      <c r="J5695" s="103"/>
      <c r="K5695" s="103"/>
    </row>
    <row r="5696" spans="2:11" ht="12" customHeight="1" x14ac:dyDescent="0.25">
      <c r="B5696" s="103"/>
      <c r="C5696" s="123"/>
      <c r="D5696" s="103"/>
      <c r="E5696" s="103"/>
      <c r="F5696" s="103"/>
      <c r="H5696" s="123"/>
      <c r="I5696" s="103"/>
      <c r="J5696" s="103"/>
      <c r="K5696" s="103"/>
    </row>
    <row r="5697" spans="2:11" ht="12" customHeight="1" x14ac:dyDescent="0.25">
      <c r="B5697" s="103"/>
      <c r="C5697" s="123"/>
      <c r="D5697" s="103"/>
      <c r="E5697" s="103"/>
      <c r="F5697" s="103"/>
      <c r="H5697" s="123"/>
      <c r="I5697" s="103"/>
      <c r="J5697" s="103"/>
      <c r="K5697" s="103"/>
    </row>
    <row r="5698" spans="2:11" ht="12" customHeight="1" x14ac:dyDescent="0.25">
      <c r="B5698" s="103"/>
      <c r="C5698" s="123"/>
      <c r="D5698" s="103"/>
      <c r="E5698" s="103"/>
      <c r="F5698" s="103"/>
      <c r="H5698" s="123"/>
      <c r="I5698" s="103"/>
      <c r="J5698" s="103"/>
      <c r="K5698" s="103"/>
    </row>
    <row r="5699" spans="2:11" ht="12" customHeight="1" x14ac:dyDescent="0.25">
      <c r="B5699" s="103"/>
      <c r="C5699" s="123"/>
      <c r="D5699" s="103"/>
      <c r="E5699" s="103"/>
      <c r="F5699" s="103"/>
      <c r="H5699" s="123"/>
      <c r="I5699" s="103"/>
      <c r="J5699" s="103"/>
      <c r="K5699" s="103"/>
    </row>
    <row r="5700" spans="2:11" ht="12" customHeight="1" x14ac:dyDescent="0.25">
      <c r="B5700" s="103"/>
      <c r="C5700" s="123"/>
      <c r="D5700" s="103"/>
      <c r="E5700" s="103"/>
      <c r="F5700" s="103"/>
      <c r="H5700" s="123"/>
      <c r="I5700" s="103"/>
      <c r="J5700" s="103"/>
      <c r="K5700" s="103"/>
    </row>
    <row r="5701" spans="2:11" ht="12" customHeight="1" x14ac:dyDescent="0.25">
      <c r="B5701" s="103"/>
      <c r="C5701" s="123"/>
      <c r="D5701" s="103"/>
      <c r="E5701" s="103"/>
      <c r="F5701" s="103"/>
      <c r="H5701" s="123"/>
      <c r="I5701" s="103"/>
      <c r="J5701" s="103"/>
      <c r="K5701" s="103"/>
    </row>
    <row r="5702" spans="2:11" ht="12" customHeight="1" x14ac:dyDescent="0.25">
      <c r="B5702" s="103"/>
      <c r="C5702" s="123"/>
      <c r="D5702" s="103"/>
      <c r="E5702" s="103"/>
      <c r="F5702" s="103"/>
      <c r="H5702" s="123"/>
      <c r="I5702" s="103"/>
      <c r="J5702" s="103"/>
      <c r="K5702" s="103"/>
    </row>
    <row r="5703" spans="2:11" ht="12" customHeight="1" x14ac:dyDescent="0.25">
      <c r="B5703" s="103"/>
      <c r="C5703" s="123"/>
      <c r="D5703" s="103"/>
      <c r="E5703" s="103"/>
      <c r="F5703" s="103"/>
      <c r="H5703" s="123"/>
      <c r="I5703" s="103"/>
      <c r="J5703" s="103"/>
      <c r="K5703" s="103"/>
    </row>
    <row r="5704" spans="2:11" ht="12" customHeight="1" x14ac:dyDescent="0.25">
      <c r="B5704" s="103"/>
      <c r="C5704" s="123"/>
      <c r="D5704" s="103"/>
      <c r="E5704" s="103"/>
      <c r="F5704" s="103"/>
      <c r="H5704" s="123"/>
      <c r="I5704" s="103"/>
      <c r="J5704" s="103"/>
      <c r="K5704" s="103"/>
    </row>
    <row r="5705" spans="2:11" ht="12" customHeight="1" x14ac:dyDescent="0.25">
      <c r="B5705" s="103"/>
      <c r="C5705" s="123"/>
      <c r="D5705" s="103"/>
      <c r="E5705" s="103"/>
      <c r="F5705" s="103"/>
      <c r="H5705" s="123"/>
      <c r="I5705" s="103"/>
      <c r="J5705" s="103"/>
      <c r="K5705" s="103"/>
    </row>
    <row r="5706" spans="2:11" ht="12" customHeight="1" x14ac:dyDescent="0.25">
      <c r="B5706" s="103"/>
      <c r="C5706" s="123"/>
      <c r="D5706" s="103"/>
      <c r="E5706" s="103"/>
      <c r="F5706" s="103"/>
      <c r="H5706" s="123"/>
      <c r="I5706" s="103"/>
      <c r="J5706" s="103"/>
      <c r="K5706" s="103"/>
    </row>
    <row r="5707" spans="2:11" ht="12" customHeight="1" x14ac:dyDescent="0.25">
      <c r="B5707" s="103"/>
      <c r="C5707" s="123"/>
      <c r="D5707" s="103"/>
      <c r="E5707" s="103"/>
      <c r="F5707" s="103"/>
      <c r="H5707" s="123"/>
      <c r="I5707" s="103"/>
      <c r="J5707" s="103"/>
      <c r="K5707" s="103"/>
    </row>
    <row r="5708" spans="2:11" ht="12" customHeight="1" x14ac:dyDescent="0.25">
      <c r="B5708" s="103"/>
      <c r="C5708" s="123"/>
      <c r="D5708" s="103"/>
      <c r="E5708" s="103"/>
      <c r="F5708" s="103"/>
      <c r="H5708" s="123"/>
      <c r="I5708" s="103"/>
      <c r="J5708" s="103"/>
      <c r="K5708" s="103"/>
    </row>
    <row r="5709" spans="2:11" ht="12" customHeight="1" x14ac:dyDescent="0.25">
      <c r="B5709" s="103"/>
      <c r="C5709" s="123"/>
      <c r="D5709" s="103"/>
      <c r="E5709" s="103"/>
      <c r="F5709" s="103"/>
      <c r="H5709" s="123"/>
      <c r="I5709" s="103"/>
      <c r="J5709" s="103"/>
      <c r="K5709" s="103"/>
    </row>
    <row r="5710" spans="2:11" ht="12" customHeight="1" x14ac:dyDescent="0.25">
      <c r="B5710" s="103"/>
      <c r="C5710" s="123"/>
      <c r="D5710" s="103"/>
      <c r="E5710" s="103"/>
      <c r="F5710" s="103"/>
      <c r="H5710" s="123"/>
      <c r="I5710" s="103"/>
      <c r="J5710" s="103"/>
      <c r="K5710" s="103"/>
    </row>
    <row r="5711" spans="2:11" ht="12" customHeight="1" x14ac:dyDescent="0.25">
      <c r="B5711" s="103"/>
      <c r="C5711" s="123"/>
      <c r="D5711" s="103"/>
      <c r="E5711" s="103"/>
      <c r="F5711" s="103"/>
      <c r="H5711" s="123"/>
      <c r="I5711" s="103"/>
      <c r="J5711" s="103"/>
      <c r="K5711" s="103"/>
    </row>
    <row r="5712" spans="2:11" ht="12" customHeight="1" x14ac:dyDescent="0.25">
      <c r="B5712" s="103"/>
      <c r="C5712" s="123"/>
      <c r="D5712" s="103"/>
      <c r="E5712" s="103"/>
      <c r="F5712" s="103"/>
      <c r="H5712" s="123"/>
      <c r="I5712" s="103"/>
      <c r="J5712" s="103"/>
      <c r="K5712" s="103"/>
    </row>
    <row r="5713" spans="2:11" ht="12" customHeight="1" x14ac:dyDescent="0.25">
      <c r="B5713" s="103"/>
      <c r="C5713" s="123"/>
      <c r="D5713" s="103"/>
      <c r="E5713" s="103"/>
      <c r="F5713" s="103"/>
      <c r="H5713" s="123"/>
      <c r="I5713" s="103"/>
      <c r="J5713" s="103"/>
      <c r="K5713" s="103"/>
    </row>
    <row r="5714" spans="2:11" ht="12" customHeight="1" x14ac:dyDescent="0.25">
      <c r="B5714" s="103"/>
      <c r="C5714" s="123"/>
      <c r="D5714" s="103"/>
      <c r="E5714" s="103"/>
      <c r="F5714" s="103"/>
      <c r="H5714" s="123"/>
      <c r="I5714" s="103"/>
      <c r="J5714" s="103"/>
      <c r="K5714" s="103"/>
    </row>
    <row r="5715" spans="2:11" ht="12" customHeight="1" x14ac:dyDescent="0.25">
      <c r="B5715" s="103"/>
      <c r="C5715" s="123"/>
      <c r="D5715" s="103"/>
      <c r="E5715" s="103"/>
      <c r="F5715" s="103"/>
      <c r="H5715" s="123"/>
      <c r="I5715" s="103"/>
      <c r="J5715" s="103"/>
      <c r="K5715" s="103"/>
    </row>
    <row r="5716" spans="2:11" ht="12" customHeight="1" x14ac:dyDescent="0.25">
      <c r="B5716" s="103"/>
      <c r="C5716" s="123"/>
      <c r="D5716" s="103"/>
      <c r="E5716" s="103"/>
      <c r="F5716" s="103"/>
      <c r="H5716" s="123"/>
      <c r="I5716" s="103"/>
      <c r="J5716" s="103"/>
      <c r="K5716" s="103"/>
    </row>
    <row r="5717" spans="2:11" ht="12" customHeight="1" x14ac:dyDescent="0.25">
      <c r="B5717" s="103"/>
      <c r="C5717" s="123"/>
      <c r="D5717" s="103"/>
      <c r="E5717" s="103"/>
      <c r="F5717" s="103"/>
      <c r="H5717" s="123"/>
      <c r="I5717" s="103"/>
      <c r="J5717" s="103"/>
      <c r="K5717" s="103"/>
    </row>
    <row r="5718" spans="2:11" ht="12" customHeight="1" x14ac:dyDescent="0.25">
      <c r="B5718" s="103"/>
      <c r="C5718" s="123"/>
      <c r="D5718" s="103"/>
      <c r="E5718" s="103"/>
      <c r="F5718" s="103"/>
      <c r="H5718" s="123"/>
      <c r="I5718" s="103"/>
      <c r="J5718" s="103"/>
      <c r="K5718" s="103"/>
    </row>
    <row r="5719" spans="2:11" ht="12" customHeight="1" x14ac:dyDescent="0.25">
      <c r="B5719" s="103"/>
      <c r="C5719" s="123"/>
      <c r="D5719" s="103"/>
      <c r="E5719" s="103"/>
      <c r="F5719" s="103"/>
      <c r="H5719" s="123"/>
      <c r="I5719" s="103"/>
      <c r="J5719" s="103"/>
      <c r="K5719" s="103"/>
    </row>
    <row r="5720" spans="2:11" ht="12" customHeight="1" x14ac:dyDescent="0.25">
      <c r="B5720" s="103"/>
      <c r="C5720" s="123"/>
      <c r="D5720" s="103"/>
      <c r="E5720" s="103"/>
      <c r="F5720" s="103"/>
      <c r="H5720" s="123"/>
      <c r="I5720" s="103"/>
      <c r="J5720" s="103"/>
      <c r="K5720" s="103"/>
    </row>
    <row r="5721" spans="2:11" ht="12" customHeight="1" x14ac:dyDescent="0.25">
      <c r="B5721" s="103"/>
      <c r="C5721" s="123"/>
      <c r="D5721" s="103"/>
      <c r="E5721" s="103"/>
      <c r="F5721" s="103"/>
      <c r="H5721" s="123"/>
      <c r="I5721" s="103"/>
      <c r="J5721" s="103"/>
      <c r="K5721" s="103"/>
    </row>
    <row r="5722" spans="2:11" ht="12" customHeight="1" x14ac:dyDescent="0.25">
      <c r="B5722" s="103"/>
      <c r="C5722" s="123"/>
      <c r="D5722" s="103"/>
      <c r="E5722" s="103"/>
      <c r="F5722" s="103"/>
      <c r="H5722" s="123"/>
      <c r="I5722" s="103"/>
      <c r="J5722" s="103"/>
      <c r="K5722" s="103"/>
    </row>
    <row r="5723" spans="2:11" ht="12" customHeight="1" x14ac:dyDescent="0.25">
      <c r="B5723" s="103"/>
      <c r="C5723" s="123"/>
      <c r="D5723" s="103"/>
      <c r="E5723" s="103"/>
      <c r="F5723" s="103"/>
      <c r="H5723" s="123"/>
      <c r="I5723" s="103"/>
      <c r="J5723" s="103"/>
      <c r="K5723" s="103"/>
    </row>
    <row r="5724" spans="2:11" ht="12" customHeight="1" x14ac:dyDescent="0.25">
      <c r="B5724" s="103"/>
      <c r="C5724" s="123"/>
      <c r="D5724" s="103"/>
      <c r="E5724" s="103"/>
      <c r="F5724" s="103"/>
      <c r="H5724" s="123"/>
      <c r="I5724" s="103"/>
      <c r="J5724" s="103"/>
      <c r="K5724" s="103"/>
    </row>
    <row r="5725" spans="2:11" ht="12" customHeight="1" x14ac:dyDescent="0.25">
      <c r="B5725" s="103"/>
      <c r="C5725" s="123"/>
      <c r="D5725" s="103"/>
      <c r="E5725" s="103"/>
      <c r="F5725" s="103"/>
      <c r="H5725" s="123"/>
      <c r="I5725" s="103"/>
      <c r="J5725" s="103"/>
      <c r="K5725" s="103"/>
    </row>
    <row r="5726" spans="2:11" ht="12" customHeight="1" x14ac:dyDescent="0.25">
      <c r="B5726" s="103"/>
      <c r="C5726" s="123"/>
      <c r="D5726" s="103"/>
      <c r="E5726" s="103"/>
      <c r="F5726" s="103"/>
      <c r="H5726" s="123"/>
      <c r="I5726" s="103"/>
      <c r="J5726" s="103"/>
      <c r="K5726" s="103"/>
    </row>
    <row r="5727" spans="2:11" ht="12" customHeight="1" x14ac:dyDescent="0.25">
      <c r="B5727" s="103"/>
      <c r="C5727" s="123"/>
      <c r="D5727" s="103"/>
      <c r="E5727" s="103"/>
      <c r="F5727" s="103"/>
      <c r="H5727" s="123"/>
      <c r="I5727" s="103"/>
      <c r="J5727" s="103"/>
      <c r="K5727" s="103"/>
    </row>
    <row r="5728" spans="2:11" ht="12" customHeight="1" x14ac:dyDescent="0.25">
      <c r="B5728" s="103"/>
      <c r="C5728" s="123"/>
      <c r="D5728" s="103"/>
      <c r="E5728" s="103"/>
      <c r="F5728" s="103"/>
      <c r="H5728" s="123"/>
      <c r="I5728" s="103"/>
      <c r="J5728" s="103"/>
      <c r="K5728" s="103"/>
    </row>
    <row r="5729" spans="2:11" ht="12" customHeight="1" x14ac:dyDescent="0.25">
      <c r="B5729" s="103"/>
      <c r="C5729" s="123"/>
      <c r="D5729" s="103"/>
      <c r="E5729" s="103"/>
      <c r="F5729" s="103"/>
      <c r="H5729" s="123"/>
      <c r="I5729" s="103"/>
      <c r="J5729" s="103"/>
      <c r="K5729" s="103"/>
    </row>
    <row r="5730" spans="2:11" ht="12" customHeight="1" x14ac:dyDescent="0.25">
      <c r="B5730" s="103"/>
      <c r="C5730" s="123"/>
      <c r="D5730" s="103"/>
      <c r="E5730" s="103"/>
      <c r="F5730" s="103"/>
      <c r="H5730" s="123"/>
      <c r="I5730" s="103"/>
      <c r="J5730" s="103"/>
      <c r="K5730" s="103"/>
    </row>
    <row r="5731" spans="2:11" ht="12" customHeight="1" x14ac:dyDescent="0.25">
      <c r="B5731" s="103"/>
      <c r="C5731" s="123"/>
      <c r="D5731" s="103"/>
      <c r="E5731" s="103"/>
      <c r="F5731" s="103"/>
      <c r="H5731" s="123"/>
      <c r="I5731" s="103"/>
      <c r="J5731" s="103"/>
      <c r="K5731" s="103"/>
    </row>
    <row r="5732" spans="2:11" ht="12" customHeight="1" x14ac:dyDescent="0.25">
      <c r="B5732" s="103"/>
      <c r="C5732" s="123"/>
      <c r="D5732" s="103"/>
      <c r="E5732" s="103"/>
      <c r="F5732" s="103"/>
      <c r="H5732" s="123"/>
      <c r="I5732" s="103"/>
      <c r="J5732" s="103"/>
      <c r="K5732" s="103"/>
    </row>
    <row r="5733" spans="2:11" ht="12" customHeight="1" x14ac:dyDescent="0.25">
      <c r="B5733" s="103"/>
      <c r="C5733" s="123"/>
      <c r="D5733" s="103"/>
      <c r="E5733" s="103"/>
      <c r="F5733" s="103"/>
      <c r="H5733" s="123"/>
      <c r="I5733" s="103"/>
      <c r="J5733" s="103"/>
      <c r="K5733" s="103"/>
    </row>
    <row r="5734" spans="2:11" ht="12" customHeight="1" x14ac:dyDescent="0.25">
      <c r="B5734" s="103"/>
      <c r="C5734" s="123"/>
      <c r="D5734" s="103"/>
      <c r="E5734" s="103"/>
      <c r="F5734" s="103"/>
      <c r="H5734" s="123"/>
      <c r="I5734" s="103"/>
      <c r="J5734" s="103"/>
      <c r="K5734" s="103"/>
    </row>
    <row r="5735" spans="2:11" ht="12" customHeight="1" x14ac:dyDescent="0.25">
      <c r="B5735" s="103"/>
      <c r="C5735" s="123"/>
      <c r="D5735" s="103"/>
      <c r="E5735" s="103"/>
      <c r="F5735" s="103"/>
      <c r="H5735" s="123"/>
      <c r="I5735" s="103"/>
      <c r="J5735" s="103"/>
      <c r="K5735" s="103"/>
    </row>
    <row r="5736" spans="2:11" ht="12" customHeight="1" x14ac:dyDescent="0.25">
      <c r="B5736" s="103"/>
      <c r="C5736" s="123"/>
      <c r="D5736" s="103"/>
      <c r="E5736" s="103"/>
      <c r="F5736" s="103"/>
      <c r="H5736" s="123"/>
      <c r="I5736" s="103"/>
      <c r="J5736" s="103"/>
      <c r="K5736" s="103"/>
    </row>
    <row r="5737" spans="2:11" ht="12" customHeight="1" x14ac:dyDescent="0.25">
      <c r="B5737" s="103"/>
      <c r="C5737" s="123"/>
      <c r="D5737" s="103"/>
      <c r="E5737" s="103"/>
      <c r="F5737" s="103"/>
      <c r="H5737" s="123"/>
      <c r="I5737" s="103"/>
      <c r="J5737" s="103"/>
      <c r="K5737" s="103"/>
    </row>
    <row r="5738" spans="2:11" ht="12" customHeight="1" x14ac:dyDescent="0.25">
      <c r="B5738" s="103"/>
      <c r="C5738" s="123"/>
      <c r="D5738" s="103"/>
      <c r="E5738" s="103"/>
      <c r="F5738" s="103"/>
      <c r="H5738" s="123"/>
      <c r="I5738" s="103"/>
      <c r="J5738" s="103"/>
      <c r="K5738" s="103"/>
    </row>
    <row r="5739" spans="2:11" ht="12" customHeight="1" x14ac:dyDescent="0.25">
      <c r="B5739" s="103"/>
      <c r="C5739" s="123"/>
      <c r="D5739" s="103"/>
      <c r="E5739" s="103"/>
      <c r="F5739" s="103"/>
      <c r="H5739" s="123"/>
      <c r="I5739" s="103"/>
      <c r="J5739" s="103"/>
      <c r="K5739" s="103"/>
    </row>
    <row r="5740" spans="2:11" ht="12" customHeight="1" x14ac:dyDescent="0.25">
      <c r="B5740" s="103"/>
      <c r="C5740" s="123"/>
      <c r="D5740" s="103"/>
      <c r="E5740" s="103"/>
      <c r="F5740" s="103"/>
      <c r="H5740" s="123"/>
      <c r="I5740" s="103"/>
      <c r="J5740" s="103"/>
      <c r="K5740" s="103"/>
    </row>
    <row r="5741" spans="2:11" ht="12" customHeight="1" x14ac:dyDescent="0.25">
      <c r="B5741" s="103"/>
      <c r="C5741" s="123"/>
      <c r="D5741" s="103"/>
      <c r="E5741" s="103"/>
      <c r="F5741" s="103"/>
      <c r="H5741" s="123"/>
      <c r="I5741" s="103"/>
      <c r="J5741" s="103"/>
      <c r="K5741" s="103"/>
    </row>
    <row r="5742" spans="2:11" ht="12" customHeight="1" x14ac:dyDescent="0.25">
      <c r="B5742" s="103"/>
      <c r="C5742" s="123"/>
      <c r="D5742" s="103"/>
      <c r="E5742" s="103"/>
      <c r="F5742" s="103"/>
      <c r="H5742" s="123"/>
      <c r="I5742" s="103"/>
      <c r="J5742" s="103"/>
      <c r="K5742" s="103"/>
    </row>
    <row r="5743" spans="2:11" ht="12" customHeight="1" x14ac:dyDescent="0.25">
      <c r="B5743" s="103"/>
      <c r="C5743" s="123"/>
      <c r="D5743" s="103"/>
      <c r="E5743" s="103"/>
      <c r="F5743" s="103"/>
      <c r="H5743" s="123"/>
      <c r="I5743" s="103"/>
      <c r="J5743" s="103"/>
      <c r="K5743" s="103"/>
    </row>
    <row r="5744" spans="2:11" ht="12" customHeight="1" x14ac:dyDescent="0.25">
      <c r="B5744" s="103"/>
      <c r="C5744" s="123"/>
      <c r="D5744" s="103"/>
      <c r="E5744" s="103"/>
      <c r="F5744" s="103"/>
      <c r="H5744" s="123"/>
      <c r="I5744" s="103"/>
      <c r="J5744" s="103"/>
      <c r="K5744" s="103"/>
    </row>
    <row r="5745" spans="2:11" ht="12" customHeight="1" x14ac:dyDescent="0.25">
      <c r="B5745" s="103"/>
      <c r="C5745" s="123"/>
      <c r="D5745" s="103"/>
      <c r="E5745" s="103"/>
      <c r="F5745" s="103"/>
      <c r="H5745" s="123"/>
      <c r="I5745" s="103"/>
      <c r="J5745" s="103"/>
      <c r="K5745" s="103"/>
    </row>
    <row r="5746" spans="2:11" ht="12" customHeight="1" x14ac:dyDescent="0.25">
      <c r="B5746" s="103"/>
      <c r="C5746" s="123"/>
      <c r="D5746" s="103"/>
      <c r="E5746" s="103"/>
      <c r="F5746" s="103"/>
      <c r="H5746" s="123"/>
      <c r="I5746" s="103"/>
      <c r="J5746" s="103"/>
      <c r="K5746" s="103"/>
    </row>
    <row r="5747" spans="2:11" ht="12" customHeight="1" x14ac:dyDescent="0.25">
      <c r="B5747" s="103"/>
      <c r="C5747" s="123"/>
      <c r="D5747" s="103"/>
      <c r="E5747" s="103"/>
      <c r="F5747" s="103"/>
      <c r="H5747" s="123"/>
      <c r="I5747" s="103"/>
      <c r="J5747" s="103"/>
      <c r="K5747" s="103"/>
    </row>
    <row r="5748" spans="2:11" ht="12" customHeight="1" x14ac:dyDescent="0.25">
      <c r="B5748" s="103"/>
      <c r="C5748" s="123"/>
      <c r="D5748" s="103"/>
      <c r="E5748" s="103"/>
      <c r="F5748" s="103"/>
      <c r="H5748" s="123"/>
      <c r="I5748" s="103"/>
      <c r="J5748" s="103"/>
      <c r="K5748" s="103"/>
    </row>
    <row r="5749" spans="2:11" ht="12" customHeight="1" x14ac:dyDescent="0.25">
      <c r="B5749" s="103"/>
      <c r="C5749" s="123"/>
      <c r="D5749" s="103"/>
      <c r="E5749" s="103"/>
      <c r="F5749" s="103"/>
      <c r="H5749" s="123"/>
      <c r="I5749" s="103"/>
      <c r="J5749" s="103"/>
      <c r="K5749" s="103"/>
    </row>
    <row r="5750" spans="2:11" ht="12" customHeight="1" x14ac:dyDescent="0.25">
      <c r="B5750" s="103"/>
      <c r="C5750" s="123"/>
      <c r="D5750" s="103"/>
      <c r="E5750" s="103"/>
      <c r="F5750" s="103"/>
      <c r="H5750" s="123"/>
      <c r="I5750" s="103"/>
      <c r="J5750" s="103"/>
      <c r="K5750" s="103"/>
    </row>
    <row r="5751" spans="2:11" ht="12" customHeight="1" x14ac:dyDescent="0.25">
      <c r="B5751" s="103"/>
      <c r="C5751" s="123"/>
      <c r="D5751" s="103"/>
      <c r="E5751" s="103"/>
      <c r="F5751" s="103"/>
      <c r="H5751" s="123"/>
      <c r="I5751" s="103"/>
      <c r="J5751" s="103"/>
      <c r="K5751" s="103"/>
    </row>
    <row r="5752" spans="2:11" ht="12" customHeight="1" x14ac:dyDescent="0.25">
      <c r="B5752" s="103"/>
      <c r="C5752" s="123"/>
      <c r="D5752" s="103"/>
      <c r="E5752" s="103"/>
      <c r="F5752" s="103"/>
      <c r="H5752" s="123"/>
      <c r="I5752" s="103"/>
      <c r="J5752" s="103"/>
      <c r="K5752" s="103"/>
    </row>
    <row r="5753" spans="2:11" ht="12" customHeight="1" x14ac:dyDescent="0.25">
      <c r="B5753" s="103"/>
      <c r="C5753" s="123"/>
      <c r="D5753" s="103"/>
      <c r="E5753" s="103"/>
      <c r="F5753" s="103"/>
      <c r="H5753" s="123"/>
      <c r="I5753" s="103"/>
      <c r="J5753" s="103"/>
      <c r="K5753" s="103"/>
    </row>
    <row r="5754" spans="2:11" ht="12" customHeight="1" x14ac:dyDescent="0.25">
      <c r="B5754" s="103"/>
      <c r="C5754" s="123"/>
      <c r="D5754" s="103"/>
      <c r="E5754" s="103"/>
      <c r="F5754" s="103"/>
      <c r="H5754" s="123"/>
      <c r="I5754" s="103"/>
      <c r="J5754" s="103"/>
      <c r="K5754" s="103"/>
    </row>
    <row r="5755" spans="2:11" ht="12" customHeight="1" x14ac:dyDescent="0.25">
      <c r="B5755" s="103"/>
      <c r="C5755" s="123"/>
      <c r="D5755" s="103"/>
      <c r="E5755" s="103"/>
      <c r="F5755" s="103"/>
      <c r="H5755" s="123"/>
      <c r="I5755" s="103"/>
      <c r="J5755" s="103"/>
      <c r="K5755" s="103"/>
    </row>
    <row r="5756" spans="2:11" ht="12" customHeight="1" x14ac:dyDescent="0.25">
      <c r="B5756" s="103"/>
      <c r="C5756" s="123"/>
      <c r="D5756" s="103"/>
      <c r="E5756" s="103"/>
      <c r="F5756" s="103"/>
      <c r="H5756" s="123"/>
      <c r="I5756" s="103"/>
      <c r="J5756" s="103"/>
      <c r="K5756" s="103"/>
    </row>
    <row r="5757" spans="2:11" ht="12" customHeight="1" x14ac:dyDescent="0.25">
      <c r="B5757" s="103"/>
      <c r="C5757" s="123"/>
      <c r="D5757" s="103"/>
      <c r="E5757" s="103"/>
      <c r="F5757" s="103"/>
      <c r="H5757" s="123"/>
      <c r="I5757" s="103"/>
      <c r="J5757" s="103"/>
      <c r="K5757" s="103"/>
    </row>
    <row r="5758" spans="2:11" ht="12" customHeight="1" x14ac:dyDescent="0.25">
      <c r="B5758" s="103"/>
      <c r="C5758" s="123"/>
      <c r="D5758" s="103"/>
      <c r="E5758" s="103"/>
      <c r="F5758" s="103"/>
      <c r="H5758" s="123"/>
      <c r="I5758" s="103"/>
      <c r="J5758" s="103"/>
      <c r="K5758" s="103"/>
    </row>
    <row r="5759" spans="2:11" ht="12" customHeight="1" x14ac:dyDescent="0.25">
      <c r="B5759" s="103"/>
      <c r="C5759" s="123"/>
      <c r="D5759" s="103"/>
      <c r="E5759" s="103"/>
      <c r="F5759" s="103"/>
      <c r="H5759" s="123"/>
      <c r="I5759" s="103"/>
      <c r="J5759" s="103"/>
      <c r="K5759" s="103"/>
    </row>
    <row r="5760" spans="2:11" ht="12" customHeight="1" x14ac:dyDescent="0.25">
      <c r="B5760" s="103"/>
      <c r="C5760" s="123"/>
      <c r="D5760" s="103"/>
      <c r="E5760" s="103"/>
      <c r="F5760" s="103"/>
      <c r="H5760" s="123"/>
      <c r="I5760" s="103"/>
      <c r="J5760" s="103"/>
      <c r="K5760" s="103"/>
    </row>
    <row r="5761" spans="2:11" ht="12" customHeight="1" x14ac:dyDescent="0.25">
      <c r="B5761" s="103"/>
      <c r="C5761" s="123"/>
      <c r="D5761" s="103"/>
      <c r="E5761" s="103"/>
      <c r="F5761" s="103"/>
      <c r="H5761" s="123"/>
      <c r="I5761" s="103"/>
      <c r="J5761" s="103"/>
      <c r="K5761" s="103"/>
    </row>
    <row r="5762" spans="2:11" ht="12" customHeight="1" x14ac:dyDescent="0.25">
      <c r="B5762" s="103"/>
      <c r="C5762" s="123"/>
      <c r="D5762" s="103"/>
      <c r="E5762" s="103"/>
      <c r="F5762" s="103"/>
      <c r="H5762" s="123"/>
      <c r="I5762" s="103"/>
      <c r="J5762" s="103"/>
      <c r="K5762" s="103"/>
    </row>
    <row r="5763" spans="2:11" ht="12" customHeight="1" x14ac:dyDescent="0.25">
      <c r="B5763" s="103"/>
      <c r="C5763" s="123"/>
      <c r="D5763" s="103"/>
      <c r="E5763" s="103"/>
      <c r="F5763" s="103"/>
      <c r="H5763" s="123"/>
      <c r="I5763" s="103"/>
      <c r="J5763" s="103"/>
      <c r="K5763" s="103"/>
    </row>
    <row r="5764" spans="2:11" ht="12" customHeight="1" x14ac:dyDescent="0.25">
      <c r="B5764" s="103"/>
      <c r="C5764" s="123"/>
      <c r="D5764" s="103"/>
      <c r="E5764" s="103"/>
      <c r="F5764" s="103"/>
      <c r="H5764" s="123"/>
      <c r="I5764" s="103"/>
      <c r="J5764" s="103"/>
      <c r="K5764" s="103"/>
    </row>
    <row r="5765" spans="2:11" ht="12" customHeight="1" x14ac:dyDescent="0.25">
      <c r="B5765" s="103"/>
      <c r="C5765" s="123"/>
      <c r="D5765" s="103"/>
      <c r="E5765" s="103"/>
      <c r="F5765" s="103"/>
      <c r="H5765" s="123"/>
      <c r="I5765" s="103"/>
      <c r="J5765" s="103"/>
      <c r="K5765" s="103"/>
    </row>
    <row r="5766" spans="2:11" ht="12" customHeight="1" x14ac:dyDescent="0.25">
      <c r="B5766" s="103"/>
      <c r="C5766" s="123"/>
      <c r="D5766" s="103"/>
      <c r="E5766" s="103"/>
      <c r="F5766" s="103"/>
      <c r="H5766" s="123"/>
      <c r="I5766" s="103"/>
      <c r="J5766" s="103"/>
      <c r="K5766" s="103"/>
    </row>
    <row r="5767" spans="2:11" ht="12" customHeight="1" x14ac:dyDescent="0.25">
      <c r="B5767" s="103"/>
      <c r="C5767" s="123"/>
      <c r="D5767" s="103"/>
      <c r="E5767" s="103"/>
      <c r="F5767" s="103"/>
      <c r="H5767" s="123"/>
      <c r="I5767" s="103"/>
      <c r="J5767" s="103"/>
      <c r="K5767" s="103"/>
    </row>
    <row r="5768" spans="2:11" ht="12" customHeight="1" x14ac:dyDescent="0.25">
      <c r="B5768" s="103"/>
      <c r="C5768" s="123"/>
      <c r="D5768" s="103"/>
      <c r="E5768" s="103"/>
      <c r="F5768" s="103"/>
      <c r="H5768" s="123"/>
      <c r="I5768" s="103"/>
      <c r="J5768" s="103"/>
      <c r="K5768" s="103"/>
    </row>
    <row r="5769" spans="2:11" ht="12" customHeight="1" x14ac:dyDescent="0.25">
      <c r="B5769" s="103"/>
      <c r="C5769" s="123"/>
      <c r="D5769" s="103"/>
      <c r="E5769" s="103"/>
      <c r="F5769" s="103"/>
      <c r="H5769" s="123"/>
      <c r="I5769" s="103"/>
      <c r="J5769" s="103"/>
      <c r="K5769" s="103"/>
    </row>
    <row r="5770" spans="2:11" ht="12" customHeight="1" x14ac:dyDescent="0.25">
      <c r="B5770" s="103"/>
      <c r="C5770" s="123"/>
      <c r="D5770" s="103"/>
      <c r="E5770" s="103"/>
      <c r="F5770" s="103"/>
      <c r="H5770" s="123"/>
      <c r="I5770" s="103"/>
      <c r="J5770" s="103"/>
      <c r="K5770" s="103"/>
    </row>
    <row r="5771" spans="2:11" ht="12" customHeight="1" x14ac:dyDescent="0.25">
      <c r="B5771" s="103"/>
      <c r="C5771" s="123"/>
      <c r="D5771" s="103"/>
      <c r="E5771" s="103"/>
      <c r="F5771" s="103"/>
      <c r="H5771" s="123"/>
      <c r="I5771" s="103"/>
      <c r="J5771" s="103"/>
      <c r="K5771" s="103"/>
    </row>
    <row r="5772" spans="2:11" ht="12" customHeight="1" x14ac:dyDescent="0.25">
      <c r="B5772" s="103"/>
      <c r="C5772" s="123"/>
      <c r="D5772" s="103"/>
      <c r="E5772" s="103"/>
      <c r="F5772" s="103"/>
      <c r="H5772" s="123"/>
      <c r="I5772" s="103"/>
      <c r="J5772" s="103"/>
      <c r="K5772" s="103"/>
    </row>
    <row r="5773" spans="2:11" ht="12" customHeight="1" x14ac:dyDescent="0.25">
      <c r="B5773" s="103"/>
      <c r="C5773" s="123"/>
      <c r="D5773" s="103"/>
      <c r="E5773" s="103"/>
      <c r="F5773" s="103"/>
      <c r="H5773" s="123"/>
      <c r="I5773" s="103"/>
      <c r="J5773" s="103"/>
      <c r="K5773" s="103"/>
    </row>
    <row r="5774" spans="2:11" ht="12" customHeight="1" x14ac:dyDescent="0.25">
      <c r="B5774" s="103"/>
      <c r="C5774" s="123"/>
      <c r="D5774" s="103"/>
      <c r="E5774" s="103"/>
      <c r="F5774" s="103"/>
      <c r="H5774" s="123"/>
      <c r="I5774" s="103"/>
      <c r="J5774" s="103"/>
      <c r="K5774" s="103"/>
    </row>
    <row r="5775" spans="2:11" ht="12" customHeight="1" x14ac:dyDescent="0.25">
      <c r="B5775" s="103"/>
      <c r="C5775" s="123"/>
      <c r="D5775" s="103"/>
      <c r="E5775" s="103"/>
      <c r="F5775" s="103"/>
      <c r="H5775" s="123"/>
      <c r="I5775" s="103"/>
      <c r="J5775" s="103"/>
      <c r="K5775" s="103"/>
    </row>
    <row r="5776" spans="2:11" ht="12" customHeight="1" x14ac:dyDescent="0.25">
      <c r="B5776" s="103"/>
      <c r="C5776" s="123"/>
      <c r="D5776" s="103"/>
      <c r="E5776" s="103"/>
      <c r="F5776" s="103"/>
      <c r="H5776" s="123"/>
      <c r="I5776" s="103"/>
      <c r="J5776" s="103"/>
      <c r="K5776" s="103"/>
    </row>
    <row r="5777" spans="2:11" ht="12" customHeight="1" x14ac:dyDescent="0.25">
      <c r="B5777" s="103"/>
      <c r="C5777" s="123"/>
      <c r="D5777" s="103"/>
      <c r="E5777" s="103"/>
      <c r="F5777" s="103"/>
      <c r="H5777" s="123"/>
      <c r="I5777" s="103"/>
      <c r="J5777" s="103"/>
      <c r="K5777" s="103"/>
    </row>
    <row r="5778" spans="2:11" ht="12" customHeight="1" x14ac:dyDescent="0.25">
      <c r="B5778" s="103"/>
      <c r="C5778" s="123"/>
      <c r="D5778" s="103"/>
      <c r="E5778" s="103"/>
      <c r="F5778" s="103"/>
      <c r="H5778" s="123"/>
      <c r="I5778" s="103"/>
      <c r="J5778" s="103"/>
      <c r="K5778" s="103"/>
    </row>
    <row r="5779" spans="2:11" ht="12" customHeight="1" x14ac:dyDescent="0.25">
      <c r="B5779" s="103"/>
      <c r="C5779" s="123"/>
      <c r="D5779" s="103"/>
      <c r="E5779" s="103"/>
      <c r="F5779" s="103"/>
      <c r="H5779" s="123"/>
      <c r="I5779" s="103"/>
      <c r="J5779" s="103"/>
      <c r="K5779" s="103"/>
    </row>
    <row r="5780" spans="2:11" ht="12" customHeight="1" x14ac:dyDescent="0.25">
      <c r="B5780" s="103"/>
      <c r="C5780" s="123"/>
      <c r="D5780" s="103"/>
      <c r="E5780" s="103"/>
      <c r="F5780" s="103"/>
      <c r="H5780" s="123"/>
      <c r="I5780" s="103"/>
      <c r="J5780" s="103"/>
      <c r="K5780" s="103"/>
    </row>
    <row r="5781" spans="2:11" ht="12" customHeight="1" x14ac:dyDescent="0.25">
      <c r="B5781" s="103"/>
      <c r="C5781" s="123"/>
      <c r="D5781" s="103"/>
      <c r="E5781" s="103"/>
      <c r="F5781" s="103"/>
      <c r="H5781" s="123"/>
      <c r="I5781" s="103"/>
      <c r="J5781" s="103"/>
      <c r="K5781" s="103"/>
    </row>
    <row r="5782" spans="2:11" ht="12" customHeight="1" x14ac:dyDescent="0.25">
      <c r="B5782" s="103"/>
      <c r="C5782" s="123"/>
      <c r="D5782" s="103"/>
      <c r="E5782" s="103"/>
      <c r="F5782" s="103"/>
      <c r="H5782" s="123"/>
      <c r="I5782" s="103"/>
      <c r="J5782" s="103"/>
      <c r="K5782" s="103"/>
    </row>
    <row r="5783" spans="2:11" ht="12" customHeight="1" x14ac:dyDescent="0.25">
      <c r="B5783" s="103"/>
      <c r="C5783" s="123"/>
      <c r="D5783" s="103"/>
      <c r="E5783" s="103"/>
      <c r="F5783" s="103"/>
      <c r="H5783" s="123"/>
      <c r="I5783" s="103"/>
      <c r="J5783" s="103"/>
      <c r="K5783" s="103"/>
    </row>
    <row r="5784" spans="2:11" ht="12" customHeight="1" x14ac:dyDescent="0.25">
      <c r="B5784" s="103"/>
      <c r="C5784" s="123"/>
      <c r="D5784" s="103"/>
      <c r="E5784" s="103"/>
      <c r="F5784" s="103"/>
      <c r="H5784" s="123"/>
      <c r="I5784" s="103"/>
      <c r="J5784" s="103"/>
      <c r="K5784" s="103"/>
    </row>
    <row r="5785" spans="2:11" ht="12" customHeight="1" x14ac:dyDescent="0.25">
      <c r="B5785" s="103"/>
      <c r="C5785" s="123"/>
      <c r="D5785" s="103"/>
      <c r="E5785" s="103"/>
      <c r="F5785" s="103"/>
      <c r="H5785" s="123"/>
      <c r="I5785" s="103"/>
      <c r="J5785" s="103"/>
      <c r="K5785" s="103"/>
    </row>
    <row r="5786" spans="2:11" ht="12" customHeight="1" x14ac:dyDescent="0.25">
      <c r="B5786" s="103"/>
      <c r="C5786" s="123"/>
      <c r="D5786" s="103"/>
      <c r="E5786" s="103"/>
      <c r="F5786" s="103"/>
      <c r="H5786" s="123"/>
      <c r="I5786" s="103"/>
      <c r="J5786" s="103"/>
      <c r="K5786" s="103"/>
    </row>
    <row r="5787" spans="2:11" ht="12" customHeight="1" x14ac:dyDescent="0.25">
      <c r="B5787" s="103"/>
      <c r="C5787" s="123"/>
      <c r="D5787" s="103"/>
      <c r="E5787" s="103"/>
      <c r="F5787" s="103"/>
      <c r="H5787" s="123"/>
      <c r="I5787" s="103"/>
      <c r="J5787" s="103"/>
      <c r="K5787" s="103"/>
    </row>
    <row r="5788" spans="2:11" ht="12" customHeight="1" x14ac:dyDescent="0.25">
      <c r="B5788" s="103"/>
      <c r="C5788" s="123"/>
      <c r="D5788" s="103"/>
      <c r="E5788" s="103"/>
      <c r="F5788" s="103"/>
      <c r="H5788" s="123"/>
      <c r="I5788" s="103"/>
      <c r="J5788" s="103"/>
      <c r="K5788" s="103"/>
    </row>
    <row r="5789" spans="2:11" ht="12" customHeight="1" x14ac:dyDescent="0.25">
      <c r="B5789" s="103"/>
      <c r="C5789" s="123"/>
      <c r="D5789" s="103"/>
      <c r="E5789" s="103"/>
      <c r="F5789" s="103"/>
      <c r="H5789" s="123"/>
      <c r="I5789" s="103"/>
      <c r="J5789" s="103"/>
      <c r="K5789" s="103"/>
    </row>
    <row r="5790" spans="2:11" ht="12" customHeight="1" x14ac:dyDescent="0.25">
      <c r="B5790" s="103"/>
      <c r="C5790" s="123"/>
      <c r="D5790" s="103"/>
      <c r="E5790" s="103"/>
      <c r="F5790" s="103"/>
      <c r="H5790" s="123"/>
      <c r="I5790" s="103"/>
      <c r="J5790" s="103"/>
      <c r="K5790" s="103"/>
    </row>
    <row r="5791" spans="2:11" ht="12" customHeight="1" x14ac:dyDescent="0.25">
      <c r="B5791" s="103"/>
      <c r="C5791" s="123"/>
      <c r="D5791" s="103"/>
      <c r="E5791" s="103"/>
      <c r="F5791" s="103"/>
      <c r="H5791" s="123"/>
      <c r="I5791" s="103"/>
      <c r="J5791" s="103"/>
      <c r="K5791" s="103"/>
    </row>
    <row r="5792" spans="2:11" ht="12" customHeight="1" x14ac:dyDescent="0.25">
      <c r="B5792" s="103"/>
      <c r="C5792" s="123"/>
      <c r="D5792" s="103"/>
      <c r="E5792" s="103"/>
      <c r="F5792" s="103"/>
      <c r="H5792" s="123"/>
      <c r="I5792" s="103"/>
      <c r="J5792" s="103"/>
      <c r="K5792" s="103"/>
    </row>
    <row r="5793" spans="2:11" ht="12" customHeight="1" x14ac:dyDescent="0.25">
      <c r="B5793" s="103"/>
      <c r="C5793" s="123"/>
      <c r="D5793" s="103"/>
      <c r="E5793" s="103"/>
      <c r="F5793" s="103"/>
      <c r="H5793" s="123"/>
      <c r="I5793" s="103"/>
      <c r="J5793" s="103"/>
      <c r="K5793" s="103"/>
    </row>
    <row r="5794" spans="2:11" ht="12" customHeight="1" x14ac:dyDescent="0.25">
      <c r="B5794" s="103"/>
      <c r="C5794" s="123"/>
      <c r="D5794" s="103"/>
      <c r="E5794" s="103"/>
      <c r="F5794" s="103"/>
      <c r="H5794" s="123"/>
      <c r="I5794" s="103"/>
      <c r="J5794" s="103"/>
      <c r="K5794" s="103"/>
    </row>
    <row r="5795" spans="2:11" ht="12" customHeight="1" x14ac:dyDescent="0.25">
      <c r="B5795" s="103"/>
      <c r="C5795" s="123"/>
      <c r="D5795" s="103"/>
      <c r="E5795" s="103"/>
      <c r="F5795" s="103"/>
      <c r="H5795" s="123"/>
      <c r="I5795" s="103"/>
      <c r="J5795" s="103"/>
      <c r="K5795" s="103"/>
    </row>
    <row r="5796" spans="2:11" ht="12" customHeight="1" x14ac:dyDescent="0.25">
      <c r="B5796" s="103"/>
      <c r="C5796" s="123"/>
      <c r="D5796" s="103"/>
      <c r="E5796" s="103"/>
      <c r="F5796" s="103"/>
      <c r="H5796" s="123"/>
      <c r="I5796" s="103"/>
      <c r="J5796" s="103"/>
      <c r="K5796" s="103"/>
    </row>
    <row r="5797" spans="2:11" ht="12" customHeight="1" x14ac:dyDescent="0.25">
      <c r="B5797" s="103"/>
      <c r="C5797" s="123"/>
      <c r="D5797" s="103"/>
      <c r="E5797" s="103"/>
      <c r="F5797" s="103"/>
      <c r="H5797" s="123"/>
      <c r="I5797" s="103"/>
      <c r="J5797" s="103"/>
      <c r="K5797" s="103"/>
    </row>
    <row r="5798" spans="2:11" ht="12" customHeight="1" x14ac:dyDescent="0.25">
      <c r="B5798" s="103"/>
      <c r="C5798" s="123"/>
      <c r="D5798" s="103"/>
      <c r="E5798" s="103"/>
      <c r="F5798" s="103"/>
      <c r="H5798" s="123"/>
      <c r="I5798" s="103"/>
      <c r="J5798" s="103"/>
      <c r="K5798" s="103"/>
    </row>
    <row r="5799" spans="2:11" ht="12" customHeight="1" x14ac:dyDescent="0.25">
      <c r="B5799" s="103"/>
      <c r="C5799" s="123"/>
      <c r="D5799" s="103"/>
      <c r="E5799" s="103"/>
      <c r="F5799" s="103"/>
      <c r="H5799" s="123"/>
      <c r="I5799" s="103"/>
      <c r="J5799" s="103"/>
      <c r="K5799" s="103"/>
    </row>
    <row r="5800" spans="2:11" ht="12" customHeight="1" x14ac:dyDescent="0.25">
      <c r="B5800" s="103"/>
      <c r="C5800" s="123"/>
      <c r="D5800" s="103"/>
      <c r="E5800" s="103"/>
      <c r="F5800" s="103"/>
      <c r="H5800" s="123"/>
      <c r="I5800" s="103"/>
      <c r="J5800" s="103"/>
      <c r="K5800" s="103"/>
    </row>
    <row r="5801" spans="2:11" ht="12" customHeight="1" x14ac:dyDescent="0.25">
      <c r="B5801" s="103"/>
      <c r="C5801" s="123"/>
      <c r="D5801" s="103"/>
      <c r="E5801" s="103"/>
      <c r="F5801" s="103"/>
      <c r="H5801" s="123"/>
      <c r="I5801" s="103"/>
      <c r="J5801" s="103"/>
      <c r="K5801" s="103"/>
    </row>
    <row r="5802" spans="2:11" ht="12" customHeight="1" x14ac:dyDescent="0.25">
      <c r="B5802" s="103"/>
      <c r="C5802" s="123"/>
      <c r="D5802" s="103"/>
      <c r="E5802" s="103"/>
      <c r="F5802" s="103"/>
      <c r="H5802" s="123"/>
      <c r="I5802" s="103"/>
      <c r="J5802" s="103"/>
      <c r="K5802" s="103"/>
    </row>
    <row r="5803" spans="2:11" ht="12" customHeight="1" x14ac:dyDescent="0.25">
      <c r="B5803" s="103"/>
      <c r="C5803" s="123"/>
      <c r="D5803" s="103"/>
      <c r="E5803" s="103"/>
      <c r="F5803" s="103"/>
      <c r="H5803" s="123"/>
      <c r="I5803" s="103"/>
      <c r="J5803" s="103"/>
      <c r="K5803" s="103"/>
    </row>
    <row r="5804" spans="2:11" ht="12" customHeight="1" x14ac:dyDescent="0.25">
      <c r="B5804" s="103"/>
      <c r="C5804" s="123"/>
      <c r="D5804" s="103"/>
      <c r="E5804" s="103"/>
      <c r="F5804" s="103"/>
      <c r="H5804" s="123"/>
      <c r="I5804" s="103"/>
      <c r="J5804" s="103"/>
      <c r="K5804" s="103"/>
    </row>
    <row r="5805" spans="2:11" ht="12" customHeight="1" x14ac:dyDescent="0.25">
      <c r="B5805" s="103"/>
      <c r="C5805" s="123"/>
      <c r="D5805" s="103"/>
      <c r="E5805" s="103"/>
      <c r="F5805" s="103"/>
      <c r="H5805" s="123"/>
      <c r="I5805" s="103"/>
      <c r="J5805" s="103"/>
      <c r="K5805" s="103"/>
    </row>
    <row r="5806" spans="2:11" ht="12" customHeight="1" x14ac:dyDescent="0.25">
      <c r="B5806" s="103"/>
      <c r="C5806" s="123"/>
      <c r="D5806" s="103"/>
      <c r="E5806" s="103"/>
      <c r="F5806" s="103"/>
      <c r="H5806" s="123"/>
      <c r="I5806" s="103"/>
      <c r="J5806" s="103"/>
      <c r="K5806" s="103"/>
    </row>
    <row r="5807" spans="2:11" ht="12" customHeight="1" x14ac:dyDescent="0.25">
      <c r="B5807" s="103"/>
      <c r="C5807" s="123"/>
      <c r="D5807" s="103"/>
      <c r="E5807" s="103"/>
      <c r="F5807" s="103"/>
      <c r="H5807" s="123"/>
      <c r="I5807" s="103"/>
      <c r="J5807" s="103"/>
      <c r="K5807" s="103"/>
    </row>
    <row r="5808" spans="2:11" ht="12" customHeight="1" x14ac:dyDescent="0.25">
      <c r="B5808" s="103"/>
      <c r="C5808" s="123"/>
      <c r="D5808" s="103"/>
      <c r="E5808" s="103"/>
      <c r="F5808" s="103"/>
      <c r="H5808" s="123"/>
      <c r="I5808" s="103"/>
      <c r="J5808" s="103"/>
      <c r="K5808" s="103"/>
    </row>
    <row r="5809" spans="2:11" ht="12" customHeight="1" x14ac:dyDescent="0.25">
      <c r="B5809" s="103"/>
      <c r="C5809" s="123"/>
      <c r="D5809" s="103"/>
      <c r="E5809" s="103"/>
      <c r="F5809" s="103"/>
      <c r="H5809" s="123"/>
      <c r="I5809" s="103"/>
      <c r="J5809" s="103"/>
      <c r="K5809" s="103"/>
    </row>
    <row r="5810" spans="2:11" ht="12" customHeight="1" x14ac:dyDescent="0.25">
      <c r="B5810" s="103"/>
      <c r="C5810" s="123"/>
      <c r="D5810" s="103"/>
      <c r="E5810" s="103"/>
      <c r="F5810" s="103"/>
      <c r="H5810" s="123"/>
      <c r="I5810" s="103"/>
      <c r="J5810" s="103"/>
      <c r="K5810" s="103"/>
    </row>
    <row r="5811" spans="2:11" ht="12" customHeight="1" x14ac:dyDescent="0.25">
      <c r="B5811" s="103"/>
      <c r="C5811" s="123"/>
      <c r="D5811" s="103"/>
      <c r="E5811" s="103"/>
      <c r="F5811" s="103"/>
      <c r="H5811" s="123"/>
      <c r="I5811" s="103"/>
      <c r="J5811" s="103"/>
      <c r="K5811" s="103"/>
    </row>
    <row r="5812" spans="2:11" ht="12" customHeight="1" x14ac:dyDescent="0.25">
      <c r="B5812" s="103"/>
      <c r="C5812" s="123"/>
      <c r="D5812" s="103"/>
      <c r="E5812" s="103"/>
      <c r="F5812" s="103"/>
      <c r="H5812" s="123"/>
      <c r="I5812" s="103"/>
      <c r="J5812" s="103"/>
      <c r="K5812" s="103"/>
    </row>
    <row r="5813" spans="2:11" ht="12" customHeight="1" x14ac:dyDescent="0.25">
      <c r="B5813" s="103"/>
      <c r="C5813" s="123"/>
      <c r="D5813" s="103"/>
      <c r="E5813" s="103"/>
      <c r="F5813" s="103"/>
      <c r="H5813" s="123"/>
      <c r="I5813" s="103"/>
      <c r="J5813" s="103"/>
      <c r="K5813" s="103"/>
    </row>
    <row r="5814" spans="2:11" ht="12" customHeight="1" x14ac:dyDescent="0.25">
      <c r="B5814" s="103"/>
      <c r="C5814" s="123"/>
      <c r="D5814" s="103"/>
      <c r="E5814" s="103"/>
      <c r="F5814" s="103"/>
      <c r="H5814" s="123"/>
      <c r="I5814" s="103"/>
      <c r="J5814" s="103"/>
      <c r="K5814" s="103"/>
    </row>
    <row r="5815" spans="2:11" ht="12" customHeight="1" x14ac:dyDescent="0.25">
      <c r="B5815" s="103"/>
      <c r="C5815" s="123"/>
      <c r="D5815" s="103"/>
      <c r="E5815" s="103"/>
      <c r="F5815" s="103"/>
      <c r="H5815" s="123"/>
      <c r="I5815" s="103"/>
      <c r="J5815" s="103"/>
      <c r="K5815" s="103"/>
    </row>
    <row r="5816" spans="2:11" ht="12" customHeight="1" x14ac:dyDescent="0.25">
      <c r="B5816" s="103"/>
      <c r="C5816" s="123"/>
      <c r="D5816" s="103"/>
      <c r="E5816" s="103"/>
      <c r="F5816" s="103"/>
      <c r="H5816" s="123"/>
      <c r="I5816" s="103"/>
      <c r="J5816" s="103"/>
      <c r="K5816" s="103"/>
    </row>
    <row r="5817" spans="2:11" ht="12" customHeight="1" x14ac:dyDescent="0.25">
      <c r="B5817" s="103"/>
      <c r="C5817" s="123"/>
      <c r="D5817" s="103"/>
      <c r="E5817" s="103"/>
      <c r="F5817" s="103"/>
      <c r="H5817" s="123"/>
      <c r="I5817" s="103"/>
      <c r="J5817" s="103"/>
      <c r="K5817" s="103"/>
    </row>
    <row r="5818" spans="2:11" ht="12" customHeight="1" x14ac:dyDescent="0.25">
      <c r="B5818" s="103"/>
      <c r="C5818" s="123"/>
      <c r="D5818" s="103"/>
      <c r="E5818" s="103"/>
      <c r="F5818" s="103"/>
      <c r="H5818" s="123"/>
      <c r="I5818" s="103"/>
      <c r="J5818" s="103"/>
      <c r="K5818" s="103"/>
    </row>
    <row r="5819" spans="2:11" ht="12" customHeight="1" x14ac:dyDescent="0.25">
      <c r="B5819" s="103"/>
      <c r="C5819" s="123"/>
      <c r="D5819" s="103"/>
      <c r="E5819" s="103"/>
      <c r="F5819" s="103"/>
      <c r="H5819" s="123"/>
      <c r="I5819" s="103"/>
      <c r="J5819" s="103"/>
      <c r="K5819" s="103"/>
    </row>
    <row r="5820" spans="2:11" ht="12" customHeight="1" x14ac:dyDescent="0.25">
      <c r="B5820" s="103"/>
      <c r="C5820" s="123"/>
      <c r="D5820" s="103"/>
      <c r="E5820" s="103"/>
      <c r="F5820" s="103"/>
      <c r="H5820" s="123"/>
      <c r="I5820" s="103"/>
      <c r="J5820" s="103"/>
      <c r="K5820" s="103"/>
    </row>
    <row r="5821" spans="2:11" ht="12" customHeight="1" x14ac:dyDescent="0.25">
      <c r="B5821" s="103"/>
      <c r="C5821" s="123"/>
      <c r="D5821" s="103"/>
      <c r="E5821" s="103"/>
      <c r="F5821" s="103"/>
      <c r="H5821" s="123"/>
      <c r="I5821" s="103"/>
      <c r="J5821" s="103"/>
      <c r="K5821" s="103"/>
    </row>
    <row r="5822" spans="2:11" ht="12" customHeight="1" x14ac:dyDescent="0.25">
      <c r="B5822" s="103"/>
      <c r="C5822" s="123"/>
      <c r="D5822" s="103"/>
      <c r="E5822" s="103"/>
      <c r="F5822" s="103"/>
      <c r="H5822" s="123"/>
      <c r="I5822" s="103"/>
      <c r="J5822" s="103"/>
      <c r="K5822" s="103"/>
    </row>
    <row r="5823" spans="2:11" ht="12" customHeight="1" x14ac:dyDescent="0.25">
      <c r="B5823" s="103"/>
      <c r="C5823" s="123"/>
      <c r="D5823" s="103"/>
      <c r="E5823" s="103"/>
      <c r="F5823" s="103"/>
      <c r="H5823" s="123"/>
      <c r="I5823" s="103"/>
      <c r="J5823" s="103"/>
      <c r="K5823" s="103"/>
    </row>
    <row r="5824" spans="2:11" ht="12" customHeight="1" x14ac:dyDescent="0.25">
      <c r="B5824" s="103"/>
      <c r="C5824" s="123"/>
      <c r="D5824" s="103"/>
      <c r="E5824" s="103"/>
      <c r="F5824" s="103"/>
      <c r="H5824" s="123"/>
      <c r="I5824" s="103"/>
      <c r="J5824" s="103"/>
      <c r="K5824" s="103"/>
    </row>
    <row r="5825" spans="2:11" ht="12" customHeight="1" x14ac:dyDescent="0.25">
      <c r="B5825" s="103"/>
      <c r="C5825" s="123"/>
      <c r="D5825" s="103"/>
      <c r="E5825" s="103"/>
      <c r="F5825" s="103"/>
      <c r="H5825" s="123"/>
      <c r="I5825" s="103"/>
      <c r="J5825" s="103"/>
      <c r="K5825" s="103"/>
    </row>
    <row r="5826" spans="2:11" ht="12" customHeight="1" x14ac:dyDescent="0.25">
      <c r="B5826" s="103"/>
      <c r="C5826" s="123"/>
      <c r="D5826" s="103"/>
      <c r="E5826" s="103"/>
      <c r="F5826" s="103"/>
      <c r="H5826" s="123"/>
      <c r="I5826" s="103"/>
      <c r="J5826" s="103"/>
      <c r="K5826" s="103"/>
    </row>
    <row r="5827" spans="2:11" ht="12" customHeight="1" x14ac:dyDescent="0.25">
      <c r="B5827" s="103"/>
      <c r="C5827" s="123"/>
      <c r="D5827" s="103"/>
      <c r="E5827" s="103"/>
      <c r="F5827" s="103"/>
      <c r="H5827" s="123"/>
      <c r="I5827" s="103"/>
      <c r="J5827" s="103"/>
      <c r="K5827" s="103"/>
    </row>
    <row r="5828" spans="2:11" ht="12" customHeight="1" x14ac:dyDescent="0.25">
      <c r="B5828" s="103"/>
      <c r="C5828" s="123"/>
      <c r="D5828" s="103"/>
      <c r="E5828" s="103"/>
      <c r="F5828" s="103"/>
      <c r="H5828" s="123"/>
      <c r="I5828" s="103"/>
      <c r="J5828" s="103"/>
      <c r="K5828" s="103"/>
    </row>
    <row r="5829" spans="2:11" ht="12" customHeight="1" x14ac:dyDescent="0.25">
      <c r="B5829" s="103"/>
      <c r="C5829" s="123"/>
      <c r="D5829" s="103"/>
      <c r="E5829" s="103"/>
      <c r="F5829" s="103"/>
      <c r="H5829" s="123"/>
      <c r="I5829" s="103"/>
      <c r="J5829" s="103"/>
      <c r="K5829" s="103"/>
    </row>
    <row r="5830" spans="2:11" ht="12" customHeight="1" x14ac:dyDescent="0.25">
      <c r="B5830" s="103"/>
      <c r="C5830" s="123"/>
      <c r="D5830" s="103"/>
      <c r="E5830" s="103"/>
      <c r="F5830" s="103"/>
      <c r="H5830" s="123"/>
      <c r="I5830" s="103"/>
      <c r="J5830" s="103"/>
      <c r="K5830" s="103"/>
    </row>
    <row r="5831" spans="2:11" ht="12" customHeight="1" x14ac:dyDescent="0.25">
      <c r="B5831" s="103"/>
      <c r="C5831" s="123"/>
      <c r="D5831" s="103"/>
      <c r="E5831" s="103"/>
      <c r="F5831" s="103"/>
      <c r="H5831" s="123"/>
      <c r="I5831" s="103"/>
      <c r="J5831" s="103"/>
      <c r="K5831" s="103"/>
    </row>
    <row r="5832" spans="2:11" ht="12" customHeight="1" x14ac:dyDescent="0.25">
      <c r="B5832" s="103"/>
      <c r="C5832" s="123"/>
      <c r="D5832" s="103"/>
      <c r="E5832" s="103"/>
      <c r="F5832" s="103"/>
      <c r="H5832" s="123"/>
      <c r="I5832" s="103"/>
      <c r="J5832" s="103"/>
      <c r="K5832" s="103"/>
    </row>
    <row r="5833" spans="2:11" ht="12" customHeight="1" x14ac:dyDescent="0.25">
      <c r="B5833" s="103"/>
      <c r="C5833" s="123"/>
      <c r="D5833" s="103"/>
      <c r="E5833" s="103"/>
      <c r="F5833" s="103"/>
      <c r="H5833" s="123"/>
      <c r="I5833" s="103"/>
      <c r="J5833" s="103"/>
      <c r="K5833" s="103"/>
    </row>
    <row r="5834" spans="2:11" ht="12" customHeight="1" x14ac:dyDescent="0.25">
      <c r="B5834" s="103"/>
      <c r="C5834" s="123"/>
      <c r="D5834" s="103"/>
      <c r="E5834" s="103"/>
      <c r="F5834" s="103"/>
      <c r="H5834" s="123"/>
      <c r="I5834" s="103"/>
      <c r="J5834" s="103"/>
      <c r="K5834" s="103"/>
    </row>
    <row r="5835" spans="2:11" ht="12" customHeight="1" x14ac:dyDescent="0.25">
      <c r="B5835" s="103"/>
      <c r="C5835" s="123"/>
      <c r="D5835" s="103"/>
      <c r="E5835" s="103"/>
      <c r="F5835" s="103"/>
      <c r="H5835" s="123"/>
      <c r="I5835" s="103"/>
      <c r="J5835" s="103"/>
      <c r="K5835" s="103"/>
    </row>
    <row r="5836" spans="2:11" ht="12" customHeight="1" x14ac:dyDescent="0.25">
      <c r="B5836" s="103"/>
      <c r="C5836" s="123"/>
      <c r="D5836" s="103"/>
      <c r="E5836" s="103"/>
      <c r="F5836" s="103"/>
      <c r="H5836" s="123"/>
      <c r="I5836" s="103"/>
      <c r="J5836" s="103"/>
      <c r="K5836" s="103"/>
    </row>
    <row r="5837" spans="2:11" ht="12" customHeight="1" x14ac:dyDescent="0.25">
      <c r="B5837" s="103"/>
      <c r="C5837" s="123"/>
      <c r="D5837" s="103"/>
      <c r="E5837" s="103"/>
      <c r="F5837" s="103"/>
      <c r="H5837" s="123"/>
      <c r="I5837" s="103"/>
      <c r="J5837" s="103"/>
      <c r="K5837" s="103"/>
    </row>
    <row r="5838" spans="2:11" ht="12" customHeight="1" x14ac:dyDescent="0.25">
      <c r="B5838" s="103"/>
      <c r="C5838" s="123"/>
      <c r="D5838" s="103"/>
      <c r="E5838" s="103"/>
      <c r="F5838" s="103"/>
      <c r="H5838" s="123"/>
      <c r="I5838" s="103"/>
      <c r="J5838" s="103"/>
      <c r="K5838" s="103"/>
    </row>
    <row r="5839" spans="2:11" ht="12" customHeight="1" x14ac:dyDescent="0.25">
      <c r="B5839" s="103"/>
      <c r="C5839" s="123"/>
      <c r="D5839" s="103"/>
      <c r="E5839" s="103"/>
      <c r="F5839" s="103"/>
      <c r="H5839" s="123"/>
      <c r="I5839" s="103"/>
      <c r="J5839" s="103"/>
      <c r="K5839" s="103"/>
    </row>
    <row r="5840" spans="2:11" ht="12" customHeight="1" x14ac:dyDescent="0.25">
      <c r="B5840" s="103"/>
      <c r="C5840" s="123"/>
      <c r="D5840" s="103"/>
      <c r="E5840" s="103"/>
      <c r="F5840" s="103"/>
      <c r="H5840" s="123"/>
      <c r="I5840" s="103"/>
      <c r="J5840" s="103"/>
      <c r="K5840" s="103"/>
    </row>
    <row r="5841" spans="2:11" ht="12" customHeight="1" x14ac:dyDescent="0.25">
      <c r="B5841" s="103"/>
      <c r="C5841" s="123"/>
      <c r="D5841" s="103"/>
      <c r="E5841" s="103"/>
      <c r="F5841" s="103"/>
      <c r="H5841" s="123"/>
      <c r="I5841" s="103"/>
      <c r="J5841" s="103"/>
      <c r="K5841" s="103"/>
    </row>
    <row r="5842" spans="2:11" ht="12" customHeight="1" x14ac:dyDescent="0.25">
      <c r="B5842" s="103"/>
      <c r="C5842" s="123"/>
      <c r="D5842" s="103"/>
      <c r="E5842" s="103"/>
      <c r="F5842" s="103"/>
      <c r="H5842" s="123"/>
      <c r="I5842" s="103"/>
      <c r="J5842" s="103"/>
      <c r="K5842" s="103"/>
    </row>
    <row r="5843" spans="2:11" ht="12" customHeight="1" x14ac:dyDescent="0.25">
      <c r="B5843" s="103"/>
      <c r="C5843" s="123"/>
      <c r="D5843" s="103"/>
      <c r="E5843" s="103"/>
      <c r="F5843" s="103"/>
      <c r="H5843" s="123"/>
      <c r="I5843" s="103"/>
      <c r="J5843" s="103"/>
      <c r="K5843" s="103"/>
    </row>
    <row r="5844" spans="2:11" ht="12" customHeight="1" x14ac:dyDescent="0.25">
      <c r="B5844" s="103"/>
      <c r="C5844" s="123"/>
      <c r="D5844" s="103"/>
      <c r="E5844" s="103"/>
      <c r="F5844" s="103"/>
      <c r="H5844" s="123"/>
      <c r="I5844" s="103"/>
      <c r="J5844" s="103"/>
      <c r="K5844" s="103"/>
    </row>
    <row r="5845" spans="2:11" ht="12" customHeight="1" x14ac:dyDescent="0.25">
      <c r="B5845" s="103"/>
      <c r="C5845" s="123"/>
      <c r="D5845" s="103"/>
      <c r="E5845" s="103"/>
      <c r="F5845" s="103"/>
      <c r="H5845" s="123"/>
      <c r="I5845" s="103"/>
      <c r="J5845" s="103"/>
      <c r="K5845" s="103"/>
    </row>
    <row r="5846" spans="2:11" ht="12" customHeight="1" x14ac:dyDescent="0.25">
      <c r="B5846" s="103"/>
      <c r="C5846" s="123"/>
      <c r="D5846" s="103"/>
      <c r="E5846" s="103"/>
      <c r="F5846" s="103"/>
      <c r="H5846" s="123"/>
      <c r="I5846" s="103"/>
      <c r="J5846" s="103"/>
      <c r="K5846" s="103"/>
    </row>
    <row r="5847" spans="2:11" ht="12" customHeight="1" x14ac:dyDescent="0.25">
      <c r="B5847" s="103"/>
      <c r="C5847" s="123"/>
      <c r="D5847" s="103"/>
      <c r="E5847" s="103"/>
      <c r="F5847" s="103"/>
      <c r="H5847" s="123"/>
      <c r="I5847" s="103"/>
      <c r="J5847" s="103"/>
      <c r="K5847" s="103"/>
    </row>
    <row r="5848" spans="2:11" ht="12" customHeight="1" x14ac:dyDescent="0.25">
      <c r="B5848" s="103"/>
      <c r="C5848" s="123"/>
      <c r="D5848" s="103"/>
      <c r="E5848" s="103"/>
      <c r="F5848" s="103"/>
      <c r="H5848" s="123"/>
      <c r="I5848" s="103"/>
      <c r="J5848" s="103"/>
      <c r="K5848" s="103"/>
    </row>
    <row r="5849" spans="2:11" ht="12" customHeight="1" x14ac:dyDescent="0.25">
      <c r="B5849" s="103"/>
      <c r="C5849" s="123"/>
      <c r="D5849" s="103"/>
      <c r="E5849" s="103"/>
      <c r="F5849" s="103"/>
      <c r="H5849" s="123"/>
      <c r="I5849" s="103"/>
      <c r="J5849" s="103"/>
      <c r="K5849" s="103"/>
    </row>
    <row r="5850" spans="2:11" ht="12" customHeight="1" x14ac:dyDescent="0.25">
      <c r="B5850" s="103"/>
      <c r="C5850" s="123"/>
      <c r="D5850" s="103"/>
      <c r="E5850" s="103"/>
      <c r="F5850" s="103"/>
      <c r="H5850" s="123"/>
      <c r="I5850" s="103"/>
      <c r="J5850" s="103"/>
      <c r="K5850" s="103"/>
    </row>
    <row r="5851" spans="2:11" ht="12" customHeight="1" x14ac:dyDescent="0.25">
      <c r="B5851" s="103"/>
      <c r="C5851" s="123"/>
      <c r="D5851" s="103"/>
      <c r="E5851" s="103"/>
      <c r="F5851" s="103"/>
      <c r="H5851" s="123"/>
      <c r="I5851" s="103"/>
      <c r="J5851" s="103"/>
      <c r="K5851" s="103"/>
    </row>
    <row r="5852" spans="2:11" ht="12" customHeight="1" x14ac:dyDescent="0.25">
      <c r="B5852" s="103"/>
      <c r="C5852" s="123"/>
      <c r="D5852" s="103"/>
      <c r="E5852" s="103"/>
      <c r="F5852" s="103"/>
      <c r="H5852" s="123"/>
      <c r="I5852" s="103"/>
      <c r="J5852" s="103"/>
      <c r="K5852" s="103"/>
    </row>
    <row r="5853" spans="2:11" ht="12" customHeight="1" x14ac:dyDescent="0.25">
      <c r="B5853" s="103"/>
      <c r="C5853" s="123"/>
      <c r="D5853" s="103"/>
      <c r="E5853" s="103"/>
      <c r="F5853" s="103"/>
      <c r="H5853" s="123"/>
      <c r="I5853" s="103"/>
      <c r="J5853" s="103"/>
      <c r="K5853" s="103"/>
    </row>
    <row r="5854" spans="2:11" ht="12" customHeight="1" x14ac:dyDescent="0.25">
      <c r="B5854" s="103"/>
      <c r="C5854" s="123"/>
      <c r="D5854" s="103"/>
      <c r="E5854" s="103"/>
      <c r="F5854" s="103"/>
      <c r="H5854" s="123"/>
      <c r="I5854" s="103"/>
      <c r="J5854" s="103"/>
      <c r="K5854" s="103"/>
    </row>
    <row r="5855" spans="2:11" ht="12" customHeight="1" x14ac:dyDescent="0.25">
      <c r="B5855" s="103"/>
      <c r="C5855" s="123"/>
      <c r="D5855" s="103"/>
      <c r="E5855" s="103"/>
      <c r="F5855" s="103"/>
      <c r="H5855" s="123"/>
      <c r="I5855" s="103"/>
      <c r="J5855" s="103"/>
      <c r="K5855" s="103"/>
    </row>
    <row r="5856" spans="2:11" ht="12" customHeight="1" x14ac:dyDescent="0.25">
      <c r="B5856" s="103"/>
      <c r="C5856" s="123"/>
      <c r="D5856" s="103"/>
      <c r="E5856" s="103"/>
      <c r="F5856" s="103"/>
      <c r="H5856" s="123"/>
      <c r="I5856" s="103"/>
      <c r="J5856" s="103"/>
      <c r="K5856" s="103"/>
    </row>
    <row r="5857" spans="2:11" ht="12" customHeight="1" x14ac:dyDescent="0.25">
      <c r="B5857" s="103"/>
      <c r="C5857" s="123"/>
      <c r="D5857" s="103"/>
      <c r="E5857" s="103"/>
      <c r="F5857" s="103"/>
      <c r="H5857" s="123"/>
      <c r="I5857" s="103"/>
      <c r="J5857" s="103"/>
      <c r="K5857" s="103"/>
    </row>
    <row r="5858" spans="2:11" ht="12" customHeight="1" x14ac:dyDescent="0.25">
      <c r="B5858" s="103"/>
      <c r="C5858" s="123"/>
      <c r="D5858" s="103"/>
      <c r="E5858" s="103"/>
      <c r="F5858" s="103"/>
      <c r="H5858" s="123"/>
      <c r="I5858" s="103"/>
      <c r="J5858" s="103"/>
      <c r="K5858" s="103"/>
    </row>
    <row r="5859" spans="2:11" ht="12" customHeight="1" x14ac:dyDescent="0.25">
      <c r="B5859" s="103"/>
      <c r="C5859" s="123"/>
      <c r="D5859" s="103"/>
      <c r="E5859" s="103"/>
      <c r="F5859" s="103"/>
      <c r="H5859" s="123"/>
      <c r="I5859" s="103"/>
      <c r="J5859" s="103"/>
      <c r="K5859" s="103"/>
    </row>
    <row r="5860" spans="2:11" ht="12" customHeight="1" x14ac:dyDescent="0.25">
      <c r="B5860" s="103"/>
      <c r="C5860" s="123"/>
      <c r="D5860" s="103"/>
      <c r="E5860" s="103"/>
      <c r="F5860" s="103"/>
      <c r="H5860" s="123"/>
      <c r="I5860" s="103"/>
      <c r="J5860" s="103"/>
      <c r="K5860" s="103"/>
    </row>
    <row r="5861" spans="2:11" ht="12" customHeight="1" x14ac:dyDescent="0.25">
      <c r="B5861" s="103"/>
      <c r="C5861" s="123"/>
      <c r="D5861" s="103"/>
      <c r="E5861" s="103"/>
      <c r="F5861" s="103"/>
      <c r="H5861" s="123"/>
      <c r="I5861" s="103"/>
      <c r="J5861" s="103"/>
      <c r="K5861" s="103"/>
    </row>
    <row r="5862" spans="2:11" ht="12" customHeight="1" x14ac:dyDescent="0.25">
      <c r="B5862" s="103"/>
      <c r="C5862" s="123"/>
      <c r="D5862" s="103"/>
      <c r="E5862" s="103"/>
      <c r="F5862" s="103"/>
      <c r="H5862" s="123"/>
      <c r="I5862" s="103"/>
      <c r="J5862" s="103"/>
      <c r="K5862" s="103"/>
    </row>
    <row r="5863" spans="2:11" ht="12" customHeight="1" x14ac:dyDescent="0.25">
      <c r="B5863" s="103"/>
      <c r="C5863" s="123"/>
      <c r="D5863" s="103"/>
      <c r="E5863" s="103"/>
      <c r="F5863" s="103"/>
      <c r="H5863" s="123"/>
      <c r="I5863" s="103"/>
      <c r="J5863" s="103"/>
      <c r="K5863" s="103"/>
    </row>
    <row r="5864" spans="2:11" ht="12" customHeight="1" x14ac:dyDescent="0.25">
      <c r="B5864" s="103"/>
      <c r="C5864" s="123"/>
      <c r="D5864" s="103"/>
      <c r="E5864" s="103"/>
      <c r="F5864" s="103"/>
      <c r="H5864" s="123"/>
      <c r="I5864" s="103"/>
      <c r="J5864" s="103"/>
      <c r="K5864" s="103"/>
    </row>
    <row r="5865" spans="2:11" ht="12" customHeight="1" x14ac:dyDescent="0.25">
      <c r="B5865" s="103"/>
      <c r="C5865" s="123"/>
      <c r="D5865" s="103"/>
      <c r="E5865" s="103"/>
      <c r="F5865" s="103"/>
      <c r="H5865" s="123"/>
      <c r="I5865" s="103"/>
      <c r="J5865" s="103"/>
      <c r="K5865" s="103"/>
    </row>
    <row r="5866" spans="2:11" ht="12" customHeight="1" x14ac:dyDescent="0.25">
      <c r="B5866" s="103"/>
      <c r="C5866" s="123"/>
      <c r="D5866" s="103"/>
      <c r="E5866" s="103"/>
      <c r="F5866" s="103"/>
      <c r="H5866" s="123"/>
      <c r="I5866" s="103"/>
      <c r="J5866" s="103"/>
      <c r="K5866" s="103"/>
    </row>
    <row r="5867" spans="2:11" ht="12" customHeight="1" x14ac:dyDescent="0.25">
      <c r="B5867" s="103"/>
      <c r="C5867" s="123"/>
      <c r="D5867" s="103"/>
      <c r="E5867" s="103"/>
      <c r="F5867" s="103"/>
      <c r="H5867" s="123"/>
      <c r="I5867" s="103"/>
      <c r="J5867" s="103"/>
      <c r="K5867" s="103"/>
    </row>
    <row r="5868" spans="2:11" ht="12" customHeight="1" x14ac:dyDescent="0.25">
      <c r="B5868" s="103"/>
      <c r="C5868" s="123"/>
      <c r="D5868" s="103"/>
      <c r="E5868" s="103"/>
      <c r="F5868" s="103"/>
      <c r="H5868" s="123"/>
      <c r="I5868" s="103"/>
      <c r="J5868" s="103"/>
      <c r="K5868" s="103"/>
    </row>
    <row r="5869" spans="2:11" ht="12" customHeight="1" x14ac:dyDescent="0.25">
      <c r="B5869" s="103"/>
      <c r="C5869" s="123"/>
      <c r="D5869" s="103"/>
      <c r="E5869" s="103"/>
      <c r="F5869" s="103"/>
      <c r="H5869" s="123"/>
      <c r="I5869" s="103"/>
      <c r="J5869" s="103"/>
      <c r="K5869" s="103"/>
    </row>
    <row r="5870" spans="2:11" ht="12" customHeight="1" x14ac:dyDescent="0.25">
      <c r="B5870" s="103"/>
      <c r="C5870" s="123"/>
      <c r="D5870" s="103"/>
      <c r="E5870" s="103"/>
      <c r="F5870" s="103"/>
      <c r="H5870" s="123"/>
      <c r="I5870" s="103"/>
      <c r="J5870" s="103"/>
      <c r="K5870" s="103"/>
    </row>
    <row r="5871" spans="2:11" ht="12" customHeight="1" x14ac:dyDescent="0.25">
      <c r="B5871" s="103"/>
      <c r="C5871" s="123"/>
      <c r="D5871" s="103"/>
      <c r="E5871" s="103"/>
      <c r="F5871" s="103"/>
      <c r="H5871" s="123"/>
      <c r="I5871" s="103"/>
      <c r="J5871" s="103"/>
      <c r="K5871" s="103"/>
    </row>
    <row r="5872" spans="2:11" ht="12" customHeight="1" x14ac:dyDescent="0.25">
      <c r="B5872" s="103"/>
      <c r="C5872" s="123"/>
      <c r="D5872" s="103"/>
      <c r="E5872" s="103"/>
      <c r="F5872" s="103"/>
      <c r="H5872" s="123"/>
      <c r="I5872" s="103"/>
      <c r="J5872" s="103"/>
      <c r="K5872" s="103"/>
    </row>
    <row r="5873" spans="2:11" ht="12" customHeight="1" x14ac:dyDescent="0.25">
      <c r="B5873" s="103"/>
      <c r="C5873" s="123"/>
      <c r="D5873" s="103"/>
      <c r="E5873" s="103"/>
      <c r="F5873" s="103"/>
      <c r="H5873" s="123"/>
      <c r="I5873" s="103"/>
      <c r="J5873" s="103"/>
      <c r="K5873" s="103"/>
    </row>
    <row r="5874" spans="2:11" ht="12" customHeight="1" x14ac:dyDescent="0.25">
      <c r="B5874" s="103"/>
      <c r="C5874" s="123"/>
      <c r="D5874" s="103"/>
      <c r="E5874" s="103"/>
      <c r="F5874" s="103"/>
      <c r="H5874" s="123"/>
      <c r="I5874" s="103"/>
      <c r="J5874" s="103"/>
      <c r="K5874" s="103"/>
    </row>
    <row r="5875" spans="2:11" ht="12" customHeight="1" x14ac:dyDescent="0.25">
      <c r="B5875" s="103"/>
      <c r="C5875" s="123"/>
      <c r="D5875" s="103"/>
      <c r="E5875" s="103"/>
      <c r="F5875" s="103"/>
      <c r="H5875" s="123"/>
      <c r="I5875" s="103"/>
      <c r="J5875" s="103"/>
      <c r="K5875" s="103"/>
    </row>
    <row r="5876" spans="2:11" ht="12" customHeight="1" x14ac:dyDescent="0.25">
      <c r="B5876" s="103"/>
      <c r="C5876" s="123"/>
      <c r="D5876" s="103"/>
      <c r="E5876" s="103"/>
      <c r="F5876" s="103"/>
      <c r="H5876" s="123"/>
      <c r="I5876" s="103"/>
      <c r="J5876" s="103"/>
      <c r="K5876" s="103"/>
    </row>
    <row r="5877" spans="2:11" ht="12" customHeight="1" x14ac:dyDescent="0.25">
      <c r="B5877" s="103"/>
      <c r="C5877" s="123"/>
      <c r="D5877" s="103"/>
      <c r="E5877" s="103"/>
      <c r="F5877" s="103"/>
      <c r="H5877" s="123"/>
      <c r="I5877" s="103"/>
      <c r="J5877" s="103"/>
      <c r="K5877" s="103"/>
    </row>
    <row r="5878" spans="2:11" ht="12" customHeight="1" x14ac:dyDescent="0.25">
      <c r="B5878" s="103"/>
      <c r="C5878" s="123"/>
      <c r="D5878" s="103"/>
      <c r="E5878" s="103"/>
      <c r="F5878" s="103"/>
      <c r="H5878" s="123"/>
      <c r="I5878" s="103"/>
      <c r="J5878" s="103"/>
      <c r="K5878" s="103"/>
    </row>
    <row r="5879" spans="2:11" ht="12" customHeight="1" x14ac:dyDescent="0.25">
      <c r="B5879" s="103"/>
      <c r="C5879" s="123"/>
      <c r="D5879" s="103"/>
      <c r="E5879" s="103"/>
      <c r="F5879" s="103"/>
      <c r="H5879" s="123"/>
      <c r="I5879" s="103"/>
      <c r="J5879" s="103"/>
      <c r="K5879" s="103"/>
    </row>
    <row r="5880" spans="2:11" ht="12" customHeight="1" x14ac:dyDescent="0.25">
      <c r="B5880" s="103"/>
      <c r="C5880" s="123"/>
      <c r="D5880" s="103"/>
      <c r="E5880" s="103"/>
      <c r="F5880" s="103"/>
      <c r="H5880" s="123"/>
      <c r="I5880" s="103"/>
      <c r="J5880" s="103"/>
      <c r="K5880" s="103"/>
    </row>
    <row r="5881" spans="2:11" ht="12" customHeight="1" x14ac:dyDescent="0.25">
      <c r="B5881" s="103"/>
      <c r="C5881" s="123"/>
      <c r="D5881" s="103"/>
      <c r="E5881" s="103"/>
      <c r="F5881" s="103"/>
      <c r="H5881" s="123"/>
      <c r="I5881" s="103"/>
      <c r="J5881" s="103"/>
      <c r="K5881" s="103"/>
    </row>
    <row r="5882" spans="2:11" ht="12" customHeight="1" x14ac:dyDescent="0.25">
      <c r="B5882" s="103"/>
      <c r="C5882" s="123"/>
      <c r="D5882" s="103"/>
      <c r="E5882" s="103"/>
      <c r="F5882" s="103"/>
      <c r="H5882" s="123"/>
      <c r="I5882" s="103"/>
      <c r="J5882" s="103"/>
      <c r="K5882" s="103"/>
    </row>
    <row r="5883" spans="2:11" ht="12" customHeight="1" x14ac:dyDescent="0.25">
      <c r="B5883" s="103"/>
      <c r="C5883" s="123"/>
      <c r="D5883" s="103"/>
      <c r="E5883" s="103"/>
      <c r="F5883" s="103"/>
      <c r="H5883" s="123"/>
      <c r="I5883" s="103"/>
      <c r="J5883" s="103"/>
      <c r="K5883" s="103"/>
    </row>
    <row r="5884" spans="2:11" ht="12" customHeight="1" x14ac:dyDescent="0.25">
      <c r="B5884" s="103"/>
      <c r="C5884" s="123"/>
      <c r="D5884" s="103"/>
      <c r="E5884" s="103"/>
      <c r="F5884" s="103"/>
      <c r="H5884" s="123"/>
      <c r="I5884" s="103"/>
      <c r="J5884" s="103"/>
      <c r="K5884" s="103"/>
    </row>
    <row r="5885" spans="2:11" ht="12" customHeight="1" x14ac:dyDescent="0.25">
      <c r="B5885" s="103"/>
      <c r="C5885" s="123"/>
      <c r="D5885" s="103"/>
      <c r="E5885" s="103"/>
      <c r="F5885" s="103"/>
      <c r="H5885" s="123"/>
      <c r="I5885" s="103"/>
      <c r="J5885" s="103"/>
      <c r="K5885" s="103"/>
    </row>
    <row r="5886" spans="2:11" ht="12" customHeight="1" x14ac:dyDescent="0.25">
      <c r="B5886" s="103"/>
      <c r="C5886" s="123"/>
      <c r="D5886" s="103"/>
      <c r="E5886" s="103"/>
      <c r="F5886" s="103"/>
      <c r="H5886" s="123"/>
      <c r="I5886" s="103"/>
      <c r="J5886" s="103"/>
      <c r="K5886" s="103"/>
    </row>
    <row r="5887" spans="2:11" ht="12" customHeight="1" x14ac:dyDescent="0.25">
      <c r="B5887" s="103"/>
      <c r="C5887" s="123"/>
      <c r="D5887" s="103"/>
      <c r="E5887" s="103"/>
      <c r="F5887" s="103"/>
      <c r="H5887" s="123"/>
      <c r="I5887" s="103"/>
      <c r="J5887" s="103"/>
      <c r="K5887" s="103"/>
    </row>
    <row r="5888" spans="2:11" ht="12" customHeight="1" x14ac:dyDescent="0.25">
      <c r="B5888" s="103"/>
      <c r="C5888" s="123"/>
      <c r="D5888" s="103"/>
      <c r="E5888" s="103"/>
      <c r="F5888" s="103"/>
      <c r="H5888" s="123"/>
      <c r="I5888" s="103"/>
      <c r="J5888" s="103"/>
      <c r="K5888" s="103"/>
    </row>
    <row r="5889" spans="2:11" ht="12" customHeight="1" x14ac:dyDescent="0.25">
      <c r="B5889" s="103"/>
      <c r="C5889" s="123"/>
      <c r="D5889" s="103"/>
      <c r="E5889" s="103"/>
      <c r="F5889" s="103"/>
      <c r="H5889" s="123"/>
      <c r="I5889" s="103"/>
      <c r="J5889" s="103"/>
      <c r="K5889" s="103"/>
    </row>
    <row r="5890" spans="2:11" ht="12" customHeight="1" x14ac:dyDescent="0.25">
      <c r="B5890" s="103"/>
      <c r="C5890" s="123"/>
      <c r="D5890" s="103"/>
      <c r="E5890" s="103"/>
      <c r="F5890" s="103"/>
      <c r="H5890" s="123"/>
      <c r="I5890" s="103"/>
      <c r="J5890" s="103"/>
      <c r="K5890" s="103"/>
    </row>
    <row r="5891" spans="2:11" ht="12" customHeight="1" x14ac:dyDescent="0.25">
      <c r="B5891" s="103"/>
      <c r="C5891" s="123"/>
      <c r="D5891" s="103"/>
      <c r="E5891" s="103"/>
      <c r="F5891" s="103"/>
      <c r="H5891" s="123"/>
      <c r="I5891" s="103"/>
      <c r="J5891" s="103"/>
      <c r="K5891" s="103"/>
    </row>
    <row r="5892" spans="2:11" ht="12" customHeight="1" x14ac:dyDescent="0.25">
      <c r="B5892" s="103"/>
      <c r="C5892" s="123"/>
      <c r="D5892" s="103"/>
      <c r="E5892" s="103"/>
      <c r="F5892" s="103"/>
      <c r="H5892" s="123"/>
      <c r="I5892" s="103"/>
      <c r="J5892" s="103"/>
      <c r="K5892" s="103"/>
    </row>
    <row r="5893" spans="2:11" ht="12" customHeight="1" x14ac:dyDescent="0.25">
      <c r="B5893" s="103"/>
      <c r="C5893" s="123"/>
      <c r="D5893" s="103"/>
      <c r="E5893" s="103"/>
      <c r="F5893" s="103"/>
      <c r="H5893" s="123"/>
      <c r="I5893" s="103"/>
      <c r="J5893" s="103"/>
      <c r="K5893" s="103"/>
    </row>
    <row r="5894" spans="2:11" ht="12" customHeight="1" x14ac:dyDescent="0.25">
      <c r="B5894" s="103"/>
      <c r="C5894" s="123"/>
      <c r="D5894" s="103"/>
      <c r="E5894" s="103"/>
      <c r="F5894" s="103"/>
      <c r="H5894" s="123"/>
      <c r="I5894" s="103"/>
      <c r="J5894" s="103"/>
      <c r="K5894" s="103"/>
    </row>
    <row r="5895" spans="2:11" ht="12" customHeight="1" x14ac:dyDescent="0.25">
      <c r="B5895" s="103"/>
      <c r="C5895" s="123"/>
      <c r="D5895" s="103"/>
      <c r="E5895" s="103"/>
      <c r="F5895" s="103"/>
      <c r="H5895" s="123"/>
      <c r="I5895" s="103"/>
      <c r="J5895" s="103"/>
      <c r="K5895" s="103"/>
    </row>
    <row r="5896" spans="2:11" ht="12" customHeight="1" x14ac:dyDescent="0.25">
      <c r="B5896" s="103"/>
      <c r="C5896" s="123"/>
      <c r="D5896" s="103"/>
      <c r="E5896" s="103"/>
      <c r="F5896" s="103"/>
      <c r="H5896" s="123"/>
      <c r="I5896" s="103"/>
      <c r="J5896" s="103"/>
      <c r="K5896" s="103"/>
    </row>
    <row r="5897" spans="2:11" ht="12" customHeight="1" x14ac:dyDescent="0.25">
      <c r="B5897" s="103"/>
      <c r="C5897" s="123"/>
      <c r="D5897" s="103"/>
      <c r="E5897" s="103"/>
      <c r="F5897" s="103"/>
      <c r="H5897" s="123"/>
      <c r="I5897" s="103"/>
      <c r="J5897" s="103"/>
      <c r="K5897" s="103"/>
    </row>
    <row r="5898" spans="2:11" ht="12" customHeight="1" x14ac:dyDescent="0.25">
      <c r="B5898" s="103"/>
      <c r="C5898" s="123"/>
      <c r="D5898" s="103"/>
      <c r="E5898" s="103"/>
      <c r="F5898" s="103"/>
      <c r="H5898" s="123"/>
      <c r="I5898" s="103"/>
      <c r="J5898" s="103"/>
      <c r="K5898" s="103"/>
    </row>
    <row r="5899" spans="2:11" ht="12" customHeight="1" x14ac:dyDescent="0.25">
      <c r="B5899" s="103"/>
      <c r="C5899" s="123"/>
      <c r="D5899" s="103"/>
      <c r="E5899" s="103"/>
      <c r="F5899" s="103"/>
      <c r="H5899" s="123"/>
      <c r="I5899" s="103"/>
      <c r="J5899" s="103"/>
      <c r="K5899" s="103"/>
    </row>
    <row r="5900" spans="2:11" ht="12" customHeight="1" x14ac:dyDescent="0.25">
      <c r="B5900" s="103"/>
      <c r="C5900" s="123"/>
      <c r="D5900" s="103"/>
      <c r="E5900" s="103"/>
      <c r="F5900" s="103"/>
      <c r="H5900" s="123"/>
      <c r="I5900" s="103"/>
      <c r="J5900" s="103"/>
      <c r="K5900" s="103"/>
    </row>
    <row r="5901" spans="2:11" ht="12" customHeight="1" x14ac:dyDescent="0.25">
      <c r="B5901" s="103"/>
      <c r="C5901" s="123"/>
      <c r="D5901" s="103"/>
      <c r="E5901" s="103"/>
      <c r="F5901" s="103"/>
      <c r="H5901" s="123"/>
      <c r="I5901" s="103"/>
      <c r="J5901" s="103"/>
      <c r="K5901" s="103"/>
    </row>
    <row r="5902" spans="2:11" ht="12" customHeight="1" x14ac:dyDescent="0.25">
      <c r="B5902" s="103"/>
      <c r="C5902" s="123"/>
      <c r="D5902" s="103"/>
      <c r="E5902" s="103"/>
      <c r="F5902" s="103"/>
      <c r="H5902" s="123"/>
      <c r="I5902" s="103"/>
      <c r="J5902" s="103"/>
      <c r="K5902" s="103"/>
    </row>
    <row r="5903" spans="2:11" ht="12" customHeight="1" x14ac:dyDescent="0.25">
      <c r="B5903" s="103"/>
      <c r="C5903" s="123"/>
      <c r="D5903" s="103"/>
      <c r="E5903" s="103"/>
      <c r="F5903" s="103"/>
      <c r="H5903" s="123"/>
      <c r="I5903" s="103"/>
      <c r="J5903" s="103"/>
      <c r="K5903" s="103"/>
    </row>
    <row r="5904" spans="2:11" ht="12" customHeight="1" x14ac:dyDescent="0.25">
      <c r="B5904" s="103"/>
      <c r="C5904" s="123"/>
      <c r="D5904" s="103"/>
      <c r="E5904" s="103"/>
      <c r="F5904" s="103"/>
      <c r="H5904" s="123"/>
      <c r="I5904" s="103"/>
      <c r="J5904" s="103"/>
      <c r="K5904" s="103"/>
    </row>
    <row r="5905" spans="2:11" ht="12" customHeight="1" x14ac:dyDescent="0.25">
      <c r="B5905" s="103"/>
      <c r="C5905" s="123"/>
      <c r="D5905" s="103"/>
      <c r="E5905" s="103"/>
      <c r="F5905" s="103"/>
      <c r="H5905" s="123"/>
      <c r="I5905" s="103"/>
      <c r="J5905" s="103"/>
      <c r="K5905" s="103"/>
    </row>
    <row r="5906" spans="2:11" ht="12" customHeight="1" x14ac:dyDescent="0.25">
      <c r="B5906" s="103"/>
      <c r="C5906" s="123"/>
      <c r="D5906" s="103"/>
      <c r="E5906" s="103"/>
      <c r="F5906" s="103"/>
      <c r="H5906" s="123"/>
      <c r="I5906" s="103"/>
      <c r="J5906" s="103"/>
      <c r="K5906" s="103"/>
    </row>
    <row r="5907" spans="2:11" ht="12" customHeight="1" x14ac:dyDescent="0.25">
      <c r="B5907" s="103"/>
      <c r="C5907" s="123"/>
      <c r="D5907" s="103"/>
      <c r="E5907" s="103"/>
      <c r="F5907" s="103"/>
      <c r="H5907" s="123"/>
      <c r="I5907" s="103"/>
      <c r="J5907" s="103"/>
      <c r="K5907" s="103"/>
    </row>
    <row r="5908" spans="2:11" ht="12" customHeight="1" x14ac:dyDescent="0.25">
      <c r="B5908" s="103"/>
      <c r="C5908" s="123"/>
      <c r="D5908" s="103"/>
      <c r="E5908" s="103"/>
      <c r="F5908" s="103"/>
      <c r="H5908" s="123"/>
      <c r="I5908" s="103"/>
      <c r="J5908" s="103"/>
      <c r="K5908" s="103"/>
    </row>
    <row r="5909" spans="2:11" ht="12" customHeight="1" x14ac:dyDescent="0.25">
      <c r="B5909" s="103"/>
      <c r="C5909" s="123"/>
      <c r="D5909" s="103"/>
      <c r="E5909" s="103"/>
      <c r="F5909" s="103"/>
      <c r="H5909" s="123"/>
      <c r="I5909" s="103"/>
      <c r="J5909" s="103"/>
      <c r="K5909" s="103"/>
    </row>
    <row r="5910" spans="2:11" ht="12" customHeight="1" x14ac:dyDescent="0.25">
      <c r="B5910" s="103"/>
      <c r="C5910" s="123"/>
      <c r="D5910" s="103"/>
      <c r="E5910" s="103"/>
      <c r="F5910" s="103"/>
      <c r="H5910" s="123"/>
      <c r="I5910" s="103"/>
      <c r="J5910" s="103"/>
      <c r="K5910" s="103"/>
    </row>
    <row r="5911" spans="2:11" ht="12" customHeight="1" x14ac:dyDescent="0.25">
      <c r="B5911" s="103"/>
      <c r="C5911" s="123"/>
      <c r="D5911" s="103"/>
      <c r="E5911" s="103"/>
      <c r="F5911" s="103"/>
      <c r="H5911" s="123"/>
      <c r="I5911" s="103"/>
      <c r="J5911" s="103"/>
      <c r="K5911" s="103"/>
    </row>
    <row r="5912" spans="2:11" ht="12" customHeight="1" x14ac:dyDescent="0.25">
      <c r="B5912" s="103"/>
      <c r="C5912" s="123"/>
      <c r="D5912" s="103"/>
      <c r="E5912" s="103"/>
      <c r="F5912" s="103"/>
      <c r="H5912" s="123"/>
      <c r="I5912" s="103"/>
      <c r="J5912" s="103"/>
      <c r="K5912" s="103"/>
    </row>
    <row r="5913" spans="2:11" ht="12" customHeight="1" x14ac:dyDescent="0.25">
      <c r="B5913" s="103"/>
      <c r="C5913" s="123"/>
      <c r="D5913" s="103"/>
      <c r="E5913" s="103"/>
      <c r="F5913" s="103"/>
      <c r="H5913" s="123"/>
      <c r="I5913" s="103"/>
      <c r="J5913" s="103"/>
      <c r="K5913" s="103"/>
    </row>
    <row r="5914" spans="2:11" ht="12" customHeight="1" x14ac:dyDescent="0.25">
      <c r="B5914" s="103"/>
      <c r="C5914" s="123"/>
      <c r="D5914" s="103"/>
      <c r="E5914" s="103"/>
      <c r="F5914" s="103"/>
      <c r="H5914" s="123"/>
      <c r="I5914" s="103"/>
      <c r="J5914" s="103"/>
      <c r="K5914" s="103"/>
    </row>
    <row r="5915" spans="2:11" ht="12" customHeight="1" x14ac:dyDescent="0.25">
      <c r="B5915" s="103"/>
      <c r="C5915" s="123"/>
      <c r="D5915" s="103"/>
      <c r="E5915" s="103"/>
      <c r="F5915" s="103"/>
      <c r="H5915" s="123"/>
      <c r="I5915" s="103"/>
      <c r="J5915" s="103"/>
      <c r="K5915" s="103"/>
    </row>
    <row r="5916" spans="2:11" ht="12" customHeight="1" x14ac:dyDescent="0.25">
      <c r="B5916" s="103"/>
      <c r="C5916" s="123"/>
      <c r="D5916" s="103"/>
      <c r="E5916" s="103"/>
      <c r="F5916" s="103"/>
      <c r="H5916" s="123"/>
      <c r="I5916" s="103"/>
      <c r="J5916" s="103"/>
      <c r="K5916" s="103"/>
    </row>
    <row r="5917" spans="2:11" ht="12" customHeight="1" x14ac:dyDescent="0.25">
      <c r="B5917" s="103"/>
      <c r="C5917" s="123"/>
      <c r="D5917" s="103"/>
      <c r="E5917" s="103"/>
      <c r="F5917" s="103"/>
      <c r="H5917" s="123"/>
      <c r="I5917" s="103"/>
      <c r="J5917" s="103"/>
      <c r="K5917" s="103"/>
    </row>
    <row r="5918" spans="2:11" ht="12" customHeight="1" x14ac:dyDescent="0.25">
      <c r="B5918" s="103"/>
      <c r="C5918" s="123"/>
      <c r="D5918" s="103"/>
      <c r="E5918" s="103"/>
      <c r="F5918" s="103"/>
      <c r="H5918" s="123"/>
      <c r="I5918" s="103"/>
      <c r="J5918" s="103"/>
      <c r="K5918" s="103"/>
    </row>
    <row r="5919" spans="2:11" ht="12" customHeight="1" x14ac:dyDescent="0.25">
      <c r="B5919" s="103"/>
      <c r="C5919" s="123"/>
      <c r="D5919" s="103"/>
      <c r="E5919" s="103"/>
      <c r="F5919" s="103"/>
      <c r="H5919" s="123"/>
      <c r="I5919" s="103"/>
      <c r="J5919" s="103"/>
      <c r="K5919" s="103"/>
    </row>
    <row r="5920" spans="2:11" ht="12" customHeight="1" x14ac:dyDescent="0.25">
      <c r="B5920" s="103"/>
      <c r="C5920" s="123"/>
      <c r="D5920" s="103"/>
      <c r="E5920" s="103"/>
      <c r="F5920" s="103"/>
      <c r="H5920" s="123"/>
      <c r="I5920" s="103"/>
      <c r="J5920" s="103"/>
      <c r="K5920" s="103"/>
    </row>
    <row r="5921" spans="2:11" ht="12" customHeight="1" x14ac:dyDescent="0.25">
      <c r="B5921" s="103"/>
      <c r="C5921" s="123"/>
      <c r="D5921" s="103"/>
      <c r="E5921" s="103"/>
      <c r="F5921" s="103"/>
      <c r="H5921" s="123"/>
      <c r="I5921" s="103"/>
      <c r="J5921" s="103"/>
      <c r="K5921" s="103"/>
    </row>
    <row r="5922" spans="2:11" ht="12" customHeight="1" x14ac:dyDescent="0.25">
      <c r="B5922" s="103"/>
      <c r="C5922" s="123"/>
      <c r="D5922" s="103"/>
      <c r="E5922" s="103"/>
      <c r="F5922" s="103"/>
      <c r="H5922" s="123"/>
      <c r="I5922" s="103"/>
      <c r="J5922" s="103"/>
      <c r="K5922" s="103"/>
    </row>
    <row r="5923" spans="2:11" ht="12" customHeight="1" x14ac:dyDescent="0.25">
      <c r="B5923" s="103"/>
      <c r="C5923" s="123"/>
      <c r="D5923" s="103"/>
      <c r="E5923" s="103"/>
      <c r="F5923" s="103"/>
      <c r="H5923" s="123"/>
      <c r="I5923" s="103"/>
      <c r="J5923" s="103"/>
      <c r="K5923" s="103"/>
    </row>
    <row r="5924" spans="2:11" ht="12" customHeight="1" x14ac:dyDescent="0.25">
      <c r="B5924" s="103"/>
      <c r="C5924" s="123"/>
      <c r="D5924" s="103"/>
      <c r="E5924" s="103"/>
      <c r="F5924" s="103"/>
      <c r="H5924" s="123"/>
      <c r="I5924" s="103"/>
      <c r="J5924" s="103"/>
      <c r="K5924" s="103"/>
    </row>
    <row r="5925" spans="2:11" ht="12" customHeight="1" x14ac:dyDescent="0.25">
      <c r="B5925" s="103"/>
      <c r="C5925" s="123"/>
      <c r="D5925" s="103"/>
      <c r="E5925" s="103"/>
      <c r="F5925" s="103"/>
      <c r="H5925" s="123"/>
      <c r="I5925" s="103"/>
      <c r="J5925" s="103"/>
      <c r="K5925" s="103"/>
    </row>
    <row r="5926" spans="2:11" ht="12" customHeight="1" x14ac:dyDescent="0.25">
      <c r="B5926" s="103"/>
      <c r="C5926" s="123"/>
      <c r="D5926" s="103"/>
      <c r="E5926" s="103"/>
      <c r="F5926" s="103"/>
      <c r="H5926" s="123"/>
      <c r="I5926" s="103"/>
      <c r="J5926" s="103"/>
      <c r="K5926" s="103"/>
    </row>
    <row r="5927" spans="2:11" ht="12" customHeight="1" x14ac:dyDescent="0.25">
      <c r="B5927" s="103"/>
      <c r="C5927" s="123"/>
      <c r="D5927" s="103"/>
      <c r="E5927" s="103"/>
      <c r="F5927" s="103"/>
      <c r="H5927" s="123"/>
      <c r="I5927" s="103"/>
      <c r="J5927" s="103"/>
      <c r="K5927" s="103"/>
    </row>
    <row r="5928" spans="2:11" ht="12" customHeight="1" x14ac:dyDescent="0.25">
      <c r="B5928" s="103"/>
      <c r="C5928" s="123"/>
      <c r="D5928" s="103"/>
      <c r="E5928" s="103"/>
      <c r="F5928" s="103"/>
      <c r="H5928" s="123"/>
      <c r="I5928" s="103"/>
      <c r="J5928" s="103"/>
      <c r="K5928" s="103"/>
    </row>
    <row r="5929" spans="2:11" ht="12" customHeight="1" x14ac:dyDescent="0.25">
      <c r="B5929" s="103"/>
      <c r="C5929" s="123"/>
      <c r="D5929" s="103"/>
      <c r="E5929" s="103"/>
      <c r="F5929" s="103"/>
      <c r="H5929" s="123"/>
      <c r="I5929" s="103"/>
      <c r="J5929" s="103"/>
      <c r="K5929" s="103"/>
    </row>
    <row r="5930" spans="2:11" ht="12" customHeight="1" x14ac:dyDescent="0.25">
      <c r="B5930" s="103"/>
      <c r="C5930" s="123"/>
      <c r="D5930" s="103"/>
      <c r="E5930" s="103"/>
      <c r="F5930" s="103"/>
      <c r="H5930" s="123"/>
      <c r="I5930" s="103"/>
      <c r="J5930" s="103"/>
      <c r="K5930" s="103"/>
    </row>
    <row r="5931" spans="2:11" ht="12" customHeight="1" x14ac:dyDescent="0.25">
      <c r="B5931" s="103"/>
      <c r="C5931" s="123"/>
      <c r="D5931" s="103"/>
      <c r="E5931" s="103"/>
      <c r="F5931" s="103"/>
      <c r="H5931" s="123"/>
      <c r="I5931" s="103"/>
      <c r="J5931" s="103"/>
      <c r="K5931" s="103"/>
    </row>
    <row r="5932" spans="2:11" ht="12" customHeight="1" x14ac:dyDescent="0.25">
      <c r="B5932" s="103"/>
      <c r="C5932" s="123"/>
      <c r="D5932" s="103"/>
      <c r="E5932" s="103"/>
      <c r="F5932" s="103"/>
      <c r="H5932" s="123"/>
      <c r="I5932" s="103"/>
      <c r="J5932" s="103"/>
      <c r="K5932" s="103"/>
    </row>
    <row r="5933" spans="2:11" ht="12" customHeight="1" x14ac:dyDescent="0.25">
      <c r="B5933" s="103"/>
      <c r="C5933" s="123"/>
      <c r="D5933" s="103"/>
      <c r="E5933" s="103"/>
      <c r="F5933" s="103"/>
      <c r="H5933" s="123"/>
      <c r="I5933" s="103"/>
      <c r="J5933" s="103"/>
      <c r="K5933" s="103"/>
    </row>
    <row r="5934" spans="2:11" ht="12" customHeight="1" x14ac:dyDescent="0.25">
      <c r="B5934" s="103"/>
      <c r="C5934" s="123"/>
      <c r="D5934" s="103"/>
      <c r="E5934" s="103"/>
      <c r="F5934" s="103"/>
      <c r="H5934" s="123"/>
      <c r="I5934" s="103"/>
      <c r="J5934" s="103"/>
      <c r="K5934" s="103"/>
    </row>
    <row r="5935" spans="2:11" ht="12" customHeight="1" x14ac:dyDescent="0.25">
      <c r="B5935" s="103"/>
      <c r="C5935" s="123"/>
      <c r="D5935" s="103"/>
      <c r="E5935" s="103"/>
      <c r="F5935" s="103"/>
      <c r="H5935" s="123"/>
      <c r="I5935" s="103"/>
      <c r="J5935" s="103"/>
      <c r="K5935" s="103"/>
    </row>
    <row r="5936" spans="2:11" ht="12" customHeight="1" x14ac:dyDescent="0.25">
      <c r="B5936" s="103"/>
      <c r="C5936" s="123"/>
      <c r="D5936" s="103"/>
      <c r="E5936" s="103"/>
      <c r="F5936" s="103"/>
      <c r="H5936" s="123"/>
      <c r="I5936" s="103"/>
      <c r="J5936" s="103"/>
      <c r="K5936" s="103"/>
    </row>
    <row r="5937" spans="2:11" ht="12" customHeight="1" x14ac:dyDescent="0.25">
      <c r="B5937" s="103"/>
      <c r="C5937" s="123"/>
      <c r="D5937" s="103"/>
      <c r="E5937" s="103"/>
      <c r="F5937" s="103"/>
      <c r="H5937" s="123"/>
      <c r="I5937" s="103"/>
      <c r="J5937" s="103"/>
      <c r="K5937" s="103"/>
    </row>
    <row r="5938" spans="2:11" ht="12" customHeight="1" x14ac:dyDescent="0.25">
      <c r="B5938" s="103"/>
      <c r="C5938" s="123"/>
      <c r="D5938" s="103"/>
      <c r="E5938" s="103"/>
      <c r="F5938" s="103"/>
      <c r="H5938" s="123"/>
      <c r="I5938" s="103"/>
      <c r="J5938" s="103"/>
      <c r="K5938" s="103"/>
    </row>
    <row r="5939" spans="2:11" ht="12" customHeight="1" x14ac:dyDescent="0.25">
      <c r="B5939" s="103"/>
      <c r="C5939" s="123"/>
      <c r="D5939" s="103"/>
      <c r="E5939" s="103"/>
      <c r="F5939" s="103"/>
      <c r="H5939" s="123"/>
      <c r="I5939" s="103"/>
      <c r="J5939" s="103"/>
      <c r="K5939" s="103"/>
    </row>
    <row r="5940" spans="2:11" ht="12" customHeight="1" x14ac:dyDescent="0.25">
      <c r="B5940" s="103"/>
      <c r="C5940" s="123"/>
      <c r="D5940" s="103"/>
      <c r="E5940" s="103"/>
      <c r="F5940" s="103"/>
      <c r="H5940" s="123"/>
      <c r="I5940" s="103"/>
      <c r="J5940" s="103"/>
      <c r="K5940" s="103"/>
    </row>
    <row r="5941" spans="2:11" ht="12" customHeight="1" x14ac:dyDescent="0.25">
      <c r="B5941" s="103"/>
      <c r="C5941" s="123"/>
      <c r="D5941" s="103"/>
      <c r="E5941" s="103"/>
      <c r="F5941" s="103"/>
      <c r="H5941" s="123"/>
      <c r="I5941" s="103"/>
      <c r="J5941" s="103"/>
      <c r="K5941" s="103"/>
    </row>
    <row r="5942" spans="2:11" ht="12" customHeight="1" x14ac:dyDescent="0.25">
      <c r="B5942" s="103"/>
      <c r="C5942" s="123"/>
      <c r="D5942" s="103"/>
      <c r="E5942" s="103"/>
      <c r="F5942" s="103"/>
      <c r="H5942" s="123"/>
      <c r="I5942" s="103"/>
      <c r="J5942" s="103"/>
      <c r="K5942" s="103"/>
    </row>
    <row r="5943" spans="2:11" ht="12" customHeight="1" x14ac:dyDescent="0.25">
      <c r="B5943" s="103"/>
      <c r="C5943" s="123"/>
      <c r="D5943" s="103"/>
      <c r="E5943" s="103"/>
      <c r="F5943" s="103"/>
      <c r="H5943" s="123"/>
      <c r="I5943" s="103"/>
      <c r="J5943" s="103"/>
      <c r="K5943" s="103"/>
    </row>
    <row r="5944" spans="2:11" ht="12" customHeight="1" x14ac:dyDescent="0.25">
      <c r="B5944" s="103"/>
      <c r="C5944" s="123"/>
      <c r="D5944" s="103"/>
      <c r="E5944" s="103"/>
      <c r="F5944" s="103"/>
      <c r="H5944" s="123"/>
      <c r="I5944" s="103"/>
      <c r="J5944" s="103"/>
      <c r="K5944" s="103"/>
    </row>
    <row r="5945" spans="2:11" ht="12" customHeight="1" x14ac:dyDescent="0.25">
      <c r="B5945" s="103"/>
      <c r="C5945" s="123"/>
      <c r="D5945" s="103"/>
      <c r="E5945" s="103"/>
      <c r="F5945" s="103"/>
      <c r="H5945" s="123"/>
      <c r="I5945" s="103"/>
      <c r="J5945" s="103"/>
      <c r="K5945" s="103"/>
    </row>
    <row r="5946" spans="2:11" ht="12" customHeight="1" x14ac:dyDescent="0.25">
      <c r="B5946" s="103"/>
      <c r="C5946" s="123"/>
      <c r="D5946" s="103"/>
      <c r="E5946" s="103"/>
      <c r="F5946" s="103"/>
      <c r="H5946" s="123"/>
      <c r="I5946" s="103"/>
      <c r="J5946" s="103"/>
      <c r="K5946" s="103"/>
    </row>
    <row r="5947" spans="2:11" ht="12" customHeight="1" x14ac:dyDescent="0.25">
      <c r="B5947" s="103"/>
      <c r="C5947" s="123"/>
      <c r="D5947" s="103"/>
      <c r="E5947" s="103"/>
      <c r="F5947" s="103"/>
      <c r="H5947" s="123"/>
      <c r="I5947" s="103"/>
      <c r="J5947" s="103"/>
      <c r="K5947" s="103"/>
    </row>
    <row r="5948" spans="2:11" ht="12" customHeight="1" x14ac:dyDescent="0.25">
      <c r="B5948" s="103"/>
      <c r="C5948" s="123"/>
      <c r="D5948" s="103"/>
      <c r="E5948" s="103"/>
      <c r="F5948" s="103"/>
      <c r="H5948" s="123"/>
      <c r="I5948" s="103"/>
      <c r="J5948" s="103"/>
      <c r="K5948" s="103"/>
    </row>
    <row r="5949" spans="2:11" ht="12" customHeight="1" x14ac:dyDescent="0.25">
      <c r="B5949" s="103"/>
      <c r="C5949" s="123"/>
      <c r="D5949" s="103"/>
      <c r="E5949" s="103"/>
      <c r="F5949" s="103"/>
      <c r="H5949" s="123"/>
      <c r="I5949" s="103"/>
      <c r="J5949" s="103"/>
      <c r="K5949" s="103"/>
    </row>
    <row r="5950" spans="2:11" ht="12" customHeight="1" x14ac:dyDescent="0.25">
      <c r="B5950" s="103"/>
      <c r="C5950" s="123"/>
      <c r="D5950" s="103"/>
      <c r="E5950" s="103"/>
      <c r="F5950" s="103"/>
      <c r="H5950" s="123"/>
      <c r="I5950" s="103"/>
      <c r="J5950" s="103"/>
      <c r="K5950" s="103"/>
    </row>
    <row r="5951" spans="2:11" ht="12" customHeight="1" x14ac:dyDescent="0.25">
      <c r="B5951" s="103"/>
      <c r="C5951" s="123"/>
      <c r="D5951" s="103"/>
      <c r="E5951" s="103"/>
      <c r="F5951" s="103"/>
      <c r="H5951" s="123"/>
      <c r="I5951" s="103"/>
      <c r="J5951" s="103"/>
      <c r="K5951" s="103"/>
    </row>
    <row r="5952" spans="2:11" ht="12" customHeight="1" x14ac:dyDescent="0.25">
      <c r="B5952" s="103"/>
      <c r="C5952" s="123"/>
      <c r="D5952" s="103"/>
      <c r="E5952" s="103"/>
      <c r="F5952" s="103"/>
      <c r="H5952" s="123"/>
      <c r="I5952" s="103"/>
      <c r="J5952" s="103"/>
      <c r="K5952" s="103"/>
    </row>
    <row r="5953" spans="2:11" ht="12" customHeight="1" x14ac:dyDescent="0.25">
      <c r="B5953" s="103"/>
      <c r="C5953" s="123"/>
      <c r="D5953" s="103"/>
      <c r="E5953" s="103"/>
      <c r="F5953" s="103"/>
      <c r="H5953" s="123"/>
      <c r="I5953" s="103"/>
      <c r="J5953" s="103"/>
      <c r="K5953" s="103"/>
    </row>
    <row r="5954" spans="2:11" ht="12" customHeight="1" x14ac:dyDescent="0.25">
      <c r="B5954" s="103"/>
      <c r="C5954" s="123"/>
      <c r="D5954" s="103"/>
      <c r="E5954" s="103"/>
      <c r="F5954" s="103"/>
      <c r="H5954" s="123"/>
      <c r="I5954" s="103"/>
      <c r="J5954" s="103"/>
      <c r="K5954" s="103"/>
    </row>
    <row r="5955" spans="2:11" ht="12" customHeight="1" x14ac:dyDescent="0.25">
      <c r="B5955" s="103"/>
      <c r="C5955" s="123"/>
      <c r="D5955" s="103"/>
      <c r="E5955" s="103"/>
      <c r="F5955" s="103"/>
      <c r="H5955" s="123"/>
      <c r="I5955" s="103"/>
      <c r="J5955" s="103"/>
      <c r="K5955" s="103"/>
    </row>
    <row r="5956" spans="2:11" ht="12" customHeight="1" x14ac:dyDescent="0.25">
      <c r="B5956" s="103"/>
      <c r="C5956" s="123"/>
      <c r="D5956" s="103"/>
      <c r="E5956" s="103"/>
      <c r="F5956" s="103"/>
      <c r="H5956" s="123"/>
      <c r="I5956" s="103"/>
      <c r="J5956" s="103"/>
      <c r="K5956" s="103"/>
    </row>
    <row r="5957" spans="2:11" ht="12" customHeight="1" x14ac:dyDescent="0.25">
      <c r="B5957" s="103"/>
      <c r="C5957" s="123"/>
      <c r="D5957" s="103"/>
      <c r="E5957" s="103"/>
      <c r="F5957" s="103"/>
      <c r="H5957" s="123"/>
      <c r="I5957" s="103"/>
      <c r="J5957" s="103"/>
      <c r="K5957" s="103"/>
    </row>
    <row r="5958" spans="2:11" ht="12" customHeight="1" x14ac:dyDescent="0.25">
      <c r="B5958" s="103"/>
      <c r="C5958" s="123"/>
      <c r="D5958" s="103"/>
      <c r="E5958" s="103"/>
      <c r="F5958" s="103"/>
      <c r="H5958" s="123"/>
      <c r="I5958" s="103"/>
      <c r="J5958" s="103"/>
      <c r="K5958" s="103"/>
    </row>
    <row r="5959" spans="2:11" ht="12" customHeight="1" x14ac:dyDescent="0.25">
      <c r="B5959" s="103"/>
      <c r="C5959" s="123"/>
      <c r="D5959" s="103"/>
      <c r="E5959" s="103"/>
      <c r="F5959" s="103"/>
      <c r="H5959" s="123"/>
      <c r="I5959" s="103"/>
      <c r="J5959" s="103"/>
      <c r="K5959" s="103"/>
    </row>
    <row r="5960" spans="2:11" ht="12" customHeight="1" x14ac:dyDescent="0.25">
      <c r="B5960" s="103"/>
      <c r="C5960" s="123"/>
      <c r="D5960" s="103"/>
      <c r="E5960" s="103"/>
      <c r="F5960" s="103"/>
      <c r="H5960" s="123"/>
      <c r="I5960" s="103"/>
      <c r="J5960" s="103"/>
      <c r="K5960" s="103"/>
    </row>
    <row r="5961" spans="2:11" ht="12" customHeight="1" x14ac:dyDescent="0.25">
      <c r="B5961" s="103"/>
      <c r="C5961" s="123"/>
      <c r="D5961" s="103"/>
      <c r="E5961" s="103"/>
      <c r="F5961" s="103"/>
      <c r="H5961" s="123"/>
      <c r="I5961" s="103"/>
      <c r="J5961" s="103"/>
      <c r="K5961" s="103"/>
    </row>
    <row r="5962" spans="2:11" ht="12" customHeight="1" x14ac:dyDescent="0.25">
      <c r="B5962" s="103"/>
      <c r="C5962" s="123"/>
      <c r="D5962" s="103"/>
      <c r="E5962" s="103"/>
      <c r="F5962" s="103"/>
      <c r="H5962" s="123"/>
      <c r="I5962" s="103"/>
      <c r="J5962" s="103"/>
      <c r="K5962" s="103"/>
    </row>
    <row r="5963" spans="2:11" ht="12" customHeight="1" x14ac:dyDescent="0.25">
      <c r="B5963" s="103"/>
      <c r="C5963" s="123"/>
      <c r="D5963" s="103"/>
      <c r="E5963" s="103"/>
      <c r="F5963" s="103"/>
      <c r="H5963" s="123"/>
      <c r="I5963" s="103"/>
      <c r="J5963" s="103"/>
      <c r="K5963" s="103"/>
    </row>
    <row r="5964" spans="2:11" ht="12" customHeight="1" x14ac:dyDescent="0.25">
      <c r="B5964" s="103"/>
      <c r="C5964" s="123"/>
      <c r="D5964" s="103"/>
      <c r="E5964" s="103"/>
      <c r="F5964" s="103"/>
      <c r="H5964" s="123"/>
      <c r="I5964" s="103"/>
      <c r="J5964" s="103"/>
      <c r="K5964" s="103"/>
    </row>
    <row r="5965" spans="2:11" ht="12" customHeight="1" x14ac:dyDescent="0.25">
      <c r="B5965" s="103"/>
      <c r="C5965" s="123"/>
      <c r="D5965" s="103"/>
      <c r="E5965" s="103"/>
      <c r="F5965" s="103"/>
      <c r="H5965" s="123"/>
      <c r="I5965" s="103"/>
      <c r="J5965" s="103"/>
      <c r="K5965" s="103"/>
    </row>
    <row r="5966" spans="2:11" ht="12" customHeight="1" x14ac:dyDescent="0.25">
      <c r="B5966" s="103"/>
      <c r="C5966" s="123"/>
      <c r="D5966" s="103"/>
      <c r="E5966" s="103"/>
      <c r="F5966" s="103"/>
      <c r="H5966" s="123"/>
      <c r="I5966" s="103"/>
      <c r="J5966" s="103"/>
      <c r="K5966" s="103"/>
    </row>
    <row r="5967" spans="2:11" ht="12" customHeight="1" x14ac:dyDescent="0.25">
      <c r="B5967" s="103"/>
      <c r="C5967" s="123"/>
      <c r="D5967" s="103"/>
      <c r="E5967" s="103"/>
      <c r="F5967" s="103"/>
      <c r="H5967" s="123"/>
      <c r="I5967" s="103"/>
      <c r="J5967" s="103"/>
      <c r="K5967" s="103"/>
    </row>
    <row r="5968" spans="2:11" ht="12" customHeight="1" x14ac:dyDescent="0.25">
      <c r="B5968" s="103"/>
      <c r="C5968" s="123"/>
      <c r="D5968" s="103"/>
      <c r="E5968" s="103"/>
      <c r="F5968" s="103"/>
      <c r="H5968" s="123"/>
      <c r="I5968" s="103"/>
      <c r="J5968" s="103"/>
      <c r="K5968" s="103"/>
    </row>
    <row r="5969" spans="2:11" ht="12" customHeight="1" x14ac:dyDescent="0.25">
      <c r="B5969" s="103"/>
      <c r="C5969" s="123"/>
      <c r="D5969" s="103"/>
      <c r="E5969" s="103"/>
      <c r="F5969" s="103"/>
      <c r="H5969" s="123"/>
      <c r="I5969" s="103"/>
      <c r="J5969" s="103"/>
      <c r="K5969" s="103"/>
    </row>
    <row r="5970" spans="2:11" ht="12" customHeight="1" x14ac:dyDescent="0.25">
      <c r="B5970" s="103"/>
      <c r="C5970" s="123"/>
      <c r="D5970" s="103"/>
      <c r="E5970" s="103"/>
      <c r="F5970" s="103"/>
      <c r="H5970" s="123"/>
      <c r="I5970" s="103"/>
      <c r="J5970" s="103"/>
      <c r="K5970" s="103"/>
    </row>
    <row r="5971" spans="2:11" ht="12" customHeight="1" x14ac:dyDescent="0.25">
      <c r="B5971" s="103"/>
      <c r="C5971" s="123"/>
      <c r="D5971" s="103"/>
      <c r="E5971" s="103"/>
      <c r="F5971" s="103"/>
      <c r="H5971" s="123"/>
      <c r="I5971" s="103"/>
      <c r="J5971" s="103"/>
      <c r="K5971" s="103"/>
    </row>
    <row r="5972" spans="2:11" ht="12" customHeight="1" x14ac:dyDescent="0.25">
      <c r="B5972" s="103"/>
      <c r="C5972" s="123"/>
      <c r="D5972" s="103"/>
      <c r="E5972" s="103"/>
      <c r="F5972" s="103"/>
      <c r="H5972" s="123"/>
      <c r="I5972" s="103"/>
      <c r="J5972" s="103"/>
      <c r="K5972" s="103"/>
    </row>
    <row r="5973" spans="2:11" ht="12" customHeight="1" x14ac:dyDescent="0.25">
      <c r="B5973" s="103"/>
      <c r="C5973" s="123"/>
      <c r="D5973" s="103"/>
      <c r="E5973" s="103"/>
      <c r="F5973" s="103"/>
      <c r="H5973" s="123"/>
      <c r="I5973" s="103"/>
      <c r="J5973" s="103"/>
      <c r="K5973" s="103"/>
    </row>
    <row r="5974" spans="2:11" ht="12" customHeight="1" x14ac:dyDescent="0.25">
      <c r="B5974" s="103"/>
      <c r="C5974" s="123"/>
      <c r="D5974" s="103"/>
      <c r="E5974" s="103"/>
      <c r="F5974" s="103"/>
      <c r="H5974" s="123"/>
      <c r="I5974" s="103"/>
      <c r="J5974" s="103"/>
      <c r="K5974" s="103"/>
    </row>
    <row r="5975" spans="2:11" ht="12" customHeight="1" x14ac:dyDescent="0.25">
      <c r="B5975" s="103"/>
      <c r="C5975" s="123"/>
      <c r="D5975" s="103"/>
      <c r="E5975" s="103"/>
      <c r="F5975" s="103"/>
      <c r="H5975" s="123"/>
      <c r="I5975" s="103"/>
      <c r="J5975" s="103"/>
      <c r="K5975" s="103"/>
    </row>
    <row r="5976" spans="2:11" ht="12" customHeight="1" x14ac:dyDescent="0.25">
      <c r="B5976" s="103"/>
      <c r="C5976" s="123"/>
      <c r="D5976" s="103"/>
      <c r="E5976" s="103"/>
      <c r="F5976" s="103"/>
      <c r="H5976" s="123"/>
      <c r="I5976" s="103"/>
      <c r="J5976" s="103"/>
      <c r="K5976" s="103"/>
    </row>
    <row r="5977" spans="2:11" ht="12" customHeight="1" x14ac:dyDescent="0.25">
      <c r="B5977" s="103"/>
      <c r="C5977" s="123"/>
      <c r="D5977" s="103"/>
      <c r="E5977" s="103"/>
      <c r="F5977" s="103"/>
      <c r="H5977" s="123"/>
      <c r="I5977" s="103"/>
      <c r="J5977" s="103"/>
      <c r="K5977" s="103"/>
    </row>
    <row r="5978" spans="2:11" ht="12" customHeight="1" x14ac:dyDescent="0.25">
      <c r="B5978" s="103"/>
      <c r="C5978" s="123"/>
      <c r="D5978" s="103"/>
      <c r="E5978" s="103"/>
      <c r="F5978" s="103"/>
      <c r="H5978" s="123"/>
      <c r="I5978" s="103"/>
      <c r="J5978" s="103"/>
      <c r="K5978" s="103"/>
    </row>
    <row r="5979" spans="2:11" ht="12" customHeight="1" x14ac:dyDescent="0.25">
      <c r="B5979" s="103"/>
      <c r="C5979" s="123"/>
      <c r="D5979" s="103"/>
      <c r="E5979" s="103"/>
      <c r="F5979" s="103"/>
      <c r="H5979" s="123"/>
      <c r="I5979" s="103"/>
      <c r="J5979" s="103"/>
      <c r="K5979" s="103"/>
    </row>
    <row r="5980" spans="2:11" ht="12" customHeight="1" x14ac:dyDescent="0.25">
      <c r="B5980" s="103"/>
      <c r="C5980" s="123"/>
      <c r="D5980" s="103"/>
      <c r="E5980" s="103"/>
      <c r="F5980" s="103"/>
      <c r="H5980" s="123"/>
      <c r="I5980" s="103"/>
      <c r="J5980" s="103"/>
      <c r="K5980" s="103"/>
    </row>
    <row r="5981" spans="2:11" ht="12" customHeight="1" x14ac:dyDescent="0.25">
      <c r="B5981" s="103"/>
      <c r="C5981" s="123"/>
      <c r="D5981" s="103"/>
      <c r="E5981" s="103"/>
      <c r="F5981" s="103"/>
      <c r="H5981" s="123"/>
      <c r="I5981" s="103"/>
      <c r="J5981" s="103"/>
      <c r="K5981" s="103"/>
    </row>
    <row r="5982" spans="2:11" ht="12" customHeight="1" x14ac:dyDescent="0.25">
      <c r="B5982" s="103"/>
      <c r="C5982" s="123"/>
      <c r="D5982" s="103"/>
      <c r="E5982" s="103"/>
      <c r="F5982" s="103"/>
      <c r="H5982" s="123"/>
      <c r="I5982" s="103"/>
      <c r="J5982" s="103"/>
      <c r="K5982" s="103"/>
    </row>
    <row r="5983" spans="2:11" ht="12" customHeight="1" x14ac:dyDescent="0.25">
      <c r="B5983" s="103"/>
      <c r="C5983" s="123"/>
      <c r="D5983" s="103"/>
      <c r="E5983" s="103"/>
      <c r="F5983" s="103"/>
      <c r="H5983" s="123"/>
      <c r="I5983" s="103"/>
      <c r="J5983" s="103"/>
      <c r="K5983" s="103"/>
    </row>
    <row r="5984" spans="2:11" ht="12" customHeight="1" x14ac:dyDescent="0.25">
      <c r="B5984" s="103"/>
      <c r="C5984" s="123"/>
      <c r="D5984" s="103"/>
      <c r="E5984" s="103"/>
      <c r="F5984" s="103"/>
      <c r="H5984" s="123"/>
      <c r="I5984" s="103"/>
      <c r="J5984" s="103"/>
      <c r="K5984" s="103"/>
    </row>
    <row r="5985" spans="2:11" ht="12" customHeight="1" x14ac:dyDescent="0.25">
      <c r="B5985" s="103"/>
      <c r="C5985" s="123"/>
      <c r="D5985" s="103"/>
      <c r="E5985" s="103"/>
      <c r="F5985" s="103"/>
      <c r="H5985" s="123"/>
      <c r="I5985" s="103"/>
      <c r="J5985" s="103"/>
      <c r="K5985" s="103"/>
    </row>
    <row r="5986" spans="2:11" ht="12" customHeight="1" x14ac:dyDescent="0.25">
      <c r="B5986" s="103"/>
      <c r="C5986" s="123"/>
      <c r="D5986" s="103"/>
      <c r="E5986" s="103"/>
      <c r="F5986" s="103"/>
      <c r="H5986" s="123"/>
      <c r="I5986" s="103"/>
      <c r="J5986" s="103"/>
      <c r="K5986" s="103"/>
    </row>
    <row r="5987" spans="2:11" ht="12" customHeight="1" x14ac:dyDescent="0.25">
      <c r="B5987" s="103"/>
      <c r="C5987" s="123"/>
      <c r="D5987" s="103"/>
      <c r="E5987" s="103"/>
      <c r="F5987" s="103"/>
      <c r="H5987" s="123"/>
      <c r="I5987" s="103"/>
      <c r="J5987" s="103"/>
      <c r="K5987" s="103"/>
    </row>
    <row r="5988" spans="2:11" ht="12" customHeight="1" x14ac:dyDescent="0.25">
      <c r="B5988" s="103"/>
      <c r="C5988" s="123"/>
      <c r="D5988" s="103"/>
      <c r="E5988" s="103"/>
      <c r="F5988" s="103"/>
      <c r="H5988" s="123"/>
      <c r="I5988" s="103"/>
      <c r="J5988" s="103"/>
      <c r="K5988" s="103"/>
    </row>
    <row r="5989" spans="2:11" ht="12" customHeight="1" x14ac:dyDescent="0.25">
      <c r="B5989" s="103"/>
      <c r="C5989" s="123"/>
      <c r="D5989" s="103"/>
      <c r="E5989" s="103"/>
      <c r="F5989" s="103"/>
      <c r="H5989" s="123"/>
      <c r="I5989" s="103"/>
      <c r="J5989" s="103"/>
      <c r="K5989" s="103"/>
    </row>
    <row r="5990" spans="2:11" ht="12" customHeight="1" x14ac:dyDescent="0.25">
      <c r="B5990" s="103"/>
      <c r="C5990" s="123"/>
      <c r="D5990" s="103"/>
      <c r="E5990" s="103"/>
      <c r="F5990" s="103"/>
      <c r="H5990" s="123"/>
      <c r="I5990" s="103"/>
      <c r="J5990" s="103"/>
      <c r="K5990" s="103"/>
    </row>
    <row r="5991" spans="2:11" ht="12" customHeight="1" x14ac:dyDescent="0.25">
      <c r="B5991" s="103"/>
      <c r="C5991" s="123"/>
      <c r="D5991" s="103"/>
      <c r="E5991" s="103"/>
      <c r="F5991" s="103"/>
      <c r="H5991" s="123"/>
      <c r="I5991" s="103"/>
      <c r="J5991" s="103"/>
      <c r="K5991" s="103"/>
    </row>
    <row r="5992" spans="2:11" ht="12" customHeight="1" x14ac:dyDescent="0.25">
      <c r="B5992" s="103"/>
      <c r="C5992" s="123"/>
      <c r="D5992" s="103"/>
      <c r="E5992" s="103"/>
      <c r="F5992" s="103"/>
      <c r="H5992" s="123"/>
      <c r="I5992" s="103"/>
      <c r="J5992" s="103"/>
      <c r="K5992" s="103"/>
    </row>
    <row r="5993" spans="2:11" ht="12" customHeight="1" x14ac:dyDescent="0.25">
      <c r="B5993" s="103"/>
      <c r="C5993" s="123"/>
      <c r="D5993" s="103"/>
      <c r="E5993" s="103"/>
      <c r="F5993" s="103"/>
      <c r="H5993" s="123"/>
      <c r="I5993" s="103"/>
      <c r="J5993" s="103"/>
      <c r="K5993" s="103"/>
    </row>
    <row r="5994" spans="2:11" ht="12" customHeight="1" x14ac:dyDescent="0.25">
      <c r="B5994" s="103"/>
      <c r="C5994" s="123"/>
      <c r="D5994" s="103"/>
      <c r="E5994" s="103"/>
      <c r="F5994" s="103"/>
      <c r="H5994" s="123"/>
      <c r="I5994" s="103"/>
      <c r="J5994" s="103"/>
      <c r="K5994" s="103"/>
    </row>
    <row r="5995" spans="2:11" ht="12" customHeight="1" x14ac:dyDescent="0.25">
      <c r="B5995" s="103"/>
      <c r="C5995" s="123"/>
      <c r="D5995" s="103"/>
      <c r="E5995" s="103"/>
      <c r="F5995" s="103"/>
      <c r="H5995" s="123"/>
      <c r="I5995" s="103"/>
      <c r="J5995" s="103"/>
      <c r="K5995" s="103"/>
    </row>
    <row r="5996" spans="2:11" ht="12" customHeight="1" x14ac:dyDescent="0.25">
      <c r="B5996" s="103"/>
      <c r="C5996" s="123"/>
      <c r="D5996" s="103"/>
      <c r="E5996" s="103"/>
      <c r="F5996" s="103"/>
      <c r="H5996" s="123"/>
      <c r="I5996" s="103"/>
      <c r="J5996" s="103"/>
      <c r="K5996" s="103"/>
    </row>
    <row r="5997" spans="2:11" ht="12" customHeight="1" x14ac:dyDescent="0.25">
      <c r="B5997" s="103"/>
      <c r="C5997" s="123"/>
      <c r="D5997" s="103"/>
      <c r="E5997" s="103"/>
      <c r="F5997" s="103"/>
      <c r="H5997" s="123"/>
      <c r="I5997" s="103"/>
      <c r="J5997" s="103"/>
      <c r="K5997" s="103"/>
    </row>
    <row r="5998" spans="2:11" ht="12" customHeight="1" x14ac:dyDescent="0.25">
      <c r="B5998" s="103"/>
      <c r="C5998" s="123"/>
      <c r="D5998" s="103"/>
      <c r="E5998" s="103"/>
      <c r="F5998" s="103"/>
      <c r="H5998" s="123"/>
      <c r="I5998" s="103"/>
      <c r="J5998" s="103"/>
      <c r="K5998" s="103"/>
    </row>
    <row r="5999" spans="2:11" ht="12" customHeight="1" x14ac:dyDescent="0.25">
      <c r="B5999" s="103"/>
      <c r="C5999" s="123"/>
      <c r="D5999" s="103"/>
      <c r="E5999" s="103"/>
      <c r="F5999" s="103"/>
      <c r="H5999" s="123"/>
      <c r="I5999" s="103"/>
      <c r="J5999" s="103"/>
      <c r="K5999" s="103"/>
    </row>
    <row r="6000" spans="2:11" ht="12" customHeight="1" x14ac:dyDescent="0.25">
      <c r="B6000" s="103"/>
      <c r="C6000" s="123"/>
      <c r="D6000" s="103"/>
      <c r="E6000" s="103"/>
      <c r="F6000" s="103"/>
      <c r="H6000" s="123"/>
      <c r="I6000" s="103"/>
      <c r="J6000" s="103"/>
      <c r="K6000" s="103"/>
    </row>
    <row r="6001" spans="2:11" ht="12" customHeight="1" x14ac:dyDescent="0.25">
      <c r="B6001" s="103"/>
      <c r="C6001" s="123"/>
      <c r="D6001" s="103"/>
      <c r="E6001" s="103"/>
      <c r="F6001" s="103"/>
      <c r="H6001" s="123"/>
      <c r="I6001" s="103"/>
      <c r="J6001" s="103"/>
      <c r="K6001" s="103"/>
    </row>
    <row r="6002" spans="2:11" ht="12" customHeight="1" x14ac:dyDescent="0.25">
      <c r="B6002" s="103"/>
      <c r="C6002" s="123"/>
      <c r="D6002" s="103"/>
      <c r="E6002" s="103"/>
      <c r="F6002" s="103"/>
      <c r="H6002" s="123"/>
      <c r="I6002" s="103"/>
      <c r="J6002" s="103"/>
      <c r="K6002" s="103"/>
    </row>
    <row r="6003" spans="2:11" ht="12" customHeight="1" x14ac:dyDescent="0.25">
      <c r="B6003" s="103"/>
      <c r="C6003" s="123"/>
      <c r="D6003" s="103"/>
      <c r="E6003" s="103"/>
      <c r="F6003" s="103"/>
      <c r="H6003" s="123"/>
      <c r="I6003" s="103"/>
      <c r="J6003" s="103"/>
      <c r="K6003" s="103"/>
    </row>
    <row r="6004" spans="2:11" ht="12" customHeight="1" x14ac:dyDescent="0.25">
      <c r="B6004" s="103"/>
      <c r="C6004" s="123"/>
      <c r="D6004" s="103"/>
      <c r="E6004" s="103"/>
      <c r="F6004" s="103"/>
      <c r="H6004" s="123"/>
      <c r="I6004" s="103"/>
      <c r="J6004" s="103"/>
      <c r="K6004" s="103"/>
    </row>
    <row r="6005" spans="2:11" ht="12" customHeight="1" x14ac:dyDescent="0.25">
      <c r="B6005" s="103"/>
      <c r="C6005" s="123"/>
      <c r="D6005" s="103"/>
      <c r="E6005" s="103"/>
      <c r="F6005" s="103"/>
      <c r="H6005" s="123"/>
      <c r="I6005" s="103"/>
      <c r="J6005" s="103"/>
      <c r="K6005" s="103"/>
    </row>
    <row r="6006" spans="2:11" ht="12" customHeight="1" x14ac:dyDescent="0.25">
      <c r="B6006" s="103"/>
      <c r="C6006" s="123"/>
      <c r="D6006" s="103"/>
      <c r="E6006" s="103"/>
      <c r="F6006" s="103"/>
      <c r="H6006" s="123"/>
      <c r="I6006" s="103"/>
      <c r="J6006" s="103"/>
      <c r="K6006" s="103"/>
    </row>
    <row r="6007" spans="2:11" ht="12" customHeight="1" x14ac:dyDescent="0.25">
      <c r="B6007" s="103"/>
      <c r="C6007" s="123"/>
      <c r="D6007" s="103"/>
      <c r="E6007" s="103"/>
      <c r="F6007" s="103"/>
      <c r="H6007" s="123"/>
      <c r="I6007" s="103"/>
      <c r="J6007" s="103"/>
      <c r="K6007" s="103"/>
    </row>
    <row r="6008" spans="2:11" ht="12" customHeight="1" x14ac:dyDescent="0.25">
      <c r="B6008" s="103"/>
      <c r="C6008" s="123"/>
      <c r="D6008" s="103"/>
      <c r="E6008" s="103"/>
      <c r="F6008" s="103"/>
      <c r="H6008" s="123"/>
      <c r="I6008" s="103"/>
      <c r="J6008" s="103"/>
      <c r="K6008" s="103"/>
    </row>
    <row r="6009" spans="2:11" ht="12" customHeight="1" x14ac:dyDescent="0.25">
      <c r="B6009" s="103"/>
      <c r="C6009" s="123"/>
      <c r="D6009" s="103"/>
      <c r="E6009" s="103"/>
      <c r="F6009" s="103"/>
      <c r="H6009" s="123"/>
      <c r="I6009" s="103"/>
      <c r="J6009" s="103"/>
      <c r="K6009" s="103"/>
    </row>
    <row r="6010" spans="2:11" ht="12" customHeight="1" x14ac:dyDescent="0.25">
      <c r="B6010" s="103"/>
      <c r="C6010" s="123"/>
      <c r="D6010" s="103"/>
      <c r="E6010" s="103"/>
      <c r="F6010" s="103"/>
      <c r="H6010" s="123"/>
      <c r="I6010" s="103"/>
      <c r="J6010" s="103"/>
      <c r="K6010" s="103"/>
    </row>
    <row r="6011" spans="2:11" ht="12" customHeight="1" x14ac:dyDescent="0.25">
      <c r="B6011" s="103"/>
      <c r="C6011" s="123"/>
      <c r="D6011" s="103"/>
      <c r="E6011" s="103"/>
      <c r="F6011" s="103"/>
      <c r="H6011" s="123"/>
      <c r="I6011" s="103"/>
      <c r="J6011" s="103"/>
      <c r="K6011" s="103"/>
    </row>
    <row r="6012" spans="2:11" ht="12" customHeight="1" x14ac:dyDescent="0.25">
      <c r="B6012" s="103"/>
      <c r="C6012" s="123"/>
      <c r="D6012" s="103"/>
      <c r="E6012" s="103"/>
      <c r="F6012" s="103"/>
      <c r="H6012" s="123"/>
      <c r="I6012" s="103"/>
      <c r="J6012" s="103"/>
      <c r="K6012" s="103"/>
    </row>
    <row r="6013" spans="2:11" ht="12" customHeight="1" x14ac:dyDescent="0.25">
      <c r="B6013" s="103"/>
      <c r="C6013" s="123"/>
      <c r="D6013" s="103"/>
      <c r="E6013" s="103"/>
      <c r="F6013" s="103"/>
      <c r="H6013" s="123"/>
      <c r="I6013" s="103"/>
      <c r="J6013" s="103"/>
      <c r="K6013" s="103"/>
    </row>
    <row r="6014" spans="2:11" ht="12" customHeight="1" x14ac:dyDescent="0.25">
      <c r="B6014" s="103"/>
      <c r="C6014" s="123"/>
      <c r="D6014" s="103"/>
      <c r="E6014" s="103"/>
      <c r="F6014" s="103"/>
      <c r="H6014" s="123"/>
      <c r="I6014" s="103"/>
      <c r="J6014" s="103"/>
      <c r="K6014" s="103"/>
    </row>
    <row r="6015" spans="2:11" ht="12" customHeight="1" x14ac:dyDescent="0.25">
      <c r="B6015" s="103"/>
      <c r="C6015" s="123"/>
      <c r="D6015" s="103"/>
      <c r="E6015" s="103"/>
      <c r="F6015" s="103"/>
      <c r="H6015" s="123"/>
      <c r="I6015" s="103"/>
      <c r="J6015" s="103"/>
      <c r="K6015" s="103"/>
    </row>
    <row r="6016" spans="2:11" ht="12" customHeight="1" x14ac:dyDescent="0.25">
      <c r="B6016" s="103"/>
      <c r="C6016" s="123"/>
      <c r="D6016" s="103"/>
      <c r="E6016" s="103"/>
      <c r="F6016" s="103"/>
      <c r="H6016" s="123"/>
      <c r="I6016" s="103"/>
      <c r="J6016" s="103"/>
      <c r="K6016" s="103"/>
    </row>
    <row r="6017" spans="2:11" ht="12" customHeight="1" x14ac:dyDescent="0.25">
      <c r="B6017" s="103"/>
      <c r="C6017" s="123"/>
      <c r="D6017" s="103"/>
      <c r="E6017" s="103"/>
      <c r="F6017" s="103"/>
      <c r="H6017" s="123"/>
      <c r="I6017" s="103"/>
      <c r="J6017" s="103"/>
      <c r="K6017" s="103"/>
    </row>
    <row r="6018" spans="2:11" ht="12" customHeight="1" x14ac:dyDescent="0.25">
      <c r="B6018" s="103"/>
      <c r="C6018" s="123"/>
      <c r="D6018" s="103"/>
      <c r="E6018" s="103"/>
      <c r="F6018" s="103"/>
      <c r="H6018" s="123"/>
      <c r="I6018" s="103"/>
      <c r="J6018" s="103"/>
      <c r="K6018" s="103"/>
    </row>
    <row r="6019" spans="2:11" ht="12" customHeight="1" x14ac:dyDescent="0.25">
      <c r="B6019" s="103"/>
      <c r="C6019" s="123"/>
      <c r="D6019" s="103"/>
      <c r="E6019" s="103"/>
      <c r="F6019" s="103"/>
      <c r="H6019" s="123"/>
      <c r="I6019" s="103"/>
      <c r="J6019" s="103"/>
      <c r="K6019" s="103"/>
    </row>
    <row r="6020" spans="2:11" ht="12" customHeight="1" x14ac:dyDescent="0.25">
      <c r="B6020" s="103"/>
      <c r="C6020" s="123"/>
      <c r="D6020" s="103"/>
      <c r="E6020" s="103"/>
      <c r="F6020" s="103"/>
      <c r="H6020" s="123"/>
      <c r="I6020" s="103"/>
      <c r="J6020" s="103"/>
      <c r="K6020" s="103"/>
    </row>
    <row r="6021" spans="2:11" ht="12" customHeight="1" x14ac:dyDescent="0.25">
      <c r="B6021" s="103"/>
      <c r="C6021" s="123"/>
      <c r="D6021" s="103"/>
      <c r="E6021" s="103"/>
      <c r="F6021" s="103"/>
      <c r="H6021" s="123"/>
      <c r="I6021" s="103"/>
      <c r="J6021" s="103"/>
      <c r="K6021" s="103"/>
    </row>
    <row r="6022" spans="2:11" ht="12" customHeight="1" x14ac:dyDescent="0.25">
      <c r="B6022" s="103"/>
      <c r="C6022" s="123"/>
      <c r="D6022" s="103"/>
      <c r="E6022" s="103"/>
      <c r="F6022" s="103"/>
      <c r="H6022" s="123"/>
      <c r="I6022" s="103"/>
      <c r="J6022" s="103"/>
      <c r="K6022" s="103"/>
    </row>
    <row r="6023" spans="2:11" ht="12" customHeight="1" x14ac:dyDescent="0.25">
      <c r="B6023" s="103"/>
      <c r="C6023" s="123"/>
      <c r="D6023" s="103"/>
      <c r="E6023" s="103"/>
      <c r="F6023" s="103"/>
      <c r="H6023" s="123"/>
      <c r="I6023" s="103"/>
      <c r="J6023" s="103"/>
      <c r="K6023" s="103"/>
    </row>
    <row r="6024" spans="2:11" ht="12" customHeight="1" x14ac:dyDescent="0.25">
      <c r="B6024" s="103"/>
      <c r="C6024" s="123"/>
      <c r="D6024" s="103"/>
      <c r="E6024" s="103"/>
      <c r="F6024" s="103"/>
      <c r="H6024" s="123"/>
      <c r="I6024" s="103"/>
      <c r="J6024" s="103"/>
      <c r="K6024" s="103"/>
    </row>
    <row r="6025" spans="2:11" ht="12" customHeight="1" x14ac:dyDescent="0.25">
      <c r="B6025" s="103"/>
      <c r="C6025" s="123"/>
      <c r="D6025" s="103"/>
      <c r="E6025" s="103"/>
      <c r="F6025" s="103"/>
      <c r="H6025" s="123"/>
      <c r="I6025" s="103"/>
      <c r="J6025" s="103"/>
      <c r="K6025" s="103"/>
    </row>
    <row r="6026" spans="2:11" ht="12" customHeight="1" x14ac:dyDescent="0.25">
      <c r="B6026" s="103"/>
      <c r="C6026" s="123"/>
      <c r="D6026" s="103"/>
      <c r="E6026" s="103"/>
      <c r="F6026" s="103"/>
      <c r="H6026" s="123"/>
      <c r="I6026" s="103"/>
      <c r="J6026" s="103"/>
      <c r="K6026" s="103"/>
    </row>
    <row r="6027" spans="2:11" ht="12" customHeight="1" x14ac:dyDescent="0.25">
      <c r="B6027" s="103"/>
      <c r="C6027" s="123"/>
      <c r="D6027" s="103"/>
      <c r="E6027" s="103"/>
      <c r="F6027" s="103"/>
      <c r="H6027" s="123"/>
      <c r="I6027" s="103"/>
      <c r="J6027" s="103"/>
      <c r="K6027" s="103"/>
    </row>
    <row r="6028" spans="2:11" ht="12" customHeight="1" x14ac:dyDescent="0.25">
      <c r="B6028" s="103"/>
      <c r="C6028" s="123"/>
      <c r="D6028" s="103"/>
      <c r="E6028" s="103"/>
      <c r="F6028" s="103"/>
      <c r="H6028" s="123"/>
      <c r="I6028" s="103"/>
      <c r="J6028" s="103"/>
      <c r="K6028" s="103"/>
    </row>
    <row r="6029" spans="2:11" ht="12" customHeight="1" x14ac:dyDescent="0.25">
      <c r="B6029" s="103"/>
      <c r="C6029" s="123"/>
      <c r="D6029" s="103"/>
      <c r="E6029" s="103"/>
      <c r="F6029" s="103"/>
      <c r="H6029" s="123"/>
      <c r="I6029" s="103"/>
      <c r="J6029" s="103"/>
      <c r="K6029" s="103"/>
    </row>
    <row r="6030" spans="2:11" ht="12" customHeight="1" x14ac:dyDescent="0.25">
      <c r="B6030" s="103"/>
      <c r="C6030" s="123"/>
      <c r="D6030" s="103"/>
      <c r="E6030" s="103"/>
      <c r="F6030" s="103"/>
      <c r="H6030" s="123"/>
      <c r="I6030" s="103"/>
      <c r="J6030" s="103"/>
      <c r="K6030" s="103"/>
    </row>
    <row r="6031" spans="2:11" ht="12" customHeight="1" x14ac:dyDescent="0.25">
      <c r="B6031" s="103"/>
      <c r="C6031" s="123"/>
      <c r="D6031" s="103"/>
      <c r="E6031" s="103"/>
      <c r="F6031" s="103"/>
      <c r="H6031" s="123"/>
      <c r="I6031" s="103"/>
      <c r="J6031" s="103"/>
      <c r="K6031" s="103"/>
    </row>
    <row r="6032" spans="2:11" ht="12" customHeight="1" x14ac:dyDescent="0.25">
      <c r="B6032" s="103"/>
      <c r="C6032" s="123"/>
      <c r="D6032" s="103"/>
      <c r="E6032" s="103"/>
      <c r="F6032" s="103"/>
      <c r="H6032" s="123"/>
      <c r="I6032" s="103"/>
      <c r="J6032" s="103"/>
      <c r="K6032" s="103"/>
    </row>
    <row r="6033" spans="2:11" ht="12" customHeight="1" x14ac:dyDescent="0.25">
      <c r="B6033" s="103"/>
      <c r="C6033" s="123"/>
      <c r="D6033" s="103"/>
      <c r="E6033" s="103"/>
      <c r="F6033" s="103"/>
      <c r="H6033" s="123"/>
      <c r="I6033" s="103"/>
      <c r="J6033" s="103"/>
      <c r="K6033" s="103"/>
    </row>
    <row r="6034" spans="2:11" ht="12" customHeight="1" x14ac:dyDescent="0.25">
      <c r="B6034" s="103"/>
      <c r="C6034" s="123"/>
      <c r="D6034" s="103"/>
      <c r="E6034" s="103"/>
      <c r="F6034" s="103"/>
      <c r="H6034" s="123"/>
      <c r="I6034" s="103"/>
      <c r="J6034" s="103"/>
      <c r="K6034" s="103"/>
    </row>
    <row r="6035" spans="2:11" ht="12" customHeight="1" x14ac:dyDescent="0.25">
      <c r="B6035" s="103"/>
      <c r="C6035" s="123"/>
      <c r="D6035" s="103"/>
      <c r="E6035" s="103"/>
      <c r="F6035" s="103"/>
      <c r="H6035" s="123"/>
      <c r="I6035" s="103"/>
      <c r="J6035" s="103"/>
      <c r="K6035" s="103"/>
    </row>
    <row r="6036" spans="2:11" ht="12" customHeight="1" x14ac:dyDescent="0.25">
      <c r="B6036" s="103"/>
      <c r="C6036" s="123"/>
      <c r="D6036" s="103"/>
      <c r="E6036" s="103"/>
      <c r="F6036" s="103"/>
      <c r="H6036" s="123"/>
      <c r="I6036" s="103"/>
      <c r="J6036" s="103"/>
      <c r="K6036" s="103"/>
    </row>
    <row r="6037" spans="2:11" ht="12" customHeight="1" x14ac:dyDescent="0.25">
      <c r="B6037" s="103"/>
      <c r="C6037" s="123"/>
      <c r="D6037" s="103"/>
      <c r="E6037" s="103"/>
      <c r="F6037" s="103"/>
      <c r="H6037" s="123"/>
      <c r="I6037" s="103"/>
      <c r="J6037" s="103"/>
      <c r="K6037" s="103"/>
    </row>
    <row r="6038" spans="2:11" ht="12" customHeight="1" x14ac:dyDescent="0.25">
      <c r="B6038" s="103"/>
      <c r="C6038" s="123"/>
      <c r="D6038" s="103"/>
      <c r="E6038" s="103"/>
      <c r="F6038" s="103"/>
      <c r="H6038" s="123"/>
      <c r="I6038" s="103"/>
      <c r="J6038" s="103"/>
      <c r="K6038" s="103"/>
    </row>
    <row r="6039" spans="2:11" ht="12" customHeight="1" x14ac:dyDescent="0.25">
      <c r="B6039" s="103"/>
      <c r="C6039" s="123"/>
      <c r="D6039" s="103"/>
      <c r="E6039" s="103"/>
      <c r="F6039" s="103"/>
      <c r="H6039" s="123"/>
      <c r="I6039" s="103"/>
      <c r="J6039" s="103"/>
      <c r="K6039" s="103"/>
    </row>
    <row r="6040" spans="2:11" ht="12" customHeight="1" x14ac:dyDescent="0.25">
      <c r="B6040" s="103"/>
      <c r="C6040" s="123"/>
      <c r="D6040" s="103"/>
      <c r="E6040" s="103"/>
      <c r="F6040" s="103"/>
      <c r="H6040" s="123"/>
      <c r="I6040" s="103"/>
      <c r="J6040" s="103"/>
      <c r="K6040" s="103"/>
    </row>
    <row r="6041" spans="2:11" ht="12" customHeight="1" x14ac:dyDescent="0.25">
      <c r="B6041" s="103"/>
      <c r="C6041" s="123"/>
      <c r="D6041" s="103"/>
      <c r="E6041" s="103"/>
      <c r="F6041" s="103"/>
      <c r="H6041" s="123"/>
      <c r="I6041" s="103"/>
      <c r="J6041" s="103"/>
      <c r="K6041" s="103"/>
    </row>
    <row r="6042" spans="2:11" ht="12" customHeight="1" x14ac:dyDescent="0.25">
      <c r="B6042" s="103"/>
      <c r="C6042" s="123"/>
      <c r="D6042" s="103"/>
      <c r="E6042" s="103"/>
      <c r="F6042" s="103"/>
      <c r="H6042" s="123"/>
      <c r="I6042" s="103"/>
      <c r="J6042" s="103"/>
      <c r="K6042" s="103"/>
    </row>
    <row r="6043" spans="2:11" ht="12" customHeight="1" x14ac:dyDescent="0.25">
      <c r="B6043" s="103"/>
      <c r="C6043" s="123"/>
      <c r="D6043" s="103"/>
      <c r="E6043" s="103"/>
      <c r="F6043" s="103"/>
      <c r="H6043" s="123"/>
      <c r="I6043" s="103"/>
      <c r="J6043" s="103"/>
      <c r="K6043" s="103"/>
    </row>
    <row r="6044" spans="2:11" ht="12" customHeight="1" x14ac:dyDescent="0.25">
      <c r="B6044" s="103"/>
      <c r="C6044" s="123"/>
      <c r="D6044" s="103"/>
      <c r="E6044" s="103"/>
      <c r="F6044" s="103"/>
      <c r="H6044" s="123"/>
      <c r="I6044" s="103"/>
      <c r="J6044" s="103"/>
      <c r="K6044" s="103"/>
    </row>
    <row r="6045" spans="2:11" ht="12" customHeight="1" x14ac:dyDescent="0.25">
      <c r="B6045" s="103"/>
      <c r="C6045" s="123"/>
      <c r="D6045" s="103"/>
      <c r="E6045" s="103"/>
      <c r="F6045" s="103"/>
      <c r="H6045" s="123"/>
      <c r="I6045" s="103"/>
      <c r="J6045" s="103"/>
      <c r="K6045" s="103"/>
    </row>
    <row r="6046" spans="2:11" ht="12" customHeight="1" x14ac:dyDescent="0.25">
      <c r="B6046" s="103"/>
      <c r="C6046" s="123"/>
      <c r="D6046" s="103"/>
      <c r="E6046" s="103"/>
      <c r="F6046" s="103"/>
      <c r="H6046" s="123"/>
      <c r="I6046" s="103"/>
      <c r="J6046" s="103"/>
      <c r="K6046" s="103"/>
    </row>
    <row r="6047" spans="2:11" ht="12" customHeight="1" x14ac:dyDescent="0.25">
      <c r="B6047" s="103"/>
      <c r="C6047" s="123"/>
      <c r="D6047" s="103"/>
      <c r="E6047" s="103"/>
      <c r="F6047" s="103"/>
      <c r="H6047" s="123"/>
      <c r="I6047" s="103"/>
      <c r="J6047" s="103"/>
      <c r="K6047" s="103"/>
    </row>
    <row r="6048" spans="2:11" ht="12" customHeight="1" x14ac:dyDescent="0.25">
      <c r="B6048" s="103"/>
      <c r="C6048" s="123"/>
      <c r="D6048" s="103"/>
      <c r="E6048" s="103"/>
      <c r="F6048" s="103"/>
      <c r="H6048" s="123"/>
      <c r="I6048" s="103"/>
      <c r="J6048" s="103"/>
      <c r="K6048" s="103"/>
    </row>
    <row r="6049" spans="2:11" ht="12" customHeight="1" x14ac:dyDescent="0.25">
      <c r="B6049" s="103"/>
      <c r="C6049" s="123"/>
      <c r="D6049" s="103"/>
      <c r="E6049" s="103"/>
      <c r="F6049" s="103"/>
      <c r="H6049" s="123"/>
      <c r="I6049" s="103"/>
      <c r="J6049" s="103"/>
      <c r="K6049" s="103"/>
    </row>
    <row r="6050" spans="2:11" ht="12" customHeight="1" x14ac:dyDescent="0.25">
      <c r="B6050" s="103"/>
      <c r="C6050" s="123"/>
      <c r="D6050" s="103"/>
      <c r="E6050" s="103"/>
      <c r="F6050" s="103"/>
      <c r="H6050" s="123"/>
      <c r="I6050" s="103"/>
      <c r="J6050" s="103"/>
      <c r="K6050" s="103"/>
    </row>
    <row r="6051" spans="2:11" ht="12" customHeight="1" x14ac:dyDescent="0.25">
      <c r="B6051" s="103"/>
      <c r="C6051" s="123"/>
      <c r="D6051" s="103"/>
      <c r="E6051" s="103"/>
      <c r="F6051" s="103"/>
      <c r="H6051" s="123"/>
      <c r="I6051" s="103"/>
      <c r="J6051" s="103"/>
      <c r="K6051" s="103"/>
    </row>
    <row r="6052" spans="2:11" ht="12" customHeight="1" x14ac:dyDescent="0.25">
      <c r="B6052" s="103"/>
      <c r="C6052" s="123"/>
      <c r="D6052" s="103"/>
      <c r="E6052" s="103"/>
      <c r="F6052" s="103"/>
      <c r="H6052" s="123"/>
      <c r="I6052" s="103"/>
      <c r="J6052" s="103"/>
      <c r="K6052" s="103"/>
    </row>
    <row r="6053" spans="2:11" ht="12" customHeight="1" x14ac:dyDescent="0.25">
      <c r="B6053" s="103"/>
      <c r="C6053" s="123"/>
      <c r="D6053" s="103"/>
      <c r="E6053" s="103"/>
      <c r="F6053" s="103"/>
      <c r="H6053" s="123"/>
      <c r="I6053" s="103"/>
      <c r="J6053" s="103"/>
      <c r="K6053" s="103"/>
    </row>
    <row r="6054" spans="2:11" ht="12" customHeight="1" x14ac:dyDescent="0.25">
      <c r="B6054" s="103"/>
      <c r="C6054" s="123"/>
      <c r="D6054" s="103"/>
      <c r="E6054" s="103"/>
      <c r="F6054" s="103"/>
      <c r="H6054" s="123"/>
      <c r="I6054" s="103"/>
      <c r="J6054" s="103"/>
      <c r="K6054" s="103"/>
    </row>
    <row r="6055" spans="2:11" ht="12" customHeight="1" x14ac:dyDescent="0.25">
      <c r="B6055" s="103"/>
      <c r="C6055" s="123"/>
      <c r="D6055" s="103"/>
      <c r="E6055" s="103"/>
      <c r="F6055" s="103"/>
      <c r="H6055" s="123"/>
      <c r="I6055" s="103"/>
      <c r="J6055" s="103"/>
      <c r="K6055" s="103"/>
    </row>
    <row r="6056" spans="2:11" ht="12" customHeight="1" x14ac:dyDescent="0.25">
      <c r="B6056" s="103"/>
      <c r="C6056" s="123"/>
      <c r="D6056" s="103"/>
      <c r="E6056" s="103"/>
      <c r="F6056" s="103"/>
      <c r="H6056" s="123"/>
      <c r="I6056" s="103"/>
      <c r="J6056" s="103"/>
      <c r="K6056" s="103"/>
    </row>
    <row r="6057" spans="2:11" ht="12" customHeight="1" x14ac:dyDescent="0.25">
      <c r="B6057" s="103"/>
      <c r="C6057" s="123"/>
      <c r="D6057" s="103"/>
      <c r="E6057" s="103"/>
      <c r="F6057" s="103"/>
      <c r="H6057" s="123"/>
      <c r="I6057" s="103"/>
      <c r="J6057" s="103"/>
      <c r="K6057" s="103"/>
    </row>
    <row r="6058" spans="2:11" ht="12" customHeight="1" x14ac:dyDescent="0.25">
      <c r="B6058" s="103"/>
      <c r="C6058" s="123"/>
      <c r="D6058" s="103"/>
      <c r="E6058" s="103"/>
      <c r="F6058" s="103"/>
      <c r="H6058" s="123"/>
      <c r="I6058" s="103"/>
      <c r="J6058" s="103"/>
      <c r="K6058" s="103"/>
    </row>
    <row r="6059" spans="2:11" ht="12" customHeight="1" x14ac:dyDescent="0.25">
      <c r="B6059" s="103"/>
      <c r="C6059" s="123"/>
      <c r="D6059" s="103"/>
      <c r="E6059" s="103"/>
      <c r="F6059" s="103"/>
      <c r="H6059" s="123"/>
      <c r="I6059" s="103"/>
      <c r="J6059" s="103"/>
      <c r="K6059" s="103"/>
    </row>
    <row r="6060" spans="2:11" ht="12" customHeight="1" x14ac:dyDescent="0.25">
      <c r="B6060" s="103"/>
      <c r="C6060" s="123"/>
      <c r="D6060" s="103"/>
      <c r="E6060" s="103"/>
      <c r="F6060" s="103"/>
      <c r="H6060" s="123"/>
      <c r="I6060" s="103"/>
      <c r="J6060" s="103"/>
      <c r="K6060" s="103"/>
    </row>
    <row r="6061" spans="2:11" ht="12" customHeight="1" x14ac:dyDescent="0.25">
      <c r="B6061" s="103"/>
      <c r="C6061" s="123"/>
      <c r="D6061" s="103"/>
      <c r="E6061" s="103"/>
      <c r="F6061" s="103"/>
      <c r="H6061" s="123"/>
      <c r="I6061" s="103"/>
      <c r="J6061" s="103"/>
      <c r="K6061" s="103"/>
    </row>
    <row r="6062" spans="2:11" ht="12" customHeight="1" x14ac:dyDescent="0.25">
      <c r="B6062" s="103"/>
      <c r="C6062" s="123"/>
      <c r="D6062" s="103"/>
      <c r="E6062" s="103"/>
      <c r="F6062" s="103"/>
      <c r="H6062" s="123"/>
      <c r="I6062" s="103"/>
      <c r="J6062" s="103"/>
      <c r="K6062" s="103"/>
    </row>
    <row r="6063" spans="2:11" ht="12" customHeight="1" x14ac:dyDescent="0.25">
      <c r="B6063" s="103"/>
      <c r="C6063" s="123"/>
      <c r="D6063" s="103"/>
      <c r="E6063" s="103"/>
      <c r="F6063" s="103"/>
      <c r="H6063" s="123"/>
      <c r="I6063" s="103"/>
      <c r="J6063" s="103"/>
      <c r="K6063" s="103"/>
    </row>
    <row r="6064" spans="2:11" ht="12" customHeight="1" x14ac:dyDescent="0.25">
      <c r="B6064" s="103"/>
      <c r="C6064" s="123"/>
      <c r="D6064" s="103"/>
      <c r="E6064" s="103"/>
      <c r="F6064" s="103"/>
      <c r="H6064" s="123"/>
      <c r="I6064" s="103"/>
      <c r="J6064" s="103"/>
      <c r="K6064" s="103"/>
    </row>
    <row r="6065" spans="2:11" ht="12" customHeight="1" x14ac:dyDescent="0.25">
      <c r="B6065" s="103"/>
      <c r="C6065" s="123"/>
      <c r="D6065" s="103"/>
      <c r="E6065" s="103"/>
      <c r="F6065" s="103"/>
      <c r="H6065" s="123"/>
      <c r="I6065" s="103"/>
      <c r="J6065" s="103"/>
      <c r="K6065" s="103"/>
    </row>
    <row r="6066" spans="2:11" ht="12" customHeight="1" x14ac:dyDescent="0.25">
      <c r="B6066" s="103"/>
      <c r="C6066" s="123"/>
      <c r="D6066" s="103"/>
      <c r="E6066" s="103"/>
      <c r="F6066" s="103"/>
      <c r="H6066" s="123"/>
      <c r="I6066" s="103"/>
      <c r="J6066" s="103"/>
      <c r="K6066" s="103"/>
    </row>
    <row r="6067" spans="2:11" ht="12" customHeight="1" x14ac:dyDescent="0.25">
      <c r="B6067" s="103"/>
      <c r="C6067" s="123"/>
      <c r="D6067" s="103"/>
      <c r="E6067" s="103"/>
      <c r="F6067" s="103"/>
      <c r="H6067" s="123"/>
      <c r="I6067" s="103"/>
      <c r="J6067" s="103"/>
      <c r="K6067" s="103"/>
    </row>
    <row r="6068" spans="2:11" ht="12" customHeight="1" x14ac:dyDescent="0.25">
      <c r="B6068" s="103"/>
      <c r="C6068" s="123"/>
      <c r="D6068" s="103"/>
      <c r="E6068" s="103"/>
      <c r="F6068" s="103"/>
      <c r="H6068" s="123"/>
      <c r="I6068" s="103"/>
      <c r="J6068" s="103"/>
      <c r="K6068" s="103"/>
    </row>
    <row r="6069" spans="2:11" ht="12" customHeight="1" x14ac:dyDescent="0.25">
      <c r="B6069" s="103"/>
      <c r="C6069" s="123"/>
      <c r="D6069" s="103"/>
      <c r="E6069" s="103"/>
      <c r="F6069" s="103"/>
      <c r="H6069" s="123"/>
      <c r="I6069" s="103"/>
      <c r="J6069" s="103"/>
      <c r="K6069" s="103"/>
    </row>
    <row r="6070" spans="2:11" ht="12" customHeight="1" x14ac:dyDescent="0.25">
      <c r="B6070" s="103"/>
      <c r="C6070" s="123"/>
      <c r="D6070" s="103"/>
      <c r="E6070" s="103"/>
      <c r="F6070" s="103"/>
      <c r="H6070" s="123"/>
      <c r="I6070" s="103"/>
      <c r="J6070" s="103"/>
      <c r="K6070" s="103"/>
    </row>
    <row r="6071" spans="2:11" ht="12" customHeight="1" x14ac:dyDescent="0.25">
      <c r="B6071" s="103"/>
      <c r="C6071" s="123"/>
      <c r="D6071" s="103"/>
      <c r="E6071" s="103"/>
      <c r="F6071" s="103"/>
      <c r="H6071" s="123"/>
      <c r="I6071" s="103"/>
      <c r="J6071" s="103"/>
      <c r="K6071" s="103"/>
    </row>
    <row r="6072" spans="2:11" ht="12" customHeight="1" x14ac:dyDescent="0.25">
      <c r="B6072" s="103"/>
      <c r="C6072" s="123"/>
      <c r="D6072" s="103"/>
      <c r="E6072" s="103"/>
      <c r="F6072" s="103"/>
      <c r="H6072" s="123"/>
      <c r="I6072" s="103"/>
      <c r="J6072" s="103"/>
      <c r="K6072" s="103"/>
    </row>
    <row r="6073" spans="2:11" ht="12" customHeight="1" x14ac:dyDescent="0.25">
      <c r="B6073" s="103"/>
      <c r="C6073" s="123"/>
      <c r="D6073" s="103"/>
      <c r="E6073" s="103"/>
      <c r="F6073" s="103"/>
      <c r="H6073" s="123"/>
      <c r="I6073" s="103"/>
      <c r="J6073" s="103"/>
      <c r="K6073" s="103"/>
    </row>
    <row r="6074" spans="2:11" ht="12" customHeight="1" x14ac:dyDescent="0.25">
      <c r="B6074" s="103"/>
      <c r="C6074" s="123"/>
      <c r="D6074" s="103"/>
      <c r="E6074" s="103"/>
      <c r="F6074" s="103"/>
      <c r="H6074" s="123"/>
      <c r="I6074" s="103"/>
      <c r="J6074" s="103"/>
      <c r="K6074" s="103"/>
    </row>
    <row r="6075" spans="2:11" ht="12" customHeight="1" x14ac:dyDescent="0.25">
      <c r="B6075" s="103"/>
      <c r="C6075" s="123"/>
      <c r="D6075" s="103"/>
      <c r="E6075" s="103"/>
      <c r="F6075" s="103"/>
      <c r="H6075" s="123"/>
      <c r="I6075" s="103"/>
      <c r="J6075" s="103"/>
      <c r="K6075" s="103"/>
    </row>
    <row r="6076" spans="2:11" ht="12" customHeight="1" x14ac:dyDescent="0.25">
      <c r="B6076" s="103"/>
      <c r="C6076" s="123"/>
      <c r="D6076" s="103"/>
      <c r="E6076" s="103"/>
      <c r="F6076" s="103"/>
      <c r="H6076" s="123"/>
      <c r="I6076" s="103"/>
      <c r="J6076" s="103"/>
      <c r="K6076" s="103"/>
    </row>
    <row r="6077" spans="2:11" ht="12" customHeight="1" x14ac:dyDescent="0.25">
      <c r="B6077" s="103"/>
      <c r="C6077" s="123"/>
      <c r="D6077" s="103"/>
      <c r="E6077" s="103"/>
      <c r="F6077" s="103"/>
      <c r="H6077" s="123"/>
      <c r="I6077" s="103"/>
      <c r="J6077" s="103"/>
      <c r="K6077" s="103"/>
    </row>
    <row r="6078" spans="2:11" ht="12" customHeight="1" x14ac:dyDescent="0.25">
      <c r="B6078" s="103"/>
      <c r="C6078" s="123"/>
      <c r="D6078" s="103"/>
      <c r="E6078" s="103"/>
      <c r="F6078" s="103"/>
      <c r="H6078" s="123"/>
      <c r="I6078" s="103"/>
      <c r="J6078" s="103"/>
      <c r="K6078" s="103"/>
    </row>
    <row r="6079" spans="2:11" ht="12" customHeight="1" x14ac:dyDescent="0.25">
      <c r="B6079" s="103"/>
      <c r="C6079" s="123"/>
      <c r="D6079" s="103"/>
      <c r="E6079" s="103"/>
      <c r="F6079" s="103"/>
      <c r="H6079" s="123"/>
      <c r="I6079" s="103"/>
      <c r="J6079" s="103"/>
      <c r="K6079" s="103"/>
    </row>
    <row r="6080" spans="2:11" ht="12" customHeight="1" x14ac:dyDescent="0.25">
      <c r="B6080" s="103"/>
      <c r="C6080" s="123"/>
      <c r="D6080" s="103"/>
      <c r="E6080" s="103"/>
      <c r="F6080" s="103"/>
      <c r="H6080" s="123"/>
      <c r="I6080" s="103"/>
      <c r="J6080" s="103"/>
      <c r="K6080" s="103"/>
    </row>
    <row r="6081" spans="2:11" ht="12" customHeight="1" x14ac:dyDescent="0.25">
      <c r="B6081" s="103"/>
      <c r="C6081" s="123"/>
      <c r="D6081" s="103"/>
      <c r="E6081" s="103"/>
      <c r="F6081" s="103"/>
      <c r="H6081" s="123"/>
      <c r="I6081" s="103"/>
      <c r="J6081" s="103"/>
      <c r="K6081" s="103"/>
    </row>
    <row r="6082" spans="2:11" ht="12" customHeight="1" x14ac:dyDescent="0.25">
      <c r="B6082" s="103"/>
      <c r="C6082" s="123"/>
      <c r="D6082" s="103"/>
      <c r="E6082" s="103"/>
      <c r="F6082" s="103"/>
      <c r="H6082" s="123"/>
      <c r="I6082" s="103"/>
      <c r="J6082" s="103"/>
      <c r="K6082" s="103"/>
    </row>
    <row r="6083" spans="2:11" ht="12" customHeight="1" x14ac:dyDescent="0.25">
      <c r="B6083" s="103"/>
      <c r="C6083" s="123"/>
      <c r="D6083" s="103"/>
      <c r="E6083" s="103"/>
      <c r="F6083" s="103"/>
      <c r="H6083" s="123"/>
      <c r="I6083" s="103"/>
      <c r="J6083" s="103"/>
      <c r="K6083" s="103"/>
    </row>
    <row r="6084" spans="2:11" ht="12" customHeight="1" x14ac:dyDescent="0.25">
      <c r="B6084" s="103"/>
      <c r="C6084" s="123"/>
      <c r="D6084" s="103"/>
      <c r="E6084" s="103"/>
      <c r="F6084" s="103"/>
      <c r="H6084" s="123"/>
      <c r="I6084" s="103"/>
      <c r="J6084" s="103"/>
      <c r="K6084" s="103"/>
    </row>
    <row r="6085" spans="2:11" ht="12" customHeight="1" x14ac:dyDescent="0.25">
      <c r="B6085" s="103"/>
      <c r="C6085" s="123"/>
      <c r="D6085" s="103"/>
      <c r="E6085" s="103"/>
      <c r="F6085" s="103"/>
      <c r="H6085" s="123"/>
      <c r="I6085" s="103"/>
      <c r="J6085" s="103"/>
      <c r="K6085" s="103"/>
    </row>
    <row r="6086" spans="2:11" ht="12" customHeight="1" x14ac:dyDescent="0.25">
      <c r="B6086" s="103"/>
      <c r="C6086" s="123"/>
      <c r="D6086" s="103"/>
      <c r="E6086" s="103"/>
      <c r="F6086" s="103"/>
      <c r="H6086" s="123"/>
      <c r="I6086" s="103"/>
      <c r="J6086" s="103"/>
      <c r="K6086" s="103"/>
    </row>
    <row r="6087" spans="2:11" ht="12" customHeight="1" x14ac:dyDescent="0.25">
      <c r="B6087" s="103"/>
      <c r="C6087" s="123"/>
      <c r="D6087" s="103"/>
      <c r="E6087" s="103"/>
      <c r="F6087" s="103"/>
      <c r="H6087" s="123"/>
      <c r="I6087" s="103"/>
      <c r="J6087" s="103"/>
      <c r="K6087" s="103"/>
    </row>
    <row r="6088" spans="2:11" ht="12" customHeight="1" x14ac:dyDescent="0.25">
      <c r="B6088" s="103"/>
      <c r="C6088" s="123"/>
      <c r="D6088" s="103"/>
      <c r="E6088" s="103"/>
      <c r="F6088" s="103"/>
      <c r="H6088" s="123"/>
      <c r="I6088" s="103"/>
      <c r="J6088" s="103"/>
      <c r="K6088" s="103"/>
    </row>
    <row r="6089" spans="2:11" ht="12" customHeight="1" x14ac:dyDescent="0.25">
      <c r="B6089" s="103"/>
      <c r="C6089" s="123"/>
      <c r="D6089" s="103"/>
      <c r="E6089" s="103"/>
      <c r="F6089" s="103"/>
      <c r="H6089" s="123"/>
      <c r="I6089" s="103"/>
      <c r="J6089" s="103"/>
      <c r="K6089" s="103"/>
    </row>
    <row r="6090" spans="2:11" ht="12" customHeight="1" x14ac:dyDescent="0.25">
      <c r="B6090" s="103"/>
      <c r="C6090" s="123"/>
      <c r="D6090" s="103"/>
      <c r="E6090" s="103"/>
      <c r="F6090" s="103"/>
      <c r="H6090" s="123"/>
      <c r="I6090" s="103"/>
      <c r="J6090" s="103"/>
      <c r="K6090" s="103"/>
    </row>
    <row r="6091" spans="2:11" ht="12" customHeight="1" x14ac:dyDescent="0.25">
      <c r="B6091" s="103"/>
      <c r="C6091" s="123"/>
      <c r="D6091" s="103"/>
      <c r="E6091" s="103"/>
      <c r="F6091" s="103"/>
      <c r="H6091" s="123"/>
      <c r="I6091" s="103"/>
      <c r="J6091" s="103"/>
      <c r="K6091" s="103"/>
    </row>
    <row r="6092" spans="2:11" ht="12" customHeight="1" x14ac:dyDescent="0.25">
      <c r="B6092" s="103"/>
      <c r="C6092" s="123"/>
      <c r="D6092" s="103"/>
      <c r="E6092" s="103"/>
      <c r="F6092" s="103"/>
      <c r="H6092" s="123"/>
      <c r="I6092" s="103"/>
      <c r="J6092" s="103"/>
      <c r="K6092" s="103"/>
    </row>
    <row r="6093" spans="2:11" ht="12" customHeight="1" x14ac:dyDescent="0.25">
      <c r="B6093" s="103"/>
      <c r="C6093" s="123"/>
      <c r="D6093" s="103"/>
      <c r="E6093" s="103"/>
      <c r="F6093" s="103"/>
      <c r="H6093" s="123"/>
      <c r="I6093" s="103"/>
      <c r="J6093" s="103"/>
      <c r="K6093" s="103"/>
    </row>
    <row r="6094" spans="2:11" ht="12" customHeight="1" x14ac:dyDescent="0.25">
      <c r="B6094" s="103"/>
      <c r="C6094" s="123"/>
      <c r="D6094" s="103"/>
      <c r="E6094" s="103"/>
      <c r="F6094" s="103"/>
      <c r="H6094" s="123"/>
      <c r="I6094" s="103"/>
      <c r="J6094" s="103"/>
      <c r="K6094" s="103"/>
    </row>
    <row r="6095" spans="2:11" ht="12" customHeight="1" x14ac:dyDescent="0.25">
      <c r="B6095" s="103"/>
      <c r="C6095" s="123"/>
      <c r="D6095" s="103"/>
      <c r="E6095" s="103"/>
      <c r="F6095" s="103"/>
      <c r="H6095" s="123"/>
      <c r="I6095" s="103"/>
      <c r="J6095" s="103"/>
      <c r="K6095" s="103"/>
    </row>
    <row r="6096" spans="2:11" ht="12" customHeight="1" x14ac:dyDescent="0.25">
      <c r="B6096" s="103"/>
      <c r="C6096" s="123"/>
      <c r="D6096" s="103"/>
      <c r="E6096" s="103"/>
      <c r="F6096" s="103"/>
      <c r="H6096" s="123"/>
      <c r="I6096" s="103"/>
      <c r="J6096" s="103"/>
      <c r="K6096" s="103"/>
    </row>
    <row r="6097" spans="2:11" ht="12" customHeight="1" x14ac:dyDescent="0.25">
      <c r="B6097" s="103"/>
      <c r="C6097" s="123"/>
      <c r="D6097" s="103"/>
      <c r="E6097" s="103"/>
      <c r="F6097" s="103"/>
      <c r="H6097" s="123"/>
      <c r="I6097" s="103"/>
      <c r="J6097" s="103"/>
      <c r="K6097" s="103"/>
    </row>
    <row r="6098" spans="2:11" ht="12" customHeight="1" x14ac:dyDescent="0.25">
      <c r="B6098" s="103"/>
      <c r="C6098" s="123"/>
      <c r="D6098" s="103"/>
      <c r="E6098" s="103"/>
      <c r="F6098" s="103"/>
      <c r="H6098" s="123"/>
      <c r="I6098" s="103"/>
      <c r="J6098" s="103"/>
      <c r="K6098" s="103"/>
    </row>
    <row r="6099" spans="2:11" ht="12" customHeight="1" x14ac:dyDescent="0.25">
      <c r="B6099" s="103"/>
      <c r="C6099" s="123"/>
      <c r="D6099" s="103"/>
      <c r="E6099" s="103"/>
      <c r="F6099" s="103"/>
      <c r="H6099" s="123"/>
      <c r="I6099" s="103"/>
      <c r="J6099" s="103"/>
      <c r="K6099" s="103"/>
    </row>
    <row r="6100" spans="2:11" ht="12" customHeight="1" x14ac:dyDescent="0.25">
      <c r="B6100" s="103"/>
      <c r="C6100" s="123"/>
      <c r="D6100" s="103"/>
      <c r="E6100" s="103"/>
      <c r="F6100" s="103"/>
      <c r="H6100" s="123"/>
      <c r="I6100" s="103"/>
      <c r="J6100" s="103"/>
      <c r="K6100" s="103"/>
    </row>
    <row r="6101" spans="2:11" ht="12" customHeight="1" x14ac:dyDescent="0.25">
      <c r="B6101" s="103"/>
      <c r="C6101" s="123"/>
      <c r="D6101" s="103"/>
      <c r="E6101" s="103"/>
      <c r="F6101" s="103"/>
      <c r="H6101" s="123"/>
      <c r="I6101" s="103"/>
      <c r="J6101" s="103"/>
      <c r="K6101" s="103"/>
    </row>
    <row r="6102" spans="2:11" ht="12" customHeight="1" x14ac:dyDescent="0.25">
      <c r="B6102" s="103"/>
      <c r="C6102" s="123"/>
      <c r="D6102" s="103"/>
      <c r="E6102" s="103"/>
      <c r="F6102" s="103"/>
      <c r="H6102" s="123"/>
      <c r="I6102" s="103"/>
      <c r="J6102" s="103"/>
      <c r="K6102" s="103"/>
    </row>
    <row r="6103" spans="2:11" ht="12" customHeight="1" x14ac:dyDescent="0.25">
      <c r="B6103" s="103"/>
      <c r="C6103" s="123"/>
      <c r="D6103" s="103"/>
      <c r="E6103" s="103"/>
      <c r="F6103" s="103"/>
      <c r="H6103" s="123"/>
      <c r="I6103" s="103"/>
      <c r="J6103" s="103"/>
      <c r="K6103" s="103"/>
    </row>
    <row r="6104" spans="2:11" ht="12" customHeight="1" x14ac:dyDescent="0.25">
      <c r="B6104" s="103"/>
      <c r="C6104" s="123"/>
      <c r="D6104" s="103"/>
      <c r="E6104" s="103"/>
      <c r="F6104" s="103"/>
      <c r="H6104" s="123"/>
      <c r="I6104" s="103"/>
      <c r="J6104" s="103"/>
      <c r="K6104" s="103"/>
    </row>
    <row r="6105" spans="2:11" ht="12" customHeight="1" x14ac:dyDescent="0.25">
      <c r="B6105" s="103"/>
      <c r="C6105" s="123"/>
      <c r="D6105" s="103"/>
      <c r="E6105" s="103"/>
      <c r="F6105" s="103"/>
      <c r="H6105" s="123"/>
      <c r="I6105" s="103"/>
      <c r="J6105" s="103"/>
      <c r="K6105" s="103"/>
    </row>
    <row r="6106" spans="2:11" ht="12" customHeight="1" x14ac:dyDescent="0.25">
      <c r="B6106" s="103"/>
      <c r="C6106" s="123"/>
      <c r="D6106" s="103"/>
      <c r="E6106" s="103"/>
      <c r="F6106" s="103"/>
      <c r="H6106" s="123"/>
      <c r="I6106" s="103"/>
      <c r="J6106" s="103"/>
      <c r="K6106" s="103"/>
    </row>
    <row r="6107" spans="2:11" ht="12" customHeight="1" x14ac:dyDescent="0.25">
      <c r="B6107" s="103"/>
      <c r="C6107" s="123"/>
      <c r="D6107" s="103"/>
      <c r="E6107" s="103"/>
      <c r="F6107" s="103"/>
      <c r="H6107" s="123"/>
      <c r="I6107" s="103"/>
      <c r="J6107" s="103"/>
      <c r="K6107" s="103"/>
    </row>
    <row r="6108" spans="2:11" ht="12" customHeight="1" x14ac:dyDescent="0.25">
      <c r="B6108" s="103"/>
      <c r="C6108" s="123"/>
      <c r="D6108" s="103"/>
      <c r="E6108" s="103"/>
      <c r="F6108" s="103"/>
      <c r="H6108" s="123"/>
      <c r="I6108" s="103"/>
      <c r="J6108" s="103"/>
      <c r="K6108" s="103"/>
    </row>
    <row r="6109" spans="2:11" ht="12" customHeight="1" x14ac:dyDescent="0.25">
      <c r="B6109" s="103"/>
      <c r="C6109" s="123"/>
      <c r="D6109" s="103"/>
      <c r="E6109" s="103"/>
      <c r="F6109" s="103"/>
      <c r="H6109" s="123"/>
      <c r="I6109" s="103"/>
      <c r="J6109" s="103"/>
      <c r="K6109" s="103"/>
    </row>
    <row r="6110" spans="2:11" ht="12" customHeight="1" x14ac:dyDescent="0.25">
      <c r="B6110" s="103"/>
      <c r="C6110" s="123"/>
      <c r="D6110" s="103"/>
      <c r="E6110" s="103"/>
      <c r="F6110" s="103"/>
      <c r="H6110" s="123"/>
      <c r="I6110" s="103"/>
      <c r="J6110" s="103"/>
      <c r="K6110" s="103"/>
    </row>
    <row r="6111" spans="2:11" ht="12" customHeight="1" x14ac:dyDescent="0.25">
      <c r="B6111" s="103"/>
      <c r="C6111" s="123"/>
      <c r="D6111" s="103"/>
      <c r="E6111" s="103"/>
      <c r="F6111" s="103"/>
      <c r="H6111" s="123"/>
      <c r="I6111" s="103"/>
      <c r="J6111" s="103"/>
      <c r="K6111" s="103"/>
    </row>
    <row r="6112" spans="2:11" ht="12" customHeight="1" x14ac:dyDescent="0.25">
      <c r="B6112" s="103"/>
      <c r="C6112" s="123"/>
      <c r="D6112" s="103"/>
      <c r="E6112" s="103"/>
      <c r="F6112" s="103"/>
      <c r="H6112" s="123"/>
      <c r="I6112" s="103"/>
      <c r="J6112" s="103"/>
      <c r="K6112" s="103"/>
    </row>
    <row r="6113" spans="2:11" ht="12" customHeight="1" x14ac:dyDescent="0.25">
      <c r="B6113" s="103"/>
      <c r="C6113" s="123"/>
      <c r="D6113" s="103"/>
      <c r="E6113" s="103"/>
      <c r="F6113" s="103"/>
      <c r="H6113" s="123"/>
      <c r="I6113" s="103"/>
      <c r="J6113" s="103"/>
      <c r="K6113" s="103"/>
    </row>
    <row r="6114" spans="2:11" ht="12" customHeight="1" x14ac:dyDescent="0.25">
      <c r="B6114" s="103"/>
      <c r="C6114" s="123"/>
      <c r="D6114" s="103"/>
      <c r="E6114" s="103"/>
      <c r="F6114" s="103"/>
      <c r="H6114" s="123"/>
      <c r="I6114" s="103"/>
      <c r="J6114" s="103"/>
      <c r="K6114" s="103"/>
    </row>
    <row r="6115" spans="2:11" ht="12" customHeight="1" x14ac:dyDescent="0.25">
      <c r="B6115" s="103"/>
      <c r="C6115" s="123"/>
      <c r="D6115" s="103"/>
      <c r="E6115" s="103"/>
      <c r="F6115" s="103"/>
      <c r="H6115" s="123"/>
      <c r="I6115" s="103"/>
      <c r="J6115" s="103"/>
      <c r="K6115" s="103"/>
    </row>
    <row r="6116" spans="2:11" ht="12" customHeight="1" x14ac:dyDescent="0.25">
      <c r="B6116" s="103"/>
      <c r="C6116" s="123"/>
      <c r="D6116" s="103"/>
      <c r="E6116" s="103"/>
      <c r="F6116" s="103"/>
      <c r="H6116" s="123"/>
      <c r="I6116" s="103"/>
      <c r="J6116" s="103"/>
      <c r="K6116" s="103"/>
    </row>
    <row r="6117" spans="2:11" ht="12" customHeight="1" x14ac:dyDescent="0.25">
      <c r="B6117" s="103"/>
      <c r="C6117" s="123"/>
      <c r="D6117" s="103"/>
      <c r="E6117" s="103"/>
      <c r="F6117" s="103"/>
      <c r="H6117" s="123"/>
      <c r="I6117" s="103"/>
      <c r="J6117" s="103"/>
      <c r="K6117" s="103"/>
    </row>
    <row r="6118" spans="2:11" ht="12" customHeight="1" x14ac:dyDescent="0.25">
      <c r="B6118" s="103"/>
      <c r="C6118" s="123"/>
      <c r="D6118" s="103"/>
      <c r="E6118" s="103"/>
      <c r="F6118" s="103"/>
      <c r="H6118" s="123"/>
      <c r="I6118" s="103"/>
      <c r="J6118" s="103"/>
      <c r="K6118" s="103"/>
    </row>
    <row r="6119" spans="2:11" ht="12" customHeight="1" x14ac:dyDescent="0.25">
      <c r="B6119" s="103"/>
      <c r="C6119" s="123"/>
      <c r="D6119" s="103"/>
      <c r="E6119" s="103"/>
      <c r="F6119" s="103"/>
      <c r="H6119" s="123"/>
      <c r="I6119" s="103"/>
      <c r="J6119" s="103"/>
      <c r="K6119" s="103"/>
    </row>
    <row r="6120" spans="2:11" ht="12" customHeight="1" x14ac:dyDescent="0.25">
      <c r="B6120" s="103"/>
      <c r="C6120" s="123"/>
      <c r="D6120" s="103"/>
      <c r="E6120" s="103"/>
      <c r="F6120" s="103"/>
      <c r="H6120" s="123"/>
      <c r="I6120" s="103"/>
      <c r="J6120" s="103"/>
      <c r="K6120" s="103"/>
    </row>
    <row r="6121" spans="2:11" ht="12" customHeight="1" x14ac:dyDescent="0.25">
      <c r="B6121" s="103"/>
      <c r="C6121" s="123"/>
      <c r="D6121" s="103"/>
      <c r="E6121" s="103"/>
      <c r="F6121" s="103"/>
      <c r="H6121" s="123"/>
      <c r="I6121" s="103"/>
      <c r="J6121" s="103"/>
      <c r="K6121" s="103"/>
    </row>
    <row r="6122" spans="2:11" ht="12" customHeight="1" x14ac:dyDescent="0.25">
      <c r="B6122" s="103"/>
      <c r="C6122" s="123"/>
      <c r="D6122" s="103"/>
      <c r="E6122" s="103"/>
      <c r="F6122" s="103"/>
      <c r="H6122" s="123"/>
      <c r="I6122" s="103"/>
      <c r="J6122" s="103"/>
      <c r="K6122" s="103"/>
    </row>
    <row r="6123" spans="2:11" ht="12" customHeight="1" x14ac:dyDescent="0.25">
      <c r="B6123" s="103"/>
      <c r="C6123" s="123"/>
      <c r="D6123" s="103"/>
      <c r="E6123" s="103"/>
      <c r="F6123" s="103"/>
      <c r="H6123" s="123"/>
      <c r="I6123" s="103"/>
      <c r="J6123" s="103"/>
      <c r="K6123" s="103"/>
    </row>
    <row r="6124" spans="2:11" ht="12" customHeight="1" x14ac:dyDescent="0.25">
      <c r="B6124" s="103"/>
      <c r="C6124" s="123"/>
      <c r="D6124" s="103"/>
      <c r="E6124" s="103"/>
      <c r="F6124" s="103"/>
      <c r="H6124" s="123"/>
      <c r="I6124" s="103"/>
      <c r="J6124" s="103"/>
      <c r="K6124" s="103"/>
    </row>
    <row r="6125" spans="2:11" ht="12" customHeight="1" x14ac:dyDescent="0.25">
      <c r="B6125" s="103"/>
      <c r="C6125" s="123"/>
      <c r="D6125" s="103"/>
      <c r="E6125" s="103"/>
      <c r="F6125" s="103"/>
      <c r="H6125" s="123"/>
      <c r="I6125" s="103"/>
      <c r="J6125" s="103"/>
      <c r="K6125" s="103"/>
    </row>
    <row r="6126" spans="2:11" ht="12" customHeight="1" x14ac:dyDescent="0.25">
      <c r="B6126" s="103"/>
      <c r="C6126" s="123"/>
      <c r="D6126" s="103"/>
      <c r="E6126" s="103"/>
      <c r="F6126" s="103"/>
      <c r="H6126" s="123"/>
      <c r="I6126" s="103"/>
      <c r="J6126" s="103"/>
      <c r="K6126" s="103"/>
    </row>
    <row r="6127" spans="2:11" ht="12" customHeight="1" x14ac:dyDescent="0.25">
      <c r="B6127" s="103"/>
      <c r="C6127" s="123"/>
      <c r="D6127" s="103"/>
      <c r="E6127" s="103"/>
      <c r="F6127" s="103"/>
      <c r="H6127" s="123"/>
      <c r="I6127" s="103"/>
      <c r="J6127" s="103"/>
      <c r="K6127" s="103"/>
    </row>
    <row r="6128" spans="2:11" ht="12" customHeight="1" x14ac:dyDescent="0.25">
      <c r="B6128" s="103"/>
      <c r="C6128" s="123"/>
      <c r="D6128" s="103"/>
      <c r="E6128" s="103"/>
      <c r="F6128" s="103"/>
      <c r="H6128" s="123"/>
      <c r="I6128" s="103"/>
      <c r="J6128" s="103"/>
      <c r="K6128" s="103"/>
    </row>
    <row r="6129" spans="2:11" ht="12" customHeight="1" x14ac:dyDescent="0.25">
      <c r="B6129" s="103"/>
      <c r="C6129" s="123"/>
      <c r="D6129" s="103"/>
      <c r="E6129" s="103"/>
      <c r="F6129" s="103"/>
      <c r="H6129" s="123"/>
      <c r="I6129" s="103"/>
      <c r="J6129" s="103"/>
      <c r="K6129" s="103"/>
    </row>
    <row r="6130" spans="2:11" ht="12" customHeight="1" x14ac:dyDescent="0.25">
      <c r="B6130" s="103"/>
      <c r="C6130" s="123"/>
      <c r="D6130" s="103"/>
      <c r="E6130" s="103"/>
      <c r="F6130" s="103"/>
      <c r="H6130" s="123"/>
      <c r="I6130" s="103"/>
      <c r="J6130" s="103"/>
      <c r="K6130" s="103"/>
    </row>
    <row r="6131" spans="2:11" ht="12" customHeight="1" x14ac:dyDescent="0.25">
      <c r="B6131" s="103"/>
      <c r="C6131" s="123"/>
      <c r="D6131" s="103"/>
      <c r="E6131" s="103"/>
      <c r="F6131" s="103"/>
      <c r="H6131" s="123"/>
      <c r="I6131" s="103"/>
      <c r="J6131" s="103"/>
      <c r="K6131" s="103"/>
    </row>
    <row r="6132" spans="2:11" ht="12" customHeight="1" x14ac:dyDescent="0.25">
      <c r="B6132" s="103"/>
      <c r="C6132" s="123"/>
      <c r="D6132" s="103"/>
      <c r="E6132" s="103"/>
      <c r="F6132" s="103"/>
      <c r="H6132" s="123"/>
      <c r="I6132" s="103"/>
      <c r="J6132" s="103"/>
      <c r="K6132" s="103"/>
    </row>
    <row r="6133" spans="2:11" ht="12" customHeight="1" x14ac:dyDescent="0.25">
      <c r="B6133" s="103"/>
      <c r="C6133" s="123"/>
      <c r="D6133" s="103"/>
      <c r="E6133" s="103"/>
      <c r="F6133" s="103"/>
      <c r="H6133" s="123"/>
      <c r="I6133" s="103"/>
      <c r="J6133" s="103"/>
      <c r="K6133" s="103"/>
    </row>
    <row r="6134" spans="2:11" ht="12" customHeight="1" x14ac:dyDescent="0.25">
      <c r="B6134" s="103"/>
      <c r="C6134" s="123"/>
      <c r="D6134" s="103"/>
      <c r="E6134" s="103"/>
      <c r="F6134" s="103"/>
      <c r="H6134" s="123"/>
      <c r="I6134" s="103"/>
      <c r="J6134" s="103"/>
      <c r="K6134" s="103"/>
    </row>
    <row r="6135" spans="2:11" ht="12" customHeight="1" x14ac:dyDescent="0.25">
      <c r="B6135" s="103"/>
      <c r="C6135" s="123"/>
      <c r="D6135" s="103"/>
      <c r="E6135" s="103"/>
      <c r="F6135" s="103"/>
      <c r="H6135" s="123"/>
      <c r="I6135" s="103"/>
      <c r="J6135" s="103"/>
      <c r="K6135" s="103"/>
    </row>
    <row r="6136" spans="2:11" ht="12" customHeight="1" x14ac:dyDescent="0.25">
      <c r="B6136" s="103"/>
      <c r="C6136" s="123"/>
      <c r="D6136" s="103"/>
      <c r="E6136" s="103"/>
      <c r="F6136" s="103"/>
      <c r="H6136" s="123"/>
      <c r="I6136" s="103"/>
      <c r="J6136" s="103"/>
      <c r="K6136" s="103"/>
    </row>
    <row r="6137" spans="2:11" ht="12" customHeight="1" x14ac:dyDescent="0.25">
      <c r="B6137" s="103"/>
      <c r="C6137" s="123"/>
      <c r="D6137" s="103"/>
      <c r="E6137" s="103"/>
      <c r="F6137" s="103"/>
      <c r="H6137" s="123"/>
      <c r="I6137" s="103"/>
      <c r="J6137" s="103"/>
      <c r="K6137" s="103"/>
    </row>
    <row r="6138" spans="2:11" ht="12" customHeight="1" x14ac:dyDescent="0.25">
      <c r="B6138" s="103"/>
      <c r="C6138" s="123"/>
      <c r="D6138" s="103"/>
      <c r="E6138" s="103"/>
      <c r="F6138" s="103"/>
      <c r="H6138" s="123"/>
      <c r="I6138" s="103"/>
      <c r="J6138" s="103"/>
      <c r="K6138" s="103"/>
    </row>
    <row r="6139" spans="2:11" ht="12" customHeight="1" x14ac:dyDescent="0.25">
      <c r="B6139" s="103"/>
      <c r="C6139" s="123"/>
      <c r="D6139" s="103"/>
      <c r="E6139" s="103"/>
      <c r="F6139" s="103"/>
      <c r="H6139" s="123"/>
      <c r="I6139" s="103"/>
      <c r="J6139" s="103"/>
      <c r="K6139" s="103"/>
    </row>
    <row r="6140" spans="2:11" ht="12" customHeight="1" x14ac:dyDescent="0.25">
      <c r="B6140" s="103"/>
      <c r="C6140" s="123"/>
      <c r="D6140" s="103"/>
      <c r="E6140" s="103"/>
      <c r="F6140" s="103"/>
      <c r="H6140" s="123"/>
      <c r="I6140" s="103"/>
      <c r="J6140" s="103"/>
      <c r="K6140" s="103"/>
    </row>
    <row r="6141" spans="2:11" ht="12" customHeight="1" x14ac:dyDescent="0.25">
      <c r="B6141" s="103"/>
      <c r="C6141" s="123"/>
      <c r="D6141" s="103"/>
      <c r="E6141" s="103"/>
      <c r="F6141" s="103"/>
      <c r="H6141" s="123"/>
      <c r="I6141" s="103"/>
      <c r="J6141" s="103"/>
      <c r="K6141" s="103"/>
    </row>
    <row r="6142" spans="2:11" ht="12" customHeight="1" x14ac:dyDescent="0.25">
      <c r="B6142" s="103"/>
      <c r="C6142" s="123"/>
      <c r="D6142" s="103"/>
      <c r="E6142" s="103"/>
      <c r="F6142" s="103"/>
      <c r="H6142" s="123"/>
      <c r="I6142" s="103"/>
      <c r="J6142" s="103"/>
      <c r="K6142" s="103"/>
    </row>
    <row r="6143" spans="2:11" ht="12" customHeight="1" x14ac:dyDescent="0.25">
      <c r="B6143" s="103"/>
      <c r="C6143" s="123"/>
      <c r="D6143" s="103"/>
      <c r="E6143" s="103"/>
      <c r="F6143" s="103"/>
      <c r="H6143" s="123"/>
      <c r="I6143" s="103"/>
      <c r="J6143" s="103"/>
      <c r="K6143" s="103"/>
    </row>
    <row r="6144" spans="2:11" ht="12" customHeight="1" x14ac:dyDescent="0.25">
      <c r="B6144" s="103"/>
      <c r="C6144" s="123"/>
      <c r="D6144" s="103"/>
      <c r="E6144" s="103"/>
      <c r="F6144" s="103"/>
      <c r="H6144" s="123"/>
      <c r="I6144" s="103"/>
      <c r="J6144" s="103"/>
      <c r="K6144" s="103"/>
    </row>
    <row r="6145" spans="2:11" ht="12" customHeight="1" x14ac:dyDescent="0.25">
      <c r="B6145" s="103"/>
      <c r="C6145" s="123"/>
      <c r="D6145" s="103"/>
      <c r="E6145" s="103"/>
      <c r="F6145" s="103"/>
      <c r="H6145" s="123"/>
      <c r="I6145" s="103"/>
      <c r="J6145" s="103"/>
      <c r="K6145" s="103"/>
    </row>
    <row r="6146" spans="2:11" ht="12" customHeight="1" x14ac:dyDescent="0.25">
      <c r="B6146" s="103"/>
      <c r="C6146" s="123"/>
      <c r="D6146" s="103"/>
      <c r="E6146" s="103"/>
      <c r="F6146" s="103"/>
      <c r="H6146" s="123"/>
      <c r="I6146" s="103"/>
      <c r="J6146" s="103"/>
      <c r="K6146" s="103"/>
    </row>
    <row r="6147" spans="2:11" ht="12" customHeight="1" x14ac:dyDescent="0.25">
      <c r="B6147" s="103"/>
      <c r="C6147" s="123"/>
      <c r="D6147" s="103"/>
      <c r="E6147" s="103"/>
      <c r="F6147" s="103"/>
      <c r="H6147" s="123"/>
      <c r="I6147" s="103"/>
      <c r="J6147" s="103"/>
      <c r="K6147" s="103"/>
    </row>
    <row r="6148" spans="2:11" ht="12" customHeight="1" x14ac:dyDescent="0.25">
      <c r="B6148" s="103"/>
      <c r="C6148" s="123"/>
      <c r="D6148" s="103"/>
      <c r="E6148" s="103"/>
      <c r="F6148" s="103"/>
      <c r="H6148" s="123"/>
      <c r="I6148" s="103"/>
      <c r="J6148" s="103"/>
      <c r="K6148" s="103"/>
    </row>
    <row r="6149" spans="2:11" ht="12" customHeight="1" x14ac:dyDescent="0.25">
      <c r="B6149" s="103"/>
      <c r="C6149" s="123"/>
      <c r="D6149" s="103"/>
      <c r="E6149" s="103"/>
      <c r="F6149" s="103"/>
      <c r="H6149" s="123"/>
      <c r="I6149" s="103"/>
      <c r="J6149" s="103"/>
      <c r="K6149" s="103"/>
    </row>
    <row r="6150" spans="2:11" ht="12" customHeight="1" x14ac:dyDescent="0.25">
      <c r="B6150" s="103"/>
      <c r="C6150" s="123"/>
      <c r="D6150" s="103"/>
      <c r="E6150" s="103"/>
      <c r="F6150" s="103"/>
      <c r="H6150" s="123"/>
      <c r="I6150" s="103"/>
      <c r="J6150" s="103"/>
      <c r="K6150" s="103"/>
    </row>
    <row r="6151" spans="2:11" ht="12" customHeight="1" x14ac:dyDescent="0.25">
      <c r="B6151" s="103"/>
      <c r="C6151" s="123"/>
      <c r="D6151" s="103"/>
      <c r="E6151" s="103"/>
      <c r="F6151" s="103"/>
      <c r="H6151" s="123"/>
      <c r="I6151" s="103"/>
      <c r="J6151" s="103"/>
      <c r="K6151" s="103"/>
    </row>
    <row r="6152" spans="2:11" ht="12" customHeight="1" x14ac:dyDescent="0.25">
      <c r="B6152" s="103"/>
      <c r="C6152" s="123"/>
      <c r="D6152" s="103"/>
      <c r="E6152" s="103"/>
      <c r="F6152" s="103"/>
      <c r="H6152" s="123"/>
      <c r="I6152" s="103"/>
      <c r="J6152" s="103"/>
      <c r="K6152" s="103"/>
    </row>
    <row r="6153" spans="2:11" ht="12" customHeight="1" x14ac:dyDescent="0.25">
      <c r="B6153" s="103"/>
      <c r="C6153" s="123"/>
      <c r="D6153" s="103"/>
      <c r="E6153" s="103"/>
      <c r="F6153" s="103"/>
      <c r="H6153" s="123"/>
      <c r="I6153" s="103"/>
      <c r="J6153" s="103"/>
      <c r="K6153" s="103"/>
    </row>
    <row r="6154" spans="2:11" ht="12" customHeight="1" x14ac:dyDescent="0.25">
      <c r="B6154" s="103"/>
      <c r="C6154" s="123"/>
      <c r="D6154" s="103"/>
      <c r="E6154" s="103"/>
      <c r="F6154" s="103"/>
      <c r="H6154" s="123"/>
      <c r="I6154" s="103"/>
      <c r="J6154" s="103"/>
      <c r="K6154" s="103"/>
    </row>
    <row r="6155" spans="2:11" ht="12" customHeight="1" x14ac:dyDescent="0.25">
      <c r="B6155" s="103"/>
      <c r="C6155" s="123"/>
      <c r="D6155" s="103"/>
      <c r="E6155" s="103"/>
      <c r="F6155" s="103"/>
      <c r="H6155" s="123"/>
      <c r="I6155" s="103"/>
      <c r="J6155" s="103"/>
      <c r="K6155" s="103"/>
    </row>
    <row r="6156" spans="2:11" ht="12" customHeight="1" x14ac:dyDescent="0.25">
      <c r="B6156" s="103"/>
      <c r="C6156" s="123"/>
      <c r="D6156" s="103"/>
      <c r="E6156" s="103"/>
      <c r="F6156" s="103"/>
      <c r="H6156" s="123"/>
      <c r="I6156" s="103"/>
      <c r="J6156" s="103"/>
      <c r="K6156" s="103"/>
    </row>
    <row r="6157" spans="2:11" ht="12" customHeight="1" x14ac:dyDescent="0.25">
      <c r="B6157" s="103"/>
      <c r="C6157" s="123"/>
      <c r="D6157" s="103"/>
      <c r="E6157" s="103"/>
      <c r="F6157" s="103"/>
      <c r="H6157" s="123"/>
      <c r="I6157" s="103"/>
      <c r="J6157" s="103"/>
      <c r="K6157" s="103"/>
    </row>
    <row r="6158" spans="2:11" ht="12" customHeight="1" x14ac:dyDescent="0.25">
      <c r="B6158" s="103"/>
      <c r="C6158" s="123"/>
      <c r="D6158" s="103"/>
      <c r="E6158" s="103"/>
      <c r="F6158" s="103"/>
      <c r="H6158" s="123"/>
      <c r="I6158" s="103"/>
      <c r="J6158" s="103"/>
      <c r="K6158" s="103"/>
    </row>
    <row r="6159" spans="2:11" ht="12" customHeight="1" x14ac:dyDescent="0.25">
      <c r="B6159" s="103"/>
      <c r="C6159" s="123"/>
      <c r="D6159" s="103"/>
      <c r="E6159" s="103"/>
      <c r="F6159" s="103"/>
      <c r="H6159" s="123"/>
      <c r="I6159" s="103"/>
      <c r="J6159" s="103"/>
      <c r="K6159" s="103"/>
    </row>
    <row r="6160" spans="2:11" ht="12" customHeight="1" x14ac:dyDescent="0.25">
      <c r="B6160" s="103"/>
      <c r="C6160" s="123"/>
      <c r="D6160" s="103"/>
      <c r="E6160" s="103"/>
      <c r="F6160" s="103"/>
      <c r="H6160" s="123"/>
      <c r="I6160" s="103"/>
      <c r="J6160" s="103"/>
      <c r="K6160" s="103"/>
    </row>
    <row r="6161" spans="2:11" ht="12" customHeight="1" x14ac:dyDescent="0.25">
      <c r="B6161" s="103"/>
      <c r="C6161" s="123"/>
      <c r="D6161" s="103"/>
      <c r="E6161" s="103"/>
      <c r="F6161" s="103"/>
      <c r="H6161" s="123"/>
      <c r="I6161" s="103"/>
      <c r="J6161" s="103"/>
      <c r="K6161" s="103"/>
    </row>
    <row r="6162" spans="2:11" ht="12" customHeight="1" x14ac:dyDescent="0.25">
      <c r="B6162" s="103"/>
      <c r="C6162" s="123"/>
      <c r="D6162" s="103"/>
      <c r="E6162" s="103"/>
      <c r="F6162" s="103"/>
      <c r="H6162" s="123"/>
      <c r="I6162" s="103"/>
      <c r="J6162" s="103"/>
      <c r="K6162" s="103"/>
    </row>
    <row r="6163" spans="2:11" ht="12" customHeight="1" x14ac:dyDescent="0.25">
      <c r="B6163" s="103"/>
      <c r="C6163" s="123"/>
      <c r="D6163" s="103"/>
      <c r="E6163" s="103"/>
      <c r="F6163" s="103"/>
      <c r="H6163" s="123"/>
      <c r="I6163" s="103"/>
      <c r="J6163" s="103"/>
      <c r="K6163" s="103"/>
    </row>
    <row r="6164" spans="2:11" ht="12" customHeight="1" x14ac:dyDescent="0.25">
      <c r="B6164" s="103"/>
      <c r="C6164" s="123"/>
      <c r="D6164" s="103"/>
      <c r="E6164" s="103"/>
      <c r="F6164" s="103"/>
      <c r="H6164" s="123"/>
      <c r="I6164" s="103"/>
      <c r="J6164" s="103"/>
      <c r="K6164" s="103"/>
    </row>
    <row r="6165" spans="2:11" ht="12" customHeight="1" x14ac:dyDescent="0.25">
      <c r="B6165" s="103"/>
      <c r="C6165" s="123"/>
      <c r="D6165" s="103"/>
      <c r="E6165" s="103"/>
      <c r="F6165" s="103"/>
      <c r="H6165" s="123"/>
      <c r="I6165" s="103"/>
      <c r="J6165" s="103"/>
      <c r="K6165" s="103"/>
    </row>
    <row r="6166" spans="2:11" ht="12" customHeight="1" x14ac:dyDescent="0.25">
      <c r="B6166" s="103"/>
      <c r="C6166" s="123"/>
      <c r="D6166" s="103"/>
      <c r="E6166" s="103"/>
      <c r="F6166" s="103"/>
      <c r="H6166" s="123"/>
      <c r="I6166" s="103"/>
      <c r="J6166" s="103"/>
      <c r="K6166" s="103"/>
    </row>
    <row r="6167" spans="2:11" ht="12" customHeight="1" x14ac:dyDescent="0.25">
      <c r="B6167" s="103"/>
      <c r="C6167" s="123"/>
      <c r="D6167" s="103"/>
      <c r="E6167" s="103"/>
      <c r="F6167" s="103"/>
      <c r="H6167" s="123"/>
      <c r="I6167" s="103"/>
      <c r="J6167" s="103"/>
      <c r="K6167" s="103"/>
    </row>
    <row r="6168" spans="2:11" ht="12" customHeight="1" x14ac:dyDescent="0.25">
      <c r="B6168" s="103"/>
      <c r="C6168" s="123"/>
      <c r="D6168" s="103"/>
      <c r="E6168" s="103"/>
      <c r="F6168" s="103"/>
      <c r="H6168" s="123"/>
      <c r="I6168" s="103"/>
      <c r="J6168" s="103"/>
      <c r="K6168" s="103"/>
    </row>
    <row r="6169" spans="2:11" ht="12" customHeight="1" x14ac:dyDescent="0.25">
      <c r="B6169" s="103"/>
      <c r="C6169" s="123"/>
      <c r="D6169" s="103"/>
      <c r="E6169" s="103"/>
      <c r="F6169" s="103"/>
      <c r="H6169" s="123"/>
      <c r="I6169" s="103"/>
      <c r="J6169" s="103"/>
      <c r="K6169" s="103"/>
    </row>
    <row r="6170" spans="2:11" ht="12" customHeight="1" x14ac:dyDescent="0.25">
      <c r="B6170" s="103"/>
      <c r="C6170" s="123"/>
      <c r="D6170" s="103"/>
      <c r="E6170" s="103"/>
      <c r="F6170" s="103"/>
      <c r="H6170" s="123"/>
      <c r="I6170" s="103"/>
      <c r="J6170" s="103"/>
      <c r="K6170" s="103"/>
    </row>
    <row r="6171" spans="2:11" ht="12" customHeight="1" x14ac:dyDescent="0.25">
      <c r="B6171" s="103"/>
      <c r="C6171" s="123"/>
      <c r="D6171" s="103"/>
      <c r="E6171" s="103"/>
      <c r="F6171" s="103"/>
      <c r="H6171" s="123"/>
      <c r="I6171" s="103"/>
      <c r="J6171" s="103"/>
      <c r="K6171" s="103"/>
    </row>
    <row r="6172" spans="2:11" ht="12" customHeight="1" x14ac:dyDescent="0.25">
      <c r="B6172" s="103"/>
      <c r="C6172" s="123"/>
      <c r="D6172" s="103"/>
      <c r="E6172" s="103"/>
      <c r="F6172" s="103"/>
      <c r="H6172" s="123"/>
      <c r="I6172" s="103"/>
      <c r="J6172" s="103"/>
      <c r="K6172" s="103"/>
    </row>
    <row r="6173" spans="2:11" ht="12" customHeight="1" x14ac:dyDescent="0.25">
      <c r="B6173" s="103"/>
      <c r="C6173" s="123"/>
      <c r="D6173" s="103"/>
      <c r="E6173" s="103"/>
      <c r="F6173" s="103"/>
      <c r="H6173" s="123"/>
      <c r="I6173" s="103"/>
      <c r="J6173" s="103"/>
      <c r="K6173" s="103"/>
    </row>
    <row r="6174" spans="2:11" ht="12" customHeight="1" x14ac:dyDescent="0.25">
      <c r="B6174" s="103"/>
      <c r="C6174" s="123"/>
      <c r="D6174" s="103"/>
      <c r="E6174" s="103"/>
      <c r="F6174" s="103"/>
      <c r="H6174" s="123"/>
      <c r="I6174" s="103"/>
      <c r="J6174" s="103"/>
      <c r="K6174" s="103"/>
    </row>
    <row r="6175" spans="2:11" ht="12" customHeight="1" x14ac:dyDescent="0.25">
      <c r="B6175" s="103"/>
      <c r="C6175" s="123"/>
      <c r="D6175" s="103"/>
      <c r="E6175" s="103"/>
      <c r="F6175" s="103"/>
      <c r="H6175" s="123"/>
      <c r="I6175" s="103"/>
      <c r="J6175" s="103"/>
      <c r="K6175" s="103"/>
    </row>
    <row r="6176" spans="2:11" ht="12" customHeight="1" x14ac:dyDescent="0.25">
      <c r="B6176" s="103"/>
      <c r="C6176" s="123"/>
      <c r="D6176" s="103"/>
      <c r="E6176" s="103"/>
      <c r="F6176" s="103"/>
      <c r="H6176" s="123"/>
      <c r="I6176" s="103"/>
      <c r="J6176" s="103"/>
      <c r="K6176" s="103"/>
    </row>
    <row r="6177" spans="2:11" ht="12" customHeight="1" x14ac:dyDescent="0.25">
      <c r="B6177" s="103"/>
      <c r="C6177" s="123"/>
      <c r="D6177" s="103"/>
      <c r="E6177" s="103"/>
      <c r="F6177" s="103"/>
      <c r="H6177" s="123"/>
      <c r="I6177" s="103"/>
      <c r="J6177" s="103"/>
      <c r="K6177" s="103"/>
    </row>
    <row r="6178" spans="2:11" ht="12" customHeight="1" x14ac:dyDescent="0.25">
      <c r="B6178" s="103"/>
      <c r="C6178" s="123"/>
      <c r="D6178" s="103"/>
      <c r="E6178" s="103"/>
      <c r="F6178" s="103"/>
      <c r="H6178" s="123"/>
      <c r="I6178" s="103"/>
      <c r="J6178" s="103"/>
      <c r="K6178" s="103"/>
    </row>
    <row r="6179" spans="2:11" ht="12" customHeight="1" x14ac:dyDescent="0.25">
      <c r="B6179" s="103"/>
      <c r="C6179" s="123"/>
      <c r="D6179" s="103"/>
      <c r="E6179" s="103"/>
      <c r="F6179" s="103"/>
      <c r="H6179" s="123"/>
      <c r="I6179" s="103"/>
      <c r="J6179" s="103"/>
      <c r="K6179" s="103"/>
    </row>
    <row r="6180" spans="2:11" ht="12" customHeight="1" x14ac:dyDescent="0.25">
      <c r="B6180" s="103"/>
      <c r="C6180" s="123"/>
      <c r="D6180" s="103"/>
      <c r="E6180" s="103"/>
      <c r="F6180" s="103"/>
      <c r="H6180" s="123"/>
      <c r="I6180" s="103"/>
      <c r="J6180" s="103"/>
      <c r="K6180" s="103"/>
    </row>
    <row r="6181" spans="2:11" ht="12" customHeight="1" x14ac:dyDescent="0.25">
      <c r="B6181" s="103"/>
      <c r="C6181" s="123"/>
      <c r="D6181" s="103"/>
      <c r="E6181" s="103"/>
      <c r="F6181" s="103"/>
      <c r="H6181" s="123"/>
      <c r="I6181" s="103"/>
      <c r="J6181" s="103"/>
      <c r="K6181" s="103"/>
    </row>
    <row r="6182" spans="2:11" ht="12" customHeight="1" x14ac:dyDescent="0.25">
      <c r="B6182" s="103"/>
      <c r="C6182" s="123"/>
      <c r="D6182" s="103"/>
      <c r="E6182" s="103"/>
      <c r="F6182" s="103"/>
      <c r="H6182" s="123"/>
      <c r="I6182" s="103"/>
      <c r="J6182" s="103"/>
      <c r="K6182" s="103"/>
    </row>
    <row r="6183" spans="2:11" ht="12" customHeight="1" x14ac:dyDescent="0.25">
      <c r="B6183" s="103"/>
      <c r="C6183" s="123"/>
      <c r="D6183" s="103"/>
      <c r="E6183" s="103"/>
      <c r="F6183" s="103"/>
      <c r="H6183" s="123"/>
      <c r="I6183" s="103"/>
      <c r="J6183" s="103"/>
      <c r="K6183" s="103"/>
    </row>
    <row r="6184" spans="2:11" ht="12" customHeight="1" x14ac:dyDescent="0.25">
      <c r="B6184" s="103"/>
      <c r="C6184" s="123"/>
      <c r="D6184" s="103"/>
      <c r="E6184" s="103"/>
      <c r="F6184" s="103"/>
      <c r="H6184" s="123"/>
      <c r="I6184" s="103"/>
      <c r="J6184" s="103"/>
      <c r="K6184" s="103"/>
    </row>
    <row r="6185" spans="2:11" ht="12" customHeight="1" x14ac:dyDescent="0.25">
      <c r="B6185" s="103"/>
      <c r="C6185" s="123"/>
      <c r="D6185" s="103"/>
      <c r="E6185" s="103"/>
      <c r="F6185" s="103"/>
      <c r="H6185" s="123"/>
      <c r="I6185" s="103"/>
      <c r="J6185" s="103"/>
      <c r="K6185" s="103"/>
    </row>
    <row r="6186" spans="2:11" ht="12" customHeight="1" x14ac:dyDescent="0.25">
      <c r="B6186" s="103"/>
      <c r="C6186" s="123"/>
      <c r="D6186" s="103"/>
      <c r="E6186" s="103"/>
      <c r="F6186" s="103"/>
      <c r="H6186" s="123"/>
      <c r="I6186" s="103"/>
      <c r="J6186" s="103"/>
      <c r="K6186" s="103"/>
    </row>
    <row r="6187" spans="2:11" ht="12" customHeight="1" x14ac:dyDescent="0.25">
      <c r="B6187" s="103"/>
      <c r="C6187" s="123"/>
      <c r="D6187" s="103"/>
      <c r="E6187" s="103"/>
      <c r="F6187" s="103"/>
      <c r="H6187" s="123"/>
      <c r="I6187" s="103"/>
      <c r="J6187" s="103"/>
      <c r="K6187" s="103"/>
    </row>
    <row r="6188" spans="2:11" ht="12" customHeight="1" x14ac:dyDescent="0.25">
      <c r="B6188" s="103"/>
      <c r="C6188" s="123"/>
      <c r="D6188" s="103"/>
      <c r="E6188" s="103"/>
      <c r="F6188" s="103"/>
      <c r="H6188" s="123"/>
      <c r="I6188" s="103"/>
      <c r="J6188" s="103"/>
      <c r="K6188" s="103"/>
    </row>
    <row r="6189" spans="2:11" ht="12" customHeight="1" x14ac:dyDescent="0.25">
      <c r="B6189" s="103"/>
      <c r="C6189" s="123"/>
      <c r="D6189" s="103"/>
      <c r="E6189" s="103"/>
      <c r="F6189" s="103"/>
      <c r="H6189" s="123"/>
      <c r="I6189" s="103"/>
      <c r="J6189" s="103"/>
      <c r="K6189" s="103"/>
    </row>
    <row r="6190" spans="2:11" ht="12" customHeight="1" x14ac:dyDescent="0.25">
      <c r="B6190" s="103"/>
      <c r="C6190" s="123"/>
      <c r="D6190" s="103"/>
      <c r="E6190" s="103"/>
      <c r="F6190" s="103"/>
      <c r="H6190" s="123"/>
      <c r="I6190" s="103"/>
      <c r="J6190" s="103"/>
      <c r="K6190" s="103"/>
    </row>
    <row r="6191" spans="2:11" ht="12" customHeight="1" x14ac:dyDescent="0.25">
      <c r="B6191" s="103"/>
      <c r="C6191" s="123"/>
      <c r="D6191" s="103"/>
      <c r="E6191" s="103"/>
      <c r="F6191" s="103"/>
      <c r="H6191" s="123"/>
      <c r="I6191" s="103"/>
      <c r="J6191" s="103"/>
      <c r="K6191" s="103"/>
    </row>
    <row r="6192" spans="2:11" ht="12" customHeight="1" x14ac:dyDescent="0.25">
      <c r="B6192" s="103"/>
      <c r="C6192" s="123"/>
      <c r="D6192" s="103"/>
      <c r="E6192" s="103"/>
      <c r="F6192" s="103"/>
      <c r="H6192" s="123"/>
      <c r="I6192" s="103"/>
      <c r="J6192" s="103"/>
      <c r="K6192" s="103"/>
    </row>
    <row r="6193" spans="2:11" ht="12" customHeight="1" x14ac:dyDescent="0.25">
      <c r="B6193" s="103"/>
      <c r="C6193" s="123"/>
      <c r="D6193" s="103"/>
      <c r="E6193" s="103"/>
      <c r="F6193" s="103"/>
      <c r="H6193" s="123"/>
      <c r="I6193" s="103"/>
      <c r="J6193" s="103"/>
      <c r="K6193" s="103"/>
    </row>
    <row r="6194" spans="2:11" ht="12" customHeight="1" x14ac:dyDescent="0.25">
      <c r="B6194" s="103"/>
      <c r="C6194" s="123"/>
      <c r="D6194" s="103"/>
      <c r="E6194" s="103"/>
      <c r="F6194" s="103"/>
      <c r="H6194" s="123"/>
      <c r="I6194" s="103"/>
      <c r="J6194" s="103"/>
      <c r="K6194" s="103"/>
    </row>
    <row r="6195" spans="2:11" ht="12" customHeight="1" x14ac:dyDescent="0.25">
      <c r="B6195" s="103"/>
      <c r="C6195" s="123"/>
      <c r="D6195" s="103"/>
      <c r="E6195" s="103"/>
      <c r="F6195" s="103"/>
      <c r="H6195" s="123"/>
      <c r="I6195" s="103"/>
      <c r="J6195" s="103"/>
      <c r="K6195" s="103"/>
    </row>
    <row r="6196" spans="2:11" ht="12" customHeight="1" x14ac:dyDescent="0.25">
      <c r="B6196" s="103"/>
      <c r="C6196" s="123"/>
      <c r="D6196" s="103"/>
      <c r="E6196" s="103"/>
      <c r="F6196" s="103"/>
      <c r="H6196" s="123"/>
      <c r="I6196" s="103"/>
      <c r="J6196" s="103"/>
      <c r="K6196" s="103"/>
    </row>
    <row r="6197" spans="2:11" ht="12" customHeight="1" x14ac:dyDescent="0.25">
      <c r="B6197" s="103"/>
      <c r="C6197" s="123"/>
      <c r="D6197" s="103"/>
      <c r="E6197" s="103"/>
      <c r="F6197" s="103"/>
      <c r="H6197" s="123"/>
      <c r="I6197" s="103"/>
      <c r="J6197" s="103"/>
      <c r="K6197" s="103"/>
    </row>
    <row r="6198" spans="2:11" ht="12" customHeight="1" x14ac:dyDescent="0.25">
      <c r="B6198" s="103"/>
      <c r="C6198" s="123"/>
      <c r="D6198" s="103"/>
      <c r="E6198" s="103"/>
      <c r="F6198" s="103"/>
      <c r="H6198" s="123"/>
      <c r="I6198" s="103"/>
      <c r="J6198" s="103"/>
      <c r="K6198" s="103"/>
    </row>
    <row r="6199" spans="2:11" ht="12" customHeight="1" x14ac:dyDescent="0.25">
      <c r="B6199" s="103"/>
      <c r="C6199" s="123"/>
      <c r="D6199" s="103"/>
      <c r="E6199" s="103"/>
      <c r="F6199" s="103"/>
      <c r="H6199" s="123"/>
      <c r="I6199" s="103"/>
      <c r="J6199" s="103"/>
      <c r="K6199" s="103"/>
    </row>
    <row r="6200" spans="2:11" ht="12" customHeight="1" x14ac:dyDescent="0.25">
      <c r="B6200" s="103"/>
      <c r="C6200" s="123"/>
      <c r="D6200" s="103"/>
      <c r="E6200" s="103"/>
      <c r="F6200" s="103"/>
      <c r="H6200" s="123"/>
      <c r="I6200" s="103"/>
      <c r="J6200" s="103"/>
      <c r="K6200" s="103"/>
    </row>
    <row r="6201" spans="2:11" ht="12" customHeight="1" x14ac:dyDescent="0.25">
      <c r="B6201" s="103"/>
      <c r="C6201" s="123"/>
      <c r="D6201" s="103"/>
      <c r="E6201" s="103"/>
      <c r="F6201" s="103"/>
      <c r="H6201" s="123"/>
      <c r="I6201" s="103"/>
      <c r="J6201" s="103"/>
      <c r="K6201" s="103"/>
    </row>
    <row r="6202" spans="2:11" ht="12" customHeight="1" x14ac:dyDescent="0.25">
      <c r="B6202" s="103"/>
      <c r="C6202" s="123"/>
      <c r="D6202" s="103"/>
      <c r="E6202" s="103"/>
      <c r="F6202" s="103"/>
      <c r="H6202" s="123"/>
      <c r="I6202" s="103"/>
      <c r="J6202" s="103"/>
      <c r="K6202" s="103"/>
    </row>
    <row r="6203" spans="2:11" ht="12" customHeight="1" x14ac:dyDescent="0.25">
      <c r="B6203" s="103"/>
      <c r="C6203" s="123"/>
      <c r="D6203" s="103"/>
      <c r="E6203" s="103"/>
      <c r="F6203" s="103"/>
      <c r="H6203" s="123"/>
      <c r="I6203" s="103"/>
      <c r="J6203" s="103"/>
      <c r="K6203" s="103"/>
    </row>
    <row r="6204" spans="2:11" ht="12" customHeight="1" x14ac:dyDescent="0.25">
      <c r="B6204" s="103"/>
      <c r="C6204" s="123"/>
      <c r="D6204" s="103"/>
      <c r="E6204" s="103"/>
      <c r="F6204" s="103"/>
      <c r="H6204" s="123"/>
      <c r="I6204" s="103"/>
      <c r="J6204" s="103"/>
      <c r="K6204" s="103"/>
    </row>
    <row r="6205" spans="2:11" ht="12" customHeight="1" x14ac:dyDescent="0.25">
      <c r="B6205" s="103"/>
      <c r="C6205" s="123"/>
      <c r="D6205" s="103"/>
      <c r="E6205" s="103"/>
      <c r="F6205" s="103"/>
      <c r="H6205" s="123"/>
      <c r="I6205" s="103"/>
      <c r="J6205" s="103"/>
      <c r="K6205" s="103"/>
    </row>
    <row r="6206" spans="2:11" ht="12" customHeight="1" x14ac:dyDescent="0.25">
      <c r="B6206" s="103"/>
      <c r="C6206" s="123"/>
      <c r="D6206" s="103"/>
      <c r="E6206" s="103"/>
      <c r="F6206" s="103"/>
      <c r="H6206" s="123"/>
      <c r="I6206" s="103"/>
      <c r="J6206" s="103"/>
      <c r="K6206" s="103"/>
    </row>
    <row r="6207" spans="2:11" ht="12" customHeight="1" x14ac:dyDescent="0.25">
      <c r="B6207" s="103"/>
      <c r="C6207" s="123"/>
      <c r="D6207" s="103"/>
      <c r="E6207" s="103"/>
      <c r="F6207" s="103"/>
      <c r="H6207" s="123"/>
      <c r="I6207" s="103"/>
      <c r="J6207" s="103"/>
      <c r="K6207" s="103"/>
    </row>
    <row r="6208" spans="2:11" ht="12" customHeight="1" x14ac:dyDescent="0.25">
      <c r="B6208" s="103"/>
      <c r="C6208" s="123"/>
      <c r="D6208" s="103"/>
      <c r="E6208" s="103"/>
      <c r="F6208" s="103"/>
      <c r="H6208" s="123"/>
      <c r="I6208" s="103"/>
      <c r="J6208" s="103"/>
      <c r="K6208" s="103"/>
    </row>
    <row r="6209" spans="2:11" ht="12" customHeight="1" x14ac:dyDescent="0.25">
      <c r="B6209" s="103"/>
      <c r="C6209" s="123"/>
      <c r="D6209" s="103"/>
      <c r="E6209" s="103"/>
      <c r="F6209" s="103"/>
      <c r="H6209" s="123"/>
      <c r="I6209" s="103"/>
      <c r="J6209" s="103"/>
      <c r="K6209" s="103"/>
    </row>
    <row r="6210" spans="2:11" ht="12" customHeight="1" x14ac:dyDescent="0.25">
      <c r="B6210" s="103"/>
      <c r="C6210" s="123"/>
      <c r="D6210" s="103"/>
      <c r="E6210" s="103"/>
      <c r="F6210" s="103"/>
      <c r="H6210" s="123"/>
      <c r="I6210" s="103"/>
      <c r="J6210" s="103"/>
      <c r="K6210" s="103"/>
    </row>
    <row r="6211" spans="2:11" ht="12" customHeight="1" x14ac:dyDescent="0.25">
      <c r="B6211" s="103"/>
      <c r="C6211" s="123"/>
      <c r="D6211" s="103"/>
      <c r="E6211" s="103"/>
      <c r="F6211" s="103"/>
      <c r="H6211" s="123"/>
      <c r="I6211" s="103"/>
      <c r="J6211" s="103"/>
      <c r="K6211" s="103"/>
    </row>
    <row r="6212" spans="2:11" ht="12" customHeight="1" x14ac:dyDescent="0.25">
      <c r="B6212" s="103"/>
      <c r="C6212" s="123"/>
      <c r="D6212" s="103"/>
      <c r="E6212" s="103"/>
      <c r="F6212" s="103"/>
      <c r="H6212" s="123"/>
      <c r="I6212" s="103"/>
      <c r="J6212" s="103"/>
      <c r="K6212" s="103"/>
    </row>
    <row r="6213" spans="2:11" ht="12" customHeight="1" x14ac:dyDescent="0.25">
      <c r="B6213" s="103"/>
      <c r="C6213" s="123"/>
      <c r="D6213" s="103"/>
      <c r="E6213" s="103"/>
      <c r="F6213" s="103"/>
      <c r="H6213" s="123"/>
      <c r="I6213" s="103"/>
      <c r="J6213" s="103"/>
      <c r="K6213" s="103"/>
    </row>
    <row r="6214" spans="2:11" ht="12" customHeight="1" x14ac:dyDescent="0.25">
      <c r="B6214" s="103"/>
      <c r="C6214" s="123"/>
      <c r="D6214" s="103"/>
      <c r="E6214" s="103"/>
      <c r="F6214" s="103"/>
      <c r="H6214" s="123"/>
      <c r="I6214" s="103"/>
      <c r="J6214" s="103"/>
      <c r="K6214" s="103"/>
    </row>
    <row r="6215" spans="2:11" ht="12" customHeight="1" x14ac:dyDescent="0.25">
      <c r="B6215" s="103"/>
      <c r="C6215" s="123"/>
      <c r="D6215" s="103"/>
      <c r="E6215" s="103"/>
      <c r="F6215" s="103"/>
      <c r="H6215" s="123"/>
      <c r="I6215" s="103"/>
      <c r="J6215" s="103"/>
      <c r="K6215" s="103"/>
    </row>
    <row r="6216" spans="2:11" ht="12" customHeight="1" x14ac:dyDescent="0.25">
      <c r="B6216" s="103"/>
      <c r="C6216" s="123"/>
      <c r="D6216" s="103"/>
      <c r="E6216" s="103"/>
      <c r="F6216" s="103"/>
      <c r="H6216" s="123"/>
      <c r="I6216" s="103"/>
      <c r="J6216" s="103"/>
      <c r="K6216" s="103"/>
    </row>
    <row r="6217" spans="2:11" ht="12" customHeight="1" x14ac:dyDescent="0.25">
      <c r="B6217" s="103"/>
      <c r="C6217" s="123"/>
      <c r="D6217" s="103"/>
      <c r="E6217" s="103"/>
      <c r="F6217" s="103"/>
      <c r="H6217" s="123"/>
      <c r="I6217" s="103"/>
      <c r="J6217" s="103"/>
      <c r="K6217" s="103"/>
    </row>
    <row r="6218" spans="2:11" ht="12" customHeight="1" x14ac:dyDescent="0.25">
      <c r="B6218" s="103"/>
      <c r="C6218" s="123"/>
      <c r="D6218" s="103"/>
      <c r="E6218" s="103"/>
      <c r="F6218" s="103"/>
      <c r="H6218" s="123"/>
      <c r="I6218" s="103"/>
      <c r="J6218" s="103"/>
      <c r="K6218" s="103"/>
    </row>
    <row r="6219" spans="2:11" ht="12" customHeight="1" x14ac:dyDescent="0.25">
      <c r="B6219" s="103"/>
      <c r="C6219" s="123"/>
      <c r="D6219" s="103"/>
      <c r="E6219" s="103"/>
      <c r="F6219" s="103"/>
      <c r="H6219" s="123"/>
      <c r="I6219" s="103"/>
      <c r="J6219" s="103"/>
      <c r="K6219" s="103"/>
    </row>
    <row r="6220" spans="2:11" ht="12" customHeight="1" x14ac:dyDescent="0.25">
      <c r="B6220" s="103"/>
      <c r="C6220" s="123"/>
      <c r="D6220" s="103"/>
      <c r="E6220" s="103"/>
      <c r="F6220" s="103"/>
      <c r="H6220" s="123"/>
      <c r="I6220" s="103"/>
      <c r="J6220" s="103"/>
      <c r="K6220" s="103"/>
    </row>
    <row r="6221" spans="2:11" ht="12" customHeight="1" x14ac:dyDescent="0.25">
      <c r="B6221" s="103"/>
      <c r="C6221" s="123"/>
      <c r="D6221" s="103"/>
      <c r="E6221" s="103"/>
      <c r="F6221" s="103"/>
      <c r="H6221" s="123"/>
      <c r="I6221" s="103"/>
      <c r="J6221" s="103"/>
      <c r="K6221" s="103"/>
    </row>
    <row r="6222" spans="2:11" ht="12" customHeight="1" x14ac:dyDescent="0.25">
      <c r="B6222" s="103"/>
      <c r="C6222" s="123"/>
      <c r="D6222" s="103"/>
      <c r="E6222" s="103"/>
      <c r="F6222" s="103"/>
      <c r="H6222" s="123"/>
      <c r="I6222" s="103"/>
      <c r="J6222" s="103"/>
      <c r="K6222" s="103"/>
    </row>
    <row r="6223" spans="2:11" ht="12" customHeight="1" x14ac:dyDescent="0.25">
      <c r="B6223" s="103"/>
      <c r="C6223" s="123"/>
      <c r="D6223" s="103"/>
      <c r="E6223" s="103"/>
      <c r="F6223" s="103"/>
      <c r="H6223" s="123"/>
      <c r="I6223" s="103"/>
      <c r="J6223" s="103"/>
      <c r="K6223" s="103"/>
    </row>
    <row r="6224" spans="2:11" ht="12" customHeight="1" x14ac:dyDescent="0.25">
      <c r="B6224" s="103"/>
      <c r="C6224" s="123"/>
      <c r="D6224" s="103"/>
      <c r="E6224" s="103"/>
      <c r="F6224" s="103"/>
      <c r="H6224" s="123"/>
      <c r="I6224" s="103"/>
      <c r="J6224" s="103"/>
      <c r="K6224" s="103"/>
    </row>
    <row r="6225" spans="2:11" ht="12" customHeight="1" x14ac:dyDescent="0.25">
      <c r="B6225" s="103"/>
      <c r="C6225" s="123"/>
      <c r="D6225" s="103"/>
      <c r="E6225" s="103"/>
      <c r="F6225" s="103"/>
      <c r="H6225" s="123"/>
      <c r="I6225" s="103"/>
      <c r="J6225" s="103"/>
      <c r="K6225" s="103"/>
    </row>
    <row r="6226" spans="2:11" ht="12" customHeight="1" x14ac:dyDescent="0.25">
      <c r="B6226" s="103"/>
      <c r="C6226" s="123"/>
      <c r="D6226" s="103"/>
      <c r="E6226" s="103"/>
      <c r="F6226" s="103"/>
      <c r="H6226" s="123"/>
      <c r="I6226" s="103"/>
      <c r="J6226" s="103"/>
      <c r="K6226" s="103"/>
    </row>
    <row r="6227" spans="2:11" ht="12" customHeight="1" x14ac:dyDescent="0.25">
      <c r="B6227" s="103"/>
      <c r="C6227" s="123"/>
      <c r="D6227" s="103"/>
      <c r="E6227" s="103"/>
      <c r="F6227" s="103"/>
      <c r="H6227" s="123"/>
      <c r="I6227" s="103"/>
      <c r="J6227" s="103"/>
      <c r="K6227" s="103"/>
    </row>
    <row r="6228" spans="2:11" ht="12" customHeight="1" x14ac:dyDescent="0.25">
      <c r="B6228" s="103"/>
      <c r="C6228" s="123"/>
      <c r="D6228" s="103"/>
      <c r="E6228" s="103"/>
      <c r="F6228" s="103"/>
      <c r="H6228" s="123"/>
      <c r="I6228" s="103"/>
      <c r="J6228" s="103"/>
      <c r="K6228" s="103"/>
    </row>
    <row r="6229" spans="2:11" ht="12" customHeight="1" x14ac:dyDescent="0.25">
      <c r="B6229" s="103"/>
      <c r="C6229" s="123"/>
      <c r="D6229" s="103"/>
      <c r="E6229" s="103"/>
      <c r="F6229" s="103"/>
      <c r="H6229" s="123"/>
      <c r="I6229" s="103"/>
      <c r="J6229" s="103"/>
      <c r="K6229" s="103"/>
    </row>
    <row r="6230" spans="2:11" ht="12" customHeight="1" x14ac:dyDescent="0.25">
      <c r="B6230" s="103"/>
      <c r="C6230" s="123"/>
      <c r="D6230" s="103"/>
      <c r="E6230" s="103"/>
      <c r="F6230" s="103"/>
      <c r="H6230" s="123"/>
      <c r="I6230" s="103"/>
      <c r="J6230" s="103"/>
      <c r="K6230" s="103"/>
    </row>
    <row r="6231" spans="2:11" ht="12" customHeight="1" x14ac:dyDescent="0.25">
      <c r="B6231" s="103"/>
      <c r="C6231" s="123"/>
      <c r="D6231" s="103"/>
      <c r="E6231" s="103"/>
      <c r="F6231" s="103"/>
      <c r="H6231" s="123"/>
      <c r="I6231" s="103"/>
      <c r="J6231" s="103"/>
      <c r="K6231" s="103"/>
    </row>
    <row r="6232" spans="2:11" ht="12" customHeight="1" x14ac:dyDescent="0.25">
      <c r="B6232" s="103"/>
      <c r="C6232" s="123"/>
      <c r="D6232" s="103"/>
      <c r="E6232" s="103"/>
      <c r="F6232" s="103"/>
      <c r="H6232" s="123"/>
      <c r="I6232" s="103"/>
      <c r="J6232" s="103"/>
      <c r="K6232" s="103"/>
    </row>
    <row r="6233" spans="2:11" ht="12" customHeight="1" x14ac:dyDescent="0.25">
      <c r="B6233" s="103"/>
      <c r="C6233" s="123"/>
      <c r="D6233" s="103"/>
      <c r="E6233" s="103"/>
      <c r="F6233" s="103"/>
      <c r="H6233" s="123"/>
      <c r="I6233" s="103"/>
      <c r="J6233" s="103"/>
      <c r="K6233" s="103"/>
    </row>
    <row r="6234" spans="2:11" ht="12" customHeight="1" x14ac:dyDescent="0.25">
      <c r="B6234" s="103"/>
      <c r="C6234" s="123"/>
      <c r="D6234" s="103"/>
      <c r="E6234" s="103"/>
      <c r="F6234" s="103"/>
      <c r="H6234" s="123"/>
      <c r="I6234" s="103"/>
      <c r="J6234" s="103"/>
      <c r="K6234" s="103"/>
    </row>
    <row r="6235" spans="2:11" ht="12" customHeight="1" x14ac:dyDescent="0.25">
      <c r="B6235" s="103"/>
      <c r="C6235" s="123"/>
      <c r="D6235" s="103"/>
      <c r="E6235" s="103"/>
      <c r="F6235" s="103"/>
      <c r="H6235" s="123"/>
      <c r="I6235" s="103"/>
      <c r="J6235" s="103"/>
      <c r="K6235" s="103"/>
    </row>
    <row r="6236" spans="2:11" ht="12" customHeight="1" x14ac:dyDescent="0.25">
      <c r="B6236" s="103"/>
      <c r="C6236" s="123"/>
      <c r="D6236" s="103"/>
      <c r="E6236" s="103"/>
      <c r="F6236" s="103"/>
      <c r="H6236" s="123"/>
      <c r="I6236" s="103"/>
      <c r="J6236" s="103"/>
      <c r="K6236" s="103"/>
    </row>
    <row r="6237" spans="2:11" ht="12" customHeight="1" x14ac:dyDescent="0.25">
      <c r="B6237" s="103"/>
      <c r="C6237" s="123"/>
      <c r="D6237" s="103"/>
      <c r="E6237" s="103"/>
      <c r="F6237" s="103"/>
      <c r="H6237" s="123"/>
      <c r="I6237" s="103"/>
      <c r="J6237" s="103"/>
      <c r="K6237" s="103"/>
    </row>
    <row r="6238" spans="2:11" ht="12" customHeight="1" x14ac:dyDescent="0.25">
      <c r="B6238" s="103"/>
      <c r="C6238" s="123"/>
      <c r="D6238" s="103"/>
      <c r="E6238" s="103"/>
      <c r="F6238" s="103"/>
      <c r="H6238" s="123"/>
      <c r="I6238" s="103"/>
      <c r="J6238" s="103"/>
      <c r="K6238" s="103"/>
    </row>
    <row r="6239" spans="2:11" ht="12" customHeight="1" x14ac:dyDescent="0.25">
      <c r="B6239" s="103"/>
      <c r="C6239" s="123"/>
      <c r="D6239" s="103"/>
      <c r="E6239" s="103"/>
      <c r="F6239" s="103"/>
      <c r="H6239" s="123"/>
      <c r="I6239" s="103"/>
      <c r="J6239" s="103"/>
      <c r="K6239" s="103"/>
    </row>
    <row r="6240" spans="2:11" ht="12" customHeight="1" x14ac:dyDescent="0.25">
      <c r="B6240" s="103"/>
      <c r="C6240" s="123"/>
      <c r="D6240" s="103"/>
      <c r="E6240" s="103"/>
      <c r="F6240" s="103"/>
      <c r="H6240" s="123"/>
      <c r="I6240" s="103"/>
      <c r="J6240" s="103"/>
      <c r="K6240" s="103"/>
    </row>
    <row r="6241" spans="2:11" ht="12" customHeight="1" x14ac:dyDescent="0.25">
      <c r="B6241" s="103"/>
      <c r="C6241" s="123"/>
      <c r="D6241" s="103"/>
      <c r="E6241" s="103"/>
      <c r="F6241" s="103"/>
      <c r="H6241" s="123"/>
      <c r="I6241" s="103"/>
      <c r="J6241" s="103"/>
      <c r="K6241" s="103"/>
    </row>
    <row r="6242" spans="2:11" ht="12" customHeight="1" x14ac:dyDescent="0.25">
      <c r="B6242" s="103"/>
      <c r="C6242" s="123"/>
      <c r="D6242" s="103"/>
      <c r="E6242" s="103"/>
      <c r="F6242" s="103"/>
      <c r="H6242" s="123"/>
      <c r="I6242" s="103"/>
      <c r="J6242" s="103"/>
      <c r="K6242" s="103"/>
    </row>
    <row r="6243" spans="2:11" ht="12" customHeight="1" x14ac:dyDescent="0.25">
      <c r="B6243" s="103"/>
      <c r="C6243" s="123"/>
      <c r="D6243" s="103"/>
      <c r="E6243" s="103"/>
      <c r="F6243" s="103"/>
      <c r="H6243" s="123"/>
      <c r="I6243" s="103"/>
      <c r="J6243" s="103"/>
      <c r="K6243" s="103"/>
    </row>
    <row r="6244" spans="2:11" ht="12" customHeight="1" x14ac:dyDescent="0.25">
      <c r="B6244" s="103"/>
      <c r="C6244" s="123"/>
      <c r="D6244" s="103"/>
      <c r="E6244" s="103"/>
      <c r="F6244" s="103"/>
      <c r="H6244" s="123"/>
      <c r="I6244" s="103"/>
      <c r="J6244" s="103"/>
      <c r="K6244" s="103"/>
    </row>
    <row r="6245" spans="2:11" ht="12" customHeight="1" x14ac:dyDescent="0.25">
      <c r="B6245" s="103"/>
      <c r="C6245" s="123"/>
      <c r="D6245" s="103"/>
      <c r="E6245" s="103"/>
      <c r="F6245" s="103"/>
      <c r="H6245" s="123"/>
      <c r="I6245" s="103"/>
      <c r="J6245" s="103"/>
      <c r="K6245" s="103"/>
    </row>
    <row r="6246" spans="2:11" ht="12" customHeight="1" x14ac:dyDescent="0.25">
      <c r="B6246" s="103"/>
      <c r="C6246" s="123"/>
      <c r="D6246" s="103"/>
      <c r="E6246" s="103"/>
      <c r="F6246" s="103"/>
      <c r="H6246" s="123"/>
      <c r="I6246" s="103"/>
      <c r="J6246" s="103"/>
      <c r="K6246" s="103"/>
    </row>
    <row r="6247" spans="2:11" ht="12" customHeight="1" x14ac:dyDescent="0.25">
      <c r="B6247" s="103"/>
      <c r="C6247" s="123"/>
      <c r="D6247" s="103"/>
      <c r="E6247" s="103"/>
      <c r="F6247" s="103"/>
      <c r="H6247" s="123"/>
      <c r="I6247" s="103"/>
      <c r="J6247" s="103"/>
      <c r="K6247" s="103"/>
    </row>
    <row r="6248" spans="2:11" ht="12" customHeight="1" x14ac:dyDescent="0.25">
      <c r="B6248" s="103"/>
      <c r="C6248" s="123"/>
      <c r="D6248" s="103"/>
      <c r="E6248" s="103"/>
      <c r="F6248" s="103"/>
      <c r="H6248" s="123"/>
      <c r="I6248" s="103"/>
      <c r="J6248" s="103"/>
      <c r="K6248" s="103"/>
    </row>
    <row r="6249" spans="2:11" ht="12" customHeight="1" x14ac:dyDescent="0.25">
      <c r="B6249" s="103"/>
      <c r="C6249" s="123"/>
      <c r="D6249" s="103"/>
      <c r="E6249" s="103"/>
      <c r="F6249" s="103"/>
      <c r="H6249" s="123"/>
      <c r="I6249" s="103"/>
      <c r="J6249" s="103"/>
      <c r="K6249" s="103"/>
    </row>
    <row r="6250" spans="2:11" ht="12" customHeight="1" x14ac:dyDescent="0.25">
      <c r="B6250" s="103"/>
      <c r="C6250" s="123"/>
      <c r="D6250" s="103"/>
      <c r="E6250" s="103"/>
      <c r="F6250" s="103"/>
      <c r="H6250" s="123"/>
      <c r="I6250" s="103"/>
      <c r="J6250" s="103"/>
      <c r="K6250" s="103"/>
    </row>
    <row r="6251" spans="2:11" ht="12" customHeight="1" x14ac:dyDescent="0.25">
      <c r="B6251" s="103"/>
      <c r="C6251" s="123"/>
      <c r="D6251" s="103"/>
      <c r="E6251" s="103"/>
      <c r="F6251" s="103"/>
      <c r="H6251" s="123"/>
      <c r="I6251" s="103"/>
      <c r="J6251" s="103"/>
      <c r="K6251" s="103"/>
    </row>
    <row r="6252" spans="2:11" ht="12" customHeight="1" x14ac:dyDescent="0.25">
      <c r="B6252" s="103"/>
      <c r="C6252" s="123"/>
      <c r="D6252" s="103"/>
      <c r="E6252" s="103"/>
      <c r="F6252" s="103"/>
      <c r="H6252" s="123"/>
      <c r="I6252" s="103"/>
      <c r="J6252" s="103"/>
      <c r="K6252" s="103"/>
    </row>
    <row r="6253" spans="2:11" ht="12" customHeight="1" x14ac:dyDescent="0.25">
      <c r="B6253" s="103"/>
      <c r="C6253" s="123"/>
      <c r="D6253" s="103"/>
      <c r="E6253" s="103"/>
      <c r="F6253" s="103"/>
      <c r="H6253" s="123"/>
      <c r="I6253" s="103"/>
      <c r="J6253" s="103"/>
      <c r="K6253" s="103"/>
    </row>
    <row r="6254" spans="2:11" ht="12" customHeight="1" x14ac:dyDescent="0.25">
      <c r="B6254" s="103"/>
      <c r="C6254" s="123"/>
      <c r="D6254" s="103"/>
      <c r="E6254" s="103"/>
      <c r="F6254" s="103"/>
      <c r="H6254" s="123"/>
      <c r="I6254" s="103"/>
      <c r="J6254" s="103"/>
      <c r="K6254" s="103"/>
    </row>
    <row r="6255" spans="2:11" ht="12" customHeight="1" x14ac:dyDescent="0.25">
      <c r="B6255" s="103"/>
      <c r="C6255" s="123"/>
      <c r="D6255" s="103"/>
      <c r="E6255" s="103"/>
      <c r="F6255" s="103"/>
      <c r="H6255" s="123"/>
      <c r="I6255" s="103"/>
      <c r="J6255" s="103"/>
      <c r="K6255" s="103"/>
    </row>
    <row r="6256" spans="2:11" ht="12" customHeight="1" x14ac:dyDescent="0.25">
      <c r="B6256" s="103"/>
      <c r="C6256" s="123"/>
      <c r="D6256" s="103"/>
      <c r="E6256" s="103"/>
      <c r="F6256" s="103"/>
      <c r="H6256" s="123"/>
      <c r="I6256" s="103"/>
      <c r="J6256" s="103"/>
      <c r="K6256" s="103"/>
    </row>
    <row r="6257" spans="2:11" ht="12" customHeight="1" x14ac:dyDescent="0.25">
      <c r="B6257" s="103"/>
      <c r="C6257" s="123"/>
      <c r="D6257" s="103"/>
      <c r="E6257" s="103"/>
      <c r="F6257" s="103"/>
      <c r="H6257" s="123"/>
      <c r="I6257" s="103"/>
      <c r="J6257" s="103"/>
      <c r="K6257" s="103"/>
    </row>
    <row r="6258" spans="2:11" ht="12" customHeight="1" x14ac:dyDescent="0.25">
      <c r="B6258" s="103"/>
      <c r="C6258" s="123"/>
      <c r="D6258" s="103"/>
      <c r="E6258" s="103"/>
      <c r="F6258" s="103"/>
      <c r="H6258" s="123"/>
      <c r="I6258" s="103"/>
      <c r="J6258" s="103"/>
      <c r="K6258" s="103"/>
    </row>
    <row r="6259" spans="2:11" ht="12" customHeight="1" x14ac:dyDescent="0.25">
      <c r="B6259" s="103"/>
      <c r="C6259" s="123"/>
      <c r="D6259" s="103"/>
      <c r="E6259" s="103"/>
      <c r="F6259" s="103"/>
      <c r="H6259" s="123"/>
      <c r="I6259" s="103"/>
      <c r="J6259" s="103"/>
      <c r="K6259" s="103"/>
    </row>
    <row r="6260" spans="2:11" ht="12" customHeight="1" x14ac:dyDescent="0.25">
      <c r="B6260" s="103"/>
      <c r="C6260" s="123"/>
      <c r="D6260" s="103"/>
      <c r="E6260" s="103"/>
      <c r="F6260" s="103"/>
      <c r="H6260" s="123"/>
      <c r="I6260" s="103"/>
      <c r="J6260" s="103"/>
      <c r="K6260" s="103"/>
    </row>
    <row r="6261" spans="2:11" ht="12" customHeight="1" x14ac:dyDescent="0.25">
      <c r="B6261" s="103"/>
      <c r="C6261" s="123"/>
      <c r="D6261" s="103"/>
      <c r="E6261" s="103"/>
      <c r="F6261" s="103"/>
      <c r="H6261" s="123"/>
      <c r="I6261" s="103"/>
      <c r="J6261" s="103"/>
      <c r="K6261" s="103"/>
    </row>
    <row r="6262" spans="2:11" ht="12" customHeight="1" x14ac:dyDescent="0.25">
      <c r="B6262" s="103"/>
      <c r="C6262" s="123"/>
      <c r="D6262" s="103"/>
      <c r="E6262" s="103"/>
      <c r="F6262" s="103"/>
      <c r="H6262" s="123"/>
      <c r="I6262" s="103"/>
      <c r="J6262" s="103"/>
      <c r="K6262" s="103"/>
    </row>
    <row r="6263" spans="2:11" ht="12" customHeight="1" x14ac:dyDescent="0.25">
      <c r="B6263" s="103"/>
      <c r="C6263" s="123"/>
      <c r="D6263" s="103"/>
      <c r="E6263" s="103"/>
      <c r="F6263" s="103"/>
      <c r="H6263" s="123"/>
      <c r="I6263" s="103"/>
      <c r="J6263" s="103"/>
      <c r="K6263" s="103"/>
    </row>
    <row r="6264" spans="2:11" ht="12" customHeight="1" x14ac:dyDescent="0.25">
      <c r="B6264" s="103"/>
      <c r="C6264" s="123"/>
      <c r="D6264" s="103"/>
      <c r="E6264" s="103"/>
      <c r="F6264" s="103"/>
      <c r="H6264" s="123"/>
      <c r="I6264" s="103"/>
      <c r="J6264" s="103"/>
      <c r="K6264" s="103"/>
    </row>
    <row r="6265" spans="2:11" ht="12" customHeight="1" x14ac:dyDescent="0.25">
      <c r="B6265" s="103"/>
      <c r="C6265" s="123"/>
      <c r="D6265" s="103"/>
      <c r="E6265" s="103"/>
      <c r="F6265" s="103"/>
      <c r="H6265" s="123"/>
      <c r="I6265" s="103"/>
      <c r="J6265" s="103"/>
      <c r="K6265" s="103"/>
    </row>
    <row r="6266" spans="2:11" ht="12" customHeight="1" x14ac:dyDescent="0.25">
      <c r="B6266" s="103"/>
      <c r="C6266" s="123"/>
      <c r="D6266" s="103"/>
      <c r="E6266" s="103"/>
      <c r="F6266" s="103"/>
      <c r="H6266" s="123"/>
      <c r="I6266" s="103"/>
      <c r="J6266" s="103"/>
      <c r="K6266" s="103"/>
    </row>
    <row r="6267" spans="2:11" ht="12" customHeight="1" x14ac:dyDescent="0.25">
      <c r="B6267" s="103"/>
      <c r="C6267" s="123"/>
      <c r="D6267" s="103"/>
      <c r="E6267" s="103"/>
      <c r="F6267" s="103"/>
      <c r="H6267" s="123"/>
      <c r="I6267" s="103"/>
      <c r="J6267" s="103"/>
      <c r="K6267" s="103"/>
    </row>
    <row r="6268" spans="2:11" ht="12" customHeight="1" x14ac:dyDescent="0.25">
      <c r="B6268" s="103"/>
      <c r="C6268" s="123"/>
      <c r="D6268" s="103"/>
      <c r="E6268" s="103"/>
      <c r="F6268" s="103"/>
      <c r="H6268" s="123"/>
      <c r="I6268" s="103"/>
      <c r="J6268" s="103"/>
      <c r="K6268" s="103"/>
    </row>
    <row r="6269" spans="2:11" ht="12" customHeight="1" x14ac:dyDescent="0.25">
      <c r="B6269" s="103"/>
      <c r="C6269" s="123"/>
      <c r="D6269" s="103"/>
      <c r="E6269" s="103"/>
      <c r="F6269" s="103"/>
      <c r="H6269" s="123"/>
      <c r="I6269" s="103"/>
      <c r="J6269" s="103"/>
      <c r="K6269" s="103"/>
    </row>
    <row r="6270" spans="2:11" ht="12" customHeight="1" x14ac:dyDescent="0.25">
      <c r="B6270" s="103"/>
      <c r="C6270" s="123"/>
      <c r="D6270" s="103"/>
      <c r="E6270" s="103"/>
      <c r="F6270" s="103"/>
      <c r="H6270" s="123"/>
      <c r="I6270" s="103"/>
      <c r="J6270" s="103"/>
      <c r="K6270" s="103"/>
    </row>
    <row r="6271" spans="2:11" ht="12" customHeight="1" x14ac:dyDescent="0.25">
      <c r="B6271" s="103"/>
      <c r="C6271" s="123"/>
      <c r="D6271" s="103"/>
      <c r="E6271" s="103"/>
      <c r="F6271" s="103"/>
      <c r="H6271" s="123"/>
      <c r="I6271" s="103"/>
      <c r="J6271" s="103"/>
      <c r="K6271" s="103"/>
    </row>
    <row r="6272" spans="2:11" ht="12" customHeight="1" x14ac:dyDescent="0.25">
      <c r="B6272" s="103"/>
      <c r="C6272" s="123"/>
      <c r="D6272" s="103"/>
      <c r="E6272" s="103"/>
      <c r="F6272" s="103"/>
      <c r="H6272" s="123"/>
      <c r="I6272" s="103"/>
      <c r="J6272" s="103"/>
      <c r="K6272" s="103"/>
    </row>
    <row r="6273" spans="2:11" ht="12" customHeight="1" x14ac:dyDescent="0.25">
      <c r="B6273" s="103"/>
      <c r="C6273" s="123"/>
      <c r="D6273" s="103"/>
      <c r="E6273" s="103"/>
      <c r="F6273" s="103"/>
      <c r="H6273" s="123"/>
      <c r="I6273" s="103"/>
      <c r="J6273" s="103"/>
      <c r="K6273" s="103"/>
    </row>
    <row r="6274" spans="2:11" ht="12" customHeight="1" x14ac:dyDescent="0.25">
      <c r="B6274" s="103"/>
      <c r="C6274" s="123"/>
      <c r="D6274" s="103"/>
      <c r="E6274" s="103"/>
      <c r="F6274" s="103"/>
      <c r="H6274" s="123"/>
      <c r="I6274" s="103"/>
      <c r="J6274" s="103"/>
      <c r="K6274" s="103"/>
    </row>
    <row r="6275" spans="2:11" ht="12" customHeight="1" x14ac:dyDescent="0.25">
      <c r="B6275" s="103"/>
      <c r="C6275" s="123"/>
      <c r="D6275" s="103"/>
      <c r="E6275" s="103"/>
      <c r="F6275" s="103"/>
      <c r="H6275" s="123"/>
      <c r="I6275" s="103"/>
      <c r="J6275" s="103"/>
      <c r="K6275" s="103"/>
    </row>
    <row r="6276" spans="2:11" ht="12" customHeight="1" x14ac:dyDescent="0.25">
      <c r="B6276" s="103"/>
      <c r="C6276" s="123"/>
      <c r="D6276" s="103"/>
      <c r="E6276" s="103"/>
      <c r="F6276" s="103"/>
      <c r="H6276" s="123"/>
      <c r="I6276" s="103"/>
      <c r="J6276" s="103"/>
      <c r="K6276" s="103"/>
    </row>
    <row r="6277" spans="2:11" ht="12" customHeight="1" x14ac:dyDescent="0.25">
      <c r="B6277" s="103"/>
      <c r="C6277" s="123"/>
      <c r="D6277" s="103"/>
      <c r="E6277" s="103"/>
      <c r="F6277" s="103"/>
      <c r="H6277" s="123"/>
      <c r="I6277" s="103"/>
      <c r="J6277" s="103"/>
      <c r="K6277" s="103"/>
    </row>
    <row r="6278" spans="2:11" ht="12" customHeight="1" x14ac:dyDescent="0.25">
      <c r="B6278" s="103"/>
      <c r="C6278" s="123"/>
      <c r="D6278" s="103"/>
      <c r="E6278" s="103"/>
      <c r="F6278" s="103"/>
      <c r="H6278" s="123"/>
      <c r="I6278" s="103"/>
      <c r="J6278" s="103"/>
      <c r="K6278" s="103"/>
    </row>
    <row r="6279" spans="2:11" ht="12" customHeight="1" x14ac:dyDescent="0.25">
      <c r="B6279" s="103"/>
      <c r="C6279" s="123"/>
      <c r="D6279" s="103"/>
      <c r="E6279" s="103"/>
      <c r="F6279" s="103"/>
      <c r="H6279" s="123"/>
      <c r="I6279" s="103"/>
      <c r="J6279" s="103"/>
      <c r="K6279" s="103"/>
    </row>
    <row r="6280" spans="2:11" ht="12" customHeight="1" x14ac:dyDescent="0.25">
      <c r="B6280" s="103"/>
      <c r="C6280" s="123"/>
      <c r="D6280" s="103"/>
      <c r="E6280" s="103"/>
      <c r="F6280" s="103"/>
      <c r="H6280" s="123"/>
      <c r="I6280" s="103"/>
      <c r="J6280" s="103"/>
      <c r="K6280" s="103"/>
    </row>
    <row r="6281" spans="2:11" ht="12" customHeight="1" x14ac:dyDescent="0.25">
      <c r="B6281" s="103"/>
      <c r="C6281" s="123"/>
      <c r="D6281" s="103"/>
      <c r="E6281" s="103"/>
      <c r="F6281" s="103"/>
      <c r="H6281" s="123"/>
      <c r="I6281" s="103"/>
      <c r="J6281" s="103"/>
      <c r="K6281" s="103"/>
    </row>
    <row r="6282" spans="2:11" ht="12" customHeight="1" x14ac:dyDescent="0.25">
      <c r="B6282" s="103"/>
      <c r="C6282" s="123"/>
      <c r="D6282" s="103"/>
      <c r="E6282" s="103"/>
      <c r="F6282" s="103"/>
      <c r="H6282" s="123"/>
      <c r="I6282" s="103"/>
      <c r="J6282" s="103"/>
      <c r="K6282" s="103"/>
    </row>
    <row r="6283" spans="2:11" ht="12" customHeight="1" x14ac:dyDescent="0.25">
      <c r="B6283" s="103"/>
      <c r="C6283" s="123"/>
      <c r="D6283" s="103"/>
      <c r="E6283" s="103"/>
      <c r="F6283" s="103"/>
      <c r="H6283" s="123"/>
      <c r="I6283" s="103"/>
      <c r="J6283" s="103"/>
      <c r="K6283" s="103"/>
    </row>
    <row r="6284" spans="2:11" ht="12" customHeight="1" x14ac:dyDescent="0.25">
      <c r="B6284" s="103"/>
      <c r="C6284" s="123"/>
      <c r="D6284" s="103"/>
      <c r="E6284" s="103"/>
      <c r="F6284" s="103"/>
      <c r="H6284" s="123"/>
      <c r="I6284" s="103"/>
      <c r="J6284" s="103"/>
      <c r="K6284" s="103"/>
    </row>
    <row r="6285" spans="2:11" ht="12" customHeight="1" x14ac:dyDescent="0.25">
      <c r="B6285" s="103"/>
      <c r="C6285" s="123"/>
      <c r="D6285" s="103"/>
      <c r="E6285" s="103"/>
      <c r="F6285" s="103"/>
      <c r="H6285" s="123"/>
      <c r="I6285" s="103"/>
      <c r="J6285" s="103"/>
      <c r="K6285" s="103"/>
    </row>
    <row r="6286" spans="2:11" ht="12" customHeight="1" x14ac:dyDescent="0.25">
      <c r="B6286" s="103"/>
      <c r="C6286" s="123"/>
      <c r="D6286" s="103"/>
      <c r="E6286" s="103"/>
      <c r="F6286" s="103"/>
      <c r="H6286" s="123"/>
      <c r="I6286" s="103"/>
      <c r="J6286" s="103"/>
      <c r="K6286" s="103"/>
    </row>
    <row r="6287" spans="2:11" ht="12" customHeight="1" x14ac:dyDescent="0.25">
      <c r="B6287" s="103"/>
      <c r="C6287" s="123"/>
      <c r="D6287" s="103"/>
      <c r="E6287" s="103"/>
      <c r="F6287" s="103"/>
      <c r="H6287" s="123"/>
      <c r="I6287" s="103"/>
      <c r="J6287" s="103"/>
      <c r="K6287" s="103"/>
    </row>
    <row r="6288" spans="2:11" ht="12" customHeight="1" x14ac:dyDescent="0.25">
      <c r="B6288" s="103"/>
      <c r="C6288" s="123"/>
      <c r="D6288" s="103"/>
      <c r="E6288" s="103"/>
      <c r="F6288" s="103"/>
      <c r="H6288" s="123"/>
      <c r="I6288" s="103"/>
      <c r="J6288" s="103"/>
      <c r="K6288" s="103"/>
    </row>
    <row r="6289" spans="2:11" ht="12" customHeight="1" x14ac:dyDescent="0.25">
      <c r="B6289" s="103"/>
      <c r="C6289" s="123"/>
      <c r="D6289" s="103"/>
      <c r="E6289" s="103"/>
      <c r="F6289" s="103"/>
      <c r="H6289" s="123"/>
      <c r="I6289" s="103"/>
      <c r="J6289" s="103"/>
      <c r="K6289" s="103"/>
    </row>
    <row r="6290" spans="2:11" ht="12" customHeight="1" x14ac:dyDescent="0.25">
      <c r="B6290" s="103"/>
      <c r="C6290" s="123"/>
      <c r="D6290" s="103"/>
      <c r="E6290" s="103"/>
      <c r="F6290" s="103"/>
      <c r="H6290" s="123"/>
      <c r="I6290" s="103"/>
      <c r="J6290" s="103"/>
      <c r="K6290" s="103"/>
    </row>
    <row r="6291" spans="2:11" ht="12" customHeight="1" x14ac:dyDescent="0.25">
      <c r="B6291" s="103"/>
      <c r="C6291" s="123"/>
      <c r="D6291" s="103"/>
      <c r="E6291" s="103"/>
      <c r="F6291" s="103"/>
      <c r="H6291" s="123"/>
      <c r="I6291" s="103"/>
      <c r="J6291" s="103"/>
      <c r="K6291" s="103"/>
    </row>
    <row r="6292" spans="2:11" ht="12" customHeight="1" x14ac:dyDescent="0.25">
      <c r="B6292" s="103"/>
      <c r="C6292" s="123"/>
      <c r="D6292" s="103"/>
      <c r="E6292" s="103"/>
      <c r="F6292" s="103"/>
      <c r="H6292" s="123"/>
      <c r="I6292" s="103"/>
      <c r="J6292" s="103"/>
      <c r="K6292" s="103"/>
    </row>
    <row r="6293" spans="2:11" ht="12" customHeight="1" x14ac:dyDescent="0.25">
      <c r="B6293" s="103"/>
      <c r="C6293" s="123"/>
      <c r="D6293" s="103"/>
      <c r="E6293" s="103"/>
      <c r="F6293" s="103"/>
      <c r="H6293" s="123"/>
      <c r="I6293" s="103"/>
      <c r="J6293" s="103"/>
      <c r="K6293" s="103"/>
    </row>
    <row r="6294" spans="2:11" ht="12" customHeight="1" x14ac:dyDescent="0.25">
      <c r="B6294" s="103"/>
      <c r="C6294" s="123"/>
      <c r="D6294" s="103"/>
      <c r="E6294" s="103"/>
      <c r="F6294" s="103"/>
      <c r="H6294" s="123"/>
      <c r="I6294" s="103"/>
      <c r="J6294" s="103"/>
      <c r="K6294" s="103"/>
    </row>
    <row r="6295" spans="2:11" ht="12" customHeight="1" x14ac:dyDescent="0.25">
      <c r="B6295" s="103"/>
      <c r="C6295" s="123"/>
      <c r="D6295" s="103"/>
      <c r="E6295" s="103"/>
      <c r="F6295" s="103"/>
      <c r="H6295" s="123"/>
      <c r="I6295" s="103"/>
      <c r="J6295" s="103"/>
      <c r="K6295" s="103"/>
    </row>
    <row r="6296" spans="2:11" ht="12" customHeight="1" x14ac:dyDescent="0.25">
      <c r="B6296" s="103"/>
      <c r="C6296" s="123"/>
      <c r="D6296" s="103"/>
      <c r="E6296" s="103"/>
      <c r="F6296" s="103"/>
      <c r="H6296" s="123"/>
      <c r="I6296" s="103"/>
      <c r="J6296" s="103"/>
      <c r="K6296" s="103"/>
    </row>
    <row r="6297" spans="2:11" ht="12" customHeight="1" x14ac:dyDescent="0.25">
      <c r="B6297" s="103"/>
      <c r="C6297" s="123"/>
      <c r="D6297" s="103"/>
      <c r="E6297" s="103"/>
      <c r="F6297" s="103"/>
      <c r="H6297" s="123"/>
      <c r="I6297" s="103"/>
      <c r="J6297" s="103"/>
      <c r="K6297" s="103"/>
    </row>
    <row r="6298" spans="2:11" ht="12" customHeight="1" x14ac:dyDescent="0.25">
      <c r="B6298" s="103"/>
      <c r="C6298" s="123"/>
      <c r="D6298" s="103"/>
      <c r="E6298" s="103"/>
      <c r="F6298" s="103"/>
      <c r="H6298" s="123"/>
      <c r="I6298" s="103"/>
      <c r="J6298" s="103"/>
      <c r="K6298" s="103"/>
    </row>
    <row r="6299" spans="2:11" ht="12" customHeight="1" x14ac:dyDescent="0.25">
      <c r="B6299" s="103"/>
      <c r="C6299" s="123"/>
      <c r="D6299" s="103"/>
      <c r="E6299" s="103"/>
      <c r="F6299" s="103"/>
      <c r="H6299" s="123"/>
      <c r="I6299" s="103"/>
      <c r="J6299" s="103"/>
      <c r="K6299" s="103"/>
    </row>
    <row r="6300" spans="2:11" ht="12" customHeight="1" x14ac:dyDescent="0.25">
      <c r="B6300" s="103"/>
      <c r="C6300" s="123"/>
      <c r="D6300" s="103"/>
      <c r="E6300" s="103"/>
      <c r="F6300" s="103"/>
      <c r="H6300" s="123"/>
      <c r="I6300" s="103"/>
      <c r="J6300" s="103"/>
      <c r="K6300" s="103"/>
    </row>
    <row r="6301" spans="2:11" ht="12" customHeight="1" x14ac:dyDescent="0.25">
      <c r="B6301" s="103"/>
      <c r="C6301" s="123"/>
      <c r="D6301" s="103"/>
      <c r="E6301" s="103"/>
      <c r="F6301" s="103"/>
      <c r="H6301" s="123"/>
      <c r="I6301" s="103"/>
      <c r="J6301" s="103"/>
      <c r="K6301" s="103"/>
    </row>
    <row r="6302" spans="2:11" ht="12" customHeight="1" x14ac:dyDescent="0.25">
      <c r="B6302" s="103"/>
      <c r="C6302" s="123"/>
      <c r="D6302" s="103"/>
      <c r="E6302" s="103"/>
      <c r="F6302" s="103"/>
      <c r="H6302" s="123"/>
      <c r="I6302" s="103"/>
      <c r="J6302" s="103"/>
      <c r="K6302" s="103"/>
    </row>
    <row r="6303" spans="2:11" ht="12" customHeight="1" x14ac:dyDescent="0.25">
      <c r="B6303" s="103"/>
      <c r="C6303" s="123"/>
      <c r="D6303" s="103"/>
      <c r="E6303" s="103"/>
      <c r="F6303" s="103"/>
      <c r="H6303" s="123"/>
      <c r="I6303" s="103"/>
      <c r="J6303" s="103"/>
      <c r="K6303" s="103"/>
    </row>
    <row r="6304" spans="2:11" ht="12" customHeight="1" x14ac:dyDescent="0.25">
      <c r="B6304" s="103"/>
      <c r="C6304" s="123"/>
      <c r="D6304" s="103"/>
      <c r="E6304" s="103"/>
      <c r="F6304" s="103"/>
      <c r="H6304" s="123"/>
      <c r="I6304" s="103"/>
      <c r="J6304" s="103"/>
      <c r="K6304" s="103"/>
    </row>
    <row r="6305" spans="2:11" ht="12" customHeight="1" x14ac:dyDescent="0.25">
      <c r="B6305" s="103"/>
      <c r="C6305" s="123"/>
      <c r="D6305" s="103"/>
      <c r="E6305" s="103"/>
      <c r="F6305" s="103"/>
      <c r="H6305" s="123"/>
      <c r="I6305" s="103"/>
      <c r="J6305" s="103"/>
      <c r="K6305" s="103"/>
    </row>
    <row r="6306" spans="2:11" ht="12" customHeight="1" x14ac:dyDescent="0.25">
      <c r="B6306" s="103"/>
      <c r="C6306" s="123"/>
      <c r="D6306" s="103"/>
      <c r="E6306" s="103"/>
      <c r="F6306" s="103"/>
      <c r="H6306" s="123"/>
      <c r="I6306" s="103"/>
      <c r="J6306" s="103"/>
      <c r="K6306" s="103"/>
    </row>
    <row r="6307" spans="2:11" ht="12" customHeight="1" x14ac:dyDescent="0.25">
      <c r="B6307" s="103"/>
      <c r="C6307" s="123"/>
      <c r="D6307" s="103"/>
      <c r="E6307" s="103"/>
      <c r="F6307" s="103"/>
      <c r="H6307" s="123"/>
      <c r="I6307" s="103"/>
      <c r="J6307" s="103"/>
      <c r="K6307" s="103"/>
    </row>
    <row r="6308" spans="2:11" ht="12" customHeight="1" x14ac:dyDescent="0.25">
      <c r="B6308" s="103"/>
      <c r="C6308" s="123"/>
      <c r="D6308" s="103"/>
      <c r="E6308" s="103"/>
      <c r="F6308" s="103"/>
      <c r="H6308" s="123"/>
      <c r="I6308" s="103"/>
      <c r="J6308" s="103"/>
      <c r="K6308" s="103"/>
    </row>
    <row r="6309" spans="2:11" ht="12" customHeight="1" x14ac:dyDescent="0.25">
      <c r="B6309" s="103"/>
      <c r="C6309" s="123"/>
      <c r="D6309" s="103"/>
      <c r="E6309" s="103"/>
      <c r="F6309" s="103"/>
      <c r="H6309" s="123"/>
      <c r="I6309" s="103"/>
      <c r="J6309" s="103"/>
      <c r="K6309" s="103"/>
    </row>
    <row r="6310" spans="2:11" ht="12" customHeight="1" x14ac:dyDescent="0.25">
      <c r="B6310" s="103"/>
      <c r="C6310" s="123"/>
      <c r="D6310" s="103"/>
      <c r="E6310" s="103"/>
      <c r="F6310" s="103"/>
      <c r="H6310" s="123"/>
      <c r="I6310" s="103"/>
      <c r="J6310" s="103"/>
      <c r="K6310" s="103"/>
    </row>
    <row r="6311" spans="2:11" ht="12" customHeight="1" x14ac:dyDescent="0.25">
      <c r="B6311" s="103"/>
      <c r="C6311" s="123"/>
      <c r="D6311" s="103"/>
      <c r="E6311" s="103"/>
      <c r="F6311" s="103"/>
      <c r="H6311" s="123"/>
      <c r="I6311" s="103"/>
      <c r="J6311" s="103"/>
      <c r="K6311" s="103"/>
    </row>
    <row r="6312" spans="2:11" ht="12" customHeight="1" x14ac:dyDescent="0.25">
      <c r="B6312" s="103"/>
      <c r="C6312" s="123"/>
      <c r="D6312" s="103"/>
      <c r="E6312" s="103"/>
      <c r="F6312" s="103"/>
      <c r="H6312" s="123"/>
      <c r="I6312" s="103"/>
      <c r="J6312" s="103"/>
      <c r="K6312" s="103"/>
    </row>
    <row r="6313" spans="2:11" ht="12" customHeight="1" x14ac:dyDescent="0.25">
      <c r="B6313" s="103"/>
      <c r="C6313" s="123"/>
      <c r="D6313" s="103"/>
      <c r="E6313" s="103"/>
      <c r="F6313" s="103"/>
      <c r="H6313" s="123"/>
      <c r="I6313" s="103"/>
      <c r="J6313" s="103"/>
      <c r="K6313" s="103"/>
    </row>
    <row r="6314" spans="2:11" ht="12" customHeight="1" x14ac:dyDescent="0.25">
      <c r="B6314" s="103"/>
      <c r="C6314" s="123"/>
      <c r="D6314" s="103"/>
      <c r="E6314" s="103"/>
      <c r="F6314" s="103"/>
      <c r="H6314" s="123"/>
      <c r="I6314" s="103"/>
      <c r="J6314" s="103"/>
      <c r="K6314" s="103"/>
    </row>
    <row r="6315" spans="2:11" ht="12" customHeight="1" x14ac:dyDescent="0.25">
      <c r="B6315" s="103"/>
      <c r="C6315" s="123"/>
      <c r="D6315" s="103"/>
      <c r="E6315" s="103"/>
      <c r="F6315" s="103"/>
      <c r="H6315" s="123"/>
      <c r="I6315" s="103"/>
      <c r="J6315" s="103"/>
      <c r="K6315" s="103"/>
    </row>
    <row r="6316" spans="2:11" ht="12" customHeight="1" x14ac:dyDescent="0.25">
      <c r="B6316" s="103"/>
      <c r="C6316" s="123"/>
      <c r="D6316" s="103"/>
      <c r="E6316" s="103"/>
      <c r="F6316" s="103"/>
      <c r="H6316" s="123"/>
      <c r="I6316" s="103"/>
      <c r="J6316" s="103"/>
      <c r="K6316" s="103"/>
    </row>
    <row r="6317" spans="2:11" ht="12" customHeight="1" x14ac:dyDescent="0.25">
      <c r="B6317" s="103"/>
      <c r="C6317" s="123"/>
      <c r="D6317" s="103"/>
      <c r="E6317" s="103"/>
      <c r="F6317" s="103"/>
      <c r="H6317" s="123"/>
      <c r="I6317" s="103"/>
      <c r="J6317" s="103"/>
      <c r="K6317" s="103"/>
    </row>
    <row r="6318" spans="2:11" ht="12" customHeight="1" x14ac:dyDescent="0.25">
      <c r="B6318" s="103"/>
      <c r="C6318" s="123"/>
      <c r="D6318" s="103"/>
      <c r="E6318" s="103"/>
      <c r="F6318" s="103"/>
      <c r="H6318" s="123"/>
      <c r="I6318" s="103"/>
      <c r="J6318" s="103"/>
      <c r="K6318" s="103"/>
    </row>
    <row r="6319" spans="2:11" ht="12" customHeight="1" x14ac:dyDescent="0.25">
      <c r="B6319" s="103"/>
      <c r="C6319" s="123"/>
      <c r="D6319" s="103"/>
      <c r="E6319" s="103"/>
      <c r="F6319" s="103"/>
      <c r="H6319" s="123"/>
      <c r="I6319" s="103"/>
      <c r="J6319" s="103"/>
      <c r="K6319" s="103"/>
    </row>
    <row r="6320" spans="2:11" ht="12" customHeight="1" x14ac:dyDescent="0.25">
      <c r="B6320" s="103"/>
      <c r="C6320" s="123"/>
      <c r="D6320" s="103"/>
      <c r="E6320" s="103"/>
      <c r="F6320" s="103"/>
      <c r="H6320" s="123"/>
      <c r="I6320" s="103"/>
      <c r="J6320" s="103"/>
      <c r="K6320" s="103"/>
    </row>
    <row r="6321" spans="2:11" ht="12" customHeight="1" x14ac:dyDescent="0.25">
      <c r="B6321" s="103"/>
      <c r="C6321" s="123"/>
      <c r="D6321" s="103"/>
      <c r="E6321" s="103"/>
      <c r="F6321" s="103"/>
      <c r="H6321" s="123"/>
      <c r="I6321" s="103"/>
      <c r="J6321" s="103"/>
      <c r="K6321" s="103"/>
    </row>
    <row r="6322" spans="2:11" ht="12" customHeight="1" x14ac:dyDescent="0.25">
      <c r="B6322" s="103"/>
      <c r="C6322" s="123"/>
      <c r="D6322" s="103"/>
      <c r="E6322" s="103"/>
      <c r="F6322" s="103"/>
      <c r="H6322" s="123"/>
      <c r="I6322" s="103"/>
      <c r="J6322" s="103"/>
      <c r="K6322" s="103"/>
    </row>
    <row r="6323" spans="2:11" ht="12" customHeight="1" x14ac:dyDescent="0.25">
      <c r="B6323" s="103"/>
      <c r="C6323" s="123"/>
      <c r="D6323" s="103"/>
      <c r="E6323" s="103"/>
      <c r="F6323" s="103"/>
      <c r="H6323" s="123"/>
      <c r="I6323" s="103"/>
      <c r="J6323" s="103"/>
      <c r="K6323" s="103"/>
    </row>
    <row r="6324" spans="2:11" ht="12" customHeight="1" x14ac:dyDescent="0.25">
      <c r="B6324" s="103"/>
      <c r="C6324" s="123"/>
      <c r="D6324" s="103"/>
      <c r="E6324" s="103"/>
      <c r="F6324" s="103"/>
      <c r="H6324" s="123"/>
      <c r="I6324" s="103"/>
      <c r="J6324" s="103"/>
      <c r="K6324" s="103"/>
    </row>
    <row r="6325" spans="2:11" ht="12" customHeight="1" x14ac:dyDescent="0.25">
      <c r="B6325" s="103"/>
      <c r="C6325" s="123"/>
      <c r="D6325" s="103"/>
      <c r="E6325" s="103"/>
      <c r="F6325" s="103"/>
      <c r="H6325" s="123"/>
      <c r="I6325" s="103"/>
      <c r="J6325" s="103"/>
      <c r="K6325" s="103"/>
    </row>
    <row r="6326" spans="2:11" ht="12" customHeight="1" x14ac:dyDescent="0.25">
      <c r="B6326" s="103"/>
      <c r="C6326" s="123"/>
      <c r="D6326" s="103"/>
      <c r="E6326" s="103"/>
      <c r="F6326" s="103"/>
      <c r="H6326" s="123"/>
      <c r="I6326" s="103"/>
      <c r="J6326" s="103"/>
      <c r="K6326" s="103"/>
    </row>
    <row r="6327" spans="2:11" ht="12" customHeight="1" x14ac:dyDescent="0.25">
      <c r="B6327" s="103"/>
      <c r="C6327" s="123"/>
      <c r="D6327" s="103"/>
      <c r="E6327" s="103"/>
      <c r="F6327" s="103"/>
      <c r="H6327" s="123"/>
      <c r="I6327" s="103"/>
      <c r="J6327" s="103"/>
      <c r="K6327" s="103"/>
    </row>
    <row r="6328" spans="2:11" ht="12" customHeight="1" x14ac:dyDescent="0.25">
      <c r="B6328" s="103"/>
      <c r="C6328" s="123"/>
      <c r="D6328" s="103"/>
      <c r="E6328" s="103"/>
      <c r="F6328" s="103"/>
      <c r="H6328" s="123"/>
      <c r="I6328" s="103"/>
      <c r="J6328" s="103"/>
      <c r="K6328" s="103"/>
    </row>
    <row r="6329" spans="2:11" ht="12" customHeight="1" x14ac:dyDescent="0.25">
      <c r="B6329" s="103"/>
      <c r="C6329" s="123"/>
      <c r="D6329" s="103"/>
      <c r="E6329" s="103"/>
      <c r="F6329" s="103"/>
      <c r="H6329" s="123"/>
      <c r="I6329" s="103"/>
      <c r="J6329" s="103"/>
      <c r="K6329" s="103"/>
    </row>
    <row r="6330" spans="2:11" ht="12" customHeight="1" x14ac:dyDescent="0.25">
      <c r="B6330" s="103"/>
      <c r="C6330" s="123"/>
      <c r="D6330" s="103"/>
      <c r="E6330" s="103"/>
      <c r="F6330" s="103"/>
      <c r="H6330" s="123"/>
      <c r="I6330" s="103"/>
      <c r="J6330" s="103"/>
      <c r="K6330" s="103"/>
    </row>
    <row r="6331" spans="2:11" ht="12" customHeight="1" x14ac:dyDescent="0.25">
      <c r="B6331" s="103"/>
      <c r="C6331" s="123"/>
      <c r="D6331" s="103"/>
      <c r="E6331" s="103"/>
      <c r="F6331" s="103"/>
      <c r="H6331" s="123"/>
      <c r="I6331" s="103"/>
      <c r="J6331" s="103"/>
      <c r="K6331" s="103"/>
    </row>
    <row r="6332" spans="2:11" ht="12" customHeight="1" x14ac:dyDescent="0.25">
      <c r="B6332" s="103"/>
      <c r="C6332" s="123"/>
      <c r="D6332" s="103"/>
      <c r="E6332" s="103"/>
      <c r="F6332" s="103"/>
      <c r="H6332" s="123"/>
      <c r="I6332" s="103"/>
      <c r="J6332" s="103"/>
      <c r="K6332" s="103"/>
    </row>
    <row r="6333" spans="2:11" ht="12" customHeight="1" x14ac:dyDescent="0.25">
      <c r="B6333" s="103"/>
      <c r="C6333" s="123"/>
      <c r="D6333" s="103"/>
      <c r="E6333" s="103"/>
      <c r="F6333" s="103"/>
      <c r="H6333" s="123"/>
      <c r="I6333" s="103"/>
      <c r="J6333" s="103"/>
      <c r="K6333" s="103"/>
    </row>
    <row r="6334" spans="2:11" ht="12" customHeight="1" x14ac:dyDescent="0.25">
      <c r="B6334" s="103"/>
      <c r="C6334" s="123"/>
      <c r="D6334" s="103"/>
      <c r="E6334" s="103"/>
      <c r="F6334" s="103"/>
      <c r="H6334" s="123"/>
      <c r="I6334" s="103"/>
      <c r="J6334" s="103"/>
      <c r="K6334" s="103"/>
    </row>
    <row r="6335" spans="2:11" ht="12" customHeight="1" x14ac:dyDescent="0.25">
      <c r="B6335" s="103"/>
      <c r="C6335" s="123"/>
      <c r="D6335" s="103"/>
      <c r="E6335" s="103"/>
      <c r="F6335" s="103"/>
      <c r="H6335" s="123"/>
      <c r="I6335" s="103"/>
      <c r="J6335" s="103"/>
      <c r="K6335" s="103"/>
    </row>
    <row r="6336" spans="2:11" ht="12" customHeight="1" x14ac:dyDescent="0.25">
      <c r="B6336" s="103"/>
      <c r="C6336" s="123"/>
      <c r="D6336" s="103"/>
      <c r="E6336" s="103"/>
      <c r="F6336" s="103"/>
      <c r="H6336" s="123"/>
      <c r="I6336" s="103"/>
      <c r="J6336" s="103"/>
      <c r="K6336" s="103"/>
    </row>
    <row r="6337" spans="2:11" ht="12" customHeight="1" x14ac:dyDescent="0.25">
      <c r="B6337" s="103"/>
      <c r="C6337" s="123"/>
      <c r="D6337" s="103"/>
      <c r="E6337" s="103"/>
      <c r="F6337" s="103"/>
      <c r="H6337" s="123"/>
      <c r="I6337" s="103"/>
      <c r="J6337" s="103"/>
      <c r="K6337" s="103"/>
    </row>
    <row r="6338" spans="2:11" ht="12" customHeight="1" x14ac:dyDescent="0.25">
      <c r="B6338" s="103"/>
      <c r="C6338" s="123"/>
      <c r="D6338" s="103"/>
      <c r="E6338" s="103"/>
      <c r="F6338" s="103"/>
      <c r="H6338" s="123"/>
      <c r="I6338" s="103"/>
      <c r="J6338" s="103"/>
      <c r="K6338" s="103"/>
    </row>
    <row r="6339" spans="2:11" ht="12" customHeight="1" x14ac:dyDescent="0.25">
      <c r="B6339" s="103"/>
      <c r="C6339" s="123"/>
      <c r="D6339" s="103"/>
      <c r="E6339" s="103"/>
      <c r="F6339" s="103"/>
      <c r="H6339" s="123"/>
      <c r="I6339" s="103"/>
      <c r="J6339" s="103"/>
      <c r="K6339" s="103"/>
    </row>
    <row r="6340" spans="2:11" ht="12" customHeight="1" x14ac:dyDescent="0.25">
      <c r="B6340" s="103"/>
      <c r="C6340" s="123"/>
      <c r="D6340" s="103"/>
      <c r="E6340" s="103"/>
      <c r="F6340" s="103"/>
      <c r="H6340" s="123"/>
      <c r="I6340" s="103"/>
      <c r="J6340" s="103"/>
      <c r="K6340" s="103"/>
    </row>
    <row r="6341" spans="2:11" ht="12" customHeight="1" x14ac:dyDescent="0.25">
      <c r="B6341" s="103"/>
      <c r="C6341" s="123"/>
      <c r="D6341" s="103"/>
      <c r="E6341" s="103"/>
      <c r="F6341" s="103"/>
      <c r="H6341" s="123"/>
      <c r="I6341" s="103"/>
      <c r="J6341" s="103"/>
      <c r="K6341" s="103"/>
    </row>
    <row r="6342" spans="2:11" ht="12" customHeight="1" x14ac:dyDescent="0.25">
      <c r="B6342" s="103"/>
      <c r="C6342" s="123"/>
      <c r="D6342" s="103"/>
      <c r="E6342" s="103"/>
      <c r="F6342" s="103"/>
      <c r="H6342" s="123"/>
      <c r="I6342" s="103"/>
      <c r="J6342" s="103"/>
      <c r="K6342" s="103"/>
    </row>
    <row r="6343" spans="2:11" ht="12" customHeight="1" x14ac:dyDescent="0.25">
      <c r="B6343" s="103"/>
      <c r="C6343" s="123"/>
      <c r="D6343" s="103"/>
      <c r="E6343" s="103"/>
      <c r="F6343" s="103"/>
      <c r="H6343" s="123"/>
      <c r="I6343" s="103"/>
      <c r="J6343" s="103"/>
      <c r="K6343" s="103"/>
    </row>
    <row r="6344" spans="2:11" ht="12" customHeight="1" x14ac:dyDescent="0.25">
      <c r="B6344" s="103"/>
      <c r="C6344" s="123"/>
      <c r="D6344" s="103"/>
      <c r="E6344" s="103"/>
      <c r="F6344" s="103"/>
      <c r="H6344" s="123"/>
      <c r="I6344" s="103"/>
      <c r="J6344" s="103"/>
      <c r="K6344" s="103"/>
    </row>
    <row r="6345" spans="2:11" ht="12" customHeight="1" x14ac:dyDescent="0.25">
      <c r="B6345" s="103"/>
      <c r="C6345" s="123"/>
      <c r="D6345" s="103"/>
      <c r="E6345" s="103"/>
      <c r="F6345" s="103"/>
      <c r="H6345" s="123"/>
      <c r="I6345" s="103"/>
      <c r="J6345" s="103"/>
      <c r="K6345" s="103"/>
    </row>
    <row r="6346" spans="2:11" ht="12" customHeight="1" x14ac:dyDescent="0.25">
      <c r="B6346" s="103"/>
      <c r="C6346" s="123"/>
      <c r="D6346" s="103"/>
      <c r="E6346" s="103"/>
      <c r="F6346" s="103"/>
      <c r="H6346" s="123"/>
      <c r="I6346" s="103"/>
      <c r="J6346" s="103"/>
      <c r="K6346" s="103"/>
    </row>
    <row r="6347" spans="2:11" ht="12" customHeight="1" x14ac:dyDescent="0.25">
      <c r="B6347" s="103"/>
      <c r="C6347" s="123"/>
      <c r="D6347" s="103"/>
      <c r="E6347" s="103"/>
      <c r="F6347" s="103"/>
      <c r="H6347" s="123"/>
      <c r="I6347" s="103"/>
      <c r="J6347" s="103"/>
      <c r="K6347" s="103"/>
    </row>
    <row r="6348" spans="2:11" ht="12" customHeight="1" x14ac:dyDescent="0.25">
      <c r="B6348" s="103"/>
      <c r="C6348" s="123"/>
      <c r="D6348" s="103"/>
      <c r="E6348" s="103"/>
      <c r="F6348" s="103"/>
      <c r="H6348" s="123"/>
      <c r="I6348" s="103"/>
      <c r="J6348" s="103"/>
      <c r="K6348" s="103"/>
    </row>
    <row r="6349" spans="2:11" ht="12" customHeight="1" x14ac:dyDescent="0.25">
      <c r="B6349" s="103"/>
      <c r="C6349" s="123"/>
      <c r="D6349" s="103"/>
      <c r="E6349" s="103"/>
      <c r="F6349" s="103"/>
      <c r="H6349" s="123"/>
      <c r="I6349" s="103"/>
      <c r="J6349" s="103"/>
      <c r="K6349" s="103"/>
    </row>
    <row r="6350" spans="2:11" ht="12" customHeight="1" x14ac:dyDescent="0.25">
      <c r="B6350" s="103"/>
      <c r="C6350" s="123"/>
      <c r="D6350" s="103"/>
      <c r="E6350" s="103"/>
      <c r="F6350" s="103"/>
      <c r="H6350" s="123"/>
      <c r="I6350" s="103"/>
      <c r="J6350" s="103"/>
      <c r="K6350" s="103"/>
    </row>
    <row r="6351" spans="2:11" ht="12" customHeight="1" x14ac:dyDescent="0.25">
      <c r="B6351" s="103"/>
      <c r="C6351" s="123"/>
      <c r="D6351" s="103"/>
      <c r="E6351" s="103"/>
      <c r="F6351" s="103"/>
      <c r="H6351" s="123"/>
      <c r="I6351" s="103"/>
      <c r="J6351" s="103"/>
      <c r="K6351" s="103"/>
    </row>
    <row r="6352" spans="2:11" ht="12" customHeight="1" x14ac:dyDescent="0.25">
      <c r="B6352" s="103"/>
      <c r="C6352" s="123"/>
      <c r="D6352" s="103"/>
      <c r="E6352" s="103"/>
      <c r="F6352" s="103"/>
      <c r="H6352" s="123"/>
      <c r="I6352" s="103"/>
      <c r="J6352" s="103"/>
      <c r="K6352" s="103"/>
    </row>
    <row r="6353" spans="2:11" ht="12" customHeight="1" x14ac:dyDescent="0.25">
      <c r="B6353" s="103"/>
      <c r="C6353" s="123"/>
      <c r="D6353" s="103"/>
      <c r="E6353" s="103"/>
      <c r="F6353" s="103"/>
      <c r="H6353" s="123"/>
      <c r="I6353" s="103"/>
      <c r="J6353" s="103"/>
      <c r="K6353" s="103"/>
    </row>
    <row r="6354" spans="2:11" ht="12" customHeight="1" x14ac:dyDescent="0.25">
      <c r="B6354" s="103"/>
      <c r="C6354" s="123"/>
      <c r="D6354" s="103"/>
      <c r="E6354" s="103"/>
      <c r="F6354" s="103"/>
      <c r="H6354" s="123"/>
      <c r="I6354" s="103"/>
      <c r="J6354" s="103"/>
      <c r="K6354" s="103"/>
    </row>
    <row r="6355" spans="2:11" ht="12" customHeight="1" x14ac:dyDescent="0.25">
      <c r="B6355" s="103"/>
      <c r="C6355" s="123"/>
      <c r="D6355" s="103"/>
      <c r="E6355" s="103"/>
      <c r="F6355" s="103"/>
      <c r="H6355" s="123"/>
      <c r="I6355" s="103"/>
      <c r="J6355" s="103"/>
      <c r="K6355" s="103"/>
    </row>
    <row r="6356" spans="2:11" ht="12" customHeight="1" x14ac:dyDescent="0.25">
      <c r="B6356" s="103"/>
      <c r="C6356" s="123"/>
      <c r="D6356" s="103"/>
      <c r="E6356" s="103"/>
      <c r="F6356" s="103"/>
      <c r="H6356" s="123"/>
      <c r="I6356" s="103"/>
      <c r="J6356" s="103"/>
      <c r="K6356" s="103"/>
    </row>
    <row r="6357" spans="2:11" ht="12" customHeight="1" x14ac:dyDescent="0.25">
      <c r="B6357" s="103"/>
      <c r="C6357" s="123"/>
      <c r="D6357" s="103"/>
      <c r="E6357" s="103"/>
      <c r="F6357" s="103"/>
      <c r="H6357" s="123"/>
      <c r="I6357" s="103"/>
      <c r="J6357" s="103"/>
      <c r="K6357" s="103"/>
    </row>
    <row r="6358" spans="2:11" ht="12" customHeight="1" x14ac:dyDescent="0.25">
      <c r="B6358" s="103"/>
      <c r="C6358" s="123"/>
      <c r="D6358" s="103"/>
      <c r="E6358" s="103"/>
      <c r="F6358" s="103"/>
      <c r="H6358" s="123"/>
      <c r="I6358" s="103"/>
      <c r="J6358" s="103"/>
      <c r="K6358" s="103"/>
    </row>
    <row r="6359" spans="2:11" ht="12" customHeight="1" x14ac:dyDescent="0.25">
      <c r="B6359" s="103"/>
      <c r="C6359" s="123"/>
      <c r="D6359" s="103"/>
      <c r="E6359" s="103"/>
      <c r="F6359" s="103"/>
      <c r="H6359" s="123"/>
      <c r="I6359" s="103"/>
      <c r="J6359" s="103"/>
      <c r="K6359" s="103"/>
    </row>
    <row r="6360" spans="2:11" ht="12" customHeight="1" x14ac:dyDescent="0.25">
      <c r="B6360" s="103"/>
      <c r="C6360" s="123"/>
      <c r="D6360" s="103"/>
      <c r="E6360" s="103"/>
      <c r="F6360" s="103"/>
      <c r="H6360" s="123"/>
      <c r="I6360" s="103"/>
      <c r="J6360" s="103"/>
      <c r="K6360" s="103"/>
    </row>
    <row r="6361" spans="2:11" ht="12" customHeight="1" x14ac:dyDescent="0.25">
      <c r="B6361" s="103"/>
      <c r="C6361" s="123"/>
      <c r="D6361" s="103"/>
      <c r="E6361" s="103"/>
      <c r="F6361" s="103"/>
      <c r="H6361" s="123"/>
      <c r="I6361" s="103"/>
      <c r="J6361" s="103"/>
      <c r="K6361" s="103"/>
    </row>
    <row r="6362" spans="2:11" ht="12" customHeight="1" x14ac:dyDescent="0.25">
      <c r="B6362" s="103"/>
      <c r="C6362" s="123"/>
      <c r="D6362" s="103"/>
      <c r="E6362" s="103"/>
      <c r="F6362" s="103"/>
      <c r="H6362" s="123"/>
      <c r="I6362" s="103"/>
      <c r="J6362" s="103"/>
      <c r="K6362" s="103"/>
    </row>
    <row r="6363" spans="2:11" ht="12" customHeight="1" x14ac:dyDescent="0.25">
      <c r="B6363" s="103"/>
      <c r="C6363" s="123"/>
      <c r="D6363" s="103"/>
      <c r="E6363" s="103"/>
      <c r="F6363" s="103"/>
      <c r="H6363" s="123"/>
      <c r="I6363" s="103"/>
      <c r="J6363" s="103"/>
      <c r="K6363" s="103"/>
    </row>
    <row r="6364" spans="2:11" ht="12" customHeight="1" x14ac:dyDescent="0.25">
      <c r="B6364" s="103"/>
      <c r="C6364" s="123"/>
      <c r="D6364" s="103"/>
      <c r="E6364" s="103"/>
      <c r="F6364" s="103"/>
      <c r="H6364" s="123"/>
      <c r="I6364" s="103"/>
      <c r="J6364" s="103"/>
      <c r="K6364" s="103"/>
    </row>
    <row r="6365" spans="2:11" ht="12" customHeight="1" x14ac:dyDescent="0.25">
      <c r="B6365" s="103"/>
      <c r="C6365" s="123"/>
      <c r="D6365" s="103"/>
      <c r="E6365" s="103"/>
      <c r="F6365" s="103"/>
      <c r="H6365" s="123"/>
      <c r="I6365" s="103"/>
      <c r="J6365" s="103"/>
      <c r="K6365" s="103"/>
    </row>
    <row r="6366" spans="2:11" ht="12" customHeight="1" x14ac:dyDescent="0.25">
      <c r="B6366" s="103"/>
      <c r="C6366" s="123"/>
      <c r="D6366" s="103"/>
      <c r="E6366" s="103"/>
      <c r="F6366" s="103"/>
      <c r="H6366" s="123"/>
      <c r="I6366" s="103"/>
      <c r="J6366" s="103"/>
      <c r="K6366" s="103"/>
    </row>
    <row r="6367" spans="2:11" ht="12" customHeight="1" x14ac:dyDescent="0.25">
      <c r="B6367" s="103"/>
      <c r="C6367" s="123"/>
      <c r="D6367" s="103"/>
      <c r="E6367" s="103"/>
      <c r="F6367" s="103"/>
      <c r="H6367" s="123"/>
      <c r="I6367" s="103"/>
      <c r="J6367" s="103"/>
      <c r="K6367" s="103"/>
    </row>
    <row r="6368" spans="2:11" ht="12" customHeight="1" x14ac:dyDescent="0.25">
      <c r="B6368" s="103"/>
      <c r="C6368" s="123"/>
      <c r="D6368" s="103"/>
      <c r="E6368" s="103"/>
      <c r="F6368" s="103"/>
      <c r="H6368" s="123"/>
      <c r="I6368" s="103"/>
      <c r="J6368" s="103"/>
      <c r="K6368" s="103"/>
    </row>
    <row r="6369" spans="2:11" ht="12" customHeight="1" x14ac:dyDescent="0.25">
      <c r="B6369" s="103"/>
      <c r="C6369" s="123"/>
      <c r="D6369" s="103"/>
      <c r="E6369" s="103"/>
      <c r="F6369" s="103"/>
      <c r="H6369" s="123"/>
      <c r="I6369" s="103"/>
      <c r="J6369" s="103"/>
      <c r="K6369" s="103"/>
    </row>
    <row r="6370" spans="2:11" ht="12" customHeight="1" x14ac:dyDescent="0.25">
      <c r="B6370" s="103"/>
      <c r="C6370" s="123"/>
      <c r="D6370" s="103"/>
      <c r="E6370" s="103"/>
      <c r="F6370" s="103"/>
      <c r="H6370" s="123"/>
      <c r="I6370" s="103"/>
      <c r="J6370" s="103"/>
      <c r="K6370" s="103"/>
    </row>
    <row r="6371" spans="2:11" ht="12" customHeight="1" x14ac:dyDescent="0.25">
      <c r="B6371" s="103"/>
      <c r="C6371" s="123"/>
      <c r="D6371" s="103"/>
      <c r="E6371" s="103"/>
      <c r="F6371" s="103"/>
      <c r="H6371" s="123"/>
      <c r="I6371" s="103"/>
      <c r="J6371" s="103"/>
      <c r="K6371" s="103"/>
    </row>
    <row r="6372" spans="2:11" ht="12" customHeight="1" x14ac:dyDescent="0.25">
      <c r="B6372" s="103"/>
      <c r="C6372" s="123"/>
      <c r="D6372" s="103"/>
      <c r="E6372" s="103"/>
      <c r="F6372" s="103"/>
      <c r="H6372" s="123"/>
      <c r="I6372" s="103"/>
      <c r="J6372" s="103"/>
      <c r="K6372" s="103"/>
    </row>
    <row r="6373" spans="2:11" ht="12" customHeight="1" x14ac:dyDescent="0.25">
      <c r="B6373" s="103"/>
      <c r="C6373" s="123"/>
      <c r="D6373" s="103"/>
      <c r="E6373" s="103"/>
      <c r="F6373" s="103"/>
      <c r="H6373" s="123"/>
      <c r="I6373" s="103"/>
      <c r="J6373" s="103"/>
      <c r="K6373" s="103"/>
    </row>
    <row r="6374" spans="2:11" ht="12" customHeight="1" x14ac:dyDescent="0.25">
      <c r="B6374" s="103"/>
      <c r="C6374" s="123"/>
      <c r="D6374" s="103"/>
      <c r="E6374" s="103"/>
      <c r="F6374" s="103"/>
      <c r="H6374" s="123"/>
      <c r="I6374" s="103"/>
      <c r="J6374" s="103"/>
      <c r="K6374" s="103"/>
    </row>
    <row r="6375" spans="2:11" ht="12" customHeight="1" x14ac:dyDescent="0.25">
      <c r="B6375" s="103"/>
      <c r="C6375" s="123"/>
      <c r="D6375" s="103"/>
      <c r="E6375" s="103"/>
      <c r="F6375" s="103"/>
      <c r="H6375" s="123"/>
      <c r="I6375" s="103"/>
      <c r="J6375" s="103"/>
      <c r="K6375" s="103"/>
    </row>
    <row r="6376" spans="2:11" ht="12" customHeight="1" x14ac:dyDescent="0.25">
      <c r="B6376" s="103"/>
      <c r="C6376" s="123"/>
      <c r="D6376" s="103"/>
      <c r="E6376" s="103"/>
      <c r="F6376" s="103"/>
      <c r="H6376" s="123"/>
      <c r="I6376" s="103"/>
      <c r="J6376" s="103"/>
      <c r="K6376" s="103"/>
    </row>
    <row r="6377" spans="2:11" ht="12" customHeight="1" x14ac:dyDescent="0.25">
      <c r="B6377" s="103"/>
      <c r="C6377" s="123"/>
      <c r="D6377" s="103"/>
      <c r="E6377" s="103"/>
      <c r="F6377" s="103"/>
      <c r="H6377" s="123"/>
      <c r="I6377" s="103"/>
      <c r="J6377" s="103"/>
      <c r="K6377" s="103"/>
    </row>
    <row r="6378" spans="2:11" ht="12" customHeight="1" x14ac:dyDescent="0.25">
      <c r="B6378" s="103"/>
      <c r="C6378" s="123"/>
      <c r="D6378" s="103"/>
      <c r="E6378" s="103"/>
      <c r="F6378" s="103"/>
      <c r="H6378" s="123"/>
      <c r="I6378" s="103"/>
      <c r="J6378" s="103"/>
      <c r="K6378" s="103"/>
    </row>
    <row r="6379" spans="2:11" ht="12" customHeight="1" x14ac:dyDescent="0.25">
      <c r="B6379" s="103"/>
      <c r="C6379" s="123"/>
      <c r="D6379" s="103"/>
      <c r="E6379" s="103"/>
      <c r="F6379" s="103"/>
      <c r="H6379" s="123"/>
      <c r="I6379" s="103"/>
      <c r="J6379" s="103"/>
      <c r="K6379" s="103"/>
    </row>
    <row r="6380" spans="2:11" ht="12" customHeight="1" x14ac:dyDescent="0.25">
      <c r="B6380" s="103"/>
      <c r="C6380" s="123"/>
      <c r="D6380" s="103"/>
      <c r="E6380" s="103"/>
      <c r="F6380" s="103"/>
      <c r="H6380" s="123"/>
      <c r="I6380" s="103"/>
      <c r="J6380" s="103"/>
      <c r="K6380" s="103"/>
    </row>
    <row r="6381" spans="2:11" ht="12" customHeight="1" x14ac:dyDescent="0.25">
      <c r="B6381" s="103"/>
      <c r="C6381" s="123"/>
      <c r="D6381" s="103"/>
      <c r="E6381" s="103"/>
      <c r="F6381" s="103"/>
      <c r="H6381" s="123"/>
      <c r="I6381" s="103"/>
      <c r="J6381" s="103"/>
      <c r="K6381" s="103"/>
    </row>
    <row r="6382" spans="2:11" ht="12" customHeight="1" x14ac:dyDescent="0.25">
      <c r="B6382" s="103"/>
      <c r="C6382" s="123"/>
      <c r="D6382" s="103"/>
      <c r="E6382" s="103"/>
      <c r="F6382" s="103"/>
      <c r="H6382" s="123"/>
      <c r="I6382" s="103"/>
      <c r="J6382" s="103"/>
      <c r="K6382" s="103"/>
    </row>
    <row r="6383" spans="2:11" ht="12" customHeight="1" x14ac:dyDescent="0.25">
      <c r="B6383" s="103"/>
      <c r="C6383" s="123"/>
      <c r="D6383" s="103"/>
      <c r="E6383" s="103"/>
      <c r="F6383" s="103"/>
      <c r="H6383" s="123"/>
      <c r="I6383" s="103"/>
      <c r="J6383" s="103"/>
      <c r="K6383" s="103"/>
    </row>
    <row r="6384" spans="2:11" ht="12" customHeight="1" x14ac:dyDescent="0.25">
      <c r="B6384" s="103"/>
      <c r="C6384" s="123"/>
      <c r="D6384" s="103"/>
      <c r="E6384" s="103"/>
      <c r="F6384" s="103"/>
      <c r="H6384" s="123"/>
      <c r="I6384" s="103"/>
      <c r="J6384" s="103"/>
      <c r="K6384" s="103"/>
    </row>
    <row r="6385" spans="2:11" ht="12" customHeight="1" x14ac:dyDescent="0.25">
      <c r="B6385" s="103"/>
      <c r="C6385" s="123"/>
      <c r="D6385" s="103"/>
      <c r="E6385" s="103"/>
      <c r="F6385" s="103"/>
      <c r="H6385" s="123"/>
      <c r="I6385" s="103"/>
      <c r="J6385" s="103"/>
      <c r="K6385" s="103"/>
    </row>
    <row r="6386" spans="2:11" ht="12" customHeight="1" x14ac:dyDescent="0.25">
      <c r="B6386" s="103"/>
      <c r="C6386" s="123"/>
      <c r="D6386" s="103"/>
      <c r="E6386" s="103"/>
      <c r="F6386" s="103"/>
      <c r="H6386" s="123"/>
      <c r="I6386" s="103"/>
      <c r="J6386" s="103"/>
      <c r="K6386" s="103"/>
    </row>
    <row r="6387" spans="2:11" ht="12" customHeight="1" x14ac:dyDescent="0.25">
      <c r="B6387" s="103"/>
      <c r="C6387" s="123"/>
      <c r="D6387" s="103"/>
      <c r="E6387" s="103"/>
      <c r="F6387" s="103"/>
      <c r="H6387" s="123"/>
      <c r="I6387" s="103"/>
      <c r="J6387" s="103"/>
      <c r="K6387" s="103"/>
    </row>
    <row r="6388" spans="2:11" ht="12" customHeight="1" x14ac:dyDescent="0.25">
      <c r="B6388" s="103"/>
      <c r="C6388" s="123"/>
      <c r="D6388" s="103"/>
      <c r="E6388" s="103"/>
      <c r="F6388" s="103"/>
      <c r="H6388" s="123"/>
      <c r="I6388" s="103"/>
      <c r="J6388" s="103"/>
      <c r="K6388" s="103"/>
    </row>
    <row r="6389" spans="2:11" ht="12" customHeight="1" x14ac:dyDescent="0.25">
      <c r="B6389" s="103"/>
      <c r="C6389" s="123"/>
      <c r="D6389" s="103"/>
      <c r="E6389" s="103"/>
      <c r="F6389" s="103"/>
      <c r="H6389" s="123"/>
      <c r="I6389" s="103"/>
      <c r="J6389" s="103"/>
      <c r="K6389" s="103"/>
    </row>
    <row r="6390" spans="2:11" ht="12" customHeight="1" x14ac:dyDescent="0.25">
      <c r="B6390" s="103"/>
      <c r="C6390" s="123"/>
      <c r="D6390" s="103"/>
      <c r="E6390" s="103"/>
      <c r="F6390" s="103"/>
      <c r="H6390" s="123"/>
      <c r="I6390" s="103"/>
      <c r="J6390" s="103"/>
      <c r="K6390" s="103"/>
    </row>
    <row r="6391" spans="2:11" ht="12" customHeight="1" x14ac:dyDescent="0.25">
      <c r="B6391" s="103"/>
      <c r="C6391" s="123"/>
      <c r="D6391" s="103"/>
      <c r="E6391" s="103"/>
      <c r="F6391" s="103"/>
      <c r="H6391" s="123"/>
      <c r="I6391" s="103"/>
      <c r="J6391" s="103"/>
      <c r="K6391" s="103"/>
    </row>
    <row r="6392" spans="2:11" ht="12" customHeight="1" x14ac:dyDescent="0.25">
      <c r="B6392" s="103"/>
      <c r="C6392" s="123"/>
      <c r="D6392" s="103"/>
      <c r="E6392" s="103"/>
      <c r="F6392" s="103"/>
      <c r="H6392" s="123"/>
      <c r="I6392" s="103"/>
      <c r="J6392" s="103"/>
      <c r="K6392" s="103"/>
    </row>
    <row r="6393" spans="2:11" ht="12" customHeight="1" x14ac:dyDescent="0.25">
      <c r="B6393" s="103"/>
      <c r="C6393" s="123"/>
      <c r="D6393" s="103"/>
      <c r="E6393" s="103"/>
      <c r="F6393" s="103"/>
      <c r="H6393" s="123"/>
      <c r="I6393" s="103"/>
      <c r="J6393" s="103"/>
      <c r="K6393" s="103"/>
    </row>
    <row r="6394" spans="2:11" ht="12" customHeight="1" x14ac:dyDescent="0.25">
      <c r="B6394" s="103"/>
      <c r="C6394" s="123"/>
      <c r="D6394" s="103"/>
      <c r="E6394" s="103"/>
      <c r="F6394" s="103"/>
      <c r="H6394" s="123"/>
      <c r="I6394" s="103"/>
      <c r="J6394" s="103"/>
      <c r="K6394" s="103"/>
    </row>
    <row r="6395" spans="2:11" ht="12" customHeight="1" x14ac:dyDescent="0.25">
      <c r="B6395" s="103"/>
      <c r="C6395" s="123"/>
      <c r="D6395" s="103"/>
      <c r="E6395" s="103"/>
      <c r="F6395" s="103"/>
      <c r="H6395" s="123"/>
      <c r="I6395" s="103"/>
      <c r="J6395" s="103"/>
      <c r="K6395" s="103"/>
    </row>
    <row r="6396" spans="2:11" ht="12" customHeight="1" x14ac:dyDescent="0.25">
      <c r="B6396" s="103"/>
      <c r="C6396" s="123"/>
      <c r="D6396" s="103"/>
      <c r="E6396" s="103"/>
      <c r="F6396" s="103"/>
      <c r="H6396" s="123"/>
      <c r="I6396" s="103"/>
      <c r="J6396" s="103"/>
      <c r="K6396" s="103"/>
    </row>
    <row r="6397" spans="2:11" ht="12" customHeight="1" x14ac:dyDescent="0.25">
      <c r="B6397" s="103"/>
      <c r="C6397" s="123"/>
      <c r="D6397" s="103"/>
      <c r="E6397" s="103"/>
      <c r="F6397" s="103"/>
      <c r="H6397" s="123"/>
      <c r="I6397" s="103"/>
      <c r="J6397" s="103"/>
      <c r="K6397" s="103"/>
    </row>
    <row r="6398" spans="2:11" ht="12" customHeight="1" x14ac:dyDescent="0.25">
      <c r="B6398" s="103"/>
      <c r="C6398" s="123"/>
      <c r="D6398" s="103"/>
      <c r="E6398" s="103"/>
      <c r="F6398" s="103"/>
      <c r="H6398" s="123"/>
      <c r="I6398" s="103"/>
      <c r="J6398" s="103"/>
      <c r="K6398" s="103"/>
    </row>
    <row r="6399" spans="2:11" ht="12" customHeight="1" x14ac:dyDescent="0.25">
      <c r="B6399" s="103"/>
      <c r="C6399" s="123"/>
      <c r="D6399" s="103"/>
      <c r="E6399" s="103"/>
      <c r="F6399" s="103"/>
      <c r="H6399" s="123"/>
      <c r="I6399" s="103"/>
      <c r="J6399" s="103"/>
      <c r="K6399" s="103"/>
    </row>
    <row r="6400" spans="2:11" ht="12" customHeight="1" x14ac:dyDescent="0.25">
      <c r="B6400" s="103"/>
      <c r="C6400" s="123"/>
      <c r="D6400" s="103"/>
      <c r="E6400" s="103"/>
      <c r="F6400" s="103"/>
      <c r="H6400" s="123"/>
      <c r="I6400" s="103"/>
      <c r="J6400" s="103"/>
      <c r="K6400" s="103"/>
    </row>
    <row r="6401" spans="2:11" ht="12" customHeight="1" x14ac:dyDescent="0.25">
      <c r="B6401" s="103"/>
      <c r="C6401" s="123"/>
      <c r="D6401" s="103"/>
      <c r="E6401" s="103"/>
      <c r="F6401" s="103"/>
      <c r="H6401" s="123"/>
      <c r="I6401" s="103"/>
      <c r="J6401" s="103"/>
      <c r="K6401" s="103"/>
    </row>
    <row r="6402" spans="2:11" ht="12" customHeight="1" x14ac:dyDescent="0.25">
      <c r="B6402" s="103"/>
      <c r="C6402" s="123"/>
      <c r="D6402" s="103"/>
      <c r="E6402" s="103"/>
      <c r="F6402" s="103"/>
      <c r="H6402" s="123"/>
      <c r="I6402" s="103"/>
      <c r="J6402" s="103"/>
      <c r="K6402" s="103"/>
    </row>
    <row r="6403" spans="2:11" ht="12" customHeight="1" x14ac:dyDescent="0.25">
      <c r="B6403" s="103"/>
      <c r="C6403" s="123"/>
      <c r="D6403" s="103"/>
      <c r="E6403" s="103"/>
      <c r="F6403" s="103"/>
      <c r="H6403" s="123"/>
      <c r="I6403" s="103"/>
      <c r="J6403" s="103"/>
      <c r="K6403" s="103"/>
    </row>
    <row r="6404" spans="2:11" ht="12" customHeight="1" x14ac:dyDescent="0.25">
      <c r="B6404" s="103"/>
      <c r="C6404" s="123"/>
      <c r="D6404" s="103"/>
      <c r="E6404" s="103"/>
      <c r="F6404" s="103"/>
      <c r="H6404" s="123"/>
      <c r="I6404" s="103"/>
      <c r="J6404" s="103"/>
      <c r="K6404" s="103"/>
    </row>
    <row r="6405" spans="2:11" ht="12" customHeight="1" x14ac:dyDescent="0.25">
      <c r="B6405" s="103"/>
      <c r="C6405" s="123"/>
      <c r="D6405" s="103"/>
      <c r="E6405" s="103"/>
      <c r="F6405" s="103"/>
      <c r="H6405" s="123"/>
      <c r="I6405" s="103"/>
      <c r="J6405" s="103"/>
      <c r="K6405" s="103"/>
    </row>
    <row r="6406" spans="2:11" ht="12" customHeight="1" x14ac:dyDescent="0.25">
      <c r="B6406" s="103"/>
      <c r="C6406" s="123"/>
      <c r="D6406" s="103"/>
      <c r="E6406" s="103"/>
      <c r="F6406" s="103"/>
      <c r="H6406" s="123"/>
      <c r="I6406" s="103"/>
      <c r="J6406" s="103"/>
      <c r="K6406" s="103"/>
    </row>
    <row r="6407" spans="2:11" ht="12" customHeight="1" x14ac:dyDescent="0.25">
      <c r="B6407" s="103"/>
      <c r="C6407" s="123"/>
      <c r="D6407" s="103"/>
      <c r="E6407" s="103"/>
      <c r="F6407" s="103"/>
      <c r="H6407" s="123"/>
      <c r="I6407" s="103"/>
      <c r="J6407" s="103"/>
      <c r="K6407" s="103"/>
    </row>
    <row r="6408" spans="2:11" ht="12" customHeight="1" x14ac:dyDescent="0.25">
      <c r="B6408" s="103"/>
      <c r="C6408" s="123"/>
      <c r="D6408" s="103"/>
      <c r="E6408" s="103"/>
      <c r="F6408" s="103"/>
      <c r="H6408" s="123"/>
      <c r="I6408" s="103"/>
      <c r="J6408" s="103"/>
      <c r="K6408" s="103"/>
    </row>
    <row r="6409" spans="2:11" ht="12" customHeight="1" x14ac:dyDescent="0.25">
      <c r="B6409" s="103"/>
      <c r="C6409" s="123"/>
      <c r="D6409" s="103"/>
      <c r="E6409" s="103"/>
      <c r="F6409" s="103"/>
      <c r="H6409" s="123"/>
      <c r="I6409" s="103"/>
      <c r="J6409" s="103"/>
      <c r="K6409" s="103"/>
    </row>
    <row r="6410" spans="2:11" ht="12" customHeight="1" x14ac:dyDescent="0.25">
      <c r="B6410" s="103"/>
      <c r="C6410" s="123"/>
      <c r="D6410" s="103"/>
      <c r="E6410" s="103"/>
      <c r="F6410" s="103"/>
      <c r="H6410" s="123"/>
      <c r="I6410" s="103"/>
      <c r="J6410" s="103"/>
      <c r="K6410" s="103"/>
    </row>
    <row r="6411" spans="2:11" ht="12" customHeight="1" x14ac:dyDescent="0.25">
      <c r="B6411" s="103"/>
      <c r="C6411" s="123"/>
      <c r="D6411" s="103"/>
      <c r="E6411" s="103"/>
      <c r="F6411" s="103"/>
      <c r="H6411" s="123"/>
      <c r="I6411" s="103"/>
      <c r="J6411" s="103"/>
      <c r="K6411" s="103"/>
    </row>
    <row r="6412" spans="2:11" ht="12" customHeight="1" x14ac:dyDescent="0.25">
      <c r="B6412" s="103"/>
      <c r="C6412" s="123"/>
      <c r="D6412" s="103"/>
      <c r="E6412" s="103"/>
      <c r="F6412" s="103"/>
      <c r="H6412" s="123"/>
      <c r="I6412" s="103"/>
      <c r="J6412" s="103"/>
      <c r="K6412" s="103"/>
    </row>
    <row r="6413" spans="2:11" ht="12" customHeight="1" x14ac:dyDescent="0.25">
      <c r="B6413" s="103"/>
      <c r="C6413" s="123"/>
      <c r="D6413" s="103"/>
      <c r="E6413" s="103"/>
      <c r="F6413" s="103"/>
      <c r="H6413" s="123"/>
      <c r="I6413" s="103"/>
      <c r="J6413" s="103"/>
      <c r="K6413" s="103"/>
    </row>
    <row r="6414" spans="2:11" ht="12" customHeight="1" x14ac:dyDescent="0.25">
      <c r="B6414" s="103"/>
      <c r="C6414" s="123"/>
      <c r="D6414" s="103"/>
      <c r="E6414" s="103"/>
      <c r="F6414" s="103"/>
      <c r="H6414" s="123"/>
      <c r="I6414" s="103"/>
      <c r="J6414" s="103"/>
      <c r="K6414" s="103"/>
    </row>
    <row r="6415" spans="2:11" ht="12" customHeight="1" x14ac:dyDescent="0.25">
      <c r="B6415" s="103"/>
      <c r="C6415" s="123"/>
      <c r="D6415" s="103"/>
      <c r="E6415" s="103"/>
      <c r="F6415" s="103"/>
      <c r="H6415" s="123"/>
      <c r="I6415" s="103"/>
      <c r="J6415" s="103"/>
      <c r="K6415" s="103"/>
    </row>
    <row r="6416" spans="2:11" ht="12" customHeight="1" x14ac:dyDescent="0.25">
      <c r="B6416" s="103"/>
      <c r="C6416" s="123"/>
      <c r="D6416" s="103"/>
      <c r="E6416" s="103"/>
      <c r="F6416" s="103"/>
      <c r="H6416" s="123"/>
      <c r="I6416" s="103"/>
      <c r="J6416" s="103"/>
      <c r="K6416" s="103"/>
    </row>
    <row r="6417" spans="2:11" ht="12" customHeight="1" x14ac:dyDescent="0.25">
      <c r="B6417" s="103"/>
      <c r="C6417" s="123"/>
      <c r="D6417" s="103"/>
      <c r="E6417" s="103"/>
      <c r="F6417" s="103"/>
      <c r="H6417" s="123"/>
      <c r="I6417" s="103"/>
      <c r="J6417" s="103"/>
      <c r="K6417" s="103"/>
    </row>
    <row r="6418" spans="2:11" ht="12" customHeight="1" x14ac:dyDescent="0.25">
      <c r="B6418" s="103"/>
      <c r="C6418" s="123"/>
      <c r="D6418" s="103"/>
      <c r="E6418" s="103"/>
      <c r="F6418" s="103"/>
      <c r="H6418" s="123"/>
      <c r="I6418" s="103"/>
      <c r="J6418" s="103"/>
      <c r="K6418" s="103"/>
    </row>
    <row r="6419" spans="2:11" ht="12" customHeight="1" x14ac:dyDescent="0.25">
      <c r="B6419" s="103"/>
      <c r="C6419" s="123"/>
      <c r="D6419" s="103"/>
      <c r="E6419" s="103"/>
      <c r="F6419" s="103"/>
      <c r="H6419" s="123"/>
      <c r="I6419" s="103"/>
      <c r="J6419" s="103"/>
      <c r="K6419" s="103"/>
    </row>
    <row r="6420" spans="2:11" ht="12" customHeight="1" x14ac:dyDescent="0.25">
      <c r="B6420" s="103"/>
      <c r="C6420" s="123"/>
      <c r="D6420" s="103"/>
      <c r="E6420" s="103"/>
      <c r="F6420" s="103"/>
      <c r="H6420" s="123"/>
      <c r="I6420" s="103"/>
      <c r="J6420" s="103"/>
      <c r="K6420" s="103"/>
    </row>
    <row r="6421" spans="2:11" ht="12" customHeight="1" x14ac:dyDescent="0.25">
      <c r="B6421" s="103"/>
      <c r="C6421" s="123"/>
      <c r="D6421" s="103"/>
      <c r="E6421" s="103"/>
      <c r="F6421" s="103"/>
      <c r="H6421" s="123"/>
      <c r="I6421" s="103"/>
      <c r="J6421" s="103"/>
      <c r="K6421" s="103"/>
    </row>
    <row r="6422" spans="2:11" ht="12" customHeight="1" x14ac:dyDescent="0.25">
      <c r="B6422" s="103"/>
      <c r="C6422" s="123"/>
      <c r="D6422" s="103"/>
      <c r="E6422" s="103"/>
      <c r="F6422" s="103"/>
      <c r="H6422" s="123"/>
      <c r="I6422" s="103"/>
      <c r="J6422" s="103"/>
      <c r="K6422" s="103"/>
    </row>
    <row r="6423" spans="2:11" ht="12" customHeight="1" x14ac:dyDescent="0.25">
      <c r="B6423" s="103"/>
      <c r="C6423" s="123"/>
      <c r="D6423" s="103"/>
      <c r="E6423" s="103"/>
      <c r="F6423" s="103"/>
      <c r="H6423" s="123"/>
      <c r="I6423" s="103"/>
      <c r="J6423" s="103"/>
      <c r="K6423" s="103"/>
    </row>
    <row r="6424" spans="2:11" ht="12" customHeight="1" x14ac:dyDescent="0.25">
      <c r="B6424" s="103"/>
      <c r="C6424" s="123"/>
      <c r="D6424" s="103"/>
      <c r="E6424" s="103"/>
      <c r="F6424" s="103"/>
      <c r="H6424" s="123"/>
      <c r="I6424" s="103"/>
      <c r="J6424" s="103"/>
      <c r="K6424" s="103"/>
    </row>
    <row r="6425" spans="2:11" ht="12" customHeight="1" x14ac:dyDescent="0.25">
      <c r="B6425" s="103"/>
      <c r="C6425" s="123"/>
      <c r="D6425" s="103"/>
      <c r="E6425" s="103"/>
      <c r="F6425" s="103"/>
      <c r="H6425" s="123"/>
      <c r="I6425" s="103"/>
      <c r="J6425" s="103"/>
      <c r="K6425" s="103"/>
    </row>
    <row r="6426" spans="2:11" ht="12" customHeight="1" x14ac:dyDescent="0.25">
      <c r="B6426" s="103"/>
      <c r="C6426" s="123"/>
      <c r="D6426" s="103"/>
      <c r="E6426" s="103"/>
      <c r="F6426" s="103"/>
      <c r="H6426" s="123"/>
      <c r="I6426" s="103"/>
      <c r="J6426" s="103"/>
      <c r="K6426" s="103"/>
    </row>
    <row r="6427" spans="2:11" ht="12" customHeight="1" x14ac:dyDescent="0.25">
      <c r="B6427" s="103"/>
      <c r="C6427" s="123"/>
      <c r="D6427" s="103"/>
      <c r="E6427" s="103"/>
      <c r="F6427" s="103"/>
      <c r="H6427" s="123"/>
      <c r="I6427" s="103"/>
      <c r="J6427" s="103"/>
      <c r="K6427" s="103"/>
    </row>
    <row r="6428" spans="2:11" ht="12" customHeight="1" x14ac:dyDescent="0.25">
      <c r="B6428" s="103"/>
      <c r="C6428" s="123"/>
      <c r="D6428" s="103"/>
      <c r="E6428" s="103"/>
      <c r="F6428" s="103"/>
      <c r="H6428" s="123"/>
      <c r="I6428" s="103"/>
      <c r="J6428" s="103"/>
      <c r="K6428" s="103"/>
    </row>
    <row r="6429" spans="2:11" ht="12" customHeight="1" x14ac:dyDescent="0.25">
      <c r="B6429" s="103"/>
      <c r="C6429" s="123"/>
      <c r="D6429" s="103"/>
      <c r="E6429" s="103"/>
      <c r="F6429" s="103"/>
      <c r="H6429" s="123"/>
      <c r="I6429" s="103"/>
      <c r="J6429" s="103"/>
      <c r="K6429" s="103"/>
    </row>
    <row r="6430" spans="2:11" ht="12" customHeight="1" x14ac:dyDescent="0.25">
      <c r="B6430" s="103"/>
      <c r="C6430" s="123"/>
      <c r="D6430" s="103"/>
      <c r="E6430" s="103"/>
      <c r="F6430" s="103"/>
      <c r="H6430" s="123"/>
      <c r="I6430" s="103"/>
      <c r="J6430" s="103"/>
      <c r="K6430" s="103"/>
    </row>
    <row r="6431" spans="2:11" ht="12" customHeight="1" x14ac:dyDescent="0.25">
      <c r="B6431" s="103"/>
      <c r="C6431" s="123"/>
      <c r="D6431" s="103"/>
      <c r="E6431" s="103"/>
      <c r="F6431" s="103"/>
      <c r="H6431" s="123"/>
      <c r="I6431" s="103"/>
      <c r="J6431" s="103"/>
      <c r="K6431" s="103"/>
    </row>
    <row r="6432" spans="2:11" ht="12" customHeight="1" x14ac:dyDescent="0.25">
      <c r="B6432" s="103"/>
      <c r="C6432" s="123"/>
      <c r="D6432" s="103"/>
      <c r="E6432" s="103"/>
      <c r="F6432" s="103"/>
      <c r="H6432" s="123"/>
      <c r="I6432" s="103"/>
      <c r="J6432" s="103"/>
      <c r="K6432" s="103"/>
    </row>
    <row r="6433" spans="2:11" ht="12" customHeight="1" x14ac:dyDescent="0.25">
      <c r="B6433" s="103"/>
      <c r="C6433" s="123"/>
      <c r="D6433" s="103"/>
      <c r="E6433" s="103"/>
      <c r="F6433" s="103"/>
      <c r="H6433" s="123"/>
      <c r="I6433" s="103"/>
      <c r="J6433" s="103"/>
      <c r="K6433" s="103"/>
    </row>
    <row r="6434" spans="2:11" ht="12" customHeight="1" x14ac:dyDescent="0.25">
      <c r="B6434" s="103"/>
      <c r="C6434" s="123"/>
      <c r="D6434" s="103"/>
      <c r="E6434" s="103"/>
      <c r="F6434" s="103"/>
      <c r="H6434" s="123"/>
      <c r="I6434" s="103"/>
      <c r="J6434" s="103"/>
      <c r="K6434" s="103"/>
    </row>
    <row r="6435" spans="2:11" ht="12" customHeight="1" x14ac:dyDescent="0.25">
      <c r="B6435" s="103"/>
      <c r="C6435" s="123"/>
      <c r="D6435" s="103"/>
      <c r="E6435" s="103"/>
      <c r="F6435" s="103"/>
      <c r="H6435" s="123"/>
      <c r="I6435" s="103"/>
      <c r="J6435" s="103"/>
      <c r="K6435" s="103"/>
    </row>
    <row r="6436" spans="2:11" ht="12" customHeight="1" x14ac:dyDescent="0.25">
      <c r="B6436" s="103"/>
      <c r="C6436" s="123"/>
      <c r="D6436" s="103"/>
      <c r="E6436" s="103"/>
      <c r="F6436" s="103"/>
      <c r="H6436" s="123"/>
      <c r="I6436" s="103"/>
      <c r="J6436" s="103"/>
      <c r="K6436" s="103"/>
    </row>
    <row r="6437" spans="2:11" ht="12" customHeight="1" x14ac:dyDescent="0.25">
      <c r="B6437" s="103"/>
      <c r="C6437" s="123"/>
      <c r="D6437" s="103"/>
      <c r="E6437" s="103"/>
      <c r="F6437" s="103"/>
      <c r="H6437" s="123"/>
      <c r="I6437" s="103"/>
      <c r="J6437" s="103"/>
      <c r="K6437" s="103"/>
    </row>
    <row r="6438" spans="2:11" ht="12" customHeight="1" x14ac:dyDescent="0.25">
      <c r="B6438" s="103"/>
      <c r="C6438" s="123"/>
      <c r="D6438" s="103"/>
      <c r="E6438" s="103"/>
      <c r="F6438" s="103"/>
      <c r="H6438" s="123"/>
      <c r="I6438" s="103"/>
      <c r="J6438" s="103"/>
      <c r="K6438" s="103"/>
    </row>
    <row r="6439" spans="2:11" ht="12" customHeight="1" x14ac:dyDescent="0.25">
      <c r="B6439" s="103"/>
      <c r="C6439" s="123"/>
      <c r="D6439" s="103"/>
      <c r="E6439" s="103"/>
      <c r="F6439" s="103"/>
      <c r="H6439" s="123"/>
      <c r="I6439" s="103"/>
      <c r="J6439" s="103"/>
      <c r="K6439" s="103"/>
    </row>
    <row r="6440" spans="2:11" ht="12" customHeight="1" x14ac:dyDescent="0.25">
      <c r="B6440" s="103"/>
      <c r="C6440" s="123"/>
      <c r="D6440" s="103"/>
      <c r="E6440" s="103"/>
      <c r="F6440" s="103"/>
      <c r="H6440" s="123"/>
      <c r="I6440" s="103"/>
      <c r="J6440" s="103"/>
      <c r="K6440" s="103"/>
    </row>
    <row r="6441" spans="2:11" ht="12" customHeight="1" x14ac:dyDescent="0.25">
      <c r="B6441" s="103"/>
      <c r="C6441" s="123"/>
      <c r="D6441" s="103"/>
      <c r="E6441" s="103"/>
      <c r="F6441" s="103"/>
      <c r="H6441" s="123"/>
      <c r="I6441" s="103"/>
      <c r="J6441" s="103"/>
      <c r="K6441" s="103"/>
    </row>
    <row r="6442" spans="2:11" ht="12" customHeight="1" x14ac:dyDescent="0.25">
      <c r="B6442" s="103"/>
      <c r="C6442" s="123"/>
      <c r="D6442" s="103"/>
      <c r="E6442" s="103"/>
      <c r="F6442" s="103"/>
      <c r="H6442" s="123"/>
      <c r="I6442" s="103"/>
      <c r="J6442" s="103"/>
      <c r="K6442" s="103"/>
    </row>
    <row r="6443" spans="2:11" ht="12" customHeight="1" x14ac:dyDescent="0.25">
      <c r="B6443" s="103"/>
      <c r="C6443" s="123"/>
      <c r="D6443" s="103"/>
      <c r="E6443" s="103"/>
      <c r="F6443" s="103"/>
      <c r="H6443" s="123"/>
      <c r="I6443" s="103"/>
      <c r="J6443" s="103"/>
      <c r="K6443" s="103"/>
    </row>
    <row r="6444" spans="2:11" ht="12" customHeight="1" x14ac:dyDescent="0.25">
      <c r="B6444" s="103"/>
      <c r="C6444" s="123"/>
      <c r="D6444" s="103"/>
      <c r="E6444" s="103"/>
      <c r="F6444" s="103"/>
      <c r="H6444" s="123"/>
      <c r="I6444" s="103"/>
      <c r="J6444" s="103"/>
      <c r="K6444" s="103"/>
    </row>
    <row r="6445" spans="2:11" ht="12" customHeight="1" x14ac:dyDescent="0.25">
      <c r="B6445" s="103"/>
      <c r="C6445" s="123"/>
      <c r="D6445" s="103"/>
      <c r="E6445" s="103"/>
      <c r="F6445" s="103"/>
      <c r="H6445" s="123"/>
      <c r="I6445" s="103"/>
      <c r="J6445" s="103"/>
      <c r="K6445" s="103"/>
    </row>
    <row r="6446" spans="2:11" ht="12" customHeight="1" x14ac:dyDescent="0.25">
      <c r="B6446" s="103"/>
      <c r="C6446" s="123"/>
      <c r="D6446" s="103"/>
      <c r="E6446" s="103"/>
      <c r="F6446" s="103"/>
      <c r="H6446" s="123"/>
      <c r="I6446" s="103"/>
      <c r="J6446" s="103"/>
      <c r="K6446" s="103"/>
    </row>
    <row r="6447" spans="2:11" ht="12" customHeight="1" x14ac:dyDescent="0.25">
      <c r="B6447" s="103"/>
      <c r="C6447" s="123"/>
      <c r="D6447" s="103"/>
      <c r="E6447" s="103"/>
      <c r="F6447" s="103"/>
      <c r="H6447" s="123"/>
      <c r="I6447" s="103"/>
      <c r="J6447" s="103"/>
      <c r="K6447" s="103"/>
    </row>
    <row r="6448" spans="2:11" ht="12" customHeight="1" x14ac:dyDescent="0.25">
      <c r="B6448" s="103"/>
      <c r="C6448" s="123"/>
      <c r="D6448" s="103"/>
      <c r="E6448" s="103"/>
      <c r="F6448" s="103"/>
      <c r="H6448" s="123"/>
      <c r="I6448" s="103"/>
      <c r="J6448" s="103"/>
      <c r="K6448" s="103"/>
    </row>
    <row r="6449" spans="2:11" ht="12" customHeight="1" x14ac:dyDescent="0.25">
      <c r="B6449" s="103"/>
      <c r="C6449" s="123"/>
      <c r="D6449" s="103"/>
      <c r="E6449" s="103"/>
      <c r="F6449" s="103"/>
      <c r="H6449" s="123"/>
      <c r="I6449" s="103"/>
      <c r="J6449" s="103"/>
      <c r="K6449" s="103"/>
    </row>
    <row r="6450" spans="2:11" ht="12" customHeight="1" x14ac:dyDescent="0.25">
      <c r="B6450" s="103"/>
      <c r="C6450" s="123"/>
      <c r="D6450" s="103"/>
      <c r="E6450" s="103"/>
      <c r="F6450" s="103"/>
      <c r="H6450" s="123"/>
      <c r="I6450" s="103"/>
      <c r="J6450" s="103"/>
      <c r="K6450" s="103"/>
    </row>
    <row r="6451" spans="2:11" ht="12" customHeight="1" x14ac:dyDescent="0.25">
      <c r="B6451" s="103"/>
      <c r="C6451" s="123"/>
      <c r="D6451" s="103"/>
      <c r="E6451" s="103"/>
      <c r="F6451" s="103"/>
      <c r="H6451" s="123"/>
      <c r="I6451" s="103"/>
      <c r="J6451" s="103"/>
      <c r="K6451" s="103"/>
    </row>
    <row r="6452" spans="2:11" ht="12" customHeight="1" x14ac:dyDescent="0.25">
      <c r="B6452" s="103"/>
      <c r="C6452" s="123"/>
      <c r="D6452" s="103"/>
      <c r="E6452" s="103"/>
      <c r="F6452" s="103"/>
      <c r="H6452" s="123"/>
      <c r="I6452" s="103"/>
      <c r="J6452" s="103"/>
      <c r="K6452" s="103"/>
    </row>
    <row r="6453" spans="2:11" ht="12" customHeight="1" x14ac:dyDescent="0.25">
      <c r="B6453" s="103"/>
      <c r="C6453" s="123"/>
      <c r="D6453" s="103"/>
      <c r="E6453" s="103"/>
      <c r="F6453" s="103"/>
      <c r="H6453" s="123"/>
      <c r="I6453" s="103"/>
      <c r="J6453" s="103"/>
      <c r="K6453" s="103"/>
    </row>
    <row r="6454" spans="2:11" ht="12" customHeight="1" x14ac:dyDescent="0.25">
      <c r="B6454" s="103"/>
      <c r="C6454" s="123"/>
      <c r="D6454" s="103"/>
      <c r="E6454" s="103"/>
      <c r="F6454" s="103"/>
      <c r="H6454" s="123"/>
      <c r="I6454" s="103"/>
      <c r="J6454" s="103"/>
      <c r="K6454" s="103"/>
    </row>
    <row r="6455" spans="2:11" ht="12" customHeight="1" x14ac:dyDescent="0.25">
      <c r="B6455" s="103"/>
      <c r="C6455" s="123"/>
      <c r="D6455" s="103"/>
      <c r="E6455" s="103"/>
      <c r="F6455" s="103"/>
      <c r="H6455" s="123"/>
      <c r="I6455" s="103"/>
      <c r="J6455" s="103"/>
      <c r="K6455" s="103"/>
    </row>
    <row r="6456" spans="2:11" ht="12" customHeight="1" x14ac:dyDescent="0.25">
      <c r="B6456" s="103"/>
      <c r="C6456" s="123"/>
      <c r="D6456" s="103"/>
      <c r="E6456" s="103"/>
      <c r="F6456" s="103"/>
      <c r="H6456" s="123"/>
      <c r="I6456" s="103"/>
      <c r="J6456" s="103"/>
      <c r="K6456" s="103"/>
    </row>
    <row r="6457" spans="2:11" ht="12" customHeight="1" x14ac:dyDescent="0.25">
      <c r="B6457" s="103"/>
      <c r="C6457" s="123"/>
      <c r="D6457" s="103"/>
      <c r="E6457" s="103"/>
      <c r="F6457" s="103"/>
      <c r="H6457" s="123"/>
      <c r="I6457" s="103"/>
      <c r="J6457" s="103"/>
      <c r="K6457" s="103"/>
    </row>
    <row r="6458" spans="2:11" ht="12" customHeight="1" x14ac:dyDescent="0.25">
      <c r="B6458" s="103"/>
      <c r="C6458" s="123"/>
      <c r="D6458" s="103"/>
      <c r="E6458" s="103"/>
      <c r="F6458" s="103"/>
      <c r="H6458" s="123"/>
      <c r="I6458" s="103"/>
      <c r="J6458" s="103"/>
      <c r="K6458" s="103"/>
    </row>
    <row r="6459" spans="2:11" ht="12" customHeight="1" x14ac:dyDescent="0.25">
      <c r="B6459" s="103"/>
      <c r="C6459" s="123"/>
      <c r="D6459" s="103"/>
      <c r="E6459" s="103"/>
      <c r="F6459" s="103"/>
      <c r="H6459" s="123"/>
      <c r="I6459" s="103"/>
      <c r="J6459" s="103"/>
      <c r="K6459" s="103"/>
    </row>
    <row r="6460" spans="2:11" ht="12" customHeight="1" x14ac:dyDescent="0.25">
      <c r="B6460" s="103"/>
      <c r="C6460" s="123"/>
      <c r="D6460" s="103"/>
      <c r="E6460" s="103"/>
      <c r="F6460" s="103"/>
      <c r="H6460" s="123"/>
      <c r="I6460" s="103"/>
      <c r="J6460" s="103"/>
      <c r="K6460" s="103"/>
    </row>
    <row r="6461" spans="2:11" ht="12" customHeight="1" x14ac:dyDescent="0.25">
      <c r="B6461" s="103"/>
      <c r="C6461" s="123"/>
      <c r="D6461" s="103"/>
      <c r="E6461" s="103"/>
      <c r="F6461" s="103"/>
      <c r="H6461" s="123"/>
      <c r="I6461" s="103"/>
      <c r="J6461" s="103"/>
      <c r="K6461" s="103"/>
    </row>
    <row r="6462" spans="2:11" ht="12" customHeight="1" x14ac:dyDescent="0.25">
      <c r="B6462" s="103"/>
      <c r="C6462" s="123"/>
      <c r="D6462" s="103"/>
      <c r="E6462" s="103"/>
      <c r="F6462" s="103"/>
      <c r="H6462" s="123"/>
      <c r="I6462" s="103"/>
      <c r="J6462" s="103"/>
      <c r="K6462" s="103"/>
    </row>
    <row r="6463" spans="2:11" ht="12" customHeight="1" x14ac:dyDescent="0.25">
      <c r="B6463" s="103"/>
      <c r="C6463" s="123"/>
      <c r="D6463" s="103"/>
      <c r="E6463" s="103"/>
      <c r="F6463" s="103"/>
      <c r="H6463" s="123"/>
      <c r="I6463" s="103"/>
      <c r="J6463" s="103"/>
      <c r="K6463" s="103"/>
    </row>
    <row r="6464" spans="2:11" ht="12" customHeight="1" x14ac:dyDescent="0.25">
      <c r="B6464" s="103"/>
      <c r="C6464" s="123"/>
      <c r="D6464" s="103"/>
      <c r="E6464" s="103"/>
      <c r="F6464" s="103"/>
      <c r="H6464" s="123"/>
      <c r="I6464" s="103"/>
      <c r="J6464" s="103"/>
      <c r="K6464" s="103"/>
    </row>
    <row r="6465" spans="2:11" ht="12" customHeight="1" x14ac:dyDescent="0.25">
      <c r="B6465" s="103"/>
      <c r="C6465" s="123"/>
      <c r="D6465" s="103"/>
      <c r="E6465" s="103"/>
      <c r="F6465" s="103"/>
      <c r="H6465" s="123"/>
      <c r="I6465" s="103"/>
      <c r="J6465" s="103"/>
      <c r="K6465" s="103"/>
    </row>
    <row r="6466" spans="2:11" ht="12" customHeight="1" x14ac:dyDescent="0.25">
      <c r="B6466" s="103"/>
      <c r="C6466" s="123"/>
      <c r="D6466" s="103"/>
      <c r="E6466" s="103"/>
      <c r="F6466" s="103"/>
      <c r="H6466" s="123"/>
      <c r="I6466" s="103"/>
      <c r="J6466" s="103"/>
      <c r="K6466" s="103"/>
    </row>
    <row r="6467" spans="2:11" ht="12" customHeight="1" x14ac:dyDescent="0.25">
      <c r="B6467" s="103"/>
      <c r="C6467" s="123"/>
      <c r="D6467" s="103"/>
      <c r="E6467" s="103"/>
      <c r="F6467" s="103"/>
      <c r="H6467" s="123"/>
      <c r="I6467" s="103"/>
      <c r="J6467" s="103"/>
      <c r="K6467" s="103"/>
    </row>
    <row r="6468" spans="2:11" ht="12" customHeight="1" x14ac:dyDescent="0.25">
      <c r="B6468" s="103"/>
      <c r="C6468" s="123"/>
      <c r="D6468" s="103"/>
      <c r="E6468" s="103"/>
      <c r="F6468" s="103"/>
      <c r="H6468" s="123"/>
      <c r="I6468" s="103"/>
      <c r="J6468" s="103"/>
      <c r="K6468" s="103"/>
    </row>
    <row r="6469" spans="2:11" ht="12" customHeight="1" x14ac:dyDescent="0.25">
      <c r="B6469" s="103"/>
      <c r="C6469" s="123"/>
      <c r="D6469" s="103"/>
      <c r="E6469" s="103"/>
      <c r="F6469" s="103"/>
      <c r="H6469" s="123"/>
      <c r="I6469" s="103"/>
      <c r="J6469" s="103"/>
      <c r="K6469" s="103"/>
    </row>
    <row r="6470" spans="2:11" ht="12" customHeight="1" x14ac:dyDescent="0.25">
      <c r="B6470" s="103"/>
      <c r="C6470" s="123"/>
      <c r="D6470" s="103"/>
      <c r="E6470" s="103"/>
      <c r="F6470" s="103"/>
      <c r="H6470" s="123"/>
      <c r="I6470" s="103"/>
      <c r="J6470" s="103"/>
      <c r="K6470" s="103"/>
    </row>
    <row r="6471" spans="2:11" ht="12" customHeight="1" x14ac:dyDescent="0.25">
      <c r="B6471" s="103"/>
      <c r="C6471" s="123"/>
      <c r="D6471" s="103"/>
      <c r="E6471" s="103"/>
      <c r="F6471" s="103"/>
      <c r="H6471" s="123"/>
      <c r="I6471" s="103"/>
      <c r="J6471" s="103"/>
      <c r="K6471" s="103"/>
    </row>
    <row r="6472" spans="2:11" ht="12" customHeight="1" x14ac:dyDescent="0.25">
      <c r="B6472" s="103"/>
      <c r="C6472" s="123"/>
      <c r="D6472" s="103"/>
      <c r="E6472" s="103"/>
      <c r="F6472" s="103"/>
      <c r="H6472" s="123"/>
      <c r="I6472" s="103"/>
      <c r="J6472" s="103"/>
      <c r="K6472" s="103"/>
    </row>
    <row r="6473" spans="2:11" ht="12" customHeight="1" x14ac:dyDescent="0.25">
      <c r="B6473" s="103"/>
      <c r="C6473" s="123"/>
      <c r="D6473" s="103"/>
      <c r="E6473" s="103"/>
      <c r="F6473" s="103"/>
      <c r="H6473" s="123"/>
      <c r="I6473" s="103"/>
      <c r="J6473" s="103"/>
      <c r="K6473" s="103"/>
    </row>
    <row r="6474" spans="2:11" ht="12" customHeight="1" x14ac:dyDescent="0.25">
      <c r="B6474" s="103"/>
      <c r="C6474" s="123"/>
      <c r="D6474" s="103"/>
      <c r="E6474" s="103"/>
      <c r="F6474" s="103"/>
      <c r="H6474" s="123"/>
      <c r="I6474" s="103"/>
      <c r="J6474" s="103"/>
      <c r="K6474" s="103"/>
    </row>
    <row r="6475" spans="2:11" ht="12" customHeight="1" x14ac:dyDescent="0.25">
      <c r="B6475" s="103"/>
      <c r="C6475" s="123"/>
      <c r="D6475" s="103"/>
      <c r="E6475" s="103"/>
      <c r="F6475" s="103"/>
      <c r="H6475" s="123"/>
      <c r="I6475" s="103"/>
      <c r="J6475" s="103"/>
      <c r="K6475" s="103"/>
    </row>
    <row r="6476" spans="2:11" ht="12" customHeight="1" x14ac:dyDescent="0.25">
      <c r="B6476" s="103"/>
      <c r="C6476" s="123"/>
      <c r="D6476" s="103"/>
      <c r="E6476" s="103"/>
      <c r="F6476" s="103"/>
      <c r="H6476" s="123"/>
      <c r="I6476" s="103"/>
      <c r="J6476" s="103"/>
      <c r="K6476" s="103"/>
    </row>
    <row r="6477" spans="2:11" ht="12" customHeight="1" x14ac:dyDescent="0.25">
      <c r="B6477" s="103"/>
      <c r="C6477" s="123"/>
      <c r="D6477" s="103"/>
      <c r="E6477" s="103"/>
      <c r="F6477" s="103"/>
      <c r="H6477" s="123"/>
      <c r="I6477" s="103"/>
      <c r="J6477" s="103"/>
      <c r="K6477" s="103"/>
    </row>
    <row r="6478" spans="2:11" ht="12" customHeight="1" x14ac:dyDescent="0.25">
      <c r="B6478" s="103"/>
      <c r="C6478" s="123"/>
      <c r="D6478" s="103"/>
      <c r="E6478" s="103"/>
      <c r="F6478" s="103"/>
      <c r="H6478" s="123"/>
      <c r="I6478" s="103"/>
      <c r="J6478" s="103"/>
      <c r="K6478" s="103"/>
    </row>
    <row r="6479" spans="2:11" ht="12" customHeight="1" x14ac:dyDescent="0.25">
      <c r="B6479" s="103"/>
      <c r="C6479" s="123"/>
      <c r="D6479" s="103"/>
      <c r="E6479" s="103"/>
      <c r="F6479" s="103"/>
      <c r="H6479" s="123"/>
      <c r="I6479" s="103"/>
      <c r="J6479" s="103"/>
      <c r="K6479" s="103"/>
    </row>
    <row r="6480" spans="2:11" ht="12" customHeight="1" x14ac:dyDescent="0.25">
      <c r="B6480" s="103"/>
      <c r="C6480" s="123"/>
      <c r="D6480" s="103"/>
      <c r="E6480" s="103"/>
      <c r="F6480" s="103"/>
      <c r="H6480" s="123"/>
      <c r="I6480" s="103"/>
      <c r="J6480" s="103"/>
      <c r="K6480" s="103"/>
    </row>
    <row r="6481" spans="2:11" ht="12" customHeight="1" x14ac:dyDescent="0.25">
      <c r="B6481" s="103"/>
      <c r="C6481" s="123"/>
      <c r="D6481" s="103"/>
      <c r="E6481" s="103"/>
      <c r="F6481" s="103"/>
      <c r="H6481" s="123"/>
      <c r="I6481" s="103"/>
      <c r="J6481" s="103"/>
      <c r="K6481" s="103"/>
    </row>
    <row r="6482" spans="2:11" ht="12" customHeight="1" x14ac:dyDescent="0.25">
      <c r="B6482" s="103"/>
      <c r="C6482" s="123"/>
      <c r="D6482" s="103"/>
      <c r="E6482" s="103"/>
      <c r="F6482" s="103"/>
      <c r="H6482" s="123"/>
      <c r="I6482" s="103"/>
      <c r="J6482" s="103"/>
      <c r="K6482" s="103"/>
    </row>
    <row r="6483" spans="2:11" ht="12" customHeight="1" x14ac:dyDescent="0.25">
      <c r="B6483" s="103"/>
      <c r="C6483" s="123"/>
      <c r="D6483" s="103"/>
      <c r="E6483" s="103"/>
      <c r="F6483" s="103"/>
      <c r="H6483" s="123"/>
      <c r="I6483" s="103"/>
      <c r="J6483" s="103"/>
      <c r="K6483" s="103"/>
    </row>
    <row r="6484" spans="2:11" ht="12" customHeight="1" x14ac:dyDescent="0.25">
      <c r="B6484" s="103"/>
      <c r="C6484" s="123"/>
      <c r="D6484" s="103"/>
      <c r="E6484" s="103"/>
      <c r="F6484" s="103"/>
      <c r="H6484" s="123"/>
      <c r="I6484" s="103"/>
      <c r="J6484" s="103"/>
      <c r="K6484" s="103"/>
    </row>
    <row r="6485" spans="2:11" ht="12" customHeight="1" x14ac:dyDescent="0.25">
      <c r="B6485" s="103"/>
      <c r="C6485" s="123"/>
      <c r="D6485" s="103"/>
      <c r="E6485" s="103"/>
      <c r="F6485" s="103"/>
      <c r="H6485" s="123"/>
      <c r="I6485" s="103"/>
      <c r="J6485" s="103"/>
      <c r="K6485" s="103"/>
    </row>
    <row r="6486" spans="2:11" ht="12" customHeight="1" x14ac:dyDescent="0.25">
      <c r="B6486" s="103"/>
      <c r="C6486" s="123"/>
      <c r="D6486" s="103"/>
      <c r="E6486" s="103"/>
      <c r="F6486" s="103"/>
      <c r="H6486" s="123"/>
      <c r="I6486" s="103"/>
      <c r="J6486" s="103"/>
      <c r="K6486" s="103"/>
    </row>
    <row r="6487" spans="2:11" ht="12" customHeight="1" x14ac:dyDescent="0.25">
      <c r="B6487" s="103"/>
      <c r="C6487" s="123"/>
      <c r="D6487" s="103"/>
      <c r="E6487" s="103"/>
      <c r="F6487" s="103"/>
      <c r="H6487" s="123"/>
      <c r="I6487" s="103"/>
      <c r="J6487" s="103"/>
      <c r="K6487" s="103"/>
    </row>
    <row r="6488" spans="2:11" ht="12" customHeight="1" x14ac:dyDescent="0.25">
      <c r="B6488" s="103"/>
      <c r="C6488" s="123"/>
      <c r="D6488" s="103"/>
      <c r="E6488" s="103"/>
      <c r="F6488" s="103"/>
      <c r="H6488" s="123"/>
      <c r="I6488" s="103"/>
      <c r="J6488" s="103"/>
      <c r="K6488" s="103"/>
    </row>
    <row r="6489" spans="2:11" ht="12" customHeight="1" x14ac:dyDescent="0.25">
      <c r="B6489" s="103"/>
      <c r="C6489" s="123"/>
      <c r="D6489" s="103"/>
      <c r="E6489" s="103"/>
      <c r="F6489" s="103"/>
      <c r="H6489" s="123"/>
      <c r="I6489" s="103"/>
      <c r="J6489" s="103"/>
      <c r="K6489" s="103"/>
    </row>
    <row r="6490" spans="2:11" ht="12" customHeight="1" x14ac:dyDescent="0.25">
      <c r="B6490" s="103"/>
      <c r="C6490" s="123"/>
      <c r="D6490" s="103"/>
      <c r="E6490" s="103"/>
      <c r="F6490" s="103"/>
      <c r="H6490" s="123"/>
      <c r="I6490" s="103"/>
      <c r="J6490" s="103"/>
      <c r="K6490" s="103"/>
    </row>
    <row r="6491" spans="2:11" ht="12" customHeight="1" x14ac:dyDescent="0.25">
      <c r="B6491" s="103"/>
      <c r="C6491" s="123"/>
      <c r="D6491" s="103"/>
      <c r="E6491" s="103"/>
      <c r="F6491" s="103"/>
      <c r="H6491" s="123"/>
      <c r="I6491" s="103"/>
      <c r="J6491" s="103"/>
      <c r="K6491" s="103"/>
    </row>
    <row r="6492" spans="2:11" ht="12" customHeight="1" x14ac:dyDescent="0.25">
      <c r="B6492" s="103"/>
      <c r="C6492" s="123"/>
      <c r="D6492" s="103"/>
      <c r="E6492" s="103"/>
      <c r="F6492" s="103"/>
      <c r="H6492" s="123"/>
      <c r="I6492" s="103"/>
      <c r="J6492" s="103"/>
      <c r="K6492" s="103"/>
    </row>
    <row r="6493" spans="2:11" ht="12" customHeight="1" x14ac:dyDescent="0.25">
      <c r="B6493" s="103"/>
      <c r="C6493" s="123"/>
      <c r="D6493" s="103"/>
      <c r="E6493" s="103"/>
      <c r="F6493" s="103"/>
      <c r="H6493" s="123"/>
      <c r="I6493" s="103"/>
      <c r="J6493" s="103"/>
      <c r="K6493" s="103"/>
    </row>
    <row r="6494" spans="2:11" ht="12" customHeight="1" x14ac:dyDescent="0.25">
      <c r="B6494" s="103"/>
      <c r="C6494" s="123"/>
      <c r="D6494" s="103"/>
      <c r="E6494" s="103"/>
      <c r="F6494" s="103"/>
      <c r="H6494" s="123"/>
      <c r="I6494" s="103"/>
      <c r="J6494" s="103"/>
      <c r="K6494" s="103"/>
    </row>
    <row r="6495" spans="2:11" ht="12" customHeight="1" x14ac:dyDescent="0.25">
      <c r="B6495" s="103"/>
      <c r="C6495" s="123"/>
      <c r="D6495" s="103"/>
      <c r="E6495" s="103"/>
      <c r="F6495" s="103"/>
      <c r="H6495" s="123"/>
      <c r="I6495" s="103"/>
      <c r="J6495" s="103"/>
      <c r="K6495" s="103"/>
    </row>
    <row r="6496" spans="2:11" ht="12" customHeight="1" x14ac:dyDescent="0.25">
      <c r="B6496" s="103"/>
      <c r="C6496" s="123"/>
      <c r="D6496" s="103"/>
      <c r="E6496" s="103"/>
      <c r="F6496" s="103"/>
      <c r="H6496" s="123"/>
      <c r="I6496" s="103"/>
      <c r="J6496" s="103"/>
      <c r="K6496" s="103"/>
    </row>
    <row r="6497" spans="2:11" ht="12" customHeight="1" x14ac:dyDescent="0.25">
      <c r="B6497" s="103"/>
      <c r="C6497" s="123"/>
      <c r="D6497" s="103"/>
      <c r="E6497" s="103"/>
      <c r="F6497" s="103"/>
      <c r="H6497" s="123"/>
      <c r="I6497" s="103"/>
      <c r="J6497" s="103"/>
      <c r="K6497" s="103"/>
    </row>
    <row r="6498" spans="2:11" ht="12" customHeight="1" x14ac:dyDescent="0.25">
      <c r="B6498" s="103"/>
      <c r="C6498" s="123"/>
      <c r="D6498" s="103"/>
      <c r="E6498" s="103"/>
      <c r="F6498" s="103"/>
      <c r="H6498" s="123"/>
      <c r="I6498" s="103"/>
      <c r="J6498" s="103"/>
      <c r="K6498" s="103"/>
    </row>
    <row r="6499" spans="2:11" ht="12" customHeight="1" x14ac:dyDescent="0.25">
      <c r="B6499" s="103"/>
      <c r="C6499" s="123"/>
      <c r="D6499" s="103"/>
      <c r="E6499" s="103"/>
      <c r="F6499" s="103"/>
      <c r="H6499" s="123"/>
      <c r="I6499" s="103"/>
      <c r="J6499" s="103"/>
      <c r="K6499" s="103"/>
    </row>
    <row r="6500" spans="2:11" ht="12" customHeight="1" x14ac:dyDescent="0.25">
      <c r="B6500" s="103"/>
      <c r="C6500" s="123"/>
      <c r="D6500" s="103"/>
      <c r="E6500" s="103"/>
      <c r="F6500" s="103"/>
      <c r="H6500" s="123"/>
      <c r="I6500" s="103"/>
      <c r="J6500" s="103"/>
      <c r="K6500" s="103"/>
    </row>
    <row r="6501" spans="2:11" ht="12" customHeight="1" x14ac:dyDescent="0.25">
      <c r="B6501" s="103"/>
      <c r="C6501" s="123"/>
      <c r="D6501" s="103"/>
      <c r="E6501" s="103"/>
      <c r="F6501" s="103"/>
      <c r="H6501" s="123"/>
      <c r="I6501" s="103"/>
      <c r="J6501" s="103"/>
      <c r="K6501" s="103"/>
    </row>
    <row r="6502" spans="2:11" ht="12" customHeight="1" x14ac:dyDescent="0.25">
      <c r="B6502" s="103"/>
      <c r="C6502" s="123"/>
      <c r="D6502" s="103"/>
      <c r="E6502" s="103"/>
      <c r="F6502" s="103"/>
      <c r="H6502" s="123"/>
      <c r="I6502" s="103"/>
      <c r="J6502" s="103"/>
      <c r="K6502" s="103"/>
    </row>
    <row r="6503" spans="2:11" ht="12" customHeight="1" x14ac:dyDescent="0.25">
      <c r="B6503" s="103"/>
      <c r="C6503" s="123"/>
      <c r="D6503" s="103"/>
      <c r="E6503" s="103"/>
      <c r="F6503" s="103"/>
      <c r="H6503" s="123"/>
      <c r="I6503" s="103"/>
      <c r="J6503" s="103"/>
      <c r="K6503" s="103"/>
    </row>
    <row r="6504" spans="2:11" ht="12" customHeight="1" x14ac:dyDescent="0.25">
      <c r="B6504" s="103"/>
      <c r="C6504" s="123"/>
      <c r="D6504" s="103"/>
      <c r="E6504" s="103"/>
      <c r="F6504" s="103"/>
      <c r="H6504" s="123"/>
      <c r="I6504" s="103"/>
      <c r="J6504" s="103"/>
      <c r="K6504" s="103"/>
    </row>
    <row r="6505" spans="2:11" ht="12" customHeight="1" x14ac:dyDescent="0.25">
      <c r="B6505" s="103"/>
      <c r="C6505" s="123"/>
      <c r="D6505" s="103"/>
      <c r="E6505" s="103"/>
      <c r="F6505" s="103"/>
      <c r="H6505" s="123"/>
      <c r="I6505" s="103"/>
      <c r="J6505" s="103"/>
      <c r="K6505" s="103"/>
    </row>
    <row r="6506" spans="2:11" ht="12" customHeight="1" x14ac:dyDescent="0.25">
      <c r="B6506" s="103"/>
      <c r="C6506" s="123"/>
      <c r="D6506" s="103"/>
      <c r="E6506" s="103"/>
      <c r="F6506" s="103"/>
      <c r="H6506" s="123"/>
      <c r="I6506" s="103"/>
      <c r="J6506" s="103"/>
      <c r="K6506" s="103"/>
    </row>
    <row r="6507" spans="2:11" ht="12" customHeight="1" x14ac:dyDescent="0.25">
      <c r="B6507" s="103"/>
      <c r="C6507" s="123"/>
      <c r="D6507" s="103"/>
      <c r="E6507" s="103"/>
      <c r="F6507" s="103"/>
      <c r="H6507" s="123"/>
      <c r="I6507" s="103"/>
      <c r="J6507" s="103"/>
      <c r="K6507" s="103"/>
    </row>
    <row r="6508" spans="2:11" ht="12" customHeight="1" x14ac:dyDescent="0.25">
      <c r="B6508" s="103"/>
      <c r="C6508" s="123"/>
      <c r="D6508" s="103"/>
      <c r="E6508" s="103"/>
      <c r="F6508" s="103"/>
      <c r="H6508" s="123"/>
      <c r="I6508" s="103"/>
      <c r="J6508" s="103"/>
      <c r="K6508" s="103"/>
    </row>
    <row r="6509" spans="2:11" ht="12" customHeight="1" x14ac:dyDescent="0.25">
      <c r="B6509" s="103"/>
      <c r="C6509" s="123"/>
      <c r="D6509" s="103"/>
      <c r="E6509" s="103"/>
      <c r="F6509" s="103"/>
      <c r="H6509" s="123"/>
      <c r="I6509" s="103"/>
      <c r="J6509" s="103"/>
      <c r="K6509" s="103"/>
    </row>
    <row r="6510" spans="2:11" ht="12" customHeight="1" x14ac:dyDescent="0.25">
      <c r="B6510" s="103"/>
      <c r="C6510" s="123"/>
      <c r="D6510" s="103"/>
      <c r="E6510" s="103"/>
      <c r="F6510" s="103"/>
      <c r="H6510" s="123"/>
      <c r="I6510" s="103"/>
      <c r="J6510" s="103"/>
      <c r="K6510" s="103"/>
    </row>
    <row r="6511" spans="2:11" ht="12" customHeight="1" x14ac:dyDescent="0.25">
      <c r="B6511" s="103"/>
      <c r="C6511" s="123"/>
      <c r="D6511" s="103"/>
      <c r="E6511" s="103"/>
      <c r="F6511" s="103"/>
      <c r="H6511" s="123"/>
      <c r="I6511" s="103"/>
      <c r="J6511" s="103"/>
      <c r="K6511" s="103"/>
    </row>
    <row r="6512" spans="2:11" ht="12" customHeight="1" x14ac:dyDescent="0.25">
      <c r="B6512" s="103"/>
      <c r="C6512" s="123"/>
      <c r="D6512" s="103"/>
      <c r="E6512" s="103"/>
      <c r="F6512" s="103"/>
      <c r="H6512" s="123"/>
      <c r="I6512" s="103"/>
      <c r="J6512" s="103"/>
      <c r="K6512" s="103"/>
    </row>
    <row r="6513" spans="2:11" ht="12" customHeight="1" x14ac:dyDescent="0.25">
      <c r="B6513" s="103"/>
      <c r="C6513" s="123"/>
      <c r="D6513" s="103"/>
      <c r="E6513" s="103"/>
      <c r="F6513" s="103"/>
      <c r="H6513" s="123"/>
      <c r="I6513" s="103"/>
      <c r="J6513" s="103"/>
      <c r="K6513" s="103"/>
    </row>
    <row r="6514" spans="2:11" ht="12" customHeight="1" x14ac:dyDescent="0.25">
      <c r="B6514" s="103"/>
      <c r="C6514" s="123"/>
      <c r="D6514" s="103"/>
      <c r="E6514" s="103"/>
      <c r="F6514" s="103"/>
      <c r="H6514" s="123"/>
      <c r="I6514" s="103"/>
      <c r="J6514" s="103"/>
      <c r="K6514" s="103"/>
    </row>
    <row r="6515" spans="2:11" ht="12" customHeight="1" x14ac:dyDescent="0.25">
      <c r="B6515" s="103"/>
      <c r="C6515" s="123"/>
      <c r="D6515" s="103"/>
      <c r="E6515" s="103"/>
      <c r="F6515" s="103"/>
      <c r="H6515" s="123"/>
      <c r="I6515" s="103"/>
      <c r="J6515" s="103"/>
      <c r="K6515" s="103"/>
    </row>
    <row r="6516" spans="2:11" ht="12" customHeight="1" x14ac:dyDescent="0.25">
      <c r="B6516" s="103"/>
      <c r="C6516" s="123"/>
      <c r="D6516" s="103"/>
      <c r="E6516" s="103"/>
      <c r="F6516" s="103"/>
      <c r="H6516" s="123"/>
      <c r="I6516" s="103"/>
      <c r="J6516" s="103"/>
      <c r="K6516" s="103"/>
    </row>
    <row r="6517" spans="2:11" ht="12" customHeight="1" x14ac:dyDescent="0.25">
      <c r="B6517" s="103"/>
      <c r="C6517" s="123"/>
      <c r="D6517" s="103"/>
      <c r="E6517" s="103"/>
      <c r="F6517" s="103"/>
      <c r="H6517" s="123"/>
      <c r="I6517" s="103"/>
      <c r="J6517" s="103"/>
      <c r="K6517" s="103"/>
    </row>
    <row r="6518" spans="2:11" ht="12" customHeight="1" x14ac:dyDescent="0.25">
      <c r="B6518" s="103"/>
      <c r="C6518" s="123"/>
      <c r="D6518" s="103"/>
      <c r="E6518" s="103"/>
      <c r="F6518" s="103"/>
      <c r="H6518" s="123"/>
      <c r="I6518" s="103"/>
      <c r="J6518" s="103"/>
      <c r="K6518" s="103"/>
    </row>
    <row r="6519" spans="2:11" ht="12" customHeight="1" x14ac:dyDescent="0.25">
      <c r="B6519" s="103"/>
      <c r="C6519" s="123"/>
      <c r="D6519" s="103"/>
      <c r="E6519" s="103"/>
      <c r="F6519" s="103"/>
      <c r="H6519" s="123"/>
      <c r="I6519" s="103"/>
      <c r="J6519" s="103"/>
      <c r="K6519" s="103"/>
    </row>
    <row r="6520" spans="2:11" ht="12" customHeight="1" x14ac:dyDescent="0.25">
      <c r="B6520" s="103"/>
      <c r="C6520" s="123"/>
      <c r="D6520" s="103"/>
      <c r="E6520" s="103"/>
      <c r="F6520" s="103"/>
      <c r="H6520" s="123"/>
      <c r="I6520" s="103"/>
      <c r="J6520" s="103"/>
      <c r="K6520" s="103"/>
    </row>
    <row r="6521" spans="2:11" ht="12" customHeight="1" x14ac:dyDescent="0.25">
      <c r="B6521" s="103"/>
      <c r="C6521" s="123"/>
      <c r="D6521" s="103"/>
      <c r="E6521" s="103"/>
      <c r="F6521" s="103"/>
      <c r="H6521" s="123"/>
      <c r="I6521" s="103"/>
      <c r="J6521" s="103"/>
      <c r="K6521" s="103"/>
    </row>
    <row r="6522" spans="2:11" ht="12" customHeight="1" x14ac:dyDescent="0.25">
      <c r="B6522" s="103"/>
      <c r="C6522" s="123"/>
      <c r="D6522" s="103"/>
      <c r="E6522" s="103"/>
      <c r="F6522" s="103"/>
      <c r="H6522" s="123"/>
      <c r="I6522" s="103"/>
      <c r="J6522" s="103"/>
      <c r="K6522" s="103"/>
    </row>
    <row r="6523" spans="2:11" ht="12" customHeight="1" x14ac:dyDescent="0.25">
      <c r="B6523" s="103"/>
      <c r="C6523" s="123"/>
      <c r="D6523" s="103"/>
      <c r="E6523" s="103"/>
      <c r="F6523" s="103"/>
      <c r="H6523" s="123"/>
      <c r="I6523" s="103"/>
      <c r="J6523" s="103"/>
      <c r="K6523" s="103"/>
    </row>
    <row r="6524" spans="2:11" ht="12" customHeight="1" x14ac:dyDescent="0.25">
      <c r="B6524" s="103"/>
      <c r="C6524" s="123"/>
      <c r="D6524" s="103"/>
      <c r="E6524" s="103"/>
      <c r="F6524" s="103"/>
      <c r="H6524" s="123"/>
      <c r="I6524" s="103"/>
      <c r="J6524" s="103"/>
      <c r="K6524" s="103"/>
    </row>
    <row r="6525" spans="2:11" ht="12" customHeight="1" x14ac:dyDescent="0.25">
      <c r="B6525" s="103"/>
      <c r="C6525" s="123"/>
      <c r="D6525" s="103"/>
      <c r="E6525" s="103"/>
      <c r="F6525" s="103"/>
      <c r="H6525" s="123"/>
      <c r="I6525" s="103"/>
      <c r="J6525" s="103"/>
      <c r="K6525" s="103"/>
    </row>
    <row r="6526" spans="2:11" ht="12" customHeight="1" x14ac:dyDescent="0.25">
      <c r="B6526" s="103"/>
      <c r="C6526" s="123"/>
      <c r="D6526" s="103"/>
      <c r="E6526" s="103"/>
      <c r="F6526" s="103"/>
      <c r="H6526" s="123"/>
      <c r="I6526" s="103"/>
      <c r="J6526" s="103"/>
      <c r="K6526" s="103"/>
    </row>
    <row r="6527" spans="2:11" ht="12" customHeight="1" x14ac:dyDescent="0.25">
      <c r="B6527" s="103"/>
      <c r="C6527" s="123"/>
      <c r="D6527" s="103"/>
      <c r="E6527" s="103"/>
      <c r="F6527" s="103"/>
      <c r="H6527" s="123"/>
      <c r="I6527" s="103"/>
      <c r="J6527" s="103"/>
      <c r="K6527" s="103"/>
    </row>
    <row r="6528" spans="2:11" ht="12" customHeight="1" x14ac:dyDescent="0.25">
      <c r="B6528" s="103"/>
      <c r="C6528" s="123"/>
      <c r="D6528" s="103"/>
      <c r="E6528" s="103"/>
      <c r="F6528" s="103"/>
      <c r="H6528" s="123"/>
      <c r="I6528" s="103"/>
      <c r="J6528" s="103"/>
      <c r="K6528" s="103"/>
    </row>
    <row r="6529" spans="2:11" ht="12" customHeight="1" x14ac:dyDescent="0.25">
      <c r="B6529" s="103"/>
      <c r="C6529" s="123"/>
      <c r="D6529" s="103"/>
      <c r="E6529" s="103"/>
      <c r="F6529" s="103"/>
      <c r="H6529" s="123"/>
      <c r="I6529" s="103"/>
      <c r="J6529" s="103"/>
      <c r="K6529" s="103"/>
    </row>
    <row r="6530" spans="2:11" ht="12" customHeight="1" x14ac:dyDescent="0.25">
      <c r="B6530" s="103"/>
      <c r="C6530" s="123"/>
      <c r="D6530" s="103"/>
      <c r="E6530" s="103"/>
      <c r="F6530" s="103"/>
      <c r="H6530" s="123"/>
      <c r="I6530" s="103"/>
      <c r="J6530" s="103"/>
      <c r="K6530" s="103"/>
    </row>
    <row r="6531" spans="2:11" ht="12" customHeight="1" x14ac:dyDescent="0.25">
      <c r="B6531" s="103"/>
      <c r="C6531" s="123"/>
      <c r="D6531" s="103"/>
      <c r="E6531" s="103"/>
      <c r="F6531" s="103"/>
      <c r="H6531" s="123"/>
      <c r="I6531" s="103"/>
      <c r="J6531" s="103"/>
      <c r="K6531" s="103"/>
    </row>
    <row r="6532" spans="2:11" ht="12" customHeight="1" x14ac:dyDescent="0.25">
      <c r="B6532" s="103"/>
      <c r="C6532" s="123"/>
      <c r="D6532" s="103"/>
      <c r="E6532" s="103"/>
      <c r="F6532" s="103"/>
      <c r="H6532" s="123"/>
      <c r="I6532" s="103"/>
      <c r="J6532" s="103"/>
      <c r="K6532" s="103"/>
    </row>
    <row r="6533" spans="2:11" ht="12" customHeight="1" x14ac:dyDescent="0.25">
      <c r="B6533" s="103"/>
      <c r="C6533" s="123"/>
      <c r="D6533" s="103"/>
      <c r="E6533" s="103"/>
      <c r="F6533" s="103"/>
      <c r="H6533" s="123"/>
      <c r="I6533" s="103"/>
      <c r="J6533" s="103"/>
      <c r="K6533" s="103"/>
    </row>
    <row r="6534" spans="2:11" ht="12" customHeight="1" x14ac:dyDescent="0.25">
      <c r="B6534" s="103"/>
      <c r="C6534" s="123"/>
      <c r="D6534" s="103"/>
      <c r="E6534" s="103"/>
      <c r="F6534" s="103"/>
      <c r="H6534" s="123"/>
      <c r="I6534" s="103"/>
      <c r="J6534" s="103"/>
      <c r="K6534" s="103"/>
    </row>
    <row r="6535" spans="2:11" ht="12" customHeight="1" x14ac:dyDescent="0.25">
      <c r="B6535" s="103"/>
      <c r="C6535" s="123"/>
      <c r="D6535" s="103"/>
      <c r="E6535" s="103"/>
      <c r="F6535" s="103"/>
      <c r="H6535" s="123"/>
      <c r="I6535" s="103"/>
      <c r="J6535" s="103"/>
      <c r="K6535" s="103"/>
    </row>
    <row r="6536" spans="2:11" ht="12" customHeight="1" x14ac:dyDescent="0.25">
      <c r="B6536" s="103"/>
      <c r="C6536" s="123"/>
      <c r="D6536" s="103"/>
      <c r="E6536" s="103"/>
      <c r="F6536" s="103"/>
      <c r="H6536" s="123"/>
      <c r="I6536" s="103"/>
      <c r="J6536" s="103"/>
      <c r="K6536" s="103"/>
    </row>
    <row r="6537" spans="2:11" ht="12" customHeight="1" x14ac:dyDescent="0.25">
      <c r="B6537" s="103"/>
      <c r="C6537" s="123"/>
      <c r="D6537" s="103"/>
      <c r="E6537" s="103"/>
      <c r="F6537" s="103"/>
      <c r="H6537" s="123"/>
      <c r="I6537" s="103"/>
      <c r="J6537" s="103"/>
      <c r="K6537" s="103"/>
    </row>
    <row r="6538" spans="2:11" ht="12" customHeight="1" x14ac:dyDescent="0.25">
      <c r="B6538" s="103"/>
      <c r="C6538" s="123"/>
      <c r="D6538" s="103"/>
      <c r="E6538" s="103"/>
      <c r="F6538" s="103"/>
      <c r="H6538" s="123"/>
      <c r="I6538" s="103"/>
      <c r="J6538" s="103"/>
      <c r="K6538" s="103"/>
    </row>
    <row r="6539" spans="2:11" ht="12" customHeight="1" x14ac:dyDescent="0.25">
      <c r="B6539" s="103"/>
      <c r="C6539" s="123"/>
      <c r="D6539" s="103"/>
      <c r="E6539" s="103"/>
      <c r="F6539" s="103"/>
      <c r="H6539" s="123"/>
      <c r="I6539" s="103"/>
      <c r="J6539" s="103"/>
      <c r="K6539" s="103"/>
    </row>
    <row r="6540" spans="2:11" ht="12" customHeight="1" x14ac:dyDescent="0.25">
      <c r="B6540" s="103"/>
      <c r="C6540" s="123"/>
      <c r="D6540" s="103"/>
      <c r="E6540" s="103"/>
      <c r="F6540" s="103"/>
      <c r="H6540" s="123"/>
      <c r="I6540" s="103"/>
      <c r="J6540" s="103"/>
      <c r="K6540" s="103"/>
    </row>
    <row r="6541" spans="2:11" ht="12" customHeight="1" x14ac:dyDescent="0.25">
      <c r="B6541" s="103"/>
      <c r="C6541" s="123"/>
      <c r="D6541" s="103"/>
      <c r="E6541" s="103"/>
      <c r="F6541" s="103"/>
      <c r="H6541" s="123"/>
      <c r="I6541" s="103"/>
      <c r="J6541" s="103"/>
      <c r="K6541" s="103"/>
    </row>
    <row r="6542" spans="2:11" ht="12" customHeight="1" x14ac:dyDescent="0.25">
      <c r="B6542" s="103"/>
      <c r="C6542" s="123"/>
      <c r="D6542" s="103"/>
      <c r="E6542" s="103"/>
      <c r="F6542" s="103"/>
      <c r="H6542" s="123"/>
      <c r="I6542" s="103"/>
      <c r="J6542" s="103"/>
      <c r="K6542" s="103"/>
    </row>
    <row r="6543" spans="2:11" ht="12" customHeight="1" x14ac:dyDescent="0.25">
      <c r="B6543" s="103"/>
      <c r="C6543" s="123"/>
      <c r="D6543" s="103"/>
      <c r="E6543" s="103"/>
      <c r="F6543" s="103"/>
      <c r="H6543" s="123"/>
      <c r="I6543" s="103"/>
      <c r="J6543" s="103"/>
      <c r="K6543" s="103"/>
    </row>
    <row r="6544" spans="2:11" ht="12" customHeight="1" x14ac:dyDescent="0.25">
      <c r="B6544" s="103"/>
      <c r="C6544" s="123"/>
      <c r="D6544" s="103"/>
      <c r="E6544" s="103"/>
      <c r="F6544" s="103"/>
      <c r="H6544" s="123"/>
      <c r="I6544" s="103"/>
      <c r="J6544" s="103"/>
      <c r="K6544" s="103"/>
    </row>
    <row r="6545" spans="2:11" ht="12" customHeight="1" x14ac:dyDescent="0.25">
      <c r="B6545" s="103"/>
      <c r="C6545" s="123"/>
      <c r="D6545" s="103"/>
      <c r="E6545" s="103"/>
      <c r="F6545" s="103"/>
      <c r="H6545" s="123"/>
      <c r="I6545" s="103"/>
      <c r="J6545" s="103"/>
      <c r="K6545" s="103"/>
    </row>
    <row r="6546" spans="2:11" ht="12" customHeight="1" x14ac:dyDescent="0.25">
      <c r="B6546" s="103"/>
      <c r="C6546" s="123"/>
      <c r="D6546" s="103"/>
      <c r="E6546" s="103"/>
      <c r="F6546" s="103"/>
      <c r="H6546" s="123"/>
      <c r="I6546" s="103"/>
      <c r="J6546" s="103"/>
      <c r="K6546" s="103"/>
    </row>
    <row r="6547" spans="2:11" ht="12" customHeight="1" x14ac:dyDescent="0.25">
      <c r="B6547" s="103"/>
      <c r="C6547" s="123"/>
      <c r="D6547" s="103"/>
      <c r="E6547" s="103"/>
      <c r="F6547" s="103"/>
      <c r="H6547" s="123"/>
      <c r="I6547" s="103"/>
      <c r="J6547" s="103"/>
      <c r="K6547" s="103"/>
    </row>
    <row r="6548" spans="2:11" ht="12" customHeight="1" x14ac:dyDescent="0.25">
      <c r="B6548" s="103"/>
      <c r="C6548" s="123"/>
      <c r="D6548" s="103"/>
      <c r="E6548" s="103"/>
      <c r="F6548" s="103"/>
      <c r="H6548" s="123"/>
      <c r="I6548" s="103"/>
      <c r="J6548" s="103"/>
      <c r="K6548" s="103"/>
    </row>
    <row r="6549" spans="2:11" ht="12" customHeight="1" x14ac:dyDescent="0.25">
      <c r="B6549" s="103"/>
      <c r="C6549" s="123"/>
      <c r="D6549" s="103"/>
      <c r="E6549" s="103"/>
      <c r="F6549" s="103"/>
      <c r="H6549" s="123"/>
      <c r="I6549" s="103"/>
      <c r="J6549" s="103"/>
      <c r="K6549" s="103"/>
    </row>
    <row r="6550" spans="2:11" ht="12" customHeight="1" x14ac:dyDescent="0.25">
      <c r="B6550" s="103"/>
      <c r="C6550" s="123"/>
      <c r="D6550" s="103"/>
      <c r="E6550" s="103"/>
      <c r="F6550" s="103"/>
      <c r="H6550" s="123"/>
      <c r="I6550" s="103"/>
      <c r="J6550" s="103"/>
      <c r="K6550" s="103"/>
    </row>
    <row r="6551" spans="2:11" ht="12" customHeight="1" x14ac:dyDescent="0.25">
      <c r="B6551" s="103"/>
      <c r="C6551" s="123"/>
      <c r="D6551" s="103"/>
      <c r="E6551" s="103"/>
      <c r="F6551" s="103"/>
      <c r="H6551" s="123"/>
      <c r="I6551" s="103"/>
      <c r="J6551" s="103"/>
      <c r="K6551" s="103"/>
    </row>
    <row r="6552" spans="2:11" ht="12" customHeight="1" x14ac:dyDescent="0.25">
      <c r="B6552" s="103"/>
      <c r="C6552" s="123"/>
      <c r="D6552" s="103"/>
      <c r="E6552" s="103"/>
      <c r="F6552" s="103"/>
      <c r="H6552" s="123"/>
      <c r="I6552" s="103"/>
      <c r="J6552" s="103"/>
      <c r="K6552" s="103"/>
    </row>
    <row r="6553" spans="2:11" ht="12" customHeight="1" x14ac:dyDescent="0.25">
      <c r="B6553" s="103"/>
      <c r="C6553" s="123"/>
      <c r="D6553" s="103"/>
      <c r="E6553" s="103"/>
      <c r="F6553" s="103"/>
      <c r="H6553" s="123"/>
      <c r="I6553" s="103"/>
      <c r="J6553" s="103"/>
      <c r="K6553" s="103"/>
    </row>
    <row r="6554" spans="2:11" ht="12" customHeight="1" x14ac:dyDescent="0.25">
      <c r="B6554" s="103"/>
      <c r="C6554" s="123"/>
      <c r="D6554" s="103"/>
      <c r="E6554" s="103"/>
      <c r="F6554" s="103"/>
      <c r="H6554" s="123"/>
      <c r="I6554" s="103"/>
      <c r="J6554" s="103"/>
      <c r="K6554" s="103"/>
    </row>
    <row r="6555" spans="2:11" ht="12" customHeight="1" x14ac:dyDescent="0.25">
      <c r="B6555" s="103"/>
      <c r="C6555" s="123"/>
      <c r="D6555" s="103"/>
      <c r="E6555" s="103"/>
      <c r="F6555" s="103"/>
      <c r="H6555" s="123"/>
      <c r="I6555" s="103"/>
      <c r="J6555" s="103"/>
      <c r="K6555" s="103"/>
    </row>
    <row r="6556" spans="2:11" ht="12" customHeight="1" x14ac:dyDescent="0.25">
      <c r="B6556" s="103"/>
      <c r="C6556" s="123"/>
      <c r="D6556" s="103"/>
      <c r="E6556" s="103"/>
      <c r="F6556" s="103"/>
      <c r="H6556" s="123"/>
      <c r="I6556" s="103"/>
      <c r="J6556" s="103"/>
      <c r="K6556" s="103"/>
    </row>
    <row r="6557" spans="2:11" ht="12" customHeight="1" x14ac:dyDescent="0.25">
      <c r="B6557" s="103"/>
      <c r="C6557" s="123"/>
      <c r="D6557" s="103"/>
      <c r="E6557" s="103"/>
      <c r="F6557" s="103"/>
      <c r="H6557" s="123"/>
      <c r="I6557" s="103"/>
      <c r="J6557" s="103"/>
      <c r="K6557" s="103"/>
    </row>
    <row r="6558" spans="2:11" ht="12" customHeight="1" x14ac:dyDescent="0.25">
      <c r="B6558" s="103"/>
      <c r="C6558" s="123"/>
      <c r="D6558" s="103"/>
      <c r="E6558" s="103"/>
      <c r="F6558" s="103"/>
      <c r="H6558" s="123"/>
      <c r="I6558" s="103"/>
      <c r="J6558" s="103"/>
      <c r="K6558" s="103"/>
    </row>
    <row r="6559" spans="2:11" ht="12" customHeight="1" x14ac:dyDescent="0.25">
      <c r="B6559" s="103"/>
      <c r="C6559" s="123"/>
      <c r="D6559" s="103"/>
      <c r="E6559" s="103"/>
      <c r="F6559" s="103"/>
      <c r="H6559" s="123"/>
      <c r="I6559" s="103"/>
      <c r="J6559" s="103"/>
      <c r="K6559" s="103"/>
    </row>
    <row r="6560" spans="2:11" ht="12" customHeight="1" x14ac:dyDescent="0.25">
      <c r="B6560" s="103"/>
      <c r="C6560" s="123"/>
      <c r="D6560" s="103"/>
      <c r="E6560" s="103"/>
      <c r="F6560" s="103"/>
      <c r="H6560" s="123"/>
      <c r="I6560" s="103"/>
      <c r="J6560" s="103"/>
      <c r="K6560" s="103"/>
    </row>
    <row r="6561" spans="2:11" ht="12" customHeight="1" x14ac:dyDescent="0.25">
      <c r="B6561" s="103"/>
      <c r="C6561" s="123"/>
      <c r="D6561" s="103"/>
      <c r="E6561" s="103"/>
      <c r="F6561" s="103"/>
      <c r="H6561" s="123"/>
      <c r="I6561" s="103"/>
      <c r="J6561" s="103"/>
      <c r="K6561" s="103"/>
    </row>
    <row r="6562" spans="2:11" ht="12" customHeight="1" x14ac:dyDescent="0.25">
      <c r="B6562" s="103"/>
      <c r="C6562" s="123"/>
      <c r="D6562" s="103"/>
      <c r="E6562" s="103"/>
      <c r="F6562" s="103"/>
      <c r="H6562" s="123"/>
      <c r="I6562" s="103"/>
      <c r="J6562" s="103"/>
      <c r="K6562" s="103"/>
    </row>
    <row r="6563" spans="2:11" ht="12" customHeight="1" x14ac:dyDescent="0.25">
      <c r="B6563" s="103"/>
      <c r="C6563" s="123"/>
      <c r="D6563" s="103"/>
      <c r="E6563" s="103"/>
      <c r="F6563" s="103"/>
      <c r="H6563" s="123"/>
      <c r="I6563" s="103"/>
      <c r="J6563" s="103"/>
      <c r="K6563" s="103"/>
    </row>
    <row r="6564" spans="2:11" ht="12" customHeight="1" x14ac:dyDescent="0.25">
      <c r="B6564" s="103"/>
      <c r="C6564" s="123"/>
      <c r="D6564" s="103"/>
      <c r="E6564" s="103"/>
      <c r="F6564" s="103"/>
      <c r="H6564" s="123"/>
      <c r="I6564" s="103"/>
      <c r="J6564" s="103"/>
      <c r="K6564" s="103"/>
    </row>
    <row r="6565" spans="2:11" ht="12" customHeight="1" x14ac:dyDescent="0.25">
      <c r="B6565" s="103"/>
      <c r="C6565" s="123"/>
      <c r="D6565" s="103"/>
      <c r="E6565" s="103"/>
      <c r="F6565" s="103"/>
      <c r="H6565" s="123"/>
      <c r="I6565" s="103"/>
      <c r="J6565" s="103"/>
      <c r="K6565" s="103"/>
    </row>
    <row r="6566" spans="2:11" ht="12" customHeight="1" x14ac:dyDescent="0.25">
      <c r="B6566" s="103"/>
      <c r="C6566" s="123"/>
      <c r="D6566" s="103"/>
      <c r="E6566" s="103"/>
      <c r="F6566" s="103"/>
      <c r="H6566" s="123"/>
      <c r="I6566" s="103"/>
      <c r="J6566" s="103"/>
      <c r="K6566" s="103"/>
    </row>
    <row r="6567" spans="2:11" ht="12" customHeight="1" x14ac:dyDescent="0.25">
      <c r="B6567" s="103"/>
      <c r="C6567" s="123"/>
      <c r="D6567" s="103"/>
      <c r="E6567" s="103"/>
      <c r="F6567" s="103"/>
      <c r="H6567" s="123"/>
      <c r="I6567" s="103"/>
      <c r="J6567" s="103"/>
      <c r="K6567" s="103"/>
    </row>
    <row r="6568" spans="2:11" ht="12" customHeight="1" x14ac:dyDescent="0.25">
      <c r="B6568" s="103"/>
      <c r="C6568" s="123"/>
      <c r="D6568" s="103"/>
      <c r="E6568" s="103"/>
      <c r="F6568" s="103"/>
      <c r="H6568" s="123"/>
      <c r="I6568" s="103"/>
      <c r="J6568" s="103"/>
      <c r="K6568" s="103"/>
    </row>
    <row r="6569" spans="2:11" ht="12" customHeight="1" x14ac:dyDescent="0.25">
      <c r="B6569" s="103"/>
      <c r="C6569" s="123"/>
      <c r="D6569" s="103"/>
      <c r="E6569" s="103"/>
      <c r="F6569" s="103"/>
      <c r="H6569" s="123"/>
      <c r="I6569" s="103"/>
      <c r="J6569" s="103"/>
      <c r="K6569" s="103"/>
    </row>
    <row r="6570" spans="2:11" ht="12" customHeight="1" x14ac:dyDescent="0.25">
      <c r="B6570" s="103"/>
      <c r="C6570" s="123"/>
      <c r="D6570" s="103"/>
      <c r="E6570" s="103"/>
      <c r="F6570" s="103"/>
      <c r="H6570" s="123"/>
      <c r="I6570" s="103"/>
      <c r="J6570" s="103"/>
      <c r="K6570" s="103"/>
    </row>
    <row r="6571" spans="2:11" ht="12" customHeight="1" x14ac:dyDescent="0.25">
      <c r="B6571" s="103"/>
      <c r="C6571" s="123"/>
      <c r="D6571" s="103"/>
      <c r="E6571" s="103"/>
      <c r="F6571" s="103"/>
      <c r="H6571" s="123"/>
      <c r="I6571" s="103"/>
      <c r="J6571" s="103"/>
      <c r="K6571" s="103"/>
    </row>
    <row r="6572" spans="2:11" ht="12" customHeight="1" x14ac:dyDescent="0.25">
      <c r="B6572" s="103"/>
      <c r="C6572" s="123"/>
      <c r="D6572" s="103"/>
      <c r="E6572" s="103"/>
      <c r="F6572" s="103"/>
      <c r="H6572" s="123"/>
      <c r="I6572" s="103"/>
      <c r="J6572" s="103"/>
      <c r="K6572" s="103"/>
    </row>
    <row r="6573" spans="2:11" ht="12" customHeight="1" x14ac:dyDescent="0.25">
      <c r="B6573" s="103"/>
      <c r="C6573" s="123"/>
      <c r="D6573" s="103"/>
      <c r="E6573" s="103"/>
      <c r="F6573" s="103"/>
      <c r="H6573" s="123"/>
      <c r="I6573" s="103"/>
      <c r="J6573" s="103"/>
      <c r="K6573" s="103"/>
    </row>
    <row r="6574" spans="2:11" ht="12" customHeight="1" x14ac:dyDescent="0.25">
      <c r="B6574" s="103"/>
      <c r="C6574" s="123"/>
      <c r="D6574" s="103"/>
      <c r="E6574" s="103"/>
      <c r="F6574" s="103"/>
      <c r="H6574" s="123"/>
      <c r="I6574" s="103"/>
      <c r="J6574" s="103"/>
      <c r="K6574" s="103"/>
    </row>
    <row r="6575" spans="2:11" ht="12" customHeight="1" x14ac:dyDescent="0.25">
      <c r="B6575" s="103"/>
      <c r="C6575" s="123"/>
      <c r="D6575" s="103"/>
      <c r="E6575" s="103"/>
      <c r="F6575" s="103"/>
      <c r="H6575" s="123"/>
      <c r="I6575" s="103"/>
      <c r="J6575" s="103"/>
      <c r="K6575" s="103"/>
    </row>
    <row r="6576" spans="2:11" ht="12" customHeight="1" x14ac:dyDescent="0.25">
      <c r="B6576" s="103"/>
      <c r="C6576" s="123"/>
      <c r="D6576" s="103"/>
      <c r="E6576" s="103"/>
      <c r="F6576" s="103"/>
      <c r="H6576" s="123"/>
      <c r="I6576" s="103"/>
      <c r="J6576" s="103"/>
      <c r="K6576" s="103"/>
    </row>
    <row r="6577" spans="2:11" ht="12" customHeight="1" x14ac:dyDescent="0.25">
      <c r="B6577" s="103"/>
      <c r="C6577" s="123"/>
      <c r="D6577" s="103"/>
      <c r="E6577" s="103"/>
      <c r="F6577" s="103"/>
      <c r="H6577" s="123"/>
      <c r="I6577" s="103"/>
      <c r="J6577" s="103"/>
      <c r="K6577" s="103"/>
    </row>
    <row r="6578" spans="2:11" ht="12" customHeight="1" x14ac:dyDescent="0.25">
      <c r="B6578" s="103"/>
      <c r="C6578" s="123"/>
      <c r="D6578" s="103"/>
      <c r="E6578" s="103"/>
      <c r="F6578" s="103"/>
      <c r="H6578" s="123"/>
      <c r="I6578" s="103"/>
      <c r="J6578" s="103"/>
      <c r="K6578" s="103"/>
    </row>
    <row r="6579" spans="2:11" ht="12" customHeight="1" x14ac:dyDescent="0.25">
      <c r="B6579" s="103"/>
      <c r="C6579" s="123"/>
      <c r="D6579" s="103"/>
      <c r="E6579" s="103"/>
      <c r="F6579" s="103"/>
      <c r="H6579" s="123"/>
      <c r="I6579" s="103"/>
      <c r="J6579" s="103"/>
      <c r="K6579" s="103"/>
    </row>
    <row r="6580" spans="2:11" ht="12" customHeight="1" x14ac:dyDescent="0.25">
      <c r="B6580" s="103"/>
      <c r="C6580" s="123"/>
      <c r="D6580" s="103"/>
      <c r="E6580" s="103"/>
      <c r="F6580" s="103"/>
      <c r="H6580" s="123"/>
      <c r="I6580" s="103"/>
      <c r="J6580" s="103"/>
      <c r="K6580" s="103"/>
    </row>
    <row r="6581" spans="2:11" ht="12" customHeight="1" x14ac:dyDescent="0.25">
      <c r="B6581" s="103"/>
      <c r="C6581" s="123"/>
      <c r="D6581" s="103"/>
      <c r="E6581" s="103"/>
      <c r="F6581" s="103"/>
      <c r="H6581" s="123"/>
      <c r="I6581" s="103"/>
      <c r="J6581" s="103"/>
      <c r="K6581" s="103"/>
    </row>
    <row r="6582" spans="2:11" ht="12" customHeight="1" x14ac:dyDescent="0.25">
      <c r="B6582" s="103"/>
      <c r="C6582" s="123"/>
      <c r="D6582" s="103"/>
      <c r="E6582" s="103"/>
      <c r="F6582" s="103"/>
      <c r="H6582" s="123"/>
      <c r="I6582" s="103"/>
      <c r="J6582" s="103"/>
      <c r="K6582" s="103"/>
    </row>
    <row r="6583" spans="2:11" ht="12" customHeight="1" x14ac:dyDescent="0.25">
      <c r="B6583" s="103"/>
      <c r="C6583" s="123"/>
      <c r="D6583" s="103"/>
      <c r="E6583" s="103"/>
      <c r="F6583" s="103"/>
      <c r="H6583" s="123"/>
      <c r="I6583" s="103"/>
      <c r="J6583" s="103"/>
      <c r="K6583" s="103"/>
    </row>
    <row r="6584" spans="2:11" ht="12" customHeight="1" x14ac:dyDescent="0.25">
      <c r="B6584" s="103"/>
      <c r="C6584" s="123"/>
      <c r="D6584" s="103"/>
      <c r="E6584" s="103"/>
      <c r="F6584" s="103"/>
      <c r="H6584" s="123"/>
      <c r="I6584" s="103"/>
      <c r="J6584" s="103"/>
      <c r="K6584" s="103"/>
    </row>
    <row r="6585" spans="2:11" ht="12" customHeight="1" x14ac:dyDescent="0.25">
      <c r="B6585" s="103"/>
      <c r="C6585" s="123"/>
      <c r="D6585" s="103"/>
      <c r="E6585" s="103"/>
      <c r="F6585" s="103"/>
      <c r="H6585" s="123"/>
      <c r="I6585" s="103"/>
      <c r="J6585" s="103"/>
      <c r="K6585" s="103"/>
    </row>
    <row r="6586" spans="2:11" ht="12" customHeight="1" x14ac:dyDescent="0.25">
      <c r="B6586" s="103"/>
      <c r="C6586" s="123"/>
      <c r="D6586" s="103"/>
      <c r="E6586" s="103"/>
      <c r="F6586" s="103"/>
      <c r="H6586" s="123"/>
      <c r="I6586" s="103"/>
      <c r="J6586" s="103"/>
      <c r="K6586" s="103"/>
    </row>
    <row r="6587" spans="2:11" ht="12" customHeight="1" x14ac:dyDescent="0.25">
      <c r="B6587" s="103"/>
      <c r="C6587" s="123"/>
      <c r="D6587" s="103"/>
      <c r="E6587" s="103"/>
      <c r="F6587" s="103"/>
      <c r="H6587" s="123"/>
      <c r="I6587" s="103"/>
      <c r="J6587" s="103"/>
      <c r="K6587" s="103"/>
    </row>
    <row r="6588" spans="2:11" ht="12" customHeight="1" x14ac:dyDescent="0.25">
      <c r="B6588" s="103"/>
      <c r="C6588" s="123"/>
      <c r="D6588" s="103"/>
      <c r="E6588" s="103"/>
      <c r="F6588" s="103"/>
      <c r="H6588" s="123"/>
      <c r="I6588" s="103"/>
      <c r="J6588" s="103"/>
      <c r="K6588" s="103"/>
    </row>
    <row r="6589" spans="2:11" ht="12" customHeight="1" x14ac:dyDescent="0.25">
      <c r="B6589" s="103"/>
      <c r="C6589" s="123"/>
      <c r="D6589" s="103"/>
      <c r="E6589" s="103"/>
      <c r="F6589" s="103"/>
      <c r="H6589" s="123"/>
      <c r="I6589" s="103"/>
      <c r="J6589" s="103"/>
      <c r="K6589" s="103"/>
    </row>
    <row r="6590" spans="2:11" ht="12" customHeight="1" x14ac:dyDescent="0.25">
      <c r="B6590" s="103"/>
      <c r="C6590" s="123"/>
      <c r="D6590" s="103"/>
      <c r="E6590" s="103"/>
      <c r="F6590" s="103"/>
      <c r="H6590" s="123"/>
      <c r="I6590" s="103"/>
      <c r="J6590" s="103"/>
      <c r="K6590" s="103"/>
    </row>
    <row r="6591" spans="2:11" ht="12" customHeight="1" x14ac:dyDescent="0.25">
      <c r="B6591" s="103"/>
      <c r="C6591" s="123"/>
      <c r="D6591" s="103"/>
      <c r="E6591" s="103"/>
      <c r="F6591" s="103"/>
      <c r="H6591" s="123"/>
      <c r="I6591" s="103"/>
      <c r="J6591" s="103"/>
      <c r="K6591" s="103"/>
    </row>
    <row r="6592" spans="2:11" ht="12" customHeight="1" x14ac:dyDescent="0.25">
      <c r="B6592" s="103"/>
      <c r="C6592" s="123"/>
      <c r="D6592" s="103"/>
      <c r="E6592" s="103"/>
      <c r="F6592" s="103"/>
      <c r="H6592" s="123"/>
      <c r="I6592" s="103"/>
      <c r="J6592" s="103"/>
      <c r="K6592" s="103"/>
    </row>
    <row r="6593" spans="2:11" ht="12" customHeight="1" x14ac:dyDescent="0.25">
      <c r="B6593" s="103"/>
      <c r="C6593" s="123"/>
      <c r="D6593" s="103"/>
      <c r="E6593" s="103"/>
      <c r="F6593" s="103"/>
      <c r="H6593" s="123"/>
      <c r="I6593" s="103"/>
      <c r="J6593" s="103"/>
      <c r="K6593" s="103"/>
    </row>
    <row r="6594" spans="2:11" ht="12" customHeight="1" x14ac:dyDescent="0.25">
      <c r="B6594" s="103"/>
      <c r="C6594" s="123"/>
      <c r="D6594" s="103"/>
      <c r="E6594" s="103"/>
      <c r="F6594" s="103"/>
      <c r="H6594" s="123"/>
      <c r="I6594" s="103"/>
      <c r="J6594" s="103"/>
      <c r="K6594" s="103"/>
    </row>
    <row r="6595" spans="2:11" ht="12" customHeight="1" x14ac:dyDescent="0.25">
      <c r="B6595" s="103"/>
      <c r="C6595" s="123"/>
      <c r="D6595" s="103"/>
      <c r="E6595" s="103"/>
      <c r="F6595" s="103"/>
      <c r="H6595" s="123"/>
      <c r="I6595" s="103"/>
      <c r="J6595" s="103"/>
      <c r="K6595" s="103"/>
    </row>
    <row r="6596" spans="2:11" ht="12" customHeight="1" x14ac:dyDescent="0.25">
      <c r="B6596" s="103"/>
      <c r="C6596" s="123"/>
      <c r="D6596" s="103"/>
      <c r="E6596" s="103"/>
      <c r="F6596" s="103"/>
      <c r="H6596" s="123"/>
      <c r="I6596" s="103"/>
      <c r="J6596" s="103"/>
      <c r="K6596" s="103"/>
    </row>
    <row r="6597" spans="2:11" ht="12" customHeight="1" x14ac:dyDescent="0.25">
      <c r="B6597" s="103"/>
      <c r="C6597" s="123"/>
      <c r="D6597" s="103"/>
      <c r="E6597" s="103"/>
      <c r="F6597" s="103"/>
      <c r="H6597" s="123"/>
      <c r="I6597" s="103"/>
      <c r="J6597" s="103"/>
      <c r="K6597" s="103"/>
    </row>
    <row r="6598" spans="2:11" ht="12" customHeight="1" x14ac:dyDescent="0.25">
      <c r="B6598" s="103"/>
      <c r="C6598" s="123"/>
      <c r="D6598" s="103"/>
      <c r="E6598" s="103"/>
      <c r="F6598" s="103"/>
      <c r="H6598" s="123"/>
      <c r="I6598" s="103"/>
      <c r="J6598" s="103"/>
      <c r="K6598" s="103"/>
    </row>
    <row r="6599" spans="2:11" ht="12" customHeight="1" x14ac:dyDescent="0.25">
      <c r="B6599" s="103"/>
      <c r="C6599" s="123"/>
      <c r="D6599" s="103"/>
      <c r="E6599" s="103"/>
      <c r="F6599" s="103"/>
      <c r="H6599" s="123"/>
      <c r="I6599" s="103"/>
      <c r="J6599" s="103"/>
      <c r="K6599" s="103"/>
    </row>
    <row r="6600" spans="2:11" ht="12" customHeight="1" x14ac:dyDescent="0.25">
      <c r="B6600" s="103"/>
      <c r="C6600" s="123"/>
      <c r="D6600" s="103"/>
      <c r="E6600" s="103"/>
      <c r="F6600" s="103"/>
      <c r="H6600" s="123"/>
      <c r="I6600" s="103"/>
      <c r="J6600" s="103"/>
      <c r="K6600" s="103"/>
    </row>
    <row r="6601" spans="2:11" ht="12" customHeight="1" x14ac:dyDescent="0.25">
      <c r="B6601" s="103"/>
      <c r="C6601" s="123"/>
      <c r="D6601" s="103"/>
      <c r="E6601" s="103"/>
      <c r="F6601" s="103"/>
      <c r="H6601" s="123"/>
      <c r="I6601" s="103"/>
      <c r="J6601" s="103"/>
      <c r="K6601" s="103"/>
    </row>
    <row r="6602" spans="2:11" ht="12" customHeight="1" x14ac:dyDescent="0.25">
      <c r="B6602" s="103"/>
      <c r="C6602" s="123"/>
      <c r="D6602" s="103"/>
      <c r="E6602" s="103"/>
      <c r="F6602" s="103"/>
      <c r="H6602" s="123"/>
      <c r="I6602" s="103"/>
      <c r="J6602" s="103"/>
      <c r="K6602" s="103"/>
    </row>
    <row r="6603" spans="2:11" ht="12" customHeight="1" x14ac:dyDescent="0.25">
      <c r="B6603" s="103"/>
      <c r="C6603" s="123"/>
      <c r="D6603" s="103"/>
      <c r="E6603" s="103"/>
      <c r="F6603" s="103"/>
      <c r="H6603" s="123"/>
      <c r="I6603" s="103"/>
      <c r="J6603" s="103"/>
      <c r="K6603" s="103"/>
    </row>
    <row r="6604" spans="2:11" ht="12" customHeight="1" x14ac:dyDescent="0.25">
      <c r="B6604" s="103"/>
      <c r="C6604" s="123"/>
      <c r="D6604" s="103"/>
      <c r="E6604" s="103"/>
      <c r="F6604" s="103"/>
      <c r="H6604" s="123"/>
      <c r="I6604" s="103"/>
      <c r="J6604" s="103"/>
      <c r="K6604" s="103"/>
    </row>
    <row r="6605" spans="2:11" ht="12" customHeight="1" x14ac:dyDescent="0.25">
      <c r="B6605" s="103"/>
      <c r="C6605" s="123"/>
      <c r="D6605" s="103"/>
      <c r="E6605" s="103"/>
      <c r="F6605" s="103"/>
      <c r="H6605" s="123"/>
      <c r="I6605" s="103"/>
      <c r="J6605" s="103"/>
      <c r="K6605" s="103"/>
    </row>
    <row r="6606" spans="2:11" ht="12" customHeight="1" x14ac:dyDescent="0.25">
      <c r="B6606" s="103"/>
      <c r="C6606" s="123"/>
      <c r="D6606" s="103"/>
      <c r="E6606" s="103"/>
      <c r="F6606" s="103"/>
      <c r="H6606" s="123"/>
      <c r="I6606" s="103"/>
      <c r="J6606" s="103"/>
      <c r="K6606" s="103"/>
    </row>
    <row r="6607" spans="2:11" ht="12" customHeight="1" x14ac:dyDescent="0.25">
      <c r="B6607" s="103"/>
      <c r="C6607" s="123"/>
      <c r="D6607" s="103"/>
      <c r="E6607" s="103"/>
      <c r="F6607" s="103"/>
      <c r="H6607" s="123"/>
      <c r="I6607" s="103"/>
      <c r="J6607" s="103"/>
      <c r="K6607" s="103"/>
    </row>
    <row r="6608" spans="2:11" ht="12" customHeight="1" x14ac:dyDescent="0.25">
      <c r="B6608" s="103"/>
      <c r="C6608" s="123"/>
      <c r="D6608" s="103"/>
      <c r="E6608" s="103"/>
      <c r="F6608" s="103"/>
      <c r="H6608" s="123"/>
      <c r="I6608" s="103"/>
      <c r="J6608" s="103"/>
      <c r="K6608" s="103"/>
    </row>
    <row r="6609" spans="2:11" ht="12" customHeight="1" x14ac:dyDescent="0.25">
      <c r="B6609" s="103"/>
      <c r="C6609" s="123"/>
      <c r="D6609" s="103"/>
      <c r="E6609" s="103"/>
      <c r="F6609" s="103"/>
      <c r="H6609" s="123"/>
      <c r="I6609" s="103"/>
      <c r="J6609" s="103"/>
      <c r="K6609" s="103"/>
    </row>
    <row r="6610" spans="2:11" ht="12" customHeight="1" x14ac:dyDescent="0.25">
      <c r="B6610" s="103"/>
      <c r="C6610" s="123"/>
      <c r="D6610" s="103"/>
      <c r="E6610" s="103"/>
      <c r="F6610" s="103"/>
      <c r="H6610" s="123"/>
      <c r="I6610" s="103"/>
      <c r="J6610" s="103"/>
      <c r="K6610" s="103"/>
    </row>
    <row r="6611" spans="2:11" ht="12" customHeight="1" x14ac:dyDescent="0.25">
      <c r="B6611" s="103"/>
      <c r="C6611" s="123"/>
      <c r="D6611" s="103"/>
      <c r="E6611" s="103"/>
      <c r="F6611" s="103"/>
      <c r="H6611" s="123"/>
      <c r="I6611" s="103"/>
      <c r="J6611" s="103"/>
      <c r="K6611" s="103"/>
    </row>
    <row r="6612" spans="2:11" ht="12" customHeight="1" x14ac:dyDescent="0.25">
      <c r="B6612" s="103"/>
      <c r="C6612" s="123"/>
      <c r="D6612" s="103"/>
      <c r="E6612" s="103"/>
      <c r="F6612" s="103"/>
      <c r="H6612" s="123"/>
      <c r="I6612" s="103"/>
      <c r="J6612" s="103"/>
      <c r="K6612" s="103"/>
    </row>
    <row r="6613" spans="2:11" ht="12" customHeight="1" x14ac:dyDescent="0.25">
      <c r="B6613" s="103"/>
      <c r="C6613" s="123"/>
      <c r="D6613" s="103"/>
      <c r="E6613" s="103"/>
      <c r="F6613" s="103"/>
      <c r="H6613" s="123"/>
      <c r="I6613" s="103"/>
      <c r="J6613" s="103"/>
      <c r="K6613" s="103"/>
    </row>
    <row r="6614" spans="2:11" ht="12" customHeight="1" x14ac:dyDescent="0.25">
      <c r="B6614" s="103"/>
      <c r="C6614" s="123"/>
      <c r="D6614" s="103"/>
      <c r="E6614" s="103"/>
      <c r="F6614" s="103"/>
      <c r="H6614" s="123"/>
      <c r="I6614" s="103"/>
      <c r="J6614" s="103"/>
      <c r="K6614" s="103"/>
    </row>
    <row r="6615" spans="2:11" ht="12" customHeight="1" x14ac:dyDescent="0.25">
      <c r="B6615" s="103"/>
      <c r="C6615" s="123"/>
      <c r="D6615" s="103"/>
      <c r="E6615" s="103"/>
      <c r="F6615" s="103"/>
      <c r="H6615" s="123"/>
      <c r="I6615" s="103"/>
      <c r="J6615" s="103"/>
      <c r="K6615" s="103"/>
    </row>
    <row r="6616" spans="2:11" ht="12" customHeight="1" x14ac:dyDescent="0.25">
      <c r="B6616" s="103"/>
      <c r="C6616" s="123"/>
      <c r="D6616" s="103"/>
      <c r="E6616" s="103"/>
      <c r="F6616" s="103"/>
      <c r="H6616" s="123"/>
      <c r="I6616" s="103"/>
      <c r="J6616" s="103"/>
      <c r="K6616" s="103"/>
    </row>
    <row r="6617" spans="2:11" ht="12" customHeight="1" x14ac:dyDescent="0.25">
      <c r="B6617" s="103"/>
      <c r="C6617" s="123"/>
      <c r="D6617" s="103"/>
      <c r="E6617" s="103"/>
      <c r="F6617" s="103"/>
      <c r="H6617" s="123"/>
      <c r="I6617" s="103"/>
      <c r="J6617" s="103"/>
      <c r="K6617" s="103"/>
    </row>
    <row r="6618" spans="2:11" ht="12" customHeight="1" x14ac:dyDescent="0.25">
      <c r="B6618" s="103"/>
      <c r="C6618" s="123"/>
      <c r="D6618" s="103"/>
      <c r="E6618" s="103"/>
      <c r="F6618" s="103"/>
      <c r="H6618" s="123"/>
      <c r="I6618" s="103"/>
      <c r="J6618" s="103"/>
      <c r="K6618" s="103"/>
    </row>
    <row r="6619" spans="2:11" ht="12" customHeight="1" x14ac:dyDescent="0.25">
      <c r="B6619" s="103"/>
      <c r="C6619" s="123"/>
      <c r="D6619" s="103"/>
      <c r="E6619" s="103"/>
      <c r="F6619" s="103"/>
      <c r="H6619" s="123"/>
      <c r="I6619" s="103"/>
      <c r="J6619" s="103"/>
      <c r="K6619" s="103"/>
    </row>
    <row r="6620" spans="2:11" ht="12" customHeight="1" x14ac:dyDescent="0.25">
      <c r="B6620" s="103"/>
      <c r="C6620" s="123"/>
      <c r="D6620" s="103"/>
      <c r="E6620" s="103"/>
      <c r="F6620" s="103"/>
      <c r="H6620" s="123"/>
      <c r="I6620" s="103"/>
      <c r="J6620" s="103"/>
      <c r="K6620" s="103"/>
    </row>
    <row r="6621" spans="2:11" ht="12" customHeight="1" x14ac:dyDescent="0.25">
      <c r="B6621" s="103"/>
      <c r="C6621" s="123"/>
      <c r="D6621" s="103"/>
      <c r="E6621" s="103"/>
      <c r="F6621" s="103"/>
      <c r="H6621" s="123"/>
      <c r="I6621" s="103"/>
      <c r="J6621" s="103"/>
      <c r="K6621" s="103"/>
    </row>
    <row r="6622" spans="2:11" ht="12" customHeight="1" x14ac:dyDescent="0.25">
      <c r="B6622" s="103"/>
      <c r="C6622" s="123"/>
      <c r="D6622" s="103"/>
      <c r="E6622" s="103"/>
      <c r="F6622" s="103"/>
      <c r="H6622" s="123"/>
      <c r="I6622" s="103"/>
      <c r="J6622" s="103"/>
      <c r="K6622" s="103"/>
    </row>
    <row r="6623" spans="2:11" ht="12" customHeight="1" x14ac:dyDescent="0.25">
      <c r="B6623" s="103"/>
      <c r="C6623" s="123"/>
      <c r="D6623" s="103"/>
      <c r="E6623" s="103"/>
      <c r="F6623" s="103"/>
      <c r="H6623" s="123"/>
      <c r="I6623" s="103"/>
      <c r="J6623" s="103"/>
      <c r="K6623" s="103"/>
    </row>
    <row r="6624" spans="2:11" ht="12" customHeight="1" x14ac:dyDescent="0.25">
      <c r="B6624" s="103"/>
      <c r="C6624" s="123"/>
      <c r="D6624" s="103"/>
      <c r="E6624" s="103"/>
      <c r="F6624" s="103"/>
      <c r="H6624" s="123"/>
      <c r="I6624" s="103"/>
      <c r="J6624" s="103"/>
      <c r="K6624" s="103"/>
    </row>
    <row r="6625" spans="2:11" ht="12" customHeight="1" x14ac:dyDescent="0.25">
      <c r="B6625" s="103"/>
      <c r="C6625" s="123"/>
      <c r="D6625" s="103"/>
      <c r="E6625" s="103"/>
      <c r="F6625" s="103"/>
      <c r="H6625" s="123"/>
      <c r="I6625" s="103"/>
      <c r="J6625" s="103"/>
      <c r="K6625" s="103"/>
    </row>
    <row r="6626" spans="2:11" ht="12" customHeight="1" x14ac:dyDescent="0.25">
      <c r="B6626" s="103"/>
      <c r="C6626" s="123"/>
      <c r="D6626" s="103"/>
      <c r="E6626" s="103"/>
      <c r="F6626" s="103"/>
      <c r="H6626" s="123"/>
      <c r="I6626" s="103"/>
      <c r="J6626" s="103"/>
      <c r="K6626" s="103"/>
    </row>
    <row r="6627" spans="2:11" ht="12" customHeight="1" x14ac:dyDescent="0.25">
      <c r="B6627" s="103"/>
      <c r="C6627" s="123"/>
      <c r="D6627" s="103"/>
      <c r="E6627" s="103"/>
      <c r="F6627" s="103"/>
      <c r="H6627" s="123"/>
      <c r="I6627" s="103"/>
      <c r="J6627" s="103"/>
      <c r="K6627" s="103"/>
    </row>
    <row r="6628" spans="2:11" ht="12" customHeight="1" x14ac:dyDescent="0.25">
      <c r="B6628" s="103"/>
      <c r="C6628" s="123"/>
      <c r="D6628" s="103"/>
      <c r="E6628" s="103"/>
      <c r="F6628" s="103"/>
      <c r="H6628" s="123"/>
      <c r="I6628" s="103"/>
      <c r="J6628" s="103"/>
      <c r="K6628" s="103"/>
    </row>
    <row r="6629" spans="2:11" ht="12" customHeight="1" x14ac:dyDescent="0.25">
      <c r="B6629" s="103"/>
      <c r="C6629" s="123"/>
      <c r="D6629" s="103"/>
      <c r="E6629" s="103"/>
      <c r="F6629" s="103"/>
      <c r="H6629" s="123"/>
      <c r="I6629" s="103"/>
      <c r="J6629" s="103"/>
      <c r="K6629" s="103"/>
    </row>
    <row r="6630" spans="2:11" ht="12" customHeight="1" x14ac:dyDescent="0.25">
      <c r="B6630" s="103"/>
      <c r="C6630" s="123"/>
      <c r="D6630" s="103"/>
      <c r="E6630" s="103"/>
      <c r="F6630" s="103"/>
      <c r="H6630" s="123"/>
      <c r="I6630" s="103"/>
      <c r="J6630" s="103"/>
      <c r="K6630" s="103"/>
    </row>
    <row r="6631" spans="2:11" ht="12" customHeight="1" x14ac:dyDescent="0.25">
      <c r="B6631" s="103"/>
      <c r="C6631" s="123"/>
      <c r="D6631" s="103"/>
      <c r="E6631" s="103"/>
      <c r="F6631" s="103"/>
      <c r="H6631" s="123"/>
      <c r="I6631" s="103"/>
      <c r="J6631" s="103"/>
      <c r="K6631" s="103"/>
    </row>
    <row r="6632" spans="2:11" ht="12" customHeight="1" x14ac:dyDescent="0.25">
      <c r="B6632" s="103"/>
      <c r="C6632" s="123"/>
      <c r="D6632" s="103"/>
      <c r="E6632" s="103"/>
      <c r="F6632" s="103"/>
      <c r="H6632" s="123"/>
      <c r="I6632" s="103"/>
      <c r="J6632" s="103"/>
      <c r="K6632" s="103"/>
    </row>
    <row r="6633" spans="2:11" ht="12" customHeight="1" x14ac:dyDescent="0.25">
      <c r="B6633" s="103"/>
      <c r="C6633" s="123"/>
      <c r="D6633" s="103"/>
      <c r="E6633" s="103"/>
      <c r="F6633" s="103"/>
      <c r="H6633" s="123"/>
      <c r="I6633" s="103"/>
      <c r="J6633" s="103"/>
      <c r="K6633" s="103"/>
    </row>
    <row r="6634" spans="2:11" ht="12" customHeight="1" x14ac:dyDescent="0.25">
      <c r="B6634" s="103"/>
      <c r="C6634" s="123"/>
      <c r="D6634" s="103"/>
      <c r="E6634" s="103"/>
      <c r="F6634" s="103"/>
      <c r="H6634" s="123"/>
      <c r="I6634" s="103"/>
      <c r="J6634" s="103"/>
      <c r="K6634" s="103"/>
    </row>
    <row r="6635" spans="2:11" ht="12" customHeight="1" x14ac:dyDescent="0.25">
      <c r="B6635" s="103"/>
      <c r="C6635" s="123"/>
      <c r="D6635" s="103"/>
      <c r="E6635" s="103"/>
      <c r="F6635" s="103"/>
      <c r="H6635" s="123"/>
      <c r="I6635" s="103"/>
      <c r="J6635" s="103"/>
      <c r="K6635" s="103"/>
    </row>
    <row r="6636" spans="2:11" ht="12" customHeight="1" x14ac:dyDescent="0.25">
      <c r="B6636" s="103"/>
      <c r="C6636" s="123"/>
      <c r="D6636" s="103"/>
      <c r="E6636" s="103"/>
      <c r="F6636" s="103"/>
      <c r="H6636" s="123"/>
      <c r="I6636" s="103"/>
      <c r="J6636" s="103"/>
      <c r="K6636" s="103"/>
    </row>
    <row r="6637" spans="2:11" ht="12" customHeight="1" x14ac:dyDescent="0.25">
      <c r="B6637" s="103"/>
      <c r="C6637" s="123"/>
      <c r="D6637" s="103"/>
      <c r="E6637" s="103"/>
      <c r="F6637" s="103"/>
      <c r="H6637" s="123"/>
      <c r="I6637" s="103"/>
      <c r="J6637" s="103"/>
      <c r="K6637" s="103"/>
    </row>
    <row r="6638" spans="2:11" ht="12" customHeight="1" x14ac:dyDescent="0.25">
      <c r="B6638" s="103"/>
      <c r="C6638" s="123"/>
      <c r="D6638" s="103"/>
      <c r="E6638" s="103"/>
      <c r="F6638" s="103"/>
      <c r="H6638" s="123"/>
      <c r="I6638" s="103"/>
      <c r="J6638" s="103"/>
      <c r="K6638" s="103"/>
    </row>
    <row r="6639" spans="2:11" ht="12" customHeight="1" x14ac:dyDescent="0.25">
      <c r="B6639" s="103"/>
      <c r="C6639" s="123"/>
      <c r="D6639" s="103"/>
      <c r="E6639" s="103"/>
      <c r="F6639" s="103"/>
      <c r="H6639" s="123"/>
      <c r="I6639" s="103"/>
      <c r="J6639" s="103"/>
      <c r="K6639" s="103"/>
    </row>
    <row r="6640" spans="2:11" ht="12" customHeight="1" x14ac:dyDescent="0.25">
      <c r="B6640" s="103"/>
      <c r="C6640" s="123"/>
      <c r="D6640" s="103"/>
      <c r="E6640" s="103"/>
      <c r="F6640" s="103"/>
      <c r="H6640" s="123"/>
      <c r="I6640" s="103"/>
      <c r="J6640" s="103"/>
      <c r="K6640" s="103"/>
    </row>
    <row r="6641" spans="2:11" ht="12" customHeight="1" x14ac:dyDescent="0.25">
      <c r="B6641" s="103"/>
      <c r="C6641" s="123"/>
      <c r="D6641" s="103"/>
      <c r="E6641" s="103"/>
      <c r="F6641" s="103"/>
      <c r="H6641" s="123"/>
      <c r="I6641" s="103"/>
      <c r="J6641" s="103"/>
      <c r="K6641" s="103"/>
    </row>
    <row r="6642" spans="2:11" ht="12" customHeight="1" x14ac:dyDescent="0.25">
      <c r="B6642" s="103"/>
      <c r="C6642" s="123"/>
      <c r="D6642" s="103"/>
      <c r="E6642" s="103"/>
      <c r="F6642" s="103"/>
      <c r="H6642" s="123"/>
      <c r="I6642" s="103"/>
      <c r="J6642" s="103"/>
      <c r="K6642" s="103"/>
    </row>
    <row r="6643" spans="2:11" ht="12" customHeight="1" x14ac:dyDescent="0.25">
      <c r="B6643" s="103"/>
      <c r="C6643" s="123"/>
      <c r="D6643" s="103"/>
      <c r="E6643" s="103"/>
      <c r="F6643" s="103"/>
      <c r="H6643" s="123"/>
      <c r="I6643" s="103"/>
      <c r="J6643" s="103"/>
      <c r="K6643" s="103"/>
    </row>
    <row r="6644" spans="2:11" ht="12" customHeight="1" x14ac:dyDescent="0.25">
      <c r="B6644" s="103"/>
      <c r="C6644" s="123"/>
      <c r="D6644" s="103"/>
      <c r="E6644" s="103"/>
      <c r="F6644" s="103"/>
      <c r="H6644" s="123"/>
      <c r="I6644" s="103"/>
      <c r="J6644" s="103"/>
      <c r="K6644" s="103"/>
    </row>
    <row r="6645" spans="2:11" ht="12" customHeight="1" x14ac:dyDescent="0.25">
      <c r="B6645" s="103"/>
      <c r="C6645" s="123"/>
      <c r="D6645" s="103"/>
      <c r="E6645" s="103"/>
      <c r="F6645" s="103"/>
      <c r="H6645" s="123"/>
      <c r="I6645" s="103"/>
      <c r="J6645" s="103"/>
      <c r="K6645" s="103"/>
    </row>
    <row r="6646" spans="2:11" ht="12" customHeight="1" x14ac:dyDescent="0.25">
      <c r="B6646" s="103"/>
      <c r="C6646" s="123"/>
      <c r="D6646" s="103"/>
      <c r="E6646" s="103"/>
      <c r="F6646" s="103"/>
      <c r="H6646" s="123"/>
      <c r="I6646" s="103"/>
      <c r="J6646" s="103"/>
      <c r="K6646" s="103"/>
    </row>
    <row r="6647" spans="2:11" ht="12" customHeight="1" x14ac:dyDescent="0.25">
      <c r="B6647" s="103"/>
      <c r="C6647" s="123"/>
      <c r="D6647" s="103"/>
      <c r="E6647" s="103"/>
      <c r="F6647" s="103"/>
      <c r="H6647" s="123"/>
      <c r="I6647" s="103"/>
      <c r="J6647" s="103"/>
      <c r="K6647" s="103"/>
    </row>
    <row r="6648" spans="2:11" ht="12" customHeight="1" x14ac:dyDescent="0.25">
      <c r="B6648" s="103"/>
      <c r="C6648" s="123"/>
      <c r="D6648" s="103"/>
      <c r="E6648" s="103"/>
      <c r="F6648" s="103"/>
      <c r="H6648" s="123"/>
      <c r="I6648" s="103"/>
      <c r="J6648" s="103"/>
      <c r="K6648" s="103"/>
    </row>
    <row r="6649" spans="2:11" ht="12" customHeight="1" x14ac:dyDescent="0.25">
      <c r="B6649" s="103"/>
      <c r="C6649" s="123"/>
      <c r="D6649" s="103"/>
      <c r="E6649" s="103"/>
      <c r="F6649" s="103"/>
      <c r="H6649" s="123"/>
      <c r="I6649" s="103"/>
      <c r="J6649" s="103"/>
      <c r="K6649" s="103"/>
    </row>
    <row r="6650" spans="2:11" ht="12" customHeight="1" x14ac:dyDescent="0.25">
      <c r="B6650" s="103"/>
      <c r="C6650" s="123"/>
      <c r="D6650" s="103"/>
      <c r="E6650" s="103"/>
      <c r="F6650" s="103"/>
      <c r="H6650" s="123"/>
      <c r="I6650" s="103"/>
      <c r="J6650" s="103"/>
      <c r="K6650" s="103"/>
    </row>
    <row r="6651" spans="2:11" ht="12" customHeight="1" x14ac:dyDescent="0.25">
      <c r="B6651" s="103"/>
      <c r="C6651" s="123"/>
      <c r="D6651" s="103"/>
      <c r="E6651" s="103"/>
      <c r="F6651" s="103"/>
      <c r="H6651" s="123"/>
      <c r="I6651" s="103"/>
      <c r="J6651" s="103"/>
      <c r="K6651" s="103"/>
    </row>
    <row r="6652" spans="2:11" ht="12" customHeight="1" x14ac:dyDescent="0.25">
      <c r="B6652" s="103"/>
      <c r="C6652" s="123"/>
      <c r="D6652" s="103"/>
      <c r="E6652" s="103"/>
      <c r="F6652" s="103"/>
      <c r="H6652" s="123"/>
      <c r="I6652" s="103"/>
      <c r="J6652" s="103"/>
      <c r="K6652" s="103"/>
    </row>
    <row r="6653" spans="2:11" ht="12" customHeight="1" x14ac:dyDescent="0.25">
      <c r="B6653" s="103"/>
      <c r="C6653" s="123"/>
      <c r="D6653" s="103"/>
      <c r="E6653" s="103"/>
      <c r="F6653" s="103"/>
      <c r="H6653" s="123"/>
      <c r="I6653" s="103"/>
      <c r="J6653" s="103"/>
      <c r="K6653" s="103"/>
    </row>
    <row r="6654" spans="2:11" ht="12" customHeight="1" x14ac:dyDescent="0.25">
      <c r="B6654" s="103"/>
      <c r="C6654" s="123"/>
      <c r="D6654" s="103"/>
      <c r="E6654" s="103"/>
      <c r="F6654" s="103"/>
      <c r="H6654" s="123"/>
      <c r="I6654" s="103"/>
      <c r="J6654" s="103"/>
      <c r="K6654" s="103"/>
    </row>
    <row r="6655" spans="2:11" ht="12" customHeight="1" x14ac:dyDescent="0.25">
      <c r="B6655" s="103"/>
      <c r="C6655" s="123"/>
      <c r="D6655" s="103"/>
      <c r="E6655" s="103"/>
      <c r="F6655" s="103"/>
      <c r="H6655" s="123"/>
      <c r="I6655" s="103"/>
      <c r="J6655" s="103"/>
      <c r="K6655" s="103"/>
    </row>
    <row r="6656" spans="2:11" ht="12" customHeight="1" x14ac:dyDescent="0.25">
      <c r="B6656" s="103"/>
      <c r="C6656" s="123"/>
      <c r="D6656" s="103"/>
      <c r="E6656" s="103"/>
      <c r="F6656" s="103"/>
      <c r="H6656" s="123"/>
      <c r="I6656" s="103"/>
      <c r="J6656" s="103"/>
      <c r="K6656" s="103"/>
    </row>
    <row r="6657" spans="2:11" ht="12" customHeight="1" x14ac:dyDescent="0.25">
      <c r="B6657" s="103"/>
      <c r="C6657" s="123"/>
      <c r="D6657" s="103"/>
      <c r="E6657" s="103"/>
      <c r="F6657" s="103"/>
      <c r="H6657" s="123"/>
      <c r="I6657" s="103"/>
      <c r="J6657" s="103"/>
      <c r="K6657" s="103"/>
    </row>
    <row r="6658" spans="2:11" ht="12" customHeight="1" x14ac:dyDescent="0.25">
      <c r="B6658" s="103"/>
      <c r="C6658" s="123"/>
      <c r="D6658" s="103"/>
      <c r="E6658" s="103"/>
      <c r="F6658" s="103"/>
      <c r="H6658" s="123"/>
      <c r="I6658" s="103"/>
      <c r="J6658" s="103"/>
      <c r="K6658" s="103"/>
    </row>
    <row r="6659" spans="2:11" ht="12" customHeight="1" x14ac:dyDescent="0.25">
      <c r="B6659" s="103"/>
      <c r="C6659" s="123"/>
      <c r="D6659" s="103"/>
      <c r="E6659" s="103"/>
      <c r="F6659" s="103"/>
      <c r="H6659" s="123"/>
      <c r="I6659" s="103"/>
      <c r="J6659" s="103"/>
      <c r="K6659" s="103"/>
    </row>
    <row r="6660" spans="2:11" ht="12" customHeight="1" x14ac:dyDescent="0.25">
      <c r="B6660" s="103"/>
      <c r="C6660" s="123"/>
      <c r="D6660" s="103"/>
      <c r="E6660" s="103"/>
      <c r="F6660" s="103"/>
      <c r="H6660" s="123"/>
      <c r="I6660" s="103"/>
      <c r="J6660" s="103"/>
      <c r="K6660" s="103"/>
    </row>
    <row r="6661" spans="2:11" ht="12" customHeight="1" x14ac:dyDescent="0.25">
      <c r="B6661" s="103"/>
      <c r="C6661" s="123"/>
      <c r="D6661" s="103"/>
      <c r="E6661" s="103"/>
      <c r="F6661" s="103"/>
      <c r="H6661" s="123"/>
      <c r="I6661" s="103"/>
      <c r="J6661" s="103"/>
      <c r="K6661" s="103"/>
    </row>
    <row r="6662" spans="2:11" ht="12" customHeight="1" x14ac:dyDescent="0.25">
      <c r="B6662" s="103"/>
      <c r="C6662" s="123"/>
      <c r="D6662" s="103"/>
      <c r="E6662" s="103"/>
      <c r="F6662" s="103"/>
      <c r="H6662" s="123"/>
      <c r="I6662" s="103"/>
      <c r="J6662" s="103"/>
      <c r="K6662" s="103"/>
    </row>
    <row r="6663" spans="2:11" ht="12" customHeight="1" x14ac:dyDescent="0.25">
      <c r="B6663" s="103"/>
      <c r="C6663" s="123"/>
      <c r="D6663" s="103"/>
      <c r="E6663" s="103"/>
      <c r="F6663" s="103"/>
      <c r="H6663" s="123"/>
      <c r="I6663" s="103"/>
      <c r="J6663" s="103"/>
      <c r="K6663" s="103"/>
    </row>
    <row r="6664" spans="2:11" ht="12" customHeight="1" x14ac:dyDescent="0.25">
      <c r="B6664" s="103"/>
      <c r="C6664" s="123"/>
      <c r="D6664" s="103"/>
      <c r="E6664" s="103"/>
      <c r="F6664" s="103"/>
      <c r="H6664" s="123"/>
      <c r="I6664" s="103"/>
      <c r="J6664" s="103"/>
      <c r="K6664" s="103"/>
    </row>
    <row r="6665" spans="2:11" ht="12" customHeight="1" x14ac:dyDescent="0.25">
      <c r="B6665" s="103"/>
      <c r="C6665" s="123"/>
      <c r="D6665" s="103"/>
      <c r="E6665" s="103"/>
      <c r="F6665" s="103"/>
      <c r="H6665" s="123"/>
      <c r="I6665" s="103"/>
      <c r="J6665" s="103"/>
      <c r="K6665" s="103"/>
    </row>
    <row r="6666" spans="2:11" ht="12" customHeight="1" x14ac:dyDescent="0.25">
      <c r="B6666" s="103"/>
      <c r="C6666" s="123"/>
      <c r="D6666" s="103"/>
      <c r="E6666" s="103"/>
      <c r="F6666" s="103"/>
      <c r="H6666" s="123"/>
      <c r="I6666" s="103"/>
      <c r="J6666" s="103"/>
      <c r="K6666" s="103"/>
    </row>
    <row r="6667" spans="2:11" ht="12" customHeight="1" x14ac:dyDescent="0.25">
      <c r="B6667" s="103"/>
      <c r="C6667" s="123"/>
      <c r="D6667" s="103"/>
      <c r="E6667" s="103"/>
      <c r="F6667" s="103"/>
      <c r="H6667" s="123"/>
      <c r="I6667" s="103"/>
      <c r="J6667" s="103"/>
      <c r="K6667" s="103"/>
    </row>
    <row r="6668" spans="2:11" ht="12" customHeight="1" x14ac:dyDescent="0.25">
      <c r="B6668" s="103"/>
      <c r="C6668" s="123"/>
      <c r="D6668" s="103"/>
      <c r="E6668" s="103"/>
      <c r="F6668" s="103"/>
      <c r="H6668" s="123"/>
      <c r="I6668" s="103"/>
      <c r="J6668" s="103"/>
      <c r="K6668" s="103"/>
    </row>
    <row r="6669" spans="2:11" ht="12" customHeight="1" x14ac:dyDescent="0.25">
      <c r="B6669" s="103"/>
      <c r="C6669" s="123"/>
      <c r="D6669" s="103"/>
      <c r="E6669" s="103"/>
      <c r="F6669" s="103"/>
      <c r="H6669" s="123"/>
      <c r="I6669" s="103"/>
      <c r="J6669" s="103"/>
      <c r="K6669" s="103"/>
    </row>
    <row r="6670" spans="2:11" ht="12" customHeight="1" x14ac:dyDescent="0.25">
      <c r="B6670" s="103"/>
      <c r="C6670" s="123"/>
      <c r="D6670" s="103"/>
      <c r="E6670" s="103"/>
      <c r="F6670" s="103"/>
      <c r="H6670" s="123"/>
      <c r="I6670" s="103"/>
      <c r="J6670" s="103"/>
      <c r="K6670" s="103"/>
    </row>
    <row r="6671" spans="2:11" ht="12" customHeight="1" x14ac:dyDescent="0.25">
      <c r="B6671" s="103"/>
      <c r="C6671" s="123"/>
      <c r="D6671" s="103"/>
      <c r="E6671" s="103"/>
      <c r="F6671" s="103"/>
      <c r="H6671" s="123"/>
      <c r="I6671" s="103"/>
      <c r="J6671" s="103"/>
      <c r="K6671" s="103"/>
    </row>
    <row r="6672" spans="2:11" ht="12" customHeight="1" x14ac:dyDescent="0.25">
      <c r="B6672" s="103"/>
      <c r="C6672" s="123"/>
      <c r="D6672" s="103"/>
      <c r="E6672" s="103"/>
      <c r="F6672" s="103"/>
      <c r="H6672" s="123"/>
      <c r="I6672" s="103"/>
      <c r="J6672" s="103"/>
      <c r="K6672" s="103"/>
    </row>
    <row r="6673" spans="2:11" ht="12" customHeight="1" x14ac:dyDescent="0.25">
      <c r="B6673" s="103"/>
      <c r="C6673" s="123"/>
      <c r="D6673" s="103"/>
      <c r="E6673" s="103"/>
      <c r="F6673" s="103"/>
      <c r="H6673" s="123"/>
      <c r="I6673" s="103"/>
      <c r="J6673" s="103"/>
      <c r="K6673" s="103"/>
    </row>
    <row r="6674" spans="2:11" ht="12" customHeight="1" x14ac:dyDescent="0.25">
      <c r="B6674" s="103"/>
      <c r="C6674" s="123"/>
      <c r="D6674" s="103"/>
      <c r="E6674" s="103"/>
      <c r="F6674" s="103"/>
      <c r="H6674" s="123"/>
      <c r="I6674" s="103"/>
      <c r="J6674" s="103"/>
      <c r="K6674" s="103"/>
    </row>
    <row r="6675" spans="2:11" ht="12" customHeight="1" x14ac:dyDescent="0.25">
      <c r="B6675" s="103"/>
      <c r="C6675" s="123"/>
      <c r="D6675" s="103"/>
      <c r="E6675" s="103"/>
      <c r="F6675" s="103"/>
      <c r="H6675" s="123"/>
      <c r="I6675" s="103"/>
      <c r="J6675" s="103"/>
      <c r="K6675" s="103"/>
    </row>
    <row r="6676" spans="2:11" ht="12" customHeight="1" x14ac:dyDescent="0.25">
      <c r="B6676" s="103"/>
      <c r="C6676" s="123"/>
      <c r="D6676" s="103"/>
      <c r="E6676" s="103"/>
      <c r="F6676" s="103"/>
      <c r="H6676" s="123"/>
      <c r="I6676" s="103"/>
      <c r="J6676" s="103"/>
      <c r="K6676" s="103"/>
    </row>
    <row r="6677" spans="2:11" ht="12" customHeight="1" x14ac:dyDescent="0.25">
      <c r="B6677" s="103"/>
      <c r="C6677" s="123"/>
      <c r="D6677" s="103"/>
      <c r="E6677" s="103"/>
      <c r="F6677" s="103"/>
      <c r="H6677" s="123"/>
      <c r="I6677" s="103"/>
      <c r="J6677" s="103"/>
      <c r="K6677" s="103"/>
    </row>
    <row r="6678" spans="2:11" ht="12" customHeight="1" x14ac:dyDescent="0.25">
      <c r="B6678" s="103"/>
      <c r="C6678" s="123"/>
      <c r="D6678" s="103"/>
      <c r="E6678" s="103"/>
      <c r="F6678" s="103"/>
      <c r="H6678" s="123"/>
      <c r="I6678" s="103"/>
      <c r="J6678" s="103"/>
      <c r="K6678" s="103"/>
    </row>
    <row r="6679" spans="2:11" ht="12" customHeight="1" x14ac:dyDescent="0.25">
      <c r="B6679" s="103"/>
      <c r="C6679" s="123"/>
      <c r="D6679" s="103"/>
      <c r="E6679" s="103"/>
      <c r="F6679" s="103"/>
      <c r="H6679" s="123"/>
      <c r="I6679" s="103"/>
      <c r="J6679" s="103"/>
      <c r="K6679" s="103"/>
    </row>
    <row r="6680" spans="2:11" ht="12" customHeight="1" x14ac:dyDescent="0.25">
      <c r="B6680" s="103"/>
      <c r="C6680" s="123"/>
      <c r="D6680" s="103"/>
      <c r="E6680" s="103"/>
      <c r="F6680" s="103"/>
      <c r="H6680" s="123"/>
      <c r="I6680" s="103"/>
      <c r="J6680" s="103"/>
      <c r="K6680" s="103"/>
    </row>
    <row r="6681" spans="2:11" ht="12" customHeight="1" x14ac:dyDescent="0.25">
      <c r="B6681" s="103"/>
      <c r="C6681" s="123"/>
      <c r="D6681" s="103"/>
      <c r="E6681" s="103"/>
      <c r="F6681" s="103"/>
      <c r="H6681" s="123"/>
      <c r="I6681" s="103"/>
      <c r="J6681" s="103"/>
      <c r="K6681" s="103"/>
    </row>
    <row r="6682" spans="2:11" ht="12" customHeight="1" x14ac:dyDescent="0.25">
      <c r="B6682" s="103"/>
      <c r="C6682" s="123"/>
      <c r="D6682" s="103"/>
      <c r="E6682" s="103"/>
      <c r="F6682" s="103"/>
      <c r="H6682" s="123"/>
      <c r="I6682" s="103"/>
      <c r="J6682" s="103"/>
      <c r="K6682" s="103"/>
    </row>
    <row r="6683" spans="2:11" ht="12" customHeight="1" x14ac:dyDescent="0.25">
      <c r="B6683" s="103"/>
      <c r="C6683" s="123"/>
      <c r="D6683" s="103"/>
      <c r="E6683" s="103"/>
      <c r="F6683" s="103"/>
      <c r="H6683" s="123"/>
      <c r="I6683" s="103"/>
      <c r="J6683" s="103"/>
      <c r="K6683" s="103"/>
    </row>
    <row r="6684" spans="2:11" ht="12" customHeight="1" x14ac:dyDescent="0.25">
      <c r="B6684" s="103"/>
      <c r="C6684" s="123"/>
      <c r="D6684" s="103"/>
      <c r="E6684" s="103"/>
      <c r="F6684" s="103"/>
      <c r="H6684" s="123"/>
      <c r="I6684" s="103"/>
      <c r="J6684" s="103"/>
      <c r="K6684" s="103"/>
    </row>
    <row r="6685" spans="2:11" ht="12" customHeight="1" x14ac:dyDescent="0.25">
      <c r="B6685" s="103"/>
      <c r="C6685" s="123"/>
      <c r="D6685" s="103"/>
      <c r="E6685" s="103"/>
      <c r="F6685" s="103"/>
      <c r="H6685" s="123"/>
      <c r="I6685" s="103"/>
      <c r="J6685" s="103"/>
      <c r="K6685" s="103"/>
    </row>
    <row r="6686" spans="2:11" ht="12" customHeight="1" x14ac:dyDescent="0.25">
      <c r="B6686" s="103"/>
      <c r="C6686" s="123"/>
      <c r="D6686" s="103"/>
      <c r="E6686" s="103"/>
      <c r="F6686" s="103"/>
      <c r="H6686" s="123"/>
      <c r="I6686" s="103"/>
      <c r="J6686" s="103"/>
      <c r="K6686" s="103"/>
    </row>
    <row r="6687" spans="2:11" ht="12" customHeight="1" x14ac:dyDescent="0.25">
      <c r="B6687" s="103"/>
      <c r="C6687" s="123"/>
      <c r="D6687" s="103"/>
      <c r="E6687" s="103"/>
      <c r="F6687" s="103"/>
      <c r="H6687" s="123"/>
      <c r="I6687" s="103"/>
      <c r="J6687" s="103"/>
      <c r="K6687" s="103"/>
    </row>
    <row r="6688" spans="2:11" ht="12" customHeight="1" x14ac:dyDescent="0.25">
      <c r="B6688" s="103"/>
      <c r="C6688" s="123"/>
      <c r="D6688" s="103"/>
      <c r="E6688" s="103"/>
      <c r="F6688" s="103"/>
      <c r="H6688" s="123"/>
      <c r="I6688" s="103"/>
      <c r="J6688" s="103"/>
      <c r="K6688" s="103"/>
    </row>
    <row r="6689" spans="2:11" ht="12" customHeight="1" x14ac:dyDescent="0.25">
      <c r="B6689" s="103"/>
      <c r="C6689" s="123"/>
      <c r="D6689" s="103"/>
      <c r="E6689" s="103"/>
      <c r="F6689" s="103"/>
      <c r="H6689" s="123"/>
      <c r="I6689" s="103"/>
      <c r="J6689" s="103"/>
      <c r="K6689" s="103"/>
    </row>
    <row r="6690" spans="2:11" ht="12" customHeight="1" x14ac:dyDescent="0.25">
      <c r="B6690" s="103"/>
      <c r="C6690" s="123"/>
      <c r="D6690" s="103"/>
      <c r="E6690" s="103"/>
      <c r="F6690" s="103"/>
      <c r="H6690" s="123"/>
      <c r="I6690" s="103"/>
      <c r="J6690" s="103"/>
      <c r="K6690" s="103"/>
    </row>
    <row r="6691" spans="2:11" ht="12" customHeight="1" x14ac:dyDescent="0.25">
      <c r="B6691" s="103"/>
      <c r="C6691" s="123"/>
      <c r="D6691" s="103"/>
      <c r="E6691" s="103"/>
      <c r="F6691" s="103"/>
      <c r="H6691" s="123"/>
      <c r="I6691" s="103"/>
      <c r="J6691" s="103"/>
      <c r="K6691" s="103"/>
    </row>
    <row r="6692" spans="2:11" ht="12" customHeight="1" x14ac:dyDescent="0.25">
      <c r="B6692" s="103"/>
      <c r="C6692" s="123"/>
      <c r="D6692" s="103"/>
      <c r="E6692" s="103"/>
      <c r="F6692" s="103"/>
      <c r="H6692" s="123"/>
      <c r="I6692" s="103"/>
      <c r="J6692" s="103"/>
      <c r="K6692" s="103"/>
    </row>
    <row r="6693" spans="2:11" ht="12" customHeight="1" x14ac:dyDescent="0.25">
      <c r="B6693" s="103"/>
      <c r="C6693" s="123"/>
      <c r="D6693" s="103"/>
      <c r="E6693" s="103"/>
      <c r="F6693" s="103"/>
      <c r="H6693" s="123"/>
      <c r="I6693" s="103"/>
      <c r="J6693" s="103"/>
      <c r="K6693" s="103"/>
    </row>
    <row r="6694" spans="2:11" ht="12" customHeight="1" x14ac:dyDescent="0.25">
      <c r="B6694" s="103"/>
      <c r="C6694" s="123"/>
      <c r="D6694" s="103"/>
      <c r="E6694" s="103"/>
      <c r="F6694" s="103"/>
      <c r="H6694" s="123"/>
      <c r="I6694" s="103"/>
      <c r="J6694" s="103"/>
      <c r="K6694" s="103"/>
    </row>
    <row r="6695" spans="2:11" ht="12" customHeight="1" x14ac:dyDescent="0.25">
      <c r="B6695" s="103"/>
      <c r="C6695" s="123"/>
      <c r="D6695" s="103"/>
      <c r="E6695" s="103"/>
      <c r="F6695" s="103"/>
      <c r="H6695" s="123"/>
      <c r="I6695" s="103"/>
      <c r="J6695" s="103"/>
      <c r="K6695" s="103"/>
    </row>
    <row r="6696" spans="2:11" ht="12" customHeight="1" x14ac:dyDescent="0.25">
      <c r="B6696" s="103"/>
      <c r="C6696" s="123"/>
      <c r="D6696" s="103"/>
      <c r="E6696" s="103"/>
      <c r="F6696" s="103"/>
      <c r="H6696" s="123"/>
      <c r="I6696" s="103"/>
      <c r="J6696" s="103"/>
      <c r="K6696" s="103"/>
    </row>
    <row r="6697" spans="2:11" ht="12" customHeight="1" x14ac:dyDescent="0.25">
      <c r="B6697" s="103"/>
      <c r="C6697" s="123"/>
      <c r="D6697" s="103"/>
      <c r="E6697" s="103"/>
      <c r="F6697" s="103"/>
      <c r="H6697" s="123"/>
      <c r="I6697" s="103"/>
      <c r="J6697" s="103"/>
      <c r="K6697" s="103"/>
    </row>
    <row r="6698" spans="2:11" ht="12" customHeight="1" x14ac:dyDescent="0.25">
      <c r="B6698" s="103"/>
      <c r="C6698" s="123"/>
      <c r="D6698" s="103"/>
      <c r="E6698" s="103"/>
      <c r="F6698" s="103"/>
      <c r="H6698" s="123"/>
      <c r="I6698" s="103"/>
      <c r="J6698" s="103"/>
      <c r="K6698" s="103"/>
    </row>
    <row r="6699" spans="2:11" ht="12" customHeight="1" x14ac:dyDescent="0.25">
      <c r="B6699" s="103"/>
      <c r="C6699" s="123"/>
      <c r="D6699" s="103"/>
      <c r="E6699" s="103"/>
      <c r="F6699" s="103"/>
      <c r="H6699" s="123"/>
      <c r="I6699" s="103"/>
      <c r="J6699" s="103"/>
      <c r="K6699" s="103"/>
    </row>
    <row r="6700" spans="2:11" ht="12" customHeight="1" x14ac:dyDescent="0.25">
      <c r="B6700" s="103"/>
      <c r="C6700" s="123"/>
      <c r="D6700" s="103"/>
      <c r="E6700" s="103"/>
      <c r="F6700" s="103"/>
      <c r="H6700" s="123"/>
      <c r="I6700" s="103"/>
      <c r="J6700" s="103"/>
      <c r="K6700" s="103"/>
    </row>
    <row r="6701" spans="2:11" ht="12" customHeight="1" x14ac:dyDescent="0.25">
      <c r="B6701" s="103"/>
      <c r="C6701" s="123"/>
      <c r="D6701" s="103"/>
      <c r="E6701" s="103"/>
      <c r="F6701" s="103"/>
      <c r="H6701" s="123"/>
      <c r="I6701" s="103"/>
      <c r="J6701" s="103"/>
      <c r="K6701" s="103"/>
    </row>
    <row r="6702" spans="2:11" ht="12" customHeight="1" x14ac:dyDescent="0.25">
      <c r="B6702" s="103"/>
      <c r="C6702" s="123"/>
      <c r="D6702" s="103"/>
      <c r="E6702" s="103"/>
      <c r="F6702" s="103"/>
      <c r="H6702" s="123"/>
      <c r="I6702" s="103"/>
      <c r="J6702" s="103"/>
      <c r="K6702" s="103"/>
    </row>
    <row r="6703" spans="2:11" ht="12" customHeight="1" x14ac:dyDescent="0.25">
      <c r="B6703" s="103"/>
      <c r="C6703" s="123"/>
      <c r="D6703" s="103"/>
      <c r="E6703" s="103"/>
      <c r="F6703" s="103"/>
      <c r="H6703" s="123"/>
      <c r="I6703" s="103"/>
      <c r="J6703" s="103"/>
      <c r="K6703" s="103"/>
    </row>
    <row r="6704" spans="2:11" ht="12" customHeight="1" x14ac:dyDescent="0.25">
      <c r="B6704" s="103"/>
      <c r="C6704" s="123"/>
      <c r="D6704" s="103"/>
      <c r="E6704" s="103"/>
      <c r="F6704" s="103"/>
      <c r="H6704" s="123"/>
      <c r="I6704" s="103"/>
      <c r="J6704" s="103"/>
      <c r="K6704" s="103"/>
    </row>
    <row r="6705" spans="2:11" ht="12" customHeight="1" x14ac:dyDescent="0.25">
      <c r="B6705" s="103"/>
      <c r="C6705" s="123"/>
      <c r="D6705" s="103"/>
      <c r="E6705" s="103"/>
      <c r="F6705" s="103"/>
      <c r="H6705" s="123"/>
      <c r="I6705" s="103"/>
      <c r="J6705" s="103"/>
      <c r="K6705" s="103"/>
    </row>
    <row r="6706" spans="2:11" ht="12" customHeight="1" x14ac:dyDescent="0.25">
      <c r="B6706" s="103"/>
      <c r="C6706" s="123"/>
      <c r="D6706" s="103"/>
      <c r="E6706" s="103"/>
      <c r="F6706" s="103"/>
      <c r="H6706" s="123"/>
      <c r="I6706" s="103"/>
      <c r="J6706" s="103"/>
      <c r="K6706" s="103"/>
    </row>
    <row r="6707" spans="2:11" ht="12" customHeight="1" x14ac:dyDescent="0.25">
      <c r="B6707" s="103"/>
      <c r="C6707" s="123"/>
      <c r="D6707" s="103"/>
      <c r="E6707" s="103"/>
      <c r="F6707" s="103"/>
      <c r="H6707" s="123"/>
      <c r="I6707" s="103"/>
      <c r="J6707" s="103"/>
      <c r="K6707" s="103"/>
    </row>
    <row r="6708" spans="2:11" ht="12" customHeight="1" x14ac:dyDescent="0.25">
      <c r="B6708" s="103"/>
      <c r="C6708" s="123"/>
      <c r="D6708" s="103"/>
      <c r="E6708" s="103"/>
      <c r="F6708" s="103"/>
      <c r="H6708" s="123"/>
      <c r="I6708" s="103"/>
      <c r="J6708" s="103"/>
      <c r="K6708" s="103"/>
    </row>
    <row r="6709" spans="2:11" ht="12" customHeight="1" x14ac:dyDescent="0.25">
      <c r="B6709" s="103"/>
      <c r="C6709" s="123"/>
      <c r="D6709" s="103"/>
      <c r="E6709" s="103"/>
      <c r="F6709" s="103"/>
      <c r="H6709" s="123"/>
      <c r="I6709" s="103"/>
      <c r="J6709" s="103"/>
      <c r="K6709" s="103"/>
    </row>
    <row r="6710" spans="2:11" ht="12" customHeight="1" x14ac:dyDescent="0.25">
      <c r="B6710" s="103"/>
      <c r="C6710" s="123"/>
      <c r="D6710" s="103"/>
      <c r="E6710" s="103"/>
      <c r="F6710" s="103"/>
      <c r="H6710" s="123"/>
      <c r="I6710" s="103"/>
      <c r="J6710" s="103"/>
      <c r="K6710" s="103"/>
    </row>
    <row r="6711" spans="2:11" ht="12" customHeight="1" x14ac:dyDescent="0.25">
      <c r="B6711" s="103"/>
      <c r="C6711" s="123"/>
      <c r="D6711" s="103"/>
      <c r="E6711" s="103"/>
      <c r="F6711" s="103"/>
      <c r="H6711" s="123"/>
      <c r="I6711" s="103"/>
      <c r="J6711" s="103"/>
      <c r="K6711" s="103"/>
    </row>
    <row r="6712" spans="2:11" ht="12" customHeight="1" x14ac:dyDescent="0.25">
      <c r="B6712" s="103"/>
      <c r="C6712" s="123"/>
      <c r="D6712" s="103"/>
      <c r="E6712" s="103"/>
      <c r="F6712" s="103"/>
      <c r="H6712" s="123"/>
      <c r="I6712" s="103"/>
      <c r="J6712" s="103"/>
      <c r="K6712" s="103"/>
    </row>
    <row r="6713" spans="2:11" ht="12" customHeight="1" x14ac:dyDescent="0.25">
      <c r="B6713" s="103"/>
      <c r="C6713" s="123"/>
      <c r="D6713" s="103"/>
      <c r="E6713" s="103"/>
      <c r="F6713" s="103"/>
      <c r="H6713" s="123"/>
      <c r="I6713" s="103"/>
      <c r="J6713" s="103"/>
      <c r="K6713" s="103"/>
    </row>
    <row r="6714" spans="2:11" ht="12" customHeight="1" x14ac:dyDescent="0.25">
      <c r="B6714" s="103"/>
      <c r="C6714" s="123"/>
      <c r="D6714" s="103"/>
      <c r="E6714" s="103"/>
      <c r="F6714" s="103"/>
      <c r="H6714" s="123"/>
      <c r="I6714" s="103"/>
      <c r="J6714" s="103"/>
      <c r="K6714" s="103"/>
    </row>
    <row r="6715" spans="2:11" ht="12" customHeight="1" x14ac:dyDescent="0.25">
      <c r="B6715" s="103"/>
      <c r="C6715" s="123"/>
      <c r="D6715" s="103"/>
      <c r="E6715" s="103"/>
      <c r="F6715" s="103"/>
      <c r="H6715" s="123"/>
      <c r="I6715" s="103"/>
      <c r="J6715" s="103"/>
      <c r="K6715" s="103"/>
    </row>
    <row r="6716" spans="2:11" ht="12" customHeight="1" x14ac:dyDescent="0.25">
      <c r="B6716" s="103"/>
      <c r="C6716" s="123"/>
      <c r="D6716" s="103"/>
      <c r="E6716" s="103"/>
      <c r="F6716" s="103"/>
      <c r="H6716" s="123"/>
      <c r="I6716" s="103"/>
      <c r="J6716" s="103"/>
      <c r="K6716" s="103"/>
    </row>
    <row r="6717" spans="2:11" ht="12" customHeight="1" x14ac:dyDescent="0.25">
      <c r="B6717" s="103"/>
      <c r="C6717" s="123"/>
      <c r="D6717" s="103"/>
      <c r="E6717" s="103"/>
      <c r="F6717" s="103"/>
      <c r="H6717" s="123"/>
      <c r="I6717" s="103"/>
      <c r="J6717" s="103"/>
      <c r="K6717" s="103"/>
    </row>
    <row r="6718" spans="2:11" ht="12" customHeight="1" x14ac:dyDescent="0.25">
      <c r="B6718" s="103"/>
      <c r="C6718" s="123"/>
      <c r="D6718" s="103"/>
      <c r="E6718" s="103"/>
      <c r="F6718" s="103"/>
      <c r="H6718" s="123"/>
      <c r="I6718" s="103"/>
      <c r="J6718" s="103"/>
      <c r="K6718" s="103"/>
    </row>
    <row r="6719" spans="2:11" ht="12" customHeight="1" x14ac:dyDescent="0.25">
      <c r="B6719" s="103"/>
      <c r="C6719" s="123"/>
      <c r="D6719" s="103"/>
      <c r="E6719" s="103"/>
      <c r="F6719" s="103"/>
      <c r="H6719" s="123"/>
      <c r="I6719" s="103"/>
      <c r="J6719" s="103"/>
      <c r="K6719" s="103"/>
    </row>
    <row r="6720" spans="2:11" ht="12" customHeight="1" x14ac:dyDescent="0.25">
      <c r="B6720" s="103"/>
      <c r="C6720" s="123"/>
      <c r="D6720" s="103"/>
      <c r="E6720" s="103"/>
      <c r="F6720" s="103"/>
      <c r="H6720" s="123"/>
      <c r="I6720" s="103"/>
      <c r="J6720" s="103"/>
      <c r="K6720" s="103"/>
    </row>
    <row r="6721" spans="2:11" ht="12" customHeight="1" x14ac:dyDescent="0.25">
      <c r="B6721" s="103"/>
      <c r="C6721" s="123"/>
      <c r="D6721" s="103"/>
      <c r="E6721" s="103"/>
      <c r="F6721" s="103"/>
      <c r="H6721" s="123"/>
      <c r="I6721" s="103"/>
      <c r="J6721" s="103"/>
      <c r="K6721" s="103"/>
    </row>
    <row r="6722" spans="2:11" ht="12" customHeight="1" x14ac:dyDescent="0.25">
      <c r="B6722" s="103"/>
      <c r="C6722" s="123"/>
      <c r="D6722" s="103"/>
      <c r="E6722" s="103"/>
      <c r="F6722" s="103"/>
      <c r="H6722" s="123"/>
      <c r="I6722" s="103"/>
      <c r="J6722" s="103"/>
      <c r="K6722" s="103"/>
    </row>
    <row r="6723" spans="2:11" ht="12" customHeight="1" x14ac:dyDescent="0.25">
      <c r="B6723" s="103"/>
      <c r="C6723" s="123"/>
      <c r="D6723" s="103"/>
      <c r="E6723" s="103"/>
      <c r="F6723" s="103"/>
      <c r="H6723" s="123"/>
      <c r="I6723" s="103"/>
      <c r="J6723" s="103"/>
      <c r="K6723" s="103"/>
    </row>
    <row r="6724" spans="2:11" ht="12" customHeight="1" x14ac:dyDescent="0.25">
      <c r="B6724" s="103"/>
      <c r="C6724" s="123"/>
      <c r="D6724" s="103"/>
      <c r="E6724" s="103"/>
      <c r="F6724" s="103"/>
      <c r="H6724" s="123"/>
      <c r="I6724" s="103"/>
      <c r="J6724" s="103"/>
      <c r="K6724" s="103"/>
    </row>
    <row r="6725" spans="2:11" ht="12" customHeight="1" x14ac:dyDescent="0.25">
      <c r="B6725" s="103"/>
      <c r="C6725" s="123"/>
      <c r="D6725" s="103"/>
      <c r="E6725" s="103"/>
      <c r="F6725" s="103"/>
      <c r="H6725" s="123"/>
      <c r="I6725" s="103"/>
      <c r="J6725" s="103"/>
      <c r="K6725" s="103"/>
    </row>
    <row r="6726" spans="2:11" ht="12" customHeight="1" x14ac:dyDescent="0.25">
      <c r="B6726" s="103"/>
      <c r="C6726" s="123"/>
      <c r="D6726" s="103"/>
      <c r="E6726" s="103"/>
      <c r="F6726" s="103"/>
      <c r="H6726" s="123"/>
      <c r="I6726" s="103"/>
      <c r="J6726" s="103"/>
      <c r="K6726" s="103"/>
    </row>
    <row r="6727" spans="2:11" ht="12" customHeight="1" x14ac:dyDescent="0.25">
      <c r="B6727" s="103"/>
      <c r="C6727" s="123"/>
      <c r="D6727" s="103"/>
      <c r="E6727" s="103"/>
      <c r="F6727" s="103"/>
      <c r="H6727" s="123"/>
      <c r="I6727" s="103"/>
      <c r="J6727" s="103"/>
      <c r="K6727" s="103"/>
    </row>
    <row r="6728" spans="2:11" ht="12" customHeight="1" x14ac:dyDescent="0.25">
      <c r="B6728" s="103"/>
      <c r="C6728" s="123"/>
      <c r="D6728" s="103"/>
      <c r="E6728" s="103"/>
      <c r="F6728" s="103"/>
      <c r="H6728" s="123"/>
      <c r="I6728" s="103"/>
      <c r="J6728" s="103"/>
      <c r="K6728" s="103"/>
    </row>
    <row r="6729" spans="2:11" ht="12" customHeight="1" x14ac:dyDescent="0.25">
      <c r="B6729" s="103"/>
      <c r="C6729" s="123"/>
      <c r="D6729" s="103"/>
      <c r="E6729" s="103"/>
      <c r="F6729" s="103"/>
      <c r="H6729" s="123"/>
      <c r="I6729" s="103"/>
      <c r="J6729" s="103"/>
      <c r="K6729" s="103"/>
    </row>
    <row r="6730" spans="2:11" ht="12" customHeight="1" x14ac:dyDescent="0.25">
      <c r="B6730" s="103"/>
      <c r="C6730" s="123"/>
      <c r="D6730" s="103"/>
      <c r="E6730" s="103"/>
      <c r="F6730" s="103"/>
      <c r="H6730" s="123"/>
      <c r="I6730" s="103"/>
      <c r="J6730" s="103"/>
      <c r="K6730" s="103"/>
    </row>
    <row r="6731" spans="2:11" ht="12" customHeight="1" x14ac:dyDescent="0.25">
      <c r="B6731" s="103"/>
      <c r="C6731" s="123"/>
      <c r="D6731" s="103"/>
      <c r="E6731" s="103"/>
      <c r="F6731" s="103"/>
      <c r="H6731" s="123"/>
      <c r="I6731" s="103"/>
      <c r="J6731" s="103"/>
      <c r="K6731" s="103"/>
    </row>
    <row r="6732" spans="2:11" ht="12" customHeight="1" x14ac:dyDescent="0.25">
      <c r="B6732" s="103"/>
      <c r="C6732" s="123"/>
      <c r="D6732" s="103"/>
      <c r="E6732" s="103"/>
      <c r="F6732" s="103"/>
      <c r="H6732" s="123"/>
      <c r="I6732" s="103"/>
      <c r="J6732" s="103"/>
      <c r="K6732" s="103"/>
    </row>
    <row r="6733" spans="2:11" ht="12" customHeight="1" x14ac:dyDescent="0.25">
      <c r="B6733" s="103"/>
      <c r="C6733" s="123"/>
      <c r="D6733" s="103"/>
      <c r="E6733" s="103"/>
      <c r="F6733" s="103"/>
      <c r="H6733" s="123"/>
      <c r="I6733" s="103"/>
      <c r="J6733" s="103"/>
      <c r="K6733" s="103"/>
    </row>
    <row r="6734" spans="2:11" ht="12" customHeight="1" x14ac:dyDescent="0.25">
      <c r="B6734" s="103"/>
      <c r="C6734" s="123"/>
      <c r="D6734" s="103"/>
      <c r="E6734" s="103"/>
      <c r="F6734" s="103"/>
      <c r="H6734" s="123"/>
      <c r="I6734" s="103"/>
      <c r="J6734" s="103"/>
      <c r="K6734" s="103"/>
    </row>
    <row r="6735" spans="2:11" ht="12" customHeight="1" x14ac:dyDescent="0.25">
      <c r="B6735" s="103"/>
      <c r="C6735" s="123"/>
      <c r="D6735" s="103"/>
      <c r="E6735" s="103"/>
      <c r="F6735" s="103"/>
      <c r="H6735" s="123"/>
      <c r="I6735" s="103"/>
      <c r="J6735" s="103"/>
      <c r="K6735" s="103"/>
    </row>
    <row r="6736" spans="2:11" ht="12" customHeight="1" x14ac:dyDescent="0.25">
      <c r="B6736" s="103"/>
      <c r="C6736" s="123"/>
      <c r="D6736" s="103"/>
      <c r="E6736" s="103"/>
      <c r="F6736" s="103"/>
      <c r="H6736" s="123"/>
      <c r="I6736" s="103"/>
      <c r="J6736" s="103"/>
      <c r="K6736" s="103"/>
    </row>
    <row r="6737" spans="2:11" ht="12" customHeight="1" x14ac:dyDescent="0.25">
      <c r="B6737" s="103"/>
      <c r="C6737" s="123"/>
      <c r="D6737" s="103"/>
      <c r="E6737" s="103"/>
      <c r="F6737" s="103"/>
      <c r="H6737" s="123"/>
      <c r="I6737" s="103"/>
      <c r="J6737" s="103"/>
      <c r="K6737" s="103"/>
    </row>
    <row r="6738" spans="2:11" ht="12" customHeight="1" x14ac:dyDescent="0.25">
      <c r="B6738" s="103"/>
      <c r="C6738" s="123"/>
      <c r="D6738" s="103"/>
      <c r="E6738" s="103"/>
      <c r="F6738" s="103"/>
      <c r="H6738" s="123"/>
      <c r="I6738" s="103"/>
      <c r="J6738" s="103"/>
      <c r="K6738" s="103"/>
    </row>
    <row r="6739" spans="2:11" ht="12" customHeight="1" x14ac:dyDescent="0.25">
      <c r="B6739" s="103"/>
      <c r="C6739" s="123"/>
      <c r="D6739" s="103"/>
      <c r="E6739" s="103"/>
      <c r="F6739" s="103"/>
      <c r="H6739" s="123"/>
      <c r="I6739" s="103"/>
      <c r="J6739" s="103"/>
      <c r="K6739" s="103"/>
    </row>
    <row r="6740" spans="2:11" ht="12" customHeight="1" x14ac:dyDescent="0.25">
      <c r="B6740" s="103"/>
      <c r="C6740" s="123"/>
      <c r="D6740" s="103"/>
      <c r="E6740" s="103"/>
      <c r="F6740" s="103"/>
      <c r="H6740" s="123"/>
      <c r="I6740" s="103"/>
      <c r="J6740" s="103"/>
      <c r="K6740" s="103"/>
    </row>
    <row r="6741" spans="2:11" ht="12" customHeight="1" x14ac:dyDescent="0.25">
      <c r="B6741" s="103"/>
      <c r="C6741" s="123"/>
      <c r="D6741" s="103"/>
      <c r="E6741" s="103"/>
      <c r="F6741" s="103"/>
      <c r="H6741" s="123"/>
      <c r="I6741" s="103"/>
      <c r="J6741" s="103"/>
      <c r="K6741" s="103"/>
    </row>
    <row r="6742" spans="2:11" ht="12" customHeight="1" x14ac:dyDescent="0.25">
      <c r="B6742" s="103"/>
      <c r="C6742" s="123"/>
      <c r="D6742" s="103"/>
      <c r="E6742" s="103"/>
      <c r="F6742" s="103"/>
      <c r="H6742" s="123"/>
      <c r="I6742" s="103"/>
      <c r="J6742" s="103"/>
      <c r="K6742" s="103"/>
    </row>
    <row r="6743" spans="2:11" ht="12" customHeight="1" x14ac:dyDescent="0.25">
      <c r="B6743" s="103"/>
      <c r="C6743" s="123"/>
      <c r="D6743" s="103"/>
      <c r="E6743" s="103"/>
      <c r="F6743" s="103"/>
      <c r="H6743" s="123"/>
      <c r="I6743" s="103"/>
      <c r="J6743" s="103"/>
      <c r="K6743" s="103"/>
    </row>
    <row r="6744" spans="2:11" ht="12" customHeight="1" x14ac:dyDescent="0.25">
      <c r="B6744" s="103"/>
      <c r="C6744" s="123"/>
      <c r="D6744" s="103"/>
      <c r="E6744" s="103"/>
      <c r="F6744" s="103"/>
      <c r="H6744" s="123"/>
      <c r="I6744" s="103"/>
      <c r="J6744" s="103"/>
      <c r="K6744" s="103"/>
    </row>
    <row r="6745" spans="2:11" ht="12" customHeight="1" x14ac:dyDescent="0.25">
      <c r="B6745" s="103"/>
      <c r="C6745" s="123"/>
      <c r="D6745" s="103"/>
      <c r="E6745" s="103"/>
      <c r="F6745" s="103"/>
      <c r="H6745" s="123"/>
      <c r="I6745" s="103"/>
      <c r="J6745" s="103"/>
      <c r="K6745" s="103"/>
    </row>
    <row r="6746" spans="2:11" ht="12" customHeight="1" x14ac:dyDescent="0.25">
      <c r="B6746" s="103"/>
      <c r="C6746" s="123"/>
      <c r="D6746" s="103"/>
      <c r="E6746" s="103"/>
      <c r="F6746" s="103"/>
      <c r="H6746" s="123"/>
      <c r="I6746" s="103"/>
      <c r="J6746" s="103"/>
      <c r="K6746" s="103"/>
    </row>
    <row r="6747" spans="2:11" ht="12" customHeight="1" x14ac:dyDescent="0.25">
      <c r="B6747" s="103"/>
      <c r="C6747" s="123"/>
      <c r="D6747" s="103"/>
      <c r="E6747" s="103"/>
      <c r="F6747" s="103"/>
      <c r="H6747" s="123"/>
      <c r="I6747" s="103"/>
      <c r="J6747" s="103"/>
      <c r="K6747" s="103"/>
    </row>
    <row r="6748" spans="2:11" ht="12" customHeight="1" x14ac:dyDescent="0.25">
      <c r="B6748" s="103"/>
      <c r="C6748" s="123"/>
      <c r="D6748" s="103"/>
      <c r="E6748" s="103"/>
      <c r="F6748" s="103"/>
      <c r="H6748" s="123"/>
      <c r="I6748" s="103"/>
      <c r="J6748" s="103"/>
      <c r="K6748" s="103"/>
    </row>
    <row r="6749" spans="2:11" ht="12" customHeight="1" x14ac:dyDescent="0.25">
      <c r="B6749" s="103"/>
      <c r="C6749" s="123"/>
      <c r="D6749" s="103"/>
      <c r="E6749" s="103"/>
      <c r="F6749" s="103"/>
      <c r="H6749" s="123"/>
      <c r="I6749" s="103"/>
      <c r="J6749" s="103"/>
      <c r="K6749" s="103"/>
    </row>
    <row r="6750" spans="2:11" ht="12" customHeight="1" x14ac:dyDescent="0.25">
      <c r="B6750" s="103"/>
      <c r="C6750" s="123"/>
      <c r="D6750" s="103"/>
      <c r="E6750" s="103"/>
      <c r="F6750" s="103"/>
      <c r="H6750" s="123"/>
      <c r="I6750" s="103"/>
      <c r="J6750" s="103"/>
      <c r="K6750" s="103"/>
    </row>
    <row r="6751" spans="2:11" ht="12" customHeight="1" x14ac:dyDescent="0.25">
      <c r="B6751" s="103"/>
      <c r="C6751" s="123"/>
      <c r="D6751" s="103"/>
      <c r="E6751" s="103"/>
      <c r="F6751" s="103"/>
      <c r="H6751" s="123"/>
      <c r="I6751" s="103"/>
      <c r="J6751" s="103"/>
      <c r="K6751" s="103"/>
    </row>
    <row r="6752" spans="2:11" ht="12" customHeight="1" x14ac:dyDescent="0.25">
      <c r="B6752" s="103"/>
      <c r="C6752" s="123"/>
      <c r="D6752" s="103"/>
      <c r="E6752" s="103"/>
      <c r="F6752" s="103"/>
      <c r="H6752" s="123"/>
      <c r="I6752" s="103"/>
      <c r="J6752" s="103"/>
      <c r="K6752" s="103"/>
    </row>
    <row r="6753" spans="2:11" ht="12" customHeight="1" x14ac:dyDescent="0.25">
      <c r="B6753" s="103"/>
      <c r="C6753" s="123"/>
      <c r="D6753" s="103"/>
      <c r="E6753" s="103"/>
      <c r="F6753" s="103"/>
      <c r="H6753" s="123"/>
      <c r="I6753" s="103"/>
      <c r="J6753" s="103"/>
      <c r="K6753" s="103"/>
    </row>
    <row r="6754" spans="2:11" ht="12" customHeight="1" x14ac:dyDescent="0.25">
      <c r="B6754" s="103"/>
      <c r="C6754" s="123"/>
      <c r="D6754" s="103"/>
      <c r="E6754" s="103"/>
      <c r="F6754" s="103"/>
      <c r="H6754" s="123"/>
      <c r="I6754" s="103"/>
      <c r="J6754" s="103"/>
      <c r="K6754" s="103"/>
    </row>
    <row r="6755" spans="2:11" ht="12" customHeight="1" x14ac:dyDescent="0.25">
      <c r="B6755" s="103"/>
      <c r="C6755" s="123"/>
      <c r="D6755" s="103"/>
      <c r="E6755" s="103"/>
      <c r="F6755" s="103"/>
      <c r="H6755" s="123"/>
      <c r="I6755" s="103"/>
      <c r="J6755" s="103"/>
      <c r="K6755" s="103"/>
    </row>
    <row r="6756" spans="2:11" ht="12" customHeight="1" x14ac:dyDescent="0.25">
      <c r="B6756" s="103"/>
      <c r="C6756" s="123"/>
      <c r="D6756" s="103"/>
      <c r="E6756" s="103"/>
      <c r="F6756" s="103"/>
      <c r="H6756" s="123"/>
      <c r="I6756" s="103"/>
      <c r="J6756" s="103"/>
      <c r="K6756" s="103"/>
    </row>
    <row r="6757" spans="2:11" ht="12" customHeight="1" x14ac:dyDescent="0.25">
      <c r="B6757" s="103"/>
      <c r="C6757" s="123"/>
      <c r="D6757" s="103"/>
      <c r="E6757" s="103"/>
      <c r="F6757" s="103"/>
      <c r="H6757" s="123"/>
      <c r="I6757" s="103"/>
      <c r="J6757" s="103"/>
      <c r="K6757" s="103"/>
    </row>
    <row r="6758" spans="2:11" ht="12" customHeight="1" x14ac:dyDescent="0.25">
      <c r="B6758" s="103"/>
      <c r="C6758" s="123"/>
      <c r="D6758" s="103"/>
      <c r="E6758" s="103"/>
      <c r="F6758" s="103"/>
      <c r="H6758" s="123"/>
      <c r="I6758" s="103"/>
      <c r="J6758" s="103"/>
      <c r="K6758" s="103"/>
    </row>
    <row r="6759" spans="2:11" ht="12" customHeight="1" x14ac:dyDescent="0.25">
      <c r="B6759" s="103"/>
      <c r="C6759" s="123"/>
      <c r="D6759" s="103"/>
      <c r="E6759" s="103"/>
      <c r="F6759" s="103"/>
      <c r="H6759" s="123"/>
      <c r="I6759" s="103"/>
      <c r="J6759" s="103"/>
      <c r="K6759" s="103"/>
    </row>
    <row r="6760" spans="2:11" ht="12" customHeight="1" x14ac:dyDescent="0.25">
      <c r="B6760" s="103"/>
      <c r="C6760" s="123"/>
      <c r="D6760" s="103"/>
      <c r="E6760" s="103"/>
      <c r="F6760" s="103"/>
      <c r="H6760" s="123"/>
      <c r="I6760" s="103"/>
      <c r="J6760" s="103"/>
      <c r="K6760" s="103"/>
    </row>
    <row r="6761" spans="2:11" ht="12" customHeight="1" x14ac:dyDescent="0.25">
      <c r="B6761" s="103"/>
      <c r="C6761" s="123"/>
      <c r="D6761" s="103"/>
      <c r="E6761" s="103"/>
      <c r="F6761" s="103"/>
      <c r="H6761" s="123"/>
      <c r="I6761" s="103"/>
      <c r="J6761" s="103"/>
      <c r="K6761" s="103"/>
    </row>
    <row r="6762" spans="2:11" ht="12" customHeight="1" x14ac:dyDescent="0.25">
      <c r="B6762" s="103"/>
      <c r="C6762" s="123"/>
      <c r="D6762" s="103"/>
      <c r="E6762" s="103"/>
      <c r="F6762" s="103"/>
      <c r="H6762" s="123"/>
      <c r="I6762" s="103"/>
      <c r="J6762" s="103"/>
      <c r="K6762" s="103"/>
    </row>
    <row r="6763" spans="2:11" ht="12" customHeight="1" x14ac:dyDescent="0.25">
      <c r="B6763" s="103"/>
      <c r="C6763" s="123"/>
      <c r="D6763" s="103"/>
      <c r="E6763" s="103"/>
      <c r="F6763" s="103"/>
      <c r="H6763" s="123"/>
      <c r="I6763" s="103"/>
      <c r="J6763" s="103"/>
      <c r="K6763" s="103"/>
    </row>
    <row r="6764" spans="2:11" ht="12" customHeight="1" x14ac:dyDescent="0.25">
      <c r="B6764" s="103"/>
      <c r="C6764" s="123"/>
      <c r="D6764" s="103"/>
      <c r="E6764" s="103"/>
      <c r="F6764" s="103"/>
      <c r="H6764" s="123"/>
      <c r="I6764" s="103"/>
      <c r="J6764" s="103"/>
      <c r="K6764" s="103"/>
    </row>
    <row r="6765" spans="2:11" ht="12" customHeight="1" x14ac:dyDescent="0.25">
      <c r="B6765" s="103"/>
      <c r="C6765" s="123"/>
      <c r="D6765" s="103"/>
      <c r="E6765" s="103"/>
      <c r="F6765" s="103"/>
      <c r="H6765" s="123"/>
      <c r="I6765" s="103"/>
      <c r="J6765" s="103"/>
      <c r="K6765" s="103"/>
    </row>
    <row r="6766" spans="2:11" ht="12" customHeight="1" x14ac:dyDescent="0.25">
      <c r="B6766" s="103"/>
      <c r="C6766" s="123"/>
      <c r="D6766" s="103"/>
      <c r="E6766" s="103"/>
      <c r="F6766" s="103"/>
      <c r="H6766" s="123"/>
      <c r="I6766" s="103"/>
      <c r="J6766" s="103"/>
      <c r="K6766" s="103"/>
    </row>
    <row r="6767" spans="2:11" ht="12" customHeight="1" x14ac:dyDescent="0.25">
      <c r="B6767" s="103"/>
      <c r="C6767" s="123"/>
      <c r="D6767" s="103"/>
      <c r="E6767" s="103"/>
      <c r="F6767" s="103"/>
      <c r="H6767" s="123"/>
      <c r="I6767" s="103"/>
      <c r="J6767" s="103"/>
      <c r="K6767" s="103"/>
    </row>
    <row r="6768" spans="2:11" ht="12" customHeight="1" x14ac:dyDescent="0.25">
      <c r="B6768" s="103"/>
      <c r="C6768" s="123"/>
      <c r="D6768" s="103"/>
      <c r="E6768" s="103"/>
      <c r="F6768" s="103"/>
      <c r="H6768" s="123"/>
      <c r="I6768" s="103"/>
      <c r="J6768" s="103"/>
      <c r="K6768" s="103"/>
    </row>
    <row r="6769" spans="2:11" ht="12" customHeight="1" x14ac:dyDescent="0.25">
      <c r="B6769" s="103"/>
      <c r="C6769" s="123"/>
      <c r="D6769" s="103"/>
      <c r="E6769" s="103"/>
      <c r="F6769" s="103"/>
      <c r="H6769" s="123"/>
      <c r="I6769" s="103"/>
      <c r="J6769" s="103"/>
      <c r="K6769" s="103"/>
    </row>
    <row r="6770" spans="2:11" ht="12" customHeight="1" x14ac:dyDescent="0.25">
      <c r="B6770" s="103"/>
      <c r="C6770" s="123"/>
      <c r="D6770" s="103"/>
      <c r="E6770" s="103"/>
      <c r="F6770" s="103"/>
      <c r="H6770" s="123"/>
      <c r="I6770" s="103"/>
      <c r="J6770" s="103"/>
      <c r="K6770" s="103"/>
    </row>
    <row r="6771" spans="2:11" ht="12" customHeight="1" x14ac:dyDescent="0.25">
      <c r="B6771" s="103"/>
      <c r="C6771" s="123"/>
      <c r="D6771" s="103"/>
      <c r="E6771" s="103"/>
      <c r="F6771" s="103"/>
      <c r="H6771" s="123"/>
      <c r="I6771" s="103"/>
      <c r="J6771" s="103"/>
      <c r="K6771" s="103"/>
    </row>
    <row r="6772" spans="2:11" ht="12" customHeight="1" x14ac:dyDescent="0.25">
      <c r="B6772" s="103"/>
      <c r="C6772" s="123"/>
      <c r="D6772" s="103"/>
      <c r="E6772" s="103"/>
      <c r="F6772" s="103"/>
      <c r="H6772" s="123"/>
      <c r="I6772" s="103"/>
      <c r="J6772" s="103"/>
      <c r="K6772" s="103"/>
    </row>
    <row r="6773" spans="2:11" ht="12" customHeight="1" x14ac:dyDescent="0.25">
      <c r="B6773" s="103"/>
      <c r="C6773" s="123"/>
      <c r="D6773" s="103"/>
      <c r="E6773" s="103"/>
      <c r="F6773" s="103"/>
      <c r="H6773" s="123"/>
      <c r="I6773" s="103"/>
      <c r="J6773" s="103"/>
      <c r="K6773" s="103"/>
    </row>
    <row r="6774" spans="2:11" ht="12" customHeight="1" x14ac:dyDescent="0.25">
      <c r="B6774" s="103"/>
      <c r="C6774" s="123"/>
      <c r="D6774" s="103"/>
      <c r="E6774" s="103"/>
      <c r="F6774" s="103"/>
      <c r="H6774" s="123"/>
      <c r="I6774" s="103"/>
      <c r="J6774" s="103"/>
      <c r="K6774" s="103"/>
    </row>
    <row r="6775" spans="2:11" ht="12" customHeight="1" x14ac:dyDescent="0.25">
      <c r="B6775" s="103"/>
      <c r="C6775" s="123"/>
      <c r="D6775" s="103"/>
      <c r="E6775" s="103"/>
      <c r="F6775" s="103"/>
      <c r="H6775" s="123"/>
      <c r="I6775" s="103"/>
      <c r="J6775" s="103"/>
      <c r="K6775" s="103"/>
    </row>
    <row r="6776" spans="2:11" ht="12" customHeight="1" x14ac:dyDescent="0.25">
      <c r="B6776" s="103"/>
      <c r="C6776" s="123"/>
      <c r="D6776" s="103"/>
      <c r="E6776" s="103"/>
      <c r="F6776" s="103"/>
      <c r="H6776" s="123"/>
      <c r="I6776" s="103"/>
      <c r="J6776" s="103"/>
      <c r="K6776" s="103"/>
    </row>
    <row r="6777" spans="2:11" ht="12" customHeight="1" x14ac:dyDescent="0.25">
      <c r="B6777" s="103"/>
      <c r="C6777" s="123"/>
      <c r="D6777" s="103"/>
      <c r="E6777" s="103"/>
      <c r="F6777" s="103"/>
      <c r="H6777" s="123"/>
      <c r="I6777" s="103"/>
      <c r="J6777" s="103"/>
      <c r="K6777" s="103"/>
    </row>
    <row r="6778" spans="2:11" ht="12" customHeight="1" x14ac:dyDescent="0.25">
      <c r="B6778" s="103"/>
      <c r="C6778" s="123"/>
      <c r="D6778" s="103"/>
      <c r="E6778" s="103"/>
      <c r="F6778" s="103"/>
      <c r="H6778" s="123"/>
      <c r="I6778" s="103"/>
      <c r="J6778" s="103"/>
      <c r="K6778" s="103"/>
    </row>
    <row r="6779" spans="2:11" ht="12" customHeight="1" x14ac:dyDescent="0.25">
      <c r="B6779" s="103"/>
      <c r="C6779" s="123"/>
      <c r="D6779" s="103"/>
      <c r="E6779" s="103"/>
      <c r="F6779" s="103"/>
      <c r="H6779" s="123"/>
      <c r="I6779" s="103"/>
      <c r="J6779" s="103"/>
      <c r="K6779" s="103"/>
    </row>
    <row r="6780" spans="2:11" ht="12" customHeight="1" x14ac:dyDescent="0.25">
      <c r="B6780" s="103"/>
      <c r="C6780" s="123"/>
      <c r="D6780" s="103"/>
      <c r="E6780" s="103"/>
      <c r="F6780" s="103"/>
      <c r="H6780" s="123"/>
      <c r="I6780" s="103"/>
      <c r="J6780" s="103"/>
      <c r="K6780" s="103"/>
    </row>
    <row r="6781" spans="2:11" ht="12" customHeight="1" x14ac:dyDescent="0.25">
      <c r="B6781" s="103"/>
      <c r="C6781" s="123"/>
      <c r="D6781" s="103"/>
      <c r="E6781" s="103"/>
      <c r="F6781" s="103"/>
      <c r="H6781" s="123"/>
      <c r="I6781" s="103"/>
      <c r="J6781" s="103"/>
      <c r="K6781" s="103"/>
    </row>
    <row r="6782" spans="2:11" ht="12" customHeight="1" x14ac:dyDescent="0.25">
      <c r="B6782" s="103"/>
      <c r="C6782" s="123"/>
      <c r="D6782" s="103"/>
      <c r="E6782" s="103"/>
      <c r="F6782" s="103"/>
      <c r="H6782" s="123"/>
      <c r="I6782" s="103"/>
      <c r="J6782" s="103"/>
      <c r="K6782" s="103"/>
    </row>
    <row r="6783" spans="2:11" ht="12" customHeight="1" x14ac:dyDescent="0.25">
      <c r="B6783" s="103"/>
      <c r="C6783" s="123"/>
      <c r="D6783" s="103"/>
      <c r="E6783" s="103"/>
      <c r="F6783" s="103"/>
      <c r="H6783" s="123"/>
      <c r="I6783" s="103"/>
      <c r="J6783" s="103"/>
      <c r="K6783" s="103"/>
    </row>
    <row r="6784" spans="2:11" ht="12" customHeight="1" x14ac:dyDescent="0.25">
      <c r="B6784" s="103"/>
      <c r="C6784" s="123"/>
      <c r="D6784" s="103"/>
      <c r="E6784" s="103"/>
      <c r="F6784" s="103"/>
      <c r="H6784" s="123"/>
      <c r="I6784" s="103"/>
      <c r="J6784" s="103"/>
      <c r="K6784" s="103"/>
    </row>
    <row r="6785" spans="2:11" ht="12" customHeight="1" x14ac:dyDescent="0.25">
      <c r="B6785" s="103"/>
      <c r="C6785" s="123"/>
      <c r="D6785" s="103"/>
      <c r="E6785" s="103"/>
      <c r="F6785" s="103"/>
      <c r="H6785" s="123"/>
      <c r="I6785" s="103"/>
      <c r="J6785" s="103"/>
      <c r="K6785" s="103"/>
    </row>
    <row r="6786" spans="2:11" ht="12" customHeight="1" x14ac:dyDescent="0.25">
      <c r="B6786" s="103"/>
      <c r="C6786" s="123"/>
      <c r="D6786" s="103"/>
      <c r="E6786" s="103"/>
      <c r="F6786" s="103"/>
      <c r="H6786" s="123"/>
      <c r="I6786" s="103"/>
      <c r="J6786" s="103"/>
      <c r="K6786" s="103"/>
    </row>
    <row r="6787" spans="2:11" ht="12" customHeight="1" x14ac:dyDescent="0.25">
      <c r="B6787" s="103"/>
      <c r="C6787" s="123"/>
      <c r="D6787" s="103"/>
      <c r="E6787" s="103"/>
      <c r="F6787" s="103"/>
      <c r="H6787" s="123"/>
      <c r="I6787" s="103"/>
      <c r="J6787" s="103"/>
      <c r="K6787" s="103"/>
    </row>
    <row r="6788" spans="2:11" ht="12" customHeight="1" x14ac:dyDescent="0.25">
      <c r="B6788" s="103"/>
      <c r="C6788" s="123"/>
      <c r="D6788" s="103"/>
      <c r="E6788" s="103"/>
      <c r="F6788" s="103"/>
      <c r="H6788" s="123"/>
      <c r="I6788" s="103"/>
      <c r="J6788" s="103"/>
      <c r="K6788" s="103"/>
    </row>
    <row r="6789" spans="2:11" ht="12" customHeight="1" x14ac:dyDescent="0.25">
      <c r="B6789" s="103"/>
      <c r="C6789" s="123"/>
      <c r="D6789" s="103"/>
      <c r="E6789" s="103"/>
      <c r="F6789" s="103"/>
      <c r="H6789" s="123"/>
      <c r="I6789" s="103"/>
      <c r="J6789" s="103"/>
      <c r="K6789" s="103"/>
    </row>
    <row r="6790" spans="2:11" ht="12" customHeight="1" x14ac:dyDescent="0.25">
      <c r="B6790" s="103"/>
      <c r="C6790" s="123"/>
      <c r="D6790" s="103"/>
      <c r="E6790" s="103"/>
      <c r="F6790" s="103"/>
      <c r="H6790" s="123"/>
      <c r="I6790" s="103"/>
      <c r="J6790" s="103"/>
      <c r="K6790" s="103"/>
    </row>
    <row r="6791" spans="2:11" ht="12" customHeight="1" x14ac:dyDescent="0.25">
      <c r="B6791" s="103"/>
      <c r="C6791" s="123"/>
      <c r="D6791" s="103"/>
      <c r="E6791" s="103"/>
      <c r="F6791" s="103"/>
      <c r="H6791" s="123"/>
      <c r="I6791" s="103"/>
      <c r="J6791" s="103"/>
      <c r="K6791" s="103"/>
    </row>
    <row r="6792" spans="2:11" ht="12" customHeight="1" x14ac:dyDescent="0.25">
      <c r="B6792" s="103"/>
      <c r="C6792" s="123"/>
      <c r="D6792" s="103"/>
      <c r="E6792" s="103"/>
      <c r="F6792" s="103"/>
      <c r="H6792" s="123"/>
      <c r="I6792" s="103"/>
      <c r="J6792" s="103"/>
      <c r="K6792" s="103"/>
    </row>
    <row r="6793" spans="2:11" ht="12" customHeight="1" x14ac:dyDescent="0.25">
      <c r="B6793" s="103"/>
      <c r="C6793" s="123"/>
      <c r="D6793" s="103"/>
      <c r="E6793" s="103"/>
      <c r="F6793" s="103"/>
      <c r="H6793" s="123"/>
      <c r="I6793" s="103"/>
      <c r="J6793" s="103"/>
      <c r="K6793" s="103"/>
    </row>
    <row r="6794" spans="2:11" ht="12" customHeight="1" x14ac:dyDescent="0.25">
      <c r="B6794" s="103"/>
      <c r="C6794" s="123"/>
      <c r="D6794" s="103"/>
      <c r="E6794" s="103"/>
      <c r="F6794" s="103"/>
      <c r="H6794" s="123"/>
      <c r="I6794" s="103"/>
      <c r="J6794" s="103"/>
      <c r="K6794" s="103"/>
    </row>
    <row r="6795" spans="2:11" ht="12" customHeight="1" x14ac:dyDescent="0.25">
      <c r="B6795" s="103"/>
      <c r="C6795" s="123"/>
      <c r="D6795" s="103"/>
      <c r="E6795" s="103"/>
      <c r="F6795" s="103"/>
      <c r="H6795" s="123"/>
      <c r="I6795" s="103"/>
      <c r="J6795" s="103"/>
      <c r="K6795" s="103"/>
    </row>
    <row r="6796" spans="2:11" ht="12" customHeight="1" x14ac:dyDescent="0.25">
      <c r="B6796" s="103"/>
      <c r="C6796" s="123"/>
      <c r="D6796" s="103"/>
      <c r="E6796" s="103"/>
      <c r="F6796" s="103"/>
      <c r="H6796" s="123"/>
      <c r="I6796" s="103"/>
      <c r="J6796" s="103"/>
      <c r="K6796" s="103"/>
    </row>
    <row r="6797" spans="2:11" ht="12" customHeight="1" x14ac:dyDescent="0.25">
      <c r="B6797" s="103"/>
      <c r="C6797" s="123"/>
      <c r="D6797" s="103"/>
      <c r="E6797" s="103"/>
      <c r="F6797" s="103"/>
      <c r="H6797" s="123"/>
      <c r="I6797" s="103"/>
      <c r="J6797" s="103"/>
      <c r="K6797" s="103"/>
    </row>
    <row r="6798" spans="2:11" ht="12" customHeight="1" x14ac:dyDescent="0.25">
      <c r="B6798" s="103"/>
      <c r="C6798" s="123"/>
      <c r="D6798" s="103"/>
      <c r="E6798" s="103"/>
      <c r="F6798" s="103"/>
      <c r="H6798" s="123"/>
      <c r="I6798" s="103"/>
      <c r="J6798" s="103"/>
      <c r="K6798" s="103"/>
    </row>
    <row r="6799" spans="2:11" ht="12" customHeight="1" x14ac:dyDescent="0.25">
      <c r="B6799" s="103"/>
      <c r="C6799" s="123"/>
      <c r="D6799" s="103"/>
      <c r="E6799" s="103"/>
      <c r="F6799" s="103"/>
      <c r="H6799" s="123"/>
      <c r="I6799" s="103"/>
      <c r="J6799" s="103"/>
      <c r="K6799" s="103"/>
    </row>
    <row r="6800" spans="2:11" ht="12" customHeight="1" x14ac:dyDescent="0.25">
      <c r="B6800" s="103"/>
      <c r="C6800" s="123"/>
      <c r="D6800" s="103"/>
      <c r="E6800" s="103"/>
      <c r="F6800" s="103"/>
      <c r="H6800" s="123"/>
      <c r="I6800" s="103"/>
      <c r="J6800" s="103"/>
      <c r="K6800" s="103"/>
    </row>
    <row r="6801" spans="2:11" ht="12" customHeight="1" x14ac:dyDescent="0.25">
      <c r="B6801" s="103"/>
      <c r="C6801" s="123"/>
      <c r="D6801" s="103"/>
      <c r="E6801" s="103"/>
      <c r="F6801" s="103"/>
      <c r="H6801" s="123"/>
      <c r="I6801" s="103"/>
      <c r="J6801" s="103"/>
      <c r="K6801" s="103"/>
    </row>
    <row r="6802" spans="2:11" ht="12" customHeight="1" x14ac:dyDescent="0.25">
      <c r="B6802" s="103"/>
      <c r="C6802" s="123"/>
      <c r="D6802" s="103"/>
      <c r="E6802" s="103"/>
      <c r="F6802" s="103"/>
      <c r="H6802" s="123"/>
      <c r="I6802" s="103"/>
      <c r="J6802" s="103"/>
      <c r="K6802" s="103"/>
    </row>
    <row r="6803" spans="2:11" ht="12" customHeight="1" x14ac:dyDescent="0.25">
      <c r="B6803" s="103"/>
      <c r="C6803" s="123"/>
      <c r="D6803" s="103"/>
      <c r="E6803" s="103"/>
      <c r="F6803" s="103"/>
      <c r="H6803" s="123"/>
      <c r="I6803" s="103"/>
      <c r="J6803" s="103"/>
      <c r="K6803" s="103"/>
    </row>
    <row r="6804" spans="2:11" ht="12" customHeight="1" x14ac:dyDescent="0.25">
      <c r="B6804" s="103"/>
      <c r="C6804" s="123"/>
      <c r="D6804" s="103"/>
      <c r="E6804" s="103"/>
      <c r="F6804" s="103"/>
      <c r="H6804" s="123"/>
      <c r="I6804" s="103"/>
      <c r="J6804" s="103"/>
      <c r="K6804" s="103"/>
    </row>
    <row r="6805" spans="2:11" ht="12" customHeight="1" x14ac:dyDescent="0.25">
      <c r="B6805" s="103"/>
      <c r="C6805" s="123"/>
      <c r="D6805" s="103"/>
      <c r="E6805" s="103"/>
      <c r="F6805" s="103"/>
      <c r="H6805" s="123"/>
      <c r="I6805" s="103"/>
      <c r="J6805" s="103"/>
      <c r="K6805" s="103"/>
    </row>
    <row r="6806" spans="2:11" ht="12" customHeight="1" x14ac:dyDescent="0.25">
      <c r="B6806" s="103"/>
      <c r="C6806" s="123"/>
      <c r="D6806" s="103"/>
      <c r="E6806" s="103"/>
      <c r="F6806" s="103"/>
      <c r="H6806" s="123"/>
      <c r="I6806" s="103"/>
      <c r="J6806" s="103"/>
      <c r="K6806" s="103"/>
    </row>
    <row r="6807" spans="2:11" ht="12" customHeight="1" x14ac:dyDescent="0.25">
      <c r="B6807" s="103"/>
      <c r="C6807" s="123"/>
      <c r="D6807" s="103"/>
      <c r="E6807" s="103"/>
      <c r="F6807" s="103"/>
      <c r="H6807" s="123"/>
      <c r="I6807" s="103"/>
      <c r="J6807" s="103"/>
      <c r="K6807" s="103"/>
    </row>
    <row r="6808" spans="2:11" ht="12" customHeight="1" x14ac:dyDescent="0.25">
      <c r="B6808" s="103"/>
      <c r="C6808" s="123"/>
      <c r="D6808" s="103"/>
      <c r="E6808" s="103"/>
      <c r="F6808" s="103"/>
      <c r="H6808" s="123"/>
      <c r="I6808" s="103"/>
      <c r="J6808" s="103"/>
      <c r="K6808" s="103"/>
    </row>
    <row r="6809" spans="2:11" ht="12" customHeight="1" x14ac:dyDescent="0.25">
      <c r="B6809" s="103"/>
      <c r="C6809" s="123"/>
      <c r="D6809" s="103"/>
      <c r="E6809" s="103"/>
      <c r="F6809" s="103"/>
      <c r="H6809" s="123"/>
      <c r="I6809" s="103"/>
      <c r="J6809" s="103"/>
      <c r="K6809" s="103"/>
    </row>
    <row r="6810" spans="2:11" ht="12" customHeight="1" x14ac:dyDescent="0.25">
      <c r="B6810" s="103"/>
      <c r="C6810" s="123"/>
      <c r="D6810" s="103"/>
      <c r="E6810" s="103"/>
      <c r="F6810" s="103"/>
      <c r="H6810" s="123"/>
      <c r="I6810" s="103"/>
      <c r="J6810" s="103"/>
      <c r="K6810" s="103"/>
    </row>
    <row r="6811" spans="2:11" ht="12" customHeight="1" x14ac:dyDescent="0.25">
      <c r="B6811" s="103"/>
      <c r="C6811" s="123"/>
      <c r="D6811" s="103"/>
      <c r="E6811" s="103"/>
      <c r="F6811" s="103"/>
      <c r="H6811" s="123"/>
      <c r="I6811" s="103"/>
      <c r="J6811" s="103"/>
      <c r="K6811" s="103"/>
    </row>
    <row r="6812" spans="2:11" ht="12" customHeight="1" x14ac:dyDescent="0.25">
      <c r="B6812" s="103"/>
      <c r="C6812" s="123"/>
      <c r="D6812" s="103"/>
      <c r="E6812" s="103"/>
      <c r="F6812" s="103"/>
      <c r="H6812" s="123"/>
      <c r="I6812" s="103"/>
      <c r="J6812" s="103"/>
      <c r="K6812" s="103"/>
    </row>
    <row r="6813" spans="2:11" ht="12" customHeight="1" x14ac:dyDescent="0.25">
      <c r="B6813" s="103"/>
      <c r="C6813" s="123"/>
      <c r="D6813" s="103"/>
      <c r="E6813" s="103"/>
      <c r="F6813" s="103"/>
      <c r="H6813" s="123"/>
      <c r="I6813" s="103"/>
      <c r="J6813" s="103"/>
      <c r="K6813" s="103"/>
    </row>
    <row r="6814" spans="2:11" ht="12" customHeight="1" x14ac:dyDescent="0.25">
      <c r="B6814" s="103"/>
      <c r="C6814" s="123"/>
      <c r="D6814" s="103"/>
      <c r="E6814" s="103"/>
      <c r="F6814" s="103"/>
      <c r="H6814" s="123"/>
      <c r="I6814" s="103"/>
      <c r="J6814" s="103"/>
      <c r="K6814" s="103"/>
    </row>
    <row r="6815" spans="2:11" ht="12" customHeight="1" x14ac:dyDescent="0.25">
      <c r="B6815" s="103"/>
      <c r="C6815" s="123"/>
      <c r="D6815" s="103"/>
      <c r="E6815" s="103"/>
      <c r="F6815" s="103"/>
      <c r="H6815" s="123"/>
      <c r="I6815" s="103"/>
      <c r="J6815" s="103"/>
      <c r="K6815" s="103"/>
    </row>
    <row r="6816" spans="2:11" ht="12" customHeight="1" x14ac:dyDescent="0.25">
      <c r="B6816" s="103"/>
      <c r="C6816" s="123"/>
      <c r="D6816" s="103"/>
      <c r="E6816" s="103"/>
      <c r="F6816" s="103"/>
      <c r="H6816" s="123"/>
      <c r="I6816" s="103"/>
      <c r="J6816" s="103"/>
      <c r="K6816" s="103"/>
    </row>
    <row r="6817" spans="2:11" ht="12" customHeight="1" x14ac:dyDescent="0.25">
      <c r="B6817" s="103"/>
      <c r="C6817" s="123"/>
      <c r="D6817" s="103"/>
      <c r="E6817" s="103"/>
      <c r="F6817" s="103"/>
      <c r="H6817" s="123"/>
      <c r="I6817" s="103"/>
      <c r="J6817" s="103"/>
      <c r="K6817" s="103"/>
    </row>
    <row r="6818" spans="2:11" ht="12" customHeight="1" x14ac:dyDescent="0.25">
      <c r="B6818" s="103"/>
      <c r="C6818" s="123"/>
      <c r="D6818" s="103"/>
      <c r="E6818" s="103"/>
      <c r="F6818" s="103"/>
      <c r="H6818" s="123"/>
      <c r="I6818" s="103"/>
      <c r="J6818" s="103"/>
      <c r="K6818" s="103"/>
    </row>
    <row r="6819" spans="2:11" ht="12" customHeight="1" x14ac:dyDescent="0.25">
      <c r="B6819" s="103"/>
      <c r="C6819" s="123"/>
      <c r="D6819" s="103"/>
      <c r="E6819" s="103"/>
      <c r="F6819" s="103"/>
      <c r="H6819" s="123"/>
      <c r="I6819" s="103"/>
      <c r="J6819" s="103"/>
      <c r="K6819" s="103"/>
    </row>
    <row r="6820" spans="2:11" ht="12" customHeight="1" x14ac:dyDescent="0.25">
      <c r="B6820" s="103"/>
      <c r="C6820" s="123"/>
      <c r="D6820" s="103"/>
      <c r="E6820" s="103"/>
      <c r="F6820" s="103"/>
      <c r="H6820" s="123"/>
      <c r="I6820" s="103"/>
      <c r="J6820" s="103"/>
      <c r="K6820" s="103"/>
    </row>
    <row r="6821" spans="2:11" ht="12" customHeight="1" x14ac:dyDescent="0.25">
      <c r="B6821" s="103"/>
      <c r="C6821" s="123"/>
      <c r="D6821" s="103"/>
      <c r="E6821" s="103"/>
      <c r="F6821" s="103"/>
      <c r="H6821" s="123"/>
      <c r="I6821" s="103"/>
      <c r="J6821" s="103"/>
      <c r="K6821" s="103"/>
    </row>
    <row r="6822" spans="2:11" ht="12" customHeight="1" x14ac:dyDescent="0.25">
      <c r="B6822" s="103"/>
      <c r="C6822" s="123"/>
      <c r="D6822" s="103"/>
      <c r="E6822" s="103"/>
      <c r="F6822" s="103"/>
      <c r="H6822" s="123"/>
      <c r="I6822" s="103"/>
      <c r="J6822" s="103"/>
      <c r="K6822" s="103"/>
    </row>
    <row r="6823" spans="2:11" ht="12" customHeight="1" x14ac:dyDescent="0.25">
      <c r="B6823" s="103"/>
      <c r="C6823" s="123"/>
      <c r="D6823" s="103"/>
      <c r="E6823" s="103"/>
      <c r="F6823" s="103"/>
      <c r="H6823" s="123"/>
      <c r="I6823" s="103"/>
      <c r="J6823" s="103"/>
      <c r="K6823" s="103"/>
    </row>
    <row r="6824" spans="2:11" ht="12" customHeight="1" x14ac:dyDescent="0.25">
      <c r="B6824" s="103"/>
      <c r="C6824" s="123"/>
      <c r="D6824" s="103"/>
      <c r="E6824" s="103"/>
      <c r="F6824" s="103"/>
      <c r="H6824" s="123"/>
      <c r="I6824" s="103"/>
      <c r="J6824" s="103"/>
      <c r="K6824" s="103"/>
    </row>
    <row r="6825" spans="2:11" ht="12" customHeight="1" x14ac:dyDescent="0.25">
      <c r="B6825" s="103"/>
      <c r="C6825" s="123"/>
      <c r="D6825" s="103"/>
      <c r="E6825" s="103"/>
      <c r="F6825" s="103"/>
      <c r="H6825" s="123"/>
      <c r="I6825" s="103"/>
      <c r="J6825" s="103"/>
      <c r="K6825" s="103"/>
    </row>
    <row r="6826" spans="2:11" ht="12" customHeight="1" x14ac:dyDescent="0.25">
      <c r="B6826" s="103"/>
      <c r="C6826" s="123"/>
      <c r="D6826" s="103"/>
      <c r="E6826" s="103"/>
      <c r="F6826" s="103"/>
      <c r="H6826" s="123"/>
      <c r="I6826" s="103"/>
      <c r="J6826" s="103"/>
      <c r="K6826" s="103"/>
    </row>
    <row r="6827" spans="2:11" ht="12" customHeight="1" x14ac:dyDescent="0.25">
      <c r="B6827" s="103"/>
      <c r="C6827" s="123"/>
      <c r="D6827" s="103"/>
      <c r="E6827" s="103"/>
      <c r="F6827" s="103"/>
      <c r="H6827" s="123"/>
      <c r="I6827" s="103"/>
      <c r="J6827" s="103"/>
      <c r="K6827" s="103"/>
    </row>
    <row r="6828" spans="2:11" ht="12" customHeight="1" x14ac:dyDescent="0.25">
      <c r="B6828" s="103"/>
      <c r="C6828" s="123"/>
      <c r="D6828" s="103"/>
      <c r="E6828" s="103"/>
      <c r="F6828" s="103"/>
      <c r="H6828" s="123"/>
      <c r="I6828" s="103"/>
      <c r="J6828" s="103"/>
      <c r="K6828" s="103"/>
    </row>
    <row r="6829" spans="2:11" ht="12" customHeight="1" x14ac:dyDescent="0.25">
      <c r="B6829" s="103"/>
      <c r="C6829" s="123"/>
      <c r="D6829" s="103"/>
      <c r="E6829" s="103"/>
      <c r="F6829" s="103"/>
      <c r="H6829" s="123"/>
      <c r="I6829" s="103"/>
      <c r="J6829" s="103"/>
      <c r="K6829" s="103"/>
    </row>
    <row r="6830" spans="2:11" ht="12" customHeight="1" x14ac:dyDescent="0.25">
      <c r="B6830" s="103"/>
      <c r="C6830" s="123"/>
      <c r="D6830" s="103"/>
      <c r="E6830" s="103"/>
      <c r="F6830" s="103"/>
      <c r="H6830" s="123"/>
      <c r="I6830" s="103"/>
      <c r="J6830" s="103"/>
      <c r="K6830" s="103"/>
    </row>
    <row r="6831" spans="2:11" ht="12" customHeight="1" x14ac:dyDescent="0.25">
      <c r="B6831" s="103"/>
      <c r="C6831" s="123"/>
      <c r="D6831" s="103"/>
      <c r="E6831" s="103"/>
      <c r="F6831" s="103"/>
      <c r="H6831" s="123"/>
      <c r="I6831" s="103"/>
      <c r="J6831" s="103"/>
      <c r="K6831" s="103"/>
    </row>
    <row r="6832" spans="2:11" ht="12" customHeight="1" x14ac:dyDescent="0.25">
      <c r="B6832" s="103"/>
      <c r="C6832" s="123"/>
      <c r="D6832" s="103"/>
      <c r="E6832" s="103"/>
      <c r="F6832" s="103"/>
      <c r="H6832" s="123"/>
      <c r="I6832" s="103"/>
      <c r="J6832" s="103"/>
      <c r="K6832" s="103"/>
    </row>
    <row r="6833" spans="2:11" ht="12" customHeight="1" x14ac:dyDescent="0.25">
      <c r="B6833" s="103"/>
      <c r="C6833" s="123"/>
      <c r="D6833" s="103"/>
      <c r="E6833" s="103"/>
      <c r="F6833" s="103"/>
      <c r="H6833" s="123"/>
      <c r="I6833" s="103"/>
      <c r="J6833" s="103"/>
      <c r="K6833" s="103"/>
    </row>
    <row r="6834" spans="2:11" ht="12" customHeight="1" x14ac:dyDescent="0.25">
      <c r="B6834" s="103"/>
      <c r="C6834" s="123"/>
      <c r="D6834" s="103"/>
      <c r="E6834" s="103"/>
      <c r="F6834" s="103"/>
      <c r="H6834" s="123"/>
      <c r="I6834" s="103"/>
      <c r="J6834" s="103"/>
      <c r="K6834" s="103"/>
    </row>
    <row r="6835" spans="2:11" ht="12" customHeight="1" x14ac:dyDescent="0.25">
      <c r="B6835" s="103"/>
      <c r="C6835" s="123"/>
      <c r="D6835" s="103"/>
      <c r="E6835" s="103"/>
      <c r="F6835" s="103"/>
      <c r="H6835" s="123"/>
      <c r="I6835" s="103"/>
      <c r="J6835" s="103"/>
      <c r="K6835" s="103"/>
    </row>
    <row r="6836" spans="2:11" ht="12" customHeight="1" x14ac:dyDescent="0.25">
      <c r="B6836" s="103"/>
      <c r="C6836" s="123"/>
      <c r="D6836" s="103"/>
      <c r="E6836" s="103"/>
      <c r="F6836" s="103"/>
      <c r="H6836" s="123"/>
      <c r="I6836" s="103"/>
      <c r="J6836" s="103"/>
      <c r="K6836" s="103"/>
    </row>
    <row r="6837" spans="2:11" ht="12" customHeight="1" x14ac:dyDescent="0.25">
      <c r="B6837" s="103"/>
      <c r="C6837" s="123"/>
      <c r="D6837" s="103"/>
      <c r="E6837" s="103"/>
      <c r="F6837" s="103"/>
      <c r="H6837" s="123"/>
      <c r="I6837" s="103"/>
      <c r="J6837" s="103"/>
      <c r="K6837" s="103"/>
    </row>
    <row r="6838" spans="2:11" ht="12" customHeight="1" x14ac:dyDescent="0.25">
      <c r="B6838" s="103"/>
      <c r="C6838" s="123"/>
      <c r="D6838" s="103"/>
      <c r="E6838" s="103"/>
      <c r="F6838" s="103"/>
      <c r="H6838" s="123"/>
      <c r="I6838" s="103"/>
      <c r="J6838" s="103"/>
      <c r="K6838" s="103"/>
    </row>
    <row r="6839" spans="2:11" ht="12" customHeight="1" x14ac:dyDescent="0.25">
      <c r="B6839" s="103"/>
      <c r="C6839" s="123"/>
      <c r="D6839" s="103"/>
      <c r="E6839" s="103"/>
      <c r="F6839" s="103"/>
      <c r="H6839" s="123"/>
      <c r="I6839" s="103"/>
      <c r="J6839" s="103"/>
      <c r="K6839" s="103"/>
    </row>
    <row r="6840" spans="2:11" ht="12" customHeight="1" x14ac:dyDescent="0.25">
      <c r="B6840" s="103"/>
      <c r="C6840" s="123"/>
      <c r="D6840" s="103"/>
      <c r="E6840" s="103"/>
      <c r="F6840" s="103"/>
      <c r="H6840" s="123"/>
      <c r="I6840" s="103"/>
      <c r="J6840" s="103"/>
      <c r="K6840" s="103"/>
    </row>
    <row r="6841" spans="2:11" ht="12" customHeight="1" x14ac:dyDescent="0.25">
      <c r="B6841" s="103"/>
      <c r="C6841" s="123"/>
      <c r="D6841" s="103"/>
      <c r="E6841" s="103"/>
      <c r="F6841" s="103"/>
      <c r="H6841" s="123"/>
      <c r="I6841" s="103"/>
      <c r="J6841" s="103"/>
      <c r="K6841" s="103"/>
    </row>
    <row r="6842" spans="2:11" ht="12" customHeight="1" x14ac:dyDescent="0.25">
      <c r="B6842" s="103"/>
      <c r="C6842" s="123"/>
      <c r="D6842" s="103"/>
      <c r="E6842" s="103"/>
      <c r="F6842" s="103"/>
      <c r="H6842" s="123"/>
      <c r="I6842" s="103"/>
      <c r="J6842" s="103"/>
      <c r="K6842" s="103"/>
    </row>
    <row r="6843" spans="2:11" ht="12" customHeight="1" x14ac:dyDescent="0.25">
      <c r="B6843" s="103"/>
      <c r="C6843" s="123"/>
      <c r="D6843" s="103"/>
      <c r="E6843" s="103"/>
      <c r="F6843" s="103"/>
      <c r="H6843" s="123"/>
      <c r="I6843" s="103"/>
      <c r="J6843" s="103"/>
      <c r="K6843" s="103"/>
    </row>
    <row r="6844" spans="2:11" ht="12" customHeight="1" x14ac:dyDescent="0.25">
      <c r="B6844" s="103"/>
      <c r="C6844" s="123"/>
      <c r="D6844" s="103"/>
      <c r="E6844" s="103"/>
      <c r="F6844" s="103"/>
      <c r="H6844" s="123"/>
      <c r="I6844" s="103"/>
      <c r="J6844" s="103"/>
      <c r="K6844" s="103"/>
    </row>
    <row r="6845" spans="2:11" ht="12" customHeight="1" x14ac:dyDescent="0.25">
      <c r="B6845" s="103"/>
      <c r="C6845" s="123"/>
      <c r="D6845" s="103"/>
      <c r="E6845" s="103"/>
      <c r="F6845" s="103"/>
      <c r="H6845" s="123"/>
      <c r="I6845" s="103"/>
      <c r="J6845" s="103"/>
      <c r="K6845" s="103"/>
    </row>
    <row r="6846" spans="2:11" ht="12" customHeight="1" x14ac:dyDescent="0.25">
      <c r="B6846" s="103"/>
      <c r="C6846" s="123"/>
      <c r="D6846" s="103"/>
      <c r="E6846" s="103"/>
      <c r="F6846" s="103"/>
      <c r="H6846" s="123"/>
      <c r="I6846" s="103"/>
      <c r="J6846" s="103"/>
      <c r="K6846" s="103"/>
    </row>
    <row r="6847" spans="2:11" ht="12" customHeight="1" x14ac:dyDescent="0.25">
      <c r="B6847" s="103"/>
      <c r="C6847" s="123"/>
      <c r="D6847" s="103"/>
      <c r="E6847" s="103"/>
      <c r="F6847" s="103"/>
      <c r="H6847" s="123"/>
      <c r="I6847" s="103"/>
      <c r="J6847" s="103"/>
      <c r="K6847" s="103"/>
    </row>
    <row r="6848" spans="2:11" ht="12" customHeight="1" x14ac:dyDescent="0.25">
      <c r="B6848" s="103"/>
      <c r="C6848" s="123"/>
      <c r="D6848" s="103"/>
      <c r="E6848" s="103"/>
      <c r="F6848" s="103"/>
      <c r="H6848" s="123"/>
      <c r="I6848" s="103"/>
      <c r="J6848" s="103"/>
      <c r="K6848" s="103"/>
    </row>
    <row r="6849" spans="2:11" ht="12" customHeight="1" x14ac:dyDescent="0.25">
      <c r="B6849" s="103"/>
      <c r="C6849" s="123"/>
      <c r="D6849" s="103"/>
      <c r="E6849" s="103"/>
      <c r="F6849" s="103"/>
      <c r="H6849" s="123"/>
      <c r="I6849" s="103"/>
      <c r="J6849" s="103"/>
      <c r="K6849" s="103"/>
    </row>
    <row r="6850" spans="2:11" ht="12" customHeight="1" x14ac:dyDescent="0.25">
      <c r="B6850" s="103"/>
      <c r="C6850" s="123"/>
      <c r="D6850" s="103"/>
      <c r="E6850" s="103"/>
      <c r="F6850" s="103"/>
      <c r="H6850" s="123"/>
      <c r="I6850" s="103"/>
      <c r="J6850" s="103"/>
      <c r="K6850" s="103"/>
    </row>
    <row r="6851" spans="2:11" ht="12" customHeight="1" x14ac:dyDescent="0.25">
      <c r="B6851" s="103"/>
      <c r="C6851" s="123"/>
      <c r="D6851" s="103"/>
      <c r="E6851" s="103"/>
      <c r="F6851" s="103"/>
      <c r="H6851" s="123"/>
      <c r="I6851" s="103"/>
      <c r="J6851" s="103"/>
      <c r="K6851" s="103"/>
    </row>
    <row r="6852" spans="2:11" ht="12" customHeight="1" x14ac:dyDescent="0.25">
      <c r="B6852" s="103"/>
      <c r="C6852" s="123"/>
      <c r="D6852" s="103"/>
      <c r="E6852" s="103"/>
      <c r="F6852" s="103"/>
      <c r="H6852" s="123"/>
      <c r="I6852" s="103"/>
      <c r="J6852" s="103"/>
      <c r="K6852" s="103"/>
    </row>
    <row r="6853" spans="2:11" ht="12" customHeight="1" x14ac:dyDescent="0.25">
      <c r="B6853" s="103"/>
      <c r="C6853" s="123"/>
      <c r="D6853" s="103"/>
      <c r="E6853" s="103"/>
      <c r="F6853" s="103"/>
      <c r="H6853" s="123"/>
      <c r="I6853" s="103"/>
      <c r="J6853" s="103"/>
      <c r="K6853" s="103"/>
    </row>
    <row r="6854" spans="2:11" ht="12" customHeight="1" x14ac:dyDescent="0.25">
      <c r="B6854" s="103"/>
      <c r="C6854" s="123"/>
      <c r="D6854" s="103"/>
      <c r="E6854" s="103"/>
      <c r="F6854" s="103"/>
      <c r="H6854" s="123"/>
      <c r="I6854" s="103"/>
      <c r="J6854" s="103"/>
      <c r="K6854" s="103"/>
    </row>
    <row r="6855" spans="2:11" ht="12" customHeight="1" x14ac:dyDescent="0.25">
      <c r="B6855" s="103"/>
      <c r="C6855" s="123"/>
      <c r="D6855" s="103"/>
      <c r="E6855" s="103"/>
      <c r="F6855" s="103"/>
      <c r="H6855" s="123"/>
      <c r="I6855" s="103"/>
      <c r="J6855" s="103"/>
      <c r="K6855" s="103"/>
    </row>
    <row r="6856" spans="2:11" ht="12" customHeight="1" x14ac:dyDescent="0.25">
      <c r="B6856" s="103"/>
      <c r="C6856" s="123"/>
      <c r="D6856" s="103"/>
      <c r="E6856" s="103"/>
      <c r="F6856" s="103"/>
      <c r="H6856" s="123"/>
      <c r="I6856" s="103"/>
      <c r="J6856" s="103"/>
      <c r="K6856" s="103"/>
    </row>
    <row r="6857" spans="2:11" ht="12" customHeight="1" x14ac:dyDescent="0.25">
      <c r="B6857" s="103"/>
      <c r="C6857" s="123"/>
      <c r="D6857" s="103"/>
      <c r="E6857" s="103"/>
      <c r="F6857" s="103"/>
      <c r="H6857" s="123"/>
      <c r="I6857" s="103"/>
      <c r="J6857" s="103"/>
      <c r="K6857" s="103"/>
    </row>
    <row r="6858" spans="2:11" ht="12" customHeight="1" x14ac:dyDescent="0.25">
      <c r="B6858" s="103"/>
      <c r="C6858" s="123"/>
      <c r="D6858" s="103"/>
      <c r="E6858" s="103"/>
      <c r="F6858" s="103"/>
      <c r="H6858" s="123"/>
      <c r="I6858" s="103"/>
      <c r="J6858" s="103"/>
      <c r="K6858" s="103"/>
    </row>
    <row r="6859" spans="2:11" ht="12" customHeight="1" x14ac:dyDescent="0.25">
      <c r="B6859" s="103"/>
      <c r="C6859" s="123"/>
      <c r="D6859" s="103"/>
      <c r="E6859" s="103"/>
      <c r="F6859" s="103"/>
      <c r="H6859" s="123"/>
      <c r="I6859" s="103"/>
      <c r="J6859" s="103"/>
      <c r="K6859" s="103"/>
    </row>
    <row r="6860" spans="2:11" ht="12" customHeight="1" x14ac:dyDescent="0.25">
      <c r="B6860" s="103"/>
      <c r="C6860" s="123"/>
      <c r="D6860" s="103"/>
      <c r="E6860" s="103"/>
      <c r="F6860" s="103"/>
      <c r="H6860" s="123"/>
      <c r="I6860" s="103"/>
      <c r="J6860" s="103"/>
      <c r="K6860" s="103"/>
    </row>
    <row r="6861" spans="2:11" ht="12" customHeight="1" x14ac:dyDescent="0.25">
      <c r="B6861" s="103"/>
      <c r="C6861" s="123"/>
      <c r="D6861" s="103"/>
      <c r="E6861" s="103"/>
      <c r="F6861" s="103"/>
      <c r="H6861" s="123"/>
      <c r="I6861" s="103"/>
      <c r="J6861" s="103"/>
      <c r="K6861" s="103"/>
    </row>
    <row r="6862" spans="2:11" ht="12" customHeight="1" x14ac:dyDescent="0.25">
      <c r="B6862" s="103"/>
      <c r="C6862" s="123"/>
      <c r="D6862" s="103"/>
      <c r="E6862" s="103"/>
      <c r="F6862" s="103"/>
      <c r="H6862" s="123"/>
      <c r="I6862" s="103"/>
      <c r="J6862" s="103"/>
      <c r="K6862" s="103"/>
    </row>
    <row r="6863" spans="2:11" ht="12" customHeight="1" x14ac:dyDescent="0.25">
      <c r="B6863" s="103"/>
      <c r="C6863" s="123"/>
      <c r="D6863" s="103"/>
      <c r="E6863" s="103"/>
      <c r="F6863" s="103"/>
      <c r="H6863" s="123"/>
      <c r="I6863" s="103"/>
      <c r="J6863" s="103"/>
      <c r="K6863" s="103"/>
    </row>
    <row r="6864" spans="2:11" ht="12" customHeight="1" x14ac:dyDescent="0.25">
      <c r="B6864" s="103"/>
      <c r="C6864" s="123"/>
      <c r="D6864" s="103"/>
      <c r="E6864" s="103"/>
      <c r="F6864" s="103"/>
      <c r="H6864" s="123"/>
      <c r="I6864" s="103"/>
      <c r="J6864" s="103"/>
      <c r="K6864" s="103"/>
    </row>
    <row r="6865" spans="2:11" ht="12" customHeight="1" x14ac:dyDescent="0.25">
      <c r="B6865" s="103"/>
      <c r="C6865" s="123"/>
      <c r="D6865" s="103"/>
      <c r="E6865" s="103"/>
      <c r="F6865" s="103"/>
      <c r="H6865" s="123"/>
      <c r="I6865" s="103"/>
      <c r="J6865" s="103"/>
      <c r="K6865" s="103"/>
    </row>
    <row r="6866" spans="2:11" ht="12" customHeight="1" x14ac:dyDescent="0.25">
      <c r="B6866" s="103"/>
      <c r="C6866" s="123"/>
      <c r="D6866" s="103"/>
      <c r="E6866" s="103"/>
      <c r="F6866" s="103"/>
      <c r="H6866" s="123"/>
      <c r="I6866" s="103"/>
      <c r="J6866" s="103"/>
      <c r="K6866" s="103"/>
    </row>
    <row r="6867" spans="2:11" ht="12" customHeight="1" x14ac:dyDescent="0.25">
      <c r="B6867" s="103"/>
      <c r="C6867" s="123"/>
      <c r="D6867" s="103"/>
      <c r="E6867" s="103"/>
      <c r="F6867" s="103"/>
      <c r="H6867" s="123"/>
      <c r="I6867" s="103"/>
      <c r="J6867" s="103"/>
      <c r="K6867" s="103"/>
    </row>
    <row r="6868" spans="2:11" ht="12" customHeight="1" x14ac:dyDescent="0.25">
      <c r="B6868" s="103"/>
      <c r="C6868" s="123"/>
      <c r="D6868" s="103"/>
      <c r="E6868" s="103"/>
      <c r="F6868" s="103"/>
      <c r="H6868" s="123"/>
      <c r="I6868" s="103"/>
      <c r="J6868" s="103"/>
      <c r="K6868" s="103"/>
    </row>
    <row r="6869" spans="2:11" ht="12" customHeight="1" x14ac:dyDescent="0.25">
      <c r="B6869" s="103"/>
      <c r="C6869" s="123"/>
      <c r="D6869" s="103"/>
      <c r="E6869" s="103"/>
      <c r="F6869" s="103"/>
      <c r="H6869" s="123"/>
      <c r="I6869" s="103"/>
      <c r="J6869" s="103"/>
      <c r="K6869" s="103"/>
    </row>
    <row r="6870" spans="2:11" ht="12" customHeight="1" x14ac:dyDescent="0.25">
      <c r="B6870" s="103"/>
      <c r="C6870" s="123"/>
      <c r="D6870" s="103"/>
      <c r="E6870" s="103"/>
      <c r="F6870" s="103"/>
      <c r="H6870" s="123"/>
      <c r="I6870" s="103"/>
      <c r="J6870" s="103"/>
      <c r="K6870" s="103"/>
    </row>
    <row r="6871" spans="2:11" ht="12" customHeight="1" x14ac:dyDescent="0.25">
      <c r="B6871" s="103"/>
      <c r="C6871" s="123"/>
      <c r="D6871" s="103"/>
      <c r="E6871" s="103"/>
      <c r="F6871" s="103"/>
      <c r="H6871" s="123"/>
      <c r="I6871" s="103"/>
      <c r="J6871" s="103"/>
      <c r="K6871" s="103"/>
    </row>
    <row r="6872" spans="2:11" ht="12" customHeight="1" x14ac:dyDescent="0.25">
      <c r="B6872" s="103"/>
      <c r="C6872" s="123"/>
      <c r="D6872" s="103"/>
      <c r="E6872" s="103"/>
      <c r="F6872" s="103"/>
      <c r="H6872" s="123"/>
      <c r="I6872" s="103"/>
      <c r="J6872" s="103"/>
      <c r="K6872" s="103"/>
    </row>
    <row r="6873" spans="2:11" ht="12" customHeight="1" x14ac:dyDescent="0.25">
      <c r="B6873" s="103"/>
      <c r="C6873" s="123"/>
      <c r="D6873" s="103"/>
      <c r="E6873" s="103"/>
      <c r="F6873" s="103"/>
      <c r="H6873" s="123"/>
      <c r="I6873" s="103"/>
      <c r="J6873" s="103"/>
      <c r="K6873" s="103"/>
    </row>
    <row r="6874" spans="2:11" ht="12" customHeight="1" x14ac:dyDescent="0.25">
      <c r="B6874" s="103"/>
      <c r="C6874" s="123"/>
      <c r="D6874" s="103"/>
      <c r="E6874" s="103"/>
      <c r="F6874" s="103"/>
      <c r="H6874" s="123"/>
      <c r="I6874" s="103"/>
      <c r="J6874" s="103"/>
      <c r="K6874" s="103"/>
    </row>
    <row r="6875" spans="2:11" ht="12" customHeight="1" x14ac:dyDescent="0.25">
      <c r="B6875" s="103"/>
      <c r="C6875" s="123"/>
      <c r="D6875" s="103"/>
      <c r="E6875" s="103"/>
      <c r="F6875" s="103"/>
      <c r="H6875" s="123"/>
      <c r="I6875" s="103"/>
      <c r="J6875" s="103"/>
      <c r="K6875" s="103"/>
    </row>
    <row r="6876" spans="2:11" ht="12" customHeight="1" x14ac:dyDescent="0.25">
      <c r="B6876" s="103"/>
      <c r="C6876" s="123"/>
      <c r="D6876" s="103"/>
      <c r="E6876" s="103"/>
      <c r="F6876" s="103"/>
      <c r="H6876" s="123"/>
      <c r="I6876" s="103"/>
      <c r="J6876" s="103"/>
      <c r="K6876" s="103"/>
    </row>
    <row r="6877" spans="2:11" ht="12" customHeight="1" x14ac:dyDescent="0.25">
      <c r="B6877" s="103"/>
      <c r="C6877" s="123"/>
      <c r="D6877" s="103"/>
      <c r="E6877" s="103"/>
      <c r="F6877" s="103"/>
      <c r="H6877" s="123"/>
      <c r="I6877" s="103"/>
      <c r="J6877" s="103"/>
      <c r="K6877" s="103"/>
    </row>
    <row r="6878" spans="2:11" ht="12" customHeight="1" x14ac:dyDescent="0.25">
      <c r="B6878" s="103"/>
      <c r="C6878" s="123"/>
      <c r="D6878" s="103"/>
      <c r="E6878" s="103"/>
      <c r="F6878" s="103"/>
      <c r="H6878" s="123"/>
      <c r="I6878" s="103"/>
      <c r="J6878" s="103"/>
      <c r="K6878" s="103"/>
    </row>
    <row r="6879" spans="2:11" ht="12" customHeight="1" x14ac:dyDescent="0.25">
      <c r="B6879" s="103"/>
      <c r="C6879" s="123"/>
      <c r="D6879" s="103"/>
      <c r="E6879" s="103"/>
      <c r="F6879" s="103"/>
      <c r="H6879" s="123"/>
      <c r="I6879" s="103"/>
      <c r="J6879" s="103"/>
      <c r="K6879" s="103"/>
    </row>
    <row r="6880" spans="2:11" ht="12" customHeight="1" x14ac:dyDescent="0.25">
      <c r="B6880" s="103"/>
      <c r="C6880" s="123"/>
      <c r="D6880" s="103"/>
      <c r="E6880" s="103"/>
      <c r="F6880" s="103"/>
      <c r="H6880" s="123"/>
      <c r="I6880" s="103"/>
      <c r="J6880" s="103"/>
      <c r="K6880" s="103"/>
    </row>
    <row r="6881" spans="2:11" ht="12" customHeight="1" x14ac:dyDescent="0.25">
      <c r="B6881" s="103"/>
      <c r="C6881" s="123"/>
      <c r="D6881" s="103"/>
      <c r="E6881" s="103"/>
      <c r="F6881" s="103"/>
      <c r="H6881" s="123"/>
      <c r="I6881" s="103"/>
      <c r="J6881" s="103"/>
      <c r="K6881" s="103"/>
    </row>
    <row r="6882" spans="2:11" ht="12" customHeight="1" x14ac:dyDescent="0.25">
      <c r="B6882" s="103"/>
      <c r="C6882" s="123"/>
      <c r="D6882" s="103"/>
      <c r="E6882" s="103"/>
      <c r="F6882" s="103"/>
      <c r="H6882" s="123"/>
      <c r="I6882" s="103"/>
      <c r="J6882" s="103"/>
      <c r="K6882" s="103"/>
    </row>
    <row r="6883" spans="2:11" ht="12" customHeight="1" x14ac:dyDescent="0.25">
      <c r="B6883" s="103"/>
      <c r="C6883" s="123"/>
      <c r="D6883" s="103"/>
      <c r="E6883" s="103"/>
      <c r="F6883" s="103"/>
      <c r="H6883" s="123"/>
      <c r="I6883" s="103"/>
      <c r="J6883" s="103"/>
      <c r="K6883" s="103"/>
    </row>
    <row r="6884" spans="2:11" ht="12" customHeight="1" x14ac:dyDescent="0.25">
      <c r="B6884" s="103"/>
      <c r="C6884" s="123"/>
      <c r="D6884" s="103"/>
      <c r="E6884" s="103"/>
      <c r="F6884" s="103"/>
      <c r="H6884" s="123"/>
      <c r="I6884" s="103"/>
      <c r="J6884" s="103"/>
      <c r="K6884" s="103"/>
    </row>
    <row r="6885" spans="2:11" ht="12" customHeight="1" x14ac:dyDescent="0.25">
      <c r="B6885" s="103"/>
      <c r="C6885" s="123"/>
      <c r="D6885" s="103"/>
      <c r="E6885" s="103"/>
      <c r="F6885" s="103"/>
      <c r="H6885" s="123"/>
      <c r="I6885" s="103"/>
      <c r="J6885" s="103"/>
      <c r="K6885" s="103"/>
    </row>
    <row r="6886" spans="2:11" ht="12" customHeight="1" x14ac:dyDescent="0.25">
      <c r="B6886" s="103"/>
      <c r="C6886" s="123"/>
      <c r="D6886" s="103"/>
      <c r="E6886" s="103"/>
      <c r="F6886" s="103"/>
      <c r="H6886" s="123"/>
      <c r="I6886" s="103"/>
      <c r="J6886" s="103"/>
      <c r="K6886" s="103"/>
    </row>
    <row r="6887" spans="2:11" ht="12" customHeight="1" x14ac:dyDescent="0.25">
      <c r="B6887" s="103"/>
      <c r="C6887" s="123"/>
      <c r="D6887" s="103"/>
      <c r="E6887" s="103"/>
      <c r="F6887" s="103"/>
      <c r="H6887" s="123"/>
      <c r="I6887" s="103"/>
      <c r="J6887" s="103"/>
      <c r="K6887" s="103"/>
    </row>
    <row r="6888" spans="2:11" ht="12" customHeight="1" x14ac:dyDescent="0.25">
      <c r="B6888" s="103"/>
      <c r="C6888" s="123"/>
      <c r="D6888" s="103"/>
      <c r="E6888" s="103"/>
      <c r="F6888" s="103"/>
      <c r="H6888" s="123"/>
      <c r="I6888" s="103"/>
      <c r="J6888" s="103"/>
      <c r="K6888" s="103"/>
    </row>
    <row r="6889" spans="2:11" ht="12" customHeight="1" x14ac:dyDescent="0.25">
      <c r="B6889" s="103"/>
      <c r="C6889" s="123"/>
      <c r="D6889" s="103"/>
      <c r="E6889" s="103"/>
      <c r="F6889" s="103"/>
      <c r="H6889" s="123"/>
      <c r="I6889" s="103"/>
      <c r="J6889" s="103"/>
      <c r="K6889" s="103"/>
    </row>
    <row r="6890" spans="2:11" ht="12" customHeight="1" x14ac:dyDescent="0.25">
      <c r="B6890" s="103"/>
      <c r="C6890" s="123"/>
      <c r="D6890" s="103"/>
      <c r="E6890" s="103"/>
      <c r="F6890" s="103"/>
      <c r="H6890" s="123"/>
      <c r="I6890" s="103"/>
      <c r="J6890" s="103"/>
      <c r="K6890" s="103"/>
    </row>
    <row r="6891" spans="2:11" ht="12" customHeight="1" x14ac:dyDescent="0.25">
      <c r="B6891" s="103"/>
      <c r="C6891" s="123"/>
      <c r="D6891" s="103"/>
      <c r="E6891" s="103"/>
      <c r="F6891" s="103"/>
      <c r="H6891" s="123"/>
      <c r="I6891" s="103"/>
      <c r="J6891" s="103"/>
      <c r="K6891" s="103"/>
    </row>
    <row r="6892" spans="2:11" ht="12" customHeight="1" x14ac:dyDescent="0.25">
      <c r="B6892" s="103"/>
      <c r="C6892" s="123"/>
      <c r="D6892" s="103"/>
      <c r="E6892" s="103"/>
      <c r="F6892" s="103"/>
      <c r="H6892" s="123"/>
      <c r="I6892" s="103"/>
      <c r="J6892" s="103"/>
      <c r="K6892" s="103"/>
    </row>
    <row r="6893" spans="2:11" ht="12" customHeight="1" x14ac:dyDescent="0.25">
      <c r="B6893" s="103"/>
      <c r="C6893" s="123"/>
      <c r="D6893" s="103"/>
      <c r="E6893" s="103"/>
      <c r="F6893" s="103"/>
      <c r="H6893" s="123"/>
      <c r="I6893" s="103"/>
      <c r="J6893" s="103"/>
      <c r="K6893" s="103"/>
    </row>
    <row r="6894" spans="2:11" ht="12" customHeight="1" x14ac:dyDescent="0.25">
      <c r="B6894" s="103"/>
      <c r="C6894" s="123"/>
      <c r="D6894" s="103"/>
      <c r="E6894" s="103"/>
      <c r="F6894" s="103"/>
      <c r="H6894" s="123"/>
      <c r="I6894" s="103"/>
      <c r="J6894" s="103"/>
      <c r="K6894" s="103"/>
    </row>
    <row r="6895" spans="2:11" ht="12" customHeight="1" x14ac:dyDescent="0.25">
      <c r="B6895" s="103"/>
      <c r="C6895" s="123"/>
      <c r="D6895" s="103"/>
      <c r="E6895" s="103"/>
      <c r="F6895" s="103"/>
      <c r="H6895" s="123"/>
      <c r="I6895" s="103"/>
      <c r="J6895" s="103"/>
      <c r="K6895" s="103"/>
    </row>
    <row r="6896" spans="2:11" ht="12" customHeight="1" x14ac:dyDescent="0.25">
      <c r="B6896" s="103"/>
      <c r="C6896" s="123"/>
      <c r="D6896" s="103"/>
      <c r="E6896" s="103"/>
      <c r="F6896" s="103"/>
      <c r="H6896" s="123"/>
      <c r="I6896" s="103"/>
      <c r="J6896" s="103"/>
      <c r="K6896" s="103"/>
    </row>
    <row r="6897" spans="2:11" ht="12" customHeight="1" x14ac:dyDescent="0.25">
      <c r="B6897" s="103"/>
      <c r="C6897" s="123"/>
      <c r="D6897" s="103"/>
      <c r="E6897" s="103"/>
      <c r="F6897" s="103"/>
      <c r="H6897" s="123"/>
      <c r="I6897" s="103"/>
      <c r="J6897" s="103"/>
      <c r="K6897" s="103"/>
    </row>
    <row r="6898" spans="2:11" ht="12" customHeight="1" x14ac:dyDescent="0.25">
      <c r="B6898" s="103"/>
      <c r="C6898" s="123"/>
      <c r="D6898" s="103"/>
      <c r="E6898" s="103"/>
      <c r="F6898" s="103"/>
      <c r="H6898" s="123"/>
      <c r="I6898" s="103"/>
      <c r="J6898" s="103"/>
      <c r="K6898" s="103"/>
    </row>
    <row r="6899" spans="2:11" ht="12" customHeight="1" x14ac:dyDescent="0.25">
      <c r="B6899" s="103"/>
      <c r="C6899" s="123"/>
      <c r="D6899" s="103"/>
      <c r="E6899" s="103"/>
      <c r="F6899" s="103"/>
      <c r="H6899" s="123"/>
      <c r="I6899" s="103"/>
      <c r="J6899" s="103"/>
      <c r="K6899" s="103"/>
    </row>
    <row r="6900" spans="2:11" ht="12" customHeight="1" x14ac:dyDescent="0.25">
      <c r="B6900" s="103"/>
      <c r="C6900" s="123"/>
      <c r="D6900" s="103"/>
      <c r="E6900" s="103"/>
      <c r="F6900" s="103"/>
      <c r="H6900" s="123"/>
      <c r="I6900" s="103"/>
      <c r="J6900" s="103"/>
      <c r="K6900" s="103"/>
    </row>
    <row r="6901" spans="2:11" ht="12" customHeight="1" x14ac:dyDescent="0.25">
      <c r="B6901" s="103"/>
      <c r="C6901" s="123"/>
      <c r="D6901" s="103"/>
      <c r="E6901" s="103"/>
      <c r="F6901" s="103"/>
      <c r="H6901" s="123"/>
      <c r="I6901" s="103"/>
      <c r="J6901" s="103"/>
      <c r="K6901" s="103"/>
    </row>
    <row r="6902" spans="2:11" ht="12" customHeight="1" x14ac:dyDescent="0.25">
      <c r="B6902" s="103"/>
      <c r="C6902" s="123"/>
      <c r="D6902" s="103"/>
      <c r="E6902" s="103"/>
      <c r="F6902" s="103"/>
      <c r="H6902" s="123"/>
      <c r="I6902" s="103"/>
      <c r="J6902" s="103"/>
      <c r="K6902" s="103"/>
    </row>
    <row r="6903" spans="2:11" ht="12" customHeight="1" x14ac:dyDescent="0.25">
      <c r="B6903" s="103"/>
      <c r="C6903" s="123"/>
      <c r="D6903" s="103"/>
      <c r="E6903" s="103"/>
      <c r="F6903" s="103"/>
      <c r="H6903" s="123"/>
      <c r="I6903" s="103"/>
      <c r="J6903" s="103"/>
      <c r="K6903" s="103"/>
    </row>
    <row r="6904" spans="2:11" ht="12" customHeight="1" x14ac:dyDescent="0.25">
      <c r="B6904" s="103"/>
      <c r="C6904" s="123"/>
      <c r="D6904" s="103"/>
      <c r="E6904" s="103"/>
      <c r="F6904" s="103"/>
      <c r="H6904" s="123"/>
      <c r="I6904" s="103"/>
      <c r="J6904" s="103"/>
      <c r="K6904" s="103"/>
    </row>
    <row r="6905" spans="2:11" ht="12" customHeight="1" x14ac:dyDescent="0.25">
      <c r="B6905" s="103"/>
      <c r="C6905" s="123"/>
      <c r="D6905" s="103"/>
      <c r="E6905" s="103"/>
      <c r="F6905" s="103"/>
      <c r="H6905" s="123"/>
      <c r="I6905" s="103"/>
      <c r="J6905" s="103"/>
      <c r="K6905" s="103"/>
    </row>
    <row r="6906" spans="2:11" ht="12" customHeight="1" x14ac:dyDescent="0.25">
      <c r="B6906" s="103"/>
      <c r="C6906" s="123"/>
      <c r="D6906" s="103"/>
      <c r="E6906" s="103"/>
      <c r="F6906" s="103"/>
      <c r="H6906" s="123"/>
      <c r="I6906" s="103"/>
      <c r="J6906" s="103"/>
      <c r="K6906" s="103"/>
    </row>
    <row r="6907" spans="2:11" ht="12" customHeight="1" x14ac:dyDescent="0.25">
      <c r="B6907" s="103"/>
      <c r="C6907" s="123"/>
      <c r="D6907" s="103"/>
      <c r="E6907" s="103"/>
      <c r="F6907" s="103"/>
      <c r="H6907" s="123"/>
      <c r="I6907" s="103"/>
      <c r="J6907" s="103"/>
      <c r="K6907" s="103"/>
    </row>
    <row r="6908" spans="2:11" ht="12" customHeight="1" x14ac:dyDescent="0.25">
      <c r="B6908" s="103"/>
      <c r="C6908" s="123"/>
      <c r="D6908" s="103"/>
      <c r="E6908" s="103"/>
      <c r="F6908" s="103"/>
      <c r="H6908" s="123"/>
      <c r="I6908" s="103"/>
      <c r="J6908" s="103"/>
      <c r="K6908" s="103"/>
    </row>
    <row r="6909" spans="2:11" ht="12" customHeight="1" x14ac:dyDescent="0.25">
      <c r="B6909" s="103"/>
      <c r="C6909" s="123"/>
      <c r="D6909" s="103"/>
      <c r="E6909" s="103"/>
      <c r="F6909" s="103"/>
      <c r="H6909" s="123"/>
      <c r="I6909" s="103"/>
      <c r="J6909" s="103"/>
      <c r="K6909" s="103"/>
    </row>
    <row r="6910" spans="2:11" ht="12" customHeight="1" x14ac:dyDescent="0.25">
      <c r="B6910" s="103"/>
      <c r="C6910" s="123"/>
      <c r="D6910" s="103"/>
      <c r="E6910" s="103"/>
      <c r="F6910" s="103"/>
      <c r="H6910" s="123"/>
      <c r="I6910" s="103"/>
      <c r="J6910" s="103"/>
      <c r="K6910" s="103"/>
    </row>
    <row r="6911" spans="2:11" ht="12" customHeight="1" x14ac:dyDescent="0.25">
      <c r="B6911" s="103"/>
      <c r="C6911" s="123"/>
      <c r="D6911" s="103"/>
      <c r="E6911" s="103"/>
      <c r="F6911" s="103"/>
      <c r="H6911" s="123"/>
      <c r="I6911" s="103"/>
      <c r="J6911" s="103"/>
      <c r="K6911" s="103"/>
    </row>
    <row r="6912" spans="2:11" ht="12" customHeight="1" x14ac:dyDescent="0.25">
      <c r="B6912" s="103"/>
      <c r="C6912" s="123"/>
      <c r="D6912" s="103"/>
      <c r="E6912" s="103"/>
      <c r="F6912" s="103"/>
      <c r="H6912" s="123"/>
      <c r="I6912" s="103"/>
      <c r="J6912" s="103"/>
      <c r="K6912" s="103"/>
    </row>
    <row r="6913" spans="2:11" ht="12" customHeight="1" x14ac:dyDescent="0.25">
      <c r="B6913" s="103"/>
      <c r="C6913" s="123"/>
      <c r="D6913" s="103"/>
      <c r="E6913" s="103"/>
      <c r="F6913" s="103"/>
      <c r="H6913" s="123"/>
      <c r="I6913" s="103"/>
      <c r="J6913" s="103"/>
      <c r="K6913" s="103"/>
    </row>
    <row r="6914" spans="2:11" ht="12" customHeight="1" x14ac:dyDescent="0.25">
      <c r="B6914" s="103"/>
      <c r="C6914" s="123"/>
      <c r="D6914" s="103"/>
      <c r="E6914" s="103"/>
      <c r="F6914" s="103"/>
      <c r="H6914" s="123"/>
      <c r="I6914" s="103"/>
      <c r="J6914" s="103"/>
      <c r="K6914" s="103"/>
    </row>
    <row r="6915" spans="2:11" ht="12" customHeight="1" x14ac:dyDescent="0.25">
      <c r="B6915" s="103"/>
      <c r="C6915" s="123"/>
      <c r="D6915" s="103"/>
      <c r="E6915" s="103"/>
      <c r="F6915" s="103"/>
      <c r="H6915" s="123"/>
      <c r="I6915" s="103"/>
      <c r="J6915" s="103"/>
      <c r="K6915" s="103"/>
    </row>
    <row r="6916" spans="2:11" ht="12" customHeight="1" x14ac:dyDescent="0.25">
      <c r="B6916" s="103"/>
      <c r="C6916" s="123"/>
      <c r="D6916" s="103"/>
      <c r="E6916" s="103"/>
      <c r="F6916" s="103"/>
      <c r="H6916" s="123"/>
      <c r="I6916" s="103"/>
      <c r="J6916" s="103"/>
      <c r="K6916" s="103"/>
    </row>
    <row r="6917" spans="2:11" ht="12" customHeight="1" x14ac:dyDescent="0.25">
      <c r="B6917" s="103"/>
      <c r="C6917" s="123"/>
      <c r="D6917" s="103"/>
      <c r="E6917" s="103"/>
      <c r="F6917" s="103"/>
      <c r="H6917" s="123"/>
      <c r="I6917" s="103"/>
      <c r="J6917" s="103"/>
      <c r="K6917" s="103"/>
    </row>
    <row r="6918" spans="2:11" ht="12" customHeight="1" x14ac:dyDescent="0.25">
      <c r="B6918" s="103"/>
      <c r="C6918" s="123"/>
      <c r="D6918" s="103"/>
      <c r="E6918" s="103"/>
      <c r="F6918" s="103"/>
      <c r="H6918" s="123"/>
      <c r="I6918" s="103"/>
      <c r="J6918" s="103"/>
      <c r="K6918" s="103"/>
    </row>
    <row r="6919" spans="2:11" ht="12" customHeight="1" x14ac:dyDescent="0.25">
      <c r="B6919" s="103"/>
      <c r="C6919" s="123"/>
      <c r="D6919" s="103"/>
      <c r="E6919" s="103"/>
      <c r="F6919" s="103"/>
      <c r="H6919" s="123"/>
      <c r="I6919" s="103"/>
      <c r="J6919" s="103"/>
      <c r="K6919" s="103"/>
    </row>
    <row r="6920" spans="2:11" ht="12" customHeight="1" x14ac:dyDescent="0.25">
      <c r="B6920" s="103"/>
      <c r="C6920" s="123"/>
      <c r="D6920" s="103"/>
      <c r="E6920" s="103"/>
      <c r="F6920" s="103"/>
      <c r="H6920" s="123"/>
      <c r="I6920" s="103"/>
      <c r="J6920" s="103"/>
      <c r="K6920" s="103"/>
    </row>
    <row r="6921" spans="2:11" ht="12" customHeight="1" x14ac:dyDescent="0.25">
      <c r="B6921" s="103"/>
      <c r="C6921" s="123"/>
      <c r="D6921" s="103"/>
      <c r="E6921" s="103"/>
      <c r="F6921" s="103"/>
      <c r="H6921" s="123"/>
      <c r="I6921" s="103"/>
      <c r="J6921" s="103"/>
      <c r="K6921" s="103"/>
    </row>
    <row r="6922" spans="2:11" ht="12" customHeight="1" x14ac:dyDescent="0.25">
      <c r="B6922" s="103"/>
      <c r="C6922" s="123"/>
      <c r="D6922" s="103"/>
      <c r="E6922" s="103"/>
      <c r="F6922" s="103"/>
      <c r="H6922" s="123"/>
      <c r="I6922" s="103"/>
      <c r="J6922" s="103"/>
      <c r="K6922" s="103"/>
    </row>
    <row r="6923" spans="2:11" ht="12" customHeight="1" x14ac:dyDescent="0.25">
      <c r="B6923" s="103"/>
      <c r="C6923" s="123"/>
      <c r="D6923" s="103"/>
      <c r="E6923" s="103"/>
      <c r="F6923" s="103"/>
      <c r="H6923" s="123"/>
      <c r="I6923" s="103"/>
      <c r="J6923" s="103"/>
      <c r="K6923" s="103"/>
    </row>
    <row r="6924" spans="2:11" ht="12" customHeight="1" x14ac:dyDescent="0.25">
      <c r="B6924" s="103"/>
      <c r="C6924" s="123"/>
      <c r="D6924" s="103"/>
      <c r="E6924" s="103"/>
      <c r="F6924" s="103"/>
      <c r="H6924" s="123"/>
      <c r="I6924" s="103"/>
      <c r="J6924" s="103"/>
      <c r="K6924" s="103"/>
    </row>
    <row r="6925" spans="2:11" ht="12" customHeight="1" x14ac:dyDescent="0.25">
      <c r="B6925" s="103"/>
      <c r="C6925" s="123"/>
      <c r="D6925" s="103"/>
      <c r="E6925" s="103"/>
      <c r="F6925" s="103"/>
      <c r="H6925" s="123"/>
      <c r="I6925" s="103"/>
      <c r="J6925" s="103"/>
      <c r="K6925" s="103"/>
    </row>
    <row r="6926" spans="2:11" ht="12" customHeight="1" x14ac:dyDescent="0.25">
      <c r="B6926" s="103"/>
      <c r="C6926" s="123"/>
      <c r="D6926" s="103"/>
      <c r="E6926" s="103"/>
      <c r="F6926" s="103"/>
      <c r="H6926" s="123"/>
      <c r="I6926" s="103"/>
      <c r="J6926" s="103"/>
      <c r="K6926" s="103"/>
    </row>
    <row r="6927" spans="2:11" ht="12" customHeight="1" x14ac:dyDescent="0.25">
      <c r="B6927" s="103"/>
      <c r="C6927" s="123"/>
      <c r="D6927" s="103"/>
      <c r="E6927" s="103"/>
      <c r="F6927" s="103"/>
      <c r="H6927" s="123"/>
      <c r="I6927" s="103"/>
      <c r="J6927" s="103"/>
      <c r="K6927" s="103"/>
    </row>
    <row r="6928" spans="2:11" ht="12" customHeight="1" x14ac:dyDescent="0.25">
      <c r="B6928" s="103"/>
      <c r="C6928" s="123"/>
      <c r="D6928" s="103"/>
      <c r="E6928" s="103"/>
      <c r="F6928" s="103"/>
      <c r="H6928" s="123"/>
      <c r="I6928" s="103"/>
      <c r="J6928" s="103"/>
      <c r="K6928" s="103"/>
    </row>
    <row r="6929" spans="2:11" ht="12" customHeight="1" x14ac:dyDescent="0.25">
      <c r="B6929" s="103"/>
      <c r="C6929" s="123"/>
      <c r="D6929" s="103"/>
      <c r="E6929" s="103"/>
      <c r="F6929" s="103"/>
      <c r="H6929" s="123"/>
      <c r="I6929" s="103"/>
      <c r="J6929" s="103"/>
      <c r="K6929" s="103"/>
    </row>
    <row r="6930" spans="2:11" ht="12" customHeight="1" x14ac:dyDescent="0.25">
      <c r="B6930" s="103"/>
      <c r="C6930" s="123"/>
      <c r="D6930" s="103"/>
      <c r="E6930" s="103"/>
      <c r="F6930" s="103"/>
      <c r="H6930" s="123"/>
      <c r="I6930" s="103"/>
      <c r="J6930" s="103"/>
      <c r="K6930" s="103"/>
    </row>
    <row r="6931" spans="2:11" ht="12" customHeight="1" x14ac:dyDescent="0.25">
      <c r="B6931" s="103"/>
      <c r="C6931" s="123"/>
      <c r="D6931" s="103"/>
      <c r="E6931" s="103"/>
      <c r="F6931" s="103"/>
      <c r="H6931" s="123"/>
      <c r="I6931" s="103"/>
      <c r="J6931" s="103"/>
      <c r="K6931" s="103"/>
    </row>
    <row r="6932" spans="2:11" ht="12" customHeight="1" x14ac:dyDescent="0.25">
      <c r="B6932" s="103"/>
      <c r="C6932" s="123"/>
      <c r="D6932" s="103"/>
      <c r="E6932" s="103"/>
      <c r="F6932" s="103"/>
      <c r="H6932" s="123"/>
      <c r="I6932" s="103"/>
      <c r="J6932" s="103"/>
      <c r="K6932" s="103"/>
    </row>
    <row r="6933" spans="2:11" ht="12" customHeight="1" x14ac:dyDescent="0.25">
      <c r="B6933" s="103"/>
      <c r="C6933" s="123"/>
      <c r="D6933" s="103"/>
      <c r="E6933" s="103"/>
      <c r="F6933" s="103"/>
      <c r="H6933" s="123"/>
      <c r="I6933" s="103"/>
      <c r="J6933" s="103"/>
      <c r="K6933" s="103"/>
    </row>
    <row r="6934" spans="2:11" ht="12" customHeight="1" x14ac:dyDescent="0.25">
      <c r="B6934" s="103"/>
      <c r="C6934" s="123"/>
      <c r="D6934" s="103"/>
      <c r="E6934" s="103"/>
      <c r="F6934" s="103"/>
      <c r="H6934" s="123"/>
      <c r="I6934" s="103"/>
      <c r="J6934" s="103"/>
      <c r="K6934" s="103"/>
    </row>
    <row r="6935" spans="2:11" ht="12" customHeight="1" x14ac:dyDescent="0.25">
      <c r="B6935" s="103"/>
      <c r="C6935" s="123"/>
      <c r="D6935" s="103"/>
      <c r="E6935" s="103"/>
      <c r="F6935" s="103"/>
      <c r="H6935" s="123"/>
      <c r="I6935" s="103"/>
      <c r="J6935" s="103"/>
      <c r="K6935" s="103"/>
    </row>
    <row r="6936" spans="2:11" ht="12" customHeight="1" x14ac:dyDescent="0.25">
      <c r="B6936" s="103"/>
      <c r="C6936" s="123"/>
      <c r="D6936" s="103"/>
      <c r="E6936" s="103"/>
      <c r="F6936" s="103"/>
      <c r="H6936" s="123"/>
      <c r="I6936" s="103"/>
      <c r="J6936" s="103"/>
      <c r="K6936" s="103"/>
    </row>
    <row r="6937" spans="2:11" ht="12" customHeight="1" x14ac:dyDescent="0.25">
      <c r="B6937" s="103"/>
      <c r="C6937" s="123"/>
      <c r="D6937" s="103"/>
      <c r="E6937" s="103"/>
      <c r="F6937" s="103"/>
      <c r="H6937" s="123"/>
      <c r="I6937" s="103"/>
      <c r="J6937" s="103"/>
      <c r="K6937" s="103"/>
    </row>
    <row r="6938" spans="2:11" ht="12" customHeight="1" x14ac:dyDescent="0.25">
      <c r="B6938" s="103"/>
      <c r="C6938" s="123"/>
      <c r="D6938" s="103"/>
      <c r="E6938" s="103"/>
      <c r="F6938" s="103"/>
      <c r="H6938" s="123"/>
      <c r="I6938" s="103"/>
      <c r="J6938" s="103"/>
      <c r="K6938" s="103"/>
    </row>
    <row r="6939" spans="2:11" ht="12" customHeight="1" x14ac:dyDescent="0.25">
      <c r="B6939" s="103"/>
      <c r="C6939" s="123"/>
      <c r="D6939" s="103"/>
      <c r="E6939" s="103"/>
      <c r="F6939" s="103"/>
      <c r="H6939" s="123"/>
      <c r="I6939" s="103"/>
      <c r="J6939" s="103"/>
      <c r="K6939" s="103"/>
    </row>
    <row r="6940" spans="2:11" ht="12" customHeight="1" x14ac:dyDescent="0.25">
      <c r="B6940" s="103"/>
      <c r="C6940" s="123"/>
      <c r="D6940" s="103"/>
      <c r="E6940" s="103"/>
      <c r="F6940" s="103"/>
      <c r="H6940" s="123"/>
      <c r="I6940" s="103"/>
      <c r="J6940" s="103"/>
      <c r="K6940" s="103"/>
    </row>
    <row r="6941" spans="2:11" ht="12" customHeight="1" x14ac:dyDescent="0.25">
      <c r="B6941" s="103"/>
      <c r="C6941" s="123"/>
      <c r="D6941" s="103"/>
      <c r="E6941" s="103"/>
      <c r="F6941" s="103"/>
      <c r="H6941" s="123"/>
      <c r="I6941" s="103"/>
      <c r="J6941" s="103"/>
      <c r="K6941" s="103"/>
    </row>
    <row r="6942" spans="2:11" ht="12" customHeight="1" x14ac:dyDescent="0.25">
      <c r="B6942" s="103"/>
      <c r="C6942" s="123"/>
      <c r="D6942" s="103"/>
      <c r="E6942" s="103"/>
      <c r="F6942" s="103"/>
      <c r="H6942" s="123"/>
      <c r="I6942" s="103"/>
      <c r="J6942" s="103"/>
      <c r="K6942" s="103"/>
    </row>
    <row r="6943" spans="2:11" ht="12" customHeight="1" x14ac:dyDescent="0.25">
      <c r="B6943" s="103"/>
      <c r="C6943" s="123"/>
      <c r="D6943" s="103"/>
      <c r="E6943" s="103"/>
      <c r="F6943" s="103"/>
      <c r="H6943" s="123"/>
      <c r="I6943" s="103"/>
      <c r="J6943" s="103"/>
      <c r="K6943" s="103"/>
    </row>
    <row r="6944" spans="2:11" ht="12" customHeight="1" x14ac:dyDescent="0.25">
      <c r="B6944" s="103"/>
      <c r="C6944" s="123"/>
      <c r="D6944" s="103"/>
      <c r="E6944" s="103"/>
      <c r="F6944" s="103"/>
      <c r="H6944" s="123"/>
      <c r="I6944" s="103"/>
      <c r="J6944" s="103"/>
      <c r="K6944" s="103"/>
    </row>
    <row r="6945" spans="2:11" ht="12" customHeight="1" x14ac:dyDescent="0.25">
      <c r="B6945" s="103"/>
      <c r="C6945" s="123"/>
      <c r="D6945" s="103"/>
      <c r="E6945" s="103"/>
      <c r="F6945" s="103"/>
      <c r="H6945" s="123"/>
      <c r="I6945" s="103"/>
      <c r="J6945" s="103"/>
      <c r="K6945" s="103"/>
    </row>
    <row r="6946" spans="2:11" ht="12" customHeight="1" x14ac:dyDescent="0.25">
      <c r="B6946" s="103"/>
      <c r="C6946" s="123"/>
      <c r="D6946" s="103"/>
      <c r="E6946" s="103"/>
      <c r="F6946" s="103"/>
      <c r="H6946" s="123"/>
      <c r="I6946" s="103"/>
      <c r="J6946" s="103"/>
      <c r="K6946" s="103"/>
    </row>
    <row r="6947" spans="2:11" ht="12" customHeight="1" x14ac:dyDescent="0.25">
      <c r="B6947" s="103"/>
      <c r="C6947" s="123"/>
      <c r="D6947" s="103"/>
      <c r="E6947" s="103"/>
      <c r="F6947" s="103"/>
      <c r="H6947" s="123"/>
      <c r="I6947" s="103"/>
      <c r="J6947" s="103"/>
      <c r="K6947" s="103"/>
    </row>
    <row r="6948" spans="2:11" ht="12" customHeight="1" x14ac:dyDescent="0.25">
      <c r="B6948" s="103"/>
      <c r="C6948" s="123"/>
      <c r="D6948" s="103"/>
      <c r="E6948" s="103"/>
      <c r="F6948" s="103"/>
      <c r="H6948" s="123"/>
      <c r="I6948" s="103"/>
      <c r="J6948" s="103"/>
      <c r="K6948" s="103"/>
    </row>
    <row r="6949" spans="2:11" ht="12" customHeight="1" x14ac:dyDescent="0.25">
      <c r="B6949" s="103"/>
      <c r="C6949" s="123"/>
      <c r="D6949" s="103"/>
      <c r="E6949" s="103"/>
      <c r="F6949" s="103"/>
      <c r="H6949" s="123"/>
      <c r="I6949" s="103"/>
      <c r="J6949" s="103"/>
      <c r="K6949" s="103"/>
    </row>
    <row r="6950" spans="2:11" ht="12" customHeight="1" x14ac:dyDescent="0.25">
      <c r="B6950" s="103"/>
      <c r="C6950" s="123"/>
      <c r="D6950" s="103"/>
      <c r="E6950" s="103"/>
      <c r="F6950" s="103"/>
      <c r="H6950" s="123"/>
      <c r="I6950" s="103"/>
      <c r="J6950" s="103"/>
      <c r="K6950" s="103"/>
    </row>
    <row r="6951" spans="2:11" ht="12" customHeight="1" x14ac:dyDescent="0.25">
      <c r="B6951" s="103"/>
      <c r="C6951" s="123"/>
      <c r="D6951" s="103"/>
      <c r="E6951" s="103"/>
      <c r="F6951" s="103"/>
      <c r="H6951" s="123"/>
      <c r="I6951" s="103"/>
      <c r="J6951" s="103"/>
      <c r="K6951" s="103"/>
    </row>
    <row r="6952" spans="2:11" ht="12" customHeight="1" x14ac:dyDescent="0.25">
      <c r="B6952" s="103"/>
      <c r="C6952" s="123"/>
      <c r="D6952" s="103"/>
      <c r="E6952" s="103"/>
      <c r="F6952" s="103"/>
      <c r="H6952" s="123"/>
      <c r="I6952" s="103"/>
      <c r="J6952" s="103"/>
      <c r="K6952" s="103"/>
    </row>
    <row r="6953" spans="2:11" ht="12" customHeight="1" x14ac:dyDescent="0.25">
      <c r="B6953" s="103"/>
      <c r="C6953" s="123"/>
      <c r="D6953" s="103"/>
      <c r="E6953" s="103"/>
      <c r="F6953" s="103"/>
      <c r="H6953" s="123"/>
      <c r="I6953" s="103"/>
      <c r="J6953" s="103"/>
      <c r="K6953" s="103"/>
    </row>
    <row r="6954" spans="2:11" ht="12" customHeight="1" x14ac:dyDescent="0.25">
      <c r="B6954" s="103"/>
      <c r="C6954" s="123"/>
      <c r="D6954" s="103"/>
      <c r="E6954" s="103"/>
      <c r="F6954" s="103"/>
      <c r="H6954" s="123"/>
      <c r="I6954" s="103"/>
      <c r="J6954" s="103"/>
      <c r="K6954" s="103"/>
    </row>
    <row r="6955" spans="2:11" ht="12" customHeight="1" x14ac:dyDescent="0.25">
      <c r="B6955" s="103"/>
      <c r="C6955" s="123"/>
      <c r="D6955" s="103"/>
      <c r="E6955" s="103"/>
      <c r="F6955" s="103"/>
      <c r="H6955" s="123"/>
      <c r="I6955" s="103"/>
      <c r="J6955" s="103"/>
      <c r="K6955" s="103"/>
    </row>
    <row r="6956" spans="2:11" ht="12" customHeight="1" x14ac:dyDescent="0.25">
      <c r="B6956" s="103"/>
      <c r="C6956" s="123"/>
      <c r="D6956" s="103"/>
      <c r="E6956" s="103"/>
      <c r="F6956" s="103"/>
      <c r="H6956" s="123"/>
      <c r="I6956" s="103"/>
      <c r="J6956" s="103"/>
      <c r="K6956" s="103"/>
    </row>
    <row r="6957" spans="2:11" ht="12" customHeight="1" x14ac:dyDescent="0.25">
      <c r="B6957" s="103"/>
      <c r="C6957" s="123"/>
      <c r="D6957" s="103"/>
      <c r="E6957" s="103"/>
      <c r="F6957" s="103"/>
      <c r="H6957" s="123"/>
      <c r="I6957" s="103"/>
      <c r="J6957" s="103"/>
      <c r="K6957" s="103"/>
    </row>
    <row r="6958" spans="2:11" ht="12" customHeight="1" x14ac:dyDescent="0.25">
      <c r="B6958" s="103"/>
      <c r="C6958" s="123"/>
      <c r="D6958" s="103"/>
      <c r="E6958" s="103"/>
      <c r="F6958" s="103"/>
      <c r="H6958" s="123"/>
      <c r="I6958" s="103"/>
      <c r="J6958" s="103"/>
      <c r="K6958" s="103"/>
    </row>
    <row r="6959" spans="2:11" ht="12" customHeight="1" x14ac:dyDescent="0.25">
      <c r="B6959" s="103"/>
      <c r="C6959" s="123"/>
      <c r="D6959" s="103"/>
      <c r="E6959" s="103"/>
      <c r="F6959" s="103"/>
      <c r="H6959" s="123"/>
      <c r="I6959" s="103"/>
      <c r="J6959" s="103"/>
      <c r="K6959" s="103"/>
    </row>
    <row r="6960" spans="2:11" ht="12" customHeight="1" x14ac:dyDescent="0.25">
      <c r="B6960" s="103"/>
      <c r="C6960" s="123"/>
      <c r="D6960" s="103"/>
      <c r="E6960" s="103"/>
      <c r="F6960" s="103"/>
      <c r="H6960" s="123"/>
      <c r="I6960" s="103"/>
      <c r="J6960" s="103"/>
      <c r="K6960" s="103"/>
    </row>
    <row r="6961" spans="2:11" ht="12" customHeight="1" x14ac:dyDescent="0.25">
      <c r="B6961" s="103"/>
      <c r="C6961" s="123"/>
      <c r="D6961" s="103"/>
      <c r="E6961" s="103"/>
      <c r="F6961" s="103"/>
      <c r="H6961" s="123"/>
      <c r="I6961" s="103"/>
      <c r="J6961" s="103"/>
      <c r="K6961" s="103"/>
    </row>
    <row r="6962" spans="2:11" ht="12" customHeight="1" x14ac:dyDescent="0.25">
      <c r="B6962" s="103"/>
      <c r="C6962" s="123"/>
      <c r="D6962" s="103"/>
      <c r="E6962" s="103"/>
      <c r="F6962" s="103"/>
      <c r="H6962" s="123"/>
      <c r="I6962" s="103"/>
      <c r="J6962" s="103"/>
      <c r="K6962" s="103"/>
    </row>
    <row r="6963" spans="2:11" ht="12" customHeight="1" x14ac:dyDescent="0.25">
      <c r="B6963" s="103"/>
      <c r="C6963" s="123"/>
      <c r="D6963" s="103"/>
      <c r="E6963" s="103"/>
      <c r="F6963" s="103"/>
      <c r="H6963" s="123"/>
      <c r="I6963" s="103"/>
      <c r="J6963" s="103"/>
      <c r="K6963" s="103"/>
    </row>
    <row r="6964" spans="2:11" ht="12" customHeight="1" x14ac:dyDescent="0.25">
      <c r="B6964" s="103"/>
      <c r="C6964" s="123"/>
      <c r="D6964" s="103"/>
      <c r="E6964" s="103"/>
      <c r="F6964" s="103"/>
      <c r="H6964" s="123"/>
      <c r="I6964" s="103"/>
      <c r="J6964" s="103"/>
      <c r="K6964" s="103"/>
    </row>
    <row r="6965" spans="2:11" ht="12" customHeight="1" x14ac:dyDescent="0.25">
      <c r="B6965" s="103"/>
      <c r="C6965" s="123"/>
      <c r="D6965" s="103"/>
      <c r="E6965" s="103"/>
      <c r="F6965" s="103"/>
      <c r="H6965" s="123"/>
      <c r="I6965" s="103"/>
      <c r="J6965" s="103"/>
      <c r="K6965" s="103"/>
    </row>
    <row r="6966" spans="2:11" ht="12" customHeight="1" x14ac:dyDescent="0.25">
      <c r="B6966" s="103"/>
      <c r="C6966" s="123"/>
      <c r="D6966" s="103"/>
      <c r="E6966" s="103"/>
      <c r="F6966" s="103"/>
      <c r="H6966" s="123"/>
      <c r="I6966" s="103"/>
      <c r="J6966" s="103"/>
      <c r="K6966" s="103"/>
    </row>
    <row r="6967" spans="2:11" ht="12" customHeight="1" x14ac:dyDescent="0.25">
      <c r="B6967" s="103"/>
      <c r="C6967" s="123"/>
      <c r="D6967" s="103"/>
      <c r="E6967" s="103"/>
      <c r="F6967" s="103"/>
      <c r="H6967" s="123"/>
      <c r="I6967" s="103"/>
      <c r="J6967" s="103"/>
      <c r="K6967" s="103"/>
    </row>
    <row r="6968" spans="2:11" ht="12" customHeight="1" x14ac:dyDescent="0.25">
      <c r="B6968" s="103"/>
      <c r="C6968" s="123"/>
      <c r="D6968" s="103"/>
      <c r="E6968" s="103"/>
      <c r="F6968" s="103"/>
      <c r="H6968" s="123"/>
      <c r="I6968" s="103"/>
      <c r="J6968" s="103"/>
      <c r="K6968" s="103"/>
    </row>
    <row r="6969" spans="2:11" ht="12" customHeight="1" x14ac:dyDescent="0.25">
      <c r="B6969" s="103"/>
      <c r="C6969" s="123"/>
      <c r="D6969" s="103"/>
      <c r="E6969" s="103"/>
      <c r="F6969" s="103"/>
      <c r="H6969" s="123"/>
      <c r="I6969" s="103"/>
      <c r="J6969" s="103"/>
      <c r="K6969" s="103"/>
    </row>
    <row r="6970" spans="2:11" ht="12" customHeight="1" x14ac:dyDescent="0.25">
      <c r="B6970" s="103"/>
      <c r="C6970" s="123"/>
      <c r="D6970" s="103"/>
      <c r="E6970" s="103"/>
      <c r="F6970" s="103"/>
      <c r="H6970" s="123"/>
      <c r="I6970" s="103"/>
      <c r="J6970" s="103"/>
      <c r="K6970" s="103"/>
    </row>
    <row r="6971" spans="2:11" ht="12" customHeight="1" x14ac:dyDescent="0.25">
      <c r="B6971" s="103"/>
      <c r="C6971" s="123"/>
      <c r="D6971" s="103"/>
      <c r="E6971" s="103"/>
      <c r="F6971" s="103"/>
      <c r="H6971" s="123"/>
      <c r="I6971" s="103"/>
      <c r="J6971" s="103"/>
      <c r="K6971" s="103"/>
    </row>
    <row r="6972" spans="2:11" ht="12" customHeight="1" x14ac:dyDescent="0.25">
      <c r="B6972" s="103"/>
      <c r="C6972" s="123"/>
      <c r="D6972" s="103"/>
      <c r="E6972" s="103"/>
      <c r="F6972" s="103"/>
      <c r="H6972" s="123"/>
      <c r="I6972" s="103"/>
      <c r="J6972" s="103"/>
      <c r="K6972" s="103"/>
    </row>
    <row r="6973" spans="2:11" ht="12" customHeight="1" x14ac:dyDescent="0.25">
      <c r="B6973" s="103"/>
      <c r="C6973" s="123"/>
      <c r="D6973" s="103"/>
      <c r="E6973" s="103"/>
      <c r="F6973" s="103"/>
      <c r="H6973" s="123"/>
      <c r="I6973" s="103"/>
      <c r="J6973" s="103"/>
      <c r="K6973" s="103"/>
    </row>
    <row r="6974" spans="2:11" ht="12" customHeight="1" x14ac:dyDescent="0.25">
      <c r="B6974" s="103"/>
      <c r="C6974" s="123"/>
      <c r="D6974" s="103"/>
      <c r="E6974" s="103"/>
      <c r="F6974" s="103"/>
      <c r="H6974" s="123"/>
      <c r="I6974" s="103"/>
      <c r="J6974" s="103"/>
      <c r="K6974" s="103"/>
    </row>
    <row r="6975" spans="2:11" ht="12" customHeight="1" x14ac:dyDescent="0.25">
      <c r="B6975" s="103"/>
      <c r="C6975" s="123"/>
      <c r="D6975" s="103"/>
      <c r="E6975" s="103"/>
      <c r="F6975" s="103"/>
      <c r="H6975" s="123"/>
      <c r="I6975" s="103"/>
      <c r="J6975" s="103"/>
      <c r="K6975" s="103"/>
    </row>
    <row r="6976" spans="2:11" ht="12" customHeight="1" x14ac:dyDescent="0.25">
      <c r="B6976" s="103"/>
      <c r="C6976" s="123"/>
      <c r="D6976" s="103"/>
      <c r="E6976" s="103"/>
      <c r="F6976" s="103"/>
      <c r="H6976" s="123"/>
      <c r="I6976" s="103"/>
      <c r="J6976" s="103"/>
      <c r="K6976" s="103"/>
    </row>
    <row r="6977" spans="2:11" ht="12" customHeight="1" x14ac:dyDescent="0.25">
      <c r="B6977" s="103"/>
      <c r="C6977" s="123"/>
      <c r="D6977" s="103"/>
      <c r="E6977" s="103"/>
      <c r="F6977" s="103"/>
      <c r="H6977" s="123"/>
      <c r="I6977" s="103"/>
      <c r="J6977" s="103"/>
      <c r="K6977" s="103"/>
    </row>
    <row r="6978" spans="2:11" ht="12" customHeight="1" x14ac:dyDescent="0.25">
      <c r="B6978" s="103"/>
      <c r="C6978" s="123"/>
      <c r="D6978" s="103"/>
      <c r="E6978" s="103"/>
      <c r="F6978" s="103"/>
      <c r="H6978" s="123"/>
      <c r="I6978" s="103"/>
      <c r="J6978" s="103"/>
      <c r="K6978" s="103"/>
    </row>
    <row r="6979" spans="2:11" ht="12" customHeight="1" x14ac:dyDescent="0.25">
      <c r="B6979" s="103"/>
      <c r="C6979" s="123"/>
      <c r="D6979" s="103"/>
      <c r="E6979" s="103"/>
      <c r="F6979" s="103"/>
      <c r="H6979" s="123"/>
      <c r="I6979" s="103"/>
      <c r="J6979" s="103"/>
      <c r="K6979" s="103"/>
    </row>
    <row r="6980" spans="2:11" ht="12" customHeight="1" x14ac:dyDescent="0.25">
      <c r="B6980" s="103"/>
      <c r="C6980" s="123"/>
      <c r="D6980" s="103"/>
      <c r="E6980" s="103"/>
      <c r="F6980" s="103"/>
      <c r="H6980" s="123"/>
      <c r="I6980" s="103"/>
      <c r="J6980" s="103"/>
      <c r="K6980" s="103"/>
    </row>
    <row r="6981" spans="2:11" ht="12" customHeight="1" x14ac:dyDescent="0.25">
      <c r="B6981" s="103"/>
      <c r="C6981" s="123"/>
      <c r="D6981" s="103"/>
      <c r="E6981" s="103"/>
      <c r="F6981" s="103"/>
      <c r="H6981" s="123"/>
      <c r="I6981" s="103"/>
      <c r="J6981" s="103"/>
      <c r="K6981" s="103"/>
    </row>
    <row r="6982" spans="2:11" ht="12" customHeight="1" x14ac:dyDescent="0.25">
      <c r="B6982" s="103"/>
      <c r="C6982" s="123"/>
      <c r="D6982" s="103"/>
      <c r="E6982" s="103"/>
      <c r="F6982" s="103"/>
      <c r="H6982" s="123"/>
      <c r="I6982" s="103"/>
      <c r="J6982" s="103"/>
      <c r="K6982" s="103"/>
    </row>
    <row r="6983" spans="2:11" ht="12" customHeight="1" x14ac:dyDescent="0.25">
      <c r="B6983" s="103"/>
      <c r="C6983" s="123"/>
      <c r="D6983" s="103"/>
      <c r="E6983" s="103"/>
      <c r="F6983" s="103"/>
      <c r="H6983" s="123"/>
      <c r="I6983" s="103"/>
      <c r="J6983" s="103"/>
      <c r="K6983" s="103"/>
    </row>
    <row r="6984" spans="2:11" ht="12" customHeight="1" x14ac:dyDescent="0.25">
      <c r="B6984" s="103"/>
      <c r="C6984" s="123"/>
      <c r="D6984" s="103"/>
      <c r="E6984" s="103"/>
      <c r="F6984" s="103"/>
      <c r="H6984" s="123"/>
      <c r="I6984" s="103"/>
      <c r="J6984" s="103"/>
      <c r="K6984" s="103"/>
    </row>
    <row r="6985" spans="2:11" ht="12" customHeight="1" x14ac:dyDescent="0.25">
      <c r="B6985" s="103"/>
      <c r="C6985" s="123"/>
      <c r="D6985" s="103"/>
      <c r="E6985" s="103"/>
      <c r="F6985" s="103"/>
      <c r="H6985" s="123"/>
      <c r="I6985" s="103"/>
      <c r="J6985" s="103"/>
      <c r="K6985" s="103"/>
    </row>
    <row r="6986" spans="2:11" ht="12" customHeight="1" x14ac:dyDescent="0.25">
      <c r="B6986" s="103"/>
      <c r="C6986" s="123"/>
      <c r="D6986" s="103"/>
      <c r="E6986" s="103"/>
      <c r="F6986" s="103"/>
      <c r="H6986" s="123"/>
      <c r="I6986" s="103"/>
      <c r="J6986" s="103"/>
      <c r="K6986" s="103"/>
    </row>
    <row r="6987" spans="2:11" ht="12" customHeight="1" x14ac:dyDescent="0.25">
      <c r="B6987" s="103"/>
      <c r="C6987" s="123"/>
      <c r="D6987" s="103"/>
      <c r="E6987" s="103"/>
      <c r="F6987" s="103"/>
      <c r="H6987" s="123"/>
      <c r="I6987" s="103"/>
      <c r="J6987" s="103"/>
      <c r="K6987" s="103"/>
    </row>
    <row r="6988" spans="2:11" ht="12" customHeight="1" x14ac:dyDescent="0.25">
      <c r="B6988" s="103"/>
      <c r="C6988" s="123"/>
      <c r="D6988" s="103"/>
      <c r="E6988" s="103"/>
      <c r="F6988" s="103"/>
      <c r="H6988" s="123"/>
      <c r="I6988" s="103"/>
      <c r="J6988" s="103"/>
      <c r="K6988" s="103"/>
    </row>
    <row r="6989" spans="2:11" ht="12" customHeight="1" x14ac:dyDescent="0.25">
      <c r="B6989" s="103"/>
      <c r="C6989" s="123"/>
      <c r="D6989" s="103"/>
      <c r="E6989" s="103"/>
      <c r="F6989" s="103"/>
      <c r="H6989" s="123"/>
      <c r="I6989" s="103"/>
      <c r="J6989" s="103"/>
      <c r="K6989" s="103"/>
    </row>
    <row r="6990" spans="2:11" ht="12" customHeight="1" x14ac:dyDescent="0.25">
      <c r="B6990" s="103"/>
      <c r="C6990" s="123"/>
      <c r="D6990" s="103"/>
      <c r="E6990" s="103"/>
      <c r="F6990" s="103"/>
      <c r="H6990" s="123"/>
      <c r="I6990" s="103"/>
      <c r="J6990" s="103"/>
      <c r="K6990" s="103"/>
    </row>
    <row r="6991" spans="2:11" ht="12" customHeight="1" x14ac:dyDescent="0.25">
      <c r="B6991" s="103"/>
      <c r="C6991" s="123"/>
      <c r="D6991" s="103"/>
      <c r="E6991" s="103"/>
      <c r="F6991" s="103"/>
      <c r="H6991" s="123"/>
      <c r="I6991" s="103"/>
      <c r="J6991" s="103"/>
      <c r="K6991" s="103"/>
    </row>
    <row r="6992" spans="2:11" ht="12" customHeight="1" x14ac:dyDescent="0.25">
      <c r="B6992" s="103"/>
      <c r="C6992" s="123"/>
      <c r="D6992" s="103"/>
      <c r="E6992" s="103"/>
      <c r="F6992" s="103"/>
      <c r="H6992" s="123"/>
      <c r="I6992" s="103"/>
      <c r="J6992" s="103"/>
      <c r="K6992" s="103"/>
    </row>
    <row r="6993" spans="2:11" ht="12" customHeight="1" x14ac:dyDescent="0.25">
      <c r="B6993" s="103"/>
      <c r="C6993" s="123"/>
      <c r="D6993" s="103"/>
      <c r="E6993" s="103"/>
      <c r="F6993" s="103"/>
      <c r="H6993" s="123"/>
      <c r="I6993" s="103"/>
      <c r="J6993" s="103"/>
      <c r="K6993" s="103"/>
    </row>
    <row r="6994" spans="2:11" ht="12" customHeight="1" x14ac:dyDescent="0.25">
      <c r="B6994" s="103"/>
      <c r="C6994" s="123"/>
      <c r="D6994" s="103"/>
      <c r="E6994" s="103"/>
      <c r="F6994" s="103"/>
      <c r="H6994" s="123"/>
      <c r="I6994" s="103"/>
      <c r="J6994" s="103"/>
      <c r="K6994" s="103"/>
    </row>
    <row r="6995" spans="2:11" ht="12" customHeight="1" x14ac:dyDescent="0.25">
      <c r="B6995" s="103"/>
      <c r="C6995" s="123"/>
      <c r="D6995" s="103"/>
      <c r="E6995" s="103"/>
      <c r="F6995" s="103"/>
      <c r="H6995" s="123"/>
      <c r="I6995" s="103"/>
      <c r="J6995" s="103"/>
      <c r="K6995" s="103"/>
    </row>
    <row r="6996" spans="2:11" ht="12" customHeight="1" x14ac:dyDescent="0.25">
      <c r="B6996" s="103"/>
      <c r="C6996" s="123"/>
      <c r="D6996" s="103"/>
      <c r="E6996" s="103"/>
      <c r="F6996" s="103"/>
      <c r="H6996" s="123"/>
      <c r="I6996" s="103"/>
      <c r="J6996" s="103"/>
      <c r="K6996" s="103"/>
    </row>
    <row r="6997" spans="2:11" ht="12" customHeight="1" x14ac:dyDescent="0.25">
      <c r="B6997" s="103"/>
      <c r="C6997" s="123"/>
      <c r="D6997" s="103"/>
      <c r="E6997" s="103"/>
      <c r="F6997" s="103"/>
      <c r="H6997" s="123"/>
      <c r="I6997" s="103"/>
      <c r="J6997" s="103"/>
      <c r="K6997" s="103"/>
    </row>
    <row r="6998" spans="2:11" ht="12" customHeight="1" x14ac:dyDescent="0.25">
      <c r="B6998" s="103"/>
      <c r="C6998" s="123"/>
      <c r="D6998" s="103"/>
      <c r="E6998" s="103"/>
      <c r="F6998" s="103"/>
      <c r="H6998" s="123"/>
      <c r="I6998" s="103"/>
      <c r="J6998" s="103"/>
      <c r="K6998" s="103"/>
    </row>
    <row r="6999" spans="2:11" ht="12" customHeight="1" x14ac:dyDescent="0.25">
      <c r="B6999" s="103"/>
      <c r="C6999" s="123"/>
      <c r="D6999" s="103"/>
      <c r="E6999" s="103"/>
      <c r="F6999" s="103"/>
      <c r="H6999" s="123"/>
      <c r="I6999" s="103"/>
      <c r="J6999" s="103"/>
      <c r="K6999" s="103"/>
    </row>
    <row r="7000" spans="2:11" ht="12" customHeight="1" x14ac:dyDescent="0.25">
      <c r="B7000" s="103"/>
      <c r="C7000" s="123"/>
      <c r="D7000" s="103"/>
      <c r="E7000" s="103"/>
      <c r="F7000" s="103"/>
      <c r="H7000" s="123"/>
      <c r="I7000" s="103"/>
      <c r="J7000" s="103"/>
      <c r="K7000" s="103"/>
    </row>
    <row r="7001" spans="2:11" ht="12" customHeight="1" x14ac:dyDescent="0.25">
      <c r="B7001" s="103"/>
      <c r="C7001" s="123"/>
      <c r="D7001" s="103"/>
      <c r="E7001" s="103"/>
      <c r="F7001" s="103"/>
      <c r="H7001" s="123"/>
      <c r="I7001" s="103"/>
      <c r="J7001" s="103"/>
      <c r="K7001" s="103"/>
    </row>
    <row r="7002" spans="2:11" ht="12" customHeight="1" x14ac:dyDescent="0.25">
      <c r="B7002" s="103"/>
      <c r="C7002" s="123"/>
      <c r="D7002" s="103"/>
      <c r="E7002" s="103"/>
      <c r="F7002" s="103"/>
      <c r="H7002" s="123"/>
      <c r="I7002" s="103"/>
      <c r="J7002" s="103"/>
      <c r="K7002" s="103"/>
    </row>
    <row r="7003" spans="2:11" ht="12" customHeight="1" x14ac:dyDescent="0.25">
      <c r="B7003" s="103"/>
      <c r="C7003" s="123"/>
      <c r="D7003" s="103"/>
      <c r="E7003" s="103"/>
      <c r="F7003" s="103"/>
      <c r="H7003" s="123"/>
      <c r="I7003" s="103"/>
      <c r="J7003" s="103"/>
      <c r="K7003" s="103"/>
    </row>
    <row r="7004" spans="2:11" ht="12" customHeight="1" x14ac:dyDescent="0.25">
      <c r="B7004" s="103"/>
      <c r="C7004" s="123"/>
      <c r="D7004" s="103"/>
      <c r="E7004" s="103"/>
      <c r="F7004" s="103"/>
      <c r="H7004" s="123"/>
      <c r="I7004" s="103"/>
      <c r="J7004" s="103"/>
      <c r="K7004" s="103"/>
    </row>
    <row r="7005" spans="2:11" ht="12" customHeight="1" x14ac:dyDescent="0.25">
      <c r="B7005" s="103"/>
      <c r="C7005" s="123"/>
      <c r="D7005" s="103"/>
      <c r="E7005" s="103"/>
      <c r="F7005" s="103"/>
      <c r="H7005" s="123"/>
      <c r="I7005" s="103"/>
      <c r="J7005" s="103"/>
      <c r="K7005" s="103"/>
    </row>
    <row r="7006" spans="2:11" ht="12" customHeight="1" x14ac:dyDescent="0.25">
      <c r="B7006" s="103"/>
      <c r="C7006" s="123"/>
      <c r="D7006" s="103"/>
      <c r="E7006" s="103"/>
      <c r="F7006" s="103"/>
      <c r="H7006" s="123"/>
      <c r="I7006" s="103"/>
      <c r="J7006" s="103"/>
      <c r="K7006" s="103"/>
    </row>
    <row r="7007" spans="2:11" ht="12" customHeight="1" x14ac:dyDescent="0.25">
      <c r="B7007" s="103"/>
      <c r="C7007" s="123"/>
      <c r="D7007" s="103"/>
      <c r="E7007" s="103"/>
      <c r="F7007" s="103"/>
      <c r="H7007" s="123"/>
      <c r="I7007" s="103"/>
      <c r="J7007" s="103"/>
      <c r="K7007" s="103"/>
    </row>
    <row r="7008" spans="2:11" ht="12" customHeight="1" x14ac:dyDescent="0.25">
      <c r="B7008" s="103"/>
      <c r="C7008" s="123"/>
      <c r="D7008" s="103"/>
      <c r="E7008" s="103"/>
      <c r="F7008" s="103"/>
      <c r="H7008" s="123"/>
      <c r="I7008" s="103"/>
      <c r="J7008" s="103"/>
      <c r="K7008" s="103"/>
    </row>
    <row r="7009" spans="2:11" ht="12" customHeight="1" x14ac:dyDescent="0.25">
      <c r="B7009" s="103"/>
      <c r="C7009" s="123"/>
      <c r="D7009" s="103"/>
      <c r="E7009" s="103"/>
      <c r="F7009" s="103"/>
      <c r="H7009" s="123"/>
      <c r="I7009" s="103"/>
      <c r="J7009" s="103"/>
      <c r="K7009" s="103"/>
    </row>
    <row r="7010" spans="2:11" ht="12" customHeight="1" x14ac:dyDescent="0.25">
      <c r="B7010" s="103"/>
      <c r="C7010" s="123"/>
      <c r="D7010" s="103"/>
      <c r="E7010" s="103"/>
      <c r="F7010" s="103"/>
      <c r="H7010" s="123"/>
      <c r="I7010" s="103"/>
      <c r="J7010" s="103"/>
      <c r="K7010" s="103"/>
    </row>
    <row r="7011" spans="2:11" ht="12" customHeight="1" x14ac:dyDescent="0.25">
      <c r="B7011" s="103"/>
      <c r="C7011" s="123"/>
      <c r="D7011" s="103"/>
      <c r="E7011" s="103"/>
      <c r="F7011" s="103"/>
      <c r="H7011" s="123"/>
      <c r="I7011" s="103"/>
      <c r="J7011" s="103"/>
      <c r="K7011" s="103"/>
    </row>
    <row r="7012" spans="2:11" ht="12" customHeight="1" x14ac:dyDescent="0.25">
      <c r="B7012" s="103"/>
      <c r="C7012" s="123"/>
      <c r="D7012" s="103"/>
      <c r="E7012" s="103"/>
      <c r="F7012" s="103"/>
      <c r="H7012" s="123"/>
      <c r="I7012" s="103"/>
      <c r="J7012" s="103"/>
      <c r="K7012" s="103"/>
    </row>
    <row r="7013" spans="2:11" ht="12" customHeight="1" x14ac:dyDescent="0.25">
      <c r="B7013" s="103"/>
      <c r="C7013" s="123"/>
      <c r="D7013" s="103"/>
      <c r="E7013" s="103"/>
      <c r="F7013" s="103"/>
      <c r="H7013" s="123"/>
      <c r="I7013" s="103"/>
      <c r="J7013" s="103"/>
      <c r="K7013" s="103"/>
    </row>
    <row r="7014" spans="2:11" ht="12" customHeight="1" x14ac:dyDescent="0.25">
      <c r="B7014" s="103"/>
      <c r="C7014" s="123"/>
      <c r="D7014" s="103"/>
      <c r="E7014" s="103"/>
      <c r="F7014" s="103"/>
      <c r="H7014" s="123"/>
      <c r="I7014" s="103"/>
      <c r="J7014" s="103"/>
      <c r="K7014" s="103"/>
    </row>
    <row r="7015" spans="2:11" ht="12" customHeight="1" x14ac:dyDescent="0.25">
      <c r="B7015" s="103"/>
      <c r="C7015" s="123"/>
      <c r="D7015" s="103"/>
      <c r="E7015" s="103"/>
      <c r="F7015" s="103"/>
      <c r="H7015" s="123"/>
      <c r="I7015" s="103"/>
      <c r="J7015" s="103"/>
      <c r="K7015" s="103"/>
    </row>
    <row r="7016" spans="2:11" ht="12" customHeight="1" x14ac:dyDescent="0.25">
      <c r="B7016" s="103"/>
      <c r="C7016" s="123"/>
      <c r="D7016" s="103"/>
      <c r="E7016" s="103"/>
      <c r="F7016" s="103"/>
      <c r="H7016" s="123"/>
      <c r="I7016" s="103"/>
      <c r="J7016" s="103"/>
      <c r="K7016" s="103"/>
    </row>
    <row r="7017" spans="2:11" ht="12" customHeight="1" x14ac:dyDescent="0.25">
      <c r="B7017" s="103"/>
      <c r="C7017" s="123"/>
      <c r="D7017" s="103"/>
      <c r="E7017" s="103"/>
      <c r="F7017" s="103"/>
      <c r="H7017" s="123"/>
      <c r="I7017" s="103"/>
      <c r="J7017" s="103"/>
      <c r="K7017" s="103"/>
    </row>
    <row r="7018" spans="2:11" ht="12" customHeight="1" x14ac:dyDescent="0.25">
      <c r="B7018" s="103"/>
      <c r="C7018" s="123"/>
      <c r="D7018" s="103"/>
      <c r="E7018" s="103"/>
      <c r="F7018" s="103"/>
      <c r="H7018" s="123"/>
      <c r="I7018" s="103"/>
      <c r="J7018" s="103"/>
      <c r="K7018" s="103"/>
    </row>
    <row r="7019" spans="2:11" ht="12" customHeight="1" x14ac:dyDescent="0.25">
      <c r="B7019" s="103"/>
      <c r="C7019" s="123"/>
      <c r="D7019" s="103"/>
      <c r="E7019" s="103"/>
      <c r="F7019" s="103"/>
      <c r="H7019" s="123"/>
      <c r="I7019" s="103"/>
      <c r="J7019" s="103"/>
      <c r="K7019" s="103"/>
    </row>
    <row r="7020" spans="2:11" ht="12" customHeight="1" x14ac:dyDescent="0.25">
      <c r="B7020" s="103"/>
      <c r="C7020" s="123"/>
      <c r="D7020" s="103"/>
      <c r="E7020" s="103"/>
      <c r="F7020" s="103"/>
      <c r="H7020" s="123"/>
      <c r="I7020" s="103"/>
      <c r="J7020" s="103"/>
      <c r="K7020" s="103"/>
    </row>
    <row r="7021" spans="2:11" ht="12" customHeight="1" x14ac:dyDescent="0.25">
      <c r="B7021" s="103"/>
      <c r="C7021" s="123"/>
      <c r="D7021" s="103"/>
      <c r="E7021" s="103"/>
      <c r="F7021" s="103"/>
      <c r="H7021" s="123"/>
      <c r="I7021" s="103"/>
      <c r="J7021" s="103"/>
      <c r="K7021" s="103"/>
    </row>
    <row r="7022" spans="2:11" ht="12" customHeight="1" x14ac:dyDescent="0.25">
      <c r="B7022" s="103"/>
      <c r="C7022" s="123"/>
      <c r="D7022" s="103"/>
      <c r="E7022" s="103"/>
      <c r="F7022" s="103"/>
      <c r="H7022" s="123"/>
      <c r="I7022" s="103"/>
      <c r="J7022" s="103"/>
      <c r="K7022" s="103"/>
    </row>
    <row r="7023" spans="2:11" ht="12" customHeight="1" x14ac:dyDescent="0.25">
      <c r="B7023" s="103"/>
      <c r="C7023" s="123"/>
      <c r="D7023" s="103"/>
      <c r="E7023" s="103"/>
      <c r="F7023" s="103"/>
      <c r="H7023" s="123"/>
      <c r="I7023" s="103"/>
      <c r="J7023" s="103"/>
      <c r="K7023" s="103"/>
    </row>
    <row r="7024" spans="2:11" ht="12" customHeight="1" x14ac:dyDescent="0.25">
      <c r="B7024" s="103"/>
      <c r="C7024" s="123"/>
      <c r="D7024" s="103"/>
      <c r="E7024" s="103"/>
      <c r="F7024" s="103"/>
      <c r="H7024" s="123"/>
      <c r="I7024" s="103"/>
      <c r="J7024" s="103"/>
      <c r="K7024" s="103"/>
    </row>
    <row r="7025" spans="2:11" ht="12" customHeight="1" x14ac:dyDescent="0.25">
      <c r="B7025" s="103"/>
      <c r="C7025" s="123"/>
      <c r="D7025" s="103"/>
      <c r="E7025" s="103"/>
      <c r="F7025" s="103"/>
      <c r="H7025" s="123"/>
      <c r="I7025" s="103"/>
      <c r="J7025" s="103"/>
      <c r="K7025" s="103"/>
    </row>
    <row r="7026" spans="2:11" ht="12" customHeight="1" x14ac:dyDescent="0.25">
      <c r="B7026" s="103"/>
      <c r="C7026" s="123"/>
      <c r="D7026" s="103"/>
      <c r="E7026" s="103"/>
      <c r="F7026" s="103"/>
      <c r="H7026" s="123"/>
      <c r="I7026" s="103"/>
      <c r="J7026" s="103"/>
      <c r="K7026" s="103"/>
    </row>
    <row r="7027" spans="2:11" ht="12" customHeight="1" x14ac:dyDescent="0.25">
      <c r="B7027" s="103"/>
      <c r="C7027" s="123"/>
      <c r="D7027" s="103"/>
      <c r="E7027" s="103"/>
      <c r="F7027" s="103"/>
      <c r="H7027" s="123"/>
      <c r="I7027" s="103"/>
      <c r="J7027" s="103"/>
      <c r="K7027" s="103"/>
    </row>
    <row r="7028" spans="2:11" ht="12" customHeight="1" x14ac:dyDescent="0.25">
      <c r="B7028" s="103"/>
      <c r="C7028" s="123"/>
      <c r="D7028" s="103"/>
      <c r="E7028" s="103"/>
      <c r="F7028" s="103"/>
      <c r="H7028" s="123"/>
      <c r="I7028" s="103"/>
      <c r="J7028" s="103"/>
      <c r="K7028" s="103"/>
    </row>
    <row r="7029" spans="2:11" ht="12" customHeight="1" x14ac:dyDescent="0.25">
      <c r="B7029" s="103"/>
      <c r="C7029" s="123"/>
      <c r="D7029" s="103"/>
      <c r="E7029" s="103"/>
      <c r="F7029" s="103"/>
      <c r="H7029" s="123"/>
      <c r="I7029" s="103"/>
      <c r="J7029" s="103"/>
      <c r="K7029" s="103"/>
    </row>
    <row r="7030" spans="2:11" ht="12" customHeight="1" x14ac:dyDescent="0.25">
      <c r="B7030" s="103"/>
      <c r="C7030" s="123"/>
      <c r="D7030" s="103"/>
      <c r="E7030" s="103"/>
      <c r="F7030" s="103"/>
      <c r="H7030" s="123"/>
      <c r="I7030" s="103"/>
      <c r="J7030" s="103"/>
      <c r="K7030" s="103"/>
    </row>
    <row r="7031" spans="2:11" ht="12" customHeight="1" x14ac:dyDescent="0.25">
      <c r="B7031" s="103"/>
      <c r="C7031" s="123"/>
      <c r="D7031" s="103"/>
      <c r="E7031" s="103"/>
      <c r="F7031" s="103"/>
      <c r="H7031" s="123"/>
      <c r="I7031" s="103"/>
      <c r="J7031" s="103"/>
      <c r="K7031" s="103"/>
    </row>
    <row r="7032" spans="2:11" ht="12" customHeight="1" x14ac:dyDescent="0.25">
      <c r="B7032" s="103"/>
      <c r="C7032" s="123"/>
      <c r="D7032" s="103"/>
      <c r="E7032" s="103"/>
      <c r="F7032" s="103"/>
      <c r="H7032" s="123"/>
      <c r="I7032" s="103"/>
      <c r="J7032" s="103"/>
      <c r="K7032" s="103"/>
    </row>
    <row r="7033" spans="2:11" ht="12" customHeight="1" x14ac:dyDescent="0.25">
      <c r="B7033" s="103"/>
      <c r="C7033" s="123"/>
      <c r="D7033" s="103"/>
      <c r="E7033" s="103"/>
      <c r="F7033" s="103"/>
      <c r="H7033" s="123"/>
      <c r="I7033" s="103"/>
      <c r="J7033" s="103"/>
      <c r="K7033" s="103"/>
    </row>
    <row r="7034" spans="2:11" ht="12" customHeight="1" x14ac:dyDescent="0.25">
      <c r="B7034" s="103"/>
      <c r="C7034" s="123"/>
      <c r="D7034" s="103"/>
      <c r="E7034" s="103"/>
      <c r="F7034" s="103"/>
      <c r="H7034" s="123"/>
      <c r="I7034" s="103"/>
      <c r="J7034" s="103"/>
      <c r="K7034" s="103"/>
    </row>
    <row r="7035" spans="2:11" ht="12" customHeight="1" x14ac:dyDescent="0.25">
      <c r="B7035" s="103"/>
      <c r="C7035" s="123"/>
      <c r="D7035" s="103"/>
      <c r="E7035" s="103"/>
      <c r="F7035" s="103"/>
      <c r="H7035" s="123"/>
      <c r="I7035" s="103"/>
      <c r="J7035" s="103"/>
      <c r="K7035" s="103"/>
    </row>
    <row r="7036" spans="2:11" ht="12" customHeight="1" x14ac:dyDescent="0.25">
      <c r="B7036" s="103"/>
      <c r="C7036" s="123"/>
      <c r="D7036" s="103"/>
      <c r="E7036" s="103"/>
      <c r="F7036" s="103"/>
      <c r="H7036" s="123"/>
      <c r="I7036" s="103"/>
      <c r="J7036" s="103"/>
      <c r="K7036" s="103"/>
    </row>
    <row r="7037" spans="2:11" ht="12" customHeight="1" x14ac:dyDescent="0.25">
      <c r="B7037" s="103"/>
      <c r="C7037" s="123"/>
      <c r="D7037" s="103"/>
      <c r="E7037" s="103"/>
      <c r="F7037" s="103"/>
      <c r="H7037" s="123"/>
      <c r="I7037" s="103"/>
      <c r="J7037" s="103"/>
      <c r="K7037" s="103"/>
    </row>
    <row r="7038" spans="2:11" ht="12" customHeight="1" x14ac:dyDescent="0.25">
      <c r="B7038" s="103"/>
      <c r="C7038" s="123"/>
      <c r="D7038" s="103"/>
      <c r="E7038" s="103"/>
      <c r="F7038" s="103"/>
      <c r="H7038" s="123"/>
      <c r="I7038" s="103"/>
      <c r="J7038" s="103"/>
      <c r="K7038" s="103"/>
    </row>
    <row r="7039" spans="2:11" ht="12" customHeight="1" x14ac:dyDescent="0.25">
      <c r="B7039" s="103"/>
      <c r="C7039" s="123"/>
      <c r="D7039" s="103"/>
      <c r="E7039" s="103"/>
      <c r="F7039" s="103"/>
      <c r="H7039" s="123"/>
      <c r="I7039" s="103"/>
      <c r="J7039" s="103"/>
      <c r="K7039" s="103"/>
    </row>
    <row r="7040" spans="2:11" ht="12" customHeight="1" x14ac:dyDescent="0.25">
      <c r="B7040" s="103"/>
      <c r="C7040" s="123"/>
      <c r="D7040" s="103"/>
      <c r="E7040" s="103"/>
      <c r="F7040" s="103"/>
      <c r="H7040" s="123"/>
      <c r="I7040" s="103"/>
      <c r="J7040" s="103"/>
      <c r="K7040" s="103"/>
    </row>
    <row r="7041" spans="2:11" ht="12" customHeight="1" x14ac:dyDescent="0.25">
      <c r="B7041" s="103"/>
      <c r="C7041" s="123"/>
      <c r="D7041" s="103"/>
      <c r="E7041" s="103"/>
      <c r="F7041" s="103"/>
      <c r="H7041" s="123"/>
      <c r="I7041" s="103"/>
      <c r="J7041" s="103"/>
      <c r="K7041" s="103"/>
    </row>
    <row r="7042" spans="2:11" ht="12" customHeight="1" x14ac:dyDescent="0.25">
      <c r="B7042" s="103"/>
      <c r="C7042" s="123"/>
      <c r="D7042" s="103"/>
      <c r="E7042" s="103"/>
      <c r="F7042" s="103"/>
      <c r="H7042" s="123"/>
      <c r="I7042" s="103"/>
      <c r="J7042" s="103"/>
      <c r="K7042" s="103"/>
    </row>
    <row r="7043" spans="2:11" ht="12" customHeight="1" x14ac:dyDescent="0.25">
      <c r="B7043" s="103"/>
      <c r="C7043" s="123"/>
      <c r="D7043" s="103"/>
      <c r="E7043" s="103"/>
      <c r="F7043" s="103"/>
      <c r="H7043" s="123"/>
      <c r="I7043" s="103"/>
      <c r="J7043" s="103"/>
      <c r="K7043" s="103"/>
    </row>
    <row r="7044" spans="2:11" ht="12" customHeight="1" x14ac:dyDescent="0.25">
      <c r="B7044" s="103"/>
      <c r="C7044" s="123"/>
      <c r="D7044" s="103"/>
      <c r="E7044" s="103"/>
      <c r="F7044" s="103"/>
      <c r="H7044" s="123"/>
      <c r="I7044" s="103"/>
      <c r="J7044" s="103"/>
      <c r="K7044" s="103"/>
    </row>
    <row r="7045" spans="2:11" ht="12" customHeight="1" x14ac:dyDescent="0.25">
      <c r="B7045" s="103"/>
      <c r="C7045" s="123"/>
      <c r="D7045" s="103"/>
      <c r="E7045" s="103"/>
      <c r="F7045" s="103"/>
      <c r="H7045" s="123"/>
      <c r="I7045" s="103"/>
      <c r="J7045" s="103"/>
      <c r="K7045" s="103"/>
    </row>
    <row r="7046" spans="2:11" ht="12" customHeight="1" x14ac:dyDescent="0.25">
      <c r="B7046" s="103"/>
      <c r="C7046" s="123"/>
      <c r="D7046" s="103"/>
      <c r="E7046" s="103"/>
      <c r="F7046" s="103"/>
      <c r="H7046" s="123"/>
      <c r="I7046" s="103"/>
      <c r="J7046" s="103"/>
      <c r="K7046" s="103"/>
    </row>
    <row r="7047" spans="2:11" ht="12" customHeight="1" x14ac:dyDescent="0.25">
      <c r="B7047" s="103"/>
      <c r="C7047" s="123"/>
      <c r="D7047" s="103"/>
      <c r="E7047" s="103"/>
      <c r="F7047" s="103"/>
      <c r="H7047" s="123"/>
      <c r="I7047" s="103"/>
      <c r="J7047" s="103"/>
      <c r="K7047" s="103"/>
    </row>
    <row r="7048" spans="2:11" ht="12" customHeight="1" x14ac:dyDescent="0.25">
      <c r="B7048" s="103"/>
      <c r="C7048" s="123"/>
      <c r="D7048" s="103"/>
      <c r="E7048" s="103"/>
      <c r="F7048" s="103"/>
      <c r="H7048" s="123"/>
      <c r="I7048" s="103"/>
      <c r="J7048" s="103"/>
      <c r="K7048" s="103"/>
    </row>
    <row r="7049" spans="2:11" ht="12" customHeight="1" x14ac:dyDescent="0.25">
      <c r="B7049" s="103"/>
      <c r="C7049" s="123"/>
      <c r="D7049" s="103"/>
      <c r="E7049" s="103"/>
      <c r="F7049" s="103"/>
      <c r="H7049" s="123"/>
      <c r="I7049" s="103"/>
      <c r="J7049" s="103"/>
      <c r="K7049" s="103"/>
    </row>
    <row r="7050" spans="2:11" ht="12" customHeight="1" x14ac:dyDescent="0.25">
      <c r="B7050" s="103"/>
      <c r="C7050" s="123"/>
      <c r="D7050" s="103"/>
      <c r="E7050" s="103"/>
      <c r="F7050" s="103"/>
      <c r="H7050" s="123"/>
      <c r="I7050" s="103"/>
      <c r="J7050" s="103"/>
      <c r="K7050" s="103"/>
    </row>
    <row r="7051" spans="2:11" ht="12" customHeight="1" x14ac:dyDescent="0.25">
      <c r="B7051" s="103"/>
      <c r="C7051" s="123"/>
      <c r="D7051" s="103"/>
      <c r="E7051" s="103"/>
      <c r="F7051" s="103"/>
      <c r="H7051" s="123"/>
      <c r="I7051" s="103"/>
      <c r="J7051" s="103"/>
      <c r="K7051" s="103"/>
    </row>
    <row r="7052" spans="2:11" ht="12" customHeight="1" x14ac:dyDescent="0.25">
      <c r="B7052" s="103"/>
      <c r="C7052" s="123"/>
      <c r="D7052" s="103"/>
      <c r="E7052" s="103"/>
      <c r="F7052" s="103"/>
      <c r="H7052" s="123"/>
      <c r="I7052" s="103"/>
      <c r="J7052" s="103"/>
      <c r="K7052" s="103"/>
    </row>
    <row r="7053" spans="2:11" ht="12" customHeight="1" x14ac:dyDescent="0.25">
      <c r="B7053" s="103"/>
      <c r="C7053" s="123"/>
      <c r="D7053" s="103"/>
      <c r="E7053" s="103"/>
      <c r="F7053" s="103"/>
      <c r="H7053" s="123"/>
      <c r="I7053" s="103"/>
      <c r="J7053" s="103"/>
      <c r="K7053" s="103"/>
    </row>
    <row r="7054" spans="2:11" ht="12" customHeight="1" x14ac:dyDescent="0.25">
      <c r="B7054" s="103"/>
      <c r="C7054" s="123"/>
      <c r="D7054" s="103"/>
      <c r="E7054" s="103"/>
      <c r="F7054" s="103"/>
      <c r="H7054" s="123"/>
      <c r="I7054" s="103"/>
      <c r="J7054" s="103"/>
      <c r="K7054" s="103"/>
    </row>
    <row r="7055" spans="2:11" ht="12" customHeight="1" x14ac:dyDescent="0.25">
      <c r="B7055" s="103"/>
      <c r="C7055" s="123"/>
      <c r="D7055" s="103"/>
      <c r="E7055" s="103"/>
      <c r="F7055" s="103"/>
      <c r="H7055" s="123"/>
      <c r="I7055" s="103"/>
      <c r="J7055" s="103"/>
      <c r="K7055" s="103"/>
    </row>
    <row r="7056" spans="2:11" ht="12" customHeight="1" x14ac:dyDescent="0.25">
      <c r="B7056" s="103"/>
      <c r="C7056" s="123"/>
      <c r="D7056" s="103"/>
      <c r="E7056" s="103"/>
      <c r="F7056" s="103"/>
      <c r="H7056" s="123"/>
      <c r="I7056" s="103"/>
      <c r="J7056" s="103"/>
      <c r="K7056" s="103"/>
    </row>
    <row r="7057" spans="2:11" ht="12" customHeight="1" x14ac:dyDescent="0.25">
      <c r="B7057" s="103"/>
      <c r="C7057" s="123"/>
      <c r="D7057" s="103"/>
      <c r="E7057" s="103"/>
      <c r="F7057" s="103"/>
      <c r="H7057" s="123"/>
      <c r="I7057" s="103"/>
      <c r="J7057" s="103"/>
      <c r="K7057" s="103"/>
    </row>
    <row r="7058" spans="2:11" ht="12" customHeight="1" x14ac:dyDescent="0.25">
      <c r="B7058" s="103"/>
      <c r="C7058" s="123"/>
      <c r="D7058" s="103"/>
      <c r="E7058" s="103"/>
      <c r="F7058" s="103"/>
      <c r="H7058" s="123"/>
      <c r="I7058" s="103"/>
      <c r="J7058" s="103"/>
      <c r="K7058" s="103"/>
    </row>
    <row r="7059" spans="2:11" ht="12" customHeight="1" x14ac:dyDescent="0.25">
      <c r="B7059" s="103"/>
      <c r="C7059" s="123"/>
      <c r="D7059" s="103"/>
      <c r="E7059" s="103"/>
      <c r="F7059" s="103"/>
      <c r="H7059" s="123"/>
      <c r="I7059" s="103"/>
      <c r="J7059" s="103"/>
      <c r="K7059" s="103"/>
    </row>
    <row r="7060" spans="2:11" ht="12" customHeight="1" x14ac:dyDescent="0.25">
      <c r="B7060" s="103"/>
      <c r="C7060" s="123"/>
      <c r="D7060" s="103"/>
      <c r="E7060" s="103"/>
      <c r="F7060" s="103"/>
      <c r="H7060" s="123"/>
      <c r="I7060" s="103"/>
      <c r="J7060" s="103"/>
      <c r="K7060" s="103"/>
    </row>
    <row r="7061" spans="2:11" ht="12" customHeight="1" x14ac:dyDescent="0.25">
      <c r="B7061" s="103"/>
      <c r="C7061" s="123"/>
      <c r="D7061" s="103"/>
      <c r="E7061" s="103"/>
      <c r="F7061" s="103"/>
      <c r="H7061" s="123"/>
      <c r="I7061" s="103"/>
      <c r="J7061" s="103"/>
      <c r="K7061" s="103"/>
    </row>
    <row r="7062" spans="2:11" ht="12" customHeight="1" x14ac:dyDescent="0.25">
      <c r="B7062" s="103"/>
      <c r="C7062" s="123"/>
      <c r="D7062" s="103"/>
      <c r="E7062" s="103"/>
      <c r="F7062" s="103"/>
      <c r="H7062" s="123"/>
      <c r="I7062" s="103"/>
      <c r="J7062" s="103"/>
      <c r="K7062" s="103"/>
    </row>
    <row r="7063" spans="2:11" ht="12" customHeight="1" x14ac:dyDescent="0.25">
      <c r="B7063" s="103"/>
      <c r="C7063" s="123"/>
      <c r="D7063" s="103"/>
      <c r="E7063" s="103"/>
      <c r="F7063" s="103"/>
      <c r="H7063" s="123"/>
      <c r="I7063" s="103"/>
      <c r="J7063" s="103"/>
      <c r="K7063" s="103"/>
    </row>
    <row r="7064" spans="2:11" ht="12" customHeight="1" x14ac:dyDescent="0.25">
      <c r="B7064" s="103"/>
      <c r="C7064" s="123"/>
      <c r="D7064" s="103"/>
      <c r="E7064" s="103"/>
      <c r="F7064" s="103"/>
      <c r="H7064" s="123"/>
      <c r="I7064" s="103"/>
      <c r="J7064" s="103"/>
      <c r="K7064" s="103"/>
    </row>
    <row r="7065" spans="2:11" ht="12" customHeight="1" x14ac:dyDescent="0.25">
      <c r="B7065" s="103"/>
      <c r="C7065" s="123"/>
      <c r="D7065" s="103"/>
      <c r="E7065" s="103"/>
      <c r="F7065" s="103"/>
      <c r="H7065" s="123"/>
      <c r="I7065" s="103"/>
      <c r="J7065" s="103"/>
      <c r="K7065" s="103"/>
    </row>
    <row r="7066" spans="2:11" ht="12" customHeight="1" x14ac:dyDescent="0.25">
      <c r="B7066" s="103"/>
      <c r="C7066" s="123"/>
      <c r="D7066" s="103"/>
      <c r="E7066" s="103"/>
      <c r="F7066" s="103"/>
      <c r="H7066" s="123"/>
      <c r="I7066" s="103"/>
      <c r="J7066" s="103"/>
      <c r="K7066" s="103"/>
    </row>
    <row r="7067" spans="2:11" ht="12" customHeight="1" x14ac:dyDescent="0.25">
      <c r="B7067" s="103"/>
      <c r="C7067" s="123"/>
      <c r="D7067" s="103"/>
      <c r="E7067" s="103"/>
      <c r="F7067" s="103"/>
      <c r="H7067" s="123"/>
      <c r="I7067" s="103"/>
      <c r="J7067" s="103"/>
      <c r="K7067" s="103"/>
    </row>
    <row r="7068" spans="2:11" ht="12" customHeight="1" x14ac:dyDescent="0.25">
      <c r="B7068" s="103"/>
      <c r="C7068" s="123"/>
      <c r="D7068" s="103"/>
      <c r="E7068" s="103"/>
      <c r="F7068" s="103"/>
      <c r="H7068" s="123"/>
      <c r="I7068" s="103"/>
      <c r="J7068" s="103"/>
      <c r="K7068" s="103"/>
    </row>
    <row r="7069" spans="2:11" ht="12" customHeight="1" x14ac:dyDescent="0.25">
      <c r="B7069" s="103"/>
      <c r="C7069" s="123"/>
      <c r="D7069" s="103"/>
      <c r="E7069" s="103"/>
      <c r="F7069" s="103"/>
      <c r="H7069" s="123"/>
      <c r="I7069" s="103"/>
      <c r="J7069" s="103"/>
      <c r="K7069" s="103"/>
    </row>
    <row r="7070" spans="2:11" ht="12" customHeight="1" x14ac:dyDescent="0.25">
      <c r="B7070" s="103"/>
      <c r="C7070" s="123"/>
      <c r="D7070" s="103"/>
      <c r="E7070" s="103"/>
      <c r="F7070" s="103"/>
      <c r="H7070" s="123"/>
      <c r="I7070" s="103"/>
      <c r="J7070" s="103"/>
      <c r="K7070" s="103"/>
    </row>
    <row r="7071" spans="2:11" ht="12" customHeight="1" x14ac:dyDescent="0.25">
      <c r="B7071" s="103"/>
      <c r="C7071" s="123"/>
      <c r="D7071" s="103"/>
      <c r="E7071" s="103"/>
      <c r="F7071" s="103"/>
      <c r="H7071" s="123"/>
      <c r="I7071" s="103"/>
      <c r="J7071" s="103"/>
      <c r="K7071" s="103"/>
    </row>
    <row r="7072" spans="2:11" ht="12" customHeight="1" x14ac:dyDescent="0.25">
      <c r="B7072" s="103"/>
      <c r="C7072" s="123"/>
      <c r="D7072" s="103"/>
      <c r="E7072" s="103"/>
      <c r="F7072" s="103"/>
      <c r="H7072" s="123"/>
      <c r="I7072" s="103"/>
      <c r="J7072" s="103"/>
      <c r="K7072" s="103"/>
    </row>
    <row r="7073" spans="2:11" ht="12" customHeight="1" x14ac:dyDescent="0.25">
      <c r="B7073" s="103"/>
      <c r="C7073" s="123"/>
      <c r="D7073" s="103"/>
      <c r="E7073" s="103"/>
      <c r="F7073" s="103"/>
      <c r="H7073" s="123"/>
      <c r="I7073" s="103"/>
      <c r="J7073" s="103"/>
      <c r="K7073" s="103"/>
    </row>
    <row r="7074" spans="2:11" ht="12" customHeight="1" x14ac:dyDescent="0.25">
      <c r="B7074" s="103"/>
      <c r="C7074" s="123"/>
      <c r="D7074" s="103"/>
      <c r="E7074" s="103"/>
      <c r="F7074" s="103"/>
      <c r="H7074" s="123"/>
      <c r="I7074" s="103"/>
      <c r="J7074" s="103"/>
      <c r="K7074" s="103"/>
    </row>
    <row r="7075" spans="2:11" ht="12" customHeight="1" x14ac:dyDescent="0.25">
      <c r="B7075" s="103"/>
      <c r="C7075" s="123"/>
      <c r="D7075" s="103"/>
      <c r="E7075" s="103"/>
      <c r="F7075" s="103"/>
      <c r="H7075" s="123"/>
      <c r="I7075" s="103"/>
      <c r="J7075" s="103"/>
      <c r="K7075" s="103"/>
    </row>
    <row r="7076" spans="2:11" ht="12" customHeight="1" x14ac:dyDescent="0.25">
      <c r="B7076" s="103"/>
      <c r="C7076" s="123"/>
      <c r="D7076" s="103"/>
      <c r="E7076" s="103"/>
      <c r="F7076" s="103"/>
      <c r="H7076" s="123"/>
      <c r="I7076" s="103"/>
      <c r="J7076" s="103"/>
      <c r="K7076" s="103"/>
    </row>
    <row r="7077" spans="2:11" ht="12" customHeight="1" x14ac:dyDescent="0.25">
      <c r="B7077" s="103"/>
      <c r="C7077" s="123"/>
      <c r="D7077" s="103"/>
      <c r="E7077" s="103"/>
      <c r="F7077" s="103"/>
      <c r="H7077" s="123"/>
      <c r="I7077" s="103"/>
      <c r="J7077" s="103"/>
      <c r="K7077" s="103"/>
    </row>
    <row r="7078" spans="2:11" ht="12" customHeight="1" x14ac:dyDescent="0.25">
      <c r="B7078" s="103"/>
      <c r="C7078" s="123"/>
      <c r="D7078" s="103"/>
      <c r="E7078" s="103"/>
      <c r="F7078" s="103"/>
      <c r="H7078" s="123"/>
      <c r="I7078" s="103"/>
      <c r="J7078" s="103"/>
      <c r="K7078" s="103"/>
    </row>
    <row r="7079" spans="2:11" ht="12" customHeight="1" x14ac:dyDescent="0.25">
      <c r="B7079" s="103"/>
      <c r="C7079" s="123"/>
      <c r="D7079" s="103"/>
      <c r="E7079" s="103"/>
      <c r="F7079" s="103"/>
      <c r="H7079" s="123"/>
      <c r="I7079" s="103"/>
      <c r="J7079" s="103"/>
      <c r="K7079" s="103"/>
    </row>
    <row r="7080" spans="2:11" ht="12" customHeight="1" x14ac:dyDescent="0.25">
      <c r="B7080" s="103"/>
      <c r="C7080" s="123"/>
      <c r="D7080" s="103"/>
      <c r="E7080" s="103"/>
      <c r="F7080" s="103"/>
      <c r="H7080" s="123"/>
      <c r="I7080" s="103"/>
      <c r="J7080" s="103"/>
      <c r="K7080" s="103"/>
    </row>
    <row r="7081" spans="2:11" ht="12" customHeight="1" x14ac:dyDescent="0.25">
      <c r="B7081" s="103"/>
      <c r="C7081" s="123"/>
      <c r="D7081" s="103"/>
      <c r="E7081" s="103"/>
      <c r="F7081" s="103"/>
      <c r="H7081" s="123"/>
      <c r="I7081" s="103"/>
      <c r="J7081" s="103"/>
      <c r="K7081" s="103"/>
    </row>
    <row r="7082" spans="2:11" ht="12" customHeight="1" x14ac:dyDescent="0.25">
      <c r="B7082" s="103"/>
      <c r="C7082" s="123"/>
      <c r="D7082" s="103"/>
      <c r="E7082" s="103"/>
      <c r="F7082" s="103"/>
      <c r="H7082" s="123"/>
      <c r="I7082" s="103"/>
      <c r="J7082" s="103"/>
      <c r="K7082" s="103"/>
    </row>
    <row r="7083" spans="2:11" ht="12" customHeight="1" x14ac:dyDescent="0.25">
      <c r="B7083" s="103"/>
      <c r="C7083" s="123"/>
      <c r="D7083" s="103"/>
      <c r="E7083" s="103"/>
      <c r="F7083" s="103"/>
      <c r="H7083" s="123"/>
      <c r="I7083" s="103"/>
      <c r="J7083" s="103"/>
      <c r="K7083" s="103"/>
    </row>
    <row r="7084" spans="2:11" ht="12" customHeight="1" x14ac:dyDescent="0.25">
      <c r="B7084" s="103"/>
      <c r="C7084" s="123"/>
      <c r="D7084" s="103"/>
      <c r="E7084" s="103"/>
      <c r="F7084" s="103"/>
      <c r="H7084" s="123"/>
      <c r="I7084" s="103"/>
      <c r="J7084" s="103"/>
      <c r="K7084" s="103"/>
    </row>
    <row r="7085" spans="2:11" ht="12" customHeight="1" x14ac:dyDescent="0.25">
      <c r="B7085" s="103"/>
      <c r="C7085" s="123"/>
      <c r="D7085" s="103"/>
      <c r="E7085" s="103"/>
      <c r="F7085" s="103"/>
      <c r="H7085" s="123"/>
      <c r="I7085" s="103"/>
      <c r="J7085" s="103"/>
      <c r="K7085" s="103"/>
    </row>
    <row r="7086" spans="2:11" ht="12" customHeight="1" x14ac:dyDescent="0.25">
      <c r="B7086" s="103"/>
      <c r="C7086" s="123"/>
      <c r="D7086" s="103"/>
      <c r="E7086" s="103"/>
      <c r="F7086" s="103"/>
      <c r="H7086" s="123"/>
      <c r="I7086" s="103"/>
      <c r="J7086" s="103"/>
      <c r="K7086" s="103"/>
    </row>
    <row r="7087" spans="2:11" ht="12" customHeight="1" x14ac:dyDescent="0.25">
      <c r="B7087" s="103"/>
      <c r="C7087" s="123"/>
      <c r="D7087" s="103"/>
      <c r="E7087" s="103"/>
      <c r="F7087" s="103"/>
      <c r="H7087" s="123"/>
      <c r="I7087" s="103"/>
      <c r="J7087" s="103"/>
      <c r="K7087" s="103"/>
    </row>
    <row r="7088" spans="2:11" ht="12" customHeight="1" x14ac:dyDescent="0.25">
      <c r="B7088" s="103"/>
      <c r="C7088" s="123"/>
      <c r="D7088" s="103"/>
      <c r="E7088" s="103"/>
      <c r="F7088" s="103"/>
      <c r="H7088" s="123"/>
      <c r="I7088" s="103"/>
      <c r="J7088" s="103"/>
      <c r="K7088" s="103"/>
    </row>
    <row r="7089" spans="2:11" ht="12" customHeight="1" x14ac:dyDescent="0.25">
      <c r="B7089" s="103"/>
      <c r="C7089" s="123"/>
      <c r="D7089" s="103"/>
      <c r="E7089" s="103"/>
      <c r="F7089" s="103"/>
      <c r="H7089" s="123"/>
      <c r="I7089" s="103"/>
      <c r="J7089" s="103"/>
      <c r="K7089" s="103"/>
    </row>
    <row r="7090" spans="2:11" ht="12" customHeight="1" x14ac:dyDescent="0.25">
      <c r="B7090" s="103"/>
      <c r="C7090" s="123"/>
      <c r="D7090" s="103"/>
      <c r="E7090" s="103"/>
      <c r="F7090" s="103"/>
      <c r="H7090" s="123"/>
      <c r="I7090" s="103"/>
      <c r="J7090" s="103"/>
      <c r="K7090" s="103"/>
    </row>
    <row r="7091" spans="2:11" ht="12" customHeight="1" x14ac:dyDescent="0.25">
      <c r="B7091" s="103"/>
      <c r="C7091" s="123"/>
      <c r="D7091" s="103"/>
      <c r="E7091" s="103"/>
      <c r="F7091" s="103"/>
      <c r="H7091" s="123"/>
      <c r="I7091" s="103"/>
      <c r="J7091" s="103"/>
      <c r="K7091" s="103"/>
    </row>
    <row r="7092" spans="2:11" ht="12" customHeight="1" x14ac:dyDescent="0.25">
      <c r="B7092" s="103"/>
      <c r="C7092" s="123"/>
      <c r="D7092" s="103"/>
      <c r="E7092" s="103"/>
      <c r="F7092" s="103"/>
      <c r="H7092" s="123"/>
      <c r="I7092" s="103"/>
      <c r="J7092" s="103"/>
      <c r="K7092" s="103"/>
    </row>
    <row r="7093" spans="2:11" ht="12" customHeight="1" x14ac:dyDescent="0.25">
      <c r="B7093" s="103"/>
      <c r="C7093" s="123"/>
      <c r="D7093" s="103"/>
      <c r="E7093" s="103"/>
      <c r="F7093" s="103"/>
      <c r="H7093" s="123"/>
      <c r="I7093" s="103"/>
      <c r="J7093" s="103"/>
      <c r="K7093" s="103"/>
    </row>
    <row r="7094" spans="2:11" ht="12" customHeight="1" x14ac:dyDescent="0.25">
      <c r="B7094" s="103"/>
      <c r="C7094" s="123"/>
      <c r="D7094" s="103"/>
      <c r="E7094" s="103"/>
      <c r="F7094" s="103"/>
      <c r="H7094" s="123"/>
      <c r="I7094" s="103"/>
      <c r="J7094" s="103"/>
      <c r="K7094" s="103"/>
    </row>
    <row r="7095" spans="2:11" ht="12" customHeight="1" x14ac:dyDescent="0.25">
      <c r="B7095" s="103"/>
      <c r="C7095" s="123"/>
      <c r="D7095" s="103"/>
      <c r="E7095" s="103"/>
      <c r="F7095" s="103"/>
      <c r="H7095" s="123"/>
      <c r="I7095" s="103"/>
      <c r="J7095" s="103"/>
      <c r="K7095" s="103"/>
    </row>
    <row r="7096" spans="2:11" ht="12" customHeight="1" x14ac:dyDescent="0.25">
      <c r="B7096" s="103"/>
      <c r="C7096" s="123"/>
      <c r="D7096" s="103"/>
      <c r="E7096" s="103"/>
      <c r="F7096" s="103"/>
      <c r="H7096" s="123"/>
      <c r="I7096" s="103"/>
      <c r="J7096" s="103"/>
      <c r="K7096" s="103"/>
    </row>
    <row r="7097" spans="2:11" ht="12" customHeight="1" x14ac:dyDescent="0.25">
      <c r="B7097" s="103"/>
      <c r="C7097" s="123"/>
      <c r="D7097" s="103"/>
      <c r="E7097" s="103"/>
      <c r="F7097" s="103"/>
      <c r="H7097" s="123"/>
      <c r="I7097" s="103"/>
      <c r="J7097" s="103"/>
      <c r="K7097" s="103"/>
    </row>
    <row r="7098" spans="2:11" ht="12" customHeight="1" x14ac:dyDescent="0.25">
      <c r="B7098" s="103"/>
      <c r="C7098" s="123"/>
      <c r="D7098" s="103"/>
      <c r="E7098" s="103"/>
      <c r="F7098" s="103"/>
      <c r="H7098" s="123"/>
      <c r="I7098" s="103"/>
      <c r="J7098" s="103"/>
      <c r="K7098" s="103"/>
    </row>
    <row r="7099" spans="2:11" ht="12" customHeight="1" x14ac:dyDescent="0.25">
      <c r="B7099" s="103"/>
      <c r="C7099" s="123"/>
      <c r="D7099" s="103"/>
      <c r="E7099" s="103"/>
      <c r="F7099" s="103"/>
      <c r="H7099" s="123"/>
      <c r="I7099" s="103"/>
      <c r="J7099" s="103"/>
      <c r="K7099" s="103"/>
    </row>
    <row r="7100" spans="2:11" ht="12" customHeight="1" x14ac:dyDescent="0.25">
      <c r="B7100" s="103"/>
      <c r="C7100" s="123"/>
      <c r="D7100" s="103"/>
      <c r="E7100" s="103"/>
      <c r="F7100" s="103"/>
      <c r="H7100" s="123"/>
      <c r="I7100" s="103"/>
      <c r="J7100" s="103"/>
      <c r="K7100" s="103"/>
    </row>
    <row r="7101" spans="2:11" ht="12" customHeight="1" x14ac:dyDescent="0.25">
      <c r="B7101" s="103"/>
      <c r="C7101" s="123"/>
      <c r="D7101" s="103"/>
      <c r="E7101" s="103"/>
      <c r="F7101" s="103"/>
      <c r="H7101" s="123"/>
      <c r="I7101" s="103"/>
      <c r="J7101" s="103"/>
      <c r="K7101" s="103"/>
    </row>
    <row r="7102" spans="2:11" ht="12" customHeight="1" x14ac:dyDescent="0.25">
      <c r="B7102" s="103"/>
      <c r="C7102" s="123"/>
      <c r="D7102" s="103"/>
      <c r="E7102" s="103"/>
      <c r="F7102" s="103"/>
      <c r="H7102" s="123"/>
      <c r="I7102" s="103"/>
      <c r="J7102" s="103"/>
      <c r="K7102" s="103"/>
    </row>
    <row r="7103" spans="2:11" ht="12" customHeight="1" x14ac:dyDescent="0.25">
      <c r="B7103" s="103"/>
      <c r="C7103" s="123"/>
      <c r="D7103" s="103"/>
      <c r="E7103" s="103"/>
      <c r="F7103" s="103"/>
      <c r="H7103" s="123"/>
      <c r="I7103" s="103"/>
      <c r="J7103" s="103"/>
      <c r="K7103" s="103"/>
    </row>
    <row r="7104" spans="2:11" ht="12" customHeight="1" x14ac:dyDescent="0.25">
      <c r="B7104" s="103"/>
      <c r="C7104" s="123"/>
      <c r="D7104" s="103"/>
      <c r="E7104" s="103"/>
      <c r="F7104" s="103"/>
      <c r="H7104" s="123"/>
      <c r="I7104" s="103"/>
      <c r="J7104" s="103"/>
      <c r="K7104" s="103"/>
    </row>
    <row r="7105" spans="2:11" ht="12" customHeight="1" x14ac:dyDescent="0.25">
      <c r="B7105" s="103"/>
      <c r="C7105" s="123"/>
      <c r="D7105" s="103"/>
      <c r="E7105" s="103"/>
      <c r="F7105" s="103"/>
      <c r="H7105" s="123"/>
      <c r="I7105" s="103"/>
      <c r="J7105" s="103"/>
      <c r="K7105" s="103"/>
    </row>
    <row r="7106" spans="2:11" ht="12" customHeight="1" x14ac:dyDescent="0.25">
      <c r="B7106" s="103"/>
      <c r="C7106" s="123"/>
      <c r="D7106" s="103"/>
      <c r="E7106" s="103"/>
      <c r="F7106" s="103"/>
      <c r="H7106" s="123"/>
      <c r="I7106" s="103"/>
      <c r="J7106" s="103"/>
      <c r="K7106" s="103"/>
    </row>
    <row r="7107" spans="2:11" ht="12" customHeight="1" x14ac:dyDescent="0.25">
      <c r="B7107" s="103"/>
      <c r="C7107" s="123"/>
      <c r="D7107" s="103"/>
      <c r="E7107" s="103"/>
      <c r="F7107" s="103"/>
      <c r="H7107" s="123"/>
      <c r="I7107" s="103"/>
      <c r="J7107" s="103"/>
      <c r="K7107" s="103"/>
    </row>
    <row r="7108" spans="2:11" ht="12" customHeight="1" x14ac:dyDescent="0.25">
      <c r="B7108" s="103"/>
      <c r="C7108" s="123"/>
      <c r="D7108" s="103"/>
      <c r="E7108" s="103"/>
      <c r="F7108" s="103"/>
      <c r="H7108" s="123"/>
      <c r="I7108" s="103"/>
      <c r="J7108" s="103"/>
      <c r="K7108" s="103"/>
    </row>
    <row r="7109" spans="2:11" ht="12" customHeight="1" x14ac:dyDescent="0.25">
      <c r="B7109" s="103"/>
      <c r="C7109" s="123"/>
      <c r="D7109" s="103"/>
      <c r="E7109" s="103"/>
      <c r="F7109" s="103"/>
      <c r="H7109" s="123"/>
      <c r="I7109" s="103"/>
      <c r="J7109" s="103"/>
      <c r="K7109" s="103"/>
    </row>
    <row r="7110" spans="2:11" ht="12" customHeight="1" x14ac:dyDescent="0.25">
      <c r="B7110" s="103"/>
      <c r="C7110" s="123"/>
      <c r="D7110" s="103"/>
      <c r="E7110" s="103"/>
      <c r="F7110" s="103"/>
      <c r="H7110" s="123"/>
      <c r="I7110" s="103"/>
      <c r="J7110" s="103"/>
      <c r="K7110" s="103"/>
    </row>
    <row r="7111" spans="2:11" ht="12" customHeight="1" x14ac:dyDescent="0.25">
      <c r="B7111" s="103"/>
      <c r="C7111" s="123"/>
      <c r="D7111" s="103"/>
      <c r="E7111" s="103"/>
      <c r="F7111" s="103"/>
      <c r="H7111" s="123"/>
      <c r="I7111" s="103"/>
      <c r="J7111" s="103"/>
      <c r="K7111" s="103"/>
    </row>
    <row r="7112" spans="2:11" ht="12" customHeight="1" x14ac:dyDescent="0.25">
      <c r="B7112" s="103"/>
      <c r="C7112" s="123"/>
      <c r="D7112" s="103"/>
      <c r="E7112" s="103"/>
      <c r="F7112" s="103"/>
      <c r="H7112" s="123"/>
      <c r="I7112" s="103"/>
      <c r="J7112" s="103"/>
      <c r="K7112" s="103"/>
    </row>
    <row r="7113" spans="2:11" ht="12" customHeight="1" x14ac:dyDescent="0.25">
      <c r="B7113" s="103"/>
      <c r="C7113" s="123"/>
      <c r="D7113" s="103"/>
      <c r="E7113" s="103"/>
      <c r="F7113" s="103"/>
      <c r="H7113" s="123"/>
      <c r="I7113" s="103"/>
      <c r="J7113" s="103"/>
      <c r="K7113" s="103"/>
    </row>
    <row r="7114" spans="2:11" ht="12" customHeight="1" x14ac:dyDescent="0.25">
      <c r="B7114" s="103"/>
      <c r="C7114" s="123"/>
      <c r="D7114" s="103"/>
      <c r="E7114" s="103"/>
      <c r="F7114" s="103"/>
      <c r="H7114" s="123"/>
      <c r="I7114" s="103"/>
      <c r="J7114" s="103"/>
      <c r="K7114" s="103"/>
    </row>
    <row r="7115" spans="2:11" ht="12" customHeight="1" x14ac:dyDescent="0.25">
      <c r="B7115" s="103"/>
      <c r="C7115" s="123"/>
      <c r="D7115" s="103"/>
      <c r="E7115" s="103"/>
      <c r="F7115" s="103"/>
      <c r="H7115" s="123"/>
      <c r="I7115" s="103"/>
      <c r="J7115" s="103"/>
      <c r="K7115" s="103"/>
    </row>
    <row r="7116" spans="2:11" ht="12" customHeight="1" x14ac:dyDescent="0.25">
      <c r="B7116" s="103"/>
      <c r="C7116" s="123"/>
      <c r="D7116" s="103"/>
      <c r="E7116" s="103"/>
      <c r="F7116" s="103"/>
      <c r="H7116" s="123"/>
      <c r="I7116" s="103"/>
      <c r="J7116" s="103"/>
      <c r="K7116" s="103"/>
    </row>
    <row r="7117" spans="2:11" ht="12" customHeight="1" x14ac:dyDescent="0.25">
      <c r="B7117" s="103"/>
      <c r="C7117" s="123"/>
      <c r="D7117" s="103"/>
      <c r="E7117" s="103"/>
      <c r="F7117" s="103"/>
      <c r="H7117" s="123"/>
      <c r="I7117" s="103"/>
      <c r="J7117" s="103"/>
      <c r="K7117" s="103"/>
    </row>
    <row r="7118" spans="2:11" ht="12" customHeight="1" x14ac:dyDescent="0.25">
      <c r="B7118" s="103"/>
      <c r="C7118" s="123"/>
      <c r="D7118" s="103"/>
      <c r="E7118" s="103"/>
      <c r="F7118" s="103"/>
      <c r="H7118" s="123"/>
      <c r="I7118" s="103"/>
      <c r="J7118" s="103"/>
      <c r="K7118" s="103"/>
    </row>
    <row r="7119" spans="2:11" ht="12" customHeight="1" x14ac:dyDescent="0.25">
      <c r="B7119" s="103"/>
      <c r="C7119" s="123"/>
      <c r="D7119" s="103"/>
      <c r="E7119" s="103"/>
      <c r="F7119" s="103"/>
      <c r="H7119" s="123"/>
      <c r="I7119" s="103"/>
      <c r="J7119" s="103"/>
      <c r="K7119" s="103"/>
    </row>
    <row r="7120" spans="2:11" ht="12" customHeight="1" x14ac:dyDescent="0.25">
      <c r="B7120" s="103"/>
      <c r="C7120" s="123"/>
      <c r="D7120" s="103"/>
      <c r="E7120" s="103"/>
      <c r="F7120" s="103"/>
      <c r="H7120" s="123"/>
      <c r="I7120" s="103"/>
      <c r="J7120" s="103"/>
      <c r="K7120" s="103"/>
    </row>
    <row r="7121" spans="2:11" ht="12" customHeight="1" x14ac:dyDescent="0.25">
      <c r="B7121" s="103"/>
      <c r="C7121" s="123"/>
      <c r="D7121" s="103"/>
      <c r="E7121" s="103"/>
      <c r="F7121" s="103"/>
      <c r="H7121" s="123"/>
      <c r="I7121" s="103"/>
      <c r="J7121" s="103"/>
      <c r="K7121" s="103"/>
    </row>
    <row r="7122" spans="2:11" ht="12" customHeight="1" x14ac:dyDescent="0.25">
      <c r="B7122" s="103"/>
      <c r="C7122" s="123"/>
      <c r="D7122" s="103"/>
      <c r="E7122" s="103"/>
      <c r="F7122" s="103"/>
      <c r="H7122" s="123"/>
      <c r="I7122" s="103"/>
      <c r="J7122" s="103"/>
      <c r="K7122" s="103"/>
    </row>
    <row r="7123" spans="2:11" ht="12" customHeight="1" x14ac:dyDescent="0.25">
      <c r="B7123" s="103"/>
      <c r="C7123" s="123"/>
      <c r="D7123" s="103"/>
      <c r="E7123" s="103"/>
      <c r="F7123" s="103"/>
      <c r="H7123" s="123"/>
      <c r="I7123" s="103"/>
      <c r="J7123" s="103"/>
      <c r="K7123" s="103"/>
    </row>
    <row r="7124" spans="2:11" ht="12" customHeight="1" x14ac:dyDescent="0.25">
      <c r="B7124" s="103"/>
      <c r="C7124" s="123"/>
      <c r="D7124" s="103"/>
      <c r="E7124" s="103"/>
      <c r="F7124" s="103"/>
      <c r="H7124" s="123"/>
      <c r="I7124" s="103"/>
      <c r="J7124" s="103"/>
      <c r="K7124" s="103"/>
    </row>
    <row r="7125" spans="2:11" ht="12" customHeight="1" x14ac:dyDescent="0.25">
      <c r="B7125" s="103"/>
      <c r="C7125" s="123"/>
      <c r="D7125" s="103"/>
      <c r="E7125" s="103"/>
      <c r="F7125" s="103"/>
      <c r="H7125" s="123"/>
      <c r="I7125" s="103"/>
      <c r="J7125" s="103"/>
      <c r="K7125" s="103"/>
    </row>
    <row r="7126" spans="2:11" ht="12" customHeight="1" x14ac:dyDescent="0.25">
      <c r="B7126" s="103"/>
      <c r="C7126" s="123"/>
      <c r="D7126" s="103"/>
      <c r="E7126" s="103"/>
      <c r="F7126" s="103"/>
      <c r="H7126" s="123"/>
      <c r="I7126" s="103"/>
      <c r="J7126" s="103"/>
      <c r="K7126" s="103"/>
    </row>
    <row r="7127" spans="2:11" ht="12" customHeight="1" x14ac:dyDescent="0.25">
      <c r="B7127" s="103"/>
      <c r="C7127" s="123"/>
      <c r="D7127" s="103"/>
      <c r="E7127" s="103"/>
      <c r="F7127" s="103"/>
      <c r="H7127" s="123"/>
      <c r="I7127" s="103"/>
      <c r="J7127" s="103"/>
      <c r="K7127" s="103"/>
    </row>
    <row r="7128" spans="2:11" ht="12" customHeight="1" x14ac:dyDescent="0.25">
      <c r="B7128" s="103"/>
      <c r="C7128" s="123"/>
      <c r="D7128" s="103"/>
      <c r="E7128" s="103"/>
      <c r="F7128" s="103"/>
      <c r="H7128" s="123"/>
      <c r="I7128" s="103"/>
      <c r="J7128" s="103"/>
      <c r="K7128" s="103"/>
    </row>
    <row r="7129" spans="2:11" ht="12" customHeight="1" x14ac:dyDescent="0.25">
      <c r="B7129" s="103"/>
      <c r="C7129" s="123"/>
      <c r="D7129" s="103"/>
      <c r="E7129" s="103"/>
      <c r="F7129" s="103"/>
      <c r="H7129" s="123"/>
      <c r="I7129" s="103"/>
      <c r="J7129" s="103"/>
      <c r="K7129" s="103"/>
    </row>
    <row r="7130" spans="2:11" ht="12" customHeight="1" x14ac:dyDescent="0.25">
      <c r="B7130" s="103"/>
      <c r="C7130" s="123"/>
      <c r="D7130" s="103"/>
      <c r="E7130" s="103"/>
      <c r="F7130" s="103"/>
      <c r="H7130" s="123"/>
      <c r="I7130" s="103"/>
      <c r="J7130" s="103"/>
      <c r="K7130" s="103"/>
    </row>
    <row r="7131" spans="2:11" ht="12" customHeight="1" x14ac:dyDescent="0.25">
      <c r="B7131" s="103"/>
      <c r="C7131" s="123"/>
      <c r="D7131" s="103"/>
      <c r="E7131" s="103"/>
      <c r="F7131" s="103"/>
      <c r="H7131" s="123"/>
      <c r="I7131" s="103"/>
      <c r="J7131" s="103"/>
      <c r="K7131" s="103"/>
    </row>
    <row r="7132" spans="2:11" ht="12" customHeight="1" x14ac:dyDescent="0.25">
      <c r="B7132" s="103"/>
      <c r="C7132" s="123"/>
      <c r="D7132" s="103"/>
      <c r="E7132" s="103"/>
      <c r="F7132" s="103"/>
      <c r="H7132" s="123"/>
      <c r="I7132" s="103"/>
      <c r="J7132" s="103"/>
      <c r="K7132" s="103"/>
    </row>
    <row r="7133" spans="2:11" ht="12" customHeight="1" x14ac:dyDescent="0.25">
      <c r="B7133" s="103"/>
      <c r="C7133" s="123"/>
      <c r="D7133" s="103"/>
      <c r="E7133" s="103"/>
      <c r="F7133" s="103"/>
      <c r="H7133" s="123"/>
      <c r="I7133" s="103"/>
      <c r="J7133" s="103"/>
      <c r="K7133" s="103"/>
    </row>
    <row r="7134" spans="2:11" ht="12" customHeight="1" x14ac:dyDescent="0.25">
      <c r="B7134" s="103"/>
      <c r="C7134" s="123"/>
      <c r="D7134" s="103"/>
      <c r="E7134" s="103"/>
      <c r="F7134" s="103"/>
      <c r="H7134" s="123"/>
      <c r="I7134" s="103"/>
      <c r="J7134" s="103"/>
      <c r="K7134" s="103"/>
    </row>
    <row r="7135" spans="2:11" ht="12" customHeight="1" x14ac:dyDescent="0.25">
      <c r="B7135" s="103"/>
      <c r="C7135" s="123"/>
      <c r="D7135" s="103"/>
      <c r="E7135" s="103"/>
      <c r="F7135" s="103"/>
      <c r="H7135" s="123"/>
      <c r="I7135" s="103"/>
      <c r="J7135" s="103"/>
      <c r="K7135" s="103"/>
    </row>
    <row r="7136" spans="2:11" ht="12" customHeight="1" x14ac:dyDescent="0.25">
      <c r="B7136" s="103"/>
      <c r="C7136" s="123"/>
      <c r="D7136" s="103"/>
      <c r="E7136" s="103"/>
      <c r="F7136" s="103"/>
      <c r="H7136" s="123"/>
      <c r="I7136" s="103"/>
      <c r="J7136" s="103"/>
      <c r="K7136" s="103"/>
    </row>
    <row r="7137" spans="2:11" ht="12" customHeight="1" x14ac:dyDescent="0.25">
      <c r="B7137" s="103"/>
      <c r="C7137" s="123"/>
      <c r="D7137" s="103"/>
      <c r="E7137" s="103"/>
      <c r="F7137" s="103"/>
      <c r="H7137" s="123"/>
      <c r="I7137" s="103"/>
      <c r="J7137" s="103"/>
      <c r="K7137" s="103"/>
    </row>
    <row r="7138" spans="2:11" ht="12" customHeight="1" x14ac:dyDescent="0.25">
      <c r="B7138" s="103"/>
      <c r="C7138" s="123"/>
      <c r="D7138" s="103"/>
      <c r="E7138" s="103"/>
      <c r="F7138" s="103"/>
      <c r="H7138" s="123"/>
      <c r="I7138" s="103"/>
      <c r="J7138" s="103"/>
      <c r="K7138" s="103"/>
    </row>
    <row r="7139" spans="2:11" ht="12" customHeight="1" x14ac:dyDescent="0.25">
      <c r="B7139" s="103"/>
      <c r="C7139" s="123"/>
      <c r="D7139" s="103"/>
      <c r="E7139" s="103"/>
      <c r="F7139" s="103"/>
      <c r="H7139" s="123"/>
      <c r="I7139" s="103"/>
      <c r="J7139" s="103"/>
      <c r="K7139" s="103"/>
    </row>
    <row r="7140" spans="2:11" ht="12" customHeight="1" x14ac:dyDescent="0.25">
      <c r="B7140" s="103"/>
      <c r="C7140" s="123"/>
      <c r="D7140" s="103"/>
      <c r="E7140" s="103"/>
      <c r="F7140" s="103"/>
      <c r="H7140" s="123"/>
      <c r="I7140" s="103"/>
      <c r="J7140" s="103"/>
      <c r="K7140" s="103"/>
    </row>
    <row r="7141" spans="2:11" ht="12" customHeight="1" x14ac:dyDescent="0.25">
      <c r="B7141" s="103"/>
      <c r="C7141" s="123"/>
      <c r="D7141" s="103"/>
      <c r="E7141" s="103"/>
      <c r="F7141" s="103"/>
      <c r="H7141" s="123"/>
      <c r="I7141" s="103"/>
      <c r="J7141" s="103"/>
      <c r="K7141" s="103"/>
    </row>
    <row r="7142" spans="2:11" ht="12" customHeight="1" x14ac:dyDescent="0.25">
      <c r="B7142" s="103"/>
      <c r="C7142" s="123"/>
      <c r="D7142" s="103"/>
      <c r="E7142" s="103"/>
      <c r="F7142" s="103"/>
      <c r="H7142" s="123"/>
      <c r="I7142" s="103"/>
      <c r="J7142" s="103"/>
      <c r="K7142" s="103"/>
    </row>
    <row r="7143" spans="2:11" ht="12" customHeight="1" x14ac:dyDescent="0.25">
      <c r="B7143" s="103"/>
      <c r="C7143" s="123"/>
      <c r="D7143" s="103"/>
      <c r="E7143" s="103"/>
      <c r="F7143" s="103"/>
      <c r="H7143" s="123"/>
      <c r="I7143" s="103"/>
      <c r="J7143" s="103"/>
      <c r="K7143" s="103"/>
    </row>
    <row r="7144" spans="2:11" ht="12" customHeight="1" x14ac:dyDescent="0.25">
      <c r="B7144" s="103"/>
      <c r="C7144" s="123"/>
      <c r="D7144" s="103"/>
      <c r="E7144" s="103"/>
      <c r="F7144" s="103"/>
      <c r="H7144" s="123"/>
      <c r="I7144" s="103"/>
      <c r="J7144" s="103"/>
      <c r="K7144" s="103"/>
    </row>
    <row r="7145" spans="2:11" ht="12" customHeight="1" x14ac:dyDescent="0.25">
      <c r="B7145" s="103"/>
      <c r="C7145" s="123"/>
      <c r="D7145" s="103"/>
      <c r="E7145" s="103"/>
      <c r="F7145" s="103"/>
      <c r="H7145" s="123"/>
      <c r="I7145" s="103"/>
      <c r="J7145" s="103"/>
      <c r="K7145" s="103"/>
    </row>
    <row r="7146" spans="2:11" ht="12" customHeight="1" x14ac:dyDescent="0.25">
      <c r="B7146" s="103"/>
      <c r="C7146" s="123"/>
      <c r="D7146" s="103"/>
      <c r="E7146" s="103"/>
      <c r="F7146" s="103"/>
      <c r="H7146" s="123"/>
      <c r="I7146" s="103"/>
      <c r="J7146" s="103"/>
      <c r="K7146" s="103"/>
    </row>
    <row r="7147" spans="2:11" ht="12" customHeight="1" x14ac:dyDescent="0.25">
      <c r="B7147" s="103"/>
      <c r="C7147" s="123"/>
      <c r="D7147" s="103"/>
      <c r="E7147" s="103"/>
      <c r="F7147" s="103"/>
      <c r="H7147" s="123"/>
      <c r="I7147" s="103"/>
      <c r="J7147" s="103"/>
      <c r="K7147" s="103"/>
    </row>
    <row r="7148" spans="2:11" ht="12" customHeight="1" x14ac:dyDescent="0.25">
      <c r="B7148" s="103"/>
      <c r="C7148" s="123"/>
      <c r="D7148" s="103"/>
      <c r="E7148" s="103"/>
      <c r="F7148" s="103"/>
      <c r="H7148" s="123"/>
      <c r="I7148" s="103"/>
      <c r="J7148" s="103"/>
      <c r="K7148" s="103"/>
    </row>
    <row r="7149" spans="2:11" ht="12" customHeight="1" x14ac:dyDescent="0.25">
      <c r="B7149" s="103"/>
      <c r="C7149" s="123"/>
      <c r="D7149" s="103"/>
      <c r="E7149" s="103"/>
      <c r="F7149" s="103"/>
      <c r="H7149" s="123"/>
      <c r="I7149" s="103"/>
      <c r="J7149" s="103"/>
      <c r="K7149" s="103"/>
    </row>
    <row r="7150" spans="2:11" ht="12" customHeight="1" x14ac:dyDescent="0.25">
      <c r="B7150" s="103"/>
      <c r="C7150" s="123"/>
      <c r="D7150" s="103"/>
      <c r="E7150" s="103"/>
      <c r="F7150" s="103"/>
      <c r="H7150" s="123"/>
      <c r="I7150" s="103"/>
      <c r="J7150" s="103"/>
      <c r="K7150" s="103"/>
    </row>
    <row r="7151" spans="2:11" ht="12" customHeight="1" x14ac:dyDescent="0.25">
      <c r="B7151" s="103"/>
      <c r="C7151" s="123"/>
      <c r="D7151" s="103"/>
      <c r="E7151" s="103"/>
      <c r="F7151" s="103"/>
      <c r="H7151" s="123"/>
      <c r="I7151" s="103"/>
      <c r="J7151" s="103"/>
      <c r="K7151" s="103"/>
    </row>
    <row r="7152" spans="2:11" ht="12" customHeight="1" x14ac:dyDescent="0.25">
      <c r="B7152" s="103"/>
      <c r="C7152" s="123"/>
      <c r="D7152" s="103"/>
      <c r="E7152" s="103"/>
      <c r="F7152" s="103"/>
      <c r="H7152" s="123"/>
      <c r="I7152" s="103"/>
      <c r="J7152" s="103"/>
      <c r="K7152" s="103"/>
    </row>
    <row r="7153" spans="2:11" ht="12" customHeight="1" x14ac:dyDescent="0.25">
      <c r="B7153" s="103"/>
      <c r="C7153" s="123"/>
      <c r="D7153" s="103"/>
      <c r="E7153" s="103"/>
      <c r="F7153" s="103"/>
      <c r="H7153" s="123"/>
      <c r="I7153" s="103"/>
      <c r="J7153" s="103"/>
      <c r="K7153" s="103"/>
    </row>
    <row r="7154" spans="2:11" ht="12" customHeight="1" x14ac:dyDescent="0.25">
      <c r="B7154" s="103"/>
      <c r="C7154" s="123"/>
      <c r="D7154" s="103"/>
      <c r="E7154" s="103"/>
      <c r="F7154" s="103"/>
      <c r="H7154" s="123"/>
      <c r="I7154" s="103"/>
      <c r="J7154" s="103"/>
      <c r="K7154" s="103"/>
    </row>
    <row r="7155" spans="2:11" ht="12" customHeight="1" x14ac:dyDescent="0.25">
      <c r="B7155" s="103"/>
      <c r="C7155" s="123"/>
      <c r="D7155" s="103"/>
      <c r="E7155" s="103"/>
      <c r="F7155" s="103"/>
      <c r="H7155" s="123"/>
      <c r="I7155" s="103"/>
      <c r="J7155" s="103"/>
      <c r="K7155" s="103"/>
    </row>
    <row r="7156" spans="2:11" ht="12" customHeight="1" x14ac:dyDescent="0.25">
      <c r="B7156" s="103"/>
      <c r="C7156" s="123"/>
      <c r="D7156" s="103"/>
      <c r="E7156" s="103"/>
      <c r="F7156" s="103"/>
      <c r="H7156" s="123"/>
      <c r="I7156" s="103"/>
      <c r="J7156" s="103"/>
      <c r="K7156" s="103"/>
    </row>
    <row r="7157" spans="2:11" ht="12" customHeight="1" x14ac:dyDescent="0.25">
      <c r="B7157" s="103"/>
      <c r="C7157" s="123"/>
      <c r="D7157" s="103"/>
      <c r="E7157" s="103"/>
      <c r="F7157" s="103"/>
      <c r="H7157" s="123"/>
      <c r="I7157" s="103"/>
      <c r="J7157" s="103"/>
      <c r="K7157" s="103"/>
    </row>
    <row r="7158" spans="2:11" ht="12" customHeight="1" x14ac:dyDescent="0.25">
      <c r="B7158" s="103"/>
      <c r="C7158" s="123"/>
      <c r="D7158" s="103"/>
      <c r="E7158" s="103"/>
      <c r="F7158" s="103"/>
      <c r="H7158" s="123"/>
      <c r="I7158" s="103"/>
      <c r="J7158" s="103"/>
      <c r="K7158" s="103"/>
    </row>
    <row r="7159" spans="2:11" ht="12" customHeight="1" x14ac:dyDescent="0.25">
      <c r="B7159" s="103"/>
      <c r="C7159" s="123"/>
      <c r="D7159" s="103"/>
      <c r="E7159" s="103"/>
      <c r="F7159" s="103"/>
      <c r="H7159" s="123"/>
      <c r="I7159" s="103"/>
      <c r="J7159" s="103"/>
      <c r="K7159" s="103"/>
    </row>
    <row r="7160" spans="2:11" ht="12" customHeight="1" x14ac:dyDescent="0.25">
      <c r="B7160" s="103"/>
      <c r="C7160" s="123"/>
      <c r="D7160" s="103"/>
      <c r="E7160" s="103"/>
      <c r="F7160" s="103"/>
      <c r="H7160" s="123"/>
      <c r="I7160" s="103"/>
      <c r="J7160" s="103"/>
      <c r="K7160" s="103"/>
    </row>
    <row r="7161" spans="2:11" ht="12" customHeight="1" x14ac:dyDescent="0.25">
      <c r="B7161" s="103"/>
      <c r="C7161" s="123"/>
      <c r="D7161" s="103"/>
      <c r="E7161" s="103"/>
      <c r="F7161" s="103"/>
      <c r="H7161" s="123"/>
      <c r="I7161" s="103"/>
      <c r="J7161" s="103"/>
      <c r="K7161" s="103"/>
    </row>
    <row r="7162" spans="2:11" ht="12" customHeight="1" x14ac:dyDescent="0.25">
      <c r="B7162" s="103"/>
      <c r="C7162" s="123"/>
      <c r="D7162" s="103"/>
      <c r="E7162" s="103"/>
      <c r="F7162" s="103"/>
      <c r="H7162" s="123"/>
      <c r="I7162" s="103"/>
      <c r="J7162" s="103"/>
      <c r="K7162" s="103"/>
    </row>
    <row r="7163" spans="2:11" ht="12" customHeight="1" x14ac:dyDescent="0.25">
      <c r="B7163" s="103"/>
      <c r="C7163" s="123"/>
      <c r="D7163" s="103"/>
      <c r="E7163" s="103"/>
      <c r="F7163" s="103"/>
      <c r="H7163" s="123"/>
      <c r="I7163" s="103"/>
      <c r="J7163" s="103"/>
      <c r="K7163" s="103"/>
    </row>
    <row r="7164" spans="2:11" ht="12" customHeight="1" x14ac:dyDescent="0.25">
      <c r="B7164" s="103"/>
      <c r="C7164" s="123"/>
      <c r="D7164" s="103"/>
      <c r="E7164" s="103"/>
      <c r="F7164" s="103"/>
      <c r="H7164" s="123"/>
      <c r="I7164" s="103"/>
      <c r="J7164" s="103"/>
      <c r="K7164" s="103"/>
    </row>
    <row r="7165" spans="2:11" ht="12" customHeight="1" x14ac:dyDescent="0.25">
      <c r="B7165" s="103"/>
      <c r="C7165" s="123"/>
      <c r="D7165" s="103"/>
      <c r="E7165" s="103"/>
      <c r="F7165" s="103"/>
      <c r="H7165" s="123"/>
      <c r="I7165" s="103"/>
      <c r="J7165" s="103"/>
      <c r="K7165" s="103"/>
    </row>
    <row r="7166" spans="2:11" ht="12" customHeight="1" x14ac:dyDescent="0.25">
      <c r="B7166" s="103"/>
      <c r="C7166" s="123"/>
      <c r="D7166" s="103"/>
      <c r="E7166" s="103"/>
      <c r="F7166" s="103"/>
      <c r="H7166" s="123"/>
      <c r="I7166" s="103"/>
      <c r="J7166" s="103"/>
      <c r="K7166" s="103"/>
    </row>
    <row r="7167" spans="2:11" ht="12" customHeight="1" x14ac:dyDescent="0.25">
      <c r="B7167" s="103"/>
      <c r="C7167" s="123"/>
      <c r="D7167" s="103"/>
      <c r="E7167" s="103"/>
      <c r="F7167" s="103"/>
      <c r="H7167" s="123"/>
      <c r="I7167" s="103"/>
      <c r="J7167" s="103"/>
      <c r="K7167" s="103"/>
    </row>
    <row r="7168" spans="2:11" ht="12" customHeight="1" x14ac:dyDescent="0.25">
      <c r="B7168" s="103"/>
      <c r="C7168" s="123"/>
      <c r="D7168" s="103"/>
      <c r="E7168" s="103"/>
      <c r="F7168" s="103"/>
      <c r="H7168" s="123"/>
      <c r="I7168" s="103"/>
      <c r="J7168" s="103"/>
      <c r="K7168" s="103"/>
    </row>
    <row r="7169" spans="2:11" ht="12" customHeight="1" x14ac:dyDescent="0.25">
      <c r="B7169" s="103"/>
      <c r="C7169" s="123"/>
      <c r="D7169" s="103"/>
      <c r="E7169" s="103"/>
      <c r="F7169" s="103"/>
      <c r="H7169" s="123"/>
      <c r="I7169" s="103"/>
      <c r="J7169" s="103"/>
      <c r="K7169" s="103"/>
    </row>
    <row r="7170" spans="2:11" ht="12" customHeight="1" x14ac:dyDescent="0.25">
      <c r="B7170" s="103"/>
      <c r="C7170" s="123"/>
      <c r="D7170" s="103"/>
      <c r="E7170" s="103"/>
      <c r="F7170" s="103"/>
      <c r="H7170" s="123"/>
      <c r="I7170" s="103"/>
      <c r="J7170" s="103"/>
      <c r="K7170" s="103"/>
    </row>
    <row r="7171" spans="2:11" ht="12" customHeight="1" x14ac:dyDescent="0.25">
      <c r="B7171" s="103"/>
      <c r="C7171" s="123"/>
      <c r="D7171" s="103"/>
      <c r="E7171" s="103"/>
      <c r="F7171" s="103"/>
      <c r="H7171" s="123"/>
      <c r="I7171" s="103"/>
      <c r="J7171" s="103"/>
      <c r="K7171" s="103"/>
    </row>
    <row r="7172" spans="2:11" ht="12" customHeight="1" x14ac:dyDescent="0.25">
      <c r="B7172" s="103"/>
      <c r="C7172" s="123"/>
      <c r="D7172" s="103"/>
      <c r="E7172" s="103"/>
      <c r="F7172" s="103"/>
      <c r="H7172" s="123"/>
      <c r="I7172" s="103"/>
      <c r="J7172" s="103"/>
      <c r="K7172" s="103"/>
    </row>
    <row r="7173" spans="2:11" ht="12" customHeight="1" x14ac:dyDescent="0.25">
      <c r="B7173" s="103"/>
      <c r="C7173" s="123"/>
      <c r="D7173" s="103"/>
      <c r="E7173" s="103"/>
      <c r="F7173" s="103"/>
      <c r="H7173" s="123"/>
      <c r="I7173" s="103"/>
      <c r="J7173" s="103"/>
      <c r="K7173" s="103"/>
    </row>
    <row r="7174" spans="2:11" ht="12" customHeight="1" x14ac:dyDescent="0.25">
      <c r="B7174" s="103"/>
      <c r="C7174" s="123"/>
      <c r="D7174" s="103"/>
      <c r="E7174" s="103"/>
      <c r="F7174" s="103"/>
      <c r="H7174" s="123"/>
      <c r="I7174" s="103"/>
      <c r="J7174" s="103"/>
      <c r="K7174" s="103"/>
    </row>
    <row r="7175" spans="2:11" ht="12" customHeight="1" x14ac:dyDescent="0.25">
      <c r="B7175" s="103"/>
      <c r="C7175" s="123"/>
      <c r="D7175" s="103"/>
      <c r="E7175" s="103"/>
      <c r="F7175" s="103"/>
      <c r="H7175" s="123"/>
      <c r="I7175" s="103"/>
      <c r="J7175" s="103"/>
      <c r="K7175" s="103"/>
    </row>
    <row r="7176" spans="2:11" ht="12" customHeight="1" x14ac:dyDescent="0.25">
      <c r="B7176" s="103"/>
      <c r="C7176" s="123"/>
      <c r="D7176" s="103"/>
      <c r="E7176" s="103"/>
      <c r="F7176" s="103"/>
      <c r="H7176" s="123"/>
      <c r="I7176" s="103"/>
      <c r="J7176" s="103"/>
      <c r="K7176" s="103"/>
    </row>
    <row r="7177" spans="2:11" ht="12" customHeight="1" x14ac:dyDescent="0.25">
      <c r="B7177" s="103"/>
      <c r="C7177" s="123"/>
      <c r="D7177" s="103"/>
      <c r="E7177" s="103"/>
      <c r="F7177" s="103"/>
      <c r="H7177" s="123"/>
      <c r="I7177" s="103"/>
      <c r="J7177" s="103"/>
      <c r="K7177" s="103"/>
    </row>
    <row r="7178" spans="2:11" ht="12" customHeight="1" x14ac:dyDescent="0.25">
      <c r="B7178" s="103"/>
      <c r="C7178" s="123"/>
      <c r="D7178" s="103"/>
      <c r="E7178" s="103"/>
      <c r="F7178" s="103"/>
      <c r="H7178" s="123"/>
      <c r="I7178" s="103"/>
      <c r="J7178" s="103"/>
      <c r="K7178" s="103"/>
    </row>
    <row r="7179" spans="2:11" ht="12" customHeight="1" x14ac:dyDescent="0.25">
      <c r="B7179" s="103"/>
      <c r="C7179" s="123"/>
      <c r="D7179" s="103"/>
      <c r="E7179" s="103"/>
      <c r="F7179" s="103"/>
      <c r="H7179" s="123"/>
      <c r="I7179" s="103"/>
      <c r="J7179" s="103"/>
      <c r="K7179" s="103"/>
    </row>
    <row r="7180" spans="2:11" ht="12" customHeight="1" x14ac:dyDescent="0.25">
      <c r="B7180" s="103"/>
      <c r="C7180" s="123"/>
      <c r="D7180" s="103"/>
      <c r="E7180" s="103"/>
      <c r="F7180" s="103"/>
      <c r="H7180" s="123"/>
      <c r="I7180" s="103"/>
      <c r="J7180" s="103"/>
      <c r="K7180" s="103"/>
    </row>
    <row r="7181" spans="2:11" ht="12" customHeight="1" x14ac:dyDescent="0.25">
      <c r="B7181" s="103"/>
      <c r="C7181" s="123"/>
      <c r="D7181" s="103"/>
      <c r="E7181" s="103"/>
      <c r="F7181" s="103"/>
      <c r="H7181" s="123"/>
      <c r="I7181" s="103"/>
      <c r="J7181" s="103"/>
      <c r="K7181" s="103"/>
    </row>
    <row r="7182" spans="2:11" ht="12" customHeight="1" x14ac:dyDescent="0.25">
      <c r="B7182" s="103"/>
      <c r="C7182" s="123"/>
      <c r="D7182" s="103"/>
      <c r="E7182" s="103"/>
      <c r="F7182" s="103"/>
      <c r="H7182" s="123"/>
      <c r="I7182" s="103"/>
      <c r="J7182" s="103"/>
      <c r="K7182" s="103"/>
    </row>
    <row r="7183" spans="2:11" ht="12" customHeight="1" x14ac:dyDescent="0.25">
      <c r="B7183" s="103"/>
      <c r="C7183" s="123"/>
      <c r="D7183" s="103"/>
      <c r="E7183" s="103"/>
      <c r="F7183" s="103"/>
      <c r="H7183" s="123"/>
      <c r="I7183" s="103"/>
      <c r="J7183" s="103"/>
      <c r="K7183" s="103"/>
    </row>
    <row r="7184" spans="2:11" ht="12" customHeight="1" x14ac:dyDescent="0.25">
      <c r="B7184" s="103"/>
      <c r="C7184" s="123"/>
      <c r="D7184" s="103"/>
      <c r="E7184" s="103"/>
      <c r="F7184" s="103"/>
      <c r="H7184" s="123"/>
      <c r="I7184" s="103"/>
      <c r="J7184" s="103"/>
      <c r="K7184" s="103"/>
    </row>
    <row r="7185" spans="2:11" ht="12" customHeight="1" x14ac:dyDescent="0.25">
      <c r="B7185" s="103"/>
      <c r="C7185" s="123"/>
      <c r="D7185" s="103"/>
      <c r="E7185" s="103"/>
      <c r="F7185" s="103"/>
      <c r="H7185" s="123"/>
      <c r="I7185" s="103"/>
      <c r="J7185" s="103"/>
      <c r="K7185" s="103"/>
    </row>
    <row r="7186" spans="2:11" ht="12" customHeight="1" x14ac:dyDescent="0.25">
      <c r="B7186" s="103"/>
      <c r="C7186" s="123"/>
      <c r="D7186" s="103"/>
      <c r="E7186" s="103"/>
      <c r="F7186" s="103"/>
      <c r="H7186" s="123"/>
      <c r="I7186" s="103"/>
      <c r="J7186" s="103"/>
      <c r="K7186" s="103"/>
    </row>
    <row r="7187" spans="2:11" ht="12" customHeight="1" x14ac:dyDescent="0.25">
      <c r="B7187" s="103"/>
      <c r="C7187" s="123"/>
      <c r="D7187" s="103"/>
      <c r="E7187" s="103"/>
      <c r="F7187" s="103"/>
      <c r="H7187" s="123"/>
      <c r="I7187" s="103"/>
      <c r="J7187" s="103"/>
      <c r="K7187" s="103"/>
    </row>
    <row r="7188" spans="2:11" ht="12" customHeight="1" x14ac:dyDescent="0.25">
      <c r="B7188" s="103"/>
      <c r="C7188" s="123"/>
      <c r="D7188" s="103"/>
      <c r="E7188" s="103"/>
      <c r="F7188" s="103"/>
      <c r="H7188" s="123"/>
      <c r="I7188" s="103"/>
      <c r="J7188" s="103"/>
      <c r="K7188" s="103"/>
    </row>
    <row r="7189" spans="2:11" ht="12" customHeight="1" x14ac:dyDescent="0.25">
      <c r="B7189" s="103"/>
      <c r="C7189" s="123"/>
      <c r="D7189" s="103"/>
      <c r="E7189" s="103"/>
      <c r="F7189" s="103"/>
      <c r="H7189" s="123"/>
      <c r="I7189" s="103"/>
      <c r="J7189" s="103"/>
      <c r="K7189" s="103"/>
    </row>
    <row r="7190" spans="2:11" ht="12" customHeight="1" x14ac:dyDescent="0.25">
      <c r="B7190" s="103"/>
      <c r="C7190" s="123"/>
      <c r="D7190" s="103"/>
      <c r="E7190" s="103"/>
      <c r="F7190" s="103"/>
      <c r="H7190" s="123"/>
      <c r="I7190" s="103"/>
      <c r="J7190" s="103"/>
      <c r="K7190" s="103"/>
    </row>
    <row r="7191" spans="2:11" ht="12" customHeight="1" x14ac:dyDescent="0.25">
      <c r="B7191" s="103"/>
      <c r="C7191" s="123"/>
      <c r="D7191" s="103"/>
      <c r="E7191" s="103"/>
      <c r="F7191" s="103"/>
      <c r="H7191" s="123"/>
      <c r="I7191" s="103"/>
      <c r="J7191" s="103"/>
      <c r="K7191" s="103"/>
    </row>
    <row r="7192" spans="2:11" ht="12" customHeight="1" x14ac:dyDescent="0.25">
      <c r="B7192" s="103"/>
      <c r="C7192" s="123"/>
      <c r="D7192" s="103"/>
      <c r="E7192" s="103"/>
      <c r="F7192" s="103"/>
      <c r="H7192" s="123"/>
      <c r="I7192" s="103"/>
      <c r="J7192" s="103"/>
      <c r="K7192" s="103"/>
    </row>
    <row r="7193" spans="2:11" ht="12" customHeight="1" x14ac:dyDescent="0.25">
      <c r="B7193" s="103"/>
      <c r="C7193" s="123"/>
      <c r="D7193" s="103"/>
      <c r="E7193" s="103"/>
      <c r="F7193" s="103"/>
      <c r="H7193" s="123"/>
      <c r="I7193" s="103"/>
      <c r="J7193" s="103"/>
      <c r="K7193" s="103"/>
    </row>
    <row r="7194" spans="2:11" ht="12" customHeight="1" x14ac:dyDescent="0.25">
      <c r="B7194" s="103"/>
      <c r="C7194" s="123"/>
      <c r="D7194" s="103"/>
      <c r="E7194" s="103"/>
      <c r="F7194" s="103"/>
      <c r="H7194" s="123"/>
      <c r="I7194" s="103"/>
      <c r="J7194" s="103"/>
      <c r="K7194" s="103"/>
    </row>
    <row r="7195" spans="2:11" ht="12" customHeight="1" x14ac:dyDescent="0.25">
      <c r="B7195" s="103"/>
      <c r="C7195" s="123"/>
      <c r="D7195" s="103"/>
      <c r="E7195" s="103"/>
      <c r="F7195" s="103"/>
      <c r="H7195" s="123"/>
      <c r="I7195" s="103"/>
      <c r="J7195" s="103"/>
      <c r="K7195" s="103"/>
    </row>
    <row r="7196" spans="2:11" ht="12" customHeight="1" x14ac:dyDescent="0.25">
      <c r="B7196" s="103"/>
      <c r="C7196" s="123"/>
      <c r="D7196" s="103"/>
      <c r="E7196" s="103"/>
      <c r="F7196" s="103"/>
      <c r="H7196" s="123"/>
      <c r="I7196" s="103"/>
      <c r="J7196" s="103"/>
      <c r="K7196" s="103"/>
    </row>
    <row r="7197" spans="2:11" ht="12" customHeight="1" x14ac:dyDescent="0.25">
      <c r="B7197" s="103"/>
      <c r="C7197" s="123"/>
      <c r="D7197" s="103"/>
      <c r="E7197" s="103"/>
      <c r="F7197" s="103"/>
      <c r="H7197" s="123"/>
      <c r="I7197" s="103"/>
      <c r="J7197" s="103"/>
      <c r="K7197" s="103"/>
    </row>
    <row r="7198" spans="2:11" ht="12" customHeight="1" x14ac:dyDescent="0.25">
      <c r="B7198" s="103"/>
      <c r="C7198" s="123"/>
      <c r="D7198" s="103"/>
      <c r="E7198" s="103"/>
      <c r="F7198" s="103"/>
      <c r="H7198" s="123"/>
      <c r="I7198" s="103"/>
      <c r="J7198" s="103"/>
      <c r="K7198" s="103"/>
    </row>
    <row r="7199" spans="2:11" ht="12" customHeight="1" x14ac:dyDescent="0.25">
      <c r="B7199" s="103"/>
      <c r="C7199" s="123"/>
      <c r="D7199" s="103"/>
      <c r="E7199" s="103"/>
      <c r="F7199" s="103"/>
      <c r="H7199" s="123"/>
      <c r="I7199" s="103"/>
      <c r="J7199" s="103"/>
      <c r="K7199" s="103"/>
    </row>
    <row r="7200" spans="2:11" ht="12" customHeight="1" x14ac:dyDescent="0.25">
      <c r="B7200" s="103"/>
      <c r="C7200" s="123"/>
      <c r="D7200" s="103"/>
      <c r="E7200" s="103"/>
      <c r="F7200" s="103"/>
      <c r="H7200" s="123"/>
      <c r="I7200" s="103"/>
      <c r="J7200" s="103"/>
      <c r="K7200" s="103"/>
    </row>
    <row r="7201" spans="2:11" ht="12" customHeight="1" x14ac:dyDescent="0.25">
      <c r="B7201" s="103"/>
      <c r="C7201" s="123"/>
      <c r="D7201" s="103"/>
      <c r="E7201" s="103"/>
      <c r="F7201" s="103"/>
      <c r="H7201" s="123"/>
      <c r="I7201" s="103"/>
      <c r="J7201" s="103"/>
      <c r="K7201" s="103"/>
    </row>
    <row r="7202" spans="2:11" ht="12" customHeight="1" x14ac:dyDescent="0.25">
      <c r="B7202" s="103"/>
      <c r="C7202" s="123"/>
      <c r="D7202" s="103"/>
      <c r="E7202" s="103"/>
      <c r="F7202" s="103"/>
      <c r="H7202" s="123"/>
      <c r="I7202" s="103"/>
      <c r="J7202" s="103"/>
      <c r="K7202" s="103"/>
    </row>
    <row r="7203" spans="2:11" ht="12" customHeight="1" x14ac:dyDescent="0.25">
      <c r="B7203" s="103"/>
      <c r="C7203" s="123"/>
      <c r="D7203" s="103"/>
      <c r="E7203" s="103"/>
      <c r="F7203" s="103"/>
      <c r="H7203" s="123"/>
      <c r="I7203" s="103"/>
      <c r="J7203" s="103"/>
      <c r="K7203" s="103"/>
    </row>
    <row r="7204" spans="2:11" ht="12" customHeight="1" x14ac:dyDescent="0.25">
      <c r="B7204" s="103"/>
      <c r="C7204" s="123"/>
      <c r="D7204" s="103"/>
      <c r="E7204" s="103"/>
      <c r="F7204" s="103"/>
      <c r="H7204" s="123"/>
      <c r="I7204" s="103"/>
      <c r="J7204" s="103"/>
      <c r="K7204" s="103"/>
    </row>
    <row r="7205" spans="2:11" ht="12" customHeight="1" x14ac:dyDescent="0.25">
      <c r="B7205" s="103"/>
      <c r="C7205" s="123"/>
      <c r="D7205" s="103"/>
      <c r="E7205" s="103"/>
      <c r="F7205" s="103"/>
      <c r="H7205" s="123"/>
      <c r="I7205" s="103"/>
      <c r="J7205" s="103"/>
      <c r="K7205" s="103"/>
    </row>
    <row r="7206" spans="2:11" ht="12" customHeight="1" x14ac:dyDescent="0.25">
      <c r="B7206" s="103"/>
      <c r="C7206" s="123"/>
      <c r="D7206" s="103"/>
      <c r="E7206" s="103"/>
      <c r="F7206" s="103"/>
      <c r="H7206" s="123"/>
      <c r="I7206" s="103"/>
      <c r="J7206" s="103"/>
      <c r="K7206" s="103"/>
    </row>
    <row r="7207" spans="2:11" ht="12" customHeight="1" x14ac:dyDescent="0.25">
      <c r="B7207" s="103"/>
      <c r="C7207" s="123"/>
      <c r="D7207" s="103"/>
      <c r="E7207" s="103"/>
      <c r="F7207" s="103"/>
      <c r="H7207" s="123"/>
      <c r="I7207" s="103"/>
      <c r="J7207" s="103"/>
      <c r="K7207" s="103"/>
    </row>
    <row r="7208" spans="2:11" ht="12" customHeight="1" x14ac:dyDescent="0.25">
      <c r="B7208" s="103"/>
      <c r="C7208" s="123"/>
      <c r="D7208" s="103"/>
      <c r="E7208" s="103"/>
      <c r="F7208" s="103"/>
      <c r="H7208" s="123"/>
      <c r="I7208" s="103"/>
      <c r="J7208" s="103"/>
      <c r="K7208" s="103"/>
    </row>
    <row r="7209" spans="2:11" ht="12" customHeight="1" x14ac:dyDescent="0.25">
      <c r="B7209" s="103"/>
      <c r="C7209" s="123"/>
      <c r="D7209" s="103"/>
      <c r="E7209" s="103"/>
      <c r="F7209" s="103"/>
      <c r="H7209" s="123"/>
      <c r="I7209" s="103"/>
      <c r="J7209" s="103"/>
      <c r="K7209" s="103"/>
    </row>
    <row r="7210" spans="2:11" ht="12" customHeight="1" x14ac:dyDescent="0.25">
      <c r="B7210" s="103"/>
      <c r="C7210" s="123"/>
      <c r="D7210" s="103"/>
      <c r="E7210" s="103"/>
      <c r="F7210" s="103"/>
      <c r="H7210" s="123"/>
      <c r="I7210" s="103"/>
      <c r="J7210" s="103"/>
      <c r="K7210" s="103"/>
    </row>
    <row r="7211" spans="2:11" ht="12" customHeight="1" x14ac:dyDescent="0.25">
      <c r="B7211" s="103"/>
      <c r="C7211" s="123"/>
      <c r="D7211" s="103"/>
      <c r="E7211" s="103"/>
      <c r="F7211" s="103"/>
      <c r="H7211" s="123"/>
      <c r="I7211" s="103"/>
      <c r="J7211" s="103"/>
      <c r="K7211" s="103"/>
    </row>
    <row r="7212" spans="2:11" ht="12" customHeight="1" x14ac:dyDescent="0.25">
      <c r="B7212" s="103"/>
      <c r="C7212" s="123"/>
      <c r="D7212" s="103"/>
      <c r="E7212" s="103"/>
      <c r="F7212" s="103"/>
      <c r="H7212" s="123"/>
      <c r="I7212" s="103"/>
      <c r="J7212" s="103"/>
      <c r="K7212" s="103"/>
    </row>
    <row r="7213" spans="2:11" ht="12" customHeight="1" x14ac:dyDescent="0.25">
      <c r="B7213" s="103"/>
      <c r="C7213" s="123"/>
      <c r="D7213" s="103"/>
      <c r="E7213" s="103"/>
      <c r="F7213" s="103"/>
      <c r="H7213" s="123"/>
      <c r="I7213" s="103"/>
      <c r="J7213" s="103"/>
      <c r="K7213" s="103"/>
    </row>
    <row r="7214" spans="2:11" ht="12" customHeight="1" x14ac:dyDescent="0.25">
      <c r="B7214" s="103"/>
      <c r="C7214" s="123"/>
      <c r="D7214" s="103"/>
      <c r="E7214" s="103"/>
      <c r="F7214" s="103"/>
      <c r="H7214" s="123"/>
      <c r="I7214" s="103"/>
      <c r="J7214" s="103"/>
      <c r="K7214" s="103"/>
    </row>
    <row r="7215" spans="2:11" ht="12" customHeight="1" x14ac:dyDescent="0.25">
      <c r="B7215" s="103"/>
      <c r="C7215" s="123"/>
      <c r="D7215" s="103"/>
      <c r="E7215" s="103"/>
      <c r="F7215" s="103"/>
      <c r="H7215" s="123"/>
      <c r="I7215" s="103"/>
      <c r="J7215" s="103"/>
      <c r="K7215" s="103"/>
    </row>
    <row r="7216" spans="2:11" ht="12" customHeight="1" x14ac:dyDescent="0.25">
      <c r="B7216" s="103"/>
      <c r="C7216" s="123"/>
      <c r="D7216" s="103"/>
      <c r="E7216" s="103"/>
      <c r="F7216" s="103"/>
      <c r="H7216" s="123"/>
      <c r="I7216" s="103"/>
      <c r="J7216" s="103"/>
      <c r="K7216" s="103"/>
    </row>
    <row r="7217" spans="2:11" ht="12" customHeight="1" x14ac:dyDescent="0.25">
      <c r="B7217" s="103"/>
      <c r="C7217" s="123"/>
      <c r="D7217" s="103"/>
      <c r="E7217" s="103"/>
      <c r="F7217" s="103"/>
      <c r="H7217" s="123"/>
      <c r="I7217" s="103"/>
      <c r="J7217" s="103"/>
      <c r="K7217" s="103"/>
    </row>
    <row r="7218" spans="2:11" ht="12" customHeight="1" x14ac:dyDescent="0.25">
      <c r="B7218" s="103"/>
      <c r="C7218" s="123"/>
      <c r="D7218" s="103"/>
      <c r="E7218" s="103"/>
      <c r="F7218" s="103"/>
      <c r="H7218" s="123"/>
      <c r="I7218" s="103"/>
      <c r="J7218" s="103"/>
      <c r="K7218" s="103"/>
    </row>
    <row r="7219" spans="2:11" ht="12" customHeight="1" x14ac:dyDescent="0.25">
      <c r="B7219" s="103"/>
      <c r="C7219" s="123"/>
      <c r="D7219" s="103"/>
      <c r="E7219" s="103"/>
      <c r="F7219" s="103"/>
      <c r="H7219" s="123"/>
      <c r="I7219" s="103"/>
      <c r="J7219" s="103"/>
      <c r="K7219" s="103"/>
    </row>
    <row r="7220" spans="2:11" ht="12" customHeight="1" x14ac:dyDescent="0.25">
      <c r="B7220" s="103"/>
      <c r="C7220" s="123"/>
      <c r="D7220" s="103"/>
      <c r="E7220" s="103"/>
      <c r="F7220" s="103"/>
      <c r="H7220" s="123"/>
      <c r="I7220" s="103"/>
      <c r="J7220" s="103"/>
      <c r="K7220" s="103"/>
    </row>
    <row r="7221" spans="2:11" ht="12" customHeight="1" x14ac:dyDescent="0.25">
      <c r="B7221" s="103"/>
      <c r="C7221" s="123"/>
      <c r="D7221" s="103"/>
      <c r="E7221" s="103"/>
      <c r="F7221" s="103"/>
      <c r="H7221" s="123"/>
      <c r="I7221" s="103"/>
      <c r="J7221" s="103"/>
      <c r="K7221" s="103"/>
    </row>
    <row r="7222" spans="2:11" ht="12" customHeight="1" x14ac:dyDescent="0.25">
      <c r="B7222" s="103"/>
      <c r="C7222" s="123"/>
      <c r="D7222" s="103"/>
      <c r="E7222" s="103"/>
      <c r="F7222" s="103"/>
      <c r="H7222" s="123"/>
      <c r="I7222" s="103"/>
      <c r="J7222" s="103"/>
      <c r="K7222" s="103"/>
    </row>
    <row r="7223" spans="2:11" ht="12" customHeight="1" x14ac:dyDescent="0.25">
      <c r="B7223" s="103"/>
      <c r="C7223" s="123"/>
      <c r="D7223" s="103"/>
      <c r="E7223" s="103"/>
      <c r="F7223" s="103"/>
      <c r="H7223" s="123"/>
      <c r="I7223" s="103"/>
      <c r="J7223" s="103"/>
      <c r="K7223" s="103"/>
    </row>
    <row r="7224" spans="2:11" ht="12" customHeight="1" x14ac:dyDescent="0.25">
      <c r="B7224" s="103"/>
      <c r="C7224" s="123"/>
      <c r="D7224" s="103"/>
      <c r="E7224" s="103"/>
      <c r="F7224" s="103"/>
      <c r="H7224" s="123"/>
      <c r="I7224" s="103"/>
      <c r="J7224" s="103"/>
      <c r="K7224" s="103"/>
    </row>
    <row r="7225" spans="2:11" ht="12" customHeight="1" x14ac:dyDescent="0.25">
      <c r="B7225" s="103"/>
      <c r="C7225" s="123"/>
      <c r="D7225" s="103"/>
      <c r="E7225" s="103"/>
      <c r="F7225" s="103"/>
      <c r="H7225" s="123"/>
      <c r="I7225" s="103"/>
      <c r="J7225" s="103"/>
      <c r="K7225" s="103"/>
    </row>
    <row r="7226" spans="2:11" ht="12" customHeight="1" x14ac:dyDescent="0.25">
      <c r="B7226" s="103"/>
      <c r="C7226" s="123"/>
      <c r="D7226" s="103"/>
      <c r="E7226" s="103"/>
      <c r="F7226" s="103"/>
      <c r="H7226" s="123"/>
      <c r="I7226" s="103"/>
      <c r="J7226" s="103"/>
      <c r="K7226" s="103"/>
    </row>
    <row r="7227" spans="2:11" ht="12" customHeight="1" x14ac:dyDescent="0.25">
      <c r="B7227" s="103"/>
      <c r="C7227" s="123"/>
      <c r="D7227" s="103"/>
      <c r="E7227" s="103"/>
      <c r="F7227" s="103"/>
      <c r="H7227" s="123"/>
      <c r="I7227" s="103"/>
      <c r="J7227" s="103"/>
      <c r="K7227" s="103"/>
    </row>
    <row r="7228" spans="2:11" ht="12" customHeight="1" x14ac:dyDescent="0.25">
      <c r="B7228" s="103"/>
      <c r="C7228" s="123"/>
      <c r="D7228" s="103"/>
      <c r="E7228" s="103"/>
      <c r="F7228" s="103"/>
      <c r="H7228" s="123"/>
      <c r="I7228" s="103"/>
      <c r="J7228" s="103"/>
      <c r="K7228" s="103"/>
    </row>
    <row r="7229" spans="2:11" ht="12" customHeight="1" x14ac:dyDescent="0.25">
      <c r="B7229" s="103"/>
      <c r="C7229" s="123"/>
      <c r="D7229" s="103"/>
      <c r="E7229" s="103"/>
      <c r="F7229" s="103"/>
      <c r="H7229" s="123"/>
      <c r="I7229" s="103"/>
      <c r="J7229" s="103"/>
      <c r="K7229" s="103"/>
    </row>
    <row r="7230" spans="2:11" ht="12" customHeight="1" x14ac:dyDescent="0.25">
      <c r="B7230" s="103"/>
      <c r="C7230" s="123"/>
      <c r="D7230" s="103"/>
      <c r="E7230" s="103"/>
      <c r="F7230" s="103"/>
      <c r="H7230" s="123"/>
      <c r="I7230" s="103"/>
      <c r="J7230" s="103"/>
      <c r="K7230" s="103"/>
    </row>
    <row r="7231" spans="2:11" ht="12" customHeight="1" x14ac:dyDescent="0.25">
      <c r="B7231" s="103"/>
      <c r="C7231" s="123"/>
      <c r="D7231" s="103"/>
      <c r="E7231" s="103"/>
      <c r="F7231" s="103"/>
      <c r="H7231" s="123"/>
      <c r="I7231" s="103"/>
      <c r="J7231" s="103"/>
      <c r="K7231" s="103"/>
    </row>
    <row r="7232" spans="2:11" ht="12" customHeight="1" x14ac:dyDescent="0.25">
      <c r="B7232" s="103"/>
      <c r="C7232" s="123"/>
      <c r="D7232" s="103"/>
      <c r="E7232" s="103"/>
      <c r="F7232" s="103"/>
      <c r="H7232" s="123"/>
      <c r="I7232" s="103"/>
      <c r="J7232" s="103"/>
      <c r="K7232" s="103"/>
    </row>
    <row r="7233" spans="2:11" ht="12" customHeight="1" x14ac:dyDescent="0.25">
      <c r="B7233" s="103"/>
      <c r="C7233" s="123"/>
      <c r="D7233" s="103"/>
      <c r="E7233" s="103"/>
      <c r="F7233" s="103"/>
      <c r="H7233" s="123"/>
      <c r="I7233" s="103"/>
      <c r="J7233" s="103"/>
      <c r="K7233" s="103"/>
    </row>
    <row r="7234" spans="2:11" ht="12" customHeight="1" x14ac:dyDescent="0.25">
      <c r="B7234" s="103"/>
      <c r="C7234" s="123"/>
      <c r="D7234" s="103"/>
      <c r="E7234" s="103"/>
      <c r="F7234" s="103"/>
      <c r="H7234" s="123"/>
      <c r="I7234" s="103"/>
      <c r="J7234" s="103"/>
      <c r="K7234" s="103"/>
    </row>
    <row r="7235" spans="2:11" ht="12" customHeight="1" x14ac:dyDescent="0.25">
      <c r="B7235" s="103"/>
      <c r="C7235" s="123"/>
      <c r="D7235" s="103"/>
      <c r="E7235" s="103"/>
      <c r="F7235" s="103"/>
      <c r="H7235" s="123"/>
      <c r="I7235" s="103"/>
      <c r="J7235" s="103"/>
      <c r="K7235" s="103"/>
    </row>
    <row r="7236" spans="2:11" ht="12" customHeight="1" x14ac:dyDescent="0.25">
      <c r="B7236" s="103"/>
      <c r="C7236" s="123"/>
      <c r="D7236" s="103"/>
      <c r="E7236" s="103"/>
      <c r="F7236" s="103"/>
      <c r="H7236" s="123"/>
      <c r="I7236" s="103"/>
      <c r="J7236" s="103"/>
      <c r="K7236" s="103"/>
    </row>
    <row r="7237" spans="2:11" ht="12" customHeight="1" x14ac:dyDescent="0.25">
      <c r="B7237" s="103"/>
      <c r="C7237" s="123"/>
      <c r="D7237" s="103"/>
      <c r="E7237" s="103"/>
      <c r="F7237" s="103"/>
      <c r="H7237" s="123"/>
      <c r="I7237" s="103"/>
      <c r="J7237" s="103"/>
      <c r="K7237" s="103"/>
    </row>
    <row r="7238" spans="2:11" ht="12" customHeight="1" x14ac:dyDescent="0.25">
      <c r="B7238" s="103"/>
      <c r="C7238" s="123"/>
      <c r="D7238" s="103"/>
      <c r="E7238" s="103"/>
      <c r="F7238" s="103"/>
      <c r="H7238" s="123"/>
      <c r="I7238" s="103"/>
      <c r="J7238" s="103"/>
      <c r="K7238" s="103"/>
    </row>
    <row r="7239" spans="2:11" ht="12" customHeight="1" x14ac:dyDescent="0.25">
      <c r="B7239" s="103"/>
      <c r="C7239" s="123"/>
      <c r="D7239" s="103"/>
      <c r="E7239" s="103"/>
      <c r="F7239" s="103"/>
      <c r="H7239" s="123"/>
      <c r="I7239" s="103"/>
      <c r="J7239" s="103"/>
      <c r="K7239" s="103"/>
    </row>
    <row r="7240" spans="2:11" ht="12" customHeight="1" x14ac:dyDescent="0.25">
      <c r="B7240" s="103"/>
      <c r="C7240" s="123"/>
      <c r="D7240" s="103"/>
      <c r="E7240" s="103"/>
      <c r="F7240" s="103"/>
      <c r="H7240" s="123"/>
      <c r="I7240" s="103"/>
      <c r="J7240" s="103"/>
      <c r="K7240" s="103"/>
    </row>
    <row r="7241" spans="2:11" ht="12" customHeight="1" x14ac:dyDescent="0.25">
      <c r="B7241" s="103"/>
      <c r="C7241" s="123"/>
      <c r="D7241" s="103"/>
      <c r="E7241" s="103"/>
      <c r="F7241" s="103"/>
      <c r="H7241" s="123"/>
      <c r="I7241" s="103"/>
      <c r="J7241" s="103"/>
      <c r="K7241" s="103"/>
    </row>
    <row r="7242" spans="2:11" ht="12" customHeight="1" x14ac:dyDescent="0.25">
      <c r="B7242" s="103"/>
      <c r="C7242" s="123"/>
      <c r="D7242" s="103"/>
      <c r="E7242" s="103"/>
      <c r="F7242" s="103"/>
      <c r="H7242" s="123"/>
      <c r="I7242" s="103"/>
      <c r="J7242" s="103"/>
      <c r="K7242" s="103"/>
    </row>
    <row r="7243" spans="2:11" ht="12" customHeight="1" x14ac:dyDescent="0.25">
      <c r="B7243" s="103"/>
      <c r="C7243" s="123"/>
      <c r="D7243" s="103"/>
      <c r="E7243" s="103"/>
      <c r="F7243" s="103"/>
      <c r="H7243" s="123"/>
      <c r="I7243" s="103"/>
      <c r="J7243" s="103"/>
      <c r="K7243" s="103"/>
    </row>
    <row r="7244" spans="2:11" ht="12" customHeight="1" x14ac:dyDescent="0.25">
      <c r="B7244" s="103"/>
      <c r="C7244" s="123"/>
      <c r="D7244" s="103"/>
      <c r="E7244" s="103"/>
      <c r="F7244" s="103"/>
      <c r="H7244" s="123"/>
      <c r="I7244" s="103"/>
      <c r="J7244" s="103"/>
      <c r="K7244" s="103"/>
    </row>
    <row r="7245" spans="2:11" ht="12" customHeight="1" x14ac:dyDescent="0.25">
      <c r="B7245" s="103"/>
      <c r="C7245" s="123"/>
      <c r="D7245" s="103"/>
      <c r="E7245" s="103"/>
      <c r="F7245" s="103"/>
      <c r="H7245" s="123"/>
      <c r="I7245" s="103"/>
      <c r="J7245" s="103"/>
      <c r="K7245" s="103"/>
    </row>
    <row r="7246" spans="2:11" ht="12" customHeight="1" x14ac:dyDescent="0.25">
      <c r="B7246" s="103"/>
      <c r="C7246" s="123"/>
      <c r="D7246" s="103"/>
      <c r="E7246" s="103"/>
      <c r="F7246" s="103"/>
      <c r="H7246" s="123"/>
      <c r="I7246" s="103"/>
      <c r="J7246" s="103"/>
      <c r="K7246" s="103"/>
    </row>
    <row r="7247" spans="2:11" ht="12" customHeight="1" x14ac:dyDescent="0.25">
      <c r="B7247" s="103"/>
      <c r="C7247" s="123"/>
      <c r="D7247" s="103"/>
      <c r="E7247" s="103"/>
      <c r="F7247" s="103"/>
      <c r="H7247" s="123"/>
      <c r="I7247" s="103"/>
      <c r="J7247" s="103"/>
      <c r="K7247" s="103"/>
    </row>
    <row r="7248" spans="2:11" ht="12" customHeight="1" x14ac:dyDescent="0.25">
      <c r="B7248" s="103"/>
      <c r="C7248" s="123"/>
      <c r="D7248" s="103"/>
      <c r="E7248" s="103"/>
      <c r="F7248" s="103"/>
      <c r="H7248" s="123"/>
      <c r="I7248" s="103"/>
      <c r="J7248" s="103"/>
      <c r="K7248" s="103"/>
    </row>
    <row r="7249" spans="2:11" ht="12" customHeight="1" x14ac:dyDescent="0.25">
      <c r="B7249" s="103"/>
      <c r="C7249" s="123"/>
      <c r="D7249" s="103"/>
      <c r="E7249" s="103"/>
      <c r="F7249" s="103"/>
      <c r="H7249" s="123"/>
      <c r="I7249" s="103"/>
      <c r="J7249" s="103"/>
      <c r="K7249" s="103"/>
    </row>
    <row r="7250" spans="2:11" ht="12" customHeight="1" x14ac:dyDescent="0.25">
      <c r="B7250" s="103"/>
      <c r="C7250" s="123"/>
      <c r="D7250" s="103"/>
      <c r="E7250" s="103"/>
      <c r="F7250" s="103"/>
      <c r="H7250" s="123"/>
      <c r="I7250" s="103"/>
      <c r="J7250" s="103"/>
      <c r="K7250" s="103"/>
    </row>
    <row r="7251" spans="2:11" ht="12" customHeight="1" x14ac:dyDescent="0.25">
      <c r="B7251" s="103"/>
      <c r="C7251" s="123"/>
      <c r="D7251" s="103"/>
      <c r="E7251" s="103"/>
      <c r="F7251" s="103"/>
      <c r="H7251" s="123"/>
      <c r="I7251" s="103"/>
      <c r="J7251" s="103"/>
      <c r="K7251" s="103"/>
    </row>
    <row r="7252" spans="2:11" ht="12" customHeight="1" x14ac:dyDescent="0.25">
      <c r="B7252" s="103"/>
      <c r="C7252" s="123"/>
      <c r="D7252" s="103"/>
      <c r="E7252" s="103"/>
      <c r="F7252" s="103"/>
      <c r="H7252" s="123"/>
      <c r="I7252" s="103"/>
      <c r="J7252" s="103"/>
      <c r="K7252" s="103"/>
    </row>
    <row r="7253" spans="2:11" ht="12" customHeight="1" x14ac:dyDescent="0.25">
      <c r="B7253" s="103"/>
      <c r="C7253" s="123"/>
      <c r="D7253" s="103"/>
      <c r="E7253" s="103"/>
      <c r="F7253" s="103"/>
      <c r="H7253" s="123"/>
      <c r="I7253" s="103"/>
      <c r="J7253" s="103"/>
      <c r="K7253" s="103"/>
    </row>
    <row r="7254" spans="2:11" ht="12" customHeight="1" x14ac:dyDescent="0.25">
      <c r="B7254" s="103"/>
      <c r="C7254" s="123"/>
      <c r="D7254" s="103"/>
      <c r="E7254" s="103"/>
      <c r="F7254" s="103"/>
      <c r="H7254" s="123"/>
      <c r="I7254" s="103"/>
      <c r="J7254" s="103"/>
      <c r="K7254" s="103"/>
    </row>
    <row r="7255" spans="2:11" ht="12" customHeight="1" x14ac:dyDescent="0.25">
      <c r="B7255" s="103"/>
      <c r="C7255" s="123"/>
      <c r="D7255" s="103"/>
      <c r="E7255" s="103"/>
      <c r="F7255" s="103"/>
      <c r="H7255" s="123"/>
      <c r="I7255" s="103"/>
      <c r="J7255" s="103"/>
      <c r="K7255" s="103"/>
    </row>
    <row r="7256" spans="2:11" ht="12" customHeight="1" x14ac:dyDescent="0.25">
      <c r="B7256" s="103"/>
      <c r="C7256" s="123"/>
      <c r="D7256" s="103"/>
      <c r="E7256" s="103"/>
      <c r="F7256" s="103"/>
      <c r="H7256" s="123"/>
      <c r="I7256" s="103"/>
      <c r="J7256" s="103"/>
      <c r="K7256" s="103"/>
    </row>
    <row r="7257" spans="2:11" ht="12" customHeight="1" x14ac:dyDescent="0.25">
      <c r="B7257" s="103"/>
      <c r="C7257" s="123"/>
      <c r="D7257" s="103"/>
      <c r="E7257" s="103"/>
      <c r="F7257" s="103"/>
      <c r="H7257" s="123"/>
      <c r="I7257" s="103"/>
      <c r="J7257" s="103"/>
      <c r="K7257" s="103"/>
    </row>
    <row r="7258" spans="2:11" ht="12" customHeight="1" x14ac:dyDescent="0.25">
      <c r="B7258" s="103"/>
      <c r="C7258" s="123"/>
      <c r="D7258" s="103"/>
      <c r="E7258" s="103"/>
      <c r="F7258" s="103"/>
      <c r="H7258" s="123"/>
      <c r="I7258" s="103"/>
      <c r="J7258" s="103"/>
      <c r="K7258" s="103"/>
    </row>
    <row r="7259" spans="2:11" ht="12" customHeight="1" x14ac:dyDescent="0.25">
      <c r="B7259" s="103"/>
      <c r="C7259" s="123"/>
      <c r="D7259" s="103"/>
      <c r="E7259" s="103"/>
      <c r="F7259" s="103"/>
      <c r="H7259" s="123"/>
      <c r="I7259" s="103"/>
      <c r="J7259" s="103"/>
      <c r="K7259" s="103"/>
    </row>
    <row r="7260" spans="2:11" ht="12" customHeight="1" x14ac:dyDescent="0.25">
      <c r="B7260" s="103"/>
      <c r="C7260" s="123"/>
      <c r="D7260" s="103"/>
      <c r="E7260" s="103"/>
      <c r="F7260" s="103"/>
      <c r="H7260" s="123"/>
      <c r="I7260" s="103"/>
      <c r="J7260" s="103"/>
      <c r="K7260" s="103"/>
    </row>
    <row r="7261" spans="2:11" ht="12" customHeight="1" x14ac:dyDescent="0.25">
      <c r="B7261" s="103"/>
      <c r="C7261" s="123"/>
      <c r="D7261" s="103"/>
      <c r="E7261" s="103"/>
      <c r="F7261" s="103"/>
      <c r="H7261" s="123"/>
      <c r="I7261" s="103"/>
      <c r="J7261" s="103"/>
      <c r="K7261" s="103"/>
    </row>
    <row r="7262" spans="2:11" ht="12" customHeight="1" x14ac:dyDescent="0.25">
      <c r="B7262" s="103"/>
      <c r="C7262" s="123"/>
      <c r="D7262" s="103"/>
      <c r="E7262" s="103"/>
      <c r="F7262" s="103"/>
      <c r="H7262" s="123"/>
      <c r="I7262" s="103"/>
      <c r="J7262" s="103"/>
      <c r="K7262" s="103"/>
    </row>
    <row r="7263" spans="2:11" ht="12" customHeight="1" x14ac:dyDescent="0.25">
      <c r="B7263" s="103"/>
      <c r="C7263" s="123"/>
      <c r="D7263" s="103"/>
      <c r="E7263" s="103"/>
      <c r="F7263" s="103"/>
      <c r="H7263" s="123"/>
      <c r="I7263" s="103"/>
      <c r="J7263" s="103"/>
      <c r="K7263" s="103"/>
    </row>
    <row r="7264" spans="2:11" ht="12" customHeight="1" x14ac:dyDescent="0.25">
      <c r="B7264" s="103"/>
      <c r="C7264" s="123"/>
      <c r="D7264" s="103"/>
      <c r="E7264" s="103"/>
      <c r="F7264" s="103"/>
      <c r="H7264" s="123"/>
      <c r="I7264" s="103"/>
      <c r="J7264" s="103"/>
      <c r="K7264" s="103"/>
    </row>
    <row r="7265" spans="2:11" ht="12" customHeight="1" x14ac:dyDescent="0.25">
      <c r="B7265" s="103"/>
      <c r="C7265" s="123"/>
      <c r="D7265" s="103"/>
      <c r="E7265" s="103"/>
      <c r="F7265" s="103"/>
      <c r="H7265" s="123"/>
      <c r="I7265" s="103"/>
      <c r="J7265" s="103"/>
      <c r="K7265" s="103"/>
    </row>
    <row r="7266" spans="2:11" ht="12" customHeight="1" x14ac:dyDescent="0.25">
      <c r="B7266" s="103"/>
      <c r="C7266" s="123"/>
      <c r="D7266" s="103"/>
      <c r="E7266" s="103"/>
      <c r="F7266" s="103"/>
      <c r="H7266" s="123"/>
      <c r="I7266" s="103"/>
      <c r="J7266" s="103"/>
      <c r="K7266" s="103"/>
    </row>
    <row r="7267" spans="2:11" ht="12" customHeight="1" x14ac:dyDescent="0.25">
      <c r="B7267" s="103"/>
      <c r="C7267" s="123"/>
      <c r="D7267" s="103"/>
      <c r="E7267" s="103"/>
      <c r="F7267" s="103"/>
      <c r="H7267" s="123"/>
      <c r="I7267" s="103"/>
      <c r="J7267" s="103"/>
      <c r="K7267" s="103"/>
    </row>
    <row r="7268" spans="2:11" ht="12" customHeight="1" x14ac:dyDescent="0.25">
      <c r="B7268" s="103"/>
      <c r="C7268" s="123"/>
      <c r="D7268" s="103"/>
      <c r="E7268" s="103"/>
      <c r="F7268" s="103"/>
      <c r="H7268" s="123"/>
      <c r="I7268" s="103"/>
      <c r="J7268" s="103"/>
      <c r="K7268" s="103"/>
    </row>
    <row r="7269" spans="2:11" ht="12" customHeight="1" x14ac:dyDescent="0.25">
      <c r="B7269" s="103"/>
      <c r="C7269" s="123"/>
      <c r="D7269" s="103"/>
      <c r="E7269" s="103"/>
      <c r="F7269" s="103"/>
      <c r="H7269" s="123"/>
      <c r="I7269" s="103"/>
      <c r="J7269" s="103"/>
      <c r="K7269" s="103"/>
    </row>
    <row r="7270" spans="2:11" ht="12" customHeight="1" x14ac:dyDescent="0.25">
      <c r="B7270" s="103"/>
      <c r="C7270" s="123"/>
      <c r="D7270" s="103"/>
      <c r="E7270" s="103"/>
      <c r="F7270" s="103"/>
      <c r="H7270" s="123"/>
      <c r="I7270" s="103"/>
      <c r="J7270" s="103"/>
      <c r="K7270" s="103"/>
    </row>
    <row r="7271" spans="2:11" ht="12" customHeight="1" x14ac:dyDescent="0.25">
      <c r="B7271" s="103"/>
      <c r="C7271" s="123"/>
      <c r="D7271" s="103"/>
      <c r="E7271" s="103"/>
      <c r="F7271" s="103"/>
      <c r="H7271" s="123"/>
      <c r="I7271" s="103"/>
      <c r="J7271" s="103"/>
      <c r="K7271" s="103"/>
    </row>
    <row r="7272" spans="2:11" ht="12" customHeight="1" x14ac:dyDescent="0.25">
      <c r="B7272" s="103"/>
      <c r="C7272" s="123"/>
      <c r="D7272" s="103"/>
      <c r="E7272" s="103"/>
      <c r="F7272" s="103"/>
      <c r="H7272" s="123"/>
      <c r="I7272" s="103"/>
      <c r="J7272" s="103"/>
      <c r="K7272" s="103"/>
    </row>
    <row r="7273" spans="2:11" ht="12" customHeight="1" x14ac:dyDescent="0.25">
      <c r="B7273" s="103"/>
      <c r="C7273" s="123"/>
      <c r="D7273" s="103"/>
      <c r="E7273" s="103"/>
      <c r="F7273" s="103"/>
      <c r="H7273" s="123"/>
      <c r="I7273" s="103"/>
      <c r="J7273" s="103"/>
      <c r="K7273" s="103"/>
    </row>
    <row r="7274" spans="2:11" ht="12" customHeight="1" x14ac:dyDescent="0.25">
      <c r="B7274" s="103"/>
      <c r="C7274" s="123"/>
      <c r="D7274" s="103"/>
      <c r="E7274" s="103"/>
      <c r="F7274" s="103"/>
      <c r="H7274" s="123"/>
      <c r="I7274" s="103"/>
      <c r="J7274" s="103"/>
      <c r="K7274" s="103"/>
    </row>
    <row r="7275" spans="2:11" ht="12" customHeight="1" x14ac:dyDescent="0.25">
      <c r="B7275" s="103"/>
      <c r="C7275" s="123"/>
      <c r="D7275" s="103"/>
      <c r="E7275" s="103"/>
      <c r="F7275" s="103"/>
      <c r="H7275" s="123"/>
      <c r="I7275" s="103"/>
      <c r="J7275" s="103"/>
      <c r="K7275" s="103"/>
    </row>
    <row r="7276" spans="2:11" ht="12" customHeight="1" x14ac:dyDescent="0.25">
      <c r="B7276" s="103"/>
      <c r="C7276" s="123"/>
      <c r="D7276" s="103"/>
      <c r="E7276" s="103"/>
      <c r="F7276" s="103"/>
      <c r="H7276" s="123"/>
      <c r="I7276" s="103"/>
      <c r="J7276" s="103"/>
      <c r="K7276" s="103"/>
    </row>
    <row r="7277" spans="2:11" ht="12" customHeight="1" x14ac:dyDescent="0.25">
      <c r="B7277" s="103"/>
      <c r="C7277" s="123"/>
      <c r="D7277" s="103"/>
      <c r="E7277" s="103"/>
      <c r="F7277" s="103"/>
      <c r="H7277" s="123"/>
      <c r="I7277" s="103"/>
      <c r="J7277" s="103"/>
      <c r="K7277" s="103"/>
    </row>
    <row r="7278" spans="2:11" ht="12" customHeight="1" x14ac:dyDescent="0.25">
      <c r="B7278" s="103"/>
      <c r="C7278" s="123"/>
      <c r="D7278" s="103"/>
      <c r="E7278" s="103"/>
      <c r="F7278" s="103"/>
      <c r="H7278" s="123"/>
      <c r="I7278" s="103"/>
      <c r="J7278" s="103"/>
      <c r="K7278" s="103"/>
    </row>
    <row r="7279" spans="2:11" ht="12" customHeight="1" x14ac:dyDescent="0.25">
      <c r="B7279" s="103"/>
      <c r="C7279" s="123"/>
      <c r="D7279" s="103"/>
      <c r="E7279" s="103"/>
      <c r="F7279" s="103"/>
      <c r="H7279" s="123"/>
      <c r="I7279" s="103"/>
      <c r="J7279" s="103"/>
      <c r="K7279" s="103"/>
    </row>
    <row r="7280" spans="2:11" ht="12" customHeight="1" x14ac:dyDescent="0.25">
      <c r="B7280" s="103"/>
      <c r="C7280" s="123"/>
      <c r="D7280" s="103"/>
      <c r="E7280" s="103"/>
      <c r="F7280" s="103"/>
      <c r="H7280" s="123"/>
      <c r="I7280" s="103"/>
      <c r="J7280" s="103"/>
      <c r="K7280" s="103"/>
    </row>
    <row r="7281" spans="2:11" ht="12" customHeight="1" x14ac:dyDescent="0.25">
      <c r="B7281" s="103"/>
      <c r="C7281" s="123"/>
      <c r="D7281" s="103"/>
      <c r="E7281" s="103"/>
      <c r="F7281" s="103"/>
      <c r="H7281" s="123"/>
      <c r="I7281" s="103"/>
      <c r="J7281" s="103"/>
      <c r="K7281" s="103"/>
    </row>
    <row r="7282" spans="2:11" ht="12" customHeight="1" x14ac:dyDescent="0.25">
      <c r="B7282" s="103"/>
      <c r="C7282" s="123"/>
      <c r="D7282" s="103"/>
      <c r="E7282" s="103"/>
      <c r="F7282" s="103"/>
      <c r="H7282" s="123"/>
      <c r="I7282" s="103"/>
      <c r="J7282" s="103"/>
      <c r="K7282" s="103"/>
    </row>
    <row r="7283" spans="2:11" ht="12" customHeight="1" x14ac:dyDescent="0.25">
      <c r="B7283" s="103"/>
      <c r="C7283" s="123"/>
      <c r="D7283" s="103"/>
      <c r="E7283" s="103"/>
      <c r="F7283" s="103"/>
      <c r="H7283" s="123"/>
      <c r="I7283" s="103"/>
      <c r="J7283" s="103"/>
      <c r="K7283" s="103"/>
    </row>
    <row r="7284" spans="2:11" ht="12" customHeight="1" x14ac:dyDescent="0.25">
      <c r="B7284" s="103"/>
      <c r="C7284" s="123"/>
      <c r="D7284" s="103"/>
      <c r="E7284" s="103"/>
      <c r="F7284" s="103"/>
      <c r="H7284" s="123"/>
      <c r="I7284" s="103"/>
      <c r="J7284" s="103"/>
      <c r="K7284" s="103"/>
    </row>
    <row r="7285" spans="2:11" ht="12" customHeight="1" x14ac:dyDescent="0.25">
      <c r="B7285" s="103"/>
      <c r="C7285" s="123"/>
      <c r="D7285" s="103"/>
      <c r="E7285" s="103"/>
      <c r="F7285" s="103"/>
      <c r="H7285" s="123"/>
      <c r="I7285" s="103"/>
      <c r="J7285" s="103"/>
      <c r="K7285" s="103"/>
    </row>
    <row r="7286" spans="2:11" ht="12" customHeight="1" x14ac:dyDescent="0.25">
      <c r="B7286" s="103"/>
      <c r="C7286" s="123"/>
      <c r="D7286" s="103"/>
      <c r="E7286" s="103"/>
      <c r="F7286" s="103"/>
      <c r="H7286" s="123"/>
      <c r="I7286" s="103"/>
      <c r="J7286" s="103"/>
      <c r="K7286" s="103"/>
    </row>
    <row r="7287" spans="2:11" ht="12" customHeight="1" x14ac:dyDescent="0.25">
      <c r="B7287" s="103"/>
      <c r="C7287" s="123"/>
      <c r="D7287" s="103"/>
      <c r="E7287" s="103"/>
      <c r="F7287" s="103"/>
      <c r="H7287" s="123"/>
      <c r="I7287" s="103"/>
      <c r="J7287" s="103"/>
      <c r="K7287" s="103"/>
    </row>
    <row r="7288" spans="2:11" ht="12" customHeight="1" x14ac:dyDescent="0.25">
      <c r="B7288" s="103"/>
      <c r="C7288" s="123"/>
      <c r="D7288" s="103"/>
      <c r="E7288" s="103"/>
      <c r="F7288" s="103"/>
      <c r="H7288" s="123"/>
      <c r="I7288" s="103"/>
      <c r="J7288" s="103"/>
      <c r="K7288" s="103"/>
    </row>
    <row r="7289" spans="2:11" ht="12" customHeight="1" x14ac:dyDescent="0.25">
      <c r="B7289" s="103"/>
      <c r="C7289" s="123"/>
      <c r="D7289" s="103"/>
      <c r="E7289" s="103"/>
      <c r="F7289" s="103"/>
      <c r="H7289" s="123"/>
      <c r="I7289" s="103"/>
      <c r="J7289" s="103"/>
      <c r="K7289" s="103"/>
    </row>
    <row r="7290" spans="2:11" ht="12" customHeight="1" x14ac:dyDescent="0.25">
      <c r="B7290" s="103"/>
      <c r="C7290" s="123"/>
      <c r="D7290" s="103"/>
      <c r="E7290" s="103"/>
      <c r="F7290" s="103"/>
      <c r="H7290" s="123"/>
      <c r="I7290" s="103"/>
      <c r="J7290" s="103"/>
      <c r="K7290" s="103"/>
    </row>
    <row r="7291" spans="2:11" ht="12" customHeight="1" x14ac:dyDescent="0.25">
      <c r="B7291" s="103"/>
      <c r="C7291" s="123"/>
      <c r="D7291" s="103"/>
      <c r="E7291" s="103"/>
      <c r="F7291" s="103"/>
      <c r="H7291" s="123"/>
      <c r="I7291" s="103"/>
      <c r="J7291" s="103"/>
      <c r="K7291" s="103"/>
    </row>
    <row r="7292" spans="2:11" ht="12" customHeight="1" x14ac:dyDescent="0.25">
      <c r="B7292" s="103"/>
      <c r="C7292" s="123"/>
      <c r="D7292" s="103"/>
      <c r="E7292" s="103"/>
      <c r="F7292" s="103"/>
      <c r="H7292" s="123"/>
      <c r="I7292" s="103"/>
      <c r="J7292" s="103"/>
      <c r="K7292" s="103"/>
    </row>
    <row r="7293" spans="2:11" ht="12" customHeight="1" x14ac:dyDescent="0.25">
      <c r="B7293" s="103"/>
      <c r="C7293" s="123"/>
      <c r="D7293" s="103"/>
      <c r="E7293" s="103"/>
      <c r="F7293" s="103"/>
      <c r="H7293" s="123"/>
      <c r="I7293" s="103"/>
      <c r="J7293" s="103"/>
      <c r="K7293" s="103"/>
    </row>
    <row r="7294" spans="2:11" ht="12" customHeight="1" x14ac:dyDescent="0.25">
      <c r="B7294" s="103"/>
      <c r="C7294" s="123"/>
      <c r="D7294" s="103"/>
      <c r="E7294" s="103"/>
      <c r="F7294" s="103"/>
      <c r="H7294" s="123"/>
      <c r="I7294" s="103"/>
      <c r="J7294" s="103"/>
      <c r="K7294" s="103"/>
    </row>
    <row r="7295" spans="2:11" ht="12" customHeight="1" x14ac:dyDescent="0.25">
      <c r="B7295" s="103"/>
      <c r="C7295" s="123"/>
      <c r="D7295" s="103"/>
      <c r="E7295" s="103"/>
      <c r="F7295" s="103"/>
      <c r="H7295" s="123"/>
      <c r="I7295" s="103"/>
      <c r="J7295" s="103"/>
      <c r="K7295" s="103"/>
    </row>
    <row r="7296" spans="2:11" ht="12" customHeight="1" x14ac:dyDescent="0.25">
      <c r="B7296" s="103"/>
      <c r="C7296" s="123"/>
      <c r="D7296" s="103"/>
      <c r="E7296" s="103"/>
      <c r="F7296" s="103"/>
      <c r="H7296" s="123"/>
      <c r="I7296" s="103"/>
      <c r="J7296" s="103"/>
      <c r="K7296" s="103"/>
    </row>
    <row r="7297" spans="2:11" ht="12" customHeight="1" x14ac:dyDescent="0.25">
      <c r="B7297" s="103"/>
      <c r="C7297" s="123"/>
      <c r="D7297" s="103"/>
      <c r="E7297" s="103"/>
      <c r="F7297" s="103"/>
      <c r="H7297" s="123"/>
      <c r="I7297" s="103"/>
      <c r="J7297" s="103"/>
      <c r="K7297" s="103"/>
    </row>
    <row r="7298" spans="2:11" ht="12" customHeight="1" x14ac:dyDescent="0.25">
      <c r="B7298" s="103"/>
      <c r="C7298" s="123"/>
      <c r="D7298" s="103"/>
      <c r="E7298" s="103"/>
      <c r="F7298" s="103"/>
      <c r="H7298" s="123"/>
      <c r="I7298" s="103"/>
      <c r="J7298" s="103"/>
      <c r="K7298" s="103"/>
    </row>
    <row r="7299" spans="2:11" ht="12" customHeight="1" x14ac:dyDescent="0.25">
      <c r="B7299" s="103"/>
      <c r="C7299" s="123"/>
      <c r="D7299" s="103"/>
      <c r="E7299" s="103"/>
      <c r="F7299" s="103"/>
      <c r="H7299" s="123"/>
      <c r="I7299" s="103"/>
      <c r="J7299" s="103"/>
      <c r="K7299" s="103"/>
    </row>
    <row r="7300" spans="2:11" ht="12" customHeight="1" x14ac:dyDescent="0.25">
      <c r="B7300" s="103"/>
      <c r="C7300" s="123"/>
      <c r="D7300" s="103"/>
      <c r="E7300" s="103"/>
      <c r="F7300" s="103"/>
      <c r="H7300" s="123"/>
      <c r="I7300" s="103"/>
      <c r="J7300" s="103"/>
      <c r="K7300" s="103"/>
    </row>
    <row r="7301" spans="2:11" ht="12" customHeight="1" x14ac:dyDescent="0.25">
      <c r="B7301" s="103"/>
      <c r="C7301" s="123"/>
      <c r="D7301" s="103"/>
      <c r="E7301" s="103"/>
      <c r="F7301" s="103"/>
      <c r="H7301" s="123"/>
      <c r="I7301" s="103"/>
      <c r="J7301" s="103"/>
      <c r="K7301" s="103"/>
    </row>
    <row r="7302" spans="2:11" ht="12" customHeight="1" x14ac:dyDescent="0.25">
      <c r="B7302" s="103"/>
      <c r="C7302" s="123"/>
      <c r="D7302" s="103"/>
      <c r="E7302" s="103"/>
      <c r="F7302" s="103"/>
      <c r="H7302" s="123"/>
      <c r="I7302" s="103"/>
      <c r="J7302" s="103"/>
      <c r="K7302" s="103"/>
    </row>
    <row r="7303" spans="2:11" ht="12" customHeight="1" x14ac:dyDescent="0.25">
      <c r="B7303" s="103"/>
      <c r="C7303" s="123"/>
      <c r="D7303" s="103"/>
      <c r="E7303" s="103"/>
      <c r="F7303" s="103"/>
      <c r="H7303" s="123"/>
      <c r="I7303" s="103"/>
      <c r="J7303" s="103"/>
      <c r="K7303" s="103"/>
    </row>
    <row r="7304" spans="2:11" ht="12" customHeight="1" x14ac:dyDescent="0.25">
      <c r="B7304" s="103"/>
      <c r="C7304" s="123"/>
      <c r="D7304" s="103"/>
      <c r="E7304" s="103"/>
      <c r="F7304" s="103"/>
      <c r="H7304" s="123"/>
      <c r="I7304" s="103"/>
      <c r="J7304" s="103"/>
      <c r="K7304" s="103"/>
    </row>
    <row r="7305" spans="2:11" ht="12" customHeight="1" x14ac:dyDescent="0.25">
      <c r="B7305" s="103"/>
      <c r="C7305" s="123"/>
      <c r="D7305" s="103"/>
      <c r="E7305" s="103"/>
      <c r="F7305" s="103"/>
      <c r="H7305" s="123"/>
      <c r="I7305" s="103"/>
      <c r="J7305" s="103"/>
      <c r="K7305" s="103"/>
    </row>
    <row r="7306" spans="2:11" ht="12" customHeight="1" x14ac:dyDescent="0.25">
      <c r="B7306" s="103"/>
      <c r="C7306" s="123"/>
      <c r="D7306" s="103"/>
      <c r="E7306" s="103"/>
      <c r="F7306" s="103"/>
      <c r="H7306" s="123"/>
      <c r="I7306" s="103"/>
      <c r="J7306" s="103"/>
      <c r="K7306" s="103"/>
    </row>
    <row r="7307" spans="2:11" ht="12" customHeight="1" x14ac:dyDescent="0.25">
      <c r="B7307" s="103"/>
      <c r="C7307" s="123"/>
      <c r="D7307" s="103"/>
      <c r="E7307" s="103"/>
      <c r="F7307" s="103"/>
      <c r="H7307" s="123"/>
      <c r="I7307" s="103"/>
      <c r="J7307" s="103"/>
      <c r="K7307" s="103"/>
    </row>
    <row r="7308" spans="2:11" ht="12" customHeight="1" x14ac:dyDescent="0.25">
      <c r="B7308" s="103"/>
      <c r="C7308" s="123"/>
      <c r="D7308" s="103"/>
      <c r="E7308" s="103"/>
      <c r="F7308" s="103"/>
      <c r="H7308" s="123"/>
      <c r="I7308" s="103"/>
      <c r="J7308" s="103"/>
      <c r="K7308" s="103"/>
    </row>
    <row r="7309" spans="2:11" ht="12" customHeight="1" x14ac:dyDescent="0.25">
      <c r="B7309" s="103"/>
      <c r="C7309" s="123"/>
      <c r="D7309" s="103"/>
      <c r="E7309" s="103"/>
      <c r="F7309" s="103"/>
      <c r="H7309" s="123"/>
      <c r="I7309" s="103"/>
      <c r="J7309" s="103"/>
      <c r="K7309" s="103"/>
    </row>
    <row r="7310" spans="2:11" ht="12" customHeight="1" x14ac:dyDescent="0.25">
      <c r="B7310" s="103"/>
      <c r="C7310" s="123"/>
      <c r="D7310" s="103"/>
      <c r="E7310" s="103"/>
      <c r="F7310" s="103"/>
      <c r="H7310" s="123"/>
      <c r="I7310" s="103"/>
      <c r="J7310" s="103"/>
      <c r="K7310" s="103"/>
    </row>
    <row r="7311" spans="2:11" ht="12" customHeight="1" x14ac:dyDescent="0.25">
      <c r="B7311" s="103"/>
      <c r="C7311" s="123"/>
      <c r="D7311" s="103"/>
      <c r="E7311" s="103"/>
      <c r="F7311" s="103"/>
      <c r="H7311" s="123"/>
      <c r="I7311" s="103"/>
      <c r="J7311" s="103"/>
      <c r="K7311" s="103"/>
    </row>
    <row r="7312" spans="2:11" ht="12" customHeight="1" x14ac:dyDescent="0.25">
      <c r="B7312" s="103"/>
      <c r="C7312" s="123"/>
      <c r="D7312" s="103"/>
      <c r="E7312" s="103"/>
      <c r="F7312" s="103"/>
      <c r="H7312" s="123"/>
      <c r="I7312" s="103"/>
      <c r="J7312" s="103"/>
      <c r="K7312" s="103"/>
    </row>
    <row r="7313" spans="2:11" ht="12" customHeight="1" x14ac:dyDescent="0.25">
      <c r="B7313" s="103"/>
      <c r="C7313" s="123"/>
      <c r="D7313" s="103"/>
      <c r="E7313" s="103"/>
      <c r="F7313" s="103"/>
      <c r="H7313" s="123"/>
      <c r="I7313" s="103"/>
      <c r="J7313" s="103"/>
      <c r="K7313" s="103"/>
    </row>
    <row r="7314" spans="2:11" ht="12" customHeight="1" x14ac:dyDescent="0.25">
      <c r="B7314" s="103"/>
      <c r="C7314" s="123"/>
      <c r="D7314" s="103"/>
      <c r="E7314" s="103"/>
      <c r="F7314" s="103"/>
      <c r="H7314" s="123"/>
      <c r="I7314" s="103"/>
      <c r="J7314" s="103"/>
      <c r="K7314" s="103"/>
    </row>
    <row r="7315" spans="2:11" ht="12" customHeight="1" x14ac:dyDescent="0.25">
      <c r="B7315" s="103"/>
      <c r="C7315" s="123"/>
      <c r="D7315" s="103"/>
      <c r="E7315" s="103"/>
      <c r="F7315" s="103"/>
      <c r="H7315" s="123"/>
      <c r="I7315" s="103"/>
      <c r="J7315" s="103"/>
      <c r="K7315" s="103"/>
    </row>
    <row r="7316" spans="2:11" ht="12" customHeight="1" x14ac:dyDescent="0.25">
      <c r="B7316" s="103"/>
      <c r="C7316" s="123"/>
      <c r="D7316" s="103"/>
      <c r="E7316" s="103"/>
      <c r="F7316" s="103"/>
      <c r="H7316" s="123"/>
      <c r="I7316" s="103"/>
      <c r="J7316" s="103"/>
      <c r="K7316" s="103"/>
    </row>
    <row r="7317" spans="2:11" ht="12" customHeight="1" x14ac:dyDescent="0.25">
      <c r="B7317" s="103"/>
      <c r="C7317" s="123"/>
      <c r="D7317" s="103"/>
      <c r="E7317" s="103"/>
      <c r="F7317" s="103"/>
      <c r="H7317" s="123"/>
      <c r="I7317" s="103"/>
      <c r="J7317" s="103"/>
      <c r="K7317" s="103"/>
    </row>
    <row r="7318" spans="2:11" ht="12" customHeight="1" x14ac:dyDescent="0.25">
      <c r="B7318" s="103"/>
      <c r="C7318" s="123"/>
      <c r="D7318" s="103"/>
      <c r="E7318" s="103"/>
      <c r="F7318" s="103"/>
      <c r="H7318" s="123"/>
      <c r="I7318" s="103"/>
      <c r="J7318" s="103"/>
      <c r="K7318" s="103"/>
    </row>
    <row r="7319" spans="2:11" ht="12" customHeight="1" x14ac:dyDescent="0.25">
      <c r="B7319" s="103"/>
      <c r="C7319" s="123"/>
      <c r="D7319" s="103"/>
      <c r="E7319" s="103"/>
      <c r="F7319" s="103"/>
      <c r="H7319" s="123"/>
      <c r="I7319" s="103"/>
      <c r="J7319" s="103"/>
      <c r="K7319" s="103"/>
    </row>
    <row r="7320" spans="2:11" ht="12" customHeight="1" x14ac:dyDescent="0.25">
      <c r="B7320" s="103"/>
      <c r="C7320" s="123"/>
      <c r="D7320" s="103"/>
      <c r="E7320" s="103"/>
      <c r="F7320" s="103"/>
      <c r="H7320" s="123"/>
      <c r="I7320" s="103"/>
      <c r="J7320" s="103"/>
      <c r="K7320" s="103"/>
    </row>
    <row r="7321" spans="2:11" ht="12" customHeight="1" x14ac:dyDescent="0.25">
      <c r="B7321" s="103"/>
      <c r="C7321" s="123"/>
      <c r="D7321" s="103"/>
      <c r="E7321" s="103"/>
      <c r="F7321" s="103"/>
      <c r="H7321" s="123"/>
      <c r="I7321" s="103"/>
      <c r="J7321" s="103"/>
      <c r="K7321" s="103"/>
    </row>
    <row r="7322" spans="2:11" ht="12" customHeight="1" x14ac:dyDescent="0.25">
      <c r="B7322" s="103"/>
      <c r="C7322" s="123"/>
      <c r="D7322" s="103"/>
      <c r="E7322" s="103"/>
      <c r="F7322" s="103"/>
      <c r="H7322" s="123"/>
      <c r="I7322" s="103"/>
      <c r="J7322" s="103"/>
      <c r="K7322" s="103"/>
    </row>
    <row r="7323" spans="2:11" ht="12" customHeight="1" x14ac:dyDescent="0.25">
      <c r="B7323" s="103"/>
      <c r="C7323" s="123"/>
      <c r="D7323" s="103"/>
      <c r="E7323" s="103"/>
      <c r="F7323" s="103"/>
      <c r="H7323" s="123"/>
      <c r="I7323" s="103"/>
      <c r="J7323" s="103"/>
      <c r="K7323" s="103"/>
    </row>
    <row r="7324" spans="2:11" ht="12" customHeight="1" x14ac:dyDescent="0.25">
      <c r="B7324" s="103"/>
      <c r="C7324" s="123"/>
      <c r="D7324" s="103"/>
      <c r="E7324" s="103"/>
      <c r="F7324" s="103"/>
      <c r="H7324" s="123"/>
      <c r="I7324" s="103"/>
      <c r="J7324" s="103"/>
      <c r="K7324" s="103"/>
    </row>
    <row r="7325" spans="2:11" ht="12" customHeight="1" x14ac:dyDescent="0.25">
      <c r="B7325" s="103"/>
      <c r="C7325" s="123"/>
      <c r="D7325" s="103"/>
      <c r="E7325" s="103"/>
      <c r="F7325" s="103"/>
      <c r="H7325" s="123"/>
      <c r="I7325" s="103"/>
      <c r="J7325" s="103"/>
      <c r="K7325" s="103"/>
    </row>
    <row r="7326" spans="2:11" ht="12" customHeight="1" x14ac:dyDescent="0.25">
      <c r="B7326" s="103"/>
      <c r="C7326" s="123"/>
      <c r="D7326" s="103"/>
      <c r="E7326" s="103"/>
      <c r="F7326" s="103"/>
      <c r="H7326" s="123"/>
      <c r="I7326" s="103"/>
      <c r="J7326" s="103"/>
      <c r="K7326" s="103"/>
    </row>
    <row r="7327" spans="2:11" ht="12" customHeight="1" x14ac:dyDescent="0.25">
      <c r="B7327" s="103"/>
      <c r="C7327" s="123"/>
      <c r="D7327" s="103"/>
      <c r="E7327" s="103"/>
      <c r="F7327" s="103"/>
      <c r="H7327" s="123"/>
      <c r="I7327" s="103"/>
      <c r="J7327" s="103"/>
      <c r="K7327" s="103"/>
    </row>
    <row r="7328" spans="2:11" ht="12" customHeight="1" x14ac:dyDescent="0.25">
      <c r="B7328" s="103"/>
      <c r="C7328" s="123"/>
      <c r="D7328" s="103"/>
      <c r="E7328" s="103"/>
      <c r="F7328" s="103"/>
      <c r="H7328" s="123"/>
      <c r="I7328" s="103"/>
      <c r="J7328" s="103"/>
      <c r="K7328" s="103"/>
    </row>
    <row r="7329" spans="2:11" ht="12" customHeight="1" x14ac:dyDescent="0.25">
      <c r="B7329" s="103"/>
      <c r="C7329" s="123"/>
      <c r="D7329" s="103"/>
      <c r="E7329" s="103"/>
      <c r="F7329" s="103"/>
      <c r="H7329" s="123"/>
      <c r="I7329" s="103"/>
      <c r="J7329" s="103"/>
      <c r="K7329" s="103"/>
    </row>
    <row r="7330" spans="2:11" ht="12" customHeight="1" x14ac:dyDescent="0.25">
      <c r="B7330" s="103"/>
      <c r="C7330" s="123"/>
      <c r="D7330" s="103"/>
      <c r="E7330" s="103"/>
      <c r="F7330" s="103"/>
      <c r="H7330" s="123"/>
      <c r="I7330" s="103"/>
      <c r="J7330" s="103"/>
      <c r="K7330" s="103"/>
    </row>
    <row r="7331" spans="2:11" ht="12" customHeight="1" x14ac:dyDescent="0.25">
      <c r="B7331" s="103"/>
      <c r="C7331" s="123"/>
      <c r="D7331" s="103"/>
      <c r="E7331" s="103"/>
      <c r="F7331" s="103"/>
      <c r="H7331" s="123"/>
      <c r="I7331" s="103"/>
      <c r="J7331" s="103"/>
      <c r="K7331" s="103"/>
    </row>
    <row r="7332" spans="2:11" ht="12" customHeight="1" x14ac:dyDescent="0.25">
      <c r="B7332" s="103"/>
      <c r="C7332" s="123"/>
      <c r="D7332" s="103"/>
      <c r="E7332" s="103"/>
      <c r="F7332" s="103"/>
      <c r="H7332" s="123"/>
      <c r="I7332" s="103"/>
      <c r="J7332" s="103"/>
      <c r="K7332" s="103"/>
    </row>
    <row r="7333" spans="2:11" ht="12" customHeight="1" x14ac:dyDescent="0.25">
      <c r="B7333" s="103"/>
      <c r="C7333" s="123"/>
      <c r="D7333" s="103"/>
      <c r="E7333" s="103"/>
      <c r="F7333" s="103"/>
      <c r="H7333" s="123"/>
      <c r="I7333" s="103"/>
      <c r="J7333" s="103"/>
      <c r="K7333" s="103"/>
    </row>
    <row r="7334" spans="2:11" ht="12" customHeight="1" x14ac:dyDescent="0.25">
      <c r="B7334" s="103"/>
      <c r="C7334" s="123"/>
      <c r="D7334" s="103"/>
      <c r="E7334" s="103"/>
      <c r="F7334" s="103"/>
      <c r="H7334" s="123"/>
      <c r="I7334" s="103"/>
      <c r="J7334" s="103"/>
      <c r="K7334" s="103"/>
    </row>
    <row r="7335" spans="2:11" ht="12" customHeight="1" x14ac:dyDescent="0.25">
      <c r="B7335" s="103"/>
      <c r="C7335" s="123"/>
      <c r="D7335" s="103"/>
      <c r="E7335" s="103"/>
      <c r="F7335" s="103"/>
      <c r="H7335" s="123"/>
      <c r="I7335" s="103"/>
      <c r="J7335" s="103"/>
      <c r="K7335" s="103"/>
    </row>
    <row r="7336" spans="2:11" ht="12" customHeight="1" x14ac:dyDescent="0.25">
      <c r="B7336" s="103"/>
      <c r="C7336" s="123"/>
      <c r="D7336" s="103"/>
      <c r="E7336" s="103"/>
      <c r="F7336" s="103"/>
      <c r="H7336" s="123"/>
      <c r="I7336" s="103"/>
      <c r="J7336" s="103"/>
      <c r="K7336" s="103"/>
    </row>
    <row r="7337" spans="2:11" ht="12" customHeight="1" x14ac:dyDescent="0.25">
      <c r="B7337" s="103"/>
      <c r="C7337" s="123"/>
      <c r="D7337" s="103"/>
      <c r="E7337" s="103"/>
      <c r="F7337" s="103"/>
      <c r="H7337" s="123"/>
      <c r="I7337" s="103"/>
      <c r="J7337" s="103"/>
      <c r="K7337" s="103"/>
    </row>
    <row r="7338" spans="2:11" ht="12" customHeight="1" x14ac:dyDescent="0.25">
      <c r="B7338" s="103"/>
      <c r="C7338" s="123"/>
      <c r="D7338" s="103"/>
      <c r="E7338" s="103"/>
      <c r="F7338" s="103"/>
      <c r="H7338" s="123"/>
      <c r="I7338" s="103"/>
      <c r="J7338" s="103"/>
      <c r="K7338" s="103"/>
    </row>
    <row r="7339" spans="2:11" ht="12" customHeight="1" x14ac:dyDescent="0.25">
      <c r="B7339" s="103"/>
      <c r="C7339" s="123"/>
      <c r="D7339" s="103"/>
      <c r="E7339" s="103"/>
      <c r="F7339" s="103"/>
      <c r="H7339" s="123"/>
      <c r="I7339" s="103"/>
      <c r="J7339" s="103"/>
      <c r="K7339" s="103"/>
    </row>
    <row r="7340" spans="2:11" ht="12" customHeight="1" x14ac:dyDescent="0.25">
      <c r="B7340" s="103"/>
      <c r="C7340" s="123"/>
      <c r="D7340" s="103"/>
      <c r="E7340" s="103"/>
      <c r="F7340" s="103"/>
      <c r="H7340" s="123"/>
      <c r="I7340" s="103"/>
      <c r="J7340" s="103"/>
      <c r="K7340" s="103"/>
    </row>
    <row r="7341" spans="2:11" ht="12" customHeight="1" x14ac:dyDescent="0.25">
      <c r="B7341" s="103"/>
      <c r="C7341" s="123"/>
      <c r="D7341" s="103"/>
      <c r="E7341" s="103"/>
      <c r="F7341" s="103"/>
      <c r="H7341" s="123"/>
      <c r="I7341" s="103"/>
      <c r="J7341" s="103"/>
      <c r="K7341" s="103"/>
    </row>
    <row r="7342" spans="2:11" ht="12" customHeight="1" x14ac:dyDescent="0.25">
      <c r="B7342" s="103"/>
      <c r="C7342" s="123"/>
      <c r="D7342" s="103"/>
      <c r="E7342" s="103"/>
      <c r="F7342" s="103"/>
      <c r="H7342" s="123"/>
      <c r="I7342" s="103"/>
      <c r="J7342" s="103"/>
      <c r="K7342" s="103"/>
    </row>
    <row r="7343" spans="2:11" ht="12" customHeight="1" x14ac:dyDescent="0.25">
      <c r="B7343" s="103"/>
      <c r="C7343" s="123"/>
      <c r="D7343" s="103"/>
      <c r="E7343" s="103"/>
      <c r="F7343" s="103"/>
      <c r="H7343" s="123"/>
      <c r="I7343" s="103"/>
      <c r="J7343" s="103"/>
      <c r="K7343" s="103"/>
    </row>
    <row r="7344" spans="2:11" ht="12" customHeight="1" x14ac:dyDescent="0.25">
      <c r="B7344" s="103"/>
      <c r="C7344" s="123"/>
      <c r="D7344" s="103"/>
      <c r="E7344" s="103"/>
      <c r="F7344" s="103"/>
      <c r="H7344" s="123"/>
      <c r="I7344" s="103"/>
      <c r="J7344" s="103"/>
      <c r="K7344" s="103"/>
    </row>
    <row r="7345" spans="2:11" ht="12" customHeight="1" x14ac:dyDescent="0.25">
      <c r="B7345" s="103"/>
      <c r="C7345" s="123"/>
      <c r="D7345" s="103"/>
      <c r="E7345" s="103"/>
      <c r="F7345" s="103"/>
      <c r="H7345" s="123"/>
      <c r="I7345" s="103"/>
      <c r="J7345" s="103"/>
      <c r="K7345" s="103"/>
    </row>
    <row r="7346" spans="2:11" ht="12" customHeight="1" x14ac:dyDescent="0.25">
      <c r="B7346" s="103"/>
      <c r="C7346" s="123"/>
      <c r="D7346" s="103"/>
      <c r="E7346" s="103"/>
      <c r="F7346" s="103"/>
      <c r="H7346" s="123"/>
      <c r="I7346" s="103"/>
      <c r="J7346" s="103"/>
      <c r="K7346" s="103"/>
    </row>
    <row r="7347" spans="2:11" ht="12" customHeight="1" x14ac:dyDescent="0.25">
      <c r="B7347" s="103"/>
      <c r="C7347" s="123"/>
      <c r="D7347" s="103"/>
      <c r="E7347" s="103"/>
      <c r="F7347" s="103"/>
      <c r="H7347" s="123"/>
      <c r="I7347" s="103"/>
      <c r="J7347" s="103"/>
      <c r="K7347" s="103"/>
    </row>
    <row r="7348" spans="2:11" ht="12" customHeight="1" x14ac:dyDescent="0.25">
      <c r="B7348" s="103"/>
      <c r="C7348" s="123"/>
      <c r="D7348" s="103"/>
      <c r="E7348" s="103"/>
      <c r="F7348" s="103"/>
      <c r="H7348" s="123"/>
      <c r="I7348" s="103"/>
      <c r="J7348" s="103"/>
      <c r="K7348" s="103"/>
    </row>
    <row r="7349" spans="2:11" ht="12" customHeight="1" x14ac:dyDescent="0.25">
      <c r="B7349" s="103"/>
      <c r="C7349" s="123"/>
      <c r="D7349" s="103"/>
      <c r="E7349" s="103"/>
      <c r="F7349" s="103"/>
      <c r="H7349" s="123"/>
      <c r="I7349" s="103"/>
      <c r="J7349" s="103"/>
      <c r="K7349" s="103"/>
    </row>
    <row r="7350" spans="2:11" ht="12" customHeight="1" x14ac:dyDescent="0.25">
      <c r="B7350" s="103"/>
      <c r="C7350" s="123"/>
      <c r="D7350" s="103"/>
      <c r="E7350" s="103"/>
      <c r="F7350" s="103"/>
      <c r="H7350" s="123"/>
      <c r="I7350" s="103"/>
      <c r="J7350" s="103"/>
      <c r="K7350" s="103"/>
    </row>
    <row r="7351" spans="2:11" ht="12" customHeight="1" x14ac:dyDescent="0.25">
      <c r="B7351" s="103"/>
      <c r="C7351" s="123"/>
      <c r="D7351" s="103"/>
      <c r="E7351" s="103"/>
      <c r="F7351" s="103"/>
      <c r="H7351" s="123"/>
      <c r="I7351" s="103"/>
      <c r="J7351" s="103"/>
      <c r="K7351" s="103"/>
    </row>
    <row r="7352" spans="2:11" ht="12" customHeight="1" x14ac:dyDescent="0.25">
      <c r="B7352" s="103"/>
      <c r="C7352" s="123"/>
      <c r="D7352" s="103"/>
      <c r="E7352" s="103"/>
      <c r="F7352" s="103"/>
      <c r="H7352" s="123"/>
      <c r="I7352" s="103"/>
      <c r="J7352" s="103"/>
      <c r="K7352" s="103"/>
    </row>
    <row r="7353" spans="2:11" ht="12" customHeight="1" x14ac:dyDescent="0.25">
      <c r="B7353" s="103"/>
      <c r="C7353" s="123"/>
      <c r="D7353" s="103"/>
      <c r="E7353" s="103"/>
      <c r="F7353" s="103"/>
      <c r="H7353" s="123"/>
      <c r="I7353" s="103"/>
      <c r="J7353" s="103"/>
      <c r="K7353" s="103"/>
    </row>
    <row r="7354" spans="2:11" ht="12" customHeight="1" x14ac:dyDescent="0.25">
      <c r="B7354" s="103"/>
      <c r="C7354" s="123"/>
      <c r="D7354" s="103"/>
      <c r="E7354" s="103"/>
      <c r="F7354" s="103"/>
      <c r="H7354" s="123"/>
      <c r="I7354" s="103"/>
      <c r="J7354" s="103"/>
      <c r="K7354" s="103"/>
    </row>
    <row r="7355" spans="2:11" ht="12" customHeight="1" x14ac:dyDescent="0.25">
      <c r="B7355" s="103"/>
      <c r="C7355" s="123"/>
      <c r="D7355" s="103"/>
      <c r="E7355" s="103"/>
      <c r="F7355" s="103"/>
      <c r="H7355" s="123"/>
      <c r="I7355" s="103"/>
      <c r="J7355" s="103"/>
      <c r="K7355" s="103"/>
    </row>
    <row r="7356" spans="2:11" ht="12" customHeight="1" x14ac:dyDescent="0.25">
      <c r="B7356" s="103"/>
      <c r="C7356" s="123"/>
      <c r="D7356" s="103"/>
      <c r="E7356" s="103"/>
      <c r="F7356" s="103"/>
      <c r="H7356" s="123"/>
      <c r="I7356" s="103"/>
      <c r="J7356" s="103"/>
      <c r="K7356" s="103"/>
    </row>
    <row r="7357" spans="2:11" ht="12" customHeight="1" x14ac:dyDescent="0.25">
      <c r="B7357" s="103"/>
      <c r="C7357" s="123"/>
      <c r="D7357" s="103"/>
      <c r="E7357" s="103"/>
      <c r="F7357" s="103"/>
      <c r="H7357" s="123"/>
      <c r="I7357" s="103"/>
      <c r="J7357" s="103"/>
      <c r="K7357" s="103"/>
    </row>
    <row r="7358" spans="2:11" ht="12" customHeight="1" x14ac:dyDescent="0.25">
      <c r="B7358" s="103"/>
      <c r="C7358" s="123"/>
      <c r="D7358" s="103"/>
      <c r="E7358" s="103"/>
      <c r="F7358" s="103"/>
      <c r="H7358" s="123"/>
      <c r="I7358" s="103"/>
      <c r="J7358" s="103"/>
      <c r="K7358" s="103"/>
    </row>
    <row r="7359" spans="2:11" ht="12" customHeight="1" x14ac:dyDescent="0.25">
      <c r="B7359" s="103"/>
      <c r="C7359" s="123"/>
      <c r="D7359" s="103"/>
      <c r="E7359" s="103"/>
      <c r="F7359" s="103"/>
      <c r="H7359" s="123"/>
      <c r="I7359" s="103"/>
      <c r="J7359" s="103"/>
      <c r="K7359" s="103"/>
    </row>
    <row r="7360" spans="2:11" ht="12" customHeight="1" x14ac:dyDescent="0.25">
      <c r="B7360" s="103"/>
      <c r="C7360" s="123"/>
      <c r="D7360" s="103"/>
      <c r="E7360" s="103"/>
      <c r="F7360" s="103"/>
      <c r="H7360" s="123"/>
      <c r="I7360" s="103"/>
      <c r="J7360" s="103"/>
      <c r="K7360" s="103"/>
    </row>
    <row r="7361" spans="2:11" ht="12" customHeight="1" x14ac:dyDescent="0.25">
      <c r="B7361" s="103"/>
      <c r="C7361" s="123"/>
      <c r="D7361" s="103"/>
      <c r="E7361" s="103"/>
      <c r="F7361" s="103"/>
      <c r="H7361" s="123"/>
      <c r="I7361" s="103"/>
      <c r="J7361" s="103"/>
      <c r="K7361" s="103"/>
    </row>
    <row r="7362" spans="2:11" ht="12" customHeight="1" x14ac:dyDescent="0.25">
      <c r="B7362" s="103"/>
      <c r="C7362" s="123"/>
      <c r="D7362" s="103"/>
      <c r="E7362" s="103"/>
      <c r="F7362" s="103"/>
      <c r="H7362" s="123"/>
      <c r="I7362" s="103"/>
      <c r="J7362" s="103"/>
      <c r="K7362" s="103"/>
    </row>
    <row r="7363" spans="2:11" ht="12" customHeight="1" x14ac:dyDescent="0.25">
      <c r="B7363" s="103"/>
      <c r="C7363" s="123"/>
      <c r="D7363" s="103"/>
      <c r="E7363" s="103"/>
      <c r="F7363" s="103"/>
      <c r="H7363" s="123"/>
      <c r="I7363" s="103"/>
      <c r="J7363" s="103"/>
      <c r="K7363" s="103"/>
    </row>
    <row r="7364" spans="2:11" ht="12" customHeight="1" x14ac:dyDescent="0.25">
      <c r="B7364" s="103"/>
      <c r="C7364" s="123"/>
      <c r="D7364" s="103"/>
      <c r="E7364" s="103"/>
      <c r="F7364" s="103"/>
      <c r="H7364" s="123"/>
      <c r="I7364" s="103"/>
      <c r="J7364" s="103"/>
      <c r="K7364" s="103"/>
    </row>
    <row r="7365" spans="2:11" ht="12" customHeight="1" x14ac:dyDescent="0.25">
      <c r="B7365" s="103"/>
      <c r="C7365" s="123"/>
      <c r="D7365" s="103"/>
      <c r="E7365" s="103"/>
      <c r="F7365" s="103"/>
      <c r="H7365" s="123"/>
      <c r="I7365" s="103"/>
      <c r="J7365" s="103"/>
      <c r="K7365" s="103"/>
    </row>
    <row r="7366" spans="2:11" ht="12" customHeight="1" x14ac:dyDescent="0.25">
      <c r="B7366" s="103"/>
      <c r="C7366" s="123"/>
      <c r="D7366" s="103"/>
      <c r="E7366" s="103"/>
      <c r="F7366" s="103"/>
      <c r="H7366" s="123"/>
      <c r="I7366" s="103"/>
      <c r="J7366" s="103"/>
      <c r="K7366" s="103"/>
    </row>
    <row r="7367" spans="2:11" ht="12" customHeight="1" x14ac:dyDescent="0.25">
      <c r="B7367" s="103"/>
      <c r="C7367" s="123"/>
      <c r="D7367" s="103"/>
      <c r="E7367" s="103"/>
      <c r="F7367" s="103"/>
      <c r="H7367" s="123"/>
      <c r="I7367" s="103"/>
      <c r="J7367" s="103"/>
      <c r="K7367" s="103"/>
    </row>
    <row r="7368" spans="2:11" ht="12" customHeight="1" x14ac:dyDescent="0.25">
      <c r="B7368" s="103"/>
      <c r="C7368" s="123"/>
      <c r="D7368" s="103"/>
      <c r="E7368" s="103"/>
      <c r="F7368" s="103"/>
      <c r="H7368" s="123"/>
      <c r="I7368" s="103"/>
      <c r="J7368" s="103"/>
      <c r="K7368" s="103"/>
    </row>
    <row r="7369" spans="2:11" ht="12" customHeight="1" x14ac:dyDescent="0.25">
      <c r="B7369" s="103"/>
      <c r="C7369" s="123"/>
      <c r="D7369" s="103"/>
      <c r="E7369" s="103"/>
      <c r="F7369" s="103"/>
      <c r="H7369" s="123"/>
      <c r="I7369" s="103"/>
      <c r="J7369" s="103"/>
      <c r="K7369" s="103"/>
    </row>
    <row r="7370" spans="2:11" ht="12" customHeight="1" x14ac:dyDescent="0.25">
      <c r="B7370" s="103"/>
      <c r="C7370" s="123"/>
      <c r="D7370" s="103"/>
      <c r="E7370" s="103"/>
      <c r="F7370" s="103"/>
      <c r="H7370" s="123"/>
      <c r="I7370" s="103"/>
      <c r="J7370" s="103"/>
      <c r="K7370" s="103"/>
    </row>
    <row r="7371" spans="2:11" ht="12" customHeight="1" x14ac:dyDescent="0.25">
      <c r="B7371" s="103"/>
      <c r="C7371" s="123"/>
      <c r="D7371" s="103"/>
      <c r="E7371" s="103"/>
      <c r="F7371" s="103"/>
      <c r="H7371" s="123"/>
      <c r="I7371" s="103"/>
      <c r="J7371" s="103"/>
      <c r="K7371" s="103"/>
    </row>
    <row r="7372" spans="2:11" ht="12" customHeight="1" x14ac:dyDescent="0.25">
      <c r="B7372" s="103"/>
      <c r="C7372" s="123"/>
      <c r="D7372" s="103"/>
      <c r="E7372" s="103"/>
      <c r="F7372" s="103"/>
      <c r="H7372" s="123"/>
      <c r="I7372" s="103"/>
      <c r="J7372" s="103"/>
      <c r="K7372" s="103"/>
    </row>
    <row r="7373" spans="2:11" ht="12" customHeight="1" x14ac:dyDescent="0.25">
      <c r="B7373" s="103"/>
      <c r="C7373" s="123"/>
      <c r="D7373" s="103"/>
      <c r="E7373" s="103"/>
      <c r="F7373" s="103"/>
      <c r="H7373" s="123"/>
      <c r="I7373" s="103"/>
      <c r="J7373" s="103"/>
      <c r="K7373" s="103"/>
    </row>
    <row r="7374" spans="2:11" ht="12" customHeight="1" x14ac:dyDescent="0.25">
      <c r="B7374" s="103"/>
      <c r="C7374" s="123"/>
      <c r="D7374" s="103"/>
      <c r="E7374" s="103"/>
      <c r="F7374" s="103"/>
      <c r="H7374" s="123"/>
      <c r="I7374" s="103"/>
      <c r="J7374" s="103"/>
      <c r="K7374" s="103"/>
    </row>
    <row r="7375" spans="2:11" ht="12" customHeight="1" x14ac:dyDescent="0.25">
      <c r="B7375" s="103"/>
      <c r="C7375" s="123"/>
      <c r="D7375" s="103"/>
      <c r="E7375" s="103"/>
      <c r="F7375" s="103"/>
      <c r="H7375" s="123"/>
      <c r="I7375" s="103"/>
      <c r="J7375" s="103"/>
      <c r="K7375" s="103"/>
    </row>
    <row r="7376" spans="2:11" ht="12" customHeight="1" x14ac:dyDescent="0.25">
      <c r="B7376" s="103"/>
      <c r="C7376" s="123"/>
      <c r="D7376" s="103"/>
      <c r="E7376" s="103"/>
      <c r="F7376" s="103"/>
      <c r="H7376" s="123"/>
      <c r="I7376" s="103"/>
      <c r="J7376" s="103"/>
      <c r="K7376" s="103"/>
    </row>
    <row r="7377" spans="2:11" ht="12" customHeight="1" x14ac:dyDescent="0.25">
      <c r="B7377" s="103"/>
      <c r="C7377" s="123"/>
      <c r="D7377" s="103"/>
      <c r="E7377" s="103"/>
      <c r="F7377" s="103"/>
      <c r="H7377" s="123"/>
      <c r="I7377" s="103"/>
      <c r="J7377" s="103"/>
      <c r="K7377" s="103"/>
    </row>
    <row r="7378" spans="2:11" ht="12" customHeight="1" x14ac:dyDescent="0.25">
      <c r="B7378" s="103"/>
      <c r="C7378" s="123"/>
      <c r="D7378" s="103"/>
      <c r="E7378" s="103"/>
      <c r="F7378" s="103"/>
      <c r="H7378" s="123"/>
      <c r="I7378" s="103"/>
      <c r="J7378" s="103"/>
      <c r="K7378" s="103"/>
    </row>
    <row r="7379" spans="2:11" ht="12" customHeight="1" x14ac:dyDescent="0.25">
      <c r="B7379" s="103"/>
      <c r="C7379" s="123"/>
      <c r="D7379" s="103"/>
      <c r="E7379" s="103"/>
      <c r="F7379" s="103"/>
      <c r="H7379" s="123"/>
      <c r="I7379" s="103"/>
      <c r="J7379" s="103"/>
      <c r="K7379" s="103"/>
    </row>
    <row r="7380" spans="2:11" ht="12" customHeight="1" x14ac:dyDescent="0.25">
      <c r="B7380" s="103"/>
      <c r="C7380" s="123"/>
      <c r="D7380" s="103"/>
      <c r="E7380" s="103"/>
      <c r="F7380" s="103"/>
      <c r="H7380" s="123"/>
      <c r="I7380" s="103"/>
      <c r="J7380" s="103"/>
      <c r="K7380" s="103"/>
    </row>
    <row r="7381" spans="2:11" ht="12" customHeight="1" x14ac:dyDescent="0.25">
      <c r="B7381" s="103"/>
      <c r="C7381" s="123"/>
      <c r="D7381" s="103"/>
      <c r="E7381" s="103"/>
      <c r="F7381" s="103"/>
      <c r="H7381" s="123"/>
      <c r="I7381" s="103"/>
      <c r="J7381" s="103"/>
      <c r="K7381" s="103"/>
    </row>
    <row r="7382" spans="2:11" ht="12" customHeight="1" x14ac:dyDescent="0.25">
      <c r="B7382" s="103"/>
      <c r="C7382" s="123"/>
      <c r="D7382" s="103"/>
      <c r="E7382" s="103"/>
      <c r="F7382" s="103"/>
      <c r="H7382" s="123"/>
      <c r="I7382" s="103"/>
      <c r="J7382" s="103"/>
      <c r="K7382" s="103"/>
    </row>
    <row r="7383" spans="2:11" ht="12" customHeight="1" x14ac:dyDescent="0.25">
      <c r="B7383" s="103"/>
      <c r="C7383" s="123"/>
      <c r="D7383" s="103"/>
      <c r="E7383" s="103"/>
      <c r="F7383" s="103"/>
      <c r="H7383" s="123"/>
      <c r="I7383" s="103"/>
      <c r="J7383" s="103"/>
      <c r="K7383" s="103"/>
    </row>
    <row r="7384" spans="2:11" ht="12" customHeight="1" x14ac:dyDescent="0.25">
      <c r="B7384" s="103"/>
      <c r="C7384" s="123"/>
      <c r="D7384" s="103"/>
      <c r="E7384" s="103"/>
      <c r="F7384" s="103"/>
      <c r="H7384" s="123"/>
      <c r="I7384" s="103"/>
      <c r="J7384" s="103"/>
      <c r="K7384" s="103"/>
    </row>
    <row r="7385" spans="2:11" ht="12" customHeight="1" x14ac:dyDescent="0.25">
      <c r="B7385" s="103"/>
      <c r="C7385" s="123"/>
      <c r="D7385" s="103"/>
      <c r="E7385" s="103"/>
      <c r="F7385" s="103"/>
      <c r="H7385" s="123"/>
      <c r="I7385" s="103"/>
      <c r="J7385" s="103"/>
      <c r="K7385" s="103"/>
    </row>
    <row r="7386" spans="2:11" ht="12" customHeight="1" x14ac:dyDescent="0.25">
      <c r="B7386" s="103"/>
      <c r="C7386" s="123"/>
      <c r="D7386" s="103"/>
      <c r="E7386" s="103"/>
      <c r="F7386" s="103"/>
      <c r="H7386" s="123"/>
      <c r="I7386" s="103"/>
      <c r="J7386" s="103"/>
      <c r="K7386" s="103"/>
    </row>
    <row r="7387" spans="2:11" ht="12" customHeight="1" x14ac:dyDescent="0.25">
      <c r="B7387" s="103"/>
      <c r="C7387" s="123"/>
      <c r="D7387" s="103"/>
      <c r="E7387" s="103"/>
      <c r="F7387" s="103"/>
      <c r="H7387" s="123"/>
      <c r="I7387" s="103"/>
      <c r="J7387" s="103"/>
      <c r="K7387" s="103"/>
    </row>
    <row r="7388" spans="2:11" ht="12" customHeight="1" x14ac:dyDescent="0.25">
      <c r="B7388" s="103"/>
      <c r="C7388" s="123"/>
      <c r="D7388" s="103"/>
      <c r="E7388" s="103"/>
      <c r="F7388" s="103"/>
      <c r="H7388" s="123"/>
      <c r="I7388" s="103"/>
      <c r="J7388" s="103"/>
      <c r="K7388" s="103"/>
    </row>
    <row r="7389" spans="2:11" ht="12" customHeight="1" x14ac:dyDescent="0.25">
      <c r="B7389" s="103"/>
      <c r="C7389" s="123"/>
      <c r="D7389" s="103"/>
      <c r="E7389" s="103"/>
      <c r="F7389" s="103"/>
      <c r="H7389" s="123"/>
      <c r="I7389" s="103"/>
      <c r="J7389" s="103"/>
      <c r="K7389" s="103"/>
    </row>
    <row r="7390" spans="2:11" ht="12" customHeight="1" x14ac:dyDescent="0.25">
      <c r="B7390" s="103"/>
      <c r="C7390" s="123"/>
      <c r="D7390" s="103"/>
      <c r="E7390" s="103"/>
      <c r="F7390" s="103"/>
      <c r="H7390" s="123"/>
      <c r="I7390" s="103"/>
      <c r="J7390" s="103"/>
      <c r="K7390" s="103"/>
    </row>
    <row r="7391" spans="2:11" ht="12" customHeight="1" x14ac:dyDescent="0.25">
      <c r="B7391" s="103"/>
      <c r="C7391" s="123"/>
      <c r="D7391" s="103"/>
      <c r="E7391" s="103"/>
      <c r="F7391" s="103"/>
      <c r="H7391" s="123"/>
      <c r="I7391" s="103"/>
      <c r="J7391" s="103"/>
      <c r="K7391" s="103"/>
    </row>
    <row r="7392" spans="2:11" ht="12" customHeight="1" x14ac:dyDescent="0.25">
      <c r="B7392" s="103"/>
      <c r="C7392" s="123"/>
      <c r="D7392" s="103"/>
      <c r="E7392" s="103"/>
      <c r="F7392" s="103"/>
      <c r="H7392" s="123"/>
      <c r="I7392" s="103"/>
      <c r="J7392" s="103"/>
      <c r="K7392" s="103"/>
    </row>
    <row r="7393" spans="2:11" ht="12" customHeight="1" x14ac:dyDescent="0.25">
      <c r="B7393" s="103"/>
      <c r="C7393" s="123"/>
      <c r="D7393" s="103"/>
      <c r="E7393" s="103"/>
      <c r="F7393" s="103"/>
      <c r="H7393" s="123"/>
      <c r="I7393" s="103"/>
      <c r="J7393" s="103"/>
      <c r="K7393" s="103"/>
    </row>
    <row r="7394" spans="2:11" ht="12" customHeight="1" x14ac:dyDescent="0.25">
      <c r="B7394" s="103"/>
      <c r="C7394" s="123"/>
      <c r="D7394" s="103"/>
      <c r="E7394" s="103"/>
      <c r="F7394" s="103"/>
      <c r="H7394" s="123"/>
      <c r="I7394" s="103"/>
      <c r="J7394" s="103"/>
      <c r="K7394" s="103"/>
    </row>
    <row r="7395" spans="2:11" ht="12" customHeight="1" x14ac:dyDescent="0.25">
      <c r="B7395" s="103"/>
      <c r="C7395" s="123"/>
      <c r="D7395" s="103"/>
      <c r="E7395" s="103"/>
      <c r="F7395" s="103"/>
      <c r="H7395" s="123"/>
      <c r="I7395" s="103"/>
      <c r="J7395" s="103"/>
      <c r="K7395" s="103"/>
    </row>
    <row r="7396" spans="2:11" ht="12" customHeight="1" x14ac:dyDescent="0.25">
      <c r="B7396" s="103"/>
      <c r="C7396" s="123"/>
      <c r="D7396" s="103"/>
      <c r="E7396" s="103"/>
      <c r="F7396" s="103"/>
      <c r="H7396" s="123"/>
      <c r="I7396" s="103"/>
      <c r="J7396" s="103"/>
      <c r="K7396" s="103"/>
    </row>
    <row r="7397" spans="2:11" ht="12" customHeight="1" x14ac:dyDescent="0.25">
      <c r="B7397" s="103"/>
      <c r="C7397" s="123"/>
      <c r="D7397" s="103"/>
      <c r="E7397" s="103"/>
      <c r="F7397" s="103"/>
      <c r="H7397" s="123"/>
      <c r="I7397" s="103"/>
      <c r="J7397" s="103"/>
      <c r="K7397" s="103"/>
    </row>
    <row r="7398" spans="2:11" ht="12" customHeight="1" x14ac:dyDescent="0.25">
      <c r="B7398" s="103"/>
      <c r="C7398" s="123"/>
      <c r="D7398" s="103"/>
      <c r="E7398" s="103"/>
      <c r="F7398" s="103"/>
      <c r="H7398" s="123"/>
      <c r="I7398" s="103"/>
      <c r="J7398" s="103"/>
      <c r="K7398" s="103"/>
    </row>
    <row r="7399" spans="2:11" ht="12" customHeight="1" x14ac:dyDescent="0.25">
      <c r="B7399" s="103"/>
      <c r="C7399" s="123"/>
      <c r="D7399" s="103"/>
      <c r="E7399" s="103"/>
      <c r="F7399" s="103"/>
      <c r="H7399" s="123"/>
      <c r="I7399" s="103"/>
      <c r="J7399" s="103"/>
      <c r="K7399" s="103"/>
    </row>
    <row r="7400" spans="2:11" ht="12" customHeight="1" x14ac:dyDescent="0.25">
      <c r="B7400" s="103"/>
      <c r="C7400" s="123"/>
      <c r="D7400" s="103"/>
      <c r="E7400" s="103"/>
      <c r="F7400" s="103"/>
      <c r="H7400" s="123"/>
      <c r="I7400" s="103"/>
      <c r="J7400" s="103"/>
      <c r="K7400" s="103"/>
    </row>
    <row r="7401" spans="2:11" ht="12" customHeight="1" x14ac:dyDescent="0.25">
      <c r="B7401" s="103"/>
      <c r="C7401" s="123"/>
      <c r="D7401" s="103"/>
      <c r="E7401" s="103"/>
      <c r="F7401" s="103"/>
      <c r="H7401" s="123"/>
      <c r="I7401" s="103"/>
      <c r="J7401" s="103"/>
      <c r="K7401" s="103"/>
    </row>
    <row r="7402" spans="2:11" ht="12" customHeight="1" x14ac:dyDescent="0.25">
      <c r="B7402" s="103"/>
      <c r="C7402" s="123"/>
      <c r="D7402" s="103"/>
      <c r="E7402" s="103"/>
      <c r="F7402" s="103"/>
      <c r="H7402" s="123"/>
      <c r="I7402" s="103"/>
      <c r="J7402" s="103"/>
      <c r="K7402" s="103"/>
    </row>
    <row r="7403" spans="2:11" ht="12" customHeight="1" x14ac:dyDescent="0.25">
      <c r="B7403" s="103"/>
      <c r="C7403" s="123"/>
      <c r="D7403" s="103"/>
      <c r="E7403" s="103"/>
      <c r="F7403" s="103"/>
      <c r="H7403" s="123"/>
      <c r="I7403" s="103"/>
      <c r="J7403" s="103"/>
      <c r="K7403" s="103"/>
    </row>
    <row r="7404" spans="2:11" ht="12" customHeight="1" x14ac:dyDescent="0.25">
      <c r="B7404" s="103"/>
      <c r="C7404" s="123"/>
      <c r="D7404" s="103"/>
      <c r="E7404" s="103"/>
      <c r="F7404" s="103"/>
      <c r="H7404" s="123"/>
      <c r="I7404" s="103"/>
      <c r="J7404" s="103"/>
      <c r="K7404" s="103"/>
    </row>
    <row r="7405" spans="2:11" ht="12" customHeight="1" x14ac:dyDescent="0.25">
      <c r="B7405" s="103"/>
      <c r="C7405" s="123"/>
      <c r="D7405" s="103"/>
      <c r="E7405" s="103"/>
      <c r="F7405" s="103"/>
      <c r="H7405" s="123"/>
      <c r="I7405" s="103"/>
      <c r="J7405" s="103"/>
      <c r="K7405" s="103"/>
    </row>
    <row r="7406" spans="2:11" ht="12" customHeight="1" x14ac:dyDescent="0.25">
      <c r="B7406" s="103"/>
      <c r="C7406" s="123"/>
      <c r="D7406" s="103"/>
      <c r="E7406" s="103"/>
      <c r="F7406" s="103"/>
      <c r="H7406" s="123"/>
      <c r="I7406" s="103"/>
      <c r="J7406" s="103"/>
      <c r="K7406" s="103"/>
    </row>
    <row r="7407" spans="2:11" ht="12" customHeight="1" x14ac:dyDescent="0.25">
      <c r="B7407" s="103"/>
      <c r="C7407" s="123"/>
      <c r="D7407" s="103"/>
      <c r="E7407" s="103"/>
      <c r="F7407" s="103"/>
      <c r="H7407" s="123"/>
      <c r="I7407" s="103"/>
      <c r="J7407" s="103"/>
      <c r="K7407" s="103"/>
    </row>
    <row r="7408" spans="2:11" ht="12" customHeight="1" x14ac:dyDescent="0.25">
      <c r="B7408" s="103"/>
      <c r="C7408" s="123"/>
      <c r="D7408" s="103"/>
      <c r="E7408" s="103"/>
      <c r="F7408" s="103"/>
      <c r="H7408" s="123"/>
      <c r="I7408" s="103"/>
      <c r="J7408" s="103"/>
      <c r="K7408" s="103"/>
    </row>
    <row r="7409" spans="2:11" ht="12" customHeight="1" x14ac:dyDescent="0.25">
      <c r="B7409" s="103"/>
      <c r="C7409" s="123"/>
      <c r="D7409" s="103"/>
      <c r="E7409" s="103"/>
      <c r="F7409" s="103"/>
      <c r="H7409" s="123"/>
      <c r="I7409" s="103"/>
      <c r="J7409" s="103"/>
      <c r="K7409" s="103"/>
    </row>
    <row r="7410" spans="2:11" ht="12" customHeight="1" x14ac:dyDescent="0.25">
      <c r="B7410" s="103"/>
      <c r="C7410" s="123"/>
      <c r="D7410" s="103"/>
      <c r="E7410" s="103"/>
      <c r="F7410" s="103"/>
      <c r="H7410" s="123"/>
      <c r="I7410" s="103"/>
      <c r="J7410" s="103"/>
      <c r="K7410" s="103"/>
    </row>
    <row r="7411" spans="2:11" ht="12" customHeight="1" x14ac:dyDescent="0.25">
      <c r="B7411" s="103"/>
      <c r="C7411" s="123"/>
      <c r="D7411" s="103"/>
      <c r="E7411" s="103"/>
      <c r="F7411" s="103"/>
      <c r="H7411" s="123"/>
      <c r="I7411" s="103"/>
      <c r="J7411" s="103"/>
      <c r="K7411" s="103"/>
    </row>
    <row r="7412" spans="2:11" ht="12" customHeight="1" x14ac:dyDescent="0.25">
      <c r="B7412" s="103"/>
      <c r="C7412" s="123"/>
      <c r="D7412" s="103"/>
      <c r="E7412" s="103"/>
      <c r="F7412" s="103"/>
      <c r="H7412" s="123"/>
      <c r="I7412" s="103"/>
      <c r="J7412" s="103"/>
      <c r="K7412" s="103"/>
    </row>
    <row r="7413" spans="2:11" ht="12" customHeight="1" x14ac:dyDescent="0.25">
      <c r="B7413" s="103"/>
      <c r="C7413" s="123"/>
      <c r="D7413" s="103"/>
      <c r="E7413" s="103"/>
      <c r="F7413" s="103"/>
      <c r="H7413" s="123"/>
      <c r="I7413" s="103"/>
      <c r="J7413" s="103"/>
      <c r="K7413" s="103"/>
    </row>
    <row r="7414" spans="2:11" ht="12" customHeight="1" x14ac:dyDescent="0.25">
      <c r="B7414" s="103"/>
      <c r="C7414" s="123"/>
      <c r="D7414" s="103"/>
      <c r="E7414" s="103"/>
      <c r="F7414" s="103"/>
      <c r="H7414" s="123"/>
      <c r="I7414" s="103"/>
      <c r="J7414" s="103"/>
      <c r="K7414" s="103"/>
    </row>
    <row r="7415" spans="2:11" ht="12" customHeight="1" x14ac:dyDescent="0.25">
      <c r="B7415" s="103"/>
      <c r="C7415" s="123"/>
      <c r="D7415" s="103"/>
      <c r="E7415" s="103"/>
      <c r="F7415" s="103"/>
      <c r="H7415" s="123"/>
      <c r="I7415" s="103"/>
      <c r="J7415" s="103"/>
      <c r="K7415" s="103"/>
    </row>
    <row r="7416" spans="2:11" ht="12" customHeight="1" x14ac:dyDescent="0.25">
      <c r="B7416" s="103"/>
      <c r="C7416" s="123"/>
      <c r="D7416" s="103"/>
      <c r="E7416" s="103"/>
      <c r="F7416" s="103"/>
      <c r="H7416" s="123"/>
      <c r="I7416" s="103"/>
      <c r="J7416" s="103"/>
      <c r="K7416" s="103"/>
    </row>
    <row r="7417" spans="2:11" ht="12" customHeight="1" x14ac:dyDescent="0.25">
      <c r="B7417" s="103"/>
      <c r="C7417" s="123"/>
      <c r="D7417" s="103"/>
      <c r="E7417" s="103"/>
      <c r="F7417" s="103"/>
      <c r="H7417" s="123"/>
      <c r="I7417" s="103"/>
      <c r="J7417" s="103"/>
      <c r="K7417" s="103"/>
    </row>
    <row r="7418" spans="2:11" ht="12" customHeight="1" x14ac:dyDescent="0.25">
      <c r="B7418" s="103"/>
      <c r="C7418" s="123"/>
      <c r="D7418" s="103"/>
      <c r="E7418" s="103"/>
      <c r="F7418" s="103"/>
      <c r="H7418" s="123"/>
      <c r="I7418" s="103"/>
      <c r="J7418" s="103"/>
      <c r="K7418" s="103"/>
    </row>
    <row r="7419" spans="2:11" ht="12" customHeight="1" x14ac:dyDescent="0.25">
      <c r="B7419" s="103"/>
      <c r="C7419" s="123"/>
      <c r="D7419" s="103"/>
      <c r="E7419" s="103"/>
      <c r="F7419" s="103"/>
      <c r="H7419" s="123"/>
      <c r="I7419" s="103"/>
      <c r="J7419" s="103"/>
      <c r="K7419" s="103"/>
    </row>
    <row r="7420" spans="2:11" ht="12" customHeight="1" x14ac:dyDescent="0.25">
      <c r="B7420" s="103"/>
      <c r="C7420" s="123"/>
      <c r="D7420" s="103"/>
      <c r="E7420" s="103"/>
      <c r="F7420" s="103"/>
      <c r="H7420" s="123"/>
      <c r="I7420" s="103"/>
      <c r="J7420" s="103"/>
      <c r="K7420" s="103"/>
    </row>
    <row r="7421" spans="2:11" ht="12" customHeight="1" x14ac:dyDescent="0.25">
      <c r="B7421" s="103"/>
      <c r="C7421" s="123"/>
      <c r="D7421" s="103"/>
      <c r="E7421" s="103"/>
      <c r="F7421" s="103"/>
      <c r="H7421" s="123"/>
      <c r="I7421" s="103"/>
      <c r="J7421" s="103"/>
      <c r="K7421" s="103"/>
    </row>
    <row r="7422" spans="2:11" ht="12" customHeight="1" x14ac:dyDescent="0.25">
      <c r="B7422" s="103"/>
      <c r="C7422" s="123"/>
      <c r="D7422" s="103"/>
      <c r="E7422" s="103"/>
      <c r="F7422" s="103"/>
      <c r="H7422" s="123"/>
      <c r="I7422" s="103"/>
      <c r="J7422" s="103"/>
      <c r="K7422" s="103"/>
    </row>
    <row r="7423" spans="2:11" ht="12" customHeight="1" x14ac:dyDescent="0.25">
      <c r="B7423" s="103"/>
      <c r="C7423" s="123"/>
      <c r="D7423" s="103"/>
      <c r="E7423" s="103"/>
      <c r="F7423" s="103"/>
      <c r="H7423" s="123"/>
      <c r="I7423" s="103"/>
      <c r="J7423" s="103"/>
      <c r="K7423" s="103"/>
    </row>
    <row r="7424" spans="2:11" ht="12" customHeight="1" x14ac:dyDescent="0.25">
      <c r="B7424" s="103"/>
      <c r="C7424" s="123"/>
      <c r="D7424" s="103"/>
      <c r="E7424" s="103"/>
      <c r="F7424" s="103"/>
      <c r="H7424" s="123"/>
      <c r="I7424" s="103"/>
      <c r="J7424" s="103"/>
      <c r="K7424" s="103"/>
    </row>
    <row r="7425" spans="2:11" ht="12" customHeight="1" x14ac:dyDescent="0.25">
      <c r="B7425" s="103"/>
      <c r="C7425" s="123"/>
      <c r="D7425" s="103"/>
      <c r="E7425" s="103"/>
      <c r="F7425" s="103"/>
      <c r="H7425" s="123"/>
      <c r="I7425" s="103"/>
      <c r="J7425" s="103"/>
      <c r="K7425" s="103"/>
    </row>
    <row r="7426" spans="2:11" ht="12" customHeight="1" x14ac:dyDescent="0.25">
      <c r="B7426" s="103"/>
      <c r="C7426" s="123"/>
      <c r="D7426" s="103"/>
      <c r="E7426" s="103"/>
      <c r="F7426" s="103"/>
      <c r="H7426" s="123"/>
      <c r="I7426" s="103"/>
      <c r="J7426" s="103"/>
      <c r="K7426" s="103"/>
    </row>
    <row r="7427" spans="2:11" ht="12" customHeight="1" x14ac:dyDescent="0.25">
      <c r="B7427" s="103"/>
      <c r="C7427" s="123"/>
      <c r="D7427" s="103"/>
      <c r="E7427" s="103"/>
      <c r="F7427" s="103"/>
      <c r="H7427" s="123"/>
      <c r="I7427" s="103"/>
      <c r="J7427" s="103"/>
      <c r="K7427" s="103"/>
    </row>
    <row r="7428" spans="2:11" ht="12" customHeight="1" x14ac:dyDescent="0.25">
      <c r="B7428" s="103"/>
      <c r="C7428" s="123"/>
      <c r="D7428" s="103"/>
      <c r="E7428" s="103"/>
      <c r="F7428" s="103"/>
      <c r="H7428" s="123"/>
      <c r="I7428" s="103"/>
      <c r="J7428" s="103"/>
      <c r="K7428" s="103"/>
    </row>
    <row r="7429" spans="2:11" ht="12" customHeight="1" x14ac:dyDescent="0.25">
      <c r="B7429" s="103"/>
      <c r="C7429" s="123"/>
      <c r="D7429" s="103"/>
      <c r="E7429" s="103"/>
      <c r="F7429" s="103"/>
      <c r="H7429" s="123"/>
      <c r="I7429" s="103"/>
      <c r="J7429" s="103"/>
      <c r="K7429" s="103"/>
    </row>
    <row r="7430" spans="2:11" ht="12" customHeight="1" x14ac:dyDescent="0.25">
      <c r="B7430" s="103"/>
      <c r="C7430" s="123"/>
      <c r="D7430" s="103"/>
      <c r="E7430" s="103"/>
      <c r="F7430" s="103"/>
      <c r="H7430" s="123"/>
      <c r="I7430" s="103"/>
      <c r="J7430" s="103"/>
      <c r="K7430" s="103"/>
    </row>
    <row r="7431" spans="2:11" ht="12" customHeight="1" x14ac:dyDescent="0.25">
      <c r="B7431" s="103"/>
      <c r="C7431" s="123"/>
      <c r="D7431" s="103"/>
      <c r="E7431" s="103"/>
      <c r="F7431" s="103"/>
      <c r="H7431" s="123"/>
      <c r="I7431" s="103"/>
      <c r="J7431" s="103"/>
      <c r="K7431" s="103"/>
    </row>
    <row r="7432" spans="2:11" ht="12" customHeight="1" x14ac:dyDescent="0.25">
      <c r="B7432" s="103"/>
      <c r="C7432" s="123"/>
      <c r="D7432" s="103"/>
      <c r="E7432" s="103"/>
      <c r="F7432" s="103"/>
      <c r="H7432" s="123"/>
      <c r="I7432" s="103"/>
      <c r="J7432" s="103"/>
      <c r="K7432" s="103"/>
    </row>
    <row r="7433" spans="2:11" ht="12" customHeight="1" x14ac:dyDescent="0.25">
      <c r="B7433" s="103"/>
      <c r="C7433" s="123"/>
      <c r="D7433" s="103"/>
      <c r="E7433" s="103"/>
      <c r="F7433" s="103"/>
      <c r="H7433" s="123"/>
      <c r="I7433" s="103"/>
      <c r="J7433" s="103"/>
      <c r="K7433" s="103"/>
    </row>
    <row r="7434" spans="2:11" ht="12" customHeight="1" x14ac:dyDescent="0.25">
      <c r="B7434" s="103"/>
      <c r="C7434" s="123"/>
      <c r="D7434" s="103"/>
      <c r="E7434" s="103"/>
      <c r="F7434" s="103"/>
      <c r="H7434" s="123"/>
      <c r="I7434" s="103"/>
      <c r="J7434" s="103"/>
      <c r="K7434" s="103"/>
    </row>
    <row r="7435" spans="2:11" ht="12" customHeight="1" x14ac:dyDescent="0.25">
      <c r="B7435" s="103"/>
      <c r="C7435" s="123"/>
      <c r="D7435" s="103"/>
      <c r="E7435" s="103"/>
      <c r="F7435" s="103"/>
      <c r="H7435" s="123"/>
      <c r="I7435" s="103"/>
      <c r="J7435" s="103"/>
      <c r="K7435" s="103"/>
    </row>
    <row r="7436" spans="2:11" ht="12" customHeight="1" x14ac:dyDescent="0.25">
      <c r="B7436" s="103"/>
      <c r="C7436" s="123"/>
      <c r="D7436" s="103"/>
      <c r="E7436" s="103"/>
      <c r="F7436" s="103"/>
      <c r="H7436" s="123"/>
      <c r="I7436" s="103"/>
      <c r="J7436" s="103"/>
      <c r="K7436" s="103"/>
    </row>
    <row r="7437" spans="2:11" ht="12" customHeight="1" x14ac:dyDescent="0.25">
      <c r="B7437" s="103"/>
      <c r="C7437" s="123"/>
      <c r="D7437" s="103"/>
      <c r="E7437" s="103"/>
      <c r="F7437" s="103"/>
      <c r="H7437" s="123"/>
      <c r="I7437" s="103"/>
      <c r="J7437" s="103"/>
      <c r="K7437" s="103"/>
    </row>
    <row r="7438" spans="2:11" ht="12" customHeight="1" x14ac:dyDescent="0.25">
      <c r="B7438" s="103"/>
      <c r="C7438" s="123"/>
      <c r="D7438" s="103"/>
      <c r="E7438" s="103"/>
      <c r="F7438" s="103"/>
      <c r="H7438" s="123"/>
      <c r="I7438" s="103"/>
      <c r="J7438" s="103"/>
      <c r="K7438" s="103"/>
    </row>
    <row r="7439" spans="2:11" ht="12" customHeight="1" x14ac:dyDescent="0.25">
      <c r="B7439" s="103"/>
      <c r="C7439" s="123"/>
      <c r="D7439" s="103"/>
      <c r="E7439" s="103"/>
      <c r="F7439" s="103"/>
      <c r="H7439" s="123"/>
      <c r="I7439" s="103"/>
      <c r="J7439" s="103"/>
      <c r="K7439" s="103"/>
    </row>
    <row r="7440" spans="2:11" ht="12" customHeight="1" x14ac:dyDescent="0.25">
      <c r="B7440" s="103"/>
      <c r="C7440" s="123"/>
      <c r="D7440" s="103"/>
      <c r="E7440" s="103"/>
      <c r="F7440" s="103"/>
      <c r="H7440" s="123"/>
      <c r="I7440" s="103"/>
      <c r="J7440" s="103"/>
      <c r="K7440" s="103"/>
    </row>
    <row r="7441" spans="2:11" ht="12" customHeight="1" x14ac:dyDescent="0.25">
      <c r="B7441" s="103"/>
      <c r="C7441" s="123"/>
      <c r="D7441" s="103"/>
      <c r="E7441" s="103"/>
      <c r="F7441" s="103"/>
      <c r="H7441" s="123"/>
      <c r="I7441" s="103"/>
      <c r="J7441" s="103"/>
      <c r="K7441" s="103"/>
    </row>
    <row r="7442" spans="2:11" ht="12" customHeight="1" x14ac:dyDescent="0.25">
      <c r="B7442" s="103"/>
      <c r="C7442" s="123"/>
      <c r="D7442" s="103"/>
      <c r="E7442" s="103"/>
      <c r="F7442" s="103"/>
      <c r="H7442" s="123"/>
      <c r="I7442" s="103"/>
      <c r="J7442" s="103"/>
      <c r="K7442" s="103"/>
    </row>
    <row r="7443" spans="2:11" ht="12" customHeight="1" x14ac:dyDescent="0.25">
      <c r="B7443" s="103"/>
      <c r="C7443" s="123"/>
      <c r="D7443" s="103"/>
      <c r="E7443" s="103"/>
      <c r="F7443" s="103"/>
      <c r="H7443" s="123"/>
      <c r="I7443" s="103"/>
      <c r="J7443" s="103"/>
      <c r="K7443" s="103"/>
    </row>
    <row r="7444" spans="2:11" ht="12" customHeight="1" x14ac:dyDescent="0.25">
      <c r="B7444" s="103"/>
      <c r="C7444" s="123"/>
      <c r="D7444" s="103"/>
      <c r="E7444" s="103"/>
      <c r="F7444" s="103"/>
      <c r="H7444" s="123"/>
      <c r="I7444" s="103"/>
      <c r="J7444" s="103"/>
      <c r="K7444" s="103"/>
    </row>
    <row r="7445" spans="2:11" ht="12" customHeight="1" x14ac:dyDescent="0.25">
      <c r="B7445" s="103"/>
      <c r="C7445" s="123"/>
      <c r="D7445" s="103"/>
      <c r="E7445" s="103"/>
      <c r="F7445" s="103"/>
      <c r="H7445" s="123"/>
      <c r="I7445" s="103"/>
      <c r="J7445" s="103"/>
      <c r="K7445" s="103"/>
    </row>
    <row r="7446" spans="2:11" ht="12" customHeight="1" x14ac:dyDescent="0.25">
      <c r="B7446" s="103"/>
      <c r="C7446" s="123"/>
      <c r="D7446" s="103"/>
      <c r="E7446" s="103"/>
      <c r="F7446" s="103"/>
      <c r="H7446" s="123"/>
      <c r="I7446" s="103"/>
      <c r="J7446" s="103"/>
      <c r="K7446" s="103"/>
    </row>
    <row r="7447" spans="2:11" ht="12" customHeight="1" x14ac:dyDescent="0.25">
      <c r="B7447" s="103"/>
      <c r="C7447" s="123"/>
      <c r="D7447" s="103"/>
      <c r="E7447" s="103"/>
      <c r="F7447" s="103"/>
      <c r="H7447" s="123"/>
      <c r="I7447" s="103"/>
      <c r="J7447" s="103"/>
      <c r="K7447" s="103"/>
    </row>
    <row r="7448" spans="2:11" ht="12" customHeight="1" x14ac:dyDescent="0.25">
      <c r="B7448" s="103"/>
      <c r="C7448" s="123"/>
      <c r="D7448" s="103"/>
      <c r="E7448" s="103"/>
      <c r="F7448" s="103"/>
      <c r="H7448" s="123"/>
      <c r="I7448" s="103"/>
      <c r="J7448" s="103"/>
      <c r="K7448" s="103"/>
    </row>
    <row r="7449" spans="2:11" ht="12" customHeight="1" x14ac:dyDescent="0.25">
      <c r="B7449" s="103"/>
      <c r="C7449" s="123"/>
      <c r="D7449" s="103"/>
      <c r="E7449" s="103"/>
      <c r="F7449" s="103"/>
      <c r="H7449" s="123"/>
      <c r="I7449" s="103"/>
      <c r="J7449" s="103"/>
      <c r="K7449" s="103"/>
    </row>
    <row r="7450" spans="2:11" ht="12" customHeight="1" x14ac:dyDescent="0.25">
      <c r="B7450" s="103"/>
      <c r="C7450" s="123"/>
      <c r="D7450" s="103"/>
      <c r="E7450" s="103"/>
      <c r="F7450" s="103"/>
      <c r="H7450" s="123"/>
      <c r="I7450" s="103"/>
      <c r="J7450" s="103"/>
      <c r="K7450" s="103"/>
    </row>
    <row r="7451" spans="2:11" ht="12" customHeight="1" x14ac:dyDescent="0.25">
      <c r="B7451" s="103"/>
      <c r="C7451" s="123"/>
      <c r="D7451" s="103"/>
      <c r="E7451" s="103"/>
      <c r="F7451" s="103"/>
      <c r="H7451" s="123"/>
      <c r="I7451" s="103"/>
      <c r="J7451" s="103"/>
      <c r="K7451" s="103"/>
    </row>
    <row r="7452" spans="2:11" ht="12" customHeight="1" x14ac:dyDescent="0.25">
      <c r="B7452" s="103"/>
      <c r="C7452" s="123"/>
      <c r="D7452" s="103"/>
      <c r="E7452" s="103"/>
      <c r="F7452" s="103"/>
      <c r="H7452" s="123"/>
      <c r="I7452" s="103"/>
      <c r="J7452" s="103"/>
      <c r="K7452" s="103"/>
    </row>
    <row r="7453" spans="2:11" ht="12" customHeight="1" x14ac:dyDescent="0.25">
      <c r="B7453" s="103"/>
      <c r="C7453" s="123"/>
      <c r="D7453" s="103"/>
      <c r="E7453" s="103"/>
      <c r="F7453" s="103"/>
      <c r="H7453" s="123"/>
      <c r="I7453" s="103"/>
      <c r="J7453" s="103"/>
      <c r="K7453" s="103"/>
    </row>
    <row r="7454" spans="2:11" ht="12" customHeight="1" x14ac:dyDescent="0.25">
      <c r="B7454" s="103"/>
      <c r="C7454" s="123"/>
      <c r="D7454" s="103"/>
      <c r="E7454" s="103"/>
      <c r="F7454" s="103"/>
      <c r="H7454" s="123"/>
      <c r="I7454" s="103"/>
      <c r="J7454" s="103"/>
      <c r="K7454" s="103"/>
    </row>
    <row r="7455" spans="2:11" ht="12" customHeight="1" x14ac:dyDescent="0.25">
      <c r="B7455" s="103"/>
      <c r="C7455" s="123"/>
      <c r="D7455" s="103"/>
      <c r="E7455" s="103"/>
      <c r="F7455" s="103"/>
      <c r="H7455" s="123"/>
      <c r="I7455" s="103"/>
      <c r="J7455" s="103"/>
      <c r="K7455" s="103"/>
    </row>
    <row r="7456" spans="2:11" ht="12" customHeight="1" x14ac:dyDescent="0.25">
      <c r="B7456" s="103"/>
      <c r="C7456" s="123"/>
      <c r="D7456" s="103"/>
      <c r="E7456" s="103"/>
      <c r="F7456" s="103"/>
      <c r="H7456" s="123"/>
      <c r="I7456" s="103"/>
      <c r="J7456" s="103"/>
      <c r="K7456" s="103"/>
    </row>
    <row r="7457" spans="2:11" ht="12" customHeight="1" x14ac:dyDescent="0.25">
      <c r="B7457" s="103"/>
      <c r="C7457" s="123"/>
      <c r="D7457" s="103"/>
      <c r="E7457" s="103"/>
      <c r="F7457" s="103"/>
      <c r="H7457" s="123"/>
      <c r="I7457" s="103"/>
      <c r="J7457" s="103"/>
      <c r="K7457" s="103"/>
    </row>
    <row r="7458" spans="2:11" ht="12" customHeight="1" x14ac:dyDescent="0.25">
      <c r="B7458" s="103"/>
      <c r="C7458" s="123"/>
      <c r="D7458" s="103"/>
      <c r="E7458" s="103"/>
      <c r="F7458" s="103"/>
      <c r="H7458" s="123"/>
      <c r="I7458" s="103"/>
      <c r="J7458" s="103"/>
      <c r="K7458" s="103"/>
    </row>
    <row r="7459" spans="2:11" ht="12" customHeight="1" x14ac:dyDescent="0.25">
      <c r="B7459" s="103"/>
      <c r="C7459" s="123"/>
      <c r="D7459" s="103"/>
      <c r="E7459" s="103"/>
      <c r="F7459" s="103"/>
      <c r="H7459" s="123"/>
      <c r="I7459" s="103"/>
      <c r="J7459" s="103"/>
      <c r="K7459" s="103"/>
    </row>
    <row r="7460" spans="2:11" ht="12" customHeight="1" x14ac:dyDescent="0.25">
      <c r="B7460" s="103"/>
      <c r="C7460" s="123"/>
      <c r="D7460" s="103"/>
      <c r="E7460" s="103"/>
      <c r="F7460" s="103"/>
      <c r="H7460" s="123"/>
      <c r="I7460" s="103"/>
      <c r="J7460" s="103"/>
      <c r="K7460" s="103"/>
    </row>
    <row r="7461" spans="2:11" ht="12" customHeight="1" x14ac:dyDescent="0.25">
      <c r="B7461" s="103"/>
      <c r="C7461" s="123"/>
      <c r="D7461" s="103"/>
      <c r="E7461" s="103"/>
      <c r="F7461" s="103"/>
      <c r="H7461" s="123"/>
      <c r="I7461" s="103"/>
      <c r="J7461" s="103"/>
      <c r="K7461" s="103"/>
    </row>
    <row r="7462" spans="2:11" ht="12" customHeight="1" x14ac:dyDescent="0.25">
      <c r="B7462" s="103"/>
      <c r="C7462" s="123"/>
      <c r="D7462" s="103"/>
      <c r="E7462" s="103"/>
      <c r="F7462" s="103"/>
      <c r="H7462" s="123"/>
      <c r="I7462" s="103"/>
      <c r="J7462" s="103"/>
      <c r="K7462" s="103"/>
    </row>
    <row r="7463" spans="2:11" ht="12" customHeight="1" x14ac:dyDescent="0.25">
      <c r="B7463" s="103"/>
      <c r="C7463" s="123"/>
      <c r="D7463" s="103"/>
      <c r="E7463" s="103"/>
      <c r="F7463" s="103"/>
      <c r="H7463" s="123"/>
      <c r="I7463" s="103"/>
      <c r="J7463" s="103"/>
      <c r="K7463" s="103"/>
    </row>
    <row r="7464" spans="2:11" ht="12" customHeight="1" x14ac:dyDescent="0.25">
      <c r="B7464" s="103"/>
      <c r="C7464" s="123"/>
      <c r="D7464" s="103"/>
      <c r="E7464" s="103"/>
      <c r="F7464" s="103"/>
      <c r="H7464" s="123"/>
      <c r="I7464" s="103"/>
      <c r="J7464" s="103"/>
      <c r="K7464" s="103"/>
    </row>
    <row r="7465" spans="2:11" ht="12" customHeight="1" x14ac:dyDescent="0.25">
      <c r="B7465" s="103"/>
      <c r="C7465" s="123"/>
      <c r="D7465" s="103"/>
      <c r="E7465" s="103"/>
      <c r="F7465" s="103"/>
      <c r="H7465" s="123"/>
      <c r="I7465" s="103"/>
      <c r="J7465" s="103"/>
      <c r="K7465" s="103"/>
    </row>
    <row r="7466" spans="2:11" ht="12" customHeight="1" x14ac:dyDescent="0.25">
      <c r="B7466" s="103"/>
      <c r="C7466" s="123"/>
      <c r="D7466" s="103"/>
      <c r="E7466" s="103"/>
      <c r="F7466" s="103"/>
      <c r="H7466" s="123"/>
      <c r="I7466" s="103"/>
      <c r="J7466" s="103"/>
      <c r="K7466" s="103"/>
    </row>
    <row r="7467" spans="2:11" ht="12" customHeight="1" x14ac:dyDescent="0.25">
      <c r="B7467" s="103"/>
      <c r="C7467" s="123"/>
      <c r="D7467" s="103"/>
      <c r="E7467" s="103"/>
      <c r="F7467" s="103"/>
      <c r="H7467" s="123"/>
      <c r="I7467" s="103"/>
      <c r="J7467" s="103"/>
      <c r="K7467" s="103"/>
    </row>
    <row r="7468" spans="2:11" ht="12" customHeight="1" x14ac:dyDescent="0.25">
      <c r="B7468" s="103"/>
      <c r="C7468" s="123"/>
      <c r="D7468" s="103"/>
      <c r="E7468" s="103"/>
      <c r="F7468" s="103"/>
      <c r="H7468" s="123"/>
      <c r="I7468" s="103"/>
      <c r="J7468" s="103"/>
      <c r="K7468" s="103"/>
    </row>
    <row r="7469" spans="2:11" ht="12" customHeight="1" x14ac:dyDescent="0.25">
      <c r="B7469" s="103"/>
      <c r="C7469" s="123"/>
      <c r="D7469" s="103"/>
      <c r="E7469" s="103"/>
      <c r="F7469" s="103"/>
      <c r="H7469" s="123"/>
      <c r="I7469" s="103"/>
      <c r="J7469" s="103"/>
      <c r="K7469" s="103"/>
    </row>
    <row r="7470" spans="2:11" ht="12" customHeight="1" x14ac:dyDescent="0.25">
      <c r="B7470" s="103"/>
      <c r="C7470" s="123"/>
      <c r="D7470" s="103"/>
      <c r="E7470" s="103"/>
      <c r="F7470" s="103"/>
      <c r="H7470" s="123"/>
      <c r="I7470" s="103"/>
      <c r="J7470" s="103"/>
      <c r="K7470" s="103"/>
    </row>
    <row r="7471" spans="2:11" ht="12" customHeight="1" x14ac:dyDescent="0.25">
      <c r="B7471" s="103"/>
      <c r="C7471" s="123"/>
      <c r="D7471" s="103"/>
      <c r="E7471" s="103"/>
      <c r="F7471" s="103"/>
      <c r="H7471" s="123"/>
      <c r="I7471" s="103"/>
      <c r="J7471" s="103"/>
      <c r="K7471" s="103"/>
    </row>
    <row r="7472" spans="2:11" ht="12" customHeight="1" x14ac:dyDescent="0.25">
      <c r="B7472" s="103"/>
      <c r="C7472" s="123"/>
      <c r="D7472" s="103"/>
      <c r="E7472" s="103"/>
      <c r="F7472" s="103"/>
      <c r="H7472" s="123"/>
      <c r="I7472" s="103"/>
      <c r="J7472" s="103"/>
      <c r="K7472" s="103"/>
    </row>
    <row r="7473" spans="2:11" ht="12" customHeight="1" x14ac:dyDescent="0.25">
      <c r="B7473" s="103"/>
      <c r="C7473" s="123"/>
      <c r="D7473" s="103"/>
      <c r="E7473" s="103"/>
      <c r="F7473" s="103"/>
      <c r="H7473" s="123"/>
      <c r="I7473" s="103"/>
      <c r="J7473" s="103"/>
      <c r="K7473" s="103"/>
    </row>
    <row r="7474" spans="2:11" ht="12" customHeight="1" x14ac:dyDescent="0.25">
      <c r="B7474" s="103"/>
      <c r="C7474" s="123"/>
      <c r="D7474" s="103"/>
      <c r="E7474" s="103"/>
      <c r="F7474" s="103"/>
      <c r="H7474" s="123"/>
      <c r="I7474" s="103"/>
      <c r="J7474" s="103"/>
      <c r="K7474" s="103"/>
    </row>
    <row r="7475" spans="2:11" ht="12" customHeight="1" x14ac:dyDescent="0.25">
      <c r="B7475" s="103"/>
      <c r="C7475" s="123"/>
      <c r="D7475" s="103"/>
      <c r="E7475" s="103"/>
      <c r="F7475" s="103"/>
      <c r="H7475" s="123"/>
      <c r="I7475" s="103"/>
      <c r="J7475" s="103"/>
      <c r="K7475" s="103"/>
    </row>
    <row r="7476" spans="2:11" ht="12" customHeight="1" x14ac:dyDescent="0.25">
      <c r="B7476" s="103"/>
      <c r="C7476" s="123"/>
      <c r="D7476" s="103"/>
      <c r="E7476" s="103"/>
      <c r="F7476" s="103"/>
      <c r="H7476" s="123"/>
      <c r="I7476" s="103"/>
      <c r="J7476" s="103"/>
      <c r="K7476" s="103"/>
    </row>
    <row r="7477" spans="2:11" ht="12" customHeight="1" x14ac:dyDescent="0.25">
      <c r="B7477" s="103"/>
      <c r="C7477" s="123"/>
      <c r="D7477" s="103"/>
      <c r="E7477" s="103"/>
      <c r="F7477" s="103"/>
      <c r="H7477" s="123"/>
      <c r="I7477" s="103"/>
      <c r="J7477" s="103"/>
      <c r="K7477" s="103"/>
    </row>
    <row r="7478" spans="2:11" ht="12" customHeight="1" x14ac:dyDescent="0.25">
      <c r="B7478" s="103"/>
      <c r="C7478" s="123"/>
      <c r="D7478" s="103"/>
      <c r="E7478" s="103"/>
      <c r="F7478" s="103"/>
      <c r="H7478" s="123"/>
      <c r="I7478" s="103"/>
      <c r="J7478" s="103"/>
      <c r="K7478" s="103"/>
    </row>
    <row r="7479" spans="2:11" ht="12" customHeight="1" x14ac:dyDescent="0.25">
      <c r="B7479" s="103"/>
      <c r="C7479" s="123"/>
      <c r="D7479" s="103"/>
      <c r="E7479" s="103"/>
      <c r="F7479" s="103"/>
      <c r="H7479" s="123"/>
      <c r="I7479" s="103"/>
      <c r="J7479" s="103"/>
      <c r="K7479" s="103"/>
    </row>
    <row r="7480" spans="2:11" ht="12" customHeight="1" x14ac:dyDescent="0.25">
      <c r="B7480" s="103"/>
      <c r="C7480" s="123"/>
      <c r="D7480" s="103"/>
      <c r="E7480" s="103"/>
      <c r="F7480" s="103"/>
      <c r="H7480" s="123"/>
      <c r="I7480" s="103"/>
      <c r="J7480" s="103"/>
      <c r="K7480" s="103"/>
    </row>
    <row r="7481" spans="2:11" ht="12" customHeight="1" x14ac:dyDescent="0.25">
      <c r="B7481" s="103"/>
      <c r="C7481" s="123"/>
      <c r="D7481" s="103"/>
      <c r="E7481" s="103"/>
      <c r="F7481" s="103"/>
      <c r="H7481" s="123"/>
      <c r="I7481" s="103"/>
      <c r="J7481" s="103"/>
      <c r="K7481" s="103"/>
    </row>
    <row r="7482" spans="2:11" ht="12" customHeight="1" x14ac:dyDescent="0.25">
      <c r="B7482" s="103"/>
      <c r="C7482" s="123"/>
      <c r="D7482" s="103"/>
      <c r="E7482" s="103"/>
      <c r="F7482" s="103"/>
      <c r="H7482" s="123"/>
      <c r="I7482" s="103"/>
      <c r="J7482" s="103"/>
      <c r="K7482" s="103"/>
    </row>
    <row r="7483" spans="2:11" ht="12" customHeight="1" x14ac:dyDescent="0.25">
      <c r="B7483" s="103"/>
      <c r="C7483" s="123"/>
      <c r="D7483" s="103"/>
      <c r="E7483" s="103"/>
      <c r="F7483" s="103"/>
      <c r="H7483" s="123"/>
      <c r="I7483" s="103"/>
      <c r="J7483" s="103"/>
      <c r="K7483" s="103"/>
    </row>
    <row r="7484" spans="2:11" ht="12" customHeight="1" x14ac:dyDescent="0.25">
      <c r="B7484" s="103"/>
      <c r="C7484" s="123"/>
      <c r="D7484" s="103"/>
      <c r="E7484" s="103"/>
      <c r="F7484" s="103"/>
      <c r="H7484" s="123"/>
      <c r="I7484" s="103"/>
      <c r="J7484" s="103"/>
      <c r="K7484" s="103"/>
    </row>
    <row r="7485" spans="2:11" ht="12" customHeight="1" x14ac:dyDescent="0.25">
      <c r="B7485" s="103"/>
      <c r="C7485" s="123"/>
      <c r="D7485" s="103"/>
      <c r="E7485" s="103"/>
      <c r="F7485" s="103"/>
      <c r="H7485" s="123"/>
      <c r="I7485" s="103"/>
      <c r="J7485" s="103"/>
      <c r="K7485" s="103"/>
    </row>
    <row r="7486" spans="2:11" ht="12" customHeight="1" x14ac:dyDescent="0.25">
      <c r="B7486" s="103"/>
      <c r="C7486" s="123"/>
      <c r="D7486" s="103"/>
      <c r="E7486" s="103"/>
      <c r="F7486" s="103"/>
      <c r="H7486" s="123"/>
      <c r="I7486" s="103"/>
      <c r="J7486" s="103"/>
      <c r="K7486" s="103"/>
    </row>
    <row r="7487" spans="2:11" ht="12" customHeight="1" x14ac:dyDescent="0.25">
      <c r="B7487" s="103"/>
      <c r="C7487" s="123"/>
      <c r="D7487" s="103"/>
      <c r="E7487" s="103"/>
      <c r="F7487" s="103"/>
      <c r="H7487" s="123"/>
      <c r="I7487" s="103"/>
      <c r="J7487" s="103"/>
      <c r="K7487" s="103"/>
    </row>
    <row r="7488" spans="2:11" ht="12" customHeight="1" x14ac:dyDescent="0.25">
      <c r="B7488" s="103"/>
      <c r="C7488" s="123"/>
      <c r="D7488" s="103"/>
      <c r="E7488" s="103"/>
      <c r="F7488" s="103"/>
      <c r="H7488" s="123"/>
      <c r="I7488" s="103"/>
      <c r="J7488" s="103"/>
      <c r="K7488" s="103"/>
    </row>
    <row r="7489" spans="2:11" ht="12" customHeight="1" x14ac:dyDescent="0.25">
      <c r="B7489" s="103"/>
      <c r="C7489" s="123"/>
      <c r="D7489" s="103"/>
      <c r="E7489" s="103"/>
      <c r="F7489" s="103"/>
      <c r="H7489" s="123"/>
      <c r="I7489" s="103"/>
      <c r="J7489" s="103"/>
      <c r="K7489" s="103"/>
    </row>
    <row r="7490" spans="2:11" ht="12" customHeight="1" x14ac:dyDescent="0.25">
      <c r="B7490" s="103"/>
      <c r="C7490" s="123"/>
      <c r="D7490" s="103"/>
      <c r="E7490" s="103"/>
      <c r="F7490" s="103"/>
      <c r="H7490" s="123"/>
      <c r="I7490" s="103"/>
      <c r="J7490" s="103"/>
      <c r="K7490" s="103"/>
    </row>
    <row r="7491" spans="2:11" ht="12" customHeight="1" x14ac:dyDescent="0.25">
      <c r="B7491" s="103"/>
      <c r="C7491" s="123"/>
      <c r="D7491" s="103"/>
      <c r="E7491" s="103"/>
      <c r="F7491" s="103"/>
      <c r="H7491" s="123"/>
      <c r="I7491" s="103"/>
      <c r="J7491" s="103"/>
      <c r="K7491" s="103"/>
    </row>
    <row r="7492" spans="2:11" ht="12" customHeight="1" x14ac:dyDescent="0.25">
      <c r="B7492" s="103"/>
      <c r="C7492" s="123"/>
      <c r="D7492" s="103"/>
      <c r="E7492" s="103"/>
      <c r="F7492" s="103"/>
      <c r="H7492" s="123"/>
      <c r="I7492" s="103"/>
      <c r="J7492" s="103"/>
      <c r="K7492" s="103"/>
    </row>
    <row r="7493" spans="2:11" ht="12" customHeight="1" x14ac:dyDescent="0.25">
      <c r="B7493" s="103"/>
      <c r="C7493" s="123"/>
      <c r="D7493" s="103"/>
      <c r="E7493" s="103"/>
      <c r="F7493" s="103"/>
      <c r="H7493" s="123"/>
      <c r="I7493" s="103"/>
      <c r="J7493" s="103"/>
      <c r="K7493" s="103"/>
    </row>
    <row r="7494" spans="2:11" ht="12" customHeight="1" x14ac:dyDescent="0.25">
      <c r="B7494" s="103"/>
      <c r="C7494" s="123"/>
      <c r="D7494" s="103"/>
      <c r="E7494" s="103"/>
      <c r="F7494" s="103"/>
      <c r="H7494" s="123"/>
      <c r="I7494" s="103"/>
      <c r="J7494" s="103"/>
      <c r="K7494" s="103"/>
    </row>
    <row r="7495" spans="2:11" ht="12" customHeight="1" x14ac:dyDescent="0.25">
      <c r="B7495" s="103"/>
      <c r="C7495" s="123"/>
      <c r="D7495" s="103"/>
      <c r="E7495" s="103"/>
      <c r="F7495" s="103"/>
      <c r="H7495" s="123"/>
      <c r="I7495" s="103"/>
      <c r="J7495" s="103"/>
      <c r="K7495" s="103"/>
    </row>
    <row r="7496" spans="2:11" ht="12" customHeight="1" x14ac:dyDescent="0.25">
      <c r="B7496" s="103"/>
      <c r="C7496" s="123"/>
      <c r="D7496" s="103"/>
      <c r="E7496" s="103"/>
      <c r="F7496" s="103"/>
      <c r="H7496" s="123"/>
      <c r="I7496" s="103"/>
      <c r="J7496" s="103"/>
      <c r="K7496" s="103"/>
    </row>
    <row r="7497" spans="2:11" ht="12" customHeight="1" x14ac:dyDescent="0.25">
      <c r="B7497" s="103"/>
      <c r="C7497" s="123"/>
      <c r="D7497" s="103"/>
      <c r="E7497" s="103"/>
      <c r="F7497" s="103"/>
      <c r="H7497" s="123"/>
      <c r="I7497" s="103"/>
      <c r="J7497" s="103"/>
      <c r="K7497" s="103"/>
    </row>
    <row r="7498" spans="2:11" ht="12" customHeight="1" x14ac:dyDescent="0.25">
      <c r="B7498" s="103"/>
      <c r="C7498" s="123"/>
      <c r="D7498" s="103"/>
      <c r="E7498" s="103"/>
      <c r="F7498" s="103"/>
      <c r="H7498" s="123"/>
      <c r="I7498" s="103"/>
      <c r="J7498" s="103"/>
      <c r="K7498" s="103"/>
    </row>
    <row r="7499" spans="2:11" ht="12" customHeight="1" x14ac:dyDescent="0.25">
      <c r="B7499" s="103"/>
      <c r="C7499" s="123"/>
      <c r="D7499" s="103"/>
      <c r="E7499" s="103"/>
      <c r="F7499" s="103"/>
      <c r="H7499" s="123"/>
      <c r="I7499" s="103"/>
      <c r="J7499" s="103"/>
      <c r="K7499" s="103"/>
    </row>
    <row r="7500" spans="2:11" ht="12" customHeight="1" x14ac:dyDescent="0.25">
      <c r="B7500" s="103"/>
      <c r="C7500" s="123"/>
      <c r="D7500" s="103"/>
      <c r="E7500" s="103"/>
      <c r="F7500" s="103"/>
      <c r="H7500" s="123"/>
      <c r="I7500" s="103"/>
      <c r="J7500" s="103"/>
      <c r="K7500" s="103"/>
    </row>
    <row r="7501" spans="2:11" ht="12" customHeight="1" x14ac:dyDescent="0.25">
      <c r="B7501" s="103"/>
      <c r="C7501" s="123"/>
      <c r="D7501" s="103"/>
      <c r="E7501" s="103"/>
      <c r="F7501" s="103"/>
      <c r="H7501" s="123"/>
      <c r="I7501" s="103"/>
      <c r="J7501" s="103"/>
      <c r="K7501" s="103"/>
    </row>
    <row r="7502" spans="2:11" ht="12" customHeight="1" x14ac:dyDescent="0.25">
      <c r="B7502" s="103"/>
      <c r="C7502" s="123"/>
      <c r="D7502" s="103"/>
      <c r="E7502" s="103"/>
      <c r="F7502" s="103"/>
      <c r="H7502" s="123"/>
      <c r="I7502" s="103"/>
      <c r="J7502" s="103"/>
      <c r="K7502" s="103"/>
    </row>
    <row r="7503" spans="2:11" ht="12" customHeight="1" x14ac:dyDescent="0.25">
      <c r="B7503" s="103"/>
      <c r="C7503" s="123"/>
      <c r="D7503" s="103"/>
      <c r="E7503" s="103"/>
      <c r="F7503" s="103"/>
      <c r="H7503" s="123"/>
      <c r="I7503" s="103"/>
      <c r="J7503" s="103"/>
      <c r="K7503" s="103"/>
    </row>
    <row r="7504" spans="2:11" ht="12" customHeight="1" x14ac:dyDescent="0.25">
      <c r="B7504" s="103"/>
      <c r="C7504" s="123"/>
      <c r="D7504" s="103"/>
      <c r="E7504" s="103"/>
      <c r="F7504" s="103"/>
      <c r="H7504" s="123"/>
      <c r="I7504" s="103"/>
      <c r="J7504" s="103"/>
      <c r="K7504" s="103"/>
    </row>
    <row r="7505" spans="2:11" ht="12" customHeight="1" x14ac:dyDescent="0.25">
      <c r="B7505" s="103"/>
      <c r="C7505" s="123"/>
      <c r="D7505" s="103"/>
      <c r="E7505" s="103"/>
      <c r="F7505" s="103"/>
      <c r="H7505" s="123"/>
      <c r="I7505" s="103"/>
      <c r="J7505" s="103"/>
      <c r="K7505" s="103"/>
    </row>
    <row r="7506" spans="2:11" ht="12" customHeight="1" x14ac:dyDescent="0.25">
      <c r="B7506" s="103"/>
      <c r="C7506" s="123"/>
      <c r="D7506" s="103"/>
      <c r="E7506" s="103"/>
      <c r="F7506" s="103"/>
      <c r="H7506" s="123"/>
      <c r="I7506" s="103"/>
      <c r="J7506" s="103"/>
      <c r="K7506" s="103"/>
    </row>
    <row r="7507" spans="2:11" ht="12" customHeight="1" x14ac:dyDescent="0.25">
      <c r="B7507" s="103"/>
      <c r="C7507" s="123"/>
      <c r="D7507" s="103"/>
      <c r="E7507" s="103"/>
      <c r="F7507" s="103"/>
      <c r="H7507" s="123"/>
      <c r="I7507" s="103"/>
      <c r="J7507" s="103"/>
      <c r="K7507" s="103"/>
    </row>
    <row r="7508" spans="2:11" ht="12" customHeight="1" x14ac:dyDescent="0.25">
      <c r="B7508" s="103"/>
      <c r="C7508" s="123"/>
      <c r="D7508" s="103"/>
      <c r="E7508" s="103"/>
      <c r="F7508" s="103"/>
      <c r="H7508" s="123"/>
      <c r="I7508" s="103"/>
      <c r="J7508" s="103"/>
      <c r="K7508" s="103"/>
    </row>
    <row r="7509" spans="2:11" ht="12" customHeight="1" x14ac:dyDescent="0.25">
      <c r="B7509" s="103"/>
      <c r="C7509" s="123"/>
      <c r="D7509" s="103"/>
      <c r="E7509" s="103"/>
      <c r="F7509" s="103"/>
      <c r="H7509" s="123"/>
      <c r="I7509" s="103"/>
      <c r="J7509" s="103"/>
      <c r="K7509" s="103"/>
    </row>
    <row r="7510" spans="2:11" ht="12" customHeight="1" x14ac:dyDescent="0.25">
      <c r="B7510" s="103"/>
      <c r="C7510" s="123"/>
      <c r="D7510" s="103"/>
      <c r="E7510" s="103"/>
      <c r="F7510" s="103"/>
      <c r="H7510" s="123"/>
      <c r="I7510" s="103"/>
      <c r="J7510" s="103"/>
      <c r="K7510" s="103"/>
    </row>
    <row r="7511" spans="2:11" ht="12" customHeight="1" x14ac:dyDescent="0.25">
      <c r="B7511" s="103"/>
      <c r="C7511" s="123"/>
      <c r="D7511" s="103"/>
      <c r="E7511" s="103"/>
      <c r="F7511" s="103"/>
      <c r="H7511" s="123"/>
      <c r="I7511" s="103"/>
      <c r="J7511" s="103"/>
      <c r="K7511" s="103"/>
    </row>
    <row r="7512" spans="2:11" ht="12" customHeight="1" x14ac:dyDescent="0.25">
      <c r="B7512" s="103"/>
      <c r="C7512" s="123"/>
      <c r="D7512" s="103"/>
      <c r="E7512" s="103"/>
      <c r="F7512" s="103"/>
      <c r="H7512" s="123"/>
      <c r="I7512" s="103"/>
      <c r="J7512" s="103"/>
      <c r="K7512" s="103"/>
    </row>
    <row r="7513" spans="2:11" ht="12" customHeight="1" x14ac:dyDescent="0.25">
      <c r="B7513" s="103"/>
      <c r="C7513" s="123"/>
      <c r="D7513" s="103"/>
      <c r="E7513" s="103"/>
      <c r="F7513" s="103"/>
      <c r="H7513" s="123"/>
      <c r="I7513" s="103"/>
      <c r="J7513" s="103"/>
      <c r="K7513" s="103"/>
    </row>
    <row r="7514" spans="2:11" ht="12" customHeight="1" x14ac:dyDescent="0.25">
      <c r="B7514" s="103"/>
      <c r="C7514" s="123"/>
      <c r="D7514" s="103"/>
      <c r="E7514" s="103"/>
      <c r="F7514" s="103"/>
      <c r="H7514" s="123"/>
      <c r="I7514" s="103"/>
      <c r="J7514" s="103"/>
      <c r="K7514" s="103"/>
    </row>
    <row r="7515" spans="2:11" ht="12" customHeight="1" x14ac:dyDescent="0.25">
      <c r="B7515" s="103"/>
      <c r="C7515" s="123"/>
      <c r="D7515" s="103"/>
      <c r="E7515" s="103"/>
      <c r="F7515" s="103"/>
      <c r="H7515" s="123"/>
      <c r="I7515" s="103"/>
      <c r="J7515" s="103"/>
      <c r="K7515" s="103"/>
    </row>
    <row r="7516" spans="2:11" ht="12" customHeight="1" x14ac:dyDescent="0.25">
      <c r="B7516" s="103"/>
      <c r="C7516" s="123"/>
      <c r="D7516" s="103"/>
      <c r="E7516" s="103"/>
      <c r="F7516" s="103"/>
      <c r="H7516" s="123"/>
      <c r="I7516" s="103"/>
      <c r="J7516" s="103"/>
      <c r="K7516" s="103"/>
    </row>
    <row r="7517" spans="2:11" ht="12" customHeight="1" x14ac:dyDescent="0.25">
      <c r="B7517" s="103"/>
      <c r="C7517" s="123"/>
      <c r="D7517" s="103"/>
      <c r="E7517" s="103"/>
      <c r="F7517" s="103"/>
      <c r="H7517" s="123"/>
      <c r="I7517" s="103"/>
      <c r="J7517" s="103"/>
      <c r="K7517" s="103"/>
    </row>
    <row r="7518" spans="2:11" ht="12" customHeight="1" x14ac:dyDescent="0.25">
      <c r="B7518" s="103"/>
      <c r="C7518" s="123"/>
      <c r="D7518" s="103"/>
      <c r="E7518" s="103"/>
      <c r="F7518" s="103"/>
      <c r="H7518" s="123"/>
      <c r="I7518" s="103"/>
      <c r="J7518" s="103"/>
      <c r="K7518" s="103"/>
    </row>
    <row r="7519" spans="2:11" ht="12" customHeight="1" x14ac:dyDescent="0.25">
      <c r="B7519" s="103"/>
      <c r="C7519" s="123"/>
      <c r="D7519" s="103"/>
      <c r="E7519" s="103"/>
      <c r="F7519" s="103"/>
      <c r="H7519" s="123"/>
      <c r="I7519" s="103"/>
      <c r="J7519" s="103"/>
      <c r="K7519" s="103"/>
    </row>
    <row r="7520" spans="2:11" ht="12" customHeight="1" x14ac:dyDescent="0.25">
      <c r="B7520" s="103"/>
      <c r="C7520" s="123"/>
      <c r="D7520" s="103"/>
      <c r="E7520" s="103"/>
      <c r="F7520" s="103"/>
      <c r="H7520" s="123"/>
      <c r="I7520" s="103"/>
      <c r="J7520" s="103"/>
      <c r="K7520" s="103"/>
    </row>
    <row r="7521" spans="2:11" ht="12" customHeight="1" x14ac:dyDescent="0.25">
      <c r="B7521" s="103"/>
      <c r="C7521" s="123"/>
      <c r="D7521" s="103"/>
      <c r="E7521" s="103"/>
      <c r="F7521" s="103"/>
      <c r="H7521" s="123"/>
      <c r="I7521" s="103"/>
      <c r="J7521" s="103"/>
      <c r="K7521" s="103"/>
    </row>
    <row r="7522" spans="2:11" ht="12" customHeight="1" x14ac:dyDescent="0.25">
      <c r="B7522" s="103"/>
      <c r="C7522" s="123"/>
      <c r="D7522" s="103"/>
      <c r="E7522" s="103"/>
      <c r="F7522" s="103"/>
      <c r="H7522" s="123"/>
      <c r="I7522" s="103"/>
      <c r="J7522" s="103"/>
      <c r="K7522" s="103"/>
    </row>
    <row r="7523" spans="2:11" ht="12" customHeight="1" x14ac:dyDescent="0.25">
      <c r="B7523" s="103"/>
      <c r="C7523" s="123"/>
      <c r="D7523" s="103"/>
      <c r="E7523" s="103"/>
      <c r="F7523" s="103"/>
      <c r="H7523" s="123"/>
      <c r="I7523" s="103"/>
      <c r="J7523" s="103"/>
      <c r="K7523" s="103"/>
    </row>
    <row r="7524" spans="2:11" ht="12" customHeight="1" x14ac:dyDescent="0.25">
      <c r="B7524" s="103"/>
      <c r="C7524" s="123"/>
      <c r="D7524" s="103"/>
      <c r="E7524" s="103"/>
      <c r="F7524" s="103"/>
      <c r="H7524" s="123"/>
      <c r="I7524" s="103"/>
      <c r="J7524" s="103"/>
      <c r="K7524" s="103"/>
    </row>
    <row r="7525" spans="2:11" ht="12" customHeight="1" x14ac:dyDescent="0.25">
      <c r="B7525" s="103"/>
      <c r="C7525" s="123"/>
      <c r="D7525" s="103"/>
      <c r="E7525" s="103"/>
      <c r="F7525" s="103"/>
      <c r="H7525" s="123"/>
      <c r="I7525" s="103"/>
      <c r="J7525" s="103"/>
      <c r="K7525" s="103"/>
    </row>
    <row r="7526" spans="2:11" ht="12" customHeight="1" x14ac:dyDescent="0.25">
      <c r="B7526" s="103"/>
      <c r="C7526" s="123"/>
      <c r="D7526" s="103"/>
      <c r="E7526" s="103"/>
      <c r="F7526" s="103"/>
      <c r="H7526" s="123"/>
      <c r="I7526" s="103"/>
      <c r="J7526" s="103"/>
      <c r="K7526" s="103"/>
    </row>
    <row r="7527" spans="2:11" ht="12" customHeight="1" x14ac:dyDescent="0.25">
      <c r="B7527" s="103"/>
      <c r="C7527" s="123"/>
      <c r="D7527" s="103"/>
      <c r="E7527" s="103"/>
      <c r="F7527" s="103"/>
      <c r="H7527" s="123"/>
      <c r="I7527" s="103"/>
      <c r="J7527" s="103"/>
      <c r="K7527" s="103"/>
    </row>
    <row r="7528" spans="2:11" ht="12" customHeight="1" x14ac:dyDescent="0.25">
      <c r="B7528" s="103"/>
      <c r="C7528" s="123"/>
      <c r="D7528" s="103"/>
      <c r="E7528" s="103"/>
      <c r="F7528" s="103"/>
      <c r="H7528" s="123"/>
      <c r="I7528" s="103"/>
      <c r="J7528" s="103"/>
      <c r="K7528" s="103"/>
    </row>
    <row r="7529" spans="2:11" ht="12" customHeight="1" x14ac:dyDescent="0.25">
      <c r="B7529" s="103"/>
      <c r="C7529" s="123"/>
      <c r="D7529" s="103"/>
      <c r="E7529" s="103"/>
      <c r="F7529" s="103"/>
      <c r="H7529" s="123"/>
      <c r="I7529" s="103"/>
      <c r="J7529" s="103"/>
      <c r="K7529" s="103"/>
    </row>
    <row r="7530" spans="2:11" ht="12" customHeight="1" x14ac:dyDescent="0.25">
      <c r="B7530" s="103"/>
      <c r="C7530" s="123"/>
      <c r="D7530" s="103"/>
      <c r="E7530" s="103"/>
      <c r="F7530" s="103"/>
      <c r="H7530" s="123"/>
      <c r="I7530" s="103"/>
      <c r="J7530" s="103"/>
      <c r="K7530" s="103"/>
    </row>
    <row r="7531" spans="2:11" ht="12" customHeight="1" x14ac:dyDescent="0.25">
      <c r="B7531" s="103"/>
      <c r="C7531" s="123"/>
      <c r="D7531" s="103"/>
      <c r="E7531" s="103"/>
      <c r="F7531" s="103"/>
      <c r="H7531" s="123"/>
      <c r="I7531" s="103"/>
      <c r="J7531" s="103"/>
      <c r="K7531" s="103"/>
    </row>
    <row r="7532" spans="2:11" ht="12" customHeight="1" x14ac:dyDescent="0.25">
      <c r="B7532" s="103"/>
      <c r="C7532" s="123"/>
      <c r="D7532" s="103"/>
      <c r="E7532" s="103"/>
      <c r="F7532" s="103"/>
      <c r="H7532" s="123"/>
      <c r="I7532" s="103"/>
      <c r="J7532" s="103"/>
      <c r="K7532" s="103"/>
    </row>
    <row r="7533" spans="2:11" ht="12" customHeight="1" x14ac:dyDescent="0.25">
      <c r="B7533" s="103"/>
      <c r="C7533" s="123"/>
      <c r="D7533" s="103"/>
      <c r="E7533" s="103"/>
      <c r="F7533" s="103"/>
      <c r="H7533" s="123"/>
      <c r="I7533" s="103"/>
      <c r="J7533" s="103"/>
      <c r="K7533" s="103"/>
    </row>
    <row r="7534" spans="2:11" ht="12" customHeight="1" x14ac:dyDescent="0.25">
      <c r="B7534" s="103"/>
      <c r="C7534" s="123"/>
      <c r="D7534" s="103"/>
      <c r="E7534" s="103"/>
      <c r="F7534" s="103"/>
      <c r="H7534" s="123"/>
      <c r="I7534" s="103"/>
      <c r="J7534" s="103"/>
      <c r="K7534" s="103"/>
    </row>
    <row r="7535" spans="2:11" ht="12" customHeight="1" x14ac:dyDescent="0.25">
      <c r="B7535" s="103"/>
      <c r="C7535" s="123"/>
      <c r="D7535" s="103"/>
      <c r="E7535" s="103"/>
      <c r="F7535" s="103"/>
      <c r="H7535" s="123"/>
      <c r="I7535" s="103"/>
      <c r="J7535" s="103"/>
      <c r="K7535" s="103"/>
    </row>
    <row r="7536" spans="2:11" ht="12" customHeight="1" x14ac:dyDescent="0.25">
      <c r="B7536" s="103"/>
      <c r="C7536" s="123"/>
      <c r="D7536" s="103"/>
      <c r="E7536" s="103"/>
      <c r="F7536" s="103"/>
      <c r="H7536" s="123"/>
      <c r="I7536" s="103"/>
      <c r="J7536" s="103"/>
      <c r="K7536" s="103"/>
    </row>
    <row r="7537" spans="2:11" ht="12" customHeight="1" x14ac:dyDescent="0.25">
      <c r="B7537" s="103"/>
      <c r="C7537" s="123"/>
      <c r="D7537" s="103"/>
      <c r="E7537" s="103"/>
      <c r="F7537" s="103"/>
      <c r="H7537" s="123"/>
      <c r="I7537" s="103"/>
      <c r="J7537" s="103"/>
      <c r="K7537" s="103"/>
    </row>
    <row r="7538" spans="2:11" ht="12" customHeight="1" x14ac:dyDescent="0.25">
      <c r="B7538" s="103"/>
      <c r="C7538" s="123"/>
      <c r="D7538" s="103"/>
      <c r="E7538" s="103"/>
      <c r="F7538" s="103"/>
      <c r="H7538" s="123"/>
      <c r="I7538" s="103"/>
      <c r="J7538" s="103"/>
      <c r="K7538" s="103"/>
    </row>
    <row r="7539" spans="2:11" ht="12" customHeight="1" x14ac:dyDescent="0.25">
      <c r="B7539" s="103"/>
      <c r="C7539" s="123"/>
      <c r="D7539" s="103"/>
      <c r="E7539" s="103"/>
      <c r="F7539" s="103"/>
      <c r="H7539" s="123"/>
      <c r="I7539" s="103"/>
      <c r="J7539" s="103"/>
      <c r="K7539" s="103"/>
    </row>
    <row r="7540" spans="2:11" ht="12" customHeight="1" x14ac:dyDescent="0.25">
      <c r="B7540" s="103"/>
      <c r="C7540" s="123"/>
      <c r="D7540" s="103"/>
      <c r="E7540" s="103"/>
      <c r="F7540" s="103"/>
      <c r="H7540" s="123"/>
      <c r="I7540" s="103"/>
      <c r="J7540" s="103"/>
      <c r="K7540" s="103"/>
    </row>
    <row r="7541" spans="2:11" ht="12" customHeight="1" x14ac:dyDescent="0.25">
      <c r="B7541" s="103"/>
      <c r="C7541" s="123"/>
      <c r="D7541" s="103"/>
      <c r="E7541" s="103"/>
      <c r="F7541" s="103"/>
      <c r="H7541" s="123"/>
      <c r="I7541" s="103"/>
      <c r="J7541" s="103"/>
      <c r="K7541" s="103"/>
    </row>
    <row r="7542" spans="2:11" ht="12" customHeight="1" x14ac:dyDescent="0.25">
      <c r="B7542" s="103"/>
      <c r="C7542" s="123"/>
      <c r="D7542" s="103"/>
      <c r="E7542" s="103"/>
      <c r="F7542" s="103"/>
      <c r="H7542" s="123"/>
      <c r="I7542" s="103"/>
      <c r="J7542" s="103"/>
      <c r="K7542" s="103"/>
    </row>
    <row r="7543" spans="2:11" ht="12" customHeight="1" x14ac:dyDescent="0.25">
      <c r="B7543" s="103"/>
      <c r="C7543" s="123"/>
      <c r="D7543" s="103"/>
      <c r="E7543" s="103"/>
      <c r="F7543" s="103"/>
      <c r="H7543" s="123"/>
      <c r="I7543" s="103"/>
      <c r="J7543" s="103"/>
      <c r="K7543" s="103"/>
    </row>
    <row r="7544" spans="2:11" ht="12" customHeight="1" x14ac:dyDescent="0.25">
      <c r="B7544" s="103"/>
      <c r="C7544" s="123"/>
      <c r="D7544" s="103"/>
      <c r="E7544" s="103"/>
      <c r="F7544" s="103"/>
      <c r="H7544" s="123"/>
      <c r="I7544" s="103"/>
      <c r="J7544" s="103"/>
      <c r="K7544" s="103"/>
    </row>
    <row r="7545" spans="2:11" ht="12" customHeight="1" x14ac:dyDescent="0.25">
      <c r="B7545" s="103"/>
      <c r="C7545" s="123"/>
      <c r="D7545" s="103"/>
      <c r="E7545" s="103"/>
      <c r="F7545" s="103"/>
      <c r="H7545" s="123"/>
      <c r="I7545" s="103"/>
      <c r="J7545" s="103"/>
      <c r="K7545" s="103"/>
    </row>
    <row r="7546" spans="2:11" ht="12" customHeight="1" x14ac:dyDescent="0.25">
      <c r="B7546" s="103"/>
      <c r="C7546" s="123"/>
      <c r="D7546" s="103"/>
      <c r="E7546" s="103"/>
      <c r="F7546" s="103"/>
      <c r="H7546" s="123"/>
      <c r="I7546" s="103"/>
      <c r="J7546" s="103"/>
      <c r="K7546" s="103"/>
    </row>
    <row r="7547" spans="2:11" ht="12" customHeight="1" x14ac:dyDescent="0.25">
      <c r="B7547" s="103"/>
      <c r="C7547" s="123"/>
      <c r="D7547" s="103"/>
      <c r="E7547" s="103"/>
      <c r="F7547" s="103"/>
      <c r="H7547" s="123"/>
      <c r="I7547" s="103"/>
      <c r="J7547" s="103"/>
      <c r="K7547" s="103"/>
    </row>
    <row r="7548" spans="2:11" ht="12" customHeight="1" x14ac:dyDescent="0.25">
      <c r="B7548" s="103"/>
      <c r="C7548" s="123"/>
      <c r="D7548" s="103"/>
      <c r="E7548" s="103"/>
      <c r="F7548" s="103"/>
      <c r="H7548" s="123"/>
      <c r="I7548" s="103"/>
      <c r="J7548" s="103"/>
      <c r="K7548" s="103"/>
    </row>
    <row r="7549" spans="2:11" ht="12" customHeight="1" x14ac:dyDescent="0.25">
      <c r="B7549" s="103"/>
      <c r="C7549" s="123"/>
      <c r="D7549" s="103"/>
      <c r="E7549" s="103"/>
      <c r="F7549" s="103"/>
      <c r="H7549" s="123"/>
      <c r="I7549" s="103"/>
      <c r="J7549" s="103"/>
      <c r="K7549" s="103"/>
    </row>
    <row r="7550" spans="2:11" ht="12" customHeight="1" x14ac:dyDescent="0.25">
      <c r="B7550" s="103"/>
      <c r="C7550" s="123"/>
      <c r="D7550" s="103"/>
      <c r="E7550" s="103"/>
      <c r="F7550" s="103"/>
      <c r="H7550" s="123"/>
      <c r="I7550" s="103"/>
      <c r="J7550" s="103"/>
      <c r="K7550" s="103"/>
    </row>
    <row r="7551" spans="2:11" ht="12" customHeight="1" x14ac:dyDescent="0.25">
      <c r="B7551" s="103"/>
      <c r="C7551" s="123"/>
      <c r="D7551" s="103"/>
      <c r="E7551" s="103"/>
      <c r="F7551" s="103"/>
      <c r="H7551" s="123"/>
      <c r="I7551" s="103"/>
      <c r="J7551" s="103"/>
      <c r="K7551" s="103"/>
    </row>
    <row r="7552" spans="2:11" ht="12" customHeight="1" x14ac:dyDescent="0.25">
      <c r="B7552" s="103"/>
      <c r="C7552" s="123"/>
      <c r="D7552" s="103"/>
      <c r="E7552" s="103"/>
      <c r="F7552" s="103"/>
      <c r="H7552" s="123"/>
      <c r="I7552" s="103"/>
      <c r="J7552" s="103"/>
      <c r="K7552" s="103"/>
    </row>
    <row r="7553" spans="2:11" ht="12" customHeight="1" x14ac:dyDescent="0.25">
      <c r="B7553" s="103"/>
      <c r="C7553" s="123"/>
      <c r="D7553" s="103"/>
      <c r="E7553" s="103"/>
      <c r="F7553" s="103"/>
      <c r="H7553" s="123"/>
      <c r="I7553" s="103"/>
      <c r="J7553" s="103"/>
      <c r="K7553" s="103"/>
    </row>
    <row r="7554" spans="2:11" ht="12" customHeight="1" x14ac:dyDescent="0.25">
      <c r="B7554" s="103"/>
      <c r="C7554" s="123"/>
      <c r="D7554" s="103"/>
      <c r="E7554" s="103"/>
      <c r="F7554" s="103"/>
      <c r="H7554" s="123"/>
      <c r="I7554" s="103"/>
      <c r="J7554" s="103"/>
      <c r="K7554" s="103"/>
    </row>
    <row r="7555" spans="2:11" ht="12" customHeight="1" x14ac:dyDescent="0.25">
      <c r="B7555" s="103"/>
      <c r="C7555" s="123"/>
      <c r="D7555" s="103"/>
      <c r="E7555" s="103"/>
      <c r="F7555" s="103"/>
      <c r="H7555" s="123"/>
      <c r="I7555" s="103"/>
      <c r="J7555" s="103"/>
      <c r="K7555" s="103"/>
    </row>
    <row r="7556" spans="2:11" ht="12" customHeight="1" x14ac:dyDescent="0.25">
      <c r="B7556" s="103"/>
      <c r="C7556" s="123"/>
      <c r="D7556" s="103"/>
      <c r="E7556" s="103"/>
      <c r="F7556" s="103"/>
      <c r="H7556" s="123"/>
      <c r="I7556" s="103"/>
      <c r="J7556" s="103"/>
      <c r="K7556" s="103"/>
    </row>
    <row r="7557" spans="2:11" ht="12" customHeight="1" x14ac:dyDescent="0.25">
      <c r="B7557" s="103"/>
      <c r="C7557" s="123"/>
      <c r="D7557" s="103"/>
      <c r="E7557" s="103"/>
      <c r="F7557" s="103"/>
      <c r="H7557" s="123"/>
      <c r="I7557" s="103"/>
      <c r="J7557" s="103"/>
      <c r="K7557" s="103"/>
    </row>
    <row r="7558" spans="2:11" ht="12" customHeight="1" x14ac:dyDescent="0.25">
      <c r="B7558" s="103"/>
      <c r="C7558" s="123"/>
      <c r="D7558" s="103"/>
      <c r="E7558" s="103"/>
      <c r="F7558" s="103"/>
      <c r="H7558" s="123"/>
      <c r="I7558" s="103"/>
      <c r="J7558" s="103"/>
      <c r="K7558" s="103"/>
    </row>
    <row r="7559" spans="2:11" ht="12" customHeight="1" x14ac:dyDescent="0.25">
      <c r="B7559" s="103"/>
      <c r="C7559" s="123"/>
      <c r="D7559" s="103"/>
      <c r="E7559" s="103"/>
      <c r="F7559" s="103"/>
      <c r="H7559" s="123"/>
      <c r="I7559" s="103"/>
      <c r="J7559" s="103"/>
      <c r="K7559" s="103"/>
    </row>
    <row r="7560" spans="2:11" ht="12" customHeight="1" x14ac:dyDescent="0.25">
      <c r="B7560" s="103"/>
      <c r="C7560" s="123"/>
      <c r="D7560" s="103"/>
      <c r="E7560" s="103"/>
      <c r="F7560" s="103"/>
      <c r="H7560" s="123"/>
      <c r="I7560" s="103"/>
      <c r="J7560" s="103"/>
      <c r="K7560" s="103"/>
    </row>
    <row r="7561" spans="2:11" ht="12" customHeight="1" x14ac:dyDescent="0.25">
      <c r="B7561" s="103"/>
      <c r="C7561" s="123"/>
      <c r="D7561" s="103"/>
      <c r="E7561" s="103"/>
      <c r="F7561" s="103"/>
      <c r="H7561" s="123"/>
      <c r="I7561" s="103"/>
      <c r="J7561" s="103"/>
      <c r="K7561" s="103"/>
    </row>
    <row r="7562" spans="2:11" ht="12" customHeight="1" x14ac:dyDescent="0.25">
      <c r="B7562" s="103"/>
      <c r="C7562" s="123"/>
      <c r="D7562" s="103"/>
      <c r="E7562" s="103"/>
      <c r="F7562" s="103"/>
      <c r="H7562" s="123"/>
      <c r="I7562" s="103"/>
      <c r="J7562" s="103"/>
      <c r="K7562" s="103"/>
    </row>
    <row r="7563" spans="2:11" ht="12" customHeight="1" x14ac:dyDescent="0.25">
      <c r="B7563" s="103"/>
      <c r="C7563" s="123"/>
      <c r="D7563" s="103"/>
      <c r="E7563" s="103"/>
      <c r="F7563" s="103"/>
      <c r="H7563" s="123"/>
      <c r="I7563" s="103"/>
      <c r="J7563" s="103"/>
      <c r="K7563" s="103"/>
    </row>
    <row r="7564" spans="2:11" ht="12" customHeight="1" x14ac:dyDescent="0.25">
      <c r="B7564" s="103"/>
      <c r="C7564" s="123"/>
      <c r="D7564" s="103"/>
      <c r="E7564" s="103"/>
      <c r="F7564" s="103"/>
      <c r="H7564" s="123"/>
      <c r="I7564" s="103"/>
      <c r="J7564" s="103"/>
      <c r="K7564" s="103"/>
    </row>
    <row r="7565" spans="2:11" ht="12" customHeight="1" x14ac:dyDescent="0.25">
      <c r="B7565" s="103"/>
      <c r="C7565" s="123"/>
      <c r="D7565" s="103"/>
      <c r="E7565" s="103"/>
      <c r="F7565" s="103"/>
      <c r="H7565" s="123"/>
      <c r="I7565" s="103"/>
      <c r="J7565" s="103"/>
      <c r="K7565" s="103"/>
    </row>
    <row r="7566" spans="2:11" ht="12" customHeight="1" x14ac:dyDescent="0.25">
      <c r="B7566" s="103"/>
      <c r="C7566" s="123"/>
      <c r="D7566" s="103"/>
      <c r="E7566" s="103"/>
      <c r="F7566" s="103"/>
      <c r="H7566" s="123"/>
      <c r="I7566" s="103"/>
      <c r="J7566" s="103"/>
      <c r="K7566" s="103"/>
    </row>
    <row r="7567" spans="2:11" ht="12" customHeight="1" x14ac:dyDescent="0.25">
      <c r="B7567" s="103"/>
      <c r="C7567" s="123"/>
      <c r="D7567" s="103"/>
      <c r="E7567" s="103"/>
      <c r="F7567" s="103"/>
      <c r="H7567" s="123"/>
      <c r="I7567" s="103"/>
      <c r="J7567" s="103"/>
      <c r="K7567" s="103"/>
    </row>
    <row r="7568" spans="2:11" ht="12" customHeight="1" x14ac:dyDescent="0.25">
      <c r="B7568" s="103"/>
      <c r="C7568" s="123"/>
      <c r="D7568" s="103"/>
      <c r="E7568" s="103"/>
      <c r="F7568" s="103"/>
      <c r="H7568" s="123"/>
      <c r="I7568" s="103"/>
      <c r="J7568" s="103"/>
      <c r="K7568" s="103"/>
    </row>
    <row r="7569" spans="2:11" ht="12" customHeight="1" x14ac:dyDescent="0.25">
      <c r="B7569" s="103"/>
      <c r="C7569" s="123"/>
      <c r="D7569" s="103"/>
      <c r="E7569" s="103"/>
      <c r="F7569" s="103"/>
      <c r="H7569" s="123"/>
      <c r="I7569" s="103"/>
      <c r="J7569" s="103"/>
      <c r="K7569" s="103"/>
    </row>
    <row r="7570" spans="2:11" ht="12" customHeight="1" x14ac:dyDescent="0.25">
      <c r="B7570" s="103"/>
      <c r="C7570" s="123"/>
      <c r="D7570" s="103"/>
      <c r="E7570" s="103"/>
      <c r="F7570" s="103"/>
      <c r="H7570" s="123"/>
      <c r="I7570" s="103"/>
      <c r="J7570" s="103"/>
      <c r="K7570" s="103"/>
    </row>
    <row r="7571" spans="2:11" ht="12" customHeight="1" x14ac:dyDescent="0.25">
      <c r="B7571" s="103"/>
      <c r="C7571" s="123"/>
      <c r="D7571" s="103"/>
      <c r="E7571" s="103"/>
      <c r="F7571" s="103"/>
      <c r="H7571" s="123"/>
      <c r="I7571" s="103"/>
      <c r="J7571" s="103"/>
      <c r="K7571" s="103"/>
    </row>
    <row r="7572" spans="2:11" ht="12" customHeight="1" x14ac:dyDescent="0.25">
      <c r="B7572" s="103"/>
      <c r="C7572" s="123"/>
      <c r="D7572" s="103"/>
      <c r="E7572" s="103"/>
      <c r="F7572" s="103"/>
      <c r="H7572" s="123"/>
      <c r="I7572" s="103"/>
      <c r="J7572" s="103"/>
      <c r="K7572" s="103"/>
    </row>
    <row r="7573" spans="2:11" ht="12" customHeight="1" x14ac:dyDescent="0.25">
      <c r="B7573" s="103"/>
      <c r="C7573" s="123"/>
      <c r="D7573" s="103"/>
      <c r="E7573" s="103"/>
      <c r="F7573" s="103"/>
      <c r="H7573" s="123"/>
      <c r="I7573" s="103"/>
      <c r="J7573" s="103"/>
      <c r="K7573" s="103"/>
    </row>
    <row r="7574" spans="2:11" ht="12" customHeight="1" x14ac:dyDescent="0.25">
      <c r="B7574" s="103"/>
      <c r="C7574" s="123"/>
      <c r="D7574" s="103"/>
      <c r="E7574" s="103"/>
      <c r="F7574" s="103"/>
      <c r="H7574" s="123"/>
      <c r="I7574" s="103"/>
      <c r="J7574" s="103"/>
      <c r="K7574" s="103"/>
    </row>
    <row r="7575" spans="2:11" ht="12" customHeight="1" x14ac:dyDescent="0.25">
      <c r="B7575" s="103"/>
      <c r="C7575" s="123"/>
      <c r="D7575" s="103"/>
      <c r="E7575" s="103"/>
      <c r="F7575" s="103"/>
      <c r="H7575" s="123"/>
      <c r="I7575" s="103"/>
      <c r="J7575" s="103"/>
      <c r="K7575" s="103"/>
    </row>
    <row r="7576" spans="2:11" ht="12" customHeight="1" x14ac:dyDescent="0.25">
      <c r="B7576" s="103"/>
      <c r="C7576" s="123"/>
      <c r="D7576" s="103"/>
      <c r="E7576" s="103"/>
      <c r="F7576" s="103"/>
      <c r="H7576" s="123"/>
      <c r="I7576" s="103"/>
      <c r="J7576" s="103"/>
      <c r="K7576" s="103"/>
    </row>
    <row r="7577" spans="2:11" ht="12" customHeight="1" x14ac:dyDescent="0.25">
      <c r="B7577" s="103"/>
      <c r="C7577" s="123"/>
      <c r="D7577" s="103"/>
      <c r="E7577" s="103"/>
      <c r="F7577" s="103"/>
      <c r="H7577" s="123"/>
      <c r="I7577" s="103"/>
      <c r="J7577" s="103"/>
      <c r="K7577" s="103"/>
    </row>
    <row r="7578" spans="2:11" ht="12" customHeight="1" x14ac:dyDescent="0.25">
      <c r="B7578" s="103"/>
      <c r="C7578" s="123"/>
      <c r="D7578" s="103"/>
      <c r="E7578" s="103"/>
      <c r="F7578" s="103"/>
      <c r="H7578" s="123"/>
      <c r="I7578" s="103"/>
      <c r="J7578" s="103"/>
      <c r="K7578" s="103"/>
    </row>
    <row r="7579" spans="2:11" ht="12" customHeight="1" x14ac:dyDescent="0.25">
      <c r="B7579" s="103"/>
      <c r="C7579" s="123"/>
      <c r="D7579" s="103"/>
      <c r="E7579" s="103"/>
      <c r="F7579" s="103"/>
      <c r="H7579" s="123"/>
      <c r="I7579" s="103"/>
      <c r="J7579" s="103"/>
      <c r="K7579" s="103"/>
    </row>
    <row r="7580" spans="2:11" ht="12" customHeight="1" x14ac:dyDescent="0.25">
      <c r="B7580" s="103"/>
      <c r="C7580" s="123"/>
      <c r="D7580" s="103"/>
      <c r="E7580" s="103"/>
      <c r="F7580" s="103"/>
      <c r="H7580" s="123"/>
      <c r="I7580" s="103"/>
      <c r="J7580" s="103"/>
      <c r="K7580" s="103"/>
    </row>
    <row r="7581" spans="2:11" ht="12" customHeight="1" x14ac:dyDescent="0.25">
      <c r="B7581" s="103"/>
      <c r="C7581" s="123"/>
      <c r="D7581" s="103"/>
      <c r="E7581" s="103"/>
      <c r="F7581" s="103"/>
      <c r="H7581" s="123"/>
      <c r="I7581" s="103"/>
      <c r="J7581" s="103"/>
      <c r="K7581" s="103"/>
    </row>
    <row r="7582" spans="2:11" ht="12" customHeight="1" x14ac:dyDescent="0.25">
      <c r="B7582" s="103"/>
      <c r="C7582" s="123"/>
      <c r="D7582" s="103"/>
      <c r="E7582" s="103"/>
      <c r="F7582" s="103"/>
      <c r="H7582" s="123"/>
      <c r="I7582" s="103"/>
      <c r="J7582" s="103"/>
      <c r="K7582" s="103"/>
    </row>
    <row r="7583" spans="2:11" ht="12" customHeight="1" x14ac:dyDescent="0.25">
      <c r="B7583" s="103"/>
      <c r="C7583" s="123"/>
      <c r="D7583" s="103"/>
      <c r="E7583" s="103"/>
      <c r="F7583" s="103"/>
      <c r="H7583" s="123"/>
      <c r="I7583" s="103"/>
      <c r="J7583" s="103"/>
      <c r="K7583" s="103"/>
    </row>
    <row r="7584" spans="2:11" ht="12" customHeight="1" x14ac:dyDescent="0.25">
      <c r="B7584" s="103"/>
      <c r="C7584" s="123"/>
      <c r="D7584" s="103"/>
      <c r="E7584" s="103"/>
      <c r="F7584" s="103"/>
      <c r="H7584" s="123"/>
      <c r="I7584" s="103"/>
      <c r="J7584" s="103"/>
      <c r="K7584" s="103"/>
    </row>
    <row r="7585" spans="2:11" ht="12" customHeight="1" x14ac:dyDescent="0.25">
      <c r="B7585" s="103"/>
      <c r="C7585" s="123"/>
      <c r="D7585" s="103"/>
      <c r="E7585" s="103"/>
      <c r="F7585" s="103"/>
      <c r="H7585" s="123"/>
      <c r="I7585" s="103"/>
      <c r="J7585" s="103"/>
      <c r="K7585" s="103"/>
    </row>
    <row r="7586" spans="2:11" ht="12" customHeight="1" x14ac:dyDescent="0.25">
      <c r="B7586" s="103"/>
      <c r="C7586" s="123"/>
      <c r="D7586" s="103"/>
      <c r="E7586" s="103"/>
      <c r="F7586" s="103"/>
      <c r="H7586" s="123"/>
      <c r="I7586" s="103"/>
      <c r="J7586" s="103"/>
      <c r="K7586" s="103"/>
    </row>
    <row r="7587" spans="2:11" ht="12" customHeight="1" x14ac:dyDescent="0.25">
      <c r="B7587" s="103"/>
      <c r="C7587" s="123"/>
      <c r="D7587" s="103"/>
      <c r="E7587" s="103"/>
      <c r="F7587" s="103"/>
      <c r="H7587" s="123"/>
      <c r="I7587" s="103"/>
      <c r="J7587" s="103"/>
      <c r="K7587" s="103"/>
    </row>
    <row r="7588" spans="2:11" ht="12" customHeight="1" x14ac:dyDescent="0.25">
      <c r="B7588" s="103"/>
      <c r="C7588" s="123"/>
      <c r="D7588" s="103"/>
      <c r="E7588" s="103"/>
      <c r="F7588" s="103"/>
      <c r="H7588" s="123"/>
      <c r="I7588" s="103"/>
      <c r="J7588" s="103"/>
      <c r="K7588" s="103"/>
    </row>
    <row r="7589" spans="2:11" ht="12" customHeight="1" x14ac:dyDescent="0.25">
      <c r="B7589" s="103"/>
      <c r="C7589" s="123"/>
      <c r="D7589" s="103"/>
      <c r="E7589" s="103"/>
      <c r="F7589" s="103"/>
      <c r="H7589" s="123"/>
      <c r="I7589" s="103"/>
      <c r="J7589" s="103"/>
      <c r="K7589" s="103"/>
    </row>
    <row r="7590" spans="2:11" ht="12" customHeight="1" x14ac:dyDescent="0.25">
      <c r="B7590" s="103"/>
      <c r="C7590" s="123"/>
      <c r="D7590" s="103"/>
      <c r="E7590" s="103"/>
      <c r="F7590" s="103"/>
      <c r="H7590" s="123"/>
      <c r="I7590" s="103"/>
      <c r="J7590" s="103"/>
      <c r="K7590" s="103"/>
    </row>
    <row r="7591" spans="2:11" ht="12" customHeight="1" x14ac:dyDescent="0.25">
      <c r="B7591" s="103"/>
      <c r="C7591" s="123"/>
      <c r="D7591" s="103"/>
      <c r="E7591" s="103"/>
      <c r="F7591" s="103"/>
      <c r="H7591" s="123"/>
      <c r="I7591" s="103"/>
      <c r="J7591" s="103"/>
      <c r="K7591" s="103"/>
    </row>
    <row r="7592" spans="2:11" ht="12" customHeight="1" x14ac:dyDescent="0.25">
      <c r="B7592" s="103"/>
      <c r="C7592" s="123"/>
      <c r="D7592" s="103"/>
      <c r="E7592" s="103"/>
      <c r="F7592" s="103"/>
      <c r="H7592" s="123"/>
      <c r="I7592" s="103"/>
      <c r="J7592" s="103"/>
      <c r="K7592" s="103"/>
    </row>
    <row r="7593" spans="2:11" ht="12" customHeight="1" x14ac:dyDescent="0.25">
      <c r="B7593" s="103"/>
      <c r="C7593" s="123"/>
      <c r="D7593" s="103"/>
      <c r="E7593" s="103"/>
      <c r="F7593" s="103"/>
      <c r="H7593" s="123"/>
      <c r="I7593" s="103"/>
      <c r="J7593" s="103"/>
      <c r="K7593" s="103"/>
    </row>
    <row r="7594" spans="2:11" ht="12" customHeight="1" x14ac:dyDescent="0.25">
      <c r="B7594" s="103"/>
      <c r="C7594" s="123"/>
      <c r="D7594" s="103"/>
      <c r="E7594" s="103"/>
      <c r="F7594" s="103"/>
      <c r="H7594" s="123"/>
      <c r="I7594" s="103"/>
      <c r="J7594" s="103"/>
      <c r="K7594" s="103"/>
    </row>
    <row r="7595" spans="2:11" ht="12" customHeight="1" x14ac:dyDescent="0.25">
      <c r="B7595" s="103"/>
      <c r="C7595" s="123"/>
      <c r="D7595" s="103"/>
      <c r="E7595" s="103"/>
      <c r="F7595" s="103"/>
      <c r="H7595" s="123"/>
      <c r="I7595" s="103"/>
      <c r="J7595" s="103"/>
      <c r="K7595" s="103"/>
    </row>
    <row r="7596" spans="2:11" ht="12" customHeight="1" x14ac:dyDescent="0.25">
      <c r="B7596" s="103"/>
      <c r="C7596" s="123"/>
      <c r="D7596" s="103"/>
      <c r="E7596" s="103"/>
      <c r="F7596" s="103"/>
      <c r="H7596" s="123"/>
      <c r="I7596" s="103"/>
      <c r="J7596" s="103"/>
      <c r="K7596" s="103"/>
    </row>
    <row r="7597" spans="2:11" ht="12" customHeight="1" x14ac:dyDescent="0.25">
      <c r="B7597" s="103"/>
      <c r="C7597" s="123"/>
      <c r="D7597" s="103"/>
      <c r="E7597" s="103"/>
      <c r="F7597" s="103"/>
      <c r="H7597" s="123"/>
      <c r="I7597" s="103"/>
      <c r="J7597" s="103"/>
      <c r="K7597" s="103"/>
    </row>
    <row r="7598" spans="2:11" ht="12" customHeight="1" x14ac:dyDescent="0.25">
      <c r="B7598" s="103"/>
      <c r="C7598" s="123"/>
      <c r="D7598" s="103"/>
      <c r="E7598" s="103"/>
      <c r="F7598" s="103"/>
      <c r="H7598" s="123"/>
      <c r="I7598" s="103"/>
      <c r="J7598" s="103"/>
      <c r="K7598" s="103"/>
    </row>
    <row r="7599" spans="2:11" ht="12" customHeight="1" x14ac:dyDescent="0.25">
      <c r="B7599" s="103"/>
      <c r="C7599" s="123"/>
      <c r="D7599" s="103"/>
      <c r="E7599" s="103"/>
      <c r="F7599" s="103"/>
      <c r="H7599" s="123"/>
      <c r="I7599" s="103"/>
      <c r="J7599" s="103"/>
      <c r="K7599" s="103"/>
    </row>
    <row r="7600" spans="2:11" ht="12" customHeight="1" x14ac:dyDescent="0.25">
      <c r="B7600" s="103"/>
      <c r="C7600" s="123"/>
      <c r="D7600" s="103"/>
      <c r="E7600" s="103"/>
      <c r="F7600" s="103"/>
      <c r="H7600" s="123"/>
      <c r="I7600" s="103"/>
      <c r="J7600" s="103"/>
      <c r="K7600" s="103"/>
    </row>
    <row r="7601" spans="2:11" ht="12" customHeight="1" x14ac:dyDescent="0.25">
      <c r="B7601" s="103"/>
      <c r="C7601" s="123"/>
      <c r="D7601" s="103"/>
      <c r="E7601" s="103"/>
      <c r="F7601" s="103"/>
      <c r="H7601" s="123"/>
      <c r="I7601" s="103"/>
      <c r="J7601" s="103"/>
      <c r="K7601" s="103"/>
    </row>
    <row r="7602" spans="2:11" ht="12" customHeight="1" x14ac:dyDescent="0.25">
      <c r="B7602" s="103"/>
      <c r="C7602" s="123"/>
      <c r="D7602" s="103"/>
      <c r="E7602" s="103"/>
      <c r="F7602" s="103"/>
      <c r="H7602" s="123"/>
      <c r="I7602" s="103"/>
      <c r="J7602" s="103"/>
      <c r="K7602" s="103"/>
    </row>
    <row r="7603" spans="2:11" ht="12" customHeight="1" x14ac:dyDescent="0.25">
      <c r="B7603" s="103"/>
      <c r="C7603" s="123"/>
      <c r="D7603" s="103"/>
      <c r="E7603" s="103"/>
      <c r="F7603" s="103"/>
      <c r="H7603" s="123"/>
      <c r="I7603" s="103"/>
      <c r="J7603" s="103"/>
      <c r="K7603" s="103"/>
    </row>
    <row r="7604" spans="2:11" ht="12" customHeight="1" x14ac:dyDescent="0.25">
      <c r="B7604" s="103"/>
      <c r="C7604" s="123"/>
      <c r="D7604" s="103"/>
      <c r="E7604" s="103"/>
      <c r="F7604" s="103"/>
      <c r="H7604" s="123"/>
      <c r="I7604" s="103"/>
      <c r="J7604" s="103"/>
      <c r="K7604" s="103"/>
    </row>
    <row r="7605" spans="2:11" ht="12" customHeight="1" x14ac:dyDescent="0.25">
      <c r="B7605" s="103"/>
      <c r="C7605" s="123"/>
      <c r="D7605" s="103"/>
      <c r="E7605" s="103"/>
      <c r="F7605" s="103"/>
      <c r="H7605" s="123"/>
      <c r="I7605" s="103"/>
      <c r="J7605" s="103"/>
      <c r="K7605" s="103"/>
    </row>
    <row r="7606" spans="2:11" ht="12" customHeight="1" x14ac:dyDescent="0.25">
      <c r="B7606" s="103"/>
      <c r="C7606" s="123"/>
      <c r="D7606" s="103"/>
      <c r="E7606" s="103"/>
      <c r="F7606" s="103"/>
      <c r="H7606" s="123"/>
      <c r="I7606" s="103"/>
      <c r="J7606" s="103"/>
      <c r="K7606" s="103"/>
    </row>
    <row r="7607" spans="2:11" ht="12" customHeight="1" x14ac:dyDescent="0.25">
      <c r="B7607" s="103"/>
      <c r="C7607" s="123"/>
      <c r="D7607" s="103"/>
      <c r="E7607" s="103"/>
      <c r="F7607" s="103"/>
      <c r="H7607" s="123"/>
      <c r="I7607" s="103"/>
      <c r="J7607" s="103"/>
      <c r="K7607" s="103"/>
    </row>
    <row r="7608" spans="2:11" ht="12" customHeight="1" x14ac:dyDescent="0.25">
      <c r="B7608" s="103"/>
      <c r="C7608" s="123"/>
      <c r="D7608" s="103"/>
      <c r="E7608" s="103"/>
      <c r="F7608" s="103"/>
      <c r="H7608" s="123"/>
      <c r="I7608" s="103"/>
      <c r="J7608" s="103"/>
      <c r="K7608" s="103"/>
    </row>
    <row r="7609" spans="2:11" ht="12" customHeight="1" x14ac:dyDescent="0.25">
      <c r="B7609" s="103"/>
      <c r="C7609" s="123"/>
      <c r="D7609" s="103"/>
      <c r="E7609" s="103"/>
      <c r="F7609" s="103"/>
      <c r="H7609" s="123"/>
      <c r="I7609" s="103"/>
      <c r="J7609" s="103"/>
      <c r="K7609" s="103"/>
    </row>
    <row r="7610" spans="2:11" ht="12" customHeight="1" x14ac:dyDescent="0.25">
      <c r="B7610" s="103"/>
      <c r="C7610" s="123"/>
      <c r="D7610" s="103"/>
      <c r="E7610" s="103"/>
      <c r="F7610" s="103"/>
      <c r="H7610" s="123"/>
      <c r="I7610" s="103"/>
      <c r="J7610" s="103"/>
      <c r="K7610" s="103"/>
    </row>
    <row r="7611" spans="2:11" ht="12" customHeight="1" x14ac:dyDescent="0.25">
      <c r="B7611" s="103"/>
      <c r="C7611" s="123"/>
      <c r="D7611" s="103"/>
      <c r="E7611" s="103"/>
      <c r="F7611" s="103"/>
      <c r="H7611" s="123"/>
      <c r="I7611" s="103"/>
      <c r="J7611" s="103"/>
      <c r="K7611" s="103"/>
    </row>
    <row r="7612" spans="2:11" ht="12" customHeight="1" x14ac:dyDescent="0.25">
      <c r="B7612" s="103"/>
      <c r="C7612" s="123"/>
      <c r="D7612" s="103"/>
      <c r="E7612" s="103"/>
      <c r="F7612" s="103"/>
      <c r="H7612" s="123"/>
      <c r="I7612" s="103"/>
      <c r="J7612" s="103"/>
      <c r="K7612" s="103"/>
    </row>
    <row r="7613" spans="2:11" ht="12" customHeight="1" x14ac:dyDescent="0.25">
      <c r="B7613" s="103"/>
      <c r="C7613" s="123"/>
      <c r="D7613" s="103"/>
      <c r="E7613" s="103"/>
      <c r="F7613" s="103"/>
      <c r="H7613" s="123"/>
      <c r="I7613" s="103"/>
      <c r="J7613" s="103"/>
      <c r="K7613" s="103"/>
    </row>
    <row r="7614" spans="2:11" ht="12" customHeight="1" x14ac:dyDescent="0.25">
      <c r="B7614" s="103"/>
      <c r="C7614" s="123"/>
      <c r="D7614" s="103"/>
      <c r="E7614" s="103"/>
      <c r="F7614" s="103"/>
      <c r="H7614" s="123"/>
      <c r="I7614" s="103"/>
      <c r="J7614" s="103"/>
      <c r="K7614" s="103"/>
    </row>
    <row r="7615" spans="2:11" ht="12" customHeight="1" x14ac:dyDescent="0.25">
      <c r="B7615" s="103"/>
      <c r="C7615" s="123"/>
      <c r="D7615" s="103"/>
      <c r="E7615" s="103"/>
      <c r="F7615" s="103"/>
      <c r="H7615" s="123"/>
      <c r="I7615" s="103"/>
      <c r="J7615" s="103"/>
      <c r="K7615" s="103"/>
    </row>
    <row r="7616" spans="2:11" ht="12" customHeight="1" x14ac:dyDescent="0.25">
      <c r="B7616" s="103"/>
      <c r="C7616" s="123"/>
      <c r="D7616" s="103"/>
      <c r="E7616" s="103"/>
      <c r="F7616" s="103"/>
      <c r="H7616" s="123"/>
      <c r="I7616" s="103"/>
      <c r="J7616" s="103"/>
      <c r="K7616" s="103"/>
    </row>
    <row r="7617" spans="2:11" ht="12" customHeight="1" x14ac:dyDescent="0.25">
      <c r="B7617" s="103"/>
      <c r="C7617" s="123"/>
      <c r="D7617" s="103"/>
      <c r="E7617" s="103"/>
      <c r="F7617" s="103"/>
      <c r="H7617" s="123"/>
      <c r="I7617" s="103"/>
      <c r="J7617" s="103"/>
      <c r="K7617" s="103"/>
    </row>
    <row r="7618" spans="2:11" ht="12" customHeight="1" x14ac:dyDescent="0.25">
      <c r="B7618" s="103"/>
      <c r="C7618" s="123"/>
      <c r="D7618" s="103"/>
      <c r="E7618" s="103"/>
      <c r="F7618" s="103"/>
      <c r="H7618" s="123"/>
      <c r="I7618" s="103"/>
      <c r="J7618" s="103"/>
      <c r="K7618" s="103"/>
    </row>
    <row r="7619" spans="2:11" ht="12" customHeight="1" x14ac:dyDescent="0.25">
      <c r="B7619" s="103"/>
      <c r="C7619" s="123"/>
      <c r="D7619" s="103"/>
      <c r="E7619" s="103"/>
      <c r="F7619" s="103"/>
      <c r="H7619" s="123"/>
      <c r="I7619" s="103"/>
      <c r="J7619" s="103"/>
      <c r="K7619" s="103"/>
    </row>
    <row r="7620" spans="2:11" ht="12" customHeight="1" x14ac:dyDescent="0.25">
      <c r="B7620" s="103"/>
      <c r="C7620" s="123"/>
      <c r="D7620" s="103"/>
      <c r="E7620" s="103"/>
      <c r="F7620" s="103"/>
      <c r="H7620" s="123"/>
      <c r="I7620" s="103"/>
      <c r="J7620" s="103"/>
      <c r="K7620" s="103"/>
    </row>
    <row r="7621" spans="2:11" ht="12" customHeight="1" x14ac:dyDescent="0.25">
      <c r="B7621" s="103"/>
      <c r="C7621" s="123"/>
      <c r="D7621" s="103"/>
      <c r="E7621" s="103"/>
      <c r="F7621" s="103"/>
      <c r="H7621" s="123"/>
      <c r="I7621" s="103"/>
      <c r="J7621" s="103"/>
      <c r="K7621" s="103"/>
    </row>
    <row r="7622" spans="2:11" ht="12" customHeight="1" x14ac:dyDescent="0.25">
      <c r="B7622" s="103"/>
      <c r="C7622" s="123"/>
      <c r="D7622" s="103"/>
      <c r="E7622" s="103"/>
      <c r="F7622" s="103"/>
      <c r="H7622" s="123"/>
      <c r="I7622" s="103"/>
      <c r="J7622" s="103"/>
      <c r="K7622" s="103"/>
    </row>
    <row r="7623" spans="2:11" ht="12" customHeight="1" x14ac:dyDescent="0.25">
      <c r="B7623" s="103"/>
      <c r="C7623" s="123"/>
      <c r="D7623" s="103"/>
      <c r="E7623" s="103"/>
      <c r="F7623" s="103"/>
      <c r="H7623" s="123"/>
      <c r="I7623" s="103"/>
      <c r="J7623" s="103"/>
      <c r="K7623" s="103"/>
    </row>
    <row r="7624" spans="2:11" ht="12" customHeight="1" x14ac:dyDescent="0.25">
      <c r="B7624" s="103"/>
      <c r="C7624" s="123"/>
      <c r="D7624" s="103"/>
      <c r="E7624" s="103"/>
      <c r="F7624" s="103"/>
      <c r="H7624" s="123"/>
      <c r="I7624" s="103"/>
      <c r="J7624" s="103"/>
      <c r="K7624" s="103"/>
    </row>
    <row r="7625" spans="2:11" ht="12" customHeight="1" x14ac:dyDescent="0.25">
      <c r="B7625" s="103"/>
      <c r="C7625" s="123"/>
      <c r="D7625" s="103"/>
      <c r="E7625" s="103"/>
      <c r="F7625" s="103"/>
      <c r="H7625" s="123"/>
      <c r="I7625" s="103"/>
      <c r="J7625" s="103"/>
      <c r="K7625" s="103"/>
    </row>
    <row r="7626" spans="2:11" ht="12" customHeight="1" x14ac:dyDescent="0.25">
      <c r="B7626" s="103"/>
      <c r="C7626" s="123"/>
      <c r="D7626" s="103"/>
      <c r="E7626" s="103"/>
      <c r="F7626" s="103"/>
      <c r="H7626" s="123"/>
      <c r="I7626" s="103"/>
      <c r="J7626" s="103"/>
      <c r="K7626" s="103"/>
    </row>
    <row r="7627" spans="2:11" ht="12" customHeight="1" x14ac:dyDescent="0.25">
      <c r="B7627" s="103"/>
      <c r="C7627" s="123"/>
      <c r="D7627" s="103"/>
      <c r="E7627" s="103"/>
      <c r="F7627" s="103"/>
      <c r="H7627" s="123"/>
      <c r="I7627" s="103"/>
      <c r="J7627" s="103"/>
      <c r="K7627" s="103"/>
    </row>
    <row r="7628" spans="2:11" ht="12" customHeight="1" x14ac:dyDescent="0.25">
      <c r="B7628" s="103"/>
      <c r="C7628" s="123"/>
      <c r="D7628" s="103"/>
      <c r="E7628" s="103"/>
      <c r="F7628" s="103"/>
      <c r="H7628" s="123"/>
      <c r="I7628" s="103"/>
      <c r="J7628" s="103"/>
      <c r="K7628" s="103"/>
    </row>
    <row r="7629" spans="2:11" ht="12" customHeight="1" x14ac:dyDescent="0.25">
      <c r="B7629" s="103"/>
      <c r="C7629" s="123"/>
      <c r="D7629" s="103"/>
      <c r="E7629" s="103"/>
      <c r="F7629" s="103"/>
      <c r="H7629" s="123"/>
      <c r="I7629" s="103"/>
      <c r="J7629" s="103"/>
      <c r="K7629" s="103"/>
    </row>
    <row r="7630" spans="2:11" ht="12" customHeight="1" x14ac:dyDescent="0.25">
      <c r="B7630" s="103"/>
      <c r="C7630" s="123"/>
      <c r="D7630" s="103"/>
      <c r="E7630" s="103"/>
      <c r="F7630" s="103"/>
      <c r="H7630" s="123"/>
      <c r="I7630" s="103"/>
      <c r="J7630" s="103"/>
      <c r="K7630" s="103"/>
    </row>
    <row r="7631" spans="2:11" ht="12" customHeight="1" x14ac:dyDescent="0.25">
      <c r="B7631" s="103"/>
      <c r="C7631" s="123"/>
      <c r="D7631" s="103"/>
      <c r="E7631" s="103"/>
      <c r="F7631" s="103"/>
      <c r="H7631" s="123"/>
      <c r="I7631" s="103"/>
      <c r="J7631" s="103"/>
      <c r="K7631" s="103"/>
    </row>
    <row r="7632" spans="2:11" ht="12" customHeight="1" x14ac:dyDescent="0.25">
      <c r="B7632" s="103"/>
      <c r="C7632" s="123"/>
      <c r="D7632" s="103"/>
      <c r="E7632" s="103"/>
      <c r="F7632" s="103"/>
      <c r="H7632" s="123"/>
      <c r="I7632" s="103"/>
      <c r="J7632" s="103"/>
      <c r="K7632" s="103"/>
    </row>
    <row r="7633" spans="2:11" ht="12" customHeight="1" x14ac:dyDescent="0.25">
      <c r="B7633" s="103"/>
      <c r="C7633" s="123"/>
      <c r="D7633" s="103"/>
      <c r="E7633" s="103"/>
      <c r="F7633" s="103"/>
      <c r="H7633" s="123"/>
      <c r="I7633" s="103"/>
      <c r="J7633" s="103"/>
      <c r="K7633" s="103"/>
    </row>
    <row r="7634" spans="2:11" ht="12" customHeight="1" x14ac:dyDescent="0.25">
      <c r="B7634" s="103"/>
      <c r="C7634" s="123"/>
      <c r="D7634" s="103"/>
      <c r="E7634" s="103"/>
      <c r="F7634" s="103"/>
      <c r="H7634" s="123"/>
      <c r="I7634" s="103"/>
      <c r="J7634" s="103"/>
      <c r="K7634" s="103"/>
    </row>
    <row r="7635" spans="2:11" ht="12" customHeight="1" x14ac:dyDescent="0.25">
      <c r="B7635" s="103"/>
      <c r="C7635" s="123"/>
      <c r="D7635" s="103"/>
      <c r="E7635" s="103"/>
      <c r="F7635" s="103"/>
      <c r="H7635" s="123"/>
      <c r="I7635" s="103"/>
      <c r="J7635" s="103"/>
      <c r="K7635" s="103"/>
    </row>
    <row r="7636" spans="2:11" ht="12" customHeight="1" x14ac:dyDescent="0.25">
      <c r="B7636" s="103"/>
      <c r="C7636" s="123"/>
      <c r="D7636" s="103"/>
      <c r="E7636" s="103"/>
      <c r="F7636" s="103"/>
      <c r="H7636" s="123"/>
      <c r="I7636" s="103"/>
      <c r="J7636" s="103"/>
      <c r="K7636" s="103"/>
    </row>
    <row r="7637" spans="2:11" ht="12" customHeight="1" x14ac:dyDescent="0.25">
      <c r="B7637" s="103"/>
      <c r="C7637" s="123"/>
      <c r="D7637" s="103"/>
      <c r="E7637" s="103"/>
      <c r="F7637" s="103"/>
      <c r="H7637" s="123"/>
      <c r="I7637" s="103"/>
      <c r="J7637" s="103"/>
      <c r="K7637" s="103"/>
    </row>
    <row r="7638" spans="2:11" ht="12" customHeight="1" x14ac:dyDescent="0.25">
      <c r="B7638" s="103"/>
      <c r="C7638" s="123"/>
      <c r="D7638" s="103"/>
      <c r="E7638" s="103"/>
      <c r="F7638" s="103"/>
      <c r="H7638" s="123"/>
      <c r="I7638" s="103"/>
      <c r="J7638" s="103"/>
      <c r="K7638" s="103"/>
    </row>
    <row r="7639" spans="2:11" ht="12" customHeight="1" x14ac:dyDescent="0.25">
      <c r="B7639" s="103"/>
      <c r="C7639" s="123"/>
      <c r="D7639" s="103"/>
      <c r="E7639" s="103"/>
      <c r="F7639" s="103"/>
      <c r="H7639" s="123"/>
      <c r="I7639" s="103"/>
      <c r="J7639" s="103"/>
      <c r="K7639" s="103"/>
    </row>
    <row r="7640" spans="2:11" ht="12" customHeight="1" x14ac:dyDescent="0.25">
      <c r="B7640" s="103"/>
      <c r="C7640" s="123"/>
      <c r="D7640" s="103"/>
      <c r="E7640" s="103"/>
      <c r="F7640" s="103"/>
      <c r="H7640" s="123"/>
      <c r="I7640" s="103"/>
      <c r="J7640" s="103"/>
      <c r="K7640" s="103"/>
    </row>
    <row r="7641" spans="2:11" ht="12" customHeight="1" x14ac:dyDescent="0.25">
      <c r="B7641" s="103"/>
      <c r="C7641" s="123"/>
      <c r="D7641" s="103"/>
      <c r="E7641" s="103"/>
      <c r="F7641" s="103"/>
      <c r="H7641" s="123"/>
      <c r="I7641" s="103"/>
      <c r="J7641" s="103"/>
      <c r="K7641" s="103"/>
    </row>
    <row r="7642" spans="2:11" ht="12" customHeight="1" x14ac:dyDescent="0.25">
      <c r="B7642" s="103"/>
      <c r="C7642" s="123"/>
      <c r="D7642" s="103"/>
      <c r="E7642" s="103"/>
      <c r="F7642" s="103"/>
      <c r="H7642" s="123"/>
      <c r="I7642" s="103"/>
      <c r="J7642" s="103"/>
      <c r="K7642" s="103"/>
    </row>
    <row r="7643" spans="2:11" ht="12" customHeight="1" x14ac:dyDescent="0.25">
      <c r="B7643" s="103"/>
      <c r="C7643" s="123"/>
      <c r="D7643" s="103"/>
      <c r="E7643" s="103"/>
      <c r="F7643" s="103"/>
      <c r="H7643" s="123"/>
      <c r="I7643" s="103"/>
      <c r="J7643" s="103"/>
      <c r="K7643" s="103"/>
    </row>
    <row r="7644" spans="2:11" ht="12" customHeight="1" x14ac:dyDescent="0.25">
      <c r="B7644" s="103"/>
      <c r="C7644" s="123"/>
      <c r="D7644" s="103"/>
      <c r="E7644" s="103"/>
      <c r="F7644" s="103"/>
      <c r="H7644" s="123"/>
      <c r="I7644" s="103"/>
      <c r="J7644" s="103"/>
      <c r="K7644" s="103"/>
    </row>
    <row r="7645" spans="2:11" ht="12" customHeight="1" x14ac:dyDescent="0.25">
      <c r="B7645" s="103"/>
      <c r="C7645" s="123"/>
      <c r="D7645" s="103"/>
      <c r="E7645" s="103"/>
      <c r="F7645" s="103"/>
      <c r="H7645" s="123"/>
      <c r="I7645" s="103"/>
      <c r="J7645" s="103"/>
      <c r="K7645" s="103"/>
    </row>
    <row r="7646" spans="2:11" ht="12" customHeight="1" x14ac:dyDescent="0.25">
      <c r="B7646" s="103"/>
      <c r="C7646" s="123"/>
      <c r="D7646" s="103"/>
      <c r="E7646" s="103"/>
      <c r="F7646" s="103"/>
      <c r="H7646" s="123"/>
      <c r="I7646" s="103"/>
      <c r="J7646" s="103"/>
      <c r="K7646" s="103"/>
    </row>
    <row r="7647" spans="2:11" ht="12" customHeight="1" x14ac:dyDescent="0.25">
      <c r="B7647" s="103"/>
      <c r="C7647" s="123"/>
      <c r="D7647" s="103"/>
      <c r="E7647" s="103"/>
      <c r="F7647" s="103"/>
      <c r="H7647" s="123"/>
      <c r="I7647" s="103"/>
      <c r="J7647" s="103"/>
      <c r="K7647" s="103"/>
    </row>
    <row r="7648" spans="2:11" ht="12" customHeight="1" x14ac:dyDescent="0.25">
      <c r="B7648" s="103"/>
      <c r="C7648" s="123"/>
      <c r="D7648" s="103"/>
      <c r="E7648" s="103"/>
      <c r="F7648" s="103"/>
      <c r="H7648" s="123"/>
      <c r="I7648" s="103"/>
      <c r="J7648" s="103"/>
      <c r="K7648" s="103"/>
    </row>
    <row r="7649" spans="2:11" ht="12" customHeight="1" x14ac:dyDescent="0.25">
      <c r="B7649" s="103"/>
      <c r="C7649" s="123"/>
      <c r="D7649" s="103"/>
      <c r="E7649" s="103"/>
      <c r="F7649" s="103"/>
      <c r="H7649" s="123"/>
      <c r="I7649" s="103"/>
      <c r="J7649" s="103"/>
      <c r="K7649" s="103"/>
    </row>
    <row r="7650" spans="2:11" ht="12" customHeight="1" x14ac:dyDescent="0.25">
      <c r="B7650" s="103"/>
      <c r="C7650" s="123"/>
      <c r="D7650" s="103"/>
      <c r="E7650" s="103"/>
      <c r="F7650" s="103"/>
      <c r="H7650" s="123"/>
      <c r="I7650" s="103"/>
      <c r="J7650" s="103"/>
      <c r="K7650" s="103"/>
    </row>
    <row r="7651" spans="2:11" ht="12" customHeight="1" x14ac:dyDescent="0.25">
      <c r="B7651" s="103"/>
      <c r="C7651" s="123"/>
      <c r="D7651" s="103"/>
      <c r="E7651" s="103"/>
      <c r="F7651" s="103"/>
      <c r="H7651" s="123"/>
      <c r="I7651" s="103"/>
      <c r="J7651" s="103"/>
      <c r="K7651" s="103"/>
    </row>
    <row r="7652" spans="2:11" ht="12" customHeight="1" x14ac:dyDescent="0.25">
      <c r="B7652" s="103"/>
      <c r="C7652" s="123"/>
      <c r="D7652" s="103"/>
      <c r="E7652" s="103"/>
      <c r="F7652" s="103"/>
      <c r="H7652" s="123"/>
      <c r="I7652" s="103"/>
      <c r="J7652" s="103"/>
      <c r="K7652" s="103"/>
    </row>
    <row r="7653" spans="2:11" ht="12" customHeight="1" x14ac:dyDescent="0.25">
      <c r="B7653" s="103"/>
      <c r="C7653" s="123"/>
      <c r="D7653" s="103"/>
      <c r="E7653" s="103"/>
      <c r="F7653" s="103"/>
      <c r="H7653" s="123"/>
      <c r="I7653" s="103"/>
      <c r="J7653" s="103"/>
      <c r="K7653" s="103"/>
    </row>
    <row r="7654" spans="2:11" ht="12" customHeight="1" x14ac:dyDescent="0.25">
      <c r="B7654" s="103"/>
      <c r="C7654" s="123"/>
      <c r="D7654" s="103"/>
      <c r="E7654" s="103"/>
      <c r="F7654" s="103"/>
      <c r="H7654" s="123"/>
      <c r="I7654" s="103"/>
      <c r="J7654" s="103"/>
      <c r="K7654" s="103"/>
    </row>
    <row r="7655" spans="2:11" ht="12" customHeight="1" x14ac:dyDescent="0.25">
      <c r="B7655" s="103"/>
      <c r="C7655" s="123"/>
      <c r="D7655" s="103"/>
      <c r="E7655" s="103"/>
      <c r="F7655" s="103"/>
      <c r="H7655" s="123"/>
      <c r="I7655" s="103"/>
      <c r="J7655" s="103"/>
      <c r="K7655" s="103"/>
    </row>
    <row r="7656" spans="2:11" ht="12" customHeight="1" x14ac:dyDescent="0.25">
      <c r="B7656" s="103"/>
      <c r="C7656" s="123"/>
      <c r="D7656" s="103"/>
      <c r="E7656" s="103"/>
      <c r="F7656" s="103"/>
      <c r="H7656" s="123"/>
      <c r="I7656" s="103"/>
      <c r="J7656" s="103"/>
      <c r="K7656" s="103"/>
    </row>
    <row r="7657" spans="2:11" ht="12" customHeight="1" x14ac:dyDescent="0.25">
      <c r="B7657" s="103"/>
      <c r="C7657" s="123"/>
      <c r="D7657" s="103"/>
      <c r="E7657" s="103"/>
      <c r="F7657" s="103"/>
      <c r="H7657" s="123"/>
      <c r="I7657" s="103"/>
      <c r="J7657" s="103"/>
      <c r="K7657" s="103"/>
    </row>
    <row r="7658" spans="2:11" ht="12" customHeight="1" x14ac:dyDescent="0.25">
      <c r="B7658" s="103"/>
      <c r="C7658" s="123"/>
      <c r="D7658" s="103"/>
      <c r="E7658" s="103"/>
      <c r="F7658" s="103"/>
      <c r="H7658" s="123"/>
      <c r="I7658" s="103"/>
      <c r="J7658" s="103"/>
      <c r="K7658" s="103"/>
    </row>
    <row r="7659" spans="2:11" ht="12" customHeight="1" x14ac:dyDescent="0.25">
      <c r="B7659" s="103"/>
      <c r="C7659" s="123"/>
      <c r="D7659" s="103"/>
      <c r="E7659" s="103"/>
      <c r="F7659" s="103"/>
      <c r="H7659" s="123"/>
      <c r="I7659" s="103"/>
      <c r="J7659" s="103"/>
      <c r="K7659" s="103"/>
    </row>
    <row r="7660" spans="2:11" ht="12" customHeight="1" x14ac:dyDescent="0.25">
      <c r="B7660" s="103"/>
      <c r="C7660" s="123"/>
      <c r="D7660" s="103"/>
      <c r="E7660" s="103"/>
      <c r="F7660" s="103"/>
      <c r="H7660" s="123"/>
      <c r="I7660" s="103"/>
      <c r="J7660" s="103"/>
      <c r="K7660" s="103"/>
    </row>
    <row r="7661" spans="2:11" ht="12" customHeight="1" x14ac:dyDescent="0.25">
      <c r="B7661" s="103"/>
      <c r="C7661" s="123"/>
      <c r="D7661" s="103"/>
      <c r="E7661" s="103"/>
      <c r="F7661" s="103"/>
      <c r="H7661" s="123"/>
      <c r="I7661" s="103"/>
      <c r="J7661" s="103"/>
      <c r="K7661" s="103"/>
    </row>
    <row r="7662" spans="2:11" ht="12" customHeight="1" x14ac:dyDescent="0.25">
      <c r="B7662" s="103"/>
      <c r="C7662" s="123"/>
      <c r="D7662" s="103"/>
      <c r="E7662" s="103"/>
      <c r="F7662" s="103"/>
      <c r="H7662" s="123"/>
      <c r="I7662" s="103"/>
      <c r="J7662" s="103"/>
      <c r="K7662" s="103"/>
    </row>
    <row r="7663" spans="2:11" ht="12" customHeight="1" x14ac:dyDescent="0.25">
      <c r="B7663" s="103"/>
      <c r="C7663" s="123"/>
      <c r="D7663" s="103"/>
      <c r="E7663" s="103"/>
      <c r="F7663" s="103"/>
      <c r="H7663" s="123"/>
      <c r="I7663" s="103"/>
      <c r="J7663" s="103"/>
      <c r="K7663" s="103"/>
    </row>
    <row r="7664" spans="2:11" ht="12" customHeight="1" x14ac:dyDescent="0.25">
      <c r="B7664" s="103"/>
      <c r="C7664" s="123"/>
      <c r="D7664" s="103"/>
      <c r="E7664" s="103"/>
      <c r="F7664" s="103"/>
      <c r="H7664" s="123"/>
      <c r="I7664" s="103"/>
      <c r="J7664" s="103"/>
      <c r="K7664" s="103"/>
    </row>
    <row r="7665" spans="2:11" ht="12" customHeight="1" x14ac:dyDescent="0.25">
      <c r="B7665" s="103"/>
      <c r="C7665" s="123"/>
      <c r="D7665" s="103"/>
      <c r="E7665" s="103"/>
      <c r="F7665" s="103"/>
      <c r="H7665" s="123"/>
      <c r="I7665" s="103"/>
      <c r="J7665" s="103"/>
      <c r="K7665" s="103"/>
    </row>
    <row r="7666" spans="2:11" ht="12" customHeight="1" x14ac:dyDescent="0.25">
      <c r="B7666" s="103"/>
      <c r="C7666" s="123"/>
      <c r="D7666" s="103"/>
      <c r="E7666" s="103"/>
      <c r="F7666" s="103"/>
      <c r="H7666" s="123"/>
      <c r="I7666" s="103"/>
      <c r="J7666" s="103"/>
      <c r="K7666" s="103"/>
    </row>
    <row r="7667" spans="2:11" ht="12" customHeight="1" x14ac:dyDescent="0.25">
      <c r="B7667" s="103"/>
      <c r="C7667" s="123"/>
      <c r="D7667" s="103"/>
      <c r="E7667" s="103"/>
      <c r="F7667" s="103"/>
      <c r="H7667" s="123"/>
      <c r="I7667" s="103"/>
      <c r="J7667" s="103"/>
      <c r="K7667" s="103"/>
    </row>
    <row r="7668" spans="2:11" ht="12" customHeight="1" x14ac:dyDescent="0.25">
      <c r="B7668" s="103"/>
      <c r="C7668" s="123"/>
      <c r="D7668" s="103"/>
      <c r="E7668" s="103"/>
      <c r="F7668" s="103"/>
      <c r="H7668" s="123"/>
      <c r="I7668" s="103"/>
      <c r="J7668" s="103"/>
      <c r="K7668" s="103"/>
    </row>
    <row r="7669" spans="2:11" ht="12" customHeight="1" x14ac:dyDescent="0.25">
      <c r="B7669" s="103"/>
      <c r="C7669" s="123"/>
      <c r="D7669" s="103"/>
      <c r="E7669" s="103"/>
      <c r="F7669" s="103"/>
      <c r="H7669" s="123"/>
      <c r="I7669" s="103"/>
      <c r="J7669" s="103"/>
      <c r="K7669" s="103"/>
    </row>
    <row r="7670" spans="2:11" ht="12" customHeight="1" x14ac:dyDescent="0.25">
      <c r="B7670" s="103"/>
      <c r="C7670" s="123"/>
      <c r="D7670" s="103"/>
      <c r="E7670" s="103"/>
      <c r="F7670" s="103"/>
      <c r="H7670" s="123"/>
      <c r="I7670" s="103"/>
      <c r="J7670" s="103"/>
      <c r="K7670" s="103"/>
    </row>
    <row r="7671" spans="2:11" ht="12" customHeight="1" x14ac:dyDescent="0.25">
      <c r="B7671" s="103"/>
      <c r="C7671" s="123"/>
      <c r="D7671" s="103"/>
      <c r="E7671" s="103"/>
      <c r="F7671" s="103"/>
      <c r="H7671" s="123"/>
      <c r="I7671" s="103"/>
      <c r="J7671" s="103"/>
      <c r="K7671" s="103"/>
    </row>
    <row r="7672" spans="2:11" ht="12" customHeight="1" x14ac:dyDescent="0.25">
      <c r="B7672" s="103"/>
      <c r="C7672" s="123"/>
      <c r="D7672" s="103"/>
      <c r="E7672" s="103"/>
      <c r="F7672" s="103"/>
      <c r="H7672" s="123"/>
      <c r="I7672" s="103"/>
      <c r="J7672" s="103"/>
      <c r="K7672" s="103"/>
    </row>
    <row r="7673" spans="2:11" ht="12" customHeight="1" x14ac:dyDescent="0.25">
      <c r="B7673" s="103"/>
      <c r="C7673" s="123"/>
      <c r="D7673" s="103"/>
      <c r="E7673" s="103"/>
      <c r="F7673" s="103"/>
      <c r="H7673" s="123"/>
      <c r="I7673" s="103"/>
      <c r="J7673" s="103"/>
      <c r="K7673" s="103"/>
    </row>
    <row r="7674" spans="2:11" ht="12" customHeight="1" x14ac:dyDescent="0.25">
      <c r="B7674" s="103"/>
      <c r="C7674" s="123"/>
      <c r="D7674" s="103"/>
      <c r="E7674" s="103"/>
      <c r="F7674" s="103"/>
      <c r="H7674" s="123"/>
      <c r="I7674" s="103"/>
      <c r="J7674" s="103"/>
      <c r="K7674" s="103"/>
    </row>
    <row r="7675" spans="2:11" ht="12" customHeight="1" x14ac:dyDescent="0.25">
      <c r="B7675" s="103"/>
      <c r="C7675" s="123"/>
      <c r="D7675" s="103"/>
      <c r="E7675" s="103"/>
      <c r="F7675" s="103"/>
      <c r="H7675" s="123"/>
      <c r="I7675" s="103"/>
      <c r="J7675" s="103"/>
      <c r="K7675" s="103"/>
    </row>
    <row r="7676" spans="2:11" ht="12" customHeight="1" x14ac:dyDescent="0.25">
      <c r="B7676" s="103"/>
      <c r="C7676" s="123"/>
      <c r="D7676" s="103"/>
      <c r="E7676" s="103"/>
      <c r="F7676" s="103"/>
      <c r="H7676" s="123"/>
      <c r="I7676" s="103"/>
      <c r="J7676" s="103"/>
      <c r="K7676" s="103"/>
    </row>
    <row r="7677" spans="2:11" ht="12" customHeight="1" x14ac:dyDescent="0.25">
      <c r="B7677" s="103"/>
      <c r="C7677" s="123"/>
      <c r="D7677" s="103"/>
      <c r="E7677" s="103"/>
      <c r="F7677" s="103"/>
      <c r="H7677" s="123"/>
      <c r="I7677" s="103"/>
      <c r="J7677" s="103"/>
      <c r="K7677" s="103"/>
    </row>
    <row r="7678" spans="2:11" ht="12" customHeight="1" x14ac:dyDescent="0.25">
      <c r="B7678" s="103"/>
      <c r="C7678" s="123"/>
      <c r="D7678" s="103"/>
      <c r="E7678" s="103"/>
      <c r="F7678" s="103"/>
      <c r="H7678" s="123"/>
      <c r="I7678" s="103"/>
      <c r="J7678" s="103"/>
      <c r="K7678" s="103"/>
    </row>
    <row r="7679" spans="2:11" ht="12" customHeight="1" x14ac:dyDescent="0.25">
      <c r="B7679" s="103"/>
      <c r="C7679" s="123"/>
      <c r="D7679" s="103"/>
      <c r="E7679" s="103"/>
      <c r="F7679" s="103"/>
      <c r="H7679" s="123"/>
      <c r="I7679" s="103"/>
      <c r="J7679" s="103"/>
      <c r="K7679" s="103"/>
    </row>
    <row r="7680" spans="2:11" ht="12" customHeight="1" x14ac:dyDescent="0.25">
      <c r="B7680" s="103"/>
      <c r="C7680" s="123"/>
      <c r="D7680" s="103"/>
      <c r="E7680" s="103"/>
      <c r="F7680" s="103"/>
      <c r="H7680" s="123"/>
      <c r="I7680" s="103"/>
      <c r="J7680" s="103"/>
      <c r="K7680" s="103"/>
    </row>
    <row r="7681" spans="2:11" ht="12" customHeight="1" x14ac:dyDescent="0.25">
      <c r="B7681" s="103"/>
      <c r="C7681" s="123"/>
      <c r="D7681" s="103"/>
      <c r="E7681" s="103"/>
      <c r="F7681" s="103"/>
      <c r="H7681" s="123"/>
      <c r="I7681" s="103"/>
      <c r="J7681" s="103"/>
      <c r="K7681" s="103"/>
    </row>
    <row r="7682" spans="2:11" ht="12" customHeight="1" x14ac:dyDescent="0.25">
      <c r="B7682" s="103"/>
      <c r="C7682" s="123"/>
      <c r="D7682" s="103"/>
      <c r="E7682" s="103"/>
      <c r="F7682" s="103"/>
      <c r="H7682" s="123"/>
      <c r="I7682" s="103"/>
      <c r="J7682" s="103"/>
      <c r="K7682" s="103"/>
    </row>
    <row r="7683" spans="2:11" ht="12" customHeight="1" x14ac:dyDescent="0.25">
      <c r="B7683" s="103"/>
      <c r="C7683" s="123"/>
      <c r="D7683" s="103"/>
      <c r="E7683" s="103"/>
      <c r="F7683" s="103"/>
      <c r="H7683" s="123"/>
      <c r="I7683" s="103"/>
      <c r="J7683" s="103"/>
      <c r="K7683" s="103"/>
    </row>
    <row r="7684" spans="2:11" ht="12" customHeight="1" x14ac:dyDescent="0.25">
      <c r="B7684" s="103"/>
      <c r="C7684" s="123"/>
      <c r="D7684" s="103"/>
      <c r="E7684" s="103"/>
      <c r="F7684" s="103"/>
      <c r="H7684" s="123"/>
      <c r="I7684" s="103"/>
      <c r="J7684" s="103"/>
      <c r="K7684" s="103"/>
    </row>
    <row r="7685" spans="2:11" ht="12" customHeight="1" x14ac:dyDescent="0.25">
      <c r="B7685" s="103"/>
      <c r="C7685" s="123"/>
      <c r="D7685" s="103"/>
      <c r="E7685" s="103"/>
      <c r="F7685" s="103"/>
      <c r="H7685" s="123"/>
      <c r="I7685" s="103"/>
      <c r="J7685" s="103"/>
      <c r="K7685" s="103"/>
    </row>
    <row r="7686" spans="2:11" ht="12" customHeight="1" x14ac:dyDescent="0.25">
      <c r="B7686" s="103"/>
      <c r="C7686" s="123"/>
      <c r="D7686" s="103"/>
      <c r="E7686" s="103"/>
      <c r="F7686" s="103"/>
      <c r="H7686" s="123"/>
      <c r="I7686" s="103"/>
      <c r="J7686" s="103"/>
      <c r="K7686" s="103"/>
    </row>
    <row r="7687" spans="2:11" ht="12" customHeight="1" x14ac:dyDescent="0.25">
      <c r="B7687" s="103"/>
      <c r="C7687" s="123"/>
      <c r="D7687" s="103"/>
      <c r="E7687" s="103"/>
      <c r="F7687" s="103"/>
      <c r="H7687" s="123"/>
      <c r="I7687" s="103"/>
      <c r="J7687" s="103"/>
      <c r="K7687" s="103"/>
    </row>
    <row r="7688" spans="2:11" ht="12" customHeight="1" x14ac:dyDescent="0.25">
      <c r="B7688" s="103"/>
      <c r="C7688" s="123"/>
      <c r="D7688" s="103"/>
      <c r="E7688" s="103"/>
      <c r="F7688" s="103"/>
      <c r="H7688" s="123"/>
      <c r="I7688" s="103"/>
      <c r="J7688" s="103"/>
      <c r="K7688" s="103"/>
    </row>
    <row r="7689" spans="2:11" ht="12" customHeight="1" x14ac:dyDescent="0.25">
      <c r="B7689" s="103"/>
      <c r="C7689" s="123"/>
      <c r="D7689" s="103"/>
      <c r="E7689" s="103"/>
      <c r="F7689" s="103"/>
      <c r="H7689" s="123"/>
      <c r="I7689" s="103"/>
      <c r="J7689" s="103"/>
      <c r="K7689" s="103"/>
    </row>
    <row r="7690" spans="2:11" ht="12" customHeight="1" x14ac:dyDescent="0.25">
      <c r="B7690" s="103"/>
      <c r="C7690" s="123"/>
      <c r="D7690" s="103"/>
      <c r="E7690" s="103"/>
      <c r="F7690" s="103"/>
      <c r="H7690" s="123"/>
      <c r="I7690" s="103"/>
      <c r="J7690" s="103"/>
      <c r="K7690" s="103"/>
    </row>
    <row r="7691" spans="2:11" ht="12" customHeight="1" x14ac:dyDescent="0.25">
      <c r="B7691" s="103"/>
      <c r="C7691" s="123"/>
      <c r="D7691" s="103"/>
      <c r="E7691" s="103"/>
      <c r="F7691" s="103"/>
      <c r="H7691" s="123"/>
      <c r="I7691" s="103"/>
      <c r="J7691" s="103"/>
      <c r="K7691" s="103"/>
    </row>
    <row r="7692" spans="2:11" ht="12" customHeight="1" x14ac:dyDescent="0.25">
      <c r="B7692" s="103"/>
      <c r="C7692" s="123"/>
      <c r="D7692" s="103"/>
      <c r="E7692" s="103"/>
      <c r="F7692" s="103"/>
      <c r="H7692" s="123"/>
      <c r="I7692" s="103"/>
      <c r="J7692" s="103"/>
      <c r="K7692" s="103"/>
    </row>
    <row r="7693" spans="2:11" ht="12" customHeight="1" x14ac:dyDescent="0.25">
      <c r="B7693" s="103"/>
      <c r="C7693" s="123"/>
      <c r="D7693" s="103"/>
      <c r="E7693" s="103"/>
      <c r="F7693" s="103"/>
      <c r="H7693" s="123"/>
      <c r="I7693" s="103"/>
      <c r="J7693" s="103"/>
      <c r="K7693" s="103"/>
    </row>
    <row r="7694" spans="2:11" ht="12" customHeight="1" x14ac:dyDescent="0.25">
      <c r="B7694" s="103"/>
      <c r="C7694" s="123"/>
      <c r="D7694" s="103"/>
      <c r="E7694" s="103"/>
      <c r="F7694" s="103"/>
      <c r="H7694" s="123"/>
      <c r="I7694" s="103"/>
      <c r="J7694" s="103"/>
      <c r="K7694" s="103"/>
    </row>
    <row r="7695" spans="2:11" ht="12" customHeight="1" x14ac:dyDescent="0.25">
      <c r="B7695" s="103"/>
      <c r="C7695" s="123"/>
      <c r="D7695" s="103"/>
      <c r="E7695" s="103"/>
      <c r="F7695" s="103"/>
      <c r="H7695" s="123"/>
      <c r="I7695" s="103"/>
      <c r="J7695" s="103"/>
      <c r="K7695" s="103"/>
    </row>
    <row r="7696" spans="2:11" ht="12" customHeight="1" x14ac:dyDescent="0.25">
      <c r="B7696" s="103"/>
      <c r="C7696" s="123"/>
      <c r="D7696" s="103"/>
      <c r="E7696" s="103"/>
      <c r="F7696" s="103"/>
      <c r="H7696" s="123"/>
      <c r="I7696" s="103"/>
      <c r="J7696" s="103"/>
      <c r="K7696" s="103"/>
    </row>
    <row r="7697" spans="2:11" ht="12" customHeight="1" x14ac:dyDescent="0.25">
      <c r="B7697" s="103"/>
      <c r="C7697" s="123"/>
      <c r="D7697" s="103"/>
      <c r="E7697" s="103"/>
      <c r="F7697" s="103"/>
      <c r="H7697" s="123"/>
      <c r="I7697" s="103"/>
      <c r="J7697" s="103"/>
      <c r="K7697" s="103"/>
    </row>
    <row r="7698" spans="2:11" ht="12" customHeight="1" x14ac:dyDescent="0.25">
      <c r="B7698" s="103"/>
      <c r="C7698" s="123"/>
      <c r="D7698" s="103"/>
      <c r="E7698" s="103"/>
      <c r="F7698" s="103"/>
      <c r="H7698" s="123"/>
      <c r="I7698" s="103"/>
      <c r="J7698" s="103"/>
      <c r="K7698" s="103"/>
    </row>
    <row r="7699" spans="2:11" ht="12" customHeight="1" x14ac:dyDescent="0.25">
      <c r="B7699" s="103"/>
      <c r="C7699" s="123"/>
      <c r="D7699" s="103"/>
      <c r="E7699" s="103"/>
      <c r="F7699" s="103"/>
      <c r="H7699" s="123"/>
      <c r="I7699" s="103"/>
      <c r="J7699" s="103"/>
      <c r="K7699" s="103"/>
    </row>
    <row r="7700" spans="2:11" ht="12" customHeight="1" x14ac:dyDescent="0.25">
      <c r="B7700" s="103"/>
      <c r="C7700" s="123"/>
      <c r="D7700" s="103"/>
      <c r="E7700" s="103"/>
      <c r="F7700" s="103"/>
      <c r="H7700" s="123"/>
      <c r="I7700" s="103"/>
      <c r="J7700" s="103"/>
      <c r="K7700" s="103"/>
    </row>
    <row r="7701" spans="2:11" ht="12" customHeight="1" x14ac:dyDescent="0.25">
      <c r="B7701" s="103"/>
      <c r="C7701" s="123"/>
      <c r="D7701" s="103"/>
      <c r="E7701" s="103"/>
      <c r="F7701" s="103"/>
      <c r="H7701" s="123"/>
      <c r="I7701" s="103"/>
      <c r="J7701" s="103"/>
      <c r="K7701" s="103"/>
    </row>
    <row r="7702" spans="2:11" ht="12" customHeight="1" x14ac:dyDescent="0.25">
      <c r="B7702" s="103"/>
      <c r="C7702" s="123"/>
      <c r="D7702" s="103"/>
      <c r="E7702" s="103"/>
      <c r="F7702" s="103"/>
      <c r="H7702" s="123"/>
      <c r="I7702" s="103"/>
      <c r="J7702" s="103"/>
      <c r="K7702" s="103"/>
    </row>
    <row r="7703" spans="2:11" ht="12" customHeight="1" x14ac:dyDescent="0.25">
      <c r="B7703" s="103"/>
      <c r="C7703" s="123"/>
      <c r="D7703" s="103"/>
      <c r="E7703" s="103"/>
      <c r="F7703" s="103"/>
      <c r="H7703" s="123"/>
      <c r="I7703" s="103"/>
      <c r="J7703" s="103"/>
      <c r="K7703" s="103"/>
    </row>
    <row r="7704" spans="2:11" ht="12" customHeight="1" x14ac:dyDescent="0.25">
      <c r="B7704" s="103"/>
      <c r="C7704" s="123"/>
      <c r="D7704" s="103"/>
      <c r="E7704" s="103"/>
      <c r="F7704" s="103"/>
      <c r="H7704" s="123"/>
      <c r="I7704" s="103"/>
      <c r="J7704" s="103"/>
      <c r="K7704" s="103"/>
    </row>
    <row r="7705" spans="2:11" ht="12" customHeight="1" x14ac:dyDescent="0.25">
      <c r="B7705" s="103"/>
      <c r="C7705" s="123"/>
      <c r="D7705" s="103"/>
      <c r="E7705" s="103"/>
      <c r="F7705" s="103"/>
      <c r="H7705" s="123"/>
      <c r="I7705" s="103"/>
      <c r="J7705" s="103"/>
      <c r="K7705" s="103"/>
    </row>
    <row r="7706" spans="2:11" ht="12" customHeight="1" x14ac:dyDescent="0.25">
      <c r="B7706" s="103"/>
      <c r="C7706" s="123"/>
      <c r="D7706" s="103"/>
      <c r="E7706" s="103"/>
      <c r="F7706" s="103"/>
      <c r="H7706" s="123"/>
      <c r="I7706" s="103"/>
      <c r="J7706" s="103"/>
      <c r="K7706" s="103"/>
    </row>
    <row r="7707" spans="2:11" ht="12" customHeight="1" x14ac:dyDescent="0.25">
      <c r="B7707" s="103"/>
      <c r="C7707" s="123"/>
      <c r="D7707" s="103"/>
      <c r="E7707" s="103"/>
      <c r="F7707" s="103"/>
      <c r="H7707" s="123"/>
      <c r="I7707" s="103"/>
      <c r="J7707" s="103"/>
      <c r="K7707" s="103"/>
    </row>
    <row r="7708" spans="2:11" ht="12" customHeight="1" x14ac:dyDescent="0.25">
      <c r="B7708" s="103"/>
      <c r="C7708" s="123"/>
      <c r="D7708" s="103"/>
      <c r="E7708" s="103"/>
      <c r="F7708" s="103"/>
      <c r="H7708" s="123"/>
      <c r="I7708" s="103"/>
      <c r="J7708" s="103"/>
      <c r="K7708" s="103"/>
    </row>
    <row r="7709" spans="2:11" ht="12" customHeight="1" x14ac:dyDescent="0.25">
      <c r="B7709" s="103"/>
      <c r="C7709" s="123"/>
      <c r="D7709" s="103"/>
      <c r="E7709" s="103"/>
      <c r="F7709" s="103"/>
      <c r="H7709" s="123"/>
      <c r="I7709" s="103"/>
      <c r="J7709" s="103"/>
      <c r="K7709" s="103"/>
    </row>
    <row r="7710" spans="2:11" ht="12" customHeight="1" x14ac:dyDescent="0.25">
      <c r="B7710" s="103"/>
      <c r="C7710" s="123"/>
      <c r="D7710" s="103"/>
      <c r="E7710" s="103"/>
      <c r="F7710" s="103"/>
      <c r="H7710" s="123"/>
      <c r="I7710" s="103"/>
      <c r="J7710" s="103"/>
      <c r="K7710" s="103"/>
    </row>
    <row r="7711" spans="2:11" ht="12" customHeight="1" x14ac:dyDescent="0.25">
      <c r="B7711" s="103"/>
      <c r="C7711" s="123"/>
      <c r="D7711" s="103"/>
      <c r="E7711" s="103"/>
      <c r="F7711" s="103"/>
      <c r="H7711" s="123"/>
      <c r="I7711" s="103"/>
      <c r="J7711" s="103"/>
      <c r="K7711" s="103"/>
    </row>
    <row r="7712" spans="2:11" ht="12" customHeight="1" x14ac:dyDescent="0.25">
      <c r="B7712" s="103"/>
      <c r="C7712" s="123"/>
      <c r="D7712" s="103"/>
      <c r="E7712" s="103"/>
      <c r="F7712" s="103"/>
      <c r="H7712" s="123"/>
      <c r="I7712" s="103"/>
      <c r="J7712" s="103"/>
      <c r="K7712" s="103"/>
    </row>
    <row r="7713" spans="2:11" ht="12" customHeight="1" x14ac:dyDescent="0.25">
      <c r="B7713" s="103"/>
      <c r="C7713" s="123"/>
      <c r="D7713" s="103"/>
      <c r="E7713" s="103"/>
      <c r="F7713" s="103"/>
      <c r="H7713" s="123"/>
      <c r="I7713" s="103"/>
      <c r="J7713" s="103"/>
      <c r="K7713" s="103"/>
    </row>
    <row r="7714" spans="2:11" ht="12" customHeight="1" x14ac:dyDescent="0.25">
      <c r="B7714" s="103"/>
      <c r="C7714" s="123"/>
      <c r="D7714" s="103"/>
      <c r="E7714" s="103"/>
      <c r="F7714" s="103"/>
      <c r="H7714" s="123"/>
      <c r="I7714" s="103"/>
      <c r="J7714" s="103"/>
      <c r="K7714" s="103"/>
    </row>
    <row r="7715" spans="2:11" ht="12" customHeight="1" x14ac:dyDescent="0.25">
      <c r="B7715" s="103"/>
      <c r="C7715" s="123"/>
      <c r="D7715" s="103"/>
      <c r="E7715" s="103"/>
      <c r="F7715" s="103"/>
      <c r="H7715" s="123"/>
      <c r="I7715" s="103"/>
      <c r="J7715" s="103"/>
      <c r="K7715" s="103"/>
    </row>
    <row r="7716" spans="2:11" ht="12" customHeight="1" x14ac:dyDescent="0.25">
      <c r="B7716" s="103"/>
      <c r="C7716" s="123"/>
      <c r="D7716" s="103"/>
      <c r="E7716" s="103"/>
      <c r="F7716" s="103"/>
      <c r="H7716" s="123"/>
      <c r="I7716" s="103"/>
      <c r="J7716" s="103"/>
      <c r="K7716" s="103"/>
    </row>
    <row r="7717" spans="2:11" ht="12" customHeight="1" x14ac:dyDescent="0.25">
      <c r="B7717" s="103"/>
      <c r="C7717" s="123"/>
      <c r="D7717" s="103"/>
      <c r="E7717" s="103"/>
      <c r="F7717" s="103"/>
      <c r="H7717" s="123"/>
      <c r="I7717" s="103"/>
      <c r="J7717" s="103"/>
      <c r="K7717" s="103"/>
    </row>
    <row r="7718" spans="2:11" ht="12" customHeight="1" x14ac:dyDescent="0.25">
      <c r="B7718" s="103"/>
      <c r="C7718" s="123"/>
      <c r="D7718" s="103"/>
      <c r="E7718" s="103"/>
      <c r="F7718" s="103"/>
      <c r="H7718" s="123"/>
      <c r="I7718" s="103"/>
      <c r="J7718" s="103"/>
      <c r="K7718" s="103"/>
    </row>
    <row r="7719" spans="2:11" ht="12" customHeight="1" x14ac:dyDescent="0.25">
      <c r="B7719" s="103"/>
      <c r="C7719" s="123"/>
      <c r="D7719" s="103"/>
      <c r="E7719" s="103"/>
      <c r="F7719" s="103"/>
      <c r="H7719" s="123"/>
      <c r="I7719" s="103"/>
      <c r="J7719" s="103"/>
      <c r="K7719" s="103"/>
    </row>
    <row r="7720" spans="2:11" ht="12" customHeight="1" x14ac:dyDescent="0.25">
      <c r="B7720" s="103"/>
      <c r="C7720" s="123"/>
      <c r="D7720" s="103"/>
      <c r="E7720" s="103"/>
      <c r="F7720" s="103"/>
      <c r="H7720" s="123"/>
      <c r="I7720" s="103"/>
      <c r="J7720" s="103"/>
      <c r="K7720" s="103"/>
    </row>
    <row r="7721" spans="2:11" ht="12" customHeight="1" x14ac:dyDescent="0.25">
      <c r="B7721" s="103"/>
      <c r="C7721" s="123"/>
      <c r="D7721" s="103"/>
      <c r="E7721" s="103"/>
      <c r="F7721" s="103"/>
      <c r="H7721" s="123"/>
      <c r="I7721" s="103"/>
      <c r="J7721" s="103"/>
      <c r="K7721" s="103"/>
    </row>
    <row r="7722" spans="2:11" ht="12" customHeight="1" x14ac:dyDescent="0.25">
      <c r="B7722" s="103"/>
      <c r="C7722" s="123"/>
      <c r="D7722" s="103"/>
      <c r="E7722" s="103"/>
      <c r="F7722" s="103"/>
      <c r="H7722" s="123"/>
      <c r="I7722" s="103"/>
      <c r="J7722" s="103"/>
      <c r="K7722" s="103"/>
    </row>
    <row r="7723" spans="2:11" ht="12" customHeight="1" x14ac:dyDescent="0.25">
      <c r="B7723" s="103"/>
      <c r="C7723" s="123"/>
      <c r="D7723" s="103"/>
      <c r="E7723" s="103"/>
      <c r="F7723" s="103"/>
      <c r="H7723" s="123"/>
      <c r="I7723" s="103"/>
      <c r="J7723" s="103"/>
      <c r="K7723" s="103"/>
    </row>
    <row r="7724" spans="2:11" ht="12" customHeight="1" x14ac:dyDescent="0.25">
      <c r="B7724" s="103"/>
      <c r="C7724" s="123"/>
      <c r="D7724" s="103"/>
      <c r="E7724" s="103"/>
      <c r="F7724" s="103"/>
      <c r="H7724" s="123"/>
      <c r="I7724" s="103"/>
      <c r="J7724" s="103"/>
      <c r="K7724" s="103"/>
    </row>
    <row r="7725" spans="2:11" ht="12" customHeight="1" x14ac:dyDescent="0.25">
      <c r="B7725" s="103"/>
      <c r="C7725" s="123"/>
      <c r="D7725" s="103"/>
      <c r="E7725" s="103"/>
      <c r="F7725" s="103"/>
      <c r="H7725" s="123"/>
      <c r="I7725" s="103"/>
      <c r="J7725" s="103"/>
      <c r="K7725" s="103"/>
    </row>
    <row r="7726" spans="2:11" ht="12" customHeight="1" x14ac:dyDescent="0.25">
      <c r="B7726" s="103"/>
      <c r="C7726" s="123"/>
      <c r="D7726" s="103"/>
      <c r="E7726" s="103"/>
      <c r="F7726" s="103"/>
      <c r="H7726" s="123"/>
      <c r="I7726" s="103"/>
      <c r="J7726" s="103"/>
      <c r="K7726" s="103"/>
    </row>
    <row r="7727" spans="2:11" ht="12" customHeight="1" x14ac:dyDescent="0.25">
      <c r="B7727" s="103"/>
      <c r="C7727" s="123"/>
      <c r="D7727" s="103"/>
      <c r="E7727" s="103"/>
      <c r="F7727" s="103"/>
      <c r="H7727" s="123"/>
      <c r="I7727" s="103"/>
      <c r="J7727" s="103"/>
      <c r="K7727" s="103"/>
    </row>
    <row r="7728" spans="2:11" ht="12" customHeight="1" x14ac:dyDescent="0.25">
      <c r="B7728" s="103"/>
      <c r="C7728" s="123"/>
      <c r="D7728" s="103"/>
      <c r="E7728" s="103"/>
      <c r="F7728" s="103"/>
      <c r="H7728" s="123"/>
      <c r="I7728" s="103"/>
      <c r="J7728" s="103"/>
      <c r="K7728" s="103"/>
    </row>
    <row r="7729" spans="2:11" ht="12" customHeight="1" x14ac:dyDescent="0.25">
      <c r="B7729" s="103"/>
      <c r="C7729" s="123"/>
      <c r="D7729" s="103"/>
      <c r="E7729" s="103"/>
      <c r="F7729" s="103"/>
      <c r="H7729" s="123"/>
      <c r="I7729" s="103"/>
      <c r="J7729" s="103"/>
      <c r="K7729" s="103"/>
    </row>
    <row r="7730" spans="2:11" ht="12" customHeight="1" x14ac:dyDescent="0.25">
      <c r="B7730" s="103"/>
      <c r="C7730" s="123"/>
      <c r="D7730" s="103"/>
      <c r="E7730" s="103"/>
      <c r="F7730" s="103"/>
      <c r="H7730" s="123"/>
      <c r="I7730" s="103"/>
      <c r="J7730" s="103"/>
      <c r="K7730" s="103"/>
    </row>
    <row r="7731" spans="2:11" ht="12" customHeight="1" x14ac:dyDescent="0.25">
      <c r="B7731" s="103"/>
      <c r="C7731" s="123"/>
      <c r="D7731" s="103"/>
      <c r="E7731" s="103"/>
      <c r="F7731" s="103"/>
      <c r="H7731" s="123"/>
      <c r="I7731" s="103"/>
      <c r="J7731" s="103"/>
      <c r="K7731" s="103"/>
    </row>
    <row r="7732" spans="2:11" ht="12" customHeight="1" x14ac:dyDescent="0.25">
      <c r="B7732" s="103"/>
      <c r="C7732" s="123"/>
      <c r="D7732" s="103"/>
      <c r="E7732" s="103"/>
      <c r="F7732" s="103"/>
      <c r="H7732" s="123"/>
      <c r="I7732" s="103"/>
      <c r="J7732" s="103"/>
      <c r="K7732" s="103"/>
    </row>
    <row r="7733" spans="2:11" ht="12" customHeight="1" x14ac:dyDescent="0.25">
      <c r="B7733" s="103"/>
      <c r="C7733" s="123"/>
      <c r="D7733" s="103"/>
      <c r="E7733" s="103"/>
      <c r="F7733" s="103"/>
      <c r="H7733" s="123"/>
      <c r="I7733" s="103"/>
      <c r="J7733" s="103"/>
      <c r="K7733" s="103"/>
    </row>
    <row r="7734" spans="2:11" ht="12" customHeight="1" x14ac:dyDescent="0.25">
      <c r="B7734" s="103"/>
      <c r="C7734" s="123"/>
      <c r="D7734" s="103"/>
      <c r="E7734" s="103"/>
      <c r="F7734" s="103"/>
      <c r="H7734" s="123"/>
      <c r="I7734" s="103"/>
      <c r="J7734" s="103"/>
      <c r="K7734" s="103"/>
    </row>
    <row r="7735" spans="2:11" ht="12" customHeight="1" x14ac:dyDescent="0.25">
      <c r="B7735" s="103"/>
      <c r="C7735" s="123"/>
      <c r="D7735" s="103"/>
      <c r="E7735" s="103"/>
      <c r="F7735" s="103"/>
      <c r="H7735" s="123"/>
      <c r="I7735" s="103"/>
      <c r="J7735" s="103"/>
      <c r="K7735" s="103"/>
    </row>
    <row r="7736" spans="2:11" ht="12" customHeight="1" x14ac:dyDescent="0.25">
      <c r="B7736" s="103"/>
      <c r="C7736" s="123"/>
      <c r="D7736" s="103"/>
      <c r="E7736" s="103"/>
      <c r="F7736" s="103"/>
      <c r="H7736" s="123"/>
      <c r="I7736" s="103"/>
      <c r="J7736" s="103"/>
      <c r="K7736" s="103"/>
    </row>
    <row r="7737" spans="2:11" ht="12" customHeight="1" x14ac:dyDescent="0.25">
      <c r="B7737" s="103"/>
      <c r="C7737" s="123"/>
      <c r="D7737" s="103"/>
      <c r="E7737" s="103"/>
      <c r="F7737" s="103"/>
      <c r="H7737" s="123"/>
      <c r="I7737" s="103"/>
      <c r="J7737" s="103"/>
      <c r="K7737" s="103"/>
    </row>
    <row r="7738" spans="2:11" ht="12" customHeight="1" x14ac:dyDescent="0.25">
      <c r="B7738" s="103"/>
      <c r="C7738" s="123"/>
      <c r="D7738" s="103"/>
      <c r="E7738" s="103"/>
      <c r="F7738" s="103"/>
      <c r="H7738" s="123"/>
      <c r="I7738" s="103"/>
      <c r="J7738" s="103"/>
      <c r="K7738" s="103"/>
    </row>
    <row r="7739" spans="2:11" ht="12" customHeight="1" x14ac:dyDescent="0.25">
      <c r="B7739" s="103"/>
      <c r="C7739" s="123"/>
      <c r="D7739" s="103"/>
      <c r="E7739" s="103"/>
      <c r="F7739" s="103"/>
      <c r="H7739" s="123"/>
      <c r="I7739" s="103"/>
      <c r="J7739" s="103"/>
      <c r="K7739" s="103"/>
    </row>
    <row r="7740" spans="2:11" ht="12" customHeight="1" x14ac:dyDescent="0.25">
      <c r="B7740" s="103"/>
      <c r="C7740" s="123"/>
      <c r="D7740" s="103"/>
      <c r="E7740" s="103"/>
      <c r="F7740" s="103"/>
      <c r="H7740" s="123"/>
      <c r="I7740" s="103"/>
      <c r="J7740" s="103"/>
      <c r="K7740" s="103"/>
    </row>
    <row r="7741" spans="2:11" ht="12" customHeight="1" x14ac:dyDescent="0.25">
      <c r="B7741" s="103"/>
      <c r="C7741" s="123"/>
      <c r="D7741" s="103"/>
      <c r="E7741" s="103"/>
      <c r="F7741" s="103"/>
      <c r="H7741" s="123"/>
      <c r="I7741" s="103"/>
      <c r="J7741" s="103"/>
      <c r="K7741" s="103"/>
    </row>
    <row r="7742" spans="2:11" ht="12" customHeight="1" x14ac:dyDescent="0.25">
      <c r="B7742" s="103"/>
      <c r="C7742" s="123"/>
      <c r="D7742" s="103"/>
      <c r="E7742" s="103"/>
      <c r="F7742" s="103"/>
      <c r="H7742" s="123"/>
      <c r="I7742" s="103"/>
      <c r="J7742" s="103"/>
      <c r="K7742" s="103"/>
    </row>
    <row r="7743" spans="2:11" ht="12" customHeight="1" x14ac:dyDescent="0.25">
      <c r="B7743" s="103"/>
      <c r="C7743" s="123"/>
      <c r="D7743" s="103"/>
      <c r="E7743" s="103"/>
      <c r="F7743" s="103"/>
      <c r="H7743" s="123"/>
      <c r="I7743" s="103"/>
      <c r="J7743" s="103"/>
      <c r="K7743" s="103"/>
    </row>
    <row r="7744" spans="2:11" ht="12" customHeight="1" x14ac:dyDescent="0.25">
      <c r="B7744" s="103"/>
      <c r="C7744" s="123"/>
      <c r="D7744" s="103"/>
      <c r="E7744" s="103"/>
      <c r="F7744" s="103"/>
      <c r="H7744" s="123"/>
      <c r="I7744" s="103"/>
      <c r="J7744" s="103"/>
      <c r="K7744" s="103"/>
    </row>
    <row r="7745" spans="2:11" ht="12" customHeight="1" x14ac:dyDescent="0.25">
      <c r="B7745" s="103"/>
      <c r="C7745" s="123"/>
      <c r="D7745" s="103"/>
      <c r="E7745" s="103"/>
      <c r="F7745" s="103"/>
      <c r="H7745" s="123"/>
      <c r="I7745" s="103"/>
      <c r="J7745" s="103"/>
      <c r="K7745" s="103"/>
    </row>
    <row r="7746" spans="2:11" ht="12" customHeight="1" x14ac:dyDescent="0.25">
      <c r="B7746" s="103"/>
      <c r="C7746" s="123"/>
      <c r="D7746" s="103"/>
      <c r="E7746" s="103"/>
      <c r="F7746" s="103"/>
      <c r="H7746" s="123"/>
      <c r="I7746" s="103"/>
      <c r="J7746" s="103"/>
      <c r="K7746" s="103"/>
    </row>
    <row r="7747" spans="2:11" ht="12" customHeight="1" x14ac:dyDescent="0.25">
      <c r="B7747" s="103"/>
      <c r="C7747" s="123"/>
      <c r="D7747" s="103"/>
      <c r="E7747" s="103"/>
      <c r="F7747" s="103"/>
      <c r="H7747" s="123"/>
      <c r="I7747" s="103"/>
      <c r="J7747" s="103"/>
      <c r="K7747" s="103"/>
    </row>
    <row r="7748" spans="2:11" ht="12" customHeight="1" x14ac:dyDescent="0.25">
      <c r="B7748" s="103"/>
      <c r="C7748" s="123"/>
      <c r="D7748" s="103"/>
      <c r="E7748" s="103"/>
      <c r="F7748" s="103"/>
      <c r="H7748" s="123"/>
      <c r="I7748" s="103"/>
      <c r="J7748" s="103"/>
      <c r="K7748" s="103"/>
    </row>
    <row r="7749" spans="2:11" ht="12" customHeight="1" x14ac:dyDescent="0.25">
      <c r="B7749" s="103"/>
      <c r="C7749" s="123"/>
      <c r="D7749" s="103"/>
      <c r="E7749" s="103"/>
      <c r="F7749" s="103"/>
      <c r="H7749" s="123"/>
      <c r="I7749" s="103"/>
      <c r="J7749" s="103"/>
      <c r="K7749" s="103"/>
    </row>
    <row r="7750" spans="2:11" ht="12" customHeight="1" x14ac:dyDescent="0.25">
      <c r="B7750" s="103"/>
      <c r="C7750" s="123"/>
      <c r="D7750" s="103"/>
      <c r="E7750" s="103"/>
      <c r="F7750" s="103"/>
      <c r="H7750" s="123"/>
      <c r="I7750" s="103"/>
      <c r="J7750" s="103"/>
      <c r="K7750" s="103"/>
    </row>
    <row r="7751" spans="2:11" ht="12" customHeight="1" x14ac:dyDescent="0.25">
      <c r="B7751" s="103"/>
      <c r="C7751" s="123"/>
      <c r="D7751" s="103"/>
      <c r="E7751" s="103"/>
      <c r="F7751" s="103"/>
      <c r="H7751" s="123"/>
      <c r="I7751" s="103"/>
      <c r="J7751" s="103"/>
      <c r="K7751" s="103"/>
    </row>
    <row r="7752" spans="2:11" ht="12" customHeight="1" x14ac:dyDescent="0.25">
      <c r="B7752" s="103"/>
      <c r="C7752" s="123"/>
      <c r="D7752" s="103"/>
      <c r="E7752" s="103"/>
      <c r="F7752" s="103"/>
      <c r="H7752" s="123"/>
      <c r="I7752" s="103"/>
      <c r="J7752" s="103"/>
      <c r="K7752" s="103"/>
    </row>
    <row r="7753" spans="2:11" ht="12" customHeight="1" x14ac:dyDescent="0.25">
      <c r="B7753" s="103"/>
      <c r="C7753" s="123"/>
      <c r="D7753" s="103"/>
      <c r="E7753" s="103"/>
      <c r="F7753" s="103"/>
      <c r="H7753" s="123"/>
      <c r="I7753" s="103"/>
      <c r="J7753" s="103"/>
      <c r="K7753" s="103"/>
    </row>
    <row r="7754" spans="2:11" ht="12" customHeight="1" x14ac:dyDescent="0.25">
      <c r="B7754" s="103"/>
      <c r="C7754" s="123"/>
      <c r="D7754" s="103"/>
      <c r="E7754" s="103"/>
      <c r="F7754" s="103"/>
      <c r="H7754" s="123"/>
      <c r="I7754" s="103"/>
      <c r="J7754" s="103"/>
      <c r="K7754" s="103"/>
    </row>
    <row r="7755" spans="2:11" ht="12" customHeight="1" x14ac:dyDescent="0.25">
      <c r="B7755" s="103"/>
      <c r="C7755" s="123"/>
      <c r="D7755" s="103"/>
      <c r="E7755" s="103"/>
      <c r="F7755" s="103"/>
      <c r="H7755" s="123"/>
      <c r="I7755" s="103"/>
      <c r="J7755" s="103"/>
      <c r="K7755" s="103"/>
    </row>
    <row r="7756" spans="2:11" ht="12" customHeight="1" x14ac:dyDescent="0.25">
      <c r="B7756" s="103"/>
      <c r="C7756" s="123"/>
      <c r="D7756" s="103"/>
      <c r="E7756" s="103"/>
      <c r="F7756" s="103"/>
      <c r="H7756" s="123"/>
      <c r="I7756" s="103"/>
      <c r="J7756" s="103"/>
      <c r="K7756" s="103"/>
    </row>
    <row r="7757" spans="2:11" ht="12" customHeight="1" x14ac:dyDescent="0.25">
      <c r="B7757" s="103"/>
      <c r="C7757" s="123"/>
      <c r="D7757" s="103"/>
      <c r="E7757" s="103"/>
      <c r="F7757" s="103"/>
      <c r="H7757" s="123"/>
      <c r="I7757" s="103"/>
      <c r="J7757" s="103"/>
      <c r="K7757" s="103"/>
    </row>
    <row r="7758" spans="2:11" ht="12" customHeight="1" x14ac:dyDescent="0.25">
      <c r="B7758" s="103"/>
      <c r="C7758" s="123"/>
      <c r="D7758" s="103"/>
      <c r="E7758" s="103"/>
      <c r="F7758" s="103"/>
      <c r="H7758" s="123"/>
      <c r="I7758" s="103"/>
      <c r="J7758" s="103"/>
      <c r="K7758" s="103"/>
    </row>
    <row r="7759" spans="2:11" ht="12" customHeight="1" x14ac:dyDescent="0.25">
      <c r="B7759" s="103"/>
      <c r="C7759" s="123"/>
      <c r="D7759" s="103"/>
      <c r="E7759" s="103"/>
      <c r="F7759" s="103"/>
      <c r="H7759" s="123"/>
      <c r="I7759" s="103"/>
      <c r="J7759" s="103"/>
      <c r="K7759" s="103"/>
    </row>
    <row r="7760" spans="2:11" ht="12" customHeight="1" x14ac:dyDescent="0.25">
      <c r="B7760" s="103"/>
      <c r="C7760" s="123"/>
      <c r="D7760" s="103"/>
      <c r="E7760" s="103"/>
      <c r="F7760" s="103"/>
      <c r="H7760" s="123"/>
      <c r="I7760" s="103"/>
      <c r="J7760" s="103"/>
      <c r="K7760" s="103"/>
    </row>
    <row r="7761" spans="2:11" ht="12" customHeight="1" x14ac:dyDescent="0.25">
      <c r="B7761" s="103"/>
      <c r="C7761" s="123"/>
      <c r="D7761" s="103"/>
      <c r="E7761" s="103"/>
      <c r="F7761" s="103"/>
      <c r="H7761" s="123"/>
      <c r="I7761" s="103"/>
      <c r="J7761" s="103"/>
      <c r="K7761" s="103"/>
    </row>
    <row r="7762" spans="2:11" ht="12" customHeight="1" x14ac:dyDescent="0.25">
      <c r="B7762" s="103"/>
      <c r="C7762" s="123"/>
      <c r="D7762" s="103"/>
      <c r="E7762" s="103"/>
      <c r="F7762" s="103"/>
      <c r="H7762" s="123"/>
      <c r="I7762" s="103"/>
      <c r="J7762" s="103"/>
      <c r="K7762" s="103"/>
    </row>
    <row r="7763" spans="2:11" ht="12" customHeight="1" x14ac:dyDescent="0.25">
      <c r="B7763" s="103"/>
      <c r="C7763" s="123"/>
      <c r="D7763" s="103"/>
      <c r="E7763" s="103"/>
      <c r="F7763" s="103"/>
      <c r="H7763" s="123"/>
      <c r="I7763" s="103"/>
      <c r="J7763" s="103"/>
      <c r="K7763" s="103"/>
    </row>
    <row r="7764" spans="2:11" ht="12" customHeight="1" x14ac:dyDescent="0.25">
      <c r="B7764" s="103"/>
      <c r="C7764" s="123"/>
      <c r="D7764" s="103"/>
      <c r="E7764" s="103"/>
      <c r="F7764" s="103"/>
      <c r="H7764" s="123"/>
      <c r="I7764" s="103"/>
      <c r="J7764" s="103"/>
      <c r="K7764" s="103"/>
    </row>
    <row r="7765" spans="2:11" ht="12" customHeight="1" x14ac:dyDescent="0.25">
      <c r="B7765" s="103"/>
      <c r="C7765" s="123"/>
      <c r="D7765" s="103"/>
      <c r="E7765" s="103"/>
      <c r="F7765" s="103"/>
      <c r="H7765" s="123"/>
      <c r="I7765" s="103"/>
      <c r="J7765" s="103"/>
      <c r="K7765" s="103"/>
    </row>
    <row r="7766" spans="2:11" ht="12" customHeight="1" x14ac:dyDescent="0.25">
      <c r="B7766" s="103"/>
      <c r="C7766" s="123"/>
      <c r="D7766" s="103"/>
      <c r="E7766" s="103"/>
      <c r="F7766" s="103"/>
      <c r="H7766" s="123"/>
      <c r="I7766" s="103"/>
      <c r="J7766" s="103"/>
      <c r="K7766" s="103"/>
    </row>
    <row r="7767" spans="2:11" ht="12" customHeight="1" x14ac:dyDescent="0.25">
      <c r="B7767" s="103"/>
      <c r="C7767" s="123"/>
      <c r="D7767" s="103"/>
      <c r="E7767" s="103"/>
      <c r="F7767" s="103"/>
      <c r="H7767" s="123"/>
      <c r="I7767" s="103"/>
      <c r="J7767" s="103"/>
      <c r="K7767" s="103"/>
    </row>
    <row r="7768" spans="2:11" ht="12" customHeight="1" x14ac:dyDescent="0.25">
      <c r="B7768" s="103"/>
      <c r="C7768" s="123"/>
      <c r="D7768" s="103"/>
      <c r="E7768" s="103"/>
      <c r="F7768" s="103"/>
      <c r="H7768" s="123"/>
      <c r="I7768" s="103"/>
      <c r="J7768" s="103"/>
      <c r="K7768" s="103"/>
    </row>
    <row r="7769" spans="2:11" ht="12" customHeight="1" x14ac:dyDescent="0.25">
      <c r="B7769" s="103"/>
      <c r="C7769" s="123"/>
      <c r="D7769" s="103"/>
      <c r="E7769" s="103"/>
      <c r="F7769" s="103"/>
      <c r="H7769" s="123"/>
      <c r="I7769" s="103"/>
      <c r="J7769" s="103"/>
      <c r="K7769" s="103"/>
    </row>
    <row r="7770" spans="2:11" ht="12" customHeight="1" x14ac:dyDescent="0.25">
      <c r="B7770" s="103"/>
      <c r="C7770" s="123"/>
      <c r="D7770" s="103"/>
      <c r="E7770" s="103"/>
      <c r="F7770" s="103"/>
      <c r="H7770" s="123"/>
      <c r="I7770" s="103"/>
      <c r="J7770" s="103"/>
      <c r="K7770" s="103"/>
    </row>
    <row r="7771" spans="2:11" ht="12" customHeight="1" x14ac:dyDescent="0.25">
      <c r="B7771" s="103"/>
      <c r="C7771" s="123"/>
      <c r="D7771" s="103"/>
      <c r="E7771" s="103"/>
      <c r="F7771" s="103"/>
      <c r="H7771" s="123"/>
      <c r="I7771" s="103"/>
      <c r="J7771" s="103"/>
      <c r="K7771" s="103"/>
    </row>
    <row r="7772" spans="2:11" ht="12" customHeight="1" x14ac:dyDescent="0.25">
      <c r="B7772" s="103"/>
      <c r="C7772" s="123"/>
      <c r="D7772" s="103"/>
      <c r="E7772" s="103"/>
      <c r="F7772" s="103"/>
      <c r="H7772" s="123"/>
      <c r="I7772" s="103"/>
      <c r="J7772" s="103"/>
      <c r="K7772" s="103"/>
    </row>
    <row r="7773" spans="2:11" ht="12" customHeight="1" x14ac:dyDescent="0.25">
      <c r="B7773" s="103"/>
      <c r="C7773" s="123"/>
      <c r="D7773" s="103"/>
      <c r="E7773" s="103"/>
      <c r="F7773" s="103"/>
      <c r="H7773" s="123"/>
      <c r="I7773" s="103"/>
      <c r="J7773" s="103"/>
      <c r="K7773" s="103"/>
    </row>
    <row r="7774" spans="2:11" ht="12" customHeight="1" x14ac:dyDescent="0.25">
      <c r="B7774" s="103"/>
      <c r="C7774" s="123"/>
      <c r="D7774" s="103"/>
      <c r="E7774" s="103"/>
      <c r="F7774" s="103"/>
      <c r="H7774" s="123"/>
      <c r="I7774" s="103"/>
      <c r="J7774" s="103"/>
      <c r="K7774" s="103"/>
    </row>
    <row r="7775" spans="2:11" ht="12" customHeight="1" x14ac:dyDescent="0.25">
      <c r="B7775" s="103"/>
      <c r="C7775" s="123"/>
      <c r="D7775" s="103"/>
      <c r="E7775" s="103"/>
      <c r="F7775" s="103"/>
      <c r="H7775" s="123"/>
      <c r="I7775" s="103"/>
      <c r="J7775" s="103"/>
      <c r="K7775" s="103"/>
    </row>
    <row r="7776" spans="2:11" ht="12" customHeight="1" x14ac:dyDescent="0.25">
      <c r="B7776" s="103"/>
      <c r="C7776" s="123"/>
      <c r="D7776" s="103"/>
      <c r="E7776" s="103"/>
      <c r="F7776" s="103"/>
      <c r="H7776" s="123"/>
      <c r="I7776" s="103"/>
      <c r="J7776" s="103"/>
      <c r="K7776" s="103"/>
    </row>
    <row r="7777" spans="2:11" ht="12" customHeight="1" x14ac:dyDescent="0.25">
      <c r="B7777" s="103"/>
      <c r="C7777" s="123"/>
      <c r="D7777" s="103"/>
      <c r="E7777" s="103"/>
      <c r="F7777" s="103"/>
      <c r="H7777" s="123"/>
      <c r="I7777" s="103"/>
      <c r="J7777" s="103"/>
      <c r="K7777" s="103"/>
    </row>
    <row r="7778" spans="2:11" ht="12" customHeight="1" x14ac:dyDescent="0.25">
      <c r="B7778" s="103"/>
      <c r="C7778" s="123"/>
      <c r="D7778" s="103"/>
      <c r="E7778" s="103"/>
      <c r="F7778" s="103"/>
      <c r="H7778" s="123"/>
      <c r="I7778" s="103"/>
      <c r="J7778" s="103"/>
      <c r="K7778" s="103"/>
    </row>
    <row r="7779" spans="2:11" ht="12" customHeight="1" x14ac:dyDescent="0.25">
      <c r="B7779" s="103"/>
      <c r="C7779" s="123"/>
      <c r="D7779" s="103"/>
      <c r="E7779" s="103"/>
      <c r="F7779" s="103"/>
      <c r="H7779" s="123"/>
      <c r="I7779" s="103"/>
      <c r="J7779" s="103"/>
      <c r="K7779" s="103"/>
    </row>
    <row r="7780" spans="2:11" ht="12" customHeight="1" x14ac:dyDescent="0.25">
      <c r="B7780" s="103"/>
      <c r="C7780" s="123"/>
      <c r="D7780" s="103"/>
      <c r="E7780" s="103"/>
      <c r="F7780" s="103"/>
      <c r="H7780" s="123"/>
      <c r="I7780" s="103"/>
      <c r="J7780" s="103"/>
      <c r="K7780" s="103"/>
    </row>
    <row r="7781" spans="2:11" ht="12" customHeight="1" x14ac:dyDescent="0.25">
      <c r="B7781" s="103"/>
      <c r="C7781" s="123"/>
      <c r="D7781" s="103"/>
      <c r="E7781" s="103"/>
      <c r="F7781" s="103"/>
      <c r="H7781" s="123"/>
      <c r="I7781" s="103"/>
      <c r="J7781" s="103"/>
      <c r="K7781" s="103"/>
    </row>
    <row r="7782" spans="2:11" ht="12" customHeight="1" x14ac:dyDescent="0.25">
      <c r="B7782" s="103"/>
      <c r="C7782" s="123"/>
      <c r="D7782" s="103"/>
      <c r="E7782" s="103"/>
      <c r="F7782" s="103"/>
      <c r="H7782" s="123"/>
      <c r="I7782" s="103"/>
      <c r="J7782" s="103"/>
      <c r="K7782" s="103"/>
    </row>
    <row r="7783" spans="2:11" ht="12" customHeight="1" x14ac:dyDescent="0.25">
      <c r="B7783" s="103"/>
      <c r="C7783" s="123"/>
      <c r="D7783" s="103"/>
      <c r="E7783" s="103"/>
      <c r="F7783" s="103"/>
      <c r="H7783" s="123"/>
      <c r="I7783" s="103"/>
      <c r="J7783" s="103"/>
      <c r="K7783" s="103"/>
    </row>
    <row r="7784" spans="2:11" ht="12" customHeight="1" x14ac:dyDescent="0.25">
      <c r="B7784" s="103"/>
      <c r="C7784" s="123"/>
      <c r="D7784" s="103"/>
      <c r="E7784" s="103"/>
      <c r="F7784" s="103"/>
      <c r="H7784" s="123"/>
      <c r="I7784" s="103"/>
      <c r="J7784" s="103"/>
      <c r="K7784" s="103"/>
    </row>
    <row r="7785" spans="2:11" ht="12" customHeight="1" x14ac:dyDescent="0.25">
      <c r="B7785" s="103"/>
      <c r="C7785" s="123"/>
      <c r="D7785" s="103"/>
      <c r="E7785" s="103"/>
      <c r="F7785" s="103"/>
      <c r="H7785" s="123"/>
      <c r="I7785" s="103"/>
      <c r="J7785" s="103"/>
      <c r="K7785" s="103"/>
    </row>
    <row r="7786" spans="2:11" ht="12" customHeight="1" x14ac:dyDescent="0.25">
      <c r="B7786" s="103"/>
      <c r="C7786" s="123"/>
      <c r="D7786" s="103"/>
      <c r="E7786" s="103"/>
      <c r="F7786" s="103"/>
      <c r="H7786" s="123"/>
      <c r="I7786" s="103"/>
      <c r="J7786" s="103"/>
      <c r="K7786" s="103"/>
    </row>
    <row r="7787" spans="2:11" ht="12" customHeight="1" x14ac:dyDescent="0.25">
      <c r="B7787" s="103"/>
      <c r="C7787" s="123"/>
      <c r="D7787" s="103"/>
      <c r="E7787" s="103"/>
      <c r="F7787" s="103"/>
      <c r="H7787" s="123"/>
      <c r="I7787" s="103"/>
      <c r="J7787" s="103"/>
      <c r="K7787" s="103"/>
    </row>
    <row r="7788" spans="2:11" ht="12" customHeight="1" x14ac:dyDescent="0.25">
      <c r="B7788" s="103"/>
      <c r="C7788" s="123"/>
      <c r="D7788" s="103"/>
      <c r="E7788" s="103"/>
      <c r="F7788" s="103"/>
      <c r="H7788" s="123"/>
      <c r="I7788" s="103"/>
      <c r="J7788" s="103"/>
      <c r="K7788" s="103"/>
    </row>
    <row r="7789" spans="2:11" ht="12" customHeight="1" x14ac:dyDescent="0.25">
      <c r="B7789" s="103"/>
      <c r="C7789" s="123"/>
      <c r="D7789" s="103"/>
      <c r="E7789" s="103"/>
      <c r="F7789" s="103"/>
      <c r="H7789" s="123"/>
      <c r="I7789" s="103"/>
      <c r="J7789" s="103"/>
      <c r="K7789" s="103"/>
    </row>
    <row r="7790" spans="2:11" ht="12" customHeight="1" x14ac:dyDescent="0.25">
      <c r="B7790" s="103"/>
      <c r="C7790" s="123"/>
      <c r="D7790" s="103"/>
      <c r="E7790" s="103"/>
      <c r="F7790" s="103"/>
      <c r="H7790" s="123"/>
      <c r="I7790" s="103"/>
      <c r="J7790" s="103"/>
      <c r="K7790" s="103"/>
    </row>
    <row r="7791" spans="2:11" ht="12" customHeight="1" x14ac:dyDescent="0.25">
      <c r="B7791" s="103"/>
      <c r="C7791" s="123"/>
      <c r="D7791" s="103"/>
      <c r="E7791" s="103"/>
      <c r="F7791" s="103"/>
      <c r="H7791" s="123"/>
      <c r="I7791" s="103"/>
      <c r="J7791" s="103"/>
      <c r="K7791" s="103"/>
    </row>
    <row r="7792" spans="2:11" ht="12" customHeight="1" x14ac:dyDescent="0.25">
      <c r="B7792" s="103"/>
      <c r="C7792" s="123"/>
      <c r="D7792" s="103"/>
      <c r="E7792" s="103"/>
      <c r="F7792" s="103"/>
      <c r="H7792" s="123"/>
      <c r="I7792" s="103"/>
      <c r="J7792" s="103"/>
      <c r="K7792" s="103"/>
    </row>
    <row r="7793" spans="2:11" ht="12" customHeight="1" x14ac:dyDescent="0.25">
      <c r="B7793" s="103"/>
      <c r="C7793" s="123"/>
      <c r="D7793" s="103"/>
      <c r="E7793" s="103"/>
      <c r="F7793" s="103"/>
      <c r="H7793" s="123"/>
      <c r="I7793" s="103"/>
      <c r="J7793" s="103"/>
      <c r="K7793" s="103"/>
    </row>
    <row r="7794" spans="2:11" ht="12" customHeight="1" x14ac:dyDescent="0.25">
      <c r="B7794" s="103"/>
      <c r="C7794" s="123"/>
      <c r="D7794" s="103"/>
      <c r="E7794" s="103"/>
      <c r="F7794" s="103"/>
      <c r="H7794" s="123"/>
      <c r="I7794" s="103"/>
      <c r="J7794" s="103"/>
      <c r="K7794" s="103"/>
    </row>
    <row r="7795" spans="2:11" ht="12" customHeight="1" x14ac:dyDescent="0.25">
      <c r="B7795" s="103"/>
      <c r="C7795" s="123"/>
      <c r="D7795" s="103"/>
      <c r="E7795" s="103"/>
      <c r="F7795" s="103"/>
      <c r="H7795" s="123"/>
      <c r="I7795" s="103"/>
      <c r="J7795" s="103"/>
      <c r="K7795" s="103"/>
    </row>
    <row r="7796" spans="2:11" ht="12" customHeight="1" x14ac:dyDescent="0.25">
      <c r="B7796" s="103"/>
      <c r="C7796" s="123"/>
      <c r="D7796" s="103"/>
      <c r="E7796" s="103"/>
      <c r="F7796" s="103"/>
      <c r="H7796" s="123"/>
      <c r="I7796" s="103"/>
      <c r="J7796" s="103"/>
      <c r="K7796" s="103"/>
    </row>
    <row r="7797" spans="2:11" ht="12" customHeight="1" x14ac:dyDescent="0.25">
      <c r="B7797" s="103"/>
      <c r="C7797" s="123"/>
      <c r="D7797" s="103"/>
      <c r="E7797" s="103"/>
      <c r="F7797" s="103"/>
      <c r="H7797" s="123"/>
      <c r="I7797" s="103"/>
      <c r="J7797" s="103"/>
      <c r="K7797" s="103"/>
    </row>
    <row r="7798" spans="2:11" ht="12" customHeight="1" x14ac:dyDescent="0.25">
      <c r="B7798" s="103"/>
      <c r="C7798" s="123"/>
      <c r="D7798" s="103"/>
      <c r="E7798" s="103"/>
      <c r="F7798" s="103"/>
      <c r="H7798" s="123"/>
      <c r="I7798" s="103"/>
      <c r="J7798" s="103"/>
      <c r="K7798" s="103"/>
    </row>
    <row r="7799" spans="2:11" ht="12" customHeight="1" x14ac:dyDescent="0.25">
      <c r="B7799" s="103"/>
      <c r="C7799" s="123"/>
      <c r="D7799" s="103"/>
      <c r="E7799" s="103"/>
      <c r="F7799" s="103"/>
      <c r="H7799" s="123"/>
      <c r="I7799" s="103"/>
      <c r="J7799" s="103"/>
      <c r="K7799" s="103"/>
    </row>
    <row r="7800" spans="2:11" ht="12" customHeight="1" x14ac:dyDescent="0.25">
      <c r="B7800" s="103"/>
      <c r="C7800" s="123"/>
      <c r="D7800" s="103"/>
      <c r="E7800" s="103"/>
      <c r="F7800" s="103"/>
      <c r="H7800" s="123"/>
      <c r="I7800" s="103"/>
      <c r="J7800" s="103"/>
      <c r="K7800" s="103"/>
    </row>
    <row r="7801" spans="2:11" ht="12" customHeight="1" x14ac:dyDescent="0.25">
      <c r="B7801" s="103"/>
      <c r="C7801" s="123"/>
      <c r="D7801" s="103"/>
      <c r="E7801" s="103"/>
      <c r="F7801" s="103"/>
      <c r="H7801" s="123"/>
      <c r="I7801" s="103"/>
      <c r="J7801" s="103"/>
      <c r="K7801" s="103"/>
    </row>
    <row r="7802" spans="2:11" ht="12" customHeight="1" x14ac:dyDescent="0.25">
      <c r="B7802" s="103"/>
      <c r="C7802" s="123"/>
      <c r="D7802" s="103"/>
      <c r="E7802" s="103"/>
      <c r="F7802" s="103"/>
      <c r="H7802" s="123"/>
      <c r="I7802" s="103"/>
      <c r="J7802" s="103"/>
      <c r="K7802" s="103"/>
    </row>
    <row r="7803" spans="2:11" ht="12" customHeight="1" x14ac:dyDescent="0.25">
      <c r="B7803" s="103"/>
      <c r="C7803" s="123"/>
      <c r="D7803" s="103"/>
      <c r="E7803" s="103"/>
      <c r="F7803" s="103"/>
      <c r="H7803" s="123"/>
      <c r="I7803" s="103"/>
      <c r="J7803" s="103"/>
      <c r="K7803" s="103"/>
    </row>
    <row r="7804" spans="2:11" ht="12" customHeight="1" x14ac:dyDescent="0.25">
      <c r="B7804" s="103"/>
      <c r="C7804" s="123"/>
      <c r="D7804" s="103"/>
      <c r="E7804" s="103"/>
      <c r="F7804" s="103"/>
      <c r="H7804" s="123"/>
      <c r="I7804" s="103"/>
      <c r="J7804" s="103"/>
      <c r="K7804" s="103"/>
    </row>
    <row r="7805" spans="2:11" ht="12" customHeight="1" x14ac:dyDescent="0.25">
      <c r="B7805" s="103"/>
      <c r="C7805" s="123"/>
      <c r="D7805" s="103"/>
      <c r="E7805" s="103"/>
      <c r="F7805" s="103"/>
      <c r="H7805" s="123"/>
      <c r="I7805" s="103"/>
      <c r="J7805" s="103"/>
      <c r="K7805" s="103"/>
    </row>
    <row r="7806" spans="2:11" ht="12" customHeight="1" x14ac:dyDescent="0.25">
      <c r="B7806" s="103"/>
      <c r="C7806" s="123"/>
      <c r="D7806" s="103"/>
      <c r="E7806" s="103"/>
      <c r="F7806" s="103"/>
      <c r="H7806" s="123"/>
      <c r="I7806" s="103"/>
      <c r="J7806" s="103"/>
      <c r="K7806" s="103"/>
    </row>
    <row r="7807" spans="2:11" ht="12" customHeight="1" x14ac:dyDescent="0.25">
      <c r="B7807" s="103"/>
      <c r="C7807" s="123"/>
      <c r="D7807" s="103"/>
      <c r="E7807" s="103"/>
      <c r="F7807" s="103"/>
      <c r="H7807" s="123"/>
      <c r="I7807" s="103"/>
      <c r="J7807" s="103"/>
      <c r="K7807" s="103"/>
    </row>
    <row r="7808" spans="2:11" ht="12" customHeight="1" x14ac:dyDescent="0.25">
      <c r="B7808" s="103"/>
      <c r="C7808" s="123"/>
      <c r="D7808" s="103"/>
      <c r="E7808" s="103"/>
      <c r="F7808" s="103"/>
      <c r="H7808" s="123"/>
      <c r="I7808" s="103"/>
      <c r="J7808" s="103"/>
      <c r="K7808" s="103"/>
    </row>
    <row r="7809" spans="2:11" ht="12" customHeight="1" x14ac:dyDescent="0.25">
      <c r="B7809" s="103"/>
      <c r="C7809" s="123"/>
      <c r="D7809" s="103"/>
      <c r="E7809" s="103"/>
      <c r="F7809" s="103"/>
      <c r="H7809" s="123"/>
      <c r="I7809" s="103"/>
      <c r="J7809" s="103"/>
      <c r="K7809" s="103"/>
    </row>
    <row r="7810" spans="2:11" ht="12" customHeight="1" x14ac:dyDescent="0.25">
      <c r="B7810" s="103"/>
      <c r="C7810" s="123"/>
      <c r="D7810" s="103"/>
      <c r="E7810" s="103"/>
      <c r="F7810" s="103"/>
      <c r="H7810" s="123"/>
      <c r="I7810" s="103"/>
      <c r="J7810" s="103"/>
      <c r="K7810" s="103"/>
    </row>
    <row r="7811" spans="2:11" ht="12" customHeight="1" x14ac:dyDescent="0.25">
      <c r="B7811" s="103"/>
      <c r="C7811" s="123"/>
      <c r="D7811" s="103"/>
      <c r="E7811" s="103"/>
      <c r="F7811" s="103"/>
      <c r="H7811" s="123"/>
      <c r="I7811" s="103"/>
      <c r="J7811" s="103"/>
      <c r="K7811" s="103"/>
    </row>
    <row r="7812" spans="2:11" ht="12" customHeight="1" x14ac:dyDescent="0.25">
      <c r="B7812" s="103"/>
      <c r="C7812" s="123"/>
      <c r="D7812" s="103"/>
      <c r="E7812" s="103"/>
      <c r="F7812" s="103"/>
      <c r="H7812" s="123"/>
      <c r="I7812" s="103"/>
      <c r="J7812" s="103"/>
      <c r="K7812" s="103"/>
    </row>
    <row r="7813" spans="2:11" ht="12" customHeight="1" x14ac:dyDescent="0.25">
      <c r="B7813" s="103"/>
      <c r="C7813" s="123"/>
      <c r="D7813" s="103"/>
      <c r="E7813" s="103"/>
      <c r="F7813" s="103"/>
      <c r="H7813" s="123"/>
      <c r="I7813" s="103"/>
      <c r="J7813" s="103"/>
      <c r="K7813" s="103"/>
    </row>
    <row r="7814" spans="2:11" ht="12" customHeight="1" x14ac:dyDescent="0.25">
      <c r="B7814" s="103"/>
      <c r="C7814" s="123"/>
      <c r="D7814" s="103"/>
      <c r="E7814" s="103"/>
      <c r="F7814" s="103"/>
      <c r="H7814" s="123"/>
      <c r="I7814" s="103"/>
      <c r="J7814" s="103"/>
      <c r="K7814" s="103"/>
    </row>
    <row r="7815" spans="2:11" ht="12" customHeight="1" x14ac:dyDescent="0.25">
      <c r="B7815" s="103"/>
      <c r="C7815" s="123"/>
      <c r="D7815" s="103"/>
      <c r="E7815" s="103"/>
      <c r="F7815" s="103"/>
      <c r="H7815" s="123"/>
      <c r="I7815" s="103"/>
      <c r="J7815" s="103"/>
      <c r="K7815" s="103"/>
    </row>
    <row r="7816" spans="2:11" ht="12" customHeight="1" x14ac:dyDescent="0.25">
      <c r="B7816" s="103"/>
      <c r="C7816" s="123"/>
      <c r="D7816" s="103"/>
      <c r="E7816" s="103"/>
      <c r="F7816" s="103"/>
      <c r="H7816" s="123"/>
      <c r="I7816" s="103"/>
      <c r="J7816" s="103"/>
      <c r="K7816" s="103"/>
    </row>
    <row r="7817" spans="2:11" ht="12" customHeight="1" x14ac:dyDescent="0.25">
      <c r="B7817" s="103"/>
      <c r="C7817" s="123"/>
      <c r="D7817" s="103"/>
      <c r="E7817" s="103"/>
      <c r="F7817" s="103"/>
      <c r="H7817" s="123"/>
      <c r="I7817" s="103"/>
      <c r="J7817" s="103"/>
      <c r="K7817" s="103"/>
    </row>
    <row r="7818" spans="2:11" ht="12" customHeight="1" x14ac:dyDescent="0.25">
      <c r="B7818" s="103"/>
      <c r="C7818" s="123"/>
      <c r="D7818" s="103"/>
      <c r="E7818" s="103"/>
      <c r="F7818" s="103"/>
      <c r="H7818" s="123"/>
      <c r="I7818" s="103"/>
      <c r="J7818" s="103"/>
      <c r="K7818" s="103"/>
    </row>
    <row r="7819" spans="2:11" ht="12" customHeight="1" x14ac:dyDescent="0.25">
      <c r="B7819" s="103"/>
      <c r="C7819" s="123"/>
      <c r="D7819" s="103"/>
      <c r="E7819" s="103"/>
      <c r="F7819" s="103"/>
      <c r="H7819" s="123"/>
      <c r="I7819" s="103"/>
      <c r="J7819" s="103"/>
      <c r="K7819" s="103"/>
    </row>
    <row r="7820" spans="2:11" ht="12" customHeight="1" x14ac:dyDescent="0.25">
      <c r="B7820" s="103"/>
      <c r="C7820" s="123"/>
      <c r="D7820" s="103"/>
      <c r="E7820" s="103"/>
      <c r="F7820" s="103"/>
      <c r="H7820" s="123"/>
      <c r="I7820" s="103"/>
      <c r="J7820" s="103"/>
      <c r="K7820" s="103"/>
    </row>
    <row r="7821" spans="2:11" ht="12" customHeight="1" x14ac:dyDescent="0.25">
      <c r="B7821" s="103"/>
      <c r="C7821" s="123"/>
      <c r="D7821" s="103"/>
      <c r="E7821" s="103"/>
      <c r="F7821" s="103"/>
      <c r="H7821" s="123"/>
      <c r="I7821" s="103"/>
      <c r="J7821" s="103"/>
      <c r="K7821" s="103"/>
    </row>
    <row r="7822" spans="2:11" ht="12" customHeight="1" x14ac:dyDescent="0.25">
      <c r="B7822" s="103"/>
      <c r="C7822" s="123"/>
      <c r="D7822" s="103"/>
      <c r="E7822" s="103"/>
      <c r="F7822" s="103"/>
      <c r="H7822" s="123"/>
      <c r="I7822" s="103"/>
      <c r="J7822" s="103"/>
      <c r="K7822" s="103"/>
    </row>
    <row r="7823" spans="2:11" ht="12" customHeight="1" x14ac:dyDescent="0.25">
      <c r="B7823" s="103"/>
      <c r="C7823" s="123"/>
      <c r="D7823" s="103"/>
      <c r="E7823" s="103"/>
      <c r="F7823" s="103"/>
      <c r="H7823" s="123"/>
      <c r="I7823" s="103"/>
      <c r="J7823" s="103"/>
      <c r="K7823" s="103"/>
    </row>
    <row r="7824" spans="2:11" ht="12" customHeight="1" x14ac:dyDescent="0.25">
      <c r="B7824" s="103"/>
      <c r="C7824" s="123"/>
      <c r="D7824" s="103"/>
      <c r="E7824" s="103"/>
      <c r="F7824" s="103"/>
      <c r="H7824" s="123"/>
      <c r="I7824" s="103"/>
      <c r="J7824" s="103"/>
      <c r="K7824" s="103"/>
    </row>
    <row r="7825" spans="2:11" ht="12" customHeight="1" x14ac:dyDescent="0.25">
      <c r="B7825" s="103"/>
      <c r="C7825" s="123"/>
      <c r="D7825" s="103"/>
      <c r="E7825" s="103"/>
      <c r="F7825" s="103"/>
      <c r="H7825" s="123"/>
      <c r="I7825" s="103"/>
      <c r="J7825" s="103"/>
      <c r="K7825" s="103"/>
    </row>
    <row r="7826" spans="2:11" ht="12" customHeight="1" x14ac:dyDescent="0.25">
      <c r="B7826" s="103"/>
      <c r="C7826" s="123"/>
      <c r="D7826" s="103"/>
      <c r="E7826" s="103"/>
      <c r="F7826" s="103"/>
      <c r="H7826" s="123"/>
      <c r="I7826" s="103"/>
      <c r="J7826" s="103"/>
      <c r="K7826" s="103"/>
    </row>
    <row r="7827" spans="2:11" ht="12" customHeight="1" x14ac:dyDescent="0.25">
      <c r="B7827" s="103"/>
      <c r="C7827" s="123"/>
      <c r="D7827" s="103"/>
      <c r="E7827" s="103"/>
      <c r="F7827" s="103"/>
      <c r="H7827" s="123"/>
      <c r="I7827" s="103"/>
      <c r="J7827" s="103"/>
      <c r="K7827" s="103"/>
    </row>
    <row r="7828" spans="2:11" ht="12" customHeight="1" x14ac:dyDescent="0.25">
      <c r="B7828" s="103"/>
      <c r="C7828" s="123"/>
      <c r="D7828" s="103"/>
      <c r="E7828" s="103"/>
      <c r="F7828" s="103"/>
      <c r="H7828" s="123"/>
      <c r="I7828" s="103"/>
      <c r="J7828" s="103"/>
      <c r="K7828" s="103"/>
    </row>
    <row r="7829" spans="2:11" ht="12" customHeight="1" x14ac:dyDescent="0.25">
      <c r="B7829" s="103"/>
      <c r="C7829" s="123"/>
      <c r="D7829" s="103"/>
      <c r="E7829" s="103"/>
      <c r="F7829" s="103"/>
      <c r="H7829" s="123"/>
      <c r="I7829" s="103"/>
      <c r="J7829" s="103"/>
      <c r="K7829" s="103"/>
    </row>
    <row r="7830" spans="2:11" ht="12" customHeight="1" x14ac:dyDescent="0.25">
      <c r="B7830" s="103"/>
      <c r="C7830" s="123"/>
      <c r="D7830" s="103"/>
      <c r="E7830" s="103"/>
      <c r="F7830" s="103"/>
      <c r="H7830" s="123"/>
      <c r="I7830" s="103"/>
      <c r="J7830" s="103"/>
      <c r="K7830" s="103"/>
    </row>
    <row r="7831" spans="2:11" ht="12" customHeight="1" x14ac:dyDescent="0.25">
      <c r="B7831" s="103"/>
      <c r="C7831" s="123"/>
      <c r="D7831" s="103"/>
      <c r="E7831" s="103"/>
      <c r="F7831" s="103"/>
      <c r="H7831" s="123"/>
      <c r="I7831" s="103"/>
      <c r="J7831" s="103"/>
      <c r="K7831" s="103"/>
    </row>
    <row r="7832" spans="2:11" ht="12" customHeight="1" x14ac:dyDescent="0.25">
      <c r="B7832" s="103"/>
      <c r="C7832" s="123"/>
      <c r="D7832" s="103"/>
      <c r="E7832" s="103"/>
      <c r="F7832" s="103"/>
      <c r="H7832" s="123"/>
      <c r="I7832" s="103"/>
      <c r="J7832" s="103"/>
      <c r="K7832" s="103"/>
    </row>
    <row r="7833" spans="2:11" ht="12" customHeight="1" x14ac:dyDescent="0.25">
      <c r="B7833" s="103"/>
      <c r="C7833" s="123"/>
      <c r="D7833" s="103"/>
      <c r="E7833" s="103"/>
      <c r="F7833" s="103"/>
      <c r="H7833" s="123"/>
      <c r="I7833" s="103"/>
      <c r="J7833" s="103"/>
      <c r="K7833" s="103"/>
    </row>
    <row r="7834" spans="2:11" ht="12" customHeight="1" x14ac:dyDescent="0.25">
      <c r="B7834" s="103"/>
      <c r="C7834" s="123"/>
      <c r="D7834" s="103"/>
      <c r="E7834" s="103"/>
      <c r="F7834" s="103"/>
      <c r="H7834" s="123"/>
      <c r="I7834" s="103"/>
      <c r="J7834" s="103"/>
      <c r="K7834" s="103"/>
    </row>
    <row r="7835" spans="2:11" ht="12" customHeight="1" x14ac:dyDescent="0.25">
      <c r="B7835" s="103"/>
      <c r="C7835" s="123"/>
      <c r="D7835" s="103"/>
      <c r="E7835" s="103"/>
      <c r="F7835" s="103"/>
      <c r="H7835" s="123"/>
      <c r="I7835" s="103"/>
      <c r="J7835" s="103"/>
      <c r="K7835" s="103"/>
    </row>
    <row r="7836" spans="2:11" ht="12" customHeight="1" x14ac:dyDescent="0.25">
      <c r="B7836" s="103"/>
      <c r="C7836" s="123"/>
      <c r="D7836" s="103"/>
      <c r="E7836" s="103"/>
      <c r="F7836" s="103"/>
      <c r="H7836" s="123"/>
      <c r="I7836" s="103"/>
      <c r="J7836" s="103"/>
      <c r="K7836" s="103"/>
    </row>
    <row r="7837" spans="2:11" ht="12" customHeight="1" x14ac:dyDescent="0.25">
      <c r="B7837" s="103"/>
      <c r="C7837" s="123"/>
      <c r="D7837" s="103"/>
      <c r="E7837" s="103"/>
      <c r="F7837" s="103"/>
      <c r="H7837" s="123"/>
      <c r="I7837" s="103"/>
      <c r="J7837" s="103"/>
      <c r="K7837" s="103"/>
    </row>
    <row r="7838" spans="2:11" ht="12" customHeight="1" x14ac:dyDescent="0.25">
      <c r="B7838" s="103"/>
      <c r="C7838" s="123"/>
      <c r="D7838" s="103"/>
      <c r="E7838" s="103"/>
      <c r="F7838" s="103"/>
      <c r="H7838" s="123"/>
      <c r="I7838" s="103"/>
      <c r="J7838" s="103"/>
      <c r="K7838" s="103"/>
    </row>
    <row r="7839" spans="2:11" ht="12" customHeight="1" x14ac:dyDescent="0.25">
      <c r="B7839" s="103"/>
      <c r="C7839" s="123"/>
      <c r="D7839" s="103"/>
      <c r="E7839" s="103"/>
      <c r="F7839" s="103"/>
      <c r="H7839" s="123"/>
      <c r="I7839" s="103"/>
      <c r="J7839" s="103"/>
      <c r="K7839" s="103"/>
    </row>
    <row r="7840" spans="2:11" ht="12" customHeight="1" x14ac:dyDescent="0.25">
      <c r="B7840" s="103"/>
      <c r="C7840" s="123"/>
      <c r="D7840" s="103"/>
      <c r="E7840" s="103"/>
      <c r="F7840" s="103"/>
      <c r="H7840" s="123"/>
      <c r="I7840" s="103"/>
      <c r="J7840" s="103"/>
      <c r="K7840" s="103"/>
    </row>
    <row r="7841" spans="2:11" ht="12" customHeight="1" x14ac:dyDescent="0.25">
      <c r="B7841" s="103"/>
      <c r="C7841" s="123"/>
      <c r="D7841" s="103"/>
      <c r="E7841" s="103"/>
      <c r="F7841" s="103"/>
      <c r="H7841" s="123"/>
      <c r="I7841" s="103"/>
      <c r="J7841" s="103"/>
      <c r="K7841" s="103"/>
    </row>
    <row r="7842" spans="2:11" ht="12" customHeight="1" x14ac:dyDescent="0.25">
      <c r="B7842" s="103"/>
      <c r="C7842" s="123"/>
      <c r="D7842" s="103"/>
      <c r="E7842" s="103"/>
      <c r="F7842" s="103"/>
      <c r="H7842" s="123"/>
      <c r="I7842" s="103"/>
      <c r="J7842" s="103"/>
      <c r="K7842" s="103"/>
    </row>
    <row r="7843" spans="2:11" ht="12" customHeight="1" x14ac:dyDescent="0.25">
      <c r="B7843" s="103"/>
      <c r="C7843" s="123"/>
      <c r="D7843" s="103"/>
      <c r="E7843" s="103"/>
      <c r="F7843" s="103"/>
      <c r="H7843" s="123"/>
      <c r="I7843" s="103"/>
      <c r="J7843" s="103"/>
      <c r="K7843" s="103"/>
    </row>
    <row r="7844" spans="2:11" ht="12" customHeight="1" x14ac:dyDescent="0.25">
      <c r="B7844" s="103"/>
      <c r="C7844" s="123"/>
      <c r="D7844" s="103"/>
      <c r="E7844" s="103"/>
      <c r="F7844" s="103"/>
      <c r="H7844" s="123"/>
      <c r="I7844" s="103"/>
      <c r="J7844" s="103"/>
      <c r="K7844" s="103"/>
    </row>
    <row r="7845" spans="2:11" ht="12" customHeight="1" x14ac:dyDescent="0.25">
      <c r="B7845" s="103"/>
      <c r="C7845" s="123"/>
      <c r="D7845" s="103"/>
      <c r="E7845" s="103"/>
      <c r="F7845" s="103"/>
      <c r="H7845" s="123"/>
      <c r="I7845" s="103"/>
      <c r="J7845" s="103"/>
      <c r="K7845" s="103"/>
    </row>
    <row r="7846" spans="2:11" ht="12" customHeight="1" x14ac:dyDescent="0.25">
      <c r="B7846" s="103"/>
      <c r="C7846" s="123"/>
      <c r="D7846" s="103"/>
      <c r="E7846" s="103"/>
      <c r="F7846" s="103"/>
      <c r="H7846" s="123"/>
      <c r="I7846" s="103"/>
      <c r="J7846" s="103"/>
      <c r="K7846" s="103"/>
    </row>
    <row r="7847" spans="2:11" ht="12" customHeight="1" x14ac:dyDescent="0.25">
      <c r="B7847" s="103"/>
      <c r="C7847" s="123"/>
      <c r="D7847" s="103"/>
      <c r="E7847" s="103"/>
      <c r="F7847" s="103"/>
      <c r="H7847" s="123"/>
      <c r="I7847" s="103"/>
      <c r="J7847" s="103"/>
      <c r="K7847" s="103"/>
    </row>
    <row r="7848" spans="2:11" ht="12" customHeight="1" x14ac:dyDescent="0.25">
      <c r="B7848" s="103"/>
      <c r="C7848" s="123"/>
      <c r="D7848" s="103"/>
      <c r="E7848" s="103"/>
      <c r="F7848" s="103"/>
      <c r="H7848" s="123"/>
      <c r="I7848" s="103"/>
      <c r="J7848" s="103"/>
      <c r="K7848" s="103"/>
    </row>
    <row r="7849" spans="2:11" ht="12" customHeight="1" x14ac:dyDescent="0.25">
      <c r="B7849" s="103"/>
      <c r="C7849" s="123"/>
      <c r="D7849" s="103"/>
      <c r="E7849" s="103"/>
      <c r="F7849" s="103"/>
      <c r="H7849" s="123"/>
      <c r="I7849" s="103"/>
      <c r="J7849" s="103"/>
      <c r="K7849" s="103"/>
    </row>
    <row r="7850" spans="2:11" ht="12" customHeight="1" x14ac:dyDescent="0.25">
      <c r="B7850" s="103"/>
      <c r="C7850" s="123"/>
      <c r="D7850" s="103"/>
      <c r="E7850" s="103"/>
      <c r="F7850" s="103"/>
      <c r="H7850" s="123"/>
      <c r="I7850" s="103"/>
      <c r="J7850" s="103"/>
      <c r="K7850" s="103"/>
    </row>
    <row r="7851" spans="2:11" ht="12" customHeight="1" x14ac:dyDescent="0.25">
      <c r="B7851" s="103"/>
      <c r="C7851" s="123"/>
      <c r="D7851" s="103"/>
      <c r="E7851" s="103"/>
      <c r="F7851" s="103"/>
      <c r="H7851" s="123"/>
      <c r="I7851" s="103"/>
      <c r="J7851" s="103"/>
      <c r="K7851" s="103"/>
    </row>
    <row r="7852" spans="2:11" ht="12" customHeight="1" x14ac:dyDescent="0.25">
      <c r="B7852" s="103"/>
      <c r="C7852" s="123"/>
      <c r="D7852" s="103"/>
      <c r="E7852" s="103"/>
      <c r="F7852" s="103"/>
      <c r="H7852" s="123"/>
      <c r="I7852" s="103"/>
      <c r="J7852" s="103"/>
      <c r="K7852" s="103"/>
    </row>
    <row r="7853" spans="2:11" ht="12" customHeight="1" x14ac:dyDescent="0.25">
      <c r="B7853" s="103"/>
      <c r="C7853" s="123"/>
      <c r="D7853" s="103"/>
      <c r="E7853" s="103"/>
      <c r="F7853" s="103"/>
      <c r="H7853" s="123"/>
      <c r="I7853" s="103"/>
      <c r="J7853" s="103"/>
      <c r="K7853" s="103"/>
    </row>
    <row r="7854" spans="2:11" ht="12" customHeight="1" x14ac:dyDescent="0.25">
      <c r="B7854" s="103"/>
      <c r="C7854" s="123"/>
      <c r="D7854" s="103"/>
      <c r="E7854" s="103"/>
      <c r="F7854" s="103"/>
      <c r="H7854" s="123"/>
      <c r="I7854" s="103"/>
      <c r="J7854" s="103"/>
      <c r="K7854" s="103"/>
    </row>
    <row r="7855" spans="2:11" ht="12" customHeight="1" x14ac:dyDescent="0.25">
      <c r="B7855" s="103"/>
      <c r="C7855" s="123"/>
      <c r="D7855" s="103"/>
      <c r="E7855" s="103"/>
      <c r="F7855" s="103"/>
      <c r="H7855" s="123"/>
      <c r="I7855" s="103"/>
      <c r="J7855" s="103"/>
      <c r="K7855" s="103"/>
    </row>
    <row r="7856" spans="2:11" ht="12" customHeight="1" x14ac:dyDescent="0.25">
      <c r="B7856" s="103"/>
      <c r="C7856" s="123"/>
      <c r="D7856" s="103"/>
      <c r="E7856" s="103"/>
      <c r="F7856" s="103"/>
      <c r="H7856" s="123"/>
      <c r="I7856" s="103"/>
      <c r="J7856" s="103"/>
      <c r="K7856" s="103"/>
    </row>
    <row r="7857" spans="2:11" ht="12" customHeight="1" x14ac:dyDescent="0.25">
      <c r="B7857" s="103"/>
      <c r="C7857" s="123"/>
      <c r="D7857" s="103"/>
      <c r="E7857" s="103"/>
      <c r="F7857" s="103"/>
      <c r="H7857" s="123"/>
      <c r="I7857" s="103"/>
      <c r="J7857" s="103"/>
      <c r="K7857" s="103"/>
    </row>
    <row r="7858" spans="2:11" ht="12" customHeight="1" x14ac:dyDescent="0.25">
      <c r="B7858" s="103"/>
      <c r="C7858" s="123"/>
      <c r="D7858" s="103"/>
      <c r="E7858" s="103"/>
      <c r="F7858" s="103"/>
      <c r="H7858" s="123"/>
      <c r="I7858" s="103"/>
      <c r="J7858" s="103"/>
      <c r="K7858" s="103"/>
    </row>
    <row r="7859" spans="2:11" ht="12" customHeight="1" x14ac:dyDescent="0.25">
      <c r="B7859" s="103"/>
      <c r="C7859" s="123"/>
      <c r="D7859" s="103"/>
      <c r="E7859" s="103"/>
      <c r="F7859" s="103"/>
      <c r="H7859" s="123"/>
      <c r="I7859" s="103"/>
      <c r="J7859" s="103"/>
      <c r="K7859" s="103"/>
    </row>
    <row r="7860" spans="2:11" ht="12" customHeight="1" x14ac:dyDescent="0.25">
      <c r="B7860" s="103"/>
      <c r="C7860" s="123"/>
      <c r="D7860" s="103"/>
      <c r="E7860" s="103"/>
      <c r="F7860" s="103"/>
      <c r="H7860" s="123"/>
      <c r="I7860" s="103"/>
      <c r="J7860" s="103"/>
      <c r="K7860" s="103"/>
    </row>
    <row r="7861" spans="2:11" ht="12" customHeight="1" x14ac:dyDescent="0.25">
      <c r="B7861" s="103"/>
      <c r="C7861" s="123"/>
      <c r="D7861" s="103"/>
      <c r="E7861" s="103"/>
      <c r="F7861" s="103"/>
      <c r="H7861" s="123"/>
      <c r="I7861" s="103"/>
      <c r="J7861" s="103"/>
      <c r="K7861" s="103"/>
    </row>
    <row r="7862" spans="2:11" ht="12" customHeight="1" x14ac:dyDescent="0.25">
      <c r="B7862" s="103"/>
      <c r="C7862" s="123"/>
      <c r="D7862" s="103"/>
      <c r="E7862" s="103"/>
      <c r="F7862" s="103"/>
      <c r="H7862" s="123"/>
      <c r="I7862" s="103"/>
      <c r="J7862" s="103"/>
      <c r="K7862" s="103"/>
    </row>
    <row r="7863" spans="2:11" ht="12" customHeight="1" x14ac:dyDescent="0.25">
      <c r="B7863" s="103"/>
      <c r="C7863" s="123"/>
      <c r="D7863" s="103"/>
      <c r="E7863" s="103"/>
      <c r="F7863" s="103"/>
      <c r="H7863" s="123"/>
      <c r="I7863" s="103"/>
      <c r="J7863" s="103"/>
      <c r="K7863" s="103"/>
    </row>
    <row r="7864" spans="2:11" ht="12" customHeight="1" x14ac:dyDescent="0.25">
      <c r="B7864" s="103"/>
      <c r="C7864" s="123"/>
      <c r="D7864" s="103"/>
      <c r="E7864" s="103"/>
      <c r="F7864" s="103"/>
      <c r="H7864" s="123"/>
      <c r="I7864" s="103"/>
      <c r="J7864" s="103"/>
      <c r="K7864" s="103"/>
    </row>
    <row r="7865" spans="2:11" ht="12" customHeight="1" x14ac:dyDescent="0.25">
      <c r="B7865" s="103"/>
      <c r="C7865" s="123"/>
      <c r="D7865" s="103"/>
      <c r="E7865" s="103"/>
      <c r="F7865" s="103"/>
      <c r="H7865" s="123"/>
      <c r="I7865" s="103"/>
      <c r="J7865" s="103"/>
      <c r="K7865" s="103"/>
    </row>
    <row r="7866" spans="2:11" ht="12" customHeight="1" x14ac:dyDescent="0.25">
      <c r="B7866" s="103"/>
      <c r="C7866" s="123"/>
      <c r="D7866" s="103"/>
      <c r="E7866" s="103"/>
      <c r="F7866" s="103"/>
      <c r="H7866" s="123"/>
      <c r="I7866" s="103"/>
      <c r="J7866" s="103"/>
      <c r="K7866" s="103"/>
    </row>
    <row r="7867" spans="2:11" ht="12" customHeight="1" x14ac:dyDescent="0.25">
      <c r="B7867" s="103"/>
      <c r="C7867" s="123"/>
      <c r="D7867" s="103"/>
      <c r="E7867" s="103"/>
      <c r="F7867" s="103"/>
      <c r="H7867" s="123"/>
      <c r="I7867" s="103"/>
      <c r="J7867" s="103"/>
      <c r="K7867" s="103"/>
    </row>
    <row r="7868" spans="2:11" ht="12" customHeight="1" x14ac:dyDescent="0.25">
      <c r="B7868" s="103"/>
      <c r="C7868" s="123"/>
      <c r="D7868" s="103"/>
      <c r="E7868" s="103"/>
      <c r="F7868" s="103"/>
      <c r="H7868" s="123"/>
      <c r="I7868" s="103"/>
      <c r="J7868" s="103"/>
      <c r="K7868" s="103"/>
    </row>
    <row r="7869" spans="2:11" ht="12" customHeight="1" x14ac:dyDescent="0.25">
      <c r="B7869" s="103"/>
      <c r="C7869" s="123"/>
      <c r="D7869" s="103"/>
      <c r="E7869" s="103"/>
      <c r="F7869" s="103"/>
      <c r="H7869" s="123"/>
      <c r="I7869" s="103"/>
      <c r="J7869" s="103"/>
      <c r="K7869" s="103"/>
    </row>
    <row r="7870" spans="2:11" ht="12" customHeight="1" x14ac:dyDescent="0.25">
      <c r="B7870" s="103"/>
      <c r="C7870" s="123"/>
      <c r="D7870" s="103"/>
      <c r="E7870" s="103"/>
      <c r="F7870" s="103"/>
      <c r="H7870" s="123"/>
      <c r="I7870" s="103"/>
      <c r="J7870" s="103"/>
      <c r="K7870" s="103"/>
    </row>
    <row r="7871" spans="2:11" ht="12" customHeight="1" x14ac:dyDescent="0.25">
      <c r="B7871" s="103"/>
      <c r="C7871" s="123"/>
      <c r="D7871" s="103"/>
      <c r="E7871" s="103"/>
      <c r="F7871" s="103"/>
      <c r="H7871" s="123"/>
      <c r="I7871" s="103"/>
      <c r="J7871" s="103"/>
      <c r="K7871" s="103"/>
    </row>
    <row r="7872" spans="2:11" ht="12" customHeight="1" x14ac:dyDescent="0.25">
      <c r="B7872" s="103"/>
      <c r="C7872" s="123"/>
      <c r="D7872" s="103"/>
      <c r="E7872" s="103"/>
      <c r="F7872" s="103"/>
      <c r="H7872" s="123"/>
      <c r="I7872" s="103"/>
      <c r="J7872" s="103"/>
      <c r="K7872" s="103"/>
    </row>
    <row r="7873" spans="2:11" ht="12" customHeight="1" x14ac:dyDescent="0.25">
      <c r="B7873" s="103"/>
      <c r="C7873" s="123"/>
      <c r="D7873" s="103"/>
      <c r="E7873" s="103"/>
      <c r="F7873" s="103"/>
      <c r="H7873" s="123"/>
      <c r="I7873" s="103"/>
      <c r="J7873" s="103"/>
      <c r="K7873" s="103"/>
    </row>
    <row r="7874" spans="2:11" ht="12" customHeight="1" x14ac:dyDescent="0.25">
      <c r="B7874" s="103"/>
      <c r="C7874" s="123"/>
      <c r="D7874" s="103"/>
      <c r="E7874" s="103"/>
      <c r="F7874" s="103"/>
      <c r="H7874" s="123"/>
      <c r="I7874" s="103"/>
      <c r="J7874" s="103"/>
      <c r="K7874" s="103"/>
    </row>
    <row r="7875" spans="2:11" ht="12" customHeight="1" x14ac:dyDescent="0.25">
      <c r="B7875" s="103"/>
      <c r="C7875" s="123"/>
      <c r="D7875" s="103"/>
      <c r="E7875" s="103"/>
      <c r="F7875" s="103"/>
      <c r="H7875" s="123"/>
      <c r="I7875" s="103"/>
      <c r="J7875" s="103"/>
      <c r="K7875" s="103"/>
    </row>
    <row r="7876" spans="2:11" ht="12" customHeight="1" x14ac:dyDescent="0.25">
      <c r="B7876" s="103"/>
      <c r="C7876" s="123"/>
      <c r="D7876" s="103"/>
      <c r="E7876" s="103"/>
      <c r="F7876" s="103"/>
      <c r="H7876" s="123"/>
      <c r="I7876" s="103"/>
      <c r="J7876" s="103"/>
      <c r="K7876" s="103"/>
    </row>
    <row r="7877" spans="2:11" ht="12" customHeight="1" x14ac:dyDescent="0.25">
      <c r="B7877" s="103"/>
      <c r="C7877" s="123"/>
      <c r="D7877" s="103"/>
      <c r="E7877" s="103"/>
      <c r="F7877" s="103"/>
      <c r="H7877" s="123"/>
      <c r="I7877" s="103"/>
      <c r="J7877" s="103"/>
      <c r="K7877" s="103"/>
    </row>
    <row r="7878" spans="2:11" ht="12" customHeight="1" x14ac:dyDescent="0.25">
      <c r="B7878" s="103"/>
      <c r="C7878" s="123"/>
      <c r="D7878" s="103"/>
      <c r="E7878" s="103"/>
      <c r="F7878" s="103"/>
      <c r="H7878" s="123"/>
      <c r="I7878" s="103"/>
      <c r="J7878" s="103"/>
      <c r="K7878" s="103"/>
    </row>
    <row r="7879" spans="2:11" ht="12" customHeight="1" x14ac:dyDescent="0.25">
      <c r="B7879" s="103"/>
      <c r="C7879" s="123"/>
      <c r="D7879" s="103"/>
      <c r="E7879" s="103"/>
      <c r="F7879" s="103"/>
      <c r="H7879" s="123"/>
      <c r="I7879" s="103"/>
      <c r="J7879" s="103"/>
      <c r="K7879" s="103"/>
    </row>
    <row r="7880" spans="2:11" ht="12" customHeight="1" x14ac:dyDescent="0.25">
      <c r="B7880" s="103"/>
      <c r="C7880" s="123"/>
      <c r="D7880" s="103"/>
      <c r="E7880" s="103"/>
      <c r="F7880" s="103"/>
      <c r="H7880" s="123"/>
      <c r="I7880" s="103"/>
      <c r="J7880" s="103"/>
      <c r="K7880" s="103"/>
    </row>
    <row r="7881" spans="2:11" ht="12" customHeight="1" x14ac:dyDescent="0.25">
      <c r="B7881" s="103"/>
      <c r="C7881" s="123"/>
      <c r="D7881" s="103"/>
      <c r="E7881" s="103"/>
      <c r="F7881" s="103"/>
      <c r="H7881" s="123"/>
      <c r="I7881" s="103"/>
      <c r="J7881" s="103"/>
      <c r="K7881" s="103"/>
    </row>
    <row r="7882" spans="2:11" ht="12" customHeight="1" x14ac:dyDescent="0.25">
      <c r="B7882" s="103"/>
      <c r="C7882" s="123"/>
      <c r="D7882" s="103"/>
      <c r="E7882" s="103"/>
      <c r="F7882" s="103"/>
      <c r="H7882" s="123"/>
      <c r="I7882" s="103"/>
      <c r="J7882" s="103"/>
      <c r="K7882" s="103"/>
    </row>
    <row r="7883" spans="2:11" ht="12" customHeight="1" x14ac:dyDescent="0.25">
      <c r="B7883" s="103"/>
      <c r="C7883" s="123"/>
      <c r="D7883" s="103"/>
      <c r="E7883" s="103"/>
      <c r="F7883" s="103"/>
      <c r="H7883" s="123"/>
      <c r="I7883" s="103"/>
      <c r="J7883" s="103"/>
      <c r="K7883" s="103"/>
    </row>
    <row r="7884" spans="2:11" ht="12" customHeight="1" x14ac:dyDescent="0.25">
      <c r="B7884" s="103"/>
      <c r="C7884" s="123"/>
      <c r="D7884" s="103"/>
      <c r="E7884" s="103"/>
      <c r="F7884" s="103"/>
      <c r="H7884" s="123"/>
      <c r="I7884" s="103"/>
      <c r="J7884" s="103"/>
      <c r="K7884" s="103"/>
    </row>
    <row r="7885" spans="2:11" ht="12" customHeight="1" x14ac:dyDescent="0.25">
      <c r="B7885" s="103"/>
      <c r="C7885" s="123"/>
      <c r="D7885" s="103"/>
      <c r="E7885" s="103"/>
      <c r="F7885" s="103"/>
      <c r="H7885" s="123"/>
      <c r="I7885" s="103"/>
      <c r="J7885" s="103"/>
      <c r="K7885" s="103"/>
    </row>
    <row r="7886" spans="2:11" ht="12" customHeight="1" x14ac:dyDescent="0.25">
      <c r="B7886" s="103"/>
      <c r="C7886" s="123"/>
      <c r="D7886" s="103"/>
      <c r="E7886" s="103"/>
      <c r="F7886" s="103"/>
      <c r="H7886" s="123"/>
      <c r="I7886" s="103"/>
      <c r="J7886" s="103"/>
      <c r="K7886" s="103"/>
    </row>
    <row r="7887" spans="2:11" ht="12" customHeight="1" x14ac:dyDescent="0.25">
      <c r="B7887" s="103"/>
      <c r="C7887" s="123"/>
      <c r="D7887" s="103"/>
      <c r="E7887" s="103"/>
      <c r="F7887" s="103"/>
      <c r="H7887" s="123"/>
      <c r="I7887" s="103"/>
      <c r="J7887" s="103"/>
      <c r="K7887" s="103"/>
    </row>
    <row r="7888" spans="2:11" ht="12" customHeight="1" x14ac:dyDescent="0.25">
      <c r="B7888" s="103"/>
      <c r="C7888" s="123"/>
      <c r="D7888" s="103"/>
      <c r="E7888" s="103"/>
      <c r="F7888" s="103"/>
      <c r="H7888" s="123"/>
      <c r="I7888" s="103"/>
      <c r="J7888" s="103"/>
      <c r="K7888" s="103"/>
    </row>
    <row r="7889" spans="2:11" ht="12" customHeight="1" x14ac:dyDescent="0.25">
      <c r="B7889" s="103"/>
      <c r="C7889" s="123"/>
      <c r="D7889" s="103"/>
      <c r="E7889" s="103"/>
      <c r="F7889" s="103"/>
      <c r="H7889" s="123"/>
      <c r="I7889" s="103"/>
      <c r="J7889" s="103"/>
      <c r="K7889" s="103"/>
    </row>
    <row r="7890" spans="2:11" ht="12" customHeight="1" x14ac:dyDescent="0.25">
      <c r="B7890" s="103"/>
      <c r="C7890" s="123"/>
      <c r="D7890" s="103"/>
      <c r="E7890" s="103"/>
      <c r="F7890" s="103"/>
      <c r="H7890" s="123"/>
      <c r="I7890" s="103"/>
      <c r="J7890" s="103"/>
      <c r="K7890" s="103"/>
    </row>
    <row r="7891" spans="2:11" ht="12" customHeight="1" x14ac:dyDescent="0.25">
      <c r="B7891" s="103"/>
      <c r="C7891" s="123"/>
      <c r="D7891" s="103"/>
      <c r="E7891" s="103"/>
      <c r="F7891" s="103"/>
      <c r="H7891" s="123"/>
      <c r="I7891" s="103"/>
      <c r="J7891" s="103"/>
      <c r="K7891" s="103"/>
    </row>
    <row r="7892" spans="2:11" ht="12" customHeight="1" x14ac:dyDescent="0.25">
      <c r="B7892" s="103"/>
      <c r="C7892" s="123"/>
      <c r="D7892" s="103"/>
      <c r="E7892" s="103"/>
      <c r="F7892" s="103"/>
      <c r="H7892" s="123"/>
      <c r="I7892" s="103"/>
      <c r="J7892" s="103"/>
      <c r="K7892" s="103"/>
    </row>
    <row r="7893" spans="2:11" ht="12" customHeight="1" x14ac:dyDescent="0.25">
      <c r="B7893" s="103"/>
      <c r="C7893" s="123"/>
      <c r="D7893" s="103"/>
      <c r="E7893" s="103"/>
      <c r="F7893" s="103"/>
      <c r="H7893" s="123"/>
      <c r="I7893" s="103"/>
      <c r="J7893" s="103"/>
      <c r="K7893" s="103"/>
    </row>
    <row r="7894" spans="2:11" ht="12" customHeight="1" x14ac:dyDescent="0.25">
      <c r="B7894" s="103"/>
      <c r="C7894" s="123"/>
      <c r="D7894" s="103"/>
      <c r="E7894" s="103"/>
      <c r="F7894" s="103"/>
      <c r="H7894" s="123"/>
      <c r="I7894" s="103"/>
      <c r="J7894" s="103"/>
      <c r="K7894" s="103"/>
    </row>
    <row r="7895" spans="2:11" ht="12" customHeight="1" x14ac:dyDescent="0.25">
      <c r="B7895" s="103"/>
      <c r="C7895" s="123"/>
      <c r="D7895" s="103"/>
      <c r="E7895" s="103"/>
      <c r="F7895" s="103"/>
      <c r="H7895" s="123"/>
      <c r="I7895" s="103"/>
      <c r="J7895" s="103"/>
      <c r="K7895" s="103"/>
    </row>
    <row r="7896" spans="2:11" ht="12" customHeight="1" x14ac:dyDescent="0.25">
      <c r="B7896" s="103"/>
      <c r="C7896" s="123"/>
      <c r="D7896" s="103"/>
      <c r="E7896" s="103"/>
      <c r="F7896" s="103"/>
      <c r="H7896" s="123"/>
      <c r="I7896" s="103"/>
      <c r="J7896" s="103"/>
      <c r="K7896" s="103"/>
    </row>
    <row r="7897" spans="2:11" ht="12" customHeight="1" x14ac:dyDescent="0.25">
      <c r="B7897" s="103"/>
      <c r="C7897" s="123"/>
      <c r="D7897" s="103"/>
      <c r="E7897" s="103"/>
      <c r="F7897" s="103"/>
      <c r="H7897" s="123"/>
      <c r="I7897" s="103"/>
      <c r="J7897" s="103"/>
      <c r="K7897" s="103"/>
    </row>
    <row r="7898" spans="2:11" ht="12" customHeight="1" x14ac:dyDescent="0.25">
      <c r="B7898" s="103"/>
      <c r="C7898" s="123"/>
      <c r="D7898" s="103"/>
      <c r="E7898" s="103"/>
      <c r="F7898" s="103"/>
      <c r="H7898" s="123"/>
      <c r="I7898" s="103"/>
      <c r="J7898" s="103"/>
      <c r="K7898" s="103"/>
    </row>
    <row r="7899" spans="2:11" ht="12" customHeight="1" x14ac:dyDescent="0.25">
      <c r="B7899" s="103"/>
      <c r="C7899" s="123"/>
      <c r="D7899" s="103"/>
      <c r="E7899" s="103"/>
      <c r="F7899" s="103"/>
      <c r="H7899" s="123"/>
      <c r="I7899" s="103"/>
      <c r="J7899" s="103"/>
      <c r="K7899" s="103"/>
    </row>
    <row r="7900" spans="2:11" ht="12" customHeight="1" x14ac:dyDescent="0.25">
      <c r="B7900" s="103"/>
      <c r="C7900" s="123"/>
      <c r="D7900" s="103"/>
      <c r="E7900" s="103"/>
      <c r="F7900" s="103"/>
      <c r="H7900" s="123"/>
      <c r="I7900" s="103"/>
      <c r="J7900" s="103"/>
      <c r="K7900" s="103"/>
    </row>
    <row r="7901" spans="2:11" ht="12" customHeight="1" x14ac:dyDescent="0.25">
      <c r="B7901" s="103"/>
      <c r="C7901" s="123"/>
      <c r="D7901" s="103"/>
      <c r="E7901" s="103"/>
      <c r="F7901" s="103"/>
      <c r="H7901" s="123"/>
      <c r="I7901" s="103"/>
      <c r="J7901" s="103"/>
      <c r="K7901" s="103"/>
    </row>
    <row r="7902" spans="2:11" ht="12" customHeight="1" x14ac:dyDescent="0.25">
      <c r="B7902" s="103"/>
      <c r="C7902" s="123"/>
      <c r="D7902" s="103"/>
      <c r="E7902" s="103"/>
      <c r="F7902" s="103"/>
      <c r="H7902" s="123"/>
      <c r="I7902" s="103"/>
      <c r="J7902" s="103"/>
      <c r="K7902" s="103"/>
    </row>
    <row r="7903" spans="2:11" ht="12" customHeight="1" x14ac:dyDescent="0.25">
      <c r="B7903" s="103"/>
      <c r="C7903" s="123"/>
      <c r="D7903" s="103"/>
      <c r="E7903" s="103"/>
      <c r="F7903" s="103"/>
      <c r="H7903" s="123"/>
      <c r="I7903" s="103"/>
      <c r="J7903" s="103"/>
      <c r="K7903" s="103"/>
    </row>
    <row r="7904" spans="2:11" ht="12" customHeight="1" x14ac:dyDescent="0.25">
      <c r="B7904" s="103"/>
      <c r="C7904" s="123"/>
      <c r="D7904" s="103"/>
      <c r="E7904" s="103"/>
      <c r="F7904" s="103"/>
      <c r="H7904" s="123"/>
      <c r="I7904" s="103"/>
      <c r="J7904" s="103"/>
      <c r="K7904" s="103"/>
    </row>
    <row r="7905" spans="2:11" ht="12" customHeight="1" x14ac:dyDescent="0.25">
      <c r="B7905" s="103"/>
      <c r="C7905" s="123"/>
      <c r="D7905" s="103"/>
      <c r="E7905" s="103"/>
      <c r="F7905" s="103"/>
      <c r="H7905" s="123"/>
      <c r="I7905" s="103"/>
      <c r="J7905" s="103"/>
      <c r="K7905" s="103"/>
    </row>
    <row r="7906" spans="2:11" ht="12" customHeight="1" x14ac:dyDescent="0.25">
      <c r="B7906" s="103"/>
      <c r="C7906" s="123"/>
      <c r="D7906" s="103"/>
      <c r="E7906" s="103"/>
      <c r="F7906" s="103"/>
      <c r="H7906" s="123"/>
      <c r="I7906" s="103"/>
      <c r="J7906" s="103"/>
      <c r="K7906" s="103"/>
    </row>
    <row r="7907" spans="2:11" ht="12" customHeight="1" x14ac:dyDescent="0.25">
      <c r="B7907" s="103"/>
      <c r="C7907" s="123"/>
      <c r="D7907" s="103"/>
      <c r="E7907" s="103"/>
      <c r="F7907" s="103"/>
      <c r="H7907" s="123"/>
      <c r="I7907" s="103"/>
      <c r="J7907" s="103"/>
      <c r="K7907" s="103"/>
    </row>
    <row r="7908" spans="2:11" ht="12" customHeight="1" x14ac:dyDescent="0.25">
      <c r="B7908" s="103"/>
      <c r="C7908" s="123"/>
      <c r="D7908" s="103"/>
      <c r="E7908" s="103"/>
      <c r="F7908" s="103"/>
      <c r="H7908" s="123"/>
      <c r="I7908" s="103"/>
      <c r="J7908" s="103"/>
      <c r="K7908" s="103"/>
    </row>
    <row r="7909" spans="2:11" ht="12" customHeight="1" x14ac:dyDescent="0.25">
      <c r="B7909" s="103"/>
      <c r="C7909" s="123"/>
      <c r="D7909" s="103"/>
      <c r="E7909" s="103"/>
      <c r="F7909" s="103"/>
      <c r="H7909" s="123"/>
      <c r="I7909" s="103"/>
      <c r="J7909" s="103"/>
      <c r="K7909" s="103"/>
    </row>
    <row r="7910" spans="2:11" ht="12" customHeight="1" x14ac:dyDescent="0.25">
      <c r="B7910" s="103"/>
      <c r="C7910" s="123"/>
      <c r="D7910" s="103"/>
      <c r="E7910" s="103"/>
      <c r="F7910" s="103"/>
      <c r="H7910" s="123"/>
      <c r="I7910" s="103"/>
      <c r="J7910" s="103"/>
      <c r="K7910" s="103"/>
    </row>
    <row r="7911" spans="2:11" ht="12" customHeight="1" x14ac:dyDescent="0.25">
      <c r="B7911" s="103"/>
      <c r="C7911" s="123"/>
      <c r="D7911" s="103"/>
      <c r="E7911" s="103"/>
      <c r="F7911" s="103"/>
      <c r="H7911" s="123"/>
      <c r="I7911" s="103"/>
      <c r="J7911" s="103"/>
      <c r="K7911" s="103"/>
    </row>
    <row r="7912" spans="2:11" ht="12" customHeight="1" x14ac:dyDescent="0.25">
      <c r="B7912" s="103"/>
      <c r="C7912" s="123"/>
      <c r="D7912" s="103"/>
      <c r="E7912" s="103"/>
      <c r="F7912" s="103"/>
      <c r="H7912" s="123"/>
      <c r="I7912" s="103"/>
      <c r="J7912" s="103"/>
      <c r="K7912" s="103"/>
    </row>
    <row r="7913" spans="2:11" ht="12" customHeight="1" x14ac:dyDescent="0.25">
      <c r="B7913" s="103"/>
      <c r="C7913" s="123"/>
      <c r="D7913" s="103"/>
      <c r="E7913" s="103"/>
      <c r="F7913" s="103"/>
      <c r="H7913" s="123"/>
      <c r="I7913" s="103"/>
      <c r="J7913" s="103"/>
      <c r="K7913" s="103"/>
    </row>
    <row r="7914" spans="2:11" ht="12" customHeight="1" x14ac:dyDescent="0.25">
      <c r="B7914" s="103"/>
      <c r="C7914" s="123"/>
      <c r="D7914" s="103"/>
      <c r="E7914" s="103"/>
      <c r="F7914" s="103"/>
      <c r="H7914" s="123"/>
      <c r="I7914" s="103"/>
      <c r="J7914" s="103"/>
      <c r="K7914" s="103"/>
    </row>
    <row r="7915" spans="2:11" ht="12" customHeight="1" x14ac:dyDescent="0.25">
      <c r="B7915" s="103"/>
      <c r="C7915" s="123"/>
      <c r="D7915" s="103"/>
      <c r="E7915" s="103"/>
      <c r="F7915" s="103"/>
      <c r="H7915" s="123"/>
      <c r="I7915" s="103"/>
      <c r="J7915" s="103"/>
      <c r="K7915" s="103"/>
    </row>
    <row r="7916" spans="2:11" ht="12" customHeight="1" x14ac:dyDescent="0.25">
      <c r="B7916" s="103"/>
      <c r="C7916" s="123"/>
      <c r="D7916" s="103"/>
      <c r="E7916" s="103"/>
      <c r="F7916" s="103"/>
      <c r="H7916" s="123"/>
      <c r="I7916" s="103"/>
      <c r="J7916" s="103"/>
      <c r="K7916" s="103"/>
    </row>
    <row r="7917" spans="2:11" ht="12" customHeight="1" x14ac:dyDescent="0.25">
      <c r="B7917" s="103"/>
      <c r="C7917" s="123"/>
      <c r="D7917" s="103"/>
      <c r="E7917" s="103"/>
      <c r="F7917" s="103"/>
      <c r="H7917" s="123"/>
      <c r="I7917" s="103"/>
      <c r="J7917" s="103"/>
      <c r="K7917" s="103"/>
    </row>
    <row r="7918" spans="2:11" ht="12" customHeight="1" x14ac:dyDescent="0.25">
      <c r="B7918" s="103"/>
      <c r="C7918" s="123"/>
      <c r="D7918" s="103"/>
      <c r="E7918" s="103"/>
      <c r="F7918" s="103"/>
      <c r="H7918" s="123"/>
      <c r="I7918" s="103"/>
      <c r="J7918" s="103"/>
      <c r="K7918" s="103"/>
    </row>
    <row r="7919" spans="2:11" ht="12" customHeight="1" x14ac:dyDescent="0.25">
      <c r="B7919" s="103"/>
      <c r="C7919" s="123"/>
      <c r="D7919" s="103"/>
      <c r="E7919" s="103"/>
      <c r="F7919" s="103"/>
      <c r="H7919" s="123"/>
      <c r="I7919" s="103"/>
      <c r="J7919" s="103"/>
      <c r="K7919" s="103"/>
    </row>
    <row r="7920" spans="2:11" ht="12" customHeight="1" x14ac:dyDescent="0.25">
      <c r="B7920" s="103"/>
      <c r="C7920" s="123"/>
      <c r="D7920" s="103"/>
      <c r="E7920" s="103"/>
      <c r="F7920" s="103"/>
      <c r="H7920" s="123"/>
      <c r="I7920" s="103"/>
      <c r="J7920" s="103"/>
      <c r="K7920" s="103"/>
    </row>
    <row r="7921" spans="2:11" ht="12" customHeight="1" x14ac:dyDescent="0.25">
      <c r="B7921" s="103"/>
      <c r="C7921" s="123"/>
      <c r="D7921" s="103"/>
      <c r="E7921" s="103"/>
      <c r="F7921" s="103"/>
      <c r="H7921" s="123"/>
      <c r="I7921" s="103"/>
      <c r="J7921" s="103"/>
      <c r="K7921" s="103"/>
    </row>
    <row r="7922" spans="2:11" ht="12" customHeight="1" x14ac:dyDescent="0.25">
      <c r="B7922" s="103"/>
      <c r="C7922" s="123"/>
      <c r="D7922" s="103"/>
      <c r="E7922" s="103"/>
      <c r="F7922" s="103"/>
      <c r="H7922" s="123"/>
      <c r="I7922" s="103"/>
      <c r="J7922" s="103"/>
      <c r="K7922" s="103"/>
    </row>
    <row r="7923" spans="2:11" ht="12" customHeight="1" x14ac:dyDescent="0.25">
      <c r="B7923" s="103"/>
      <c r="C7923" s="123"/>
      <c r="D7923" s="103"/>
      <c r="E7923" s="103"/>
      <c r="F7923" s="103"/>
      <c r="H7923" s="123"/>
      <c r="I7923" s="103"/>
      <c r="J7923" s="103"/>
      <c r="K7923" s="103"/>
    </row>
    <row r="7924" spans="2:11" ht="12" customHeight="1" x14ac:dyDescent="0.25">
      <c r="B7924" s="103"/>
      <c r="C7924" s="123"/>
      <c r="D7924" s="103"/>
      <c r="E7924" s="103"/>
      <c r="F7924" s="103"/>
      <c r="H7924" s="123"/>
      <c r="I7924" s="103"/>
      <c r="J7924" s="103"/>
      <c r="K7924" s="103"/>
    </row>
    <row r="7925" spans="2:11" ht="12" customHeight="1" x14ac:dyDescent="0.25">
      <c r="B7925" s="103"/>
      <c r="C7925" s="123"/>
      <c r="D7925" s="103"/>
      <c r="E7925" s="103"/>
      <c r="F7925" s="103"/>
      <c r="H7925" s="123"/>
      <c r="I7925" s="103"/>
      <c r="J7925" s="103"/>
      <c r="K7925" s="103"/>
    </row>
    <row r="7926" spans="2:11" ht="12" customHeight="1" x14ac:dyDescent="0.25">
      <c r="B7926" s="103"/>
      <c r="C7926" s="123"/>
      <c r="D7926" s="103"/>
      <c r="E7926" s="103"/>
      <c r="F7926" s="103"/>
      <c r="H7926" s="123"/>
      <c r="I7926" s="103"/>
      <c r="J7926" s="103"/>
      <c r="K7926" s="103"/>
    </row>
    <row r="7927" spans="2:11" ht="12" customHeight="1" x14ac:dyDescent="0.25">
      <c r="B7927" s="103"/>
      <c r="C7927" s="123"/>
      <c r="D7927" s="103"/>
      <c r="E7927" s="103"/>
      <c r="F7927" s="103"/>
      <c r="H7927" s="123"/>
      <c r="I7927" s="103"/>
      <c r="J7927" s="103"/>
      <c r="K7927" s="103"/>
    </row>
    <row r="7928" spans="2:11" ht="12" customHeight="1" x14ac:dyDescent="0.25">
      <c r="B7928" s="103"/>
      <c r="C7928" s="123"/>
      <c r="D7928" s="103"/>
      <c r="E7928" s="103"/>
      <c r="F7928" s="103"/>
      <c r="H7928" s="123"/>
      <c r="I7928" s="103"/>
      <c r="J7928" s="103"/>
      <c r="K7928" s="103"/>
    </row>
    <row r="7929" spans="2:11" ht="12" customHeight="1" x14ac:dyDescent="0.25">
      <c r="B7929" s="103"/>
      <c r="C7929" s="123"/>
      <c r="D7929" s="103"/>
      <c r="E7929" s="103"/>
      <c r="F7929" s="103"/>
      <c r="H7929" s="123"/>
      <c r="I7929" s="103"/>
      <c r="J7929" s="103"/>
      <c r="K7929" s="103"/>
    </row>
    <row r="7930" spans="2:11" ht="12" customHeight="1" x14ac:dyDescent="0.25">
      <c r="B7930" s="103"/>
      <c r="C7930" s="123"/>
      <c r="D7930" s="103"/>
      <c r="E7930" s="103"/>
      <c r="F7930" s="103"/>
      <c r="H7930" s="123"/>
      <c r="I7930" s="103"/>
      <c r="J7930" s="103"/>
      <c r="K7930" s="103"/>
    </row>
    <row r="7931" spans="2:11" ht="12" customHeight="1" x14ac:dyDescent="0.25">
      <c r="B7931" s="103"/>
      <c r="C7931" s="123"/>
      <c r="D7931" s="103"/>
      <c r="E7931" s="103"/>
      <c r="F7931" s="103"/>
      <c r="H7931" s="123"/>
      <c r="I7931" s="103"/>
      <c r="J7931" s="103"/>
      <c r="K7931" s="103"/>
    </row>
    <row r="7932" spans="2:11" ht="12" customHeight="1" x14ac:dyDescent="0.25">
      <c r="B7932" s="103"/>
      <c r="C7932" s="123"/>
      <c r="D7932" s="103"/>
      <c r="E7932" s="103"/>
      <c r="F7932" s="103"/>
      <c r="H7932" s="123"/>
      <c r="I7932" s="103"/>
      <c r="J7932" s="103"/>
      <c r="K7932" s="103"/>
    </row>
    <row r="7933" spans="2:11" ht="12" customHeight="1" x14ac:dyDescent="0.25">
      <c r="B7933" s="103"/>
      <c r="C7933" s="123"/>
      <c r="D7933" s="103"/>
      <c r="E7933" s="103"/>
      <c r="F7933" s="103"/>
      <c r="H7933" s="123"/>
      <c r="I7933" s="103"/>
      <c r="J7933" s="103"/>
      <c r="K7933" s="103"/>
    </row>
    <row r="7934" spans="2:11" ht="12" customHeight="1" x14ac:dyDescent="0.25">
      <c r="B7934" s="103"/>
      <c r="C7934" s="123"/>
      <c r="D7934" s="103"/>
      <c r="E7934" s="103"/>
      <c r="F7934" s="103"/>
      <c r="H7934" s="123"/>
      <c r="I7934" s="103"/>
      <c r="J7934" s="103"/>
      <c r="K7934" s="103"/>
    </row>
    <row r="7935" spans="2:11" ht="12" customHeight="1" x14ac:dyDescent="0.25">
      <c r="B7935" s="103"/>
      <c r="C7935" s="123"/>
      <c r="D7935" s="103"/>
      <c r="E7935" s="103"/>
      <c r="F7935" s="103"/>
      <c r="H7935" s="123"/>
      <c r="I7935" s="103"/>
      <c r="J7935" s="103"/>
      <c r="K7935" s="103"/>
    </row>
    <row r="7936" spans="2:11" ht="12" customHeight="1" x14ac:dyDescent="0.25">
      <c r="B7936" s="103"/>
      <c r="C7936" s="123"/>
      <c r="D7936" s="103"/>
      <c r="E7936" s="103"/>
      <c r="F7936" s="103"/>
      <c r="H7936" s="123"/>
      <c r="I7936" s="103"/>
      <c r="J7936" s="103"/>
      <c r="K7936" s="103"/>
    </row>
    <row r="7937" spans="2:11" ht="12" customHeight="1" x14ac:dyDescent="0.25">
      <c r="B7937" s="103"/>
      <c r="C7937" s="123"/>
      <c r="D7937" s="103"/>
      <c r="E7937" s="103"/>
      <c r="F7937" s="103"/>
      <c r="H7937" s="123"/>
      <c r="I7937" s="103"/>
      <c r="J7937" s="103"/>
      <c r="K7937" s="103"/>
    </row>
    <row r="7938" spans="2:11" ht="12" customHeight="1" x14ac:dyDescent="0.25">
      <c r="B7938" s="103"/>
      <c r="C7938" s="123"/>
      <c r="D7938" s="103"/>
      <c r="E7938" s="103"/>
      <c r="F7938" s="103"/>
      <c r="H7938" s="123"/>
      <c r="I7938" s="103"/>
      <c r="J7938" s="103"/>
      <c r="K7938" s="103"/>
    </row>
    <row r="7939" spans="2:11" ht="12" customHeight="1" x14ac:dyDescent="0.25">
      <c r="B7939" s="103"/>
      <c r="C7939" s="123"/>
      <c r="D7939" s="103"/>
      <c r="E7939" s="103"/>
      <c r="F7939" s="103"/>
      <c r="H7939" s="123"/>
      <c r="I7939" s="103"/>
      <c r="J7939" s="103"/>
      <c r="K7939" s="103"/>
    </row>
    <row r="7940" spans="2:11" ht="12" customHeight="1" x14ac:dyDescent="0.25">
      <c r="B7940" s="103"/>
      <c r="C7940" s="123"/>
      <c r="D7940" s="103"/>
      <c r="E7940" s="103"/>
      <c r="F7940" s="103"/>
      <c r="H7940" s="123"/>
      <c r="I7940" s="103"/>
      <c r="J7940" s="103"/>
      <c r="K7940" s="103"/>
    </row>
    <row r="7941" spans="2:11" ht="12" customHeight="1" x14ac:dyDescent="0.25">
      <c r="B7941" s="103"/>
      <c r="C7941" s="123"/>
      <c r="D7941" s="103"/>
      <c r="E7941" s="103"/>
      <c r="F7941" s="103"/>
      <c r="H7941" s="123"/>
      <c r="I7941" s="103"/>
      <c r="J7941" s="103"/>
      <c r="K7941" s="103"/>
    </row>
    <row r="7942" spans="2:11" ht="12" customHeight="1" x14ac:dyDescent="0.25">
      <c r="B7942" s="103"/>
      <c r="C7942" s="123"/>
      <c r="D7942" s="103"/>
      <c r="E7942" s="103"/>
      <c r="F7942" s="103"/>
      <c r="H7942" s="123"/>
      <c r="I7942" s="103"/>
      <c r="J7942" s="103"/>
      <c r="K7942" s="103"/>
    </row>
    <row r="7943" spans="2:11" ht="12" customHeight="1" x14ac:dyDescent="0.25">
      <c r="B7943" s="103"/>
      <c r="C7943" s="123"/>
      <c r="D7943" s="103"/>
      <c r="E7943" s="103"/>
      <c r="F7943" s="103"/>
      <c r="H7943" s="123"/>
      <c r="I7943" s="103"/>
      <c r="J7943" s="103"/>
      <c r="K7943" s="103"/>
    </row>
    <row r="7944" spans="2:11" ht="12" customHeight="1" x14ac:dyDescent="0.25">
      <c r="B7944" s="103"/>
      <c r="C7944" s="123"/>
      <c r="D7944" s="103"/>
      <c r="E7944" s="103"/>
      <c r="F7944" s="103"/>
      <c r="H7944" s="123"/>
      <c r="I7944" s="103"/>
      <c r="J7944" s="103"/>
      <c r="K7944" s="103"/>
    </row>
    <row r="7945" spans="2:11" ht="12" customHeight="1" x14ac:dyDescent="0.25">
      <c r="B7945" s="103"/>
      <c r="C7945" s="123"/>
      <c r="D7945" s="103"/>
      <c r="E7945" s="103"/>
      <c r="F7945" s="103"/>
      <c r="H7945" s="123"/>
      <c r="I7945" s="103"/>
      <c r="J7945" s="103"/>
      <c r="K7945" s="103"/>
    </row>
    <row r="7946" spans="2:11" ht="12" customHeight="1" x14ac:dyDescent="0.25">
      <c r="B7946" s="103"/>
      <c r="C7946" s="123"/>
      <c r="D7946" s="103"/>
      <c r="E7946" s="103"/>
      <c r="F7946" s="103"/>
      <c r="H7946" s="123"/>
      <c r="I7946" s="103"/>
      <c r="J7946" s="103"/>
      <c r="K7946" s="103"/>
    </row>
    <row r="7947" spans="2:11" ht="12" customHeight="1" x14ac:dyDescent="0.25">
      <c r="B7947" s="103"/>
      <c r="C7947" s="123"/>
      <c r="D7947" s="103"/>
      <c r="E7947" s="103"/>
      <c r="F7947" s="103"/>
      <c r="H7947" s="123"/>
      <c r="I7947" s="103"/>
      <c r="J7947" s="103"/>
      <c r="K7947" s="103"/>
    </row>
    <row r="7948" spans="2:11" ht="12" customHeight="1" x14ac:dyDescent="0.25">
      <c r="B7948" s="103"/>
      <c r="C7948" s="123"/>
      <c r="D7948" s="103"/>
      <c r="E7948" s="103"/>
      <c r="F7948" s="103"/>
      <c r="H7948" s="123"/>
      <c r="I7948" s="103"/>
      <c r="J7948" s="103"/>
      <c r="K7948" s="103"/>
    </row>
    <row r="7949" spans="2:11" ht="12" customHeight="1" x14ac:dyDescent="0.25">
      <c r="B7949" s="103"/>
      <c r="C7949" s="123"/>
      <c r="D7949" s="103"/>
      <c r="E7949" s="103"/>
      <c r="F7949" s="103"/>
      <c r="H7949" s="123"/>
      <c r="I7949" s="103"/>
      <c r="J7949" s="103"/>
      <c r="K7949" s="103"/>
    </row>
    <row r="7950" spans="2:11" ht="12" customHeight="1" x14ac:dyDescent="0.25">
      <c r="B7950" s="103"/>
      <c r="C7950" s="123"/>
      <c r="D7950" s="103"/>
      <c r="E7950" s="103"/>
      <c r="F7950" s="103"/>
      <c r="H7950" s="123"/>
      <c r="I7950" s="103"/>
      <c r="J7950" s="103"/>
      <c r="K7950" s="103"/>
    </row>
    <row r="7951" spans="2:11" ht="12" customHeight="1" x14ac:dyDescent="0.25">
      <c r="B7951" s="103"/>
      <c r="C7951" s="123"/>
      <c r="D7951" s="103"/>
      <c r="E7951" s="103"/>
      <c r="F7951" s="103"/>
      <c r="H7951" s="123"/>
      <c r="I7951" s="103"/>
      <c r="J7951" s="103"/>
      <c r="K7951" s="103"/>
    </row>
    <row r="7952" spans="2:11" ht="12" customHeight="1" x14ac:dyDescent="0.25">
      <c r="B7952" s="103"/>
      <c r="C7952" s="123"/>
      <c r="D7952" s="103"/>
      <c r="E7952" s="103"/>
      <c r="F7952" s="103"/>
      <c r="H7952" s="123"/>
      <c r="I7952" s="103"/>
      <c r="J7952" s="103"/>
      <c r="K7952" s="103"/>
    </row>
    <row r="7953" spans="2:11" ht="12" customHeight="1" x14ac:dyDescent="0.25">
      <c r="B7953" s="103"/>
      <c r="C7953" s="123"/>
      <c r="D7953" s="103"/>
      <c r="E7953" s="103"/>
      <c r="F7953" s="103"/>
      <c r="H7953" s="123"/>
      <c r="I7953" s="103"/>
      <c r="J7953" s="103"/>
      <c r="K7953" s="103"/>
    </row>
    <row r="7954" spans="2:11" ht="12" customHeight="1" x14ac:dyDescent="0.25">
      <c r="B7954" s="103"/>
      <c r="C7954" s="123"/>
      <c r="D7954" s="103"/>
      <c r="E7954" s="103"/>
      <c r="F7954" s="103"/>
      <c r="H7954" s="123"/>
      <c r="I7954" s="103"/>
      <c r="J7954" s="103"/>
      <c r="K7954" s="103"/>
    </row>
    <row r="7955" spans="2:11" ht="12" customHeight="1" x14ac:dyDescent="0.25">
      <c r="B7955" s="103"/>
      <c r="C7955" s="123"/>
      <c r="D7955" s="103"/>
      <c r="E7955" s="103"/>
      <c r="F7955" s="103"/>
      <c r="H7955" s="123"/>
      <c r="I7955" s="103"/>
      <c r="J7955" s="103"/>
      <c r="K7955" s="103"/>
    </row>
    <row r="7956" spans="2:11" ht="12" customHeight="1" x14ac:dyDescent="0.25">
      <c r="B7956" s="103"/>
      <c r="C7956" s="123"/>
      <c r="D7956" s="103"/>
      <c r="E7956" s="103"/>
      <c r="F7956" s="103"/>
      <c r="H7956" s="123"/>
      <c r="I7956" s="103"/>
      <c r="J7956" s="103"/>
      <c r="K7956" s="103"/>
    </row>
    <row r="7957" spans="2:11" ht="12" customHeight="1" x14ac:dyDescent="0.25">
      <c r="B7957" s="103"/>
      <c r="C7957" s="123"/>
      <c r="D7957" s="103"/>
      <c r="E7957" s="103"/>
      <c r="F7957" s="103"/>
      <c r="H7957" s="123"/>
      <c r="I7957" s="103"/>
      <c r="J7957" s="103"/>
      <c r="K7957" s="103"/>
    </row>
    <row r="7958" spans="2:11" ht="12" customHeight="1" x14ac:dyDescent="0.25">
      <c r="B7958" s="103"/>
      <c r="C7958" s="123"/>
      <c r="D7958" s="103"/>
      <c r="E7958" s="103"/>
      <c r="F7958" s="103"/>
      <c r="H7958" s="123"/>
      <c r="I7958" s="103"/>
      <c r="J7958" s="103"/>
      <c r="K7958" s="103"/>
    </row>
    <row r="7959" spans="2:11" ht="12" customHeight="1" x14ac:dyDescent="0.25">
      <c r="B7959" s="103"/>
      <c r="C7959" s="123"/>
      <c r="D7959" s="103"/>
      <c r="E7959" s="103"/>
      <c r="F7959" s="103"/>
      <c r="H7959" s="123"/>
      <c r="I7959" s="103"/>
      <c r="J7959" s="103"/>
      <c r="K7959" s="103"/>
    </row>
    <row r="7960" spans="2:11" ht="12" customHeight="1" x14ac:dyDescent="0.25">
      <c r="B7960" s="103"/>
      <c r="C7960" s="123"/>
      <c r="D7960" s="103"/>
      <c r="E7960" s="103"/>
      <c r="F7960" s="103"/>
      <c r="H7960" s="123"/>
      <c r="I7960" s="103"/>
      <c r="J7960" s="103"/>
      <c r="K7960" s="103"/>
    </row>
    <row r="7961" spans="2:11" ht="12" customHeight="1" x14ac:dyDescent="0.25">
      <c r="B7961" s="103"/>
      <c r="C7961" s="123"/>
      <c r="D7961" s="103"/>
      <c r="E7961" s="103"/>
      <c r="F7961" s="103"/>
      <c r="H7961" s="123"/>
      <c r="I7961" s="103"/>
      <c r="J7961" s="103"/>
      <c r="K7961" s="103"/>
    </row>
    <row r="7962" spans="2:11" ht="12" customHeight="1" x14ac:dyDescent="0.25">
      <c r="B7962" s="103"/>
      <c r="C7962" s="123"/>
      <c r="D7962" s="103"/>
      <c r="E7962" s="103"/>
      <c r="F7962" s="103"/>
      <c r="H7962" s="123"/>
      <c r="I7962" s="103"/>
      <c r="J7962" s="103"/>
      <c r="K7962" s="103"/>
    </row>
    <row r="7963" spans="2:11" ht="12" customHeight="1" x14ac:dyDescent="0.25">
      <c r="B7963" s="103"/>
      <c r="C7963" s="123"/>
      <c r="D7963" s="103"/>
      <c r="E7963" s="103"/>
      <c r="F7963" s="103"/>
      <c r="H7963" s="123"/>
      <c r="I7963" s="103"/>
      <c r="J7963" s="103"/>
      <c r="K7963" s="103"/>
    </row>
    <row r="7964" spans="2:11" ht="12" customHeight="1" x14ac:dyDescent="0.25">
      <c r="B7964" s="103"/>
      <c r="C7964" s="123"/>
      <c r="D7964" s="103"/>
      <c r="E7964" s="103"/>
      <c r="F7964" s="103"/>
      <c r="H7964" s="123"/>
      <c r="I7964" s="103"/>
      <c r="J7964" s="103"/>
      <c r="K7964" s="103"/>
    </row>
    <row r="7965" spans="2:11" ht="12" customHeight="1" x14ac:dyDescent="0.25">
      <c r="B7965" s="103"/>
      <c r="C7965" s="123"/>
      <c r="D7965" s="103"/>
      <c r="E7965" s="103"/>
      <c r="F7965" s="103"/>
      <c r="H7965" s="123"/>
      <c r="I7965" s="103"/>
      <c r="J7965" s="103"/>
      <c r="K7965" s="103"/>
    </row>
    <row r="7966" spans="2:11" ht="12" customHeight="1" x14ac:dyDescent="0.25">
      <c r="B7966" s="103"/>
      <c r="C7966" s="123"/>
      <c r="D7966" s="103"/>
      <c r="E7966" s="103"/>
      <c r="F7966" s="103"/>
      <c r="H7966" s="123"/>
      <c r="I7966" s="103"/>
      <c r="J7966" s="103"/>
      <c r="K7966" s="103"/>
    </row>
    <row r="7967" spans="2:11" ht="12" customHeight="1" x14ac:dyDescent="0.25">
      <c r="B7967" s="103"/>
      <c r="C7967" s="123"/>
      <c r="D7967" s="103"/>
      <c r="E7967" s="103"/>
      <c r="F7967" s="103"/>
      <c r="H7967" s="123"/>
      <c r="I7967" s="103"/>
      <c r="J7967" s="103"/>
      <c r="K7967" s="103"/>
    </row>
    <row r="7968" spans="2:11" ht="12" customHeight="1" x14ac:dyDescent="0.25">
      <c r="B7968" s="103"/>
      <c r="C7968" s="123"/>
      <c r="D7968" s="103"/>
      <c r="E7968" s="103"/>
      <c r="F7968" s="103"/>
      <c r="H7968" s="123"/>
      <c r="I7968" s="103"/>
      <c r="J7968" s="103"/>
      <c r="K7968" s="103"/>
    </row>
    <row r="7969" spans="2:11" ht="12" customHeight="1" x14ac:dyDescent="0.25">
      <c r="B7969" s="103"/>
      <c r="C7969" s="123"/>
      <c r="D7969" s="103"/>
      <c r="E7969" s="103"/>
      <c r="F7969" s="103"/>
      <c r="H7969" s="123"/>
      <c r="I7969" s="103"/>
      <c r="J7969" s="103"/>
      <c r="K7969" s="103"/>
    </row>
    <row r="7970" spans="2:11" ht="12" customHeight="1" x14ac:dyDescent="0.25">
      <c r="B7970" s="103"/>
      <c r="C7970" s="123"/>
      <c r="D7970" s="103"/>
      <c r="E7970" s="103"/>
      <c r="F7970" s="103"/>
      <c r="H7970" s="123"/>
      <c r="I7970" s="103"/>
      <c r="J7970" s="103"/>
      <c r="K7970" s="103"/>
    </row>
    <row r="7971" spans="2:11" ht="12" customHeight="1" x14ac:dyDescent="0.25">
      <c r="B7971" s="103"/>
      <c r="C7971" s="123"/>
      <c r="D7971" s="103"/>
      <c r="E7971" s="103"/>
      <c r="F7971" s="103"/>
      <c r="H7971" s="123"/>
      <c r="I7971" s="103"/>
      <c r="J7971" s="103"/>
      <c r="K7971" s="103"/>
    </row>
    <row r="7972" spans="2:11" ht="12" customHeight="1" x14ac:dyDescent="0.25">
      <c r="B7972" s="103"/>
      <c r="C7972" s="123"/>
      <c r="D7972" s="103"/>
      <c r="E7972" s="103"/>
      <c r="F7972" s="103"/>
      <c r="H7972" s="123"/>
      <c r="I7972" s="103"/>
      <c r="J7972" s="103"/>
      <c r="K7972" s="103"/>
    </row>
    <row r="7973" spans="2:11" ht="12" customHeight="1" x14ac:dyDescent="0.25">
      <c r="B7973" s="103"/>
      <c r="C7973" s="123"/>
      <c r="D7973" s="103"/>
      <c r="E7973" s="103"/>
      <c r="F7973" s="103"/>
      <c r="H7973" s="123"/>
      <c r="I7973" s="103"/>
      <c r="J7973" s="103"/>
      <c r="K7973" s="103"/>
    </row>
    <row r="7974" spans="2:11" ht="12" customHeight="1" x14ac:dyDescent="0.25">
      <c r="B7974" s="103"/>
      <c r="C7974" s="123"/>
      <c r="D7974" s="103"/>
      <c r="E7974" s="103"/>
      <c r="F7974" s="103"/>
      <c r="H7974" s="123"/>
      <c r="I7974" s="103"/>
      <c r="J7974" s="103"/>
      <c r="K7974" s="103"/>
    </row>
    <row r="7975" spans="2:11" ht="12" customHeight="1" x14ac:dyDescent="0.25">
      <c r="B7975" s="103"/>
      <c r="C7975" s="123"/>
      <c r="D7975" s="103"/>
      <c r="E7975" s="103"/>
      <c r="F7975" s="103"/>
      <c r="H7975" s="123"/>
      <c r="I7975" s="103"/>
      <c r="J7975" s="103"/>
      <c r="K7975" s="103"/>
    </row>
    <row r="7976" spans="2:11" ht="12" customHeight="1" x14ac:dyDescent="0.25">
      <c r="B7976" s="103"/>
      <c r="C7976" s="123"/>
      <c r="D7976" s="103"/>
      <c r="E7976" s="103"/>
      <c r="F7976" s="103"/>
      <c r="H7976" s="123"/>
      <c r="I7976" s="103"/>
      <c r="J7976" s="103"/>
      <c r="K7976" s="103"/>
    </row>
    <row r="7977" spans="2:11" ht="12" customHeight="1" x14ac:dyDescent="0.25">
      <c r="B7977" s="103"/>
      <c r="C7977" s="123"/>
      <c r="D7977" s="103"/>
      <c r="E7977" s="103"/>
      <c r="F7977" s="103"/>
      <c r="H7977" s="123"/>
      <c r="I7977" s="103"/>
      <c r="J7977" s="103"/>
      <c r="K7977" s="103"/>
    </row>
    <row r="7978" spans="2:11" ht="12" customHeight="1" x14ac:dyDescent="0.25">
      <c r="B7978" s="103"/>
      <c r="C7978" s="123"/>
      <c r="D7978" s="103"/>
      <c r="E7978" s="103"/>
      <c r="F7978" s="103"/>
      <c r="H7978" s="123"/>
      <c r="I7978" s="103"/>
      <c r="J7978" s="103"/>
      <c r="K7978" s="103"/>
    </row>
    <row r="7979" spans="2:11" ht="12" customHeight="1" x14ac:dyDescent="0.25">
      <c r="B7979" s="103"/>
      <c r="C7979" s="123"/>
      <c r="D7979" s="103"/>
      <c r="E7979" s="103"/>
      <c r="F7979" s="103"/>
      <c r="H7979" s="123"/>
      <c r="I7979" s="103"/>
      <c r="J7979" s="103"/>
      <c r="K7979" s="103"/>
    </row>
    <row r="7980" spans="2:11" ht="12" customHeight="1" x14ac:dyDescent="0.25">
      <c r="B7980" s="103"/>
      <c r="C7980" s="123"/>
      <c r="D7980" s="103"/>
      <c r="E7980" s="103"/>
      <c r="F7980" s="103"/>
      <c r="H7980" s="123"/>
      <c r="I7980" s="103"/>
      <c r="J7980" s="103"/>
      <c r="K7980" s="103"/>
    </row>
    <row r="7981" spans="2:11" ht="12" customHeight="1" x14ac:dyDescent="0.25">
      <c r="B7981" s="103"/>
      <c r="C7981" s="123"/>
      <c r="D7981" s="103"/>
      <c r="E7981" s="103"/>
      <c r="F7981" s="103"/>
      <c r="H7981" s="123"/>
      <c r="I7981" s="103"/>
      <c r="J7981" s="103"/>
      <c r="K7981" s="103"/>
    </row>
    <row r="7982" spans="2:11" ht="12" customHeight="1" x14ac:dyDescent="0.25">
      <c r="B7982" s="103"/>
      <c r="C7982" s="123"/>
      <c r="D7982" s="103"/>
      <c r="E7982" s="103"/>
      <c r="F7982" s="103"/>
      <c r="H7982" s="123"/>
      <c r="I7982" s="103"/>
      <c r="J7982" s="103"/>
      <c r="K7982" s="103"/>
    </row>
    <row r="7983" spans="2:11" ht="12" customHeight="1" x14ac:dyDescent="0.25">
      <c r="B7983" s="103"/>
      <c r="C7983" s="123"/>
      <c r="D7983" s="103"/>
      <c r="E7983" s="103"/>
      <c r="F7983" s="103"/>
      <c r="H7983" s="123"/>
      <c r="I7983" s="103"/>
      <c r="J7983" s="103"/>
      <c r="K7983" s="103"/>
    </row>
    <row r="7984" spans="2:11" ht="12" customHeight="1" x14ac:dyDescent="0.25">
      <c r="B7984" s="103"/>
      <c r="C7984" s="123"/>
      <c r="D7984" s="103"/>
      <c r="E7984" s="103"/>
      <c r="F7984" s="103"/>
      <c r="H7984" s="123"/>
      <c r="I7984" s="103"/>
      <c r="J7984" s="103"/>
      <c r="K7984" s="103"/>
    </row>
    <row r="7985" spans="2:11" ht="12" customHeight="1" x14ac:dyDescent="0.25">
      <c r="B7985" s="103"/>
      <c r="C7985" s="123"/>
      <c r="D7985" s="103"/>
      <c r="E7985" s="103"/>
      <c r="F7985" s="103"/>
      <c r="H7985" s="123"/>
      <c r="I7985" s="103"/>
      <c r="J7985" s="103"/>
      <c r="K7985" s="103"/>
    </row>
    <row r="7986" spans="2:11" ht="12" customHeight="1" x14ac:dyDescent="0.25">
      <c r="B7986" s="103"/>
      <c r="C7986" s="123"/>
      <c r="D7986" s="103"/>
      <c r="E7986" s="103"/>
      <c r="F7986" s="103"/>
      <c r="H7986" s="123"/>
      <c r="I7986" s="103"/>
      <c r="J7986" s="103"/>
      <c r="K7986" s="103"/>
    </row>
    <row r="7987" spans="2:11" ht="12" customHeight="1" x14ac:dyDescent="0.25">
      <c r="B7987" s="103"/>
      <c r="C7987" s="123"/>
      <c r="D7987" s="103"/>
      <c r="E7987" s="103"/>
      <c r="F7987" s="103"/>
      <c r="H7987" s="123"/>
      <c r="I7987" s="103"/>
      <c r="J7987" s="103"/>
      <c r="K7987" s="103"/>
    </row>
    <row r="7988" spans="2:11" ht="12" customHeight="1" x14ac:dyDescent="0.25">
      <c r="B7988" s="103"/>
      <c r="C7988" s="123"/>
      <c r="D7988" s="103"/>
      <c r="E7988" s="103"/>
      <c r="F7988" s="103"/>
      <c r="H7988" s="123"/>
      <c r="I7988" s="103"/>
      <c r="J7988" s="103"/>
      <c r="K7988" s="103"/>
    </row>
    <row r="7989" spans="2:11" ht="12" customHeight="1" x14ac:dyDescent="0.25">
      <c r="B7989" s="103"/>
      <c r="C7989" s="123"/>
      <c r="D7989" s="103"/>
      <c r="E7989" s="103"/>
      <c r="F7989" s="103"/>
      <c r="H7989" s="123"/>
      <c r="I7989" s="103"/>
      <c r="J7989" s="103"/>
      <c r="K7989" s="103"/>
    </row>
    <row r="7990" spans="2:11" ht="12" customHeight="1" x14ac:dyDescent="0.25">
      <c r="B7990" s="103"/>
      <c r="C7990" s="123"/>
      <c r="D7990" s="103"/>
      <c r="E7990" s="103"/>
      <c r="F7990" s="103"/>
      <c r="H7990" s="123"/>
      <c r="I7990" s="103"/>
      <c r="J7990" s="103"/>
      <c r="K7990" s="103"/>
    </row>
    <row r="7991" spans="2:11" ht="12" customHeight="1" x14ac:dyDescent="0.25">
      <c r="B7991" s="103"/>
      <c r="C7991" s="123"/>
      <c r="D7991" s="103"/>
      <c r="E7991" s="103"/>
      <c r="F7991" s="103"/>
      <c r="H7991" s="123"/>
      <c r="I7991" s="103"/>
      <c r="J7991" s="103"/>
      <c r="K7991" s="103"/>
    </row>
    <row r="7992" spans="2:11" ht="12" customHeight="1" x14ac:dyDescent="0.25">
      <c r="B7992" s="103"/>
      <c r="C7992" s="123"/>
      <c r="D7992" s="103"/>
      <c r="E7992" s="103"/>
      <c r="F7992" s="103"/>
      <c r="H7992" s="123"/>
      <c r="I7992" s="103"/>
      <c r="J7992" s="103"/>
      <c r="K7992" s="103"/>
    </row>
    <row r="7993" spans="2:11" ht="12" customHeight="1" x14ac:dyDescent="0.25">
      <c r="B7993" s="103"/>
      <c r="C7993" s="123"/>
      <c r="D7993" s="103"/>
      <c r="E7993" s="103"/>
      <c r="F7993" s="103"/>
      <c r="H7993" s="123"/>
      <c r="I7993" s="103"/>
      <c r="J7993" s="103"/>
      <c r="K7993" s="103"/>
    </row>
    <row r="7994" spans="2:11" ht="12" customHeight="1" x14ac:dyDescent="0.25">
      <c r="B7994" s="103"/>
      <c r="C7994" s="123"/>
      <c r="D7994" s="103"/>
      <c r="E7994" s="103"/>
      <c r="F7994" s="103"/>
      <c r="H7994" s="123"/>
      <c r="I7994" s="103"/>
      <c r="J7994" s="103"/>
      <c r="K7994" s="103"/>
    </row>
    <row r="7995" spans="2:11" ht="12" customHeight="1" x14ac:dyDescent="0.25">
      <c r="B7995" s="103"/>
      <c r="C7995" s="123"/>
      <c r="D7995" s="103"/>
      <c r="E7995" s="103"/>
      <c r="F7995" s="103"/>
      <c r="H7995" s="123"/>
      <c r="I7995" s="103"/>
      <c r="J7995" s="103"/>
      <c r="K7995" s="103"/>
    </row>
    <row r="7996" spans="2:11" ht="12" customHeight="1" x14ac:dyDescent="0.25">
      <c r="B7996" s="103"/>
      <c r="C7996" s="123"/>
      <c r="D7996" s="103"/>
      <c r="E7996" s="103"/>
      <c r="F7996" s="103"/>
      <c r="H7996" s="123"/>
      <c r="I7996" s="103"/>
      <c r="J7996" s="103"/>
      <c r="K7996" s="103"/>
    </row>
    <row r="7997" spans="2:11" ht="12" customHeight="1" x14ac:dyDescent="0.25">
      <c r="B7997" s="103"/>
      <c r="C7997" s="123"/>
      <c r="D7997" s="103"/>
      <c r="E7997" s="103"/>
      <c r="F7997" s="103"/>
      <c r="H7997" s="123"/>
      <c r="I7997" s="103"/>
      <c r="J7997" s="103"/>
      <c r="K7997" s="103"/>
    </row>
    <row r="7998" spans="2:11" ht="12" customHeight="1" x14ac:dyDescent="0.25">
      <c r="B7998" s="103"/>
      <c r="C7998" s="123"/>
      <c r="D7998" s="103"/>
      <c r="E7998" s="103"/>
      <c r="F7998" s="103"/>
      <c r="H7998" s="123"/>
      <c r="I7998" s="103"/>
      <c r="J7998" s="103"/>
      <c r="K7998" s="103"/>
    </row>
    <row r="7999" spans="2:11" ht="12" customHeight="1" x14ac:dyDescent="0.25">
      <c r="B7999" s="103"/>
      <c r="C7999" s="123"/>
      <c r="D7999" s="103"/>
      <c r="E7999" s="103"/>
      <c r="F7999" s="103"/>
      <c r="H7999" s="123"/>
      <c r="I7999" s="103"/>
      <c r="J7999" s="103"/>
      <c r="K7999" s="103"/>
    </row>
    <row r="8000" spans="2:11" ht="12" customHeight="1" x14ac:dyDescent="0.25">
      <c r="B8000" s="103"/>
      <c r="C8000" s="123"/>
      <c r="D8000" s="103"/>
      <c r="E8000" s="103"/>
      <c r="F8000" s="103"/>
      <c r="H8000" s="123"/>
      <c r="I8000" s="103"/>
      <c r="J8000" s="103"/>
      <c r="K8000" s="103"/>
    </row>
    <row r="8001" spans="2:11" ht="12" customHeight="1" x14ac:dyDescent="0.25">
      <c r="B8001" s="103"/>
      <c r="C8001" s="123"/>
      <c r="D8001" s="103"/>
      <c r="E8001" s="103"/>
      <c r="F8001" s="103"/>
      <c r="H8001" s="123"/>
      <c r="I8001" s="103"/>
      <c r="J8001" s="103"/>
      <c r="K8001" s="103"/>
    </row>
    <row r="8002" spans="2:11" ht="12" customHeight="1" x14ac:dyDescent="0.25">
      <c r="B8002" s="103"/>
      <c r="C8002" s="123"/>
      <c r="D8002" s="103"/>
      <c r="E8002" s="103"/>
      <c r="F8002" s="103"/>
      <c r="H8002" s="123"/>
      <c r="I8002" s="103"/>
      <c r="J8002" s="103"/>
      <c r="K8002" s="103"/>
    </row>
    <row r="8003" spans="2:11" ht="12" customHeight="1" x14ac:dyDescent="0.25">
      <c r="B8003" s="103"/>
      <c r="C8003" s="123"/>
      <c r="D8003" s="103"/>
      <c r="E8003" s="103"/>
      <c r="F8003" s="103"/>
      <c r="H8003" s="123"/>
      <c r="I8003" s="103"/>
      <c r="J8003" s="103"/>
      <c r="K8003" s="103"/>
    </row>
    <row r="8004" spans="2:11" ht="12" customHeight="1" x14ac:dyDescent="0.25">
      <c r="B8004" s="103"/>
      <c r="C8004" s="123"/>
      <c r="D8004" s="103"/>
      <c r="E8004" s="103"/>
      <c r="F8004" s="103"/>
      <c r="H8004" s="123"/>
      <c r="I8004" s="103"/>
      <c r="J8004" s="103"/>
      <c r="K8004" s="103"/>
    </row>
    <row r="8005" spans="2:11" ht="12" customHeight="1" x14ac:dyDescent="0.25">
      <c r="B8005" s="103"/>
      <c r="C8005" s="123"/>
      <c r="D8005" s="103"/>
      <c r="E8005" s="103"/>
      <c r="F8005" s="103"/>
      <c r="H8005" s="123"/>
      <c r="I8005" s="103"/>
      <c r="J8005" s="103"/>
      <c r="K8005" s="103"/>
    </row>
    <row r="8006" spans="2:11" ht="12" customHeight="1" x14ac:dyDescent="0.25">
      <c r="B8006" s="103"/>
      <c r="C8006" s="123"/>
      <c r="D8006" s="103"/>
      <c r="E8006" s="103"/>
      <c r="F8006" s="103"/>
      <c r="H8006" s="123"/>
      <c r="I8006" s="103"/>
      <c r="J8006" s="103"/>
      <c r="K8006" s="103"/>
    </row>
    <row r="8007" spans="2:11" ht="12" customHeight="1" x14ac:dyDescent="0.25">
      <c r="B8007" s="103"/>
      <c r="C8007" s="123"/>
      <c r="D8007" s="103"/>
      <c r="E8007" s="103"/>
      <c r="F8007" s="103"/>
      <c r="H8007" s="123"/>
      <c r="I8007" s="103"/>
      <c r="J8007" s="103"/>
      <c r="K8007" s="103"/>
    </row>
    <row r="8008" spans="2:11" ht="12" customHeight="1" x14ac:dyDescent="0.25">
      <c r="B8008" s="103"/>
      <c r="C8008" s="123"/>
      <c r="D8008" s="103"/>
      <c r="E8008" s="103"/>
      <c r="F8008" s="103"/>
      <c r="H8008" s="123"/>
      <c r="I8008" s="103"/>
      <c r="J8008" s="103"/>
      <c r="K8008" s="103"/>
    </row>
    <row r="8009" spans="2:11" ht="12" customHeight="1" x14ac:dyDescent="0.25">
      <c r="B8009" s="103"/>
      <c r="C8009" s="123"/>
      <c r="D8009" s="103"/>
      <c r="E8009" s="103"/>
      <c r="F8009" s="103"/>
      <c r="H8009" s="123"/>
      <c r="I8009" s="103"/>
      <c r="J8009" s="103"/>
      <c r="K8009" s="103"/>
    </row>
    <row r="8010" spans="2:11" ht="12" customHeight="1" x14ac:dyDescent="0.25">
      <c r="B8010" s="103"/>
      <c r="C8010" s="123"/>
      <c r="D8010" s="103"/>
      <c r="E8010" s="103"/>
      <c r="F8010" s="103"/>
      <c r="H8010" s="123"/>
      <c r="I8010" s="103"/>
      <c r="J8010" s="103"/>
      <c r="K8010" s="103"/>
    </row>
    <row r="8011" spans="2:11" ht="12" customHeight="1" x14ac:dyDescent="0.25">
      <c r="B8011" s="103"/>
      <c r="C8011" s="123"/>
      <c r="D8011" s="103"/>
      <c r="E8011" s="103"/>
      <c r="F8011" s="103"/>
      <c r="H8011" s="123"/>
      <c r="I8011" s="103"/>
      <c r="J8011" s="103"/>
      <c r="K8011" s="103"/>
    </row>
    <row r="8012" spans="2:11" ht="12" customHeight="1" x14ac:dyDescent="0.25">
      <c r="B8012" s="103"/>
      <c r="C8012" s="123"/>
      <c r="D8012" s="103"/>
      <c r="E8012" s="103"/>
      <c r="F8012" s="103"/>
      <c r="H8012" s="123"/>
      <c r="I8012" s="103"/>
      <c r="J8012" s="103"/>
      <c r="K8012" s="103"/>
    </row>
    <row r="8013" spans="2:11" ht="12" customHeight="1" x14ac:dyDescent="0.25">
      <c r="B8013" s="103"/>
      <c r="C8013" s="123"/>
      <c r="D8013" s="103"/>
      <c r="E8013" s="103"/>
      <c r="F8013" s="103"/>
      <c r="H8013" s="123"/>
      <c r="I8013" s="103"/>
      <c r="J8013" s="103"/>
      <c r="K8013" s="103"/>
    </row>
    <row r="8014" spans="2:11" ht="12" customHeight="1" x14ac:dyDescent="0.25">
      <c r="B8014" s="103"/>
      <c r="C8014" s="123"/>
      <c r="D8014" s="103"/>
      <c r="E8014" s="103"/>
      <c r="F8014" s="103"/>
      <c r="H8014" s="123"/>
      <c r="I8014" s="103"/>
      <c r="J8014" s="103"/>
      <c r="K8014" s="103"/>
    </row>
    <row r="8015" spans="2:11" ht="12" customHeight="1" x14ac:dyDescent="0.25">
      <c r="B8015" s="103"/>
      <c r="C8015" s="123"/>
      <c r="D8015" s="103"/>
      <c r="E8015" s="103"/>
      <c r="F8015" s="103"/>
      <c r="H8015" s="123"/>
      <c r="I8015" s="103"/>
      <c r="J8015" s="103"/>
      <c r="K8015" s="103"/>
    </row>
    <row r="8016" spans="2:11" ht="12" customHeight="1" x14ac:dyDescent="0.25">
      <c r="B8016" s="103"/>
      <c r="C8016" s="123"/>
      <c r="D8016" s="103"/>
      <c r="E8016" s="103"/>
      <c r="F8016" s="103"/>
      <c r="H8016" s="123"/>
      <c r="I8016" s="103"/>
      <c r="J8016" s="103"/>
      <c r="K8016" s="103"/>
    </row>
    <row r="8017" spans="2:11" ht="12" customHeight="1" x14ac:dyDescent="0.25">
      <c r="B8017" s="103"/>
      <c r="C8017" s="123"/>
      <c r="D8017" s="103"/>
      <c r="E8017" s="103"/>
      <c r="F8017" s="103"/>
      <c r="H8017" s="123"/>
      <c r="I8017" s="103"/>
      <c r="J8017" s="103"/>
      <c r="K8017" s="103"/>
    </row>
    <row r="8018" spans="2:11" ht="12" customHeight="1" x14ac:dyDescent="0.25">
      <c r="B8018" s="103"/>
      <c r="C8018" s="123"/>
      <c r="D8018" s="103"/>
      <c r="E8018" s="103"/>
      <c r="F8018" s="103"/>
      <c r="H8018" s="123"/>
      <c r="I8018" s="103"/>
      <c r="J8018" s="103"/>
      <c r="K8018" s="103"/>
    </row>
    <row r="8019" spans="2:11" ht="12" customHeight="1" x14ac:dyDescent="0.25">
      <c r="B8019" s="103"/>
      <c r="C8019" s="123"/>
      <c r="D8019" s="103"/>
      <c r="E8019" s="103"/>
      <c r="F8019" s="103"/>
      <c r="H8019" s="123"/>
      <c r="I8019" s="103"/>
      <c r="J8019" s="103"/>
      <c r="K8019" s="103"/>
    </row>
    <row r="8020" spans="2:11" ht="12" customHeight="1" x14ac:dyDescent="0.25">
      <c r="B8020" s="103"/>
      <c r="C8020" s="123"/>
      <c r="D8020" s="103"/>
      <c r="E8020" s="103"/>
      <c r="F8020" s="103"/>
      <c r="H8020" s="123"/>
      <c r="I8020" s="103"/>
      <c r="J8020" s="103"/>
      <c r="K8020" s="103"/>
    </row>
    <row r="8021" spans="2:11" ht="12" customHeight="1" x14ac:dyDescent="0.25">
      <c r="B8021" s="103"/>
      <c r="C8021" s="123"/>
      <c r="D8021" s="103"/>
      <c r="E8021" s="103"/>
      <c r="F8021" s="103"/>
      <c r="H8021" s="123"/>
      <c r="I8021" s="103"/>
      <c r="J8021" s="103"/>
      <c r="K8021" s="103"/>
    </row>
    <row r="8022" spans="2:11" ht="12" customHeight="1" x14ac:dyDescent="0.25">
      <c r="B8022" s="103"/>
      <c r="C8022" s="123"/>
      <c r="D8022" s="103"/>
      <c r="E8022" s="103"/>
      <c r="F8022" s="103"/>
      <c r="H8022" s="123"/>
      <c r="I8022" s="103"/>
      <c r="J8022" s="103"/>
      <c r="K8022" s="103"/>
    </row>
    <row r="8023" spans="2:11" ht="12" customHeight="1" x14ac:dyDescent="0.25">
      <c r="B8023" s="103"/>
      <c r="C8023" s="123"/>
      <c r="D8023" s="103"/>
      <c r="E8023" s="103"/>
      <c r="F8023" s="103"/>
      <c r="H8023" s="123"/>
      <c r="I8023" s="103"/>
      <c r="J8023" s="103"/>
      <c r="K8023" s="103"/>
    </row>
    <row r="8024" spans="2:11" ht="12" customHeight="1" x14ac:dyDescent="0.25">
      <c r="B8024" s="103"/>
      <c r="C8024" s="123"/>
      <c r="D8024" s="103"/>
      <c r="E8024" s="103"/>
      <c r="F8024" s="103"/>
      <c r="H8024" s="123"/>
      <c r="I8024" s="103"/>
      <c r="J8024" s="103"/>
      <c r="K8024" s="103"/>
    </row>
    <row r="8025" spans="2:11" ht="12" customHeight="1" x14ac:dyDescent="0.25">
      <c r="B8025" s="103"/>
      <c r="C8025" s="123"/>
      <c r="D8025" s="103"/>
      <c r="E8025" s="103"/>
      <c r="F8025" s="103"/>
      <c r="H8025" s="123"/>
      <c r="I8025" s="103"/>
      <c r="J8025" s="103"/>
      <c r="K8025" s="103"/>
    </row>
    <row r="8026" spans="2:11" ht="12" customHeight="1" x14ac:dyDescent="0.25">
      <c r="B8026" s="103"/>
      <c r="C8026" s="123"/>
      <c r="D8026" s="103"/>
      <c r="E8026" s="103"/>
      <c r="F8026" s="103"/>
      <c r="H8026" s="123"/>
      <c r="I8026" s="103"/>
      <c r="J8026" s="103"/>
      <c r="K8026" s="103"/>
    </row>
    <row r="8027" spans="2:11" ht="12" customHeight="1" x14ac:dyDescent="0.25">
      <c r="B8027" s="103"/>
      <c r="C8027" s="123"/>
      <c r="D8027" s="103"/>
      <c r="E8027" s="103"/>
      <c r="F8027" s="103"/>
      <c r="H8027" s="123"/>
      <c r="I8027" s="103"/>
      <c r="J8027" s="103"/>
      <c r="K8027" s="103"/>
    </row>
    <row r="8028" spans="2:11" ht="12" customHeight="1" x14ac:dyDescent="0.25">
      <c r="B8028" s="103"/>
      <c r="C8028" s="123"/>
      <c r="D8028" s="103"/>
      <c r="E8028" s="103"/>
      <c r="F8028" s="103"/>
      <c r="H8028" s="123"/>
      <c r="I8028" s="103"/>
      <c r="J8028" s="103"/>
      <c r="K8028" s="103"/>
    </row>
    <row r="8029" spans="2:11" ht="12" customHeight="1" x14ac:dyDescent="0.25">
      <c r="B8029" s="103"/>
      <c r="C8029" s="123"/>
      <c r="D8029" s="103"/>
      <c r="E8029" s="103"/>
      <c r="F8029" s="103"/>
      <c r="H8029" s="123"/>
      <c r="I8029" s="103"/>
      <c r="J8029" s="103"/>
      <c r="K8029" s="103"/>
    </row>
    <row r="8030" spans="2:11" ht="12" customHeight="1" x14ac:dyDescent="0.25">
      <c r="B8030" s="103"/>
      <c r="C8030" s="123"/>
      <c r="D8030" s="103"/>
      <c r="E8030" s="103"/>
      <c r="F8030" s="103"/>
      <c r="H8030" s="123"/>
      <c r="I8030" s="103"/>
      <c r="J8030" s="103"/>
      <c r="K8030" s="103"/>
    </row>
    <row r="8031" spans="2:11" ht="12" customHeight="1" x14ac:dyDescent="0.25">
      <c r="B8031" s="103"/>
      <c r="C8031" s="123"/>
      <c r="D8031" s="103"/>
      <c r="E8031" s="103"/>
      <c r="F8031" s="103"/>
      <c r="H8031" s="123"/>
      <c r="I8031" s="103"/>
      <c r="J8031" s="103"/>
      <c r="K8031" s="103"/>
    </row>
    <row r="8032" spans="2:11" ht="12" customHeight="1" x14ac:dyDescent="0.25">
      <c r="B8032" s="103"/>
      <c r="C8032" s="123"/>
      <c r="D8032" s="103"/>
      <c r="E8032" s="103"/>
      <c r="F8032" s="103"/>
      <c r="H8032" s="123"/>
      <c r="I8032" s="103"/>
      <c r="J8032" s="103"/>
      <c r="K8032" s="103"/>
    </row>
    <row r="8033" spans="2:11" ht="12" customHeight="1" x14ac:dyDescent="0.25">
      <c r="B8033" s="103"/>
      <c r="C8033" s="123"/>
      <c r="D8033" s="103"/>
      <c r="E8033" s="103"/>
      <c r="F8033" s="103"/>
      <c r="H8033" s="123"/>
      <c r="I8033" s="103"/>
      <c r="J8033" s="103"/>
      <c r="K8033" s="103"/>
    </row>
    <row r="8034" spans="2:11" ht="12" customHeight="1" x14ac:dyDescent="0.25">
      <c r="B8034" s="103"/>
      <c r="C8034" s="123"/>
      <c r="D8034" s="103"/>
      <c r="E8034" s="103"/>
      <c r="F8034" s="103"/>
      <c r="H8034" s="123"/>
      <c r="I8034" s="103"/>
      <c r="J8034" s="103"/>
      <c r="K8034" s="103"/>
    </row>
    <row r="8035" spans="2:11" ht="12" customHeight="1" x14ac:dyDescent="0.25">
      <c r="B8035" s="103"/>
      <c r="C8035" s="123"/>
      <c r="D8035" s="103"/>
      <c r="E8035" s="103"/>
      <c r="F8035" s="103"/>
      <c r="H8035" s="123"/>
      <c r="I8035" s="103"/>
      <c r="J8035" s="103"/>
      <c r="K8035" s="103"/>
    </row>
    <row r="8036" spans="2:11" ht="12" customHeight="1" x14ac:dyDescent="0.25">
      <c r="B8036" s="103"/>
      <c r="C8036" s="123"/>
      <c r="D8036" s="103"/>
      <c r="E8036" s="103"/>
      <c r="F8036" s="103"/>
      <c r="H8036" s="123"/>
      <c r="I8036" s="103"/>
      <c r="J8036" s="103"/>
      <c r="K8036" s="103"/>
    </row>
    <row r="8037" spans="2:11" ht="12" customHeight="1" x14ac:dyDescent="0.25">
      <c r="B8037" s="103"/>
      <c r="C8037" s="123"/>
      <c r="D8037" s="103"/>
      <c r="E8037" s="103"/>
      <c r="F8037" s="103"/>
      <c r="H8037" s="123"/>
      <c r="I8037" s="103"/>
      <c r="J8037" s="103"/>
      <c r="K8037" s="103"/>
    </row>
    <row r="8038" spans="2:11" ht="12" customHeight="1" x14ac:dyDescent="0.25">
      <c r="B8038" s="103"/>
      <c r="C8038" s="123"/>
      <c r="D8038" s="103"/>
      <c r="E8038" s="103"/>
      <c r="F8038" s="103"/>
      <c r="H8038" s="123"/>
      <c r="I8038" s="103"/>
      <c r="J8038" s="103"/>
      <c r="K8038" s="103"/>
    </row>
    <row r="8039" spans="2:11" ht="12" customHeight="1" x14ac:dyDescent="0.25">
      <c r="B8039" s="103"/>
      <c r="C8039" s="123"/>
      <c r="D8039" s="103"/>
      <c r="E8039" s="103"/>
      <c r="F8039" s="103"/>
      <c r="H8039" s="123"/>
      <c r="I8039" s="103"/>
      <c r="J8039" s="103"/>
      <c r="K8039" s="103"/>
    </row>
    <row r="8040" spans="2:11" ht="12" customHeight="1" x14ac:dyDescent="0.25">
      <c r="B8040" s="103"/>
      <c r="C8040" s="123"/>
      <c r="D8040" s="103"/>
      <c r="E8040" s="103"/>
      <c r="F8040" s="103"/>
      <c r="H8040" s="123"/>
      <c r="I8040" s="103"/>
      <c r="J8040" s="103"/>
      <c r="K8040" s="103"/>
    </row>
    <row r="8041" spans="2:11" ht="12" customHeight="1" x14ac:dyDescent="0.25">
      <c r="B8041" s="103"/>
      <c r="C8041" s="123"/>
      <c r="D8041" s="103"/>
      <c r="E8041" s="103"/>
      <c r="F8041" s="103"/>
      <c r="H8041" s="123"/>
      <c r="I8041" s="103"/>
      <c r="J8041" s="103"/>
      <c r="K8041" s="103"/>
    </row>
    <row r="8042" spans="2:11" ht="12" customHeight="1" x14ac:dyDescent="0.25">
      <c r="B8042" s="103"/>
      <c r="C8042" s="123"/>
      <c r="D8042" s="103"/>
      <c r="E8042" s="103"/>
      <c r="F8042" s="103"/>
      <c r="H8042" s="123"/>
      <c r="I8042" s="103"/>
      <c r="J8042" s="103"/>
      <c r="K8042" s="103"/>
    </row>
    <row r="8043" spans="2:11" ht="12" customHeight="1" x14ac:dyDescent="0.25">
      <c r="B8043" s="103"/>
      <c r="C8043" s="123"/>
      <c r="D8043" s="103"/>
      <c r="E8043" s="103"/>
      <c r="F8043" s="103"/>
      <c r="H8043" s="123"/>
      <c r="I8043" s="103"/>
      <c r="J8043" s="103"/>
      <c r="K8043" s="103"/>
    </row>
    <row r="8044" spans="2:11" ht="12" customHeight="1" x14ac:dyDescent="0.25">
      <c r="B8044" s="103"/>
      <c r="C8044" s="123"/>
      <c r="D8044" s="103"/>
      <c r="E8044" s="103"/>
      <c r="F8044" s="103"/>
      <c r="H8044" s="123"/>
      <c r="I8044" s="103"/>
      <c r="J8044" s="103"/>
      <c r="K8044" s="103"/>
    </row>
    <row r="8045" spans="2:11" ht="12" customHeight="1" x14ac:dyDescent="0.25">
      <c r="B8045" s="103"/>
      <c r="C8045" s="123"/>
      <c r="D8045" s="103"/>
      <c r="E8045" s="103"/>
      <c r="F8045" s="103"/>
      <c r="H8045" s="123"/>
      <c r="I8045" s="103"/>
      <c r="J8045" s="103"/>
      <c r="K8045" s="103"/>
    </row>
    <row r="8046" spans="2:11" ht="12" customHeight="1" x14ac:dyDescent="0.25">
      <c r="B8046" s="103"/>
      <c r="C8046" s="123"/>
      <c r="D8046" s="103"/>
      <c r="E8046" s="103"/>
      <c r="F8046" s="103"/>
      <c r="H8046" s="123"/>
      <c r="I8046" s="103"/>
      <c r="J8046" s="103"/>
      <c r="K8046" s="103"/>
    </row>
    <row r="8047" spans="2:11" ht="12" customHeight="1" x14ac:dyDescent="0.25">
      <c r="B8047" s="103"/>
      <c r="C8047" s="123"/>
      <c r="D8047" s="103"/>
      <c r="E8047" s="103"/>
      <c r="F8047" s="103"/>
      <c r="H8047" s="123"/>
      <c r="I8047" s="103"/>
      <c r="J8047" s="103"/>
      <c r="K8047" s="103"/>
    </row>
    <row r="8048" spans="2:11" ht="12" customHeight="1" x14ac:dyDescent="0.25">
      <c r="B8048" s="103"/>
      <c r="C8048" s="123"/>
      <c r="D8048" s="103"/>
      <c r="E8048" s="103"/>
      <c r="F8048" s="103"/>
      <c r="H8048" s="123"/>
      <c r="I8048" s="103"/>
      <c r="J8048" s="103"/>
      <c r="K8048" s="103"/>
    </row>
    <row r="8049" spans="2:11" ht="12" customHeight="1" x14ac:dyDescent="0.25">
      <c r="B8049" s="103"/>
      <c r="C8049" s="123"/>
      <c r="D8049" s="103"/>
      <c r="E8049" s="103"/>
      <c r="F8049" s="103"/>
      <c r="H8049" s="123"/>
      <c r="I8049" s="103"/>
      <c r="J8049" s="103"/>
      <c r="K8049" s="103"/>
    </row>
    <row r="8050" spans="2:11" ht="12" customHeight="1" x14ac:dyDescent="0.25">
      <c r="B8050" s="103"/>
      <c r="C8050" s="123"/>
      <c r="D8050" s="103"/>
      <c r="E8050" s="103"/>
      <c r="F8050" s="103"/>
      <c r="H8050" s="123"/>
      <c r="I8050" s="103"/>
      <c r="J8050" s="103"/>
      <c r="K8050" s="103"/>
    </row>
    <row r="8051" spans="2:11" ht="12" customHeight="1" x14ac:dyDescent="0.25">
      <c r="B8051" s="103"/>
      <c r="C8051" s="123"/>
      <c r="D8051" s="103"/>
      <c r="E8051" s="103"/>
      <c r="F8051" s="103"/>
      <c r="H8051" s="123"/>
      <c r="I8051" s="103"/>
      <c r="J8051" s="103"/>
      <c r="K8051" s="103"/>
    </row>
    <row r="8052" spans="2:11" ht="12" customHeight="1" x14ac:dyDescent="0.25">
      <c r="B8052" s="103"/>
      <c r="C8052" s="123"/>
      <c r="D8052" s="103"/>
      <c r="E8052" s="103"/>
      <c r="F8052" s="103"/>
      <c r="H8052" s="123"/>
      <c r="I8052" s="103"/>
      <c r="J8052" s="103"/>
      <c r="K8052" s="103"/>
    </row>
    <row r="8053" spans="2:11" ht="12" customHeight="1" x14ac:dyDescent="0.25">
      <c r="B8053" s="103"/>
      <c r="C8053" s="123"/>
      <c r="D8053" s="103"/>
      <c r="E8053" s="103"/>
      <c r="F8053" s="103"/>
      <c r="H8053" s="123"/>
      <c r="I8053" s="103"/>
      <c r="J8053" s="103"/>
      <c r="K8053" s="103"/>
    </row>
    <row r="8054" spans="2:11" ht="12" customHeight="1" x14ac:dyDescent="0.25">
      <c r="B8054" s="103"/>
      <c r="C8054" s="123"/>
      <c r="D8054" s="103"/>
      <c r="E8054" s="103"/>
      <c r="F8054" s="103"/>
      <c r="H8054" s="123"/>
      <c r="I8054" s="103"/>
      <c r="J8054" s="103"/>
      <c r="K8054" s="103"/>
    </row>
    <row r="8055" spans="2:11" ht="12" customHeight="1" x14ac:dyDescent="0.25">
      <c r="B8055" s="103"/>
      <c r="C8055" s="123"/>
      <c r="D8055" s="103"/>
      <c r="E8055" s="103"/>
      <c r="F8055" s="103"/>
      <c r="H8055" s="123"/>
      <c r="I8055" s="103"/>
      <c r="J8055" s="103"/>
      <c r="K8055" s="103"/>
    </row>
    <row r="8056" spans="2:11" ht="12" customHeight="1" x14ac:dyDescent="0.25">
      <c r="B8056" s="103"/>
      <c r="C8056" s="123"/>
      <c r="D8056" s="103"/>
      <c r="E8056" s="103"/>
      <c r="F8056" s="103"/>
      <c r="H8056" s="123"/>
      <c r="I8056" s="103"/>
      <c r="J8056" s="103"/>
      <c r="K8056" s="103"/>
    </row>
    <row r="8057" spans="2:11" ht="12" customHeight="1" x14ac:dyDescent="0.25">
      <c r="B8057" s="103"/>
      <c r="C8057" s="123"/>
      <c r="D8057" s="103"/>
      <c r="E8057" s="103"/>
      <c r="F8057" s="103"/>
      <c r="H8057" s="123"/>
      <c r="I8057" s="103"/>
      <c r="J8057" s="103"/>
      <c r="K8057" s="103"/>
    </row>
    <row r="8058" spans="2:11" ht="12" customHeight="1" x14ac:dyDescent="0.25">
      <c r="B8058" s="103"/>
      <c r="C8058" s="123"/>
      <c r="D8058" s="103"/>
      <c r="E8058" s="103"/>
      <c r="F8058" s="103"/>
      <c r="H8058" s="123"/>
      <c r="I8058" s="103"/>
      <c r="J8058" s="103"/>
      <c r="K8058" s="103"/>
    </row>
    <row r="8059" spans="2:11" ht="12" customHeight="1" x14ac:dyDescent="0.25">
      <c r="B8059" s="103"/>
      <c r="C8059" s="123"/>
      <c r="D8059" s="103"/>
      <c r="E8059" s="103"/>
      <c r="F8059" s="103"/>
      <c r="H8059" s="123"/>
      <c r="I8059" s="103"/>
      <c r="J8059" s="103"/>
      <c r="K8059" s="103"/>
    </row>
    <row r="8060" spans="2:11" ht="12" customHeight="1" x14ac:dyDescent="0.25">
      <c r="B8060" s="103"/>
      <c r="C8060" s="123"/>
      <c r="D8060" s="103"/>
      <c r="E8060" s="103"/>
      <c r="F8060" s="103"/>
      <c r="H8060" s="123"/>
      <c r="I8060" s="103"/>
      <c r="J8060" s="103"/>
      <c r="K8060" s="103"/>
    </row>
    <row r="8061" spans="2:11" ht="12" customHeight="1" x14ac:dyDescent="0.25">
      <c r="B8061" s="103"/>
      <c r="C8061" s="123"/>
      <c r="D8061" s="103"/>
      <c r="E8061" s="103"/>
      <c r="F8061" s="103"/>
      <c r="H8061" s="123"/>
      <c r="I8061" s="103"/>
      <c r="J8061" s="103"/>
      <c r="K8061" s="103"/>
    </row>
    <row r="8062" spans="2:11" ht="12" customHeight="1" x14ac:dyDescent="0.25">
      <c r="B8062" s="103"/>
      <c r="C8062" s="123"/>
      <c r="D8062" s="103"/>
      <c r="E8062" s="103"/>
      <c r="F8062" s="103"/>
      <c r="H8062" s="123"/>
      <c r="I8062" s="103"/>
      <c r="J8062" s="103"/>
      <c r="K8062" s="103"/>
    </row>
    <row r="8063" spans="2:11" ht="12" customHeight="1" x14ac:dyDescent="0.25">
      <c r="B8063" s="103"/>
      <c r="C8063" s="123"/>
      <c r="D8063" s="103"/>
      <c r="E8063" s="103"/>
      <c r="F8063" s="103"/>
      <c r="H8063" s="123"/>
      <c r="I8063" s="103"/>
      <c r="J8063" s="103"/>
      <c r="K8063" s="103"/>
    </row>
    <row r="8064" spans="2:11" ht="12" customHeight="1" x14ac:dyDescent="0.25">
      <c r="B8064" s="103"/>
      <c r="C8064" s="123"/>
      <c r="D8064" s="103"/>
      <c r="E8064" s="103"/>
      <c r="F8064" s="103"/>
      <c r="H8064" s="123"/>
      <c r="I8064" s="103"/>
      <c r="J8064" s="103"/>
      <c r="K8064" s="103"/>
    </row>
    <row r="8065" spans="2:11" ht="12" customHeight="1" x14ac:dyDescent="0.25">
      <c r="B8065" s="103"/>
      <c r="C8065" s="123"/>
      <c r="D8065" s="103"/>
      <c r="E8065" s="103"/>
      <c r="F8065" s="103"/>
      <c r="H8065" s="123"/>
      <c r="I8065" s="103"/>
      <c r="J8065" s="103"/>
      <c r="K8065" s="103"/>
    </row>
    <row r="8066" spans="2:11" ht="12" customHeight="1" x14ac:dyDescent="0.25">
      <c r="B8066" s="103"/>
      <c r="C8066" s="123"/>
      <c r="D8066" s="103"/>
      <c r="E8066" s="103"/>
      <c r="F8066" s="103"/>
      <c r="H8066" s="123"/>
      <c r="I8066" s="103"/>
      <c r="J8066" s="103"/>
      <c r="K8066" s="103"/>
    </row>
    <row r="8067" spans="2:11" ht="12" customHeight="1" x14ac:dyDescent="0.25">
      <c r="B8067" s="103"/>
      <c r="C8067" s="123"/>
      <c r="D8067" s="103"/>
      <c r="E8067" s="103"/>
      <c r="F8067" s="103"/>
      <c r="H8067" s="123"/>
      <c r="I8067" s="103"/>
      <c r="J8067" s="103"/>
      <c r="K8067" s="103"/>
    </row>
    <row r="8068" spans="2:11" ht="12" customHeight="1" x14ac:dyDescent="0.25">
      <c r="B8068" s="103"/>
      <c r="C8068" s="123"/>
      <c r="D8068" s="103"/>
      <c r="E8068" s="103"/>
      <c r="F8068" s="103"/>
      <c r="H8068" s="123"/>
      <c r="I8068" s="103"/>
      <c r="J8068" s="103"/>
      <c r="K8068" s="103"/>
    </row>
    <row r="8069" spans="2:11" ht="12" customHeight="1" x14ac:dyDescent="0.25">
      <c r="B8069" s="103"/>
      <c r="C8069" s="123"/>
      <c r="D8069" s="103"/>
      <c r="E8069" s="103"/>
      <c r="F8069" s="103"/>
      <c r="H8069" s="123"/>
      <c r="I8069" s="103"/>
      <c r="J8069" s="103"/>
      <c r="K8069" s="103"/>
    </row>
    <row r="8070" spans="2:11" ht="12" customHeight="1" x14ac:dyDescent="0.25">
      <c r="B8070" s="103"/>
      <c r="C8070" s="123"/>
      <c r="D8070" s="103"/>
      <c r="E8070" s="103"/>
      <c r="F8070" s="103"/>
      <c r="H8070" s="123"/>
      <c r="I8070" s="103"/>
      <c r="J8070" s="103"/>
      <c r="K8070" s="103"/>
    </row>
    <row r="8071" spans="2:11" ht="12" customHeight="1" x14ac:dyDescent="0.25">
      <c r="B8071" s="103"/>
      <c r="C8071" s="123"/>
      <c r="D8071" s="103"/>
      <c r="E8071" s="103"/>
      <c r="F8071" s="103"/>
      <c r="H8071" s="123"/>
      <c r="I8071" s="103"/>
      <c r="J8071" s="103"/>
      <c r="K8071" s="103"/>
    </row>
    <row r="8072" spans="2:11" ht="12" customHeight="1" x14ac:dyDescent="0.25">
      <c r="B8072" s="103"/>
      <c r="C8072" s="123"/>
      <c r="D8072" s="103"/>
      <c r="E8072" s="103"/>
      <c r="F8072" s="103"/>
      <c r="H8072" s="123"/>
      <c r="I8072" s="103"/>
      <c r="J8072" s="103"/>
      <c r="K8072" s="103"/>
    </row>
    <row r="8073" spans="2:11" ht="12" customHeight="1" x14ac:dyDescent="0.25">
      <c r="B8073" s="103"/>
      <c r="C8073" s="123"/>
      <c r="D8073" s="103"/>
      <c r="E8073" s="103"/>
      <c r="F8073" s="103"/>
      <c r="H8073" s="123"/>
      <c r="I8073" s="103"/>
      <c r="J8073" s="103"/>
      <c r="K8073" s="103"/>
    </row>
    <row r="8074" spans="2:11" ht="12" customHeight="1" x14ac:dyDescent="0.25">
      <c r="B8074" s="103"/>
      <c r="C8074" s="123"/>
      <c r="D8074" s="103"/>
      <c r="E8074" s="103"/>
      <c r="F8074" s="103"/>
      <c r="H8074" s="123"/>
      <c r="I8074" s="103"/>
      <c r="J8074" s="103"/>
      <c r="K8074" s="103"/>
    </row>
    <row r="8075" spans="2:11" ht="12" customHeight="1" x14ac:dyDescent="0.25">
      <c r="B8075" s="103"/>
      <c r="C8075" s="123"/>
      <c r="D8075" s="103"/>
      <c r="E8075" s="103"/>
      <c r="F8075" s="103"/>
      <c r="H8075" s="123"/>
      <c r="I8075" s="103"/>
      <c r="J8075" s="103"/>
      <c r="K8075" s="103"/>
    </row>
    <row r="8076" spans="2:11" ht="12" customHeight="1" x14ac:dyDescent="0.25">
      <c r="B8076" s="103"/>
      <c r="C8076" s="123"/>
      <c r="D8076" s="103"/>
      <c r="E8076" s="103"/>
      <c r="F8076" s="103"/>
      <c r="H8076" s="123"/>
      <c r="I8076" s="103"/>
      <c r="J8076" s="103"/>
      <c r="K8076" s="103"/>
    </row>
    <row r="8077" spans="2:11" ht="12" customHeight="1" x14ac:dyDescent="0.25">
      <c r="B8077" s="103"/>
      <c r="C8077" s="123"/>
      <c r="D8077" s="103"/>
      <c r="E8077" s="103"/>
      <c r="F8077" s="103"/>
      <c r="H8077" s="123"/>
      <c r="I8077" s="103"/>
      <c r="J8077" s="103"/>
      <c r="K8077" s="103"/>
    </row>
    <row r="8078" spans="2:11" ht="12" customHeight="1" x14ac:dyDescent="0.25">
      <c r="B8078" s="103"/>
      <c r="C8078" s="123"/>
      <c r="D8078" s="103"/>
      <c r="E8078" s="103"/>
      <c r="F8078" s="103"/>
      <c r="H8078" s="123"/>
      <c r="I8078" s="103"/>
      <c r="J8078" s="103"/>
      <c r="K8078" s="103"/>
    </row>
    <row r="8079" spans="2:11" ht="12" customHeight="1" x14ac:dyDescent="0.25">
      <c r="B8079" s="103"/>
      <c r="C8079" s="123"/>
      <c r="D8079" s="103"/>
      <c r="E8079" s="103"/>
      <c r="F8079" s="103"/>
      <c r="H8079" s="123"/>
      <c r="I8079" s="103"/>
      <c r="J8079" s="103"/>
      <c r="K8079" s="103"/>
    </row>
    <row r="8080" spans="2:11" ht="12" customHeight="1" x14ac:dyDescent="0.25">
      <c r="B8080" s="103"/>
      <c r="C8080" s="123"/>
      <c r="D8080" s="103"/>
      <c r="E8080" s="103"/>
      <c r="F8080" s="103"/>
      <c r="H8080" s="123"/>
      <c r="I8080" s="103"/>
      <c r="J8080" s="103"/>
      <c r="K8080" s="103"/>
    </row>
    <row r="8081" spans="2:11" ht="12" customHeight="1" x14ac:dyDescent="0.25">
      <c r="B8081" s="103"/>
      <c r="C8081" s="123"/>
      <c r="D8081" s="103"/>
      <c r="E8081" s="103"/>
      <c r="F8081" s="103"/>
      <c r="H8081" s="123"/>
      <c r="I8081" s="103"/>
      <c r="J8081" s="103"/>
      <c r="K8081" s="103"/>
    </row>
    <row r="8082" spans="2:11" ht="12" customHeight="1" x14ac:dyDescent="0.25">
      <c r="B8082" s="103"/>
      <c r="C8082" s="123"/>
      <c r="D8082" s="103"/>
      <c r="E8082" s="103"/>
      <c r="F8082" s="103"/>
      <c r="H8082" s="123"/>
      <c r="I8082" s="103"/>
      <c r="J8082" s="103"/>
      <c r="K8082" s="103"/>
    </row>
    <row r="8083" spans="2:11" ht="12" customHeight="1" x14ac:dyDescent="0.25">
      <c r="B8083" s="103"/>
      <c r="C8083" s="123"/>
      <c r="D8083" s="103"/>
      <c r="E8083" s="103"/>
      <c r="F8083" s="103"/>
      <c r="H8083" s="123"/>
      <c r="I8083" s="103"/>
      <c r="J8083" s="103"/>
      <c r="K8083" s="103"/>
    </row>
    <row r="8084" spans="2:11" ht="12" customHeight="1" x14ac:dyDescent="0.25">
      <c r="B8084" s="103"/>
      <c r="C8084" s="123"/>
      <c r="D8084" s="103"/>
      <c r="E8084" s="103"/>
      <c r="F8084" s="103"/>
      <c r="H8084" s="123"/>
      <c r="I8084" s="103"/>
      <c r="J8084" s="103"/>
      <c r="K8084" s="103"/>
    </row>
    <row r="8085" spans="2:11" ht="12" customHeight="1" x14ac:dyDescent="0.25">
      <c r="B8085" s="103"/>
      <c r="C8085" s="123"/>
      <c r="D8085" s="103"/>
      <c r="E8085" s="103"/>
      <c r="F8085" s="103"/>
      <c r="H8085" s="123"/>
      <c r="I8085" s="103"/>
      <c r="J8085" s="103"/>
      <c r="K8085" s="103"/>
    </row>
    <row r="8086" spans="2:11" ht="12" customHeight="1" x14ac:dyDescent="0.25">
      <c r="B8086" s="103"/>
      <c r="C8086" s="123"/>
      <c r="D8086" s="103"/>
      <c r="E8086" s="103"/>
      <c r="F8086" s="103"/>
      <c r="H8086" s="123"/>
      <c r="I8086" s="103"/>
      <c r="J8086" s="103"/>
      <c r="K8086" s="103"/>
    </row>
    <row r="8087" spans="2:11" ht="12" customHeight="1" x14ac:dyDescent="0.25">
      <c r="B8087" s="103"/>
      <c r="C8087" s="123"/>
      <c r="D8087" s="103"/>
      <c r="E8087" s="103"/>
      <c r="F8087" s="103"/>
      <c r="H8087" s="123"/>
      <c r="I8087" s="103"/>
      <c r="J8087" s="103"/>
      <c r="K8087" s="103"/>
    </row>
    <row r="8088" spans="2:11" ht="12" customHeight="1" x14ac:dyDescent="0.25">
      <c r="B8088" s="103"/>
      <c r="C8088" s="123"/>
      <c r="D8088" s="103"/>
      <c r="E8088" s="103"/>
      <c r="F8088" s="103"/>
      <c r="H8088" s="123"/>
      <c r="I8088" s="103"/>
      <c r="J8088" s="103"/>
      <c r="K8088" s="103"/>
    </row>
    <row r="8089" spans="2:11" ht="12" customHeight="1" x14ac:dyDescent="0.25">
      <c r="B8089" s="103"/>
      <c r="C8089" s="123"/>
      <c r="D8089" s="103"/>
      <c r="E8089" s="103"/>
      <c r="F8089" s="103"/>
      <c r="H8089" s="123"/>
      <c r="I8089" s="103"/>
      <c r="J8089" s="103"/>
      <c r="K8089" s="103"/>
    </row>
    <row r="8090" spans="2:11" ht="12" customHeight="1" x14ac:dyDescent="0.25">
      <c r="B8090" s="103"/>
      <c r="C8090" s="123"/>
      <c r="D8090" s="103"/>
      <c r="E8090" s="103"/>
      <c r="F8090" s="103"/>
      <c r="H8090" s="123"/>
      <c r="I8090" s="103"/>
      <c r="J8090" s="103"/>
      <c r="K8090" s="103"/>
    </row>
    <row r="8091" spans="2:11" ht="12" customHeight="1" x14ac:dyDescent="0.25">
      <c r="B8091" s="103"/>
      <c r="C8091" s="123"/>
      <c r="D8091" s="103"/>
      <c r="E8091" s="103"/>
      <c r="F8091" s="103"/>
      <c r="H8091" s="123"/>
      <c r="I8091" s="103"/>
      <c r="J8091" s="103"/>
      <c r="K8091" s="103"/>
    </row>
    <row r="8092" spans="2:11" ht="12" customHeight="1" x14ac:dyDescent="0.25">
      <c r="B8092" s="103"/>
      <c r="C8092" s="123"/>
      <c r="D8092" s="103"/>
      <c r="E8092" s="103"/>
      <c r="F8092" s="103"/>
      <c r="H8092" s="123"/>
      <c r="I8092" s="103"/>
      <c r="J8092" s="103"/>
      <c r="K8092" s="103"/>
    </row>
    <row r="8093" spans="2:11" ht="12" customHeight="1" x14ac:dyDescent="0.25">
      <c r="B8093" s="103"/>
      <c r="C8093" s="123"/>
      <c r="D8093" s="103"/>
      <c r="E8093" s="103"/>
      <c r="F8093" s="103"/>
      <c r="H8093" s="123"/>
      <c r="I8093" s="103"/>
      <c r="J8093" s="103"/>
      <c r="K8093" s="103"/>
    </row>
    <row r="8094" spans="2:11" ht="12" customHeight="1" x14ac:dyDescent="0.25">
      <c r="B8094" s="103"/>
      <c r="C8094" s="123"/>
      <c r="D8094" s="103"/>
      <c r="E8094" s="103"/>
      <c r="F8094" s="103"/>
      <c r="H8094" s="123"/>
      <c r="I8094" s="103"/>
      <c r="J8094" s="103"/>
      <c r="K8094" s="103"/>
    </row>
    <row r="8095" spans="2:11" ht="12" customHeight="1" x14ac:dyDescent="0.25">
      <c r="B8095" s="103"/>
      <c r="C8095" s="123"/>
      <c r="D8095" s="103"/>
      <c r="E8095" s="103"/>
      <c r="F8095" s="103"/>
      <c r="H8095" s="123"/>
      <c r="I8095" s="103"/>
      <c r="J8095" s="103"/>
      <c r="K8095" s="103"/>
    </row>
    <row r="8096" spans="2:11" ht="12" customHeight="1" x14ac:dyDescent="0.25">
      <c r="B8096" s="103"/>
      <c r="C8096" s="123"/>
      <c r="D8096" s="103"/>
      <c r="E8096" s="103"/>
      <c r="F8096" s="103"/>
      <c r="H8096" s="123"/>
      <c r="I8096" s="103"/>
      <c r="J8096" s="103"/>
      <c r="K8096" s="103"/>
    </row>
    <row r="8097" spans="2:11" ht="12" customHeight="1" x14ac:dyDescent="0.25">
      <c r="B8097" s="103"/>
      <c r="C8097" s="123"/>
      <c r="D8097" s="103"/>
      <c r="E8097" s="103"/>
      <c r="F8097" s="103"/>
      <c r="H8097" s="123"/>
      <c r="I8097" s="103"/>
      <c r="J8097" s="103"/>
      <c r="K8097" s="103"/>
    </row>
    <row r="8098" spans="2:11" ht="12" customHeight="1" x14ac:dyDescent="0.25">
      <c r="B8098" s="103"/>
      <c r="C8098" s="123"/>
      <c r="D8098" s="103"/>
      <c r="E8098" s="103"/>
      <c r="F8098" s="103"/>
      <c r="H8098" s="123"/>
      <c r="I8098" s="103"/>
      <c r="J8098" s="103"/>
      <c r="K8098" s="103"/>
    </row>
    <row r="8099" spans="2:11" ht="12" customHeight="1" x14ac:dyDescent="0.25">
      <c r="B8099" s="103"/>
      <c r="C8099" s="123"/>
      <c r="D8099" s="103"/>
      <c r="E8099" s="103"/>
      <c r="F8099" s="103"/>
      <c r="H8099" s="123"/>
      <c r="I8099" s="103"/>
      <c r="J8099" s="103"/>
      <c r="K8099" s="103"/>
    </row>
    <row r="8100" spans="2:11" ht="12" customHeight="1" x14ac:dyDescent="0.25">
      <c r="B8100" s="103"/>
      <c r="C8100" s="123"/>
      <c r="D8100" s="103"/>
      <c r="E8100" s="103"/>
      <c r="F8100" s="103"/>
      <c r="H8100" s="123"/>
      <c r="I8100" s="103"/>
      <c r="J8100" s="103"/>
      <c r="K8100" s="103"/>
    </row>
    <row r="8101" spans="2:11" ht="12" customHeight="1" x14ac:dyDescent="0.25">
      <c r="B8101" s="103"/>
      <c r="C8101" s="123"/>
      <c r="D8101" s="103"/>
      <c r="E8101" s="103"/>
      <c r="F8101" s="103"/>
      <c r="H8101" s="123"/>
      <c r="I8101" s="103"/>
      <c r="J8101" s="103"/>
      <c r="K8101" s="103"/>
    </row>
    <row r="8102" spans="2:11" ht="12" customHeight="1" x14ac:dyDescent="0.25">
      <c r="B8102" s="103"/>
      <c r="C8102" s="123"/>
      <c r="D8102" s="103"/>
      <c r="E8102" s="103"/>
      <c r="F8102" s="103"/>
      <c r="H8102" s="123"/>
      <c r="I8102" s="103"/>
      <c r="J8102" s="103"/>
      <c r="K8102" s="103"/>
    </row>
    <row r="8103" spans="2:11" ht="12" customHeight="1" x14ac:dyDescent="0.25">
      <c r="B8103" s="103"/>
      <c r="C8103" s="123"/>
      <c r="D8103" s="103"/>
      <c r="E8103" s="103"/>
      <c r="F8103" s="103"/>
      <c r="H8103" s="123"/>
      <c r="I8103" s="103"/>
      <c r="J8103" s="103"/>
      <c r="K8103" s="103"/>
    </row>
    <row r="8104" spans="2:11" ht="12" customHeight="1" x14ac:dyDescent="0.25">
      <c r="B8104" s="103"/>
      <c r="C8104" s="123"/>
      <c r="D8104" s="103"/>
      <c r="E8104" s="103"/>
      <c r="F8104" s="103"/>
      <c r="H8104" s="123"/>
      <c r="I8104" s="103"/>
      <c r="J8104" s="103"/>
      <c r="K8104" s="103"/>
    </row>
    <row r="8105" spans="2:11" ht="12" customHeight="1" x14ac:dyDescent="0.25">
      <c r="B8105" s="103"/>
      <c r="C8105" s="123"/>
      <c r="D8105" s="103"/>
      <c r="E8105" s="103"/>
      <c r="F8105" s="103"/>
      <c r="H8105" s="123"/>
      <c r="I8105" s="103"/>
      <c r="J8105" s="103"/>
      <c r="K8105" s="103"/>
    </row>
    <row r="8106" spans="2:11" ht="12" customHeight="1" x14ac:dyDescent="0.25">
      <c r="B8106" s="103"/>
      <c r="C8106" s="123"/>
      <c r="D8106" s="103"/>
      <c r="E8106" s="103"/>
      <c r="F8106" s="103"/>
      <c r="H8106" s="123"/>
      <c r="I8106" s="103"/>
      <c r="J8106" s="103"/>
      <c r="K8106" s="103"/>
    </row>
    <row r="8107" spans="2:11" ht="12" customHeight="1" x14ac:dyDescent="0.25">
      <c r="B8107" s="103"/>
      <c r="C8107" s="123"/>
      <c r="D8107" s="103"/>
      <c r="E8107" s="103"/>
      <c r="F8107" s="103"/>
      <c r="H8107" s="123"/>
      <c r="I8107" s="103"/>
      <c r="J8107" s="103"/>
      <c r="K8107" s="103"/>
    </row>
    <row r="8108" spans="2:11" ht="12" customHeight="1" x14ac:dyDescent="0.25">
      <c r="B8108" s="103"/>
      <c r="C8108" s="123"/>
      <c r="D8108" s="103"/>
      <c r="E8108" s="103"/>
      <c r="F8108" s="103"/>
      <c r="H8108" s="123"/>
      <c r="I8108" s="103"/>
      <c r="J8108" s="103"/>
      <c r="K8108" s="103"/>
    </row>
    <row r="8109" spans="2:11" ht="12" customHeight="1" x14ac:dyDescent="0.25">
      <c r="B8109" s="103"/>
      <c r="C8109" s="123"/>
      <c r="D8109" s="103"/>
      <c r="E8109" s="103"/>
      <c r="F8109" s="103"/>
      <c r="H8109" s="123"/>
      <c r="I8109" s="103"/>
      <c r="J8109" s="103"/>
      <c r="K8109" s="103"/>
    </row>
    <row r="8110" spans="2:11" ht="12" customHeight="1" x14ac:dyDescent="0.25">
      <c r="B8110" s="103"/>
      <c r="C8110" s="123"/>
      <c r="D8110" s="103"/>
      <c r="E8110" s="103"/>
      <c r="F8110" s="103"/>
      <c r="H8110" s="123"/>
      <c r="I8110" s="103"/>
      <c r="J8110" s="103"/>
      <c r="K8110" s="103"/>
    </row>
    <row r="8111" spans="2:11" ht="12" customHeight="1" x14ac:dyDescent="0.25">
      <c r="B8111" s="103"/>
      <c r="C8111" s="123"/>
      <c r="D8111" s="103"/>
      <c r="E8111" s="103"/>
      <c r="F8111" s="103"/>
      <c r="H8111" s="123"/>
      <c r="I8111" s="103"/>
      <c r="J8111" s="103"/>
      <c r="K8111" s="103"/>
    </row>
    <row r="8112" spans="2:11" ht="12" customHeight="1" x14ac:dyDescent="0.25">
      <c r="B8112" s="103"/>
      <c r="C8112" s="123"/>
      <c r="D8112" s="103"/>
      <c r="E8112" s="103"/>
      <c r="F8112" s="103"/>
      <c r="H8112" s="123"/>
      <c r="I8112" s="103"/>
      <c r="J8112" s="103"/>
      <c r="K8112" s="103"/>
    </row>
    <row r="8113" spans="2:11" ht="12" customHeight="1" x14ac:dyDescent="0.25">
      <c r="B8113" s="103"/>
      <c r="C8113" s="123"/>
      <c r="D8113" s="103"/>
      <c r="E8113" s="103"/>
      <c r="F8113" s="103"/>
      <c r="H8113" s="123"/>
      <c r="I8113" s="103"/>
      <c r="J8113" s="103"/>
      <c r="K8113" s="103"/>
    </row>
    <row r="8114" spans="2:11" ht="12" customHeight="1" x14ac:dyDescent="0.25">
      <c r="B8114" s="103"/>
      <c r="C8114" s="123"/>
      <c r="D8114" s="103"/>
      <c r="E8114" s="103"/>
      <c r="F8114" s="103"/>
      <c r="H8114" s="123"/>
      <c r="I8114" s="103"/>
      <c r="J8114" s="103"/>
      <c r="K8114" s="103"/>
    </row>
    <row r="8115" spans="2:11" ht="12" customHeight="1" x14ac:dyDescent="0.25">
      <c r="B8115" s="103"/>
      <c r="C8115" s="123"/>
      <c r="D8115" s="103"/>
      <c r="E8115" s="103"/>
      <c r="F8115" s="103"/>
      <c r="H8115" s="123"/>
      <c r="I8115" s="103"/>
      <c r="J8115" s="103"/>
      <c r="K8115" s="103"/>
    </row>
    <row r="8116" spans="2:11" ht="12" customHeight="1" x14ac:dyDescent="0.25">
      <c r="B8116" s="103"/>
      <c r="C8116" s="123"/>
      <c r="D8116" s="103"/>
      <c r="E8116" s="103"/>
      <c r="F8116" s="103"/>
      <c r="H8116" s="123"/>
      <c r="I8116" s="103"/>
      <c r="J8116" s="103"/>
      <c r="K8116" s="103"/>
    </row>
    <row r="8117" spans="2:11" ht="12" customHeight="1" x14ac:dyDescent="0.25">
      <c r="B8117" s="103"/>
      <c r="C8117" s="123"/>
      <c r="D8117" s="103"/>
      <c r="E8117" s="103"/>
      <c r="F8117" s="103"/>
      <c r="H8117" s="123"/>
      <c r="I8117" s="103"/>
      <c r="J8117" s="103"/>
      <c r="K8117" s="103"/>
    </row>
    <row r="8118" spans="2:11" ht="12" customHeight="1" x14ac:dyDescent="0.25">
      <c r="B8118" s="103"/>
      <c r="C8118" s="123"/>
      <c r="D8118" s="103"/>
      <c r="E8118" s="103"/>
      <c r="F8118" s="103"/>
      <c r="H8118" s="123"/>
      <c r="I8118" s="103"/>
      <c r="J8118" s="103"/>
      <c r="K8118" s="103"/>
    </row>
    <row r="8119" spans="2:11" ht="12" customHeight="1" x14ac:dyDescent="0.25">
      <c r="B8119" s="103"/>
      <c r="C8119" s="123"/>
      <c r="D8119" s="103"/>
      <c r="E8119" s="103"/>
      <c r="F8119" s="103"/>
      <c r="H8119" s="123"/>
      <c r="I8119" s="103"/>
      <c r="J8119" s="103"/>
      <c r="K8119" s="103"/>
    </row>
    <row r="8120" spans="2:11" ht="12" customHeight="1" x14ac:dyDescent="0.25">
      <c r="B8120" s="103"/>
      <c r="C8120" s="123"/>
      <c r="D8120" s="103"/>
      <c r="E8120" s="103"/>
      <c r="F8120" s="103"/>
      <c r="H8120" s="123"/>
      <c r="I8120" s="103"/>
      <c r="J8120" s="103"/>
      <c r="K8120" s="103"/>
    </row>
    <row r="8121" spans="2:11" ht="12" customHeight="1" x14ac:dyDescent="0.25">
      <c r="B8121" s="103"/>
      <c r="C8121" s="123"/>
      <c r="D8121" s="103"/>
      <c r="E8121" s="103"/>
      <c r="F8121" s="103"/>
      <c r="H8121" s="123"/>
      <c r="I8121" s="103"/>
      <c r="J8121" s="103"/>
      <c r="K8121" s="103"/>
    </row>
    <row r="8122" spans="2:11" ht="12" customHeight="1" x14ac:dyDescent="0.25">
      <c r="B8122" s="103"/>
      <c r="C8122" s="123"/>
      <c r="D8122" s="103"/>
      <c r="E8122" s="103"/>
      <c r="F8122" s="103"/>
      <c r="H8122" s="123"/>
      <c r="I8122" s="103"/>
      <c r="J8122" s="103"/>
      <c r="K8122" s="103"/>
    </row>
    <row r="8123" spans="2:11" ht="12" customHeight="1" x14ac:dyDescent="0.25">
      <c r="B8123" s="103"/>
      <c r="C8123" s="123"/>
      <c r="D8123" s="103"/>
      <c r="E8123" s="103"/>
      <c r="F8123" s="103"/>
      <c r="H8123" s="123"/>
      <c r="I8123" s="103"/>
      <c r="J8123" s="103"/>
      <c r="K8123" s="103"/>
    </row>
    <row r="8124" spans="2:11" ht="12" customHeight="1" x14ac:dyDescent="0.25">
      <c r="B8124" s="103"/>
      <c r="C8124" s="123"/>
      <c r="D8124" s="103"/>
      <c r="E8124" s="103"/>
      <c r="F8124" s="103"/>
      <c r="H8124" s="123"/>
      <c r="I8124" s="103"/>
      <c r="J8124" s="103"/>
      <c r="K8124" s="103"/>
    </row>
    <row r="8125" spans="2:11" ht="12" customHeight="1" x14ac:dyDescent="0.25">
      <c r="B8125" s="103"/>
      <c r="C8125" s="123"/>
      <c r="D8125" s="103"/>
      <c r="E8125" s="103"/>
      <c r="F8125" s="103"/>
      <c r="H8125" s="123"/>
      <c r="I8125" s="103"/>
      <c r="J8125" s="103"/>
      <c r="K8125" s="103"/>
    </row>
    <row r="8126" spans="2:11" ht="12" customHeight="1" x14ac:dyDescent="0.25">
      <c r="B8126" s="103"/>
      <c r="C8126" s="123"/>
      <c r="D8126" s="103"/>
      <c r="E8126" s="103"/>
      <c r="F8126" s="103"/>
      <c r="H8126" s="123"/>
      <c r="I8126" s="103"/>
      <c r="J8126" s="103"/>
      <c r="K8126" s="103"/>
    </row>
    <row r="8127" spans="2:11" ht="12" customHeight="1" x14ac:dyDescent="0.25">
      <c r="B8127" s="103"/>
      <c r="C8127" s="123"/>
      <c r="D8127" s="103"/>
      <c r="E8127" s="103"/>
      <c r="F8127" s="103"/>
      <c r="H8127" s="123"/>
      <c r="I8127" s="103"/>
      <c r="J8127" s="103"/>
      <c r="K8127" s="103"/>
    </row>
    <row r="8128" spans="2:11" ht="12" customHeight="1" x14ac:dyDescent="0.25">
      <c r="B8128" s="103"/>
      <c r="C8128" s="123"/>
      <c r="D8128" s="103"/>
      <c r="E8128" s="103"/>
      <c r="F8128" s="103"/>
      <c r="H8128" s="123"/>
      <c r="I8128" s="103"/>
      <c r="J8128" s="103"/>
      <c r="K8128" s="103"/>
    </row>
    <row r="8129" spans="2:11" ht="12" customHeight="1" x14ac:dyDescent="0.25">
      <c r="B8129" s="103"/>
      <c r="C8129" s="123"/>
      <c r="D8129" s="103"/>
      <c r="E8129" s="103"/>
      <c r="F8129" s="103"/>
      <c r="H8129" s="123"/>
      <c r="I8129" s="103"/>
      <c r="J8129" s="103"/>
      <c r="K8129" s="103"/>
    </row>
    <row r="8130" spans="2:11" ht="12" customHeight="1" x14ac:dyDescent="0.25">
      <c r="B8130" s="103"/>
      <c r="C8130" s="123"/>
      <c r="D8130" s="103"/>
      <c r="E8130" s="103"/>
      <c r="F8130" s="103"/>
      <c r="H8130" s="123"/>
      <c r="I8130" s="103"/>
      <c r="J8130" s="103"/>
      <c r="K8130" s="103"/>
    </row>
    <row r="8131" spans="2:11" ht="12" customHeight="1" x14ac:dyDescent="0.25">
      <c r="B8131" s="103"/>
      <c r="C8131" s="123"/>
      <c r="D8131" s="103"/>
      <c r="E8131" s="103"/>
      <c r="F8131" s="103"/>
      <c r="H8131" s="123"/>
      <c r="I8131" s="103"/>
      <c r="J8131" s="103"/>
      <c r="K8131" s="103"/>
    </row>
    <row r="8132" spans="2:11" ht="12" customHeight="1" x14ac:dyDescent="0.25">
      <c r="B8132" s="103"/>
      <c r="C8132" s="123"/>
      <c r="D8132" s="103"/>
      <c r="E8132" s="103"/>
      <c r="F8132" s="103"/>
      <c r="H8132" s="123"/>
      <c r="I8132" s="103"/>
      <c r="J8132" s="103"/>
      <c r="K8132" s="103"/>
    </row>
    <row r="8133" spans="2:11" ht="12" customHeight="1" x14ac:dyDescent="0.25">
      <c r="B8133" s="103"/>
      <c r="C8133" s="123"/>
      <c r="D8133" s="103"/>
      <c r="E8133" s="103"/>
      <c r="F8133" s="103"/>
      <c r="H8133" s="123"/>
      <c r="I8133" s="103"/>
      <c r="J8133" s="103"/>
      <c r="K8133" s="103"/>
    </row>
    <row r="8134" spans="2:11" ht="12" customHeight="1" x14ac:dyDescent="0.25">
      <c r="B8134" s="103"/>
      <c r="C8134" s="123"/>
      <c r="D8134" s="103"/>
      <c r="E8134" s="103"/>
      <c r="F8134" s="103"/>
      <c r="H8134" s="123"/>
      <c r="I8134" s="103"/>
      <c r="J8134" s="103"/>
      <c r="K8134" s="103"/>
    </row>
    <row r="8135" spans="2:11" ht="12" customHeight="1" x14ac:dyDescent="0.25">
      <c r="B8135" s="103"/>
      <c r="C8135" s="123"/>
      <c r="D8135" s="103"/>
      <c r="E8135" s="103"/>
      <c r="F8135" s="103"/>
      <c r="H8135" s="123"/>
      <c r="I8135" s="103"/>
      <c r="J8135" s="103"/>
      <c r="K8135" s="103"/>
    </row>
    <row r="8136" spans="2:11" ht="12" customHeight="1" x14ac:dyDescent="0.25">
      <c r="B8136" s="103"/>
      <c r="C8136" s="123"/>
      <c r="D8136" s="103"/>
      <c r="E8136" s="103"/>
      <c r="F8136" s="103"/>
      <c r="H8136" s="123"/>
      <c r="I8136" s="103"/>
      <c r="J8136" s="103"/>
      <c r="K8136" s="103"/>
    </row>
    <row r="8137" spans="2:11" ht="12" customHeight="1" x14ac:dyDescent="0.25">
      <c r="B8137" s="103"/>
      <c r="C8137" s="123"/>
      <c r="D8137" s="103"/>
      <c r="E8137" s="103"/>
      <c r="F8137" s="103"/>
      <c r="H8137" s="123"/>
      <c r="I8137" s="103"/>
      <c r="J8137" s="103"/>
      <c r="K8137" s="103"/>
    </row>
    <row r="8138" spans="2:11" ht="12" customHeight="1" x14ac:dyDescent="0.25">
      <c r="B8138" s="103"/>
      <c r="C8138" s="123"/>
      <c r="D8138" s="103"/>
      <c r="E8138" s="103"/>
      <c r="F8138" s="103"/>
      <c r="H8138" s="123"/>
      <c r="I8138" s="103"/>
      <c r="J8138" s="103"/>
      <c r="K8138" s="103"/>
    </row>
    <row r="8139" spans="2:11" ht="12" customHeight="1" x14ac:dyDescent="0.25">
      <c r="B8139" s="103"/>
      <c r="C8139" s="123"/>
      <c r="D8139" s="103"/>
      <c r="E8139" s="103"/>
      <c r="F8139" s="103"/>
      <c r="H8139" s="123"/>
      <c r="I8139" s="103"/>
      <c r="J8139" s="103"/>
      <c r="K8139" s="103"/>
    </row>
    <row r="8140" spans="2:11" ht="12" customHeight="1" x14ac:dyDescent="0.25">
      <c r="B8140" s="103"/>
      <c r="C8140" s="123"/>
      <c r="D8140" s="103"/>
      <c r="E8140" s="103"/>
      <c r="F8140" s="103"/>
      <c r="H8140" s="123"/>
      <c r="I8140" s="103"/>
      <c r="J8140" s="103"/>
      <c r="K8140" s="103"/>
    </row>
    <row r="8141" spans="2:11" ht="12" customHeight="1" x14ac:dyDescent="0.25">
      <c r="B8141" s="103"/>
      <c r="C8141" s="123"/>
      <c r="D8141" s="103"/>
      <c r="E8141" s="103"/>
      <c r="F8141" s="103"/>
      <c r="H8141" s="123"/>
      <c r="I8141" s="103"/>
      <c r="J8141" s="103"/>
      <c r="K8141" s="103"/>
    </row>
    <row r="8142" spans="2:11" ht="12" customHeight="1" x14ac:dyDescent="0.25">
      <c r="B8142" s="103"/>
      <c r="C8142" s="123"/>
      <c r="D8142" s="103"/>
      <c r="E8142" s="103"/>
      <c r="F8142" s="103"/>
      <c r="H8142" s="123"/>
      <c r="I8142" s="103"/>
      <c r="J8142" s="103"/>
      <c r="K8142" s="103"/>
    </row>
    <row r="8143" spans="2:11" ht="12" customHeight="1" x14ac:dyDescent="0.25">
      <c r="B8143" s="103"/>
      <c r="C8143" s="123"/>
      <c r="D8143" s="103"/>
      <c r="E8143" s="103"/>
      <c r="F8143" s="103"/>
      <c r="H8143" s="123"/>
      <c r="I8143" s="103"/>
      <c r="J8143" s="103"/>
      <c r="K8143" s="103"/>
    </row>
    <row r="8144" spans="2:11" ht="12" customHeight="1" x14ac:dyDescent="0.25">
      <c r="B8144" s="103"/>
      <c r="C8144" s="123"/>
      <c r="D8144" s="103"/>
      <c r="E8144" s="103"/>
      <c r="F8144" s="103"/>
      <c r="H8144" s="123"/>
      <c r="I8144" s="103"/>
      <c r="J8144" s="103"/>
      <c r="K8144" s="103"/>
    </row>
    <row r="8145" spans="2:11" ht="12" customHeight="1" x14ac:dyDescent="0.25">
      <c r="B8145" s="103"/>
      <c r="C8145" s="123"/>
      <c r="D8145" s="103"/>
      <c r="E8145" s="103"/>
      <c r="F8145" s="103"/>
      <c r="H8145" s="123"/>
      <c r="I8145" s="103"/>
      <c r="J8145" s="103"/>
      <c r="K8145" s="103"/>
    </row>
    <row r="8146" spans="2:11" ht="12" customHeight="1" x14ac:dyDescent="0.25">
      <c r="B8146" s="103"/>
      <c r="C8146" s="123"/>
      <c r="D8146" s="103"/>
      <c r="E8146" s="103"/>
      <c r="F8146" s="103"/>
      <c r="H8146" s="123"/>
      <c r="I8146" s="103"/>
      <c r="J8146" s="103"/>
      <c r="K8146" s="103"/>
    </row>
    <row r="8147" spans="2:11" ht="12" customHeight="1" x14ac:dyDescent="0.25">
      <c r="B8147" s="103"/>
      <c r="C8147" s="123"/>
      <c r="D8147" s="103"/>
      <c r="E8147" s="103"/>
      <c r="F8147" s="103"/>
      <c r="H8147" s="123"/>
      <c r="I8147" s="103"/>
      <c r="J8147" s="103"/>
      <c r="K8147" s="103"/>
    </row>
    <row r="8148" spans="2:11" ht="12" customHeight="1" x14ac:dyDescent="0.25">
      <c r="B8148" s="103"/>
      <c r="C8148" s="123"/>
      <c r="D8148" s="103"/>
      <c r="E8148" s="103"/>
      <c r="F8148" s="103"/>
      <c r="H8148" s="123"/>
      <c r="I8148" s="103"/>
      <c r="J8148" s="103"/>
      <c r="K8148" s="103"/>
    </row>
    <row r="8149" spans="2:11" ht="12" customHeight="1" x14ac:dyDescent="0.25">
      <c r="B8149" s="103"/>
      <c r="C8149" s="123"/>
      <c r="D8149" s="103"/>
      <c r="E8149" s="103"/>
      <c r="F8149" s="103"/>
      <c r="H8149" s="123"/>
      <c r="I8149" s="103"/>
      <c r="J8149" s="103"/>
      <c r="K8149" s="103"/>
    </row>
    <row r="8150" spans="2:11" ht="12" customHeight="1" x14ac:dyDescent="0.25">
      <c r="B8150" s="103"/>
      <c r="C8150" s="123"/>
      <c r="D8150" s="103"/>
      <c r="E8150" s="103"/>
      <c r="F8150" s="103"/>
      <c r="H8150" s="123"/>
      <c r="I8150" s="103"/>
      <c r="J8150" s="103"/>
      <c r="K8150" s="103"/>
    </row>
    <row r="8151" spans="2:11" ht="12" customHeight="1" x14ac:dyDescent="0.25">
      <c r="B8151" s="103"/>
      <c r="C8151" s="123"/>
      <c r="D8151" s="103"/>
      <c r="E8151" s="103"/>
      <c r="F8151" s="103"/>
      <c r="H8151" s="123"/>
      <c r="I8151" s="103"/>
      <c r="J8151" s="103"/>
      <c r="K8151" s="103"/>
    </row>
    <row r="8152" spans="2:11" ht="12" customHeight="1" x14ac:dyDescent="0.25">
      <c r="B8152" s="103"/>
      <c r="C8152" s="123"/>
      <c r="D8152" s="103"/>
      <c r="E8152" s="103"/>
      <c r="F8152" s="103"/>
      <c r="H8152" s="123"/>
      <c r="I8152" s="103"/>
      <c r="J8152" s="103"/>
      <c r="K8152" s="103"/>
    </row>
    <row r="8153" spans="2:11" ht="12" customHeight="1" x14ac:dyDescent="0.25">
      <c r="B8153" s="103"/>
      <c r="C8153" s="123"/>
      <c r="D8153" s="103"/>
      <c r="E8153" s="103"/>
      <c r="F8153" s="103"/>
      <c r="H8153" s="123"/>
      <c r="I8153" s="103"/>
      <c r="J8153" s="103"/>
      <c r="K8153" s="103"/>
    </row>
    <row r="8154" spans="2:11" ht="12" customHeight="1" x14ac:dyDescent="0.25">
      <c r="B8154" s="103"/>
      <c r="C8154" s="123"/>
      <c r="D8154" s="103"/>
      <c r="E8154" s="103"/>
      <c r="F8154" s="103"/>
      <c r="H8154" s="123"/>
      <c r="I8154" s="103"/>
      <c r="J8154" s="103"/>
      <c r="K8154" s="103"/>
    </row>
    <row r="8155" spans="2:11" ht="12" customHeight="1" x14ac:dyDescent="0.25">
      <c r="B8155" s="103"/>
      <c r="C8155" s="123"/>
      <c r="D8155" s="103"/>
      <c r="E8155" s="103"/>
      <c r="F8155" s="103"/>
      <c r="H8155" s="123"/>
      <c r="I8155" s="103"/>
      <c r="J8155" s="103"/>
      <c r="K8155" s="103"/>
    </row>
    <row r="8156" spans="2:11" ht="12" customHeight="1" x14ac:dyDescent="0.25">
      <c r="B8156" s="103"/>
      <c r="C8156" s="123"/>
      <c r="D8156" s="103"/>
      <c r="E8156" s="103"/>
      <c r="F8156" s="103"/>
      <c r="H8156" s="123"/>
      <c r="I8156" s="103"/>
      <c r="J8156" s="103"/>
      <c r="K8156" s="103"/>
    </row>
    <row r="8157" spans="2:11" ht="12" customHeight="1" x14ac:dyDescent="0.25">
      <c r="B8157" s="103"/>
      <c r="C8157" s="123"/>
      <c r="D8157" s="103"/>
      <c r="E8157" s="103"/>
      <c r="F8157" s="103"/>
      <c r="H8157" s="123"/>
      <c r="I8157" s="103"/>
      <c r="J8157" s="103"/>
      <c r="K8157" s="103"/>
    </row>
    <row r="8158" spans="2:11" ht="12" customHeight="1" x14ac:dyDescent="0.25">
      <c r="B8158" s="103"/>
      <c r="C8158" s="123"/>
      <c r="D8158" s="103"/>
      <c r="E8158" s="103"/>
      <c r="F8158" s="103"/>
      <c r="H8158" s="123"/>
      <c r="I8158" s="103"/>
      <c r="J8158" s="103"/>
      <c r="K8158" s="103"/>
    </row>
    <row r="8159" spans="2:11" ht="12" customHeight="1" x14ac:dyDescent="0.25">
      <c r="B8159" s="103"/>
      <c r="C8159" s="123"/>
      <c r="D8159" s="103"/>
      <c r="E8159" s="103"/>
      <c r="F8159" s="103"/>
      <c r="H8159" s="123"/>
      <c r="I8159" s="103"/>
      <c r="J8159" s="103"/>
      <c r="K8159" s="103"/>
    </row>
    <row r="8160" spans="2:11" ht="12" customHeight="1" x14ac:dyDescent="0.25">
      <c r="B8160" s="103"/>
      <c r="C8160" s="123"/>
      <c r="D8160" s="103"/>
      <c r="E8160" s="103"/>
      <c r="F8160" s="103"/>
      <c r="H8160" s="123"/>
      <c r="I8160" s="103"/>
      <c r="J8160" s="103"/>
      <c r="K8160" s="103"/>
    </row>
    <row r="8161" spans="2:11" ht="12" customHeight="1" x14ac:dyDescent="0.25">
      <c r="B8161" s="103"/>
      <c r="C8161" s="123"/>
      <c r="D8161" s="103"/>
      <c r="E8161" s="103"/>
      <c r="F8161" s="103"/>
      <c r="H8161" s="123"/>
      <c r="I8161" s="103"/>
      <c r="J8161" s="103"/>
      <c r="K8161" s="103"/>
    </row>
    <row r="8162" spans="2:11" ht="12" customHeight="1" x14ac:dyDescent="0.25">
      <c r="B8162" s="103"/>
      <c r="C8162" s="123"/>
      <c r="D8162" s="103"/>
      <c r="E8162" s="103"/>
      <c r="F8162" s="103"/>
      <c r="H8162" s="123"/>
      <c r="I8162" s="103"/>
      <c r="J8162" s="103"/>
      <c r="K8162" s="103"/>
    </row>
    <row r="8163" spans="2:11" ht="12" customHeight="1" x14ac:dyDescent="0.25">
      <c r="B8163" s="103"/>
      <c r="C8163" s="123"/>
      <c r="D8163" s="103"/>
      <c r="E8163" s="103"/>
      <c r="F8163" s="103"/>
      <c r="H8163" s="123"/>
      <c r="I8163" s="103"/>
      <c r="J8163" s="103"/>
      <c r="K8163" s="103"/>
    </row>
    <row r="8164" spans="2:11" ht="12" customHeight="1" x14ac:dyDescent="0.25">
      <c r="B8164" s="103"/>
      <c r="C8164" s="123"/>
      <c r="D8164" s="103"/>
      <c r="E8164" s="103"/>
      <c r="F8164" s="103"/>
      <c r="H8164" s="123"/>
      <c r="I8164" s="103"/>
      <c r="J8164" s="103"/>
      <c r="K8164" s="103"/>
    </row>
    <row r="8165" spans="2:11" ht="12" customHeight="1" x14ac:dyDescent="0.25">
      <c r="B8165" s="103"/>
      <c r="C8165" s="123"/>
      <c r="D8165" s="103"/>
      <c r="E8165" s="103"/>
      <c r="F8165" s="103"/>
      <c r="H8165" s="123"/>
      <c r="I8165" s="103"/>
      <c r="J8165" s="103"/>
      <c r="K8165" s="103"/>
    </row>
    <row r="8166" spans="2:11" ht="12" customHeight="1" x14ac:dyDescent="0.25">
      <c r="B8166" s="103"/>
      <c r="C8166" s="123"/>
      <c r="D8166" s="103"/>
      <c r="E8166" s="103"/>
      <c r="F8166" s="103"/>
      <c r="H8166" s="123"/>
      <c r="I8166" s="103"/>
      <c r="J8166" s="103"/>
      <c r="K8166" s="103"/>
    </row>
    <row r="8167" spans="2:11" ht="12" customHeight="1" x14ac:dyDescent="0.25">
      <c r="B8167" s="103"/>
      <c r="C8167" s="123"/>
      <c r="D8167" s="103"/>
      <c r="E8167" s="103"/>
      <c r="F8167" s="103"/>
      <c r="H8167" s="123"/>
      <c r="I8167" s="103"/>
      <c r="J8167" s="103"/>
      <c r="K8167" s="103"/>
    </row>
    <row r="8168" spans="2:11" ht="12" customHeight="1" x14ac:dyDescent="0.25">
      <c r="B8168" s="103"/>
      <c r="C8168" s="123"/>
      <c r="D8168" s="103"/>
      <c r="E8168" s="103"/>
      <c r="F8168" s="103"/>
      <c r="H8168" s="123"/>
      <c r="I8168" s="103"/>
      <c r="J8168" s="103"/>
      <c r="K8168" s="103"/>
    </row>
    <row r="8169" spans="2:11" ht="12" customHeight="1" x14ac:dyDescent="0.25">
      <c r="B8169" s="103"/>
      <c r="C8169" s="123"/>
      <c r="D8169" s="103"/>
      <c r="E8169" s="103"/>
      <c r="F8169" s="103"/>
      <c r="H8169" s="123"/>
      <c r="I8169" s="103"/>
      <c r="J8169" s="103"/>
      <c r="K8169" s="103"/>
    </row>
    <row r="8170" spans="2:11" ht="12" customHeight="1" x14ac:dyDescent="0.25">
      <c r="B8170" s="103"/>
      <c r="C8170" s="123"/>
      <c r="D8170" s="103"/>
      <c r="E8170" s="103"/>
      <c r="F8170" s="103"/>
      <c r="H8170" s="123"/>
      <c r="I8170" s="103"/>
      <c r="J8170" s="103"/>
      <c r="K8170" s="103"/>
    </row>
    <row r="8171" spans="2:11" ht="12" customHeight="1" x14ac:dyDescent="0.25">
      <c r="B8171" s="103"/>
      <c r="C8171" s="123"/>
      <c r="D8171" s="103"/>
      <c r="E8171" s="103"/>
      <c r="F8171" s="103"/>
      <c r="H8171" s="123"/>
      <c r="I8171" s="103"/>
      <c r="J8171" s="103"/>
      <c r="K8171" s="103"/>
    </row>
    <row r="8172" spans="2:11" ht="12" customHeight="1" x14ac:dyDescent="0.25">
      <c r="B8172" s="103"/>
      <c r="C8172" s="123"/>
      <c r="D8172" s="103"/>
      <c r="E8172" s="103"/>
      <c r="F8172" s="103"/>
      <c r="H8172" s="123"/>
      <c r="I8172" s="103"/>
      <c r="J8172" s="103"/>
      <c r="K8172" s="103"/>
    </row>
    <row r="8173" spans="2:11" ht="12" customHeight="1" x14ac:dyDescent="0.25">
      <c r="B8173" s="103"/>
      <c r="C8173" s="123"/>
      <c r="D8173" s="103"/>
      <c r="E8173" s="103"/>
      <c r="F8173" s="103"/>
      <c r="H8173" s="123"/>
      <c r="I8173" s="103"/>
      <c r="J8173" s="103"/>
      <c r="K8173" s="103"/>
    </row>
    <row r="8174" spans="2:11" ht="12" customHeight="1" x14ac:dyDescent="0.25">
      <c r="B8174" s="103"/>
      <c r="C8174" s="123"/>
      <c r="D8174" s="103"/>
      <c r="E8174" s="103"/>
      <c r="F8174" s="103"/>
      <c r="H8174" s="123"/>
      <c r="I8174" s="103"/>
      <c r="J8174" s="103"/>
      <c r="K8174" s="103"/>
    </row>
    <row r="8175" spans="2:11" ht="12" customHeight="1" x14ac:dyDescent="0.25">
      <c r="B8175" s="103"/>
      <c r="C8175" s="123"/>
      <c r="D8175" s="103"/>
      <c r="E8175" s="103"/>
      <c r="F8175" s="103"/>
      <c r="H8175" s="123"/>
      <c r="I8175" s="103"/>
      <c r="J8175" s="103"/>
      <c r="K8175" s="103"/>
    </row>
    <row r="8176" spans="2:11" ht="12" customHeight="1" x14ac:dyDescent="0.25">
      <c r="B8176" s="103"/>
      <c r="C8176" s="123"/>
      <c r="D8176" s="103"/>
      <c r="E8176" s="103"/>
      <c r="F8176" s="103"/>
      <c r="H8176" s="123"/>
      <c r="I8176" s="103"/>
      <c r="J8176" s="103"/>
      <c r="K8176" s="103"/>
    </row>
    <row r="8177" spans="2:11" ht="12" customHeight="1" x14ac:dyDescent="0.25">
      <c r="B8177" s="103"/>
      <c r="C8177" s="123"/>
      <c r="D8177" s="103"/>
      <c r="E8177" s="103"/>
      <c r="F8177" s="103"/>
      <c r="H8177" s="123"/>
      <c r="I8177" s="103"/>
      <c r="J8177" s="103"/>
      <c r="K8177" s="103"/>
    </row>
    <row r="8178" spans="2:11" ht="12" customHeight="1" x14ac:dyDescent="0.25">
      <c r="B8178" s="103"/>
      <c r="C8178" s="123"/>
      <c r="D8178" s="103"/>
      <c r="E8178" s="103"/>
      <c r="F8178" s="103"/>
      <c r="H8178" s="123"/>
      <c r="I8178" s="103"/>
      <c r="J8178" s="103"/>
      <c r="K8178" s="103"/>
    </row>
    <row r="8179" spans="2:11" ht="12" customHeight="1" x14ac:dyDescent="0.25">
      <c r="B8179" s="103"/>
      <c r="C8179" s="123"/>
      <c r="D8179" s="103"/>
      <c r="E8179" s="103"/>
      <c r="F8179" s="103"/>
      <c r="H8179" s="123"/>
      <c r="I8179" s="103"/>
      <c r="J8179" s="103"/>
      <c r="K8179" s="103"/>
    </row>
    <row r="8180" spans="2:11" ht="12" customHeight="1" x14ac:dyDescent="0.25">
      <c r="B8180" s="103"/>
      <c r="C8180" s="123"/>
      <c r="D8180" s="103"/>
      <c r="E8180" s="103"/>
      <c r="F8180" s="103"/>
      <c r="H8180" s="123"/>
      <c r="I8180" s="103"/>
      <c r="J8180" s="103"/>
      <c r="K8180" s="103"/>
    </row>
    <row r="8181" spans="2:11" ht="12" customHeight="1" x14ac:dyDescent="0.25">
      <c r="B8181" s="103"/>
      <c r="C8181" s="123"/>
      <c r="D8181" s="103"/>
      <c r="E8181" s="103"/>
      <c r="F8181" s="103"/>
      <c r="H8181" s="123"/>
      <c r="I8181" s="103"/>
      <c r="J8181" s="103"/>
      <c r="K8181" s="103"/>
    </row>
    <row r="8182" spans="2:11" ht="12" customHeight="1" x14ac:dyDescent="0.25">
      <c r="B8182" s="103"/>
      <c r="C8182" s="123"/>
      <c r="D8182" s="103"/>
      <c r="E8182" s="103"/>
      <c r="F8182" s="103"/>
      <c r="H8182" s="123"/>
      <c r="I8182" s="103"/>
      <c r="J8182" s="103"/>
      <c r="K8182" s="103"/>
    </row>
    <row r="8183" spans="2:11" ht="12" customHeight="1" x14ac:dyDescent="0.25">
      <c r="B8183" s="103"/>
      <c r="C8183" s="123"/>
      <c r="D8183" s="103"/>
      <c r="E8183" s="103"/>
      <c r="F8183" s="103"/>
      <c r="H8183" s="123"/>
      <c r="I8183" s="103"/>
      <c r="J8183" s="103"/>
      <c r="K8183" s="103"/>
    </row>
    <row r="8184" spans="2:11" ht="12" customHeight="1" x14ac:dyDescent="0.25">
      <c r="B8184" s="103"/>
      <c r="C8184" s="123"/>
      <c r="D8184" s="103"/>
      <c r="E8184" s="103"/>
      <c r="F8184" s="103"/>
      <c r="H8184" s="123"/>
      <c r="I8184" s="103"/>
      <c r="J8184" s="103"/>
      <c r="K8184" s="103"/>
    </row>
    <row r="8185" spans="2:11" ht="12" customHeight="1" x14ac:dyDescent="0.25">
      <c r="B8185" s="103"/>
      <c r="C8185" s="123"/>
      <c r="D8185" s="103"/>
      <c r="E8185" s="103"/>
      <c r="F8185" s="103"/>
      <c r="H8185" s="123"/>
      <c r="I8185" s="103"/>
      <c r="J8185" s="103"/>
      <c r="K8185" s="103"/>
    </row>
    <row r="8186" spans="2:11" ht="12" customHeight="1" x14ac:dyDescent="0.25">
      <c r="B8186" s="103"/>
      <c r="C8186" s="123"/>
      <c r="D8186" s="103"/>
      <c r="E8186" s="103"/>
      <c r="F8186" s="103"/>
      <c r="H8186" s="123"/>
      <c r="I8186" s="103"/>
      <c r="J8186" s="103"/>
      <c r="K8186" s="103"/>
    </row>
    <row r="8187" spans="2:11" ht="12" customHeight="1" x14ac:dyDescent="0.25">
      <c r="B8187" s="103"/>
      <c r="C8187" s="123"/>
      <c r="D8187" s="103"/>
      <c r="E8187" s="103"/>
      <c r="F8187" s="103"/>
      <c r="H8187" s="123"/>
      <c r="I8187" s="103"/>
      <c r="J8187" s="103"/>
      <c r="K8187" s="103"/>
    </row>
    <row r="8188" spans="2:11" ht="12" customHeight="1" x14ac:dyDescent="0.25">
      <c r="B8188" s="103"/>
      <c r="C8188" s="123"/>
      <c r="D8188" s="103"/>
      <c r="E8188" s="103"/>
      <c r="F8188" s="103"/>
      <c r="H8188" s="123"/>
      <c r="I8188" s="103"/>
      <c r="J8188" s="103"/>
      <c r="K8188" s="103"/>
    </row>
    <row r="8189" spans="2:11" ht="12" customHeight="1" x14ac:dyDescent="0.25">
      <c r="B8189" s="103"/>
      <c r="C8189" s="123"/>
      <c r="D8189" s="103"/>
      <c r="E8189" s="103"/>
      <c r="F8189" s="103"/>
      <c r="H8189" s="123"/>
      <c r="I8189" s="103"/>
      <c r="J8189" s="103"/>
      <c r="K8189" s="103"/>
    </row>
    <row r="8190" spans="2:11" ht="12" customHeight="1" x14ac:dyDescent="0.25">
      <c r="B8190" s="103"/>
      <c r="C8190" s="123"/>
      <c r="D8190" s="103"/>
      <c r="E8190" s="103"/>
      <c r="F8190" s="103"/>
      <c r="H8190" s="123"/>
      <c r="I8190" s="103"/>
      <c r="J8190" s="103"/>
      <c r="K8190" s="103"/>
    </row>
    <row r="8191" spans="2:11" ht="12" customHeight="1" x14ac:dyDescent="0.25">
      <c r="B8191" s="103"/>
      <c r="C8191" s="123"/>
      <c r="D8191" s="103"/>
      <c r="E8191" s="103"/>
      <c r="F8191" s="103"/>
      <c r="H8191" s="123"/>
      <c r="I8191" s="103"/>
      <c r="J8191" s="103"/>
      <c r="K8191" s="103"/>
    </row>
    <row r="8192" spans="2:11" ht="12" customHeight="1" x14ac:dyDescent="0.25">
      <c r="B8192" s="103"/>
      <c r="C8192" s="123"/>
      <c r="D8192" s="103"/>
      <c r="E8192" s="103"/>
      <c r="F8192" s="103"/>
      <c r="H8192" s="123"/>
      <c r="I8192" s="103"/>
      <c r="J8192" s="103"/>
      <c r="K8192" s="103"/>
    </row>
    <row r="8193" spans="2:11" ht="12" customHeight="1" x14ac:dyDescent="0.25">
      <c r="B8193" s="103"/>
      <c r="C8193" s="123"/>
      <c r="D8193" s="103"/>
      <c r="E8193" s="103"/>
      <c r="F8193" s="103"/>
      <c r="H8193" s="123"/>
      <c r="I8193" s="103"/>
      <c r="J8193" s="103"/>
      <c r="K8193" s="103"/>
    </row>
    <row r="8194" spans="2:11" ht="12" customHeight="1" x14ac:dyDescent="0.25">
      <c r="B8194" s="103"/>
      <c r="C8194" s="123"/>
      <c r="D8194" s="103"/>
      <c r="E8194" s="103"/>
      <c r="F8194" s="103"/>
      <c r="H8194" s="123"/>
      <c r="I8194" s="103"/>
      <c r="J8194" s="103"/>
      <c r="K8194" s="103"/>
    </row>
    <row r="8195" spans="2:11" ht="12" customHeight="1" x14ac:dyDescent="0.25">
      <c r="B8195" s="103"/>
      <c r="C8195" s="123"/>
      <c r="D8195" s="103"/>
      <c r="E8195" s="103"/>
      <c r="F8195" s="103"/>
      <c r="H8195" s="123"/>
      <c r="I8195" s="103"/>
      <c r="J8195" s="103"/>
      <c r="K8195" s="103"/>
    </row>
    <row r="8196" spans="2:11" ht="12" customHeight="1" x14ac:dyDescent="0.25">
      <c r="B8196" s="103"/>
      <c r="C8196" s="123"/>
      <c r="D8196" s="103"/>
      <c r="E8196" s="103"/>
      <c r="F8196" s="103"/>
      <c r="H8196" s="123"/>
      <c r="I8196" s="103"/>
      <c r="J8196" s="103"/>
      <c r="K8196" s="103"/>
    </row>
    <row r="8197" spans="2:11" ht="12" customHeight="1" x14ac:dyDescent="0.25">
      <c r="B8197" s="103"/>
      <c r="C8197" s="123"/>
      <c r="D8197" s="103"/>
      <c r="E8197" s="103"/>
      <c r="F8197" s="103"/>
      <c r="H8197" s="123"/>
      <c r="I8197" s="103"/>
      <c r="J8197" s="103"/>
      <c r="K8197" s="103"/>
    </row>
    <row r="8198" spans="2:11" ht="12" customHeight="1" x14ac:dyDescent="0.25">
      <c r="B8198" s="103"/>
      <c r="C8198" s="123"/>
      <c r="D8198" s="103"/>
      <c r="E8198" s="103"/>
      <c r="F8198" s="103"/>
      <c r="H8198" s="123"/>
      <c r="I8198" s="103"/>
      <c r="J8198" s="103"/>
      <c r="K8198" s="103"/>
    </row>
    <row r="8199" spans="2:11" ht="12" customHeight="1" x14ac:dyDescent="0.25">
      <c r="B8199" s="103"/>
      <c r="C8199" s="123"/>
      <c r="D8199" s="103"/>
      <c r="E8199" s="103"/>
      <c r="F8199" s="103"/>
      <c r="H8199" s="123"/>
      <c r="I8199" s="103"/>
      <c r="J8199" s="103"/>
      <c r="K8199" s="103"/>
    </row>
    <row r="8200" spans="2:11" ht="12" customHeight="1" x14ac:dyDescent="0.25">
      <c r="B8200" s="103"/>
      <c r="C8200" s="123"/>
      <c r="D8200" s="103"/>
      <c r="E8200" s="103"/>
      <c r="F8200" s="103"/>
      <c r="H8200" s="123"/>
      <c r="I8200" s="103"/>
      <c r="J8200" s="103"/>
      <c r="K8200" s="103"/>
    </row>
    <row r="8201" spans="2:11" ht="12" customHeight="1" x14ac:dyDescent="0.25">
      <c r="B8201" s="103"/>
      <c r="C8201" s="123"/>
      <c r="D8201" s="103"/>
      <c r="E8201" s="103"/>
      <c r="F8201" s="103"/>
      <c r="H8201" s="123"/>
      <c r="I8201" s="103"/>
      <c r="J8201" s="103"/>
      <c r="K8201" s="103"/>
    </row>
    <row r="8202" spans="2:11" ht="12" customHeight="1" x14ac:dyDescent="0.25">
      <c r="B8202" s="103"/>
      <c r="C8202" s="123"/>
      <c r="D8202" s="103"/>
      <c r="E8202" s="103"/>
      <c r="F8202" s="103"/>
      <c r="H8202" s="123"/>
      <c r="I8202" s="103"/>
      <c r="J8202" s="103"/>
      <c r="K8202" s="103"/>
    </row>
    <row r="8203" spans="2:11" ht="12" customHeight="1" x14ac:dyDescent="0.25">
      <c r="B8203" s="103"/>
      <c r="C8203" s="123"/>
      <c r="D8203" s="103"/>
      <c r="E8203" s="103"/>
      <c r="F8203" s="103"/>
      <c r="H8203" s="123"/>
      <c r="I8203" s="103"/>
      <c r="J8203" s="103"/>
      <c r="K8203" s="103"/>
    </row>
    <row r="8204" spans="2:11" ht="12" customHeight="1" x14ac:dyDescent="0.25">
      <c r="B8204" s="103"/>
      <c r="C8204" s="123"/>
      <c r="D8204" s="103"/>
      <c r="E8204" s="103"/>
      <c r="F8204" s="103"/>
      <c r="H8204" s="123"/>
      <c r="I8204" s="103"/>
      <c r="J8204" s="103"/>
      <c r="K8204" s="103"/>
    </row>
    <row r="8205" spans="2:11" ht="12" customHeight="1" x14ac:dyDescent="0.25">
      <c r="B8205" s="103"/>
      <c r="C8205" s="123"/>
      <c r="D8205" s="103"/>
      <c r="E8205" s="103"/>
      <c r="F8205" s="103"/>
      <c r="H8205" s="123"/>
      <c r="I8205" s="103"/>
      <c r="J8205" s="103"/>
      <c r="K8205" s="103"/>
    </row>
    <row r="8206" spans="2:11" ht="12" customHeight="1" x14ac:dyDescent="0.25">
      <c r="B8206" s="103"/>
      <c r="C8206" s="123"/>
      <c r="D8206" s="103"/>
      <c r="E8206" s="103"/>
      <c r="F8206" s="103"/>
      <c r="H8206" s="123"/>
      <c r="I8206" s="103"/>
      <c r="J8206" s="103"/>
      <c r="K8206" s="103"/>
    </row>
    <row r="8207" spans="2:11" ht="12" customHeight="1" x14ac:dyDescent="0.25">
      <c r="B8207" s="103"/>
      <c r="C8207" s="123"/>
      <c r="D8207" s="103"/>
      <c r="E8207" s="103"/>
      <c r="F8207" s="103"/>
      <c r="H8207" s="123"/>
      <c r="I8207" s="103"/>
      <c r="J8207" s="103"/>
      <c r="K8207" s="103"/>
    </row>
    <row r="8208" spans="2:11" ht="12" customHeight="1" x14ac:dyDescent="0.25">
      <c r="B8208" s="103"/>
      <c r="C8208" s="123"/>
      <c r="D8208" s="103"/>
      <c r="E8208" s="103"/>
      <c r="F8208" s="103"/>
      <c r="H8208" s="123"/>
      <c r="I8208" s="103"/>
      <c r="J8208" s="103"/>
      <c r="K8208" s="103"/>
    </row>
    <row r="8209" spans="2:11" ht="12" customHeight="1" x14ac:dyDescent="0.25">
      <c r="B8209" s="103"/>
      <c r="C8209" s="123"/>
      <c r="D8209" s="103"/>
      <c r="E8209" s="103"/>
      <c r="F8209" s="103"/>
      <c r="H8209" s="123"/>
      <c r="I8209" s="103"/>
      <c r="J8209" s="103"/>
      <c r="K8209" s="103"/>
    </row>
    <row r="8210" spans="2:11" ht="12" customHeight="1" x14ac:dyDescent="0.25">
      <c r="B8210" s="103"/>
      <c r="C8210" s="123"/>
      <c r="D8210" s="103"/>
      <c r="E8210" s="103"/>
      <c r="F8210" s="103"/>
      <c r="H8210" s="123"/>
      <c r="I8210" s="103"/>
      <c r="J8210" s="103"/>
      <c r="K8210" s="103"/>
    </row>
    <row r="8211" spans="2:11" ht="12" customHeight="1" x14ac:dyDescent="0.25">
      <c r="B8211" s="103"/>
      <c r="C8211" s="123"/>
      <c r="D8211" s="103"/>
      <c r="E8211" s="103"/>
      <c r="F8211" s="103"/>
      <c r="H8211" s="123"/>
      <c r="I8211" s="103"/>
      <c r="J8211" s="103"/>
      <c r="K8211" s="103"/>
    </row>
    <row r="8212" spans="2:11" ht="12" customHeight="1" x14ac:dyDescent="0.25">
      <c r="B8212" s="103"/>
      <c r="C8212" s="123"/>
      <c r="D8212" s="103"/>
      <c r="E8212" s="103"/>
      <c r="F8212" s="103"/>
      <c r="H8212" s="123"/>
      <c r="I8212" s="103"/>
      <c r="J8212" s="103"/>
      <c r="K8212" s="103"/>
    </row>
    <row r="8213" spans="2:11" ht="12" customHeight="1" x14ac:dyDescent="0.25">
      <c r="B8213" s="103"/>
      <c r="C8213" s="123"/>
      <c r="D8213" s="103"/>
      <c r="E8213" s="103"/>
      <c r="F8213" s="103"/>
      <c r="H8213" s="123"/>
      <c r="I8213" s="103"/>
      <c r="J8213" s="103"/>
      <c r="K8213" s="103"/>
    </row>
    <row r="8214" spans="2:11" ht="12" customHeight="1" x14ac:dyDescent="0.25">
      <c r="B8214" s="103"/>
      <c r="C8214" s="123"/>
      <c r="D8214" s="103"/>
      <c r="E8214" s="103"/>
      <c r="F8214" s="103"/>
      <c r="H8214" s="123"/>
      <c r="I8214" s="103"/>
      <c r="J8214" s="103"/>
      <c r="K8214" s="103"/>
    </row>
    <row r="8215" spans="2:11" ht="12" customHeight="1" x14ac:dyDescent="0.25">
      <c r="B8215" s="103"/>
      <c r="C8215" s="123"/>
      <c r="D8215" s="103"/>
      <c r="E8215" s="103"/>
      <c r="F8215" s="103"/>
      <c r="H8215" s="123"/>
      <c r="I8215" s="103"/>
      <c r="J8215" s="103"/>
      <c r="K8215" s="103"/>
    </row>
    <row r="8216" spans="2:11" ht="12" customHeight="1" x14ac:dyDescent="0.25">
      <c r="B8216" s="103"/>
      <c r="C8216" s="123"/>
      <c r="D8216" s="103"/>
      <c r="E8216" s="103"/>
      <c r="F8216" s="103"/>
      <c r="H8216" s="123"/>
      <c r="I8216" s="103"/>
      <c r="J8216" s="103"/>
      <c r="K8216" s="103"/>
    </row>
    <row r="8217" spans="2:11" ht="12" customHeight="1" x14ac:dyDescent="0.25">
      <c r="B8217" s="103"/>
      <c r="C8217" s="123"/>
      <c r="D8217" s="103"/>
      <c r="E8217" s="103"/>
      <c r="F8217" s="103"/>
      <c r="H8217" s="123"/>
      <c r="I8217" s="103"/>
      <c r="J8217" s="103"/>
      <c r="K8217" s="103"/>
    </row>
    <row r="8218" spans="2:11" ht="12" customHeight="1" x14ac:dyDescent="0.25">
      <c r="B8218" s="103"/>
      <c r="C8218" s="123"/>
      <c r="D8218" s="103"/>
      <c r="E8218" s="103"/>
      <c r="F8218" s="103"/>
      <c r="H8218" s="123"/>
      <c r="I8218" s="103"/>
      <c r="J8218" s="103"/>
      <c r="K8218" s="103"/>
    </row>
    <row r="8219" spans="2:11" ht="12" customHeight="1" x14ac:dyDescent="0.25">
      <c r="B8219" s="103"/>
      <c r="C8219" s="123"/>
      <c r="D8219" s="103"/>
      <c r="E8219" s="103"/>
      <c r="F8219" s="103"/>
      <c r="H8219" s="123"/>
      <c r="I8219" s="103"/>
      <c r="J8219" s="103"/>
      <c r="K8219" s="103"/>
    </row>
    <row r="8220" spans="2:11" ht="12" customHeight="1" x14ac:dyDescent="0.25">
      <c r="B8220" s="103"/>
      <c r="C8220" s="123"/>
      <c r="D8220" s="103"/>
      <c r="E8220" s="103"/>
      <c r="F8220" s="103"/>
      <c r="H8220" s="123"/>
      <c r="I8220" s="103"/>
      <c r="J8220" s="103"/>
      <c r="K8220" s="103"/>
    </row>
    <row r="8221" spans="2:11" ht="12" customHeight="1" x14ac:dyDescent="0.25">
      <c r="B8221" s="103"/>
      <c r="C8221" s="123"/>
      <c r="D8221" s="103"/>
      <c r="E8221" s="103"/>
      <c r="F8221" s="103"/>
      <c r="H8221" s="123"/>
      <c r="I8221" s="103"/>
      <c r="J8221" s="103"/>
      <c r="K8221" s="103"/>
    </row>
    <row r="8222" spans="2:11" ht="12" customHeight="1" x14ac:dyDescent="0.25">
      <c r="B8222" s="103"/>
      <c r="C8222" s="123"/>
      <c r="D8222" s="103"/>
      <c r="E8222" s="103"/>
      <c r="F8222" s="103"/>
      <c r="H8222" s="123"/>
      <c r="I8222" s="103"/>
      <c r="J8222" s="103"/>
      <c r="K8222" s="103"/>
    </row>
    <row r="8223" spans="2:11" ht="12" customHeight="1" x14ac:dyDescent="0.25">
      <c r="B8223" s="103"/>
      <c r="C8223" s="123"/>
      <c r="D8223" s="103"/>
      <c r="E8223" s="103"/>
      <c r="F8223" s="103"/>
      <c r="H8223" s="123"/>
      <c r="I8223" s="103"/>
      <c r="J8223" s="103"/>
      <c r="K8223" s="103"/>
    </row>
    <row r="8224" spans="2:11" ht="12" customHeight="1" x14ac:dyDescent="0.25">
      <c r="B8224" s="103"/>
      <c r="C8224" s="123"/>
      <c r="D8224" s="103"/>
      <c r="E8224" s="103"/>
      <c r="F8224" s="103"/>
      <c r="H8224" s="123"/>
      <c r="I8224" s="103"/>
      <c r="J8224" s="103"/>
      <c r="K8224" s="103"/>
    </row>
    <row r="8225" spans="2:11" ht="12" customHeight="1" x14ac:dyDescent="0.25">
      <c r="B8225" s="103"/>
      <c r="C8225" s="123"/>
      <c r="D8225" s="103"/>
      <c r="E8225" s="103"/>
      <c r="F8225" s="103"/>
      <c r="H8225" s="123"/>
      <c r="I8225" s="103"/>
      <c r="J8225" s="103"/>
      <c r="K8225" s="103"/>
    </row>
    <row r="8226" spans="2:11" ht="12" customHeight="1" x14ac:dyDescent="0.25">
      <c r="B8226" s="103"/>
      <c r="C8226" s="123"/>
      <c r="D8226" s="103"/>
      <c r="E8226" s="103"/>
      <c r="F8226" s="103"/>
      <c r="H8226" s="123"/>
      <c r="I8226" s="103"/>
      <c r="J8226" s="103"/>
      <c r="K8226" s="103"/>
    </row>
    <row r="8227" spans="2:11" ht="12" customHeight="1" x14ac:dyDescent="0.25">
      <c r="B8227" s="103"/>
      <c r="C8227" s="123"/>
      <c r="D8227" s="103"/>
      <c r="E8227" s="103"/>
      <c r="F8227" s="103"/>
      <c r="H8227" s="123"/>
      <c r="I8227" s="103"/>
      <c r="J8227" s="103"/>
      <c r="K8227" s="103"/>
    </row>
    <row r="8228" spans="2:11" ht="12" customHeight="1" x14ac:dyDescent="0.25">
      <c r="B8228" s="103"/>
      <c r="C8228" s="123"/>
      <c r="D8228" s="103"/>
      <c r="E8228" s="103"/>
      <c r="F8228" s="103"/>
      <c r="H8228" s="123"/>
      <c r="I8228" s="103"/>
      <c r="J8228" s="103"/>
      <c r="K8228" s="103"/>
    </row>
    <row r="8229" spans="2:11" ht="12" customHeight="1" x14ac:dyDescent="0.25">
      <c r="B8229" s="103"/>
      <c r="C8229" s="123"/>
      <c r="D8229" s="103"/>
      <c r="E8229" s="103"/>
      <c r="F8229" s="103"/>
      <c r="H8229" s="123"/>
      <c r="I8229" s="103"/>
      <c r="J8229" s="103"/>
      <c r="K8229" s="103"/>
    </row>
    <row r="8230" spans="2:11" ht="12" customHeight="1" x14ac:dyDescent="0.25">
      <c r="B8230" s="103"/>
      <c r="C8230" s="123"/>
      <c r="D8230" s="103"/>
      <c r="E8230" s="103"/>
      <c r="F8230" s="103"/>
      <c r="H8230" s="123"/>
      <c r="I8230" s="103"/>
      <c r="J8230" s="103"/>
      <c r="K8230" s="103"/>
    </row>
    <row r="8231" spans="2:11" ht="12" customHeight="1" x14ac:dyDescent="0.25">
      <c r="B8231" s="103"/>
      <c r="C8231" s="123"/>
      <c r="D8231" s="103"/>
      <c r="E8231" s="103"/>
      <c r="F8231" s="103"/>
      <c r="H8231" s="123"/>
      <c r="I8231" s="103"/>
      <c r="J8231" s="103"/>
      <c r="K8231" s="103"/>
    </row>
    <row r="8232" spans="2:11" ht="12" customHeight="1" x14ac:dyDescent="0.25">
      <c r="B8232" s="103"/>
      <c r="C8232" s="123"/>
      <c r="D8232" s="103"/>
      <c r="E8232" s="103"/>
      <c r="F8232" s="103"/>
      <c r="H8232" s="123"/>
      <c r="I8232" s="103"/>
      <c r="J8232" s="103"/>
      <c r="K8232" s="103"/>
    </row>
    <row r="8233" spans="2:11" ht="12" customHeight="1" x14ac:dyDescent="0.25">
      <c r="B8233" s="103"/>
      <c r="C8233" s="123"/>
      <c r="D8233" s="103"/>
      <c r="E8233" s="103"/>
      <c r="F8233" s="103"/>
      <c r="H8233" s="123"/>
      <c r="I8233" s="103"/>
      <c r="J8233" s="103"/>
      <c r="K8233" s="103"/>
    </row>
    <row r="8234" spans="2:11" ht="12" customHeight="1" x14ac:dyDescent="0.25">
      <c r="B8234" s="103"/>
      <c r="C8234" s="123"/>
      <c r="D8234" s="103"/>
      <c r="E8234" s="103"/>
      <c r="F8234" s="103"/>
      <c r="H8234" s="123"/>
      <c r="I8234" s="103"/>
      <c r="J8234" s="103"/>
      <c r="K8234" s="103"/>
    </row>
    <row r="8235" spans="2:11" ht="12" customHeight="1" x14ac:dyDescent="0.25">
      <c r="B8235" s="103"/>
      <c r="C8235" s="123"/>
      <c r="D8235" s="103"/>
      <c r="E8235" s="103"/>
      <c r="F8235" s="103"/>
      <c r="H8235" s="123"/>
      <c r="I8235" s="103"/>
      <c r="J8235" s="103"/>
      <c r="K8235" s="103"/>
    </row>
    <row r="8236" spans="2:11" ht="12" customHeight="1" x14ac:dyDescent="0.25">
      <c r="B8236" s="103"/>
      <c r="C8236" s="123"/>
      <c r="D8236" s="103"/>
      <c r="E8236" s="103"/>
      <c r="F8236" s="103"/>
      <c r="H8236" s="123"/>
      <c r="I8236" s="103"/>
      <c r="J8236" s="103"/>
      <c r="K8236" s="103"/>
    </row>
    <row r="8237" spans="2:11" ht="12" customHeight="1" x14ac:dyDescent="0.25">
      <c r="B8237" s="103"/>
      <c r="C8237" s="123"/>
      <c r="D8237" s="103"/>
      <c r="E8237" s="103"/>
      <c r="F8237" s="103"/>
      <c r="H8237" s="123"/>
      <c r="I8237" s="103"/>
      <c r="J8237" s="103"/>
      <c r="K8237" s="103"/>
    </row>
    <row r="8238" spans="2:11" ht="12" customHeight="1" x14ac:dyDescent="0.25">
      <c r="B8238" s="103"/>
      <c r="C8238" s="123"/>
      <c r="D8238" s="103"/>
      <c r="E8238" s="103"/>
      <c r="F8238" s="103"/>
      <c r="H8238" s="123"/>
      <c r="I8238" s="103"/>
      <c r="J8238" s="103"/>
      <c r="K8238" s="103"/>
    </row>
    <row r="8239" spans="2:11" ht="12" customHeight="1" x14ac:dyDescent="0.25">
      <c r="B8239" s="103"/>
      <c r="C8239" s="123"/>
      <c r="D8239" s="103"/>
      <c r="E8239" s="103"/>
      <c r="F8239" s="103"/>
      <c r="H8239" s="123"/>
      <c r="I8239" s="103"/>
      <c r="J8239" s="103"/>
      <c r="K8239" s="103"/>
    </row>
    <row r="8240" spans="2:11" ht="12" customHeight="1" x14ac:dyDescent="0.25">
      <c r="B8240" s="103"/>
      <c r="C8240" s="123"/>
      <c r="D8240" s="103"/>
      <c r="E8240" s="103"/>
      <c r="F8240" s="103"/>
      <c r="H8240" s="123"/>
      <c r="I8240" s="103"/>
      <c r="J8240" s="103"/>
      <c r="K8240" s="103"/>
    </row>
    <row r="8241" spans="2:11" ht="12" customHeight="1" x14ac:dyDescent="0.25">
      <c r="B8241" s="103"/>
      <c r="C8241" s="123"/>
      <c r="D8241" s="103"/>
      <c r="E8241" s="103"/>
      <c r="F8241" s="103"/>
      <c r="H8241" s="123"/>
      <c r="I8241" s="103"/>
      <c r="J8241" s="103"/>
      <c r="K8241" s="103"/>
    </row>
    <row r="8242" spans="2:11" ht="12" customHeight="1" x14ac:dyDescent="0.25">
      <c r="B8242" s="103"/>
      <c r="C8242" s="123"/>
      <c r="D8242" s="103"/>
      <c r="E8242" s="103"/>
      <c r="F8242" s="103"/>
      <c r="H8242" s="123"/>
      <c r="I8242" s="103"/>
      <c r="J8242" s="103"/>
      <c r="K8242" s="103"/>
    </row>
    <row r="8243" spans="2:11" ht="12" customHeight="1" x14ac:dyDescent="0.25">
      <c r="B8243" s="103"/>
      <c r="C8243" s="123"/>
      <c r="D8243" s="103"/>
      <c r="E8243" s="103"/>
      <c r="F8243" s="103"/>
      <c r="H8243" s="123"/>
      <c r="I8243" s="103"/>
      <c r="J8243" s="103"/>
      <c r="K8243" s="103"/>
    </row>
    <row r="8244" spans="2:11" ht="12" customHeight="1" x14ac:dyDescent="0.25">
      <c r="B8244" s="103"/>
      <c r="C8244" s="123"/>
      <c r="D8244" s="103"/>
      <c r="E8244" s="103"/>
      <c r="F8244" s="103"/>
      <c r="H8244" s="123"/>
      <c r="I8244" s="103"/>
      <c r="J8244" s="103"/>
      <c r="K8244" s="103"/>
    </row>
    <row r="8245" spans="2:11" ht="12" customHeight="1" x14ac:dyDescent="0.25">
      <c r="B8245" s="103"/>
      <c r="C8245" s="123"/>
      <c r="D8245" s="103"/>
      <c r="E8245" s="103"/>
      <c r="F8245" s="103"/>
      <c r="H8245" s="123"/>
      <c r="I8245" s="103"/>
      <c r="J8245" s="103"/>
      <c r="K8245" s="103"/>
    </row>
    <row r="8246" spans="2:11" ht="12" customHeight="1" x14ac:dyDescent="0.25">
      <c r="B8246" s="103"/>
      <c r="C8246" s="123"/>
      <c r="D8246" s="103"/>
      <c r="E8246" s="103"/>
      <c r="F8246" s="103"/>
      <c r="H8246" s="123"/>
      <c r="I8246" s="103"/>
      <c r="J8246" s="103"/>
      <c r="K8246" s="103"/>
    </row>
    <row r="8247" spans="2:11" ht="12" customHeight="1" x14ac:dyDescent="0.25">
      <c r="B8247" s="103"/>
      <c r="C8247" s="123"/>
      <c r="D8247" s="103"/>
      <c r="E8247" s="103"/>
      <c r="F8247" s="103"/>
      <c r="H8247" s="123"/>
      <c r="I8247" s="103"/>
      <c r="J8247" s="103"/>
      <c r="K8247" s="103"/>
    </row>
    <row r="8248" spans="2:11" ht="12" customHeight="1" x14ac:dyDescent="0.25">
      <c r="B8248" s="103"/>
      <c r="C8248" s="123"/>
      <c r="D8248" s="103"/>
      <c r="E8248" s="103"/>
      <c r="F8248" s="103"/>
      <c r="H8248" s="123"/>
      <c r="I8248" s="103"/>
      <c r="J8248" s="103"/>
      <c r="K8248" s="103"/>
    </row>
    <row r="8249" spans="2:11" ht="12" customHeight="1" x14ac:dyDescent="0.25">
      <c r="B8249" s="103"/>
      <c r="C8249" s="123"/>
      <c r="D8249" s="103"/>
      <c r="E8249" s="103"/>
      <c r="F8249" s="103"/>
      <c r="H8249" s="123"/>
      <c r="I8249" s="103"/>
      <c r="J8249" s="103"/>
      <c r="K8249" s="103"/>
    </row>
    <row r="8250" spans="2:11" ht="12" customHeight="1" x14ac:dyDescent="0.25">
      <c r="B8250" s="103"/>
      <c r="C8250" s="123"/>
      <c r="D8250" s="103"/>
      <c r="E8250" s="103"/>
      <c r="F8250" s="103"/>
      <c r="H8250" s="123"/>
      <c r="I8250" s="103"/>
      <c r="J8250" s="103"/>
      <c r="K8250" s="103"/>
    </row>
    <row r="8251" spans="2:11" ht="12" customHeight="1" x14ac:dyDescent="0.25">
      <c r="B8251" s="103"/>
      <c r="C8251" s="123"/>
      <c r="D8251" s="103"/>
      <c r="E8251" s="103"/>
      <c r="F8251" s="103"/>
      <c r="H8251" s="123"/>
      <c r="I8251" s="103"/>
      <c r="J8251" s="103"/>
      <c r="K8251" s="103"/>
    </row>
    <row r="8252" spans="2:11" ht="12" customHeight="1" x14ac:dyDescent="0.25">
      <c r="B8252" s="103"/>
      <c r="C8252" s="123"/>
      <c r="D8252" s="103"/>
      <c r="E8252" s="103"/>
      <c r="F8252" s="103"/>
      <c r="H8252" s="123"/>
      <c r="I8252" s="103"/>
      <c r="J8252" s="103"/>
      <c r="K8252" s="103"/>
    </row>
    <row r="8253" spans="2:11" ht="12" customHeight="1" x14ac:dyDescent="0.25">
      <c r="B8253" s="103"/>
      <c r="C8253" s="123"/>
      <c r="D8253" s="103"/>
      <c r="E8253" s="103"/>
      <c r="F8253" s="103"/>
      <c r="H8253" s="123"/>
      <c r="I8253" s="103"/>
      <c r="J8253" s="103"/>
      <c r="K8253" s="103"/>
    </row>
    <row r="8254" spans="2:11" ht="12" customHeight="1" x14ac:dyDescent="0.25">
      <c r="B8254" s="103"/>
      <c r="C8254" s="123"/>
      <c r="D8254" s="103"/>
      <c r="E8254" s="103"/>
      <c r="F8254" s="103"/>
      <c r="H8254" s="123"/>
      <c r="I8254" s="103"/>
      <c r="J8254" s="103"/>
      <c r="K8254" s="103"/>
    </row>
    <row r="8255" spans="2:11" ht="12" customHeight="1" x14ac:dyDescent="0.25">
      <c r="B8255" s="103"/>
      <c r="C8255" s="123"/>
      <c r="D8255" s="103"/>
      <c r="E8255" s="103"/>
      <c r="F8255" s="103"/>
      <c r="H8255" s="123"/>
      <c r="I8255" s="103"/>
      <c r="J8255" s="103"/>
      <c r="K8255" s="103"/>
    </row>
    <row r="8256" spans="2:11" ht="12" customHeight="1" x14ac:dyDescent="0.25">
      <c r="B8256" s="103"/>
      <c r="C8256" s="123"/>
      <c r="D8256" s="103"/>
      <c r="E8256" s="103"/>
      <c r="F8256" s="103"/>
      <c r="H8256" s="123"/>
      <c r="I8256" s="103"/>
      <c r="J8256" s="103"/>
      <c r="K8256" s="103"/>
    </row>
    <row r="8257" spans="2:11" ht="12" customHeight="1" x14ac:dyDescent="0.25">
      <c r="B8257" s="103"/>
      <c r="C8257" s="123"/>
      <c r="D8257" s="103"/>
      <c r="E8257" s="103"/>
      <c r="F8257" s="103"/>
      <c r="H8257" s="123"/>
      <c r="I8257" s="103"/>
      <c r="J8257" s="103"/>
      <c r="K8257" s="103"/>
    </row>
    <row r="8258" spans="2:11" ht="12" customHeight="1" x14ac:dyDescent="0.25">
      <c r="B8258" s="103"/>
      <c r="C8258" s="123"/>
      <c r="D8258" s="103"/>
      <c r="E8258" s="103"/>
      <c r="F8258" s="103"/>
      <c r="H8258" s="123"/>
      <c r="I8258" s="103"/>
      <c r="J8258" s="103"/>
      <c r="K8258" s="103"/>
    </row>
    <row r="8259" spans="2:11" ht="12" customHeight="1" x14ac:dyDescent="0.25">
      <c r="B8259" s="103"/>
      <c r="C8259" s="123"/>
      <c r="D8259" s="103"/>
      <c r="E8259" s="103"/>
      <c r="F8259" s="103"/>
      <c r="H8259" s="123"/>
      <c r="I8259" s="103"/>
      <c r="J8259" s="103"/>
      <c r="K8259" s="103"/>
    </row>
    <row r="8260" spans="2:11" ht="12" customHeight="1" x14ac:dyDescent="0.25">
      <c r="B8260" s="103"/>
      <c r="C8260" s="123"/>
      <c r="D8260" s="103"/>
      <c r="E8260" s="103"/>
      <c r="F8260" s="103"/>
      <c r="H8260" s="123"/>
      <c r="I8260" s="103"/>
      <c r="J8260" s="103"/>
      <c r="K8260" s="103"/>
    </row>
    <row r="8261" spans="2:11" ht="12" customHeight="1" x14ac:dyDescent="0.25">
      <c r="B8261" s="103"/>
      <c r="C8261" s="123"/>
      <c r="D8261" s="103"/>
      <c r="E8261" s="103"/>
      <c r="F8261" s="103"/>
      <c r="H8261" s="123"/>
      <c r="I8261" s="103"/>
      <c r="J8261" s="103"/>
      <c r="K8261" s="103"/>
    </row>
    <row r="8262" spans="2:11" ht="12" customHeight="1" x14ac:dyDescent="0.25">
      <c r="B8262" s="103"/>
      <c r="C8262" s="123"/>
      <c r="D8262" s="103"/>
      <c r="E8262" s="103"/>
      <c r="F8262" s="103"/>
      <c r="H8262" s="123"/>
      <c r="I8262" s="103"/>
      <c r="J8262" s="103"/>
      <c r="K8262" s="103"/>
    </row>
    <row r="8263" spans="2:11" ht="12" customHeight="1" x14ac:dyDescent="0.25">
      <c r="B8263" s="103"/>
      <c r="C8263" s="123"/>
      <c r="D8263" s="103"/>
      <c r="E8263" s="103"/>
      <c r="F8263" s="103"/>
      <c r="H8263" s="123"/>
      <c r="I8263" s="103"/>
      <c r="J8263" s="103"/>
      <c r="K8263" s="103"/>
    </row>
    <row r="8264" spans="2:11" ht="12" customHeight="1" x14ac:dyDescent="0.25">
      <c r="B8264" s="103"/>
      <c r="C8264" s="123"/>
      <c r="D8264" s="103"/>
      <c r="E8264" s="103"/>
      <c r="F8264" s="103"/>
      <c r="H8264" s="123"/>
      <c r="I8264" s="103"/>
      <c r="J8264" s="103"/>
      <c r="K8264" s="103"/>
    </row>
    <row r="8265" spans="2:11" ht="12" customHeight="1" x14ac:dyDescent="0.25">
      <c r="B8265" s="103"/>
      <c r="C8265" s="123"/>
      <c r="D8265" s="103"/>
      <c r="E8265" s="103"/>
      <c r="F8265" s="103"/>
      <c r="H8265" s="123"/>
      <c r="I8265" s="103"/>
      <c r="J8265" s="103"/>
      <c r="K8265" s="103"/>
    </row>
    <row r="8266" spans="2:11" ht="12" customHeight="1" x14ac:dyDescent="0.25">
      <c r="B8266" s="103"/>
      <c r="C8266" s="123"/>
      <c r="D8266" s="103"/>
      <c r="E8266" s="103"/>
      <c r="F8266" s="103"/>
      <c r="H8266" s="123"/>
      <c r="I8266" s="103"/>
      <c r="J8266" s="103"/>
      <c r="K8266" s="103"/>
    </row>
    <row r="8267" spans="2:11" ht="12" customHeight="1" x14ac:dyDescent="0.25">
      <c r="B8267" s="103"/>
      <c r="C8267" s="123"/>
      <c r="D8267" s="103"/>
      <c r="E8267" s="103"/>
      <c r="F8267" s="103"/>
      <c r="H8267" s="123"/>
      <c r="I8267" s="103"/>
      <c r="J8267" s="103"/>
      <c r="K8267" s="103"/>
    </row>
    <row r="8268" spans="2:11" ht="12" customHeight="1" x14ac:dyDescent="0.25">
      <c r="B8268" s="103"/>
      <c r="C8268" s="123"/>
      <c r="D8268" s="103"/>
      <c r="E8268" s="103"/>
      <c r="F8268" s="103"/>
      <c r="H8268" s="123"/>
      <c r="I8268" s="103"/>
      <c r="J8268" s="103"/>
      <c r="K8268" s="103"/>
    </row>
    <row r="8269" spans="2:11" ht="12" customHeight="1" x14ac:dyDescent="0.25">
      <c r="B8269" s="103"/>
      <c r="C8269" s="123"/>
      <c r="D8269" s="103"/>
      <c r="E8269" s="103"/>
      <c r="F8269" s="103"/>
      <c r="H8269" s="123"/>
      <c r="I8269" s="103"/>
      <c r="J8269" s="103"/>
      <c r="K8269" s="103"/>
    </row>
    <row r="8270" spans="2:11" ht="12" customHeight="1" x14ac:dyDescent="0.25">
      <c r="B8270" s="103"/>
      <c r="C8270" s="123"/>
      <c r="D8270" s="103"/>
      <c r="E8270" s="103"/>
      <c r="F8270" s="103"/>
      <c r="H8270" s="123"/>
      <c r="I8270" s="103"/>
      <c r="J8270" s="103"/>
      <c r="K8270" s="103"/>
    </row>
    <row r="8271" spans="2:11" ht="12" customHeight="1" x14ac:dyDescent="0.25">
      <c r="B8271" s="103"/>
      <c r="C8271" s="123"/>
      <c r="D8271" s="103"/>
      <c r="E8271" s="103"/>
      <c r="F8271" s="103"/>
      <c r="H8271" s="123"/>
      <c r="I8271" s="103"/>
      <c r="J8271" s="103"/>
      <c r="K8271" s="103"/>
    </row>
    <row r="8272" spans="2:11" ht="12" customHeight="1" x14ac:dyDescent="0.25">
      <c r="B8272" s="103"/>
      <c r="C8272" s="123"/>
      <c r="D8272" s="103"/>
      <c r="E8272" s="103"/>
      <c r="F8272" s="103"/>
      <c r="H8272" s="123"/>
      <c r="I8272" s="103"/>
      <c r="J8272" s="103"/>
      <c r="K8272" s="103"/>
    </row>
    <row r="8273" spans="2:11" ht="12" customHeight="1" x14ac:dyDescent="0.25">
      <c r="B8273" s="103"/>
      <c r="C8273" s="123"/>
      <c r="D8273" s="103"/>
      <c r="E8273" s="103"/>
      <c r="F8273" s="103"/>
      <c r="H8273" s="123"/>
      <c r="I8273" s="103"/>
      <c r="J8273" s="103"/>
      <c r="K8273" s="103"/>
    </row>
    <row r="8274" spans="2:11" ht="12" customHeight="1" x14ac:dyDescent="0.25">
      <c r="B8274" s="103"/>
      <c r="C8274" s="123"/>
      <c r="D8274" s="103"/>
      <c r="E8274" s="103"/>
      <c r="F8274" s="103"/>
      <c r="H8274" s="123"/>
      <c r="I8274" s="103"/>
      <c r="J8274" s="103"/>
      <c r="K8274" s="103"/>
    </row>
    <row r="8275" spans="2:11" ht="12" customHeight="1" x14ac:dyDescent="0.25">
      <c r="B8275" s="103"/>
      <c r="C8275" s="123"/>
      <c r="D8275" s="103"/>
      <c r="E8275" s="103"/>
      <c r="F8275" s="103"/>
      <c r="H8275" s="123"/>
      <c r="I8275" s="103"/>
      <c r="J8275" s="103"/>
      <c r="K8275" s="103"/>
    </row>
    <row r="8276" spans="2:11" ht="12" customHeight="1" x14ac:dyDescent="0.25">
      <c r="B8276" s="103"/>
      <c r="C8276" s="123"/>
      <c r="D8276" s="103"/>
      <c r="E8276" s="103"/>
      <c r="F8276" s="103"/>
      <c r="H8276" s="123"/>
      <c r="I8276" s="103"/>
      <c r="J8276" s="103"/>
      <c r="K8276" s="103"/>
    </row>
    <row r="8277" spans="2:11" ht="12" customHeight="1" x14ac:dyDescent="0.25">
      <c r="B8277" s="103"/>
      <c r="C8277" s="123"/>
      <c r="D8277" s="103"/>
      <c r="E8277" s="103"/>
      <c r="F8277" s="103"/>
      <c r="H8277" s="123"/>
      <c r="I8277" s="103"/>
      <c r="J8277" s="103"/>
      <c r="K8277" s="103"/>
    </row>
    <row r="8278" spans="2:11" ht="12" customHeight="1" x14ac:dyDescent="0.25">
      <c r="B8278" s="103"/>
      <c r="C8278" s="123"/>
      <c r="D8278" s="103"/>
      <c r="E8278" s="103"/>
      <c r="F8278" s="103"/>
      <c r="H8278" s="123"/>
      <c r="I8278" s="103"/>
      <c r="J8278" s="103"/>
      <c r="K8278" s="103"/>
    </row>
    <row r="8279" spans="2:11" ht="12" customHeight="1" x14ac:dyDescent="0.25">
      <c r="B8279" s="103"/>
      <c r="C8279" s="123"/>
      <c r="D8279" s="103"/>
      <c r="E8279" s="103"/>
      <c r="F8279" s="103"/>
      <c r="H8279" s="123"/>
      <c r="I8279" s="103"/>
      <c r="J8279" s="103"/>
      <c r="K8279" s="103"/>
    </row>
    <row r="8280" spans="2:11" ht="12" customHeight="1" x14ac:dyDescent="0.25">
      <c r="B8280" s="103"/>
      <c r="C8280" s="123"/>
      <c r="D8280" s="103"/>
      <c r="E8280" s="103"/>
      <c r="F8280" s="103"/>
      <c r="H8280" s="123"/>
      <c r="I8280" s="103"/>
      <c r="J8280" s="103"/>
      <c r="K8280" s="103"/>
    </row>
    <row r="8281" spans="2:11" ht="12" customHeight="1" x14ac:dyDescent="0.25">
      <c r="B8281" s="103"/>
      <c r="C8281" s="123"/>
      <c r="D8281" s="103"/>
      <c r="E8281" s="103"/>
      <c r="F8281" s="103"/>
      <c r="H8281" s="123"/>
      <c r="I8281" s="103"/>
      <c r="J8281" s="103"/>
      <c r="K8281" s="103"/>
    </row>
    <row r="8282" spans="2:11" ht="12" customHeight="1" x14ac:dyDescent="0.25">
      <c r="B8282" s="103"/>
      <c r="C8282" s="123"/>
      <c r="D8282" s="103"/>
      <c r="E8282" s="103"/>
      <c r="F8282" s="103"/>
      <c r="H8282" s="123"/>
      <c r="I8282" s="103"/>
      <c r="J8282" s="103"/>
      <c r="K8282" s="103"/>
    </row>
    <row r="8283" spans="2:11" ht="12" customHeight="1" x14ac:dyDescent="0.25">
      <c r="B8283" s="103"/>
      <c r="C8283" s="123"/>
      <c r="D8283" s="103"/>
      <c r="E8283" s="103"/>
      <c r="F8283" s="103"/>
      <c r="H8283" s="123"/>
      <c r="I8283" s="103"/>
      <c r="J8283" s="103"/>
      <c r="K8283" s="103"/>
    </row>
    <row r="8284" spans="2:11" ht="12" customHeight="1" x14ac:dyDescent="0.25">
      <c r="B8284" s="103"/>
      <c r="C8284" s="123"/>
      <c r="D8284" s="103"/>
      <c r="E8284" s="103"/>
      <c r="F8284" s="103"/>
      <c r="H8284" s="123"/>
      <c r="I8284" s="103"/>
      <c r="J8284" s="103"/>
      <c r="K8284" s="103"/>
    </row>
    <row r="8285" spans="2:11" ht="12" customHeight="1" x14ac:dyDescent="0.25">
      <c r="B8285" s="103"/>
      <c r="C8285" s="123"/>
      <c r="D8285" s="103"/>
      <c r="E8285" s="103"/>
      <c r="F8285" s="103"/>
      <c r="H8285" s="123"/>
      <c r="I8285" s="103"/>
      <c r="J8285" s="103"/>
      <c r="K8285" s="103"/>
    </row>
    <row r="8286" spans="2:11" ht="12" customHeight="1" x14ac:dyDescent="0.25">
      <c r="B8286" s="103"/>
      <c r="C8286" s="123"/>
      <c r="D8286" s="103"/>
      <c r="E8286" s="103"/>
      <c r="F8286" s="103"/>
      <c r="H8286" s="123"/>
      <c r="I8286" s="103"/>
      <c r="J8286" s="103"/>
      <c r="K8286" s="103"/>
    </row>
    <row r="8287" spans="2:11" ht="12" customHeight="1" x14ac:dyDescent="0.25">
      <c r="B8287" s="103"/>
      <c r="C8287" s="123"/>
      <c r="D8287" s="103"/>
      <c r="E8287" s="103"/>
      <c r="F8287" s="103"/>
      <c r="H8287" s="123"/>
      <c r="I8287" s="103"/>
      <c r="J8287" s="103"/>
      <c r="K8287" s="103"/>
    </row>
    <row r="8288" spans="2:11" ht="12" customHeight="1" x14ac:dyDescent="0.25">
      <c r="B8288" s="103"/>
      <c r="C8288" s="123"/>
      <c r="D8288" s="103"/>
      <c r="E8288" s="103"/>
      <c r="F8288" s="103"/>
      <c r="H8288" s="123"/>
      <c r="I8288" s="103"/>
      <c r="J8288" s="103"/>
      <c r="K8288" s="103"/>
    </row>
    <row r="8289" spans="2:11" ht="12" customHeight="1" x14ac:dyDescent="0.25">
      <c r="B8289" s="103"/>
      <c r="C8289" s="123"/>
      <c r="D8289" s="103"/>
      <c r="E8289" s="103"/>
      <c r="F8289" s="103"/>
      <c r="H8289" s="123"/>
      <c r="I8289" s="103"/>
      <c r="J8289" s="103"/>
      <c r="K8289" s="103"/>
    </row>
    <row r="8290" spans="2:11" ht="12" customHeight="1" x14ac:dyDescent="0.25">
      <c r="B8290" s="103"/>
      <c r="C8290" s="123"/>
      <c r="D8290" s="103"/>
      <c r="E8290" s="103"/>
      <c r="F8290" s="103"/>
      <c r="H8290" s="123"/>
      <c r="I8290" s="103"/>
      <c r="J8290" s="103"/>
      <c r="K8290" s="103"/>
    </row>
    <row r="8291" spans="2:11" ht="12" customHeight="1" x14ac:dyDescent="0.25">
      <c r="B8291" s="103"/>
      <c r="C8291" s="123"/>
      <c r="D8291" s="103"/>
      <c r="E8291" s="103"/>
      <c r="F8291" s="103"/>
      <c r="H8291" s="123"/>
      <c r="I8291" s="103"/>
      <c r="J8291" s="103"/>
      <c r="K8291" s="103"/>
    </row>
    <row r="8292" spans="2:11" ht="12" customHeight="1" x14ac:dyDescent="0.25">
      <c r="B8292" s="103"/>
      <c r="C8292" s="123"/>
      <c r="D8292" s="103"/>
      <c r="E8292" s="103"/>
      <c r="F8292" s="103"/>
      <c r="H8292" s="123"/>
      <c r="I8292" s="103"/>
      <c r="J8292" s="103"/>
      <c r="K8292" s="103"/>
    </row>
    <row r="8293" spans="2:11" ht="12" customHeight="1" x14ac:dyDescent="0.25">
      <c r="B8293" s="103"/>
      <c r="C8293" s="123"/>
      <c r="D8293" s="103"/>
      <c r="E8293" s="103"/>
      <c r="F8293" s="103"/>
      <c r="H8293" s="123"/>
      <c r="I8293" s="103"/>
      <c r="J8293" s="103"/>
      <c r="K8293" s="103"/>
    </row>
    <row r="8294" spans="2:11" ht="12" customHeight="1" x14ac:dyDescent="0.25">
      <c r="B8294" s="103"/>
      <c r="C8294" s="123"/>
      <c r="D8294" s="103"/>
      <c r="E8294" s="103"/>
      <c r="F8294" s="103"/>
      <c r="H8294" s="123"/>
      <c r="I8294" s="103"/>
      <c r="J8294" s="103"/>
      <c r="K8294" s="103"/>
    </row>
    <row r="8295" spans="2:11" ht="12" customHeight="1" x14ac:dyDescent="0.25">
      <c r="B8295" s="103"/>
      <c r="C8295" s="123"/>
      <c r="D8295" s="103"/>
      <c r="E8295" s="103"/>
      <c r="F8295" s="103"/>
      <c r="H8295" s="123"/>
      <c r="I8295" s="103"/>
      <c r="J8295" s="103"/>
      <c r="K8295" s="103"/>
    </row>
    <row r="8296" spans="2:11" ht="12" customHeight="1" x14ac:dyDescent="0.25">
      <c r="B8296" s="103"/>
      <c r="C8296" s="123"/>
      <c r="D8296" s="103"/>
      <c r="E8296" s="103"/>
      <c r="F8296" s="103"/>
      <c r="H8296" s="123"/>
      <c r="I8296" s="103"/>
      <c r="J8296" s="103"/>
      <c r="K8296" s="103"/>
    </row>
    <row r="8297" spans="2:11" ht="12" customHeight="1" x14ac:dyDescent="0.25">
      <c r="B8297" s="103"/>
      <c r="C8297" s="123"/>
      <c r="D8297" s="103"/>
      <c r="E8297" s="103"/>
      <c r="F8297" s="103"/>
      <c r="H8297" s="123"/>
      <c r="I8297" s="103"/>
      <c r="J8297" s="103"/>
      <c r="K8297" s="103"/>
    </row>
    <row r="8298" spans="2:11" ht="12" customHeight="1" x14ac:dyDescent="0.25">
      <c r="B8298" s="103"/>
      <c r="C8298" s="123"/>
      <c r="D8298" s="103"/>
      <c r="E8298" s="103"/>
      <c r="F8298" s="103"/>
      <c r="H8298" s="123"/>
      <c r="I8298" s="103"/>
      <c r="J8298" s="103"/>
      <c r="K8298" s="103"/>
    </row>
    <row r="8299" spans="2:11" ht="12" customHeight="1" x14ac:dyDescent="0.25">
      <c r="B8299" s="103"/>
      <c r="C8299" s="123"/>
      <c r="D8299" s="103"/>
      <c r="E8299" s="103"/>
      <c r="F8299" s="103"/>
      <c r="H8299" s="123"/>
      <c r="I8299" s="103"/>
      <c r="J8299" s="103"/>
      <c r="K8299" s="103"/>
    </row>
    <row r="8300" spans="2:11" ht="12" customHeight="1" x14ac:dyDescent="0.25">
      <c r="B8300" s="103"/>
      <c r="C8300" s="123"/>
      <c r="D8300" s="103"/>
      <c r="E8300" s="103"/>
      <c r="F8300" s="103"/>
      <c r="H8300" s="123"/>
      <c r="I8300" s="103"/>
      <c r="J8300" s="103"/>
      <c r="K8300" s="103"/>
    </row>
    <row r="8301" spans="2:11" ht="12" customHeight="1" x14ac:dyDescent="0.25">
      <c r="B8301" s="103"/>
      <c r="C8301" s="123"/>
      <c r="D8301" s="103"/>
      <c r="E8301" s="103"/>
      <c r="F8301" s="103"/>
      <c r="H8301" s="123"/>
      <c r="I8301" s="103"/>
      <c r="J8301" s="103"/>
      <c r="K8301" s="103"/>
    </row>
    <row r="8302" spans="2:11" ht="12" customHeight="1" x14ac:dyDescent="0.25">
      <c r="B8302" s="103"/>
      <c r="C8302" s="123"/>
      <c r="D8302" s="103"/>
      <c r="E8302" s="103"/>
      <c r="F8302" s="103"/>
      <c r="H8302" s="123"/>
      <c r="I8302" s="103"/>
      <c r="J8302" s="103"/>
      <c r="K8302" s="103"/>
    </row>
    <row r="8303" spans="2:11" ht="12" customHeight="1" x14ac:dyDescent="0.25">
      <c r="B8303" s="103"/>
      <c r="C8303" s="123"/>
      <c r="D8303" s="103"/>
      <c r="E8303" s="103"/>
      <c r="F8303" s="103"/>
      <c r="H8303" s="123"/>
      <c r="I8303" s="103"/>
      <c r="J8303" s="103"/>
      <c r="K8303" s="103"/>
    </row>
    <row r="8304" spans="2:11" ht="12" customHeight="1" x14ac:dyDescent="0.25">
      <c r="B8304" s="103"/>
      <c r="C8304" s="123"/>
      <c r="D8304" s="103"/>
      <c r="E8304" s="103"/>
      <c r="F8304" s="103"/>
      <c r="H8304" s="123"/>
      <c r="I8304" s="103"/>
      <c r="J8304" s="103"/>
      <c r="K8304" s="103"/>
    </row>
    <row r="8305" spans="2:11" ht="12" customHeight="1" x14ac:dyDescent="0.25">
      <c r="B8305" s="103"/>
      <c r="C8305" s="123"/>
      <c r="D8305" s="103"/>
      <c r="E8305" s="103"/>
      <c r="F8305" s="103"/>
      <c r="H8305" s="123"/>
      <c r="I8305" s="103"/>
      <c r="J8305" s="103"/>
      <c r="K8305" s="103"/>
    </row>
    <row r="8306" spans="2:11" ht="12" customHeight="1" x14ac:dyDescent="0.25">
      <c r="B8306" s="103"/>
      <c r="C8306" s="123"/>
      <c r="D8306" s="103"/>
      <c r="E8306" s="103"/>
      <c r="F8306" s="103"/>
      <c r="H8306" s="123"/>
      <c r="I8306" s="103"/>
      <c r="J8306" s="103"/>
      <c r="K8306" s="103"/>
    </row>
    <row r="8307" spans="2:11" ht="12" customHeight="1" x14ac:dyDescent="0.25">
      <c r="B8307" s="103"/>
      <c r="C8307" s="123"/>
      <c r="D8307" s="103"/>
      <c r="E8307" s="103"/>
      <c r="F8307" s="103"/>
      <c r="H8307" s="123"/>
      <c r="I8307" s="103"/>
      <c r="J8307" s="103"/>
      <c r="K8307" s="103"/>
    </row>
    <row r="8308" spans="2:11" ht="12" customHeight="1" x14ac:dyDescent="0.25">
      <c r="B8308" s="103"/>
      <c r="C8308" s="123"/>
      <c r="D8308" s="103"/>
      <c r="E8308" s="103"/>
      <c r="F8308" s="103"/>
      <c r="H8308" s="123"/>
      <c r="I8308" s="103"/>
      <c r="J8308" s="103"/>
      <c r="K8308" s="103"/>
    </row>
    <row r="8309" spans="2:11" ht="12" customHeight="1" x14ac:dyDescent="0.25">
      <c r="B8309" s="103"/>
      <c r="C8309" s="123"/>
      <c r="D8309" s="103"/>
      <c r="E8309" s="103"/>
      <c r="F8309" s="103"/>
      <c r="H8309" s="123"/>
      <c r="I8309" s="103"/>
      <c r="J8309" s="103"/>
      <c r="K8309" s="103"/>
    </row>
    <row r="8310" spans="2:11" ht="12" customHeight="1" x14ac:dyDescent="0.25">
      <c r="B8310" s="103"/>
      <c r="C8310" s="123"/>
      <c r="D8310" s="103"/>
      <c r="E8310" s="103"/>
      <c r="F8310" s="103"/>
      <c r="H8310" s="123"/>
      <c r="I8310" s="103"/>
      <c r="J8310" s="103"/>
      <c r="K8310" s="103"/>
    </row>
    <row r="8311" spans="2:11" ht="12" customHeight="1" x14ac:dyDescent="0.25">
      <c r="B8311" s="103"/>
      <c r="C8311" s="123"/>
      <c r="D8311" s="103"/>
      <c r="E8311" s="103"/>
      <c r="F8311" s="103"/>
      <c r="H8311" s="123"/>
      <c r="I8311" s="103"/>
      <c r="J8311" s="103"/>
      <c r="K8311" s="103"/>
    </row>
    <row r="8312" spans="2:11" ht="12" customHeight="1" x14ac:dyDescent="0.25">
      <c r="B8312" s="103"/>
      <c r="C8312" s="123"/>
      <c r="D8312" s="103"/>
      <c r="E8312" s="103"/>
      <c r="F8312" s="103"/>
      <c r="H8312" s="123"/>
      <c r="I8312" s="103"/>
      <c r="J8312" s="103"/>
      <c r="K8312" s="103"/>
    </row>
    <row r="8313" spans="2:11" ht="12" customHeight="1" x14ac:dyDescent="0.25">
      <c r="B8313" s="103"/>
      <c r="C8313" s="123"/>
      <c r="D8313" s="103"/>
      <c r="E8313" s="103"/>
      <c r="F8313" s="103"/>
      <c r="H8313" s="123"/>
      <c r="I8313" s="103"/>
      <c r="J8313" s="103"/>
      <c r="K8313" s="103"/>
    </row>
    <row r="8314" spans="2:11" ht="12" customHeight="1" x14ac:dyDescent="0.25">
      <c r="B8314" s="103"/>
      <c r="C8314" s="123"/>
      <c r="D8314" s="103"/>
      <c r="E8314" s="103"/>
      <c r="F8314" s="103"/>
      <c r="H8314" s="123"/>
      <c r="I8314" s="103"/>
      <c r="J8314" s="103"/>
      <c r="K8314" s="103"/>
    </row>
    <row r="8315" spans="2:11" ht="12" customHeight="1" x14ac:dyDescent="0.25">
      <c r="B8315" s="103"/>
      <c r="C8315" s="123"/>
      <c r="D8315" s="103"/>
      <c r="E8315" s="103"/>
      <c r="F8315" s="103"/>
      <c r="H8315" s="123"/>
      <c r="I8315" s="103"/>
      <c r="J8315" s="103"/>
      <c r="K8315" s="103"/>
    </row>
    <row r="8316" spans="2:11" ht="12" customHeight="1" x14ac:dyDescent="0.25">
      <c r="B8316" s="103"/>
      <c r="C8316" s="123"/>
      <c r="D8316" s="103"/>
      <c r="E8316" s="103"/>
      <c r="F8316" s="103"/>
      <c r="H8316" s="123"/>
      <c r="I8316" s="103"/>
      <c r="J8316" s="103"/>
      <c r="K8316" s="103"/>
    </row>
    <row r="8317" spans="2:11" ht="12" customHeight="1" x14ac:dyDescent="0.25">
      <c r="B8317" s="103"/>
      <c r="C8317" s="123"/>
      <c r="D8317" s="103"/>
      <c r="E8317" s="103"/>
      <c r="F8317" s="103"/>
      <c r="H8317" s="123"/>
      <c r="I8317" s="103"/>
      <c r="J8317" s="103"/>
      <c r="K8317" s="103"/>
    </row>
    <row r="8318" spans="2:11" ht="12" customHeight="1" x14ac:dyDescent="0.25">
      <c r="B8318" s="103"/>
      <c r="C8318" s="123"/>
      <c r="D8318" s="103"/>
      <c r="E8318" s="103"/>
      <c r="F8318" s="103"/>
      <c r="H8318" s="123"/>
      <c r="I8318" s="103"/>
      <c r="J8318" s="103"/>
      <c r="K8318" s="103"/>
    </row>
    <row r="8319" spans="2:11" ht="12" customHeight="1" x14ac:dyDescent="0.25">
      <c r="B8319" s="103"/>
      <c r="C8319" s="123"/>
      <c r="D8319" s="103"/>
      <c r="E8319" s="103"/>
      <c r="F8319" s="103"/>
      <c r="H8319" s="123"/>
      <c r="I8319" s="103"/>
      <c r="J8319" s="103"/>
      <c r="K8319" s="103"/>
    </row>
    <row r="8320" spans="2:11" ht="12" customHeight="1" x14ac:dyDescent="0.25">
      <c r="B8320" s="103"/>
      <c r="C8320" s="123"/>
      <c r="D8320" s="103"/>
      <c r="E8320" s="103"/>
      <c r="F8320" s="103"/>
      <c r="H8320" s="123"/>
      <c r="I8320" s="103"/>
      <c r="J8320" s="103"/>
      <c r="K8320" s="103"/>
    </row>
    <row r="8321" spans="2:11" ht="12" customHeight="1" x14ac:dyDescent="0.25">
      <c r="B8321" s="103"/>
      <c r="C8321" s="123"/>
      <c r="D8321" s="103"/>
      <c r="E8321" s="103"/>
      <c r="F8321" s="103"/>
      <c r="H8321" s="123"/>
      <c r="I8321" s="103"/>
      <c r="J8321" s="103"/>
      <c r="K8321" s="103"/>
    </row>
    <row r="8322" spans="2:11" ht="12" customHeight="1" x14ac:dyDescent="0.25">
      <c r="B8322" s="103"/>
      <c r="C8322" s="123"/>
      <c r="D8322" s="103"/>
      <c r="E8322" s="103"/>
      <c r="F8322" s="103"/>
      <c r="H8322" s="123"/>
      <c r="I8322" s="103"/>
      <c r="J8322" s="103"/>
      <c r="K8322" s="103"/>
    </row>
    <row r="8323" spans="2:11" ht="12" customHeight="1" x14ac:dyDescent="0.25">
      <c r="B8323" s="103"/>
      <c r="C8323" s="123"/>
      <c r="D8323" s="103"/>
      <c r="E8323" s="103"/>
      <c r="F8323" s="103"/>
      <c r="H8323" s="123"/>
      <c r="I8323" s="103"/>
      <c r="J8323" s="103"/>
      <c r="K8323" s="103"/>
    </row>
    <row r="8324" spans="2:11" ht="12" customHeight="1" x14ac:dyDescent="0.25">
      <c r="B8324" s="103"/>
      <c r="C8324" s="123"/>
      <c r="D8324" s="103"/>
      <c r="E8324" s="103"/>
      <c r="F8324" s="103"/>
      <c r="H8324" s="123"/>
      <c r="I8324" s="103"/>
      <c r="J8324" s="103"/>
      <c r="K8324" s="103"/>
    </row>
    <row r="8325" spans="2:11" ht="12" customHeight="1" x14ac:dyDescent="0.25">
      <c r="B8325" s="103"/>
      <c r="C8325" s="123"/>
      <c r="D8325" s="103"/>
      <c r="E8325" s="103"/>
      <c r="F8325" s="103"/>
      <c r="H8325" s="123"/>
      <c r="I8325" s="103"/>
      <c r="J8325" s="103"/>
      <c r="K8325" s="103"/>
    </row>
    <row r="8326" spans="2:11" ht="12" customHeight="1" x14ac:dyDescent="0.25">
      <c r="B8326" s="103"/>
      <c r="C8326" s="123"/>
      <c r="D8326" s="103"/>
      <c r="E8326" s="103"/>
      <c r="F8326" s="103"/>
      <c r="H8326" s="123"/>
      <c r="I8326" s="103"/>
      <c r="J8326" s="103"/>
      <c r="K8326" s="103"/>
    </row>
    <row r="8327" spans="2:11" ht="12" customHeight="1" x14ac:dyDescent="0.25">
      <c r="B8327" s="103"/>
      <c r="C8327" s="123"/>
      <c r="D8327" s="103"/>
      <c r="E8327" s="103"/>
      <c r="F8327" s="103"/>
      <c r="H8327" s="123"/>
      <c r="I8327" s="103"/>
      <c r="J8327" s="103"/>
      <c r="K8327" s="103"/>
    </row>
    <row r="8328" spans="2:11" ht="12" customHeight="1" x14ac:dyDescent="0.25">
      <c r="B8328" s="103"/>
      <c r="C8328" s="123"/>
      <c r="D8328" s="103"/>
      <c r="E8328" s="103"/>
      <c r="F8328" s="103"/>
      <c r="H8328" s="123"/>
      <c r="I8328" s="103"/>
      <c r="J8328" s="103"/>
      <c r="K8328" s="103"/>
    </row>
    <row r="8329" spans="2:11" ht="12" customHeight="1" x14ac:dyDescent="0.25">
      <c r="B8329" s="103"/>
      <c r="C8329" s="123"/>
      <c r="D8329" s="103"/>
      <c r="E8329" s="103"/>
      <c r="F8329" s="103"/>
      <c r="H8329" s="123"/>
      <c r="I8329" s="103"/>
      <c r="J8329" s="103"/>
      <c r="K8329" s="103"/>
    </row>
    <row r="8330" spans="2:11" ht="12" customHeight="1" x14ac:dyDescent="0.25">
      <c r="B8330" s="103"/>
      <c r="C8330" s="123"/>
      <c r="D8330" s="103"/>
      <c r="E8330" s="103"/>
      <c r="F8330" s="103"/>
      <c r="H8330" s="123"/>
      <c r="I8330" s="103"/>
      <c r="J8330" s="103"/>
      <c r="K8330" s="103"/>
    </row>
    <row r="8331" spans="2:11" ht="12" customHeight="1" x14ac:dyDescent="0.25">
      <c r="B8331" s="103"/>
      <c r="C8331" s="123"/>
      <c r="D8331" s="103"/>
      <c r="E8331" s="103"/>
      <c r="F8331" s="103"/>
      <c r="H8331" s="123"/>
      <c r="I8331" s="103"/>
      <c r="J8331" s="103"/>
      <c r="K8331" s="103"/>
    </row>
    <row r="8332" spans="2:11" ht="12" customHeight="1" x14ac:dyDescent="0.25">
      <c r="B8332" s="103"/>
      <c r="C8332" s="123"/>
      <c r="D8332" s="103"/>
      <c r="E8332" s="103"/>
      <c r="F8332" s="103"/>
      <c r="H8332" s="123"/>
      <c r="I8332" s="103"/>
      <c r="J8332" s="103"/>
      <c r="K8332" s="103"/>
    </row>
    <row r="8333" spans="2:11" ht="12" customHeight="1" x14ac:dyDescent="0.25">
      <c r="B8333" s="103"/>
      <c r="C8333" s="123"/>
      <c r="D8333" s="103"/>
      <c r="E8333" s="103"/>
      <c r="F8333" s="103"/>
      <c r="H8333" s="123"/>
      <c r="I8333" s="103"/>
      <c r="J8333" s="103"/>
      <c r="K8333" s="103"/>
    </row>
    <row r="8334" spans="2:11" ht="12" customHeight="1" x14ac:dyDescent="0.25">
      <c r="B8334" s="103"/>
      <c r="C8334" s="123"/>
      <c r="D8334" s="103"/>
      <c r="E8334" s="103"/>
      <c r="F8334" s="103"/>
      <c r="H8334" s="123"/>
      <c r="I8334" s="103"/>
      <c r="J8334" s="103"/>
      <c r="K8334" s="103"/>
    </row>
    <row r="8335" spans="2:11" ht="12" customHeight="1" x14ac:dyDescent="0.25">
      <c r="B8335" s="103"/>
      <c r="C8335" s="123"/>
      <c r="D8335" s="103"/>
      <c r="E8335" s="103"/>
      <c r="F8335" s="103"/>
      <c r="H8335" s="123"/>
      <c r="I8335" s="103"/>
      <c r="J8335" s="103"/>
      <c r="K8335" s="103"/>
    </row>
    <row r="8336" spans="2:11" ht="12" customHeight="1" x14ac:dyDescent="0.25">
      <c r="B8336" s="103"/>
      <c r="C8336" s="123"/>
      <c r="D8336" s="103"/>
      <c r="E8336" s="103"/>
      <c r="F8336" s="103"/>
      <c r="H8336" s="123"/>
      <c r="I8336" s="103"/>
      <c r="J8336" s="103"/>
      <c r="K8336" s="103"/>
    </row>
    <row r="8337" spans="2:11" ht="12" customHeight="1" x14ac:dyDescent="0.25">
      <c r="B8337" s="103"/>
      <c r="C8337" s="123"/>
      <c r="D8337" s="103"/>
      <c r="E8337" s="103"/>
      <c r="F8337" s="103"/>
      <c r="H8337" s="123"/>
      <c r="I8337" s="103"/>
      <c r="J8337" s="103"/>
      <c r="K8337" s="103"/>
    </row>
    <row r="8338" spans="2:11" ht="12" customHeight="1" x14ac:dyDescent="0.25">
      <c r="B8338" s="103"/>
      <c r="C8338" s="123"/>
      <c r="D8338" s="103"/>
      <c r="E8338" s="103"/>
      <c r="F8338" s="103"/>
      <c r="H8338" s="123"/>
      <c r="I8338" s="103"/>
      <c r="J8338" s="103"/>
      <c r="K8338" s="103"/>
    </row>
    <row r="8339" spans="2:11" ht="12" customHeight="1" x14ac:dyDescent="0.25">
      <c r="B8339" s="103"/>
      <c r="C8339" s="123"/>
      <c r="D8339" s="103"/>
      <c r="E8339" s="103"/>
      <c r="F8339" s="103"/>
      <c r="H8339" s="123"/>
      <c r="I8339" s="103"/>
      <c r="J8339" s="103"/>
      <c r="K8339" s="103"/>
    </row>
    <row r="8340" spans="2:11" ht="12" customHeight="1" x14ac:dyDescent="0.25">
      <c r="B8340" s="103"/>
      <c r="C8340" s="123"/>
      <c r="D8340" s="103"/>
      <c r="E8340" s="103"/>
      <c r="F8340" s="103"/>
      <c r="H8340" s="123"/>
      <c r="I8340" s="103"/>
      <c r="J8340" s="103"/>
      <c r="K8340" s="103"/>
    </row>
    <row r="8341" spans="2:11" ht="12" customHeight="1" x14ac:dyDescent="0.25">
      <c r="B8341" s="103"/>
      <c r="C8341" s="123"/>
      <c r="D8341" s="103"/>
      <c r="E8341" s="103"/>
      <c r="F8341" s="103"/>
      <c r="H8341" s="123"/>
      <c r="I8341" s="103"/>
      <c r="J8341" s="103"/>
      <c r="K8341" s="103"/>
    </row>
    <row r="8342" spans="2:11" ht="12" customHeight="1" x14ac:dyDescent="0.25">
      <c r="B8342" s="103"/>
      <c r="C8342" s="123"/>
      <c r="D8342" s="103"/>
      <c r="E8342" s="103"/>
      <c r="F8342" s="103"/>
      <c r="H8342" s="123"/>
      <c r="I8342" s="103"/>
      <c r="J8342" s="103"/>
      <c r="K8342" s="103"/>
    </row>
    <row r="8343" spans="2:11" ht="12" customHeight="1" x14ac:dyDescent="0.25">
      <c r="B8343" s="103"/>
      <c r="C8343" s="123"/>
      <c r="D8343" s="103"/>
      <c r="E8343" s="103"/>
      <c r="F8343" s="103"/>
      <c r="H8343" s="123"/>
      <c r="I8343" s="103"/>
      <c r="J8343" s="103"/>
      <c r="K8343" s="103"/>
    </row>
    <row r="8344" spans="2:11" ht="12" customHeight="1" x14ac:dyDescent="0.25">
      <c r="B8344" s="103"/>
      <c r="C8344" s="123"/>
      <c r="D8344" s="103"/>
      <c r="E8344" s="103"/>
      <c r="F8344" s="103"/>
      <c r="H8344" s="123"/>
      <c r="I8344" s="103"/>
      <c r="J8344" s="103"/>
      <c r="K8344" s="103"/>
    </row>
    <row r="8345" spans="2:11" ht="12" customHeight="1" x14ac:dyDescent="0.25">
      <c r="B8345" s="103"/>
      <c r="C8345" s="123"/>
      <c r="D8345" s="103"/>
      <c r="E8345" s="103"/>
      <c r="F8345" s="103"/>
      <c r="H8345" s="123"/>
      <c r="I8345" s="103"/>
      <c r="J8345" s="103"/>
      <c r="K8345" s="103"/>
    </row>
    <row r="8346" spans="2:11" ht="12" customHeight="1" x14ac:dyDescent="0.25">
      <c r="B8346" s="103"/>
      <c r="C8346" s="123"/>
      <c r="D8346" s="103"/>
      <c r="E8346" s="103"/>
      <c r="F8346" s="103"/>
      <c r="H8346" s="123"/>
      <c r="I8346" s="103"/>
      <c r="J8346" s="103"/>
      <c r="K8346" s="103"/>
    </row>
    <row r="8347" spans="2:11" ht="12" customHeight="1" x14ac:dyDescent="0.25">
      <c r="B8347" s="103"/>
      <c r="C8347" s="123"/>
      <c r="D8347" s="103"/>
      <c r="E8347" s="103"/>
      <c r="F8347" s="103"/>
      <c r="H8347" s="123"/>
      <c r="I8347" s="103"/>
      <c r="J8347" s="103"/>
      <c r="K8347" s="103"/>
    </row>
    <row r="8348" spans="2:11" ht="12" customHeight="1" x14ac:dyDescent="0.25">
      <c r="B8348" s="103"/>
      <c r="C8348" s="123"/>
      <c r="D8348" s="103"/>
      <c r="E8348" s="103"/>
      <c r="F8348" s="103"/>
      <c r="H8348" s="123"/>
      <c r="I8348" s="103"/>
      <c r="J8348" s="103"/>
      <c r="K8348" s="103"/>
    </row>
    <row r="8349" spans="2:11" ht="12" customHeight="1" x14ac:dyDescent="0.25">
      <c r="B8349" s="103"/>
      <c r="C8349" s="123"/>
      <c r="D8349" s="103"/>
      <c r="E8349" s="103"/>
      <c r="F8349" s="103"/>
      <c r="H8349" s="123"/>
      <c r="I8349" s="103"/>
      <c r="J8349" s="103"/>
      <c r="K8349" s="103"/>
    </row>
    <row r="8350" spans="2:11" ht="12" customHeight="1" x14ac:dyDescent="0.25">
      <c r="B8350" s="103"/>
      <c r="C8350" s="123"/>
      <c r="D8350" s="103"/>
      <c r="E8350" s="103"/>
      <c r="F8350" s="103"/>
      <c r="H8350" s="123"/>
      <c r="I8350" s="103"/>
      <c r="J8350" s="103"/>
      <c r="K8350" s="103"/>
    </row>
    <row r="8351" spans="2:11" ht="12" customHeight="1" x14ac:dyDescent="0.25">
      <c r="B8351" s="103"/>
      <c r="C8351" s="123"/>
      <c r="D8351" s="103"/>
      <c r="E8351" s="103"/>
      <c r="F8351" s="103"/>
      <c r="H8351" s="123"/>
      <c r="I8351" s="103"/>
      <c r="J8351" s="103"/>
      <c r="K8351" s="103"/>
    </row>
    <row r="8352" spans="2:11" ht="12" customHeight="1" x14ac:dyDescent="0.25">
      <c r="B8352" s="103"/>
      <c r="C8352" s="123"/>
      <c r="D8352" s="103"/>
      <c r="E8352" s="103"/>
      <c r="F8352" s="103"/>
      <c r="H8352" s="123"/>
      <c r="I8352" s="103"/>
      <c r="J8352" s="103"/>
      <c r="K8352" s="103"/>
    </row>
    <row r="8353" spans="2:11" ht="12" customHeight="1" x14ac:dyDescent="0.25">
      <c r="B8353" s="103"/>
      <c r="C8353" s="123"/>
      <c r="D8353" s="103"/>
      <c r="E8353" s="103"/>
      <c r="F8353" s="103"/>
      <c r="H8353" s="123"/>
      <c r="I8353" s="103"/>
      <c r="J8353" s="103"/>
      <c r="K8353" s="103"/>
    </row>
    <row r="8354" spans="2:11" ht="12" customHeight="1" x14ac:dyDescent="0.25">
      <c r="B8354" s="103"/>
      <c r="C8354" s="123"/>
      <c r="D8354" s="103"/>
      <c r="E8354" s="103"/>
      <c r="F8354" s="103"/>
      <c r="H8354" s="123"/>
      <c r="I8354" s="103"/>
      <c r="J8354" s="103"/>
      <c r="K8354" s="103"/>
    </row>
    <row r="8355" spans="2:11" ht="12" customHeight="1" x14ac:dyDescent="0.25">
      <c r="B8355" s="103"/>
      <c r="C8355" s="123"/>
      <c r="D8355" s="103"/>
      <c r="E8355" s="103"/>
      <c r="F8355" s="103"/>
      <c r="H8355" s="123"/>
      <c r="I8355" s="103"/>
      <c r="J8355" s="103"/>
      <c r="K8355" s="103"/>
    </row>
    <row r="8356" spans="2:11" ht="12" customHeight="1" x14ac:dyDescent="0.25">
      <c r="B8356" s="103"/>
      <c r="C8356" s="123"/>
      <c r="D8356" s="103"/>
      <c r="E8356" s="103"/>
      <c r="F8356" s="103"/>
      <c r="H8356" s="123"/>
      <c r="I8356" s="103"/>
      <c r="J8356" s="103"/>
      <c r="K8356" s="103"/>
    </row>
    <row r="8357" spans="2:11" ht="12" customHeight="1" x14ac:dyDescent="0.25">
      <c r="B8357" s="103"/>
      <c r="C8357" s="123"/>
      <c r="D8357" s="103"/>
      <c r="E8357" s="103"/>
      <c r="F8357" s="103"/>
      <c r="H8357" s="123"/>
      <c r="I8357" s="103"/>
      <c r="J8357" s="103"/>
      <c r="K8357" s="103"/>
    </row>
    <row r="8358" spans="2:11" ht="12" customHeight="1" x14ac:dyDescent="0.25">
      <c r="B8358" s="103"/>
      <c r="C8358" s="123"/>
      <c r="D8358" s="103"/>
      <c r="E8358" s="103"/>
      <c r="F8358" s="103"/>
      <c r="H8358" s="123"/>
      <c r="I8358" s="103"/>
      <c r="J8358" s="103"/>
      <c r="K8358" s="103"/>
    </row>
    <row r="8359" spans="2:11" ht="12" customHeight="1" x14ac:dyDescent="0.25">
      <c r="B8359" s="103"/>
      <c r="C8359" s="123"/>
      <c r="D8359" s="103"/>
      <c r="E8359" s="103"/>
      <c r="F8359" s="103"/>
      <c r="H8359" s="123"/>
      <c r="I8359" s="103"/>
      <c r="J8359" s="103"/>
      <c r="K8359" s="103"/>
    </row>
    <row r="8360" spans="2:11" ht="12" customHeight="1" x14ac:dyDescent="0.25">
      <c r="B8360" s="103"/>
      <c r="C8360" s="123"/>
      <c r="D8360" s="103"/>
      <c r="E8360" s="103"/>
      <c r="F8360" s="103"/>
      <c r="H8360" s="123"/>
      <c r="I8360" s="103"/>
      <c r="J8360" s="103"/>
      <c r="K8360" s="103"/>
    </row>
    <row r="8361" spans="2:11" ht="12" customHeight="1" x14ac:dyDescent="0.25">
      <c r="B8361" s="103"/>
      <c r="C8361" s="123"/>
      <c r="D8361" s="103"/>
      <c r="E8361" s="103"/>
      <c r="F8361" s="103"/>
      <c r="H8361" s="123"/>
      <c r="I8361" s="103"/>
      <c r="J8361" s="103"/>
      <c r="K8361" s="103"/>
    </row>
    <row r="8362" spans="2:11" ht="12" customHeight="1" x14ac:dyDescent="0.25">
      <c r="B8362" s="103"/>
      <c r="C8362" s="123"/>
      <c r="D8362" s="103"/>
      <c r="E8362" s="103"/>
      <c r="F8362" s="103"/>
      <c r="H8362" s="123"/>
      <c r="I8362" s="103"/>
      <c r="J8362" s="103"/>
      <c r="K8362" s="103"/>
    </row>
    <row r="8363" spans="2:11" ht="12" customHeight="1" x14ac:dyDescent="0.25">
      <c r="B8363" s="103"/>
      <c r="C8363" s="123"/>
      <c r="D8363" s="103"/>
      <c r="E8363" s="103"/>
      <c r="F8363" s="103"/>
      <c r="H8363" s="123"/>
      <c r="I8363" s="103"/>
      <c r="J8363" s="103"/>
      <c r="K8363" s="103"/>
    </row>
    <row r="8364" spans="2:11" ht="12" customHeight="1" x14ac:dyDescent="0.25">
      <c r="B8364" s="103"/>
      <c r="C8364" s="123"/>
      <c r="D8364" s="103"/>
      <c r="E8364" s="103"/>
      <c r="F8364" s="103"/>
      <c r="H8364" s="123"/>
      <c r="I8364" s="103"/>
      <c r="J8364" s="103"/>
      <c r="K8364" s="103"/>
    </row>
    <row r="8365" spans="2:11" ht="12" customHeight="1" x14ac:dyDescent="0.25">
      <c r="B8365" s="103"/>
      <c r="C8365" s="123"/>
      <c r="D8365" s="103"/>
      <c r="E8365" s="103"/>
      <c r="F8365" s="103"/>
      <c r="H8365" s="123"/>
      <c r="I8365" s="103"/>
      <c r="J8365" s="103"/>
      <c r="K8365" s="103"/>
    </row>
    <row r="8366" spans="2:11" ht="12" customHeight="1" x14ac:dyDescent="0.25">
      <c r="B8366" s="103"/>
      <c r="C8366" s="123"/>
      <c r="D8366" s="103"/>
      <c r="E8366" s="103"/>
      <c r="F8366" s="103"/>
      <c r="H8366" s="123"/>
      <c r="I8366" s="103"/>
      <c r="J8366" s="103"/>
      <c r="K8366" s="103"/>
    </row>
    <row r="8367" spans="2:11" ht="12" customHeight="1" x14ac:dyDescent="0.25">
      <c r="B8367" s="103"/>
      <c r="C8367" s="123"/>
      <c r="D8367" s="103"/>
      <c r="E8367" s="103"/>
      <c r="F8367" s="103"/>
      <c r="H8367" s="123"/>
      <c r="I8367" s="103"/>
      <c r="J8367" s="103"/>
      <c r="K8367" s="103"/>
    </row>
    <row r="8368" spans="2:11" ht="12" customHeight="1" x14ac:dyDescent="0.25">
      <c r="B8368" s="103"/>
      <c r="C8368" s="123"/>
      <c r="D8368" s="103"/>
      <c r="E8368" s="103"/>
      <c r="F8368" s="103"/>
      <c r="H8368" s="123"/>
      <c r="I8368" s="103"/>
      <c r="J8368" s="103"/>
      <c r="K8368" s="103"/>
    </row>
    <row r="8369" spans="2:11" ht="12" customHeight="1" x14ac:dyDescent="0.25">
      <c r="B8369" s="103"/>
      <c r="C8369" s="123"/>
      <c r="D8369" s="103"/>
      <c r="E8369" s="103"/>
      <c r="F8369" s="103"/>
      <c r="H8369" s="123"/>
      <c r="I8369" s="103"/>
      <c r="J8369" s="103"/>
      <c r="K8369" s="103"/>
    </row>
    <row r="8370" spans="2:11" ht="12" customHeight="1" x14ac:dyDescent="0.25">
      <c r="B8370" s="103"/>
      <c r="C8370" s="123"/>
      <c r="D8370" s="103"/>
      <c r="E8370" s="103"/>
      <c r="F8370" s="103"/>
      <c r="H8370" s="123"/>
      <c r="I8370" s="103"/>
      <c r="J8370" s="103"/>
      <c r="K8370" s="103"/>
    </row>
    <row r="8371" spans="2:11" ht="12" customHeight="1" x14ac:dyDescent="0.25">
      <c r="B8371" s="103"/>
      <c r="C8371" s="123"/>
      <c r="D8371" s="103"/>
      <c r="E8371" s="103"/>
      <c r="F8371" s="103"/>
      <c r="H8371" s="123"/>
      <c r="I8371" s="103"/>
      <c r="J8371" s="103"/>
      <c r="K8371" s="103"/>
    </row>
    <row r="8372" spans="2:11" ht="12" customHeight="1" x14ac:dyDescent="0.25">
      <c r="B8372" s="103"/>
      <c r="C8372" s="123"/>
      <c r="D8372" s="103"/>
      <c r="E8372" s="103"/>
      <c r="F8372" s="103"/>
      <c r="H8372" s="123"/>
      <c r="I8372" s="103"/>
      <c r="J8372" s="103"/>
      <c r="K8372" s="103"/>
    </row>
    <row r="8373" spans="2:11" ht="12" customHeight="1" x14ac:dyDescent="0.25">
      <c r="B8373" s="103"/>
      <c r="C8373" s="123"/>
      <c r="D8373" s="103"/>
      <c r="E8373" s="103"/>
      <c r="F8373" s="103"/>
      <c r="H8373" s="123"/>
      <c r="I8373" s="103"/>
      <c r="J8373" s="103"/>
      <c r="K8373" s="103"/>
    </row>
    <row r="8374" spans="2:11" ht="12" customHeight="1" x14ac:dyDescent="0.25">
      <c r="B8374" s="103"/>
      <c r="C8374" s="123"/>
      <c r="D8374" s="103"/>
      <c r="E8374" s="103"/>
      <c r="F8374" s="103"/>
      <c r="H8374" s="123"/>
      <c r="I8374" s="103"/>
      <c r="J8374" s="103"/>
      <c r="K8374" s="103"/>
    </row>
    <row r="8375" spans="2:11" ht="12" customHeight="1" x14ac:dyDescent="0.25">
      <c r="B8375" s="103"/>
      <c r="C8375" s="123"/>
      <c r="D8375" s="103"/>
      <c r="E8375" s="103"/>
      <c r="F8375" s="103"/>
      <c r="H8375" s="123"/>
      <c r="I8375" s="103"/>
      <c r="J8375" s="103"/>
      <c r="K8375" s="103"/>
    </row>
    <row r="8376" spans="2:11" ht="12" customHeight="1" x14ac:dyDescent="0.25">
      <c r="B8376" s="103"/>
      <c r="C8376" s="123"/>
      <c r="D8376" s="103"/>
      <c r="E8376" s="103"/>
      <c r="F8376" s="103"/>
      <c r="H8376" s="123"/>
      <c r="I8376" s="103"/>
      <c r="J8376" s="103"/>
      <c r="K8376" s="103"/>
    </row>
    <row r="8377" spans="2:11" ht="12" customHeight="1" x14ac:dyDescent="0.25">
      <c r="B8377" s="103"/>
      <c r="C8377" s="123"/>
      <c r="D8377" s="103"/>
      <c r="E8377" s="103"/>
      <c r="F8377" s="103"/>
      <c r="H8377" s="123"/>
      <c r="I8377" s="103"/>
      <c r="J8377" s="103"/>
      <c r="K8377" s="103"/>
    </row>
    <row r="8378" spans="2:11" ht="12" customHeight="1" x14ac:dyDescent="0.25">
      <c r="B8378" s="103"/>
      <c r="C8378" s="123"/>
      <c r="D8378" s="103"/>
      <c r="E8378" s="103"/>
      <c r="F8378" s="103"/>
      <c r="H8378" s="123"/>
      <c r="I8378" s="103"/>
      <c r="J8378" s="103"/>
      <c r="K8378" s="103"/>
    </row>
    <row r="8379" spans="2:11" ht="12" customHeight="1" x14ac:dyDescent="0.25">
      <c r="B8379" s="103"/>
      <c r="C8379" s="123"/>
      <c r="D8379" s="103"/>
      <c r="E8379" s="103"/>
      <c r="F8379" s="103"/>
      <c r="H8379" s="123"/>
      <c r="I8379" s="103"/>
      <c r="J8379" s="103"/>
      <c r="K8379" s="103"/>
    </row>
    <row r="8380" spans="2:11" ht="12" customHeight="1" x14ac:dyDescent="0.25">
      <c r="B8380" s="103"/>
      <c r="C8380" s="123"/>
      <c r="D8380" s="103"/>
      <c r="E8380" s="103"/>
      <c r="F8380" s="103"/>
      <c r="H8380" s="123"/>
      <c r="I8380" s="103"/>
      <c r="J8380" s="103"/>
      <c r="K8380" s="103"/>
    </row>
    <row r="8381" spans="2:11" ht="12" customHeight="1" x14ac:dyDescent="0.25">
      <c r="B8381" s="103"/>
      <c r="C8381" s="123"/>
      <c r="D8381" s="103"/>
      <c r="E8381" s="103"/>
      <c r="F8381" s="103"/>
      <c r="H8381" s="123"/>
      <c r="I8381" s="103"/>
      <c r="J8381" s="103"/>
      <c r="K8381" s="103"/>
    </row>
    <row r="8382" spans="2:11" ht="12" customHeight="1" x14ac:dyDescent="0.25">
      <c r="B8382" s="103"/>
      <c r="C8382" s="123"/>
      <c r="D8382" s="103"/>
      <c r="E8382" s="103"/>
      <c r="F8382" s="103"/>
      <c r="H8382" s="123"/>
      <c r="I8382" s="103"/>
      <c r="J8382" s="103"/>
      <c r="K8382" s="103"/>
    </row>
    <row r="8383" spans="2:11" ht="12" customHeight="1" x14ac:dyDescent="0.25">
      <c r="B8383" s="103"/>
      <c r="C8383" s="123"/>
      <c r="D8383" s="103"/>
      <c r="E8383" s="103"/>
      <c r="F8383" s="103"/>
      <c r="H8383" s="123"/>
      <c r="I8383" s="103"/>
      <c r="J8383" s="103"/>
      <c r="K8383" s="103"/>
    </row>
    <row r="8384" spans="2:11" ht="12" customHeight="1" x14ac:dyDescent="0.25">
      <c r="B8384" s="103"/>
      <c r="C8384" s="123"/>
      <c r="D8384" s="103"/>
      <c r="E8384" s="103"/>
      <c r="F8384" s="103"/>
      <c r="H8384" s="123"/>
      <c r="I8384" s="103"/>
      <c r="J8384" s="103"/>
      <c r="K8384" s="103"/>
    </row>
    <row r="8385" spans="2:11" ht="12" customHeight="1" x14ac:dyDescent="0.25">
      <c r="B8385" s="103"/>
      <c r="C8385" s="123"/>
      <c r="D8385" s="103"/>
      <c r="E8385" s="103"/>
      <c r="F8385" s="103"/>
      <c r="H8385" s="123"/>
      <c r="I8385" s="103"/>
      <c r="J8385" s="103"/>
      <c r="K8385" s="103"/>
    </row>
    <row r="8386" spans="2:11" ht="12" customHeight="1" x14ac:dyDescent="0.25">
      <c r="B8386" s="103"/>
      <c r="C8386" s="123"/>
      <c r="D8386" s="103"/>
      <c r="E8386" s="103"/>
      <c r="F8386" s="103"/>
      <c r="H8386" s="123"/>
      <c r="I8386" s="103"/>
      <c r="J8386" s="103"/>
      <c r="K8386" s="103"/>
    </row>
    <row r="8387" spans="2:11" ht="12" customHeight="1" x14ac:dyDescent="0.25">
      <c r="B8387" s="103"/>
      <c r="C8387" s="123"/>
      <c r="D8387" s="103"/>
      <c r="E8387" s="103"/>
      <c r="F8387" s="103"/>
      <c r="H8387" s="123"/>
      <c r="I8387" s="103"/>
      <c r="J8387" s="103"/>
      <c r="K8387" s="103"/>
    </row>
    <row r="8388" spans="2:11" ht="12" customHeight="1" x14ac:dyDescent="0.25">
      <c r="B8388" s="103"/>
      <c r="C8388" s="123"/>
      <c r="D8388" s="103"/>
      <c r="E8388" s="103"/>
      <c r="F8388" s="103"/>
      <c r="H8388" s="123"/>
      <c r="I8388" s="103"/>
      <c r="J8388" s="103"/>
      <c r="K8388" s="103"/>
    </row>
    <row r="8389" spans="2:11" ht="12" customHeight="1" x14ac:dyDescent="0.25">
      <c r="B8389" s="103"/>
      <c r="C8389" s="123"/>
      <c r="D8389" s="103"/>
      <c r="E8389" s="103"/>
      <c r="F8389" s="103"/>
      <c r="H8389" s="123"/>
      <c r="I8389" s="103"/>
      <c r="J8389" s="103"/>
      <c r="K8389" s="103"/>
    </row>
    <row r="8390" spans="2:11" ht="12" customHeight="1" x14ac:dyDescent="0.25">
      <c r="B8390" s="103"/>
      <c r="C8390" s="123"/>
      <c r="D8390" s="103"/>
      <c r="E8390" s="103"/>
      <c r="F8390" s="103"/>
      <c r="H8390" s="123"/>
      <c r="I8390" s="103"/>
      <c r="J8390" s="103"/>
      <c r="K8390" s="103"/>
    </row>
    <row r="8391" spans="2:11" ht="12" customHeight="1" x14ac:dyDescent="0.25">
      <c r="B8391" s="103"/>
      <c r="C8391" s="123"/>
      <c r="D8391" s="103"/>
      <c r="E8391" s="103"/>
      <c r="F8391" s="103"/>
      <c r="H8391" s="123"/>
      <c r="I8391" s="103"/>
      <c r="J8391" s="103"/>
      <c r="K8391" s="103"/>
    </row>
    <row r="8392" spans="2:11" ht="12" customHeight="1" x14ac:dyDescent="0.25">
      <c r="B8392" s="103"/>
      <c r="C8392" s="123"/>
      <c r="D8392" s="103"/>
      <c r="E8392" s="103"/>
      <c r="F8392" s="103"/>
      <c r="H8392" s="123"/>
      <c r="I8392" s="103"/>
      <c r="J8392" s="103"/>
      <c r="K8392" s="103"/>
    </row>
    <row r="8393" spans="2:11" ht="12" customHeight="1" x14ac:dyDescent="0.25">
      <c r="B8393" s="103"/>
      <c r="C8393" s="123"/>
      <c r="D8393" s="103"/>
      <c r="E8393" s="103"/>
      <c r="F8393" s="103"/>
      <c r="H8393" s="123"/>
      <c r="I8393" s="103"/>
      <c r="J8393" s="103"/>
      <c r="K8393" s="103"/>
    </row>
    <row r="8394" spans="2:11" ht="12" customHeight="1" x14ac:dyDescent="0.25">
      <c r="B8394" s="103"/>
      <c r="C8394" s="123"/>
      <c r="D8394" s="103"/>
      <c r="E8394" s="103"/>
      <c r="F8394" s="103"/>
      <c r="H8394" s="123"/>
      <c r="I8394" s="103"/>
      <c r="J8394" s="103"/>
      <c r="K8394" s="103"/>
    </row>
    <row r="8395" spans="2:11" ht="12" customHeight="1" x14ac:dyDescent="0.25">
      <c r="B8395" s="103"/>
      <c r="C8395" s="123"/>
      <c r="D8395" s="103"/>
      <c r="E8395" s="103"/>
      <c r="F8395" s="103"/>
      <c r="H8395" s="123"/>
      <c r="I8395" s="103"/>
      <c r="J8395" s="103"/>
      <c r="K8395" s="103"/>
    </row>
    <row r="8396" spans="2:11" ht="12" customHeight="1" x14ac:dyDescent="0.25">
      <c r="B8396" s="103"/>
      <c r="C8396" s="123"/>
      <c r="D8396" s="103"/>
      <c r="E8396" s="103"/>
      <c r="F8396" s="103"/>
      <c r="H8396" s="123"/>
      <c r="I8396" s="103"/>
      <c r="J8396" s="103"/>
      <c r="K8396" s="103"/>
    </row>
    <row r="8397" spans="2:11" ht="12" customHeight="1" x14ac:dyDescent="0.25">
      <c r="B8397" s="103"/>
      <c r="C8397" s="123"/>
      <c r="D8397" s="103"/>
      <c r="E8397" s="103"/>
      <c r="F8397" s="103"/>
      <c r="H8397" s="123"/>
      <c r="I8397" s="103"/>
      <c r="J8397" s="103"/>
      <c r="K8397" s="103"/>
    </row>
    <row r="8398" spans="2:11" ht="12" customHeight="1" x14ac:dyDescent="0.25">
      <c r="B8398" s="103"/>
      <c r="C8398" s="123"/>
      <c r="D8398" s="103"/>
      <c r="E8398" s="103"/>
      <c r="F8398" s="103"/>
      <c r="H8398" s="123"/>
      <c r="I8398" s="103"/>
      <c r="J8398" s="103"/>
      <c r="K8398" s="103"/>
    </row>
    <row r="8399" spans="2:11" ht="12" customHeight="1" x14ac:dyDescent="0.25">
      <c r="B8399" s="103"/>
      <c r="C8399" s="123"/>
      <c r="D8399" s="103"/>
      <c r="E8399" s="103"/>
      <c r="F8399" s="103"/>
      <c r="H8399" s="123"/>
      <c r="I8399" s="103"/>
      <c r="J8399" s="103"/>
      <c r="K8399" s="103"/>
    </row>
    <row r="8400" spans="2:11" ht="12" customHeight="1" x14ac:dyDescent="0.25">
      <c r="B8400" s="103"/>
      <c r="C8400" s="123"/>
      <c r="D8400" s="103"/>
      <c r="E8400" s="103"/>
      <c r="F8400" s="103"/>
      <c r="H8400" s="123"/>
      <c r="I8400" s="103"/>
      <c r="J8400" s="103"/>
      <c r="K8400" s="103"/>
    </row>
    <row r="8401" spans="2:11" ht="12" customHeight="1" x14ac:dyDescent="0.25">
      <c r="B8401" s="103"/>
      <c r="C8401" s="123"/>
      <c r="D8401" s="103"/>
      <c r="E8401" s="103"/>
      <c r="F8401" s="103"/>
      <c r="H8401" s="123"/>
      <c r="I8401" s="103"/>
      <c r="J8401" s="103"/>
      <c r="K8401" s="103"/>
    </row>
    <row r="8402" spans="2:11" ht="12" customHeight="1" x14ac:dyDescent="0.25">
      <c r="B8402" s="103"/>
      <c r="C8402" s="123"/>
      <c r="D8402" s="103"/>
      <c r="E8402" s="103"/>
      <c r="F8402" s="103"/>
      <c r="H8402" s="123"/>
      <c r="I8402" s="103"/>
      <c r="J8402" s="103"/>
      <c r="K8402" s="103"/>
    </row>
    <row r="8403" spans="2:11" ht="12" customHeight="1" x14ac:dyDescent="0.25">
      <c r="B8403" s="103"/>
      <c r="C8403" s="123"/>
      <c r="D8403" s="103"/>
      <c r="E8403" s="103"/>
      <c r="F8403" s="103"/>
      <c r="H8403" s="123"/>
      <c r="I8403" s="103"/>
      <c r="J8403" s="103"/>
      <c r="K8403" s="103"/>
    </row>
    <row r="8404" spans="2:11" ht="12" customHeight="1" x14ac:dyDescent="0.25">
      <c r="B8404" s="103"/>
      <c r="C8404" s="123"/>
      <c r="D8404" s="103"/>
      <c r="E8404" s="103"/>
      <c r="F8404" s="103"/>
      <c r="H8404" s="123"/>
      <c r="I8404" s="103"/>
      <c r="J8404" s="103"/>
      <c r="K8404" s="103"/>
    </row>
    <row r="8405" spans="2:11" ht="12" customHeight="1" x14ac:dyDescent="0.25">
      <c r="B8405" s="103"/>
      <c r="C8405" s="123"/>
      <c r="D8405" s="103"/>
      <c r="E8405" s="103"/>
      <c r="F8405" s="103"/>
      <c r="H8405" s="123"/>
      <c r="I8405" s="103"/>
      <c r="J8405" s="103"/>
      <c r="K8405" s="103"/>
    </row>
    <row r="8406" spans="2:11" ht="12" customHeight="1" x14ac:dyDescent="0.25">
      <c r="B8406" s="103"/>
      <c r="C8406" s="123"/>
      <c r="D8406" s="103"/>
      <c r="E8406" s="103"/>
      <c r="F8406" s="103"/>
      <c r="H8406" s="123"/>
      <c r="I8406" s="103"/>
      <c r="J8406" s="103"/>
      <c r="K8406" s="103"/>
    </row>
    <row r="8407" spans="2:11" ht="12" customHeight="1" x14ac:dyDescent="0.25">
      <c r="B8407" s="103"/>
      <c r="C8407" s="123"/>
      <c r="D8407" s="103"/>
      <c r="E8407" s="103"/>
      <c r="F8407" s="103"/>
      <c r="H8407" s="123"/>
      <c r="I8407" s="103"/>
      <c r="J8407" s="103"/>
      <c r="K8407" s="103"/>
    </row>
    <row r="8408" spans="2:11" ht="12" customHeight="1" x14ac:dyDescent="0.25">
      <c r="B8408" s="103"/>
      <c r="C8408" s="123"/>
      <c r="D8408" s="103"/>
      <c r="E8408" s="103"/>
      <c r="F8408" s="103"/>
      <c r="H8408" s="123"/>
      <c r="I8408" s="103"/>
      <c r="J8408" s="103"/>
      <c r="K8408" s="103"/>
    </row>
    <row r="8409" spans="2:11" ht="12" customHeight="1" x14ac:dyDescent="0.25">
      <c r="B8409" s="103"/>
      <c r="C8409" s="123"/>
      <c r="D8409" s="103"/>
      <c r="E8409" s="103"/>
      <c r="F8409" s="103"/>
      <c r="H8409" s="123"/>
      <c r="I8409" s="103"/>
      <c r="J8409" s="103"/>
      <c r="K8409" s="103"/>
    </row>
    <row r="8410" spans="2:11" ht="12" customHeight="1" x14ac:dyDescent="0.25">
      <c r="B8410" s="103"/>
      <c r="C8410" s="123"/>
      <c r="D8410" s="103"/>
      <c r="E8410" s="103"/>
      <c r="F8410" s="103"/>
      <c r="H8410" s="123"/>
      <c r="I8410" s="103"/>
      <c r="J8410" s="103"/>
      <c r="K8410" s="103"/>
    </row>
    <row r="8411" spans="2:11" ht="12" customHeight="1" x14ac:dyDescent="0.25">
      <c r="B8411" s="103"/>
      <c r="C8411" s="123"/>
      <c r="D8411" s="103"/>
      <c r="E8411" s="103"/>
      <c r="F8411" s="103"/>
      <c r="H8411" s="123"/>
      <c r="I8411" s="103"/>
      <c r="J8411" s="103"/>
      <c r="K8411" s="103"/>
    </row>
    <row r="8412" spans="2:11" ht="12" customHeight="1" x14ac:dyDescent="0.25">
      <c r="B8412" s="103"/>
      <c r="C8412" s="123"/>
      <c r="D8412" s="103"/>
      <c r="E8412" s="103"/>
      <c r="F8412" s="103"/>
      <c r="H8412" s="123"/>
      <c r="I8412" s="103"/>
      <c r="J8412" s="103"/>
      <c r="K8412" s="103"/>
    </row>
    <row r="8413" spans="2:11" ht="12" customHeight="1" x14ac:dyDescent="0.25">
      <c r="B8413" s="103"/>
      <c r="C8413" s="123"/>
      <c r="D8413" s="103"/>
      <c r="E8413" s="103"/>
      <c r="F8413" s="103"/>
      <c r="H8413" s="123"/>
      <c r="I8413" s="103"/>
      <c r="J8413" s="103"/>
      <c r="K8413" s="103"/>
    </row>
    <row r="8414" spans="2:11" ht="12" customHeight="1" x14ac:dyDescent="0.25">
      <c r="B8414" s="103"/>
      <c r="C8414" s="123"/>
      <c r="D8414" s="103"/>
      <c r="E8414" s="103"/>
      <c r="F8414" s="103"/>
      <c r="H8414" s="123"/>
      <c r="I8414" s="103"/>
      <c r="J8414" s="103"/>
      <c r="K8414" s="103"/>
    </row>
    <row r="8415" spans="2:11" ht="12" customHeight="1" x14ac:dyDescent="0.25">
      <c r="B8415" s="103"/>
      <c r="C8415" s="123"/>
      <c r="D8415" s="103"/>
      <c r="E8415" s="103"/>
      <c r="F8415" s="103"/>
      <c r="H8415" s="123"/>
      <c r="I8415" s="103"/>
      <c r="J8415" s="103"/>
      <c r="K8415" s="103"/>
    </row>
    <row r="8416" spans="2:11" ht="12" customHeight="1" x14ac:dyDescent="0.25">
      <c r="B8416" s="103"/>
      <c r="C8416" s="123"/>
      <c r="D8416" s="103"/>
      <c r="E8416" s="103"/>
      <c r="F8416" s="103"/>
      <c r="H8416" s="123"/>
      <c r="I8416" s="103"/>
      <c r="J8416" s="103"/>
      <c r="K8416" s="103"/>
    </row>
    <row r="8417" spans="2:11" ht="12" customHeight="1" x14ac:dyDescent="0.25">
      <c r="B8417" s="103"/>
      <c r="C8417" s="123"/>
      <c r="D8417" s="103"/>
      <c r="E8417" s="103"/>
      <c r="F8417" s="103"/>
      <c r="H8417" s="123"/>
      <c r="I8417" s="103"/>
      <c r="J8417" s="103"/>
      <c r="K8417" s="103"/>
    </row>
    <row r="8418" spans="2:11" ht="12" customHeight="1" x14ac:dyDescent="0.25">
      <c r="B8418" s="103"/>
      <c r="C8418" s="123"/>
      <c r="D8418" s="103"/>
      <c r="E8418" s="103"/>
      <c r="F8418" s="103"/>
      <c r="H8418" s="123"/>
      <c r="I8418" s="103"/>
      <c r="J8418" s="103"/>
      <c r="K8418" s="103"/>
    </row>
    <row r="8419" spans="2:11" ht="12" customHeight="1" x14ac:dyDescent="0.25">
      <c r="B8419" s="103"/>
      <c r="C8419" s="123"/>
      <c r="D8419" s="103"/>
      <c r="E8419" s="103"/>
      <c r="F8419" s="103"/>
      <c r="H8419" s="123"/>
      <c r="I8419" s="103"/>
      <c r="J8419" s="103"/>
      <c r="K8419" s="103"/>
    </row>
    <row r="8420" spans="2:11" ht="12" customHeight="1" x14ac:dyDescent="0.25">
      <c r="B8420" s="103"/>
      <c r="C8420" s="123"/>
      <c r="D8420" s="103"/>
      <c r="E8420" s="103"/>
      <c r="F8420" s="103"/>
      <c r="H8420" s="123"/>
      <c r="I8420" s="103"/>
      <c r="J8420" s="103"/>
      <c r="K8420" s="103"/>
    </row>
    <row r="8421" spans="2:11" ht="12" customHeight="1" x14ac:dyDescent="0.25">
      <c r="B8421" s="103"/>
      <c r="C8421" s="123"/>
      <c r="D8421" s="103"/>
      <c r="E8421" s="103"/>
      <c r="F8421" s="103"/>
      <c r="H8421" s="123"/>
      <c r="I8421" s="103"/>
      <c r="J8421" s="103"/>
      <c r="K8421" s="103"/>
    </row>
    <row r="8422" spans="2:11" ht="12" customHeight="1" x14ac:dyDescent="0.25">
      <c r="B8422" s="103"/>
      <c r="C8422" s="123"/>
      <c r="D8422" s="103"/>
      <c r="E8422" s="103"/>
      <c r="F8422" s="103"/>
      <c r="H8422" s="123"/>
      <c r="I8422" s="103"/>
      <c r="J8422" s="103"/>
      <c r="K8422" s="103"/>
    </row>
    <row r="8423" spans="2:11" ht="12" customHeight="1" x14ac:dyDescent="0.25">
      <c r="B8423" s="103"/>
      <c r="C8423" s="123"/>
      <c r="D8423" s="103"/>
      <c r="E8423" s="103"/>
      <c r="F8423" s="103"/>
      <c r="H8423" s="123"/>
      <c r="I8423" s="103"/>
      <c r="J8423" s="103"/>
      <c r="K8423" s="103"/>
    </row>
    <row r="8424" spans="2:11" ht="12" customHeight="1" x14ac:dyDescent="0.25">
      <c r="B8424" s="103"/>
      <c r="C8424" s="123"/>
      <c r="D8424" s="103"/>
      <c r="E8424" s="103"/>
      <c r="F8424" s="103"/>
      <c r="H8424" s="123"/>
      <c r="I8424" s="103"/>
      <c r="J8424" s="103"/>
      <c r="K8424" s="103"/>
    </row>
    <row r="8425" spans="2:11" ht="12" customHeight="1" x14ac:dyDescent="0.25">
      <c r="B8425" s="103"/>
      <c r="C8425" s="123"/>
      <c r="D8425" s="103"/>
      <c r="E8425" s="103"/>
      <c r="F8425" s="103"/>
      <c r="H8425" s="123"/>
      <c r="I8425" s="103"/>
      <c r="J8425" s="103"/>
      <c r="K8425" s="103"/>
    </row>
    <row r="8426" spans="2:11" ht="12" customHeight="1" x14ac:dyDescent="0.25">
      <c r="B8426" s="103"/>
      <c r="C8426" s="123"/>
      <c r="D8426" s="103"/>
      <c r="E8426" s="103"/>
      <c r="F8426" s="103"/>
      <c r="H8426" s="123"/>
      <c r="I8426" s="103"/>
      <c r="J8426" s="103"/>
      <c r="K8426" s="103"/>
    </row>
    <row r="8427" spans="2:11" ht="12" customHeight="1" x14ac:dyDescent="0.25">
      <c r="B8427" s="103"/>
      <c r="C8427" s="123"/>
      <c r="D8427" s="103"/>
      <c r="E8427" s="103"/>
      <c r="F8427" s="103"/>
      <c r="H8427" s="123"/>
      <c r="I8427" s="103"/>
      <c r="J8427" s="103"/>
      <c r="K8427" s="103"/>
    </row>
    <row r="8428" spans="2:11" ht="12" customHeight="1" x14ac:dyDescent="0.25">
      <c r="B8428" s="103"/>
      <c r="C8428" s="123"/>
      <c r="D8428" s="103"/>
      <c r="E8428" s="103"/>
      <c r="F8428" s="103"/>
      <c r="H8428" s="123"/>
      <c r="I8428" s="103"/>
      <c r="J8428" s="103"/>
      <c r="K8428" s="103"/>
    </row>
    <row r="8429" spans="2:11" ht="12" customHeight="1" x14ac:dyDescent="0.25">
      <c r="B8429" s="103"/>
      <c r="C8429" s="123"/>
      <c r="D8429" s="103"/>
      <c r="E8429" s="103"/>
      <c r="F8429" s="103"/>
      <c r="H8429" s="123"/>
      <c r="I8429" s="103"/>
      <c r="J8429" s="103"/>
      <c r="K8429" s="103"/>
    </row>
    <row r="8430" spans="2:11" ht="12" customHeight="1" x14ac:dyDescent="0.25">
      <c r="B8430" s="103"/>
      <c r="C8430" s="123"/>
      <c r="D8430" s="103"/>
      <c r="E8430" s="103"/>
      <c r="F8430" s="103"/>
      <c r="H8430" s="123"/>
      <c r="I8430" s="103"/>
      <c r="J8430" s="103"/>
      <c r="K8430" s="103"/>
    </row>
    <row r="8431" spans="2:11" ht="12" customHeight="1" x14ac:dyDescent="0.25">
      <c r="B8431" s="103"/>
      <c r="C8431" s="123"/>
      <c r="D8431" s="103"/>
      <c r="E8431" s="103"/>
      <c r="F8431" s="103"/>
      <c r="H8431" s="123"/>
      <c r="I8431" s="103"/>
      <c r="J8431" s="103"/>
      <c r="K8431" s="103"/>
    </row>
    <row r="8432" spans="2:11" ht="12" customHeight="1" x14ac:dyDescent="0.25">
      <c r="B8432" s="103"/>
      <c r="C8432" s="123"/>
      <c r="D8432" s="103"/>
      <c r="E8432" s="103"/>
      <c r="F8432" s="103"/>
      <c r="H8432" s="123"/>
      <c r="I8432" s="103"/>
      <c r="J8432" s="103"/>
      <c r="K8432" s="103"/>
    </row>
    <row r="8433" spans="2:11" ht="12" customHeight="1" x14ac:dyDescent="0.25">
      <c r="B8433" s="103"/>
      <c r="C8433" s="123"/>
      <c r="D8433" s="103"/>
      <c r="E8433" s="103"/>
      <c r="F8433" s="103"/>
      <c r="H8433" s="123"/>
      <c r="I8433" s="103"/>
      <c r="J8433" s="103"/>
      <c r="K8433" s="103"/>
    </row>
    <row r="8434" spans="2:11" ht="12" customHeight="1" x14ac:dyDescent="0.25">
      <c r="B8434" s="103"/>
      <c r="C8434" s="123"/>
      <c r="D8434" s="103"/>
      <c r="E8434" s="103"/>
      <c r="F8434" s="103"/>
      <c r="H8434" s="123"/>
      <c r="I8434" s="103"/>
      <c r="J8434" s="103"/>
      <c r="K8434" s="103"/>
    </row>
    <row r="8435" spans="2:11" ht="12" customHeight="1" x14ac:dyDescent="0.25">
      <c r="B8435" s="103"/>
      <c r="C8435" s="123"/>
      <c r="D8435" s="103"/>
      <c r="E8435" s="103"/>
      <c r="F8435" s="103"/>
      <c r="H8435" s="123"/>
      <c r="I8435" s="103"/>
      <c r="J8435" s="103"/>
      <c r="K8435" s="103"/>
    </row>
    <row r="8436" spans="2:11" ht="12" customHeight="1" x14ac:dyDescent="0.25">
      <c r="B8436" s="103"/>
      <c r="C8436" s="123"/>
      <c r="D8436" s="103"/>
      <c r="E8436" s="103"/>
      <c r="F8436" s="103"/>
      <c r="H8436" s="123"/>
      <c r="I8436" s="103"/>
      <c r="J8436" s="103"/>
      <c r="K8436" s="103"/>
    </row>
    <row r="8437" spans="2:11" ht="12" customHeight="1" x14ac:dyDescent="0.25">
      <c r="B8437" s="103"/>
      <c r="C8437" s="123"/>
      <c r="D8437" s="103"/>
      <c r="E8437" s="103"/>
      <c r="F8437" s="103"/>
      <c r="H8437" s="123"/>
      <c r="I8437" s="103"/>
      <c r="J8437" s="103"/>
      <c r="K8437" s="103"/>
    </row>
    <row r="8438" spans="2:11" ht="12" customHeight="1" x14ac:dyDescent="0.25">
      <c r="B8438" s="103"/>
      <c r="C8438" s="123"/>
      <c r="D8438" s="103"/>
      <c r="E8438" s="103"/>
      <c r="F8438" s="103"/>
      <c r="H8438" s="123"/>
      <c r="I8438" s="103"/>
      <c r="J8438" s="103"/>
      <c r="K8438" s="103"/>
    </row>
    <row r="8439" spans="2:11" ht="12" customHeight="1" x14ac:dyDescent="0.25">
      <c r="B8439" s="103"/>
      <c r="C8439" s="123"/>
      <c r="D8439" s="103"/>
      <c r="E8439" s="103"/>
      <c r="F8439" s="103"/>
      <c r="H8439" s="123"/>
      <c r="I8439" s="103"/>
      <c r="J8439" s="103"/>
      <c r="K8439" s="103"/>
    </row>
    <row r="8440" spans="2:11" ht="12" customHeight="1" x14ac:dyDescent="0.25">
      <c r="B8440" s="103"/>
      <c r="C8440" s="123"/>
      <c r="D8440" s="103"/>
      <c r="E8440" s="103"/>
      <c r="F8440" s="103"/>
      <c r="H8440" s="123"/>
      <c r="I8440" s="103"/>
      <c r="J8440" s="103"/>
      <c r="K8440" s="103"/>
    </row>
    <row r="8441" spans="2:11" ht="12" customHeight="1" x14ac:dyDescent="0.25">
      <c r="B8441" s="103"/>
      <c r="C8441" s="123"/>
      <c r="D8441" s="103"/>
      <c r="E8441" s="103"/>
      <c r="F8441" s="103"/>
      <c r="H8441" s="123"/>
      <c r="I8441" s="103"/>
      <c r="J8441" s="103"/>
      <c r="K8441" s="103"/>
    </row>
    <row r="8442" spans="2:11" ht="12" customHeight="1" x14ac:dyDescent="0.25">
      <c r="B8442" s="103"/>
      <c r="C8442" s="123"/>
      <c r="D8442" s="103"/>
      <c r="E8442" s="103"/>
      <c r="F8442" s="103"/>
      <c r="H8442" s="123"/>
      <c r="I8442" s="103"/>
      <c r="J8442" s="103"/>
      <c r="K8442" s="103"/>
    </row>
    <row r="8443" spans="2:11" ht="12" customHeight="1" x14ac:dyDescent="0.25">
      <c r="B8443" s="103"/>
      <c r="C8443" s="123"/>
      <c r="D8443" s="103"/>
      <c r="E8443" s="103"/>
      <c r="F8443" s="103"/>
      <c r="H8443" s="123"/>
      <c r="I8443" s="103"/>
      <c r="J8443" s="103"/>
      <c r="K8443" s="103"/>
    </row>
    <row r="8444" spans="2:11" ht="12" customHeight="1" x14ac:dyDescent="0.25">
      <c r="B8444" s="103"/>
      <c r="C8444" s="123"/>
      <c r="D8444" s="103"/>
      <c r="E8444" s="103"/>
      <c r="F8444" s="103"/>
      <c r="H8444" s="123"/>
      <c r="I8444" s="103"/>
      <c r="J8444" s="103"/>
      <c r="K8444" s="103"/>
    </row>
    <row r="8445" spans="2:11" ht="12" customHeight="1" x14ac:dyDescent="0.25">
      <c r="B8445" s="103"/>
      <c r="C8445" s="123"/>
      <c r="D8445" s="103"/>
      <c r="E8445" s="103"/>
      <c r="F8445" s="103"/>
      <c r="H8445" s="123"/>
      <c r="I8445" s="103"/>
      <c r="J8445" s="103"/>
      <c r="K8445" s="103"/>
    </row>
    <row r="8446" spans="2:11" ht="12" customHeight="1" x14ac:dyDescent="0.25">
      <c r="B8446" s="103"/>
      <c r="C8446" s="123"/>
      <c r="D8446" s="103"/>
      <c r="E8446" s="103"/>
      <c r="F8446" s="103"/>
      <c r="H8446" s="123"/>
      <c r="I8446" s="103"/>
      <c r="J8446" s="103"/>
      <c r="K8446" s="103"/>
    </row>
    <row r="8447" spans="2:11" ht="12" customHeight="1" x14ac:dyDescent="0.25">
      <c r="B8447" s="103"/>
      <c r="C8447" s="123"/>
      <c r="D8447" s="103"/>
      <c r="E8447" s="103"/>
      <c r="F8447" s="103"/>
      <c r="H8447" s="123"/>
      <c r="I8447" s="103"/>
      <c r="J8447" s="103"/>
      <c r="K8447" s="103"/>
    </row>
    <row r="8448" spans="2:11" ht="12" customHeight="1" x14ac:dyDescent="0.25">
      <c r="B8448" s="103"/>
      <c r="C8448" s="123"/>
      <c r="D8448" s="103"/>
      <c r="E8448" s="103"/>
      <c r="F8448" s="103"/>
      <c r="H8448" s="123"/>
      <c r="I8448" s="103"/>
      <c r="J8448" s="103"/>
      <c r="K8448" s="103"/>
    </row>
    <row r="8449" spans="2:11" ht="12" customHeight="1" x14ac:dyDescent="0.25">
      <c r="B8449" s="103"/>
      <c r="C8449" s="123"/>
      <c r="D8449" s="103"/>
      <c r="E8449" s="103"/>
      <c r="F8449" s="103"/>
      <c r="H8449" s="123"/>
      <c r="I8449" s="103"/>
      <c r="J8449" s="103"/>
      <c r="K8449" s="103"/>
    </row>
    <row r="8450" spans="2:11" ht="12" customHeight="1" x14ac:dyDescent="0.25">
      <c r="B8450" s="103"/>
      <c r="C8450" s="123"/>
      <c r="D8450" s="103"/>
      <c r="E8450" s="103"/>
      <c r="F8450" s="103"/>
      <c r="H8450" s="123"/>
      <c r="I8450" s="103"/>
      <c r="J8450" s="103"/>
      <c r="K8450" s="103"/>
    </row>
    <row r="8451" spans="2:11" ht="12" customHeight="1" x14ac:dyDescent="0.25">
      <c r="B8451" s="103"/>
      <c r="C8451" s="123"/>
      <c r="D8451" s="103"/>
      <c r="E8451" s="103"/>
      <c r="F8451" s="103"/>
      <c r="H8451" s="123"/>
      <c r="I8451" s="103"/>
      <c r="J8451" s="103"/>
      <c r="K8451" s="103"/>
    </row>
    <row r="8452" spans="2:11" ht="12" customHeight="1" x14ac:dyDescent="0.25">
      <c r="B8452" s="103"/>
      <c r="C8452" s="123"/>
      <c r="D8452" s="103"/>
      <c r="E8452" s="103"/>
      <c r="F8452" s="103"/>
      <c r="H8452" s="123"/>
      <c r="I8452" s="103"/>
      <c r="J8452" s="103"/>
      <c r="K8452" s="103"/>
    </row>
    <row r="8453" spans="2:11" ht="12" customHeight="1" x14ac:dyDescent="0.25">
      <c r="B8453" s="103"/>
      <c r="C8453" s="123"/>
      <c r="D8453" s="103"/>
      <c r="E8453" s="103"/>
      <c r="F8453" s="103"/>
      <c r="H8453" s="123"/>
      <c r="I8453" s="103"/>
      <c r="J8453" s="103"/>
      <c r="K8453" s="103"/>
    </row>
    <row r="8454" spans="2:11" ht="12" customHeight="1" x14ac:dyDescent="0.25">
      <c r="B8454" s="103"/>
      <c r="C8454" s="123"/>
      <c r="D8454" s="103"/>
      <c r="E8454" s="103"/>
      <c r="F8454" s="103"/>
      <c r="H8454" s="123"/>
      <c r="I8454" s="103"/>
      <c r="J8454" s="103"/>
      <c r="K8454" s="103"/>
    </row>
    <row r="8455" spans="2:11" ht="12" customHeight="1" x14ac:dyDescent="0.25">
      <c r="B8455" s="103"/>
      <c r="C8455" s="123"/>
      <c r="D8455" s="103"/>
      <c r="E8455" s="103"/>
      <c r="F8455" s="103"/>
      <c r="H8455" s="123"/>
      <c r="I8455" s="103"/>
      <c r="J8455" s="103"/>
      <c r="K8455" s="103"/>
    </row>
    <row r="8456" spans="2:11" ht="12" customHeight="1" x14ac:dyDescent="0.25">
      <c r="B8456" s="103"/>
      <c r="C8456" s="123"/>
      <c r="D8456" s="103"/>
      <c r="E8456" s="103"/>
      <c r="F8456" s="103"/>
      <c r="H8456" s="123"/>
      <c r="I8456" s="103"/>
      <c r="J8456" s="103"/>
      <c r="K8456" s="103"/>
    </row>
    <row r="8457" spans="2:11" ht="12" customHeight="1" x14ac:dyDescent="0.25">
      <c r="B8457" s="103"/>
      <c r="C8457" s="123"/>
      <c r="D8457" s="103"/>
      <c r="E8457" s="103"/>
      <c r="F8457" s="103"/>
      <c r="H8457" s="123"/>
      <c r="I8457" s="103"/>
      <c r="J8457" s="103"/>
      <c r="K8457" s="103"/>
    </row>
    <row r="8458" spans="2:11" ht="12" customHeight="1" x14ac:dyDescent="0.25">
      <c r="B8458" s="103"/>
      <c r="C8458" s="123"/>
      <c r="D8458" s="103"/>
      <c r="E8458" s="103"/>
      <c r="F8458" s="103"/>
      <c r="H8458" s="123"/>
      <c r="I8458" s="103"/>
      <c r="J8458" s="103"/>
      <c r="K8458" s="103"/>
    </row>
    <row r="8459" spans="2:11" ht="12" customHeight="1" x14ac:dyDescent="0.25">
      <c r="B8459" s="103"/>
      <c r="C8459" s="123"/>
      <c r="D8459" s="103"/>
      <c r="E8459" s="103"/>
      <c r="F8459" s="103"/>
      <c r="H8459" s="123"/>
      <c r="I8459" s="103"/>
      <c r="J8459" s="103"/>
      <c r="K8459" s="103"/>
    </row>
    <row r="8460" spans="2:11" ht="12" customHeight="1" x14ac:dyDescent="0.25">
      <c r="B8460" s="103"/>
      <c r="C8460" s="123"/>
      <c r="D8460" s="103"/>
      <c r="E8460" s="103"/>
      <c r="F8460" s="103"/>
      <c r="H8460" s="123"/>
      <c r="I8460" s="103"/>
      <c r="J8460" s="103"/>
      <c r="K8460" s="103"/>
    </row>
    <row r="8461" spans="2:11" ht="12" customHeight="1" x14ac:dyDescent="0.25">
      <c r="B8461" s="103"/>
      <c r="C8461" s="123"/>
      <c r="D8461" s="103"/>
      <c r="E8461" s="103"/>
      <c r="F8461" s="103"/>
      <c r="H8461" s="123"/>
      <c r="I8461" s="103"/>
      <c r="J8461" s="103"/>
      <c r="K8461" s="103"/>
    </row>
    <row r="8462" spans="2:11" ht="12" customHeight="1" x14ac:dyDescent="0.25">
      <c r="B8462" s="103"/>
      <c r="C8462" s="123"/>
      <c r="D8462" s="103"/>
      <c r="E8462" s="103"/>
      <c r="F8462" s="103"/>
      <c r="H8462" s="123"/>
      <c r="I8462" s="103"/>
      <c r="J8462" s="103"/>
      <c r="K8462" s="103"/>
    </row>
    <row r="8463" spans="2:11" ht="12" customHeight="1" x14ac:dyDescent="0.25">
      <c r="B8463" s="103"/>
      <c r="C8463" s="123"/>
      <c r="D8463" s="103"/>
      <c r="E8463" s="103"/>
      <c r="F8463" s="103"/>
      <c r="H8463" s="123"/>
      <c r="I8463" s="103"/>
      <c r="J8463" s="103"/>
      <c r="K8463" s="103"/>
    </row>
    <row r="8464" spans="2:11" ht="12" customHeight="1" x14ac:dyDescent="0.25">
      <c r="B8464" s="103"/>
      <c r="C8464" s="123"/>
      <c r="D8464" s="103"/>
      <c r="E8464" s="103"/>
      <c r="F8464" s="103"/>
      <c r="H8464" s="123"/>
      <c r="I8464" s="103"/>
      <c r="J8464" s="103"/>
      <c r="K8464" s="103"/>
    </row>
    <row r="8465" spans="2:11" ht="12" customHeight="1" x14ac:dyDescent="0.25">
      <c r="B8465" s="103"/>
      <c r="C8465" s="123"/>
      <c r="D8465" s="103"/>
      <c r="E8465" s="103"/>
      <c r="F8465" s="103"/>
      <c r="H8465" s="123"/>
      <c r="I8465" s="103"/>
      <c r="J8465" s="103"/>
      <c r="K8465" s="103"/>
    </row>
    <row r="8466" spans="2:11" ht="12" customHeight="1" x14ac:dyDescent="0.25">
      <c r="B8466" s="103"/>
      <c r="C8466" s="123"/>
      <c r="D8466" s="103"/>
      <c r="E8466" s="103"/>
      <c r="F8466" s="103"/>
      <c r="H8466" s="123"/>
      <c r="I8466" s="103"/>
      <c r="J8466" s="103"/>
      <c r="K8466" s="103"/>
    </row>
    <row r="8467" spans="2:11" ht="12" customHeight="1" x14ac:dyDescent="0.25">
      <c r="B8467" s="103"/>
      <c r="C8467" s="123"/>
      <c r="D8467" s="103"/>
      <c r="E8467" s="103"/>
      <c r="F8467" s="103"/>
      <c r="H8467" s="123"/>
      <c r="I8467" s="103"/>
      <c r="J8467" s="103"/>
      <c r="K8467" s="103"/>
    </row>
    <row r="8468" spans="2:11" ht="12" customHeight="1" x14ac:dyDescent="0.25">
      <c r="B8468" s="103"/>
      <c r="C8468" s="123"/>
      <c r="D8468" s="103"/>
      <c r="E8468" s="103"/>
      <c r="F8468" s="103"/>
      <c r="H8468" s="123"/>
      <c r="I8468" s="103"/>
      <c r="J8468" s="103"/>
      <c r="K8468" s="103"/>
    </row>
    <row r="8469" spans="2:11" ht="12" customHeight="1" x14ac:dyDescent="0.25">
      <c r="B8469" s="103"/>
      <c r="C8469" s="123"/>
      <c r="D8469" s="103"/>
      <c r="E8469" s="103"/>
      <c r="F8469" s="103"/>
      <c r="H8469" s="123"/>
      <c r="I8469" s="103"/>
      <c r="J8469" s="103"/>
      <c r="K8469" s="103"/>
    </row>
    <row r="8470" spans="2:11" ht="12" customHeight="1" x14ac:dyDescent="0.25">
      <c r="B8470" s="103"/>
      <c r="C8470" s="123"/>
      <c r="D8470" s="103"/>
      <c r="E8470" s="103"/>
      <c r="F8470" s="103"/>
      <c r="H8470" s="123"/>
      <c r="I8470" s="103"/>
      <c r="J8470" s="103"/>
      <c r="K8470" s="103"/>
    </row>
    <row r="8471" spans="2:11" ht="12" customHeight="1" x14ac:dyDescent="0.25">
      <c r="B8471" s="103"/>
      <c r="C8471" s="123"/>
      <c r="D8471" s="103"/>
      <c r="E8471" s="103"/>
      <c r="F8471" s="103"/>
      <c r="H8471" s="123"/>
      <c r="I8471" s="103"/>
      <c r="J8471" s="103"/>
      <c r="K8471" s="103"/>
    </row>
    <row r="8472" spans="2:11" ht="12" customHeight="1" x14ac:dyDescent="0.25">
      <c r="B8472" s="103"/>
      <c r="C8472" s="123"/>
      <c r="D8472" s="103"/>
      <c r="E8472" s="103"/>
      <c r="F8472" s="103"/>
      <c r="H8472" s="123"/>
      <c r="I8472" s="103"/>
      <c r="J8472" s="103"/>
      <c r="K8472" s="103"/>
    </row>
    <row r="8473" spans="2:11" ht="12" customHeight="1" x14ac:dyDescent="0.25">
      <c r="B8473" s="103"/>
      <c r="C8473" s="123"/>
      <c r="D8473" s="103"/>
      <c r="E8473" s="103"/>
      <c r="F8473" s="103"/>
      <c r="H8473" s="123"/>
      <c r="I8473" s="103"/>
      <c r="J8473" s="103"/>
      <c r="K8473" s="103"/>
    </row>
    <row r="8474" spans="2:11" ht="12" customHeight="1" x14ac:dyDescent="0.25">
      <c r="B8474" s="103"/>
      <c r="C8474" s="123"/>
      <c r="D8474" s="103"/>
      <c r="E8474" s="103"/>
      <c r="F8474" s="103"/>
      <c r="H8474" s="123"/>
      <c r="I8474" s="103"/>
      <c r="J8474" s="103"/>
      <c r="K8474" s="103"/>
    </row>
    <row r="8475" spans="2:11" ht="12" customHeight="1" x14ac:dyDescent="0.25">
      <c r="B8475" s="103"/>
      <c r="C8475" s="123"/>
      <c r="D8475" s="103"/>
      <c r="E8475" s="103"/>
      <c r="F8475" s="103"/>
      <c r="H8475" s="123"/>
      <c r="I8475" s="103"/>
      <c r="J8475" s="103"/>
      <c r="K8475" s="103"/>
    </row>
    <row r="8476" spans="2:11" ht="12" customHeight="1" x14ac:dyDescent="0.25">
      <c r="B8476" s="103"/>
      <c r="C8476" s="123"/>
      <c r="D8476" s="103"/>
      <c r="E8476" s="103"/>
      <c r="F8476" s="103"/>
      <c r="H8476" s="123"/>
      <c r="I8476" s="103"/>
      <c r="J8476" s="103"/>
      <c r="K8476" s="103"/>
    </row>
    <row r="8477" spans="2:11" ht="12" customHeight="1" x14ac:dyDescent="0.25">
      <c r="B8477" s="103"/>
      <c r="C8477" s="123"/>
      <c r="D8477" s="103"/>
      <c r="E8477" s="103"/>
      <c r="F8477" s="103"/>
      <c r="H8477" s="123"/>
      <c r="I8477" s="103"/>
      <c r="J8477" s="103"/>
      <c r="K8477" s="103"/>
    </row>
    <row r="8478" spans="2:11" ht="12" customHeight="1" x14ac:dyDescent="0.25">
      <c r="B8478" s="103"/>
      <c r="C8478" s="123"/>
      <c r="D8478" s="103"/>
      <c r="E8478" s="103"/>
      <c r="F8478" s="103"/>
      <c r="H8478" s="123"/>
      <c r="I8478" s="103"/>
      <c r="J8478" s="103"/>
      <c r="K8478" s="103"/>
    </row>
    <row r="8479" spans="2:11" ht="12" customHeight="1" x14ac:dyDescent="0.25">
      <c r="B8479" s="103"/>
      <c r="C8479" s="123"/>
      <c r="D8479" s="103"/>
      <c r="E8479" s="103"/>
      <c r="F8479" s="103"/>
      <c r="H8479" s="123"/>
      <c r="I8479" s="103"/>
      <c r="J8479" s="103"/>
      <c r="K8479" s="103"/>
    </row>
    <row r="8480" spans="2:11" ht="12" customHeight="1" x14ac:dyDescent="0.25">
      <c r="B8480" s="103"/>
      <c r="C8480" s="123"/>
      <c r="D8480" s="103"/>
      <c r="E8480" s="103"/>
      <c r="F8480" s="103"/>
      <c r="H8480" s="123"/>
      <c r="I8480" s="103"/>
      <c r="J8480" s="103"/>
      <c r="K8480" s="103"/>
    </row>
    <row r="8481" spans="2:11" ht="12" customHeight="1" x14ac:dyDescent="0.25">
      <c r="B8481" s="103"/>
      <c r="C8481" s="123"/>
      <c r="D8481" s="103"/>
      <c r="E8481" s="103"/>
      <c r="F8481" s="103"/>
      <c r="H8481" s="123"/>
      <c r="I8481" s="103"/>
      <c r="J8481" s="103"/>
      <c r="K8481" s="103"/>
    </row>
    <row r="8482" spans="2:11" ht="12" customHeight="1" x14ac:dyDescent="0.25">
      <c r="B8482" s="103"/>
      <c r="C8482" s="123"/>
      <c r="D8482" s="103"/>
      <c r="E8482" s="103"/>
      <c r="F8482" s="103"/>
      <c r="H8482" s="123"/>
      <c r="I8482" s="103"/>
      <c r="J8482" s="103"/>
      <c r="K8482" s="103"/>
    </row>
    <row r="8483" spans="2:11" ht="12" customHeight="1" x14ac:dyDescent="0.25">
      <c r="B8483" s="103"/>
      <c r="C8483" s="123"/>
      <c r="D8483" s="103"/>
      <c r="E8483" s="103"/>
      <c r="F8483" s="103"/>
      <c r="H8483" s="123"/>
      <c r="I8483" s="103"/>
      <c r="J8483" s="103"/>
      <c r="K8483" s="103"/>
    </row>
    <row r="8484" spans="2:11" ht="12" customHeight="1" x14ac:dyDescent="0.25">
      <c r="B8484" s="103"/>
      <c r="C8484" s="123"/>
      <c r="D8484" s="103"/>
      <c r="E8484" s="103"/>
      <c r="F8484" s="103"/>
      <c r="H8484" s="123"/>
      <c r="I8484" s="103"/>
      <c r="J8484" s="103"/>
      <c r="K8484" s="103"/>
    </row>
    <row r="8485" spans="2:11" ht="12" customHeight="1" x14ac:dyDescent="0.25">
      <c r="B8485" s="103"/>
      <c r="C8485" s="123"/>
      <c r="D8485" s="103"/>
      <c r="E8485" s="103"/>
      <c r="F8485" s="103"/>
      <c r="H8485" s="123"/>
      <c r="I8485" s="103"/>
      <c r="J8485" s="103"/>
      <c r="K8485" s="103"/>
    </row>
    <row r="8486" spans="2:11" ht="12" customHeight="1" x14ac:dyDescent="0.25">
      <c r="B8486" s="103"/>
      <c r="C8486" s="123"/>
      <c r="D8486" s="103"/>
      <c r="E8486" s="103"/>
      <c r="F8486" s="103"/>
      <c r="H8486" s="123"/>
      <c r="I8486" s="103"/>
      <c r="J8486" s="103"/>
      <c r="K8486" s="103"/>
    </row>
    <row r="8487" spans="2:11" ht="12" customHeight="1" x14ac:dyDescent="0.25">
      <c r="B8487" s="103"/>
      <c r="C8487" s="123"/>
      <c r="D8487" s="103"/>
      <c r="E8487" s="103"/>
      <c r="F8487" s="103"/>
      <c r="H8487" s="123"/>
      <c r="I8487" s="103"/>
      <c r="J8487" s="103"/>
      <c r="K8487" s="103"/>
    </row>
    <row r="8488" spans="2:11" ht="12" customHeight="1" x14ac:dyDescent="0.25">
      <c r="B8488" s="103"/>
      <c r="C8488" s="123"/>
      <c r="D8488" s="103"/>
      <c r="E8488" s="103"/>
      <c r="F8488" s="103"/>
      <c r="H8488" s="123"/>
      <c r="I8488" s="103"/>
      <c r="J8488" s="103"/>
      <c r="K8488" s="103"/>
    </row>
    <row r="8489" spans="2:11" ht="12" customHeight="1" x14ac:dyDescent="0.25">
      <c r="B8489" s="103"/>
      <c r="C8489" s="123"/>
      <c r="D8489" s="103"/>
      <c r="E8489" s="103"/>
      <c r="F8489" s="103"/>
      <c r="H8489" s="123"/>
      <c r="I8489" s="103"/>
      <c r="J8489" s="103"/>
      <c r="K8489" s="103"/>
    </row>
    <row r="8490" spans="2:11" ht="12" customHeight="1" x14ac:dyDescent="0.25">
      <c r="B8490" s="103"/>
      <c r="C8490" s="123"/>
      <c r="D8490" s="103"/>
      <c r="E8490" s="103"/>
      <c r="F8490" s="103"/>
      <c r="H8490" s="123"/>
      <c r="I8490" s="103"/>
      <c r="J8490" s="103"/>
      <c r="K8490" s="103"/>
    </row>
    <row r="8491" spans="2:11" ht="12" customHeight="1" x14ac:dyDescent="0.25">
      <c r="B8491" s="103"/>
      <c r="C8491" s="123"/>
      <c r="D8491" s="103"/>
      <c r="E8491" s="103"/>
      <c r="F8491" s="103"/>
      <c r="H8491" s="123"/>
      <c r="I8491" s="103"/>
      <c r="J8491" s="103"/>
      <c r="K8491" s="103"/>
    </row>
    <row r="8492" spans="2:11" ht="12" customHeight="1" x14ac:dyDescent="0.25">
      <c r="B8492" s="103"/>
      <c r="C8492" s="123"/>
      <c r="D8492" s="103"/>
      <c r="E8492" s="103"/>
      <c r="F8492" s="103"/>
      <c r="H8492" s="123"/>
      <c r="I8492" s="103"/>
      <c r="J8492" s="103"/>
      <c r="K8492" s="103"/>
    </row>
    <row r="8493" spans="2:11" ht="12" customHeight="1" x14ac:dyDescent="0.25">
      <c r="B8493" s="103"/>
      <c r="C8493" s="123"/>
      <c r="D8493" s="103"/>
      <c r="E8493" s="103"/>
      <c r="F8493" s="103"/>
      <c r="H8493" s="123"/>
      <c r="I8493" s="103"/>
      <c r="J8493" s="103"/>
      <c r="K8493" s="103"/>
    </row>
    <row r="8494" spans="2:11" ht="12" customHeight="1" x14ac:dyDescent="0.25">
      <c r="B8494" s="103"/>
      <c r="C8494" s="123"/>
      <c r="D8494" s="103"/>
      <c r="E8494" s="103"/>
      <c r="F8494" s="103"/>
      <c r="H8494" s="123"/>
      <c r="I8494" s="103"/>
      <c r="J8494" s="103"/>
      <c r="K8494" s="103"/>
    </row>
    <row r="8495" spans="2:11" ht="12" customHeight="1" x14ac:dyDescent="0.25">
      <c r="B8495" s="103"/>
      <c r="C8495" s="123"/>
      <c r="D8495" s="103"/>
      <c r="E8495" s="103"/>
      <c r="F8495" s="103"/>
      <c r="H8495" s="123"/>
      <c r="I8495" s="103"/>
      <c r="J8495" s="103"/>
      <c r="K8495" s="103"/>
    </row>
    <row r="8496" spans="2:11" ht="12" customHeight="1" x14ac:dyDescent="0.25">
      <c r="B8496" s="103"/>
      <c r="C8496" s="123"/>
      <c r="D8496" s="103"/>
      <c r="E8496" s="103"/>
      <c r="F8496" s="103"/>
      <c r="H8496" s="123"/>
      <c r="I8496" s="103"/>
      <c r="J8496" s="103"/>
      <c r="K8496" s="103"/>
    </row>
    <row r="8497" spans="2:11" ht="12" customHeight="1" x14ac:dyDescent="0.25">
      <c r="B8497" s="103"/>
      <c r="C8497" s="123"/>
      <c r="D8497" s="103"/>
      <c r="E8497" s="103"/>
      <c r="F8497" s="103"/>
      <c r="H8497" s="123"/>
      <c r="I8497" s="103"/>
      <c r="J8497" s="103"/>
      <c r="K8497" s="103"/>
    </row>
    <row r="8498" spans="2:11" ht="12" customHeight="1" x14ac:dyDescent="0.25">
      <c r="B8498" s="103"/>
      <c r="C8498" s="123"/>
      <c r="D8498" s="103"/>
      <c r="E8498" s="103"/>
      <c r="F8498" s="103"/>
      <c r="H8498" s="123"/>
      <c r="I8498" s="103"/>
      <c r="J8498" s="103"/>
      <c r="K8498" s="103"/>
    </row>
    <row r="8499" spans="2:11" ht="12" customHeight="1" x14ac:dyDescent="0.25">
      <c r="B8499" s="103"/>
      <c r="C8499" s="123"/>
      <c r="D8499" s="103"/>
      <c r="E8499" s="103"/>
      <c r="F8499" s="103"/>
      <c r="H8499" s="123"/>
      <c r="I8499" s="103"/>
      <c r="J8499" s="103"/>
      <c r="K8499" s="103"/>
    </row>
    <row r="8500" spans="2:11" ht="12" customHeight="1" x14ac:dyDescent="0.25">
      <c r="B8500" s="103"/>
      <c r="C8500" s="123"/>
      <c r="D8500" s="103"/>
      <c r="E8500" s="103"/>
      <c r="F8500" s="103"/>
      <c r="H8500" s="123"/>
      <c r="I8500" s="103"/>
      <c r="J8500" s="103"/>
      <c r="K8500" s="103"/>
    </row>
    <row r="8501" spans="2:11" ht="12" customHeight="1" x14ac:dyDescent="0.25">
      <c r="B8501" s="103"/>
      <c r="C8501" s="123"/>
      <c r="D8501" s="103"/>
      <c r="E8501" s="103"/>
      <c r="F8501" s="103"/>
      <c r="H8501" s="123"/>
      <c r="I8501" s="103"/>
      <c r="J8501" s="103"/>
      <c r="K8501" s="103"/>
    </row>
    <row r="8502" spans="2:11" ht="12" customHeight="1" x14ac:dyDescent="0.25">
      <c r="B8502" s="103"/>
      <c r="C8502" s="123"/>
      <c r="D8502" s="103"/>
      <c r="E8502" s="103"/>
      <c r="F8502" s="103"/>
      <c r="H8502" s="123"/>
      <c r="I8502" s="103"/>
      <c r="J8502" s="103"/>
      <c r="K8502" s="103"/>
    </row>
    <row r="8503" spans="2:11" ht="12" customHeight="1" x14ac:dyDescent="0.25">
      <c r="B8503" s="103"/>
      <c r="C8503" s="123"/>
      <c r="D8503" s="103"/>
      <c r="E8503" s="103"/>
      <c r="F8503" s="103"/>
      <c r="H8503" s="123"/>
      <c r="I8503" s="103"/>
      <c r="J8503" s="103"/>
      <c r="K8503" s="103"/>
    </row>
    <row r="8504" spans="2:11" ht="12" customHeight="1" x14ac:dyDescent="0.25">
      <c r="B8504" s="103"/>
      <c r="C8504" s="123"/>
      <c r="D8504" s="103"/>
      <c r="E8504" s="103"/>
      <c r="F8504" s="103"/>
      <c r="H8504" s="123"/>
      <c r="I8504" s="103"/>
      <c r="J8504" s="103"/>
      <c r="K8504" s="103"/>
    </row>
    <row r="8505" spans="2:11" ht="12" customHeight="1" x14ac:dyDescent="0.25">
      <c r="B8505" s="103"/>
      <c r="C8505" s="123"/>
      <c r="D8505" s="103"/>
      <c r="E8505" s="103"/>
      <c r="F8505" s="103"/>
      <c r="H8505" s="123"/>
      <c r="I8505" s="103"/>
      <c r="J8505" s="103"/>
      <c r="K8505" s="103"/>
    </row>
    <row r="8506" spans="2:11" ht="12" customHeight="1" x14ac:dyDescent="0.25">
      <c r="B8506" s="103"/>
      <c r="C8506" s="123"/>
      <c r="D8506" s="103"/>
      <c r="E8506" s="103"/>
      <c r="F8506" s="103"/>
      <c r="H8506" s="123"/>
      <c r="I8506" s="103"/>
      <c r="J8506" s="103"/>
      <c r="K8506" s="103"/>
    </row>
    <row r="8507" spans="2:11" ht="12" customHeight="1" x14ac:dyDescent="0.25">
      <c r="B8507" s="103"/>
      <c r="C8507" s="123"/>
      <c r="D8507" s="103"/>
      <c r="E8507" s="103"/>
      <c r="F8507" s="103"/>
      <c r="H8507" s="123"/>
      <c r="I8507" s="103"/>
      <c r="J8507" s="103"/>
      <c r="K8507" s="103"/>
    </row>
    <row r="8508" spans="2:11" ht="12" customHeight="1" x14ac:dyDescent="0.25">
      <c r="B8508" s="103"/>
      <c r="C8508" s="123"/>
      <c r="D8508" s="103"/>
      <c r="E8508" s="103"/>
      <c r="F8508" s="103"/>
      <c r="H8508" s="123"/>
      <c r="I8508" s="103"/>
      <c r="J8508" s="103"/>
      <c r="K8508" s="103"/>
    </row>
    <row r="8509" spans="2:11" ht="12" customHeight="1" x14ac:dyDescent="0.25">
      <c r="B8509" s="103"/>
      <c r="C8509" s="123"/>
      <c r="D8509" s="103"/>
      <c r="E8509" s="103"/>
      <c r="F8509" s="103"/>
      <c r="H8509" s="123"/>
      <c r="I8509" s="103"/>
      <c r="J8509" s="103"/>
      <c r="K8509" s="103"/>
    </row>
    <row r="8510" spans="2:11" ht="12" customHeight="1" x14ac:dyDescent="0.25">
      <c r="B8510" s="103"/>
      <c r="C8510" s="123"/>
      <c r="D8510" s="103"/>
      <c r="E8510" s="103"/>
      <c r="F8510" s="103"/>
      <c r="H8510" s="123"/>
      <c r="I8510" s="103"/>
      <c r="J8510" s="103"/>
      <c r="K8510" s="103"/>
    </row>
    <row r="8511" spans="2:11" ht="12" customHeight="1" x14ac:dyDescent="0.25">
      <c r="B8511" s="103"/>
      <c r="C8511" s="123"/>
      <c r="D8511" s="103"/>
      <c r="E8511" s="103"/>
      <c r="F8511" s="103"/>
      <c r="H8511" s="123"/>
      <c r="I8511" s="103"/>
      <c r="J8511" s="103"/>
      <c r="K8511" s="103"/>
    </row>
    <row r="8512" spans="2:11" ht="12" customHeight="1" x14ac:dyDescent="0.25">
      <c r="B8512" s="103"/>
      <c r="C8512" s="123"/>
      <c r="D8512" s="103"/>
      <c r="E8512" s="103"/>
      <c r="F8512" s="103"/>
      <c r="H8512" s="123"/>
      <c r="I8512" s="103"/>
      <c r="J8512" s="103"/>
      <c r="K8512" s="103"/>
    </row>
    <row r="8513" spans="2:11" ht="12" customHeight="1" x14ac:dyDescent="0.25">
      <c r="B8513" s="103"/>
      <c r="C8513" s="123"/>
      <c r="D8513" s="103"/>
      <c r="E8513" s="103"/>
      <c r="F8513" s="103"/>
      <c r="H8513" s="123"/>
      <c r="I8513" s="103"/>
      <c r="J8513" s="103"/>
      <c r="K8513" s="103"/>
    </row>
    <row r="8514" spans="2:11" ht="12" customHeight="1" x14ac:dyDescent="0.25">
      <c r="B8514" s="103"/>
      <c r="C8514" s="123"/>
      <c r="D8514" s="103"/>
      <c r="E8514" s="103"/>
      <c r="F8514" s="103"/>
      <c r="H8514" s="123"/>
      <c r="I8514" s="103"/>
      <c r="J8514" s="103"/>
      <c r="K8514" s="103"/>
    </row>
    <row r="8515" spans="2:11" ht="12" customHeight="1" x14ac:dyDescent="0.25">
      <c r="B8515" s="103"/>
      <c r="C8515" s="123"/>
      <c r="D8515" s="103"/>
      <c r="E8515" s="103"/>
      <c r="F8515" s="103"/>
      <c r="H8515" s="123"/>
      <c r="I8515" s="103"/>
      <c r="J8515" s="103"/>
      <c r="K8515" s="103"/>
    </row>
    <row r="8516" spans="2:11" ht="12" customHeight="1" x14ac:dyDescent="0.25">
      <c r="B8516" s="103"/>
      <c r="C8516" s="123"/>
      <c r="D8516" s="103"/>
      <c r="E8516" s="103"/>
      <c r="F8516" s="103"/>
      <c r="H8516" s="123"/>
      <c r="I8516" s="103"/>
      <c r="J8516" s="103"/>
      <c r="K8516" s="103"/>
    </row>
    <row r="8517" spans="2:11" ht="12" customHeight="1" x14ac:dyDescent="0.25">
      <c r="B8517" s="103"/>
      <c r="C8517" s="123"/>
      <c r="D8517" s="103"/>
      <c r="E8517" s="103"/>
      <c r="F8517" s="103"/>
      <c r="H8517" s="123"/>
      <c r="I8517" s="103"/>
      <c r="J8517" s="103"/>
      <c r="K8517" s="103"/>
    </row>
    <row r="8518" spans="2:11" ht="12" customHeight="1" x14ac:dyDescent="0.25">
      <c r="B8518" s="103"/>
      <c r="C8518" s="123"/>
      <c r="D8518" s="103"/>
      <c r="E8518" s="103"/>
      <c r="F8518" s="103"/>
      <c r="H8518" s="123"/>
      <c r="I8518" s="103"/>
      <c r="J8518" s="103"/>
      <c r="K8518" s="103"/>
    </row>
    <row r="8519" spans="2:11" ht="12" customHeight="1" x14ac:dyDescent="0.25">
      <c r="B8519" s="103"/>
      <c r="C8519" s="123"/>
      <c r="D8519" s="103"/>
      <c r="E8519" s="103"/>
      <c r="F8519" s="103"/>
      <c r="H8519" s="123"/>
      <c r="I8519" s="103"/>
      <c r="J8519" s="103"/>
      <c r="K8519" s="103"/>
    </row>
    <row r="8520" spans="2:11" ht="12" customHeight="1" x14ac:dyDescent="0.25">
      <c r="B8520" s="103"/>
      <c r="C8520" s="123"/>
      <c r="D8520" s="103"/>
      <c r="E8520" s="103"/>
      <c r="F8520" s="103"/>
      <c r="H8520" s="123"/>
      <c r="I8520" s="103"/>
      <c r="J8520" s="103"/>
      <c r="K8520" s="103"/>
    </row>
    <row r="8521" spans="2:11" ht="12" customHeight="1" x14ac:dyDescent="0.25">
      <c r="B8521" s="103"/>
      <c r="C8521" s="123"/>
      <c r="D8521" s="103"/>
      <c r="E8521" s="103"/>
      <c r="F8521" s="103"/>
      <c r="H8521" s="123"/>
      <c r="I8521" s="103"/>
      <c r="J8521" s="103"/>
      <c r="K8521" s="103"/>
    </row>
    <row r="8522" spans="2:11" ht="12" customHeight="1" x14ac:dyDescent="0.25">
      <c r="B8522" s="103"/>
      <c r="C8522" s="123"/>
      <c r="D8522" s="103"/>
      <c r="E8522" s="103"/>
      <c r="F8522" s="103"/>
      <c r="H8522" s="123"/>
      <c r="I8522" s="103"/>
      <c r="J8522" s="103"/>
      <c r="K8522" s="103"/>
    </row>
    <row r="8523" spans="2:11" ht="12" customHeight="1" x14ac:dyDescent="0.25">
      <c r="B8523" s="103"/>
      <c r="C8523" s="123"/>
      <c r="D8523" s="103"/>
      <c r="E8523" s="103"/>
      <c r="F8523" s="103"/>
      <c r="H8523" s="123"/>
      <c r="I8523" s="103"/>
      <c r="J8523" s="103"/>
      <c r="K8523" s="103"/>
    </row>
    <row r="8524" spans="2:11" ht="12" customHeight="1" x14ac:dyDescent="0.25">
      <c r="B8524" s="103"/>
      <c r="C8524" s="123"/>
      <c r="D8524" s="103"/>
      <c r="E8524" s="103"/>
      <c r="F8524" s="103"/>
      <c r="H8524" s="123"/>
      <c r="I8524" s="103"/>
      <c r="J8524" s="103"/>
      <c r="K8524" s="103"/>
    </row>
    <row r="8525" spans="2:11" ht="12" customHeight="1" x14ac:dyDescent="0.25">
      <c r="B8525" s="103"/>
      <c r="C8525" s="123"/>
      <c r="D8525" s="103"/>
      <c r="E8525" s="103"/>
      <c r="F8525" s="103"/>
      <c r="H8525" s="123"/>
      <c r="I8525" s="103"/>
      <c r="J8525" s="103"/>
      <c r="K8525" s="103"/>
    </row>
    <row r="8526" spans="2:11" ht="12" customHeight="1" x14ac:dyDescent="0.25">
      <c r="B8526" s="103"/>
      <c r="C8526" s="123"/>
      <c r="D8526" s="103"/>
      <c r="E8526" s="103"/>
      <c r="F8526" s="103"/>
      <c r="H8526" s="123"/>
      <c r="I8526" s="103"/>
      <c r="J8526" s="103"/>
      <c r="K8526" s="103"/>
    </row>
    <row r="8527" spans="2:11" ht="12" customHeight="1" x14ac:dyDescent="0.25">
      <c r="B8527" s="103"/>
      <c r="C8527" s="123"/>
      <c r="D8527" s="103"/>
      <c r="E8527" s="103"/>
      <c r="F8527" s="103"/>
      <c r="H8527" s="123"/>
      <c r="I8527" s="103"/>
      <c r="J8527" s="103"/>
      <c r="K8527" s="103"/>
    </row>
    <row r="8528" spans="2:11" ht="12" customHeight="1" x14ac:dyDescent="0.25">
      <c r="B8528" s="103"/>
      <c r="C8528" s="123"/>
      <c r="D8528" s="103"/>
      <c r="E8528" s="103"/>
      <c r="F8528" s="103"/>
      <c r="H8528" s="123"/>
      <c r="I8528" s="103"/>
      <c r="J8528" s="103"/>
      <c r="K8528" s="103"/>
    </row>
    <row r="8529" spans="2:11" ht="12" customHeight="1" x14ac:dyDescent="0.25">
      <c r="B8529" s="103"/>
      <c r="C8529" s="123"/>
      <c r="D8529" s="103"/>
      <c r="E8529" s="103"/>
      <c r="F8529" s="103"/>
      <c r="H8529" s="123"/>
      <c r="I8529" s="103"/>
      <c r="J8529" s="103"/>
      <c r="K8529" s="103"/>
    </row>
    <row r="8530" spans="2:11" ht="12" customHeight="1" x14ac:dyDescent="0.25">
      <c r="B8530" s="103"/>
      <c r="C8530" s="123"/>
      <c r="D8530" s="103"/>
      <c r="E8530" s="103"/>
      <c r="F8530" s="103"/>
      <c r="H8530" s="123"/>
      <c r="I8530" s="103"/>
      <c r="J8530" s="103"/>
      <c r="K8530" s="103"/>
    </row>
    <row r="8531" spans="2:11" ht="12" customHeight="1" x14ac:dyDescent="0.25">
      <c r="B8531" s="103"/>
      <c r="C8531" s="123"/>
      <c r="D8531" s="103"/>
      <c r="E8531" s="103"/>
      <c r="F8531" s="103"/>
      <c r="H8531" s="123"/>
      <c r="I8531" s="103"/>
      <c r="J8531" s="103"/>
      <c r="K8531" s="103"/>
    </row>
    <row r="8532" spans="2:11" ht="12" customHeight="1" x14ac:dyDescent="0.25">
      <c r="B8532" s="103"/>
      <c r="C8532" s="123"/>
      <c r="D8532" s="103"/>
      <c r="E8532" s="103"/>
      <c r="F8532" s="103"/>
      <c r="H8532" s="123"/>
      <c r="I8532" s="103"/>
      <c r="J8532" s="103"/>
      <c r="K8532" s="103"/>
    </row>
    <row r="8533" spans="2:11" ht="12" customHeight="1" x14ac:dyDescent="0.25">
      <c r="B8533" s="103"/>
      <c r="C8533" s="123"/>
      <c r="D8533" s="103"/>
      <c r="E8533" s="103"/>
      <c r="F8533" s="103"/>
      <c r="H8533" s="123"/>
      <c r="I8533" s="103"/>
      <c r="J8533" s="103"/>
      <c r="K8533" s="103"/>
    </row>
    <row r="8534" spans="2:11" ht="12" customHeight="1" x14ac:dyDescent="0.25">
      <c r="B8534" s="103"/>
      <c r="C8534" s="123"/>
      <c r="D8534" s="103"/>
      <c r="E8534" s="103"/>
      <c r="F8534" s="103"/>
      <c r="H8534" s="123"/>
      <c r="I8534" s="103"/>
      <c r="J8534" s="103"/>
      <c r="K8534" s="103"/>
    </row>
    <row r="8535" spans="2:11" ht="12" customHeight="1" x14ac:dyDescent="0.25">
      <c r="B8535" s="103"/>
      <c r="C8535" s="123"/>
      <c r="D8535" s="103"/>
      <c r="E8535" s="103"/>
      <c r="F8535" s="103"/>
      <c r="H8535" s="123"/>
      <c r="I8535" s="103"/>
      <c r="J8535" s="103"/>
      <c r="K8535" s="103"/>
    </row>
    <row r="8536" spans="2:11" ht="12" customHeight="1" x14ac:dyDescent="0.25">
      <c r="B8536" s="103"/>
      <c r="C8536" s="123"/>
      <c r="D8536" s="103"/>
      <c r="E8536" s="103"/>
      <c r="F8536" s="103"/>
      <c r="H8536" s="123"/>
      <c r="I8536" s="103"/>
      <c r="J8536" s="103"/>
      <c r="K8536" s="103"/>
    </row>
    <row r="8537" spans="2:11" ht="12" customHeight="1" x14ac:dyDescent="0.25">
      <c r="B8537" s="103"/>
      <c r="C8537" s="123"/>
      <c r="D8537" s="103"/>
      <c r="E8537" s="103"/>
      <c r="F8537" s="103"/>
      <c r="H8537" s="123"/>
      <c r="I8537" s="103"/>
      <c r="J8537" s="103"/>
      <c r="K8537" s="103"/>
    </row>
    <row r="8538" spans="2:11" ht="12" customHeight="1" x14ac:dyDescent="0.25">
      <c r="B8538" s="103"/>
      <c r="C8538" s="123"/>
      <c r="D8538" s="103"/>
      <c r="E8538" s="103"/>
      <c r="F8538" s="103"/>
      <c r="H8538" s="123"/>
      <c r="I8538" s="103"/>
      <c r="J8538" s="103"/>
      <c r="K8538" s="103"/>
    </row>
    <row r="8539" spans="2:11" ht="12" customHeight="1" x14ac:dyDescent="0.25">
      <c r="B8539" s="103"/>
      <c r="C8539" s="123"/>
      <c r="D8539" s="103"/>
      <c r="E8539" s="103"/>
      <c r="F8539" s="103"/>
      <c r="H8539" s="123"/>
      <c r="I8539" s="103"/>
      <c r="J8539" s="103"/>
      <c r="K8539" s="103"/>
    </row>
    <row r="8540" spans="2:11" ht="12" customHeight="1" x14ac:dyDescent="0.25">
      <c r="B8540" s="103"/>
      <c r="C8540" s="123"/>
      <c r="D8540" s="103"/>
      <c r="E8540" s="103"/>
      <c r="F8540" s="103"/>
      <c r="H8540" s="123"/>
      <c r="I8540" s="103"/>
      <c r="J8540" s="103"/>
      <c r="K8540" s="103"/>
    </row>
    <row r="8541" spans="2:11" ht="12" customHeight="1" x14ac:dyDescent="0.25">
      <c r="B8541" s="103"/>
      <c r="C8541" s="123"/>
      <c r="D8541" s="103"/>
      <c r="E8541" s="103"/>
      <c r="F8541" s="103"/>
      <c r="H8541" s="123"/>
      <c r="I8541" s="103"/>
      <c r="J8541" s="103"/>
      <c r="K8541" s="103"/>
    </row>
    <row r="8542" spans="2:11" ht="12" customHeight="1" x14ac:dyDescent="0.25">
      <c r="B8542" s="103"/>
      <c r="C8542" s="123"/>
      <c r="D8542" s="103"/>
      <c r="E8542" s="103"/>
      <c r="F8542" s="103"/>
      <c r="H8542" s="123"/>
      <c r="I8542" s="103"/>
      <c r="J8542" s="103"/>
      <c r="K8542" s="103"/>
    </row>
    <row r="8543" spans="2:11" ht="12" customHeight="1" x14ac:dyDescent="0.25">
      <c r="B8543" s="103"/>
      <c r="C8543" s="123"/>
      <c r="D8543" s="103"/>
      <c r="E8543" s="103"/>
      <c r="F8543" s="103"/>
      <c r="H8543" s="123"/>
      <c r="I8543" s="103"/>
      <c r="J8543" s="103"/>
      <c r="K8543" s="103"/>
    </row>
    <row r="8544" spans="2:11" ht="12" customHeight="1" x14ac:dyDescent="0.25">
      <c r="B8544" s="103"/>
      <c r="C8544" s="123"/>
      <c r="D8544" s="103"/>
      <c r="E8544" s="103"/>
      <c r="F8544" s="103"/>
      <c r="H8544" s="123"/>
      <c r="I8544" s="103"/>
      <c r="J8544" s="103"/>
      <c r="K8544" s="103"/>
    </row>
    <row r="8545" spans="2:11" ht="12" customHeight="1" x14ac:dyDescent="0.25">
      <c r="B8545" s="103"/>
      <c r="C8545" s="123"/>
      <c r="D8545" s="103"/>
      <c r="E8545" s="103"/>
      <c r="F8545" s="103"/>
      <c r="H8545" s="123"/>
      <c r="I8545" s="103"/>
      <c r="J8545" s="103"/>
      <c r="K8545" s="103"/>
    </row>
    <row r="8546" spans="2:11" ht="12" customHeight="1" x14ac:dyDescent="0.25">
      <c r="B8546" s="103"/>
      <c r="C8546" s="123"/>
      <c r="D8546" s="103"/>
      <c r="E8546" s="103"/>
      <c r="F8546" s="103"/>
      <c r="H8546" s="123"/>
      <c r="I8546" s="103"/>
      <c r="J8546" s="103"/>
      <c r="K8546" s="103"/>
    </row>
    <row r="8547" spans="2:11" ht="12" customHeight="1" x14ac:dyDescent="0.25">
      <c r="B8547" s="103"/>
      <c r="C8547" s="123"/>
      <c r="D8547" s="103"/>
      <c r="E8547" s="103"/>
      <c r="F8547" s="103"/>
      <c r="H8547" s="123"/>
      <c r="I8547" s="103"/>
      <c r="J8547" s="103"/>
      <c r="K8547" s="103"/>
    </row>
    <row r="8548" spans="2:11" ht="12" customHeight="1" x14ac:dyDescent="0.25">
      <c r="B8548" s="103"/>
      <c r="C8548" s="123"/>
      <c r="D8548" s="103"/>
      <c r="E8548" s="103"/>
      <c r="F8548" s="103"/>
      <c r="H8548" s="123"/>
      <c r="I8548" s="103"/>
      <c r="J8548" s="103"/>
      <c r="K8548" s="103"/>
    </row>
    <row r="8549" spans="2:11" ht="12" customHeight="1" x14ac:dyDescent="0.25">
      <c r="B8549" s="103"/>
      <c r="C8549" s="123"/>
      <c r="D8549" s="103"/>
      <c r="E8549" s="103"/>
      <c r="F8549" s="103"/>
      <c r="H8549" s="123"/>
      <c r="I8549" s="103"/>
      <c r="J8549" s="103"/>
      <c r="K8549" s="103"/>
    </row>
    <row r="8550" spans="2:11" ht="12" customHeight="1" x14ac:dyDescent="0.25">
      <c r="B8550" s="103"/>
      <c r="C8550" s="123"/>
      <c r="D8550" s="103"/>
      <c r="E8550" s="103"/>
      <c r="F8550" s="103"/>
      <c r="H8550" s="123"/>
      <c r="I8550" s="103"/>
      <c r="J8550" s="103"/>
      <c r="K8550" s="103"/>
    </row>
    <row r="8551" spans="2:11" ht="12" customHeight="1" x14ac:dyDescent="0.25">
      <c r="B8551" s="103"/>
      <c r="C8551" s="123"/>
      <c r="D8551" s="103"/>
      <c r="E8551" s="103"/>
      <c r="F8551" s="103"/>
      <c r="H8551" s="123"/>
      <c r="I8551" s="103"/>
      <c r="J8551" s="103"/>
      <c r="K8551" s="103"/>
    </row>
    <row r="8552" spans="2:11" ht="12" customHeight="1" x14ac:dyDescent="0.25">
      <c r="B8552" s="103"/>
      <c r="C8552" s="123"/>
      <c r="D8552" s="103"/>
      <c r="E8552" s="103"/>
      <c r="F8552" s="103"/>
      <c r="H8552" s="123"/>
      <c r="I8552" s="103"/>
      <c r="J8552" s="103"/>
      <c r="K8552" s="103"/>
    </row>
    <row r="8553" spans="2:11" ht="12" customHeight="1" x14ac:dyDescent="0.25">
      <c r="B8553" s="103"/>
      <c r="C8553" s="123"/>
      <c r="D8553" s="103"/>
      <c r="E8553" s="103"/>
      <c r="F8553" s="103"/>
      <c r="H8553" s="123"/>
      <c r="I8553" s="103"/>
      <c r="J8553" s="103"/>
      <c r="K8553" s="103"/>
    </row>
    <row r="8554" spans="2:11" ht="12" customHeight="1" x14ac:dyDescent="0.25">
      <c r="B8554" s="103"/>
      <c r="C8554" s="123"/>
      <c r="D8554" s="103"/>
      <c r="E8554" s="103"/>
      <c r="F8554" s="103"/>
      <c r="H8554" s="123"/>
      <c r="I8554" s="103"/>
      <c r="J8554" s="103"/>
      <c r="K8554" s="103"/>
    </row>
    <row r="8555" spans="2:11" ht="12" customHeight="1" x14ac:dyDescent="0.25">
      <c r="B8555" s="103"/>
      <c r="C8555" s="123"/>
      <c r="D8555" s="103"/>
      <c r="E8555" s="103"/>
      <c r="F8555" s="103"/>
      <c r="H8555" s="123"/>
      <c r="I8555" s="103"/>
      <c r="J8555" s="103"/>
      <c r="K8555" s="103"/>
    </row>
    <row r="8556" spans="2:11" ht="12" customHeight="1" x14ac:dyDescent="0.25">
      <c r="B8556" s="103"/>
      <c r="C8556" s="123"/>
      <c r="D8556" s="103"/>
      <c r="E8556" s="103"/>
      <c r="F8556" s="103"/>
      <c r="H8556" s="123"/>
      <c r="I8556" s="103"/>
      <c r="J8556" s="103"/>
      <c r="K8556" s="103"/>
    </row>
    <row r="8557" spans="2:11" ht="12" customHeight="1" x14ac:dyDescent="0.25">
      <c r="B8557" s="103"/>
      <c r="C8557" s="123"/>
      <c r="D8557" s="103"/>
      <c r="E8557" s="103"/>
      <c r="F8557" s="103"/>
      <c r="H8557" s="123"/>
      <c r="I8557" s="103"/>
      <c r="J8557" s="103"/>
      <c r="K8557" s="103"/>
    </row>
    <row r="8558" spans="2:11" ht="12" customHeight="1" x14ac:dyDescent="0.25">
      <c r="B8558" s="103"/>
      <c r="C8558" s="123"/>
      <c r="D8558" s="103"/>
      <c r="E8558" s="103"/>
      <c r="F8558" s="103"/>
      <c r="H8558" s="123"/>
      <c r="I8558" s="103"/>
      <c r="J8558" s="103"/>
      <c r="K8558" s="103"/>
    </row>
    <row r="8559" spans="2:11" ht="12" customHeight="1" x14ac:dyDescent="0.25">
      <c r="B8559" s="103"/>
      <c r="C8559" s="123"/>
      <c r="D8559" s="103"/>
      <c r="E8559" s="103"/>
      <c r="F8559" s="103"/>
      <c r="H8559" s="123"/>
      <c r="I8559" s="103"/>
      <c r="J8559" s="103"/>
      <c r="K8559" s="103"/>
    </row>
    <row r="8560" spans="2:11" ht="12" customHeight="1" x14ac:dyDescent="0.25">
      <c r="B8560" s="103"/>
      <c r="C8560" s="123"/>
      <c r="D8560" s="103"/>
      <c r="E8560" s="103"/>
      <c r="F8560" s="103"/>
      <c r="H8560" s="123"/>
      <c r="I8560" s="103"/>
      <c r="J8560" s="103"/>
      <c r="K8560" s="103"/>
    </row>
    <row r="8561" spans="2:11" ht="12" customHeight="1" x14ac:dyDescent="0.25">
      <c r="B8561" s="103"/>
      <c r="C8561" s="123"/>
      <c r="D8561" s="103"/>
      <c r="E8561" s="103"/>
      <c r="F8561" s="103"/>
      <c r="H8561" s="123"/>
      <c r="I8561" s="103"/>
      <c r="J8561" s="103"/>
      <c r="K8561" s="103"/>
    </row>
    <row r="8562" spans="2:11" ht="12" customHeight="1" x14ac:dyDescent="0.25">
      <c r="B8562" s="103"/>
      <c r="C8562" s="123"/>
      <c r="D8562" s="103"/>
      <c r="E8562" s="103"/>
      <c r="F8562" s="103"/>
      <c r="H8562" s="123"/>
      <c r="I8562" s="103"/>
      <c r="J8562" s="103"/>
      <c r="K8562" s="103"/>
    </row>
    <row r="8563" spans="2:11" ht="12" customHeight="1" x14ac:dyDescent="0.25">
      <c r="B8563" s="103"/>
      <c r="C8563" s="123"/>
      <c r="D8563" s="103"/>
      <c r="E8563" s="103"/>
      <c r="F8563" s="103"/>
      <c r="H8563" s="123"/>
      <c r="I8563" s="103"/>
      <c r="J8563" s="103"/>
      <c r="K8563" s="103"/>
    </row>
    <row r="8564" spans="2:11" ht="12" customHeight="1" x14ac:dyDescent="0.25">
      <c r="B8564" s="103"/>
      <c r="C8564" s="123"/>
      <c r="D8564" s="103"/>
      <c r="E8564" s="103"/>
      <c r="F8564" s="103"/>
      <c r="H8564" s="123"/>
      <c r="I8564" s="103"/>
      <c r="J8564" s="103"/>
      <c r="K8564" s="103"/>
    </row>
    <row r="8565" spans="2:11" ht="12" customHeight="1" x14ac:dyDescent="0.25">
      <c r="B8565" s="103"/>
      <c r="C8565" s="123"/>
      <c r="D8565" s="103"/>
      <c r="E8565" s="103"/>
      <c r="F8565" s="103"/>
      <c r="H8565" s="123"/>
      <c r="I8565" s="103"/>
      <c r="J8565" s="103"/>
      <c r="K8565" s="103"/>
    </row>
    <row r="8566" spans="2:11" ht="12" customHeight="1" x14ac:dyDescent="0.25">
      <c r="B8566" s="103"/>
      <c r="C8566" s="123"/>
      <c r="D8566" s="103"/>
      <c r="E8566" s="103"/>
      <c r="F8566" s="103"/>
      <c r="H8566" s="123"/>
      <c r="I8566" s="103"/>
      <c r="J8566" s="103"/>
      <c r="K8566" s="103"/>
    </row>
    <row r="8567" spans="2:11" ht="12" customHeight="1" x14ac:dyDescent="0.25">
      <c r="B8567" s="103"/>
      <c r="C8567" s="123"/>
      <c r="D8567" s="103"/>
      <c r="E8567" s="103"/>
      <c r="F8567" s="103"/>
      <c r="H8567" s="123"/>
      <c r="I8567" s="103"/>
      <c r="J8567" s="103"/>
      <c r="K8567" s="103"/>
    </row>
    <row r="8568" spans="2:11" ht="12" customHeight="1" x14ac:dyDescent="0.25">
      <c r="B8568" s="103"/>
      <c r="C8568" s="123"/>
      <c r="D8568" s="103"/>
      <c r="E8568" s="103"/>
      <c r="F8568" s="103"/>
      <c r="H8568" s="123"/>
      <c r="I8568" s="103"/>
      <c r="J8568" s="103"/>
      <c r="K8568" s="103"/>
    </row>
    <row r="8569" spans="2:11" ht="12" customHeight="1" x14ac:dyDescent="0.25">
      <c r="B8569" s="103"/>
      <c r="C8569" s="123"/>
      <c r="D8569" s="103"/>
      <c r="E8569" s="103"/>
      <c r="F8569" s="103"/>
      <c r="H8569" s="123"/>
      <c r="I8569" s="103"/>
      <c r="J8569" s="103"/>
      <c r="K8569" s="103"/>
    </row>
    <row r="8570" spans="2:11" ht="12" customHeight="1" x14ac:dyDescent="0.25">
      <c r="B8570" s="103"/>
      <c r="C8570" s="123"/>
      <c r="D8570" s="103"/>
      <c r="E8570" s="103"/>
      <c r="F8570" s="103"/>
      <c r="H8570" s="123"/>
      <c r="I8570" s="103"/>
      <c r="J8570" s="103"/>
      <c r="K8570" s="103"/>
    </row>
    <row r="8571" spans="2:11" ht="12" customHeight="1" x14ac:dyDescent="0.25">
      <c r="B8571" s="103"/>
      <c r="C8571" s="123"/>
      <c r="D8571" s="103"/>
      <c r="E8571" s="103"/>
      <c r="F8571" s="103"/>
      <c r="H8571" s="123"/>
      <c r="I8571" s="103"/>
      <c r="J8571" s="103"/>
      <c r="K8571" s="103"/>
    </row>
    <row r="8572" spans="2:11" ht="12" customHeight="1" x14ac:dyDescent="0.25">
      <c r="B8572" s="103"/>
      <c r="C8572" s="123"/>
      <c r="D8572" s="103"/>
      <c r="E8572" s="103"/>
      <c r="F8572" s="103"/>
      <c r="H8572" s="123"/>
      <c r="I8572" s="103"/>
      <c r="J8572" s="103"/>
      <c r="K8572" s="103"/>
    </row>
    <row r="8573" spans="2:11" ht="12" customHeight="1" x14ac:dyDescent="0.25">
      <c r="B8573" s="103"/>
      <c r="C8573" s="123"/>
      <c r="D8573" s="103"/>
      <c r="E8573" s="103"/>
      <c r="F8573" s="103"/>
      <c r="H8573" s="123"/>
      <c r="I8573" s="103"/>
      <c r="J8573" s="103"/>
      <c r="K8573" s="103"/>
    </row>
    <row r="8574" spans="2:11" ht="12" customHeight="1" x14ac:dyDescent="0.25">
      <c r="B8574" s="103"/>
      <c r="C8574" s="123"/>
      <c r="D8574" s="103"/>
      <c r="E8574" s="103"/>
      <c r="F8574" s="103"/>
      <c r="H8574" s="123"/>
      <c r="I8574" s="103"/>
      <c r="J8574" s="103"/>
      <c r="K8574" s="103"/>
    </row>
    <row r="8575" spans="2:11" ht="12" customHeight="1" x14ac:dyDescent="0.25">
      <c r="B8575" s="103"/>
      <c r="C8575" s="123"/>
      <c r="D8575" s="103"/>
      <c r="E8575" s="103"/>
      <c r="F8575" s="103"/>
      <c r="H8575" s="123"/>
      <c r="I8575" s="103"/>
      <c r="J8575" s="103"/>
      <c r="K8575" s="103"/>
    </row>
    <row r="8576" spans="2:11" ht="12" customHeight="1" x14ac:dyDescent="0.25">
      <c r="B8576" s="103"/>
      <c r="C8576" s="123"/>
      <c r="D8576" s="103"/>
      <c r="E8576" s="103"/>
      <c r="F8576" s="103"/>
      <c r="H8576" s="123"/>
      <c r="I8576" s="103"/>
      <c r="J8576" s="103"/>
      <c r="K8576" s="103"/>
    </row>
    <row r="8577" spans="2:11" ht="12" customHeight="1" x14ac:dyDescent="0.25">
      <c r="B8577" s="103"/>
      <c r="C8577" s="123"/>
      <c r="D8577" s="103"/>
      <c r="E8577" s="103"/>
      <c r="F8577" s="103"/>
      <c r="H8577" s="123"/>
      <c r="I8577" s="103"/>
      <c r="J8577" s="103"/>
      <c r="K8577" s="103"/>
    </row>
    <row r="8578" spans="2:11" ht="12" customHeight="1" x14ac:dyDescent="0.25">
      <c r="B8578" s="103"/>
      <c r="C8578" s="123"/>
      <c r="D8578" s="103"/>
      <c r="E8578" s="103"/>
      <c r="F8578" s="103"/>
      <c r="H8578" s="123"/>
      <c r="I8578" s="103"/>
      <c r="J8578" s="103"/>
      <c r="K8578" s="103"/>
    </row>
    <row r="8579" spans="2:11" ht="12" customHeight="1" x14ac:dyDescent="0.25">
      <c r="B8579" s="103"/>
      <c r="C8579" s="123"/>
      <c r="D8579" s="103"/>
      <c r="E8579" s="103"/>
      <c r="F8579" s="103"/>
      <c r="H8579" s="123"/>
      <c r="I8579" s="103"/>
      <c r="J8579" s="103"/>
      <c r="K8579" s="103"/>
    </row>
    <row r="8580" spans="2:11" ht="12" customHeight="1" x14ac:dyDescent="0.25">
      <c r="B8580" s="103"/>
      <c r="C8580" s="123"/>
      <c r="D8580" s="103"/>
      <c r="E8580" s="103"/>
      <c r="F8580" s="103"/>
      <c r="H8580" s="123"/>
      <c r="I8580" s="103"/>
      <c r="J8580" s="103"/>
      <c r="K8580" s="103"/>
    </row>
    <row r="8581" spans="2:11" ht="12" customHeight="1" x14ac:dyDescent="0.25">
      <c r="B8581" s="103"/>
      <c r="C8581" s="123"/>
      <c r="D8581" s="103"/>
      <c r="E8581" s="103"/>
      <c r="F8581" s="103"/>
      <c r="H8581" s="123"/>
      <c r="I8581" s="103"/>
      <c r="J8581" s="103"/>
      <c r="K8581" s="103"/>
    </row>
    <row r="8582" spans="2:11" ht="12" customHeight="1" x14ac:dyDescent="0.25">
      <c r="B8582" s="103"/>
      <c r="C8582" s="123"/>
      <c r="D8582" s="103"/>
      <c r="E8582" s="103"/>
      <c r="F8582" s="103"/>
      <c r="H8582" s="123"/>
      <c r="I8582" s="103"/>
      <c r="J8582" s="103"/>
      <c r="K8582" s="103"/>
    </row>
    <row r="8583" spans="2:11" ht="12" customHeight="1" x14ac:dyDescent="0.25">
      <c r="B8583" s="103"/>
      <c r="C8583" s="123"/>
      <c r="D8583" s="103"/>
      <c r="E8583" s="103"/>
      <c r="F8583" s="103"/>
      <c r="H8583" s="123"/>
      <c r="I8583" s="103"/>
      <c r="J8583" s="103"/>
      <c r="K8583" s="103"/>
    </row>
    <row r="8584" spans="2:11" ht="12" customHeight="1" x14ac:dyDescent="0.25">
      <c r="B8584" s="103"/>
      <c r="C8584" s="123"/>
      <c r="D8584" s="103"/>
      <c r="E8584" s="103"/>
      <c r="F8584" s="103"/>
      <c r="H8584" s="123"/>
      <c r="I8584" s="103"/>
      <c r="J8584" s="103"/>
      <c r="K8584" s="103"/>
    </row>
    <row r="8585" spans="2:11" ht="12" customHeight="1" x14ac:dyDescent="0.25">
      <c r="B8585" s="103"/>
      <c r="C8585" s="123"/>
      <c r="D8585" s="103"/>
      <c r="E8585" s="103"/>
      <c r="F8585" s="103"/>
      <c r="H8585" s="123"/>
      <c r="I8585" s="103"/>
      <c r="J8585" s="103"/>
      <c r="K8585" s="103"/>
    </row>
    <row r="8586" spans="2:11" ht="12" customHeight="1" x14ac:dyDescent="0.25">
      <c r="B8586" s="103"/>
      <c r="C8586" s="123"/>
      <c r="D8586" s="103"/>
      <c r="E8586" s="103"/>
      <c r="F8586" s="103"/>
      <c r="H8586" s="123"/>
      <c r="I8586" s="103"/>
      <c r="J8586" s="103"/>
      <c r="K8586" s="103"/>
    </row>
    <row r="8587" spans="2:11" ht="12" customHeight="1" x14ac:dyDescent="0.25">
      <c r="B8587" s="103"/>
      <c r="C8587" s="123"/>
      <c r="D8587" s="103"/>
      <c r="E8587" s="103"/>
      <c r="F8587" s="103"/>
      <c r="H8587" s="123"/>
      <c r="I8587" s="103"/>
      <c r="J8587" s="103"/>
      <c r="K8587" s="103"/>
    </row>
    <row r="8588" spans="2:11" ht="12" customHeight="1" x14ac:dyDescent="0.25">
      <c r="B8588" s="103"/>
      <c r="C8588" s="123"/>
      <c r="D8588" s="103"/>
      <c r="E8588" s="103"/>
      <c r="F8588" s="103"/>
      <c r="H8588" s="123"/>
      <c r="I8588" s="103"/>
      <c r="J8588" s="103"/>
      <c r="K8588" s="103"/>
    </row>
    <row r="8589" spans="2:11" ht="12" customHeight="1" x14ac:dyDescent="0.25">
      <c r="B8589" s="103"/>
      <c r="C8589" s="123"/>
      <c r="D8589" s="103"/>
      <c r="E8589" s="103"/>
      <c r="F8589" s="103"/>
      <c r="H8589" s="123"/>
      <c r="I8589" s="103"/>
      <c r="J8589" s="103"/>
      <c r="K8589" s="103"/>
    </row>
    <row r="8590" spans="2:11" ht="12" customHeight="1" x14ac:dyDescent="0.25">
      <c r="B8590" s="103"/>
      <c r="C8590" s="123"/>
      <c r="D8590" s="103"/>
      <c r="E8590" s="103"/>
      <c r="F8590" s="103"/>
      <c r="H8590" s="123"/>
      <c r="I8590" s="103"/>
      <c r="J8590" s="103"/>
      <c r="K8590" s="103"/>
    </row>
    <row r="8591" spans="2:11" ht="12" customHeight="1" x14ac:dyDescent="0.25">
      <c r="B8591" s="103"/>
      <c r="C8591" s="123"/>
      <c r="D8591" s="103"/>
      <c r="E8591" s="103"/>
      <c r="F8591" s="103"/>
      <c r="H8591" s="123"/>
      <c r="I8591" s="103"/>
      <c r="J8591" s="103"/>
      <c r="K8591" s="103"/>
    </row>
    <row r="8592" spans="2:11" ht="12" customHeight="1" x14ac:dyDescent="0.25">
      <c r="B8592" s="103"/>
      <c r="C8592" s="123"/>
      <c r="D8592" s="103"/>
      <c r="E8592" s="103"/>
      <c r="F8592" s="103"/>
      <c r="H8592" s="123"/>
      <c r="I8592" s="103"/>
      <c r="J8592" s="103"/>
      <c r="K8592" s="103"/>
    </row>
    <row r="8593" spans="2:11" ht="12" customHeight="1" x14ac:dyDescent="0.25">
      <c r="B8593" s="103"/>
      <c r="C8593" s="123"/>
      <c r="D8593" s="103"/>
      <c r="E8593" s="103"/>
      <c r="F8593" s="103"/>
      <c r="H8593" s="123"/>
      <c r="I8593" s="103"/>
      <c r="J8593" s="103"/>
      <c r="K8593" s="103"/>
    </row>
    <row r="8594" spans="2:11" ht="12" customHeight="1" x14ac:dyDescent="0.25">
      <c r="B8594" s="103"/>
      <c r="C8594" s="123"/>
      <c r="D8594" s="103"/>
      <c r="E8594" s="103"/>
      <c r="F8594" s="103"/>
      <c r="H8594" s="123"/>
      <c r="I8594" s="103"/>
      <c r="J8594" s="103"/>
      <c r="K8594" s="103"/>
    </row>
    <row r="8595" spans="2:11" ht="12" customHeight="1" x14ac:dyDescent="0.25">
      <c r="B8595" s="103"/>
      <c r="C8595" s="123"/>
      <c r="D8595" s="103"/>
      <c r="E8595" s="103"/>
      <c r="F8595" s="103"/>
      <c r="H8595" s="123"/>
      <c r="I8595" s="103"/>
      <c r="J8595" s="103"/>
      <c r="K8595" s="103"/>
    </row>
    <row r="8596" spans="2:11" ht="12" customHeight="1" x14ac:dyDescent="0.25">
      <c r="B8596" s="103"/>
      <c r="C8596" s="123"/>
      <c r="D8596" s="103"/>
      <c r="E8596" s="103"/>
      <c r="F8596" s="103"/>
      <c r="H8596" s="123"/>
      <c r="I8596" s="103"/>
      <c r="J8596" s="103"/>
      <c r="K8596" s="103"/>
    </row>
    <row r="8597" spans="2:11" ht="12" customHeight="1" x14ac:dyDescent="0.25">
      <c r="B8597" s="103"/>
      <c r="C8597" s="123"/>
      <c r="D8597" s="103"/>
      <c r="E8597" s="103"/>
      <c r="F8597" s="103"/>
      <c r="H8597" s="123"/>
      <c r="I8597" s="103"/>
      <c r="J8597" s="103"/>
      <c r="K8597" s="103"/>
    </row>
    <row r="8598" spans="2:11" ht="12" customHeight="1" x14ac:dyDescent="0.25">
      <c r="B8598" s="103"/>
      <c r="C8598" s="123"/>
      <c r="D8598" s="103"/>
      <c r="E8598" s="103"/>
      <c r="F8598" s="103"/>
      <c r="H8598" s="123"/>
      <c r="I8598" s="103"/>
      <c r="J8598" s="103"/>
      <c r="K8598" s="103"/>
    </row>
    <row r="8599" spans="2:11" ht="12" customHeight="1" x14ac:dyDescent="0.25">
      <c r="B8599" s="103"/>
      <c r="C8599" s="123"/>
      <c r="D8599" s="103"/>
      <c r="E8599" s="103"/>
      <c r="F8599" s="103"/>
      <c r="H8599" s="123"/>
      <c r="I8599" s="103"/>
      <c r="J8599" s="103"/>
      <c r="K8599" s="103"/>
    </row>
    <row r="8600" spans="2:11" ht="12" customHeight="1" x14ac:dyDescent="0.25">
      <c r="B8600" s="103"/>
      <c r="C8600" s="123"/>
      <c r="D8600" s="103"/>
      <c r="E8600" s="103"/>
      <c r="F8600" s="103"/>
      <c r="H8600" s="123"/>
      <c r="I8600" s="103"/>
      <c r="J8600" s="103"/>
      <c r="K8600" s="103"/>
    </row>
    <row r="8601" spans="2:11" ht="12" customHeight="1" x14ac:dyDescent="0.25">
      <c r="B8601" s="103"/>
      <c r="C8601" s="123"/>
      <c r="D8601" s="103"/>
      <c r="E8601" s="103"/>
      <c r="F8601" s="103"/>
      <c r="H8601" s="123"/>
      <c r="I8601" s="103"/>
      <c r="J8601" s="103"/>
      <c r="K8601" s="103"/>
    </row>
    <row r="8602" spans="2:11" ht="12" customHeight="1" x14ac:dyDescent="0.25">
      <c r="B8602" s="103"/>
      <c r="C8602" s="123"/>
      <c r="D8602" s="103"/>
      <c r="E8602" s="103"/>
      <c r="F8602" s="103"/>
      <c r="H8602" s="123"/>
      <c r="I8602" s="103"/>
      <c r="J8602" s="103"/>
      <c r="K8602" s="103"/>
    </row>
    <row r="8603" spans="2:11" ht="12" customHeight="1" x14ac:dyDescent="0.25">
      <c r="B8603" s="103"/>
      <c r="C8603" s="123"/>
      <c r="D8603" s="103"/>
      <c r="E8603" s="103"/>
      <c r="F8603" s="103"/>
      <c r="H8603" s="123"/>
      <c r="I8603" s="103"/>
      <c r="J8603" s="103"/>
      <c r="K8603" s="103"/>
    </row>
    <row r="8604" spans="2:11" ht="12" customHeight="1" x14ac:dyDescent="0.25">
      <c r="B8604" s="103"/>
      <c r="C8604" s="123"/>
      <c r="D8604" s="103"/>
      <c r="E8604" s="103"/>
      <c r="F8604" s="103"/>
      <c r="H8604" s="123"/>
      <c r="I8604" s="103"/>
      <c r="J8604" s="103"/>
      <c r="K8604" s="103"/>
    </row>
    <row r="8605" spans="2:11" ht="12" customHeight="1" x14ac:dyDescent="0.25">
      <c r="B8605" s="103"/>
      <c r="C8605" s="123"/>
      <c r="D8605" s="103"/>
      <c r="E8605" s="103"/>
      <c r="F8605" s="103"/>
      <c r="H8605" s="123"/>
      <c r="I8605" s="103"/>
      <c r="J8605" s="103"/>
      <c r="K8605" s="103"/>
    </row>
    <row r="8606" spans="2:11" ht="12" customHeight="1" x14ac:dyDescent="0.25">
      <c r="B8606" s="103"/>
      <c r="C8606" s="123"/>
      <c r="D8606" s="103"/>
      <c r="E8606" s="103"/>
      <c r="F8606" s="103"/>
      <c r="H8606" s="123"/>
      <c r="I8606" s="103"/>
      <c r="J8606" s="103"/>
      <c r="K8606" s="103"/>
    </row>
    <row r="8607" spans="2:11" ht="12" customHeight="1" x14ac:dyDescent="0.25">
      <c r="B8607" s="103"/>
      <c r="C8607" s="123"/>
      <c r="D8607" s="103"/>
      <c r="E8607" s="103"/>
      <c r="F8607" s="103"/>
      <c r="H8607" s="123"/>
      <c r="I8607" s="103"/>
      <c r="J8607" s="103"/>
      <c r="K8607" s="103"/>
    </row>
    <row r="8608" spans="2:11" ht="12" customHeight="1" x14ac:dyDescent="0.25">
      <c r="B8608" s="103"/>
      <c r="C8608" s="123"/>
      <c r="D8608" s="103"/>
      <c r="E8608" s="103"/>
      <c r="F8608" s="103"/>
      <c r="H8608" s="123"/>
      <c r="I8608" s="103"/>
      <c r="J8608" s="103"/>
      <c r="K8608" s="103"/>
    </row>
    <row r="8609" spans="2:11" ht="12" customHeight="1" x14ac:dyDescent="0.25">
      <c r="B8609" s="103"/>
      <c r="C8609" s="123"/>
      <c r="D8609" s="103"/>
      <c r="E8609" s="103"/>
      <c r="F8609" s="103"/>
      <c r="H8609" s="123"/>
      <c r="I8609" s="103"/>
      <c r="J8609" s="103"/>
      <c r="K8609" s="103"/>
    </row>
    <row r="8610" spans="2:11" ht="12" customHeight="1" x14ac:dyDescent="0.25">
      <c r="B8610" s="103"/>
      <c r="C8610" s="123"/>
      <c r="D8610" s="103"/>
      <c r="E8610" s="103"/>
      <c r="F8610" s="103"/>
      <c r="H8610" s="123"/>
      <c r="I8610" s="103"/>
      <c r="J8610" s="103"/>
      <c r="K8610" s="103"/>
    </row>
    <row r="8611" spans="2:11" ht="12" customHeight="1" x14ac:dyDescent="0.25">
      <c r="B8611" s="103"/>
      <c r="C8611" s="123"/>
      <c r="D8611" s="103"/>
      <c r="E8611" s="103"/>
      <c r="F8611" s="103"/>
      <c r="H8611" s="123"/>
      <c r="I8611" s="103"/>
      <c r="J8611" s="103"/>
      <c r="K8611" s="103"/>
    </row>
    <row r="8612" spans="2:11" ht="12" customHeight="1" x14ac:dyDescent="0.25">
      <c r="B8612" s="103"/>
      <c r="C8612" s="123"/>
      <c r="D8612" s="103"/>
      <c r="E8612" s="103"/>
      <c r="F8612" s="103"/>
      <c r="H8612" s="123"/>
      <c r="I8612" s="103"/>
      <c r="J8612" s="103"/>
      <c r="K8612" s="103"/>
    </row>
    <row r="8613" spans="2:11" ht="12" customHeight="1" x14ac:dyDescent="0.25">
      <c r="B8613" s="103"/>
      <c r="C8613" s="123"/>
      <c r="D8613" s="103"/>
      <c r="E8613" s="103"/>
      <c r="F8613" s="103"/>
      <c r="H8613" s="123"/>
      <c r="I8613" s="103"/>
      <c r="J8613" s="103"/>
      <c r="K8613" s="103"/>
    </row>
    <row r="8614" spans="2:11" ht="12" customHeight="1" x14ac:dyDescent="0.25">
      <c r="B8614" s="103"/>
      <c r="C8614" s="123"/>
      <c r="D8614" s="103"/>
      <c r="E8614" s="103"/>
      <c r="F8614" s="103"/>
      <c r="H8614" s="123"/>
      <c r="I8614" s="103"/>
      <c r="J8614" s="103"/>
      <c r="K8614" s="103"/>
    </row>
    <row r="8615" spans="2:11" ht="12" customHeight="1" x14ac:dyDescent="0.25">
      <c r="B8615" s="103"/>
      <c r="C8615" s="123"/>
      <c r="D8615" s="103"/>
      <c r="E8615" s="103"/>
      <c r="F8615" s="103"/>
      <c r="H8615" s="123"/>
      <c r="I8615" s="103"/>
      <c r="J8615" s="103"/>
      <c r="K8615" s="103"/>
    </row>
    <row r="8616" spans="2:11" ht="12" customHeight="1" x14ac:dyDescent="0.25">
      <c r="B8616" s="103"/>
      <c r="C8616" s="123"/>
      <c r="D8616" s="103"/>
      <c r="E8616" s="103"/>
      <c r="F8616" s="103"/>
      <c r="H8616" s="123"/>
      <c r="I8616" s="103"/>
      <c r="J8616" s="103"/>
      <c r="K8616" s="103"/>
    </row>
    <row r="8617" spans="2:11" ht="12" customHeight="1" x14ac:dyDescent="0.25">
      <c r="B8617" s="103"/>
      <c r="C8617" s="123"/>
      <c r="D8617" s="103"/>
      <c r="E8617" s="103"/>
      <c r="F8617" s="103"/>
      <c r="H8617" s="123"/>
      <c r="I8617" s="103"/>
      <c r="J8617" s="103"/>
      <c r="K8617" s="103"/>
    </row>
    <row r="8618" spans="2:11" ht="12" customHeight="1" x14ac:dyDescent="0.25">
      <c r="B8618" s="103"/>
      <c r="C8618" s="123"/>
      <c r="D8618" s="103"/>
      <c r="E8618" s="103"/>
      <c r="F8618" s="103"/>
      <c r="H8618" s="123"/>
      <c r="I8618" s="103"/>
      <c r="J8618" s="103"/>
      <c r="K8618" s="103"/>
    </row>
    <row r="8619" spans="2:11" ht="12" customHeight="1" x14ac:dyDescent="0.25">
      <c r="B8619" s="103"/>
      <c r="C8619" s="123"/>
      <c r="D8619" s="103"/>
      <c r="E8619" s="103"/>
      <c r="F8619" s="103"/>
      <c r="H8619" s="123"/>
      <c r="I8619" s="103"/>
      <c r="J8619" s="103"/>
      <c r="K8619" s="103"/>
    </row>
    <row r="8620" spans="2:11" ht="12" customHeight="1" x14ac:dyDescent="0.25">
      <c r="B8620" s="103"/>
      <c r="C8620" s="123"/>
      <c r="D8620" s="103"/>
      <c r="E8620" s="103"/>
      <c r="F8620" s="103"/>
      <c r="H8620" s="123"/>
      <c r="I8620" s="103"/>
      <c r="J8620" s="103"/>
      <c r="K8620" s="103"/>
    </row>
    <row r="8621" spans="2:11" ht="12" customHeight="1" x14ac:dyDescent="0.25">
      <c r="B8621" s="103"/>
      <c r="C8621" s="123"/>
      <c r="D8621" s="103"/>
      <c r="E8621" s="103"/>
      <c r="F8621" s="103"/>
      <c r="H8621" s="123"/>
      <c r="I8621" s="103"/>
      <c r="J8621" s="103"/>
      <c r="K8621" s="103"/>
    </row>
    <row r="8622" spans="2:11" ht="12" customHeight="1" x14ac:dyDescent="0.25">
      <c r="B8622" s="103"/>
      <c r="C8622" s="123"/>
      <c r="D8622" s="103"/>
      <c r="E8622" s="103"/>
      <c r="F8622" s="103"/>
      <c r="H8622" s="123"/>
      <c r="I8622" s="103"/>
      <c r="J8622" s="103"/>
      <c r="K8622" s="103"/>
    </row>
    <row r="8623" spans="2:11" ht="12" customHeight="1" x14ac:dyDescent="0.25">
      <c r="B8623" s="103"/>
      <c r="C8623" s="123"/>
      <c r="D8623" s="103"/>
      <c r="E8623" s="103"/>
      <c r="F8623" s="103"/>
      <c r="H8623" s="123"/>
      <c r="I8623" s="103"/>
      <c r="J8623" s="103"/>
      <c r="K8623" s="103"/>
    </row>
    <row r="8624" spans="2:11" ht="12" customHeight="1" x14ac:dyDescent="0.25">
      <c r="B8624" s="103"/>
      <c r="C8624" s="123"/>
      <c r="D8624" s="103"/>
      <c r="E8624" s="103"/>
      <c r="F8624" s="103"/>
      <c r="H8624" s="123"/>
      <c r="I8624" s="103"/>
      <c r="J8624" s="103"/>
      <c r="K8624" s="103"/>
    </row>
    <row r="8625" spans="2:11" ht="12" customHeight="1" x14ac:dyDescent="0.25">
      <c r="B8625" s="103"/>
      <c r="C8625" s="123"/>
      <c r="D8625" s="103"/>
      <c r="E8625" s="103"/>
      <c r="F8625" s="103"/>
      <c r="H8625" s="123"/>
      <c r="I8625" s="103"/>
      <c r="J8625" s="103"/>
      <c r="K8625" s="103"/>
    </row>
    <row r="8626" spans="2:11" ht="12" customHeight="1" x14ac:dyDescent="0.25">
      <c r="B8626" s="103"/>
      <c r="C8626" s="123"/>
      <c r="D8626" s="103"/>
      <c r="E8626" s="103"/>
      <c r="F8626" s="103"/>
      <c r="H8626" s="123"/>
      <c r="I8626" s="103"/>
      <c r="J8626" s="103"/>
      <c r="K8626" s="103"/>
    </row>
    <row r="8627" spans="2:11" ht="12" customHeight="1" x14ac:dyDescent="0.25">
      <c r="B8627" s="103"/>
      <c r="C8627" s="123"/>
      <c r="D8627" s="103"/>
      <c r="E8627" s="103"/>
      <c r="F8627" s="103"/>
      <c r="H8627" s="123"/>
      <c r="I8627" s="103"/>
      <c r="J8627" s="103"/>
      <c r="K8627" s="103"/>
    </row>
    <row r="8628" spans="2:11" ht="12" customHeight="1" x14ac:dyDescent="0.25">
      <c r="B8628" s="103"/>
      <c r="C8628" s="123"/>
      <c r="D8628" s="103"/>
      <c r="E8628" s="103"/>
      <c r="F8628" s="103"/>
      <c r="H8628" s="123"/>
      <c r="I8628" s="103"/>
      <c r="J8628" s="103"/>
      <c r="K8628" s="103"/>
    </row>
    <row r="8629" spans="2:11" ht="12" customHeight="1" x14ac:dyDescent="0.25">
      <c r="B8629" s="103"/>
      <c r="C8629" s="123"/>
      <c r="D8629" s="103"/>
      <c r="E8629" s="103"/>
      <c r="F8629" s="103"/>
      <c r="H8629" s="123"/>
      <c r="I8629" s="103"/>
      <c r="J8629" s="103"/>
      <c r="K8629" s="103"/>
    </row>
    <row r="8630" spans="2:11" ht="12" customHeight="1" x14ac:dyDescent="0.25">
      <c r="B8630" s="103"/>
      <c r="C8630" s="123"/>
      <c r="D8630" s="103"/>
      <c r="E8630" s="103"/>
      <c r="F8630" s="103"/>
      <c r="H8630" s="123"/>
      <c r="I8630" s="103"/>
      <c r="J8630" s="103"/>
      <c r="K8630" s="103"/>
    </row>
    <row r="8631" spans="2:11" ht="12" customHeight="1" x14ac:dyDescent="0.25">
      <c r="B8631" s="103"/>
      <c r="C8631" s="123"/>
      <c r="D8631" s="103"/>
      <c r="E8631" s="103"/>
      <c r="F8631" s="103"/>
      <c r="H8631" s="123"/>
      <c r="I8631" s="103"/>
      <c r="J8631" s="103"/>
      <c r="K8631" s="103"/>
    </row>
    <row r="8632" spans="2:11" ht="12" customHeight="1" x14ac:dyDescent="0.25">
      <c r="B8632" s="103"/>
      <c r="C8632" s="123"/>
      <c r="D8632" s="103"/>
      <c r="E8632" s="103"/>
      <c r="F8632" s="103"/>
      <c r="H8632" s="123"/>
      <c r="I8632" s="103"/>
      <c r="J8632" s="103"/>
      <c r="K8632" s="103"/>
    </row>
    <row r="8633" spans="2:11" ht="12" customHeight="1" x14ac:dyDescent="0.25">
      <c r="B8633" s="103"/>
      <c r="C8633" s="123"/>
      <c r="D8633" s="103"/>
      <c r="E8633" s="103"/>
      <c r="F8633" s="103"/>
      <c r="H8633" s="123"/>
      <c r="I8633" s="103"/>
      <c r="J8633" s="103"/>
      <c r="K8633" s="103"/>
    </row>
    <row r="8634" spans="2:11" ht="12" customHeight="1" x14ac:dyDescent="0.25">
      <c r="B8634" s="103"/>
      <c r="C8634" s="123"/>
      <c r="D8634" s="103"/>
      <c r="E8634" s="103"/>
      <c r="F8634" s="103"/>
      <c r="H8634" s="123"/>
      <c r="I8634" s="103"/>
      <c r="J8634" s="103"/>
      <c r="K8634" s="103"/>
    </row>
    <row r="8635" spans="2:11" ht="12" customHeight="1" x14ac:dyDescent="0.25">
      <c r="B8635" s="103"/>
      <c r="C8635" s="123"/>
      <c r="D8635" s="103"/>
      <c r="E8635" s="103"/>
      <c r="F8635" s="103"/>
      <c r="H8635" s="123"/>
      <c r="I8635" s="103"/>
      <c r="J8635" s="103"/>
      <c r="K8635" s="103"/>
    </row>
    <row r="8636" spans="2:11" ht="12" customHeight="1" x14ac:dyDescent="0.25">
      <c r="B8636" s="103"/>
      <c r="C8636" s="123"/>
      <c r="D8636" s="103"/>
      <c r="E8636" s="103"/>
      <c r="F8636" s="103"/>
      <c r="H8636" s="123"/>
      <c r="I8636" s="103"/>
      <c r="J8636" s="103"/>
      <c r="K8636" s="103"/>
    </row>
    <row r="8637" spans="2:11" ht="12" customHeight="1" x14ac:dyDescent="0.25">
      <c r="B8637" s="103"/>
      <c r="C8637" s="123"/>
      <c r="D8637" s="103"/>
      <c r="E8637" s="103"/>
      <c r="F8637" s="103"/>
      <c r="H8637" s="123"/>
      <c r="I8637" s="103"/>
      <c r="J8637" s="103"/>
      <c r="K8637" s="103"/>
    </row>
    <row r="8638" spans="2:11" ht="12" customHeight="1" x14ac:dyDescent="0.25">
      <c r="B8638" s="103"/>
      <c r="C8638" s="123"/>
      <c r="D8638" s="103"/>
      <c r="E8638" s="103"/>
      <c r="F8638" s="103"/>
      <c r="H8638" s="123"/>
      <c r="I8638" s="103"/>
      <c r="J8638" s="103"/>
      <c r="K8638" s="103"/>
    </row>
    <row r="8639" spans="2:11" ht="12" customHeight="1" x14ac:dyDescent="0.25">
      <c r="B8639" s="103"/>
      <c r="C8639" s="123"/>
      <c r="D8639" s="103"/>
      <c r="E8639" s="103"/>
      <c r="F8639" s="103"/>
      <c r="H8639" s="123"/>
      <c r="I8639" s="103"/>
      <c r="J8639" s="103"/>
      <c r="K8639" s="103"/>
    </row>
    <row r="8640" spans="2:11" ht="12" customHeight="1" x14ac:dyDescent="0.25">
      <c r="B8640" s="103"/>
      <c r="C8640" s="123"/>
      <c r="D8640" s="103"/>
      <c r="E8640" s="103"/>
      <c r="F8640" s="103"/>
      <c r="H8640" s="123"/>
      <c r="I8640" s="103"/>
      <c r="J8640" s="103"/>
      <c r="K8640" s="103"/>
    </row>
    <row r="8641" spans="2:11" ht="12" customHeight="1" x14ac:dyDescent="0.25">
      <c r="B8641" s="103"/>
      <c r="C8641" s="123"/>
      <c r="D8641" s="103"/>
      <c r="E8641" s="103"/>
      <c r="F8641" s="103"/>
      <c r="H8641" s="123"/>
      <c r="I8641" s="103"/>
      <c r="J8641" s="103"/>
      <c r="K8641" s="103"/>
    </row>
    <row r="8642" spans="2:11" ht="12" customHeight="1" x14ac:dyDescent="0.25">
      <c r="B8642" s="103"/>
      <c r="C8642" s="123"/>
      <c r="D8642" s="103"/>
      <c r="E8642" s="103"/>
      <c r="F8642" s="103"/>
      <c r="H8642" s="123"/>
      <c r="I8642" s="103"/>
      <c r="J8642" s="103"/>
      <c r="K8642" s="103"/>
    </row>
    <row r="8643" spans="2:11" ht="12" customHeight="1" x14ac:dyDescent="0.25">
      <c r="B8643" s="103"/>
      <c r="C8643" s="123"/>
      <c r="D8643" s="103"/>
      <c r="E8643" s="103"/>
      <c r="F8643" s="103"/>
      <c r="H8643" s="123"/>
      <c r="I8643" s="103"/>
      <c r="J8643" s="103"/>
      <c r="K8643" s="103"/>
    </row>
    <row r="8644" spans="2:11" ht="12" customHeight="1" x14ac:dyDescent="0.25">
      <c r="B8644" s="103"/>
      <c r="C8644" s="123"/>
      <c r="D8644" s="103"/>
      <c r="E8644" s="103"/>
      <c r="F8644" s="103"/>
      <c r="H8644" s="123"/>
      <c r="I8644" s="103"/>
      <c r="J8644" s="103"/>
      <c r="K8644" s="103"/>
    </row>
    <row r="8645" spans="2:11" ht="12" customHeight="1" x14ac:dyDescent="0.25">
      <c r="B8645" s="103"/>
      <c r="C8645" s="123"/>
      <c r="D8645" s="103"/>
      <c r="E8645" s="103"/>
      <c r="F8645" s="103"/>
      <c r="H8645" s="123"/>
      <c r="I8645" s="103"/>
      <c r="J8645" s="103"/>
      <c r="K8645" s="103"/>
    </row>
    <row r="8646" spans="2:11" ht="12" customHeight="1" x14ac:dyDescent="0.25">
      <c r="B8646" s="103"/>
      <c r="C8646" s="123"/>
      <c r="D8646" s="103"/>
      <c r="E8646" s="103"/>
      <c r="F8646" s="103"/>
      <c r="H8646" s="123"/>
      <c r="I8646" s="103"/>
      <c r="J8646" s="103"/>
      <c r="K8646" s="103"/>
    </row>
    <row r="8647" spans="2:11" ht="12" customHeight="1" x14ac:dyDescent="0.25">
      <c r="B8647" s="103"/>
      <c r="C8647" s="123"/>
      <c r="D8647" s="103"/>
      <c r="E8647" s="103"/>
      <c r="F8647" s="103"/>
      <c r="H8647" s="123"/>
      <c r="I8647" s="103"/>
      <c r="J8647" s="103"/>
      <c r="K8647" s="103"/>
    </row>
    <row r="8648" spans="2:11" ht="12" customHeight="1" x14ac:dyDescent="0.25">
      <c r="B8648" s="103"/>
      <c r="C8648" s="123"/>
      <c r="D8648" s="103"/>
      <c r="E8648" s="103"/>
      <c r="F8648" s="103"/>
      <c r="H8648" s="123"/>
      <c r="I8648" s="103"/>
      <c r="J8648" s="103"/>
      <c r="K8648" s="103"/>
    </row>
    <row r="8649" spans="2:11" ht="12" customHeight="1" x14ac:dyDescent="0.25">
      <c r="B8649" s="103"/>
      <c r="C8649" s="123"/>
      <c r="D8649" s="103"/>
      <c r="E8649" s="103"/>
      <c r="F8649" s="103"/>
      <c r="H8649" s="123"/>
      <c r="I8649" s="103"/>
      <c r="J8649" s="103"/>
      <c r="K8649" s="103"/>
    </row>
    <row r="8650" spans="2:11" ht="12" customHeight="1" x14ac:dyDescent="0.25">
      <c r="B8650" s="103"/>
      <c r="C8650" s="123"/>
      <c r="D8650" s="103"/>
      <c r="E8650" s="103"/>
      <c r="F8650" s="103"/>
      <c r="H8650" s="123"/>
      <c r="I8650" s="103"/>
      <c r="J8650" s="103"/>
      <c r="K8650" s="103"/>
    </row>
    <row r="8651" spans="2:11" ht="12" customHeight="1" x14ac:dyDescent="0.25">
      <c r="B8651" s="103"/>
      <c r="C8651" s="123"/>
      <c r="D8651" s="103"/>
      <c r="E8651" s="103"/>
      <c r="F8651" s="103"/>
      <c r="H8651" s="123"/>
      <c r="I8651" s="103"/>
      <c r="J8651" s="103"/>
      <c r="K8651" s="103"/>
    </row>
    <row r="8652" spans="2:11" ht="12" customHeight="1" x14ac:dyDescent="0.25">
      <c r="B8652" s="103"/>
      <c r="C8652" s="123"/>
      <c r="D8652" s="103"/>
      <c r="E8652" s="103"/>
      <c r="F8652" s="103"/>
      <c r="H8652" s="123"/>
      <c r="I8652" s="103"/>
      <c r="J8652" s="103"/>
      <c r="K8652" s="103"/>
    </row>
    <row r="8653" spans="2:11" ht="12" customHeight="1" x14ac:dyDescent="0.25">
      <c r="B8653" s="103"/>
      <c r="C8653" s="123"/>
      <c r="D8653" s="103"/>
      <c r="E8653" s="103"/>
      <c r="F8653" s="103"/>
      <c r="H8653" s="123"/>
      <c r="I8653" s="103"/>
      <c r="J8653" s="103"/>
      <c r="K8653" s="103"/>
    </row>
    <row r="8654" spans="2:11" ht="12" customHeight="1" x14ac:dyDescent="0.25">
      <c r="B8654" s="103"/>
      <c r="C8654" s="123"/>
      <c r="D8654" s="103"/>
      <c r="E8654" s="103"/>
      <c r="F8654" s="103"/>
      <c r="H8654" s="123"/>
      <c r="I8654" s="103"/>
      <c r="J8654" s="103"/>
      <c r="K8654" s="103"/>
    </row>
    <row r="8655" spans="2:11" ht="12" customHeight="1" x14ac:dyDescent="0.25">
      <c r="B8655" s="103"/>
      <c r="C8655" s="123"/>
      <c r="D8655" s="103"/>
      <c r="E8655" s="103"/>
      <c r="F8655" s="103"/>
      <c r="H8655" s="123"/>
      <c r="I8655" s="103"/>
      <c r="J8655" s="103"/>
      <c r="K8655" s="103"/>
    </row>
    <row r="8656" spans="2:11" ht="12" customHeight="1" x14ac:dyDescent="0.25">
      <c r="B8656" s="103"/>
      <c r="C8656" s="123"/>
      <c r="D8656" s="103"/>
      <c r="E8656" s="103"/>
      <c r="F8656" s="103"/>
      <c r="H8656" s="123"/>
      <c r="I8656" s="103"/>
      <c r="J8656" s="103"/>
      <c r="K8656" s="103"/>
    </row>
    <row r="8657" spans="2:11" ht="12" customHeight="1" x14ac:dyDescent="0.25">
      <c r="B8657" s="103"/>
      <c r="C8657" s="123"/>
      <c r="D8657" s="103"/>
      <c r="E8657" s="103"/>
      <c r="F8657" s="103"/>
      <c r="H8657" s="123"/>
      <c r="I8657" s="103"/>
      <c r="J8657" s="103"/>
      <c r="K8657" s="103"/>
    </row>
    <row r="8658" spans="2:11" ht="12" customHeight="1" x14ac:dyDescent="0.25">
      <c r="B8658" s="103"/>
      <c r="C8658" s="123"/>
      <c r="D8658" s="103"/>
      <c r="E8658" s="103"/>
      <c r="F8658" s="103"/>
      <c r="H8658" s="123"/>
      <c r="I8658" s="103"/>
      <c r="J8658" s="103"/>
      <c r="K8658" s="103"/>
    </row>
    <row r="8659" spans="2:11" ht="12" customHeight="1" x14ac:dyDescent="0.25">
      <c r="B8659" s="103"/>
      <c r="C8659" s="123"/>
      <c r="D8659" s="103"/>
      <c r="E8659" s="103"/>
      <c r="F8659" s="103"/>
      <c r="H8659" s="123"/>
      <c r="I8659" s="103"/>
      <c r="J8659" s="103"/>
      <c r="K8659" s="103"/>
    </row>
    <row r="8660" spans="2:11" ht="12" customHeight="1" x14ac:dyDescent="0.25">
      <c r="B8660" s="103"/>
      <c r="C8660" s="123"/>
      <c r="D8660" s="103"/>
      <c r="E8660" s="103"/>
      <c r="F8660" s="103"/>
      <c r="H8660" s="123"/>
      <c r="I8660" s="103"/>
      <c r="J8660" s="103"/>
      <c r="K8660" s="103"/>
    </row>
    <row r="8661" spans="2:11" ht="12" customHeight="1" x14ac:dyDescent="0.25">
      <c r="B8661" s="103"/>
      <c r="C8661" s="123"/>
      <c r="D8661" s="103"/>
      <c r="E8661" s="103"/>
      <c r="F8661" s="103"/>
      <c r="H8661" s="123"/>
      <c r="I8661" s="103"/>
      <c r="J8661" s="103"/>
      <c r="K8661" s="103"/>
    </row>
    <row r="8662" spans="2:11" ht="12" customHeight="1" x14ac:dyDescent="0.25">
      <c r="B8662" s="103"/>
      <c r="C8662" s="123"/>
      <c r="D8662" s="103"/>
      <c r="E8662" s="103"/>
      <c r="F8662" s="103"/>
      <c r="H8662" s="123"/>
      <c r="I8662" s="103"/>
      <c r="J8662" s="103"/>
      <c r="K8662" s="103"/>
    </row>
    <row r="8663" spans="2:11" ht="12" customHeight="1" x14ac:dyDescent="0.25">
      <c r="B8663" s="103"/>
      <c r="C8663" s="123"/>
      <c r="D8663" s="103"/>
      <c r="E8663" s="103"/>
      <c r="F8663" s="103"/>
      <c r="H8663" s="123"/>
      <c r="I8663" s="103"/>
      <c r="J8663" s="103"/>
      <c r="K8663" s="103"/>
    </row>
    <row r="8664" spans="2:11" ht="12" customHeight="1" x14ac:dyDescent="0.25">
      <c r="B8664" s="103"/>
      <c r="C8664" s="123"/>
      <c r="D8664" s="103"/>
      <c r="E8664" s="103"/>
      <c r="F8664" s="103"/>
      <c r="H8664" s="123"/>
      <c r="I8664" s="103"/>
      <c r="J8664" s="103"/>
      <c r="K8664" s="103"/>
    </row>
    <row r="8665" spans="2:11" ht="12" customHeight="1" x14ac:dyDescent="0.25">
      <c r="B8665" s="103"/>
      <c r="C8665" s="123"/>
      <c r="D8665" s="103"/>
      <c r="E8665" s="103"/>
      <c r="F8665" s="103"/>
      <c r="H8665" s="123"/>
      <c r="I8665" s="103"/>
      <c r="J8665" s="103"/>
      <c r="K8665" s="103"/>
    </row>
    <row r="8666" spans="2:11" ht="12" customHeight="1" x14ac:dyDescent="0.25">
      <c r="B8666" s="103"/>
      <c r="C8666" s="123"/>
      <c r="D8666" s="103"/>
      <c r="E8666" s="103"/>
      <c r="F8666" s="103"/>
      <c r="H8666" s="123"/>
      <c r="I8666" s="103"/>
      <c r="J8666" s="103"/>
      <c r="K8666" s="103"/>
    </row>
    <row r="8667" spans="2:11" ht="12" customHeight="1" x14ac:dyDescent="0.25">
      <c r="B8667" s="103"/>
      <c r="C8667" s="123"/>
      <c r="D8667" s="103"/>
      <c r="E8667" s="103"/>
      <c r="F8667" s="103"/>
      <c r="H8667" s="123"/>
      <c r="I8667" s="103"/>
      <c r="J8667" s="103"/>
      <c r="K8667" s="103"/>
    </row>
    <row r="8668" spans="2:11" ht="12" customHeight="1" x14ac:dyDescent="0.25">
      <c r="B8668" s="103"/>
      <c r="C8668" s="123"/>
      <c r="D8668" s="103"/>
      <c r="E8668" s="103"/>
      <c r="F8668" s="103"/>
      <c r="H8668" s="123"/>
      <c r="I8668" s="103"/>
      <c r="J8668" s="103"/>
      <c r="K8668" s="103"/>
    </row>
    <row r="8669" spans="2:11" ht="12" customHeight="1" x14ac:dyDescent="0.25">
      <c r="B8669" s="103"/>
      <c r="C8669" s="123"/>
      <c r="D8669" s="103"/>
      <c r="E8669" s="103"/>
      <c r="F8669" s="103"/>
      <c r="H8669" s="123"/>
      <c r="I8669" s="103"/>
      <c r="J8669" s="103"/>
      <c r="K8669" s="103"/>
    </row>
    <row r="8670" spans="2:11" ht="12" customHeight="1" x14ac:dyDescent="0.25">
      <c r="B8670" s="103"/>
      <c r="C8670" s="123"/>
      <c r="D8670" s="103"/>
      <c r="E8670" s="103"/>
      <c r="F8670" s="103"/>
      <c r="H8670" s="123"/>
      <c r="I8670" s="103"/>
      <c r="J8670" s="103"/>
      <c r="K8670" s="103"/>
    </row>
    <row r="8671" spans="2:11" ht="12" customHeight="1" x14ac:dyDescent="0.25">
      <c r="B8671" s="103"/>
      <c r="C8671" s="123"/>
      <c r="D8671" s="103"/>
      <c r="E8671" s="103"/>
      <c r="F8671" s="103"/>
      <c r="H8671" s="123"/>
      <c r="I8671" s="103"/>
      <c r="J8671" s="103"/>
      <c r="K8671" s="103"/>
    </row>
    <row r="8672" spans="2:11" ht="12" customHeight="1" x14ac:dyDescent="0.25">
      <c r="B8672" s="103"/>
      <c r="C8672" s="123"/>
      <c r="D8672" s="103"/>
      <c r="E8672" s="103"/>
      <c r="F8672" s="103"/>
      <c r="H8672" s="123"/>
      <c r="I8672" s="103"/>
      <c r="J8672" s="103"/>
      <c r="K8672" s="103"/>
    </row>
    <row r="8673" spans="2:11" ht="12" customHeight="1" x14ac:dyDescent="0.25">
      <c r="B8673" s="103"/>
      <c r="C8673" s="123"/>
      <c r="D8673" s="103"/>
      <c r="E8673" s="103"/>
      <c r="F8673" s="103"/>
      <c r="H8673" s="123"/>
      <c r="I8673" s="103"/>
      <c r="J8673" s="103"/>
      <c r="K8673" s="103"/>
    </row>
    <row r="8674" spans="2:11" ht="12" customHeight="1" x14ac:dyDescent="0.25">
      <c r="B8674" s="103"/>
      <c r="C8674" s="123"/>
      <c r="D8674" s="103"/>
      <c r="E8674" s="103"/>
      <c r="F8674" s="103"/>
      <c r="H8674" s="123"/>
      <c r="I8674" s="103"/>
      <c r="J8674" s="103"/>
      <c r="K8674" s="103"/>
    </row>
    <row r="8675" spans="2:11" ht="12" customHeight="1" x14ac:dyDescent="0.25">
      <c r="B8675" s="103"/>
      <c r="C8675" s="123"/>
      <c r="D8675" s="103"/>
      <c r="E8675" s="103"/>
      <c r="F8675" s="103"/>
      <c r="H8675" s="123"/>
      <c r="I8675" s="103"/>
      <c r="J8675" s="103"/>
      <c r="K8675" s="103"/>
    </row>
    <row r="8676" spans="2:11" ht="12" customHeight="1" x14ac:dyDescent="0.25">
      <c r="B8676" s="103"/>
      <c r="C8676" s="123"/>
      <c r="D8676" s="103"/>
      <c r="E8676" s="103"/>
      <c r="F8676" s="103"/>
      <c r="H8676" s="123"/>
      <c r="I8676" s="103"/>
      <c r="J8676" s="103"/>
      <c r="K8676" s="103"/>
    </row>
    <row r="8677" spans="2:11" ht="12" customHeight="1" x14ac:dyDescent="0.25">
      <c r="B8677" s="103"/>
      <c r="C8677" s="123"/>
      <c r="D8677" s="103"/>
      <c r="E8677" s="103"/>
      <c r="F8677" s="103"/>
      <c r="H8677" s="123"/>
      <c r="I8677" s="103"/>
      <c r="J8677" s="103"/>
      <c r="K8677" s="103"/>
    </row>
    <row r="8678" spans="2:11" ht="12" customHeight="1" x14ac:dyDescent="0.25">
      <c r="B8678" s="103"/>
      <c r="C8678" s="123"/>
      <c r="D8678" s="103"/>
      <c r="E8678" s="103"/>
      <c r="F8678" s="103"/>
      <c r="H8678" s="123"/>
      <c r="I8678" s="103"/>
      <c r="J8678" s="103"/>
      <c r="K8678" s="103"/>
    </row>
    <row r="8679" spans="2:11" ht="12" customHeight="1" x14ac:dyDescent="0.25">
      <c r="B8679" s="103"/>
      <c r="C8679" s="123"/>
      <c r="D8679" s="103"/>
      <c r="E8679" s="103"/>
      <c r="F8679" s="103"/>
      <c r="H8679" s="123"/>
      <c r="I8679" s="103"/>
      <c r="J8679" s="103"/>
      <c r="K8679" s="103"/>
    </row>
    <row r="8680" spans="2:11" ht="12" customHeight="1" x14ac:dyDescent="0.25">
      <c r="B8680" s="103"/>
      <c r="C8680" s="123"/>
      <c r="D8680" s="103"/>
      <c r="E8680" s="103"/>
      <c r="F8680" s="103"/>
      <c r="H8680" s="123"/>
      <c r="I8680" s="103"/>
      <c r="J8680" s="103"/>
      <c r="K8680" s="103"/>
    </row>
    <row r="8681" spans="2:11" ht="12" customHeight="1" x14ac:dyDescent="0.25">
      <c r="B8681" s="103"/>
      <c r="C8681" s="123"/>
      <c r="D8681" s="103"/>
      <c r="E8681" s="103"/>
      <c r="F8681" s="103"/>
      <c r="H8681" s="123"/>
      <c r="I8681" s="103"/>
      <c r="J8681" s="103"/>
      <c r="K8681" s="103"/>
    </row>
    <row r="8682" spans="2:11" ht="12" customHeight="1" x14ac:dyDescent="0.25">
      <c r="B8682" s="103"/>
      <c r="C8682" s="123"/>
      <c r="D8682" s="103"/>
      <c r="E8682" s="103"/>
      <c r="F8682" s="103"/>
      <c r="H8682" s="123"/>
      <c r="I8682" s="103"/>
      <c r="J8682" s="103"/>
      <c r="K8682" s="103"/>
    </row>
    <row r="8683" spans="2:11" ht="12" customHeight="1" x14ac:dyDescent="0.25">
      <c r="B8683" s="103"/>
      <c r="C8683" s="123"/>
      <c r="D8683" s="103"/>
      <c r="E8683" s="103"/>
      <c r="F8683" s="103"/>
      <c r="H8683" s="123"/>
      <c r="I8683" s="103"/>
      <c r="J8683" s="103"/>
      <c r="K8683" s="103"/>
    </row>
    <row r="8684" spans="2:11" ht="12" customHeight="1" x14ac:dyDescent="0.25">
      <c r="B8684" s="103"/>
      <c r="C8684" s="123"/>
      <c r="D8684" s="103"/>
      <c r="E8684" s="103"/>
      <c r="F8684" s="103"/>
      <c r="H8684" s="123"/>
      <c r="I8684" s="103"/>
      <c r="J8684" s="103"/>
      <c r="K8684" s="103"/>
    </row>
    <row r="8685" spans="2:11" ht="12" customHeight="1" x14ac:dyDescent="0.25">
      <c r="B8685" s="103"/>
      <c r="C8685" s="123"/>
      <c r="D8685" s="103"/>
      <c r="E8685" s="103"/>
      <c r="F8685" s="103"/>
      <c r="H8685" s="123"/>
      <c r="I8685" s="103"/>
      <c r="J8685" s="103"/>
      <c r="K8685" s="103"/>
    </row>
    <row r="8686" spans="2:11" ht="12" customHeight="1" x14ac:dyDescent="0.25">
      <c r="B8686" s="103"/>
      <c r="C8686" s="123"/>
      <c r="D8686" s="103"/>
      <c r="E8686" s="103"/>
      <c r="F8686" s="103"/>
      <c r="H8686" s="123"/>
      <c r="I8686" s="103"/>
      <c r="J8686" s="103"/>
      <c r="K8686" s="103"/>
    </row>
    <row r="8687" spans="2:11" ht="12" customHeight="1" x14ac:dyDescent="0.25">
      <c r="B8687" s="103"/>
      <c r="C8687" s="123"/>
      <c r="D8687" s="103"/>
      <c r="E8687" s="103"/>
      <c r="F8687" s="103"/>
      <c r="H8687" s="123"/>
      <c r="I8687" s="103"/>
      <c r="J8687" s="103"/>
      <c r="K8687" s="103"/>
    </row>
    <row r="8688" spans="2:11" ht="12" customHeight="1" x14ac:dyDescent="0.25">
      <c r="B8688" s="103"/>
      <c r="C8688" s="123"/>
      <c r="D8688" s="103"/>
      <c r="E8688" s="103"/>
      <c r="F8688" s="103"/>
      <c r="H8688" s="123"/>
      <c r="I8688" s="103"/>
      <c r="J8688" s="103"/>
      <c r="K8688" s="103"/>
    </row>
    <row r="8689" spans="2:11" ht="12" customHeight="1" x14ac:dyDescent="0.25">
      <c r="B8689" s="103"/>
      <c r="C8689" s="123"/>
      <c r="D8689" s="103"/>
      <c r="E8689" s="103"/>
      <c r="F8689" s="103"/>
      <c r="H8689" s="123"/>
      <c r="I8689" s="103"/>
      <c r="J8689" s="103"/>
      <c r="K8689" s="103"/>
    </row>
    <row r="8690" spans="2:11" ht="12" customHeight="1" x14ac:dyDescent="0.25">
      <c r="B8690" s="103"/>
      <c r="C8690" s="123"/>
      <c r="D8690" s="103"/>
      <c r="E8690" s="103"/>
      <c r="F8690" s="103"/>
      <c r="H8690" s="123"/>
      <c r="I8690" s="103"/>
      <c r="J8690" s="103"/>
      <c r="K8690" s="103"/>
    </row>
    <row r="8691" spans="2:11" ht="12" customHeight="1" x14ac:dyDescent="0.25">
      <c r="B8691" s="103"/>
      <c r="C8691" s="123"/>
      <c r="D8691" s="103"/>
      <c r="E8691" s="103"/>
      <c r="F8691" s="103"/>
      <c r="H8691" s="123"/>
      <c r="I8691" s="103"/>
      <c r="J8691" s="103"/>
      <c r="K8691" s="103"/>
    </row>
    <row r="8692" spans="2:11" ht="12" customHeight="1" x14ac:dyDescent="0.25">
      <c r="B8692" s="103"/>
      <c r="C8692" s="123"/>
      <c r="D8692" s="103"/>
      <c r="E8692" s="103"/>
      <c r="F8692" s="103"/>
      <c r="H8692" s="123"/>
      <c r="I8692" s="103"/>
      <c r="J8692" s="103"/>
      <c r="K8692" s="103"/>
    </row>
    <row r="8693" spans="2:11" ht="12" customHeight="1" x14ac:dyDescent="0.25">
      <c r="B8693" s="103"/>
      <c r="C8693" s="123"/>
      <c r="D8693" s="103"/>
      <c r="E8693" s="103"/>
      <c r="F8693" s="103"/>
      <c r="H8693" s="123"/>
      <c r="I8693" s="103"/>
      <c r="J8693" s="103"/>
      <c r="K8693" s="103"/>
    </row>
    <row r="8694" spans="2:11" ht="12" customHeight="1" x14ac:dyDescent="0.25">
      <c r="B8694" s="103"/>
      <c r="C8694" s="123"/>
      <c r="D8694" s="103"/>
      <c r="E8694" s="103"/>
      <c r="F8694" s="103"/>
      <c r="H8694" s="123"/>
      <c r="I8694" s="103"/>
      <c r="J8694" s="103"/>
      <c r="K8694" s="103"/>
    </row>
    <row r="8695" spans="2:11" ht="12" customHeight="1" x14ac:dyDescent="0.25">
      <c r="B8695" s="103"/>
      <c r="C8695" s="123"/>
      <c r="D8695" s="103"/>
      <c r="E8695" s="103"/>
      <c r="F8695" s="103"/>
      <c r="H8695" s="123"/>
      <c r="I8695" s="103"/>
      <c r="J8695" s="103"/>
      <c r="K8695" s="103"/>
    </row>
    <row r="8696" spans="2:11" ht="12" customHeight="1" x14ac:dyDescent="0.25">
      <c r="B8696" s="103"/>
      <c r="C8696" s="123"/>
      <c r="D8696" s="103"/>
      <c r="E8696" s="103"/>
      <c r="F8696" s="103"/>
      <c r="H8696" s="123"/>
      <c r="I8696" s="103"/>
      <c r="J8696" s="103"/>
      <c r="K8696" s="103"/>
    </row>
    <row r="8697" spans="2:11" ht="12" customHeight="1" x14ac:dyDescent="0.25">
      <c r="B8697" s="103"/>
      <c r="C8697" s="123"/>
      <c r="D8697" s="103"/>
      <c r="E8697" s="103"/>
      <c r="F8697" s="103"/>
      <c r="H8697" s="123"/>
      <c r="I8697" s="103"/>
      <c r="J8697" s="103"/>
      <c r="K8697" s="103"/>
    </row>
    <row r="8698" spans="2:11" ht="12" customHeight="1" x14ac:dyDescent="0.25">
      <c r="B8698" s="103"/>
      <c r="C8698" s="123"/>
      <c r="D8698" s="103"/>
      <c r="E8698" s="103"/>
      <c r="F8698" s="103"/>
      <c r="H8698" s="123"/>
      <c r="I8698" s="103"/>
      <c r="J8698" s="103"/>
      <c r="K8698" s="103"/>
    </row>
    <row r="8699" spans="2:11" ht="12" customHeight="1" x14ac:dyDescent="0.25">
      <c r="B8699" s="103"/>
      <c r="C8699" s="123"/>
      <c r="D8699" s="103"/>
      <c r="E8699" s="103"/>
      <c r="F8699" s="103"/>
      <c r="H8699" s="123"/>
      <c r="I8699" s="103"/>
      <c r="J8699" s="103"/>
      <c r="K8699" s="103"/>
    </row>
    <row r="8700" spans="2:11" ht="12" customHeight="1" x14ac:dyDescent="0.25">
      <c r="B8700" s="103"/>
      <c r="C8700" s="123"/>
      <c r="D8700" s="103"/>
      <c r="E8700" s="103"/>
      <c r="F8700" s="103"/>
      <c r="H8700" s="123"/>
      <c r="I8700" s="103"/>
      <c r="J8700" s="103"/>
      <c r="K8700" s="103"/>
    </row>
    <row r="8701" spans="2:11" ht="12" customHeight="1" x14ac:dyDescent="0.25">
      <c r="B8701" s="103"/>
      <c r="C8701" s="123"/>
      <c r="D8701" s="103"/>
      <c r="E8701" s="103"/>
      <c r="F8701" s="103"/>
      <c r="H8701" s="123"/>
      <c r="I8701" s="103"/>
      <c r="J8701" s="103"/>
      <c r="K8701" s="103"/>
    </row>
    <row r="8702" spans="2:11" ht="12" customHeight="1" x14ac:dyDescent="0.25">
      <c r="B8702" s="103"/>
      <c r="C8702" s="123"/>
      <c r="D8702" s="103"/>
      <c r="E8702" s="103"/>
      <c r="F8702" s="103"/>
      <c r="H8702" s="123"/>
      <c r="I8702" s="103"/>
      <c r="J8702" s="103"/>
      <c r="K8702" s="103"/>
    </row>
    <row r="8703" spans="2:11" ht="12" customHeight="1" x14ac:dyDescent="0.25">
      <c r="B8703" s="103"/>
      <c r="C8703" s="123"/>
      <c r="D8703" s="103"/>
      <c r="E8703" s="103"/>
      <c r="F8703" s="103"/>
      <c r="H8703" s="123"/>
      <c r="I8703" s="103"/>
      <c r="J8703" s="103"/>
      <c r="K8703" s="103"/>
    </row>
    <row r="8704" spans="2:11" ht="12" customHeight="1" x14ac:dyDescent="0.25">
      <c r="B8704" s="103"/>
      <c r="C8704" s="123"/>
      <c r="D8704" s="103"/>
      <c r="E8704" s="103"/>
      <c r="F8704" s="103"/>
      <c r="H8704" s="123"/>
      <c r="I8704" s="103"/>
      <c r="J8704" s="103"/>
      <c r="K8704" s="103"/>
    </row>
    <row r="8705" spans="2:11" ht="12" customHeight="1" x14ac:dyDescent="0.25">
      <c r="B8705" s="103"/>
      <c r="C8705" s="123"/>
      <c r="D8705" s="103"/>
      <c r="E8705" s="103"/>
      <c r="F8705" s="103"/>
      <c r="H8705" s="123"/>
      <c r="I8705" s="103"/>
      <c r="J8705" s="103"/>
      <c r="K8705" s="103"/>
    </row>
    <row r="8706" spans="2:11" ht="12" customHeight="1" x14ac:dyDescent="0.25">
      <c r="B8706" s="103"/>
      <c r="C8706" s="123"/>
      <c r="D8706" s="103"/>
      <c r="E8706" s="103"/>
      <c r="F8706" s="103"/>
      <c r="H8706" s="123"/>
      <c r="I8706" s="103"/>
      <c r="J8706" s="103"/>
      <c r="K8706" s="103"/>
    </row>
    <row r="8707" spans="2:11" ht="12" customHeight="1" x14ac:dyDescent="0.25">
      <c r="B8707" s="103"/>
      <c r="C8707" s="123"/>
      <c r="D8707" s="103"/>
      <c r="E8707" s="103"/>
      <c r="F8707" s="103"/>
      <c r="H8707" s="123"/>
      <c r="I8707" s="103"/>
      <c r="J8707" s="103"/>
      <c r="K8707" s="103"/>
    </row>
    <row r="8708" spans="2:11" ht="12" customHeight="1" x14ac:dyDescent="0.25">
      <c r="B8708" s="103"/>
      <c r="C8708" s="123"/>
      <c r="D8708" s="103"/>
      <c r="E8708" s="103"/>
      <c r="F8708" s="103"/>
      <c r="H8708" s="123"/>
      <c r="I8708" s="103"/>
      <c r="J8708" s="103"/>
      <c r="K8708" s="103"/>
    </row>
    <row r="8709" spans="2:11" ht="12" customHeight="1" x14ac:dyDescent="0.25">
      <c r="B8709" s="103"/>
      <c r="C8709" s="123"/>
      <c r="D8709" s="103"/>
      <c r="E8709" s="103"/>
      <c r="F8709" s="103"/>
      <c r="H8709" s="123"/>
      <c r="I8709" s="103"/>
      <c r="J8709" s="103"/>
      <c r="K8709" s="103"/>
    </row>
    <row r="8710" spans="2:11" ht="12" customHeight="1" x14ac:dyDescent="0.25">
      <c r="B8710" s="103"/>
      <c r="C8710" s="123"/>
      <c r="D8710" s="103"/>
      <c r="E8710" s="103"/>
      <c r="F8710" s="103"/>
      <c r="H8710" s="123"/>
      <c r="I8710" s="103"/>
      <c r="J8710" s="103"/>
      <c r="K8710" s="103"/>
    </row>
    <row r="8711" spans="2:11" ht="12" customHeight="1" x14ac:dyDescent="0.25">
      <c r="B8711" s="103"/>
      <c r="C8711" s="123"/>
      <c r="D8711" s="103"/>
      <c r="E8711" s="103"/>
      <c r="F8711" s="103"/>
      <c r="H8711" s="123"/>
      <c r="I8711" s="103"/>
      <c r="J8711" s="103"/>
      <c r="K8711" s="103"/>
    </row>
    <row r="8712" spans="2:11" ht="12" customHeight="1" x14ac:dyDescent="0.25">
      <c r="B8712" s="103"/>
      <c r="C8712" s="123"/>
      <c r="D8712" s="103"/>
      <c r="E8712" s="103"/>
      <c r="F8712" s="103"/>
      <c r="H8712" s="123"/>
      <c r="I8712" s="103"/>
      <c r="J8712" s="103"/>
      <c r="K8712" s="103"/>
    </row>
    <row r="8713" spans="2:11" ht="12" customHeight="1" x14ac:dyDescent="0.25">
      <c r="B8713" s="103"/>
      <c r="C8713" s="123"/>
      <c r="D8713" s="103"/>
      <c r="E8713" s="103"/>
      <c r="F8713" s="103"/>
      <c r="H8713" s="123"/>
      <c r="I8713" s="103"/>
      <c r="J8713" s="103"/>
      <c r="K8713" s="103"/>
    </row>
    <row r="8714" spans="2:11" ht="12" customHeight="1" x14ac:dyDescent="0.25">
      <c r="B8714" s="103"/>
      <c r="C8714" s="123"/>
      <c r="D8714" s="103"/>
      <c r="E8714" s="103"/>
      <c r="F8714" s="103"/>
      <c r="H8714" s="123"/>
      <c r="I8714" s="103"/>
      <c r="J8714" s="103"/>
      <c r="K8714" s="103"/>
    </row>
    <row r="8715" spans="2:11" ht="12" customHeight="1" x14ac:dyDescent="0.25">
      <c r="B8715" s="103"/>
      <c r="C8715" s="123"/>
      <c r="D8715" s="103"/>
      <c r="E8715" s="103"/>
      <c r="F8715" s="103"/>
      <c r="H8715" s="123"/>
      <c r="I8715" s="103"/>
      <c r="J8715" s="103"/>
      <c r="K8715" s="103"/>
    </row>
    <row r="8716" spans="2:11" ht="12" customHeight="1" x14ac:dyDescent="0.25">
      <c r="B8716" s="103"/>
      <c r="C8716" s="123"/>
      <c r="D8716" s="103"/>
      <c r="E8716" s="103"/>
      <c r="F8716" s="103"/>
      <c r="H8716" s="123"/>
      <c r="I8716" s="103"/>
      <c r="J8716" s="103"/>
      <c r="K8716" s="103"/>
    </row>
    <row r="8717" spans="2:11" ht="12" customHeight="1" x14ac:dyDescent="0.25">
      <c r="B8717" s="103"/>
      <c r="C8717" s="123"/>
      <c r="D8717" s="103"/>
      <c r="E8717" s="103"/>
      <c r="F8717" s="103"/>
      <c r="H8717" s="123"/>
      <c r="I8717" s="103"/>
      <c r="J8717" s="103"/>
      <c r="K8717" s="103"/>
    </row>
    <row r="8718" spans="2:11" ht="12" customHeight="1" x14ac:dyDescent="0.25">
      <c r="B8718" s="103"/>
      <c r="C8718" s="123"/>
      <c r="D8718" s="103"/>
      <c r="E8718" s="103"/>
      <c r="F8718" s="103"/>
      <c r="H8718" s="123"/>
      <c r="I8718" s="103"/>
      <c r="J8718" s="103"/>
      <c r="K8718" s="103"/>
    </row>
    <row r="8719" spans="2:11" ht="12" customHeight="1" x14ac:dyDescent="0.25">
      <c r="B8719" s="103"/>
      <c r="C8719" s="123"/>
      <c r="D8719" s="103"/>
      <c r="E8719" s="103"/>
      <c r="F8719" s="103"/>
      <c r="H8719" s="123"/>
      <c r="I8719" s="103"/>
      <c r="J8719" s="103"/>
      <c r="K8719" s="103"/>
    </row>
    <row r="8720" spans="2:11" ht="12" customHeight="1" x14ac:dyDescent="0.25">
      <c r="B8720" s="103"/>
      <c r="C8720" s="123"/>
      <c r="D8720" s="103"/>
      <c r="E8720" s="103"/>
      <c r="F8720" s="103"/>
      <c r="H8720" s="123"/>
      <c r="I8720" s="103"/>
      <c r="J8720" s="103"/>
      <c r="K8720" s="103"/>
    </row>
    <row r="8721" spans="2:11" ht="12" customHeight="1" x14ac:dyDescent="0.25">
      <c r="B8721" s="103"/>
      <c r="C8721" s="123"/>
      <c r="D8721" s="103"/>
      <c r="E8721" s="103"/>
      <c r="F8721" s="103"/>
      <c r="H8721" s="123"/>
      <c r="I8721" s="103"/>
      <c r="J8721" s="103"/>
      <c r="K8721" s="103"/>
    </row>
    <row r="8722" spans="2:11" ht="12" customHeight="1" x14ac:dyDescent="0.25">
      <c r="B8722" s="103"/>
      <c r="C8722" s="123"/>
      <c r="D8722" s="103"/>
      <c r="E8722" s="103"/>
      <c r="F8722" s="103"/>
      <c r="H8722" s="123"/>
      <c r="I8722" s="103"/>
      <c r="J8722" s="103"/>
      <c r="K8722" s="103"/>
    </row>
    <row r="8723" spans="2:11" ht="12" customHeight="1" x14ac:dyDescent="0.25">
      <c r="B8723" s="103"/>
      <c r="C8723" s="123"/>
      <c r="D8723" s="103"/>
      <c r="E8723" s="103"/>
      <c r="F8723" s="103"/>
      <c r="H8723" s="123"/>
      <c r="I8723" s="103"/>
      <c r="J8723" s="103"/>
      <c r="K8723" s="103"/>
    </row>
    <row r="8724" spans="2:11" ht="12" customHeight="1" x14ac:dyDescent="0.25">
      <c r="B8724" s="103"/>
      <c r="C8724" s="123"/>
      <c r="D8724" s="103"/>
      <c r="E8724" s="103"/>
      <c r="F8724" s="103"/>
      <c r="H8724" s="123"/>
      <c r="I8724" s="103"/>
      <c r="J8724" s="103"/>
      <c r="K8724" s="103"/>
    </row>
    <row r="8725" spans="2:11" ht="12" customHeight="1" x14ac:dyDescent="0.25">
      <c r="B8725" s="103"/>
      <c r="C8725" s="123"/>
      <c r="D8725" s="103"/>
      <c r="E8725" s="103"/>
      <c r="F8725" s="103"/>
      <c r="H8725" s="123"/>
      <c r="I8725" s="103"/>
      <c r="J8725" s="103"/>
      <c r="K8725" s="103"/>
    </row>
    <row r="8726" spans="2:11" ht="12" customHeight="1" x14ac:dyDescent="0.25">
      <c r="B8726" s="103"/>
      <c r="C8726" s="123"/>
      <c r="D8726" s="103"/>
      <c r="E8726" s="103"/>
      <c r="F8726" s="103"/>
      <c r="H8726" s="123"/>
      <c r="I8726" s="103"/>
      <c r="J8726" s="103"/>
      <c r="K8726" s="103"/>
    </row>
    <row r="8727" spans="2:11" ht="12" customHeight="1" x14ac:dyDescent="0.25">
      <c r="B8727" s="103"/>
      <c r="C8727" s="123"/>
      <c r="D8727" s="103"/>
      <c r="E8727" s="103"/>
      <c r="F8727" s="103"/>
      <c r="H8727" s="123"/>
      <c r="I8727" s="103"/>
      <c r="J8727" s="103"/>
      <c r="K8727" s="103"/>
    </row>
    <row r="8728" spans="2:11" ht="12" customHeight="1" x14ac:dyDescent="0.25">
      <c r="B8728" s="103"/>
      <c r="C8728" s="123"/>
      <c r="D8728" s="103"/>
      <c r="E8728" s="103"/>
      <c r="F8728" s="103"/>
      <c r="H8728" s="123"/>
      <c r="I8728" s="103"/>
      <c r="J8728" s="103"/>
      <c r="K8728" s="103"/>
    </row>
    <row r="8729" spans="2:11" ht="12" customHeight="1" x14ac:dyDescent="0.25">
      <c r="B8729" s="103"/>
      <c r="C8729" s="123"/>
      <c r="D8729" s="103"/>
      <c r="E8729" s="103"/>
      <c r="F8729" s="103"/>
      <c r="H8729" s="123"/>
      <c r="I8729" s="103"/>
      <c r="J8729" s="103"/>
      <c r="K8729" s="103"/>
    </row>
    <row r="8730" spans="2:11" ht="12" customHeight="1" x14ac:dyDescent="0.25">
      <c r="B8730" s="103"/>
      <c r="C8730" s="123"/>
      <c r="D8730" s="103"/>
      <c r="E8730" s="103"/>
      <c r="F8730" s="103"/>
      <c r="H8730" s="123"/>
      <c r="I8730" s="103"/>
      <c r="J8730" s="103"/>
      <c r="K8730" s="103"/>
    </row>
    <row r="8731" spans="2:11" ht="12" customHeight="1" x14ac:dyDescent="0.25">
      <c r="B8731" s="103"/>
      <c r="C8731" s="123"/>
      <c r="D8731" s="103"/>
      <c r="E8731" s="103"/>
      <c r="F8731" s="103"/>
      <c r="H8731" s="123"/>
      <c r="I8731" s="103"/>
      <c r="J8731" s="103"/>
      <c r="K8731" s="103"/>
    </row>
    <row r="8732" spans="2:11" ht="12" customHeight="1" x14ac:dyDescent="0.25">
      <c r="B8732" s="103"/>
      <c r="C8732" s="123"/>
      <c r="D8732" s="103"/>
      <c r="E8732" s="103"/>
      <c r="F8732" s="103"/>
      <c r="H8732" s="123"/>
      <c r="I8732" s="103"/>
      <c r="J8732" s="103"/>
      <c r="K8732" s="103"/>
    </row>
    <row r="8733" spans="2:11" ht="12" customHeight="1" x14ac:dyDescent="0.25">
      <c r="B8733" s="103"/>
      <c r="C8733" s="123"/>
      <c r="D8733" s="103"/>
      <c r="E8733" s="103"/>
      <c r="F8733" s="103"/>
      <c r="H8733" s="123"/>
      <c r="I8733" s="103"/>
      <c r="J8733" s="103"/>
      <c r="K8733" s="103"/>
    </row>
    <row r="8734" spans="2:11" ht="12" customHeight="1" x14ac:dyDescent="0.25">
      <c r="B8734" s="103"/>
      <c r="C8734" s="123"/>
      <c r="D8734" s="103"/>
      <c r="E8734" s="103"/>
      <c r="F8734" s="103"/>
      <c r="H8734" s="123"/>
      <c r="I8734" s="103"/>
      <c r="J8734" s="103"/>
      <c r="K8734" s="103"/>
    </row>
    <row r="8735" spans="2:11" ht="12" customHeight="1" x14ac:dyDescent="0.25">
      <c r="B8735" s="103"/>
      <c r="C8735" s="123"/>
      <c r="D8735" s="103"/>
      <c r="E8735" s="103"/>
      <c r="F8735" s="103"/>
      <c r="H8735" s="123"/>
      <c r="I8735" s="103"/>
      <c r="J8735" s="103"/>
      <c r="K8735" s="103"/>
    </row>
    <row r="8736" spans="2:11" ht="12" customHeight="1" x14ac:dyDescent="0.25">
      <c r="B8736" s="103"/>
      <c r="C8736" s="123"/>
      <c r="D8736" s="103"/>
      <c r="E8736" s="103"/>
      <c r="F8736" s="103"/>
      <c r="H8736" s="123"/>
      <c r="I8736" s="103"/>
      <c r="J8736" s="103"/>
      <c r="K8736" s="103"/>
    </row>
    <row r="8737" spans="2:11" ht="12" customHeight="1" x14ac:dyDescent="0.25">
      <c r="B8737" s="103"/>
      <c r="C8737" s="123"/>
      <c r="D8737" s="103"/>
      <c r="E8737" s="103"/>
      <c r="F8737" s="103"/>
      <c r="H8737" s="123"/>
      <c r="I8737" s="103"/>
      <c r="J8737" s="103"/>
      <c r="K8737" s="103"/>
    </row>
    <row r="8738" spans="2:11" ht="12" customHeight="1" x14ac:dyDescent="0.25">
      <c r="B8738" s="103"/>
      <c r="C8738" s="123"/>
      <c r="D8738" s="103"/>
      <c r="E8738" s="103"/>
      <c r="F8738" s="103"/>
      <c r="H8738" s="123"/>
      <c r="I8738" s="103"/>
      <c r="J8738" s="103"/>
      <c r="K8738" s="103"/>
    </row>
    <row r="8739" spans="2:11" ht="12" customHeight="1" x14ac:dyDescent="0.25">
      <c r="B8739" s="103"/>
      <c r="C8739" s="123"/>
      <c r="D8739" s="103"/>
      <c r="E8739" s="103"/>
      <c r="F8739" s="103"/>
      <c r="H8739" s="123"/>
      <c r="I8739" s="103"/>
      <c r="J8739" s="103"/>
      <c r="K8739" s="103"/>
    </row>
    <row r="8740" spans="2:11" ht="12" customHeight="1" x14ac:dyDescent="0.25">
      <c r="B8740" s="103"/>
      <c r="C8740" s="123"/>
      <c r="D8740" s="103"/>
      <c r="E8740" s="103"/>
      <c r="F8740" s="103"/>
      <c r="H8740" s="123"/>
      <c r="I8740" s="103"/>
      <c r="J8740" s="103"/>
      <c r="K8740" s="103"/>
    </row>
    <row r="8741" spans="2:11" ht="12" customHeight="1" x14ac:dyDescent="0.25">
      <c r="B8741" s="103"/>
      <c r="C8741" s="123"/>
      <c r="D8741" s="103"/>
      <c r="E8741" s="103"/>
      <c r="F8741" s="103"/>
      <c r="H8741" s="123"/>
      <c r="I8741" s="103"/>
      <c r="J8741" s="103"/>
      <c r="K8741" s="103"/>
    </row>
    <row r="8742" spans="2:11" ht="12" customHeight="1" x14ac:dyDescent="0.25">
      <c r="B8742" s="103"/>
      <c r="C8742" s="123"/>
      <c r="D8742" s="103"/>
      <c r="E8742" s="103"/>
      <c r="F8742" s="103"/>
      <c r="H8742" s="123"/>
      <c r="I8742" s="103"/>
      <c r="J8742" s="103"/>
      <c r="K8742" s="103"/>
    </row>
    <row r="8743" spans="2:11" ht="12" customHeight="1" x14ac:dyDescent="0.25">
      <c r="B8743" s="103"/>
      <c r="C8743" s="123"/>
      <c r="D8743" s="103"/>
      <c r="E8743" s="103"/>
      <c r="F8743" s="103"/>
      <c r="H8743" s="123"/>
      <c r="I8743" s="103"/>
      <c r="J8743" s="103"/>
      <c r="K8743" s="103"/>
    </row>
    <row r="8744" spans="2:11" ht="12" customHeight="1" x14ac:dyDescent="0.25">
      <c r="B8744" s="103"/>
      <c r="C8744" s="123"/>
      <c r="D8744" s="103"/>
      <c r="E8744" s="103"/>
      <c r="F8744" s="103"/>
      <c r="H8744" s="123"/>
      <c r="I8744" s="103"/>
      <c r="J8744" s="103"/>
      <c r="K8744" s="103"/>
    </row>
    <row r="8745" spans="2:11" ht="12" customHeight="1" x14ac:dyDescent="0.25">
      <c r="B8745" s="103"/>
      <c r="C8745" s="123"/>
      <c r="D8745" s="103"/>
      <c r="E8745" s="103"/>
      <c r="F8745" s="103"/>
      <c r="H8745" s="123"/>
      <c r="I8745" s="103"/>
      <c r="J8745" s="103"/>
      <c r="K8745" s="103"/>
    </row>
    <row r="8746" spans="2:11" ht="12" customHeight="1" x14ac:dyDescent="0.25">
      <c r="B8746" s="103"/>
      <c r="C8746" s="123"/>
      <c r="D8746" s="103"/>
      <c r="E8746" s="103"/>
      <c r="F8746" s="103"/>
      <c r="H8746" s="123"/>
      <c r="I8746" s="103"/>
      <c r="J8746" s="103"/>
      <c r="K8746" s="103"/>
    </row>
    <row r="8747" spans="2:11" ht="12" customHeight="1" x14ac:dyDescent="0.25">
      <c r="B8747" s="103"/>
      <c r="C8747" s="123"/>
      <c r="D8747" s="103"/>
      <c r="E8747" s="103"/>
      <c r="F8747" s="103"/>
      <c r="H8747" s="123"/>
      <c r="I8747" s="103"/>
      <c r="J8747" s="103"/>
      <c r="K8747" s="103"/>
    </row>
    <row r="8748" spans="2:11" ht="12" customHeight="1" x14ac:dyDescent="0.25">
      <c r="B8748" s="103"/>
      <c r="C8748" s="123"/>
      <c r="D8748" s="103"/>
      <c r="E8748" s="103"/>
      <c r="F8748" s="103"/>
      <c r="H8748" s="123"/>
      <c r="I8748" s="103"/>
      <c r="J8748" s="103"/>
      <c r="K8748" s="103"/>
    </row>
    <row r="8749" spans="2:11" ht="12" customHeight="1" x14ac:dyDescent="0.25">
      <c r="B8749" s="103"/>
      <c r="C8749" s="123"/>
      <c r="D8749" s="103"/>
      <c r="E8749" s="103"/>
      <c r="F8749" s="103"/>
      <c r="H8749" s="123"/>
      <c r="I8749" s="103"/>
      <c r="J8749" s="103"/>
      <c r="K8749" s="103"/>
    </row>
    <row r="8750" spans="2:11" ht="12" customHeight="1" x14ac:dyDescent="0.25">
      <c r="B8750" s="103"/>
      <c r="C8750" s="123"/>
      <c r="D8750" s="103"/>
      <c r="E8750" s="103"/>
      <c r="F8750" s="103"/>
      <c r="H8750" s="123"/>
      <c r="I8750" s="103"/>
      <c r="J8750" s="103"/>
      <c r="K8750" s="103"/>
    </row>
    <row r="8751" spans="2:11" ht="12" customHeight="1" x14ac:dyDescent="0.25">
      <c r="B8751" s="103"/>
      <c r="C8751" s="123"/>
      <c r="D8751" s="103"/>
      <c r="E8751" s="103"/>
      <c r="F8751" s="103"/>
      <c r="H8751" s="123"/>
      <c r="I8751" s="103"/>
      <c r="J8751" s="103"/>
      <c r="K8751" s="103"/>
    </row>
    <row r="8752" spans="2:11" ht="12" customHeight="1" x14ac:dyDescent="0.25">
      <c r="B8752" s="103"/>
      <c r="C8752" s="123"/>
      <c r="D8752" s="103"/>
      <c r="E8752" s="103"/>
      <c r="F8752" s="103"/>
      <c r="H8752" s="123"/>
      <c r="I8752" s="103"/>
      <c r="J8752" s="103"/>
      <c r="K8752" s="103"/>
    </row>
    <row r="8753" spans="2:11" ht="12" customHeight="1" x14ac:dyDescent="0.25">
      <c r="B8753" s="103"/>
      <c r="C8753" s="123"/>
      <c r="D8753" s="103"/>
      <c r="E8753" s="103"/>
      <c r="F8753" s="103"/>
      <c r="H8753" s="123"/>
      <c r="I8753" s="103"/>
      <c r="J8753" s="103"/>
      <c r="K8753" s="103"/>
    </row>
    <row r="8754" spans="2:11" ht="12" customHeight="1" x14ac:dyDescent="0.25">
      <c r="B8754" s="103"/>
      <c r="C8754" s="123"/>
      <c r="D8754" s="103"/>
      <c r="E8754" s="103"/>
      <c r="F8754" s="103"/>
      <c r="H8754" s="123"/>
      <c r="I8754" s="103"/>
      <c r="J8754" s="103"/>
      <c r="K8754" s="103"/>
    </row>
    <row r="8755" spans="2:11" ht="12" customHeight="1" x14ac:dyDescent="0.25">
      <c r="B8755" s="103"/>
      <c r="C8755" s="123"/>
      <c r="D8755" s="103"/>
      <c r="E8755" s="103"/>
      <c r="F8755" s="103"/>
      <c r="H8755" s="123"/>
      <c r="I8755" s="103"/>
      <c r="J8755" s="103"/>
      <c r="K8755" s="103"/>
    </row>
    <row r="8756" spans="2:11" ht="12" customHeight="1" x14ac:dyDescent="0.25">
      <c r="B8756" s="103"/>
      <c r="C8756" s="123"/>
      <c r="D8756" s="103"/>
      <c r="E8756" s="103"/>
      <c r="F8756" s="103"/>
      <c r="H8756" s="123"/>
      <c r="I8756" s="103"/>
      <c r="J8756" s="103"/>
      <c r="K8756" s="103"/>
    </row>
    <row r="8757" spans="2:11" ht="12" customHeight="1" x14ac:dyDescent="0.25">
      <c r="B8757" s="103"/>
      <c r="C8757" s="123"/>
      <c r="D8757" s="103"/>
      <c r="E8757" s="103"/>
      <c r="F8757" s="103"/>
      <c r="H8757" s="123"/>
      <c r="I8757" s="103"/>
      <c r="J8757" s="103"/>
      <c r="K8757" s="103"/>
    </row>
    <row r="8758" spans="2:11" ht="12" customHeight="1" x14ac:dyDescent="0.25">
      <c r="B8758" s="103"/>
      <c r="C8758" s="123"/>
      <c r="D8758" s="103"/>
      <c r="E8758" s="103"/>
      <c r="F8758" s="103"/>
      <c r="H8758" s="123"/>
      <c r="I8758" s="103"/>
      <c r="J8758" s="103"/>
      <c r="K8758" s="103"/>
    </row>
    <row r="8759" spans="2:11" ht="12" customHeight="1" x14ac:dyDescent="0.25">
      <c r="B8759" s="103"/>
      <c r="C8759" s="123"/>
      <c r="D8759" s="103"/>
      <c r="E8759" s="103"/>
      <c r="F8759" s="103"/>
      <c r="H8759" s="123"/>
      <c r="I8759" s="103"/>
      <c r="J8759" s="103"/>
      <c r="K8759" s="103"/>
    </row>
    <row r="8760" spans="2:11" ht="12" customHeight="1" x14ac:dyDescent="0.25">
      <c r="B8760" s="103"/>
      <c r="C8760" s="123"/>
      <c r="D8760" s="103"/>
      <c r="E8760" s="103"/>
      <c r="F8760" s="103"/>
      <c r="H8760" s="123"/>
      <c r="I8760" s="103"/>
      <c r="J8760" s="103"/>
      <c r="K8760" s="103"/>
    </row>
    <row r="8761" spans="2:11" ht="12" customHeight="1" x14ac:dyDescent="0.25">
      <c r="B8761" s="103"/>
      <c r="C8761" s="123"/>
      <c r="D8761" s="103"/>
      <c r="E8761" s="103"/>
      <c r="F8761" s="103"/>
      <c r="H8761" s="123"/>
      <c r="I8761" s="103"/>
      <c r="J8761" s="103"/>
      <c r="K8761" s="103"/>
    </row>
    <row r="8762" spans="2:11" ht="12" customHeight="1" x14ac:dyDescent="0.25">
      <c r="B8762" s="103"/>
      <c r="C8762" s="123"/>
      <c r="D8762" s="103"/>
      <c r="E8762" s="103"/>
      <c r="F8762" s="103"/>
      <c r="H8762" s="123"/>
      <c r="I8762" s="103"/>
      <c r="J8762" s="103"/>
      <c r="K8762" s="103"/>
    </row>
    <row r="8763" spans="2:11" ht="12" customHeight="1" x14ac:dyDescent="0.25">
      <c r="B8763" s="103"/>
      <c r="C8763" s="123"/>
      <c r="D8763" s="103"/>
      <c r="E8763" s="103"/>
      <c r="F8763" s="103"/>
      <c r="H8763" s="123"/>
      <c r="I8763" s="103"/>
      <c r="J8763" s="103"/>
      <c r="K8763" s="103"/>
    </row>
    <row r="8764" spans="2:11" ht="12" customHeight="1" x14ac:dyDescent="0.25">
      <c r="B8764" s="103"/>
      <c r="C8764" s="123"/>
      <c r="D8764" s="103"/>
      <c r="E8764" s="103"/>
      <c r="F8764" s="103"/>
      <c r="H8764" s="123"/>
      <c r="I8764" s="103"/>
      <c r="J8764" s="103"/>
      <c r="K8764" s="103"/>
    </row>
    <row r="8765" spans="2:11" ht="12" customHeight="1" x14ac:dyDescent="0.25">
      <c r="B8765" s="103"/>
      <c r="C8765" s="123"/>
      <c r="D8765" s="103"/>
      <c r="E8765" s="103"/>
      <c r="F8765" s="103"/>
      <c r="H8765" s="123"/>
      <c r="I8765" s="103"/>
      <c r="J8765" s="103"/>
      <c r="K8765" s="103"/>
    </row>
    <row r="8766" spans="2:11" ht="12" customHeight="1" x14ac:dyDescent="0.25">
      <c r="B8766" s="103"/>
      <c r="C8766" s="123"/>
      <c r="D8766" s="103"/>
      <c r="E8766" s="103"/>
      <c r="F8766" s="103"/>
      <c r="H8766" s="123"/>
      <c r="I8766" s="103"/>
      <c r="J8766" s="103"/>
      <c r="K8766" s="103"/>
    </row>
    <row r="8767" spans="2:11" ht="12" customHeight="1" x14ac:dyDescent="0.25">
      <c r="B8767" s="103"/>
      <c r="C8767" s="123"/>
      <c r="D8767" s="103"/>
      <c r="E8767" s="103"/>
      <c r="F8767" s="103"/>
      <c r="H8767" s="123"/>
      <c r="I8767" s="103"/>
      <c r="J8767" s="103"/>
      <c r="K8767" s="103"/>
    </row>
    <row r="8768" spans="2:11" ht="12" customHeight="1" x14ac:dyDescent="0.25">
      <c r="B8768" s="103"/>
      <c r="C8768" s="123"/>
      <c r="D8768" s="103"/>
      <c r="E8768" s="103"/>
      <c r="F8768" s="103"/>
      <c r="H8768" s="123"/>
      <c r="I8768" s="103"/>
      <c r="J8768" s="103"/>
      <c r="K8768" s="103"/>
    </row>
    <row r="8769" spans="2:11" ht="12" customHeight="1" x14ac:dyDescent="0.25">
      <c r="B8769" s="103"/>
      <c r="C8769" s="123"/>
      <c r="D8769" s="103"/>
      <c r="E8769" s="103"/>
      <c r="F8769" s="103"/>
      <c r="H8769" s="123"/>
      <c r="I8769" s="103"/>
      <c r="J8769" s="103"/>
      <c r="K8769" s="103"/>
    </row>
    <row r="8770" spans="2:11" ht="12" customHeight="1" x14ac:dyDescent="0.25">
      <c r="B8770" s="103"/>
      <c r="C8770" s="123"/>
      <c r="D8770" s="103"/>
      <c r="E8770" s="103"/>
      <c r="F8770" s="103"/>
      <c r="H8770" s="123"/>
      <c r="I8770" s="103"/>
      <c r="J8770" s="103"/>
      <c r="K8770" s="103"/>
    </row>
    <row r="8771" spans="2:11" ht="12" customHeight="1" x14ac:dyDescent="0.25">
      <c r="B8771" s="103"/>
      <c r="C8771" s="123"/>
      <c r="D8771" s="103"/>
      <c r="E8771" s="103"/>
      <c r="F8771" s="103"/>
      <c r="H8771" s="123"/>
      <c r="I8771" s="103"/>
      <c r="J8771" s="103"/>
      <c r="K8771" s="103"/>
    </row>
    <row r="8772" spans="2:11" ht="12" customHeight="1" x14ac:dyDescent="0.25">
      <c r="B8772" s="103"/>
      <c r="C8772" s="123"/>
      <c r="D8772" s="103"/>
      <c r="E8772" s="103"/>
      <c r="F8772" s="103"/>
      <c r="H8772" s="123"/>
      <c r="I8772" s="103"/>
      <c r="J8772" s="103"/>
      <c r="K8772" s="103"/>
    </row>
  </sheetData>
  <mergeCells count="3">
    <mergeCell ref="AE235:AJ235"/>
    <mergeCell ref="W204:AB204"/>
    <mergeCell ref="AE196:AJ196"/>
  </mergeCells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AF8E0-EFDC-4591-9BC1-D92FFE6BB983}">
  <sheetPr>
    <tabColor theme="8" tint="0.59999389629810485"/>
  </sheetPr>
  <dimension ref="A1:AS1048576"/>
  <sheetViews>
    <sheetView zoomScale="85" zoomScaleNormal="85" workbookViewId="0"/>
  </sheetViews>
  <sheetFormatPr defaultColWidth="9.08984375" defaultRowHeight="10" x14ac:dyDescent="0.2"/>
  <cols>
    <col min="1" max="1" width="9.08984375" style="44"/>
    <col min="2" max="2" width="6" style="1" customWidth="1"/>
    <col min="3" max="3" width="23" style="1" customWidth="1"/>
    <col min="4" max="4" width="3.6328125" style="1" customWidth="1"/>
    <col min="5" max="8" width="7.453125" style="1" customWidth="1"/>
    <col min="9" max="9" width="3.453125" style="141" customWidth="1"/>
    <col min="10" max="13" width="7.453125" style="1" customWidth="1"/>
    <col min="14" max="14" width="3.453125" style="141" customWidth="1"/>
    <col min="15" max="15" width="3.6328125" style="1" customWidth="1"/>
    <col min="16" max="19" width="7.453125" style="1" customWidth="1"/>
    <col min="20" max="20" width="3.453125" style="141" customWidth="1"/>
    <col min="21" max="24" width="7.453125" style="1" customWidth="1"/>
    <col min="25" max="25" width="3.453125" style="141" customWidth="1"/>
    <col min="26" max="29" width="7.453125" style="1" customWidth="1"/>
    <col min="30" max="30" width="3.453125" style="141" customWidth="1"/>
    <col min="31" max="34" width="7.453125" style="1" customWidth="1"/>
    <col min="35" max="35" width="3.453125" style="141" customWidth="1"/>
    <col min="36" max="39" width="7.453125" style="1" customWidth="1"/>
    <col min="40" max="40" width="3.453125" style="141" customWidth="1"/>
    <col min="41" max="44" width="7.453125" style="1" customWidth="1"/>
    <col min="45" max="45" width="3.453125" style="141" customWidth="1"/>
    <col min="46" max="16384" width="9.08984375" style="1"/>
  </cols>
  <sheetData>
    <row r="1" spans="1:44" ht="30" x14ac:dyDescent="0.2">
      <c r="A1" s="43" t="s">
        <v>1432</v>
      </c>
      <c r="B1" s="42"/>
      <c r="C1" s="42"/>
      <c r="D1" s="42"/>
      <c r="E1" s="140" t="s">
        <v>1463</v>
      </c>
      <c r="F1" s="140" t="s">
        <v>1464</v>
      </c>
      <c r="G1" s="140" t="s">
        <v>1465</v>
      </c>
      <c r="H1" s="140" t="s">
        <v>1466</v>
      </c>
      <c r="J1" s="140" t="s">
        <v>1468</v>
      </c>
      <c r="K1" s="140" t="s">
        <v>1469</v>
      </c>
      <c r="L1" s="140" t="s">
        <v>1470</v>
      </c>
      <c r="M1" s="140" t="s">
        <v>1471</v>
      </c>
      <c r="O1" s="42"/>
      <c r="P1" s="140" t="s">
        <v>1463</v>
      </c>
      <c r="Q1" s="140" t="s">
        <v>1464</v>
      </c>
      <c r="R1" s="140" t="s">
        <v>1465</v>
      </c>
      <c r="S1" s="140" t="s">
        <v>1466</v>
      </c>
      <c r="U1" s="140" t="s">
        <v>1468</v>
      </c>
      <c r="V1" s="140" t="s">
        <v>1469</v>
      </c>
      <c r="W1" s="140" t="s">
        <v>1470</v>
      </c>
      <c r="X1" s="140" t="s">
        <v>1471</v>
      </c>
      <c r="Z1" s="140" t="s">
        <v>1463</v>
      </c>
      <c r="AA1" s="140" t="s">
        <v>1464</v>
      </c>
      <c r="AB1" s="140" t="s">
        <v>1465</v>
      </c>
      <c r="AC1" s="140" t="s">
        <v>1466</v>
      </c>
      <c r="AE1" s="140" t="s">
        <v>1463</v>
      </c>
      <c r="AF1" s="140" t="s">
        <v>1464</v>
      </c>
      <c r="AG1" s="140" t="s">
        <v>1465</v>
      </c>
      <c r="AH1" s="140" t="s">
        <v>1466</v>
      </c>
      <c r="AJ1" s="140" t="s">
        <v>1468</v>
      </c>
      <c r="AK1" s="140" t="s">
        <v>1469</v>
      </c>
      <c r="AL1" s="140" t="s">
        <v>1470</v>
      </c>
      <c r="AM1" s="140" t="s">
        <v>1471</v>
      </c>
      <c r="AO1" s="140" t="s">
        <v>1468</v>
      </c>
      <c r="AP1" s="140" t="s">
        <v>1469</v>
      </c>
      <c r="AQ1" s="140" t="s">
        <v>1470</v>
      </c>
      <c r="AR1" s="140" t="s">
        <v>1471</v>
      </c>
    </row>
    <row r="2" spans="1:44" ht="10.5" x14ac:dyDescent="0.25">
      <c r="A2" s="65">
        <f>COUNTIF(A5:A356,2)</f>
        <v>131</v>
      </c>
      <c r="E2" s="1" t="s">
        <v>6</v>
      </c>
      <c r="F2" s="1" t="s">
        <v>6</v>
      </c>
      <c r="G2" s="1" t="s">
        <v>6</v>
      </c>
      <c r="H2" s="1" t="s">
        <v>6</v>
      </c>
      <c r="J2" s="1" t="s">
        <v>6</v>
      </c>
      <c r="K2" s="1" t="s">
        <v>6</v>
      </c>
      <c r="L2" s="1" t="s">
        <v>6</v>
      </c>
      <c r="M2" s="1" t="s">
        <v>6</v>
      </c>
      <c r="P2" s="1" t="s">
        <v>2138</v>
      </c>
      <c r="Q2" s="1" t="s">
        <v>2138</v>
      </c>
      <c r="R2" s="1" t="s">
        <v>2138</v>
      </c>
      <c r="S2" s="1" t="s">
        <v>2138</v>
      </c>
      <c r="U2" s="1" t="s">
        <v>2138</v>
      </c>
      <c r="V2" s="1" t="s">
        <v>2138</v>
      </c>
      <c r="W2" s="1" t="s">
        <v>2138</v>
      </c>
      <c r="X2" s="1" t="s">
        <v>2138</v>
      </c>
      <c r="Z2" s="1" t="s">
        <v>2125</v>
      </c>
      <c r="AA2" s="1" t="s">
        <v>2125</v>
      </c>
      <c r="AB2" s="1" t="s">
        <v>2125</v>
      </c>
      <c r="AC2" s="1" t="s">
        <v>2125</v>
      </c>
      <c r="AE2" s="1" t="s">
        <v>2126</v>
      </c>
      <c r="AF2" s="1" t="s">
        <v>2126</v>
      </c>
      <c r="AG2" s="1" t="s">
        <v>2126</v>
      </c>
      <c r="AH2" s="1" t="s">
        <v>2126</v>
      </c>
      <c r="AJ2" s="1" t="s">
        <v>2125</v>
      </c>
      <c r="AK2" s="1" t="s">
        <v>2125</v>
      </c>
      <c r="AL2" s="1" t="s">
        <v>2125</v>
      </c>
      <c r="AM2" s="1" t="s">
        <v>2125</v>
      </c>
      <c r="AO2" s="1" t="s">
        <v>2126</v>
      </c>
      <c r="AP2" s="1" t="s">
        <v>2126</v>
      </c>
      <c r="AQ2" s="1" t="s">
        <v>2126</v>
      </c>
      <c r="AR2" s="1" t="s">
        <v>2126</v>
      </c>
    </row>
    <row r="3" spans="1:44" ht="10.5" x14ac:dyDescent="0.25">
      <c r="A3" s="39" t="s">
        <v>1442</v>
      </c>
      <c r="Z3" s="142">
        <v>1.25</v>
      </c>
      <c r="AE3" s="142">
        <v>1.25</v>
      </c>
      <c r="AJ3" s="142">
        <v>1.25</v>
      </c>
      <c r="AO3" s="142">
        <v>1.25</v>
      </c>
    </row>
    <row r="4" spans="1:44" x14ac:dyDescent="0.2">
      <c r="A4" s="39">
        <v>1</v>
      </c>
    </row>
    <row r="5" spans="1:44" x14ac:dyDescent="0.2">
      <c r="A5" s="39" t="str">
        <f>'Industry selection'!C5</f>
        <v/>
      </c>
      <c r="B5" s="143" t="s">
        <v>8</v>
      </c>
      <c r="C5" s="143" t="s">
        <v>9</v>
      </c>
      <c r="D5" s="2">
        <f>COUNTIF('Ukraine INN'!$B$6:$B$429,'Innovation potential'!$B5)</f>
        <v>0</v>
      </c>
      <c r="E5" s="9" t="str">
        <f>IF($D5&gt;0,SUMIF('Ukraine INN'!$B$6:$B$429,'Innovation potential'!$B5,'Ukraine INN'!D$6:D$429)/$D5,"")</f>
        <v/>
      </c>
      <c r="F5" s="9" t="str">
        <f>IF($D5&gt;0,SUMIF('Ukraine INN'!$B$6:$B$429,'Innovation potential'!$B5,'Ukraine INN'!E$6:E$429)/$D5,"")</f>
        <v/>
      </c>
      <c r="G5" s="9" t="str">
        <f>IF($D5&gt;0,SUMIF('Ukraine INN'!$B$6:$B$429,'Innovation potential'!$B5,'Ukraine INN'!F$6:F$429)/$D5,"")</f>
        <v/>
      </c>
      <c r="H5" s="9" t="str">
        <f>IF($D5&gt;0,SUMIF('Ukraine INN'!$B$6:$B$429,'Innovation potential'!$B5,'Ukraine INN'!G$6:G$429)/$D5,"")</f>
        <v/>
      </c>
      <c r="J5" s="9" t="str">
        <f>IF($D5&gt;0,SUMIF('Ukraine INN'!$B$6:$B$429,'Innovation potential'!$B5,'Ukraine INN'!I$6:I$429)/$D5,"")</f>
        <v/>
      </c>
      <c r="K5" s="9" t="str">
        <f>IF($D5&gt;0,SUMIF('Ukraine INN'!$B$6:$B$429,'Innovation potential'!$B5,'Ukraine INN'!J$6:J$429)/$D5,"")</f>
        <v/>
      </c>
      <c r="L5" s="9" t="str">
        <f>IF($D5&gt;0,SUMIF('Ukraine INN'!$B$6:$B$429,'Innovation potential'!$B5,'Ukraine INN'!K$6:K$429)/$D5,"")</f>
        <v/>
      </c>
      <c r="M5" s="9" t="str">
        <f>IF($D5&gt;0,SUMIF('Ukraine INN'!$B$6:$B$429,'Innovation potential'!$B5,'Ukraine INN'!L$6:L$429)/$D5,"")</f>
        <v/>
      </c>
      <c r="O5" s="2">
        <f>COUNTIF('REGION INN'!$B$6:$B$429,'Innovation potential'!$B5)</f>
        <v>0</v>
      </c>
      <c r="P5" s="9" t="str">
        <f>IF($O5&gt;0,SUMIF('REGION INN'!$B$6:$B$429,'Innovation potential'!$B5,'REGION INN'!D$6:D$429)/$O5,"")</f>
        <v/>
      </c>
      <c r="Q5" s="9" t="str">
        <f>IF($O5&gt;0,SUMIF('REGION INN'!$B$6:$B$429,'Innovation potential'!$B5,'REGION INN'!E$6:E$429)/$O5,"")</f>
        <v/>
      </c>
      <c r="R5" s="9" t="str">
        <f>IF($O5&gt;0,SUMIF('REGION INN'!$B$6:$B$429,'Innovation potential'!$B5,'REGION INN'!F$6:F$429)/$O5,"")</f>
        <v/>
      </c>
      <c r="S5" s="9" t="str">
        <f>IF($O5&gt;0,SUMIF('REGION INN'!$B$6:$B$429,'Innovation potential'!$B5,'REGION INN'!G$6:G$429)/$O5,"")</f>
        <v/>
      </c>
      <c r="U5" s="9" t="str">
        <f>IF($O5&gt;0,SUMIF('REGION INN'!$B$6:$B$429,'Innovation potential'!$B5,'REGION INN'!I$6:I$429)/$O5,"")</f>
        <v/>
      </c>
      <c r="V5" s="9" t="str">
        <f>IF($O5&gt;0,SUMIF('REGION INN'!$B$6:$B$429,'Innovation potential'!$B5,'REGION INN'!J$6:J$429)/$O5,"")</f>
        <v/>
      </c>
      <c r="W5" s="9" t="str">
        <f>IF($O5&gt;0,SUMIF('REGION INN'!$B$6:$B$429,'Innovation potential'!$B5,'REGION INN'!K$6:K$429)/$O5,"")</f>
        <v/>
      </c>
      <c r="X5" s="9" t="str">
        <f>IF($O5&gt;0,SUMIF('REGION INN'!$B$6:$B$429,'Innovation potential'!$B5,'REGION INN'!L$6:L$429)/$O5,"")</f>
        <v/>
      </c>
      <c r="Z5" s="144"/>
      <c r="AA5" s="144"/>
      <c r="AB5" s="144"/>
      <c r="AC5" s="144"/>
      <c r="AE5" s="144"/>
      <c r="AF5" s="144"/>
      <c r="AG5" s="144"/>
      <c r="AH5" s="144"/>
      <c r="AJ5" s="144"/>
      <c r="AK5" s="144"/>
      <c r="AL5" s="144"/>
      <c r="AM5" s="144"/>
      <c r="AO5" s="144"/>
      <c r="AP5" s="144"/>
      <c r="AQ5" s="144"/>
      <c r="AR5" s="144"/>
    </row>
    <row r="6" spans="1:44" x14ac:dyDescent="0.2">
      <c r="A6" s="39" t="str">
        <f>'Industry selection'!C6</f>
        <v/>
      </c>
      <c r="B6" s="143">
        <v>1</v>
      </c>
      <c r="C6" s="143" t="s">
        <v>11</v>
      </c>
      <c r="D6" s="2">
        <f>COUNTIF('Ukraine INN'!$B$6:$B$429,'Innovation potential'!$B6)</f>
        <v>0</v>
      </c>
      <c r="E6" s="9" t="str">
        <f>IF($D6&gt;0,SUMIF('Ukraine INN'!$B$6:$B$429,'Innovation potential'!$B6,'Ukraine INN'!D$6:D$429)/$D6,"")</f>
        <v/>
      </c>
      <c r="F6" s="9" t="str">
        <f>IF($D6&gt;0,SUMIF('Ukraine INN'!$B$6:$B$429,'Innovation potential'!$B6,'Ukraine INN'!E$6:E$429)/$D6,"")</f>
        <v/>
      </c>
      <c r="G6" s="9" t="str">
        <f>IF($D6&gt;0,SUMIF('Ukraine INN'!$B$6:$B$429,'Innovation potential'!$B6,'Ukraine INN'!F$6:F$429)/$D6,"")</f>
        <v/>
      </c>
      <c r="H6" s="9" t="str">
        <f>IF($D6&gt;0,SUMIF('Ukraine INN'!$B$6:$B$429,'Innovation potential'!$B6,'Ukraine INN'!G$6:G$429)/$D6,"")</f>
        <v/>
      </c>
      <c r="J6" s="9" t="str">
        <f>IF($D6&gt;0,SUMIF('Ukraine INN'!$B$6:$B$429,'Innovation potential'!$B6,'Ukraine INN'!I$6:I$429)/$D6,"")</f>
        <v/>
      </c>
      <c r="K6" s="9" t="str">
        <f>IF($D6&gt;0,SUMIF('Ukraine INN'!$B$6:$B$429,'Innovation potential'!$B6,'Ukraine INN'!J$6:J$429)/$D6,"")</f>
        <v/>
      </c>
      <c r="L6" s="9" t="str">
        <f>IF($D6&gt;0,SUMIF('Ukraine INN'!$B$6:$B$429,'Innovation potential'!$B6,'Ukraine INN'!K$6:K$429)/$D6,"")</f>
        <v/>
      </c>
      <c r="M6" s="9" t="str">
        <f>IF($D6&gt;0,SUMIF('Ukraine INN'!$B$6:$B$429,'Innovation potential'!$B6,'Ukraine INN'!L$6:L$429)/$D6,"")</f>
        <v/>
      </c>
      <c r="O6" s="2">
        <f>COUNTIF('REGION INN'!$B$6:$B$429,'Innovation potential'!$B6)</f>
        <v>0</v>
      </c>
      <c r="P6" s="9" t="str">
        <f>IF($O6&gt;0,SUMIF('REGION INN'!$B$6:$B$429,'Innovation potential'!$B6,'REGION INN'!D$6:D$429)/$O6,"")</f>
        <v/>
      </c>
      <c r="Q6" s="9" t="str">
        <f>IF($O6&gt;0,SUMIF('REGION INN'!$B$6:$B$429,'Innovation potential'!$B6,'REGION INN'!E$6:E$429)/$O6,"")</f>
        <v/>
      </c>
      <c r="R6" s="9" t="str">
        <f>IF($O6&gt;0,SUMIF('REGION INN'!$B$6:$B$429,'Innovation potential'!$B6,'REGION INN'!F$6:F$429)/$O6,"")</f>
        <v/>
      </c>
      <c r="S6" s="9" t="str">
        <f>IF($O6&gt;0,SUMIF('REGION INN'!$B$6:$B$429,'Innovation potential'!$B6,'REGION INN'!G$6:G$429)/$O6,"")</f>
        <v/>
      </c>
      <c r="U6" s="9" t="str">
        <f>IF($O6&gt;0,SUMIF('REGION INN'!$B$6:$B$429,'Innovation potential'!$B6,'REGION INN'!I$6:I$429)/$O6,"")</f>
        <v/>
      </c>
      <c r="V6" s="9" t="str">
        <f>IF($O6&gt;0,SUMIF('REGION INN'!$B$6:$B$429,'Innovation potential'!$B6,'REGION INN'!J$6:J$429)/$O6,"")</f>
        <v/>
      </c>
      <c r="W6" s="9" t="str">
        <f>IF($O6&gt;0,SUMIF('REGION INN'!$B$6:$B$429,'Innovation potential'!$B6,'REGION INN'!K$6:K$429)/$O6,"")</f>
        <v/>
      </c>
      <c r="X6" s="9" t="str">
        <f>IF($O6&gt;0,SUMIF('REGION INN'!$B$6:$B$429,'Innovation potential'!$B6,'REGION INN'!L$6:L$429)/$O6,"")</f>
        <v/>
      </c>
      <c r="Z6" s="144"/>
      <c r="AA6" s="144"/>
      <c r="AB6" s="144"/>
      <c r="AC6" s="144"/>
      <c r="AE6" s="144"/>
      <c r="AF6" s="144"/>
      <c r="AG6" s="144"/>
      <c r="AH6" s="144"/>
      <c r="AJ6" s="144"/>
      <c r="AK6" s="144"/>
      <c r="AL6" s="144"/>
      <c r="AM6" s="144"/>
      <c r="AO6" s="144"/>
      <c r="AP6" s="144"/>
      <c r="AQ6" s="144"/>
      <c r="AR6" s="144"/>
    </row>
    <row r="7" spans="1:44" x14ac:dyDescent="0.2">
      <c r="A7" s="39">
        <f>'Industry selection'!C7</f>
        <v>2</v>
      </c>
      <c r="B7" s="143">
        <v>1.1000000000000001</v>
      </c>
      <c r="C7" s="143" t="s">
        <v>13</v>
      </c>
      <c r="D7" s="2">
        <f>COUNTIF('Ukraine INN'!$B$6:$B$429,'Innovation potential'!$B7)</f>
        <v>0</v>
      </c>
      <c r="E7" s="9" t="str">
        <f>IF($D7&gt;0,SUMIF('Ukraine INN'!$B$6:$B$429,'Innovation potential'!$B7,'Ukraine INN'!D$6:D$429)/$D7,"")</f>
        <v/>
      </c>
      <c r="F7" s="9" t="str">
        <f>IF($D7&gt;0,SUMIF('Ukraine INN'!$B$6:$B$429,'Innovation potential'!$B7,'Ukraine INN'!E$6:E$429)/$D7,"")</f>
        <v/>
      </c>
      <c r="G7" s="9" t="str">
        <f>IF($D7&gt;0,SUMIF('Ukraine INN'!$B$6:$B$429,'Innovation potential'!$B7,'Ukraine INN'!F$6:F$429)/$D7,"")</f>
        <v/>
      </c>
      <c r="H7" s="9" t="str">
        <f>IF($D7&gt;0,SUMIF('Ukraine INN'!$B$6:$B$429,'Innovation potential'!$B7,'Ukraine INN'!G$6:G$429)/$D7,"")</f>
        <v/>
      </c>
      <c r="J7" s="9" t="str">
        <f>IF($D7&gt;0,SUMIF('Ukraine INN'!$B$6:$B$429,'Innovation potential'!$B7,'Ukraine INN'!I$6:I$429)/$D7,"")</f>
        <v/>
      </c>
      <c r="K7" s="9" t="str">
        <f>IF($D7&gt;0,SUMIF('Ukraine INN'!$B$6:$B$429,'Innovation potential'!$B7,'Ukraine INN'!J$6:J$429)/$D7,"")</f>
        <v/>
      </c>
      <c r="L7" s="9" t="str">
        <f>IF($D7&gt;0,SUMIF('Ukraine INN'!$B$6:$B$429,'Innovation potential'!$B7,'Ukraine INN'!K$6:K$429)/$D7,"")</f>
        <v/>
      </c>
      <c r="M7" s="9" t="str">
        <f>IF($D7&gt;0,SUMIF('Ukraine INN'!$B$6:$B$429,'Innovation potential'!$B7,'Ukraine INN'!L$6:L$429)/$D7,"")</f>
        <v/>
      </c>
      <c r="O7" s="2">
        <f>COUNTIF('REGION INN'!$B$6:$B$429,'Innovation potential'!$B7)</f>
        <v>0</v>
      </c>
      <c r="P7" s="9" t="str">
        <f>IF($O7&gt;0,SUMIF('REGION INN'!$B$6:$B$429,'Innovation potential'!$B7,'REGION INN'!D$6:D$429)/$O7,"")</f>
        <v/>
      </c>
      <c r="Q7" s="9" t="str">
        <f>IF($O7&gt;0,SUMIF('REGION INN'!$B$6:$B$429,'Innovation potential'!$B7,'REGION INN'!E$6:E$429)/$O7,"")</f>
        <v/>
      </c>
      <c r="R7" s="9" t="str">
        <f>IF($O7&gt;0,SUMIF('REGION INN'!$B$6:$B$429,'Innovation potential'!$B7,'REGION INN'!F$6:F$429)/$O7,"")</f>
        <v/>
      </c>
      <c r="S7" s="9" t="str">
        <f>IF($O7&gt;0,SUMIF('REGION INN'!$B$6:$B$429,'Innovation potential'!$B7,'REGION INN'!G$6:G$429)/$O7,"")</f>
        <v/>
      </c>
      <c r="U7" s="9" t="str">
        <f>IF($O7&gt;0,SUMIF('REGION INN'!$B$6:$B$429,'Innovation potential'!$B7,'REGION INN'!I$6:I$429)/$O7,"")</f>
        <v/>
      </c>
      <c r="V7" s="9" t="str">
        <f>IF($O7&gt;0,SUMIF('REGION INN'!$B$6:$B$429,'Innovation potential'!$B7,'REGION INN'!J$6:J$429)/$O7,"")</f>
        <v/>
      </c>
      <c r="W7" s="9" t="str">
        <f>IF($O7&gt;0,SUMIF('REGION INN'!$B$6:$B$429,'Innovation potential'!$B7,'REGION INN'!K$6:K$429)/$O7,"")</f>
        <v/>
      </c>
      <c r="X7" s="9" t="str">
        <f>IF($O7&gt;0,SUMIF('REGION INN'!$B$6:$B$429,'Innovation potential'!$B7,'REGION INN'!L$6:L$429)/$O7,"")</f>
        <v/>
      </c>
      <c r="Z7" s="144"/>
      <c r="AA7" s="144"/>
      <c r="AB7" s="144"/>
      <c r="AC7" s="144"/>
      <c r="AE7" s="144"/>
      <c r="AF7" s="144"/>
      <c r="AG7" s="144"/>
      <c r="AH7" s="144"/>
      <c r="AJ7" s="144"/>
      <c r="AK7" s="144"/>
      <c r="AL7" s="144"/>
      <c r="AM7" s="144"/>
      <c r="AO7" s="144"/>
      <c r="AP7" s="144"/>
      <c r="AQ7" s="144"/>
      <c r="AR7" s="144"/>
    </row>
    <row r="8" spans="1:44" x14ac:dyDescent="0.2">
      <c r="A8" s="39">
        <f>'Industry selection'!C8</f>
        <v>2</v>
      </c>
      <c r="B8" s="143">
        <v>1.2</v>
      </c>
      <c r="C8" s="143" t="s">
        <v>15</v>
      </c>
      <c r="D8" s="2">
        <f>COUNTIF('Ukraine INN'!$B$6:$B$429,'Innovation potential'!$B8)</f>
        <v>0</v>
      </c>
      <c r="E8" s="9" t="str">
        <f>IF($D8&gt;0,SUMIF('Ukraine INN'!$B$6:$B$429,'Innovation potential'!$B8,'Ukraine INN'!D$6:D$429)/$D8,"")</f>
        <v/>
      </c>
      <c r="F8" s="9" t="str">
        <f>IF($D8&gt;0,SUMIF('Ukraine INN'!$B$6:$B$429,'Innovation potential'!$B8,'Ukraine INN'!E$6:E$429)/$D8,"")</f>
        <v/>
      </c>
      <c r="G8" s="9" t="str">
        <f>IF($D8&gt;0,SUMIF('Ukraine INN'!$B$6:$B$429,'Innovation potential'!$B8,'Ukraine INN'!F$6:F$429)/$D8,"")</f>
        <v/>
      </c>
      <c r="H8" s="9" t="str">
        <f>IF($D8&gt;0,SUMIF('Ukraine INN'!$B$6:$B$429,'Innovation potential'!$B8,'Ukraine INN'!G$6:G$429)/$D8,"")</f>
        <v/>
      </c>
      <c r="J8" s="9" t="str">
        <f>IF($D8&gt;0,SUMIF('Ukraine INN'!$B$6:$B$429,'Innovation potential'!$B8,'Ukraine INN'!I$6:I$429)/$D8,"")</f>
        <v/>
      </c>
      <c r="K8" s="9" t="str">
        <f>IF($D8&gt;0,SUMIF('Ukraine INN'!$B$6:$B$429,'Innovation potential'!$B8,'Ukraine INN'!J$6:J$429)/$D8,"")</f>
        <v/>
      </c>
      <c r="L8" s="9" t="str">
        <f>IF($D8&gt;0,SUMIF('Ukraine INN'!$B$6:$B$429,'Innovation potential'!$B8,'Ukraine INN'!K$6:K$429)/$D8,"")</f>
        <v/>
      </c>
      <c r="M8" s="9" t="str">
        <f>IF($D8&gt;0,SUMIF('Ukraine INN'!$B$6:$B$429,'Innovation potential'!$B8,'Ukraine INN'!L$6:L$429)/$D8,"")</f>
        <v/>
      </c>
      <c r="O8" s="2">
        <f>COUNTIF('REGION INN'!$B$6:$B$429,'Innovation potential'!$B8)</f>
        <v>0</v>
      </c>
      <c r="P8" s="9" t="str">
        <f>IF($O8&gt;0,SUMIF('REGION INN'!$B$6:$B$429,'Innovation potential'!$B8,'REGION INN'!D$6:D$429)/$O8,"")</f>
        <v/>
      </c>
      <c r="Q8" s="9" t="str">
        <f>IF($O8&gt;0,SUMIF('REGION INN'!$B$6:$B$429,'Innovation potential'!$B8,'REGION INN'!E$6:E$429)/$O8,"")</f>
        <v/>
      </c>
      <c r="R8" s="9" t="str">
        <f>IF($O8&gt;0,SUMIF('REGION INN'!$B$6:$B$429,'Innovation potential'!$B8,'REGION INN'!F$6:F$429)/$O8,"")</f>
        <v/>
      </c>
      <c r="S8" s="9" t="str">
        <f>IF($O8&gt;0,SUMIF('REGION INN'!$B$6:$B$429,'Innovation potential'!$B8,'REGION INN'!G$6:G$429)/$O8,"")</f>
        <v/>
      </c>
      <c r="U8" s="9" t="str">
        <f>IF($O8&gt;0,SUMIF('REGION INN'!$B$6:$B$429,'Innovation potential'!$B8,'REGION INN'!I$6:I$429)/$O8,"")</f>
        <v/>
      </c>
      <c r="V8" s="9" t="str">
        <f>IF($O8&gt;0,SUMIF('REGION INN'!$B$6:$B$429,'Innovation potential'!$B8,'REGION INN'!J$6:J$429)/$O8,"")</f>
        <v/>
      </c>
      <c r="W8" s="9" t="str">
        <f>IF($O8&gt;0,SUMIF('REGION INN'!$B$6:$B$429,'Innovation potential'!$B8,'REGION INN'!K$6:K$429)/$O8,"")</f>
        <v/>
      </c>
      <c r="X8" s="9" t="str">
        <f>IF($O8&gt;0,SUMIF('REGION INN'!$B$6:$B$429,'Innovation potential'!$B8,'REGION INN'!L$6:L$429)/$O8,"")</f>
        <v/>
      </c>
      <c r="Z8" s="144"/>
      <c r="AA8" s="144"/>
      <c r="AB8" s="144"/>
      <c r="AC8" s="144"/>
      <c r="AE8" s="144"/>
      <c r="AF8" s="144"/>
      <c r="AG8" s="144"/>
      <c r="AH8" s="144"/>
      <c r="AJ8" s="144"/>
      <c r="AK8" s="144"/>
      <c r="AL8" s="144"/>
      <c r="AM8" s="144"/>
      <c r="AO8" s="144"/>
      <c r="AP8" s="144"/>
      <c r="AQ8" s="144"/>
      <c r="AR8" s="144"/>
    </row>
    <row r="9" spans="1:44" x14ac:dyDescent="0.2">
      <c r="A9" s="39">
        <f>'Industry selection'!C9</f>
        <v>1</v>
      </c>
      <c r="B9" s="143">
        <v>1.3</v>
      </c>
      <c r="C9" s="143" t="s">
        <v>17</v>
      </c>
      <c r="D9" s="2">
        <f>COUNTIF('Ukraine INN'!$B$6:$B$429,'Innovation potential'!$B9)</f>
        <v>0</v>
      </c>
      <c r="E9" s="9" t="str">
        <f>IF($D9&gt;0,SUMIF('Ukraine INN'!$B$6:$B$429,'Innovation potential'!$B9,'Ukraine INN'!D$6:D$429)/$D9,"")</f>
        <v/>
      </c>
      <c r="F9" s="9" t="str">
        <f>IF($D9&gt;0,SUMIF('Ukraine INN'!$B$6:$B$429,'Innovation potential'!$B9,'Ukraine INN'!E$6:E$429)/$D9,"")</f>
        <v/>
      </c>
      <c r="G9" s="9" t="str">
        <f>IF($D9&gt;0,SUMIF('Ukraine INN'!$B$6:$B$429,'Innovation potential'!$B9,'Ukraine INN'!F$6:F$429)/$D9,"")</f>
        <v/>
      </c>
      <c r="H9" s="9" t="str">
        <f>IF($D9&gt;0,SUMIF('Ukraine INN'!$B$6:$B$429,'Innovation potential'!$B9,'Ukraine INN'!G$6:G$429)/$D9,"")</f>
        <v/>
      </c>
      <c r="J9" s="9" t="str">
        <f>IF($D9&gt;0,SUMIF('Ukraine INN'!$B$6:$B$429,'Innovation potential'!$B9,'Ukraine INN'!I$6:I$429)/$D9,"")</f>
        <v/>
      </c>
      <c r="K9" s="9" t="str">
        <f>IF($D9&gt;0,SUMIF('Ukraine INN'!$B$6:$B$429,'Innovation potential'!$B9,'Ukraine INN'!J$6:J$429)/$D9,"")</f>
        <v/>
      </c>
      <c r="L9" s="9" t="str">
        <f>IF($D9&gt;0,SUMIF('Ukraine INN'!$B$6:$B$429,'Innovation potential'!$B9,'Ukraine INN'!K$6:K$429)/$D9,"")</f>
        <v/>
      </c>
      <c r="M9" s="9" t="str">
        <f>IF($D9&gt;0,SUMIF('Ukraine INN'!$B$6:$B$429,'Innovation potential'!$B9,'Ukraine INN'!L$6:L$429)/$D9,"")</f>
        <v/>
      </c>
      <c r="O9" s="2">
        <f>COUNTIF('REGION INN'!$B$6:$B$429,'Innovation potential'!$B9)</f>
        <v>0</v>
      </c>
      <c r="P9" s="9" t="str">
        <f>IF($O9&gt;0,SUMIF('REGION INN'!$B$6:$B$429,'Innovation potential'!$B9,'REGION INN'!D$6:D$429)/$O9,"")</f>
        <v/>
      </c>
      <c r="Q9" s="9" t="str">
        <f>IF($O9&gt;0,SUMIF('REGION INN'!$B$6:$B$429,'Innovation potential'!$B9,'REGION INN'!E$6:E$429)/$O9,"")</f>
        <v/>
      </c>
      <c r="R9" s="9" t="str">
        <f>IF($O9&gt;0,SUMIF('REGION INN'!$B$6:$B$429,'Innovation potential'!$B9,'REGION INN'!F$6:F$429)/$O9,"")</f>
        <v/>
      </c>
      <c r="S9" s="9" t="str">
        <f>IF($O9&gt;0,SUMIF('REGION INN'!$B$6:$B$429,'Innovation potential'!$B9,'REGION INN'!G$6:G$429)/$O9,"")</f>
        <v/>
      </c>
      <c r="U9" s="9" t="str">
        <f>IF($O9&gt;0,SUMIF('REGION INN'!$B$6:$B$429,'Innovation potential'!$B9,'REGION INN'!I$6:I$429)/$O9,"")</f>
        <v/>
      </c>
      <c r="V9" s="9" t="str">
        <f>IF($O9&gt;0,SUMIF('REGION INN'!$B$6:$B$429,'Innovation potential'!$B9,'REGION INN'!J$6:J$429)/$O9,"")</f>
        <v/>
      </c>
      <c r="W9" s="9" t="str">
        <f>IF($O9&gt;0,SUMIF('REGION INN'!$B$6:$B$429,'Innovation potential'!$B9,'REGION INN'!K$6:K$429)/$O9,"")</f>
        <v/>
      </c>
      <c r="X9" s="9" t="str">
        <f>IF($O9&gt;0,SUMIF('REGION INN'!$B$6:$B$429,'Innovation potential'!$B9,'REGION INN'!L$6:L$429)/$O9,"")</f>
        <v/>
      </c>
      <c r="Z9" s="144"/>
      <c r="AA9" s="144"/>
      <c r="AB9" s="144"/>
      <c r="AC9" s="144"/>
      <c r="AE9" s="144"/>
      <c r="AF9" s="144"/>
      <c r="AG9" s="144"/>
      <c r="AH9" s="144"/>
      <c r="AJ9" s="144"/>
      <c r="AK9" s="144"/>
      <c r="AL9" s="144"/>
      <c r="AM9" s="144"/>
      <c r="AO9" s="144"/>
      <c r="AP9" s="144"/>
      <c r="AQ9" s="144"/>
      <c r="AR9" s="144"/>
    </row>
    <row r="10" spans="1:44" x14ac:dyDescent="0.2">
      <c r="A10" s="39">
        <f>'Industry selection'!C10</f>
        <v>2</v>
      </c>
      <c r="B10" s="143">
        <v>1.4</v>
      </c>
      <c r="C10" s="143" t="s">
        <v>19</v>
      </c>
      <c r="D10" s="2">
        <f>COUNTIF('Ukraine INN'!$B$6:$B$429,'Innovation potential'!$B10)</f>
        <v>0</v>
      </c>
      <c r="E10" s="9" t="str">
        <f>IF($D10&gt;0,SUMIF('Ukraine INN'!$B$6:$B$429,'Innovation potential'!$B10,'Ukraine INN'!D$6:D$429)/$D10,"")</f>
        <v/>
      </c>
      <c r="F10" s="9" t="str">
        <f>IF($D10&gt;0,SUMIF('Ukraine INN'!$B$6:$B$429,'Innovation potential'!$B10,'Ukraine INN'!E$6:E$429)/$D10,"")</f>
        <v/>
      </c>
      <c r="G10" s="9" t="str">
        <f>IF($D10&gt;0,SUMIF('Ukraine INN'!$B$6:$B$429,'Innovation potential'!$B10,'Ukraine INN'!F$6:F$429)/$D10,"")</f>
        <v/>
      </c>
      <c r="H10" s="9" t="str">
        <f>IF($D10&gt;0,SUMIF('Ukraine INN'!$B$6:$B$429,'Innovation potential'!$B10,'Ukraine INN'!G$6:G$429)/$D10,"")</f>
        <v/>
      </c>
      <c r="J10" s="9" t="str">
        <f>IF($D10&gt;0,SUMIF('Ukraine INN'!$B$6:$B$429,'Innovation potential'!$B10,'Ukraine INN'!I$6:I$429)/$D10,"")</f>
        <v/>
      </c>
      <c r="K10" s="9" t="str">
        <f>IF($D10&gt;0,SUMIF('Ukraine INN'!$B$6:$B$429,'Innovation potential'!$B10,'Ukraine INN'!J$6:J$429)/$D10,"")</f>
        <v/>
      </c>
      <c r="L10" s="9" t="str">
        <f>IF($D10&gt;0,SUMIF('Ukraine INN'!$B$6:$B$429,'Innovation potential'!$B10,'Ukraine INN'!K$6:K$429)/$D10,"")</f>
        <v/>
      </c>
      <c r="M10" s="9" t="str">
        <f>IF($D10&gt;0,SUMIF('Ukraine INN'!$B$6:$B$429,'Innovation potential'!$B10,'Ukraine INN'!L$6:L$429)/$D10,"")</f>
        <v/>
      </c>
      <c r="O10" s="2">
        <f>COUNTIF('REGION INN'!$B$6:$B$429,'Innovation potential'!$B10)</f>
        <v>0</v>
      </c>
      <c r="P10" s="9" t="str">
        <f>IF($O10&gt;0,SUMIF('REGION INN'!$B$6:$B$429,'Innovation potential'!$B10,'REGION INN'!D$6:D$429)/$O10,"")</f>
        <v/>
      </c>
      <c r="Q10" s="9" t="str">
        <f>IF($O10&gt;0,SUMIF('REGION INN'!$B$6:$B$429,'Innovation potential'!$B10,'REGION INN'!E$6:E$429)/$O10,"")</f>
        <v/>
      </c>
      <c r="R10" s="9" t="str">
        <f>IF($O10&gt;0,SUMIF('REGION INN'!$B$6:$B$429,'Innovation potential'!$B10,'REGION INN'!F$6:F$429)/$O10,"")</f>
        <v/>
      </c>
      <c r="S10" s="9" t="str">
        <f>IF($O10&gt;0,SUMIF('REGION INN'!$B$6:$B$429,'Innovation potential'!$B10,'REGION INN'!G$6:G$429)/$O10,"")</f>
        <v/>
      </c>
      <c r="U10" s="9" t="str">
        <f>IF($O10&gt;0,SUMIF('REGION INN'!$B$6:$B$429,'Innovation potential'!$B10,'REGION INN'!I$6:I$429)/$O10,"")</f>
        <v/>
      </c>
      <c r="V10" s="9" t="str">
        <f>IF($O10&gt;0,SUMIF('REGION INN'!$B$6:$B$429,'Innovation potential'!$B10,'REGION INN'!J$6:J$429)/$O10,"")</f>
        <v/>
      </c>
      <c r="W10" s="9" t="str">
        <f>IF($O10&gt;0,SUMIF('REGION INN'!$B$6:$B$429,'Innovation potential'!$B10,'REGION INN'!K$6:K$429)/$O10,"")</f>
        <v/>
      </c>
      <c r="X10" s="9" t="str">
        <f>IF($O10&gt;0,SUMIF('REGION INN'!$B$6:$B$429,'Innovation potential'!$B10,'REGION INN'!L$6:L$429)/$O10,"")</f>
        <v/>
      </c>
      <c r="Z10" s="144"/>
      <c r="AA10" s="144"/>
      <c r="AB10" s="144"/>
      <c r="AC10" s="144"/>
      <c r="AE10" s="144"/>
      <c r="AF10" s="144"/>
      <c r="AG10" s="144"/>
      <c r="AH10" s="144"/>
      <c r="AJ10" s="144"/>
      <c r="AK10" s="144"/>
      <c r="AL10" s="144"/>
      <c r="AM10" s="144"/>
      <c r="AO10" s="144"/>
      <c r="AP10" s="144"/>
      <c r="AQ10" s="144"/>
      <c r="AR10" s="144"/>
    </row>
    <row r="11" spans="1:44" x14ac:dyDescent="0.2">
      <c r="A11" s="39">
        <f>'Industry selection'!C11</f>
        <v>2</v>
      </c>
      <c r="B11" s="143">
        <v>1.5</v>
      </c>
      <c r="C11" s="143" t="s">
        <v>21</v>
      </c>
      <c r="D11" s="2">
        <f>COUNTIF('Ukraine INN'!$B$6:$B$429,'Innovation potential'!$B11)</f>
        <v>0</v>
      </c>
      <c r="E11" s="9" t="str">
        <f>IF($D11&gt;0,SUMIF('Ukraine INN'!$B$6:$B$429,'Innovation potential'!$B11,'Ukraine INN'!D$6:D$429)/$D11,"")</f>
        <v/>
      </c>
      <c r="F11" s="9" t="str">
        <f>IF($D11&gt;0,SUMIF('Ukraine INN'!$B$6:$B$429,'Innovation potential'!$B11,'Ukraine INN'!E$6:E$429)/$D11,"")</f>
        <v/>
      </c>
      <c r="G11" s="9" t="str">
        <f>IF($D11&gt;0,SUMIF('Ukraine INN'!$B$6:$B$429,'Innovation potential'!$B11,'Ukraine INN'!F$6:F$429)/$D11,"")</f>
        <v/>
      </c>
      <c r="H11" s="9" t="str">
        <f>IF($D11&gt;0,SUMIF('Ukraine INN'!$B$6:$B$429,'Innovation potential'!$B11,'Ukraine INN'!G$6:G$429)/$D11,"")</f>
        <v/>
      </c>
      <c r="J11" s="9" t="str">
        <f>IF($D11&gt;0,SUMIF('Ukraine INN'!$B$6:$B$429,'Innovation potential'!$B11,'Ukraine INN'!I$6:I$429)/$D11,"")</f>
        <v/>
      </c>
      <c r="K11" s="9" t="str">
        <f>IF($D11&gt;0,SUMIF('Ukraine INN'!$B$6:$B$429,'Innovation potential'!$B11,'Ukraine INN'!J$6:J$429)/$D11,"")</f>
        <v/>
      </c>
      <c r="L11" s="9" t="str">
        <f>IF($D11&gt;0,SUMIF('Ukraine INN'!$B$6:$B$429,'Innovation potential'!$B11,'Ukraine INN'!K$6:K$429)/$D11,"")</f>
        <v/>
      </c>
      <c r="M11" s="9" t="str">
        <f>IF($D11&gt;0,SUMIF('Ukraine INN'!$B$6:$B$429,'Innovation potential'!$B11,'Ukraine INN'!L$6:L$429)/$D11,"")</f>
        <v/>
      </c>
      <c r="O11" s="2">
        <f>COUNTIF('REGION INN'!$B$6:$B$429,'Innovation potential'!$B11)</f>
        <v>0</v>
      </c>
      <c r="P11" s="9" t="str">
        <f>IF($O11&gt;0,SUMIF('REGION INN'!$B$6:$B$429,'Innovation potential'!$B11,'REGION INN'!D$6:D$429)/$O11,"")</f>
        <v/>
      </c>
      <c r="Q11" s="9" t="str">
        <f>IF($O11&gt;0,SUMIF('REGION INN'!$B$6:$B$429,'Innovation potential'!$B11,'REGION INN'!E$6:E$429)/$O11,"")</f>
        <v/>
      </c>
      <c r="R11" s="9" t="str">
        <f>IF($O11&gt;0,SUMIF('REGION INN'!$B$6:$B$429,'Innovation potential'!$B11,'REGION INN'!F$6:F$429)/$O11,"")</f>
        <v/>
      </c>
      <c r="S11" s="9" t="str">
        <f>IF($O11&gt;0,SUMIF('REGION INN'!$B$6:$B$429,'Innovation potential'!$B11,'REGION INN'!G$6:G$429)/$O11,"")</f>
        <v/>
      </c>
      <c r="U11" s="9" t="str">
        <f>IF($O11&gt;0,SUMIF('REGION INN'!$B$6:$B$429,'Innovation potential'!$B11,'REGION INN'!I$6:I$429)/$O11,"")</f>
        <v/>
      </c>
      <c r="V11" s="9" t="str">
        <f>IF($O11&gt;0,SUMIF('REGION INN'!$B$6:$B$429,'Innovation potential'!$B11,'REGION INN'!J$6:J$429)/$O11,"")</f>
        <v/>
      </c>
      <c r="W11" s="9" t="str">
        <f>IF($O11&gt;0,SUMIF('REGION INN'!$B$6:$B$429,'Innovation potential'!$B11,'REGION INN'!K$6:K$429)/$O11,"")</f>
        <v/>
      </c>
      <c r="X11" s="9" t="str">
        <f>IF($O11&gt;0,SUMIF('REGION INN'!$B$6:$B$429,'Innovation potential'!$B11,'REGION INN'!L$6:L$429)/$O11,"")</f>
        <v/>
      </c>
      <c r="Z11" s="144"/>
      <c r="AA11" s="144"/>
      <c r="AB11" s="144"/>
      <c r="AC11" s="144"/>
      <c r="AE11" s="144"/>
      <c r="AF11" s="144"/>
      <c r="AG11" s="144"/>
      <c r="AH11" s="144"/>
      <c r="AJ11" s="144"/>
      <c r="AK11" s="144"/>
      <c r="AL11" s="144"/>
      <c r="AM11" s="144"/>
      <c r="AO11" s="144"/>
      <c r="AP11" s="144"/>
      <c r="AQ11" s="144"/>
      <c r="AR11" s="144"/>
    </row>
    <row r="12" spans="1:44" x14ac:dyDescent="0.2">
      <c r="A12" s="39">
        <f>'Industry selection'!C12</f>
        <v>2</v>
      </c>
      <c r="B12" s="143">
        <v>1.6</v>
      </c>
      <c r="C12" s="143" t="s">
        <v>23</v>
      </c>
      <c r="D12" s="2">
        <f>COUNTIF('Ukraine INN'!$B$6:$B$429,'Innovation potential'!$B12)</f>
        <v>0</v>
      </c>
      <c r="E12" s="9" t="str">
        <f>IF($D12&gt;0,SUMIF('Ukraine INN'!$B$6:$B$429,'Innovation potential'!$B12,'Ukraine INN'!D$6:D$429)/$D12,"")</f>
        <v/>
      </c>
      <c r="F12" s="9" t="str">
        <f>IF($D12&gt;0,SUMIF('Ukraine INN'!$B$6:$B$429,'Innovation potential'!$B12,'Ukraine INN'!E$6:E$429)/$D12,"")</f>
        <v/>
      </c>
      <c r="G12" s="9" t="str">
        <f>IF($D12&gt;0,SUMIF('Ukraine INN'!$B$6:$B$429,'Innovation potential'!$B12,'Ukraine INN'!F$6:F$429)/$D12,"")</f>
        <v/>
      </c>
      <c r="H12" s="9" t="str">
        <f>IF($D12&gt;0,SUMIF('Ukraine INN'!$B$6:$B$429,'Innovation potential'!$B12,'Ukraine INN'!G$6:G$429)/$D12,"")</f>
        <v/>
      </c>
      <c r="J12" s="9" t="str">
        <f>IF($D12&gt;0,SUMIF('Ukraine INN'!$B$6:$B$429,'Innovation potential'!$B12,'Ukraine INN'!I$6:I$429)/$D12,"")</f>
        <v/>
      </c>
      <c r="K12" s="9" t="str">
        <f>IF($D12&gt;0,SUMIF('Ukraine INN'!$B$6:$B$429,'Innovation potential'!$B12,'Ukraine INN'!J$6:J$429)/$D12,"")</f>
        <v/>
      </c>
      <c r="L12" s="9" t="str">
        <f>IF($D12&gt;0,SUMIF('Ukraine INN'!$B$6:$B$429,'Innovation potential'!$B12,'Ukraine INN'!K$6:K$429)/$D12,"")</f>
        <v/>
      </c>
      <c r="M12" s="9" t="str">
        <f>IF($D12&gt;0,SUMIF('Ukraine INN'!$B$6:$B$429,'Innovation potential'!$B12,'Ukraine INN'!L$6:L$429)/$D12,"")</f>
        <v/>
      </c>
      <c r="O12" s="2">
        <f>COUNTIF('REGION INN'!$B$6:$B$429,'Innovation potential'!$B12)</f>
        <v>0</v>
      </c>
      <c r="P12" s="9" t="str">
        <f>IF($O12&gt;0,SUMIF('REGION INN'!$B$6:$B$429,'Innovation potential'!$B12,'REGION INN'!D$6:D$429)/$O12,"")</f>
        <v/>
      </c>
      <c r="Q12" s="9" t="str">
        <f>IF($O12&gt;0,SUMIF('REGION INN'!$B$6:$B$429,'Innovation potential'!$B12,'REGION INN'!E$6:E$429)/$O12,"")</f>
        <v/>
      </c>
      <c r="R12" s="9" t="str">
        <f>IF($O12&gt;0,SUMIF('REGION INN'!$B$6:$B$429,'Innovation potential'!$B12,'REGION INN'!F$6:F$429)/$O12,"")</f>
        <v/>
      </c>
      <c r="S12" s="9" t="str">
        <f>IF($O12&gt;0,SUMIF('REGION INN'!$B$6:$B$429,'Innovation potential'!$B12,'REGION INN'!G$6:G$429)/$O12,"")</f>
        <v/>
      </c>
      <c r="U12" s="9" t="str">
        <f>IF($O12&gt;0,SUMIF('REGION INN'!$B$6:$B$429,'Innovation potential'!$B12,'REGION INN'!I$6:I$429)/$O12,"")</f>
        <v/>
      </c>
      <c r="V12" s="9" t="str">
        <f>IF($O12&gt;0,SUMIF('REGION INN'!$B$6:$B$429,'Innovation potential'!$B12,'REGION INN'!J$6:J$429)/$O12,"")</f>
        <v/>
      </c>
      <c r="W12" s="9" t="str">
        <f>IF($O12&gt;0,SUMIF('REGION INN'!$B$6:$B$429,'Innovation potential'!$B12,'REGION INN'!K$6:K$429)/$O12,"")</f>
        <v/>
      </c>
      <c r="X12" s="9" t="str">
        <f>IF($O12&gt;0,SUMIF('REGION INN'!$B$6:$B$429,'Innovation potential'!$B12,'REGION INN'!L$6:L$429)/$O12,"")</f>
        <v/>
      </c>
      <c r="Z12" s="144"/>
      <c r="AA12" s="144"/>
      <c r="AB12" s="144"/>
      <c r="AC12" s="144"/>
      <c r="AE12" s="144"/>
      <c r="AF12" s="144"/>
      <c r="AG12" s="144"/>
      <c r="AH12" s="144"/>
      <c r="AJ12" s="144"/>
      <c r="AK12" s="144"/>
      <c r="AL12" s="144"/>
      <c r="AM12" s="144"/>
      <c r="AO12" s="144"/>
      <c r="AP12" s="144"/>
      <c r="AQ12" s="144"/>
      <c r="AR12" s="144"/>
    </row>
    <row r="13" spans="1:44" x14ac:dyDescent="0.2">
      <c r="A13" s="39">
        <f>'Industry selection'!C13</f>
        <v>1</v>
      </c>
      <c r="B13" s="143">
        <v>1.7</v>
      </c>
      <c r="C13" s="143" t="s">
        <v>25</v>
      </c>
      <c r="D13" s="2">
        <f>COUNTIF('Ukraine INN'!$B$6:$B$429,'Innovation potential'!$B13)</f>
        <v>0</v>
      </c>
      <c r="E13" s="9" t="str">
        <f>IF($D13&gt;0,SUMIF('Ukraine INN'!$B$6:$B$429,'Innovation potential'!$B13,'Ukraine INN'!D$6:D$429)/$D13,"")</f>
        <v/>
      </c>
      <c r="F13" s="9" t="str">
        <f>IF($D13&gt;0,SUMIF('Ukraine INN'!$B$6:$B$429,'Innovation potential'!$B13,'Ukraine INN'!E$6:E$429)/$D13,"")</f>
        <v/>
      </c>
      <c r="G13" s="9" t="str">
        <f>IF($D13&gt;0,SUMIF('Ukraine INN'!$B$6:$B$429,'Innovation potential'!$B13,'Ukraine INN'!F$6:F$429)/$D13,"")</f>
        <v/>
      </c>
      <c r="H13" s="9" t="str">
        <f>IF($D13&gt;0,SUMIF('Ukraine INN'!$B$6:$B$429,'Innovation potential'!$B13,'Ukraine INN'!G$6:G$429)/$D13,"")</f>
        <v/>
      </c>
      <c r="J13" s="9" t="str">
        <f>IF($D13&gt;0,SUMIF('Ukraine INN'!$B$6:$B$429,'Innovation potential'!$B13,'Ukraine INN'!I$6:I$429)/$D13,"")</f>
        <v/>
      </c>
      <c r="K13" s="9" t="str">
        <f>IF($D13&gt;0,SUMIF('Ukraine INN'!$B$6:$B$429,'Innovation potential'!$B13,'Ukraine INN'!J$6:J$429)/$D13,"")</f>
        <v/>
      </c>
      <c r="L13" s="9" t="str">
        <f>IF($D13&gt;0,SUMIF('Ukraine INN'!$B$6:$B$429,'Innovation potential'!$B13,'Ukraine INN'!K$6:K$429)/$D13,"")</f>
        <v/>
      </c>
      <c r="M13" s="9" t="str">
        <f>IF($D13&gt;0,SUMIF('Ukraine INN'!$B$6:$B$429,'Innovation potential'!$B13,'Ukraine INN'!L$6:L$429)/$D13,"")</f>
        <v/>
      </c>
      <c r="O13" s="2">
        <f>COUNTIF('REGION INN'!$B$6:$B$429,'Innovation potential'!$B13)</f>
        <v>0</v>
      </c>
      <c r="P13" s="9" t="str">
        <f>IF($O13&gt;0,SUMIF('REGION INN'!$B$6:$B$429,'Innovation potential'!$B13,'REGION INN'!D$6:D$429)/$O13,"")</f>
        <v/>
      </c>
      <c r="Q13" s="9" t="str">
        <f>IF($O13&gt;0,SUMIF('REGION INN'!$B$6:$B$429,'Innovation potential'!$B13,'REGION INN'!E$6:E$429)/$O13,"")</f>
        <v/>
      </c>
      <c r="R13" s="9" t="str">
        <f>IF($O13&gt;0,SUMIF('REGION INN'!$B$6:$B$429,'Innovation potential'!$B13,'REGION INN'!F$6:F$429)/$O13,"")</f>
        <v/>
      </c>
      <c r="S13" s="9" t="str">
        <f>IF($O13&gt;0,SUMIF('REGION INN'!$B$6:$B$429,'Innovation potential'!$B13,'REGION INN'!G$6:G$429)/$O13,"")</f>
        <v/>
      </c>
      <c r="U13" s="9" t="str">
        <f>IF($O13&gt;0,SUMIF('REGION INN'!$B$6:$B$429,'Innovation potential'!$B13,'REGION INN'!I$6:I$429)/$O13,"")</f>
        <v/>
      </c>
      <c r="V13" s="9" t="str">
        <f>IF($O13&gt;0,SUMIF('REGION INN'!$B$6:$B$429,'Innovation potential'!$B13,'REGION INN'!J$6:J$429)/$O13,"")</f>
        <v/>
      </c>
      <c r="W13" s="9" t="str">
        <f>IF($O13&gt;0,SUMIF('REGION INN'!$B$6:$B$429,'Innovation potential'!$B13,'REGION INN'!K$6:K$429)/$O13,"")</f>
        <v/>
      </c>
      <c r="X13" s="9" t="str">
        <f>IF($O13&gt;0,SUMIF('REGION INN'!$B$6:$B$429,'Innovation potential'!$B13,'REGION INN'!L$6:L$429)/$O13,"")</f>
        <v/>
      </c>
      <c r="Z13" s="144"/>
      <c r="AA13" s="144"/>
      <c r="AB13" s="144"/>
      <c r="AC13" s="144"/>
      <c r="AE13" s="144"/>
      <c r="AF13" s="144"/>
      <c r="AG13" s="144"/>
      <c r="AH13" s="144"/>
      <c r="AJ13" s="144"/>
      <c r="AK13" s="144"/>
      <c r="AL13" s="144"/>
      <c r="AM13" s="144"/>
      <c r="AO13" s="144"/>
      <c r="AP13" s="144"/>
      <c r="AQ13" s="144"/>
      <c r="AR13" s="144"/>
    </row>
    <row r="14" spans="1:44" x14ac:dyDescent="0.2">
      <c r="A14" s="39" t="str">
        <f>'Industry selection'!C14</f>
        <v/>
      </c>
      <c r="B14" s="143">
        <v>2</v>
      </c>
      <c r="C14" s="143" t="s">
        <v>27</v>
      </c>
      <c r="D14" s="2">
        <f>COUNTIF('Ukraine INN'!$B$6:$B$429,'Innovation potential'!$B14)</f>
        <v>0</v>
      </c>
      <c r="E14" s="9" t="str">
        <f>IF($D14&gt;0,SUMIF('Ukraine INN'!$B$6:$B$429,'Innovation potential'!$B14,'Ukraine INN'!D$6:D$429)/$D14,"")</f>
        <v/>
      </c>
      <c r="F14" s="9" t="str">
        <f>IF($D14&gt;0,SUMIF('Ukraine INN'!$B$6:$B$429,'Innovation potential'!$B14,'Ukraine INN'!E$6:E$429)/$D14,"")</f>
        <v/>
      </c>
      <c r="G14" s="9" t="str">
        <f>IF($D14&gt;0,SUMIF('Ukraine INN'!$B$6:$B$429,'Innovation potential'!$B14,'Ukraine INN'!F$6:F$429)/$D14,"")</f>
        <v/>
      </c>
      <c r="H14" s="9" t="str">
        <f>IF($D14&gt;0,SUMIF('Ukraine INN'!$B$6:$B$429,'Innovation potential'!$B14,'Ukraine INN'!G$6:G$429)/$D14,"")</f>
        <v/>
      </c>
      <c r="J14" s="9" t="str">
        <f>IF($D14&gt;0,SUMIF('Ukraine INN'!$B$6:$B$429,'Innovation potential'!$B14,'Ukraine INN'!I$6:I$429)/$D14,"")</f>
        <v/>
      </c>
      <c r="K14" s="9" t="str">
        <f>IF($D14&gt;0,SUMIF('Ukraine INN'!$B$6:$B$429,'Innovation potential'!$B14,'Ukraine INN'!J$6:J$429)/$D14,"")</f>
        <v/>
      </c>
      <c r="L14" s="9" t="str">
        <f>IF($D14&gt;0,SUMIF('Ukraine INN'!$B$6:$B$429,'Innovation potential'!$B14,'Ukraine INN'!K$6:K$429)/$D14,"")</f>
        <v/>
      </c>
      <c r="M14" s="9" t="str">
        <f>IF($D14&gt;0,SUMIF('Ukraine INN'!$B$6:$B$429,'Innovation potential'!$B14,'Ukraine INN'!L$6:L$429)/$D14,"")</f>
        <v/>
      </c>
      <c r="O14" s="2">
        <f>COUNTIF('REGION INN'!$B$6:$B$429,'Innovation potential'!$B14)</f>
        <v>0</v>
      </c>
      <c r="P14" s="9" t="str">
        <f>IF($O14&gt;0,SUMIF('REGION INN'!$B$6:$B$429,'Innovation potential'!$B14,'REGION INN'!D$6:D$429)/$O14,"")</f>
        <v/>
      </c>
      <c r="Q14" s="9" t="str">
        <f>IF($O14&gt;0,SUMIF('REGION INN'!$B$6:$B$429,'Innovation potential'!$B14,'REGION INN'!E$6:E$429)/$O14,"")</f>
        <v/>
      </c>
      <c r="R14" s="9" t="str">
        <f>IF($O14&gt;0,SUMIF('REGION INN'!$B$6:$B$429,'Innovation potential'!$B14,'REGION INN'!F$6:F$429)/$O14,"")</f>
        <v/>
      </c>
      <c r="S14" s="9" t="str">
        <f>IF($O14&gt;0,SUMIF('REGION INN'!$B$6:$B$429,'Innovation potential'!$B14,'REGION INN'!G$6:G$429)/$O14,"")</f>
        <v/>
      </c>
      <c r="U14" s="9" t="str">
        <f>IF($O14&gt;0,SUMIF('REGION INN'!$B$6:$B$429,'Innovation potential'!$B14,'REGION INN'!I$6:I$429)/$O14,"")</f>
        <v/>
      </c>
      <c r="V14" s="9" t="str">
        <f>IF($O14&gt;0,SUMIF('REGION INN'!$B$6:$B$429,'Innovation potential'!$B14,'REGION INN'!J$6:J$429)/$O14,"")</f>
        <v/>
      </c>
      <c r="W14" s="9" t="str">
        <f>IF($O14&gt;0,SUMIF('REGION INN'!$B$6:$B$429,'Innovation potential'!$B14,'REGION INN'!K$6:K$429)/$O14,"")</f>
        <v/>
      </c>
      <c r="X14" s="9" t="str">
        <f>IF($O14&gt;0,SUMIF('REGION INN'!$B$6:$B$429,'Innovation potential'!$B14,'REGION INN'!L$6:L$429)/$O14,"")</f>
        <v/>
      </c>
      <c r="Z14" s="144"/>
      <c r="AA14" s="144"/>
      <c r="AB14" s="144"/>
      <c r="AC14" s="144"/>
      <c r="AE14" s="144"/>
      <c r="AF14" s="144"/>
      <c r="AG14" s="144"/>
      <c r="AH14" s="144"/>
      <c r="AJ14" s="144"/>
      <c r="AK14" s="144"/>
      <c r="AL14" s="144"/>
      <c r="AM14" s="144"/>
      <c r="AO14" s="144"/>
      <c r="AP14" s="144"/>
      <c r="AQ14" s="144"/>
      <c r="AR14" s="144"/>
    </row>
    <row r="15" spans="1:44" x14ac:dyDescent="0.2">
      <c r="A15" s="39">
        <f>'Industry selection'!C15</f>
        <v>2</v>
      </c>
      <c r="B15" s="143">
        <v>2.1</v>
      </c>
      <c r="C15" s="143" t="s">
        <v>29</v>
      </c>
      <c r="D15" s="2">
        <f>COUNTIF('Ukraine INN'!$B$6:$B$429,'Innovation potential'!$B15)</f>
        <v>0</v>
      </c>
      <c r="E15" s="9" t="str">
        <f>IF($D15&gt;0,SUMIF('Ukraine INN'!$B$6:$B$429,'Innovation potential'!$B15,'Ukraine INN'!D$6:D$429)/$D15,"")</f>
        <v/>
      </c>
      <c r="F15" s="9" t="str">
        <f>IF($D15&gt;0,SUMIF('Ukraine INN'!$B$6:$B$429,'Innovation potential'!$B15,'Ukraine INN'!E$6:E$429)/$D15,"")</f>
        <v/>
      </c>
      <c r="G15" s="9" t="str">
        <f>IF($D15&gt;0,SUMIF('Ukraine INN'!$B$6:$B$429,'Innovation potential'!$B15,'Ukraine INN'!F$6:F$429)/$D15,"")</f>
        <v/>
      </c>
      <c r="H15" s="9" t="str">
        <f>IF($D15&gt;0,SUMIF('Ukraine INN'!$B$6:$B$429,'Innovation potential'!$B15,'Ukraine INN'!G$6:G$429)/$D15,"")</f>
        <v/>
      </c>
      <c r="J15" s="9" t="str">
        <f>IF($D15&gt;0,SUMIF('Ukraine INN'!$B$6:$B$429,'Innovation potential'!$B15,'Ukraine INN'!I$6:I$429)/$D15,"")</f>
        <v/>
      </c>
      <c r="K15" s="9" t="str">
        <f>IF($D15&gt;0,SUMIF('Ukraine INN'!$B$6:$B$429,'Innovation potential'!$B15,'Ukraine INN'!J$6:J$429)/$D15,"")</f>
        <v/>
      </c>
      <c r="L15" s="9" t="str">
        <f>IF($D15&gt;0,SUMIF('Ukraine INN'!$B$6:$B$429,'Innovation potential'!$B15,'Ukraine INN'!K$6:K$429)/$D15,"")</f>
        <v/>
      </c>
      <c r="M15" s="9" t="str">
        <f>IF($D15&gt;0,SUMIF('Ukraine INN'!$B$6:$B$429,'Innovation potential'!$B15,'Ukraine INN'!L$6:L$429)/$D15,"")</f>
        <v/>
      </c>
      <c r="O15" s="2">
        <f>COUNTIF('REGION INN'!$B$6:$B$429,'Innovation potential'!$B15)</f>
        <v>0</v>
      </c>
      <c r="P15" s="9" t="str">
        <f>IF($O15&gt;0,SUMIF('REGION INN'!$B$6:$B$429,'Innovation potential'!$B15,'REGION INN'!D$6:D$429)/$O15,"")</f>
        <v/>
      </c>
      <c r="Q15" s="9" t="str">
        <f>IF($O15&gt;0,SUMIF('REGION INN'!$B$6:$B$429,'Innovation potential'!$B15,'REGION INN'!E$6:E$429)/$O15,"")</f>
        <v/>
      </c>
      <c r="R15" s="9" t="str">
        <f>IF($O15&gt;0,SUMIF('REGION INN'!$B$6:$B$429,'Innovation potential'!$B15,'REGION INN'!F$6:F$429)/$O15,"")</f>
        <v/>
      </c>
      <c r="S15" s="9" t="str">
        <f>IF($O15&gt;0,SUMIF('REGION INN'!$B$6:$B$429,'Innovation potential'!$B15,'REGION INN'!G$6:G$429)/$O15,"")</f>
        <v/>
      </c>
      <c r="U15" s="9" t="str">
        <f>IF($O15&gt;0,SUMIF('REGION INN'!$B$6:$B$429,'Innovation potential'!$B15,'REGION INN'!I$6:I$429)/$O15,"")</f>
        <v/>
      </c>
      <c r="V15" s="9" t="str">
        <f>IF($O15&gt;0,SUMIF('REGION INN'!$B$6:$B$429,'Innovation potential'!$B15,'REGION INN'!J$6:J$429)/$O15,"")</f>
        <v/>
      </c>
      <c r="W15" s="9" t="str">
        <f>IF($O15&gt;0,SUMIF('REGION INN'!$B$6:$B$429,'Innovation potential'!$B15,'REGION INN'!K$6:K$429)/$O15,"")</f>
        <v/>
      </c>
      <c r="X15" s="9" t="str">
        <f>IF($O15&gt;0,SUMIF('REGION INN'!$B$6:$B$429,'Innovation potential'!$B15,'REGION INN'!L$6:L$429)/$O15,"")</f>
        <v/>
      </c>
      <c r="Z15" s="144"/>
      <c r="AA15" s="144"/>
      <c r="AB15" s="144"/>
      <c r="AC15" s="144"/>
      <c r="AE15" s="144"/>
      <c r="AF15" s="144"/>
      <c r="AG15" s="144"/>
      <c r="AH15" s="144"/>
      <c r="AJ15" s="144"/>
      <c r="AK15" s="144"/>
      <c r="AL15" s="144"/>
      <c r="AM15" s="144"/>
      <c r="AO15" s="144"/>
      <c r="AP15" s="144"/>
      <c r="AQ15" s="144"/>
      <c r="AR15" s="144"/>
    </row>
    <row r="16" spans="1:44" x14ac:dyDescent="0.2">
      <c r="A16" s="39">
        <f>'Industry selection'!C16</f>
        <v>2</v>
      </c>
      <c r="B16" s="143">
        <v>2.2000000000000002</v>
      </c>
      <c r="C16" s="143" t="s">
        <v>31</v>
      </c>
      <c r="D16" s="2">
        <f>COUNTIF('Ukraine INN'!$B$6:$B$429,'Innovation potential'!$B16)</f>
        <v>0</v>
      </c>
      <c r="E16" s="9" t="str">
        <f>IF($D16&gt;0,SUMIF('Ukraine INN'!$B$6:$B$429,'Innovation potential'!$B16,'Ukraine INN'!D$6:D$429)/$D16,"")</f>
        <v/>
      </c>
      <c r="F16" s="9" t="str">
        <f>IF($D16&gt;0,SUMIF('Ukraine INN'!$B$6:$B$429,'Innovation potential'!$B16,'Ukraine INN'!E$6:E$429)/$D16,"")</f>
        <v/>
      </c>
      <c r="G16" s="9" t="str">
        <f>IF($D16&gt;0,SUMIF('Ukraine INN'!$B$6:$B$429,'Innovation potential'!$B16,'Ukraine INN'!F$6:F$429)/$D16,"")</f>
        <v/>
      </c>
      <c r="H16" s="9" t="str">
        <f>IF($D16&gt;0,SUMIF('Ukraine INN'!$B$6:$B$429,'Innovation potential'!$B16,'Ukraine INN'!G$6:G$429)/$D16,"")</f>
        <v/>
      </c>
      <c r="J16" s="9" t="str">
        <f>IF($D16&gt;0,SUMIF('Ukraine INN'!$B$6:$B$429,'Innovation potential'!$B16,'Ukraine INN'!I$6:I$429)/$D16,"")</f>
        <v/>
      </c>
      <c r="K16" s="9" t="str">
        <f>IF($D16&gt;0,SUMIF('Ukraine INN'!$B$6:$B$429,'Innovation potential'!$B16,'Ukraine INN'!J$6:J$429)/$D16,"")</f>
        <v/>
      </c>
      <c r="L16" s="9" t="str">
        <f>IF($D16&gt;0,SUMIF('Ukraine INN'!$B$6:$B$429,'Innovation potential'!$B16,'Ukraine INN'!K$6:K$429)/$D16,"")</f>
        <v/>
      </c>
      <c r="M16" s="9" t="str">
        <f>IF($D16&gt;0,SUMIF('Ukraine INN'!$B$6:$B$429,'Innovation potential'!$B16,'Ukraine INN'!L$6:L$429)/$D16,"")</f>
        <v/>
      </c>
      <c r="O16" s="2">
        <f>COUNTIF('REGION INN'!$B$6:$B$429,'Innovation potential'!$B16)</f>
        <v>0</v>
      </c>
      <c r="P16" s="9" t="str">
        <f>IF($O16&gt;0,SUMIF('REGION INN'!$B$6:$B$429,'Innovation potential'!$B16,'REGION INN'!D$6:D$429)/$O16,"")</f>
        <v/>
      </c>
      <c r="Q16" s="9" t="str">
        <f>IF($O16&gt;0,SUMIF('REGION INN'!$B$6:$B$429,'Innovation potential'!$B16,'REGION INN'!E$6:E$429)/$O16,"")</f>
        <v/>
      </c>
      <c r="R16" s="9" t="str">
        <f>IF($O16&gt;0,SUMIF('REGION INN'!$B$6:$B$429,'Innovation potential'!$B16,'REGION INN'!F$6:F$429)/$O16,"")</f>
        <v/>
      </c>
      <c r="S16" s="9" t="str">
        <f>IF($O16&gt;0,SUMIF('REGION INN'!$B$6:$B$429,'Innovation potential'!$B16,'REGION INN'!G$6:G$429)/$O16,"")</f>
        <v/>
      </c>
      <c r="U16" s="9" t="str">
        <f>IF($O16&gt;0,SUMIF('REGION INN'!$B$6:$B$429,'Innovation potential'!$B16,'REGION INN'!I$6:I$429)/$O16,"")</f>
        <v/>
      </c>
      <c r="V16" s="9" t="str">
        <f>IF($O16&gt;0,SUMIF('REGION INN'!$B$6:$B$429,'Innovation potential'!$B16,'REGION INN'!J$6:J$429)/$O16,"")</f>
        <v/>
      </c>
      <c r="W16" s="9" t="str">
        <f>IF($O16&gt;0,SUMIF('REGION INN'!$B$6:$B$429,'Innovation potential'!$B16,'REGION INN'!K$6:K$429)/$O16,"")</f>
        <v/>
      </c>
      <c r="X16" s="9" t="str">
        <f>IF($O16&gt;0,SUMIF('REGION INN'!$B$6:$B$429,'Innovation potential'!$B16,'REGION INN'!L$6:L$429)/$O16,"")</f>
        <v/>
      </c>
      <c r="Z16" s="144"/>
      <c r="AA16" s="144"/>
      <c r="AB16" s="144"/>
      <c r="AC16" s="144"/>
      <c r="AE16" s="144"/>
      <c r="AF16" s="144"/>
      <c r="AG16" s="144"/>
      <c r="AH16" s="144"/>
      <c r="AJ16" s="144"/>
      <c r="AK16" s="144"/>
      <c r="AL16" s="144"/>
      <c r="AM16" s="144"/>
      <c r="AO16" s="144"/>
      <c r="AP16" s="144"/>
      <c r="AQ16" s="144"/>
      <c r="AR16" s="144"/>
    </row>
    <row r="17" spans="1:44" x14ac:dyDescent="0.2">
      <c r="A17" s="39">
        <f>'Industry selection'!C17</f>
        <v>1</v>
      </c>
      <c r="B17" s="143">
        <v>2.2999999999999998</v>
      </c>
      <c r="C17" s="143" t="s">
        <v>33</v>
      </c>
      <c r="D17" s="2">
        <f>COUNTIF('Ukraine INN'!$B$6:$B$429,'Innovation potential'!$B17)</f>
        <v>0</v>
      </c>
      <c r="E17" s="9" t="str">
        <f>IF($D17&gt;0,SUMIF('Ukraine INN'!$B$6:$B$429,'Innovation potential'!$B17,'Ukraine INN'!D$6:D$429)/$D17,"")</f>
        <v/>
      </c>
      <c r="F17" s="9" t="str">
        <f>IF($D17&gt;0,SUMIF('Ukraine INN'!$B$6:$B$429,'Innovation potential'!$B17,'Ukraine INN'!E$6:E$429)/$D17,"")</f>
        <v/>
      </c>
      <c r="G17" s="9" t="str">
        <f>IF($D17&gt;0,SUMIF('Ukraine INN'!$B$6:$B$429,'Innovation potential'!$B17,'Ukraine INN'!F$6:F$429)/$D17,"")</f>
        <v/>
      </c>
      <c r="H17" s="9" t="str">
        <f>IF($D17&gt;0,SUMIF('Ukraine INN'!$B$6:$B$429,'Innovation potential'!$B17,'Ukraine INN'!G$6:G$429)/$D17,"")</f>
        <v/>
      </c>
      <c r="J17" s="9" t="str">
        <f>IF($D17&gt;0,SUMIF('Ukraine INN'!$B$6:$B$429,'Innovation potential'!$B17,'Ukraine INN'!I$6:I$429)/$D17,"")</f>
        <v/>
      </c>
      <c r="K17" s="9" t="str">
        <f>IF($D17&gt;0,SUMIF('Ukraine INN'!$B$6:$B$429,'Innovation potential'!$B17,'Ukraine INN'!J$6:J$429)/$D17,"")</f>
        <v/>
      </c>
      <c r="L17" s="9" t="str">
        <f>IF($D17&gt;0,SUMIF('Ukraine INN'!$B$6:$B$429,'Innovation potential'!$B17,'Ukraine INN'!K$6:K$429)/$D17,"")</f>
        <v/>
      </c>
      <c r="M17" s="9" t="str">
        <f>IF($D17&gt;0,SUMIF('Ukraine INN'!$B$6:$B$429,'Innovation potential'!$B17,'Ukraine INN'!L$6:L$429)/$D17,"")</f>
        <v/>
      </c>
      <c r="O17" s="2">
        <f>COUNTIF('REGION INN'!$B$6:$B$429,'Innovation potential'!$B17)</f>
        <v>0</v>
      </c>
      <c r="P17" s="9" t="str">
        <f>IF($O17&gt;0,SUMIF('REGION INN'!$B$6:$B$429,'Innovation potential'!$B17,'REGION INN'!D$6:D$429)/$O17,"")</f>
        <v/>
      </c>
      <c r="Q17" s="9" t="str">
        <f>IF($O17&gt;0,SUMIF('REGION INN'!$B$6:$B$429,'Innovation potential'!$B17,'REGION INN'!E$6:E$429)/$O17,"")</f>
        <v/>
      </c>
      <c r="R17" s="9" t="str">
        <f>IF($O17&gt;0,SUMIF('REGION INN'!$B$6:$B$429,'Innovation potential'!$B17,'REGION INN'!F$6:F$429)/$O17,"")</f>
        <v/>
      </c>
      <c r="S17" s="9" t="str">
        <f>IF($O17&gt;0,SUMIF('REGION INN'!$B$6:$B$429,'Innovation potential'!$B17,'REGION INN'!G$6:G$429)/$O17,"")</f>
        <v/>
      </c>
      <c r="U17" s="9" t="str">
        <f>IF($O17&gt;0,SUMIF('REGION INN'!$B$6:$B$429,'Innovation potential'!$B17,'REGION INN'!I$6:I$429)/$O17,"")</f>
        <v/>
      </c>
      <c r="V17" s="9" t="str">
        <f>IF($O17&gt;0,SUMIF('REGION INN'!$B$6:$B$429,'Innovation potential'!$B17,'REGION INN'!J$6:J$429)/$O17,"")</f>
        <v/>
      </c>
      <c r="W17" s="9" t="str">
        <f>IF($O17&gt;0,SUMIF('REGION INN'!$B$6:$B$429,'Innovation potential'!$B17,'REGION INN'!K$6:K$429)/$O17,"")</f>
        <v/>
      </c>
      <c r="X17" s="9" t="str">
        <f>IF($O17&gt;0,SUMIF('REGION INN'!$B$6:$B$429,'Innovation potential'!$B17,'REGION INN'!L$6:L$429)/$O17,"")</f>
        <v/>
      </c>
      <c r="Z17" s="144"/>
      <c r="AA17" s="144"/>
      <c r="AB17" s="144"/>
      <c r="AC17" s="144"/>
      <c r="AE17" s="144"/>
      <c r="AF17" s="144"/>
      <c r="AG17" s="144"/>
      <c r="AH17" s="144"/>
      <c r="AJ17" s="144"/>
      <c r="AK17" s="144"/>
      <c r="AL17" s="144"/>
      <c r="AM17" s="144"/>
      <c r="AO17" s="144"/>
      <c r="AP17" s="144"/>
      <c r="AQ17" s="144"/>
      <c r="AR17" s="144"/>
    </row>
    <row r="18" spans="1:44" x14ac:dyDescent="0.2">
      <c r="A18" s="39">
        <f>'Industry selection'!C18</f>
        <v>2</v>
      </c>
      <c r="B18" s="143">
        <v>2.4</v>
      </c>
      <c r="C18" s="143" t="s">
        <v>35</v>
      </c>
      <c r="D18" s="2">
        <f>COUNTIF('Ukraine INN'!$B$6:$B$429,'Innovation potential'!$B18)</f>
        <v>0</v>
      </c>
      <c r="E18" s="9" t="str">
        <f>IF($D18&gt;0,SUMIF('Ukraine INN'!$B$6:$B$429,'Innovation potential'!$B18,'Ukraine INN'!D$6:D$429)/$D18,"")</f>
        <v/>
      </c>
      <c r="F18" s="9" t="str">
        <f>IF($D18&gt;0,SUMIF('Ukraine INN'!$B$6:$B$429,'Innovation potential'!$B18,'Ukraine INN'!E$6:E$429)/$D18,"")</f>
        <v/>
      </c>
      <c r="G18" s="9" t="str">
        <f>IF($D18&gt;0,SUMIF('Ukraine INN'!$B$6:$B$429,'Innovation potential'!$B18,'Ukraine INN'!F$6:F$429)/$D18,"")</f>
        <v/>
      </c>
      <c r="H18" s="9" t="str">
        <f>IF($D18&gt;0,SUMIF('Ukraine INN'!$B$6:$B$429,'Innovation potential'!$B18,'Ukraine INN'!G$6:G$429)/$D18,"")</f>
        <v/>
      </c>
      <c r="J18" s="9" t="str">
        <f>IF($D18&gt;0,SUMIF('Ukraine INN'!$B$6:$B$429,'Innovation potential'!$B18,'Ukraine INN'!I$6:I$429)/$D18,"")</f>
        <v/>
      </c>
      <c r="K18" s="9" t="str">
        <f>IF($D18&gt;0,SUMIF('Ukraine INN'!$B$6:$B$429,'Innovation potential'!$B18,'Ukraine INN'!J$6:J$429)/$D18,"")</f>
        <v/>
      </c>
      <c r="L18" s="9" t="str">
        <f>IF($D18&gt;0,SUMIF('Ukraine INN'!$B$6:$B$429,'Innovation potential'!$B18,'Ukraine INN'!K$6:K$429)/$D18,"")</f>
        <v/>
      </c>
      <c r="M18" s="9" t="str">
        <f>IF($D18&gt;0,SUMIF('Ukraine INN'!$B$6:$B$429,'Innovation potential'!$B18,'Ukraine INN'!L$6:L$429)/$D18,"")</f>
        <v/>
      </c>
      <c r="O18" s="2">
        <f>COUNTIF('REGION INN'!$B$6:$B$429,'Innovation potential'!$B18)</f>
        <v>0</v>
      </c>
      <c r="P18" s="9" t="str">
        <f>IF($O18&gt;0,SUMIF('REGION INN'!$B$6:$B$429,'Innovation potential'!$B18,'REGION INN'!D$6:D$429)/$O18,"")</f>
        <v/>
      </c>
      <c r="Q18" s="9" t="str">
        <f>IF($O18&gt;0,SUMIF('REGION INN'!$B$6:$B$429,'Innovation potential'!$B18,'REGION INN'!E$6:E$429)/$O18,"")</f>
        <v/>
      </c>
      <c r="R18" s="9" t="str">
        <f>IF($O18&gt;0,SUMIF('REGION INN'!$B$6:$B$429,'Innovation potential'!$B18,'REGION INN'!F$6:F$429)/$O18,"")</f>
        <v/>
      </c>
      <c r="S18" s="9" t="str">
        <f>IF($O18&gt;0,SUMIF('REGION INN'!$B$6:$B$429,'Innovation potential'!$B18,'REGION INN'!G$6:G$429)/$O18,"")</f>
        <v/>
      </c>
      <c r="U18" s="9" t="str">
        <f>IF($O18&gt;0,SUMIF('REGION INN'!$B$6:$B$429,'Innovation potential'!$B18,'REGION INN'!I$6:I$429)/$O18,"")</f>
        <v/>
      </c>
      <c r="V18" s="9" t="str">
        <f>IF($O18&gt;0,SUMIF('REGION INN'!$B$6:$B$429,'Innovation potential'!$B18,'REGION INN'!J$6:J$429)/$O18,"")</f>
        <v/>
      </c>
      <c r="W18" s="9" t="str">
        <f>IF($O18&gt;0,SUMIF('REGION INN'!$B$6:$B$429,'Innovation potential'!$B18,'REGION INN'!K$6:K$429)/$O18,"")</f>
        <v/>
      </c>
      <c r="X18" s="9" t="str">
        <f>IF($O18&gt;0,SUMIF('REGION INN'!$B$6:$B$429,'Innovation potential'!$B18,'REGION INN'!L$6:L$429)/$O18,"")</f>
        <v/>
      </c>
      <c r="Z18" s="144"/>
      <c r="AA18" s="144"/>
      <c r="AB18" s="144"/>
      <c r="AC18" s="144"/>
      <c r="AE18" s="144"/>
      <c r="AF18" s="144"/>
      <c r="AG18" s="144"/>
      <c r="AH18" s="144"/>
      <c r="AJ18" s="144"/>
      <c r="AK18" s="144"/>
      <c r="AL18" s="144"/>
      <c r="AM18" s="144"/>
      <c r="AO18" s="144"/>
      <c r="AP18" s="144"/>
      <c r="AQ18" s="144"/>
      <c r="AR18" s="144"/>
    </row>
    <row r="19" spans="1:44" x14ac:dyDescent="0.2">
      <c r="A19" s="39">
        <f>'Industry selection'!C19</f>
        <v>2</v>
      </c>
      <c r="B19" s="143">
        <v>3</v>
      </c>
      <c r="C19" s="143" t="s">
        <v>37</v>
      </c>
      <c r="D19" s="2">
        <f>COUNTIF('Ukraine INN'!$B$6:$B$429,'Innovation potential'!$B19)</f>
        <v>0</v>
      </c>
      <c r="E19" s="9" t="str">
        <f>IF($D19&gt;0,SUMIF('Ukraine INN'!$B$6:$B$429,'Innovation potential'!$B19,'Ukraine INN'!D$6:D$429)/$D19,"")</f>
        <v/>
      </c>
      <c r="F19" s="9" t="str">
        <f>IF($D19&gt;0,SUMIF('Ukraine INN'!$B$6:$B$429,'Innovation potential'!$B19,'Ukraine INN'!E$6:E$429)/$D19,"")</f>
        <v/>
      </c>
      <c r="G19" s="9" t="str">
        <f>IF($D19&gt;0,SUMIF('Ukraine INN'!$B$6:$B$429,'Innovation potential'!$B19,'Ukraine INN'!F$6:F$429)/$D19,"")</f>
        <v/>
      </c>
      <c r="H19" s="9" t="str">
        <f>IF($D19&gt;0,SUMIF('Ukraine INN'!$B$6:$B$429,'Innovation potential'!$B19,'Ukraine INN'!G$6:G$429)/$D19,"")</f>
        <v/>
      </c>
      <c r="J19" s="9" t="str">
        <f>IF($D19&gt;0,SUMIF('Ukraine INN'!$B$6:$B$429,'Innovation potential'!$B19,'Ukraine INN'!I$6:I$429)/$D19,"")</f>
        <v/>
      </c>
      <c r="K19" s="9" t="str">
        <f>IF($D19&gt;0,SUMIF('Ukraine INN'!$B$6:$B$429,'Innovation potential'!$B19,'Ukraine INN'!J$6:J$429)/$D19,"")</f>
        <v/>
      </c>
      <c r="L19" s="9" t="str">
        <f>IF($D19&gt;0,SUMIF('Ukraine INN'!$B$6:$B$429,'Innovation potential'!$B19,'Ukraine INN'!K$6:K$429)/$D19,"")</f>
        <v/>
      </c>
      <c r="M19" s="9" t="str">
        <f>IF($D19&gt;0,SUMIF('Ukraine INN'!$B$6:$B$429,'Innovation potential'!$B19,'Ukraine INN'!L$6:L$429)/$D19,"")</f>
        <v/>
      </c>
      <c r="O19" s="2">
        <f>COUNTIF('REGION INN'!$B$6:$B$429,'Innovation potential'!$B19)</f>
        <v>0</v>
      </c>
      <c r="P19" s="9" t="str">
        <f>IF($O19&gt;0,SUMIF('REGION INN'!$B$6:$B$429,'Innovation potential'!$B19,'REGION INN'!D$6:D$429)/$O19,"")</f>
        <v/>
      </c>
      <c r="Q19" s="9" t="str">
        <f>IF($O19&gt;0,SUMIF('REGION INN'!$B$6:$B$429,'Innovation potential'!$B19,'REGION INN'!E$6:E$429)/$O19,"")</f>
        <v/>
      </c>
      <c r="R19" s="9" t="str">
        <f>IF($O19&gt;0,SUMIF('REGION INN'!$B$6:$B$429,'Innovation potential'!$B19,'REGION INN'!F$6:F$429)/$O19,"")</f>
        <v/>
      </c>
      <c r="S19" s="9" t="str">
        <f>IF($O19&gt;0,SUMIF('REGION INN'!$B$6:$B$429,'Innovation potential'!$B19,'REGION INN'!G$6:G$429)/$O19,"")</f>
        <v/>
      </c>
      <c r="U19" s="9" t="str">
        <f>IF($O19&gt;0,SUMIF('REGION INN'!$B$6:$B$429,'Innovation potential'!$B19,'REGION INN'!I$6:I$429)/$O19,"")</f>
        <v/>
      </c>
      <c r="V19" s="9" t="str">
        <f>IF($O19&gt;0,SUMIF('REGION INN'!$B$6:$B$429,'Innovation potential'!$B19,'REGION INN'!J$6:J$429)/$O19,"")</f>
        <v/>
      </c>
      <c r="W19" s="9" t="str">
        <f>IF($O19&gt;0,SUMIF('REGION INN'!$B$6:$B$429,'Innovation potential'!$B19,'REGION INN'!K$6:K$429)/$O19,"")</f>
        <v/>
      </c>
      <c r="X19" s="9" t="str">
        <f>IF($O19&gt;0,SUMIF('REGION INN'!$B$6:$B$429,'Innovation potential'!$B19,'REGION INN'!L$6:L$429)/$O19,"")</f>
        <v/>
      </c>
      <c r="Z19" s="144"/>
      <c r="AA19" s="144"/>
      <c r="AB19" s="144"/>
      <c r="AC19" s="144"/>
      <c r="AE19" s="144"/>
      <c r="AF19" s="144"/>
      <c r="AG19" s="144"/>
      <c r="AH19" s="144"/>
      <c r="AJ19" s="144"/>
      <c r="AK19" s="144"/>
      <c r="AL19" s="144"/>
      <c r="AM19" s="144"/>
      <c r="AO19" s="144"/>
      <c r="AP19" s="144"/>
      <c r="AQ19" s="144"/>
      <c r="AR19" s="144"/>
    </row>
    <row r="20" spans="1:44" x14ac:dyDescent="0.2">
      <c r="A20" s="39">
        <f>'Industry selection'!C20</f>
        <v>1</v>
      </c>
      <c r="B20" s="143">
        <v>3.1</v>
      </c>
      <c r="C20" s="143" t="s">
        <v>39</v>
      </c>
      <c r="D20" s="2">
        <f>COUNTIF('Ukraine INN'!$B$6:$B$429,'Innovation potential'!$B20)</f>
        <v>0</v>
      </c>
      <c r="E20" s="9" t="str">
        <f>IF($D20&gt;0,SUMIF('Ukraine INN'!$B$6:$B$429,'Innovation potential'!$B20,'Ukraine INN'!D$6:D$429)/$D20,"")</f>
        <v/>
      </c>
      <c r="F20" s="9" t="str">
        <f>IF($D20&gt;0,SUMIF('Ukraine INN'!$B$6:$B$429,'Innovation potential'!$B20,'Ukraine INN'!E$6:E$429)/$D20,"")</f>
        <v/>
      </c>
      <c r="G20" s="9" t="str">
        <f>IF($D20&gt;0,SUMIF('Ukraine INN'!$B$6:$B$429,'Innovation potential'!$B20,'Ukraine INN'!F$6:F$429)/$D20,"")</f>
        <v/>
      </c>
      <c r="H20" s="9" t="str">
        <f>IF($D20&gt;0,SUMIF('Ukraine INN'!$B$6:$B$429,'Innovation potential'!$B20,'Ukraine INN'!G$6:G$429)/$D20,"")</f>
        <v/>
      </c>
      <c r="J20" s="9" t="str">
        <f>IF($D20&gt;0,SUMIF('Ukraine INN'!$B$6:$B$429,'Innovation potential'!$B20,'Ukraine INN'!I$6:I$429)/$D20,"")</f>
        <v/>
      </c>
      <c r="K20" s="9" t="str">
        <f>IF($D20&gt;0,SUMIF('Ukraine INN'!$B$6:$B$429,'Innovation potential'!$B20,'Ukraine INN'!J$6:J$429)/$D20,"")</f>
        <v/>
      </c>
      <c r="L20" s="9" t="str">
        <f>IF($D20&gt;0,SUMIF('Ukraine INN'!$B$6:$B$429,'Innovation potential'!$B20,'Ukraine INN'!K$6:K$429)/$D20,"")</f>
        <v/>
      </c>
      <c r="M20" s="9" t="str">
        <f>IF($D20&gt;0,SUMIF('Ukraine INN'!$B$6:$B$429,'Innovation potential'!$B20,'Ukraine INN'!L$6:L$429)/$D20,"")</f>
        <v/>
      </c>
      <c r="O20" s="2">
        <f>COUNTIF('REGION INN'!$B$6:$B$429,'Innovation potential'!$B20)</f>
        <v>0</v>
      </c>
      <c r="P20" s="9" t="str">
        <f>IF($O20&gt;0,SUMIF('REGION INN'!$B$6:$B$429,'Innovation potential'!$B20,'REGION INN'!D$6:D$429)/$O20,"")</f>
        <v/>
      </c>
      <c r="Q20" s="9" t="str">
        <f>IF($O20&gt;0,SUMIF('REGION INN'!$B$6:$B$429,'Innovation potential'!$B20,'REGION INN'!E$6:E$429)/$O20,"")</f>
        <v/>
      </c>
      <c r="R20" s="9" t="str">
        <f>IF($O20&gt;0,SUMIF('REGION INN'!$B$6:$B$429,'Innovation potential'!$B20,'REGION INN'!F$6:F$429)/$O20,"")</f>
        <v/>
      </c>
      <c r="S20" s="9" t="str">
        <f>IF($O20&gt;0,SUMIF('REGION INN'!$B$6:$B$429,'Innovation potential'!$B20,'REGION INN'!G$6:G$429)/$O20,"")</f>
        <v/>
      </c>
      <c r="U20" s="9" t="str">
        <f>IF($O20&gt;0,SUMIF('REGION INN'!$B$6:$B$429,'Innovation potential'!$B20,'REGION INN'!I$6:I$429)/$O20,"")</f>
        <v/>
      </c>
      <c r="V20" s="9" t="str">
        <f>IF($O20&gt;0,SUMIF('REGION INN'!$B$6:$B$429,'Innovation potential'!$B20,'REGION INN'!J$6:J$429)/$O20,"")</f>
        <v/>
      </c>
      <c r="W20" s="9" t="str">
        <f>IF($O20&gt;0,SUMIF('REGION INN'!$B$6:$B$429,'Innovation potential'!$B20,'REGION INN'!K$6:K$429)/$O20,"")</f>
        <v/>
      </c>
      <c r="X20" s="9" t="str">
        <f>IF($O20&gt;0,SUMIF('REGION INN'!$B$6:$B$429,'Innovation potential'!$B20,'REGION INN'!L$6:L$429)/$O20,"")</f>
        <v/>
      </c>
      <c r="Z20" s="144"/>
      <c r="AA20" s="144"/>
      <c r="AB20" s="144"/>
      <c r="AC20" s="144"/>
      <c r="AE20" s="144"/>
      <c r="AF20" s="144"/>
      <c r="AG20" s="144"/>
      <c r="AH20" s="144"/>
      <c r="AJ20" s="144"/>
      <c r="AK20" s="144"/>
      <c r="AL20" s="144"/>
      <c r="AM20" s="144"/>
      <c r="AO20" s="144"/>
      <c r="AP20" s="144"/>
      <c r="AQ20" s="144"/>
      <c r="AR20" s="144"/>
    </row>
    <row r="21" spans="1:44" x14ac:dyDescent="0.2">
      <c r="A21" s="39">
        <f>'Industry selection'!C21</f>
        <v>1</v>
      </c>
      <c r="B21" s="143">
        <v>3.2</v>
      </c>
      <c r="C21" s="143" t="s">
        <v>41</v>
      </c>
      <c r="D21" s="2">
        <f>COUNTIF('Ukraine INN'!$B$6:$B$429,'Innovation potential'!$B21)</f>
        <v>0</v>
      </c>
      <c r="E21" s="9" t="str">
        <f>IF($D21&gt;0,SUMIF('Ukraine INN'!$B$6:$B$429,'Innovation potential'!$B21,'Ukraine INN'!D$6:D$429)/$D21,"")</f>
        <v/>
      </c>
      <c r="F21" s="9" t="str">
        <f>IF($D21&gt;0,SUMIF('Ukraine INN'!$B$6:$B$429,'Innovation potential'!$B21,'Ukraine INN'!E$6:E$429)/$D21,"")</f>
        <v/>
      </c>
      <c r="G21" s="9" t="str">
        <f>IF($D21&gt;0,SUMIF('Ukraine INN'!$B$6:$B$429,'Innovation potential'!$B21,'Ukraine INN'!F$6:F$429)/$D21,"")</f>
        <v/>
      </c>
      <c r="H21" s="9" t="str">
        <f>IF($D21&gt;0,SUMIF('Ukraine INN'!$B$6:$B$429,'Innovation potential'!$B21,'Ukraine INN'!G$6:G$429)/$D21,"")</f>
        <v/>
      </c>
      <c r="J21" s="9" t="str">
        <f>IF($D21&gt;0,SUMIF('Ukraine INN'!$B$6:$B$429,'Innovation potential'!$B21,'Ukraine INN'!I$6:I$429)/$D21,"")</f>
        <v/>
      </c>
      <c r="K21" s="9" t="str">
        <f>IF($D21&gt;0,SUMIF('Ukraine INN'!$B$6:$B$429,'Innovation potential'!$B21,'Ukraine INN'!J$6:J$429)/$D21,"")</f>
        <v/>
      </c>
      <c r="L21" s="9" t="str">
        <f>IF($D21&gt;0,SUMIF('Ukraine INN'!$B$6:$B$429,'Innovation potential'!$B21,'Ukraine INN'!K$6:K$429)/$D21,"")</f>
        <v/>
      </c>
      <c r="M21" s="9" t="str">
        <f>IF($D21&gt;0,SUMIF('Ukraine INN'!$B$6:$B$429,'Innovation potential'!$B21,'Ukraine INN'!L$6:L$429)/$D21,"")</f>
        <v/>
      </c>
      <c r="O21" s="2">
        <f>COUNTIF('REGION INN'!$B$6:$B$429,'Innovation potential'!$B21)</f>
        <v>0</v>
      </c>
      <c r="P21" s="9" t="str">
        <f>IF($O21&gt;0,SUMIF('REGION INN'!$B$6:$B$429,'Innovation potential'!$B21,'REGION INN'!D$6:D$429)/$O21,"")</f>
        <v/>
      </c>
      <c r="Q21" s="9" t="str">
        <f>IF($O21&gt;0,SUMIF('REGION INN'!$B$6:$B$429,'Innovation potential'!$B21,'REGION INN'!E$6:E$429)/$O21,"")</f>
        <v/>
      </c>
      <c r="R21" s="9" t="str">
        <f>IF($O21&gt;0,SUMIF('REGION INN'!$B$6:$B$429,'Innovation potential'!$B21,'REGION INN'!F$6:F$429)/$O21,"")</f>
        <v/>
      </c>
      <c r="S21" s="9" t="str">
        <f>IF($O21&gt;0,SUMIF('REGION INN'!$B$6:$B$429,'Innovation potential'!$B21,'REGION INN'!G$6:G$429)/$O21,"")</f>
        <v/>
      </c>
      <c r="U21" s="9" t="str">
        <f>IF($O21&gt;0,SUMIF('REGION INN'!$B$6:$B$429,'Innovation potential'!$B21,'REGION INN'!I$6:I$429)/$O21,"")</f>
        <v/>
      </c>
      <c r="V21" s="9" t="str">
        <f>IF($O21&gt;0,SUMIF('REGION INN'!$B$6:$B$429,'Innovation potential'!$B21,'REGION INN'!J$6:J$429)/$O21,"")</f>
        <v/>
      </c>
      <c r="W21" s="9" t="str">
        <f>IF($O21&gt;0,SUMIF('REGION INN'!$B$6:$B$429,'Innovation potential'!$B21,'REGION INN'!K$6:K$429)/$O21,"")</f>
        <v/>
      </c>
      <c r="X21" s="9" t="str">
        <f>IF($O21&gt;0,SUMIF('REGION INN'!$B$6:$B$429,'Innovation potential'!$B21,'REGION INN'!L$6:L$429)/$O21,"")</f>
        <v/>
      </c>
      <c r="Z21" s="144"/>
      <c r="AA21" s="144"/>
      <c r="AB21" s="144"/>
      <c r="AC21" s="144"/>
      <c r="AE21" s="144"/>
      <c r="AF21" s="144"/>
      <c r="AG21" s="144"/>
      <c r="AH21" s="144"/>
      <c r="AJ21" s="144"/>
      <c r="AK21" s="144"/>
      <c r="AL21" s="144"/>
      <c r="AM21" s="144"/>
      <c r="AO21" s="144"/>
      <c r="AP21" s="144"/>
      <c r="AQ21" s="144"/>
      <c r="AR21" s="144"/>
    </row>
    <row r="22" spans="1:44" x14ac:dyDescent="0.2">
      <c r="A22" s="39">
        <f>'Industry selection'!C22</f>
        <v>0</v>
      </c>
      <c r="B22" s="2" t="s">
        <v>747</v>
      </c>
      <c r="C22" s="2" t="s">
        <v>44</v>
      </c>
      <c r="D22" s="2">
        <f>COUNTIF('Ukraine INN'!$B$6:$B$429,'Innovation potential'!$B22)</f>
        <v>1</v>
      </c>
      <c r="E22" s="9">
        <f ca="1">IF($D22&gt;0,SUMIF('Ukraine INN'!$B$6:$B$429,'Innovation potential'!$B22,'Ukraine INN'!D$6:D$429)/$D22,"")</f>
        <v>8.2017455813760662</v>
      </c>
      <c r="F22" s="9">
        <f ca="1">IF($D22&gt;0,SUMIF('Ukraine INN'!$B$6:$B$429,'Innovation potential'!$B22,'Ukraine INN'!E$6:E$429)/$D22,"")</f>
        <v>10.628070708724195</v>
      </c>
      <c r="G22" s="9">
        <f ca="1">IF($D22&gt;0,SUMIF('Ukraine INN'!$B$6:$B$429,'Innovation potential'!$B22,'Ukraine INN'!F$6:F$429)/$D22,"")</f>
        <v>4.7718807911062093</v>
      </c>
      <c r="H22" s="9">
        <f ca="1">IF($D22&gt;0,SUMIF('Ukraine INN'!$B$6:$B$429,'Innovation potential'!$B22,'Ukraine INN'!G$6:G$429)/$D22,"")</f>
        <v>7.2697581510665508</v>
      </c>
      <c r="J22" s="9">
        <f ca="1">IF($D22&gt;0,SUMIF('Ukraine INN'!$B$6:$B$429,'Innovation potential'!$B22,'Ukraine INN'!I$6:I$429)/$D22,"")</f>
        <v>8.2179644648083663</v>
      </c>
      <c r="K22" s="9">
        <f ca="1">IF($D22&gt;0,SUMIF('Ukraine INN'!$B$6:$B$429,'Innovation potential'!$B22,'Ukraine INN'!J$6:J$429)/$D22,"")</f>
        <v>12.850748194014489</v>
      </c>
      <c r="L22" s="9">
        <f ca="1">IF($D22&gt;0,SUMIF('Ukraine INN'!$B$6:$B$429,'Innovation potential'!$B22,'Ukraine INN'!K$6:K$429)/$D22,"")</f>
        <v>8.6338361256354723</v>
      </c>
      <c r="M22" s="9">
        <f ca="1">IF($D22&gt;0,SUMIF('Ukraine INN'!$B$6:$B$429,'Innovation potential'!$B22,'Ukraine INN'!L$6:L$429)/$D22,"")</f>
        <v>10.838613357208139</v>
      </c>
      <c r="O22" s="2">
        <f>COUNTIF('REGION INN'!$B$6:$B$429,'Innovation potential'!$B22)</f>
        <v>1</v>
      </c>
      <c r="P22" s="9">
        <f ca="1">IF($O22&gt;0,SUMIF('REGION INN'!$B$6:$B$429,'Innovation potential'!$B22,'REGION INN'!D$6:D$429)/$O22,"")</f>
        <v>7.0911752773711045</v>
      </c>
      <c r="Q22" s="9">
        <f ca="1">IF($O22&gt;0,SUMIF('REGION INN'!$B$6:$B$429,'Innovation potential'!$B22,'REGION INN'!E$6:E$429)/$O22,"")</f>
        <v>8.3161688063700083</v>
      </c>
      <c r="R22" s="9">
        <f ca="1">IF($O22&gt;0,SUMIF('REGION INN'!$B$6:$B$429,'Innovation potential'!$B22,'REGION INN'!F$6:F$429)/$O22,"")</f>
        <v>3.4249074677608777</v>
      </c>
      <c r="S22" s="9">
        <f ca="1">IF($O22&gt;0,SUMIF('REGION INN'!$B$6:$B$429,'Innovation potential'!$B22,'REGION INN'!G$6:G$429)/$O22,"")</f>
        <v>7.9870227200847976</v>
      </c>
      <c r="U22" s="9">
        <f ca="1">IF($O22&gt;0,SUMIF('REGION INN'!$B$6:$B$429,'Innovation potential'!$B22,'REGION INN'!I$6:I$429)/$O22,"")</f>
        <v>13.828732037163638</v>
      </c>
      <c r="V22" s="9">
        <f ca="1">IF($O22&gt;0,SUMIF('REGION INN'!$B$6:$B$429,'Innovation potential'!$B22,'REGION INN'!J$6:J$429)/$O22,"")</f>
        <v>14.379201470222744</v>
      </c>
      <c r="W22" s="9">
        <f ca="1">IF($O22&gt;0,SUMIF('REGION INN'!$B$6:$B$429,'Innovation potential'!$B22,'REGION INN'!K$6:K$429)/$O22,"")</f>
        <v>9.5139157251361475</v>
      </c>
      <c r="X22" s="9">
        <f ca="1">IF($O22&gt;0,SUMIF('REGION INN'!$B$6:$B$429,'Innovation potential'!$B22,'REGION INN'!L$6:L$429)/$O22,"")</f>
        <v>10.44629267232007</v>
      </c>
      <c r="Z22" s="144" t="str">
        <f>IF('Innovation potential'!$A22=2,IF(ISNUMBER(P22/P$22),P22/P$22,""),"")</f>
        <v/>
      </c>
      <c r="AA22" s="144" t="str">
        <f>IF('Innovation potential'!$A22=2,IF(ISNUMBER(Q22/Q$22),Q22/Q$22,""),"")</f>
        <v/>
      </c>
      <c r="AB22" s="144" t="str">
        <f>IF('Innovation potential'!$A22=2,IF(ISNUMBER(R22/R$22),R22/R$22,""),"")</f>
        <v/>
      </c>
      <c r="AC22" s="144" t="str">
        <f>IF('Innovation potential'!$A22=2,IF(ISNUMBER(S22/S$22),S22/S$22,""),"")</f>
        <v/>
      </c>
      <c r="AE22" s="144" t="str">
        <f>IF('Innovation potential'!$A22=2,IF(ISNUMBER(P22/E22),P22/E22,""),"")</f>
        <v/>
      </c>
      <c r="AF22" s="144" t="str">
        <f>IF('Innovation potential'!$A22=2,IF(ISNUMBER(Q22/F22),Q22/F22,""),"")</f>
        <v/>
      </c>
      <c r="AG22" s="144" t="str">
        <f>IF('Innovation potential'!$A22=2,IF(ISNUMBER(R22/G22),R22/G22,""),"")</f>
        <v/>
      </c>
      <c r="AH22" s="144" t="str">
        <f>IF('Innovation potential'!$A22=2,IF(ISNUMBER(S22/H22),S22/H22,""),"")</f>
        <v/>
      </c>
      <c r="AJ22" s="144" t="str">
        <f>IF('Innovation potential'!$A22=2,IF(ISNUMBER(U22/U$22),U22/U$22,""),"")</f>
        <v/>
      </c>
      <c r="AK22" s="144" t="str">
        <f>IF('Innovation potential'!$A22=2,IF(ISNUMBER(V22/V$22),V22/V$22,""),"")</f>
        <v/>
      </c>
      <c r="AL22" s="144" t="str">
        <f>IF('Innovation potential'!$A22=2,IF(ISNUMBER(W22/W$22),W22/W$22,""),"")</f>
        <v/>
      </c>
      <c r="AM22" s="144" t="str">
        <f>IF('Innovation potential'!$A22=2,IF(ISNUMBER(X22/X$22),X22/X$22,""),"")</f>
        <v/>
      </c>
      <c r="AO22" s="144"/>
      <c r="AP22" s="144"/>
      <c r="AQ22" s="144"/>
      <c r="AR22" s="144"/>
    </row>
    <row r="23" spans="1:44" x14ac:dyDescent="0.2">
      <c r="A23" s="39">
        <f>'Industry selection'!C23</f>
        <v>2</v>
      </c>
      <c r="B23" s="2" t="s">
        <v>46</v>
      </c>
      <c r="C23" s="2" t="s">
        <v>47</v>
      </c>
      <c r="D23" s="2">
        <f>COUNTIF('Ukraine INN'!$B$6:$B$429,'Innovation potential'!$B23)</f>
        <v>1</v>
      </c>
      <c r="E23" s="9">
        <f ca="1">IF($D23&gt;0,SUMIF('Ukraine INN'!$B$6:$B$429,'Innovation potential'!$B23,'Ukraine INN'!D$6:D$429)/$D23,"")</f>
        <v>1.4527845036319613</v>
      </c>
      <c r="F23" s="9">
        <f ca="1">IF($D23&gt;0,SUMIF('Ukraine INN'!$B$6:$B$429,'Innovation potential'!$B23,'Ukraine INN'!E$6:E$429)/$D23,"")</f>
        <v>7.5060532687651342</v>
      </c>
      <c r="G23" s="9">
        <f ca="1">IF($D23&gt;0,SUMIF('Ukraine INN'!$B$6:$B$429,'Innovation potential'!$B23,'Ukraine INN'!F$6:F$429)/$D23,"")</f>
        <v>2.9055690072639226</v>
      </c>
      <c r="H23" s="9">
        <f ca="1">IF($D23&gt;0,SUMIF('Ukraine INN'!$B$6:$B$429,'Innovation potential'!$B23,'Ukraine INN'!G$6:G$429)/$D23,"")</f>
        <v>2.1791767554479415</v>
      </c>
      <c r="J23" s="9">
        <f ca="1">IF($D23&gt;0,SUMIF('Ukraine INN'!$B$6:$B$429,'Innovation potential'!$B23,'Ukraine INN'!I$6:I$429)/$D23,"")</f>
        <v>2.5423728813559325</v>
      </c>
      <c r="K23" s="9">
        <f ca="1">IF($D23&gt;0,SUMIF('Ukraine INN'!$B$6:$B$429,'Innovation potential'!$B23,'Ukraine INN'!J$6:J$429)/$D23,"")</f>
        <v>8.2627118644067803</v>
      </c>
      <c r="L23" s="9">
        <f ca="1">IF($D23&gt;0,SUMIF('Ukraine INN'!$B$6:$B$429,'Innovation potential'!$B23,'Ukraine INN'!K$6:K$429)/$D23,"")</f>
        <v>6.9915254237288131</v>
      </c>
      <c r="M23" s="9">
        <f ca="1">IF($D23&gt;0,SUMIF('Ukraine INN'!$B$6:$B$429,'Innovation potential'!$B23,'Ukraine INN'!L$6:L$429)/$D23,"")</f>
        <v>5.508474576271186</v>
      </c>
      <c r="O23" s="2">
        <f>COUNTIF('REGION INN'!$B$6:$B$429,'Innovation potential'!$B23)</f>
        <v>1</v>
      </c>
      <c r="P23" s="9">
        <f ca="1">IF($O23&gt;0,SUMIF('REGION INN'!$B$6:$B$429,'Innovation potential'!$B23,'REGION INN'!D$6:D$429)/$O23,"")</f>
        <v>0</v>
      </c>
      <c r="Q23" s="9">
        <f ca="1">IF($O23&gt;0,SUMIF('REGION INN'!$B$6:$B$429,'Innovation potential'!$B23,'REGION INN'!E$6:E$429)/$O23,"")</f>
        <v>0</v>
      </c>
      <c r="R23" s="9">
        <f ca="1">IF($O23&gt;0,SUMIF('REGION INN'!$B$6:$B$429,'Innovation potential'!$B23,'REGION INN'!F$6:F$429)/$O23,"")</f>
        <v>0</v>
      </c>
      <c r="S23" s="9">
        <f ca="1">IF($O23&gt;0,SUMIF('REGION INN'!$B$6:$B$429,'Innovation potential'!$B23,'REGION INN'!G$6:G$429)/$O23,"")</f>
        <v>0</v>
      </c>
      <c r="U23" s="9">
        <f ca="1">IF($O23&gt;0,SUMIF('REGION INN'!$B$6:$B$429,'Innovation potential'!$B23,'REGION INN'!I$6:I$429)/$O23,"")</f>
        <v>0</v>
      </c>
      <c r="V23" s="9">
        <f ca="1">IF($O23&gt;0,SUMIF('REGION INN'!$B$6:$B$429,'Innovation potential'!$B23,'REGION INN'!J$6:J$429)/$O23,"")</f>
        <v>0</v>
      </c>
      <c r="W23" s="9">
        <f ca="1">IF($O23&gt;0,SUMIF('REGION INN'!$B$6:$B$429,'Innovation potential'!$B23,'REGION INN'!K$6:K$429)/$O23,"")</f>
        <v>12.5</v>
      </c>
      <c r="X23" s="9">
        <f ca="1">IF($O23&gt;0,SUMIF('REGION INN'!$B$6:$B$429,'Innovation potential'!$B23,'REGION INN'!L$6:L$429)/$O23,"")</f>
        <v>6.25</v>
      </c>
      <c r="Z23" s="144">
        <f ca="1">IF('Innovation potential'!$A23=2,IF(ISNUMBER(P23/P$22),P23/P$22,""),"")</f>
        <v>0</v>
      </c>
      <c r="AA23" s="144">
        <f ca="1">IF('Innovation potential'!$A23=2,IF(ISNUMBER(Q23/Q$22),Q23/Q$22,""),"")</f>
        <v>0</v>
      </c>
      <c r="AB23" s="144">
        <f ca="1">IF('Innovation potential'!$A23=2,IF(ISNUMBER(R23/R$22),R23/R$22,""),"")</f>
        <v>0</v>
      </c>
      <c r="AC23" s="144">
        <f ca="1">IF('Innovation potential'!$A23=2,IF(ISNUMBER(S23/S$22),S23/S$22,""),"")</f>
        <v>0</v>
      </c>
      <c r="AE23" s="144">
        <f ca="1">IF('Innovation potential'!$A23=2,IF(ISNUMBER(P23/E23),P23/E23,""),"")</f>
        <v>0</v>
      </c>
      <c r="AF23" s="144">
        <f ca="1">IF('Innovation potential'!$A23=2,IF(ISNUMBER(Q23/F23),Q23/F23,""),"")</f>
        <v>0</v>
      </c>
      <c r="AG23" s="144">
        <f ca="1">IF('Innovation potential'!$A23=2,IF(ISNUMBER(R23/G23),R23/G23,""),"")</f>
        <v>0</v>
      </c>
      <c r="AH23" s="144">
        <f ca="1">IF('Innovation potential'!$A23=2,IF(ISNUMBER(S23/H23),S23/H23,""),"")</f>
        <v>0</v>
      </c>
      <c r="AJ23" s="144">
        <f ca="1">IF('Innovation potential'!$A23=2,IF(ISNUMBER(U23/U$22),U23/U$22,""),"")</f>
        <v>0</v>
      </c>
      <c r="AK23" s="144">
        <f ca="1">IF('Innovation potential'!$A23=2,IF(ISNUMBER(V23/V$22),V23/V$22,""),"")</f>
        <v>0</v>
      </c>
      <c r="AL23" s="144">
        <f ca="1">IF('Innovation potential'!$A23=2,IF(ISNUMBER(W23/W$22),W23/W$22,""),"")</f>
        <v>1.3138649070618209</v>
      </c>
      <c r="AM23" s="144">
        <f ca="1">IF('Innovation potential'!$A23=2,IF(ISNUMBER(X23/X$22),X23/X$22,""),"")</f>
        <v>0.59829838164125515</v>
      </c>
      <c r="AO23" s="144">
        <f ca="1">IF('Innovation potential'!$A23=2,IF(ISNUMBER(U23/J23),U23/J23,""),"")</f>
        <v>0</v>
      </c>
      <c r="AP23" s="144">
        <f ca="1">IF('Innovation potential'!$A23=2,IF(ISNUMBER(V23/K23),V23/K23,""),"")</f>
        <v>0</v>
      </c>
      <c r="AQ23" s="144">
        <f ca="1">IF('Innovation potential'!$A23=2,IF(ISNUMBER(W23/L23),W23/L23,""),"")</f>
        <v>1.7878787878787881</v>
      </c>
      <c r="AR23" s="144">
        <f ca="1">IF('Innovation potential'!$A23=2,IF(ISNUMBER(X23/M23),X23/M23,""),"")</f>
        <v>1.1346153846153848</v>
      </c>
    </row>
    <row r="24" spans="1:44" x14ac:dyDescent="0.2">
      <c r="A24" s="39">
        <f>'Industry selection'!C24</f>
        <v>1</v>
      </c>
      <c r="B24" s="2">
        <v>5</v>
      </c>
      <c r="C24" s="2" t="s">
        <v>49</v>
      </c>
      <c r="D24" s="2">
        <f>COUNTIF('Ukraine INN'!$B$6:$B$429,'Innovation potential'!$B24)</f>
        <v>1</v>
      </c>
      <c r="E24" s="9">
        <f ca="1">IF($D24&gt;0,SUMIF('Ukraine INN'!$B$6:$B$429,'Innovation potential'!$B24,'Ukraine INN'!D$6:D$429)/$D24,"")</f>
        <v>0</v>
      </c>
      <c r="F24" s="9">
        <f ca="1">IF($D24&gt;0,SUMIF('Ukraine INN'!$B$6:$B$429,'Innovation potential'!$B24,'Ukraine INN'!E$6:E$429)/$D24,"")</f>
        <v>11.76470588235294</v>
      </c>
      <c r="G24" s="9">
        <f ca="1">IF($D24&gt;0,SUMIF('Ukraine INN'!$B$6:$B$429,'Innovation potential'!$B24,'Ukraine INN'!F$6:F$429)/$D24,"")</f>
        <v>5.8823529411764701</v>
      </c>
      <c r="H24" s="9">
        <f ca="1">IF($D24&gt;0,SUMIF('Ukraine INN'!$B$6:$B$429,'Innovation potential'!$B24,'Ukraine INN'!G$6:G$429)/$D24,"")</f>
        <v>0</v>
      </c>
      <c r="J24" s="9">
        <f ca="1">IF($D24&gt;0,SUMIF('Ukraine INN'!$B$6:$B$429,'Innovation potential'!$B24,'Ukraine INN'!I$6:I$429)/$D24,"")</f>
        <v>0</v>
      </c>
      <c r="K24" s="9">
        <f ca="1">IF($D24&gt;0,SUMIF('Ukraine INN'!$B$6:$B$429,'Innovation potential'!$B24,'Ukraine INN'!J$6:J$429)/$D24,"")</f>
        <v>8.1632653061224492</v>
      </c>
      <c r="L24" s="9">
        <f ca="1">IF($D24&gt;0,SUMIF('Ukraine INN'!$B$6:$B$429,'Innovation potential'!$B24,'Ukraine INN'!K$6:K$429)/$D24,"")</f>
        <v>4.0816326530612246</v>
      </c>
      <c r="M24" s="9">
        <f ca="1">IF($D24&gt;0,SUMIF('Ukraine INN'!$B$6:$B$429,'Innovation potential'!$B24,'Ukraine INN'!L$6:L$429)/$D24,"")</f>
        <v>2.0408163265306123</v>
      </c>
      <c r="O24" s="2">
        <f>COUNTIF('REGION INN'!$B$6:$B$429,'Innovation potential'!$B24)</f>
        <v>1</v>
      </c>
      <c r="P24" s="9">
        <f ca="1">IF($O24&gt;0,SUMIF('REGION INN'!$B$6:$B$429,'Innovation potential'!$B24,'REGION INN'!D$6:D$429)/$O24,"")</f>
        <v>0</v>
      </c>
      <c r="Q24" s="9">
        <f ca="1">IF($O24&gt;0,SUMIF('REGION INN'!$B$6:$B$429,'Innovation potential'!$B24,'REGION INN'!E$6:E$429)/$O24,"")</f>
        <v>0</v>
      </c>
      <c r="R24" s="9">
        <f ca="1">IF($O24&gt;0,SUMIF('REGION INN'!$B$6:$B$429,'Innovation potential'!$B24,'REGION INN'!F$6:F$429)/$O24,"")</f>
        <v>0</v>
      </c>
      <c r="S24" s="9">
        <f ca="1">IF($O24&gt;0,SUMIF('REGION INN'!$B$6:$B$429,'Innovation potential'!$B24,'REGION INN'!G$6:G$429)/$O24,"")</f>
        <v>0</v>
      </c>
      <c r="U24" s="9">
        <f ca="1">IF($O24&gt;0,SUMIF('REGION INN'!$B$6:$B$429,'Innovation potential'!$B24,'REGION INN'!I$6:I$429)/$O24,"")</f>
        <v>0</v>
      </c>
      <c r="V24" s="9">
        <f ca="1">IF($O24&gt;0,SUMIF('REGION INN'!$B$6:$B$429,'Innovation potential'!$B24,'REGION INN'!J$6:J$429)/$O24,"")</f>
        <v>0</v>
      </c>
      <c r="W24" s="9">
        <f ca="1">IF($O24&gt;0,SUMIF('REGION INN'!$B$6:$B$429,'Innovation potential'!$B24,'REGION INN'!K$6:K$429)/$O24,"")</f>
        <v>0</v>
      </c>
      <c r="X24" s="9">
        <f ca="1">IF($O24&gt;0,SUMIF('REGION INN'!$B$6:$B$429,'Innovation potential'!$B24,'REGION INN'!L$6:L$429)/$O24,"")</f>
        <v>0</v>
      </c>
      <c r="Z24" s="144" t="str">
        <f>IF('Innovation potential'!$A24=2,IF(ISNUMBER(P24/P$22),P24/P$22,""),"")</f>
        <v/>
      </c>
      <c r="AA24" s="144" t="str">
        <f>IF('Innovation potential'!$A24=2,IF(ISNUMBER(Q24/Q$22),Q24/Q$22,""),"")</f>
        <v/>
      </c>
      <c r="AB24" s="144" t="str">
        <f>IF('Innovation potential'!$A24=2,IF(ISNUMBER(R24/R$22),R24/R$22,""),"")</f>
        <v/>
      </c>
      <c r="AC24" s="144" t="str">
        <f>IF('Innovation potential'!$A24=2,IF(ISNUMBER(S24/S$22),S24/S$22,""),"")</f>
        <v/>
      </c>
      <c r="AE24" s="144" t="str">
        <f>IF('Innovation potential'!$A24=2,IF(ISNUMBER(P24/E24),P24/E24,""),"")</f>
        <v/>
      </c>
      <c r="AF24" s="144" t="str">
        <f>IF('Innovation potential'!$A24=2,IF(ISNUMBER(Q24/F24),Q24/F24,""),"")</f>
        <v/>
      </c>
      <c r="AG24" s="144" t="str">
        <f>IF('Innovation potential'!$A24=2,IF(ISNUMBER(R24/G24),R24/G24,""),"")</f>
        <v/>
      </c>
      <c r="AH24" s="144" t="str">
        <f>IF('Innovation potential'!$A24=2,IF(ISNUMBER(S24/H24),S24/H24,""),"")</f>
        <v/>
      </c>
      <c r="AJ24" s="144" t="str">
        <f>IF('Innovation potential'!$A24=2,IF(ISNUMBER(U24/U$22),U24/U$22,""),"")</f>
        <v/>
      </c>
      <c r="AK24" s="144" t="str">
        <f>IF('Innovation potential'!$A24=2,IF(ISNUMBER(V24/V$22),V24/V$22,""),"")</f>
        <v/>
      </c>
      <c r="AL24" s="144" t="str">
        <f>IF('Innovation potential'!$A24=2,IF(ISNUMBER(W24/W$22),W24/W$22,""),"")</f>
        <v/>
      </c>
      <c r="AM24" s="144" t="str">
        <f>IF('Innovation potential'!$A24=2,IF(ISNUMBER(X24/X$22),X24/X$22,""),"")</f>
        <v/>
      </c>
      <c r="AO24" s="144" t="str">
        <f>IF('Innovation potential'!$A24=2,IF(ISNUMBER(U24/J24),U24/J24,""),"")</f>
        <v/>
      </c>
      <c r="AP24" s="144" t="str">
        <f>IF('Innovation potential'!$A24=2,IF(ISNUMBER(V24/K24),V24/K24,""),"")</f>
        <v/>
      </c>
      <c r="AQ24" s="144" t="str">
        <f>IF('Innovation potential'!$A24=2,IF(ISNUMBER(W24/L24),W24/L24,""),"")</f>
        <v/>
      </c>
      <c r="AR24" s="144" t="str">
        <f>IF('Innovation potential'!$A24=2,IF(ISNUMBER(X24/M24),X24/M24,""),"")</f>
        <v/>
      </c>
    </row>
    <row r="25" spans="1:44" x14ac:dyDescent="0.2">
      <c r="A25" s="39">
        <f>'Industry selection'!C25</f>
        <v>1</v>
      </c>
      <c r="B25" s="2">
        <v>5.0999999999999996</v>
      </c>
      <c r="C25" s="2" t="s">
        <v>51</v>
      </c>
      <c r="D25" s="2">
        <f>COUNTIF('Ukraine INN'!$B$6:$B$429,'Innovation potential'!$B25)</f>
        <v>2</v>
      </c>
      <c r="E25" s="9">
        <f ca="1">IF($D25&gt;0,SUMIF('Ukraine INN'!$B$6:$B$429,'Innovation potential'!$B25,'Ukraine INN'!D$6:D$429)/$D25,"")</f>
        <v>0</v>
      </c>
      <c r="F25" s="9">
        <f ca="1">IF($D25&gt;0,SUMIF('Ukraine INN'!$B$6:$B$429,'Innovation potential'!$B25,'Ukraine INN'!E$6:E$429)/$D25,"")</f>
        <v>25</v>
      </c>
      <c r="G25" s="9">
        <f ca="1">IF($D25&gt;0,SUMIF('Ukraine INN'!$B$6:$B$429,'Innovation potential'!$B25,'Ukraine INN'!F$6:F$429)/$D25,"")</f>
        <v>12.5</v>
      </c>
      <c r="H25" s="9">
        <f ca="1">IF($D25&gt;0,SUMIF('Ukraine INN'!$B$6:$B$429,'Innovation potential'!$B25,'Ukraine INN'!G$6:G$429)/$D25,"")</f>
        <v>0</v>
      </c>
      <c r="J25" s="9">
        <f ca="1">IF($D25&gt;0,SUMIF('Ukraine INN'!$B$6:$B$429,'Innovation potential'!$B25,'Ukraine INN'!I$6:I$429)/$D25,"")</f>
        <v>0</v>
      </c>
      <c r="K25" s="9">
        <f ca="1">IF($D25&gt;0,SUMIF('Ukraine INN'!$B$6:$B$429,'Innovation potential'!$B25,'Ukraine INN'!J$6:J$429)/$D25,"")</f>
        <v>17.391304347826086</v>
      </c>
      <c r="L25" s="9">
        <f ca="1">IF($D25&gt;0,SUMIF('Ukraine INN'!$B$6:$B$429,'Innovation potential'!$B25,'Ukraine INN'!K$6:K$429)/$D25,"")</f>
        <v>8.695652173913043</v>
      </c>
      <c r="M25" s="9">
        <f ca="1">IF($D25&gt;0,SUMIF('Ukraine INN'!$B$6:$B$429,'Innovation potential'!$B25,'Ukraine INN'!L$6:L$429)/$D25,"")</f>
        <v>0</v>
      </c>
      <c r="O25" s="2">
        <f>COUNTIF('REGION INN'!$B$6:$B$429,'Innovation potential'!$B25)</f>
        <v>2</v>
      </c>
      <c r="P25" s="9">
        <f ca="1">IF($O25&gt;0,SUMIF('REGION INN'!$B$6:$B$429,'Innovation potential'!$B25,'REGION INN'!D$6:D$429)/$O25,"")</f>
        <v>0</v>
      </c>
      <c r="Q25" s="9">
        <f ca="1">IF($O25&gt;0,SUMIF('REGION INN'!$B$6:$B$429,'Innovation potential'!$B25,'REGION INN'!E$6:E$429)/$O25,"")</f>
        <v>0</v>
      </c>
      <c r="R25" s="9">
        <f ca="1">IF($O25&gt;0,SUMIF('REGION INN'!$B$6:$B$429,'Innovation potential'!$B25,'REGION INN'!F$6:F$429)/$O25,"")</f>
        <v>0</v>
      </c>
      <c r="S25" s="9">
        <f ca="1">IF($O25&gt;0,SUMIF('REGION INN'!$B$6:$B$429,'Innovation potential'!$B25,'REGION INN'!G$6:G$429)/$O25,"")</f>
        <v>0</v>
      </c>
      <c r="U25" s="9">
        <f ca="1">IF($O25&gt;0,SUMIF('REGION INN'!$B$6:$B$429,'Innovation potential'!$B25,'REGION INN'!I$6:I$429)/$O25,"")</f>
        <v>0</v>
      </c>
      <c r="V25" s="9">
        <f ca="1">IF($O25&gt;0,SUMIF('REGION INN'!$B$6:$B$429,'Innovation potential'!$B25,'REGION INN'!J$6:J$429)/$O25,"")</f>
        <v>0</v>
      </c>
      <c r="W25" s="9">
        <f ca="1">IF($O25&gt;0,SUMIF('REGION INN'!$B$6:$B$429,'Innovation potential'!$B25,'REGION INN'!K$6:K$429)/$O25,"")</f>
        <v>0</v>
      </c>
      <c r="X25" s="9">
        <f ca="1">IF($O25&gt;0,SUMIF('REGION INN'!$B$6:$B$429,'Innovation potential'!$B25,'REGION INN'!L$6:L$429)/$O25,"")</f>
        <v>0</v>
      </c>
      <c r="Z25" s="144" t="str">
        <f>IF('Innovation potential'!$A25=2,IF(ISNUMBER(P25/P$22),P25/P$22,""),"")</f>
        <v/>
      </c>
      <c r="AA25" s="144" t="str">
        <f>IF('Innovation potential'!$A25=2,IF(ISNUMBER(Q25/Q$22),Q25/Q$22,""),"")</f>
        <v/>
      </c>
      <c r="AB25" s="144" t="str">
        <f>IF('Innovation potential'!$A25=2,IF(ISNUMBER(R25/R$22),R25/R$22,""),"")</f>
        <v/>
      </c>
      <c r="AC25" s="144" t="str">
        <f>IF('Innovation potential'!$A25=2,IF(ISNUMBER(S25/S$22),S25/S$22,""),"")</f>
        <v/>
      </c>
      <c r="AE25" s="144" t="str">
        <f>IF('Innovation potential'!$A25=2,IF(ISNUMBER(P25/E25),P25/E25,""),"")</f>
        <v/>
      </c>
      <c r="AF25" s="144" t="str">
        <f>IF('Innovation potential'!$A25=2,IF(ISNUMBER(Q25/F25),Q25/F25,""),"")</f>
        <v/>
      </c>
      <c r="AG25" s="144" t="str">
        <f>IF('Innovation potential'!$A25=2,IF(ISNUMBER(R25/G25),R25/G25,""),"")</f>
        <v/>
      </c>
      <c r="AH25" s="144" t="str">
        <f>IF('Innovation potential'!$A25=2,IF(ISNUMBER(S25/H25),S25/H25,""),"")</f>
        <v/>
      </c>
      <c r="AJ25" s="144" t="str">
        <f>IF('Innovation potential'!$A25=2,IF(ISNUMBER(U25/U$22),U25/U$22,""),"")</f>
        <v/>
      </c>
      <c r="AK25" s="144" t="str">
        <f>IF('Innovation potential'!$A25=2,IF(ISNUMBER(V25/V$22),V25/V$22,""),"")</f>
        <v/>
      </c>
      <c r="AL25" s="144" t="str">
        <f>IF('Innovation potential'!$A25=2,IF(ISNUMBER(W25/W$22),W25/W$22,""),"")</f>
        <v/>
      </c>
      <c r="AM25" s="144" t="str">
        <f>IF('Innovation potential'!$A25=2,IF(ISNUMBER(X25/X$22),X25/X$22,""),"")</f>
        <v/>
      </c>
      <c r="AO25" s="144" t="str">
        <f>IF('Innovation potential'!$A25=2,IF(ISNUMBER(U25/J25),U25/J25,""),"")</f>
        <v/>
      </c>
      <c r="AP25" s="144" t="str">
        <f>IF('Innovation potential'!$A25=2,IF(ISNUMBER(V25/K25),V25/K25,""),"")</f>
        <v/>
      </c>
      <c r="AQ25" s="144" t="str">
        <f>IF('Innovation potential'!$A25=2,IF(ISNUMBER(W25/L25),W25/L25,""),"")</f>
        <v/>
      </c>
      <c r="AR25" s="144" t="str">
        <f>IF('Innovation potential'!$A25=2,IF(ISNUMBER(X25/M25),X25/M25,""),"")</f>
        <v/>
      </c>
    </row>
    <row r="26" spans="1:44" x14ac:dyDescent="0.2">
      <c r="A26" s="39">
        <f>'Industry selection'!C26</f>
        <v>1</v>
      </c>
      <c r="B26" s="2">
        <v>5.2</v>
      </c>
      <c r="C26" s="2" t="s">
        <v>53</v>
      </c>
      <c r="D26" s="2">
        <f>COUNTIF('Ukraine INN'!$B$6:$B$429,'Innovation potential'!$B26)</f>
        <v>2</v>
      </c>
      <c r="E26" s="9">
        <f ca="1">IF($D26&gt;0,SUMIF('Ukraine INN'!$B$6:$B$429,'Innovation potential'!$B26,'Ukraine INN'!D$6:D$429)/$D26,"")</f>
        <v>0</v>
      </c>
      <c r="F26" s="9">
        <f ca="1">IF($D26&gt;0,SUMIF('Ukraine INN'!$B$6:$B$429,'Innovation potential'!$B26,'Ukraine INN'!E$6:E$429)/$D26,"")</f>
        <v>0</v>
      </c>
      <c r="G26" s="9">
        <f ca="1">IF($D26&gt;0,SUMIF('Ukraine INN'!$B$6:$B$429,'Innovation potential'!$B26,'Ukraine INN'!F$6:F$429)/$D26,"")</f>
        <v>0</v>
      </c>
      <c r="H26" s="9">
        <f ca="1">IF($D26&gt;0,SUMIF('Ukraine INN'!$B$6:$B$429,'Innovation potential'!$B26,'Ukraine INN'!G$6:G$429)/$D26,"")</f>
        <v>0</v>
      </c>
      <c r="J26" s="9">
        <f ca="1">IF($D26&gt;0,SUMIF('Ukraine INN'!$B$6:$B$429,'Innovation potential'!$B26,'Ukraine INN'!I$6:I$429)/$D26,"")</f>
        <v>0</v>
      </c>
      <c r="K26" s="9">
        <f ca="1">IF($D26&gt;0,SUMIF('Ukraine INN'!$B$6:$B$429,'Innovation potential'!$B26,'Ukraine INN'!J$6:J$429)/$D26,"")</f>
        <v>0</v>
      </c>
      <c r="L26" s="9">
        <f ca="1">IF($D26&gt;0,SUMIF('Ukraine INN'!$B$6:$B$429,'Innovation potential'!$B26,'Ukraine INN'!K$6:K$429)/$D26,"")</f>
        <v>0</v>
      </c>
      <c r="M26" s="9">
        <f ca="1">IF($D26&gt;0,SUMIF('Ukraine INN'!$B$6:$B$429,'Innovation potential'!$B26,'Ukraine INN'!L$6:L$429)/$D26,"")</f>
        <v>66.666666666666657</v>
      </c>
      <c r="O26" s="2">
        <f>COUNTIF('REGION INN'!$B$6:$B$429,'Innovation potential'!$B26)</f>
        <v>2</v>
      </c>
      <c r="P26" s="9">
        <f ca="1">IF($O26&gt;0,SUMIF('REGION INN'!$B$6:$B$429,'Innovation potential'!$B26,'REGION INN'!D$6:D$429)/$O26,"")</f>
        <v>0</v>
      </c>
      <c r="Q26" s="9">
        <f ca="1">IF($O26&gt;0,SUMIF('REGION INN'!$B$6:$B$429,'Innovation potential'!$B26,'REGION INN'!E$6:E$429)/$O26,"")</f>
        <v>0</v>
      </c>
      <c r="R26" s="9">
        <f ca="1">IF($O26&gt;0,SUMIF('REGION INN'!$B$6:$B$429,'Innovation potential'!$B26,'REGION INN'!F$6:F$429)/$O26,"")</f>
        <v>0</v>
      </c>
      <c r="S26" s="9">
        <f ca="1">IF($O26&gt;0,SUMIF('REGION INN'!$B$6:$B$429,'Innovation potential'!$B26,'REGION INN'!G$6:G$429)/$O26,"")</f>
        <v>0</v>
      </c>
      <c r="U26" s="9">
        <f ca="1">IF($O26&gt;0,SUMIF('REGION INN'!$B$6:$B$429,'Innovation potential'!$B26,'REGION INN'!I$6:I$429)/$O26,"")</f>
        <v>0</v>
      </c>
      <c r="V26" s="9">
        <f ca="1">IF($O26&gt;0,SUMIF('REGION INN'!$B$6:$B$429,'Innovation potential'!$B26,'REGION INN'!J$6:J$429)/$O26,"")</f>
        <v>0</v>
      </c>
      <c r="W26" s="9">
        <f ca="1">IF($O26&gt;0,SUMIF('REGION INN'!$B$6:$B$429,'Innovation potential'!$B26,'REGION INN'!K$6:K$429)/$O26,"")</f>
        <v>0</v>
      </c>
      <c r="X26" s="9">
        <f ca="1">IF($O26&gt;0,SUMIF('REGION INN'!$B$6:$B$429,'Innovation potential'!$B26,'REGION INN'!L$6:L$429)/$O26,"")</f>
        <v>0</v>
      </c>
      <c r="Z26" s="144" t="str">
        <f>IF('Innovation potential'!$A26=2,IF(ISNUMBER(P26/P$22),P26/P$22,""),"")</f>
        <v/>
      </c>
      <c r="AA26" s="144" t="str">
        <f>IF('Innovation potential'!$A26=2,IF(ISNUMBER(Q26/Q$22),Q26/Q$22,""),"")</f>
        <v/>
      </c>
      <c r="AB26" s="144" t="str">
        <f>IF('Innovation potential'!$A26=2,IF(ISNUMBER(R26/R$22),R26/R$22,""),"")</f>
        <v/>
      </c>
      <c r="AC26" s="144" t="str">
        <f>IF('Innovation potential'!$A26=2,IF(ISNUMBER(S26/S$22),S26/S$22,""),"")</f>
        <v/>
      </c>
      <c r="AE26" s="144" t="str">
        <f>IF('Innovation potential'!$A26=2,IF(ISNUMBER(P26/E26),P26/E26,""),"")</f>
        <v/>
      </c>
      <c r="AF26" s="144" t="str">
        <f>IF('Innovation potential'!$A26=2,IF(ISNUMBER(Q26/F26),Q26/F26,""),"")</f>
        <v/>
      </c>
      <c r="AG26" s="144" t="str">
        <f>IF('Innovation potential'!$A26=2,IF(ISNUMBER(R26/G26),R26/G26,""),"")</f>
        <v/>
      </c>
      <c r="AH26" s="144" t="str">
        <f>IF('Innovation potential'!$A26=2,IF(ISNUMBER(S26/H26),S26/H26,""),"")</f>
        <v/>
      </c>
      <c r="AJ26" s="144" t="str">
        <f>IF('Innovation potential'!$A26=2,IF(ISNUMBER(U26/U$22),U26/U$22,""),"")</f>
        <v/>
      </c>
      <c r="AK26" s="144" t="str">
        <f>IF('Innovation potential'!$A26=2,IF(ISNUMBER(V26/V$22),V26/V$22,""),"")</f>
        <v/>
      </c>
      <c r="AL26" s="144" t="str">
        <f>IF('Innovation potential'!$A26=2,IF(ISNUMBER(W26/W$22),W26/W$22,""),"")</f>
        <v/>
      </c>
      <c r="AM26" s="144" t="str">
        <f>IF('Innovation potential'!$A26=2,IF(ISNUMBER(X26/X$22),X26/X$22,""),"")</f>
        <v/>
      </c>
      <c r="AO26" s="144" t="str">
        <f>IF('Innovation potential'!$A26=2,IF(ISNUMBER(U26/J26),U26/J26,""),"")</f>
        <v/>
      </c>
      <c r="AP26" s="144" t="str">
        <f>IF('Innovation potential'!$A26=2,IF(ISNUMBER(V26/K26),V26/K26,""),"")</f>
        <v/>
      </c>
      <c r="AQ26" s="144" t="str">
        <f>IF('Innovation potential'!$A26=2,IF(ISNUMBER(W26/L26),W26/L26,""),"")</f>
        <v/>
      </c>
      <c r="AR26" s="144" t="str">
        <f>IF('Innovation potential'!$A26=2,IF(ISNUMBER(X26/M26),X26/M26,""),"")</f>
        <v/>
      </c>
    </row>
    <row r="27" spans="1:44" x14ac:dyDescent="0.2">
      <c r="A27" s="39">
        <f>'Industry selection'!C27</f>
        <v>1</v>
      </c>
      <c r="B27" s="2">
        <v>6</v>
      </c>
      <c r="C27" s="2" t="s">
        <v>55</v>
      </c>
      <c r="D27" s="2">
        <f>COUNTIF('Ukraine INN'!$B$6:$B$429,'Innovation potential'!$B27)</f>
        <v>1</v>
      </c>
      <c r="E27" s="9">
        <f ca="1">IF($D27&gt;0,SUMIF('Ukraine INN'!$B$6:$B$429,'Innovation potential'!$B27,'Ukraine INN'!D$6:D$429)/$D27,"")</f>
        <v>0</v>
      </c>
      <c r="F27" s="9">
        <f ca="1">IF($D27&gt;0,SUMIF('Ukraine INN'!$B$6:$B$429,'Innovation potential'!$B27,'Ukraine INN'!E$6:E$429)/$D27,"")</f>
        <v>5.4054054054054053</v>
      </c>
      <c r="G27" s="9">
        <f ca="1">IF($D27&gt;0,SUMIF('Ukraine INN'!$B$6:$B$429,'Innovation potential'!$B27,'Ukraine INN'!F$6:F$429)/$D27,"")</f>
        <v>5.4054054054054053</v>
      </c>
      <c r="H27" s="9">
        <f ca="1">IF($D27&gt;0,SUMIF('Ukraine INN'!$B$6:$B$429,'Innovation potential'!$B27,'Ukraine INN'!G$6:G$429)/$D27,"")</f>
        <v>0</v>
      </c>
      <c r="J27" s="9">
        <f ca="1">IF($D27&gt;0,SUMIF('Ukraine INN'!$B$6:$B$429,'Innovation potential'!$B27,'Ukraine INN'!I$6:I$429)/$D27,"")</f>
        <v>5.2631578947368416</v>
      </c>
      <c r="K27" s="9">
        <f ca="1">IF($D27&gt;0,SUMIF('Ukraine INN'!$B$6:$B$429,'Innovation potential'!$B27,'Ukraine INN'!J$6:J$429)/$D27,"")</f>
        <v>13.157894736842104</v>
      </c>
      <c r="L27" s="9">
        <f ca="1">IF($D27&gt;0,SUMIF('Ukraine INN'!$B$6:$B$429,'Innovation potential'!$B27,'Ukraine INN'!K$6:K$429)/$D27,"")</f>
        <v>13.157894736842104</v>
      </c>
      <c r="M27" s="9">
        <f ca="1">IF($D27&gt;0,SUMIF('Ukraine INN'!$B$6:$B$429,'Innovation potential'!$B27,'Ukraine INN'!L$6:L$429)/$D27,"")</f>
        <v>7.8947368421052628</v>
      </c>
      <c r="O27" s="2">
        <f>COUNTIF('REGION INN'!$B$6:$B$429,'Innovation potential'!$B27)</f>
        <v>1</v>
      </c>
      <c r="P27" s="9">
        <f ca="1">IF($O27&gt;0,SUMIF('REGION INN'!$B$6:$B$429,'Innovation potential'!$B27,'REGION INN'!D$6:D$429)/$O27,"")</f>
        <v>0</v>
      </c>
      <c r="Q27" s="9">
        <f ca="1">IF($O27&gt;0,SUMIF('REGION INN'!$B$6:$B$429,'Innovation potential'!$B27,'REGION INN'!E$6:E$429)/$O27,"")</f>
        <v>0</v>
      </c>
      <c r="R27" s="9">
        <f ca="1">IF($O27&gt;0,SUMIF('REGION INN'!$B$6:$B$429,'Innovation potential'!$B27,'REGION INN'!F$6:F$429)/$O27,"")</f>
        <v>0</v>
      </c>
      <c r="S27" s="9">
        <f ca="1">IF($O27&gt;0,SUMIF('REGION INN'!$B$6:$B$429,'Innovation potential'!$B27,'REGION INN'!G$6:G$429)/$O27,"")</f>
        <v>0</v>
      </c>
      <c r="U27" s="9">
        <f ca="1">IF($O27&gt;0,SUMIF('REGION INN'!$B$6:$B$429,'Innovation potential'!$B27,'REGION INN'!I$6:I$429)/$O27,"")</f>
        <v>0</v>
      </c>
      <c r="V27" s="9">
        <f ca="1">IF($O27&gt;0,SUMIF('REGION INN'!$B$6:$B$429,'Innovation potential'!$B27,'REGION INN'!J$6:J$429)/$O27,"")</f>
        <v>0</v>
      </c>
      <c r="W27" s="9">
        <f ca="1">IF($O27&gt;0,SUMIF('REGION INN'!$B$6:$B$429,'Innovation potential'!$B27,'REGION INN'!K$6:K$429)/$O27,"")</f>
        <v>0</v>
      </c>
      <c r="X27" s="9">
        <f ca="1">IF($O27&gt;0,SUMIF('REGION INN'!$B$6:$B$429,'Innovation potential'!$B27,'REGION INN'!L$6:L$429)/$O27,"")</f>
        <v>0</v>
      </c>
      <c r="Z27" s="144" t="str">
        <f>IF('Innovation potential'!$A27=2,IF(ISNUMBER(P27/P$22),P27/P$22,""),"")</f>
        <v/>
      </c>
      <c r="AA27" s="144" t="str">
        <f>IF('Innovation potential'!$A27=2,IF(ISNUMBER(Q27/Q$22),Q27/Q$22,""),"")</f>
        <v/>
      </c>
      <c r="AB27" s="144" t="str">
        <f>IF('Innovation potential'!$A27=2,IF(ISNUMBER(R27/R$22),R27/R$22,""),"")</f>
        <v/>
      </c>
      <c r="AC27" s="144" t="str">
        <f>IF('Innovation potential'!$A27=2,IF(ISNUMBER(S27/S$22),S27/S$22,""),"")</f>
        <v/>
      </c>
      <c r="AE27" s="144" t="str">
        <f>IF('Innovation potential'!$A27=2,IF(ISNUMBER(P27/E27),P27/E27,""),"")</f>
        <v/>
      </c>
      <c r="AF27" s="144" t="str">
        <f>IF('Innovation potential'!$A27=2,IF(ISNUMBER(Q27/F27),Q27/F27,""),"")</f>
        <v/>
      </c>
      <c r="AG27" s="144" t="str">
        <f>IF('Innovation potential'!$A27=2,IF(ISNUMBER(R27/G27),R27/G27,""),"")</f>
        <v/>
      </c>
      <c r="AH27" s="144" t="str">
        <f>IF('Innovation potential'!$A27=2,IF(ISNUMBER(S27/H27),S27/H27,""),"")</f>
        <v/>
      </c>
      <c r="AJ27" s="144" t="str">
        <f>IF('Innovation potential'!$A27=2,IF(ISNUMBER(U27/U$22),U27/U$22,""),"")</f>
        <v/>
      </c>
      <c r="AK27" s="144" t="str">
        <f>IF('Innovation potential'!$A27=2,IF(ISNUMBER(V27/V$22),V27/V$22,""),"")</f>
        <v/>
      </c>
      <c r="AL27" s="144" t="str">
        <f>IF('Innovation potential'!$A27=2,IF(ISNUMBER(W27/W$22),W27/W$22,""),"")</f>
        <v/>
      </c>
      <c r="AM27" s="144" t="str">
        <f>IF('Innovation potential'!$A27=2,IF(ISNUMBER(X27/X$22),X27/X$22,""),"")</f>
        <v/>
      </c>
      <c r="AO27" s="144" t="str">
        <f>IF('Innovation potential'!$A27=2,IF(ISNUMBER(U27/J27),U27/J27,""),"")</f>
        <v/>
      </c>
      <c r="AP27" s="144" t="str">
        <f>IF('Innovation potential'!$A27=2,IF(ISNUMBER(V27/K27),V27/K27,""),"")</f>
        <v/>
      </c>
      <c r="AQ27" s="144" t="str">
        <f>IF('Innovation potential'!$A27=2,IF(ISNUMBER(W27/L27),W27/L27,""),"")</f>
        <v/>
      </c>
      <c r="AR27" s="144" t="str">
        <f>IF('Innovation potential'!$A27=2,IF(ISNUMBER(X27/M27),X27/M27,""),"")</f>
        <v/>
      </c>
    </row>
    <row r="28" spans="1:44" x14ac:dyDescent="0.2">
      <c r="A28" s="39">
        <f>'Industry selection'!C28</f>
        <v>1</v>
      </c>
      <c r="B28" s="2">
        <v>6.1</v>
      </c>
      <c r="C28" s="2" t="s">
        <v>57</v>
      </c>
      <c r="D28" s="2">
        <f>COUNTIF('Ukraine INN'!$B$6:$B$429,'Innovation potential'!$B28)</f>
        <v>2</v>
      </c>
      <c r="E28" s="9">
        <f ca="1">IF($D28&gt;0,SUMIF('Ukraine INN'!$B$6:$B$429,'Innovation potential'!$B28,'Ukraine INN'!D$6:D$429)/$D28,"")</f>
        <v>0</v>
      </c>
      <c r="F28" s="9">
        <f ca="1">IF($D28&gt;0,SUMIF('Ukraine INN'!$B$6:$B$429,'Innovation potential'!$B28,'Ukraine INN'!E$6:E$429)/$D28,"")</f>
        <v>33.333333333333329</v>
      </c>
      <c r="G28" s="9">
        <f ca="1">IF($D28&gt;0,SUMIF('Ukraine INN'!$B$6:$B$429,'Innovation potential'!$B28,'Ukraine INN'!F$6:F$429)/$D28,"")</f>
        <v>33.333333333333329</v>
      </c>
      <c r="H28" s="9">
        <f ca="1">IF($D28&gt;0,SUMIF('Ukraine INN'!$B$6:$B$429,'Innovation potential'!$B28,'Ukraine INN'!G$6:G$429)/$D28,"")</f>
        <v>0</v>
      </c>
      <c r="J28" s="9">
        <f ca="1">IF($D28&gt;0,SUMIF('Ukraine INN'!$B$6:$B$429,'Innovation potential'!$B28,'Ukraine INN'!I$6:I$429)/$D28,"")</f>
        <v>0</v>
      </c>
      <c r="K28" s="9">
        <f ca="1">IF($D28&gt;0,SUMIF('Ukraine INN'!$B$6:$B$429,'Innovation potential'!$B28,'Ukraine INN'!J$6:J$429)/$D28,"")</f>
        <v>0</v>
      </c>
      <c r="L28" s="9">
        <f ca="1">IF($D28&gt;0,SUMIF('Ukraine INN'!$B$6:$B$429,'Innovation potential'!$B28,'Ukraine INN'!K$6:K$429)/$D28,"")</f>
        <v>0</v>
      </c>
      <c r="M28" s="9">
        <f ca="1">IF($D28&gt;0,SUMIF('Ukraine INN'!$B$6:$B$429,'Innovation potential'!$B28,'Ukraine INN'!L$6:L$429)/$D28,"")</f>
        <v>0</v>
      </c>
      <c r="O28" s="2">
        <f>COUNTIF('REGION INN'!$B$6:$B$429,'Innovation potential'!$B28)</f>
        <v>2</v>
      </c>
      <c r="P28" s="9">
        <f ca="1">IF($O28&gt;0,SUMIF('REGION INN'!$B$6:$B$429,'Innovation potential'!$B28,'REGION INN'!D$6:D$429)/$O28,"")</f>
        <v>0</v>
      </c>
      <c r="Q28" s="9">
        <f ca="1">IF($O28&gt;0,SUMIF('REGION INN'!$B$6:$B$429,'Innovation potential'!$B28,'REGION INN'!E$6:E$429)/$O28,"")</f>
        <v>0</v>
      </c>
      <c r="R28" s="9">
        <f ca="1">IF($O28&gt;0,SUMIF('REGION INN'!$B$6:$B$429,'Innovation potential'!$B28,'REGION INN'!F$6:F$429)/$O28,"")</f>
        <v>0</v>
      </c>
      <c r="S28" s="9">
        <f ca="1">IF($O28&gt;0,SUMIF('REGION INN'!$B$6:$B$429,'Innovation potential'!$B28,'REGION INN'!G$6:G$429)/$O28,"")</f>
        <v>0</v>
      </c>
      <c r="U28" s="9">
        <f ca="1">IF($O28&gt;0,SUMIF('REGION INN'!$B$6:$B$429,'Innovation potential'!$B28,'REGION INN'!I$6:I$429)/$O28,"")</f>
        <v>0</v>
      </c>
      <c r="V28" s="9">
        <f ca="1">IF($O28&gt;0,SUMIF('REGION INN'!$B$6:$B$429,'Innovation potential'!$B28,'REGION INN'!J$6:J$429)/$O28,"")</f>
        <v>0</v>
      </c>
      <c r="W28" s="9">
        <f ca="1">IF($O28&gt;0,SUMIF('REGION INN'!$B$6:$B$429,'Innovation potential'!$B28,'REGION INN'!K$6:K$429)/$O28,"")</f>
        <v>0</v>
      </c>
      <c r="X28" s="9">
        <f ca="1">IF($O28&gt;0,SUMIF('REGION INN'!$B$6:$B$429,'Innovation potential'!$B28,'REGION INN'!L$6:L$429)/$O28,"")</f>
        <v>0</v>
      </c>
      <c r="Z28" s="144" t="str">
        <f>IF('Innovation potential'!$A28=2,IF(ISNUMBER(P28/P$22),P28/P$22,""),"")</f>
        <v/>
      </c>
      <c r="AA28" s="144" t="str">
        <f>IF('Innovation potential'!$A28=2,IF(ISNUMBER(Q28/Q$22),Q28/Q$22,""),"")</f>
        <v/>
      </c>
      <c r="AB28" s="144" t="str">
        <f>IF('Innovation potential'!$A28=2,IF(ISNUMBER(R28/R$22),R28/R$22,""),"")</f>
        <v/>
      </c>
      <c r="AC28" s="144" t="str">
        <f>IF('Innovation potential'!$A28=2,IF(ISNUMBER(S28/S$22),S28/S$22,""),"")</f>
        <v/>
      </c>
      <c r="AE28" s="144" t="str">
        <f>IF('Innovation potential'!$A28=2,IF(ISNUMBER(P28/E28),P28/E28,""),"")</f>
        <v/>
      </c>
      <c r="AF28" s="144" t="str">
        <f>IF('Innovation potential'!$A28=2,IF(ISNUMBER(Q28/F28),Q28/F28,""),"")</f>
        <v/>
      </c>
      <c r="AG28" s="144" t="str">
        <f>IF('Innovation potential'!$A28=2,IF(ISNUMBER(R28/G28),R28/G28,""),"")</f>
        <v/>
      </c>
      <c r="AH28" s="144" t="str">
        <f>IF('Innovation potential'!$A28=2,IF(ISNUMBER(S28/H28),S28/H28,""),"")</f>
        <v/>
      </c>
      <c r="AJ28" s="144" t="str">
        <f>IF('Innovation potential'!$A28=2,IF(ISNUMBER(U28/U$22),U28/U$22,""),"")</f>
        <v/>
      </c>
      <c r="AK28" s="144" t="str">
        <f>IF('Innovation potential'!$A28=2,IF(ISNUMBER(V28/V$22),V28/V$22,""),"")</f>
        <v/>
      </c>
      <c r="AL28" s="144" t="str">
        <f>IF('Innovation potential'!$A28=2,IF(ISNUMBER(W28/W$22),W28/W$22,""),"")</f>
        <v/>
      </c>
      <c r="AM28" s="144" t="str">
        <f>IF('Innovation potential'!$A28=2,IF(ISNUMBER(X28/X$22),X28/X$22,""),"")</f>
        <v/>
      </c>
      <c r="AO28" s="144" t="str">
        <f>IF('Innovation potential'!$A28=2,IF(ISNUMBER(U28/J28),U28/J28,""),"")</f>
        <v/>
      </c>
      <c r="AP28" s="144" t="str">
        <f>IF('Innovation potential'!$A28=2,IF(ISNUMBER(V28/K28),V28/K28,""),"")</f>
        <v/>
      </c>
      <c r="AQ28" s="144" t="str">
        <f>IF('Innovation potential'!$A28=2,IF(ISNUMBER(W28/L28),W28/L28,""),"")</f>
        <v/>
      </c>
      <c r="AR28" s="144" t="str">
        <f>IF('Innovation potential'!$A28=2,IF(ISNUMBER(X28/M28),X28/M28,""),"")</f>
        <v/>
      </c>
    </row>
    <row r="29" spans="1:44" x14ac:dyDescent="0.2">
      <c r="A29" s="39">
        <f>'Industry selection'!C29</f>
        <v>1</v>
      </c>
      <c r="B29" s="2">
        <v>6.2</v>
      </c>
      <c r="C29" s="2" t="s">
        <v>59</v>
      </c>
      <c r="D29" s="2">
        <f>COUNTIF('Ukraine INN'!$B$6:$B$429,'Innovation potential'!$B29)</f>
        <v>2</v>
      </c>
      <c r="E29" s="9">
        <f ca="1">IF($D29&gt;0,SUMIF('Ukraine INN'!$B$6:$B$429,'Innovation potential'!$B29,'Ukraine INN'!D$6:D$429)/$D29,"")</f>
        <v>0</v>
      </c>
      <c r="F29" s="9">
        <f ca="1">IF($D29&gt;0,SUMIF('Ukraine INN'!$B$6:$B$429,'Innovation potential'!$B29,'Ukraine INN'!E$6:E$429)/$D29,"")</f>
        <v>0</v>
      </c>
      <c r="G29" s="9">
        <f ca="1">IF($D29&gt;0,SUMIF('Ukraine INN'!$B$6:$B$429,'Innovation potential'!$B29,'Ukraine INN'!F$6:F$429)/$D29,"")</f>
        <v>0</v>
      </c>
      <c r="H29" s="9">
        <f ca="1">IF($D29&gt;0,SUMIF('Ukraine INN'!$B$6:$B$429,'Innovation potential'!$B29,'Ukraine INN'!G$6:G$429)/$D29,"")</f>
        <v>0</v>
      </c>
      <c r="J29" s="9">
        <f ca="1">IF($D29&gt;0,SUMIF('Ukraine INN'!$B$6:$B$429,'Innovation potential'!$B29,'Ukraine INN'!I$6:I$429)/$D29,"")</f>
        <v>13.793103448275861</v>
      </c>
      <c r="K29" s="9">
        <f ca="1">IF($D29&gt;0,SUMIF('Ukraine INN'!$B$6:$B$429,'Innovation potential'!$B29,'Ukraine INN'!J$6:J$429)/$D29,"")</f>
        <v>34.482758620689658</v>
      </c>
      <c r="L29" s="9">
        <f ca="1">IF($D29&gt;0,SUMIF('Ukraine INN'!$B$6:$B$429,'Innovation potential'!$B29,'Ukraine INN'!K$6:K$429)/$D29,"")</f>
        <v>34.482758620689658</v>
      </c>
      <c r="M29" s="9">
        <f ca="1">IF($D29&gt;0,SUMIF('Ukraine INN'!$B$6:$B$429,'Innovation potential'!$B29,'Ukraine INN'!L$6:L$429)/$D29,"")</f>
        <v>20.689655172413794</v>
      </c>
      <c r="O29" s="2">
        <f>COUNTIF('REGION INN'!$B$6:$B$429,'Innovation potential'!$B29)</f>
        <v>2</v>
      </c>
      <c r="P29" s="9">
        <f ca="1">IF($O29&gt;0,SUMIF('REGION INN'!$B$6:$B$429,'Innovation potential'!$B29,'REGION INN'!D$6:D$429)/$O29,"")</f>
        <v>0</v>
      </c>
      <c r="Q29" s="9">
        <f ca="1">IF($O29&gt;0,SUMIF('REGION INN'!$B$6:$B$429,'Innovation potential'!$B29,'REGION INN'!E$6:E$429)/$O29,"")</f>
        <v>0</v>
      </c>
      <c r="R29" s="9">
        <f ca="1">IF($O29&gt;0,SUMIF('REGION INN'!$B$6:$B$429,'Innovation potential'!$B29,'REGION INN'!F$6:F$429)/$O29,"")</f>
        <v>0</v>
      </c>
      <c r="S29" s="9">
        <f ca="1">IF($O29&gt;0,SUMIF('REGION INN'!$B$6:$B$429,'Innovation potential'!$B29,'REGION INN'!G$6:G$429)/$O29,"")</f>
        <v>0</v>
      </c>
      <c r="U29" s="9">
        <f ca="1">IF($O29&gt;0,SUMIF('REGION INN'!$B$6:$B$429,'Innovation potential'!$B29,'REGION INN'!I$6:I$429)/$O29,"")</f>
        <v>0</v>
      </c>
      <c r="V29" s="9">
        <f ca="1">IF($O29&gt;0,SUMIF('REGION INN'!$B$6:$B$429,'Innovation potential'!$B29,'REGION INN'!J$6:J$429)/$O29,"")</f>
        <v>0</v>
      </c>
      <c r="W29" s="9">
        <f ca="1">IF($O29&gt;0,SUMIF('REGION INN'!$B$6:$B$429,'Innovation potential'!$B29,'REGION INN'!K$6:K$429)/$O29,"")</f>
        <v>0</v>
      </c>
      <c r="X29" s="9">
        <f ca="1">IF($O29&gt;0,SUMIF('REGION INN'!$B$6:$B$429,'Innovation potential'!$B29,'REGION INN'!L$6:L$429)/$O29,"")</f>
        <v>0</v>
      </c>
      <c r="Z29" s="144" t="str">
        <f>IF('Innovation potential'!$A29=2,IF(ISNUMBER(P29/P$22),P29/P$22,""),"")</f>
        <v/>
      </c>
      <c r="AA29" s="144" t="str">
        <f>IF('Innovation potential'!$A29=2,IF(ISNUMBER(Q29/Q$22),Q29/Q$22,""),"")</f>
        <v/>
      </c>
      <c r="AB29" s="144" t="str">
        <f>IF('Innovation potential'!$A29=2,IF(ISNUMBER(R29/R$22),R29/R$22,""),"")</f>
        <v/>
      </c>
      <c r="AC29" s="144" t="str">
        <f>IF('Innovation potential'!$A29=2,IF(ISNUMBER(S29/S$22),S29/S$22,""),"")</f>
        <v/>
      </c>
      <c r="AE29" s="144" t="str">
        <f>IF('Innovation potential'!$A29=2,IF(ISNUMBER(P29/E29),P29/E29,""),"")</f>
        <v/>
      </c>
      <c r="AF29" s="144" t="str">
        <f>IF('Innovation potential'!$A29=2,IF(ISNUMBER(Q29/F29),Q29/F29,""),"")</f>
        <v/>
      </c>
      <c r="AG29" s="144" t="str">
        <f>IF('Innovation potential'!$A29=2,IF(ISNUMBER(R29/G29),R29/G29,""),"")</f>
        <v/>
      </c>
      <c r="AH29" s="144" t="str">
        <f>IF('Innovation potential'!$A29=2,IF(ISNUMBER(S29/H29),S29/H29,""),"")</f>
        <v/>
      </c>
      <c r="AJ29" s="144" t="str">
        <f>IF('Innovation potential'!$A29=2,IF(ISNUMBER(U29/U$22),U29/U$22,""),"")</f>
        <v/>
      </c>
      <c r="AK29" s="144" t="str">
        <f>IF('Innovation potential'!$A29=2,IF(ISNUMBER(V29/V$22),V29/V$22,""),"")</f>
        <v/>
      </c>
      <c r="AL29" s="144" t="str">
        <f>IF('Innovation potential'!$A29=2,IF(ISNUMBER(W29/W$22),W29/W$22,""),"")</f>
        <v/>
      </c>
      <c r="AM29" s="144" t="str">
        <f>IF('Innovation potential'!$A29=2,IF(ISNUMBER(X29/X$22),X29/X$22,""),"")</f>
        <v/>
      </c>
      <c r="AO29" s="144" t="str">
        <f>IF('Innovation potential'!$A29=2,IF(ISNUMBER(U29/J29),U29/J29,""),"")</f>
        <v/>
      </c>
      <c r="AP29" s="144" t="str">
        <f>IF('Innovation potential'!$A29=2,IF(ISNUMBER(V29/K29),V29/K29,""),"")</f>
        <v/>
      </c>
      <c r="AQ29" s="144" t="str">
        <f>IF('Innovation potential'!$A29=2,IF(ISNUMBER(W29/L29),W29/L29,""),"")</f>
        <v/>
      </c>
      <c r="AR29" s="144" t="str">
        <f>IF('Innovation potential'!$A29=2,IF(ISNUMBER(X29/M29),X29/M29,""),"")</f>
        <v/>
      </c>
    </row>
    <row r="30" spans="1:44" x14ac:dyDescent="0.2">
      <c r="A30" s="39">
        <f>'Industry selection'!C30</f>
        <v>1</v>
      </c>
      <c r="B30" s="2">
        <v>7</v>
      </c>
      <c r="C30" s="2" t="s">
        <v>61</v>
      </c>
      <c r="D30" s="2">
        <f>COUNTIF('Ukraine INN'!$B$6:$B$429,'Innovation potential'!$B30)</f>
        <v>1</v>
      </c>
      <c r="E30" s="9">
        <f ca="1">IF($D30&gt;0,SUMIF('Ukraine INN'!$B$6:$B$429,'Innovation potential'!$B30,'Ukraine INN'!D$6:D$429)/$D30,"")</f>
        <v>0</v>
      </c>
      <c r="F30" s="9">
        <f ca="1">IF($D30&gt;0,SUMIF('Ukraine INN'!$B$6:$B$429,'Innovation potential'!$B30,'Ukraine INN'!E$6:E$429)/$D30,"")</f>
        <v>21.739130434782609</v>
      </c>
      <c r="G30" s="9">
        <f ca="1">IF($D30&gt;0,SUMIF('Ukraine INN'!$B$6:$B$429,'Innovation potential'!$B30,'Ukraine INN'!F$6:F$429)/$D30,"")</f>
        <v>13.043478260869565</v>
      </c>
      <c r="H30" s="9">
        <f ca="1">IF($D30&gt;0,SUMIF('Ukraine INN'!$B$6:$B$429,'Innovation potential'!$B30,'Ukraine INN'!G$6:G$429)/$D30,"")</f>
        <v>0</v>
      </c>
      <c r="J30" s="9">
        <f ca="1">IF($D30&gt;0,SUMIF('Ukraine INN'!$B$6:$B$429,'Innovation potential'!$B30,'Ukraine INN'!I$6:I$429)/$D30,"")</f>
        <v>4.1666666666666661</v>
      </c>
      <c r="K30" s="9">
        <f ca="1">IF($D30&gt;0,SUMIF('Ukraine INN'!$B$6:$B$429,'Innovation potential'!$B30,'Ukraine INN'!J$6:J$429)/$D30,"")</f>
        <v>12.5</v>
      </c>
      <c r="L30" s="9">
        <f ca="1">IF($D30&gt;0,SUMIF('Ukraine INN'!$B$6:$B$429,'Innovation potential'!$B30,'Ukraine INN'!K$6:K$429)/$D30,"")</f>
        <v>25</v>
      </c>
      <c r="M30" s="9">
        <f ca="1">IF($D30&gt;0,SUMIF('Ukraine INN'!$B$6:$B$429,'Innovation potential'!$B30,'Ukraine INN'!L$6:L$429)/$D30,"")</f>
        <v>12.5</v>
      </c>
      <c r="O30" s="2">
        <f>COUNTIF('REGION INN'!$B$6:$B$429,'Innovation potential'!$B30)</f>
        <v>1</v>
      </c>
      <c r="P30" s="9">
        <f ca="1">IF($O30&gt;0,SUMIF('REGION INN'!$B$6:$B$429,'Innovation potential'!$B30,'REGION INN'!D$6:D$429)/$O30,"")</f>
        <v>0</v>
      </c>
      <c r="Q30" s="9">
        <f ca="1">IF($O30&gt;0,SUMIF('REGION INN'!$B$6:$B$429,'Innovation potential'!$B30,'REGION INN'!E$6:E$429)/$O30,"")</f>
        <v>0</v>
      </c>
      <c r="R30" s="9">
        <f ca="1">IF($O30&gt;0,SUMIF('REGION INN'!$B$6:$B$429,'Innovation potential'!$B30,'REGION INN'!F$6:F$429)/$O30,"")</f>
        <v>0</v>
      </c>
      <c r="S30" s="9">
        <f ca="1">IF($O30&gt;0,SUMIF('REGION INN'!$B$6:$B$429,'Innovation potential'!$B30,'REGION INN'!G$6:G$429)/$O30,"")</f>
        <v>0</v>
      </c>
      <c r="U30" s="9">
        <f ca="1">IF($O30&gt;0,SUMIF('REGION INN'!$B$6:$B$429,'Innovation potential'!$B30,'REGION INN'!I$6:I$429)/$O30,"")</f>
        <v>0</v>
      </c>
      <c r="V30" s="9">
        <f ca="1">IF($O30&gt;0,SUMIF('REGION INN'!$B$6:$B$429,'Innovation potential'!$B30,'REGION INN'!J$6:J$429)/$O30,"")</f>
        <v>0</v>
      </c>
      <c r="W30" s="9">
        <f ca="1">IF($O30&gt;0,SUMIF('REGION INN'!$B$6:$B$429,'Innovation potential'!$B30,'REGION INN'!K$6:K$429)/$O30,"")</f>
        <v>0</v>
      </c>
      <c r="X30" s="9">
        <f ca="1">IF($O30&gt;0,SUMIF('REGION INN'!$B$6:$B$429,'Innovation potential'!$B30,'REGION INN'!L$6:L$429)/$O30,"")</f>
        <v>0</v>
      </c>
      <c r="Z30" s="144" t="str">
        <f>IF('Innovation potential'!$A30=2,IF(ISNUMBER(P30/P$22),P30/P$22,""),"")</f>
        <v/>
      </c>
      <c r="AA30" s="144" t="str">
        <f>IF('Innovation potential'!$A30=2,IF(ISNUMBER(Q30/Q$22),Q30/Q$22,""),"")</f>
        <v/>
      </c>
      <c r="AB30" s="144" t="str">
        <f>IF('Innovation potential'!$A30=2,IF(ISNUMBER(R30/R$22),R30/R$22,""),"")</f>
        <v/>
      </c>
      <c r="AC30" s="144" t="str">
        <f>IF('Innovation potential'!$A30=2,IF(ISNUMBER(S30/S$22),S30/S$22,""),"")</f>
        <v/>
      </c>
      <c r="AE30" s="144" t="str">
        <f>IF('Innovation potential'!$A30=2,IF(ISNUMBER(P30/E30),P30/E30,""),"")</f>
        <v/>
      </c>
      <c r="AF30" s="144" t="str">
        <f>IF('Innovation potential'!$A30=2,IF(ISNUMBER(Q30/F30),Q30/F30,""),"")</f>
        <v/>
      </c>
      <c r="AG30" s="144" t="str">
        <f>IF('Innovation potential'!$A30=2,IF(ISNUMBER(R30/G30),R30/G30,""),"")</f>
        <v/>
      </c>
      <c r="AH30" s="144" t="str">
        <f>IF('Innovation potential'!$A30=2,IF(ISNUMBER(S30/H30),S30/H30,""),"")</f>
        <v/>
      </c>
      <c r="AJ30" s="144" t="str">
        <f>IF('Innovation potential'!$A30=2,IF(ISNUMBER(U30/U$22),U30/U$22,""),"")</f>
        <v/>
      </c>
      <c r="AK30" s="144" t="str">
        <f>IF('Innovation potential'!$A30=2,IF(ISNUMBER(V30/V$22),V30/V$22,""),"")</f>
        <v/>
      </c>
      <c r="AL30" s="144" t="str">
        <f>IF('Innovation potential'!$A30=2,IF(ISNUMBER(W30/W$22),W30/W$22,""),"")</f>
        <v/>
      </c>
      <c r="AM30" s="144" t="str">
        <f>IF('Innovation potential'!$A30=2,IF(ISNUMBER(X30/X$22),X30/X$22,""),"")</f>
        <v/>
      </c>
      <c r="AO30" s="144" t="str">
        <f>IF('Innovation potential'!$A30=2,IF(ISNUMBER(U30/J30),U30/J30,""),"")</f>
        <v/>
      </c>
      <c r="AP30" s="144" t="str">
        <f>IF('Innovation potential'!$A30=2,IF(ISNUMBER(V30/K30),V30/K30,""),"")</f>
        <v/>
      </c>
      <c r="AQ30" s="144" t="str">
        <f>IF('Innovation potential'!$A30=2,IF(ISNUMBER(W30/L30),W30/L30,""),"")</f>
        <v/>
      </c>
      <c r="AR30" s="144" t="str">
        <f>IF('Innovation potential'!$A30=2,IF(ISNUMBER(X30/M30),X30/M30,""),"")</f>
        <v/>
      </c>
    </row>
    <row r="31" spans="1:44" x14ac:dyDescent="0.2">
      <c r="A31" s="39">
        <f>'Industry selection'!C31</f>
        <v>1</v>
      </c>
      <c r="B31" s="2">
        <v>7.1</v>
      </c>
      <c r="C31" s="2" t="s">
        <v>63</v>
      </c>
      <c r="D31" s="2">
        <f>COUNTIF('Ukraine INN'!$B$6:$B$429,'Innovation potential'!$B31)</f>
        <v>2</v>
      </c>
      <c r="E31" s="9">
        <f ca="1">IF($D31&gt;0,SUMIF('Ukraine INN'!$B$6:$B$429,'Innovation potential'!$B31,'Ukraine INN'!D$6:D$429)/$D31,"")</f>
        <v>0</v>
      </c>
      <c r="F31" s="9">
        <f ca="1">IF($D31&gt;0,SUMIF('Ukraine INN'!$B$6:$B$429,'Innovation potential'!$B31,'Ukraine INN'!E$6:E$429)/$D31,"")</f>
        <v>30.76923076923077</v>
      </c>
      <c r="G31" s="9">
        <f ca="1">IF($D31&gt;0,SUMIF('Ukraine INN'!$B$6:$B$429,'Innovation potential'!$B31,'Ukraine INN'!F$6:F$429)/$D31,"")</f>
        <v>46.153846153846153</v>
      </c>
      <c r="H31" s="9">
        <f ca="1">IF($D31&gt;0,SUMIF('Ukraine INN'!$B$6:$B$429,'Innovation potential'!$B31,'Ukraine INN'!G$6:G$429)/$D31,"")</f>
        <v>0</v>
      </c>
      <c r="J31" s="9">
        <f ca="1">IF($D31&gt;0,SUMIF('Ukraine INN'!$B$6:$B$429,'Innovation potential'!$B31,'Ukraine INN'!I$6:I$429)/$D31,"")</f>
        <v>16.666666666666664</v>
      </c>
      <c r="K31" s="9">
        <f ca="1">IF($D31&gt;0,SUMIF('Ukraine INN'!$B$6:$B$429,'Innovation potential'!$B31,'Ukraine INN'!J$6:J$429)/$D31,"")</f>
        <v>50</v>
      </c>
      <c r="L31" s="9">
        <f ca="1">IF($D31&gt;0,SUMIF('Ukraine INN'!$B$6:$B$429,'Innovation potential'!$B31,'Ukraine INN'!K$6:K$429)/$D31,"")</f>
        <v>66.666666666666657</v>
      </c>
      <c r="M31" s="9">
        <f ca="1">IF($D31&gt;0,SUMIF('Ukraine INN'!$B$6:$B$429,'Innovation potential'!$B31,'Ukraine INN'!L$6:L$429)/$D31,"")</f>
        <v>16.666666666666664</v>
      </c>
      <c r="O31" s="2">
        <f>COUNTIF('REGION INN'!$B$6:$B$429,'Innovation potential'!$B31)</f>
        <v>2</v>
      </c>
      <c r="P31" s="9">
        <f ca="1">IF($O31&gt;0,SUMIF('REGION INN'!$B$6:$B$429,'Innovation potential'!$B31,'REGION INN'!D$6:D$429)/$O31,"")</f>
        <v>0</v>
      </c>
      <c r="Q31" s="9">
        <f ca="1">IF($O31&gt;0,SUMIF('REGION INN'!$B$6:$B$429,'Innovation potential'!$B31,'REGION INN'!E$6:E$429)/$O31,"")</f>
        <v>0</v>
      </c>
      <c r="R31" s="9">
        <f ca="1">IF($O31&gt;0,SUMIF('REGION INN'!$B$6:$B$429,'Innovation potential'!$B31,'REGION INN'!F$6:F$429)/$O31,"")</f>
        <v>0</v>
      </c>
      <c r="S31" s="9">
        <f ca="1">IF($O31&gt;0,SUMIF('REGION INN'!$B$6:$B$429,'Innovation potential'!$B31,'REGION INN'!G$6:G$429)/$O31,"")</f>
        <v>0</v>
      </c>
      <c r="U31" s="9">
        <f ca="1">IF($O31&gt;0,SUMIF('REGION INN'!$B$6:$B$429,'Innovation potential'!$B31,'REGION INN'!I$6:I$429)/$O31,"")</f>
        <v>0</v>
      </c>
      <c r="V31" s="9">
        <f ca="1">IF($O31&gt;0,SUMIF('REGION INN'!$B$6:$B$429,'Innovation potential'!$B31,'REGION INN'!J$6:J$429)/$O31,"")</f>
        <v>0</v>
      </c>
      <c r="W31" s="9">
        <f ca="1">IF($O31&gt;0,SUMIF('REGION INN'!$B$6:$B$429,'Innovation potential'!$B31,'REGION INN'!K$6:K$429)/$O31,"")</f>
        <v>0</v>
      </c>
      <c r="X31" s="9">
        <f ca="1">IF($O31&gt;0,SUMIF('REGION INN'!$B$6:$B$429,'Innovation potential'!$B31,'REGION INN'!L$6:L$429)/$O31,"")</f>
        <v>0</v>
      </c>
      <c r="Z31" s="144" t="str">
        <f>IF('Innovation potential'!$A31=2,IF(ISNUMBER(P31/P$22),P31/P$22,""),"")</f>
        <v/>
      </c>
      <c r="AA31" s="144" t="str">
        <f>IF('Innovation potential'!$A31=2,IF(ISNUMBER(Q31/Q$22),Q31/Q$22,""),"")</f>
        <v/>
      </c>
      <c r="AB31" s="144" t="str">
        <f>IF('Innovation potential'!$A31=2,IF(ISNUMBER(R31/R$22),R31/R$22,""),"")</f>
        <v/>
      </c>
      <c r="AC31" s="144" t="str">
        <f>IF('Innovation potential'!$A31=2,IF(ISNUMBER(S31/S$22),S31/S$22,""),"")</f>
        <v/>
      </c>
      <c r="AE31" s="144" t="str">
        <f>IF('Innovation potential'!$A31=2,IF(ISNUMBER(P31/E31),P31/E31,""),"")</f>
        <v/>
      </c>
      <c r="AF31" s="144" t="str">
        <f>IF('Innovation potential'!$A31=2,IF(ISNUMBER(Q31/F31),Q31/F31,""),"")</f>
        <v/>
      </c>
      <c r="AG31" s="144" t="str">
        <f>IF('Innovation potential'!$A31=2,IF(ISNUMBER(R31/G31),R31/G31,""),"")</f>
        <v/>
      </c>
      <c r="AH31" s="144" t="str">
        <f>IF('Innovation potential'!$A31=2,IF(ISNUMBER(S31/H31),S31/H31,""),"")</f>
        <v/>
      </c>
      <c r="AJ31" s="144" t="str">
        <f>IF('Innovation potential'!$A31=2,IF(ISNUMBER(U31/U$22),U31/U$22,""),"")</f>
        <v/>
      </c>
      <c r="AK31" s="144" t="str">
        <f>IF('Innovation potential'!$A31=2,IF(ISNUMBER(V31/V$22),V31/V$22,""),"")</f>
        <v/>
      </c>
      <c r="AL31" s="144" t="str">
        <f>IF('Innovation potential'!$A31=2,IF(ISNUMBER(W31/W$22),W31/W$22,""),"")</f>
        <v/>
      </c>
      <c r="AM31" s="144" t="str">
        <f>IF('Innovation potential'!$A31=2,IF(ISNUMBER(X31/X$22),X31/X$22,""),"")</f>
        <v/>
      </c>
      <c r="AO31" s="144" t="str">
        <f>IF('Innovation potential'!$A31=2,IF(ISNUMBER(U31/J31),U31/J31,""),"")</f>
        <v/>
      </c>
      <c r="AP31" s="144" t="str">
        <f>IF('Innovation potential'!$A31=2,IF(ISNUMBER(V31/K31),V31/K31,""),"")</f>
        <v/>
      </c>
      <c r="AQ31" s="144" t="str">
        <f>IF('Innovation potential'!$A31=2,IF(ISNUMBER(W31/L31),W31/L31,""),"")</f>
        <v/>
      </c>
      <c r="AR31" s="144" t="str">
        <f>IF('Innovation potential'!$A31=2,IF(ISNUMBER(X31/M31),X31/M31,""),"")</f>
        <v/>
      </c>
    </row>
    <row r="32" spans="1:44" x14ac:dyDescent="0.2">
      <c r="A32" s="39">
        <f>'Industry selection'!C32</f>
        <v>1</v>
      </c>
      <c r="B32" s="2">
        <v>7.2</v>
      </c>
      <c r="C32" s="2" t="s">
        <v>65</v>
      </c>
      <c r="D32" s="2">
        <f>COUNTIF('Ukraine INN'!$B$6:$B$429,'Innovation potential'!$B32)</f>
        <v>1</v>
      </c>
      <c r="E32" s="9">
        <f ca="1">IF($D32&gt;0,SUMIF('Ukraine INN'!$B$6:$B$429,'Innovation potential'!$B32,'Ukraine INN'!D$6:D$429)/$D32,"")</f>
        <v>0</v>
      </c>
      <c r="F32" s="9">
        <f ca="1">IF($D32&gt;0,SUMIF('Ukraine INN'!$B$6:$B$429,'Innovation potential'!$B32,'Ukraine INN'!E$6:E$429)/$D32,"")</f>
        <v>30</v>
      </c>
      <c r="G32" s="9">
        <f ca="1">IF($D32&gt;0,SUMIF('Ukraine INN'!$B$6:$B$429,'Innovation potential'!$B32,'Ukraine INN'!F$6:F$429)/$D32,"")</f>
        <v>0</v>
      </c>
      <c r="H32" s="9">
        <f ca="1">IF($D32&gt;0,SUMIF('Ukraine INN'!$B$6:$B$429,'Innovation potential'!$B32,'Ukraine INN'!G$6:G$429)/$D32,"")</f>
        <v>0</v>
      </c>
      <c r="J32" s="9">
        <f ca="1">IF($D32&gt;0,SUMIF('Ukraine INN'!$B$6:$B$429,'Innovation potential'!$B32,'Ukraine INN'!I$6:I$429)/$D32,"")</f>
        <v>0</v>
      </c>
      <c r="K32" s="9">
        <f ca="1">IF($D32&gt;0,SUMIF('Ukraine INN'!$B$6:$B$429,'Innovation potential'!$B32,'Ukraine INN'!J$6:J$429)/$D32,"")</f>
        <v>0</v>
      </c>
      <c r="L32" s="9">
        <f ca="1">IF($D32&gt;0,SUMIF('Ukraine INN'!$B$6:$B$429,'Innovation potential'!$B32,'Ukraine INN'!K$6:K$429)/$D32,"")</f>
        <v>16.666666666666664</v>
      </c>
      <c r="M32" s="9">
        <f ca="1">IF($D32&gt;0,SUMIF('Ukraine INN'!$B$6:$B$429,'Innovation potential'!$B32,'Ukraine INN'!L$6:L$429)/$D32,"")</f>
        <v>16.666666666666664</v>
      </c>
      <c r="O32" s="2">
        <f>COUNTIF('REGION INN'!$B$6:$B$429,'Innovation potential'!$B32)</f>
        <v>1</v>
      </c>
      <c r="P32" s="9">
        <f ca="1">IF($O32&gt;0,SUMIF('REGION INN'!$B$6:$B$429,'Innovation potential'!$B32,'REGION INN'!D$6:D$429)/$O32,"")</f>
        <v>0</v>
      </c>
      <c r="Q32" s="9">
        <f ca="1">IF($O32&gt;0,SUMIF('REGION INN'!$B$6:$B$429,'Innovation potential'!$B32,'REGION INN'!E$6:E$429)/$O32,"")</f>
        <v>0</v>
      </c>
      <c r="R32" s="9">
        <f ca="1">IF($O32&gt;0,SUMIF('REGION INN'!$B$6:$B$429,'Innovation potential'!$B32,'REGION INN'!F$6:F$429)/$O32,"")</f>
        <v>0</v>
      </c>
      <c r="S32" s="9">
        <f ca="1">IF($O32&gt;0,SUMIF('REGION INN'!$B$6:$B$429,'Innovation potential'!$B32,'REGION INN'!G$6:G$429)/$O32,"")</f>
        <v>0</v>
      </c>
      <c r="U32" s="9">
        <f ca="1">IF($O32&gt;0,SUMIF('REGION INN'!$B$6:$B$429,'Innovation potential'!$B32,'REGION INN'!I$6:I$429)/$O32,"")</f>
        <v>0</v>
      </c>
      <c r="V32" s="9">
        <f ca="1">IF($O32&gt;0,SUMIF('REGION INN'!$B$6:$B$429,'Innovation potential'!$B32,'REGION INN'!J$6:J$429)/$O32,"")</f>
        <v>0</v>
      </c>
      <c r="W32" s="9">
        <f ca="1">IF($O32&gt;0,SUMIF('REGION INN'!$B$6:$B$429,'Innovation potential'!$B32,'REGION INN'!K$6:K$429)/$O32,"")</f>
        <v>0</v>
      </c>
      <c r="X32" s="9">
        <f ca="1">IF($O32&gt;0,SUMIF('REGION INN'!$B$6:$B$429,'Innovation potential'!$B32,'REGION INN'!L$6:L$429)/$O32,"")</f>
        <v>0</v>
      </c>
      <c r="Z32" s="144" t="str">
        <f>IF('Innovation potential'!$A32=2,IF(ISNUMBER(P32/P$22),P32/P$22,""),"")</f>
        <v/>
      </c>
      <c r="AA32" s="144" t="str">
        <f>IF('Innovation potential'!$A32=2,IF(ISNUMBER(Q32/Q$22),Q32/Q$22,""),"")</f>
        <v/>
      </c>
      <c r="AB32" s="144" t="str">
        <f>IF('Innovation potential'!$A32=2,IF(ISNUMBER(R32/R$22),R32/R$22,""),"")</f>
        <v/>
      </c>
      <c r="AC32" s="144" t="str">
        <f>IF('Innovation potential'!$A32=2,IF(ISNUMBER(S32/S$22),S32/S$22,""),"")</f>
        <v/>
      </c>
      <c r="AE32" s="144" t="str">
        <f>IF('Innovation potential'!$A32=2,IF(ISNUMBER(P32/E32),P32/E32,""),"")</f>
        <v/>
      </c>
      <c r="AF32" s="144" t="str">
        <f>IF('Innovation potential'!$A32=2,IF(ISNUMBER(Q32/F32),Q32/F32,""),"")</f>
        <v/>
      </c>
      <c r="AG32" s="144" t="str">
        <f>IF('Innovation potential'!$A32=2,IF(ISNUMBER(R32/G32),R32/G32,""),"")</f>
        <v/>
      </c>
      <c r="AH32" s="144" t="str">
        <f>IF('Innovation potential'!$A32=2,IF(ISNUMBER(S32/H32),S32/H32,""),"")</f>
        <v/>
      </c>
      <c r="AJ32" s="144" t="str">
        <f>IF('Innovation potential'!$A32=2,IF(ISNUMBER(U32/U$22),U32/U$22,""),"")</f>
        <v/>
      </c>
      <c r="AK32" s="144" t="str">
        <f>IF('Innovation potential'!$A32=2,IF(ISNUMBER(V32/V$22),V32/V$22,""),"")</f>
        <v/>
      </c>
      <c r="AL32" s="144" t="str">
        <f>IF('Innovation potential'!$A32=2,IF(ISNUMBER(W32/W$22),W32/W$22,""),"")</f>
        <v/>
      </c>
      <c r="AM32" s="144" t="str">
        <f>IF('Innovation potential'!$A32=2,IF(ISNUMBER(X32/X$22),X32/X$22,""),"")</f>
        <v/>
      </c>
      <c r="AO32" s="144" t="str">
        <f>IF('Innovation potential'!$A32=2,IF(ISNUMBER(U32/J32),U32/J32,""),"")</f>
        <v/>
      </c>
      <c r="AP32" s="144" t="str">
        <f>IF('Innovation potential'!$A32=2,IF(ISNUMBER(V32/K32),V32/K32,""),"")</f>
        <v/>
      </c>
      <c r="AQ32" s="144" t="str">
        <f>IF('Innovation potential'!$A32=2,IF(ISNUMBER(W32/L32),W32/L32,""),"")</f>
        <v/>
      </c>
      <c r="AR32" s="144" t="str">
        <f>IF('Innovation potential'!$A32=2,IF(ISNUMBER(X32/M32),X32/M32,""),"")</f>
        <v/>
      </c>
    </row>
    <row r="33" spans="1:44" x14ac:dyDescent="0.2">
      <c r="A33" s="39">
        <f>'Industry selection'!C33</f>
        <v>1</v>
      </c>
      <c r="B33" s="2">
        <v>8</v>
      </c>
      <c r="C33" s="2" t="s">
        <v>67</v>
      </c>
      <c r="D33" s="2">
        <f>COUNTIF('Ukraine INN'!$B$6:$B$429,'Innovation potential'!$B33)</f>
        <v>1</v>
      </c>
      <c r="E33" s="9">
        <f ca="1">IF($D33&gt;0,SUMIF('Ukraine INN'!$B$6:$B$429,'Innovation potential'!$B33,'Ukraine INN'!D$6:D$429)/$D33,"")</f>
        <v>1.9607843137254901</v>
      </c>
      <c r="F33" s="9">
        <f ca="1">IF($D33&gt;0,SUMIF('Ukraine INN'!$B$6:$B$429,'Innovation potential'!$B33,'Ukraine INN'!E$6:E$429)/$D33,"")</f>
        <v>6.8627450980392162</v>
      </c>
      <c r="G33" s="9">
        <f ca="1">IF($D33&gt;0,SUMIF('Ukraine INN'!$B$6:$B$429,'Innovation potential'!$B33,'Ukraine INN'!F$6:F$429)/$D33,"")</f>
        <v>1.6339869281045754</v>
      </c>
      <c r="H33" s="9">
        <f ca="1">IF($D33&gt;0,SUMIF('Ukraine INN'!$B$6:$B$429,'Innovation potential'!$B33,'Ukraine INN'!G$6:G$429)/$D33,"")</f>
        <v>2.6143790849673203</v>
      </c>
      <c r="J33" s="9">
        <f ca="1">IF($D33&gt;0,SUMIF('Ukraine INN'!$B$6:$B$429,'Innovation potential'!$B33,'Ukraine INN'!I$6:I$429)/$D33,"")</f>
        <v>2.7190332326283988</v>
      </c>
      <c r="K33" s="9">
        <f ca="1">IF($D33&gt;0,SUMIF('Ukraine INN'!$B$6:$B$429,'Innovation potential'!$B33,'Ukraine INN'!J$6:J$429)/$D33,"")</f>
        <v>7.5528700906344408</v>
      </c>
      <c r="L33" s="9">
        <f ca="1">IF($D33&gt;0,SUMIF('Ukraine INN'!$B$6:$B$429,'Innovation potential'!$B33,'Ukraine INN'!K$6:K$429)/$D33,"")</f>
        <v>5.1359516616314203</v>
      </c>
      <c r="M33" s="9">
        <f ca="1">IF($D33&gt;0,SUMIF('Ukraine INN'!$B$6:$B$429,'Innovation potential'!$B33,'Ukraine INN'!L$6:L$429)/$D33,"")</f>
        <v>5.4380664652567976</v>
      </c>
      <c r="O33" s="2">
        <f>COUNTIF('REGION INN'!$B$6:$B$429,'Innovation potential'!$B33)</f>
        <v>1</v>
      </c>
      <c r="P33" s="9">
        <f ca="1">IF($O33&gt;0,SUMIF('REGION INN'!$B$6:$B$429,'Innovation potential'!$B33,'REGION INN'!D$6:D$429)/$O33,"")</f>
        <v>0</v>
      </c>
      <c r="Q33" s="9">
        <f ca="1">IF($O33&gt;0,SUMIF('REGION INN'!$B$6:$B$429,'Innovation potential'!$B33,'REGION INN'!E$6:E$429)/$O33,"")</f>
        <v>0</v>
      </c>
      <c r="R33" s="9">
        <f ca="1">IF($O33&gt;0,SUMIF('REGION INN'!$B$6:$B$429,'Innovation potential'!$B33,'REGION INN'!F$6:F$429)/$O33,"")</f>
        <v>0</v>
      </c>
      <c r="S33" s="9">
        <f ca="1">IF($O33&gt;0,SUMIF('REGION INN'!$B$6:$B$429,'Innovation potential'!$B33,'REGION INN'!G$6:G$429)/$O33,"")</f>
        <v>0</v>
      </c>
      <c r="U33" s="9">
        <f ca="1">IF($O33&gt;0,SUMIF('REGION INN'!$B$6:$B$429,'Innovation potential'!$B33,'REGION INN'!I$6:I$429)/$O33,"")</f>
        <v>0</v>
      </c>
      <c r="V33" s="9">
        <f ca="1">IF($O33&gt;0,SUMIF('REGION INN'!$B$6:$B$429,'Innovation potential'!$B33,'REGION INN'!J$6:J$429)/$O33,"")</f>
        <v>0</v>
      </c>
      <c r="W33" s="9">
        <f ca="1">IF($O33&gt;0,SUMIF('REGION INN'!$B$6:$B$429,'Innovation potential'!$B33,'REGION INN'!K$6:K$429)/$O33,"")</f>
        <v>13.333333333333334</v>
      </c>
      <c r="X33" s="9">
        <f ca="1">IF($O33&gt;0,SUMIF('REGION INN'!$B$6:$B$429,'Innovation potential'!$B33,'REGION INN'!L$6:L$429)/$O33,"")</f>
        <v>6.666666666666667</v>
      </c>
      <c r="Z33" s="144" t="str">
        <f>IF('Innovation potential'!$A33=2,IF(ISNUMBER(P33/P$22),P33/P$22,""),"")</f>
        <v/>
      </c>
      <c r="AA33" s="144" t="str">
        <f>IF('Innovation potential'!$A33=2,IF(ISNUMBER(Q33/Q$22),Q33/Q$22,""),"")</f>
        <v/>
      </c>
      <c r="AB33" s="144" t="str">
        <f>IF('Innovation potential'!$A33=2,IF(ISNUMBER(R33/R$22),R33/R$22,""),"")</f>
        <v/>
      </c>
      <c r="AC33" s="144" t="str">
        <f>IF('Innovation potential'!$A33=2,IF(ISNUMBER(S33/S$22),S33/S$22,""),"")</f>
        <v/>
      </c>
      <c r="AE33" s="144" t="str">
        <f>IF('Innovation potential'!$A33=2,IF(ISNUMBER(P33/E33),P33/E33,""),"")</f>
        <v/>
      </c>
      <c r="AF33" s="144" t="str">
        <f>IF('Innovation potential'!$A33=2,IF(ISNUMBER(Q33/F33),Q33/F33,""),"")</f>
        <v/>
      </c>
      <c r="AG33" s="144" t="str">
        <f>IF('Innovation potential'!$A33=2,IF(ISNUMBER(R33/G33),R33/G33,""),"")</f>
        <v/>
      </c>
      <c r="AH33" s="144" t="str">
        <f>IF('Innovation potential'!$A33=2,IF(ISNUMBER(S33/H33),S33/H33,""),"")</f>
        <v/>
      </c>
      <c r="AJ33" s="144" t="str">
        <f>IF('Innovation potential'!$A33=2,IF(ISNUMBER(U33/U$22),U33/U$22,""),"")</f>
        <v/>
      </c>
      <c r="AK33" s="144" t="str">
        <f>IF('Innovation potential'!$A33=2,IF(ISNUMBER(V33/V$22),V33/V$22,""),"")</f>
        <v/>
      </c>
      <c r="AL33" s="144" t="str">
        <f>IF('Innovation potential'!$A33=2,IF(ISNUMBER(W33/W$22),W33/W$22,""),"")</f>
        <v/>
      </c>
      <c r="AM33" s="144" t="str">
        <f>IF('Innovation potential'!$A33=2,IF(ISNUMBER(X33/X$22),X33/X$22,""),"")</f>
        <v/>
      </c>
      <c r="AO33" s="144" t="str">
        <f>IF('Innovation potential'!$A33=2,IF(ISNUMBER(U33/J33),U33/J33,""),"")</f>
        <v/>
      </c>
      <c r="AP33" s="144" t="str">
        <f>IF('Innovation potential'!$A33=2,IF(ISNUMBER(V33/K33),V33/K33,""),"")</f>
        <v/>
      </c>
      <c r="AQ33" s="144" t="str">
        <f>IF('Innovation potential'!$A33=2,IF(ISNUMBER(W33/L33),W33/L33,""),"")</f>
        <v/>
      </c>
      <c r="AR33" s="144" t="str">
        <f>IF('Innovation potential'!$A33=2,IF(ISNUMBER(X33/M33),X33/M33,""),"")</f>
        <v/>
      </c>
    </row>
    <row r="34" spans="1:44" x14ac:dyDescent="0.2">
      <c r="A34" s="39">
        <f>'Industry selection'!C34</f>
        <v>1</v>
      </c>
      <c r="B34" s="2">
        <v>8.1</v>
      </c>
      <c r="C34" s="2" t="s">
        <v>69</v>
      </c>
      <c r="D34" s="2">
        <f>COUNTIF('Ukraine INN'!$B$6:$B$429,'Innovation potential'!$B34)</f>
        <v>1</v>
      </c>
      <c r="E34" s="9">
        <f ca="1">IF($D34&gt;0,SUMIF('Ukraine INN'!$B$6:$B$429,'Innovation potential'!$B34,'Ukraine INN'!D$6:D$429)/$D34,"")</f>
        <v>1.4234875444839856</v>
      </c>
      <c r="F34" s="9">
        <f ca="1">IF($D34&gt;0,SUMIF('Ukraine INN'!$B$6:$B$429,'Innovation potential'!$B34,'Ukraine INN'!E$6:E$429)/$D34,"")</f>
        <v>6.0498220640569391</v>
      </c>
      <c r="G34" s="9">
        <f ca="1">IF($D34&gt;0,SUMIF('Ukraine INN'!$B$6:$B$429,'Innovation potential'!$B34,'Ukraine INN'!F$6:F$429)/$D34,"")</f>
        <v>1.4234875444839856</v>
      </c>
      <c r="H34" s="9">
        <f ca="1">IF($D34&gt;0,SUMIF('Ukraine INN'!$B$6:$B$429,'Innovation potential'!$B34,'Ukraine INN'!G$6:G$429)/$D34,"")</f>
        <v>1.7793594306049825</v>
      </c>
      <c r="J34" s="9">
        <f ca="1">IF($D34&gt;0,SUMIF('Ukraine INN'!$B$6:$B$429,'Innovation potential'!$B34,'Ukraine INN'!I$6:I$429)/$D34,"")</f>
        <v>2.3178807947019866</v>
      </c>
      <c r="K34" s="9">
        <f ca="1">IF($D34&gt;0,SUMIF('Ukraine INN'!$B$6:$B$429,'Innovation potential'!$B34,'Ukraine INN'!J$6:J$429)/$D34,"")</f>
        <v>6.2913907284768218</v>
      </c>
      <c r="L34" s="9">
        <f ca="1">IF($D34&gt;0,SUMIF('Ukraine INN'!$B$6:$B$429,'Innovation potential'!$B34,'Ukraine INN'!K$6:K$429)/$D34,"")</f>
        <v>4.6357615894039732</v>
      </c>
      <c r="M34" s="9">
        <f ca="1">IF($D34&gt;0,SUMIF('Ukraine INN'!$B$6:$B$429,'Innovation potential'!$B34,'Ukraine INN'!L$6:L$429)/$D34,"")</f>
        <v>4.9668874172185431</v>
      </c>
      <c r="O34" s="2">
        <f>COUNTIF('REGION INN'!$B$6:$B$429,'Innovation potential'!$B34)</f>
        <v>1</v>
      </c>
      <c r="P34" s="9">
        <f ca="1">IF($O34&gt;0,SUMIF('REGION INN'!$B$6:$B$429,'Innovation potential'!$B34,'REGION INN'!D$6:D$429)/$O34,"")</f>
        <v>0</v>
      </c>
      <c r="Q34" s="9">
        <f ca="1">IF($O34&gt;0,SUMIF('REGION INN'!$B$6:$B$429,'Innovation potential'!$B34,'REGION INN'!E$6:E$429)/$O34,"")</f>
        <v>0</v>
      </c>
      <c r="R34" s="9">
        <f ca="1">IF($O34&gt;0,SUMIF('REGION INN'!$B$6:$B$429,'Innovation potential'!$B34,'REGION INN'!F$6:F$429)/$O34,"")</f>
        <v>0</v>
      </c>
      <c r="S34" s="9">
        <f ca="1">IF($O34&gt;0,SUMIF('REGION INN'!$B$6:$B$429,'Innovation potential'!$B34,'REGION INN'!G$6:G$429)/$O34,"")</f>
        <v>0</v>
      </c>
      <c r="U34" s="9">
        <f ca="1">IF($O34&gt;0,SUMIF('REGION INN'!$B$6:$B$429,'Innovation potential'!$B34,'REGION INN'!I$6:I$429)/$O34,"")</f>
        <v>0</v>
      </c>
      <c r="V34" s="9">
        <f ca="1">IF($O34&gt;0,SUMIF('REGION INN'!$B$6:$B$429,'Innovation potential'!$B34,'REGION INN'!J$6:J$429)/$O34,"")</f>
        <v>0</v>
      </c>
      <c r="W34" s="9">
        <f ca="1">IF($O34&gt;0,SUMIF('REGION INN'!$B$6:$B$429,'Innovation potential'!$B34,'REGION INN'!K$6:K$429)/$O34,"")</f>
        <v>13.333333333333334</v>
      </c>
      <c r="X34" s="9">
        <f ca="1">IF($O34&gt;0,SUMIF('REGION INN'!$B$6:$B$429,'Innovation potential'!$B34,'REGION INN'!L$6:L$429)/$O34,"")</f>
        <v>6.666666666666667</v>
      </c>
      <c r="Z34" s="144" t="str">
        <f>IF('Innovation potential'!$A34=2,IF(ISNUMBER(P34/P$22),P34/P$22,""),"")</f>
        <v/>
      </c>
      <c r="AA34" s="144" t="str">
        <f>IF('Innovation potential'!$A34=2,IF(ISNUMBER(Q34/Q$22),Q34/Q$22,""),"")</f>
        <v/>
      </c>
      <c r="AB34" s="144" t="str">
        <f>IF('Innovation potential'!$A34=2,IF(ISNUMBER(R34/R$22),R34/R$22,""),"")</f>
        <v/>
      </c>
      <c r="AC34" s="144" t="str">
        <f>IF('Innovation potential'!$A34=2,IF(ISNUMBER(S34/S$22),S34/S$22,""),"")</f>
        <v/>
      </c>
      <c r="AE34" s="144" t="str">
        <f>IF('Innovation potential'!$A34=2,IF(ISNUMBER(P34/E34),P34/E34,""),"")</f>
        <v/>
      </c>
      <c r="AF34" s="144" t="str">
        <f>IF('Innovation potential'!$A34=2,IF(ISNUMBER(Q34/F34),Q34/F34,""),"")</f>
        <v/>
      </c>
      <c r="AG34" s="144" t="str">
        <f>IF('Innovation potential'!$A34=2,IF(ISNUMBER(R34/G34),R34/G34,""),"")</f>
        <v/>
      </c>
      <c r="AH34" s="144" t="str">
        <f>IF('Innovation potential'!$A34=2,IF(ISNUMBER(S34/H34),S34/H34,""),"")</f>
        <v/>
      </c>
      <c r="AJ34" s="144" t="str">
        <f>IF('Innovation potential'!$A34=2,IF(ISNUMBER(U34/U$22),U34/U$22,""),"")</f>
        <v/>
      </c>
      <c r="AK34" s="144" t="str">
        <f>IF('Innovation potential'!$A34=2,IF(ISNUMBER(V34/V$22),V34/V$22,""),"")</f>
        <v/>
      </c>
      <c r="AL34" s="144" t="str">
        <f>IF('Innovation potential'!$A34=2,IF(ISNUMBER(W34/W$22),W34/W$22,""),"")</f>
        <v/>
      </c>
      <c r="AM34" s="144" t="str">
        <f>IF('Innovation potential'!$A34=2,IF(ISNUMBER(X34/X$22),X34/X$22,""),"")</f>
        <v/>
      </c>
      <c r="AO34" s="144" t="str">
        <f>IF('Innovation potential'!$A34=2,IF(ISNUMBER(U34/J34),U34/J34,""),"")</f>
        <v/>
      </c>
      <c r="AP34" s="144" t="str">
        <f>IF('Innovation potential'!$A34=2,IF(ISNUMBER(V34/K34),V34/K34,""),"")</f>
        <v/>
      </c>
      <c r="AQ34" s="144" t="str">
        <f>IF('Innovation potential'!$A34=2,IF(ISNUMBER(W34/L34),W34/L34,""),"")</f>
        <v/>
      </c>
      <c r="AR34" s="144" t="str">
        <f>IF('Innovation potential'!$A34=2,IF(ISNUMBER(X34/M34),X34/M34,""),"")</f>
        <v/>
      </c>
    </row>
    <row r="35" spans="1:44" x14ac:dyDescent="0.2">
      <c r="A35" s="39">
        <f>'Industry selection'!C35</f>
        <v>1</v>
      </c>
      <c r="B35" s="2">
        <v>8.9</v>
      </c>
      <c r="C35" s="2" t="s">
        <v>71</v>
      </c>
      <c r="D35" s="2">
        <f>COUNTIF('Ukraine INN'!$B$6:$B$429,'Innovation potential'!$B35)</f>
        <v>1</v>
      </c>
      <c r="E35" s="9">
        <f ca="1">IF($D35&gt;0,SUMIF('Ukraine INN'!$B$6:$B$429,'Innovation potential'!$B35,'Ukraine INN'!D$6:D$429)/$D35,"")</f>
        <v>8</v>
      </c>
      <c r="F35" s="9">
        <f ca="1">IF($D35&gt;0,SUMIF('Ukraine INN'!$B$6:$B$429,'Innovation potential'!$B35,'Ukraine INN'!E$6:E$429)/$D35,"")</f>
        <v>16</v>
      </c>
      <c r="G35" s="9">
        <f ca="1">IF($D35&gt;0,SUMIF('Ukraine INN'!$B$6:$B$429,'Innovation potential'!$B35,'Ukraine INN'!F$6:F$429)/$D35,"")</f>
        <v>4</v>
      </c>
      <c r="H35" s="9">
        <f ca="1">IF($D35&gt;0,SUMIF('Ukraine INN'!$B$6:$B$429,'Innovation potential'!$B35,'Ukraine INN'!G$6:G$429)/$D35,"")</f>
        <v>12</v>
      </c>
      <c r="J35" s="9">
        <f ca="1">IF($D35&gt;0,SUMIF('Ukraine INN'!$B$6:$B$429,'Innovation potential'!$B35,'Ukraine INN'!I$6:I$429)/$D35,"")</f>
        <v>6.8965517241379306</v>
      </c>
      <c r="K35" s="9">
        <f ca="1">IF($D35&gt;0,SUMIF('Ukraine INN'!$B$6:$B$429,'Innovation potential'!$B35,'Ukraine INN'!J$6:J$429)/$D35,"")</f>
        <v>20.689655172413794</v>
      </c>
      <c r="L35" s="9">
        <f ca="1">IF($D35&gt;0,SUMIF('Ukraine INN'!$B$6:$B$429,'Innovation potential'!$B35,'Ukraine INN'!K$6:K$429)/$D35,"")</f>
        <v>10.344827586206897</v>
      </c>
      <c r="M35" s="9">
        <f ca="1">IF($D35&gt;0,SUMIF('Ukraine INN'!$B$6:$B$429,'Innovation potential'!$B35,'Ukraine INN'!L$6:L$429)/$D35,"")</f>
        <v>10.344827586206897</v>
      </c>
      <c r="O35" s="2">
        <f>COUNTIF('REGION INN'!$B$6:$B$429,'Innovation potential'!$B35)</f>
        <v>1</v>
      </c>
      <c r="P35" s="9">
        <f ca="1">IF($O35&gt;0,SUMIF('REGION INN'!$B$6:$B$429,'Innovation potential'!$B35,'REGION INN'!D$6:D$429)/$O35,"")</f>
        <v>0</v>
      </c>
      <c r="Q35" s="9">
        <f ca="1">IF($O35&gt;0,SUMIF('REGION INN'!$B$6:$B$429,'Innovation potential'!$B35,'REGION INN'!E$6:E$429)/$O35,"")</f>
        <v>0</v>
      </c>
      <c r="R35" s="9">
        <f ca="1">IF($O35&gt;0,SUMIF('REGION INN'!$B$6:$B$429,'Innovation potential'!$B35,'REGION INN'!F$6:F$429)/$O35,"")</f>
        <v>0</v>
      </c>
      <c r="S35" s="9">
        <f ca="1">IF($O35&gt;0,SUMIF('REGION INN'!$B$6:$B$429,'Innovation potential'!$B35,'REGION INN'!G$6:G$429)/$O35,"")</f>
        <v>0</v>
      </c>
      <c r="U35" s="9">
        <f ca="1">IF($O35&gt;0,SUMIF('REGION INN'!$B$6:$B$429,'Innovation potential'!$B35,'REGION INN'!I$6:I$429)/$O35,"")</f>
        <v>0</v>
      </c>
      <c r="V35" s="9">
        <f ca="1">IF($O35&gt;0,SUMIF('REGION INN'!$B$6:$B$429,'Innovation potential'!$B35,'REGION INN'!J$6:J$429)/$O35,"")</f>
        <v>0</v>
      </c>
      <c r="W35" s="9">
        <f ca="1">IF($O35&gt;0,SUMIF('REGION INN'!$B$6:$B$429,'Innovation potential'!$B35,'REGION INN'!K$6:K$429)/$O35,"")</f>
        <v>0</v>
      </c>
      <c r="X35" s="9">
        <f ca="1">IF($O35&gt;0,SUMIF('REGION INN'!$B$6:$B$429,'Innovation potential'!$B35,'REGION INN'!L$6:L$429)/$O35,"")</f>
        <v>0</v>
      </c>
      <c r="Z35" s="144" t="str">
        <f>IF('Innovation potential'!$A35=2,IF(ISNUMBER(P35/P$22),P35/P$22,""),"")</f>
        <v/>
      </c>
      <c r="AA35" s="144" t="str">
        <f>IF('Innovation potential'!$A35=2,IF(ISNUMBER(Q35/Q$22),Q35/Q$22,""),"")</f>
        <v/>
      </c>
      <c r="AB35" s="144" t="str">
        <f>IF('Innovation potential'!$A35=2,IF(ISNUMBER(R35/R$22),R35/R$22,""),"")</f>
        <v/>
      </c>
      <c r="AC35" s="144" t="str">
        <f>IF('Innovation potential'!$A35=2,IF(ISNUMBER(S35/S$22),S35/S$22,""),"")</f>
        <v/>
      </c>
      <c r="AE35" s="144" t="str">
        <f>IF('Innovation potential'!$A35=2,IF(ISNUMBER(P35/E35),P35/E35,""),"")</f>
        <v/>
      </c>
      <c r="AF35" s="144" t="str">
        <f>IF('Innovation potential'!$A35=2,IF(ISNUMBER(Q35/F35),Q35/F35,""),"")</f>
        <v/>
      </c>
      <c r="AG35" s="144" t="str">
        <f>IF('Innovation potential'!$A35=2,IF(ISNUMBER(R35/G35),R35/G35,""),"")</f>
        <v/>
      </c>
      <c r="AH35" s="144" t="str">
        <f>IF('Innovation potential'!$A35=2,IF(ISNUMBER(S35/H35),S35/H35,""),"")</f>
        <v/>
      </c>
      <c r="AJ35" s="144" t="str">
        <f>IF('Innovation potential'!$A35=2,IF(ISNUMBER(U35/U$22),U35/U$22,""),"")</f>
        <v/>
      </c>
      <c r="AK35" s="144" t="str">
        <f>IF('Innovation potential'!$A35=2,IF(ISNUMBER(V35/V$22),V35/V$22,""),"")</f>
        <v/>
      </c>
      <c r="AL35" s="144" t="str">
        <f>IF('Innovation potential'!$A35=2,IF(ISNUMBER(W35/W$22),W35/W$22,""),"")</f>
        <v/>
      </c>
      <c r="AM35" s="144" t="str">
        <f>IF('Innovation potential'!$A35=2,IF(ISNUMBER(X35/X$22),X35/X$22,""),"")</f>
        <v/>
      </c>
      <c r="AO35" s="144" t="str">
        <f>IF('Innovation potential'!$A35=2,IF(ISNUMBER(U35/J35),U35/J35,""),"")</f>
        <v/>
      </c>
      <c r="AP35" s="144" t="str">
        <f>IF('Innovation potential'!$A35=2,IF(ISNUMBER(V35/K35),V35/K35,""),"")</f>
        <v/>
      </c>
      <c r="AQ35" s="144" t="str">
        <f>IF('Innovation potential'!$A35=2,IF(ISNUMBER(W35/L35),W35/L35,""),"")</f>
        <v/>
      </c>
      <c r="AR35" s="144" t="str">
        <f>IF('Innovation potential'!$A35=2,IF(ISNUMBER(X35/M35),X35/M35,""),"")</f>
        <v/>
      </c>
    </row>
    <row r="36" spans="1:44" x14ac:dyDescent="0.2">
      <c r="A36" s="39">
        <f>'Industry selection'!C36</f>
        <v>1</v>
      </c>
      <c r="B36" s="2">
        <v>9</v>
      </c>
      <c r="C36" s="2" t="s">
        <v>73</v>
      </c>
      <c r="D36" s="2">
        <f>COUNTIF('Ukraine INN'!$B$6:$B$429,'Innovation potential'!$B36)</f>
        <v>1</v>
      </c>
      <c r="E36" s="9">
        <f ca="1">IF($D36&gt;0,SUMIF('Ukraine INN'!$B$6:$B$429,'Innovation potential'!$B36,'Ukraine INN'!D$6:D$429)/$D36,"")</f>
        <v>0</v>
      </c>
      <c r="F36" s="9">
        <f ca="1">IF($D36&gt;0,SUMIF('Ukraine INN'!$B$6:$B$429,'Innovation potential'!$B36,'Ukraine INN'!E$6:E$429)/$D36,"")</f>
        <v>3.3333333333333335</v>
      </c>
      <c r="G36" s="9">
        <f ca="1">IF($D36&gt;0,SUMIF('Ukraine INN'!$B$6:$B$429,'Innovation potential'!$B36,'Ukraine INN'!F$6:F$429)/$D36,"")</f>
        <v>3.3333333333333335</v>
      </c>
      <c r="H36" s="9">
        <f ca="1">IF($D36&gt;0,SUMIF('Ukraine INN'!$B$6:$B$429,'Innovation potential'!$B36,'Ukraine INN'!G$6:G$429)/$D36,"")</f>
        <v>3.3333333333333335</v>
      </c>
      <c r="J36" s="9">
        <f ca="1">IF($D36&gt;0,SUMIF('Ukraine INN'!$B$6:$B$429,'Innovation potential'!$B36,'Ukraine INN'!I$6:I$429)/$D36,"")</f>
        <v>0</v>
      </c>
      <c r="K36" s="9">
        <f ca="1">IF($D36&gt;0,SUMIF('Ukraine INN'!$B$6:$B$429,'Innovation potential'!$B36,'Ukraine INN'!J$6:J$429)/$D36,"")</f>
        <v>6.666666666666667</v>
      </c>
      <c r="L36" s="9">
        <f ca="1">IF($D36&gt;0,SUMIF('Ukraine INN'!$B$6:$B$429,'Innovation potential'!$B36,'Ukraine INN'!K$6:K$429)/$D36,"")</f>
        <v>10</v>
      </c>
      <c r="M36" s="9">
        <f ca="1">IF($D36&gt;0,SUMIF('Ukraine INN'!$B$6:$B$429,'Innovation potential'!$B36,'Ukraine INN'!L$6:L$429)/$D36,"")</f>
        <v>3.3333333333333335</v>
      </c>
      <c r="O36" s="2">
        <f>COUNTIF('REGION INN'!$B$6:$B$429,'Innovation potential'!$B36)</f>
        <v>1</v>
      </c>
      <c r="P36" s="9">
        <f ca="1">IF($O36&gt;0,SUMIF('REGION INN'!$B$6:$B$429,'Innovation potential'!$B36,'REGION INN'!D$6:D$429)/$O36,"")</f>
        <v>0</v>
      </c>
      <c r="Q36" s="9">
        <f ca="1">IF($O36&gt;0,SUMIF('REGION INN'!$B$6:$B$429,'Innovation potential'!$B36,'REGION INN'!E$6:E$429)/$O36,"")</f>
        <v>0</v>
      </c>
      <c r="R36" s="9">
        <f ca="1">IF($O36&gt;0,SUMIF('REGION INN'!$B$6:$B$429,'Innovation potential'!$B36,'REGION INN'!F$6:F$429)/$O36,"")</f>
        <v>0</v>
      </c>
      <c r="S36" s="9">
        <f ca="1">IF($O36&gt;0,SUMIF('REGION INN'!$B$6:$B$429,'Innovation potential'!$B36,'REGION INN'!G$6:G$429)/$O36,"")</f>
        <v>0</v>
      </c>
      <c r="U36" s="9">
        <f ca="1">IF($O36&gt;0,SUMIF('REGION INN'!$B$6:$B$429,'Innovation potential'!$B36,'REGION INN'!I$6:I$429)/$O36,"")</f>
        <v>0</v>
      </c>
      <c r="V36" s="9">
        <f ca="1">IF($O36&gt;0,SUMIF('REGION INN'!$B$6:$B$429,'Innovation potential'!$B36,'REGION INN'!J$6:J$429)/$O36,"")</f>
        <v>0</v>
      </c>
      <c r="W36" s="9">
        <f ca="1">IF($O36&gt;0,SUMIF('REGION INN'!$B$6:$B$429,'Innovation potential'!$B36,'REGION INN'!K$6:K$429)/$O36,"")</f>
        <v>0</v>
      </c>
      <c r="X36" s="9">
        <f ca="1">IF($O36&gt;0,SUMIF('REGION INN'!$B$6:$B$429,'Innovation potential'!$B36,'REGION INN'!L$6:L$429)/$O36,"")</f>
        <v>0</v>
      </c>
      <c r="Z36" s="144" t="str">
        <f>IF('Innovation potential'!$A36=2,IF(ISNUMBER(P36/P$22),P36/P$22,""),"")</f>
        <v/>
      </c>
      <c r="AA36" s="144" t="str">
        <f>IF('Innovation potential'!$A36=2,IF(ISNUMBER(Q36/Q$22),Q36/Q$22,""),"")</f>
        <v/>
      </c>
      <c r="AB36" s="144" t="str">
        <f>IF('Innovation potential'!$A36=2,IF(ISNUMBER(R36/R$22),R36/R$22,""),"")</f>
        <v/>
      </c>
      <c r="AC36" s="144" t="str">
        <f>IF('Innovation potential'!$A36=2,IF(ISNUMBER(S36/S$22),S36/S$22,""),"")</f>
        <v/>
      </c>
      <c r="AE36" s="144" t="str">
        <f>IF('Innovation potential'!$A36=2,IF(ISNUMBER(P36/E36),P36/E36,""),"")</f>
        <v/>
      </c>
      <c r="AF36" s="144" t="str">
        <f>IF('Innovation potential'!$A36=2,IF(ISNUMBER(Q36/F36),Q36/F36,""),"")</f>
        <v/>
      </c>
      <c r="AG36" s="144" t="str">
        <f>IF('Innovation potential'!$A36=2,IF(ISNUMBER(R36/G36),R36/G36,""),"")</f>
        <v/>
      </c>
      <c r="AH36" s="144" t="str">
        <f>IF('Innovation potential'!$A36=2,IF(ISNUMBER(S36/H36),S36/H36,""),"")</f>
        <v/>
      </c>
      <c r="AJ36" s="144" t="str">
        <f>IF('Innovation potential'!$A36=2,IF(ISNUMBER(U36/U$22),U36/U$22,""),"")</f>
        <v/>
      </c>
      <c r="AK36" s="144" t="str">
        <f>IF('Innovation potential'!$A36=2,IF(ISNUMBER(V36/V$22),V36/V$22,""),"")</f>
        <v/>
      </c>
      <c r="AL36" s="144" t="str">
        <f>IF('Innovation potential'!$A36=2,IF(ISNUMBER(W36/W$22),W36/W$22,""),"")</f>
        <v/>
      </c>
      <c r="AM36" s="144" t="str">
        <f>IF('Innovation potential'!$A36=2,IF(ISNUMBER(X36/X$22),X36/X$22,""),"")</f>
        <v/>
      </c>
      <c r="AO36" s="144" t="str">
        <f>IF('Innovation potential'!$A36=2,IF(ISNUMBER(U36/J36),U36/J36,""),"")</f>
        <v/>
      </c>
      <c r="AP36" s="144" t="str">
        <f>IF('Innovation potential'!$A36=2,IF(ISNUMBER(V36/K36),V36/K36,""),"")</f>
        <v/>
      </c>
      <c r="AQ36" s="144" t="str">
        <f>IF('Innovation potential'!$A36=2,IF(ISNUMBER(W36/L36),W36/L36,""),"")</f>
        <v/>
      </c>
      <c r="AR36" s="144" t="str">
        <f>IF('Innovation potential'!$A36=2,IF(ISNUMBER(X36/M36),X36/M36,""),"")</f>
        <v/>
      </c>
    </row>
    <row r="37" spans="1:44" x14ac:dyDescent="0.2">
      <c r="A37" s="39">
        <f>'Industry selection'!C37</f>
        <v>1</v>
      </c>
      <c r="B37" s="2">
        <v>9.1</v>
      </c>
      <c r="C37" s="2" t="s">
        <v>75</v>
      </c>
      <c r="D37" s="2">
        <f>COUNTIF('Ukraine INN'!$B$6:$B$429,'Innovation potential'!$B37)</f>
        <v>2</v>
      </c>
      <c r="E37" s="9">
        <f ca="1">IF($D37&gt;0,SUMIF('Ukraine INN'!$B$6:$B$429,'Innovation potential'!$B37,'Ukraine INN'!D$6:D$429)/$D37,"")</f>
        <v>0</v>
      </c>
      <c r="F37" s="9">
        <f ca="1">IF($D37&gt;0,SUMIF('Ukraine INN'!$B$6:$B$429,'Innovation potential'!$B37,'Ukraine INN'!E$6:E$429)/$D37,"")</f>
        <v>8.3333333333333321</v>
      </c>
      <c r="G37" s="9">
        <f ca="1">IF($D37&gt;0,SUMIF('Ukraine INN'!$B$6:$B$429,'Innovation potential'!$B37,'Ukraine INN'!F$6:F$429)/$D37,"")</f>
        <v>0</v>
      </c>
      <c r="H37" s="9">
        <f ca="1">IF($D37&gt;0,SUMIF('Ukraine INN'!$B$6:$B$429,'Innovation potential'!$B37,'Ukraine INN'!G$6:G$429)/$D37,"")</f>
        <v>8.3333333333333321</v>
      </c>
      <c r="J37" s="9">
        <f ca="1">IF($D37&gt;0,SUMIF('Ukraine INN'!$B$6:$B$429,'Innovation potential'!$B37,'Ukraine INN'!I$6:I$429)/$D37,"")</f>
        <v>0</v>
      </c>
      <c r="K37" s="9">
        <f ca="1">IF($D37&gt;0,SUMIF('Ukraine INN'!$B$6:$B$429,'Innovation potential'!$B37,'Ukraine INN'!J$6:J$429)/$D37,"")</f>
        <v>16.666666666666664</v>
      </c>
      <c r="L37" s="9">
        <f ca="1">IF($D37&gt;0,SUMIF('Ukraine INN'!$B$6:$B$429,'Innovation potential'!$B37,'Ukraine INN'!K$6:K$429)/$D37,"")</f>
        <v>25</v>
      </c>
      <c r="M37" s="9">
        <f ca="1">IF($D37&gt;0,SUMIF('Ukraine INN'!$B$6:$B$429,'Innovation potential'!$B37,'Ukraine INN'!L$6:L$429)/$D37,"")</f>
        <v>8.3333333333333321</v>
      </c>
      <c r="O37" s="2">
        <f>COUNTIF('REGION INN'!$B$6:$B$429,'Innovation potential'!$B37)</f>
        <v>2</v>
      </c>
      <c r="P37" s="9">
        <f ca="1">IF($O37&gt;0,SUMIF('REGION INN'!$B$6:$B$429,'Innovation potential'!$B37,'REGION INN'!D$6:D$429)/$O37,"")</f>
        <v>0</v>
      </c>
      <c r="Q37" s="9">
        <f ca="1">IF($O37&gt;0,SUMIF('REGION INN'!$B$6:$B$429,'Innovation potential'!$B37,'REGION INN'!E$6:E$429)/$O37,"")</f>
        <v>0</v>
      </c>
      <c r="R37" s="9">
        <f ca="1">IF($O37&gt;0,SUMIF('REGION INN'!$B$6:$B$429,'Innovation potential'!$B37,'REGION INN'!F$6:F$429)/$O37,"")</f>
        <v>0</v>
      </c>
      <c r="S37" s="9">
        <f ca="1">IF($O37&gt;0,SUMIF('REGION INN'!$B$6:$B$429,'Innovation potential'!$B37,'REGION INN'!G$6:G$429)/$O37,"")</f>
        <v>0</v>
      </c>
      <c r="U37" s="9">
        <f ca="1">IF($O37&gt;0,SUMIF('REGION INN'!$B$6:$B$429,'Innovation potential'!$B37,'REGION INN'!I$6:I$429)/$O37,"")</f>
        <v>0</v>
      </c>
      <c r="V37" s="9">
        <f ca="1">IF($O37&gt;0,SUMIF('REGION INN'!$B$6:$B$429,'Innovation potential'!$B37,'REGION INN'!J$6:J$429)/$O37,"")</f>
        <v>0</v>
      </c>
      <c r="W37" s="9">
        <f ca="1">IF($O37&gt;0,SUMIF('REGION INN'!$B$6:$B$429,'Innovation potential'!$B37,'REGION INN'!K$6:K$429)/$O37,"")</f>
        <v>0</v>
      </c>
      <c r="X37" s="9">
        <f ca="1">IF($O37&gt;0,SUMIF('REGION INN'!$B$6:$B$429,'Innovation potential'!$B37,'REGION INN'!L$6:L$429)/$O37,"")</f>
        <v>0</v>
      </c>
      <c r="Z37" s="144" t="str">
        <f>IF('Innovation potential'!$A37=2,IF(ISNUMBER(P37/P$22),P37/P$22,""),"")</f>
        <v/>
      </c>
      <c r="AA37" s="144" t="str">
        <f>IF('Innovation potential'!$A37=2,IF(ISNUMBER(Q37/Q$22),Q37/Q$22,""),"")</f>
        <v/>
      </c>
      <c r="AB37" s="144" t="str">
        <f>IF('Innovation potential'!$A37=2,IF(ISNUMBER(R37/R$22),R37/R$22,""),"")</f>
        <v/>
      </c>
      <c r="AC37" s="144" t="str">
        <f>IF('Innovation potential'!$A37=2,IF(ISNUMBER(S37/S$22),S37/S$22,""),"")</f>
        <v/>
      </c>
      <c r="AE37" s="144" t="str">
        <f>IF('Innovation potential'!$A37=2,IF(ISNUMBER(P37/E37),P37/E37,""),"")</f>
        <v/>
      </c>
      <c r="AF37" s="144" t="str">
        <f>IF('Innovation potential'!$A37=2,IF(ISNUMBER(Q37/F37),Q37/F37,""),"")</f>
        <v/>
      </c>
      <c r="AG37" s="144" t="str">
        <f>IF('Innovation potential'!$A37=2,IF(ISNUMBER(R37/G37),R37/G37,""),"")</f>
        <v/>
      </c>
      <c r="AH37" s="144" t="str">
        <f>IF('Innovation potential'!$A37=2,IF(ISNUMBER(S37/H37),S37/H37,""),"")</f>
        <v/>
      </c>
      <c r="AJ37" s="144" t="str">
        <f>IF('Innovation potential'!$A37=2,IF(ISNUMBER(U37/U$22),U37/U$22,""),"")</f>
        <v/>
      </c>
      <c r="AK37" s="144" t="str">
        <f>IF('Innovation potential'!$A37=2,IF(ISNUMBER(V37/V$22),V37/V$22,""),"")</f>
        <v/>
      </c>
      <c r="AL37" s="144" t="str">
        <f>IF('Innovation potential'!$A37=2,IF(ISNUMBER(W37/W$22),W37/W$22,""),"")</f>
        <v/>
      </c>
      <c r="AM37" s="144" t="str">
        <f>IF('Innovation potential'!$A37=2,IF(ISNUMBER(X37/X$22),X37/X$22,""),"")</f>
        <v/>
      </c>
      <c r="AO37" s="144" t="str">
        <f>IF('Innovation potential'!$A37=2,IF(ISNUMBER(U37/J37),U37/J37,""),"")</f>
        <v/>
      </c>
      <c r="AP37" s="144" t="str">
        <f>IF('Innovation potential'!$A37=2,IF(ISNUMBER(V37/K37),V37/K37,""),"")</f>
        <v/>
      </c>
      <c r="AQ37" s="144" t="str">
        <f>IF('Innovation potential'!$A37=2,IF(ISNUMBER(W37/L37),W37/L37,""),"")</f>
        <v/>
      </c>
      <c r="AR37" s="144" t="str">
        <f>IF('Innovation potential'!$A37=2,IF(ISNUMBER(X37/M37),X37/M37,""),"")</f>
        <v/>
      </c>
    </row>
    <row r="38" spans="1:44" x14ac:dyDescent="0.2">
      <c r="A38" s="39">
        <f>'Industry selection'!C38</f>
        <v>1</v>
      </c>
      <c r="B38" s="2">
        <v>9.9</v>
      </c>
      <c r="C38" s="2" t="s">
        <v>77</v>
      </c>
      <c r="D38" s="2">
        <f>COUNTIF('Ukraine INN'!$B$6:$B$429,'Innovation potential'!$B38)</f>
        <v>2</v>
      </c>
      <c r="E38" s="9">
        <f ca="1">IF($D38&gt;0,SUMIF('Ukraine INN'!$B$6:$B$429,'Innovation potential'!$B38,'Ukraine INN'!D$6:D$429)/$D38,"")</f>
        <v>0</v>
      </c>
      <c r="F38" s="9">
        <f ca="1">IF($D38&gt;0,SUMIF('Ukraine INN'!$B$6:$B$429,'Innovation potential'!$B38,'Ukraine INN'!E$6:E$429)/$D38,"")</f>
        <v>0</v>
      </c>
      <c r="G38" s="9">
        <f ca="1">IF($D38&gt;0,SUMIF('Ukraine INN'!$B$6:$B$429,'Innovation potential'!$B38,'Ukraine INN'!F$6:F$429)/$D38,"")</f>
        <v>33.333333333333329</v>
      </c>
      <c r="H38" s="9">
        <f ca="1">IF($D38&gt;0,SUMIF('Ukraine INN'!$B$6:$B$429,'Innovation potential'!$B38,'Ukraine INN'!G$6:G$429)/$D38,"")</f>
        <v>0</v>
      </c>
      <c r="J38" s="9">
        <f ca="1">IF($D38&gt;0,SUMIF('Ukraine INN'!$B$6:$B$429,'Innovation potential'!$B38,'Ukraine INN'!I$6:I$429)/$D38,"")</f>
        <v>0</v>
      </c>
      <c r="K38" s="9">
        <f ca="1">IF($D38&gt;0,SUMIF('Ukraine INN'!$B$6:$B$429,'Innovation potential'!$B38,'Ukraine INN'!J$6:J$429)/$D38,"")</f>
        <v>0</v>
      </c>
      <c r="L38" s="9">
        <f ca="1">IF($D38&gt;0,SUMIF('Ukraine INN'!$B$6:$B$429,'Innovation potential'!$B38,'Ukraine INN'!K$6:K$429)/$D38,"")</f>
        <v>0</v>
      </c>
      <c r="M38" s="9">
        <f ca="1">IF($D38&gt;0,SUMIF('Ukraine INN'!$B$6:$B$429,'Innovation potential'!$B38,'Ukraine INN'!L$6:L$429)/$D38,"")</f>
        <v>0</v>
      </c>
      <c r="O38" s="2">
        <f>COUNTIF('REGION INN'!$B$6:$B$429,'Innovation potential'!$B38)</f>
        <v>2</v>
      </c>
      <c r="P38" s="9">
        <f ca="1">IF($O38&gt;0,SUMIF('REGION INN'!$B$6:$B$429,'Innovation potential'!$B38,'REGION INN'!D$6:D$429)/$O38,"")</f>
        <v>0</v>
      </c>
      <c r="Q38" s="9">
        <f ca="1">IF($O38&gt;0,SUMIF('REGION INN'!$B$6:$B$429,'Innovation potential'!$B38,'REGION INN'!E$6:E$429)/$O38,"")</f>
        <v>0</v>
      </c>
      <c r="R38" s="9">
        <f ca="1">IF($O38&gt;0,SUMIF('REGION INN'!$B$6:$B$429,'Innovation potential'!$B38,'REGION INN'!F$6:F$429)/$O38,"")</f>
        <v>0</v>
      </c>
      <c r="S38" s="9">
        <f ca="1">IF($O38&gt;0,SUMIF('REGION INN'!$B$6:$B$429,'Innovation potential'!$B38,'REGION INN'!G$6:G$429)/$O38,"")</f>
        <v>0</v>
      </c>
      <c r="U38" s="9">
        <f ca="1">IF($O38&gt;0,SUMIF('REGION INN'!$B$6:$B$429,'Innovation potential'!$B38,'REGION INN'!I$6:I$429)/$O38,"")</f>
        <v>0</v>
      </c>
      <c r="V38" s="9">
        <f ca="1">IF($O38&gt;0,SUMIF('REGION INN'!$B$6:$B$429,'Innovation potential'!$B38,'REGION INN'!J$6:J$429)/$O38,"")</f>
        <v>0</v>
      </c>
      <c r="W38" s="9">
        <f ca="1">IF($O38&gt;0,SUMIF('REGION INN'!$B$6:$B$429,'Innovation potential'!$B38,'REGION INN'!K$6:K$429)/$O38,"")</f>
        <v>0</v>
      </c>
      <c r="X38" s="9">
        <f ca="1">IF($O38&gt;0,SUMIF('REGION INN'!$B$6:$B$429,'Innovation potential'!$B38,'REGION INN'!L$6:L$429)/$O38,"")</f>
        <v>0</v>
      </c>
      <c r="Z38" s="144" t="str">
        <f>IF('Innovation potential'!$A38=2,IF(ISNUMBER(P38/P$22),P38/P$22,""),"")</f>
        <v/>
      </c>
      <c r="AA38" s="144" t="str">
        <f>IF('Innovation potential'!$A38=2,IF(ISNUMBER(Q38/Q$22),Q38/Q$22,""),"")</f>
        <v/>
      </c>
      <c r="AB38" s="144" t="str">
        <f>IF('Innovation potential'!$A38=2,IF(ISNUMBER(R38/R$22),R38/R$22,""),"")</f>
        <v/>
      </c>
      <c r="AC38" s="144" t="str">
        <f>IF('Innovation potential'!$A38=2,IF(ISNUMBER(S38/S$22),S38/S$22,""),"")</f>
        <v/>
      </c>
      <c r="AE38" s="144" t="str">
        <f>IF('Innovation potential'!$A38=2,IF(ISNUMBER(P38/E38),P38/E38,""),"")</f>
        <v/>
      </c>
      <c r="AF38" s="144" t="str">
        <f>IF('Innovation potential'!$A38=2,IF(ISNUMBER(Q38/F38),Q38/F38,""),"")</f>
        <v/>
      </c>
      <c r="AG38" s="144" t="str">
        <f>IF('Innovation potential'!$A38=2,IF(ISNUMBER(R38/G38),R38/G38,""),"")</f>
        <v/>
      </c>
      <c r="AH38" s="144" t="str">
        <f>IF('Innovation potential'!$A38=2,IF(ISNUMBER(S38/H38),S38/H38,""),"")</f>
        <v/>
      </c>
      <c r="AJ38" s="144" t="str">
        <f>IF('Innovation potential'!$A38=2,IF(ISNUMBER(U38/U$22),U38/U$22,""),"")</f>
        <v/>
      </c>
      <c r="AK38" s="144" t="str">
        <f>IF('Innovation potential'!$A38=2,IF(ISNUMBER(V38/V$22),V38/V$22,""),"")</f>
        <v/>
      </c>
      <c r="AL38" s="144" t="str">
        <f>IF('Innovation potential'!$A38=2,IF(ISNUMBER(W38/W$22),W38/W$22,""),"")</f>
        <v/>
      </c>
      <c r="AM38" s="144" t="str">
        <f>IF('Innovation potential'!$A38=2,IF(ISNUMBER(X38/X$22),X38/X$22,""),"")</f>
        <v/>
      </c>
      <c r="AO38" s="144" t="str">
        <f>IF('Innovation potential'!$A38=2,IF(ISNUMBER(U38/J38),U38/J38,""),"")</f>
        <v/>
      </c>
      <c r="AP38" s="144" t="str">
        <f>IF('Innovation potential'!$A38=2,IF(ISNUMBER(V38/K38),V38/K38,""),"")</f>
        <v/>
      </c>
      <c r="AQ38" s="144" t="str">
        <f>IF('Innovation potential'!$A38=2,IF(ISNUMBER(W38/L38),W38/L38,""),"")</f>
        <v/>
      </c>
      <c r="AR38" s="144" t="str">
        <f>IF('Innovation potential'!$A38=2,IF(ISNUMBER(X38/M38),X38/M38,""),"")</f>
        <v/>
      </c>
    </row>
    <row r="39" spans="1:44" x14ac:dyDescent="0.2">
      <c r="A39" s="39" t="str">
        <f>'Industry selection'!C39</f>
        <v/>
      </c>
      <c r="B39" s="2" t="s">
        <v>79</v>
      </c>
      <c r="C39" s="2" t="s">
        <v>80</v>
      </c>
      <c r="D39" s="2">
        <f>COUNTIF('Ukraine INN'!$B$6:$B$429,'Innovation potential'!$B39)</f>
        <v>1</v>
      </c>
      <c r="E39" s="9">
        <f ca="1">IF($D39&gt;0,SUMIF('Ukraine INN'!$B$6:$B$429,'Innovation potential'!$B39,'Ukraine INN'!D$6:D$429)/$D39,"")</f>
        <v>9.2798877291465658</v>
      </c>
      <c r="F39" s="9">
        <f ca="1">IF($D39&gt;0,SUMIF('Ukraine INN'!$B$6:$B$429,'Innovation potential'!$B39,'Ukraine INN'!E$6:E$429)/$D39,"")</f>
        <v>10.507850188579949</v>
      </c>
      <c r="G39" s="9">
        <f ca="1">IF($D39&gt;0,SUMIF('Ukraine INN'!$B$6:$B$429,'Innovation potential'!$B39,'Ukraine INN'!F$6:F$429)/$D39,"")</f>
        <v>4.7890535917901937</v>
      </c>
      <c r="H39" s="9">
        <f ca="1">IF($D39&gt;0,SUMIF('Ukraine INN'!$B$6:$B$429,'Innovation potential'!$B39,'Ukraine INN'!G$6:G$429)/$D39,"")</f>
        <v>8.2273484782036661</v>
      </c>
      <c r="J39" s="9">
        <f ca="1">IF($D39&gt;0,SUMIF('Ukraine INN'!$B$6:$B$429,'Innovation potential'!$B39,'Ukraine INN'!I$6:I$429)/$D39,"")</f>
        <v>9.251559251559252</v>
      </c>
      <c r="K39" s="9">
        <f ca="1">IF($D39&gt;0,SUMIF('Ukraine INN'!$B$6:$B$429,'Innovation potential'!$B39,'Ukraine INN'!J$6:J$429)/$D39,"")</f>
        <v>13.031563031563032</v>
      </c>
      <c r="L39" s="9">
        <f ca="1">IF($D39&gt;0,SUMIF('Ukraine INN'!$B$6:$B$429,'Innovation potential'!$B39,'Ukraine INN'!K$6:K$429)/$D39,"")</f>
        <v>8.9964089964089951</v>
      </c>
      <c r="M39" s="9">
        <f ca="1">IF($D39&gt;0,SUMIF('Ukraine INN'!$B$6:$B$429,'Innovation potential'!$B39,'Ukraine INN'!L$6:L$429)/$D39,"")</f>
        <v>12.285012285012286</v>
      </c>
      <c r="O39" s="2">
        <f>COUNTIF('REGION INN'!$B$6:$B$429,'Innovation potential'!$B39)</f>
        <v>1</v>
      </c>
      <c r="P39" s="9">
        <f ca="1">IF($O39&gt;0,SUMIF('REGION INN'!$B$6:$B$429,'Innovation potential'!$B39,'REGION INN'!D$6:D$429)/$O39,"")</f>
        <v>8.1632653061224492</v>
      </c>
      <c r="Q39" s="9">
        <f ca="1">IF($O39&gt;0,SUMIF('REGION INN'!$B$6:$B$429,'Innovation potential'!$B39,'REGION INN'!E$6:E$429)/$O39,"")</f>
        <v>8.5714285714285712</v>
      </c>
      <c r="R39" s="9">
        <f ca="1">IF($O39&gt;0,SUMIF('REGION INN'!$B$6:$B$429,'Innovation potential'!$B39,'REGION INN'!F$6:F$429)/$O39,"")</f>
        <v>2.8571428571428572</v>
      </c>
      <c r="S39" s="9">
        <f ca="1">IF($O39&gt;0,SUMIF('REGION INN'!$B$6:$B$429,'Innovation potential'!$B39,'REGION INN'!G$6:G$429)/$O39,"")</f>
        <v>8.9795918367346932</v>
      </c>
      <c r="U39" s="9">
        <f ca="1">IF($O39&gt;0,SUMIF('REGION INN'!$B$6:$B$429,'Innovation potential'!$B39,'REGION INN'!I$6:I$429)/$O39,"")</f>
        <v>13.698630136986301</v>
      </c>
      <c r="V39" s="9">
        <f ca="1">IF($O39&gt;0,SUMIF('REGION INN'!$B$6:$B$429,'Innovation potential'!$B39,'REGION INN'!J$6:J$429)/$O39,"")</f>
        <v>13.24200913242009</v>
      </c>
      <c r="W39" s="9">
        <f ca="1">IF($O39&gt;0,SUMIF('REGION INN'!$B$6:$B$429,'Innovation potential'!$B39,'REGION INN'!K$6:K$429)/$O39,"")</f>
        <v>10.50228310502283</v>
      </c>
      <c r="X39" s="9">
        <f ca="1">IF($O39&gt;0,SUMIF('REGION INN'!$B$6:$B$429,'Innovation potential'!$B39,'REGION INN'!L$6:L$429)/$O39,"")</f>
        <v>12.785388127853881</v>
      </c>
      <c r="Z39" s="144" t="str">
        <f>IF('Innovation potential'!$A39=2,IF(ISNUMBER(P39/P$22),P39/P$22,""),"")</f>
        <v/>
      </c>
      <c r="AA39" s="144" t="str">
        <f>IF('Innovation potential'!$A39=2,IF(ISNUMBER(Q39/Q$22),Q39/Q$22,""),"")</f>
        <v/>
      </c>
      <c r="AB39" s="144" t="str">
        <f>IF('Innovation potential'!$A39=2,IF(ISNUMBER(R39/R$22),R39/R$22,""),"")</f>
        <v/>
      </c>
      <c r="AC39" s="144" t="str">
        <f>IF('Innovation potential'!$A39=2,IF(ISNUMBER(S39/S$22),S39/S$22,""),"")</f>
        <v/>
      </c>
      <c r="AE39" s="144" t="str">
        <f>IF('Innovation potential'!$A39=2,IF(ISNUMBER(P39/E39),P39/E39,""),"")</f>
        <v/>
      </c>
      <c r="AF39" s="144" t="str">
        <f>IF('Innovation potential'!$A39=2,IF(ISNUMBER(Q39/F39),Q39/F39,""),"")</f>
        <v/>
      </c>
      <c r="AG39" s="144" t="str">
        <f>IF('Innovation potential'!$A39=2,IF(ISNUMBER(R39/G39),R39/G39,""),"")</f>
        <v/>
      </c>
      <c r="AH39" s="144" t="str">
        <f>IF('Innovation potential'!$A39=2,IF(ISNUMBER(S39/H39),S39/H39,""),"")</f>
        <v/>
      </c>
      <c r="AJ39" s="144" t="str">
        <f>IF('Innovation potential'!$A39=2,IF(ISNUMBER(U39/U$22),U39/U$22,""),"")</f>
        <v/>
      </c>
      <c r="AK39" s="144" t="str">
        <f>IF('Innovation potential'!$A39=2,IF(ISNUMBER(V39/V$22),V39/V$22,""),"")</f>
        <v/>
      </c>
      <c r="AL39" s="144" t="str">
        <f>IF('Innovation potential'!$A39=2,IF(ISNUMBER(W39/W$22),W39/W$22,""),"")</f>
        <v/>
      </c>
      <c r="AM39" s="144" t="str">
        <f>IF('Innovation potential'!$A39=2,IF(ISNUMBER(X39/X$22),X39/X$22,""),"")</f>
        <v/>
      </c>
      <c r="AO39" s="144" t="str">
        <f>IF('Innovation potential'!$A39=2,IF(ISNUMBER(U39/J39),U39/J39,""),"")</f>
        <v/>
      </c>
      <c r="AP39" s="144" t="str">
        <f>IF('Innovation potential'!$A39=2,IF(ISNUMBER(V39/K39),V39/K39,""),"")</f>
        <v/>
      </c>
      <c r="AQ39" s="144" t="str">
        <f>IF('Innovation potential'!$A39=2,IF(ISNUMBER(W39/L39),W39/L39,""),"")</f>
        <v/>
      </c>
      <c r="AR39" s="144" t="str">
        <f>IF('Innovation potential'!$A39=2,IF(ISNUMBER(X39/M39),X39/M39,""),"")</f>
        <v/>
      </c>
    </row>
    <row r="40" spans="1:44" x14ac:dyDescent="0.2">
      <c r="A40" s="39" t="str">
        <f>'Industry selection'!C40</f>
        <v/>
      </c>
      <c r="B40" s="2">
        <v>10</v>
      </c>
      <c r="C40" s="2" t="s">
        <v>82</v>
      </c>
      <c r="D40" s="2">
        <f>COUNTIF('Ukraine INN'!$B$6:$B$429,'Innovation potential'!$B40)</f>
        <v>1</v>
      </c>
      <c r="E40" s="9">
        <f ca="1">IF($D40&gt;0,SUMIF('Ukraine INN'!$B$6:$B$429,'Innovation potential'!$B40,'Ukraine INN'!D$6:D$429)/$D40,"")</f>
        <v>9.942438513867085</v>
      </c>
      <c r="F40" s="9">
        <f ca="1">IF($D40&gt;0,SUMIF('Ukraine INN'!$B$6:$B$429,'Innovation potential'!$B40,'Ukraine INN'!E$6:E$429)/$D40,"")</f>
        <v>10.936682365253795</v>
      </c>
      <c r="G40" s="9">
        <f ca="1">IF($D40&gt;0,SUMIF('Ukraine INN'!$B$6:$B$429,'Innovation potential'!$B40,'Ukraine INN'!F$6:F$429)/$D40,"")</f>
        <v>4.657247514390372</v>
      </c>
      <c r="H40" s="9">
        <f ca="1">IF($D40&gt;0,SUMIF('Ukraine INN'!$B$6:$B$429,'Innovation potential'!$B40,'Ukraine INN'!G$6:G$429)/$D40,"")</f>
        <v>11.826268969126112</v>
      </c>
      <c r="J40" s="9">
        <f ca="1">IF($D40&gt;0,SUMIF('Ukraine INN'!$B$6:$B$429,'Innovation potential'!$B40,'Ukraine INN'!I$6:I$429)/$D40,"")</f>
        <v>8.3888888888888893</v>
      </c>
      <c r="K40" s="9">
        <f ca="1">IF($D40&gt;0,SUMIF('Ukraine INN'!$B$6:$B$429,'Innovation potential'!$B40,'Ukraine INN'!J$6:J$429)/$D40,"")</f>
        <v>13.111111111111112</v>
      </c>
      <c r="L40" s="9">
        <f ca="1">IF($D40&gt;0,SUMIF('Ukraine INN'!$B$6:$B$429,'Innovation potential'!$B40,'Ukraine INN'!K$6:K$429)/$D40,"")</f>
        <v>8.7777777777777768</v>
      </c>
      <c r="M40" s="9">
        <f ca="1">IF($D40&gt;0,SUMIF('Ukraine INN'!$B$6:$B$429,'Innovation potential'!$B40,'Ukraine INN'!L$6:L$429)/$D40,"")</f>
        <v>15.611111111111112</v>
      </c>
      <c r="O40" s="2">
        <f>COUNTIF('REGION INN'!$B$6:$B$429,'Innovation potential'!$B40)</f>
        <v>1</v>
      </c>
      <c r="P40" s="9">
        <f ca="1">IF($O40&gt;0,SUMIF('REGION INN'!$B$6:$B$429,'Innovation potential'!$B40,'REGION INN'!D$6:D$429)/$O40,"")</f>
        <v>4.4776119402985071</v>
      </c>
      <c r="Q40" s="9">
        <f ca="1">IF($O40&gt;0,SUMIF('REGION INN'!$B$6:$B$429,'Innovation potential'!$B40,'REGION INN'!E$6:E$429)/$O40,"")</f>
        <v>10.44776119402985</v>
      </c>
      <c r="R40" s="9">
        <f ca="1">IF($O40&gt;0,SUMIF('REGION INN'!$B$6:$B$429,'Innovation potential'!$B40,'REGION INN'!F$6:F$429)/$O40,"")</f>
        <v>1.4925373134328357</v>
      </c>
      <c r="S40" s="9">
        <f ca="1">IF($O40&gt;0,SUMIF('REGION INN'!$B$6:$B$429,'Innovation potential'!$B40,'REGION INN'!G$6:G$429)/$O40,"")</f>
        <v>8.9552238805970141</v>
      </c>
      <c r="U40" s="9">
        <f ca="1">IF($O40&gt;0,SUMIF('REGION INN'!$B$6:$B$429,'Innovation potential'!$B40,'REGION INN'!I$6:I$429)/$O40,"")</f>
        <v>11.864406779661017</v>
      </c>
      <c r="V40" s="9">
        <f ca="1">IF($O40&gt;0,SUMIF('REGION INN'!$B$6:$B$429,'Innovation potential'!$B40,'REGION INN'!J$6:J$429)/$O40,"")</f>
        <v>13.559322033898304</v>
      </c>
      <c r="W40" s="9">
        <f ca="1">IF($O40&gt;0,SUMIF('REGION INN'!$B$6:$B$429,'Innovation potential'!$B40,'REGION INN'!K$6:K$429)/$O40,"")</f>
        <v>11.864406779661017</v>
      </c>
      <c r="X40" s="9">
        <f ca="1">IF($O40&gt;0,SUMIF('REGION INN'!$B$6:$B$429,'Innovation potential'!$B40,'REGION INN'!L$6:L$429)/$O40,"")</f>
        <v>13.559322033898304</v>
      </c>
      <c r="Z40" s="144" t="str">
        <f>IF('Innovation potential'!$A40=2,IF(ISNUMBER(P40/P$22),P40/P$22,""),"")</f>
        <v/>
      </c>
      <c r="AA40" s="144" t="str">
        <f>IF('Innovation potential'!$A40=2,IF(ISNUMBER(Q40/Q$22),Q40/Q$22,""),"")</f>
        <v/>
      </c>
      <c r="AB40" s="144" t="str">
        <f>IF('Innovation potential'!$A40=2,IF(ISNUMBER(R40/R$22),R40/R$22,""),"")</f>
        <v/>
      </c>
      <c r="AC40" s="144" t="str">
        <f>IF('Innovation potential'!$A40=2,IF(ISNUMBER(S40/S$22),S40/S$22,""),"")</f>
        <v/>
      </c>
      <c r="AE40" s="144" t="str">
        <f>IF('Innovation potential'!$A40=2,IF(ISNUMBER(P40/E40),P40/E40,""),"")</f>
        <v/>
      </c>
      <c r="AF40" s="144" t="str">
        <f>IF('Innovation potential'!$A40=2,IF(ISNUMBER(Q40/F40),Q40/F40,""),"")</f>
        <v/>
      </c>
      <c r="AG40" s="144" t="str">
        <f>IF('Innovation potential'!$A40=2,IF(ISNUMBER(R40/G40),R40/G40,""),"")</f>
        <v/>
      </c>
      <c r="AH40" s="144" t="str">
        <f>IF('Innovation potential'!$A40=2,IF(ISNUMBER(S40/H40),S40/H40,""),"")</f>
        <v/>
      </c>
      <c r="AJ40" s="144" t="str">
        <f>IF('Innovation potential'!$A40=2,IF(ISNUMBER(U40/U$22),U40/U$22,""),"")</f>
        <v/>
      </c>
      <c r="AK40" s="144" t="str">
        <f>IF('Innovation potential'!$A40=2,IF(ISNUMBER(V40/V$22),V40/V$22,""),"")</f>
        <v/>
      </c>
      <c r="AL40" s="144" t="str">
        <f>IF('Innovation potential'!$A40=2,IF(ISNUMBER(W40/W$22),W40/W$22,""),"")</f>
        <v/>
      </c>
      <c r="AM40" s="144" t="str">
        <f>IF('Innovation potential'!$A40=2,IF(ISNUMBER(X40/X$22),X40/X$22,""),"")</f>
        <v/>
      </c>
      <c r="AO40" s="144" t="str">
        <f>IF('Innovation potential'!$A40=2,IF(ISNUMBER(U40/J40),U40/J40,""),"")</f>
        <v/>
      </c>
      <c r="AP40" s="144" t="str">
        <f>IF('Innovation potential'!$A40=2,IF(ISNUMBER(V40/K40),V40/K40,""),"")</f>
        <v/>
      </c>
      <c r="AQ40" s="144" t="str">
        <f>IF('Innovation potential'!$A40=2,IF(ISNUMBER(W40/L40),W40/L40,""),"")</f>
        <v/>
      </c>
      <c r="AR40" s="144" t="str">
        <f>IF('Innovation potential'!$A40=2,IF(ISNUMBER(X40/M40),X40/M40,""),"")</f>
        <v/>
      </c>
    </row>
    <row r="41" spans="1:44" x14ac:dyDescent="0.2">
      <c r="A41" s="39">
        <f>'Industry selection'!C41</f>
        <v>2</v>
      </c>
      <c r="B41" s="2">
        <v>10.1</v>
      </c>
      <c r="C41" s="2" t="s">
        <v>84</v>
      </c>
      <c r="D41" s="2">
        <f>COUNTIF('Ukraine INN'!$B$6:$B$429,'Innovation potential'!$B41)</f>
        <v>1</v>
      </c>
      <c r="E41" s="9">
        <f ca="1">IF($D41&gt;0,SUMIF('Ukraine INN'!$B$6:$B$429,'Innovation potential'!$B41,'Ukraine INN'!D$6:D$429)/$D41,"")</f>
        <v>5.9440559440559442</v>
      </c>
      <c r="F41" s="9">
        <f ca="1">IF($D41&gt;0,SUMIF('Ukraine INN'!$B$6:$B$429,'Innovation potential'!$B41,'Ukraine INN'!E$6:E$429)/$D41,"")</f>
        <v>10.13986013986014</v>
      </c>
      <c r="G41" s="9">
        <f ca="1">IF($D41&gt;0,SUMIF('Ukraine INN'!$B$6:$B$429,'Innovation potential'!$B41,'Ukraine INN'!F$6:F$429)/$D41,"")</f>
        <v>3.4965034965034967</v>
      </c>
      <c r="H41" s="9">
        <f ca="1">IF($D41&gt;0,SUMIF('Ukraine INN'!$B$6:$B$429,'Innovation potential'!$B41,'Ukraine INN'!G$6:G$429)/$D41,"")</f>
        <v>9.0909090909090917</v>
      </c>
      <c r="J41" s="9">
        <f ca="1">IF($D41&gt;0,SUMIF('Ukraine INN'!$B$6:$B$429,'Innovation potential'!$B41,'Ukraine INN'!I$6:I$429)/$D41,"")</f>
        <v>4.895104895104895</v>
      </c>
      <c r="K41" s="9">
        <f ca="1">IF($D41&gt;0,SUMIF('Ukraine INN'!$B$6:$B$429,'Innovation potential'!$B41,'Ukraine INN'!J$6:J$429)/$D41,"")</f>
        <v>9.79020979020979</v>
      </c>
      <c r="L41" s="9">
        <f ca="1">IF($D41&gt;0,SUMIF('Ukraine INN'!$B$6:$B$429,'Innovation potential'!$B41,'Ukraine INN'!K$6:K$429)/$D41,"")</f>
        <v>8.0419580419580416</v>
      </c>
      <c r="M41" s="9">
        <f ca="1">IF($D41&gt;0,SUMIF('Ukraine INN'!$B$6:$B$429,'Innovation potential'!$B41,'Ukraine INN'!L$6:L$429)/$D41,"")</f>
        <v>15.734265734265735</v>
      </c>
      <c r="O41" s="2">
        <f>COUNTIF('REGION INN'!$B$6:$B$429,'Innovation potential'!$B41)</f>
        <v>1</v>
      </c>
      <c r="P41" s="9">
        <f ca="1">IF($O41&gt;0,SUMIF('REGION INN'!$B$6:$B$429,'Innovation potential'!$B41,'REGION INN'!D$6:D$429)/$O41,"")</f>
        <v>0</v>
      </c>
      <c r="Q41" s="9">
        <f ca="1">IF($O41&gt;0,SUMIF('REGION INN'!$B$6:$B$429,'Innovation potential'!$B41,'REGION INN'!E$6:E$429)/$O41,"")</f>
        <v>18.181818181818183</v>
      </c>
      <c r="R41" s="9">
        <f ca="1">IF($O41&gt;0,SUMIF('REGION INN'!$B$6:$B$429,'Innovation potential'!$B41,'REGION INN'!F$6:F$429)/$O41,"")</f>
        <v>0</v>
      </c>
      <c r="S41" s="9">
        <f ca="1">IF($O41&gt;0,SUMIF('REGION INN'!$B$6:$B$429,'Innovation potential'!$B41,'REGION INN'!G$6:G$429)/$O41,"")</f>
        <v>9.0909090909090917</v>
      </c>
      <c r="U41" s="9">
        <f ca="1">IF($O41&gt;0,SUMIF('REGION INN'!$B$6:$B$429,'Innovation potential'!$B41,'REGION INN'!I$6:I$429)/$O41,"")</f>
        <v>9.0909090909090917</v>
      </c>
      <c r="V41" s="9">
        <f ca="1">IF($O41&gt;0,SUMIF('REGION INN'!$B$6:$B$429,'Innovation potential'!$B41,'REGION INN'!J$6:J$429)/$O41,"")</f>
        <v>9.0909090909090917</v>
      </c>
      <c r="W41" s="9">
        <f ca="1">IF($O41&gt;0,SUMIF('REGION INN'!$B$6:$B$429,'Innovation potential'!$B41,'REGION INN'!K$6:K$429)/$O41,"")</f>
        <v>18.181818181818183</v>
      </c>
      <c r="X41" s="9">
        <f ca="1">IF($O41&gt;0,SUMIF('REGION INN'!$B$6:$B$429,'Innovation potential'!$B41,'REGION INN'!L$6:L$429)/$O41,"")</f>
        <v>9.0909090909090917</v>
      </c>
      <c r="Z41" s="144">
        <f ca="1">IF('Innovation potential'!$A41=2,IF(ISNUMBER(P41/P$22),P41/P$22,""),"")</f>
        <v>0</v>
      </c>
      <c r="AA41" s="144">
        <f ca="1">IF('Innovation potential'!$A41=2,IF(ISNUMBER(Q41/Q$22),Q41/Q$22,""),"")</f>
        <v>2.1863214426204647</v>
      </c>
      <c r="AB41" s="144">
        <f ca="1">IF('Innovation potential'!$A41=2,IF(ISNUMBER(R41/R$22),R41/R$22,""),"")</f>
        <v>0</v>
      </c>
      <c r="AC41" s="144">
        <f ca="1">IF('Innovation potential'!$A41=2,IF(ISNUMBER(S41/S$22),S41/S$22,""),"")</f>
        <v>1.1382099950771862</v>
      </c>
      <c r="AE41" s="144">
        <f ca="1">IF('Innovation potential'!$A41=2,IF(ISNUMBER(P41/E41),P41/E41,""),"")</f>
        <v>0</v>
      </c>
      <c r="AF41" s="144">
        <f ca="1">IF('Innovation potential'!$A41=2,IF(ISNUMBER(Q41/F41),Q41/F41,""),"")</f>
        <v>1.7931034482758621</v>
      </c>
      <c r="AG41" s="144">
        <f ca="1">IF('Innovation potential'!$A41=2,IF(ISNUMBER(R41/G41),R41/G41,""),"")</f>
        <v>0</v>
      </c>
      <c r="AH41" s="144">
        <f ca="1">IF('Innovation potential'!$A41=2,IF(ISNUMBER(S41/H41),S41/H41,""),"")</f>
        <v>1</v>
      </c>
      <c r="AJ41" s="144">
        <f ca="1">IF('Innovation potential'!$A41=2,IF(ISNUMBER(U41/U$22),U41/U$22,""),"")</f>
        <v>0.65739281565930874</v>
      </c>
      <c r="AK41" s="144">
        <f ca="1">IF('Innovation potential'!$A41=2,IF(ISNUMBER(V41/V$22),V41/V$22,""),"")</f>
        <v>0.63222628250498158</v>
      </c>
      <c r="AL41" s="144">
        <f ca="1">IF('Innovation potential'!$A41=2,IF(ISNUMBER(W41/W$22),W41/W$22,""),"")</f>
        <v>1.9110762284535576</v>
      </c>
      <c r="AM41" s="144">
        <f ca="1">IF('Innovation potential'!$A41=2,IF(ISNUMBER(X41/X$22),X41/X$22,""),"")</f>
        <v>0.87025219147818933</v>
      </c>
      <c r="AO41" s="144">
        <f ca="1">IF('Innovation potential'!$A41=2,IF(ISNUMBER(U41/J41),U41/J41,""),"")</f>
        <v>1.8571428571428574</v>
      </c>
      <c r="AP41" s="144">
        <f ca="1">IF('Innovation potential'!$A41=2,IF(ISNUMBER(V41/K41),V41/K41,""),"")</f>
        <v>0.92857142857142871</v>
      </c>
      <c r="AQ41" s="144">
        <f ca="1">IF('Innovation potential'!$A41=2,IF(ISNUMBER(W41/L41),W41/L41,""),"")</f>
        <v>2.2608695652173916</v>
      </c>
      <c r="AR41" s="144">
        <f ca="1">IF('Innovation potential'!$A41=2,IF(ISNUMBER(X41/M41),X41/M41,""),"")</f>
        <v>0.57777777777777783</v>
      </c>
    </row>
    <row r="42" spans="1:44" x14ac:dyDescent="0.2">
      <c r="A42" s="39">
        <f>'Industry selection'!C42</f>
        <v>1</v>
      </c>
      <c r="B42" s="2">
        <v>10.199999999999999</v>
      </c>
      <c r="C42" s="2" t="s">
        <v>86</v>
      </c>
      <c r="D42" s="2">
        <f>COUNTIF('Ukraine INN'!$B$6:$B$429,'Innovation potential'!$B42)</f>
        <v>2</v>
      </c>
      <c r="E42" s="9">
        <f ca="1">IF($D42&gt;0,SUMIF('Ukraine INN'!$B$6:$B$429,'Innovation potential'!$B42,'Ukraine INN'!D$6:D$429)/$D42,"")</f>
        <v>16.216216216216218</v>
      </c>
      <c r="F42" s="9">
        <f ca="1">IF($D42&gt;0,SUMIF('Ukraine INN'!$B$6:$B$429,'Innovation potential'!$B42,'Ukraine INN'!E$6:E$429)/$D42,"")</f>
        <v>18.918918918918919</v>
      </c>
      <c r="G42" s="9">
        <f ca="1">IF($D42&gt;0,SUMIF('Ukraine INN'!$B$6:$B$429,'Innovation potential'!$B42,'Ukraine INN'!F$6:F$429)/$D42,"")</f>
        <v>8.1081081081081088</v>
      </c>
      <c r="H42" s="9">
        <f ca="1">IF($D42&gt;0,SUMIF('Ukraine INN'!$B$6:$B$429,'Innovation potential'!$B42,'Ukraine INN'!G$6:G$429)/$D42,"")</f>
        <v>16.216216216216218</v>
      </c>
      <c r="J42" s="9">
        <f ca="1">IF($D42&gt;0,SUMIF('Ukraine INN'!$B$6:$B$429,'Innovation potential'!$B42,'Ukraine INN'!I$6:I$429)/$D42,"")</f>
        <v>24.561403508771928</v>
      </c>
      <c r="K42" s="9">
        <f ca="1">IF($D42&gt;0,SUMIF('Ukraine INN'!$B$6:$B$429,'Innovation potential'!$B42,'Ukraine INN'!J$6:J$429)/$D42,"")</f>
        <v>24.561403508771928</v>
      </c>
      <c r="L42" s="9">
        <f ca="1">IF($D42&gt;0,SUMIF('Ukraine INN'!$B$6:$B$429,'Innovation potential'!$B42,'Ukraine INN'!K$6:K$429)/$D42,"")</f>
        <v>7.0175438596491224</v>
      </c>
      <c r="M42" s="9">
        <f ca="1">IF($D42&gt;0,SUMIF('Ukraine INN'!$B$6:$B$429,'Innovation potential'!$B42,'Ukraine INN'!L$6:L$429)/$D42,"")</f>
        <v>28.07017543859649</v>
      </c>
      <c r="O42" s="2">
        <f>COUNTIF('REGION INN'!$B$6:$B$429,'Innovation potential'!$B42)</f>
        <v>2</v>
      </c>
      <c r="P42" s="9">
        <f ca="1">IF($O42&gt;0,SUMIF('REGION INN'!$B$6:$B$429,'Innovation potential'!$B42,'REGION INN'!D$6:D$429)/$O42,"")</f>
        <v>0</v>
      </c>
      <c r="Q42" s="9">
        <f ca="1">IF($O42&gt;0,SUMIF('REGION INN'!$B$6:$B$429,'Innovation potential'!$B42,'REGION INN'!E$6:E$429)/$O42,"")</f>
        <v>0</v>
      </c>
      <c r="R42" s="9">
        <f ca="1">IF($O42&gt;0,SUMIF('REGION INN'!$B$6:$B$429,'Innovation potential'!$B42,'REGION INN'!F$6:F$429)/$O42,"")</f>
        <v>0</v>
      </c>
      <c r="S42" s="9">
        <f ca="1">IF($O42&gt;0,SUMIF('REGION INN'!$B$6:$B$429,'Innovation potential'!$B42,'REGION INN'!G$6:G$429)/$O42,"")</f>
        <v>0</v>
      </c>
      <c r="U42" s="9">
        <f ca="1">IF($O42&gt;0,SUMIF('REGION INN'!$B$6:$B$429,'Innovation potential'!$B42,'REGION INN'!I$6:I$429)/$O42,"")</f>
        <v>0</v>
      </c>
      <c r="V42" s="9">
        <f ca="1">IF($O42&gt;0,SUMIF('REGION INN'!$B$6:$B$429,'Innovation potential'!$B42,'REGION INN'!J$6:J$429)/$O42,"")</f>
        <v>0</v>
      </c>
      <c r="W42" s="9">
        <f ca="1">IF($O42&gt;0,SUMIF('REGION INN'!$B$6:$B$429,'Innovation potential'!$B42,'REGION INN'!K$6:K$429)/$O42,"")</f>
        <v>0</v>
      </c>
      <c r="X42" s="9">
        <f ca="1">IF($O42&gt;0,SUMIF('REGION INN'!$B$6:$B$429,'Innovation potential'!$B42,'REGION INN'!L$6:L$429)/$O42,"")</f>
        <v>0</v>
      </c>
      <c r="Z42" s="144" t="str">
        <f>IF('Innovation potential'!$A42=2,IF(ISNUMBER(P42/P$22),P42/P$22,""),"")</f>
        <v/>
      </c>
      <c r="AA42" s="144" t="str">
        <f>IF('Innovation potential'!$A42=2,IF(ISNUMBER(Q42/Q$22),Q42/Q$22,""),"")</f>
        <v/>
      </c>
      <c r="AB42" s="144" t="str">
        <f>IF('Innovation potential'!$A42=2,IF(ISNUMBER(R42/R$22),R42/R$22,""),"")</f>
        <v/>
      </c>
      <c r="AC42" s="144" t="str">
        <f>IF('Innovation potential'!$A42=2,IF(ISNUMBER(S42/S$22),S42/S$22,""),"")</f>
        <v/>
      </c>
      <c r="AE42" s="144" t="str">
        <f>IF('Innovation potential'!$A42=2,IF(ISNUMBER(P42/E42),P42/E42,""),"")</f>
        <v/>
      </c>
      <c r="AF42" s="144" t="str">
        <f>IF('Innovation potential'!$A42=2,IF(ISNUMBER(Q42/F42),Q42/F42,""),"")</f>
        <v/>
      </c>
      <c r="AG42" s="144" t="str">
        <f>IF('Innovation potential'!$A42=2,IF(ISNUMBER(R42/G42),R42/G42,""),"")</f>
        <v/>
      </c>
      <c r="AH42" s="144" t="str">
        <f>IF('Innovation potential'!$A42=2,IF(ISNUMBER(S42/H42),S42/H42,""),"")</f>
        <v/>
      </c>
      <c r="AJ42" s="144" t="str">
        <f>IF('Innovation potential'!$A42=2,IF(ISNUMBER(U42/U$22),U42/U$22,""),"")</f>
        <v/>
      </c>
      <c r="AK42" s="144" t="str">
        <f>IF('Innovation potential'!$A42=2,IF(ISNUMBER(V42/V$22),V42/V$22,""),"")</f>
        <v/>
      </c>
      <c r="AL42" s="144" t="str">
        <f>IF('Innovation potential'!$A42=2,IF(ISNUMBER(W42/W$22),W42/W$22,""),"")</f>
        <v/>
      </c>
      <c r="AM42" s="144" t="str">
        <f>IF('Innovation potential'!$A42=2,IF(ISNUMBER(X42/X$22),X42/X$22,""),"")</f>
        <v/>
      </c>
      <c r="AO42" s="144" t="str">
        <f>IF('Innovation potential'!$A42=2,IF(ISNUMBER(U42/J42),U42/J42,""),"")</f>
        <v/>
      </c>
      <c r="AP42" s="144" t="str">
        <f>IF('Innovation potential'!$A42=2,IF(ISNUMBER(V42/K42),V42/K42,""),"")</f>
        <v/>
      </c>
      <c r="AQ42" s="144" t="str">
        <f>IF('Innovation potential'!$A42=2,IF(ISNUMBER(W42/L42),W42/L42,""),"")</f>
        <v/>
      </c>
      <c r="AR42" s="144" t="str">
        <f>IF('Innovation potential'!$A42=2,IF(ISNUMBER(X42/M42),X42/M42,""),"")</f>
        <v/>
      </c>
    </row>
    <row r="43" spans="1:44" x14ac:dyDescent="0.2">
      <c r="A43" s="39">
        <f>'Industry selection'!C43</f>
        <v>2</v>
      </c>
      <c r="B43" s="2">
        <v>10.3</v>
      </c>
      <c r="C43" s="2" t="s">
        <v>88</v>
      </c>
      <c r="D43" s="2">
        <f>COUNTIF('Ukraine INN'!$B$6:$B$429,'Innovation potential'!$B43)</f>
        <v>1</v>
      </c>
      <c r="E43" s="9">
        <f ca="1">IF($D43&gt;0,SUMIF('Ukraine INN'!$B$6:$B$429,'Innovation potential'!$B43,'Ukraine INN'!D$6:D$429)/$D43,"")</f>
        <v>10.526315789473683</v>
      </c>
      <c r="F43" s="9">
        <f ca="1">IF($D43&gt;0,SUMIF('Ukraine INN'!$B$6:$B$429,'Innovation potential'!$B43,'Ukraine INN'!E$6:E$429)/$D43,"")</f>
        <v>10.526315789473683</v>
      </c>
      <c r="G43" s="9">
        <f ca="1">IF($D43&gt;0,SUMIF('Ukraine INN'!$B$6:$B$429,'Innovation potential'!$B43,'Ukraine INN'!F$6:F$429)/$D43,"")</f>
        <v>3.007518796992481</v>
      </c>
      <c r="H43" s="9">
        <f ca="1">IF($D43&gt;0,SUMIF('Ukraine INN'!$B$6:$B$429,'Innovation potential'!$B43,'Ukraine INN'!G$6:G$429)/$D43,"")</f>
        <v>10.526315789473683</v>
      </c>
      <c r="J43" s="9">
        <f ca="1">IF($D43&gt;0,SUMIF('Ukraine INN'!$B$6:$B$429,'Innovation potential'!$B43,'Ukraine INN'!I$6:I$429)/$D43,"")</f>
        <v>8.064516129032258</v>
      </c>
      <c r="K43" s="9">
        <f ca="1">IF($D43&gt;0,SUMIF('Ukraine INN'!$B$6:$B$429,'Innovation potential'!$B43,'Ukraine INN'!J$6:J$429)/$D43,"")</f>
        <v>12.903225806451612</v>
      </c>
      <c r="L43" s="9">
        <f ca="1">IF($D43&gt;0,SUMIF('Ukraine INN'!$B$6:$B$429,'Innovation potential'!$B43,'Ukraine INN'!K$6:K$429)/$D43,"")</f>
        <v>10.483870967741936</v>
      </c>
      <c r="M43" s="9">
        <f ca="1">IF($D43&gt;0,SUMIF('Ukraine INN'!$B$6:$B$429,'Innovation potential'!$B43,'Ukraine INN'!L$6:L$429)/$D43,"")</f>
        <v>18.548387096774192</v>
      </c>
      <c r="O43" s="2">
        <f>COUNTIF('REGION INN'!$B$6:$B$429,'Innovation potential'!$B43)</f>
        <v>1</v>
      </c>
      <c r="P43" s="9">
        <f ca="1">IF($O43&gt;0,SUMIF('REGION INN'!$B$6:$B$429,'Innovation potential'!$B43,'REGION INN'!D$6:D$429)/$O43,"")</f>
        <v>0</v>
      </c>
      <c r="Q43" s="9">
        <f ca="1">IF($O43&gt;0,SUMIF('REGION INN'!$B$6:$B$429,'Innovation potential'!$B43,'REGION INN'!E$6:E$429)/$O43,"")</f>
        <v>0</v>
      </c>
      <c r="R43" s="9">
        <f ca="1">IF($O43&gt;0,SUMIF('REGION INN'!$B$6:$B$429,'Innovation potential'!$B43,'REGION INN'!F$6:F$429)/$O43,"")</f>
        <v>0</v>
      </c>
      <c r="S43" s="9">
        <f ca="1">IF($O43&gt;0,SUMIF('REGION INN'!$B$6:$B$429,'Innovation potential'!$B43,'REGION INN'!G$6:G$429)/$O43,"")</f>
        <v>0</v>
      </c>
      <c r="U43" s="9">
        <f ca="1">IF($O43&gt;0,SUMIF('REGION INN'!$B$6:$B$429,'Innovation potential'!$B43,'REGION INN'!I$6:I$429)/$O43,"")</f>
        <v>20</v>
      </c>
      <c r="V43" s="9">
        <f ca="1">IF($O43&gt;0,SUMIF('REGION INN'!$B$6:$B$429,'Innovation potential'!$B43,'REGION INN'!J$6:J$429)/$O43,"")</f>
        <v>0</v>
      </c>
      <c r="W43" s="9">
        <f ca="1">IF($O43&gt;0,SUMIF('REGION INN'!$B$6:$B$429,'Innovation potential'!$B43,'REGION INN'!K$6:K$429)/$O43,"")</f>
        <v>20</v>
      </c>
      <c r="X43" s="9">
        <f ca="1">IF($O43&gt;0,SUMIF('REGION INN'!$B$6:$B$429,'Innovation potential'!$B43,'REGION INN'!L$6:L$429)/$O43,"")</f>
        <v>0</v>
      </c>
      <c r="Z43" s="144">
        <f ca="1">IF('Innovation potential'!$A43=2,IF(ISNUMBER(P43/P$22),P43/P$22,""),"")</f>
        <v>0</v>
      </c>
      <c r="AA43" s="144">
        <f ca="1">IF('Innovation potential'!$A43=2,IF(ISNUMBER(Q43/Q$22),Q43/Q$22,""),"")</f>
        <v>0</v>
      </c>
      <c r="AB43" s="144">
        <f ca="1">IF('Innovation potential'!$A43=2,IF(ISNUMBER(R43/R$22),R43/R$22,""),"")</f>
        <v>0</v>
      </c>
      <c r="AC43" s="144">
        <f ca="1">IF('Innovation potential'!$A43=2,IF(ISNUMBER(S43/S$22),S43/S$22,""),"")</f>
        <v>0</v>
      </c>
      <c r="AE43" s="144">
        <f ca="1">IF('Innovation potential'!$A43=2,IF(ISNUMBER(P43/E43),P43/E43,""),"")</f>
        <v>0</v>
      </c>
      <c r="AF43" s="144">
        <f ca="1">IF('Innovation potential'!$A43=2,IF(ISNUMBER(Q43/F43),Q43/F43,""),"")</f>
        <v>0</v>
      </c>
      <c r="AG43" s="144">
        <f ca="1">IF('Innovation potential'!$A43=2,IF(ISNUMBER(R43/G43),R43/G43,""),"")</f>
        <v>0</v>
      </c>
      <c r="AH43" s="144">
        <f ca="1">IF('Innovation potential'!$A43=2,IF(ISNUMBER(S43/H43),S43/H43,""),"")</f>
        <v>0</v>
      </c>
      <c r="AJ43" s="144">
        <f ca="1">IF('Innovation potential'!$A43=2,IF(ISNUMBER(U43/U$22),U43/U$22,""),"")</f>
        <v>1.446264194450479</v>
      </c>
      <c r="AK43" s="144">
        <f ca="1">IF('Innovation potential'!$A43=2,IF(ISNUMBER(V43/V$22),V43/V$22,""),"")</f>
        <v>0</v>
      </c>
      <c r="AL43" s="144">
        <f ca="1">IF('Innovation potential'!$A43=2,IF(ISNUMBER(W43/W$22),W43/W$22,""),"")</f>
        <v>2.1021838512989133</v>
      </c>
      <c r="AM43" s="144">
        <f ca="1">IF('Innovation potential'!$A43=2,IF(ISNUMBER(X43/X$22),X43/X$22,""),"")</f>
        <v>0</v>
      </c>
      <c r="AO43" s="144">
        <f ca="1">IF('Innovation potential'!$A43=2,IF(ISNUMBER(U43/J43),U43/J43,""),"")</f>
        <v>2.48</v>
      </c>
      <c r="AP43" s="144">
        <f ca="1">IF('Innovation potential'!$A43=2,IF(ISNUMBER(V43/K43),V43/K43,""),"")</f>
        <v>0</v>
      </c>
      <c r="AQ43" s="144">
        <f ca="1">IF('Innovation potential'!$A43=2,IF(ISNUMBER(W43/L43),W43/L43,""),"")</f>
        <v>1.9076923076923076</v>
      </c>
      <c r="AR43" s="144">
        <f ca="1">IF('Innovation potential'!$A43=2,IF(ISNUMBER(X43/M43),X43/M43,""),"")</f>
        <v>0</v>
      </c>
    </row>
    <row r="44" spans="1:44" x14ac:dyDescent="0.2">
      <c r="A44" s="39">
        <f>'Industry selection'!C44</f>
        <v>2</v>
      </c>
      <c r="B44" s="2">
        <v>10.4</v>
      </c>
      <c r="C44" s="2" t="s">
        <v>90</v>
      </c>
      <c r="D44" s="2">
        <f>COUNTIF('Ukraine INN'!$B$6:$B$429,'Innovation potential'!$B44)</f>
        <v>1</v>
      </c>
      <c r="E44" s="9">
        <f ca="1">IF($D44&gt;0,SUMIF('Ukraine INN'!$B$6:$B$429,'Innovation potential'!$B44,'Ukraine INN'!D$6:D$429)/$D44,"")</f>
        <v>18.642936596218021</v>
      </c>
      <c r="F44" s="9">
        <f ca="1">IF($D44&gt;0,SUMIF('Ukraine INN'!$B$6:$B$429,'Innovation potential'!$B44,'Ukraine INN'!E$6:E$429)/$D44,"")</f>
        <v>14.638487208008899</v>
      </c>
      <c r="G44" s="9">
        <f ca="1">IF($D44&gt;0,SUMIF('Ukraine INN'!$B$6:$B$429,'Innovation potential'!$B44,'Ukraine INN'!F$6:F$429)/$D44,"")</f>
        <v>8.6540600667408221</v>
      </c>
      <c r="H44" s="9">
        <f ca="1">IF($D44&gt;0,SUMIF('Ukraine INN'!$B$6:$B$429,'Innovation potential'!$B44,'Ukraine INN'!G$6:G$429)/$D44,"")</f>
        <v>14.638487208008899</v>
      </c>
      <c r="J44" s="9">
        <f ca="1">IF($D44&gt;0,SUMIF('Ukraine INN'!$B$6:$B$429,'Innovation potential'!$B44,'Ukraine INN'!I$6:I$429)/$D44,"")</f>
        <v>8.8397212543553998</v>
      </c>
      <c r="K44" s="9">
        <f ca="1">IF($D44&gt;0,SUMIF('Ukraine INN'!$B$6:$B$429,'Innovation potential'!$B44,'Ukraine INN'!J$6:J$429)/$D44,"")</f>
        <v>14.745644599303136</v>
      </c>
      <c r="L44" s="9">
        <f ca="1">IF($D44&gt;0,SUMIF('Ukraine INN'!$B$6:$B$429,'Innovation potential'!$B44,'Ukraine INN'!K$6:K$429)/$D44,"")</f>
        <v>12.383275261324043</v>
      </c>
      <c r="M44" s="9">
        <f ca="1">IF($D44&gt;0,SUMIF('Ukraine INN'!$B$6:$B$429,'Innovation potential'!$B44,'Ukraine INN'!L$6:L$429)/$D44,"")</f>
        <v>13.564459930313589</v>
      </c>
      <c r="O44" s="2">
        <f>COUNTIF('REGION INN'!$B$6:$B$429,'Innovation potential'!$B44)</f>
        <v>1</v>
      </c>
      <c r="P44" s="9">
        <f ca="1">IF($O44&gt;0,SUMIF('REGION INN'!$B$6:$B$429,'Innovation potential'!$B44,'REGION INN'!D$6:D$429)/$O44,"")</f>
        <v>0</v>
      </c>
      <c r="Q44" s="9">
        <f ca="1">IF($O44&gt;0,SUMIF('REGION INN'!$B$6:$B$429,'Innovation potential'!$B44,'REGION INN'!E$6:E$429)/$O44,"")</f>
        <v>0</v>
      </c>
      <c r="R44" s="9">
        <f ca="1">IF($O44&gt;0,SUMIF('REGION INN'!$B$6:$B$429,'Innovation potential'!$B44,'REGION INN'!F$6:F$429)/$O44,"")</f>
        <v>0</v>
      </c>
      <c r="S44" s="9">
        <f ca="1">IF($O44&gt;0,SUMIF('REGION INN'!$B$6:$B$429,'Innovation potential'!$B44,'REGION INN'!G$6:G$429)/$O44,"")</f>
        <v>0</v>
      </c>
      <c r="U44" s="9">
        <f ca="1">IF($O44&gt;0,SUMIF('REGION INN'!$B$6:$B$429,'Innovation potential'!$B44,'REGION INN'!I$6:I$429)/$O44,"")</f>
        <v>0</v>
      </c>
      <c r="V44" s="9">
        <f ca="1">IF($O44&gt;0,SUMIF('REGION INN'!$B$6:$B$429,'Innovation potential'!$B44,'REGION INN'!J$6:J$429)/$O44,"")</f>
        <v>100</v>
      </c>
      <c r="W44" s="9">
        <f ca="1">IF($O44&gt;0,SUMIF('REGION INN'!$B$6:$B$429,'Innovation potential'!$B44,'REGION INN'!K$6:K$429)/$O44,"")</f>
        <v>0</v>
      </c>
      <c r="X44" s="9">
        <f ca="1">IF($O44&gt;0,SUMIF('REGION INN'!$B$6:$B$429,'Innovation potential'!$B44,'REGION INN'!L$6:L$429)/$O44,"")</f>
        <v>0</v>
      </c>
      <c r="Z44" s="144">
        <f ca="1">IF('Innovation potential'!$A44=2,IF(ISNUMBER(P44/P$22),P44/P$22,""),"")</f>
        <v>0</v>
      </c>
      <c r="AA44" s="144">
        <f ca="1">IF('Innovation potential'!$A44=2,IF(ISNUMBER(Q44/Q$22),Q44/Q$22,""),"")</f>
        <v>0</v>
      </c>
      <c r="AB44" s="144">
        <f ca="1">IF('Innovation potential'!$A44=2,IF(ISNUMBER(R44/R$22),R44/R$22,""),"")</f>
        <v>0</v>
      </c>
      <c r="AC44" s="144">
        <f ca="1">IF('Innovation potential'!$A44=2,IF(ISNUMBER(S44/S$22),S44/S$22,""),"")</f>
        <v>0</v>
      </c>
      <c r="AE44" s="144">
        <f ca="1">IF('Innovation potential'!$A44=2,IF(ISNUMBER(P44/E44),P44/E44,""),"")</f>
        <v>0</v>
      </c>
      <c r="AF44" s="144">
        <f ca="1">IF('Innovation potential'!$A44=2,IF(ISNUMBER(Q44/F44),Q44/F44,""),"")</f>
        <v>0</v>
      </c>
      <c r="AG44" s="144">
        <f ca="1">IF('Innovation potential'!$A44=2,IF(ISNUMBER(R44/G44),R44/G44,""),"")</f>
        <v>0</v>
      </c>
      <c r="AH44" s="144">
        <f ca="1">IF('Innovation potential'!$A44=2,IF(ISNUMBER(S44/H44),S44/H44,""),"")</f>
        <v>0</v>
      </c>
      <c r="AJ44" s="144">
        <f ca="1">IF('Innovation potential'!$A44=2,IF(ISNUMBER(U44/U$22),U44/U$22,""),"")</f>
        <v>0</v>
      </c>
      <c r="AK44" s="144">
        <f ca="1">IF('Innovation potential'!$A44=2,IF(ISNUMBER(V44/V$22),V44/V$22,""),"")</f>
        <v>6.9544891075547968</v>
      </c>
      <c r="AL44" s="144">
        <f ca="1">IF('Innovation potential'!$A44=2,IF(ISNUMBER(W44/W$22),W44/W$22,""),"")</f>
        <v>0</v>
      </c>
      <c r="AM44" s="144">
        <f ca="1">IF('Innovation potential'!$A44=2,IF(ISNUMBER(X44/X$22),X44/X$22,""),"")</f>
        <v>0</v>
      </c>
      <c r="AO44" s="144">
        <f ca="1">IF('Innovation potential'!$A44=2,IF(ISNUMBER(U44/J44),U44/J44,""),"")</f>
        <v>0</v>
      </c>
      <c r="AP44" s="144">
        <f ca="1">IF('Innovation potential'!$A44=2,IF(ISNUMBER(V44/K44),V44/K44,""),"")</f>
        <v>6.7816635160680532</v>
      </c>
      <c r="AQ44" s="144">
        <f ca="1">IF('Innovation potential'!$A44=2,IF(ISNUMBER(W44/L44),W44/L44,""),"")</f>
        <v>0</v>
      </c>
      <c r="AR44" s="144">
        <f ca="1">IF('Innovation potential'!$A44=2,IF(ISNUMBER(X44/M44),X44/M44,""),"")</f>
        <v>0</v>
      </c>
    </row>
    <row r="45" spans="1:44" x14ac:dyDescent="0.2">
      <c r="A45" s="39">
        <f>'Industry selection'!C45</f>
        <v>2</v>
      </c>
      <c r="B45" s="2">
        <v>10.5</v>
      </c>
      <c r="C45" s="2" t="s">
        <v>92</v>
      </c>
      <c r="D45" s="2">
        <f>COUNTIF('Ukraine INN'!$B$6:$B$429,'Innovation potential'!$B45)</f>
        <v>1</v>
      </c>
      <c r="E45" s="9">
        <f ca="1">IF($D45&gt;0,SUMIF('Ukraine INN'!$B$6:$B$429,'Innovation potential'!$B45,'Ukraine INN'!D$6:D$429)/$D45,"")</f>
        <v>16.161616161616163</v>
      </c>
      <c r="F45" s="9">
        <f ca="1">IF($D45&gt;0,SUMIF('Ukraine INN'!$B$6:$B$429,'Innovation potential'!$B45,'Ukraine INN'!E$6:E$429)/$D45,"")</f>
        <v>16.666666666666664</v>
      </c>
      <c r="G45" s="9">
        <f ca="1">IF($D45&gt;0,SUMIF('Ukraine INN'!$B$6:$B$429,'Innovation potential'!$B45,'Ukraine INN'!F$6:F$429)/$D45,"")</f>
        <v>6.0606060606060606</v>
      </c>
      <c r="H45" s="9">
        <f ca="1">IF($D45&gt;0,SUMIF('Ukraine INN'!$B$6:$B$429,'Innovation potential'!$B45,'Ukraine INN'!G$6:G$429)/$D45,"")</f>
        <v>17.171717171717169</v>
      </c>
      <c r="J45" s="9">
        <f ca="1">IF($D45&gt;0,SUMIF('Ukraine INN'!$B$6:$B$429,'Innovation potential'!$B45,'Ukraine INN'!I$6:I$429)/$D45,"")</f>
        <v>14.124293785310735</v>
      </c>
      <c r="K45" s="9">
        <f ca="1">IF($D45&gt;0,SUMIF('Ukraine INN'!$B$6:$B$429,'Innovation potential'!$B45,'Ukraine INN'!J$6:J$429)/$D45,"")</f>
        <v>19.209039548022599</v>
      </c>
      <c r="L45" s="9">
        <f ca="1">IF($D45&gt;0,SUMIF('Ukraine INN'!$B$6:$B$429,'Innovation potential'!$B45,'Ukraine INN'!K$6:K$429)/$D45,"")</f>
        <v>12.994350282485875</v>
      </c>
      <c r="M45" s="9">
        <f ca="1">IF($D45&gt;0,SUMIF('Ukraine INN'!$B$6:$B$429,'Innovation potential'!$B45,'Ukraine INN'!L$6:L$429)/$D45,"")</f>
        <v>20.903954802259886</v>
      </c>
      <c r="O45" s="2">
        <f>COUNTIF('REGION INN'!$B$6:$B$429,'Innovation potential'!$B45)</f>
        <v>1</v>
      </c>
      <c r="P45" s="9">
        <f ca="1">IF($O45&gt;0,SUMIF('REGION INN'!$B$6:$B$429,'Innovation potential'!$B45,'REGION INN'!D$6:D$429)/$O45,"")</f>
        <v>12.5</v>
      </c>
      <c r="Q45" s="9">
        <f ca="1">IF($O45&gt;0,SUMIF('REGION INN'!$B$6:$B$429,'Innovation potential'!$B45,'REGION INN'!E$6:E$429)/$O45,"")</f>
        <v>12.5</v>
      </c>
      <c r="R45" s="9">
        <f ca="1">IF($O45&gt;0,SUMIF('REGION INN'!$B$6:$B$429,'Innovation potential'!$B45,'REGION INN'!F$6:F$429)/$O45,"")</f>
        <v>0</v>
      </c>
      <c r="S45" s="9">
        <f ca="1">IF($O45&gt;0,SUMIF('REGION INN'!$B$6:$B$429,'Innovation potential'!$B45,'REGION INN'!G$6:G$429)/$O45,"")</f>
        <v>12.5</v>
      </c>
      <c r="U45" s="9">
        <f ca="1">IF($O45&gt;0,SUMIF('REGION INN'!$B$6:$B$429,'Innovation potential'!$B45,'REGION INN'!I$6:I$429)/$O45,"")</f>
        <v>28.571428571428569</v>
      </c>
      <c r="V45" s="9">
        <f ca="1">IF($O45&gt;0,SUMIF('REGION INN'!$B$6:$B$429,'Innovation potential'!$B45,'REGION INN'!J$6:J$429)/$O45,"")</f>
        <v>28.571428571428569</v>
      </c>
      <c r="W45" s="9">
        <f ca="1">IF($O45&gt;0,SUMIF('REGION INN'!$B$6:$B$429,'Innovation potential'!$B45,'REGION INN'!K$6:K$429)/$O45,"")</f>
        <v>42.857142857142854</v>
      </c>
      <c r="X45" s="9">
        <f ca="1">IF($O45&gt;0,SUMIF('REGION INN'!$B$6:$B$429,'Innovation potential'!$B45,'REGION INN'!L$6:L$429)/$O45,"")</f>
        <v>42.857142857142854</v>
      </c>
      <c r="Z45" s="144">
        <f ca="1">IF('Innovation potential'!$A45=2,IF(ISNUMBER(P45/P$22),P45/P$22,""),"")</f>
        <v>1.7627543405800705</v>
      </c>
      <c r="AA45" s="144">
        <f ca="1">IF('Innovation potential'!$A45=2,IF(ISNUMBER(Q45/Q$22),Q45/Q$22,""),"")</f>
        <v>1.5030959918015692</v>
      </c>
      <c r="AB45" s="144">
        <f ca="1">IF('Innovation potential'!$A45=2,IF(ISNUMBER(R45/R$22),R45/R$22,""),"")</f>
        <v>0</v>
      </c>
      <c r="AC45" s="144">
        <f ca="1">IF('Innovation potential'!$A45=2,IF(ISNUMBER(S45/S$22),S45/S$22,""),"")</f>
        <v>1.5650387432311308</v>
      </c>
      <c r="AE45" s="144">
        <f ca="1">IF('Innovation potential'!$A45=2,IF(ISNUMBER(P45/E45),P45/E45,""),"")</f>
        <v>0.7734375</v>
      </c>
      <c r="AF45" s="144">
        <f ca="1">IF('Innovation potential'!$A45=2,IF(ISNUMBER(Q45/F45),Q45/F45,""),"")</f>
        <v>0.75000000000000011</v>
      </c>
      <c r="AG45" s="144">
        <f ca="1">IF('Innovation potential'!$A45=2,IF(ISNUMBER(R45/G45),R45/G45,""),"")</f>
        <v>0</v>
      </c>
      <c r="AH45" s="144">
        <f ca="1">IF('Innovation potential'!$A45=2,IF(ISNUMBER(S45/H45),S45/H45,""),"")</f>
        <v>0.72794117647058831</v>
      </c>
      <c r="AJ45" s="144">
        <f ca="1">IF('Innovation potential'!$A45=2,IF(ISNUMBER(U45/U$22),U45/U$22,""),"")</f>
        <v>2.066091706357827</v>
      </c>
      <c r="AK45" s="144">
        <f ca="1">IF('Innovation potential'!$A45=2,IF(ISNUMBER(V45/V$22),V45/V$22,""),"")</f>
        <v>1.986996887872799</v>
      </c>
      <c r="AL45" s="144">
        <f ca="1">IF('Innovation potential'!$A45=2,IF(ISNUMBER(W45/W$22),W45/W$22,""),"")</f>
        <v>4.5046796813548138</v>
      </c>
      <c r="AM45" s="144">
        <f ca="1">IF('Innovation potential'!$A45=2,IF(ISNUMBER(X45/X$22),X45/X$22,""),"")</f>
        <v>4.1026174741114634</v>
      </c>
      <c r="AO45" s="144">
        <f ca="1">IF('Innovation potential'!$A45=2,IF(ISNUMBER(U45/J45),U45/J45,""),"")</f>
        <v>2.0228571428571427</v>
      </c>
      <c r="AP45" s="144">
        <f ca="1">IF('Innovation potential'!$A45=2,IF(ISNUMBER(V45/K45),V45/K45,""),"")</f>
        <v>1.4873949579831931</v>
      </c>
      <c r="AQ45" s="144">
        <f ca="1">IF('Innovation potential'!$A45=2,IF(ISNUMBER(W45/L45),W45/L45,""),"")</f>
        <v>3.2981366459627326</v>
      </c>
      <c r="AR45" s="144">
        <f ca="1">IF('Innovation potential'!$A45=2,IF(ISNUMBER(X45/M45),X45/M45,""),"")</f>
        <v>2.0501930501930503</v>
      </c>
    </row>
    <row r="46" spans="1:44" x14ac:dyDescent="0.2">
      <c r="A46" s="39">
        <f>'Industry selection'!C46</f>
        <v>2</v>
      </c>
      <c r="B46" s="2">
        <v>10.6</v>
      </c>
      <c r="C46" s="2" t="s">
        <v>94</v>
      </c>
      <c r="D46" s="2">
        <f>COUNTIF('Ukraine INN'!$B$6:$B$429,'Innovation potential'!$B46)</f>
        <v>1</v>
      </c>
      <c r="E46" s="9">
        <f ca="1">IF($D46&gt;0,SUMIF('Ukraine INN'!$B$6:$B$429,'Innovation potential'!$B46,'Ukraine INN'!D$6:D$429)/$D46,"")</f>
        <v>3.664921465968586</v>
      </c>
      <c r="F46" s="9">
        <f ca="1">IF($D46&gt;0,SUMIF('Ukraine INN'!$B$6:$B$429,'Innovation potential'!$B46,'Ukraine INN'!E$6:E$429)/$D46,"")</f>
        <v>8.3769633507853403</v>
      </c>
      <c r="G46" s="9">
        <f ca="1">IF($D46&gt;0,SUMIF('Ukraine INN'!$B$6:$B$429,'Innovation potential'!$B46,'Ukraine INN'!F$6:F$429)/$D46,"")</f>
        <v>6.8062827225130889</v>
      </c>
      <c r="H46" s="9">
        <f ca="1">IF($D46&gt;0,SUMIF('Ukraine INN'!$B$6:$B$429,'Innovation potential'!$B46,'Ukraine INN'!G$6:G$429)/$D46,"")</f>
        <v>9.4240837696335085</v>
      </c>
      <c r="J46" s="9">
        <f ca="1">IF($D46&gt;0,SUMIF('Ukraine INN'!$B$6:$B$429,'Innovation potential'!$B46,'Ukraine INN'!I$6:I$429)/$D46,"")</f>
        <v>4.0404040404040407</v>
      </c>
      <c r="K46" s="9">
        <f ca="1">IF($D46&gt;0,SUMIF('Ukraine INN'!$B$6:$B$429,'Innovation potential'!$B46,'Ukraine INN'!J$6:J$429)/$D46,"")</f>
        <v>11.111111111111111</v>
      </c>
      <c r="L46" s="9">
        <f ca="1">IF($D46&gt;0,SUMIF('Ukraine INN'!$B$6:$B$429,'Innovation potential'!$B46,'Ukraine INN'!K$6:K$429)/$D46,"")</f>
        <v>10.606060606060606</v>
      </c>
      <c r="M46" s="9">
        <f ca="1">IF($D46&gt;0,SUMIF('Ukraine INN'!$B$6:$B$429,'Innovation potential'!$B46,'Ukraine INN'!L$6:L$429)/$D46,"")</f>
        <v>9.5959595959595951</v>
      </c>
      <c r="O46" s="2">
        <f>COUNTIF('REGION INN'!$B$6:$B$429,'Innovation potential'!$B46)</f>
        <v>1</v>
      </c>
      <c r="P46" s="9">
        <f ca="1">IF($O46&gt;0,SUMIF('REGION INN'!$B$6:$B$429,'Innovation potential'!$B46,'REGION INN'!D$6:D$429)/$O46,"")</f>
        <v>0</v>
      </c>
      <c r="Q46" s="9">
        <f ca="1">IF($O46&gt;0,SUMIF('REGION INN'!$B$6:$B$429,'Innovation potential'!$B46,'REGION INN'!E$6:E$429)/$O46,"")</f>
        <v>33.333333333333329</v>
      </c>
      <c r="R46" s="9">
        <f ca="1">IF($O46&gt;0,SUMIF('REGION INN'!$B$6:$B$429,'Innovation potential'!$B46,'REGION INN'!F$6:F$429)/$O46,"")</f>
        <v>0</v>
      </c>
      <c r="S46" s="9">
        <f ca="1">IF($O46&gt;0,SUMIF('REGION INN'!$B$6:$B$429,'Innovation potential'!$B46,'REGION INN'!G$6:G$429)/$O46,"")</f>
        <v>0</v>
      </c>
      <c r="U46" s="9">
        <f ca="1">IF($O46&gt;0,SUMIF('REGION INN'!$B$6:$B$429,'Innovation potential'!$B46,'REGION INN'!I$6:I$429)/$O46,"")</f>
        <v>0</v>
      </c>
      <c r="V46" s="9">
        <f ca="1">IF($O46&gt;0,SUMIF('REGION INN'!$B$6:$B$429,'Innovation potential'!$B46,'REGION INN'!J$6:J$429)/$O46,"")</f>
        <v>0</v>
      </c>
      <c r="W46" s="9">
        <f ca="1">IF($O46&gt;0,SUMIF('REGION INN'!$B$6:$B$429,'Innovation potential'!$B46,'REGION INN'!K$6:K$429)/$O46,"")</f>
        <v>0</v>
      </c>
      <c r="X46" s="9">
        <f ca="1">IF($O46&gt;0,SUMIF('REGION INN'!$B$6:$B$429,'Innovation potential'!$B46,'REGION INN'!L$6:L$429)/$O46,"")</f>
        <v>0</v>
      </c>
      <c r="Z46" s="144">
        <f ca="1">IF('Innovation potential'!$A46=2,IF(ISNUMBER(P46/P$22),P46/P$22,""),"")</f>
        <v>0</v>
      </c>
      <c r="AA46" s="144">
        <f ca="1">IF('Innovation potential'!$A46=2,IF(ISNUMBER(Q46/Q$22),Q46/Q$22,""),"")</f>
        <v>4.0082559781375178</v>
      </c>
      <c r="AB46" s="144">
        <f ca="1">IF('Innovation potential'!$A46=2,IF(ISNUMBER(R46/R$22),R46/R$22,""),"")</f>
        <v>0</v>
      </c>
      <c r="AC46" s="144">
        <f ca="1">IF('Innovation potential'!$A46=2,IF(ISNUMBER(S46/S$22),S46/S$22,""),"")</f>
        <v>0</v>
      </c>
      <c r="AE46" s="144">
        <f ca="1">IF('Innovation potential'!$A46=2,IF(ISNUMBER(P46/E46),P46/E46,""),"")</f>
        <v>0</v>
      </c>
      <c r="AF46" s="144">
        <f ca="1">IF('Innovation potential'!$A46=2,IF(ISNUMBER(Q46/F46),Q46/F46,""),"")</f>
        <v>3.9791666666666661</v>
      </c>
      <c r="AG46" s="144">
        <f ca="1">IF('Innovation potential'!$A46=2,IF(ISNUMBER(R46/G46),R46/G46,""),"")</f>
        <v>0</v>
      </c>
      <c r="AH46" s="144">
        <f ca="1">IF('Innovation potential'!$A46=2,IF(ISNUMBER(S46/H46),S46/H46,""),"")</f>
        <v>0</v>
      </c>
      <c r="AJ46" s="144">
        <f ca="1">IF('Innovation potential'!$A46=2,IF(ISNUMBER(U46/U$22),U46/U$22,""),"")</f>
        <v>0</v>
      </c>
      <c r="AK46" s="144">
        <f ca="1">IF('Innovation potential'!$A46=2,IF(ISNUMBER(V46/V$22),V46/V$22,""),"")</f>
        <v>0</v>
      </c>
      <c r="AL46" s="144">
        <f ca="1">IF('Innovation potential'!$A46=2,IF(ISNUMBER(W46/W$22),W46/W$22,""),"")</f>
        <v>0</v>
      </c>
      <c r="AM46" s="144">
        <f ca="1">IF('Innovation potential'!$A46=2,IF(ISNUMBER(X46/X$22),X46/X$22,""),"")</f>
        <v>0</v>
      </c>
      <c r="AO46" s="144">
        <f ca="1">IF('Innovation potential'!$A46=2,IF(ISNUMBER(U46/J46),U46/J46,""),"")</f>
        <v>0</v>
      </c>
      <c r="AP46" s="144">
        <f ca="1">IF('Innovation potential'!$A46=2,IF(ISNUMBER(V46/K46),V46/K46,""),"")</f>
        <v>0</v>
      </c>
      <c r="AQ46" s="144">
        <f ca="1">IF('Innovation potential'!$A46=2,IF(ISNUMBER(W46/L46),W46/L46,""),"")</f>
        <v>0</v>
      </c>
      <c r="AR46" s="144">
        <f ca="1">IF('Innovation potential'!$A46=2,IF(ISNUMBER(X46/M46),X46/M46,""),"")</f>
        <v>0</v>
      </c>
    </row>
    <row r="47" spans="1:44" x14ac:dyDescent="0.2">
      <c r="A47" s="39">
        <f>'Industry selection'!C47</f>
        <v>2</v>
      </c>
      <c r="B47" s="2">
        <v>10.7</v>
      </c>
      <c r="C47" s="2" t="s">
        <v>96</v>
      </c>
      <c r="D47" s="2">
        <f>COUNTIF('Ukraine INN'!$B$6:$B$429,'Innovation potential'!$B47)</f>
        <v>1</v>
      </c>
      <c r="E47" s="9">
        <f ca="1">IF($D47&gt;0,SUMIF('Ukraine INN'!$B$6:$B$429,'Innovation potential'!$B47,'Ukraine INN'!D$6:D$429)/$D47,"")</f>
        <v>9.7847358121330714</v>
      </c>
      <c r="F47" s="9">
        <f ca="1">IF($D47&gt;0,SUMIF('Ukraine INN'!$B$6:$B$429,'Innovation potential'!$B47,'Ukraine INN'!E$6:E$429)/$D47,"")</f>
        <v>8.2191780821917799</v>
      </c>
      <c r="G47" s="9">
        <f ca="1">IF($D47&gt;0,SUMIF('Ukraine INN'!$B$6:$B$429,'Innovation potential'!$B47,'Ukraine INN'!F$6:F$429)/$D47,"")</f>
        <v>3.3268101761252442</v>
      </c>
      <c r="H47" s="9">
        <f ca="1">IF($D47&gt;0,SUMIF('Ukraine INN'!$B$6:$B$429,'Innovation potential'!$B47,'Ukraine INN'!G$6:G$429)/$D47,"")</f>
        <v>9.5890410958904102</v>
      </c>
      <c r="J47" s="9">
        <f ca="1">IF($D47&gt;0,SUMIF('Ukraine INN'!$B$6:$B$429,'Innovation potential'!$B47,'Ukraine INN'!I$6:I$429)/$D47,"")</f>
        <v>10.089686098654708</v>
      </c>
      <c r="K47" s="9">
        <f ca="1">IF($D47&gt;0,SUMIF('Ukraine INN'!$B$6:$B$429,'Innovation potential'!$B47,'Ukraine INN'!J$6:J$429)/$D47,"")</f>
        <v>14.125560538116591</v>
      </c>
      <c r="L47" s="9">
        <f ca="1">IF($D47&gt;0,SUMIF('Ukraine INN'!$B$6:$B$429,'Innovation potential'!$B47,'Ukraine INN'!K$6:K$429)/$D47,"")</f>
        <v>7.8475336322869964</v>
      </c>
      <c r="M47" s="9">
        <f ca="1">IF($D47&gt;0,SUMIF('Ukraine INN'!$B$6:$B$429,'Innovation potential'!$B47,'Ukraine INN'!L$6:L$429)/$D47,"")</f>
        <v>17.264573991031391</v>
      </c>
      <c r="O47" s="2">
        <f>COUNTIF('REGION INN'!$B$6:$B$429,'Innovation potential'!$B47)</f>
        <v>1</v>
      </c>
      <c r="P47" s="9">
        <f ca="1">IF($O47&gt;0,SUMIF('REGION INN'!$B$6:$B$429,'Innovation potential'!$B47,'REGION INN'!D$6:D$429)/$O47,"")</f>
        <v>9.0909090909090917</v>
      </c>
      <c r="Q47" s="9">
        <f ca="1">IF($O47&gt;0,SUMIF('REGION INN'!$B$6:$B$429,'Innovation potential'!$B47,'REGION INN'!E$6:E$429)/$O47,"")</f>
        <v>4.5454545454545459</v>
      </c>
      <c r="R47" s="9">
        <f ca="1">IF($O47&gt;0,SUMIF('REGION INN'!$B$6:$B$429,'Innovation potential'!$B47,'REGION INN'!F$6:F$429)/$O47,"")</f>
        <v>4.5454545454545459</v>
      </c>
      <c r="S47" s="9">
        <f ca="1">IF($O47&gt;0,SUMIF('REGION INN'!$B$6:$B$429,'Innovation potential'!$B47,'REGION INN'!G$6:G$429)/$O47,"")</f>
        <v>18.181818181818183</v>
      </c>
      <c r="U47" s="9">
        <f ca="1">IF($O47&gt;0,SUMIF('REGION INN'!$B$6:$B$429,'Innovation potential'!$B47,'REGION INN'!I$6:I$429)/$O47,"")</f>
        <v>13.636363636363635</v>
      </c>
      <c r="V47" s="9">
        <f ca="1">IF($O47&gt;0,SUMIF('REGION INN'!$B$6:$B$429,'Innovation potential'!$B47,'REGION INN'!J$6:J$429)/$O47,"")</f>
        <v>18.181818181818183</v>
      </c>
      <c r="W47" s="9">
        <f ca="1">IF($O47&gt;0,SUMIF('REGION INN'!$B$6:$B$429,'Innovation potential'!$B47,'REGION INN'!K$6:K$429)/$O47,"")</f>
        <v>4.5454545454545459</v>
      </c>
      <c r="X47" s="9">
        <f ca="1">IF($O47&gt;0,SUMIF('REGION INN'!$B$6:$B$429,'Innovation potential'!$B47,'REGION INN'!L$6:L$429)/$O47,"")</f>
        <v>18.181818181818183</v>
      </c>
      <c r="Z47" s="144">
        <f ca="1">IF('Innovation potential'!$A47=2,IF(ISNUMBER(P47/P$22),P47/P$22,""),"")</f>
        <v>1.2820031567855059</v>
      </c>
      <c r="AA47" s="144">
        <f ca="1">IF('Innovation potential'!$A47=2,IF(ISNUMBER(Q47/Q$22),Q47/Q$22,""),"")</f>
        <v>0.54658036065511617</v>
      </c>
      <c r="AB47" s="144">
        <f ca="1">IF('Innovation potential'!$A47=2,IF(ISNUMBER(R47/R$22),R47/R$22,""),"")</f>
        <v>1.3271758691998341</v>
      </c>
      <c r="AC47" s="144">
        <f ca="1">IF('Innovation potential'!$A47=2,IF(ISNUMBER(S47/S$22),S47/S$22,""),"")</f>
        <v>2.2764199901543725</v>
      </c>
      <c r="AE47" s="144">
        <f ca="1">IF('Innovation potential'!$A47=2,IF(ISNUMBER(P47/E47),P47/E47,""),"")</f>
        <v>0.9290909090909093</v>
      </c>
      <c r="AF47" s="144">
        <f ca="1">IF('Innovation potential'!$A47=2,IF(ISNUMBER(Q47/F47),Q47/F47,""),"")</f>
        <v>0.55303030303030309</v>
      </c>
      <c r="AG47" s="144">
        <f ca="1">IF('Innovation potential'!$A47=2,IF(ISNUMBER(R47/G47),R47/G47,""),"")</f>
        <v>1.3663101604278078</v>
      </c>
      <c r="AH47" s="144">
        <f ca="1">IF('Innovation potential'!$A47=2,IF(ISNUMBER(S47/H47),S47/H47,""),"")</f>
        <v>1.8961038961038965</v>
      </c>
      <c r="AJ47" s="144">
        <f ca="1">IF('Innovation potential'!$A47=2,IF(ISNUMBER(U47/U$22),U47/U$22,""),"")</f>
        <v>0.98608922348896288</v>
      </c>
      <c r="AK47" s="144">
        <f ca="1">IF('Innovation potential'!$A47=2,IF(ISNUMBER(V47/V$22),V47/V$22,""),"")</f>
        <v>1.2644525650099632</v>
      </c>
      <c r="AL47" s="144">
        <f ca="1">IF('Innovation potential'!$A47=2,IF(ISNUMBER(W47/W$22),W47/W$22,""),"")</f>
        <v>0.47776905711338941</v>
      </c>
      <c r="AM47" s="144">
        <f ca="1">IF('Innovation potential'!$A47=2,IF(ISNUMBER(X47/X$22),X47/X$22,""),"")</f>
        <v>1.7405043829563787</v>
      </c>
      <c r="AO47" s="144">
        <f ca="1">IF('Innovation potential'!$A47=2,IF(ISNUMBER(U47/J47),U47/J47,""),"")</f>
        <v>1.3515151515151516</v>
      </c>
      <c r="AP47" s="144">
        <f ca="1">IF('Innovation potential'!$A47=2,IF(ISNUMBER(V47/K47),V47/K47,""),"")</f>
        <v>1.2871572871572874</v>
      </c>
      <c r="AQ47" s="144">
        <f ca="1">IF('Innovation potential'!$A47=2,IF(ISNUMBER(W47/L47),W47/L47,""),"")</f>
        <v>0.57922077922077919</v>
      </c>
      <c r="AR47" s="144">
        <f ca="1">IF('Innovation potential'!$A47=2,IF(ISNUMBER(X47/M47),X47/M47,""),"")</f>
        <v>1.053128689492326</v>
      </c>
    </row>
    <row r="48" spans="1:44" x14ac:dyDescent="0.2">
      <c r="A48" s="39">
        <f>'Industry selection'!C48</f>
        <v>2</v>
      </c>
      <c r="B48" s="2">
        <v>10.8</v>
      </c>
      <c r="C48" s="2" t="s">
        <v>98</v>
      </c>
      <c r="D48" s="2">
        <f>COUNTIF('Ukraine INN'!$B$6:$B$429,'Innovation potential'!$B48)</f>
        <v>1</v>
      </c>
      <c r="E48" s="9">
        <f ca="1">IF($D48&gt;0,SUMIF('Ukraine INN'!$B$6:$B$429,'Innovation potential'!$B48,'Ukraine INN'!D$6:D$429)/$D48,"")</f>
        <v>16.245487364620939</v>
      </c>
      <c r="F48" s="9">
        <f ca="1">IF($D48&gt;0,SUMIF('Ukraine INN'!$B$6:$B$429,'Innovation potential'!$B48,'Ukraine INN'!E$6:E$429)/$D48,"")</f>
        <v>16.967509025270758</v>
      </c>
      <c r="G48" s="9">
        <f ca="1">IF($D48&gt;0,SUMIF('Ukraine INN'!$B$6:$B$429,'Innovation potential'!$B48,'Ukraine INN'!F$6:F$429)/$D48,"")</f>
        <v>7.2202166064981945</v>
      </c>
      <c r="H48" s="9">
        <f ca="1">IF($D48&gt;0,SUMIF('Ukraine INN'!$B$6:$B$429,'Innovation potential'!$B48,'Ukraine INN'!G$6:G$429)/$D48,"")</f>
        <v>20.577617328519857</v>
      </c>
      <c r="J48" s="9">
        <f ca="1">IF($D48&gt;0,SUMIF('Ukraine INN'!$B$6:$B$429,'Innovation potential'!$B48,'Ukraine INN'!I$6:I$429)/$D48,"")</f>
        <v>11.627906976744185</v>
      </c>
      <c r="K48" s="9">
        <f ca="1">IF($D48&gt;0,SUMIF('Ukraine INN'!$B$6:$B$429,'Innovation potential'!$B48,'Ukraine INN'!J$6:J$429)/$D48,"")</f>
        <v>17.829457364341085</v>
      </c>
      <c r="L48" s="9">
        <f ca="1">IF($D48&gt;0,SUMIF('Ukraine INN'!$B$6:$B$429,'Innovation potential'!$B48,'Ukraine INN'!K$6:K$429)/$D48,"")</f>
        <v>9.6899224806201563</v>
      </c>
      <c r="M48" s="9">
        <f ca="1">IF($D48&gt;0,SUMIF('Ukraine INN'!$B$6:$B$429,'Innovation potential'!$B48,'Ukraine INN'!L$6:L$429)/$D48,"")</f>
        <v>19.767441860465116</v>
      </c>
      <c r="O48" s="2">
        <f>COUNTIF('REGION INN'!$B$6:$B$429,'Innovation potential'!$B48)</f>
        <v>1</v>
      </c>
      <c r="P48" s="9">
        <f ca="1">IF($O48&gt;0,SUMIF('REGION INN'!$B$6:$B$429,'Innovation potential'!$B48,'REGION INN'!D$6:D$429)/$O48,"")</f>
        <v>0</v>
      </c>
      <c r="Q48" s="9">
        <f ca="1">IF($O48&gt;0,SUMIF('REGION INN'!$B$6:$B$429,'Innovation potential'!$B48,'REGION INN'!E$6:E$429)/$O48,"")</f>
        <v>0</v>
      </c>
      <c r="R48" s="9">
        <f ca="1">IF($O48&gt;0,SUMIF('REGION INN'!$B$6:$B$429,'Innovation potential'!$B48,'REGION INN'!F$6:F$429)/$O48,"")</f>
        <v>0</v>
      </c>
      <c r="S48" s="9">
        <f ca="1">IF($O48&gt;0,SUMIF('REGION INN'!$B$6:$B$429,'Innovation potential'!$B48,'REGION INN'!G$6:G$429)/$O48,"")</f>
        <v>0</v>
      </c>
      <c r="U48" s="9">
        <f ca="1">IF($O48&gt;0,SUMIF('REGION INN'!$B$6:$B$429,'Innovation potential'!$B48,'REGION INN'!I$6:I$429)/$O48,"")</f>
        <v>0</v>
      </c>
      <c r="V48" s="9">
        <f ca="1">IF($O48&gt;0,SUMIF('REGION INN'!$B$6:$B$429,'Innovation potential'!$B48,'REGION INN'!J$6:J$429)/$O48,"")</f>
        <v>0</v>
      </c>
      <c r="W48" s="9">
        <f ca="1">IF($O48&gt;0,SUMIF('REGION INN'!$B$6:$B$429,'Innovation potential'!$B48,'REGION INN'!K$6:K$429)/$O48,"")</f>
        <v>0</v>
      </c>
      <c r="X48" s="9">
        <f ca="1">IF($O48&gt;0,SUMIF('REGION INN'!$B$6:$B$429,'Innovation potential'!$B48,'REGION INN'!L$6:L$429)/$O48,"")</f>
        <v>0</v>
      </c>
      <c r="Z48" s="144">
        <f ca="1">IF('Innovation potential'!$A48=2,IF(ISNUMBER(P48/P$22),P48/P$22,""),"")</f>
        <v>0</v>
      </c>
      <c r="AA48" s="144">
        <f ca="1">IF('Innovation potential'!$A48=2,IF(ISNUMBER(Q48/Q$22),Q48/Q$22,""),"")</f>
        <v>0</v>
      </c>
      <c r="AB48" s="144">
        <f ca="1">IF('Innovation potential'!$A48=2,IF(ISNUMBER(R48/R$22),R48/R$22,""),"")</f>
        <v>0</v>
      </c>
      <c r="AC48" s="144">
        <f ca="1">IF('Innovation potential'!$A48=2,IF(ISNUMBER(S48/S$22),S48/S$22,""),"")</f>
        <v>0</v>
      </c>
      <c r="AE48" s="144">
        <f ca="1">IF('Innovation potential'!$A48=2,IF(ISNUMBER(P48/E48),P48/E48,""),"")</f>
        <v>0</v>
      </c>
      <c r="AF48" s="144">
        <f ca="1">IF('Innovation potential'!$A48=2,IF(ISNUMBER(Q48/F48),Q48/F48,""),"")</f>
        <v>0</v>
      </c>
      <c r="AG48" s="144">
        <f ca="1">IF('Innovation potential'!$A48=2,IF(ISNUMBER(R48/G48),R48/G48,""),"")</f>
        <v>0</v>
      </c>
      <c r="AH48" s="144">
        <f ca="1">IF('Innovation potential'!$A48=2,IF(ISNUMBER(S48/H48),S48/H48,""),"")</f>
        <v>0</v>
      </c>
      <c r="AJ48" s="144">
        <f ca="1">IF('Innovation potential'!$A48=2,IF(ISNUMBER(U48/U$22),U48/U$22,""),"")</f>
        <v>0</v>
      </c>
      <c r="AK48" s="144">
        <f ca="1">IF('Innovation potential'!$A48=2,IF(ISNUMBER(V48/V$22),V48/V$22,""),"")</f>
        <v>0</v>
      </c>
      <c r="AL48" s="144">
        <f ca="1">IF('Innovation potential'!$A48=2,IF(ISNUMBER(W48/W$22),W48/W$22,""),"")</f>
        <v>0</v>
      </c>
      <c r="AM48" s="144">
        <f ca="1">IF('Innovation potential'!$A48=2,IF(ISNUMBER(X48/X$22),X48/X$22,""),"")</f>
        <v>0</v>
      </c>
      <c r="AO48" s="144">
        <f ca="1">IF('Innovation potential'!$A48=2,IF(ISNUMBER(U48/J48),U48/J48,""),"")</f>
        <v>0</v>
      </c>
      <c r="AP48" s="144">
        <f ca="1">IF('Innovation potential'!$A48=2,IF(ISNUMBER(V48/K48),V48/K48,""),"")</f>
        <v>0</v>
      </c>
      <c r="AQ48" s="144">
        <f ca="1">IF('Innovation potential'!$A48=2,IF(ISNUMBER(W48/L48),W48/L48,""),"")</f>
        <v>0</v>
      </c>
      <c r="AR48" s="144">
        <f ca="1">IF('Innovation potential'!$A48=2,IF(ISNUMBER(X48/M48),X48/M48,""),"")</f>
        <v>0</v>
      </c>
    </row>
    <row r="49" spans="1:44" x14ac:dyDescent="0.2">
      <c r="A49" s="39">
        <f>'Industry selection'!C49</f>
        <v>2</v>
      </c>
      <c r="B49" s="2">
        <v>10.9</v>
      </c>
      <c r="C49" s="2" t="s">
        <v>100</v>
      </c>
      <c r="D49" s="2">
        <f>COUNTIF('Ukraine INN'!$B$6:$B$429,'Innovation potential'!$B49)</f>
        <v>1</v>
      </c>
      <c r="E49" s="9">
        <f ca="1">IF($D49&gt;0,SUMIF('Ukraine INN'!$B$6:$B$429,'Innovation potential'!$B49,'Ukraine INN'!D$6:D$429)/$D49,"")</f>
        <v>4.6511627906976747</v>
      </c>
      <c r="F49" s="9">
        <f ca="1">IF($D49&gt;0,SUMIF('Ukraine INN'!$B$6:$B$429,'Innovation potential'!$B49,'Ukraine INN'!E$6:E$429)/$D49,"")</f>
        <v>10.465116279069768</v>
      </c>
      <c r="G49" s="9">
        <f ca="1">IF($D49&gt;0,SUMIF('Ukraine INN'!$B$6:$B$429,'Innovation potential'!$B49,'Ukraine INN'!F$6:F$429)/$D49,"")</f>
        <v>3.4883720930232558</v>
      </c>
      <c r="H49" s="9">
        <f ca="1">IF($D49&gt;0,SUMIF('Ukraine INN'!$B$6:$B$429,'Innovation potential'!$B49,'Ukraine INN'!G$6:G$429)/$D49,"")</f>
        <v>11.627906976744185</v>
      </c>
      <c r="J49" s="9">
        <f ca="1">IF($D49&gt;0,SUMIF('Ukraine INN'!$B$6:$B$429,'Innovation potential'!$B49,'Ukraine INN'!I$6:I$429)/$D49,"")</f>
        <v>5.0632911392405067</v>
      </c>
      <c r="K49" s="9">
        <f ca="1">IF($D49&gt;0,SUMIF('Ukraine INN'!$B$6:$B$429,'Innovation potential'!$B49,'Ukraine INN'!J$6:J$429)/$D49,"")</f>
        <v>8.8607594936708853</v>
      </c>
      <c r="L49" s="9">
        <f ca="1">IF($D49&gt;0,SUMIF('Ukraine INN'!$B$6:$B$429,'Innovation potential'!$B49,'Ukraine INN'!K$6:K$429)/$D49,"")</f>
        <v>6.3291139240506329</v>
      </c>
      <c r="M49" s="9">
        <f ca="1">IF($D49&gt;0,SUMIF('Ukraine INN'!$B$6:$B$429,'Innovation potential'!$B49,'Ukraine INN'!L$6:L$429)/$D49,"")</f>
        <v>11.39240506329114</v>
      </c>
      <c r="O49" s="2">
        <f>COUNTIF('REGION INN'!$B$6:$B$429,'Innovation potential'!$B49)</f>
        <v>1</v>
      </c>
      <c r="P49" s="9">
        <f ca="1">IF($O49&gt;0,SUMIF('REGION INN'!$B$6:$B$429,'Innovation potential'!$B49,'REGION INN'!D$6:D$429)/$O49,"")</f>
        <v>0</v>
      </c>
      <c r="Q49" s="9">
        <f ca="1">IF($O49&gt;0,SUMIF('REGION INN'!$B$6:$B$429,'Innovation potential'!$B49,'REGION INN'!E$6:E$429)/$O49,"")</f>
        <v>0</v>
      </c>
      <c r="R49" s="9">
        <f ca="1">IF($O49&gt;0,SUMIF('REGION INN'!$B$6:$B$429,'Innovation potential'!$B49,'REGION INN'!F$6:F$429)/$O49,"")</f>
        <v>0</v>
      </c>
      <c r="S49" s="9">
        <f ca="1">IF($O49&gt;0,SUMIF('REGION INN'!$B$6:$B$429,'Innovation potential'!$B49,'REGION INN'!G$6:G$429)/$O49,"")</f>
        <v>0</v>
      </c>
      <c r="U49" s="9">
        <f ca="1">IF($O49&gt;0,SUMIF('REGION INN'!$B$6:$B$429,'Innovation potential'!$B49,'REGION INN'!I$6:I$429)/$O49,"")</f>
        <v>0</v>
      </c>
      <c r="V49" s="9">
        <f ca="1">IF($O49&gt;0,SUMIF('REGION INN'!$B$6:$B$429,'Innovation potential'!$B49,'REGION INN'!J$6:J$429)/$O49,"")</f>
        <v>0</v>
      </c>
      <c r="W49" s="9">
        <f ca="1">IF($O49&gt;0,SUMIF('REGION INN'!$B$6:$B$429,'Innovation potential'!$B49,'REGION INN'!K$6:K$429)/$O49,"")</f>
        <v>0</v>
      </c>
      <c r="X49" s="9">
        <f ca="1">IF($O49&gt;0,SUMIF('REGION INN'!$B$6:$B$429,'Innovation potential'!$B49,'REGION INN'!L$6:L$429)/$O49,"")</f>
        <v>0</v>
      </c>
      <c r="Z49" s="144">
        <f ca="1">IF('Innovation potential'!$A49=2,IF(ISNUMBER(P49/P$22),P49/P$22,""),"")</f>
        <v>0</v>
      </c>
      <c r="AA49" s="144">
        <f ca="1">IF('Innovation potential'!$A49=2,IF(ISNUMBER(Q49/Q$22),Q49/Q$22,""),"")</f>
        <v>0</v>
      </c>
      <c r="AB49" s="144">
        <f ca="1">IF('Innovation potential'!$A49=2,IF(ISNUMBER(R49/R$22),R49/R$22,""),"")</f>
        <v>0</v>
      </c>
      <c r="AC49" s="144">
        <f ca="1">IF('Innovation potential'!$A49=2,IF(ISNUMBER(S49/S$22),S49/S$22,""),"")</f>
        <v>0</v>
      </c>
      <c r="AE49" s="144">
        <f ca="1">IF('Innovation potential'!$A49=2,IF(ISNUMBER(P49/E49),P49/E49,""),"")</f>
        <v>0</v>
      </c>
      <c r="AF49" s="144">
        <f ca="1">IF('Innovation potential'!$A49=2,IF(ISNUMBER(Q49/F49),Q49/F49,""),"")</f>
        <v>0</v>
      </c>
      <c r="AG49" s="144">
        <f ca="1">IF('Innovation potential'!$A49=2,IF(ISNUMBER(R49/G49),R49/G49,""),"")</f>
        <v>0</v>
      </c>
      <c r="AH49" s="144">
        <f ca="1">IF('Innovation potential'!$A49=2,IF(ISNUMBER(S49/H49),S49/H49,""),"")</f>
        <v>0</v>
      </c>
      <c r="AJ49" s="144">
        <f ca="1">IF('Innovation potential'!$A49=2,IF(ISNUMBER(U49/U$22),U49/U$22,""),"")</f>
        <v>0</v>
      </c>
      <c r="AK49" s="144">
        <f ca="1">IF('Innovation potential'!$A49=2,IF(ISNUMBER(V49/V$22),V49/V$22,""),"")</f>
        <v>0</v>
      </c>
      <c r="AL49" s="144">
        <f ca="1">IF('Innovation potential'!$A49=2,IF(ISNUMBER(W49/W$22),W49/W$22,""),"")</f>
        <v>0</v>
      </c>
      <c r="AM49" s="144">
        <f ca="1">IF('Innovation potential'!$A49=2,IF(ISNUMBER(X49/X$22),X49/X$22,""),"")</f>
        <v>0</v>
      </c>
      <c r="AO49" s="144">
        <f ca="1">IF('Innovation potential'!$A49=2,IF(ISNUMBER(U49/J49),U49/J49,""),"")</f>
        <v>0</v>
      </c>
      <c r="AP49" s="144">
        <f ca="1">IF('Innovation potential'!$A49=2,IF(ISNUMBER(V49/K49),V49/K49,""),"")</f>
        <v>0</v>
      </c>
      <c r="AQ49" s="144">
        <f ca="1">IF('Innovation potential'!$A49=2,IF(ISNUMBER(W49/L49),W49/L49,""),"")</f>
        <v>0</v>
      </c>
      <c r="AR49" s="144">
        <f ca="1">IF('Innovation potential'!$A49=2,IF(ISNUMBER(X49/M49),X49/M49,""),"")</f>
        <v>0</v>
      </c>
    </row>
    <row r="50" spans="1:44" x14ac:dyDescent="0.2">
      <c r="A50" s="39">
        <f>'Industry selection'!C50</f>
        <v>2</v>
      </c>
      <c r="B50" s="2">
        <v>11</v>
      </c>
      <c r="C50" s="2" t="s">
        <v>102</v>
      </c>
      <c r="D50" s="2">
        <f>COUNTIF('Ukraine INN'!$B$6:$B$429,'Innovation potential'!$B50)</f>
        <v>2</v>
      </c>
      <c r="E50" s="9">
        <f ca="1">IF($D50&gt;0,SUMIF('Ukraine INN'!$B$6:$B$429,'Innovation potential'!$B50,'Ukraine INN'!D$6:D$429)/$D50,"")</f>
        <v>35.146443514644346</v>
      </c>
      <c r="F50" s="9">
        <f ca="1">IF($D50&gt;0,SUMIF('Ukraine INN'!$B$6:$B$429,'Innovation potential'!$B50,'Ukraine INN'!E$6:E$429)/$D50,"")</f>
        <v>34.309623430962347</v>
      </c>
      <c r="G50" s="9">
        <f ca="1">IF($D50&gt;0,SUMIF('Ukraine INN'!$B$6:$B$429,'Innovation potential'!$B50,'Ukraine INN'!F$6:F$429)/$D50,"")</f>
        <v>9.2050209205020916</v>
      </c>
      <c r="H50" s="9">
        <f ca="1">IF($D50&gt;0,SUMIF('Ukraine INN'!$B$6:$B$429,'Innovation potential'!$B50,'Ukraine INN'!G$6:G$429)/$D50,"")</f>
        <v>32.635983263598327</v>
      </c>
      <c r="J50" s="9">
        <f ca="1">IF($D50&gt;0,SUMIF('Ukraine INN'!$B$6:$B$429,'Innovation potential'!$B50,'Ukraine INN'!I$6:I$429)/$D50,"")</f>
        <v>33.766233766233768</v>
      </c>
      <c r="K50" s="9">
        <f ca="1">IF($D50&gt;0,SUMIF('Ukraine INN'!$B$6:$B$429,'Innovation potential'!$B50,'Ukraine INN'!J$6:J$429)/$D50,"")</f>
        <v>41.558441558441558</v>
      </c>
      <c r="L50" s="9">
        <f ca="1">IF($D50&gt;0,SUMIF('Ukraine INN'!$B$6:$B$429,'Innovation potential'!$B50,'Ukraine INN'!K$6:K$429)/$D50,"")</f>
        <v>28.571428571428569</v>
      </c>
      <c r="M50" s="9">
        <f ca="1">IF($D50&gt;0,SUMIF('Ukraine INN'!$B$6:$B$429,'Innovation potential'!$B50,'Ukraine INN'!L$6:L$429)/$D50,"")</f>
        <v>43.290043290043286</v>
      </c>
      <c r="O50" s="2">
        <f>COUNTIF('REGION INN'!$B$6:$B$429,'Innovation potential'!$B50)</f>
        <v>2</v>
      </c>
      <c r="P50" s="9">
        <f ca="1">IF($O50&gt;0,SUMIF('REGION INN'!$B$6:$B$429,'Innovation potential'!$B50,'REGION INN'!D$6:D$429)/$O50,"")</f>
        <v>80</v>
      </c>
      <c r="Q50" s="9">
        <f ca="1">IF($O50&gt;0,SUMIF('REGION INN'!$B$6:$B$429,'Innovation potential'!$B50,'REGION INN'!E$6:E$429)/$O50,"")</f>
        <v>60</v>
      </c>
      <c r="R50" s="9">
        <f ca="1">IF($O50&gt;0,SUMIF('REGION INN'!$B$6:$B$429,'Innovation potential'!$B50,'REGION INN'!F$6:F$429)/$O50,"")</f>
        <v>0</v>
      </c>
      <c r="S50" s="9">
        <f ca="1">IF($O50&gt;0,SUMIF('REGION INN'!$B$6:$B$429,'Innovation potential'!$B50,'REGION INN'!G$6:G$429)/$O50,"")</f>
        <v>40</v>
      </c>
      <c r="U50" s="9">
        <f ca="1">IF($O50&gt;0,SUMIF('REGION INN'!$B$6:$B$429,'Innovation potential'!$B50,'REGION INN'!I$6:I$429)/$O50,"")</f>
        <v>125</v>
      </c>
      <c r="V50" s="9">
        <f ca="1">IF($O50&gt;0,SUMIF('REGION INN'!$B$6:$B$429,'Innovation potential'!$B50,'REGION INN'!J$6:J$429)/$O50,"")</f>
        <v>100</v>
      </c>
      <c r="W50" s="9">
        <f ca="1">IF($O50&gt;0,SUMIF('REGION INN'!$B$6:$B$429,'Innovation potential'!$B50,'REGION INN'!K$6:K$429)/$O50,"")</f>
        <v>25</v>
      </c>
      <c r="X50" s="9">
        <f ca="1">IF($O50&gt;0,SUMIF('REGION INN'!$B$6:$B$429,'Innovation potential'!$B50,'REGION INN'!L$6:L$429)/$O50,"")</f>
        <v>75</v>
      </c>
      <c r="Z50" s="144">
        <f ca="1">IF('Innovation potential'!$A50=2,IF(ISNUMBER(P50/P$22),P50/P$22,""),"")</f>
        <v>11.281627779712451</v>
      </c>
      <c r="AA50" s="144">
        <f ca="1">IF('Innovation potential'!$A50=2,IF(ISNUMBER(Q50/Q$22),Q50/Q$22,""),"")</f>
        <v>7.2148607606475323</v>
      </c>
      <c r="AB50" s="144">
        <f ca="1">IF('Innovation potential'!$A50=2,IF(ISNUMBER(R50/R$22),R50/R$22,""),"")</f>
        <v>0</v>
      </c>
      <c r="AC50" s="144">
        <f ca="1">IF('Innovation potential'!$A50=2,IF(ISNUMBER(S50/S$22),S50/S$22,""),"")</f>
        <v>5.0081239783396185</v>
      </c>
      <c r="AE50" s="144">
        <f ca="1">IF('Innovation potential'!$A50=2,IF(ISNUMBER(P50/E50),P50/E50,""),"")</f>
        <v>2.2761904761904765</v>
      </c>
      <c r="AF50" s="144">
        <f ca="1">IF('Innovation potential'!$A50=2,IF(ISNUMBER(Q50/F50),Q50/F50,""),"")</f>
        <v>1.7487804878048778</v>
      </c>
      <c r="AG50" s="144">
        <f ca="1">IF('Innovation potential'!$A50=2,IF(ISNUMBER(R50/G50),R50/G50,""),"")</f>
        <v>0</v>
      </c>
      <c r="AH50" s="144">
        <f ca="1">IF('Innovation potential'!$A50=2,IF(ISNUMBER(S50/H50),S50/H50,""),"")</f>
        <v>1.2256410256410257</v>
      </c>
      <c r="AJ50" s="144">
        <f ca="1">IF('Innovation potential'!$A50=2,IF(ISNUMBER(U50/U$22),U50/U$22,""),"")</f>
        <v>9.0391512153154938</v>
      </c>
      <c r="AK50" s="144">
        <f ca="1">IF('Innovation potential'!$A50=2,IF(ISNUMBER(V50/V$22),V50/V$22,""),"")</f>
        <v>6.9544891075547968</v>
      </c>
      <c r="AL50" s="144">
        <f ca="1">IF('Innovation potential'!$A50=2,IF(ISNUMBER(W50/W$22),W50/W$22,""),"")</f>
        <v>2.6277298141236418</v>
      </c>
      <c r="AM50" s="144">
        <f ca="1">IF('Innovation potential'!$A50=2,IF(ISNUMBER(X50/X$22),X50/X$22,""),"")</f>
        <v>7.1795805796950614</v>
      </c>
      <c r="AO50" s="144">
        <f ca="1">IF('Innovation potential'!$A50=2,IF(ISNUMBER(U50/J50),U50/J50,""),"")</f>
        <v>3.7019230769230766</v>
      </c>
      <c r="AP50" s="144">
        <f ca="1">IF('Innovation potential'!$A50=2,IF(ISNUMBER(V50/K50),V50/K50,""),"")</f>
        <v>2.40625</v>
      </c>
      <c r="AQ50" s="144">
        <f ca="1">IF('Innovation potential'!$A50=2,IF(ISNUMBER(W50/L50),W50/L50,""),"")</f>
        <v>0.87500000000000011</v>
      </c>
      <c r="AR50" s="144">
        <f ca="1">IF('Innovation potential'!$A50=2,IF(ISNUMBER(X50/M50),X50/M50,""),"")</f>
        <v>1.7325000000000002</v>
      </c>
    </row>
    <row r="51" spans="1:44" x14ac:dyDescent="0.2">
      <c r="A51" s="39">
        <f>'Industry selection'!C51</f>
        <v>1</v>
      </c>
      <c r="B51" s="2">
        <v>12</v>
      </c>
      <c r="C51" s="2" t="s">
        <v>104</v>
      </c>
      <c r="D51" s="2">
        <f>COUNTIF('Ukraine INN'!$B$6:$B$429,'Innovation potential'!$B51)</f>
        <v>3</v>
      </c>
      <c r="E51" s="9">
        <f ca="1">IF($D51&gt;0,SUMIF('Ukraine INN'!$B$6:$B$429,'Innovation potential'!$B51,'Ukraine INN'!D$6:D$429)/$D51,"")</f>
        <v>60</v>
      </c>
      <c r="F51" s="9">
        <f ca="1">IF($D51&gt;0,SUMIF('Ukraine INN'!$B$6:$B$429,'Innovation potential'!$B51,'Ukraine INN'!E$6:E$429)/$D51,"")</f>
        <v>120</v>
      </c>
      <c r="G51" s="9">
        <f ca="1">IF($D51&gt;0,SUMIF('Ukraine INN'!$B$6:$B$429,'Innovation potential'!$B51,'Ukraine INN'!F$6:F$429)/$D51,"")</f>
        <v>60</v>
      </c>
      <c r="H51" s="9">
        <f ca="1">IF($D51&gt;0,SUMIF('Ukraine INN'!$B$6:$B$429,'Innovation potential'!$B51,'Ukraine INN'!G$6:G$429)/$D51,"")</f>
        <v>60</v>
      </c>
      <c r="J51" s="9">
        <f ca="1">IF($D51&gt;0,SUMIF('Ukraine INN'!$B$6:$B$429,'Innovation potential'!$B51,'Ukraine INN'!I$6:I$429)/$D51,"")</f>
        <v>60</v>
      </c>
      <c r="K51" s="9">
        <f ca="1">IF($D51&gt;0,SUMIF('Ukraine INN'!$B$6:$B$429,'Innovation potential'!$B51,'Ukraine INN'!J$6:J$429)/$D51,"")</f>
        <v>120</v>
      </c>
      <c r="L51" s="9">
        <f ca="1">IF($D51&gt;0,SUMIF('Ukraine INN'!$B$6:$B$429,'Innovation potential'!$B51,'Ukraine INN'!K$6:K$429)/$D51,"")</f>
        <v>60</v>
      </c>
      <c r="M51" s="9">
        <f ca="1">IF($D51&gt;0,SUMIF('Ukraine INN'!$B$6:$B$429,'Innovation potential'!$B51,'Ukraine INN'!L$6:L$429)/$D51,"")</f>
        <v>60</v>
      </c>
      <c r="O51" s="2">
        <f>COUNTIF('REGION INN'!$B$6:$B$429,'Innovation potential'!$B51)</f>
        <v>3</v>
      </c>
      <c r="P51" s="9">
        <f ca="1">IF($O51&gt;0,SUMIF('REGION INN'!$B$6:$B$429,'Innovation potential'!$B51,'REGION INN'!D$6:D$429)/$O51,"")</f>
        <v>0</v>
      </c>
      <c r="Q51" s="9">
        <f ca="1">IF($O51&gt;0,SUMIF('REGION INN'!$B$6:$B$429,'Innovation potential'!$B51,'REGION INN'!E$6:E$429)/$O51,"")</f>
        <v>0</v>
      </c>
      <c r="R51" s="9">
        <f ca="1">IF($O51&gt;0,SUMIF('REGION INN'!$B$6:$B$429,'Innovation potential'!$B51,'REGION INN'!F$6:F$429)/$O51,"")</f>
        <v>0</v>
      </c>
      <c r="S51" s="9">
        <f ca="1">IF($O51&gt;0,SUMIF('REGION INN'!$B$6:$B$429,'Innovation potential'!$B51,'REGION INN'!G$6:G$429)/$O51,"")</f>
        <v>0</v>
      </c>
      <c r="U51" s="9">
        <f ca="1">IF($O51&gt;0,SUMIF('REGION INN'!$B$6:$B$429,'Innovation potential'!$B51,'REGION INN'!I$6:I$429)/$O51,"")</f>
        <v>0</v>
      </c>
      <c r="V51" s="9">
        <f ca="1">IF($O51&gt;0,SUMIF('REGION INN'!$B$6:$B$429,'Innovation potential'!$B51,'REGION INN'!J$6:J$429)/$O51,"")</f>
        <v>0</v>
      </c>
      <c r="W51" s="9">
        <f ca="1">IF($O51&gt;0,SUMIF('REGION INN'!$B$6:$B$429,'Innovation potential'!$B51,'REGION INN'!K$6:K$429)/$O51,"")</f>
        <v>0</v>
      </c>
      <c r="X51" s="9">
        <f ca="1">IF($O51&gt;0,SUMIF('REGION INN'!$B$6:$B$429,'Innovation potential'!$B51,'REGION INN'!L$6:L$429)/$O51,"")</f>
        <v>0</v>
      </c>
      <c r="Z51" s="144" t="str">
        <f>IF('Innovation potential'!$A51=2,IF(ISNUMBER(P51/P$22),P51/P$22,""),"")</f>
        <v/>
      </c>
      <c r="AA51" s="144" t="str">
        <f>IF('Innovation potential'!$A51=2,IF(ISNUMBER(Q51/Q$22),Q51/Q$22,""),"")</f>
        <v/>
      </c>
      <c r="AB51" s="144" t="str">
        <f>IF('Innovation potential'!$A51=2,IF(ISNUMBER(R51/R$22),R51/R$22,""),"")</f>
        <v/>
      </c>
      <c r="AC51" s="144" t="str">
        <f>IF('Innovation potential'!$A51=2,IF(ISNUMBER(S51/S$22),S51/S$22,""),"")</f>
        <v/>
      </c>
      <c r="AE51" s="144" t="str">
        <f>IF('Innovation potential'!$A51=2,IF(ISNUMBER(P51/E51),P51/E51,""),"")</f>
        <v/>
      </c>
      <c r="AF51" s="144" t="str">
        <f>IF('Innovation potential'!$A51=2,IF(ISNUMBER(Q51/F51),Q51/F51,""),"")</f>
        <v/>
      </c>
      <c r="AG51" s="144" t="str">
        <f>IF('Innovation potential'!$A51=2,IF(ISNUMBER(R51/G51),R51/G51,""),"")</f>
        <v/>
      </c>
      <c r="AH51" s="144" t="str">
        <f>IF('Innovation potential'!$A51=2,IF(ISNUMBER(S51/H51),S51/H51,""),"")</f>
        <v/>
      </c>
      <c r="AJ51" s="144" t="str">
        <f>IF('Innovation potential'!$A51=2,IF(ISNUMBER(U51/U$22),U51/U$22,""),"")</f>
        <v/>
      </c>
      <c r="AK51" s="144" t="str">
        <f>IF('Innovation potential'!$A51=2,IF(ISNUMBER(V51/V$22),V51/V$22,""),"")</f>
        <v/>
      </c>
      <c r="AL51" s="144" t="str">
        <f>IF('Innovation potential'!$A51=2,IF(ISNUMBER(W51/W$22),W51/W$22,""),"")</f>
        <v/>
      </c>
      <c r="AM51" s="144" t="str">
        <f>IF('Innovation potential'!$A51=2,IF(ISNUMBER(X51/X$22),X51/X$22,""),"")</f>
        <v/>
      </c>
      <c r="AO51" s="144" t="str">
        <f>IF('Innovation potential'!$A51=2,IF(ISNUMBER(U51/J51),U51/J51,""),"")</f>
        <v/>
      </c>
      <c r="AP51" s="144" t="str">
        <f>IF('Innovation potential'!$A51=2,IF(ISNUMBER(V51/K51),V51/K51,""),"")</f>
        <v/>
      </c>
      <c r="AQ51" s="144" t="str">
        <f>IF('Innovation potential'!$A51=2,IF(ISNUMBER(W51/L51),W51/L51,""),"")</f>
        <v/>
      </c>
      <c r="AR51" s="144" t="str">
        <f>IF('Innovation potential'!$A51=2,IF(ISNUMBER(X51/M51),X51/M51,""),"")</f>
        <v/>
      </c>
    </row>
    <row r="52" spans="1:44" x14ac:dyDescent="0.2">
      <c r="A52" s="39" t="str">
        <f>'Industry selection'!C52</f>
        <v/>
      </c>
      <c r="B52" s="2">
        <v>13</v>
      </c>
      <c r="C52" s="2" t="s">
        <v>106</v>
      </c>
      <c r="D52" s="2">
        <f>COUNTIF('Ukraine INN'!$B$6:$B$429,'Innovation potential'!$B52)</f>
        <v>1</v>
      </c>
      <c r="E52" s="9">
        <f ca="1">IF($D52&gt;0,SUMIF('Ukraine INN'!$B$6:$B$429,'Innovation potential'!$B52,'Ukraine INN'!D$6:D$429)/$D52,"")</f>
        <v>9.5744680851063837</v>
      </c>
      <c r="F52" s="9">
        <f ca="1">IF($D52&gt;0,SUMIF('Ukraine INN'!$B$6:$B$429,'Innovation potential'!$B52,'Ukraine INN'!E$6:E$429)/$D52,"")</f>
        <v>14.361702127659576</v>
      </c>
      <c r="G52" s="9">
        <f ca="1">IF($D52&gt;0,SUMIF('Ukraine INN'!$B$6:$B$429,'Innovation potential'!$B52,'Ukraine INN'!F$6:F$429)/$D52,"")</f>
        <v>6.3829787234042552</v>
      </c>
      <c r="H52" s="9">
        <f ca="1">IF($D52&gt;0,SUMIF('Ukraine INN'!$B$6:$B$429,'Innovation potential'!$B52,'Ukraine INN'!G$6:G$429)/$D52,"")</f>
        <v>10.106382978723403</v>
      </c>
      <c r="J52" s="9">
        <f ca="1">IF($D52&gt;0,SUMIF('Ukraine INN'!$B$6:$B$429,'Innovation potential'!$B52,'Ukraine INN'!I$6:I$429)/$D52,"")</f>
        <v>8.8888888888888893</v>
      </c>
      <c r="K52" s="9">
        <f ca="1">IF($D52&gt;0,SUMIF('Ukraine INN'!$B$6:$B$429,'Innovation potential'!$B52,'Ukraine INN'!J$6:J$429)/$D52,"")</f>
        <v>13.888888888888889</v>
      </c>
      <c r="L52" s="9">
        <f ca="1">IF($D52&gt;0,SUMIF('Ukraine INN'!$B$6:$B$429,'Innovation potential'!$B52,'Ukraine INN'!K$6:K$429)/$D52,"")</f>
        <v>8.8888888888888893</v>
      </c>
      <c r="M52" s="9">
        <f ca="1">IF($D52&gt;0,SUMIF('Ukraine INN'!$B$6:$B$429,'Innovation potential'!$B52,'Ukraine INN'!L$6:L$429)/$D52,"")</f>
        <v>13.888888888888889</v>
      </c>
      <c r="O52" s="2">
        <f>COUNTIF('REGION INN'!$B$6:$B$429,'Innovation potential'!$B52)</f>
        <v>1</v>
      </c>
      <c r="P52" s="9">
        <f ca="1">IF($O52&gt;0,SUMIF('REGION INN'!$B$6:$B$429,'Innovation potential'!$B52,'REGION INN'!D$6:D$429)/$O52,"")</f>
        <v>33.333333333333329</v>
      </c>
      <c r="Q52" s="9">
        <f ca="1">IF($O52&gt;0,SUMIF('REGION INN'!$B$6:$B$429,'Innovation potential'!$B52,'REGION INN'!E$6:E$429)/$O52,"")</f>
        <v>33.333333333333329</v>
      </c>
      <c r="R52" s="9">
        <f ca="1">IF($O52&gt;0,SUMIF('REGION INN'!$B$6:$B$429,'Innovation potential'!$B52,'REGION INN'!F$6:F$429)/$O52,"")</f>
        <v>16.666666666666664</v>
      </c>
      <c r="S52" s="9">
        <f ca="1">IF($O52&gt;0,SUMIF('REGION INN'!$B$6:$B$429,'Innovation potential'!$B52,'REGION INN'!G$6:G$429)/$O52,"")</f>
        <v>16.666666666666664</v>
      </c>
      <c r="U52" s="9">
        <f ca="1">IF($O52&gt;0,SUMIF('REGION INN'!$B$6:$B$429,'Innovation potential'!$B52,'REGION INN'!I$6:I$429)/$O52,"")</f>
        <v>40</v>
      </c>
      <c r="V52" s="9">
        <f ca="1">IF($O52&gt;0,SUMIF('REGION INN'!$B$6:$B$429,'Innovation potential'!$B52,'REGION INN'!J$6:J$429)/$O52,"")</f>
        <v>60</v>
      </c>
      <c r="W52" s="9">
        <f ca="1">IF($O52&gt;0,SUMIF('REGION INN'!$B$6:$B$429,'Innovation potential'!$B52,'REGION INN'!K$6:K$429)/$O52,"")</f>
        <v>40</v>
      </c>
      <c r="X52" s="9">
        <f ca="1">IF($O52&gt;0,SUMIF('REGION INN'!$B$6:$B$429,'Innovation potential'!$B52,'REGION INN'!L$6:L$429)/$O52,"")</f>
        <v>40</v>
      </c>
      <c r="Z52" s="144" t="str">
        <f>IF('Innovation potential'!$A52=2,IF(ISNUMBER(P52/P$22),P52/P$22,""),"")</f>
        <v/>
      </c>
      <c r="AA52" s="144" t="str">
        <f>IF('Innovation potential'!$A52=2,IF(ISNUMBER(Q52/Q$22),Q52/Q$22,""),"")</f>
        <v/>
      </c>
      <c r="AB52" s="144" t="str">
        <f>IF('Innovation potential'!$A52=2,IF(ISNUMBER(R52/R$22),R52/R$22,""),"")</f>
        <v/>
      </c>
      <c r="AC52" s="144" t="str">
        <f>IF('Innovation potential'!$A52=2,IF(ISNUMBER(S52/S$22),S52/S$22,""),"")</f>
        <v/>
      </c>
      <c r="AE52" s="144" t="str">
        <f>IF('Innovation potential'!$A52=2,IF(ISNUMBER(P52/E52),P52/E52,""),"")</f>
        <v/>
      </c>
      <c r="AF52" s="144" t="str">
        <f>IF('Innovation potential'!$A52=2,IF(ISNUMBER(Q52/F52),Q52/F52,""),"")</f>
        <v/>
      </c>
      <c r="AG52" s="144" t="str">
        <f>IF('Innovation potential'!$A52=2,IF(ISNUMBER(R52/G52),R52/G52,""),"")</f>
        <v/>
      </c>
      <c r="AH52" s="144" t="str">
        <f>IF('Innovation potential'!$A52=2,IF(ISNUMBER(S52/H52),S52/H52,""),"")</f>
        <v/>
      </c>
      <c r="AJ52" s="144" t="str">
        <f>IF('Innovation potential'!$A52=2,IF(ISNUMBER(U52/U$22),U52/U$22,""),"")</f>
        <v/>
      </c>
      <c r="AK52" s="144" t="str">
        <f>IF('Innovation potential'!$A52=2,IF(ISNUMBER(V52/V$22),V52/V$22,""),"")</f>
        <v/>
      </c>
      <c r="AL52" s="144" t="str">
        <f>IF('Innovation potential'!$A52=2,IF(ISNUMBER(W52/W$22),W52/W$22,""),"")</f>
        <v/>
      </c>
      <c r="AM52" s="144" t="str">
        <f>IF('Innovation potential'!$A52=2,IF(ISNUMBER(X52/X$22),X52/X$22,""),"")</f>
        <v/>
      </c>
      <c r="AO52" s="144" t="str">
        <f>IF('Innovation potential'!$A52=2,IF(ISNUMBER(U52/J52),U52/J52,""),"")</f>
        <v/>
      </c>
      <c r="AP52" s="144" t="str">
        <f>IF('Innovation potential'!$A52=2,IF(ISNUMBER(V52/K52),V52/K52,""),"")</f>
        <v/>
      </c>
      <c r="AQ52" s="144" t="str">
        <f>IF('Innovation potential'!$A52=2,IF(ISNUMBER(W52/L52),W52/L52,""),"")</f>
        <v/>
      </c>
      <c r="AR52" s="144" t="str">
        <f>IF('Innovation potential'!$A52=2,IF(ISNUMBER(X52/M52),X52/M52,""),"")</f>
        <v/>
      </c>
    </row>
    <row r="53" spans="1:44" x14ac:dyDescent="0.2">
      <c r="A53" s="39">
        <f>'Industry selection'!C53</f>
        <v>1</v>
      </c>
      <c r="B53" s="2">
        <v>13.1</v>
      </c>
      <c r="C53" s="2" t="s">
        <v>108</v>
      </c>
      <c r="D53" s="2">
        <f>COUNTIF('Ukraine INN'!$B$6:$B$429,'Innovation potential'!$B53)</f>
        <v>2</v>
      </c>
      <c r="E53" s="9">
        <f ca="1">IF($D53&gt;0,SUMIF('Ukraine INN'!$B$6:$B$429,'Innovation potential'!$B53,'Ukraine INN'!D$6:D$429)/$D53,"")</f>
        <v>0</v>
      </c>
      <c r="F53" s="9">
        <f ca="1">IF($D53&gt;0,SUMIF('Ukraine INN'!$B$6:$B$429,'Innovation potential'!$B53,'Ukraine INN'!E$6:E$429)/$D53,"")</f>
        <v>0</v>
      </c>
      <c r="G53" s="9">
        <f ca="1">IF($D53&gt;0,SUMIF('Ukraine INN'!$B$6:$B$429,'Innovation potential'!$B53,'Ukraine INN'!F$6:F$429)/$D53,"")</f>
        <v>0</v>
      </c>
      <c r="H53" s="9">
        <f ca="1">IF($D53&gt;0,SUMIF('Ukraine INN'!$B$6:$B$429,'Innovation potential'!$B53,'Ukraine INN'!G$6:G$429)/$D53,"")</f>
        <v>25</v>
      </c>
      <c r="J53" s="9">
        <f ca="1">IF($D53&gt;0,SUMIF('Ukraine INN'!$B$6:$B$429,'Innovation potential'!$B53,'Ukraine INN'!I$6:I$429)/$D53,"")</f>
        <v>0</v>
      </c>
      <c r="K53" s="9">
        <f ca="1">IF($D53&gt;0,SUMIF('Ukraine INN'!$B$6:$B$429,'Innovation potential'!$B53,'Ukraine INN'!J$6:J$429)/$D53,"")</f>
        <v>50</v>
      </c>
      <c r="L53" s="9">
        <f ca="1">IF($D53&gt;0,SUMIF('Ukraine INN'!$B$6:$B$429,'Innovation potential'!$B53,'Ukraine INN'!K$6:K$429)/$D53,"")</f>
        <v>25</v>
      </c>
      <c r="M53" s="9">
        <f ca="1">IF($D53&gt;0,SUMIF('Ukraine INN'!$B$6:$B$429,'Innovation potential'!$B53,'Ukraine INN'!L$6:L$429)/$D53,"")</f>
        <v>50</v>
      </c>
      <c r="O53" s="2">
        <f>COUNTIF('REGION INN'!$B$6:$B$429,'Innovation potential'!$B53)</f>
        <v>2</v>
      </c>
      <c r="P53" s="9">
        <f ca="1">IF($O53&gt;0,SUMIF('REGION INN'!$B$6:$B$429,'Innovation potential'!$B53,'REGION INN'!D$6:D$429)/$O53,"")</f>
        <v>0</v>
      </c>
      <c r="Q53" s="9">
        <f ca="1">IF($O53&gt;0,SUMIF('REGION INN'!$B$6:$B$429,'Innovation potential'!$B53,'REGION INN'!E$6:E$429)/$O53,"")</f>
        <v>0</v>
      </c>
      <c r="R53" s="9">
        <f ca="1">IF($O53&gt;0,SUMIF('REGION INN'!$B$6:$B$429,'Innovation potential'!$B53,'REGION INN'!F$6:F$429)/$O53,"")</f>
        <v>0</v>
      </c>
      <c r="S53" s="9">
        <f ca="1">IF($O53&gt;0,SUMIF('REGION INN'!$B$6:$B$429,'Innovation potential'!$B53,'REGION INN'!G$6:G$429)/$O53,"")</f>
        <v>0</v>
      </c>
      <c r="U53" s="9">
        <f ca="1">IF($O53&gt;0,SUMIF('REGION INN'!$B$6:$B$429,'Innovation potential'!$B53,'REGION INN'!I$6:I$429)/$O53,"")</f>
        <v>0</v>
      </c>
      <c r="V53" s="9">
        <f ca="1">IF($O53&gt;0,SUMIF('REGION INN'!$B$6:$B$429,'Innovation potential'!$B53,'REGION INN'!J$6:J$429)/$O53,"")</f>
        <v>0</v>
      </c>
      <c r="W53" s="9">
        <f ca="1">IF($O53&gt;0,SUMIF('REGION INN'!$B$6:$B$429,'Innovation potential'!$B53,'REGION INN'!K$6:K$429)/$O53,"")</f>
        <v>0</v>
      </c>
      <c r="X53" s="9">
        <f ca="1">IF($O53&gt;0,SUMIF('REGION INN'!$B$6:$B$429,'Innovation potential'!$B53,'REGION INN'!L$6:L$429)/$O53,"")</f>
        <v>0</v>
      </c>
      <c r="Z53" s="144" t="str">
        <f>IF('Innovation potential'!$A53=2,IF(ISNUMBER(P53/P$22),P53/P$22,""),"")</f>
        <v/>
      </c>
      <c r="AA53" s="144" t="str">
        <f>IF('Innovation potential'!$A53=2,IF(ISNUMBER(Q53/Q$22),Q53/Q$22,""),"")</f>
        <v/>
      </c>
      <c r="AB53" s="144" t="str">
        <f>IF('Innovation potential'!$A53=2,IF(ISNUMBER(R53/R$22),R53/R$22,""),"")</f>
        <v/>
      </c>
      <c r="AC53" s="144" t="str">
        <f>IF('Innovation potential'!$A53=2,IF(ISNUMBER(S53/S$22),S53/S$22,""),"")</f>
        <v/>
      </c>
      <c r="AE53" s="144" t="str">
        <f>IF('Innovation potential'!$A53=2,IF(ISNUMBER(P53/E53),P53/E53,""),"")</f>
        <v/>
      </c>
      <c r="AF53" s="144" t="str">
        <f>IF('Innovation potential'!$A53=2,IF(ISNUMBER(Q53/F53),Q53/F53,""),"")</f>
        <v/>
      </c>
      <c r="AG53" s="144" t="str">
        <f>IF('Innovation potential'!$A53=2,IF(ISNUMBER(R53/G53),R53/G53,""),"")</f>
        <v/>
      </c>
      <c r="AH53" s="144" t="str">
        <f>IF('Innovation potential'!$A53=2,IF(ISNUMBER(S53/H53),S53/H53,""),"")</f>
        <v/>
      </c>
      <c r="AJ53" s="144" t="str">
        <f>IF('Innovation potential'!$A53=2,IF(ISNUMBER(U53/U$22),U53/U$22,""),"")</f>
        <v/>
      </c>
      <c r="AK53" s="144" t="str">
        <f>IF('Innovation potential'!$A53=2,IF(ISNUMBER(V53/V$22),V53/V$22,""),"")</f>
        <v/>
      </c>
      <c r="AL53" s="144" t="str">
        <f>IF('Innovation potential'!$A53=2,IF(ISNUMBER(W53/W$22),W53/W$22,""),"")</f>
        <v/>
      </c>
      <c r="AM53" s="144" t="str">
        <f>IF('Innovation potential'!$A53=2,IF(ISNUMBER(X53/X$22),X53/X$22,""),"")</f>
        <v/>
      </c>
      <c r="AO53" s="144" t="str">
        <f>IF('Innovation potential'!$A53=2,IF(ISNUMBER(U53/J53),U53/J53,""),"")</f>
        <v/>
      </c>
      <c r="AP53" s="144" t="str">
        <f>IF('Innovation potential'!$A53=2,IF(ISNUMBER(V53/K53),V53/K53,""),"")</f>
        <v/>
      </c>
      <c r="AQ53" s="144" t="str">
        <f>IF('Innovation potential'!$A53=2,IF(ISNUMBER(W53/L53),W53/L53,""),"")</f>
        <v/>
      </c>
      <c r="AR53" s="144" t="str">
        <f>IF('Innovation potential'!$A53=2,IF(ISNUMBER(X53/M53),X53/M53,""),"")</f>
        <v/>
      </c>
    </row>
    <row r="54" spans="1:44" x14ac:dyDescent="0.2">
      <c r="A54" s="39">
        <f>'Industry selection'!C54</f>
        <v>1</v>
      </c>
      <c r="B54" s="2">
        <v>13.2</v>
      </c>
      <c r="C54" s="2" t="s">
        <v>110</v>
      </c>
      <c r="D54" s="2">
        <f>COUNTIF('Ukraine INN'!$B$6:$B$429,'Innovation potential'!$B54)</f>
        <v>2</v>
      </c>
      <c r="E54" s="9">
        <f ca="1">IF($D54&gt;0,SUMIF('Ukraine INN'!$B$6:$B$429,'Innovation potential'!$B54,'Ukraine INN'!D$6:D$429)/$D54,"")</f>
        <v>50</v>
      </c>
      <c r="F54" s="9">
        <f ca="1">IF($D54&gt;0,SUMIF('Ukraine INN'!$B$6:$B$429,'Innovation potential'!$B54,'Ukraine INN'!E$6:E$429)/$D54,"")</f>
        <v>66.666666666666657</v>
      </c>
      <c r="G54" s="9">
        <f ca="1">IF($D54&gt;0,SUMIF('Ukraine INN'!$B$6:$B$429,'Innovation potential'!$B54,'Ukraine INN'!F$6:F$429)/$D54,"")</f>
        <v>33.333333333333329</v>
      </c>
      <c r="H54" s="9">
        <f ca="1">IF($D54&gt;0,SUMIF('Ukraine INN'!$B$6:$B$429,'Innovation potential'!$B54,'Ukraine INN'!G$6:G$429)/$D54,"")</f>
        <v>16.666666666666664</v>
      </c>
      <c r="J54" s="9">
        <f ca="1">IF($D54&gt;0,SUMIF('Ukraine INN'!$B$6:$B$429,'Innovation potential'!$B54,'Ukraine INN'!I$6:I$429)/$D54,"")</f>
        <v>44.444444444444443</v>
      </c>
      <c r="K54" s="9">
        <f ca="1">IF($D54&gt;0,SUMIF('Ukraine INN'!$B$6:$B$429,'Innovation potential'!$B54,'Ukraine INN'!J$6:J$429)/$D54,"")</f>
        <v>88.888888888888886</v>
      </c>
      <c r="L54" s="9">
        <f ca="1">IF($D54&gt;0,SUMIF('Ukraine INN'!$B$6:$B$429,'Innovation potential'!$B54,'Ukraine INN'!K$6:K$429)/$D54,"")</f>
        <v>0</v>
      </c>
      <c r="M54" s="9">
        <f ca="1">IF($D54&gt;0,SUMIF('Ukraine INN'!$B$6:$B$429,'Innovation potential'!$B54,'Ukraine INN'!L$6:L$429)/$D54,"")</f>
        <v>44.444444444444443</v>
      </c>
      <c r="O54" s="2">
        <f>COUNTIF('REGION INN'!$B$6:$B$429,'Innovation potential'!$B54)</f>
        <v>2</v>
      </c>
      <c r="P54" s="9">
        <f ca="1">IF($O54&gt;0,SUMIF('REGION INN'!$B$6:$B$429,'Innovation potential'!$B54,'REGION INN'!D$6:D$429)/$O54,"")</f>
        <v>0</v>
      </c>
      <c r="Q54" s="9">
        <f ca="1">IF($O54&gt;0,SUMIF('REGION INN'!$B$6:$B$429,'Innovation potential'!$B54,'REGION INN'!E$6:E$429)/$O54,"")</f>
        <v>0</v>
      </c>
      <c r="R54" s="9">
        <f ca="1">IF($O54&gt;0,SUMIF('REGION INN'!$B$6:$B$429,'Innovation potential'!$B54,'REGION INN'!F$6:F$429)/$O54,"")</f>
        <v>0</v>
      </c>
      <c r="S54" s="9">
        <f ca="1">IF($O54&gt;0,SUMIF('REGION INN'!$B$6:$B$429,'Innovation potential'!$B54,'REGION INN'!G$6:G$429)/$O54,"")</f>
        <v>0</v>
      </c>
      <c r="U54" s="9">
        <f ca="1">IF($O54&gt;0,SUMIF('REGION INN'!$B$6:$B$429,'Innovation potential'!$B54,'REGION INN'!I$6:I$429)/$O54,"")</f>
        <v>0</v>
      </c>
      <c r="V54" s="9">
        <f ca="1">IF($O54&gt;0,SUMIF('REGION INN'!$B$6:$B$429,'Innovation potential'!$B54,'REGION INN'!J$6:J$429)/$O54,"")</f>
        <v>0</v>
      </c>
      <c r="W54" s="9">
        <f ca="1">IF($O54&gt;0,SUMIF('REGION INN'!$B$6:$B$429,'Innovation potential'!$B54,'REGION INN'!K$6:K$429)/$O54,"")</f>
        <v>0</v>
      </c>
      <c r="X54" s="9">
        <f ca="1">IF($O54&gt;0,SUMIF('REGION INN'!$B$6:$B$429,'Innovation potential'!$B54,'REGION INN'!L$6:L$429)/$O54,"")</f>
        <v>0</v>
      </c>
      <c r="Z54" s="144" t="str">
        <f>IF('Innovation potential'!$A54=2,IF(ISNUMBER(P54/P$22),P54/P$22,""),"")</f>
        <v/>
      </c>
      <c r="AA54" s="144" t="str">
        <f>IF('Innovation potential'!$A54=2,IF(ISNUMBER(Q54/Q$22),Q54/Q$22,""),"")</f>
        <v/>
      </c>
      <c r="AB54" s="144" t="str">
        <f>IF('Innovation potential'!$A54=2,IF(ISNUMBER(R54/R$22),R54/R$22,""),"")</f>
        <v/>
      </c>
      <c r="AC54" s="144" t="str">
        <f>IF('Innovation potential'!$A54=2,IF(ISNUMBER(S54/S$22),S54/S$22,""),"")</f>
        <v/>
      </c>
      <c r="AE54" s="144" t="str">
        <f>IF('Innovation potential'!$A54=2,IF(ISNUMBER(P54/E54),P54/E54,""),"")</f>
        <v/>
      </c>
      <c r="AF54" s="144" t="str">
        <f>IF('Innovation potential'!$A54=2,IF(ISNUMBER(Q54/F54),Q54/F54,""),"")</f>
        <v/>
      </c>
      <c r="AG54" s="144" t="str">
        <f>IF('Innovation potential'!$A54=2,IF(ISNUMBER(R54/G54),R54/G54,""),"")</f>
        <v/>
      </c>
      <c r="AH54" s="144" t="str">
        <f>IF('Innovation potential'!$A54=2,IF(ISNUMBER(S54/H54),S54/H54,""),"")</f>
        <v/>
      </c>
      <c r="AJ54" s="144" t="str">
        <f>IF('Innovation potential'!$A54=2,IF(ISNUMBER(U54/U$22),U54/U$22,""),"")</f>
        <v/>
      </c>
      <c r="AK54" s="144" t="str">
        <f>IF('Innovation potential'!$A54=2,IF(ISNUMBER(V54/V$22),V54/V$22,""),"")</f>
        <v/>
      </c>
      <c r="AL54" s="144" t="str">
        <f>IF('Innovation potential'!$A54=2,IF(ISNUMBER(W54/W$22),W54/W$22,""),"")</f>
        <v/>
      </c>
      <c r="AM54" s="144" t="str">
        <f>IF('Innovation potential'!$A54=2,IF(ISNUMBER(X54/X$22),X54/X$22,""),"")</f>
        <v/>
      </c>
      <c r="AO54" s="144" t="str">
        <f>IF('Innovation potential'!$A54=2,IF(ISNUMBER(U54/J54),U54/J54,""),"")</f>
        <v/>
      </c>
      <c r="AP54" s="144" t="str">
        <f>IF('Innovation potential'!$A54=2,IF(ISNUMBER(V54/K54),V54/K54,""),"")</f>
        <v/>
      </c>
      <c r="AQ54" s="144" t="str">
        <f>IF('Innovation potential'!$A54=2,IF(ISNUMBER(W54/L54),W54/L54,""),"")</f>
        <v/>
      </c>
      <c r="AR54" s="144" t="str">
        <f>IF('Innovation potential'!$A54=2,IF(ISNUMBER(X54/M54),X54/M54,""),"")</f>
        <v/>
      </c>
    </row>
    <row r="55" spans="1:44" x14ac:dyDescent="0.2">
      <c r="A55" s="39">
        <f>'Industry selection'!C55</f>
        <v>2</v>
      </c>
      <c r="B55" s="2">
        <v>13.3</v>
      </c>
      <c r="C55" s="2" t="s">
        <v>112</v>
      </c>
      <c r="D55" s="2">
        <f>COUNTIF('Ukraine INN'!$B$6:$B$429,'Innovation potential'!$B55)</f>
        <v>2</v>
      </c>
      <c r="E55" s="9">
        <f ca="1">IF($D55&gt;0,SUMIF('Ukraine INN'!$B$6:$B$429,'Innovation potential'!$B55,'Ukraine INN'!D$6:D$429)/$D55,"")</f>
        <v>28.571428571428569</v>
      </c>
      <c r="F55" s="9">
        <f ca="1">IF($D55&gt;0,SUMIF('Ukraine INN'!$B$6:$B$429,'Innovation potential'!$B55,'Ukraine INN'!E$6:E$429)/$D55,"")</f>
        <v>28.571428571428569</v>
      </c>
      <c r="G55" s="9">
        <f ca="1">IF($D55&gt;0,SUMIF('Ukraine INN'!$B$6:$B$429,'Innovation potential'!$B55,'Ukraine INN'!F$6:F$429)/$D55,"")</f>
        <v>28.571428571428569</v>
      </c>
      <c r="H55" s="9">
        <f ca="1">IF($D55&gt;0,SUMIF('Ukraine INN'!$B$6:$B$429,'Innovation potential'!$B55,'Ukraine INN'!G$6:G$429)/$D55,"")</f>
        <v>28.571428571428569</v>
      </c>
      <c r="J55" s="9">
        <f ca="1">IF($D55&gt;0,SUMIF('Ukraine INN'!$B$6:$B$429,'Innovation potential'!$B55,'Ukraine INN'!I$6:I$429)/$D55,"")</f>
        <v>40</v>
      </c>
      <c r="K55" s="9">
        <f ca="1">IF($D55&gt;0,SUMIF('Ukraine INN'!$B$6:$B$429,'Innovation potential'!$B55,'Ukraine INN'!J$6:J$429)/$D55,"")</f>
        <v>40</v>
      </c>
      <c r="L55" s="9">
        <f ca="1">IF($D55&gt;0,SUMIF('Ukraine INN'!$B$6:$B$429,'Innovation potential'!$B55,'Ukraine INN'!K$6:K$429)/$D55,"")</f>
        <v>80</v>
      </c>
      <c r="M55" s="9">
        <f ca="1">IF($D55&gt;0,SUMIF('Ukraine INN'!$B$6:$B$429,'Innovation potential'!$B55,'Ukraine INN'!L$6:L$429)/$D55,"")</f>
        <v>40</v>
      </c>
      <c r="O55" s="2">
        <f>COUNTIF('REGION INN'!$B$6:$B$429,'Innovation potential'!$B55)</f>
        <v>2</v>
      </c>
      <c r="P55" s="9">
        <f ca="1">IF($O55&gt;0,SUMIF('REGION INN'!$B$6:$B$429,'Innovation potential'!$B55,'REGION INN'!D$6:D$429)/$O55,"")</f>
        <v>200</v>
      </c>
      <c r="Q55" s="9">
        <f ca="1">IF($O55&gt;0,SUMIF('REGION INN'!$B$6:$B$429,'Innovation potential'!$B55,'REGION INN'!E$6:E$429)/$O55,"")</f>
        <v>200</v>
      </c>
      <c r="R55" s="9">
        <f ca="1">IF($O55&gt;0,SUMIF('REGION INN'!$B$6:$B$429,'Innovation potential'!$B55,'REGION INN'!F$6:F$429)/$O55,"")</f>
        <v>200</v>
      </c>
      <c r="S55" s="9">
        <f ca="1">IF($O55&gt;0,SUMIF('REGION INN'!$B$6:$B$429,'Innovation potential'!$B55,'REGION INN'!G$6:G$429)/$O55,"")</f>
        <v>200</v>
      </c>
      <c r="U55" s="9">
        <f ca="1">IF($O55&gt;0,SUMIF('REGION INN'!$B$6:$B$429,'Innovation potential'!$B55,'REGION INN'!I$6:I$429)/$O55,"")</f>
        <v>200</v>
      </c>
      <c r="V55" s="9">
        <f ca="1">IF($O55&gt;0,SUMIF('REGION INN'!$B$6:$B$429,'Innovation potential'!$B55,'REGION INN'!J$6:J$429)/$O55,"")</f>
        <v>200</v>
      </c>
      <c r="W55" s="9">
        <f ca="1">IF($O55&gt;0,SUMIF('REGION INN'!$B$6:$B$429,'Innovation potential'!$B55,'REGION INN'!K$6:K$429)/$O55,"")</f>
        <v>200</v>
      </c>
      <c r="X55" s="9">
        <f ca="1">IF($O55&gt;0,SUMIF('REGION INN'!$B$6:$B$429,'Innovation potential'!$B55,'REGION INN'!L$6:L$429)/$O55,"")</f>
        <v>200</v>
      </c>
      <c r="Z55" s="144">
        <f ca="1">IF('Innovation potential'!$A55=2,IF(ISNUMBER(P55/P$22),P55/P$22,""),"")</f>
        <v>28.204069449281128</v>
      </c>
      <c r="AA55" s="144">
        <f ca="1">IF('Innovation potential'!$A55=2,IF(ISNUMBER(Q55/Q$22),Q55/Q$22,""),"")</f>
        <v>24.049535868825107</v>
      </c>
      <c r="AB55" s="144">
        <f ca="1">IF('Innovation potential'!$A55=2,IF(ISNUMBER(R55/R$22),R55/R$22,""),"")</f>
        <v>58.395738244792696</v>
      </c>
      <c r="AC55" s="144">
        <f ca="1">IF('Innovation potential'!$A55=2,IF(ISNUMBER(S55/S$22),S55/S$22,""),"")</f>
        <v>25.040619891698093</v>
      </c>
      <c r="AE55" s="144">
        <f ca="1">IF('Innovation potential'!$A55=2,IF(ISNUMBER(P55/E55),P55/E55,""),"")</f>
        <v>7.0000000000000009</v>
      </c>
      <c r="AF55" s="144">
        <f ca="1">IF('Innovation potential'!$A55=2,IF(ISNUMBER(Q55/F55),Q55/F55,""),"")</f>
        <v>7.0000000000000009</v>
      </c>
      <c r="AG55" s="144">
        <f ca="1">IF('Innovation potential'!$A55=2,IF(ISNUMBER(R55/G55),R55/G55,""),"")</f>
        <v>7.0000000000000009</v>
      </c>
      <c r="AH55" s="144">
        <f ca="1">IF('Innovation potential'!$A55=2,IF(ISNUMBER(S55/H55),S55/H55,""),"")</f>
        <v>7.0000000000000009</v>
      </c>
      <c r="AJ55" s="144">
        <f ca="1">IF('Innovation potential'!$A55=2,IF(ISNUMBER(U55/U$22),U55/U$22,""),"")</f>
        <v>14.46264194450479</v>
      </c>
      <c r="AK55" s="144">
        <f ca="1">IF('Innovation potential'!$A55=2,IF(ISNUMBER(V55/V$22),V55/V$22,""),"")</f>
        <v>13.908978215109594</v>
      </c>
      <c r="AL55" s="144">
        <f ca="1">IF('Innovation potential'!$A55=2,IF(ISNUMBER(W55/W$22),W55/W$22,""),"")</f>
        <v>21.021838512989135</v>
      </c>
      <c r="AM55" s="144">
        <f ca="1">IF('Innovation potential'!$A55=2,IF(ISNUMBER(X55/X$22),X55/X$22,""),"")</f>
        <v>19.145548212520165</v>
      </c>
      <c r="AO55" s="144">
        <f ca="1">IF('Innovation potential'!$A55=2,IF(ISNUMBER(U55/J55),U55/J55,""),"")</f>
        <v>5</v>
      </c>
      <c r="AP55" s="144">
        <f ca="1">IF('Innovation potential'!$A55=2,IF(ISNUMBER(V55/K55),V55/K55,""),"")</f>
        <v>5</v>
      </c>
      <c r="AQ55" s="144">
        <f ca="1">IF('Innovation potential'!$A55=2,IF(ISNUMBER(W55/L55),W55/L55,""),"")</f>
        <v>2.5</v>
      </c>
      <c r="AR55" s="144">
        <f ca="1">IF('Innovation potential'!$A55=2,IF(ISNUMBER(X55/M55),X55/M55,""),"")</f>
        <v>5</v>
      </c>
    </row>
    <row r="56" spans="1:44" x14ac:dyDescent="0.2">
      <c r="A56" s="39">
        <f>'Industry selection'!C56</f>
        <v>2</v>
      </c>
      <c r="B56" s="2">
        <v>13.9</v>
      </c>
      <c r="C56" s="2" t="s">
        <v>114</v>
      </c>
      <c r="D56" s="2">
        <f>COUNTIF('Ukraine INN'!$B$6:$B$429,'Innovation potential'!$B56)</f>
        <v>1</v>
      </c>
      <c r="E56" s="9">
        <f ca="1">IF($D56&gt;0,SUMIF('Ukraine INN'!$B$6:$B$429,'Innovation potential'!$B56,'Ukraine INN'!D$6:D$429)/$D56,"")</f>
        <v>8.695652173913043</v>
      </c>
      <c r="F56" s="9">
        <f ca="1">IF($D56&gt;0,SUMIF('Ukraine INN'!$B$6:$B$429,'Innovation potential'!$B56,'Ukraine INN'!E$6:E$429)/$D56,"")</f>
        <v>13.664596273291925</v>
      </c>
      <c r="G56" s="9">
        <f ca="1">IF($D56&gt;0,SUMIF('Ukraine INN'!$B$6:$B$429,'Innovation potential'!$B56,'Ukraine INN'!F$6:F$429)/$D56,"")</f>
        <v>5.5900621118012426</v>
      </c>
      <c r="H56" s="9">
        <f ca="1">IF($D56&gt;0,SUMIF('Ukraine INN'!$B$6:$B$429,'Innovation potential'!$B56,'Ukraine INN'!G$6:G$429)/$D56,"")</f>
        <v>9.9378881987577632</v>
      </c>
      <c r="J56" s="9">
        <f ca="1">IF($D56&gt;0,SUMIF('Ukraine INN'!$B$6:$B$429,'Innovation potential'!$B56,'Ukraine INN'!I$6:I$429)/$D56,"")</f>
        <v>8.2278481012658222</v>
      </c>
      <c r="K56" s="9">
        <f ca="1">IF($D56&gt;0,SUMIF('Ukraine INN'!$B$6:$B$429,'Innovation potential'!$B56,'Ukraine INN'!J$6:J$429)/$D56,"")</f>
        <v>11.39240506329114</v>
      </c>
      <c r="L56" s="9">
        <f ca="1">IF($D56&gt;0,SUMIF('Ukraine INN'!$B$6:$B$429,'Innovation potential'!$B56,'Ukraine INN'!K$6:K$429)/$D56,"")</f>
        <v>8.2278481012658222</v>
      </c>
      <c r="M56" s="9">
        <f ca="1">IF($D56&gt;0,SUMIF('Ukraine INN'!$B$6:$B$429,'Innovation potential'!$B56,'Ukraine INN'!L$6:L$429)/$D56,"")</f>
        <v>12.658227848101266</v>
      </c>
      <c r="O56" s="2">
        <f>COUNTIF('REGION INN'!$B$6:$B$429,'Innovation potential'!$B56)</f>
        <v>1</v>
      </c>
      <c r="P56" s="9">
        <f ca="1">IF($O56&gt;0,SUMIF('REGION INN'!$B$6:$B$429,'Innovation potential'!$B56,'REGION INN'!D$6:D$429)/$O56,"")</f>
        <v>20</v>
      </c>
      <c r="Q56" s="9">
        <f ca="1">IF($O56&gt;0,SUMIF('REGION INN'!$B$6:$B$429,'Innovation potential'!$B56,'REGION INN'!E$6:E$429)/$O56,"")</f>
        <v>20</v>
      </c>
      <c r="R56" s="9">
        <f ca="1">IF($O56&gt;0,SUMIF('REGION INN'!$B$6:$B$429,'Innovation potential'!$B56,'REGION INN'!F$6:F$429)/$O56,"")</f>
        <v>0</v>
      </c>
      <c r="S56" s="9">
        <f ca="1">IF($O56&gt;0,SUMIF('REGION INN'!$B$6:$B$429,'Innovation potential'!$B56,'REGION INN'!G$6:G$429)/$O56,"")</f>
        <v>0</v>
      </c>
      <c r="U56" s="9">
        <f ca="1">IF($O56&gt;0,SUMIF('REGION INN'!$B$6:$B$429,'Innovation potential'!$B56,'REGION INN'!I$6:I$429)/$O56,"")</f>
        <v>25</v>
      </c>
      <c r="V56" s="9">
        <f ca="1">IF($O56&gt;0,SUMIF('REGION INN'!$B$6:$B$429,'Innovation potential'!$B56,'REGION INN'!J$6:J$429)/$O56,"")</f>
        <v>50</v>
      </c>
      <c r="W56" s="9">
        <f ca="1">IF($O56&gt;0,SUMIF('REGION INN'!$B$6:$B$429,'Innovation potential'!$B56,'REGION INN'!K$6:K$429)/$O56,"")</f>
        <v>25</v>
      </c>
      <c r="X56" s="9">
        <f ca="1">IF($O56&gt;0,SUMIF('REGION INN'!$B$6:$B$429,'Innovation potential'!$B56,'REGION INN'!L$6:L$429)/$O56,"")</f>
        <v>25</v>
      </c>
      <c r="Z56" s="144">
        <f ca="1">IF('Innovation potential'!$A56=2,IF(ISNUMBER(P56/P$22),P56/P$22,""),"")</f>
        <v>2.8204069449281128</v>
      </c>
      <c r="AA56" s="144">
        <f ca="1">IF('Innovation potential'!$A56=2,IF(ISNUMBER(Q56/Q$22),Q56/Q$22,""),"")</f>
        <v>2.4049535868825109</v>
      </c>
      <c r="AB56" s="144">
        <f ca="1">IF('Innovation potential'!$A56=2,IF(ISNUMBER(R56/R$22),R56/R$22,""),"")</f>
        <v>0</v>
      </c>
      <c r="AC56" s="144">
        <f ca="1">IF('Innovation potential'!$A56=2,IF(ISNUMBER(S56/S$22),S56/S$22,""),"")</f>
        <v>0</v>
      </c>
      <c r="AE56" s="144">
        <f ca="1">IF('Innovation potential'!$A56=2,IF(ISNUMBER(P56/E56),P56/E56,""),"")</f>
        <v>2.3000000000000003</v>
      </c>
      <c r="AF56" s="144">
        <f ca="1">IF('Innovation potential'!$A56=2,IF(ISNUMBER(Q56/F56),Q56/F56,""),"")</f>
        <v>1.4636363636363636</v>
      </c>
      <c r="AG56" s="144">
        <f ca="1">IF('Innovation potential'!$A56=2,IF(ISNUMBER(R56/G56),R56/G56,""),"")</f>
        <v>0</v>
      </c>
      <c r="AH56" s="144">
        <f ca="1">IF('Innovation potential'!$A56=2,IF(ISNUMBER(S56/H56),S56/H56,""),"")</f>
        <v>0</v>
      </c>
      <c r="AJ56" s="144">
        <f ca="1">IF('Innovation potential'!$A56=2,IF(ISNUMBER(U56/U$22),U56/U$22,""),"")</f>
        <v>1.8078302430630988</v>
      </c>
      <c r="AK56" s="144">
        <f ca="1">IF('Innovation potential'!$A56=2,IF(ISNUMBER(V56/V$22),V56/V$22,""),"")</f>
        <v>3.4772445537773984</v>
      </c>
      <c r="AL56" s="144">
        <f ca="1">IF('Innovation potential'!$A56=2,IF(ISNUMBER(W56/W$22),W56/W$22,""),"")</f>
        <v>2.6277298141236418</v>
      </c>
      <c r="AM56" s="144">
        <f ca="1">IF('Innovation potential'!$A56=2,IF(ISNUMBER(X56/X$22),X56/X$22,""),"")</f>
        <v>2.3931935265650206</v>
      </c>
      <c r="AO56" s="144">
        <f ca="1">IF('Innovation potential'!$A56=2,IF(ISNUMBER(U56/J56),U56/J56,""),"")</f>
        <v>3.0384615384615388</v>
      </c>
      <c r="AP56" s="144">
        <f ca="1">IF('Innovation potential'!$A56=2,IF(ISNUMBER(V56/K56),V56/K56,""),"")</f>
        <v>4.3888888888888884</v>
      </c>
      <c r="AQ56" s="144">
        <f ca="1">IF('Innovation potential'!$A56=2,IF(ISNUMBER(W56/L56),W56/L56,""),"")</f>
        <v>3.0384615384615388</v>
      </c>
      <c r="AR56" s="144">
        <f ca="1">IF('Innovation potential'!$A56=2,IF(ISNUMBER(X56/M56),X56/M56,""),"")</f>
        <v>1.9750000000000001</v>
      </c>
    </row>
    <row r="57" spans="1:44" x14ac:dyDescent="0.2">
      <c r="A57" s="39" t="str">
        <f>'Industry selection'!C57</f>
        <v/>
      </c>
      <c r="B57" s="2">
        <v>14</v>
      </c>
      <c r="C57" s="2" t="s">
        <v>116</v>
      </c>
      <c r="D57" s="2">
        <f>COUNTIF('Ukraine INN'!$B$6:$B$429,'Innovation potential'!$B57)</f>
        <v>1</v>
      </c>
      <c r="E57" s="9">
        <f ca="1">IF($D57&gt;0,SUMIF('Ukraine INN'!$B$6:$B$429,'Innovation potential'!$B57,'Ukraine INN'!D$6:D$429)/$D57,"")</f>
        <v>4.5267489711934159</v>
      </c>
      <c r="F57" s="9">
        <f ca="1">IF($D57&gt;0,SUMIF('Ukraine INN'!$B$6:$B$429,'Innovation potential'!$B57,'Ukraine INN'!E$6:E$429)/$D57,"")</f>
        <v>7.270233196159122</v>
      </c>
      <c r="G57" s="9">
        <f ca="1">IF($D57&gt;0,SUMIF('Ukraine INN'!$B$6:$B$429,'Innovation potential'!$B57,'Ukraine INN'!F$6:F$429)/$D57,"")</f>
        <v>4.1152263374485596</v>
      </c>
      <c r="H57" s="9">
        <f ca="1">IF($D57&gt;0,SUMIF('Ukraine INN'!$B$6:$B$429,'Innovation potential'!$B57,'Ukraine INN'!G$6:G$429)/$D57,"")</f>
        <v>6.8587105624142666</v>
      </c>
      <c r="J57" s="9">
        <f ca="1">IF($D57&gt;0,SUMIF('Ukraine INN'!$B$6:$B$429,'Innovation potential'!$B57,'Ukraine INN'!I$6:I$429)/$D57,"")</f>
        <v>4.4374009508716323</v>
      </c>
      <c r="K57" s="9">
        <f ca="1">IF($D57&gt;0,SUMIF('Ukraine INN'!$B$6:$B$429,'Innovation potential'!$B57,'Ukraine INN'!J$6:J$429)/$D57,"")</f>
        <v>11.09350237717908</v>
      </c>
      <c r="L57" s="9">
        <f ca="1">IF($D57&gt;0,SUMIF('Ukraine INN'!$B$6:$B$429,'Innovation potential'!$B57,'Ukraine INN'!K$6:K$429)/$D57,"")</f>
        <v>6.6561014263074476</v>
      </c>
      <c r="M57" s="9">
        <f ca="1">IF($D57&gt;0,SUMIF('Ukraine INN'!$B$6:$B$429,'Innovation potential'!$B57,'Ukraine INN'!L$6:L$429)/$D57,"")</f>
        <v>9.0332805071315381</v>
      </c>
      <c r="O57" s="2">
        <f>COUNTIF('REGION INN'!$B$6:$B$429,'Innovation potential'!$B57)</f>
        <v>1</v>
      </c>
      <c r="P57" s="9">
        <f ca="1">IF($O57&gt;0,SUMIF('REGION INN'!$B$6:$B$429,'Innovation potential'!$B57,'REGION INN'!D$6:D$429)/$O57,"")</f>
        <v>0</v>
      </c>
      <c r="Q57" s="9">
        <f ca="1">IF($O57&gt;0,SUMIF('REGION INN'!$B$6:$B$429,'Innovation potential'!$B57,'REGION INN'!E$6:E$429)/$O57,"")</f>
        <v>0</v>
      </c>
      <c r="R57" s="9">
        <f ca="1">IF($O57&gt;0,SUMIF('REGION INN'!$B$6:$B$429,'Innovation potential'!$B57,'REGION INN'!F$6:F$429)/$O57,"")</f>
        <v>0</v>
      </c>
      <c r="S57" s="9">
        <f ca="1">IF($O57&gt;0,SUMIF('REGION INN'!$B$6:$B$429,'Innovation potential'!$B57,'REGION INN'!G$6:G$429)/$O57,"")</f>
        <v>9.0909090909090917</v>
      </c>
      <c r="U57" s="9">
        <f ca="1">IF($O57&gt;0,SUMIF('REGION INN'!$B$6:$B$429,'Innovation potential'!$B57,'REGION INN'!I$6:I$429)/$O57,"")</f>
        <v>0</v>
      </c>
      <c r="V57" s="9">
        <f ca="1">IF($O57&gt;0,SUMIF('REGION INN'!$B$6:$B$429,'Innovation potential'!$B57,'REGION INN'!J$6:J$429)/$O57,"")</f>
        <v>0</v>
      </c>
      <c r="W57" s="9">
        <f ca="1">IF($O57&gt;0,SUMIF('REGION INN'!$B$6:$B$429,'Innovation potential'!$B57,'REGION INN'!K$6:K$429)/$O57,"")</f>
        <v>0</v>
      </c>
      <c r="X57" s="9">
        <f ca="1">IF($O57&gt;0,SUMIF('REGION INN'!$B$6:$B$429,'Innovation potential'!$B57,'REGION INN'!L$6:L$429)/$O57,"")</f>
        <v>9.0909090909090917</v>
      </c>
      <c r="Z57" s="144" t="str">
        <f>IF('Innovation potential'!$A57=2,IF(ISNUMBER(P57/P$22),P57/P$22,""),"")</f>
        <v/>
      </c>
      <c r="AA57" s="144" t="str">
        <f>IF('Innovation potential'!$A57=2,IF(ISNUMBER(Q57/Q$22),Q57/Q$22,""),"")</f>
        <v/>
      </c>
      <c r="AB57" s="144" t="str">
        <f>IF('Innovation potential'!$A57=2,IF(ISNUMBER(R57/R$22),R57/R$22,""),"")</f>
        <v/>
      </c>
      <c r="AC57" s="144" t="str">
        <f>IF('Innovation potential'!$A57=2,IF(ISNUMBER(S57/S$22),S57/S$22,""),"")</f>
        <v/>
      </c>
      <c r="AE57" s="144" t="str">
        <f>IF('Innovation potential'!$A57=2,IF(ISNUMBER(P57/E57),P57/E57,""),"")</f>
        <v/>
      </c>
      <c r="AF57" s="144" t="str">
        <f>IF('Innovation potential'!$A57=2,IF(ISNUMBER(Q57/F57),Q57/F57,""),"")</f>
        <v/>
      </c>
      <c r="AG57" s="144" t="str">
        <f>IF('Innovation potential'!$A57=2,IF(ISNUMBER(R57/G57),R57/G57,""),"")</f>
        <v/>
      </c>
      <c r="AH57" s="144" t="str">
        <f>IF('Innovation potential'!$A57=2,IF(ISNUMBER(S57/H57),S57/H57,""),"")</f>
        <v/>
      </c>
      <c r="AJ57" s="144" t="str">
        <f>IF('Innovation potential'!$A57=2,IF(ISNUMBER(U57/U$22),U57/U$22,""),"")</f>
        <v/>
      </c>
      <c r="AK57" s="144" t="str">
        <f>IF('Innovation potential'!$A57=2,IF(ISNUMBER(V57/V$22),V57/V$22,""),"")</f>
        <v/>
      </c>
      <c r="AL57" s="144" t="str">
        <f>IF('Innovation potential'!$A57=2,IF(ISNUMBER(W57/W$22),W57/W$22,""),"")</f>
        <v/>
      </c>
      <c r="AM57" s="144" t="str">
        <f>IF('Innovation potential'!$A57=2,IF(ISNUMBER(X57/X$22),X57/X$22,""),"")</f>
        <v/>
      </c>
      <c r="AO57" s="144" t="str">
        <f>IF('Innovation potential'!$A57=2,IF(ISNUMBER(U57/J57),U57/J57,""),"")</f>
        <v/>
      </c>
      <c r="AP57" s="144" t="str">
        <f>IF('Innovation potential'!$A57=2,IF(ISNUMBER(V57/K57),V57/K57,""),"")</f>
        <v/>
      </c>
      <c r="AQ57" s="144" t="str">
        <f>IF('Innovation potential'!$A57=2,IF(ISNUMBER(W57/L57),W57/L57,""),"")</f>
        <v/>
      </c>
      <c r="AR57" s="144" t="str">
        <f>IF('Innovation potential'!$A57=2,IF(ISNUMBER(X57/M57),X57/M57,""),"")</f>
        <v/>
      </c>
    </row>
    <row r="58" spans="1:44" x14ac:dyDescent="0.2">
      <c r="A58" s="39">
        <f>'Industry selection'!C58</f>
        <v>2</v>
      </c>
      <c r="B58" s="2">
        <v>14.1</v>
      </c>
      <c r="C58" s="2" t="s">
        <v>118</v>
      </c>
      <c r="D58" s="2">
        <f>COUNTIF('Ukraine INN'!$B$6:$B$429,'Innovation potential'!$B58)</f>
        <v>1</v>
      </c>
      <c r="E58" s="9">
        <f ca="1">IF($D58&gt;0,SUMIF('Ukraine INN'!$B$6:$B$429,'Innovation potential'!$B58,'Ukraine INN'!D$6:D$429)/$D58,"")</f>
        <v>4.4378698224852071</v>
      </c>
      <c r="F58" s="9">
        <f ca="1">IF($D58&gt;0,SUMIF('Ukraine INN'!$B$6:$B$429,'Innovation potential'!$B58,'Ukraine INN'!E$6:E$429)/$D58,"")</f>
        <v>6.6568047337278111</v>
      </c>
      <c r="G58" s="9">
        <f ca="1">IF($D58&gt;0,SUMIF('Ukraine INN'!$B$6:$B$429,'Innovation potential'!$B58,'Ukraine INN'!F$6:F$429)/$D58,"")</f>
        <v>4.1420118343195274</v>
      </c>
      <c r="H58" s="9">
        <f ca="1">IF($D58&gt;0,SUMIF('Ukraine INN'!$B$6:$B$429,'Innovation potential'!$B58,'Ukraine INN'!G$6:G$429)/$D58,"")</f>
        <v>6.3609467455621305</v>
      </c>
      <c r="J58" s="9">
        <f ca="1">IF($D58&gt;0,SUMIF('Ukraine INN'!$B$6:$B$429,'Innovation potential'!$B58,'Ukraine INN'!I$6:I$429)/$D58,"")</f>
        <v>4.1379310344827589</v>
      </c>
      <c r="K58" s="9">
        <f ca="1">IF($D58&gt;0,SUMIF('Ukraine INN'!$B$6:$B$429,'Innovation potential'!$B58,'Ukraine INN'!J$6:J$429)/$D58,"")</f>
        <v>11.03448275862069</v>
      </c>
      <c r="L58" s="9">
        <f ca="1">IF($D58&gt;0,SUMIF('Ukraine INN'!$B$6:$B$429,'Innovation potential'!$B58,'Ukraine INN'!K$6:K$429)/$D58,"")</f>
        <v>6.5517241379310347</v>
      </c>
      <c r="M58" s="9">
        <f ca="1">IF($D58&gt;0,SUMIF('Ukraine INN'!$B$6:$B$429,'Innovation potential'!$B58,'Ukraine INN'!L$6:L$429)/$D58,"")</f>
        <v>7.931034482758621</v>
      </c>
      <c r="O58" s="2">
        <f>COUNTIF('REGION INN'!$B$6:$B$429,'Innovation potential'!$B58)</f>
        <v>1</v>
      </c>
      <c r="P58" s="9">
        <f ca="1">IF($O58&gt;0,SUMIF('REGION INN'!$B$6:$B$429,'Innovation potential'!$B58,'REGION INN'!D$6:D$429)/$O58,"")</f>
        <v>0</v>
      </c>
      <c r="Q58" s="9">
        <f ca="1">IF($O58&gt;0,SUMIF('REGION INN'!$B$6:$B$429,'Innovation potential'!$B58,'REGION INN'!E$6:E$429)/$O58,"")</f>
        <v>0</v>
      </c>
      <c r="R58" s="9">
        <f ca="1">IF($O58&gt;0,SUMIF('REGION INN'!$B$6:$B$429,'Innovation potential'!$B58,'REGION INN'!F$6:F$429)/$O58,"")</f>
        <v>0</v>
      </c>
      <c r="S58" s="9">
        <f ca="1">IF($O58&gt;0,SUMIF('REGION INN'!$B$6:$B$429,'Innovation potential'!$B58,'REGION INN'!G$6:G$429)/$O58,"")</f>
        <v>0</v>
      </c>
      <c r="U58" s="9">
        <f ca="1">IF($O58&gt;0,SUMIF('REGION INN'!$B$6:$B$429,'Innovation potential'!$B58,'REGION INN'!I$6:I$429)/$O58,"")</f>
        <v>0</v>
      </c>
      <c r="V58" s="9">
        <f ca="1">IF($O58&gt;0,SUMIF('REGION INN'!$B$6:$B$429,'Innovation potential'!$B58,'REGION INN'!J$6:J$429)/$O58,"")</f>
        <v>0</v>
      </c>
      <c r="W58" s="9">
        <f ca="1">IF($O58&gt;0,SUMIF('REGION INN'!$B$6:$B$429,'Innovation potential'!$B58,'REGION INN'!K$6:K$429)/$O58,"")</f>
        <v>0</v>
      </c>
      <c r="X58" s="9">
        <f ca="1">IF($O58&gt;0,SUMIF('REGION INN'!$B$6:$B$429,'Innovation potential'!$B58,'REGION INN'!L$6:L$429)/$O58,"")</f>
        <v>0</v>
      </c>
      <c r="Z58" s="144">
        <f ca="1">IF('Innovation potential'!$A58=2,IF(ISNUMBER(P58/P$22),P58/P$22,""),"")</f>
        <v>0</v>
      </c>
      <c r="AA58" s="144">
        <f ca="1">IF('Innovation potential'!$A58=2,IF(ISNUMBER(Q58/Q$22),Q58/Q$22,""),"")</f>
        <v>0</v>
      </c>
      <c r="AB58" s="144">
        <f ca="1">IF('Innovation potential'!$A58=2,IF(ISNUMBER(R58/R$22),R58/R$22,""),"")</f>
        <v>0</v>
      </c>
      <c r="AC58" s="144">
        <f ca="1">IF('Innovation potential'!$A58=2,IF(ISNUMBER(S58/S$22),S58/S$22,""),"")</f>
        <v>0</v>
      </c>
      <c r="AE58" s="144">
        <f ca="1">IF('Innovation potential'!$A58=2,IF(ISNUMBER(P58/E58),P58/E58,""),"")</f>
        <v>0</v>
      </c>
      <c r="AF58" s="144">
        <f ca="1">IF('Innovation potential'!$A58=2,IF(ISNUMBER(Q58/F58),Q58/F58,""),"")</f>
        <v>0</v>
      </c>
      <c r="AG58" s="144">
        <f ca="1">IF('Innovation potential'!$A58=2,IF(ISNUMBER(R58/G58),R58/G58,""),"")</f>
        <v>0</v>
      </c>
      <c r="AH58" s="144">
        <f ca="1">IF('Innovation potential'!$A58=2,IF(ISNUMBER(S58/H58),S58/H58,""),"")</f>
        <v>0</v>
      </c>
      <c r="AJ58" s="144">
        <f ca="1">IF('Innovation potential'!$A58=2,IF(ISNUMBER(U58/U$22),U58/U$22,""),"")</f>
        <v>0</v>
      </c>
      <c r="AK58" s="144">
        <f ca="1">IF('Innovation potential'!$A58=2,IF(ISNUMBER(V58/V$22),V58/V$22,""),"")</f>
        <v>0</v>
      </c>
      <c r="AL58" s="144">
        <f ca="1">IF('Innovation potential'!$A58=2,IF(ISNUMBER(W58/W$22),W58/W$22,""),"")</f>
        <v>0</v>
      </c>
      <c r="AM58" s="144">
        <f ca="1">IF('Innovation potential'!$A58=2,IF(ISNUMBER(X58/X$22),X58/X$22,""),"")</f>
        <v>0</v>
      </c>
      <c r="AO58" s="144">
        <f ca="1">IF('Innovation potential'!$A58=2,IF(ISNUMBER(U58/J58),U58/J58,""),"")</f>
        <v>0</v>
      </c>
      <c r="AP58" s="144">
        <f ca="1">IF('Innovation potential'!$A58=2,IF(ISNUMBER(V58/K58),V58/K58,""),"")</f>
        <v>0</v>
      </c>
      <c r="AQ58" s="144">
        <f ca="1">IF('Innovation potential'!$A58=2,IF(ISNUMBER(W58/L58),W58/L58,""),"")</f>
        <v>0</v>
      </c>
      <c r="AR58" s="144">
        <f ca="1">IF('Innovation potential'!$A58=2,IF(ISNUMBER(X58/M58),X58/M58,""),"")</f>
        <v>0</v>
      </c>
    </row>
    <row r="59" spans="1:44" x14ac:dyDescent="0.2">
      <c r="A59" s="39">
        <f>'Industry selection'!C59</f>
        <v>1</v>
      </c>
      <c r="B59" s="2">
        <v>14.2</v>
      </c>
      <c r="C59" s="2" t="s">
        <v>120</v>
      </c>
      <c r="D59" s="2">
        <f>COUNTIF('Ukraine INN'!$B$6:$B$429,'Innovation potential'!$B59)</f>
        <v>2</v>
      </c>
      <c r="E59" s="9">
        <f ca="1">IF($D59&gt;0,SUMIF('Ukraine INN'!$B$6:$B$429,'Innovation potential'!$B59,'Ukraine INN'!D$6:D$429)/$D59,"")</f>
        <v>0</v>
      </c>
      <c r="F59" s="9">
        <f ca="1">IF($D59&gt;0,SUMIF('Ukraine INN'!$B$6:$B$429,'Innovation potential'!$B59,'Ukraine INN'!E$6:E$429)/$D59,"")</f>
        <v>20</v>
      </c>
      <c r="G59" s="9">
        <f ca="1">IF($D59&gt;0,SUMIF('Ukraine INN'!$B$6:$B$429,'Innovation potential'!$B59,'Ukraine INN'!F$6:F$429)/$D59,"")</f>
        <v>20</v>
      </c>
      <c r="H59" s="9">
        <f ca="1">IF($D59&gt;0,SUMIF('Ukraine INN'!$B$6:$B$429,'Innovation potential'!$B59,'Ukraine INN'!G$6:G$429)/$D59,"")</f>
        <v>40</v>
      </c>
      <c r="J59" s="9">
        <f ca="1">IF($D59&gt;0,SUMIF('Ukraine INN'!$B$6:$B$429,'Innovation potential'!$B59,'Ukraine INN'!I$6:I$429)/$D59,"")</f>
        <v>40</v>
      </c>
      <c r="K59" s="9">
        <f ca="1">IF($D59&gt;0,SUMIF('Ukraine INN'!$B$6:$B$429,'Innovation potential'!$B59,'Ukraine INN'!J$6:J$429)/$D59,"")</f>
        <v>40</v>
      </c>
      <c r="L59" s="9">
        <f ca="1">IF($D59&gt;0,SUMIF('Ukraine INN'!$B$6:$B$429,'Innovation potential'!$B59,'Ukraine INN'!K$6:K$429)/$D59,"")</f>
        <v>40</v>
      </c>
      <c r="M59" s="9">
        <f ca="1">IF($D59&gt;0,SUMIF('Ukraine INN'!$B$6:$B$429,'Innovation potential'!$B59,'Ukraine INN'!L$6:L$429)/$D59,"")</f>
        <v>80</v>
      </c>
      <c r="O59" s="2">
        <f>COUNTIF('REGION INN'!$B$6:$B$429,'Innovation potential'!$B59)</f>
        <v>2</v>
      </c>
      <c r="P59" s="9">
        <f ca="1">IF($O59&gt;0,SUMIF('REGION INN'!$B$6:$B$429,'Innovation potential'!$B59,'REGION INN'!D$6:D$429)/$O59,"")</f>
        <v>0</v>
      </c>
      <c r="Q59" s="9">
        <f ca="1">IF($O59&gt;0,SUMIF('REGION INN'!$B$6:$B$429,'Innovation potential'!$B59,'REGION INN'!E$6:E$429)/$O59,"")</f>
        <v>0</v>
      </c>
      <c r="R59" s="9">
        <f ca="1">IF($O59&gt;0,SUMIF('REGION INN'!$B$6:$B$429,'Innovation potential'!$B59,'REGION INN'!F$6:F$429)/$O59,"")</f>
        <v>0</v>
      </c>
      <c r="S59" s="9">
        <f ca="1">IF($O59&gt;0,SUMIF('REGION INN'!$B$6:$B$429,'Innovation potential'!$B59,'REGION INN'!G$6:G$429)/$O59,"")</f>
        <v>0</v>
      </c>
      <c r="U59" s="9">
        <f ca="1">IF($O59&gt;0,SUMIF('REGION INN'!$B$6:$B$429,'Innovation potential'!$B59,'REGION INN'!I$6:I$429)/$O59,"")</f>
        <v>0</v>
      </c>
      <c r="V59" s="9">
        <f ca="1">IF($O59&gt;0,SUMIF('REGION INN'!$B$6:$B$429,'Innovation potential'!$B59,'REGION INN'!J$6:J$429)/$O59,"")</f>
        <v>0</v>
      </c>
      <c r="W59" s="9">
        <f ca="1">IF($O59&gt;0,SUMIF('REGION INN'!$B$6:$B$429,'Innovation potential'!$B59,'REGION INN'!K$6:K$429)/$O59,"")</f>
        <v>0</v>
      </c>
      <c r="X59" s="9">
        <f ca="1">IF($O59&gt;0,SUMIF('REGION INN'!$B$6:$B$429,'Innovation potential'!$B59,'REGION INN'!L$6:L$429)/$O59,"")</f>
        <v>0</v>
      </c>
      <c r="Z59" s="144" t="str">
        <f>IF('Innovation potential'!$A59=2,IF(ISNUMBER(P59/P$22),P59/P$22,""),"")</f>
        <v/>
      </c>
      <c r="AA59" s="144" t="str">
        <f>IF('Innovation potential'!$A59=2,IF(ISNUMBER(Q59/Q$22),Q59/Q$22,""),"")</f>
        <v/>
      </c>
      <c r="AB59" s="144" t="str">
        <f>IF('Innovation potential'!$A59=2,IF(ISNUMBER(R59/R$22),R59/R$22,""),"")</f>
        <v/>
      </c>
      <c r="AC59" s="144" t="str">
        <f>IF('Innovation potential'!$A59=2,IF(ISNUMBER(S59/S$22),S59/S$22,""),"")</f>
        <v/>
      </c>
      <c r="AE59" s="144" t="str">
        <f>IF('Innovation potential'!$A59=2,IF(ISNUMBER(P59/E59),P59/E59,""),"")</f>
        <v/>
      </c>
      <c r="AF59" s="144" t="str">
        <f>IF('Innovation potential'!$A59=2,IF(ISNUMBER(Q59/F59),Q59/F59,""),"")</f>
        <v/>
      </c>
      <c r="AG59" s="144" t="str">
        <f>IF('Innovation potential'!$A59=2,IF(ISNUMBER(R59/G59),R59/G59,""),"")</f>
        <v/>
      </c>
      <c r="AH59" s="144" t="str">
        <f>IF('Innovation potential'!$A59=2,IF(ISNUMBER(S59/H59),S59/H59,""),"")</f>
        <v/>
      </c>
      <c r="AJ59" s="144" t="str">
        <f>IF('Innovation potential'!$A59=2,IF(ISNUMBER(U59/U$22),U59/U$22,""),"")</f>
        <v/>
      </c>
      <c r="AK59" s="144" t="str">
        <f>IF('Innovation potential'!$A59=2,IF(ISNUMBER(V59/V$22),V59/V$22,""),"")</f>
        <v/>
      </c>
      <c r="AL59" s="144" t="str">
        <f>IF('Innovation potential'!$A59=2,IF(ISNUMBER(W59/W$22),W59/W$22,""),"")</f>
        <v/>
      </c>
      <c r="AM59" s="144" t="str">
        <f>IF('Innovation potential'!$A59=2,IF(ISNUMBER(X59/X$22),X59/X$22,""),"")</f>
        <v/>
      </c>
      <c r="AO59" s="144" t="str">
        <f>IF('Innovation potential'!$A59=2,IF(ISNUMBER(U59/J59),U59/J59,""),"")</f>
        <v/>
      </c>
      <c r="AP59" s="144" t="str">
        <f>IF('Innovation potential'!$A59=2,IF(ISNUMBER(V59/K59),V59/K59,""),"")</f>
        <v/>
      </c>
      <c r="AQ59" s="144" t="str">
        <f>IF('Innovation potential'!$A59=2,IF(ISNUMBER(W59/L59),W59/L59,""),"")</f>
        <v/>
      </c>
      <c r="AR59" s="144" t="str">
        <f>IF('Innovation potential'!$A59=2,IF(ISNUMBER(X59/M59),X59/M59,""),"")</f>
        <v/>
      </c>
    </row>
    <row r="60" spans="1:44" x14ac:dyDescent="0.2">
      <c r="A60" s="39">
        <f>'Industry selection'!C60</f>
        <v>2</v>
      </c>
      <c r="B60" s="2">
        <v>14.3</v>
      </c>
      <c r="C60" s="2" t="s">
        <v>122</v>
      </c>
      <c r="D60" s="2">
        <f>COUNTIF('Ukraine INN'!$B$6:$B$429,'Innovation potential'!$B60)</f>
        <v>1</v>
      </c>
      <c r="E60" s="9">
        <f ca="1">IF($D60&gt;0,SUMIF('Ukraine INN'!$B$6:$B$429,'Innovation potential'!$B60,'Ukraine INN'!D$6:D$429)/$D60,"")</f>
        <v>6.9767441860465116</v>
      </c>
      <c r="F60" s="9">
        <f ca="1">IF($D60&gt;0,SUMIF('Ukraine INN'!$B$6:$B$429,'Innovation potential'!$B60,'Ukraine INN'!E$6:E$429)/$D60,"")</f>
        <v>16.279069767441861</v>
      </c>
      <c r="G60" s="9">
        <f ca="1">IF($D60&gt;0,SUMIF('Ukraine INN'!$B$6:$B$429,'Innovation potential'!$B60,'Ukraine INN'!F$6:F$429)/$D60,"")</f>
        <v>2.3255813953488373</v>
      </c>
      <c r="H60" s="9">
        <f ca="1">IF($D60&gt;0,SUMIF('Ukraine INN'!$B$6:$B$429,'Innovation potential'!$B60,'Ukraine INN'!G$6:G$429)/$D60,"")</f>
        <v>11.627906976744185</v>
      </c>
      <c r="J60" s="9">
        <f ca="1">IF($D60&gt;0,SUMIF('Ukraine INN'!$B$6:$B$429,'Innovation potential'!$B60,'Ukraine INN'!I$6:I$429)/$D60,"")</f>
        <v>6.5217391304347823</v>
      </c>
      <c r="K60" s="9">
        <f ca="1">IF($D60&gt;0,SUMIF('Ukraine INN'!$B$6:$B$429,'Innovation potential'!$B60,'Ukraine INN'!J$6:J$429)/$D60,"")</f>
        <v>10.869565217391305</v>
      </c>
      <c r="L60" s="9">
        <f ca="1">IF($D60&gt;0,SUMIF('Ukraine INN'!$B$6:$B$429,'Innovation potential'!$B60,'Ukraine INN'!K$6:K$429)/$D60,"")</f>
        <v>6.5217391304347823</v>
      </c>
      <c r="M60" s="9">
        <f ca="1">IF($D60&gt;0,SUMIF('Ukraine INN'!$B$6:$B$429,'Innovation potential'!$B60,'Ukraine INN'!L$6:L$429)/$D60,"")</f>
        <v>19.565217391304348</v>
      </c>
      <c r="O60" s="2">
        <f>COUNTIF('REGION INN'!$B$6:$B$429,'Innovation potential'!$B60)</f>
        <v>1</v>
      </c>
      <c r="P60" s="9">
        <f ca="1">IF($O60&gt;0,SUMIF('REGION INN'!$B$6:$B$429,'Innovation potential'!$B60,'REGION INN'!D$6:D$429)/$O60,"")</f>
        <v>0</v>
      </c>
      <c r="Q60" s="9">
        <f ca="1">IF($O60&gt;0,SUMIF('REGION INN'!$B$6:$B$429,'Innovation potential'!$B60,'REGION INN'!E$6:E$429)/$O60,"")</f>
        <v>0</v>
      </c>
      <c r="R60" s="9">
        <f ca="1">IF($O60&gt;0,SUMIF('REGION INN'!$B$6:$B$429,'Innovation potential'!$B60,'REGION INN'!F$6:F$429)/$O60,"")</f>
        <v>0</v>
      </c>
      <c r="S60" s="9">
        <f ca="1">IF($O60&gt;0,SUMIF('REGION INN'!$B$6:$B$429,'Innovation potential'!$B60,'REGION INN'!G$6:G$429)/$O60,"")</f>
        <v>100</v>
      </c>
      <c r="U60" s="9">
        <f ca="1">IF($O60&gt;0,SUMIF('REGION INN'!$B$6:$B$429,'Innovation potential'!$B60,'REGION INN'!I$6:I$429)/$O60,"")</f>
        <v>0</v>
      </c>
      <c r="V60" s="9">
        <f ca="1">IF($O60&gt;0,SUMIF('REGION INN'!$B$6:$B$429,'Innovation potential'!$B60,'REGION INN'!J$6:J$429)/$O60,"")</f>
        <v>0</v>
      </c>
      <c r="W60" s="9">
        <f ca="1">IF($O60&gt;0,SUMIF('REGION INN'!$B$6:$B$429,'Innovation potential'!$B60,'REGION INN'!K$6:K$429)/$O60,"")</f>
        <v>0</v>
      </c>
      <c r="X60" s="9">
        <f ca="1">IF($O60&gt;0,SUMIF('REGION INN'!$B$6:$B$429,'Innovation potential'!$B60,'REGION INN'!L$6:L$429)/$O60,"")</f>
        <v>50</v>
      </c>
      <c r="Z60" s="144">
        <f ca="1">IF('Innovation potential'!$A60=2,IF(ISNUMBER(P60/P$22),P60/P$22,""),"")</f>
        <v>0</v>
      </c>
      <c r="AA60" s="144">
        <f ca="1">IF('Innovation potential'!$A60=2,IF(ISNUMBER(Q60/Q$22),Q60/Q$22,""),"")</f>
        <v>0</v>
      </c>
      <c r="AB60" s="144">
        <f ca="1">IF('Innovation potential'!$A60=2,IF(ISNUMBER(R60/R$22),R60/R$22,""),"")</f>
        <v>0</v>
      </c>
      <c r="AC60" s="144">
        <f ca="1">IF('Innovation potential'!$A60=2,IF(ISNUMBER(S60/S$22),S60/S$22,""),"")</f>
        <v>12.520309945849046</v>
      </c>
      <c r="AE60" s="144">
        <f ca="1">IF('Innovation potential'!$A60=2,IF(ISNUMBER(P60/E60),P60/E60,""),"")</f>
        <v>0</v>
      </c>
      <c r="AF60" s="144">
        <f ca="1">IF('Innovation potential'!$A60=2,IF(ISNUMBER(Q60/F60),Q60/F60,""),"")</f>
        <v>0</v>
      </c>
      <c r="AG60" s="144">
        <f ca="1">IF('Innovation potential'!$A60=2,IF(ISNUMBER(R60/G60),R60/G60,""),"")</f>
        <v>0</v>
      </c>
      <c r="AH60" s="144">
        <f ca="1">IF('Innovation potential'!$A60=2,IF(ISNUMBER(S60/H60),S60/H60,""),"")</f>
        <v>8.6</v>
      </c>
      <c r="AJ60" s="144">
        <f ca="1">IF('Innovation potential'!$A60=2,IF(ISNUMBER(U60/U$22),U60/U$22,""),"")</f>
        <v>0</v>
      </c>
      <c r="AK60" s="144">
        <f ca="1">IF('Innovation potential'!$A60=2,IF(ISNUMBER(V60/V$22),V60/V$22,""),"")</f>
        <v>0</v>
      </c>
      <c r="AL60" s="144">
        <f ca="1">IF('Innovation potential'!$A60=2,IF(ISNUMBER(W60/W$22),W60/W$22,""),"")</f>
        <v>0</v>
      </c>
      <c r="AM60" s="144">
        <f ca="1">IF('Innovation potential'!$A60=2,IF(ISNUMBER(X60/X$22),X60/X$22,""),"")</f>
        <v>4.7863870531300412</v>
      </c>
      <c r="AO60" s="144">
        <f ca="1">IF('Innovation potential'!$A60=2,IF(ISNUMBER(U60/J60),U60/J60,""),"")</f>
        <v>0</v>
      </c>
      <c r="AP60" s="144">
        <f ca="1">IF('Innovation potential'!$A60=2,IF(ISNUMBER(V60/K60),V60/K60,""),"")</f>
        <v>0</v>
      </c>
      <c r="AQ60" s="144">
        <f ca="1">IF('Innovation potential'!$A60=2,IF(ISNUMBER(W60/L60),W60/L60,""),"")</f>
        <v>0</v>
      </c>
      <c r="AR60" s="144">
        <f ca="1">IF('Innovation potential'!$A60=2,IF(ISNUMBER(X60/M60),X60/M60,""),"")</f>
        <v>2.5555555555555554</v>
      </c>
    </row>
    <row r="61" spans="1:44" x14ac:dyDescent="0.2">
      <c r="A61" s="39">
        <f>'Industry selection'!C61</f>
        <v>2</v>
      </c>
      <c r="B61" s="2">
        <v>15</v>
      </c>
      <c r="C61" s="2" t="s">
        <v>124</v>
      </c>
      <c r="D61" s="2">
        <f>COUNTIF('Ukraine INN'!$B$6:$B$429,'Innovation potential'!$B61)</f>
        <v>1</v>
      </c>
      <c r="E61" s="9">
        <f ca="1">IF($D61&gt;0,SUMIF('Ukraine INN'!$B$6:$B$429,'Innovation potential'!$B61,'Ukraine INN'!D$6:D$429)/$D61,"")</f>
        <v>3.2085561497326207</v>
      </c>
      <c r="F61" s="9">
        <f ca="1">IF($D61&gt;0,SUMIF('Ukraine INN'!$B$6:$B$429,'Innovation potential'!$B61,'Ukraine INN'!E$6:E$429)/$D61,"")</f>
        <v>7.4866310160427805</v>
      </c>
      <c r="G61" s="9">
        <f ca="1">IF($D61&gt;0,SUMIF('Ukraine INN'!$B$6:$B$429,'Innovation potential'!$B61,'Ukraine INN'!F$6:F$429)/$D61,"")</f>
        <v>3.2085561497326207</v>
      </c>
      <c r="H61" s="9">
        <f ca="1">IF($D61&gt;0,SUMIF('Ukraine INN'!$B$6:$B$429,'Innovation potential'!$B61,'Ukraine INN'!G$6:G$429)/$D61,"")</f>
        <v>6.9518716577540109</v>
      </c>
      <c r="J61" s="9">
        <f ca="1">IF($D61&gt;0,SUMIF('Ukraine INN'!$B$6:$B$429,'Innovation potential'!$B61,'Ukraine INN'!I$6:I$429)/$D61,"")</f>
        <v>1.948051948051948</v>
      </c>
      <c r="K61" s="9">
        <f ca="1">IF($D61&gt;0,SUMIF('Ukraine INN'!$B$6:$B$429,'Innovation potential'!$B61,'Ukraine INN'!J$6:J$429)/$D61,"")</f>
        <v>6.4935064935064926</v>
      </c>
      <c r="L61" s="9">
        <f ca="1">IF($D61&gt;0,SUMIF('Ukraine INN'!$B$6:$B$429,'Innovation potential'!$B61,'Ukraine INN'!K$6:K$429)/$D61,"")</f>
        <v>3.8961038961038961</v>
      </c>
      <c r="M61" s="9">
        <f ca="1">IF($D61&gt;0,SUMIF('Ukraine INN'!$B$6:$B$429,'Innovation potential'!$B61,'Ukraine INN'!L$6:L$429)/$D61,"")</f>
        <v>7.7922077922077921</v>
      </c>
      <c r="O61" s="2">
        <f>COUNTIF('REGION INN'!$B$6:$B$429,'Innovation potential'!$B61)</f>
        <v>1</v>
      </c>
      <c r="P61" s="9">
        <f ca="1">IF($O61&gt;0,SUMIF('REGION INN'!$B$6:$B$429,'Innovation potential'!$B61,'REGION INN'!D$6:D$429)/$O61,"")</f>
        <v>0</v>
      </c>
      <c r="Q61" s="9">
        <f ca="1">IF($O61&gt;0,SUMIF('REGION INN'!$B$6:$B$429,'Innovation potential'!$B61,'REGION INN'!E$6:E$429)/$O61,"")</f>
        <v>100</v>
      </c>
      <c r="R61" s="9">
        <f ca="1">IF($O61&gt;0,SUMIF('REGION INN'!$B$6:$B$429,'Innovation potential'!$B61,'REGION INN'!F$6:F$429)/$O61,"")</f>
        <v>0</v>
      </c>
      <c r="S61" s="9">
        <f ca="1">IF($O61&gt;0,SUMIF('REGION INN'!$B$6:$B$429,'Innovation potential'!$B61,'REGION INN'!G$6:G$429)/$O61,"")</f>
        <v>0</v>
      </c>
      <c r="U61" s="9">
        <f ca="1">IF($O61&gt;0,SUMIF('REGION INN'!$B$6:$B$429,'Innovation potential'!$B61,'REGION INN'!I$6:I$429)/$O61,"")</f>
        <v>0</v>
      </c>
      <c r="V61" s="9">
        <f ca="1">IF($O61&gt;0,SUMIF('REGION INN'!$B$6:$B$429,'Innovation potential'!$B61,'REGION INN'!J$6:J$429)/$O61,"")</f>
        <v>0</v>
      </c>
      <c r="W61" s="9">
        <f ca="1">IF($O61&gt;0,SUMIF('REGION INN'!$B$6:$B$429,'Innovation potential'!$B61,'REGION INN'!K$6:K$429)/$O61,"")</f>
        <v>0</v>
      </c>
      <c r="X61" s="9">
        <f ca="1">IF($O61&gt;0,SUMIF('REGION INN'!$B$6:$B$429,'Innovation potential'!$B61,'REGION INN'!L$6:L$429)/$O61,"")</f>
        <v>0</v>
      </c>
      <c r="Z61" s="144">
        <f ca="1">IF('Innovation potential'!$A61=2,IF(ISNUMBER(P61/P$22),P61/P$22,""),"")</f>
        <v>0</v>
      </c>
      <c r="AA61" s="144">
        <f ca="1">IF('Innovation potential'!$A61=2,IF(ISNUMBER(Q61/Q$22),Q61/Q$22,""),"")</f>
        <v>12.024767934412553</v>
      </c>
      <c r="AB61" s="144">
        <f ca="1">IF('Innovation potential'!$A61=2,IF(ISNUMBER(R61/R$22),R61/R$22,""),"")</f>
        <v>0</v>
      </c>
      <c r="AC61" s="144">
        <f ca="1">IF('Innovation potential'!$A61=2,IF(ISNUMBER(S61/S$22),S61/S$22,""),"")</f>
        <v>0</v>
      </c>
      <c r="AE61" s="144">
        <f ca="1">IF('Innovation potential'!$A61=2,IF(ISNUMBER(P61/E61),P61/E61,""),"")</f>
        <v>0</v>
      </c>
      <c r="AF61" s="144">
        <f ca="1">IF('Innovation potential'!$A61=2,IF(ISNUMBER(Q61/F61),Q61/F61,""),"")</f>
        <v>13.357142857142858</v>
      </c>
      <c r="AG61" s="144">
        <f ca="1">IF('Innovation potential'!$A61=2,IF(ISNUMBER(R61/G61),R61/G61,""),"")</f>
        <v>0</v>
      </c>
      <c r="AH61" s="144">
        <f ca="1">IF('Innovation potential'!$A61=2,IF(ISNUMBER(S61/H61),S61/H61,""),"")</f>
        <v>0</v>
      </c>
      <c r="AJ61" s="144">
        <f ca="1">IF('Innovation potential'!$A61=2,IF(ISNUMBER(U61/U$22),U61/U$22,""),"")</f>
        <v>0</v>
      </c>
      <c r="AK61" s="144">
        <f ca="1">IF('Innovation potential'!$A61=2,IF(ISNUMBER(V61/V$22),V61/V$22,""),"")</f>
        <v>0</v>
      </c>
      <c r="AL61" s="144">
        <f ca="1">IF('Innovation potential'!$A61=2,IF(ISNUMBER(W61/W$22),W61/W$22,""),"")</f>
        <v>0</v>
      </c>
      <c r="AM61" s="144">
        <f ca="1">IF('Innovation potential'!$A61=2,IF(ISNUMBER(X61/X$22),X61/X$22,""),"")</f>
        <v>0</v>
      </c>
      <c r="AO61" s="144">
        <f ca="1">IF('Innovation potential'!$A61=2,IF(ISNUMBER(U61/J61),U61/J61,""),"")</f>
        <v>0</v>
      </c>
      <c r="AP61" s="144">
        <f ca="1">IF('Innovation potential'!$A61=2,IF(ISNUMBER(V61/K61),V61/K61,""),"")</f>
        <v>0</v>
      </c>
      <c r="AQ61" s="144">
        <f ca="1">IF('Innovation potential'!$A61=2,IF(ISNUMBER(W61/L61),W61/L61,""),"")</f>
        <v>0</v>
      </c>
      <c r="AR61" s="144">
        <f ca="1">IF('Innovation potential'!$A61=2,IF(ISNUMBER(X61/M61),X61/M61,""),"")</f>
        <v>0</v>
      </c>
    </row>
    <row r="62" spans="1:44" x14ac:dyDescent="0.2">
      <c r="A62" s="39">
        <f>'Industry selection'!C62</f>
        <v>1</v>
      </c>
      <c r="B62" s="2">
        <v>15.1</v>
      </c>
      <c r="C62" s="2" t="s">
        <v>126</v>
      </c>
      <c r="D62" s="2">
        <f>COUNTIF('Ukraine INN'!$B$6:$B$429,'Innovation potential'!$B62)</f>
        <v>1</v>
      </c>
      <c r="E62" s="9">
        <f ca="1">IF($D62&gt;0,SUMIF('Ukraine INN'!$B$6:$B$429,'Innovation potential'!$B62,'Ukraine INN'!D$6:D$429)/$D62,"")</f>
        <v>0</v>
      </c>
      <c r="F62" s="9">
        <f ca="1">IF($D62&gt;0,SUMIF('Ukraine INN'!$B$6:$B$429,'Innovation potential'!$B62,'Ukraine INN'!E$6:E$429)/$D62,"")</f>
        <v>0</v>
      </c>
      <c r="G62" s="9">
        <f ca="1">IF($D62&gt;0,SUMIF('Ukraine INN'!$B$6:$B$429,'Innovation potential'!$B62,'Ukraine INN'!F$6:F$429)/$D62,"")</f>
        <v>0</v>
      </c>
      <c r="H62" s="9">
        <f ca="1">IF($D62&gt;0,SUMIF('Ukraine INN'!$B$6:$B$429,'Innovation potential'!$B62,'Ukraine INN'!G$6:G$429)/$D62,"")</f>
        <v>0</v>
      </c>
      <c r="J62" s="9">
        <f ca="1">IF($D62&gt;0,SUMIF('Ukraine INN'!$B$6:$B$429,'Innovation potential'!$B62,'Ukraine INN'!I$6:I$429)/$D62,"")</f>
        <v>0</v>
      </c>
      <c r="K62" s="9">
        <f ca="1">IF($D62&gt;0,SUMIF('Ukraine INN'!$B$6:$B$429,'Innovation potential'!$B62,'Ukraine INN'!J$6:J$429)/$D62,"")</f>
        <v>0</v>
      </c>
      <c r="L62" s="9">
        <f ca="1">IF($D62&gt;0,SUMIF('Ukraine INN'!$B$6:$B$429,'Innovation potential'!$B62,'Ukraine INN'!K$6:K$429)/$D62,"")</f>
        <v>0</v>
      </c>
      <c r="M62" s="9">
        <f ca="1">IF($D62&gt;0,SUMIF('Ukraine INN'!$B$6:$B$429,'Innovation potential'!$B62,'Ukraine INN'!L$6:L$429)/$D62,"")</f>
        <v>0</v>
      </c>
      <c r="O62" s="2">
        <f>COUNTIF('REGION INN'!$B$6:$B$429,'Innovation potential'!$B62)</f>
        <v>1</v>
      </c>
      <c r="P62" s="9">
        <f ca="1">IF($O62&gt;0,SUMIF('REGION INN'!$B$6:$B$429,'Innovation potential'!$B62,'REGION INN'!D$6:D$429)/$O62,"")</f>
        <v>0</v>
      </c>
      <c r="Q62" s="9">
        <f ca="1">IF($O62&gt;0,SUMIF('REGION INN'!$B$6:$B$429,'Innovation potential'!$B62,'REGION INN'!E$6:E$429)/$O62,"")</f>
        <v>0</v>
      </c>
      <c r="R62" s="9">
        <f ca="1">IF($O62&gt;0,SUMIF('REGION INN'!$B$6:$B$429,'Innovation potential'!$B62,'REGION INN'!F$6:F$429)/$O62,"")</f>
        <v>0</v>
      </c>
      <c r="S62" s="9">
        <f ca="1">IF($O62&gt;0,SUMIF('REGION INN'!$B$6:$B$429,'Innovation potential'!$B62,'REGION INN'!G$6:G$429)/$O62,"")</f>
        <v>0</v>
      </c>
      <c r="U62" s="9">
        <f ca="1">IF($O62&gt;0,SUMIF('REGION INN'!$B$6:$B$429,'Innovation potential'!$B62,'REGION INN'!I$6:I$429)/$O62,"")</f>
        <v>0</v>
      </c>
      <c r="V62" s="9">
        <f ca="1">IF($O62&gt;0,SUMIF('REGION INN'!$B$6:$B$429,'Innovation potential'!$B62,'REGION INN'!J$6:J$429)/$O62,"")</f>
        <v>0</v>
      </c>
      <c r="W62" s="9">
        <f ca="1">IF($O62&gt;0,SUMIF('REGION INN'!$B$6:$B$429,'Innovation potential'!$B62,'REGION INN'!K$6:K$429)/$O62,"")</f>
        <v>0</v>
      </c>
      <c r="X62" s="9">
        <f ca="1">IF($O62&gt;0,SUMIF('REGION INN'!$B$6:$B$429,'Innovation potential'!$B62,'REGION INN'!L$6:L$429)/$O62,"")</f>
        <v>0</v>
      </c>
      <c r="Z62" s="144" t="str">
        <f>IF('Innovation potential'!$A62=2,IF(ISNUMBER(P62/P$22),P62/P$22,""),"")</f>
        <v/>
      </c>
      <c r="AA62" s="144" t="str">
        <f>IF('Innovation potential'!$A62=2,IF(ISNUMBER(Q62/Q$22),Q62/Q$22,""),"")</f>
        <v/>
      </c>
      <c r="AB62" s="144" t="str">
        <f>IF('Innovation potential'!$A62=2,IF(ISNUMBER(R62/R$22),R62/R$22,""),"")</f>
        <v/>
      </c>
      <c r="AC62" s="144" t="str">
        <f>IF('Innovation potential'!$A62=2,IF(ISNUMBER(S62/S$22),S62/S$22,""),"")</f>
        <v/>
      </c>
      <c r="AE62" s="144" t="str">
        <f>IF('Innovation potential'!$A62=2,IF(ISNUMBER(P62/E62),P62/E62,""),"")</f>
        <v/>
      </c>
      <c r="AF62" s="144" t="str">
        <f>IF('Innovation potential'!$A62=2,IF(ISNUMBER(Q62/F62),Q62/F62,""),"")</f>
        <v/>
      </c>
      <c r="AG62" s="144" t="str">
        <f>IF('Innovation potential'!$A62=2,IF(ISNUMBER(R62/G62),R62/G62,""),"")</f>
        <v/>
      </c>
      <c r="AH62" s="144" t="str">
        <f>IF('Innovation potential'!$A62=2,IF(ISNUMBER(S62/H62),S62/H62,""),"")</f>
        <v/>
      </c>
      <c r="AJ62" s="144" t="str">
        <f>IF('Innovation potential'!$A62=2,IF(ISNUMBER(U62/U$22),U62/U$22,""),"")</f>
        <v/>
      </c>
      <c r="AK62" s="144" t="str">
        <f>IF('Innovation potential'!$A62=2,IF(ISNUMBER(V62/V$22),V62/V$22,""),"")</f>
        <v/>
      </c>
      <c r="AL62" s="144" t="str">
        <f>IF('Innovation potential'!$A62=2,IF(ISNUMBER(W62/W$22),W62/W$22,""),"")</f>
        <v/>
      </c>
      <c r="AM62" s="144" t="str">
        <f>IF('Innovation potential'!$A62=2,IF(ISNUMBER(X62/X$22),X62/X$22,""),"")</f>
        <v/>
      </c>
      <c r="AO62" s="144" t="str">
        <f>IF('Innovation potential'!$A62=2,IF(ISNUMBER(U62/J62),U62/J62,""),"")</f>
        <v/>
      </c>
      <c r="AP62" s="144" t="str">
        <f>IF('Innovation potential'!$A62=2,IF(ISNUMBER(V62/K62),V62/K62,""),"")</f>
        <v/>
      </c>
      <c r="AQ62" s="144" t="str">
        <f>IF('Innovation potential'!$A62=2,IF(ISNUMBER(W62/L62),W62/L62,""),"")</f>
        <v/>
      </c>
      <c r="AR62" s="144" t="str">
        <f>IF('Innovation potential'!$A62=2,IF(ISNUMBER(X62/M62),X62/M62,""),"")</f>
        <v/>
      </c>
    </row>
    <row r="63" spans="1:44" x14ac:dyDescent="0.2">
      <c r="A63" s="39">
        <f>'Industry selection'!C63</f>
        <v>1</v>
      </c>
      <c r="B63" s="2">
        <v>15.2</v>
      </c>
      <c r="C63" s="2" t="s">
        <v>128</v>
      </c>
      <c r="D63" s="2">
        <f>COUNTIF('Ukraine INN'!$B$6:$B$429,'Innovation potential'!$B63)</f>
        <v>2</v>
      </c>
      <c r="E63" s="9">
        <f ca="1">IF($D63&gt;0,SUMIF('Ukraine INN'!$B$6:$B$429,'Innovation potential'!$B63,'Ukraine INN'!D$6:D$429)/$D63,"")</f>
        <v>7.8125</v>
      </c>
      <c r="F63" s="9">
        <f ca="1">IF($D63&gt;0,SUMIF('Ukraine INN'!$B$6:$B$429,'Innovation potential'!$B63,'Ukraine INN'!E$6:E$429)/$D63,"")</f>
        <v>10.9375</v>
      </c>
      <c r="G63" s="9">
        <f ca="1">IF($D63&gt;0,SUMIF('Ukraine INN'!$B$6:$B$429,'Innovation potential'!$B63,'Ukraine INN'!F$6:F$429)/$D63,"")</f>
        <v>6.25</v>
      </c>
      <c r="H63" s="9">
        <f ca="1">IF($D63&gt;0,SUMIF('Ukraine INN'!$B$6:$B$429,'Innovation potential'!$B63,'Ukraine INN'!G$6:G$429)/$D63,"")</f>
        <v>17.1875</v>
      </c>
      <c r="J63" s="9">
        <f ca="1">IF($D63&gt;0,SUMIF('Ukraine INN'!$B$6:$B$429,'Innovation potential'!$B63,'Ukraine INN'!I$6:I$429)/$D63,"")</f>
        <v>1.7699115044247788</v>
      </c>
      <c r="K63" s="9">
        <f ca="1">IF($D63&gt;0,SUMIF('Ukraine INN'!$B$6:$B$429,'Innovation potential'!$B63,'Ukraine INN'!J$6:J$429)/$D63,"")</f>
        <v>8.8495575221238933</v>
      </c>
      <c r="L63" s="9">
        <f ca="1">IF($D63&gt;0,SUMIF('Ukraine INN'!$B$6:$B$429,'Innovation potential'!$B63,'Ukraine INN'!K$6:K$429)/$D63,"")</f>
        <v>7.0796460176991154</v>
      </c>
      <c r="M63" s="9">
        <f ca="1">IF($D63&gt;0,SUMIF('Ukraine INN'!$B$6:$B$429,'Innovation potential'!$B63,'Ukraine INN'!L$6:L$429)/$D63,"")</f>
        <v>15.929203539823009</v>
      </c>
      <c r="O63" s="2">
        <f>COUNTIF('REGION INN'!$B$6:$B$429,'Innovation potential'!$B63)</f>
        <v>2</v>
      </c>
      <c r="P63" s="9">
        <f ca="1">IF($O63&gt;0,SUMIF('REGION INN'!$B$6:$B$429,'Innovation potential'!$B63,'REGION INN'!D$6:D$429)/$O63,"")</f>
        <v>0</v>
      </c>
      <c r="Q63" s="9">
        <f ca="1">IF($O63&gt;0,SUMIF('REGION INN'!$B$6:$B$429,'Innovation potential'!$B63,'REGION INN'!E$6:E$429)/$O63,"")</f>
        <v>0</v>
      </c>
      <c r="R63" s="9">
        <f ca="1">IF($O63&gt;0,SUMIF('REGION INN'!$B$6:$B$429,'Innovation potential'!$B63,'REGION INN'!F$6:F$429)/$O63,"")</f>
        <v>0</v>
      </c>
      <c r="S63" s="9">
        <f ca="1">IF($O63&gt;0,SUMIF('REGION INN'!$B$6:$B$429,'Innovation potential'!$B63,'REGION INN'!G$6:G$429)/$O63,"")</f>
        <v>0</v>
      </c>
      <c r="U63" s="9">
        <f ca="1">IF($O63&gt;0,SUMIF('REGION INN'!$B$6:$B$429,'Innovation potential'!$B63,'REGION INN'!I$6:I$429)/$O63,"")</f>
        <v>0</v>
      </c>
      <c r="V63" s="9">
        <f ca="1">IF($O63&gt;0,SUMIF('REGION INN'!$B$6:$B$429,'Innovation potential'!$B63,'REGION INN'!J$6:J$429)/$O63,"")</f>
        <v>0</v>
      </c>
      <c r="W63" s="9">
        <f ca="1">IF($O63&gt;0,SUMIF('REGION INN'!$B$6:$B$429,'Innovation potential'!$B63,'REGION INN'!K$6:K$429)/$O63,"")</f>
        <v>0</v>
      </c>
      <c r="X63" s="9">
        <f ca="1">IF($O63&gt;0,SUMIF('REGION INN'!$B$6:$B$429,'Innovation potential'!$B63,'REGION INN'!L$6:L$429)/$O63,"")</f>
        <v>0</v>
      </c>
      <c r="Z63" s="144" t="str">
        <f>IF('Innovation potential'!$A63=2,IF(ISNUMBER(P63/P$22),P63/P$22,""),"")</f>
        <v/>
      </c>
      <c r="AA63" s="144" t="str">
        <f>IF('Innovation potential'!$A63=2,IF(ISNUMBER(Q63/Q$22),Q63/Q$22,""),"")</f>
        <v/>
      </c>
      <c r="AB63" s="144" t="str">
        <f>IF('Innovation potential'!$A63=2,IF(ISNUMBER(R63/R$22),R63/R$22,""),"")</f>
        <v/>
      </c>
      <c r="AC63" s="144" t="str">
        <f>IF('Innovation potential'!$A63=2,IF(ISNUMBER(S63/S$22),S63/S$22,""),"")</f>
        <v/>
      </c>
      <c r="AE63" s="144" t="str">
        <f>IF('Innovation potential'!$A63=2,IF(ISNUMBER(P63/E63),P63/E63,""),"")</f>
        <v/>
      </c>
      <c r="AF63" s="144" t="str">
        <f>IF('Innovation potential'!$A63=2,IF(ISNUMBER(Q63/F63),Q63/F63,""),"")</f>
        <v/>
      </c>
      <c r="AG63" s="144" t="str">
        <f>IF('Innovation potential'!$A63=2,IF(ISNUMBER(R63/G63),R63/G63,""),"")</f>
        <v/>
      </c>
      <c r="AH63" s="144" t="str">
        <f>IF('Innovation potential'!$A63=2,IF(ISNUMBER(S63/H63),S63/H63,""),"")</f>
        <v/>
      </c>
      <c r="AJ63" s="144" t="str">
        <f>IF('Innovation potential'!$A63=2,IF(ISNUMBER(U63/U$22),U63/U$22,""),"")</f>
        <v/>
      </c>
      <c r="AK63" s="144" t="str">
        <f>IF('Innovation potential'!$A63=2,IF(ISNUMBER(V63/V$22),V63/V$22,""),"")</f>
        <v/>
      </c>
      <c r="AL63" s="144" t="str">
        <f>IF('Innovation potential'!$A63=2,IF(ISNUMBER(W63/W$22),W63/W$22,""),"")</f>
        <v/>
      </c>
      <c r="AM63" s="144" t="str">
        <f>IF('Innovation potential'!$A63=2,IF(ISNUMBER(X63/X$22),X63/X$22,""),"")</f>
        <v/>
      </c>
      <c r="AO63" s="144" t="str">
        <f>IF('Innovation potential'!$A63=2,IF(ISNUMBER(U63/J63),U63/J63,""),"")</f>
        <v/>
      </c>
      <c r="AP63" s="144" t="str">
        <f>IF('Innovation potential'!$A63=2,IF(ISNUMBER(V63/K63),V63/K63,""),"")</f>
        <v/>
      </c>
      <c r="AQ63" s="144" t="str">
        <f>IF('Innovation potential'!$A63=2,IF(ISNUMBER(W63/L63),W63/L63,""),"")</f>
        <v/>
      </c>
      <c r="AR63" s="144" t="str">
        <f>IF('Innovation potential'!$A63=2,IF(ISNUMBER(X63/M63),X63/M63,""),"")</f>
        <v/>
      </c>
    </row>
    <row r="64" spans="1:44" x14ac:dyDescent="0.2">
      <c r="A64" s="39" t="str">
        <f>'Industry selection'!C64</f>
        <v/>
      </c>
      <c r="B64" s="2">
        <v>16</v>
      </c>
      <c r="C64" s="2" t="s">
        <v>130</v>
      </c>
      <c r="D64" s="2">
        <f>COUNTIF('Ukraine INN'!$B$6:$B$429,'Innovation potential'!$B64)</f>
        <v>1</v>
      </c>
      <c r="E64" s="9">
        <f ca="1">IF($D64&gt;0,SUMIF('Ukraine INN'!$B$6:$B$429,'Innovation potential'!$B64,'Ukraine INN'!D$6:D$429)/$D64,"")</f>
        <v>0</v>
      </c>
      <c r="F64" s="9">
        <f ca="1">IF($D64&gt;0,SUMIF('Ukraine INN'!$B$6:$B$429,'Innovation potential'!$B64,'Ukraine INN'!E$6:E$429)/$D64,"")</f>
        <v>0</v>
      </c>
      <c r="G64" s="9">
        <f ca="1">IF($D64&gt;0,SUMIF('Ukraine INN'!$B$6:$B$429,'Innovation potential'!$B64,'Ukraine INN'!F$6:F$429)/$D64,"")</f>
        <v>0</v>
      </c>
      <c r="H64" s="9">
        <f ca="1">IF($D64&gt;0,SUMIF('Ukraine INN'!$B$6:$B$429,'Innovation potential'!$B64,'Ukraine INN'!G$6:G$429)/$D64,"")</f>
        <v>0</v>
      </c>
      <c r="J64" s="9">
        <f ca="1">IF($D64&gt;0,SUMIF('Ukraine INN'!$B$6:$B$429,'Innovation potential'!$B64,'Ukraine INN'!I$6:I$429)/$D64,"")</f>
        <v>0</v>
      </c>
      <c r="K64" s="9">
        <f ca="1">IF($D64&gt;0,SUMIF('Ukraine INN'!$B$6:$B$429,'Innovation potential'!$B64,'Ukraine INN'!J$6:J$429)/$D64,"")</f>
        <v>0</v>
      </c>
      <c r="L64" s="9">
        <f ca="1">IF($D64&gt;0,SUMIF('Ukraine INN'!$B$6:$B$429,'Innovation potential'!$B64,'Ukraine INN'!K$6:K$429)/$D64,"")</f>
        <v>0</v>
      </c>
      <c r="M64" s="9">
        <f ca="1">IF($D64&gt;0,SUMIF('Ukraine INN'!$B$6:$B$429,'Innovation potential'!$B64,'Ukraine INN'!L$6:L$429)/$D64,"")</f>
        <v>0</v>
      </c>
      <c r="O64" s="2">
        <f>COUNTIF('REGION INN'!$B$6:$B$429,'Innovation potential'!$B64)</f>
        <v>1</v>
      </c>
      <c r="P64" s="9">
        <f ca="1">IF($O64&gt;0,SUMIF('REGION INN'!$B$6:$B$429,'Innovation potential'!$B64,'REGION INN'!D$6:D$429)/$O64,"")</f>
        <v>0</v>
      </c>
      <c r="Q64" s="9">
        <f ca="1">IF($O64&gt;0,SUMIF('REGION INN'!$B$6:$B$429,'Innovation potential'!$B64,'REGION INN'!E$6:E$429)/$O64,"")</f>
        <v>0</v>
      </c>
      <c r="R64" s="9">
        <f ca="1">IF($O64&gt;0,SUMIF('REGION INN'!$B$6:$B$429,'Innovation potential'!$B64,'REGION INN'!F$6:F$429)/$O64,"")</f>
        <v>0</v>
      </c>
      <c r="S64" s="9">
        <f ca="1">IF($O64&gt;0,SUMIF('REGION INN'!$B$6:$B$429,'Innovation potential'!$B64,'REGION INN'!G$6:G$429)/$O64,"")</f>
        <v>0</v>
      </c>
      <c r="U64" s="9">
        <f ca="1">IF($O64&gt;0,SUMIF('REGION INN'!$B$6:$B$429,'Innovation potential'!$B64,'REGION INN'!I$6:I$429)/$O64,"")</f>
        <v>0</v>
      </c>
      <c r="V64" s="9">
        <f ca="1">IF($O64&gt;0,SUMIF('REGION INN'!$B$6:$B$429,'Innovation potential'!$B64,'REGION INN'!J$6:J$429)/$O64,"")</f>
        <v>0</v>
      </c>
      <c r="W64" s="9">
        <f ca="1">IF($O64&gt;0,SUMIF('REGION INN'!$B$6:$B$429,'Innovation potential'!$B64,'REGION INN'!K$6:K$429)/$O64,"")</f>
        <v>0</v>
      </c>
      <c r="X64" s="9">
        <f ca="1">IF($O64&gt;0,SUMIF('REGION INN'!$B$6:$B$429,'Innovation potential'!$B64,'REGION INN'!L$6:L$429)/$O64,"")</f>
        <v>0</v>
      </c>
      <c r="Z64" s="144" t="str">
        <f>IF('Innovation potential'!$A64=2,IF(ISNUMBER(P64/P$22),P64/P$22,""),"")</f>
        <v/>
      </c>
      <c r="AA64" s="144" t="str">
        <f>IF('Innovation potential'!$A64=2,IF(ISNUMBER(Q64/Q$22),Q64/Q$22,""),"")</f>
        <v/>
      </c>
      <c r="AB64" s="144" t="str">
        <f>IF('Innovation potential'!$A64=2,IF(ISNUMBER(R64/R$22),R64/R$22,""),"")</f>
        <v/>
      </c>
      <c r="AC64" s="144" t="str">
        <f>IF('Innovation potential'!$A64=2,IF(ISNUMBER(S64/S$22),S64/S$22,""),"")</f>
        <v/>
      </c>
      <c r="AE64" s="144" t="str">
        <f>IF('Innovation potential'!$A64=2,IF(ISNUMBER(P64/E64),P64/E64,""),"")</f>
        <v/>
      </c>
      <c r="AF64" s="144" t="str">
        <f>IF('Innovation potential'!$A64=2,IF(ISNUMBER(Q64/F64),Q64/F64,""),"")</f>
        <v/>
      </c>
      <c r="AG64" s="144" t="str">
        <f>IF('Innovation potential'!$A64=2,IF(ISNUMBER(R64/G64),R64/G64,""),"")</f>
        <v/>
      </c>
      <c r="AH64" s="144" t="str">
        <f>IF('Innovation potential'!$A64=2,IF(ISNUMBER(S64/H64),S64/H64,""),"")</f>
        <v/>
      </c>
      <c r="AJ64" s="144" t="str">
        <f>IF('Innovation potential'!$A64=2,IF(ISNUMBER(U64/U$22),U64/U$22,""),"")</f>
        <v/>
      </c>
      <c r="AK64" s="144" t="str">
        <f>IF('Innovation potential'!$A64=2,IF(ISNUMBER(V64/V$22),V64/V$22,""),"")</f>
        <v/>
      </c>
      <c r="AL64" s="144" t="str">
        <f>IF('Innovation potential'!$A64=2,IF(ISNUMBER(W64/W$22),W64/W$22,""),"")</f>
        <v/>
      </c>
      <c r="AM64" s="144" t="str">
        <f>IF('Innovation potential'!$A64=2,IF(ISNUMBER(X64/X$22),X64/X$22,""),"")</f>
        <v/>
      </c>
      <c r="AO64" s="144" t="str">
        <f>IF('Innovation potential'!$A64=2,IF(ISNUMBER(U64/J64),U64/J64,""),"")</f>
        <v/>
      </c>
      <c r="AP64" s="144" t="str">
        <f>IF('Innovation potential'!$A64=2,IF(ISNUMBER(V64/K64),V64/K64,""),"")</f>
        <v/>
      </c>
      <c r="AQ64" s="144" t="str">
        <f>IF('Innovation potential'!$A64=2,IF(ISNUMBER(W64/L64),W64/L64,""),"")</f>
        <v/>
      </c>
      <c r="AR64" s="144" t="str">
        <f>IF('Innovation potential'!$A64=2,IF(ISNUMBER(X64/M64),X64/M64,""),"")</f>
        <v/>
      </c>
    </row>
    <row r="65" spans="1:44" x14ac:dyDescent="0.2">
      <c r="A65" s="39">
        <f>'Industry selection'!C65</f>
        <v>2</v>
      </c>
      <c r="B65" s="2">
        <v>16.100000000000001</v>
      </c>
      <c r="C65" s="2" t="s">
        <v>132</v>
      </c>
      <c r="D65" s="2">
        <f>COUNTIF('Ukraine INN'!$B$6:$B$429,'Innovation potential'!$B65)</f>
        <v>2</v>
      </c>
      <c r="E65" s="9">
        <f ca="1">IF($D65&gt;0,SUMIF('Ukraine INN'!$B$6:$B$429,'Innovation potential'!$B65,'Ukraine INN'!D$6:D$429)/$D65,"")</f>
        <v>10.9375</v>
      </c>
      <c r="F65" s="9">
        <f ca="1">IF($D65&gt;0,SUMIF('Ukraine INN'!$B$6:$B$429,'Innovation potential'!$B65,'Ukraine INN'!E$6:E$429)/$D65,"")</f>
        <v>17.96875</v>
      </c>
      <c r="G65" s="9">
        <f ca="1">IF($D65&gt;0,SUMIF('Ukraine INN'!$B$6:$B$429,'Innovation potential'!$B65,'Ukraine INN'!F$6:F$429)/$D65,"")</f>
        <v>3.90625</v>
      </c>
      <c r="H65" s="9">
        <f ca="1">IF($D65&gt;0,SUMIF('Ukraine INN'!$B$6:$B$429,'Innovation potential'!$B65,'Ukraine INN'!G$6:G$429)/$D65,"")</f>
        <v>9.375</v>
      </c>
      <c r="J65" s="9">
        <f ca="1">IF($D65&gt;0,SUMIF('Ukraine INN'!$B$6:$B$429,'Innovation potential'!$B65,'Ukraine INN'!I$6:I$429)/$D65,"")</f>
        <v>8.921933085501859</v>
      </c>
      <c r="K65" s="9">
        <f ca="1">IF($D65&gt;0,SUMIF('Ukraine INN'!$B$6:$B$429,'Innovation potential'!$B65,'Ukraine INN'!J$6:J$429)/$D65,"")</f>
        <v>17.843866171003718</v>
      </c>
      <c r="L65" s="9">
        <f ca="1">IF($D65&gt;0,SUMIF('Ukraine INN'!$B$6:$B$429,'Innovation potential'!$B65,'Ukraine INN'!K$6:K$429)/$D65,"")</f>
        <v>8.1784386617100377</v>
      </c>
      <c r="M65" s="9">
        <f ca="1">IF($D65&gt;0,SUMIF('Ukraine INN'!$B$6:$B$429,'Innovation potential'!$B65,'Ukraine INN'!L$6:L$429)/$D65,"")</f>
        <v>12.639405204460965</v>
      </c>
      <c r="O65" s="2">
        <f>COUNTIF('REGION INN'!$B$6:$B$429,'Innovation potential'!$B65)</f>
        <v>2</v>
      </c>
      <c r="P65" s="9">
        <f ca="1">IF($O65&gt;0,SUMIF('REGION INN'!$B$6:$B$429,'Innovation potential'!$B65,'REGION INN'!D$6:D$429)/$O65,"")</f>
        <v>0</v>
      </c>
      <c r="Q65" s="9">
        <f ca="1">IF($O65&gt;0,SUMIF('REGION INN'!$B$6:$B$429,'Innovation potential'!$B65,'REGION INN'!E$6:E$429)/$O65,"")</f>
        <v>0</v>
      </c>
      <c r="R65" s="9">
        <f ca="1">IF($O65&gt;0,SUMIF('REGION INN'!$B$6:$B$429,'Innovation potential'!$B65,'REGION INN'!F$6:F$429)/$O65,"")</f>
        <v>0</v>
      </c>
      <c r="S65" s="9">
        <f ca="1">IF($O65&gt;0,SUMIF('REGION INN'!$B$6:$B$429,'Innovation potential'!$B65,'REGION INN'!G$6:G$429)/$O65,"")</f>
        <v>0</v>
      </c>
      <c r="U65" s="9">
        <f ca="1">IF($O65&gt;0,SUMIF('REGION INN'!$B$6:$B$429,'Innovation potential'!$B65,'REGION INN'!I$6:I$429)/$O65,"")</f>
        <v>0</v>
      </c>
      <c r="V65" s="9">
        <f ca="1">IF($O65&gt;0,SUMIF('REGION INN'!$B$6:$B$429,'Innovation potential'!$B65,'REGION INN'!J$6:J$429)/$O65,"")</f>
        <v>0</v>
      </c>
      <c r="W65" s="9">
        <f ca="1">IF($O65&gt;0,SUMIF('REGION INN'!$B$6:$B$429,'Innovation potential'!$B65,'REGION INN'!K$6:K$429)/$O65,"")</f>
        <v>0</v>
      </c>
      <c r="X65" s="9">
        <f ca="1">IF($O65&gt;0,SUMIF('REGION INN'!$B$6:$B$429,'Innovation potential'!$B65,'REGION INN'!L$6:L$429)/$O65,"")</f>
        <v>25</v>
      </c>
      <c r="Z65" s="144">
        <f ca="1">IF('Innovation potential'!$A65=2,IF(ISNUMBER(P65/P$22),P65/P$22,""),"")</f>
        <v>0</v>
      </c>
      <c r="AA65" s="144">
        <f ca="1">IF('Innovation potential'!$A65=2,IF(ISNUMBER(Q65/Q$22),Q65/Q$22,""),"")</f>
        <v>0</v>
      </c>
      <c r="AB65" s="144">
        <f ca="1">IF('Innovation potential'!$A65=2,IF(ISNUMBER(R65/R$22),R65/R$22,""),"")</f>
        <v>0</v>
      </c>
      <c r="AC65" s="144">
        <f ca="1">IF('Innovation potential'!$A65=2,IF(ISNUMBER(S65/S$22),S65/S$22,""),"")</f>
        <v>0</v>
      </c>
      <c r="AE65" s="144">
        <f ca="1">IF('Innovation potential'!$A65=2,IF(ISNUMBER(P65/E65),P65/E65,""),"")</f>
        <v>0</v>
      </c>
      <c r="AF65" s="144">
        <f ca="1">IF('Innovation potential'!$A65=2,IF(ISNUMBER(Q65/F65),Q65/F65,""),"")</f>
        <v>0</v>
      </c>
      <c r="AG65" s="144">
        <f ca="1">IF('Innovation potential'!$A65=2,IF(ISNUMBER(R65/G65),R65/G65,""),"")</f>
        <v>0</v>
      </c>
      <c r="AH65" s="144">
        <f ca="1">IF('Innovation potential'!$A65=2,IF(ISNUMBER(S65/H65),S65/H65,""),"")</f>
        <v>0</v>
      </c>
      <c r="AJ65" s="144">
        <f ca="1">IF('Innovation potential'!$A65=2,IF(ISNUMBER(U65/U$22),U65/U$22,""),"")</f>
        <v>0</v>
      </c>
      <c r="AK65" s="144">
        <f ca="1">IF('Innovation potential'!$A65=2,IF(ISNUMBER(V65/V$22),V65/V$22,""),"")</f>
        <v>0</v>
      </c>
      <c r="AL65" s="144">
        <f ca="1">IF('Innovation potential'!$A65=2,IF(ISNUMBER(W65/W$22),W65/W$22,""),"")</f>
        <v>0</v>
      </c>
      <c r="AM65" s="144">
        <f ca="1">IF('Innovation potential'!$A65=2,IF(ISNUMBER(X65/X$22),X65/X$22,""),"")</f>
        <v>2.3931935265650206</v>
      </c>
      <c r="AO65" s="144">
        <f ca="1">IF('Innovation potential'!$A65=2,IF(ISNUMBER(U65/J65),U65/J65,""),"")</f>
        <v>0</v>
      </c>
      <c r="AP65" s="144">
        <f ca="1">IF('Innovation potential'!$A65=2,IF(ISNUMBER(V65/K65),V65/K65,""),"")</f>
        <v>0</v>
      </c>
      <c r="AQ65" s="144">
        <f ca="1">IF('Innovation potential'!$A65=2,IF(ISNUMBER(W65/L65),W65/L65,""),"")</f>
        <v>0</v>
      </c>
      <c r="AR65" s="144">
        <f ca="1">IF('Innovation potential'!$A65=2,IF(ISNUMBER(X65/M65),X65/M65,""),"")</f>
        <v>1.9779411764705883</v>
      </c>
    </row>
    <row r="66" spans="1:44" x14ac:dyDescent="0.2">
      <c r="A66" s="39">
        <f>'Industry selection'!C66</f>
        <v>2</v>
      </c>
      <c r="B66" s="2">
        <v>16.2</v>
      </c>
      <c r="C66" s="2" t="s">
        <v>134</v>
      </c>
      <c r="D66" s="2">
        <f>COUNTIF('Ukraine INN'!$B$6:$B$429,'Innovation potential'!$B66)</f>
        <v>1</v>
      </c>
      <c r="E66" s="9">
        <f ca="1">IF($D66&gt;0,SUMIF('Ukraine INN'!$B$6:$B$429,'Innovation potential'!$B66,'Ukraine INN'!D$6:D$429)/$D66,"")</f>
        <v>3.8461538461538463</v>
      </c>
      <c r="F66" s="9">
        <f ca="1">IF($D66&gt;0,SUMIF('Ukraine INN'!$B$6:$B$429,'Innovation potential'!$B66,'Ukraine INN'!E$6:E$429)/$D66,"")</f>
        <v>5.2197802197802199</v>
      </c>
      <c r="G66" s="9">
        <f ca="1">IF($D66&gt;0,SUMIF('Ukraine INN'!$B$6:$B$429,'Innovation potential'!$B66,'Ukraine INN'!F$6:F$429)/$D66,"")</f>
        <v>4.1208791208791204</v>
      </c>
      <c r="H66" s="9">
        <f ca="1">IF($D66&gt;0,SUMIF('Ukraine INN'!$B$6:$B$429,'Innovation potential'!$B66,'Ukraine INN'!G$6:G$429)/$D66,"")</f>
        <v>4.6703296703296706</v>
      </c>
      <c r="J66" s="9">
        <f ca="1">IF($D66&gt;0,SUMIF('Ukraine INN'!$B$6:$B$429,'Innovation potential'!$B66,'Ukraine INN'!I$6:I$429)/$D66,"")</f>
        <v>6.1889250814332248</v>
      </c>
      <c r="K66" s="9">
        <f ca="1">IF($D66&gt;0,SUMIF('Ukraine INN'!$B$6:$B$429,'Innovation potential'!$B66,'Ukraine INN'!J$6:J$429)/$D66,"")</f>
        <v>10.423452768729643</v>
      </c>
      <c r="L66" s="9">
        <f ca="1">IF($D66&gt;0,SUMIF('Ukraine INN'!$B$6:$B$429,'Innovation potential'!$B66,'Ukraine INN'!K$6:K$429)/$D66,"")</f>
        <v>10.423452768729643</v>
      </c>
      <c r="M66" s="9">
        <f ca="1">IF($D66&gt;0,SUMIF('Ukraine INN'!$B$6:$B$429,'Innovation potential'!$B66,'Ukraine INN'!L$6:L$429)/$D66,"")</f>
        <v>12.052117263843648</v>
      </c>
      <c r="O66" s="2">
        <f>COUNTIF('REGION INN'!$B$6:$B$429,'Innovation potential'!$B66)</f>
        <v>1</v>
      </c>
      <c r="P66" s="9">
        <f ca="1">IF($O66&gt;0,SUMIF('REGION INN'!$B$6:$B$429,'Innovation potential'!$B66,'REGION INN'!D$6:D$429)/$O66,"")</f>
        <v>0</v>
      </c>
      <c r="Q66" s="9">
        <f ca="1">IF($O66&gt;0,SUMIF('REGION INN'!$B$6:$B$429,'Innovation potential'!$B66,'REGION INN'!E$6:E$429)/$O66,"")</f>
        <v>0</v>
      </c>
      <c r="R66" s="9">
        <f ca="1">IF($O66&gt;0,SUMIF('REGION INN'!$B$6:$B$429,'Innovation potential'!$B66,'REGION INN'!F$6:F$429)/$O66,"")</f>
        <v>0</v>
      </c>
      <c r="S66" s="9">
        <f ca="1">IF($O66&gt;0,SUMIF('REGION INN'!$B$6:$B$429,'Innovation potential'!$B66,'REGION INN'!G$6:G$429)/$O66,"")</f>
        <v>0</v>
      </c>
      <c r="U66" s="9">
        <f ca="1">IF($O66&gt;0,SUMIF('REGION INN'!$B$6:$B$429,'Innovation potential'!$B66,'REGION INN'!I$6:I$429)/$O66,"")</f>
        <v>0</v>
      </c>
      <c r="V66" s="9">
        <f ca="1">IF($O66&gt;0,SUMIF('REGION INN'!$B$6:$B$429,'Innovation potential'!$B66,'REGION INN'!J$6:J$429)/$O66,"")</f>
        <v>0</v>
      </c>
      <c r="W66" s="9">
        <f ca="1">IF($O66&gt;0,SUMIF('REGION INN'!$B$6:$B$429,'Innovation potential'!$B66,'REGION INN'!K$6:K$429)/$O66,"")</f>
        <v>0</v>
      </c>
      <c r="X66" s="9">
        <f ca="1">IF($O66&gt;0,SUMIF('REGION INN'!$B$6:$B$429,'Innovation potential'!$B66,'REGION INN'!L$6:L$429)/$O66,"")</f>
        <v>0</v>
      </c>
      <c r="Z66" s="144">
        <f ca="1">IF('Innovation potential'!$A66=2,IF(ISNUMBER(P66/P$22),P66/P$22,""),"")</f>
        <v>0</v>
      </c>
      <c r="AA66" s="144">
        <f ca="1">IF('Innovation potential'!$A66=2,IF(ISNUMBER(Q66/Q$22),Q66/Q$22,""),"")</f>
        <v>0</v>
      </c>
      <c r="AB66" s="144">
        <f ca="1">IF('Innovation potential'!$A66=2,IF(ISNUMBER(R66/R$22),R66/R$22,""),"")</f>
        <v>0</v>
      </c>
      <c r="AC66" s="144">
        <f ca="1">IF('Innovation potential'!$A66=2,IF(ISNUMBER(S66/S$22),S66/S$22,""),"")</f>
        <v>0</v>
      </c>
      <c r="AE66" s="144">
        <f ca="1">IF('Innovation potential'!$A66=2,IF(ISNUMBER(P66/E66),P66/E66,""),"")</f>
        <v>0</v>
      </c>
      <c r="AF66" s="144">
        <f ca="1">IF('Innovation potential'!$A66=2,IF(ISNUMBER(Q66/F66),Q66/F66,""),"")</f>
        <v>0</v>
      </c>
      <c r="AG66" s="144">
        <f ca="1">IF('Innovation potential'!$A66=2,IF(ISNUMBER(R66/G66),R66/G66,""),"")</f>
        <v>0</v>
      </c>
      <c r="AH66" s="144">
        <f ca="1">IF('Innovation potential'!$A66=2,IF(ISNUMBER(S66/H66),S66/H66,""),"")</f>
        <v>0</v>
      </c>
      <c r="AJ66" s="144">
        <f ca="1">IF('Innovation potential'!$A66=2,IF(ISNUMBER(U66/U$22),U66/U$22,""),"")</f>
        <v>0</v>
      </c>
      <c r="AK66" s="144">
        <f ca="1">IF('Innovation potential'!$A66=2,IF(ISNUMBER(V66/V$22),V66/V$22,""),"")</f>
        <v>0</v>
      </c>
      <c r="AL66" s="144">
        <f ca="1">IF('Innovation potential'!$A66=2,IF(ISNUMBER(W66/W$22),W66/W$22,""),"")</f>
        <v>0</v>
      </c>
      <c r="AM66" s="144">
        <f ca="1">IF('Innovation potential'!$A66=2,IF(ISNUMBER(X66/X$22),X66/X$22,""),"")</f>
        <v>0</v>
      </c>
      <c r="AO66" s="144">
        <f ca="1">IF('Innovation potential'!$A66=2,IF(ISNUMBER(U66/J66),U66/J66,""),"")</f>
        <v>0</v>
      </c>
      <c r="AP66" s="144">
        <f ca="1">IF('Innovation potential'!$A66=2,IF(ISNUMBER(V66/K66),V66/K66,""),"")</f>
        <v>0</v>
      </c>
      <c r="AQ66" s="144">
        <f ca="1">IF('Innovation potential'!$A66=2,IF(ISNUMBER(W66/L66),W66/L66,""),"")</f>
        <v>0</v>
      </c>
      <c r="AR66" s="144">
        <f ca="1">IF('Innovation potential'!$A66=2,IF(ISNUMBER(X66/M66),X66/M66,""),"")</f>
        <v>0</v>
      </c>
    </row>
    <row r="67" spans="1:44" x14ac:dyDescent="0.2">
      <c r="A67" s="39" t="str">
        <f>'Industry selection'!C67</f>
        <v/>
      </c>
      <c r="B67" s="2">
        <v>17</v>
      </c>
      <c r="C67" s="2" t="s">
        <v>136</v>
      </c>
      <c r="D67" s="2">
        <f>COUNTIF('Ukraine INN'!$B$6:$B$429,'Innovation potential'!$B67)</f>
        <v>1</v>
      </c>
      <c r="E67" s="9">
        <f ca="1">IF($D67&gt;0,SUMIF('Ukraine INN'!$B$6:$B$429,'Innovation potential'!$B67,'Ukraine INN'!D$6:D$429)/$D67,"")</f>
        <v>7.0000000000000009</v>
      </c>
      <c r="F67" s="9">
        <f ca="1">IF($D67&gt;0,SUMIF('Ukraine INN'!$B$6:$B$429,'Innovation potential'!$B67,'Ukraine INN'!E$6:E$429)/$D67,"")</f>
        <v>12.666666666666668</v>
      </c>
      <c r="G67" s="9">
        <f ca="1">IF($D67&gt;0,SUMIF('Ukraine INN'!$B$6:$B$429,'Innovation potential'!$B67,'Ukraine INN'!F$6:F$429)/$D67,"")</f>
        <v>5</v>
      </c>
      <c r="H67" s="9">
        <f ca="1">IF($D67&gt;0,SUMIF('Ukraine INN'!$B$6:$B$429,'Innovation potential'!$B67,'Ukraine INN'!G$6:G$429)/$D67,"")</f>
        <v>8.6666666666666679</v>
      </c>
      <c r="J67" s="9">
        <f ca="1">IF($D67&gt;0,SUMIF('Ukraine INN'!$B$6:$B$429,'Innovation potential'!$B67,'Ukraine INN'!I$6:I$429)/$D67,"")</f>
        <v>6.1855670103092786</v>
      </c>
      <c r="K67" s="9">
        <f ca="1">IF($D67&gt;0,SUMIF('Ukraine INN'!$B$6:$B$429,'Innovation potential'!$B67,'Ukraine INN'!J$6:J$429)/$D67,"")</f>
        <v>9.9656357388316152</v>
      </c>
      <c r="L67" s="9">
        <f ca="1">IF($D67&gt;0,SUMIF('Ukraine INN'!$B$6:$B$429,'Innovation potential'!$B67,'Ukraine INN'!K$6:K$429)/$D67,"")</f>
        <v>10.996563573883162</v>
      </c>
      <c r="M67" s="9">
        <f ca="1">IF($D67&gt;0,SUMIF('Ukraine INN'!$B$6:$B$429,'Innovation potential'!$B67,'Ukraine INN'!L$6:L$429)/$D67,"")</f>
        <v>13.058419243986256</v>
      </c>
      <c r="O67" s="2">
        <f>COUNTIF('REGION INN'!$B$6:$B$429,'Innovation potential'!$B67)</f>
        <v>1</v>
      </c>
      <c r="P67" s="9">
        <f ca="1">IF($O67&gt;0,SUMIF('REGION INN'!$B$6:$B$429,'Innovation potential'!$B67,'REGION INN'!D$6:D$429)/$O67,"")</f>
        <v>25</v>
      </c>
      <c r="Q67" s="9">
        <f ca="1">IF($O67&gt;0,SUMIF('REGION INN'!$B$6:$B$429,'Innovation potential'!$B67,'REGION INN'!E$6:E$429)/$O67,"")</f>
        <v>25</v>
      </c>
      <c r="R67" s="9">
        <f ca="1">IF($O67&gt;0,SUMIF('REGION INN'!$B$6:$B$429,'Innovation potential'!$B67,'REGION INN'!F$6:F$429)/$O67,"")</f>
        <v>0</v>
      </c>
      <c r="S67" s="9">
        <f ca="1">IF($O67&gt;0,SUMIF('REGION INN'!$B$6:$B$429,'Innovation potential'!$B67,'REGION INN'!G$6:G$429)/$O67,"")</f>
        <v>25</v>
      </c>
      <c r="U67" s="9">
        <f ca="1">IF($O67&gt;0,SUMIF('REGION INN'!$B$6:$B$429,'Innovation potential'!$B67,'REGION INN'!I$6:I$429)/$O67,"")</f>
        <v>20</v>
      </c>
      <c r="V67" s="9">
        <f ca="1">IF($O67&gt;0,SUMIF('REGION INN'!$B$6:$B$429,'Innovation potential'!$B67,'REGION INN'!J$6:J$429)/$O67,"")</f>
        <v>20</v>
      </c>
      <c r="W67" s="9">
        <f ca="1">IF($O67&gt;0,SUMIF('REGION INN'!$B$6:$B$429,'Innovation potential'!$B67,'REGION INN'!K$6:K$429)/$O67,"")</f>
        <v>40</v>
      </c>
      <c r="X67" s="9">
        <f ca="1">IF($O67&gt;0,SUMIF('REGION INN'!$B$6:$B$429,'Innovation potential'!$B67,'REGION INN'!L$6:L$429)/$O67,"")</f>
        <v>40</v>
      </c>
      <c r="Z67" s="144" t="str">
        <f>IF('Innovation potential'!$A67=2,IF(ISNUMBER(P67/P$22),P67/P$22,""),"")</f>
        <v/>
      </c>
      <c r="AA67" s="144" t="str">
        <f>IF('Innovation potential'!$A67=2,IF(ISNUMBER(Q67/Q$22),Q67/Q$22,""),"")</f>
        <v/>
      </c>
      <c r="AB67" s="144" t="str">
        <f>IF('Innovation potential'!$A67=2,IF(ISNUMBER(R67/R$22),R67/R$22,""),"")</f>
        <v/>
      </c>
      <c r="AC67" s="144" t="str">
        <f>IF('Innovation potential'!$A67=2,IF(ISNUMBER(S67/S$22),S67/S$22,""),"")</f>
        <v/>
      </c>
      <c r="AE67" s="144" t="str">
        <f>IF('Innovation potential'!$A67=2,IF(ISNUMBER(P67/E67),P67/E67,""),"")</f>
        <v/>
      </c>
      <c r="AF67" s="144" t="str">
        <f>IF('Innovation potential'!$A67=2,IF(ISNUMBER(Q67/F67),Q67/F67,""),"")</f>
        <v/>
      </c>
      <c r="AG67" s="144" t="str">
        <f>IF('Innovation potential'!$A67=2,IF(ISNUMBER(R67/G67),R67/G67,""),"")</f>
        <v/>
      </c>
      <c r="AH67" s="144" t="str">
        <f>IF('Innovation potential'!$A67=2,IF(ISNUMBER(S67/H67),S67/H67,""),"")</f>
        <v/>
      </c>
      <c r="AJ67" s="144" t="str">
        <f>IF('Innovation potential'!$A67=2,IF(ISNUMBER(U67/U$22),U67/U$22,""),"")</f>
        <v/>
      </c>
      <c r="AK67" s="144" t="str">
        <f>IF('Innovation potential'!$A67=2,IF(ISNUMBER(V67/V$22),V67/V$22,""),"")</f>
        <v/>
      </c>
      <c r="AL67" s="144" t="str">
        <f>IF('Innovation potential'!$A67=2,IF(ISNUMBER(W67/W$22),W67/W$22,""),"")</f>
        <v/>
      </c>
      <c r="AM67" s="144" t="str">
        <f>IF('Innovation potential'!$A67=2,IF(ISNUMBER(X67/X$22),X67/X$22,""),"")</f>
        <v/>
      </c>
      <c r="AO67" s="144" t="str">
        <f>IF('Innovation potential'!$A67=2,IF(ISNUMBER(U67/J67),U67/J67,""),"")</f>
        <v/>
      </c>
      <c r="AP67" s="144" t="str">
        <f>IF('Innovation potential'!$A67=2,IF(ISNUMBER(V67/K67),V67/K67,""),"")</f>
        <v/>
      </c>
      <c r="AQ67" s="144" t="str">
        <f>IF('Innovation potential'!$A67=2,IF(ISNUMBER(W67/L67),W67/L67,""),"")</f>
        <v/>
      </c>
      <c r="AR67" s="144" t="str">
        <f>IF('Innovation potential'!$A67=2,IF(ISNUMBER(X67/M67),X67/M67,""),"")</f>
        <v/>
      </c>
    </row>
    <row r="68" spans="1:44" x14ac:dyDescent="0.2">
      <c r="A68" s="39">
        <f>'Industry selection'!C68</f>
        <v>1</v>
      </c>
      <c r="B68" s="2">
        <v>17.100000000000001</v>
      </c>
      <c r="C68" s="2" t="s">
        <v>138</v>
      </c>
      <c r="D68" s="2">
        <f>COUNTIF('Ukraine INN'!$B$6:$B$429,'Innovation potential'!$B68)</f>
        <v>1</v>
      </c>
      <c r="E68" s="9">
        <f ca="1">IF($D68&gt;0,SUMIF('Ukraine INN'!$B$6:$B$429,'Innovation potential'!$B68,'Ukraine INN'!D$6:D$429)/$D68,"")</f>
        <v>0</v>
      </c>
      <c r="F68" s="9">
        <f ca="1">IF($D68&gt;0,SUMIF('Ukraine INN'!$B$6:$B$429,'Innovation potential'!$B68,'Ukraine INN'!E$6:E$429)/$D68,"")</f>
        <v>6.25</v>
      </c>
      <c r="G68" s="9">
        <f ca="1">IF($D68&gt;0,SUMIF('Ukraine INN'!$B$6:$B$429,'Innovation potential'!$B68,'Ukraine INN'!F$6:F$429)/$D68,"")</f>
        <v>6.25</v>
      </c>
      <c r="H68" s="9">
        <f ca="1">IF($D68&gt;0,SUMIF('Ukraine INN'!$B$6:$B$429,'Innovation potential'!$B68,'Ukraine INN'!G$6:G$429)/$D68,"")</f>
        <v>0</v>
      </c>
      <c r="J68" s="9">
        <f ca="1">IF($D68&gt;0,SUMIF('Ukraine INN'!$B$6:$B$429,'Innovation potential'!$B68,'Ukraine INN'!I$6:I$429)/$D68,"")</f>
        <v>6.25</v>
      </c>
      <c r="K68" s="9">
        <f ca="1">IF($D68&gt;0,SUMIF('Ukraine INN'!$B$6:$B$429,'Innovation potential'!$B68,'Ukraine INN'!J$6:J$429)/$D68,"")</f>
        <v>18.75</v>
      </c>
      <c r="L68" s="9">
        <f ca="1">IF($D68&gt;0,SUMIF('Ukraine INN'!$B$6:$B$429,'Innovation potential'!$B68,'Ukraine INN'!K$6:K$429)/$D68,"")</f>
        <v>25</v>
      </c>
      <c r="M68" s="9">
        <f ca="1">IF($D68&gt;0,SUMIF('Ukraine INN'!$B$6:$B$429,'Innovation potential'!$B68,'Ukraine INN'!L$6:L$429)/$D68,"")</f>
        <v>25</v>
      </c>
      <c r="O68" s="2">
        <f>COUNTIF('REGION INN'!$B$6:$B$429,'Innovation potential'!$B68)</f>
        <v>1</v>
      </c>
      <c r="P68" s="9">
        <f ca="1">IF($O68&gt;0,SUMIF('REGION INN'!$B$6:$B$429,'Innovation potential'!$B68,'REGION INN'!D$6:D$429)/$O68,"")</f>
        <v>0</v>
      </c>
      <c r="Q68" s="9">
        <f ca="1">IF($O68&gt;0,SUMIF('REGION INN'!$B$6:$B$429,'Innovation potential'!$B68,'REGION INN'!E$6:E$429)/$O68,"")</f>
        <v>0</v>
      </c>
      <c r="R68" s="9">
        <f ca="1">IF($O68&gt;0,SUMIF('REGION INN'!$B$6:$B$429,'Innovation potential'!$B68,'REGION INN'!F$6:F$429)/$O68,"")</f>
        <v>0</v>
      </c>
      <c r="S68" s="9">
        <f ca="1">IF($O68&gt;0,SUMIF('REGION INN'!$B$6:$B$429,'Innovation potential'!$B68,'REGION INN'!G$6:G$429)/$O68,"")</f>
        <v>0</v>
      </c>
      <c r="U68" s="9">
        <f ca="1">IF($O68&gt;0,SUMIF('REGION INN'!$B$6:$B$429,'Innovation potential'!$B68,'REGION INN'!I$6:I$429)/$O68,"")</f>
        <v>0</v>
      </c>
      <c r="V68" s="9">
        <f ca="1">IF($O68&gt;0,SUMIF('REGION INN'!$B$6:$B$429,'Innovation potential'!$B68,'REGION INN'!J$6:J$429)/$O68,"")</f>
        <v>0</v>
      </c>
      <c r="W68" s="9">
        <f ca="1">IF($O68&gt;0,SUMIF('REGION INN'!$B$6:$B$429,'Innovation potential'!$B68,'REGION INN'!K$6:K$429)/$O68,"")</f>
        <v>0</v>
      </c>
      <c r="X68" s="9">
        <f ca="1">IF($O68&gt;0,SUMIF('REGION INN'!$B$6:$B$429,'Innovation potential'!$B68,'REGION INN'!L$6:L$429)/$O68,"")</f>
        <v>0</v>
      </c>
      <c r="Z68" s="144" t="str">
        <f>IF('Innovation potential'!$A68=2,IF(ISNUMBER(P68/P$22),P68/P$22,""),"")</f>
        <v/>
      </c>
      <c r="AA68" s="144" t="str">
        <f>IF('Innovation potential'!$A68=2,IF(ISNUMBER(Q68/Q$22),Q68/Q$22,""),"")</f>
        <v/>
      </c>
      <c r="AB68" s="144" t="str">
        <f>IF('Innovation potential'!$A68=2,IF(ISNUMBER(R68/R$22),R68/R$22,""),"")</f>
        <v/>
      </c>
      <c r="AC68" s="144" t="str">
        <f>IF('Innovation potential'!$A68=2,IF(ISNUMBER(S68/S$22),S68/S$22,""),"")</f>
        <v/>
      </c>
      <c r="AE68" s="144" t="str">
        <f>IF('Innovation potential'!$A68=2,IF(ISNUMBER(P68/E68),P68/E68,""),"")</f>
        <v/>
      </c>
      <c r="AF68" s="144" t="str">
        <f>IF('Innovation potential'!$A68=2,IF(ISNUMBER(Q68/F68),Q68/F68,""),"")</f>
        <v/>
      </c>
      <c r="AG68" s="144" t="str">
        <f>IF('Innovation potential'!$A68=2,IF(ISNUMBER(R68/G68),R68/G68,""),"")</f>
        <v/>
      </c>
      <c r="AH68" s="144" t="str">
        <f>IF('Innovation potential'!$A68=2,IF(ISNUMBER(S68/H68),S68/H68,""),"")</f>
        <v/>
      </c>
      <c r="AJ68" s="144" t="str">
        <f>IF('Innovation potential'!$A68=2,IF(ISNUMBER(U68/U$22),U68/U$22,""),"")</f>
        <v/>
      </c>
      <c r="AK68" s="144" t="str">
        <f>IF('Innovation potential'!$A68=2,IF(ISNUMBER(V68/V$22),V68/V$22,""),"")</f>
        <v/>
      </c>
      <c r="AL68" s="144" t="str">
        <f>IF('Innovation potential'!$A68=2,IF(ISNUMBER(W68/W$22),W68/W$22,""),"")</f>
        <v/>
      </c>
      <c r="AM68" s="144" t="str">
        <f>IF('Innovation potential'!$A68=2,IF(ISNUMBER(X68/X$22),X68/X$22,""),"")</f>
        <v/>
      </c>
      <c r="AO68" s="144" t="str">
        <f>IF('Innovation potential'!$A68=2,IF(ISNUMBER(U68/J68),U68/J68,""),"")</f>
        <v/>
      </c>
      <c r="AP68" s="144" t="str">
        <f>IF('Innovation potential'!$A68=2,IF(ISNUMBER(V68/K68),V68/K68,""),"")</f>
        <v/>
      </c>
      <c r="AQ68" s="144" t="str">
        <f>IF('Innovation potential'!$A68=2,IF(ISNUMBER(W68/L68),W68/L68,""),"")</f>
        <v/>
      </c>
      <c r="AR68" s="144" t="str">
        <f>IF('Innovation potential'!$A68=2,IF(ISNUMBER(X68/M68),X68/M68,""),"")</f>
        <v/>
      </c>
    </row>
    <row r="69" spans="1:44" x14ac:dyDescent="0.2">
      <c r="A69" s="39">
        <f>'Industry selection'!C69</f>
        <v>2</v>
      </c>
      <c r="B69" s="2">
        <v>17.2</v>
      </c>
      <c r="C69" s="2" t="s">
        <v>140</v>
      </c>
      <c r="D69" s="2">
        <f>COUNTIF('Ukraine INN'!$B$6:$B$429,'Innovation potential'!$B69)</f>
        <v>1</v>
      </c>
      <c r="E69" s="9">
        <f ca="1">IF($D69&gt;0,SUMIF('Ukraine INN'!$B$6:$B$429,'Innovation potential'!$B69,'Ukraine INN'!D$6:D$429)/$D69,"")</f>
        <v>7.3943661971830981</v>
      </c>
      <c r="F69" s="9">
        <f ca="1">IF($D69&gt;0,SUMIF('Ukraine INN'!$B$6:$B$429,'Innovation potential'!$B69,'Ukraine INN'!E$6:E$429)/$D69,"")</f>
        <v>13.028169014084506</v>
      </c>
      <c r="G69" s="9">
        <f ca="1">IF($D69&gt;0,SUMIF('Ukraine INN'!$B$6:$B$429,'Innovation potential'!$B69,'Ukraine INN'!F$6:F$429)/$D69,"")</f>
        <v>4.929577464788732</v>
      </c>
      <c r="H69" s="9">
        <f ca="1">IF($D69&gt;0,SUMIF('Ukraine INN'!$B$6:$B$429,'Innovation potential'!$B69,'Ukraine INN'!G$6:G$429)/$D69,"")</f>
        <v>9.1549295774647899</v>
      </c>
      <c r="J69" s="9">
        <f ca="1">IF($D69&gt;0,SUMIF('Ukraine INN'!$B$6:$B$429,'Innovation potential'!$B69,'Ukraine INN'!I$6:I$429)/$D69,"")</f>
        <v>6.1818181818181817</v>
      </c>
      <c r="K69" s="9">
        <f ca="1">IF($D69&gt;0,SUMIF('Ukraine INN'!$B$6:$B$429,'Innovation potential'!$B69,'Ukraine INN'!J$6:J$429)/$D69,"")</f>
        <v>9.454545454545455</v>
      </c>
      <c r="L69" s="9">
        <f ca="1">IF($D69&gt;0,SUMIF('Ukraine INN'!$B$6:$B$429,'Innovation potential'!$B69,'Ukraine INN'!K$6:K$429)/$D69,"")</f>
        <v>10.181818181818182</v>
      </c>
      <c r="M69" s="9">
        <f ca="1">IF($D69&gt;0,SUMIF('Ukraine INN'!$B$6:$B$429,'Innovation potential'!$B69,'Ukraine INN'!L$6:L$429)/$D69,"")</f>
        <v>12.363636363636363</v>
      </c>
      <c r="O69" s="2">
        <f>COUNTIF('REGION INN'!$B$6:$B$429,'Innovation potential'!$B69)</f>
        <v>1</v>
      </c>
      <c r="P69" s="9">
        <f ca="1">IF($O69&gt;0,SUMIF('REGION INN'!$B$6:$B$429,'Innovation potential'!$B69,'REGION INN'!D$6:D$429)/$O69,"")</f>
        <v>25</v>
      </c>
      <c r="Q69" s="9">
        <f ca="1">IF($O69&gt;0,SUMIF('REGION INN'!$B$6:$B$429,'Innovation potential'!$B69,'REGION INN'!E$6:E$429)/$O69,"")</f>
        <v>25</v>
      </c>
      <c r="R69" s="9">
        <f ca="1">IF($O69&gt;0,SUMIF('REGION INN'!$B$6:$B$429,'Innovation potential'!$B69,'REGION INN'!F$6:F$429)/$O69,"")</f>
        <v>0</v>
      </c>
      <c r="S69" s="9">
        <f ca="1">IF($O69&gt;0,SUMIF('REGION INN'!$B$6:$B$429,'Innovation potential'!$B69,'REGION INN'!G$6:G$429)/$O69,"")</f>
        <v>25</v>
      </c>
      <c r="U69" s="9">
        <f ca="1">IF($O69&gt;0,SUMIF('REGION INN'!$B$6:$B$429,'Innovation potential'!$B69,'REGION INN'!I$6:I$429)/$O69,"")</f>
        <v>20</v>
      </c>
      <c r="V69" s="9">
        <f ca="1">IF($O69&gt;0,SUMIF('REGION INN'!$B$6:$B$429,'Innovation potential'!$B69,'REGION INN'!J$6:J$429)/$O69,"")</f>
        <v>20</v>
      </c>
      <c r="W69" s="9">
        <f ca="1">IF($O69&gt;0,SUMIF('REGION INN'!$B$6:$B$429,'Innovation potential'!$B69,'REGION INN'!K$6:K$429)/$O69,"")</f>
        <v>40</v>
      </c>
      <c r="X69" s="9">
        <f ca="1">IF($O69&gt;0,SUMIF('REGION INN'!$B$6:$B$429,'Innovation potential'!$B69,'REGION INN'!L$6:L$429)/$O69,"")</f>
        <v>40</v>
      </c>
      <c r="Z69" s="144">
        <f ca="1">IF('Innovation potential'!$A69=2,IF(ISNUMBER(P69/P$22),P69/P$22,""),"")</f>
        <v>3.525508681160141</v>
      </c>
      <c r="AA69" s="144">
        <f ca="1">IF('Innovation potential'!$A69=2,IF(ISNUMBER(Q69/Q$22),Q69/Q$22,""),"")</f>
        <v>3.0061919836031383</v>
      </c>
      <c r="AB69" s="144">
        <f ca="1">IF('Innovation potential'!$A69=2,IF(ISNUMBER(R69/R$22),R69/R$22,""),"")</f>
        <v>0</v>
      </c>
      <c r="AC69" s="144">
        <f ca="1">IF('Innovation potential'!$A69=2,IF(ISNUMBER(S69/S$22),S69/S$22,""),"")</f>
        <v>3.1300774864622616</v>
      </c>
      <c r="AE69" s="144">
        <f ca="1">IF('Innovation potential'!$A69=2,IF(ISNUMBER(P69/E69),P69/E69,""),"")</f>
        <v>3.3809523809523814</v>
      </c>
      <c r="AF69" s="144">
        <f ca="1">IF('Innovation potential'!$A69=2,IF(ISNUMBER(Q69/F69),Q69/F69,""),"")</f>
        <v>1.9189189189189191</v>
      </c>
      <c r="AG69" s="144">
        <f ca="1">IF('Innovation potential'!$A69=2,IF(ISNUMBER(R69/G69),R69/G69,""),"")</f>
        <v>0</v>
      </c>
      <c r="AH69" s="144">
        <f ca="1">IF('Innovation potential'!$A69=2,IF(ISNUMBER(S69/H69),S69/H69,""),"")</f>
        <v>2.7307692307692304</v>
      </c>
      <c r="AJ69" s="144">
        <f ca="1">IF('Innovation potential'!$A69=2,IF(ISNUMBER(U69/U$22),U69/U$22,""),"")</f>
        <v>1.446264194450479</v>
      </c>
      <c r="AK69" s="144">
        <f ca="1">IF('Innovation potential'!$A69=2,IF(ISNUMBER(V69/V$22),V69/V$22,""),"")</f>
        <v>1.3908978215109593</v>
      </c>
      <c r="AL69" s="144">
        <f ca="1">IF('Innovation potential'!$A69=2,IF(ISNUMBER(W69/W$22),W69/W$22,""),"")</f>
        <v>4.2043677025978266</v>
      </c>
      <c r="AM69" s="144">
        <f ca="1">IF('Innovation potential'!$A69=2,IF(ISNUMBER(X69/X$22),X69/X$22,""),"")</f>
        <v>3.829109642504033</v>
      </c>
      <c r="AO69" s="144">
        <f ca="1">IF('Innovation potential'!$A69=2,IF(ISNUMBER(U69/J69),U69/J69,""),"")</f>
        <v>3.2352941176470589</v>
      </c>
      <c r="AP69" s="144">
        <f ca="1">IF('Innovation potential'!$A69=2,IF(ISNUMBER(V69/K69),V69/K69,""),"")</f>
        <v>2.1153846153846154</v>
      </c>
      <c r="AQ69" s="144">
        <f ca="1">IF('Innovation potential'!$A69=2,IF(ISNUMBER(W69/L69),W69/L69,""),"")</f>
        <v>3.9285714285714288</v>
      </c>
      <c r="AR69" s="144">
        <f ca="1">IF('Innovation potential'!$A69=2,IF(ISNUMBER(X69/M69),X69/M69,""),"")</f>
        <v>3.2352941176470589</v>
      </c>
    </row>
    <row r="70" spans="1:44" x14ac:dyDescent="0.2">
      <c r="A70" s="39">
        <f>'Industry selection'!C70</f>
        <v>2</v>
      </c>
      <c r="B70" s="2">
        <v>18</v>
      </c>
      <c r="C70" s="2" t="s">
        <v>142</v>
      </c>
      <c r="D70" s="2">
        <f>COUNTIF('Ukraine INN'!$B$6:$B$429,'Innovation potential'!$B70)</f>
        <v>1</v>
      </c>
      <c r="E70" s="9">
        <f ca="1">IF($D70&gt;0,SUMIF('Ukraine INN'!$B$6:$B$429,'Innovation potential'!$B70,'Ukraine INN'!D$6:D$429)/$D70,"")</f>
        <v>2.8795811518324608</v>
      </c>
      <c r="F70" s="9">
        <f ca="1">IF($D70&gt;0,SUMIF('Ukraine INN'!$B$6:$B$429,'Innovation potential'!$B70,'Ukraine INN'!E$6:E$429)/$D70,"")</f>
        <v>8.6387434554973819</v>
      </c>
      <c r="G70" s="9">
        <f ca="1">IF($D70&gt;0,SUMIF('Ukraine INN'!$B$6:$B$429,'Innovation potential'!$B70,'Ukraine INN'!F$6:F$429)/$D70,"")</f>
        <v>1.832460732984293</v>
      </c>
      <c r="H70" s="9">
        <f ca="1">IF($D70&gt;0,SUMIF('Ukraine INN'!$B$6:$B$429,'Innovation potential'!$B70,'Ukraine INN'!G$6:G$429)/$D70,"")</f>
        <v>6.0209424083769632</v>
      </c>
      <c r="J70" s="9">
        <f ca="1">IF($D70&gt;0,SUMIF('Ukraine INN'!$B$6:$B$429,'Innovation potential'!$B70,'Ukraine INN'!I$6:I$429)/$D70,"")</f>
        <v>3.9603960396039604</v>
      </c>
      <c r="K70" s="9">
        <f ca="1">IF($D70&gt;0,SUMIF('Ukraine INN'!$B$6:$B$429,'Innovation potential'!$B70,'Ukraine INN'!J$6:J$429)/$D70,"")</f>
        <v>11.55115511551155</v>
      </c>
      <c r="L70" s="9">
        <f ca="1">IF($D70&gt;0,SUMIF('Ukraine INN'!$B$6:$B$429,'Innovation potential'!$B70,'Ukraine INN'!K$6:K$429)/$D70,"")</f>
        <v>10.561056105610561</v>
      </c>
      <c r="M70" s="9">
        <f ca="1">IF($D70&gt;0,SUMIF('Ukraine INN'!$B$6:$B$429,'Innovation potential'!$B70,'Ukraine INN'!L$6:L$429)/$D70,"")</f>
        <v>11.55115511551155</v>
      </c>
      <c r="O70" s="2">
        <f>COUNTIF('REGION INN'!$B$6:$B$429,'Innovation potential'!$B70)</f>
        <v>1</v>
      </c>
      <c r="P70" s="9">
        <f ca="1">IF($O70&gt;0,SUMIF('REGION INN'!$B$6:$B$429,'Innovation potential'!$B70,'REGION INN'!D$6:D$429)/$O70,"")</f>
        <v>0</v>
      </c>
      <c r="Q70" s="9">
        <f ca="1">IF($O70&gt;0,SUMIF('REGION INN'!$B$6:$B$429,'Innovation potential'!$B70,'REGION INN'!E$6:E$429)/$O70,"")</f>
        <v>0</v>
      </c>
      <c r="R70" s="9">
        <f ca="1">IF($O70&gt;0,SUMIF('REGION INN'!$B$6:$B$429,'Innovation potential'!$B70,'REGION INN'!F$6:F$429)/$O70,"")</f>
        <v>0</v>
      </c>
      <c r="S70" s="9">
        <f ca="1">IF($O70&gt;0,SUMIF('REGION INN'!$B$6:$B$429,'Innovation potential'!$B70,'REGION INN'!G$6:G$429)/$O70,"")</f>
        <v>0</v>
      </c>
      <c r="U70" s="9">
        <f ca="1">IF($O70&gt;0,SUMIF('REGION INN'!$B$6:$B$429,'Innovation potential'!$B70,'REGION INN'!I$6:I$429)/$O70,"")</f>
        <v>25</v>
      </c>
      <c r="V70" s="9">
        <f ca="1">IF($O70&gt;0,SUMIF('REGION INN'!$B$6:$B$429,'Innovation potential'!$B70,'REGION INN'!J$6:J$429)/$O70,"")</f>
        <v>25</v>
      </c>
      <c r="W70" s="9">
        <f ca="1">IF($O70&gt;0,SUMIF('REGION INN'!$B$6:$B$429,'Innovation potential'!$B70,'REGION INN'!K$6:K$429)/$O70,"")</f>
        <v>25</v>
      </c>
      <c r="X70" s="9">
        <f ca="1">IF($O70&gt;0,SUMIF('REGION INN'!$B$6:$B$429,'Innovation potential'!$B70,'REGION INN'!L$6:L$429)/$O70,"")</f>
        <v>25</v>
      </c>
      <c r="Z70" s="144">
        <f ca="1">IF('Innovation potential'!$A70=2,IF(ISNUMBER(P70/P$22),P70/P$22,""),"")</f>
        <v>0</v>
      </c>
      <c r="AA70" s="144">
        <f ca="1">IF('Innovation potential'!$A70=2,IF(ISNUMBER(Q70/Q$22),Q70/Q$22,""),"")</f>
        <v>0</v>
      </c>
      <c r="AB70" s="144">
        <f ca="1">IF('Innovation potential'!$A70=2,IF(ISNUMBER(R70/R$22),R70/R$22,""),"")</f>
        <v>0</v>
      </c>
      <c r="AC70" s="144">
        <f ca="1">IF('Innovation potential'!$A70=2,IF(ISNUMBER(S70/S$22),S70/S$22,""),"")</f>
        <v>0</v>
      </c>
      <c r="AE70" s="144">
        <f ca="1">IF('Innovation potential'!$A70=2,IF(ISNUMBER(P70/E70),P70/E70,""),"")</f>
        <v>0</v>
      </c>
      <c r="AF70" s="144">
        <f ca="1">IF('Innovation potential'!$A70=2,IF(ISNUMBER(Q70/F70),Q70/F70,""),"")</f>
        <v>0</v>
      </c>
      <c r="AG70" s="144">
        <f ca="1">IF('Innovation potential'!$A70=2,IF(ISNUMBER(R70/G70),R70/G70,""),"")</f>
        <v>0</v>
      </c>
      <c r="AH70" s="144">
        <f ca="1">IF('Innovation potential'!$A70=2,IF(ISNUMBER(S70/H70),S70/H70,""),"")</f>
        <v>0</v>
      </c>
      <c r="AJ70" s="144">
        <f ca="1">IF('Innovation potential'!$A70=2,IF(ISNUMBER(U70/U$22),U70/U$22,""),"")</f>
        <v>1.8078302430630988</v>
      </c>
      <c r="AK70" s="144">
        <f ca="1">IF('Innovation potential'!$A70=2,IF(ISNUMBER(V70/V$22),V70/V$22,""),"")</f>
        <v>1.7386222768886992</v>
      </c>
      <c r="AL70" s="144">
        <f ca="1">IF('Innovation potential'!$A70=2,IF(ISNUMBER(W70/W$22),W70/W$22,""),"")</f>
        <v>2.6277298141236418</v>
      </c>
      <c r="AM70" s="144">
        <f ca="1">IF('Innovation potential'!$A70=2,IF(ISNUMBER(X70/X$22),X70/X$22,""),"")</f>
        <v>2.3931935265650206</v>
      </c>
      <c r="AO70" s="144">
        <f ca="1">IF('Innovation potential'!$A70=2,IF(ISNUMBER(U70/J70),U70/J70,""),"")</f>
        <v>6.3125</v>
      </c>
      <c r="AP70" s="144">
        <f ca="1">IF('Innovation potential'!$A70=2,IF(ISNUMBER(V70/K70),V70/K70,""),"")</f>
        <v>2.1642857142857146</v>
      </c>
      <c r="AQ70" s="144">
        <f ca="1">IF('Innovation potential'!$A70=2,IF(ISNUMBER(W70/L70),W70/L70,""),"")</f>
        <v>2.3671875</v>
      </c>
      <c r="AR70" s="144">
        <f ca="1">IF('Innovation potential'!$A70=2,IF(ISNUMBER(X70/M70),X70/M70,""),"")</f>
        <v>2.1642857142857146</v>
      </c>
    </row>
    <row r="71" spans="1:44" x14ac:dyDescent="0.2">
      <c r="A71" s="39">
        <f>'Industry selection'!C71</f>
        <v>1</v>
      </c>
      <c r="B71" s="2">
        <v>18.100000000000001</v>
      </c>
      <c r="C71" s="2" t="s">
        <v>144</v>
      </c>
      <c r="D71" s="2">
        <f>COUNTIF('Ukraine INN'!$B$6:$B$429,'Innovation potential'!$B71)</f>
        <v>1</v>
      </c>
      <c r="E71" s="9">
        <f ca="1">IF($D71&gt;0,SUMIF('Ukraine INN'!$B$6:$B$429,'Innovation potential'!$B71,'Ukraine INN'!D$6:D$429)/$D71,"")</f>
        <v>2.6595744680851063</v>
      </c>
      <c r="F71" s="9">
        <f ca="1">IF($D71&gt;0,SUMIF('Ukraine INN'!$B$6:$B$429,'Innovation potential'!$B71,'Ukraine INN'!E$6:E$429)/$D71,"")</f>
        <v>8.5106382978723403</v>
      </c>
      <c r="G71" s="9">
        <f ca="1">IF($D71&gt;0,SUMIF('Ukraine INN'!$B$6:$B$429,'Innovation potential'!$B71,'Ukraine INN'!F$6:F$429)/$D71,"")</f>
        <v>1.8617021276595744</v>
      </c>
      <c r="H71" s="9">
        <f ca="1">IF($D71&gt;0,SUMIF('Ukraine INN'!$B$6:$B$429,'Innovation potential'!$B71,'Ukraine INN'!G$6:G$429)/$D71,"")</f>
        <v>6.1170212765957448</v>
      </c>
      <c r="J71" s="9">
        <f ca="1">IF($D71&gt;0,SUMIF('Ukraine INN'!$B$6:$B$429,'Innovation potential'!$B71,'Ukraine INN'!I$6:I$429)/$D71,"")</f>
        <v>3.9867109634551494</v>
      </c>
      <c r="K71" s="9">
        <f ca="1">IF($D71&gt;0,SUMIF('Ukraine INN'!$B$6:$B$429,'Innovation potential'!$B71,'Ukraine INN'!J$6:J$429)/$D71,"")</f>
        <v>11.627906976744185</v>
      </c>
      <c r="L71" s="9">
        <f ca="1">IF($D71&gt;0,SUMIF('Ukraine INN'!$B$6:$B$429,'Innovation potential'!$B71,'Ukraine INN'!K$6:K$429)/$D71,"")</f>
        <v>10.631229235880399</v>
      </c>
      <c r="M71" s="9">
        <f ca="1">IF($D71&gt;0,SUMIF('Ukraine INN'!$B$6:$B$429,'Innovation potential'!$B71,'Ukraine INN'!L$6:L$429)/$D71,"")</f>
        <v>11.627906976744185</v>
      </c>
      <c r="O71" s="2">
        <f>COUNTIF('REGION INN'!$B$6:$B$429,'Innovation potential'!$B71)</f>
        <v>1</v>
      </c>
      <c r="P71" s="9">
        <f ca="1">IF($O71&gt;0,SUMIF('REGION INN'!$B$6:$B$429,'Innovation potential'!$B71,'REGION INN'!D$6:D$429)/$O71,"")</f>
        <v>0</v>
      </c>
      <c r="Q71" s="9">
        <f ca="1">IF($O71&gt;0,SUMIF('REGION INN'!$B$6:$B$429,'Innovation potential'!$B71,'REGION INN'!E$6:E$429)/$O71,"")</f>
        <v>0</v>
      </c>
      <c r="R71" s="9">
        <f ca="1">IF($O71&gt;0,SUMIF('REGION INN'!$B$6:$B$429,'Innovation potential'!$B71,'REGION INN'!F$6:F$429)/$O71,"")</f>
        <v>0</v>
      </c>
      <c r="S71" s="9">
        <f ca="1">IF($O71&gt;0,SUMIF('REGION INN'!$B$6:$B$429,'Innovation potential'!$B71,'REGION INN'!G$6:G$429)/$O71,"")</f>
        <v>0</v>
      </c>
      <c r="U71" s="9">
        <f ca="1">IF($O71&gt;0,SUMIF('REGION INN'!$B$6:$B$429,'Innovation potential'!$B71,'REGION INN'!I$6:I$429)/$O71,"")</f>
        <v>25</v>
      </c>
      <c r="V71" s="9">
        <f ca="1">IF($O71&gt;0,SUMIF('REGION INN'!$B$6:$B$429,'Innovation potential'!$B71,'REGION INN'!J$6:J$429)/$O71,"")</f>
        <v>25</v>
      </c>
      <c r="W71" s="9">
        <f ca="1">IF($O71&gt;0,SUMIF('REGION INN'!$B$6:$B$429,'Innovation potential'!$B71,'REGION INN'!K$6:K$429)/$O71,"")</f>
        <v>25</v>
      </c>
      <c r="X71" s="9">
        <f ca="1">IF($O71&gt;0,SUMIF('REGION INN'!$B$6:$B$429,'Innovation potential'!$B71,'REGION INN'!L$6:L$429)/$O71,"")</f>
        <v>25</v>
      </c>
      <c r="Z71" s="144" t="str">
        <f>IF('Innovation potential'!$A71=2,IF(ISNUMBER(P71/P$22),P71/P$22,""),"")</f>
        <v/>
      </c>
      <c r="AA71" s="144" t="str">
        <f>IF('Innovation potential'!$A71=2,IF(ISNUMBER(Q71/Q$22),Q71/Q$22,""),"")</f>
        <v/>
      </c>
      <c r="AB71" s="144" t="str">
        <f>IF('Innovation potential'!$A71=2,IF(ISNUMBER(R71/R$22),R71/R$22,""),"")</f>
        <v/>
      </c>
      <c r="AC71" s="144" t="str">
        <f>IF('Innovation potential'!$A71=2,IF(ISNUMBER(S71/S$22),S71/S$22,""),"")</f>
        <v/>
      </c>
      <c r="AE71" s="144" t="str">
        <f>IF('Innovation potential'!$A71=2,IF(ISNUMBER(P71/E71),P71/E71,""),"")</f>
        <v/>
      </c>
      <c r="AF71" s="144" t="str">
        <f>IF('Innovation potential'!$A71=2,IF(ISNUMBER(Q71/F71),Q71/F71,""),"")</f>
        <v/>
      </c>
      <c r="AG71" s="144" t="str">
        <f>IF('Innovation potential'!$A71=2,IF(ISNUMBER(R71/G71),R71/G71,""),"")</f>
        <v/>
      </c>
      <c r="AH71" s="144" t="str">
        <f>IF('Innovation potential'!$A71=2,IF(ISNUMBER(S71/H71),S71/H71,""),"")</f>
        <v/>
      </c>
      <c r="AJ71" s="144" t="str">
        <f>IF('Innovation potential'!$A71=2,IF(ISNUMBER(U71/U$22),U71/U$22,""),"")</f>
        <v/>
      </c>
      <c r="AK71" s="144" t="str">
        <f>IF('Innovation potential'!$A71=2,IF(ISNUMBER(V71/V$22),V71/V$22,""),"")</f>
        <v/>
      </c>
      <c r="AL71" s="144" t="str">
        <f>IF('Innovation potential'!$A71=2,IF(ISNUMBER(W71/W$22),W71/W$22,""),"")</f>
        <v/>
      </c>
      <c r="AM71" s="144" t="str">
        <f>IF('Innovation potential'!$A71=2,IF(ISNUMBER(X71/X$22),X71/X$22,""),"")</f>
        <v/>
      </c>
      <c r="AO71" s="144" t="str">
        <f>IF('Innovation potential'!$A71=2,IF(ISNUMBER(U71/J71),U71/J71,""),"")</f>
        <v/>
      </c>
      <c r="AP71" s="144" t="str">
        <f>IF('Innovation potential'!$A71=2,IF(ISNUMBER(V71/K71),V71/K71,""),"")</f>
        <v/>
      </c>
      <c r="AQ71" s="144" t="str">
        <f>IF('Innovation potential'!$A71=2,IF(ISNUMBER(W71/L71),W71/L71,""),"")</f>
        <v/>
      </c>
      <c r="AR71" s="144" t="str">
        <f>IF('Innovation potential'!$A71=2,IF(ISNUMBER(X71/M71),X71/M71,""),"")</f>
        <v/>
      </c>
    </row>
    <row r="72" spans="1:44" x14ac:dyDescent="0.2">
      <c r="A72" s="39">
        <f>'Industry selection'!C72</f>
        <v>1</v>
      </c>
      <c r="B72" s="2">
        <v>18.2</v>
      </c>
      <c r="C72" s="2" t="s">
        <v>146</v>
      </c>
      <c r="D72" s="2">
        <f>COUNTIF('Ukraine INN'!$B$6:$B$429,'Innovation potential'!$B72)</f>
        <v>2</v>
      </c>
      <c r="E72" s="9">
        <f ca="1">IF($D72&gt;0,SUMIF('Ukraine INN'!$B$6:$B$429,'Innovation potential'!$B72,'Ukraine INN'!D$6:D$429)/$D72,"")</f>
        <v>33.333333333333329</v>
      </c>
      <c r="F72" s="9">
        <f ca="1">IF($D72&gt;0,SUMIF('Ukraine INN'!$B$6:$B$429,'Innovation potential'!$B72,'Ukraine INN'!E$6:E$429)/$D72,"")</f>
        <v>33.333333333333329</v>
      </c>
      <c r="G72" s="9">
        <f ca="1">IF($D72&gt;0,SUMIF('Ukraine INN'!$B$6:$B$429,'Innovation potential'!$B72,'Ukraine INN'!F$6:F$429)/$D72,"")</f>
        <v>0</v>
      </c>
      <c r="H72" s="9">
        <f ca="1">IF($D72&gt;0,SUMIF('Ukraine INN'!$B$6:$B$429,'Innovation potential'!$B72,'Ukraine INN'!G$6:G$429)/$D72,"")</f>
        <v>0</v>
      </c>
      <c r="J72" s="9">
        <f ca="1">IF($D72&gt;0,SUMIF('Ukraine INN'!$B$6:$B$429,'Innovation potential'!$B72,'Ukraine INN'!I$6:I$429)/$D72,"")</f>
        <v>0</v>
      </c>
      <c r="K72" s="9">
        <f ca="1">IF($D72&gt;0,SUMIF('Ukraine INN'!$B$6:$B$429,'Innovation potential'!$B72,'Ukraine INN'!J$6:J$429)/$D72,"")</f>
        <v>0</v>
      </c>
      <c r="L72" s="9">
        <f ca="1">IF($D72&gt;0,SUMIF('Ukraine INN'!$B$6:$B$429,'Innovation potential'!$B72,'Ukraine INN'!K$6:K$429)/$D72,"")</f>
        <v>0</v>
      </c>
      <c r="M72" s="9">
        <f ca="1">IF($D72&gt;0,SUMIF('Ukraine INN'!$B$6:$B$429,'Innovation potential'!$B72,'Ukraine INN'!L$6:L$429)/$D72,"")</f>
        <v>0</v>
      </c>
      <c r="O72" s="2">
        <f>COUNTIF('REGION INN'!$B$6:$B$429,'Innovation potential'!$B72)</f>
        <v>2</v>
      </c>
      <c r="P72" s="9">
        <f ca="1">IF($O72&gt;0,SUMIF('REGION INN'!$B$6:$B$429,'Innovation potential'!$B72,'REGION INN'!D$6:D$429)/$O72,"")</f>
        <v>0</v>
      </c>
      <c r="Q72" s="9">
        <f ca="1">IF($O72&gt;0,SUMIF('REGION INN'!$B$6:$B$429,'Innovation potential'!$B72,'REGION INN'!E$6:E$429)/$O72,"")</f>
        <v>0</v>
      </c>
      <c r="R72" s="9">
        <f ca="1">IF($O72&gt;0,SUMIF('REGION INN'!$B$6:$B$429,'Innovation potential'!$B72,'REGION INN'!F$6:F$429)/$O72,"")</f>
        <v>0</v>
      </c>
      <c r="S72" s="9">
        <f ca="1">IF($O72&gt;0,SUMIF('REGION INN'!$B$6:$B$429,'Innovation potential'!$B72,'REGION INN'!G$6:G$429)/$O72,"")</f>
        <v>0</v>
      </c>
      <c r="U72" s="9">
        <f ca="1">IF($O72&gt;0,SUMIF('REGION INN'!$B$6:$B$429,'Innovation potential'!$B72,'REGION INN'!I$6:I$429)/$O72,"")</f>
        <v>0</v>
      </c>
      <c r="V72" s="9">
        <f ca="1">IF($O72&gt;0,SUMIF('REGION INN'!$B$6:$B$429,'Innovation potential'!$B72,'REGION INN'!J$6:J$429)/$O72,"")</f>
        <v>0</v>
      </c>
      <c r="W72" s="9">
        <f ca="1">IF($O72&gt;0,SUMIF('REGION INN'!$B$6:$B$429,'Innovation potential'!$B72,'REGION INN'!K$6:K$429)/$O72,"")</f>
        <v>0</v>
      </c>
      <c r="X72" s="9">
        <f ca="1">IF($O72&gt;0,SUMIF('REGION INN'!$B$6:$B$429,'Innovation potential'!$B72,'REGION INN'!L$6:L$429)/$O72,"")</f>
        <v>0</v>
      </c>
      <c r="Z72" s="144" t="str">
        <f>IF('Innovation potential'!$A72=2,IF(ISNUMBER(P72/P$22),P72/P$22,""),"")</f>
        <v/>
      </c>
      <c r="AA72" s="144" t="str">
        <f>IF('Innovation potential'!$A72=2,IF(ISNUMBER(Q72/Q$22),Q72/Q$22,""),"")</f>
        <v/>
      </c>
      <c r="AB72" s="144" t="str">
        <f>IF('Innovation potential'!$A72=2,IF(ISNUMBER(R72/R$22),R72/R$22,""),"")</f>
        <v/>
      </c>
      <c r="AC72" s="144" t="str">
        <f>IF('Innovation potential'!$A72=2,IF(ISNUMBER(S72/S$22),S72/S$22,""),"")</f>
        <v/>
      </c>
      <c r="AE72" s="144" t="str">
        <f>IF('Innovation potential'!$A72=2,IF(ISNUMBER(P72/E72),P72/E72,""),"")</f>
        <v/>
      </c>
      <c r="AF72" s="144" t="str">
        <f>IF('Innovation potential'!$A72=2,IF(ISNUMBER(Q72/F72),Q72/F72,""),"")</f>
        <v/>
      </c>
      <c r="AG72" s="144" t="str">
        <f>IF('Innovation potential'!$A72=2,IF(ISNUMBER(R72/G72),R72/G72,""),"")</f>
        <v/>
      </c>
      <c r="AH72" s="144" t="str">
        <f>IF('Innovation potential'!$A72=2,IF(ISNUMBER(S72/H72),S72/H72,""),"")</f>
        <v/>
      </c>
      <c r="AJ72" s="144" t="str">
        <f>IF('Innovation potential'!$A72=2,IF(ISNUMBER(U72/U$22),U72/U$22,""),"")</f>
        <v/>
      </c>
      <c r="AK72" s="144" t="str">
        <f>IF('Innovation potential'!$A72=2,IF(ISNUMBER(V72/V$22),V72/V$22,""),"")</f>
        <v/>
      </c>
      <c r="AL72" s="144" t="str">
        <f>IF('Innovation potential'!$A72=2,IF(ISNUMBER(W72/W$22),W72/W$22,""),"")</f>
        <v/>
      </c>
      <c r="AM72" s="144" t="str">
        <f>IF('Innovation potential'!$A72=2,IF(ISNUMBER(X72/X$22),X72/X$22,""),"")</f>
        <v/>
      </c>
      <c r="AO72" s="144" t="str">
        <f>IF('Innovation potential'!$A72=2,IF(ISNUMBER(U72/J72),U72/J72,""),"")</f>
        <v/>
      </c>
      <c r="AP72" s="144" t="str">
        <f>IF('Innovation potential'!$A72=2,IF(ISNUMBER(V72/K72),V72/K72,""),"")</f>
        <v/>
      </c>
      <c r="AQ72" s="144" t="str">
        <f>IF('Innovation potential'!$A72=2,IF(ISNUMBER(W72/L72),W72/L72,""),"")</f>
        <v/>
      </c>
      <c r="AR72" s="144" t="str">
        <f>IF('Innovation potential'!$A72=2,IF(ISNUMBER(X72/M72),X72/M72,""),"")</f>
        <v/>
      </c>
    </row>
    <row r="73" spans="1:44" x14ac:dyDescent="0.2">
      <c r="A73" s="39">
        <f>'Industry selection'!C73</f>
        <v>1</v>
      </c>
      <c r="B73" s="2">
        <v>19</v>
      </c>
      <c r="C73" s="2" t="s">
        <v>148</v>
      </c>
      <c r="D73" s="2">
        <f>COUNTIF('Ukraine INN'!$B$6:$B$429,'Innovation potential'!$B73)</f>
        <v>2</v>
      </c>
      <c r="E73" s="9">
        <f ca="1">IF($D73&gt;0,SUMIF('Ukraine INN'!$B$6:$B$429,'Innovation potential'!$B73,'Ukraine INN'!D$6:D$429)/$D73,"")</f>
        <v>14.814814814814813</v>
      </c>
      <c r="F73" s="9">
        <f ca="1">IF($D73&gt;0,SUMIF('Ukraine INN'!$B$6:$B$429,'Innovation potential'!$B73,'Ukraine INN'!E$6:E$429)/$D73,"")</f>
        <v>14.814814814814813</v>
      </c>
      <c r="G73" s="9">
        <f ca="1">IF($D73&gt;0,SUMIF('Ukraine INN'!$B$6:$B$429,'Innovation potential'!$B73,'Ukraine INN'!F$6:F$429)/$D73,"")</f>
        <v>22.222222222222221</v>
      </c>
      <c r="H73" s="9">
        <f ca="1">IF($D73&gt;0,SUMIF('Ukraine INN'!$B$6:$B$429,'Innovation potential'!$B73,'Ukraine INN'!G$6:G$429)/$D73,"")</f>
        <v>14.814814814814813</v>
      </c>
      <c r="J73" s="9">
        <f ca="1">IF($D73&gt;0,SUMIF('Ukraine INN'!$B$6:$B$429,'Innovation potential'!$B73,'Ukraine INN'!I$6:I$429)/$D73,"")</f>
        <v>10</v>
      </c>
      <c r="K73" s="9">
        <f ca="1">IF($D73&gt;0,SUMIF('Ukraine INN'!$B$6:$B$429,'Innovation potential'!$B73,'Ukraine INN'!J$6:J$429)/$D73,"")</f>
        <v>20</v>
      </c>
      <c r="L73" s="9">
        <f ca="1">IF($D73&gt;0,SUMIF('Ukraine INN'!$B$6:$B$429,'Innovation potential'!$B73,'Ukraine INN'!K$6:K$429)/$D73,"")</f>
        <v>15</v>
      </c>
      <c r="M73" s="9">
        <f ca="1">IF($D73&gt;0,SUMIF('Ukraine INN'!$B$6:$B$429,'Innovation potential'!$B73,'Ukraine INN'!L$6:L$429)/$D73,"")</f>
        <v>10</v>
      </c>
      <c r="O73" s="2">
        <f>COUNTIF('REGION INN'!$B$6:$B$429,'Innovation potential'!$B73)</f>
        <v>2</v>
      </c>
      <c r="P73" s="9">
        <f ca="1">IF($O73&gt;0,SUMIF('REGION INN'!$B$6:$B$429,'Innovation potential'!$B73,'REGION INN'!D$6:D$429)/$O73,"")</f>
        <v>0</v>
      </c>
      <c r="Q73" s="9">
        <f ca="1">IF($O73&gt;0,SUMIF('REGION INN'!$B$6:$B$429,'Innovation potential'!$B73,'REGION INN'!E$6:E$429)/$O73,"")</f>
        <v>0</v>
      </c>
      <c r="R73" s="9">
        <f ca="1">IF($O73&gt;0,SUMIF('REGION INN'!$B$6:$B$429,'Innovation potential'!$B73,'REGION INN'!F$6:F$429)/$O73,"")</f>
        <v>0</v>
      </c>
      <c r="S73" s="9">
        <f ca="1">IF($O73&gt;0,SUMIF('REGION INN'!$B$6:$B$429,'Innovation potential'!$B73,'REGION INN'!G$6:G$429)/$O73,"")</f>
        <v>0</v>
      </c>
      <c r="U73" s="9">
        <f ca="1">IF($O73&gt;0,SUMIF('REGION INN'!$B$6:$B$429,'Innovation potential'!$B73,'REGION INN'!I$6:I$429)/$O73,"")</f>
        <v>0</v>
      </c>
      <c r="V73" s="9">
        <f ca="1">IF($O73&gt;0,SUMIF('REGION INN'!$B$6:$B$429,'Innovation potential'!$B73,'REGION INN'!J$6:J$429)/$O73,"")</f>
        <v>0</v>
      </c>
      <c r="W73" s="9">
        <f ca="1">IF($O73&gt;0,SUMIF('REGION INN'!$B$6:$B$429,'Innovation potential'!$B73,'REGION INN'!K$6:K$429)/$O73,"")</f>
        <v>0</v>
      </c>
      <c r="X73" s="9">
        <f ca="1">IF($O73&gt;0,SUMIF('REGION INN'!$B$6:$B$429,'Innovation potential'!$B73,'REGION INN'!L$6:L$429)/$O73,"")</f>
        <v>0</v>
      </c>
      <c r="Z73" s="144" t="str">
        <f>IF('Innovation potential'!$A73=2,IF(ISNUMBER(P73/P$22),P73/P$22,""),"")</f>
        <v/>
      </c>
      <c r="AA73" s="144" t="str">
        <f>IF('Innovation potential'!$A73=2,IF(ISNUMBER(Q73/Q$22),Q73/Q$22,""),"")</f>
        <v/>
      </c>
      <c r="AB73" s="144" t="str">
        <f>IF('Innovation potential'!$A73=2,IF(ISNUMBER(R73/R$22),R73/R$22,""),"")</f>
        <v/>
      </c>
      <c r="AC73" s="144" t="str">
        <f>IF('Innovation potential'!$A73=2,IF(ISNUMBER(S73/S$22),S73/S$22,""),"")</f>
        <v/>
      </c>
      <c r="AE73" s="144" t="str">
        <f>IF('Innovation potential'!$A73=2,IF(ISNUMBER(P73/E73),P73/E73,""),"")</f>
        <v/>
      </c>
      <c r="AF73" s="144" t="str">
        <f>IF('Innovation potential'!$A73=2,IF(ISNUMBER(Q73/F73),Q73/F73,""),"")</f>
        <v/>
      </c>
      <c r="AG73" s="144" t="str">
        <f>IF('Innovation potential'!$A73=2,IF(ISNUMBER(R73/G73),R73/G73,""),"")</f>
        <v/>
      </c>
      <c r="AH73" s="144" t="str">
        <f>IF('Innovation potential'!$A73=2,IF(ISNUMBER(S73/H73),S73/H73,""),"")</f>
        <v/>
      </c>
      <c r="AJ73" s="144" t="str">
        <f>IF('Innovation potential'!$A73=2,IF(ISNUMBER(U73/U$22),U73/U$22,""),"")</f>
        <v/>
      </c>
      <c r="AK73" s="144" t="str">
        <f>IF('Innovation potential'!$A73=2,IF(ISNUMBER(V73/V$22),V73/V$22,""),"")</f>
        <v/>
      </c>
      <c r="AL73" s="144" t="str">
        <f>IF('Innovation potential'!$A73=2,IF(ISNUMBER(W73/W$22),W73/W$22,""),"")</f>
        <v/>
      </c>
      <c r="AM73" s="144" t="str">
        <f>IF('Innovation potential'!$A73=2,IF(ISNUMBER(X73/X$22),X73/X$22,""),"")</f>
        <v/>
      </c>
      <c r="AO73" s="144" t="str">
        <f>IF('Innovation potential'!$A73=2,IF(ISNUMBER(U73/J73),U73/J73,""),"")</f>
        <v/>
      </c>
      <c r="AP73" s="144" t="str">
        <f>IF('Innovation potential'!$A73=2,IF(ISNUMBER(V73/K73),V73/K73,""),"")</f>
        <v/>
      </c>
      <c r="AQ73" s="144" t="str">
        <f>IF('Innovation potential'!$A73=2,IF(ISNUMBER(W73/L73),W73/L73,""),"")</f>
        <v/>
      </c>
      <c r="AR73" s="144" t="str">
        <f>IF('Innovation potential'!$A73=2,IF(ISNUMBER(X73/M73),X73/M73,""),"")</f>
        <v/>
      </c>
    </row>
    <row r="74" spans="1:44" x14ac:dyDescent="0.2">
      <c r="A74" s="39">
        <f>'Industry selection'!C74</f>
        <v>1</v>
      </c>
      <c r="B74" s="2">
        <v>19.100000000000001</v>
      </c>
      <c r="C74" s="2" t="s">
        <v>150</v>
      </c>
      <c r="D74" s="2">
        <f>COUNTIF('Ukraine INN'!$B$6:$B$429,'Innovation potential'!$B74)</f>
        <v>2</v>
      </c>
      <c r="E74" s="9">
        <f ca="1">IF($D74&gt;0,SUMIF('Ukraine INN'!$B$6:$B$429,'Innovation potential'!$B74,'Ukraine INN'!D$6:D$429)/$D74,"")</f>
        <v>50</v>
      </c>
      <c r="F74" s="9">
        <f ca="1">IF($D74&gt;0,SUMIF('Ukraine INN'!$B$6:$B$429,'Innovation potential'!$B74,'Ukraine INN'!E$6:E$429)/$D74,"")</f>
        <v>100</v>
      </c>
      <c r="G74" s="9">
        <f ca="1">IF($D74&gt;0,SUMIF('Ukraine INN'!$B$6:$B$429,'Innovation potential'!$B74,'Ukraine INN'!F$6:F$429)/$D74,"")</f>
        <v>150</v>
      </c>
      <c r="H74" s="9">
        <f ca="1">IF($D74&gt;0,SUMIF('Ukraine INN'!$B$6:$B$429,'Innovation potential'!$B74,'Ukraine INN'!G$6:G$429)/$D74,"")</f>
        <v>50</v>
      </c>
      <c r="J74" s="9">
        <f ca="1">IF($D74&gt;0,SUMIF('Ukraine INN'!$B$6:$B$429,'Innovation potential'!$B74,'Ukraine INN'!I$6:I$429)/$D74,"")</f>
        <v>0</v>
      </c>
      <c r="K74" s="9">
        <f ca="1">IF($D74&gt;0,SUMIF('Ukraine INN'!$B$6:$B$429,'Innovation potential'!$B74,'Ukraine INN'!J$6:J$429)/$D74,"")</f>
        <v>133.33333333333331</v>
      </c>
      <c r="L74" s="9">
        <f ca="1">IF($D74&gt;0,SUMIF('Ukraine INN'!$B$6:$B$429,'Innovation potential'!$B74,'Ukraine INN'!K$6:K$429)/$D74,"")</f>
        <v>33.333333333333329</v>
      </c>
      <c r="M74" s="9">
        <f ca="1">IF($D74&gt;0,SUMIF('Ukraine INN'!$B$6:$B$429,'Innovation potential'!$B74,'Ukraine INN'!L$6:L$429)/$D74,"")</f>
        <v>33.333333333333329</v>
      </c>
      <c r="O74" s="2">
        <f>COUNTIF('REGION INN'!$B$6:$B$429,'Innovation potential'!$B74)</f>
        <v>2</v>
      </c>
      <c r="P74" s="9">
        <f ca="1">IF($O74&gt;0,SUMIF('REGION INN'!$B$6:$B$429,'Innovation potential'!$B74,'REGION INN'!D$6:D$429)/$O74,"")</f>
        <v>0</v>
      </c>
      <c r="Q74" s="9">
        <f ca="1">IF($O74&gt;0,SUMIF('REGION INN'!$B$6:$B$429,'Innovation potential'!$B74,'REGION INN'!E$6:E$429)/$O74,"")</f>
        <v>0</v>
      </c>
      <c r="R74" s="9">
        <f ca="1">IF($O74&gt;0,SUMIF('REGION INN'!$B$6:$B$429,'Innovation potential'!$B74,'REGION INN'!F$6:F$429)/$O74,"")</f>
        <v>0</v>
      </c>
      <c r="S74" s="9">
        <f ca="1">IF($O74&gt;0,SUMIF('REGION INN'!$B$6:$B$429,'Innovation potential'!$B74,'REGION INN'!G$6:G$429)/$O74,"")</f>
        <v>0</v>
      </c>
      <c r="U74" s="9">
        <f ca="1">IF($O74&gt;0,SUMIF('REGION INN'!$B$6:$B$429,'Innovation potential'!$B74,'REGION INN'!I$6:I$429)/$O74,"")</f>
        <v>0</v>
      </c>
      <c r="V74" s="9">
        <f ca="1">IF($O74&gt;0,SUMIF('REGION INN'!$B$6:$B$429,'Innovation potential'!$B74,'REGION INN'!J$6:J$429)/$O74,"")</f>
        <v>0</v>
      </c>
      <c r="W74" s="9">
        <f ca="1">IF($O74&gt;0,SUMIF('REGION INN'!$B$6:$B$429,'Innovation potential'!$B74,'REGION INN'!K$6:K$429)/$O74,"")</f>
        <v>0</v>
      </c>
      <c r="X74" s="9">
        <f ca="1">IF($O74&gt;0,SUMIF('REGION INN'!$B$6:$B$429,'Innovation potential'!$B74,'REGION INN'!L$6:L$429)/$O74,"")</f>
        <v>0</v>
      </c>
      <c r="Z74" s="144" t="str">
        <f>IF('Innovation potential'!$A74=2,IF(ISNUMBER(P74/P$22),P74/P$22,""),"")</f>
        <v/>
      </c>
      <c r="AA74" s="144" t="str">
        <f>IF('Innovation potential'!$A74=2,IF(ISNUMBER(Q74/Q$22),Q74/Q$22,""),"")</f>
        <v/>
      </c>
      <c r="AB74" s="144" t="str">
        <f>IF('Innovation potential'!$A74=2,IF(ISNUMBER(R74/R$22),R74/R$22,""),"")</f>
        <v/>
      </c>
      <c r="AC74" s="144" t="str">
        <f>IF('Innovation potential'!$A74=2,IF(ISNUMBER(S74/S$22),S74/S$22,""),"")</f>
        <v/>
      </c>
      <c r="AE74" s="144" t="str">
        <f>IF('Innovation potential'!$A74=2,IF(ISNUMBER(P74/E74),P74/E74,""),"")</f>
        <v/>
      </c>
      <c r="AF74" s="144" t="str">
        <f>IF('Innovation potential'!$A74=2,IF(ISNUMBER(Q74/F74),Q74/F74,""),"")</f>
        <v/>
      </c>
      <c r="AG74" s="144" t="str">
        <f>IF('Innovation potential'!$A74=2,IF(ISNUMBER(R74/G74),R74/G74,""),"")</f>
        <v/>
      </c>
      <c r="AH74" s="144" t="str">
        <f>IF('Innovation potential'!$A74=2,IF(ISNUMBER(S74/H74),S74/H74,""),"")</f>
        <v/>
      </c>
      <c r="AJ74" s="144" t="str">
        <f>IF('Innovation potential'!$A74=2,IF(ISNUMBER(U74/U$22),U74/U$22,""),"")</f>
        <v/>
      </c>
      <c r="AK74" s="144" t="str">
        <f>IF('Innovation potential'!$A74=2,IF(ISNUMBER(V74/V$22),V74/V$22,""),"")</f>
        <v/>
      </c>
      <c r="AL74" s="144" t="str">
        <f>IF('Innovation potential'!$A74=2,IF(ISNUMBER(W74/W$22),W74/W$22,""),"")</f>
        <v/>
      </c>
      <c r="AM74" s="144" t="str">
        <f>IF('Innovation potential'!$A74=2,IF(ISNUMBER(X74/X$22),X74/X$22,""),"")</f>
        <v/>
      </c>
      <c r="AO74" s="144" t="str">
        <f>IF('Innovation potential'!$A74=2,IF(ISNUMBER(U74/J74),U74/J74,""),"")</f>
        <v/>
      </c>
      <c r="AP74" s="144" t="str">
        <f>IF('Innovation potential'!$A74=2,IF(ISNUMBER(V74/K74),V74/K74,""),"")</f>
        <v/>
      </c>
      <c r="AQ74" s="144" t="str">
        <f>IF('Innovation potential'!$A74=2,IF(ISNUMBER(W74/L74),W74/L74,""),"")</f>
        <v/>
      </c>
      <c r="AR74" s="144" t="str">
        <f>IF('Innovation potential'!$A74=2,IF(ISNUMBER(X74/M74),X74/M74,""),"")</f>
        <v/>
      </c>
    </row>
    <row r="75" spans="1:44" x14ac:dyDescent="0.2">
      <c r="A75" s="39">
        <f>'Industry selection'!C75</f>
        <v>1</v>
      </c>
      <c r="B75" s="2">
        <v>19.2</v>
      </c>
      <c r="C75" s="2" t="s">
        <v>152</v>
      </c>
      <c r="D75" s="2">
        <f>COUNTIF('Ukraine INN'!$B$6:$B$429,'Innovation potential'!$B75)</f>
        <v>2</v>
      </c>
      <c r="E75" s="9">
        <f ca="1">IF($D75&gt;0,SUMIF('Ukraine INN'!$B$6:$B$429,'Innovation potential'!$B75,'Ukraine INN'!D$6:D$429)/$D75,"")</f>
        <v>26.086956521739129</v>
      </c>
      <c r="F75" s="9">
        <f ca="1">IF($D75&gt;0,SUMIF('Ukraine INN'!$B$6:$B$429,'Innovation potential'!$B75,'Ukraine INN'!E$6:E$429)/$D75,"")</f>
        <v>17.391304347826086</v>
      </c>
      <c r="G75" s="9">
        <f ca="1">IF($D75&gt;0,SUMIF('Ukraine INN'!$B$6:$B$429,'Innovation potential'!$B75,'Ukraine INN'!F$6:F$429)/$D75,"")</f>
        <v>26.086956521739129</v>
      </c>
      <c r="H75" s="9">
        <f ca="1">IF($D75&gt;0,SUMIF('Ukraine INN'!$B$6:$B$429,'Innovation potential'!$B75,'Ukraine INN'!G$6:G$429)/$D75,"")</f>
        <v>26.086956521739129</v>
      </c>
      <c r="J75" s="9">
        <f ca="1">IF($D75&gt;0,SUMIF('Ukraine INN'!$B$6:$B$429,'Innovation potential'!$B75,'Ukraine INN'!I$6:I$429)/$D75,"")</f>
        <v>23.52941176470588</v>
      </c>
      <c r="K75" s="9">
        <f ca="1">IF($D75&gt;0,SUMIF('Ukraine INN'!$B$6:$B$429,'Innovation potential'!$B75,'Ukraine INN'!J$6:J$429)/$D75,"")</f>
        <v>23.52941176470588</v>
      </c>
      <c r="L75" s="9">
        <f ca="1">IF($D75&gt;0,SUMIF('Ukraine INN'!$B$6:$B$429,'Innovation potential'!$B75,'Ukraine INN'!K$6:K$429)/$D75,"")</f>
        <v>29.411764705882355</v>
      </c>
      <c r="M75" s="9">
        <f ca="1">IF($D75&gt;0,SUMIF('Ukraine INN'!$B$6:$B$429,'Innovation potential'!$B75,'Ukraine INN'!L$6:L$429)/$D75,"")</f>
        <v>17.647058823529413</v>
      </c>
      <c r="O75" s="2">
        <f>COUNTIF('REGION INN'!$B$6:$B$429,'Innovation potential'!$B75)</f>
        <v>2</v>
      </c>
      <c r="P75" s="9">
        <f ca="1">IF($O75&gt;0,SUMIF('REGION INN'!$B$6:$B$429,'Innovation potential'!$B75,'REGION INN'!D$6:D$429)/$O75,"")</f>
        <v>0</v>
      </c>
      <c r="Q75" s="9">
        <f ca="1">IF($O75&gt;0,SUMIF('REGION INN'!$B$6:$B$429,'Innovation potential'!$B75,'REGION INN'!E$6:E$429)/$O75,"")</f>
        <v>0</v>
      </c>
      <c r="R75" s="9">
        <f ca="1">IF($O75&gt;0,SUMIF('REGION INN'!$B$6:$B$429,'Innovation potential'!$B75,'REGION INN'!F$6:F$429)/$O75,"")</f>
        <v>0</v>
      </c>
      <c r="S75" s="9">
        <f ca="1">IF($O75&gt;0,SUMIF('REGION INN'!$B$6:$B$429,'Innovation potential'!$B75,'REGION INN'!G$6:G$429)/$O75,"")</f>
        <v>0</v>
      </c>
      <c r="U75" s="9">
        <f ca="1">IF($O75&gt;0,SUMIF('REGION INN'!$B$6:$B$429,'Innovation potential'!$B75,'REGION INN'!I$6:I$429)/$O75,"")</f>
        <v>0</v>
      </c>
      <c r="V75" s="9">
        <f ca="1">IF($O75&gt;0,SUMIF('REGION INN'!$B$6:$B$429,'Innovation potential'!$B75,'REGION INN'!J$6:J$429)/$O75,"")</f>
        <v>0</v>
      </c>
      <c r="W75" s="9">
        <f ca="1">IF($O75&gt;0,SUMIF('REGION INN'!$B$6:$B$429,'Innovation potential'!$B75,'REGION INN'!K$6:K$429)/$O75,"")</f>
        <v>0</v>
      </c>
      <c r="X75" s="9">
        <f ca="1">IF($O75&gt;0,SUMIF('REGION INN'!$B$6:$B$429,'Innovation potential'!$B75,'REGION INN'!L$6:L$429)/$O75,"")</f>
        <v>0</v>
      </c>
      <c r="Z75" s="144" t="str">
        <f>IF('Innovation potential'!$A75=2,IF(ISNUMBER(P75/P$22),P75/P$22,""),"")</f>
        <v/>
      </c>
      <c r="AA75" s="144" t="str">
        <f>IF('Innovation potential'!$A75=2,IF(ISNUMBER(Q75/Q$22),Q75/Q$22,""),"")</f>
        <v/>
      </c>
      <c r="AB75" s="144" t="str">
        <f>IF('Innovation potential'!$A75=2,IF(ISNUMBER(R75/R$22),R75/R$22,""),"")</f>
        <v/>
      </c>
      <c r="AC75" s="144" t="str">
        <f>IF('Innovation potential'!$A75=2,IF(ISNUMBER(S75/S$22),S75/S$22,""),"")</f>
        <v/>
      </c>
      <c r="AE75" s="144" t="str">
        <f>IF('Innovation potential'!$A75=2,IF(ISNUMBER(P75/E75),P75/E75,""),"")</f>
        <v/>
      </c>
      <c r="AF75" s="144" t="str">
        <f>IF('Innovation potential'!$A75=2,IF(ISNUMBER(Q75/F75),Q75/F75,""),"")</f>
        <v/>
      </c>
      <c r="AG75" s="144" t="str">
        <f>IF('Innovation potential'!$A75=2,IF(ISNUMBER(R75/G75),R75/G75,""),"")</f>
        <v/>
      </c>
      <c r="AH75" s="144" t="str">
        <f>IF('Innovation potential'!$A75=2,IF(ISNUMBER(S75/H75),S75/H75,""),"")</f>
        <v/>
      </c>
      <c r="AJ75" s="144" t="str">
        <f>IF('Innovation potential'!$A75=2,IF(ISNUMBER(U75/U$22),U75/U$22,""),"")</f>
        <v/>
      </c>
      <c r="AK75" s="144" t="str">
        <f>IF('Innovation potential'!$A75=2,IF(ISNUMBER(V75/V$22),V75/V$22,""),"")</f>
        <v/>
      </c>
      <c r="AL75" s="144" t="str">
        <f>IF('Innovation potential'!$A75=2,IF(ISNUMBER(W75/W$22),W75/W$22,""),"")</f>
        <v/>
      </c>
      <c r="AM75" s="144" t="str">
        <f>IF('Innovation potential'!$A75=2,IF(ISNUMBER(X75/X$22),X75/X$22,""),"")</f>
        <v/>
      </c>
      <c r="AO75" s="144" t="str">
        <f>IF('Innovation potential'!$A75=2,IF(ISNUMBER(U75/J75),U75/J75,""),"")</f>
        <v/>
      </c>
      <c r="AP75" s="144" t="str">
        <f>IF('Innovation potential'!$A75=2,IF(ISNUMBER(V75/K75),V75/K75,""),"")</f>
        <v/>
      </c>
      <c r="AQ75" s="144" t="str">
        <f>IF('Innovation potential'!$A75=2,IF(ISNUMBER(W75/L75),W75/L75,""),"")</f>
        <v/>
      </c>
      <c r="AR75" s="144" t="str">
        <f>IF('Innovation potential'!$A75=2,IF(ISNUMBER(X75/M75),X75/M75,""),"")</f>
        <v/>
      </c>
    </row>
    <row r="76" spans="1:44" x14ac:dyDescent="0.2">
      <c r="A76" s="39" t="str">
        <f>'Industry selection'!C76</f>
        <v/>
      </c>
      <c r="B76" s="2">
        <v>20</v>
      </c>
      <c r="C76" s="2" t="s">
        <v>154</v>
      </c>
      <c r="D76" s="2">
        <f>COUNTIF('Ukraine INN'!$B$6:$B$429,'Innovation potential'!$B76)</f>
        <v>2</v>
      </c>
      <c r="E76" s="9">
        <f ca="1">IF($D76&gt;0,SUMIF('Ukraine INN'!$B$6:$B$429,'Innovation potential'!$B76,'Ukraine INN'!D$6:D$429)/$D76,"")</f>
        <v>13.447432762836186</v>
      </c>
      <c r="F76" s="9">
        <f ca="1">IF($D76&gt;0,SUMIF('Ukraine INN'!$B$6:$B$429,'Innovation potential'!$B76,'Ukraine INN'!E$6:E$429)/$D76,"")</f>
        <v>15.158924205378973</v>
      </c>
      <c r="G76" s="9">
        <f ca="1">IF($D76&gt;0,SUMIF('Ukraine INN'!$B$6:$B$429,'Innovation potential'!$B76,'Ukraine INN'!F$6:F$429)/$D76,"")</f>
        <v>7.8239608801955987</v>
      </c>
      <c r="H76" s="9">
        <f ca="1">IF($D76&gt;0,SUMIF('Ukraine INN'!$B$6:$B$429,'Innovation potential'!$B76,'Ukraine INN'!G$6:G$429)/$D76,"")</f>
        <v>13.691931540342297</v>
      </c>
      <c r="J76" s="9">
        <f ca="1">IF($D76&gt;0,SUMIF('Ukraine INN'!$B$6:$B$429,'Innovation potential'!$B76,'Ukraine INN'!I$6:I$429)/$D76,"")</f>
        <v>14.216867469879519</v>
      </c>
      <c r="K76" s="9">
        <f ca="1">IF($D76&gt;0,SUMIF('Ukraine INN'!$B$6:$B$429,'Innovation potential'!$B76,'Ukraine INN'!J$6:J$429)/$D76,"")</f>
        <v>17.590361445783131</v>
      </c>
      <c r="L76" s="9">
        <f ca="1">IF($D76&gt;0,SUMIF('Ukraine INN'!$B$6:$B$429,'Innovation potential'!$B76,'Ukraine INN'!K$6:K$429)/$D76,"")</f>
        <v>11.325301204819278</v>
      </c>
      <c r="M76" s="9">
        <f ca="1">IF($D76&gt;0,SUMIF('Ukraine INN'!$B$6:$B$429,'Innovation potential'!$B76,'Ukraine INN'!L$6:L$429)/$D76,"")</f>
        <v>17.590361445783131</v>
      </c>
      <c r="O76" s="2">
        <f>COUNTIF('REGION INN'!$B$6:$B$429,'Innovation potential'!$B76)</f>
        <v>2</v>
      </c>
      <c r="P76" s="9">
        <f ca="1">IF($O76&gt;0,SUMIF('REGION INN'!$B$6:$B$429,'Innovation potential'!$B76,'REGION INN'!D$6:D$429)/$O76,"")</f>
        <v>0</v>
      </c>
      <c r="Q76" s="9">
        <f ca="1">IF($O76&gt;0,SUMIF('REGION INN'!$B$6:$B$429,'Innovation potential'!$B76,'REGION INN'!E$6:E$429)/$O76,"")</f>
        <v>0</v>
      </c>
      <c r="R76" s="9">
        <f ca="1">IF($O76&gt;0,SUMIF('REGION INN'!$B$6:$B$429,'Innovation potential'!$B76,'REGION INN'!F$6:F$429)/$O76,"")</f>
        <v>0</v>
      </c>
      <c r="S76" s="9">
        <f ca="1">IF($O76&gt;0,SUMIF('REGION INN'!$B$6:$B$429,'Innovation potential'!$B76,'REGION INN'!G$6:G$429)/$O76,"")</f>
        <v>0</v>
      </c>
      <c r="U76" s="9">
        <f ca="1">IF($O76&gt;0,SUMIF('REGION INN'!$B$6:$B$429,'Innovation potential'!$B76,'REGION INN'!I$6:I$429)/$O76,"")</f>
        <v>33.333333333333329</v>
      </c>
      <c r="V76" s="9">
        <f ca="1">IF($O76&gt;0,SUMIF('REGION INN'!$B$6:$B$429,'Innovation potential'!$B76,'REGION INN'!J$6:J$429)/$O76,"")</f>
        <v>33.333333333333329</v>
      </c>
      <c r="W76" s="9">
        <f ca="1">IF($O76&gt;0,SUMIF('REGION INN'!$B$6:$B$429,'Innovation potential'!$B76,'REGION INN'!K$6:K$429)/$O76,"")</f>
        <v>0</v>
      </c>
      <c r="X76" s="9">
        <f ca="1">IF($O76&gt;0,SUMIF('REGION INN'!$B$6:$B$429,'Innovation potential'!$B76,'REGION INN'!L$6:L$429)/$O76,"")</f>
        <v>0</v>
      </c>
      <c r="Z76" s="144" t="str">
        <f>IF('Innovation potential'!$A76=2,IF(ISNUMBER(P76/P$22),P76/P$22,""),"")</f>
        <v/>
      </c>
      <c r="AA76" s="144" t="str">
        <f>IF('Innovation potential'!$A76=2,IF(ISNUMBER(Q76/Q$22),Q76/Q$22,""),"")</f>
        <v/>
      </c>
      <c r="AB76" s="144" t="str">
        <f>IF('Innovation potential'!$A76=2,IF(ISNUMBER(R76/R$22),R76/R$22,""),"")</f>
        <v/>
      </c>
      <c r="AC76" s="144" t="str">
        <f>IF('Innovation potential'!$A76=2,IF(ISNUMBER(S76/S$22),S76/S$22,""),"")</f>
        <v/>
      </c>
      <c r="AE76" s="144" t="str">
        <f>IF('Innovation potential'!$A76=2,IF(ISNUMBER(P76/E76),P76/E76,""),"")</f>
        <v/>
      </c>
      <c r="AF76" s="144" t="str">
        <f>IF('Innovation potential'!$A76=2,IF(ISNUMBER(Q76/F76),Q76/F76,""),"")</f>
        <v/>
      </c>
      <c r="AG76" s="144" t="str">
        <f>IF('Innovation potential'!$A76=2,IF(ISNUMBER(R76/G76),R76/G76,""),"")</f>
        <v/>
      </c>
      <c r="AH76" s="144" t="str">
        <f>IF('Innovation potential'!$A76=2,IF(ISNUMBER(S76/H76),S76/H76,""),"")</f>
        <v/>
      </c>
      <c r="AJ76" s="144" t="str">
        <f>IF('Innovation potential'!$A76=2,IF(ISNUMBER(U76/U$22),U76/U$22,""),"")</f>
        <v/>
      </c>
      <c r="AK76" s="144" t="str">
        <f>IF('Innovation potential'!$A76=2,IF(ISNUMBER(V76/V$22),V76/V$22,""),"")</f>
        <v/>
      </c>
      <c r="AL76" s="144" t="str">
        <f>IF('Innovation potential'!$A76=2,IF(ISNUMBER(W76/W$22),W76/W$22,""),"")</f>
        <v/>
      </c>
      <c r="AM76" s="144" t="str">
        <f>IF('Innovation potential'!$A76=2,IF(ISNUMBER(X76/X$22),X76/X$22,""),"")</f>
        <v/>
      </c>
      <c r="AO76" s="144" t="str">
        <f>IF('Innovation potential'!$A76=2,IF(ISNUMBER(U76/J76),U76/J76,""),"")</f>
        <v/>
      </c>
      <c r="AP76" s="144" t="str">
        <f>IF('Innovation potential'!$A76=2,IF(ISNUMBER(V76/K76),V76/K76,""),"")</f>
        <v/>
      </c>
      <c r="AQ76" s="144" t="str">
        <f>IF('Innovation potential'!$A76=2,IF(ISNUMBER(W76/L76),W76/L76,""),"")</f>
        <v/>
      </c>
      <c r="AR76" s="144" t="str">
        <f>IF('Innovation potential'!$A76=2,IF(ISNUMBER(X76/M76),X76/M76,""),"")</f>
        <v/>
      </c>
    </row>
    <row r="77" spans="1:44" x14ac:dyDescent="0.2">
      <c r="A77" s="39">
        <f>'Industry selection'!C77</f>
        <v>2</v>
      </c>
      <c r="B77" s="2">
        <v>20.100000000000001</v>
      </c>
      <c r="C77" s="2" t="s">
        <v>156</v>
      </c>
      <c r="D77" s="2">
        <f>COUNTIF('Ukraine INN'!$B$6:$B$429,'Innovation potential'!$B77)</f>
        <v>1</v>
      </c>
      <c r="E77" s="9">
        <f ca="1">IF($D77&gt;0,SUMIF('Ukraine INN'!$B$6:$B$429,'Innovation potential'!$B77,'Ukraine INN'!D$6:D$429)/$D77,"")</f>
        <v>7.8431372549019605</v>
      </c>
      <c r="F77" s="9">
        <f ca="1">IF($D77&gt;0,SUMIF('Ukraine INN'!$B$6:$B$429,'Innovation potential'!$B77,'Ukraine INN'!E$6:E$429)/$D77,"")</f>
        <v>15.032679738562091</v>
      </c>
      <c r="G77" s="9">
        <f ca="1">IF($D77&gt;0,SUMIF('Ukraine INN'!$B$6:$B$429,'Innovation potential'!$B77,'Ukraine INN'!F$6:F$429)/$D77,"")</f>
        <v>5.8823529411764701</v>
      </c>
      <c r="H77" s="9">
        <f ca="1">IF($D77&gt;0,SUMIF('Ukraine INN'!$B$6:$B$429,'Innovation potential'!$B77,'Ukraine INN'!G$6:G$429)/$D77,"")</f>
        <v>8.4967320261437909</v>
      </c>
      <c r="J77" s="9">
        <f ca="1">IF($D77&gt;0,SUMIF('Ukraine INN'!$B$6:$B$429,'Innovation potential'!$B77,'Ukraine INN'!I$6:I$429)/$D77,"")</f>
        <v>10</v>
      </c>
      <c r="K77" s="9">
        <f ca="1">IF($D77&gt;0,SUMIF('Ukraine INN'!$B$6:$B$429,'Innovation potential'!$B77,'Ukraine INN'!J$6:J$429)/$D77,"")</f>
        <v>16.666666666666664</v>
      </c>
      <c r="L77" s="9">
        <f ca="1">IF($D77&gt;0,SUMIF('Ukraine INN'!$B$6:$B$429,'Innovation potential'!$B77,'Ukraine INN'!K$6:K$429)/$D77,"")</f>
        <v>11.333333333333332</v>
      </c>
      <c r="M77" s="9">
        <f ca="1">IF($D77&gt;0,SUMIF('Ukraine INN'!$B$6:$B$429,'Innovation potential'!$B77,'Ukraine INN'!L$6:L$429)/$D77,"")</f>
        <v>11.333333333333332</v>
      </c>
      <c r="O77" s="2">
        <f>COUNTIF('REGION INN'!$B$6:$B$429,'Innovation potential'!$B77)</f>
        <v>1</v>
      </c>
      <c r="P77" s="9">
        <f ca="1">IF($O77&gt;0,SUMIF('REGION INN'!$B$6:$B$429,'Innovation potential'!$B77,'REGION INN'!D$6:D$429)/$O77,"")</f>
        <v>0</v>
      </c>
      <c r="Q77" s="9">
        <f ca="1">IF($O77&gt;0,SUMIF('REGION INN'!$B$6:$B$429,'Innovation potential'!$B77,'REGION INN'!E$6:E$429)/$O77,"")</f>
        <v>0</v>
      </c>
      <c r="R77" s="9">
        <f ca="1">IF($O77&gt;0,SUMIF('REGION INN'!$B$6:$B$429,'Innovation potential'!$B77,'REGION INN'!F$6:F$429)/$O77,"")</f>
        <v>0</v>
      </c>
      <c r="S77" s="9">
        <f ca="1">IF($O77&gt;0,SUMIF('REGION INN'!$B$6:$B$429,'Innovation potential'!$B77,'REGION INN'!G$6:G$429)/$O77,"")</f>
        <v>0</v>
      </c>
      <c r="U77" s="9">
        <f ca="1">IF($O77&gt;0,SUMIF('REGION INN'!$B$6:$B$429,'Innovation potential'!$B77,'REGION INN'!I$6:I$429)/$O77,"")</f>
        <v>50</v>
      </c>
      <c r="V77" s="9">
        <f ca="1">IF($O77&gt;0,SUMIF('REGION INN'!$B$6:$B$429,'Innovation potential'!$B77,'REGION INN'!J$6:J$429)/$O77,"")</f>
        <v>50</v>
      </c>
      <c r="W77" s="9">
        <f ca="1">IF($O77&gt;0,SUMIF('REGION INN'!$B$6:$B$429,'Innovation potential'!$B77,'REGION INN'!K$6:K$429)/$O77,"")</f>
        <v>0</v>
      </c>
      <c r="X77" s="9">
        <f ca="1">IF($O77&gt;0,SUMIF('REGION INN'!$B$6:$B$429,'Innovation potential'!$B77,'REGION INN'!L$6:L$429)/$O77,"")</f>
        <v>0</v>
      </c>
      <c r="Z77" s="144">
        <f ca="1">IF('Innovation potential'!$A77=2,IF(ISNUMBER(P77/P$22),P77/P$22,""),"")</f>
        <v>0</v>
      </c>
      <c r="AA77" s="144">
        <f ca="1">IF('Innovation potential'!$A77=2,IF(ISNUMBER(Q77/Q$22),Q77/Q$22,""),"")</f>
        <v>0</v>
      </c>
      <c r="AB77" s="144">
        <f ca="1">IF('Innovation potential'!$A77=2,IF(ISNUMBER(R77/R$22),R77/R$22,""),"")</f>
        <v>0</v>
      </c>
      <c r="AC77" s="144">
        <f ca="1">IF('Innovation potential'!$A77=2,IF(ISNUMBER(S77/S$22),S77/S$22,""),"")</f>
        <v>0</v>
      </c>
      <c r="AE77" s="144">
        <f ca="1">IF('Innovation potential'!$A77=2,IF(ISNUMBER(P77/E77),P77/E77,""),"")</f>
        <v>0</v>
      </c>
      <c r="AF77" s="144">
        <f ca="1">IF('Innovation potential'!$A77=2,IF(ISNUMBER(Q77/F77),Q77/F77,""),"")</f>
        <v>0</v>
      </c>
      <c r="AG77" s="144">
        <f ca="1">IF('Innovation potential'!$A77=2,IF(ISNUMBER(R77/G77),R77/G77,""),"")</f>
        <v>0</v>
      </c>
      <c r="AH77" s="144">
        <f ca="1">IF('Innovation potential'!$A77=2,IF(ISNUMBER(S77/H77),S77/H77,""),"")</f>
        <v>0</v>
      </c>
      <c r="AJ77" s="144">
        <f ca="1">IF('Innovation potential'!$A77=2,IF(ISNUMBER(U77/U$22),U77/U$22,""),"")</f>
        <v>3.6156604861261976</v>
      </c>
      <c r="AK77" s="144">
        <f ca="1">IF('Innovation potential'!$A77=2,IF(ISNUMBER(V77/V$22),V77/V$22,""),"")</f>
        <v>3.4772445537773984</v>
      </c>
      <c r="AL77" s="144">
        <f ca="1">IF('Innovation potential'!$A77=2,IF(ISNUMBER(W77/W$22),W77/W$22,""),"")</f>
        <v>0</v>
      </c>
      <c r="AM77" s="144">
        <f ca="1">IF('Innovation potential'!$A77=2,IF(ISNUMBER(X77/X$22),X77/X$22,""),"")</f>
        <v>0</v>
      </c>
      <c r="AO77" s="144">
        <f ca="1">IF('Innovation potential'!$A77=2,IF(ISNUMBER(U77/J77),U77/J77,""),"")</f>
        <v>5</v>
      </c>
      <c r="AP77" s="144">
        <f ca="1">IF('Innovation potential'!$A77=2,IF(ISNUMBER(V77/K77),V77/K77,""),"")</f>
        <v>3.0000000000000004</v>
      </c>
      <c r="AQ77" s="144">
        <f ca="1">IF('Innovation potential'!$A77=2,IF(ISNUMBER(W77/L77),W77/L77,""),"")</f>
        <v>0</v>
      </c>
      <c r="AR77" s="144">
        <f ca="1">IF('Innovation potential'!$A77=2,IF(ISNUMBER(X77/M77),X77/M77,""),"")</f>
        <v>0</v>
      </c>
    </row>
    <row r="78" spans="1:44" x14ac:dyDescent="0.2">
      <c r="A78" s="39">
        <f>'Industry selection'!C78</f>
        <v>1</v>
      </c>
      <c r="B78" s="2">
        <v>20.2</v>
      </c>
      <c r="C78" s="2" t="s">
        <v>158</v>
      </c>
      <c r="D78" s="2">
        <f>COUNTIF('Ukraine INN'!$B$6:$B$429,'Innovation potential'!$B78)</f>
        <v>2</v>
      </c>
      <c r="E78" s="9">
        <f ca="1">IF($D78&gt;0,SUMIF('Ukraine INN'!$B$6:$B$429,'Innovation potential'!$B78,'Ukraine INN'!D$6:D$429)/$D78,"")</f>
        <v>15.384615384615385</v>
      </c>
      <c r="F78" s="9">
        <f ca="1">IF($D78&gt;0,SUMIF('Ukraine INN'!$B$6:$B$429,'Innovation potential'!$B78,'Ukraine INN'!E$6:E$429)/$D78,"")</f>
        <v>30.76923076923077</v>
      </c>
      <c r="G78" s="9">
        <f ca="1">IF($D78&gt;0,SUMIF('Ukraine INN'!$B$6:$B$429,'Innovation potential'!$B78,'Ukraine INN'!F$6:F$429)/$D78,"")</f>
        <v>15.384615384615385</v>
      </c>
      <c r="H78" s="9">
        <f ca="1">IF($D78&gt;0,SUMIF('Ukraine INN'!$B$6:$B$429,'Innovation potential'!$B78,'Ukraine INN'!G$6:G$429)/$D78,"")</f>
        <v>30.76923076923077</v>
      </c>
      <c r="J78" s="9">
        <f ca="1">IF($D78&gt;0,SUMIF('Ukraine INN'!$B$6:$B$429,'Innovation potential'!$B78,'Ukraine INN'!I$6:I$429)/$D78,"")</f>
        <v>42.857142857142854</v>
      </c>
      <c r="K78" s="9">
        <f ca="1">IF($D78&gt;0,SUMIF('Ukraine INN'!$B$6:$B$429,'Innovation potential'!$B78,'Ukraine INN'!J$6:J$429)/$D78,"")</f>
        <v>42.857142857142854</v>
      </c>
      <c r="L78" s="9">
        <f ca="1">IF($D78&gt;0,SUMIF('Ukraine INN'!$B$6:$B$429,'Innovation potential'!$B78,'Ukraine INN'!K$6:K$429)/$D78,"")</f>
        <v>0</v>
      </c>
      <c r="M78" s="9">
        <f ca="1">IF($D78&gt;0,SUMIF('Ukraine INN'!$B$6:$B$429,'Innovation potential'!$B78,'Ukraine INN'!L$6:L$429)/$D78,"")</f>
        <v>28.571428571428569</v>
      </c>
      <c r="O78" s="2">
        <f>COUNTIF('REGION INN'!$B$6:$B$429,'Innovation potential'!$B78)</f>
        <v>2</v>
      </c>
      <c r="P78" s="9">
        <f ca="1">IF($O78&gt;0,SUMIF('REGION INN'!$B$6:$B$429,'Innovation potential'!$B78,'REGION INN'!D$6:D$429)/$O78,"")</f>
        <v>0</v>
      </c>
      <c r="Q78" s="9">
        <f ca="1">IF($O78&gt;0,SUMIF('REGION INN'!$B$6:$B$429,'Innovation potential'!$B78,'REGION INN'!E$6:E$429)/$O78,"")</f>
        <v>0</v>
      </c>
      <c r="R78" s="9">
        <f ca="1">IF($O78&gt;0,SUMIF('REGION INN'!$B$6:$B$429,'Innovation potential'!$B78,'REGION INN'!F$6:F$429)/$O78,"")</f>
        <v>0</v>
      </c>
      <c r="S78" s="9">
        <f ca="1">IF($O78&gt;0,SUMIF('REGION INN'!$B$6:$B$429,'Innovation potential'!$B78,'REGION INN'!G$6:G$429)/$O78,"")</f>
        <v>0</v>
      </c>
      <c r="U78" s="9">
        <f ca="1">IF($O78&gt;0,SUMIF('REGION INN'!$B$6:$B$429,'Innovation potential'!$B78,'REGION INN'!I$6:I$429)/$O78,"")</f>
        <v>0</v>
      </c>
      <c r="V78" s="9">
        <f ca="1">IF($O78&gt;0,SUMIF('REGION INN'!$B$6:$B$429,'Innovation potential'!$B78,'REGION INN'!J$6:J$429)/$O78,"")</f>
        <v>0</v>
      </c>
      <c r="W78" s="9">
        <f ca="1">IF($O78&gt;0,SUMIF('REGION INN'!$B$6:$B$429,'Innovation potential'!$B78,'REGION INN'!K$6:K$429)/$O78,"")</f>
        <v>0</v>
      </c>
      <c r="X78" s="9">
        <f ca="1">IF($O78&gt;0,SUMIF('REGION INN'!$B$6:$B$429,'Innovation potential'!$B78,'REGION INN'!L$6:L$429)/$O78,"")</f>
        <v>0</v>
      </c>
      <c r="Z78" s="144" t="str">
        <f>IF('Innovation potential'!$A78=2,IF(ISNUMBER(P78/P$22),P78/P$22,""),"")</f>
        <v/>
      </c>
      <c r="AA78" s="144" t="str">
        <f>IF('Innovation potential'!$A78=2,IF(ISNUMBER(Q78/Q$22),Q78/Q$22,""),"")</f>
        <v/>
      </c>
      <c r="AB78" s="144" t="str">
        <f>IF('Innovation potential'!$A78=2,IF(ISNUMBER(R78/R$22),R78/R$22,""),"")</f>
        <v/>
      </c>
      <c r="AC78" s="144" t="str">
        <f>IF('Innovation potential'!$A78=2,IF(ISNUMBER(S78/S$22),S78/S$22,""),"")</f>
        <v/>
      </c>
      <c r="AE78" s="144" t="str">
        <f>IF('Innovation potential'!$A78=2,IF(ISNUMBER(P78/E78),P78/E78,""),"")</f>
        <v/>
      </c>
      <c r="AF78" s="144" t="str">
        <f>IF('Innovation potential'!$A78=2,IF(ISNUMBER(Q78/F78),Q78/F78,""),"")</f>
        <v/>
      </c>
      <c r="AG78" s="144" t="str">
        <f>IF('Innovation potential'!$A78=2,IF(ISNUMBER(R78/G78),R78/G78,""),"")</f>
        <v/>
      </c>
      <c r="AH78" s="144" t="str">
        <f>IF('Innovation potential'!$A78=2,IF(ISNUMBER(S78/H78),S78/H78,""),"")</f>
        <v/>
      </c>
      <c r="AJ78" s="144" t="str">
        <f>IF('Innovation potential'!$A78=2,IF(ISNUMBER(U78/U$22),U78/U$22,""),"")</f>
        <v/>
      </c>
      <c r="AK78" s="144" t="str">
        <f>IF('Innovation potential'!$A78=2,IF(ISNUMBER(V78/V$22),V78/V$22,""),"")</f>
        <v/>
      </c>
      <c r="AL78" s="144" t="str">
        <f>IF('Innovation potential'!$A78=2,IF(ISNUMBER(W78/W$22),W78/W$22,""),"")</f>
        <v/>
      </c>
      <c r="AM78" s="144" t="str">
        <f>IF('Innovation potential'!$A78=2,IF(ISNUMBER(X78/X$22),X78/X$22,""),"")</f>
        <v/>
      </c>
      <c r="AO78" s="144" t="str">
        <f>IF('Innovation potential'!$A78=2,IF(ISNUMBER(U78/J78),U78/J78,""),"")</f>
        <v/>
      </c>
      <c r="AP78" s="144" t="str">
        <f>IF('Innovation potential'!$A78=2,IF(ISNUMBER(V78/K78),V78/K78,""),"")</f>
        <v/>
      </c>
      <c r="AQ78" s="144" t="str">
        <f>IF('Innovation potential'!$A78=2,IF(ISNUMBER(W78/L78),W78/L78,""),"")</f>
        <v/>
      </c>
      <c r="AR78" s="144" t="str">
        <f>IF('Innovation potential'!$A78=2,IF(ISNUMBER(X78/M78),X78/M78,""),"")</f>
        <v/>
      </c>
    </row>
    <row r="79" spans="1:44" x14ac:dyDescent="0.2">
      <c r="A79" s="39">
        <f>'Industry selection'!C79</f>
        <v>1</v>
      </c>
      <c r="B79" s="2">
        <v>20.3</v>
      </c>
      <c r="C79" s="2" t="s">
        <v>160</v>
      </c>
      <c r="D79" s="2">
        <f>COUNTIF('Ukraine INN'!$B$6:$B$429,'Innovation potential'!$B79)</f>
        <v>2</v>
      </c>
      <c r="E79" s="9">
        <f ca="1">IF($D79&gt;0,SUMIF('Ukraine INN'!$B$6:$B$429,'Innovation potential'!$B79,'Ukraine INN'!D$6:D$429)/$D79,"")</f>
        <v>30.303030303030305</v>
      </c>
      <c r="F79" s="9">
        <f ca="1">IF($D79&gt;0,SUMIF('Ukraine INN'!$B$6:$B$429,'Innovation potential'!$B79,'Ukraine INN'!E$6:E$429)/$D79,"")</f>
        <v>24.242424242424242</v>
      </c>
      <c r="G79" s="9">
        <f ca="1">IF($D79&gt;0,SUMIF('Ukraine INN'!$B$6:$B$429,'Innovation potential'!$B79,'Ukraine INN'!F$6:F$429)/$D79,"")</f>
        <v>27.27272727272727</v>
      </c>
      <c r="H79" s="9">
        <f ca="1">IF($D79&gt;0,SUMIF('Ukraine INN'!$B$6:$B$429,'Innovation potential'!$B79,'Ukraine INN'!G$6:G$429)/$D79,"")</f>
        <v>36.363636363636367</v>
      </c>
      <c r="J79" s="9">
        <f ca="1">IF($D79&gt;0,SUMIF('Ukraine INN'!$B$6:$B$429,'Innovation potential'!$B79,'Ukraine INN'!I$6:I$429)/$D79,"")</f>
        <v>22.58064516129032</v>
      </c>
      <c r="K79" s="9">
        <f ca="1">IF($D79&gt;0,SUMIF('Ukraine INN'!$B$6:$B$429,'Innovation potential'!$B79,'Ukraine INN'!J$6:J$429)/$D79,"")</f>
        <v>32.258064516129032</v>
      </c>
      <c r="L79" s="9">
        <f ca="1">IF($D79&gt;0,SUMIF('Ukraine INN'!$B$6:$B$429,'Innovation potential'!$B79,'Ukraine INN'!K$6:K$429)/$D79,"")</f>
        <v>32.258064516129032</v>
      </c>
      <c r="M79" s="9">
        <f ca="1">IF($D79&gt;0,SUMIF('Ukraine INN'!$B$6:$B$429,'Innovation potential'!$B79,'Ukraine INN'!L$6:L$429)/$D79,"")</f>
        <v>38.70967741935484</v>
      </c>
      <c r="O79" s="2">
        <f>COUNTIF('REGION INN'!$B$6:$B$429,'Innovation potential'!$B79)</f>
        <v>2</v>
      </c>
      <c r="P79" s="9">
        <f ca="1">IF($O79&gt;0,SUMIF('REGION INN'!$B$6:$B$429,'Innovation potential'!$B79,'REGION INN'!D$6:D$429)/$O79,"")</f>
        <v>0</v>
      </c>
      <c r="Q79" s="9">
        <f ca="1">IF($O79&gt;0,SUMIF('REGION INN'!$B$6:$B$429,'Innovation potential'!$B79,'REGION INN'!E$6:E$429)/$O79,"")</f>
        <v>0</v>
      </c>
      <c r="R79" s="9">
        <f ca="1">IF($O79&gt;0,SUMIF('REGION INN'!$B$6:$B$429,'Innovation potential'!$B79,'REGION INN'!F$6:F$429)/$O79,"")</f>
        <v>0</v>
      </c>
      <c r="S79" s="9">
        <f ca="1">IF($O79&gt;0,SUMIF('REGION INN'!$B$6:$B$429,'Innovation potential'!$B79,'REGION INN'!G$6:G$429)/$O79,"")</f>
        <v>0</v>
      </c>
      <c r="U79" s="9">
        <f ca="1">IF($O79&gt;0,SUMIF('REGION INN'!$B$6:$B$429,'Innovation potential'!$B79,'REGION INN'!I$6:I$429)/$O79,"")</f>
        <v>0</v>
      </c>
      <c r="V79" s="9">
        <f ca="1">IF($O79&gt;0,SUMIF('REGION INN'!$B$6:$B$429,'Innovation potential'!$B79,'REGION INN'!J$6:J$429)/$O79,"")</f>
        <v>0</v>
      </c>
      <c r="W79" s="9">
        <f ca="1">IF($O79&gt;0,SUMIF('REGION INN'!$B$6:$B$429,'Innovation potential'!$B79,'REGION INN'!K$6:K$429)/$O79,"")</f>
        <v>0</v>
      </c>
      <c r="X79" s="9">
        <f ca="1">IF($O79&gt;0,SUMIF('REGION INN'!$B$6:$B$429,'Innovation potential'!$B79,'REGION INN'!L$6:L$429)/$O79,"")</f>
        <v>0</v>
      </c>
      <c r="Z79" s="144" t="str">
        <f>IF('Innovation potential'!$A79=2,IF(ISNUMBER(P79/P$22),P79/P$22,""),"")</f>
        <v/>
      </c>
      <c r="AA79" s="144" t="str">
        <f>IF('Innovation potential'!$A79=2,IF(ISNUMBER(Q79/Q$22),Q79/Q$22,""),"")</f>
        <v/>
      </c>
      <c r="AB79" s="144" t="str">
        <f>IF('Innovation potential'!$A79=2,IF(ISNUMBER(R79/R$22),R79/R$22,""),"")</f>
        <v/>
      </c>
      <c r="AC79" s="144" t="str">
        <f>IF('Innovation potential'!$A79=2,IF(ISNUMBER(S79/S$22),S79/S$22,""),"")</f>
        <v/>
      </c>
      <c r="AE79" s="144" t="str">
        <f>IF('Innovation potential'!$A79=2,IF(ISNUMBER(P79/E79),P79/E79,""),"")</f>
        <v/>
      </c>
      <c r="AF79" s="144" t="str">
        <f>IF('Innovation potential'!$A79=2,IF(ISNUMBER(Q79/F79),Q79/F79,""),"")</f>
        <v/>
      </c>
      <c r="AG79" s="144" t="str">
        <f>IF('Innovation potential'!$A79=2,IF(ISNUMBER(R79/G79),R79/G79,""),"")</f>
        <v/>
      </c>
      <c r="AH79" s="144" t="str">
        <f>IF('Innovation potential'!$A79=2,IF(ISNUMBER(S79/H79),S79/H79,""),"")</f>
        <v/>
      </c>
      <c r="AJ79" s="144" t="str">
        <f>IF('Innovation potential'!$A79=2,IF(ISNUMBER(U79/U$22),U79/U$22,""),"")</f>
        <v/>
      </c>
      <c r="AK79" s="144" t="str">
        <f>IF('Innovation potential'!$A79=2,IF(ISNUMBER(V79/V$22),V79/V$22,""),"")</f>
        <v/>
      </c>
      <c r="AL79" s="144" t="str">
        <f>IF('Innovation potential'!$A79=2,IF(ISNUMBER(W79/W$22),W79/W$22,""),"")</f>
        <v/>
      </c>
      <c r="AM79" s="144" t="str">
        <f>IF('Innovation potential'!$A79=2,IF(ISNUMBER(X79/X$22),X79/X$22,""),"")</f>
        <v/>
      </c>
      <c r="AO79" s="144" t="str">
        <f>IF('Innovation potential'!$A79=2,IF(ISNUMBER(U79/J79),U79/J79,""),"")</f>
        <v/>
      </c>
      <c r="AP79" s="144" t="str">
        <f>IF('Innovation potential'!$A79=2,IF(ISNUMBER(V79/K79),V79/K79,""),"")</f>
        <v/>
      </c>
      <c r="AQ79" s="144" t="str">
        <f>IF('Innovation potential'!$A79=2,IF(ISNUMBER(W79/L79),W79/L79,""),"")</f>
        <v/>
      </c>
      <c r="AR79" s="144" t="str">
        <f>IF('Innovation potential'!$A79=2,IF(ISNUMBER(X79/M79),X79/M79,""),"")</f>
        <v/>
      </c>
    </row>
    <row r="80" spans="1:44" x14ac:dyDescent="0.2">
      <c r="A80" s="39">
        <f>'Industry selection'!C80</f>
        <v>1</v>
      </c>
      <c r="B80" s="2">
        <v>20.399999999999999</v>
      </c>
      <c r="C80" s="2" t="s">
        <v>162</v>
      </c>
      <c r="D80" s="2">
        <f>COUNTIF('Ukraine INN'!$B$6:$B$429,'Innovation potential'!$B80)</f>
        <v>1</v>
      </c>
      <c r="E80" s="9">
        <f ca="1">IF($D80&gt;0,SUMIF('Ukraine INN'!$B$6:$B$429,'Innovation potential'!$B80,'Ukraine INN'!D$6:D$429)/$D80,"")</f>
        <v>21.59090909090909</v>
      </c>
      <c r="F80" s="9">
        <f ca="1">IF($D80&gt;0,SUMIF('Ukraine INN'!$B$6:$B$429,'Innovation potential'!$B80,'Ukraine INN'!E$6:E$429)/$D80,"")</f>
        <v>22.727272727272727</v>
      </c>
      <c r="G80" s="9">
        <f ca="1">IF($D80&gt;0,SUMIF('Ukraine INN'!$B$6:$B$429,'Innovation potential'!$B80,'Ukraine INN'!F$6:F$429)/$D80,"")</f>
        <v>7.9545454545454541</v>
      </c>
      <c r="H80" s="9">
        <f ca="1">IF($D80&gt;0,SUMIF('Ukraine INN'!$B$6:$B$429,'Innovation potential'!$B80,'Ukraine INN'!G$6:G$429)/$D80,"")</f>
        <v>23.863636363636363</v>
      </c>
      <c r="J80" s="9">
        <f ca="1">IF($D80&gt;0,SUMIF('Ukraine INN'!$B$6:$B$429,'Innovation potential'!$B80,'Ukraine INN'!I$6:I$429)/$D80,"")</f>
        <v>22.471910112359549</v>
      </c>
      <c r="K80" s="9">
        <f ca="1">IF($D80&gt;0,SUMIF('Ukraine INN'!$B$6:$B$429,'Innovation potential'!$B80,'Ukraine INN'!J$6:J$429)/$D80,"")</f>
        <v>19.101123595505616</v>
      </c>
      <c r="L80" s="9">
        <f ca="1">IF($D80&gt;0,SUMIF('Ukraine INN'!$B$6:$B$429,'Innovation potential'!$B80,'Ukraine INN'!K$6:K$429)/$D80,"")</f>
        <v>15.730337078651685</v>
      </c>
      <c r="M80" s="9">
        <f ca="1">IF($D80&gt;0,SUMIF('Ukraine INN'!$B$6:$B$429,'Innovation potential'!$B80,'Ukraine INN'!L$6:L$429)/$D80,"")</f>
        <v>28.08988764044944</v>
      </c>
      <c r="O80" s="2">
        <f>COUNTIF('REGION INN'!$B$6:$B$429,'Innovation potential'!$B80)</f>
        <v>1</v>
      </c>
      <c r="P80" s="9">
        <f ca="1">IF($O80&gt;0,SUMIF('REGION INN'!$B$6:$B$429,'Innovation potential'!$B80,'REGION INN'!D$6:D$429)/$O80,"")</f>
        <v>0</v>
      </c>
      <c r="Q80" s="9">
        <f ca="1">IF($O80&gt;0,SUMIF('REGION INN'!$B$6:$B$429,'Innovation potential'!$B80,'REGION INN'!E$6:E$429)/$O80,"")</f>
        <v>0</v>
      </c>
      <c r="R80" s="9">
        <f ca="1">IF($O80&gt;0,SUMIF('REGION INN'!$B$6:$B$429,'Innovation potential'!$B80,'REGION INN'!F$6:F$429)/$O80,"")</f>
        <v>0</v>
      </c>
      <c r="S80" s="9">
        <f ca="1">IF($O80&gt;0,SUMIF('REGION INN'!$B$6:$B$429,'Innovation potential'!$B80,'REGION INN'!G$6:G$429)/$O80,"")</f>
        <v>0</v>
      </c>
      <c r="U80" s="9">
        <f ca="1">IF($O80&gt;0,SUMIF('REGION INN'!$B$6:$B$429,'Innovation potential'!$B80,'REGION INN'!I$6:I$429)/$O80,"")</f>
        <v>0</v>
      </c>
      <c r="V80" s="9">
        <f ca="1">IF($O80&gt;0,SUMIF('REGION INN'!$B$6:$B$429,'Innovation potential'!$B80,'REGION INN'!J$6:J$429)/$O80,"")</f>
        <v>0</v>
      </c>
      <c r="W80" s="9">
        <f ca="1">IF($O80&gt;0,SUMIF('REGION INN'!$B$6:$B$429,'Innovation potential'!$B80,'REGION INN'!K$6:K$429)/$O80,"")</f>
        <v>0</v>
      </c>
      <c r="X80" s="9">
        <f ca="1">IF($O80&gt;0,SUMIF('REGION INN'!$B$6:$B$429,'Innovation potential'!$B80,'REGION INN'!L$6:L$429)/$O80,"")</f>
        <v>0</v>
      </c>
      <c r="Z80" s="144" t="str">
        <f>IF('Innovation potential'!$A80=2,IF(ISNUMBER(P80/P$22),P80/P$22,""),"")</f>
        <v/>
      </c>
      <c r="AA80" s="144" t="str">
        <f>IF('Innovation potential'!$A80=2,IF(ISNUMBER(Q80/Q$22),Q80/Q$22,""),"")</f>
        <v/>
      </c>
      <c r="AB80" s="144" t="str">
        <f>IF('Innovation potential'!$A80=2,IF(ISNUMBER(R80/R$22),R80/R$22,""),"")</f>
        <v/>
      </c>
      <c r="AC80" s="144" t="str">
        <f>IF('Innovation potential'!$A80=2,IF(ISNUMBER(S80/S$22),S80/S$22,""),"")</f>
        <v/>
      </c>
      <c r="AE80" s="144" t="str">
        <f>IF('Innovation potential'!$A80=2,IF(ISNUMBER(P80/E80),P80/E80,""),"")</f>
        <v/>
      </c>
      <c r="AF80" s="144" t="str">
        <f>IF('Innovation potential'!$A80=2,IF(ISNUMBER(Q80/F80),Q80/F80,""),"")</f>
        <v/>
      </c>
      <c r="AG80" s="144" t="str">
        <f>IF('Innovation potential'!$A80=2,IF(ISNUMBER(R80/G80),R80/G80,""),"")</f>
        <v/>
      </c>
      <c r="AH80" s="144" t="str">
        <f>IF('Innovation potential'!$A80=2,IF(ISNUMBER(S80/H80),S80/H80,""),"")</f>
        <v/>
      </c>
      <c r="AJ80" s="144" t="str">
        <f>IF('Innovation potential'!$A80=2,IF(ISNUMBER(U80/U$22),U80/U$22,""),"")</f>
        <v/>
      </c>
      <c r="AK80" s="144" t="str">
        <f>IF('Innovation potential'!$A80=2,IF(ISNUMBER(V80/V$22),V80/V$22,""),"")</f>
        <v/>
      </c>
      <c r="AL80" s="144" t="str">
        <f>IF('Innovation potential'!$A80=2,IF(ISNUMBER(W80/W$22),W80/W$22,""),"")</f>
        <v/>
      </c>
      <c r="AM80" s="144" t="str">
        <f>IF('Innovation potential'!$A80=2,IF(ISNUMBER(X80/X$22),X80/X$22,""),"")</f>
        <v/>
      </c>
      <c r="AO80" s="144" t="str">
        <f>IF('Innovation potential'!$A80=2,IF(ISNUMBER(U80/J80),U80/J80,""),"")</f>
        <v/>
      </c>
      <c r="AP80" s="144" t="str">
        <f>IF('Innovation potential'!$A80=2,IF(ISNUMBER(V80/K80),V80/K80,""),"")</f>
        <v/>
      </c>
      <c r="AQ80" s="144" t="str">
        <f>IF('Innovation potential'!$A80=2,IF(ISNUMBER(W80/L80),W80/L80,""),"")</f>
        <v/>
      </c>
      <c r="AR80" s="144" t="str">
        <f>IF('Innovation potential'!$A80=2,IF(ISNUMBER(X80/M80),X80/M80,""),"")</f>
        <v/>
      </c>
    </row>
    <row r="81" spans="1:44" x14ac:dyDescent="0.2">
      <c r="A81" s="39">
        <f>'Industry selection'!C81</f>
        <v>1</v>
      </c>
      <c r="B81" s="2">
        <v>20.5</v>
      </c>
      <c r="C81" s="2" t="s">
        <v>164</v>
      </c>
      <c r="D81" s="2">
        <f>COUNTIF('Ukraine INN'!$B$6:$B$429,'Innovation potential'!$B81)</f>
        <v>1</v>
      </c>
      <c r="E81" s="9">
        <f ca="1">IF($D81&gt;0,SUMIF('Ukraine INN'!$B$6:$B$429,'Innovation potential'!$B81,'Ukraine INN'!D$6:D$429)/$D81,"")</f>
        <v>16.049382716049383</v>
      </c>
      <c r="F81" s="9">
        <f ca="1">IF($D81&gt;0,SUMIF('Ukraine INN'!$B$6:$B$429,'Innovation potential'!$B81,'Ukraine INN'!E$6:E$429)/$D81,"")</f>
        <v>11.111111111111111</v>
      </c>
      <c r="G81" s="9">
        <f ca="1">IF($D81&gt;0,SUMIF('Ukraine INN'!$B$6:$B$429,'Innovation potential'!$B81,'Ukraine INN'!F$6:F$429)/$D81,"")</f>
        <v>7.4074074074074066</v>
      </c>
      <c r="H81" s="9">
        <f ca="1">IF($D81&gt;0,SUMIF('Ukraine INN'!$B$6:$B$429,'Innovation potential'!$B81,'Ukraine INN'!G$6:G$429)/$D81,"")</f>
        <v>9.8765432098765427</v>
      </c>
      <c r="J81" s="9">
        <f ca="1">IF($D81&gt;0,SUMIF('Ukraine INN'!$B$6:$B$429,'Innovation potential'!$B81,'Ukraine INN'!I$6:I$429)/$D81,"")</f>
        <v>15.217391304347828</v>
      </c>
      <c r="K81" s="9">
        <f ca="1">IF($D81&gt;0,SUMIF('Ukraine INN'!$B$6:$B$429,'Innovation potential'!$B81,'Ukraine INN'!J$6:J$429)/$D81,"")</f>
        <v>19.565217391304348</v>
      </c>
      <c r="L81" s="9">
        <f ca="1">IF($D81&gt;0,SUMIF('Ukraine INN'!$B$6:$B$429,'Innovation potential'!$B81,'Ukraine INN'!K$6:K$429)/$D81,"")</f>
        <v>6.5217391304347823</v>
      </c>
      <c r="M81" s="9">
        <f ca="1">IF($D81&gt;0,SUMIF('Ukraine INN'!$B$6:$B$429,'Innovation potential'!$B81,'Ukraine INN'!L$6:L$429)/$D81,"")</f>
        <v>17.391304347826086</v>
      </c>
      <c r="O81" s="2">
        <f>COUNTIF('REGION INN'!$B$6:$B$429,'Innovation potential'!$B81)</f>
        <v>1</v>
      </c>
      <c r="P81" s="9">
        <f ca="1">IF($O81&gt;0,SUMIF('REGION INN'!$B$6:$B$429,'Innovation potential'!$B81,'REGION INN'!D$6:D$429)/$O81,"")</f>
        <v>0</v>
      </c>
      <c r="Q81" s="9">
        <f ca="1">IF($O81&gt;0,SUMIF('REGION INN'!$B$6:$B$429,'Innovation potential'!$B81,'REGION INN'!E$6:E$429)/$O81,"")</f>
        <v>0</v>
      </c>
      <c r="R81" s="9">
        <f ca="1">IF($O81&gt;0,SUMIF('REGION INN'!$B$6:$B$429,'Innovation potential'!$B81,'REGION INN'!F$6:F$429)/$O81,"")</f>
        <v>0</v>
      </c>
      <c r="S81" s="9">
        <f ca="1">IF($O81&gt;0,SUMIF('REGION INN'!$B$6:$B$429,'Innovation potential'!$B81,'REGION INN'!G$6:G$429)/$O81,"")</f>
        <v>0</v>
      </c>
      <c r="U81" s="9">
        <f ca="1">IF($O81&gt;0,SUMIF('REGION INN'!$B$6:$B$429,'Innovation potential'!$B81,'REGION INN'!I$6:I$429)/$O81,"")</f>
        <v>0</v>
      </c>
      <c r="V81" s="9">
        <f ca="1">IF($O81&gt;0,SUMIF('REGION INN'!$B$6:$B$429,'Innovation potential'!$B81,'REGION INN'!J$6:J$429)/$O81,"")</f>
        <v>0</v>
      </c>
      <c r="W81" s="9">
        <f ca="1">IF($O81&gt;0,SUMIF('REGION INN'!$B$6:$B$429,'Innovation potential'!$B81,'REGION INN'!K$6:K$429)/$O81,"")</f>
        <v>0</v>
      </c>
      <c r="X81" s="9">
        <f ca="1">IF($O81&gt;0,SUMIF('REGION INN'!$B$6:$B$429,'Innovation potential'!$B81,'REGION INN'!L$6:L$429)/$O81,"")</f>
        <v>0</v>
      </c>
      <c r="Z81" s="144" t="str">
        <f>IF('Innovation potential'!$A81=2,IF(ISNUMBER(P81/P$22),P81/P$22,""),"")</f>
        <v/>
      </c>
      <c r="AA81" s="144" t="str">
        <f>IF('Innovation potential'!$A81=2,IF(ISNUMBER(Q81/Q$22),Q81/Q$22,""),"")</f>
        <v/>
      </c>
      <c r="AB81" s="144" t="str">
        <f>IF('Innovation potential'!$A81=2,IF(ISNUMBER(R81/R$22),R81/R$22,""),"")</f>
        <v/>
      </c>
      <c r="AC81" s="144" t="str">
        <f>IF('Innovation potential'!$A81=2,IF(ISNUMBER(S81/S$22),S81/S$22,""),"")</f>
        <v/>
      </c>
      <c r="AE81" s="144" t="str">
        <f>IF('Innovation potential'!$A81=2,IF(ISNUMBER(P81/E81),P81/E81,""),"")</f>
        <v/>
      </c>
      <c r="AF81" s="144" t="str">
        <f>IF('Innovation potential'!$A81=2,IF(ISNUMBER(Q81/F81),Q81/F81,""),"")</f>
        <v/>
      </c>
      <c r="AG81" s="144" t="str">
        <f>IF('Innovation potential'!$A81=2,IF(ISNUMBER(R81/G81),R81/G81,""),"")</f>
        <v/>
      </c>
      <c r="AH81" s="144" t="str">
        <f>IF('Innovation potential'!$A81=2,IF(ISNUMBER(S81/H81),S81/H81,""),"")</f>
        <v/>
      </c>
      <c r="AJ81" s="144" t="str">
        <f>IF('Innovation potential'!$A81=2,IF(ISNUMBER(U81/U$22),U81/U$22,""),"")</f>
        <v/>
      </c>
      <c r="AK81" s="144" t="str">
        <f>IF('Innovation potential'!$A81=2,IF(ISNUMBER(V81/V$22),V81/V$22,""),"")</f>
        <v/>
      </c>
      <c r="AL81" s="144" t="str">
        <f>IF('Innovation potential'!$A81=2,IF(ISNUMBER(W81/W$22),W81/W$22,""),"")</f>
        <v/>
      </c>
      <c r="AM81" s="144" t="str">
        <f>IF('Innovation potential'!$A81=2,IF(ISNUMBER(X81/X$22),X81/X$22,""),"")</f>
        <v/>
      </c>
      <c r="AO81" s="144" t="str">
        <f>IF('Innovation potential'!$A81=2,IF(ISNUMBER(U81/J81),U81/J81,""),"")</f>
        <v/>
      </c>
      <c r="AP81" s="144" t="str">
        <f>IF('Innovation potential'!$A81=2,IF(ISNUMBER(V81/K81),V81/K81,""),"")</f>
        <v/>
      </c>
      <c r="AQ81" s="144" t="str">
        <f>IF('Innovation potential'!$A81=2,IF(ISNUMBER(W81/L81),W81/L81,""),"")</f>
        <v/>
      </c>
      <c r="AR81" s="144" t="str">
        <f>IF('Innovation potential'!$A81=2,IF(ISNUMBER(X81/M81),X81/M81,""),"")</f>
        <v/>
      </c>
    </row>
    <row r="82" spans="1:44" x14ac:dyDescent="0.2">
      <c r="A82" s="39">
        <f>'Industry selection'!C82</f>
        <v>1</v>
      </c>
      <c r="B82" s="2">
        <v>20.6</v>
      </c>
      <c r="C82" s="2" t="s">
        <v>166</v>
      </c>
      <c r="D82" s="2">
        <f>COUNTIF('Ukraine INN'!$B$6:$B$429,'Innovation potential'!$B82)</f>
        <v>2</v>
      </c>
      <c r="E82" s="9">
        <f ca="1">IF($D82&gt;0,SUMIF('Ukraine INN'!$B$6:$B$429,'Innovation potential'!$B82,'Ukraine INN'!D$6:D$429)/$D82,"")</f>
        <v>0</v>
      </c>
      <c r="F82" s="9">
        <f ca="1">IF($D82&gt;0,SUMIF('Ukraine INN'!$B$6:$B$429,'Innovation potential'!$B82,'Ukraine INN'!E$6:E$429)/$D82,"")</f>
        <v>0</v>
      </c>
      <c r="G82" s="9">
        <f ca="1">IF($D82&gt;0,SUMIF('Ukraine INN'!$B$6:$B$429,'Innovation potential'!$B82,'Ukraine INN'!F$6:F$429)/$D82,"")</f>
        <v>0</v>
      </c>
      <c r="H82" s="9">
        <f ca="1">IF($D82&gt;0,SUMIF('Ukraine INN'!$B$6:$B$429,'Innovation potential'!$B82,'Ukraine INN'!G$6:G$429)/$D82,"")</f>
        <v>0</v>
      </c>
      <c r="J82" s="9">
        <f ca="1">IF($D82&gt;0,SUMIF('Ukraine INN'!$B$6:$B$429,'Innovation potential'!$B82,'Ukraine INN'!I$6:I$429)/$D82,"")</f>
        <v>0</v>
      </c>
      <c r="K82" s="9">
        <f ca="1">IF($D82&gt;0,SUMIF('Ukraine INN'!$B$6:$B$429,'Innovation potential'!$B82,'Ukraine INN'!J$6:J$429)/$D82,"")</f>
        <v>0</v>
      </c>
      <c r="L82" s="9">
        <f ca="1">IF($D82&gt;0,SUMIF('Ukraine INN'!$B$6:$B$429,'Innovation potential'!$B82,'Ukraine INN'!K$6:K$429)/$D82,"")</f>
        <v>0</v>
      </c>
      <c r="M82" s="9">
        <f ca="1">IF($D82&gt;0,SUMIF('Ukraine INN'!$B$6:$B$429,'Innovation potential'!$B82,'Ukraine INN'!L$6:L$429)/$D82,"")</f>
        <v>25</v>
      </c>
      <c r="O82" s="2">
        <f>COUNTIF('REGION INN'!$B$6:$B$429,'Innovation potential'!$B82)</f>
        <v>2</v>
      </c>
      <c r="P82" s="9">
        <f ca="1">IF($O82&gt;0,SUMIF('REGION INN'!$B$6:$B$429,'Innovation potential'!$B82,'REGION INN'!D$6:D$429)/$O82,"")</f>
        <v>0</v>
      </c>
      <c r="Q82" s="9">
        <f ca="1">IF($O82&gt;0,SUMIF('REGION INN'!$B$6:$B$429,'Innovation potential'!$B82,'REGION INN'!E$6:E$429)/$O82,"")</f>
        <v>0</v>
      </c>
      <c r="R82" s="9">
        <f ca="1">IF($O82&gt;0,SUMIF('REGION INN'!$B$6:$B$429,'Innovation potential'!$B82,'REGION INN'!F$6:F$429)/$O82,"")</f>
        <v>0</v>
      </c>
      <c r="S82" s="9">
        <f ca="1">IF($O82&gt;0,SUMIF('REGION INN'!$B$6:$B$429,'Innovation potential'!$B82,'REGION INN'!G$6:G$429)/$O82,"")</f>
        <v>0</v>
      </c>
      <c r="U82" s="9">
        <f ca="1">IF($O82&gt;0,SUMIF('REGION INN'!$B$6:$B$429,'Innovation potential'!$B82,'REGION INN'!I$6:I$429)/$O82,"")</f>
        <v>0</v>
      </c>
      <c r="V82" s="9">
        <f ca="1">IF($O82&gt;0,SUMIF('REGION INN'!$B$6:$B$429,'Innovation potential'!$B82,'REGION INN'!J$6:J$429)/$O82,"")</f>
        <v>0</v>
      </c>
      <c r="W82" s="9">
        <f ca="1">IF($O82&gt;0,SUMIF('REGION INN'!$B$6:$B$429,'Innovation potential'!$B82,'REGION INN'!K$6:K$429)/$O82,"")</f>
        <v>0</v>
      </c>
      <c r="X82" s="9">
        <f ca="1">IF($O82&gt;0,SUMIF('REGION INN'!$B$6:$B$429,'Innovation potential'!$B82,'REGION INN'!L$6:L$429)/$O82,"")</f>
        <v>0</v>
      </c>
      <c r="Z82" s="144" t="str">
        <f>IF('Innovation potential'!$A82=2,IF(ISNUMBER(P82/P$22),P82/P$22,""),"")</f>
        <v/>
      </c>
      <c r="AA82" s="144" t="str">
        <f>IF('Innovation potential'!$A82=2,IF(ISNUMBER(Q82/Q$22),Q82/Q$22,""),"")</f>
        <v/>
      </c>
      <c r="AB82" s="144" t="str">
        <f>IF('Innovation potential'!$A82=2,IF(ISNUMBER(R82/R$22),R82/R$22,""),"")</f>
        <v/>
      </c>
      <c r="AC82" s="144" t="str">
        <f>IF('Innovation potential'!$A82=2,IF(ISNUMBER(S82/S$22),S82/S$22,""),"")</f>
        <v/>
      </c>
      <c r="AE82" s="144" t="str">
        <f>IF('Innovation potential'!$A82=2,IF(ISNUMBER(P82/E82),P82/E82,""),"")</f>
        <v/>
      </c>
      <c r="AF82" s="144" t="str">
        <f>IF('Innovation potential'!$A82=2,IF(ISNUMBER(Q82/F82),Q82/F82,""),"")</f>
        <v/>
      </c>
      <c r="AG82" s="144" t="str">
        <f>IF('Innovation potential'!$A82=2,IF(ISNUMBER(R82/G82),R82/G82,""),"")</f>
        <v/>
      </c>
      <c r="AH82" s="144" t="str">
        <f>IF('Innovation potential'!$A82=2,IF(ISNUMBER(S82/H82),S82/H82,""),"")</f>
        <v/>
      </c>
      <c r="AJ82" s="144" t="str">
        <f>IF('Innovation potential'!$A82=2,IF(ISNUMBER(U82/U$22),U82/U$22,""),"")</f>
        <v/>
      </c>
      <c r="AK82" s="144" t="str">
        <f>IF('Innovation potential'!$A82=2,IF(ISNUMBER(V82/V$22),V82/V$22,""),"")</f>
        <v/>
      </c>
      <c r="AL82" s="144" t="str">
        <f>IF('Innovation potential'!$A82=2,IF(ISNUMBER(W82/W$22),W82/W$22,""),"")</f>
        <v/>
      </c>
      <c r="AM82" s="144" t="str">
        <f>IF('Innovation potential'!$A82=2,IF(ISNUMBER(X82/X$22),X82/X$22,""),"")</f>
        <v/>
      </c>
      <c r="AO82" s="144" t="str">
        <f>IF('Innovation potential'!$A82=2,IF(ISNUMBER(U82/J82),U82/J82,""),"")</f>
        <v/>
      </c>
      <c r="AP82" s="144" t="str">
        <f>IF('Innovation potential'!$A82=2,IF(ISNUMBER(V82/K82),V82/K82,""),"")</f>
        <v/>
      </c>
      <c r="AQ82" s="144" t="str">
        <f>IF('Innovation potential'!$A82=2,IF(ISNUMBER(W82/L82),W82/L82,""),"")</f>
        <v/>
      </c>
      <c r="AR82" s="144" t="str">
        <f>IF('Innovation potential'!$A82=2,IF(ISNUMBER(X82/M82),X82/M82,""),"")</f>
        <v/>
      </c>
    </row>
    <row r="83" spans="1:44" x14ac:dyDescent="0.2">
      <c r="A83" s="39">
        <f>'Industry selection'!C83</f>
        <v>1</v>
      </c>
      <c r="B83" s="2">
        <v>21</v>
      </c>
      <c r="C83" s="2" t="s">
        <v>168</v>
      </c>
      <c r="D83" s="2">
        <f>COUNTIF('Ukraine INN'!$B$6:$B$429,'Innovation potential'!$B83)</f>
        <v>2</v>
      </c>
      <c r="E83" s="9">
        <f ca="1">IF($D83&gt;0,SUMIF('Ukraine INN'!$B$6:$B$429,'Innovation potential'!$B83,'Ukraine INN'!D$6:D$429)/$D83,"")</f>
        <v>11</v>
      </c>
      <c r="F83" s="9">
        <f ca="1">IF($D83&gt;0,SUMIF('Ukraine INN'!$B$6:$B$429,'Innovation potential'!$B83,'Ukraine INN'!E$6:E$429)/$D83,"")</f>
        <v>8.5</v>
      </c>
      <c r="G83" s="9">
        <f ca="1">IF($D83&gt;0,SUMIF('Ukraine INN'!$B$6:$B$429,'Innovation potential'!$B83,'Ukraine INN'!F$6:F$429)/$D83,"")</f>
        <v>4.5</v>
      </c>
      <c r="H83" s="9">
        <f ca="1">IF($D83&gt;0,SUMIF('Ukraine INN'!$B$6:$B$429,'Innovation potential'!$B83,'Ukraine INN'!G$6:G$429)/$D83,"")</f>
        <v>9.5</v>
      </c>
      <c r="J83" s="9">
        <f ca="1">IF($D83&gt;0,SUMIF('Ukraine INN'!$B$6:$B$429,'Innovation potential'!$B83,'Ukraine INN'!I$6:I$429)/$D83,"")</f>
        <v>14.423076923076922</v>
      </c>
      <c r="K83" s="9">
        <f ca="1">IF($D83&gt;0,SUMIF('Ukraine INN'!$B$6:$B$429,'Innovation potential'!$B83,'Ukraine INN'!J$6:J$429)/$D83,"")</f>
        <v>11.057692307692307</v>
      </c>
      <c r="L83" s="9">
        <f ca="1">IF($D83&gt;0,SUMIF('Ukraine INN'!$B$6:$B$429,'Innovation potential'!$B83,'Ukraine INN'!K$6:K$429)/$D83,"")</f>
        <v>10.576923076923077</v>
      </c>
      <c r="M83" s="9">
        <f ca="1">IF($D83&gt;0,SUMIF('Ukraine INN'!$B$6:$B$429,'Innovation potential'!$B83,'Ukraine INN'!L$6:L$429)/$D83,"")</f>
        <v>10.576923076923077</v>
      </c>
      <c r="O83" s="2">
        <f>COUNTIF('REGION INN'!$B$6:$B$429,'Innovation potential'!$B83)</f>
        <v>2</v>
      </c>
      <c r="P83" s="9">
        <f ca="1">IF($O83&gt;0,SUMIF('REGION INN'!$B$6:$B$429,'Innovation potential'!$B83,'REGION INN'!D$6:D$429)/$O83,"")</f>
        <v>0</v>
      </c>
      <c r="Q83" s="9">
        <f ca="1">IF($O83&gt;0,SUMIF('REGION INN'!$B$6:$B$429,'Innovation potential'!$B83,'REGION INN'!E$6:E$429)/$O83,"")</f>
        <v>0</v>
      </c>
      <c r="R83" s="9">
        <f ca="1">IF($O83&gt;0,SUMIF('REGION INN'!$B$6:$B$429,'Innovation potential'!$B83,'REGION INN'!F$6:F$429)/$O83,"")</f>
        <v>0</v>
      </c>
      <c r="S83" s="9">
        <f ca="1">IF($O83&gt;0,SUMIF('REGION INN'!$B$6:$B$429,'Innovation potential'!$B83,'REGION INN'!G$6:G$429)/$O83,"")</f>
        <v>0</v>
      </c>
      <c r="U83" s="9">
        <f ca="1">IF($O83&gt;0,SUMIF('REGION INN'!$B$6:$B$429,'Innovation potential'!$B83,'REGION INN'!I$6:I$429)/$O83,"")</f>
        <v>0</v>
      </c>
      <c r="V83" s="9">
        <f ca="1">IF($O83&gt;0,SUMIF('REGION INN'!$B$6:$B$429,'Innovation potential'!$B83,'REGION INN'!J$6:J$429)/$O83,"")</f>
        <v>0</v>
      </c>
      <c r="W83" s="9">
        <f ca="1">IF($O83&gt;0,SUMIF('REGION INN'!$B$6:$B$429,'Innovation potential'!$B83,'REGION INN'!K$6:K$429)/$O83,"")</f>
        <v>0</v>
      </c>
      <c r="X83" s="9">
        <f ca="1">IF($O83&gt;0,SUMIF('REGION INN'!$B$6:$B$429,'Innovation potential'!$B83,'REGION INN'!L$6:L$429)/$O83,"")</f>
        <v>0</v>
      </c>
      <c r="Z83" s="144" t="str">
        <f>IF('Innovation potential'!$A83=2,IF(ISNUMBER(P83/P$22),P83/P$22,""),"")</f>
        <v/>
      </c>
      <c r="AA83" s="144" t="str">
        <f>IF('Innovation potential'!$A83=2,IF(ISNUMBER(Q83/Q$22),Q83/Q$22,""),"")</f>
        <v/>
      </c>
      <c r="AB83" s="144" t="str">
        <f>IF('Innovation potential'!$A83=2,IF(ISNUMBER(R83/R$22),R83/R$22,""),"")</f>
        <v/>
      </c>
      <c r="AC83" s="144" t="str">
        <f>IF('Innovation potential'!$A83=2,IF(ISNUMBER(S83/S$22),S83/S$22,""),"")</f>
        <v/>
      </c>
      <c r="AE83" s="144" t="str">
        <f>IF('Innovation potential'!$A83=2,IF(ISNUMBER(P83/E83),P83/E83,""),"")</f>
        <v/>
      </c>
      <c r="AF83" s="144" t="str">
        <f>IF('Innovation potential'!$A83=2,IF(ISNUMBER(Q83/F83),Q83/F83,""),"")</f>
        <v/>
      </c>
      <c r="AG83" s="144" t="str">
        <f>IF('Innovation potential'!$A83=2,IF(ISNUMBER(R83/G83),R83/G83,""),"")</f>
        <v/>
      </c>
      <c r="AH83" s="144" t="str">
        <f>IF('Innovation potential'!$A83=2,IF(ISNUMBER(S83/H83),S83/H83,""),"")</f>
        <v/>
      </c>
      <c r="AJ83" s="144" t="str">
        <f>IF('Innovation potential'!$A83=2,IF(ISNUMBER(U83/U$22),U83/U$22,""),"")</f>
        <v/>
      </c>
      <c r="AK83" s="144" t="str">
        <f>IF('Innovation potential'!$A83=2,IF(ISNUMBER(V83/V$22),V83/V$22,""),"")</f>
        <v/>
      </c>
      <c r="AL83" s="144" t="str">
        <f>IF('Innovation potential'!$A83=2,IF(ISNUMBER(W83/W$22),W83/W$22,""),"")</f>
        <v/>
      </c>
      <c r="AM83" s="144" t="str">
        <f>IF('Innovation potential'!$A83=2,IF(ISNUMBER(X83/X$22),X83/X$22,""),"")</f>
        <v/>
      </c>
      <c r="AO83" s="144" t="str">
        <f>IF('Innovation potential'!$A83=2,IF(ISNUMBER(U83/J83),U83/J83,""),"")</f>
        <v/>
      </c>
      <c r="AP83" s="144" t="str">
        <f>IF('Innovation potential'!$A83=2,IF(ISNUMBER(V83/K83),V83/K83,""),"")</f>
        <v/>
      </c>
      <c r="AQ83" s="144" t="str">
        <f>IF('Innovation potential'!$A83=2,IF(ISNUMBER(W83/L83),W83/L83,""),"")</f>
        <v/>
      </c>
      <c r="AR83" s="144" t="str">
        <f>IF('Innovation potential'!$A83=2,IF(ISNUMBER(X83/M83),X83/M83,""),"")</f>
        <v/>
      </c>
    </row>
    <row r="84" spans="1:44" x14ac:dyDescent="0.2">
      <c r="A84" s="39">
        <f>'Industry selection'!C84</f>
        <v>1</v>
      </c>
      <c r="B84" s="2">
        <v>21.1</v>
      </c>
      <c r="C84" s="2" t="s">
        <v>170</v>
      </c>
      <c r="D84" s="2">
        <f>COUNTIF('Ukraine INN'!$B$6:$B$429,'Innovation potential'!$B84)</f>
        <v>2</v>
      </c>
      <c r="E84" s="9">
        <f ca="1">IF($D84&gt;0,SUMIF('Ukraine INN'!$B$6:$B$429,'Innovation potential'!$B84,'Ukraine INN'!D$6:D$429)/$D84,"")</f>
        <v>16.666666666666664</v>
      </c>
      <c r="F84" s="9">
        <f ca="1">IF($D84&gt;0,SUMIF('Ukraine INN'!$B$6:$B$429,'Innovation potential'!$B84,'Ukraine INN'!E$6:E$429)/$D84,"")</f>
        <v>16.666666666666664</v>
      </c>
      <c r="G84" s="9">
        <f ca="1">IF($D84&gt;0,SUMIF('Ukraine INN'!$B$6:$B$429,'Innovation potential'!$B84,'Ukraine INN'!F$6:F$429)/$D84,"")</f>
        <v>16.666666666666664</v>
      </c>
      <c r="H84" s="9">
        <f ca="1">IF($D84&gt;0,SUMIF('Ukraine INN'!$B$6:$B$429,'Innovation potential'!$B84,'Ukraine INN'!G$6:G$429)/$D84,"")</f>
        <v>66.666666666666657</v>
      </c>
      <c r="J84" s="9">
        <f ca="1">IF($D84&gt;0,SUMIF('Ukraine INN'!$B$6:$B$429,'Innovation potential'!$B84,'Ukraine INN'!I$6:I$429)/$D84,"")</f>
        <v>12.5</v>
      </c>
      <c r="K84" s="9">
        <f ca="1">IF($D84&gt;0,SUMIF('Ukraine INN'!$B$6:$B$429,'Innovation potential'!$B84,'Ukraine INN'!J$6:J$429)/$D84,"")</f>
        <v>12.5</v>
      </c>
      <c r="L84" s="9">
        <f ca="1">IF($D84&gt;0,SUMIF('Ukraine INN'!$B$6:$B$429,'Innovation potential'!$B84,'Ukraine INN'!K$6:K$429)/$D84,"")</f>
        <v>25</v>
      </c>
      <c r="M84" s="9">
        <f ca="1">IF($D84&gt;0,SUMIF('Ukraine INN'!$B$6:$B$429,'Innovation potential'!$B84,'Ukraine INN'!L$6:L$429)/$D84,"")</f>
        <v>25</v>
      </c>
      <c r="O84" s="2">
        <f>COUNTIF('REGION INN'!$B$6:$B$429,'Innovation potential'!$B84)</f>
        <v>2</v>
      </c>
      <c r="P84" s="9">
        <f ca="1">IF($O84&gt;0,SUMIF('REGION INN'!$B$6:$B$429,'Innovation potential'!$B84,'REGION INN'!D$6:D$429)/$O84,"")</f>
        <v>0</v>
      </c>
      <c r="Q84" s="9">
        <f ca="1">IF($O84&gt;0,SUMIF('REGION INN'!$B$6:$B$429,'Innovation potential'!$B84,'REGION INN'!E$6:E$429)/$O84,"")</f>
        <v>0</v>
      </c>
      <c r="R84" s="9">
        <f ca="1">IF($O84&gt;0,SUMIF('REGION INN'!$B$6:$B$429,'Innovation potential'!$B84,'REGION INN'!F$6:F$429)/$O84,"")</f>
        <v>0</v>
      </c>
      <c r="S84" s="9">
        <f ca="1">IF($O84&gt;0,SUMIF('REGION INN'!$B$6:$B$429,'Innovation potential'!$B84,'REGION INN'!G$6:G$429)/$O84,"")</f>
        <v>0</v>
      </c>
      <c r="U84" s="9">
        <f ca="1">IF($O84&gt;0,SUMIF('REGION INN'!$B$6:$B$429,'Innovation potential'!$B84,'REGION INN'!I$6:I$429)/$O84,"")</f>
        <v>0</v>
      </c>
      <c r="V84" s="9">
        <f ca="1">IF($O84&gt;0,SUMIF('REGION INN'!$B$6:$B$429,'Innovation potential'!$B84,'REGION INN'!J$6:J$429)/$O84,"")</f>
        <v>0</v>
      </c>
      <c r="W84" s="9">
        <f ca="1">IF($O84&gt;0,SUMIF('REGION INN'!$B$6:$B$429,'Innovation potential'!$B84,'REGION INN'!K$6:K$429)/$O84,"")</f>
        <v>0</v>
      </c>
      <c r="X84" s="9">
        <f ca="1">IF($O84&gt;0,SUMIF('REGION INN'!$B$6:$B$429,'Innovation potential'!$B84,'REGION INN'!L$6:L$429)/$O84,"")</f>
        <v>0</v>
      </c>
      <c r="Z84" s="144" t="str">
        <f>IF('Innovation potential'!$A84=2,IF(ISNUMBER(P84/P$22),P84/P$22,""),"")</f>
        <v/>
      </c>
      <c r="AA84" s="144" t="str">
        <f>IF('Innovation potential'!$A84=2,IF(ISNUMBER(Q84/Q$22),Q84/Q$22,""),"")</f>
        <v/>
      </c>
      <c r="AB84" s="144" t="str">
        <f>IF('Innovation potential'!$A84=2,IF(ISNUMBER(R84/R$22),R84/R$22,""),"")</f>
        <v/>
      </c>
      <c r="AC84" s="144" t="str">
        <f>IF('Innovation potential'!$A84=2,IF(ISNUMBER(S84/S$22),S84/S$22,""),"")</f>
        <v/>
      </c>
      <c r="AE84" s="144" t="str">
        <f>IF('Innovation potential'!$A84=2,IF(ISNUMBER(P84/E84),P84/E84,""),"")</f>
        <v/>
      </c>
      <c r="AF84" s="144" t="str">
        <f>IF('Innovation potential'!$A84=2,IF(ISNUMBER(Q84/F84),Q84/F84,""),"")</f>
        <v/>
      </c>
      <c r="AG84" s="144" t="str">
        <f>IF('Innovation potential'!$A84=2,IF(ISNUMBER(R84/G84),R84/G84,""),"")</f>
        <v/>
      </c>
      <c r="AH84" s="144" t="str">
        <f>IF('Innovation potential'!$A84=2,IF(ISNUMBER(S84/H84),S84/H84,""),"")</f>
        <v/>
      </c>
      <c r="AJ84" s="144" t="str">
        <f>IF('Innovation potential'!$A84=2,IF(ISNUMBER(U84/U$22),U84/U$22,""),"")</f>
        <v/>
      </c>
      <c r="AK84" s="144" t="str">
        <f>IF('Innovation potential'!$A84=2,IF(ISNUMBER(V84/V$22),V84/V$22,""),"")</f>
        <v/>
      </c>
      <c r="AL84" s="144" t="str">
        <f>IF('Innovation potential'!$A84=2,IF(ISNUMBER(W84/W$22),W84/W$22,""),"")</f>
        <v/>
      </c>
      <c r="AM84" s="144" t="str">
        <f>IF('Innovation potential'!$A84=2,IF(ISNUMBER(X84/X$22),X84/X$22,""),"")</f>
        <v/>
      </c>
      <c r="AO84" s="144" t="str">
        <f>IF('Innovation potential'!$A84=2,IF(ISNUMBER(U84/J84),U84/J84,""),"")</f>
        <v/>
      </c>
      <c r="AP84" s="144" t="str">
        <f>IF('Innovation potential'!$A84=2,IF(ISNUMBER(V84/K84),V84/K84,""),"")</f>
        <v/>
      </c>
      <c r="AQ84" s="144" t="str">
        <f>IF('Innovation potential'!$A84=2,IF(ISNUMBER(W84/L84),W84/L84,""),"")</f>
        <v/>
      </c>
      <c r="AR84" s="144" t="str">
        <f>IF('Innovation potential'!$A84=2,IF(ISNUMBER(X84/M84),X84/M84,""),"")</f>
        <v/>
      </c>
    </row>
    <row r="85" spans="1:44" x14ac:dyDescent="0.2">
      <c r="A85" s="39">
        <f>'Industry selection'!C85</f>
        <v>1</v>
      </c>
      <c r="B85" s="2">
        <v>21.2</v>
      </c>
      <c r="C85" s="2" t="s">
        <v>172</v>
      </c>
      <c r="D85" s="2">
        <f>COUNTIF('Ukraine INN'!$B$6:$B$429,'Innovation potential'!$B85)</f>
        <v>2</v>
      </c>
      <c r="E85" s="9">
        <f ca="1">IF($D85&gt;0,SUMIF('Ukraine INN'!$B$6:$B$429,'Innovation potential'!$B85,'Ukraine INN'!D$6:D$429)/$D85,"")</f>
        <v>47.727272727272727</v>
      </c>
      <c r="F85" s="9">
        <f ca="1">IF($D85&gt;0,SUMIF('Ukraine INN'!$B$6:$B$429,'Innovation potential'!$B85,'Ukraine INN'!E$6:E$429)/$D85,"")</f>
        <v>36.363636363636367</v>
      </c>
      <c r="G85" s="9">
        <f ca="1">IF($D85&gt;0,SUMIF('Ukraine INN'!$B$6:$B$429,'Innovation potential'!$B85,'Ukraine INN'!F$6:F$429)/$D85,"")</f>
        <v>18.181818181818183</v>
      </c>
      <c r="H85" s="9">
        <f ca="1">IF($D85&gt;0,SUMIF('Ukraine INN'!$B$6:$B$429,'Innovation potential'!$B85,'Ukraine INN'!G$6:G$429)/$D85,"")</f>
        <v>34.090909090909086</v>
      </c>
      <c r="J85" s="9">
        <f ca="1">IF($D85&gt;0,SUMIF('Ukraine INN'!$B$6:$B$429,'Innovation potential'!$B85,'Ukraine INN'!I$6:I$429)/$D85,"")</f>
        <v>65.909090909090907</v>
      </c>
      <c r="K85" s="9">
        <f ca="1">IF($D85&gt;0,SUMIF('Ukraine INN'!$B$6:$B$429,'Innovation potential'!$B85,'Ukraine INN'!J$6:J$429)/$D85,"")</f>
        <v>50</v>
      </c>
      <c r="L85" s="9">
        <f ca="1">IF($D85&gt;0,SUMIF('Ukraine INN'!$B$6:$B$429,'Innovation potential'!$B85,'Ukraine INN'!K$6:K$429)/$D85,"")</f>
        <v>45.454545454545453</v>
      </c>
      <c r="M85" s="9">
        <f ca="1">IF($D85&gt;0,SUMIF('Ukraine INN'!$B$6:$B$429,'Innovation potential'!$B85,'Ukraine INN'!L$6:L$429)/$D85,"")</f>
        <v>45.454545454545453</v>
      </c>
      <c r="O85" s="2">
        <f>COUNTIF('REGION INN'!$B$6:$B$429,'Innovation potential'!$B85)</f>
        <v>2</v>
      </c>
      <c r="P85" s="9">
        <f ca="1">IF($O85&gt;0,SUMIF('REGION INN'!$B$6:$B$429,'Innovation potential'!$B85,'REGION INN'!D$6:D$429)/$O85,"")</f>
        <v>0</v>
      </c>
      <c r="Q85" s="9">
        <f ca="1">IF($O85&gt;0,SUMIF('REGION INN'!$B$6:$B$429,'Innovation potential'!$B85,'REGION INN'!E$6:E$429)/$O85,"")</f>
        <v>0</v>
      </c>
      <c r="R85" s="9">
        <f ca="1">IF($O85&gt;0,SUMIF('REGION INN'!$B$6:$B$429,'Innovation potential'!$B85,'REGION INN'!F$6:F$429)/$O85,"")</f>
        <v>0</v>
      </c>
      <c r="S85" s="9">
        <f ca="1">IF($O85&gt;0,SUMIF('REGION INN'!$B$6:$B$429,'Innovation potential'!$B85,'REGION INN'!G$6:G$429)/$O85,"")</f>
        <v>0</v>
      </c>
      <c r="U85" s="9">
        <f ca="1">IF($O85&gt;0,SUMIF('REGION INN'!$B$6:$B$429,'Innovation potential'!$B85,'REGION INN'!I$6:I$429)/$O85,"")</f>
        <v>0</v>
      </c>
      <c r="V85" s="9">
        <f ca="1">IF($O85&gt;0,SUMIF('REGION INN'!$B$6:$B$429,'Innovation potential'!$B85,'REGION INN'!J$6:J$429)/$O85,"")</f>
        <v>0</v>
      </c>
      <c r="W85" s="9">
        <f ca="1">IF($O85&gt;0,SUMIF('REGION INN'!$B$6:$B$429,'Innovation potential'!$B85,'REGION INN'!K$6:K$429)/$O85,"")</f>
        <v>0</v>
      </c>
      <c r="X85" s="9">
        <f ca="1">IF($O85&gt;0,SUMIF('REGION INN'!$B$6:$B$429,'Innovation potential'!$B85,'REGION INN'!L$6:L$429)/$O85,"")</f>
        <v>0</v>
      </c>
      <c r="Z85" s="144" t="str">
        <f>IF('Innovation potential'!$A85=2,IF(ISNUMBER(P85/P$22),P85/P$22,""),"")</f>
        <v/>
      </c>
      <c r="AA85" s="144" t="str">
        <f>IF('Innovation potential'!$A85=2,IF(ISNUMBER(Q85/Q$22),Q85/Q$22,""),"")</f>
        <v/>
      </c>
      <c r="AB85" s="144" t="str">
        <f>IF('Innovation potential'!$A85=2,IF(ISNUMBER(R85/R$22),R85/R$22,""),"")</f>
        <v/>
      </c>
      <c r="AC85" s="144" t="str">
        <f>IF('Innovation potential'!$A85=2,IF(ISNUMBER(S85/S$22),S85/S$22,""),"")</f>
        <v/>
      </c>
      <c r="AE85" s="144" t="str">
        <f>IF('Innovation potential'!$A85=2,IF(ISNUMBER(P85/E85),P85/E85,""),"")</f>
        <v/>
      </c>
      <c r="AF85" s="144" t="str">
        <f>IF('Innovation potential'!$A85=2,IF(ISNUMBER(Q85/F85),Q85/F85,""),"")</f>
        <v/>
      </c>
      <c r="AG85" s="144" t="str">
        <f>IF('Innovation potential'!$A85=2,IF(ISNUMBER(R85/G85),R85/G85,""),"")</f>
        <v/>
      </c>
      <c r="AH85" s="144" t="str">
        <f>IF('Innovation potential'!$A85=2,IF(ISNUMBER(S85/H85),S85/H85,""),"")</f>
        <v/>
      </c>
      <c r="AJ85" s="144" t="str">
        <f>IF('Innovation potential'!$A85=2,IF(ISNUMBER(U85/U$22),U85/U$22,""),"")</f>
        <v/>
      </c>
      <c r="AK85" s="144" t="str">
        <f>IF('Innovation potential'!$A85=2,IF(ISNUMBER(V85/V$22),V85/V$22,""),"")</f>
        <v/>
      </c>
      <c r="AL85" s="144" t="str">
        <f>IF('Innovation potential'!$A85=2,IF(ISNUMBER(W85/W$22),W85/W$22,""),"")</f>
        <v/>
      </c>
      <c r="AM85" s="144" t="str">
        <f>IF('Innovation potential'!$A85=2,IF(ISNUMBER(X85/X$22),X85/X$22,""),"")</f>
        <v/>
      </c>
      <c r="AO85" s="144" t="str">
        <f>IF('Innovation potential'!$A85=2,IF(ISNUMBER(U85/J85),U85/J85,""),"")</f>
        <v/>
      </c>
      <c r="AP85" s="144" t="str">
        <f>IF('Innovation potential'!$A85=2,IF(ISNUMBER(V85/K85),V85/K85,""),"")</f>
        <v/>
      </c>
      <c r="AQ85" s="144" t="str">
        <f>IF('Innovation potential'!$A85=2,IF(ISNUMBER(W85/L85),W85/L85,""),"")</f>
        <v/>
      </c>
      <c r="AR85" s="144" t="str">
        <f>IF('Innovation potential'!$A85=2,IF(ISNUMBER(X85/M85),X85/M85,""),"")</f>
        <v/>
      </c>
    </row>
    <row r="86" spans="1:44" x14ac:dyDescent="0.2">
      <c r="A86" s="39">
        <f>'Industry selection'!C86</f>
        <v>2</v>
      </c>
      <c r="B86" s="2">
        <v>22</v>
      </c>
      <c r="C86" s="2" t="s">
        <v>174</v>
      </c>
      <c r="D86" s="2">
        <f>COUNTIF('Ukraine INN'!$B$6:$B$429,'Innovation potential'!$B86)</f>
        <v>1</v>
      </c>
      <c r="E86" s="9">
        <f ca="1">IF($D86&gt;0,SUMIF('Ukraine INN'!$B$6:$B$429,'Innovation potential'!$B86,'Ukraine INN'!D$6:D$429)/$D86,"")</f>
        <v>7.355021216407355</v>
      </c>
      <c r="F86" s="9">
        <f ca="1">IF($D86&gt;0,SUMIF('Ukraine INN'!$B$6:$B$429,'Innovation potential'!$B86,'Ukraine INN'!E$6:E$429)/$D86,"")</f>
        <v>9.4766619519094757</v>
      </c>
      <c r="G86" s="9">
        <f ca="1">IF($D86&gt;0,SUMIF('Ukraine INN'!$B$6:$B$429,'Innovation potential'!$B86,'Ukraine INN'!F$6:F$429)/$D86,"")</f>
        <v>3.8189533239038189</v>
      </c>
      <c r="H86" s="9">
        <f ca="1">IF($D86&gt;0,SUMIF('Ukraine INN'!$B$6:$B$429,'Innovation potential'!$B86,'Ukraine INN'!G$6:G$429)/$D86,"")</f>
        <v>7.4964639321074955</v>
      </c>
      <c r="J86" s="9">
        <f ca="1">IF($D86&gt;0,SUMIF('Ukraine INN'!$B$6:$B$429,'Innovation potential'!$B86,'Ukraine INN'!I$6:I$429)/$D86,"")</f>
        <v>7.4468085106382977</v>
      </c>
      <c r="K86" s="9">
        <f ca="1">IF($D86&gt;0,SUMIF('Ukraine INN'!$B$6:$B$429,'Innovation potential'!$B86,'Ukraine INN'!J$6:J$429)/$D86,"")</f>
        <v>12.462006079027356</v>
      </c>
      <c r="L86" s="9">
        <f ca="1">IF($D86&gt;0,SUMIF('Ukraine INN'!$B$6:$B$429,'Innovation potential'!$B86,'Ukraine INN'!K$6:K$429)/$D86,"")</f>
        <v>8.0547112462006076</v>
      </c>
      <c r="M86" s="9">
        <f ca="1">IF($D86&gt;0,SUMIF('Ukraine INN'!$B$6:$B$429,'Innovation potential'!$B86,'Ukraine INN'!L$6:L$429)/$D86,"")</f>
        <v>11.854103343465045</v>
      </c>
      <c r="O86" s="2">
        <f>COUNTIF('REGION INN'!$B$6:$B$429,'Innovation potential'!$B86)</f>
        <v>1</v>
      </c>
      <c r="P86" s="9">
        <f ca="1">IF($O86&gt;0,SUMIF('REGION INN'!$B$6:$B$429,'Innovation potential'!$B86,'REGION INN'!D$6:D$429)/$O86,"")</f>
        <v>0</v>
      </c>
      <c r="Q86" s="9">
        <f ca="1">IF($O86&gt;0,SUMIF('REGION INN'!$B$6:$B$429,'Innovation potential'!$B86,'REGION INN'!E$6:E$429)/$O86,"")</f>
        <v>0</v>
      </c>
      <c r="R86" s="9">
        <f ca="1">IF($O86&gt;0,SUMIF('REGION INN'!$B$6:$B$429,'Innovation potential'!$B86,'REGION INN'!F$6:F$429)/$O86,"")</f>
        <v>0</v>
      </c>
      <c r="S86" s="9">
        <f ca="1">IF($O86&gt;0,SUMIF('REGION INN'!$B$6:$B$429,'Innovation potential'!$B86,'REGION INN'!G$6:G$429)/$O86,"")</f>
        <v>11.76470588235294</v>
      </c>
      <c r="U86" s="9">
        <f ca="1">IF($O86&gt;0,SUMIF('REGION INN'!$B$6:$B$429,'Innovation potential'!$B86,'REGION INN'!I$6:I$429)/$O86,"")</f>
        <v>7.1428571428571423</v>
      </c>
      <c r="V86" s="9">
        <f ca="1">IF($O86&gt;0,SUMIF('REGION INN'!$B$6:$B$429,'Innovation potential'!$B86,'REGION INN'!J$6:J$429)/$O86,"")</f>
        <v>7.1428571428571423</v>
      </c>
      <c r="W86" s="9">
        <f ca="1">IF($O86&gt;0,SUMIF('REGION INN'!$B$6:$B$429,'Innovation potential'!$B86,'REGION INN'!K$6:K$429)/$O86,"")</f>
        <v>0</v>
      </c>
      <c r="X86" s="9">
        <f ca="1">IF($O86&gt;0,SUMIF('REGION INN'!$B$6:$B$429,'Innovation potential'!$B86,'REGION INN'!L$6:L$429)/$O86,"")</f>
        <v>0</v>
      </c>
      <c r="Z86" s="144">
        <f ca="1">IF('Innovation potential'!$A86=2,IF(ISNUMBER(P86/P$22),P86/P$22,""),"")</f>
        <v>0</v>
      </c>
      <c r="AA86" s="144">
        <f ca="1">IF('Innovation potential'!$A86=2,IF(ISNUMBER(Q86/Q$22),Q86/Q$22,""),"")</f>
        <v>0</v>
      </c>
      <c r="AB86" s="144">
        <f ca="1">IF('Innovation potential'!$A86=2,IF(ISNUMBER(R86/R$22),R86/R$22,""),"")</f>
        <v>0</v>
      </c>
      <c r="AC86" s="144">
        <f ca="1">IF('Innovation potential'!$A86=2,IF(ISNUMBER(S86/S$22),S86/S$22,""),"")</f>
        <v>1.472977640688123</v>
      </c>
      <c r="AE86" s="144">
        <f ca="1">IF('Innovation potential'!$A86=2,IF(ISNUMBER(P86/E86),P86/E86,""),"")</f>
        <v>0</v>
      </c>
      <c r="AF86" s="144">
        <f ca="1">IF('Innovation potential'!$A86=2,IF(ISNUMBER(Q86/F86),Q86/F86,""),"")</f>
        <v>0</v>
      </c>
      <c r="AG86" s="144">
        <f ca="1">IF('Innovation potential'!$A86=2,IF(ISNUMBER(R86/G86),R86/G86,""),"")</f>
        <v>0</v>
      </c>
      <c r="AH86" s="144">
        <f ca="1">IF('Innovation potential'!$A86=2,IF(ISNUMBER(S86/H86),S86/H86,""),"")</f>
        <v>1.5693673695893453</v>
      </c>
      <c r="AJ86" s="144">
        <f ca="1">IF('Innovation potential'!$A86=2,IF(ISNUMBER(U86/U$22),U86/U$22,""),"")</f>
        <v>0.51652292658945675</v>
      </c>
      <c r="AK86" s="144">
        <f ca="1">IF('Innovation potential'!$A86=2,IF(ISNUMBER(V86/V$22),V86/V$22,""),"")</f>
        <v>0.49674922196819976</v>
      </c>
      <c r="AL86" s="144">
        <f ca="1">IF('Innovation potential'!$A86=2,IF(ISNUMBER(W86/W$22),W86/W$22,""),"")</f>
        <v>0</v>
      </c>
      <c r="AM86" s="144">
        <f ca="1">IF('Innovation potential'!$A86=2,IF(ISNUMBER(X86/X$22),X86/X$22,""),"")</f>
        <v>0</v>
      </c>
      <c r="AO86" s="144">
        <f ca="1">IF('Innovation potential'!$A86=2,IF(ISNUMBER(U86/J86),U86/J86,""),"")</f>
        <v>0.95918367346938771</v>
      </c>
      <c r="AP86" s="144">
        <f ca="1">IF('Innovation potential'!$A86=2,IF(ISNUMBER(V86/K86),V86/K86,""),"")</f>
        <v>0.57317073170731703</v>
      </c>
      <c r="AQ86" s="144">
        <f ca="1">IF('Innovation potential'!$A86=2,IF(ISNUMBER(W86/L86),W86/L86,""),"")</f>
        <v>0</v>
      </c>
      <c r="AR86" s="144">
        <f ca="1">IF('Innovation potential'!$A86=2,IF(ISNUMBER(X86/M86),X86/M86,""),"")</f>
        <v>0</v>
      </c>
    </row>
    <row r="87" spans="1:44" x14ac:dyDescent="0.2">
      <c r="A87" s="39">
        <f>'Industry selection'!C87</f>
        <v>1</v>
      </c>
      <c r="B87" s="2">
        <v>22.1</v>
      </c>
      <c r="C87" s="2" t="s">
        <v>176</v>
      </c>
      <c r="D87" s="2">
        <f>COUNTIF('Ukraine INN'!$B$6:$B$429,'Innovation potential'!$B87)</f>
        <v>1</v>
      </c>
      <c r="E87" s="9">
        <f ca="1">IF($D87&gt;0,SUMIF('Ukraine INN'!$B$6:$B$429,'Innovation potential'!$B87,'Ukraine INN'!D$6:D$429)/$D87,"")</f>
        <v>8.235294117647058</v>
      </c>
      <c r="F87" s="9">
        <f ca="1">IF($D87&gt;0,SUMIF('Ukraine INN'!$B$6:$B$429,'Innovation potential'!$B87,'Ukraine INN'!E$6:E$429)/$D87,"")</f>
        <v>8.235294117647058</v>
      </c>
      <c r="G87" s="9">
        <f ca="1">IF($D87&gt;0,SUMIF('Ukraine INN'!$B$6:$B$429,'Innovation potential'!$B87,'Ukraine INN'!F$6:F$429)/$D87,"")</f>
        <v>7.0588235294117645</v>
      </c>
      <c r="H87" s="9">
        <f ca="1">IF($D87&gt;0,SUMIF('Ukraine INN'!$B$6:$B$429,'Innovation potential'!$B87,'Ukraine INN'!G$6:G$429)/$D87,"")</f>
        <v>11.76470588235294</v>
      </c>
      <c r="J87" s="9">
        <f ca="1">IF($D87&gt;0,SUMIF('Ukraine INN'!$B$6:$B$429,'Innovation potential'!$B87,'Ukraine INN'!I$6:I$429)/$D87,"")</f>
        <v>6.5789473684210522</v>
      </c>
      <c r="K87" s="9">
        <f ca="1">IF($D87&gt;0,SUMIF('Ukraine INN'!$B$6:$B$429,'Innovation potential'!$B87,'Ukraine INN'!J$6:J$429)/$D87,"")</f>
        <v>6.5789473684210522</v>
      </c>
      <c r="L87" s="9">
        <f ca="1">IF($D87&gt;0,SUMIF('Ukraine INN'!$B$6:$B$429,'Innovation potential'!$B87,'Ukraine INN'!K$6:K$429)/$D87,"")</f>
        <v>6.5789473684210522</v>
      </c>
      <c r="M87" s="9">
        <f ca="1">IF($D87&gt;0,SUMIF('Ukraine INN'!$B$6:$B$429,'Innovation potential'!$B87,'Ukraine INN'!L$6:L$429)/$D87,"")</f>
        <v>15.789473684210526</v>
      </c>
      <c r="O87" s="2">
        <f>COUNTIF('REGION INN'!$B$6:$B$429,'Innovation potential'!$B87)</f>
        <v>1</v>
      </c>
      <c r="P87" s="9">
        <f ca="1">IF($O87&gt;0,SUMIF('REGION INN'!$B$6:$B$429,'Innovation potential'!$B87,'REGION INN'!D$6:D$429)/$O87,"")</f>
        <v>0</v>
      </c>
      <c r="Q87" s="9">
        <f ca="1">IF($O87&gt;0,SUMIF('REGION INN'!$B$6:$B$429,'Innovation potential'!$B87,'REGION INN'!E$6:E$429)/$O87,"")</f>
        <v>0</v>
      </c>
      <c r="R87" s="9">
        <f ca="1">IF($O87&gt;0,SUMIF('REGION INN'!$B$6:$B$429,'Innovation potential'!$B87,'REGION INN'!F$6:F$429)/$O87,"")</f>
        <v>0</v>
      </c>
      <c r="S87" s="9">
        <f ca="1">IF($O87&gt;0,SUMIF('REGION INN'!$B$6:$B$429,'Innovation potential'!$B87,'REGION INN'!G$6:G$429)/$O87,"")</f>
        <v>0</v>
      </c>
      <c r="U87" s="9">
        <f ca="1">IF($O87&gt;0,SUMIF('REGION INN'!$B$6:$B$429,'Innovation potential'!$B87,'REGION INN'!I$6:I$429)/$O87,"")</f>
        <v>0</v>
      </c>
      <c r="V87" s="9">
        <f ca="1">IF($O87&gt;0,SUMIF('REGION INN'!$B$6:$B$429,'Innovation potential'!$B87,'REGION INN'!J$6:J$429)/$O87,"")</f>
        <v>0</v>
      </c>
      <c r="W87" s="9">
        <f ca="1">IF($O87&gt;0,SUMIF('REGION INN'!$B$6:$B$429,'Innovation potential'!$B87,'REGION INN'!K$6:K$429)/$O87,"")</f>
        <v>0</v>
      </c>
      <c r="X87" s="9">
        <f ca="1">IF($O87&gt;0,SUMIF('REGION INN'!$B$6:$B$429,'Innovation potential'!$B87,'REGION INN'!L$6:L$429)/$O87,"")</f>
        <v>0</v>
      </c>
      <c r="Z87" s="144" t="str">
        <f>IF('Innovation potential'!$A87=2,IF(ISNUMBER(P87/P$22),P87/P$22,""),"")</f>
        <v/>
      </c>
      <c r="AA87" s="144" t="str">
        <f>IF('Innovation potential'!$A87=2,IF(ISNUMBER(Q87/Q$22),Q87/Q$22,""),"")</f>
        <v/>
      </c>
      <c r="AB87" s="144" t="str">
        <f>IF('Innovation potential'!$A87=2,IF(ISNUMBER(R87/R$22),R87/R$22,""),"")</f>
        <v/>
      </c>
      <c r="AC87" s="144" t="str">
        <f>IF('Innovation potential'!$A87=2,IF(ISNUMBER(S87/S$22),S87/S$22,""),"")</f>
        <v/>
      </c>
      <c r="AE87" s="144" t="str">
        <f>IF('Innovation potential'!$A87=2,IF(ISNUMBER(P87/E87),P87/E87,""),"")</f>
        <v/>
      </c>
      <c r="AF87" s="144" t="str">
        <f>IF('Innovation potential'!$A87=2,IF(ISNUMBER(Q87/F87),Q87/F87,""),"")</f>
        <v/>
      </c>
      <c r="AG87" s="144" t="str">
        <f>IF('Innovation potential'!$A87=2,IF(ISNUMBER(R87/G87),R87/G87,""),"")</f>
        <v/>
      </c>
      <c r="AH87" s="144" t="str">
        <f>IF('Innovation potential'!$A87=2,IF(ISNUMBER(S87/H87),S87/H87,""),"")</f>
        <v/>
      </c>
      <c r="AJ87" s="144" t="str">
        <f>IF('Innovation potential'!$A87=2,IF(ISNUMBER(U87/U$22),U87/U$22,""),"")</f>
        <v/>
      </c>
      <c r="AK87" s="144" t="str">
        <f>IF('Innovation potential'!$A87=2,IF(ISNUMBER(V87/V$22),V87/V$22,""),"")</f>
        <v/>
      </c>
      <c r="AL87" s="144" t="str">
        <f>IF('Innovation potential'!$A87=2,IF(ISNUMBER(W87/W$22),W87/W$22,""),"")</f>
        <v/>
      </c>
      <c r="AM87" s="144" t="str">
        <f>IF('Innovation potential'!$A87=2,IF(ISNUMBER(X87/X$22),X87/X$22,""),"")</f>
        <v/>
      </c>
      <c r="AO87" s="144" t="str">
        <f>IF('Innovation potential'!$A87=2,IF(ISNUMBER(U87/J87),U87/J87,""),"")</f>
        <v/>
      </c>
      <c r="AP87" s="144" t="str">
        <f>IF('Innovation potential'!$A87=2,IF(ISNUMBER(V87/K87),V87/K87,""),"")</f>
        <v/>
      </c>
      <c r="AQ87" s="144" t="str">
        <f>IF('Innovation potential'!$A87=2,IF(ISNUMBER(W87/L87),W87/L87,""),"")</f>
        <v/>
      </c>
      <c r="AR87" s="144" t="str">
        <f>IF('Innovation potential'!$A87=2,IF(ISNUMBER(X87/M87),X87/M87,""),"")</f>
        <v/>
      </c>
    </row>
    <row r="88" spans="1:44" x14ac:dyDescent="0.2">
      <c r="A88" s="39">
        <f>'Industry selection'!C88</f>
        <v>1</v>
      </c>
      <c r="B88" s="2">
        <v>22.2</v>
      </c>
      <c r="C88" s="2" t="s">
        <v>178</v>
      </c>
      <c r="D88" s="2">
        <f>COUNTIF('Ukraine INN'!$B$6:$B$429,'Innovation potential'!$B88)</f>
        <v>1</v>
      </c>
      <c r="E88" s="9">
        <f ca="1">IF($D88&gt;0,SUMIF('Ukraine INN'!$B$6:$B$429,'Innovation potential'!$B88,'Ukraine INN'!D$6:D$429)/$D88,"")</f>
        <v>7.234726688102894</v>
      </c>
      <c r="F88" s="9">
        <f ca="1">IF($D88&gt;0,SUMIF('Ukraine INN'!$B$6:$B$429,'Innovation potential'!$B88,'Ukraine INN'!E$6:E$429)/$D88,"")</f>
        <v>9.6463022508038581</v>
      </c>
      <c r="G88" s="9">
        <f ca="1">IF($D88&gt;0,SUMIF('Ukraine INN'!$B$6:$B$429,'Innovation potential'!$B88,'Ukraine INN'!F$6:F$429)/$D88,"")</f>
        <v>3.3762057877813509</v>
      </c>
      <c r="H88" s="9">
        <f ca="1">IF($D88&gt;0,SUMIF('Ukraine INN'!$B$6:$B$429,'Innovation potential'!$B88,'Ukraine INN'!G$6:G$429)/$D88,"")</f>
        <v>6.9131832797427659</v>
      </c>
      <c r="J88" s="9">
        <f ca="1">IF($D88&gt;0,SUMIF('Ukraine INN'!$B$6:$B$429,'Innovation potential'!$B88,'Ukraine INN'!I$6:I$429)/$D88,"")</f>
        <v>7.5601374570446733</v>
      </c>
      <c r="K88" s="9">
        <f ca="1">IF($D88&gt;0,SUMIF('Ukraine INN'!$B$6:$B$429,'Innovation potential'!$B88,'Ukraine INN'!J$6:J$429)/$D88,"")</f>
        <v>13.23024054982818</v>
      </c>
      <c r="L88" s="9">
        <f ca="1">IF($D88&gt;0,SUMIF('Ukraine INN'!$B$6:$B$429,'Innovation potential'!$B88,'Ukraine INN'!K$6:K$429)/$D88,"")</f>
        <v>8.2474226804123703</v>
      </c>
      <c r="M88" s="9">
        <f ca="1">IF($D88&gt;0,SUMIF('Ukraine INN'!$B$6:$B$429,'Innovation potential'!$B88,'Ukraine INN'!L$6:L$429)/$D88,"")</f>
        <v>11.340206185567011</v>
      </c>
      <c r="O88" s="2">
        <f>COUNTIF('REGION INN'!$B$6:$B$429,'Innovation potential'!$B88)</f>
        <v>1</v>
      </c>
      <c r="P88" s="9">
        <f ca="1">IF($O88&gt;0,SUMIF('REGION INN'!$B$6:$B$429,'Innovation potential'!$B88,'REGION INN'!D$6:D$429)/$O88,"")</f>
        <v>0</v>
      </c>
      <c r="Q88" s="9">
        <f ca="1">IF($O88&gt;0,SUMIF('REGION INN'!$B$6:$B$429,'Innovation potential'!$B88,'REGION INN'!E$6:E$429)/$O88,"")</f>
        <v>0</v>
      </c>
      <c r="R88" s="9">
        <f ca="1">IF($O88&gt;0,SUMIF('REGION INN'!$B$6:$B$429,'Innovation potential'!$B88,'REGION INN'!F$6:F$429)/$O88,"")</f>
        <v>0</v>
      </c>
      <c r="S88" s="9">
        <f ca="1">IF($O88&gt;0,SUMIF('REGION INN'!$B$6:$B$429,'Innovation potential'!$B88,'REGION INN'!G$6:G$429)/$O88,"")</f>
        <v>12.5</v>
      </c>
      <c r="U88" s="9">
        <f ca="1">IF($O88&gt;0,SUMIF('REGION INN'!$B$6:$B$429,'Innovation potential'!$B88,'REGION INN'!I$6:I$429)/$O88,"")</f>
        <v>7.1428571428571423</v>
      </c>
      <c r="V88" s="9">
        <f ca="1">IF($O88&gt;0,SUMIF('REGION INN'!$B$6:$B$429,'Innovation potential'!$B88,'REGION INN'!J$6:J$429)/$O88,"")</f>
        <v>7.1428571428571423</v>
      </c>
      <c r="W88" s="9">
        <f ca="1">IF($O88&gt;0,SUMIF('REGION INN'!$B$6:$B$429,'Innovation potential'!$B88,'REGION INN'!K$6:K$429)/$O88,"")</f>
        <v>0</v>
      </c>
      <c r="X88" s="9">
        <f ca="1">IF($O88&gt;0,SUMIF('REGION INN'!$B$6:$B$429,'Innovation potential'!$B88,'REGION INN'!L$6:L$429)/$O88,"")</f>
        <v>0</v>
      </c>
      <c r="Z88" s="144" t="str">
        <f>IF('Innovation potential'!$A88=2,IF(ISNUMBER(P88/P$22),P88/P$22,""),"")</f>
        <v/>
      </c>
      <c r="AA88" s="144" t="str">
        <f>IF('Innovation potential'!$A88=2,IF(ISNUMBER(Q88/Q$22),Q88/Q$22,""),"")</f>
        <v/>
      </c>
      <c r="AB88" s="144" t="str">
        <f>IF('Innovation potential'!$A88=2,IF(ISNUMBER(R88/R$22),R88/R$22,""),"")</f>
        <v/>
      </c>
      <c r="AC88" s="144" t="str">
        <f>IF('Innovation potential'!$A88=2,IF(ISNUMBER(S88/S$22),S88/S$22,""),"")</f>
        <v/>
      </c>
      <c r="AE88" s="144" t="str">
        <f>IF('Innovation potential'!$A88=2,IF(ISNUMBER(P88/E88),P88/E88,""),"")</f>
        <v/>
      </c>
      <c r="AF88" s="144" t="str">
        <f>IF('Innovation potential'!$A88=2,IF(ISNUMBER(Q88/F88),Q88/F88,""),"")</f>
        <v/>
      </c>
      <c r="AG88" s="144" t="str">
        <f>IF('Innovation potential'!$A88=2,IF(ISNUMBER(R88/G88),R88/G88,""),"")</f>
        <v/>
      </c>
      <c r="AH88" s="144" t="str">
        <f>IF('Innovation potential'!$A88=2,IF(ISNUMBER(S88/H88),S88/H88,""),"")</f>
        <v/>
      </c>
      <c r="AJ88" s="144" t="str">
        <f>IF('Innovation potential'!$A88=2,IF(ISNUMBER(U88/U$22),U88/U$22,""),"")</f>
        <v/>
      </c>
      <c r="AK88" s="144" t="str">
        <f>IF('Innovation potential'!$A88=2,IF(ISNUMBER(V88/V$22),V88/V$22,""),"")</f>
        <v/>
      </c>
      <c r="AL88" s="144" t="str">
        <f>IF('Innovation potential'!$A88=2,IF(ISNUMBER(W88/W$22),W88/W$22,""),"")</f>
        <v/>
      </c>
      <c r="AM88" s="144" t="str">
        <f>IF('Innovation potential'!$A88=2,IF(ISNUMBER(X88/X$22),X88/X$22,""),"")</f>
        <v/>
      </c>
      <c r="AO88" s="144" t="str">
        <f>IF('Innovation potential'!$A88=2,IF(ISNUMBER(U88/J88),U88/J88,""),"")</f>
        <v/>
      </c>
      <c r="AP88" s="144" t="str">
        <f>IF('Innovation potential'!$A88=2,IF(ISNUMBER(V88/K88),V88/K88,""),"")</f>
        <v/>
      </c>
      <c r="AQ88" s="144" t="str">
        <f>IF('Innovation potential'!$A88=2,IF(ISNUMBER(W88/L88),W88/L88,""),"")</f>
        <v/>
      </c>
      <c r="AR88" s="144" t="str">
        <f>IF('Innovation potential'!$A88=2,IF(ISNUMBER(X88/M88),X88/M88,""),"")</f>
        <v/>
      </c>
    </row>
    <row r="89" spans="1:44" x14ac:dyDescent="0.2">
      <c r="A89" s="39" t="str">
        <f>'Industry selection'!C89</f>
        <v/>
      </c>
      <c r="B89" s="2">
        <v>23</v>
      </c>
      <c r="C89" s="2" t="s">
        <v>180</v>
      </c>
      <c r="D89" s="2">
        <f>COUNTIF('Ukraine INN'!$B$6:$B$429,'Innovation potential'!$B89)</f>
        <v>1</v>
      </c>
      <c r="E89" s="9">
        <f ca="1">IF($D89&gt;0,SUMIF('Ukraine INN'!$B$6:$B$429,'Innovation potential'!$B89,'Ukraine INN'!D$6:D$429)/$D89,"")</f>
        <v>5.3571428571428568</v>
      </c>
      <c r="F89" s="9">
        <f ca="1">IF($D89&gt;0,SUMIF('Ukraine INN'!$B$6:$B$429,'Innovation potential'!$B89,'Ukraine INN'!E$6:E$429)/$D89,"")</f>
        <v>7.242063492063493</v>
      </c>
      <c r="G89" s="9">
        <f ca="1">IF($D89&gt;0,SUMIF('Ukraine INN'!$B$6:$B$429,'Innovation potential'!$B89,'Ukraine INN'!F$6:F$429)/$D89,"")</f>
        <v>3.8690476190476191</v>
      </c>
      <c r="H89" s="9">
        <f ca="1">IF($D89&gt;0,SUMIF('Ukraine INN'!$B$6:$B$429,'Innovation potential'!$B89,'Ukraine INN'!G$6:G$429)/$D89,"")</f>
        <v>4.7619047619047619</v>
      </c>
      <c r="J89" s="9">
        <f ca="1">IF($D89&gt;0,SUMIF('Ukraine INN'!$B$6:$B$429,'Innovation potential'!$B89,'Ukraine INN'!I$6:I$429)/$D89,"")</f>
        <v>5.4644808743169397</v>
      </c>
      <c r="K89" s="9">
        <f ca="1">IF($D89&gt;0,SUMIF('Ukraine INN'!$B$6:$B$429,'Innovation potential'!$B89,'Ukraine INN'!J$6:J$429)/$D89,"")</f>
        <v>8.8524590163934427</v>
      </c>
      <c r="L89" s="9">
        <f ca="1">IF($D89&gt;0,SUMIF('Ukraine INN'!$B$6:$B$429,'Innovation potential'!$B89,'Ukraine INN'!K$6:K$429)/$D89,"")</f>
        <v>7.3224043715846996</v>
      </c>
      <c r="M89" s="9">
        <f ca="1">IF($D89&gt;0,SUMIF('Ukraine INN'!$B$6:$B$429,'Innovation potential'!$B89,'Ukraine INN'!L$6:L$429)/$D89,"")</f>
        <v>11.366120218579235</v>
      </c>
      <c r="O89" s="2">
        <f>COUNTIF('REGION INN'!$B$6:$B$429,'Innovation potential'!$B89)</f>
        <v>1</v>
      </c>
      <c r="P89" s="9">
        <f ca="1">IF($O89&gt;0,SUMIF('REGION INN'!$B$6:$B$429,'Innovation potential'!$B89,'REGION INN'!D$6:D$429)/$O89,"")</f>
        <v>0</v>
      </c>
      <c r="Q89" s="9">
        <f ca="1">IF($O89&gt;0,SUMIF('REGION INN'!$B$6:$B$429,'Innovation potential'!$B89,'REGION INN'!E$6:E$429)/$O89,"")</f>
        <v>0</v>
      </c>
      <c r="R89" s="9">
        <f ca="1">IF($O89&gt;0,SUMIF('REGION INN'!$B$6:$B$429,'Innovation potential'!$B89,'REGION INN'!F$6:F$429)/$O89,"")</f>
        <v>0</v>
      </c>
      <c r="S89" s="9">
        <f ca="1">IF($O89&gt;0,SUMIF('REGION INN'!$B$6:$B$429,'Innovation potential'!$B89,'REGION INN'!G$6:G$429)/$O89,"")</f>
        <v>0</v>
      </c>
      <c r="U89" s="9">
        <f ca="1">IF($O89&gt;0,SUMIF('REGION INN'!$B$6:$B$429,'Innovation potential'!$B89,'REGION INN'!I$6:I$429)/$O89,"")</f>
        <v>7.1428571428571423</v>
      </c>
      <c r="V89" s="9">
        <f ca="1">IF($O89&gt;0,SUMIF('REGION INN'!$B$6:$B$429,'Innovation potential'!$B89,'REGION INN'!J$6:J$429)/$O89,"")</f>
        <v>7.1428571428571423</v>
      </c>
      <c r="W89" s="9">
        <f ca="1">IF($O89&gt;0,SUMIF('REGION INN'!$B$6:$B$429,'Innovation potential'!$B89,'REGION INN'!K$6:K$429)/$O89,"")</f>
        <v>7.1428571428571423</v>
      </c>
      <c r="X89" s="9">
        <f ca="1">IF($O89&gt;0,SUMIF('REGION INN'!$B$6:$B$429,'Innovation potential'!$B89,'REGION INN'!L$6:L$429)/$O89,"")</f>
        <v>14.285714285714285</v>
      </c>
      <c r="Z89" s="144" t="str">
        <f>IF('Innovation potential'!$A89=2,IF(ISNUMBER(P89/P$22),P89/P$22,""),"")</f>
        <v/>
      </c>
      <c r="AA89" s="144" t="str">
        <f>IF('Innovation potential'!$A89=2,IF(ISNUMBER(Q89/Q$22),Q89/Q$22,""),"")</f>
        <v/>
      </c>
      <c r="AB89" s="144" t="str">
        <f>IF('Innovation potential'!$A89=2,IF(ISNUMBER(R89/R$22),R89/R$22,""),"")</f>
        <v/>
      </c>
      <c r="AC89" s="144" t="str">
        <f>IF('Innovation potential'!$A89=2,IF(ISNUMBER(S89/S$22),S89/S$22,""),"")</f>
        <v/>
      </c>
      <c r="AE89" s="144" t="str">
        <f>IF('Innovation potential'!$A89=2,IF(ISNUMBER(P89/E89),P89/E89,""),"")</f>
        <v/>
      </c>
      <c r="AF89" s="144" t="str">
        <f>IF('Innovation potential'!$A89=2,IF(ISNUMBER(Q89/F89),Q89/F89,""),"")</f>
        <v/>
      </c>
      <c r="AG89" s="144" t="str">
        <f>IF('Innovation potential'!$A89=2,IF(ISNUMBER(R89/G89),R89/G89,""),"")</f>
        <v/>
      </c>
      <c r="AH89" s="144" t="str">
        <f>IF('Innovation potential'!$A89=2,IF(ISNUMBER(S89/H89),S89/H89,""),"")</f>
        <v/>
      </c>
      <c r="AJ89" s="144" t="str">
        <f>IF('Innovation potential'!$A89=2,IF(ISNUMBER(U89/U$22),U89/U$22,""),"")</f>
        <v/>
      </c>
      <c r="AK89" s="144" t="str">
        <f>IF('Innovation potential'!$A89=2,IF(ISNUMBER(V89/V$22),V89/V$22,""),"")</f>
        <v/>
      </c>
      <c r="AL89" s="144" t="str">
        <f>IF('Innovation potential'!$A89=2,IF(ISNUMBER(W89/W$22),W89/W$22,""),"")</f>
        <v/>
      </c>
      <c r="AM89" s="144" t="str">
        <f>IF('Innovation potential'!$A89=2,IF(ISNUMBER(X89/X$22),X89/X$22,""),"")</f>
        <v/>
      </c>
      <c r="AO89" s="144" t="str">
        <f>IF('Innovation potential'!$A89=2,IF(ISNUMBER(U89/J89),U89/J89,""),"")</f>
        <v/>
      </c>
      <c r="AP89" s="144" t="str">
        <f>IF('Innovation potential'!$A89=2,IF(ISNUMBER(V89/K89),V89/K89,""),"")</f>
        <v/>
      </c>
      <c r="AQ89" s="144" t="str">
        <f>IF('Innovation potential'!$A89=2,IF(ISNUMBER(W89/L89),W89/L89,""),"")</f>
        <v/>
      </c>
      <c r="AR89" s="144" t="str">
        <f>IF('Innovation potential'!$A89=2,IF(ISNUMBER(X89/M89),X89/M89,""),"")</f>
        <v/>
      </c>
    </row>
    <row r="90" spans="1:44" x14ac:dyDescent="0.2">
      <c r="A90" s="39">
        <f>'Industry selection'!C90</f>
        <v>2</v>
      </c>
      <c r="B90" s="2">
        <v>23.1</v>
      </c>
      <c r="C90" s="2" t="s">
        <v>182</v>
      </c>
      <c r="D90" s="2">
        <f>COUNTIF('Ukraine INN'!$B$6:$B$429,'Innovation potential'!$B90)</f>
        <v>1</v>
      </c>
      <c r="E90" s="9">
        <f ca="1">IF($D90&gt;0,SUMIF('Ukraine INN'!$B$6:$B$429,'Innovation potential'!$B90,'Ukraine INN'!D$6:D$429)/$D90,"")</f>
        <v>5.7692307692307692</v>
      </c>
      <c r="F90" s="9">
        <f ca="1">IF($D90&gt;0,SUMIF('Ukraine INN'!$B$6:$B$429,'Innovation potential'!$B90,'Ukraine INN'!E$6:E$429)/$D90,"")</f>
        <v>12.5</v>
      </c>
      <c r="G90" s="9">
        <f ca="1">IF($D90&gt;0,SUMIF('Ukraine INN'!$B$6:$B$429,'Innovation potential'!$B90,'Ukraine INN'!F$6:F$429)/$D90,"")</f>
        <v>2.8846153846153846</v>
      </c>
      <c r="H90" s="9">
        <f ca="1">IF($D90&gt;0,SUMIF('Ukraine INN'!$B$6:$B$429,'Innovation potential'!$B90,'Ukraine INN'!G$6:G$429)/$D90,"")</f>
        <v>6.7307692307692308</v>
      </c>
      <c r="J90" s="9">
        <f ca="1">IF($D90&gt;0,SUMIF('Ukraine INN'!$B$6:$B$429,'Innovation potential'!$B90,'Ukraine INN'!I$6:I$429)/$D90,"")</f>
        <v>13.333333333333334</v>
      </c>
      <c r="K90" s="9">
        <f ca="1">IF($D90&gt;0,SUMIF('Ukraine INN'!$B$6:$B$429,'Innovation potential'!$B90,'Ukraine INN'!J$6:J$429)/$D90,"")</f>
        <v>12.222222222222221</v>
      </c>
      <c r="L90" s="9">
        <f ca="1">IF($D90&gt;0,SUMIF('Ukraine INN'!$B$6:$B$429,'Innovation potential'!$B90,'Ukraine INN'!K$6:K$429)/$D90,"")</f>
        <v>8.8888888888888893</v>
      </c>
      <c r="M90" s="9">
        <f ca="1">IF($D90&gt;0,SUMIF('Ukraine INN'!$B$6:$B$429,'Innovation potential'!$B90,'Ukraine INN'!L$6:L$429)/$D90,"")</f>
        <v>14.444444444444443</v>
      </c>
      <c r="O90" s="2">
        <f>COUNTIF('REGION INN'!$B$6:$B$429,'Innovation potential'!$B90)</f>
        <v>1</v>
      </c>
      <c r="P90" s="9">
        <f ca="1">IF($O90&gt;0,SUMIF('REGION INN'!$B$6:$B$429,'Innovation potential'!$B90,'REGION INN'!D$6:D$429)/$O90,"")</f>
        <v>0</v>
      </c>
      <c r="Q90" s="9">
        <f ca="1">IF($O90&gt;0,SUMIF('REGION INN'!$B$6:$B$429,'Innovation potential'!$B90,'REGION INN'!E$6:E$429)/$O90,"")</f>
        <v>0</v>
      </c>
      <c r="R90" s="9">
        <f ca="1">IF($O90&gt;0,SUMIF('REGION INN'!$B$6:$B$429,'Innovation potential'!$B90,'REGION INN'!F$6:F$429)/$O90,"")</f>
        <v>0</v>
      </c>
      <c r="S90" s="9">
        <f ca="1">IF($O90&gt;0,SUMIF('REGION INN'!$B$6:$B$429,'Innovation potential'!$B90,'REGION INN'!G$6:G$429)/$O90,"")</f>
        <v>0</v>
      </c>
      <c r="U90" s="9">
        <f ca="1">IF($O90&gt;0,SUMIF('REGION INN'!$B$6:$B$429,'Innovation potential'!$B90,'REGION INN'!I$6:I$429)/$O90,"")</f>
        <v>50</v>
      </c>
      <c r="V90" s="9">
        <f ca="1">IF($O90&gt;0,SUMIF('REGION INN'!$B$6:$B$429,'Innovation potential'!$B90,'REGION INN'!J$6:J$429)/$O90,"")</f>
        <v>0</v>
      </c>
      <c r="W90" s="9">
        <f ca="1">IF($O90&gt;0,SUMIF('REGION INN'!$B$6:$B$429,'Innovation potential'!$B90,'REGION INN'!K$6:K$429)/$O90,"")</f>
        <v>0</v>
      </c>
      <c r="X90" s="9">
        <f ca="1">IF($O90&gt;0,SUMIF('REGION INN'!$B$6:$B$429,'Innovation potential'!$B90,'REGION INN'!L$6:L$429)/$O90,"")</f>
        <v>50</v>
      </c>
      <c r="Z90" s="144">
        <f ca="1">IF('Innovation potential'!$A90=2,IF(ISNUMBER(P90/P$22),P90/P$22,""),"")</f>
        <v>0</v>
      </c>
      <c r="AA90" s="144">
        <f ca="1">IF('Innovation potential'!$A90=2,IF(ISNUMBER(Q90/Q$22),Q90/Q$22,""),"")</f>
        <v>0</v>
      </c>
      <c r="AB90" s="144">
        <f ca="1">IF('Innovation potential'!$A90=2,IF(ISNUMBER(R90/R$22),R90/R$22,""),"")</f>
        <v>0</v>
      </c>
      <c r="AC90" s="144">
        <f ca="1">IF('Innovation potential'!$A90=2,IF(ISNUMBER(S90/S$22),S90/S$22,""),"")</f>
        <v>0</v>
      </c>
      <c r="AE90" s="144">
        <f ca="1">IF('Innovation potential'!$A90=2,IF(ISNUMBER(P90/E90),P90/E90,""),"")</f>
        <v>0</v>
      </c>
      <c r="AF90" s="144">
        <f ca="1">IF('Innovation potential'!$A90=2,IF(ISNUMBER(Q90/F90),Q90/F90,""),"")</f>
        <v>0</v>
      </c>
      <c r="AG90" s="144">
        <f ca="1">IF('Innovation potential'!$A90=2,IF(ISNUMBER(R90/G90),R90/G90,""),"")</f>
        <v>0</v>
      </c>
      <c r="AH90" s="144">
        <f ca="1">IF('Innovation potential'!$A90=2,IF(ISNUMBER(S90/H90),S90/H90,""),"")</f>
        <v>0</v>
      </c>
      <c r="AJ90" s="144">
        <f ca="1">IF('Innovation potential'!$A90=2,IF(ISNUMBER(U90/U$22),U90/U$22,""),"")</f>
        <v>3.6156604861261976</v>
      </c>
      <c r="AK90" s="144">
        <f ca="1">IF('Innovation potential'!$A90=2,IF(ISNUMBER(V90/V$22),V90/V$22,""),"")</f>
        <v>0</v>
      </c>
      <c r="AL90" s="144">
        <f ca="1">IF('Innovation potential'!$A90=2,IF(ISNUMBER(W90/W$22),W90/W$22,""),"")</f>
        <v>0</v>
      </c>
      <c r="AM90" s="144">
        <f ca="1">IF('Innovation potential'!$A90=2,IF(ISNUMBER(X90/X$22),X90/X$22,""),"")</f>
        <v>4.7863870531300412</v>
      </c>
      <c r="AO90" s="144">
        <f ca="1">IF('Innovation potential'!$A90=2,IF(ISNUMBER(U90/J90),U90/J90,""),"")</f>
        <v>3.75</v>
      </c>
      <c r="AP90" s="144">
        <f ca="1">IF('Innovation potential'!$A90=2,IF(ISNUMBER(V90/K90),V90/K90,""),"")</f>
        <v>0</v>
      </c>
      <c r="AQ90" s="144">
        <f ca="1">IF('Innovation potential'!$A90=2,IF(ISNUMBER(W90/L90),W90/L90,""),"")</f>
        <v>0</v>
      </c>
      <c r="AR90" s="144">
        <f ca="1">IF('Innovation potential'!$A90=2,IF(ISNUMBER(X90/M90),X90/M90,""),"")</f>
        <v>3.4615384615384621</v>
      </c>
    </row>
    <row r="91" spans="1:44" x14ac:dyDescent="0.2">
      <c r="A91" s="39">
        <f>'Industry selection'!C91</f>
        <v>1</v>
      </c>
      <c r="B91" s="2">
        <v>23.2</v>
      </c>
      <c r="C91" s="2" t="s">
        <v>184</v>
      </c>
      <c r="D91" s="2">
        <f>COUNTIF('Ukraine INN'!$B$6:$B$429,'Innovation potential'!$B91)</f>
        <v>2</v>
      </c>
      <c r="E91" s="9">
        <f ca="1">IF($D91&gt;0,SUMIF('Ukraine INN'!$B$6:$B$429,'Innovation potential'!$B91,'Ukraine INN'!D$6:D$429)/$D91,"")</f>
        <v>28.571428571428569</v>
      </c>
      <c r="F91" s="9">
        <f ca="1">IF($D91&gt;0,SUMIF('Ukraine INN'!$B$6:$B$429,'Innovation potential'!$B91,'Ukraine INN'!E$6:E$429)/$D91,"")</f>
        <v>42.857142857142854</v>
      </c>
      <c r="G91" s="9">
        <f ca="1">IF($D91&gt;0,SUMIF('Ukraine INN'!$B$6:$B$429,'Innovation potential'!$B91,'Ukraine INN'!F$6:F$429)/$D91,"")</f>
        <v>14.285714285714285</v>
      </c>
      <c r="H91" s="9">
        <f ca="1">IF($D91&gt;0,SUMIF('Ukraine INN'!$B$6:$B$429,'Innovation potential'!$B91,'Ukraine INN'!G$6:G$429)/$D91,"")</f>
        <v>0</v>
      </c>
      <c r="J91" s="9">
        <f ca="1">IF($D91&gt;0,SUMIF('Ukraine INN'!$B$6:$B$429,'Innovation potential'!$B91,'Ukraine INN'!I$6:I$429)/$D91,"")</f>
        <v>27.27272727272727</v>
      </c>
      <c r="K91" s="9">
        <f ca="1">IF($D91&gt;0,SUMIF('Ukraine INN'!$B$6:$B$429,'Innovation potential'!$B91,'Ukraine INN'!J$6:J$429)/$D91,"")</f>
        <v>27.27272727272727</v>
      </c>
      <c r="L91" s="9">
        <f ca="1">IF($D91&gt;0,SUMIF('Ukraine INN'!$B$6:$B$429,'Innovation potential'!$B91,'Ukraine INN'!K$6:K$429)/$D91,"")</f>
        <v>9.0909090909090917</v>
      </c>
      <c r="M91" s="9">
        <f ca="1">IF($D91&gt;0,SUMIF('Ukraine INN'!$B$6:$B$429,'Innovation potential'!$B91,'Ukraine INN'!L$6:L$429)/$D91,"")</f>
        <v>0</v>
      </c>
      <c r="O91" s="2">
        <f>COUNTIF('REGION INN'!$B$6:$B$429,'Innovation potential'!$B91)</f>
        <v>2</v>
      </c>
      <c r="P91" s="9">
        <f ca="1">IF($O91&gt;0,SUMIF('REGION INN'!$B$6:$B$429,'Innovation potential'!$B91,'REGION INN'!D$6:D$429)/$O91,"")</f>
        <v>0</v>
      </c>
      <c r="Q91" s="9">
        <f ca="1">IF($O91&gt;0,SUMIF('REGION INN'!$B$6:$B$429,'Innovation potential'!$B91,'REGION INN'!E$6:E$429)/$O91,"")</f>
        <v>0</v>
      </c>
      <c r="R91" s="9">
        <f ca="1">IF($O91&gt;0,SUMIF('REGION INN'!$B$6:$B$429,'Innovation potential'!$B91,'REGION INN'!F$6:F$429)/$O91,"")</f>
        <v>0</v>
      </c>
      <c r="S91" s="9">
        <f ca="1">IF($O91&gt;0,SUMIF('REGION INN'!$B$6:$B$429,'Innovation potential'!$B91,'REGION INN'!G$6:G$429)/$O91,"")</f>
        <v>0</v>
      </c>
      <c r="U91" s="9">
        <f ca="1">IF($O91&gt;0,SUMIF('REGION INN'!$B$6:$B$429,'Innovation potential'!$B91,'REGION INN'!I$6:I$429)/$O91,"")</f>
        <v>0</v>
      </c>
      <c r="V91" s="9">
        <f ca="1">IF($O91&gt;0,SUMIF('REGION INN'!$B$6:$B$429,'Innovation potential'!$B91,'REGION INN'!J$6:J$429)/$O91,"")</f>
        <v>0</v>
      </c>
      <c r="W91" s="9">
        <f ca="1">IF($O91&gt;0,SUMIF('REGION INN'!$B$6:$B$429,'Innovation potential'!$B91,'REGION INN'!K$6:K$429)/$O91,"")</f>
        <v>0</v>
      </c>
      <c r="X91" s="9">
        <f ca="1">IF($O91&gt;0,SUMIF('REGION INN'!$B$6:$B$429,'Innovation potential'!$B91,'REGION INN'!L$6:L$429)/$O91,"")</f>
        <v>0</v>
      </c>
      <c r="Z91" s="144" t="str">
        <f>IF('Innovation potential'!$A91=2,IF(ISNUMBER(P91/P$22),P91/P$22,""),"")</f>
        <v/>
      </c>
      <c r="AA91" s="144" t="str">
        <f>IF('Innovation potential'!$A91=2,IF(ISNUMBER(Q91/Q$22),Q91/Q$22,""),"")</f>
        <v/>
      </c>
      <c r="AB91" s="144" t="str">
        <f>IF('Innovation potential'!$A91=2,IF(ISNUMBER(R91/R$22),R91/R$22,""),"")</f>
        <v/>
      </c>
      <c r="AC91" s="144" t="str">
        <f>IF('Innovation potential'!$A91=2,IF(ISNUMBER(S91/S$22),S91/S$22,""),"")</f>
        <v/>
      </c>
      <c r="AE91" s="144" t="str">
        <f>IF('Innovation potential'!$A91=2,IF(ISNUMBER(P91/E91),P91/E91,""),"")</f>
        <v/>
      </c>
      <c r="AF91" s="144" t="str">
        <f>IF('Innovation potential'!$A91=2,IF(ISNUMBER(Q91/F91),Q91/F91,""),"")</f>
        <v/>
      </c>
      <c r="AG91" s="144" t="str">
        <f>IF('Innovation potential'!$A91=2,IF(ISNUMBER(R91/G91),R91/G91,""),"")</f>
        <v/>
      </c>
      <c r="AH91" s="144" t="str">
        <f>IF('Innovation potential'!$A91=2,IF(ISNUMBER(S91/H91),S91/H91,""),"")</f>
        <v/>
      </c>
      <c r="AJ91" s="144" t="str">
        <f>IF('Innovation potential'!$A91=2,IF(ISNUMBER(U91/U$22),U91/U$22,""),"")</f>
        <v/>
      </c>
      <c r="AK91" s="144" t="str">
        <f>IF('Innovation potential'!$A91=2,IF(ISNUMBER(V91/V$22),V91/V$22,""),"")</f>
        <v/>
      </c>
      <c r="AL91" s="144" t="str">
        <f>IF('Innovation potential'!$A91=2,IF(ISNUMBER(W91/W$22),W91/W$22,""),"")</f>
        <v/>
      </c>
      <c r="AM91" s="144" t="str">
        <f>IF('Innovation potential'!$A91=2,IF(ISNUMBER(X91/X$22),X91/X$22,""),"")</f>
        <v/>
      </c>
      <c r="AO91" s="144" t="str">
        <f>IF('Innovation potential'!$A91=2,IF(ISNUMBER(U91/J91),U91/J91,""),"")</f>
        <v/>
      </c>
      <c r="AP91" s="144" t="str">
        <f>IF('Innovation potential'!$A91=2,IF(ISNUMBER(V91/K91),V91/K91,""),"")</f>
        <v/>
      </c>
      <c r="AQ91" s="144" t="str">
        <f>IF('Innovation potential'!$A91=2,IF(ISNUMBER(W91/L91),W91/L91,""),"")</f>
        <v/>
      </c>
      <c r="AR91" s="144" t="str">
        <f>IF('Innovation potential'!$A91=2,IF(ISNUMBER(X91/M91),X91/M91,""),"")</f>
        <v/>
      </c>
    </row>
    <row r="92" spans="1:44" x14ac:dyDescent="0.2">
      <c r="A92" s="39">
        <f>'Industry selection'!C92</f>
        <v>2</v>
      </c>
      <c r="B92" s="2">
        <v>23.3</v>
      </c>
      <c r="C92" s="2" t="s">
        <v>186</v>
      </c>
      <c r="D92" s="2">
        <f>COUNTIF('Ukraine INN'!$B$6:$B$429,'Innovation potential'!$B92)</f>
        <v>1</v>
      </c>
      <c r="E92" s="9">
        <f ca="1">IF($D92&gt;0,SUMIF('Ukraine INN'!$B$6:$B$429,'Innovation potential'!$B92,'Ukraine INN'!D$6:D$429)/$D92,"")</f>
        <v>1.3274336283185841</v>
      </c>
      <c r="F92" s="9">
        <f ca="1">IF($D92&gt;0,SUMIF('Ukraine INN'!$B$6:$B$429,'Innovation potential'!$B92,'Ukraine INN'!E$6:E$429)/$D92,"")</f>
        <v>2.2123893805309733</v>
      </c>
      <c r="G92" s="9">
        <f ca="1">IF($D92&gt;0,SUMIF('Ukraine INN'!$B$6:$B$429,'Innovation potential'!$B92,'Ukraine INN'!F$6:F$429)/$D92,"")</f>
        <v>2.2123893805309733</v>
      </c>
      <c r="H92" s="9">
        <f ca="1">IF($D92&gt;0,SUMIF('Ukraine INN'!$B$6:$B$429,'Innovation potential'!$B92,'Ukraine INN'!G$6:G$429)/$D92,"")</f>
        <v>1.7699115044247788</v>
      </c>
      <c r="J92" s="9">
        <f ca="1">IF($D92&gt;0,SUMIF('Ukraine INN'!$B$6:$B$429,'Innovation potential'!$B92,'Ukraine INN'!I$6:I$429)/$D92,"")</f>
        <v>1.0695187165775399</v>
      </c>
      <c r="K92" s="9">
        <f ca="1">IF($D92&gt;0,SUMIF('Ukraine INN'!$B$6:$B$429,'Innovation potential'!$B92,'Ukraine INN'!J$6:J$429)/$D92,"")</f>
        <v>4.2780748663101598</v>
      </c>
      <c r="L92" s="9">
        <f ca="1">IF($D92&gt;0,SUMIF('Ukraine INN'!$B$6:$B$429,'Innovation potential'!$B92,'Ukraine INN'!K$6:K$429)/$D92,"")</f>
        <v>3.2085561497326207</v>
      </c>
      <c r="M92" s="9">
        <f ca="1">IF($D92&gt;0,SUMIF('Ukraine INN'!$B$6:$B$429,'Innovation potential'!$B92,'Ukraine INN'!L$6:L$429)/$D92,"")</f>
        <v>6.4171122994652414</v>
      </c>
      <c r="O92" s="2">
        <f>COUNTIF('REGION INN'!$B$6:$B$429,'Innovation potential'!$B92)</f>
        <v>1</v>
      </c>
      <c r="P92" s="9">
        <f ca="1">IF($O92&gt;0,SUMIF('REGION INN'!$B$6:$B$429,'Innovation potential'!$B92,'REGION INN'!D$6:D$429)/$O92,"")</f>
        <v>0</v>
      </c>
      <c r="Q92" s="9">
        <f ca="1">IF($O92&gt;0,SUMIF('REGION INN'!$B$6:$B$429,'Innovation potential'!$B92,'REGION INN'!E$6:E$429)/$O92,"")</f>
        <v>0</v>
      </c>
      <c r="R92" s="9">
        <f ca="1">IF($O92&gt;0,SUMIF('REGION INN'!$B$6:$B$429,'Innovation potential'!$B92,'REGION INN'!F$6:F$429)/$O92,"")</f>
        <v>0</v>
      </c>
      <c r="S92" s="9">
        <f ca="1">IF($O92&gt;0,SUMIF('REGION INN'!$B$6:$B$429,'Innovation potential'!$B92,'REGION INN'!G$6:G$429)/$O92,"")</f>
        <v>0</v>
      </c>
      <c r="U92" s="9">
        <f ca="1">IF($O92&gt;0,SUMIF('REGION INN'!$B$6:$B$429,'Innovation potential'!$B92,'REGION INN'!I$6:I$429)/$O92,"")</f>
        <v>0</v>
      </c>
      <c r="V92" s="9">
        <f ca="1">IF($O92&gt;0,SUMIF('REGION INN'!$B$6:$B$429,'Innovation potential'!$B92,'REGION INN'!J$6:J$429)/$O92,"")</f>
        <v>0</v>
      </c>
      <c r="W92" s="9">
        <f ca="1">IF($O92&gt;0,SUMIF('REGION INN'!$B$6:$B$429,'Innovation potential'!$B92,'REGION INN'!K$6:K$429)/$O92,"")</f>
        <v>0</v>
      </c>
      <c r="X92" s="9">
        <f ca="1">IF($O92&gt;0,SUMIF('REGION INN'!$B$6:$B$429,'Innovation potential'!$B92,'REGION INN'!L$6:L$429)/$O92,"")</f>
        <v>0</v>
      </c>
      <c r="Z92" s="144">
        <f ca="1">IF('Innovation potential'!$A92=2,IF(ISNUMBER(P92/P$22),P92/P$22,""),"")</f>
        <v>0</v>
      </c>
      <c r="AA92" s="144">
        <f ca="1">IF('Innovation potential'!$A92=2,IF(ISNUMBER(Q92/Q$22),Q92/Q$22,""),"")</f>
        <v>0</v>
      </c>
      <c r="AB92" s="144">
        <f ca="1">IF('Innovation potential'!$A92=2,IF(ISNUMBER(R92/R$22),R92/R$22,""),"")</f>
        <v>0</v>
      </c>
      <c r="AC92" s="144">
        <f ca="1">IF('Innovation potential'!$A92=2,IF(ISNUMBER(S92/S$22),S92/S$22,""),"")</f>
        <v>0</v>
      </c>
      <c r="AE92" s="144">
        <f ca="1">IF('Innovation potential'!$A92=2,IF(ISNUMBER(P92/E92),P92/E92,""),"")</f>
        <v>0</v>
      </c>
      <c r="AF92" s="144">
        <f ca="1">IF('Innovation potential'!$A92=2,IF(ISNUMBER(Q92/F92),Q92/F92,""),"")</f>
        <v>0</v>
      </c>
      <c r="AG92" s="144">
        <f ca="1">IF('Innovation potential'!$A92=2,IF(ISNUMBER(R92/G92),R92/G92,""),"")</f>
        <v>0</v>
      </c>
      <c r="AH92" s="144">
        <f ca="1">IF('Innovation potential'!$A92=2,IF(ISNUMBER(S92/H92),S92/H92,""),"")</f>
        <v>0</v>
      </c>
      <c r="AJ92" s="144">
        <f ca="1">IF('Innovation potential'!$A92=2,IF(ISNUMBER(U92/U$22),U92/U$22,""),"")</f>
        <v>0</v>
      </c>
      <c r="AK92" s="144">
        <f ca="1">IF('Innovation potential'!$A92=2,IF(ISNUMBER(V92/V$22),V92/V$22,""),"")</f>
        <v>0</v>
      </c>
      <c r="AL92" s="144">
        <f ca="1">IF('Innovation potential'!$A92=2,IF(ISNUMBER(W92/W$22),W92/W$22,""),"")</f>
        <v>0</v>
      </c>
      <c r="AM92" s="144">
        <f ca="1">IF('Innovation potential'!$A92=2,IF(ISNUMBER(X92/X$22),X92/X$22,""),"")</f>
        <v>0</v>
      </c>
      <c r="AO92" s="144">
        <f ca="1">IF('Innovation potential'!$A92=2,IF(ISNUMBER(U92/J92),U92/J92,""),"")</f>
        <v>0</v>
      </c>
      <c r="AP92" s="144">
        <f ca="1">IF('Innovation potential'!$A92=2,IF(ISNUMBER(V92/K92),V92/K92,""),"")</f>
        <v>0</v>
      </c>
      <c r="AQ92" s="144">
        <f ca="1">IF('Innovation potential'!$A92=2,IF(ISNUMBER(W92/L92),W92/L92,""),"")</f>
        <v>0</v>
      </c>
      <c r="AR92" s="144">
        <f ca="1">IF('Innovation potential'!$A92=2,IF(ISNUMBER(X92/M92),X92/M92,""),"")</f>
        <v>0</v>
      </c>
    </row>
    <row r="93" spans="1:44" x14ac:dyDescent="0.2">
      <c r="A93" s="39">
        <f>'Industry selection'!C93</f>
        <v>1</v>
      </c>
      <c r="B93" s="2">
        <v>23.4</v>
      </c>
      <c r="C93" s="2" t="s">
        <v>188</v>
      </c>
      <c r="D93" s="2">
        <f>COUNTIF('Ukraine INN'!$B$6:$B$429,'Innovation potential'!$B93)</f>
        <v>1</v>
      </c>
      <c r="E93" s="9">
        <f ca="1">IF($D93&gt;0,SUMIF('Ukraine INN'!$B$6:$B$429,'Innovation potential'!$B93,'Ukraine INN'!D$6:D$429)/$D93,"")</f>
        <v>6.666666666666667</v>
      </c>
      <c r="F93" s="9">
        <f ca="1">IF($D93&gt;0,SUMIF('Ukraine INN'!$B$6:$B$429,'Innovation potential'!$B93,'Ukraine INN'!E$6:E$429)/$D93,"")</f>
        <v>10</v>
      </c>
      <c r="G93" s="9">
        <f ca="1">IF($D93&gt;0,SUMIF('Ukraine INN'!$B$6:$B$429,'Innovation potential'!$B93,'Ukraine INN'!F$6:F$429)/$D93,"")</f>
        <v>3.3333333333333335</v>
      </c>
      <c r="H93" s="9">
        <f ca="1">IF($D93&gt;0,SUMIF('Ukraine INN'!$B$6:$B$429,'Innovation potential'!$B93,'Ukraine INN'!G$6:G$429)/$D93,"")</f>
        <v>3.3333333333333335</v>
      </c>
      <c r="J93" s="9">
        <f ca="1">IF($D93&gt;0,SUMIF('Ukraine INN'!$B$6:$B$429,'Innovation potential'!$B93,'Ukraine INN'!I$6:I$429)/$D93,"")</f>
        <v>10</v>
      </c>
      <c r="K93" s="9">
        <f ca="1">IF($D93&gt;0,SUMIF('Ukraine INN'!$B$6:$B$429,'Innovation potential'!$B93,'Ukraine INN'!J$6:J$429)/$D93,"")</f>
        <v>13.333333333333334</v>
      </c>
      <c r="L93" s="9">
        <f ca="1">IF($D93&gt;0,SUMIF('Ukraine INN'!$B$6:$B$429,'Innovation potential'!$B93,'Ukraine INN'!K$6:K$429)/$D93,"")</f>
        <v>13.333333333333334</v>
      </c>
      <c r="M93" s="9">
        <f ca="1">IF($D93&gt;0,SUMIF('Ukraine INN'!$B$6:$B$429,'Innovation potential'!$B93,'Ukraine INN'!L$6:L$429)/$D93,"")</f>
        <v>20</v>
      </c>
      <c r="O93" s="2">
        <f>COUNTIF('REGION INN'!$B$6:$B$429,'Innovation potential'!$B93)</f>
        <v>1</v>
      </c>
      <c r="P93" s="9">
        <f ca="1">IF($O93&gt;0,SUMIF('REGION INN'!$B$6:$B$429,'Innovation potential'!$B93,'REGION INN'!D$6:D$429)/$O93,"")</f>
        <v>0</v>
      </c>
      <c r="Q93" s="9">
        <f ca="1">IF($O93&gt;0,SUMIF('REGION INN'!$B$6:$B$429,'Innovation potential'!$B93,'REGION INN'!E$6:E$429)/$O93,"")</f>
        <v>0</v>
      </c>
      <c r="R93" s="9">
        <f ca="1">IF($O93&gt;0,SUMIF('REGION INN'!$B$6:$B$429,'Innovation potential'!$B93,'REGION INN'!F$6:F$429)/$O93,"")</f>
        <v>0</v>
      </c>
      <c r="S93" s="9">
        <f ca="1">IF($O93&gt;0,SUMIF('REGION INN'!$B$6:$B$429,'Innovation potential'!$B93,'REGION INN'!G$6:G$429)/$O93,"")</f>
        <v>0</v>
      </c>
      <c r="U93" s="9">
        <f ca="1">IF($O93&gt;0,SUMIF('REGION INN'!$B$6:$B$429,'Innovation potential'!$B93,'REGION INN'!I$6:I$429)/$O93,"")</f>
        <v>0</v>
      </c>
      <c r="V93" s="9">
        <f ca="1">IF($O93&gt;0,SUMIF('REGION INN'!$B$6:$B$429,'Innovation potential'!$B93,'REGION INN'!J$6:J$429)/$O93,"")</f>
        <v>0</v>
      </c>
      <c r="W93" s="9">
        <f ca="1">IF($O93&gt;0,SUMIF('REGION INN'!$B$6:$B$429,'Innovation potential'!$B93,'REGION INN'!K$6:K$429)/$O93,"")</f>
        <v>0</v>
      </c>
      <c r="X93" s="9">
        <f ca="1">IF($O93&gt;0,SUMIF('REGION INN'!$B$6:$B$429,'Innovation potential'!$B93,'REGION INN'!L$6:L$429)/$O93,"")</f>
        <v>0</v>
      </c>
      <c r="Z93" s="144" t="str">
        <f>IF('Innovation potential'!$A93=2,IF(ISNUMBER(P93/P$22),P93/P$22,""),"")</f>
        <v/>
      </c>
      <c r="AA93" s="144" t="str">
        <f>IF('Innovation potential'!$A93=2,IF(ISNUMBER(Q93/Q$22),Q93/Q$22,""),"")</f>
        <v/>
      </c>
      <c r="AB93" s="144" t="str">
        <f>IF('Innovation potential'!$A93=2,IF(ISNUMBER(R93/R$22),R93/R$22,""),"")</f>
        <v/>
      </c>
      <c r="AC93" s="144" t="str">
        <f>IF('Innovation potential'!$A93=2,IF(ISNUMBER(S93/S$22),S93/S$22,""),"")</f>
        <v/>
      </c>
      <c r="AE93" s="144" t="str">
        <f>IF('Innovation potential'!$A93=2,IF(ISNUMBER(P93/E93),P93/E93,""),"")</f>
        <v/>
      </c>
      <c r="AF93" s="144" t="str">
        <f>IF('Innovation potential'!$A93=2,IF(ISNUMBER(Q93/F93),Q93/F93,""),"")</f>
        <v/>
      </c>
      <c r="AG93" s="144" t="str">
        <f>IF('Innovation potential'!$A93=2,IF(ISNUMBER(R93/G93),R93/G93,""),"")</f>
        <v/>
      </c>
      <c r="AH93" s="144" t="str">
        <f>IF('Innovation potential'!$A93=2,IF(ISNUMBER(S93/H93),S93/H93,""),"")</f>
        <v/>
      </c>
      <c r="AJ93" s="144" t="str">
        <f>IF('Innovation potential'!$A93=2,IF(ISNUMBER(U93/U$22),U93/U$22,""),"")</f>
        <v/>
      </c>
      <c r="AK93" s="144" t="str">
        <f>IF('Innovation potential'!$A93=2,IF(ISNUMBER(V93/V$22),V93/V$22,""),"")</f>
        <v/>
      </c>
      <c r="AL93" s="144" t="str">
        <f>IF('Innovation potential'!$A93=2,IF(ISNUMBER(W93/W$22),W93/W$22,""),"")</f>
        <v/>
      </c>
      <c r="AM93" s="144" t="str">
        <f>IF('Innovation potential'!$A93=2,IF(ISNUMBER(X93/X$22),X93/X$22,""),"")</f>
        <v/>
      </c>
      <c r="AO93" s="144" t="str">
        <f>IF('Innovation potential'!$A93=2,IF(ISNUMBER(U93/J93),U93/J93,""),"")</f>
        <v/>
      </c>
      <c r="AP93" s="144" t="str">
        <f>IF('Innovation potential'!$A93=2,IF(ISNUMBER(V93/K93),V93/K93,""),"")</f>
        <v/>
      </c>
      <c r="AQ93" s="144" t="str">
        <f>IF('Innovation potential'!$A93=2,IF(ISNUMBER(W93/L93),W93/L93,""),"")</f>
        <v/>
      </c>
      <c r="AR93" s="144" t="str">
        <f>IF('Innovation potential'!$A93=2,IF(ISNUMBER(X93/M93),X93/M93,""),"")</f>
        <v/>
      </c>
    </row>
    <row r="94" spans="1:44" x14ac:dyDescent="0.2">
      <c r="A94" s="39">
        <f>'Industry selection'!C94</f>
        <v>1</v>
      </c>
      <c r="B94" s="2">
        <v>23.5</v>
      </c>
      <c r="C94" s="2" t="s">
        <v>190</v>
      </c>
      <c r="D94" s="2">
        <f>COUNTIF('Ukraine INN'!$B$6:$B$429,'Innovation potential'!$B94)</f>
        <v>1</v>
      </c>
      <c r="E94" s="9">
        <f ca="1">IF($D94&gt;0,SUMIF('Ukraine INN'!$B$6:$B$429,'Innovation potential'!$B94,'Ukraine INN'!D$6:D$429)/$D94,"")</f>
        <v>10.344827586206897</v>
      </c>
      <c r="F94" s="9">
        <f ca="1">IF($D94&gt;0,SUMIF('Ukraine INN'!$B$6:$B$429,'Innovation potential'!$B94,'Ukraine INN'!E$6:E$429)/$D94,"")</f>
        <v>17.241379310344829</v>
      </c>
      <c r="G94" s="9">
        <f ca="1">IF($D94&gt;0,SUMIF('Ukraine INN'!$B$6:$B$429,'Innovation potential'!$B94,'Ukraine INN'!F$6:F$429)/$D94,"")</f>
        <v>6.8965517241379306</v>
      </c>
      <c r="H94" s="9">
        <f ca="1">IF($D94&gt;0,SUMIF('Ukraine INN'!$B$6:$B$429,'Innovation potential'!$B94,'Ukraine INN'!G$6:G$429)/$D94,"")</f>
        <v>10.344827586206897</v>
      </c>
      <c r="J94" s="9">
        <f ca="1">IF($D94&gt;0,SUMIF('Ukraine INN'!$B$6:$B$429,'Innovation potential'!$B94,'Ukraine INN'!I$6:I$429)/$D94,"")</f>
        <v>0</v>
      </c>
      <c r="K94" s="9">
        <f ca="1">IF($D94&gt;0,SUMIF('Ukraine INN'!$B$6:$B$429,'Innovation potential'!$B94,'Ukraine INN'!J$6:J$429)/$D94,"")</f>
        <v>13.043478260869565</v>
      </c>
      <c r="L94" s="9">
        <f ca="1">IF($D94&gt;0,SUMIF('Ukraine INN'!$B$6:$B$429,'Innovation potential'!$B94,'Ukraine INN'!K$6:K$429)/$D94,"")</f>
        <v>13.043478260869565</v>
      </c>
      <c r="M94" s="9">
        <f ca="1">IF($D94&gt;0,SUMIF('Ukraine INN'!$B$6:$B$429,'Innovation potential'!$B94,'Ukraine INN'!L$6:L$429)/$D94,"")</f>
        <v>26.086956521739129</v>
      </c>
      <c r="O94" s="2">
        <f>COUNTIF('REGION INN'!$B$6:$B$429,'Innovation potential'!$B94)</f>
        <v>1</v>
      </c>
      <c r="P94" s="9">
        <f ca="1">IF($O94&gt;0,SUMIF('REGION INN'!$B$6:$B$429,'Innovation potential'!$B94,'REGION INN'!D$6:D$429)/$O94,"")</f>
        <v>0</v>
      </c>
      <c r="Q94" s="9">
        <f ca="1">IF($O94&gt;0,SUMIF('REGION INN'!$B$6:$B$429,'Innovation potential'!$B94,'REGION INN'!E$6:E$429)/$O94,"")</f>
        <v>0</v>
      </c>
      <c r="R94" s="9">
        <f ca="1">IF($O94&gt;0,SUMIF('REGION INN'!$B$6:$B$429,'Innovation potential'!$B94,'REGION INN'!F$6:F$429)/$O94,"")</f>
        <v>0</v>
      </c>
      <c r="S94" s="9">
        <f ca="1">IF($O94&gt;0,SUMIF('REGION INN'!$B$6:$B$429,'Innovation potential'!$B94,'REGION INN'!G$6:G$429)/$O94,"")</f>
        <v>0</v>
      </c>
      <c r="U94" s="9">
        <f ca="1">IF($O94&gt;0,SUMIF('REGION INN'!$B$6:$B$429,'Innovation potential'!$B94,'REGION INN'!I$6:I$429)/$O94,"")</f>
        <v>0</v>
      </c>
      <c r="V94" s="9">
        <f ca="1">IF($O94&gt;0,SUMIF('REGION INN'!$B$6:$B$429,'Innovation potential'!$B94,'REGION INN'!J$6:J$429)/$O94,"")</f>
        <v>0</v>
      </c>
      <c r="W94" s="9">
        <f ca="1">IF($O94&gt;0,SUMIF('REGION INN'!$B$6:$B$429,'Innovation potential'!$B94,'REGION INN'!K$6:K$429)/$O94,"")</f>
        <v>0</v>
      </c>
      <c r="X94" s="9">
        <f ca="1">IF($O94&gt;0,SUMIF('REGION INN'!$B$6:$B$429,'Innovation potential'!$B94,'REGION INN'!L$6:L$429)/$O94,"")</f>
        <v>0</v>
      </c>
      <c r="Z94" s="144" t="str">
        <f>IF('Innovation potential'!$A94=2,IF(ISNUMBER(P94/P$22),P94/P$22,""),"")</f>
        <v/>
      </c>
      <c r="AA94" s="144" t="str">
        <f>IF('Innovation potential'!$A94=2,IF(ISNUMBER(Q94/Q$22),Q94/Q$22,""),"")</f>
        <v/>
      </c>
      <c r="AB94" s="144" t="str">
        <f>IF('Innovation potential'!$A94=2,IF(ISNUMBER(R94/R$22),R94/R$22,""),"")</f>
        <v/>
      </c>
      <c r="AC94" s="144" t="str">
        <f>IF('Innovation potential'!$A94=2,IF(ISNUMBER(S94/S$22),S94/S$22,""),"")</f>
        <v/>
      </c>
      <c r="AE94" s="144" t="str">
        <f>IF('Innovation potential'!$A94=2,IF(ISNUMBER(P94/E94),P94/E94,""),"")</f>
        <v/>
      </c>
      <c r="AF94" s="144" t="str">
        <f>IF('Innovation potential'!$A94=2,IF(ISNUMBER(Q94/F94),Q94/F94,""),"")</f>
        <v/>
      </c>
      <c r="AG94" s="144" t="str">
        <f>IF('Innovation potential'!$A94=2,IF(ISNUMBER(R94/G94),R94/G94,""),"")</f>
        <v/>
      </c>
      <c r="AH94" s="144" t="str">
        <f>IF('Innovation potential'!$A94=2,IF(ISNUMBER(S94/H94),S94/H94,""),"")</f>
        <v/>
      </c>
      <c r="AJ94" s="144" t="str">
        <f>IF('Innovation potential'!$A94=2,IF(ISNUMBER(U94/U$22),U94/U$22,""),"")</f>
        <v/>
      </c>
      <c r="AK94" s="144" t="str">
        <f>IF('Innovation potential'!$A94=2,IF(ISNUMBER(V94/V$22),V94/V$22,""),"")</f>
        <v/>
      </c>
      <c r="AL94" s="144" t="str">
        <f>IF('Innovation potential'!$A94=2,IF(ISNUMBER(W94/W$22),W94/W$22,""),"")</f>
        <v/>
      </c>
      <c r="AM94" s="144" t="str">
        <f>IF('Innovation potential'!$A94=2,IF(ISNUMBER(X94/X$22),X94/X$22,""),"")</f>
        <v/>
      </c>
      <c r="AO94" s="144" t="str">
        <f>IF('Innovation potential'!$A94=2,IF(ISNUMBER(U94/J94),U94/J94,""),"")</f>
        <v/>
      </c>
      <c r="AP94" s="144" t="str">
        <f>IF('Innovation potential'!$A94=2,IF(ISNUMBER(V94/K94),V94/K94,""),"")</f>
        <v/>
      </c>
      <c r="AQ94" s="144" t="str">
        <f>IF('Innovation potential'!$A94=2,IF(ISNUMBER(W94/L94),W94/L94,""),"")</f>
        <v/>
      </c>
      <c r="AR94" s="144" t="str">
        <f>IF('Innovation potential'!$A94=2,IF(ISNUMBER(X94/M94),X94/M94,""),"")</f>
        <v/>
      </c>
    </row>
    <row r="95" spans="1:44" x14ac:dyDescent="0.2">
      <c r="A95" s="39">
        <f>'Industry selection'!C95</f>
        <v>2</v>
      </c>
      <c r="B95" s="2">
        <v>23.6</v>
      </c>
      <c r="C95" s="2" t="s">
        <v>192</v>
      </c>
      <c r="D95" s="2">
        <f>COUNTIF('Ukraine INN'!$B$6:$B$429,'Innovation potential'!$B95)</f>
        <v>1</v>
      </c>
      <c r="E95" s="9">
        <f ca="1">IF($D95&gt;0,SUMIF('Ukraine INN'!$B$6:$B$429,'Innovation potential'!$B95,'Ukraine INN'!D$6:D$429)/$D95,"")</f>
        <v>4.4041450777202069</v>
      </c>
      <c r="F95" s="9">
        <f ca="1">IF($D95&gt;0,SUMIF('Ukraine INN'!$B$6:$B$429,'Innovation potential'!$B95,'Ukraine INN'!E$6:E$429)/$D95,"")</f>
        <v>6.9948186528497409</v>
      </c>
      <c r="G95" s="9">
        <f ca="1">IF($D95&gt;0,SUMIF('Ukraine INN'!$B$6:$B$429,'Innovation potential'!$B95,'Ukraine INN'!F$6:F$429)/$D95,"")</f>
        <v>4.4041450777202069</v>
      </c>
      <c r="H95" s="9">
        <f ca="1">IF($D95&gt;0,SUMIF('Ukraine INN'!$B$6:$B$429,'Innovation potential'!$B95,'Ukraine INN'!G$6:G$429)/$D95,"")</f>
        <v>5.9585492227979273</v>
      </c>
      <c r="J95" s="9">
        <f ca="1">IF($D95&gt;0,SUMIF('Ukraine INN'!$B$6:$B$429,'Innovation potential'!$B95,'Ukraine INN'!I$6:I$429)/$D95,"")</f>
        <v>3.9893617021276597</v>
      </c>
      <c r="K95" s="9">
        <f ca="1">IF($D95&gt;0,SUMIF('Ukraine INN'!$B$6:$B$429,'Innovation potential'!$B95,'Ukraine INN'!J$6:J$429)/$D95,"")</f>
        <v>9.8404255319148941</v>
      </c>
      <c r="L95" s="9">
        <f ca="1">IF($D95&gt;0,SUMIF('Ukraine INN'!$B$6:$B$429,'Innovation potential'!$B95,'Ukraine INN'!K$6:K$429)/$D95,"")</f>
        <v>8.2446808510638299</v>
      </c>
      <c r="M95" s="9">
        <f ca="1">IF($D95&gt;0,SUMIF('Ukraine INN'!$B$6:$B$429,'Innovation potential'!$B95,'Ukraine INN'!L$6:L$429)/$D95,"")</f>
        <v>12.23404255319149</v>
      </c>
      <c r="O95" s="2">
        <f>COUNTIF('REGION INN'!$B$6:$B$429,'Innovation potential'!$B95)</f>
        <v>1</v>
      </c>
      <c r="P95" s="9">
        <f ca="1">IF($O95&gt;0,SUMIF('REGION INN'!$B$6:$B$429,'Innovation potential'!$B95,'REGION INN'!D$6:D$429)/$O95,"")</f>
        <v>0</v>
      </c>
      <c r="Q95" s="9">
        <f ca="1">IF($O95&gt;0,SUMIF('REGION INN'!$B$6:$B$429,'Innovation potential'!$B95,'REGION INN'!E$6:E$429)/$O95,"")</f>
        <v>0</v>
      </c>
      <c r="R95" s="9">
        <f ca="1">IF($O95&gt;0,SUMIF('REGION INN'!$B$6:$B$429,'Innovation potential'!$B95,'REGION INN'!F$6:F$429)/$O95,"")</f>
        <v>0</v>
      </c>
      <c r="S95" s="9">
        <f ca="1">IF($O95&gt;0,SUMIF('REGION INN'!$B$6:$B$429,'Innovation potential'!$B95,'REGION INN'!G$6:G$429)/$O95,"")</f>
        <v>0</v>
      </c>
      <c r="U95" s="9">
        <f ca="1">IF($O95&gt;0,SUMIF('REGION INN'!$B$6:$B$429,'Innovation potential'!$B95,'REGION INN'!I$6:I$429)/$O95,"")</f>
        <v>0</v>
      </c>
      <c r="V95" s="9">
        <f ca="1">IF($O95&gt;0,SUMIF('REGION INN'!$B$6:$B$429,'Innovation potential'!$B95,'REGION INN'!J$6:J$429)/$O95,"")</f>
        <v>8.3333333333333321</v>
      </c>
      <c r="W95" s="9">
        <f ca="1">IF($O95&gt;0,SUMIF('REGION INN'!$B$6:$B$429,'Innovation potential'!$B95,'REGION INN'!K$6:K$429)/$O95,"")</f>
        <v>8.3333333333333321</v>
      </c>
      <c r="X95" s="9">
        <f ca="1">IF($O95&gt;0,SUMIF('REGION INN'!$B$6:$B$429,'Innovation potential'!$B95,'REGION INN'!L$6:L$429)/$O95,"")</f>
        <v>16.666666666666664</v>
      </c>
      <c r="Z95" s="144">
        <f ca="1">IF('Innovation potential'!$A95=2,IF(ISNUMBER(P95/P$22),P95/P$22,""),"")</f>
        <v>0</v>
      </c>
      <c r="AA95" s="144">
        <f ca="1">IF('Innovation potential'!$A95=2,IF(ISNUMBER(Q95/Q$22),Q95/Q$22,""),"")</f>
        <v>0</v>
      </c>
      <c r="AB95" s="144">
        <f ca="1">IF('Innovation potential'!$A95=2,IF(ISNUMBER(R95/R$22),R95/R$22,""),"")</f>
        <v>0</v>
      </c>
      <c r="AC95" s="144">
        <f ca="1">IF('Innovation potential'!$A95=2,IF(ISNUMBER(S95/S$22),S95/S$22,""),"")</f>
        <v>0</v>
      </c>
      <c r="AE95" s="144">
        <f ca="1">IF('Innovation potential'!$A95=2,IF(ISNUMBER(P95/E95),P95/E95,""),"")</f>
        <v>0</v>
      </c>
      <c r="AF95" s="144">
        <f ca="1">IF('Innovation potential'!$A95=2,IF(ISNUMBER(Q95/F95),Q95/F95,""),"")</f>
        <v>0</v>
      </c>
      <c r="AG95" s="144">
        <f ca="1">IF('Innovation potential'!$A95=2,IF(ISNUMBER(R95/G95),R95/G95,""),"")</f>
        <v>0</v>
      </c>
      <c r="AH95" s="144">
        <f ca="1">IF('Innovation potential'!$A95=2,IF(ISNUMBER(S95/H95),S95/H95,""),"")</f>
        <v>0</v>
      </c>
      <c r="AJ95" s="144">
        <f ca="1">IF('Innovation potential'!$A95=2,IF(ISNUMBER(U95/U$22),U95/U$22,""),"")</f>
        <v>0</v>
      </c>
      <c r="AK95" s="144">
        <f ca="1">IF('Innovation potential'!$A95=2,IF(ISNUMBER(V95/V$22),V95/V$22,""),"")</f>
        <v>0.57954075896289969</v>
      </c>
      <c r="AL95" s="144">
        <f ca="1">IF('Innovation potential'!$A95=2,IF(ISNUMBER(W95/W$22),W95/W$22,""),"")</f>
        <v>0.87590993804121375</v>
      </c>
      <c r="AM95" s="144">
        <f ca="1">IF('Innovation potential'!$A95=2,IF(ISNUMBER(X95/X$22),X95/X$22,""),"")</f>
        <v>1.5954623510433468</v>
      </c>
      <c r="AO95" s="144">
        <f ca="1">IF('Innovation potential'!$A95=2,IF(ISNUMBER(U95/J95),U95/J95,""),"")</f>
        <v>0</v>
      </c>
      <c r="AP95" s="144">
        <f ca="1">IF('Innovation potential'!$A95=2,IF(ISNUMBER(V95/K95),V95/K95,""),"")</f>
        <v>0.84684684684684663</v>
      </c>
      <c r="AQ95" s="144">
        <f ca="1">IF('Innovation potential'!$A95=2,IF(ISNUMBER(W95/L95),W95/L95,""),"")</f>
        <v>1.0107526881720428</v>
      </c>
      <c r="AR95" s="144">
        <f ca="1">IF('Innovation potential'!$A95=2,IF(ISNUMBER(X95/M95),X95/M95,""),"")</f>
        <v>1.36231884057971</v>
      </c>
    </row>
    <row r="96" spans="1:44" x14ac:dyDescent="0.2">
      <c r="A96" s="39">
        <f>'Industry selection'!C96</f>
        <v>2</v>
      </c>
      <c r="B96" s="2">
        <v>23.7</v>
      </c>
      <c r="C96" s="2" t="s">
        <v>194</v>
      </c>
      <c r="D96" s="2">
        <f>COUNTIF('Ukraine INN'!$B$6:$B$429,'Innovation potential'!$B96)</f>
        <v>2</v>
      </c>
      <c r="E96" s="9">
        <f ca="1">IF($D96&gt;0,SUMIF('Ukraine INN'!$B$6:$B$429,'Innovation potential'!$B96,'Ukraine INN'!D$6:D$429)/$D96,"")</f>
        <v>9.7560975609756095</v>
      </c>
      <c r="F96" s="9">
        <f ca="1">IF($D96&gt;0,SUMIF('Ukraine INN'!$B$6:$B$429,'Innovation potential'!$B96,'Ukraine INN'!E$6:E$429)/$D96,"")</f>
        <v>8.1300813008130071</v>
      </c>
      <c r="G96" s="9">
        <f ca="1">IF($D96&gt;0,SUMIF('Ukraine INN'!$B$6:$B$429,'Innovation potential'!$B96,'Ukraine INN'!F$6:F$429)/$D96,"")</f>
        <v>3.2520325203252036</v>
      </c>
      <c r="H96" s="9">
        <f ca="1">IF($D96&gt;0,SUMIF('Ukraine INN'!$B$6:$B$429,'Innovation potential'!$B96,'Ukraine INN'!G$6:G$429)/$D96,"")</f>
        <v>3.2520325203252036</v>
      </c>
      <c r="J96" s="9">
        <f ca="1">IF($D96&gt;0,SUMIF('Ukraine INN'!$B$6:$B$429,'Innovation potential'!$B96,'Ukraine INN'!I$6:I$429)/$D96,"")</f>
        <v>4.1666666666666661</v>
      </c>
      <c r="K96" s="9">
        <f ca="1">IF($D96&gt;0,SUMIF('Ukraine INN'!$B$6:$B$429,'Innovation potential'!$B96,'Ukraine INN'!J$6:J$429)/$D96,"")</f>
        <v>6.25</v>
      </c>
      <c r="L96" s="9">
        <f ca="1">IF($D96&gt;0,SUMIF('Ukraine INN'!$B$6:$B$429,'Innovation potential'!$B96,'Ukraine INN'!K$6:K$429)/$D96,"")</f>
        <v>4.1666666666666661</v>
      </c>
      <c r="M96" s="9">
        <f ca="1">IF($D96&gt;0,SUMIF('Ukraine INN'!$B$6:$B$429,'Innovation potential'!$B96,'Ukraine INN'!L$6:L$429)/$D96,"")</f>
        <v>6.25</v>
      </c>
      <c r="O96" s="2">
        <f>COUNTIF('REGION INN'!$B$6:$B$429,'Innovation potential'!$B96)</f>
        <v>2</v>
      </c>
      <c r="P96" s="9">
        <f ca="1">IF($O96&gt;0,SUMIF('REGION INN'!$B$6:$B$429,'Innovation potential'!$B96,'REGION INN'!D$6:D$429)/$O96,"")</f>
        <v>0</v>
      </c>
      <c r="Q96" s="9">
        <f ca="1">IF($O96&gt;0,SUMIF('REGION INN'!$B$6:$B$429,'Innovation potential'!$B96,'REGION INN'!E$6:E$429)/$O96,"")</f>
        <v>0</v>
      </c>
      <c r="R96" s="9">
        <f ca="1">IF($O96&gt;0,SUMIF('REGION INN'!$B$6:$B$429,'Innovation potential'!$B96,'REGION INN'!F$6:F$429)/$O96,"")</f>
        <v>0</v>
      </c>
      <c r="S96" s="9">
        <f ca="1">IF($O96&gt;0,SUMIF('REGION INN'!$B$6:$B$429,'Innovation potential'!$B96,'REGION INN'!G$6:G$429)/$O96,"")</f>
        <v>0</v>
      </c>
      <c r="U96" s="9">
        <f ca="1">IF($O96&gt;0,SUMIF('REGION INN'!$B$6:$B$429,'Innovation potential'!$B96,'REGION INN'!I$6:I$429)/$O96,"")</f>
        <v>0</v>
      </c>
      <c r="V96" s="9">
        <f ca="1">IF($O96&gt;0,SUMIF('REGION INN'!$B$6:$B$429,'Innovation potential'!$B96,'REGION INN'!J$6:J$429)/$O96,"")</f>
        <v>0</v>
      </c>
      <c r="W96" s="9">
        <f ca="1">IF($O96&gt;0,SUMIF('REGION INN'!$B$6:$B$429,'Innovation potential'!$B96,'REGION INN'!K$6:K$429)/$O96,"")</f>
        <v>0</v>
      </c>
      <c r="X96" s="9">
        <f ca="1">IF($O96&gt;0,SUMIF('REGION INN'!$B$6:$B$429,'Innovation potential'!$B96,'REGION INN'!L$6:L$429)/$O96,"")</f>
        <v>0</v>
      </c>
      <c r="Z96" s="144">
        <f ca="1">IF('Innovation potential'!$A96=2,IF(ISNUMBER(P96/P$22),P96/P$22,""),"")</f>
        <v>0</v>
      </c>
      <c r="AA96" s="144">
        <f ca="1">IF('Innovation potential'!$A96=2,IF(ISNUMBER(Q96/Q$22),Q96/Q$22,""),"")</f>
        <v>0</v>
      </c>
      <c r="AB96" s="144">
        <f ca="1">IF('Innovation potential'!$A96=2,IF(ISNUMBER(R96/R$22),R96/R$22,""),"")</f>
        <v>0</v>
      </c>
      <c r="AC96" s="144">
        <f ca="1">IF('Innovation potential'!$A96=2,IF(ISNUMBER(S96/S$22),S96/S$22,""),"")</f>
        <v>0</v>
      </c>
      <c r="AE96" s="144">
        <f ca="1">IF('Innovation potential'!$A96=2,IF(ISNUMBER(P96/E96),P96/E96,""),"")</f>
        <v>0</v>
      </c>
      <c r="AF96" s="144">
        <f ca="1">IF('Innovation potential'!$A96=2,IF(ISNUMBER(Q96/F96),Q96/F96,""),"")</f>
        <v>0</v>
      </c>
      <c r="AG96" s="144">
        <f ca="1">IF('Innovation potential'!$A96=2,IF(ISNUMBER(R96/G96),R96/G96,""),"")</f>
        <v>0</v>
      </c>
      <c r="AH96" s="144">
        <f ca="1">IF('Innovation potential'!$A96=2,IF(ISNUMBER(S96/H96),S96/H96,""),"")</f>
        <v>0</v>
      </c>
      <c r="AJ96" s="144">
        <f ca="1">IF('Innovation potential'!$A96=2,IF(ISNUMBER(U96/U$22),U96/U$22,""),"")</f>
        <v>0</v>
      </c>
      <c r="AK96" s="144">
        <f ca="1">IF('Innovation potential'!$A96=2,IF(ISNUMBER(V96/V$22),V96/V$22,""),"")</f>
        <v>0</v>
      </c>
      <c r="AL96" s="144">
        <f ca="1">IF('Innovation potential'!$A96=2,IF(ISNUMBER(W96/W$22),W96/W$22,""),"")</f>
        <v>0</v>
      </c>
      <c r="AM96" s="144">
        <f ca="1">IF('Innovation potential'!$A96=2,IF(ISNUMBER(X96/X$22),X96/X$22,""),"")</f>
        <v>0</v>
      </c>
      <c r="AO96" s="144">
        <f ca="1">IF('Innovation potential'!$A96=2,IF(ISNUMBER(U96/J96),U96/J96,""),"")</f>
        <v>0</v>
      </c>
      <c r="AP96" s="144">
        <f ca="1">IF('Innovation potential'!$A96=2,IF(ISNUMBER(V96/K96),V96/K96,""),"")</f>
        <v>0</v>
      </c>
      <c r="AQ96" s="144">
        <f ca="1">IF('Innovation potential'!$A96=2,IF(ISNUMBER(W96/L96),W96/L96,""),"")</f>
        <v>0</v>
      </c>
      <c r="AR96" s="144">
        <f ca="1">IF('Innovation potential'!$A96=2,IF(ISNUMBER(X96/M96),X96/M96,""),"")</f>
        <v>0</v>
      </c>
    </row>
    <row r="97" spans="1:44" x14ac:dyDescent="0.2">
      <c r="A97" s="39">
        <f>'Industry selection'!C97</f>
        <v>1</v>
      </c>
      <c r="B97" s="2">
        <v>23.9</v>
      </c>
      <c r="C97" s="2" t="s">
        <v>196</v>
      </c>
      <c r="D97" s="2">
        <f>COUNTIF('Ukraine INN'!$B$6:$B$429,'Innovation potential'!$B97)</f>
        <v>1</v>
      </c>
      <c r="E97" s="9">
        <f ca="1">IF($D97&gt;0,SUMIF('Ukraine INN'!$B$6:$B$429,'Innovation potential'!$B97,'Ukraine INN'!D$6:D$429)/$D97,"")</f>
        <v>15.625</v>
      </c>
      <c r="F97" s="9">
        <f ca="1">IF($D97&gt;0,SUMIF('Ukraine INN'!$B$6:$B$429,'Innovation potential'!$B97,'Ukraine INN'!E$6:E$429)/$D97,"")</f>
        <v>12.5</v>
      </c>
      <c r="G97" s="9">
        <f ca="1">IF($D97&gt;0,SUMIF('Ukraine INN'!$B$6:$B$429,'Innovation potential'!$B97,'Ukraine INN'!F$6:F$429)/$D97,"")</f>
        <v>8.3333333333333321</v>
      </c>
      <c r="H97" s="9">
        <f ca="1">IF($D97&gt;0,SUMIF('Ukraine INN'!$B$6:$B$429,'Innovation potential'!$B97,'Ukraine INN'!G$6:G$429)/$D97,"")</f>
        <v>8.3333333333333321</v>
      </c>
      <c r="J97" s="9">
        <f ca="1">IF($D97&gt;0,SUMIF('Ukraine INN'!$B$6:$B$429,'Innovation potential'!$B97,'Ukraine INN'!I$6:I$429)/$D97,"")</f>
        <v>14.285714285714285</v>
      </c>
      <c r="K97" s="9">
        <f ca="1">IF($D97&gt;0,SUMIF('Ukraine INN'!$B$6:$B$429,'Innovation potential'!$B97,'Ukraine INN'!J$6:J$429)/$D97,"")</f>
        <v>13.186813186813188</v>
      </c>
      <c r="L97" s="9">
        <f ca="1">IF($D97&gt;0,SUMIF('Ukraine INN'!$B$6:$B$429,'Innovation potential'!$B97,'Ukraine INN'!K$6:K$429)/$D97,"")</f>
        <v>13.186813186813188</v>
      </c>
      <c r="M97" s="9">
        <f ca="1">IF($D97&gt;0,SUMIF('Ukraine INN'!$B$6:$B$429,'Innovation potential'!$B97,'Ukraine INN'!L$6:L$429)/$D97,"")</f>
        <v>19.780219780219781</v>
      </c>
      <c r="O97" s="2">
        <f>COUNTIF('REGION INN'!$B$6:$B$429,'Innovation potential'!$B97)</f>
        <v>1</v>
      </c>
      <c r="P97" s="9">
        <f ca="1">IF($O97&gt;0,SUMIF('REGION INN'!$B$6:$B$429,'Innovation potential'!$B97,'REGION INN'!D$6:D$429)/$O97,"")</f>
        <v>0</v>
      </c>
      <c r="Q97" s="9">
        <f ca="1">IF($O97&gt;0,SUMIF('REGION INN'!$B$6:$B$429,'Innovation potential'!$B97,'REGION INN'!E$6:E$429)/$O97,"")</f>
        <v>0</v>
      </c>
      <c r="R97" s="9">
        <f ca="1">IF($O97&gt;0,SUMIF('REGION INN'!$B$6:$B$429,'Innovation potential'!$B97,'REGION INN'!F$6:F$429)/$O97,"")</f>
        <v>0</v>
      </c>
      <c r="S97" s="9">
        <f ca="1">IF($O97&gt;0,SUMIF('REGION INN'!$B$6:$B$429,'Innovation potential'!$B97,'REGION INN'!G$6:G$429)/$O97,"")</f>
        <v>0</v>
      </c>
      <c r="U97" s="9">
        <f ca="1">IF($O97&gt;0,SUMIF('REGION INN'!$B$6:$B$429,'Innovation potential'!$B97,'REGION INN'!I$6:I$429)/$O97,"")</f>
        <v>100</v>
      </c>
      <c r="V97" s="9">
        <f ca="1">IF($O97&gt;0,SUMIF('REGION INN'!$B$6:$B$429,'Innovation potential'!$B97,'REGION INN'!J$6:J$429)/$O97,"")</f>
        <v>100</v>
      </c>
      <c r="W97" s="9">
        <f ca="1">IF($O97&gt;0,SUMIF('REGION INN'!$B$6:$B$429,'Innovation potential'!$B97,'REGION INN'!K$6:K$429)/$O97,"")</f>
        <v>100</v>
      </c>
      <c r="X97" s="9">
        <f ca="1">IF($O97&gt;0,SUMIF('REGION INN'!$B$6:$B$429,'Innovation potential'!$B97,'REGION INN'!L$6:L$429)/$O97,"")</f>
        <v>100</v>
      </c>
      <c r="Z97" s="144" t="str">
        <f>IF('Innovation potential'!$A97=2,IF(ISNUMBER(P97/P$22),P97/P$22,""),"")</f>
        <v/>
      </c>
      <c r="AA97" s="144" t="str">
        <f>IF('Innovation potential'!$A97=2,IF(ISNUMBER(Q97/Q$22),Q97/Q$22,""),"")</f>
        <v/>
      </c>
      <c r="AB97" s="144" t="str">
        <f>IF('Innovation potential'!$A97=2,IF(ISNUMBER(R97/R$22),R97/R$22,""),"")</f>
        <v/>
      </c>
      <c r="AC97" s="144" t="str">
        <f>IF('Innovation potential'!$A97=2,IF(ISNUMBER(S97/S$22),S97/S$22,""),"")</f>
        <v/>
      </c>
      <c r="AE97" s="144" t="str">
        <f>IF('Innovation potential'!$A97=2,IF(ISNUMBER(P97/E97),P97/E97,""),"")</f>
        <v/>
      </c>
      <c r="AF97" s="144" t="str">
        <f>IF('Innovation potential'!$A97=2,IF(ISNUMBER(Q97/F97),Q97/F97,""),"")</f>
        <v/>
      </c>
      <c r="AG97" s="144" t="str">
        <f>IF('Innovation potential'!$A97=2,IF(ISNUMBER(R97/G97),R97/G97,""),"")</f>
        <v/>
      </c>
      <c r="AH97" s="144" t="str">
        <f>IF('Innovation potential'!$A97=2,IF(ISNUMBER(S97/H97),S97/H97,""),"")</f>
        <v/>
      </c>
      <c r="AJ97" s="144" t="str">
        <f>IF('Innovation potential'!$A97=2,IF(ISNUMBER(U97/U$22),U97/U$22,""),"")</f>
        <v/>
      </c>
      <c r="AK97" s="144" t="str">
        <f>IF('Innovation potential'!$A97=2,IF(ISNUMBER(V97/V$22),V97/V$22,""),"")</f>
        <v/>
      </c>
      <c r="AL97" s="144" t="str">
        <f>IF('Innovation potential'!$A97=2,IF(ISNUMBER(W97/W$22),W97/W$22,""),"")</f>
        <v/>
      </c>
      <c r="AM97" s="144" t="str">
        <f>IF('Innovation potential'!$A97=2,IF(ISNUMBER(X97/X$22),X97/X$22,""),"")</f>
        <v/>
      </c>
      <c r="AO97" s="144" t="str">
        <f>IF('Innovation potential'!$A97=2,IF(ISNUMBER(U97/J97),U97/J97,""),"")</f>
        <v/>
      </c>
      <c r="AP97" s="144" t="str">
        <f>IF('Innovation potential'!$A97=2,IF(ISNUMBER(V97/K97),V97/K97,""),"")</f>
        <v/>
      </c>
      <c r="AQ97" s="144" t="str">
        <f>IF('Innovation potential'!$A97=2,IF(ISNUMBER(W97/L97),W97/L97,""),"")</f>
        <v/>
      </c>
      <c r="AR97" s="144" t="str">
        <f>IF('Innovation potential'!$A97=2,IF(ISNUMBER(X97/M97),X97/M97,""),"")</f>
        <v/>
      </c>
    </row>
    <row r="98" spans="1:44" x14ac:dyDescent="0.2">
      <c r="A98" s="39">
        <f>'Industry selection'!C98</f>
        <v>2</v>
      </c>
      <c r="B98" s="2">
        <v>24</v>
      </c>
      <c r="C98" s="2" t="s">
        <v>198</v>
      </c>
      <c r="D98" s="2">
        <f>COUNTIF('Ukraine INN'!$B$6:$B$429,'Innovation potential'!$B98)</f>
        <v>1</v>
      </c>
      <c r="E98" s="9">
        <f ca="1">IF($D98&gt;0,SUMIF('Ukraine INN'!$B$6:$B$429,'Innovation potential'!$B98,'Ukraine INN'!D$6:D$429)/$D98,"")</f>
        <v>13.114754098360656</v>
      </c>
      <c r="F98" s="9">
        <f ca="1">IF($D98&gt;0,SUMIF('Ukraine INN'!$B$6:$B$429,'Innovation potential'!$B98,'Ukraine INN'!E$6:E$429)/$D98,"")</f>
        <v>15.163934426229508</v>
      </c>
      <c r="G98" s="9">
        <f ca="1">IF($D98&gt;0,SUMIF('Ukraine INN'!$B$6:$B$429,'Innovation potential'!$B98,'Ukraine INN'!F$6:F$429)/$D98,"")</f>
        <v>9.0163934426229506</v>
      </c>
      <c r="H98" s="9">
        <f ca="1">IF($D98&gt;0,SUMIF('Ukraine INN'!$B$6:$B$429,'Innovation potential'!$B98,'Ukraine INN'!G$6:G$429)/$D98,"")</f>
        <v>7.3770491803278686</v>
      </c>
      <c r="J98" s="9">
        <f ca="1">IF($D98&gt;0,SUMIF('Ukraine INN'!$B$6:$B$429,'Innovation potential'!$B98,'Ukraine INN'!I$6:I$429)/$D98,"")</f>
        <v>12.749003984063744</v>
      </c>
      <c r="K98" s="9">
        <f ca="1">IF($D98&gt;0,SUMIF('Ukraine INN'!$B$6:$B$429,'Innovation potential'!$B98,'Ukraine INN'!J$6:J$429)/$D98,"")</f>
        <v>15.139442231075698</v>
      </c>
      <c r="L98" s="9">
        <f ca="1">IF($D98&gt;0,SUMIF('Ukraine INN'!$B$6:$B$429,'Innovation potential'!$B98,'Ukraine INN'!K$6:K$429)/$D98,"")</f>
        <v>8.3665338645418323</v>
      </c>
      <c r="M98" s="9">
        <f ca="1">IF($D98&gt;0,SUMIF('Ukraine INN'!$B$6:$B$429,'Innovation potential'!$B98,'Ukraine INN'!L$6:L$429)/$D98,"")</f>
        <v>9.1633466135458175</v>
      </c>
      <c r="O98" s="2">
        <f>COUNTIF('REGION INN'!$B$6:$B$429,'Innovation potential'!$B98)</f>
        <v>1</v>
      </c>
      <c r="P98" s="9">
        <f ca="1">IF($O98&gt;0,SUMIF('REGION INN'!$B$6:$B$429,'Innovation potential'!$B98,'REGION INN'!D$6:D$429)/$O98,"")</f>
        <v>33.333333333333329</v>
      </c>
      <c r="Q98" s="9">
        <f ca="1">IF($O98&gt;0,SUMIF('REGION INN'!$B$6:$B$429,'Innovation potential'!$B98,'REGION INN'!E$6:E$429)/$O98,"")</f>
        <v>33.333333333333329</v>
      </c>
      <c r="R98" s="9">
        <f ca="1">IF($O98&gt;0,SUMIF('REGION INN'!$B$6:$B$429,'Innovation potential'!$B98,'REGION INN'!F$6:F$429)/$O98,"")</f>
        <v>0</v>
      </c>
      <c r="S98" s="9">
        <f ca="1">IF($O98&gt;0,SUMIF('REGION INN'!$B$6:$B$429,'Innovation potential'!$B98,'REGION INN'!G$6:G$429)/$O98,"")</f>
        <v>0</v>
      </c>
      <c r="U98" s="9">
        <f ca="1">IF($O98&gt;0,SUMIF('REGION INN'!$B$6:$B$429,'Innovation potential'!$B98,'REGION INN'!I$6:I$429)/$O98,"")</f>
        <v>33.333333333333329</v>
      </c>
      <c r="V98" s="9">
        <f ca="1">IF($O98&gt;0,SUMIF('REGION INN'!$B$6:$B$429,'Innovation potential'!$B98,'REGION INN'!J$6:J$429)/$O98,"")</f>
        <v>33.333333333333329</v>
      </c>
      <c r="W98" s="9">
        <f ca="1">IF($O98&gt;0,SUMIF('REGION INN'!$B$6:$B$429,'Innovation potential'!$B98,'REGION INN'!K$6:K$429)/$O98,"")</f>
        <v>0</v>
      </c>
      <c r="X98" s="9">
        <f ca="1">IF($O98&gt;0,SUMIF('REGION INN'!$B$6:$B$429,'Innovation potential'!$B98,'REGION INN'!L$6:L$429)/$O98,"")</f>
        <v>0</v>
      </c>
      <c r="Z98" s="144">
        <f ca="1">IF('Innovation potential'!$A98=2,IF(ISNUMBER(P98/P$22),P98/P$22,""),"")</f>
        <v>4.7006782415468544</v>
      </c>
      <c r="AA98" s="144">
        <f ca="1">IF('Innovation potential'!$A98=2,IF(ISNUMBER(Q98/Q$22),Q98/Q$22,""),"")</f>
        <v>4.0082559781375178</v>
      </c>
      <c r="AB98" s="144">
        <f ca="1">IF('Innovation potential'!$A98=2,IF(ISNUMBER(R98/R$22),R98/R$22,""),"")</f>
        <v>0</v>
      </c>
      <c r="AC98" s="144">
        <f ca="1">IF('Innovation potential'!$A98=2,IF(ISNUMBER(S98/S$22),S98/S$22,""),"")</f>
        <v>0</v>
      </c>
      <c r="AE98" s="144">
        <f ca="1">IF('Innovation potential'!$A98=2,IF(ISNUMBER(P98/E98),P98/E98,""),"")</f>
        <v>2.5416666666666661</v>
      </c>
      <c r="AF98" s="144">
        <f ca="1">IF('Innovation potential'!$A98=2,IF(ISNUMBER(Q98/F98),Q98/F98,""),"")</f>
        <v>2.198198198198198</v>
      </c>
      <c r="AG98" s="144">
        <f ca="1">IF('Innovation potential'!$A98=2,IF(ISNUMBER(R98/G98),R98/G98,""),"")</f>
        <v>0</v>
      </c>
      <c r="AH98" s="144">
        <f ca="1">IF('Innovation potential'!$A98=2,IF(ISNUMBER(S98/H98),S98/H98,""),"")</f>
        <v>0</v>
      </c>
      <c r="AJ98" s="144">
        <f ca="1">IF('Innovation potential'!$A98=2,IF(ISNUMBER(U98/U$22),U98/U$22,""),"")</f>
        <v>2.4104403240841314</v>
      </c>
      <c r="AK98" s="144">
        <f ca="1">IF('Innovation potential'!$A98=2,IF(ISNUMBER(V98/V$22),V98/V$22,""),"")</f>
        <v>2.3181630358515988</v>
      </c>
      <c r="AL98" s="144">
        <f ca="1">IF('Innovation potential'!$A98=2,IF(ISNUMBER(W98/W$22),W98/W$22,""),"")</f>
        <v>0</v>
      </c>
      <c r="AM98" s="144">
        <f ca="1">IF('Innovation potential'!$A98=2,IF(ISNUMBER(X98/X$22),X98/X$22,""),"")</f>
        <v>0</v>
      </c>
      <c r="AO98" s="144">
        <f ca="1">IF('Innovation potential'!$A98=2,IF(ISNUMBER(U98/J98),U98/J98,""),"")</f>
        <v>2.614583333333333</v>
      </c>
      <c r="AP98" s="144">
        <f ca="1">IF('Innovation potential'!$A98=2,IF(ISNUMBER(V98/K98),V98/K98,""),"")</f>
        <v>2.2017543859649118</v>
      </c>
      <c r="AQ98" s="144">
        <f ca="1">IF('Innovation potential'!$A98=2,IF(ISNUMBER(W98/L98),W98/L98,""),"")</f>
        <v>0</v>
      </c>
      <c r="AR98" s="144">
        <f ca="1">IF('Innovation potential'!$A98=2,IF(ISNUMBER(X98/M98),X98/M98,""),"")</f>
        <v>0</v>
      </c>
    </row>
    <row r="99" spans="1:44" x14ac:dyDescent="0.2">
      <c r="A99" s="39">
        <f>'Industry selection'!C99</f>
        <v>1</v>
      </c>
      <c r="B99" s="2">
        <v>24.1</v>
      </c>
      <c r="C99" s="2" t="s">
        <v>200</v>
      </c>
      <c r="D99" s="2">
        <f>COUNTIF('Ukraine INN'!$B$6:$B$429,'Innovation potential'!$B99)</f>
        <v>2</v>
      </c>
      <c r="E99" s="9">
        <f ca="1">IF($D99&gt;0,SUMIF('Ukraine INN'!$B$6:$B$429,'Innovation potential'!$B99,'Ukraine INN'!D$6:D$429)/$D99,"")</f>
        <v>25</v>
      </c>
      <c r="F99" s="9">
        <f ca="1">IF($D99&gt;0,SUMIF('Ukraine INN'!$B$6:$B$429,'Innovation potential'!$B99,'Ukraine INN'!E$6:E$429)/$D99,"")</f>
        <v>25</v>
      </c>
      <c r="G99" s="9">
        <f ca="1">IF($D99&gt;0,SUMIF('Ukraine INN'!$B$6:$B$429,'Innovation potential'!$B99,'Ukraine INN'!F$6:F$429)/$D99,"")</f>
        <v>25</v>
      </c>
      <c r="H99" s="9">
        <f ca="1">IF($D99&gt;0,SUMIF('Ukraine INN'!$B$6:$B$429,'Innovation potential'!$B99,'Ukraine INN'!G$6:G$429)/$D99,"")</f>
        <v>18.75</v>
      </c>
      <c r="J99" s="9">
        <f ca="1">IF($D99&gt;0,SUMIF('Ukraine INN'!$B$6:$B$429,'Innovation potential'!$B99,'Ukraine INN'!I$6:I$429)/$D99,"")</f>
        <v>45.161290322580641</v>
      </c>
      <c r="K99" s="9">
        <f ca="1">IF($D99&gt;0,SUMIF('Ukraine INN'!$B$6:$B$429,'Innovation potential'!$B99,'Ukraine INN'!J$6:J$429)/$D99,"")</f>
        <v>32.258064516129032</v>
      </c>
      <c r="L99" s="9">
        <f ca="1">IF($D99&gt;0,SUMIF('Ukraine INN'!$B$6:$B$429,'Innovation potential'!$B99,'Ukraine INN'!K$6:K$429)/$D99,"")</f>
        <v>25.806451612903224</v>
      </c>
      <c r="M99" s="9">
        <f ca="1">IF($D99&gt;0,SUMIF('Ukraine INN'!$B$6:$B$429,'Innovation potential'!$B99,'Ukraine INN'!L$6:L$429)/$D99,"")</f>
        <v>12.903225806451612</v>
      </c>
      <c r="O99" s="2">
        <f>COUNTIF('REGION INN'!$B$6:$B$429,'Innovation potential'!$B99)</f>
        <v>2</v>
      </c>
      <c r="P99" s="9">
        <f ca="1">IF($O99&gt;0,SUMIF('REGION INN'!$B$6:$B$429,'Innovation potential'!$B99,'REGION INN'!D$6:D$429)/$O99,"")</f>
        <v>0</v>
      </c>
      <c r="Q99" s="9">
        <f ca="1">IF($O99&gt;0,SUMIF('REGION INN'!$B$6:$B$429,'Innovation potential'!$B99,'REGION INN'!E$6:E$429)/$O99,"")</f>
        <v>0</v>
      </c>
      <c r="R99" s="9">
        <f ca="1">IF($O99&gt;0,SUMIF('REGION INN'!$B$6:$B$429,'Innovation potential'!$B99,'REGION INN'!F$6:F$429)/$O99,"")</f>
        <v>0</v>
      </c>
      <c r="S99" s="9">
        <f ca="1">IF($O99&gt;0,SUMIF('REGION INN'!$B$6:$B$429,'Innovation potential'!$B99,'REGION INN'!G$6:G$429)/$O99,"")</f>
        <v>0</v>
      </c>
      <c r="U99" s="9">
        <f ca="1">IF($O99&gt;0,SUMIF('REGION INN'!$B$6:$B$429,'Innovation potential'!$B99,'REGION INN'!I$6:I$429)/$O99,"")</f>
        <v>0</v>
      </c>
      <c r="V99" s="9">
        <f ca="1">IF($O99&gt;0,SUMIF('REGION INN'!$B$6:$B$429,'Innovation potential'!$B99,'REGION INN'!J$6:J$429)/$O99,"")</f>
        <v>0</v>
      </c>
      <c r="W99" s="9">
        <f ca="1">IF($O99&gt;0,SUMIF('REGION INN'!$B$6:$B$429,'Innovation potential'!$B99,'REGION INN'!K$6:K$429)/$O99,"")</f>
        <v>0</v>
      </c>
      <c r="X99" s="9">
        <f ca="1">IF($O99&gt;0,SUMIF('REGION INN'!$B$6:$B$429,'Innovation potential'!$B99,'REGION INN'!L$6:L$429)/$O99,"")</f>
        <v>0</v>
      </c>
      <c r="Z99" s="144" t="str">
        <f>IF('Innovation potential'!$A99=2,IF(ISNUMBER(P99/P$22),P99/P$22,""),"")</f>
        <v/>
      </c>
      <c r="AA99" s="144" t="str">
        <f>IF('Innovation potential'!$A99=2,IF(ISNUMBER(Q99/Q$22),Q99/Q$22,""),"")</f>
        <v/>
      </c>
      <c r="AB99" s="144" t="str">
        <f>IF('Innovation potential'!$A99=2,IF(ISNUMBER(R99/R$22),R99/R$22,""),"")</f>
        <v/>
      </c>
      <c r="AC99" s="144" t="str">
        <f>IF('Innovation potential'!$A99=2,IF(ISNUMBER(S99/S$22),S99/S$22,""),"")</f>
        <v/>
      </c>
      <c r="AE99" s="144" t="str">
        <f>IF('Innovation potential'!$A99=2,IF(ISNUMBER(P99/E99),P99/E99,""),"")</f>
        <v/>
      </c>
      <c r="AF99" s="144" t="str">
        <f>IF('Innovation potential'!$A99=2,IF(ISNUMBER(Q99/F99),Q99/F99,""),"")</f>
        <v/>
      </c>
      <c r="AG99" s="144" t="str">
        <f>IF('Innovation potential'!$A99=2,IF(ISNUMBER(R99/G99),R99/G99,""),"")</f>
        <v/>
      </c>
      <c r="AH99" s="144" t="str">
        <f>IF('Innovation potential'!$A99=2,IF(ISNUMBER(S99/H99),S99/H99,""),"")</f>
        <v/>
      </c>
      <c r="AJ99" s="144" t="str">
        <f>IF('Innovation potential'!$A99=2,IF(ISNUMBER(U99/U$22),U99/U$22,""),"")</f>
        <v/>
      </c>
      <c r="AK99" s="144" t="str">
        <f>IF('Innovation potential'!$A99=2,IF(ISNUMBER(V99/V$22),V99/V$22,""),"")</f>
        <v/>
      </c>
      <c r="AL99" s="144" t="str">
        <f>IF('Innovation potential'!$A99=2,IF(ISNUMBER(W99/W$22),W99/W$22,""),"")</f>
        <v/>
      </c>
      <c r="AM99" s="144" t="str">
        <f>IF('Innovation potential'!$A99=2,IF(ISNUMBER(X99/X$22),X99/X$22,""),"")</f>
        <v/>
      </c>
      <c r="AO99" s="144" t="str">
        <f>IF('Innovation potential'!$A99=2,IF(ISNUMBER(U99/J99),U99/J99,""),"")</f>
        <v/>
      </c>
      <c r="AP99" s="144" t="str">
        <f>IF('Innovation potential'!$A99=2,IF(ISNUMBER(V99/K99),V99/K99,""),"")</f>
        <v/>
      </c>
      <c r="AQ99" s="144" t="str">
        <f>IF('Innovation potential'!$A99=2,IF(ISNUMBER(W99/L99),W99/L99,""),"")</f>
        <v/>
      </c>
      <c r="AR99" s="144" t="str">
        <f>IF('Innovation potential'!$A99=2,IF(ISNUMBER(X99/M99),X99/M99,""),"")</f>
        <v/>
      </c>
    </row>
    <row r="100" spans="1:44" x14ac:dyDescent="0.2">
      <c r="A100" s="39">
        <f>'Industry selection'!C100</f>
        <v>1</v>
      </c>
      <c r="B100" s="2">
        <v>24.2</v>
      </c>
      <c r="C100" s="2" t="s">
        <v>202</v>
      </c>
      <c r="D100" s="2">
        <f>COUNTIF('Ukraine INN'!$B$6:$B$429,'Innovation potential'!$B100)</f>
        <v>2</v>
      </c>
      <c r="E100" s="9">
        <f ca="1">IF($D100&gt;0,SUMIF('Ukraine INN'!$B$6:$B$429,'Innovation potential'!$B100,'Ukraine INN'!D$6:D$429)/$D100,"")</f>
        <v>40</v>
      </c>
      <c r="F100" s="9">
        <f ca="1">IF($D100&gt;0,SUMIF('Ukraine INN'!$B$6:$B$429,'Innovation potential'!$B100,'Ukraine INN'!E$6:E$429)/$D100,"")</f>
        <v>64</v>
      </c>
      <c r="G100" s="9">
        <f ca="1">IF($D100&gt;0,SUMIF('Ukraine INN'!$B$6:$B$429,'Innovation potential'!$B100,'Ukraine INN'!F$6:F$429)/$D100,"")</f>
        <v>48</v>
      </c>
      <c r="H100" s="9">
        <f ca="1">IF($D100&gt;0,SUMIF('Ukraine INN'!$B$6:$B$429,'Innovation potential'!$B100,'Ukraine INN'!G$6:G$429)/$D100,"")</f>
        <v>32</v>
      </c>
      <c r="J100" s="9">
        <f ca="1">IF($D100&gt;0,SUMIF('Ukraine INN'!$B$6:$B$429,'Innovation potential'!$B100,'Ukraine INN'!I$6:I$429)/$D100,"")</f>
        <v>64.516129032258064</v>
      </c>
      <c r="K100" s="9">
        <f ca="1">IF($D100&gt;0,SUMIF('Ukraine INN'!$B$6:$B$429,'Innovation potential'!$B100,'Ukraine INN'!J$6:J$429)/$D100,"")</f>
        <v>77.41935483870968</v>
      </c>
      <c r="L100" s="9">
        <f ca="1">IF($D100&gt;0,SUMIF('Ukraine INN'!$B$6:$B$429,'Innovation potential'!$B100,'Ukraine INN'!K$6:K$429)/$D100,"")</f>
        <v>32.258064516129032</v>
      </c>
      <c r="M100" s="9">
        <f ca="1">IF($D100&gt;0,SUMIF('Ukraine INN'!$B$6:$B$429,'Innovation potential'!$B100,'Ukraine INN'!L$6:L$429)/$D100,"")</f>
        <v>58.064516129032263</v>
      </c>
      <c r="O100" s="2">
        <f>COUNTIF('REGION INN'!$B$6:$B$429,'Innovation potential'!$B100)</f>
        <v>2</v>
      </c>
      <c r="P100" s="9">
        <f ca="1">IF($O100&gt;0,SUMIF('REGION INN'!$B$6:$B$429,'Innovation potential'!$B100,'REGION INN'!D$6:D$429)/$O100,"")</f>
        <v>0</v>
      </c>
      <c r="Q100" s="9">
        <f ca="1">IF($O100&gt;0,SUMIF('REGION INN'!$B$6:$B$429,'Innovation potential'!$B100,'REGION INN'!E$6:E$429)/$O100,"")</f>
        <v>0</v>
      </c>
      <c r="R100" s="9">
        <f ca="1">IF($O100&gt;0,SUMIF('REGION INN'!$B$6:$B$429,'Innovation potential'!$B100,'REGION INN'!F$6:F$429)/$O100,"")</f>
        <v>0</v>
      </c>
      <c r="S100" s="9">
        <f ca="1">IF($O100&gt;0,SUMIF('REGION INN'!$B$6:$B$429,'Innovation potential'!$B100,'REGION INN'!G$6:G$429)/$O100,"")</f>
        <v>0</v>
      </c>
      <c r="U100" s="9">
        <f ca="1">IF($O100&gt;0,SUMIF('REGION INN'!$B$6:$B$429,'Innovation potential'!$B100,'REGION INN'!I$6:I$429)/$O100,"")</f>
        <v>0</v>
      </c>
      <c r="V100" s="9">
        <f ca="1">IF($O100&gt;0,SUMIF('REGION INN'!$B$6:$B$429,'Innovation potential'!$B100,'REGION INN'!J$6:J$429)/$O100,"")</f>
        <v>0</v>
      </c>
      <c r="W100" s="9">
        <f ca="1">IF($O100&gt;0,SUMIF('REGION INN'!$B$6:$B$429,'Innovation potential'!$B100,'REGION INN'!K$6:K$429)/$O100,"")</f>
        <v>0</v>
      </c>
      <c r="X100" s="9">
        <f ca="1">IF($O100&gt;0,SUMIF('REGION INN'!$B$6:$B$429,'Innovation potential'!$B100,'REGION INN'!L$6:L$429)/$O100,"")</f>
        <v>0</v>
      </c>
      <c r="Z100" s="144" t="str">
        <f>IF('Innovation potential'!$A100=2,IF(ISNUMBER(P100/P$22),P100/P$22,""),"")</f>
        <v/>
      </c>
      <c r="AA100" s="144" t="str">
        <f>IF('Innovation potential'!$A100=2,IF(ISNUMBER(Q100/Q$22),Q100/Q$22,""),"")</f>
        <v/>
      </c>
      <c r="AB100" s="144" t="str">
        <f>IF('Innovation potential'!$A100=2,IF(ISNUMBER(R100/R$22),R100/R$22,""),"")</f>
        <v/>
      </c>
      <c r="AC100" s="144" t="str">
        <f>IF('Innovation potential'!$A100=2,IF(ISNUMBER(S100/S$22),S100/S$22,""),"")</f>
        <v/>
      </c>
      <c r="AE100" s="144" t="str">
        <f>IF('Innovation potential'!$A100=2,IF(ISNUMBER(P100/E100),P100/E100,""),"")</f>
        <v/>
      </c>
      <c r="AF100" s="144" t="str">
        <f>IF('Innovation potential'!$A100=2,IF(ISNUMBER(Q100/F100),Q100/F100,""),"")</f>
        <v/>
      </c>
      <c r="AG100" s="144" t="str">
        <f>IF('Innovation potential'!$A100=2,IF(ISNUMBER(R100/G100),R100/G100,""),"")</f>
        <v/>
      </c>
      <c r="AH100" s="144" t="str">
        <f>IF('Innovation potential'!$A100=2,IF(ISNUMBER(S100/H100),S100/H100,""),"")</f>
        <v/>
      </c>
      <c r="AJ100" s="144" t="str">
        <f>IF('Innovation potential'!$A100=2,IF(ISNUMBER(U100/U$22),U100/U$22,""),"")</f>
        <v/>
      </c>
      <c r="AK100" s="144" t="str">
        <f>IF('Innovation potential'!$A100=2,IF(ISNUMBER(V100/V$22),V100/V$22,""),"")</f>
        <v/>
      </c>
      <c r="AL100" s="144" t="str">
        <f>IF('Innovation potential'!$A100=2,IF(ISNUMBER(W100/W$22),W100/W$22,""),"")</f>
        <v/>
      </c>
      <c r="AM100" s="144" t="str">
        <f>IF('Innovation potential'!$A100=2,IF(ISNUMBER(X100/X$22),X100/X$22,""),"")</f>
        <v/>
      </c>
      <c r="AO100" s="144" t="str">
        <f>IF('Innovation potential'!$A100=2,IF(ISNUMBER(U100/J100),U100/J100,""),"")</f>
        <v/>
      </c>
      <c r="AP100" s="144" t="str">
        <f>IF('Innovation potential'!$A100=2,IF(ISNUMBER(V100/K100),V100/K100,""),"")</f>
        <v/>
      </c>
      <c r="AQ100" s="144" t="str">
        <f>IF('Innovation potential'!$A100=2,IF(ISNUMBER(W100/L100),W100/L100,""),"")</f>
        <v/>
      </c>
      <c r="AR100" s="144" t="str">
        <f>IF('Innovation potential'!$A100=2,IF(ISNUMBER(X100/M100),X100/M100,""),"")</f>
        <v/>
      </c>
    </row>
    <row r="101" spans="1:44" x14ac:dyDescent="0.2">
      <c r="A101" s="39">
        <f>'Industry selection'!C101</f>
        <v>1</v>
      </c>
      <c r="B101" s="2">
        <v>24.3</v>
      </c>
      <c r="C101" s="2" t="s">
        <v>204</v>
      </c>
      <c r="D101" s="2">
        <f>COUNTIF('Ukraine INN'!$B$6:$B$429,'Innovation potential'!$B101)</f>
        <v>1</v>
      </c>
      <c r="E101" s="9">
        <f ca="1">IF($D101&gt;0,SUMIF('Ukraine INN'!$B$6:$B$429,'Innovation potential'!$B101,'Ukraine INN'!D$6:D$429)/$D101,"")</f>
        <v>14.814814814814813</v>
      </c>
      <c r="F101" s="9">
        <f ca="1">IF($D101&gt;0,SUMIF('Ukraine INN'!$B$6:$B$429,'Innovation potential'!$B101,'Ukraine INN'!E$6:E$429)/$D101,"")</f>
        <v>13.580246913580247</v>
      </c>
      <c r="G101" s="9">
        <f ca="1">IF($D101&gt;0,SUMIF('Ukraine INN'!$B$6:$B$429,'Innovation potential'!$B101,'Ukraine INN'!F$6:F$429)/$D101,"")</f>
        <v>3.7037037037037033</v>
      </c>
      <c r="H101" s="9">
        <f ca="1">IF($D101&gt;0,SUMIF('Ukraine INN'!$B$6:$B$429,'Innovation potential'!$B101,'Ukraine INN'!G$6:G$429)/$D101,"")</f>
        <v>6.1728395061728394</v>
      </c>
      <c r="J101" s="9">
        <f ca="1">IF($D101&gt;0,SUMIF('Ukraine INN'!$B$6:$B$429,'Innovation potential'!$B101,'Ukraine INN'!I$6:I$429)/$D101,"")</f>
        <v>10.112359550561797</v>
      </c>
      <c r="K101" s="9">
        <f ca="1">IF($D101&gt;0,SUMIF('Ukraine INN'!$B$6:$B$429,'Innovation potential'!$B101,'Ukraine INN'!J$6:J$429)/$D101,"")</f>
        <v>10.112359550561797</v>
      </c>
      <c r="L101" s="9">
        <f ca="1">IF($D101&gt;0,SUMIF('Ukraine INN'!$B$6:$B$429,'Innovation potential'!$B101,'Ukraine INN'!K$6:K$429)/$D101,"")</f>
        <v>6.7415730337078648</v>
      </c>
      <c r="M101" s="9">
        <f ca="1">IF($D101&gt;0,SUMIF('Ukraine INN'!$B$6:$B$429,'Innovation potential'!$B101,'Ukraine INN'!L$6:L$429)/$D101,"")</f>
        <v>10.112359550561797</v>
      </c>
      <c r="O101" s="2">
        <f>COUNTIF('REGION INN'!$B$6:$B$429,'Innovation potential'!$B101)</f>
        <v>1</v>
      </c>
      <c r="P101" s="9">
        <f ca="1">IF($O101&gt;0,SUMIF('REGION INN'!$B$6:$B$429,'Innovation potential'!$B101,'REGION INN'!D$6:D$429)/$O101,"")</f>
        <v>33.333333333333329</v>
      </c>
      <c r="Q101" s="9">
        <f ca="1">IF($O101&gt;0,SUMIF('REGION INN'!$B$6:$B$429,'Innovation potential'!$B101,'REGION INN'!E$6:E$429)/$O101,"")</f>
        <v>33.333333333333329</v>
      </c>
      <c r="R101" s="9">
        <f ca="1">IF($O101&gt;0,SUMIF('REGION INN'!$B$6:$B$429,'Innovation potential'!$B101,'REGION INN'!F$6:F$429)/$O101,"")</f>
        <v>0</v>
      </c>
      <c r="S101" s="9">
        <f ca="1">IF($O101&gt;0,SUMIF('REGION INN'!$B$6:$B$429,'Innovation potential'!$B101,'REGION INN'!G$6:G$429)/$O101,"")</f>
        <v>0</v>
      </c>
      <c r="U101" s="9">
        <f ca="1">IF($O101&gt;0,SUMIF('REGION INN'!$B$6:$B$429,'Innovation potential'!$B101,'REGION INN'!I$6:I$429)/$O101,"")</f>
        <v>33.333333333333329</v>
      </c>
      <c r="V101" s="9">
        <f ca="1">IF($O101&gt;0,SUMIF('REGION INN'!$B$6:$B$429,'Innovation potential'!$B101,'REGION INN'!J$6:J$429)/$O101,"")</f>
        <v>33.333333333333329</v>
      </c>
      <c r="W101" s="9">
        <f ca="1">IF($O101&gt;0,SUMIF('REGION INN'!$B$6:$B$429,'Innovation potential'!$B101,'REGION INN'!K$6:K$429)/$O101,"")</f>
        <v>0</v>
      </c>
      <c r="X101" s="9">
        <f ca="1">IF($O101&gt;0,SUMIF('REGION INN'!$B$6:$B$429,'Innovation potential'!$B101,'REGION INN'!L$6:L$429)/$O101,"")</f>
        <v>0</v>
      </c>
      <c r="Z101" s="144" t="str">
        <f>IF('Innovation potential'!$A101=2,IF(ISNUMBER(P101/P$22),P101/P$22,""),"")</f>
        <v/>
      </c>
      <c r="AA101" s="144" t="str">
        <f>IF('Innovation potential'!$A101=2,IF(ISNUMBER(Q101/Q$22),Q101/Q$22,""),"")</f>
        <v/>
      </c>
      <c r="AB101" s="144" t="str">
        <f>IF('Innovation potential'!$A101=2,IF(ISNUMBER(R101/R$22),R101/R$22,""),"")</f>
        <v/>
      </c>
      <c r="AC101" s="144" t="str">
        <f>IF('Innovation potential'!$A101=2,IF(ISNUMBER(S101/S$22),S101/S$22,""),"")</f>
        <v/>
      </c>
      <c r="AE101" s="144" t="str">
        <f>IF('Innovation potential'!$A101=2,IF(ISNUMBER(P101/E101),P101/E101,""),"")</f>
        <v/>
      </c>
      <c r="AF101" s="144" t="str">
        <f>IF('Innovation potential'!$A101=2,IF(ISNUMBER(Q101/F101),Q101/F101,""),"")</f>
        <v/>
      </c>
      <c r="AG101" s="144" t="str">
        <f>IF('Innovation potential'!$A101=2,IF(ISNUMBER(R101/G101),R101/G101,""),"")</f>
        <v/>
      </c>
      <c r="AH101" s="144" t="str">
        <f>IF('Innovation potential'!$A101=2,IF(ISNUMBER(S101/H101),S101/H101,""),"")</f>
        <v/>
      </c>
      <c r="AJ101" s="144" t="str">
        <f>IF('Innovation potential'!$A101=2,IF(ISNUMBER(U101/U$22),U101/U$22,""),"")</f>
        <v/>
      </c>
      <c r="AK101" s="144" t="str">
        <f>IF('Innovation potential'!$A101=2,IF(ISNUMBER(V101/V$22),V101/V$22,""),"")</f>
        <v/>
      </c>
      <c r="AL101" s="144" t="str">
        <f>IF('Innovation potential'!$A101=2,IF(ISNUMBER(W101/W$22),W101/W$22,""),"")</f>
        <v/>
      </c>
      <c r="AM101" s="144" t="str">
        <f>IF('Innovation potential'!$A101=2,IF(ISNUMBER(X101/X$22),X101/X$22,""),"")</f>
        <v/>
      </c>
      <c r="AO101" s="144" t="str">
        <f>IF('Innovation potential'!$A101=2,IF(ISNUMBER(U101/J101),U101/J101,""),"")</f>
        <v/>
      </c>
      <c r="AP101" s="144" t="str">
        <f>IF('Innovation potential'!$A101=2,IF(ISNUMBER(V101/K101),V101/K101,""),"")</f>
        <v/>
      </c>
      <c r="AQ101" s="144" t="str">
        <f>IF('Innovation potential'!$A101=2,IF(ISNUMBER(W101/L101),W101/L101,""),"")</f>
        <v/>
      </c>
      <c r="AR101" s="144" t="str">
        <f>IF('Innovation potential'!$A101=2,IF(ISNUMBER(X101/M101),X101/M101,""),"")</f>
        <v/>
      </c>
    </row>
    <row r="102" spans="1:44" x14ac:dyDescent="0.2">
      <c r="A102" s="39">
        <f>'Industry selection'!C102</f>
        <v>1</v>
      </c>
      <c r="B102" s="2">
        <v>24.4</v>
      </c>
      <c r="C102" s="2" t="s">
        <v>206</v>
      </c>
      <c r="D102" s="2">
        <f>COUNTIF('Ukraine INN'!$B$6:$B$429,'Innovation potential'!$B102)</f>
        <v>1</v>
      </c>
      <c r="E102" s="9">
        <f ca="1">IF($D102&gt;0,SUMIF('Ukraine INN'!$B$6:$B$429,'Innovation potential'!$B102,'Ukraine INN'!D$6:D$429)/$D102,"")</f>
        <v>8.8888888888888893</v>
      </c>
      <c r="F102" s="9">
        <f ca="1">IF($D102&gt;0,SUMIF('Ukraine INN'!$B$6:$B$429,'Innovation potential'!$B102,'Ukraine INN'!E$6:E$429)/$D102,"")</f>
        <v>20</v>
      </c>
      <c r="G102" s="9">
        <f ca="1">IF($D102&gt;0,SUMIF('Ukraine INN'!$B$6:$B$429,'Innovation potential'!$B102,'Ukraine INN'!F$6:F$429)/$D102,"")</f>
        <v>6.666666666666667</v>
      </c>
      <c r="H102" s="9">
        <f ca="1">IF($D102&gt;0,SUMIF('Ukraine INN'!$B$6:$B$429,'Innovation potential'!$B102,'Ukraine INN'!G$6:G$429)/$D102,"")</f>
        <v>2.2222222222222223</v>
      </c>
      <c r="J102" s="9">
        <f ca="1">IF($D102&gt;0,SUMIF('Ukraine INN'!$B$6:$B$429,'Innovation potential'!$B102,'Ukraine INN'!I$6:I$429)/$D102,"")</f>
        <v>1.8867924528301887</v>
      </c>
      <c r="K102" s="9">
        <f ca="1">IF($D102&gt;0,SUMIF('Ukraine INN'!$B$6:$B$429,'Innovation potential'!$B102,'Ukraine INN'!J$6:J$429)/$D102,"")</f>
        <v>9.433962264150944</v>
      </c>
      <c r="L102" s="9">
        <f ca="1">IF($D102&gt;0,SUMIF('Ukraine INN'!$B$6:$B$429,'Innovation potential'!$B102,'Ukraine INN'!K$6:K$429)/$D102,"")</f>
        <v>5.6603773584905666</v>
      </c>
      <c r="M102" s="9">
        <f ca="1">IF($D102&gt;0,SUMIF('Ukraine INN'!$B$6:$B$429,'Innovation potential'!$B102,'Ukraine INN'!L$6:L$429)/$D102,"")</f>
        <v>5.6603773584905666</v>
      </c>
      <c r="O102" s="2">
        <f>COUNTIF('REGION INN'!$B$6:$B$429,'Innovation potential'!$B102)</f>
        <v>1</v>
      </c>
      <c r="P102" s="9">
        <f ca="1">IF($O102&gt;0,SUMIF('REGION INN'!$B$6:$B$429,'Innovation potential'!$B102,'REGION INN'!D$6:D$429)/$O102,"")</f>
        <v>0</v>
      </c>
      <c r="Q102" s="9">
        <f ca="1">IF($O102&gt;0,SUMIF('REGION INN'!$B$6:$B$429,'Innovation potential'!$B102,'REGION INN'!E$6:E$429)/$O102,"")</f>
        <v>0</v>
      </c>
      <c r="R102" s="9">
        <f ca="1">IF($O102&gt;0,SUMIF('REGION INN'!$B$6:$B$429,'Innovation potential'!$B102,'REGION INN'!F$6:F$429)/$O102,"")</f>
        <v>0</v>
      </c>
      <c r="S102" s="9">
        <f ca="1">IF($O102&gt;0,SUMIF('REGION INN'!$B$6:$B$429,'Innovation potential'!$B102,'REGION INN'!G$6:G$429)/$O102,"")</f>
        <v>0</v>
      </c>
      <c r="U102" s="9">
        <f ca="1">IF($O102&gt;0,SUMIF('REGION INN'!$B$6:$B$429,'Innovation potential'!$B102,'REGION INN'!I$6:I$429)/$O102,"")</f>
        <v>0</v>
      </c>
      <c r="V102" s="9">
        <f ca="1">IF($O102&gt;0,SUMIF('REGION INN'!$B$6:$B$429,'Innovation potential'!$B102,'REGION INN'!J$6:J$429)/$O102,"")</f>
        <v>0</v>
      </c>
      <c r="W102" s="9">
        <f ca="1">IF($O102&gt;0,SUMIF('REGION INN'!$B$6:$B$429,'Innovation potential'!$B102,'REGION INN'!K$6:K$429)/$O102,"")</f>
        <v>0</v>
      </c>
      <c r="X102" s="9">
        <f ca="1">IF($O102&gt;0,SUMIF('REGION INN'!$B$6:$B$429,'Innovation potential'!$B102,'REGION INN'!L$6:L$429)/$O102,"")</f>
        <v>0</v>
      </c>
      <c r="Z102" s="144" t="str">
        <f>IF('Innovation potential'!$A102=2,IF(ISNUMBER(P102/P$22),P102/P$22,""),"")</f>
        <v/>
      </c>
      <c r="AA102" s="144" t="str">
        <f>IF('Innovation potential'!$A102=2,IF(ISNUMBER(Q102/Q$22),Q102/Q$22,""),"")</f>
        <v/>
      </c>
      <c r="AB102" s="144" t="str">
        <f>IF('Innovation potential'!$A102=2,IF(ISNUMBER(R102/R$22),R102/R$22,""),"")</f>
        <v/>
      </c>
      <c r="AC102" s="144" t="str">
        <f>IF('Innovation potential'!$A102=2,IF(ISNUMBER(S102/S$22),S102/S$22,""),"")</f>
        <v/>
      </c>
      <c r="AE102" s="144" t="str">
        <f>IF('Innovation potential'!$A102=2,IF(ISNUMBER(P102/E102),P102/E102,""),"")</f>
        <v/>
      </c>
      <c r="AF102" s="144" t="str">
        <f>IF('Innovation potential'!$A102=2,IF(ISNUMBER(Q102/F102),Q102/F102,""),"")</f>
        <v/>
      </c>
      <c r="AG102" s="144" t="str">
        <f>IF('Innovation potential'!$A102=2,IF(ISNUMBER(R102/G102),R102/G102,""),"")</f>
        <v/>
      </c>
      <c r="AH102" s="144" t="str">
        <f>IF('Innovation potential'!$A102=2,IF(ISNUMBER(S102/H102),S102/H102,""),"")</f>
        <v/>
      </c>
      <c r="AJ102" s="144" t="str">
        <f>IF('Innovation potential'!$A102=2,IF(ISNUMBER(U102/U$22),U102/U$22,""),"")</f>
        <v/>
      </c>
      <c r="AK102" s="144" t="str">
        <f>IF('Innovation potential'!$A102=2,IF(ISNUMBER(V102/V$22),V102/V$22,""),"")</f>
        <v/>
      </c>
      <c r="AL102" s="144" t="str">
        <f>IF('Innovation potential'!$A102=2,IF(ISNUMBER(W102/W$22),W102/W$22,""),"")</f>
        <v/>
      </c>
      <c r="AM102" s="144" t="str">
        <f>IF('Innovation potential'!$A102=2,IF(ISNUMBER(X102/X$22),X102/X$22,""),"")</f>
        <v/>
      </c>
      <c r="AO102" s="144" t="str">
        <f>IF('Innovation potential'!$A102=2,IF(ISNUMBER(U102/J102),U102/J102,""),"")</f>
        <v/>
      </c>
      <c r="AP102" s="144" t="str">
        <f>IF('Innovation potential'!$A102=2,IF(ISNUMBER(V102/K102),V102/K102,""),"")</f>
        <v/>
      </c>
      <c r="AQ102" s="144" t="str">
        <f>IF('Innovation potential'!$A102=2,IF(ISNUMBER(W102/L102),W102/L102,""),"")</f>
        <v/>
      </c>
      <c r="AR102" s="144" t="str">
        <f>IF('Innovation potential'!$A102=2,IF(ISNUMBER(X102/M102),X102/M102,""),"")</f>
        <v/>
      </c>
    </row>
    <row r="103" spans="1:44" x14ac:dyDescent="0.2">
      <c r="A103" s="39">
        <f>'Industry selection'!C103</f>
        <v>1</v>
      </c>
      <c r="B103" s="2">
        <v>24.5</v>
      </c>
      <c r="C103" s="2" t="s">
        <v>208</v>
      </c>
      <c r="D103" s="2">
        <f>COUNTIF('Ukraine INN'!$B$6:$B$429,'Innovation potential'!$B103)</f>
        <v>1</v>
      </c>
      <c r="E103" s="9">
        <f ca="1">IF($D103&gt;0,SUMIF('Ukraine INN'!$B$6:$B$429,'Innovation potential'!$B103,'Ukraine INN'!D$6:D$429)/$D103,"")</f>
        <v>11.475409836065573</v>
      </c>
      <c r="F103" s="9">
        <f ca="1">IF($D103&gt;0,SUMIF('Ukraine INN'!$B$6:$B$429,'Innovation potential'!$B103,'Ukraine INN'!E$6:E$429)/$D103,"")</f>
        <v>8.1967213114754092</v>
      </c>
      <c r="G103" s="9">
        <f ca="1">IF($D103&gt;0,SUMIF('Ukraine INN'!$B$6:$B$429,'Innovation potential'!$B103,'Ukraine INN'!F$6:F$429)/$D103,"")</f>
        <v>9.8360655737704921</v>
      </c>
      <c r="H103" s="9">
        <f ca="1">IF($D103&gt;0,SUMIF('Ukraine INN'!$B$6:$B$429,'Innovation potential'!$B103,'Ukraine INN'!G$6:G$429)/$D103,"")</f>
        <v>8.1967213114754092</v>
      </c>
      <c r="J103" s="9">
        <f ca="1">IF($D103&gt;0,SUMIF('Ukraine INN'!$B$6:$B$429,'Innovation potential'!$B103,'Ukraine INN'!I$6:I$429)/$D103,"")</f>
        <v>10.638297872340425</v>
      </c>
      <c r="K103" s="9">
        <f ca="1">IF($D103&gt;0,SUMIF('Ukraine INN'!$B$6:$B$429,'Innovation potential'!$B103,'Ukraine INN'!J$6:J$429)/$D103,"")</f>
        <v>14.893617021276595</v>
      </c>
      <c r="L103" s="9">
        <f ca="1">IF($D103&gt;0,SUMIF('Ukraine INN'!$B$6:$B$429,'Innovation potential'!$B103,'Ukraine INN'!K$6:K$429)/$D103,"")</f>
        <v>6.3829787234042552</v>
      </c>
      <c r="M103" s="9">
        <f ca="1">IF($D103&gt;0,SUMIF('Ukraine INN'!$B$6:$B$429,'Innovation potential'!$B103,'Ukraine INN'!L$6:L$429)/$D103,"")</f>
        <v>0</v>
      </c>
      <c r="O103" s="2">
        <f>COUNTIF('REGION INN'!$B$6:$B$429,'Innovation potential'!$B103)</f>
        <v>1</v>
      </c>
      <c r="P103" s="9">
        <f ca="1">IF($O103&gt;0,SUMIF('REGION INN'!$B$6:$B$429,'Innovation potential'!$B103,'REGION INN'!D$6:D$429)/$O103,"")</f>
        <v>0</v>
      </c>
      <c r="Q103" s="9">
        <f ca="1">IF($O103&gt;0,SUMIF('REGION INN'!$B$6:$B$429,'Innovation potential'!$B103,'REGION INN'!E$6:E$429)/$O103,"")</f>
        <v>0</v>
      </c>
      <c r="R103" s="9">
        <f ca="1">IF($O103&gt;0,SUMIF('REGION INN'!$B$6:$B$429,'Innovation potential'!$B103,'REGION INN'!F$6:F$429)/$O103,"")</f>
        <v>0</v>
      </c>
      <c r="S103" s="9">
        <f ca="1">IF($O103&gt;0,SUMIF('REGION INN'!$B$6:$B$429,'Innovation potential'!$B103,'REGION INN'!G$6:G$429)/$O103,"")</f>
        <v>0</v>
      </c>
      <c r="U103" s="9">
        <f ca="1">IF($O103&gt;0,SUMIF('REGION INN'!$B$6:$B$429,'Innovation potential'!$B103,'REGION INN'!I$6:I$429)/$O103,"")</f>
        <v>0</v>
      </c>
      <c r="V103" s="9">
        <f ca="1">IF($O103&gt;0,SUMIF('REGION INN'!$B$6:$B$429,'Innovation potential'!$B103,'REGION INN'!J$6:J$429)/$O103,"")</f>
        <v>0</v>
      </c>
      <c r="W103" s="9">
        <f ca="1">IF($O103&gt;0,SUMIF('REGION INN'!$B$6:$B$429,'Innovation potential'!$B103,'REGION INN'!K$6:K$429)/$O103,"")</f>
        <v>0</v>
      </c>
      <c r="X103" s="9">
        <f ca="1">IF($O103&gt;0,SUMIF('REGION INN'!$B$6:$B$429,'Innovation potential'!$B103,'REGION INN'!L$6:L$429)/$O103,"")</f>
        <v>0</v>
      </c>
      <c r="Z103" s="144" t="str">
        <f>IF('Innovation potential'!$A103=2,IF(ISNUMBER(P103/P$22),P103/P$22,""),"")</f>
        <v/>
      </c>
      <c r="AA103" s="144" t="str">
        <f>IF('Innovation potential'!$A103=2,IF(ISNUMBER(Q103/Q$22),Q103/Q$22,""),"")</f>
        <v/>
      </c>
      <c r="AB103" s="144" t="str">
        <f>IF('Innovation potential'!$A103=2,IF(ISNUMBER(R103/R$22),R103/R$22,""),"")</f>
        <v/>
      </c>
      <c r="AC103" s="144" t="str">
        <f>IF('Innovation potential'!$A103=2,IF(ISNUMBER(S103/S$22),S103/S$22,""),"")</f>
        <v/>
      </c>
      <c r="AE103" s="144" t="str">
        <f>IF('Innovation potential'!$A103=2,IF(ISNUMBER(P103/E103),P103/E103,""),"")</f>
        <v/>
      </c>
      <c r="AF103" s="144" t="str">
        <f>IF('Innovation potential'!$A103=2,IF(ISNUMBER(Q103/F103),Q103/F103,""),"")</f>
        <v/>
      </c>
      <c r="AG103" s="144" t="str">
        <f>IF('Innovation potential'!$A103=2,IF(ISNUMBER(R103/G103),R103/G103,""),"")</f>
        <v/>
      </c>
      <c r="AH103" s="144" t="str">
        <f>IF('Innovation potential'!$A103=2,IF(ISNUMBER(S103/H103),S103/H103,""),"")</f>
        <v/>
      </c>
      <c r="AJ103" s="144" t="str">
        <f>IF('Innovation potential'!$A103=2,IF(ISNUMBER(U103/U$22),U103/U$22,""),"")</f>
        <v/>
      </c>
      <c r="AK103" s="144" t="str">
        <f>IF('Innovation potential'!$A103=2,IF(ISNUMBER(V103/V$22),V103/V$22,""),"")</f>
        <v/>
      </c>
      <c r="AL103" s="144" t="str">
        <f>IF('Innovation potential'!$A103=2,IF(ISNUMBER(W103/W$22),W103/W$22,""),"")</f>
        <v/>
      </c>
      <c r="AM103" s="144" t="str">
        <f>IF('Innovation potential'!$A103=2,IF(ISNUMBER(X103/X$22),X103/X$22,""),"")</f>
        <v/>
      </c>
      <c r="AO103" s="144" t="str">
        <f>IF('Innovation potential'!$A103=2,IF(ISNUMBER(U103/J103),U103/J103,""),"")</f>
        <v/>
      </c>
      <c r="AP103" s="144" t="str">
        <f>IF('Innovation potential'!$A103=2,IF(ISNUMBER(V103/K103),V103/K103,""),"")</f>
        <v/>
      </c>
      <c r="AQ103" s="144" t="str">
        <f>IF('Innovation potential'!$A103=2,IF(ISNUMBER(W103/L103),W103/L103,""),"")</f>
        <v/>
      </c>
      <c r="AR103" s="144" t="str">
        <f>IF('Innovation potential'!$A103=2,IF(ISNUMBER(X103/M103),X103/M103,""),"")</f>
        <v/>
      </c>
    </row>
    <row r="104" spans="1:44" x14ac:dyDescent="0.2">
      <c r="A104" s="39" t="str">
        <f>'Industry selection'!C104</f>
        <v/>
      </c>
      <c r="B104" s="2">
        <v>25</v>
      </c>
      <c r="C104" s="2" t="s">
        <v>210</v>
      </c>
      <c r="D104" s="2">
        <f>COUNTIF('Ukraine INN'!$B$6:$B$429,'Innovation potential'!$B104)</f>
        <v>1</v>
      </c>
      <c r="E104" s="9">
        <f ca="1">IF($D104&gt;0,SUMIF('Ukraine INN'!$B$6:$B$429,'Innovation potential'!$B104,'Ukraine INN'!D$6:D$429)/$D104,"")</f>
        <v>6.3983488132094939</v>
      </c>
      <c r="F104" s="9">
        <f ca="1">IF($D104&gt;0,SUMIF('Ukraine INN'!$B$6:$B$429,'Innovation potential'!$B104,'Ukraine INN'!E$6:E$429)/$D104,"")</f>
        <v>7.4303405572755414</v>
      </c>
      <c r="G104" s="9">
        <f ca="1">IF($D104&gt;0,SUMIF('Ukraine INN'!$B$6:$B$429,'Innovation potential'!$B104,'Ukraine INN'!F$6:F$429)/$D104,"")</f>
        <v>4.3343653250773997</v>
      </c>
      <c r="H104" s="9">
        <f ca="1">IF($D104&gt;0,SUMIF('Ukraine INN'!$B$6:$B$429,'Innovation potential'!$B104,'Ukraine INN'!G$6:G$429)/$D104,"")</f>
        <v>5.3663570691434463</v>
      </c>
      <c r="J104" s="9">
        <f ca="1">IF($D104&gt;0,SUMIF('Ukraine INN'!$B$6:$B$429,'Innovation potential'!$B104,'Ukraine INN'!I$6:I$429)/$D104,"")</f>
        <v>8.7096774193548381</v>
      </c>
      <c r="K104" s="9">
        <f ca="1">IF($D104&gt;0,SUMIF('Ukraine INN'!$B$6:$B$429,'Innovation potential'!$B104,'Ukraine INN'!J$6:J$429)/$D104,"")</f>
        <v>12.903225806451612</v>
      </c>
      <c r="L104" s="9">
        <f ca="1">IF($D104&gt;0,SUMIF('Ukraine INN'!$B$6:$B$429,'Innovation potential'!$B104,'Ukraine INN'!K$6:K$429)/$D104,"")</f>
        <v>9.3548387096774199</v>
      </c>
      <c r="M104" s="9">
        <f ca="1">IF($D104&gt;0,SUMIF('Ukraine INN'!$B$6:$B$429,'Innovation potential'!$B104,'Ukraine INN'!L$6:L$429)/$D104,"")</f>
        <v>11.720430107526882</v>
      </c>
      <c r="O104" s="2">
        <f>COUNTIF('REGION INN'!$B$6:$B$429,'Innovation potential'!$B104)</f>
        <v>1</v>
      </c>
      <c r="P104" s="9">
        <f ca="1">IF($O104&gt;0,SUMIF('REGION INN'!$B$6:$B$429,'Innovation potential'!$B104,'REGION INN'!D$6:D$429)/$O104,"")</f>
        <v>5.5555555555555554</v>
      </c>
      <c r="Q104" s="9">
        <f ca="1">IF($O104&gt;0,SUMIF('REGION INN'!$B$6:$B$429,'Innovation potential'!$B104,'REGION INN'!E$6:E$429)/$O104,"")</f>
        <v>0</v>
      </c>
      <c r="R104" s="9">
        <f ca="1">IF($O104&gt;0,SUMIF('REGION INN'!$B$6:$B$429,'Innovation potential'!$B104,'REGION INN'!F$6:F$429)/$O104,"")</f>
        <v>0</v>
      </c>
      <c r="S104" s="9">
        <f ca="1">IF($O104&gt;0,SUMIF('REGION INN'!$B$6:$B$429,'Innovation potential'!$B104,'REGION INN'!G$6:G$429)/$O104,"")</f>
        <v>0</v>
      </c>
      <c r="U104" s="9">
        <f ca="1">IF($O104&gt;0,SUMIF('REGION INN'!$B$6:$B$429,'Innovation potential'!$B104,'REGION INN'!I$6:I$429)/$O104,"")</f>
        <v>6.25</v>
      </c>
      <c r="V104" s="9">
        <f ca="1">IF($O104&gt;0,SUMIF('REGION INN'!$B$6:$B$429,'Innovation potential'!$B104,'REGION INN'!J$6:J$429)/$O104,"")</f>
        <v>0</v>
      </c>
      <c r="W104" s="9">
        <f ca="1">IF($O104&gt;0,SUMIF('REGION INN'!$B$6:$B$429,'Innovation potential'!$B104,'REGION INN'!K$6:K$429)/$O104,"")</f>
        <v>6.25</v>
      </c>
      <c r="X104" s="9">
        <f ca="1">IF($O104&gt;0,SUMIF('REGION INN'!$B$6:$B$429,'Innovation potential'!$B104,'REGION INN'!L$6:L$429)/$O104,"")</f>
        <v>0</v>
      </c>
      <c r="Z104" s="144" t="str">
        <f>IF('Innovation potential'!$A104=2,IF(ISNUMBER(P104/P$22),P104/P$22,""),"")</f>
        <v/>
      </c>
      <c r="AA104" s="144" t="str">
        <f>IF('Innovation potential'!$A104=2,IF(ISNUMBER(Q104/Q$22),Q104/Q$22,""),"")</f>
        <v/>
      </c>
      <c r="AB104" s="144" t="str">
        <f>IF('Innovation potential'!$A104=2,IF(ISNUMBER(R104/R$22),R104/R$22,""),"")</f>
        <v/>
      </c>
      <c r="AC104" s="144" t="str">
        <f>IF('Innovation potential'!$A104=2,IF(ISNUMBER(S104/S$22),S104/S$22,""),"")</f>
        <v/>
      </c>
      <c r="AE104" s="144" t="str">
        <f>IF('Innovation potential'!$A104=2,IF(ISNUMBER(P104/E104),P104/E104,""),"")</f>
        <v/>
      </c>
      <c r="AF104" s="144" t="str">
        <f>IF('Innovation potential'!$A104=2,IF(ISNUMBER(Q104/F104),Q104/F104,""),"")</f>
        <v/>
      </c>
      <c r="AG104" s="144" t="str">
        <f>IF('Innovation potential'!$A104=2,IF(ISNUMBER(R104/G104),R104/G104,""),"")</f>
        <v/>
      </c>
      <c r="AH104" s="144" t="str">
        <f>IF('Innovation potential'!$A104=2,IF(ISNUMBER(S104/H104),S104/H104,""),"")</f>
        <v/>
      </c>
      <c r="AJ104" s="144" t="str">
        <f>IF('Innovation potential'!$A104=2,IF(ISNUMBER(U104/U$22),U104/U$22,""),"")</f>
        <v/>
      </c>
      <c r="AK104" s="144" t="str">
        <f>IF('Innovation potential'!$A104=2,IF(ISNUMBER(V104/V$22),V104/V$22,""),"")</f>
        <v/>
      </c>
      <c r="AL104" s="144" t="str">
        <f>IF('Innovation potential'!$A104=2,IF(ISNUMBER(W104/W$22),W104/W$22,""),"")</f>
        <v/>
      </c>
      <c r="AM104" s="144" t="str">
        <f>IF('Innovation potential'!$A104=2,IF(ISNUMBER(X104/X$22),X104/X$22,""),"")</f>
        <v/>
      </c>
      <c r="AO104" s="144" t="str">
        <f>IF('Innovation potential'!$A104=2,IF(ISNUMBER(U104/J104),U104/J104,""),"")</f>
        <v/>
      </c>
      <c r="AP104" s="144" t="str">
        <f>IF('Innovation potential'!$A104=2,IF(ISNUMBER(V104/K104),V104/K104,""),"")</f>
        <v/>
      </c>
      <c r="AQ104" s="144" t="str">
        <f>IF('Innovation potential'!$A104=2,IF(ISNUMBER(W104/L104),W104/L104,""),"")</f>
        <v/>
      </c>
      <c r="AR104" s="144" t="str">
        <f>IF('Innovation potential'!$A104=2,IF(ISNUMBER(X104/M104),X104/M104,""),"")</f>
        <v/>
      </c>
    </row>
    <row r="105" spans="1:44" x14ac:dyDescent="0.2">
      <c r="A105" s="39">
        <f>'Industry selection'!C105</f>
        <v>2</v>
      </c>
      <c r="B105" s="2">
        <v>25.1</v>
      </c>
      <c r="C105" s="2" t="s">
        <v>212</v>
      </c>
      <c r="D105" s="2">
        <f>COUNTIF('Ukraine INN'!$B$6:$B$429,'Innovation potential'!$B105)</f>
        <v>1</v>
      </c>
      <c r="E105" s="9">
        <f ca="1">IF($D105&gt;0,SUMIF('Ukraine INN'!$B$6:$B$429,'Innovation potential'!$B105,'Ukraine INN'!D$6:D$429)/$D105,"")</f>
        <v>4.225352112676056</v>
      </c>
      <c r="F105" s="9">
        <f ca="1">IF($D105&gt;0,SUMIF('Ukraine INN'!$B$6:$B$429,'Innovation potential'!$B105,'Ukraine INN'!E$6:E$429)/$D105,"")</f>
        <v>6.3380281690140841</v>
      </c>
      <c r="G105" s="9">
        <f ca="1">IF($D105&gt;0,SUMIF('Ukraine INN'!$B$6:$B$429,'Innovation potential'!$B105,'Ukraine INN'!F$6:F$429)/$D105,"")</f>
        <v>2.8169014084507045</v>
      </c>
      <c r="H105" s="9">
        <f ca="1">IF($D105&gt;0,SUMIF('Ukraine INN'!$B$6:$B$429,'Innovation potential'!$B105,'Ukraine INN'!G$6:G$429)/$D105,"")</f>
        <v>7.3943661971830981</v>
      </c>
      <c r="J105" s="9">
        <f ca="1">IF($D105&gt;0,SUMIF('Ukraine INN'!$B$6:$B$429,'Innovation potential'!$B105,'Ukraine INN'!I$6:I$429)/$D105,"")</f>
        <v>5.3278688524590159</v>
      </c>
      <c r="K105" s="9">
        <f ca="1">IF($D105&gt;0,SUMIF('Ukraine INN'!$B$6:$B$429,'Innovation potential'!$B105,'Ukraine INN'!J$6:J$429)/$D105,"")</f>
        <v>9.4262295081967213</v>
      </c>
      <c r="L105" s="9">
        <f ca="1">IF($D105&gt;0,SUMIF('Ukraine INN'!$B$6:$B$429,'Innovation potential'!$B105,'Ukraine INN'!K$6:K$429)/$D105,"")</f>
        <v>7.7868852459016393</v>
      </c>
      <c r="M105" s="9">
        <f ca="1">IF($D105&gt;0,SUMIF('Ukraine INN'!$B$6:$B$429,'Innovation potential'!$B105,'Ukraine INN'!L$6:L$429)/$D105,"")</f>
        <v>10.655737704918032</v>
      </c>
      <c r="O105" s="2">
        <f>COUNTIF('REGION INN'!$B$6:$B$429,'Innovation potential'!$B105)</f>
        <v>1</v>
      </c>
      <c r="P105" s="9">
        <f ca="1">IF($O105&gt;0,SUMIF('REGION INN'!$B$6:$B$429,'Innovation potential'!$B105,'REGION INN'!D$6:D$429)/$O105,"")</f>
        <v>0</v>
      </c>
      <c r="Q105" s="9">
        <f ca="1">IF($O105&gt;0,SUMIF('REGION INN'!$B$6:$B$429,'Innovation potential'!$B105,'REGION INN'!E$6:E$429)/$O105,"")</f>
        <v>0</v>
      </c>
      <c r="R105" s="9">
        <f ca="1">IF($O105&gt;0,SUMIF('REGION INN'!$B$6:$B$429,'Innovation potential'!$B105,'REGION INN'!F$6:F$429)/$O105,"")</f>
        <v>0</v>
      </c>
      <c r="S105" s="9">
        <f ca="1">IF($O105&gt;0,SUMIF('REGION INN'!$B$6:$B$429,'Innovation potential'!$B105,'REGION INN'!G$6:G$429)/$O105,"")</f>
        <v>0</v>
      </c>
      <c r="U105" s="9">
        <f ca="1">IF($O105&gt;0,SUMIF('REGION INN'!$B$6:$B$429,'Innovation potential'!$B105,'REGION INN'!I$6:I$429)/$O105,"")</f>
        <v>0</v>
      </c>
      <c r="V105" s="9">
        <f ca="1">IF($O105&gt;0,SUMIF('REGION INN'!$B$6:$B$429,'Innovation potential'!$B105,'REGION INN'!J$6:J$429)/$O105,"")</f>
        <v>0</v>
      </c>
      <c r="W105" s="9">
        <f ca="1">IF($O105&gt;0,SUMIF('REGION INN'!$B$6:$B$429,'Innovation potential'!$B105,'REGION INN'!K$6:K$429)/$O105,"")</f>
        <v>0</v>
      </c>
      <c r="X105" s="9">
        <f ca="1">IF($O105&gt;0,SUMIF('REGION INN'!$B$6:$B$429,'Innovation potential'!$B105,'REGION INN'!L$6:L$429)/$O105,"")</f>
        <v>0</v>
      </c>
      <c r="Z105" s="144">
        <f ca="1">IF('Innovation potential'!$A105=2,IF(ISNUMBER(P105/P$22),P105/P$22,""),"")</f>
        <v>0</v>
      </c>
      <c r="AA105" s="144">
        <f ca="1">IF('Innovation potential'!$A105=2,IF(ISNUMBER(Q105/Q$22),Q105/Q$22,""),"")</f>
        <v>0</v>
      </c>
      <c r="AB105" s="144">
        <f ca="1">IF('Innovation potential'!$A105=2,IF(ISNUMBER(R105/R$22),R105/R$22,""),"")</f>
        <v>0</v>
      </c>
      <c r="AC105" s="144">
        <f ca="1">IF('Innovation potential'!$A105=2,IF(ISNUMBER(S105/S$22),S105/S$22,""),"")</f>
        <v>0</v>
      </c>
      <c r="AE105" s="144">
        <f ca="1">IF('Innovation potential'!$A105=2,IF(ISNUMBER(P105/E105),P105/E105,""),"")</f>
        <v>0</v>
      </c>
      <c r="AF105" s="144">
        <f ca="1">IF('Innovation potential'!$A105=2,IF(ISNUMBER(Q105/F105),Q105/F105,""),"")</f>
        <v>0</v>
      </c>
      <c r="AG105" s="144">
        <f ca="1">IF('Innovation potential'!$A105=2,IF(ISNUMBER(R105/G105),R105/G105,""),"")</f>
        <v>0</v>
      </c>
      <c r="AH105" s="144">
        <f ca="1">IF('Innovation potential'!$A105=2,IF(ISNUMBER(S105/H105),S105/H105,""),"")</f>
        <v>0</v>
      </c>
      <c r="AJ105" s="144">
        <f ca="1">IF('Innovation potential'!$A105=2,IF(ISNUMBER(U105/U$22),U105/U$22,""),"")</f>
        <v>0</v>
      </c>
      <c r="AK105" s="144">
        <f ca="1">IF('Innovation potential'!$A105=2,IF(ISNUMBER(V105/V$22),V105/V$22,""),"")</f>
        <v>0</v>
      </c>
      <c r="AL105" s="144">
        <f ca="1">IF('Innovation potential'!$A105=2,IF(ISNUMBER(W105/W$22),W105/W$22,""),"")</f>
        <v>0</v>
      </c>
      <c r="AM105" s="144">
        <f ca="1">IF('Innovation potential'!$A105=2,IF(ISNUMBER(X105/X$22),X105/X$22,""),"")</f>
        <v>0</v>
      </c>
      <c r="AO105" s="144">
        <f ca="1">IF('Innovation potential'!$A105=2,IF(ISNUMBER(U105/J105),U105/J105,""),"")</f>
        <v>0</v>
      </c>
      <c r="AP105" s="144">
        <f ca="1">IF('Innovation potential'!$A105=2,IF(ISNUMBER(V105/K105),V105/K105,""),"")</f>
        <v>0</v>
      </c>
      <c r="AQ105" s="144">
        <f ca="1">IF('Innovation potential'!$A105=2,IF(ISNUMBER(W105/L105),W105/L105,""),"")</f>
        <v>0</v>
      </c>
      <c r="AR105" s="144">
        <f ca="1">IF('Innovation potential'!$A105=2,IF(ISNUMBER(X105/M105),X105/M105,""),"")</f>
        <v>0</v>
      </c>
    </row>
    <row r="106" spans="1:44" x14ac:dyDescent="0.2">
      <c r="A106" s="39">
        <f>'Industry selection'!C106</f>
        <v>2</v>
      </c>
      <c r="B106" s="2">
        <v>25.2</v>
      </c>
      <c r="C106" s="2" t="s">
        <v>214</v>
      </c>
      <c r="D106" s="2">
        <f>COUNTIF('Ukraine INN'!$B$6:$B$429,'Innovation potential'!$B106)</f>
        <v>1</v>
      </c>
      <c r="E106" s="9">
        <f ca="1">IF($D106&gt;0,SUMIF('Ukraine INN'!$B$6:$B$429,'Innovation potential'!$B106,'Ukraine INN'!D$6:D$429)/$D106,"")</f>
        <v>18.181818181818183</v>
      </c>
      <c r="F106" s="9">
        <f ca="1">IF($D106&gt;0,SUMIF('Ukraine INN'!$B$6:$B$429,'Innovation potential'!$B106,'Ukraine INN'!E$6:E$429)/$D106,"")</f>
        <v>13.636363636363635</v>
      </c>
      <c r="G106" s="9">
        <f ca="1">IF($D106&gt;0,SUMIF('Ukraine INN'!$B$6:$B$429,'Innovation potential'!$B106,'Ukraine INN'!F$6:F$429)/$D106,"")</f>
        <v>6.0606060606060606</v>
      </c>
      <c r="H106" s="9">
        <f ca="1">IF($D106&gt;0,SUMIF('Ukraine INN'!$B$6:$B$429,'Innovation potential'!$B106,'Ukraine INN'!G$6:G$429)/$D106,"")</f>
        <v>7.5757575757575761</v>
      </c>
      <c r="J106" s="9">
        <f ca="1">IF($D106&gt;0,SUMIF('Ukraine INN'!$B$6:$B$429,'Innovation potential'!$B106,'Ukraine INN'!I$6:I$429)/$D106,"")</f>
        <v>9.8591549295774641</v>
      </c>
      <c r="K106" s="9">
        <f ca="1">IF($D106&gt;0,SUMIF('Ukraine INN'!$B$6:$B$429,'Innovation potential'!$B106,'Ukraine INN'!J$6:J$429)/$D106,"")</f>
        <v>16.901408450704224</v>
      </c>
      <c r="L106" s="9">
        <f ca="1">IF($D106&gt;0,SUMIF('Ukraine INN'!$B$6:$B$429,'Innovation potential'!$B106,'Ukraine INN'!K$6:K$429)/$D106,"")</f>
        <v>8.4507042253521121</v>
      </c>
      <c r="M106" s="9">
        <f ca="1">IF($D106&gt;0,SUMIF('Ukraine INN'!$B$6:$B$429,'Innovation potential'!$B106,'Ukraine INN'!L$6:L$429)/$D106,"")</f>
        <v>15.492957746478872</v>
      </c>
      <c r="O106" s="2">
        <f>COUNTIF('REGION INN'!$B$6:$B$429,'Innovation potential'!$B106)</f>
        <v>1</v>
      </c>
      <c r="P106" s="9">
        <f ca="1">IF($O106&gt;0,SUMIF('REGION INN'!$B$6:$B$429,'Innovation potential'!$B106,'REGION INN'!D$6:D$429)/$O106,"")</f>
        <v>0</v>
      </c>
      <c r="Q106" s="9">
        <f ca="1">IF($O106&gt;0,SUMIF('REGION INN'!$B$6:$B$429,'Innovation potential'!$B106,'REGION INN'!E$6:E$429)/$O106,"")</f>
        <v>0</v>
      </c>
      <c r="R106" s="9">
        <f ca="1">IF($O106&gt;0,SUMIF('REGION INN'!$B$6:$B$429,'Innovation potential'!$B106,'REGION INN'!F$6:F$429)/$O106,"")</f>
        <v>0</v>
      </c>
      <c r="S106" s="9">
        <f ca="1">IF($O106&gt;0,SUMIF('REGION INN'!$B$6:$B$429,'Innovation potential'!$B106,'REGION INN'!G$6:G$429)/$O106,"")</f>
        <v>0</v>
      </c>
      <c r="U106" s="9">
        <f ca="1">IF($O106&gt;0,SUMIF('REGION INN'!$B$6:$B$429,'Innovation potential'!$B106,'REGION INN'!I$6:I$429)/$O106,"")</f>
        <v>0</v>
      </c>
      <c r="V106" s="9">
        <f ca="1">IF($O106&gt;0,SUMIF('REGION INN'!$B$6:$B$429,'Innovation potential'!$B106,'REGION INN'!J$6:J$429)/$O106,"")</f>
        <v>0</v>
      </c>
      <c r="W106" s="9">
        <f ca="1">IF($O106&gt;0,SUMIF('REGION INN'!$B$6:$B$429,'Innovation potential'!$B106,'REGION INN'!K$6:K$429)/$O106,"")</f>
        <v>0</v>
      </c>
      <c r="X106" s="9">
        <f ca="1">IF($O106&gt;0,SUMIF('REGION INN'!$B$6:$B$429,'Innovation potential'!$B106,'REGION INN'!L$6:L$429)/$O106,"")</f>
        <v>0</v>
      </c>
      <c r="Z106" s="144">
        <f ca="1">IF('Innovation potential'!$A106=2,IF(ISNUMBER(P106/P$22),P106/P$22,""),"")</f>
        <v>0</v>
      </c>
      <c r="AA106" s="144">
        <f ca="1">IF('Innovation potential'!$A106=2,IF(ISNUMBER(Q106/Q$22),Q106/Q$22,""),"")</f>
        <v>0</v>
      </c>
      <c r="AB106" s="144">
        <f ca="1">IF('Innovation potential'!$A106=2,IF(ISNUMBER(R106/R$22),R106/R$22,""),"")</f>
        <v>0</v>
      </c>
      <c r="AC106" s="144">
        <f ca="1">IF('Innovation potential'!$A106=2,IF(ISNUMBER(S106/S$22),S106/S$22,""),"")</f>
        <v>0</v>
      </c>
      <c r="AE106" s="144">
        <f ca="1">IF('Innovation potential'!$A106=2,IF(ISNUMBER(P106/E106),P106/E106,""),"")</f>
        <v>0</v>
      </c>
      <c r="AF106" s="144">
        <f ca="1">IF('Innovation potential'!$A106=2,IF(ISNUMBER(Q106/F106),Q106/F106,""),"")</f>
        <v>0</v>
      </c>
      <c r="AG106" s="144">
        <f ca="1">IF('Innovation potential'!$A106=2,IF(ISNUMBER(R106/G106),R106/G106,""),"")</f>
        <v>0</v>
      </c>
      <c r="AH106" s="144">
        <f ca="1">IF('Innovation potential'!$A106=2,IF(ISNUMBER(S106/H106),S106/H106,""),"")</f>
        <v>0</v>
      </c>
      <c r="AJ106" s="144">
        <f ca="1">IF('Innovation potential'!$A106=2,IF(ISNUMBER(U106/U$22),U106/U$22,""),"")</f>
        <v>0</v>
      </c>
      <c r="AK106" s="144">
        <f ca="1">IF('Innovation potential'!$A106=2,IF(ISNUMBER(V106/V$22),V106/V$22,""),"")</f>
        <v>0</v>
      </c>
      <c r="AL106" s="144">
        <f ca="1">IF('Innovation potential'!$A106=2,IF(ISNUMBER(W106/W$22),W106/W$22,""),"")</f>
        <v>0</v>
      </c>
      <c r="AM106" s="144">
        <f ca="1">IF('Innovation potential'!$A106=2,IF(ISNUMBER(X106/X$22),X106/X$22,""),"")</f>
        <v>0</v>
      </c>
      <c r="AO106" s="144">
        <f ca="1">IF('Innovation potential'!$A106=2,IF(ISNUMBER(U106/J106),U106/J106,""),"")</f>
        <v>0</v>
      </c>
      <c r="AP106" s="144">
        <f ca="1">IF('Innovation potential'!$A106=2,IF(ISNUMBER(V106/K106),V106/K106,""),"")</f>
        <v>0</v>
      </c>
      <c r="AQ106" s="144">
        <f ca="1">IF('Innovation potential'!$A106=2,IF(ISNUMBER(W106/L106),W106/L106,""),"")</f>
        <v>0</v>
      </c>
      <c r="AR106" s="144">
        <f ca="1">IF('Innovation potential'!$A106=2,IF(ISNUMBER(X106/M106),X106/M106,""),"")</f>
        <v>0</v>
      </c>
    </row>
    <row r="107" spans="1:44" x14ac:dyDescent="0.2">
      <c r="A107" s="39">
        <f>'Industry selection'!C107</f>
        <v>1</v>
      </c>
      <c r="B107" s="2">
        <v>25.3</v>
      </c>
      <c r="C107" s="2" t="s">
        <v>216</v>
      </c>
      <c r="D107" s="2">
        <f>COUNTIF('Ukraine INN'!$B$6:$B$429,'Innovation potential'!$B107)</f>
        <v>2</v>
      </c>
      <c r="E107" s="9">
        <f ca="1">IF($D107&gt;0,SUMIF('Ukraine INN'!$B$6:$B$429,'Innovation potential'!$B107,'Ukraine INN'!D$6:D$429)/$D107,"")</f>
        <v>18.181818181818183</v>
      </c>
      <c r="F107" s="9">
        <f ca="1">IF($D107&gt;0,SUMIF('Ukraine INN'!$B$6:$B$429,'Innovation potential'!$B107,'Ukraine INN'!E$6:E$429)/$D107,"")</f>
        <v>9.0909090909090917</v>
      </c>
      <c r="G107" s="9">
        <f ca="1">IF($D107&gt;0,SUMIF('Ukraine INN'!$B$6:$B$429,'Innovation potential'!$B107,'Ukraine INN'!F$6:F$429)/$D107,"")</f>
        <v>18.181818181818183</v>
      </c>
      <c r="H107" s="9">
        <f ca="1">IF($D107&gt;0,SUMIF('Ukraine INN'!$B$6:$B$429,'Innovation potential'!$B107,'Ukraine INN'!G$6:G$429)/$D107,"")</f>
        <v>9.0909090909090917</v>
      </c>
      <c r="J107" s="9">
        <f ca="1">IF($D107&gt;0,SUMIF('Ukraine INN'!$B$6:$B$429,'Innovation potential'!$B107,'Ukraine INN'!I$6:I$429)/$D107,"")</f>
        <v>55.555555555555557</v>
      </c>
      <c r="K107" s="9">
        <f ca="1">IF($D107&gt;0,SUMIF('Ukraine INN'!$B$6:$B$429,'Innovation potential'!$B107,'Ukraine INN'!J$6:J$429)/$D107,"")</f>
        <v>22.222222222222221</v>
      </c>
      <c r="L107" s="9">
        <f ca="1">IF($D107&gt;0,SUMIF('Ukraine INN'!$B$6:$B$429,'Innovation potential'!$B107,'Ukraine INN'!K$6:K$429)/$D107,"")</f>
        <v>22.222222222222221</v>
      </c>
      <c r="M107" s="9">
        <f ca="1">IF($D107&gt;0,SUMIF('Ukraine INN'!$B$6:$B$429,'Innovation potential'!$B107,'Ukraine INN'!L$6:L$429)/$D107,"")</f>
        <v>33.333333333333329</v>
      </c>
      <c r="O107" s="2">
        <f>COUNTIF('REGION INN'!$B$6:$B$429,'Innovation potential'!$B107)</f>
        <v>2</v>
      </c>
      <c r="P107" s="9">
        <f ca="1">IF($O107&gt;0,SUMIF('REGION INN'!$B$6:$B$429,'Innovation potential'!$B107,'REGION INN'!D$6:D$429)/$O107,"")</f>
        <v>0</v>
      </c>
      <c r="Q107" s="9">
        <f ca="1">IF($O107&gt;0,SUMIF('REGION INN'!$B$6:$B$429,'Innovation potential'!$B107,'REGION INN'!E$6:E$429)/$O107,"")</f>
        <v>0</v>
      </c>
      <c r="R107" s="9">
        <f ca="1">IF($O107&gt;0,SUMIF('REGION INN'!$B$6:$B$429,'Innovation potential'!$B107,'REGION INN'!F$6:F$429)/$O107,"")</f>
        <v>0</v>
      </c>
      <c r="S107" s="9">
        <f ca="1">IF($O107&gt;0,SUMIF('REGION INN'!$B$6:$B$429,'Innovation potential'!$B107,'REGION INN'!G$6:G$429)/$O107,"")</f>
        <v>0</v>
      </c>
      <c r="U107" s="9">
        <f ca="1">IF($O107&gt;0,SUMIF('REGION INN'!$B$6:$B$429,'Innovation potential'!$B107,'REGION INN'!I$6:I$429)/$O107,"")</f>
        <v>0</v>
      </c>
      <c r="V107" s="9">
        <f ca="1">IF($O107&gt;0,SUMIF('REGION INN'!$B$6:$B$429,'Innovation potential'!$B107,'REGION INN'!J$6:J$429)/$O107,"")</f>
        <v>0</v>
      </c>
      <c r="W107" s="9">
        <f ca="1">IF($O107&gt;0,SUMIF('REGION INN'!$B$6:$B$429,'Innovation potential'!$B107,'REGION INN'!K$6:K$429)/$O107,"")</f>
        <v>0</v>
      </c>
      <c r="X107" s="9">
        <f ca="1">IF($O107&gt;0,SUMIF('REGION INN'!$B$6:$B$429,'Innovation potential'!$B107,'REGION INN'!L$6:L$429)/$O107,"")</f>
        <v>0</v>
      </c>
      <c r="Z107" s="144" t="str">
        <f>IF('Innovation potential'!$A107=2,IF(ISNUMBER(P107/P$22),P107/P$22,""),"")</f>
        <v/>
      </c>
      <c r="AA107" s="144" t="str">
        <f>IF('Innovation potential'!$A107=2,IF(ISNUMBER(Q107/Q$22),Q107/Q$22,""),"")</f>
        <v/>
      </c>
      <c r="AB107" s="144" t="str">
        <f>IF('Innovation potential'!$A107=2,IF(ISNUMBER(R107/R$22),R107/R$22,""),"")</f>
        <v/>
      </c>
      <c r="AC107" s="144" t="str">
        <f>IF('Innovation potential'!$A107=2,IF(ISNUMBER(S107/S$22),S107/S$22,""),"")</f>
        <v/>
      </c>
      <c r="AE107" s="144" t="str">
        <f>IF('Innovation potential'!$A107=2,IF(ISNUMBER(P107/E107),P107/E107,""),"")</f>
        <v/>
      </c>
      <c r="AF107" s="144" t="str">
        <f>IF('Innovation potential'!$A107=2,IF(ISNUMBER(Q107/F107),Q107/F107,""),"")</f>
        <v/>
      </c>
      <c r="AG107" s="144" t="str">
        <f>IF('Innovation potential'!$A107=2,IF(ISNUMBER(R107/G107),R107/G107,""),"")</f>
        <v/>
      </c>
      <c r="AH107" s="144" t="str">
        <f>IF('Innovation potential'!$A107=2,IF(ISNUMBER(S107/H107),S107/H107,""),"")</f>
        <v/>
      </c>
      <c r="AJ107" s="144" t="str">
        <f>IF('Innovation potential'!$A107=2,IF(ISNUMBER(U107/U$22),U107/U$22,""),"")</f>
        <v/>
      </c>
      <c r="AK107" s="144" t="str">
        <f>IF('Innovation potential'!$A107=2,IF(ISNUMBER(V107/V$22),V107/V$22,""),"")</f>
        <v/>
      </c>
      <c r="AL107" s="144" t="str">
        <f>IF('Innovation potential'!$A107=2,IF(ISNUMBER(W107/W$22),W107/W$22,""),"")</f>
        <v/>
      </c>
      <c r="AM107" s="144" t="str">
        <f>IF('Innovation potential'!$A107=2,IF(ISNUMBER(X107/X$22),X107/X$22,""),"")</f>
        <v/>
      </c>
      <c r="AO107" s="144" t="str">
        <f>IF('Innovation potential'!$A107=2,IF(ISNUMBER(U107/J107),U107/J107,""),"")</f>
        <v/>
      </c>
      <c r="AP107" s="144" t="str">
        <f>IF('Innovation potential'!$A107=2,IF(ISNUMBER(V107/K107),V107/K107,""),"")</f>
        <v/>
      </c>
      <c r="AQ107" s="144" t="str">
        <f>IF('Innovation potential'!$A107=2,IF(ISNUMBER(W107/L107),W107/L107,""),"")</f>
        <v/>
      </c>
      <c r="AR107" s="144" t="str">
        <f>IF('Innovation potential'!$A107=2,IF(ISNUMBER(X107/M107),X107/M107,""),"")</f>
        <v/>
      </c>
    </row>
    <row r="108" spans="1:44" x14ac:dyDescent="0.2">
      <c r="A108" s="39">
        <f>'Industry selection'!C108</f>
        <v>1</v>
      </c>
      <c r="B108" s="2">
        <v>25.4</v>
      </c>
      <c r="C108" s="2" t="s">
        <v>218</v>
      </c>
      <c r="D108" s="2">
        <f>COUNTIF('Ukraine INN'!$B$6:$B$429,'Innovation potential'!$B108)</f>
        <v>2</v>
      </c>
      <c r="E108" s="9">
        <f ca="1">IF($D108&gt;0,SUMIF('Ukraine INN'!$B$6:$B$429,'Innovation potential'!$B108,'Ukraine INN'!D$6:D$429)/$D108,"")</f>
        <v>44.444444444444443</v>
      </c>
      <c r="F108" s="9">
        <f ca="1">IF($D108&gt;0,SUMIF('Ukraine INN'!$B$6:$B$429,'Innovation potential'!$B108,'Ukraine INN'!E$6:E$429)/$D108,"")</f>
        <v>66.666666666666657</v>
      </c>
      <c r="G108" s="9">
        <f ca="1">IF($D108&gt;0,SUMIF('Ukraine INN'!$B$6:$B$429,'Innovation potential'!$B108,'Ukraine INN'!F$6:F$429)/$D108,"")</f>
        <v>22.222222222222221</v>
      </c>
      <c r="H108" s="9">
        <f ca="1">IF($D108&gt;0,SUMIF('Ukraine INN'!$B$6:$B$429,'Innovation potential'!$B108,'Ukraine INN'!G$6:G$429)/$D108,"")</f>
        <v>22.222222222222221</v>
      </c>
      <c r="J108" s="9">
        <f ca="1">IF($D108&gt;0,SUMIF('Ukraine INN'!$B$6:$B$429,'Innovation potential'!$B108,'Ukraine INN'!I$6:I$429)/$D108,"")</f>
        <v>70</v>
      </c>
      <c r="K108" s="9">
        <f ca="1">IF($D108&gt;0,SUMIF('Ukraine INN'!$B$6:$B$429,'Innovation potential'!$B108,'Ukraine INN'!J$6:J$429)/$D108,"")</f>
        <v>80</v>
      </c>
      <c r="L108" s="9">
        <f ca="1">IF($D108&gt;0,SUMIF('Ukraine INN'!$B$6:$B$429,'Innovation potential'!$B108,'Ukraine INN'!K$6:K$429)/$D108,"")</f>
        <v>50</v>
      </c>
      <c r="M108" s="9">
        <f ca="1">IF($D108&gt;0,SUMIF('Ukraine INN'!$B$6:$B$429,'Innovation potential'!$B108,'Ukraine INN'!L$6:L$429)/$D108,"")</f>
        <v>30</v>
      </c>
      <c r="O108" s="2">
        <f>COUNTIF('REGION INN'!$B$6:$B$429,'Innovation potential'!$B108)</f>
        <v>2</v>
      </c>
      <c r="P108" s="9">
        <f ca="1">IF($O108&gt;0,SUMIF('REGION INN'!$B$6:$B$429,'Innovation potential'!$B108,'REGION INN'!D$6:D$429)/$O108,"")</f>
        <v>0</v>
      </c>
      <c r="Q108" s="9">
        <f ca="1">IF($O108&gt;0,SUMIF('REGION INN'!$B$6:$B$429,'Innovation potential'!$B108,'REGION INN'!E$6:E$429)/$O108,"")</f>
        <v>0</v>
      </c>
      <c r="R108" s="9">
        <f ca="1">IF($O108&gt;0,SUMIF('REGION INN'!$B$6:$B$429,'Innovation potential'!$B108,'REGION INN'!F$6:F$429)/$O108,"")</f>
        <v>0</v>
      </c>
      <c r="S108" s="9">
        <f ca="1">IF($O108&gt;0,SUMIF('REGION INN'!$B$6:$B$429,'Innovation potential'!$B108,'REGION INN'!G$6:G$429)/$O108,"")</f>
        <v>0</v>
      </c>
      <c r="U108" s="9">
        <f ca="1">IF($O108&gt;0,SUMIF('REGION INN'!$B$6:$B$429,'Innovation potential'!$B108,'REGION INN'!I$6:I$429)/$O108,"")</f>
        <v>0</v>
      </c>
      <c r="V108" s="9">
        <f ca="1">IF($O108&gt;0,SUMIF('REGION INN'!$B$6:$B$429,'Innovation potential'!$B108,'REGION INN'!J$6:J$429)/$O108,"")</f>
        <v>0</v>
      </c>
      <c r="W108" s="9">
        <f ca="1">IF($O108&gt;0,SUMIF('REGION INN'!$B$6:$B$429,'Innovation potential'!$B108,'REGION INN'!K$6:K$429)/$O108,"")</f>
        <v>0</v>
      </c>
      <c r="X108" s="9">
        <f ca="1">IF($O108&gt;0,SUMIF('REGION INN'!$B$6:$B$429,'Innovation potential'!$B108,'REGION INN'!L$6:L$429)/$O108,"")</f>
        <v>0</v>
      </c>
      <c r="Z108" s="144" t="str">
        <f>IF('Innovation potential'!$A108=2,IF(ISNUMBER(P108/P$22),P108/P$22,""),"")</f>
        <v/>
      </c>
      <c r="AA108" s="144" t="str">
        <f>IF('Innovation potential'!$A108=2,IF(ISNUMBER(Q108/Q$22),Q108/Q$22,""),"")</f>
        <v/>
      </c>
      <c r="AB108" s="144" t="str">
        <f>IF('Innovation potential'!$A108=2,IF(ISNUMBER(R108/R$22),R108/R$22,""),"")</f>
        <v/>
      </c>
      <c r="AC108" s="144" t="str">
        <f>IF('Innovation potential'!$A108=2,IF(ISNUMBER(S108/S$22),S108/S$22,""),"")</f>
        <v/>
      </c>
      <c r="AE108" s="144" t="str">
        <f>IF('Innovation potential'!$A108=2,IF(ISNUMBER(P108/E108),P108/E108,""),"")</f>
        <v/>
      </c>
      <c r="AF108" s="144" t="str">
        <f>IF('Innovation potential'!$A108=2,IF(ISNUMBER(Q108/F108),Q108/F108,""),"")</f>
        <v/>
      </c>
      <c r="AG108" s="144" t="str">
        <f>IF('Innovation potential'!$A108=2,IF(ISNUMBER(R108/G108),R108/G108,""),"")</f>
        <v/>
      </c>
      <c r="AH108" s="144" t="str">
        <f>IF('Innovation potential'!$A108=2,IF(ISNUMBER(S108/H108),S108/H108,""),"")</f>
        <v/>
      </c>
      <c r="AJ108" s="144" t="str">
        <f>IF('Innovation potential'!$A108=2,IF(ISNUMBER(U108/U$22),U108/U$22,""),"")</f>
        <v/>
      </c>
      <c r="AK108" s="144" t="str">
        <f>IF('Innovation potential'!$A108=2,IF(ISNUMBER(V108/V$22),V108/V$22,""),"")</f>
        <v/>
      </c>
      <c r="AL108" s="144" t="str">
        <f>IF('Innovation potential'!$A108=2,IF(ISNUMBER(W108/W$22),W108/W$22,""),"")</f>
        <v/>
      </c>
      <c r="AM108" s="144" t="str">
        <f>IF('Innovation potential'!$A108=2,IF(ISNUMBER(X108/X$22),X108/X$22,""),"")</f>
        <v/>
      </c>
      <c r="AO108" s="144" t="str">
        <f>IF('Innovation potential'!$A108=2,IF(ISNUMBER(U108/J108),U108/J108,""),"")</f>
        <v/>
      </c>
      <c r="AP108" s="144" t="str">
        <f>IF('Innovation potential'!$A108=2,IF(ISNUMBER(V108/K108),V108/K108,""),"")</f>
        <v/>
      </c>
      <c r="AQ108" s="144" t="str">
        <f>IF('Innovation potential'!$A108=2,IF(ISNUMBER(W108/L108),W108/L108,""),"")</f>
        <v/>
      </c>
      <c r="AR108" s="144" t="str">
        <f>IF('Innovation potential'!$A108=2,IF(ISNUMBER(X108/M108),X108/M108,""),"")</f>
        <v/>
      </c>
    </row>
    <row r="109" spans="1:44" x14ac:dyDescent="0.2">
      <c r="A109" s="39">
        <f>'Industry selection'!C109</f>
        <v>2</v>
      </c>
      <c r="B109" s="2">
        <v>25.5</v>
      </c>
      <c r="C109" s="2" t="s">
        <v>220</v>
      </c>
      <c r="D109" s="2">
        <f>COUNTIF('Ukraine INN'!$B$6:$B$429,'Innovation potential'!$B109)</f>
        <v>2</v>
      </c>
      <c r="E109" s="9">
        <f ca="1">IF($D109&gt;0,SUMIF('Ukraine INN'!$B$6:$B$429,'Innovation potential'!$B109,'Ukraine INN'!D$6:D$429)/$D109,"")</f>
        <v>48.484848484848484</v>
      </c>
      <c r="F109" s="9">
        <f ca="1">IF($D109&gt;0,SUMIF('Ukraine INN'!$B$6:$B$429,'Innovation potential'!$B109,'Ukraine INN'!E$6:E$429)/$D109,"")</f>
        <v>48.484848484848484</v>
      </c>
      <c r="G109" s="9">
        <f ca="1">IF($D109&gt;0,SUMIF('Ukraine INN'!$B$6:$B$429,'Innovation potential'!$B109,'Ukraine INN'!F$6:F$429)/$D109,"")</f>
        <v>18.181818181818183</v>
      </c>
      <c r="H109" s="9">
        <f ca="1">IF($D109&gt;0,SUMIF('Ukraine INN'!$B$6:$B$429,'Innovation potential'!$B109,'Ukraine INN'!G$6:G$429)/$D109,"")</f>
        <v>6.0606060606060606</v>
      </c>
      <c r="J109" s="9">
        <f ca="1">IF($D109&gt;0,SUMIF('Ukraine INN'!$B$6:$B$429,'Innovation potential'!$B109,'Ukraine INN'!I$6:I$429)/$D109,"")</f>
        <v>25.806451612903224</v>
      </c>
      <c r="K109" s="9">
        <f ca="1">IF($D109&gt;0,SUMIF('Ukraine INN'!$B$6:$B$429,'Innovation potential'!$B109,'Ukraine INN'!J$6:J$429)/$D109,"")</f>
        <v>25.806451612903224</v>
      </c>
      <c r="L109" s="9">
        <f ca="1">IF($D109&gt;0,SUMIF('Ukraine INN'!$B$6:$B$429,'Innovation potential'!$B109,'Ukraine INN'!K$6:K$429)/$D109,"")</f>
        <v>19.35483870967742</v>
      </c>
      <c r="M109" s="9">
        <f ca="1">IF($D109&gt;0,SUMIF('Ukraine INN'!$B$6:$B$429,'Innovation potential'!$B109,'Ukraine INN'!L$6:L$429)/$D109,"")</f>
        <v>12.903225806451612</v>
      </c>
      <c r="O109" s="2">
        <f>COUNTIF('REGION INN'!$B$6:$B$429,'Innovation potential'!$B109)</f>
        <v>2</v>
      </c>
      <c r="P109" s="9">
        <f ca="1">IF($O109&gt;0,SUMIF('REGION INN'!$B$6:$B$429,'Innovation potential'!$B109,'REGION INN'!D$6:D$429)/$O109,"")</f>
        <v>0</v>
      </c>
      <c r="Q109" s="9">
        <f ca="1">IF($O109&gt;0,SUMIF('REGION INN'!$B$6:$B$429,'Innovation potential'!$B109,'REGION INN'!E$6:E$429)/$O109,"")</f>
        <v>0</v>
      </c>
      <c r="R109" s="9">
        <f ca="1">IF($O109&gt;0,SUMIF('REGION INN'!$B$6:$B$429,'Innovation potential'!$B109,'REGION INN'!F$6:F$429)/$O109,"")</f>
        <v>0</v>
      </c>
      <c r="S109" s="9">
        <f ca="1">IF($O109&gt;0,SUMIF('REGION INN'!$B$6:$B$429,'Innovation potential'!$B109,'REGION INN'!G$6:G$429)/$O109,"")</f>
        <v>0</v>
      </c>
      <c r="U109" s="9">
        <f ca="1">IF($O109&gt;0,SUMIF('REGION INN'!$B$6:$B$429,'Innovation potential'!$B109,'REGION INN'!I$6:I$429)/$O109,"")</f>
        <v>0</v>
      </c>
      <c r="V109" s="9">
        <f ca="1">IF($O109&gt;0,SUMIF('REGION INN'!$B$6:$B$429,'Innovation potential'!$B109,'REGION INN'!J$6:J$429)/$O109,"")</f>
        <v>0</v>
      </c>
      <c r="W109" s="9">
        <f ca="1">IF($O109&gt;0,SUMIF('REGION INN'!$B$6:$B$429,'Innovation potential'!$B109,'REGION INN'!K$6:K$429)/$O109,"")</f>
        <v>0</v>
      </c>
      <c r="X109" s="9">
        <f ca="1">IF($O109&gt;0,SUMIF('REGION INN'!$B$6:$B$429,'Innovation potential'!$B109,'REGION INN'!L$6:L$429)/$O109,"")</f>
        <v>0</v>
      </c>
      <c r="Z109" s="144">
        <f ca="1">IF('Innovation potential'!$A109=2,IF(ISNUMBER(P109/P$22),P109/P$22,""),"")</f>
        <v>0</v>
      </c>
      <c r="AA109" s="144">
        <f ca="1">IF('Innovation potential'!$A109=2,IF(ISNUMBER(Q109/Q$22),Q109/Q$22,""),"")</f>
        <v>0</v>
      </c>
      <c r="AB109" s="144">
        <f ca="1">IF('Innovation potential'!$A109=2,IF(ISNUMBER(R109/R$22),R109/R$22,""),"")</f>
        <v>0</v>
      </c>
      <c r="AC109" s="144">
        <f ca="1">IF('Innovation potential'!$A109=2,IF(ISNUMBER(S109/S$22),S109/S$22,""),"")</f>
        <v>0</v>
      </c>
      <c r="AE109" s="144">
        <f ca="1">IF('Innovation potential'!$A109=2,IF(ISNUMBER(P109/E109),P109/E109,""),"")</f>
        <v>0</v>
      </c>
      <c r="AF109" s="144">
        <f ca="1">IF('Innovation potential'!$A109=2,IF(ISNUMBER(Q109/F109),Q109/F109,""),"")</f>
        <v>0</v>
      </c>
      <c r="AG109" s="144">
        <f ca="1">IF('Innovation potential'!$A109=2,IF(ISNUMBER(R109/G109),R109/G109,""),"")</f>
        <v>0</v>
      </c>
      <c r="AH109" s="144">
        <f ca="1">IF('Innovation potential'!$A109=2,IF(ISNUMBER(S109/H109),S109/H109,""),"")</f>
        <v>0</v>
      </c>
      <c r="AJ109" s="144">
        <f ca="1">IF('Innovation potential'!$A109=2,IF(ISNUMBER(U109/U$22),U109/U$22,""),"")</f>
        <v>0</v>
      </c>
      <c r="AK109" s="144">
        <f ca="1">IF('Innovation potential'!$A109=2,IF(ISNUMBER(V109/V$22),V109/V$22,""),"")</f>
        <v>0</v>
      </c>
      <c r="AL109" s="144">
        <f ca="1">IF('Innovation potential'!$A109=2,IF(ISNUMBER(W109/W$22),W109/W$22,""),"")</f>
        <v>0</v>
      </c>
      <c r="AM109" s="144">
        <f ca="1">IF('Innovation potential'!$A109=2,IF(ISNUMBER(X109/X$22),X109/X$22,""),"")</f>
        <v>0</v>
      </c>
      <c r="AO109" s="144">
        <f ca="1">IF('Innovation potential'!$A109=2,IF(ISNUMBER(U109/J109),U109/J109,""),"")</f>
        <v>0</v>
      </c>
      <c r="AP109" s="144">
        <f ca="1">IF('Innovation potential'!$A109=2,IF(ISNUMBER(V109/K109),V109/K109,""),"")</f>
        <v>0</v>
      </c>
      <c r="AQ109" s="144">
        <f ca="1">IF('Innovation potential'!$A109=2,IF(ISNUMBER(W109/L109),W109/L109,""),"")</f>
        <v>0</v>
      </c>
      <c r="AR109" s="144">
        <f ca="1">IF('Innovation potential'!$A109=2,IF(ISNUMBER(X109/M109),X109/M109,""),"")</f>
        <v>0</v>
      </c>
    </row>
    <row r="110" spans="1:44" x14ac:dyDescent="0.2">
      <c r="A110" s="39">
        <f>'Industry selection'!C110</f>
        <v>2</v>
      </c>
      <c r="B110" s="2">
        <v>25.6</v>
      </c>
      <c r="C110" s="2" t="s">
        <v>222</v>
      </c>
      <c r="D110" s="2">
        <f>COUNTIF('Ukraine INN'!$B$6:$B$429,'Innovation potential'!$B110)</f>
        <v>1</v>
      </c>
      <c r="E110" s="9">
        <f ca="1">IF($D110&gt;0,SUMIF('Ukraine INN'!$B$6:$B$429,'Innovation potential'!$B110,'Ukraine INN'!D$6:D$429)/$D110,"")</f>
        <v>0.99009900990099009</v>
      </c>
      <c r="F110" s="9">
        <f ca="1">IF($D110&gt;0,SUMIF('Ukraine INN'!$B$6:$B$429,'Innovation potential'!$B110,'Ukraine INN'!E$6:E$429)/$D110,"")</f>
        <v>3.4653465346534658</v>
      </c>
      <c r="G110" s="9">
        <f ca="1">IF($D110&gt;0,SUMIF('Ukraine INN'!$B$6:$B$429,'Innovation potential'!$B110,'Ukraine INN'!F$6:F$429)/$D110,"")</f>
        <v>3.9603960396039604</v>
      </c>
      <c r="H110" s="9">
        <f ca="1">IF($D110&gt;0,SUMIF('Ukraine INN'!$B$6:$B$429,'Innovation potential'!$B110,'Ukraine INN'!G$6:G$429)/$D110,"")</f>
        <v>2.9702970297029703</v>
      </c>
      <c r="J110" s="9">
        <f ca="1">IF($D110&gt;0,SUMIF('Ukraine INN'!$B$6:$B$429,'Innovation potential'!$B110,'Ukraine INN'!I$6:I$429)/$D110,"")</f>
        <v>5.8823529411764701</v>
      </c>
      <c r="K110" s="9">
        <f ca="1">IF($D110&gt;0,SUMIF('Ukraine INN'!$B$6:$B$429,'Innovation potential'!$B110,'Ukraine INN'!J$6:J$429)/$D110,"")</f>
        <v>9.6256684491978604</v>
      </c>
      <c r="L110" s="9">
        <f ca="1">IF($D110&gt;0,SUMIF('Ukraine INN'!$B$6:$B$429,'Innovation potential'!$B110,'Ukraine INN'!K$6:K$429)/$D110,"")</f>
        <v>8.0213903743315509</v>
      </c>
      <c r="M110" s="9">
        <f ca="1">IF($D110&gt;0,SUMIF('Ukraine INN'!$B$6:$B$429,'Innovation potential'!$B110,'Ukraine INN'!L$6:L$429)/$D110,"")</f>
        <v>6.4171122994652414</v>
      </c>
      <c r="O110" s="2">
        <f>COUNTIF('REGION INN'!$B$6:$B$429,'Innovation potential'!$B110)</f>
        <v>1</v>
      </c>
      <c r="P110" s="9">
        <f ca="1">IF($O110&gt;0,SUMIF('REGION INN'!$B$6:$B$429,'Innovation potential'!$B110,'REGION INN'!D$6:D$429)/$O110,"")</f>
        <v>0</v>
      </c>
      <c r="Q110" s="9">
        <f ca="1">IF($O110&gt;0,SUMIF('REGION INN'!$B$6:$B$429,'Innovation potential'!$B110,'REGION INN'!E$6:E$429)/$O110,"")</f>
        <v>0</v>
      </c>
      <c r="R110" s="9">
        <f ca="1">IF($O110&gt;0,SUMIF('REGION INN'!$B$6:$B$429,'Innovation potential'!$B110,'REGION INN'!F$6:F$429)/$O110,"")</f>
        <v>0</v>
      </c>
      <c r="S110" s="9">
        <f ca="1">IF($O110&gt;0,SUMIF('REGION INN'!$B$6:$B$429,'Innovation potential'!$B110,'REGION INN'!G$6:G$429)/$O110,"")</f>
        <v>0</v>
      </c>
      <c r="U110" s="9">
        <f ca="1">IF($O110&gt;0,SUMIF('REGION INN'!$B$6:$B$429,'Innovation potential'!$B110,'REGION INN'!I$6:I$429)/$O110,"")</f>
        <v>0</v>
      </c>
      <c r="V110" s="9">
        <f ca="1">IF($O110&gt;0,SUMIF('REGION INN'!$B$6:$B$429,'Innovation potential'!$B110,'REGION INN'!J$6:J$429)/$O110,"")</f>
        <v>0</v>
      </c>
      <c r="W110" s="9">
        <f ca="1">IF($O110&gt;0,SUMIF('REGION INN'!$B$6:$B$429,'Innovation potential'!$B110,'REGION INN'!K$6:K$429)/$O110,"")</f>
        <v>0</v>
      </c>
      <c r="X110" s="9">
        <f ca="1">IF($O110&gt;0,SUMIF('REGION INN'!$B$6:$B$429,'Innovation potential'!$B110,'REGION INN'!L$6:L$429)/$O110,"")</f>
        <v>0</v>
      </c>
      <c r="Z110" s="144">
        <f ca="1">IF('Innovation potential'!$A110=2,IF(ISNUMBER(P110/P$22),P110/P$22,""),"")</f>
        <v>0</v>
      </c>
      <c r="AA110" s="144">
        <f ca="1">IF('Innovation potential'!$A110=2,IF(ISNUMBER(Q110/Q$22),Q110/Q$22,""),"")</f>
        <v>0</v>
      </c>
      <c r="AB110" s="144">
        <f ca="1">IF('Innovation potential'!$A110=2,IF(ISNUMBER(R110/R$22),R110/R$22,""),"")</f>
        <v>0</v>
      </c>
      <c r="AC110" s="144">
        <f ca="1">IF('Innovation potential'!$A110=2,IF(ISNUMBER(S110/S$22),S110/S$22,""),"")</f>
        <v>0</v>
      </c>
      <c r="AE110" s="144">
        <f ca="1">IF('Innovation potential'!$A110=2,IF(ISNUMBER(P110/E110),P110/E110,""),"")</f>
        <v>0</v>
      </c>
      <c r="AF110" s="144">
        <f ca="1">IF('Innovation potential'!$A110=2,IF(ISNUMBER(Q110/F110),Q110/F110,""),"")</f>
        <v>0</v>
      </c>
      <c r="AG110" s="144">
        <f ca="1">IF('Innovation potential'!$A110=2,IF(ISNUMBER(R110/G110),R110/G110,""),"")</f>
        <v>0</v>
      </c>
      <c r="AH110" s="144">
        <f ca="1">IF('Innovation potential'!$A110=2,IF(ISNUMBER(S110/H110),S110/H110,""),"")</f>
        <v>0</v>
      </c>
      <c r="AJ110" s="144">
        <f ca="1">IF('Innovation potential'!$A110=2,IF(ISNUMBER(U110/U$22),U110/U$22,""),"")</f>
        <v>0</v>
      </c>
      <c r="AK110" s="144">
        <f ca="1">IF('Innovation potential'!$A110=2,IF(ISNUMBER(V110/V$22),V110/V$22,""),"")</f>
        <v>0</v>
      </c>
      <c r="AL110" s="144">
        <f ca="1">IF('Innovation potential'!$A110=2,IF(ISNUMBER(W110/W$22),W110/W$22,""),"")</f>
        <v>0</v>
      </c>
      <c r="AM110" s="144">
        <f ca="1">IF('Innovation potential'!$A110=2,IF(ISNUMBER(X110/X$22),X110/X$22,""),"")</f>
        <v>0</v>
      </c>
      <c r="AO110" s="144">
        <f ca="1">IF('Innovation potential'!$A110=2,IF(ISNUMBER(U110/J110),U110/J110,""),"")</f>
        <v>0</v>
      </c>
      <c r="AP110" s="144">
        <f ca="1">IF('Innovation potential'!$A110=2,IF(ISNUMBER(V110/K110),V110/K110,""),"")</f>
        <v>0</v>
      </c>
      <c r="AQ110" s="144">
        <f ca="1">IF('Innovation potential'!$A110=2,IF(ISNUMBER(W110/L110),W110/L110,""),"")</f>
        <v>0</v>
      </c>
      <c r="AR110" s="144">
        <f ca="1">IF('Innovation potential'!$A110=2,IF(ISNUMBER(X110/M110),X110/M110,""),"")</f>
        <v>0</v>
      </c>
    </row>
    <row r="111" spans="1:44" x14ac:dyDescent="0.2">
      <c r="A111" s="39">
        <f>'Industry selection'!C111</f>
        <v>2</v>
      </c>
      <c r="B111" s="2">
        <v>25.7</v>
      </c>
      <c r="C111" s="2" t="s">
        <v>224</v>
      </c>
      <c r="D111" s="2">
        <f>COUNTIF('Ukraine INN'!$B$6:$B$429,'Innovation potential'!$B111)</f>
        <v>1</v>
      </c>
      <c r="E111" s="9">
        <f ca="1">IF($D111&gt;0,SUMIF('Ukraine INN'!$B$6:$B$429,'Innovation potential'!$B111,'Ukraine INN'!D$6:D$429)/$D111,"")</f>
        <v>7.7922077922077921</v>
      </c>
      <c r="F111" s="9">
        <f ca="1">IF($D111&gt;0,SUMIF('Ukraine INN'!$B$6:$B$429,'Innovation potential'!$B111,'Ukraine INN'!E$6:E$429)/$D111,"")</f>
        <v>6.4935064935064926</v>
      </c>
      <c r="G111" s="9">
        <f ca="1">IF($D111&gt;0,SUMIF('Ukraine INN'!$B$6:$B$429,'Innovation potential'!$B111,'Ukraine INN'!F$6:F$429)/$D111,"")</f>
        <v>2.5974025974025974</v>
      </c>
      <c r="H111" s="9">
        <f ca="1">IF($D111&gt;0,SUMIF('Ukraine INN'!$B$6:$B$429,'Innovation potential'!$B111,'Ukraine INN'!G$6:G$429)/$D111,"")</f>
        <v>1.2987012987012987</v>
      </c>
      <c r="J111" s="9">
        <f ca="1">IF($D111&gt;0,SUMIF('Ukraine INN'!$B$6:$B$429,'Innovation potential'!$B111,'Ukraine INN'!I$6:I$429)/$D111,"")</f>
        <v>5</v>
      </c>
      <c r="K111" s="9">
        <f ca="1">IF($D111&gt;0,SUMIF('Ukraine INN'!$B$6:$B$429,'Innovation potential'!$B111,'Ukraine INN'!J$6:J$429)/$D111,"")</f>
        <v>10</v>
      </c>
      <c r="L111" s="9">
        <f ca="1">IF($D111&gt;0,SUMIF('Ukraine INN'!$B$6:$B$429,'Innovation potential'!$B111,'Ukraine INN'!K$6:K$429)/$D111,"")</f>
        <v>10</v>
      </c>
      <c r="M111" s="9">
        <f ca="1">IF($D111&gt;0,SUMIF('Ukraine INN'!$B$6:$B$429,'Innovation potential'!$B111,'Ukraine INN'!L$6:L$429)/$D111,"")</f>
        <v>12.5</v>
      </c>
      <c r="O111" s="2">
        <f>COUNTIF('REGION INN'!$B$6:$B$429,'Innovation potential'!$B111)</f>
        <v>1</v>
      </c>
      <c r="P111" s="9">
        <f ca="1">IF($O111&gt;0,SUMIF('REGION INN'!$B$6:$B$429,'Innovation potential'!$B111,'REGION INN'!D$6:D$429)/$O111,"")</f>
        <v>0</v>
      </c>
      <c r="Q111" s="9">
        <f ca="1">IF($O111&gt;0,SUMIF('REGION INN'!$B$6:$B$429,'Innovation potential'!$B111,'REGION INN'!E$6:E$429)/$O111,"")</f>
        <v>0</v>
      </c>
      <c r="R111" s="9">
        <f ca="1">IF($O111&gt;0,SUMIF('REGION INN'!$B$6:$B$429,'Innovation potential'!$B111,'REGION INN'!F$6:F$429)/$O111,"")</f>
        <v>0</v>
      </c>
      <c r="S111" s="9">
        <f ca="1">IF($O111&gt;0,SUMIF('REGION INN'!$B$6:$B$429,'Innovation potential'!$B111,'REGION INN'!G$6:G$429)/$O111,"")</f>
        <v>0</v>
      </c>
      <c r="U111" s="9">
        <f ca="1">IF($O111&gt;0,SUMIF('REGION INN'!$B$6:$B$429,'Innovation potential'!$B111,'REGION INN'!I$6:I$429)/$O111,"")</f>
        <v>0</v>
      </c>
      <c r="V111" s="9">
        <f ca="1">IF($O111&gt;0,SUMIF('REGION INN'!$B$6:$B$429,'Innovation potential'!$B111,'REGION INN'!J$6:J$429)/$O111,"")</f>
        <v>0</v>
      </c>
      <c r="W111" s="9">
        <f ca="1">IF($O111&gt;0,SUMIF('REGION INN'!$B$6:$B$429,'Innovation potential'!$B111,'REGION INN'!K$6:K$429)/$O111,"")</f>
        <v>0</v>
      </c>
      <c r="X111" s="9">
        <f ca="1">IF($O111&gt;0,SUMIF('REGION INN'!$B$6:$B$429,'Innovation potential'!$B111,'REGION INN'!L$6:L$429)/$O111,"")</f>
        <v>0</v>
      </c>
      <c r="Z111" s="144">
        <f ca="1">IF('Innovation potential'!$A111=2,IF(ISNUMBER(P111/P$22),P111/P$22,""),"")</f>
        <v>0</v>
      </c>
      <c r="AA111" s="144">
        <f ca="1">IF('Innovation potential'!$A111=2,IF(ISNUMBER(Q111/Q$22),Q111/Q$22,""),"")</f>
        <v>0</v>
      </c>
      <c r="AB111" s="144">
        <f ca="1">IF('Innovation potential'!$A111=2,IF(ISNUMBER(R111/R$22),R111/R$22,""),"")</f>
        <v>0</v>
      </c>
      <c r="AC111" s="144">
        <f ca="1">IF('Innovation potential'!$A111=2,IF(ISNUMBER(S111/S$22),S111/S$22,""),"")</f>
        <v>0</v>
      </c>
      <c r="AE111" s="144">
        <f ca="1">IF('Innovation potential'!$A111=2,IF(ISNUMBER(P111/E111),P111/E111,""),"")</f>
        <v>0</v>
      </c>
      <c r="AF111" s="144">
        <f ca="1">IF('Innovation potential'!$A111=2,IF(ISNUMBER(Q111/F111),Q111/F111,""),"")</f>
        <v>0</v>
      </c>
      <c r="AG111" s="144">
        <f ca="1">IF('Innovation potential'!$A111=2,IF(ISNUMBER(R111/G111),R111/G111,""),"")</f>
        <v>0</v>
      </c>
      <c r="AH111" s="144">
        <f ca="1">IF('Innovation potential'!$A111=2,IF(ISNUMBER(S111/H111),S111/H111,""),"")</f>
        <v>0</v>
      </c>
      <c r="AJ111" s="144">
        <f ca="1">IF('Innovation potential'!$A111=2,IF(ISNUMBER(U111/U$22),U111/U$22,""),"")</f>
        <v>0</v>
      </c>
      <c r="AK111" s="144">
        <f ca="1">IF('Innovation potential'!$A111=2,IF(ISNUMBER(V111/V$22),V111/V$22,""),"")</f>
        <v>0</v>
      </c>
      <c r="AL111" s="144">
        <f ca="1">IF('Innovation potential'!$A111=2,IF(ISNUMBER(W111/W$22),W111/W$22,""),"")</f>
        <v>0</v>
      </c>
      <c r="AM111" s="144">
        <f ca="1">IF('Innovation potential'!$A111=2,IF(ISNUMBER(X111/X$22),X111/X$22,""),"")</f>
        <v>0</v>
      </c>
      <c r="AO111" s="144">
        <f ca="1">IF('Innovation potential'!$A111=2,IF(ISNUMBER(U111/J111),U111/J111,""),"")</f>
        <v>0</v>
      </c>
      <c r="AP111" s="144">
        <f ca="1">IF('Innovation potential'!$A111=2,IF(ISNUMBER(V111/K111),V111/K111,""),"")</f>
        <v>0</v>
      </c>
      <c r="AQ111" s="144">
        <f ca="1">IF('Innovation potential'!$A111=2,IF(ISNUMBER(W111/L111),W111/L111,""),"")</f>
        <v>0</v>
      </c>
      <c r="AR111" s="144">
        <f ca="1">IF('Innovation potential'!$A111=2,IF(ISNUMBER(X111/M111),X111/M111,""),"")</f>
        <v>0</v>
      </c>
    </row>
    <row r="112" spans="1:44" x14ac:dyDescent="0.2">
      <c r="A112" s="39">
        <f>'Industry selection'!C112</f>
        <v>2</v>
      </c>
      <c r="B112" s="2">
        <v>25.9</v>
      </c>
      <c r="C112" s="2" t="s">
        <v>226</v>
      </c>
      <c r="D112" s="2">
        <f>COUNTIF('Ukraine INN'!$B$6:$B$429,'Innovation potential'!$B112)</f>
        <v>1</v>
      </c>
      <c r="E112" s="9">
        <f ca="1">IF($D112&gt;0,SUMIF('Ukraine INN'!$B$6:$B$429,'Innovation potential'!$B112,'Ukraine INN'!D$6:D$429)/$D112,"")</f>
        <v>5.9925093632958806</v>
      </c>
      <c r="F112" s="9">
        <f ca="1">IF($D112&gt;0,SUMIF('Ukraine INN'!$B$6:$B$429,'Innovation potential'!$B112,'Ukraine INN'!E$6:E$429)/$D112,"")</f>
        <v>6.7415730337078648</v>
      </c>
      <c r="G112" s="9">
        <f ca="1">IF($D112&gt;0,SUMIF('Ukraine INN'!$B$6:$B$429,'Innovation potential'!$B112,'Ukraine INN'!F$6:F$429)/$D112,"")</f>
        <v>4.868913857677903</v>
      </c>
      <c r="H112" s="9">
        <f ca="1">IF($D112&gt;0,SUMIF('Ukraine INN'!$B$6:$B$429,'Innovation potential'!$B112,'Ukraine INN'!G$6:G$429)/$D112,"")</f>
        <v>5.6179775280898872</v>
      </c>
      <c r="J112" s="9">
        <f ca="1">IF($D112&gt;0,SUMIF('Ukraine INN'!$B$6:$B$429,'Innovation potential'!$B112,'Ukraine INN'!I$6:I$429)/$D112,"")</f>
        <v>10.75268817204301</v>
      </c>
      <c r="K112" s="9">
        <f ca="1">IF($D112&gt;0,SUMIF('Ukraine INN'!$B$6:$B$429,'Innovation potential'!$B112,'Ukraine INN'!J$6:J$429)/$D112,"")</f>
        <v>16.129032258064516</v>
      </c>
      <c r="L112" s="9">
        <f ca="1">IF($D112&gt;0,SUMIF('Ukraine INN'!$B$6:$B$429,'Innovation potential'!$B112,'Ukraine INN'!K$6:K$429)/$D112,"")</f>
        <v>10.394265232974909</v>
      </c>
      <c r="M112" s="9">
        <f ca="1">IF($D112&gt;0,SUMIF('Ukraine INN'!$B$6:$B$429,'Innovation potential'!$B112,'Ukraine INN'!L$6:L$429)/$D112,"")</f>
        <v>15.053763440860216</v>
      </c>
      <c r="O112" s="2">
        <f>COUNTIF('REGION INN'!$B$6:$B$429,'Innovation potential'!$B112)</f>
        <v>1</v>
      </c>
      <c r="P112" s="9">
        <f ca="1">IF($O112&gt;0,SUMIF('REGION INN'!$B$6:$B$429,'Innovation potential'!$B112,'REGION INN'!D$6:D$429)/$O112,"")</f>
        <v>14.285714285714285</v>
      </c>
      <c r="Q112" s="9">
        <f ca="1">IF($O112&gt;0,SUMIF('REGION INN'!$B$6:$B$429,'Innovation potential'!$B112,'REGION INN'!E$6:E$429)/$O112,"")</f>
        <v>0</v>
      </c>
      <c r="R112" s="9">
        <f ca="1">IF($O112&gt;0,SUMIF('REGION INN'!$B$6:$B$429,'Innovation potential'!$B112,'REGION INN'!F$6:F$429)/$O112,"")</f>
        <v>0</v>
      </c>
      <c r="S112" s="9">
        <f ca="1">IF($O112&gt;0,SUMIF('REGION INN'!$B$6:$B$429,'Innovation potential'!$B112,'REGION INN'!G$6:G$429)/$O112,"")</f>
        <v>0</v>
      </c>
      <c r="U112" s="9">
        <f ca="1">IF($O112&gt;0,SUMIF('REGION INN'!$B$6:$B$429,'Innovation potential'!$B112,'REGION INN'!I$6:I$429)/$O112,"")</f>
        <v>14.285714285714285</v>
      </c>
      <c r="V112" s="9">
        <f ca="1">IF($O112&gt;0,SUMIF('REGION INN'!$B$6:$B$429,'Innovation potential'!$B112,'REGION INN'!J$6:J$429)/$O112,"")</f>
        <v>0</v>
      </c>
      <c r="W112" s="9">
        <f ca="1">IF($O112&gt;0,SUMIF('REGION INN'!$B$6:$B$429,'Innovation potential'!$B112,'REGION INN'!K$6:K$429)/$O112,"")</f>
        <v>14.285714285714285</v>
      </c>
      <c r="X112" s="9">
        <f ca="1">IF($O112&gt;0,SUMIF('REGION INN'!$B$6:$B$429,'Innovation potential'!$B112,'REGION INN'!L$6:L$429)/$O112,"")</f>
        <v>0</v>
      </c>
      <c r="Z112" s="144">
        <f ca="1">IF('Innovation potential'!$A112=2,IF(ISNUMBER(P112/P$22),P112/P$22,""),"")</f>
        <v>2.014576389234366</v>
      </c>
      <c r="AA112" s="144">
        <f ca="1">IF('Innovation potential'!$A112=2,IF(ISNUMBER(Q112/Q$22),Q112/Q$22,""),"")</f>
        <v>0</v>
      </c>
      <c r="AB112" s="144">
        <f ca="1">IF('Innovation potential'!$A112=2,IF(ISNUMBER(R112/R$22),R112/R$22,""),"")</f>
        <v>0</v>
      </c>
      <c r="AC112" s="144">
        <f ca="1">IF('Innovation potential'!$A112=2,IF(ISNUMBER(S112/S$22),S112/S$22,""),"")</f>
        <v>0</v>
      </c>
      <c r="AE112" s="144">
        <f ca="1">IF('Innovation potential'!$A112=2,IF(ISNUMBER(P112/E112),P112/E112,""),"")</f>
        <v>2.3839285714285712</v>
      </c>
      <c r="AF112" s="144">
        <f ca="1">IF('Innovation potential'!$A112=2,IF(ISNUMBER(Q112/F112),Q112/F112,""),"")</f>
        <v>0</v>
      </c>
      <c r="AG112" s="144">
        <f ca="1">IF('Innovation potential'!$A112=2,IF(ISNUMBER(R112/G112),R112/G112,""),"")</f>
        <v>0</v>
      </c>
      <c r="AH112" s="144">
        <f ca="1">IF('Innovation potential'!$A112=2,IF(ISNUMBER(S112/H112),S112/H112,""),"")</f>
        <v>0</v>
      </c>
      <c r="AJ112" s="144">
        <f ca="1">IF('Innovation potential'!$A112=2,IF(ISNUMBER(U112/U$22),U112/U$22,""),"")</f>
        <v>1.0330458531789135</v>
      </c>
      <c r="AK112" s="144">
        <f ca="1">IF('Innovation potential'!$A112=2,IF(ISNUMBER(V112/V$22),V112/V$22,""),"")</f>
        <v>0</v>
      </c>
      <c r="AL112" s="144">
        <f ca="1">IF('Innovation potential'!$A112=2,IF(ISNUMBER(W112/W$22),W112/W$22,""),"")</f>
        <v>1.5015598937849379</v>
      </c>
      <c r="AM112" s="144">
        <f ca="1">IF('Innovation potential'!$A112=2,IF(ISNUMBER(X112/X$22),X112/X$22,""),"")</f>
        <v>0</v>
      </c>
      <c r="AO112" s="144">
        <f ca="1">IF('Innovation potential'!$A112=2,IF(ISNUMBER(U112/J112),U112/J112,""),"")</f>
        <v>1.3285714285714285</v>
      </c>
      <c r="AP112" s="144">
        <f ca="1">IF('Innovation potential'!$A112=2,IF(ISNUMBER(V112/K112),V112/K112,""),"")</f>
        <v>0</v>
      </c>
      <c r="AQ112" s="144">
        <f ca="1">IF('Innovation potential'!$A112=2,IF(ISNUMBER(W112/L112),W112/L112,""),"")</f>
        <v>1.374384236453202</v>
      </c>
      <c r="AR112" s="144">
        <f ca="1">IF('Innovation potential'!$A112=2,IF(ISNUMBER(X112/M112),X112/M112,""),"")</f>
        <v>0</v>
      </c>
    </row>
    <row r="113" spans="1:44" x14ac:dyDescent="0.2">
      <c r="A113" s="39">
        <f>'Industry selection'!C113</f>
        <v>2</v>
      </c>
      <c r="B113" s="2">
        <v>26</v>
      </c>
      <c r="C113" s="2" t="s">
        <v>228</v>
      </c>
      <c r="D113" s="2">
        <f>COUNTIF('Ukraine INN'!$B$6:$B$429,'Innovation potential'!$B113)</f>
        <v>2</v>
      </c>
      <c r="E113" s="9">
        <f ca="1">IF($D113&gt;0,SUMIF('Ukraine INN'!$B$6:$B$429,'Innovation potential'!$B113,'Ukraine INN'!D$6:D$429)/$D113,"")</f>
        <v>9.0384615384615383</v>
      </c>
      <c r="F113" s="9">
        <f ca="1">IF($D113&gt;0,SUMIF('Ukraine INN'!$B$6:$B$429,'Innovation potential'!$B113,'Ukraine INN'!E$6:E$429)/$D113,"")</f>
        <v>7.6923076923076925</v>
      </c>
      <c r="G113" s="9">
        <f ca="1">IF($D113&gt;0,SUMIF('Ukraine INN'!$B$6:$B$429,'Innovation potential'!$B113,'Ukraine INN'!F$6:F$429)/$D113,"")</f>
        <v>3.8461538461538463</v>
      </c>
      <c r="H113" s="9">
        <f ca="1">IF($D113&gt;0,SUMIF('Ukraine INN'!$B$6:$B$429,'Innovation potential'!$B113,'Ukraine INN'!G$6:G$429)/$D113,"")</f>
        <v>4.8076923076923084</v>
      </c>
      <c r="J113" s="9">
        <f ca="1">IF($D113&gt;0,SUMIF('Ukraine INN'!$B$6:$B$429,'Innovation potential'!$B113,'Ukraine INN'!I$6:I$429)/$D113,"")</f>
        <v>10.95617529880478</v>
      </c>
      <c r="K113" s="9">
        <f ca="1">IF($D113&gt;0,SUMIF('Ukraine INN'!$B$6:$B$429,'Innovation potential'!$B113,'Ukraine INN'!J$6:J$429)/$D113,"")</f>
        <v>10.557768924302788</v>
      </c>
      <c r="L113" s="9">
        <f ca="1">IF($D113&gt;0,SUMIF('Ukraine INN'!$B$6:$B$429,'Innovation potential'!$B113,'Ukraine INN'!K$6:K$429)/$D113,"")</f>
        <v>7.3705179282868531</v>
      </c>
      <c r="M113" s="9">
        <f ca="1">IF($D113&gt;0,SUMIF('Ukraine INN'!$B$6:$B$429,'Innovation potential'!$B113,'Ukraine INN'!L$6:L$429)/$D113,"")</f>
        <v>7.7689243027888448</v>
      </c>
      <c r="O113" s="2">
        <f>COUNTIF('REGION INN'!$B$6:$B$429,'Innovation potential'!$B113)</f>
        <v>2</v>
      </c>
      <c r="P113" s="9">
        <f ca="1">IF($O113&gt;0,SUMIF('REGION INN'!$B$6:$B$429,'Innovation potential'!$B113,'REGION INN'!D$6:D$429)/$O113,"")</f>
        <v>50</v>
      </c>
      <c r="Q113" s="9">
        <f ca="1">IF($O113&gt;0,SUMIF('REGION INN'!$B$6:$B$429,'Innovation potential'!$B113,'REGION INN'!E$6:E$429)/$O113,"")</f>
        <v>50</v>
      </c>
      <c r="R113" s="9">
        <f ca="1">IF($O113&gt;0,SUMIF('REGION INN'!$B$6:$B$429,'Innovation potential'!$B113,'REGION INN'!F$6:F$429)/$O113,"")</f>
        <v>50</v>
      </c>
      <c r="S113" s="9">
        <f ca="1">IF($O113&gt;0,SUMIF('REGION INN'!$B$6:$B$429,'Innovation potential'!$B113,'REGION INN'!G$6:G$429)/$O113,"")</f>
        <v>50</v>
      </c>
      <c r="U113" s="9">
        <f ca="1">IF($O113&gt;0,SUMIF('REGION INN'!$B$6:$B$429,'Innovation potential'!$B113,'REGION INN'!I$6:I$429)/$O113,"")</f>
        <v>25</v>
      </c>
      <c r="V113" s="9">
        <f ca="1">IF($O113&gt;0,SUMIF('REGION INN'!$B$6:$B$429,'Innovation potential'!$B113,'REGION INN'!J$6:J$429)/$O113,"")</f>
        <v>25</v>
      </c>
      <c r="W113" s="9">
        <f ca="1">IF($O113&gt;0,SUMIF('REGION INN'!$B$6:$B$429,'Innovation potential'!$B113,'REGION INN'!K$6:K$429)/$O113,"")</f>
        <v>0</v>
      </c>
      <c r="X113" s="9">
        <f ca="1">IF($O113&gt;0,SUMIF('REGION INN'!$B$6:$B$429,'Innovation potential'!$B113,'REGION INN'!L$6:L$429)/$O113,"")</f>
        <v>0</v>
      </c>
      <c r="Z113" s="144">
        <f ca="1">IF('Innovation potential'!$A113=2,IF(ISNUMBER(P113/P$22),P113/P$22,""),"")</f>
        <v>7.0510173623202821</v>
      </c>
      <c r="AA113" s="144">
        <f ca="1">IF('Innovation potential'!$A113=2,IF(ISNUMBER(Q113/Q$22),Q113/Q$22,""),"")</f>
        <v>6.0123839672062767</v>
      </c>
      <c r="AB113" s="144">
        <f ca="1">IF('Innovation potential'!$A113=2,IF(ISNUMBER(R113/R$22),R113/R$22,""),"")</f>
        <v>14.598934561198174</v>
      </c>
      <c r="AC113" s="144">
        <f ca="1">IF('Innovation potential'!$A113=2,IF(ISNUMBER(S113/S$22),S113/S$22,""),"")</f>
        <v>6.2601549729245232</v>
      </c>
      <c r="AE113" s="144">
        <f ca="1">IF('Innovation potential'!$A113=2,IF(ISNUMBER(P113/E113),P113/E113,""),"")</f>
        <v>5.5319148936170217</v>
      </c>
      <c r="AF113" s="144">
        <f ca="1">IF('Innovation potential'!$A113=2,IF(ISNUMBER(Q113/F113),Q113/F113,""),"")</f>
        <v>6.5</v>
      </c>
      <c r="AG113" s="144">
        <f ca="1">IF('Innovation potential'!$A113=2,IF(ISNUMBER(R113/G113),R113/G113,""),"")</f>
        <v>13</v>
      </c>
      <c r="AH113" s="144">
        <f ca="1">IF('Innovation potential'!$A113=2,IF(ISNUMBER(S113/H113),S113/H113,""),"")</f>
        <v>10.399999999999999</v>
      </c>
      <c r="AJ113" s="144">
        <f ca="1">IF('Innovation potential'!$A113=2,IF(ISNUMBER(U113/U$22),U113/U$22,""),"")</f>
        <v>1.8078302430630988</v>
      </c>
      <c r="AK113" s="144">
        <f ca="1">IF('Innovation potential'!$A113=2,IF(ISNUMBER(V113/V$22),V113/V$22,""),"")</f>
        <v>1.7386222768886992</v>
      </c>
      <c r="AL113" s="144">
        <f ca="1">IF('Innovation potential'!$A113=2,IF(ISNUMBER(W113/W$22),W113/W$22,""),"")</f>
        <v>0</v>
      </c>
      <c r="AM113" s="144">
        <f ca="1">IF('Innovation potential'!$A113=2,IF(ISNUMBER(X113/X$22),X113/X$22,""),"")</f>
        <v>0</v>
      </c>
      <c r="AO113" s="144">
        <f ca="1">IF('Innovation potential'!$A113=2,IF(ISNUMBER(U113/J113),U113/J113,""),"")</f>
        <v>2.2818181818181822</v>
      </c>
      <c r="AP113" s="144">
        <f ca="1">IF('Innovation potential'!$A113=2,IF(ISNUMBER(V113/K113),V113/K113,""),"")</f>
        <v>2.367924528301887</v>
      </c>
      <c r="AQ113" s="144">
        <f ca="1">IF('Innovation potential'!$A113=2,IF(ISNUMBER(W113/L113),W113/L113,""),"")</f>
        <v>0</v>
      </c>
      <c r="AR113" s="144">
        <f ca="1">IF('Innovation potential'!$A113=2,IF(ISNUMBER(X113/M113),X113/M113,""),"")</f>
        <v>0</v>
      </c>
    </row>
    <row r="114" spans="1:44" x14ac:dyDescent="0.2">
      <c r="A114" s="39">
        <f>'Industry selection'!C114</f>
        <v>1</v>
      </c>
      <c r="B114" s="2">
        <v>26.1</v>
      </c>
      <c r="C114" s="2" t="s">
        <v>230</v>
      </c>
      <c r="D114" s="2">
        <f>COUNTIF('Ukraine INN'!$B$6:$B$429,'Innovation potential'!$B114)</f>
        <v>1</v>
      </c>
      <c r="E114" s="9">
        <f ca="1">IF($D114&gt;0,SUMIF('Ukraine INN'!$B$6:$B$429,'Innovation potential'!$B114,'Ukraine INN'!D$6:D$429)/$D114,"")</f>
        <v>13.333333333333334</v>
      </c>
      <c r="F114" s="9">
        <f ca="1">IF($D114&gt;0,SUMIF('Ukraine INN'!$B$6:$B$429,'Innovation potential'!$B114,'Ukraine INN'!E$6:E$429)/$D114,"")</f>
        <v>16.666666666666664</v>
      </c>
      <c r="G114" s="9">
        <f ca="1">IF($D114&gt;0,SUMIF('Ukraine INN'!$B$6:$B$429,'Innovation potential'!$B114,'Ukraine INN'!F$6:F$429)/$D114,"")</f>
        <v>3.3333333333333335</v>
      </c>
      <c r="H114" s="9">
        <f ca="1">IF($D114&gt;0,SUMIF('Ukraine INN'!$B$6:$B$429,'Innovation potential'!$B114,'Ukraine INN'!G$6:G$429)/$D114,"")</f>
        <v>10</v>
      </c>
      <c r="J114" s="9">
        <f ca="1">IF($D114&gt;0,SUMIF('Ukraine INN'!$B$6:$B$429,'Innovation potential'!$B114,'Ukraine INN'!I$6:I$429)/$D114,"")</f>
        <v>18.181818181818183</v>
      </c>
      <c r="K114" s="9">
        <f ca="1">IF($D114&gt;0,SUMIF('Ukraine INN'!$B$6:$B$429,'Innovation potential'!$B114,'Ukraine INN'!J$6:J$429)/$D114,"")</f>
        <v>18.181818181818183</v>
      </c>
      <c r="L114" s="9">
        <f ca="1">IF($D114&gt;0,SUMIF('Ukraine INN'!$B$6:$B$429,'Innovation potential'!$B114,'Ukraine INN'!K$6:K$429)/$D114,"")</f>
        <v>4.5454545454545459</v>
      </c>
      <c r="M114" s="9">
        <f ca="1">IF($D114&gt;0,SUMIF('Ukraine INN'!$B$6:$B$429,'Innovation potential'!$B114,'Ukraine INN'!L$6:L$429)/$D114,"")</f>
        <v>22.727272727272727</v>
      </c>
      <c r="O114" s="2">
        <f>COUNTIF('REGION INN'!$B$6:$B$429,'Innovation potential'!$B114)</f>
        <v>1</v>
      </c>
      <c r="P114" s="9">
        <f ca="1">IF($O114&gt;0,SUMIF('REGION INN'!$B$6:$B$429,'Innovation potential'!$B114,'REGION INN'!D$6:D$429)/$O114,"")</f>
        <v>0</v>
      </c>
      <c r="Q114" s="9">
        <f ca="1">IF($O114&gt;0,SUMIF('REGION INN'!$B$6:$B$429,'Innovation potential'!$B114,'REGION INN'!E$6:E$429)/$O114,"")</f>
        <v>0</v>
      </c>
      <c r="R114" s="9">
        <f ca="1">IF($O114&gt;0,SUMIF('REGION INN'!$B$6:$B$429,'Innovation potential'!$B114,'REGION INN'!F$6:F$429)/$O114,"")</f>
        <v>0</v>
      </c>
      <c r="S114" s="9">
        <f ca="1">IF($O114&gt;0,SUMIF('REGION INN'!$B$6:$B$429,'Innovation potential'!$B114,'REGION INN'!G$6:G$429)/$O114,"")</f>
        <v>0</v>
      </c>
      <c r="U114" s="9">
        <f ca="1">IF($O114&gt;0,SUMIF('REGION INN'!$B$6:$B$429,'Innovation potential'!$B114,'REGION INN'!I$6:I$429)/$O114,"")</f>
        <v>0</v>
      </c>
      <c r="V114" s="9">
        <f ca="1">IF($O114&gt;0,SUMIF('REGION INN'!$B$6:$B$429,'Innovation potential'!$B114,'REGION INN'!J$6:J$429)/$O114,"")</f>
        <v>0</v>
      </c>
      <c r="W114" s="9">
        <f ca="1">IF($O114&gt;0,SUMIF('REGION INN'!$B$6:$B$429,'Innovation potential'!$B114,'REGION INN'!K$6:K$429)/$O114,"")</f>
        <v>0</v>
      </c>
      <c r="X114" s="9">
        <f ca="1">IF($O114&gt;0,SUMIF('REGION INN'!$B$6:$B$429,'Innovation potential'!$B114,'REGION INN'!L$6:L$429)/$O114,"")</f>
        <v>0</v>
      </c>
      <c r="Z114" s="144" t="str">
        <f>IF('Innovation potential'!$A114=2,IF(ISNUMBER(P114/P$22),P114/P$22,""),"")</f>
        <v/>
      </c>
      <c r="AA114" s="144" t="str">
        <f>IF('Innovation potential'!$A114=2,IF(ISNUMBER(Q114/Q$22),Q114/Q$22,""),"")</f>
        <v/>
      </c>
      <c r="AB114" s="144" t="str">
        <f>IF('Innovation potential'!$A114=2,IF(ISNUMBER(R114/R$22),R114/R$22,""),"")</f>
        <v/>
      </c>
      <c r="AC114" s="144" t="str">
        <f>IF('Innovation potential'!$A114=2,IF(ISNUMBER(S114/S$22),S114/S$22,""),"")</f>
        <v/>
      </c>
      <c r="AE114" s="144" t="str">
        <f>IF('Innovation potential'!$A114=2,IF(ISNUMBER(P114/E114),P114/E114,""),"")</f>
        <v/>
      </c>
      <c r="AF114" s="144" t="str">
        <f>IF('Innovation potential'!$A114=2,IF(ISNUMBER(Q114/F114),Q114/F114,""),"")</f>
        <v/>
      </c>
      <c r="AG114" s="144" t="str">
        <f>IF('Innovation potential'!$A114=2,IF(ISNUMBER(R114/G114),R114/G114,""),"")</f>
        <v/>
      </c>
      <c r="AH114" s="144" t="str">
        <f>IF('Innovation potential'!$A114=2,IF(ISNUMBER(S114/H114),S114/H114,""),"")</f>
        <v/>
      </c>
      <c r="AJ114" s="144" t="str">
        <f>IF('Innovation potential'!$A114=2,IF(ISNUMBER(U114/U$22),U114/U$22,""),"")</f>
        <v/>
      </c>
      <c r="AK114" s="144" t="str">
        <f>IF('Innovation potential'!$A114=2,IF(ISNUMBER(V114/V$22),V114/V$22,""),"")</f>
        <v/>
      </c>
      <c r="AL114" s="144" t="str">
        <f>IF('Innovation potential'!$A114=2,IF(ISNUMBER(W114/W$22),W114/W$22,""),"")</f>
        <v/>
      </c>
      <c r="AM114" s="144" t="str">
        <f>IF('Innovation potential'!$A114=2,IF(ISNUMBER(X114/X$22),X114/X$22,""),"")</f>
        <v/>
      </c>
      <c r="AO114" s="144" t="str">
        <f>IF('Innovation potential'!$A114=2,IF(ISNUMBER(U114/J114),U114/J114,""),"")</f>
        <v/>
      </c>
      <c r="AP114" s="144" t="str">
        <f>IF('Innovation potential'!$A114=2,IF(ISNUMBER(V114/K114),V114/K114,""),"")</f>
        <v/>
      </c>
      <c r="AQ114" s="144" t="str">
        <f>IF('Innovation potential'!$A114=2,IF(ISNUMBER(W114/L114),W114/L114,""),"")</f>
        <v/>
      </c>
      <c r="AR114" s="144" t="str">
        <f>IF('Innovation potential'!$A114=2,IF(ISNUMBER(X114/M114),X114/M114,""),"")</f>
        <v/>
      </c>
    </row>
    <row r="115" spans="1:44" x14ac:dyDescent="0.2">
      <c r="A115" s="39">
        <f>'Industry selection'!C115</f>
        <v>1</v>
      </c>
      <c r="B115" s="2">
        <v>26.2</v>
      </c>
      <c r="C115" s="2" t="s">
        <v>232</v>
      </c>
      <c r="D115" s="2">
        <f>COUNTIF('Ukraine INN'!$B$6:$B$429,'Innovation potential'!$B115)</f>
        <v>2</v>
      </c>
      <c r="E115" s="9">
        <f ca="1">IF($D115&gt;0,SUMIF('Ukraine INN'!$B$6:$B$429,'Innovation potential'!$B115,'Ukraine INN'!D$6:D$429)/$D115,"")</f>
        <v>16</v>
      </c>
      <c r="F115" s="9">
        <f ca="1">IF($D115&gt;0,SUMIF('Ukraine INN'!$B$6:$B$429,'Innovation potential'!$B115,'Ukraine INN'!E$6:E$429)/$D115,"")</f>
        <v>16</v>
      </c>
      <c r="G115" s="9">
        <f ca="1">IF($D115&gt;0,SUMIF('Ukraine INN'!$B$6:$B$429,'Innovation potential'!$B115,'Ukraine INN'!F$6:F$429)/$D115,"")</f>
        <v>0</v>
      </c>
      <c r="H115" s="9">
        <f ca="1">IF($D115&gt;0,SUMIF('Ukraine INN'!$B$6:$B$429,'Innovation potential'!$B115,'Ukraine INN'!G$6:G$429)/$D115,"")</f>
        <v>0</v>
      </c>
      <c r="J115" s="9">
        <f ca="1">IF($D115&gt;0,SUMIF('Ukraine INN'!$B$6:$B$429,'Innovation potential'!$B115,'Ukraine INN'!I$6:I$429)/$D115,"")</f>
        <v>21.052631578947366</v>
      </c>
      <c r="K115" s="9">
        <f ca="1">IF($D115&gt;0,SUMIF('Ukraine INN'!$B$6:$B$429,'Innovation potential'!$B115,'Ukraine INN'!J$6:J$429)/$D115,"")</f>
        <v>42.105263157894733</v>
      </c>
      <c r="L115" s="9">
        <f ca="1">IF($D115&gt;0,SUMIF('Ukraine INN'!$B$6:$B$429,'Innovation potential'!$B115,'Ukraine INN'!K$6:K$429)/$D115,"")</f>
        <v>42.105263157894733</v>
      </c>
      <c r="M115" s="9">
        <f ca="1">IF($D115&gt;0,SUMIF('Ukraine INN'!$B$6:$B$429,'Innovation potential'!$B115,'Ukraine INN'!L$6:L$429)/$D115,"")</f>
        <v>10.526315789473683</v>
      </c>
      <c r="O115" s="2">
        <f>COUNTIF('REGION INN'!$B$6:$B$429,'Innovation potential'!$B115)</f>
        <v>2</v>
      </c>
      <c r="P115" s="9">
        <f ca="1">IF($O115&gt;0,SUMIF('REGION INN'!$B$6:$B$429,'Innovation potential'!$B115,'REGION INN'!D$6:D$429)/$O115,"")</f>
        <v>0</v>
      </c>
      <c r="Q115" s="9">
        <f ca="1">IF($O115&gt;0,SUMIF('REGION INN'!$B$6:$B$429,'Innovation potential'!$B115,'REGION INN'!E$6:E$429)/$O115,"")</f>
        <v>0</v>
      </c>
      <c r="R115" s="9">
        <f ca="1">IF($O115&gt;0,SUMIF('REGION INN'!$B$6:$B$429,'Innovation potential'!$B115,'REGION INN'!F$6:F$429)/$O115,"")</f>
        <v>0</v>
      </c>
      <c r="S115" s="9">
        <f ca="1">IF($O115&gt;0,SUMIF('REGION INN'!$B$6:$B$429,'Innovation potential'!$B115,'REGION INN'!G$6:G$429)/$O115,"")</f>
        <v>0</v>
      </c>
      <c r="U115" s="9">
        <f ca="1">IF($O115&gt;0,SUMIF('REGION INN'!$B$6:$B$429,'Innovation potential'!$B115,'REGION INN'!I$6:I$429)/$O115,"")</f>
        <v>0</v>
      </c>
      <c r="V115" s="9">
        <f ca="1">IF($O115&gt;0,SUMIF('REGION INN'!$B$6:$B$429,'Innovation potential'!$B115,'REGION INN'!J$6:J$429)/$O115,"")</f>
        <v>0</v>
      </c>
      <c r="W115" s="9">
        <f ca="1">IF($O115&gt;0,SUMIF('REGION INN'!$B$6:$B$429,'Innovation potential'!$B115,'REGION INN'!K$6:K$429)/$O115,"")</f>
        <v>0</v>
      </c>
      <c r="X115" s="9">
        <f ca="1">IF($O115&gt;0,SUMIF('REGION INN'!$B$6:$B$429,'Innovation potential'!$B115,'REGION INN'!L$6:L$429)/$O115,"")</f>
        <v>0</v>
      </c>
      <c r="Z115" s="144" t="str">
        <f>IF('Innovation potential'!$A115=2,IF(ISNUMBER(P115/P$22),P115/P$22,""),"")</f>
        <v/>
      </c>
      <c r="AA115" s="144" t="str">
        <f>IF('Innovation potential'!$A115=2,IF(ISNUMBER(Q115/Q$22),Q115/Q$22,""),"")</f>
        <v/>
      </c>
      <c r="AB115" s="144" t="str">
        <f>IF('Innovation potential'!$A115=2,IF(ISNUMBER(R115/R$22),R115/R$22,""),"")</f>
        <v/>
      </c>
      <c r="AC115" s="144" t="str">
        <f>IF('Innovation potential'!$A115=2,IF(ISNUMBER(S115/S$22),S115/S$22,""),"")</f>
        <v/>
      </c>
      <c r="AE115" s="144" t="str">
        <f>IF('Innovation potential'!$A115=2,IF(ISNUMBER(P115/E115),P115/E115,""),"")</f>
        <v/>
      </c>
      <c r="AF115" s="144" t="str">
        <f>IF('Innovation potential'!$A115=2,IF(ISNUMBER(Q115/F115),Q115/F115,""),"")</f>
        <v/>
      </c>
      <c r="AG115" s="144" t="str">
        <f>IF('Innovation potential'!$A115=2,IF(ISNUMBER(R115/G115),R115/G115,""),"")</f>
        <v/>
      </c>
      <c r="AH115" s="144" t="str">
        <f>IF('Innovation potential'!$A115=2,IF(ISNUMBER(S115/H115),S115/H115,""),"")</f>
        <v/>
      </c>
      <c r="AJ115" s="144" t="str">
        <f>IF('Innovation potential'!$A115=2,IF(ISNUMBER(U115/U$22),U115/U$22,""),"")</f>
        <v/>
      </c>
      <c r="AK115" s="144" t="str">
        <f>IF('Innovation potential'!$A115=2,IF(ISNUMBER(V115/V$22),V115/V$22,""),"")</f>
        <v/>
      </c>
      <c r="AL115" s="144" t="str">
        <f>IF('Innovation potential'!$A115=2,IF(ISNUMBER(W115/W$22),W115/W$22,""),"")</f>
        <v/>
      </c>
      <c r="AM115" s="144" t="str">
        <f>IF('Innovation potential'!$A115=2,IF(ISNUMBER(X115/X$22),X115/X$22,""),"")</f>
        <v/>
      </c>
      <c r="AO115" s="144" t="str">
        <f>IF('Innovation potential'!$A115=2,IF(ISNUMBER(U115/J115),U115/J115,""),"")</f>
        <v/>
      </c>
      <c r="AP115" s="144" t="str">
        <f>IF('Innovation potential'!$A115=2,IF(ISNUMBER(V115/K115),V115/K115,""),"")</f>
        <v/>
      </c>
      <c r="AQ115" s="144" t="str">
        <f>IF('Innovation potential'!$A115=2,IF(ISNUMBER(W115/L115),W115/L115,""),"")</f>
        <v/>
      </c>
      <c r="AR115" s="144" t="str">
        <f>IF('Innovation potential'!$A115=2,IF(ISNUMBER(X115/M115),X115/M115,""),"")</f>
        <v/>
      </c>
    </row>
    <row r="116" spans="1:44" x14ac:dyDescent="0.2">
      <c r="A116" s="39">
        <f>'Industry selection'!C116</f>
        <v>1</v>
      </c>
      <c r="B116" s="2">
        <v>26.3</v>
      </c>
      <c r="C116" s="2" t="s">
        <v>234</v>
      </c>
      <c r="D116" s="2">
        <f>COUNTIF('Ukraine INN'!$B$6:$B$429,'Innovation potential'!$B116)</f>
        <v>2</v>
      </c>
      <c r="E116" s="9">
        <f ca="1">IF($D116&gt;0,SUMIF('Ukraine INN'!$B$6:$B$429,'Innovation potential'!$B116,'Ukraine INN'!D$6:D$429)/$D116,"")</f>
        <v>58.536585365853654</v>
      </c>
      <c r="F116" s="9">
        <f ca="1">IF($D116&gt;0,SUMIF('Ukraine INN'!$B$6:$B$429,'Innovation potential'!$B116,'Ukraine INN'!E$6:E$429)/$D116,"")</f>
        <v>58.536585365853654</v>
      </c>
      <c r="G116" s="9">
        <f ca="1">IF($D116&gt;0,SUMIF('Ukraine INN'!$B$6:$B$429,'Innovation potential'!$B116,'Ukraine INN'!F$6:F$429)/$D116,"")</f>
        <v>14.634146341463413</v>
      </c>
      <c r="H116" s="9">
        <f ca="1">IF($D116&gt;0,SUMIF('Ukraine INN'!$B$6:$B$429,'Innovation potential'!$B116,'Ukraine INN'!G$6:G$429)/$D116,"")</f>
        <v>19.512195121951219</v>
      </c>
      <c r="J116" s="9">
        <f ca="1">IF($D116&gt;0,SUMIF('Ukraine INN'!$B$6:$B$429,'Innovation potential'!$B116,'Ukraine INN'!I$6:I$429)/$D116,"")</f>
        <v>52.173913043478258</v>
      </c>
      <c r="K116" s="9">
        <f ca="1">IF($D116&gt;0,SUMIF('Ukraine INN'!$B$6:$B$429,'Innovation potential'!$B116,'Ukraine INN'!J$6:J$429)/$D116,"")</f>
        <v>43.478260869565219</v>
      </c>
      <c r="L116" s="9">
        <f ca="1">IF($D116&gt;0,SUMIF('Ukraine INN'!$B$6:$B$429,'Innovation potential'!$B116,'Ukraine INN'!K$6:K$429)/$D116,"")</f>
        <v>30.434782608695656</v>
      </c>
      <c r="M116" s="9">
        <f ca="1">IF($D116&gt;0,SUMIF('Ukraine INN'!$B$6:$B$429,'Innovation potential'!$B116,'Ukraine INN'!L$6:L$429)/$D116,"")</f>
        <v>30.434782608695656</v>
      </c>
      <c r="O116" s="2">
        <f>COUNTIF('REGION INN'!$B$6:$B$429,'Innovation potential'!$B116)</f>
        <v>2</v>
      </c>
      <c r="P116" s="9">
        <f ca="1">IF($O116&gt;0,SUMIF('REGION INN'!$B$6:$B$429,'Innovation potential'!$B116,'REGION INN'!D$6:D$429)/$O116,"")</f>
        <v>200</v>
      </c>
      <c r="Q116" s="9">
        <f ca="1">IF($O116&gt;0,SUMIF('REGION INN'!$B$6:$B$429,'Innovation potential'!$B116,'REGION INN'!E$6:E$429)/$O116,"")</f>
        <v>200</v>
      </c>
      <c r="R116" s="9">
        <f ca="1">IF($O116&gt;0,SUMIF('REGION INN'!$B$6:$B$429,'Innovation potential'!$B116,'REGION INN'!F$6:F$429)/$O116,"")</f>
        <v>200</v>
      </c>
      <c r="S116" s="9">
        <f ca="1">IF($O116&gt;0,SUMIF('REGION INN'!$B$6:$B$429,'Innovation potential'!$B116,'REGION INN'!G$6:G$429)/$O116,"")</f>
        <v>200</v>
      </c>
      <c r="U116" s="9">
        <f ca="1">IF($O116&gt;0,SUMIF('REGION INN'!$B$6:$B$429,'Innovation potential'!$B116,'REGION INN'!I$6:I$429)/$O116,"")</f>
        <v>100</v>
      </c>
      <c r="V116" s="9">
        <f ca="1">IF($O116&gt;0,SUMIF('REGION INN'!$B$6:$B$429,'Innovation potential'!$B116,'REGION INN'!J$6:J$429)/$O116,"")</f>
        <v>100</v>
      </c>
      <c r="W116" s="9">
        <f ca="1">IF($O116&gt;0,SUMIF('REGION INN'!$B$6:$B$429,'Innovation potential'!$B116,'REGION INN'!K$6:K$429)/$O116,"")</f>
        <v>0</v>
      </c>
      <c r="X116" s="9">
        <f ca="1">IF($O116&gt;0,SUMIF('REGION INN'!$B$6:$B$429,'Innovation potential'!$B116,'REGION INN'!L$6:L$429)/$O116,"")</f>
        <v>0</v>
      </c>
      <c r="Z116" s="144" t="str">
        <f>IF('Innovation potential'!$A116=2,IF(ISNUMBER(P116/P$22),P116/P$22,""),"")</f>
        <v/>
      </c>
      <c r="AA116" s="144" t="str">
        <f>IF('Innovation potential'!$A116=2,IF(ISNUMBER(Q116/Q$22),Q116/Q$22,""),"")</f>
        <v/>
      </c>
      <c r="AB116" s="144" t="str">
        <f>IF('Innovation potential'!$A116=2,IF(ISNUMBER(R116/R$22),R116/R$22,""),"")</f>
        <v/>
      </c>
      <c r="AC116" s="144" t="str">
        <f>IF('Innovation potential'!$A116=2,IF(ISNUMBER(S116/S$22),S116/S$22,""),"")</f>
        <v/>
      </c>
      <c r="AE116" s="144" t="str">
        <f>IF('Innovation potential'!$A116=2,IF(ISNUMBER(P116/E116),P116/E116,""),"")</f>
        <v/>
      </c>
      <c r="AF116" s="144" t="str">
        <f>IF('Innovation potential'!$A116=2,IF(ISNUMBER(Q116/F116),Q116/F116,""),"")</f>
        <v/>
      </c>
      <c r="AG116" s="144" t="str">
        <f>IF('Innovation potential'!$A116=2,IF(ISNUMBER(R116/G116),R116/G116,""),"")</f>
        <v/>
      </c>
      <c r="AH116" s="144" t="str">
        <f>IF('Innovation potential'!$A116=2,IF(ISNUMBER(S116/H116),S116/H116,""),"")</f>
        <v/>
      </c>
      <c r="AJ116" s="144" t="str">
        <f>IF('Innovation potential'!$A116=2,IF(ISNUMBER(U116/U$22),U116/U$22,""),"")</f>
        <v/>
      </c>
      <c r="AK116" s="144" t="str">
        <f>IF('Innovation potential'!$A116=2,IF(ISNUMBER(V116/V$22),V116/V$22,""),"")</f>
        <v/>
      </c>
      <c r="AL116" s="144" t="str">
        <f>IF('Innovation potential'!$A116=2,IF(ISNUMBER(W116/W$22),W116/W$22,""),"")</f>
        <v/>
      </c>
      <c r="AM116" s="144" t="str">
        <f>IF('Innovation potential'!$A116=2,IF(ISNUMBER(X116/X$22),X116/X$22,""),"")</f>
        <v/>
      </c>
      <c r="AO116" s="144" t="str">
        <f>IF('Innovation potential'!$A116=2,IF(ISNUMBER(U116/J116),U116/J116,""),"")</f>
        <v/>
      </c>
      <c r="AP116" s="144" t="str">
        <f>IF('Innovation potential'!$A116=2,IF(ISNUMBER(V116/K116),V116/K116,""),"")</f>
        <v/>
      </c>
      <c r="AQ116" s="144" t="str">
        <f>IF('Innovation potential'!$A116=2,IF(ISNUMBER(W116/L116),W116/L116,""),"")</f>
        <v/>
      </c>
      <c r="AR116" s="144" t="str">
        <f>IF('Innovation potential'!$A116=2,IF(ISNUMBER(X116/M116),X116/M116,""),"")</f>
        <v/>
      </c>
    </row>
    <row r="117" spans="1:44" x14ac:dyDescent="0.2">
      <c r="A117" s="39">
        <f>'Industry selection'!C117</f>
        <v>1</v>
      </c>
      <c r="B117" s="2">
        <v>26.4</v>
      </c>
      <c r="C117" s="2" t="s">
        <v>236</v>
      </c>
      <c r="D117" s="2">
        <f>COUNTIF('Ukraine INN'!$B$6:$B$429,'Innovation potential'!$B117)</f>
        <v>2</v>
      </c>
      <c r="E117" s="9">
        <f ca="1">IF($D117&gt;0,SUMIF('Ukraine INN'!$B$6:$B$429,'Innovation potential'!$B117,'Ukraine INN'!D$6:D$429)/$D117,"")</f>
        <v>28.571428571428569</v>
      </c>
      <c r="F117" s="9">
        <f ca="1">IF($D117&gt;0,SUMIF('Ukraine INN'!$B$6:$B$429,'Innovation potential'!$B117,'Ukraine INN'!E$6:E$429)/$D117,"")</f>
        <v>28.571428571428569</v>
      </c>
      <c r="G117" s="9">
        <f ca="1">IF($D117&gt;0,SUMIF('Ukraine INN'!$B$6:$B$429,'Innovation potential'!$B117,'Ukraine INN'!F$6:F$429)/$D117,"")</f>
        <v>14.285714285714285</v>
      </c>
      <c r="H117" s="9">
        <f ca="1">IF($D117&gt;0,SUMIF('Ukraine INN'!$B$6:$B$429,'Innovation potential'!$B117,'Ukraine INN'!G$6:G$429)/$D117,"")</f>
        <v>0</v>
      </c>
      <c r="J117" s="9">
        <f ca="1">IF($D117&gt;0,SUMIF('Ukraine INN'!$B$6:$B$429,'Innovation potential'!$B117,'Ukraine INN'!I$6:I$429)/$D117,"")</f>
        <v>54.54545454545454</v>
      </c>
      <c r="K117" s="9">
        <f ca="1">IF($D117&gt;0,SUMIF('Ukraine INN'!$B$6:$B$429,'Innovation potential'!$B117,'Ukraine INN'!J$6:J$429)/$D117,"")</f>
        <v>54.54545454545454</v>
      </c>
      <c r="L117" s="9">
        <f ca="1">IF($D117&gt;0,SUMIF('Ukraine INN'!$B$6:$B$429,'Innovation potential'!$B117,'Ukraine INN'!K$6:K$429)/$D117,"")</f>
        <v>54.54545454545454</v>
      </c>
      <c r="M117" s="9">
        <f ca="1">IF($D117&gt;0,SUMIF('Ukraine INN'!$B$6:$B$429,'Innovation potential'!$B117,'Ukraine INN'!L$6:L$429)/$D117,"")</f>
        <v>54.54545454545454</v>
      </c>
      <c r="O117" s="2">
        <f>COUNTIF('REGION INN'!$B$6:$B$429,'Innovation potential'!$B117)</f>
        <v>2</v>
      </c>
      <c r="P117" s="9">
        <f ca="1">IF($O117&gt;0,SUMIF('REGION INN'!$B$6:$B$429,'Innovation potential'!$B117,'REGION INN'!D$6:D$429)/$O117,"")</f>
        <v>0</v>
      </c>
      <c r="Q117" s="9">
        <f ca="1">IF($O117&gt;0,SUMIF('REGION INN'!$B$6:$B$429,'Innovation potential'!$B117,'REGION INN'!E$6:E$429)/$O117,"")</f>
        <v>0</v>
      </c>
      <c r="R117" s="9">
        <f ca="1">IF($O117&gt;0,SUMIF('REGION INN'!$B$6:$B$429,'Innovation potential'!$B117,'REGION INN'!F$6:F$429)/$O117,"")</f>
        <v>0</v>
      </c>
      <c r="S117" s="9">
        <f ca="1">IF($O117&gt;0,SUMIF('REGION INN'!$B$6:$B$429,'Innovation potential'!$B117,'REGION INN'!G$6:G$429)/$O117,"")</f>
        <v>0</v>
      </c>
      <c r="U117" s="9">
        <f ca="1">IF($O117&gt;0,SUMIF('REGION INN'!$B$6:$B$429,'Innovation potential'!$B117,'REGION INN'!I$6:I$429)/$O117,"")</f>
        <v>0</v>
      </c>
      <c r="V117" s="9">
        <f ca="1">IF($O117&gt;0,SUMIF('REGION INN'!$B$6:$B$429,'Innovation potential'!$B117,'REGION INN'!J$6:J$429)/$O117,"")</f>
        <v>0</v>
      </c>
      <c r="W117" s="9">
        <f ca="1">IF($O117&gt;0,SUMIF('REGION INN'!$B$6:$B$429,'Innovation potential'!$B117,'REGION INN'!K$6:K$429)/$O117,"")</f>
        <v>0</v>
      </c>
      <c r="X117" s="9">
        <f ca="1">IF($O117&gt;0,SUMIF('REGION INN'!$B$6:$B$429,'Innovation potential'!$B117,'REGION INN'!L$6:L$429)/$O117,"")</f>
        <v>0</v>
      </c>
      <c r="Z117" s="144" t="str">
        <f>IF('Innovation potential'!$A117=2,IF(ISNUMBER(P117/P$22),P117/P$22,""),"")</f>
        <v/>
      </c>
      <c r="AA117" s="144" t="str">
        <f>IF('Innovation potential'!$A117=2,IF(ISNUMBER(Q117/Q$22),Q117/Q$22,""),"")</f>
        <v/>
      </c>
      <c r="AB117" s="144" t="str">
        <f>IF('Innovation potential'!$A117=2,IF(ISNUMBER(R117/R$22),R117/R$22,""),"")</f>
        <v/>
      </c>
      <c r="AC117" s="144" t="str">
        <f>IF('Innovation potential'!$A117=2,IF(ISNUMBER(S117/S$22),S117/S$22,""),"")</f>
        <v/>
      </c>
      <c r="AE117" s="144" t="str">
        <f>IF('Innovation potential'!$A117=2,IF(ISNUMBER(P117/E117),P117/E117,""),"")</f>
        <v/>
      </c>
      <c r="AF117" s="144" t="str">
        <f>IF('Innovation potential'!$A117=2,IF(ISNUMBER(Q117/F117),Q117/F117,""),"")</f>
        <v/>
      </c>
      <c r="AG117" s="144" t="str">
        <f>IF('Innovation potential'!$A117=2,IF(ISNUMBER(R117/G117),R117/G117,""),"")</f>
        <v/>
      </c>
      <c r="AH117" s="144" t="str">
        <f>IF('Innovation potential'!$A117=2,IF(ISNUMBER(S117/H117),S117/H117,""),"")</f>
        <v/>
      </c>
      <c r="AJ117" s="144" t="str">
        <f>IF('Innovation potential'!$A117=2,IF(ISNUMBER(U117/U$22),U117/U$22,""),"")</f>
        <v/>
      </c>
      <c r="AK117" s="144" t="str">
        <f>IF('Innovation potential'!$A117=2,IF(ISNUMBER(V117/V$22),V117/V$22,""),"")</f>
        <v/>
      </c>
      <c r="AL117" s="144" t="str">
        <f>IF('Innovation potential'!$A117=2,IF(ISNUMBER(W117/W$22),W117/W$22,""),"")</f>
        <v/>
      </c>
      <c r="AM117" s="144" t="str">
        <f>IF('Innovation potential'!$A117=2,IF(ISNUMBER(X117/X$22),X117/X$22,""),"")</f>
        <v/>
      </c>
      <c r="AO117" s="144" t="str">
        <f>IF('Innovation potential'!$A117=2,IF(ISNUMBER(U117/J117),U117/J117,""),"")</f>
        <v/>
      </c>
      <c r="AP117" s="144" t="str">
        <f>IF('Innovation potential'!$A117=2,IF(ISNUMBER(V117/K117),V117/K117,""),"")</f>
        <v/>
      </c>
      <c r="AQ117" s="144" t="str">
        <f>IF('Innovation potential'!$A117=2,IF(ISNUMBER(W117/L117),W117/L117,""),"")</f>
        <v/>
      </c>
      <c r="AR117" s="144" t="str">
        <f>IF('Innovation potential'!$A117=2,IF(ISNUMBER(X117/M117),X117/M117,""),"")</f>
        <v/>
      </c>
    </row>
    <row r="118" spans="1:44" x14ac:dyDescent="0.2">
      <c r="A118" s="39">
        <f>'Industry selection'!C118</f>
        <v>1</v>
      </c>
      <c r="B118" s="2">
        <v>26.5</v>
      </c>
      <c r="C118" s="2" t="s">
        <v>238</v>
      </c>
      <c r="D118" s="2">
        <f>COUNTIF('Ukraine INN'!$B$6:$B$429,'Innovation potential'!$B118)</f>
        <v>1</v>
      </c>
      <c r="E118" s="9">
        <f ca="1">IF($D118&gt;0,SUMIF('Ukraine INN'!$B$6:$B$429,'Innovation potential'!$B118,'Ukraine INN'!D$6:D$429)/$D118,"")</f>
        <v>20.512820512820511</v>
      </c>
      <c r="F118" s="9">
        <f ca="1">IF($D118&gt;0,SUMIF('Ukraine INN'!$B$6:$B$429,'Innovation potential'!$B118,'Ukraine INN'!E$6:E$429)/$D118,"")</f>
        <v>11.965811965811966</v>
      </c>
      <c r="G118" s="9">
        <f ca="1">IF($D118&gt;0,SUMIF('Ukraine INN'!$B$6:$B$429,'Innovation potential'!$B118,'Ukraine INN'!F$6:F$429)/$D118,"")</f>
        <v>10.256410256410255</v>
      </c>
      <c r="H118" s="9">
        <f ca="1">IF($D118&gt;0,SUMIF('Ukraine INN'!$B$6:$B$429,'Innovation potential'!$B118,'Ukraine INN'!G$6:G$429)/$D118,"")</f>
        <v>12.820512820512819</v>
      </c>
      <c r="J118" s="9">
        <f ca="1">IF($D118&gt;0,SUMIF('Ukraine INN'!$B$6:$B$429,'Innovation potential'!$B118,'Ukraine INN'!I$6:I$429)/$D118,"")</f>
        <v>21.138211382113823</v>
      </c>
      <c r="K118" s="9">
        <f ca="1">IF($D118&gt;0,SUMIF('Ukraine INN'!$B$6:$B$429,'Innovation potential'!$B118,'Ukraine INN'!J$6:J$429)/$D118,"")</f>
        <v>20.325203252032519</v>
      </c>
      <c r="L118" s="9">
        <f ca="1">IF($D118&gt;0,SUMIF('Ukraine INN'!$B$6:$B$429,'Innovation potential'!$B118,'Ukraine INN'!K$6:K$429)/$D118,"")</f>
        <v>14.634146341463413</v>
      </c>
      <c r="M118" s="9">
        <f ca="1">IF($D118&gt;0,SUMIF('Ukraine INN'!$B$6:$B$429,'Innovation potential'!$B118,'Ukraine INN'!L$6:L$429)/$D118,"")</f>
        <v>16.260162601626014</v>
      </c>
      <c r="O118" s="2">
        <f>COUNTIF('REGION INN'!$B$6:$B$429,'Innovation potential'!$B118)</f>
        <v>1</v>
      </c>
      <c r="P118" s="9">
        <f ca="1">IF($O118&gt;0,SUMIF('REGION INN'!$B$6:$B$429,'Innovation potential'!$B118,'REGION INN'!D$6:D$429)/$O118,"")</f>
        <v>0</v>
      </c>
      <c r="Q118" s="9">
        <f ca="1">IF($O118&gt;0,SUMIF('REGION INN'!$B$6:$B$429,'Innovation potential'!$B118,'REGION INN'!E$6:E$429)/$O118,"")</f>
        <v>0</v>
      </c>
      <c r="R118" s="9">
        <f ca="1">IF($O118&gt;0,SUMIF('REGION INN'!$B$6:$B$429,'Innovation potential'!$B118,'REGION INN'!F$6:F$429)/$O118,"")</f>
        <v>0</v>
      </c>
      <c r="S118" s="9">
        <f ca="1">IF($O118&gt;0,SUMIF('REGION INN'!$B$6:$B$429,'Innovation potential'!$B118,'REGION INN'!G$6:G$429)/$O118,"")</f>
        <v>0</v>
      </c>
      <c r="U118" s="9">
        <f ca="1">IF($O118&gt;0,SUMIF('REGION INN'!$B$6:$B$429,'Innovation potential'!$B118,'REGION INN'!I$6:I$429)/$O118,"")</f>
        <v>0</v>
      </c>
      <c r="V118" s="9">
        <f ca="1">IF($O118&gt;0,SUMIF('REGION INN'!$B$6:$B$429,'Innovation potential'!$B118,'REGION INN'!J$6:J$429)/$O118,"")</f>
        <v>0</v>
      </c>
      <c r="W118" s="9">
        <f ca="1">IF($O118&gt;0,SUMIF('REGION INN'!$B$6:$B$429,'Innovation potential'!$B118,'REGION INN'!K$6:K$429)/$O118,"")</f>
        <v>0</v>
      </c>
      <c r="X118" s="9">
        <f ca="1">IF($O118&gt;0,SUMIF('REGION INN'!$B$6:$B$429,'Innovation potential'!$B118,'REGION INN'!L$6:L$429)/$O118,"")</f>
        <v>0</v>
      </c>
      <c r="Z118" s="144" t="str">
        <f>IF('Innovation potential'!$A118=2,IF(ISNUMBER(P118/P$22),P118/P$22,""),"")</f>
        <v/>
      </c>
      <c r="AA118" s="144" t="str">
        <f>IF('Innovation potential'!$A118=2,IF(ISNUMBER(Q118/Q$22),Q118/Q$22,""),"")</f>
        <v/>
      </c>
      <c r="AB118" s="144" t="str">
        <f>IF('Innovation potential'!$A118=2,IF(ISNUMBER(R118/R$22),R118/R$22,""),"")</f>
        <v/>
      </c>
      <c r="AC118" s="144" t="str">
        <f>IF('Innovation potential'!$A118=2,IF(ISNUMBER(S118/S$22),S118/S$22,""),"")</f>
        <v/>
      </c>
      <c r="AE118" s="144" t="str">
        <f>IF('Innovation potential'!$A118=2,IF(ISNUMBER(P118/E118),P118/E118,""),"")</f>
        <v/>
      </c>
      <c r="AF118" s="144" t="str">
        <f>IF('Innovation potential'!$A118=2,IF(ISNUMBER(Q118/F118),Q118/F118,""),"")</f>
        <v/>
      </c>
      <c r="AG118" s="144" t="str">
        <f>IF('Innovation potential'!$A118=2,IF(ISNUMBER(R118/G118),R118/G118,""),"")</f>
        <v/>
      </c>
      <c r="AH118" s="144" t="str">
        <f>IF('Innovation potential'!$A118=2,IF(ISNUMBER(S118/H118),S118/H118,""),"")</f>
        <v/>
      </c>
      <c r="AJ118" s="144" t="str">
        <f>IF('Innovation potential'!$A118=2,IF(ISNUMBER(U118/U$22),U118/U$22,""),"")</f>
        <v/>
      </c>
      <c r="AK118" s="144" t="str">
        <f>IF('Innovation potential'!$A118=2,IF(ISNUMBER(V118/V$22),V118/V$22,""),"")</f>
        <v/>
      </c>
      <c r="AL118" s="144" t="str">
        <f>IF('Innovation potential'!$A118=2,IF(ISNUMBER(W118/W$22),W118/W$22,""),"")</f>
        <v/>
      </c>
      <c r="AM118" s="144" t="str">
        <f>IF('Innovation potential'!$A118=2,IF(ISNUMBER(X118/X$22),X118/X$22,""),"")</f>
        <v/>
      </c>
      <c r="AO118" s="144" t="str">
        <f>IF('Innovation potential'!$A118=2,IF(ISNUMBER(U118/J118),U118/J118,""),"")</f>
        <v/>
      </c>
      <c r="AP118" s="144" t="str">
        <f>IF('Innovation potential'!$A118=2,IF(ISNUMBER(V118/K118),V118/K118,""),"")</f>
        <v/>
      </c>
      <c r="AQ118" s="144" t="str">
        <f>IF('Innovation potential'!$A118=2,IF(ISNUMBER(W118/L118),W118/L118,""),"")</f>
        <v/>
      </c>
      <c r="AR118" s="144" t="str">
        <f>IF('Innovation potential'!$A118=2,IF(ISNUMBER(X118/M118),X118/M118,""),"")</f>
        <v/>
      </c>
    </row>
    <row r="119" spans="1:44" x14ac:dyDescent="0.2">
      <c r="A119" s="39">
        <f>'Industry selection'!C119</f>
        <v>1</v>
      </c>
      <c r="B119" s="2">
        <v>26.6</v>
      </c>
      <c r="C119" s="2" t="s">
        <v>240</v>
      </c>
      <c r="D119" s="2">
        <f>COUNTIF('Ukraine INN'!$B$6:$B$429,'Innovation potential'!$B119)</f>
        <v>2</v>
      </c>
      <c r="E119" s="9">
        <f ca="1">IF($D119&gt;0,SUMIF('Ukraine INN'!$B$6:$B$429,'Innovation potential'!$B119,'Ukraine INN'!D$6:D$429)/$D119,"")</f>
        <v>0</v>
      </c>
      <c r="F119" s="9">
        <f ca="1">IF($D119&gt;0,SUMIF('Ukraine INN'!$B$6:$B$429,'Innovation potential'!$B119,'Ukraine INN'!E$6:E$429)/$D119,"")</f>
        <v>44.444444444444443</v>
      </c>
      <c r="G119" s="9">
        <f ca="1">IF($D119&gt;0,SUMIF('Ukraine INN'!$B$6:$B$429,'Innovation potential'!$B119,'Ukraine INN'!F$6:F$429)/$D119,"")</f>
        <v>33.333333333333329</v>
      </c>
      <c r="H119" s="9">
        <f ca="1">IF($D119&gt;0,SUMIF('Ukraine INN'!$B$6:$B$429,'Innovation potential'!$B119,'Ukraine INN'!G$6:G$429)/$D119,"")</f>
        <v>22.222222222222221</v>
      </c>
      <c r="J119" s="9">
        <f ca="1">IF($D119&gt;0,SUMIF('Ukraine INN'!$B$6:$B$429,'Innovation potential'!$B119,'Ukraine INN'!I$6:I$429)/$D119,"")</f>
        <v>33.333333333333329</v>
      </c>
      <c r="K119" s="9">
        <f ca="1">IF($D119&gt;0,SUMIF('Ukraine INN'!$B$6:$B$429,'Innovation potential'!$B119,'Ukraine INN'!J$6:J$429)/$D119,"")</f>
        <v>44.444444444444443</v>
      </c>
      <c r="L119" s="9">
        <f ca="1">IF($D119&gt;0,SUMIF('Ukraine INN'!$B$6:$B$429,'Innovation potential'!$B119,'Ukraine INN'!K$6:K$429)/$D119,"")</f>
        <v>33.333333333333329</v>
      </c>
      <c r="M119" s="9">
        <f ca="1">IF($D119&gt;0,SUMIF('Ukraine INN'!$B$6:$B$429,'Innovation potential'!$B119,'Ukraine INN'!L$6:L$429)/$D119,"")</f>
        <v>22.222222222222221</v>
      </c>
      <c r="O119" s="2">
        <f>COUNTIF('REGION INN'!$B$6:$B$429,'Innovation potential'!$B119)</f>
        <v>2</v>
      </c>
      <c r="P119" s="9">
        <f ca="1">IF($O119&gt;0,SUMIF('REGION INN'!$B$6:$B$429,'Innovation potential'!$B119,'REGION INN'!D$6:D$429)/$O119,"")</f>
        <v>0</v>
      </c>
      <c r="Q119" s="9">
        <f ca="1">IF($O119&gt;0,SUMIF('REGION INN'!$B$6:$B$429,'Innovation potential'!$B119,'REGION INN'!E$6:E$429)/$O119,"")</f>
        <v>0</v>
      </c>
      <c r="R119" s="9">
        <f ca="1">IF($O119&gt;0,SUMIF('REGION INN'!$B$6:$B$429,'Innovation potential'!$B119,'REGION INN'!F$6:F$429)/$O119,"")</f>
        <v>0</v>
      </c>
      <c r="S119" s="9">
        <f ca="1">IF($O119&gt;0,SUMIF('REGION INN'!$B$6:$B$429,'Innovation potential'!$B119,'REGION INN'!G$6:G$429)/$O119,"")</f>
        <v>0</v>
      </c>
      <c r="U119" s="9">
        <f ca="1">IF($O119&gt;0,SUMIF('REGION INN'!$B$6:$B$429,'Innovation potential'!$B119,'REGION INN'!I$6:I$429)/$O119,"")</f>
        <v>0</v>
      </c>
      <c r="V119" s="9">
        <f ca="1">IF($O119&gt;0,SUMIF('REGION INN'!$B$6:$B$429,'Innovation potential'!$B119,'REGION INN'!J$6:J$429)/$O119,"")</f>
        <v>0</v>
      </c>
      <c r="W119" s="9">
        <f ca="1">IF($O119&gt;0,SUMIF('REGION INN'!$B$6:$B$429,'Innovation potential'!$B119,'REGION INN'!K$6:K$429)/$O119,"")</f>
        <v>0</v>
      </c>
      <c r="X119" s="9">
        <f ca="1">IF($O119&gt;0,SUMIF('REGION INN'!$B$6:$B$429,'Innovation potential'!$B119,'REGION INN'!L$6:L$429)/$O119,"")</f>
        <v>0</v>
      </c>
      <c r="Z119" s="144" t="str">
        <f>IF('Innovation potential'!$A119=2,IF(ISNUMBER(P119/P$22),P119/P$22,""),"")</f>
        <v/>
      </c>
      <c r="AA119" s="144" t="str">
        <f>IF('Innovation potential'!$A119=2,IF(ISNUMBER(Q119/Q$22),Q119/Q$22,""),"")</f>
        <v/>
      </c>
      <c r="AB119" s="144" t="str">
        <f>IF('Innovation potential'!$A119=2,IF(ISNUMBER(R119/R$22),R119/R$22,""),"")</f>
        <v/>
      </c>
      <c r="AC119" s="144" t="str">
        <f>IF('Innovation potential'!$A119=2,IF(ISNUMBER(S119/S$22),S119/S$22,""),"")</f>
        <v/>
      </c>
      <c r="AE119" s="144" t="str">
        <f>IF('Innovation potential'!$A119=2,IF(ISNUMBER(P119/E119),P119/E119,""),"")</f>
        <v/>
      </c>
      <c r="AF119" s="144" t="str">
        <f>IF('Innovation potential'!$A119=2,IF(ISNUMBER(Q119/F119),Q119/F119,""),"")</f>
        <v/>
      </c>
      <c r="AG119" s="144" t="str">
        <f>IF('Innovation potential'!$A119=2,IF(ISNUMBER(R119/G119),R119/G119,""),"")</f>
        <v/>
      </c>
      <c r="AH119" s="144" t="str">
        <f>IF('Innovation potential'!$A119=2,IF(ISNUMBER(S119/H119),S119/H119,""),"")</f>
        <v/>
      </c>
      <c r="AJ119" s="144" t="str">
        <f>IF('Innovation potential'!$A119=2,IF(ISNUMBER(U119/U$22),U119/U$22,""),"")</f>
        <v/>
      </c>
      <c r="AK119" s="144" t="str">
        <f>IF('Innovation potential'!$A119=2,IF(ISNUMBER(V119/V$22),V119/V$22,""),"")</f>
        <v/>
      </c>
      <c r="AL119" s="144" t="str">
        <f>IF('Innovation potential'!$A119=2,IF(ISNUMBER(W119/W$22),W119/W$22,""),"")</f>
        <v/>
      </c>
      <c r="AM119" s="144" t="str">
        <f>IF('Innovation potential'!$A119=2,IF(ISNUMBER(X119/X$22),X119/X$22,""),"")</f>
        <v/>
      </c>
      <c r="AO119" s="144" t="str">
        <f>IF('Innovation potential'!$A119=2,IF(ISNUMBER(U119/J119),U119/J119,""),"")</f>
        <v/>
      </c>
      <c r="AP119" s="144" t="str">
        <f>IF('Innovation potential'!$A119=2,IF(ISNUMBER(V119/K119),V119/K119,""),"")</f>
        <v/>
      </c>
      <c r="AQ119" s="144" t="str">
        <f>IF('Innovation potential'!$A119=2,IF(ISNUMBER(W119/L119),W119/L119,""),"")</f>
        <v/>
      </c>
      <c r="AR119" s="144" t="str">
        <f>IF('Innovation potential'!$A119=2,IF(ISNUMBER(X119/M119),X119/M119,""),"")</f>
        <v/>
      </c>
    </row>
    <row r="120" spans="1:44" x14ac:dyDescent="0.2">
      <c r="A120" s="39">
        <f>'Industry selection'!C120</f>
        <v>1</v>
      </c>
      <c r="B120" s="2">
        <v>26.7</v>
      </c>
      <c r="C120" s="2" t="s">
        <v>242</v>
      </c>
      <c r="D120" s="2">
        <f>COUNTIF('Ukraine INN'!$B$6:$B$429,'Innovation potential'!$B120)</f>
        <v>2</v>
      </c>
      <c r="E120" s="9">
        <f ca="1">IF($D120&gt;0,SUMIF('Ukraine INN'!$B$6:$B$429,'Innovation potential'!$B120,'Ukraine INN'!D$6:D$429)/$D120,"")</f>
        <v>46.153846153846153</v>
      </c>
      <c r="F120" s="9">
        <f ca="1">IF($D120&gt;0,SUMIF('Ukraine INN'!$B$6:$B$429,'Innovation potential'!$B120,'Ukraine INN'!E$6:E$429)/$D120,"")</f>
        <v>15.384615384615385</v>
      </c>
      <c r="G120" s="9">
        <f ca="1">IF($D120&gt;0,SUMIF('Ukraine INN'!$B$6:$B$429,'Innovation potential'!$B120,'Ukraine INN'!F$6:F$429)/$D120,"")</f>
        <v>0</v>
      </c>
      <c r="H120" s="9">
        <f ca="1">IF($D120&gt;0,SUMIF('Ukraine INN'!$B$6:$B$429,'Innovation potential'!$B120,'Ukraine INN'!G$6:G$429)/$D120,"")</f>
        <v>15.384615384615385</v>
      </c>
      <c r="J120" s="9">
        <f ca="1">IF($D120&gt;0,SUMIF('Ukraine INN'!$B$6:$B$429,'Innovation potential'!$B120,'Ukraine INN'!I$6:I$429)/$D120,"")</f>
        <v>90.909090909090907</v>
      </c>
      <c r="K120" s="9">
        <f ca="1">IF($D120&gt;0,SUMIF('Ukraine INN'!$B$6:$B$429,'Innovation potential'!$B120,'Ukraine INN'!J$6:J$429)/$D120,"")</f>
        <v>54.54545454545454</v>
      </c>
      <c r="L120" s="9">
        <f ca="1">IF($D120&gt;0,SUMIF('Ukraine INN'!$B$6:$B$429,'Innovation potential'!$B120,'Ukraine INN'!K$6:K$429)/$D120,"")</f>
        <v>18.181818181818183</v>
      </c>
      <c r="M120" s="9">
        <f ca="1">IF($D120&gt;0,SUMIF('Ukraine INN'!$B$6:$B$429,'Innovation potential'!$B120,'Ukraine INN'!L$6:L$429)/$D120,"")</f>
        <v>18.181818181818183</v>
      </c>
      <c r="O120" s="2">
        <f>COUNTIF('REGION INN'!$B$6:$B$429,'Innovation potential'!$B120)</f>
        <v>2</v>
      </c>
      <c r="P120" s="9">
        <f ca="1">IF($O120&gt;0,SUMIF('REGION INN'!$B$6:$B$429,'Innovation potential'!$B120,'REGION INN'!D$6:D$429)/$O120,"")</f>
        <v>0</v>
      </c>
      <c r="Q120" s="9">
        <f ca="1">IF($O120&gt;0,SUMIF('REGION INN'!$B$6:$B$429,'Innovation potential'!$B120,'REGION INN'!E$6:E$429)/$O120,"")</f>
        <v>0</v>
      </c>
      <c r="R120" s="9">
        <f ca="1">IF($O120&gt;0,SUMIF('REGION INN'!$B$6:$B$429,'Innovation potential'!$B120,'REGION INN'!F$6:F$429)/$O120,"")</f>
        <v>0</v>
      </c>
      <c r="S120" s="9">
        <f ca="1">IF($O120&gt;0,SUMIF('REGION INN'!$B$6:$B$429,'Innovation potential'!$B120,'REGION INN'!G$6:G$429)/$O120,"")</f>
        <v>0</v>
      </c>
      <c r="U120" s="9">
        <f ca="1">IF($O120&gt;0,SUMIF('REGION INN'!$B$6:$B$429,'Innovation potential'!$B120,'REGION INN'!I$6:I$429)/$O120,"")</f>
        <v>0</v>
      </c>
      <c r="V120" s="9">
        <f ca="1">IF($O120&gt;0,SUMIF('REGION INN'!$B$6:$B$429,'Innovation potential'!$B120,'REGION INN'!J$6:J$429)/$O120,"")</f>
        <v>0</v>
      </c>
      <c r="W120" s="9">
        <f ca="1">IF($O120&gt;0,SUMIF('REGION INN'!$B$6:$B$429,'Innovation potential'!$B120,'REGION INN'!K$6:K$429)/$O120,"")</f>
        <v>0</v>
      </c>
      <c r="X120" s="9">
        <f ca="1">IF($O120&gt;0,SUMIF('REGION INN'!$B$6:$B$429,'Innovation potential'!$B120,'REGION INN'!L$6:L$429)/$O120,"")</f>
        <v>0</v>
      </c>
      <c r="Z120" s="144" t="str">
        <f>IF('Innovation potential'!$A120=2,IF(ISNUMBER(P120/P$22),P120/P$22,""),"")</f>
        <v/>
      </c>
      <c r="AA120" s="144" t="str">
        <f>IF('Innovation potential'!$A120=2,IF(ISNUMBER(Q120/Q$22),Q120/Q$22,""),"")</f>
        <v/>
      </c>
      <c r="AB120" s="144" t="str">
        <f>IF('Innovation potential'!$A120=2,IF(ISNUMBER(R120/R$22),R120/R$22,""),"")</f>
        <v/>
      </c>
      <c r="AC120" s="144" t="str">
        <f>IF('Innovation potential'!$A120=2,IF(ISNUMBER(S120/S$22),S120/S$22,""),"")</f>
        <v/>
      </c>
      <c r="AE120" s="144" t="str">
        <f>IF('Innovation potential'!$A120=2,IF(ISNUMBER(P120/E120),P120/E120,""),"")</f>
        <v/>
      </c>
      <c r="AF120" s="144" t="str">
        <f>IF('Innovation potential'!$A120=2,IF(ISNUMBER(Q120/F120),Q120/F120,""),"")</f>
        <v/>
      </c>
      <c r="AG120" s="144" t="str">
        <f>IF('Innovation potential'!$A120=2,IF(ISNUMBER(R120/G120),R120/G120,""),"")</f>
        <v/>
      </c>
      <c r="AH120" s="144" t="str">
        <f>IF('Innovation potential'!$A120=2,IF(ISNUMBER(S120/H120),S120/H120,""),"")</f>
        <v/>
      </c>
      <c r="AJ120" s="144" t="str">
        <f>IF('Innovation potential'!$A120=2,IF(ISNUMBER(U120/U$22),U120/U$22,""),"")</f>
        <v/>
      </c>
      <c r="AK120" s="144" t="str">
        <f>IF('Innovation potential'!$A120=2,IF(ISNUMBER(V120/V$22),V120/V$22,""),"")</f>
        <v/>
      </c>
      <c r="AL120" s="144" t="str">
        <f>IF('Innovation potential'!$A120=2,IF(ISNUMBER(W120/W$22),W120/W$22,""),"")</f>
        <v/>
      </c>
      <c r="AM120" s="144" t="str">
        <f>IF('Innovation potential'!$A120=2,IF(ISNUMBER(X120/X$22),X120/X$22,""),"")</f>
        <v/>
      </c>
      <c r="AO120" s="144" t="str">
        <f>IF('Innovation potential'!$A120=2,IF(ISNUMBER(U120/J120),U120/J120,""),"")</f>
        <v/>
      </c>
      <c r="AP120" s="144" t="str">
        <f>IF('Innovation potential'!$A120=2,IF(ISNUMBER(V120/K120),V120/K120,""),"")</f>
        <v/>
      </c>
      <c r="AQ120" s="144" t="str">
        <f>IF('Innovation potential'!$A120=2,IF(ISNUMBER(W120/L120),W120/L120,""),"")</f>
        <v/>
      </c>
      <c r="AR120" s="144" t="str">
        <f>IF('Innovation potential'!$A120=2,IF(ISNUMBER(X120/M120),X120/M120,""),"")</f>
        <v/>
      </c>
    </row>
    <row r="121" spans="1:44" x14ac:dyDescent="0.2">
      <c r="A121" s="39">
        <f>'Industry selection'!C121</f>
        <v>1</v>
      </c>
      <c r="B121" s="2">
        <v>26.8</v>
      </c>
      <c r="C121" s="2" t="s">
        <v>244</v>
      </c>
      <c r="D121" s="2">
        <f>COUNTIF('Ukraine INN'!$B$6:$B$429,'Innovation potential'!$B121)</f>
        <v>2</v>
      </c>
      <c r="E121" s="9">
        <f ca="1">IF($D121&gt;0,SUMIF('Ukraine INN'!$B$6:$B$429,'Innovation potential'!$B121,'Ukraine INN'!D$6:D$429)/$D121,"")</f>
        <v>0</v>
      </c>
      <c r="F121" s="9">
        <f ca="1">IF($D121&gt;0,SUMIF('Ukraine INN'!$B$6:$B$429,'Innovation potential'!$B121,'Ukraine INN'!E$6:E$429)/$D121,"")</f>
        <v>0</v>
      </c>
      <c r="G121" s="9">
        <f ca="1">IF($D121&gt;0,SUMIF('Ukraine INN'!$B$6:$B$429,'Innovation potential'!$B121,'Ukraine INN'!F$6:F$429)/$D121,"")</f>
        <v>0</v>
      </c>
      <c r="H121" s="9">
        <f ca="1">IF($D121&gt;0,SUMIF('Ukraine INN'!$B$6:$B$429,'Innovation potential'!$B121,'Ukraine INN'!G$6:G$429)/$D121,"")</f>
        <v>0</v>
      </c>
      <c r="J121" s="9">
        <f ca="1">IF($D121&gt;0,SUMIF('Ukraine INN'!$B$6:$B$429,'Innovation potential'!$B121,'Ukraine INN'!I$6:I$429)/$D121,"")</f>
        <v>0</v>
      </c>
      <c r="K121" s="9">
        <f ca="1">IF($D121&gt;0,SUMIF('Ukraine INN'!$B$6:$B$429,'Innovation potential'!$B121,'Ukraine INN'!J$6:J$429)/$D121,"")</f>
        <v>0</v>
      </c>
      <c r="L121" s="9">
        <f ca="1">IF($D121&gt;0,SUMIF('Ukraine INN'!$B$6:$B$429,'Innovation potential'!$B121,'Ukraine INN'!K$6:K$429)/$D121,"")</f>
        <v>0</v>
      </c>
      <c r="M121" s="9">
        <f ca="1">IF($D121&gt;0,SUMIF('Ukraine INN'!$B$6:$B$429,'Innovation potential'!$B121,'Ukraine INN'!L$6:L$429)/$D121,"")</f>
        <v>0</v>
      </c>
      <c r="O121" s="2">
        <f>COUNTIF('REGION INN'!$B$6:$B$429,'Innovation potential'!$B121)</f>
        <v>2</v>
      </c>
      <c r="P121" s="9">
        <f ca="1">IF($O121&gt;0,SUMIF('REGION INN'!$B$6:$B$429,'Innovation potential'!$B121,'REGION INN'!D$6:D$429)/$O121,"")</f>
        <v>0</v>
      </c>
      <c r="Q121" s="9">
        <f ca="1">IF($O121&gt;0,SUMIF('REGION INN'!$B$6:$B$429,'Innovation potential'!$B121,'REGION INN'!E$6:E$429)/$O121,"")</f>
        <v>0</v>
      </c>
      <c r="R121" s="9">
        <f ca="1">IF($O121&gt;0,SUMIF('REGION INN'!$B$6:$B$429,'Innovation potential'!$B121,'REGION INN'!F$6:F$429)/$O121,"")</f>
        <v>0</v>
      </c>
      <c r="S121" s="9">
        <f ca="1">IF($O121&gt;0,SUMIF('REGION INN'!$B$6:$B$429,'Innovation potential'!$B121,'REGION INN'!G$6:G$429)/$O121,"")</f>
        <v>0</v>
      </c>
      <c r="U121" s="9">
        <f ca="1">IF($O121&gt;0,SUMIF('REGION INN'!$B$6:$B$429,'Innovation potential'!$B121,'REGION INN'!I$6:I$429)/$O121,"")</f>
        <v>0</v>
      </c>
      <c r="V121" s="9">
        <f ca="1">IF($O121&gt;0,SUMIF('REGION INN'!$B$6:$B$429,'Innovation potential'!$B121,'REGION INN'!J$6:J$429)/$O121,"")</f>
        <v>0</v>
      </c>
      <c r="W121" s="9">
        <f ca="1">IF($O121&gt;0,SUMIF('REGION INN'!$B$6:$B$429,'Innovation potential'!$B121,'REGION INN'!K$6:K$429)/$O121,"")</f>
        <v>0</v>
      </c>
      <c r="X121" s="9">
        <f ca="1">IF($O121&gt;0,SUMIF('REGION INN'!$B$6:$B$429,'Innovation potential'!$B121,'REGION INN'!L$6:L$429)/$O121,"")</f>
        <v>0</v>
      </c>
      <c r="Z121" s="144" t="str">
        <f>IF('Innovation potential'!$A121=2,IF(ISNUMBER(P121/P$22),P121/P$22,""),"")</f>
        <v/>
      </c>
      <c r="AA121" s="144" t="str">
        <f>IF('Innovation potential'!$A121=2,IF(ISNUMBER(Q121/Q$22),Q121/Q$22,""),"")</f>
        <v/>
      </c>
      <c r="AB121" s="144" t="str">
        <f>IF('Innovation potential'!$A121=2,IF(ISNUMBER(R121/R$22),R121/R$22,""),"")</f>
        <v/>
      </c>
      <c r="AC121" s="144" t="str">
        <f>IF('Innovation potential'!$A121=2,IF(ISNUMBER(S121/S$22),S121/S$22,""),"")</f>
        <v/>
      </c>
      <c r="AE121" s="144" t="str">
        <f>IF('Innovation potential'!$A121=2,IF(ISNUMBER(P121/E121),P121/E121,""),"")</f>
        <v/>
      </c>
      <c r="AF121" s="144" t="str">
        <f>IF('Innovation potential'!$A121=2,IF(ISNUMBER(Q121/F121),Q121/F121,""),"")</f>
        <v/>
      </c>
      <c r="AG121" s="144" t="str">
        <f>IF('Innovation potential'!$A121=2,IF(ISNUMBER(R121/G121),R121/G121,""),"")</f>
        <v/>
      </c>
      <c r="AH121" s="144" t="str">
        <f>IF('Innovation potential'!$A121=2,IF(ISNUMBER(S121/H121),S121/H121,""),"")</f>
        <v/>
      </c>
      <c r="AJ121" s="144" t="str">
        <f>IF('Innovation potential'!$A121=2,IF(ISNUMBER(U121/U$22),U121/U$22,""),"")</f>
        <v/>
      </c>
      <c r="AK121" s="144" t="str">
        <f>IF('Innovation potential'!$A121=2,IF(ISNUMBER(V121/V$22),V121/V$22,""),"")</f>
        <v/>
      </c>
      <c r="AL121" s="144" t="str">
        <f>IF('Innovation potential'!$A121=2,IF(ISNUMBER(W121/W$22),W121/W$22,""),"")</f>
        <v/>
      </c>
      <c r="AM121" s="144" t="str">
        <f>IF('Innovation potential'!$A121=2,IF(ISNUMBER(X121/X$22),X121/X$22,""),"")</f>
        <v/>
      </c>
      <c r="AO121" s="144" t="str">
        <f>IF('Innovation potential'!$A121=2,IF(ISNUMBER(U121/J121),U121/J121,""),"")</f>
        <v/>
      </c>
      <c r="AP121" s="144" t="str">
        <f>IF('Innovation potential'!$A121=2,IF(ISNUMBER(V121/K121),V121/K121,""),"")</f>
        <v/>
      </c>
      <c r="AQ121" s="144" t="str">
        <f>IF('Innovation potential'!$A121=2,IF(ISNUMBER(W121/L121),W121/L121,""),"")</f>
        <v/>
      </c>
      <c r="AR121" s="144" t="str">
        <f>IF('Innovation potential'!$A121=2,IF(ISNUMBER(X121/M121),X121/M121,""),"")</f>
        <v/>
      </c>
    </row>
    <row r="122" spans="1:44" x14ac:dyDescent="0.2">
      <c r="A122" s="39" t="str">
        <f>'Industry selection'!C122</f>
        <v/>
      </c>
      <c r="B122" s="2">
        <v>27</v>
      </c>
      <c r="C122" s="2" t="s">
        <v>246</v>
      </c>
      <c r="D122" s="2">
        <f>COUNTIF('Ukraine INN'!$B$6:$B$429,'Innovation potential'!$B122)</f>
        <v>1</v>
      </c>
      <c r="E122" s="9">
        <f ca="1">IF($D122&gt;0,SUMIF('Ukraine INN'!$B$6:$B$429,'Innovation potential'!$B122,'Ukraine INN'!D$6:D$429)/$D122,"")</f>
        <v>19.363395225464192</v>
      </c>
      <c r="F122" s="9">
        <f ca="1">IF($D122&gt;0,SUMIF('Ukraine INN'!$B$6:$B$429,'Innovation potential'!$B122,'Ukraine INN'!E$6:E$429)/$D122,"")</f>
        <v>14.323607427055704</v>
      </c>
      <c r="G122" s="9">
        <f ca="1">IF($D122&gt;0,SUMIF('Ukraine INN'!$B$6:$B$429,'Innovation potential'!$B122,'Ukraine INN'!F$6:F$429)/$D122,"")</f>
        <v>4.5092838196286467</v>
      </c>
      <c r="H122" s="9">
        <f ca="1">IF($D122&gt;0,SUMIF('Ukraine INN'!$B$6:$B$429,'Innovation potential'!$B122,'Ukraine INN'!G$6:G$429)/$D122,"")</f>
        <v>9.549071618037134</v>
      </c>
      <c r="J122" s="9">
        <f ca="1">IF($D122&gt;0,SUMIF('Ukraine INN'!$B$6:$B$429,'Innovation potential'!$B122,'Ukraine INN'!I$6:I$429)/$D122,"")</f>
        <v>14.206128133704734</v>
      </c>
      <c r="K122" s="9">
        <f ca="1">IF($D122&gt;0,SUMIF('Ukraine INN'!$B$6:$B$429,'Innovation potential'!$B122,'Ukraine INN'!J$6:J$429)/$D122,"")</f>
        <v>16.434540389972145</v>
      </c>
      <c r="L122" s="9">
        <f ca="1">IF($D122&gt;0,SUMIF('Ukraine INN'!$B$6:$B$429,'Innovation potential'!$B122,'Ukraine INN'!K$6:K$429)/$D122,"")</f>
        <v>9.1922005571030638</v>
      </c>
      <c r="M122" s="9">
        <f ca="1">IF($D122&gt;0,SUMIF('Ukraine INN'!$B$6:$B$429,'Innovation potential'!$B122,'Ukraine INN'!L$6:L$429)/$D122,"")</f>
        <v>9.7493036211699167</v>
      </c>
      <c r="O122" s="2">
        <f>COUNTIF('REGION INN'!$B$6:$B$429,'Innovation potential'!$B122)</f>
        <v>1</v>
      </c>
      <c r="P122" s="9">
        <f ca="1">IF($O122&gt;0,SUMIF('REGION INN'!$B$6:$B$429,'Innovation potential'!$B122,'REGION INN'!D$6:D$429)/$O122,"")</f>
        <v>38.461538461538467</v>
      </c>
      <c r="Q122" s="9">
        <f ca="1">IF($O122&gt;0,SUMIF('REGION INN'!$B$6:$B$429,'Innovation potential'!$B122,'REGION INN'!E$6:E$429)/$O122,"")</f>
        <v>30.76923076923077</v>
      </c>
      <c r="R122" s="9">
        <f ca="1">IF($O122&gt;0,SUMIF('REGION INN'!$B$6:$B$429,'Innovation potential'!$B122,'REGION INN'!F$6:F$429)/$O122,"")</f>
        <v>15.384615384615385</v>
      </c>
      <c r="S122" s="9">
        <f ca="1">IF($O122&gt;0,SUMIF('REGION INN'!$B$6:$B$429,'Innovation potential'!$B122,'REGION INN'!G$6:G$429)/$O122,"")</f>
        <v>15.384615384615385</v>
      </c>
      <c r="U122" s="9">
        <f ca="1">IF($O122&gt;0,SUMIF('REGION INN'!$B$6:$B$429,'Innovation potential'!$B122,'REGION INN'!I$6:I$429)/$O122,"")</f>
        <v>33.333333333333329</v>
      </c>
      <c r="V122" s="9">
        <f ca="1">IF($O122&gt;0,SUMIF('REGION INN'!$B$6:$B$429,'Innovation potential'!$B122,'REGION INN'!J$6:J$429)/$O122,"")</f>
        <v>33.333333333333329</v>
      </c>
      <c r="W122" s="9">
        <f ca="1">IF($O122&gt;0,SUMIF('REGION INN'!$B$6:$B$429,'Innovation potential'!$B122,'REGION INN'!K$6:K$429)/$O122,"")</f>
        <v>33.333333333333329</v>
      </c>
      <c r="X122" s="9">
        <f ca="1">IF($O122&gt;0,SUMIF('REGION INN'!$B$6:$B$429,'Innovation potential'!$B122,'REGION INN'!L$6:L$429)/$O122,"")</f>
        <v>16.666666666666664</v>
      </c>
      <c r="Z122" s="144" t="str">
        <f>IF('Innovation potential'!$A122=2,IF(ISNUMBER(P122/P$22),P122/P$22,""),"")</f>
        <v/>
      </c>
      <c r="AA122" s="144" t="str">
        <f>IF('Innovation potential'!$A122=2,IF(ISNUMBER(Q122/Q$22),Q122/Q$22,""),"")</f>
        <v/>
      </c>
      <c r="AB122" s="144" t="str">
        <f>IF('Innovation potential'!$A122=2,IF(ISNUMBER(R122/R$22),R122/R$22,""),"")</f>
        <v/>
      </c>
      <c r="AC122" s="144" t="str">
        <f>IF('Innovation potential'!$A122=2,IF(ISNUMBER(S122/S$22),S122/S$22,""),"")</f>
        <v/>
      </c>
      <c r="AE122" s="144" t="str">
        <f>IF('Innovation potential'!$A122=2,IF(ISNUMBER(P122/E122),P122/E122,""),"")</f>
        <v/>
      </c>
      <c r="AF122" s="144" t="str">
        <f>IF('Innovation potential'!$A122=2,IF(ISNUMBER(Q122/F122),Q122/F122,""),"")</f>
        <v/>
      </c>
      <c r="AG122" s="144" t="str">
        <f>IF('Innovation potential'!$A122=2,IF(ISNUMBER(R122/G122),R122/G122,""),"")</f>
        <v/>
      </c>
      <c r="AH122" s="144" t="str">
        <f>IF('Innovation potential'!$A122=2,IF(ISNUMBER(S122/H122),S122/H122,""),"")</f>
        <v/>
      </c>
      <c r="AJ122" s="144" t="str">
        <f>IF('Innovation potential'!$A122=2,IF(ISNUMBER(U122/U$22),U122/U$22,""),"")</f>
        <v/>
      </c>
      <c r="AK122" s="144" t="str">
        <f>IF('Innovation potential'!$A122=2,IF(ISNUMBER(V122/V$22),V122/V$22,""),"")</f>
        <v/>
      </c>
      <c r="AL122" s="144" t="str">
        <f>IF('Innovation potential'!$A122=2,IF(ISNUMBER(W122/W$22),W122/W$22,""),"")</f>
        <v/>
      </c>
      <c r="AM122" s="144" t="str">
        <f>IF('Innovation potential'!$A122=2,IF(ISNUMBER(X122/X$22),X122/X$22,""),"")</f>
        <v/>
      </c>
      <c r="AO122" s="144" t="str">
        <f>IF('Innovation potential'!$A122=2,IF(ISNUMBER(U122/J122),U122/J122,""),"")</f>
        <v/>
      </c>
      <c r="AP122" s="144" t="str">
        <f>IF('Innovation potential'!$A122=2,IF(ISNUMBER(V122/K122),V122/K122,""),"")</f>
        <v/>
      </c>
      <c r="AQ122" s="144" t="str">
        <f>IF('Innovation potential'!$A122=2,IF(ISNUMBER(W122/L122),W122/L122,""),"")</f>
        <v/>
      </c>
      <c r="AR122" s="144" t="str">
        <f>IF('Innovation potential'!$A122=2,IF(ISNUMBER(X122/M122),X122/M122,""),"")</f>
        <v/>
      </c>
    </row>
    <row r="123" spans="1:44" x14ac:dyDescent="0.2">
      <c r="A123" s="39">
        <f>'Industry selection'!C123</f>
        <v>2</v>
      </c>
      <c r="B123" s="2">
        <v>27.1</v>
      </c>
      <c r="C123" s="2" t="s">
        <v>248</v>
      </c>
      <c r="D123" s="2">
        <f>COUNTIF('Ukraine INN'!$B$6:$B$429,'Innovation potential'!$B123)</f>
        <v>1</v>
      </c>
      <c r="E123" s="9">
        <f ca="1">IF($D123&gt;0,SUMIF('Ukraine INN'!$B$6:$B$429,'Innovation potential'!$B123,'Ukraine INN'!D$6:D$429)/$D123,"")</f>
        <v>19.072164948453608</v>
      </c>
      <c r="F123" s="9">
        <f ca="1">IF($D123&gt;0,SUMIF('Ukraine INN'!$B$6:$B$429,'Innovation potential'!$B123,'Ukraine INN'!E$6:E$429)/$D123,"")</f>
        <v>10.824742268041238</v>
      </c>
      <c r="G123" s="9">
        <f ca="1">IF($D123&gt;0,SUMIF('Ukraine INN'!$B$6:$B$429,'Innovation potential'!$B123,'Ukraine INN'!F$6:F$429)/$D123,"")</f>
        <v>4.1237113402061851</v>
      </c>
      <c r="H123" s="9">
        <f ca="1">IF($D123&gt;0,SUMIF('Ukraine INN'!$B$6:$B$429,'Innovation potential'!$B123,'Ukraine INN'!G$6:G$429)/$D123,"")</f>
        <v>9.2783505154639183</v>
      </c>
      <c r="J123" s="9">
        <f ca="1">IF($D123&gt;0,SUMIF('Ukraine INN'!$B$6:$B$429,'Innovation potential'!$B123,'Ukraine INN'!I$6:I$429)/$D123,"")</f>
        <v>13.471502590673575</v>
      </c>
      <c r="K123" s="9">
        <f ca="1">IF($D123&gt;0,SUMIF('Ukraine INN'!$B$6:$B$429,'Innovation potential'!$B123,'Ukraine INN'!J$6:J$429)/$D123,"")</f>
        <v>14.507772020725387</v>
      </c>
      <c r="L123" s="9">
        <f ca="1">IF($D123&gt;0,SUMIF('Ukraine INN'!$B$6:$B$429,'Innovation potential'!$B123,'Ukraine INN'!K$6:K$429)/$D123,"")</f>
        <v>10.362694300518134</v>
      </c>
      <c r="M123" s="9">
        <f ca="1">IF($D123&gt;0,SUMIF('Ukraine INN'!$B$6:$B$429,'Innovation potential'!$B123,'Ukraine INN'!L$6:L$429)/$D123,"")</f>
        <v>7.7720207253886011</v>
      </c>
      <c r="O123" s="2">
        <f>COUNTIF('REGION INN'!$B$6:$B$429,'Innovation potential'!$B123)</f>
        <v>1</v>
      </c>
      <c r="P123" s="9">
        <f ca="1">IF($O123&gt;0,SUMIF('REGION INN'!$B$6:$B$429,'Innovation potential'!$B123,'REGION INN'!D$6:D$429)/$O123,"")</f>
        <v>0</v>
      </c>
      <c r="Q123" s="9">
        <f ca="1">IF($O123&gt;0,SUMIF('REGION INN'!$B$6:$B$429,'Innovation potential'!$B123,'REGION INN'!E$6:E$429)/$O123,"")</f>
        <v>33.333333333333329</v>
      </c>
      <c r="R123" s="9">
        <f ca="1">IF($O123&gt;0,SUMIF('REGION INN'!$B$6:$B$429,'Innovation potential'!$B123,'REGION INN'!F$6:F$429)/$O123,"")</f>
        <v>0</v>
      </c>
      <c r="S123" s="9">
        <f ca="1">IF($O123&gt;0,SUMIF('REGION INN'!$B$6:$B$429,'Innovation potential'!$B123,'REGION INN'!G$6:G$429)/$O123,"")</f>
        <v>0</v>
      </c>
      <c r="U123" s="9">
        <f ca="1">IF($O123&gt;0,SUMIF('REGION INN'!$B$6:$B$429,'Innovation potential'!$B123,'REGION INN'!I$6:I$429)/$O123,"")</f>
        <v>0</v>
      </c>
      <c r="V123" s="9">
        <f ca="1">IF($O123&gt;0,SUMIF('REGION INN'!$B$6:$B$429,'Innovation potential'!$B123,'REGION INN'!J$6:J$429)/$O123,"")</f>
        <v>0</v>
      </c>
      <c r="W123" s="9">
        <f ca="1">IF($O123&gt;0,SUMIF('REGION INN'!$B$6:$B$429,'Innovation potential'!$B123,'REGION INN'!K$6:K$429)/$O123,"")</f>
        <v>0</v>
      </c>
      <c r="X123" s="9">
        <f ca="1">IF($O123&gt;0,SUMIF('REGION INN'!$B$6:$B$429,'Innovation potential'!$B123,'REGION INN'!L$6:L$429)/$O123,"")</f>
        <v>0</v>
      </c>
      <c r="Z123" s="144">
        <f ca="1">IF('Innovation potential'!$A123=2,IF(ISNUMBER(P123/P$22),P123/P$22,""),"")</f>
        <v>0</v>
      </c>
      <c r="AA123" s="144">
        <f ca="1">IF('Innovation potential'!$A123=2,IF(ISNUMBER(Q123/Q$22),Q123/Q$22,""),"")</f>
        <v>4.0082559781375178</v>
      </c>
      <c r="AB123" s="144">
        <f ca="1">IF('Innovation potential'!$A123=2,IF(ISNUMBER(R123/R$22),R123/R$22,""),"")</f>
        <v>0</v>
      </c>
      <c r="AC123" s="144">
        <f ca="1">IF('Innovation potential'!$A123=2,IF(ISNUMBER(S123/S$22),S123/S$22,""),"")</f>
        <v>0</v>
      </c>
      <c r="AE123" s="144">
        <f ca="1">IF('Innovation potential'!$A123=2,IF(ISNUMBER(P123/E123),P123/E123,""),"")</f>
        <v>0</v>
      </c>
      <c r="AF123" s="144">
        <f ca="1">IF('Innovation potential'!$A123=2,IF(ISNUMBER(Q123/F123),Q123/F123,""),"")</f>
        <v>3.0793650793650786</v>
      </c>
      <c r="AG123" s="144">
        <f ca="1">IF('Innovation potential'!$A123=2,IF(ISNUMBER(R123/G123),R123/G123,""),"")</f>
        <v>0</v>
      </c>
      <c r="AH123" s="144">
        <f ca="1">IF('Innovation potential'!$A123=2,IF(ISNUMBER(S123/H123),S123/H123,""),"")</f>
        <v>0</v>
      </c>
      <c r="AJ123" s="144">
        <f ca="1">IF('Innovation potential'!$A123=2,IF(ISNUMBER(U123/U$22),U123/U$22,""),"")</f>
        <v>0</v>
      </c>
      <c r="AK123" s="144">
        <f ca="1">IF('Innovation potential'!$A123=2,IF(ISNUMBER(V123/V$22),V123/V$22,""),"")</f>
        <v>0</v>
      </c>
      <c r="AL123" s="144">
        <f ca="1">IF('Innovation potential'!$A123=2,IF(ISNUMBER(W123/W$22),W123/W$22,""),"")</f>
        <v>0</v>
      </c>
      <c r="AM123" s="144">
        <f ca="1">IF('Innovation potential'!$A123=2,IF(ISNUMBER(X123/X$22),X123/X$22,""),"")</f>
        <v>0</v>
      </c>
      <c r="AO123" s="144">
        <f ca="1">IF('Innovation potential'!$A123=2,IF(ISNUMBER(U123/J123),U123/J123,""),"")</f>
        <v>0</v>
      </c>
      <c r="AP123" s="144">
        <f ca="1">IF('Innovation potential'!$A123=2,IF(ISNUMBER(V123/K123),V123/K123,""),"")</f>
        <v>0</v>
      </c>
      <c r="AQ123" s="144">
        <f ca="1">IF('Innovation potential'!$A123=2,IF(ISNUMBER(W123/L123),W123/L123,""),"")</f>
        <v>0</v>
      </c>
      <c r="AR123" s="144">
        <f ca="1">IF('Innovation potential'!$A123=2,IF(ISNUMBER(X123/M123),X123/M123,""),"")</f>
        <v>0</v>
      </c>
    </row>
    <row r="124" spans="1:44" x14ac:dyDescent="0.2">
      <c r="A124" s="39">
        <f>'Industry selection'!C124</f>
        <v>1</v>
      </c>
      <c r="B124" s="2">
        <v>27.2</v>
      </c>
      <c r="C124" s="2" t="s">
        <v>250</v>
      </c>
      <c r="D124" s="2">
        <f>COUNTIF('Ukraine INN'!$B$6:$B$429,'Innovation potential'!$B124)</f>
        <v>2</v>
      </c>
      <c r="E124" s="9">
        <f ca="1">IF($D124&gt;0,SUMIF('Ukraine INN'!$B$6:$B$429,'Innovation potential'!$B124,'Ukraine INN'!D$6:D$429)/$D124,"")</f>
        <v>15.384615384615385</v>
      </c>
      <c r="F124" s="9">
        <f ca="1">IF($D124&gt;0,SUMIF('Ukraine INN'!$B$6:$B$429,'Innovation potential'!$B124,'Ukraine INN'!E$6:E$429)/$D124,"")</f>
        <v>15.384615384615385</v>
      </c>
      <c r="G124" s="9">
        <f ca="1">IF($D124&gt;0,SUMIF('Ukraine INN'!$B$6:$B$429,'Innovation potential'!$B124,'Ukraine INN'!F$6:F$429)/$D124,"")</f>
        <v>0</v>
      </c>
      <c r="H124" s="9">
        <f ca="1">IF($D124&gt;0,SUMIF('Ukraine INN'!$B$6:$B$429,'Innovation potential'!$B124,'Ukraine INN'!G$6:G$429)/$D124,"")</f>
        <v>15.384615384615385</v>
      </c>
      <c r="J124" s="9">
        <f ca="1">IF($D124&gt;0,SUMIF('Ukraine INN'!$B$6:$B$429,'Innovation potential'!$B124,'Ukraine INN'!I$6:I$429)/$D124,"")</f>
        <v>20</v>
      </c>
      <c r="K124" s="9">
        <f ca="1">IF($D124&gt;0,SUMIF('Ukraine INN'!$B$6:$B$429,'Innovation potential'!$B124,'Ukraine INN'!J$6:J$429)/$D124,"")</f>
        <v>20</v>
      </c>
      <c r="L124" s="9">
        <f ca="1">IF($D124&gt;0,SUMIF('Ukraine INN'!$B$6:$B$429,'Innovation potential'!$B124,'Ukraine INN'!K$6:K$429)/$D124,"")</f>
        <v>20</v>
      </c>
      <c r="M124" s="9">
        <f ca="1">IF($D124&gt;0,SUMIF('Ukraine INN'!$B$6:$B$429,'Innovation potential'!$B124,'Ukraine INN'!L$6:L$429)/$D124,"")</f>
        <v>20</v>
      </c>
      <c r="O124" s="2">
        <f>COUNTIF('REGION INN'!$B$6:$B$429,'Innovation potential'!$B124)</f>
        <v>2</v>
      </c>
      <c r="P124" s="9">
        <f ca="1">IF($O124&gt;0,SUMIF('REGION INN'!$B$6:$B$429,'Innovation potential'!$B124,'REGION INN'!D$6:D$429)/$O124,"")</f>
        <v>0</v>
      </c>
      <c r="Q124" s="9">
        <f ca="1">IF($O124&gt;0,SUMIF('REGION INN'!$B$6:$B$429,'Innovation potential'!$B124,'REGION INN'!E$6:E$429)/$O124,"")</f>
        <v>0</v>
      </c>
      <c r="R124" s="9">
        <f ca="1">IF($O124&gt;0,SUMIF('REGION INN'!$B$6:$B$429,'Innovation potential'!$B124,'REGION INN'!F$6:F$429)/$O124,"")</f>
        <v>0</v>
      </c>
      <c r="S124" s="9">
        <f ca="1">IF($O124&gt;0,SUMIF('REGION INN'!$B$6:$B$429,'Innovation potential'!$B124,'REGION INN'!G$6:G$429)/$O124,"")</f>
        <v>0</v>
      </c>
      <c r="U124" s="9">
        <f ca="1">IF($O124&gt;0,SUMIF('REGION INN'!$B$6:$B$429,'Innovation potential'!$B124,'REGION INN'!I$6:I$429)/$O124,"")</f>
        <v>0</v>
      </c>
      <c r="V124" s="9">
        <f ca="1">IF($O124&gt;0,SUMIF('REGION INN'!$B$6:$B$429,'Innovation potential'!$B124,'REGION INN'!J$6:J$429)/$O124,"")</f>
        <v>0</v>
      </c>
      <c r="W124" s="9">
        <f ca="1">IF($O124&gt;0,SUMIF('REGION INN'!$B$6:$B$429,'Innovation potential'!$B124,'REGION INN'!K$6:K$429)/$O124,"")</f>
        <v>0</v>
      </c>
      <c r="X124" s="9">
        <f ca="1">IF($O124&gt;0,SUMIF('REGION INN'!$B$6:$B$429,'Innovation potential'!$B124,'REGION INN'!L$6:L$429)/$O124,"")</f>
        <v>0</v>
      </c>
      <c r="Z124" s="144" t="str">
        <f>IF('Innovation potential'!$A124=2,IF(ISNUMBER(P124/P$22),P124/P$22,""),"")</f>
        <v/>
      </c>
      <c r="AA124" s="144" t="str">
        <f>IF('Innovation potential'!$A124=2,IF(ISNUMBER(Q124/Q$22),Q124/Q$22,""),"")</f>
        <v/>
      </c>
      <c r="AB124" s="144" t="str">
        <f>IF('Innovation potential'!$A124=2,IF(ISNUMBER(R124/R$22),R124/R$22,""),"")</f>
        <v/>
      </c>
      <c r="AC124" s="144" t="str">
        <f>IF('Innovation potential'!$A124=2,IF(ISNUMBER(S124/S$22),S124/S$22,""),"")</f>
        <v/>
      </c>
      <c r="AE124" s="144" t="str">
        <f>IF('Innovation potential'!$A124=2,IF(ISNUMBER(P124/E124),P124/E124,""),"")</f>
        <v/>
      </c>
      <c r="AF124" s="144" t="str">
        <f>IF('Innovation potential'!$A124=2,IF(ISNUMBER(Q124/F124),Q124/F124,""),"")</f>
        <v/>
      </c>
      <c r="AG124" s="144" t="str">
        <f>IF('Innovation potential'!$A124=2,IF(ISNUMBER(R124/G124),R124/G124,""),"")</f>
        <v/>
      </c>
      <c r="AH124" s="144" t="str">
        <f>IF('Innovation potential'!$A124=2,IF(ISNUMBER(S124/H124),S124/H124,""),"")</f>
        <v/>
      </c>
      <c r="AJ124" s="144" t="str">
        <f>IF('Innovation potential'!$A124=2,IF(ISNUMBER(U124/U$22),U124/U$22,""),"")</f>
        <v/>
      </c>
      <c r="AK124" s="144" t="str">
        <f>IF('Innovation potential'!$A124=2,IF(ISNUMBER(V124/V$22),V124/V$22,""),"")</f>
        <v/>
      </c>
      <c r="AL124" s="144" t="str">
        <f>IF('Innovation potential'!$A124=2,IF(ISNUMBER(W124/W$22),W124/W$22,""),"")</f>
        <v/>
      </c>
      <c r="AM124" s="144" t="str">
        <f>IF('Innovation potential'!$A124=2,IF(ISNUMBER(X124/X$22),X124/X$22,""),"")</f>
        <v/>
      </c>
      <c r="AO124" s="144" t="str">
        <f>IF('Innovation potential'!$A124=2,IF(ISNUMBER(U124/J124),U124/J124,""),"")</f>
        <v/>
      </c>
      <c r="AP124" s="144" t="str">
        <f>IF('Innovation potential'!$A124=2,IF(ISNUMBER(V124/K124),V124/K124,""),"")</f>
        <v/>
      </c>
      <c r="AQ124" s="144" t="str">
        <f>IF('Innovation potential'!$A124=2,IF(ISNUMBER(W124/L124),W124/L124,""),"")</f>
        <v/>
      </c>
      <c r="AR124" s="144" t="str">
        <f>IF('Innovation potential'!$A124=2,IF(ISNUMBER(X124/M124),X124/M124,""),"")</f>
        <v/>
      </c>
    </row>
    <row r="125" spans="1:44" x14ac:dyDescent="0.2">
      <c r="A125" s="39">
        <f>'Industry selection'!C125</f>
        <v>1</v>
      </c>
      <c r="B125" s="2">
        <v>27.3</v>
      </c>
      <c r="C125" s="2" t="s">
        <v>252</v>
      </c>
      <c r="D125" s="2">
        <f>COUNTIF('Ukraine INN'!$B$6:$B$429,'Innovation potential'!$B125)</f>
        <v>1</v>
      </c>
      <c r="E125" s="9">
        <f ca="1">IF($D125&gt;0,SUMIF('Ukraine INN'!$B$6:$B$429,'Innovation potential'!$B125,'Ukraine INN'!D$6:D$429)/$D125,"")</f>
        <v>24.193548387096776</v>
      </c>
      <c r="F125" s="9">
        <f ca="1">IF($D125&gt;0,SUMIF('Ukraine INN'!$B$6:$B$429,'Innovation potential'!$B125,'Ukraine INN'!E$6:E$429)/$D125,"")</f>
        <v>19.35483870967742</v>
      </c>
      <c r="G125" s="9">
        <f ca="1">IF($D125&gt;0,SUMIF('Ukraine INN'!$B$6:$B$429,'Innovation potential'!$B125,'Ukraine INN'!F$6:F$429)/$D125,"")</f>
        <v>4.838709677419355</v>
      </c>
      <c r="H125" s="9">
        <f ca="1">IF($D125&gt;0,SUMIF('Ukraine INN'!$B$6:$B$429,'Innovation potential'!$B125,'Ukraine INN'!G$6:G$429)/$D125,"")</f>
        <v>12.903225806451612</v>
      </c>
      <c r="J125" s="9">
        <f ca="1">IF($D125&gt;0,SUMIF('Ukraine INN'!$B$6:$B$429,'Innovation potential'!$B125,'Ukraine INN'!I$6:I$429)/$D125,"")</f>
        <v>12.727272727272727</v>
      </c>
      <c r="K125" s="9">
        <f ca="1">IF($D125&gt;0,SUMIF('Ukraine INN'!$B$6:$B$429,'Innovation potential'!$B125,'Ukraine INN'!J$6:J$429)/$D125,"")</f>
        <v>20</v>
      </c>
      <c r="L125" s="9">
        <f ca="1">IF($D125&gt;0,SUMIF('Ukraine INN'!$B$6:$B$429,'Innovation potential'!$B125,'Ukraine INN'!K$6:K$429)/$D125,"")</f>
        <v>7.2727272727272725</v>
      </c>
      <c r="M125" s="9">
        <f ca="1">IF($D125&gt;0,SUMIF('Ukraine INN'!$B$6:$B$429,'Innovation potential'!$B125,'Ukraine INN'!L$6:L$429)/$D125,"")</f>
        <v>9.0909090909090917</v>
      </c>
      <c r="O125" s="2">
        <f>COUNTIF('REGION INN'!$B$6:$B$429,'Innovation potential'!$B125)</f>
        <v>1</v>
      </c>
      <c r="P125" s="9">
        <f ca="1">IF($O125&gt;0,SUMIF('REGION INN'!$B$6:$B$429,'Innovation potential'!$B125,'REGION INN'!D$6:D$429)/$O125,"")</f>
        <v>0</v>
      </c>
      <c r="Q125" s="9">
        <f ca="1">IF($O125&gt;0,SUMIF('REGION INN'!$B$6:$B$429,'Innovation potential'!$B125,'REGION INN'!E$6:E$429)/$O125,"")</f>
        <v>0</v>
      </c>
      <c r="R125" s="9">
        <f ca="1">IF($O125&gt;0,SUMIF('REGION INN'!$B$6:$B$429,'Innovation potential'!$B125,'REGION INN'!F$6:F$429)/$O125,"")</f>
        <v>0</v>
      </c>
      <c r="S125" s="9">
        <f ca="1">IF($O125&gt;0,SUMIF('REGION INN'!$B$6:$B$429,'Innovation potential'!$B125,'REGION INN'!G$6:G$429)/$O125,"")</f>
        <v>0</v>
      </c>
      <c r="U125" s="9">
        <f ca="1">IF($O125&gt;0,SUMIF('REGION INN'!$B$6:$B$429,'Innovation potential'!$B125,'REGION INN'!I$6:I$429)/$O125,"")</f>
        <v>0</v>
      </c>
      <c r="V125" s="9">
        <f ca="1">IF($O125&gt;0,SUMIF('REGION INN'!$B$6:$B$429,'Innovation potential'!$B125,'REGION INN'!J$6:J$429)/$O125,"")</f>
        <v>0</v>
      </c>
      <c r="W125" s="9">
        <f ca="1">IF($O125&gt;0,SUMIF('REGION INN'!$B$6:$B$429,'Innovation potential'!$B125,'REGION INN'!K$6:K$429)/$O125,"")</f>
        <v>0</v>
      </c>
      <c r="X125" s="9">
        <f ca="1">IF($O125&gt;0,SUMIF('REGION INN'!$B$6:$B$429,'Innovation potential'!$B125,'REGION INN'!L$6:L$429)/$O125,"")</f>
        <v>0</v>
      </c>
      <c r="Z125" s="144" t="str">
        <f>IF('Innovation potential'!$A125=2,IF(ISNUMBER(P125/P$22),P125/P$22,""),"")</f>
        <v/>
      </c>
      <c r="AA125" s="144" t="str">
        <f>IF('Innovation potential'!$A125=2,IF(ISNUMBER(Q125/Q$22),Q125/Q$22,""),"")</f>
        <v/>
      </c>
      <c r="AB125" s="144" t="str">
        <f>IF('Innovation potential'!$A125=2,IF(ISNUMBER(R125/R$22),R125/R$22,""),"")</f>
        <v/>
      </c>
      <c r="AC125" s="144" t="str">
        <f>IF('Innovation potential'!$A125=2,IF(ISNUMBER(S125/S$22),S125/S$22,""),"")</f>
        <v/>
      </c>
      <c r="AE125" s="144" t="str">
        <f>IF('Innovation potential'!$A125=2,IF(ISNUMBER(P125/E125),P125/E125,""),"")</f>
        <v/>
      </c>
      <c r="AF125" s="144" t="str">
        <f>IF('Innovation potential'!$A125=2,IF(ISNUMBER(Q125/F125),Q125/F125,""),"")</f>
        <v/>
      </c>
      <c r="AG125" s="144" t="str">
        <f>IF('Innovation potential'!$A125=2,IF(ISNUMBER(R125/G125),R125/G125,""),"")</f>
        <v/>
      </c>
      <c r="AH125" s="144" t="str">
        <f>IF('Innovation potential'!$A125=2,IF(ISNUMBER(S125/H125),S125/H125,""),"")</f>
        <v/>
      </c>
      <c r="AJ125" s="144" t="str">
        <f>IF('Innovation potential'!$A125=2,IF(ISNUMBER(U125/U$22),U125/U$22,""),"")</f>
        <v/>
      </c>
      <c r="AK125" s="144" t="str">
        <f>IF('Innovation potential'!$A125=2,IF(ISNUMBER(V125/V$22),V125/V$22,""),"")</f>
        <v/>
      </c>
      <c r="AL125" s="144" t="str">
        <f>IF('Innovation potential'!$A125=2,IF(ISNUMBER(W125/W$22),W125/W$22,""),"")</f>
        <v/>
      </c>
      <c r="AM125" s="144" t="str">
        <f>IF('Innovation potential'!$A125=2,IF(ISNUMBER(X125/X$22),X125/X$22,""),"")</f>
        <v/>
      </c>
      <c r="AO125" s="144" t="str">
        <f>IF('Innovation potential'!$A125=2,IF(ISNUMBER(U125/J125),U125/J125,""),"")</f>
        <v/>
      </c>
      <c r="AP125" s="144" t="str">
        <f>IF('Innovation potential'!$A125=2,IF(ISNUMBER(V125/K125),V125/K125,""),"")</f>
        <v/>
      </c>
      <c r="AQ125" s="144" t="str">
        <f>IF('Innovation potential'!$A125=2,IF(ISNUMBER(W125/L125),W125/L125,""),"")</f>
        <v/>
      </c>
      <c r="AR125" s="144" t="str">
        <f>IF('Innovation potential'!$A125=2,IF(ISNUMBER(X125/M125),X125/M125,""),"")</f>
        <v/>
      </c>
    </row>
    <row r="126" spans="1:44" x14ac:dyDescent="0.2">
      <c r="A126" s="39">
        <f>'Industry selection'!C126</f>
        <v>2</v>
      </c>
      <c r="B126" s="2">
        <v>27.4</v>
      </c>
      <c r="C126" s="2" t="s">
        <v>254</v>
      </c>
      <c r="D126" s="2">
        <f>COUNTIF('Ukraine INN'!$B$6:$B$429,'Innovation potential'!$B126)</f>
        <v>2</v>
      </c>
      <c r="E126" s="9">
        <f ca="1">IF($D126&gt;0,SUMIF('Ukraine INN'!$B$6:$B$429,'Innovation potential'!$B126,'Ukraine INN'!D$6:D$429)/$D126,"")</f>
        <v>52.941176470588239</v>
      </c>
      <c r="F126" s="9">
        <f ca="1">IF($D126&gt;0,SUMIF('Ukraine INN'!$B$6:$B$429,'Innovation potential'!$B126,'Ukraine INN'!E$6:E$429)/$D126,"")</f>
        <v>35.294117647058826</v>
      </c>
      <c r="G126" s="9">
        <f ca="1">IF($D126&gt;0,SUMIF('Ukraine INN'!$B$6:$B$429,'Innovation potential'!$B126,'Ukraine INN'!F$6:F$429)/$D126,"")</f>
        <v>11.76470588235294</v>
      </c>
      <c r="H126" s="9">
        <f ca="1">IF($D126&gt;0,SUMIF('Ukraine INN'!$B$6:$B$429,'Innovation potential'!$B126,'Ukraine INN'!G$6:G$429)/$D126,"")</f>
        <v>23.52941176470588</v>
      </c>
      <c r="J126" s="9">
        <f ca="1">IF($D126&gt;0,SUMIF('Ukraine INN'!$B$6:$B$429,'Innovation potential'!$B126,'Ukraine INN'!I$6:I$429)/$D126,"")</f>
        <v>37.037037037037038</v>
      </c>
      <c r="K126" s="9">
        <f ca="1">IF($D126&gt;0,SUMIF('Ukraine INN'!$B$6:$B$429,'Innovation potential'!$B126,'Ukraine INN'!J$6:J$429)/$D126,"")</f>
        <v>29.629629629629626</v>
      </c>
      <c r="L126" s="9">
        <f ca="1">IF($D126&gt;0,SUMIF('Ukraine INN'!$B$6:$B$429,'Innovation potential'!$B126,'Ukraine INN'!K$6:K$429)/$D126,"")</f>
        <v>29.629629629629626</v>
      </c>
      <c r="M126" s="9">
        <f ca="1">IF($D126&gt;0,SUMIF('Ukraine INN'!$B$6:$B$429,'Innovation potential'!$B126,'Ukraine INN'!L$6:L$429)/$D126,"")</f>
        <v>14.814814814814813</v>
      </c>
      <c r="O126" s="2">
        <f>COUNTIF('REGION INN'!$B$6:$B$429,'Innovation potential'!$B126)</f>
        <v>2</v>
      </c>
      <c r="P126" s="9">
        <f ca="1">IF($O126&gt;0,SUMIF('REGION INN'!$B$6:$B$429,'Innovation potential'!$B126,'REGION INN'!D$6:D$429)/$O126,"")</f>
        <v>114.28571428571428</v>
      </c>
      <c r="Q126" s="9">
        <f ca="1">IF($O126&gt;0,SUMIF('REGION INN'!$B$6:$B$429,'Innovation potential'!$B126,'REGION INN'!E$6:E$429)/$O126,"")</f>
        <v>57.142857142857139</v>
      </c>
      <c r="R126" s="9">
        <f ca="1">IF($O126&gt;0,SUMIF('REGION INN'!$B$6:$B$429,'Innovation potential'!$B126,'REGION INN'!F$6:F$429)/$O126,"")</f>
        <v>28.571428571428569</v>
      </c>
      <c r="S126" s="9">
        <f ca="1">IF($O126&gt;0,SUMIF('REGION INN'!$B$6:$B$429,'Innovation potential'!$B126,'REGION INN'!G$6:G$429)/$O126,"")</f>
        <v>57.142857142857139</v>
      </c>
      <c r="U126" s="9">
        <f ca="1">IF($O126&gt;0,SUMIF('REGION INN'!$B$6:$B$429,'Innovation potential'!$B126,'REGION INN'!I$6:I$429)/$O126,"")</f>
        <v>85.714285714285708</v>
      </c>
      <c r="V126" s="9">
        <f ca="1">IF($O126&gt;0,SUMIF('REGION INN'!$B$6:$B$429,'Innovation potential'!$B126,'REGION INN'!J$6:J$429)/$O126,"")</f>
        <v>85.714285714285708</v>
      </c>
      <c r="W126" s="9">
        <f ca="1">IF($O126&gt;0,SUMIF('REGION INN'!$B$6:$B$429,'Innovation potential'!$B126,'REGION INN'!K$6:K$429)/$O126,"")</f>
        <v>85.714285714285708</v>
      </c>
      <c r="X126" s="9">
        <f ca="1">IF($O126&gt;0,SUMIF('REGION INN'!$B$6:$B$429,'Innovation potential'!$B126,'REGION INN'!L$6:L$429)/$O126,"")</f>
        <v>28.571428571428569</v>
      </c>
      <c r="Z126" s="144">
        <f ca="1">IF('Innovation potential'!$A126=2,IF(ISNUMBER(P126/P$22),P126/P$22,""),"")</f>
        <v>16.116611113874928</v>
      </c>
      <c r="AA126" s="144">
        <f ca="1">IF('Innovation potential'!$A126=2,IF(ISNUMBER(Q126/Q$22),Q126/Q$22,""),"")</f>
        <v>6.8712959625214589</v>
      </c>
      <c r="AB126" s="144">
        <f ca="1">IF('Innovation potential'!$A126=2,IF(ISNUMBER(R126/R$22),R126/R$22,""),"")</f>
        <v>8.3422483206846696</v>
      </c>
      <c r="AC126" s="144">
        <f ca="1">IF('Innovation potential'!$A126=2,IF(ISNUMBER(S126/S$22),S126/S$22,""),"")</f>
        <v>7.1544628261994552</v>
      </c>
      <c r="AE126" s="144">
        <f ca="1">IF('Innovation potential'!$A126=2,IF(ISNUMBER(P126/E126),P126/E126,""),"")</f>
        <v>2.1587301587301586</v>
      </c>
      <c r="AF126" s="144">
        <f ca="1">IF('Innovation potential'!$A126=2,IF(ISNUMBER(Q126/F126),Q126/F126,""),"")</f>
        <v>1.6190476190476188</v>
      </c>
      <c r="AG126" s="144">
        <f ca="1">IF('Innovation potential'!$A126=2,IF(ISNUMBER(R126/G126),R126/G126,""),"")</f>
        <v>2.4285714285714284</v>
      </c>
      <c r="AH126" s="144">
        <f ca="1">IF('Innovation potential'!$A126=2,IF(ISNUMBER(S126/H126),S126/H126,""),"")</f>
        <v>2.4285714285714284</v>
      </c>
      <c r="AJ126" s="144">
        <f ca="1">IF('Innovation potential'!$A126=2,IF(ISNUMBER(U126/U$22),U126/U$22,""),"")</f>
        <v>6.1982751190734806</v>
      </c>
      <c r="AK126" s="144">
        <f ca="1">IF('Innovation potential'!$A126=2,IF(ISNUMBER(V126/V$22),V126/V$22,""),"")</f>
        <v>5.9609906636183974</v>
      </c>
      <c r="AL126" s="144">
        <f ca="1">IF('Innovation potential'!$A126=2,IF(ISNUMBER(W126/W$22),W126/W$22,""),"")</f>
        <v>9.0093593627096276</v>
      </c>
      <c r="AM126" s="144">
        <f ca="1">IF('Innovation potential'!$A126=2,IF(ISNUMBER(X126/X$22),X126/X$22,""),"")</f>
        <v>2.7350783160743091</v>
      </c>
      <c r="AO126" s="144">
        <f ca="1">IF('Innovation potential'!$A126=2,IF(ISNUMBER(U126/J126),U126/J126,""),"")</f>
        <v>2.3142857142857141</v>
      </c>
      <c r="AP126" s="144">
        <f ca="1">IF('Innovation potential'!$A126=2,IF(ISNUMBER(V126/K126),V126/K126,""),"")</f>
        <v>2.8928571428571428</v>
      </c>
      <c r="AQ126" s="144">
        <f ca="1">IF('Innovation potential'!$A126=2,IF(ISNUMBER(W126/L126),W126/L126,""),"")</f>
        <v>2.8928571428571428</v>
      </c>
      <c r="AR126" s="144">
        <f ca="1">IF('Innovation potential'!$A126=2,IF(ISNUMBER(X126/M126),X126/M126,""),"")</f>
        <v>1.9285714285714286</v>
      </c>
    </row>
    <row r="127" spans="1:44" x14ac:dyDescent="0.2">
      <c r="A127" s="39">
        <f>'Industry selection'!C127</f>
        <v>1</v>
      </c>
      <c r="B127" s="2">
        <v>27.5</v>
      </c>
      <c r="C127" s="2" t="s">
        <v>256</v>
      </c>
      <c r="D127" s="2">
        <f>COUNTIF('Ukraine INN'!$B$6:$B$429,'Innovation potential'!$B127)</f>
        <v>1</v>
      </c>
      <c r="E127" s="9">
        <f ca="1">IF($D127&gt;0,SUMIF('Ukraine INN'!$B$6:$B$429,'Innovation potential'!$B127,'Ukraine INN'!D$6:D$429)/$D127,"")</f>
        <v>22.58064516129032</v>
      </c>
      <c r="F127" s="9">
        <f ca="1">IF($D127&gt;0,SUMIF('Ukraine INN'!$B$6:$B$429,'Innovation potential'!$B127,'Ukraine INN'!E$6:E$429)/$D127,"")</f>
        <v>25.806451612903224</v>
      </c>
      <c r="G127" s="9">
        <f ca="1">IF($D127&gt;0,SUMIF('Ukraine INN'!$B$6:$B$429,'Innovation potential'!$B127,'Ukraine INN'!F$6:F$429)/$D127,"")</f>
        <v>6.4516129032258061</v>
      </c>
      <c r="H127" s="9">
        <f ca="1">IF($D127&gt;0,SUMIF('Ukraine INN'!$B$6:$B$429,'Innovation potential'!$B127,'Ukraine INN'!G$6:G$429)/$D127,"")</f>
        <v>12.903225806451612</v>
      </c>
      <c r="J127" s="9">
        <f ca="1">IF($D127&gt;0,SUMIF('Ukraine INN'!$B$6:$B$429,'Innovation potential'!$B127,'Ukraine INN'!I$6:I$429)/$D127,"")</f>
        <v>15.625</v>
      </c>
      <c r="K127" s="9">
        <f ca="1">IF($D127&gt;0,SUMIF('Ukraine INN'!$B$6:$B$429,'Innovation potential'!$B127,'Ukraine INN'!J$6:J$429)/$D127,"")</f>
        <v>15.625</v>
      </c>
      <c r="L127" s="9">
        <f ca="1">IF($D127&gt;0,SUMIF('Ukraine INN'!$B$6:$B$429,'Innovation potential'!$B127,'Ukraine INN'!K$6:K$429)/$D127,"")</f>
        <v>3.125</v>
      </c>
      <c r="M127" s="9">
        <f ca="1">IF($D127&gt;0,SUMIF('Ukraine INN'!$B$6:$B$429,'Innovation potential'!$B127,'Ukraine INN'!L$6:L$429)/$D127,"")</f>
        <v>21.875</v>
      </c>
      <c r="O127" s="2">
        <f>COUNTIF('REGION INN'!$B$6:$B$429,'Innovation potential'!$B127)</f>
        <v>1</v>
      </c>
      <c r="P127" s="9">
        <f ca="1">IF($O127&gt;0,SUMIF('REGION INN'!$B$6:$B$429,'Innovation potential'!$B127,'REGION INN'!D$6:D$429)/$O127,"")</f>
        <v>0</v>
      </c>
      <c r="Q127" s="9">
        <f ca="1">IF($O127&gt;0,SUMIF('REGION INN'!$B$6:$B$429,'Innovation potential'!$B127,'REGION INN'!E$6:E$429)/$O127,"")</f>
        <v>0</v>
      </c>
      <c r="R127" s="9">
        <f ca="1">IF($O127&gt;0,SUMIF('REGION INN'!$B$6:$B$429,'Innovation potential'!$B127,'REGION INN'!F$6:F$429)/$O127,"")</f>
        <v>0</v>
      </c>
      <c r="S127" s="9">
        <f ca="1">IF($O127&gt;0,SUMIF('REGION INN'!$B$6:$B$429,'Innovation potential'!$B127,'REGION INN'!G$6:G$429)/$O127,"")</f>
        <v>0</v>
      </c>
      <c r="U127" s="9">
        <f ca="1">IF($O127&gt;0,SUMIF('REGION INN'!$B$6:$B$429,'Innovation potential'!$B127,'REGION INN'!I$6:I$429)/$O127,"")</f>
        <v>0</v>
      </c>
      <c r="V127" s="9">
        <f ca="1">IF($O127&gt;0,SUMIF('REGION INN'!$B$6:$B$429,'Innovation potential'!$B127,'REGION INN'!J$6:J$429)/$O127,"")</f>
        <v>0</v>
      </c>
      <c r="W127" s="9">
        <f ca="1">IF($O127&gt;0,SUMIF('REGION INN'!$B$6:$B$429,'Innovation potential'!$B127,'REGION INN'!K$6:K$429)/$O127,"")</f>
        <v>0</v>
      </c>
      <c r="X127" s="9">
        <f ca="1">IF($O127&gt;0,SUMIF('REGION INN'!$B$6:$B$429,'Innovation potential'!$B127,'REGION INN'!L$6:L$429)/$O127,"")</f>
        <v>0</v>
      </c>
      <c r="Z127" s="144" t="str">
        <f>IF('Innovation potential'!$A127=2,IF(ISNUMBER(P127/P$22),P127/P$22,""),"")</f>
        <v/>
      </c>
      <c r="AA127" s="144" t="str">
        <f>IF('Innovation potential'!$A127=2,IF(ISNUMBER(Q127/Q$22),Q127/Q$22,""),"")</f>
        <v/>
      </c>
      <c r="AB127" s="144" t="str">
        <f>IF('Innovation potential'!$A127=2,IF(ISNUMBER(R127/R$22),R127/R$22,""),"")</f>
        <v/>
      </c>
      <c r="AC127" s="144" t="str">
        <f>IF('Innovation potential'!$A127=2,IF(ISNUMBER(S127/S$22),S127/S$22,""),"")</f>
        <v/>
      </c>
      <c r="AE127" s="144" t="str">
        <f>IF('Innovation potential'!$A127=2,IF(ISNUMBER(P127/E127),P127/E127,""),"")</f>
        <v/>
      </c>
      <c r="AF127" s="144" t="str">
        <f>IF('Innovation potential'!$A127=2,IF(ISNUMBER(Q127/F127),Q127/F127,""),"")</f>
        <v/>
      </c>
      <c r="AG127" s="144" t="str">
        <f>IF('Innovation potential'!$A127=2,IF(ISNUMBER(R127/G127),R127/G127,""),"")</f>
        <v/>
      </c>
      <c r="AH127" s="144" t="str">
        <f>IF('Innovation potential'!$A127=2,IF(ISNUMBER(S127/H127),S127/H127,""),"")</f>
        <v/>
      </c>
      <c r="AJ127" s="144" t="str">
        <f>IF('Innovation potential'!$A127=2,IF(ISNUMBER(U127/U$22),U127/U$22,""),"")</f>
        <v/>
      </c>
      <c r="AK127" s="144" t="str">
        <f>IF('Innovation potential'!$A127=2,IF(ISNUMBER(V127/V$22),V127/V$22,""),"")</f>
        <v/>
      </c>
      <c r="AL127" s="144" t="str">
        <f>IF('Innovation potential'!$A127=2,IF(ISNUMBER(W127/W$22),W127/W$22,""),"")</f>
        <v/>
      </c>
      <c r="AM127" s="144" t="str">
        <f>IF('Innovation potential'!$A127=2,IF(ISNUMBER(X127/X$22),X127/X$22,""),"")</f>
        <v/>
      </c>
      <c r="AO127" s="144" t="str">
        <f>IF('Innovation potential'!$A127=2,IF(ISNUMBER(U127/J127),U127/J127,""),"")</f>
        <v/>
      </c>
      <c r="AP127" s="144" t="str">
        <f>IF('Innovation potential'!$A127=2,IF(ISNUMBER(V127/K127),V127/K127,""),"")</f>
        <v/>
      </c>
      <c r="AQ127" s="144" t="str">
        <f>IF('Innovation potential'!$A127=2,IF(ISNUMBER(W127/L127),W127/L127,""),"")</f>
        <v/>
      </c>
      <c r="AR127" s="144" t="str">
        <f>IF('Innovation potential'!$A127=2,IF(ISNUMBER(X127/M127),X127/M127,""),"")</f>
        <v/>
      </c>
    </row>
    <row r="128" spans="1:44" x14ac:dyDescent="0.2">
      <c r="A128" s="39">
        <f>'Industry selection'!C128</f>
        <v>1</v>
      </c>
      <c r="B128" s="2">
        <v>27.9</v>
      </c>
      <c r="C128" s="2" t="s">
        <v>258</v>
      </c>
      <c r="D128" s="2">
        <f>COUNTIF('Ukraine INN'!$B$6:$B$429,'Innovation potential'!$B128)</f>
        <v>2</v>
      </c>
      <c r="E128" s="9">
        <f ca="1">IF($D128&gt;0,SUMIF('Ukraine INN'!$B$6:$B$429,'Innovation potential'!$B128,'Ukraine INN'!D$6:D$429)/$D128,"")</f>
        <v>18.604651162790699</v>
      </c>
      <c r="F128" s="9">
        <f ca="1">IF($D128&gt;0,SUMIF('Ukraine INN'!$B$6:$B$429,'Innovation potential'!$B128,'Ukraine INN'!E$6:E$429)/$D128,"")</f>
        <v>27.906976744186046</v>
      </c>
      <c r="G128" s="9">
        <f ca="1">IF($D128&gt;0,SUMIF('Ukraine INN'!$B$6:$B$429,'Innovation potential'!$B128,'Ukraine INN'!F$6:F$429)/$D128,"")</f>
        <v>9.3023255813953494</v>
      </c>
      <c r="H128" s="9">
        <f ca="1">IF($D128&gt;0,SUMIF('Ukraine INN'!$B$6:$B$429,'Innovation potential'!$B128,'Ukraine INN'!G$6:G$429)/$D128,"")</f>
        <v>4.6511627906976747</v>
      </c>
      <c r="J128" s="9">
        <f ca="1">IF($D128&gt;0,SUMIF('Ukraine INN'!$B$6:$B$429,'Innovation potential'!$B128,'Ukraine INN'!I$6:I$429)/$D128,"")</f>
        <v>33.333333333333329</v>
      </c>
      <c r="K128" s="9">
        <f ca="1">IF($D128&gt;0,SUMIF('Ukraine INN'!$B$6:$B$429,'Innovation potential'!$B128,'Ukraine INN'!J$6:J$429)/$D128,"")</f>
        <v>47.619047619047613</v>
      </c>
      <c r="L128" s="9">
        <f ca="1">IF($D128&gt;0,SUMIF('Ukraine INN'!$B$6:$B$429,'Innovation potential'!$B128,'Ukraine INN'!K$6:K$429)/$D128,"")</f>
        <v>14.285714285714285</v>
      </c>
      <c r="M128" s="9">
        <f ca="1">IF($D128&gt;0,SUMIF('Ukraine INN'!$B$6:$B$429,'Innovation potential'!$B128,'Ukraine INN'!L$6:L$429)/$D128,"")</f>
        <v>23.809523809523807</v>
      </c>
      <c r="O128" s="2">
        <f>COUNTIF('REGION INN'!$B$6:$B$429,'Innovation potential'!$B128)</f>
        <v>2</v>
      </c>
      <c r="P128" s="9">
        <f ca="1">IF($O128&gt;0,SUMIF('REGION INN'!$B$6:$B$429,'Innovation potential'!$B128,'REGION INN'!D$6:D$429)/$O128,"")</f>
        <v>100</v>
      </c>
      <c r="Q128" s="9">
        <f ca="1">IF($O128&gt;0,SUMIF('REGION INN'!$B$6:$B$429,'Innovation potential'!$B128,'REGION INN'!E$6:E$429)/$O128,"")</f>
        <v>100</v>
      </c>
      <c r="R128" s="9">
        <f ca="1">IF($O128&gt;0,SUMIF('REGION INN'!$B$6:$B$429,'Innovation potential'!$B128,'REGION INN'!F$6:F$429)/$O128,"")</f>
        <v>100</v>
      </c>
      <c r="S128" s="9">
        <f ca="1">IF($O128&gt;0,SUMIF('REGION INN'!$B$6:$B$429,'Innovation potential'!$B128,'REGION INN'!G$6:G$429)/$O128,"")</f>
        <v>0</v>
      </c>
      <c r="U128" s="9">
        <f ca="1">IF($O128&gt;0,SUMIF('REGION INN'!$B$6:$B$429,'Innovation potential'!$B128,'REGION INN'!I$6:I$429)/$O128,"")</f>
        <v>200</v>
      </c>
      <c r="V128" s="9">
        <f ca="1">IF($O128&gt;0,SUMIF('REGION INN'!$B$6:$B$429,'Innovation potential'!$B128,'REGION INN'!J$6:J$429)/$O128,"")</f>
        <v>200</v>
      </c>
      <c r="W128" s="9">
        <f ca="1">IF($O128&gt;0,SUMIF('REGION INN'!$B$6:$B$429,'Innovation potential'!$B128,'REGION INN'!K$6:K$429)/$O128,"")</f>
        <v>200</v>
      </c>
      <c r="X128" s="9">
        <f ca="1">IF($O128&gt;0,SUMIF('REGION INN'!$B$6:$B$429,'Innovation potential'!$B128,'REGION INN'!L$6:L$429)/$O128,"")</f>
        <v>200</v>
      </c>
      <c r="Z128" s="144" t="str">
        <f>IF('Innovation potential'!$A128=2,IF(ISNUMBER(P128/P$22),P128/P$22,""),"")</f>
        <v/>
      </c>
      <c r="AA128" s="144" t="str">
        <f>IF('Innovation potential'!$A128=2,IF(ISNUMBER(Q128/Q$22),Q128/Q$22,""),"")</f>
        <v/>
      </c>
      <c r="AB128" s="144" t="str">
        <f>IF('Innovation potential'!$A128=2,IF(ISNUMBER(R128/R$22),R128/R$22,""),"")</f>
        <v/>
      </c>
      <c r="AC128" s="144" t="str">
        <f>IF('Innovation potential'!$A128=2,IF(ISNUMBER(S128/S$22),S128/S$22,""),"")</f>
        <v/>
      </c>
      <c r="AE128" s="144" t="str">
        <f>IF('Innovation potential'!$A128=2,IF(ISNUMBER(P128/E128),P128/E128,""),"")</f>
        <v/>
      </c>
      <c r="AF128" s="144" t="str">
        <f>IF('Innovation potential'!$A128=2,IF(ISNUMBER(Q128/F128),Q128/F128,""),"")</f>
        <v/>
      </c>
      <c r="AG128" s="144" t="str">
        <f>IF('Innovation potential'!$A128=2,IF(ISNUMBER(R128/G128),R128/G128,""),"")</f>
        <v/>
      </c>
      <c r="AH128" s="144" t="str">
        <f>IF('Innovation potential'!$A128=2,IF(ISNUMBER(S128/H128),S128/H128,""),"")</f>
        <v/>
      </c>
      <c r="AJ128" s="144" t="str">
        <f>IF('Innovation potential'!$A128=2,IF(ISNUMBER(U128/U$22),U128/U$22,""),"")</f>
        <v/>
      </c>
      <c r="AK128" s="144" t="str">
        <f>IF('Innovation potential'!$A128=2,IF(ISNUMBER(V128/V$22),V128/V$22,""),"")</f>
        <v/>
      </c>
      <c r="AL128" s="144" t="str">
        <f>IF('Innovation potential'!$A128=2,IF(ISNUMBER(W128/W$22),W128/W$22,""),"")</f>
        <v/>
      </c>
      <c r="AM128" s="144" t="str">
        <f>IF('Innovation potential'!$A128=2,IF(ISNUMBER(X128/X$22),X128/X$22,""),"")</f>
        <v/>
      </c>
      <c r="AO128" s="144" t="str">
        <f>IF('Innovation potential'!$A128=2,IF(ISNUMBER(U128/J128),U128/J128,""),"")</f>
        <v/>
      </c>
      <c r="AP128" s="144" t="str">
        <f>IF('Innovation potential'!$A128=2,IF(ISNUMBER(V128/K128),V128/K128,""),"")</f>
        <v/>
      </c>
      <c r="AQ128" s="144" t="str">
        <f>IF('Innovation potential'!$A128=2,IF(ISNUMBER(W128/L128),W128/L128,""),"")</f>
        <v/>
      </c>
      <c r="AR128" s="144" t="str">
        <f>IF('Innovation potential'!$A128=2,IF(ISNUMBER(X128/M128),X128/M128,""),"")</f>
        <v/>
      </c>
    </row>
    <row r="129" spans="1:44" x14ac:dyDescent="0.2">
      <c r="A129" s="39" t="str">
        <f>'Industry selection'!C129</f>
        <v/>
      </c>
      <c r="B129" s="2">
        <v>28</v>
      </c>
      <c r="C129" s="2" t="s">
        <v>260</v>
      </c>
      <c r="D129" s="2">
        <f>COUNTIF('Ukraine INN'!$B$6:$B$429,'Innovation potential'!$B129)</f>
        <v>2</v>
      </c>
      <c r="E129" s="9">
        <f ca="1">IF($D129&gt;0,SUMIF('Ukraine INN'!$B$6:$B$429,'Innovation potential'!$B129,'Ukraine INN'!D$6:D$429)/$D129,"")</f>
        <v>8.3428571428571434</v>
      </c>
      <c r="F129" s="9">
        <f ca="1">IF($D129&gt;0,SUMIF('Ukraine INN'!$B$6:$B$429,'Innovation potential'!$B129,'Ukraine INN'!E$6:E$429)/$D129,"")</f>
        <v>7.3714285714285719</v>
      </c>
      <c r="G129" s="9">
        <f ca="1">IF($D129&gt;0,SUMIF('Ukraine INN'!$B$6:$B$429,'Innovation potential'!$B129,'Ukraine INN'!F$6:F$429)/$D129,"")</f>
        <v>3.2</v>
      </c>
      <c r="H129" s="9">
        <f ca="1">IF($D129&gt;0,SUMIF('Ukraine INN'!$B$6:$B$429,'Innovation potential'!$B129,'Ukraine INN'!G$6:G$429)/$D129,"")</f>
        <v>4.1714285714285717</v>
      </c>
      <c r="J129" s="9">
        <f ca="1">IF($D129&gt;0,SUMIF('Ukraine INN'!$B$6:$B$429,'Innovation potential'!$B129,'Ukraine INN'!I$6:I$429)/$D129,"")</f>
        <v>6.6980023501762629</v>
      </c>
      <c r="K129" s="9">
        <f ca="1">IF($D129&gt;0,SUMIF('Ukraine INN'!$B$6:$B$429,'Innovation potential'!$B129,'Ukraine INN'!J$6:J$429)/$D129,"")</f>
        <v>7.4030552291421863</v>
      </c>
      <c r="L129" s="9">
        <f ca="1">IF($D129&gt;0,SUMIF('Ukraine INN'!$B$6:$B$429,'Innovation potential'!$B129,'Ukraine INN'!K$6:K$429)/$D129,"")</f>
        <v>4.9353701527614566</v>
      </c>
      <c r="M129" s="9">
        <f ca="1">IF($D129&gt;0,SUMIF('Ukraine INN'!$B$6:$B$429,'Innovation potential'!$B129,'Ukraine INN'!L$6:L$429)/$D129,"")</f>
        <v>6.2279670975323151</v>
      </c>
      <c r="O129" s="2">
        <f>COUNTIF('REGION INN'!$B$6:$B$429,'Innovation potential'!$B129)</f>
        <v>2</v>
      </c>
      <c r="P129" s="9">
        <f ca="1">IF($O129&gt;0,SUMIF('REGION INN'!$B$6:$B$429,'Innovation potential'!$B129,'REGION INN'!D$6:D$429)/$O129,"")</f>
        <v>0</v>
      </c>
      <c r="Q129" s="9">
        <f ca="1">IF($O129&gt;0,SUMIF('REGION INN'!$B$6:$B$429,'Innovation potential'!$B129,'REGION INN'!E$6:E$429)/$O129,"")</f>
        <v>0</v>
      </c>
      <c r="R129" s="9">
        <f ca="1">IF($O129&gt;0,SUMIF('REGION INN'!$B$6:$B$429,'Innovation potential'!$B129,'REGION INN'!F$6:F$429)/$O129,"")</f>
        <v>0</v>
      </c>
      <c r="S129" s="9">
        <f ca="1">IF($O129&gt;0,SUMIF('REGION INN'!$B$6:$B$429,'Innovation potential'!$B129,'REGION INN'!G$6:G$429)/$O129,"")</f>
        <v>0</v>
      </c>
      <c r="U129" s="9">
        <f ca="1">IF($O129&gt;0,SUMIF('REGION INN'!$B$6:$B$429,'Innovation potential'!$B129,'REGION INN'!I$6:I$429)/$O129,"")</f>
        <v>0</v>
      </c>
      <c r="V129" s="9">
        <f ca="1">IF($O129&gt;0,SUMIF('REGION INN'!$B$6:$B$429,'Innovation potential'!$B129,'REGION INN'!J$6:J$429)/$O129,"")</f>
        <v>0</v>
      </c>
      <c r="W129" s="9">
        <f ca="1">IF($O129&gt;0,SUMIF('REGION INN'!$B$6:$B$429,'Innovation potential'!$B129,'REGION INN'!K$6:K$429)/$O129,"")</f>
        <v>0</v>
      </c>
      <c r="X129" s="9">
        <f ca="1">IF($O129&gt;0,SUMIF('REGION INN'!$B$6:$B$429,'Innovation potential'!$B129,'REGION INN'!L$6:L$429)/$O129,"")</f>
        <v>16.666666666666664</v>
      </c>
      <c r="Z129" s="144" t="str">
        <f>IF('Innovation potential'!$A129=2,IF(ISNUMBER(P129/P$22),P129/P$22,""),"")</f>
        <v/>
      </c>
      <c r="AA129" s="144" t="str">
        <f>IF('Innovation potential'!$A129=2,IF(ISNUMBER(Q129/Q$22),Q129/Q$22,""),"")</f>
        <v/>
      </c>
      <c r="AB129" s="144" t="str">
        <f>IF('Innovation potential'!$A129=2,IF(ISNUMBER(R129/R$22),R129/R$22,""),"")</f>
        <v/>
      </c>
      <c r="AC129" s="144" t="str">
        <f>IF('Innovation potential'!$A129=2,IF(ISNUMBER(S129/S$22),S129/S$22,""),"")</f>
        <v/>
      </c>
      <c r="AE129" s="144" t="str">
        <f>IF('Innovation potential'!$A129=2,IF(ISNUMBER(P129/E129),P129/E129,""),"")</f>
        <v/>
      </c>
      <c r="AF129" s="144" t="str">
        <f>IF('Innovation potential'!$A129=2,IF(ISNUMBER(Q129/F129),Q129/F129,""),"")</f>
        <v/>
      </c>
      <c r="AG129" s="144" t="str">
        <f>IF('Innovation potential'!$A129=2,IF(ISNUMBER(R129/G129),R129/G129,""),"")</f>
        <v/>
      </c>
      <c r="AH129" s="144" t="str">
        <f>IF('Innovation potential'!$A129=2,IF(ISNUMBER(S129/H129),S129/H129,""),"")</f>
        <v/>
      </c>
      <c r="AJ129" s="144" t="str">
        <f>IF('Innovation potential'!$A129=2,IF(ISNUMBER(U129/U$22),U129/U$22,""),"")</f>
        <v/>
      </c>
      <c r="AK129" s="144" t="str">
        <f>IF('Innovation potential'!$A129=2,IF(ISNUMBER(V129/V$22),V129/V$22,""),"")</f>
        <v/>
      </c>
      <c r="AL129" s="144" t="str">
        <f>IF('Innovation potential'!$A129=2,IF(ISNUMBER(W129/W$22),W129/W$22,""),"")</f>
        <v/>
      </c>
      <c r="AM129" s="144" t="str">
        <f>IF('Innovation potential'!$A129=2,IF(ISNUMBER(X129/X$22),X129/X$22,""),"")</f>
        <v/>
      </c>
      <c r="AO129" s="144" t="str">
        <f>IF('Innovation potential'!$A129=2,IF(ISNUMBER(U129/J129),U129/J129,""),"")</f>
        <v/>
      </c>
      <c r="AP129" s="144" t="str">
        <f>IF('Innovation potential'!$A129=2,IF(ISNUMBER(V129/K129),V129/K129,""),"")</f>
        <v/>
      </c>
      <c r="AQ129" s="144" t="str">
        <f>IF('Innovation potential'!$A129=2,IF(ISNUMBER(W129/L129),W129/L129,""),"")</f>
        <v/>
      </c>
      <c r="AR129" s="144" t="str">
        <f>IF('Innovation potential'!$A129=2,IF(ISNUMBER(X129/M129),X129/M129,""),"")</f>
        <v/>
      </c>
    </row>
    <row r="130" spans="1:44" x14ac:dyDescent="0.2">
      <c r="A130" s="39">
        <f>'Industry selection'!C130</f>
        <v>2</v>
      </c>
      <c r="B130" s="2">
        <v>28.1</v>
      </c>
      <c r="C130" s="2" t="s">
        <v>262</v>
      </c>
      <c r="D130" s="2">
        <f>COUNTIF('Ukraine INN'!$B$6:$B$429,'Innovation potential'!$B130)</f>
        <v>1</v>
      </c>
      <c r="E130" s="9">
        <f ca="1">IF($D130&gt;0,SUMIF('Ukraine INN'!$B$6:$B$429,'Innovation potential'!$B130,'Ukraine INN'!D$6:D$429)/$D130,"")</f>
        <v>17.105263157894736</v>
      </c>
      <c r="F130" s="9">
        <f ca="1">IF($D130&gt;0,SUMIF('Ukraine INN'!$B$6:$B$429,'Innovation potential'!$B130,'Ukraine INN'!E$6:E$429)/$D130,"")</f>
        <v>19.736842105263158</v>
      </c>
      <c r="G130" s="9">
        <f ca="1">IF($D130&gt;0,SUMIF('Ukraine INN'!$B$6:$B$429,'Innovation potential'!$B130,'Ukraine INN'!F$6:F$429)/$D130,"")</f>
        <v>7.8947368421052628</v>
      </c>
      <c r="H130" s="9">
        <f ca="1">IF($D130&gt;0,SUMIF('Ukraine INN'!$B$6:$B$429,'Innovation potential'!$B130,'Ukraine INN'!G$6:G$429)/$D130,"")</f>
        <v>11.842105263157894</v>
      </c>
      <c r="J130" s="9">
        <f ca="1">IF($D130&gt;0,SUMIF('Ukraine INN'!$B$6:$B$429,'Innovation potential'!$B130,'Ukraine INN'!I$6:I$429)/$D130,"")</f>
        <v>16.666666666666664</v>
      </c>
      <c r="K130" s="9">
        <f ca="1">IF($D130&gt;0,SUMIF('Ukraine INN'!$B$6:$B$429,'Innovation potential'!$B130,'Ukraine INN'!J$6:J$429)/$D130,"")</f>
        <v>23.611111111111111</v>
      </c>
      <c r="L130" s="9">
        <f ca="1">IF($D130&gt;0,SUMIF('Ukraine INN'!$B$6:$B$429,'Innovation potential'!$B130,'Ukraine INN'!K$6:K$429)/$D130,"")</f>
        <v>11.111111111111111</v>
      </c>
      <c r="M130" s="9">
        <f ca="1">IF($D130&gt;0,SUMIF('Ukraine INN'!$B$6:$B$429,'Innovation potential'!$B130,'Ukraine INN'!L$6:L$429)/$D130,"")</f>
        <v>12.5</v>
      </c>
      <c r="O130" s="2">
        <f>COUNTIF('REGION INN'!$B$6:$B$429,'Innovation potential'!$B130)</f>
        <v>1</v>
      </c>
      <c r="P130" s="9">
        <f ca="1">IF($O130&gt;0,SUMIF('REGION INN'!$B$6:$B$429,'Innovation potential'!$B130,'REGION INN'!D$6:D$429)/$O130,"")</f>
        <v>0</v>
      </c>
      <c r="Q130" s="9">
        <f ca="1">IF($O130&gt;0,SUMIF('REGION INN'!$B$6:$B$429,'Innovation potential'!$B130,'REGION INN'!E$6:E$429)/$O130,"")</f>
        <v>0</v>
      </c>
      <c r="R130" s="9">
        <f ca="1">IF($O130&gt;0,SUMIF('REGION INN'!$B$6:$B$429,'Innovation potential'!$B130,'REGION INN'!F$6:F$429)/$O130,"")</f>
        <v>0</v>
      </c>
      <c r="S130" s="9">
        <f ca="1">IF($O130&gt;0,SUMIF('REGION INN'!$B$6:$B$429,'Innovation potential'!$B130,'REGION INN'!G$6:G$429)/$O130,"")</f>
        <v>0</v>
      </c>
      <c r="U130" s="9">
        <f ca="1">IF($O130&gt;0,SUMIF('REGION INN'!$B$6:$B$429,'Innovation potential'!$B130,'REGION INN'!I$6:I$429)/$O130,"")</f>
        <v>0</v>
      </c>
      <c r="V130" s="9">
        <f ca="1">IF($O130&gt;0,SUMIF('REGION INN'!$B$6:$B$429,'Innovation potential'!$B130,'REGION INN'!J$6:J$429)/$O130,"")</f>
        <v>0</v>
      </c>
      <c r="W130" s="9">
        <f ca="1">IF($O130&gt;0,SUMIF('REGION INN'!$B$6:$B$429,'Innovation potential'!$B130,'REGION INN'!K$6:K$429)/$O130,"")</f>
        <v>0</v>
      </c>
      <c r="X130" s="9">
        <f ca="1">IF($O130&gt;0,SUMIF('REGION INN'!$B$6:$B$429,'Innovation potential'!$B130,'REGION INN'!L$6:L$429)/$O130,"")</f>
        <v>0</v>
      </c>
      <c r="Z130" s="144">
        <f ca="1">IF('Innovation potential'!$A130=2,IF(ISNUMBER(P130/P$22),P130/P$22,""),"")</f>
        <v>0</v>
      </c>
      <c r="AA130" s="144">
        <f ca="1">IF('Innovation potential'!$A130=2,IF(ISNUMBER(Q130/Q$22),Q130/Q$22,""),"")</f>
        <v>0</v>
      </c>
      <c r="AB130" s="144">
        <f ca="1">IF('Innovation potential'!$A130=2,IF(ISNUMBER(R130/R$22),R130/R$22,""),"")</f>
        <v>0</v>
      </c>
      <c r="AC130" s="144">
        <f ca="1">IF('Innovation potential'!$A130=2,IF(ISNUMBER(S130/S$22),S130/S$22,""),"")</f>
        <v>0</v>
      </c>
      <c r="AE130" s="144">
        <f ca="1">IF('Innovation potential'!$A130=2,IF(ISNUMBER(P130/E130),P130/E130,""),"")</f>
        <v>0</v>
      </c>
      <c r="AF130" s="144">
        <f ca="1">IF('Innovation potential'!$A130=2,IF(ISNUMBER(Q130/F130),Q130/F130,""),"")</f>
        <v>0</v>
      </c>
      <c r="AG130" s="144">
        <f ca="1">IF('Innovation potential'!$A130=2,IF(ISNUMBER(R130/G130),R130/G130,""),"")</f>
        <v>0</v>
      </c>
      <c r="AH130" s="144">
        <f ca="1">IF('Innovation potential'!$A130=2,IF(ISNUMBER(S130/H130),S130/H130,""),"")</f>
        <v>0</v>
      </c>
      <c r="AJ130" s="144">
        <f ca="1">IF('Innovation potential'!$A130=2,IF(ISNUMBER(U130/U$22),U130/U$22,""),"")</f>
        <v>0</v>
      </c>
      <c r="AK130" s="144">
        <f ca="1">IF('Innovation potential'!$A130=2,IF(ISNUMBER(V130/V$22),V130/V$22,""),"")</f>
        <v>0</v>
      </c>
      <c r="AL130" s="144">
        <f ca="1">IF('Innovation potential'!$A130=2,IF(ISNUMBER(W130/W$22),W130/W$22,""),"")</f>
        <v>0</v>
      </c>
      <c r="AM130" s="144">
        <f ca="1">IF('Innovation potential'!$A130=2,IF(ISNUMBER(X130/X$22),X130/X$22,""),"")</f>
        <v>0</v>
      </c>
      <c r="AO130" s="144">
        <f ca="1">IF('Innovation potential'!$A130=2,IF(ISNUMBER(U130/J130),U130/J130,""),"")</f>
        <v>0</v>
      </c>
      <c r="AP130" s="144">
        <f ca="1">IF('Innovation potential'!$A130=2,IF(ISNUMBER(V130/K130),V130/K130,""),"")</f>
        <v>0</v>
      </c>
      <c r="AQ130" s="144">
        <f ca="1">IF('Innovation potential'!$A130=2,IF(ISNUMBER(W130/L130),W130/L130,""),"")</f>
        <v>0</v>
      </c>
      <c r="AR130" s="144">
        <f ca="1">IF('Innovation potential'!$A130=2,IF(ISNUMBER(X130/M130),X130/M130,""),"")</f>
        <v>0</v>
      </c>
    </row>
    <row r="131" spans="1:44" x14ac:dyDescent="0.2">
      <c r="A131" s="39">
        <f>'Industry selection'!C131</f>
        <v>1</v>
      </c>
      <c r="B131" s="2">
        <v>28.2</v>
      </c>
      <c r="C131" s="2" t="s">
        <v>264</v>
      </c>
      <c r="D131" s="2">
        <f>COUNTIF('Ukraine INN'!$B$6:$B$429,'Innovation potential'!$B131)</f>
        <v>1</v>
      </c>
      <c r="E131" s="9">
        <f ca="1">IF($D131&gt;0,SUMIF('Ukraine INN'!$B$6:$B$429,'Innovation potential'!$B131,'Ukraine INN'!D$6:D$429)/$D131,"")</f>
        <v>15.037593984962406</v>
      </c>
      <c r="F131" s="9">
        <f ca="1">IF($D131&gt;0,SUMIF('Ukraine INN'!$B$6:$B$429,'Innovation potential'!$B131,'Ukraine INN'!E$6:E$429)/$D131,"")</f>
        <v>12.781954887218044</v>
      </c>
      <c r="G131" s="9">
        <f ca="1">IF($D131&gt;0,SUMIF('Ukraine INN'!$B$6:$B$429,'Innovation potential'!$B131,'Ukraine INN'!F$6:F$429)/$D131,"")</f>
        <v>6.7669172932330826</v>
      </c>
      <c r="H131" s="9">
        <f ca="1">IF($D131&gt;0,SUMIF('Ukraine INN'!$B$6:$B$429,'Innovation potential'!$B131,'Ukraine INN'!G$6:G$429)/$D131,"")</f>
        <v>7.1428571428571423</v>
      </c>
      <c r="J131" s="9">
        <f ca="1">IF($D131&gt;0,SUMIF('Ukraine INN'!$B$6:$B$429,'Innovation potential'!$B131,'Ukraine INN'!I$6:I$429)/$D131,"")</f>
        <v>11.200000000000001</v>
      </c>
      <c r="K131" s="9">
        <f ca="1">IF($D131&gt;0,SUMIF('Ukraine INN'!$B$6:$B$429,'Innovation potential'!$B131,'Ukraine INN'!J$6:J$429)/$D131,"")</f>
        <v>14.000000000000002</v>
      </c>
      <c r="L131" s="9">
        <f ca="1">IF($D131&gt;0,SUMIF('Ukraine INN'!$B$6:$B$429,'Innovation potential'!$B131,'Ukraine INN'!K$6:K$429)/$D131,"")</f>
        <v>10.4</v>
      </c>
      <c r="M131" s="9">
        <f ca="1">IF($D131&gt;0,SUMIF('Ukraine INN'!$B$6:$B$429,'Innovation potential'!$B131,'Ukraine INN'!L$6:L$429)/$D131,"")</f>
        <v>11.200000000000001</v>
      </c>
      <c r="O131" s="2">
        <f>COUNTIF('REGION INN'!$B$6:$B$429,'Innovation potential'!$B131)</f>
        <v>1</v>
      </c>
      <c r="P131" s="9">
        <f ca="1">IF($O131&gt;0,SUMIF('REGION INN'!$B$6:$B$429,'Innovation potential'!$B131,'REGION INN'!D$6:D$429)/$O131,"")</f>
        <v>0</v>
      </c>
      <c r="Q131" s="9">
        <f ca="1">IF($O131&gt;0,SUMIF('REGION INN'!$B$6:$B$429,'Innovation potential'!$B131,'REGION INN'!E$6:E$429)/$O131,"")</f>
        <v>0</v>
      </c>
      <c r="R131" s="9">
        <f ca="1">IF($O131&gt;0,SUMIF('REGION INN'!$B$6:$B$429,'Innovation potential'!$B131,'REGION INN'!F$6:F$429)/$O131,"")</f>
        <v>0</v>
      </c>
      <c r="S131" s="9">
        <f ca="1">IF($O131&gt;0,SUMIF('REGION INN'!$B$6:$B$429,'Innovation potential'!$B131,'REGION INN'!G$6:G$429)/$O131,"")</f>
        <v>0</v>
      </c>
      <c r="U131" s="9">
        <f ca="1">IF($O131&gt;0,SUMIF('REGION INN'!$B$6:$B$429,'Innovation potential'!$B131,'REGION INN'!I$6:I$429)/$O131,"")</f>
        <v>0</v>
      </c>
      <c r="V131" s="9">
        <f ca="1">IF($O131&gt;0,SUMIF('REGION INN'!$B$6:$B$429,'Innovation potential'!$B131,'REGION INN'!J$6:J$429)/$O131,"")</f>
        <v>0</v>
      </c>
      <c r="W131" s="9">
        <f ca="1">IF($O131&gt;0,SUMIF('REGION INN'!$B$6:$B$429,'Innovation potential'!$B131,'REGION INN'!K$6:K$429)/$O131,"")</f>
        <v>0</v>
      </c>
      <c r="X131" s="9">
        <f ca="1">IF($O131&gt;0,SUMIF('REGION INN'!$B$6:$B$429,'Innovation potential'!$B131,'REGION INN'!L$6:L$429)/$O131,"")</f>
        <v>0</v>
      </c>
      <c r="Z131" s="144" t="str">
        <f>IF('Innovation potential'!$A131=2,IF(ISNUMBER(P131/P$22),P131/P$22,""),"")</f>
        <v/>
      </c>
      <c r="AA131" s="144" t="str">
        <f>IF('Innovation potential'!$A131=2,IF(ISNUMBER(Q131/Q$22),Q131/Q$22,""),"")</f>
        <v/>
      </c>
      <c r="AB131" s="144" t="str">
        <f>IF('Innovation potential'!$A131=2,IF(ISNUMBER(R131/R$22),R131/R$22,""),"")</f>
        <v/>
      </c>
      <c r="AC131" s="144" t="str">
        <f>IF('Innovation potential'!$A131=2,IF(ISNUMBER(S131/S$22),S131/S$22,""),"")</f>
        <v/>
      </c>
      <c r="AE131" s="144" t="str">
        <f>IF('Innovation potential'!$A131=2,IF(ISNUMBER(P131/E131),P131/E131,""),"")</f>
        <v/>
      </c>
      <c r="AF131" s="144" t="str">
        <f>IF('Innovation potential'!$A131=2,IF(ISNUMBER(Q131/F131),Q131/F131,""),"")</f>
        <v/>
      </c>
      <c r="AG131" s="144" t="str">
        <f>IF('Innovation potential'!$A131=2,IF(ISNUMBER(R131/G131),R131/G131,""),"")</f>
        <v/>
      </c>
      <c r="AH131" s="144" t="str">
        <f>IF('Innovation potential'!$A131=2,IF(ISNUMBER(S131/H131),S131/H131,""),"")</f>
        <v/>
      </c>
      <c r="AJ131" s="144" t="str">
        <f>IF('Innovation potential'!$A131=2,IF(ISNUMBER(U131/U$22),U131/U$22,""),"")</f>
        <v/>
      </c>
      <c r="AK131" s="144" t="str">
        <f>IF('Innovation potential'!$A131=2,IF(ISNUMBER(V131/V$22),V131/V$22,""),"")</f>
        <v/>
      </c>
      <c r="AL131" s="144" t="str">
        <f>IF('Innovation potential'!$A131=2,IF(ISNUMBER(W131/W$22),W131/W$22,""),"")</f>
        <v/>
      </c>
      <c r="AM131" s="144" t="str">
        <f>IF('Innovation potential'!$A131=2,IF(ISNUMBER(X131/X$22),X131/X$22,""),"")</f>
        <v/>
      </c>
      <c r="AO131" s="144" t="str">
        <f>IF('Innovation potential'!$A131=2,IF(ISNUMBER(U131/J131),U131/J131,""),"")</f>
        <v/>
      </c>
      <c r="AP131" s="144" t="str">
        <f>IF('Innovation potential'!$A131=2,IF(ISNUMBER(V131/K131),V131/K131,""),"")</f>
        <v/>
      </c>
      <c r="AQ131" s="144" t="str">
        <f>IF('Innovation potential'!$A131=2,IF(ISNUMBER(W131/L131),W131/L131,""),"")</f>
        <v/>
      </c>
      <c r="AR131" s="144" t="str">
        <f>IF('Innovation potential'!$A131=2,IF(ISNUMBER(X131/M131),X131/M131,""),"")</f>
        <v/>
      </c>
    </row>
    <row r="132" spans="1:44" x14ac:dyDescent="0.2">
      <c r="A132" s="39">
        <f>'Industry selection'!C132</f>
        <v>1</v>
      </c>
      <c r="B132" s="2">
        <v>28.3</v>
      </c>
      <c r="C132" s="2" t="s">
        <v>266</v>
      </c>
      <c r="D132" s="2">
        <f>COUNTIF('Ukraine INN'!$B$6:$B$429,'Innovation potential'!$B132)</f>
        <v>2</v>
      </c>
      <c r="E132" s="9">
        <f ca="1">IF($D132&gt;0,SUMIF('Ukraine INN'!$B$6:$B$429,'Innovation potential'!$B132,'Ukraine INN'!D$6:D$429)/$D132,"")</f>
        <v>42.553191489361701</v>
      </c>
      <c r="F132" s="9">
        <f ca="1">IF($D132&gt;0,SUMIF('Ukraine INN'!$B$6:$B$429,'Innovation potential'!$B132,'Ukraine INN'!E$6:E$429)/$D132,"")</f>
        <v>32.62411347517731</v>
      </c>
      <c r="G132" s="9">
        <f ca="1">IF($D132&gt;0,SUMIF('Ukraine INN'!$B$6:$B$429,'Innovation potential'!$B132,'Ukraine INN'!F$6:F$429)/$D132,"")</f>
        <v>14.184397163120568</v>
      </c>
      <c r="H132" s="9">
        <f ca="1">IF($D132&gt;0,SUMIF('Ukraine INN'!$B$6:$B$429,'Innovation potential'!$B132,'Ukraine INN'!G$6:G$429)/$D132,"")</f>
        <v>22.695035460992909</v>
      </c>
      <c r="J132" s="9">
        <f ca="1">IF($D132&gt;0,SUMIF('Ukraine INN'!$B$6:$B$429,'Innovation potential'!$B132,'Ukraine INN'!I$6:I$429)/$D132,"")</f>
        <v>35.135135135135137</v>
      </c>
      <c r="K132" s="9">
        <f ca="1">IF($D132&gt;0,SUMIF('Ukraine INN'!$B$6:$B$429,'Innovation potential'!$B132,'Ukraine INN'!J$6:J$429)/$D132,"")</f>
        <v>37.837837837837839</v>
      </c>
      <c r="L132" s="9">
        <f ca="1">IF($D132&gt;0,SUMIF('Ukraine INN'!$B$6:$B$429,'Innovation potential'!$B132,'Ukraine INN'!K$6:K$429)/$D132,"")</f>
        <v>24.324324324324326</v>
      </c>
      <c r="M132" s="9">
        <f ca="1">IF($D132&gt;0,SUMIF('Ukraine INN'!$B$6:$B$429,'Innovation potential'!$B132,'Ukraine INN'!L$6:L$429)/$D132,"")</f>
        <v>41.891891891891895</v>
      </c>
      <c r="O132" s="2">
        <f>COUNTIF('REGION INN'!$B$6:$B$429,'Innovation potential'!$B132)</f>
        <v>2</v>
      </c>
      <c r="P132" s="9">
        <f ca="1">IF($O132&gt;0,SUMIF('REGION INN'!$B$6:$B$429,'Innovation potential'!$B132,'REGION INN'!D$6:D$429)/$O132,"")</f>
        <v>0</v>
      </c>
      <c r="Q132" s="9">
        <f ca="1">IF($O132&gt;0,SUMIF('REGION INN'!$B$6:$B$429,'Innovation potential'!$B132,'REGION INN'!E$6:E$429)/$O132,"")</f>
        <v>0</v>
      </c>
      <c r="R132" s="9">
        <f ca="1">IF($O132&gt;0,SUMIF('REGION INN'!$B$6:$B$429,'Innovation potential'!$B132,'REGION INN'!F$6:F$429)/$O132,"")</f>
        <v>0</v>
      </c>
      <c r="S132" s="9">
        <f ca="1">IF($O132&gt;0,SUMIF('REGION INN'!$B$6:$B$429,'Innovation potential'!$B132,'REGION INN'!G$6:G$429)/$O132,"")</f>
        <v>0</v>
      </c>
      <c r="U132" s="9">
        <f ca="1">IF($O132&gt;0,SUMIF('REGION INN'!$B$6:$B$429,'Innovation potential'!$B132,'REGION INN'!I$6:I$429)/$O132,"")</f>
        <v>0</v>
      </c>
      <c r="V132" s="9">
        <f ca="1">IF($O132&gt;0,SUMIF('REGION INN'!$B$6:$B$429,'Innovation potential'!$B132,'REGION INN'!J$6:J$429)/$O132,"")</f>
        <v>0</v>
      </c>
      <c r="W132" s="9">
        <f ca="1">IF($O132&gt;0,SUMIF('REGION INN'!$B$6:$B$429,'Innovation potential'!$B132,'REGION INN'!K$6:K$429)/$O132,"")</f>
        <v>0</v>
      </c>
      <c r="X132" s="9">
        <f ca="1">IF($O132&gt;0,SUMIF('REGION INN'!$B$6:$B$429,'Innovation potential'!$B132,'REGION INN'!L$6:L$429)/$O132,"")</f>
        <v>0</v>
      </c>
      <c r="Z132" s="144" t="str">
        <f>IF('Innovation potential'!$A132=2,IF(ISNUMBER(P132/P$22),P132/P$22,""),"")</f>
        <v/>
      </c>
      <c r="AA132" s="144" t="str">
        <f>IF('Innovation potential'!$A132=2,IF(ISNUMBER(Q132/Q$22),Q132/Q$22,""),"")</f>
        <v/>
      </c>
      <c r="AB132" s="144" t="str">
        <f>IF('Innovation potential'!$A132=2,IF(ISNUMBER(R132/R$22),R132/R$22,""),"")</f>
        <v/>
      </c>
      <c r="AC132" s="144" t="str">
        <f>IF('Innovation potential'!$A132=2,IF(ISNUMBER(S132/S$22),S132/S$22,""),"")</f>
        <v/>
      </c>
      <c r="AE132" s="144" t="str">
        <f>IF('Innovation potential'!$A132=2,IF(ISNUMBER(P132/E132),P132/E132,""),"")</f>
        <v/>
      </c>
      <c r="AF132" s="144" t="str">
        <f>IF('Innovation potential'!$A132=2,IF(ISNUMBER(Q132/F132),Q132/F132,""),"")</f>
        <v/>
      </c>
      <c r="AG132" s="144" t="str">
        <f>IF('Innovation potential'!$A132=2,IF(ISNUMBER(R132/G132),R132/G132,""),"")</f>
        <v/>
      </c>
      <c r="AH132" s="144" t="str">
        <f>IF('Innovation potential'!$A132=2,IF(ISNUMBER(S132/H132),S132/H132,""),"")</f>
        <v/>
      </c>
      <c r="AJ132" s="144" t="str">
        <f>IF('Innovation potential'!$A132=2,IF(ISNUMBER(U132/U$22),U132/U$22,""),"")</f>
        <v/>
      </c>
      <c r="AK132" s="144" t="str">
        <f>IF('Innovation potential'!$A132=2,IF(ISNUMBER(V132/V$22),V132/V$22,""),"")</f>
        <v/>
      </c>
      <c r="AL132" s="144" t="str">
        <f>IF('Innovation potential'!$A132=2,IF(ISNUMBER(W132/W$22),W132/W$22,""),"")</f>
        <v/>
      </c>
      <c r="AM132" s="144" t="str">
        <f>IF('Innovation potential'!$A132=2,IF(ISNUMBER(X132/X$22),X132/X$22,""),"")</f>
        <v/>
      </c>
      <c r="AO132" s="144" t="str">
        <f>IF('Innovation potential'!$A132=2,IF(ISNUMBER(U132/J132),U132/J132,""),"")</f>
        <v/>
      </c>
      <c r="AP132" s="144" t="str">
        <f>IF('Innovation potential'!$A132=2,IF(ISNUMBER(V132/K132),V132/K132,""),"")</f>
        <v/>
      </c>
      <c r="AQ132" s="144" t="str">
        <f>IF('Innovation potential'!$A132=2,IF(ISNUMBER(W132/L132),W132/L132,""),"")</f>
        <v/>
      </c>
      <c r="AR132" s="144" t="str">
        <f>IF('Innovation potential'!$A132=2,IF(ISNUMBER(X132/M132),X132/M132,""),"")</f>
        <v/>
      </c>
    </row>
    <row r="133" spans="1:44" x14ac:dyDescent="0.2">
      <c r="A133" s="39">
        <f>'Industry selection'!C133</f>
        <v>1</v>
      </c>
      <c r="B133" s="2">
        <v>28.4</v>
      </c>
      <c r="C133" s="2" t="s">
        <v>268</v>
      </c>
      <c r="D133" s="2">
        <f>COUNTIF('Ukraine INN'!$B$6:$B$429,'Innovation potential'!$B133)</f>
        <v>1</v>
      </c>
      <c r="E133" s="9">
        <f ca="1">IF($D133&gt;0,SUMIF('Ukraine INN'!$B$6:$B$429,'Innovation potential'!$B133,'Ukraine INN'!D$6:D$429)/$D133,"")</f>
        <v>21.052631578947366</v>
      </c>
      <c r="F133" s="9">
        <f ca="1">IF($D133&gt;0,SUMIF('Ukraine INN'!$B$6:$B$429,'Innovation potential'!$B133,'Ukraine INN'!E$6:E$429)/$D133,"")</f>
        <v>8.7719298245614024</v>
      </c>
      <c r="G133" s="9">
        <f ca="1">IF($D133&gt;0,SUMIF('Ukraine INN'!$B$6:$B$429,'Innovation potential'!$B133,'Ukraine INN'!F$6:F$429)/$D133,"")</f>
        <v>1.7543859649122806</v>
      </c>
      <c r="H133" s="9">
        <f ca="1">IF($D133&gt;0,SUMIF('Ukraine INN'!$B$6:$B$429,'Innovation potential'!$B133,'Ukraine INN'!G$6:G$429)/$D133,"")</f>
        <v>1.7543859649122806</v>
      </c>
      <c r="J133" s="9">
        <f ca="1">IF($D133&gt;0,SUMIF('Ukraine INN'!$B$6:$B$429,'Innovation potential'!$B133,'Ukraine INN'!I$6:I$429)/$D133,"")</f>
        <v>15.686274509803921</v>
      </c>
      <c r="K133" s="9">
        <f ca="1">IF($D133&gt;0,SUMIF('Ukraine INN'!$B$6:$B$429,'Innovation potential'!$B133,'Ukraine INN'!J$6:J$429)/$D133,"")</f>
        <v>7.8431372549019605</v>
      </c>
      <c r="L133" s="9">
        <f ca="1">IF($D133&gt;0,SUMIF('Ukraine INN'!$B$6:$B$429,'Innovation potential'!$B133,'Ukraine INN'!K$6:K$429)/$D133,"")</f>
        <v>9.8039215686274517</v>
      </c>
      <c r="M133" s="9">
        <f ca="1">IF($D133&gt;0,SUMIF('Ukraine INN'!$B$6:$B$429,'Innovation potential'!$B133,'Ukraine INN'!L$6:L$429)/$D133,"")</f>
        <v>11.76470588235294</v>
      </c>
      <c r="O133" s="2">
        <f>COUNTIF('REGION INN'!$B$6:$B$429,'Innovation potential'!$B133)</f>
        <v>1</v>
      </c>
      <c r="P133" s="9">
        <f ca="1">IF($O133&gt;0,SUMIF('REGION INN'!$B$6:$B$429,'Innovation potential'!$B133,'REGION INN'!D$6:D$429)/$O133,"")</f>
        <v>0</v>
      </c>
      <c r="Q133" s="9">
        <f ca="1">IF($O133&gt;0,SUMIF('REGION INN'!$B$6:$B$429,'Innovation potential'!$B133,'REGION INN'!E$6:E$429)/$O133,"")</f>
        <v>0</v>
      </c>
      <c r="R133" s="9">
        <f ca="1">IF($O133&gt;0,SUMIF('REGION INN'!$B$6:$B$429,'Innovation potential'!$B133,'REGION INN'!F$6:F$429)/$O133,"")</f>
        <v>0</v>
      </c>
      <c r="S133" s="9">
        <f ca="1">IF($O133&gt;0,SUMIF('REGION INN'!$B$6:$B$429,'Innovation potential'!$B133,'REGION INN'!G$6:G$429)/$O133,"")</f>
        <v>0</v>
      </c>
      <c r="U133" s="9">
        <f ca="1">IF($O133&gt;0,SUMIF('REGION INN'!$B$6:$B$429,'Innovation potential'!$B133,'REGION INN'!I$6:I$429)/$O133,"")</f>
        <v>0</v>
      </c>
      <c r="V133" s="9">
        <f ca="1">IF($O133&gt;0,SUMIF('REGION INN'!$B$6:$B$429,'Innovation potential'!$B133,'REGION INN'!J$6:J$429)/$O133,"")</f>
        <v>0</v>
      </c>
      <c r="W133" s="9">
        <f ca="1">IF($O133&gt;0,SUMIF('REGION INN'!$B$6:$B$429,'Innovation potential'!$B133,'REGION INN'!K$6:K$429)/$O133,"")</f>
        <v>0</v>
      </c>
      <c r="X133" s="9">
        <f ca="1">IF($O133&gt;0,SUMIF('REGION INN'!$B$6:$B$429,'Innovation potential'!$B133,'REGION INN'!L$6:L$429)/$O133,"")</f>
        <v>0</v>
      </c>
      <c r="Z133" s="144" t="str">
        <f>IF('Innovation potential'!$A133=2,IF(ISNUMBER(P133/P$22),P133/P$22,""),"")</f>
        <v/>
      </c>
      <c r="AA133" s="144" t="str">
        <f>IF('Innovation potential'!$A133=2,IF(ISNUMBER(Q133/Q$22),Q133/Q$22,""),"")</f>
        <v/>
      </c>
      <c r="AB133" s="144" t="str">
        <f>IF('Innovation potential'!$A133=2,IF(ISNUMBER(R133/R$22),R133/R$22,""),"")</f>
        <v/>
      </c>
      <c r="AC133" s="144" t="str">
        <f>IF('Innovation potential'!$A133=2,IF(ISNUMBER(S133/S$22),S133/S$22,""),"")</f>
        <v/>
      </c>
      <c r="AE133" s="144" t="str">
        <f>IF('Innovation potential'!$A133=2,IF(ISNUMBER(P133/E133),P133/E133,""),"")</f>
        <v/>
      </c>
      <c r="AF133" s="144" t="str">
        <f>IF('Innovation potential'!$A133=2,IF(ISNUMBER(Q133/F133),Q133/F133,""),"")</f>
        <v/>
      </c>
      <c r="AG133" s="144" t="str">
        <f>IF('Innovation potential'!$A133=2,IF(ISNUMBER(R133/G133),R133/G133,""),"")</f>
        <v/>
      </c>
      <c r="AH133" s="144" t="str">
        <f>IF('Innovation potential'!$A133=2,IF(ISNUMBER(S133/H133),S133/H133,""),"")</f>
        <v/>
      </c>
      <c r="AJ133" s="144" t="str">
        <f>IF('Innovation potential'!$A133=2,IF(ISNUMBER(U133/U$22),U133/U$22,""),"")</f>
        <v/>
      </c>
      <c r="AK133" s="144" t="str">
        <f>IF('Innovation potential'!$A133=2,IF(ISNUMBER(V133/V$22),V133/V$22,""),"")</f>
        <v/>
      </c>
      <c r="AL133" s="144" t="str">
        <f>IF('Innovation potential'!$A133=2,IF(ISNUMBER(W133/W$22),W133/W$22,""),"")</f>
        <v/>
      </c>
      <c r="AM133" s="144" t="str">
        <f>IF('Innovation potential'!$A133=2,IF(ISNUMBER(X133/X$22),X133/X$22,""),"")</f>
        <v/>
      </c>
      <c r="AO133" s="144" t="str">
        <f>IF('Innovation potential'!$A133=2,IF(ISNUMBER(U133/J133),U133/J133,""),"")</f>
        <v/>
      </c>
      <c r="AP133" s="144" t="str">
        <f>IF('Innovation potential'!$A133=2,IF(ISNUMBER(V133/K133),V133/K133,""),"")</f>
        <v/>
      </c>
      <c r="AQ133" s="144" t="str">
        <f>IF('Innovation potential'!$A133=2,IF(ISNUMBER(W133/L133),W133/L133,""),"")</f>
        <v/>
      </c>
      <c r="AR133" s="144" t="str">
        <f>IF('Innovation potential'!$A133=2,IF(ISNUMBER(X133/M133),X133/M133,""),"")</f>
        <v/>
      </c>
    </row>
    <row r="134" spans="1:44" x14ac:dyDescent="0.2">
      <c r="A134" s="39">
        <f>'Industry selection'!C134</f>
        <v>2</v>
      </c>
      <c r="B134" s="2">
        <v>28.9</v>
      </c>
      <c r="C134" s="2" t="s">
        <v>270</v>
      </c>
      <c r="D134" s="2">
        <f>COUNTIF('Ukraine INN'!$B$6:$B$429,'Innovation potential'!$B134)</f>
        <v>1</v>
      </c>
      <c r="E134" s="9">
        <f ca="1">IF($D134&gt;0,SUMIF('Ukraine INN'!$B$6:$B$429,'Innovation potential'!$B134,'Ukraine INN'!D$6:D$429)/$D134,"")</f>
        <v>14.671814671814673</v>
      </c>
      <c r="F134" s="9">
        <f ca="1">IF($D134&gt;0,SUMIF('Ukraine INN'!$B$6:$B$429,'Innovation potential'!$B134,'Ukraine INN'!E$6:E$429)/$D134,"")</f>
        <v>14.285714285714285</v>
      </c>
      <c r="G134" s="9">
        <f ca="1">IF($D134&gt;0,SUMIF('Ukraine INN'!$B$6:$B$429,'Innovation potential'!$B134,'Ukraine INN'!F$6:F$429)/$D134,"")</f>
        <v>5.7915057915057915</v>
      </c>
      <c r="H134" s="9">
        <f ca="1">IF($D134&gt;0,SUMIF('Ukraine INN'!$B$6:$B$429,'Innovation potential'!$B134,'Ukraine INN'!G$6:G$429)/$D134,"")</f>
        <v>7.3359073359073363</v>
      </c>
      <c r="J134" s="9">
        <f ca="1">IF($D134&gt;0,SUMIF('Ukraine INN'!$B$6:$B$429,'Innovation potential'!$B134,'Ukraine INN'!I$6:I$429)/$D134,"")</f>
        <v>10.852713178294573</v>
      </c>
      <c r="K134" s="9">
        <f ca="1">IF($D134&gt;0,SUMIF('Ukraine INN'!$B$6:$B$429,'Innovation potential'!$B134,'Ukraine INN'!J$6:J$429)/$D134,"")</f>
        <v>9.6899224806201563</v>
      </c>
      <c r="L134" s="9">
        <f ca="1">IF($D134&gt;0,SUMIF('Ukraine INN'!$B$6:$B$429,'Innovation potential'!$B134,'Ukraine INN'!K$6:K$429)/$D134,"")</f>
        <v>7.3643410852713185</v>
      </c>
      <c r="M134" s="9">
        <f ca="1">IF($D134&gt;0,SUMIF('Ukraine INN'!$B$6:$B$429,'Innovation potential'!$B134,'Ukraine INN'!L$6:L$429)/$D134,"")</f>
        <v>8.9147286821705425</v>
      </c>
      <c r="O134" s="2">
        <f>COUNTIF('REGION INN'!$B$6:$B$429,'Innovation potential'!$B134)</f>
        <v>1</v>
      </c>
      <c r="P134" s="9">
        <f ca="1">IF($O134&gt;0,SUMIF('REGION INN'!$B$6:$B$429,'Innovation potential'!$B134,'REGION INN'!D$6:D$429)/$O134,"")</f>
        <v>0</v>
      </c>
      <c r="Q134" s="9">
        <f ca="1">IF($O134&gt;0,SUMIF('REGION INN'!$B$6:$B$429,'Innovation potential'!$B134,'REGION INN'!E$6:E$429)/$O134,"")</f>
        <v>0</v>
      </c>
      <c r="R134" s="9">
        <f ca="1">IF($O134&gt;0,SUMIF('REGION INN'!$B$6:$B$429,'Innovation potential'!$B134,'REGION INN'!F$6:F$429)/$O134,"")</f>
        <v>0</v>
      </c>
      <c r="S134" s="9">
        <f ca="1">IF($O134&gt;0,SUMIF('REGION INN'!$B$6:$B$429,'Innovation potential'!$B134,'REGION INN'!G$6:G$429)/$O134,"")</f>
        <v>0</v>
      </c>
      <c r="U134" s="9">
        <f ca="1">IF($O134&gt;0,SUMIF('REGION INN'!$B$6:$B$429,'Innovation potential'!$B134,'REGION INN'!I$6:I$429)/$O134,"")</f>
        <v>0</v>
      </c>
      <c r="V134" s="9">
        <f ca="1">IF($O134&gt;0,SUMIF('REGION INN'!$B$6:$B$429,'Innovation potential'!$B134,'REGION INN'!J$6:J$429)/$O134,"")</f>
        <v>0</v>
      </c>
      <c r="W134" s="9">
        <f ca="1">IF($O134&gt;0,SUMIF('REGION INN'!$B$6:$B$429,'Innovation potential'!$B134,'REGION INN'!K$6:K$429)/$O134,"")</f>
        <v>0</v>
      </c>
      <c r="X134" s="9">
        <f ca="1">IF($O134&gt;0,SUMIF('REGION INN'!$B$6:$B$429,'Innovation potential'!$B134,'REGION INN'!L$6:L$429)/$O134,"")</f>
        <v>100</v>
      </c>
      <c r="Z134" s="144">
        <f ca="1">IF('Innovation potential'!$A134=2,IF(ISNUMBER(P134/P$22),P134/P$22,""),"")</f>
        <v>0</v>
      </c>
      <c r="AA134" s="144">
        <f ca="1">IF('Innovation potential'!$A134=2,IF(ISNUMBER(Q134/Q$22),Q134/Q$22,""),"")</f>
        <v>0</v>
      </c>
      <c r="AB134" s="144">
        <f ca="1">IF('Innovation potential'!$A134=2,IF(ISNUMBER(R134/R$22),R134/R$22,""),"")</f>
        <v>0</v>
      </c>
      <c r="AC134" s="144">
        <f ca="1">IF('Innovation potential'!$A134=2,IF(ISNUMBER(S134/S$22),S134/S$22,""),"")</f>
        <v>0</v>
      </c>
      <c r="AE134" s="144">
        <f ca="1">IF('Innovation potential'!$A134=2,IF(ISNUMBER(P134/E134),P134/E134,""),"")</f>
        <v>0</v>
      </c>
      <c r="AF134" s="144">
        <f ca="1">IF('Innovation potential'!$A134=2,IF(ISNUMBER(Q134/F134),Q134/F134,""),"")</f>
        <v>0</v>
      </c>
      <c r="AG134" s="144">
        <f ca="1">IF('Innovation potential'!$A134=2,IF(ISNUMBER(R134/G134),R134/G134,""),"")</f>
        <v>0</v>
      </c>
      <c r="AH134" s="144">
        <f ca="1">IF('Innovation potential'!$A134=2,IF(ISNUMBER(S134/H134),S134/H134,""),"")</f>
        <v>0</v>
      </c>
      <c r="AJ134" s="144">
        <f ca="1">IF('Innovation potential'!$A134=2,IF(ISNUMBER(U134/U$22),U134/U$22,""),"")</f>
        <v>0</v>
      </c>
      <c r="AK134" s="144">
        <f ca="1">IF('Innovation potential'!$A134=2,IF(ISNUMBER(V134/V$22),V134/V$22,""),"")</f>
        <v>0</v>
      </c>
      <c r="AL134" s="144">
        <f ca="1">IF('Innovation potential'!$A134=2,IF(ISNUMBER(W134/W$22),W134/W$22,""),"")</f>
        <v>0</v>
      </c>
      <c r="AM134" s="144">
        <f ca="1">IF('Innovation potential'!$A134=2,IF(ISNUMBER(X134/X$22),X134/X$22,""),"")</f>
        <v>9.5727741062600824</v>
      </c>
      <c r="AO134" s="144">
        <f ca="1">IF('Innovation potential'!$A134=2,IF(ISNUMBER(U134/J134),U134/J134,""),"")</f>
        <v>0</v>
      </c>
      <c r="AP134" s="144">
        <f ca="1">IF('Innovation potential'!$A134=2,IF(ISNUMBER(V134/K134),V134/K134,""),"")</f>
        <v>0</v>
      </c>
      <c r="AQ134" s="144">
        <f ca="1">IF('Innovation potential'!$A134=2,IF(ISNUMBER(W134/L134),W134/L134,""),"")</f>
        <v>0</v>
      </c>
      <c r="AR134" s="144">
        <f ca="1">IF('Innovation potential'!$A134=2,IF(ISNUMBER(X134/M134),X134/M134,""),"")</f>
        <v>11.217391304347826</v>
      </c>
    </row>
    <row r="135" spans="1:44" x14ac:dyDescent="0.2">
      <c r="A135" s="39">
        <f>'Industry selection'!C135</f>
        <v>2</v>
      </c>
      <c r="B135" s="2">
        <v>29</v>
      </c>
      <c r="C135" s="2" t="s">
        <v>272</v>
      </c>
      <c r="D135" s="2">
        <f>COUNTIF('Ukraine INN'!$B$6:$B$429,'Innovation potential'!$B135)</f>
        <v>1</v>
      </c>
      <c r="E135" s="9">
        <f ca="1">IF($D135&gt;0,SUMIF('Ukraine INN'!$B$6:$B$429,'Innovation potential'!$B135,'Ukraine INN'!D$6:D$429)/$D135,"")</f>
        <v>22.297297297297298</v>
      </c>
      <c r="F135" s="9">
        <f ca="1">IF($D135&gt;0,SUMIF('Ukraine INN'!$B$6:$B$429,'Innovation potential'!$B135,'Ukraine INN'!E$6:E$429)/$D135,"")</f>
        <v>18.243243243243242</v>
      </c>
      <c r="G135" s="9">
        <f ca="1">IF($D135&gt;0,SUMIF('Ukraine INN'!$B$6:$B$429,'Innovation potential'!$B135,'Ukraine INN'!F$6:F$429)/$D135,"")</f>
        <v>6.756756756756757</v>
      </c>
      <c r="H135" s="9">
        <f ca="1">IF($D135&gt;0,SUMIF('Ukraine INN'!$B$6:$B$429,'Innovation potential'!$B135,'Ukraine INN'!G$6:G$429)/$D135,"")</f>
        <v>8.7837837837837842</v>
      </c>
      <c r="J135" s="9">
        <f ca="1">IF($D135&gt;0,SUMIF('Ukraine INN'!$B$6:$B$429,'Innovation potential'!$B135,'Ukraine INN'!I$6:I$429)/$D135,"")</f>
        <v>20</v>
      </c>
      <c r="K135" s="9">
        <f ca="1">IF($D135&gt;0,SUMIF('Ukraine INN'!$B$6:$B$429,'Innovation potential'!$B135,'Ukraine INN'!J$6:J$429)/$D135,"")</f>
        <v>20.74074074074074</v>
      </c>
      <c r="L135" s="9">
        <f ca="1">IF($D135&gt;0,SUMIF('Ukraine INN'!$B$6:$B$429,'Innovation potential'!$B135,'Ukraine INN'!K$6:K$429)/$D135,"")</f>
        <v>14.814814814814813</v>
      </c>
      <c r="M135" s="9">
        <f ca="1">IF($D135&gt;0,SUMIF('Ukraine INN'!$B$6:$B$429,'Innovation potential'!$B135,'Ukraine INN'!L$6:L$429)/$D135,"")</f>
        <v>14.814814814814813</v>
      </c>
      <c r="O135" s="2">
        <f>COUNTIF('REGION INN'!$B$6:$B$429,'Innovation potential'!$B135)</f>
        <v>1</v>
      </c>
      <c r="P135" s="9">
        <f ca="1">IF($O135&gt;0,SUMIF('REGION INN'!$B$6:$B$429,'Innovation potential'!$B135,'REGION INN'!D$6:D$429)/$O135,"")</f>
        <v>0</v>
      </c>
      <c r="Q135" s="9">
        <f ca="1">IF($O135&gt;0,SUMIF('REGION INN'!$B$6:$B$429,'Innovation potential'!$B135,'REGION INN'!E$6:E$429)/$O135,"")</f>
        <v>0</v>
      </c>
      <c r="R135" s="9">
        <f ca="1">IF($O135&gt;0,SUMIF('REGION INN'!$B$6:$B$429,'Innovation potential'!$B135,'REGION INN'!F$6:F$429)/$O135,"")</f>
        <v>0</v>
      </c>
      <c r="S135" s="9">
        <f ca="1">IF($O135&gt;0,SUMIF('REGION INN'!$B$6:$B$429,'Innovation potential'!$B135,'REGION INN'!G$6:G$429)/$O135,"")</f>
        <v>50</v>
      </c>
      <c r="U135" s="9">
        <f ca="1">IF($O135&gt;0,SUMIF('REGION INN'!$B$6:$B$429,'Innovation potential'!$B135,'REGION INN'!I$6:I$429)/$O135,"")</f>
        <v>0</v>
      </c>
      <c r="V135" s="9">
        <f ca="1">IF($O135&gt;0,SUMIF('REGION INN'!$B$6:$B$429,'Innovation potential'!$B135,'REGION INN'!J$6:J$429)/$O135,"")</f>
        <v>0</v>
      </c>
      <c r="W135" s="9">
        <f ca="1">IF($O135&gt;0,SUMIF('REGION INN'!$B$6:$B$429,'Innovation potential'!$B135,'REGION INN'!K$6:K$429)/$O135,"")</f>
        <v>25</v>
      </c>
      <c r="X135" s="9">
        <f ca="1">IF($O135&gt;0,SUMIF('REGION INN'!$B$6:$B$429,'Innovation potential'!$B135,'REGION INN'!L$6:L$429)/$O135,"")</f>
        <v>25</v>
      </c>
      <c r="Z135" s="144">
        <f ca="1">IF('Innovation potential'!$A135=2,IF(ISNUMBER(P135/P$22),P135/P$22,""),"")</f>
        <v>0</v>
      </c>
      <c r="AA135" s="144">
        <f ca="1">IF('Innovation potential'!$A135=2,IF(ISNUMBER(Q135/Q$22),Q135/Q$22,""),"")</f>
        <v>0</v>
      </c>
      <c r="AB135" s="144">
        <f ca="1">IF('Innovation potential'!$A135=2,IF(ISNUMBER(R135/R$22),R135/R$22,""),"")</f>
        <v>0</v>
      </c>
      <c r="AC135" s="144">
        <f ca="1">IF('Innovation potential'!$A135=2,IF(ISNUMBER(S135/S$22),S135/S$22,""),"")</f>
        <v>6.2601549729245232</v>
      </c>
      <c r="AE135" s="144">
        <f ca="1">IF('Innovation potential'!$A135=2,IF(ISNUMBER(P135/E135),P135/E135,""),"")</f>
        <v>0</v>
      </c>
      <c r="AF135" s="144">
        <f ca="1">IF('Innovation potential'!$A135=2,IF(ISNUMBER(Q135/F135),Q135/F135,""),"")</f>
        <v>0</v>
      </c>
      <c r="AG135" s="144">
        <f ca="1">IF('Innovation potential'!$A135=2,IF(ISNUMBER(R135/G135),R135/G135,""),"")</f>
        <v>0</v>
      </c>
      <c r="AH135" s="144">
        <f ca="1">IF('Innovation potential'!$A135=2,IF(ISNUMBER(S135/H135),S135/H135,""),"")</f>
        <v>5.6923076923076916</v>
      </c>
      <c r="AJ135" s="144">
        <f ca="1">IF('Innovation potential'!$A135=2,IF(ISNUMBER(U135/U$22),U135/U$22,""),"")</f>
        <v>0</v>
      </c>
      <c r="AK135" s="144">
        <f ca="1">IF('Innovation potential'!$A135=2,IF(ISNUMBER(V135/V$22),V135/V$22,""),"")</f>
        <v>0</v>
      </c>
      <c r="AL135" s="144">
        <f ca="1">IF('Innovation potential'!$A135=2,IF(ISNUMBER(W135/W$22),W135/W$22,""),"")</f>
        <v>2.6277298141236418</v>
      </c>
      <c r="AM135" s="144">
        <f ca="1">IF('Innovation potential'!$A135=2,IF(ISNUMBER(X135/X$22),X135/X$22,""),"")</f>
        <v>2.3931935265650206</v>
      </c>
      <c r="AO135" s="144">
        <f ca="1">IF('Innovation potential'!$A135=2,IF(ISNUMBER(U135/J135),U135/J135,""),"")</f>
        <v>0</v>
      </c>
      <c r="AP135" s="144">
        <f ca="1">IF('Innovation potential'!$A135=2,IF(ISNUMBER(V135/K135),V135/K135,""),"")</f>
        <v>0</v>
      </c>
      <c r="AQ135" s="144">
        <f ca="1">IF('Innovation potential'!$A135=2,IF(ISNUMBER(W135/L135),W135/L135,""),"")</f>
        <v>1.6875000000000002</v>
      </c>
      <c r="AR135" s="144">
        <f ca="1">IF('Innovation potential'!$A135=2,IF(ISNUMBER(X135/M135),X135/M135,""),"")</f>
        <v>1.6875000000000002</v>
      </c>
    </row>
    <row r="136" spans="1:44" x14ac:dyDescent="0.2">
      <c r="A136" s="39">
        <f>'Industry selection'!C136</f>
        <v>1</v>
      </c>
      <c r="B136" s="2">
        <v>29.1</v>
      </c>
      <c r="C136" s="2" t="s">
        <v>274</v>
      </c>
      <c r="D136" s="2">
        <f>COUNTIF('Ukraine INN'!$B$6:$B$429,'Innovation potential'!$B136)</f>
        <v>2</v>
      </c>
      <c r="E136" s="9">
        <f ca="1">IF($D136&gt;0,SUMIF('Ukraine INN'!$B$6:$B$429,'Innovation potential'!$B136,'Ukraine INN'!D$6:D$429)/$D136,"")</f>
        <v>95.652173913043484</v>
      </c>
      <c r="F136" s="9">
        <f ca="1">IF($D136&gt;0,SUMIF('Ukraine INN'!$B$6:$B$429,'Innovation potential'!$B136,'Ukraine INN'!E$6:E$429)/$D136,"")</f>
        <v>43.478260869565219</v>
      </c>
      <c r="G136" s="9">
        <f ca="1">IF($D136&gt;0,SUMIF('Ukraine INN'!$B$6:$B$429,'Innovation potential'!$B136,'Ukraine INN'!F$6:F$429)/$D136,"")</f>
        <v>17.391304347826086</v>
      </c>
      <c r="H136" s="9">
        <f ca="1">IF($D136&gt;0,SUMIF('Ukraine INN'!$B$6:$B$429,'Innovation potential'!$B136,'Ukraine INN'!G$6:G$429)/$D136,"")</f>
        <v>34.782608695652172</v>
      </c>
      <c r="J136" s="9">
        <f ca="1">IF($D136&gt;0,SUMIF('Ukraine INN'!$B$6:$B$429,'Innovation potential'!$B136,'Ukraine INN'!I$6:I$429)/$D136,"")</f>
        <v>73.68421052631578</v>
      </c>
      <c r="K136" s="9">
        <f ca="1">IF($D136&gt;0,SUMIF('Ukraine INN'!$B$6:$B$429,'Innovation potential'!$B136,'Ukraine INN'!J$6:J$429)/$D136,"")</f>
        <v>42.105263157894733</v>
      </c>
      <c r="L136" s="9">
        <f ca="1">IF($D136&gt;0,SUMIF('Ukraine INN'!$B$6:$B$429,'Innovation potential'!$B136,'Ukraine INN'!K$6:K$429)/$D136,"")</f>
        <v>31.578947368421051</v>
      </c>
      <c r="M136" s="9">
        <f ca="1">IF($D136&gt;0,SUMIF('Ukraine INN'!$B$6:$B$429,'Innovation potential'!$B136,'Ukraine INN'!L$6:L$429)/$D136,"")</f>
        <v>21.052631578947366</v>
      </c>
      <c r="O136" s="2">
        <f>COUNTIF('REGION INN'!$B$6:$B$429,'Innovation potential'!$B136)</f>
        <v>2</v>
      </c>
      <c r="P136" s="9">
        <f ca="1">IF($O136&gt;0,SUMIF('REGION INN'!$B$6:$B$429,'Innovation potential'!$B136,'REGION INN'!D$6:D$429)/$O136,"")</f>
        <v>0</v>
      </c>
      <c r="Q136" s="9">
        <f ca="1">IF($O136&gt;0,SUMIF('REGION INN'!$B$6:$B$429,'Innovation potential'!$B136,'REGION INN'!E$6:E$429)/$O136,"")</f>
        <v>0</v>
      </c>
      <c r="R136" s="9">
        <f ca="1">IF($O136&gt;0,SUMIF('REGION INN'!$B$6:$B$429,'Innovation potential'!$B136,'REGION INN'!F$6:F$429)/$O136,"")</f>
        <v>0</v>
      </c>
      <c r="S136" s="9">
        <f ca="1">IF($O136&gt;0,SUMIF('REGION INN'!$B$6:$B$429,'Innovation potential'!$B136,'REGION INN'!G$6:G$429)/$O136,"")</f>
        <v>0</v>
      </c>
      <c r="U136" s="9">
        <f ca="1">IF($O136&gt;0,SUMIF('REGION INN'!$B$6:$B$429,'Innovation potential'!$B136,'REGION INN'!I$6:I$429)/$O136,"")</f>
        <v>0</v>
      </c>
      <c r="V136" s="9">
        <f ca="1">IF($O136&gt;0,SUMIF('REGION INN'!$B$6:$B$429,'Innovation potential'!$B136,'REGION INN'!J$6:J$429)/$O136,"")</f>
        <v>0</v>
      </c>
      <c r="W136" s="9">
        <f ca="1">IF($O136&gt;0,SUMIF('REGION INN'!$B$6:$B$429,'Innovation potential'!$B136,'REGION INN'!K$6:K$429)/$O136,"")</f>
        <v>0</v>
      </c>
      <c r="X136" s="9">
        <f ca="1">IF($O136&gt;0,SUMIF('REGION INN'!$B$6:$B$429,'Innovation potential'!$B136,'REGION INN'!L$6:L$429)/$O136,"")</f>
        <v>0</v>
      </c>
      <c r="Z136" s="144" t="str">
        <f>IF('Innovation potential'!$A136=2,IF(ISNUMBER(P136/P$22),P136/P$22,""),"")</f>
        <v/>
      </c>
      <c r="AA136" s="144" t="str">
        <f>IF('Innovation potential'!$A136=2,IF(ISNUMBER(Q136/Q$22),Q136/Q$22,""),"")</f>
        <v/>
      </c>
      <c r="AB136" s="144" t="str">
        <f>IF('Innovation potential'!$A136=2,IF(ISNUMBER(R136/R$22),R136/R$22,""),"")</f>
        <v/>
      </c>
      <c r="AC136" s="144" t="str">
        <f>IF('Innovation potential'!$A136=2,IF(ISNUMBER(S136/S$22),S136/S$22,""),"")</f>
        <v/>
      </c>
      <c r="AE136" s="144" t="str">
        <f>IF('Innovation potential'!$A136=2,IF(ISNUMBER(P136/E136),P136/E136,""),"")</f>
        <v/>
      </c>
      <c r="AF136" s="144" t="str">
        <f>IF('Innovation potential'!$A136=2,IF(ISNUMBER(Q136/F136),Q136/F136,""),"")</f>
        <v/>
      </c>
      <c r="AG136" s="144" t="str">
        <f>IF('Innovation potential'!$A136=2,IF(ISNUMBER(R136/G136),R136/G136,""),"")</f>
        <v/>
      </c>
      <c r="AH136" s="144" t="str">
        <f>IF('Innovation potential'!$A136=2,IF(ISNUMBER(S136/H136),S136/H136,""),"")</f>
        <v/>
      </c>
      <c r="AJ136" s="144" t="str">
        <f>IF('Innovation potential'!$A136=2,IF(ISNUMBER(U136/U$22),U136/U$22,""),"")</f>
        <v/>
      </c>
      <c r="AK136" s="144" t="str">
        <f>IF('Innovation potential'!$A136=2,IF(ISNUMBER(V136/V$22),V136/V$22,""),"")</f>
        <v/>
      </c>
      <c r="AL136" s="144" t="str">
        <f>IF('Innovation potential'!$A136=2,IF(ISNUMBER(W136/W$22),W136/W$22,""),"")</f>
        <v/>
      </c>
      <c r="AM136" s="144" t="str">
        <f>IF('Innovation potential'!$A136=2,IF(ISNUMBER(X136/X$22),X136/X$22,""),"")</f>
        <v/>
      </c>
      <c r="AO136" s="144" t="str">
        <f>IF('Innovation potential'!$A136=2,IF(ISNUMBER(U136/J136),U136/J136,""),"")</f>
        <v/>
      </c>
      <c r="AP136" s="144" t="str">
        <f>IF('Innovation potential'!$A136=2,IF(ISNUMBER(V136/K136),V136/K136,""),"")</f>
        <v/>
      </c>
      <c r="AQ136" s="144" t="str">
        <f>IF('Innovation potential'!$A136=2,IF(ISNUMBER(W136/L136),W136/L136,""),"")</f>
        <v/>
      </c>
      <c r="AR136" s="144" t="str">
        <f>IF('Innovation potential'!$A136=2,IF(ISNUMBER(X136/M136),X136/M136,""),"")</f>
        <v/>
      </c>
    </row>
    <row r="137" spans="1:44" x14ac:dyDescent="0.2">
      <c r="A137" s="39">
        <f>'Industry selection'!C137</f>
        <v>1</v>
      </c>
      <c r="B137" s="2">
        <v>29.2</v>
      </c>
      <c r="C137" s="2" t="s">
        <v>276</v>
      </c>
      <c r="D137" s="2">
        <f>COUNTIF('Ukraine INN'!$B$6:$B$429,'Innovation potential'!$B137)</f>
        <v>2</v>
      </c>
      <c r="E137" s="9">
        <f ca="1">IF($D137&gt;0,SUMIF('Ukraine INN'!$B$6:$B$429,'Innovation potential'!$B137,'Ukraine INN'!D$6:D$429)/$D137,"")</f>
        <v>27.777777777777779</v>
      </c>
      <c r="F137" s="9">
        <f ca="1">IF($D137&gt;0,SUMIF('Ukraine INN'!$B$6:$B$429,'Innovation potential'!$B137,'Ukraine INN'!E$6:E$429)/$D137,"")</f>
        <v>27.777777777777779</v>
      </c>
      <c r="G137" s="9">
        <f ca="1">IF($D137&gt;0,SUMIF('Ukraine INN'!$B$6:$B$429,'Innovation potential'!$B137,'Ukraine INN'!F$6:F$429)/$D137,"")</f>
        <v>22.222222222222221</v>
      </c>
      <c r="H137" s="9">
        <f ca="1">IF($D137&gt;0,SUMIF('Ukraine INN'!$B$6:$B$429,'Innovation potential'!$B137,'Ukraine INN'!G$6:G$429)/$D137,"")</f>
        <v>11.111111111111111</v>
      </c>
      <c r="J137" s="9">
        <f ca="1">IF($D137&gt;0,SUMIF('Ukraine INN'!$B$6:$B$429,'Innovation potential'!$B137,'Ukraine INN'!I$6:I$429)/$D137,"")</f>
        <v>43.243243243243242</v>
      </c>
      <c r="K137" s="9">
        <f ca="1">IF($D137&gt;0,SUMIF('Ukraine INN'!$B$6:$B$429,'Innovation potential'!$B137,'Ukraine INN'!J$6:J$429)/$D137,"")</f>
        <v>59.45945945945946</v>
      </c>
      <c r="L137" s="9">
        <f ca="1">IF($D137&gt;0,SUMIF('Ukraine INN'!$B$6:$B$429,'Innovation potential'!$B137,'Ukraine INN'!K$6:K$429)/$D137,"")</f>
        <v>27.027027027027028</v>
      </c>
      <c r="M137" s="9">
        <f ca="1">IF($D137&gt;0,SUMIF('Ukraine INN'!$B$6:$B$429,'Innovation potential'!$B137,'Ukraine INN'!L$6:L$429)/$D137,"")</f>
        <v>37.837837837837839</v>
      </c>
      <c r="O137" s="2">
        <f>COUNTIF('REGION INN'!$B$6:$B$429,'Innovation potential'!$B137)</f>
        <v>2</v>
      </c>
      <c r="P137" s="9">
        <f ca="1">IF($O137&gt;0,SUMIF('REGION INN'!$B$6:$B$429,'Innovation potential'!$B137,'REGION INN'!D$6:D$429)/$O137,"")</f>
        <v>0</v>
      </c>
      <c r="Q137" s="9">
        <f ca="1">IF($O137&gt;0,SUMIF('REGION INN'!$B$6:$B$429,'Innovation potential'!$B137,'REGION INN'!E$6:E$429)/$O137,"")</f>
        <v>0</v>
      </c>
      <c r="R137" s="9">
        <f ca="1">IF($O137&gt;0,SUMIF('REGION INN'!$B$6:$B$429,'Innovation potential'!$B137,'REGION INN'!F$6:F$429)/$O137,"")</f>
        <v>0</v>
      </c>
      <c r="S137" s="9">
        <f ca="1">IF($O137&gt;0,SUMIF('REGION INN'!$B$6:$B$429,'Innovation potential'!$B137,'REGION INN'!G$6:G$429)/$O137,"")</f>
        <v>0</v>
      </c>
      <c r="U137" s="9">
        <f ca="1">IF($O137&gt;0,SUMIF('REGION INN'!$B$6:$B$429,'Innovation potential'!$B137,'REGION INN'!I$6:I$429)/$O137,"")</f>
        <v>0</v>
      </c>
      <c r="V137" s="9">
        <f ca="1">IF($O137&gt;0,SUMIF('REGION INN'!$B$6:$B$429,'Innovation potential'!$B137,'REGION INN'!J$6:J$429)/$O137,"")</f>
        <v>0</v>
      </c>
      <c r="W137" s="9">
        <f ca="1">IF($O137&gt;0,SUMIF('REGION INN'!$B$6:$B$429,'Innovation potential'!$B137,'REGION INN'!K$6:K$429)/$O137,"")</f>
        <v>0</v>
      </c>
      <c r="X137" s="9">
        <f ca="1">IF($O137&gt;0,SUMIF('REGION INN'!$B$6:$B$429,'Innovation potential'!$B137,'REGION INN'!L$6:L$429)/$O137,"")</f>
        <v>0</v>
      </c>
      <c r="Z137" s="144" t="str">
        <f>IF('Innovation potential'!$A137=2,IF(ISNUMBER(P137/P$22),P137/P$22,""),"")</f>
        <v/>
      </c>
      <c r="AA137" s="144" t="str">
        <f>IF('Innovation potential'!$A137=2,IF(ISNUMBER(Q137/Q$22),Q137/Q$22,""),"")</f>
        <v/>
      </c>
      <c r="AB137" s="144" t="str">
        <f>IF('Innovation potential'!$A137=2,IF(ISNUMBER(R137/R$22),R137/R$22,""),"")</f>
        <v/>
      </c>
      <c r="AC137" s="144" t="str">
        <f>IF('Innovation potential'!$A137=2,IF(ISNUMBER(S137/S$22),S137/S$22,""),"")</f>
        <v/>
      </c>
      <c r="AE137" s="144" t="str">
        <f>IF('Innovation potential'!$A137=2,IF(ISNUMBER(P137/E137),P137/E137,""),"")</f>
        <v/>
      </c>
      <c r="AF137" s="144" t="str">
        <f>IF('Innovation potential'!$A137=2,IF(ISNUMBER(Q137/F137),Q137/F137,""),"")</f>
        <v/>
      </c>
      <c r="AG137" s="144" t="str">
        <f>IF('Innovation potential'!$A137=2,IF(ISNUMBER(R137/G137),R137/G137,""),"")</f>
        <v/>
      </c>
      <c r="AH137" s="144" t="str">
        <f>IF('Innovation potential'!$A137=2,IF(ISNUMBER(S137/H137),S137/H137,""),"")</f>
        <v/>
      </c>
      <c r="AJ137" s="144" t="str">
        <f>IF('Innovation potential'!$A137=2,IF(ISNUMBER(U137/U$22),U137/U$22,""),"")</f>
        <v/>
      </c>
      <c r="AK137" s="144" t="str">
        <f>IF('Innovation potential'!$A137=2,IF(ISNUMBER(V137/V$22),V137/V$22,""),"")</f>
        <v/>
      </c>
      <c r="AL137" s="144" t="str">
        <f>IF('Innovation potential'!$A137=2,IF(ISNUMBER(W137/W$22),W137/W$22,""),"")</f>
        <v/>
      </c>
      <c r="AM137" s="144" t="str">
        <f>IF('Innovation potential'!$A137=2,IF(ISNUMBER(X137/X$22),X137/X$22,""),"")</f>
        <v/>
      </c>
      <c r="AO137" s="144" t="str">
        <f>IF('Innovation potential'!$A137=2,IF(ISNUMBER(U137/J137),U137/J137,""),"")</f>
        <v/>
      </c>
      <c r="AP137" s="144" t="str">
        <f>IF('Innovation potential'!$A137=2,IF(ISNUMBER(V137/K137),V137/K137,""),"")</f>
        <v/>
      </c>
      <c r="AQ137" s="144" t="str">
        <f>IF('Innovation potential'!$A137=2,IF(ISNUMBER(W137/L137),W137/L137,""),"")</f>
        <v/>
      </c>
      <c r="AR137" s="144" t="str">
        <f>IF('Innovation potential'!$A137=2,IF(ISNUMBER(X137/M137),X137/M137,""),"")</f>
        <v/>
      </c>
    </row>
    <row r="138" spans="1:44" x14ac:dyDescent="0.2">
      <c r="A138" s="39">
        <f>'Industry selection'!C138</f>
        <v>1</v>
      </c>
      <c r="B138" s="2">
        <v>29.3</v>
      </c>
      <c r="C138" s="2" t="s">
        <v>278</v>
      </c>
      <c r="D138" s="2">
        <f>COUNTIF('Ukraine INN'!$B$6:$B$429,'Innovation potential'!$B138)</f>
        <v>1</v>
      </c>
      <c r="E138" s="9">
        <f ca="1">IF($D138&gt;0,SUMIF('Ukraine INN'!$B$6:$B$429,'Innovation potential'!$B138,'Ukraine INN'!D$6:D$429)/$D138,"")</f>
        <v>19.101123595505616</v>
      </c>
      <c r="F138" s="9">
        <f ca="1">IF($D138&gt;0,SUMIF('Ukraine INN'!$B$6:$B$429,'Innovation potential'!$B138,'Ukraine INN'!E$6:E$429)/$D138,"")</f>
        <v>19.101123595505616</v>
      </c>
      <c r="G138" s="9">
        <f ca="1">IF($D138&gt;0,SUMIF('Ukraine INN'!$B$6:$B$429,'Innovation potential'!$B138,'Ukraine INN'!F$6:F$429)/$D138,"")</f>
        <v>4.4943820224719104</v>
      </c>
      <c r="H138" s="9">
        <f ca="1">IF($D138&gt;0,SUMIF('Ukraine INN'!$B$6:$B$429,'Innovation potential'!$B138,'Ukraine INN'!G$6:G$429)/$D138,"")</f>
        <v>7.8651685393258424</v>
      </c>
      <c r="J138" s="9">
        <f ca="1">IF($D138&gt;0,SUMIF('Ukraine INN'!$B$6:$B$429,'Innovation potential'!$B138,'Ukraine INN'!I$6:I$429)/$D138,"")</f>
        <v>15.18987341772152</v>
      </c>
      <c r="K138" s="9">
        <f ca="1">IF($D138&gt;0,SUMIF('Ukraine INN'!$B$6:$B$429,'Innovation potential'!$B138,'Ukraine INN'!J$6:J$429)/$D138,"")</f>
        <v>16.455696202531644</v>
      </c>
      <c r="L138" s="9">
        <f ca="1">IF($D138&gt;0,SUMIF('Ukraine INN'!$B$6:$B$429,'Innovation potential'!$B138,'Ukraine INN'!K$6:K$429)/$D138,"")</f>
        <v>15.18987341772152</v>
      </c>
      <c r="M138" s="9">
        <f ca="1">IF($D138&gt;0,SUMIF('Ukraine INN'!$B$6:$B$429,'Innovation potential'!$B138,'Ukraine INN'!L$6:L$429)/$D138,"")</f>
        <v>13.924050632911392</v>
      </c>
      <c r="O138" s="2">
        <f>COUNTIF('REGION INN'!$B$6:$B$429,'Innovation potential'!$B138)</f>
        <v>1</v>
      </c>
      <c r="P138" s="9">
        <f ca="1">IF($O138&gt;0,SUMIF('REGION INN'!$B$6:$B$429,'Innovation potential'!$B138,'REGION INN'!D$6:D$429)/$O138,"")</f>
        <v>0</v>
      </c>
      <c r="Q138" s="9">
        <f ca="1">IF($O138&gt;0,SUMIF('REGION INN'!$B$6:$B$429,'Innovation potential'!$B138,'REGION INN'!E$6:E$429)/$O138,"")</f>
        <v>0</v>
      </c>
      <c r="R138" s="9">
        <f ca="1">IF($O138&gt;0,SUMIF('REGION INN'!$B$6:$B$429,'Innovation potential'!$B138,'REGION INN'!F$6:F$429)/$O138,"")</f>
        <v>0</v>
      </c>
      <c r="S138" s="9">
        <f ca="1">IF($O138&gt;0,SUMIF('REGION INN'!$B$6:$B$429,'Innovation potential'!$B138,'REGION INN'!G$6:G$429)/$O138,"")</f>
        <v>66.666666666666657</v>
      </c>
      <c r="U138" s="9">
        <f ca="1">IF($O138&gt;0,SUMIF('REGION INN'!$B$6:$B$429,'Innovation potential'!$B138,'REGION INN'!I$6:I$429)/$O138,"")</f>
        <v>0</v>
      </c>
      <c r="V138" s="9">
        <f ca="1">IF($O138&gt;0,SUMIF('REGION INN'!$B$6:$B$429,'Innovation potential'!$B138,'REGION INN'!J$6:J$429)/$O138,"")</f>
        <v>0</v>
      </c>
      <c r="W138" s="9">
        <f ca="1">IF($O138&gt;0,SUMIF('REGION INN'!$B$6:$B$429,'Innovation potential'!$B138,'REGION INN'!K$6:K$429)/$O138,"")</f>
        <v>33.333333333333329</v>
      </c>
      <c r="X138" s="9">
        <f ca="1">IF($O138&gt;0,SUMIF('REGION INN'!$B$6:$B$429,'Innovation potential'!$B138,'REGION INN'!L$6:L$429)/$O138,"")</f>
        <v>33.333333333333329</v>
      </c>
      <c r="Z138" s="144" t="str">
        <f>IF('Innovation potential'!$A138=2,IF(ISNUMBER(P138/P$22),P138/P$22,""),"")</f>
        <v/>
      </c>
      <c r="AA138" s="144" t="str">
        <f>IF('Innovation potential'!$A138=2,IF(ISNUMBER(Q138/Q$22),Q138/Q$22,""),"")</f>
        <v/>
      </c>
      <c r="AB138" s="144" t="str">
        <f>IF('Innovation potential'!$A138=2,IF(ISNUMBER(R138/R$22),R138/R$22,""),"")</f>
        <v/>
      </c>
      <c r="AC138" s="144" t="str">
        <f>IF('Innovation potential'!$A138=2,IF(ISNUMBER(S138/S$22),S138/S$22,""),"")</f>
        <v/>
      </c>
      <c r="AE138" s="144" t="str">
        <f>IF('Innovation potential'!$A138=2,IF(ISNUMBER(P138/E138),P138/E138,""),"")</f>
        <v/>
      </c>
      <c r="AF138" s="144" t="str">
        <f>IF('Innovation potential'!$A138=2,IF(ISNUMBER(Q138/F138),Q138/F138,""),"")</f>
        <v/>
      </c>
      <c r="AG138" s="144" t="str">
        <f>IF('Innovation potential'!$A138=2,IF(ISNUMBER(R138/G138),R138/G138,""),"")</f>
        <v/>
      </c>
      <c r="AH138" s="144" t="str">
        <f>IF('Innovation potential'!$A138=2,IF(ISNUMBER(S138/H138),S138/H138,""),"")</f>
        <v/>
      </c>
      <c r="AJ138" s="144" t="str">
        <f>IF('Innovation potential'!$A138=2,IF(ISNUMBER(U138/U$22),U138/U$22,""),"")</f>
        <v/>
      </c>
      <c r="AK138" s="144" t="str">
        <f>IF('Innovation potential'!$A138=2,IF(ISNUMBER(V138/V$22),V138/V$22,""),"")</f>
        <v/>
      </c>
      <c r="AL138" s="144" t="str">
        <f>IF('Innovation potential'!$A138=2,IF(ISNUMBER(W138/W$22),W138/W$22,""),"")</f>
        <v/>
      </c>
      <c r="AM138" s="144" t="str">
        <f>IF('Innovation potential'!$A138=2,IF(ISNUMBER(X138/X$22),X138/X$22,""),"")</f>
        <v/>
      </c>
      <c r="AO138" s="144" t="str">
        <f>IF('Innovation potential'!$A138=2,IF(ISNUMBER(U138/J138),U138/J138,""),"")</f>
        <v/>
      </c>
      <c r="AP138" s="144" t="str">
        <f>IF('Innovation potential'!$A138=2,IF(ISNUMBER(V138/K138),V138/K138,""),"")</f>
        <v/>
      </c>
      <c r="AQ138" s="144" t="str">
        <f>IF('Innovation potential'!$A138=2,IF(ISNUMBER(W138/L138),W138/L138,""),"")</f>
        <v/>
      </c>
      <c r="AR138" s="144" t="str">
        <f>IF('Innovation potential'!$A138=2,IF(ISNUMBER(X138/M138),X138/M138,""),"")</f>
        <v/>
      </c>
    </row>
    <row r="139" spans="1:44" x14ac:dyDescent="0.2">
      <c r="A139" s="39">
        <f>'Industry selection'!C139</f>
        <v>1</v>
      </c>
      <c r="B139" s="2">
        <v>30</v>
      </c>
      <c r="C139" s="2" t="s">
        <v>280</v>
      </c>
      <c r="D139" s="2">
        <f>COUNTIF('Ukraine INN'!$B$6:$B$429,'Innovation potential'!$B139)</f>
        <v>1</v>
      </c>
      <c r="E139" s="9">
        <f ca="1">IF($D139&gt;0,SUMIF('Ukraine INN'!$B$6:$B$429,'Innovation potential'!$B139,'Ukraine INN'!D$6:D$429)/$D139,"")</f>
        <v>23.611111111111111</v>
      </c>
      <c r="F139" s="9">
        <f ca="1">IF($D139&gt;0,SUMIF('Ukraine INN'!$B$6:$B$429,'Innovation potential'!$B139,'Ukraine INN'!E$6:E$429)/$D139,"")</f>
        <v>26.388888888888889</v>
      </c>
      <c r="G139" s="9">
        <f ca="1">IF($D139&gt;0,SUMIF('Ukraine INN'!$B$6:$B$429,'Innovation potential'!$B139,'Ukraine INN'!F$6:F$429)/$D139,"")</f>
        <v>9.0277777777777768</v>
      </c>
      <c r="H139" s="9">
        <f ca="1">IF($D139&gt;0,SUMIF('Ukraine INN'!$B$6:$B$429,'Innovation potential'!$B139,'Ukraine INN'!G$6:G$429)/$D139,"")</f>
        <v>7.6388888888888893</v>
      </c>
      <c r="J139" s="9">
        <f ca="1">IF($D139&gt;0,SUMIF('Ukraine INN'!$B$6:$B$429,'Innovation potential'!$B139,'Ukraine INN'!I$6:I$429)/$D139,"")</f>
        <v>31.060606060606062</v>
      </c>
      <c r="K139" s="9">
        <f ca="1">IF($D139&gt;0,SUMIF('Ukraine INN'!$B$6:$B$429,'Innovation potential'!$B139,'Ukraine INN'!J$6:J$429)/$D139,"")</f>
        <v>34.090909090909086</v>
      </c>
      <c r="L139" s="9">
        <f ca="1">IF($D139&gt;0,SUMIF('Ukraine INN'!$B$6:$B$429,'Innovation potential'!$B139,'Ukraine INN'!K$6:K$429)/$D139,"")</f>
        <v>19.696969696969695</v>
      </c>
      <c r="M139" s="9">
        <f ca="1">IF($D139&gt;0,SUMIF('Ukraine INN'!$B$6:$B$429,'Innovation potential'!$B139,'Ukraine INN'!L$6:L$429)/$D139,"")</f>
        <v>15.909090909090908</v>
      </c>
      <c r="O139" s="2">
        <f>COUNTIF('REGION INN'!$B$6:$B$429,'Innovation potential'!$B139)</f>
        <v>1</v>
      </c>
      <c r="P139" s="9">
        <f ca="1">IF($O139&gt;0,SUMIF('REGION INN'!$B$6:$B$429,'Innovation potential'!$B139,'REGION INN'!D$6:D$429)/$O139,"")</f>
        <v>0</v>
      </c>
      <c r="Q139" s="9">
        <f ca="1">IF($O139&gt;0,SUMIF('REGION INN'!$B$6:$B$429,'Innovation potential'!$B139,'REGION INN'!E$6:E$429)/$O139,"")</f>
        <v>0</v>
      </c>
      <c r="R139" s="9">
        <f ca="1">IF($O139&gt;0,SUMIF('REGION INN'!$B$6:$B$429,'Innovation potential'!$B139,'REGION INN'!F$6:F$429)/$O139,"")</f>
        <v>0</v>
      </c>
      <c r="S139" s="9">
        <f ca="1">IF($O139&gt;0,SUMIF('REGION INN'!$B$6:$B$429,'Innovation potential'!$B139,'REGION INN'!G$6:G$429)/$O139,"")</f>
        <v>0</v>
      </c>
      <c r="U139" s="9">
        <f ca="1">IF($O139&gt;0,SUMIF('REGION INN'!$B$6:$B$429,'Innovation potential'!$B139,'REGION INN'!I$6:I$429)/$O139,"")</f>
        <v>0</v>
      </c>
      <c r="V139" s="9">
        <f ca="1">IF($O139&gt;0,SUMIF('REGION INN'!$B$6:$B$429,'Innovation potential'!$B139,'REGION INN'!J$6:J$429)/$O139,"")</f>
        <v>0</v>
      </c>
      <c r="W139" s="9">
        <f ca="1">IF($O139&gt;0,SUMIF('REGION INN'!$B$6:$B$429,'Innovation potential'!$B139,'REGION INN'!K$6:K$429)/$O139,"")</f>
        <v>0</v>
      </c>
      <c r="X139" s="9">
        <f ca="1">IF($O139&gt;0,SUMIF('REGION INN'!$B$6:$B$429,'Innovation potential'!$B139,'REGION INN'!L$6:L$429)/$O139,"")</f>
        <v>0</v>
      </c>
      <c r="Z139" s="144" t="str">
        <f>IF('Innovation potential'!$A139=2,IF(ISNUMBER(P139/P$22),P139/P$22,""),"")</f>
        <v/>
      </c>
      <c r="AA139" s="144" t="str">
        <f>IF('Innovation potential'!$A139=2,IF(ISNUMBER(Q139/Q$22),Q139/Q$22,""),"")</f>
        <v/>
      </c>
      <c r="AB139" s="144" t="str">
        <f>IF('Innovation potential'!$A139=2,IF(ISNUMBER(R139/R$22),R139/R$22,""),"")</f>
        <v/>
      </c>
      <c r="AC139" s="144" t="str">
        <f>IF('Innovation potential'!$A139=2,IF(ISNUMBER(S139/S$22),S139/S$22,""),"")</f>
        <v/>
      </c>
      <c r="AE139" s="144" t="str">
        <f>IF('Innovation potential'!$A139=2,IF(ISNUMBER(P139/E139),P139/E139,""),"")</f>
        <v/>
      </c>
      <c r="AF139" s="144" t="str">
        <f>IF('Innovation potential'!$A139=2,IF(ISNUMBER(Q139/F139),Q139/F139,""),"")</f>
        <v/>
      </c>
      <c r="AG139" s="144" t="str">
        <f>IF('Innovation potential'!$A139=2,IF(ISNUMBER(R139/G139),R139/G139,""),"")</f>
        <v/>
      </c>
      <c r="AH139" s="144" t="str">
        <f>IF('Innovation potential'!$A139=2,IF(ISNUMBER(S139/H139),S139/H139,""),"")</f>
        <v/>
      </c>
      <c r="AJ139" s="144" t="str">
        <f>IF('Innovation potential'!$A139=2,IF(ISNUMBER(U139/U$22),U139/U$22,""),"")</f>
        <v/>
      </c>
      <c r="AK139" s="144" t="str">
        <f>IF('Innovation potential'!$A139=2,IF(ISNUMBER(V139/V$22),V139/V$22,""),"")</f>
        <v/>
      </c>
      <c r="AL139" s="144" t="str">
        <f>IF('Innovation potential'!$A139=2,IF(ISNUMBER(W139/W$22),W139/W$22,""),"")</f>
        <v/>
      </c>
      <c r="AM139" s="144" t="str">
        <f>IF('Innovation potential'!$A139=2,IF(ISNUMBER(X139/X$22),X139/X$22,""),"")</f>
        <v/>
      </c>
      <c r="AO139" s="144" t="str">
        <f>IF('Innovation potential'!$A139=2,IF(ISNUMBER(U139/J139),U139/J139,""),"")</f>
        <v/>
      </c>
      <c r="AP139" s="144" t="str">
        <f>IF('Innovation potential'!$A139=2,IF(ISNUMBER(V139/K139),V139/K139,""),"")</f>
        <v/>
      </c>
      <c r="AQ139" s="144" t="str">
        <f>IF('Innovation potential'!$A139=2,IF(ISNUMBER(W139/L139),W139/L139,""),"")</f>
        <v/>
      </c>
      <c r="AR139" s="144" t="str">
        <f>IF('Innovation potential'!$A139=2,IF(ISNUMBER(X139/M139),X139/M139,""),"")</f>
        <v/>
      </c>
    </row>
    <row r="140" spans="1:44" x14ac:dyDescent="0.2">
      <c r="A140" s="39">
        <f>'Industry selection'!C140</f>
        <v>1</v>
      </c>
      <c r="B140" s="2">
        <v>30.1</v>
      </c>
      <c r="C140" s="2" t="s">
        <v>282</v>
      </c>
      <c r="D140" s="2">
        <f>COUNTIF('Ukraine INN'!$B$6:$B$429,'Innovation potential'!$B140)</f>
        <v>1</v>
      </c>
      <c r="E140" s="9">
        <f ca="1">IF($D140&gt;0,SUMIF('Ukraine INN'!$B$6:$B$429,'Innovation potential'!$B140,'Ukraine INN'!D$6:D$429)/$D140,"")</f>
        <v>10.256410256410255</v>
      </c>
      <c r="F140" s="9">
        <f ca="1">IF($D140&gt;0,SUMIF('Ukraine INN'!$B$6:$B$429,'Innovation potential'!$B140,'Ukraine INN'!E$6:E$429)/$D140,"")</f>
        <v>10.256410256410255</v>
      </c>
      <c r="G140" s="9">
        <f ca="1">IF($D140&gt;0,SUMIF('Ukraine INN'!$B$6:$B$429,'Innovation potential'!$B140,'Ukraine INN'!F$6:F$429)/$D140,"")</f>
        <v>2.5641025641025639</v>
      </c>
      <c r="H140" s="9">
        <f ca="1">IF($D140&gt;0,SUMIF('Ukraine INN'!$B$6:$B$429,'Innovation potential'!$B140,'Ukraine INN'!G$6:G$429)/$D140,"")</f>
        <v>5.1282051282051277</v>
      </c>
      <c r="J140" s="9">
        <f ca="1">IF($D140&gt;0,SUMIF('Ukraine INN'!$B$6:$B$429,'Innovation potential'!$B140,'Ukraine INN'!I$6:I$429)/$D140,"")</f>
        <v>13.043478260869565</v>
      </c>
      <c r="K140" s="9">
        <f ca="1">IF($D140&gt;0,SUMIF('Ukraine INN'!$B$6:$B$429,'Innovation potential'!$B140,'Ukraine INN'!J$6:J$429)/$D140,"")</f>
        <v>8.695652173913043</v>
      </c>
      <c r="L140" s="9">
        <f ca="1">IF($D140&gt;0,SUMIF('Ukraine INN'!$B$6:$B$429,'Innovation potential'!$B140,'Ukraine INN'!K$6:K$429)/$D140,"")</f>
        <v>8.695652173913043</v>
      </c>
      <c r="M140" s="9">
        <f ca="1">IF($D140&gt;0,SUMIF('Ukraine INN'!$B$6:$B$429,'Innovation potential'!$B140,'Ukraine INN'!L$6:L$429)/$D140,"")</f>
        <v>4.3478260869565215</v>
      </c>
      <c r="O140" s="2">
        <f>COUNTIF('REGION INN'!$B$6:$B$429,'Innovation potential'!$B140)</f>
        <v>1</v>
      </c>
      <c r="P140" s="9">
        <f ca="1">IF($O140&gt;0,SUMIF('REGION INN'!$B$6:$B$429,'Innovation potential'!$B140,'REGION INN'!D$6:D$429)/$O140,"")</f>
        <v>0</v>
      </c>
      <c r="Q140" s="9">
        <f ca="1">IF($O140&gt;0,SUMIF('REGION INN'!$B$6:$B$429,'Innovation potential'!$B140,'REGION INN'!E$6:E$429)/$O140,"")</f>
        <v>0</v>
      </c>
      <c r="R140" s="9">
        <f ca="1">IF($O140&gt;0,SUMIF('REGION INN'!$B$6:$B$429,'Innovation potential'!$B140,'REGION INN'!F$6:F$429)/$O140,"")</f>
        <v>0</v>
      </c>
      <c r="S140" s="9">
        <f ca="1">IF($O140&gt;0,SUMIF('REGION INN'!$B$6:$B$429,'Innovation potential'!$B140,'REGION INN'!G$6:G$429)/$O140,"")</f>
        <v>0</v>
      </c>
      <c r="U140" s="9">
        <f ca="1">IF($O140&gt;0,SUMIF('REGION INN'!$B$6:$B$429,'Innovation potential'!$B140,'REGION INN'!I$6:I$429)/$O140,"")</f>
        <v>0</v>
      </c>
      <c r="V140" s="9">
        <f ca="1">IF($O140&gt;0,SUMIF('REGION INN'!$B$6:$B$429,'Innovation potential'!$B140,'REGION INN'!J$6:J$429)/$O140,"")</f>
        <v>0</v>
      </c>
      <c r="W140" s="9">
        <f ca="1">IF($O140&gt;0,SUMIF('REGION INN'!$B$6:$B$429,'Innovation potential'!$B140,'REGION INN'!K$6:K$429)/$O140,"")</f>
        <v>0</v>
      </c>
      <c r="X140" s="9">
        <f ca="1">IF($O140&gt;0,SUMIF('REGION INN'!$B$6:$B$429,'Innovation potential'!$B140,'REGION INN'!L$6:L$429)/$O140,"")</f>
        <v>0</v>
      </c>
      <c r="Z140" s="144" t="str">
        <f>IF('Innovation potential'!$A140=2,IF(ISNUMBER(P140/P$22),P140/P$22,""),"")</f>
        <v/>
      </c>
      <c r="AA140" s="144" t="str">
        <f>IF('Innovation potential'!$A140=2,IF(ISNUMBER(Q140/Q$22),Q140/Q$22,""),"")</f>
        <v/>
      </c>
      <c r="AB140" s="144" t="str">
        <f>IF('Innovation potential'!$A140=2,IF(ISNUMBER(R140/R$22),R140/R$22,""),"")</f>
        <v/>
      </c>
      <c r="AC140" s="144" t="str">
        <f>IF('Innovation potential'!$A140=2,IF(ISNUMBER(S140/S$22),S140/S$22,""),"")</f>
        <v/>
      </c>
      <c r="AE140" s="144" t="str">
        <f>IF('Innovation potential'!$A140=2,IF(ISNUMBER(P140/E140),P140/E140,""),"")</f>
        <v/>
      </c>
      <c r="AF140" s="144" t="str">
        <f>IF('Innovation potential'!$A140=2,IF(ISNUMBER(Q140/F140),Q140/F140,""),"")</f>
        <v/>
      </c>
      <c r="AG140" s="144" t="str">
        <f>IF('Innovation potential'!$A140=2,IF(ISNUMBER(R140/G140),R140/G140,""),"")</f>
        <v/>
      </c>
      <c r="AH140" s="144" t="str">
        <f>IF('Innovation potential'!$A140=2,IF(ISNUMBER(S140/H140),S140/H140,""),"")</f>
        <v/>
      </c>
      <c r="AJ140" s="144" t="str">
        <f>IF('Innovation potential'!$A140=2,IF(ISNUMBER(U140/U$22),U140/U$22,""),"")</f>
        <v/>
      </c>
      <c r="AK140" s="144" t="str">
        <f>IF('Innovation potential'!$A140=2,IF(ISNUMBER(V140/V$22),V140/V$22,""),"")</f>
        <v/>
      </c>
      <c r="AL140" s="144" t="str">
        <f>IF('Innovation potential'!$A140=2,IF(ISNUMBER(W140/W$22),W140/W$22,""),"")</f>
        <v/>
      </c>
      <c r="AM140" s="144" t="str">
        <f>IF('Innovation potential'!$A140=2,IF(ISNUMBER(X140/X$22),X140/X$22,""),"")</f>
        <v/>
      </c>
      <c r="AO140" s="144" t="str">
        <f>IF('Innovation potential'!$A140=2,IF(ISNUMBER(U140/J140),U140/J140,""),"")</f>
        <v/>
      </c>
      <c r="AP140" s="144" t="str">
        <f>IF('Innovation potential'!$A140=2,IF(ISNUMBER(V140/K140),V140/K140,""),"")</f>
        <v/>
      </c>
      <c r="AQ140" s="144" t="str">
        <f>IF('Innovation potential'!$A140=2,IF(ISNUMBER(W140/L140),W140/L140,""),"")</f>
        <v/>
      </c>
      <c r="AR140" s="144" t="str">
        <f>IF('Innovation potential'!$A140=2,IF(ISNUMBER(X140/M140),X140/M140,""),"")</f>
        <v/>
      </c>
    </row>
    <row r="141" spans="1:44" x14ac:dyDescent="0.2">
      <c r="A141" s="39">
        <f>'Industry selection'!C141</f>
        <v>1</v>
      </c>
      <c r="B141" s="2">
        <v>30.2</v>
      </c>
      <c r="C141" s="2" t="s">
        <v>284</v>
      </c>
      <c r="D141" s="2">
        <f>COUNTIF('Ukraine INN'!$B$6:$B$429,'Innovation potential'!$B141)</f>
        <v>2</v>
      </c>
      <c r="E141" s="9">
        <f ca="1">IF($D141&gt;0,SUMIF('Ukraine INN'!$B$6:$B$429,'Innovation potential'!$B141,'Ukraine INN'!D$6:D$429)/$D141,"")</f>
        <v>41.860465116279073</v>
      </c>
      <c r="F141" s="9">
        <f ca="1">IF($D141&gt;0,SUMIF('Ukraine INN'!$B$6:$B$429,'Innovation potential'!$B141,'Ukraine INN'!E$6:E$429)/$D141,"")</f>
        <v>46.511627906976742</v>
      </c>
      <c r="G141" s="9">
        <f ca="1">IF($D141&gt;0,SUMIF('Ukraine INN'!$B$6:$B$429,'Innovation potential'!$B141,'Ukraine INN'!F$6:F$429)/$D141,"")</f>
        <v>9.3023255813953494</v>
      </c>
      <c r="H141" s="9">
        <f ca="1">IF($D141&gt;0,SUMIF('Ukraine INN'!$B$6:$B$429,'Innovation potential'!$B141,'Ukraine INN'!G$6:G$429)/$D141,"")</f>
        <v>4.6511627906976747</v>
      </c>
      <c r="J141" s="9">
        <f ca="1">IF($D141&gt;0,SUMIF('Ukraine INN'!$B$6:$B$429,'Innovation potential'!$B141,'Ukraine INN'!I$6:I$429)/$D141,"")</f>
        <v>45.833333333333329</v>
      </c>
      <c r="K141" s="9">
        <f ca="1">IF($D141&gt;0,SUMIF('Ukraine INN'!$B$6:$B$429,'Innovation potential'!$B141,'Ukraine INN'!J$6:J$429)/$D141,"")</f>
        <v>62.5</v>
      </c>
      <c r="L141" s="9">
        <f ca="1">IF($D141&gt;0,SUMIF('Ukraine INN'!$B$6:$B$429,'Innovation potential'!$B141,'Ukraine INN'!K$6:K$429)/$D141,"")</f>
        <v>37.5</v>
      </c>
      <c r="M141" s="9">
        <f ca="1">IF($D141&gt;0,SUMIF('Ukraine INN'!$B$6:$B$429,'Innovation potential'!$B141,'Ukraine INN'!L$6:L$429)/$D141,"")</f>
        <v>25</v>
      </c>
      <c r="O141" s="2">
        <f>COUNTIF('REGION INN'!$B$6:$B$429,'Innovation potential'!$B141)</f>
        <v>2</v>
      </c>
      <c r="P141" s="9">
        <f ca="1">IF($O141&gt;0,SUMIF('REGION INN'!$B$6:$B$429,'Innovation potential'!$B141,'REGION INN'!D$6:D$429)/$O141,"")</f>
        <v>0</v>
      </c>
      <c r="Q141" s="9">
        <f ca="1">IF($O141&gt;0,SUMIF('REGION INN'!$B$6:$B$429,'Innovation potential'!$B141,'REGION INN'!E$6:E$429)/$O141,"")</f>
        <v>0</v>
      </c>
      <c r="R141" s="9">
        <f ca="1">IF($O141&gt;0,SUMIF('REGION INN'!$B$6:$B$429,'Innovation potential'!$B141,'REGION INN'!F$6:F$429)/$O141,"")</f>
        <v>0</v>
      </c>
      <c r="S141" s="9">
        <f ca="1">IF($O141&gt;0,SUMIF('REGION INN'!$B$6:$B$429,'Innovation potential'!$B141,'REGION INN'!G$6:G$429)/$O141,"")</f>
        <v>0</v>
      </c>
      <c r="U141" s="9">
        <f ca="1">IF($O141&gt;0,SUMIF('REGION INN'!$B$6:$B$429,'Innovation potential'!$B141,'REGION INN'!I$6:I$429)/$O141,"")</f>
        <v>0</v>
      </c>
      <c r="V141" s="9">
        <f ca="1">IF($O141&gt;0,SUMIF('REGION INN'!$B$6:$B$429,'Innovation potential'!$B141,'REGION INN'!J$6:J$429)/$O141,"")</f>
        <v>0</v>
      </c>
      <c r="W141" s="9">
        <f ca="1">IF($O141&gt;0,SUMIF('REGION INN'!$B$6:$B$429,'Innovation potential'!$B141,'REGION INN'!K$6:K$429)/$O141,"")</f>
        <v>0</v>
      </c>
      <c r="X141" s="9">
        <f ca="1">IF($O141&gt;0,SUMIF('REGION INN'!$B$6:$B$429,'Innovation potential'!$B141,'REGION INN'!L$6:L$429)/$O141,"")</f>
        <v>0</v>
      </c>
      <c r="Z141" s="144" t="str">
        <f>IF('Innovation potential'!$A141=2,IF(ISNUMBER(P141/P$22),P141/P$22,""),"")</f>
        <v/>
      </c>
      <c r="AA141" s="144" t="str">
        <f>IF('Innovation potential'!$A141=2,IF(ISNUMBER(Q141/Q$22),Q141/Q$22,""),"")</f>
        <v/>
      </c>
      <c r="AB141" s="144" t="str">
        <f>IF('Innovation potential'!$A141=2,IF(ISNUMBER(R141/R$22),R141/R$22,""),"")</f>
        <v/>
      </c>
      <c r="AC141" s="144" t="str">
        <f>IF('Innovation potential'!$A141=2,IF(ISNUMBER(S141/S$22),S141/S$22,""),"")</f>
        <v/>
      </c>
      <c r="AE141" s="144" t="str">
        <f>IF('Innovation potential'!$A141=2,IF(ISNUMBER(P141/E141),P141/E141,""),"")</f>
        <v/>
      </c>
      <c r="AF141" s="144" t="str">
        <f>IF('Innovation potential'!$A141=2,IF(ISNUMBER(Q141/F141),Q141/F141,""),"")</f>
        <v/>
      </c>
      <c r="AG141" s="144" t="str">
        <f>IF('Innovation potential'!$A141=2,IF(ISNUMBER(R141/G141),R141/G141,""),"")</f>
        <v/>
      </c>
      <c r="AH141" s="144" t="str">
        <f>IF('Innovation potential'!$A141=2,IF(ISNUMBER(S141/H141),S141/H141,""),"")</f>
        <v/>
      </c>
      <c r="AJ141" s="144" t="str">
        <f>IF('Innovation potential'!$A141=2,IF(ISNUMBER(U141/U$22),U141/U$22,""),"")</f>
        <v/>
      </c>
      <c r="AK141" s="144" t="str">
        <f>IF('Innovation potential'!$A141=2,IF(ISNUMBER(V141/V$22),V141/V$22,""),"")</f>
        <v/>
      </c>
      <c r="AL141" s="144" t="str">
        <f>IF('Innovation potential'!$A141=2,IF(ISNUMBER(W141/W$22),W141/W$22,""),"")</f>
        <v/>
      </c>
      <c r="AM141" s="144" t="str">
        <f>IF('Innovation potential'!$A141=2,IF(ISNUMBER(X141/X$22),X141/X$22,""),"")</f>
        <v/>
      </c>
      <c r="AO141" s="144" t="str">
        <f>IF('Innovation potential'!$A141=2,IF(ISNUMBER(U141/J141),U141/J141,""),"")</f>
        <v/>
      </c>
      <c r="AP141" s="144" t="str">
        <f>IF('Innovation potential'!$A141=2,IF(ISNUMBER(V141/K141),V141/K141,""),"")</f>
        <v/>
      </c>
      <c r="AQ141" s="144" t="str">
        <f>IF('Innovation potential'!$A141=2,IF(ISNUMBER(W141/L141),W141/L141,""),"")</f>
        <v/>
      </c>
      <c r="AR141" s="144" t="str">
        <f>IF('Innovation potential'!$A141=2,IF(ISNUMBER(X141/M141),X141/M141,""),"")</f>
        <v/>
      </c>
    </row>
    <row r="142" spans="1:44" x14ac:dyDescent="0.2">
      <c r="A142" s="39">
        <f>'Industry selection'!C142</f>
        <v>1</v>
      </c>
      <c r="B142" s="2">
        <v>30.3</v>
      </c>
      <c r="C142" s="2" t="s">
        <v>286</v>
      </c>
      <c r="D142" s="2">
        <f>COUNTIF('Ukraine INN'!$B$6:$B$429,'Innovation potential'!$B142)</f>
        <v>2</v>
      </c>
      <c r="E142" s="9">
        <f ca="1">IF($D142&gt;0,SUMIF('Ukraine INN'!$B$6:$B$429,'Innovation potential'!$B142,'Ukraine INN'!D$6:D$429)/$D142,"")</f>
        <v>71.794871794871796</v>
      </c>
      <c r="F142" s="9">
        <f ca="1">IF($D142&gt;0,SUMIF('Ukraine INN'!$B$6:$B$429,'Innovation potential'!$B142,'Ukraine INN'!E$6:E$429)/$D142,"")</f>
        <v>82.051282051282044</v>
      </c>
      <c r="G142" s="9">
        <f ca="1">IF($D142&gt;0,SUMIF('Ukraine INN'!$B$6:$B$429,'Innovation potential'!$B142,'Ukraine INN'!F$6:F$429)/$D142,"")</f>
        <v>35.897435897435898</v>
      </c>
      <c r="H142" s="9">
        <f ca="1">IF($D142&gt;0,SUMIF('Ukraine INN'!$B$6:$B$429,'Innovation potential'!$B142,'Ukraine INN'!G$6:G$429)/$D142,"")</f>
        <v>30.76923076923077</v>
      </c>
      <c r="J142" s="9">
        <f ca="1">IF($D142&gt;0,SUMIF('Ukraine INN'!$B$6:$B$429,'Innovation potential'!$B142,'Ukraine INN'!I$6:I$429)/$D142,"")</f>
        <v>78.787878787878782</v>
      </c>
      <c r="K142" s="9">
        <f ca="1">IF($D142&gt;0,SUMIF('Ukraine INN'!$B$6:$B$429,'Innovation potential'!$B142,'Ukraine INN'!J$6:J$429)/$D142,"")</f>
        <v>103.03030303030303</v>
      </c>
      <c r="L142" s="9">
        <f ca="1">IF($D142&gt;0,SUMIF('Ukraine INN'!$B$6:$B$429,'Innovation potential'!$B142,'Ukraine INN'!K$6:K$429)/$D142,"")</f>
        <v>54.54545454545454</v>
      </c>
      <c r="M142" s="9">
        <f ca="1">IF($D142&gt;0,SUMIF('Ukraine INN'!$B$6:$B$429,'Innovation potential'!$B142,'Ukraine INN'!L$6:L$429)/$D142,"")</f>
        <v>42.424242424242422</v>
      </c>
      <c r="O142" s="2">
        <f>COUNTIF('REGION INN'!$B$6:$B$429,'Innovation potential'!$B142)</f>
        <v>2</v>
      </c>
      <c r="P142" s="9">
        <f ca="1">IF($O142&gt;0,SUMIF('REGION INN'!$B$6:$B$429,'Innovation potential'!$B142,'REGION INN'!D$6:D$429)/$O142,"")</f>
        <v>0</v>
      </c>
      <c r="Q142" s="9">
        <f ca="1">IF($O142&gt;0,SUMIF('REGION INN'!$B$6:$B$429,'Innovation potential'!$B142,'REGION INN'!E$6:E$429)/$O142,"")</f>
        <v>0</v>
      </c>
      <c r="R142" s="9">
        <f ca="1">IF($O142&gt;0,SUMIF('REGION INN'!$B$6:$B$429,'Innovation potential'!$B142,'REGION INN'!F$6:F$429)/$O142,"")</f>
        <v>0</v>
      </c>
      <c r="S142" s="9">
        <f ca="1">IF($O142&gt;0,SUMIF('REGION INN'!$B$6:$B$429,'Innovation potential'!$B142,'REGION INN'!G$6:G$429)/$O142,"")</f>
        <v>0</v>
      </c>
      <c r="U142" s="9">
        <f ca="1">IF($O142&gt;0,SUMIF('REGION INN'!$B$6:$B$429,'Innovation potential'!$B142,'REGION INN'!I$6:I$429)/$O142,"")</f>
        <v>0</v>
      </c>
      <c r="V142" s="9">
        <f ca="1">IF($O142&gt;0,SUMIF('REGION INN'!$B$6:$B$429,'Innovation potential'!$B142,'REGION INN'!J$6:J$429)/$O142,"")</f>
        <v>0</v>
      </c>
      <c r="W142" s="9">
        <f ca="1">IF($O142&gt;0,SUMIF('REGION INN'!$B$6:$B$429,'Innovation potential'!$B142,'REGION INN'!K$6:K$429)/$O142,"")</f>
        <v>0</v>
      </c>
      <c r="X142" s="9">
        <f ca="1">IF($O142&gt;0,SUMIF('REGION INN'!$B$6:$B$429,'Innovation potential'!$B142,'REGION INN'!L$6:L$429)/$O142,"")</f>
        <v>0</v>
      </c>
      <c r="Z142" s="144" t="str">
        <f>IF('Innovation potential'!$A142=2,IF(ISNUMBER(P142/P$22),P142/P$22,""),"")</f>
        <v/>
      </c>
      <c r="AA142" s="144" t="str">
        <f>IF('Innovation potential'!$A142=2,IF(ISNUMBER(Q142/Q$22),Q142/Q$22,""),"")</f>
        <v/>
      </c>
      <c r="AB142" s="144" t="str">
        <f>IF('Innovation potential'!$A142=2,IF(ISNUMBER(R142/R$22),R142/R$22,""),"")</f>
        <v/>
      </c>
      <c r="AC142" s="144" t="str">
        <f>IF('Innovation potential'!$A142=2,IF(ISNUMBER(S142/S$22),S142/S$22,""),"")</f>
        <v/>
      </c>
      <c r="AE142" s="144" t="str">
        <f>IF('Innovation potential'!$A142=2,IF(ISNUMBER(P142/E142),P142/E142,""),"")</f>
        <v/>
      </c>
      <c r="AF142" s="144" t="str">
        <f>IF('Innovation potential'!$A142=2,IF(ISNUMBER(Q142/F142),Q142/F142,""),"")</f>
        <v/>
      </c>
      <c r="AG142" s="144" t="str">
        <f>IF('Innovation potential'!$A142=2,IF(ISNUMBER(R142/G142),R142/G142,""),"")</f>
        <v/>
      </c>
      <c r="AH142" s="144" t="str">
        <f>IF('Innovation potential'!$A142=2,IF(ISNUMBER(S142/H142),S142/H142,""),"")</f>
        <v/>
      </c>
      <c r="AJ142" s="144" t="str">
        <f>IF('Innovation potential'!$A142=2,IF(ISNUMBER(U142/U$22),U142/U$22,""),"")</f>
        <v/>
      </c>
      <c r="AK142" s="144" t="str">
        <f>IF('Innovation potential'!$A142=2,IF(ISNUMBER(V142/V$22),V142/V$22,""),"")</f>
        <v/>
      </c>
      <c r="AL142" s="144" t="str">
        <f>IF('Innovation potential'!$A142=2,IF(ISNUMBER(W142/W$22),W142/W$22,""),"")</f>
        <v/>
      </c>
      <c r="AM142" s="144" t="str">
        <f>IF('Innovation potential'!$A142=2,IF(ISNUMBER(X142/X$22),X142/X$22,""),"")</f>
        <v/>
      </c>
      <c r="AO142" s="144" t="str">
        <f>IF('Innovation potential'!$A142=2,IF(ISNUMBER(U142/J142),U142/J142,""),"")</f>
        <v/>
      </c>
      <c r="AP142" s="144" t="str">
        <f>IF('Innovation potential'!$A142=2,IF(ISNUMBER(V142/K142),V142/K142,""),"")</f>
        <v/>
      </c>
      <c r="AQ142" s="144" t="str">
        <f>IF('Innovation potential'!$A142=2,IF(ISNUMBER(W142/L142),W142/L142,""),"")</f>
        <v/>
      </c>
      <c r="AR142" s="144" t="str">
        <f>IF('Innovation potential'!$A142=2,IF(ISNUMBER(X142/M142),X142/M142,""),"")</f>
        <v/>
      </c>
    </row>
    <row r="143" spans="1:44" x14ac:dyDescent="0.2">
      <c r="A143" s="39">
        <f>'Industry selection'!C143</f>
        <v>1</v>
      </c>
      <c r="B143" s="2">
        <v>30.4</v>
      </c>
      <c r="C143" s="2" t="s">
        <v>288</v>
      </c>
      <c r="D143" s="2">
        <f>COUNTIF('Ukraine INN'!$B$6:$B$429,'Innovation potential'!$B143)</f>
        <v>2</v>
      </c>
      <c r="E143" s="9">
        <f ca="1">IF($D143&gt;0,SUMIF('Ukraine INN'!$B$6:$B$429,'Innovation potential'!$B143,'Ukraine INN'!D$6:D$429)/$D143,"")</f>
        <v>80</v>
      </c>
      <c r="F143" s="9">
        <f ca="1">IF($D143&gt;0,SUMIF('Ukraine INN'!$B$6:$B$429,'Innovation potential'!$B143,'Ukraine INN'!E$6:E$429)/$D143,"")</f>
        <v>80</v>
      </c>
      <c r="G143" s="9">
        <f ca="1">IF($D143&gt;0,SUMIF('Ukraine INN'!$B$6:$B$429,'Innovation potential'!$B143,'Ukraine INN'!F$6:F$429)/$D143,"")</f>
        <v>20</v>
      </c>
      <c r="H143" s="9">
        <f ca="1">IF($D143&gt;0,SUMIF('Ukraine INN'!$B$6:$B$429,'Innovation potential'!$B143,'Ukraine INN'!G$6:G$429)/$D143,"")</f>
        <v>20</v>
      </c>
      <c r="J143" s="9">
        <f ca="1">IF($D143&gt;0,SUMIF('Ukraine INN'!$B$6:$B$429,'Innovation potential'!$B143,'Ukraine INN'!I$6:I$429)/$D143,"")</f>
        <v>133.33333333333331</v>
      </c>
      <c r="K143" s="9">
        <f ca="1">IF($D143&gt;0,SUMIF('Ukraine INN'!$B$6:$B$429,'Innovation potential'!$B143,'Ukraine INN'!J$6:J$429)/$D143,"")</f>
        <v>93.333333333333329</v>
      </c>
      <c r="L143" s="9">
        <f ca="1">IF($D143&gt;0,SUMIF('Ukraine INN'!$B$6:$B$429,'Innovation potential'!$B143,'Ukraine INN'!K$6:K$429)/$D143,"")</f>
        <v>40</v>
      </c>
      <c r="M143" s="9">
        <f ca="1">IF($D143&gt;0,SUMIF('Ukraine INN'!$B$6:$B$429,'Innovation potential'!$B143,'Ukraine INN'!L$6:L$429)/$D143,"")</f>
        <v>53.333333333333336</v>
      </c>
      <c r="O143" s="2">
        <f>COUNTIF('REGION INN'!$B$6:$B$429,'Innovation potential'!$B143)</f>
        <v>2</v>
      </c>
      <c r="P143" s="9">
        <f ca="1">IF($O143&gt;0,SUMIF('REGION INN'!$B$6:$B$429,'Innovation potential'!$B143,'REGION INN'!D$6:D$429)/$O143,"")</f>
        <v>0</v>
      </c>
      <c r="Q143" s="9">
        <f ca="1">IF($O143&gt;0,SUMIF('REGION INN'!$B$6:$B$429,'Innovation potential'!$B143,'REGION INN'!E$6:E$429)/$O143,"")</f>
        <v>0</v>
      </c>
      <c r="R143" s="9">
        <f ca="1">IF($O143&gt;0,SUMIF('REGION INN'!$B$6:$B$429,'Innovation potential'!$B143,'REGION INN'!F$6:F$429)/$O143,"")</f>
        <v>0</v>
      </c>
      <c r="S143" s="9">
        <f ca="1">IF($O143&gt;0,SUMIF('REGION INN'!$B$6:$B$429,'Innovation potential'!$B143,'REGION INN'!G$6:G$429)/$O143,"")</f>
        <v>0</v>
      </c>
      <c r="U143" s="9">
        <f ca="1">IF($O143&gt;0,SUMIF('REGION INN'!$B$6:$B$429,'Innovation potential'!$B143,'REGION INN'!I$6:I$429)/$O143,"")</f>
        <v>0</v>
      </c>
      <c r="V143" s="9">
        <f ca="1">IF($O143&gt;0,SUMIF('REGION INN'!$B$6:$B$429,'Innovation potential'!$B143,'REGION INN'!J$6:J$429)/$O143,"")</f>
        <v>0</v>
      </c>
      <c r="W143" s="9">
        <f ca="1">IF($O143&gt;0,SUMIF('REGION INN'!$B$6:$B$429,'Innovation potential'!$B143,'REGION INN'!K$6:K$429)/$O143,"")</f>
        <v>0</v>
      </c>
      <c r="X143" s="9">
        <f ca="1">IF($O143&gt;0,SUMIF('REGION INN'!$B$6:$B$429,'Innovation potential'!$B143,'REGION INN'!L$6:L$429)/$O143,"")</f>
        <v>0</v>
      </c>
      <c r="Z143" s="144" t="str">
        <f>IF('Innovation potential'!$A143=2,IF(ISNUMBER(P143/P$22),P143/P$22,""),"")</f>
        <v/>
      </c>
      <c r="AA143" s="144" t="str">
        <f>IF('Innovation potential'!$A143=2,IF(ISNUMBER(Q143/Q$22),Q143/Q$22,""),"")</f>
        <v/>
      </c>
      <c r="AB143" s="144" t="str">
        <f>IF('Innovation potential'!$A143=2,IF(ISNUMBER(R143/R$22),R143/R$22,""),"")</f>
        <v/>
      </c>
      <c r="AC143" s="144" t="str">
        <f>IF('Innovation potential'!$A143=2,IF(ISNUMBER(S143/S$22),S143/S$22,""),"")</f>
        <v/>
      </c>
      <c r="AE143" s="144" t="str">
        <f>IF('Innovation potential'!$A143=2,IF(ISNUMBER(P143/E143),P143/E143,""),"")</f>
        <v/>
      </c>
      <c r="AF143" s="144" t="str">
        <f>IF('Innovation potential'!$A143=2,IF(ISNUMBER(Q143/F143),Q143/F143,""),"")</f>
        <v/>
      </c>
      <c r="AG143" s="144" t="str">
        <f>IF('Innovation potential'!$A143=2,IF(ISNUMBER(R143/G143),R143/G143,""),"")</f>
        <v/>
      </c>
      <c r="AH143" s="144" t="str">
        <f>IF('Innovation potential'!$A143=2,IF(ISNUMBER(S143/H143),S143/H143,""),"")</f>
        <v/>
      </c>
      <c r="AJ143" s="144" t="str">
        <f>IF('Innovation potential'!$A143=2,IF(ISNUMBER(U143/U$22),U143/U$22,""),"")</f>
        <v/>
      </c>
      <c r="AK143" s="144" t="str">
        <f>IF('Innovation potential'!$A143=2,IF(ISNUMBER(V143/V$22),V143/V$22,""),"")</f>
        <v/>
      </c>
      <c r="AL143" s="144" t="str">
        <f>IF('Innovation potential'!$A143=2,IF(ISNUMBER(W143/W$22),W143/W$22,""),"")</f>
        <v/>
      </c>
      <c r="AM143" s="144" t="str">
        <f>IF('Innovation potential'!$A143=2,IF(ISNUMBER(X143/X$22),X143/X$22,""),"")</f>
        <v/>
      </c>
      <c r="AO143" s="144" t="str">
        <f>IF('Innovation potential'!$A143=2,IF(ISNUMBER(U143/J143),U143/J143,""),"")</f>
        <v/>
      </c>
      <c r="AP143" s="144" t="str">
        <f>IF('Innovation potential'!$A143=2,IF(ISNUMBER(V143/K143),V143/K143,""),"")</f>
        <v/>
      </c>
      <c r="AQ143" s="144" t="str">
        <f>IF('Innovation potential'!$A143=2,IF(ISNUMBER(W143/L143),W143/L143,""),"")</f>
        <v/>
      </c>
      <c r="AR143" s="144" t="str">
        <f>IF('Innovation potential'!$A143=2,IF(ISNUMBER(X143/M143),X143/M143,""),"")</f>
        <v/>
      </c>
    </row>
    <row r="144" spans="1:44" x14ac:dyDescent="0.2">
      <c r="A144" s="39">
        <f>'Industry selection'!C144</f>
        <v>1</v>
      </c>
      <c r="B144" s="2">
        <v>30.9</v>
      </c>
      <c r="C144" s="2" t="s">
        <v>290</v>
      </c>
      <c r="D144" s="2">
        <f>COUNTIF('Ukraine INN'!$B$6:$B$429,'Innovation potential'!$B144)</f>
        <v>1</v>
      </c>
      <c r="E144" s="9">
        <f ca="1">IF($D144&gt;0,SUMIF('Ukraine INN'!$B$6:$B$429,'Innovation potential'!$B144,'Ukraine INN'!D$6:D$429)/$D144,"")</f>
        <v>23.076923076923077</v>
      </c>
      <c r="F144" s="9">
        <f ca="1">IF($D144&gt;0,SUMIF('Ukraine INN'!$B$6:$B$429,'Innovation potential'!$B144,'Ukraine INN'!E$6:E$429)/$D144,"")</f>
        <v>30.76923076923077</v>
      </c>
      <c r="G144" s="9">
        <f ca="1">IF($D144&gt;0,SUMIF('Ukraine INN'!$B$6:$B$429,'Innovation potential'!$B144,'Ukraine INN'!F$6:F$429)/$D144,"")</f>
        <v>15.384615384615385</v>
      </c>
      <c r="H144" s="9">
        <f ca="1">IF($D144&gt;0,SUMIF('Ukraine INN'!$B$6:$B$429,'Innovation potential'!$B144,'Ukraine INN'!G$6:G$429)/$D144,"")</f>
        <v>7.6923076923076925</v>
      </c>
      <c r="J144" s="9">
        <f ca="1">IF($D144&gt;0,SUMIF('Ukraine INN'!$B$6:$B$429,'Innovation potential'!$B144,'Ukraine INN'!I$6:I$429)/$D144,"")</f>
        <v>30.76923076923077</v>
      </c>
      <c r="K144" s="9">
        <f ca="1">IF($D144&gt;0,SUMIF('Ukraine INN'!$B$6:$B$429,'Innovation potential'!$B144,'Ukraine INN'!J$6:J$429)/$D144,"")</f>
        <v>30.76923076923077</v>
      </c>
      <c r="L144" s="9">
        <f ca="1">IF($D144&gt;0,SUMIF('Ukraine INN'!$B$6:$B$429,'Innovation potential'!$B144,'Ukraine INN'!K$6:K$429)/$D144,"")</f>
        <v>23.076923076923077</v>
      </c>
      <c r="M144" s="9">
        <f ca="1">IF($D144&gt;0,SUMIF('Ukraine INN'!$B$6:$B$429,'Innovation potential'!$B144,'Ukraine INN'!L$6:L$429)/$D144,"")</f>
        <v>23.076923076923077</v>
      </c>
      <c r="O144" s="2">
        <f>COUNTIF('REGION INN'!$B$6:$B$429,'Innovation potential'!$B144)</f>
        <v>1</v>
      </c>
      <c r="P144" s="9">
        <f ca="1">IF($O144&gt;0,SUMIF('REGION INN'!$B$6:$B$429,'Innovation potential'!$B144,'REGION INN'!D$6:D$429)/$O144,"")</f>
        <v>0</v>
      </c>
      <c r="Q144" s="9">
        <f ca="1">IF($O144&gt;0,SUMIF('REGION INN'!$B$6:$B$429,'Innovation potential'!$B144,'REGION INN'!E$6:E$429)/$O144,"")</f>
        <v>0</v>
      </c>
      <c r="R144" s="9">
        <f ca="1">IF($O144&gt;0,SUMIF('REGION INN'!$B$6:$B$429,'Innovation potential'!$B144,'REGION INN'!F$6:F$429)/$O144,"")</f>
        <v>0</v>
      </c>
      <c r="S144" s="9">
        <f ca="1">IF($O144&gt;0,SUMIF('REGION INN'!$B$6:$B$429,'Innovation potential'!$B144,'REGION INN'!G$6:G$429)/$O144,"")</f>
        <v>0</v>
      </c>
      <c r="U144" s="9">
        <f ca="1">IF($O144&gt;0,SUMIF('REGION INN'!$B$6:$B$429,'Innovation potential'!$B144,'REGION INN'!I$6:I$429)/$O144,"")</f>
        <v>0</v>
      </c>
      <c r="V144" s="9">
        <f ca="1">IF($O144&gt;0,SUMIF('REGION INN'!$B$6:$B$429,'Innovation potential'!$B144,'REGION INN'!J$6:J$429)/$O144,"")</f>
        <v>0</v>
      </c>
      <c r="W144" s="9">
        <f ca="1">IF($O144&gt;0,SUMIF('REGION INN'!$B$6:$B$429,'Innovation potential'!$B144,'REGION INN'!K$6:K$429)/$O144,"")</f>
        <v>0</v>
      </c>
      <c r="X144" s="9">
        <f ca="1">IF($O144&gt;0,SUMIF('REGION INN'!$B$6:$B$429,'Innovation potential'!$B144,'REGION INN'!L$6:L$429)/$O144,"")</f>
        <v>0</v>
      </c>
      <c r="Z144" s="144" t="str">
        <f>IF('Innovation potential'!$A144=2,IF(ISNUMBER(P144/P$22),P144/P$22,""),"")</f>
        <v/>
      </c>
      <c r="AA144" s="144" t="str">
        <f>IF('Innovation potential'!$A144=2,IF(ISNUMBER(Q144/Q$22),Q144/Q$22,""),"")</f>
        <v/>
      </c>
      <c r="AB144" s="144" t="str">
        <f>IF('Innovation potential'!$A144=2,IF(ISNUMBER(R144/R$22),R144/R$22,""),"")</f>
        <v/>
      </c>
      <c r="AC144" s="144" t="str">
        <f>IF('Innovation potential'!$A144=2,IF(ISNUMBER(S144/S$22),S144/S$22,""),"")</f>
        <v/>
      </c>
      <c r="AE144" s="144" t="str">
        <f>IF('Innovation potential'!$A144=2,IF(ISNUMBER(P144/E144),P144/E144,""),"")</f>
        <v/>
      </c>
      <c r="AF144" s="144" t="str">
        <f>IF('Innovation potential'!$A144=2,IF(ISNUMBER(Q144/F144),Q144/F144,""),"")</f>
        <v/>
      </c>
      <c r="AG144" s="144" t="str">
        <f>IF('Innovation potential'!$A144=2,IF(ISNUMBER(R144/G144),R144/G144,""),"")</f>
        <v/>
      </c>
      <c r="AH144" s="144" t="str">
        <f>IF('Innovation potential'!$A144=2,IF(ISNUMBER(S144/H144),S144/H144,""),"")</f>
        <v/>
      </c>
      <c r="AJ144" s="144" t="str">
        <f>IF('Innovation potential'!$A144=2,IF(ISNUMBER(U144/U$22),U144/U$22,""),"")</f>
        <v/>
      </c>
      <c r="AK144" s="144" t="str">
        <f>IF('Innovation potential'!$A144=2,IF(ISNUMBER(V144/V$22),V144/V$22,""),"")</f>
        <v/>
      </c>
      <c r="AL144" s="144" t="str">
        <f>IF('Innovation potential'!$A144=2,IF(ISNUMBER(W144/W$22),W144/W$22,""),"")</f>
        <v/>
      </c>
      <c r="AM144" s="144" t="str">
        <f>IF('Innovation potential'!$A144=2,IF(ISNUMBER(X144/X$22),X144/X$22,""),"")</f>
        <v/>
      </c>
      <c r="AO144" s="144" t="str">
        <f>IF('Innovation potential'!$A144=2,IF(ISNUMBER(U144/J144),U144/J144,""),"")</f>
        <v/>
      </c>
      <c r="AP144" s="144" t="str">
        <f>IF('Innovation potential'!$A144=2,IF(ISNUMBER(V144/K144),V144/K144,""),"")</f>
        <v/>
      </c>
      <c r="AQ144" s="144" t="str">
        <f>IF('Innovation potential'!$A144=2,IF(ISNUMBER(W144/L144),W144/L144,""),"")</f>
        <v/>
      </c>
      <c r="AR144" s="144" t="str">
        <f>IF('Innovation potential'!$A144=2,IF(ISNUMBER(X144/M144),X144/M144,""),"")</f>
        <v/>
      </c>
    </row>
    <row r="145" spans="1:44" x14ac:dyDescent="0.2">
      <c r="A145" s="39">
        <f>'Industry selection'!C145</f>
        <v>2</v>
      </c>
      <c r="B145" s="2">
        <v>31</v>
      </c>
      <c r="C145" s="2" t="s">
        <v>292</v>
      </c>
      <c r="D145" s="2">
        <f>COUNTIF('Ukraine INN'!$B$6:$B$429,'Innovation potential'!$B145)</f>
        <v>2</v>
      </c>
      <c r="E145" s="9">
        <f ca="1">IF($D145&gt;0,SUMIF('Ukraine INN'!$B$6:$B$429,'Innovation potential'!$B145,'Ukraine INN'!D$6:D$429)/$D145,"")</f>
        <v>17.721518987341771</v>
      </c>
      <c r="F145" s="9">
        <f ca="1">IF($D145&gt;0,SUMIF('Ukraine INN'!$B$6:$B$429,'Innovation potential'!$B145,'Ukraine INN'!E$6:E$429)/$D145,"")</f>
        <v>20.253164556962027</v>
      </c>
      <c r="G145" s="9">
        <f ca="1">IF($D145&gt;0,SUMIF('Ukraine INN'!$B$6:$B$429,'Innovation potential'!$B145,'Ukraine INN'!F$6:F$429)/$D145,"")</f>
        <v>9.113924050632912</v>
      </c>
      <c r="H145" s="9">
        <f ca="1">IF($D145&gt;0,SUMIF('Ukraine INN'!$B$6:$B$429,'Innovation potential'!$B145,'Ukraine INN'!G$6:G$429)/$D145,"")</f>
        <v>20.759493670886076</v>
      </c>
      <c r="J145" s="9">
        <f ca="1">IF($D145&gt;0,SUMIF('Ukraine INN'!$B$6:$B$429,'Innovation potential'!$B145,'Ukraine INN'!I$6:I$429)/$D145,"")</f>
        <v>18.867924528301888</v>
      </c>
      <c r="K145" s="9">
        <f ca="1">IF($D145&gt;0,SUMIF('Ukraine INN'!$B$6:$B$429,'Innovation potential'!$B145,'Ukraine INN'!J$6:J$429)/$D145,"")</f>
        <v>20.754716981132077</v>
      </c>
      <c r="L145" s="9">
        <f ca="1">IF($D145&gt;0,SUMIF('Ukraine INN'!$B$6:$B$429,'Innovation potential'!$B145,'Ukraine INN'!K$6:K$429)/$D145,"")</f>
        <v>15.09433962264151</v>
      </c>
      <c r="M145" s="9">
        <f ca="1">IF($D145&gt;0,SUMIF('Ukraine INN'!$B$6:$B$429,'Innovation potential'!$B145,'Ukraine INN'!L$6:L$429)/$D145,"")</f>
        <v>28.930817610062892</v>
      </c>
      <c r="O145" s="2">
        <f>COUNTIF('REGION INN'!$B$6:$B$429,'Innovation potential'!$B145)</f>
        <v>2</v>
      </c>
      <c r="P145" s="9">
        <f ca="1">IF($O145&gt;0,SUMIF('REGION INN'!$B$6:$B$429,'Innovation potential'!$B145,'REGION INN'!D$6:D$429)/$O145,"")</f>
        <v>40</v>
      </c>
      <c r="Q145" s="9">
        <f ca="1">IF($O145&gt;0,SUMIF('REGION INN'!$B$6:$B$429,'Innovation potential'!$B145,'REGION INN'!E$6:E$429)/$O145,"")</f>
        <v>20</v>
      </c>
      <c r="R145" s="9">
        <f ca="1">IF($O145&gt;0,SUMIF('REGION INN'!$B$6:$B$429,'Innovation potential'!$B145,'REGION INN'!F$6:F$429)/$O145,"")</f>
        <v>20</v>
      </c>
      <c r="S145" s="9">
        <f ca="1">IF($O145&gt;0,SUMIF('REGION INN'!$B$6:$B$429,'Innovation potential'!$B145,'REGION INN'!G$6:G$429)/$O145,"")</f>
        <v>60</v>
      </c>
      <c r="U145" s="9">
        <f ca="1">IF($O145&gt;0,SUMIF('REGION INN'!$B$6:$B$429,'Innovation potential'!$B145,'REGION INN'!I$6:I$429)/$O145,"")</f>
        <v>40</v>
      </c>
      <c r="V145" s="9">
        <f ca="1">IF($O145&gt;0,SUMIF('REGION INN'!$B$6:$B$429,'Innovation potential'!$B145,'REGION INN'!J$6:J$429)/$O145,"")</f>
        <v>20</v>
      </c>
      <c r="W145" s="9">
        <f ca="1">IF($O145&gt;0,SUMIF('REGION INN'!$B$6:$B$429,'Innovation potential'!$B145,'REGION INN'!K$6:K$429)/$O145,"")</f>
        <v>20</v>
      </c>
      <c r="X145" s="9">
        <f ca="1">IF($O145&gt;0,SUMIF('REGION INN'!$B$6:$B$429,'Innovation potential'!$B145,'REGION INN'!L$6:L$429)/$O145,"")</f>
        <v>0</v>
      </c>
      <c r="Z145" s="144">
        <f ca="1">IF('Innovation potential'!$A145=2,IF(ISNUMBER(P145/P$22),P145/P$22,""),"")</f>
        <v>5.6408138898562257</v>
      </c>
      <c r="AA145" s="144">
        <f ca="1">IF('Innovation potential'!$A145=2,IF(ISNUMBER(Q145/Q$22),Q145/Q$22,""),"")</f>
        <v>2.4049535868825109</v>
      </c>
      <c r="AB145" s="144">
        <f ca="1">IF('Innovation potential'!$A145=2,IF(ISNUMBER(R145/R$22),R145/R$22,""),"")</f>
        <v>5.8395738244792694</v>
      </c>
      <c r="AC145" s="144">
        <f ca="1">IF('Innovation potential'!$A145=2,IF(ISNUMBER(S145/S$22),S145/S$22,""),"")</f>
        <v>7.5121859675094278</v>
      </c>
      <c r="AE145" s="144">
        <f ca="1">IF('Innovation potential'!$A145=2,IF(ISNUMBER(P145/E145),P145/E145,""),"")</f>
        <v>2.2571428571428571</v>
      </c>
      <c r="AF145" s="144">
        <f ca="1">IF('Innovation potential'!$A145=2,IF(ISNUMBER(Q145/F145),Q145/F145,""),"")</f>
        <v>0.98749999999999993</v>
      </c>
      <c r="AG145" s="144">
        <f ca="1">IF('Innovation potential'!$A145=2,IF(ISNUMBER(R145/G145),R145/G145,""),"")</f>
        <v>2.1944444444444442</v>
      </c>
      <c r="AH145" s="144">
        <f ca="1">IF('Innovation potential'!$A145=2,IF(ISNUMBER(S145/H145),S145/H145,""),"")</f>
        <v>2.8902439024390243</v>
      </c>
      <c r="AJ145" s="144">
        <f ca="1">IF('Innovation potential'!$A145=2,IF(ISNUMBER(U145/U$22),U145/U$22,""),"")</f>
        <v>2.8925283889009581</v>
      </c>
      <c r="AK145" s="144">
        <f ca="1">IF('Innovation potential'!$A145=2,IF(ISNUMBER(V145/V$22),V145/V$22,""),"")</f>
        <v>1.3908978215109593</v>
      </c>
      <c r="AL145" s="144">
        <f ca="1">IF('Innovation potential'!$A145=2,IF(ISNUMBER(W145/W$22),W145/W$22,""),"")</f>
        <v>2.1021838512989133</v>
      </c>
      <c r="AM145" s="144">
        <f ca="1">IF('Innovation potential'!$A145=2,IF(ISNUMBER(X145/X$22),X145/X$22,""),"")</f>
        <v>0</v>
      </c>
      <c r="AO145" s="144">
        <f ca="1">IF('Innovation potential'!$A145=2,IF(ISNUMBER(U145/J145),U145/J145,""),"")</f>
        <v>2.1199999999999997</v>
      </c>
      <c r="AP145" s="144">
        <f ca="1">IF('Innovation potential'!$A145=2,IF(ISNUMBER(V145/K145),V145/K145,""),"")</f>
        <v>0.96363636363636351</v>
      </c>
      <c r="AQ145" s="144">
        <f ca="1">IF('Innovation potential'!$A145=2,IF(ISNUMBER(W145/L145),W145/L145,""),"")</f>
        <v>1.325</v>
      </c>
      <c r="AR145" s="144">
        <f ca="1">IF('Innovation potential'!$A145=2,IF(ISNUMBER(X145/M145),X145/M145,""),"")</f>
        <v>0</v>
      </c>
    </row>
    <row r="146" spans="1:44" x14ac:dyDescent="0.2">
      <c r="A146" s="39" t="str">
        <f>'Industry selection'!C146</f>
        <v/>
      </c>
      <c r="B146" s="2">
        <v>32</v>
      </c>
      <c r="C146" s="2" t="s">
        <v>294</v>
      </c>
      <c r="D146" s="2">
        <f>COUNTIF('Ukraine INN'!$B$6:$B$429,'Innovation potential'!$B146)</f>
        <v>1</v>
      </c>
      <c r="E146" s="9">
        <f ca="1">IF($D146&gt;0,SUMIF('Ukraine INN'!$B$6:$B$429,'Innovation potential'!$B146,'Ukraine INN'!D$6:D$429)/$D146,"")</f>
        <v>8.1272084805653702</v>
      </c>
      <c r="F146" s="9">
        <f ca="1">IF($D146&gt;0,SUMIF('Ukraine INN'!$B$6:$B$429,'Innovation potential'!$B146,'Ukraine INN'!E$6:E$429)/$D146,"")</f>
        <v>10.600706713780919</v>
      </c>
      <c r="G146" s="9">
        <f ca="1">IF($D146&gt;0,SUMIF('Ukraine INN'!$B$6:$B$429,'Innovation potential'!$B146,'Ukraine INN'!F$6:F$429)/$D146,"")</f>
        <v>4.946996466431095</v>
      </c>
      <c r="H146" s="9">
        <f ca="1">IF($D146&gt;0,SUMIF('Ukraine INN'!$B$6:$B$429,'Innovation potential'!$B146,'Ukraine INN'!G$6:G$429)/$D146,"")</f>
        <v>11.307420494699647</v>
      </c>
      <c r="J146" s="9">
        <f ca="1">IF($D146&gt;0,SUMIF('Ukraine INN'!$B$6:$B$429,'Innovation potential'!$B146,'Ukraine INN'!I$6:I$429)/$D146,"")</f>
        <v>12</v>
      </c>
      <c r="K146" s="9">
        <f ca="1">IF($D146&gt;0,SUMIF('Ukraine INN'!$B$6:$B$429,'Innovation potential'!$B146,'Ukraine INN'!J$6:J$429)/$D146,"")</f>
        <v>13.600000000000001</v>
      </c>
      <c r="L146" s="9">
        <f ca="1">IF($D146&gt;0,SUMIF('Ukraine INN'!$B$6:$B$429,'Innovation potential'!$B146,'Ukraine INN'!K$6:K$429)/$D146,"")</f>
        <v>8.7999999999999989</v>
      </c>
      <c r="M146" s="9">
        <f ca="1">IF($D146&gt;0,SUMIF('Ukraine INN'!$B$6:$B$429,'Innovation potential'!$B146,'Ukraine INN'!L$6:L$429)/$D146,"")</f>
        <v>16</v>
      </c>
      <c r="O146" s="2">
        <f>COUNTIF('REGION INN'!$B$6:$B$429,'Innovation potential'!$B146)</f>
        <v>1</v>
      </c>
      <c r="P146" s="9">
        <f ca="1">IF($O146&gt;0,SUMIF('REGION INN'!$B$6:$B$429,'Innovation potential'!$B146,'REGION INN'!D$6:D$429)/$O146,"")</f>
        <v>0</v>
      </c>
      <c r="Q146" s="9">
        <f ca="1">IF($O146&gt;0,SUMIF('REGION INN'!$B$6:$B$429,'Innovation potential'!$B146,'REGION INN'!E$6:E$429)/$O146,"")</f>
        <v>0</v>
      </c>
      <c r="R146" s="9">
        <f ca="1">IF($O146&gt;0,SUMIF('REGION INN'!$B$6:$B$429,'Innovation potential'!$B146,'REGION INN'!F$6:F$429)/$O146,"")</f>
        <v>0</v>
      </c>
      <c r="S146" s="9">
        <f ca="1">IF($O146&gt;0,SUMIF('REGION INN'!$B$6:$B$429,'Innovation potential'!$B146,'REGION INN'!G$6:G$429)/$O146,"")</f>
        <v>11.111111111111111</v>
      </c>
      <c r="U146" s="9">
        <f ca="1">IF($O146&gt;0,SUMIF('REGION INN'!$B$6:$B$429,'Innovation potential'!$B146,'REGION INN'!I$6:I$429)/$O146,"")</f>
        <v>11.111111111111111</v>
      </c>
      <c r="V146" s="9">
        <f ca="1">IF($O146&gt;0,SUMIF('REGION INN'!$B$6:$B$429,'Innovation potential'!$B146,'REGION INN'!J$6:J$429)/$O146,"")</f>
        <v>11.111111111111111</v>
      </c>
      <c r="W146" s="9">
        <f ca="1">IF($O146&gt;0,SUMIF('REGION INN'!$B$6:$B$429,'Innovation potential'!$B146,'REGION INN'!K$6:K$429)/$O146,"")</f>
        <v>11.111111111111111</v>
      </c>
      <c r="X146" s="9">
        <f ca="1">IF($O146&gt;0,SUMIF('REGION INN'!$B$6:$B$429,'Innovation potential'!$B146,'REGION INN'!L$6:L$429)/$O146,"")</f>
        <v>22.222222222222221</v>
      </c>
      <c r="Z146" s="144" t="str">
        <f>IF('Innovation potential'!$A146=2,IF(ISNUMBER(P146/P$22),P146/P$22,""),"")</f>
        <v/>
      </c>
      <c r="AA146" s="144" t="str">
        <f>IF('Innovation potential'!$A146=2,IF(ISNUMBER(Q146/Q$22),Q146/Q$22,""),"")</f>
        <v/>
      </c>
      <c r="AB146" s="144" t="str">
        <f>IF('Innovation potential'!$A146=2,IF(ISNUMBER(R146/R$22),R146/R$22,""),"")</f>
        <v/>
      </c>
      <c r="AC146" s="144" t="str">
        <f>IF('Innovation potential'!$A146=2,IF(ISNUMBER(S146/S$22),S146/S$22,""),"")</f>
        <v/>
      </c>
      <c r="AE146" s="144" t="str">
        <f>IF('Innovation potential'!$A146=2,IF(ISNUMBER(P146/E146),P146/E146,""),"")</f>
        <v/>
      </c>
      <c r="AF146" s="144" t="str">
        <f>IF('Innovation potential'!$A146=2,IF(ISNUMBER(Q146/F146),Q146/F146,""),"")</f>
        <v/>
      </c>
      <c r="AG146" s="144" t="str">
        <f>IF('Innovation potential'!$A146=2,IF(ISNUMBER(R146/G146),R146/G146,""),"")</f>
        <v/>
      </c>
      <c r="AH146" s="144" t="str">
        <f>IF('Innovation potential'!$A146=2,IF(ISNUMBER(S146/H146),S146/H146,""),"")</f>
        <v/>
      </c>
      <c r="AJ146" s="144" t="str">
        <f>IF('Innovation potential'!$A146=2,IF(ISNUMBER(U146/U$22),U146/U$22,""),"")</f>
        <v/>
      </c>
      <c r="AK146" s="144" t="str">
        <f>IF('Innovation potential'!$A146=2,IF(ISNUMBER(V146/V$22),V146/V$22,""),"")</f>
        <v/>
      </c>
      <c r="AL146" s="144" t="str">
        <f>IF('Innovation potential'!$A146=2,IF(ISNUMBER(W146/W$22),W146/W$22,""),"")</f>
        <v/>
      </c>
      <c r="AM146" s="144" t="str">
        <f>IF('Innovation potential'!$A146=2,IF(ISNUMBER(X146/X$22),X146/X$22,""),"")</f>
        <v/>
      </c>
      <c r="AO146" s="144" t="str">
        <f>IF('Innovation potential'!$A146=2,IF(ISNUMBER(U146/J146),U146/J146,""),"")</f>
        <v/>
      </c>
      <c r="AP146" s="144" t="str">
        <f>IF('Innovation potential'!$A146=2,IF(ISNUMBER(V146/K146),V146/K146,""),"")</f>
        <v/>
      </c>
      <c r="AQ146" s="144" t="str">
        <f>IF('Innovation potential'!$A146=2,IF(ISNUMBER(W146/L146),W146/L146,""),"")</f>
        <v/>
      </c>
      <c r="AR146" s="144" t="str">
        <f>IF('Innovation potential'!$A146=2,IF(ISNUMBER(X146/M146),X146/M146,""),"")</f>
        <v/>
      </c>
    </row>
    <row r="147" spans="1:44" x14ac:dyDescent="0.2">
      <c r="A147" s="39">
        <f>'Industry selection'!C147</f>
        <v>1</v>
      </c>
      <c r="B147" s="2">
        <v>32.1</v>
      </c>
      <c r="C147" s="2" t="s">
        <v>296</v>
      </c>
      <c r="D147" s="2">
        <f>COUNTIF('Ukraine INN'!$B$6:$B$429,'Innovation potential'!$B147)</f>
        <v>1</v>
      </c>
      <c r="E147" s="9">
        <f ca="1">IF($D147&gt;0,SUMIF('Ukraine INN'!$B$6:$B$429,'Innovation potential'!$B147,'Ukraine INN'!D$6:D$429)/$D147,"")</f>
        <v>1.9607843137254901</v>
      </c>
      <c r="F147" s="9">
        <f ca="1">IF($D147&gt;0,SUMIF('Ukraine INN'!$B$6:$B$429,'Innovation potential'!$B147,'Ukraine INN'!E$6:E$429)/$D147,"")</f>
        <v>2.9411764705882351</v>
      </c>
      <c r="G147" s="9">
        <f ca="1">IF($D147&gt;0,SUMIF('Ukraine INN'!$B$6:$B$429,'Innovation potential'!$B147,'Ukraine INN'!F$6:F$429)/$D147,"")</f>
        <v>1.9607843137254901</v>
      </c>
      <c r="H147" s="9">
        <f ca="1">IF($D147&gt;0,SUMIF('Ukraine INN'!$B$6:$B$429,'Innovation potential'!$B147,'Ukraine INN'!G$6:G$429)/$D147,"")</f>
        <v>7.8431372549019605</v>
      </c>
      <c r="J147" s="9">
        <f ca="1">IF($D147&gt;0,SUMIF('Ukraine INN'!$B$6:$B$429,'Innovation potential'!$B147,'Ukraine INN'!I$6:I$429)/$D147,"")</f>
        <v>2.6315789473684208</v>
      </c>
      <c r="K147" s="9">
        <f ca="1">IF($D147&gt;0,SUMIF('Ukraine INN'!$B$6:$B$429,'Innovation potential'!$B147,'Ukraine INN'!J$6:J$429)/$D147,"")</f>
        <v>5.2631578947368416</v>
      </c>
      <c r="L147" s="9">
        <f ca="1">IF($D147&gt;0,SUMIF('Ukraine INN'!$B$6:$B$429,'Innovation potential'!$B147,'Ukraine INN'!K$6:K$429)/$D147,"")</f>
        <v>3.9473684210526314</v>
      </c>
      <c r="M147" s="9">
        <f ca="1">IF($D147&gt;0,SUMIF('Ukraine INN'!$B$6:$B$429,'Innovation potential'!$B147,'Ukraine INN'!L$6:L$429)/$D147,"")</f>
        <v>9.2105263157894726</v>
      </c>
      <c r="O147" s="2">
        <f>COUNTIF('REGION INN'!$B$6:$B$429,'Innovation potential'!$B147)</f>
        <v>1</v>
      </c>
      <c r="P147" s="9">
        <f ca="1">IF($O147&gt;0,SUMIF('REGION INN'!$B$6:$B$429,'Innovation potential'!$B147,'REGION INN'!D$6:D$429)/$O147,"")</f>
        <v>0</v>
      </c>
      <c r="Q147" s="9">
        <f ca="1">IF($O147&gt;0,SUMIF('REGION INN'!$B$6:$B$429,'Innovation potential'!$B147,'REGION INN'!E$6:E$429)/$O147,"")</f>
        <v>0</v>
      </c>
      <c r="R147" s="9">
        <f ca="1">IF($O147&gt;0,SUMIF('REGION INN'!$B$6:$B$429,'Innovation potential'!$B147,'REGION INN'!F$6:F$429)/$O147,"")</f>
        <v>0</v>
      </c>
      <c r="S147" s="9">
        <f ca="1">IF($O147&gt;0,SUMIF('REGION INN'!$B$6:$B$429,'Innovation potential'!$B147,'REGION INN'!G$6:G$429)/$O147,"")</f>
        <v>0</v>
      </c>
      <c r="U147" s="9">
        <f ca="1">IF($O147&gt;0,SUMIF('REGION INN'!$B$6:$B$429,'Innovation potential'!$B147,'REGION INN'!I$6:I$429)/$O147,"")</f>
        <v>0</v>
      </c>
      <c r="V147" s="9">
        <f ca="1">IF($O147&gt;0,SUMIF('REGION INN'!$B$6:$B$429,'Innovation potential'!$B147,'REGION INN'!J$6:J$429)/$O147,"")</f>
        <v>0</v>
      </c>
      <c r="W147" s="9">
        <f ca="1">IF($O147&gt;0,SUMIF('REGION INN'!$B$6:$B$429,'Innovation potential'!$B147,'REGION INN'!K$6:K$429)/$O147,"")</f>
        <v>0</v>
      </c>
      <c r="X147" s="9">
        <f ca="1">IF($O147&gt;0,SUMIF('REGION INN'!$B$6:$B$429,'Innovation potential'!$B147,'REGION INN'!L$6:L$429)/$O147,"")</f>
        <v>0</v>
      </c>
      <c r="Z147" s="144" t="str">
        <f>IF('Innovation potential'!$A147=2,IF(ISNUMBER(P147/P$22),P147/P$22,""),"")</f>
        <v/>
      </c>
      <c r="AA147" s="144" t="str">
        <f>IF('Innovation potential'!$A147=2,IF(ISNUMBER(Q147/Q$22),Q147/Q$22,""),"")</f>
        <v/>
      </c>
      <c r="AB147" s="144" t="str">
        <f>IF('Innovation potential'!$A147=2,IF(ISNUMBER(R147/R$22),R147/R$22,""),"")</f>
        <v/>
      </c>
      <c r="AC147" s="144" t="str">
        <f>IF('Innovation potential'!$A147=2,IF(ISNUMBER(S147/S$22),S147/S$22,""),"")</f>
        <v/>
      </c>
      <c r="AE147" s="144" t="str">
        <f>IF('Innovation potential'!$A147=2,IF(ISNUMBER(P147/E147),P147/E147,""),"")</f>
        <v/>
      </c>
      <c r="AF147" s="144" t="str">
        <f>IF('Innovation potential'!$A147=2,IF(ISNUMBER(Q147/F147),Q147/F147,""),"")</f>
        <v/>
      </c>
      <c r="AG147" s="144" t="str">
        <f>IF('Innovation potential'!$A147=2,IF(ISNUMBER(R147/G147),R147/G147,""),"")</f>
        <v/>
      </c>
      <c r="AH147" s="144" t="str">
        <f>IF('Innovation potential'!$A147=2,IF(ISNUMBER(S147/H147),S147/H147,""),"")</f>
        <v/>
      </c>
      <c r="AJ147" s="144" t="str">
        <f>IF('Innovation potential'!$A147=2,IF(ISNUMBER(U147/U$22),U147/U$22,""),"")</f>
        <v/>
      </c>
      <c r="AK147" s="144" t="str">
        <f>IF('Innovation potential'!$A147=2,IF(ISNUMBER(V147/V$22),V147/V$22,""),"")</f>
        <v/>
      </c>
      <c r="AL147" s="144" t="str">
        <f>IF('Innovation potential'!$A147=2,IF(ISNUMBER(W147/W$22),W147/W$22,""),"")</f>
        <v/>
      </c>
      <c r="AM147" s="144" t="str">
        <f>IF('Innovation potential'!$A147=2,IF(ISNUMBER(X147/X$22),X147/X$22,""),"")</f>
        <v/>
      </c>
      <c r="AO147" s="144" t="str">
        <f>IF('Innovation potential'!$A147=2,IF(ISNUMBER(U147/J147),U147/J147,""),"")</f>
        <v/>
      </c>
      <c r="AP147" s="144" t="str">
        <f>IF('Innovation potential'!$A147=2,IF(ISNUMBER(V147/K147),V147/K147,""),"")</f>
        <v/>
      </c>
      <c r="AQ147" s="144" t="str">
        <f>IF('Innovation potential'!$A147=2,IF(ISNUMBER(W147/L147),W147/L147,""),"")</f>
        <v/>
      </c>
      <c r="AR147" s="144" t="str">
        <f>IF('Innovation potential'!$A147=2,IF(ISNUMBER(X147/M147),X147/M147,""),"")</f>
        <v/>
      </c>
    </row>
    <row r="148" spans="1:44" x14ac:dyDescent="0.2">
      <c r="A148" s="39">
        <f>'Industry selection'!C148</f>
        <v>1</v>
      </c>
      <c r="B148" s="2">
        <v>32.200000000000003</v>
      </c>
      <c r="C148" s="2" t="s">
        <v>298</v>
      </c>
      <c r="D148" s="2">
        <f>COUNTIF('Ukraine INN'!$B$6:$B$429,'Innovation potential'!$B148)</f>
        <v>2</v>
      </c>
      <c r="E148" s="9">
        <f ca="1">IF($D148&gt;0,SUMIF('Ukraine INN'!$B$6:$B$429,'Innovation potential'!$B148,'Ukraine INN'!D$6:D$429)/$D148,"")</f>
        <v>0</v>
      </c>
      <c r="F148" s="9">
        <f ca="1">IF($D148&gt;0,SUMIF('Ukraine INN'!$B$6:$B$429,'Innovation potential'!$B148,'Ukraine INN'!E$6:E$429)/$D148,"")</f>
        <v>0</v>
      </c>
      <c r="G148" s="9">
        <f ca="1">IF($D148&gt;0,SUMIF('Ukraine INN'!$B$6:$B$429,'Innovation potential'!$B148,'Ukraine INN'!F$6:F$429)/$D148,"")</f>
        <v>0</v>
      </c>
      <c r="H148" s="9">
        <f ca="1">IF($D148&gt;0,SUMIF('Ukraine INN'!$B$6:$B$429,'Innovation potential'!$B148,'Ukraine INN'!G$6:G$429)/$D148,"")</f>
        <v>0</v>
      </c>
      <c r="J148" s="9">
        <f ca="1">IF($D148&gt;0,SUMIF('Ukraine INN'!$B$6:$B$429,'Innovation potential'!$B148,'Ukraine INN'!I$6:I$429)/$D148,"")</f>
        <v>0</v>
      </c>
      <c r="K148" s="9">
        <f ca="1">IF($D148&gt;0,SUMIF('Ukraine INN'!$B$6:$B$429,'Innovation potential'!$B148,'Ukraine INN'!J$6:J$429)/$D148,"")</f>
        <v>0</v>
      </c>
      <c r="L148" s="9">
        <f ca="1">IF($D148&gt;0,SUMIF('Ukraine INN'!$B$6:$B$429,'Innovation potential'!$B148,'Ukraine INN'!K$6:K$429)/$D148,"")</f>
        <v>0</v>
      </c>
      <c r="M148" s="9">
        <f ca="1">IF($D148&gt;0,SUMIF('Ukraine INN'!$B$6:$B$429,'Innovation potential'!$B148,'Ukraine INN'!L$6:L$429)/$D148,"")</f>
        <v>0</v>
      </c>
      <c r="O148" s="2">
        <f>COUNTIF('REGION INN'!$B$6:$B$429,'Innovation potential'!$B148)</f>
        <v>2</v>
      </c>
      <c r="P148" s="9">
        <f ca="1">IF($O148&gt;0,SUMIF('REGION INN'!$B$6:$B$429,'Innovation potential'!$B148,'REGION INN'!D$6:D$429)/$O148,"")</f>
        <v>0</v>
      </c>
      <c r="Q148" s="9">
        <f ca="1">IF($O148&gt;0,SUMIF('REGION INN'!$B$6:$B$429,'Innovation potential'!$B148,'REGION INN'!E$6:E$429)/$O148,"")</f>
        <v>0</v>
      </c>
      <c r="R148" s="9">
        <f ca="1">IF($O148&gt;0,SUMIF('REGION INN'!$B$6:$B$429,'Innovation potential'!$B148,'REGION INN'!F$6:F$429)/$O148,"")</f>
        <v>0</v>
      </c>
      <c r="S148" s="9">
        <f ca="1">IF($O148&gt;0,SUMIF('REGION INN'!$B$6:$B$429,'Innovation potential'!$B148,'REGION INN'!G$6:G$429)/$O148,"")</f>
        <v>0</v>
      </c>
      <c r="U148" s="9">
        <f ca="1">IF($O148&gt;0,SUMIF('REGION INN'!$B$6:$B$429,'Innovation potential'!$B148,'REGION INN'!I$6:I$429)/$O148,"")</f>
        <v>0</v>
      </c>
      <c r="V148" s="9">
        <f ca="1">IF($O148&gt;0,SUMIF('REGION INN'!$B$6:$B$429,'Innovation potential'!$B148,'REGION INN'!J$6:J$429)/$O148,"")</f>
        <v>0</v>
      </c>
      <c r="W148" s="9">
        <f ca="1">IF($O148&gt;0,SUMIF('REGION INN'!$B$6:$B$429,'Innovation potential'!$B148,'REGION INN'!K$6:K$429)/$O148,"")</f>
        <v>0</v>
      </c>
      <c r="X148" s="9">
        <f ca="1">IF($O148&gt;0,SUMIF('REGION INN'!$B$6:$B$429,'Innovation potential'!$B148,'REGION INN'!L$6:L$429)/$O148,"")</f>
        <v>0</v>
      </c>
      <c r="Z148" s="144" t="str">
        <f>IF('Innovation potential'!$A148=2,IF(ISNUMBER(P148/P$22),P148/P$22,""),"")</f>
        <v/>
      </c>
      <c r="AA148" s="144" t="str">
        <f>IF('Innovation potential'!$A148=2,IF(ISNUMBER(Q148/Q$22),Q148/Q$22,""),"")</f>
        <v/>
      </c>
      <c r="AB148" s="144" t="str">
        <f>IF('Innovation potential'!$A148=2,IF(ISNUMBER(R148/R$22),R148/R$22,""),"")</f>
        <v/>
      </c>
      <c r="AC148" s="144" t="str">
        <f>IF('Innovation potential'!$A148=2,IF(ISNUMBER(S148/S$22),S148/S$22,""),"")</f>
        <v/>
      </c>
      <c r="AE148" s="144" t="str">
        <f>IF('Innovation potential'!$A148=2,IF(ISNUMBER(P148/E148),P148/E148,""),"")</f>
        <v/>
      </c>
      <c r="AF148" s="144" t="str">
        <f>IF('Innovation potential'!$A148=2,IF(ISNUMBER(Q148/F148),Q148/F148,""),"")</f>
        <v/>
      </c>
      <c r="AG148" s="144" t="str">
        <f>IF('Innovation potential'!$A148=2,IF(ISNUMBER(R148/G148),R148/G148,""),"")</f>
        <v/>
      </c>
      <c r="AH148" s="144" t="str">
        <f>IF('Innovation potential'!$A148=2,IF(ISNUMBER(S148/H148),S148/H148,""),"")</f>
        <v/>
      </c>
      <c r="AJ148" s="144" t="str">
        <f>IF('Innovation potential'!$A148=2,IF(ISNUMBER(U148/U$22),U148/U$22,""),"")</f>
        <v/>
      </c>
      <c r="AK148" s="144" t="str">
        <f>IF('Innovation potential'!$A148=2,IF(ISNUMBER(V148/V$22),V148/V$22,""),"")</f>
        <v/>
      </c>
      <c r="AL148" s="144" t="str">
        <f>IF('Innovation potential'!$A148=2,IF(ISNUMBER(W148/W$22),W148/W$22,""),"")</f>
        <v/>
      </c>
      <c r="AM148" s="144" t="str">
        <f>IF('Innovation potential'!$A148=2,IF(ISNUMBER(X148/X$22),X148/X$22,""),"")</f>
        <v/>
      </c>
      <c r="AO148" s="144" t="str">
        <f>IF('Innovation potential'!$A148=2,IF(ISNUMBER(U148/J148),U148/J148,""),"")</f>
        <v/>
      </c>
      <c r="AP148" s="144" t="str">
        <f>IF('Innovation potential'!$A148=2,IF(ISNUMBER(V148/K148),V148/K148,""),"")</f>
        <v/>
      </c>
      <c r="AQ148" s="144" t="str">
        <f>IF('Innovation potential'!$A148=2,IF(ISNUMBER(W148/L148),W148/L148,""),"")</f>
        <v/>
      </c>
      <c r="AR148" s="144" t="str">
        <f>IF('Innovation potential'!$A148=2,IF(ISNUMBER(X148/M148),X148/M148,""),"")</f>
        <v/>
      </c>
    </row>
    <row r="149" spans="1:44" x14ac:dyDescent="0.2">
      <c r="A149" s="39">
        <f>'Industry selection'!C149</f>
        <v>1</v>
      </c>
      <c r="B149" s="2">
        <v>32.299999999999997</v>
      </c>
      <c r="C149" s="2" t="s">
        <v>300</v>
      </c>
      <c r="D149" s="2">
        <f>COUNTIF('Ukraine INN'!$B$6:$B$429,'Innovation potential'!$B149)</f>
        <v>2</v>
      </c>
      <c r="E149" s="9">
        <f ca="1">IF($D149&gt;0,SUMIF('Ukraine INN'!$B$6:$B$429,'Innovation potential'!$B149,'Ukraine INN'!D$6:D$429)/$D149,"")</f>
        <v>30.76923076923077</v>
      </c>
      <c r="F149" s="9">
        <f ca="1">IF($D149&gt;0,SUMIF('Ukraine INN'!$B$6:$B$429,'Innovation potential'!$B149,'Ukraine INN'!E$6:E$429)/$D149,"")</f>
        <v>30.76923076923077</v>
      </c>
      <c r="G149" s="9">
        <f ca="1">IF($D149&gt;0,SUMIF('Ukraine INN'!$B$6:$B$429,'Innovation potential'!$B149,'Ukraine INN'!F$6:F$429)/$D149,"")</f>
        <v>30.76923076923077</v>
      </c>
      <c r="H149" s="9">
        <f ca="1">IF($D149&gt;0,SUMIF('Ukraine INN'!$B$6:$B$429,'Innovation potential'!$B149,'Ukraine INN'!G$6:G$429)/$D149,"")</f>
        <v>46.153846153846153</v>
      </c>
      <c r="J149" s="9">
        <f ca="1">IF($D149&gt;0,SUMIF('Ukraine INN'!$B$6:$B$429,'Innovation potential'!$B149,'Ukraine INN'!I$6:I$429)/$D149,"")</f>
        <v>76.923076923076934</v>
      </c>
      <c r="K149" s="9">
        <f ca="1">IF($D149&gt;0,SUMIF('Ukraine INN'!$B$6:$B$429,'Innovation potential'!$B149,'Ukraine INN'!J$6:J$429)/$D149,"")</f>
        <v>76.923076923076934</v>
      </c>
      <c r="L149" s="9">
        <f ca="1">IF($D149&gt;0,SUMIF('Ukraine INN'!$B$6:$B$429,'Innovation potential'!$B149,'Ukraine INN'!K$6:K$429)/$D149,"")</f>
        <v>76.923076923076934</v>
      </c>
      <c r="M149" s="9">
        <f ca="1">IF($D149&gt;0,SUMIF('Ukraine INN'!$B$6:$B$429,'Innovation potential'!$B149,'Ukraine INN'!L$6:L$429)/$D149,"")</f>
        <v>76.923076923076934</v>
      </c>
      <c r="O149" s="2">
        <f>COUNTIF('REGION INN'!$B$6:$B$429,'Innovation potential'!$B149)</f>
        <v>2</v>
      </c>
      <c r="P149" s="9">
        <f ca="1">IF($O149&gt;0,SUMIF('REGION INN'!$B$6:$B$429,'Innovation potential'!$B149,'REGION INN'!D$6:D$429)/$O149,"")</f>
        <v>0</v>
      </c>
      <c r="Q149" s="9">
        <f ca="1">IF($O149&gt;0,SUMIF('REGION INN'!$B$6:$B$429,'Innovation potential'!$B149,'REGION INN'!E$6:E$429)/$O149,"")</f>
        <v>0</v>
      </c>
      <c r="R149" s="9">
        <f ca="1">IF($O149&gt;0,SUMIF('REGION INN'!$B$6:$B$429,'Innovation potential'!$B149,'REGION INN'!F$6:F$429)/$O149,"")</f>
        <v>0</v>
      </c>
      <c r="S149" s="9">
        <f ca="1">IF($O149&gt;0,SUMIF('REGION INN'!$B$6:$B$429,'Innovation potential'!$B149,'REGION INN'!G$6:G$429)/$O149,"")</f>
        <v>0</v>
      </c>
      <c r="U149" s="9">
        <f ca="1">IF($O149&gt;0,SUMIF('REGION INN'!$B$6:$B$429,'Innovation potential'!$B149,'REGION INN'!I$6:I$429)/$O149,"")</f>
        <v>0</v>
      </c>
      <c r="V149" s="9">
        <f ca="1">IF($O149&gt;0,SUMIF('REGION INN'!$B$6:$B$429,'Innovation potential'!$B149,'REGION INN'!J$6:J$429)/$O149,"")</f>
        <v>0</v>
      </c>
      <c r="W149" s="9">
        <f ca="1">IF($O149&gt;0,SUMIF('REGION INN'!$B$6:$B$429,'Innovation potential'!$B149,'REGION INN'!K$6:K$429)/$O149,"")</f>
        <v>0</v>
      </c>
      <c r="X149" s="9">
        <f ca="1">IF($O149&gt;0,SUMIF('REGION INN'!$B$6:$B$429,'Innovation potential'!$B149,'REGION INN'!L$6:L$429)/$O149,"")</f>
        <v>0</v>
      </c>
      <c r="Z149" s="144" t="str">
        <f>IF('Innovation potential'!$A149=2,IF(ISNUMBER(P149/P$22),P149/P$22,""),"")</f>
        <v/>
      </c>
      <c r="AA149" s="144" t="str">
        <f>IF('Innovation potential'!$A149=2,IF(ISNUMBER(Q149/Q$22),Q149/Q$22,""),"")</f>
        <v/>
      </c>
      <c r="AB149" s="144" t="str">
        <f>IF('Innovation potential'!$A149=2,IF(ISNUMBER(R149/R$22),R149/R$22,""),"")</f>
        <v/>
      </c>
      <c r="AC149" s="144" t="str">
        <f>IF('Innovation potential'!$A149=2,IF(ISNUMBER(S149/S$22),S149/S$22,""),"")</f>
        <v/>
      </c>
      <c r="AE149" s="144" t="str">
        <f>IF('Innovation potential'!$A149=2,IF(ISNUMBER(P149/E149),P149/E149,""),"")</f>
        <v/>
      </c>
      <c r="AF149" s="144" t="str">
        <f>IF('Innovation potential'!$A149=2,IF(ISNUMBER(Q149/F149),Q149/F149,""),"")</f>
        <v/>
      </c>
      <c r="AG149" s="144" t="str">
        <f>IF('Innovation potential'!$A149=2,IF(ISNUMBER(R149/G149),R149/G149,""),"")</f>
        <v/>
      </c>
      <c r="AH149" s="144" t="str">
        <f>IF('Innovation potential'!$A149=2,IF(ISNUMBER(S149/H149),S149/H149,""),"")</f>
        <v/>
      </c>
      <c r="AJ149" s="144" t="str">
        <f>IF('Innovation potential'!$A149=2,IF(ISNUMBER(U149/U$22),U149/U$22,""),"")</f>
        <v/>
      </c>
      <c r="AK149" s="144" t="str">
        <f>IF('Innovation potential'!$A149=2,IF(ISNUMBER(V149/V$22),V149/V$22,""),"")</f>
        <v/>
      </c>
      <c r="AL149" s="144" t="str">
        <f>IF('Innovation potential'!$A149=2,IF(ISNUMBER(W149/W$22),W149/W$22,""),"")</f>
        <v/>
      </c>
      <c r="AM149" s="144" t="str">
        <f>IF('Innovation potential'!$A149=2,IF(ISNUMBER(X149/X$22),X149/X$22,""),"")</f>
        <v/>
      </c>
      <c r="AO149" s="144" t="str">
        <f>IF('Innovation potential'!$A149=2,IF(ISNUMBER(U149/J149),U149/J149,""),"")</f>
        <v/>
      </c>
      <c r="AP149" s="144" t="str">
        <f>IF('Innovation potential'!$A149=2,IF(ISNUMBER(V149/K149),V149/K149,""),"")</f>
        <v/>
      </c>
      <c r="AQ149" s="144" t="str">
        <f>IF('Innovation potential'!$A149=2,IF(ISNUMBER(W149/L149),W149/L149,""),"")</f>
        <v/>
      </c>
      <c r="AR149" s="144" t="str">
        <f>IF('Innovation potential'!$A149=2,IF(ISNUMBER(X149/M149),X149/M149,""),"")</f>
        <v/>
      </c>
    </row>
    <row r="150" spans="1:44" x14ac:dyDescent="0.2">
      <c r="A150" s="39">
        <f>'Industry selection'!C150</f>
        <v>1</v>
      </c>
      <c r="B150" s="2">
        <v>32.4</v>
      </c>
      <c r="C150" s="2" t="s">
        <v>302</v>
      </c>
      <c r="D150" s="2">
        <f>COUNTIF('Ukraine INN'!$B$6:$B$429,'Innovation potential'!$B150)</f>
        <v>2</v>
      </c>
      <c r="E150" s="9">
        <f ca="1">IF($D150&gt;0,SUMIF('Ukraine INN'!$B$6:$B$429,'Innovation potential'!$B150,'Ukraine INN'!D$6:D$429)/$D150,"")</f>
        <v>46.153846153846153</v>
      </c>
      <c r="F150" s="9">
        <f ca="1">IF($D150&gt;0,SUMIF('Ukraine INN'!$B$6:$B$429,'Innovation potential'!$B150,'Ukraine INN'!E$6:E$429)/$D150,"")</f>
        <v>46.153846153846153</v>
      </c>
      <c r="G150" s="9">
        <f ca="1">IF($D150&gt;0,SUMIF('Ukraine INN'!$B$6:$B$429,'Innovation potential'!$B150,'Ukraine INN'!F$6:F$429)/$D150,"")</f>
        <v>7.6923076923076925</v>
      </c>
      <c r="H150" s="9">
        <f ca="1">IF($D150&gt;0,SUMIF('Ukraine INN'!$B$6:$B$429,'Innovation potential'!$B150,'Ukraine INN'!G$6:G$429)/$D150,"")</f>
        <v>46.153846153846153</v>
      </c>
      <c r="J150" s="9">
        <f ca="1">IF($D150&gt;0,SUMIF('Ukraine INN'!$B$6:$B$429,'Innovation potential'!$B150,'Ukraine INN'!I$6:I$429)/$D150,"")</f>
        <v>46.153846153846153</v>
      </c>
      <c r="K150" s="9">
        <f ca="1">IF($D150&gt;0,SUMIF('Ukraine INN'!$B$6:$B$429,'Innovation potential'!$B150,'Ukraine INN'!J$6:J$429)/$D150,"")</f>
        <v>46.153846153846153</v>
      </c>
      <c r="L150" s="9">
        <f ca="1">IF($D150&gt;0,SUMIF('Ukraine INN'!$B$6:$B$429,'Innovation potential'!$B150,'Ukraine INN'!K$6:K$429)/$D150,"")</f>
        <v>30.76923076923077</v>
      </c>
      <c r="M150" s="9">
        <f ca="1">IF($D150&gt;0,SUMIF('Ukraine INN'!$B$6:$B$429,'Innovation potential'!$B150,'Ukraine INN'!L$6:L$429)/$D150,"")</f>
        <v>76.923076923076934</v>
      </c>
      <c r="O150" s="2">
        <f>COUNTIF('REGION INN'!$B$6:$B$429,'Innovation potential'!$B150)</f>
        <v>2</v>
      </c>
      <c r="P150" s="9">
        <f ca="1">IF($O150&gt;0,SUMIF('REGION INN'!$B$6:$B$429,'Innovation potential'!$B150,'REGION INN'!D$6:D$429)/$O150,"")</f>
        <v>0</v>
      </c>
      <c r="Q150" s="9">
        <f ca="1">IF($O150&gt;0,SUMIF('REGION INN'!$B$6:$B$429,'Innovation potential'!$B150,'REGION INN'!E$6:E$429)/$O150,"")</f>
        <v>0</v>
      </c>
      <c r="R150" s="9">
        <f ca="1">IF($O150&gt;0,SUMIF('REGION INN'!$B$6:$B$429,'Innovation potential'!$B150,'REGION INN'!F$6:F$429)/$O150,"")</f>
        <v>0</v>
      </c>
      <c r="S150" s="9">
        <f ca="1">IF($O150&gt;0,SUMIF('REGION INN'!$B$6:$B$429,'Innovation potential'!$B150,'REGION INN'!G$6:G$429)/$O150,"")</f>
        <v>0</v>
      </c>
      <c r="U150" s="9">
        <f ca="1">IF($O150&gt;0,SUMIF('REGION INN'!$B$6:$B$429,'Innovation potential'!$B150,'REGION INN'!I$6:I$429)/$O150,"")</f>
        <v>0</v>
      </c>
      <c r="V150" s="9">
        <f ca="1">IF($O150&gt;0,SUMIF('REGION INN'!$B$6:$B$429,'Innovation potential'!$B150,'REGION INN'!J$6:J$429)/$O150,"")</f>
        <v>0</v>
      </c>
      <c r="W150" s="9">
        <f ca="1">IF($O150&gt;0,SUMIF('REGION INN'!$B$6:$B$429,'Innovation potential'!$B150,'REGION INN'!K$6:K$429)/$O150,"")</f>
        <v>0</v>
      </c>
      <c r="X150" s="9">
        <f ca="1">IF($O150&gt;0,SUMIF('REGION INN'!$B$6:$B$429,'Innovation potential'!$B150,'REGION INN'!L$6:L$429)/$O150,"")</f>
        <v>200</v>
      </c>
      <c r="Z150" s="144" t="str">
        <f>IF('Innovation potential'!$A150=2,IF(ISNUMBER(P150/P$22),P150/P$22,""),"")</f>
        <v/>
      </c>
      <c r="AA150" s="144" t="str">
        <f>IF('Innovation potential'!$A150=2,IF(ISNUMBER(Q150/Q$22),Q150/Q$22,""),"")</f>
        <v/>
      </c>
      <c r="AB150" s="144" t="str">
        <f>IF('Innovation potential'!$A150=2,IF(ISNUMBER(R150/R$22),R150/R$22,""),"")</f>
        <v/>
      </c>
      <c r="AC150" s="144" t="str">
        <f>IF('Innovation potential'!$A150=2,IF(ISNUMBER(S150/S$22),S150/S$22,""),"")</f>
        <v/>
      </c>
      <c r="AE150" s="144" t="str">
        <f>IF('Innovation potential'!$A150=2,IF(ISNUMBER(P150/E150),P150/E150,""),"")</f>
        <v/>
      </c>
      <c r="AF150" s="144" t="str">
        <f>IF('Innovation potential'!$A150=2,IF(ISNUMBER(Q150/F150),Q150/F150,""),"")</f>
        <v/>
      </c>
      <c r="AG150" s="144" t="str">
        <f>IF('Innovation potential'!$A150=2,IF(ISNUMBER(R150/G150),R150/G150,""),"")</f>
        <v/>
      </c>
      <c r="AH150" s="144" t="str">
        <f>IF('Innovation potential'!$A150=2,IF(ISNUMBER(S150/H150),S150/H150,""),"")</f>
        <v/>
      </c>
      <c r="AJ150" s="144" t="str">
        <f>IF('Innovation potential'!$A150=2,IF(ISNUMBER(U150/U$22),U150/U$22,""),"")</f>
        <v/>
      </c>
      <c r="AK150" s="144" t="str">
        <f>IF('Innovation potential'!$A150=2,IF(ISNUMBER(V150/V$22),V150/V$22,""),"")</f>
        <v/>
      </c>
      <c r="AL150" s="144" t="str">
        <f>IF('Innovation potential'!$A150=2,IF(ISNUMBER(W150/W$22),W150/W$22,""),"")</f>
        <v/>
      </c>
      <c r="AM150" s="144" t="str">
        <f>IF('Innovation potential'!$A150=2,IF(ISNUMBER(X150/X$22),X150/X$22,""),"")</f>
        <v/>
      </c>
      <c r="AO150" s="144" t="str">
        <f>IF('Innovation potential'!$A150=2,IF(ISNUMBER(U150/J150),U150/J150,""),"")</f>
        <v/>
      </c>
      <c r="AP150" s="144" t="str">
        <f>IF('Innovation potential'!$A150=2,IF(ISNUMBER(V150/K150),V150/K150,""),"")</f>
        <v/>
      </c>
      <c r="AQ150" s="144" t="str">
        <f>IF('Innovation potential'!$A150=2,IF(ISNUMBER(W150/L150),W150/L150,""),"")</f>
        <v/>
      </c>
      <c r="AR150" s="144" t="str">
        <f>IF('Innovation potential'!$A150=2,IF(ISNUMBER(X150/M150),X150/M150,""),"")</f>
        <v/>
      </c>
    </row>
    <row r="151" spans="1:44" x14ac:dyDescent="0.2">
      <c r="A151" s="39">
        <f>'Industry selection'!C151</f>
        <v>2</v>
      </c>
      <c r="B151" s="2">
        <v>32.5</v>
      </c>
      <c r="C151" s="2" t="s">
        <v>304</v>
      </c>
      <c r="D151" s="2">
        <f>COUNTIF('Ukraine INN'!$B$6:$B$429,'Innovation potential'!$B151)</f>
        <v>2</v>
      </c>
      <c r="E151" s="9">
        <f ca="1">IF($D151&gt;0,SUMIF('Ukraine INN'!$B$6:$B$429,'Innovation potential'!$B151,'Ukraine INN'!D$6:D$429)/$D151,"")</f>
        <v>21.428571428571427</v>
      </c>
      <c r="F151" s="9">
        <f ca="1">IF($D151&gt;0,SUMIF('Ukraine INN'!$B$6:$B$429,'Innovation potential'!$B151,'Ukraine INN'!E$6:E$429)/$D151,"")</f>
        <v>26.190476190476193</v>
      </c>
      <c r="G151" s="9">
        <f ca="1">IF($D151&gt;0,SUMIF('Ukraine INN'!$B$6:$B$429,'Innovation potential'!$B151,'Ukraine INN'!F$6:F$429)/$D151,"")</f>
        <v>16.666666666666664</v>
      </c>
      <c r="H151" s="9">
        <f ca="1">IF($D151&gt;0,SUMIF('Ukraine INN'!$B$6:$B$429,'Innovation potential'!$B151,'Ukraine INN'!G$6:G$429)/$D151,"")</f>
        <v>19.047619047619047</v>
      </c>
      <c r="J151" s="9">
        <f ca="1">IF($D151&gt;0,SUMIF('Ukraine INN'!$B$6:$B$429,'Innovation potential'!$B151,'Ukraine INN'!I$6:I$429)/$D151,"")</f>
        <v>31.818181818181817</v>
      </c>
      <c r="K151" s="9">
        <f ca="1">IF($D151&gt;0,SUMIF('Ukraine INN'!$B$6:$B$429,'Innovation potential'!$B151,'Ukraine INN'!J$6:J$429)/$D151,"")</f>
        <v>34.090909090909086</v>
      </c>
      <c r="L151" s="9">
        <f ca="1">IF($D151&gt;0,SUMIF('Ukraine INN'!$B$6:$B$429,'Innovation potential'!$B151,'Ukraine INN'!K$6:K$429)/$D151,"")</f>
        <v>18.181818181818183</v>
      </c>
      <c r="M151" s="9">
        <f ca="1">IF($D151&gt;0,SUMIF('Ukraine INN'!$B$6:$B$429,'Innovation potential'!$B151,'Ukraine INN'!L$6:L$429)/$D151,"")</f>
        <v>29.545454545454547</v>
      </c>
      <c r="O151" s="2">
        <f>COUNTIF('REGION INN'!$B$6:$B$429,'Innovation potential'!$B151)</f>
        <v>2</v>
      </c>
      <c r="P151" s="9">
        <f ca="1">IF($O151&gt;0,SUMIF('REGION INN'!$B$6:$B$429,'Innovation potential'!$B151,'REGION INN'!D$6:D$429)/$O151,"")</f>
        <v>0</v>
      </c>
      <c r="Q151" s="9">
        <f ca="1">IF($O151&gt;0,SUMIF('REGION INN'!$B$6:$B$429,'Innovation potential'!$B151,'REGION INN'!E$6:E$429)/$O151,"")</f>
        <v>0</v>
      </c>
      <c r="R151" s="9">
        <f ca="1">IF($O151&gt;0,SUMIF('REGION INN'!$B$6:$B$429,'Innovation potential'!$B151,'REGION INN'!F$6:F$429)/$O151,"")</f>
        <v>0</v>
      </c>
      <c r="S151" s="9">
        <f ca="1">IF($O151&gt;0,SUMIF('REGION INN'!$B$6:$B$429,'Innovation potential'!$B151,'REGION INN'!G$6:G$429)/$O151,"")</f>
        <v>0</v>
      </c>
      <c r="U151" s="9">
        <f ca="1">IF($O151&gt;0,SUMIF('REGION INN'!$B$6:$B$429,'Innovation potential'!$B151,'REGION INN'!I$6:I$429)/$O151,"")</f>
        <v>33.333333333333329</v>
      </c>
      <c r="V151" s="9">
        <f ca="1">IF($O151&gt;0,SUMIF('REGION INN'!$B$6:$B$429,'Innovation potential'!$B151,'REGION INN'!J$6:J$429)/$O151,"")</f>
        <v>33.333333333333329</v>
      </c>
      <c r="W151" s="9">
        <f ca="1">IF($O151&gt;0,SUMIF('REGION INN'!$B$6:$B$429,'Innovation potential'!$B151,'REGION INN'!K$6:K$429)/$O151,"")</f>
        <v>33.333333333333329</v>
      </c>
      <c r="X151" s="9">
        <f ca="1">IF($O151&gt;0,SUMIF('REGION INN'!$B$6:$B$429,'Innovation potential'!$B151,'REGION INN'!L$6:L$429)/$O151,"")</f>
        <v>33.333333333333329</v>
      </c>
      <c r="Z151" s="144">
        <f ca="1">IF('Innovation potential'!$A151=2,IF(ISNUMBER(P151/P$22),P151/P$22,""),"")</f>
        <v>0</v>
      </c>
      <c r="AA151" s="144">
        <f ca="1">IF('Innovation potential'!$A151=2,IF(ISNUMBER(Q151/Q$22),Q151/Q$22,""),"")</f>
        <v>0</v>
      </c>
      <c r="AB151" s="144">
        <f ca="1">IF('Innovation potential'!$A151=2,IF(ISNUMBER(R151/R$22),R151/R$22,""),"")</f>
        <v>0</v>
      </c>
      <c r="AC151" s="144">
        <f ca="1">IF('Innovation potential'!$A151=2,IF(ISNUMBER(S151/S$22),S151/S$22,""),"")</f>
        <v>0</v>
      </c>
      <c r="AE151" s="144">
        <f ca="1">IF('Innovation potential'!$A151=2,IF(ISNUMBER(P151/E151),P151/E151,""),"")</f>
        <v>0</v>
      </c>
      <c r="AF151" s="144">
        <f ca="1">IF('Innovation potential'!$A151=2,IF(ISNUMBER(Q151/F151),Q151/F151,""),"")</f>
        <v>0</v>
      </c>
      <c r="AG151" s="144">
        <f ca="1">IF('Innovation potential'!$A151=2,IF(ISNUMBER(R151/G151),R151/G151,""),"")</f>
        <v>0</v>
      </c>
      <c r="AH151" s="144">
        <f ca="1">IF('Innovation potential'!$A151=2,IF(ISNUMBER(S151/H151),S151/H151,""),"")</f>
        <v>0</v>
      </c>
      <c r="AJ151" s="144">
        <f ca="1">IF('Innovation potential'!$A151=2,IF(ISNUMBER(U151/U$22),U151/U$22,""),"")</f>
        <v>2.4104403240841314</v>
      </c>
      <c r="AK151" s="144">
        <f ca="1">IF('Innovation potential'!$A151=2,IF(ISNUMBER(V151/V$22),V151/V$22,""),"")</f>
        <v>2.3181630358515988</v>
      </c>
      <c r="AL151" s="144">
        <f ca="1">IF('Innovation potential'!$A151=2,IF(ISNUMBER(W151/W$22),W151/W$22,""),"")</f>
        <v>3.503639752164855</v>
      </c>
      <c r="AM151" s="144">
        <f ca="1">IF('Innovation potential'!$A151=2,IF(ISNUMBER(X151/X$22),X151/X$22,""),"")</f>
        <v>3.1909247020866935</v>
      </c>
      <c r="AO151" s="144">
        <f ca="1">IF('Innovation potential'!$A151=2,IF(ISNUMBER(U151/J151),U151/J151,""),"")</f>
        <v>1.0476190476190474</v>
      </c>
      <c r="AP151" s="144">
        <f ca="1">IF('Innovation potential'!$A151=2,IF(ISNUMBER(V151/K151),V151/K151,""),"")</f>
        <v>0.97777777777777775</v>
      </c>
      <c r="AQ151" s="144">
        <f ca="1">IF('Innovation potential'!$A151=2,IF(ISNUMBER(W151/L151),W151/L151,""),"")</f>
        <v>1.8333333333333328</v>
      </c>
      <c r="AR151" s="144">
        <f ca="1">IF('Innovation potential'!$A151=2,IF(ISNUMBER(X151/M151),X151/M151,""),"")</f>
        <v>1.128205128205128</v>
      </c>
    </row>
    <row r="152" spans="1:44" x14ac:dyDescent="0.2">
      <c r="A152" s="39">
        <f>'Industry selection'!C152</f>
        <v>1</v>
      </c>
      <c r="B152" s="2">
        <v>32.9</v>
      </c>
      <c r="C152" s="2" t="s">
        <v>306</v>
      </c>
      <c r="D152" s="2">
        <f>COUNTIF('Ukraine INN'!$B$6:$B$429,'Innovation potential'!$B152)</f>
        <v>1</v>
      </c>
      <c r="E152" s="9">
        <f ca="1">IF($D152&gt;0,SUMIF('Ukraine INN'!$B$6:$B$429,'Innovation potential'!$B152,'Ukraine INN'!D$6:D$429)/$D152,"")</f>
        <v>7.2727272727272725</v>
      </c>
      <c r="F152" s="9">
        <f ca="1">IF($D152&gt;0,SUMIF('Ukraine INN'!$B$6:$B$429,'Innovation potential'!$B152,'Ukraine INN'!E$6:E$429)/$D152,"")</f>
        <v>14.545454545454545</v>
      </c>
      <c r="G152" s="9">
        <f ca="1">IF($D152&gt;0,SUMIF('Ukraine INN'!$B$6:$B$429,'Innovation potential'!$B152,'Ukraine INN'!F$6:F$429)/$D152,"")</f>
        <v>3.6363636363636362</v>
      </c>
      <c r="H152" s="9">
        <f ca="1">IF($D152&gt;0,SUMIF('Ukraine INN'!$B$6:$B$429,'Innovation potential'!$B152,'Ukraine INN'!G$6:G$429)/$D152,"")</f>
        <v>12.727272727272727</v>
      </c>
      <c r="J152" s="9">
        <f ca="1">IF($D152&gt;0,SUMIF('Ukraine INN'!$B$6:$B$429,'Innovation potential'!$B152,'Ukraine INN'!I$6:I$429)/$D152,"")</f>
        <v>6.666666666666667</v>
      </c>
      <c r="K152" s="9">
        <f ca="1">IF($D152&gt;0,SUMIF('Ukraine INN'!$B$6:$B$429,'Innovation potential'!$B152,'Ukraine INN'!J$6:J$429)/$D152,"")</f>
        <v>8.8888888888888893</v>
      </c>
      <c r="L152" s="9">
        <f ca="1">IF($D152&gt;0,SUMIF('Ukraine INN'!$B$6:$B$429,'Innovation potential'!$B152,'Ukraine INN'!K$6:K$429)/$D152,"")</f>
        <v>4.4444444444444446</v>
      </c>
      <c r="M152" s="9">
        <f ca="1">IF($D152&gt;0,SUMIF('Ukraine INN'!$B$6:$B$429,'Innovation potential'!$B152,'Ukraine INN'!L$6:L$429)/$D152,"")</f>
        <v>11.111111111111111</v>
      </c>
      <c r="O152" s="2">
        <f>COUNTIF('REGION INN'!$B$6:$B$429,'Innovation potential'!$B152)</f>
        <v>1</v>
      </c>
      <c r="P152" s="9">
        <f ca="1">IF($O152&gt;0,SUMIF('REGION INN'!$B$6:$B$429,'Innovation potential'!$B152,'REGION INN'!D$6:D$429)/$O152,"")</f>
        <v>0</v>
      </c>
      <c r="Q152" s="9">
        <f ca="1">IF($O152&gt;0,SUMIF('REGION INN'!$B$6:$B$429,'Innovation potential'!$B152,'REGION INN'!E$6:E$429)/$O152,"")</f>
        <v>0</v>
      </c>
      <c r="R152" s="9">
        <f ca="1">IF($O152&gt;0,SUMIF('REGION INN'!$B$6:$B$429,'Innovation potential'!$B152,'REGION INN'!F$6:F$429)/$O152,"")</f>
        <v>0</v>
      </c>
      <c r="S152" s="9">
        <f ca="1">IF($O152&gt;0,SUMIF('REGION INN'!$B$6:$B$429,'Innovation potential'!$B152,'REGION INN'!G$6:G$429)/$O152,"")</f>
        <v>100</v>
      </c>
      <c r="U152" s="9">
        <f ca="1">IF($O152&gt;0,SUMIF('REGION INN'!$B$6:$B$429,'Innovation potential'!$B152,'REGION INN'!I$6:I$429)/$O152,"")</f>
        <v>0</v>
      </c>
      <c r="V152" s="9">
        <f ca="1">IF($O152&gt;0,SUMIF('REGION INN'!$B$6:$B$429,'Innovation potential'!$B152,'REGION INN'!J$6:J$429)/$O152,"")</f>
        <v>0</v>
      </c>
      <c r="W152" s="9">
        <f ca="1">IF($O152&gt;0,SUMIF('REGION INN'!$B$6:$B$429,'Innovation potential'!$B152,'REGION INN'!K$6:K$429)/$O152,"")</f>
        <v>0</v>
      </c>
      <c r="X152" s="9">
        <f ca="1">IF($O152&gt;0,SUMIF('REGION INN'!$B$6:$B$429,'Innovation potential'!$B152,'REGION INN'!L$6:L$429)/$O152,"")</f>
        <v>0</v>
      </c>
      <c r="Z152" s="144" t="str">
        <f>IF('Innovation potential'!$A152=2,IF(ISNUMBER(P152/P$22),P152/P$22,""),"")</f>
        <v/>
      </c>
      <c r="AA152" s="144" t="str">
        <f>IF('Innovation potential'!$A152=2,IF(ISNUMBER(Q152/Q$22),Q152/Q$22,""),"")</f>
        <v/>
      </c>
      <c r="AB152" s="144" t="str">
        <f>IF('Innovation potential'!$A152=2,IF(ISNUMBER(R152/R$22),R152/R$22,""),"")</f>
        <v/>
      </c>
      <c r="AC152" s="144" t="str">
        <f>IF('Innovation potential'!$A152=2,IF(ISNUMBER(S152/S$22),S152/S$22,""),"")</f>
        <v/>
      </c>
      <c r="AE152" s="144" t="str">
        <f>IF('Innovation potential'!$A152=2,IF(ISNUMBER(P152/E152),P152/E152,""),"")</f>
        <v/>
      </c>
      <c r="AF152" s="144" t="str">
        <f>IF('Innovation potential'!$A152=2,IF(ISNUMBER(Q152/F152),Q152/F152,""),"")</f>
        <v/>
      </c>
      <c r="AG152" s="144" t="str">
        <f>IF('Innovation potential'!$A152=2,IF(ISNUMBER(R152/G152),R152/G152,""),"")</f>
        <v/>
      </c>
      <c r="AH152" s="144" t="str">
        <f>IF('Innovation potential'!$A152=2,IF(ISNUMBER(S152/H152),S152/H152,""),"")</f>
        <v/>
      </c>
      <c r="AJ152" s="144" t="str">
        <f>IF('Innovation potential'!$A152=2,IF(ISNUMBER(U152/U$22),U152/U$22,""),"")</f>
        <v/>
      </c>
      <c r="AK152" s="144" t="str">
        <f>IF('Innovation potential'!$A152=2,IF(ISNUMBER(V152/V$22),V152/V$22,""),"")</f>
        <v/>
      </c>
      <c r="AL152" s="144" t="str">
        <f>IF('Innovation potential'!$A152=2,IF(ISNUMBER(W152/W$22),W152/W$22,""),"")</f>
        <v/>
      </c>
      <c r="AM152" s="144" t="str">
        <f>IF('Innovation potential'!$A152=2,IF(ISNUMBER(X152/X$22),X152/X$22,""),"")</f>
        <v/>
      </c>
      <c r="AO152" s="144" t="str">
        <f>IF('Innovation potential'!$A152=2,IF(ISNUMBER(U152/J152),U152/J152,""),"")</f>
        <v/>
      </c>
      <c r="AP152" s="144" t="str">
        <f>IF('Innovation potential'!$A152=2,IF(ISNUMBER(V152/K152),V152/K152,""),"")</f>
        <v/>
      </c>
      <c r="AQ152" s="144" t="str">
        <f>IF('Innovation potential'!$A152=2,IF(ISNUMBER(W152/L152),W152/L152,""),"")</f>
        <v/>
      </c>
      <c r="AR152" s="144" t="str">
        <f>IF('Innovation potential'!$A152=2,IF(ISNUMBER(X152/M152),X152/M152,""),"")</f>
        <v/>
      </c>
    </row>
    <row r="153" spans="1:44" x14ac:dyDescent="0.2">
      <c r="A153" s="39" t="str">
        <f>'Industry selection'!C153</f>
        <v/>
      </c>
      <c r="B153" s="2">
        <v>33</v>
      </c>
      <c r="C153" s="2" t="s">
        <v>308</v>
      </c>
      <c r="D153" s="2">
        <f>COUNTIF('Ukraine INN'!$B$6:$B$429,'Innovation potential'!$B153)</f>
        <v>1</v>
      </c>
      <c r="E153" s="9">
        <f ca="1">IF($D153&gt;0,SUMIF('Ukraine INN'!$B$6:$B$429,'Innovation potential'!$B153,'Ukraine INN'!D$6:D$429)/$D153,"")</f>
        <v>4.0268456375838921</v>
      </c>
      <c r="F153" s="9">
        <f ca="1">IF($D153&gt;0,SUMIF('Ukraine INN'!$B$6:$B$429,'Innovation potential'!$B153,'Ukraine INN'!E$6:E$429)/$D153,"")</f>
        <v>5.4809843400447429</v>
      </c>
      <c r="G153" s="9">
        <f ca="1">IF($D153&gt;0,SUMIF('Ukraine INN'!$B$6:$B$429,'Innovation potential'!$B153,'Ukraine INN'!F$6:F$429)/$D153,"")</f>
        <v>3.3557046979865772</v>
      </c>
      <c r="H153" s="9">
        <f ca="1">IF($D153&gt;0,SUMIF('Ukraine INN'!$B$6:$B$429,'Innovation potential'!$B153,'Ukraine INN'!G$6:G$429)/$D153,"")</f>
        <v>3.4675615212527968</v>
      </c>
      <c r="J153" s="9">
        <f ca="1">IF($D153&gt;0,SUMIF('Ukraine INN'!$B$6:$B$429,'Innovation potential'!$B153,'Ukraine INN'!I$6:I$429)/$D153,"")</f>
        <v>3.3665835411471319</v>
      </c>
      <c r="K153" s="9">
        <f ca="1">IF($D153&gt;0,SUMIF('Ukraine INN'!$B$6:$B$429,'Innovation potential'!$B153,'Ukraine INN'!J$6:J$429)/$D153,"")</f>
        <v>8.1047381546134662</v>
      </c>
      <c r="L153" s="9">
        <f ca="1">IF($D153&gt;0,SUMIF('Ukraine INN'!$B$6:$B$429,'Innovation potential'!$B153,'Ukraine INN'!K$6:K$429)/$D153,"")</f>
        <v>4.9875311720698257</v>
      </c>
      <c r="M153" s="9">
        <f ca="1">IF($D153&gt;0,SUMIF('Ukraine INN'!$B$6:$B$429,'Innovation potential'!$B153,'Ukraine INN'!L$6:L$429)/$D153,"")</f>
        <v>3.3665835411471319</v>
      </c>
      <c r="O153" s="2">
        <f>COUNTIF('REGION INN'!$B$6:$B$429,'Innovation potential'!$B153)</f>
        <v>1</v>
      </c>
      <c r="P153" s="9">
        <f ca="1">IF($O153&gt;0,SUMIF('REGION INN'!$B$6:$B$429,'Innovation potential'!$B153,'REGION INN'!D$6:D$429)/$O153,"")</f>
        <v>0</v>
      </c>
      <c r="Q153" s="9">
        <f ca="1">IF($O153&gt;0,SUMIF('REGION INN'!$B$6:$B$429,'Innovation potential'!$B153,'REGION INN'!E$6:E$429)/$O153,"")</f>
        <v>0</v>
      </c>
      <c r="R153" s="9">
        <f ca="1">IF($O153&gt;0,SUMIF('REGION INN'!$B$6:$B$429,'Innovation potential'!$B153,'REGION INN'!F$6:F$429)/$O153,"")</f>
        <v>12.5</v>
      </c>
      <c r="S153" s="9">
        <f ca="1">IF($O153&gt;0,SUMIF('REGION INN'!$B$6:$B$429,'Innovation potential'!$B153,'REGION INN'!G$6:G$429)/$O153,"")</f>
        <v>0</v>
      </c>
      <c r="U153" s="9">
        <f ca="1">IF($O153&gt;0,SUMIF('REGION INN'!$B$6:$B$429,'Innovation potential'!$B153,'REGION INN'!I$6:I$429)/$O153,"")</f>
        <v>0</v>
      </c>
      <c r="V153" s="9">
        <f ca="1">IF($O153&gt;0,SUMIF('REGION INN'!$B$6:$B$429,'Innovation potential'!$B153,'REGION INN'!J$6:J$429)/$O153,"")</f>
        <v>0</v>
      </c>
      <c r="W153" s="9">
        <f ca="1">IF($O153&gt;0,SUMIF('REGION INN'!$B$6:$B$429,'Innovation potential'!$B153,'REGION INN'!K$6:K$429)/$O153,"")</f>
        <v>0</v>
      </c>
      <c r="X153" s="9">
        <f ca="1">IF($O153&gt;0,SUMIF('REGION INN'!$B$6:$B$429,'Innovation potential'!$B153,'REGION INN'!L$6:L$429)/$O153,"")</f>
        <v>0</v>
      </c>
      <c r="Z153" s="144" t="str">
        <f>IF('Innovation potential'!$A153=2,IF(ISNUMBER(P153/P$22),P153/P$22,""),"")</f>
        <v/>
      </c>
      <c r="AA153" s="144" t="str">
        <f>IF('Innovation potential'!$A153=2,IF(ISNUMBER(Q153/Q$22),Q153/Q$22,""),"")</f>
        <v/>
      </c>
      <c r="AB153" s="144" t="str">
        <f>IF('Innovation potential'!$A153=2,IF(ISNUMBER(R153/R$22),R153/R$22,""),"")</f>
        <v/>
      </c>
      <c r="AC153" s="144" t="str">
        <f>IF('Innovation potential'!$A153=2,IF(ISNUMBER(S153/S$22),S153/S$22,""),"")</f>
        <v/>
      </c>
      <c r="AE153" s="144" t="str">
        <f>IF('Innovation potential'!$A153=2,IF(ISNUMBER(P153/E153),P153/E153,""),"")</f>
        <v/>
      </c>
      <c r="AF153" s="144" t="str">
        <f>IF('Innovation potential'!$A153=2,IF(ISNUMBER(Q153/F153),Q153/F153,""),"")</f>
        <v/>
      </c>
      <c r="AG153" s="144" t="str">
        <f>IF('Innovation potential'!$A153=2,IF(ISNUMBER(R153/G153),R153/G153,""),"")</f>
        <v/>
      </c>
      <c r="AH153" s="144" t="str">
        <f>IF('Innovation potential'!$A153=2,IF(ISNUMBER(S153/H153),S153/H153,""),"")</f>
        <v/>
      </c>
      <c r="AJ153" s="144" t="str">
        <f>IF('Innovation potential'!$A153=2,IF(ISNUMBER(U153/U$22),U153/U$22,""),"")</f>
        <v/>
      </c>
      <c r="AK153" s="144" t="str">
        <f>IF('Innovation potential'!$A153=2,IF(ISNUMBER(V153/V$22),V153/V$22,""),"")</f>
        <v/>
      </c>
      <c r="AL153" s="144" t="str">
        <f>IF('Innovation potential'!$A153=2,IF(ISNUMBER(W153/W$22),W153/W$22,""),"")</f>
        <v/>
      </c>
      <c r="AM153" s="144" t="str">
        <f>IF('Innovation potential'!$A153=2,IF(ISNUMBER(X153/X$22),X153/X$22,""),"")</f>
        <v/>
      </c>
      <c r="AO153" s="144" t="str">
        <f>IF('Innovation potential'!$A153=2,IF(ISNUMBER(U153/J153),U153/J153,""),"")</f>
        <v/>
      </c>
      <c r="AP153" s="144" t="str">
        <f>IF('Innovation potential'!$A153=2,IF(ISNUMBER(V153/K153),V153/K153,""),"")</f>
        <v/>
      </c>
      <c r="AQ153" s="144" t="str">
        <f>IF('Innovation potential'!$A153=2,IF(ISNUMBER(W153/L153),W153/L153,""),"")</f>
        <v/>
      </c>
      <c r="AR153" s="144" t="str">
        <f>IF('Innovation potential'!$A153=2,IF(ISNUMBER(X153/M153),X153/M153,""),"")</f>
        <v/>
      </c>
    </row>
    <row r="154" spans="1:44" x14ac:dyDescent="0.2">
      <c r="A154" s="39">
        <f>'Industry selection'!C154</f>
        <v>2</v>
      </c>
      <c r="B154" s="2">
        <v>33.1</v>
      </c>
      <c r="C154" s="2" t="s">
        <v>310</v>
      </c>
      <c r="D154" s="2">
        <f>COUNTIF('Ukraine INN'!$B$6:$B$429,'Innovation potential'!$B154)</f>
        <v>1</v>
      </c>
      <c r="E154" s="9">
        <f ca="1">IF($D154&gt;0,SUMIF('Ukraine INN'!$B$6:$B$429,'Innovation potential'!$B154,'Ukraine INN'!D$6:D$429)/$D154,"")</f>
        <v>4.0502793296089381</v>
      </c>
      <c r="F154" s="9">
        <f ca="1">IF($D154&gt;0,SUMIF('Ukraine INN'!$B$6:$B$429,'Innovation potential'!$B154,'Ukraine INN'!E$6:E$429)/$D154,"")</f>
        <v>5.1675977653631282</v>
      </c>
      <c r="G154" s="9">
        <f ca="1">IF($D154&gt;0,SUMIF('Ukraine INN'!$B$6:$B$429,'Innovation potential'!$B154,'Ukraine INN'!F$6:F$429)/$D154,"")</f>
        <v>3.6312849162011176</v>
      </c>
      <c r="H154" s="9">
        <f ca="1">IF($D154&gt;0,SUMIF('Ukraine INN'!$B$6:$B$429,'Innovation potential'!$B154,'Ukraine INN'!G$6:G$429)/$D154,"")</f>
        <v>3.6312849162011176</v>
      </c>
      <c r="J154" s="9">
        <f ca="1">IF($D154&gt;0,SUMIF('Ukraine INN'!$B$6:$B$429,'Innovation potential'!$B154,'Ukraine INN'!I$6:I$429)/$D154,"")</f>
        <v>3.0769230769230771</v>
      </c>
      <c r="K154" s="9">
        <f ca="1">IF($D154&gt;0,SUMIF('Ukraine INN'!$B$6:$B$429,'Innovation potential'!$B154,'Ukraine INN'!J$6:J$429)/$D154,"")</f>
        <v>8.1538461538461533</v>
      </c>
      <c r="L154" s="9">
        <f ca="1">IF($D154&gt;0,SUMIF('Ukraine INN'!$B$6:$B$429,'Innovation potential'!$B154,'Ukraine INN'!K$6:K$429)/$D154,"")</f>
        <v>4.9230769230769234</v>
      </c>
      <c r="M154" s="9">
        <f ca="1">IF($D154&gt;0,SUMIF('Ukraine INN'!$B$6:$B$429,'Innovation potential'!$B154,'Ukraine INN'!L$6:L$429)/$D154,"")</f>
        <v>3.2307692307692308</v>
      </c>
      <c r="O154" s="2">
        <f>COUNTIF('REGION INN'!$B$6:$B$429,'Innovation potential'!$B154)</f>
        <v>1</v>
      </c>
      <c r="P154" s="9">
        <f ca="1">IF($O154&gt;0,SUMIF('REGION INN'!$B$6:$B$429,'Innovation potential'!$B154,'REGION INN'!D$6:D$429)/$O154,"")</f>
        <v>0</v>
      </c>
      <c r="Q154" s="9">
        <f ca="1">IF($O154&gt;0,SUMIF('REGION INN'!$B$6:$B$429,'Innovation potential'!$B154,'REGION INN'!E$6:E$429)/$O154,"")</f>
        <v>0</v>
      </c>
      <c r="R154" s="9">
        <f ca="1">IF($O154&gt;0,SUMIF('REGION INN'!$B$6:$B$429,'Innovation potential'!$B154,'REGION INN'!F$6:F$429)/$O154,"")</f>
        <v>12.5</v>
      </c>
      <c r="S154" s="9">
        <f ca="1">IF($O154&gt;0,SUMIF('REGION INN'!$B$6:$B$429,'Innovation potential'!$B154,'REGION INN'!G$6:G$429)/$O154,"")</f>
        <v>0</v>
      </c>
      <c r="U154" s="9">
        <f ca="1">IF($O154&gt;0,SUMIF('REGION INN'!$B$6:$B$429,'Innovation potential'!$B154,'REGION INN'!I$6:I$429)/$O154,"")</f>
        <v>0</v>
      </c>
      <c r="V154" s="9">
        <f ca="1">IF($O154&gt;0,SUMIF('REGION INN'!$B$6:$B$429,'Innovation potential'!$B154,'REGION INN'!J$6:J$429)/$O154,"")</f>
        <v>0</v>
      </c>
      <c r="W154" s="9">
        <f ca="1">IF($O154&gt;0,SUMIF('REGION INN'!$B$6:$B$429,'Innovation potential'!$B154,'REGION INN'!K$6:K$429)/$O154,"")</f>
        <v>0</v>
      </c>
      <c r="X154" s="9">
        <f ca="1">IF($O154&gt;0,SUMIF('REGION INN'!$B$6:$B$429,'Innovation potential'!$B154,'REGION INN'!L$6:L$429)/$O154,"")</f>
        <v>0</v>
      </c>
      <c r="Z154" s="144">
        <f ca="1">IF('Innovation potential'!$A154=2,IF(ISNUMBER(P154/P$22),P154/P$22,""),"")</f>
        <v>0</v>
      </c>
      <c r="AA154" s="144">
        <f ca="1">IF('Innovation potential'!$A154=2,IF(ISNUMBER(Q154/Q$22),Q154/Q$22,""),"")</f>
        <v>0</v>
      </c>
      <c r="AB154" s="144">
        <f ca="1">IF('Innovation potential'!$A154=2,IF(ISNUMBER(R154/R$22),R154/R$22,""),"")</f>
        <v>3.6497336402995435</v>
      </c>
      <c r="AC154" s="144">
        <f ca="1">IF('Innovation potential'!$A154=2,IF(ISNUMBER(S154/S$22),S154/S$22,""),"")</f>
        <v>0</v>
      </c>
      <c r="AE154" s="144">
        <f ca="1">IF('Innovation potential'!$A154=2,IF(ISNUMBER(P154/E154),P154/E154,""),"")</f>
        <v>0</v>
      </c>
      <c r="AF154" s="144">
        <f ca="1">IF('Innovation potential'!$A154=2,IF(ISNUMBER(Q154/F154),Q154/F154,""),"")</f>
        <v>0</v>
      </c>
      <c r="AG154" s="144">
        <f ca="1">IF('Innovation potential'!$A154=2,IF(ISNUMBER(R154/G154),R154/G154,""),"")</f>
        <v>3.4423076923076921</v>
      </c>
      <c r="AH154" s="144">
        <f ca="1">IF('Innovation potential'!$A154=2,IF(ISNUMBER(S154/H154),S154/H154,""),"")</f>
        <v>0</v>
      </c>
      <c r="AJ154" s="144">
        <f ca="1">IF('Innovation potential'!$A154=2,IF(ISNUMBER(U154/U$22),U154/U$22,""),"")</f>
        <v>0</v>
      </c>
      <c r="AK154" s="144">
        <f ca="1">IF('Innovation potential'!$A154=2,IF(ISNUMBER(V154/V$22),V154/V$22,""),"")</f>
        <v>0</v>
      </c>
      <c r="AL154" s="144">
        <f ca="1">IF('Innovation potential'!$A154=2,IF(ISNUMBER(W154/W$22),W154/W$22,""),"")</f>
        <v>0</v>
      </c>
      <c r="AM154" s="144">
        <f ca="1">IF('Innovation potential'!$A154=2,IF(ISNUMBER(X154/X$22),X154/X$22,""),"")</f>
        <v>0</v>
      </c>
      <c r="AO154" s="144">
        <f ca="1">IF('Innovation potential'!$A154=2,IF(ISNUMBER(U154/J154),U154/J154,""),"")</f>
        <v>0</v>
      </c>
      <c r="AP154" s="144">
        <f ca="1">IF('Innovation potential'!$A154=2,IF(ISNUMBER(V154/K154),V154/K154,""),"")</f>
        <v>0</v>
      </c>
      <c r="AQ154" s="144">
        <f ca="1">IF('Innovation potential'!$A154=2,IF(ISNUMBER(W154/L154),W154/L154,""),"")</f>
        <v>0</v>
      </c>
      <c r="AR154" s="144">
        <f ca="1">IF('Innovation potential'!$A154=2,IF(ISNUMBER(X154/M154),X154/M154,""),"")</f>
        <v>0</v>
      </c>
    </row>
    <row r="155" spans="1:44" x14ac:dyDescent="0.2">
      <c r="A155" s="39">
        <f>'Industry selection'!C155</f>
        <v>2</v>
      </c>
      <c r="B155" s="2">
        <v>33.200000000000003</v>
      </c>
      <c r="C155" s="2" t="s">
        <v>312</v>
      </c>
      <c r="D155" s="2">
        <f>COUNTIF('Ukraine INN'!$B$6:$B$429,'Innovation potential'!$B155)</f>
        <v>2</v>
      </c>
      <c r="E155" s="9">
        <f ca="1">IF($D155&gt;0,SUMIF('Ukraine INN'!$B$6:$B$429,'Innovation potential'!$B155,'Ukraine INN'!D$6:D$429)/$D155,"")</f>
        <v>7.8651685393258424</v>
      </c>
      <c r="F155" s="9">
        <f ca="1">IF($D155&gt;0,SUMIF('Ukraine INN'!$B$6:$B$429,'Innovation potential'!$B155,'Ukraine INN'!E$6:E$429)/$D155,"")</f>
        <v>13.48314606741573</v>
      </c>
      <c r="G155" s="9">
        <f ca="1">IF($D155&gt;0,SUMIF('Ukraine INN'!$B$6:$B$429,'Innovation potential'!$B155,'Ukraine INN'!F$6:F$429)/$D155,"")</f>
        <v>4.4943820224719104</v>
      </c>
      <c r="H155" s="9">
        <f ca="1">IF($D155&gt;0,SUMIF('Ukraine INN'!$B$6:$B$429,'Innovation potential'!$B155,'Ukraine INN'!G$6:G$429)/$D155,"")</f>
        <v>5.6179775280898872</v>
      </c>
      <c r="J155" s="9">
        <f ca="1">IF($D155&gt;0,SUMIF('Ukraine INN'!$B$6:$B$429,'Innovation potential'!$B155,'Ukraine INN'!I$6:I$429)/$D155,"")</f>
        <v>9.2105263157894726</v>
      </c>
      <c r="K155" s="9">
        <f ca="1">IF($D155&gt;0,SUMIF('Ukraine INN'!$B$6:$B$429,'Innovation potential'!$B155,'Ukraine INN'!J$6:J$429)/$D155,"")</f>
        <v>15.789473684210526</v>
      </c>
      <c r="L155" s="9">
        <f ca="1">IF($D155&gt;0,SUMIF('Ukraine INN'!$B$6:$B$429,'Innovation potential'!$B155,'Ukraine INN'!K$6:K$429)/$D155,"")</f>
        <v>10.526315789473683</v>
      </c>
      <c r="M155" s="9">
        <f ca="1">IF($D155&gt;0,SUMIF('Ukraine INN'!$B$6:$B$429,'Innovation potential'!$B155,'Ukraine INN'!L$6:L$429)/$D155,"")</f>
        <v>7.8947368421052628</v>
      </c>
      <c r="O155" s="2">
        <f>COUNTIF('REGION INN'!$B$6:$B$429,'Innovation potential'!$B155)</f>
        <v>2</v>
      </c>
      <c r="P155" s="9">
        <f ca="1">IF($O155&gt;0,SUMIF('REGION INN'!$B$6:$B$429,'Innovation potential'!$B155,'REGION INN'!D$6:D$429)/$O155,"")</f>
        <v>0</v>
      </c>
      <c r="Q155" s="9">
        <f ca="1">IF($O155&gt;0,SUMIF('REGION INN'!$B$6:$B$429,'Innovation potential'!$B155,'REGION INN'!E$6:E$429)/$O155,"")</f>
        <v>0</v>
      </c>
      <c r="R155" s="9">
        <f ca="1">IF($O155&gt;0,SUMIF('REGION INN'!$B$6:$B$429,'Innovation potential'!$B155,'REGION INN'!F$6:F$429)/$O155,"")</f>
        <v>0</v>
      </c>
      <c r="S155" s="9">
        <f ca="1">IF($O155&gt;0,SUMIF('REGION INN'!$B$6:$B$429,'Innovation potential'!$B155,'REGION INN'!G$6:G$429)/$O155,"")</f>
        <v>0</v>
      </c>
      <c r="U155" s="9">
        <f ca="1">IF($O155&gt;0,SUMIF('REGION INN'!$B$6:$B$429,'Innovation potential'!$B155,'REGION INN'!I$6:I$429)/$O155,"")</f>
        <v>0</v>
      </c>
      <c r="V155" s="9">
        <f ca="1">IF($O155&gt;0,SUMIF('REGION INN'!$B$6:$B$429,'Innovation potential'!$B155,'REGION INN'!J$6:J$429)/$O155,"")</f>
        <v>0</v>
      </c>
      <c r="W155" s="9">
        <f ca="1">IF($O155&gt;0,SUMIF('REGION INN'!$B$6:$B$429,'Innovation potential'!$B155,'REGION INN'!K$6:K$429)/$O155,"")</f>
        <v>0</v>
      </c>
      <c r="X155" s="9">
        <f ca="1">IF($O155&gt;0,SUMIF('REGION INN'!$B$6:$B$429,'Innovation potential'!$B155,'REGION INN'!L$6:L$429)/$O155,"")</f>
        <v>0</v>
      </c>
      <c r="Z155" s="144">
        <f ca="1">IF('Innovation potential'!$A155=2,IF(ISNUMBER(P155/P$22),P155/P$22,""),"")</f>
        <v>0</v>
      </c>
      <c r="AA155" s="144">
        <f ca="1">IF('Innovation potential'!$A155=2,IF(ISNUMBER(Q155/Q$22),Q155/Q$22,""),"")</f>
        <v>0</v>
      </c>
      <c r="AB155" s="144">
        <f ca="1">IF('Innovation potential'!$A155=2,IF(ISNUMBER(R155/R$22),R155/R$22,""),"")</f>
        <v>0</v>
      </c>
      <c r="AC155" s="144">
        <f ca="1">IF('Innovation potential'!$A155=2,IF(ISNUMBER(S155/S$22),S155/S$22,""),"")</f>
        <v>0</v>
      </c>
      <c r="AE155" s="144">
        <f ca="1">IF('Innovation potential'!$A155=2,IF(ISNUMBER(P155/E155),P155/E155,""),"")</f>
        <v>0</v>
      </c>
      <c r="AF155" s="144">
        <f ca="1">IF('Innovation potential'!$A155=2,IF(ISNUMBER(Q155/F155),Q155/F155,""),"")</f>
        <v>0</v>
      </c>
      <c r="AG155" s="144">
        <f ca="1">IF('Innovation potential'!$A155=2,IF(ISNUMBER(R155/G155),R155/G155,""),"")</f>
        <v>0</v>
      </c>
      <c r="AH155" s="144">
        <f ca="1">IF('Innovation potential'!$A155=2,IF(ISNUMBER(S155/H155),S155/H155,""),"")</f>
        <v>0</v>
      </c>
      <c r="AJ155" s="144">
        <f ca="1">IF('Innovation potential'!$A155=2,IF(ISNUMBER(U155/U$22),U155/U$22,""),"")</f>
        <v>0</v>
      </c>
      <c r="AK155" s="144">
        <f ca="1">IF('Innovation potential'!$A155=2,IF(ISNUMBER(V155/V$22),V155/V$22,""),"")</f>
        <v>0</v>
      </c>
      <c r="AL155" s="144">
        <f ca="1">IF('Innovation potential'!$A155=2,IF(ISNUMBER(W155/W$22),W155/W$22,""),"")</f>
        <v>0</v>
      </c>
      <c r="AM155" s="144">
        <f ca="1">IF('Innovation potential'!$A155=2,IF(ISNUMBER(X155/X$22),X155/X$22,""),"")</f>
        <v>0</v>
      </c>
      <c r="AO155" s="144">
        <f ca="1">IF('Innovation potential'!$A155=2,IF(ISNUMBER(U155/J155),U155/J155,""),"")</f>
        <v>0</v>
      </c>
      <c r="AP155" s="144">
        <f ca="1">IF('Innovation potential'!$A155=2,IF(ISNUMBER(V155/K155),V155/K155,""),"")</f>
        <v>0</v>
      </c>
      <c r="AQ155" s="144">
        <f ca="1">IF('Innovation potential'!$A155=2,IF(ISNUMBER(W155/L155),W155/L155,""),"")</f>
        <v>0</v>
      </c>
      <c r="AR155" s="144">
        <f ca="1">IF('Innovation potential'!$A155=2,IF(ISNUMBER(X155/M155),X155/M155,""),"")</f>
        <v>0</v>
      </c>
    </row>
    <row r="156" spans="1:44" x14ac:dyDescent="0.2">
      <c r="A156" s="39" t="str">
        <f>'Industry selection'!C156</f>
        <v/>
      </c>
      <c r="B156" s="2" t="s">
        <v>314</v>
      </c>
      <c r="C156" s="2" t="s">
        <v>315</v>
      </c>
      <c r="D156" s="2">
        <f>COUNTIF('Ukraine INN'!$B$6:$B$429,'Innovation potential'!$B156)</f>
        <v>1</v>
      </c>
      <c r="E156" s="9">
        <f ca="1">IF($D156&gt;0,SUMIF('Ukraine INN'!$B$6:$B$429,'Innovation potential'!$B156,'Ukraine INN'!D$6:D$429)/$D156,"")</f>
        <v>4.6099290780141837</v>
      </c>
      <c r="F156" s="9">
        <f ca="1">IF($D156&gt;0,SUMIF('Ukraine INN'!$B$6:$B$429,'Innovation potential'!$B156,'Ukraine INN'!E$6:E$429)/$D156,"")</f>
        <v>25.886524822695034</v>
      </c>
      <c r="G156" s="9">
        <f ca="1">IF($D156&gt;0,SUMIF('Ukraine INN'!$B$6:$B$429,'Innovation potential'!$B156,'Ukraine INN'!F$6:F$429)/$D156,"")</f>
        <v>10.283687943262411</v>
      </c>
      <c r="H156" s="9">
        <f ca="1">IF($D156&gt;0,SUMIF('Ukraine INN'!$B$6:$B$429,'Innovation potential'!$B156,'Ukraine INN'!G$6:G$429)/$D156,"")</f>
        <v>2.4822695035460995</v>
      </c>
      <c r="J156" s="9">
        <f ca="1">IF($D156&gt;0,SUMIF('Ukraine INN'!$B$6:$B$429,'Innovation potential'!$B156,'Ukraine INN'!I$6:I$429)/$D156,"")</f>
        <v>4.9844236760124607</v>
      </c>
      <c r="K156" s="9">
        <f ca="1">IF($D156&gt;0,SUMIF('Ukraine INN'!$B$6:$B$429,'Innovation potential'!$B156,'Ukraine INN'!J$6:J$429)/$D156,"")</f>
        <v>23.052959501557631</v>
      </c>
      <c r="L156" s="9">
        <f ca="1">IF($D156&gt;0,SUMIF('Ukraine INN'!$B$6:$B$429,'Innovation potential'!$B156,'Ukraine INN'!K$6:K$429)/$D156,"")</f>
        <v>12.461059190031152</v>
      </c>
      <c r="M156" s="9">
        <f ca="1">IF($D156&gt;0,SUMIF('Ukraine INN'!$B$6:$B$429,'Innovation potential'!$B156,'Ukraine INN'!L$6:L$429)/$D156,"")</f>
        <v>4.0498442367601246</v>
      </c>
      <c r="O156" s="2">
        <f>COUNTIF('REGION INN'!$B$6:$B$429,'Innovation potential'!$B156)</f>
        <v>1</v>
      </c>
      <c r="P156" s="9">
        <f ca="1">IF($O156&gt;0,SUMIF('REGION INN'!$B$6:$B$429,'Innovation potential'!$B156,'REGION INN'!D$6:D$429)/$O156,"")</f>
        <v>15.384615384615385</v>
      </c>
      <c r="Q156" s="9">
        <f ca="1">IF($O156&gt;0,SUMIF('REGION INN'!$B$6:$B$429,'Innovation potential'!$B156,'REGION INN'!E$6:E$429)/$O156,"")</f>
        <v>30.76923076923077</v>
      </c>
      <c r="R156" s="9">
        <f ca="1">IF($O156&gt;0,SUMIF('REGION INN'!$B$6:$B$429,'Innovation potential'!$B156,'REGION INN'!F$6:F$429)/$O156,"")</f>
        <v>30.76923076923077</v>
      </c>
      <c r="S156" s="9">
        <f ca="1">IF($O156&gt;0,SUMIF('REGION INN'!$B$6:$B$429,'Innovation potential'!$B156,'REGION INN'!G$6:G$429)/$O156,"")</f>
        <v>15.384615384615385</v>
      </c>
      <c r="U156" s="9">
        <f ca="1">IF($O156&gt;0,SUMIF('REGION INN'!$B$6:$B$429,'Innovation potential'!$B156,'REGION INN'!I$6:I$429)/$O156,"")</f>
        <v>42.857142857142854</v>
      </c>
      <c r="V156" s="9">
        <f ca="1">IF($O156&gt;0,SUMIF('REGION INN'!$B$6:$B$429,'Innovation potential'!$B156,'REGION INN'!J$6:J$429)/$O156,"")</f>
        <v>57.142857142857139</v>
      </c>
      <c r="W156" s="9">
        <f ca="1">IF($O156&gt;0,SUMIF('REGION INN'!$B$6:$B$429,'Innovation potential'!$B156,'REGION INN'!K$6:K$429)/$O156,"")</f>
        <v>0</v>
      </c>
      <c r="X156" s="9">
        <f ca="1">IF($O156&gt;0,SUMIF('REGION INN'!$B$6:$B$429,'Innovation potential'!$B156,'REGION INN'!L$6:L$429)/$O156,"")</f>
        <v>0</v>
      </c>
      <c r="Z156" s="144" t="str">
        <f>IF('Innovation potential'!$A156=2,IF(ISNUMBER(P156/P$22),P156/P$22,""),"")</f>
        <v/>
      </c>
      <c r="AA156" s="144" t="str">
        <f>IF('Innovation potential'!$A156=2,IF(ISNUMBER(Q156/Q$22),Q156/Q$22,""),"")</f>
        <v/>
      </c>
      <c r="AB156" s="144" t="str">
        <f>IF('Innovation potential'!$A156=2,IF(ISNUMBER(R156/R$22),R156/R$22,""),"")</f>
        <v/>
      </c>
      <c r="AC156" s="144" t="str">
        <f>IF('Innovation potential'!$A156=2,IF(ISNUMBER(S156/S$22),S156/S$22,""),"")</f>
        <v/>
      </c>
      <c r="AE156" s="144" t="str">
        <f>IF('Innovation potential'!$A156=2,IF(ISNUMBER(P156/E156),P156/E156,""),"")</f>
        <v/>
      </c>
      <c r="AF156" s="144" t="str">
        <f>IF('Innovation potential'!$A156=2,IF(ISNUMBER(Q156/F156),Q156/F156,""),"")</f>
        <v/>
      </c>
      <c r="AG156" s="144" t="str">
        <f>IF('Innovation potential'!$A156=2,IF(ISNUMBER(R156/G156),R156/G156,""),"")</f>
        <v/>
      </c>
      <c r="AH156" s="144" t="str">
        <f>IF('Innovation potential'!$A156=2,IF(ISNUMBER(S156/H156),S156/H156,""),"")</f>
        <v/>
      </c>
      <c r="AJ156" s="144" t="str">
        <f>IF('Innovation potential'!$A156=2,IF(ISNUMBER(U156/U$22),U156/U$22,""),"")</f>
        <v/>
      </c>
      <c r="AK156" s="144" t="str">
        <f>IF('Innovation potential'!$A156=2,IF(ISNUMBER(V156/V$22),V156/V$22,""),"")</f>
        <v/>
      </c>
      <c r="AL156" s="144" t="str">
        <f>IF('Innovation potential'!$A156=2,IF(ISNUMBER(W156/W$22),W156/W$22,""),"")</f>
        <v/>
      </c>
      <c r="AM156" s="144" t="str">
        <f>IF('Innovation potential'!$A156=2,IF(ISNUMBER(X156/X$22),X156/X$22,""),"")</f>
        <v/>
      </c>
      <c r="AO156" s="144" t="str">
        <f>IF('Innovation potential'!$A156=2,IF(ISNUMBER(U156/J156),U156/J156,""),"")</f>
        <v/>
      </c>
      <c r="AP156" s="144" t="str">
        <f>IF('Innovation potential'!$A156=2,IF(ISNUMBER(V156/K156),V156/K156,""),"")</f>
        <v/>
      </c>
      <c r="AQ156" s="144" t="str">
        <f>IF('Innovation potential'!$A156=2,IF(ISNUMBER(W156/L156),W156/L156,""),"")</f>
        <v/>
      </c>
      <c r="AR156" s="144" t="str">
        <f>IF('Innovation potential'!$A156=2,IF(ISNUMBER(X156/M156),X156/M156,""),"")</f>
        <v/>
      </c>
    </row>
    <row r="157" spans="1:44" x14ac:dyDescent="0.2">
      <c r="A157" s="39" t="str">
        <f>'Industry selection'!C157</f>
        <v/>
      </c>
      <c r="B157" s="2">
        <v>35</v>
      </c>
      <c r="C157" s="2" t="s">
        <v>316</v>
      </c>
      <c r="D157" s="2">
        <f>COUNTIF('Ukraine INN'!$B$6:$B$429,'Innovation potential'!$B157)</f>
        <v>1</v>
      </c>
      <c r="E157" s="9">
        <f ca="1">IF($D157&gt;0,SUMIF('Ukraine INN'!$B$6:$B$429,'Innovation potential'!$B157,'Ukraine INN'!D$6:D$429)/$D157,"")</f>
        <v>4.6099290780141837</v>
      </c>
      <c r="F157" s="9">
        <f ca="1">IF($D157&gt;0,SUMIF('Ukraine INN'!$B$6:$B$429,'Innovation potential'!$B157,'Ukraine INN'!E$6:E$429)/$D157,"")</f>
        <v>25.886524822695034</v>
      </c>
      <c r="G157" s="9">
        <f ca="1">IF($D157&gt;0,SUMIF('Ukraine INN'!$B$6:$B$429,'Innovation potential'!$B157,'Ukraine INN'!F$6:F$429)/$D157,"")</f>
        <v>10.283687943262411</v>
      </c>
      <c r="H157" s="9">
        <f ca="1">IF($D157&gt;0,SUMIF('Ukraine INN'!$B$6:$B$429,'Innovation potential'!$B157,'Ukraine INN'!G$6:G$429)/$D157,"")</f>
        <v>2.4822695035460995</v>
      </c>
      <c r="J157" s="9">
        <f ca="1">IF($D157&gt;0,SUMIF('Ukraine INN'!$B$6:$B$429,'Innovation potential'!$B157,'Ukraine INN'!I$6:I$429)/$D157,"")</f>
        <v>4.9844236760124607</v>
      </c>
      <c r="K157" s="9">
        <f ca="1">IF($D157&gt;0,SUMIF('Ukraine INN'!$B$6:$B$429,'Innovation potential'!$B157,'Ukraine INN'!J$6:J$429)/$D157,"")</f>
        <v>23.052959501557631</v>
      </c>
      <c r="L157" s="9">
        <f ca="1">IF($D157&gt;0,SUMIF('Ukraine INN'!$B$6:$B$429,'Innovation potential'!$B157,'Ukraine INN'!K$6:K$429)/$D157,"")</f>
        <v>12.461059190031152</v>
      </c>
      <c r="M157" s="9">
        <f ca="1">IF($D157&gt;0,SUMIF('Ukraine INN'!$B$6:$B$429,'Innovation potential'!$B157,'Ukraine INN'!L$6:L$429)/$D157,"")</f>
        <v>4.0498442367601246</v>
      </c>
      <c r="O157" s="2">
        <f>COUNTIF('REGION INN'!$B$6:$B$429,'Innovation potential'!$B157)</f>
        <v>1</v>
      </c>
      <c r="P157" s="9">
        <f ca="1">IF($O157&gt;0,SUMIF('REGION INN'!$B$6:$B$429,'Innovation potential'!$B157,'REGION INN'!D$6:D$429)/$O157,"")</f>
        <v>15.384615384615385</v>
      </c>
      <c r="Q157" s="9">
        <f ca="1">IF($O157&gt;0,SUMIF('REGION INN'!$B$6:$B$429,'Innovation potential'!$B157,'REGION INN'!E$6:E$429)/$O157,"")</f>
        <v>30.76923076923077</v>
      </c>
      <c r="R157" s="9">
        <f ca="1">IF($O157&gt;0,SUMIF('REGION INN'!$B$6:$B$429,'Innovation potential'!$B157,'REGION INN'!F$6:F$429)/$O157,"")</f>
        <v>30.76923076923077</v>
      </c>
      <c r="S157" s="9">
        <f ca="1">IF($O157&gt;0,SUMIF('REGION INN'!$B$6:$B$429,'Innovation potential'!$B157,'REGION INN'!G$6:G$429)/$O157,"")</f>
        <v>15.384615384615385</v>
      </c>
      <c r="U157" s="9">
        <f ca="1">IF($O157&gt;0,SUMIF('REGION INN'!$B$6:$B$429,'Innovation potential'!$B157,'REGION INN'!I$6:I$429)/$O157,"")</f>
        <v>42.857142857142854</v>
      </c>
      <c r="V157" s="9">
        <f ca="1">IF($O157&gt;0,SUMIF('REGION INN'!$B$6:$B$429,'Innovation potential'!$B157,'REGION INN'!J$6:J$429)/$O157,"")</f>
        <v>57.142857142857139</v>
      </c>
      <c r="W157" s="9">
        <f ca="1">IF($O157&gt;0,SUMIF('REGION INN'!$B$6:$B$429,'Innovation potential'!$B157,'REGION INN'!K$6:K$429)/$O157,"")</f>
        <v>0</v>
      </c>
      <c r="X157" s="9">
        <f ca="1">IF($O157&gt;0,SUMIF('REGION INN'!$B$6:$B$429,'Innovation potential'!$B157,'REGION INN'!L$6:L$429)/$O157,"")</f>
        <v>0</v>
      </c>
      <c r="Z157" s="144" t="str">
        <f>IF('Innovation potential'!$A157=2,IF(ISNUMBER(P157/P$22),P157/P$22,""),"")</f>
        <v/>
      </c>
      <c r="AA157" s="144" t="str">
        <f>IF('Innovation potential'!$A157=2,IF(ISNUMBER(Q157/Q$22),Q157/Q$22,""),"")</f>
        <v/>
      </c>
      <c r="AB157" s="144" t="str">
        <f>IF('Innovation potential'!$A157=2,IF(ISNUMBER(R157/R$22),R157/R$22,""),"")</f>
        <v/>
      </c>
      <c r="AC157" s="144" t="str">
        <f>IF('Innovation potential'!$A157=2,IF(ISNUMBER(S157/S$22),S157/S$22,""),"")</f>
        <v/>
      </c>
      <c r="AE157" s="144" t="str">
        <f>IF('Innovation potential'!$A157=2,IF(ISNUMBER(P157/E157),P157/E157,""),"")</f>
        <v/>
      </c>
      <c r="AF157" s="144" t="str">
        <f>IF('Innovation potential'!$A157=2,IF(ISNUMBER(Q157/F157),Q157/F157,""),"")</f>
        <v/>
      </c>
      <c r="AG157" s="144" t="str">
        <f>IF('Innovation potential'!$A157=2,IF(ISNUMBER(R157/G157),R157/G157,""),"")</f>
        <v/>
      </c>
      <c r="AH157" s="144" t="str">
        <f>IF('Innovation potential'!$A157=2,IF(ISNUMBER(S157/H157),S157/H157,""),"")</f>
        <v/>
      </c>
      <c r="AJ157" s="144" t="str">
        <f>IF('Innovation potential'!$A157=2,IF(ISNUMBER(U157/U$22),U157/U$22,""),"")</f>
        <v/>
      </c>
      <c r="AK157" s="144" t="str">
        <f>IF('Innovation potential'!$A157=2,IF(ISNUMBER(V157/V$22),V157/V$22,""),"")</f>
        <v/>
      </c>
      <c r="AL157" s="144" t="str">
        <f>IF('Innovation potential'!$A157=2,IF(ISNUMBER(W157/W$22),W157/W$22,""),"")</f>
        <v/>
      </c>
      <c r="AM157" s="144" t="str">
        <f>IF('Innovation potential'!$A157=2,IF(ISNUMBER(X157/X$22),X157/X$22,""),"")</f>
        <v/>
      </c>
      <c r="AO157" s="144" t="str">
        <f>IF('Innovation potential'!$A157=2,IF(ISNUMBER(U157/J157),U157/J157,""),"")</f>
        <v/>
      </c>
      <c r="AP157" s="144" t="str">
        <f>IF('Innovation potential'!$A157=2,IF(ISNUMBER(V157/K157),V157/K157,""),"")</f>
        <v/>
      </c>
      <c r="AQ157" s="144" t="str">
        <f>IF('Innovation potential'!$A157=2,IF(ISNUMBER(W157/L157),W157/L157,""),"")</f>
        <v/>
      </c>
      <c r="AR157" s="144" t="str">
        <f>IF('Innovation potential'!$A157=2,IF(ISNUMBER(X157/M157),X157/M157,""),"")</f>
        <v/>
      </c>
    </row>
    <row r="158" spans="1:44" x14ac:dyDescent="0.2">
      <c r="A158" s="39">
        <f>'Industry selection'!C158</f>
        <v>1</v>
      </c>
      <c r="B158" s="2">
        <v>35.1</v>
      </c>
      <c r="C158" s="2" t="s">
        <v>318</v>
      </c>
      <c r="D158" s="2">
        <f>COUNTIF('Ukraine INN'!$B$6:$B$429,'Innovation potential'!$B158)</f>
        <v>1</v>
      </c>
      <c r="E158" s="9">
        <f ca="1">IF($D158&gt;0,SUMIF('Ukraine INN'!$B$6:$B$429,'Innovation potential'!$B158,'Ukraine INN'!D$6:D$429)/$D158,"")</f>
        <v>4.1958041958041958</v>
      </c>
      <c r="F158" s="9">
        <f ca="1">IF($D158&gt;0,SUMIF('Ukraine INN'!$B$6:$B$429,'Innovation potential'!$B158,'Ukraine INN'!E$6:E$429)/$D158,"")</f>
        <v>16.783216783216783</v>
      </c>
      <c r="G158" s="9">
        <f ca="1">IF($D158&gt;0,SUMIF('Ukraine INN'!$B$6:$B$429,'Innovation potential'!$B158,'Ukraine INN'!F$6:F$429)/$D158,"")</f>
        <v>6.9930069930069934</v>
      </c>
      <c r="H158" s="9">
        <f ca="1">IF($D158&gt;0,SUMIF('Ukraine INN'!$B$6:$B$429,'Innovation potential'!$B158,'Ukraine INN'!G$6:G$429)/$D158,"")</f>
        <v>2.0979020979020979</v>
      </c>
      <c r="J158" s="9">
        <f ca="1">IF($D158&gt;0,SUMIF('Ukraine INN'!$B$6:$B$429,'Innovation potential'!$B158,'Ukraine INN'!I$6:I$429)/$D158,"")</f>
        <v>3.6585365853658534</v>
      </c>
      <c r="K158" s="9">
        <f ca="1">IF($D158&gt;0,SUMIF('Ukraine INN'!$B$6:$B$429,'Innovation potential'!$B158,'Ukraine INN'!J$6:J$429)/$D158,"")</f>
        <v>10.365853658536585</v>
      </c>
      <c r="L158" s="9">
        <f ca="1">IF($D158&gt;0,SUMIF('Ukraine INN'!$B$6:$B$429,'Innovation potential'!$B158,'Ukraine INN'!K$6:K$429)/$D158,"")</f>
        <v>6.7073170731707323</v>
      </c>
      <c r="M158" s="9">
        <f ca="1">IF($D158&gt;0,SUMIF('Ukraine INN'!$B$6:$B$429,'Innovation potential'!$B158,'Ukraine INN'!L$6:L$429)/$D158,"")</f>
        <v>1.8292682926829267</v>
      </c>
      <c r="O158" s="2">
        <f>COUNTIF('REGION INN'!$B$6:$B$429,'Innovation potential'!$B158)</f>
        <v>1</v>
      </c>
      <c r="P158" s="9">
        <f ca="1">IF($O158&gt;0,SUMIF('REGION INN'!$B$6:$B$429,'Innovation potential'!$B158,'REGION INN'!D$6:D$429)/$O158,"")</f>
        <v>0</v>
      </c>
      <c r="Q158" s="9">
        <f ca="1">IF($O158&gt;0,SUMIF('REGION INN'!$B$6:$B$429,'Innovation potential'!$B158,'REGION INN'!E$6:E$429)/$O158,"")</f>
        <v>33.333333333333329</v>
      </c>
      <c r="R158" s="9">
        <f ca="1">IF($O158&gt;0,SUMIF('REGION INN'!$B$6:$B$429,'Innovation potential'!$B158,'REGION INN'!F$6:F$429)/$O158,"")</f>
        <v>33.333333333333329</v>
      </c>
      <c r="S158" s="9">
        <f ca="1">IF($O158&gt;0,SUMIF('REGION INN'!$B$6:$B$429,'Innovation potential'!$B158,'REGION INN'!G$6:G$429)/$O158,"")</f>
        <v>0</v>
      </c>
      <c r="U158" s="9">
        <f ca="1">IF($O158&gt;0,SUMIF('REGION INN'!$B$6:$B$429,'Innovation potential'!$B158,'REGION INN'!I$6:I$429)/$O158,"")</f>
        <v>0</v>
      </c>
      <c r="V158" s="9">
        <f ca="1">IF($O158&gt;0,SUMIF('REGION INN'!$B$6:$B$429,'Innovation potential'!$B158,'REGION INN'!J$6:J$429)/$O158,"")</f>
        <v>0</v>
      </c>
      <c r="W158" s="9">
        <f ca="1">IF($O158&gt;0,SUMIF('REGION INN'!$B$6:$B$429,'Innovation potential'!$B158,'REGION INN'!K$6:K$429)/$O158,"")</f>
        <v>0</v>
      </c>
      <c r="X158" s="9">
        <f ca="1">IF($O158&gt;0,SUMIF('REGION INN'!$B$6:$B$429,'Innovation potential'!$B158,'REGION INN'!L$6:L$429)/$O158,"")</f>
        <v>0</v>
      </c>
      <c r="Z158" s="144" t="str">
        <f>IF('Innovation potential'!$A158=2,IF(ISNUMBER(P158/P$22),P158/P$22,""),"")</f>
        <v/>
      </c>
      <c r="AA158" s="144" t="str">
        <f>IF('Innovation potential'!$A158=2,IF(ISNUMBER(Q158/Q$22),Q158/Q$22,""),"")</f>
        <v/>
      </c>
      <c r="AB158" s="144" t="str">
        <f>IF('Innovation potential'!$A158=2,IF(ISNUMBER(R158/R$22),R158/R$22,""),"")</f>
        <v/>
      </c>
      <c r="AC158" s="144" t="str">
        <f>IF('Innovation potential'!$A158=2,IF(ISNUMBER(S158/S$22),S158/S$22,""),"")</f>
        <v/>
      </c>
      <c r="AE158" s="144" t="str">
        <f>IF('Innovation potential'!$A158=2,IF(ISNUMBER(P158/E158),P158/E158,""),"")</f>
        <v/>
      </c>
      <c r="AF158" s="144" t="str">
        <f>IF('Innovation potential'!$A158=2,IF(ISNUMBER(Q158/F158),Q158/F158,""),"")</f>
        <v/>
      </c>
      <c r="AG158" s="144" t="str">
        <f>IF('Innovation potential'!$A158=2,IF(ISNUMBER(R158/G158),R158/G158,""),"")</f>
        <v/>
      </c>
      <c r="AH158" s="144" t="str">
        <f>IF('Innovation potential'!$A158=2,IF(ISNUMBER(S158/H158),S158/H158,""),"")</f>
        <v/>
      </c>
      <c r="AJ158" s="144" t="str">
        <f>IF('Innovation potential'!$A158=2,IF(ISNUMBER(U158/U$22),U158/U$22,""),"")</f>
        <v/>
      </c>
      <c r="AK158" s="144" t="str">
        <f>IF('Innovation potential'!$A158=2,IF(ISNUMBER(V158/V$22),V158/V$22,""),"")</f>
        <v/>
      </c>
      <c r="AL158" s="144" t="str">
        <f>IF('Innovation potential'!$A158=2,IF(ISNUMBER(W158/W$22),W158/W$22,""),"")</f>
        <v/>
      </c>
      <c r="AM158" s="144" t="str">
        <f>IF('Innovation potential'!$A158=2,IF(ISNUMBER(X158/X$22),X158/X$22,""),"")</f>
        <v/>
      </c>
      <c r="AO158" s="144" t="str">
        <f>IF('Innovation potential'!$A158=2,IF(ISNUMBER(U158/J158),U158/J158,""),"")</f>
        <v/>
      </c>
      <c r="AP158" s="144" t="str">
        <f>IF('Innovation potential'!$A158=2,IF(ISNUMBER(V158/K158),V158/K158,""),"")</f>
        <v/>
      </c>
      <c r="AQ158" s="144" t="str">
        <f>IF('Innovation potential'!$A158=2,IF(ISNUMBER(W158/L158),W158/L158,""),"")</f>
        <v/>
      </c>
      <c r="AR158" s="144" t="str">
        <f>IF('Innovation potential'!$A158=2,IF(ISNUMBER(X158/M158),X158/M158,""),"")</f>
        <v/>
      </c>
    </row>
    <row r="159" spans="1:44" x14ac:dyDescent="0.2">
      <c r="A159" s="39">
        <f>'Industry selection'!C159</f>
        <v>1</v>
      </c>
      <c r="B159" s="2">
        <v>35.200000000000003</v>
      </c>
      <c r="C159" s="2" t="s">
        <v>320</v>
      </c>
      <c r="D159" s="2">
        <f>COUNTIF('Ukraine INN'!$B$6:$B$429,'Innovation potential'!$B159)</f>
        <v>1</v>
      </c>
      <c r="E159" s="9">
        <f ca="1">IF($D159&gt;0,SUMIF('Ukraine INN'!$B$6:$B$429,'Innovation potential'!$B159,'Ukraine INN'!D$6:D$429)/$D159,"")</f>
        <v>1.639344262295082</v>
      </c>
      <c r="F159" s="9">
        <f ca="1">IF($D159&gt;0,SUMIF('Ukraine INN'!$B$6:$B$429,'Innovation potential'!$B159,'Ukraine INN'!E$6:E$429)/$D159,"")</f>
        <v>9.8360655737704921</v>
      </c>
      <c r="G159" s="9">
        <f ca="1">IF($D159&gt;0,SUMIF('Ukraine INN'!$B$6:$B$429,'Innovation potential'!$B159,'Ukraine INN'!F$6:F$429)/$D159,"")</f>
        <v>13.114754098360656</v>
      </c>
      <c r="H159" s="9">
        <f ca="1">IF($D159&gt;0,SUMIF('Ukraine INN'!$B$6:$B$429,'Innovation potential'!$B159,'Ukraine INN'!G$6:G$429)/$D159,"")</f>
        <v>6.557377049180328</v>
      </c>
      <c r="J159" s="9">
        <f ca="1">IF($D159&gt;0,SUMIF('Ukraine INN'!$B$6:$B$429,'Innovation potential'!$B159,'Ukraine INN'!I$6:I$429)/$D159,"")</f>
        <v>3.6585365853658534</v>
      </c>
      <c r="K159" s="9">
        <f ca="1">IF($D159&gt;0,SUMIF('Ukraine INN'!$B$6:$B$429,'Innovation potential'!$B159,'Ukraine INN'!J$6:J$429)/$D159,"")</f>
        <v>10.975609756097562</v>
      </c>
      <c r="L159" s="9">
        <f ca="1">IF($D159&gt;0,SUMIF('Ukraine INN'!$B$6:$B$429,'Innovation potential'!$B159,'Ukraine INN'!K$6:K$429)/$D159,"")</f>
        <v>13.414634146341465</v>
      </c>
      <c r="M159" s="9">
        <f ca="1">IF($D159&gt;0,SUMIF('Ukraine INN'!$B$6:$B$429,'Innovation potential'!$B159,'Ukraine INN'!L$6:L$429)/$D159,"")</f>
        <v>8.536585365853659</v>
      </c>
      <c r="O159" s="2">
        <f>COUNTIF('REGION INN'!$B$6:$B$429,'Innovation potential'!$B159)</f>
        <v>1</v>
      </c>
      <c r="P159" s="9">
        <f ca="1">IF($O159&gt;0,SUMIF('REGION INN'!$B$6:$B$429,'Innovation potential'!$B159,'REGION INN'!D$6:D$429)/$O159,"")</f>
        <v>0</v>
      </c>
      <c r="Q159" s="9">
        <f ca="1">IF($O159&gt;0,SUMIF('REGION INN'!$B$6:$B$429,'Innovation potential'!$B159,'REGION INN'!E$6:E$429)/$O159,"")</f>
        <v>0</v>
      </c>
      <c r="R159" s="9">
        <f ca="1">IF($O159&gt;0,SUMIF('REGION INN'!$B$6:$B$429,'Innovation potential'!$B159,'REGION INN'!F$6:F$429)/$O159,"")</f>
        <v>0</v>
      </c>
      <c r="S159" s="9">
        <f ca="1">IF($O159&gt;0,SUMIF('REGION INN'!$B$6:$B$429,'Innovation potential'!$B159,'REGION INN'!G$6:G$429)/$O159,"")</f>
        <v>50</v>
      </c>
      <c r="U159" s="9">
        <f ca="1">IF($O159&gt;0,SUMIF('REGION INN'!$B$6:$B$429,'Innovation potential'!$B159,'REGION INN'!I$6:I$429)/$O159,"")</f>
        <v>40</v>
      </c>
      <c r="V159" s="9">
        <f ca="1">IF($O159&gt;0,SUMIF('REGION INN'!$B$6:$B$429,'Innovation potential'!$B159,'REGION INN'!J$6:J$429)/$O159,"")</f>
        <v>60</v>
      </c>
      <c r="W159" s="9">
        <f ca="1">IF($O159&gt;0,SUMIF('REGION INN'!$B$6:$B$429,'Innovation potential'!$B159,'REGION INN'!K$6:K$429)/$O159,"")</f>
        <v>0</v>
      </c>
      <c r="X159" s="9">
        <f ca="1">IF($O159&gt;0,SUMIF('REGION INN'!$B$6:$B$429,'Innovation potential'!$B159,'REGION INN'!L$6:L$429)/$O159,"")</f>
        <v>0</v>
      </c>
      <c r="Z159" s="144" t="str">
        <f>IF('Innovation potential'!$A159=2,IF(ISNUMBER(P159/P$22),P159/P$22,""),"")</f>
        <v/>
      </c>
      <c r="AA159" s="144" t="str">
        <f>IF('Innovation potential'!$A159=2,IF(ISNUMBER(Q159/Q$22),Q159/Q$22,""),"")</f>
        <v/>
      </c>
      <c r="AB159" s="144" t="str">
        <f>IF('Innovation potential'!$A159=2,IF(ISNUMBER(R159/R$22),R159/R$22,""),"")</f>
        <v/>
      </c>
      <c r="AC159" s="144" t="str">
        <f>IF('Innovation potential'!$A159=2,IF(ISNUMBER(S159/S$22),S159/S$22,""),"")</f>
        <v/>
      </c>
      <c r="AE159" s="144" t="str">
        <f>IF('Innovation potential'!$A159=2,IF(ISNUMBER(P159/E159),P159/E159,""),"")</f>
        <v/>
      </c>
      <c r="AF159" s="144" t="str">
        <f>IF('Innovation potential'!$A159=2,IF(ISNUMBER(Q159/F159),Q159/F159,""),"")</f>
        <v/>
      </c>
      <c r="AG159" s="144" t="str">
        <f>IF('Innovation potential'!$A159=2,IF(ISNUMBER(R159/G159),R159/G159,""),"")</f>
        <v/>
      </c>
      <c r="AH159" s="144" t="str">
        <f>IF('Innovation potential'!$A159=2,IF(ISNUMBER(S159/H159),S159/H159,""),"")</f>
        <v/>
      </c>
      <c r="AJ159" s="144" t="str">
        <f>IF('Innovation potential'!$A159=2,IF(ISNUMBER(U159/U$22),U159/U$22,""),"")</f>
        <v/>
      </c>
      <c r="AK159" s="144" t="str">
        <f>IF('Innovation potential'!$A159=2,IF(ISNUMBER(V159/V$22),V159/V$22,""),"")</f>
        <v/>
      </c>
      <c r="AL159" s="144" t="str">
        <f>IF('Innovation potential'!$A159=2,IF(ISNUMBER(W159/W$22),W159/W$22,""),"")</f>
        <v/>
      </c>
      <c r="AM159" s="144" t="str">
        <f>IF('Innovation potential'!$A159=2,IF(ISNUMBER(X159/X$22),X159/X$22,""),"")</f>
        <v/>
      </c>
      <c r="AO159" s="144" t="str">
        <f>IF('Innovation potential'!$A159=2,IF(ISNUMBER(U159/J159),U159/J159,""),"")</f>
        <v/>
      </c>
      <c r="AP159" s="144" t="str">
        <f>IF('Innovation potential'!$A159=2,IF(ISNUMBER(V159/K159),V159/K159,""),"")</f>
        <v/>
      </c>
      <c r="AQ159" s="144" t="str">
        <f>IF('Innovation potential'!$A159=2,IF(ISNUMBER(W159/L159),W159/L159,""),"")</f>
        <v/>
      </c>
      <c r="AR159" s="144" t="str">
        <f>IF('Innovation potential'!$A159=2,IF(ISNUMBER(X159/M159),X159/M159,""),"")</f>
        <v/>
      </c>
    </row>
    <row r="160" spans="1:44" x14ac:dyDescent="0.2">
      <c r="A160" s="39">
        <f>'Industry selection'!C160</f>
        <v>2</v>
      </c>
      <c r="B160" s="2">
        <v>35.299999999999997</v>
      </c>
      <c r="C160" s="2" t="s">
        <v>322</v>
      </c>
      <c r="D160" s="2">
        <f>COUNTIF('Ukraine INN'!$B$6:$B$429,'Innovation potential'!$B160)</f>
        <v>2</v>
      </c>
      <c r="E160" s="9">
        <f ca="1">IF($D160&gt;0,SUMIF('Ukraine INN'!$B$6:$B$429,'Innovation potential'!$B160,'Ukraine INN'!D$6:D$429)/$D160,"")</f>
        <v>3.3333333333333335</v>
      </c>
      <c r="F160" s="9">
        <f ca="1">IF($D160&gt;0,SUMIF('Ukraine INN'!$B$6:$B$429,'Innovation potential'!$B160,'Ukraine INN'!E$6:E$429)/$D160,"")</f>
        <v>23.888888888888889</v>
      </c>
      <c r="G160" s="9">
        <f ca="1">IF($D160&gt;0,SUMIF('Ukraine INN'!$B$6:$B$429,'Innovation potential'!$B160,'Ukraine INN'!F$6:F$429)/$D160,"")</f>
        <v>6.1111111111111107</v>
      </c>
      <c r="H160" s="9">
        <f ca="1">IF($D160&gt;0,SUMIF('Ukraine INN'!$B$6:$B$429,'Innovation potential'!$B160,'Ukraine INN'!G$6:G$429)/$D160,"")</f>
        <v>0</v>
      </c>
      <c r="J160" s="9">
        <f ca="1">IF($D160&gt;0,SUMIF('Ukraine INN'!$B$6:$B$429,'Innovation potential'!$B160,'Ukraine INN'!I$6:I$429)/$D160,"")</f>
        <v>3.535353535353535</v>
      </c>
      <c r="K160" s="9">
        <f ca="1">IF($D160&gt;0,SUMIF('Ukraine INN'!$B$6:$B$429,'Innovation potential'!$B160,'Ukraine INN'!J$6:J$429)/$D160,"")</f>
        <v>24.242424242424242</v>
      </c>
      <c r="L160" s="9">
        <f ca="1">IF($D160&gt;0,SUMIF('Ukraine INN'!$B$6:$B$429,'Innovation potential'!$B160,'Ukraine INN'!K$6:K$429)/$D160,"")</f>
        <v>9.0909090909090917</v>
      </c>
      <c r="M160" s="9">
        <f ca="1">IF($D160&gt;0,SUMIF('Ukraine INN'!$B$6:$B$429,'Innovation potential'!$B160,'Ukraine INN'!L$6:L$429)/$D160,"")</f>
        <v>1.5151515151515151</v>
      </c>
      <c r="O160" s="2">
        <f>COUNTIF('REGION INN'!$B$6:$B$429,'Innovation potential'!$B160)</f>
        <v>2</v>
      </c>
      <c r="P160" s="9">
        <f ca="1">IF($O160&gt;0,SUMIF('REGION INN'!$B$6:$B$429,'Innovation potential'!$B160,'REGION INN'!D$6:D$429)/$O160,"")</f>
        <v>25</v>
      </c>
      <c r="Q160" s="9">
        <f ca="1">IF($O160&gt;0,SUMIF('REGION INN'!$B$6:$B$429,'Innovation potential'!$B160,'REGION INN'!E$6:E$429)/$O160,"")</f>
        <v>25</v>
      </c>
      <c r="R160" s="9">
        <f ca="1">IF($O160&gt;0,SUMIF('REGION INN'!$B$6:$B$429,'Innovation potential'!$B160,'REGION INN'!F$6:F$429)/$O160,"")</f>
        <v>25</v>
      </c>
      <c r="S160" s="9">
        <f ca="1">IF($O160&gt;0,SUMIF('REGION INN'!$B$6:$B$429,'Innovation potential'!$B160,'REGION INN'!G$6:G$429)/$O160,"")</f>
        <v>0</v>
      </c>
      <c r="U160" s="9">
        <f ca="1">IF($O160&gt;0,SUMIF('REGION INN'!$B$6:$B$429,'Innovation potential'!$B160,'REGION INN'!I$6:I$429)/$O160,"")</f>
        <v>41.666666666666657</v>
      </c>
      <c r="V160" s="9">
        <f ca="1">IF($O160&gt;0,SUMIF('REGION INN'!$B$6:$B$429,'Innovation potential'!$B160,'REGION INN'!J$6:J$429)/$O160,"")</f>
        <v>58.333333333333329</v>
      </c>
      <c r="W160" s="9">
        <f ca="1">IF($O160&gt;0,SUMIF('REGION INN'!$B$6:$B$429,'Innovation potential'!$B160,'REGION INN'!K$6:K$429)/$O160,"")</f>
        <v>25</v>
      </c>
      <c r="X160" s="9">
        <f ca="1">IF($O160&gt;0,SUMIF('REGION INN'!$B$6:$B$429,'Innovation potential'!$B160,'REGION INN'!L$6:L$429)/$O160,"")</f>
        <v>0</v>
      </c>
      <c r="Z160" s="144">
        <f ca="1">IF('Innovation potential'!$A160=2,IF(ISNUMBER(P160/P$22),P160/P$22,""),"")</f>
        <v>3.525508681160141</v>
      </c>
      <c r="AA160" s="144">
        <f ca="1">IF('Innovation potential'!$A160=2,IF(ISNUMBER(Q160/Q$22),Q160/Q$22,""),"")</f>
        <v>3.0061919836031383</v>
      </c>
      <c r="AB160" s="144">
        <f ca="1">IF('Innovation potential'!$A160=2,IF(ISNUMBER(R160/R$22),R160/R$22,""),"")</f>
        <v>7.299467280599087</v>
      </c>
      <c r="AC160" s="144">
        <f ca="1">IF('Innovation potential'!$A160=2,IF(ISNUMBER(S160/S$22),S160/S$22,""),"")</f>
        <v>0</v>
      </c>
      <c r="AE160" s="144">
        <f ca="1">IF('Innovation potential'!$A160=2,IF(ISNUMBER(P160/E160),P160/E160,""),"")</f>
        <v>7.5</v>
      </c>
      <c r="AF160" s="144">
        <f ca="1">IF('Innovation potential'!$A160=2,IF(ISNUMBER(Q160/F160),Q160/F160,""),"")</f>
        <v>1.0465116279069768</v>
      </c>
      <c r="AG160" s="144">
        <f ca="1">IF('Innovation potential'!$A160=2,IF(ISNUMBER(R160/G160),R160/G160,""),"")</f>
        <v>4.0909090909090908</v>
      </c>
      <c r="AH160" s="144" t="str">
        <f ca="1">IF('Innovation potential'!$A160=2,IF(ISNUMBER(S160/H160),S160/H160,""),"")</f>
        <v/>
      </c>
      <c r="AJ160" s="144">
        <f ca="1">IF('Innovation potential'!$A160=2,IF(ISNUMBER(U160/U$22),U160/U$22,""),"")</f>
        <v>3.0130504051051639</v>
      </c>
      <c r="AK160" s="144">
        <f ca="1">IF('Innovation potential'!$A160=2,IF(ISNUMBER(V160/V$22),V160/V$22,""),"")</f>
        <v>4.0567853127402982</v>
      </c>
      <c r="AL160" s="144">
        <f ca="1">IF('Innovation potential'!$A160=2,IF(ISNUMBER(W160/W$22),W160/W$22,""),"")</f>
        <v>2.6277298141236418</v>
      </c>
      <c r="AM160" s="144">
        <f ca="1">IF('Innovation potential'!$A160=2,IF(ISNUMBER(X160/X$22),X160/X$22,""),"")</f>
        <v>0</v>
      </c>
      <c r="AO160" s="144">
        <f ca="1">IF('Innovation potential'!$A160=2,IF(ISNUMBER(U160/J160),U160/J160,""),"")</f>
        <v>11.785714285714285</v>
      </c>
      <c r="AP160" s="144">
        <f ca="1">IF('Innovation potential'!$A160=2,IF(ISNUMBER(V160/K160),V160/K160,""),"")</f>
        <v>2.40625</v>
      </c>
      <c r="AQ160" s="144">
        <f ca="1">IF('Innovation potential'!$A160=2,IF(ISNUMBER(W160/L160),W160/L160,""),"")</f>
        <v>2.7499999999999996</v>
      </c>
      <c r="AR160" s="144">
        <f ca="1">IF('Innovation potential'!$A160=2,IF(ISNUMBER(X160/M160),X160/M160,""),"")</f>
        <v>0</v>
      </c>
    </row>
    <row r="161" spans="1:44" x14ac:dyDescent="0.2">
      <c r="A161" s="39" t="str">
        <f>'Industry selection'!C161</f>
        <v/>
      </c>
      <c r="B161" s="2" t="s">
        <v>324</v>
      </c>
      <c r="C161" s="2" t="s">
        <v>325</v>
      </c>
      <c r="D161" s="2">
        <f>COUNTIF('Ukraine INN'!$B$6:$B$429,'Innovation potential'!$B161)</f>
        <v>1</v>
      </c>
      <c r="E161" s="9">
        <f ca="1">IF($D161&gt;0,SUMIF('Ukraine INN'!$B$6:$B$429,'Innovation potential'!$B161,'Ukraine INN'!D$6:D$429)/$D161,"")</f>
        <v>1.2163336229365769</v>
      </c>
      <c r="F161" s="9">
        <f ca="1">IF($D161&gt;0,SUMIF('Ukraine INN'!$B$6:$B$429,'Innovation potential'!$B161,'Ukraine INN'!E$6:E$429)/$D161,"")</f>
        <v>6.516072980017376</v>
      </c>
      <c r="G161" s="9">
        <f ca="1">IF($D161&gt;0,SUMIF('Ukraine INN'!$B$6:$B$429,'Innovation potential'!$B161,'Ukraine INN'!F$6:F$429)/$D161,"")</f>
        <v>2.9539530842745436</v>
      </c>
      <c r="H161" s="9">
        <f ca="1">IF($D161&gt;0,SUMIF('Ukraine INN'!$B$6:$B$429,'Innovation potential'!$B161,'Ukraine INN'!G$6:G$429)/$D161,"")</f>
        <v>1.3900955690703736</v>
      </c>
      <c r="J161" s="9">
        <f ca="1">IF($D161&gt;0,SUMIF('Ukraine INN'!$B$6:$B$429,'Innovation potential'!$B161,'Ukraine INN'!I$6:I$429)/$D161,"")</f>
        <v>1.6979445933869526</v>
      </c>
      <c r="K161" s="9">
        <f ca="1">IF($D161&gt;0,SUMIF('Ukraine INN'!$B$6:$B$429,'Innovation potential'!$B161,'Ukraine INN'!J$6:J$429)/$D161,"")</f>
        <v>7.6854334226988383</v>
      </c>
      <c r="L161" s="9">
        <f ca="1">IF($D161&gt;0,SUMIF('Ukraine INN'!$B$6:$B$429,'Innovation potential'!$B161,'Ukraine INN'!K$6:K$429)/$D161,"")</f>
        <v>3.7533512064343162</v>
      </c>
      <c r="M161" s="9">
        <f ca="1">IF($D161&gt;0,SUMIF('Ukraine INN'!$B$6:$B$429,'Innovation potential'!$B161,'Ukraine INN'!L$6:L$429)/$D161,"")</f>
        <v>1.8766756032171581</v>
      </c>
      <c r="O161" s="2">
        <f>COUNTIF('REGION INN'!$B$6:$B$429,'Innovation potential'!$B161)</f>
        <v>1</v>
      </c>
      <c r="P161" s="9">
        <f ca="1">IF($O161&gt;0,SUMIF('REGION INN'!$B$6:$B$429,'Innovation potential'!$B161,'REGION INN'!D$6:D$429)/$O161,"")</f>
        <v>0</v>
      </c>
      <c r="Q161" s="9">
        <f ca="1">IF($O161&gt;0,SUMIF('REGION INN'!$B$6:$B$429,'Innovation potential'!$B161,'REGION INN'!E$6:E$429)/$O161,"")</f>
        <v>4.6511627906976747</v>
      </c>
      <c r="R161" s="9">
        <f ca="1">IF($O161&gt;0,SUMIF('REGION INN'!$B$6:$B$429,'Innovation potential'!$B161,'REGION INN'!F$6:F$429)/$O161,"")</f>
        <v>2.3255813953488373</v>
      </c>
      <c r="S161" s="9">
        <f ca="1">IF($O161&gt;0,SUMIF('REGION INN'!$B$6:$B$429,'Innovation potential'!$B161,'REGION INN'!G$6:G$429)/$O161,"")</f>
        <v>2.3255813953488373</v>
      </c>
      <c r="U161" s="9">
        <f ca="1">IF($O161&gt;0,SUMIF('REGION INN'!$B$6:$B$429,'Innovation potential'!$B161,'REGION INN'!I$6:I$429)/$O161,"")</f>
        <v>9.6426545660805445</v>
      </c>
      <c r="V161" s="9">
        <f ca="1">IF($O161&gt;0,SUMIF('REGION INN'!$B$6:$B$429,'Innovation potential'!$B161,'REGION INN'!J$6:J$429)/$O161,"")</f>
        <v>11.968235961429382</v>
      </c>
      <c r="W161" s="9">
        <f ca="1">IF($O161&gt;0,SUMIF('REGION INN'!$B$6:$B$429,'Innovation potential'!$B161,'REGION INN'!K$6:K$429)/$O161,"")</f>
        <v>4.7646057855927397</v>
      </c>
      <c r="X161" s="9">
        <f ca="1">IF($O161&gt;0,SUMIF('REGION INN'!$B$6:$B$429,'Innovation potential'!$B161,'REGION INN'!L$6:L$429)/$O161,"")</f>
        <v>0</v>
      </c>
      <c r="Z161" s="144" t="str">
        <f>IF('Innovation potential'!$A161=2,IF(ISNUMBER(P161/P$22),P161/P$22,""),"")</f>
        <v/>
      </c>
      <c r="AA161" s="144" t="str">
        <f>IF('Innovation potential'!$A161=2,IF(ISNUMBER(Q161/Q$22),Q161/Q$22,""),"")</f>
        <v/>
      </c>
      <c r="AB161" s="144" t="str">
        <f>IF('Innovation potential'!$A161=2,IF(ISNUMBER(R161/R$22),R161/R$22,""),"")</f>
        <v/>
      </c>
      <c r="AC161" s="144" t="str">
        <f>IF('Innovation potential'!$A161=2,IF(ISNUMBER(S161/S$22),S161/S$22,""),"")</f>
        <v/>
      </c>
      <c r="AE161" s="144" t="str">
        <f>IF('Innovation potential'!$A161=2,IF(ISNUMBER(P161/E161),P161/E161,""),"")</f>
        <v/>
      </c>
      <c r="AF161" s="144" t="str">
        <f>IF('Innovation potential'!$A161=2,IF(ISNUMBER(Q161/F161),Q161/F161,""),"")</f>
        <v/>
      </c>
      <c r="AG161" s="144" t="str">
        <f>IF('Innovation potential'!$A161=2,IF(ISNUMBER(R161/G161),R161/G161,""),"")</f>
        <v/>
      </c>
      <c r="AH161" s="144" t="str">
        <f>IF('Innovation potential'!$A161=2,IF(ISNUMBER(S161/H161),S161/H161,""),"")</f>
        <v/>
      </c>
      <c r="AJ161" s="144" t="str">
        <f>IF('Innovation potential'!$A161=2,IF(ISNUMBER(U161/U$22),U161/U$22,""),"")</f>
        <v/>
      </c>
      <c r="AK161" s="144" t="str">
        <f>IF('Innovation potential'!$A161=2,IF(ISNUMBER(V161/V$22),V161/V$22,""),"")</f>
        <v/>
      </c>
      <c r="AL161" s="144" t="str">
        <f>IF('Innovation potential'!$A161=2,IF(ISNUMBER(W161/W$22),W161/W$22,""),"")</f>
        <v/>
      </c>
      <c r="AM161" s="144" t="str">
        <f>IF('Innovation potential'!$A161=2,IF(ISNUMBER(X161/X$22),X161/X$22,""),"")</f>
        <v/>
      </c>
      <c r="AO161" s="144" t="str">
        <f>IF('Innovation potential'!$A161=2,IF(ISNUMBER(U161/J161),U161/J161,""),"")</f>
        <v/>
      </c>
      <c r="AP161" s="144" t="str">
        <f>IF('Innovation potential'!$A161=2,IF(ISNUMBER(V161/K161),V161/K161,""),"")</f>
        <v/>
      </c>
      <c r="AQ161" s="144" t="str">
        <f>IF('Innovation potential'!$A161=2,IF(ISNUMBER(W161/L161),W161/L161,""),"")</f>
        <v/>
      </c>
      <c r="AR161" s="144" t="str">
        <f>IF('Innovation potential'!$A161=2,IF(ISNUMBER(X161/M161),X161/M161,""),"")</f>
        <v/>
      </c>
    </row>
    <row r="162" spans="1:44" x14ac:dyDescent="0.2">
      <c r="A162" s="39">
        <f>'Industry selection'!C162</f>
        <v>1</v>
      </c>
      <c r="B162" s="2">
        <v>36</v>
      </c>
      <c r="C162" s="2" t="s">
        <v>327</v>
      </c>
      <c r="D162" s="2">
        <f>COUNTIF('Ukraine INN'!$B$6:$B$429,'Innovation potential'!$B162)</f>
        <v>3</v>
      </c>
      <c r="E162" s="9">
        <f ca="1">IF($D162&gt;0,SUMIF('Ukraine INN'!$B$6:$B$429,'Innovation potential'!$B162,'Ukraine INN'!D$6:D$429)/$D162,"")</f>
        <v>1.5576323987538938</v>
      </c>
      <c r="F162" s="9">
        <f ca="1">IF($D162&gt;0,SUMIF('Ukraine INN'!$B$6:$B$429,'Innovation potential'!$B162,'Ukraine INN'!E$6:E$429)/$D162,"")</f>
        <v>9.9688473520249232</v>
      </c>
      <c r="G162" s="9">
        <f ca="1">IF($D162&gt;0,SUMIF('Ukraine INN'!$B$6:$B$429,'Innovation potential'!$B162,'Ukraine INN'!F$6:F$429)/$D162,"")</f>
        <v>4.0498442367601237</v>
      </c>
      <c r="H162" s="9">
        <f ca="1">IF($D162&gt;0,SUMIF('Ukraine INN'!$B$6:$B$429,'Innovation potential'!$B162,'Ukraine INN'!G$6:G$429)/$D162,"")</f>
        <v>1.2461059190031154</v>
      </c>
      <c r="J162" s="9">
        <f ca="1">IF($D162&gt;0,SUMIF('Ukraine INN'!$B$6:$B$429,'Innovation potential'!$B162,'Ukraine INN'!I$6:I$429)/$D162,"")</f>
        <v>3.1806615776081428</v>
      </c>
      <c r="K162" s="9">
        <f ca="1">IF($D162&gt;0,SUMIF('Ukraine INN'!$B$6:$B$429,'Innovation potential'!$B162,'Ukraine INN'!J$6:J$429)/$D162,"")</f>
        <v>14.631043256997456</v>
      </c>
      <c r="L162" s="9">
        <f ca="1">IF($D162&gt;0,SUMIF('Ukraine INN'!$B$6:$B$429,'Innovation potential'!$B162,'Ukraine INN'!K$6:K$429)/$D162,"")</f>
        <v>6.679389312977098</v>
      </c>
      <c r="M162" s="9">
        <f ca="1">IF($D162&gt;0,SUMIF('Ukraine INN'!$B$6:$B$429,'Innovation potential'!$B162,'Ukraine INN'!L$6:L$429)/$D162,"")</f>
        <v>3.1806615776081428</v>
      </c>
      <c r="O162" s="2">
        <f>COUNTIF('REGION INN'!$B$6:$B$429,'Innovation potential'!$B162)</f>
        <v>3</v>
      </c>
      <c r="P162" s="9">
        <f ca="1">IF($O162&gt;0,SUMIF('REGION INN'!$B$6:$B$429,'Innovation potential'!$B162,'REGION INN'!D$6:D$429)/$O162,"")</f>
        <v>0</v>
      </c>
      <c r="Q162" s="9">
        <f ca="1">IF($O162&gt;0,SUMIF('REGION INN'!$B$6:$B$429,'Innovation potential'!$B162,'REGION INN'!E$6:E$429)/$O162,"")</f>
        <v>8.3333333333333339</v>
      </c>
      <c r="R162" s="9">
        <f ca="1">IF($O162&gt;0,SUMIF('REGION INN'!$B$6:$B$429,'Innovation potential'!$B162,'REGION INN'!F$6:F$429)/$O162,"")</f>
        <v>0</v>
      </c>
      <c r="S162" s="9">
        <f ca="1">IF($O162&gt;0,SUMIF('REGION INN'!$B$6:$B$429,'Innovation potential'!$B162,'REGION INN'!G$6:G$429)/$O162,"")</f>
        <v>0</v>
      </c>
      <c r="U162" s="9">
        <f ca="1">IF($O162&gt;0,SUMIF('REGION INN'!$B$6:$B$429,'Innovation potential'!$B162,'REGION INN'!I$6:I$429)/$O162,"")</f>
        <v>8.7719298245614024</v>
      </c>
      <c r="V162" s="9">
        <f ca="1">IF($O162&gt;0,SUMIF('REGION INN'!$B$6:$B$429,'Innovation potential'!$B162,'REGION INN'!J$6:J$429)/$O162,"")</f>
        <v>21.592442645074225</v>
      </c>
      <c r="W162" s="9">
        <f ca="1">IF($O162&gt;0,SUMIF('REGION INN'!$B$6:$B$429,'Innovation potential'!$B162,'REGION INN'!K$6:K$429)/$O162,"")</f>
        <v>8.7719298245614024</v>
      </c>
      <c r="X162" s="9">
        <f ca="1">IF($O162&gt;0,SUMIF('REGION INN'!$B$6:$B$429,'Innovation potential'!$B162,'REGION INN'!L$6:L$429)/$O162,"")</f>
        <v>0</v>
      </c>
      <c r="Z162" s="144" t="str">
        <f>IF('Innovation potential'!$A162=2,IF(ISNUMBER(P162/P$22),P162/P$22,""),"")</f>
        <v/>
      </c>
      <c r="AA162" s="144" t="str">
        <f>IF('Innovation potential'!$A162=2,IF(ISNUMBER(Q162/Q$22),Q162/Q$22,""),"")</f>
        <v/>
      </c>
      <c r="AB162" s="144" t="str">
        <f>IF('Innovation potential'!$A162=2,IF(ISNUMBER(R162/R$22),R162/R$22,""),"")</f>
        <v/>
      </c>
      <c r="AC162" s="144" t="str">
        <f>IF('Innovation potential'!$A162=2,IF(ISNUMBER(S162/S$22),S162/S$22,""),"")</f>
        <v/>
      </c>
      <c r="AE162" s="144" t="str">
        <f>IF('Innovation potential'!$A162=2,IF(ISNUMBER(P162/E162),P162/E162,""),"")</f>
        <v/>
      </c>
      <c r="AF162" s="144" t="str">
        <f>IF('Innovation potential'!$A162=2,IF(ISNUMBER(Q162/F162),Q162/F162,""),"")</f>
        <v/>
      </c>
      <c r="AG162" s="144" t="str">
        <f>IF('Innovation potential'!$A162=2,IF(ISNUMBER(R162/G162),R162/G162,""),"")</f>
        <v/>
      </c>
      <c r="AH162" s="144" t="str">
        <f>IF('Innovation potential'!$A162=2,IF(ISNUMBER(S162/H162),S162/H162,""),"")</f>
        <v/>
      </c>
      <c r="AJ162" s="144" t="str">
        <f>IF('Innovation potential'!$A162=2,IF(ISNUMBER(U162/U$22),U162/U$22,""),"")</f>
        <v/>
      </c>
      <c r="AK162" s="144" t="str">
        <f>IF('Innovation potential'!$A162=2,IF(ISNUMBER(V162/V$22),V162/V$22,""),"")</f>
        <v/>
      </c>
      <c r="AL162" s="144" t="str">
        <f>IF('Innovation potential'!$A162=2,IF(ISNUMBER(W162/W$22),W162/W$22,""),"")</f>
        <v/>
      </c>
      <c r="AM162" s="144" t="str">
        <f>IF('Innovation potential'!$A162=2,IF(ISNUMBER(X162/X$22),X162/X$22,""),"")</f>
        <v/>
      </c>
      <c r="AO162" s="144" t="str">
        <f>IF('Innovation potential'!$A162=2,IF(ISNUMBER(U162/J162),U162/J162,""),"")</f>
        <v/>
      </c>
      <c r="AP162" s="144" t="str">
        <f>IF('Innovation potential'!$A162=2,IF(ISNUMBER(V162/K162),V162/K162,""),"")</f>
        <v/>
      </c>
      <c r="AQ162" s="144" t="str">
        <f>IF('Innovation potential'!$A162=2,IF(ISNUMBER(W162/L162),W162/L162,""),"")</f>
        <v/>
      </c>
      <c r="AR162" s="144" t="str">
        <f>IF('Innovation potential'!$A162=2,IF(ISNUMBER(X162/M162),X162/M162,""),"")</f>
        <v/>
      </c>
    </row>
    <row r="163" spans="1:44" x14ac:dyDescent="0.2">
      <c r="A163" s="39">
        <f>'Industry selection'!C163</f>
        <v>1</v>
      </c>
      <c r="B163" s="2">
        <v>37</v>
      </c>
      <c r="C163" s="2" t="s">
        <v>329</v>
      </c>
      <c r="D163" s="2">
        <f>COUNTIF('Ukraine INN'!$B$6:$B$429,'Innovation potential'!$B163)</f>
        <v>3</v>
      </c>
      <c r="E163" s="9">
        <f ca="1">IF($D163&gt;0,SUMIF('Ukraine INN'!$B$6:$B$429,'Innovation potential'!$B163,'Ukraine INN'!D$6:D$429)/$D163,"")</f>
        <v>7.8260869565217392</v>
      </c>
      <c r="F163" s="9">
        <f ca="1">IF($D163&gt;0,SUMIF('Ukraine INN'!$B$6:$B$429,'Innovation potential'!$B163,'Ukraine INN'!E$6:E$429)/$D163,"")</f>
        <v>26.086956521739129</v>
      </c>
      <c r="G163" s="9">
        <f ca="1">IF($D163&gt;0,SUMIF('Ukraine INN'!$B$6:$B$429,'Innovation potential'!$B163,'Ukraine INN'!F$6:F$429)/$D163,"")</f>
        <v>5.2173913043478262</v>
      </c>
      <c r="H163" s="9">
        <f ca="1">IF($D163&gt;0,SUMIF('Ukraine INN'!$B$6:$B$429,'Innovation potential'!$B163,'Ukraine INN'!G$6:G$429)/$D163,"")</f>
        <v>5.2173913043478262</v>
      </c>
      <c r="J163" s="9">
        <f ca="1">IF($D163&gt;0,SUMIF('Ukraine INN'!$B$6:$B$429,'Innovation potential'!$B163,'Ukraine INN'!I$6:I$429)/$D163,"")</f>
        <v>5</v>
      </c>
      <c r="K163" s="9">
        <f ca="1">IF($D163&gt;0,SUMIF('Ukraine INN'!$B$6:$B$429,'Innovation potential'!$B163,'Ukraine INN'!J$6:J$429)/$D163,"")</f>
        <v>15</v>
      </c>
      <c r="L163" s="9">
        <f ca="1">IF($D163&gt;0,SUMIF('Ukraine INN'!$B$6:$B$429,'Innovation potential'!$B163,'Ukraine INN'!K$6:K$429)/$D163,"")</f>
        <v>12.499999999999998</v>
      </c>
      <c r="M163" s="9">
        <f ca="1">IF($D163&gt;0,SUMIF('Ukraine INN'!$B$6:$B$429,'Innovation potential'!$B163,'Ukraine INN'!L$6:L$429)/$D163,"")</f>
        <v>0</v>
      </c>
      <c r="O163" s="2">
        <f>COUNTIF('REGION INN'!$B$6:$B$429,'Innovation potential'!$B163)</f>
        <v>3</v>
      </c>
      <c r="P163" s="9">
        <f ca="1">IF($O163&gt;0,SUMIF('REGION INN'!$B$6:$B$429,'Innovation potential'!$B163,'REGION INN'!D$6:D$429)/$O163,"")</f>
        <v>0</v>
      </c>
      <c r="Q163" s="9">
        <f ca="1">IF($O163&gt;0,SUMIF('REGION INN'!$B$6:$B$429,'Innovation potential'!$B163,'REGION INN'!E$6:E$429)/$O163,"")</f>
        <v>0</v>
      </c>
      <c r="R163" s="9">
        <f ca="1">IF($O163&gt;0,SUMIF('REGION INN'!$B$6:$B$429,'Innovation potential'!$B163,'REGION INN'!F$6:F$429)/$O163,"")</f>
        <v>0</v>
      </c>
      <c r="S163" s="9">
        <f ca="1">IF($O163&gt;0,SUMIF('REGION INN'!$B$6:$B$429,'Innovation potential'!$B163,'REGION INN'!G$6:G$429)/$O163,"")</f>
        <v>0</v>
      </c>
      <c r="U163" s="9">
        <f ca="1">IF($O163&gt;0,SUMIF('REGION INN'!$B$6:$B$429,'Innovation potential'!$B163,'REGION INN'!I$6:I$429)/$O163,"")</f>
        <v>150</v>
      </c>
      <c r="V163" s="9">
        <f ca="1">IF($O163&gt;0,SUMIF('REGION INN'!$B$6:$B$429,'Innovation potential'!$B163,'REGION INN'!J$6:J$429)/$O163,"")</f>
        <v>150</v>
      </c>
      <c r="W163" s="9">
        <f ca="1">IF($O163&gt;0,SUMIF('REGION INN'!$B$6:$B$429,'Innovation potential'!$B163,'REGION INN'!K$6:K$429)/$O163,"")</f>
        <v>0</v>
      </c>
      <c r="X163" s="9">
        <f ca="1">IF($O163&gt;0,SUMIF('REGION INN'!$B$6:$B$429,'Innovation potential'!$B163,'REGION INN'!L$6:L$429)/$O163,"")</f>
        <v>0</v>
      </c>
      <c r="Z163" s="144" t="str">
        <f>IF('Innovation potential'!$A163=2,IF(ISNUMBER(P163/P$22),P163/P$22,""),"")</f>
        <v/>
      </c>
      <c r="AA163" s="144" t="str">
        <f>IF('Innovation potential'!$A163=2,IF(ISNUMBER(Q163/Q$22),Q163/Q$22,""),"")</f>
        <v/>
      </c>
      <c r="AB163" s="144" t="str">
        <f>IF('Innovation potential'!$A163=2,IF(ISNUMBER(R163/R$22),R163/R$22,""),"")</f>
        <v/>
      </c>
      <c r="AC163" s="144" t="str">
        <f>IF('Innovation potential'!$A163=2,IF(ISNUMBER(S163/S$22),S163/S$22,""),"")</f>
        <v/>
      </c>
      <c r="AE163" s="144" t="str">
        <f>IF('Innovation potential'!$A163=2,IF(ISNUMBER(P163/E163),P163/E163,""),"")</f>
        <v/>
      </c>
      <c r="AF163" s="144" t="str">
        <f>IF('Innovation potential'!$A163=2,IF(ISNUMBER(Q163/F163),Q163/F163,""),"")</f>
        <v/>
      </c>
      <c r="AG163" s="144" t="str">
        <f>IF('Innovation potential'!$A163=2,IF(ISNUMBER(R163/G163),R163/G163,""),"")</f>
        <v/>
      </c>
      <c r="AH163" s="144" t="str">
        <f>IF('Innovation potential'!$A163=2,IF(ISNUMBER(S163/H163),S163/H163,""),"")</f>
        <v/>
      </c>
      <c r="AJ163" s="144" t="str">
        <f>IF('Innovation potential'!$A163=2,IF(ISNUMBER(U163/U$22),U163/U$22,""),"")</f>
        <v/>
      </c>
      <c r="AK163" s="144" t="str">
        <f>IF('Innovation potential'!$A163=2,IF(ISNUMBER(V163/V$22),V163/V$22,""),"")</f>
        <v/>
      </c>
      <c r="AL163" s="144" t="str">
        <f>IF('Innovation potential'!$A163=2,IF(ISNUMBER(W163/W$22),W163/W$22,""),"")</f>
        <v/>
      </c>
      <c r="AM163" s="144" t="str">
        <f>IF('Innovation potential'!$A163=2,IF(ISNUMBER(X163/X$22),X163/X$22,""),"")</f>
        <v/>
      </c>
      <c r="AO163" s="144" t="str">
        <f>IF('Innovation potential'!$A163=2,IF(ISNUMBER(U163/J163),U163/J163,""),"")</f>
        <v/>
      </c>
      <c r="AP163" s="144" t="str">
        <f>IF('Innovation potential'!$A163=2,IF(ISNUMBER(V163/K163),V163/K163,""),"")</f>
        <v/>
      </c>
      <c r="AQ163" s="144" t="str">
        <f>IF('Innovation potential'!$A163=2,IF(ISNUMBER(W163/L163),W163/L163,""),"")</f>
        <v/>
      </c>
      <c r="AR163" s="144" t="str">
        <f>IF('Innovation potential'!$A163=2,IF(ISNUMBER(X163/M163),X163/M163,""),"")</f>
        <v/>
      </c>
    </row>
    <row r="164" spans="1:44" x14ac:dyDescent="0.2">
      <c r="A164" s="39" t="str">
        <f>'Industry selection'!C164</f>
        <v/>
      </c>
      <c r="B164" s="2">
        <v>38</v>
      </c>
      <c r="C164" s="2" t="s">
        <v>331</v>
      </c>
      <c r="D164" s="2">
        <f>COUNTIF('Ukraine INN'!$B$6:$B$429,'Innovation potential'!$B164)</f>
        <v>1</v>
      </c>
      <c r="E164" s="9">
        <f ca="1">IF($D164&gt;0,SUMIF('Ukraine INN'!$B$6:$B$429,'Innovation potential'!$B164,'Ukraine INN'!D$6:D$429)/$D164,"")</f>
        <v>1.2096774193548387</v>
      </c>
      <c r="F164" s="9">
        <f ca="1">IF($D164&gt;0,SUMIF('Ukraine INN'!$B$6:$B$429,'Innovation potential'!$B164,'Ukraine INN'!E$6:E$429)/$D164,"")</f>
        <v>6.6532258064516121</v>
      </c>
      <c r="G164" s="9">
        <f ca="1">IF($D164&gt;0,SUMIF('Ukraine INN'!$B$6:$B$429,'Innovation potential'!$B164,'Ukraine INN'!F$6:F$429)/$D164,"")</f>
        <v>3.8306451612903225</v>
      </c>
      <c r="H164" s="9">
        <f ca="1">IF($D164&gt;0,SUMIF('Ukraine INN'!$B$6:$B$429,'Innovation potential'!$B164,'Ukraine INN'!G$6:G$429)/$D164,"")</f>
        <v>2.0161290322580645</v>
      </c>
      <c r="J164" s="9">
        <f ca="1">IF($D164&gt;0,SUMIF('Ukraine INN'!$B$6:$B$429,'Innovation potential'!$B164,'Ukraine INN'!I$6:I$429)/$D164,"")</f>
        <v>1.4957264957264957</v>
      </c>
      <c r="K164" s="9">
        <f ca="1">IF($D164&gt;0,SUMIF('Ukraine INN'!$B$6:$B$429,'Innovation potential'!$B164,'Ukraine INN'!J$6:J$429)/$D164,"")</f>
        <v>7.2649572649572658</v>
      </c>
      <c r="L164" s="9">
        <f ca="1">IF($D164&gt;0,SUMIF('Ukraine INN'!$B$6:$B$429,'Innovation potential'!$B164,'Ukraine INN'!K$6:K$429)/$D164,"")</f>
        <v>3.4188034188034191</v>
      </c>
      <c r="M164" s="9">
        <f ca="1">IF($D164&gt;0,SUMIF('Ukraine INN'!$B$6:$B$429,'Innovation potential'!$B164,'Ukraine INN'!L$6:L$429)/$D164,"")</f>
        <v>2.3504273504273505</v>
      </c>
      <c r="O164" s="2">
        <f>COUNTIF('REGION INN'!$B$6:$B$429,'Innovation potential'!$B164)</f>
        <v>1</v>
      </c>
      <c r="P164" s="9">
        <f ca="1">IF($O164&gt;0,SUMIF('REGION INN'!$B$6:$B$429,'Innovation potential'!$B164,'REGION INN'!D$6:D$429)/$O164,"")</f>
        <v>0</v>
      </c>
      <c r="Q164" s="9">
        <f ca="1">IF($O164&gt;0,SUMIF('REGION INN'!$B$6:$B$429,'Innovation potential'!$B164,'REGION INN'!E$6:E$429)/$O164,"")</f>
        <v>4.7619047619047619</v>
      </c>
      <c r="R164" s="9">
        <f ca="1">IF($O164&gt;0,SUMIF('REGION INN'!$B$6:$B$429,'Innovation potential'!$B164,'REGION INN'!F$6:F$429)/$O164,"")</f>
        <v>4.7619047619047619</v>
      </c>
      <c r="S164" s="9">
        <f ca="1">IF($O164&gt;0,SUMIF('REGION INN'!$B$6:$B$429,'Innovation potential'!$B164,'REGION INN'!G$6:G$429)/$O164,"")</f>
        <v>4.7619047619047619</v>
      </c>
      <c r="U164" s="9">
        <f ca="1">IF($O164&gt;0,SUMIF('REGION INN'!$B$6:$B$429,'Innovation potential'!$B164,'REGION INN'!I$6:I$429)/$O164,"")</f>
        <v>8.4482758620689644</v>
      </c>
      <c r="V164" s="9">
        <f ca="1">IF($O164&gt;0,SUMIF('REGION INN'!$B$6:$B$429,'Innovation potential'!$B164,'REGION INN'!J$6:J$429)/$O164,"")</f>
        <v>8.4482758620689644</v>
      </c>
      <c r="W164" s="9">
        <f ca="1">IF($O164&gt;0,SUMIF('REGION INN'!$B$6:$B$429,'Innovation potential'!$B164,'REGION INN'!K$6:K$429)/$O164,"")</f>
        <v>3.4482758620689653</v>
      </c>
      <c r="X164" s="9">
        <f ca="1">IF($O164&gt;0,SUMIF('REGION INN'!$B$6:$B$429,'Innovation potential'!$B164,'REGION INN'!L$6:L$429)/$O164,"")</f>
        <v>0</v>
      </c>
      <c r="Z164" s="144" t="str">
        <f>IF('Innovation potential'!$A164=2,IF(ISNUMBER(P164/P$22),P164/P$22,""),"")</f>
        <v/>
      </c>
      <c r="AA164" s="144" t="str">
        <f>IF('Innovation potential'!$A164=2,IF(ISNUMBER(Q164/Q$22),Q164/Q$22,""),"")</f>
        <v/>
      </c>
      <c r="AB164" s="144" t="str">
        <f>IF('Innovation potential'!$A164=2,IF(ISNUMBER(R164/R$22),R164/R$22,""),"")</f>
        <v/>
      </c>
      <c r="AC164" s="144" t="str">
        <f>IF('Innovation potential'!$A164=2,IF(ISNUMBER(S164/S$22),S164/S$22,""),"")</f>
        <v/>
      </c>
      <c r="AE164" s="144" t="str">
        <f>IF('Innovation potential'!$A164=2,IF(ISNUMBER(P164/E164),P164/E164,""),"")</f>
        <v/>
      </c>
      <c r="AF164" s="144" t="str">
        <f>IF('Innovation potential'!$A164=2,IF(ISNUMBER(Q164/F164),Q164/F164,""),"")</f>
        <v/>
      </c>
      <c r="AG164" s="144" t="str">
        <f>IF('Innovation potential'!$A164=2,IF(ISNUMBER(R164/G164),R164/G164,""),"")</f>
        <v/>
      </c>
      <c r="AH164" s="144" t="str">
        <f>IF('Innovation potential'!$A164=2,IF(ISNUMBER(S164/H164),S164/H164,""),"")</f>
        <v/>
      </c>
      <c r="AJ164" s="144" t="str">
        <f>IF('Innovation potential'!$A164=2,IF(ISNUMBER(U164/U$22),U164/U$22,""),"")</f>
        <v/>
      </c>
      <c r="AK164" s="144" t="str">
        <f>IF('Innovation potential'!$A164=2,IF(ISNUMBER(V164/V$22),V164/V$22,""),"")</f>
        <v/>
      </c>
      <c r="AL164" s="144" t="str">
        <f>IF('Innovation potential'!$A164=2,IF(ISNUMBER(W164/W$22),W164/W$22,""),"")</f>
        <v/>
      </c>
      <c r="AM164" s="144" t="str">
        <f>IF('Innovation potential'!$A164=2,IF(ISNUMBER(X164/X$22),X164/X$22,""),"")</f>
        <v/>
      </c>
      <c r="AO164" s="144" t="str">
        <f>IF('Innovation potential'!$A164=2,IF(ISNUMBER(U164/J164),U164/J164,""),"")</f>
        <v/>
      </c>
      <c r="AP164" s="144" t="str">
        <f>IF('Innovation potential'!$A164=2,IF(ISNUMBER(V164/K164),V164/K164,""),"")</f>
        <v/>
      </c>
      <c r="AQ164" s="144" t="str">
        <f>IF('Innovation potential'!$A164=2,IF(ISNUMBER(W164/L164),W164/L164,""),"")</f>
        <v/>
      </c>
      <c r="AR164" s="144" t="str">
        <f>IF('Innovation potential'!$A164=2,IF(ISNUMBER(X164/M164),X164/M164,""),"")</f>
        <v/>
      </c>
    </row>
    <row r="165" spans="1:44" x14ac:dyDescent="0.2">
      <c r="A165" s="39">
        <f>'Industry selection'!C165</f>
        <v>2</v>
      </c>
      <c r="B165" s="2">
        <v>38.1</v>
      </c>
      <c r="C165" s="2" t="s">
        <v>333</v>
      </c>
      <c r="D165" s="2">
        <f>COUNTIF('Ukraine INN'!$B$6:$B$429,'Innovation potential'!$B165)</f>
        <v>1</v>
      </c>
      <c r="E165" s="9">
        <f ca="1">IF($D165&gt;0,SUMIF('Ukraine INN'!$B$6:$B$429,'Innovation potential'!$B165,'Ukraine INN'!D$6:D$429)/$D165,"")</f>
        <v>1.5384615384615385</v>
      </c>
      <c r="F165" s="9">
        <f ca="1">IF($D165&gt;0,SUMIF('Ukraine INN'!$B$6:$B$429,'Innovation potential'!$B165,'Ukraine INN'!E$6:E$429)/$D165,"")</f>
        <v>7.6923076923076925</v>
      </c>
      <c r="G165" s="9">
        <f ca="1">IF($D165&gt;0,SUMIF('Ukraine INN'!$B$6:$B$429,'Innovation potential'!$B165,'Ukraine INN'!F$6:F$429)/$D165,"")</f>
        <v>3.6923076923076925</v>
      </c>
      <c r="H165" s="9">
        <f ca="1">IF($D165&gt;0,SUMIF('Ukraine INN'!$B$6:$B$429,'Innovation potential'!$B165,'Ukraine INN'!G$6:G$429)/$D165,"")</f>
        <v>2.1538461538461537</v>
      </c>
      <c r="J165" s="9">
        <f ca="1">IF($D165&gt;0,SUMIF('Ukraine INN'!$B$6:$B$429,'Innovation potential'!$B165,'Ukraine INN'!I$6:I$429)/$D165,"")</f>
        <v>1.6129032258064515</v>
      </c>
      <c r="K165" s="9">
        <f ca="1">IF($D165&gt;0,SUMIF('Ukraine INN'!$B$6:$B$429,'Innovation potential'!$B165,'Ukraine INN'!J$6:J$429)/$D165,"")</f>
        <v>6.129032258064516</v>
      </c>
      <c r="L165" s="9">
        <f ca="1">IF($D165&gt;0,SUMIF('Ukraine INN'!$B$6:$B$429,'Innovation potential'!$B165,'Ukraine INN'!K$6:K$429)/$D165,"")</f>
        <v>1.935483870967742</v>
      </c>
      <c r="M165" s="9">
        <f ca="1">IF($D165&gt;0,SUMIF('Ukraine INN'!$B$6:$B$429,'Innovation potential'!$B165,'Ukraine INN'!L$6:L$429)/$D165,"")</f>
        <v>1.2903225806451613</v>
      </c>
      <c r="O165" s="2">
        <f>COUNTIF('REGION INN'!$B$6:$B$429,'Innovation potential'!$B165)</f>
        <v>1</v>
      </c>
      <c r="P165" s="9">
        <f ca="1">IF($O165&gt;0,SUMIF('REGION INN'!$B$6:$B$429,'Innovation potential'!$B165,'REGION INN'!D$6:D$429)/$O165,"")</f>
        <v>0</v>
      </c>
      <c r="Q165" s="9">
        <f ca="1">IF($O165&gt;0,SUMIF('REGION INN'!$B$6:$B$429,'Innovation potential'!$B165,'REGION INN'!E$6:E$429)/$O165,"")</f>
        <v>5.8823529411764701</v>
      </c>
      <c r="R165" s="9">
        <f ca="1">IF($O165&gt;0,SUMIF('REGION INN'!$B$6:$B$429,'Innovation potential'!$B165,'REGION INN'!F$6:F$429)/$O165,"")</f>
        <v>5.8823529411764701</v>
      </c>
      <c r="S165" s="9">
        <f ca="1">IF($O165&gt;0,SUMIF('REGION INN'!$B$6:$B$429,'Innovation potential'!$B165,'REGION INN'!G$6:G$429)/$O165,"")</f>
        <v>5.8823529411764701</v>
      </c>
      <c r="U165" s="9">
        <f ca="1">IF($O165&gt;0,SUMIF('REGION INN'!$B$6:$B$429,'Innovation potential'!$B165,'REGION INN'!I$6:I$429)/$O165,"")</f>
        <v>10.882352941176471</v>
      </c>
      <c r="V165" s="9">
        <f ca="1">IF($O165&gt;0,SUMIF('REGION INN'!$B$6:$B$429,'Innovation potential'!$B165,'REGION INN'!J$6:J$429)/$O165,"")</f>
        <v>10.882352941176471</v>
      </c>
      <c r="W165" s="9">
        <f ca="1">IF($O165&gt;0,SUMIF('REGION INN'!$B$6:$B$429,'Innovation potential'!$B165,'REGION INN'!K$6:K$429)/$O165,"")</f>
        <v>5</v>
      </c>
      <c r="X165" s="9">
        <f ca="1">IF($O165&gt;0,SUMIF('REGION INN'!$B$6:$B$429,'Innovation potential'!$B165,'REGION INN'!L$6:L$429)/$O165,"")</f>
        <v>0</v>
      </c>
      <c r="Z165" s="144">
        <f ca="1">IF('Innovation potential'!$A165=2,IF(ISNUMBER(P165/P$22),P165/P$22,""),"")</f>
        <v>0</v>
      </c>
      <c r="AA165" s="144">
        <f ca="1">IF('Innovation potential'!$A165=2,IF(ISNUMBER(Q165/Q$22),Q165/Q$22,""),"")</f>
        <v>0.70733929025956199</v>
      </c>
      <c r="AB165" s="144">
        <f ca="1">IF('Innovation potential'!$A165=2,IF(ISNUMBER(R165/R$22),R165/R$22,""),"")</f>
        <v>1.7175217130821381</v>
      </c>
      <c r="AC165" s="144">
        <f ca="1">IF('Innovation potential'!$A165=2,IF(ISNUMBER(S165/S$22),S165/S$22,""),"")</f>
        <v>0.73648882034406149</v>
      </c>
      <c r="AE165" s="144">
        <f ca="1">IF('Innovation potential'!$A165=2,IF(ISNUMBER(P165/E165),P165/E165,""),"")</f>
        <v>0</v>
      </c>
      <c r="AF165" s="144">
        <f ca="1">IF('Innovation potential'!$A165=2,IF(ISNUMBER(Q165/F165),Q165/F165,""),"")</f>
        <v>0.76470588235294112</v>
      </c>
      <c r="AG165" s="144">
        <f ca="1">IF('Innovation potential'!$A165=2,IF(ISNUMBER(R165/G165),R165/G165,""),"")</f>
        <v>1.5931372549019607</v>
      </c>
      <c r="AH165" s="144">
        <f ca="1">IF('Innovation potential'!$A165=2,IF(ISNUMBER(S165/H165),S165/H165,""),"")</f>
        <v>2.73109243697479</v>
      </c>
      <c r="AJ165" s="144">
        <f ca="1">IF('Innovation potential'!$A165=2,IF(ISNUMBER(U165/U$22),U165/U$22,""),"")</f>
        <v>0.78693787050981945</v>
      </c>
      <c r="AK165" s="144">
        <f ca="1">IF('Innovation potential'!$A165=2,IF(ISNUMBER(V165/V$22),V165/V$22,""),"")</f>
        <v>0.75681204993978679</v>
      </c>
      <c r="AL165" s="144">
        <f ca="1">IF('Innovation potential'!$A165=2,IF(ISNUMBER(W165/W$22),W165/W$22,""),"")</f>
        <v>0.52554596282472832</v>
      </c>
      <c r="AM165" s="144">
        <f ca="1">IF('Innovation potential'!$A165=2,IF(ISNUMBER(X165/X$22),X165/X$22,""),"")</f>
        <v>0</v>
      </c>
      <c r="AO165" s="144">
        <f ca="1">IF('Innovation potential'!$A165=2,IF(ISNUMBER(U165/J165),U165/J165,""),"")</f>
        <v>6.7470588235294127</v>
      </c>
      <c r="AP165" s="144">
        <f ca="1">IF('Innovation potential'!$A165=2,IF(ISNUMBER(V165/K165),V165/K165,""),"")</f>
        <v>1.7755417956656347</v>
      </c>
      <c r="AQ165" s="144">
        <f ca="1">IF('Innovation potential'!$A165=2,IF(ISNUMBER(W165/L165),W165/L165,""),"")</f>
        <v>2.583333333333333</v>
      </c>
      <c r="AR165" s="144">
        <f ca="1">IF('Innovation potential'!$A165=2,IF(ISNUMBER(X165/M165),X165/M165,""),"")</f>
        <v>0</v>
      </c>
    </row>
    <row r="166" spans="1:44" x14ac:dyDescent="0.2">
      <c r="A166" s="39">
        <f>'Industry selection'!C166</f>
        <v>1</v>
      </c>
      <c r="B166" s="2">
        <v>38.200000000000003</v>
      </c>
      <c r="C166" s="2" t="s">
        <v>335</v>
      </c>
      <c r="D166" s="2">
        <f>COUNTIF('Ukraine INN'!$B$6:$B$429,'Innovation potential'!$B166)</f>
        <v>1</v>
      </c>
      <c r="E166" s="9">
        <f ca="1">IF($D166&gt;0,SUMIF('Ukraine INN'!$B$6:$B$429,'Innovation potential'!$B166,'Ukraine INN'!D$6:D$429)/$D166,"")</f>
        <v>0</v>
      </c>
      <c r="F166" s="9">
        <f ca="1">IF($D166&gt;0,SUMIF('Ukraine INN'!$B$6:$B$429,'Innovation potential'!$B166,'Ukraine INN'!E$6:E$429)/$D166,"")</f>
        <v>2.7777777777777777</v>
      </c>
      <c r="G166" s="9">
        <f ca="1">IF($D166&gt;0,SUMIF('Ukraine INN'!$B$6:$B$429,'Innovation potential'!$B166,'Ukraine INN'!F$6:F$429)/$D166,"")</f>
        <v>2.7777777777777777</v>
      </c>
      <c r="H166" s="9">
        <f ca="1">IF($D166&gt;0,SUMIF('Ukraine INN'!$B$6:$B$429,'Innovation potential'!$B166,'Ukraine INN'!G$6:G$429)/$D166,"")</f>
        <v>0</v>
      </c>
      <c r="J166" s="9">
        <f ca="1">IF($D166&gt;0,SUMIF('Ukraine INN'!$B$6:$B$429,'Innovation potential'!$B166,'Ukraine INN'!I$6:I$429)/$D166,"")</f>
        <v>2.4390243902439024</v>
      </c>
      <c r="K166" s="9">
        <f ca="1">IF($D166&gt;0,SUMIF('Ukraine INN'!$B$6:$B$429,'Innovation potential'!$B166,'Ukraine INN'!J$6:J$429)/$D166,"")</f>
        <v>14.634146341463413</v>
      </c>
      <c r="L166" s="9">
        <f ca="1">IF($D166&gt;0,SUMIF('Ukraine INN'!$B$6:$B$429,'Innovation potential'!$B166,'Ukraine INN'!K$6:K$429)/$D166,"")</f>
        <v>9.7560975609756095</v>
      </c>
      <c r="M166" s="9">
        <f ca="1">IF($D166&gt;0,SUMIF('Ukraine INN'!$B$6:$B$429,'Innovation potential'!$B166,'Ukraine INN'!L$6:L$429)/$D166,"")</f>
        <v>2.4390243902439024</v>
      </c>
      <c r="O166" s="2">
        <f>COUNTIF('REGION INN'!$B$6:$B$429,'Innovation potential'!$B166)</f>
        <v>1</v>
      </c>
      <c r="P166" s="9">
        <f ca="1">IF($O166&gt;0,SUMIF('REGION INN'!$B$6:$B$429,'Innovation potential'!$B166,'REGION INN'!D$6:D$429)/$O166,"")</f>
        <v>0</v>
      </c>
      <c r="Q166" s="9">
        <f ca="1">IF($O166&gt;0,SUMIF('REGION INN'!$B$6:$B$429,'Innovation potential'!$B166,'REGION INN'!E$6:E$429)/$O166,"")</f>
        <v>0</v>
      </c>
      <c r="R166" s="9">
        <f ca="1">IF($O166&gt;0,SUMIF('REGION INN'!$B$6:$B$429,'Innovation potential'!$B166,'REGION INN'!F$6:F$429)/$O166,"")</f>
        <v>0</v>
      </c>
      <c r="S166" s="9">
        <f ca="1">IF($O166&gt;0,SUMIF('REGION INN'!$B$6:$B$429,'Innovation potential'!$B166,'REGION INN'!G$6:G$429)/$O166,"")</f>
        <v>0</v>
      </c>
      <c r="U166" s="9">
        <f ca="1">IF($O166&gt;0,SUMIF('REGION INN'!$B$6:$B$429,'Innovation potential'!$B166,'REGION INN'!I$6:I$429)/$O166,"")</f>
        <v>0</v>
      </c>
      <c r="V166" s="9">
        <f ca="1">IF($O166&gt;0,SUMIF('REGION INN'!$B$6:$B$429,'Innovation potential'!$B166,'REGION INN'!J$6:J$429)/$O166,"")</f>
        <v>0</v>
      </c>
      <c r="W166" s="9">
        <f ca="1">IF($O166&gt;0,SUMIF('REGION INN'!$B$6:$B$429,'Innovation potential'!$B166,'REGION INN'!K$6:K$429)/$O166,"")</f>
        <v>0</v>
      </c>
      <c r="X166" s="9">
        <f ca="1">IF($O166&gt;0,SUMIF('REGION INN'!$B$6:$B$429,'Innovation potential'!$B166,'REGION INN'!L$6:L$429)/$O166,"")</f>
        <v>0</v>
      </c>
      <c r="Z166" s="144" t="str">
        <f>IF('Innovation potential'!$A166=2,IF(ISNUMBER(P166/P$22),P166/P$22,""),"")</f>
        <v/>
      </c>
      <c r="AA166" s="144" t="str">
        <f>IF('Innovation potential'!$A166=2,IF(ISNUMBER(Q166/Q$22),Q166/Q$22,""),"")</f>
        <v/>
      </c>
      <c r="AB166" s="144" t="str">
        <f>IF('Innovation potential'!$A166=2,IF(ISNUMBER(R166/R$22),R166/R$22,""),"")</f>
        <v/>
      </c>
      <c r="AC166" s="144" t="str">
        <f>IF('Innovation potential'!$A166=2,IF(ISNUMBER(S166/S$22),S166/S$22,""),"")</f>
        <v/>
      </c>
      <c r="AE166" s="144" t="str">
        <f>IF('Innovation potential'!$A166=2,IF(ISNUMBER(P166/E166),P166/E166,""),"")</f>
        <v/>
      </c>
      <c r="AF166" s="144" t="str">
        <f>IF('Innovation potential'!$A166=2,IF(ISNUMBER(Q166/F166),Q166/F166,""),"")</f>
        <v/>
      </c>
      <c r="AG166" s="144" t="str">
        <f>IF('Innovation potential'!$A166=2,IF(ISNUMBER(R166/G166),R166/G166,""),"")</f>
        <v/>
      </c>
      <c r="AH166" s="144" t="str">
        <f>IF('Innovation potential'!$A166=2,IF(ISNUMBER(S166/H166),S166/H166,""),"")</f>
        <v/>
      </c>
      <c r="AJ166" s="144" t="str">
        <f>IF('Innovation potential'!$A166=2,IF(ISNUMBER(U166/U$22),U166/U$22,""),"")</f>
        <v/>
      </c>
      <c r="AK166" s="144" t="str">
        <f>IF('Innovation potential'!$A166=2,IF(ISNUMBER(V166/V$22),V166/V$22,""),"")</f>
        <v/>
      </c>
      <c r="AL166" s="144" t="str">
        <f>IF('Innovation potential'!$A166=2,IF(ISNUMBER(W166/W$22),W166/W$22,""),"")</f>
        <v/>
      </c>
      <c r="AM166" s="144" t="str">
        <f>IF('Innovation potential'!$A166=2,IF(ISNUMBER(X166/X$22),X166/X$22,""),"")</f>
        <v/>
      </c>
      <c r="AO166" s="144" t="str">
        <f>IF('Innovation potential'!$A166=2,IF(ISNUMBER(U166/J166),U166/J166,""),"")</f>
        <v/>
      </c>
      <c r="AP166" s="144" t="str">
        <f>IF('Innovation potential'!$A166=2,IF(ISNUMBER(V166/K166),V166/K166,""),"")</f>
        <v/>
      </c>
      <c r="AQ166" s="144" t="str">
        <f>IF('Innovation potential'!$A166=2,IF(ISNUMBER(W166/L166),W166/L166,""),"")</f>
        <v/>
      </c>
      <c r="AR166" s="144" t="str">
        <f>IF('Innovation potential'!$A166=2,IF(ISNUMBER(X166/M166),X166/M166,""),"")</f>
        <v/>
      </c>
    </row>
    <row r="167" spans="1:44" x14ac:dyDescent="0.2">
      <c r="A167" s="39">
        <f>'Industry selection'!C167</f>
        <v>2</v>
      </c>
      <c r="B167" s="2">
        <v>38.299999999999997</v>
      </c>
      <c r="C167" s="2" t="s">
        <v>337</v>
      </c>
      <c r="D167" s="2">
        <f>COUNTIF('Ukraine INN'!$B$6:$B$429,'Innovation potential'!$B167)</f>
        <v>1</v>
      </c>
      <c r="E167" s="9">
        <f ca="1">IF($D167&gt;0,SUMIF('Ukraine INN'!$B$6:$B$429,'Innovation potential'!$B167,'Ukraine INN'!D$6:D$429)/$D167,"")</f>
        <v>0.74074074074074081</v>
      </c>
      <c r="F167" s="9">
        <f ca="1">IF($D167&gt;0,SUMIF('Ukraine INN'!$B$6:$B$429,'Innovation potential'!$B167,'Ukraine INN'!E$6:E$429)/$D167,"")</f>
        <v>5.1851851851851851</v>
      </c>
      <c r="G167" s="9">
        <f ca="1">IF($D167&gt;0,SUMIF('Ukraine INN'!$B$6:$B$429,'Innovation potential'!$B167,'Ukraine INN'!F$6:F$429)/$D167,"")</f>
        <v>4.4444444444444446</v>
      </c>
      <c r="H167" s="9">
        <f ca="1">IF($D167&gt;0,SUMIF('Ukraine INN'!$B$6:$B$429,'Innovation potential'!$B167,'Ukraine INN'!G$6:G$429)/$D167,"")</f>
        <v>2.2222222222222223</v>
      </c>
      <c r="J167" s="9">
        <f ca="1">IF($D167&gt;0,SUMIF('Ukraine INN'!$B$6:$B$429,'Innovation potential'!$B167,'Ukraine INN'!I$6:I$429)/$D167,"")</f>
        <v>0.85470085470085477</v>
      </c>
      <c r="K167" s="9">
        <f ca="1">IF($D167&gt;0,SUMIF('Ukraine INN'!$B$6:$B$429,'Innovation potential'!$B167,'Ukraine INN'!J$6:J$429)/$D167,"")</f>
        <v>7.6923076923076925</v>
      </c>
      <c r="L167" s="9">
        <f ca="1">IF($D167&gt;0,SUMIF('Ukraine INN'!$B$6:$B$429,'Innovation potential'!$B167,'Ukraine INN'!K$6:K$429)/$D167,"")</f>
        <v>5.1282051282051277</v>
      </c>
      <c r="M167" s="9">
        <f ca="1">IF($D167&gt;0,SUMIF('Ukraine INN'!$B$6:$B$429,'Innovation potential'!$B167,'Ukraine INN'!L$6:L$429)/$D167,"")</f>
        <v>5.1282051282051277</v>
      </c>
      <c r="O167" s="2">
        <f>COUNTIF('REGION INN'!$B$6:$B$429,'Innovation potential'!$B167)</f>
        <v>1</v>
      </c>
      <c r="P167" s="9">
        <f ca="1">IF($O167&gt;0,SUMIF('REGION INN'!$B$6:$B$429,'Innovation potential'!$B167,'REGION INN'!D$6:D$429)/$O167,"")</f>
        <v>0</v>
      </c>
      <c r="Q167" s="9">
        <f ca="1">IF($O167&gt;0,SUMIF('REGION INN'!$B$6:$B$429,'Innovation potential'!$B167,'REGION INN'!E$6:E$429)/$O167,"")</f>
        <v>0</v>
      </c>
      <c r="R167" s="9">
        <f ca="1">IF($O167&gt;0,SUMIF('REGION INN'!$B$6:$B$429,'Innovation potential'!$B167,'REGION INN'!F$6:F$429)/$O167,"")</f>
        <v>0</v>
      </c>
      <c r="S167" s="9">
        <f ca="1">IF($O167&gt;0,SUMIF('REGION INN'!$B$6:$B$429,'Innovation potential'!$B167,'REGION INN'!G$6:G$429)/$O167,"")</f>
        <v>0</v>
      </c>
      <c r="U167" s="9">
        <f ca="1">IF($O167&gt;0,SUMIF('REGION INN'!$B$6:$B$429,'Innovation potential'!$B167,'REGION INN'!I$6:I$429)/$O167,"")</f>
        <v>0</v>
      </c>
      <c r="V167" s="9">
        <f ca="1">IF($O167&gt;0,SUMIF('REGION INN'!$B$6:$B$429,'Innovation potential'!$B167,'REGION INN'!J$6:J$429)/$O167,"")</f>
        <v>0</v>
      </c>
      <c r="W167" s="9">
        <f ca="1">IF($O167&gt;0,SUMIF('REGION INN'!$B$6:$B$429,'Innovation potential'!$B167,'REGION INN'!K$6:K$429)/$O167,"")</f>
        <v>0</v>
      </c>
      <c r="X167" s="9">
        <f ca="1">IF($O167&gt;0,SUMIF('REGION INN'!$B$6:$B$429,'Innovation potential'!$B167,'REGION INN'!L$6:L$429)/$O167,"")</f>
        <v>0</v>
      </c>
      <c r="Z167" s="144">
        <f ca="1">IF('Innovation potential'!$A167=2,IF(ISNUMBER(P167/P$22),P167/P$22,""),"")</f>
        <v>0</v>
      </c>
      <c r="AA167" s="144">
        <f ca="1">IF('Innovation potential'!$A167=2,IF(ISNUMBER(Q167/Q$22),Q167/Q$22,""),"")</f>
        <v>0</v>
      </c>
      <c r="AB167" s="144">
        <f ca="1">IF('Innovation potential'!$A167=2,IF(ISNUMBER(R167/R$22),R167/R$22,""),"")</f>
        <v>0</v>
      </c>
      <c r="AC167" s="144">
        <f ca="1">IF('Innovation potential'!$A167=2,IF(ISNUMBER(S167/S$22),S167/S$22,""),"")</f>
        <v>0</v>
      </c>
      <c r="AE167" s="144">
        <f ca="1">IF('Innovation potential'!$A167=2,IF(ISNUMBER(P167/E167),P167/E167,""),"")</f>
        <v>0</v>
      </c>
      <c r="AF167" s="144">
        <f ca="1">IF('Innovation potential'!$A167=2,IF(ISNUMBER(Q167/F167),Q167/F167,""),"")</f>
        <v>0</v>
      </c>
      <c r="AG167" s="144">
        <f ca="1">IF('Innovation potential'!$A167=2,IF(ISNUMBER(R167/G167),R167/G167,""),"")</f>
        <v>0</v>
      </c>
      <c r="AH167" s="144">
        <f ca="1">IF('Innovation potential'!$A167=2,IF(ISNUMBER(S167/H167),S167/H167,""),"")</f>
        <v>0</v>
      </c>
      <c r="AJ167" s="144">
        <f ca="1">IF('Innovation potential'!$A167=2,IF(ISNUMBER(U167/U$22),U167/U$22,""),"")</f>
        <v>0</v>
      </c>
      <c r="AK167" s="144">
        <f ca="1">IF('Innovation potential'!$A167=2,IF(ISNUMBER(V167/V$22),V167/V$22,""),"")</f>
        <v>0</v>
      </c>
      <c r="AL167" s="144">
        <f ca="1">IF('Innovation potential'!$A167=2,IF(ISNUMBER(W167/W$22),W167/W$22,""),"")</f>
        <v>0</v>
      </c>
      <c r="AM167" s="144">
        <f ca="1">IF('Innovation potential'!$A167=2,IF(ISNUMBER(X167/X$22),X167/X$22,""),"")</f>
        <v>0</v>
      </c>
      <c r="AO167" s="144">
        <f ca="1">IF('Innovation potential'!$A167=2,IF(ISNUMBER(U167/J167),U167/J167,""),"")</f>
        <v>0</v>
      </c>
      <c r="AP167" s="144">
        <f ca="1">IF('Innovation potential'!$A167=2,IF(ISNUMBER(V167/K167),V167/K167,""),"")</f>
        <v>0</v>
      </c>
      <c r="AQ167" s="144">
        <f ca="1">IF('Innovation potential'!$A167=2,IF(ISNUMBER(W167/L167),W167/L167,""),"")</f>
        <v>0</v>
      </c>
      <c r="AR167" s="144">
        <f ca="1">IF('Innovation potential'!$A167=2,IF(ISNUMBER(X167/M167),X167/M167,""),"")</f>
        <v>0</v>
      </c>
    </row>
    <row r="168" spans="1:44" x14ac:dyDescent="0.2">
      <c r="A168" s="39">
        <f>'Industry selection'!C168</f>
        <v>1</v>
      </c>
      <c r="B168" s="2">
        <v>39</v>
      </c>
      <c r="C168" s="2" t="s">
        <v>339</v>
      </c>
      <c r="D168" s="2">
        <f>COUNTIF('Ukraine INN'!$B$6:$B$429,'Innovation potential'!$B168)</f>
        <v>3</v>
      </c>
      <c r="E168" s="9">
        <f ca="1">IF($D168&gt;0,SUMIF('Ukraine INN'!$B$6:$B$429,'Innovation potential'!$B168,'Ukraine INN'!D$6:D$429)/$D168,"")</f>
        <v>0</v>
      </c>
      <c r="F168" s="9">
        <f ca="1">IF($D168&gt;0,SUMIF('Ukraine INN'!$B$6:$B$429,'Innovation potential'!$B168,'Ukraine INN'!E$6:E$429)/$D168,"")</f>
        <v>0</v>
      </c>
      <c r="G168" s="9">
        <f ca="1">IF($D168&gt;0,SUMIF('Ukraine INN'!$B$6:$B$429,'Innovation potential'!$B168,'Ukraine INN'!F$6:F$429)/$D168,"")</f>
        <v>0</v>
      </c>
      <c r="H168" s="9">
        <f ca="1">IF($D168&gt;0,SUMIF('Ukraine INN'!$B$6:$B$429,'Innovation potential'!$B168,'Ukraine INN'!G$6:G$429)/$D168,"")</f>
        <v>0</v>
      </c>
      <c r="J168" s="9">
        <f ca="1">IF($D168&gt;0,SUMIF('Ukraine INN'!$B$6:$B$429,'Innovation potential'!$B168,'Ukraine INN'!I$6:I$429)/$D168,"")</f>
        <v>0</v>
      </c>
      <c r="K168" s="9">
        <f ca="1">IF($D168&gt;0,SUMIF('Ukraine INN'!$B$6:$B$429,'Innovation potential'!$B168,'Ukraine INN'!J$6:J$429)/$D168,"")</f>
        <v>0</v>
      </c>
      <c r="L168" s="9">
        <f ca="1">IF($D168&gt;0,SUMIF('Ukraine INN'!$B$6:$B$429,'Innovation potential'!$B168,'Ukraine INN'!K$6:K$429)/$D168,"")</f>
        <v>0</v>
      </c>
      <c r="M168" s="9">
        <f ca="1">IF($D168&gt;0,SUMIF('Ukraine INN'!$B$6:$B$429,'Innovation potential'!$B168,'Ukraine INN'!L$6:L$429)/$D168,"")</f>
        <v>0</v>
      </c>
      <c r="O168" s="2">
        <f>COUNTIF('REGION INN'!$B$6:$B$429,'Innovation potential'!$B168)</f>
        <v>3</v>
      </c>
      <c r="P168" s="9">
        <f ca="1">IF($O168&gt;0,SUMIF('REGION INN'!$B$6:$B$429,'Innovation potential'!$B168,'REGION INN'!D$6:D$429)/$O168,"")</f>
        <v>0</v>
      </c>
      <c r="Q168" s="9">
        <f ca="1">IF($O168&gt;0,SUMIF('REGION INN'!$B$6:$B$429,'Innovation potential'!$B168,'REGION INN'!E$6:E$429)/$O168,"")</f>
        <v>0</v>
      </c>
      <c r="R168" s="9">
        <f ca="1">IF($O168&gt;0,SUMIF('REGION INN'!$B$6:$B$429,'Innovation potential'!$B168,'REGION INN'!F$6:F$429)/$O168,"")</f>
        <v>0</v>
      </c>
      <c r="S168" s="9">
        <f ca="1">IF($O168&gt;0,SUMIF('REGION INN'!$B$6:$B$429,'Innovation potential'!$B168,'REGION INN'!G$6:G$429)/$O168,"")</f>
        <v>0</v>
      </c>
      <c r="U168" s="9">
        <f ca="1">IF($O168&gt;0,SUMIF('REGION INN'!$B$6:$B$429,'Innovation potential'!$B168,'REGION INN'!I$6:I$429)/$O168,"")</f>
        <v>0</v>
      </c>
      <c r="V168" s="9">
        <f ca="1">IF($O168&gt;0,SUMIF('REGION INN'!$B$6:$B$429,'Innovation potential'!$B168,'REGION INN'!J$6:J$429)/$O168,"")</f>
        <v>0</v>
      </c>
      <c r="W168" s="9">
        <f ca="1">IF($O168&gt;0,SUMIF('REGION INN'!$B$6:$B$429,'Innovation potential'!$B168,'REGION INN'!K$6:K$429)/$O168,"")</f>
        <v>0</v>
      </c>
      <c r="X168" s="9">
        <f ca="1">IF($O168&gt;0,SUMIF('REGION INN'!$B$6:$B$429,'Innovation potential'!$B168,'REGION INN'!L$6:L$429)/$O168,"")</f>
        <v>0</v>
      </c>
      <c r="Z168" s="144" t="str">
        <f>IF('Innovation potential'!$A168=2,IF(ISNUMBER(P168/P$22),P168/P$22,""),"")</f>
        <v/>
      </c>
      <c r="AA168" s="144" t="str">
        <f>IF('Innovation potential'!$A168=2,IF(ISNUMBER(Q168/Q$22),Q168/Q$22,""),"")</f>
        <v/>
      </c>
      <c r="AB168" s="144" t="str">
        <f>IF('Innovation potential'!$A168=2,IF(ISNUMBER(R168/R$22),R168/R$22,""),"")</f>
        <v/>
      </c>
      <c r="AC168" s="144" t="str">
        <f>IF('Innovation potential'!$A168=2,IF(ISNUMBER(S168/S$22),S168/S$22,""),"")</f>
        <v/>
      </c>
      <c r="AE168" s="144" t="str">
        <f>IF('Innovation potential'!$A168=2,IF(ISNUMBER(P168/E168),P168/E168,""),"")</f>
        <v/>
      </c>
      <c r="AF168" s="144" t="str">
        <f>IF('Innovation potential'!$A168=2,IF(ISNUMBER(Q168/F168),Q168/F168,""),"")</f>
        <v/>
      </c>
      <c r="AG168" s="144" t="str">
        <f>IF('Innovation potential'!$A168=2,IF(ISNUMBER(R168/G168),R168/G168,""),"")</f>
        <v/>
      </c>
      <c r="AH168" s="144" t="str">
        <f>IF('Innovation potential'!$A168=2,IF(ISNUMBER(S168/H168),S168/H168,""),"")</f>
        <v/>
      </c>
      <c r="AJ168" s="144" t="str">
        <f>IF('Innovation potential'!$A168=2,IF(ISNUMBER(U168/U$22),U168/U$22,""),"")</f>
        <v/>
      </c>
      <c r="AK168" s="144" t="str">
        <f>IF('Innovation potential'!$A168=2,IF(ISNUMBER(V168/V$22),V168/V$22,""),"")</f>
        <v/>
      </c>
      <c r="AL168" s="144" t="str">
        <f>IF('Innovation potential'!$A168=2,IF(ISNUMBER(W168/W$22),W168/W$22,""),"")</f>
        <v/>
      </c>
      <c r="AM168" s="144" t="str">
        <f>IF('Innovation potential'!$A168=2,IF(ISNUMBER(X168/X$22),X168/X$22,""),"")</f>
        <v/>
      </c>
      <c r="AO168" s="144" t="str">
        <f>IF('Innovation potential'!$A168=2,IF(ISNUMBER(U168/J168),U168/J168,""),"")</f>
        <v/>
      </c>
      <c r="AP168" s="144" t="str">
        <f>IF('Innovation potential'!$A168=2,IF(ISNUMBER(V168/K168),V168/K168,""),"")</f>
        <v/>
      </c>
      <c r="AQ168" s="144" t="str">
        <f>IF('Innovation potential'!$A168=2,IF(ISNUMBER(W168/L168),W168/L168,""),"")</f>
        <v/>
      </c>
      <c r="AR168" s="144" t="str">
        <f>IF('Innovation potential'!$A168=2,IF(ISNUMBER(X168/M168),X168/M168,""),"")</f>
        <v/>
      </c>
    </row>
    <row r="169" spans="1:44" x14ac:dyDescent="0.2">
      <c r="A169" s="39" t="str">
        <f>'Industry selection'!C169</f>
        <v/>
      </c>
      <c r="B169" s="143" t="s">
        <v>341</v>
      </c>
      <c r="C169" s="143" t="s">
        <v>342</v>
      </c>
      <c r="D169" s="2">
        <f>COUNTIF('Ukraine INN'!$B$6:$B$429,'Innovation potential'!$B169)</f>
        <v>0</v>
      </c>
      <c r="E169" s="9" t="str">
        <f>IF($D169&gt;0,SUMIF('Ukraine INN'!$B$6:$B$429,'Innovation potential'!$B169,'Ukraine INN'!D$6:D$429)/$D169,"")</f>
        <v/>
      </c>
      <c r="F169" s="9" t="str">
        <f>IF($D169&gt;0,SUMIF('Ukraine INN'!$B$6:$B$429,'Innovation potential'!$B169,'Ukraine INN'!E$6:E$429)/$D169,"")</f>
        <v/>
      </c>
      <c r="G169" s="9" t="str">
        <f>IF($D169&gt;0,SUMIF('Ukraine INN'!$B$6:$B$429,'Innovation potential'!$B169,'Ukraine INN'!F$6:F$429)/$D169,"")</f>
        <v/>
      </c>
      <c r="H169" s="9" t="str">
        <f>IF($D169&gt;0,SUMIF('Ukraine INN'!$B$6:$B$429,'Innovation potential'!$B169,'Ukraine INN'!G$6:G$429)/$D169,"")</f>
        <v/>
      </c>
      <c r="J169" s="9" t="str">
        <f>IF($D169&gt;0,SUMIF('Ukraine INN'!$B$6:$B$429,'Innovation potential'!$B169,'Ukraine INN'!I$6:I$429)/$D169,"")</f>
        <v/>
      </c>
      <c r="K169" s="9" t="str">
        <f>IF($D169&gt;0,SUMIF('Ukraine INN'!$B$6:$B$429,'Innovation potential'!$B169,'Ukraine INN'!J$6:J$429)/$D169,"")</f>
        <v/>
      </c>
      <c r="L169" s="9" t="str">
        <f>IF($D169&gt;0,SUMIF('Ukraine INN'!$B$6:$B$429,'Innovation potential'!$B169,'Ukraine INN'!K$6:K$429)/$D169,"")</f>
        <v/>
      </c>
      <c r="M169" s="9" t="str">
        <f>IF($D169&gt;0,SUMIF('Ukraine INN'!$B$6:$B$429,'Innovation potential'!$B169,'Ukraine INN'!L$6:L$429)/$D169,"")</f>
        <v/>
      </c>
      <c r="O169" s="2">
        <f>COUNTIF('REGION INN'!$B$6:$B$429,'Innovation potential'!$B169)</f>
        <v>0</v>
      </c>
      <c r="P169" s="9" t="str">
        <f>IF($O169&gt;0,SUMIF('REGION INN'!$B$6:$B$429,'Innovation potential'!$B169,'REGION INN'!D$6:D$429)/$O169,"")</f>
        <v/>
      </c>
      <c r="Q169" s="9" t="str">
        <f>IF($O169&gt;0,SUMIF('REGION INN'!$B$6:$B$429,'Innovation potential'!$B169,'REGION INN'!E$6:E$429)/$O169,"")</f>
        <v/>
      </c>
      <c r="R169" s="9" t="str">
        <f>IF($O169&gt;0,SUMIF('REGION INN'!$B$6:$B$429,'Innovation potential'!$B169,'REGION INN'!F$6:F$429)/$O169,"")</f>
        <v/>
      </c>
      <c r="S169" s="9" t="str">
        <f>IF($O169&gt;0,SUMIF('REGION INN'!$B$6:$B$429,'Innovation potential'!$B169,'REGION INN'!G$6:G$429)/$O169,"")</f>
        <v/>
      </c>
      <c r="U169" s="9" t="str">
        <f>IF($O169&gt;0,SUMIF('REGION INN'!$B$6:$B$429,'Innovation potential'!$B169,'REGION INN'!I$6:I$429)/$O169,"")</f>
        <v/>
      </c>
      <c r="V169" s="9" t="str">
        <f>IF($O169&gt;0,SUMIF('REGION INN'!$B$6:$B$429,'Innovation potential'!$B169,'REGION INN'!J$6:J$429)/$O169,"")</f>
        <v/>
      </c>
      <c r="W169" s="9" t="str">
        <f>IF($O169&gt;0,SUMIF('REGION INN'!$B$6:$B$429,'Innovation potential'!$B169,'REGION INN'!K$6:K$429)/$O169,"")</f>
        <v/>
      </c>
      <c r="X169" s="9" t="str">
        <f>IF($O169&gt;0,SUMIF('REGION INN'!$B$6:$B$429,'Innovation potential'!$B169,'REGION INN'!L$6:L$429)/$O169,"")</f>
        <v/>
      </c>
      <c r="Z169" s="144"/>
      <c r="AA169" s="144"/>
      <c r="AB169" s="144"/>
      <c r="AC169" s="144"/>
      <c r="AE169" s="144"/>
      <c r="AF169" s="144"/>
      <c r="AG169" s="144"/>
      <c r="AH169" s="144"/>
      <c r="AJ169" s="144"/>
      <c r="AK169" s="144"/>
      <c r="AL169" s="144"/>
      <c r="AM169" s="144"/>
      <c r="AO169" s="144"/>
      <c r="AP169" s="144"/>
      <c r="AQ169" s="144"/>
      <c r="AR169" s="144"/>
    </row>
    <row r="170" spans="1:44" x14ac:dyDescent="0.2">
      <c r="A170" s="39" t="str">
        <f>'Industry selection'!C170</f>
        <v/>
      </c>
      <c r="B170" s="143">
        <v>41</v>
      </c>
      <c r="C170" s="143" t="s">
        <v>344</v>
      </c>
      <c r="D170" s="2">
        <f>COUNTIF('Ukraine INN'!$B$6:$B$429,'Innovation potential'!$B170)</f>
        <v>0</v>
      </c>
      <c r="E170" s="9" t="str">
        <f>IF($D170&gt;0,SUMIF('Ukraine INN'!$B$6:$B$429,'Innovation potential'!$B170,'Ukraine INN'!D$6:D$429)/$D170,"")</f>
        <v/>
      </c>
      <c r="F170" s="9" t="str">
        <f>IF($D170&gt;0,SUMIF('Ukraine INN'!$B$6:$B$429,'Innovation potential'!$B170,'Ukraine INN'!E$6:E$429)/$D170,"")</f>
        <v/>
      </c>
      <c r="G170" s="9" t="str">
        <f>IF($D170&gt;0,SUMIF('Ukraine INN'!$B$6:$B$429,'Innovation potential'!$B170,'Ukraine INN'!F$6:F$429)/$D170,"")</f>
        <v/>
      </c>
      <c r="H170" s="9" t="str">
        <f>IF($D170&gt;0,SUMIF('Ukraine INN'!$B$6:$B$429,'Innovation potential'!$B170,'Ukraine INN'!G$6:G$429)/$D170,"")</f>
        <v/>
      </c>
      <c r="J170" s="9" t="str">
        <f>IF($D170&gt;0,SUMIF('Ukraine INN'!$B$6:$B$429,'Innovation potential'!$B170,'Ukraine INN'!I$6:I$429)/$D170,"")</f>
        <v/>
      </c>
      <c r="K170" s="9" t="str">
        <f>IF($D170&gt;0,SUMIF('Ukraine INN'!$B$6:$B$429,'Innovation potential'!$B170,'Ukraine INN'!J$6:J$429)/$D170,"")</f>
        <v/>
      </c>
      <c r="L170" s="9" t="str">
        <f>IF($D170&gt;0,SUMIF('Ukraine INN'!$B$6:$B$429,'Innovation potential'!$B170,'Ukraine INN'!K$6:K$429)/$D170,"")</f>
        <v/>
      </c>
      <c r="M170" s="9" t="str">
        <f>IF($D170&gt;0,SUMIF('Ukraine INN'!$B$6:$B$429,'Innovation potential'!$B170,'Ukraine INN'!L$6:L$429)/$D170,"")</f>
        <v/>
      </c>
      <c r="O170" s="2">
        <f>COUNTIF('REGION INN'!$B$6:$B$429,'Innovation potential'!$B170)</f>
        <v>0</v>
      </c>
      <c r="P170" s="9" t="str">
        <f>IF($O170&gt;0,SUMIF('REGION INN'!$B$6:$B$429,'Innovation potential'!$B170,'REGION INN'!D$6:D$429)/$O170,"")</f>
        <v/>
      </c>
      <c r="Q170" s="9" t="str">
        <f>IF($O170&gt;0,SUMIF('REGION INN'!$B$6:$B$429,'Innovation potential'!$B170,'REGION INN'!E$6:E$429)/$O170,"")</f>
        <v/>
      </c>
      <c r="R170" s="9" t="str">
        <f>IF($O170&gt;0,SUMIF('REGION INN'!$B$6:$B$429,'Innovation potential'!$B170,'REGION INN'!F$6:F$429)/$O170,"")</f>
        <v/>
      </c>
      <c r="S170" s="9" t="str">
        <f>IF($O170&gt;0,SUMIF('REGION INN'!$B$6:$B$429,'Innovation potential'!$B170,'REGION INN'!G$6:G$429)/$O170,"")</f>
        <v/>
      </c>
      <c r="U170" s="9" t="str">
        <f>IF($O170&gt;0,SUMIF('REGION INN'!$B$6:$B$429,'Innovation potential'!$B170,'REGION INN'!I$6:I$429)/$O170,"")</f>
        <v/>
      </c>
      <c r="V170" s="9" t="str">
        <f>IF($O170&gt;0,SUMIF('REGION INN'!$B$6:$B$429,'Innovation potential'!$B170,'REGION INN'!J$6:J$429)/$O170,"")</f>
        <v/>
      </c>
      <c r="W170" s="9" t="str">
        <f>IF($O170&gt;0,SUMIF('REGION INN'!$B$6:$B$429,'Innovation potential'!$B170,'REGION INN'!K$6:K$429)/$O170,"")</f>
        <v/>
      </c>
      <c r="X170" s="9" t="str">
        <f>IF($O170&gt;0,SUMIF('REGION INN'!$B$6:$B$429,'Innovation potential'!$B170,'REGION INN'!L$6:L$429)/$O170,"")</f>
        <v/>
      </c>
      <c r="Z170" s="144"/>
      <c r="AA170" s="144"/>
      <c r="AB170" s="144"/>
      <c r="AC170" s="144"/>
      <c r="AE170" s="144"/>
      <c r="AF170" s="144"/>
      <c r="AG170" s="144"/>
      <c r="AH170" s="144"/>
      <c r="AJ170" s="144"/>
      <c r="AK170" s="144"/>
      <c r="AL170" s="144"/>
      <c r="AM170" s="144"/>
      <c r="AO170" s="144"/>
      <c r="AP170" s="144"/>
      <c r="AQ170" s="144"/>
      <c r="AR170" s="144"/>
    </row>
    <row r="171" spans="1:44" x14ac:dyDescent="0.2">
      <c r="A171" s="39">
        <f>'Industry selection'!C171</f>
        <v>2</v>
      </c>
      <c r="B171" s="143">
        <v>41.1</v>
      </c>
      <c r="C171" s="143" t="s">
        <v>346</v>
      </c>
      <c r="D171" s="2">
        <f>COUNTIF('Ukraine INN'!$B$6:$B$429,'Innovation potential'!$B171)</f>
        <v>0</v>
      </c>
      <c r="E171" s="9" t="str">
        <f>IF($D171&gt;0,SUMIF('Ukraine INN'!$B$6:$B$429,'Innovation potential'!$B171,'Ukraine INN'!D$6:D$429)/$D171,"")</f>
        <v/>
      </c>
      <c r="F171" s="9" t="str">
        <f>IF($D171&gt;0,SUMIF('Ukraine INN'!$B$6:$B$429,'Innovation potential'!$B171,'Ukraine INN'!E$6:E$429)/$D171,"")</f>
        <v/>
      </c>
      <c r="G171" s="9" t="str">
        <f>IF($D171&gt;0,SUMIF('Ukraine INN'!$B$6:$B$429,'Innovation potential'!$B171,'Ukraine INN'!F$6:F$429)/$D171,"")</f>
        <v/>
      </c>
      <c r="H171" s="9" t="str">
        <f>IF($D171&gt;0,SUMIF('Ukraine INN'!$B$6:$B$429,'Innovation potential'!$B171,'Ukraine INN'!G$6:G$429)/$D171,"")</f>
        <v/>
      </c>
      <c r="J171" s="9" t="str">
        <f>IF($D171&gt;0,SUMIF('Ukraine INN'!$B$6:$B$429,'Innovation potential'!$B171,'Ukraine INN'!I$6:I$429)/$D171,"")</f>
        <v/>
      </c>
      <c r="K171" s="9" t="str">
        <f>IF($D171&gt;0,SUMIF('Ukraine INN'!$B$6:$B$429,'Innovation potential'!$B171,'Ukraine INN'!J$6:J$429)/$D171,"")</f>
        <v/>
      </c>
      <c r="L171" s="9" t="str">
        <f>IF($D171&gt;0,SUMIF('Ukraine INN'!$B$6:$B$429,'Innovation potential'!$B171,'Ukraine INN'!K$6:K$429)/$D171,"")</f>
        <v/>
      </c>
      <c r="M171" s="9" t="str">
        <f>IF($D171&gt;0,SUMIF('Ukraine INN'!$B$6:$B$429,'Innovation potential'!$B171,'Ukraine INN'!L$6:L$429)/$D171,"")</f>
        <v/>
      </c>
      <c r="O171" s="2">
        <f>COUNTIF('REGION INN'!$B$6:$B$429,'Innovation potential'!$B171)</f>
        <v>0</v>
      </c>
      <c r="P171" s="9" t="str">
        <f>IF($O171&gt;0,SUMIF('REGION INN'!$B$6:$B$429,'Innovation potential'!$B171,'REGION INN'!D$6:D$429)/$O171,"")</f>
        <v/>
      </c>
      <c r="Q171" s="9" t="str">
        <f>IF($O171&gt;0,SUMIF('REGION INN'!$B$6:$B$429,'Innovation potential'!$B171,'REGION INN'!E$6:E$429)/$O171,"")</f>
        <v/>
      </c>
      <c r="R171" s="9" t="str">
        <f>IF($O171&gt;0,SUMIF('REGION INN'!$B$6:$B$429,'Innovation potential'!$B171,'REGION INN'!F$6:F$429)/$O171,"")</f>
        <v/>
      </c>
      <c r="S171" s="9" t="str">
        <f>IF($O171&gt;0,SUMIF('REGION INN'!$B$6:$B$429,'Innovation potential'!$B171,'REGION INN'!G$6:G$429)/$O171,"")</f>
        <v/>
      </c>
      <c r="U171" s="9" t="str">
        <f>IF($O171&gt;0,SUMIF('REGION INN'!$B$6:$B$429,'Innovation potential'!$B171,'REGION INN'!I$6:I$429)/$O171,"")</f>
        <v/>
      </c>
      <c r="V171" s="9" t="str">
        <f>IF($O171&gt;0,SUMIF('REGION INN'!$B$6:$B$429,'Innovation potential'!$B171,'REGION INN'!J$6:J$429)/$O171,"")</f>
        <v/>
      </c>
      <c r="W171" s="9" t="str">
        <f>IF($O171&gt;0,SUMIF('REGION INN'!$B$6:$B$429,'Innovation potential'!$B171,'REGION INN'!K$6:K$429)/$O171,"")</f>
        <v/>
      </c>
      <c r="X171" s="9" t="str">
        <f>IF($O171&gt;0,SUMIF('REGION INN'!$B$6:$B$429,'Innovation potential'!$B171,'REGION INN'!L$6:L$429)/$O171,"")</f>
        <v/>
      </c>
      <c r="Z171" s="144"/>
      <c r="AA171" s="144"/>
      <c r="AB171" s="144"/>
      <c r="AC171" s="144"/>
      <c r="AE171" s="144"/>
      <c r="AF171" s="144"/>
      <c r="AG171" s="144"/>
      <c r="AH171" s="144"/>
      <c r="AJ171" s="144"/>
      <c r="AK171" s="144"/>
      <c r="AL171" s="144"/>
      <c r="AM171" s="144"/>
      <c r="AO171" s="144"/>
      <c r="AP171" s="144"/>
      <c r="AQ171" s="144"/>
      <c r="AR171" s="144"/>
    </row>
    <row r="172" spans="1:44" x14ac:dyDescent="0.2">
      <c r="A172" s="39">
        <f>'Industry selection'!C172</f>
        <v>2</v>
      </c>
      <c r="B172" s="143">
        <v>41.2</v>
      </c>
      <c r="C172" s="143" t="s">
        <v>348</v>
      </c>
      <c r="D172" s="2">
        <f>COUNTIF('Ukraine INN'!$B$6:$B$429,'Innovation potential'!$B172)</f>
        <v>0</v>
      </c>
      <c r="E172" s="9" t="str">
        <f>IF($D172&gt;0,SUMIF('Ukraine INN'!$B$6:$B$429,'Innovation potential'!$B172,'Ukraine INN'!D$6:D$429)/$D172,"")</f>
        <v/>
      </c>
      <c r="F172" s="9" t="str">
        <f>IF($D172&gt;0,SUMIF('Ukraine INN'!$B$6:$B$429,'Innovation potential'!$B172,'Ukraine INN'!E$6:E$429)/$D172,"")</f>
        <v/>
      </c>
      <c r="G172" s="9" t="str">
        <f>IF($D172&gt;0,SUMIF('Ukraine INN'!$B$6:$B$429,'Innovation potential'!$B172,'Ukraine INN'!F$6:F$429)/$D172,"")</f>
        <v/>
      </c>
      <c r="H172" s="9" t="str">
        <f>IF($D172&gt;0,SUMIF('Ukraine INN'!$B$6:$B$429,'Innovation potential'!$B172,'Ukraine INN'!G$6:G$429)/$D172,"")</f>
        <v/>
      </c>
      <c r="J172" s="9" t="str">
        <f>IF($D172&gt;0,SUMIF('Ukraine INN'!$B$6:$B$429,'Innovation potential'!$B172,'Ukraine INN'!I$6:I$429)/$D172,"")</f>
        <v/>
      </c>
      <c r="K172" s="9" t="str">
        <f>IF($D172&gt;0,SUMIF('Ukraine INN'!$B$6:$B$429,'Innovation potential'!$B172,'Ukraine INN'!J$6:J$429)/$D172,"")</f>
        <v/>
      </c>
      <c r="L172" s="9" t="str">
        <f>IF($D172&gt;0,SUMIF('Ukraine INN'!$B$6:$B$429,'Innovation potential'!$B172,'Ukraine INN'!K$6:K$429)/$D172,"")</f>
        <v/>
      </c>
      <c r="M172" s="9" t="str">
        <f>IF($D172&gt;0,SUMIF('Ukraine INN'!$B$6:$B$429,'Innovation potential'!$B172,'Ukraine INN'!L$6:L$429)/$D172,"")</f>
        <v/>
      </c>
      <c r="O172" s="2">
        <f>COUNTIF('REGION INN'!$B$6:$B$429,'Innovation potential'!$B172)</f>
        <v>0</v>
      </c>
      <c r="P172" s="9" t="str">
        <f>IF($O172&gt;0,SUMIF('REGION INN'!$B$6:$B$429,'Innovation potential'!$B172,'REGION INN'!D$6:D$429)/$O172,"")</f>
        <v/>
      </c>
      <c r="Q172" s="9" t="str">
        <f>IF($O172&gt;0,SUMIF('REGION INN'!$B$6:$B$429,'Innovation potential'!$B172,'REGION INN'!E$6:E$429)/$O172,"")</f>
        <v/>
      </c>
      <c r="R172" s="9" t="str">
        <f>IF($O172&gt;0,SUMIF('REGION INN'!$B$6:$B$429,'Innovation potential'!$B172,'REGION INN'!F$6:F$429)/$O172,"")</f>
        <v/>
      </c>
      <c r="S172" s="9" t="str">
        <f>IF($O172&gt;0,SUMIF('REGION INN'!$B$6:$B$429,'Innovation potential'!$B172,'REGION INN'!G$6:G$429)/$O172,"")</f>
        <v/>
      </c>
      <c r="U172" s="9" t="str">
        <f>IF($O172&gt;0,SUMIF('REGION INN'!$B$6:$B$429,'Innovation potential'!$B172,'REGION INN'!I$6:I$429)/$O172,"")</f>
        <v/>
      </c>
      <c r="V172" s="9" t="str">
        <f>IF($O172&gt;0,SUMIF('REGION INN'!$B$6:$B$429,'Innovation potential'!$B172,'REGION INN'!J$6:J$429)/$O172,"")</f>
        <v/>
      </c>
      <c r="W172" s="9" t="str">
        <f>IF($O172&gt;0,SUMIF('REGION INN'!$B$6:$B$429,'Innovation potential'!$B172,'REGION INN'!K$6:K$429)/$O172,"")</f>
        <v/>
      </c>
      <c r="X172" s="9" t="str">
        <f>IF($O172&gt;0,SUMIF('REGION INN'!$B$6:$B$429,'Innovation potential'!$B172,'REGION INN'!L$6:L$429)/$O172,"")</f>
        <v/>
      </c>
      <c r="Z172" s="144"/>
      <c r="AA172" s="144"/>
      <c r="AB172" s="144"/>
      <c r="AC172" s="144"/>
      <c r="AE172" s="144"/>
      <c r="AF172" s="144"/>
      <c r="AG172" s="144"/>
      <c r="AH172" s="144"/>
      <c r="AJ172" s="144"/>
      <c r="AK172" s="144"/>
      <c r="AL172" s="144"/>
      <c r="AM172" s="144"/>
      <c r="AO172" s="144"/>
      <c r="AP172" s="144"/>
      <c r="AQ172" s="144"/>
      <c r="AR172" s="144"/>
    </row>
    <row r="173" spans="1:44" x14ac:dyDescent="0.2">
      <c r="A173" s="39" t="str">
        <f>'Industry selection'!C173</f>
        <v/>
      </c>
      <c r="B173" s="143">
        <v>42</v>
      </c>
      <c r="C173" s="143" t="s">
        <v>350</v>
      </c>
      <c r="D173" s="2">
        <f>COUNTIF('Ukraine INN'!$B$6:$B$429,'Innovation potential'!$B173)</f>
        <v>0</v>
      </c>
      <c r="E173" s="9" t="str">
        <f>IF($D173&gt;0,SUMIF('Ukraine INN'!$B$6:$B$429,'Innovation potential'!$B173,'Ukraine INN'!D$6:D$429)/$D173,"")</f>
        <v/>
      </c>
      <c r="F173" s="9" t="str">
        <f>IF($D173&gt;0,SUMIF('Ukraine INN'!$B$6:$B$429,'Innovation potential'!$B173,'Ukraine INN'!E$6:E$429)/$D173,"")</f>
        <v/>
      </c>
      <c r="G173" s="9" t="str">
        <f>IF($D173&gt;0,SUMIF('Ukraine INN'!$B$6:$B$429,'Innovation potential'!$B173,'Ukraine INN'!F$6:F$429)/$D173,"")</f>
        <v/>
      </c>
      <c r="H173" s="9" t="str">
        <f>IF($D173&gt;0,SUMIF('Ukraine INN'!$B$6:$B$429,'Innovation potential'!$B173,'Ukraine INN'!G$6:G$429)/$D173,"")</f>
        <v/>
      </c>
      <c r="J173" s="9" t="str">
        <f>IF($D173&gt;0,SUMIF('Ukraine INN'!$B$6:$B$429,'Innovation potential'!$B173,'Ukraine INN'!I$6:I$429)/$D173,"")</f>
        <v/>
      </c>
      <c r="K173" s="9" t="str">
        <f>IF($D173&gt;0,SUMIF('Ukraine INN'!$B$6:$B$429,'Innovation potential'!$B173,'Ukraine INN'!J$6:J$429)/$D173,"")</f>
        <v/>
      </c>
      <c r="L173" s="9" t="str">
        <f>IF($D173&gt;0,SUMIF('Ukraine INN'!$B$6:$B$429,'Innovation potential'!$B173,'Ukraine INN'!K$6:K$429)/$D173,"")</f>
        <v/>
      </c>
      <c r="M173" s="9" t="str">
        <f>IF($D173&gt;0,SUMIF('Ukraine INN'!$B$6:$B$429,'Innovation potential'!$B173,'Ukraine INN'!L$6:L$429)/$D173,"")</f>
        <v/>
      </c>
      <c r="O173" s="2">
        <f>COUNTIF('REGION INN'!$B$6:$B$429,'Innovation potential'!$B173)</f>
        <v>0</v>
      </c>
      <c r="P173" s="9" t="str">
        <f>IF($O173&gt;0,SUMIF('REGION INN'!$B$6:$B$429,'Innovation potential'!$B173,'REGION INN'!D$6:D$429)/$O173,"")</f>
        <v/>
      </c>
      <c r="Q173" s="9" t="str">
        <f>IF($O173&gt;0,SUMIF('REGION INN'!$B$6:$B$429,'Innovation potential'!$B173,'REGION INN'!E$6:E$429)/$O173,"")</f>
        <v/>
      </c>
      <c r="R173" s="9" t="str">
        <f>IF($O173&gt;0,SUMIF('REGION INN'!$B$6:$B$429,'Innovation potential'!$B173,'REGION INN'!F$6:F$429)/$O173,"")</f>
        <v/>
      </c>
      <c r="S173" s="9" t="str">
        <f>IF($O173&gt;0,SUMIF('REGION INN'!$B$6:$B$429,'Innovation potential'!$B173,'REGION INN'!G$6:G$429)/$O173,"")</f>
        <v/>
      </c>
      <c r="U173" s="9" t="str">
        <f>IF($O173&gt;0,SUMIF('REGION INN'!$B$6:$B$429,'Innovation potential'!$B173,'REGION INN'!I$6:I$429)/$O173,"")</f>
        <v/>
      </c>
      <c r="V173" s="9" t="str">
        <f>IF($O173&gt;0,SUMIF('REGION INN'!$B$6:$B$429,'Innovation potential'!$B173,'REGION INN'!J$6:J$429)/$O173,"")</f>
        <v/>
      </c>
      <c r="W173" s="9" t="str">
        <f>IF($O173&gt;0,SUMIF('REGION INN'!$B$6:$B$429,'Innovation potential'!$B173,'REGION INN'!K$6:K$429)/$O173,"")</f>
        <v/>
      </c>
      <c r="X173" s="9" t="str">
        <f>IF($O173&gt;0,SUMIF('REGION INN'!$B$6:$B$429,'Innovation potential'!$B173,'REGION INN'!L$6:L$429)/$O173,"")</f>
        <v/>
      </c>
      <c r="Z173" s="144"/>
      <c r="AA173" s="144"/>
      <c r="AB173" s="144"/>
      <c r="AC173" s="144"/>
      <c r="AE173" s="144"/>
      <c r="AF173" s="144"/>
      <c r="AG173" s="144"/>
      <c r="AH173" s="144"/>
      <c r="AJ173" s="144"/>
      <c r="AK173" s="144"/>
      <c r="AL173" s="144"/>
      <c r="AM173" s="144"/>
      <c r="AO173" s="144"/>
      <c r="AP173" s="144"/>
      <c r="AQ173" s="144"/>
      <c r="AR173" s="144"/>
    </row>
    <row r="174" spans="1:44" x14ac:dyDescent="0.2">
      <c r="A174" s="39">
        <f>'Industry selection'!C174</f>
        <v>2</v>
      </c>
      <c r="B174" s="143">
        <v>42.1</v>
      </c>
      <c r="C174" s="143" t="s">
        <v>352</v>
      </c>
      <c r="D174" s="2">
        <f>COUNTIF('Ukraine INN'!$B$6:$B$429,'Innovation potential'!$B174)</f>
        <v>0</v>
      </c>
      <c r="E174" s="9" t="str">
        <f>IF($D174&gt;0,SUMIF('Ukraine INN'!$B$6:$B$429,'Innovation potential'!$B174,'Ukraine INN'!D$6:D$429)/$D174,"")</f>
        <v/>
      </c>
      <c r="F174" s="9" t="str">
        <f>IF($D174&gt;0,SUMIF('Ukraine INN'!$B$6:$B$429,'Innovation potential'!$B174,'Ukraine INN'!E$6:E$429)/$D174,"")</f>
        <v/>
      </c>
      <c r="G174" s="9" t="str">
        <f>IF($D174&gt;0,SUMIF('Ukraine INN'!$B$6:$B$429,'Innovation potential'!$B174,'Ukraine INN'!F$6:F$429)/$D174,"")</f>
        <v/>
      </c>
      <c r="H174" s="9" t="str">
        <f>IF($D174&gt;0,SUMIF('Ukraine INN'!$B$6:$B$429,'Innovation potential'!$B174,'Ukraine INN'!G$6:G$429)/$D174,"")</f>
        <v/>
      </c>
      <c r="J174" s="9" t="str">
        <f>IF($D174&gt;0,SUMIF('Ukraine INN'!$B$6:$B$429,'Innovation potential'!$B174,'Ukraine INN'!I$6:I$429)/$D174,"")</f>
        <v/>
      </c>
      <c r="K174" s="9" t="str">
        <f>IF($D174&gt;0,SUMIF('Ukraine INN'!$B$6:$B$429,'Innovation potential'!$B174,'Ukraine INN'!J$6:J$429)/$D174,"")</f>
        <v/>
      </c>
      <c r="L174" s="9" t="str">
        <f>IF($D174&gt;0,SUMIF('Ukraine INN'!$B$6:$B$429,'Innovation potential'!$B174,'Ukraine INN'!K$6:K$429)/$D174,"")</f>
        <v/>
      </c>
      <c r="M174" s="9" t="str">
        <f>IF($D174&gt;0,SUMIF('Ukraine INN'!$B$6:$B$429,'Innovation potential'!$B174,'Ukraine INN'!L$6:L$429)/$D174,"")</f>
        <v/>
      </c>
      <c r="O174" s="2">
        <f>COUNTIF('REGION INN'!$B$6:$B$429,'Innovation potential'!$B174)</f>
        <v>0</v>
      </c>
      <c r="P174" s="9" t="str">
        <f>IF($O174&gt;0,SUMIF('REGION INN'!$B$6:$B$429,'Innovation potential'!$B174,'REGION INN'!D$6:D$429)/$O174,"")</f>
        <v/>
      </c>
      <c r="Q174" s="9" t="str">
        <f>IF($O174&gt;0,SUMIF('REGION INN'!$B$6:$B$429,'Innovation potential'!$B174,'REGION INN'!E$6:E$429)/$O174,"")</f>
        <v/>
      </c>
      <c r="R174" s="9" t="str">
        <f>IF($O174&gt;0,SUMIF('REGION INN'!$B$6:$B$429,'Innovation potential'!$B174,'REGION INN'!F$6:F$429)/$O174,"")</f>
        <v/>
      </c>
      <c r="S174" s="9" t="str">
        <f>IF($O174&gt;0,SUMIF('REGION INN'!$B$6:$B$429,'Innovation potential'!$B174,'REGION INN'!G$6:G$429)/$O174,"")</f>
        <v/>
      </c>
      <c r="U174" s="9" t="str">
        <f>IF($O174&gt;0,SUMIF('REGION INN'!$B$6:$B$429,'Innovation potential'!$B174,'REGION INN'!I$6:I$429)/$O174,"")</f>
        <v/>
      </c>
      <c r="V174" s="9" t="str">
        <f>IF($O174&gt;0,SUMIF('REGION INN'!$B$6:$B$429,'Innovation potential'!$B174,'REGION INN'!J$6:J$429)/$O174,"")</f>
        <v/>
      </c>
      <c r="W174" s="9" t="str">
        <f>IF($O174&gt;0,SUMIF('REGION INN'!$B$6:$B$429,'Innovation potential'!$B174,'REGION INN'!K$6:K$429)/$O174,"")</f>
        <v/>
      </c>
      <c r="X174" s="9" t="str">
        <f>IF($O174&gt;0,SUMIF('REGION INN'!$B$6:$B$429,'Innovation potential'!$B174,'REGION INN'!L$6:L$429)/$O174,"")</f>
        <v/>
      </c>
      <c r="Z174" s="144"/>
      <c r="AA174" s="144"/>
      <c r="AB174" s="144"/>
      <c r="AC174" s="144"/>
      <c r="AE174" s="144"/>
      <c r="AF174" s="144"/>
      <c r="AG174" s="144"/>
      <c r="AH174" s="144"/>
      <c r="AJ174" s="144"/>
      <c r="AK174" s="144"/>
      <c r="AL174" s="144"/>
      <c r="AM174" s="144"/>
      <c r="AO174" s="144"/>
      <c r="AP174" s="144"/>
      <c r="AQ174" s="144"/>
      <c r="AR174" s="144"/>
    </row>
    <row r="175" spans="1:44" x14ac:dyDescent="0.2">
      <c r="A175" s="39">
        <f>'Industry selection'!C175</f>
        <v>2</v>
      </c>
      <c r="B175" s="143">
        <v>42.2</v>
      </c>
      <c r="C175" s="143" t="s">
        <v>354</v>
      </c>
      <c r="D175" s="2">
        <f>COUNTIF('Ukraine INN'!$B$6:$B$429,'Innovation potential'!$B175)</f>
        <v>0</v>
      </c>
      <c r="E175" s="9" t="str">
        <f>IF($D175&gt;0,SUMIF('Ukraine INN'!$B$6:$B$429,'Innovation potential'!$B175,'Ukraine INN'!D$6:D$429)/$D175,"")</f>
        <v/>
      </c>
      <c r="F175" s="9" t="str">
        <f>IF($D175&gt;0,SUMIF('Ukraine INN'!$B$6:$B$429,'Innovation potential'!$B175,'Ukraine INN'!E$6:E$429)/$D175,"")</f>
        <v/>
      </c>
      <c r="G175" s="9" t="str">
        <f>IF($D175&gt;0,SUMIF('Ukraine INN'!$B$6:$B$429,'Innovation potential'!$B175,'Ukraine INN'!F$6:F$429)/$D175,"")</f>
        <v/>
      </c>
      <c r="H175" s="9" t="str">
        <f>IF($D175&gt;0,SUMIF('Ukraine INN'!$B$6:$B$429,'Innovation potential'!$B175,'Ukraine INN'!G$6:G$429)/$D175,"")</f>
        <v/>
      </c>
      <c r="J175" s="9" t="str">
        <f>IF($D175&gt;0,SUMIF('Ukraine INN'!$B$6:$B$429,'Innovation potential'!$B175,'Ukraine INN'!I$6:I$429)/$D175,"")</f>
        <v/>
      </c>
      <c r="K175" s="9" t="str">
        <f>IF($D175&gt;0,SUMIF('Ukraine INN'!$B$6:$B$429,'Innovation potential'!$B175,'Ukraine INN'!J$6:J$429)/$D175,"")</f>
        <v/>
      </c>
      <c r="L175" s="9" t="str">
        <f>IF($D175&gt;0,SUMIF('Ukraine INN'!$B$6:$B$429,'Innovation potential'!$B175,'Ukraine INN'!K$6:K$429)/$D175,"")</f>
        <v/>
      </c>
      <c r="M175" s="9" t="str">
        <f>IF($D175&gt;0,SUMIF('Ukraine INN'!$B$6:$B$429,'Innovation potential'!$B175,'Ukraine INN'!L$6:L$429)/$D175,"")</f>
        <v/>
      </c>
      <c r="O175" s="2">
        <f>COUNTIF('REGION INN'!$B$6:$B$429,'Innovation potential'!$B175)</f>
        <v>0</v>
      </c>
      <c r="P175" s="9" t="str">
        <f>IF($O175&gt;0,SUMIF('REGION INN'!$B$6:$B$429,'Innovation potential'!$B175,'REGION INN'!D$6:D$429)/$O175,"")</f>
        <v/>
      </c>
      <c r="Q175" s="9" t="str">
        <f>IF($O175&gt;0,SUMIF('REGION INN'!$B$6:$B$429,'Innovation potential'!$B175,'REGION INN'!E$6:E$429)/$O175,"")</f>
        <v/>
      </c>
      <c r="R175" s="9" t="str">
        <f>IF($O175&gt;0,SUMIF('REGION INN'!$B$6:$B$429,'Innovation potential'!$B175,'REGION INN'!F$6:F$429)/$O175,"")</f>
        <v/>
      </c>
      <c r="S175" s="9" t="str">
        <f>IF($O175&gt;0,SUMIF('REGION INN'!$B$6:$B$429,'Innovation potential'!$B175,'REGION INN'!G$6:G$429)/$O175,"")</f>
        <v/>
      </c>
      <c r="U175" s="9" t="str">
        <f>IF($O175&gt;0,SUMIF('REGION INN'!$B$6:$B$429,'Innovation potential'!$B175,'REGION INN'!I$6:I$429)/$O175,"")</f>
        <v/>
      </c>
      <c r="V175" s="9" t="str">
        <f>IF($O175&gt;0,SUMIF('REGION INN'!$B$6:$B$429,'Innovation potential'!$B175,'REGION INN'!J$6:J$429)/$O175,"")</f>
        <v/>
      </c>
      <c r="W175" s="9" t="str">
        <f>IF($O175&gt;0,SUMIF('REGION INN'!$B$6:$B$429,'Innovation potential'!$B175,'REGION INN'!K$6:K$429)/$O175,"")</f>
        <v/>
      </c>
      <c r="X175" s="9" t="str">
        <f>IF($O175&gt;0,SUMIF('REGION INN'!$B$6:$B$429,'Innovation potential'!$B175,'REGION INN'!L$6:L$429)/$O175,"")</f>
        <v/>
      </c>
      <c r="Z175" s="144"/>
      <c r="AA175" s="144"/>
      <c r="AB175" s="144"/>
      <c r="AC175" s="144"/>
      <c r="AE175" s="144"/>
      <c r="AF175" s="144"/>
      <c r="AG175" s="144"/>
      <c r="AH175" s="144"/>
      <c r="AJ175" s="144"/>
      <c r="AK175" s="144"/>
      <c r="AL175" s="144"/>
      <c r="AM175" s="144"/>
      <c r="AO175" s="144"/>
      <c r="AP175" s="144"/>
      <c r="AQ175" s="144"/>
      <c r="AR175" s="144"/>
    </row>
    <row r="176" spans="1:44" x14ac:dyDescent="0.2">
      <c r="A176" s="39">
        <f>'Industry selection'!C176</f>
        <v>2</v>
      </c>
      <c r="B176" s="143">
        <v>42.9</v>
      </c>
      <c r="C176" s="143" t="s">
        <v>356</v>
      </c>
      <c r="D176" s="2">
        <f>COUNTIF('Ukraine INN'!$B$6:$B$429,'Innovation potential'!$B176)</f>
        <v>0</v>
      </c>
      <c r="E176" s="9" t="str">
        <f>IF($D176&gt;0,SUMIF('Ukraine INN'!$B$6:$B$429,'Innovation potential'!$B176,'Ukraine INN'!D$6:D$429)/$D176,"")</f>
        <v/>
      </c>
      <c r="F176" s="9" t="str">
        <f>IF($D176&gt;0,SUMIF('Ukraine INN'!$B$6:$B$429,'Innovation potential'!$B176,'Ukraine INN'!E$6:E$429)/$D176,"")</f>
        <v/>
      </c>
      <c r="G176" s="9" t="str">
        <f>IF($D176&gt;0,SUMIF('Ukraine INN'!$B$6:$B$429,'Innovation potential'!$B176,'Ukraine INN'!F$6:F$429)/$D176,"")</f>
        <v/>
      </c>
      <c r="H176" s="9" t="str">
        <f>IF($D176&gt;0,SUMIF('Ukraine INN'!$B$6:$B$429,'Innovation potential'!$B176,'Ukraine INN'!G$6:G$429)/$D176,"")</f>
        <v/>
      </c>
      <c r="J176" s="9" t="str">
        <f>IF($D176&gt;0,SUMIF('Ukraine INN'!$B$6:$B$429,'Innovation potential'!$B176,'Ukraine INN'!I$6:I$429)/$D176,"")</f>
        <v/>
      </c>
      <c r="K176" s="9" t="str">
        <f>IF($D176&gt;0,SUMIF('Ukraine INN'!$B$6:$B$429,'Innovation potential'!$B176,'Ukraine INN'!J$6:J$429)/$D176,"")</f>
        <v/>
      </c>
      <c r="L176" s="9" t="str">
        <f>IF($D176&gt;0,SUMIF('Ukraine INN'!$B$6:$B$429,'Innovation potential'!$B176,'Ukraine INN'!K$6:K$429)/$D176,"")</f>
        <v/>
      </c>
      <c r="M176" s="9" t="str">
        <f>IF($D176&gt;0,SUMIF('Ukraine INN'!$B$6:$B$429,'Innovation potential'!$B176,'Ukraine INN'!L$6:L$429)/$D176,"")</f>
        <v/>
      </c>
      <c r="O176" s="2">
        <f>COUNTIF('REGION INN'!$B$6:$B$429,'Innovation potential'!$B176)</f>
        <v>0</v>
      </c>
      <c r="P176" s="9" t="str">
        <f>IF($O176&gt;0,SUMIF('REGION INN'!$B$6:$B$429,'Innovation potential'!$B176,'REGION INN'!D$6:D$429)/$O176,"")</f>
        <v/>
      </c>
      <c r="Q176" s="9" t="str">
        <f>IF($O176&gt;0,SUMIF('REGION INN'!$B$6:$B$429,'Innovation potential'!$B176,'REGION INN'!E$6:E$429)/$O176,"")</f>
        <v/>
      </c>
      <c r="R176" s="9" t="str">
        <f>IF($O176&gt;0,SUMIF('REGION INN'!$B$6:$B$429,'Innovation potential'!$B176,'REGION INN'!F$6:F$429)/$O176,"")</f>
        <v/>
      </c>
      <c r="S176" s="9" t="str">
        <f>IF($O176&gt;0,SUMIF('REGION INN'!$B$6:$B$429,'Innovation potential'!$B176,'REGION INN'!G$6:G$429)/$O176,"")</f>
        <v/>
      </c>
      <c r="U176" s="9" t="str">
        <f>IF($O176&gt;0,SUMIF('REGION INN'!$B$6:$B$429,'Innovation potential'!$B176,'REGION INN'!I$6:I$429)/$O176,"")</f>
        <v/>
      </c>
      <c r="V176" s="9" t="str">
        <f>IF($O176&gt;0,SUMIF('REGION INN'!$B$6:$B$429,'Innovation potential'!$B176,'REGION INN'!J$6:J$429)/$O176,"")</f>
        <v/>
      </c>
      <c r="W176" s="9" t="str">
        <f>IF($O176&gt;0,SUMIF('REGION INN'!$B$6:$B$429,'Innovation potential'!$B176,'REGION INN'!K$6:K$429)/$O176,"")</f>
        <v/>
      </c>
      <c r="X176" s="9" t="str">
        <f>IF($O176&gt;0,SUMIF('REGION INN'!$B$6:$B$429,'Innovation potential'!$B176,'REGION INN'!L$6:L$429)/$O176,"")</f>
        <v/>
      </c>
      <c r="Z176" s="144"/>
      <c r="AA176" s="144"/>
      <c r="AB176" s="144"/>
      <c r="AC176" s="144"/>
      <c r="AE176" s="144"/>
      <c r="AF176" s="144"/>
      <c r="AG176" s="144"/>
      <c r="AH176" s="144"/>
      <c r="AJ176" s="144"/>
      <c r="AK176" s="144"/>
      <c r="AL176" s="144"/>
      <c r="AM176" s="144"/>
      <c r="AO176" s="144"/>
      <c r="AP176" s="144"/>
      <c r="AQ176" s="144"/>
      <c r="AR176" s="144"/>
    </row>
    <row r="177" spans="1:44" x14ac:dyDescent="0.2">
      <c r="A177" s="39" t="str">
        <f>'Industry selection'!C177</f>
        <v/>
      </c>
      <c r="B177" s="143">
        <v>43</v>
      </c>
      <c r="C177" s="143" t="s">
        <v>358</v>
      </c>
      <c r="D177" s="2">
        <f>COUNTIF('Ukraine INN'!$B$6:$B$429,'Innovation potential'!$B177)</f>
        <v>0</v>
      </c>
      <c r="E177" s="9" t="str">
        <f>IF($D177&gt;0,SUMIF('Ukraine INN'!$B$6:$B$429,'Innovation potential'!$B177,'Ukraine INN'!D$6:D$429)/$D177,"")</f>
        <v/>
      </c>
      <c r="F177" s="9" t="str">
        <f>IF($D177&gt;0,SUMIF('Ukraine INN'!$B$6:$B$429,'Innovation potential'!$B177,'Ukraine INN'!E$6:E$429)/$D177,"")</f>
        <v/>
      </c>
      <c r="G177" s="9" t="str">
        <f>IF($D177&gt;0,SUMIF('Ukraine INN'!$B$6:$B$429,'Innovation potential'!$B177,'Ukraine INN'!F$6:F$429)/$D177,"")</f>
        <v/>
      </c>
      <c r="H177" s="9" t="str">
        <f>IF($D177&gt;0,SUMIF('Ukraine INN'!$B$6:$B$429,'Innovation potential'!$B177,'Ukraine INN'!G$6:G$429)/$D177,"")</f>
        <v/>
      </c>
      <c r="J177" s="9" t="str">
        <f>IF($D177&gt;0,SUMIF('Ukraine INN'!$B$6:$B$429,'Innovation potential'!$B177,'Ukraine INN'!I$6:I$429)/$D177,"")</f>
        <v/>
      </c>
      <c r="K177" s="9" t="str">
        <f>IF($D177&gt;0,SUMIF('Ukraine INN'!$B$6:$B$429,'Innovation potential'!$B177,'Ukraine INN'!J$6:J$429)/$D177,"")</f>
        <v/>
      </c>
      <c r="L177" s="9" t="str">
        <f>IF($D177&gt;0,SUMIF('Ukraine INN'!$B$6:$B$429,'Innovation potential'!$B177,'Ukraine INN'!K$6:K$429)/$D177,"")</f>
        <v/>
      </c>
      <c r="M177" s="9" t="str">
        <f>IF($D177&gt;0,SUMIF('Ukraine INN'!$B$6:$B$429,'Innovation potential'!$B177,'Ukraine INN'!L$6:L$429)/$D177,"")</f>
        <v/>
      </c>
      <c r="O177" s="2">
        <f>COUNTIF('REGION INN'!$B$6:$B$429,'Innovation potential'!$B177)</f>
        <v>0</v>
      </c>
      <c r="P177" s="9" t="str">
        <f>IF($O177&gt;0,SUMIF('REGION INN'!$B$6:$B$429,'Innovation potential'!$B177,'REGION INN'!D$6:D$429)/$O177,"")</f>
        <v/>
      </c>
      <c r="Q177" s="9" t="str">
        <f>IF($O177&gt;0,SUMIF('REGION INN'!$B$6:$B$429,'Innovation potential'!$B177,'REGION INN'!E$6:E$429)/$O177,"")</f>
        <v/>
      </c>
      <c r="R177" s="9" t="str">
        <f>IF($O177&gt;0,SUMIF('REGION INN'!$B$6:$B$429,'Innovation potential'!$B177,'REGION INN'!F$6:F$429)/$O177,"")</f>
        <v/>
      </c>
      <c r="S177" s="9" t="str">
        <f>IF($O177&gt;0,SUMIF('REGION INN'!$B$6:$B$429,'Innovation potential'!$B177,'REGION INN'!G$6:G$429)/$O177,"")</f>
        <v/>
      </c>
      <c r="U177" s="9" t="str">
        <f>IF($O177&gt;0,SUMIF('REGION INN'!$B$6:$B$429,'Innovation potential'!$B177,'REGION INN'!I$6:I$429)/$O177,"")</f>
        <v/>
      </c>
      <c r="V177" s="9" t="str">
        <f>IF($O177&gt;0,SUMIF('REGION INN'!$B$6:$B$429,'Innovation potential'!$B177,'REGION INN'!J$6:J$429)/$O177,"")</f>
        <v/>
      </c>
      <c r="W177" s="9" t="str">
        <f>IF($O177&gt;0,SUMIF('REGION INN'!$B$6:$B$429,'Innovation potential'!$B177,'REGION INN'!K$6:K$429)/$O177,"")</f>
        <v/>
      </c>
      <c r="X177" s="9" t="str">
        <f>IF($O177&gt;0,SUMIF('REGION INN'!$B$6:$B$429,'Innovation potential'!$B177,'REGION INN'!L$6:L$429)/$O177,"")</f>
        <v/>
      </c>
      <c r="Z177" s="144"/>
      <c r="AA177" s="144"/>
      <c r="AB177" s="144"/>
      <c r="AC177" s="144"/>
      <c r="AE177" s="144"/>
      <c r="AF177" s="144"/>
      <c r="AG177" s="144"/>
      <c r="AH177" s="144"/>
      <c r="AJ177" s="144"/>
      <c r="AK177" s="144"/>
      <c r="AL177" s="144"/>
      <c r="AM177" s="144"/>
      <c r="AO177" s="144"/>
      <c r="AP177" s="144"/>
      <c r="AQ177" s="144"/>
      <c r="AR177" s="144"/>
    </row>
    <row r="178" spans="1:44" x14ac:dyDescent="0.2">
      <c r="A178" s="39">
        <f>'Industry selection'!C178</f>
        <v>1</v>
      </c>
      <c r="B178" s="143">
        <v>43.1</v>
      </c>
      <c r="C178" s="143" t="s">
        <v>360</v>
      </c>
      <c r="D178" s="2">
        <f>COUNTIF('Ukraine INN'!$B$6:$B$429,'Innovation potential'!$B178)</f>
        <v>0</v>
      </c>
      <c r="E178" s="9" t="str">
        <f>IF($D178&gt;0,SUMIF('Ukraine INN'!$B$6:$B$429,'Innovation potential'!$B178,'Ukraine INN'!D$6:D$429)/$D178,"")</f>
        <v/>
      </c>
      <c r="F178" s="9" t="str">
        <f>IF($D178&gt;0,SUMIF('Ukraine INN'!$B$6:$B$429,'Innovation potential'!$B178,'Ukraine INN'!E$6:E$429)/$D178,"")</f>
        <v/>
      </c>
      <c r="G178" s="9" t="str">
        <f>IF($D178&gt;0,SUMIF('Ukraine INN'!$B$6:$B$429,'Innovation potential'!$B178,'Ukraine INN'!F$6:F$429)/$D178,"")</f>
        <v/>
      </c>
      <c r="H178" s="9" t="str">
        <f>IF($D178&gt;0,SUMIF('Ukraine INN'!$B$6:$B$429,'Innovation potential'!$B178,'Ukraine INN'!G$6:G$429)/$D178,"")</f>
        <v/>
      </c>
      <c r="J178" s="9" t="str">
        <f>IF($D178&gt;0,SUMIF('Ukraine INN'!$B$6:$B$429,'Innovation potential'!$B178,'Ukraine INN'!I$6:I$429)/$D178,"")</f>
        <v/>
      </c>
      <c r="K178" s="9" t="str">
        <f>IF($D178&gt;0,SUMIF('Ukraine INN'!$B$6:$B$429,'Innovation potential'!$B178,'Ukraine INN'!J$6:J$429)/$D178,"")</f>
        <v/>
      </c>
      <c r="L178" s="9" t="str">
        <f>IF($D178&gt;0,SUMIF('Ukraine INN'!$B$6:$B$429,'Innovation potential'!$B178,'Ukraine INN'!K$6:K$429)/$D178,"")</f>
        <v/>
      </c>
      <c r="M178" s="9" t="str">
        <f>IF($D178&gt;0,SUMIF('Ukraine INN'!$B$6:$B$429,'Innovation potential'!$B178,'Ukraine INN'!L$6:L$429)/$D178,"")</f>
        <v/>
      </c>
      <c r="O178" s="2">
        <f>COUNTIF('REGION INN'!$B$6:$B$429,'Innovation potential'!$B178)</f>
        <v>0</v>
      </c>
      <c r="P178" s="9" t="str">
        <f>IF($O178&gt;0,SUMIF('REGION INN'!$B$6:$B$429,'Innovation potential'!$B178,'REGION INN'!D$6:D$429)/$O178,"")</f>
        <v/>
      </c>
      <c r="Q178" s="9" t="str">
        <f>IF($O178&gt;0,SUMIF('REGION INN'!$B$6:$B$429,'Innovation potential'!$B178,'REGION INN'!E$6:E$429)/$O178,"")</f>
        <v/>
      </c>
      <c r="R178" s="9" t="str">
        <f>IF($O178&gt;0,SUMIF('REGION INN'!$B$6:$B$429,'Innovation potential'!$B178,'REGION INN'!F$6:F$429)/$O178,"")</f>
        <v/>
      </c>
      <c r="S178" s="9" t="str">
        <f>IF($O178&gt;0,SUMIF('REGION INN'!$B$6:$B$429,'Innovation potential'!$B178,'REGION INN'!G$6:G$429)/$O178,"")</f>
        <v/>
      </c>
      <c r="U178" s="9" t="str">
        <f>IF($O178&gt;0,SUMIF('REGION INN'!$B$6:$B$429,'Innovation potential'!$B178,'REGION INN'!I$6:I$429)/$O178,"")</f>
        <v/>
      </c>
      <c r="V178" s="9" t="str">
        <f>IF($O178&gt;0,SUMIF('REGION INN'!$B$6:$B$429,'Innovation potential'!$B178,'REGION INN'!J$6:J$429)/$O178,"")</f>
        <v/>
      </c>
      <c r="W178" s="9" t="str">
        <f>IF($O178&gt;0,SUMIF('REGION INN'!$B$6:$B$429,'Innovation potential'!$B178,'REGION INN'!K$6:K$429)/$O178,"")</f>
        <v/>
      </c>
      <c r="X178" s="9" t="str">
        <f>IF($O178&gt;0,SUMIF('REGION INN'!$B$6:$B$429,'Innovation potential'!$B178,'REGION INN'!L$6:L$429)/$O178,"")</f>
        <v/>
      </c>
      <c r="Z178" s="144"/>
      <c r="AA178" s="144"/>
      <c r="AB178" s="144"/>
      <c r="AC178" s="144"/>
      <c r="AE178" s="144"/>
      <c r="AF178" s="144"/>
      <c r="AG178" s="144"/>
      <c r="AH178" s="144"/>
      <c r="AJ178" s="144"/>
      <c r="AK178" s="144"/>
      <c r="AL178" s="144"/>
      <c r="AM178" s="144"/>
      <c r="AO178" s="144"/>
      <c r="AP178" s="144"/>
      <c r="AQ178" s="144"/>
      <c r="AR178" s="144"/>
    </row>
    <row r="179" spans="1:44" x14ac:dyDescent="0.2">
      <c r="A179" s="39">
        <f>'Industry selection'!C179</f>
        <v>2</v>
      </c>
      <c r="B179" s="143">
        <v>43.2</v>
      </c>
      <c r="C179" s="143" t="s">
        <v>362</v>
      </c>
      <c r="D179" s="2">
        <f>COUNTIF('Ukraine INN'!$B$6:$B$429,'Innovation potential'!$B179)</f>
        <v>0</v>
      </c>
      <c r="E179" s="9" t="str">
        <f>IF($D179&gt;0,SUMIF('Ukraine INN'!$B$6:$B$429,'Innovation potential'!$B179,'Ukraine INN'!D$6:D$429)/$D179,"")</f>
        <v/>
      </c>
      <c r="F179" s="9" t="str">
        <f>IF($D179&gt;0,SUMIF('Ukraine INN'!$B$6:$B$429,'Innovation potential'!$B179,'Ukraine INN'!E$6:E$429)/$D179,"")</f>
        <v/>
      </c>
      <c r="G179" s="9" t="str">
        <f>IF($D179&gt;0,SUMIF('Ukraine INN'!$B$6:$B$429,'Innovation potential'!$B179,'Ukraine INN'!F$6:F$429)/$D179,"")</f>
        <v/>
      </c>
      <c r="H179" s="9" t="str">
        <f>IF($D179&gt;0,SUMIF('Ukraine INN'!$B$6:$B$429,'Innovation potential'!$B179,'Ukraine INN'!G$6:G$429)/$D179,"")</f>
        <v/>
      </c>
      <c r="J179" s="9" t="str">
        <f>IF($D179&gt;0,SUMIF('Ukraine INN'!$B$6:$B$429,'Innovation potential'!$B179,'Ukraine INN'!I$6:I$429)/$D179,"")</f>
        <v/>
      </c>
      <c r="K179" s="9" t="str">
        <f>IF($D179&gt;0,SUMIF('Ukraine INN'!$B$6:$B$429,'Innovation potential'!$B179,'Ukraine INN'!J$6:J$429)/$D179,"")</f>
        <v/>
      </c>
      <c r="L179" s="9" t="str">
        <f>IF($D179&gt;0,SUMIF('Ukraine INN'!$B$6:$B$429,'Innovation potential'!$B179,'Ukraine INN'!K$6:K$429)/$D179,"")</f>
        <v/>
      </c>
      <c r="M179" s="9" t="str">
        <f>IF($D179&gt;0,SUMIF('Ukraine INN'!$B$6:$B$429,'Innovation potential'!$B179,'Ukraine INN'!L$6:L$429)/$D179,"")</f>
        <v/>
      </c>
      <c r="O179" s="2">
        <f>COUNTIF('REGION INN'!$B$6:$B$429,'Innovation potential'!$B179)</f>
        <v>0</v>
      </c>
      <c r="P179" s="9" t="str">
        <f>IF($O179&gt;0,SUMIF('REGION INN'!$B$6:$B$429,'Innovation potential'!$B179,'REGION INN'!D$6:D$429)/$O179,"")</f>
        <v/>
      </c>
      <c r="Q179" s="9" t="str">
        <f>IF($O179&gt;0,SUMIF('REGION INN'!$B$6:$B$429,'Innovation potential'!$B179,'REGION INN'!E$6:E$429)/$O179,"")</f>
        <v/>
      </c>
      <c r="R179" s="9" t="str">
        <f>IF($O179&gt;0,SUMIF('REGION INN'!$B$6:$B$429,'Innovation potential'!$B179,'REGION INN'!F$6:F$429)/$O179,"")</f>
        <v/>
      </c>
      <c r="S179" s="9" t="str">
        <f>IF($O179&gt;0,SUMIF('REGION INN'!$B$6:$B$429,'Innovation potential'!$B179,'REGION INN'!G$6:G$429)/$O179,"")</f>
        <v/>
      </c>
      <c r="U179" s="9" t="str">
        <f>IF($O179&gt;0,SUMIF('REGION INN'!$B$6:$B$429,'Innovation potential'!$B179,'REGION INN'!I$6:I$429)/$O179,"")</f>
        <v/>
      </c>
      <c r="V179" s="9" t="str">
        <f>IF($O179&gt;0,SUMIF('REGION INN'!$B$6:$B$429,'Innovation potential'!$B179,'REGION INN'!J$6:J$429)/$O179,"")</f>
        <v/>
      </c>
      <c r="W179" s="9" t="str">
        <f>IF($O179&gt;0,SUMIF('REGION INN'!$B$6:$B$429,'Innovation potential'!$B179,'REGION INN'!K$6:K$429)/$O179,"")</f>
        <v/>
      </c>
      <c r="X179" s="9" t="str">
        <f>IF($O179&gt;0,SUMIF('REGION INN'!$B$6:$B$429,'Innovation potential'!$B179,'REGION INN'!L$6:L$429)/$O179,"")</f>
        <v/>
      </c>
      <c r="Z179" s="144"/>
      <c r="AA179" s="144"/>
      <c r="AB179" s="144"/>
      <c r="AC179" s="144"/>
      <c r="AE179" s="144"/>
      <c r="AF179" s="144"/>
      <c r="AG179" s="144"/>
      <c r="AH179" s="144"/>
      <c r="AJ179" s="144"/>
      <c r="AK179" s="144"/>
      <c r="AL179" s="144"/>
      <c r="AM179" s="144"/>
      <c r="AO179" s="144"/>
      <c r="AP179" s="144"/>
      <c r="AQ179" s="144"/>
      <c r="AR179" s="144"/>
    </row>
    <row r="180" spans="1:44" x14ac:dyDescent="0.2">
      <c r="A180" s="39">
        <f>'Industry selection'!C180</f>
        <v>2</v>
      </c>
      <c r="B180" s="143">
        <v>43.3</v>
      </c>
      <c r="C180" s="143" t="s">
        <v>364</v>
      </c>
      <c r="D180" s="2">
        <f>COUNTIF('Ukraine INN'!$B$6:$B$429,'Innovation potential'!$B180)</f>
        <v>0</v>
      </c>
      <c r="E180" s="9" t="str">
        <f>IF($D180&gt;0,SUMIF('Ukraine INN'!$B$6:$B$429,'Innovation potential'!$B180,'Ukraine INN'!D$6:D$429)/$D180,"")</f>
        <v/>
      </c>
      <c r="F180" s="9" t="str">
        <f>IF($D180&gt;0,SUMIF('Ukraine INN'!$B$6:$B$429,'Innovation potential'!$B180,'Ukraine INN'!E$6:E$429)/$D180,"")</f>
        <v/>
      </c>
      <c r="G180" s="9" t="str">
        <f>IF($D180&gt;0,SUMIF('Ukraine INN'!$B$6:$B$429,'Innovation potential'!$B180,'Ukraine INN'!F$6:F$429)/$D180,"")</f>
        <v/>
      </c>
      <c r="H180" s="9" t="str">
        <f>IF($D180&gt;0,SUMIF('Ukraine INN'!$B$6:$B$429,'Innovation potential'!$B180,'Ukraine INN'!G$6:G$429)/$D180,"")</f>
        <v/>
      </c>
      <c r="J180" s="9" t="str">
        <f>IF($D180&gt;0,SUMIF('Ukraine INN'!$B$6:$B$429,'Innovation potential'!$B180,'Ukraine INN'!I$6:I$429)/$D180,"")</f>
        <v/>
      </c>
      <c r="K180" s="9" t="str">
        <f>IF($D180&gt;0,SUMIF('Ukraine INN'!$B$6:$B$429,'Innovation potential'!$B180,'Ukraine INN'!J$6:J$429)/$D180,"")</f>
        <v/>
      </c>
      <c r="L180" s="9" t="str">
        <f>IF($D180&gt;0,SUMIF('Ukraine INN'!$B$6:$B$429,'Innovation potential'!$B180,'Ukraine INN'!K$6:K$429)/$D180,"")</f>
        <v/>
      </c>
      <c r="M180" s="9" t="str">
        <f>IF($D180&gt;0,SUMIF('Ukraine INN'!$B$6:$B$429,'Innovation potential'!$B180,'Ukraine INN'!L$6:L$429)/$D180,"")</f>
        <v/>
      </c>
      <c r="O180" s="2">
        <f>COUNTIF('REGION INN'!$B$6:$B$429,'Innovation potential'!$B180)</f>
        <v>0</v>
      </c>
      <c r="P180" s="9" t="str">
        <f>IF($O180&gt;0,SUMIF('REGION INN'!$B$6:$B$429,'Innovation potential'!$B180,'REGION INN'!D$6:D$429)/$O180,"")</f>
        <v/>
      </c>
      <c r="Q180" s="9" t="str">
        <f>IF($O180&gt;0,SUMIF('REGION INN'!$B$6:$B$429,'Innovation potential'!$B180,'REGION INN'!E$6:E$429)/$O180,"")</f>
        <v/>
      </c>
      <c r="R180" s="9" t="str">
        <f>IF($O180&gt;0,SUMIF('REGION INN'!$B$6:$B$429,'Innovation potential'!$B180,'REGION INN'!F$6:F$429)/$O180,"")</f>
        <v/>
      </c>
      <c r="S180" s="9" t="str">
        <f>IF($O180&gt;0,SUMIF('REGION INN'!$B$6:$B$429,'Innovation potential'!$B180,'REGION INN'!G$6:G$429)/$O180,"")</f>
        <v/>
      </c>
      <c r="U180" s="9" t="str">
        <f>IF($O180&gt;0,SUMIF('REGION INN'!$B$6:$B$429,'Innovation potential'!$B180,'REGION INN'!I$6:I$429)/$O180,"")</f>
        <v/>
      </c>
      <c r="V180" s="9" t="str">
        <f>IF($O180&gt;0,SUMIF('REGION INN'!$B$6:$B$429,'Innovation potential'!$B180,'REGION INN'!J$6:J$429)/$O180,"")</f>
        <v/>
      </c>
      <c r="W180" s="9" t="str">
        <f>IF($O180&gt;0,SUMIF('REGION INN'!$B$6:$B$429,'Innovation potential'!$B180,'REGION INN'!K$6:K$429)/$O180,"")</f>
        <v/>
      </c>
      <c r="X180" s="9" t="str">
        <f>IF($O180&gt;0,SUMIF('REGION INN'!$B$6:$B$429,'Innovation potential'!$B180,'REGION INN'!L$6:L$429)/$O180,"")</f>
        <v/>
      </c>
      <c r="Z180" s="144"/>
      <c r="AA180" s="144"/>
      <c r="AB180" s="144"/>
      <c r="AC180" s="144"/>
      <c r="AE180" s="144"/>
      <c r="AF180" s="144"/>
      <c r="AG180" s="144"/>
      <c r="AH180" s="144"/>
      <c r="AJ180" s="144"/>
      <c r="AK180" s="144"/>
      <c r="AL180" s="144"/>
      <c r="AM180" s="144"/>
      <c r="AO180" s="144"/>
      <c r="AP180" s="144"/>
      <c r="AQ180" s="144"/>
      <c r="AR180" s="144"/>
    </row>
    <row r="181" spans="1:44" x14ac:dyDescent="0.2">
      <c r="A181" s="39">
        <f>'Industry selection'!C181</f>
        <v>2</v>
      </c>
      <c r="B181" s="143">
        <v>43.9</v>
      </c>
      <c r="C181" s="143" t="s">
        <v>366</v>
      </c>
      <c r="D181" s="2">
        <f>COUNTIF('Ukraine INN'!$B$6:$B$429,'Innovation potential'!$B181)</f>
        <v>0</v>
      </c>
      <c r="E181" s="9" t="str">
        <f>IF($D181&gt;0,SUMIF('Ukraine INN'!$B$6:$B$429,'Innovation potential'!$B181,'Ukraine INN'!D$6:D$429)/$D181,"")</f>
        <v/>
      </c>
      <c r="F181" s="9" t="str">
        <f>IF($D181&gt;0,SUMIF('Ukraine INN'!$B$6:$B$429,'Innovation potential'!$B181,'Ukraine INN'!E$6:E$429)/$D181,"")</f>
        <v/>
      </c>
      <c r="G181" s="9" t="str">
        <f>IF($D181&gt;0,SUMIF('Ukraine INN'!$B$6:$B$429,'Innovation potential'!$B181,'Ukraine INN'!F$6:F$429)/$D181,"")</f>
        <v/>
      </c>
      <c r="H181" s="9" t="str">
        <f>IF($D181&gt;0,SUMIF('Ukraine INN'!$B$6:$B$429,'Innovation potential'!$B181,'Ukraine INN'!G$6:G$429)/$D181,"")</f>
        <v/>
      </c>
      <c r="J181" s="9" t="str">
        <f>IF($D181&gt;0,SUMIF('Ukraine INN'!$B$6:$B$429,'Innovation potential'!$B181,'Ukraine INN'!I$6:I$429)/$D181,"")</f>
        <v/>
      </c>
      <c r="K181" s="9" t="str">
        <f>IF($D181&gt;0,SUMIF('Ukraine INN'!$B$6:$B$429,'Innovation potential'!$B181,'Ukraine INN'!J$6:J$429)/$D181,"")</f>
        <v/>
      </c>
      <c r="L181" s="9" t="str">
        <f>IF($D181&gt;0,SUMIF('Ukraine INN'!$B$6:$B$429,'Innovation potential'!$B181,'Ukraine INN'!K$6:K$429)/$D181,"")</f>
        <v/>
      </c>
      <c r="M181" s="9" t="str">
        <f>IF($D181&gt;0,SUMIF('Ukraine INN'!$B$6:$B$429,'Innovation potential'!$B181,'Ukraine INN'!L$6:L$429)/$D181,"")</f>
        <v/>
      </c>
      <c r="O181" s="2">
        <f>COUNTIF('REGION INN'!$B$6:$B$429,'Innovation potential'!$B181)</f>
        <v>0</v>
      </c>
      <c r="P181" s="9" t="str">
        <f>IF($O181&gt;0,SUMIF('REGION INN'!$B$6:$B$429,'Innovation potential'!$B181,'REGION INN'!D$6:D$429)/$O181,"")</f>
        <v/>
      </c>
      <c r="Q181" s="9" t="str">
        <f>IF($O181&gt;0,SUMIF('REGION INN'!$B$6:$B$429,'Innovation potential'!$B181,'REGION INN'!E$6:E$429)/$O181,"")</f>
        <v/>
      </c>
      <c r="R181" s="9" t="str">
        <f>IF($O181&gt;0,SUMIF('REGION INN'!$B$6:$B$429,'Innovation potential'!$B181,'REGION INN'!F$6:F$429)/$O181,"")</f>
        <v/>
      </c>
      <c r="S181" s="9" t="str">
        <f>IF($O181&gt;0,SUMIF('REGION INN'!$B$6:$B$429,'Innovation potential'!$B181,'REGION INN'!G$6:G$429)/$O181,"")</f>
        <v/>
      </c>
      <c r="U181" s="9" t="str">
        <f>IF($O181&gt;0,SUMIF('REGION INN'!$B$6:$B$429,'Innovation potential'!$B181,'REGION INN'!I$6:I$429)/$O181,"")</f>
        <v/>
      </c>
      <c r="V181" s="9" t="str">
        <f>IF($O181&gt;0,SUMIF('REGION INN'!$B$6:$B$429,'Innovation potential'!$B181,'REGION INN'!J$6:J$429)/$O181,"")</f>
        <v/>
      </c>
      <c r="W181" s="9" t="str">
        <f>IF($O181&gt;0,SUMIF('REGION INN'!$B$6:$B$429,'Innovation potential'!$B181,'REGION INN'!K$6:K$429)/$O181,"")</f>
        <v/>
      </c>
      <c r="X181" s="9" t="str">
        <f>IF($O181&gt;0,SUMIF('REGION INN'!$B$6:$B$429,'Innovation potential'!$B181,'REGION INN'!L$6:L$429)/$O181,"")</f>
        <v/>
      </c>
      <c r="Z181" s="144"/>
      <c r="AA181" s="144"/>
      <c r="AB181" s="144"/>
      <c r="AC181" s="144"/>
      <c r="AE181" s="144"/>
      <c r="AF181" s="144"/>
      <c r="AG181" s="144"/>
      <c r="AH181" s="144"/>
      <c r="AJ181" s="144"/>
      <c r="AK181" s="144"/>
      <c r="AL181" s="144"/>
      <c r="AM181" s="144"/>
      <c r="AO181" s="144"/>
      <c r="AP181" s="144"/>
      <c r="AQ181" s="144"/>
      <c r="AR181" s="144"/>
    </row>
    <row r="182" spans="1:44" x14ac:dyDescent="0.2">
      <c r="A182" s="39" t="str">
        <f>'Industry selection'!C182</f>
        <v/>
      </c>
      <c r="B182" s="143" t="s">
        <v>368</v>
      </c>
      <c r="C182" s="143" t="s">
        <v>369</v>
      </c>
      <c r="D182" s="2">
        <f>COUNTIF('Ukraine INN'!$B$6:$B$429,'Innovation potential'!$B182)</f>
        <v>0</v>
      </c>
      <c r="E182" s="9" t="str">
        <f>IF($D182&gt;0,SUMIF('Ukraine INN'!$B$6:$B$429,'Innovation potential'!$B182,'Ukraine INN'!D$6:D$429)/$D182,"")</f>
        <v/>
      </c>
      <c r="F182" s="9" t="str">
        <f>IF($D182&gt;0,SUMIF('Ukraine INN'!$B$6:$B$429,'Innovation potential'!$B182,'Ukraine INN'!E$6:E$429)/$D182,"")</f>
        <v/>
      </c>
      <c r="G182" s="9" t="str">
        <f>IF($D182&gt;0,SUMIF('Ukraine INN'!$B$6:$B$429,'Innovation potential'!$B182,'Ukraine INN'!F$6:F$429)/$D182,"")</f>
        <v/>
      </c>
      <c r="H182" s="9" t="str">
        <f>IF($D182&gt;0,SUMIF('Ukraine INN'!$B$6:$B$429,'Innovation potential'!$B182,'Ukraine INN'!G$6:G$429)/$D182,"")</f>
        <v/>
      </c>
      <c r="J182" s="9" t="str">
        <f>IF($D182&gt;0,SUMIF('Ukraine INN'!$B$6:$B$429,'Innovation potential'!$B182,'Ukraine INN'!I$6:I$429)/$D182,"")</f>
        <v/>
      </c>
      <c r="K182" s="9" t="str">
        <f>IF($D182&gt;0,SUMIF('Ukraine INN'!$B$6:$B$429,'Innovation potential'!$B182,'Ukraine INN'!J$6:J$429)/$D182,"")</f>
        <v/>
      </c>
      <c r="L182" s="9" t="str">
        <f>IF($D182&gt;0,SUMIF('Ukraine INN'!$B$6:$B$429,'Innovation potential'!$B182,'Ukraine INN'!K$6:K$429)/$D182,"")</f>
        <v/>
      </c>
      <c r="M182" s="9" t="str">
        <f>IF($D182&gt;0,SUMIF('Ukraine INN'!$B$6:$B$429,'Innovation potential'!$B182,'Ukraine INN'!L$6:L$429)/$D182,"")</f>
        <v/>
      </c>
      <c r="O182" s="2">
        <f>COUNTIF('REGION INN'!$B$6:$B$429,'Innovation potential'!$B182)</f>
        <v>0</v>
      </c>
      <c r="P182" s="9" t="str">
        <f>IF($O182&gt;0,SUMIF('REGION INN'!$B$6:$B$429,'Innovation potential'!$B182,'REGION INN'!D$6:D$429)/$O182,"")</f>
        <v/>
      </c>
      <c r="Q182" s="9" t="str">
        <f>IF($O182&gt;0,SUMIF('REGION INN'!$B$6:$B$429,'Innovation potential'!$B182,'REGION INN'!E$6:E$429)/$O182,"")</f>
        <v/>
      </c>
      <c r="R182" s="9" t="str">
        <f>IF($O182&gt;0,SUMIF('REGION INN'!$B$6:$B$429,'Innovation potential'!$B182,'REGION INN'!F$6:F$429)/$O182,"")</f>
        <v/>
      </c>
      <c r="S182" s="9" t="str">
        <f>IF($O182&gt;0,SUMIF('REGION INN'!$B$6:$B$429,'Innovation potential'!$B182,'REGION INN'!G$6:G$429)/$O182,"")</f>
        <v/>
      </c>
      <c r="U182" s="9" t="str">
        <f>IF($O182&gt;0,SUMIF('REGION INN'!$B$6:$B$429,'Innovation potential'!$B182,'REGION INN'!I$6:I$429)/$O182,"")</f>
        <v/>
      </c>
      <c r="V182" s="9" t="str">
        <f>IF($O182&gt;0,SUMIF('REGION INN'!$B$6:$B$429,'Innovation potential'!$B182,'REGION INN'!J$6:J$429)/$O182,"")</f>
        <v/>
      </c>
      <c r="W182" s="9" t="str">
        <f>IF($O182&gt;0,SUMIF('REGION INN'!$B$6:$B$429,'Innovation potential'!$B182,'REGION INN'!K$6:K$429)/$O182,"")</f>
        <v/>
      </c>
      <c r="X182" s="9" t="str">
        <f>IF($O182&gt;0,SUMIF('REGION INN'!$B$6:$B$429,'Innovation potential'!$B182,'REGION INN'!L$6:L$429)/$O182,"")</f>
        <v/>
      </c>
      <c r="Z182" s="144"/>
      <c r="AA182" s="144"/>
      <c r="AB182" s="144"/>
      <c r="AC182" s="144"/>
      <c r="AE182" s="144"/>
      <c r="AF182" s="144"/>
      <c r="AG182" s="144"/>
      <c r="AH182" s="144"/>
      <c r="AJ182" s="144"/>
      <c r="AK182" s="144"/>
      <c r="AL182" s="144"/>
      <c r="AM182" s="144"/>
      <c r="AO182" s="144"/>
      <c r="AP182" s="144"/>
      <c r="AQ182" s="144"/>
      <c r="AR182" s="144"/>
    </row>
    <row r="183" spans="1:44" x14ac:dyDescent="0.2">
      <c r="A183" s="39" t="str">
        <f>'Industry selection'!C183</f>
        <v/>
      </c>
      <c r="B183" s="143">
        <v>45</v>
      </c>
      <c r="C183" s="143" t="s">
        <v>371</v>
      </c>
      <c r="D183" s="2">
        <f>COUNTIF('Ukraine INN'!$B$6:$B$429,'Innovation potential'!$B183)</f>
        <v>0</v>
      </c>
      <c r="E183" s="9" t="str">
        <f>IF($D183&gt;0,SUMIF('Ukraine INN'!$B$6:$B$429,'Innovation potential'!$B183,'Ukraine INN'!D$6:D$429)/$D183,"")</f>
        <v/>
      </c>
      <c r="F183" s="9" t="str">
        <f>IF($D183&gt;0,SUMIF('Ukraine INN'!$B$6:$B$429,'Innovation potential'!$B183,'Ukraine INN'!E$6:E$429)/$D183,"")</f>
        <v/>
      </c>
      <c r="G183" s="9" t="str">
        <f>IF($D183&gt;0,SUMIF('Ukraine INN'!$B$6:$B$429,'Innovation potential'!$B183,'Ukraine INN'!F$6:F$429)/$D183,"")</f>
        <v/>
      </c>
      <c r="H183" s="9" t="str">
        <f>IF($D183&gt;0,SUMIF('Ukraine INN'!$B$6:$B$429,'Innovation potential'!$B183,'Ukraine INN'!G$6:G$429)/$D183,"")</f>
        <v/>
      </c>
      <c r="J183" s="9" t="str">
        <f>IF($D183&gt;0,SUMIF('Ukraine INN'!$B$6:$B$429,'Innovation potential'!$B183,'Ukraine INN'!I$6:I$429)/$D183,"")</f>
        <v/>
      </c>
      <c r="K183" s="9" t="str">
        <f>IF($D183&gt;0,SUMIF('Ukraine INN'!$B$6:$B$429,'Innovation potential'!$B183,'Ukraine INN'!J$6:J$429)/$D183,"")</f>
        <v/>
      </c>
      <c r="L183" s="9" t="str">
        <f>IF($D183&gt;0,SUMIF('Ukraine INN'!$B$6:$B$429,'Innovation potential'!$B183,'Ukraine INN'!K$6:K$429)/$D183,"")</f>
        <v/>
      </c>
      <c r="M183" s="9" t="str">
        <f>IF($D183&gt;0,SUMIF('Ukraine INN'!$B$6:$B$429,'Innovation potential'!$B183,'Ukraine INN'!L$6:L$429)/$D183,"")</f>
        <v/>
      </c>
      <c r="O183" s="2">
        <f>COUNTIF('REGION INN'!$B$6:$B$429,'Innovation potential'!$B183)</f>
        <v>0</v>
      </c>
      <c r="P183" s="9" t="str">
        <f>IF($O183&gt;0,SUMIF('REGION INN'!$B$6:$B$429,'Innovation potential'!$B183,'REGION INN'!D$6:D$429)/$O183,"")</f>
        <v/>
      </c>
      <c r="Q183" s="9" t="str">
        <f>IF($O183&gt;0,SUMIF('REGION INN'!$B$6:$B$429,'Innovation potential'!$B183,'REGION INN'!E$6:E$429)/$O183,"")</f>
        <v/>
      </c>
      <c r="R183" s="9" t="str">
        <f>IF($O183&gt;0,SUMIF('REGION INN'!$B$6:$B$429,'Innovation potential'!$B183,'REGION INN'!F$6:F$429)/$O183,"")</f>
        <v/>
      </c>
      <c r="S183" s="9" t="str">
        <f>IF($O183&gt;0,SUMIF('REGION INN'!$B$6:$B$429,'Innovation potential'!$B183,'REGION INN'!G$6:G$429)/$O183,"")</f>
        <v/>
      </c>
      <c r="U183" s="9" t="str">
        <f>IF($O183&gt;0,SUMIF('REGION INN'!$B$6:$B$429,'Innovation potential'!$B183,'REGION INN'!I$6:I$429)/$O183,"")</f>
        <v/>
      </c>
      <c r="V183" s="9" t="str">
        <f>IF($O183&gt;0,SUMIF('REGION INN'!$B$6:$B$429,'Innovation potential'!$B183,'REGION INN'!J$6:J$429)/$O183,"")</f>
        <v/>
      </c>
      <c r="W183" s="9" t="str">
        <f>IF($O183&gt;0,SUMIF('REGION INN'!$B$6:$B$429,'Innovation potential'!$B183,'REGION INN'!K$6:K$429)/$O183,"")</f>
        <v/>
      </c>
      <c r="X183" s="9" t="str">
        <f>IF($O183&gt;0,SUMIF('REGION INN'!$B$6:$B$429,'Innovation potential'!$B183,'REGION INN'!L$6:L$429)/$O183,"")</f>
        <v/>
      </c>
      <c r="Z183" s="144"/>
      <c r="AA183" s="144"/>
      <c r="AB183" s="144"/>
      <c r="AC183" s="144"/>
      <c r="AE183" s="144"/>
      <c r="AF183" s="144"/>
      <c r="AG183" s="144"/>
      <c r="AH183" s="144"/>
      <c r="AJ183" s="144"/>
      <c r="AK183" s="144"/>
      <c r="AL183" s="144"/>
      <c r="AM183" s="144"/>
      <c r="AO183" s="144"/>
      <c r="AP183" s="144"/>
      <c r="AQ183" s="144"/>
      <c r="AR183" s="144"/>
    </row>
    <row r="184" spans="1:44" x14ac:dyDescent="0.2">
      <c r="A184" s="39">
        <f>'Industry selection'!C184</f>
        <v>2</v>
      </c>
      <c r="B184" s="143">
        <v>45.1</v>
      </c>
      <c r="C184" s="143" t="s">
        <v>373</v>
      </c>
      <c r="D184" s="2">
        <f>COUNTIF('Ukraine INN'!$B$6:$B$429,'Innovation potential'!$B184)</f>
        <v>0</v>
      </c>
      <c r="E184" s="9" t="str">
        <f>IF($D184&gt;0,SUMIF('Ukraine INN'!$B$6:$B$429,'Innovation potential'!$B184,'Ukraine INN'!D$6:D$429)/$D184,"")</f>
        <v/>
      </c>
      <c r="F184" s="9" t="str">
        <f>IF($D184&gt;0,SUMIF('Ukraine INN'!$B$6:$B$429,'Innovation potential'!$B184,'Ukraine INN'!E$6:E$429)/$D184,"")</f>
        <v/>
      </c>
      <c r="G184" s="9" t="str">
        <f>IF($D184&gt;0,SUMIF('Ukraine INN'!$B$6:$B$429,'Innovation potential'!$B184,'Ukraine INN'!F$6:F$429)/$D184,"")</f>
        <v/>
      </c>
      <c r="H184" s="9" t="str">
        <f>IF($D184&gt;0,SUMIF('Ukraine INN'!$B$6:$B$429,'Innovation potential'!$B184,'Ukraine INN'!G$6:G$429)/$D184,"")</f>
        <v/>
      </c>
      <c r="J184" s="9" t="str">
        <f>IF($D184&gt;0,SUMIF('Ukraine INN'!$B$6:$B$429,'Innovation potential'!$B184,'Ukraine INN'!I$6:I$429)/$D184,"")</f>
        <v/>
      </c>
      <c r="K184" s="9" t="str">
        <f>IF($D184&gt;0,SUMIF('Ukraine INN'!$B$6:$B$429,'Innovation potential'!$B184,'Ukraine INN'!J$6:J$429)/$D184,"")</f>
        <v/>
      </c>
      <c r="L184" s="9" t="str">
        <f>IF($D184&gt;0,SUMIF('Ukraine INN'!$B$6:$B$429,'Innovation potential'!$B184,'Ukraine INN'!K$6:K$429)/$D184,"")</f>
        <v/>
      </c>
      <c r="M184" s="9" t="str">
        <f>IF($D184&gt;0,SUMIF('Ukraine INN'!$B$6:$B$429,'Innovation potential'!$B184,'Ukraine INN'!L$6:L$429)/$D184,"")</f>
        <v/>
      </c>
      <c r="O184" s="2">
        <f>COUNTIF('REGION INN'!$B$6:$B$429,'Innovation potential'!$B184)</f>
        <v>0</v>
      </c>
      <c r="P184" s="9" t="str">
        <f>IF($O184&gt;0,SUMIF('REGION INN'!$B$6:$B$429,'Innovation potential'!$B184,'REGION INN'!D$6:D$429)/$O184,"")</f>
        <v/>
      </c>
      <c r="Q184" s="9" t="str">
        <f>IF($O184&gt;0,SUMIF('REGION INN'!$B$6:$B$429,'Innovation potential'!$B184,'REGION INN'!E$6:E$429)/$O184,"")</f>
        <v/>
      </c>
      <c r="R184" s="9" t="str">
        <f>IF($O184&gt;0,SUMIF('REGION INN'!$B$6:$B$429,'Innovation potential'!$B184,'REGION INN'!F$6:F$429)/$O184,"")</f>
        <v/>
      </c>
      <c r="S184" s="9" t="str">
        <f>IF($O184&gt;0,SUMIF('REGION INN'!$B$6:$B$429,'Innovation potential'!$B184,'REGION INN'!G$6:G$429)/$O184,"")</f>
        <v/>
      </c>
      <c r="U184" s="9" t="str">
        <f>IF($O184&gt;0,SUMIF('REGION INN'!$B$6:$B$429,'Innovation potential'!$B184,'REGION INN'!I$6:I$429)/$O184,"")</f>
        <v/>
      </c>
      <c r="V184" s="9" t="str">
        <f>IF($O184&gt;0,SUMIF('REGION INN'!$B$6:$B$429,'Innovation potential'!$B184,'REGION INN'!J$6:J$429)/$O184,"")</f>
        <v/>
      </c>
      <c r="W184" s="9" t="str">
        <f>IF($O184&gt;0,SUMIF('REGION INN'!$B$6:$B$429,'Innovation potential'!$B184,'REGION INN'!K$6:K$429)/$O184,"")</f>
        <v/>
      </c>
      <c r="X184" s="9" t="str">
        <f>IF($O184&gt;0,SUMIF('REGION INN'!$B$6:$B$429,'Innovation potential'!$B184,'REGION INN'!L$6:L$429)/$O184,"")</f>
        <v/>
      </c>
      <c r="Z184" s="144"/>
      <c r="AA184" s="144"/>
      <c r="AB184" s="144"/>
      <c r="AC184" s="144"/>
      <c r="AE184" s="144"/>
      <c r="AF184" s="144"/>
      <c r="AG184" s="144"/>
      <c r="AH184" s="144"/>
      <c r="AJ184" s="144"/>
      <c r="AK184" s="144"/>
      <c r="AL184" s="144"/>
      <c r="AM184" s="144"/>
      <c r="AO184" s="144"/>
      <c r="AP184" s="144"/>
      <c r="AQ184" s="144"/>
      <c r="AR184" s="144"/>
    </row>
    <row r="185" spans="1:44" x14ac:dyDescent="0.2">
      <c r="A185" s="39">
        <f>'Industry selection'!C185</f>
        <v>2</v>
      </c>
      <c r="B185" s="143">
        <v>45.2</v>
      </c>
      <c r="C185" s="143" t="s">
        <v>375</v>
      </c>
      <c r="D185" s="2">
        <f>COUNTIF('Ukraine INN'!$B$6:$B$429,'Innovation potential'!$B185)</f>
        <v>0</v>
      </c>
      <c r="E185" s="9" t="str">
        <f>IF($D185&gt;0,SUMIF('Ukraine INN'!$B$6:$B$429,'Innovation potential'!$B185,'Ukraine INN'!D$6:D$429)/$D185,"")</f>
        <v/>
      </c>
      <c r="F185" s="9" t="str">
        <f>IF($D185&gt;0,SUMIF('Ukraine INN'!$B$6:$B$429,'Innovation potential'!$B185,'Ukraine INN'!E$6:E$429)/$D185,"")</f>
        <v/>
      </c>
      <c r="G185" s="9" t="str">
        <f>IF($D185&gt;0,SUMIF('Ukraine INN'!$B$6:$B$429,'Innovation potential'!$B185,'Ukraine INN'!F$6:F$429)/$D185,"")</f>
        <v/>
      </c>
      <c r="H185" s="9" t="str">
        <f>IF($D185&gt;0,SUMIF('Ukraine INN'!$B$6:$B$429,'Innovation potential'!$B185,'Ukraine INN'!G$6:G$429)/$D185,"")</f>
        <v/>
      </c>
      <c r="J185" s="9" t="str">
        <f>IF($D185&gt;0,SUMIF('Ukraine INN'!$B$6:$B$429,'Innovation potential'!$B185,'Ukraine INN'!I$6:I$429)/$D185,"")</f>
        <v/>
      </c>
      <c r="K185" s="9" t="str">
        <f>IF($D185&gt;0,SUMIF('Ukraine INN'!$B$6:$B$429,'Innovation potential'!$B185,'Ukraine INN'!J$6:J$429)/$D185,"")</f>
        <v/>
      </c>
      <c r="L185" s="9" t="str">
        <f>IF($D185&gt;0,SUMIF('Ukraine INN'!$B$6:$B$429,'Innovation potential'!$B185,'Ukraine INN'!K$6:K$429)/$D185,"")</f>
        <v/>
      </c>
      <c r="M185" s="9" t="str">
        <f>IF($D185&gt;0,SUMIF('Ukraine INN'!$B$6:$B$429,'Innovation potential'!$B185,'Ukraine INN'!L$6:L$429)/$D185,"")</f>
        <v/>
      </c>
      <c r="O185" s="2">
        <f>COUNTIF('REGION INN'!$B$6:$B$429,'Innovation potential'!$B185)</f>
        <v>0</v>
      </c>
      <c r="P185" s="9" t="str">
        <f>IF($O185&gt;0,SUMIF('REGION INN'!$B$6:$B$429,'Innovation potential'!$B185,'REGION INN'!D$6:D$429)/$O185,"")</f>
        <v/>
      </c>
      <c r="Q185" s="9" t="str">
        <f>IF($O185&gt;0,SUMIF('REGION INN'!$B$6:$B$429,'Innovation potential'!$B185,'REGION INN'!E$6:E$429)/$O185,"")</f>
        <v/>
      </c>
      <c r="R185" s="9" t="str">
        <f>IF($O185&gt;0,SUMIF('REGION INN'!$B$6:$B$429,'Innovation potential'!$B185,'REGION INN'!F$6:F$429)/$O185,"")</f>
        <v/>
      </c>
      <c r="S185" s="9" t="str">
        <f>IF($O185&gt;0,SUMIF('REGION INN'!$B$6:$B$429,'Innovation potential'!$B185,'REGION INN'!G$6:G$429)/$O185,"")</f>
        <v/>
      </c>
      <c r="U185" s="9" t="str">
        <f>IF($O185&gt;0,SUMIF('REGION INN'!$B$6:$B$429,'Innovation potential'!$B185,'REGION INN'!I$6:I$429)/$O185,"")</f>
        <v/>
      </c>
      <c r="V185" s="9" t="str">
        <f>IF($O185&gt;0,SUMIF('REGION INN'!$B$6:$B$429,'Innovation potential'!$B185,'REGION INN'!J$6:J$429)/$O185,"")</f>
        <v/>
      </c>
      <c r="W185" s="9" t="str">
        <f>IF($O185&gt;0,SUMIF('REGION INN'!$B$6:$B$429,'Innovation potential'!$B185,'REGION INN'!K$6:K$429)/$O185,"")</f>
        <v/>
      </c>
      <c r="X185" s="9" t="str">
        <f>IF($O185&gt;0,SUMIF('REGION INN'!$B$6:$B$429,'Innovation potential'!$B185,'REGION INN'!L$6:L$429)/$O185,"")</f>
        <v/>
      </c>
      <c r="Z185" s="144"/>
      <c r="AA185" s="144"/>
      <c r="AB185" s="144"/>
      <c r="AC185" s="144"/>
      <c r="AE185" s="144"/>
      <c r="AF185" s="144"/>
      <c r="AG185" s="144"/>
      <c r="AH185" s="144"/>
      <c r="AJ185" s="144"/>
      <c r="AK185" s="144"/>
      <c r="AL185" s="144"/>
      <c r="AM185" s="144"/>
      <c r="AO185" s="144"/>
      <c r="AP185" s="144"/>
      <c r="AQ185" s="144"/>
      <c r="AR185" s="144"/>
    </row>
    <row r="186" spans="1:44" x14ac:dyDescent="0.2">
      <c r="A186" s="39">
        <f>'Industry selection'!C186</f>
        <v>2</v>
      </c>
      <c r="B186" s="143">
        <v>45.3</v>
      </c>
      <c r="C186" s="143" t="s">
        <v>377</v>
      </c>
      <c r="D186" s="2">
        <f>COUNTIF('Ukraine INN'!$B$6:$B$429,'Innovation potential'!$B186)</f>
        <v>0</v>
      </c>
      <c r="E186" s="9" t="str">
        <f>IF($D186&gt;0,SUMIF('Ukraine INN'!$B$6:$B$429,'Innovation potential'!$B186,'Ukraine INN'!D$6:D$429)/$D186,"")</f>
        <v/>
      </c>
      <c r="F186" s="9" t="str">
        <f>IF($D186&gt;0,SUMIF('Ukraine INN'!$B$6:$B$429,'Innovation potential'!$B186,'Ukraine INN'!E$6:E$429)/$D186,"")</f>
        <v/>
      </c>
      <c r="G186" s="9" t="str">
        <f>IF($D186&gt;0,SUMIF('Ukraine INN'!$B$6:$B$429,'Innovation potential'!$B186,'Ukraine INN'!F$6:F$429)/$D186,"")</f>
        <v/>
      </c>
      <c r="H186" s="9" t="str">
        <f>IF($D186&gt;0,SUMIF('Ukraine INN'!$B$6:$B$429,'Innovation potential'!$B186,'Ukraine INN'!G$6:G$429)/$D186,"")</f>
        <v/>
      </c>
      <c r="J186" s="9" t="str">
        <f>IF($D186&gt;0,SUMIF('Ukraine INN'!$B$6:$B$429,'Innovation potential'!$B186,'Ukraine INN'!I$6:I$429)/$D186,"")</f>
        <v/>
      </c>
      <c r="K186" s="9" t="str">
        <f>IF($D186&gt;0,SUMIF('Ukraine INN'!$B$6:$B$429,'Innovation potential'!$B186,'Ukraine INN'!J$6:J$429)/$D186,"")</f>
        <v/>
      </c>
      <c r="L186" s="9" t="str">
        <f>IF($D186&gt;0,SUMIF('Ukraine INN'!$B$6:$B$429,'Innovation potential'!$B186,'Ukraine INN'!K$6:K$429)/$D186,"")</f>
        <v/>
      </c>
      <c r="M186" s="9" t="str">
        <f>IF($D186&gt;0,SUMIF('Ukraine INN'!$B$6:$B$429,'Innovation potential'!$B186,'Ukraine INN'!L$6:L$429)/$D186,"")</f>
        <v/>
      </c>
      <c r="O186" s="2">
        <f>COUNTIF('REGION INN'!$B$6:$B$429,'Innovation potential'!$B186)</f>
        <v>0</v>
      </c>
      <c r="P186" s="9" t="str">
        <f>IF($O186&gt;0,SUMIF('REGION INN'!$B$6:$B$429,'Innovation potential'!$B186,'REGION INN'!D$6:D$429)/$O186,"")</f>
        <v/>
      </c>
      <c r="Q186" s="9" t="str">
        <f>IF($O186&gt;0,SUMIF('REGION INN'!$B$6:$B$429,'Innovation potential'!$B186,'REGION INN'!E$6:E$429)/$O186,"")</f>
        <v/>
      </c>
      <c r="R186" s="9" t="str">
        <f>IF($O186&gt;0,SUMIF('REGION INN'!$B$6:$B$429,'Innovation potential'!$B186,'REGION INN'!F$6:F$429)/$O186,"")</f>
        <v/>
      </c>
      <c r="S186" s="9" t="str">
        <f>IF($O186&gt;0,SUMIF('REGION INN'!$B$6:$B$429,'Innovation potential'!$B186,'REGION INN'!G$6:G$429)/$O186,"")</f>
        <v/>
      </c>
      <c r="U186" s="9" t="str">
        <f>IF($O186&gt;0,SUMIF('REGION INN'!$B$6:$B$429,'Innovation potential'!$B186,'REGION INN'!I$6:I$429)/$O186,"")</f>
        <v/>
      </c>
      <c r="V186" s="9" t="str">
        <f>IF($O186&gt;0,SUMIF('REGION INN'!$B$6:$B$429,'Innovation potential'!$B186,'REGION INN'!J$6:J$429)/$O186,"")</f>
        <v/>
      </c>
      <c r="W186" s="9" t="str">
        <f>IF($O186&gt;0,SUMIF('REGION INN'!$B$6:$B$429,'Innovation potential'!$B186,'REGION INN'!K$6:K$429)/$O186,"")</f>
        <v/>
      </c>
      <c r="X186" s="9" t="str">
        <f>IF($O186&gt;0,SUMIF('REGION INN'!$B$6:$B$429,'Innovation potential'!$B186,'REGION INN'!L$6:L$429)/$O186,"")</f>
        <v/>
      </c>
      <c r="Z186" s="144"/>
      <c r="AA186" s="144"/>
      <c r="AB186" s="144"/>
      <c r="AC186" s="144"/>
      <c r="AE186" s="144"/>
      <c r="AF186" s="144"/>
      <c r="AG186" s="144"/>
      <c r="AH186" s="144"/>
      <c r="AJ186" s="144"/>
      <c r="AK186" s="144"/>
      <c r="AL186" s="144"/>
      <c r="AM186" s="144"/>
      <c r="AO186" s="144"/>
      <c r="AP186" s="144"/>
      <c r="AQ186" s="144"/>
      <c r="AR186" s="144"/>
    </row>
    <row r="187" spans="1:44" x14ac:dyDescent="0.2">
      <c r="A187" s="39">
        <f>'Industry selection'!C187</f>
        <v>1</v>
      </c>
      <c r="B187" s="143">
        <v>45.4</v>
      </c>
      <c r="C187" s="143" t="s">
        <v>379</v>
      </c>
      <c r="D187" s="2">
        <f>COUNTIF('Ukraine INN'!$B$6:$B$429,'Innovation potential'!$B187)</f>
        <v>0</v>
      </c>
      <c r="E187" s="9" t="str">
        <f>IF($D187&gt;0,SUMIF('Ukraine INN'!$B$6:$B$429,'Innovation potential'!$B187,'Ukraine INN'!D$6:D$429)/$D187,"")</f>
        <v/>
      </c>
      <c r="F187" s="9" t="str">
        <f>IF($D187&gt;0,SUMIF('Ukraine INN'!$B$6:$B$429,'Innovation potential'!$B187,'Ukraine INN'!E$6:E$429)/$D187,"")</f>
        <v/>
      </c>
      <c r="G187" s="9" t="str">
        <f>IF($D187&gt;0,SUMIF('Ukraine INN'!$B$6:$B$429,'Innovation potential'!$B187,'Ukraine INN'!F$6:F$429)/$D187,"")</f>
        <v/>
      </c>
      <c r="H187" s="9" t="str">
        <f>IF($D187&gt;0,SUMIF('Ukraine INN'!$B$6:$B$429,'Innovation potential'!$B187,'Ukraine INN'!G$6:G$429)/$D187,"")</f>
        <v/>
      </c>
      <c r="J187" s="9" t="str">
        <f>IF($D187&gt;0,SUMIF('Ukraine INN'!$B$6:$B$429,'Innovation potential'!$B187,'Ukraine INN'!I$6:I$429)/$D187,"")</f>
        <v/>
      </c>
      <c r="K187" s="9" t="str">
        <f>IF($D187&gt;0,SUMIF('Ukraine INN'!$B$6:$B$429,'Innovation potential'!$B187,'Ukraine INN'!J$6:J$429)/$D187,"")</f>
        <v/>
      </c>
      <c r="L187" s="9" t="str">
        <f>IF($D187&gt;0,SUMIF('Ukraine INN'!$B$6:$B$429,'Innovation potential'!$B187,'Ukraine INN'!K$6:K$429)/$D187,"")</f>
        <v/>
      </c>
      <c r="M187" s="9" t="str">
        <f>IF($D187&gt;0,SUMIF('Ukraine INN'!$B$6:$B$429,'Innovation potential'!$B187,'Ukraine INN'!L$6:L$429)/$D187,"")</f>
        <v/>
      </c>
      <c r="O187" s="2">
        <f>COUNTIF('REGION INN'!$B$6:$B$429,'Innovation potential'!$B187)</f>
        <v>0</v>
      </c>
      <c r="P187" s="9" t="str">
        <f>IF($O187&gt;0,SUMIF('REGION INN'!$B$6:$B$429,'Innovation potential'!$B187,'REGION INN'!D$6:D$429)/$O187,"")</f>
        <v/>
      </c>
      <c r="Q187" s="9" t="str">
        <f>IF($O187&gt;0,SUMIF('REGION INN'!$B$6:$B$429,'Innovation potential'!$B187,'REGION INN'!E$6:E$429)/$O187,"")</f>
        <v/>
      </c>
      <c r="R187" s="9" t="str">
        <f>IF($O187&gt;0,SUMIF('REGION INN'!$B$6:$B$429,'Innovation potential'!$B187,'REGION INN'!F$6:F$429)/$O187,"")</f>
        <v/>
      </c>
      <c r="S187" s="9" t="str">
        <f>IF($O187&gt;0,SUMIF('REGION INN'!$B$6:$B$429,'Innovation potential'!$B187,'REGION INN'!G$6:G$429)/$O187,"")</f>
        <v/>
      </c>
      <c r="U187" s="9" t="str">
        <f>IF($O187&gt;0,SUMIF('REGION INN'!$B$6:$B$429,'Innovation potential'!$B187,'REGION INN'!I$6:I$429)/$O187,"")</f>
        <v/>
      </c>
      <c r="V187" s="9" t="str">
        <f>IF($O187&gt;0,SUMIF('REGION INN'!$B$6:$B$429,'Innovation potential'!$B187,'REGION INN'!J$6:J$429)/$O187,"")</f>
        <v/>
      </c>
      <c r="W187" s="9" t="str">
        <f>IF($O187&gt;0,SUMIF('REGION INN'!$B$6:$B$429,'Innovation potential'!$B187,'REGION INN'!K$6:K$429)/$O187,"")</f>
        <v/>
      </c>
      <c r="X187" s="9" t="str">
        <f>IF($O187&gt;0,SUMIF('REGION INN'!$B$6:$B$429,'Innovation potential'!$B187,'REGION INN'!L$6:L$429)/$O187,"")</f>
        <v/>
      </c>
      <c r="Z187" s="144"/>
      <c r="AA187" s="144"/>
      <c r="AB187" s="144"/>
      <c r="AC187" s="144"/>
      <c r="AE187" s="144"/>
      <c r="AF187" s="144"/>
      <c r="AG187" s="144"/>
      <c r="AH187" s="144"/>
      <c r="AJ187" s="144"/>
      <c r="AK187" s="144"/>
      <c r="AL187" s="144"/>
      <c r="AM187" s="144"/>
      <c r="AO187" s="144"/>
      <c r="AP187" s="144"/>
      <c r="AQ187" s="144"/>
      <c r="AR187" s="144"/>
    </row>
    <row r="188" spans="1:44" x14ac:dyDescent="0.2">
      <c r="A188" s="39" t="str">
        <f>'Industry selection'!C188</f>
        <v/>
      </c>
      <c r="B188" s="143">
        <v>46</v>
      </c>
      <c r="C188" s="143" t="s">
        <v>381</v>
      </c>
      <c r="D188" s="2">
        <f>COUNTIF('Ukraine INN'!$B$6:$B$429,'Innovation potential'!$B188)</f>
        <v>0</v>
      </c>
      <c r="E188" s="9" t="str">
        <f>IF($D188&gt;0,SUMIF('Ukraine INN'!$B$6:$B$429,'Innovation potential'!$B188,'Ukraine INN'!D$6:D$429)/$D188,"")</f>
        <v/>
      </c>
      <c r="F188" s="9" t="str">
        <f>IF($D188&gt;0,SUMIF('Ukraine INN'!$B$6:$B$429,'Innovation potential'!$B188,'Ukraine INN'!E$6:E$429)/$D188,"")</f>
        <v/>
      </c>
      <c r="G188" s="9" t="str">
        <f>IF($D188&gt;0,SUMIF('Ukraine INN'!$B$6:$B$429,'Innovation potential'!$B188,'Ukraine INN'!F$6:F$429)/$D188,"")</f>
        <v/>
      </c>
      <c r="H188" s="9" t="str">
        <f>IF($D188&gt;0,SUMIF('Ukraine INN'!$B$6:$B$429,'Innovation potential'!$B188,'Ukraine INN'!G$6:G$429)/$D188,"")</f>
        <v/>
      </c>
      <c r="J188" s="9" t="str">
        <f>IF($D188&gt;0,SUMIF('Ukraine INN'!$B$6:$B$429,'Innovation potential'!$B188,'Ukraine INN'!I$6:I$429)/$D188,"")</f>
        <v/>
      </c>
      <c r="K188" s="9" t="str">
        <f>IF($D188&gt;0,SUMIF('Ukraine INN'!$B$6:$B$429,'Innovation potential'!$B188,'Ukraine INN'!J$6:J$429)/$D188,"")</f>
        <v/>
      </c>
      <c r="L188" s="9" t="str">
        <f>IF($D188&gt;0,SUMIF('Ukraine INN'!$B$6:$B$429,'Innovation potential'!$B188,'Ukraine INN'!K$6:K$429)/$D188,"")</f>
        <v/>
      </c>
      <c r="M188" s="9" t="str">
        <f>IF($D188&gt;0,SUMIF('Ukraine INN'!$B$6:$B$429,'Innovation potential'!$B188,'Ukraine INN'!L$6:L$429)/$D188,"")</f>
        <v/>
      </c>
      <c r="O188" s="2">
        <f>COUNTIF('REGION INN'!$B$6:$B$429,'Innovation potential'!$B188)</f>
        <v>0</v>
      </c>
      <c r="P188" s="9" t="str">
        <f>IF($O188&gt;0,SUMIF('REGION INN'!$B$6:$B$429,'Innovation potential'!$B188,'REGION INN'!D$6:D$429)/$O188,"")</f>
        <v/>
      </c>
      <c r="Q188" s="9" t="str">
        <f>IF($O188&gt;0,SUMIF('REGION INN'!$B$6:$B$429,'Innovation potential'!$B188,'REGION INN'!E$6:E$429)/$O188,"")</f>
        <v/>
      </c>
      <c r="R188" s="9" t="str">
        <f>IF($O188&gt;0,SUMIF('REGION INN'!$B$6:$B$429,'Innovation potential'!$B188,'REGION INN'!F$6:F$429)/$O188,"")</f>
        <v/>
      </c>
      <c r="S188" s="9" t="str">
        <f>IF($O188&gt;0,SUMIF('REGION INN'!$B$6:$B$429,'Innovation potential'!$B188,'REGION INN'!G$6:G$429)/$O188,"")</f>
        <v/>
      </c>
      <c r="U188" s="9" t="str">
        <f>IF($O188&gt;0,SUMIF('REGION INN'!$B$6:$B$429,'Innovation potential'!$B188,'REGION INN'!I$6:I$429)/$O188,"")</f>
        <v/>
      </c>
      <c r="V188" s="9" t="str">
        <f>IF($O188&gt;0,SUMIF('REGION INN'!$B$6:$B$429,'Innovation potential'!$B188,'REGION INN'!J$6:J$429)/$O188,"")</f>
        <v/>
      </c>
      <c r="W188" s="9" t="str">
        <f>IF($O188&gt;0,SUMIF('REGION INN'!$B$6:$B$429,'Innovation potential'!$B188,'REGION INN'!K$6:K$429)/$O188,"")</f>
        <v/>
      </c>
      <c r="X188" s="9" t="str">
        <f>IF($O188&gt;0,SUMIF('REGION INN'!$B$6:$B$429,'Innovation potential'!$B188,'REGION INN'!L$6:L$429)/$O188,"")</f>
        <v/>
      </c>
      <c r="Z188" s="144"/>
      <c r="AA188" s="144"/>
      <c r="AB188" s="144"/>
      <c r="AC188" s="144"/>
      <c r="AE188" s="144"/>
      <c r="AF188" s="144"/>
      <c r="AG188" s="144"/>
      <c r="AH188" s="144"/>
      <c r="AJ188" s="144"/>
      <c r="AK188" s="144"/>
      <c r="AL188" s="144"/>
      <c r="AM188" s="144"/>
      <c r="AO188" s="144"/>
      <c r="AP188" s="144"/>
      <c r="AQ188" s="144"/>
      <c r="AR188" s="144"/>
    </row>
    <row r="189" spans="1:44" x14ac:dyDescent="0.2">
      <c r="A189" s="39">
        <f>'Industry selection'!C189</f>
        <v>2</v>
      </c>
      <c r="B189" s="143">
        <v>46.1</v>
      </c>
      <c r="C189" s="143" t="s">
        <v>383</v>
      </c>
      <c r="D189" s="2">
        <f>COUNTIF('Ukraine INN'!$B$6:$B$429,'Innovation potential'!$B189)</f>
        <v>0</v>
      </c>
      <c r="E189" s="9" t="str">
        <f>IF($D189&gt;0,SUMIF('Ukraine INN'!$B$6:$B$429,'Innovation potential'!$B189,'Ukraine INN'!D$6:D$429)/$D189,"")</f>
        <v/>
      </c>
      <c r="F189" s="9" t="str">
        <f>IF($D189&gt;0,SUMIF('Ukraine INN'!$B$6:$B$429,'Innovation potential'!$B189,'Ukraine INN'!E$6:E$429)/$D189,"")</f>
        <v/>
      </c>
      <c r="G189" s="9" t="str">
        <f>IF($D189&gt;0,SUMIF('Ukraine INN'!$B$6:$B$429,'Innovation potential'!$B189,'Ukraine INN'!F$6:F$429)/$D189,"")</f>
        <v/>
      </c>
      <c r="H189" s="9" t="str">
        <f>IF($D189&gt;0,SUMIF('Ukraine INN'!$B$6:$B$429,'Innovation potential'!$B189,'Ukraine INN'!G$6:G$429)/$D189,"")</f>
        <v/>
      </c>
      <c r="J189" s="9" t="str">
        <f>IF($D189&gt;0,SUMIF('Ukraine INN'!$B$6:$B$429,'Innovation potential'!$B189,'Ukraine INN'!I$6:I$429)/$D189,"")</f>
        <v/>
      </c>
      <c r="K189" s="9" t="str">
        <f>IF($D189&gt;0,SUMIF('Ukraine INN'!$B$6:$B$429,'Innovation potential'!$B189,'Ukraine INN'!J$6:J$429)/$D189,"")</f>
        <v/>
      </c>
      <c r="L189" s="9" t="str">
        <f>IF($D189&gt;0,SUMIF('Ukraine INN'!$B$6:$B$429,'Innovation potential'!$B189,'Ukraine INN'!K$6:K$429)/$D189,"")</f>
        <v/>
      </c>
      <c r="M189" s="9" t="str">
        <f>IF($D189&gt;0,SUMIF('Ukraine INN'!$B$6:$B$429,'Innovation potential'!$B189,'Ukraine INN'!L$6:L$429)/$D189,"")</f>
        <v/>
      </c>
      <c r="O189" s="2">
        <f>COUNTIF('REGION INN'!$B$6:$B$429,'Innovation potential'!$B189)</f>
        <v>0</v>
      </c>
      <c r="P189" s="9" t="str">
        <f>IF($O189&gt;0,SUMIF('REGION INN'!$B$6:$B$429,'Innovation potential'!$B189,'REGION INN'!D$6:D$429)/$O189,"")</f>
        <v/>
      </c>
      <c r="Q189" s="9" t="str">
        <f>IF($O189&gt;0,SUMIF('REGION INN'!$B$6:$B$429,'Innovation potential'!$B189,'REGION INN'!E$6:E$429)/$O189,"")</f>
        <v/>
      </c>
      <c r="R189" s="9" t="str">
        <f>IF($O189&gt;0,SUMIF('REGION INN'!$B$6:$B$429,'Innovation potential'!$B189,'REGION INN'!F$6:F$429)/$O189,"")</f>
        <v/>
      </c>
      <c r="S189" s="9" t="str">
        <f>IF($O189&gt;0,SUMIF('REGION INN'!$B$6:$B$429,'Innovation potential'!$B189,'REGION INN'!G$6:G$429)/$O189,"")</f>
        <v/>
      </c>
      <c r="U189" s="9" t="str">
        <f>IF($O189&gt;0,SUMIF('REGION INN'!$B$6:$B$429,'Innovation potential'!$B189,'REGION INN'!I$6:I$429)/$O189,"")</f>
        <v/>
      </c>
      <c r="V189" s="9" t="str">
        <f>IF($O189&gt;0,SUMIF('REGION INN'!$B$6:$B$429,'Innovation potential'!$B189,'REGION INN'!J$6:J$429)/$O189,"")</f>
        <v/>
      </c>
      <c r="W189" s="9" t="str">
        <f>IF($O189&gt;0,SUMIF('REGION INN'!$B$6:$B$429,'Innovation potential'!$B189,'REGION INN'!K$6:K$429)/$O189,"")</f>
        <v/>
      </c>
      <c r="X189" s="9" t="str">
        <f>IF($O189&gt;0,SUMIF('REGION INN'!$B$6:$B$429,'Innovation potential'!$B189,'REGION INN'!L$6:L$429)/$O189,"")</f>
        <v/>
      </c>
      <c r="Z189" s="144"/>
      <c r="AA189" s="144"/>
      <c r="AB189" s="144"/>
      <c r="AC189" s="144"/>
      <c r="AE189" s="144"/>
      <c r="AF189" s="144"/>
      <c r="AG189" s="144"/>
      <c r="AH189" s="144"/>
      <c r="AJ189" s="144"/>
      <c r="AK189" s="144"/>
      <c r="AL189" s="144"/>
      <c r="AM189" s="144"/>
      <c r="AO189" s="144"/>
      <c r="AP189" s="144"/>
      <c r="AQ189" s="144"/>
      <c r="AR189" s="144"/>
    </row>
    <row r="190" spans="1:44" x14ac:dyDescent="0.2">
      <c r="A190" s="39">
        <f>'Industry selection'!C190</f>
        <v>2</v>
      </c>
      <c r="B190" s="143">
        <v>46.2</v>
      </c>
      <c r="C190" s="143" t="s">
        <v>385</v>
      </c>
      <c r="D190" s="2">
        <f>COUNTIF('Ukraine INN'!$B$6:$B$429,'Innovation potential'!$B190)</f>
        <v>0</v>
      </c>
      <c r="E190" s="9" t="str">
        <f>IF($D190&gt;0,SUMIF('Ukraine INN'!$B$6:$B$429,'Innovation potential'!$B190,'Ukraine INN'!D$6:D$429)/$D190,"")</f>
        <v/>
      </c>
      <c r="F190" s="9" t="str">
        <f>IF($D190&gt;0,SUMIF('Ukraine INN'!$B$6:$B$429,'Innovation potential'!$B190,'Ukraine INN'!E$6:E$429)/$D190,"")</f>
        <v/>
      </c>
      <c r="G190" s="9" t="str">
        <f>IF($D190&gt;0,SUMIF('Ukraine INN'!$B$6:$B$429,'Innovation potential'!$B190,'Ukraine INN'!F$6:F$429)/$D190,"")</f>
        <v/>
      </c>
      <c r="H190" s="9" t="str">
        <f>IF($D190&gt;0,SUMIF('Ukraine INN'!$B$6:$B$429,'Innovation potential'!$B190,'Ukraine INN'!G$6:G$429)/$D190,"")</f>
        <v/>
      </c>
      <c r="J190" s="9" t="str">
        <f>IF($D190&gt;0,SUMIF('Ukraine INN'!$B$6:$B$429,'Innovation potential'!$B190,'Ukraine INN'!I$6:I$429)/$D190,"")</f>
        <v/>
      </c>
      <c r="K190" s="9" t="str">
        <f>IF($D190&gt;0,SUMIF('Ukraine INN'!$B$6:$B$429,'Innovation potential'!$B190,'Ukraine INN'!J$6:J$429)/$D190,"")</f>
        <v/>
      </c>
      <c r="L190" s="9" t="str">
        <f>IF($D190&gt;0,SUMIF('Ukraine INN'!$B$6:$B$429,'Innovation potential'!$B190,'Ukraine INN'!K$6:K$429)/$D190,"")</f>
        <v/>
      </c>
      <c r="M190" s="9" t="str">
        <f>IF($D190&gt;0,SUMIF('Ukraine INN'!$B$6:$B$429,'Innovation potential'!$B190,'Ukraine INN'!L$6:L$429)/$D190,"")</f>
        <v/>
      </c>
      <c r="O190" s="2">
        <f>COUNTIF('REGION INN'!$B$6:$B$429,'Innovation potential'!$B190)</f>
        <v>0</v>
      </c>
      <c r="P190" s="9" t="str">
        <f>IF($O190&gt;0,SUMIF('REGION INN'!$B$6:$B$429,'Innovation potential'!$B190,'REGION INN'!D$6:D$429)/$O190,"")</f>
        <v/>
      </c>
      <c r="Q190" s="9" t="str">
        <f>IF($O190&gt;0,SUMIF('REGION INN'!$B$6:$B$429,'Innovation potential'!$B190,'REGION INN'!E$6:E$429)/$O190,"")</f>
        <v/>
      </c>
      <c r="R190" s="9" t="str">
        <f>IF($O190&gt;0,SUMIF('REGION INN'!$B$6:$B$429,'Innovation potential'!$B190,'REGION INN'!F$6:F$429)/$O190,"")</f>
        <v/>
      </c>
      <c r="S190" s="9" t="str">
        <f>IF($O190&gt;0,SUMIF('REGION INN'!$B$6:$B$429,'Innovation potential'!$B190,'REGION INN'!G$6:G$429)/$O190,"")</f>
        <v/>
      </c>
      <c r="U190" s="9" t="str">
        <f>IF($O190&gt;0,SUMIF('REGION INN'!$B$6:$B$429,'Innovation potential'!$B190,'REGION INN'!I$6:I$429)/$O190,"")</f>
        <v/>
      </c>
      <c r="V190" s="9" t="str">
        <f>IF($O190&gt;0,SUMIF('REGION INN'!$B$6:$B$429,'Innovation potential'!$B190,'REGION INN'!J$6:J$429)/$O190,"")</f>
        <v/>
      </c>
      <c r="W190" s="9" t="str">
        <f>IF($O190&gt;0,SUMIF('REGION INN'!$B$6:$B$429,'Innovation potential'!$B190,'REGION INN'!K$6:K$429)/$O190,"")</f>
        <v/>
      </c>
      <c r="X190" s="9" t="str">
        <f>IF($O190&gt;0,SUMIF('REGION INN'!$B$6:$B$429,'Innovation potential'!$B190,'REGION INN'!L$6:L$429)/$O190,"")</f>
        <v/>
      </c>
      <c r="Z190" s="144"/>
      <c r="AA190" s="144"/>
      <c r="AB190" s="144"/>
      <c r="AC190" s="144"/>
      <c r="AE190" s="144"/>
      <c r="AF190" s="144"/>
      <c r="AG190" s="144"/>
      <c r="AH190" s="144"/>
      <c r="AJ190" s="144"/>
      <c r="AK190" s="144"/>
      <c r="AL190" s="144"/>
      <c r="AM190" s="144"/>
      <c r="AO190" s="144"/>
      <c r="AP190" s="144"/>
      <c r="AQ190" s="144"/>
      <c r="AR190" s="144"/>
    </row>
    <row r="191" spans="1:44" x14ac:dyDescent="0.2">
      <c r="A191" s="39">
        <f>'Industry selection'!C191</f>
        <v>2</v>
      </c>
      <c r="B191" s="143">
        <v>46.3</v>
      </c>
      <c r="C191" s="143" t="s">
        <v>387</v>
      </c>
      <c r="D191" s="2">
        <f>COUNTIF('Ukraine INN'!$B$6:$B$429,'Innovation potential'!$B191)</f>
        <v>0</v>
      </c>
      <c r="E191" s="9" t="str">
        <f>IF($D191&gt;0,SUMIF('Ukraine INN'!$B$6:$B$429,'Innovation potential'!$B191,'Ukraine INN'!D$6:D$429)/$D191,"")</f>
        <v/>
      </c>
      <c r="F191" s="9" t="str">
        <f>IF($D191&gt;0,SUMIF('Ukraine INN'!$B$6:$B$429,'Innovation potential'!$B191,'Ukraine INN'!E$6:E$429)/$D191,"")</f>
        <v/>
      </c>
      <c r="G191" s="9" t="str">
        <f>IF($D191&gt;0,SUMIF('Ukraine INN'!$B$6:$B$429,'Innovation potential'!$B191,'Ukraine INN'!F$6:F$429)/$D191,"")</f>
        <v/>
      </c>
      <c r="H191" s="9" t="str">
        <f>IF($D191&gt;0,SUMIF('Ukraine INN'!$B$6:$B$429,'Innovation potential'!$B191,'Ukraine INN'!G$6:G$429)/$D191,"")</f>
        <v/>
      </c>
      <c r="J191" s="9" t="str">
        <f>IF($D191&gt;0,SUMIF('Ukraine INN'!$B$6:$B$429,'Innovation potential'!$B191,'Ukraine INN'!I$6:I$429)/$D191,"")</f>
        <v/>
      </c>
      <c r="K191" s="9" t="str">
        <f>IF($D191&gt;0,SUMIF('Ukraine INN'!$B$6:$B$429,'Innovation potential'!$B191,'Ukraine INN'!J$6:J$429)/$D191,"")</f>
        <v/>
      </c>
      <c r="L191" s="9" t="str">
        <f>IF($D191&gt;0,SUMIF('Ukraine INN'!$B$6:$B$429,'Innovation potential'!$B191,'Ukraine INN'!K$6:K$429)/$D191,"")</f>
        <v/>
      </c>
      <c r="M191" s="9" t="str">
        <f>IF($D191&gt;0,SUMIF('Ukraine INN'!$B$6:$B$429,'Innovation potential'!$B191,'Ukraine INN'!L$6:L$429)/$D191,"")</f>
        <v/>
      </c>
      <c r="O191" s="2">
        <f>COUNTIF('REGION INN'!$B$6:$B$429,'Innovation potential'!$B191)</f>
        <v>0</v>
      </c>
      <c r="P191" s="9" t="str">
        <f>IF($O191&gt;0,SUMIF('REGION INN'!$B$6:$B$429,'Innovation potential'!$B191,'REGION INN'!D$6:D$429)/$O191,"")</f>
        <v/>
      </c>
      <c r="Q191" s="9" t="str">
        <f>IF($O191&gt;0,SUMIF('REGION INN'!$B$6:$B$429,'Innovation potential'!$B191,'REGION INN'!E$6:E$429)/$O191,"")</f>
        <v/>
      </c>
      <c r="R191" s="9" t="str">
        <f>IF($O191&gt;0,SUMIF('REGION INN'!$B$6:$B$429,'Innovation potential'!$B191,'REGION INN'!F$6:F$429)/$O191,"")</f>
        <v/>
      </c>
      <c r="S191" s="9" t="str">
        <f>IF($O191&gt;0,SUMIF('REGION INN'!$B$6:$B$429,'Innovation potential'!$B191,'REGION INN'!G$6:G$429)/$O191,"")</f>
        <v/>
      </c>
      <c r="U191" s="9" t="str">
        <f>IF($O191&gt;0,SUMIF('REGION INN'!$B$6:$B$429,'Innovation potential'!$B191,'REGION INN'!I$6:I$429)/$O191,"")</f>
        <v/>
      </c>
      <c r="V191" s="9" t="str">
        <f>IF($O191&gt;0,SUMIF('REGION INN'!$B$6:$B$429,'Innovation potential'!$B191,'REGION INN'!J$6:J$429)/$O191,"")</f>
        <v/>
      </c>
      <c r="W191" s="9" t="str">
        <f>IF($O191&gt;0,SUMIF('REGION INN'!$B$6:$B$429,'Innovation potential'!$B191,'REGION INN'!K$6:K$429)/$O191,"")</f>
        <v/>
      </c>
      <c r="X191" s="9" t="str">
        <f>IF($O191&gt;0,SUMIF('REGION INN'!$B$6:$B$429,'Innovation potential'!$B191,'REGION INN'!L$6:L$429)/$O191,"")</f>
        <v/>
      </c>
      <c r="Z191" s="144"/>
      <c r="AA191" s="144"/>
      <c r="AB191" s="144"/>
      <c r="AC191" s="144"/>
      <c r="AE191" s="144"/>
      <c r="AF191" s="144"/>
      <c r="AG191" s="144"/>
      <c r="AH191" s="144"/>
      <c r="AJ191" s="144"/>
      <c r="AK191" s="144"/>
      <c r="AL191" s="144"/>
      <c r="AM191" s="144"/>
      <c r="AO191" s="144"/>
      <c r="AP191" s="144"/>
      <c r="AQ191" s="144"/>
      <c r="AR191" s="144"/>
    </row>
    <row r="192" spans="1:44" x14ac:dyDescent="0.2">
      <c r="A192" s="39">
        <f>'Industry selection'!C192</f>
        <v>2</v>
      </c>
      <c r="B192" s="143">
        <v>46.4</v>
      </c>
      <c r="C192" s="143" t="s">
        <v>389</v>
      </c>
      <c r="D192" s="2">
        <f>COUNTIF('Ukraine INN'!$B$6:$B$429,'Innovation potential'!$B192)</f>
        <v>0</v>
      </c>
      <c r="E192" s="9" t="str">
        <f>IF($D192&gt;0,SUMIF('Ukraine INN'!$B$6:$B$429,'Innovation potential'!$B192,'Ukraine INN'!D$6:D$429)/$D192,"")</f>
        <v/>
      </c>
      <c r="F192" s="9" t="str">
        <f>IF($D192&gt;0,SUMIF('Ukraine INN'!$B$6:$B$429,'Innovation potential'!$B192,'Ukraine INN'!E$6:E$429)/$D192,"")</f>
        <v/>
      </c>
      <c r="G192" s="9" t="str">
        <f>IF($D192&gt;0,SUMIF('Ukraine INN'!$B$6:$B$429,'Innovation potential'!$B192,'Ukraine INN'!F$6:F$429)/$D192,"")</f>
        <v/>
      </c>
      <c r="H192" s="9" t="str">
        <f>IF($D192&gt;0,SUMIF('Ukraine INN'!$B$6:$B$429,'Innovation potential'!$B192,'Ukraine INN'!G$6:G$429)/$D192,"")</f>
        <v/>
      </c>
      <c r="J192" s="9" t="str">
        <f>IF($D192&gt;0,SUMIF('Ukraine INN'!$B$6:$B$429,'Innovation potential'!$B192,'Ukraine INN'!I$6:I$429)/$D192,"")</f>
        <v/>
      </c>
      <c r="K192" s="9" t="str">
        <f>IF($D192&gt;0,SUMIF('Ukraine INN'!$B$6:$B$429,'Innovation potential'!$B192,'Ukraine INN'!J$6:J$429)/$D192,"")</f>
        <v/>
      </c>
      <c r="L192" s="9" t="str">
        <f>IF($D192&gt;0,SUMIF('Ukraine INN'!$B$6:$B$429,'Innovation potential'!$B192,'Ukraine INN'!K$6:K$429)/$D192,"")</f>
        <v/>
      </c>
      <c r="M192" s="9" t="str">
        <f>IF($D192&gt;0,SUMIF('Ukraine INN'!$B$6:$B$429,'Innovation potential'!$B192,'Ukraine INN'!L$6:L$429)/$D192,"")</f>
        <v/>
      </c>
      <c r="O192" s="2">
        <f>COUNTIF('REGION INN'!$B$6:$B$429,'Innovation potential'!$B192)</f>
        <v>0</v>
      </c>
      <c r="P192" s="9" t="str">
        <f>IF($O192&gt;0,SUMIF('REGION INN'!$B$6:$B$429,'Innovation potential'!$B192,'REGION INN'!D$6:D$429)/$O192,"")</f>
        <v/>
      </c>
      <c r="Q192" s="9" t="str">
        <f>IF($O192&gt;0,SUMIF('REGION INN'!$B$6:$B$429,'Innovation potential'!$B192,'REGION INN'!E$6:E$429)/$O192,"")</f>
        <v/>
      </c>
      <c r="R192" s="9" t="str">
        <f>IF($O192&gt;0,SUMIF('REGION INN'!$B$6:$B$429,'Innovation potential'!$B192,'REGION INN'!F$6:F$429)/$O192,"")</f>
        <v/>
      </c>
      <c r="S192" s="9" t="str">
        <f>IF($O192&gt;0,SUMIF('REGION INN'!$B$6:$B$429,'Innovation potential'!$B192,'REGION INN'!G$6:G$429)/$O192,"")</f>
        <v/>
      </c>
      <c r="U192" s="9" t="str">
        <f>IF($O192&gt;0,SUMIF('REGION INN'!$B$6:$B$429,'Innovation potential'!$B192,'REGION INN'!I$6:I$429)/$O192,"")</f>
        <v/>
      </c>
      <c r="V192" s="9" t="str">
        <f>IF($O192&gt;0,SUMIF('REGION INN'!$B$6:$B$429,'Innovation potential'!$B192,'REGION INN'!J$6:J$429)/$O192,"")</f>
        <v/>
      </c>
      <c r="W192" s="9" t="str">
        <f>IF($O192&gt;0,SUMIF('REGION INN'!$B$6:$B$429,'Innovation potential'!$B192,'REGION INN'!K$6:K$429)/$O192,"")</f>
        <v/>
      </c>
      <c r="X192" s="9" t="str">
        <f>IF($O192&gt;0,SUMIF('REGION INN'!$B$6:$B$429,'Innovation potential'!$B192,'REGION INN'!L$6:L$429)/$O192,"")</f>
        <v/>
      </c>
      <c r="Z192" s="144"/>
      <c r="AA192" s="144"/>
      <c r="AB192" s="144"/>
      <c r="AC192" s="144"/>
      <c r="AE192" s="144"/>
      <c r="AF192" s="144"/>
      <c r="AG192" s="144"/>
      <c r="AH192" s="144"/>
      <c r="AJ192" s="144"/>
      <c r="AK192" s="144"/>
      <c r="AL192" s="144"/>
      <c r="AM192" s="144"/>
      <c r="AO192" s="144"/>
      <c r="AP192" s="144"/>
      <c r="AQ192" s="144"/>
      <c r="AR192" s="144"/>
    </row>
    <row r="193" spans="1:44" x14ac:dyDescent="0.2">
      <c r="A193" s="39">
        <f>'Industry selection'!C193</f>
        <v>2</v>
      </c>
      <c r="B193" s="143">
        <v>46.5</v>
      </c>
      <c r="C193" s="143" t="s">
        <v>391</v>
      </c>
      <c r="D193" s="2">
        <f>COUNTIF('Ukraine INN'!$B$6:$B$429,'Innovation potential'!$B193)</f>
        <v>0</v>
      </c>
      <c r="E193" s="9" t="str">
        <f>IF($D193&gt;0,SUMIF('Ukraine INN'!$B$6:$B$429,'Innovation potential'!$B193,'Ukraine INN'!D$6:D$429)/$D193,"")</f>
        <v/>
      </c>
      <c r="F193" s="9" t="str">
        <f>IF($D193&gt;0,SUMIF('Ukraine INN'!$B$6:$B$429,'Innovation potential'!$B193,'Ukraine INN'!E$6:E$429)/$D193,"")</f>
        <v/>
      </c>
      <c r="G193" s="9" t="str">
        <f>IF($D193&gt;0,SUMIF('Ukraine INN'!$B$6:$B$429,'Innovation potential'!$B193,'Ukraine INN'!F$6:F$429)/$D193,"")</f>
        <v/>
      </c>
      <c r="H193" s="9" t="str">
        <f>IF($D193&gt;0,SUMIF('Ukraine INN'!$B$6:$B$429,'Innovation potential'!$B193,'Ukraine INN'!G$6:G$429)/$D193,"")</f>
        <v/>
      </c>
      <c r="J193" s="9" t="str">
        <f>IF($D193&gt;0,SUMIF('Ukraine INN'!$B$6:$B$429,'Innovation potential'!$B193,'Ukraine INN'!I$6:I$429)/$D193,"")</f>
        <v/>
      </c>
      <c r="K193" s="9" t="str">
        <f>IF($D193&gt;0,SUMIF('Ukraine INN'!$B$6:$B$429,'Innovation potential'!$B193,'Ukraine INN'!J$6:J$429)/$D193,"")</f>
        <v/>
      </c>
      <c r="L193" s="9" t="str">
        <f>IF($D193&gt;0,SUMIF('Ukraine INN'!$B$6:$B$429,'Innovation potential'!$B193,'Ukraine INN'!K$6:K$429)/$D193,"")</f>
        <v/>
      </c>
      <c r="M193" s="9" t="str">
        <f>IF($D193&gt;0,SUMIF('Ukraine INN'!$B$6:$B$429,'Innovation potential'!$B193,'Ukraine INN'!L$6:L$429)/$D193,"")</f>
        <v/>
      </c>
      <c r="O193" s="2">
        <f>COUNTIF('REGION INN'!$B$6:$B$429,'Innovation potential'!$B193)</f>
        <v>0</v>
      </c>
      <c r="P193" s="9" t="str">
        <f>IF($O193&gt;0,SUMIF('REGION INN'!$B$6:$B$429,'Innovation potential'!$B193,'REGION INN'!D$6:D$429)/$O193,"")</f>
        <v/>
      </c>
      <c r="Q193" s="9" t="str">
        <f>IF($O193&gt;0,SUMIF('REGION INN'!$B$6:$B$429,'Innovation potential'!$B193,'REGION INN'!E$6:E$429)/$O193,"")</f>
        <v/>
      </c>
      <c r="R193" s="9" t="str">
        <f>IF($O193&gt;0,SUMIF('REGION INN'!$B$6:$B$429,'Innovation potential'!$B193,'REGION INN'!F$6:F$429)/$O193,"")</f>
        <v/>
      </c>
      <c r="S193" s="9" t="str">
        <f>IF($O193&gt;0,SUMIF('REGION INN'!$B$6:$B$429,'Innovation potential'!$B193,'REGION INN'!G$6:G$429)/$O193,"")</f>
        <v/>
      </c>
      <c r="U193" s="9" t="str">
        <f>IF($O193&gt;0,SUMIF('REGION INN'!$B$6:$B$429,'Innovation potential'!$B193,'REGION INN'!I$6:I$429)/$O193,"")</f>
        <v/>
      </c>
      <c r="V193" s="9" t="str">
        <f>IF($O193&gt;0,SUMIF('REGION INN'!$B$6:$B$429,'Innovation potential'!$B193,'REGION INN'!J$6:J$429)/$O193,"")</f>
        <v/>
      </c>
      <c r="W193" s="9" t="str">
        <f>IF($O193&gt;0,SUMIF('REGION INN'!$B$6:$B$429,'Innovation potential'!$B193,'REGION INN'!K$6:K$429)/$O193,"")</f>
        <v/>
      </c>
      <c r="X193" s="9" t="str">
        <f>IF($O193&gt;0,SUMIF('REGION INN'!$B$6:$B$429,'Innovation potential'!$B193,'REGION INN'!L$6:L$429)/$O193,"")</f>
        <v/>
      </c>
      <c r="Z193" s="144"/>
      <c r="AA193" s="144"/>
      <c r="AB193" s="144"/>
      <c r="AC193" s="144"/>
      <c r="AE193" s="144"/>
      <c r="AF193" s="144"/>
      <c r="AG193" s="144"/>
      <c r="AH193" s="144"/>
      <c r="AJ193" s="144"/>
      <c r="AK193" s="144"/>
      <c r="AL193" s="144"/>
      <c r="AM193" s="144"/>
      <c r="AO193" s="144"/>
      <c r="AP193" s="144"/>
      <c r="AQ193" s="144"/>
      <c r="AR193" s="144"/>
    </row>
    <row r="194" spans="1:44" x14ac:dyDescent="0.2">
      <c r="A194" s="39">
        <f>'Industry selection'!C194</f>
        <v>2</v>
      </c>
      <c r="B194" s="143">
        <v>46.6</v>
      </c>
      <c r="C194" s="143" t="s">
        <v>393</v>
      </c>
      <c r="D194" s="2">
        <f>COUNTIF('Ukraine INN'!$B$6:$B$429,'Innovation potential'!$B194)</f>
        <v>0</v>
      </c>
      <c r="E194" s="9" t="str">
        <f>IF($D194&gt;0,SUMIF('Ukraine INN'!$B$6:$B$429,'Innovation potential'!$B194,'Ukraine INN'!D$6:D$429)/$D194,"")</f>
        <v/>
      </c>
      <c r="F194" s="9" t="str">
        <f>IF($D194&gt;0,SUMIF('Ukraine INN'!$B$6:$B$429,'Innovation potential'!$B194,'Ukraine INN'!E$6:E$429)/$D194,"")</f>
        <v/>
      </c>
      <c r="G194" s="9" t="str">
        <f>IF($D194&gt;0,SUMIF('Ukraine INN'!$B$6:$B$429,'Innovation potential'!$B194,'Ukraine INN'!F$6:F$429)/$D194,"")</f>
        <v/>
      </c>
      <c r="H194" s="9" t="str">
        <f>IF($D194&gt;0,SUMIF('Ukraine INN'!$B$6:$B$429,'Innovation potential'!$B194,'Ukraine INN'!G$6:G$429)/$D194,"")</f>
        <v/>
      </c>
      <c r="J194" s="9" t="str">
        <f>IF($D194&gt;0,SUMIF('Ukraine INN'!$B$6:$B$429,'Innovation potential'!$B194,'Ukraine INN'!I$6:I$429)/$D194,"")</f>
        <v/>
      </c>
      <c r="K194" s="9" t="str">
        <f>IF($D194&gt;0,SUMIF('Ukraine INN'!$B$6:$B$429,'Innovation potential'!$B194,'Ukraine INN'!J$6:J$429)/$D194,"")</f>
        <v/>
      </c>
      <c r="L194" s="9" t="str">
        <f>IF($D194&gt;0,SUMIF('Ukraine INN'!$B$6:$B$429,'Innovation potential'!$B194,'Ukraine INN'!K$6:K$429)/$D194,"")</f>
        <v/>
      </c>
      <c r="M194" s="9" t="str">
        <f>IF($D194&gt;0,SUMIF('Ukraine INN'!$B$6:$B$429,'Innovation potential'!$B194,'Ukraine INN'!L$6:L$429)/$D194,"")</f>
        <v/>
      </c>
      <c r="O194" s="2">
        <f>COUNTIF('REGION INN'!$B$6:$B$429,'Innovation potential'!$B194)</f>
        <v>0</v>
      </c>
      <c r="P194" s="9" t="str">
        <f>IF($O194&gt;0,SUMIF('REGION INN'!$B$6:$B$429,'Innovation potential'!$B194,'REGION INN'!D$6:D$429)/$O194,"")</f>
        <v/>
      </c>
      <c r="Q194" s="9" t="str">
        <f>IF($O194&gt;0,SUMIF('REGION INN'!$B$6:$B$429,'Innovation potential'!$B194,'REGION INN'!E$6:E$429)/$O194,"")</f>
        <v/>
      </c>
      <c r="R194" s="9" t="str">
        <f>IF($O194&gt;0,SUMIF('REGION INN'!$B$6:$B$429,'Innovation potential'!$B194,'REGION INN'!F$6:F$429)/$O194,"")</f>
        <v/>
      </c>
      <c r="S194" s="9" t="str">
        <f>IF($O194&gt;0,SUMIF('REGION INN'!$B$6:$B$429,'Innovation potential'!$B194,'REGION INN'!G$6:G$429)/$O194,"")</f>
        <v/>
      </c>
      <c r="U194" s="9" t="str">
        <f>IF($O194&gt;0,SUMIF('REGION INN'!$B$6:$B$429,'Innovation potential'!$B194,'REGION INN'!I$6:I$429)/$O194,"")</f>
        <v/>
      </c>
      <c r="V194" s="9" t="str">
        <f>IF($O194&gt;0,SUMIF('REGION INN'!$B$6:$B$429,'Innovation potential'!$B194,'REGION INN'!J$6:J$429)/$O194,"")</f>
        <v/>
      </c>
      <c r="W194" s="9" t="str">
        <f>IF($O194&gt;0,SUMIF('REGION INN'!$B$6:$B$429,'Innovation potential'!$B194,'REGION INN'!K$6:K$429)/$O194,"")</f>
        <v/>
      </c>
      <c r="X194" s="9" t="str">
        <f>IF($O194&gt;0,SUMIF('REGION INN'!$B$6:$B$429,'Innovation potential'!$B194,'REGION INN'!L$6:L$429)/$O194,"")</f>
        <v/>
      </c>
      <c r="Z194" s="144"/>
      <c r="AA194" s="144"/>
      <c r="AB194" s="144"/>
      <c r="AC194" s="144"/>
      <c r="AE194" s="144"/>
      <c r="AF194" s="144"/>
      <c r="AG194" s="144"/>
      <c r="AH194" s="144"/>
      <c r="AJ194" s="144"/>
      <c r="AK194" s="144"/>
      <c r="AL194" s="144"/>
      <c r="AM194" s="144"/>
      <c r="AO194" s="144"/>
      <c r="AP194" s="144"/>
      <c r="AQ194" s="144"/>
      <c r="AR194" s="144"/>
    </row>
    <row r="195" spans="1:44" x14ac:dyDescent="0.2">
      <c r="A195" s="39">
        <f>'Industry selection'!C195</f>
        <v>2</v>
      </c>
      <c r="B195" s="143">
        <v>46.7</v>
      </c>
      <c r="C195" s="143" t="s">
        <v>395</v>
      </c>
      <c r="D195" s="2">
        <f>COUNTIF('Ukraine INN'!$B$6:$B$429,'Innovation potential'!$B195)</f>
        <v>0</v>
      </c>
      <c r="E195" s="9" t="str">
        <f>IF($D195&gt;0,SUMIF('Ukraine INN'!$B$6:$B$429,'Innovation potential'!$B195,'Ukraine INN'!D$6:D$429)/$D195,"")</f>
        <v/>
      </c>
      <c r="F195" s="9" t="str">
        <f>IF($D195&gt;0,SUMIF('Ukraine INN'!$B$6:$B$429,'Innovation potential'!$B195,'Ukraine INN'!E$6:E$429)/$D195,"")</f>
        <v/>
      </c>
      <c r="G195" s="9" t="str">
        <f>IF($D195&gt;0,SUMIF('Ukraine INN'!$B$6:$B$429,'Innovation potential'!$B195,'Ukraine INN'!F$6:F$429)/$D195,"")</f>
        <v/>
      </c>
      <c r="H195" s="9" t="str">
        <f>IF($D195&gt;0,SUMIF('Ukraine INN'!$B$6:$B$429,'Innovation potential'!$B195,'Ukraine INN'!G$6:G$429)/$D195,"")</f>
        <v/>
      </c>
      <c r="J195" s="9" t="str">
        <f>IF($D195&gt;0,SUMIF('Ukraine INN'!$B$6:$B$429,'Innovation potential'!$B195,'Ukraine INN'!I$6:I$429)/$D195,"")</f>
        <v/>
      </c>
      <c r="K195" s="9" t="str">
        <f>IF($D195&gt;0,SUMIF('Ukraine INN'!$B$6:$B$429,'Innovation potential'!$B195,'Ukraine INN'!J$6:J$429)/$D195,"")</f>
        <v/>
      </c>
      <c r="L195" s="9" t="str">
        <f>IF($D195&gt;0,SUMIF('Ukraine INN'!$B$6:$B$429,'Innovation potential'!$B195,'Ukraine INN'!K$6:K$429)/$D195,"")</f>
        <v/>
      </c>
      <c r="M195" s="9" t="str">
        <f>IF($D195&gt;0,SUMIF('Ukraine INN'!$B$6:$B$429,'Innovation potential'!$B195,'Ukraine INN'!L$6:L$429)/$D195,"")</f>
        <v/>
      </c>
      <c r="O195" s="2">
        <f>COUNTIF('REGION INN'!$B$6:$B$429,'Innovation potential'!$B195)</f>
        <v>0</v>
      </c>
      <c r="P195" s="9" t="str">
        <f>IF($O195&gt;0,SUMIF('REGION INN'!$B$6:$B$429,'Innovation potential'!$B195,'REGION INN'!D$6:D$429)/$O195,"")</f>
        <v/>
      </c>
      <c r="Q195" s="9" t="str">
        <f>IF($O195&gt;0,SUMIF('REGION INN'!$B$6:$B$429,'Innovation potential'!$B195,'REGION INN'!E$6:E$429)/$O195,"")</f>
        <v/>
      </c>
      <c r="R195" s="9" t="str">
        <f>IF($O195&gt;0,SUMIF('REGION INN'!$B$6:$B$429,'Innovation potential'!$B195,'REGION INN'!F$6:F$429)/$O195,"")</f>
        <v/>
      </c>
      <c r="S195" s="9" t="str">
        <f>IF($O195&gt;0,SUMIF('REGION INN'!$B$6:$B$429,'Innovation potential'!$B195,'REGION INN'!G$6:G$429)/$O195,"")</f>
        <v/>
      </c>
      <c r="U195" s="9" t="str">
        <f>IF($O195&gt;0,SUMIF('REGION INN'!$B$6:$B$429,'Innovation potential'!$B195,'REGION INN'!I$6:I$429)/$O195,"")</f>
        <v/>
      </c>
      <c r="V195" s="9" t="str">
        <f>IF($O195&gt;0,SUMIF('REGION INN'!$B$6:$B$429,'Innovation potential'!$B195,'REGION INN'!J$6:J$429)/$O195,"")</f>
        <v/>
      </c>
      <c r="W195" s="9" t="str">
        <f>IF($O195&gt;0,SUMIF('REGION INN'!$B$6:$B$429,'Innovation potential'!$B195,'REGION INN'!K$6:K$429)/$O195,"")</f>
        <v/>
      </c>
      <c r="X195" s="9" t="str">
        <f>IF($O195&gt;0,SUMIF('REGION INN'!$B$6:$B$429,'Innovation potential'!$B195,'REGION INN'!L$6:L$429)/$O195,"")</f>
        <v/>
      </c>
      <c r="Z195" s="144"/>
      <c r="AA195" s="144"/>
      <c r="AB195" s="144"/>
      <c r="AC195" s="144"/>
      <c r="AE195" s="144"/>
      <c r="AF195" s="144"/>
      <c r="AG195" s="144"/>
      <c r="AH195" s="144"/>
      <c r="AJ195" s="144"/>
      <c r="AK195" s="144"/>
      <c r="AL195" s="144"/>
      <c r="AM195" s="144"/>
      <c r="AO195" s="144"/>
      <c r="AP195" s="144"/>
      <c r="AQ195" s="144"/>
      <c r="AR195" s="144"/>
    </row>
    <row r="196" spans="1:44" x14ac:dyDescent="0.2">
      <c r="A196" s="39">
        <f>'Industry selection'!C196</f>
        <v>2</v>
      </c>
      <c r="B196" s="143">
        <v>46.9</v>
      </c>
      <c r="C196" s="143" t="s">
        <v>397</v>
      </c>
      <c r="D196" s="2">
        <f>COUNTIF('Ukraine INN'!$B$6:$B$429,'Innovation potential'!$B196)</f>
        <v>0</v>
      </c>
      <c r="E196" s="9" t="str">
        <f>IF($D196&gt;0,SUMIF('Ukraine INN'!$B$6:$B$429,'Innovation potential'!$B196,'Ukraine INN'!D$6:D$429)/$D196,"")</f>
        <v/>
      </c>
      <c r="F196" s="9" t="str">
        <f>IF($D196&gt;0,SUMIF('Ukraine INN'!$B$6:$B$429,'Innovation potential'!$B196,'Ukraine INN'!E$6:E$429)/$D196,"")</f>
        <v/>
      </c>
      <c r="G196" s="9" t="str">
        <f>IF($D196&gt;0,SUMIF('Ukraine INN'!$B$6:$B$429,'Innovation potential'!$B196,'Ukraine INN'!F$6:F$429)/$D196,"")</f>
        <v/>
      </c>
      <c r="H196" s="9" t="str">
        <f>IF($D196&gt;0,SUMIF('Ukraine INN'!$B$6:$B$429,'Innovation potential'!$B196,'Ukraine INN'!G$6:G$429)/$D196,"")</f>
        <v/>
      </c>
      <c r="J196" s="9" t="str">
        <f>IF($D196&gt;0,SUMIF('Ukraine INN'!$B$6:$B$429,'Innovation potential'!$B196,'Ukraine INN'!I$6:I$429)/$D196,"")</f>
        <v/>
      </c>
      <c r="K196" s="9" t="str">
        <f>IF($D196&gt;0,SUMIF('Ukraine INN'!$B$6:$B$429,'Innovation potential'!$B196,'Ukraine INN'!J$6:J$429)/$D196,"")</f>
        <v/>
      </c>
      <c r="L196" s="9" t="str">
        <f>IF($D196&gt;0,SUMIF('Ukraine INN'!$B$6:$B$429,'Innovation potential'!$B196,'Ukraine INN'!K$6:K$429)/$D196,"")</f>
        <v/>
      </c>
      <c r="M196" s="9" t="str">
        <f>IF($D196&gt;0,SUMIF('Ukraine INN'!$B$6:$B$429,'Innovation potential'!$B196,'Ukraine INN'!L$6:L$429)/$D196,"")</f>
        <v/>
      </c>
      <c r="O196" s="2">
        <f>COUNTIF('REGION INN'!$B$6:$B$429,'Innovation potential'!$B196)</f>
        <v>0</v>
      </c>
      <c r="P196" s="9" t="str">
        <f>IF($O196&gt;0,SUMIF('REGION INN'!$B$6:$B$429,'Innovation potential'!$B196,'REGION INN'!D$6:D$429)/$O196,"")</f>
        <v/>
      </c>
      <c r="Q196" s="9" t="str">
        <f>IF($O196&gt;0,SUMIF('REGION INN'!$B$6:$B$429,'Innovation potential'!$B196,'REGION INN'!E$6:E$429)/$O196,"")</f>
        <v/>
      </c>
      <c r="R196" s="9" t="str">
        <f>IF($O196&gt;0,SUMIF('REGION INN'!$B$6:$B$429,'Innovation potential'!$B196,'REGION INN'!F$6:F$429)/$O196,"")</f>
        <v/>
      </c>
      <c r="S196" s="9" t="str">
        <f>IF($O196&gt;0,SUMIF('REGION INN'!$B$6:$B$429,'Innovation potential'!$B196,'REGION INN'!G$6:G$429)/$O196,"")</f>
        <v/>
      </c>
      <c r="U196" s="9" t="str">
        <f>IF($O196&gt;0,SUMIF('REGION INN'!$B$6:$B$429,'Innovation potential'!$B196,'REGION INN'!I$6:I$429)/$O196,"")</f>
        <v/>
      </c>
      <c r="V196" s="9" t="str">
        <f>IF($O196&gt;0,SUMIF('REGION INN'!$B$6:$B$429,'Innovation potential'!$B196,'REGION INN'!J$6:J$429)/$O196,"")</f>
        <v/>
      </c>
      <c r="W196" s="9" t="str">
        <f>IF($O196&gt;0,SUMIF('REGION INN'!$B$6:$B$429,'Innovation potential'!$B196,'REGION INN'!K$6:K$429)/$O196,"")</f>
        <v/>
      </c>
      <c r="X196" s="9" t="str">
        <f>IF($O196&gt;0,SUMIF('REGION INN'!$B$6:$B$429,'Innovation potential'!$B196,'REGION INN'!L$6:L$429)/$O196,"")</f>
        <v/>
      </c>
      <c r="Z196" s="144"/>
      <c r="AA196" s="144"/>
      <c r="AB196" s="144"/>
      <c r="AC196" s="144"/>
      <c r="AE196" s="144"/>
      <c r="AF196" s="144"/>
      <c r="AG196" s="144"/>
      <c r="AH196" s="144"/>
      <c r="AJ196" s="144"/>
      <c r="AK196" s="144"/>
      <c r="AL196" s="144"/>
      <c r="AM196" s="144"/>
      <c r="AO196" s="144"/>
      <c r="AP196" s="144"/>
      <c r="AQ196" s="144"/>
      <c r="AR196" s="144"/>
    </row>
    <row r="197" spans="1:44" x14ac:dyDescent="0.2">
      <c r="A197" s="39" t="str">
        <f>'Industry selection'!C197</f>
        <v/>
      </c>
      <c r="B197" s="143">
        <v>47</v>
      </c>
      <c r="C197" s="143" t="s">
        <v>399</v>
      </c>
      <c r="D197" s="2">
        <f>COUNTIF('Ukraine INN'!$B$6:$B$429,'Innovation potential'!$B197)</f>
        <v>0</v>
      </c>
      <c r="E197" s="9" t="str">
        <f>IF($D197&gt;0,SUMIF('Ukraine INN'!$B$6:$B$429,'Innovation potential'!$B197,'Ukraine INN'!D$6:D$429)/$D197,"")</f>
        <v/>
      </c>
      <c r="F197" s="9" t="str">
        <f>IF($D197&gt;0,SUMIF('Ukraine INN'!$B$6:$B$429,'Innovation potential'!$B197,'Ukraine INN'!E$6:E$429)/$D197,"")</f>
        <v/>
      </c>
      <c r="G197" s="9" t="str">
        <f>IF($D197&gt;0,SUMIF('Ukraine INN'!$B$6:$B$429,'Innovation potential'!$B197,'Ukraine INN'!F$6:F$429)/$D197,"")</f>
        <v/>
      </c>
      <c r="H197" s="9" t="str">
        <f>IF($D197&gt;0,SUMIF('Ukraine INN'!$B$6:$B$429,'Innovation potential'!$B197,'Ukraine INN'!G$6:G$429)/$D197,"")</f>
        <v/>
      </c>
      <c r="J197" s="9" t="str">
        <f>IF($D197&gt;0,SUMIF('Ukraine INN'!$B$6:$B$429,'Innovation potential'!$B197,'Ukraine INN'!I$6:I$429)/$D197,"")</f>
        <v/>
      </c>
      <c r="K197" s="9" t="str">
        <f>IF($D197&gt;0,SUMIF('Ukraine INN'!$B$6:$B$429,'Innovation potential'!$B197,'Ukraine INN'!J$6:J$429)/$D197,"")</f>
        <v/>
      </c>
      <c r="L197" s="9" t="str">
        <f>IF($D197&gt;0,SUMIF('Ukraine INN'!$B$6:$B$429,'Innovation potential'!$B197,'Ukraine INN'!K$6:K$429)/$D197,"")</f>
        <v/>
      </c>
      <c r="M197" s="9" t="str">
        <f>IF($D197&gt;0,SUMIF('Ukraine INN'!$B$6:$B$429,'Innovation potential'!$B197,'Ukraine INN'!L$6:L$429)/$D197,"")</f>
        <v/>
      </c>
      <c r="O197" s="2">
        <f>COUNTIF('REGION INN'!$B$6:$B$429,'Innovation potential'!$B197)</f>
        <v>0</v>
      </c>
      <c r="P197" s="9" t="str">
        <f>IF($O197&gt;0,SUMIF('REGION INN'!$B$6:$B$429,'Innovation potential'!$B197,'REGION INN'!D$6:D$429)/$O197,"")</f>
        <v/>
      </c>
      <c r="Q197" s="9" t="str">
        <f>IF($O197&gt;0,SUMIF('REGION INN'!$B$6:$B$429,'Innovation potential'!$B197,'REGION INN'!E$6:E$429)/$O197,"")</f>
        <v/>
      </c>
      <c r="R197" s="9" t="str">
        <f>IF($O197&gt;0,SUMIF('REGION INN'!$B$6:$B$429,'Innovation potential'!$B197,'REGION INN'!F$6:F$429)/$O197,"")</f>
        <v/>
      </c>
      <c r="S197" s="9" t="str">
        <f>IF($O197&gt;0,SUMIF('REGION INN'!$B$6:$B$429,'Innovation potential'!$B197,'REGION INN'!G$6:G$429)/$O197,"")</f>
        <v/>
      </c>
      <c r="U197" s="9" t="str">
        <f>IF($O197&gt;0,SUMIF('REGION INN'!$B$6:$B$429,'Innovation potential'!$B197,'REGION INN'!I$6:I$429)/$O197,"")</f>
        <v/>
      </c>
      <c r="V197" s="9" t="str">
        <f>IF($O197&gt;0,SUMIF('REGION INN'!$B$6:$B$429,'Innovation potential'!$B197,'REGION INN'!J$6:J$429)/$O197,"")</f>
        <v/>
      </c>
      <c r="W197" s="9" t="str">
        <f>IF($O197&gt;0,SUMIF('REGION INN'!$B$6:$B$429,'Innovation potential'!$B197,'REGION INN'!K$6:K$429)/$O197,"")</f>
        <v/>
      </c>
      <c r="X197" s="9" t="str">
        <f>IF($O197&gt;0,SUMIF('REGION INN'!$B$6:$B$429,'Innovation potential'!$B197,'REGION INN'!L$6:L$429)/$O197,"")</f>
        <v/>
      </c>
      <c r="Z197" s="144"/>
      <c r="AA197" s="144"/>
      <c r="AB197" s="144"/>
      <c r="AC197" s="144"/>
      <c r="AE197" s="144"/>
      <c r="AF197" s="144"/>
      <c r="AG197" s="144"/>
      <c r="AH197" s="144"/>
      <c r="AJ197" s="144"/>
      <c r="AK197" s="144"/>
      <c r="AL197" s="144"/>
      <c r="AM197" s="144"/>
      <c r="AO197" s="144"/>
      <c r="AP197" s="144"/>
      <c r="AQ197" s="144"/>
      <c r="AR197" s="144"/>
    </row>
    <row r="198" spans="1:44" x14ac:dyDescent="0.2">
      <c r="A198" s="39">
        <f>'Industry selection'!C198</f>
        <v>2</v>
      </c>
      <c r="B198" s="143">
        <v>47.1</v>
      </c>
      <c r="C198" s="143" t="s">
        <v>401</v>
      </c>
      <c r="D198" s="2">
        <f>COUNTIF('Ukraine INN'!$B$6:$B$429,'Innovation potential'!$B198)</f>
        <v>0</v>
      </c>
      <c r="E198" s="9" t="str">
        <f>IF($D198&gt;0,SUMIF('Ukraine INN'!$B$6:$B$429,'Innovation potential'!$B198,'Ukraine INN'!D$6:D$429)/$D198,"")</f>
        <v/>
      </c>
      <c r="F198" s="9" t="str">
        <f>IF($D198&gt;0,SUMIF('Ukraine INN'!$B$6:$B$429,'Innovation potential'!$B198,'Ukraine INN'!E$6:E$429)/$D198,"")</f>
        <v/>
      </c>
      <c r="G198" s="9" t="str">
        <f>IF($D198&gt;0,SUMIF('Ukraine INN'!$B$6:$B$429,'Innovation potential'!$B198,'Ukraine INN'!F$6:F$429)/$D198,"")</f>
        <v/>
      </c>
      <c r="H198" s="9" t="str">
        <f>IF($D198&gt;0,SUMIF('Ukraine INN'!$B$6:$B$429,'Innovation potential'!$B198,'Ukraine INN'!G$6:G$429)/$D198,"")</f>
        <v/>
      </c>
      <c r="J198" s="9" t="str">
        <f>IF($D198&gt;0,SUMIF('Ukraine INN'!$B$6:$B$429,'Innovation potential'!$B198,'Ukraine INN'!I$6:I$429)/$D198,"")</f>
        <v/>
      </c>
      <c r="K198" s="9" t="str">
        <f>IF($D198&gt;0,SUMIF('Ukraine INN'!$B$6:$B$429,'Innovation potential'!$B198,'Ukraine INN'!J$6:J$429)/$D198,"")</f>
        <v/>
      </c>
      <c r="L198" s="9" t="str">
        <f>IF($D198&gt;0,SUMIF('Ukraine INN'!$B$6:$B$429,'Innovation potential'!$B198,'Ukraine INN'!K$6:K$429)/$D198,"")</f>
        <v/>
      </c>
      <c r="M198" s="9" t="str">
        <f>IF($D198&gt;0,SUMIF('Ukraine INN'!$B$6:$B$429,'Innovation potential'!$B198,'Ukraine INN'!L$6:L$429)/$D198,"")</f>
        <v/>
      </c>
      <c r="O198" s="2">
        <f>COUNTIF('REGION INN'!$B$6:$B$429,'Innovation potential'!$B198)</f>
        <v>0</v>
      </c>
      <c r="P198" s="9" t="str">
        <f>IF($O198&gt;0,SUMIF('REGION INN'!$B$6:$B$429,'Innovation potential'!$B198,'REGION INN'!D$6:D$429)/$O198,"")</f>
        <v/>
      </c>
      <c r="Q198" s="9" t="str">
        <f>IF($O198&gt;0,SUMIF('REGION INN'!$B$6:$B$429,'Innovation potential'!$B198,'REGION INN'!E$6:E$429)/$O198,"")</f>
        <v/>
      </c>
      <c r="R198" s="9" t="str">
        <f>IF($O198&gt;0,SUMIF('REGION INN'!$B$6:$B$429,'Innovation potential'!$B198,'REGION INN'!F$6:F$429)/$O198,"")</f>
        <v/>
      </c>
      <c r="S198" s="9" t="str">
        <f>IF($O198&gt;0,SUMIF('REGION INN'!$B$6:$B$429,'Innovation potential'!$B198,'REGION INN'!G$6:G$429)/$O198,"")</f>
        <v/>
      </c>
      <c r="U198" s="9" t="str">
        <f>IF($O198&gt;0,SUMIF('REGION INN'!$B$6:$B$429,'Innovation potential'!$B198,'REGION INN'!I$6:I$429)/$O198,"")</f>
        <v/>
      </c>
      <c r="V198" s="9" t="str">
        <f>IF($O198&gt;0,SUMIF('REGION INN'!$B$6:$B$429,'Innovation potential'!$B198,'REGION INN'!J$6:J$429)/$O198,"")</f>
        <v/>
      </c>
      <c r="W198" s="9" t="str">
        <f>IF($O198&gt;0,SUMIF('REGION INN'!$B$6:$B$429,'Innovation potential'!$B198,'REGION INN'!K$6:K$429)/$O198,"")</f>
        <v/>
      </c>
      <c r="X198" s="9" t="str">
        <f>IF($O198&gt;0,SUMIF('REGION INN'!$B$6:$B$429,'Innovation potential'!$B198,'REGION INN'!L$6:L$429)/$O198,"")</f>
        <v/>
      </c>
      <c r="Z198" s="144"/>
      <c r="AA198" s="144"/>
      <c r="AB198" s="144"/>
      <c r="AC198" s="144"/>
      <c r="AE198" s="144"/>
      <c r="AF198" s="144"/>
      <c r="AG198" s="144"/>
      <c r="AH198" s="144"/>
      <c r="AJ198" s="144"/>
      <c r="AK198" s="144"/>
      <c r="AL198" s="144"/>
      <c r="AM198" s="144"/>
      <c r="AO198" s="144"/>
      <c r="AP198" s="144"/>
      <c r="AQ198" s="144"/>
      <c r="AR198" s="144"/>
    </row>
    <row r="199" spans="1:44" x14ac:dyDescent="0.2">
      <c r="A199" s="39">
        <f>'Industry selection'!C199</f>
        <v>2</v>
      </c>
      <c r="B199" s="143">
        <v>47.2</v>
      </c>
      <c r="C199" s="143" t="s">
        <v>403</v>
      </c>
      <c r="D199" s="2">
        <f>COUNTIF('Ukraine INN'!$B$6:$B$429,'Innovation potential'!$B199)</f>
        <v>0</v>
      </c>
      <c r="E199" s="9" t="str">
        <f>IF($D199&gt;0,SUMIF('Ukraine INN'!$B$6:$B$429,'Innovation potential'!$B199,'Ukraine INN'!D$6:D$429)/$D199,"")</f>
        <v/>
      </c>
      <c r="F199" s="9" t="str">
        <f>IF($D199&gt;0,SUMIF('Ukraine INN'!$B$6:$B$429,'Innovation potential'!$B199,'Ukraine INN'!E$6:E$429)/$D199,"")</f>
        <v/>
      </c>
      <c r="G199" s="9" t="str">
        <f>IF($D199&gt;0,SUMIF('Ukraine INN'!$B$6:$B$429,'Innovation potential'!$B199,'Ukraine INN'!F$6:F$429)/$D199,"")</f>
        <v/>
      </c>
      <c r="H199" s="9" t="str">
        <f>IF($D199&gt;0,SUMIF('Ukraine INN'!$B$6:$B$429,'Innovation potential'!$B199,'Ukraine INN'!G$6:G$429)/$D199,"")</f>
        <v/>
      </c>
      <c r="J199" s="9" t="str">
        <f>IF($D199&gt;0,SUMIF('Ukraine INN'!$B$6:$B$429,'Innovation potential'!$B199,'Ukraine INN'!I$6:I$429)/$D199,"")</f>
        <v/>
      </c>
      <c r="K199" s="9" t="str">
        <f>IF($D199&gt;0,SUMIF('Ukraine INN'!$B$6:$B$429,'Innovation potential'!$B199,'Ukraine INN'!J$6:J$429)/$D199,"")</f>
        <v/>
      </c>
      <c r="L199" s="9" t="str">
        <f>IF($D199&gt;0,SUMIF('Ukraine INN'!$B$6:$B$429,'Innovation potential'!$B199,'Ukraine INN'!K$6:K$429)/$D199,"")</f>
        <v/>
      </c>
      <c r="M199" s="9" t="str">
        <f>IF($D199&gt;0,SUMIF('Ukraine INN'!$B$6:$B$429,'Innovation potential'!$B199,'Ukraine INN'!L$6:L$429)/$D199,"")</f>
        <v/>
      </c>
      <c r="O199" s="2">
        <f>COUNTIF('REGION INN'!$B$6:$B$429,'Innovation potential'!$B199)</f>
        <v>0</v>
      </c>
      <c r="P199" s="9" t="str">
        <f>IF($O199&gt;0,SUMIF('REGION INN'!$B$6:$B$429,'Innovation potential'!$B199,'REGION INN'!D$6:D$429)/$O199,"")</f>
        <v/>
      </c>
      <c r="Q199" s="9" t="str">
        <f>IF($O199&gt;0,SUMIF('REGION INN'!$B$6:$B$429,'Innovation potential'!$B199,'REGION INN'!E$6:E$429)/$O199,"")</f>
        <v/>
      </c>
      <c r="R199" s="9" t="str">
        <f>IF($O199&gt;0,SUMIF('REGION INN'!$B$6:$B$429,'Innovation potential'!$B199,'REGION INN'!F$6:F$429)/$O199,"")</f>
        <v/>
      </c>
      <c r="S199" s="9" t="str">
        <f>IF($O199&gt;0,SUMIF('REGION INN'!$B$6:$B$429,'Innovation potential'!$B199,'REGION INN'!G$6:G$429)/$O199,"")</f>
        <v/>
      </c>
      <c r="U199" s="9" t="str">
        <f>IF($O199&gt;0,SUMIF('REGION INN'!$B$6:$B$429,'Innovation potential'!$B199,'REGION INN'!I$6:I$429)/$O199,"")</f>
        <v/>
      </c>
      <c r="V199" s="9" t="str">
        <f>IF($O199&gt;0,SUMIF('REGION INN'!$B$6:$B$429,'Innovation potential'!$B199,'REGION INN'!J$6:J$429)/$O199,"")</f>
        <v/>
      </c>
      <c r="W199" s="9" t="str">
        <f>IF($O199&gt;0,SUMIF('REGION INN'!$B$6:$B$429,'Innovation potential'!$B199,'REGION INN'!K$6:K$429)/$O199,"")</f>
        <v/>
      </c>
      <c r="X199" s="9" t="str">
        <f>IF($O199&gt;0,SUMIF('REGION INN'!$B$6:$B$429,'Innovation potential'!$B199,'REGION INN'!L$6:L$429)/$O199,"")</f>
        <v/>
      </c>
      <c r="Z199" s="144"/>
      <c r="AA199" s="144"/>
      <c r="AB199" s="144"/>
      <c r="AC199" s="144"/>
      <c r="AE199" s="144"/>
      <c r="AF199" s="144"/>
      <c r="AG199" s="144"/>
      <c r="AH199" s="144"/>
      <c r="AJ199" s="144"/>
      <c r="AK199" s="144"/>
      <c r="AL199" s="144"/>
      <c r="AM199" s="144"/>
      <c r="AO199" s="144"/>
      <c r="AP199" s="144"/>
      <c r="AQ199" s="144"/>
      <c r="AR199" s="144"/>
    </row>
    <row r="200" spans="1:44" x14ac:dyDescent="0.2">
      <c r="A200" s="39">
        <f>'Industry selection'!C200</f>
        <v>2</v>
      </c>
      <c r="B200" s="143">
        <v>47.3</v>
      </c>
      <c r="C200" s="143" t="s">
        <v>405</v>
      </c>
      <c r="D200" s="2">
        <f>COUNTIF('Ukraine INN'!$B$6:$B$429,'Innovation potential'!$B200)</f>
        <v>0</v>
      </c>
      <c r="E200" s="9" t="str">
        <f>IF($D200&gt;0,SUMIF('Ukraine INN'!$B$6:$B$429,'Innovation potential'!$B200,'Ukraine INN'!D$6:D$429)/$D200,"")</f>
        <v/>
      </c>
      <c r="F200" s="9" t="str">
        <f>IF($D200&gt;0,SUMIF('Ukraine INN'!$B$6:$B$429,'Innovation potential'!$B200,'Ukraine INN'!E$6:E$429)/$D200,"")</f>
        <v/>
      </c>
      <c r="G200" s="9" t="str">
        <f>IF($D200&gt;0,SUMIF('Ukraine INN'!$B$6:$B$429,'Innovation potential'!$B200,'Ukraine INN'!F$6:F$429)/$D200,"")</f>
        <v/>
      </c>
      <c r="H200" s="9" t="str">
        <f>IF($D200&gt;0,SUMIF('Ukraine INN'!$B$6:$B$429,'Innovation potential'!$B200,'Ukraine INN'!G$6:G$429)/$D200,"")</f>
        <v/>
      </c>
      <c r="J200" s="9" t="str">
        <f>IF($D200&gt;0,SUMIF('Ukraine INN'!$B$6:$B$429,'Innovation potential'!$B200,'Ukraine INN'!I$6:I$429)/$D200,"")</f>
        <v/>
      </c>
      <c r="K200" s="9" t="str">
        <f>IF($D200&gt;0,SUMIF('Ukraine INN'!$B$6:$B$429,'Innovation potential'!$B200,'Ukraine INN'!J$6:J$429)/$D200,"")</f>
        <v/>
      </c>
      <c r="L200" s="9" t="str">
        <f>IF($D200&gt;0,SUMIF('Ukraine INN'!$B$6:$B$429,'Innovation potential'!$B200,'Ukraine INN'!K$6:K$429)/$D200,"")</f>
        <v/>
      </c>
      <c r="M200" s="9" t="str">
        <f>IF($D200&gt;0,SUMIF('Ukraine INN'!$B$6:$B$429,'Innovation potential'!$B200,'Ukraine INN'!L$6:L$429)/$D200,"")</f>
        <v/>
      </c>
      <c r="O200" s="2">
        <f>COUNTIF('REGION INN'!$B$6:$B$429,'Innovation potential'!$B200)</f>
        <v>0</v>
      </c>
      <c r="P200" s="9" t="str">
        <f>IF($O200&gt;0,SUMIF('REGION INN'!$B$6:$B$429,'Innovation potential'!$B200,'REGION INN'!D$6:D$429)/$O200,"")</f>
        <v/>
      </c>
      <c r="Q200" s="9" t="str">
        <f>IF($O200&gt;0,SUMIF('REGION INN'!$B$6:$B$429,'Innovation potential'!$B200,'REGION INN'!E$6:E$429)/$O200,"")</f>
        <v/>
      </c>
      <c r="R200" s="9" t="str">
        <f>IF($O200&gt;0,SUMIF('REGION INN'!$B$6:$B$429,'Innovation potential'!$B200,'REGION INN'!F$6:F$429)/$O200,"")</f>
        <v/>
      </c>
      <c r="S200" s="9" t="str">
        <f>IF($O200&gt;0,SUMIF('REGION INN'!$B$6:$B$429,'Innovation potential'!$B200,'REGION INN'!G$6:G$429)/$O200,"")</f>
        <v/>
      </c>
      <c r="U200" s="9" t="str">
        <f>IF($O200&gt;0,SUMIF('REGION INN'!$B$6:$B$429,'Innovation potential'!$B200,'REGION INN'!I$6:I$429)/$O200,"")</f>
        <v/>
      </c>
      <c r="V200" s="9" t="str">
        <f>IF($O200&gt;0,SUMIF('REGION INN'!$B$6:$B$429,'Innovation potential'!$B200,'REGION INN'!J$6:J$429)/$O200,"")</f>
        <v/>
      </c>
      <c r="W200" s="9" t="str">
        <f>IF($O200&gt;0,SUMIF('REGION INN'!$B$6:$B$429,'Innovation potential'!$B200,'REGION INN'!K$6:K$429)/$O200,"")</f>
        <v/>
      </c>
      <c r="X200" s="9" t="str">
        <f>IF($O200&gt;0,SUMIF('REGION INN'!$B$6:$B$429,'Innovation potential'!$B200,'REGION INN'!L$6:L$429)/$O200,"")</f>
        <v/>
      </c>
      <c r="Z200" s="144"/>
      <c r="AA200" s="144"/>
      <c r="AB200" s="144"/>
      <c r="AC200" s="144"/>
      <c r="AE200" s="144"/>
      <c r="AF200" s="144"/>
      <c r="AG200" s="144"/>
      <c r="AH200" s="144"/>
      <c r="AJ200" s="144"/>
      <c r="AK200" s="144"/>
      <c r="AL200" s="144"/>
      <c r="AM200" s="144"/>
      <c r="AO200" s="144"/>
      <c r="AP200" s="144"/>
      <c r="AQ200" s="144"/>
      <c r="AR200" s="144"/>
    </row>
    <row r="201" spans="1:44" x14ac:dyDescent="0.2">
      <c r="A201" s="39">
        <f>'Industry selection'!C201</f>
        <v>2</v>
      </c>
      <c r="B201" s="143">
        <v>47.4</v>
      </c>
      <c r="C201" s="143" t="s">
        <v>407</v>
      </c>
      <c r="D201" s="2">
        <f>COUNTIF('Ukraine INN'!$B$6:$B$429,'Innovation potential'!$B201)</f>
        <v>0</v>
      </c>
      <c r="E201" s="9" t="str">
        <f>IF($D201&gt;0,SUMIF('Ukraine INN'!$B$6:$B$429,'Innovation potential'!$B201,'Ukraine INN'!D$6:D$429)/$D201,"")</f>
        <v/>
      </c>
      <c r="F201" s="9" t="str">
        <f>IF($D201&gt;0,SUMIF('Ukraine INN'!$B$6:$B$429,'Innovation potential'!$B201,'Ukraine INN'!E$6:E$429)/$D201,"")</f>
        <v/>
      </c>
      <c r="G201" s="9" t="str">
        <f>IF($D201&gt;0,SUMIF('Ukraine INN'!$B$6:$B$429,'Innovation potential'!$B201,'Ukraine INN'!F$6:F$429)/$D201,"")</f>
        <v/>
      </c>
      <c r="H201" s="9" t="str">
        <f>IF($D201&gt;0,SUMIF('Ukraine INN'!$B$6:$B$429,'Innovation potential'!$B201,'Ukraine INN'!G$6:G$429)/$D201,"")</f>
        <v/>
      </c>
      <c r="J201" s="9" t="str">
        <f>IF($D201&gt;0,SUMIF('Ukraine INN'!$B$6:$B$429,'Innovation potential'!$B201,'Ukraine INN'!I$6:I$429)/$D201,"")</f>
        <v/>
      </c>
      <c r="K201" s="9" t="str">
        <f>IF($D201&gt;0,SUMIF('Ukraine INN'!$B$6:$B$429,'Innovation potential'!$B201,'Ukraine INN'!J$6:J$429)/$D201,"")</f>
        <v/>
      </c>
      <c r="L201" s="9" t="str">
        <f>IF($D201&gt;0,SUMIF('Ukraine INN'!$B$6:$B$429,'Innovation potential'!$B201,'Ukraine INN'!K$6:K$429)/$D201,"")</f>
        <v/>
      </c>
      <c r="M201" s="9" t="str">
        <f>IF($D201&gt;0,SUMIF('Ukraine INN'!$B$6:$B$429,'Innovation potential'!$B201,'Ukraine INN'!L$6:L$429)/$D201,"")</f>
        <v/>
      </c>
      <c r="O201" s="2">
        <f>COUNTIF('REGION INN'!$B$6:$B$429,'Innovation potential'!$B201)</f>
        <v>0</v>
      </c>
      <c r="P201" s="9" t="str">
        <f>IF($O201&gt;0,SUMIF('REGION INN'!$B$6:$B$429,'Innovation potential'!$B201,'REGION INN'!D$6:D$429)/$O201,"")</f>
        <v/>
      </c>
      <c r="Q201" s="9" t="str">
        <f>IF($O201&gt;0,SUMIF('REGION INN'!$B$6:$B$429,'Innovation potential'!$B201,'REGION INN'!E$6:E$429)/$O201,"")</f>
        <v/>
      </c>
      <c r="R201" s="9" t="str">
        <f>IF($O201&gt;0,SUMIF('REGION INN'!$B$6:$B$429,'Innovation potential'!$B201,'REGION INN'!F$6:F$429)/$O201,"")</f>
        <v/>
      </c>
      <c r="S201" s="9" t="str">
        <f>IF($O201&gt;0,SUMIF('REGION INN'!$B$6:$B$429,'Innovation potential'!$B201,'REGION INN'!G$6:G$429)/$O201,"")</f>
        <v/>
      </c>
      <c r="U201" s="9" t="str">
        <f>IF($O201&gt;0,SUMIF('REGION INN'!$B$6:$B$429,'Innovation potential'!$B201,'REGION INN'!I$6:I$429)/$O201,"")</f>
        <v/>
      </c>
      <c r="V201" s="9" t="str">
        <f>IF($O201&gt;0,SUMIF('REGION INN'!$B$6:$B$429,'Innovation potential'!$B201,'REGION INN'!J$6:J$429)/$O201,"")</f>
        <v/>
      </c>
      <c r="W201" s="9" t="str">
        <f>IF($O201&gt;0,SUMIF('REGION INN'!$B$6:$B$429,'Innovation potential'!$B201,'REGION INN'!K$6:K$429)/$O201,"")</f>
        <v/>
      </c>
      <c r="X201" s="9" t="str">
        <f>IF($O201&gt;0,SUMIF('REGION INN'!$B$6:$B$429,'Innovation potential'!$B201,'REGION INN'!L$6:L$429)/$O201,"")</f>
        <v/>
      </c>
      <c r="Z201" s="144"/>
      <c r="AA201" s="144"/>
      <c r="AB201" s="144"/>
      <c r="AC201" s="144"/>
      <c r="AE201" s="144"/>
      <c r="AF201" s="144"/>
      <c r="AG201" s="144"/>
      <c r="AH201" s="144"/>
      <c r="AJ201" s="144"/>
      <c r="AK201" s="144"/>
      <c r="AL201" s="144"/>
      <c r="AM201" s="144"/>
      <c r="AO201" s="144"/>
      <c r="AP201" s="144"/>
      <c r="AQ201" s="144"/>
      <c r="AR201" s="144"/>
    </row>
    <row r="202" spans="1:44" x14ac:dyDescent="0.2">
      <c r="A202" s="39">
        <f>'Industry selection'!C202</f>
        <v>2</v>
      </c>
      <c r="B202" s="143">
        <v>47.5</v>
      </c>
      <c r="C202" s="143" t="s">
        <v>409</v>
      </c>
      <c r="D202" s="2">
        <f>COUNTIF('Ukraine INN'!$B$6:$B$429,'Innovation potential'!$B202)</f>
        <v>0</v>
      </c>
      <c r="E202" s="9" t="str">
        <f>IF($D202&gt;0,SUMIF('Ukraine INN'!$B$6:$B$429,'Innovation potential'!$B202,'Ukraine INN'!D$6:D$429)/$D202,"")</f>
        <v/>
      </c>
      <c r="F202" s="9" t="str">
        <f>IF($D202&gt;0,SUMIF('Ukraine INN'!$B$6:$B$429,'Innovation potential'!$B202,'Ukraine INN'!E$6:E$429)/$D202,"")</f>
        <v/>
      </c>
      <c r="G202" s="9" t="str">
        <f>IF($D202&gt;0,SUMIF('Ukraine INN'!$B$6:$B$429,'Innovation potential'!$B202,'Ukraine INN'!F$6:F$429)/$D202,"")</f>
        <v/>
      </c>
      <c r="H202" s="9" t="str">
        <f>IF($D202&gt;0,SUMIF('Ukraine INN'!$B$6:$B$429,'Innovation potential'!$B202,'Ukraine INN'!G$6:G$429)/$D202,"")</f>
        <v/>
      </c>
      <c r="J202" s="9" t="str">
        <f>IF($D202&gt;0,SUMIF('Ukraine INN'!$B$6:$B$429,'Innovation potential'!$B202,'Ukraine INN'!I$6:I$429)/$D202,"")</f>
        <v/>
      </c>
      <c r="K202" s="9" t="str">
        <f>IF($D202&gt;0,SUMIF('Ukraine INN'!$B$6:$B$429,'Innovation potential'!$B202,'Ukraine INN'!J$6:J$429)/$D202,"")</f>
        <v/>
      </c>
      <c r="L202" s="9" t="str">
        <f>IF($D202&gt;0,SUMIF('Ukraine INN'!$B$6:$B$429,'Innovation potential'!$B202,'Ukraine INN'!K$6:K$429)/$D202,"")</f>
        <v/>
      </c>
      <c r="M202" s="9" t="str">
        <f>IF($D202&gt;0,SUMIF('Ukraine INN'!$B$6:$B$429,'Innovation potential'!$B202,'Ukraine INN'!L$6:L$429)/$D202,"")</f>
        <v/>
      </c>
      <c r="O202" s="2">
        <f>COUNTIF('REGION INN'!$B$6:$B$429,'Innovation potential'!$B202)</f>
        <v>0</v>
      </c>
      <c r="P202" s="9" t="str">
        <f>IF($O202&gt;0,SUMIF('REGION INN'!$B$6:$B$429,'Innovation potential'!$B202,'REGION INN'!D$6:D$429)/$O202,"")</f>
        <v/>
      </c>
      <c r="Q202" s="9" t="str">
        <f>IF($O202&gt;0,SUMIF('REGION INN'!$B$6:$B$429,'Innovation potential'!$B202,'REGION INN'!E$6:E$429)/$O202,"")</f>
        <v/>
      </c>
      <c r="R202" s="9" t="str">
        <f>IF($O202&gt;0,SUMIF('REGION INN'!$B$6:$B$429,'Innovation potential'!$B202,'REGION INN'!F$6:F$429)/$O202,"")</f>
        <v/>
      </c>
      <c r="S202" s="9" t="str">
        <f>IF($O202&gt;0,SUMIF('REGION INN'!$B$6:$B$429,'Innovation potential'!$B202,'REGION INN'!G$6:G$429)/$O202,"")</f>
        <v/>
      </c>
      <c r="U202" s="9" t="str">
        <f>IF($O202&gt;0,SUMIF('REGION INN'!$B$6:$B$429,'Innovation potential'!$B202,'REGION INN'!I$6:I$429)/$O202,"")</f>
        <v/>
      </c>
      <c r="V202" s="9" t="str">
        <f>IF($O202&gt;0,SUMIF('REGION INN'!$B$6:$B$429,'Innovation potential'!$B202,'REGION INN'!J$6:J$429)/$O202,"")</f>
        <v/>
      </c>
      <c r="W202" s="9" t="str">
        <f>IF($O202&gt;0,SUMIF('REGION INN'!$B$6:$B$429,'Innovation potential'!$B202,'REGION INN'!K$6:K$429)/$O202,"")</f>
        <v/>
      </c>
      <c r="X202" s="9" t="str">
        <f>IF($O202&gt;0,SUMIF('REGION INN'!$B$6:$B$429,'Innovation potential'!$B202,'REGION INN'!L$6:L$429)/$O202,"")</f>
        <v/>
      </c>
      <c r="Z202" s="144"/>
      <c r="AA202" s="144"/>
      <c r="AB202" s="144"/>
      <c r="AC202" s="144"/>
      <c r="AE202" s="144"/>
      <c r="AF202" s="144"/>
      <c r="AG202" s="144"/>
      <c r="AH202" s="144"/>
      <c r="AJ202" s="144"/>
      <c r="AK202" s="144"/>
      <c r="AL202" s="144"/>
      <c r="AM202" s="144"/>
      <c r="AO202" s="144"/>
      <c r="AP202" s="144"/>
      <c r="AQ202" s="144"/>
      <c r="AR202" s="144"/>
    </row>
    <row r="203" spans="1:44" x14ac:dyDescent="0.2">
      <c r="A203" s="39">
        <f>'Industry selection'!C203</f>
        <v>2</v>
      </c>
      <c r="B203" s="143">
        <v>47.6</v>
      </c>
      <c r="C203" s="143" t="s">
        <v>411</v>
      </c>
      <c r="D203" s="2">
        <f>COUNTIF('Ukraine INN'!$B$6:$B$429,'Innovation potential'!$B203)</f>
        <v>0</v>
      </c>
      <c r="E203" s="9" t="str">
        <f>IF($D203&gt;0,SUMIF('Ukraine INN'!$B$6:$B$429,'Innovation potential'!$B203,'Ukraine INN'!D$6:D$429)/$D203,"")</f>
        <v/>
      </c>
      <c r="F203" s="9" t="str">
        <f>IF($D203&gt;0,SUMIF('Ukraine INN'!$B$6:$B$429,'Innovation potential'!$B203,'Ukraine INN'!E$6:E$429)/$D203,"")</f>
        <v/>
      </c>
      <c r="G203" s="9" t="str">
        <f>IF($D203&gt;0,SUMIF('Ukraine INN'!$B$6:$B$429,'Innovation potential'!$B203,'Ukraine INN'!F$6:F$429)/$D203,"")</f>
        <v/>
      </c>
      <c r="H203" s="9" t="str">
        <f>IF($D203&gt;0,SUMIF('Ukraine INN'!$B$6:$B$429,'Innovation potential'!$B203,'Ukraine INN'!G$6:G$429)/$D203,"")</f>
        <v/>
      </c>
      <c r="J203" s="9" t="str">
        <f>IF($D203&gt;0,SUMIF('Ukraine INN'!$B$6:$B$429,'Innovation potential'!$B203,'Ukraine INN'!I$6:I$429)/$D203,"")</f>
        <v/>
      </c>
      <c r="K203" s="9" t="str">
        <f>IF($D203&gt;0,SUMIF('Ukraine INN'!$B$6:$B$429,'Innovation potential'!$B203,'Ukraine INN'!J$6:J$429)/$D203,"")</f>
        <v/>
      </c>
      <c r="L203" s="9" t="str">
        <f>IF($D203&gt;0,SUMIF('Ukraine INN'!$B$6:$B$429,'Innovation potential'!$B203,'Ukraine INN'!K$6:K$429)/$D203,"")</f>
        <v/>
      </c>
      <c r="M203" s="9" t="str">
        <f>IF($D203&gt;0,SUMIF('Ukraine INN'!$B$6:$B$429,'Innovation potential'!$B203,'Ukraine INN'!L$6:L$429)/$D203,"")</f>
        <v/>
      </c>
      <c r="O203" s="2">
        <f>COUNTIF('REGION INN'!$B$6:$B$429,'Innovation potential'!$B203)</f>
        <v>0</v>
      </c>
      <c r="P203" s="9" t="str">
        <f>IF($O203&gt;0,SUMIF('REGION INN'!$B$6:$B$429,'Innovation potential'!$B203,'REGION INN'!D$6:D$429)/$O203,"")</f>
        <v/>
      </c>
      <c r="Q203" s="9" t="str">
        <f>IF($O203&gt;0,SUMIF('REGION INN'!$B$6:$B$429,'Innovation potential'!$B203,'REGION INN'!E$6:E$429)/$O203,"")</f>
        <v/>
      </c>
      <c r="R203" s="9" t="str">
        <f>IF($O203&gt;0,SUMIF('REGION INN'!$B$6:$B$429,'Innovation potential'!$B203,'REGION INN'!F$6:F$429)/$O203,"")</f>
        <v/>
      </c>
      <c r="S203" s="9" t="str">
        <f>IF($O203&gt;0,SUMIF('REGION INN'!$B$6:$B$429,'Innovation potential'!$B203,'REGION INN'!G$6:G$429)/$O203,"")</f>
        <v/>
      </c>
      <c r="U203" s="9" t="str">
        <f>IF($O203&gt;0,SUMIF('REGION INN'!$B$6:$B$429,'Innovation potential'!$B203,'REGION INN'!I$6:I$429)/$O203,"")</f>
        <v/>
      </c>
      <c r="V203" s="9" t="str">
        <f>IF($O203&gt;0,SUMIF('REGION INN'!$B$6:$B$429,'Innovation potential'!$B203,'REGION INN'!J$6:J$429)/$O203,"")</f>
        <v/>
      </c>
      <c r="W203" s="9" t="str">
        <f>IF($O203&gt;0,SUMIF('REGION INN'!$B$6:$B$429,'Innovation potential'!$B203,'REGION INN'!K$6:K$429)/$O203,"")</f>
        <v/>
      </c>
      <c r="X203" s="9" t="str">
        <f>IF($O203&gt;0,SUMIF('REGION INN'!$B$6:$B$429,'Innovation potential'!$B203,'REGION INN'!L$6:L$429)/$O203,"")</f>
        <v/>
      </c>
      <c r="Z203" s="144"/>
      <c r="AA203" s="144"/>
      <c r="AB203" s="144"/>
      <c r="AC203" s="144"/>
      <c r="AE203" s="144"/>
      <c r="AF203" s="144"/>
      <c r="AG203" s="144"/>
      <c r="AH203" s="144"/>
      <c r="AJ203" s="144"/>
      <c r="AK203" s="144"/>
      <c r="AL203" s="144"/>
      <c r="AM203" s="144"/>
      <c r="AO203" s="144"/>
      <c r="AP203" s="144"/>
      <c r="AQ203" s="144"/>
      <c r="AR203" s="144"/>
    </row>
    <row r="204" spans="1:44" x14ac:dyDescent="0.2">
      <c r="A204" s="39">
        <f>'Industry selection'!C204</f>
        <v>2</v>
      </c>
      <c r="B204" s="143">
        <v>47.7</v>
      </c>
      <c r="C204" s="143" t="s">
        <v>413</v>
      </c>
      <c r="D204" s="2">
        <f>COUNTIF('Ukraine INN'!$B$6:$B$429,'Innovation potential'!$B204)</f>
        <v>0</v>
      </c>
      <c r="E204" s="9" t="str">
        <f>IF($D204&gt;0,SUMIF('Ukraine INN'!$B$6:$B$429,'Innovation potential'!$B204,'Ukraine INN'!D$6:D$429)/$D204,"")</f>
        <v/>
      </c>
      <c r="F204" s="9" t="str">
        <f>IF($D204&gt;0,SUMIF('Ukraine INN'!$B$6:$B$429,'Innovation potential'!$B204,'Ukraine INN'!E$6:E$429)/$D204,"")</f>
        <v/>
      </c>
      <c r="G204" s="9" t="str">
        <f>IF($D204&gt;0,SUMIF('Ukraine INN'!$B$6:$B$429,'Innovation potential'!$B204,'Ukraine INN'!F$6:F$429)/$D204,"")</f>
        <v/>
      </c>
      <c r="H204" s="9" t="str">
        <f>IF($D204&gt;0,SUMIF('Ukraine INN'!$B$6:$B$429,'Innovation potential'!$B204,'Ukraine INN'!G$6:G$429)/$D204,"")</f>
        <v/>
      </c>
      <c r="J204" s="9" t="str">
        <f>IF($D204&gt;0,SUMIF('Ukraine INN'!$B$6:$B$429,'Innovation potential'!$B204,'Ukraine INN'!I$6:I$429)/$D204,"")</f>
        <v/>
      </c>
      <c r="K204" s="9" t="str">
        <f>IF($D204&gt;0,SUMIF('Ukraine INN'!$B$6:$B$429,'Innovation potential'!$B204,'Ukraine INN'!J$6:J$429)/$D204,"")</f>
        <v/>
      </c>
      <c r="L204" s="9" t="str">
        <f>IF($D204&gt;0,SUMIF('Ukraine INN'!$B$6:$B$429,'Innovation potential'!$B204,'Ukraine INN'!K$6:K$429)/$D204,"")</f>
        <v/>
      </c>
      <c r="M204" s="9" t="str">
        <f>IF($D204&gt;0,SUMIF('Ukraine INN'!$B$6:$B$429,'Innovation potential'!$B204,'Ukraine INN'!L$6:L$429)/$D204,"")</f>
        <v/>
      </c>
      <c r="O204" s="2">
        <f>COUNTIF('REGION INN'!$B$6:$B$429,'Innovation potential'!$B204)</f>
        <v>0</v>
      </c>
      <c r="P204" s="9" t="str">
        <f>IF($O204&gt;0,SUMIF('REGION INN'!$B$6:$B$429,'Innovation potential'!$B204,'REGION INN'!D$6:D$429)/$O204,"")</f>
        <v/>
      </c>
      <c r="Q204" s="9" t="str">
        <f>IF($O204&gt;0,SUMIF('REGION INN'!$B$6:$B$429,'Innovation potential'!$B204,'REGION INN'!E$6:E$429)/$O204,"")</f>
        <v/>
      </c>
      <c r="R204" s="9" t="str">
        <f>IF($O204&gt;0,SUMIF('REGION INN'!$B$6:$B$429,'Innovation potential'!$B204,'REGION INN'!F$6:F$429)/$O204,"")</f>
        <v/>
      </c>
      <c r="S204" s="9" t="str">
        <f>IF($O204&gt;0,SUMIF('REGION INN'!$B$6:$B$429,'Innovation potential'!$B204,'REGION INN'!G$6:G$429)/$O204,"")</f>
        <v/>
      </c>
      <c r="U204" s="9" t="str">
        <f>IF($O204&gt;0,SUMIF('REGION INN'!$B$6:$B$429,'Innovation potential'!$B204,'REGION INN'!I$6:I$429)/$O204,"")</f>
        <v/>
      </c>
      <c r="V204" s="9" t="str">
        <f>IF($O204&gt;0,SUMIF('REGION INN'!$B$6:$B$429,'Innovation potential'!$B204,'REGION INN'!J$6:J$429)/$O204,"")</f>
        <v/>
      </c>
      <c r="W204" s="9" t="str">
        <f>IF($O204&gt;0,SUMIF('REGION INN'!$B$6:$B$429,'Innovation potential'!$B204,'REGION INN'!K$6:K$429)/$O204,"")</f>
        <v/>
      </c>
      <c r="X204" s="9" t="str">
        <f>IF($O204&gt;0,SUMIF('REGION INN'!$B$6:$B$429,'Innovation potential'!$B204,'REGION INN'!L$6:L$429)/$O204,"")</f>
        <v/>
      </c>
      <c r="Z204" s="144"/>
      <c r="AA204" s="144"/>
      <c r="AB204" s="144"/>
      <c r="AC204" s="144"/>
      <c r="AE204" s="144"/>
      <c r="AF204" s="144"/>
      <c r="AG204" s="144"/>
      <c r="AH204" s="144"/>
      <c r="AJ204" s="144"/>
      <c r="AK204" s="144"/>
      <c r="AL204" s="144"/>
      <c r="AM204" s="144"/>
      <c r="AO204" s="144"/>
      <c r="AP204" s="144"/>
      <c r="AQ204" s="144"/>
      <c r="AR204" s="144"/>
    </row>
    <row r="205" spans="1:44" x14ac:dyDescent="0.2">
      <c r="A205" s="39">
        <f>'Industry selection'!C205</f>
        <v>2</v>
      </c>
      <c r="B205" s="143">
        <v>47.8</v>
      </c>
      <c r="C205" s="143" t="s">
        <v>415</v>
      </c>
      <c r="D205" s="2">
        <f>COUNTIF('Ukraine INN'!$B$6:$B$429,'Innovation potential'!$B205)</f>
        <v>0</v>
      </c>
      <c r="E205" s="9" t="str">
        <f>IF($D205&gt;0,SUMIF('Ukraine INN'!$B$6:$B$429,'Innovation potential'!$B205,'Ukraine INN'!D$6:D$429)/$D205,"")</f>
        <v/>
      </c>
      <c r="F205" s="9" t="str">
        <f>IF($D205&gt;0,SUMIF('Ukraine INN'!$B$6:$B$429,'Innovation potential'!$B205,'Ukraine INN'!E$6:E$429)/$D205,"")</f>
        <v/>
      </c>
      <c r="G205" s="9" t="str">
        <f>IF($D205&gt;0,SUMIF('Ukraine INN'!$B$6:$B$429,'Innovation potential'!$B205,'Ukraine INN'!F$6:F$429)/$D205,"")</f>
        <v/>
      </c>
      <c r="H205" s="9" t="str">
        <f>IF($D205&gt;0,SUMIF('Ukraine INN'!$B$6:$B$429,'Innovation potential'!$B205,'Ukraine INN'!G$6:G$429)/$D205,"")</f>
        <v/>
      </c>
      <c r="J205" s="9" t="str">
        <f>IF($D205&gt;0,SUMIF('Ukraine INN'!$B$6:$B$429,'Innovation potential'!$B205,'Ukraine INN'!I$6:I$429)/$D205,"")</f>
        <v/>
      </c>
      <c r="K205" s="9" t="str">
        <f>IF($D205&gt;0,SUMIF('Ukraine INN'!$B$6:$B$429,'Innovation potential'!$B205,'Ukraine INN'!J$6:J$429)/$D205,"")</f>
        <v/>
      </c>
      <c r="L205" s="9" t="str">
        <f>IF($D205&gt;0,SUMIF('Ukraine INN'!$B$6:$B$429,'Innovation potential'!$B205,'Ukraine INN'!K$6:K$429)/$D205,"")</f>
        <v/>
      </c>
      <c r="M205" s="9" t="str">
        <f>IF($D205&gt;0,SUMIF('Ukraine INN'!$B$6:$B$429,'Innovation potential'!$B205,'Ukraine INN'!L$6:L$429)/$D205,"")</f>
        <v/>
      </c>
      <c r="O205" s="2">
        <f>COUNTIF('REGION INN'!$B$6:$B$429,'Innovation potential'!$B205)</f>
        <v>0</v>
      </c>
      <c r="P205" s="9" t="str">
        <f>IF($O205&gt;0,SUMIF('REGION INN'!$B$6:$B$429,'Innovation potential'!$B205,'REGION INN'!D$6:D$429)/$O205,"")</f>
        <v/>
      </c>
      <c r="Q205" s="9" t="str">
        <f>IF($O205&gt;0,SUMIF('REGION INN'!$B$6:$B$429,'Innovation potential'!$B205,'REGION INN'!E$6:E$429)/$O205,"")</f>
        <v/>
      </c>
      <c r="R205" s="9" t="str">
        <f>IF($O205&gt;0,SUMIF('REGION INN'!$B$6:$B$429,'Innovation potential'!$B205,'REGION INN'!F$6:F$429)/$O205,"")</f>
        <v/>
      </c>
      <c r="S205" s="9" t="str">
        <f>IF($O205&gt;0,SUMIF('REGION INN'!$B$6:$B$429,'Innovation potential'!$B205,'REGION INN'!G$6:G$429)/$O205,"")</f>
        <v/>
      </c>
      <c r="U205" s="9" t="str">
        <f>IF($O205&gt;0,SUMIF('REGION INN'!$B$6:$B$429,'Innovation potential'!$B205,'REGION INN'!I$6:I$429)/$O205,"")</f>
        <v/>
      </c>
      <c r="V205" s="9" t="str">
        <f>IF($O205&gt;0,SUMIF('REGION INN'!$B$6:$B$429,'Innovation potential'!$B205,'REGION INN'!J$6:J$429)/$O205,"")</f>
        <v/>
      </c>
      <c r="W205" s="9" t="str">
        <f>IF($O205&gt;0,SUMIF('REGION INN'!$B$6:$B$429,'Innovation potential'!$B205,'REGION INN'!K$6:K$429)/$O205,"")</f>
        <v/>
      </c>
      <c r="X205" s="9" t="str">
        <f>IF($O205&gt;0,SUMIF('REGION INN'!$B$6:$B$429,'Innovation potential'!$B205,'REGION INN'!L$6:L$429)/$O205,"")</f>
        <v/>
      </c>
      <c r="Z205" s="144"/>
      <c r="AA205" s="144"/>
      <c r="AB205" s="144"/>
      <c r="AC205" s="144"/>
      <c r="AE205" s="144"/>
      <c r="AF205" s="144"/>
      <c r="AG205" s="144"/>
      <c r="AH205" s="144"/>
      <c r="AJ205" s="144"/>
      <c r="AK205" s="144"/>
      <c r="AL205" s="144"/>
      <c r="AM205" s="144"/>
      <c r="AO205" s="144"/>
      <c r="AP205" s="144"/>
      <c r="AQ205" s="144"/>
      <c r="AR205" s="144"/>
    </row>
    <row r="206" spans="1:44" x14ac:dyDescent="0.2">
      <c r="A206" s="39">
        <f>'Industry selection'!C206</f>
        <v>2</v>
      </c>
      <c r="B206" s="143">
        <v>47.9</v>
      </c>
      <c r="C206" s="143" t="s">
        <v>417</v>
      </c>
      <c r="D206" s="2">
        <f>COUNTIF('Ukraine INN'!$B$6:$B$429,'Innovation potential'!$B206)</f>
        <v>0</v>
      </c>
      <c r="E206" s="9" t="str">
        <f>IF($D206&gt;0,SUMIF('Ukraine INN'!$B$6:$B$429,'Innovation potential'!$B206,'Ukraine INN'!D$6:D$429)/$D206,"")</f>
        <v/>
      </c>
      <c r="F206" s="9" t="str">
        <f>IF($D206&gt;0,SUMIF('Ukraine INN'!$B$6:$B$429,'Innovation potential'!$B206,'Ukraine INN'!E$6:E$429)/$D206,"")</f>
        <v/>
      </c>
      <c r="G206" s="9" t="str">
        <f>IF($D206&gt;0,SUMIF('Ukraine INN'!$B$6:$B$429,'Innovation potential'!$B206,'Ukraine INN'!F$6:F$429)/$D206,"")</f>
        <v/>
      </c>
      <c r="H206" s="9" t="str">
        <f>IF($D206&gt;0,SUMIF('Ukraine INN'!$B$6:$B$429,'Innovation potential'!$B206,'Ukraine INN'!G$6:G$429)/$D206,"")</f>
        <v/>
      </c>
      <c r="J206" s="9" t="str">
        <f>IF($D206&gt;0,SUMIF('Ukraine INN'!$B$6:$B$429,'Innovation potential'!$B206,'Ukraine INN'!I$6:I$429)/$D206,"")</f>
        <v/>
      </c>
      <c r="K206" s="9" t="str">
        <f>IF($D206&gt;0,SUMIF('Ukraine INN'!$B$6:$B$429,'Innovation potential'!$B206,'Ukraine INN'!J$6:J$429)/$D206,"")</f>
        <v/>
      </c>
      <c r="L206" s="9" t="str">
        <f>IF($D206&gt;0,SUMIF('Ukraine INN'!$B$6:$B$429,'Innovation potential'!$B206,'Ukraine INN'!K$6:K$429)/$D206,"")</f>
        <v/>
      </c>
      <c r="M206" s="9" t="str">
        <f>IF($D206&gt;0,SUMIF('Ukraine INN'!$B$6:$B$429,'Innovation potential'!$B206,'Ukraine INN'!L$6:L$429)/$D206,"")</f>
        <v/>
      </c>
      <c r="O206" s="2">
        <f>COUNTIF('REGION INN'!$B$6:$B$429,'Innovation potential'!$B206)</f>
        <v>0</v>
      </c>
      <c r="P206" s="9" t="str">
        <f>IF($O206&gt;0,SUMIF('REGION INN'!$B$6:$B$429,'Innovation potential'!$B206,'REGION INN'!D$6:D$429)/$O206,"")</f>
        <v/>
      </c>
      <c r="Q206" s="9" t="str">
        <f>IF($O206&gt;0,SUMIF('REGION INN'!$B$6:$B$429,'Innovation potential'!$B206,'REGION INN'!E$6:E$429)/$O206,"")</f>
        <v/>
      </c>
      <c r="R206" s="9" t="str">
        <f>IF($O206&gt;0,SUMIF('REGION INN'!$B$6:$B$429,'Innovation potential'!$B206,'REGION INN'!F$6:F$429)/$O206,"")</f>
        <v/>
      </c>
      <c r="S206" s="9" t="str">
        <f>IF($O206&gt;0,SUMIF('REGION INN'!$B$6:$B$429,'Innovation potential'!$B206,'REGION INN'!G$6:G$429)/$O206,"")</f>
        <v/>
      </c>
      <c r="U206" s="9" t="str">
        <f>IF($O206&gt;0,SUMIF('REGION INN'!$B$6:$B$429,'Innovation potential'!$B206,'REGION INN'!I$6:I$429)/$O206,"")</f>
        <v/>
      </c>
      <c r="V206" s="9" t="str">
        <f>IF($O206&gt;0,SUMIF('REGION INN'!$B$6:$B$429,'Innovation potential'!$B206,'REGION INN'!J$6:J$429)/$O206,"")</f>
        <v/>
      </c>
      <c r="W206" s="9" t="str">
        <f>IF($O206&gt;0,SUMIF('REGION INN'!$B$6:$B$429,'Innovation potential'!$B206,'REGION INN'!K$6:K$429)/$O206,"")</f>
        <v/>
      </c>
      <c r="X206" s="9" t="str">
        <f>IF($O206&gt;0,SUMIF('REGION INN'!$B$6:$B$429,'Innovation potential'!$B206,'REGION INN'!L$6:L$429)/$O206,"")</f>
        <v/>
      </c>
      <c r="Z206" s="144"/>
      <c r="AA206" s="144"/>
      <c r="AB206" s="144"/>
      <c r="AC206" s="144"/>
      <c r="AE206" s="144"/>
      <c r="AF206" s="144"/>
      <c r="AG206" s="144"/>
      <c r="AH206" s="144"/>
      <c r="AJ206" s="144"/>
      <c r="AK206" s="144"/>
      <c r="AL206" s="144"/>
      <c r="AM206" s="144"/>
      <c r="AO206" s="144"/>
      <c r="AP206" s="144"/>
      <c r="AQ206" s="144"/>
      <c r="AR206" s="144"/>
    </row>
    <row r="207" spans="1:44" x14ac:dyDescent="0.2">
      <c r="A207" s="39" t="str">
        <f>'Industry selection'!C207</f>
        <v/>
      </c>
      <c r="B207" s="143" t="s">
        <v>419</v>
      </c>
      <c r="C207" s="143" t="s">
        <v>420</v>
      </c>
      <c r="D207" s="2">
        <f>COUNTIF('Ukraine INN'!$B$6:$B$429,'Innovation potential'!$B207)</f>
        <v>0</v>
      </c>
      <c r="E207" s="9" t="str">
        <f>IF($D207&gt;0,SUMIF('Ukraine INN'!$B$6:$B$429,'Innovation potential'!$B207,'Ukraine INN'!D$6:D$429)/$D207,"")</f>
        <v/>
      </c>
      <c r="F207" s="9" t="str">
        <f>IF($D207&gt;0,SUMIF('Ukraine INN'!$B$6:$B$429,'Innovation potential'!$B207,'Ukraine INN'!E$6:E$429)/$D207,"")</f>
        <v/>
      </c>
      <c r="G207" s="9" t="str">
        <f>IF($D207&gt;0,SUMIF('Ukraine INN'!$B$6:$B$429,'Innovation potential'!$B207,'Ukraine INN'!F$6:F$429)/$D207,"")</f>
        <v/>
      </c>
      <c r="H207" s="9" t="str">
        <f>IF($D207&gt;0,SUMIF('Ukraine INN'!$B$6:$B$429,'Innovation potential'!$B207,'Ukraine INN'!G$6:G$429)/$D207,"")</f>
        <v/>
      </c>
      <c r="J207" s="9" t="str">
        <f>IF($D207&gt;0,SUMIF('Ukraine INN'!$B$6:$B$429,'Innovation potential'!$B207,'Ukraine INN'!I$6:I$429)/$D207,"")</f>
        <v/>
      </c>
      <c r="K207" s="9" t="str">
        <f>IF($D207&gt;0,SUMIF('Ukraine INN'!$B$6:$B$429,'Innovation potential'!$B207,'Ukraine INN'!J$6:J$429)/$D207,"")</f>
        <v/>
      </c>
      <c r="L207" s="9" t="str">
        <f>IF($D207&gt;0,SUMIF('Ukraine INN'!$B$6:$B$429,'Innovation potential'!$B207,'Ukraine INN'!K$6:K$429)/$D207,"")</f>
        <v/>
      </c>
      <c r="M207" s="9" t="str">
        <f>IF($D207&gt;0,SUMIF('Ukraine INN'!$B$6:$B$429,'Innovation potential'!$B207,'Ukraine INN'!L$6:L$429)/$D207,"")</f>
        <v/>
      </c>
      <c r="O207" s="2">
        <f>COUNTIF('REGION INN'!$B$6:$B$429,'Innovation potential'!$B207)</f>
        <v>0</v>
      </c>
      <c r="P207" s="9" t="str">
        <f>IF($O207&gt;0,SUMIF('REGION INN'!$B$6:$B$429,'Innovation potential'!$B207,'REGION INN'!D$6:D$429)/$O207,"")</f>
        <v/>
      </c>
      <c r="Q207" s="9" t="str">
        <f>IF($O207&gt;0,SUMIF('REGION INN'!$B$6:$B$429,'Innovation potential'!$B207,'REGION INN'!E$6:E$429)/$O207,"")</f>
        <v/>
      </c>
      <c r="R207" s="9" t="str">
        <f>IF($O207&gt;0,SUMIF('REGION INN'!$B$6:$B$429,'Innovation potential'!$B207,'REGION INN'!F$6:F$429)/$O207,"")</f>
        <v/>
      </c>
      <c r="S207" s="9" t="str">
        <f>IF($O207&gt;0,SUMIF('REGION INN'!$B$6:$B$429,'Innovation potential'!$B207,'REGION INN'!G$6:G$429)/$O207,"")</f>
        <v/>
      </c>
      <c r="U207" s="9" t="str">
        <f>IF($O207&gt;0,SUMIF('REGION INN'!$B$6:$B$429,'Innovation potential'!$B207,'REGION INN'!I$6:I$429)/$O207,"")</f>
        <v/>
      </c>
      <c r="V207" s="9" t="str">
        <f>IF($O207&gt;0,SUMIF('REGION INN'!$B$6:$B$429,'Innovation potential'!$B207,'REGION INN'!J$6:J$429)/$O207,"")</f>
        <v/>
      </c>
      <c r="W207" s="9" t="str">
        <f>IF($O207&gt;0,SUMIF('REGION INN'!$B$6:$B$429,'Innovation potential'!$B207,'REGION INN'!K$6:K$429)/$O207,"")</f>
        <v/>
      </c>
      <c r="X207" s="9" t="str">
        <f>IF($O207&gt;0,SUMIF('REGION INN'!$B$6:$B$429,'Innovation potential'!$B207,'REGION INN'!L$6:L$429)/$O207,"")</f>
        <v/>
      </c>
      <c r="Z207" s="144"/>
      <c r="AA207" s="144"/>
      <c r="AB207" s="144"/>
      <c r="AC207" s="144"/>
      <c r="AE207" s="144"/>
      <c r="AF207" s="144"/>
      <c r="AG207" s="144"/>
      <c r="AH207" s="144"/>
      <c r="AJ207" s="144"/>
      <c r="AK207" s="144"/>
      <c r="AL207" s="144"/>
      <c r="AM207" s="144"/>
      <c r="AO207" s="144"/>
      <c r="AP207" s="144"/>
      <c r="AQ207" s="144"/>
      <c r="AR207" s="144"/>
    </row>
    <row r="208" spans="1:44" x14ac:dyDescent="0.2">
      <c r="A208" s="39" t="str">
        <f>'Industry selection'!C208</f>
        <v/>
      </c>
      <c r="B208" s="143">
        <v>49</v>
      </c>
      <c r="C208" s="143" t="s">
        <v>422</v>
      </c>
      <c r="D208" s="2">
        <f>COUNTIF('Ukraine INN'!$B$6:$B$429,'Innovation potential'!$B208)</f>
        <v>0</v>
      </c>
      <c r="E208" s="9" t="str">
        <f>IF($D208&gt;0,SUMIF('Ukraine INN'!$B$6:$B$429,'Innovation potential'!$B208,'Ukraine INN'!D$6:D$429)/$D208,"")</f>
        <v/>
      </c>
      <c r="F208" s="9" t="str">
        <f>IF($D208&gt;0,SUMIF('Ukraine INN'!$B$6:$B$429,'Innovation potential'!$B208,'Ukraine INN'!E$6:E$429)/$D208,"")</f>
        <v/>
      </c>
      <c r="G208" s="9" t="str">
        <f>IF($D208&gt;0,SUMIF('Ukraine INN'!$B$6:$B$429,'Innovation potential'!$B208,'Ukraine INN'!F$6:F$429)/$D208,"")</f>
        <v/>
      </c>
      <c r="H208" s="9" t="str">
        <f>IF($D208&gt;0,SUMIF('Ukraine INN'!$B$6:$B$429,'Innovation potential'!$B208,'Ukraine INN'!G$6:G$429)/$D208,"")</f>
        <v/>
      </c>
      <c r="J208" s="9" t="str">
        <f>IF($D208&gt;0,SUMIF('Ukraine INN'!$B$6:$B$429,'Innovation potential'!$B208,'Ukraine INN'!I$6:I$429)/$D208,"")</f>
        <v/>
      </c>
      <c r="K208" s="9" t="str">
        <f>IF($D208&gt;0,SUMIF('Ukraine INN'!$B$6:$B$429,'Innovation potential'!$B208,'Ukraine INN'!J$6:J$429)/$D208,"")</f>
        <v/>
      </c>
      <c r="L208" s="9" t="str">
        <f>IF($D208&gt;0,SUMIF('Ukraine INN'!$B$6:$B$429,'Innovation potential'!$B208,'Ukraine INN'!K$6:K$429)/$D208,"")</f>
        <v/>
      </c>
      <c r="M208" s="9" t="str">
        <f>IF($D208&gt;0,SUMIF('Ukraine INN'!$B$6:$B$429,'Innovation potential'!$B208,'Ukraine INN'!L$6:L$429)/$D208,"")</f>
        <v/>
      </c>
      <c r="O208" s="2">
        <f>COUNTIF('REGION INN'!$B$6:$B$429,'Innovation potential'!$B208)</f>
        <v>0</v>
      </c>
      <c r="P208" s="9" t="str">
        <f>IF($O208&gt;0,SUMIF('REGION INN'!$B$6:$B$429,'Innovation potential'!$B208,'REGION INN'!D$6:D$429)/$O208,"")</f>
        <v/>
      </c>
      <c r="Q208" s="9" t="str">
        <f>IF($O208&gt;0,SUMIF('REGION INN'!$B$6:$B$429,'Innovation potential'!$B208,'REGION INN'!E$6:E$429)/$O208,"")</f>
        <v/>
      </c>
      <c r="R208" s="9" t="str">
        <f>IF($O208&gt;0,SUMIF('REGION INN'!$B$6:$B$429,'Innovation potential'!$B208,'REGION INN'!F$6:F$429)/$O208,"")</f>
        <v/>
      </c>
      <c r="S208" s="9" t="str">
        <f>IF($O208&gt;0,SUMIF('REGION INN'!$B$6:$B$429,'Innovation potential'!$B208,'REGION INN'!G$6:G$429)/$O208,"")</f>
        <v/>
      </c>
      <c r="U208" s="9" t="str">
        <f>IF($O208&gt;0,SUMIF('REGION INN'!$B$6:$B$429,'Innovation potential'!$B208,'REGION INN'!I$6:I$429)/$O208,"")</f>
        <v/>
      </c>
      <c r="V208" s="9" t="str">
        <f>IF($O208&gt;0,SUMIF('REGION INN'!$B$6:$B$429,'Innovation potential'!$B208,'REGION INN'!J$6:J$429)/$O208,"")</f>
        <v/>
      </c>
      <c r="W208" s="9" t="str">
        <f>IF($O208&gt;0,SUMIF('REGION INN'!$B$6:$B$429,'Innovation potential'!$B208,'REGION INN'!K$6:K$429)/$O208,"")</f>
        <v/>
      </c>
      <c r="X208" s="9" t="str">
        <f>IF($O208&gt;0,SUMIF('REGION INN'!$B$6:$B$429,'Innovation potential'!$B208,'REGION INN'!L$6:L$429)/$O208,"")</f>
        <v/>
      </c>
      <c r="Z208" s="144"/>
      <c r="AA208" s="144"/>
      <c r="AB208" s="144"/>
      <c r="AC208" s="144"/>
      <c r="AE208" s="144"/>
      <c r="AF208" s="144"/>
      <c r="AG208" s="144"/>
      <c r="AH208" s="144"/>
      <c r="AJ208" s="144"/>
      <c r="AK208" s="144"/>
      <c r="AL208" s="144"/>
      <c r="AM208" s="144"/>
      <c r="AO208" s="144"/>
      <c r="AP208" s="144"/>
      <c r="AQ208" s="144"/>
      <c r="AR208" s="144"/>
    </row>
    <row r="209" spans="1:44" x14ac:dyDescent="0.2">
      <c r="A209" s="39">
        <f>'Industry selection'!C209</f>
        <v>1</v>
      </c>
      <c r="B209" s="143">
        <v>49.1</v>
      </c>
      <c r="C209" s="143" t="s">
        <v>424</v>
      </c>
      <c r="D209" s="2">
        <f>COUNTIF('Ukraine INN'!$B$6:$B$429,'Innovation potential'!$B209)</f>
        <v>0</v>
      </c>
      <c r="E209" s="9" t="str">
        <f>IF($D209&gt;0,SUMIF('Ukraine INN'!$B$6:$B$429,'Innovation potential'!$B209,'Ukraine INN'!D$6:D$429)/$D209,"")</f>
        <v/>
      </c>
      <c r="F209" s="9" t="str">
        <f>IF($D209&gt;0,SUMIF('Ukraine INN'!$B$6:$B$429,'Innovation potential'!$B209,'Ukraine INN'!E$6:E$429)/$D209,"")</f>
        <v/>
      </c>
      <c r="G209" s="9" t="str">
        <f>IF($D209&gt;0,SUMIF('Ukraine INN'!$B$6:$B$429,'Innovation potential'!$B209,'Ukraine INN'!F$6:F$429)/$D209,"")</f>
        <v/>
      </c>
      <c r="H209" s="9" t="str">
        <f>IF($D209&gt;0,SUMIF('Ukraine INN'!$B$6:$B$429,'Innovation potential'!$B209,'Ukraine INN'!G$6:G$429)/$D209,"")</f>
        <v/>
      </c>
      <c r="J209" s="9" t="str">
        <f>IF($D209&gt;0,SUMIF('Ukraine INN'!$B$6:$B$429,'Innovation potential'!$B209,'Ukraine INN'!I$6:I$429)/$D209,"")</f>
        <v/>
      </c>
      <c r="K209" s="9" t="str">
        <f>IF($D209&gt;0,SUMIF('Ukraine INN'!$B$6:$B$429,'Innovation potential'!$B209,'Ukraine INN'!J$6:J$429)/$D209,"")</f>
        <v/>
      </c>
      <c r="L209" s="9" t="str">
        <f>IF($D209&gt;0,SUMIF('Ukraine INN'!$B$6:$B$429,'Innovation potential'!$B209,'Ukraine INN'!K$6:K$429)/$D209,"")</f>
        <v/>
      </c>
      <c r="M209" s="9" t="str">
        <f>IF($D209&gt;0,SUMIF('Ukraine INN'!$B$6:$B$429,'Innovation potential'!$B209,'Ukraine INN'!L$6:L$429)/$D209,"")</f>
        <v/>
      </c>
      <c r="O209" s="2">
        <f>COUNTIF('REGION INN'!$B$6:$B$429,'Innovation potential'!$B209)</f>
        <v>0</v>
      </c>
      <c r="P209" s="9" t="str">
        <f>IF($O209&gt;0,SUMIF('REGION INN'!$B$6:$B$429,'Innovation potential'!$B209,'REGION INN'!D$6:D$429)/$O209,"")</f>
        <v/>
      </c>
      <c r="Q209" s="9" t="str">
        <f>IF($O209&gt;0,SUMIF('REGION INN'!$B$6:$B$429,'Innovation potential'!$B209,'REGION INN'!E$6:E$429)/$O209,"")</f>
        <v/>
      </c>
      <c r="R209" s="9" t="str">
        <f>IF($O209&gt;0,SUMIF('REGION INN'!$B$6:$B$429,'Innovation potential'!$B209,'REGION INN'!F$6:F$429)/$O209,"")</f>
        <v/>
      </c>
      <c r="S209" s="9" t="str">
        <f>IF($O209&gt;0,SUMIF('REGION INN'!$B$6:$B$429,'Innovation potential'!$B209,'REGION INN'!G$6:G$429)/$O209,"")</f>
        <v/>
      </c>
      <c r="U209" s="9" t="str">
        <f>IF($O209&gt;0,SUMIF('REGION INN'!$B$6:$B$429,'Innovation potential'!$B209,'REGION INN'!I$6:I$429)/$O209,"")</f>
        <v/>
      </c>
      <c r="V209" s="9" t="str">
        <f>IF($O209&gt;0,SUMIF('REGION INN'!$B$6:$B$429,'Innovation potential'!$B209,'REGION INN'!J$6:J$429)/$O209,"")</f>
        <v/>
      </c>
      <c r="W209" s="9" t="str">
        <f>IF($O209&gt;0,SUMIF('REGION INN'!$B$6:$B$429,'Innovation potential'!$B209,'REGION INN'!K$6:K$429)/$O209,"")</f>
        <v/>
      </c>
      <c r="X209" s="9" t="str">
        <f>IF($O209&gt;0,SUMIF('REGION INN'!$B$6:$B$429,'Innovation potential'!$B209,'REGION INN'!L$6:L$429)/$O209,"")</f>
        <v/>
      </c>
      <c r="Z209" s="144"/>
      <c r="AA209" s="144"/>
      <c r="AB209" s="144"/>
      <c r="AC209" s="144"/>
      <c r="AE209" s="144"/>
      <c r="AF209" s="144"/>
      <c r="AG209" s="144"/>
      <c r="AH209" s="144"/>
      <c r="AJ209" s="144"/>
      <c r="AK209" s="144"/>
      <c r="AL209" s="144"/>
      <c r="AM209" s="144"/>
      <c r="AO209" s="144"/>
      <c r="AP209" s="144"/>
      <c r="AQ209" s="144"/>
      <c r="AR209" s="144"/>
    </row>
    <row r="210" spans="1:44" x14ac:dyDescent="0.2">
      <c r="A210" s="39">
        <f>'Industry selection'!C210</f>
        <v>1</v>
      </c>
      <c r="B210" s="143">
        <v>49.2</v>
      </c>
      <c r="C210" s="143" t="s">
        <v>426</v>
      </c>
      <c r="D210" s="2">
        <f>COUNTIF('Ukraine INN'!$B$6:$B$429,'Innovation potential'!$B210)</f>
        <v>0</v>
      </c>
      <c r="E210" s="9" t="str">
        <f>IF($D210&gt;0,SUMIF('Ukraine INN'!$B$6:$B$429,'Innovation potential'!$B210,'Ukraine INN'!D$6:D$429)/$D210,"")</f>
        <v/>
      </c>
      <c r="F210" s="9" t="str">
        <f>IF($D210&gt;0,SUMIF('Ukraine INN'!$B$6:$B$429,'Innovation potential'!$B210,'Ukraine INN'!E$6:E$429)/$D210,"")</f>
        <v/>
      </c>
      <c r="G210" s="9" t="str">
        <f>IF($D210&gt;0,SUMIF('Ukraine INN'!$B$6:$B$429,'Innovation potential'!$B210,'Ukraine INN'!F$6:F$429)/$D210,"")</f>
        <v/>
      </c>
      <c r="H210" s="9" t="str">
        <f>IF($D210&gt;0,SUMIF('Ukraine INN'!$B$6:$B$429,'Innovation potential'!$B210,'Ukraine INN'!G$6:G$429)/$D210,"")</f>
        <v/>
      </c>
      <c r="J210" s="9" t="str">
        <f>IF($D210&gt;0,SUMIF('Ukraine INN'!$B$6:$B$429,'Innovation potential'!$B210,'Ukraine INN'!I$6:I$429)/$D210,"")</f>
        <v/>
      </c>
      <c r="K210" s="9" t="str">
        <f>IF($D210&gt;0,SUMIF('Ukraine INN'!$B$6:$B$429,'Innovation potential'!$B210,'Ukraine INN'!J$6:J$429)/$D210,"")</f>
        <v/>
      </c>
      <c r="L210" s="9" t="str">
        <f>IF($D210&gt;0,SUMIF('Ukraine INN'!$B$6:$B$429,'Innovation potential'!$B210,'Ukraine INN'!K$6:K$429)/$D210,"")</f>
        <v/>
      </c>
      <c r="M210" s="9" t="str">
        <f>IF($D210&gt;0,SUMIF('Ukraine INN'!$B$6:$B$429,'Innovation potential'!$B210,'Ukraine INN'!L$6:L$429)/$D210,"")</f>
        <v/>
      </c>
      <c r="O210" s="2">
        <f>COUNTIF('REGION INN'!$B$6:$B$429,'Innovation potential'!$B210)</f>
        <v>0</v>
      </c>
      <c r="P210" s="9" t="str">
        <f>IF($O210&gt;0,SUMIF('REGION INN'!$B$6:$B$429,'Innovation potential'!$B210,'REGION INN'!D$6:D$429)/$O210,"")</f>
        <v/>
      </c>
      <c r="Q210" s="9" t="str">
        <f>IF($O210&gt;0,SUMIF('REGION INN'!$B$6:$B$429,'Innovation potential'!$B210,'REGION INN'!E$6:E$429)/$O210,"")</f>
        <v/>
      </c>
      <c r="R210" s="9" t="str">
        <f>IF($O210&gt;0,SUMIF('REGION INN'!$B$6:$B$429,'Innovation potential'!$B210,'REGION INN'!F$6:F$429)/$O210,"")</f>
        <v/>
      </c>
      <c r="S210" s="9" t="str">
        <f>IF($O210&gt;0,SUMIF('REGION INN'!$B$6:$B$429,'Innovation potential'!$B210,'REGION INN'!G$6:G$429)/$O210,"")</f>
        <v/>
      </c>
      <c r="U210" s="9" t="str">
        <f>IF($O210&gt;0,SUMIF('REGION INN'!$B$6:$B$429,'Innovation potential'!$B210,'REGION INN'!I$6:I$429)/$O210,"")</f>
        <v/>
      </c>
      <c r="V210" s="9" t="str">
        <f>IF($O210&gt;0,SUMIF('REGION INN'!$B$6:$B$429,'Innovation potential'!$B210,'REGION INN'!J$6:J$429)/$O210,"")</f>
        <v/>
      </c>
      <c r="W210" s="9" t="str">
        <f>IF($O210&gt;0,SUMIF('REGION INN'!$B$6:$B$429,'Innovation potential'!$B210,'REGION INN'!K$6:K$429)/$O210,"")</f>
        <v/>
      </c>
      <c r="X210" s="9" t="str">
        <f>IF($O210&gt;0,SUMIF('REGION INN'!$B$6:$B$429,'Innovation potential'!$B210,'REGION INN'!L$6:L$429)/$O210,"")</f>
        <v/>
      </c>
      <c r="Z210" s="144"/>
      <c r="AA210" s="144"/>
      <c r="AB210" s="144"/>
      <c r="AC210" s="144"/>
      <c r="AE210" s="144"/>
      <c r="AF210" s="144"/>
      <c r="AG210" s="144"/>
      <c r="AH210" s="144"/>
      <c r="AJ210" s="144"/>
      <c r="AK210" s="144"/>
      <c r="AL210" s="144"/>
      <c r="AM210" s="144"/>
      <c r="AO210" s="144"/>
      <c r="AP210" s="144"/>
      <c r="AQ210" s="144"/>
      <c r="AR210" s="144"/>
    </row>
    <row r="211" spans="1:44" x14ac:dyDescent="0.2">
      <c r="A211" s="39">
        <f>'Industry selection'!C211</f>
        <v>2</v>
      </c>
      <c r="B211" s="143">
        <v>49.3</v>
      </c>
      <c r="C211" s="143" t="s">
        <v>428</v>
      </c>
      <c r="D211" s="2">
        <f>COUNTIF('Ukraine INN'!$B$6:$B$429,'Innovation potential'!$B211)</f>
        <v>0</v>
      </c>
      <c r="E211" s="9" t="str">
        <f>IF($D211&gt;0,SUMIF('Ukraine INN'!$B$6:$B$429,'Innovation potential'!$B211,'Ukraine INN'!D$6:D$429)/$D211,"")</f>
        <v/>
      </c>
      <c r="F211" s="9" t="str">
        <f>IF($D211&gt;0,SUMIF('Ukraine INN'!$B$6:$B$429,'Innovation potential'!$B211,'Ukraine INN'!E$6:E$429)/$D211,"")</f>
        <v/>
      </c>
      <c r="G211" s="9" t="str">
        <f>IF($D211&gt;0,SUMIF('Ukraine INN'!$B$6:$B$429,'Innovation potential'!$B211,'Ukraine INN'!F$6:F$429)/$D211,"")</f>
        <v/>
      </c>
      <c r="H211" s="9" t="str">
        <f>IF($D211&gt;0,SUMIF('Ukraine INN'!$B$6:$B$429,'Innovation potential'!$B211,'Ukraine INN'!G$6:G$429)/$D211,"")</f>
        <v/>
      </c>
      <c r="J211" s="9" t="str">
        <f>IF($D211&gt;0,SUMIF('Ukraine INN'!$B$6:$B$429,'Innovation potential'!$B211,'Ukraine INN'!I$6:I$429)/$D211,"")</f>
        <v/>
      </c>
      <c r="K211" s="9" t="str">
        <f>IF($D211&gt;0,SUMIF('Ukraine INN'!$B$6:$B$429,'Innovation potential'!$B211,'Ukraine INN'!J$6:J$429)/$D211,"")</f>
        <v/>
      </c>
      <c r="L211" s="9" t="str">
        <f>IF($D211&gt;0,SUMIF('Ukraine INN'!$B$6:$B$429,'Innovation potential'!$B211,'Ukraine INN'!K$6:K$429)/$D211,"")</f>
        <v/>
      </c>
      <c r="M211" s="9" t="str">
        <f>IF($D211&gt;0,SUMIF('Ukraine INN'!$B$6:$B$429,'Innovation potential'!$B211,'Ukraine INN'!L$6:L$429)/$D211,"")</f>
        <v/>
      </c>
      <c r="O211" s="2">
        <f>COUNTIF('REGION INN'!$B$6:$B$429,'Innovation potential'!$B211)</f>
        <v>0</v>
      </c>
      <c r="P211" s="9" t="str">
        <f>IF($O211&gt;0,SUMIF('REGION INN'!$B$6:$B$429,'Innovation potential'!$B211,'REGION INN'!D$6:D$429)/$O211,"")</f>
        <v/>
      </c>
      <c r="Q211" s="9" t="str">
        <f>IF($O211&gt;0,SUMIF('REGION INN'!$B$6:$B$429,'Innovation potential'!$B211,'REGION INN'!E$6:E$429)/$O211,"")</f>
        <v/>
      </c>
      <c r="R211" s="9" t="str">
        <f>IF($O211&gt;0,SUMIF('REGION INN'!$B$6:$B$429,'Innovation potential'!$B211,'REGION INN'!F$6:F$429)/$O211,"")</f>
        <v/>
      </c>
      <c r="S211" s="9" t="str">
        <f>IF($O211&gt;0,SUMIF('REGION INN'!$B$6:$B$429,'Innovation potential'!$B211,'REGION INN'!G$6:G$429)/$O211,"")</f>
        <v/>
      </c>
      <c r="U211" s="9" t="str">
        <f>IF($O211&gt;0,SUMIF('REGION INN'!$B$6:$B$429,'Innovation potential'!$B211,'REGION INN'!I$6:I$429)/$O211,"")</f>
        <v/>
      </c>
      <c r="V211" s="9" t="str">
        <f>IF($O211&gt;0,SUMIF('REGION INN'!$B$6:$B$429,'Innovation potential'!$B211,'REGION INN'!J$6:J$429)/$O211,"")</f>
        <v/>
      </c>
      <c r="W211" s="9" t="str">
        <f>IF($O211&gt;0,SUMIF('REGION INN'!$B$6:$B$429,'Innovation potential'!$B211,'REGION INN'!K$6:K$429)/$O211,"")</f>
        <v/>
      </c>
      <c r="X211" s="9" t="str">
        <f>IF($O211&gt;0,SUMIF('REGION INN'!$B$6:$B$429,'Innovation potential'!$B211,'REGION INN'!L$6:L$429)/$O211,"")</f>
        <v/>
      </c>
      <c r="Z211" s="144"/>
      <c r="AA211" s="144"/>
      <c r="AB211" s="144"/>
      <c r="AC211" s="144"/>
      <c r="AE211" s="144"/>
      <c r="AF211" s="144"/>
      <c r="AG211" s="144"/>
      <c r="AH211" s="144"/>
      <c r="AJ211" s="144"/>
      <c r="AK211" s="144"/>
      <c r="AL211" s="144"/>
      <c r="AM211" s="144"/>
      <c r="AO211" s="144"/>
      <c r="AP211" s="144"/>
      <c r="AQ211" s="144"/>
      <c r="AR211" s="144"/>
    </row>
    <row r="212" spans="1:44" x14ac:dyDescent="0.2">
      <c r="A212" s="39">
        <f>'Industry selection'!C212</f>
        <v>2</v>
      </c>
      <c r="B212" s="143">
        <v>49.4</v>
      </c>
      <c r="C212" s="143" t="s">
        <v>430</v>
      </c>
      <c r="D212" s="2">
        <f>COUNTIF('Ukraine INN'!$B$6:$B$429,'Innovation potential'!$B212)</f>
        <v>0</v>
      </c>
      <c r="E212" s="9" t="str">
        <f>IF($D212&gt;0,SUMIF('Ukraine INN'!$B$6:$B$429,'Innovation potential'!$B212,'Ukraine INN'!D$6:D$429)/$D212,"")</f>
        <v/>
      </c>
      <c r="F212" s="9" t="str">
        <f>IF($D212&gt;0,SUMIF('Ukraine INN'!$B$6:$B$429,'Innovation potential'!$B212,'Ukraine INN'!E$6:E$429)/$D212,"")</f>
        <v/>
      </c>
      <c r="G212" s="9" t="str">
        <f>IF($D212&gt;0,SUMIF('Ukraine INN'!$B$6:$B$429,'Innovation potential'!$B212,'Ukraine INN'!F$6:F$429)/$D212,"")</f>
        <v/>
      </c>
      <c r="H212" s="9" t="str">
        <f>IF($D212&gt;0,SUMIF('Ukraine INN'!$B$6:$B$429,'Innovation potential'!$B212,'Ukraine INN'!G$6:G$429)/$D212,"")</f>
        <v/>
      </c>
      <c r="J212" s="9" t="str">
        <f>IF($D212&gt;0,SUMIF('Ukraine INN'!$B$6:$B$429,'Innovation potential'!$B212,'Ukraine INN'!I$6:I$429)/$D212,"")</f>
        <v/>
      </c>
      <c r="K212" s="9" t="str">
        <f>IF($D212&gt;0,SUMIF('Ukraine INN'!$B$6:$B$429,'Innovation potential'!$B212,'Ukraine INN'!J$6:J$429)/$D212,"")</f>
        <v/>
      </c>
      <c r="L212" s="9" t="str">
        <f>IF($D212&gt;0,SUMIF('Ukraine INN'!$B$6:$B$429,'Innovation potential'!$B212,'Ukraine INN'!K$6:K$429)/$D212,"")</f>
        <v/>
      </c>
      <c r="M212" s="9" t="str">
        <f>IF($D212&gt;0,SUMIF('Ukraine INN'!$B$6:$B$429,'Innovation potential'!$B212,'Ukraine INN'!L$6:L$429)/$D212,"")</f>
        <v/>
      </c>
      <c r="O212" s="2">
        <f>COUNTIF('REGION INN'!$B$6:$B$429,'Innovation potential'!$B212)</f>
        <v>0</v>
      </c>
      <c r="P212" s="9" t="str">
        <f>IF($O212&gt;0,SUMIF('REGION INN'!$B$6:$B$429,'Innovation potential'!$B212,'REGION INN'!D$6:D$429)/$O212,"")</f>
        <v/>
      </c>
      <c r="Q212" s="9" t="str">
        <f>IF($O212&gt;0,SUMIF('REGION INN'!$B$6:$B$429,'Innovation potential'!$B212,'REGION INN'!E$6:E$429)/$O212,"")</f>
        <v/>
      </c>
      <c r="R212" s="9" t="str">
        <f>IF($O212&gt;0,SUMIF('REGION INN'!$B$6:$B$429,'Innovation potential'!$B212,'REGION INN'!F$6:F$429)/$O212,"")</f>
        <v/>
      </c>
      <c r="S212" s="9" t="str">
        <f>IF($O212&gt;0,SUMIF('REGION INN'!$B$6:$B$429,'Innovation potential'!$B212,'REGION INN'!G$6:G$429)/$O212,"")</f>
        <v/>
      </c>
      <c r="U212" s="9" t="str">
        <f>IF($O212&gt;0,SUMIF('REGION INN'!$B$6:$B$429,'Innovation potential'!$B212,'REGION INN'!I$6:I$429)/$O212,"")</f>
        <v/>
      </c>
      <c r="V212" s="9" t="str">
        <f>IF($O212&gt;0,SUMIF('REGION INN'!$B$6:$B$429,'Innovation potential'!$B212,'REGION INN'!J$6:J$429)/$O212,"")</f>
        <v/>
      </c>
      <c r="W212" s="9" t="str">
        <f>IF($O212&gt;0,SUMIF('REGION INN'!$B$6:$B$429,'Innovation potential'!$B212,'REGION INN'!K$6:K$429)/$O212,"")</f>
        <v/>
      </c>
      <c r="X212" s="9" t="str">
        <f>IF($O212&gt;0,SUMIF('REGION INN'!$B$6:$B$429,'Innovation potential'!$B212,'REGION INN'!L$6:L$429)/$O212,"")</f>
        <v/>
      </c>
      <c r="Z212" s="144"/>
      <c r="AA212" s="144"/>
      <c r="AB212" s="144"/>
      <c r="AC212" s="144"/>
      <c r="AE212" s="144"/>
      <c r="AF212" s="144"/>
      <c r="AG212" s="144"/>
      <c r="AH212" s="144"/>
      <c r="AJ212" s="144"/>
      <c r="AK212" s="144"/>
      <c r="AL212" s="144"/>
      <c r="AM212" s="144"/>
      <c r="AO212" s="144"/>
      <c r="AP212" s="144"/>
      <c r="AQ212" s="144"/>
      <c r="AR212" s="144"/>
    </row>
    <row r="213" spans="1:44" x14ac:dyDescent="0.2">
      <c r="A213" s="39">
        <f>'Industry selection'!C213</f>
        <v>1</v>
      </c>
      <c r="B213" s="143">
        <v>49.5</v>
      </c>
      <c r="C213" s="143" t="s">
        <v>432</v>
      </c>
      <c r="D213" s="2">
        <f>COUNTIF('Ukraine INN'!$B$6:$B$429,'Innovation potential'!$B213)</f>
        <v>0</v>
      </c>
      <c r="E213" s="9" t="str">
        <f>IF($D213&gt;0,SUMIF('Ukraine INN'!$B$6:$B$429,'Innovation potential'!$B213,'Ukraine INN'!D$6:D$429)/$D213,"")</f>
        <v/>
      </c>
      <c r="F213" s="9" t="str">
        <f>IF($D213&gt;0,SUMIF('Ukraine INN'!$B$6:$B$429,'Innovation potential'!$B213,'Ukraine INN'!E$6:E$429)/$D213,"")</f>
        <v/>
      </c>
      <c r="G213" s="9" t="str">
        <f>IF($D213&gt;0,SUMIF('Ukraine INN'!$B$6:$B$429,'Innovation potential'!$B213,'Ukraine INN'!F$6:F$429)/$D213,"")</f>
        <v/>
      </c>
      <c r="H213" s="9" t="str">
        <f>IF($D213&gt;0,SUMIF('Ukraine INN'!$B$6:$B$429,'Innovation potential'!$B213,'Ukraine INN'!G$6:G$429)/$D213,"")</f>
        <v/>
      </c>
      <c r="J213" s="9" t="str">
        <f>IF($D213&gt;0,SUMIF('Ukraine INN'!$B$6:$B$429,'Innovation potential'!$B213,'Ukraine INN'!I$6:I$429)/$D213,"")</f>
        <v/>
      </c>
      <c r="K213" s="9" t="str">
        <f>IF($D213&gt;0,SUMIF('Ukraine INN'!$B$6:$B$429,'Innovation potential'!$B213,'Ukraine INN'!J$6:J$429)/$D213,"")</f>
        <v/>
      </c>
      <c r="L213" s="9" t="str">
        <f>IF($D213&gt;0,SUMIF('Ukraine INN'!$B$6:$B$429,'Innovation potential'!$B213,'Ukraine INN'!K$6:K$429)/$D213,"")</f>
        <v/>
      </c>
      <c r="M213" s="9" t="str">
        <f>IF($D213&gt;0,SUMIF('Ukraine INN'!$B$6:$B$429,'Innovation potential'!$B213,'Ukraine INN'!L$6:L$429)/$D213,"")</f>
        <v/>
      </c>
      <c r="O213" s="2">
        <f>COUNTIF('REGION INN'!$B$6:$B$429,'Innovation potential'!$B213)</f>
        <v>0</v>
      </c>
      <c r="P213" s="9" t="str">
        <f>IF($O213&gt;0,SUMIF('REGION INN'!$B$6:$B$429,'Innovation potential'!$B213,'REGION INN'!D$6:D$429)/$O213,"")</f>
        <v/>
      </c>
      <c r="Q213" s="9" t="str">
        <f>IF($O213&gt;0,SUMIF('REGION INN'!$B$6:$B$429,'Innovation potential'!$B213,'REGION INN'!E$6:E$429)/$O213,"")</f>
        <v/>
      </c>
      <c r="R213" s="9" t="str">
        <f>IF($O213&gt;0,SUMIF('REGION INN'!$B$6:$B$429,'Innovation potential'!$B213,'REGION INN'!F$6:F$429)/$O213,"")</f>
        <v/>
      </c>
      <c r="S213" s="9" t="str">
        <f>IF($O213&gt;0,SUMIF('REGION INN'!$B$6:$B$429,'Innovation potential'!$B213,'REGION INN'!G$6:G$429)/$O213,"")</f>
        <v/>
      </c>
      <c r="U213" s="9" t="str">
        <f>IF($O213&gt;0,SUMIF('REGION INN'!$B$6:$B$429,'Innovation potential'!$B213,'REGION INN'!I$6:I$429)/$O213,"")</f>
        <v/>
      </c>
      <c r="V213" s="9" t="str">
        <f>IF($O213&gt;0,SUMIF('REGION INN'!$B$6:$B$429,'Innovation potential'!$B213,'REGION INN'!J$6:J$429)/$O213,"")</f>
        <v/>
      </c>
      <c r="W213" s="9" t="str">
        <f>IF($O213&gt;0,SUMIF('REGION INN'!$B$6:$B$429,'Innovation potential'!$B213,'REGION INN'!K$6:K$429)/$O213,"")</f>
        <v/>
      </c>
      <c r="X213" s="9" t="str">
        <f>IF($O213&gt;0,SUMIF('REGION INN'!$B$6:$B$429,'Innovation potential'!$B213,'REGION INN'!L$6:L$429)/$O213,"")</f>
        <v/>
      </c>
      <c r="Z213" s="144"/>
      <c r="AA213" s="144"/>
      <c r="AB213" s="144"/>
      <c r="AC213" s="144"/>
      <c r="AE213" s="144"/>
      <c r="AF213" s="144"/>
      <c r="AG213" s="144"/>
      <c r="AH213" s="144"/>
      <c r="AJ213" s="144"/>
      <c r="AK213" s="144"/>
      <c r="AL213" s="144"/>
      <c r="AM213" s="144"/>
      <c r="AO213" s="144"/>
      <c r="AP213" s="144"/>
      <c r="AQ213" s="144"/>
      <c r="AR213" s="144"/>
    </row>
    <row r="214" spans="1:44" x14ac:dyDescent="0.2">
      <c r="A214" s="39">
        <f>'Industry selection'!C214</f>
        <v>1</v>
      </c>
      <c r="B214" s="143">
        <v>50</v>
      </c>
      <c r="C214" s="143" t="s">
        <v>434</v>
      </c>
      <c r="D214" s="2">
        <f>COUNTIF('Ukraine INN'!$B$6:$B$429,'Innovation potential'!$B214)</f>
        <v>0</v>
      </c>
      <c r="E214" s="9" t="str">
        <f>IF($D214&gt;0,SUMIF('Ukraine INN'!$B$6:$B$429,'Innovation potential'!$B214,'Ukraine INN'!D$6:D$429)/$D214,"")</f>
        <v/>
      </c>
      <c r="F214" s="9" t="str">
        <f>IF($D214&gt;0,SUMIF('Ukraine INN'!$B$6:$B$429,'Innovation potential'!$B214,'Ukraine INN'!E$6:E$429)/$D214,"")</f>
        <v/>
      </c>
      <c r="G214" s="9" t="str">
        <f>IF($D214&gt;0,SUMIF('Ukraine INN'!$B$6:$B$429,'Innovation potential'!$B214,'Ukraine INN'!F$6:F$429)/$D214,"")</f>
        <v/>
      </c>
      <c r="H214" s="9" t="str">
        <f>IF($D214&gt;0,SUMIF('Ukraine INN'!$B$6:$B$429,'Innovation potential'!$B214,'Ukraine INN'!G$6:G$429)/$D214,"")</f>
        <v/>
      </c>
      <c r="J214" s="9" t="str">
        <f>IF($D214&gt;0,SUMIF('Ukraine INN'!$B$6:$B$429,'Innovation potential'!$B214,'Ukraine INN'!I$6:I$429)/$D214,"")</f>
        <v/>
      </c>
      <c r="K214" s="9" t="str">
        <f>IF($D214&gt;0,SUMIF('Ukraine INN'!$B$6:$B$429,'Innovation potential'!$B214,'Ukraine INN'!J$6:J$429)/$D214,"")</f>
        <v/>
      </c>
      <c r="L214" s="9" t="str">
        <f>IF($D214&gt;0,SUMIF('Ukraine INN'!$B$6:$B$429,'Innovation potential'!$B214,'Ukraine INN'!K$6:K$429)/$D214,"")</f>
        <v/>
      </c>
      <c r="M214" s="9" t="str">
        <f>IF($D214&gt;0,SUMIF('Ukraine INN'!$B$6:$B$429,'Innovation potential'!$B214,'Ukraine INN'!L$6:L$429)/$D214,"")</f>
        <v/>
      </c>
      <c r="O214" s="2">
        <f>COUNTIF('REGION INN'!$B$6:$B$429,'Innovation potential'!$B214)</f>
        <v>0</v>
      </c>
      <c r="P214" s="9" t="str">
        <f>IF($O214&gt;0,SUMIF('REGION INN'!$B$6:$B$429,'Innovation potential'!$B214,'REGION INN'!D$6:D$429)/$O214,"")</f>
        <v/>
      </c>
      <c r="Q214" s="9" t="str">
        <f>IF($O214&gt;0,SUMIF('REGION INN'!$B$6:$B$429,'Innovation potential'!$B214,'REGION INN'!E$6:E$429)/$O214,"")</f>
        <v/>
      </c>
      <c r="R214" s="9" t="str">
        <f>IF($O214&gt;0,SUMIF('REGION INN'!$B$6:$B$429,'Innovation potential'!$B214,'REGION INN'!F$6:F$429)/$O214,"")</f>
        <v/>
      </c>
      <c r="S214" s="9" t="str">
        <f>IF($O214&gt;0,SUMIF('REGION INN'!$B$6:$B$429,'Innovation potential'!$B214,'REGION INN'!G$6:G$429)/$O214,"")</f>
        <v/>
      </c>
      <c r="U214" s="9" t="str">
        <f>IF($O214&gt;0,SUMIF('REGION INN'!$B$6:$B$429,'Innovation potential'!$B214,'REGION INN'!I$6:I$429)/$O214,"")</f>
        <v/>
      </c>
      <c r="V214" s="9" t="str">
        <f>IF($O214&gt;0,SUMIF('REGION INN'!$B$6:$B$429,'Innovation potential'!$B214,'REGION INN'!J$6:J$429)/$O214,"")</f>
        <v/>
      </c>
      <c r="W214" s="9" t="str">
        <f>IF($O214&gt;0,SUMIF('REGION INN'!$B$6:$B$429,'Innovation potential'!$B214,'REGION INN'!K$6:K$429)/$O214,"")</f>
        <v/>
      </c>
      <c r="X214" s="9" t="str">
        <f>IF($O214&gt;0,SUMIF('REGION INN'!$B$6:$B$429,'Innovation potential'!$B214,'REGION INN'!L$6:L$429)/$O214,"")</f>
        <v/>
      </c>
      <c r="Z214" s="144"/>
      <c r="AA214" s="144"/>
      <c r="AB214" s="144"/>
      <c r="AC214" s="144"/>
      <c r="AE214" s="144"/>
      <c r="AF214" s="144"/>
      <c r="AG214" s="144"/>
      <c r="AH214" s="144"/>
      <c r="AJ214" s="144"/>
      <c r="AK214" s="144"/>
      <c r="AL214" s="144"/>
      <c r="AM214" s="144"/>
      <c r="AO214" s="144"/>
      <c r="AP214" s="144"/>
      <c r="AQ214" s="144"/>
      <c r="AR214" s="144"/>
    </row>
    <row r="215" spans="1:44" x14ac:dyDescent="0.2">
      <c r="A215" s="39">
        <f>'Industry selection'!C215</f>
        <v>1</v>
      </c>
      <c r="B215" s="143">
        <v>50.1</v>
      </c>
      <c r="C215" s="143" t="s">
        <v>436</v>
      </c>
      <c r="D215" s="2">
        <f>COUNTIF('Ukraine INN'!$B$6:$B$429,'Innovation potential'!$B215)</f>
        <v>0</v>
      </c>
      <c r="E215" s="9" t="str">
        <f>IF($D215&gt;0,SUMIF('Ukraine INN'!$B$6:$B$429,'Innovation potential'!$B215,'Ukraine INN'!D$6:D$429)/$D215,"")</f>
        <v/>
      </c>
      <c r="F215" s="9" t="str">
        <f>IF($D215&gt;0,SUMIF('Ukraine INN'!$B$6:$B$429,'Innovation potential'!$B215,'Ukraine INN'!E$6:E$429)/$D215,"")</f>
        <v/>
      </c>
      <c r="G215" s="9" t="str">
        <f>IF($D215&gt;0,SUMIF('Ukraine INN'!$B$6:$B$429,'Innovation potential'!$B215,'Ukraine INN'!F$6:F$429)/$D215,"")</f>
        <v/>
      </c>
      <c r="H215" s="9" t="str">
        <f>IF($D215&gt;0,SUMIF('Ukraine INN'!$B$6:$B$429,'Innovation potential'!$B215,'Ukraine INN'!G$6:G$429)/$D215,"")</f>
        <v/>
      </c>
      <c r="J215" s="9" t="str">
        <f>IF($D215&gt;0,SUMIF('Ukraine INN'!$B$6:$B$429,'Innovation potential'!$B215,'Ukraine INN'!I$6:I$429)/$D215,"")</f>
        <v/>
      </c>
      <c r="K215" s="9" t="str">
        <f>IF($D215&gt;0,SUMIF('Ukraine INN'!$B$6:$B$429,'Innovation potential'!$B215,'Ukraine INN'!J$6:J$429)/$D215,"")</f>
        <v/>
      </c>
      <c r="L215" s="9" t="str">
        <f>IF($D215&gt;0,SUMIF('Ukraine INN'!$B$6:$B$429,'Innovation potential'!$B215,'Ukraine INN'!K$6:K$429)/$D215,"")</f>
        <v/>
      </c>
      <c r="M215" s="9" t="str">
        <f>IF($D215&gt;0,SUMIF('Ukraine INN'!$B$6:$B$429,'Innovation potential'!$B215,'Ukraine INN'!L$6:L$429)/$D215,"")</f>
        <v/>
      </c>
      <c r="O215" s="2">
        <f>COUNTIF('REGION INN'!$B$6:$B$429,'Innovation potential'!$B215)</f>
        <v>0</v>
      </c>
      <c r="P215" s="9" t="str">
        <f>IF($O215&gt;0,SUMIF('REGION INN'!$B$6:$B$429,'Innovation potential'!$B215,'REGION INN'!D$6:D$429)/$O215,"")</f>
        <v/>
      </c>
      <c r="Q215" s="9" t="str">
        <f>IF($O215&gt;0,SUMIF('REGION INN'!$B$6:$B$429,'Innovation potential'!$B215,'REGION INN'!E$6:E$429)/$O215,"")</f>
        <v/>
      </c>
      <c r="R215" s="9" t="str">
        <f>IF($O215&gt;0,SUMIF('REGION INN'!$B$6:$B$429,'Innovation potential'!$B215,'REGION INN'!F$6:F$429)/$O215,"")</f>
        <v/>
      </c>
      <c r="S215" s="9" t="str">
        <f>IF($O215&gt;0,SUMIF('REGION INN'!$B$6:$B$429,'Innovation potential'!$B215,'REGION INN'!G$6:G$429)/$O215,"")</f>
        <v/>
      </c>
      <c r="U215" s="9" t="str">
        <f>IF($O215&gt;0,SUMIF('REGION INN'!$B$6:$B$429,'Innovation potential'!$B215,'REGION INN'!I$6:I$429)/$O215,"")</f>
        <v/>
      </c>
      <c r="V215" s="9" t="str">
        <f>IF($O215&gt;0,SUMIF('REGION INN'!$B$6:$B$429,'Innovation potential'!$B215,'REGION INN'!J$6:J$429)/$O215,"")</f>
        <v/>
      </c>
      <c r="W215" s="9" t="str">
        <f>IF($O215&gt;0,SUMIF('REGION INN'!$B$6:$B$429,'Innovation potential'!$B215,'REGION INN'!K$6:K$429)/$O215,"")</f>
        <v/>
      </c>
      <c r="X215" s="9" t="str">
        <f>IF($O215&gt;0,SUMIF('REGION INN'!$B$6:$B$429,'Innovation potential'!$B215,'REGION INN'!L$6:L$429)/$O215,"")</f>
        <v/>
      </c>
      <c r="Z215" s="144"/>
      <c r="AA215" s="144"/>
      <c r="AB215" s="144"/>
      <c r="AC215" s="144"/>
      <c r="AE215" s="144"/>
      <c r="AF215" s="144"/>
      <c r="AG215" s="144"/>
      <c r="AH215" s="144"/>
      <c r="AJ215" s="144"/>
      <c r="AK215" s="144"/>
      <c r="AL215" s="144"/>
      <c r="AM215" s="144"/>
      <c r="AO215" s="144"/>
      <c r="AP215" s="144"/>
      <c r="AQ215" s="144"/>
      <c r="AR215" s="144"/>
    </row>
    <row r="216" spans="1:44" x14ac:dyDescent="0.2">
      <c r="A216" s="39">
        <f>'Industry selection'!C216</f>
        <v>1</v>
      </c>
      <c r="B216" s="143">
        <v>50.2</v>
      </c>
      <c r="C216" s="143" t="s">
        <v>438</v>
      </c>
      <c r="D216" s="2">
        <f>COUNTIF('Ukraine INN'!$B$6:$B$429,'Innovation potential'!$B216)</f>
        <v>0</v>
      </c>
      <c r="E216" s="9" t="str">
        <f>IF($D216&gt;0,SUMIF('Ukraine INN'!$B$6:$B$429,'Innovation potential'!$B216,'Ukraine INN'!D$6:D$429)/$D216,"")</f>
        <v/>
      </c>
      <c r="F216" s="9" t="str">
        <f>IF($D216&gt;0,SUMIF('Ukraine INN'!$B$6:$B$429,'Innovation potential'!$B216,'Ukraine INN'!E$6:E$429)/$D216,"")</f>
        <v/>
      </c>
      <c r="G216" s="9" t="str">
        <f>IF($D216&gt;0,SUMIF('Ukraine INN'!$B$6:$B$429,'Innovation potential'!$B216,'Ukraine INN'!F$6:F$429)/$D216,"")</f>
        <v/>
      </c>
      <c r="H216" s="9" t="str">
        <f>IF($D216&gt;0,SUMIF('Ukraine INN'!$B$6:$B$429,'Innovation potential'!$B216,'Ukraine INN'!G$6:G$429)/$D216,"")</f>
        <v/>
      </c>
      <c r="J216" s="9" t="str">
        <f>IF($D216&gt;0,SUMIF('Ukraine INN'!$B$6:$B$429,'Innovation potential'!$B216,'Ukraine INN'!I$6:I$429)/$D216,"")</f>
        <v/>
      </c>
      <c r="K216" s="9" t="str">
        <f>IF($D216&gt;0,SUMIF('Ukraine INN'!$B$6:$B$429,'Innovation potential'!$B216,'Ukraine INN'!J$6:J$429)/$D216,"")</f>
        <v/>
      </c>
      <c r="L216" s="9" t="str">
        <f>IF($D216&gt;0,SUMIF('Ukraine INN'!$B$6:$B$429,'Innovation potential'!$B216,'Ukraine INN'!K$6:K$429)/$D216,"")</f>
        <v/>
      </c>
      <c r="M216" s="9" t="str">
        <f>IF($D216&gt;0,SUMIF('Ukraine INN'!$B$6:$B$429,'Innovation potential'!$B216,'Ukraine INN'!L$6:L$429)/$D216,"")</f>
        <v/>
      </c>
      <c r="O216" s="2">
        <f>COUNTIF('REGION INN'!$B$6:$B$429,'Innovation potential'!$B216)</f>
        <v>0</v>
      </c>
      <c r="P216" s="9" t="str">
        <f>IF($O216&gt;0,SUMIF('REGION INN'!$B$6:$B$429,'Innovation potential'!$B216,'REGION INN'!D$6:D$429)/$O216,"")</f>
        <v/>
      </c>
      <c r="Q216" s="9" t="str">
        <f>IF($O216&gt;0,SUMIF('REGION INN'!$B$6:$B$429,'Innovation potential'!$B216,'REGION INN'!E$6:E$429)/$O216,"")</f>
        <v/>
      </c>
      <c r="R216" s="9" t="str">
        <f>IF($O216&gt;0,SUMIF('REGION INN'!$B$6:$B$429,'Innovation potential'!$B216,'REGION INN'!F$6:F$429)/$O216,"")</f>
        <v/>
      </c>
      <c r="S216" s="9" t="str">
        <f>IF($O216&gt;0,SUMIF('REGION INN'!$B$6:$B$429,'Innovation potential'!$B216,'REGION INN'!G$6:G$429)/$O216,"")</f>
        <v/>
      </c>
      <c r="U216" s="9" t="str">
        <f>IF($O216&gt;0,SUMIF('REGION INN'!$B$6:$B$429,'Innovation potential'!$B216,'REGION INN'!I$6:I$429)/$O216,"")</f>
        <v/>
      </c>
      <c r="V216" s="9" t="str">
        <f>IF($O216&gt;0,SUMIF('REGION INN'!$B$6:$B$429,'Innovation potential'!$B216,'REGION INN'!J$6:J$429)/$O216,"")</f>
        <v/>
      </c>
      <c r="W216" s="9" t="str">
        <f>IF($O216&gt;0,SUMIF('REGION INN'!$B$6:$B$429,'Innovation potential'!$B216,'REGION INN'!K$6:K$429)/$O216,"")</f>
        <v/>
      </c>
      <c r="X216" s="9" t="str">
        <f>IF($O216&gt;0,SUMIF('REGION INN'!$B$6:$B$429,'Innovation potential'!$B216,'REGION INN'!L$6:L$429)/$O216,"")</f>
        <v/>
      </c>
      <c r="Z216" s="144"/>
      <c r="AA216" s="144"/>
      <c r="AB216" s="144"/>
      <c r="AC216" s="144"/>
      <c r="AE216" s="144"/>
      <c r="AF216" s="144"/>
      <c r="AG216" s="144"/>
      <c r="AH216" s="144"/>
      <c r="AJ216" s="144"/>
      <c r="AK216" s="144"/>
      <c r="AL216" s="144"/>
      <c r="AM216" s="144"/>
      <c r="AO216" s="144"/>
      <c r="AP216" s="144"/>
      <c r="AQ216" s="144"/>
      <c r="AR216" s="144"/>
    </row>
    <row r="217" spans="1:44" x14ac:dyDescent="0.2">
      <c r="A217" s="39">
        <f>'Industry selection'!C217</f>
        <v>1</v>
      </c>
      <c r="B217" s="143">
        <v>50.3</v>
      </c>
      <c r="C217" s="143" t="s">
        <v>440</v>
      </c>
      <c r="D217" s="2">
        <f>COUNTIF('Ukraine INN'!$B$6:$B$429,'Innovation potential'!$B217)</f>
        <v>0</v>
      </c>
      <c r="E217" s="9" t="str">
        <f>IF($D217&gt;0,SUMIF('Ukraine INN'!$B$6:$B$429,'Innovation potential'!$B217,'Ukraine INN'!D$6:D$429)/$D217,"")</f>
        <v/>
      </c>
      <c r="F217" s="9" t="str">
        <f>IF($D217&gt;0,SUMIF('Ukraine INN'!$B$6:$B$429,'Innovation potential'!$B217,'Ukraine INN'!E$6:E$429)/$D217,"")</f>
        <v/>
      </c>
      <c r="G217" s="9" t="str">
        <f>IF($D217&gt;0,SUMIF('Ukraine INN'!$B$6:$B$429,'Innovation potential'!$B217,'Ukraine INN'!F$6:F$429)/$D217,"")</f>
        <v/>
      </c>
      <c r="H217" s="9" t="str">
        <f>IF($D217&gt;0,SUMIF('Ukraine INN'!$B$6:$B$429,'Innovation potential'!$B217,'Ukraine INN'!G$6:G$429)/$D217,"")</f>
        <v/>
      </c>
      <c r="J217" s="9" t="str">
        <f>IF($D217&gt;0,SUMIF('Ukraine INN'!$B$6:$B$429,'Innovation potential'!$B217,'Ukraine INN'!I$6:I$429)/$D217,"")</f>
        <v/>
      </c>
      <c r="K217" s="9" t="str">
        <f>IF($D217&gt;0,SUMIF('Ukraine INN'!$B$6:$B$429,'Innovation potential'!$B217,'Ukraine INN'!J$6:J$429)/$D217,"")</f>
        <v/>
      </c>
      <c r="L217" s="9" t="str">
        <f>IF($D217&gt;0,SUMIF('Ukraine INN'!$B$6:$B$429,'Innovation potential'!$B217,'Ukraine INN'!K$6:K$429)/$D217,"")</f>
        <v/>
      </c>
      <c r="M217" s="9" t="str">
        <f>IF($D217&gt;0,SUMIF('Ukraine INN'!$B$6:$B$429,'Innovation potential'!$B217,'Ukraine INN'!L$6:L$429)/$D217,"")</f>
        <v/>
      </c>
      <c r="O217" s="2">
        <f>COUNTIF('REGION INN'!$B$6:$B$429,'Innovation potential'!$B217)</f>
        <v>0</v>
      </c>
      <c r="P217" s="9" t="str">
        <f>IF($O217&gt;0,SUMIF('REGION INN'!$B$6:$B$429,'Innovation potential'!$B217,'REGION INN'!D$6:D$429)/$O217,"")</f>
        <v/>
      </c>
      <c r="Q217" s="9" t="str">
        <f>IF($O217&gt;0,SUMIF('REGION INN'!$B$6:$B$429,'Innovation potential'!$B217,'REGION INN'!E$6:E$429)/$O217,"")</f>
        <v/>
      </c>
      <c r="R217" s="9" t="str">
        <f>IF($O217&gt;0,SUMIF('REGION INN'!$B$6:$B$429,'Innovation potential'!$B217,'REGION INN'!F$6:F$429)/$O217,"")</f>
        <v/>
      </c>
      <c r="S217" s="9" t="str">
        <f>IF($O217&gt;0,SUMIF('REGION INN'!$B$6:$B$429,'Innovation potential'!$B217,'REGION INN'!G$6:G$429)/$O217,"")</f>
        <v/>
      </c>
      <c r="U217" s="9" t="str">
        <f>IF($O217&gt;0,SUMIF('REGION INN'!$B$6:$B$429,'Innovation potential'!$B217,'REGION INN'!I$6:I$429)/$O217,"")</f>
        <v/>
      </c>
      <c r="V217" s="9" t="str">
        <f>IF($O217&gt;0,SUMIF('REGION INN'!$B$6:$B$429,'Innovation potential'!$B217,'REGION INN'!J$6:J$429)/$O217,"")</f>
        <v/>
      </c>
      <c r="W217" s="9" t="str">
        <f>IF($O217&gt;0,SUMIF('REGION INN'!$B$6:$B$429,'Innovation potential'!$B217,'REGION INN'!K$6:K$429)/$O217,"")</f>
        <v/>
      </c>
      <c r="X217" s="9" t="str">
        <f>IF($O217&gt;0,SUMIF('REGION INN'!$B$6:$B$429,'Innovation potential'!$B217,'REGION INN'!L$6:L$429)/$O217,"")</f>
        <v/>
      </c>
      <c r="Z217" s="144"/>
      <c r="AA217" s="144"/>
      <c r="AB217" s="144"/>
      <c r="AC217" s="144"/>
      <c r="AE217" s="144"/>
      <c r="AF217" s="144"/>
      <c r="AG217" s="144"/>
      <c r="AH217" s="144"/>
      <c r="AJ217" s="144"/>
      <c r="AK217" s="144"/>
      <c r="AL217" s="144"/>
      <c r="AM217" s="144"/>
      <c r="AO217" s="144"/>
      <c r="AP217" s="144"/>
      <c r="AQ217" s="144"/>
      <c r="AR217" s="144"/>
    </row>
    <row r="218" spans="1:44" x14ac:dyDescent="0.2">
      <c r="A218" s="39">
        <f>'Industry selection'!C218</f>
        <v>1</v>
      </c>
      <c r="B218" s="143">
        <v>50.4</v>
      </c>
      <c r="C218" s="143" t="s">
        <v>442</v>
      </c>
      <c r="D218" s="2">
        <f>COUNTIF('Ukraine INN'!$B$6:$B$429,'Innovation potential'!$B218)</f>
        <v>0</v>
      </c>
      <c r="E218" s="9" t="str">
        <f>IF($D218&gt;0,SUMIF('Ukraine INN'!$B$6:$B$429,'Innovation potential'!$B218,'Ukraine INN'!D$6:D$429)/$D218,"")</f>
        <v/>
      </c>
      <c r="F218" s="9" t="str">
        <f>IF($D218&gt;0,SUMIF('Ukraine INN'!$B$6:$B$429,'Innovation potential'!$B218,'Ukraine INN'!E$6:E$429)/$D218,"")</f>
        <v/>
      </c>
      <c r="G218" s="9" t="str">
        <f>IF($D218&gt;0,SUMIF('Ukraine INN'!$B$6:$B$429,'Innovation potential'!$B218,'Ukraine INN'!F$6:F$429)/$D218,"")</f>
        <v/>
      </c>
      <c r="H218" s="9" t="str">
        <f>IF($D218&gt;0,SUMIF('Ukraine INN'!$B$6:$B$429,'Innovation potential'!$B218,'Ukraine INN'!G$6:G$429)/$D218,"")</f>
        <v/>
      </c>
      <c r="J218" s="9" t="str">
        <f>IF($D218&gt;0,SUMIF('Ukraine INN'!$B$6:$B$429,'Innovation potential'!$B218,'Ukraine INN'!I$6:I$429)/$D218,"")</f>
        <v/>
      </c>
      <c r="K218" s="9" t="str">
        <f>IF($D218&gt;0,SUMIF('Ukraine INN'!$B$6:$B$429,'Innovation potential'!$B218,'Ukraine INN'!J$6:J$429)/$D218,"")</f>
        <v/>
      </c>
      <c r="L218" s="9" t="str">
        <f>IF($D218&gt;0,SUMIF('Ukraine INN'!$B$6:$B$429,'Innovation potential'!$B218,'Ukraine INN'!K$6:K$429)/$D218,"")</f>
        <v/>
      </c>
      <c r="M218" s="9" t="str">
        <f>IF($D218&gt;0,SUMIF('Ukraine INN'!$B$6:$B$429,'Innovation potential'!$B218,'Ukraine INN'!L$6:L$429)/$D218,"")</f>
        <v/>
      </c>
      <c r="O218" s="2">
        <f>COUNTIF('REGION INN'!$B$6:$B$429,'Innovation potential'!$B218)</f>
        <v>0</v>
      </c>
      <c r="P218" s="9" t="str">
        <f>IF($O218&gt;0,SUMIF('REGION INN'!$B$6:$B$429,'Innovation potential'!$B218,'REGION INN'!D$6:D$429)/$O218,"")</f>
        <v/>
      </c>
      <c r="Q218" s="9" t="str">
        <f>IF($O218&gt;0,SUMIF('REGION INN'!$B$6:$B$429,'Innovation potential'!$B218,'REGION INN'!E$6:E$429)/$O218,"")</f>
        <v/>
      </c>
      <c r="R218" s="9" t="str">
        <f>IF($O218&gt;0,SUMIF('REGION INN'!$B$6:$B$429,'Innovation potential'!$B218,'REGION INN'!F$6:F$429)/$O218,"")</f>
        <v/>
      </c>
      <c r="S218" s="9" t="str">
        <f>IF($O218&gt;0,SUMIF('REGION INN'!$B$6:$B$429,'Innovation potential'!$B218,'REGION INN'!G$6:G$429)/$O218,"")</f>
        <v/>
      </c>
      <c r="U218" s="9" t="str">
        <f>IF($O218&gt;0,SUMIF('REGION INN'!$B$6:$B$429,'Innovation potential'!$B218,'REGION INN'!I$6:I$429)/$O218,"")</f>
        <v/>
      </c>
      <c r="V218" s="9" t="str">
        <f>IF($O218&gt;0,SUMIF('REGION INN'!$B$6:$B$429,'Innovation potential'!$B218,'REGION INN'!J$6:J$429)/$O218,"")</f>
        <v/>
      </c>
      <c r="W218" s="9" t="str">
        <f>IF($O218&gt;0,SUMIF('REGION INN'!$B$6:$B$429,'Innovation potential'!$B218,'REGION INN'!K$6:K$429)/$O218,"")</f>
        <v/>
      </c>
      <c r="X218" s="9" t="str">
        <f>IF($O218&gt;0,SUMIF('REGION INN'!$B$6:$B$429,'Innovation potential'!$B218,'REGION INN'!L$6:L$429)/$O218,"")</f>
        <v/>
      </c>
      <c r="Z218" s="144"/>
      <c r="AA218" s="144"/>
      <c r="AB218" s="144"/>
      <c r="AC218" s="144"/>
      <c r="AE218" s="144"/>
      <c r="AF218" s="144"/>
      <c r="AG218" s="144"/>
      <c r="AH218" s="144"/>
      <c r="AJ218" s="144"/>
      <c r="AK218" s="144"/>
      <c r="AL218" s="144"/>
      <c r="AM218" s="144"/>
      <c r="AO218" s="144"/>
      <c r="AP218" s="144"/>
      <c r="AQ218" s="144"/>
      <c r="AR218" s="144"/>
    </row>
    <row r="219" spans="1:44" x14ac:dyDescent="0.2">
      <c r="A219" s="39">
        <f>'Industry selection'!C219</f>
        <v>1</v>
      </c>
      <c r="B219" s="143">
        <v>51</v>
      </c>
      <c r="C219" s="143" t="s">
        <v>444</v>
      </c>
      <c r="D219" s="2">
        <f>COUNTIF('Ukraine INN'!$B$6:$B$429,'Innovation potential'!$B219)</f>
        <v>0</v>
      </c>
      <c r="E219" s="9" t="str">
        <f>IF($D219&gt;0,SUMIF('Ukraine INN'!$B$6:$B$429,'Innovation potential'!$B219,'Ukraine INN'!D$6:D$429)/$D219,"")</f>
        <v/>
      </c>
      <c r="F219" s="9" t="str">
        <f>IF($D219&gt;0,SUMIF('Ukraine INN'!$B$6:$B$429,'Innovation potential'!$B219,'Ukraine INN'!E$6:E$429)/$D219,"")</f>
        <v/>
      </c>
      <c r="G219" s="9" t="str">
        <f>IF($D219&gt;0,SUMIF('Ukraine INN'!$B$6:$B$429,'Innovation potential'!$B219,'Ukraine INN'!F$6:F$429)/$D219,"")</f>
        <v/>
      </c>
      <c r="H219" s="9" t="str">
        <f>IF($D219&gt;0,SUMIF('Ukraine INN'!$B$6:$B$429,'Innovation potential'!$B219,'Ukraine INN'!G$6:G$429)/$D219,"")</f>
        <v/>
      </c>
      <c r="J219" s="9" t="str">
        <f>IF($D219&gt;0,SUMIF('Ukraine INN'!$B$6:$B$429,'Innovation potential'!$B219,'Ukraine INN'!I$6:I$429)/$D219,"")</f>
        <v/>
      </c>
      <c r="K219" s="9" t="str">
        <f>IF($D219&gt;0,SUMIF('Ukraine INN'!$B$6:$B$429,'Innovation potential'!$B219,'Ukraine INN'!J$6:J$429)/$D219,"")</f>
        <v/>
      </c>
      <c r="L219" s="9" t="str">
        <f>IF($D219&gt;0,SUMIF('Ukraine INN'!$B$6:$B$429,'Innovation potential'!$B219,'Ukraine INN'!K$6:K$429)/$D219,"")</f>
        <v/>
      </c>
      <c r="M219" s="9" t="str">
        <f>IF($D219&gt;0,SUMIF('Ukraine INN'!$B$6:$B$429,'Innovation potential'!$B219,'Ukraine INN'!L$6:L$429)/$D219,"")</f>
        <v/>
      </c>
      <c r="O219" s="2">
        <f>COUNTIF('REGION INN'!$B$6:$B$429,'Innovation potential'!$B219)</f>
        <v>0</v>
      </c>
      <c r="P219" s="9" t="str">
        <f>IF($O219&gt;0,SUMIF('REGION INN'!$B$6:$B$429,'Innovation potential'!$B219,'REGION INN'!D$6:D$429)/$O219,"")</f>
        <v/>
      </c>
      <c r="Q219" s="9" t="str">
        <f>IF($O219&gt;0,SUMIF('REGION INN'!$B$6:$B$429,'Innovation potential'!$B219,'REGION INN'!E$6:E$429)/$O219,"")</f>
        <v/>
      </c>
      <c r="R219" s="9" t="str">
        <f>IF($O219&gt;0,SUMIF('REGION INN'!$B$6:$B$429,'Innovation potential'!$B219,'REGION INN'!F$6:F$429)/$O219,"")</f>
        <v/>
      </c>
      <c r="S219" s="9" t="str">
        <f>IF($O219&gt;0,SUMIF('REGION INN'!$B$6:$B$429,'Innovation potential'!$B219,'REGION INN'!G$6:G$429)/$O219,"")</f>
        <v/>
      </c>
      <c r="U219" s="9" t="str">
        <f>IF($O219&gt;0,SUMIF('REGION INN'!$B$6:$B$429,'Innovation potential'!$B219,'REGION INN'!I$6:I$429)/$O219,"")</f>
        <v/>
      </c>
      <c r="V219" s="9" t="str">
        <f>IF($O219&gt;0,SUMIF('REGION INN'!$B$6:$B$429,'Innovation potential'!$B219,'REGION INN'!J$6:J$429)/$O219,"")</f>
        <v/>
      </c>
      <c r="W219" s="9" t="str">
        <f>IF($O219&gt;0,SUMIF('REGION INN'!$B$6:$B$429,'Innovation potential'!$B219,'REGION INN'!K$6:K$429)/$O219,"")</f>
        <v/>
      </c>
      <c r="X219" s="9" t="str">
        <f>IF($O219&gt;0,SUMIF('REGION INN'!$B$6:$B$429,'Innovation potential'!$B219,'REGION INN'!L$6:L$429)/$O219,"")</f>
        <v/>
      </c>
      <c r="Z219" s="144"/>
      <c r="AA219" s="144"/>
      <c r="AB219" s="144"/>
      <c r="AC219" s="144"/>
      <c r="AE219" s="144"/>
      <c r="AF219" s="144"/>
      <c r="AG219" s="144"/>
      <c r="AH219" s="144"/>
      <c r="AJ219" s="144"/>
      <c r="AK219" s="144"/>
      <c r="AL219" s="144"/>
      <c r="AM219" s="144"/>
      <c r="AO219" s="144"/>
      <c r="AP219" s="144"/>
      <c r="AQ219" s="144"/>
      <c r="AR219" s="144"/>
    </row>
    <row r="220" spans="1:44" x14ac:dyDescent="0.2">
      <c r="A220" s="39">
        <f>'Industry selection'!C220</f>
        <v>1</v>
      </c>
      <c r="B220" s="143">
        <v>51.1</v>
      </c>
      <c r="C220" s="143" t="s">
        <v>446</v>
      </c>
      <c r="D220" s="2">
        <f>COUNTIF('Ukraine INN'!$B$6:$B$429,'Innovation potential'!$B220)</f>
        <v>0</v>
      </c>
      <c r="E220" s="9" t="str">
        <f>IF($D220&gt;0,SUMIF('Ukraine INN'!$B$6:$B$429,'Innovation potential'!$B220,'Ukraine INN'!D$6:D$429)/$D220,"")</f>
        <v/>
      </c>
      <c r="F220" s="9" t="str">
        <f>IF($D220&gt;0,SUMIF('Ukraine INN'!$B$6:$B$429,'Innovation potential'!$B220,'Ukraine INN'!E$6:E$429)/$D220,"")</f>
        <v/>
      </c>
      <c r="G220" s="9" t="str">
        <f>IF($D220&gt;0,SUMIF('Ukraine INN'!$B$6:$B$429,'Innovation potential'!$B220,'Ukraine INN'!F$6:F$429)/$D220,"")</f>
        <v/>
      </c>
      <c r="H220" s="9" t="str">
        <f>IF($D220&gt;0,SUMIF('Ukraine INN'!$B$6:$B$429,'Innovation potential'!$B220,'Ukraine INN'!G$6:G$429)/$D220,"")</f>
        <v/>
      </c>
      <c r="J220" s="9" t="str">
        <f>IF($D220&gt;0,SUMIF('Ukraine INN'!$B$6:$B$429,'Innovation potential'!$B220,'Ukraine INN'!I$6:I$429)/$D220,"")</f>
        <v/>
      </c>
      <c r="K220" s="9" t="str">
        <f>IF($D220&gt;0,SUMIF('Ukraine INN'!$B$6:$B$429,'Innovation potential'!$B220,'Ukraine INN'!J$6:J$429)/$D220,"")</f>
        <v/>
      </c>
      <c r="L220" s="9" t="str">
        <f>IF($D220&gt;0,SUMIF('Ukraine INN'!$B$6:$B$429,'Innovation potential'!$B220,'Ukraine INN'!K$6:K$429)/$D220,"")</f>
        <v/>
      </c>
      <c r="M220" s="9" t="str">
        <f>IF($D220&gt;0,SUMIF('Ukraine INN'!$B$6:$B$429,'Innovation potential'!$B220,'Ukraine INN'!L$6:L$429)/$D220,"")</f>
        <v/>
      </c>
      <c r="O220" s="2">
        <f>COUNTIF('REGION INN'!$B$6:$B$429,'Innovation potential'!$B220)</f>
        <v>0</v>
      </c>
      <c r="P220" s="9" t="str">
        <f>IF($O220&gt;0,SUMIF('REGION INN'!$B$6:$B$429,'Innovation potential'!$B220,'REGION INN'!D$6:D$429)/$O220,"")</f>
        <v/>
      </c>
      <c r="Q220" s="9" t="str">
        <f>IF($O220&gt;0,SUMIF('REGION INN'!$B$6:$B$429,'Innovation potential'!$B220,'REGION INN'!E$6:E$429)/$O220,"")</f>
        <v/>
      </c>
      <c r="R220" s="9" t="str">
        <f>IF($O220&gt;0,SUMIF('REGION INN'!$B$6:$B$429,'Innovation potential'!$B220,'REGION INN'!F$6:F$429)/$O220,"")</f>
        <v/>
      </c>
      <c r="S220" s="9" t="str">
        <f>IF($O220&gt;0,SUMIF('REGION INN'!$B$6:$B$429,'Innovation potential'!$B220,'REGION INN'!G$6:G$429)/$O220,"")</f>
        <v/>
      </c>
      <c r="U220" s="9" t="str">
        <f>IF($O220&gt;0,SUMIF('REGION INN'!$B$6:$B$429,'Innovation potential'!$B220,'REGION INN'!I$6:I$429)/$O220,"")</f>
        <v/>
      </c>
      <c r="V220" s="9" t="str">
        <f>IF($O220&gt;0,SUMIF('REGION INN'!$B$6:$B$429,'Innovation potential'!$B220,'REGION INN'!J$6:J$429)/$O220,"")</f>
        <v/>
      </c>
      <c r="W220" s="9" t="str">
        <f>IF($O220&gt;0,SUMIF('REGION INN'!$B$6:$B$429,'Innovation potential'!$B220,'REGION INN'!K$6:K$429)/$O220,"")</f>
        <v/>
      </c>
      <c r="X220" s="9" t="str">
        <f>IF($O220&gt;0,SUMIF('REGION INN'!$B$6:$B$429,'Innovation potential'!$B220,'REGION INN'!L$6:L$429)/$O220,"")</f>
        <v/>
      </c>
      <c r="Z220" s="144"/>
      <c r="AA220" s="144"/>
      <c r="AB220" s="144"/>
      <c r="AC220" s="144"/>
      <c r="AE220" s="144"/>
      <c r="AF220" s="144"/>
      <c r="AG220" s="144"/>
      <c r="AH220" s="144"/>
      <c r="AJ220" s="144"/>
      <c r="AK220" s="144"/>
      <c r="AL220" s="144"/>
      <c r="AM220" s="144"/>
      <c r="AO220" s="144"/>
      <c r="AP220" s="144"/>
      <c r="AQ220" s="144"/>
      <c r="AR220" s="144"/>
    </row>
    <row r="221" spans="1:44" x14ac:dyDescent="0.2">
      <c r="A221" s="39">
        <f>'Industry selection'!C221</f>
        <v>1</v>
      </c>
      <c r="B221" s="143">
        <v>51.2</v>
      </c>
      <c r="C221" s="143" t="s">
        <v>448</v>
      </c>
      <c r="D221" s="2">
        <f>COUNTIF('Ukraine INN'!$B$6:$B$429,'Innovation potential'!$B221)</f>
        <v>0</v>
      </c>
      <c r="E221" s="9" t="str">
        <f>IF($D221&gt;0,SUMIF('Ukraine INN'!$B$6:$B$429,'Innovation potential'!$B221,'Ukraine INN'!D$6:D$429)/$D221,"")</f>
        <v/>
      </c>
      <c r="F221" s="9" t="str">
        <f>IF($D221&gt;0,SUMIF('Ukraine INN'!$B$6:$B$429,'Innovation potential'!$B221,'Ukraine INN'!E$6:E$429)/$D221,"")</f>
        <v/>
      </c>
      <c r="G221" s="9" t="str">
        <f>IF($D221&gt;0,SUMIF('Ukraine INN'!$B$6:$B$429,'Innovation potential'!$B221,'Ukraine INN'!F$6:F$429)/$D221,"")</f>
        <v/>
      </c>
      <c r="H221" s="9" t="str">
        <f>IF($D221&gt;0,SUMIF('Ukraine INN'!$B$6:$B$429,'Innovation potential'!$B221,'Ukraine INN'!G$6:G$429)/$D221,"")</f>
        <v/>
      </c>
      <c r="J221" s="9" t="str">
        <f>IF($D221&gt;0,SUMIF('Ukraine INN'!$B$6:$B$429,'Innovation potential'!$B221,'Ukraine INN'!I$6:I$429)/$D221,"")</f>
        <v/>
      </c>
      <c r="K221" s="9" t="str">
        <f>IF($D221&gt;0,SUMIF('Ukraine INN'!$B$6:$B$429,'Innovation potential'!$B221,'Ukraine INN'!J$6:J$429)/$D221,"")</f>
        <v/>
      </c>
      <c r="L221" s="9" t="str">
        <f>IF($D221&gt;0,SUMIF('Ukraine INN'!$B$6:$B$429,'Innovation potential'!$B221,'Ukraine INN'!K$6:K$429)/$D221,"")</f>
        <v/>
      </c>
      <c r="M221" s="9" t="str">
        <f>IF($D221&gt;0,SUMIF('Ukraine INN'!$B$6:$B$429,'Innovation potential'!$B221,'Ukraine INN'!L$6:L$429)/$D221,"")</f>
        <v/>
      </c>
      <c r="O221" s="2">
        <f>COUNTIF('REGION INN'!$B$6:$B$429,'Innovation potential'!$B221)</f>
        <v>0</v>
      </c>
      <c r="P221" s="9" t="str">
        <f>IF($O221&gt;0,SUMIF('REGION INN'!$B$6:$B$429,'Innovation potential'!$B221,'REGION INN'!D$6:D$429)/$O221,"")</f>
        <v/>
      </c>
      <c r="Q221" s="9" t="str">
        <f>IF($O221&gt;0,SUMIF('REGION INN'!$B$6:$B$429,'Innovation potential'!$B221,'REGION INN'!E$6:E$429)/$O221,"")</f>
        <v/>
      </c>
      <c r="R221" s="9" t="str">
        <f>IF($O221&gt;0,SUMIF('REGION INN'!$B$6:$B$429,'Innovation potential'!$B221,'REGION INN'!F$6:F$429)/$O221,"")</f>
        <v/>
      </c>
      <c r="S221" s="9" t="str">
        <f>IF($O221&gt;0,SUMIF('REGION INN'!$B$6:$B$429,'Innovation potential'!$B221,'REGION INN'!G$6:G$429)/$O221,"")</f>
        <v/>
      </c>
      <c r="U221" s="9" t="str">
        <f>IF($O221&gt;0,SUMIF('REGION INN'!$B$6:$B$429,'Innovation potential'!$B221,'REGION INN'!I$6:I$429)/$O221,"")</f>
        <v/>
      </c>
      <c r="V221" s="9" t="str">
        <f>IF($O221&gt;0,SUMIF('REGION INN'!$B$6:$B$429,'Innovation potential'!$B221,'REGION INN'!J$6:J$429)/$O221,"")</f>
        <v/>
      </c>
      <c r="W221" s="9" t="str">
        <f>IF($O221&gt;0,SUMIF('REGION INN'!$B$6:$B$429,'Innovation potential'!$B221,'REGION INN'!K$6:K$429)/$O221,"")</f>
        <v/>
      </c>
      <c r="X221" s="9" t="str">
        <f>IF($O221&gt;0,SUMIF('REGION INN'!$B$6:$B$429,'Innovation potential'!$B221,'REGION INN'!L$6:L$429)/$O221,"")</f>
        <v/>
      </c>
      <c r="Z221" s="144"/>
      <c r="AA221" s="144"/>
      <c r="AB221" s="144"/>
      <c r="AC221" s="144"/>
      <c r="AE221" s="144"/>
      <c r="AF221" s="144"/>
      <c r="AG221" s="144"/>
      <c r="AH221" s="144"/>
      <c r="AJ221" s="144"/>
      <c r="AK221" s="144"/>
      <c r="AL221" s="144"/>
      <c r="AM221" s="144"/>
      <c r="AO221" s="144"/>
      <c r="AP221" s="144"/>
      <c r="AQ221" s="144"/>
      <c r="AR221" s="144"/>
    </row>
    <row r="222" spans="1:44" x14ac:dyDescent="0.2">
      <c r="A222" s="39" t="str">
        <f>'Industry selection'!C222</f>
        <v/>
      </c>
      <c r="B222" s="143">
        <v>52</v>
      </c>
      <c r="C222" s="143" t="s">
        <v>450</v>
      </c>
      <c r="D222" s="2">
        <f>COUNTIF('Ukraine INN'!$B$6:$B$429,'Innovation potential'!$B222)</f>
        <v>0</v>
      </c>
      <c r="E222" s="9" t="str">
        <f>IF($D222&gt;0,SUMIF('Ukraine INN'!$B$6:$B$429,'Innovation potential'!$B222,'Ukraine INN'!D$6:D$429)/$D222,"")</f>
        <v/>
      </c>
      <c r="F222" s="9" t="str">
        <f>IF($D222&gt;0,SUMIF('Ukraine INN'!$B$6:$B$429,'Innovation potential'!$B222,'Ukraine INN'!E$6:E$429)/$D222,"")</f>
        <v/>
      </c>
      <c r="G222" s="9" t="str">
        <f>IF($D222&gt;0,SUMIF('Ukraine INN'!$B$6:$B$429,'Innovation potential'!$B222,'Ukraine INN'!F$6:F$429)/$D222,"")</f>
        <v/>
      </c>
      <c r="H222" s="9" t="str">
        <f>IF($D222&gt;0,SUMIF('Ukraine INN'!$B$6:$B$429,'Innovation potential'!$B222,'Ukraine INN'!G$6:G$429)/$D222,"")</f>
        <v/>
      </c>
      <c r="J222" s="9" t="str">
        <f>IF($D222&gt;0,SUMIF('Ukraine INN'!$B$6:$B$429,'Innovation potential'!$B222,'Ukraine INN'!I$6:I$429)/$D222,"")</f>
        <v/>
      </c>
      <c r="K222" s="9" t="str">
        <f>IF($D222&gt;0,SUMIF('Ukraine INN'!$B$6:$B$429,'Innovation potential'!$B222,'Ukraine INN'!J$6:J$429)/$D222,"")</f>
        <v/>
      </c>
      <c r="L222" s="9" t="str">
        <f>IF($D222&gt;0,SUMIF('Ukraine INN'!$B$6:$B$429,'Innovation potential'!$B222,'Ukraine INN'!K$6:K$429)/$D222,"")</f>
        <v/>
      </c>
      <c r="M222" s="9" t="str">
        <f>IF($D222&gt;0,SUMIF('Ukraine INN'!$B$6:$B$429,'Innovation potential'!$B222,'Ukraine INN'!L$6:L$429)/$D222,"")</f>
        <v/>
      </c>
      <c r="O222" s="2">
        <f>COUNTIF('REGION INN'!$B$6:$B$429,'Innovation potential'!$B222)</f>
        <v>0</v>
      </c>
      <c r="P222" s="9" t="str">
        <f>IF($O222&gt;0,SUMIF('REGION INN'!$B$6:$B$429,'Innovation potential'!$B222,'REGION INN'!D$6:D$429)/$O222,"")</f>
        <v/>
      </c>
      <c r="Q222" s="9" t="str">
        <f>IF($O222&gt;0,SUMIF('REGION INN'!$B$6:$B$429,'Innovation potential'!$B222,'REGION INN'!E$6:E$429)/$O222,"")</f>
        <v/>
      </c>
      <c r="R222" s="9" t="str">
        <f>IF($O222&gt;0,SUMIF('REGION INN'!$B$6:$B$429,'Innovation potential'!$B222,'REGION INN'!F$6:F$429)/$O222,"")</f>
        <v/>
      </c>
      <c r="S222" s="9" t="str">
        <f>IF($O222&gt;0,SUMIF('REGION INN'!$B$6:$B$429,'Innovation potential'!$B222,'REGION INN'!G$6:G$429)/$O222,"")</f>
        <v/>
      </c>
      <c r="U222" s="9" t="str">
        <f>IF($O222&gt;0,SUMIF('REGION INN'!$B$6:$B$429,'Innovation potential'!$B222,'REGION INN'!I$6:I$429)/$O222,"")</f>
        <v/>
      </c>
      <c r="V222" s="9" t="str">
        <f>IF($O222&gt;0,SUMIF('REGION INN'!$B$6:$B$429,'Innovation potential'!$B222,'REGION INN'!J$6:J$429)/$O222,"")</f>
        <v/>
      </c>
      <c r="W222" s="9" t="str">
        <f>IF($O222&gt;0,SUMIF('REGION INN'!$B$6:$B$429,'Innovation potential'!$B222,'REGION INN'!K$6:K$429)/$O222,"")</f>
        <v/>
      </c>
      <c r="X222" s="9" t="str">
        <f>IF($O222&gt;0,SUMIF('REGION INN'!$B$6:$B$429,'Innovation potential'!$B222,'REGION INN'!L$6:L$429)/$O222,"")</f>
        <v/>
      </c>
      <c r="Z222" s="144"/>
      <c r="AA222" s="144"/>
      <c r="AB222" s="144"/>
      <c r="AC222" s="144"/>
      <c r="AE222" s="144"/>
      <c r="AF222" s="144"/>
      <c r="AG222" s="144"/>
      <c r="AH222" s="144"/>
      <c r="AJ222" s="144"/>
      <c r="AK222" s="144"/>
      <c r="AL222" s="144"/>
      <c r="AM222" s="144"/>
      <c r="AO222" s="144"/>
      <c r="AP222" s="144"/>
      <c r="AQ222" s="144"/>
      <c r="AR222" s="144"/>
    </row>
    <row r="223" spans="1:44" x14ac:dyDescent="0.2">
      <c r="A223" s="39">
        <f>'Industry selection'!C223</f>
        <v>2</v>
      </c>
      <c r="B223" s="143">
        <v>52.1</v>
      </c>
      <c r="C223" s="143" t="s">
        <v>452</v>
      </c>
      <c r="D223" s="2">
        <f>COUNTIF('Ukraine INN'!$B$6:$B$429,'Innovation potential'!$B223)</f>
        <v>0</v>
      </c>
      <c r="E223" s="9" t="str">
        <f>IF($D223&gt;0,SUMIF('Ukraine INN'!$B$6:$B$429,'Innovation potential'!$B223,'Ukraine INN'!D$6:D$429)/$D223,"")</f>
        <v/>
      </c>
      <c r="F223" s="9" t="str">
        <f>IF($D223&gt;0,SUMIF('Ukraine INN'!$B$6:$B$429,'Innovation potential'!$B223,'Ukraine INN'!E$6:E$429)/$D223,"")</f>
        <v/>
      </c>
      <c r="G223" s="9" t="str">
        <f>IF($D223&gt;0,SUMIF('Ukraine INN'!$B$6:$B$429,'Innovation potential'!$B223,'Ukraine INN'!F$6:F$429)/$D223,"")</f>
        <v/>
      </c>
      <c r="H223" s="9" t="str">
        <f>IF($D223&gt;0,SUMIF('Ukraine INN'!$B$6:$B$429,'Innovation potential'!$B223,'Ukraine INN'!G$6:G$429)/$D223,"")</f>
        <v/>
      </c>
      <c r="J223" s="9" t="str">
        <f>IF($D223&gt;0,SUMIF('Ukraine INN'!$B$6:$B$429,'Innovation potential'!$B223,'Ukraine INN'!I$6:I$429)/$D223,"")</f>
        <v/>
      </c>
      <c r="K223" s="9" t="str">
        <f>IF($D223&gt;0,SUMIF('Ukraine INN'!$B$6:$B$429,'Innovation potential'!$B223,'Ukraine INN'!J$6:J$429)/$D223,"")</f>
        <v/>
      </c>
      <c r="L223" s="9" t="str">
        <f>IF($D223&gt;0,SUMIF('Ukraine INN'!$B$6:$B$429,'Innovation potential'!$B223,'Ukraine INN'!K$6:K$429)/$D223,"")</f>
        <v/>
      </c>
      <c r="M223" s="9" t="str">
        <f>IF($D223&gt;0,SUMIF('Ukraine INN'!$B$6:$B$429,'Innovation potential'!$B223,'Ukraine INN'!L$6:L$429)/$D223,"")</f>
        <v/>
      </c>
      <c r="O223" s="2">
        <f>COUNTIF('REGION INN'!$B$6:$B$429,'Innovation potential'!$B223)</f>
        <v>0</v>
      </c>
      <c r="P223" s="9" t="str">
        <f>IF($O223&gt;0,SUMIF('REGION INN'!$B$6:$B$429,'Innovation potential'!$B223,'REGION INN'!D$6:D$429)/$O223,"")</f>
        <v/>
      </c>
      <c r="Q223" s="9" t="str">
        <f>IF($O223&gt;0,SUMIF('REGION INN'!$B$6:$B$429,'Innovation potential'!$B223,'REGION INN'!E$6:E$429)/$O223,"")</f>
        <v/>
      </c>
      <c r="R223" s="9" t="str">
        <f>IF($O223&gt;0,SUMIF('REGION INN'!$B$6:$B$429,'Innovation potential'!$B223,'REGION INN'!F$6:F$429)/$O223,"")</f>
        <v/>
      </c>
      <c r="S223" s="9" t="str">
        <f>IF($O223&gt;0,SUMIF('REGION INN'!$B$6:$B$429,'Innovation potential'!$B223,'REGION INN'!G$6:G$429)/$O223,"")</f>
        <v/>
      </c>
      <c r="U223" s="9" t="str">
        <f>IF($O223&gt;0,SUMIF('REGION INN'!$B$6:$B$429,'Innovation potential'!$B223,'REGION INN'!I$6:I$429)/$O223,"")</f>
        <v/>
      </c>
      <c r="V223" s="9" t="str">
        <f>IF($O223&gt;0,SUMIF('REGION INN'!$B$6:$B$429,'Innovation potential'!$B223,'REGION INN'!J$6:J$429)/$O223,"")</f>
        <v/>
      </c>
      <c r="W223" s="9" t="str">
        <f>IF($O223&gt;0,SUMIF('REGION INN'!$B$6:$B$429,'Innovation potential'!$B223,'REGION INN'!K$6:K$429)/$O223,"")</f>
        <v/>
      </c>
      <c r="X223" s="9" t="str">
        <f>IF($O223&gt;0,SUMIF('REGION INN'!$B$6:$B$429,'Innovation potential'!$B223,'REGION INN'!L$6:L$429)/$O223,"")</f>
        <v/>
      </c>
      <c r="Z223" s="144"/>
      <c r="AA223" s="144"/>
      <c r="AB223" s="144"/>
      <c r="AC223" s="144"/>
      <c r="AE223" s="144"/>
      <c r="AF223" s="144"/>
      <c r="AG223" s="144"/>
      <c r="AH223" s="144"/>
      <c r="AJ223" s="144"/>
      <c r="AK223" s="144"/>
      <c r="AL223" s="144"/>
      <c r="AM223" s="144"/>
      <c r="AO223" s="144"/>
      <c r="AP223" s="144"/>
      <c r="AQ223" s="144"/>
      <c r="AR223" s="144"/>
    </row>
    <row r="224" spans="1:44" x14ac:dyDescent="0.2">
      <c r="A224" s="39">
        <f>'Industry selection'!C224</f>
        <v>2</v>
      </c>
      <c r="B224" s="143">
        <v>52.2</v>
      </c>
      <c r="C224" s="143" t="s">
        <v>454</v>
      </c>
      <c r="D224" s="2">
        <f>COUNTIF('Ukraine INN'!$B$6:$B$429,'Innovation potential'!$B224)</f>
        <v>0</v>
      </c>
      <c r="E224" s="9" t="str">
        <f>IF($D224&gt;0,SUMIF('Ukraine INN'!$B$6:$B$429,'Innovation potential'!$B224,'Ukraine INN'!D$6:D$429)/$D224,"")</f>
        <v/>
      </c>
      <c r="F224" s="9" t="str">
        <f>IF($D224&gt;0,SUMIF('Ukraine INN'!$B$6:$B$429,'Innovation potential'!$B224,'Ukraine INN'!E$6:E$429)/$D224,"")</f>
        <v/>
      </c>
      <c r="G224" s="9" t="str">
        <f>IF($D224&gt;0,SUMIF('Ukraine INN'!$B$6:$B$429,'Innovation potential'!$B224,'Ukraine INN'!F$6:F$429)/$D224,"")</f>
        <v/>
      </c>
      <c r="H224" s="9" t="str">
        <f>IF($D224&gt;0,SUMIF('Ukraine INN'!$B$6:$B$429,'Innovation potential'!$B224,'Ukraine INN'!G$6:G$429)/$D224,"")</f>
        <v/>
      </c>
      <c r="J224" s="9" t="str">
        <f>IF($D224&gt;0,SUMIF('Ukraine INN'!$B$6:$B$429,'Innovation potential'!$B224,'Ukraine INN'!I$6:I$429)/$D224,"")</f>
        <v/>
      </c>
      <c r="K224" s="9" t="str">
        <f>IF($D224&gt;0,SUMIF('Ukraine INN'!$B$6:$B$429,'Innovation potential'!$B224,'Ukraine INN'!J$6:J$429)/$D224,"")</f>
        <v/>
      </c>
      <c r="L224" s="9" t="str">
        <f>IF($D224&gt;0,SUMIF('Ukraine INN'!$B$6:$B$429,'Innovation potential'!$B224,'Ukraine INN'!K$6:K$429)/$D224,"")</f>
        <v/>
      </c>
      <c r="M224" s="9" t="str">
        <f>IF($D224&gt;0,SUMIF('Ukraine INN'!$B$6:$B$429,'Innovation potential'!$B224,'Ukraine INN'!L$6:L$429)/$D224,"")</f>
        <v/>
      </c>
      <c r="O224" s="2">
        <f>COUNTIF('REGION INN'!$B$6:$B$429,'Innovation potential'!$B224)</f>
        <v>0</v>
      </c>
      <c r="P224" s="9" t="str">
        <f>IF($O224&gt;0,SUMIF('REGION INN'!$B$6:$B$429,'Innovation potential'!$B224,'REGION INN'!D$6:D$429)/$O224,"")</f>
        <v/>
      </c>
      <c r="Q224" s="9" t="str">
        <f>IF($O224&gt;0,SUMIF('REGION INN'!$B$6:$B$429,'Innovation potential'!$B224,'REGION INN'!E$6:E$429)/$O224,"")</f>
        <v/>
      </c>
      <c r="R224" s="9" t="str">
        <f>IF($O224&gt;0,SUMIF('REGION INN'!$B$6:$B$429,'Innovation potential'!$B224,'REGION INN'!F$6:F$429)/$O224,"")</f>
        <v/>
      </c>
      <c r="S224" s="9" t="str">
        <f>IF($O224&gt;0,SUMIF('REGION INN'!$B$6:$B$429,'Innovation potential'!$B224,'REGION INN'!G$6:G$429)/$O224,"")</f>
        <v/>
      </c>
      <c r="U224" s="9" t="str">
        <f>IF($O224&gt;0,SUMIF('REGION INN'!$B$6:$B$429,'Innovation potential'!$B224,'REGION INN'!I$6:I$429)/$O224,"")</f>
        <v/>
      </c>
      <c r="V224" s="9" t="str">
        <f>IF($O224&gt;0,SUMIF('REGION INN'!$B$6:$B$429,'Innovation potential'!$B224,'REGION INN'!J$6:J$429)/$O224,"")</f>
        <v/>
      </c>
      <c r="W224" s="9" t="str">
        <f>IF($O224&gt;0,SUMIF('REGION INN'!$B$6:$B$429,'Innovation potential'!$B224,'REGION INN'!K$6:K$429)/$O224,"")</f>
        <v/>
      </c>
      <c r="X224" s="9" t="str">
        <f>IF($O224&gt;0,SUMIF('REGION INN'!$B$6:$B$429,'Innovation potential'!$B224,'REGION INN'!L$6:L$429)/$O224,"")</f>
        <v/>
      </c>
      <c r="Z224" s="144"/>
      <c r="AA224" s="144"/>
      <c r="AB224" s="144"/>
      <c r="AC224" s="144"/>
      <c r="AE224" s="144"/>
      <c r="AF224" s="144"/>
      <c r="AG224" s="144"/>
      <c r="AH224" s="144"/>
      <c r="AJ224" s="144"/>
      <c r="AK224" s="144"/>
      <c r="AL224" s="144"/>
      <c r="AM224" s="144"/>
      <c r="AO224" s="144"/>
      <c r="AP224" s="144"/>
      <c r="AQ224" s="144"/>
      <c r="AR224" s="144"/>
    </row>
    <row r="225" spans="1:44" x14ac:dyDescent="0.2">
      <c r="A225" s="39">
        <f>'Industry selection'!C225</f>
        <v>1</v>
      </c>
      <c r="B225" s="143">
        <v>53</v>
      </c>
      <c r="C225" s="143" t="s">
        <v>456</v>
      </c>
      <c r="D225" s="2">
        <f>COUNTIF('Ukraine INN'!$B$6:$B$429,'Innovation potential'!$B225)</f>
        <v>0</v>
      </c>
      <c r="E225" s="9" t="str">
        <f>IF($D225&gt;0,SUMIF('Ukraine INN'!$B$6:$B$429,'Innovation potential'!$B225,'Ukraine INN'!D$6:D$429)/$D225,"")</f>
        <v/>
      </c>
      <c r="F225" s="9" t="str">
        <f>IF($D225&gt;0,SUMIF('Ukraine INN'!$B$6:$B$429,'Innovation potential'!$B225,'Ukraine INN'!E$6:E$429)/$D225,"")</f>
        <v/>
      </c>
      <c r="G225" s="9" t="str">
        <f>IF($D225&gt;0,SUMIF('Ukraine INN'!$B$6:$B$429,'Innovation potential'!$B225,'Ukraine INN'!F$6:F$429)/$D225,"")</f>
        <v/>
      </c>
      <c r="H225" s="9" t="str">
        <f>IF($D225&gt;0,SUMIF('Ukraine INN'!$B$6:$B$429,'Innovation potential'!$B225,'Ukraine INN'!G$6:G$429)/$D225,"")</f>
        <v/>
      </c>
      <c r="J225" s="9" t="str">
        <f>IF($D225&gt;0,SUMIF('Ukraine INN'!$B$6:$B$429,'Innovation potential'!$B225,'Ukraine INN'!I$6:I$429)/$D225,"")</f>
        <v/>
      </c>
      <c r="K225" s="9" t="str">
        <f>IF($D225&gt;0,SUMIF('Ukraine INN'!$B$6:$B$429,'Innovation potential'!$B225,'Ukraine INN'!J$6:J$429)/$D225,"")</f>
        <v/>
      </c>
      <c r="L225" s="9" t="str">
        <f>IF($D225&gt;0,SUMIF('Ukraine INN'!$B$6:$B$429,'Innovation potential'!$B225,'Ukraine INN'!K$6:K$429)/$D225,"")</f>
        <v/>
      </c>
      <c r="M225" s="9" t="str">
        <f>IF($D225&gt;0,SUMIF('Ukraine INN'!$B$6:$B$429,'Innovation potential'!$B225,'Ukraine INN'!L$6:L$429)/$D225,"")</f>
        <v/>
      </c>
      <c r="O225" s="2">
        <f>COUNTIF('REGION INN'!$B$6:$B$429,'Innovation potential'!$B225)</f>
        <v>0</v>
      </c>
      <c r="P225" s="9" t="str">
        <f>IF($O225&gt;0,SUMIF('REGION INN'!$B$6:$B$429,'Innovation potential'!$B225,'REGION INN'!D$6:D$429)/$O225,"")</f>
        <v/>
      </c>
      <c r="Q225" s="9" t="str">
        <f>IF($O225&gt;0,SUMIF('REGION INN'!$B$6:$B$429,'Innovation potential'!$B225,'REGION INN'!E$6:E$429)/$O225,"")</f>
        <v/>
      </c>
      <c r="R225" s="9" t="str">
        <f>IF($O225&gt;0,SUMIF('REGION INN'!$B$6:$B$429,'Innovation potential'!$B225,'REGION INN'!F$6:F$429)/$O225,"")</f>
        <v/>
      </c>
      <c r="S225" s="9" t="str">
        <f>IF($O225&gt;0,SUMIF('REGION INN'!$B$6:$B$429,'Innovation potential'!$B225,'REGION INN'!G$6:G$429)/$O225,"")</f>
        <v/>
      </c>
      <c r="U225" s="9" t="str">
        <f>IF($O225&gt;0,SUMIF('REGION INN'!$B$6:$B$429,'Innovation potential'!$B225,'REGION INN'!I$6:I$429)/$O225,"")</f>
        <v/>
      </c>
      <c r="V225" s="9" t="str">
        <f>IF($O225&gt;0,SUMIF('REGION INN'!$B$6:$B$429,'Innovation potential'!$B225,'REGION INN'!J$6:J$429)/$O225,"")</f>
        <v/>
      </c>
      <c r="W225" s="9" t="str">
        <f>IF($O225&gt;0,SUMIF('REGION INN'!$B$6:$B$429,'Innovation potential'!$B225,'REGION INN'!K$6:K$429)/$O225,"")</f>
        <v/>
      </c>
      <c r="X225" s="9" t="str">
        <f>IF($O225&gt;0,SUMIF('REGION INN'!$B$6:$B$429,'Innovation potential'!$B225,'REGION INN'!L$6:L$429)/$O225,"")</f>
        <v/>
      </c>
      <c r="Z225" s="144"/>
      <c r="AA225" s="144"/>
      <c r="AB225" s="144"/>
      <c r="AC225" s="144"/>
      <c r="AE225" s="144"/>
      <c r="AF225" s="144"/>
      <c r="AG225" s="144"/>
      <c r="AH225" s="144"/>
      <c r="AJ225" s="144"/>
      <c r="AK225" s="144"/>
      <c r="AL225" s="144"/>
      <c r="AM225" s="144"/>
      <c r="AO225" s="144"/>
      <c r="AP225" s="144"/>
      <c r="AQ225" s="144"/>
      <c r="AR225" s="144"/>
    </row>
    <row r="226" spans="1:44" x14ac:dyDescent="0.2">
      <c r="A226" s="39">
        <f>'Industry selection'!C226</f>
        <v>1</v>
      </c>
      <c r="B226" s="143">
        <v>53.1</v>
      </c>
      <c r="C226" s="143" t="s">
        <v>458</v>
      </c>
      <c r="D226" s="2">
        <f>COUNTIF('Ukraine INN'!$B$6:$B$429,'Innovation potential'!$B226)</f>
        <v>0</v>
      </c>
      <c r="E226" s="9" t="str">
        <f>IF($D226&gt;0,SUMIF('Ukraine INN'!$B$6:$B$429,'Innovation potential'!$B226,'Ukraine INN'!D$6:D$429)/$D226,"")</f>
        <v/>
      </c>
      <c r="F226" s="9" t="str">
        <f>IF($D226&gt;0,SUMIF('Ukraine INN'!$B$6:$B$429,'Innovation potential'!$B226,'Ukraine INN'!E$6:E$429)/$D226,"")</f>
        <v/>
      </c>
      <c r="G226" s="9" t="str">
        <f>IF($D226&gt;0,SUMIF('Ukraine INN'!$B$6:$B$429,'Innovation potential'!$B226,'Ukraine INN'!F$6:F$429)/$D226,"")</f>
        <v/>
      </c>
      <c r="H226" s="9" t="str">
        <f>IF($D226&gt;0,SUMIF('Ukraine INN'!$B$6:$B$429,'Innovation potential'!$B226,'Ukraine INN'!G$6:G$429)/$D226,"")</f>
        <v/>
      </c>
      <c r="J226" s="9" t="str">
        <f>IF($D226&gt;0,SUMIF('Ukraine INN'!$B$6:$B$429,'Innovation potential'!$B226,'Ukraine INN'!I$6:I$429)/$D226,"")</f>
        <v/>
      </c>
      <c r="K226" s="9" t="str">
        <f>IF($D226&gt;0,SUMIF('Ukraine INN'!$B$6:$B$429,'Innovation potential'!$B226,'Ukraine INN'!J$6:J$429)/$D226,"")</f>
        <v/>
      </c>
      <c r="L226" s="9" t="str">
        <f>IF($D226&gt;0,SUMIF('Ukraine INN'!$B$6:$B$429,'Innovation potential'!$B226,'Ukraine INN'!K$6:K$429)/$D226,"")</f>
        <v/>
      </c>
      <c r="M226" s="9" t="str">
        <f>IF($D226&gt;0,SUMIF('Ukraine INN'!$B$6:$B$429,'Innovation potential'!$B226,'Ukraine INN'!L$6:L$429)/$D226,"")</f>
        <v/>
      </c>
      <c r="O226" s="2">
        <f>COUNTIF('REGION INN'!$B$6:$B$429,'Innovation potential'!$B226)</f>
        <v>0</v>
      </c>
      <c r="P226" s="9" t="str">
        <f>IF($O226&gt;0,SUMIF('REGION INN'!$B$6:$B$429,'Innovation potential'!$B226,'REGION INN'!D$6:D$429)/$O226,"")</f>
        <v/>
      </c>
      <c r="Q226" s="9" t="str">
        <f>IF($O226&gt;0,SUMIF('REGION INN'!$B$6:$B$429,'Innovation potential'!$B226,'REGION INN'!E$6:E$429)/$O226,"")</f>
        <v/>
      </c>
      <c r="R226" s="9" t="str">
        <f>IF($O226&gt;0,SUMIF('REGION INN'!$B$6:$B$429,'Innovation potential'!$B226,'REGION INN'!F$6:F$429)/$O226,"")</f>
        <v/>
      </c>
      <c r="S226" s="9" t="str">
        <f>IF($O226&gt;0,SUMIF('REGION INN'!$B$6:$B$429,'Innovation potential'!$B226,'REGION INN'!G$6:G$429)/$O226,"")</f>
        <v/>
      </c>
      <c r="U226" s="9" t="str">
        <f>IF($O226&gt;0,SUMIF('REGION INN'!$B$6:$B$429,'Innovation potential'!$B226,'REGION INN'!I$6:I$429)/$O226,"")</f>
        <v/>
      </c>
      <c r="V226" s="9" t="str">
        <f>IF($O226&gt;0,SUMIF('REGION INN'!$B$6:$B$429,'Innovation potential'!$B226,'REGION INN'!J$6:J$429)/$O226,"")</f>
        <v/>
      </c>
      <c r="W226" s="9" t="str">
        <f>IF($O226&gt;0,SUMIF('REGION INN'!$B$6:$B$429,'Innovation potential'!$B226,'REGION INN'!K$6:K$429)/$O226,"")</f>
        <v/>
      </c>
      <c r="X226" s="9" t="str">
        <f>IF($O226&gt;0,SUMIF('REGION INN'!$B$6:$B$429,'Innovation potential'!$B226,'REGION INN'!L$6:L$429)/$O226,"")</f>
        <v/>
      </c>
      <c r="Z226" s="144"/>
      <c r="AA226" s="144"/>
      <c r="AB226" s="144"/>
      <c r="AC226" s="144"/>
      <c r="AE226" s="144"/>
      <c r="AF226" s="144"/>
      <c r="AG226" s="144"/>
      <c r="AH226" s="144"/>
      <c r="AJ226" s="144"/>
      <c r="AK226" s="144"/>
      <c r="AL226" s="144"/>
      <c r="AM226" s="144"/>
      <c r="AO226" s="144"/>
      <c r="AP226" s="144"/>
      <c r="AQ226" s="144"/>
      <c r="AR226" s="144"/>
    </row>
    <row r="227" spans="1:44" x14ac:dyDescent="0.2">
      <c r="A227" s="39">
        <f>'Industry selection'!C227</f>
        <v>1</v>
      </c>
      <c r="B227" s="143">
        <v>53.2</v>
      </c>
      <c r="C227" s="143" t="s">
        <v>460</v>
      </c>
      <c r="D227" s="2">
        <f>COUNTIF('Ukraine INN'!$B$6:$B$429,'Innovation potential'!$B227)</f>
        <v>0</v>
      </c>
      <c r="E227" s="9" t="str">
        <f>IF($D227&gt;0,SUMIF('Ukraine INN'!$B$6:$B$429,'Innovation potential'!$B227,'Ukraine INN'!D$6:D$429)/$D227,"")</f>
        <v/>
      </c>
      <c r="F227" s="9" t="str">
        <f>IF($D227&gt;0,SUMIF('Ukraine INN'!$B$6:$B$429,'Innovation potential'!$B227,'Ukraine INN'!E$6:E$429)/$D227,"")</f>
        <v/>
      </c>
      <c r="G227" s="9" t="str">
        <f>IF($D227&gt;0,SUMIF('Ukraine INN'!$B$6:$B$429,'Innovation potential'!$B227,'Ukraine INN'!F$6:F$429)/$D227,"")</f>
        <v/>
      </c>
      <c r="H227" s="9" t="str">
        <f>IF($D227&gt;0,SUMIF('Ukraine INN'!$B$6:$B$429,'Innovation potential'!$B227,'Ukraine INN'!G$6:G$429)/$D227,"")</f>
        <v/>
      </c>
      <c r="J227" s="9" t="str">
        <f>IF($D227&gt;0,SUMIF('Ukraine INN'!$B$6:$B$429,'Innovation potential'!$B227,'Ukraine INN'!I$6:I$429)/$D227,"")</f>
        <v/>
      </c>
      <c r="K227" s="9" t="str">
        <f>IF($D227&gt;0,SUMIF('Ukraine INN'!$B$6:$B$429,'Innovation potential'!$B227,'Ukraine INN'!J$6:J$429)/$D227,"")</f>
        <v/>
      </c>
      <c r="L227" s="9" t="str">
        <f>IF($D227&gt;0,SUMIF('Ukraine INN'!$B$6:$B$429,'Innovation potential'!$B227,'Ukraine INN'!K$6:K$429)/$D227,"")</f>
        <v/>
      </c>
      <c r="M227" s="9" t="str">
        <f>IF($D227&gt;0,SUMIF('Ukraine INN'!$B$6:$B$429,'Innovation potential'!$B227,'Ukraine INN'!L$6:L$429)/$D227,"")</f>
        <v/>
      </c>
      <c r="O227" s="2">
        <f>COUNTIF('REGION INN'!$B$6:$B$429,'Innovation potential'!$B227)</f>
        <v>0</v>
      </c>
      <c r="P227" s="9" t="str">
        <f>IF($O227&gt;0,SUMIF('REGION INN'!$B$6:$B$429,'Innovation potential'!$B227,'REGION INN'!D$6:D$429)/$O227,"")</f>
        <v/>
      </c>
      <c r="Q227" s="9" t="str">
        <f>IF($O227&gt;0,SUMIF('REGION INN'!$B$6:$B$429,'Innovation potential'!$B227,'REGION INN'!E$6:E$429)/$O227,"")</f>
        <v/>
      </c>
      <c r="R227" s="9" t="str">
        <f>IF($O227&gt;0,SUMIF('REGION INN'!$B$6:$B$429,'Innovation potential'!$B227,'REGION INN'!F$6:F$429)/$O227,"")</f>
        <v/>
      </c>
      <c r="S227" s="9" t="str">
        <f>IF($O227&gt;0,SUMIF('REGION INN'!$B$6:$B$429,'Innovation potential'!$B227,'REGION INN'!G$6:G$429)/$O227,"")</f>
        <v/>
      </c>
      <c r="U227" s="9" t="str">
        <f>IF($O227&gt;0,SUMIF('REGION INN'!$B$6:$B$429,'Innovation potential'!$B227,'REGION INN'!I$6:I$429)/$O227,"")</f>
        <v/>
      </c>
      <c r="V227" s="9" t="str">
        <f>IF($O227&gt;0,SUMIF('REGION INN'!$B$6:$B$429,'Innovation potential'!$B227,'REGION INN'!J$6:J$429)/$O227,"")</f>
        <v/>
      </c>
      <c r="W227" s="9" t="str">
        <f>IF($O227&gt;0,SUMIF('REGION INN'!$B$6:$B$429,'Innovation potential'!$B227,'REGION INN'!K$6:K$429)/$O227,"")</f>
        <v/>
      </c>
      <c r="X227" s="9" t="str">
        <f>IF($O227&gt;0,SUMIF('REGION INN'!$B$6:$B$429,'Innovation potential'!$B227,'REGION INN'!L$6:L$429)/$O227,"")</f>
        <v/>
      </c>
      <c r="Z227" s="144"/>
      <c r="AA227" s="144"/>
      <c r="AB227" s="144"/>
      <c r="AC227" s="144"/>
      <c r="AE227" s="144"/>
      <c r="AF227" s="144"/>
      <c r="AG227" s="144"/>
      <c r="AH227" s="144"/>
      <c r="AJ227" s="144"/>
      <c r="AK227" s="144"/>
      <c r="AL227" s="144"/>
      <c r="AM227" s="144"/>
      <c r="AO227" s="144"/>
      <c r="AP227" s="144"/>
      <c r="AQ227" s="144"/>
      <c r="AR227" s="144"/>
    </row>
    <row r="228" spans="1:44" x14ac:dyDescent="0.2">
      <c r="A228" s="39" t="str">
        <f>'Industry selection'!C228</f>
        <v/>
      </c>
      <c r="B228" s="143" t="s">
        <v>462</v>
      </c>
      <c r="C228" s="143" t="s">
        <v>463</v>
      </c>
      <c r="D228" s="2">
        <f>COUNTIF('Ukraine INN'!$B$6:$B$429,'Innovation potential'!$B228)</f>
        <v>0</v>
      </c>
      <c r="E228" s="9" t="str">
        <f>IF($D228&gt;0,SUMIF('Ukraine INN'!$B$6:$B$429,'Innovation potential'!$B228,'Ukraine INN'!D$6:D$429)/$D228,"")</f>
        <v/>
      </c>
      <c r="F228" s="9" t="str">
        <f>IF($D228&gt;0,SUMIF('Ukraine INN'!$B$6:$B$429,'Innovation potential'!$B228,'Ukraine INN'!E$6:E$429)/$D228,"")</f>
        <v/>
      </c>
      <c r="G228" s="9" t="str">
        <f>IF($D228&gt;0,SUMIF('Ukraine INN'!$B$6:$B$429,'Innovation potential'!$B228,'Ukraine INN'!F$6:F$429)/$D228,"")</f>
        <v/>
      </c>
      <c r="H228" s="9" t="str">
        <f>IF($D228&gt;0,SUMIF('Ukraine INN'!$B$6:$B$429,'Innovation potential'!$B228,'Ukraine INN'!G$6:G$429)/$D228,"")</f>
        <v/>
      </c>
      <c r="J228" s="9" t="str">
        <f>IF($D228&gt;0,SUMIF('Ukraine INN'!$B$6:$B$429,'Innovation potential'!$B228,'Ukraine INN'!I$6:I$429)/$D228,"")</f>
        <v/>
      </c>
      <c r="K228" s="9" t="str">
        <f>IF($D228&gt;0,SUMIF('Ukraine INN'!$B$6:$B$429,'Innovation potential'!$B228,'Ukraine INN'!J$6:J$429)/$D228,"")</f>
        <v/>
      </c>
      <c r="L228" s="9" t="str">
        <f>IF($D228&gt;0,SUMIF('Ukraine INN'!$B$6:$B$429,'Innovation potential'!$B228,'Ukraine INN'!K$6:K$429)/$D228,"")</f>
        <v/>
      </c>
      <c r="M228" s="9" t="str">
        <f>IF($D228&gt;0,SUMIF('Ukraine INN'!$B$6:$B$429,'Innovation potential'!$B228,'Ukraine INN'!L$6:L$429)/$D228,"")</f>
        <v/>
      </c>
      <c r="O228" s="2">
        <f>COUNTIF('REGION INN'!$B$6:$B$429,'Innovation potential'!$B228)</f>
        <v>0</v>
      </c>
      <c r="P228" s="9" t="str">
        <f>IF($O228&gt;0,SUMIF('REGION INN'!$B$6:$B$429,'Innovation potential'!$B228,'REGION INN'!D$6:D$429)/$O228,"")</f>
        <v/>
      </c>
      <c r="Q228" s="9" t="str">
        <f>IF($O228&gt;0,SUMIF('REGION INN'!$B$6:$B$429,'Innovation potential'!$B228,'REGION INN'!E$6:E$429)/$O228,"")</f>
        <v/>
      </c>
      <c r="R228" s="9" t="str">
        <f>IF($O228&gt;0,SUMIF('REGION INN'!$B$6:$B$429,'Innovation potential'!$B228,'REGION INN'!F$6:F$429)/$O228,"")</f>
        <v/>
      </c>
      <c r="S228" s="9" t="str">
        <f>IF($O228&gt;0,SUMIF('REGION INN'!$B$6:$B$429,'Innovation potential'!$B228,'REGION INN'!G$6:G$429)/$O228,"")</f>
        <v/>
      </c>
      <c r="U228" s="9" t="str">
        <f>IF($O228&gt;0,SUMIF('REGION INN'!$B$6:$B$429,'Innovation potential'!$B228,'REGION INN'!I$6:I$429)/$O228,"")</f>
        <v/>
      </c>
      <c r="V228" s="9" t="str">
        <f>IF($O228&gt;0,SUMIF('REGION INN'!$B$6:$B$429,'Innovation potential'!$B228,'REGION INN'!J$6:J$429)/$O228,"")</f>
        <v/>
      </c>
      <c r="W228" s="9" t="str">
        <f>IF($O228&gt;0,SUMIF('REGION INN'!$B$6:$B$429,'Innovation potential'!$B228,'REGION INN'!K$6:K$429)/$O228,"")</f>
        <v/>
      </c>
      <c r="X228" s="9" t="str">
        <f>IF($O228&gt;0,SUMIF('REGION INN'!$B$6:$B$429,'Innovation potential'!$B228,'REGION INN'!L$6:L$429)/$O228,"")</f>
        <v/>
      </c>
      <c r="Z228" s="144"/>
      <c r="AA228" s="144"/>
      <c r="AB228" s="144"/>
      <c r="AC228" s="144"/>
      <c r="AE228" s="144"/>
      <c r="AF228" s="144"/>
      <c r="AG228" s="144"/>
      <c r="AH228" s="144"/>
      <c r="AJ228" s="144"/>
      <c r="AK228" s="144"/>
      <c r="AL228" s="144"/>
      <c r="AM228" s="144"/>
      <c r="AO228" s="144"/>
      <c r="AP228" s="144"/>
      <c r="AQ228" s="144"/>
      <c r="AR228" s="144"/>
    </row>
    <row r="229" spans="1:44" x14ac:dyDescent="0.2">
      <c r="A229" s="39" t="str">
        <f>'Industry selection'!C229</f>
        <v/>
      </c>
      <c r="B229" s="143">
        <v>55</v>
      </c>
      <c r="C229" s="143" t="s">
        <v>465</v>
      </c>
      <c r="D229" s="2">
        <f>COUNTIF('Ukraine INN'!$B$6:$B$429,'Innovation potential'!$B229)</f>
        <v>0</v>
      </c>
      <c r="E229" s="9" t="str">
        <f>IF($D229&gt;0,SUMIF('Ukraine INN'!$B$6:$B$429,'Innovation potential'!$B229,'Ukraine INN'!D$6:D$429)/$D229,"")</f>
        <v/>
      </c>
      <c r="F229" s="9" t="str">
        <f>IF($D229&gt;0,SUMIF('Ukraine INN'!$B$6:$B$429,'Innovation potential'!$B229,'Ukraine INN'!E$6:E$429)/$D229,"")</f>
        <v/>
      </c>
      <c r="G229" s="9" t="str">
        <f>IF($D229&gt;0,SUMIF('Ukraine INN'!$B$6:$B$429,'Innovation potential'!$B229,'Ukraine INN'!F$6:F$429)/$D229,"")</f>
        <v/>
      </c>
      <c r="H229" s="9" t="str">
        <f>IF($D229&gt;0,SUMIF('Ukraine INN'!$B$6:$B$429,'Innovation potential'!$B229,'Ukraine INN'!G$6:G$429)/$D229,"")</f>
        <v/>
      </c>
      <c r="J229" s="9" t="str">
        <f>IF($D229&gt;0,SUMIF('Ukraine INN'!$B$6:$B$429,'Innovation potential'!$B229,'Ukraine INN'!I$6:I$429)/$D229,"")</f>
        <v/>
      </c>
      <c r="K229" s="9" t="str">
        <f>IF($D229&gt;0,SUMIF('Ukraine INN'!$B$6:$B$429,'Innovation potential'!$B229,'Ukraine INN'!J$6:J$429)/$D229,"")</f>
        <v/>
      </c>
      <c r="L229" s="9" t="str">
        <f>IF($D229&gt;0,SUMIF('Ukraine INN'!$B$6:$B$429,'Innovation potential'!$B229,'Ukraine INN'!K$6:K$429)/$D229,"")</f>
        <v/>
      </c>
      <c r="M229" s="9" t="str">
        <f>IF($D229&gt;0,SUMIF('Ukraine INN'!$B$6:$B$429,'Innovation potential'!$B229,'Ukraine INN'!L$6:L$429)/$D229,"")</f>
        <v/>
      </c>
      <c r="O229" s="2">
        <f>COUNTIF('REGION INN'!$B$6:$B$429,'Innovation potential'!$B229)</f>
        <v>0</v>
      </c>
      <c r="P229" s="9" t="str">
        <f>IF($O229&gt;0,SUMIF('REGION INN'!$B$6:$B$429,'Innovation potential'!$B229,'REGION INN'!D$6:D$429)/$O229,"")</f>
        <v/>
      </c>
      <c r="Q229" s="9" t="str">
        <f>IF($O229&gt;0,SUMIF('REGION INN'!$B$6:$B$429,'Innovation potential'!$B229,'REGION INN'!E$6:E$429)/$O229,"")</f>
        <v/>
      </c>
      <c r="R229" s="9" t="str">
        <f>IF($O229&gt;0,SUMIF('REGION INN'!$B$6:$B$429,'Innovation potential'!$B229,'REGION INN'!F$6:F$429)/$O229,"")</f>
        <v/>
      </c>
      <c r="S229" s="9" t="str">
        <f>IF($O229&gt;0,SUMIF('REGION INN'!$B$6:$B$429,'Innovation potential'!$B229,'REGION INN'!G$6:G$429)/$O229,"")</f>
        <v/>
      </c>
      <c r="U229" s="9" t="str">
        <f>IF($O229&gt;0,SUMIF('REGION INN'!$B$6:$B$429,'Innovation potential'!$B229,'REGION INN'!I$6:I$429)/$O229,"")</f>
        <v/>
      </c>
      <c r="V229" s="9" t="str">
        <f>IF($O229&gt;0,SUMIF('REGION INN'!$B$6:$B$429,'Innovation potential'!$B229,'REGION INN'!J$6:J$429)/$O229,"")</f>
        <v/>
      </c>
      <c r="W229" s="9" t="str">
        <f>IF($O229&gt;0,SUMIF('REGION INN'!$B$6:$B$429,'Innovation potential'!$B229,'REGION INN'!K$6:K$429)/$O229,"")</f>
        <v/>
      </c>
      <c r="X229" s="9" t="str">
        <f>IF($O229&gt;0,SUMIF('REGION INN'!$B$6:$B$429,'Innovation potential'!$B229,'REGION INN'!L$6:L$429)/$O229,"")</f>
        <v/>
      </c>
      <c r="Z229" s="144"/>
      <c r="AA229" s="144"/>
      <c r="AB229" s="144"/>
      <c r="AC229" s="144"/>
      <c r="AE229" s="144"/>
      <c r="AF229" s="144"/>
      <c r="AG229" s="144"/>
      <c r="AH229" s="144"/>
      <c r="AJ229" s="144"/>
      <c r="AK229" s="144"/>
      <c r="AL229" s="144"/>
      <c r="AM229" s="144"/>
      <c r="AO229" s="144"/>
      <c r="AP229" s="144"/>
      <c r="AQ229" s="144"/>
      <c r="AR229" s="144"/>
    </row>
    <row r="230" spans="1:44" x14ac:dyDescent="0.2">
      <c r="A230" s="39">
        <f>'Industry selection'!C230</f>
        <v>2</v>
      </c>
      <c r="B230" s="143">
        <v>55.1</v>
      </c>
      <c r="C230" s="143" t="s">
        <v>467</v>
      </c>
      <c r="D230" s="2">
        <f>COUNTIF('Ukraine INN'!$B$6:$B$429,'Innovation potential'!$B230)</f>
        <v>0</v>
      </c>
      <c r="E230" s="9" t="str">
        <f>IF($D230&gt;0,SUMIF('Ukraine INN'!$B$6:$B$429,'Innovation potential'!$B230,'Ukraine INN'!D$6:D$429)/$D230,"")</f>
        <v/>
      </c>
      <c r="F230" s="9" t="str">
        <f>IF($D230&gt;0,SUMIF('Ukraine INN'!$B$6:$B$429,'Innovation potential'!$B230,'Ukraine INN'!E$6:E$429)/$D230,"")</f>
        <v/>
      </c>
      <c r="G230" s="9" t="str">
        <f>IF($D230&gt;0,SUMIF('Ukraine INN'!$B$6:$B$429,'Innovation potential'!$B230,'Ukraine INN'!F$6:F$429)/$D230,"")</f>
        <v/>
      </c>
      <c r="H230" s="9" t="str">
        <f>IF($D230&gt;0,SUMIF('Ukraine INN'!$B$6:$B$429,'Innovation potential'!$B230,'Ukraine INN'!G$6:G$429)/$D230,"")</f>
        <v/>
      </c>
      <c r="J230" s="9" t="str">
        <f>IF($D230&gt;0,SUMIF('Ukraine INN'!$B$6:$B$429,'Innovation potential'!$B230,'Ukraine INN'!I$6:I$429)/$D230,"")</f>
        <v/>
      </c>
      <c r="K230" s="9" t="str">
        <f>IF($D230&gt;0,SUMIF('Ukraine INN'!$B$6:$B$429,'Innovation potential'!$B230,'Ukraine INN'!J$6:J$429)/$D230,"")</f>
        <v/>
      </c>
      <c r="L230" s="9" t="str">
        <f>IF($D230&gt;0,SUMIF('Ukraine INN'!$B$6:$B$429,'Innovation potential'!$B230,'Ukraine INN'!K$6:K$429)/$D230,"")</f>
        <v/>
      </c>
      <c r="M230" s="9" t="str">
        <f>IF($D230&gt;0,SUMIF('Ukraine INN'!$B$6:$B$429,'Innovation potential'!$B230,'Ukraine INN'!L$6:L$429)/$D230,"")</f>
        <v/>
      </c>
      <c r="O230" s="2">
        <f>COUNTIF('REGION INN'!$B$6:$B$429,'Innovation potential'!$B230)</f>
        <v>0</v>
      </c>
      <c r="P230" s="9" t="str">
        <f>IF($O230&gt;0,SUMIF('REGION INN'!$B$6:$B$429,'Innovation potential'!$B230,'REGION INN'!D$6:D$429)/$O230,"")</f>
        <v/>
      </c>
      <c r="Q230" s="9" t="str">
        <f>IF($O230&gt;0,SUMIF('REGION INN'!$B$6:$B$429,'Innovation potential'!$B230,'REGION INN'!E$6:E$429)/$O230,"")</f>
        <v/>
      </c>
      <c r="R230" s="9" t="str">
        <f>IF($O230&gt;0,SUMIF('REGION INN'!$B$6:$B$429,'Innovation potential'!$B230,'REGION INN'!F$6:F$429)/$O230,"")</f>
        <v/>
      </c>
      <c r="S230" s="9" t="str">
        <f>IF($O230&gt;0,SUMIF('REGION INN'!$B$6:$B$429,'Innovation potential'!$B230,'REGION INN'!G$6:G$429)/$O230,"")</f>
        <v/>
      </c>
      <c r="U230" s="9" t="str">
        <f>IF($O230&gt;0,SUMIF('REGION INN'!$B$6:$B$429,'Innovation potential'!$B230,'REGION INN'!I$6:I$429)/$O230,"")</f>
        <v/>
      </c>
      <c r="V230" s="9" t="str">
        <f>IF($O230&gt;0,SUMIF('REGION INN'!$B$6:$B$429,'Innovation potential'!$B230,'REGION INN'!J$6:J$429)/$O230,"")</f>
        <v/>
      </c>
      <c r="W230" s="9" t="str">
        <f>IF($O230&gt;0,SUMIF('REGION INN'!$B$6:$B$429,'Innovation potential'!$B230,'REGION INN'!K$6:K$429)/$O230,"")</f>
        <v/>
      </c>
      <c r="X230" s="9" t="str">
        <f>IF($O230&gt;0,SUMIF('REGION INN'!$B$6:$B$429,'Innovation potential'!$B230,'REGION INN'!L$6:L$429)/$O230,"")</f>
        <v/>
      </c>
      <c r="Z230" s="144"/>
      <c r="AA230" s="144"/>
      <c r="AB230" s="144"/>
      <c r="AC230" s="144"/>
      <c r="AE230" s="144"/>
      <c r="AF230" s="144"/>
      <c r="AG230" s="144"/>
      <c r="AH230" s="144"/>
      <c r="AJ230" s="144"/>
      <c r="AK230" s="144"/>
      <c r="AL230" s="144"/>
      <c r="AM230" s="144"/>
      <c r="AO230" s="144"/>
      <c r="AP230" s="144"/>
      <c r="AQ230" s="144"/>
      <c r="AR230" s="144"/>
    </row>
    <row r="231" spans="1:44" x14ac:dyDescent="0.2">
      <c r="A231" s="39">
        <f>'Industry selection'!C231</f>
        <v>1</v>
      </c>
      <c r="B231" s="143">
        <v>55.2</v>
      </c>
      <c r="C231" s="143" t="s">
        <v>469</v>
      </c>
      <c r="D231" s="2">
        <f>COUNTIF('Ukraine INN'!$B$6:$B$429,'Innovation potential'!$B231)</f>
        <v>0</v>
      </c>
      <c r="E231" s="9" t="str">
        <f>IF($D231&gt;0,SUMIF('Ukraine INN'!$B$6:$B$429,'Innovation potential'!$B231,'Ukraine INN'!D$6:D$429)/$D231,"")</f>
        <v/>
      </c>
      <c r="F231" s="9" t="str">
        <f>IF($D231&gt;0,SUMIF('Ukraine INN'!$B$6:$B$429,'Innovation potential'!$B231,'Ukraine INN'!E$6:E$429)/$D231,"")</f>
        <v/>
      </c>
      <c r="G231" s="9" t="str">
        <f>IF($D231&gt;0,SUMIF('Ukraine INN'!$B$6:$B$429,'Innovation potential'!$B231,'Ukraine INN'!F$6:F$429)/$D231,"")</f>
        <v/>
      </c>
      <c r="H231" s="9" t="str">
        <f>IF($D231&gt;0,SUMIF('Ukraine INN'!$B$6:$B$429,'Innovation potential'!$B231,'Ukraine INN'!G$6:G$429)/$D231,"")</f>
        <v/>
      </c>
      <c r="J231" s="9" t="str">
        <f>IF($D231&gt;0,SUMIF('Ukraine INN'!$B$6:$B$429,'Innovation potential'!$B231,'Ukraine INN'!I$6:I$429)/$D231,"")</f>
        <v/>
      </c>
      <c r="K231" s="9" t="str">
        <f>IF($D231&gt;0,SUMIF('Ukraine INN'!$B$6:$B$429,'Innovation potential'!$B231,'Ukraine INN'!J$6:J$429)/$D231,"")</f>
        <v/>
      </c>
      <c r="L231" s="9" t="str">
        <f>IF($D231&gt;0,SUMIF('Ukraine INN'!$B$6:$B$429,'Innovation potential'!$B231,'Ukraine INN'!K$6:K$429)/$D231,"")</f>
        <v/>
      </c>
      <c r="M231" s="9" t="str">
        <f>IF($D231&gt;0,SUMIF('Ukraine INN'!$B$6:$B$429,'Innovation potential'!$B231,'Ukraine INN'!L$6:L$429)/$D231,"")</f>
        <v/>
      </c>
      <c r="O231" s="2">
        <f>COUNTIF('REGION INN'!$B$6:$B$429,'Innovation potential'!$B231)</f>
        <v>0</v>
      </c>
      <c r="P231" s="9" t="str">
        <f>IF($O231&gt;0,SUMIF('REGION INN'!$B$6:$B$429,'Innovation potential'!$B231,'REGION INN'!D$6:D$429)/$O231,"")</f>
        <v/>
      </c>
      <c r="Q231" s="9" t="str">
        <f>IF($O231&gt;0,SUMIF('REGION INN'!$B$6:$B$429,'Innovation potential'!$B231,'REGION INN'!E$6:E$429)/$O231,"")</f>
        <v/>
      </c>
      <c r="R231" s="9" t="str">
        <f>IF($O231&gt;0,SUMIF('REGION INN'!$B$6:$B$429,'Innovation potential'!$B231,'REGION INN'!F$6:F$429)/$O231,"")</f>
        <v/>
      </c>
      <c r="S231" s="9" t="str">
        <f>IF($O231&gt;0,SUMIF('REGION INN'!$B$6:$B$429,'Innovation potential'!$B231,'REGION INN'!G$6:G$429)/$O231,"")</f>
        <v/>
      </c>
      <c r="U231" s="9" t="str">
        <f>IF($O231&gt;0,SUMIF('REGION INN'!$B$6:$B$429,'Innovation potential'!$B231,'REGION INN'!I$6:I$429)/$O231,"")</f>
        <v/>
      </c>
      <c r="V231" s="9" t="str">
        <f>IF($O231&gt;0,SUMIF('REGION INN'!$B$6:$B$429,'Innovation potential'!$B231,'REGION INN'!J$6:J$429)/$O231,"")</f>
        <v/>
      </c>
      <c r="W231" s="9" t="str">
        <f>IF($O231&gt;0,SUMIF('REGION INN'!$B$6:$B$429,'Innovation potential'!$B231,'REGION INN'!K$6:K$429)/$O231,"")</f>
        <v/>
      </c>
      <c r="X231" s="9" t="str">
        <f>IF($O231&gt;0,SUMIF('REGION INN'!$B$6:$B$429,'Innovation potential'!$B231,'REGION INN'!L$6:L$429)/$O231,"")</f>
        <v/>
      </c>
      <c r="Z231" s="144"/>
      <c r="AA231" s="144"/>
      <c r="AB231" s="144"/>
      <c r="AC231" s="144"/>
      <c r="AE231" s="144"/>
      <c r="AF231" s="144"/>
      <c r="AG231" s="144"/>
      <c r="AH231" s="144"/>
      <c r="AJ231" s="144"/>
      <c r="AK231" s="144"/>
      <c r="AL231" s="144"/>
      <c r="AM231" s="144"/>
      <c r="AO231" s="144"/>
      <c r="AP231" s="144"/>
      <c r="AQ231" s="144"/>
      <c r="AR231" s="144"/>
    </row>
    <row r="232" spans="1:44" x14ac:dyDescent="0.2">
      <c r="A232" s="39">
        <f>'Industry selection'!C232</f>
        <v>1</v>
      </c>
      <c r="B232" s="143">
        <v>55.3</v>
      </c>
      <c r="C232" s="143" t="s">
        <v>471</v>
      </c>
      <c r="D232" s="2">
        <f>COUNTIF('Ukraine INN'!$B$6:$B$429,'Innovation potential'!$B232)</f>
        <v>0</v>
      </c>
      <c r="E232" s="9" t="str">
        <f>IF($D232&gt;0,SUMIF('Ukraine INN'!$B$6:$B$429,'Innovation potential'!$B232,'Ukraine INN'!D$6:D$429)/$D232,"")</f>
        <v/>
      </c>
      <c r="F232" s="9" t="str">
        <f>IF($D232&gt;0,SUMIF('Ukraine INN'!$B$6:$B$429,'Innovation potential'!$B232,'Ukraine INN'!E$6:E$429)/$D232,"")</f>
        <v/>
      </c>
      <c r="G232" s="9" t="str">
        <f>IF($D232&gt;0,SUMIF('Ukraine INN'!$B$6:$B$429,'Innovation potential'!$B232,'Ukraine INN'!F$6:F$429)/$D232,"")</f>
        <v/>
      </c>
      <c r="H232" s="9" t="str">
        <f>IF($D232&gt;0,SUMIF('Ukraine INN'!$B$6:$B$429,'Innovation potential'!$B232,'Ukraine INN'!G$6:G$429)/$D232,"")</f>
        <v/>
      </c>
      <c r="J232" s="9" t="str">
        <f>IF($D232&gt;0,SUMIF('Ukraine INN'!$B$6:$B$429,'Innovation potential'!$B232,'Ukraine INN'!I$6:I$429)/$D232,"")</f>
        <v/>
      </c>
      <c r="K232" s="9" t="str">
        <f>IF($D232&gt;0,SUMIF('Ukraine INN'!$B$6:$B$429,'Innovation potential'!$B232,'Ukraine INN'!J$6:J$429)/$D232,"")</f>
        <v/>
      </c>
      <c r="L232" s="9" t="str">
        <f>IF($D232&gt;0,SUMIF('Ukraine INN'!$B$6:$B$429,'Innovation potential'!$B232,'Ukraine INN'!K$6:K$429)/$D232,"")</f>
        <v/>
      </c>
      <c r="M232" s="9" t="str">
        <f>IF($D232&gt;0,SUMIF('Ukraine INN'!$B$6:$B$429,'Innovation potential'!$B232,'Ukraine INN'!L$6:L$429)/$D232,"")</f>
        <v/>
      </c>
      <c r="O232" s="2">
        <f>COUNTIF('REGION INN'!$B$6:$B$429,'Innovation potential'!$B232)</f>
        <v>0</v>
      </c>
      <c r="P232" s="9" t="str">
        <f>IF($O232&gt;0,SUMIF('REGION INN'!$B$6:$B$429,'Innovation potential'!$B232,'REGION INN'!D$6:D$429)/$O232,"")</f>
        <v/>
      </c>
      <c r="Q232" s="9" t="str">
        <f>IF($O232&gt;0,SUMIF('REGION INN'!$B$6:$B$429,'Innovation potential'!$B232,'REGION INN'!E$6:E$429)/$O232,"")</f>
        <v/>
      </c>
      <c r="R232" s="9" t="str">
        <f>IF($O232&gt;0,SUMIF('REGION INN'!$B$6:$B$429,'Innovation potential'!$B232,'REGION INN'!F$6:F$429)/$O232,"")</f>
        <v/>
      </c>
      <c r="S232" s="9" t="str">
        <f>IF($O232&gt;0,SUMIF('REGION INN'!$B$6:$B$429,'Innovation potential'!$B232,'REGION INN'!G$6:G$429)/$O232,"")</f>
        <v/>
      </c>
      <c r="U232" s="9" t="str">
        <f>IF($O232&gt;0,SUMIF('REGION INN'!$B$6:$B$429,'Innovation potential'!$B232,'REGION INN'!I$6:I$429)/$O232,"")</f>
        <v/>
      </c>
      <c r="V232" s="9" t="str">
        <f>IF($O232&gt;0,SUMIF('REGION INN'!$B$6:$B$429,'Innovation potential'!$B232,'REGION INN'!J$6:J$429)/$O232,"")</f>
        <v/>
      </c>
      <c r="W232" s="9" t="str">
        <f>IF($O232&gt;0,SUMIF('REGION INN'!$B$6:$B$429,'Innovation potential'!$B232,'REGION INN'!K$6:K$429)/$O232,"")</f>
        <v/>
      </c>
      <c r="X232" s="9" t="str">
        <f>IF($O232&gt;0,SUMIF('REGION INN'!$B$6:$B$429,'Innovation potential'!$B232,'REGION INN'!L$6:L$429)/$O232,"")</f>
        <v/>
      </c>
      <c r="Z232" s="144"/>
      <c r="AA232" s="144"/>
      <c r="AB232" s="144"/>
      <c r="AC232" s="144"/>
      <c r="AE232" s="144"/>
      <c r="AF232" s="144"/>
      <c r="AG232" s="144"/>
      <c r="AH232" s="144"/>
      <c r="AJ232" s="144"/>
      <c r="AK232" s="144"/>
      <c r="AL232" s="144"/>
      <c r="AM232" s="144"/>
      <c r="AO232" s="144"/>
      <c r="AP232" s="144"/>
      <c r="AQ232" s="144"/>
      <c r="AR232" s="144"/>
    </row>
    <row r="233" spans="1:44" x14ac:dyDescent="0.2">
      <c r="A233" s="39">
        <f>'Industry selection'!C233</f>
        <v>1</v>
      </c>
      <c r="B233" s="143">
        <v>55.9</v>
      </c>
      <c r="C233" s="143" t="s">
        <v>473</v>
      </c>
      <c r="D233" s="2">
        <f>COUNTIF('Ukraine INN'!$B$6:$B$429,'Innovation potential'!$B233)</f>
        <v>0</v>
      </c>
      <c r="E233" s="9" t="str">
        <f>IF($D233&gt;0,SUMIF('Ukraine INN'!$B$6:$B$429,'Innovation potential'!$B233,'Ukraine INN'!D$6:D$429)/$D233,"")</f>
        <v/>
      </c>
      <c r="F233" s="9" t="str">
        <f>IF($D233&gt;0,SUMIF('Ukraine INN'!$B$6:$B$429,'Innovation potential'!$B233,'Ukraine INN'!E$6:E$429)/$D233,"")</f>
        <v/>
      </c>
      <c r="G233" s="9" t="str">
        <f>IF($D233&gt;0,SUMIF('Ukraine INN'!$B$6:$B$429,'Innovation potential'!$B233,'Ukraine INN'!F$6:F$429)/$D233,"")</f>
        <v/>
      </c>
      <c r="H233" s="9" t="str">
        <f>IF($D233&gt;0,SUMIF('Ukraine INN'!$B$6:$B$429,'Innovation potential'!$B233,'Ukraine INN'!G$6:G$429)/$D233,"")</f>
        <v/>
      </c>
      <c r="J233" s="9" t="str">
        <f>IF($D233&gt;0,SUMIF('Ukraine INN'!$B$6:$B$429,'Innovation potential'!$B233,'Ukraine INN'!I$6:I$429)/$D233,"")</f>
        <v/>
      </c>
      <c r="K233" s="9" t="str">
        <f>IF($D233&gt;0,SUMIF('Ukraine INN'!$B$6:$B$429,'Innovation potential'!$B233,'Ukraine INN'!J$6:J$429)/$D233,"")</f>
        <v/>
      </c>
      <c r="L233" s="9" t="str">
        <f>IF($D233&gt;0,SUMIF('Ukraine INN'!$B$6:$B$429,'Innovation potential'!$B233,'Ukraine INN'!K$6:K$429)/$D233,"")</f>
        <v/>
      </c>
      <c r="M233" s="9" t="str">
        <f>IF($D233&gt;0,SUMIF('Ukraine INN'!$B$6:$B$429,'Innovation potential'!$B233,'Ukraine INN'!L$6:L$429)/$D233,"")</f>
        <v/>
      </c>
      <c r="O233" s="2">
        <f>COUNTIF('REGION INN'!$B$6:$B$429,'Innovation potential'!$B233)</f>
        <v>0</v>
      </c>
      <c r="P233" s="9" t="str">
        <f>IF($O233&gt;0,SUMIF('REGION INN'!$B$6:$B$429,'Innovation potential'!$B233,'REGION INN'!D$6:D$429)/$O233,"")</f>
        <v/>
      </c>
      <c r="Q233" s="9" t="str">
        <f>IF($O233&gt;0,SUMIF('REGION INN'!$B$6:$B$429,'Innovation potential'!$B233,'REGION INN'!E$6:E$429)/$O233,"")</f>
        <v/>
      </c>
      <c r="R233" s="9" t="str">
        <f>IF($O233&gt;0,SUMIF('REGION INN'!$B$6:$B$429,'Innovation potential'!$B233,'REGION INN'!F$6:F$429)/$O233,"")</f>
        <v/>
      </c>
      <c r="S233" s="9" t="str">
        <f>IF($O233&gt;0,SUMIF('REGION INN'!$B$6:$B$429,'Innovation potential'!$B233,'REGION INN'!G$6:G$429)/$O233,"")</f>
        <v/>
      </c>
      <c r="U233" s="9" t="str">
        <f>IF($O233&gt;0,SUMIF('REGION INN'!$B$6:$B$429,'Innovation potential'!$B233,'REGION INN'!I$6:I$429)/$O233,"")</f>
        <v/>
      </c>
      <c r="V233" s="9" t="str">
        <f>IF($O233&gt;0,SUMIF('REGION INN'!$B$6:$B$429,'Innovation potential'!$B233,'REGION INN'!J$6:J$429)/$O233,"")</f>
        <v/>
      </c>
      <c r="W233" s="9" t="str">
        <f>IF($O233&gt;0,SUMIF('REGION INN'!$B$6:$B$429,'Innovation potential'!$B233,'REGION INN'!K$6:K$429)/$O233,"")</f>
        <v/>
      </c>
      <c r="X233" s="9" t="str">
        <f>IF($O233&gt;0,SUMIF('REGION INN'!$B$6:$B$429,'Innovation potential'!$B233,'REGION INN'!L$6:L$429)/$O233,"")</f>
        <v/>
      </c>
      <c r="Z233" s="144"/>
      <c r="AA233" s="144"/>
      <c r="AB233" s="144"/>
      <c r="AC233" s="144"/>
      <c r="AE233" s="144"/>
      <c r="AF233" s="144"/>
      <c r="AG233" s="144"/>
      <c r="AH233" s="144"/>
      <c r="AJ233" s="144"/>
      <c r="AK233" s="144"/>
      <c r="AL233" s="144"/>
      <c r="AM233" s="144"/>
      <c r="AO233" s="144"/>
      <c r="AP233" s="144"/>
      <c r="AQ233" s="144"/>
      <c r="AR233" s="144"/>
    </row>
    <row r="234" spans="1:44" x14ac:dyDescent="0.2">
      <c r="A234" s="39" t="str">
        <f>'Industry selection'!C234</f>
        <v/>
      </c>
      <c r="B234" s="143">
        <v>56</v>
      </c>
      <c r="C234" s="143" t="s">
        <v>475</v>
      </c>
      <c r="D234" s="2">
        <f>COUNTIF('Ukraine INN'!$B$6:$B$429,'Innovation potential'!$B234)</f>
        <v>0</v>
      </c>
      <c r="E234" s="9" t="str">
        <f>IF($D234&gt;0,SUMIF('Ukraine INN'!$B$6:$B$429,'Innovation potential'!$B234,'Ukraine INN'!D$6:D$429)/$D234,"")</f>
        <v/>
      </c>
      <c r="F234" s="9" t="str">
        <f>IF($D234&gt;0,SUMIF('Ukraine INN'!$B$6:$B$429,'Innovation potential'!$B234,'Ukraine INN'!E$6:E$429)/$D234,"")</f>
        <v/>
      </c>
      <c r="G234" s="9" t="str">
        <f>IF($D234&gt;0,SUMIF('Ukraine INN'!$B$6:$B$429,'Innovation potential'!$B234,'Ukraine INN'!F$6:F$429)/$D234,"")</f>
        <v/>
      </c>
      <c r="H234" s="9" t="str">
        <f>IF($D234&gt;0,SUMIF('Ukraine INN'!$B$6:$B$429,'Innovation potential'!$B234,'Ukraine INN'!G$6:G$429)/$D234,"")</f>
        <v/>
      </c>
      <c r="J234" s="9" t="str">
        <f>IF($D234&gt;0,SUMIF('Ukraine INN'!$B$6:$B$429,'Innovation potential'!$B234,'Ukraine INN'!I$6:I$429)/$D234,"")</f>
        <v/>
      </c>
      <c r="K234" s="9" t="str">
        <f>IF($D234&gt;0,SUMIF('Ukraine INN'!$B$6:$B$429,'Innovation potential'!$B234,'Ukraine INN'!J$6:J$429)/$D234,"")</f>
        <v/>
      </c>
      <c r="L234" s="9" t="str">
        <f>IF($D234&gt;0,SUMIF('Ukraine INN'!$B$6:$B$429,'Innovation potential'!$B234,'Ukraine INN'!K$6:K$429)/$D234,"")</f>
        <v/>
      </c>
      <c r="M234" s="9" t="str">
        <f>IF($D234&gt;0,SUMIF('Ukraine INN'!$B$6:$B$429,'Innovation potential'!$B234,'Ukraine INN'!L$6:L$429)/$D234,"")</f>
        <v/>
      </c>
      <c r="O234" s="2">
        <f>COUNTIF('REGION INN'!$B$6:$B$429,'Innovation potential'!$B234)</f>
        <v>0</v>
      </c>
      <c r="P234" s="9" t="str">
        <f>IF($O234&gt;0,SUMIF('REGION INN'!$B$6:$B$429,'Innovation potential'!$B234,'REGION INN'!D$6:D$429)/$O234,"")</f>
        <v/>
      </c>
      <c r="Q234" s="9" t="str">
        <f>IF($O234&gt;0,SUMIF('REGION INN'!$B$6:$B$429,'Innovation potential'!$B234,'REGION INN'!E$6:E$429)/$O234,"")</f>
        <v/>
      </c>
      <c r="R234" s="9" t="str">
        <f>IF($O234&gt;0,SUMIF('REGION INN'!$B$6:$B$429,'Innovation potential'!$B234,'REGION INN'!F$6:F$429)/$O234,"")</f>
        <v/>
      </c>
      <c r="S234" s="9" t="str">
        <f>IF($O234&gt;0,SUMIF('REGION INN'!$B$6:$B$429,'Innovation potential'!$B234,'REGION INN'!G$6:G$429)/$O234,"")</f>
        <v/>
      </c>
      <c r="U234" s="9" t="str">
        <f>IF($O234&gt;0,SUMIF('REGION INN'!$B$6:$B$429,'Innovation potential'!$B234,'REGION INN'!I$6:I$429)/$O234,"")</f>
        <v/>
      </c>
      <c r="V234" s="9" t="str">
        <f>IF($O234&gt;0,SUMIF('REGION INN'!$B$6:$B$429,'Innovation potential'!$B234,'REGION INN'!J$6:J$429)/$O234,"")</f>
        <v/>
      </c>
      <c r="W234" s="9" t="str">
        <f>IF($O234&gt;0,SUMIF('REGION INN'!$B$6:$B$429,'Innovation potential'!$B234,'REGION INN'!K$6:K$429)/$O234,"")</f>
        <v/>
      </c>
      <c r="X234" s="9" t="str">
        <f>IF($O234&gt;0,SUMIF('REGION INN'!$B$6:$B$429,'Innovation potential'!$B234,'REGION INN'!L$6:L$429)/$O234,"")</f>
        <v/>
      </c>
      <c r="Z234" s="144"/>
      <c r="AA234" s="144"/>
      <c r="AB234" s="144"/>
      <c r="AC234" s="144"/>
      <c r="AE234" s="144"/>
      <c r="AF234" s="144"/>
      <c r="AG234" s="144"/>
      <c r="AH234" s="144"/>
      <c r="AJ234" s="144"/>
      <c r="AK234" s="144"/>
      <c r="AL234" s="144"/>
      <c r="AM234" s="144"/>
      <c r="AO234" s="144"/>
      <c r="AP234" s="144"/>
      <c r="AQ234" s="144"/>
      <c r="AR234" s="144"/>
    </row>
    <row r="235" spans="1:44" x14ac:dyDescent="0.2">
      <c r="A235" s="39">
        <f>'Industry selection'!C235</f>
        <v>2</v>
      </c>
      <c r="B235" s="143">
        <v>56.1</v>
      </c>
      <c r="C235" s="143" t="s">
        <v>477</v>
      </c>
      <c r="D235" s="2">
        <f>COUNTIF('Ukraine INN'!$B$6:$B$429,'Innovation potential'!$B235)</f>
        <v>0</v>
      </c>
      <c r="E235" s="9" t="str">
        <f>IF($D235&gt;0,SUMIF('Ukraine INN'!$B$6:$B$429,'Innovation potential'!$B235,'Ukraine INN'!D$6:D$429)/$D235,"")</f>
        <v/>
      </c>
      <c r="F235" s="9" t="str">
        <f>IF($D235&gt;0,SUMIF('Ukraine INN'!$B$6:$B$429,'Innovation potential'!$B235,'Ukraine INN'!E$6:E$429)/$D235,"")</f>
        <v/>
      </c>
      <c r="G235" s="9" t="str">
        <f>IF($D235&gt;0,SUMIF('Ukraine INN'!$B$6:$B$429,'Innovation potential'!$B235,'Ukraine INN'!F$6:F$429)/$D235,"")</f>
        <v/>
      </c>
      <c r="H235" s="9" t="str">
        <f>IF($D235&gt;0,SUMIF('Ukraine INN'!$B$6:$B$429,'Innovation potential'!$B235,'Ukraine INN'!G$6:G$429)/$D235,"")</f>
        <v/>
      </c>
      <c r="J235" s="9" t="str">
        <f>IF($D235&gt;0,SUMIF('Ukraine INN'!$B$6:$B$429,'Innovation potential'!$B235,'Ukraine INN'!I$6:I$429)/$D235,"")</f>
        <v/>
      </c>
      <c r="K235" s="9" t="str">
        <f>IF($D235&gt;0,SUMIF('Ukraine INN'!$B$6:$B$429,'Innovation potential'!$B235,'Ukraine INN'!J$6:J$429)/$D235,"")</f>
        <v/>
      </c>
      <c r="L235" s="9" t="str">
        <f>IF($D235&gt;0,SUMIF('Ukraine INN'!$B$6:$B$429,'Innovation potential'!$B235,'Ukraine INN'!K$6:K$429)/$D235,"")</f>
        <v/>
      </c>
      <c r="M235" s="9" t="str">
        <f>IF($D235&gt;0,SUMIF('Ukraine INN'!$B$6:$B$429,'Innovation potential'!$B235,'Ukraine INN'!L$6:L$429)/$D235,"")</f>
        <v/>
      </c>
      <c r="O235" s="2">
        <f>COUNTIF('REGION INN'!$B$6:$B$429,'Innovation potential'!$B235)</f>
        <v>0</v>
      </c>
      <c r="P235" s="9" t="str">
        <f>IF($O235&gt;0,SUMIF('REGION INN'!$B$6:$B$429,'Innovation potential'!$B235,'REGION INN'!D$6:D$429)/$O235,"")</f>
        <v/>
      </c>
      <c r="Q235" s="9" t="str">
        <f>IF($O235&gt;0,SUMIF('REGION INN'!$B$6:$B$429,'Innovation potential'!$B235,'REGION INN'!E$6:E$429)/$O235,"")</f>
        <v/>
      </c>
      <c r="R235" s="9" t="str">
        <f>IF($O235&gt;0,SUMIF('REGION INN'!$B$6:$B$429,'Innovation potential'!$B235,'REGION INN'!F$6:F$429)/$O235,"")</f>
        <v/>
      </c>
      <c r="S235" s="9" t="str">
        <f>IF($O235&gt;0,SUMIF('REGION INN'!$B$6:$B$429,'Innovation potential'!$B235,'REGION INN'!G$6:G$429)/$O235,"")</f>
        <v/>
      </c>
      <c r="U235" s="9" t="str">
        <f>IF($O235&gt;0,SUMIF('REGION INN'!$B$6:$B$429,'Innovation potential'!$B235,'REGION INN'!I$6:I$429)/$O235,"")</f>
        <v/>
      </c>
      <c r="V235" s="9" t="str">
        <f>IF($O235&gt;0,SUMIF('REGION INN'!$B$6:$B$429,'Innovation potential'!$B235,'REGION INN'!J$6:J$429)/$O235,"")</f>
        <v/>
      </c>
      <c r="W235" s="9" t="str">
        <f>IF($O235&gt;0,SUMIF('REGION INN'!$B$6:$B$429,'Innovation potential'!$B235,'REGION INN'!K$6:K$429)/$O235,"")</f>
        <v/>
      </c>
      <c r="X235" s="9" t="str">
        <f>IF($O235&gt;0,SUMIF('REGION INN'!$B$6:$B$429,'Innovation potential'!$B235,'REGION INN'!L$6:L$429)/$O235,"")</f>
        <v/>
      </c>
      <c r="Z235" s="144"/>
      <c r="AA235" s="144"/>
      <c r="AB235" s="144"/>
      <c r="AC235" s="144"/>
      <c r="AE235" s="144"/>
      <c r="AF235" s="144"/>
      <c r="AG235" s="144"/>
      <c r="AH235" s="144"/>
      <c r="AJ235" s="144"/>
      <c r="AK235" s="144"/>
      <c r="AL235" s="144"/>
      <c r="AM235" s="144"/>
      <c r="AO235" s="144"/>
      <c r="AP235" s="144"/>
      <c r="AQ235" s="144"/>
      <c r="AR235" s="144"/>
    </row>
    <row r="236" spans="1:44" x14ac:dyDescent="0.2">
      <c r="A236" s="39">
        <f>'Industry selection'!C236</f>
        <v>2</v>
      </c>
      <c r="B236" s="143">
        <v>56.2</v>
      </c>
      <c r="C236" s="143" t="s">
        <v>479</v>
      </c>
      <c r="D236" s="2">
        <f>COUNTIF('Ukraine INN'!$B$6:$B$429,'Innovation potential'!$B236)</f>
        <v>0</v>
      </c>
      <c r="E236" s="9" t="str">
        <f>IF($D236&gt;0,SUMIF('Ukraine INN'!$B$6:$B$429,'Innovation potential'!$B236,'Ukraine INN'!D$6:D$429)/$D236,"")</f>
        <v/>
      </c>
      <c r="F236" s="9" t="str">
        <f>IF($D236&gt;0,SUMIF('Ukraine INN'!$B$6:$B$429,'Innovation potential'!$B236,'Ukraine INN'!E$6:E$429)/$D236,"")</f>
        <v/>
      </c>
      <c r="G236" s="9" t="str">
        <f>IF($D236&gt;0,SUMIF('Ukraine INN'!$B$6:$B$429,'Innovation potential'!$B236,'Ukraine INN'!F$6:F$429)/$D236,"")</f>
        <v/>
      </c>
      <c r="H236" s="9" t="str">
        <f>IF($D236&gt;0,SUMIF('Ukraine INN'!$B$6:$B$429,'Innovation potential'!$B236,'Ukraine INN'!G$6:G$429)/$D236,"")</f>
        <v/>
      </c>
      <c r="J236" s="9" t="str">
        <f>IF($D236&gt;0,SUMIF('Ukraine INN'!$B$6:$B$429,'Innovation potential'!$B236,'Ukraine INN'!I$6:I$429)/$D236,"")</f>
        <v/>
      </c>
      <c r="K236" s="9" t="str">
        <f>IF($D236&gt;0,SUMIF('Ukraine INN'!$B$6:$B$429,'Innovation potential'!$B236,'Ukraine INN'!J$6:J$429)/$D236,"")</f>
        <v/>
      </c>
      <c r="L236" s="9" t="str">
        <f>IF($D236&gt;0,SUMIF('Ukraine INN'!$B$6:$B$429,'Innovation potential'!$B236,'Ukraine INN'!K$6:K$429)/$D236,"")</f>
        <v/>
      </c>
      <c r="M236" s="9" t="str">
        <f>IF($D236&gt;0,SUMIF('Ukraine INN'!$B$6:$B$429,'Innovation potential'!$B236,'Ukraine INN'!L$6:L$429)/$D236,"")</f>
        <v/>
      </c>
      <c r="O236" s="2">
        <f>COUNTIF('REGION INN'!$B$6:$B$429,'Innovation potential'!$B236)</f>
        <v>0</v>
      </c>
      <c r="P236" s="9" t="str">
        <f>IF($O236&gt;0,SUMIF('REGION INN'!$B$6:$B$429,'Innovation potential'!$B236,'REGION INN'!D$6:D$429)/$O236,"")</f>
        <v/>
      </c>
      <c r="Q236" s="9" t="str">
        <f>IF($O236&gt;0,SUMIF('REGION INN'!$B$6:$B$429,'Innovation potential'!$B236,'REGION INN'!E$6:E$429)/$O236,"")</f>
        <v/>
      </c>
      <c r="R236" s="9" t="str">
        <f>IF($O236&gt;0,SUMIF('REGION INN'!$B$6:$B$429,'Innovation potential'!$B236,'REGION INN'!F$6:F$429)/$O236,"")</f>
        <v/>
      </c>
      <c r="S236" s="9" t="str">
        <f>IF($O236&gt;0,SUMIF('REGION INN'!$B$6:$B$429,'Innovation potential'!$B236,'REGION INN'!G$6:G$429)/$O236,"")</f>
        <v/>
      </c>
      <c r="U236" s="9" t="str">
        <f>IF($O236&gt;0,SUMIF('REGION INN'!$B$6:$B$429,'Innovation potential'!$B236,'REGION INN'!I$6:I$429)/$O236,"")</f>
        <v/>
      </c>
      <c r="V236" s="9" t="str">
        <f>IF($O236&gt;0,SUMIF('REGION INN'!$B$6:$B$429,'Innovation potential'!$B236,'REGION INN'!J$6:J$429)/$O236,"")</f>
        <v/>
      </c>
      <c r="W236" s="9" t="str">
        <f>IF($O236&gt;0,SUMIF('REGION INN'!$B$6:$B$429,'Innovation potential'!$B236,'REGION INN'!K$6:K$429)/$O236,"")</f>
        <v/>
      </c>
      <c r="X236" s="9" t="str">
        <f>IF($O236&gt;0,SUMIF('REGION INN'!$B$6:$B$429,'Innovation potential'!$B236,'REGION INN'!L$6:L$429)/$O236,"")</f>
        <v/>
      </c>
      <c r="Z236" s="144"/>
      <c r="AA236" s="144"/>
      <c r="AB236" s="144"/>
      <c r="AC236" s="144"/>
      <c r="AE236" s="144"/>
      <c r="AF236" s="144"/>
      <c r="AG236" s="144"/>
      <c r="AH236" s="144"/>
      <c r="AJ236" s="144"/>
      <c r="AK236" s="144"/>
      <c r="AL236" s="144"/>
      <c r="AM236" s="144"/>
      <c r="AO236" s="144"/>
      <c r="AP236" s="144"/>
      <c r="AQ236" s="144"/>
      <c r="AR236" s="144"/>
    </row>
    <row r="237" spans="1:44" x14ac:dyDescent="0.2">
      <c r="A237" s="39">
        <f>'Industry selection'!C237</f>
        <v>2</v>
      </c>
      <c r="B237" s="143">
        <v>56.3</v>
      </c>
      <c r="C237" s="143" t="s">
        <v>481</v>
      </c>
      <c r="D237" s="2">
        <f>COUNTIF('Ukraine INN'!$B$6:$B$429,'Innovation potential'!$B237)</f>
        <v>0</v>
      </c>
      <c r="E237" s="9" t="str">
        <f>IF($D237&gt;0,SUMIF('Ukraine INN'!$B$6:$B$429,'Innovation potential'!$B237,'Ukraine INN'!D$6:D$429)/$D237,"")</f>
        <v/>
      </c>
      <c r="F237" s="9" t="str">
        <f>IF($D237&gt;0,SUMIF('Ukraine INN'!$B$6:$B$429,'Innovation potential'!$B237,'Ukraine INN'!E$6:E$429)/$D237,"")</f>
        <v/>
      </c>
      <c r="G237" s="9" t="str">
        <f>IF($D237&gt;0,SUMIF('Ukraine INN'!$B$6:$B$429,'Innovation potential'!$B237,'Ukraine INN'!F$6:F$429)/$D237,"")</f>
        <v/>
      </c>
      <c r="H237" s="9" t="str">
        <f>IF($D237&gt;0,SUMIF('Ukraine INN'!$B$6:$B$429,'Innovation potential'!$B237,'Ukraine INN'!G$6:G$429)/$D237,"")</f>
        <v/>
      </c>
      <c r="J237" s="9" t="str">
        <f>IF($D237&gt;0,SUMIF('Ukraine INN'!$B$6:$B$429,'Innovation potential'!$B237,'Ukraine INN'!I$6:I$429)/$D237,"")</f>
        <v/>
      </c>
      <c r="K237" s="9" t="str">
        <f>IF($D237&gt;0,SUMIF('Ukraine INN'!$B$6:$B$429,'Innovation potential'!$B237,'Ukraine INN'!J$6:J$429)/$D237,"")</f>
        <v/>
      </c>
      <c r="L237" s="9" t="str">
        <f>IF($D237&gt;0,SUMIF('Ukraine INN'!$B$6:$B$429,'Innovation potential'!$B237,'Ukraine INN'!K$6:K$429)/$D237,"")</f>
        <v/>
      </c>
      <c r="M237" s="9" t="str">
        <f>IF($D237&gt;0,SUMIF('Ukraine INN'!$B$6:$B$429,'Innovation potential'!$B237,'Ukraine INN'!L$6:L$429)/$D237,"")</f>
        <v/>
      </c>
      <c r="O237" s="2">
        <f>COUNTIF('REGION INN'!$B$6:$B$429,'Innovation potential'!$B237)</f>
        <v>0</v>
      </c>
      <c r="P237" s="9" t="str">
        <f>IF($O237&gt;0,SUMIF('REGION INN'!$B$6:$B$429,'Innovation potential'!$B237,'REGION INN'!D$6:D$429)/$O237,"")</f>
        <v/>
      </c>
      <c r="Q237" s="9" t="str">
        <f>IF($O237&gt;0,SUMIF('REGION INN'!$B$6:$B$429,'Innovation potential'!$B237,'REGION INN'!E$6:E$429)/$O237,"")</f>
        <v/>
      </c>
      <c r="R237" s="9" t="str">
        <f>IF($O237&gt;0,SUMIF('REGION INN'!$B$6:$B$429,'Innovation potential'!$B237,'REGION INN'!F$6:F$429)/$O237,"")</f>
        <v/>
      </c>
      <c r="S237" s="9" t="str">
        <f>IF($O237&gt;0,SUMIF('REGION INN'!$B$6:$B$429,'Innovation potential'!$B237,'REGION INN'!G$6:G$429)/$O237,"")</f>
        <v/>
      </c>
      <c r="U237" s="9" t="str">
        <f>IF($O237&gt;0,SUMIF('REGION INN'!$B$6:$B$429,'Innovation potential'!$B237,'REGION INN'!I$6:I$429)/$O237,"")</f>
        <v/>
      </c>
      <c r="V237" s="9" t="str">
        <f>IF($O237&gt;0,SUMIF('REGION INN'!$B$6:$B$429,'Innovation potential'!$B237,'REGION INN'!J$6:J$429)/$O237,"")</f>
        <v/>
      </c>
      <c r="W237" s="9" t="str">
        <f>IF($O237&gt;0,SUMIF('REGION INN'!$B$6:$B$429,'Innovation potential'!$B237,'REGION INN'!K$6:K$429)/$O237,"")</f>
        <v/>
      </c>
      <c r="X237" s="9" t="str">
        <f>IF($O237&gt;0,SUMIF('REGION INN'!$B$6:$B$429,'Innovation potential'!$B237,'REGION INN'!L$6:L$429)/$O237,"")</f>
        <v/>
      </c>
      <c r="Z237" s="144"/>
      <c r="AA237" s="144"/>
      <c r="AB237" s="144"/>
      <c r="AC237" s="144"/>
      <c r="AE237" s="144"/>
      <c r="AF237" s="144"/>
      <c r="AG237" s="144"/>
      <c r="AH237" s="144"/>
      <c r="AJ237" s="144"/>
      <c r="AK237" s="144"/>
      <c r="AL237" s="144"/>
      <c r="AM237" s="144"/>
      <c r="AO237" s="144"/>
      <c r="AP237" s="144"/>
      <c r="AQ237" s="144"/>
      <c r="AR237" s="144"/>
    </row>
    <row r="238" spans="1:44" x14ac:dyDescent="0.2">
      <c r="A238" s="39" t="str">
        <f>'Industry selection'!C238</f>
        <v/>
      </c>
      <c r="B238" s="143" t="s">
        <v>483</v>
      </c>
      <c r="C238" s="143" t="s">
        <v>484</v>
      </c>
      <c r="D238" s="2">
        <f>COUNTIF('Ukraine INN'!$B$6:$B$429,'Innovation potential'!$B238)</f>
        <v>0</v>
      </c>
      <c r="E238" s="9" t="str">
        <f>IF($D238&gt;0,SUMIF('Ukraine INN'!$B$6:$B$429,'Innovation potential'!$B238,'Ukraine INN'!D$6:D$429)/$D238,"")</f>
        <v/>
      </c>
      <c r="F238" s="9" t="str">
        <f>IF($D238&gt;0,SUMIF('Ukraine INN'!$B$6:$B$429,'Innovation potential'!$B238,'Ukraine INN'!E$6:E$429)/$D238,"")</f>
        <v/>
      </c>
      <c r="G238" s="9" t="str">
        <f>IF($D238&gt;0,SUMIF('Ukraine INN'!$B$6:$B$429,'Innovation potential'!$B238,'Ukraine INN'!F$6:F$429)/$D238,"")</f>
        <v/>
      </c>
      <c r="H238" s="9" t="str">
        <f>IF($D238&gt;0,SUMIF('Ukraine INN'!$B$6:$B$429,'Innovation potential'!$B238,'Ukraine INN'!G$6:G$429)/$D238,"")</f>
        <v/>
      </c>
      <c r="J238" s="9" t="str">
        <f>IF($D238&gt;0,SUMIF('Ukraine INN'!$B$6:$B$429,'Innovation potential'!$B238,'Ukraine INN'!I$6:I$429)/$D238,"")</f>
        <v/>
      </c>
      <c r="K238" s="9" t="str">
        <f>IF($D238&gt;0,SUMIF('Ukraine INN'!$B$6:$B$429,'Innovation potential'!$B238,'Ukraine INN'!J$6:J$429)/$D238,"")</f>
        <v/>
      </c>
      <c r="L238" s="9" t="str">
        <f>IF($D238&gt;0,SUMIF('Ukraine INN'!$B$6:$B$429,'Innovation potential'!$B238,'Ukraine INN'!K$6:K$429)/$D238,"")</f>
        <v/>
      </c>
      <c r="M238" s="9" t="str">
        <f>IF($D238&gt;0,SUMIF('Ukraine INN'!$B$6:$B$429,'Innovation potential'!$B238,'Ukraine INN'!L$6:L$429)/$D238,"")</f>
        <v/>
      </c>
      <c r="O238" s="2">
        <f>COUNTIF('REGION INN'!$B$6:$B$429,'Innovation potential'!$B238)</f>
        <v>0</v>
      </c>
      <c r="P238" s="9" t="str">
        <f>IF($O238&gt;0,SUMIF('REGION INN'!$B$6:$B$429,'Innovation potential'!$B238,'REGION INN'!D$6:D$429)/$O238,"")</f>
        <v/>
      </c>
      <c r="Q238" s="9" t="str">
        <f>IF($O238&gt;0,SUMIF('REGION INN'!$B$6:$B$429,'Innovation potential'!$B238,'REGION INN'!E$6:E$429)/$O238,"")</f>
        <v/>
      </c>
      <c r="R238" s="9" t="str">
        <f>IF($O238&gt;0,SUMIF('REGION INN'!$B$6:$B$429,'Innovation potential'!$B238,'REGION INN'!F$6:F$429)/$O238,"")</f>
        <v/>
      </c>
      <c r="S238" s="9" t="str">
        <f>IF($O238&gt;0,SUMIF('REGION INN'!$B$6:$B$429,'Innovation potential'!$B238,'REGION INN'!G$6:G$429)/$O238,"")</f>
        <v/>
      </c>
      <c r="U238" s="9" t="str">
        <f>IF($O238&gt;0,SUMIF('REGION INN'!$B$6:$B$429,'Innovation potential'!$B238,'REGION INN'!I$6:I$429)/$O238,"")</f>
        <v/>
      </c>
      <c r="V238" s="9" t="str">
        <f>IF($O238&gt;0,SUMIF('REGION INN'!$B$6:$B$429,'Innovation potential'!$B238,'REGION INN'!J$6:J$429)/$O238,"")</f>
        <v/>
      </c>
      <c r="W238" s="9" t="str">
        <f>IF($O238&gt;0,SUMIF('REGION INN'!$B$6:$B$429,'Innovation potential'!$B238,'REGION INN'!K$6:K$429)/$O238,"")</f>
        <v/>
      </c>
      <c r="X238" s="9" t="str">
        <f>IF($O238&gt;0,SUMIF('REGION INN'!$B$6:$B$429,'Innovation potential'!$B238,'REGION INN'!L$6:L$429)/$O238,"")</f>
        <v/>
      </c>
      <c r="Z238" s="144"/>
      <c r="AA238" s="144"/>
      <c r="AB238" s="144"/>
      <c r="AC238" s="144"/>
      <c r="AE238" s="144"/>
      <c r="AF238" s="144"/>
      <c r="AG238" s="144"/>
      <c r="AH238" s="144"/>
      <c r="AJ238" s="144"/>
      <c r="AK238" s="144"/>
      <c r="AL238" s="144"/>
      <c r="AM238" s="144"/>
      <c r="AO238" s="144"/>
      <c r="AP238" s="144"/>
      <c r="AQ238" s="144"/>
      <c r="AR238" s="144"/>
    </row>
    <row r="239" spans="1:44" x14ac:dyDescent="0.2">
      <c r="A239" s="39" t="str">
        <f>'Industry selection'!C239</f>
        <v/>
      </c>
      <c r="B239" s="143">
        <v>58</v>
      </c>
      <c r="C239" s="143" t="s">
        <v>486</v>
      </c>
      <c r="D239" s="2">
        <f>COUNTIF('Ukraine INN'!$B$6:$B$429,'Innovation potential'!$B239)</f>
        <v>0</v>
      </c>
      <c r="E239" s="9" t="str">
        <f>IF($D239&gt;0,SUMIF('Ukraine INN'!$B$6:$B$429,'Innovation potential'!$B239,'Ukraine INN'!D$6:D$429)/$D239,"")</f>
        <v/>
      </c>
      <c r="F239" s="9" t="str">
        <f>IF($D239&gt;0,SUMIF('Ukraine INN'!$B$6:$B$429,'Innovation potential'!$B239,'Ukraine INN'!E$6:E$429)/$D239,"")</f>
        <v/>
      </c>
      <c r="G239" s="9" t="str">
        <f>IF($D239&gt;0,SUMIF('Ukraine INN'!$B$6:$B$429,'Innovation potential'!$B239,'Ukraine INN'!F$6:F$429)/$D239,"")</f>
        <v/>
      </c>
      <c r="H239" s="9" t="str">
        <f>IF($D239&gt;0,SUMIF('Ukraine INN'!$B$6:$B$429,'Innovation potential'!$B239,'Ukraine INN'!G$6:G$429)/$D239,"")</f>
        <v/>
      </c>
      <c r="J239" s="9" t="str">
        <f>IF($D239&gt;0,SUMIF('Ukraine INN'!$B$6:$B$429,'Innovation potential'!$B239,'Ukraine INN'!I$6:I$429)/$D239,"")</f>
        <v/>
      </c>
      <c r="K239" s="9" t="str">
        <f>IF($D239&gt;0,SUMIF('Ukraine INN'!$B$6:$B$429,'Innovation potential'!$B239,'Ukraine INN'!J$6:J$429)/$D239,"")</f>
        <v/>
      </c>
      <c r="L239" s="9" t="str">
        <f>IF($D239&gt;0,SUMIF('Ukraine INN'!$B$6:$B$429,'Innovation potential'!$B239,'Ukraine INN'!K$6:K$429)/$D239,"")</f>
        <v/>
      </c>
      <c r="M239" s="9" t="str">
        <f>IF($D239&gt;0,SUMIF('Ukraine INN'!$B$6:$B$429,'Innovation potential'!$B239,'Ukraine INN'!L$6:L$429)/$D239,"")</f>
        <v/>
      </c>
      <c r="O239" s="2">
        <f>COUNTIF('REGION INN'!$B$6:$B$429,'Innovation potential'!$B239)</f>
        <v>0</v>
      </c>
      <c r="P239" s="9" t="str">
        <f>IF($O239&gt;0,SUMIF('REGION INN'!$B$6:$B$429,'Innovation potential'!$B239,'REGION INN'!D$6:D$429)/$O239,"")</f>
        <v/>
      </c>
      <c r="Q239" s="9" t="str">
        <f>IF($O239&gt;0,SUMIF('REGION INN'!$B$6:$B$429,'Innovation potential'!$B239,'REGION INN'!E$6:E$429)/$O239,"")</f>
        <v/>
      </c>
      <c r="R239" s="9" t="str">
        <f>IF($O239&gt;0,SUMIF('REGION INN'!$B$6:$B$429,'Innovation potential'!$B239,'REGION INN'!F$6:F$429)/$O239,"")</f>
        <v/>
      </c>
      <c r="S239" s="9" t="str">
        <f>IF($O239&gt;0,SUMIF('REGION INN'!$B$6:$B$429,'Innovation potential'!$B239,'REGION INN'!G$6:G$429)/$O239,"")</f>
        <v/>
      </c>
      <c r="U239" s="9" t="str">
        <f>IF($O239&gt;0,SUMIF('REGION INN'!$B$6:$B$429,'Innovation potential'!$B239,'REGION INN'!I$6:I$429)/$O239,"")</f>
        <v/>
      </c>
      <c r="V239" s="9" t="str">
        <f>IF($O239&gt;0,SUMIF('REGION INN'!$B$6:$B$429,'Innovation potential'!$B239,'REGION INN'!J$6:J$429)/$O239,"")</f>
        <v/>
      </c>
      <c r="W239" s="9" t="str">
        <f>IF($O239&gt;0,SUMIF('REGION INN'!$B$6:$B$429,'Innovation potential'!$B239,'REGION INN'!K$6:K$429)/$O239,"")</f>
        <v/>
      </c>
      <c r="X239" s="9" t="str">
        <f>IF($O239&gt;0,SUMIF('REGION INN'!$B$6:$B$429,'Innovation potential'!$B239,'REGION INN'!L$6:L$429)/$O239,"")</f>
        <v/>
      </c>
      <c r="Z239" s="144"/>
      <c r="AA239" s="144"/>
      <c r="AB239" s="144"/>
      <c r="AC239" s="144"/>
      <c r="AE239" s="144"/>
      <c r="AF239" s="144"/>
      <c r="AG239" s="144"/>
      <c r="AH239" s="144"/>
      <c r="AJ239" s="144"/>
      <c r="AK239" s="144"/>
      <c r="AL239" s="144"/>
      <c r="AM239" s="144"/>
      <c r="AO239" s="144"/>
      <c r="AP239" s="144"/>
      <c r="AQ239" s="144"/>
      <c r="AR239" s="144"/>
    </row>
    <row r="240" spans="1:44" x14ac:dyDescent="0.2">
      <c r="A240" s="39">
        <f>'Industry selection'!C240</f>
        <v>2</v>
      </c>
      <c r="B240" s="143">
        <v>58.1</v>
      </c>
      <c r="C240" s="143" t="s">
        <v>488</v>
      </c>
      <c r="D240" s="2">
        <f>COUNTIF('Ukraine INN'!$B$6:$B$429,'Innovation potential'!$B240)</f>
        <v>0</v>
      </c>
      <c r="E240" s="9" t="str">
        <f>IF($D240&gt;0,SUMIF('Ukraine INN'!$B$6:$B$429,'Innovation potential'!$B240,'Ukraine INN'!D$6:D$429)/$D240,"")</f>
        <v/>
      </c>
      <c r="F240" s="9" t="str">
        <f>IF($D240&gt;0,SUMIF('Ukraine INN'!$B$6:$B$429,'Innovation potential'!$B240,'Ukraine INN'!E$6:E$429)/$D240,"")</f>
        <v/>
      </c>
      <c r="G240" s="9" t="str">
        <f>IF($D240&gt;0,SUMIF('Ukraine INN'!$B$6:$B$429,'Innovation potential'!$B240,'Ukraine INN'!F$6:F$429)/$D240,"")</f>
        <v/>
      </c>
      <c r="H240" s="9" t="str">
        <f>IF($D240&gt;0,SUMIF('Ukraine INN'!$B$6:$B$429,'Innovation potential'!$B240,'Ukraine INN'!G$6:G$429)/$D240,"")</f>
        <v/>
      </c>
      <c r="J240" s="9" t="str">
        <f>IF($D240&gt;0,SUMIF('Ukraine INN'!$B$6:$B$429,'Innovation potential'!$B240,'Ukraine INN'!I$6:I$429)/$D240,"")</f>
        <v/>
      </c>
      <c r="K240" s="9" t="str">
        <f>IF($D240&gt;0,SUMIF('Ukraine INN'!$B$6:$B$429,'Innovation potential'!$B240,'Ukraine INN'!J$6:J$429)/$D240,"")</f>
        <v/>
      </c>
      <c r="L240" s="9" t="str">
        <f>IF($D240&gt;0,SUMIF('Ukraine INN'!$B$6:$B$429,'Innovation potential'!$B240,'Ukraine INN'!K$6:K$429)/$D240,"")</f>
        <v/>
      </c>
      <c r="M240" s="9" t="str">
        <f>IF($D240&gt;0,SUMIF('Ukraine INN'!$B$6:$B$429,'Innovation potential'!$B240,'Ukraine INN'!L$6:L$429)/$D240,"")</f>
        <v/>
      </c>
      <c r="O240" s="2">
        <f>COUNTIF('REGION INN'!$B$6:$B$429,'Innovation potential'!$B240)</f>
        <v>0</v>
      </c>
      <c r="P240" s="9" t="str">
        <f>IF($O240&gt;0,SUMIF('REGION INN'!$B$6:$B$429,'Innovation potential'!$B240,'REGION INN'!D$6:D$429)/$O240,"")</f>
        <v/>
      </c>
      <c r="Q240" s="9" t="str">
        <f>IF($O240&gt;0,SUMIF('REGION INN'!$B$6:$B$429,'Innovation potential'!$B240,'REGION INN'!E$6:E$429)/$O240,"")</f>
        <v/>
      </c>
      <c r="R240" s="9" t="str">
        <f>IF($O240&gt;0,SUMIF('REGION INN'!$B$6:$B$429,'Innovation potential'!$B240,'REGION INN'!F$6:F$429)/$O240,"")</f>
        <v/>
      </c>
      <c r="S240" s="9" t="str">
        <f>IF($O240&gt;0,SUMIF('REGION INN'!$B$6:$B$429,'Innovation potential'!$B240,'REGION INN'!G$6:G$429)/$O240,"")</f>
        <v/>
      </c>
      <c r="U240" s="9" t="str">
        <f>IF($O240&gt;0,SUMIF('REGION INN'!$B$6:$B$429,'Innovation potential'!$B240,'REGION INN'!I$6:I$429)/$O240,"")</f>
        <v/>
      </c>
      <c r="V240" s="9" t="str">
        <f>IF($O240&gt;0,SUMIF('REGION INN'!$B$6:$B$429,'Innovation potential'!$B240,'REGION INN'!J$6:J$429)/$O240,"")</f>
        <v/>
      </c>
      <c r="W240" s="9" t="str">
        <f>IF($O240&gt;0,SUMIF('REGION INN'!$B$6:$B$429,'Innovation potential'!$B240,'REGION INN'!K$6:K$429)/$O240,"")</f>
        <v/>
      </c>
      <c r="X240" s="9" t="str">
        <f>IF($O240&gt;0,SUMIF('REGION INN'!$B$6:$B$429,'Innovation potential'!$B240,'REGION INN'!L$6:L$429)/$O240,"")</f>
        <v/>
      </c>
      <c r="Z240" s="144"/>
      <c r="AA240" s="144"/>
      <c r="AB240" s="144"/>
      <c r="AC240" s="144"/>
      <c r="AE240" s="144"/>
      <c r="AF240" s="144"/>
      <c r="AG240" s="144"/>
      <c r="AH240" s="144"/>
      <c r="AJ240" s="144"/>
      <c r="AK240" s="144"/>
      <c r="AL240" s="144"/>
      <c r="AM240" s="144"/>
      <c r="AO240" s="144"/>
      <c r="AP240" s="144"/>
      <c r="AQ240" s="144"/>
      <c r="AR240" s="144"/>
    </row>
    <row r="241" spans="1:44" x14ac:dyDescent="0.2">
      <c r="A241" s="39">
        <f>'Industry selection'!C241</f>
        <v>1</v>
      </c>
      <c r="B241" s="143">
        <v>58.2</v>
      </c>
      <c r="C241" s="143" t="s">
        <v>490</v>
      </c>
      <c r="D241" s="2">
        <f>COUNTIF('Ukraine INN'!$B$6:$B$429,'Innovation potential'!$B241)</f>
        <v>0</v>
      </c>
      <c r="E241" s="9" t="str">
        <f>IF($D241&gt;0,SUMIF('Ukraine INN'!$B$6:$B$429,'Innovation potential'!$B241,'Ukraine INN'!D$6:D$429)/$D241,"")</f>
        <v/>
      </c>
      <c r="F241" s="9" t="str">
        <f>IF($D241&gt;0,SUMIF('Ukraine INN'!$B$6:$B$429,'Innovation potential'!$B241,'Ukraine INN'!E$6:E$429)/$D241,"")</f>
        <v/>
      </c>
      <c r="G241" s="9" t="str">
        <f>IF($D241&gt;0,SUMIF('Ukraine INN'!$B$6:$B$429,'Innovation potential'!$B241,'Ukraine INN'!F$6:F$429)/$D241,"")</f>
        <v/>
      </c>
      <c r="H241" s="9" t="str">
        <f>IF($D241&gt;0,SUMIF('Ukraine INN'!$B$6:$B$429,'Innovation potential'!$B241,'Ukraine INN'!G$6:G$429)/$D241,"")</f>
        <v/>
      </c>
      <c r="J241" s="9" t="str">
        <f>IF($D241&gt;0,SUMIF('Ukraine INN'!$B$6:$B$429,'Innovation potential'!$B241,'Ukraine INN'!I$6:I$429)/$D241,"")</f>
        <v/>
      </c>
      <c r="K241" s="9" t="str">
        <f>IF($D241&gt;0,SUMIF('Ukraine INN'!$B$6:$B$429,'Innovation potential'!$B241,'Ukraine INN'!J$6:J$429)/$D241,"")</f>
        <v/>
      </c>
      <c r="L241" s="9" t="str">
        <f>IF($D241&gt;0,SUMIF('Ukraine INN'!$B$6:$B$429,'Innovation potential'!$B241,'Ukraine INN'!K$6:K$429)/$D241,"")</f>
        <v/>
      </c>
      <c r="M241" s="9" t="str">
        <f>IF($D241&gt;0,SUMIF('Ukraine INN'!$B$6:$B$429,'Innovation potential'!$B241,'Ukraine INN'!L$6:L$429)/$D241,"")</f>
        <v/>
      </c>
      <c r="O241" s="2">
        <f>COUNTIF('REGION INN'!$B$6:$B$429,'Innovation potential'!$B241)</f>
        <v>0</v>
      </c>
      <c r="P241" s="9" t="str">
        <f>IF($O241&gt;0,SUMIF('REGION INN'!$B$6:$B$429,'Innovation potential'!$B241,'REGION INN'!D$6:D$429)/$O241,"")</f>
        <v/>
      </c>
      <c r="Q241" s="9" t="str">
        <f>IF($O241&gt;0,SUMIF('REGION INN'!$B$6:$B$429,'Innovation potential'!$B241,'REGION INN'!E$6:E$429)/$O241,"")</f>
        <v/>
      </c>
      <c r="R241" s="9" t="str">
        <f>IF($O241&gt;0,SUMIF('REGION INN'!$B$6:$B$429,'Innovation potential'!$B241,'REGION INN'!F$6:F$429)/$O241,"")</f>
        <v/>
      </c>
      <c r="S241" s="9" t="str">
        <f>IF($O241&gt;0,SUMIF('REGION INN'!$B$6:$B$429,'Innovation potential'!$B241,'REGION INN'!G$6:G$429)/$O241,"")</f>
        <v/>
      </c>
      <c r="U241" s="9" t="str">
        <f>IF($O241&gt;0,SUMIF('REGION INN'!$B$6:$B$429,'Innovation potential'!$B241,'REGION INN'!I$6:I$429)/$O241,"")</f>
        <v/>
      </c>
      <c r="V241" s="9" t="str">
        <f>IF($O241&gt;0,SUMIF('REGION INN'!$B$6:$B$429,'Innovation potential'!$B241,'REGION INN'!J$6:J$429)/$O241,"")</f>
        <v/>
      </c>
      <c r="W241" s="9" t="str">
        <f>IF($O241&gt;0,SUMIF('REGION INN'!$B$6:$B$429,'Innovation potential'!$B241,'REGION INN'!K$6:K$429)/$O241,"")</f>
        <v/>
      </c>
      <c r="X241" s="9" t="str">
        <f>IF($O241&gt;0,SUMIF('REGION INN'!$B$6:$B$429,'Innovation potential'!$B241,'REGION INN'!L$6:L$429)/$O241,"")</f>
        <v/>
      </c>
      <c r="Z241" s="144"/>
      <c r="AA241" s="144"/>
      <c r="AB241" s="144"/>
      <c r="AC241" s="144"/>
      <c r="AE241" s="144"/>
      <c r="AF241" s="144"/>
      <c r="AG241" s="144"/>
      <c r="AH241" s="144"/>
      <c r="AJ241" s="144"/>
      <c r="AK241" s="144"/>
      <c r="AL241" s="144"/>
      <c r="AM241" s="144"/>
      <c r="AO241" s="144"/>
      <c r="AP241" s="144"/>
      <c r="AQ241" s="144"/>
      <c r="AR241" s="144"/>
    </row>
    <row r="242" spans="1:44" x14ac:dyDescent="0.2">
      <c r="A242" s="39" t="str">
        <f>'Industry selection'!C242</f>
        <v/>
      </c>
      <c r="B242" s="143">
        <v>59</v>
      </c>
      <c r="C242" s="143" t="s">
        <v>492</v>
      </c>
      <c r="D242" s="2">
        <f>COUNTIF('Ukraine INN'!$B$6:$B$429,'Innovation potential'!$B242)</f>
        <v>0</v>
      </c>
      <c r="E242" s="9" t="str">
        <f>IF($D242&gt;0,SUMIF('Ukraine INN'!$B$6:$B$429,'Innovation potential'!$B242,'Ukraine INN'!D$6:D$429)/$D242,"")</f>
        <v/>
      </c>
      <c r="F242" s="9" t="str">
        <f>IF($D242&gt;0,SUMIF('Ukraine INN'!$B$6:$B$429,'Innovation potential'!$B242,'Ukraine INN'!E$6:E$429)/$D242,"")</f>
        <v/>
      </c>
      <c r="G242" s="9" t="str">
        <f>IF($D242&gt;0,SUMIF('Ukraine INN'!$B$6:$B$429,'Innovation potential'!$B242,'Ukraine INN'!F$6:F$429)/$D242,"")</f>
        <v/>
      </c>
      <c r="H242" s="9" t="str">
        <f>IF($D242&gt;0,SUMIF('Ukraine INN'!$B$6:$B$429,'Innovation potential'!$B242,'Ukraine INN'!G$6:G$429)/$D242,"")</f>
        <v/>
      </c>
      <c r="J242" s="9" t="str">
        <f>IF($D242&gt;0,SUMIF('Ukraine INN'!$B$6:$B$429,'Innovation potential'!$B242,'Ukraine INN'!I$6:I$429)/$D242,"")</f>
        <v/>
      </c>
      <c r="K242" s="9" t="str">
        <f>IF($D242&gt;0,SUMIF('Ukraine INN'!$B$6:$B$429,'Innovation potential'!$B242,'Ukraine INN'!J$6:J$429)/$D242,"")</f>
        <v/>
      </c>
      <c r="L242" s="9" t="str">
        <f>IF($D242&gt;0,SUMIF('Ukraine INN'!$B$6:$B$429,'Innovation potential'!$B242,'Ukraine INN'!K$6:K$429)/$D242,"")</f>
        <v/>
      </c>
      <c r="M242" s="9" t="str">
        <f>IF($D242&gt;0,SUMIF('Ukraine INN'!$B$6:$B$429,'Innovation potential'!$B242,'Ukraine INN'!L$6:L$429)/$D242,"")</f>
        <v/>
      </c>
      <c r="O242" s="2">
        <f>COUNTIF('REGION INN'!$B$6:$B$429,'Innovation potential'!$B242)</f>
        <v>0</v>
      </c>
      <c r="P242" s="9" t="str">
        <f>IF($O242&gt;0,SUMIF('REGION INN'!$B$6:$B$429,'Innovation potential'!$B242,'REGION INN'!D$6:D$429)/$O242,"")</f>
        <v/>
      </c>
      <c r="Q242" s="9" t="str">
        <f>IF($O242&gt;0,SUMIF('REGION INN'!$B$6:$B$429,'Innovation potential'!$B242,'REGION INN'!E$6:E$429)/$O242,"")</f>
        <v/>
      </c>
      <c r="R242" s="9" t="str">
        <f>IF($O242&gt;0,SUMIF('REGION INN'!$B$6:$B$429,'Innovation potential'!$B242,'REGION INN'!F$6:F$429)/$O242,"")</f>
        <v/>
      </c>
      <c r="S242" s="9" t="str">
        <f>IF($O242&gt;0,SUMIF('REGION INN'!$B$6:$B$429,'Innovation potential'!$B242,'REGION INN'!G$6:G$429)/$O242,"")</f>
        <v/>
      </c>
      <c r="U242" s="9" t="str">
        <f>IF($O242&gt;0,SUMIF('REGION INN'!$B$6:$B$429,'Innovation potential'!$B242,'REGION INN'!I$6:I$429)/$O242,"")</f>
        <v/>
      </c>
      <c r="V242" s="9" t="str">
        <f>IF($O242&gt;0,SUMIF('REGION INN'!$B$6:$B$429,'Innovation potential'!$B242,'REGION INN'!J$6:J$429)/$O242,"")</f>
        <v/>
      </c>
      <c r="W242" s="9" t="str">
        <f>IF($O242&gt;0,SUMIF('REGION INN'!$B$6:$B$429,'Innovation potential'!$B242,'REGION INN'!K$6:K$429)/$O242,"")</f>
        <v/>
      </c>
      <c r="X242" s="9" t="str">
        <f>IF($O242&gt;0,SUMIF('REGION INN'!$B$6:$B$429,'Innovation potential'!$B242,'REGION INN'!L$6:L$429)/$O242,"")</f>
        <v/>
      </c>
      <c r="Z242" s="144"/>
      <c r="AA242" s="144"/>
      <c r="AB242" s="144"/>
      <c r="AC242" s="144"/>
      <c r="AE242" s="144"/>
      <c r="AF242" s="144"/>
      <c r="AG242" s="144"/>
      <c r="AH242" s="144"/>
      <c r="AJ242" s="144"/>
      <c r="AK242" s="144"/>
      <c r="AL242" s="144"/>
      <c r="AM242" s="144"/>
      <c r="AO242" s="144"/>
      <c r="AP242" s="144"/>
      <c r="AQ242" s="144"/>
      <c r="AR242" s="144"/>
    </row>
    <row r="243" spans="1:44" x14ac:dyDescent="0.2">
      <c r="A243" s="39">
        <f>'Industry selection'!C243</f>
        <v>2</v>
      </c>
      <c r="B243" s="143">
        <v>59.1</v>
      </c>
      <c r="C243" s="143" t="s">
        <v>494</v>
      </c>
      <c r="D243" s="2">
        <f>COUNTIF('Ukraine INN'!$B$6:$B$429,'Innovation potential'!$B243)</f>
        <v>0</v>
      </c>
      <c r="E243" s="9" t="str">
        <f>IF($D243&gt;0,SUMIF('Ukraine INN'!$B$6:$B$429,'Innovation potential'!$B243,'Ukraine INN'!D$6:D$429)/$D243,"")</f>
        <v/>
      </c>
      <c r="F243" s="9" t="str">
        <f>IF($D243&gt;0,SUMIF('Ukraine INN'!$B$6:$B$429,'Innovation potential'!$B243,'Ukraine INN'!E$6:E$429)/$D243,"")</f>
        <v/>
      </c>
      <c r="G243" s="9" t="str">
        <f>IF($D243&gt;0,SUMIF('Ukraine INN'!$B$6:$B$429,'Innovation potential'!$B243,'Ukraine INN'!F$6:F$429)/$D243,"")</f>
        <v/>
      </c>
      <c r="H243" s="9" t="str">
        <f>IF($D243&gt;0,SUMIF('Ukraine INN'!$B$6:$B$429,'Innovation potential'!$B243,'Ukraine INN'!G$6:G$429)/$D243,"")</f>
        <v/>
      </c>
      <c r="J243" s="9" t="str">
        <f>IF($D243&gt;0,SUMIF('Ukraine INN'!$B$6:$B$429,'Innovation potential'!$B243,'Ukraine INN'!I$6:I$429)/$D243,"")</f>
        <v/>
      </c>
      <c r="K243" s="9" t="str">
        <f>IF($D243&gt;0,SUMIF('Ukraine INN'!$B$6:$B$429,'Innovation potential'!$B243,'Ukraine INN'!J$6:J$429)/$D243,"")</f>
        <v/>
      </c>
      <c r="L243" s="9" t="str">
        <f>IF($D243&gt;0,SUMIF('Ukraine INN'!$B$6:$B$429,'Innovation potential'!$B243,'Ukraine INN'!K$6:K$429)/$D243,"")</f>
        <v/>
      </c>
      <c r="M243" s="9" t="str">
        <f>IF($D243&gt;0,SUMIF('Ukraine INN'!$B$6:$B$429,'Innovation potential'!$B243,'Ukraine INN'!L$6:L$429)/$D243,"")</f>
        <v/>
      </c>
      <c r="O243" s="2">
        <f>COUNTIF('REGION INN'!$B$6:$B$429,'Innovation potential'!$B243)</f>
        <v>0</v>
      </c>
      <c r="P243" s="9" t="str">
        <f>IF($O243&gt;0,SUMIF('REGION INN'!$B$6:$B$429,'Innovation potential'!$B243,'REGION INN'!D$6:D$429)/$O243,"")</f>
        <v/>
      </c>
      <c r="Q243" s="9" t="str">
        <f>IF($O243&gt;0,SUMIF('REGION INN'!$B$6:$B$429,'Innovation potential'!$B243,'REGION INN'!E$6:E$429)/$O243,"")</f>
        <v/>
      </c>
      <c r="R243" s="9" t="str">
        <f>IF($O243&gt;0,SUMIF('REGION INN'!$B$6:$B$429,'Innovation potential'!$B243,'REGION INN'!F$6:F$429)/$O243,"")</f>
        <v/>
      </c>
      <c r="S243" s="9" t="str">
        <f>IF($O243&gt;0,SUMIF('REGION INN'!$B$6:$B$429,'Innovation potential'!$B243,'REGION INN'!G$6:G$429)/$O243,"")</f>
        <v/>
      </c>
      <c r="U243" s="9" t="str">
        <f>IF($O243&gt;0,SUMIF('REGION INN'!$B$6:$B$429,'Innovation potential'!$B243,'REGION INN'!I$6:I$429)/$O243,"")</f>
        <v/>
      </c>
      <c r="V243" s="9" t="str">
        <f>IF($O243&gt;0,SUMIF('REGION INN'!$B$6:$B$429,'Innovation potential'!$B243,'REGION INN'!J$6:J$429)/$O243,"")</f>
        <v/>
      </c>
      <c r="W243" s="9" t="str">
        <f>IF($O243&gt;0,SUMIF('REGION INN'!$B$6:$B$429,'Innovation potential'!$B243,'REGION INN'!K$6:K$429)/$O243,"")</f>
        <v/>
      </c>
      <c r="X243" s="9" t="str">
        <f>IF($O243&gt;0,SUMIF('REGION INN'!$B$6:$B$429,'Innovation potential'!$B243,'REGION INN'!L$6:L$429)/$O243,"")</f>
        <v/>
      </c>
      <c r="Z243" s="144"/>
      <c r="AA243" s="144"/>
      <c r="AB243" s="144"/>
      <c r="AC243" s="144"/>
      <c r="AE243" s="144"/>
      <c r="AF243" s="144"/>
      <c r="AG243" s="144"/>
      <c r="AH243" s="144"/>
      <c r="AJ243" s="144"/>
      <c r="AK243" s="144"/>
      <c r="AL243" s="144"/>
      <c r="AM243" s="144"/>
      <c r="AO243" s="144"/>
      <c r="AP243" s="144"/>
      <c r="AQ243" s="144"/>
      <c r="AR243" s="144"/>
    </row>
    <row r="244" spans="1:44" x14ac:dyDescent="0.2">
      <c r="A244" s="39">
        <f>'Industry selection'!C244</f>
        <v>1</v>
      </c>
      <c r="B244" s="143">
        <v>59.2</v>
      </c>
      <c r="C244" s="143" t="s">
        <v>496</v>
      </c>
      <c r="D244" s="2">
        <f>COUNTIF('Ukraine INN'!$B$6:$B$429,'Innovation potential'!$B244)</f>
        <v>0</v>
      </c>
      <c r="E244" s="9" t="str">
        <f>IF($D244&gt;0,SUMIF('Ukraine INN'!$B$6:$B$429,'Innovation potential'!$B244,'Ukraine INN'!D$6:D$429)/$D244,"")</f>
        <v/>
      </c>
      <c r="F244" s="9" t="str">
        <f>IF($D244&gt;0,SUMIF('Ukraine INN'!$B$6:$B$429,'Innovation potential'!$B244,'Ukraine INN'!E$6:E$429)/$D244,"")</f>
        <v/>
      </c>
      <c r="G244" s="9" t="str">
        <f>IF($D244&gt;0,SUMIF('Ukraine INN'!$B$6:$B$429,'Innovation potential'!$B244,'Ukraine INN'!F$6:F$429)/$D244,"")</f>
        <v/>
      </c>
      <c r="H244" s="9" t="str">
        <f>IF($D244&gt;0,SUMIF('Ukraine INN'!$B$6:$B$429,'Innovation potential'!$B244,'Ukraine INN'!G$6:G$429)/$D244,"")</f>
        <v/>
      </c>
      <c r="J244" s="9" t="str">
        <f>IF($D244&gt;0,SUMIF('Ukraine INN'!$B$6:$B$429,'Innovation potential'!$B244,'Ukraine INN'!I$6:I$429)/$D244,"")</f>
        <v/>
      </c>
      <c r="K244" s="9" t="str">
        <f>IF($D244&gt;0,SUMIF('Ukraine INN'!$B$6:$B$429,'Innovation potential'!$B244,'Ukraine INN'!J$6:J$429)/$D244,"")</f>
        <v/>
      </c>
      <c r="L244" s="9" t="str">
        <f>IF($D244&gt;0,SUMIF('Ukraine INN'!$B$6:$B$429,'Innovation potential'!$B244,'Ukraine INN'!K$6:K$429)/$D244,"")</f>
        <v/>
      </c>
      <c r="M244" s="9" t="str">
        <f>IF($D244&gt;0,SUMIF('Ukraine INN'!$B$6:$B$429,'Innovation potential'!$B244,'Ukraine INN'!L$6:L$429)/$D244,"")</f>
        <v/>
      </c>
      <c r="O244" s="2">
        <f>COUNTIF('REGION INN'!$B$6:$B$429,'Innovation potential'!$B244)</f>
        <v>0</v>
      </c>
      <c r="P244" s="9" t="str">
        <f>IF($O244&gt;0,SUMIF('REGION INN'!$B$6:$B$429,'Innovation potential'!$B244,'REGION INN'!D$6:D$429)/$O244,"")</f>
        <v/>
      </c>
      <c r="Q244" s="9" t="str">
        <f>IF($O244&gt;0,SUMIF('REGION INN'!$B$6:$B$429,'Innovation potential'!$B244,'REGION INN'!E$6:E$429)/$O244,"")</f>
        <v/>
      </c>
      <c r="R244" s="9" t="str">
        <f>IF($O244&gt;0,SUMIF('REGION INN'!$B$6:$B$429,'Innovation potential'!$B244,'REGION INN'!F$6:F$429)/$O244,"")</f>
        <v/>
      </c>
      <c r="S244" s="9" t="str">
        <f>IF($O244&gt;0,SUMIF('REGION INN'!$B$6:$B$429,'Innovation potential'!$B244,'REGION INN'!G$6:G$429)/$O244,"")</f>
        <v/>
      </c>
      <c r="U244" s="9" t="str">
        <f>IF($O244&gt;0,SUMIF('REGION INN'!$B$6:$B$429,'Innovation potential'!$B244,'REGION INN'!I$6:I$429)/$O244,"")</f>
        <v/>
      </c>
      <c r="V244" s="9" t="str">
        <f>IF($O244&gt;0,SUMIF('REGION INN'!$B$6:$B$429,'Innovation potential'!$B244,'REGION INN'!J$6:J$429)/$O244,"")</f>
        <v/>
      </c>
      <c r="W244" s="9" t="str">
        <f>IF($O244&gt;0,SUMIF('REGION INN'!$B$6:$B$429,'Innovation potential'!$B244,'REGION INN'!K$6:K$429)/$O244,"")</f>
        <v/>
      </c>
      <c r="X244" s="9" t="str">
        <f>IF($O244&gt;0,SUMIF('REGION INN'!$B$6:$B$429,'Innovation potential'!$B244,'REGION INN'!L$6:L$429)/$O244,"")</f>
        <v/>
      </c>
      <c r="Z244" s="144"/>
      <c r="AA244" s="144"/>
      <c r="AB244" s="144"/>
      <c r="AC244" s="144"/>
      <c r="AE244" s="144"/>
      <c r="AF244" s="144"/>
      <c r="AG244" s="144"/>
      <c r="AH244" s="144"/>
      <c r="AJ244" s="144"/>
      <c r="AK244" s="144"/>
      <c r="AL244" s="144"/>
      <c r="AM244" s="144"/>
      <c r="AO244" s="144"/>
      <c r="AP244" s="144"/>
      <c r="AQ244" s="144"/>
      <c r="AR244" s="144"/>
    </row>
    <row r="245" spans="1:44" x14ac:dyDescent="0.2">
      <c r="A245" s="39" t="str">
        <f>'Industry selection'!C245</f>
        <v/>
      </c>
      <c r="B245" s="143">
        <v>60</v>
      </c>
      <c r="C245" s="143" t="s">
        <v>498</v>
      </c>
      <c r="D245" s="2">
        <f>COUNTIF('Ukraine INN'!$B$6:$B$429,'Innovation potential'!$B245)</f>
        <v>0</v>
      </c>
      <c r="E245" s="9" t="str">
        <f>IF($D245&gt;0,SUMIF('Ukraine INN'!$B$6:$B$429,'Innovation potential'!$B245,'Ukraine INN'!D$6:D$429)/$D245,"")</f>
        <v/>
      </c>
      <c r="F245" s="9" t="str">
        <f>IF($D245&gt;0,SUMIF('Ukraine INN'!$B$6:$B$429,'Innovation potential'!$B245,'Ukraine INN'!E$6:E$429)/$D245,"")</f>
        <v/>
      </c>
      <c r="G245" s="9" t="str">
        <f>IF($D245&gt;0,SUMIF('Ukraine INN'!$B$6:$B$429,'Innovation potential'!$B245,'Ukraine INN'!F$6:F$429)/$D245,"")</f>
        <v/>
      </c>
      <c r="H245" s="9" t="str">
        <f>IF($D245&gt;0,SUMIF('Ukraine INN'!$B$6:$B$429,'Innovation potential'!$B245,'Ukraine INN'!G$6:G$429)/$D245,"")</f>
        <v/>
      </c>
      <c r="J245" s="9" t="str">
        <f>IF($D245&gt;0,SUMIF('Ukraine INN'!$B$6:$B$429,'Innovation potential'!$B245,'Ukraine INN'!I$6:I$429)/$D245,"")</f>
        <v/>
      </c>
      <c r="K245" s="9" t="str">
        <f>IF($D245&gt;0,SUMIF('Ukraine INN'!$B$6:$B$429,'Innovation potential'!$B245,'Ukraine INN'!J$6:J$429)/$D245,"")</f>
        <v/>
      </c>
      <c r="L245" s="9" t="str">
        <f>IF($D245&gt;0,SUMIF('Ukraine INN'!$B$6:$B$429,'Innovation potential'!$B245,'Ukraine INN'!K$6:K$429)/$D245,"")</f>
        <v/>
      </c>
      <c r="M245" s="9" t="str">
        <f>IF($D245&gt;0,SUMIF('Ukraine INN'!$B$6:$B$429,'Innovation potential'!$B245,'Ukraine INN'!L$6:L$429)/$D245,"")</f>
        <v/>
      </c>
      <c r="O245" s="2">
        <f>COUNTIF('REGION INN'!$B$6:$B$429,'Innovation potential'!$B245)</f>
        <v>0</v>
      </c>
      <c r="P245" s="9" t="str">
        <f>IF($O245&gt;0,SUMIF('REGION INN'!$B$6:$B$429,'Innovation potential'!$B245,'REGION INN'!D$6:D$429)/$O245,"")</f>
        <v/>
      </c>
      <c r="Q245" s="9" t="str">
        <f>IF($O245&gt;0,SUMIF('REGION INN'!$B$6:$B$429,'Innovation potential'!$B245,'REGION INN'!E$6:E$429)/$O245,"")</f>
        <v/>
      </c>
      <c r="R245" s="9" t="str">
        <f>IF($O245&gt;0,SUMIF('REGION INN'!$B$6:$B$429,'Innovation potential'!$B245,'REGION INN'!F$6:F$429)/$O245,"")</f>
        <v/>
      </c>
      <c r="S245" s="9" t="str">
        <f>IF($O245&gt;0,SUMIF('REGION INN'!$B$6:$B$429,'Innovation potential'!$B245,'REGION INN'!G$6:G$429)/$O245,"")</f>
        <v/>
      </c>
      <c r="U245" s="9" t="str">
        <f>IF($O245&gt;0,SUMIF('REGION INN'!$B$6:$B$429,'Innovation potential'!$B245,'REGION INN'!I$6:I$429)/$O245,"")</f>
        <v/>
      </c>
      <c r="V245" s="9" t="str">
        <f>IF($O245&gt;0,SUMIF('REGION INN'!$B$6:$B$429,'Innovation potential'!$B245,'REGION INN'!J$6:J$429)/$O245,"")</f>
        <v/>
      </c>
      <c r="W245" s="9" t="str">
        <f>IF($O245&gt;0,SUMIF('REGION INN'!$B$6:$B$429,'Innovation potential'!$B245,'REGION INN'!K$6:K$429)/$O245,"")</f>
        <v/>
      </c>
      <c r="X245" s="9" t="str">
        <f>IF($O245&gt;0,SUMIF('REGION INN'!$B$6:$B$429,'Innovation potential'!$B245,'REGION INN'!L$6:L$429)/$O245,"")</f>
        <v/>
      </c>
      <c r="Z245" s="144"/>
      <c r="AA245" s="144"/>
      <c r="AB245" s="144"/>
      <c r="AC245" s="144"/>
      <c r="AE245" s="144"/>
      <c r="AF245" s="144"/>
      <c r="AG245" s="144"/>
      <c r="AH245" s="144"/>
      <c r="AJ245" s="144"/>
      <c r="AK245" s="144"/>
      <c r="AL245" s="144"/>
      <c r="AM245" s="144"/>
      <c r="AO245" s="144"/>
      <c r="AP245" s="144"/>
      <c r="AQ245" s="144"/>
      <c r="AR245" s="144"/>
    </row>
    <row r="246" spans="1:44" x14ac:dyDescent="0.2">
      <c r="A246" s="39">
        <f>'Industry selection'!C246</f>
        <v>2</v>
      </c>
      <c r="B246" s="143">
        <v>60.1</v>
      </c>
      <c r="C246" s="143" t="s">
        <v>500</v>
      </c>
      <c r="D246" s="2">
        <f>COUNTIF('Ukraine INN'!$B$6:$B$429,'Innovation potential'!$B246)</f>
        <v>0</v>
      </c>
      <c r="E246" s="9" t="str">
        <f>IF($D246&gt;0,SUMIF('Ukraine INN'!$B$6:$B$429,'Innovation potential'!$B246,'Ukraine INN'!D$6:D$429)/$D246,"")</f>
        <v/>
      </c>
      <c r="F246" s="9" t="str">
        <f>IF($D246&gt;0,SUMIF('Ukraine INN'!$B$6:$B$429,'Innovation potential'!$B246,'Ukraine INN'!E$6:E$429)/$D246,"")</f>
        <v/>
      </c>
      <c r="G246" s="9" t="str">
        <f>IF($D246&gt;0,SUMIF('Ukraine INN'!$B$6:$B$429,'Innovation potential'!$B246,'Ukraine INN'!F$6:F$429)/$D246,"")</f>
        <v/>
      </c>
      <c r="H246" s="9" t="str">
        <f>IF($D246&gt;0,SUMIF('Ukraine INN'!$B$6:$B$429,'Innovation potential'!$B246,'Ukraine INN'!G$6:G$429)/$D246,"")</f>
        <v/>
      </c>
      <c r="J246" s="9" t="str">
        <f>IF($D246&gt;0,SUMIF('Ukraine INN'!$B$6:$B$429,'Innovation potential'!$B246,'Ukraine INN'!I$6:I$429)/$D246,"")</f>
        <v/>
      </c>
      <c r="K246" s="9" t="str">
        <f>IF($D246&gt;0,SUMIF('Ukraine INN'!$B$6:$B$429,'Innovation potential'!$B246,'Ukraine INN'!J$6:J$429)/$D246,"")</f>
        <v/>
      </c>
      <c r="L246" s="9" t="str">
        <f>IF($D246&gt;0,SUMIF('Ukraine INN'!$B$6:$B$429,'Innovation potential'!$B246,'Ukraine INN'!K$6:K$429)/$D246,"")</f>
        <v/>
      </c>
      <c r="M246" s="9" t="str">
        <f>IF($D246&gt;0,SUMIF('Ukraine INN'!$B$6:$B$429,'Innovation potential'!$B246,'Ukraine INN'!L$6:L$429)/$D246,"")</f>
        <v/>
      </c>
      <c r="O246" s="2">
        <f>COUNTIF('REGION INN'!$B$6:$B$429,'Innovation potential'!$B246)</f>
        <v>0</v>
      </c>
      <c r="P246" s="9" t="str">
        <f>IF($O246&gt;0,SUMIF('REGION INN'!$B$6:$B$429,'Innovation potential'!$B246,'REGION INN'!D$6:D$429)/$O246,"")</f>
        <v/>
      </c>
      <c r="Q246" s="9" t="str">
        <f>IF($O246&gt;0,SUMIF('REGION INN'!$B$6:$B$429,'Innovation potential'!$B246,'REGION INN'!E$6:E$429)/$O246,"")</f>
        <v/>
      </c>
      <c r="R246" s="9" t="str">
        <f>IF($O246&gt;0,SUMIF('REGION INN'!$B$6:$B$429,'Innovation potential'!$B246,'REGION INN'!F$6:F$429)/$O246,"")</f>
        <v/>
      </c>
      <c r="S246" s="9" t="str">
        <f>IF($O246&gt;0,SUMIF('REGION INN'!$B$6:$B$429,'Innovation potential'!$B246,'REGION INN'!G$6:G$429)/$O246,"")</f>
        <v/>
      </c>
      <c r="U246" s="9" t="str">
        <f>IF($O246&gt;0,SUMIF('REGION INN'!$B$6:$B$429,'Innovation potential'!$B246,'REGION INN'!I$6:I$429)/$O246,"")</f>
        <v/>
      </c>
      <c r="V246" s="9" t="str">
        <f>IF($O246&gt;0,SUMIF('REGION INN'!$B$6:$B$429,'Innovation potential'!$B246,'REGION INN'!J$6:J$429)/$O246,"")</f>
        <v/>
      </c>
      <c r="W246" s="9" t="str">
        <f>IF($O246&gt;0,SUMIF('REGION INN'!$B$6:$B$429,'Innovation potential'!$B246,'REGION INN'!K$6:K$429)/$O246,"")</f>
        <v/>
      </c>
      <c r="X246" s="9" t="str">
        <f>IF($O246&gt;0,SUMIF('REGION INN'!$B$6:$B$429,'Innovation potential'!$B246,'REGION INN'!L$6:L$429)/$O246,"")</f>
        <v/>
      </c>
      <c r="Z246" s="144"/>
      <c r="AA246" s="144"/>
      <c r="AB246" s="144"/>
      <c r="AC246" s="144"/>
      <c r="AE246" s="144"/>
      <c r="AF246" s="144"/>
      <c r="AG246" s="144"/>
      <c r="AH246" s="144"/>
      <c r="AJ246" s="144"/>
      <c r="AK246" s="144"/>
      <c r="AL246" s="144"/>
      <c r="AM246" s="144"/>
      <c r="AO246" s="144"/>
      <c r="AP246" s="144"/>
      <c r="AQ246" s="144"/>
      <c r="AR246" s="144"/>
    </row>
    <row r="247" spans="1:44" x14ac:dyDescent="0.2">
      <c r="A247" s="39">
        <f>'Industry selection'!C247</f>
        <v>2</v>
      </c>
      <c r="B247" s="143">
        <v>60.2</v>
      </c>
      <c r="C247" s="143" t="s">
        <v>502</v>
      </c>
      <c r="D247" s="2">
        <f>COUNTIF('Ukraine INN'!$B$6:$B$429,'Innovation potential'!$B247)</f>
        <v>0</v>
      </c>
      <c r="E247" s="9" t="str">
        <f>IF($D247&gt;0,SUMIF('Ukraine INN'!$B$6:$B$429,'Innovation potential'!$B247,'Ukraine INN'!D$6:D$429)/$D247,"")</f>
        <v/>
      </c>
      <c r="F247" s="9" t="str">
        <f>IF($D247&gt;0,SUMIF('Ukraine INN'!$B$6:$B$429,'Innovation potential'!$B247,'Ukraine INN'!E$6:E$429)/$D247,"")</f>
        <v/>
      </c>
      <c r="G247" s="9" t="str">
        <f>IF($D247&gt;0,SUMIF('Ukraine INN'!$B$6:$B$429,'Innovation potential'!$B247,'Ukraine INN'!F$6:F$429)/$D247,"")</f>
        <v/>
      </c>
      <c r="H247" s="9" t="str">
        <f>IF($D247&gt;0,SUMIF('Ukraine INN'!$B$6:$B$429,'Innovation potential'!$B247,'Ukraine INN'!G$6:G$429)/$D247,"")</f>
        <v/>
      </c>
      <c r="J247" s="9" t="str">
        <f>IF($D247&gt;0,SUMIF('Ukraine INN'!$B$6:$B$429,'Innovation potential'!$B247,'Ukraine INN'!I$6:I$429)/$D247,"")</f>
        <v/>
      </c>
      <c r="K247" s="9" t="str">
        <f>IF($D247&gt;0,SUMIF('Ukraine INN'!$B$6:$B$429,'Innovation potential'!$B247,'Ukraine INN'!J$6:J$429)/$D247,"")</f>
        <v/>
      </c>
      <c r="L247" s="9" t="str">
        <f>IF($D247&gt;0,SUMIF('Ukraine INN'!$B$6:$B$429,'Innovation potential'!$B247,'Ukraine INN'!K$6:K$429)/$D247,"")</f>
        <v/>
      </c>
      <c r="M247" s="9" t="str">
        <f>IF($D247&gt;0,SUMIF('Ukraine INN'!$B$6:$B$429,'Innovation potential'!$B247,'Ukraine INN'!L$6:L$429)/$D247,"")</f>
        <v/>
      </c>
      <c r="O247" s="2">
        <f>COUNTIF('REGION INN'!$B$6:$B$429,'Innovation potential'!$B247)</f>
        <v>0</v>
      </c>
      <c r="P247" s="9" t="str">
        <f>IF($O247&gt;0,SUMIF('REGION INN'!$B$6:$B$429,'Innovation potential'!$B247,'REGION INN'!D$6:D$429)/$O247,"")</f>
        <v/>
      </c>
      <c r="Q247" s="9" t="str">
        <f>IF($O247&gt;0,SUMIF('REGION INN'!$B$6:$B$429,'Innovation potential'!$B247,'REGION INN'!E$6:E$429)/$O247,"")</f>
        <v/>
      </c>
      <c r="R247" s="9" t="str">
        <f>IF($O247&gt;0,SUMIF('REGION INN'!$B$6:$B$429,'Innovation potential'!$B247,'REGION INN'!F$6:F$429)/$O247,"")</f>
        <v/>
      </c>
      <c r="S247" s="9" t="str">
        <f>IF($O247&gt;0,SUMIF('REGION INN'!$B$6:$B$429,'Innovation potential'!$B247,'REGION INN'!G$6:G$429)/$O247,"")</f>
        <v/>
      </c>
      <c r="U247" s="9" t="str">
        <f>IF($O247&gt;0,SUMIF('REGION INN'!$B$6:$B$429,'Innovation potential'!$B247,'REGION INN'!I$6:I$429)/$O247,"")</f>
        <v/>
      </c>
      <c r="V247" s="9" t="str">
        <f>IF($O247&gt;0,SUMIF('REGION INN'!$B$6:$B$429,'Innovation potential'!$B247,'REGION INN'!J$6:J$429)/$O247,"")</f>
        <v/>
      </c>
      <c r="W247" s="9" t="str">
        <f>IF($O247&gt;0,SUMIF('REGION INN'!$B$6:$B$429,'Innovation potential'!$B247,'REGION INN'!K$6:K$429)/$O247,"")</f>
        <v/>
      </c>
      <c r="X247" s="9" t="str">
        <f>IF($O247&gt;0,SUMIF('REGION INN'!$B$6:$B$429,'Innovation potential'!$B247,'REGION INN'!L$6:L$429)/$O247,"")</f>
        <v/>
      </c>
      <c r="Z247" s="144"/>
      <c r="AA247" s="144"/>
      <c r="AB247" s="144"/>
      <c r="AC247" s="144"/>
      <c r="AE247" s="144"/>
      <c r="AF247" s="144"/>
      <c r="AG247" s="144"/>
      <c r="AH247" s="144"/>
      <c r="AJ247" s="144"/>
      <c r="AK247" s="144"/>
      <c r="AL247" s="144"/>
      <c r="AM247" s="144"/>
      <c r="AO247" s="144"/>
      <c r="AP247" s="144"/>
      <c r="AQ247" s="144"/>
      <c r="AR247" s="144"/>
    </row>
    <row r="248" spans="1:44" x14ac:dyDescent="0.2">
      <c r="A248" s="39" t="str">
        <f>'Industry selection'!C248</f>
        <v/>
      </c>
      <c r="B248" s="143">
        <v>61</v>
      </c>
      <c r="C248" s="143" t="s">
        <v>504</v>
      </c>
      <c r="D248" s="2">
        <f>COUNTIF('Ukraine INN'!$B$6:$B$429,'Innovation potential'!$B248)</f>
        <v>0</v>
      </c>
      <c r="E248" s="9" t="str">
        <f>IF($D248&gt;0,SUMIF('Ukraine INN'!$B$6:$B$429,'Innovation potential'!$B248,'Ukraine INN'!D$6:D$429)/$D248,"")</f>
        <v/>
      </c>
      <c r="F248" s="9" t="str">
        <f>IF($D248&gt;0,SUMIF('Ukraine INN'!$B$6:$B$429,'Innovation potential'!$B248,'Ukraine INN'!E$6:E$429)/$D248,"")</f>
        <v/>
      </c>
      <c r="G248" s="9" t="str">
        <f>IF($D248&gt;0,SUMIF('Ukraine INN'!$B$6:$B$429,'Innovation potential'!$B248,'Ukraine INN'!F$6:F$429)/$D248,"")</f>
        <v/>
      </c>
      <c r="H248" s="9" t="str">
        <f>IF($D248&gt;0,SUMIF('Ukraine INN'!$B$6:$B$429,'Innovation potential'!$B248,'Ukraine INN'!G$6:G$429)/$D248,"")</f>
        <v/>
      </c>
      <c r="J248" s="9" t="str">
        <f>IF($D248&gt;0,SUMIF('Ukraine INN'!$B$6:$B$429,'Innovation potential'!$B248,'Ukraine INN'!I$6:I$429)/$D248,"")</f>
        <v/>
      </c>
      <c r="K248" s="9" t="str">
        <f>IF($D248&gt;0,SUMIF('Ukraine INN'!$B$6:$B$429,'Innovation potential'!$B248,'Ukraine INN'!J$6:J$429)/$D248,"")</f>
        <v/>
      </c>
      <c r="L248" s="9" t="str">
        <f>IF($D248&gt;0,SUMIF('Ukraine INN'!$B$6:$B$429,'Innovation potential'!$B248,'Ukraine INN'!K$6:K$429)/$D248,"")</f>
        <v/>
      </c>
      <c r="M248" s="9" t="str">
        <f>IF($D248&gt;0,SUMIF('Ukraine INN'!$B$6:$B$429,'Innovation potential'!$B248,'Ukraine INN'!L$6:L$429)/$D248,"")</f>
        <v/>
      </c>
      <c r="O248" s="2">
        <f>COUNTIF('REGION INN'!$B$6:$B$429,'Innovation potential'!$B248)</f>
        <v>0</v>
      </c>
      <c r="P248" s="9" t="str">
        <f>IF($O248&gt;0,SUMIF('REGION INN'!$B$6:$B$429,'Innovation potential'!$B248,'REGION INN'!D$6:D$429)/$O248,"")</f>
        <v/>
      </c>
      <c r="Q248" s="9" t="str">
        <f>IF($O248&gt;0,SUMIF('REGION INN'!$B$6:$B$429,'Innovation potential'!$B248,'REGION INN'!E$6:E$429)/$O248,"")</f>
        <v/>
      </c>
      <c r="R248" s="9" t="str">
        <f>IF($O248&gt;0,SUMIF('REGION INN'!$B$6:$B$429,'Innovation potential'!$B248,'REGION INN'!F$6:F$429)/$O248,"")</f>
        <v/>
      </c>
      <c r="S248" s="9" t="str">
        <f>IF($O248&gt;0,SUMIF('REGION INN'!$B$6:$B$429,'Innovation potential'!$B248,'REGION INN'!G$6:G$429)/$O248,"")</f>
        <v/>
      </c>
      <c r="U248" s="9" t="str">
        <f>IF($O248&gt;0,SUMIF('REGION INN'!$B$6:$B$429,'Innovation potential'!$B248,'REGION INN'!I$6:I$429)/$O248,"")</f>
        <v/>
      </c>
      <c r="V248" s="9" t="str">
        <f>IF($O248&gt;0,SUMIF('REGION INN'!$B$6:$B$429,'Innovation potential'!$B248,'REGION INN'!J$6:J$429)/$O248,"")</f>
        <v/>
      </c>
      <c r="W248" s="9" t="str">
        <f>IF($O248&gt;0,SUMIF('REGION INN'!$B$6:$B$429,'Innovation potential'!$B248,'REGION INN'!K$6:K$429)/$O248,"")</f>
        <v/>
      </c>
      <c r="X248" s="9" t="str">
        <f>IF($O248&gt;0,SUMIF('REGION INN'!$B$6:$B$429,'Innovation potential'!$B248,'REGION INN'!L$6:L$429)/$O248,"")</f>
        <v/>
      </c>
      <c r="Z248" s="144"/>
      <c r="AA248" s="144"/>
      <c r="AB248" s="144"/>
      <c r="AC248" s="144"/>
      <c r="AE248" s="144"/>
      <c r="AF248" s="144"/>
      <c r="AG248" s="144"/>
      <c r="AH248" s="144"/>
      <c r="AJ248" s="144"/>
      <c r="AK248" s="144"/>
      <c r="AL248" s="144"/>
      <c r="AM248" s="144"/>
      <c r="AO248" s="144"/>
      <c r="AP248" s="144"/>
      <c r="AQ248" s="144"/>
      <c r="AR248" s="144"/>
    </row>
    <row r="249" spans="1:44" x14ac:dyDescent="0.2">
      <c r="A249" s="39">
        <f>'Industry selection'!C249</f>
        <v>2</v>
      </c>
      <c r="B249" s="143">
        <v>61.1</v>
      </c>
      <c r="C249" s="143" t="s">
        <v>506</v>
      </c>
      <c r="D249" s="2">
        <f>COUNTIF('Ukraine INN'!$B$6:$B$429,'Innovation potential'!$B249)</f>
        <v>0</v>
      </c>
      <c r="E249" s="9" t="str">
        <f>IF($D249&gt;0,SUMIF('Ukraine INN'!$B$6:$B$429,'Innovation potential'!$B249,'Ukraine INN'!D$6:D$429)/$D249,"")</f>
        <v/>
      </c>
      <c r="F249" s="9" t="str">
        <f>IF($D249&gt;0,SUMIF('Ukraine INN'!$B$6:$B$429,'Innovation potential'!$B249,'Ukraine INN'!E$6:E$429)/$D249,"")</f>
        <v/>
      </c>
      <c r="G249" s="9" t="str">
        <f>IF($D249&gt;0,SUMIF('Ukraine INN'!$B$6:$B$429,'Innovation potential'!$B249,'Ukraine INN'!F$6:F$429)/$D249,"")</f>
        <v/>
      </c>
      <c r="H249" s="9" t="str">
        <f>IF($D249&gt;0,SUMIF('Ukraine INN'!$B$6:$B$429,'Innovation potential'!$B249,'Ukraine INN'!G$6:G$429)/$D249,"")</f>
        <v/>
      </c>
      <c r="J249" s="9" t="str">
        <f>IF($D249&gt;0,SUMIF('Ukraine INN'!$B$6:$B$429,'Innovation potential'!$B249,'Ukraine INN'!I$6:I$429)/$D249,"")</f>
        <v/>
      </c>
      <c r="K249" s="9" t="str">
        <f>IF($D249&gt;0,SUMIF('Ukraine INN'!$B$6:$B$429,'Innovation potential'!$B249,'Ukraine INN'!J$6:J$429)/$D249,"")</f>
        <v/>
      </c>
      <c r="L249" s="9" t="str">
        <f>IF($D249&gt;0,SUMIF('Ukraine INN'!$B$6:$B$429,'Innovation potential'!$B249,'Ukraine INN'!K$6:K$429)/$D249,"")</f>
        <v/>
      </c>
      <c r="M249" s="9" t="str">
        <f>IF($D249&gt;0,SUMIF('Ukraine INN'!$B$6:$B$429,'Innovation potential'!$B249,'Ukraine INN'!L$6:L$429)/$D249,"")</f>
        <v/>
      </c>
      <c r="O249" s="2">
        <f>COUNTIF('REGION INN'!$B$6:$B$429,'Innovation potential'!$B249)</f>
        <v>0</v>
      </c>
      <c r="P249" s="9" t="str">
        <f>IF($O249&gt;0,SUMIF('REGION INN'!$B$6:$B$429,'Innovation potential'!$B249,'REGION INN'!D$6:D$429)/$O249,"")</f>
        <v/>
      </c>
      <c r="Q249" s="9" t="str">
        <f>IF($O249&gt;0,SUMIF('REGION INN'!$B$6:$B$429,'Innovation potential'!$B249,'REGION INN'!E$6:E$429)/$O249,"")</f>
        <v/>
      </c>
      <c r="R249" s="9" t="str">
        <f>IF($O249&gt;0,SUMIF('REGION INN'!$B$6:$B$429,'Innovation potential'!$B249,'REGION INN'!F$6:F$429)/$O249,"")</f>
        <v/>
      </c>
      <c r="S249" s="9" t="str">
        <f>IF($O249&gt;0,SUMIF('REGION INN'!$B$6:$B$429,'Innovation potential'!$B249,'REGION INN'!G$6:G$429)/$O249,"")</f>
        <v/>
      </c>
      <c r="U249" s="9" t="str">
        <f>IF($O249&gt;0,SUMIF('REGION INN'!$B$6:$B$429,'Innovation potential'!$B249,'REGION INN'!I$6:I$429)/$O249,"")</f>
        <v/>
      </c>
      <c r="V249" s="9" t="str">
        <f>IF($O249&gt;0,SUMIF('REGION INN'!$B$6:$B$429,'Innovation potential'!$B249,'REGION INN'!J$6:J$429)/$O249,"")</f>
        <v/>
      </c>
      <c r="W249" s="9" t="str">
        <f>IF($O249&gt;0,SUMIF('REGION INN'!$B$6:$B$429,'Innovation potential'!$B249,'REGION INN'!K$6:K$429)/$O249,"")</f>
        <v/>
      </c>
      <c r="X249" s="9" t="str">
        <f>IF($O249&gt;0,SUMIF('REGION INN'!$B$6:$B$429,'Innovation potential'!$B249,'REGION INN'!L$6:L$429)/$O249,"")</f>
        <v/>
      </c>
      <c r="Z249" s="144"/>
      <c r="AA249" s="144"/>
      <c r="AB249" s="144"/>
      <c r="AC249" s="144"/>
      <c r="AE249" s="144"/>
      <c r="AF249" s="144"/>
      <c r="AG249" s="144"/>
      <c r="AH249" s="144"/>
      <c r="AJ249" s="144"/>
      <c r="AK249" s="144"/>
      <c r="AL249" s="144"/>
      <c r="AM249" s="144"/>
      <c r="AO249" s="144"/>
      <c r="AP249" s="144"/>
      <c r="AQ249" s="144"/>
      <c r="AR249" s="144"/>
    </row>
    <row r="250" spans="1:44" x14ac:dyDescent="0.2">
      <c r="A250" s="39">
        <f>'Industry selection'!C250</f>
        <v>1</v>
      </c>
      <c r="B250" s="143">
        <v>61.2</v>
      </c>
      <c r="C250" s="143" t="s">
        <v>508</v>
      </c>
      <c r="D250" s="2">
        <f>COUNTIF('Ukraine INN'!$B$6:$B$429,'Innovation potential'!$B250)</f>
        <v>0</v>
      </c>
      <c r="E250" s="9" t="str">
        <f>IF($D250&gt;0,SUMIF('Ukraine INN'!$B$6:$B$429,'Innovation potential'!$B250,'Ukraine INN'!D$6:D$429)/$D250,"")</f>
        <v/>
      </c>
      <c r="F250" s="9" t="str">
        <f>IF($D250&gt;0,SUMIF('Ukraine INN'!$B$6:$B$429,'Innovation potential'!$B250,'Ukraine INN'!E$6:E$429)/$D250,"")</f>
        <v/>
      </c>
      <c r="G250" s="9" t="str">
        <f>IF($D250&gt;0,SUMIF('Ukraine INN'!$B$6:$B$429,'Innovation potential'!$B250,'Ukraine INN'!F$6:F$429)/$D250,"")</f>
        <v/>
      </c>
      <c r="H250" s="9" t="str">
        <f>IF($D250&gt;0,SUMIF('Ukraine INN'!$B$6:$B$429,'Innovation potential'!$B250,'Ukraine INN'!G$6:G$429)/$D250,"")</f>
        <v/>
      </c>
      <c r="J250" s="9" t="str">
        <f>IF($D250&gt;0,SUMIF('Ukraine INN'!$B$6:$B$429,'Innovation potential'!$B250,'Ukraine INN'!I$6:I$429)/$D250,"")</f>
        <v/>
      </c>
      <c r="K250" s="9" t="str">
        <f>IF($D250&gt;0,SUMIF('Ukraine INN'!$B$6:$B$429,'Innovation potential'!$B250,'Ukraine INN'!J$6:J$429)/$D250,"")</f>
        <v/>
      </c>
      <c r="L250" s="9" t="str">
        <f>IF($D250&gt;0,SUMIF('Ukraine INN'!$B$6:$B$429,'Innovation potential'!$B250,'Ukraine INN'!K$6:K$429)/$D250,"")</f>
        <v/>
      </c>
      <c r="M250" s="9" t="str">
        <f>IF($D250&gt;0,SUMIF('Ukraine INN'!$B$6:$B$429,'Innovation potential'!$B250,'Ukraine INN'!L$6:L$429)/$D250,"")</f>
        <v/>
      </c>
      <c r="O250" s="2">
        <f>COUNTIF('REGION INN'!$B$6:$B$429,'Innovation potential'!$B250)</f>
        <v>0</v>
      </c>
      <c r="P250" s="9" t="str">
        <f>IF($O250&gt;0,SUMIF('REGION INN'!$B$6:$B$429,'Innovation potential'!$B250,'REGION INN'!D$6:D$429)/$O250,"")</f>
        <v/>
      </c>
      <c r="Q250" s="9" t="str">
        <f>IF($O250&gt;0,SUMIF('REGION INN'!$B$6:$B$429,'Innovation potential'!$B250,'REGION INN'!E$6:E$429)/$O250,"")</f>
        <v/>
      </c>
      <c r="R250" s="9" t="str">
        <f>IF($O250&gt;0,SUMIF('REGION INN'!$B$6:$B$429,'Innovation potential'!$B250,'REGION INN'!F$6:F$429)/$O250,"")</f>
        <v/>
      </c>
      <c r="S250" s="9" t="str">
        <f>IF($O250&gt;0,SUMIF('REGION INN'!$B$6:$B$429,'Innovation potential'!$B250,'REGION INN'!G$6:G$429)/$O250,"")</f>
        <v/>
      </c>
      <c r="U250" s="9" t="str">
        <f>IF($O250&gt;0,SUMIF('REGION INN'!$B$6:$B$429,'Innovation potential'!$B250,'REGION INN'!I$6:I$429)/$O250,"")</f>
        <v/>
      </c>
      <c r="V250" s="9" t="str">
        <f>IF($O250&gt;0,SUMIF('REGION INN'!$B$6:$B$429,'Innovation potential'!$B250,'REGION INN'!J$6:J$429)/$O250,"")</f>
        <v/>
      </c>
      <c r="W250" s="9" t="str">
        <f>IF($O250&gt;0,SUMIF('REGION INN'!$B$6:$B$429,'Innovation potential'!$B250,'REGION INN'!K$6:K$429)/$O250,"")</f>
        <v/>
      </c>
      <c r="X250" s="9" t="str">
        <f>IF($O250&gt;0,SUMIF('REGION INN'!$B$6:$B$429,'Innovation potential'!$B250,'REGION INN'!L$6:L$429)/$O250,"")</f>
        <v/>
      </c>
      <c r="Z250" s="144"/>
      <c r="AA250" s="144"/>
      <c r="AB250" s="144"/>
      <c r="AC250" s="144"/>
      <c r="AE250" s="144"/>
      <c r="AF250" s="144"/>
      <c r="AG250" s="144"/>
      <c r="AH250" s="144"/>
      <c r="AJ250" s="144"/>
      <c r="AK250" s="144"/>
      <c r="AL250" s="144"/>
      <c r="AM250" s="144"/>
      <c r="AO250" s="144"/>
      <c r="AP250" s="144"/>
      <c r="AQ250" s="144"/>
      <c r="AR250" s="144"/>
    </row>
    <row r="251" spans="1:44" x14ac:dyDescent="0.2">
      <c r="A251" s="39">
        <f>'Industry selection'!C251</f>
        <v>1</v>
      </c>
      <c r="B251" s="143">
        <v>61.3</v>
      </c>
      <c r="C251" s="143" t="s">
        <v>510</v>
      </c>
      <c r="D251" s="2">
        <f>COUNTIF('Ukraine INN'!$B$6:$B$429,'Innovation potential'!$B251)</f>
        <v>0</v>
      </c>
      <c r="E251" s="9" t="str">
        <f>IF($D251&gt;0,SUMIF('Ukraine INN'!$B$6:$B$429,'Innovation potential'!$B251,'Ukraine INN'!D$6:D$429)/$D251,"")</f>
        <v/>
      </c>
      <c r="F251" s="9" t="str">
        <f>IF($D251&gt;0,SUMIF('Ukraine INN'!$B$6:$B$429,'Innovation potential'!$B251,'Ukraine INN'!E$6:E$429)/$D251,"")</f>
        <v/>
      </c>
      <c r="G251" s="9" t="str">
        <f>IF($D251&gt;0,SUMIF('Ukraine INN'!$B$6:$B$429,'Innovation potential'!$B251,'Ukraine INN'!F$6:F$429)/$D251,"")</f>
        <v/>
      </c>
      <c r="H251" s="9" t="str">
        <f>IF($D251&gt;0,SUMIF('Ukraine INN'!$B$6:$B$429,'Innovation potential'!$B251,'Ukraine INN'!G$6:G$429)/$D251,"")</f>
        <v/>
      </c>
      <c r="J251" s="9" t="str">
        <f>IF($D251&gt;0,SUMIF('Ukraine INN'!$B$6:$B$429,'Innovation potential'!$B251,'Ukraine INN'!I$6:I$429)/$D251,"")</f>
        <v/>
      </c>
      <c r="K251" s="9" t="str">
        <f>IF($D251&gt;0,SUMIF('Ukraine INN'!$B$6:$B$429,'Innovation potential'!$B251,'Ukraine INN'!J$6:J$429)/$D251,"")</f>
        <v/>
      </c>
      <c r="L251" s="9" t="str">
        <f>IF($D251&gt;0,SUMIF('Ukraine INN'!$B$6:$B$429,'Innovation potential'!$B251,'Ukraine INN'!K$6:K$429)/$D251,"")</f>
        <v/>
      </c>
      <c r="M251" s="9" t="str">
        <f>IF($D251&gt;0,SUMIF('Ukraine INN'!$B$6:$B$429,'Innovation potential'!$B251,'Ukraine INN'!L$6:L$429)/$D251,"")</f>
        <v/>
      </c>
      <c r="O251" s="2">
        <f>COUNTIF('REGION INN'!$B$6:$B$429,'Innovation potential'!$B251)</f>
        <v>0</v>
      </c>
      <c r="P251" s="9" t="str">
        <f>IF($O251&gt;0,SUMIF('REGION INN'!$B$6:$B$429,'Innovation potential'!$B251,'REGION INN'!D$6:D$429)/$O251,"")</f>
        <v/>
      </c>
      <c r="Q251" s="9" t="str">
        <f>IF($O251&gt;0,SUMIF('REGION INN'!$B$6:$B$429,'Innovation potential'!$B251,'REGION INN'!E$6:E$429)/$O251,"")</f>
        <v/>
      </c>
      <c r="R251" s="9" t="str">
        <f>IF($O251&gt;0,SUMIF('REGION INN'!$B$6:$B$429,'Innovation potential'!$B251,'REGION INN'!F$6:F$429)/$O251,"")</f>
        <v/>
      </c>
      <c r="S251" s="9" t="str">
        <f>IF($O251&gt;0,SUMIF('REGION INN'!$B$6:$B$429,'Innovation potential'!$B251,'REGION INN'!G$6:G$429)/$O251,"")</f>
        <v/>
      </c>
      <c r="U251" s="9" t="str">
        <f>IF($O251&gt;0,SUMIF('REGION INN'!$B$6:$B$429,'Innovation potential'!$B251,'REGION INN'!I$6:I$429)/$O251,"")</f>
        <v/>
      </c>
      <c r="V251" s="9" t="str">
        <f>IF($O251&gt;0,SUMIF('REGION INN'!$B$6:$B$429,'Innovation potential'!$B251,'REGION INN'!J$6:J$429)/$O251,"")</f>
        <v/>
      </c>
      <c r="W251" s="9" t="str">
        <f>IF($O251&gt;0,SUMIF('REGION INN'!$B$6:$B$429,'Innovation potential'!$B251,'REGION INN'!K$6:K$429)/$O251,"")</f>
        <v/>
      </c>
      <c r="X251" s="9" t="str">
        <f>IF($O251&gt;0,SUMIF('REGION INN'!$B$6:$B$429,'Innovation potential'!$B251,'REGION INN'!L$6:L$429)/$O251,"")</f>
        <v/>
      </c>
      <c r="Z251" s="144"/>
      <c r="AA251" s="144"/>
      <c r="AB251" s="144"/>
      <c r="AC251" s="144"/>
      <c r="AE251" s="144"/>
      <c r="AF251" s="144"/>
      <c r="AG251" s="144"/>
      <c r="AH251" s="144"/>
      <c r="AJ251" s="144"/>
      <c r="AK251" s="144"/>
      <c r="AL251" s="144"/>
      <c r="AM251" s="144"/>
      <c r="AO251" s="144"/>
      <c r="AP251" s="144"/>
      <c r="AQ251" s="144"/>
      <c r="AR251" s="144"/>
    </row>
    <row r="252" spans="1:44" x14ac:dyDescent="0.2">
      <c r="A252" s="39">
        <f>'Industry selection'!C252</f>
        <v>2</v>
      </c>
      <c r="B252" s="143">
        <v>61.9</v>
      </c>
      <c r="C252" s="143" t="s">
        <v>512</v>
      </c>
      <c r="D252" s="2">
        <f>COUNTIF('Ukraine INN'!$B$6:$B$429,'Innovation potential'!$B252)</f>
        <v>0</v>
      </c>
      <c r="E252" s="9" t="str">
        <f>IF($D252&gt;0,SUMIF('Ukraine INN'!$B$6:$B$429,'Innovation potential'!$B252,'Ukraine INN'!D$6:D$429)/$D252,"")</f>
        <v/>
      </c>
      <c r="F252" s="9" t="str">
        <f>IF($D252&gt;0,SUMIF('Ukraine INN'!$B$6:$B$429,'Innovation potential'!$B252,'Ukraine INN'!E$6:E$429)/$D252,"")</f>
        <v/>
      </c>
      <c r="G252" s="9" t="str">
        <f>IF($D252&gt;0,SUMIF('Ukraine INN'!$B$6:$B$429,'Innovation potential'!$B252,'Ukraine INN'!F$6:F$429)/$D252,"")</f>
        <v/>
      </c>
      <c r="H252" s="9" t="str">
        <f>IF($D252&gt;0,SUMIF('Ukraine INN'!$B$6:$B$429,'Innovation potential'!$B252,'Ukraine INN'!G$6:G$429)/$D252,"")</f>
        <v/>
      </c>
      <c r="J252" s="9" t="str">
        <f>IF($D252&gt;0,SUMIF('Ukraine INN'!$B$6:$B$429,'Innovation potential'!$B252,'Ukraine INN'!I$6:I$429)/$D252,"")</f>
        <v/>
      </c>
      <c r="K252" s="9" t="str">
        <f>IF($D252&gt;0,SUMIF('Ukraine INN'!$B$6:$B$429,'Innovation potential'!$B252,'Ukraine INN'!J$6:J$429)/$D252,"")</f>
        <v/>
      </c>
      <c r="L252" s="9" t="str">
        <f>IF($D252&gt;0,SUMIF('Ukraine INN'!$B$6:$B$429,'Innovation potential'!$B252,'Ukraine INN'!K$6:K$429)/$D252,"")</f>
        <v/>
      </c>
      <c r="M252" s="9" t="str">
        <f>IF($D252&gt;0,SUMIF('Ukraine INN'!$B$6:$B$429,'Innovation potential'!$B252,'Ukraine INN'!L$6:L$429)/$D252,"")</f>
        <v/>
      </c>
      <c r="O252" s="2">
        <f>COUNTIF('REGION INN'!$B$6:$B$429,'Innovation potential'!$B252)</f>
        <v>0</v>
      </c>
      <c r="P252" s="9" t="str">
        <f>IF($O252&gt;0,SUMIF('REGION INN'!$B$6:$B$429,'Innovation potential'!$B252,'REGION INN'!D$6:D$429)/$O252,"")</f>
        <v/>
      </c>
      <c r="Q252" s="9" t="str">
        <f>IF($O252&gt;0,SUMIF('REGION INN'!$B$6:$B$429,'Innovation potential'!$B252,'REGION INN'!E$6:E$429)/$O252,"")</f>
        <v/>
      </c>
      <c r="R252" s="9" t="str">
        <f>IF($O252&gt;0,SUMIF('REGION INN'!$B$6:$B$429,'Innovation potential'!$B252,'REGION INN'!F$6:F$429)/$O252,"")</f>
        <v/>
      </c>
      <c r="S252" s="9" t="str">
        <f>IF($O252&gt;0,SUMIF('REGION INN'!$B$6:$B$429,'Innovation potential'!$B252,'REGION INN'!G$6:G$429)/$O252,"")</f>
        <v/>
      </c>
      <c r="U252" s="9" t="str">
        <f>IF($O252&gt;0,SUMIF('REGION INN'!$B$6:$B$429,'Innovation potential'!$B252,'REGION INN'!I$6:I$429)/$O252,"")</f>
        <v/>
      </c>
      <c r="V252" s="9" t="str">
        <f>IF($O252&gt;0,SUMIF('REGION INN'!$B$6:$B$429,'Innovation potential'!$B252,'REGION INN'!J$6:J$429)/$O252,"")</f>
        <v/>
      </c>
      <c r="W252" s="9" t="str">
        <f>IF($O252&gt;0,SUMIF('REGION INN'!$B$6:$B$429,'Innovation potential'!$B252,'REGION INN'!K$6:K$429)/$O252,"")</f>
        <v/>
      </c>
      <c r="X252" s="9" t="str">
        <f>IF($O252&gt;0,SUMIF('REGION INN'!$B$6:$B$429,'Innovation potential'!$B252,'REGION INN'!L$6:L$429)/$O252,"")</f>
        <v/>
      </c>
      <c r="Z252" s="144"/>
      <c r="AA252" s="144"/>
      <c r="AB252" s="144"/>
      <c r="AC252" s="144"/>
      <c r="AE252" s="144"/>
      <c r="AF252" s="144"/>
      <c r="AG252" s="144"/>
      <c r="AH252" s="144"/>
      <c r="AJ252" s="144"/>
      <c r="AK252" s="144"/>
      <c r="AL252" s="144"/>
      <c r="AM252" s="144"/>
      <c r="AO252" s="144"/>
      <c r="AP252" s="144"/>
      <c r="AQ252" s="144"/>
      <c r="AR252" s="144"/>
    </row>
    <row r="253" spans="1:44" x14ac:dyDescent="0.2">
      <c r="A253" s="39">
        <f>'Industry selection'!C253</f>
        <v>2</v>
      </c>
      <c r="B253" s="143">
        <v>62</v>
      </c>
      <c r="C253" s="143" t="s">
        <v>514</v>
      </c>
      <c r="D253" s="2">
        <f>COUNTIF('Ukraine INN'!$B$6:$B$429,'Innovation potential'!$B253)</f>
        <v>0</v>
      </c>
      <c r="E253" s="9" t="str">
        <f>IF($D253&gt;0,SUMIF('Ukraine INN'!$B$6:$B$429,'Innovation potential'!$B253,'Ukraine INN'!D$6:D$429)/$D253,"")</f>
        <v/>
      </c>
      <c r="F253" s="9" t="str">
        <f>IF($D253&gt;0,SUMIF('Ukraine INN'!$B$6:$B$429,'Innovation potential'!$B253,'Ukraine INN'!E$6:E$429)/$D253,"")</f>
        <v/>
      </c>
      <c r="G253" s="9" t="str">
        <f>IF($D253&gt;0,SUMIF('Ukraine INN'!$B$6:$B$429,'Innovation potential'!$B253,'Ukraine INN'!F$6:F$429)/$D253,"")</f>
        <v/>
      </c>
      <c r="H253" s="9" t="str">
        <f>IF($D253&gt;0,SUMIF('Ukraine INN'!$B$6:$B$429,'Innovation potential'!$B253,'Ukraine INN'!G$6:G$429)/$D253,"")</f>
        <v/>
      </c>
      <c r="J253" s="9" t="str">
        <f>IF($D253&gt;0,SUMIF('Ukraine INN'!$B$6:$B$429,'Innovation potential'!$B253,'Ukraine INN'!I$6:I$429)/$D253,"")</f>
        <v/>
      </c>
      <c r="K253" s="9" t="str">
        <f>IF($D253&gt;0,SUMIF('Ukraine INN'!$B$6:$B$429,'Innovation potential'!$B253,'Ukraine INN'!J$6:J$429)/$D253,"")</f>
        <v/>
      </c>
      <c r="L253" s="9" t="str">
        <f>IF($D253&gt;0,SUMIF('Ukraine INN'!$B$6:$B$429,'Innovation potential'!$B253,'Ukraine INN'!K$6:K$429)/$D253,"")</f>
        <v/>
      </c>
      <c r="M253" s="9" t="str">
        <f>IF($D253&gt;0,SUMIF('Ukraine INN'!$B$6:$B$429,'Innovation potential'!$B253,'Ukraine INN'!L$6:L$429)/$D253,"")</f>
        <v/>
      </c>
      <c r="O253" s="2">
        <f>COUNTIF('REGION INN'!$B$6:$B$429,'Innovation potential'!$B253)</f>
        <v>0</v>
      </c>
      <c r="P253" s="9" t="str">
        <f>IF($O253&gt;0,SUMIF('REGION INN'!$B$6:$B$429,'Innovation potential'!$B253,'REGION INN'!D$6:D$429)/$O253,"")</f>
        <v/>
      </c>
      <c r="Q253" s="9" t="str">
        <f>IF($O253&gt;0,SUMIF('REGION INN'!$B$6:$B$429,'Innovation potential'!$B253,'REGION INN'!E$6:E$429)/$O253,"")</f>
        <v/>
      </c>
      <c r="R253" s="9" t="str">
        <f>IF($O253&gt;0,SUMIF('REGION INN'!$B$6:$B$429,'Innovation potential'!$B253,'REGION INN'!F$6:F$429)/$O253,"")</f>
        <v/>
      </c>
      <c r="S253" s="9" t="str">
        <f>IF($O253&gt;0,SUMIF('REGION INN'!$B$6:$B$429,'Innovation potential'!$B253,'REGION INN'!G$6:G$429)/$O253,"")</f>
        <v/>
      </c>
      <c r="U253" s="9" t="str">
        <f>IF($O253&gt;0,SUMIF('REGION INN'!$B$6:$B$429,'Innovation potential'!$B253,'REGION INN'!I$6:I$429)/$O253,"")</f>
        <v/>
      </c>
      <c r="V253" s="9" t="str">
        <f>IF($O253&gt;0,SUMIF('REGION INN'!$B$6:$B$429,'Innovation potential'!$B253,'REGION INN'!J$6:J$429)/$O253,"")</f>
        <v/>
      </c>
      <c r="W253" s="9" t="str">
        <f>IF($O253&gt;0,SUMIF('REGION INN'!$B$6:$B$429,'Innovation potential'!$B253,'REGION INN'!K$6:K$429)/$O253,"")</f>
        <v/>
      </c>
      <c r="X253" s="9" t="str">
        <f>IF($O253&gt;0,SUMIF('REGION INN'!$B$6:$B$429,'Innovation potential'!$B253,'REGION INN'!L$6:L$429)/$O253,"")</f>
        <v/>
      </c>
      <c r="Z253" s="144"/>
      <c r="AA253" s="144"/>
      <c r="AB253" s="144"/>
      <c r="AC253" s="144"/>
      <c r="AE253" s="144"/>
      <c r="AF253" s="144"/>
      <c r="AG253" s="144"/>
      <c r="AH253" s="144"/>
      <c r="AJ253" s="144"/>
      <c r="AK253" s="144"/>
      <c r="AL253" s="144"/>
      <c r="AM253" s="144"/>
      <c r="AO253" s="144"/>
      <c r="AP253" s="144"/>
      <c r="AQ253" s="144"/>
      <c r="AR253" s="144"/>
    </row>
    <row r="254" spans="1:44" x14ac:dyDescent="0.2">
      <c r="A254" s="39" t="str">
        <f>'Industry selection'!C254</f>
        <v/>
      </c>
      <c r="B254" s="143">
        <v>63</v>
      </c>
      <c r="C254" s="143" t="s">
        <v>516</v>
      </c>
      <c r="D254" s="2">
        <f>COUNTIF('Ukraine INN'!$B$6:$B$429,'Innovation potential'!$B254)</f>
        <v>0</v>
      </c>
      <c r="E254" s="9" t="str">
        <f>IF($D254&gt;0,SUMIF('Ukraine INN'!$B$6:$B$429,'Innovation potential'!$B254,'Ukraine INN'!D$6:D$429)/$D254,"")</f>
        <v/>
      </c>
      <c r="F254" s="9" t="str">
        <f>IF($D254&gt;0,SUMIF('Ukraine INN'!$B$6:$B$429,'Innovation potential'!$B254,'Ukraine INN'!E$6:E$429)/$D254,"")</f>
        <v/>
      </c>
      <c r="G254" s="9" t="str">
        <f>IF($D254&gt;0,SUMIF('Ukraine INN'!$B$6:$B$429,'Innovation potential'!$B254,'Ukraine INN'!F$6:F$429)/$D254,"")</f>
        <v/>
      </c>
      <c r="H254" s="9" t="str">
        <f>IF($D254&gt;0,SUMIF('Ukraine INN'!$B$6:$B$429,'Innovation potential'!$B254,'Ukraine INN'!G$6:G$429)/$D254,"")</f>
        <v/>
      </c>
      <c r="J254" s="9" t="str">
        <f>IF($D254&gt;0,SUMIF('Ukraine INN'!$B$6:$B$429,'Innovation potential'!$B254,'Ukraine INN'!I$6:I$429)/$D254,"")</f>
        <v/>
      </c>
      <c r="K254" s="9" t="str">
        <f>IF($D254&gt;0,SUMIF('Ukraine INN'!$B$6:$B$429,'Innovation potential'!$B254,'Ukraine INN'!J$6:J$429)/$D254,"")</f>
        <v/>
      </c>
      <c r="L254" s="9" t="str">
        <f>IF($D254&gt;0,SUMIF('Ukraine INN'!$B$6:$B$429,'Innovation potential'!$B254,'Ukraine INN'!K$6:K$429)/$D254,"")</f>
        <v/>
      </c>
      <c r="M254" s="9" t="str">
        <f>IF($D254&gt;0,SUMIF('Ukraine INN'!$B$6:$B$429,'Innovation potential'!$B254,'Ukraine INN'!L$6:L$429)/$D254,"")</f>
        <v/>
      </c>
      <c r="O254" s="2">
        <f>COUNTIF('REGION INN'!$B$6:$B$429,'Innovation potential'!$B254)</f>
        <v>0</v>
      </c>
      <c r="P254" s="9" t="str">
        <f>IF($O254&gt;0,SUMIF('REGION INN'!$B$6:$B$429,'Innovation potential'!$B254,'REGION INN'!D$6:D$429)/$O254,"")</f>
        <v/>
      </c>
      <c r="Q254" s="9" t="str">
        <f>IF($O254&gt;0,SUMIF('REGION INN'!$B$6:$B$429,'Innovation potential'!$B254,'REGION INN'!E$6:E$429)/$O254,"")</f>
        <v/>
      </c>
      <c r="R254" s="9" t="str">
        <f>IF($O254&gt;0,SUMIF('REGION INN'!$B$6:$B$429,'Innovation potential'!$B254,'REGION INN'!F$6:F$429)/$O254,"")</f>
        <v/>
      </c>
      <c r="S254" s="9" t="str">
        <f>IF($O254&gt;0,SUMIF('REGION INN'!$B$6:$B$429,'Innovation potential'!$B254,'REGION INN'!G$6:G$429)/$O254,"")</f>
        <v/>
      </c>
      <c r="U254" s="9" t="str">
        <f>IF($O254&gt;0,SUMIF('REGION INN'!$B$6:$B$429,'Innovation potential'!$B254,'REGION INN'!I$6:I$429)/$O254,"")</f>
        <v/>
      </c>
      <c r="V254" s="9" t="str">
        <f>IF($O254&gt;0,SUMIF('REGION INN'!$B$6:$B$429,'Innovation potential'!$B254,'REGION INN'!J$6:J$429)/$O254,"")</f>
        <v/>
      </c>
      <c r="W254" s="9" t="str">
        <f>IF($O254&gt;0,SUMIF('REGION INN'!$B$6:$B$429,'Innovation potential'!$B254,'REGION INN'!K$6:K$429)/$O254,"")</f>
        <v/>
      </c>
      <c r="X254" s="9" t="str">
        <f>IF($O254&gt;0,SUMIF('REGION INN'!$B$6:$B$429,'Innovation potential'!$B254,'REGION INN'!L$6:L$429)/$O254,"")</f>
        <v/>
      </c>
      <c r="Z254" s="144"/>
      <c r="AA254" s="144"/>
      <c r="AB254" s="144"/>
      <c r="AC254" s="144"/>
      <c r="AE254" s="144"/>
      <c r="AF254" s="144"/>
      <c r="AG254" s="144"/>
      <c r="AH254" s="144"/>
      <c r="AJ254" s="144"/>
      <c r="AK254" s="144"/>
      <c r="AL254" s="144"/>
      <c r="AM254" s="144"/>
      <c r="AO254" s="144"/>
      <c r="AP254" s="144"/>
      <c r="AQ254" s="144"/>
      <c r="AR254" s="144"/>
    </row>
    <row r="255" spans="1:44" x14ac:dyDescent="0.2">
      <c r="A255" s="39">
        <f>'Industry selection'!C255</f>
        <v>2</v>
      </c>
      <c r="B255" s="143">
        <v>63.1</v>
      </c>
      <c r="C255" s="143" t="s">
        <v>518</v>
      </c>
      <c r="D255" s="2">
        <f>COUNTIF('Ukraine INN'!$B$6:$B$429,'Innovation potential'!$B255)</f>
        <v>0</v>
      </c>
      <c r="E255" s="9" t="str">
        <f>IF($D255&gt;0,SUMIF('Ukraine INN'!$B$6:$B$429,'Innovation potential'!$B255,'Ukraine INN'!D$6:D$429)/$D255,"")</f>
        <v/>
      </c>
      <c r="F255" s="9" t="str">
        <f>IF($D255&gt;0,SUMIF('Ukraine INN'!$B$6:$B$429,'Innovation potential'!$B255,'Ukraine INN'!E$6:E$429)/$D255,"")</f>
        <v/>
      </c>
      <c r="G255" s="9" t="str">
        <f>IF($D255&gt;0,SUMIF('Ukraine INN'!$B$6:$B$429,'Innovation potential'!$B255,'Ukraine INN'!F$6:F$429)/$D255,"")</f>
        <v/>
      </c>
      <c r="H255" s="9" t="str">
        <f>IF($D255&gt;0,SUMIF('Ukraine INN'!$B$6:$B$429,'Innovation potential'!$B255,'Ukraine INN'!G$6:G$429)/$D255,"")</f>
        <v/>
      </c>
      <c r="J255" s="9" t="str">
        <f>IF($D255&gt;0,SUMIF('Ukraine INN'!$B$6:$B$429,'Innovation potential'!$B255,'Ukraine INN'!I$6:I$429)/$D255,"")</f>
        <v/>
      </c>
      <c r="K255" s="9" t="str">
        <f>IF($D255&gt;0,SUMIF('Ukraine INN'!$B$6:$B$429,'Innovation potential'!$B255,'Ukraine INN'!J$6:J$429)/$D255,"")</f>
        <v/>
      </c>
      <c r="L255" s="9" t="str">
        <f>IF($D255&gt;0,SUMIF('Ukraine INN'!$B$6:$B$429,'Innovation potential'!$B255,'Ukraine INN'!K$6:K$429)/$D255,"")</f>
        <v/>
      </c>
      <c r="M255" s="9" t="str">
        <f>IF($D255&gt;0,SUMIF('Ukraine INN'!$B$6:$B$429,'Innovation potential'!$B255,'Ukraine INN'!L$6:L$429)/$D255,"")</f>
        <v/>
      </c>
      <c r="O255" s="2">
        <f>COUNTIF('REGION INN'!$B$6:$B$429,'Innovation potential'!$B255)</f>
        <v>0</v>
      </c>
      <c r="P255" s="9" t="str">
        <f>IF($O255&gt;0,SUMIF('REGION INN'!$B$6:$B$429,'Innovation potential'!$B255,'REGION INN'!D$6:D$429)/$O255,"")</f>
        <v/>
      </c>
      <c r="Q255" s="9" t="str">
        <f>IF($O255&gt;0,SUMIF('REGION INN'!$B$6:$B$429,'Innovation potential'!$B255,'REGION INN'!E$6:E$429)/$O255,"")</f>
        <v/>
      </c>
      <c r="R255" s="9" t="str">
        <f>IF($O255&gt;0,SUMIF('REGION INN'!$B$6:$B$429,'Innovation potential'!$B255,'REGION INN'!F$6:F$429)/$O255,"")</f>
        <v/>
      </c>
      <c r="S255" s="9" t="str">
        <f>IF($O255&gt;0,SUMIF('REGION INN'!$B$6:$B$429,'Innovation potential'!$B255,'REGION INN'!G$6:G$429)/$O255,"")</f>
        <v/>
      </c>
      <c r="U255" s="9" t="str">
        <f>IF($O255&gt;0,SUMIF('REGION INN'!$B$6:$B$429,'Innovation potential'!$B255,'REGION INN'!I$6:I$429)/$O255,"")</f>
        <v/>
      </c>
      <c r="V255" s="9" t="str">
        <f>IF($O255&gt;0,SUMIF('REGION INN'!$B$6:$B$429,'Innovation potential'!$B255,'REGION INN'!J$6:J$429)/$O255,"")</f>
        <v/>
      </c>
      <c r="W255" s="9" t="str">
        <f>IF($O255&gt;0,SUMIF('REGION INN'!$B$6:$B$429,'Innovation potential'!$B255,'REGION INN'!K$6:K$429)/$O255,"")</f>
        <v/>
      </c>
      <c r="X255" s="9" t="str">
        <f>IF($O255&gt;0,SUMIF('REGION INN'!$B$6:$B$429,'Innovation potential'!$B255,'REGION INN'!L$6:L$429)/$O255,"")</f>
        <v/>
      </c>
      <c r="Z255" s="144"/>
      <c r="AA255" s="144"/>
      <c r="AB255" s="144"/>
      <c r="AC255" s="144"/>
      <c r="AE255" s="144"/>
      <c r="AF255" s="144"/>
      <c r="AG255" s="144"/>
      <c r="AH255" s="144"/>
      <c r="AJ255" s="144"/>
      <c r="AK255" s="144"/>
      <c r="AL255" s="144"/>
      <c r="AM255" s="144"/>
      <c r="AO255" s="144"/>
      <c r="AP255" s="144"/>
      <c r="AQ255" s="144"/>
      <c r="AR255" s="144"/>
    </row>
    <row r="256" spans="1:44" x14ac:dyDescent="0.2">
      <c r="A256" s="39">
        <f>'Industry selection'!C256</f>
        <v>2</v>
      </c>
      <c r="B256" s="143">
        <v>63.9</v>
      </c>
      <c r="C256" s="143" t="s">
        <v>520</v>
      </c>
      <c r="D256" s="2">
        <f>COUNTIF('Ukraine INN'!$B$6:$B$429,'Innovation potential'!$B256)</f>
        <v>0</v>
      </c>
      <c r="E256" s="9" t="str">
        <f>IF($D256&gt;0,SUMIF('Ukraine INN'!$B$6:$B$429,'Innovation potential'!$B256,'Ukraine INN'!D$6:D$429)/$D256,"")</f>
        <v/>
      </c>
      <c r="F256" s="9" t="str">
        <f>IF($D256&gt;0,SUMIF('Ukraine INN'!$B$6:$B$429,'Innovation potential'!$B256,'Ukraine INN'!E$6:E$429)/$D256,"")</f>
        <v/>
      </c>
      <c r="G256" s="9" t="str">
        <f>IF($D256&gt;0,SUMIF('Ukraine INN'!$B$6:$B$429,'Innovation potential'!$B256,'Ukraine INN'!F$6:F$429)/$D256,"")</f>
        <v/>
      </c>
      <c r="H256" s="9" t="str">
        <f>IF($D256&gt;0,SUMIF('Ukraine INN'!$B$6:$B$429,'Innovation potential'!$B256,'Ukraine INN'!G$6:G$429)/$D256,"")</f>
        <v/>
      </c>
      <c r="J256" s="9" t="str">
        <f>IF($D256&gt;0,SUMIF('Ukraine INN'!$B$6:$B$429,'Innovation potential'!$B256,'Ukraine INN'!I$6:I$429)/$D256,"")</f>
        <v/>
      </c>
      <c r="K256" s="9" t="str">
        <f>IF($D256&gt;0,SUMIF('Ukraine INN'!$B$6:$B$429,'Innovation potential'!$B256,'Ukraine INN'!J$6:J$429)/$D256,"")</f>
        <v/>
      </c>
      <c r="L256" s="9" t="str">
        <f>IF($D256&gt;0,SUMIF('Ukraine INN'!$B$6:$B$429,'Innovation potential'!$B256,'Ukraine INN'!K$6:K$429)/$D256,"")</f>
        <v/>
      </c>
      <c r="M256" s="9" t="str">
        <f>IF($D256&gt;0,SUMIF('Ukraine INN'!$B$6:$B$429,'Innovation potential'!$B256,'Ukraine INN'!L$6:L$429)/$D256,"")</f>
        <v/>
      </c>
      <c r="O256" s="2">
        <f>COUNTIF('REGION INN'!$B$6:$B$429,'Innovation potential'!$B256)</f>
        <v>0</v>
      </c>
      <c r="P256" s="9" t="str">
        <f>IF($O256&gt;0,SUMIF('REGION INN'!$B$6:$B$429,'Innovation potential'!$B256,'REGION INN'!D$6:D$429)/$O256,"")</f>
        <v/>
      </c>
      <c r="Q256" s="9" t="str">
        <f>IF($O256&gt;0,SUMIF('REGION INN'!$B$6:$B$429,'Innovation potential'!$B256,'REGION INN'!E$6:E$429)/$O256,"")</f>
        <v/>
      </c>
      <c r="R256" s="9" t="str">
        <f>IF($O256&gt;0,SUMIF('REGION INN'!$B$6:$B$429,'Innovation potential'!$B256,'REGION INN'!F$6:F$429)/$O256,"")</f>
        <v/>
      </c>
      <c r="S256" s="9" t="str">
        <f>IF($O256&gt;0,SUMIF('REGION INN'!$B$6:$B$429,'Innovation potential'!$B256,'REGION INN'!G$6:G$429)/$O256,"")</f>
        <v/>
      </c>
      <c r="U256" s="9" t="str">
        <f>IF($O256&gt;0,SUMIF('REGION INN'!$B$6:$B$429,'Innovation potential'!$B256,'REGION INN'!I$6:I$429)/$O256,"")</f>
        <v/>
      </c>
      <c r="V256" s="9" t="str">
        <f>IF($O256&gt;0,SUMIF('REGION INN'!$B$6:$B$429,'Innovation potential'!$B256,'REGION INN'!J$6:J$429)/$O256,"")</f>
        <v/>
      </c>
      <c r="W256" s="9" t="str">
        <f>IF($O256&gt;0,SUMIF('REGION INN'!$B$6:$B$429,'Innovation potential'!$B256,'REGION INN'!K$6:K$429)/$O256,"")</f>
        <v/>
      </c>
      <c r="X256" s="9" t="str">
        <f>IF($O256&gt;0,SUMIF('REGION INN'!$B$6:$B$429,'Innovation potential'!$B256,'REGION INN'!L$6:L$429)/$O256,"")</f>
        <v/>
      </c>
      <c r="Z256" s="144"/>
      <c r="AA256" s="144"/>
      <c r="AB256" s="144"/>
      <c r="AC256" s="144"/>
      <c r="AE256" s="144"/>
      <c r="AF256" s="144"/>
      <c r="AG256" s="144"/>
      <c r="AH256" s="144"/>
      <c r="AJ256" s="144"/>
      <c r="AK256" s="144"/>
      <c r="AL256" s="144"/>
      <c r="AM256" s="144"/>
      <c r="AO256" s="144"/>
      <c r="AP256" s="144"/>
      <c r="AQ256" s="144"/>
      <c r="AR256" s="144"/>
    </row>
    <row r="257" spans="1:44" x14ac:dyDescent="0.2">
      <c r="A257" s="39" t="str">
        <f>'Industry selection'!C257</f>
        <v/>
      </c>
      <c r="B257" s="143" t="s">
        <v>522</v>
      </c>
      <c r="C257" s="143" t="s">
        <v>523</v>
      </c>
      <c r="D257" s="2">
        <f>COUNTIF('Ukraine INN'!$B$6:$B$429,'Innovation potential'!$B257)</f>
        <v>0</v>
      </c>
      <c r="E257" s="9" t="str">
        <f>IF($D257&gt;0,SUMIF('Ukraine INN'!$B$6:$B$429,'Innovation potential'!$B257,'Ukraine INN'!D$6:D$429)/$D257,"")</f>
        <v/>
      </c>
      <c r="F257" s="9" t="str">
        <f>IF($D257&gt;0,SUMIF('Ukraine INN'!$B$6:$B$429,'Innovation potential'!$B257,'Ukraine INN'!E$6:E$429)/$D257,"")</f>
        <v/>
      </c>
      <c r="G257" s="9" t="str">
        <f>IF($D257&gt;0,SUMIF('Ukraine INN'!$B$6:$B$429,'Innovation potential'!$B257,'Ukraine INN'!F$6:F$429)/$D257,"")</f>
        <v/>
      </c>
      <c r="H257" s="9" t="str">
        <f>IF($D257&gt;0,SUMIF('Ukraine INN'!$B$6:$B$429,'Innovation potential'!$B257,'Ukraine INN'!G$6:G$429)/$D257,"")</f>
        <v/>
      </c>
      <c r="J257" s="9" t="str">
        <f>IF($D257&gt;0,SUMIF('Ukraine INN'!$B$6:$B$429,'Innovation potential'!$B257,'Ukraine INN'!I$6:I$429)/$D257,"")</f>
        <v/>
      </c>
      <c r="K257" s="9" t="str">
        <f>IF($D257&gt;0,SUMIF('Ukraine INN'!$B$6:$B$429,'Innovation potential'!$B257,'Ukraine INN'!J$6:J$429)/$D257,"")</f>
        <v/>
      </c>
      <c r="L257" s="9" t="str">
        <f>IF($D257&gt;0,SUMIF('Ukraine INN'!$B$6:$B$429,'Innovation potential'!$B257,'Ukraine INN'!K$6:K$429)/$D257,"")</f>
        <v/>
      </c>
      <c r="M257" s="9" t="str">
        <f>IF($D257&gt;0,SUMIF('Ukraine INN'!$B$6:$B$429,'Innovation potential'!$B257,'Ukraine INN'!L$6:L$429)/$D257,"")</f>
        <v/>
      </c>
      <c r="O257" s="2">
        <f>COUNTIF('REGION INN'!$B$6:$B$429,'Innovation potential'!$B257)</f>
        <v>0</v>
      </c>
      <c r="P257" s="9" t="str">
        <f>IF($O257&gt;0,SUMIF('REGION INN'!$B$6:$B$429,'Innovation potential'!$B257,'REGION INN'!D$6:D$429)/$O257,"")</f>
        <v/>
      </c>
      <c r="Q257" s="9" t="str">
        <f>IF($O257&gt;0,SUMIF('REGION INN'!$B$6:$B$429,'Innovation potential'!$B257,'REGION INN'!E$6:E$429)/$O257,"")</f>
        <v/>
      </c>
      <c r="R257" s="9" t="str">
        <f>IF($O257&gt;0,SUMIF('REGION INN'!$B$6:$B$429,'Innovation potential'!$B257,'REGION INN'!F$6:F$429)/$O257,"")</f>
        <v/>
      </c>
      <c r="S257" s="9" t="str">
        <f>IF($O257&gt;0,SUMIF('REGION INN'!$B$6:$B$429,'Innovation potential'!$B257,'REGION INN'!G$6:G$429)/$O257,"")</f>
        <v/>
      </c>
      <c r="U257" s="9" t="str">
        <f>IF($O257&gt;0,SUMIF('REGION INN'!$B$6:$B$429,'Innovation potential'!$B257,'REGION INN'!I$6:I$429)/$O257,"")</f>
        <v/>
      </c>
      <c r="V257" s="9" t="str">
        <f>IF($O257&gt;0,SUMIF('REGION INN'!$B$6:$B$429,'Innovation potential'!$B257,'REGION INN'!J$6:J$429)/$O257,"")</f>
        <v/>
      </c>
      <c r="W257" s="9" t="str">
        <f>IF($O257&gt;0,SUMIF('REGION INN'!$B$6:$B$429,'Innovation potential'!$B257,'REGION INN'!K$6:K$429)/$O257,"")</f>
        <v/>
      </c>
      <c r="X257" s="9" t="str">
        <f>IF($O257&gt;0,SUMIF('REGION INN'!$B$6:$B$429,'Innovation potential'!$B257,'REGION INN'!L$6:L$429)/$O257,"")</f>
        <v/>
      </c>
      <c r="Z257" s="144"/>
      <c r="AA257" s="144"/>
      <c r="AB257" s="144"/>
      <c r="AC257" s="144"/>
      <c r="AE257" s="144"/>
      <c r="AF257" s="144"/>
      <c r="AG257" s="144"/>
      <c r="AH257" s="144"/>
      <c r="AJ257" s="144"/>
      <c r="AK257" s="144"/>
      <c r="AL257" s="144"/>
      <c r="AM257" s="144"/>
      <c r="AO257" s="144"/>
      <c r="AP257" s="144"/>
      <c r="AQ257" s="144"/>
      <c r="AR257" s="144"/>
    </row>
    <row r="258" spans="1:44" x14ac:dyDescent="0.2">
      <c r="A258" s="39" t="str">
        <f>'Industry selection'!C258</f>
        <v/>
      </c>
      <c r="B258" s="143">
        <v>64</v>
      </c>
      <c r="C258" s="143" t="s">
        <v>525</v>
      </c>
      <c r="D258" s="2">
        <f>COUNTIF('Ukraine INN'!$B$6:$B$429,'Innovation potential'!$B258)</f>
        <v>0</v>
      </c>
      <c r="E258" s="9" t="str">
        <f>IF($D258&gt;0,SUMIF('Ukraine INN'!$B$6:$B$429,'Innovation potential'!$B258,'Ukraine INN'!D$6:D$429)/$D258,"")</f>
        <v/>
      </c>
      <c r="F258" s="9" t="str">
        <f>IF($D258&gt;0,SUMIF('Ukraine INN'!$B$6:$B$429,'Innovation potential'!$B258,'Ukraine INN'!E$6:E$429)/$D258,"")</f>
        <v/>
      </c>
      <c r="G258" s="9" t="str">
        <f>IF($D258&gt;0,SUMIF('Ukraine INN'!$B$6:$B$429,'Innovation potential'!$B258,'Ukraine INN'!F$6:F$429)/$D258,"")</f>
        <v/>
      </c>
      <c r="H258" s="9" t="str">
        <f>IF($D258&gt;0,SUMIF('Ukraine INN'!$B$6:$B$429,'Innovation potential'!$B258,'Ukraine INN'!G$6:G$429)/$D258,"")</f>
        <v/>
      </c>
      <c r="J258" s="9" t="str">
        <f>IF($D258&gt;0,SUMIF('Ukraine INN'!$B$6:$B$429,'Innovation potential'!$B258,'Ukraine INN'!I$6:I$429)/$D258,"")</f>
        <v/>
      </c>
      <c r="K258" s="9" t="str">
        <f>IF($D258&gt;0,SUMIF('Ukraine INN'!$B$6:$B$429,'Innovation potential'!$B258,'Ukraine INN'!J$6:J$429)/$D258,"")</f>
        <v/>
      </c>
      <c r="L258" s="9" t="str">
        <f>IF($D258&gt;0,SUMIF('Ukraine INN'!$B$6:$B$429,'Innovation potential'!$B258,'Ukraine INN'!K$6:K$429)/$D258,"")</f>
        <v/>
      </c>
      <c r="M258" s="9" t="str">
        <f>IF($D258&gt;0,SUMIF('Ukraine INN'!$B$6:$B$429,'Innovation potential'!$B258,'Ukraine INN'!L$6:L$429)/$D258,"")</f>
        <v/>
      </c>
      <c r="O258" s="2">
        <f>COUNTIF('REGION INN'!$B$6:$B$429,'Innovation potential'!$B258)</f>
        <v>0</v>
      </c>
      <c r="P258" s="9" t="str">
        <f>IF($O258&gt;0,SUMIF('REGION INN'!$B$6:$B$429,'Innovation potential'!$B258,'REGION INN'!D$6:D$429)/$O258,"")</f>
        <v/>
      </c>
      <c r="Q258" s="9" t="str">
        <f>IF($O258&gt;0,SUMIF('REGION INN'!$B$6:$B$429,'Innovation potential'!$B258,'REGION INN'!E$6:E$429)/$O258,"")</f>
        <v/>
      </c>
      <c r="R258" s="9" t="str">
        <f>IF($O258&gt;0,SUMIF('REGION INN'!$B$6:$B$429,'Innovation potential'!$B258,'REGION INN'!F$6:F$429)/$O258,"")</f>
        <v/>
      </c>
      <c r="S258" s="9" t="str">
        <f>IF($O258&gt;0,SUMIF('REGION INN'!$B$6:$B$429,'Innovation potential'!$B258,'REGION INN'!G$6:G$429)/$O258,"")</f>
        <v/>
      </c>
      <c r="U258" s="9" t="str">
        <f>IF($O258&gt;0,SUMIF('REGION INN'!$B$6:$B$429,'Innovation potential'!$B258,'REGION INN'!I$6:I$429)/$O258,"")</f>
        <v/>
      </c>
      <c r="V258" s="9" t="str">
        <f>IF($O258&gt;0,SUMIF('REGION INN'!$B$6:$B$429,'Innovation potential'!$B258,'REGION INN'!J$6:J$429)/$O258,"")</f>
        <v/>
      </c>
      <c r="W258" s="9" t="str">
        <f>IF($O258&gt;0,SUMIF('REGION INN'!$B$6:$B$429,'Innovation potential'!$B258,'REGION INN'!K$6:K$429)/$O258,"")</f>
        <v/>
      </c>
      <c r="X258" s="9" t="str">
        <f>IF($O258&gt;0,SUMIF('REGION INN'!$B$6:$B$429,'Innovation potential'!$B258,'REGION INN'!L$6:L$429)/$O258,"")</f>
        <v/>
      </c>
      <c r="Z258" s="144"/>
      <c r="AA258" s="144"/>
      <c r="AB258" s="144"/>
      <c r="AC258" s="144"/>
      <c r="AE258" s="144"/>
      <c r="AF258" s="144"/>
      <c r="AG258" s="144"/>
      <c r="AH258" s="144"/>
      <c r="AJ258" s="144"/>
      <c r="AK258" s="144"/>
      <c r="AL258" s="144"/>
      <c r="AM258" s="144"/>
      <c r="AO258" s="144"/>
      <c r="AP258" s="144"/>
      <c r="AQ258" s="144"/>
      <c r="AR258" s="144"/>
    </row>
    <row r="259" spans="1:44" x14ac:dyDescent="0.2">
      <c r="A259" s="39">
        <f>'Industry selection'!C259</f>
        <v>1</v>
      </c>
      <c r="B259" s="143">
        <v>64.099999999999994</v>
      </c>
      <c r="C259" s="143" t="s">
        <v>527</v>
      </c>
      <c r="D259" s="2">
        <f>COUNTIF('Ukraine INN'!$B$6:$B$429,'Innovation potential'!$B259)</f>
        <v>0</v>
      </c>
      <c r="E259" s="9" t="str">
        <f>IF($D259&gt;0,SUMIF('Ukraine INN'!$B$6:$B$429,'Innovation potential'!$B259,'Ukraine INN'!D$6:D$429)/$D259,"")</f>
        <v/>
      </c>
      <c r="F259" s="9" t="str">
        <f>IF($D259&gt;0,SUMIF('Ukraine INN'!$B$6:$B$429,'Innovation potential'!$B259,'Ukraine INN'!E$6:E$429)/$D259,"")</f>
        <v/>
      </c>
      <c r="G259" s="9" t="str">
        <f>IF($D259&gt;0,SUMIF('Ukraine INN'!$B$6:$B$429,'Innovation potential'!$B259,'Ukraine INN'!F$6:F$429)/$D259,"")</f>
        <v/>
      </c>
      <c r="H259" s="9" t="str">
        <f>IF($D259&gt;0,SUMIF('Ukraine INN'!$B$6:$B$429,'Innovation potential'!$B259,'Ukraine INN'!G$6:G$429)/$D259,"")</f>
        <v/>
      </c>
      <c r="J259" s="9" t="str">
        <f>IF($D259&gt;0,SUMIF('Ukraine INN'!$B$6:$B$429,'Innovation potential'!$B259,'Ukraine INN'!I$6:I$429)/$D259,"")</f>
        <v/>
      </c>
      <c r="K259" s="9" t="str">
        <f>IF($D259&gt;0,SUMIF('Ukraine INN'!$B$6:$B$429,'Innovation potential'!$B259,'Ukraine INN'!J$6:J$429)/$D259,"")</f>
        <v/>
      </c>
      <c r="L259" s="9" t="str">
        <f>IF($D259&gt;0,SUMIF('Ukraine INN'!$B$6:$B$429,'Innovation potential'!$B259,'Ukraine INN'!K$6:K$429)/$D259,"")</f>
        <v/>
      </c>
      <c r="M259" s="9" t="str">
        <f>IF($D259&gt;0,SUMIF('Ukraine INN'!$B$6:$B$429,'Innovation potential'!$B259,'Ukraine INN'!L$6:L$429)/$D259,"")</f>
        <v/>
      </c>
      <c r="O259" s="2">
        <f>COUNTIF('REGION INN'!$B$6:$B$429,'Innovation potential'!$B259)</f>
        <v>0</v>
      </c>
      <c r="P259" s="9" t="str">
        <f>IF($O259&gt;0,SUMIF('REGION INN'!$B$6:$B$429,'Innovation potential'!$B259,'REGION INN'!D$6:D$429)/$O259,"")</f>
        <v/>
      </c>
      <c r="Q259" s="9" t="str">
        <f>IF($O259&gt;0,SUMIF('REGION INN'!$B$6:$B$429,'Innovation potential'!$B259,'REGION INN'!E$6:E$429)/$O259,"")</f>
        <v/>
      </c>
      <c r="R259" s="9" t="str">
        <f>IF($O259&gt;0,SUMIF('REGION INN'!$B$6:$B$429,'Innovation potential'!$B259,'REGION INN'!F$6:F$429)/$O259,"")</f>
        <v/>
      </c>
      <c r="S259" s="9" t="str">
        <f>IF($O259&gt;0,SUMIF('REGION INN'!$B$6:$B$429,'Innovation potential'!$B259,'REGION INN'!G$6:G$429)/$O259,"")</f>
        <v/>
      </c>
      <c r="U259" s="9" t="str">
        <f>IF($O259&gt;0,SUMIF('REGION INN'!$B$6:$B$429,'Innovation potential'!$B259,'REGION INN'!I$6:I$429)/$O259,"")</f>
        <v/>
      </c>
      <c r="V259" s="9" t="str">
        <f>IF($O259&gt;0,SUMIF('REGION INN'!$B$6:$B$429,'Innovation potential'!$B259,'REGION INN'!J$6:J$429)/$O259,"")</f>
        <v/>
      </c>
      <c r="W259" s="9" t="str">
        <f>IF($O259&gt;0,SUMIF('REGION INN'!$B$6:$B$429,'Innovation potential'!$B259,'REGION INN'!K$6:K$429)/$O259,"")</f>
        <v/>
      </c>
      <c r="X259" s="9" t="str">
        <f>IF($O259&gt;0,SUMIF('REGION INN'!$B$6:$B$429,'Innovation potential'!$B259,'REGION INN'!L$6:L$429)/$O259,"")</f>
        <v/>
      </c>
      <c r="Z259" s="144"/>
      <c r="AA259" s="144"/>
      <c r="AB259" s="144"/>
      <c r="AC259" s="144"/>
      <c r="AE259" s="144"/>
      <c r="AF259" s="144"/>
      <c r="AG259" s="144"/>
      <c r="AH259" s="144"/>
      <c r="AJ259" s="144"/>
      <c r="AK259" s="144"/>
      <c r="AL259" s="144"/>
      <c r="AM259" s="144"/>
      <c r="AO259" s="144"/>
      <c r="AP259" s="144"/>
      <c r="AQ259" s="144"/>
      <c r="AR259" s="144"/>
    </row>
    <row r="260" spans="1:44" x14ac:dyDescent="0.2">
      <c r="A260" s="39">
        <f>'Industry selection'!C260</f>
        <v>1</v>
      </c>
      <c r="B260" s="143">
        <v>64.2</v>
      </c>
      <c r="C260" s="143" t="s">
        <v>529</v>
      </c>
      <c r="D260" s="2">
        <f>COUNTIF('Ukraine INN'!$B$6:$B$429,'Innovation potential'!$B260)</f>
        <v>0</v>
      </c>
      <c r="E260" s="9" t="str">
        <f>IF($D260&gt;0,SUMIF('Ukraine INN'!$B$6:$B$429,'Innovation potential'!$B260,'Ukraine INN'!D$6:D$429)/$D260,"")</f>
        <v/>
      </c>
      <c r="F260" s="9" t="str">
        <f>IF($D260&gt;0,SUMIF('Ukraine INN'!$B$6:$B$429,'Innovation potential'!$B260,'Ukraine INN'!E$6:E$429)/$D260,"")</f>
        <v/>
      </c>
      <c r="G260" s="9" t="str">
        <f>IF($D260&gt;0,SUMIF('Ukraine INN'!$B$6:$B$429,'Innovation potential'!$B260,'Ukraine INN'!F$6:F$429)/$D260,"")</f>
        <v/>
      </c>
      <c r="H260" s="9" t="str">
        <f>IF($D260&gt;0,SUMIF('Ukraine INN'!$B$6:$B$429,'Innovation potential'!$B260,'Ukraine INN'!G$6:G$429)/$D260,"")</f>
        <v/>
      </c>
      <c r="J260" s="9" t="str">
        <f>IF($D260&gt;0,SUMIF('Ukraine INN'!$B$6:$B$429,'Innovation potential'!$B260,'Ukraine INN'!I$6:I$429)/$D260,"")</f>
        <v/>
      </c>
      <c r="K260" s="9" t="str">
        <f>IF($D260&gt;0,SUMIF('Ukraine INN'!$B$6:$B$429,'Innovation potential'!$B260,'Ukraine INN'!J$6:J$429)/$D260,"")</f>
        <v/>
      </c>
      <c r="L260" s="9" t="str">
        <f>IF($D260&gt;0,SUMIF('Ukraine INN'!$B$6:$B$429,'Innovation potential'!$B260,'Ukraine INN'!K$6:K$429)/$D260,"")</f>
        <v/>
      </c>
      <c r="M260" s="9" t="str">
        <f>IF($D260&gt;0,SUMIF('Ukraine INN'!$B$6:$B$429,'Innovation potential'!$B260,'Ukraine INN'!L$6:L$429)/$D260,"")</f>
        <v/>
      </c>
      <c r="O260" s="2">
        <f>COUNTIF('REGION INN'!$B$6:$B$429,'Innovation potential'!$B260)</f>
        <v>0</v>
      </c>
      <c r="P260" s="9" t="str">
        <f>IF($O260&gt;0,SUMIF('REGION INN'!$B$6:$B$429,'Innovation potential'!$B260,'REGION INN'!D$6:D$429)/$O260,"")</f>
        <v/>
      </c>
      <c r="Q260" s="9" t="str">
        <f>IF($O260&gt;0,SUMIF('REGION INN'!$B$6:$B$429,'Innovation potential'!$B260,'REGION INN'!E$6:E$429)/$O260,"")</f>
        <v/>
      </c>
      <c r="R260" s="9" t="str">
        <f>IF($O260&gt;0,SUMIF('REGION INN'!$B$6:$B$429,'Innovation potential'!$B260,'REGION INN'!F$6:F$429)/$O260,"")</f>
        <v/>
      </c>
      <c r="S260" s="9" t="str">
        <f>IF($O260&gt;0,SUMIF('REGION INN'!$B$6:$B$429,'Innovation potential'!$B260,'REGION INN'!G$6:G$429)/$O260,"")</f>
        <v/>
      </c>
      <c r="U260" s="9" t="str">
        <f>IF($O260&gt;0,SUMIF('REGION INN'!$B$6:$B$429,'Innovation potential'!$B260,'REGION INN'!I$6:I$429)/$O260,"")</f>
        <v/>
      </c>
      <c r="V260" s="9" t="str">
        <f>IF($O260&gt;0,SUMIF('REGION INN'!$B$6:$B$429,'Innovation potential'!$B260,'REGION INN'!J$6:J$429)/$O260,"")</f>
        <v/>
      </c>
      <c r="W260" s="9" t="str">
        <f>IF($O260&gt;0,SUMIF('REGION INN'!$B$6:$B$429,'Innovation potential'!$B260,'REGION INN'!K$6:K$429)/$O260,"")</f>
        <v/>
      </c>
      <c r="X260" s="9" t="str">
        <f>IF($O260&gt;0,SUMIF('REGION INN'!$B$6:$B$429,'Innovation potential'!$B260,'REGION INN'!L$6:L$429)/$O260,"")</f>
        <v/>
      </c>
      <c r="Z260" s="144"/>
      <c r="AA260" s="144"/>
      <c r="AB260" s="144"/>
      <c r="AC260" s="144"/>
      <c r="AE260" s="144"/>
      <c r="AF260" s="144"/>
      <c r="AG260" s="144"/>
      <c r="AH260" s="144"/>
      <c r="AJ260" s="144"/>
      <c r="AK260" s="144"/>
      <c r="AL260" s="144"/>
      <c r="AM260" s="144"/>
      <c r="AO260" s="144"/>
      <c r="AP260" s="144"/>
      <c r="AQ260" s="144"/>
      <c r="AR260" s="144"/>
    </row>
    <row r="261" spans="1:44" x14ac:dyDescent="0.2">
      <c r="A261" s="39">
        <f>'Industry selection'!C261</f>
        <v>1</v>
      </c>
      <c r="B261" s="143">
        <v>64.3</v>
      </c>
      <c r="C261" s="143" t="s">
        <v>531</v>
      </c>
      <c r="D261" s="2">
        <f>COUNTIF('Ukraine INN'!$B$6:$B$429,'Innovation potential'!$B261)</f>
        <v>0</v>
      </c>
      <c r="E261" s="9" t="str">
        <f>IF($D261&gt;0,SUMIF('Ukraine INN'!$B$6:$B$429,'Innovation potential'!$B261,'Ukraine INN'!D$6:D$429)/$D261,"")</f>
        <v/>
      </c>
      <c r="F261" s="9" t="str">
        <f>IF($D261&gt;0,SUMIF('Ukraine INN'!$B$6:$B$429,'Innovation potential'!$B261,'Ukraine INN'!E$6:E$429)/$D261,"")</f>
        <v/>
      </c>
      <c r="G261" s="9" t="str">
        <f>IF($D261&gt;0,SUMIF('Ukraine INN'!$B$6:$B$429,'Innovation potential'!$B261,'Ukraine INN'!F$6:F$429)/$D261,"")</f>
        <v/>
      </c>
      <c r="H261" s="9" t="str">
        <f>IF($D261&gt;0,SUMIF('Ukraine INN'!$B$6:$B$429,'Innovation potential'!$B261,'Ukraine INN'!G$6:G$429)/$D261,"")</f>
        <v/>
      </c>
      <c r="J261" s="9" t="str">
        <f>IF($D261&gt;0,SUMIF('Ukraine INN'!$B$6:$B$429,'Innovation potential'!$B261,'Ukraine INN'!I$6:I$429)/$D261,"")</f>
        <v/>
      </c>
      <c r="K261" s="9" t="str">
        <f>IF($D261&gt;0,SUMIF('Ukraine INN'!$B$6:$B$429,'Innovation potential'!$B261,'Ukraine INN'!J$6:J$429)/$D261,"")</f>
        <v/>
      </c>
      <c r="L261" s="9" t="str">
        <f>IF($D261&gt;0,SUMIF('Ukraine INN'!$B$6:$B$429,'Innovation potential'!$B261,'Ukraine INN'!K$6:K$429)/$D261,"")</f>
        <v/>
      </c>
      <c r="M261" s="9" t="str">
        <f>IF($D261&gt;0,SUMIF('Ukraine INN'!$B$6:$B$429,'Innovation potential'!$B261,'Ukraine INN'!L$6:L$429)/$D261,"")</f>
        <v/>
      </c>
      <c r="O261" s="2">
        <f>COUNTIF('REGION INN'!$B$6:$B$429,'Innovation potential'!$B261)</f>
        <v>0</v>
      </c>
      <c r="P261" s="9" t="str">
        <f>IF($O261&gt;0,SUMIF('REGION INN'!$B$6:$B$429,'Innovation potential'!$B261,'REGION INN'!D$6:D$429)/$O261,"")</f>
        <v/>
      </c>
      <c r="Q261" s="9" t="str">
        <f>IF($O261&gt;0,SUMIF('REGION INN'!$B$6:$B$429,'Innovation potential'!$B261,'REGION INN'!E$6:E$429)/$O261,"")</f>
        <v/>
      </c>
      <c r="R261" s="9" t="str">
        <f>IF($O261&gt;0,SUMIF('REGION INN'!$B$6:$B$429,'Innovation potential'!$B261,'REGION INN'!F$6:F$429)/$O261,"")</f>
        <v/>
      </c>
      <c r="S261" s="9" t="str">
        <f>IF($O261&gt;0,SUMIF('REGION INN'!$B$6:$B$429,'Innovation potential'!$B261,'REGION INN'!G$6:G$429)/$O261,"")</f>
        <v/>
      </c>
      <c r="U261" s="9" t="str">
        <f>IF($O261&gt;0,SUMIF('REGION INN'!$B$6:$B$429,'Innovation potential'!$B261,'REGION INN'!I$6:I$429)/$O261,"")</f>
        <v/>
      </c>
      <c r="V261" s="9" t="str">
        <f>IF($O261&gt;0,SUMIF('REGION INN'!$B$6:$B$429,'Innovation potential'!$B261,'REGION INN'!J$6:J$429)/$O261,"")</f>
        <v/>
      </c>
      <c r="W261" s="9" t="str">
        <f>IF($O261&gt;0,SUMIF('REGION INN'!$B$6:$B$429,'Innovation potential'!$B261,'REGION INN'!K$6:K$429)/$O261,"")</f>
        <v/>
      </c>
      <c r="X261" s="9" t="str">
        <f>IF($O261&gt;0,SUMIF('REGION INN'!$B$6:$B$429,'Innovation potential'!$B261,'REGION INN'!L$6:L$429)/$O261,"")</f>
        <v/>
      </c>
      <c r="Z261" s="144"/>
      <c r="AA261" s="144"/>
      <c r="AB261" s="144"/>
      <c r="AC261" s="144"/>
      <c r="AE261" s="144"/>
      <c r="AF261" s="144"/>
      <c r="AG261" s="144"/>
      <c r="AH261" s="144"/>
      <c r="AJ261" s="144"/>
      <c r="AK261" s="144"/>
      <c r="AL261" s="144"/>
      <c r="AM261" s="144"/>
      <c r="AO261" s="144"/>
      <c r="AP261" s="144"/>
      <c r="AQ261" s="144"/>
      <c r="AR261" s="144"/>
    </row>
    <row r="262" spans="1:44" x14ac:dyDescent="0.2">
      <c r="A262" s="39">
        <f>'Industry selection'!C262</f>
        <v>2</v>
      </c>
      <c r="B262" s="143">
        <v>64.900000000000006</v>
      </c>
      <c r="C262" s="143" t="s">
        <v>533</v>
      </c>
      <c r="D262" s="2">
        <f>COUNTIF('Ukraine INN'!$B$6:$B$429,'Innovation potential'!$B262)</f>
        <v>0</v>
      </c>
      <c r="E262" s="9" t="str">
        <f>IF($D262&gt;0,SUMIF('Ukraine INN'!$B$6:$B$429,'Innovation potential'!$B262,'Ukraine INN'!D$6:D$429)/$D262,"")</f>
        <v/>
      </c>
      <c r="F262" s="9" t="str">
        <f>IF($D262&gt;0,SUMIF('Ukraine INN'!$B$6:$B$429,'Innovation potential'!$B262,'Ukraine INN'!E$6:E$429)/$D262,"")</f>
        <v/>
      </c>
      <c r="G262" s="9" t="str">
        <f>IF($D262&gt;0,SUMIF('Ukraine INN'!$B$6:$B$429,'Innovation potential'!$B262,'Ukraine INN'!F$6:F$429)/$D262,"")</f>
        <v/>
      </c>
      <c r="H262" s="9" t="str">
        <f>IF($D262&gt;0,SUMIF('Ukraine INN'!$B$6:$B$429,'Innovation potential'!$B262,'Ukraine INN'!G$6:G$429)/$D262,"")</f>
        <v/>
      </c>
      <c r="J262" s="9" t="str">
        <f>IF($D262&gt;0,SUMIF('Ukraine INN'!$B$6:$B$429,'Innovation potential'!$B262,'Ukraine INN'!I$6:I$429)/$D262,"")</f>
        <v/>
      </c>
      <c r="K262" s="9" t="str">
        <f>IF($D262&gt;0,SUMIF('Ukraine INN'!$B$6:$B$429,'Innovation potential'!$B262,'Ukraine INN'!J$6:J$429)/$D262,"")</f>
        <v/>
      </c>
      <c r="L262" s="9" t="str">
        <f>IF($D262&gt;0,SUMIF('Ukraine INN'!$B$6:$B$429,'Innovation potential'!$B262,'Ukraine INN'!K$6:K$429)/$D262,"")</f>
        <v/>
      </c>
      <c r="M262" s="9" t="str">
        <f>IF($D262&gt;0,SUMIF('Ukraine INN'!$B$6:$B$429,'Innovation potential'!$B262,'Ukraine INN'!L$6:L$429)/$D262,"")</f>
        <v/>
      </c>
      <c r="O262" s="2">
        <f>COUNTIF('REGION INN'!$B$6:$B$429,'Innovation potential'!$B262)</f>
        <v>0</v>
      </c>
      <c r="P262" s="9" t="str">
        <f>IF($O262&gt;0,SUMIF('REGION INN'!$B$6:$B$429,'Innovation potential'!$B262,'REGION INN'!D$6:D$429)/$O262,"")</f>
        <v/>
      </c>
      <c r="Q262" s="9" t="str">
        <f>IF($O262&gt;0,SUMIF('REGION INN'!$B$6:$B$429,'Innovation potential'!$B262,'REGION INN'!E$6:E$429)/$O262,"")</f>
        <v/>
      </c>
      <c r="R262" s="9" t="str">
        <f>IF($O262&gt;0,SUMIF('REGION INN'!$B$6:$B$429,'Innovation potential'!$B262,'REGION INN'!F$6:F$429)/$O262,"")</f>
        <v/>
      </c>
      <c r="S262" s="9" t="str">
        <f>IF($O262&gt;0,SUMIF('REGION INN'!$B$6:$B$429,'Innovation potential'!$B262,'REGION INN'!G$6:G$429)/$O262,"")</f>
        <v/>
      </c>
      <c r="U262" s="9" t="str">
        <f>IF($O262&gt;0,SUMIF('REGION INN'!$B$6:$B$429,'Innovation potential'!$B262,'REGION INN'!I$6:I$429)/$O262,"")</f>
        <v/>
      </c>
      <c r="V262" s="9" t="str">
        <f>IF($O262&gt;0,SUMIF('REGION INN'!$B$6:$B$429,'Innovation potential'!$B262,'REGION INN'!J$6:J$429)/$O262,"")</f>
        <v/>
      </c>
      <c r="W262" s="9" t="str">
        <f>IF($O262&gt;0,SUMIF('REGION INN'!$B$6:$B$429,'Innovation potential'!$B262,'REGION INN'!K$6:K$429)/$O262,"")</f>
        <v/>
      </c>
      <c r="X262" s="9" t="str">
        <f>IF($O262&gt;0,SUMIF('REGION INN'!$B$6:$B$429,'Innovation potential'!$B262,'REGION INN'!L$6:L$429)/$O262,"")</f>
        <v/>
      </c>
      <c r="Z262" s="144"/>
      <c r="AA262" s="144"/>
      <c r="AB262" s="144"/>
      <c r="AC262" s="144"/>
      <c r="AE262" s="144"/>
      <c r="AF262" s="144"/>
      <c r="AG262" s="144"/>
      <c r="AH262" s="144"/>
      <c r="AJ262" s="144"/>
      <c r="AK262" s="144"/>
      <c r="AL262" s="144"/>
      <c r="AM262" s="144"/>
      <c r="AO262" s="144"/>
      <c r="AP262" s="144"/>
      <c r="AQ262" s="144"/>
      <c r="AR262" s="144"/>
    </row>
    <row r="263" spans="1:44" x14ac:dyDescent="0.2">
      <c r="A263" s="39">
        <f>'Industry selection'!C263</f>
        <v>1</v>
      </c>
      <c r="B263" s="143">
        <v>65</v>
      </c>
      <c r="C263" s="143" t="s">
        <v>535</v>
      </c>
      <c r="D263" s="2">
        <f>COUNTIF('Ukraine INN'!$B$6:$B$429,'Innovation potential'!$B263)</f>
        <v>0</v>
      </c>
      <c r="E263" s="9" t="str">
        <f>IF($D263&gt;0,SUMIF('Ukraine INN'!$B$6:$B$429,'Innovation potential'!$B263,'Ukraine INN'!D$6:D$429)/$D263,"")</f>
        <v/>
      </c>
      <c r="F263" s="9" t="str">
        <f>IF($D263&gt;0,SUMIF('Ukraine INN'!$B$6:$B$429,'Innovation potential'!$B263,'Ukraine INN'!E$6:E$429)/$D263,"")</f>
        <v/>
      </c>
      <c r="G263" s="9" t="str">
        <f>IF($D263&gt;0,SUMIF('Ukraine INN'!$B$6:$B$429,'Innovation potential'!$B263,'Ukraine INN'!F$6:F$429)/$D263,"")</f>
        <v/>
      </c>
      <c r="H263" s="9" t="str">
        <f>IF($D263&gt;0,SUMIF('Ukraine INN'!$B$6:$B$429,'Innovation potential'!$B263,'Ukraine INN'!G$6:G$429)/$D263,"")</f>
        <v/>
      </c>
      <c r="J263" s="9" t="str">
        <f>IF($D263&gt;0,SUMIF('Ukraine INN'!$B$6:$B$429,'Innovation potential'!$B263,'Ukraine INN'!I$6:I$429)/$D263,"")</f>
        <v/>
      </c>
      <c r="K263" s="9" t="str">
        <f>IF($D263&gt;0,SUMIF('Ukraine INN'!$B$6:$B$429,'Innovation potential'!$B263,'Ukraine INN'!J$6:J$429)/$D263,"")</f>
        <v/>
      </c>
      <c r="L263" s="9" t="str">
        <f>IF($D263&gt;0,SUMIF('Ukraine INN'!$B$6:$B$429,'Innovation potential'!$B263,'Ukraine INN'!K$6:K$429)/$D263,"")</f>
        <v/>
      </c>
      <c r="M263" s="9" t="str">
        <f>IF($D263&gt;0,SUMIF('Ukraine INN'!$B$6:$B$429,'Innovation potential'!$B263,'Ukraine INN'!L$6:L$429)/$D263,"")</f>
        <v/>
      </c>
      <c r="O263" s="2">
        <f>COUNTIF('REGION INN'!$B$6:$B$429,'Innovation potential'!$B263)</f>
        <v>0</v>
      </c>
      <c r="P263" s="9" t="str">
        <f>IF($O263&gt;0,SUMIF('REGION INN'!$B$6:$B$429,'Innovation potential'!$B263,'REGION INN'!D$6:D$429)/$O263,"")</f>
        <v/>
      </c>
      <c r="Q263" s="9" t="str">
        <f>IF($O263&gt;0,SUMIF('REGION INN'!$B$6:$B$429,'Innovation potential'!$B263,'REGION INN'!E$6:E$429)/$O263,"")</f>
        <v/>
      </c>
      <c r="R263" s="9" t="str">
        <f>IF($O263&gt;0,SUMIF('REGION INN'!$B$6:$B$429,'Innovation potential'!$B263,'REGION INN'!F$6:F$429)/$O263,"")</f>
        <v/>
      </c>
      <c r="S263" s="9" t="str">
        <f>IF($O263&gt;0,SUMIF('REGION INN'!$B$6:$B$429,'Innovation potential'!$B263,'REGION INN'!G$6:G$429)/$O263,"")</f>
        <v/>
      </c>
      <c r="U263" s="9" t="str">
        <f>IF($O263&gt;0,SUMIF('REGION INN'!$B$6:$B$429,'Innovation potential'!$B263,'REGION INN'!I$6:I$429)/$O263,"")</f>
        <v/>
      </c>
      <c r="V263" s="9" t="str">
        <f>IF($O263&gt;0,SUMIF('REGION INN'!$B$6:$B$429,'Innovation potential'!$B263,'REGION INN'!J$6:J$429)/$O263,"")</f>
        <v/>
      </c>
      <c r="W263" s="9" t="str">
        <f>IF($O263&gt;0,SUMIF('REGION INN'!$B$6:$B$429,'Innovation potential'!$B263,'REGION INN'!K$6:K$429)/$O263,"")</f>
        <v/>
      </c>
      <c r="X263" s="9" t="str">
        <f>IF($O263&gt;0,SUMIF('REGION INN'!$B$6:$B$429,'Innovation potential'!$B263,'REGION INN'!L$6:L$429)/$O263,"")</f>
        <v/>
      </c>
      <c r="Z263" s="144"/>
      <c r="AA263" s="144"/>
      <c r="AB263" s="144"/>
      <c r="AC263" s="144"/>
      <c r="AE263" s="144"/>
      <c r="AF263" s="144"/>
      <c r="AG263" s="144"/>
      <c r="AH263" s="144"/>
      <c r="AJ263" s="144"/>
      <c r="AK263" s="144"/>
      <c r="AL263" s="144"/>
      <c r="AM263" s="144"/>
      <c r="AO263" s="144"/>
      <c r="AP263" s="144"/>
      <c r="AQ263" s="144"/>
      <c r="AR263" s="144"/>
    </row>
    <row r="264" spans="1:44" x14ac:dyDescent="0.2">
      <c r="A264" s="39">
        <f>'Industry selection'!C264</f>
        <v>1</v>
      </c>
      <c r="B264" s="143">
        <v>65.099999999999994</v>
      </c>
      <c r="C264" s="143" t="s">
        <v>537</v>
      </c>
      <c r="D264" s="2">
        <f>COUNTIF('Ukraine INN'!$B$6:$B$429,'Innovation potential'!$B264)</f>
        <v>0</v>
      </c>
      <c r="E264" s="9" t="str">
        <f>IF($D264&gt;0,SUMIF('Ukraine INN'!$B$6:$B$429,'Innovation potential'!$B264,'Ukraine INN'!D$6:D$429)/$D264,"")</f>
        <v/>
      </c>
      <c r="F264" s="9" t="str">
        <f>IF($D264&gt;0,SUMIF('Ukraine INN'!$B$6:$B$429,'Innovation potential'!$B264,'Ukraine INN'!E$6:E$429)/$D264,"")</f>
        <v/>
      </c>
      <c r="G264" s="9" t="str">
        <f>IF($D264&gt;0,SUMIF('Ukraine INN'!$B$6:$B$429,'Innovation potential'!$B264,'Ukraine INN'!F$6:F$429)/$D264,"")</f>
        <v/>
      </c>
      <c r="H264" s="9" t="str">
        <f>IF($D264&gt;0,SUMIF('Ukraine INN'!$B$6:$B$429,'Innovation potential'!$B264,'Ukraine INN'!G$6:G$429)/$D264,"")</f>
        <v/>
      </c>
      <c r="J264" s="9" t="str">
        <f>IF($D264&gt;0,SUMIF('Ukraine INN'!$B$6:$B$429,'Innovation potential'!$B264,'Ukraine INN'!I$6:I$429)/$D264,"")</f>
        <v/>
      </c>
      <c r="K264" s="9" t="str">
        <f>IF($D264&gt;0,SUMIF('Ukraine INN'!$B$6:$B$429,'Innovation potential'!$B264,'Ukraine INN'!J$6:J$429)/$D264,"")</f>
        <v/>
      </c>
      <c r="L264" s="9" t="str">
        <f>IF($D264&gt;0,SUMIF('Ukraine INN'!$B$6:$B$429,'Innovation potential'!$B264,'Ukraine INN'!K$6:K$429)/$D264,"")</f>
        <v/>
      </c>
      <c r="M264" s="9" t="str">
        <f>IF($D264&gt;0,SUMIF('Ukraine INN'!$B$6:$B$429,'Innovation potential'!$B264,'Ukraine INN'!L$6:L$429)/$D264,"")</f>
        <v/>
      </c>
      <c r="O264" s="2">
        <f>COUNTIF('REGION INN'!$B$6:$B$429,'Innovation potential'!$B264)</f>
        <v>0</v>
      </c>
      <c r="P264" s="9" t="str">
        <f>IF($O264&gt;0,SUMIF('REGION INN'!$B$6:$B$429,'Innovation potential'!$B264,'REGION INN'!D$6:D$429)/$O264,"")</f>
        <v/>
      </c>
      <c r="Q264" s="9" t="str">
        <f>IF($O264&gt;0,SUMIF('REGION INN'!$B$6:$B$429,'Innovation potential'!$B264,'REGION INN'!E$6:E$429)/$O264,"")</f>
        <v/>
      </c>
      <c r="R264" s="9" t="str">
        <f>IF($O264&gt;0,SUMIF('REGION INN'!$B$6:$B$429,'Innovation potential'!$B264,'REGION INN'!F$6:F$429)/$O264,"")</f>
        <v/>
      </c>
      <c r="S264" s="9" t="str">
        <f>IF($O264&gt;0,SUMIF('REGION INN'!$B$6:$B$429,'Innovation potential'!$B264,'REGION INN'!G$6:G$429)/$O264,"")</f>
        <v/>
      </c>
      <c r="U264" s="9" t="str">
        <f>IF($O264&gt;0,SUMIF('REGION INN'!$B$6:$B$429,'Innovation potential'!$B264,'REGION INN'!I$6:I$429)/$O264,"")</f>
        <v/>
      </c>
      <c r="V264" s="9" t="str">
        <f>IF($O264&gt;0,SUMIF('REGION INN'!$B$6:$B$429,'Innovation potential'!$B264,'REGION INN'!J$6:J$429)/$O264,"")</f>
        <v/>
      </c>
      <c r="W264" s="9" t="str">
        <f>IF($O264&gt;0,SUMIF('REGION INN'!$B$6:$B$429,'Innovation potential'!$B264,'REGION INN'!K$6:K$429)/$O264,"")</f>
        <v/>
      </c>
      <c r="X264" s="9" t="str">
        <f>IF($O264&gt;0,SUMIF('REGION INN'!$B$6:$B$429,'Innovation potential'!$B264,'REGION INN'!L$6:L$429)/$O264,"")</f>
        <v/>
      </c>
      <c r="Z264" s="144"/>
      <c r="AA264" s="144"/>
      <c r="AB264" s="144"/>
      <c r="AC264" s="144"/>
      <c r="AE264" s="144"/>
      <c r="AF264" s="144"/>
      <c r="AG264" s="144"/>
      <c r="AH264" s="144"/>
      <c r="AJ264" s="144"/>
      <c r="AK264" s="144"/>
      <c r="AL264" s="144"/>
      <c r="AM264" s="144"/>
      <c r="AO264" s="144"/>
      <c r="AP264" s="144"/>
      <c r="AQ264" s="144"/>
      <c r="AR264" s="144"/>
    </row>
    <row r="265" spans="1:44" x14ac:dyDescent="0.2">
      <c r="A265" s="39">
        <f>'Industry selection'!C265</f>
        <v>1</v>
      </c>
      <c r="B265" s="143">
        <v>65.2</v>
      </c>
      <c r="C265" s="143" t="s">
        <v>539</v>
      </c>
      <c r="D265" s="2">
        <f>COUNTIF('Ukraine INN'!$B$6:$B$429,'Innovation potential'!$B265)</f>
        <v>0</v>
      </c>
      <c r="E265" s="9" t="str">
        <f>IF($D265&gt;0,SUMIF('Ukraine INN'!$B$6:$B$429,'Innovation potential'!$B265,'Ukraine INN'!D$6:D$429)/$D265,"")</f>
        <v/>
      </c>
      <c r="F265" s="9" t="str">
        <f>IF($D265&gt;0,SUMIF('Ukraine INN'!$B$6:$B$429,'Innovation potential'!$B265,'Ukraine INN'!E$6:E$429)/$D265,"")</f>
        <v/>
      </c>
      <c r="G265" s="9" t="str">
        <f>IF($D265&gt;0,SUMIF('Ukraine INN'!$B$6:$B$429,'Innovation potential'!$B265,'Ukraine INN'!F$6:F$429)/$D265,"")</f>
        <v/>
      </c>
      <c r="H265" s="9" t="str">
        <f>IF($D265&gt;0,SUMIF('Ukraine INN'!$B$6:$B$429,'Innovation potential'!$B265,'Ukraine INN'!G$6:G$429)/$D265,"")</f>
        <v/>
      </c>
      <c r="J265" s="9" t="str">
        <f>IF($D265&gt;0,SUMIF('Ukraine INN'!$B$6:$B$429,'Innovation potential'!$B265,'Ukraine INN'!I$6:I$429)/$D265,"")</f>
        <v/>
      </c>
      <c r="K265" s="9" t="str">
        <f>IF($D265&gt;0,SUMIF('Ukraine INN'!$B$6:$B$429,'Innovation potential'!$B265,'Ukraine INN'!J$6:J$429)/$D265,"")</f>
        <v/>
      </c>
      <c r="L265" s="9" t="str">
        <f>IF($D265&gt;0,SUMIF('Ukraine INN'!$B$6:$B$429,'Innovation potential'!$B265,'Ukraine INN'!K$6:K$429)/$D265,"")</f>
        <v/>
      </c>
      <c r="M265" s="9" t="str">
        <f>IF($D265&gt;0,SUMIF('Ukraine INN'!$B$6:$B$429,'Innovation potential'!$B265,'Ukraine INN'!L$6:L$429)/$D265,"")</f>
        <v/>
      </c>
      <c r="O265" s="2">
        <f>COUNTIF('REGION INN'!$B$6:$B$429,'Innovation potential'!$B265)</f>
        <v>0</v>
      </c>
      <c r="P265" s="9" t="str">
        <f>IF($O265&gt;0,SUMIF('REGION INN'!$B$6:$B$429,'Innovation potential'!$B265,'REGION INN'!D$6:D$429)/$O265,"")</f>
        <v/>
      </c>
      <c r="Q265" s="9" t="str">
        <f>IF($O265&gt;0,SUMIF('REGION INN'!$B$6:$B$429,'Innovation potential'!$B265,'REGION INN'!E$6:E$429)/$O265,"")</f>
        <v/>
      </c>
      <c r="R265" s="9" t="str">
        <f>IF($O265&gt;0,SUMIF('REGION INN'!$B$6:$B$429,'Innovation potential'!$B265,'REGION INN'!F$6:F$429)/$O265,"")</f>
        <v/>
      </c>
      <c r="S265" s="9" t="str">
        <f>IF($O265&gt;0,SUMIF('REGION INN'!$B$6:$B$429,'Innovation potential'!$B265,'REGION INN'!G$6:G$429)/$O265,"")</f>
        <v/>
      </c>
      <c r="U265" s="9" t="str">
        <f>IF($O265&gt;0,SUMIF('REGION INN'!$B$6:$B$429,'Innovation potential'!$B265,'REGION INN'!I$6:I$429)/$O265,"")</f>
        <v/>
      </c>
      <c r="V265" s="9" t="str">
        <f>IF($O265&gt;0,SUMIF('REGION INN'!$B$6:$B$429,'Innovation potential'!$B265,'REGION INN'!J$6:J$429)/$O265,"")</f>
        <v/>
      </c>
      <c r="W265" s="9" t="str">
        <f>IF($O265&gt;0,SUMIF('REGION INN'!$B$6:$B$429,'Innovation potential'!$B265,'REGION INN'!K$6:K$429)/$O265,"")</f>
        <v/>
      </c>
      <c r="X265" s="9" t="str">
        <f>IF($O265&gt;0,SUMIF('REGION INN'!$B$6:$B$429,'Innovation potential'!$B265,'REGION INN'!L$6:L$429)/$O265,"")</f>
        <v/>
      </c>
      <c r="Z265" s="144"/>
      <c r="AA265" s="144"/>
      <c r="AB265" s="144"/>
      <c r="AC265" s="144"/>
      <c r="AE265" s="144"/>
      <c r="AF265" s="144"/>
      <c r="AG265" s="144"/>
      <c r="AH265" s="144"/>
      <c r="AJ265" s="144"/>
      <c r="AK265" s="144"/>
      <c r="AL265" s="144"/>
      <c r="AM265" s="144"/>
      <c r="AO265" s="144"/>
      <c r="AP265" s="144"/>
      <c r="AQ265" s="144"/>
      <c r="AR265" s="144"/>
    </row>
    <row r="266" spans="1:44" x14ac:dyDescent="0.2">
      <c r="A266" s="39">
        <f>'Industry selection'!C266</f>
        <v>1</v>
      </c>
      <c r="B266" s="143">
        <v>65.3</v>
      </c>
      <c r="C266" s="143" t="s">
        <v>541</v>
      </c>
      <c r="D266" s="2">
        <f>COUNTIF('Ukraine INN'!$B$6:$B$429,'Innovation potential'!$B266)</f>
        <v>0</v>
      </c>
      <c r="E266" s="9" t="str">
        <f>IF($D266&gt;0,SUMIF('Ukraine INN'!$B$6:$B$429,'Innovation potential'!$B266,'Ukraine INN'!D$6:D$429)/$D266,"")</f>
        <v/>
      </c>
      <c r="F266" s="9" t="str">
        <f>IF($D266&gt;0,SUMIF('Ukraine INN'!$B$6:$B$429,'Innovation potential'!$B266,'Ukraine INN'!E$6:E$429)/$D266,"")</f>
        <v/>
      </c>
      <c r="G266" s="9" t="str">
        <f>IF($D266&gt;0,SUMIF('Ukraine INN'!$B$6:$B$429,'Innovation potential'!$B266,'Ukraine INN'!F$6:F$429)/$D266,"")</f>
        <v/>
      </c>
      <c r="H266" s="9" t="str">
        <f>IF($D266&gt;0,SUMIF('Ukraine INN'!$B$6:$B$429,'Innovation potential'!$B266,'Ukraine INN'!G$6:G$429)/$D266,"")</f>
        <v/>
      </c>
      <c r="J266" s="9" t="str">
        <f>IF($D266&gt;0,SUMIF('Ukraine INN'!$B$6:$B$429,'Innovation potential'!$B266,'Ukraine INN'!I$6:I$429)/$D266,"")</f>
        <v/>
      </c>
      <c r="K266" s="9" t="str">
        <f>IF($D266&gt;0,SUMIF('Ukraine INN'!$B$6:$B$429,'Innovation potential'!$B266,'Ukraine INN'!J$6:J$429)/$D266,"")</f>
        <v/>
      </c>
      <c r="L266" s="9" t="str">
        <f>IF($D266&gt;0,SUMIF('Ukraine INN'!$B$6:$B$429,'Innovation potential'!$B266,'Ukraine INN'!K$6:K$429)/$D266,"")</f>
        <v/>
      </c>
      <c r="M266" s="9" t="str">
        <f>IF($D266&gt;0,SUMIF('Ukraine INN'!$B$6:$B$429,'Innovation potential'!$B266,'Ukraine INN'!L$6:L$429)/$D266,"")</f>
        <v/>
      </c>
      <c r="O266" s="2">
        <f>COUNTIF('REGION INN'!$B$6:$B$429,'Innovation potential'!$B266)</f>
        <v>0</v>
      </c>
      <c r="P266" s="9" t="str">
        <f>IF($O266&gt;0,SUMIF('REGION INN'!$B$6:$B$429,'Innovation potential'!$B266,'REGION INN'!D$6:D$429)/$O266,"")</f>
        <v/>
      </c>
      <c r="Q266" s="9" t="str">
        <f>IF($O266&gt;0,SUMIF('REGION INN'!$B$6:$B$429,'Innovation potential'!$B266,'REGION INN'!E$6:E$429)/$O266,"")</f>
        <v/>
      </c>
      <c r="R266" s="9" t="str">
        <f>IF($O266&gt;0,SUMIF('REGION INN'!$B$6:$B$429,'Innovation potential'!$B266,'REGION INN'!F$6:F$429)/$O266,"")</f>
        <v/>
      </c>
      <c r="S266" s="9" t="str">
        <f>IF($O266&gt;0,SUMIF('REGION INN'!$B$6:$B$429,'Innovation potential'!$B266,'REGION INN'!G$6:G$429)/$O266,"")</f>
        <v/>
      </c>
      <c r="U266" s="9" t="str">
        <f>IF($O266&gt;0,SUMIF('REGION INN'!$B$6:$B$429,'Innovation potential'!$B266,'REGION INN'!I$6:I$429)/$O266,"")</f>
        <v/>
      </c>
      <c r="V266" s="9" t="str">
        <f>IF($O266&gt;0,SUMIF('REGION INN'!$B$6:$B$429,'Innovation potential'!$B266,'REGION INN'!J$6:J$429)/$O266,"")</f>
        <v/>
      </c>
      <c r="W266" s="9" t="str">
        <f>IF($O266&gt;0,SUMIF('REGION INN'!$B$6:$B$429,'Innovation potential'!$B266,'REGION INN'!K$6:K$429)/$O266,"")</f>
        <v/>
      </c>
      <c r="X266" s="9" t="str">
        <f>IF($O266&gt;0,SUMIF('REGION INN'!$B$6:$B$429,'Innovation potential'!$B266,'REGION INN'!L$6:L$429)/$O266,"")</f>
        <v/>
      </c>
      <c r="Z266" s="144"/>
      <c r="AA266" s="144"/>
      <c r="AB266" s="144"/>
      <c r="AC266" s="144"/>
      <c r="AE266" s="144"/>
      <c r="AF266" s="144"/>
      <c r="AG266" s="144"/>
      <c r="AH266" s="144"/>
      <c r="AJ266" s="144"/>
      <c r="AK266" s="144"/>
      <c r="AL266" s="144"/>
      <c r="AM266" s="144"/>
      <c r="AO266" s="144"/>
      <c r="AP266" s="144"/>
      <c r="AQ266" s="144"/>
      <c r="AR266" s="144"/>
    </row>
    <row r="267" spans="1:44" x14ac:dyDescent="0.2">
      <c r="A267" s="39" t="str">
        <f>'Industry selection'!C267</f>
        <v/>
      </c>
      <c r="B267" s="143">
        <v>66</v>
      </c>
      <c r="C267" s="143" t="s">
        <v>543</v>
      </c>
      <c r="D267" s="2">
        <f>COUNTIF('Ukraine INN'!$B$6:$B$429,'Innovation potential'!$B267)</f>
        <v>0</v>
      </c>
      <c r="E267" s="9" t="str">
        <f>IF($D267&gt;0,SUMIF('Ukraine INN'!$B$6:$B$429,'Innovation potential'!$B267,'Ukraine INN'!D$6:D$429)/$D267,"")</f>
        <v/>
      </c>
      <c r="F267" s="9" t="str">
        <f>IF($D267&gt;0,SUMIF('Ukraine INN'!$B$6:$B$429,'Innovation potential'!$B267,'Ukraine INN'!E$6:E$429)/$D267,"")</f>
        <v/>
      </c>
      <c r="G267" s="9" t="str">
        <f>IF($D267&gt;0,SUMIF('Ukraine INN'!$B$6:$B$429,'Innovation potential'!$B267,'Ukraine INN'!F$6:F$429)/$D267,"")</f>
        <v/>
      </c>
      <c r="H267" s="9" t="str">
        <f>IF($D267&gt;0,SUMIF('Ukraine INN'!$B$6:$B$429,'Innovation potential'!$B267,'Ukraine INN'!G$6:G$429)/$D267,"")</f>
        <v/>
      </c>
      <c r="J267" s="9" t="str">
        <f>IF($D267&gt;0,SUMIF('Ukraine INN'!$B$6:$B$429,'Innovation potential'!$B267,'Ukraine INN'!I$6:I$429)/$D267,"")</f>
        <v/>
      </c>
      <c r="K267" s="9" t="str">
        <f>IF($D267&gt;0,SUMIF('Ukraine INN'!$B$6:$B$429,'Innovation potential'!$B267,'Ukraine INN'!J$6:J$429)/$D267,"")</f>
        <v/>
      </c>
      <c r="L267" s="9" t="str">
        <f>IF($D267&gt;0,SUMIF('Ukraine INN'!$B$6:$B$429,'Innovation potential'!$B267,'Ukraine INN'!K$6:K$429)/$D267,"")</f>
        <v/>
      </c>
      <c r="M267" s="9" t="str">
        <f>IF($D267&gt;0,SUMIF('Ukraine INN'!$B$6:$B$429,'Innovation potential'!$B267,'Ukraine INN'!L$6:L$429)/$D267,"")</f>
        <v/>
      </c>
      <c r="O267" s="2">
        <f>COUNTIF('REGION INN'!$B$6:$B$429,'Innovation potential'!$B267)</f>
        <v>0</v>
      </c>
      <c r="P267" s="9" t="str">
        <f>IF($O267&gt;0,SUMIF('REGION INN'!$B$6:$B$429,'Innovation potential'!$B267,'REGION INN'!D$6:D$429)/$O267,"")</f>
        <v/>
      </c>
      <c r="Q267" s="9" t="str">
        <f>IF($O267&gt;0,SUMIF('REGION INN'!$B$6:$B$429,'Innovation potential'!$B267,'REGION INN'!E$6:E$429)/$O267,"")</f>
        <v/>
      </c>
      <c r="R267" s="9" t="str">
        <f>IF($O267&gt;0,SUMIF('REGION INN'!$B$6:$B$429,'Innovation potential'!$B267,'REGION INN'!F$6:F$429)/$O267,"")</f>
        <v/>
      </c>
      <c r="S267" s="9" t="str">
        <f>IF($O267&gt;0,SUMIF('REGION INN'!$B$6:$B$429,'Innovation potential'!$B267,'REGION INN'!G$6:G$429)/$O267,"")</f>
        <v/>
      </c>
      <c r="U267" s="9" t="str">
        <f>IF($O267&gt;0,SUMIF('REGION INN'!$B$6:$B$429,'Innovation potential'!$B267,'REGION INN'!I$6:I$429)/$O267,"")</f>
        <v/>
      </c>
      <c r="V267" s="9" t="str">
        <f>IF($O267&gt;0,SUMIF('REGION INN'!$B$6:$B$429,'Innovation potential'!$B267,'REGION INN'!J$6:J$429)/$O267,"")</f>
        <v/>
      </c>
      <c r="W267" s="9" t="str">
        <f>IF($O267&gt;0,SUMIF('REGION INN'!$B$6:$B$429,'Innovation potential'!$B267,'REGION INN'!K$6:K$429)/$O267,"")</f>
        <v/>
      </c>
      <c r="X267" s="9" t="str">
        <f>IF($O267&gt;0,SUMIF('REGION INN'!$B$6:$B$429,'Innovation potential'!$B267,'REGION INN'!L$6:L$429)/$O267,"")</f>
        <v/>
      </c>
      <c r="Z267" s="144"/>
      <c r="AA267" s="144"/>
      <c r="AB267" s="144"/>
      <c r="AC267" s="144"/>
      <c r="AE267" s="144"/>
      <c r="AF267" s="144"/>
      <c r="AG267" s="144"/>
      <c r="AH267" s="144"/>
      <c r="AJ267" s="144"/>
      <c r="AK267" s="144"/>
      <c r="AL267" s="144"/>
      <c r="AM267" s="144"/>
      <c r="AO267" s="144"/>
      <c r="AP267" s="144"/>
      <c r="AQ267" s="144"/>
      <c r="AR267" s="144"/>
    </row>
    <row r="268" spans="1:44" x14ac:dyDescent="0.2">
      <c r="A268" s="39">
        <f>'Industry selection'!C268</f>
        <v>2</v>
      </c>
      <c r="B268" s="143">
        <v>66.099999999999994</v>
      </c>
      <c r="C268" s="143" t="s">
        <v>545</v>
      </c>
      <c r="D268" s="2">
        <f>COUNTIF('Ukraine INN'!$B$6:$B$429,'Innovation potential'!$B268)</f>
        <v>0</v>
      </c>
      <c r="E268" s="9" t="str">
        <f>IF($D268&gt;0,SUMIF('Ukraine INN'!$B$6:$B$429,'Innovation potential'!$B268,'Ukraine INN'!D$6:D$429)/$D268,"")</f>
        <v/>
      </c>
      <c r="F268" s="9" t="str">
        <f>IF($D268&gt;0,SUMIF('Ukraine INN'!$B$6:$B$429,'Innovation potential'!$B268,'Ukraine INN'!E$6:E$429)/$D268,"")</f>
        <v/>
      </c>
      <c r="G268" s="9" t="str">
        <f>IF($D268&gt;0,SUMIF('Ukraine INN'!$B$6:$B$429,'Innovation potential'!$B268,'Ukraine INN'!F$6:F$429)/$D268,"")</f>
        <v/>
      </c>
      <c r="H268" s="9" t="str">
        <f>IF($D268&gt;0,SUMIF('Ukraine INN'!$B$6:$B$429,'Innovation potential'!$B268,'Ukraine INN'!G$6:G$429)/$D268,"")</f>
        <v/>
      </c>
      <c r="J268" s="9" t="str">
        <f>IF($D268&gt;0,SUMIF('Ukraine INN'!$B$6:$B$429,'Innovation potential'!$B268,'Ukraine INN'!I$6:I$429)/$D268,"")</f>
        <v/>
      </c>
      <c r="K268" s="9" t="str">
        <f>IF($D268&gt;0,SUMIF('Ukraine INN'!$B$6:$B$429,'Innovation potential'!$B268,'Ukraine INN'!J$6:J$429)/$D268,"")</f>
        <v/>
      </c>
      <c r="L268" s="9" t="str">
        <f>IF($D268&gt;0,SUMIF('Ukraine INN'!$B$6:$B$429,'Innovation potential'!$B268,'Ukraine INN'!K$6:K$429)/$D268,"")</f>
        <v/>
      </c>
      <c r="M268" s="9" t="str">
        <f>IF($D268&gt;0,SUMIF('Ukraine INN'!$B$6:$B$429,'Innovation potential'!$B268,'Ukraine INN'!L$6:L$429)/$D268,"")</f>
        <v/>
      </c>
      <c r="O268" s="2">
        <f>COUNTIF('REGION INN'!$B$6:$B$429,'Innovation potential'!$B268)</f>
        <v>0</v>
      </c>
      <c r="P268" s="9" t="str">
        <f>IF($O268&gt;0,SUMIF('REGION INN'!$B$6:$B$429,'Innovation potential'!$B268,'REGION INN'!D$6:D$429)/$O268,"")</f>
        <v/>
      </c>
      <c r="Q268" s="9" t="str">
        <f>IF($O268&gt;0,SUMIF('REGION INN'!$B$6:$B$429,'Innovation potential'!$B268,'REGION INN'!E$6:E$429)/$O268,"")</f>
        <v/>
      </c>
      <c r="R268" s="9" t="str">
        <f>IF($O268&gt;0,SUMIF('REGION INN'!$B$6:$B$429,'Innovation potential'!$B268,'REGION INN'!F$6:F$429)/$O268,"")</f>
        <v/>
      </c>
      <c r="S268" s="9" t="str">
        <f>IF($O268&gt;0,SUMIF('REGION INN'!$B$6:$B$429,'Innovation potential'!$B268,'REGION INN'!G$6:G$429)/$O268,"")</f>
        <v/>
      </c>
      <c r="U268" s="9" t="str">
        <f>IF($O268&gt;0,SUMIF('REGION INN'!$B$6:$B$429,'Innovation potential'!$B268,'REGION INN'!I$6:I$429)/$O268,"")</f>
        <v/>
      </c>
      <c r="V268" s="9" t="str">
        <f>IF($O268&gt;0,SUMIF('REGION INN'!$B$6:$B$429,'Innovation potential'!$B268,'REGION INN'!J$6:J$429)/$O268,"")</f>
        <v/>
      </c>
      <c r="W268" s="9" t="str">
        <f>IF($O268&gt;0,SUMIF('REGION INN'!$B$6:$B$429,'Innovation potential'!$B268,'REGION INN'!K$6:K$429)/$O268,"")</f>
        <v/>
      </c>
      <c r="X268" s="9" t="str">
        <f>IF($O268&gt;0,SUMIF('REGION INN'!$B$6:$B$429,'Innovation potential'!$B268,'REGION INN'!L$6:L$429)/$O268,"")</f>
        <v/>
      </c>
      <c r="Z268" s="144"/>
      <c r="AA268" s="144"/>
      <c r="AB268" s="144"/>
      <c r="AC268" s="144"/>
      <c r="AE268" s="144"/>
      <c r="AF268" s="144"/>
      <c r="AG268" s="144"/>
      <c r="AH268" s="144"/>
      <c r="AJ268" s="144"/>
      <c r="AK268" s="144"/>
      <c r="AL268" s="144"/>
      <c r="AM268" s="144"/>
      <c r="AO268" s="144"/>
      <c r="AP268" s="144"/>
      <c r="AQ268" s="144"/>
      <c r="AR268" s="144"/>
    </row>
    <row r="269" spans="1:44" x14ac:dyDescent="0.2">
      <c r="A269" s="39">
        <f>'Industry selection'!C269</f>
        <v>2</v>
      </c>
      <c r="B269" s="143">
        <v>66.2</v>
      </c>
      <c r="C269" s="143" t="s">
        <v>547</v>
      </c>
      <c r="D269" s="2">
        <f>COUNTIF('Ukraine INN'!$B$6:$B$429,'Innovation potential'!$B269)</f>
        <v>0</v>
      </c>
      <c r="E269" s="9" t="str">
        <f>IF($D269&gt;0,SUMIF('Ukraine INN'!$B$6:$B$429,'Innovation potential'!$B269,'Ukraine INN'!D$6:D$429)/$D269,"")</f>
        <v/>
      </c>
      <c r="F269" s="9" t="str">
        <f>IF($D269&gt;0,SUMIF('Ukraine INN'!$B$6:$B$429,'Innovation potential'!$B269,'Ukraine INN'!E$6:E$429)/$D269,"")</f>
        <v/>
      </c>
      <c r="G269" s="9" t="str">
        <f>IF($D269&gt;0,SUMIF('Ukraine INN'!$B$6:$B$429,'Innovation potential'!$B269,'Ukraine INN'!F$6:F$429)/$D269,"")</f>
        <v/>
      </c>
      <c r="H269" s="9" t="str">
        <f>IF($D269&gt;0,SUMIF('Ukraine INN'!$B$6:$B$429,'Innovation potential'!$B269,'Ukraine INN'!G$6:G$429)/$D269,"")</f>
        <v/>
      </c>
      <c r="J269" s="9" t="str">
        <f>IF($D269&gt;0,SUMIF('Ukraine INN'!$B$6:$B$429,'Innovation potential'!$B269,'Ukraine INN'!I$6:I$429)/$D269,"")</f>
        <v/>
      </c>
      <c r="K269" s="9" t="str">
        <f>IF($D269&gt;0,SUMIF('Ukraine INN'!$B$6:$B$429,'Innovation potential'!$B269,'Ukraine INN'!J$6:J$429)/$D269,"")</f>
        <v/>
      </c>
      <c r="L269" s="9" t="str">
        <f>IF($D269&gt;0,SUMIF('Ukraine INN'!$B$6:$B$429,'Innovation potential'!$B269,'Ukraine INN'!K$6:K$429)/$D269,"")</f>
        <v/>
      </c>
      <c r="M269" s="9" t="str">
        <f>IF($D269&gt;0,SUMIF('Ukraine INN'!$B$6:$B$429,'Innovation potential'!$B269,'Ukraine INN'!L$6:L$429)/$D269,"")</f>
        <v/>
      </c>
      <c r="O269" s="2">
        <f>COUNTIF('REGION INN'!$B$6:$B$429,'Innovation potential'!$B269)</f>
        <v>0</v>
      </c>
      <c r="P269" s="9" t="str">
        <f>IF($O269&gt;0,SUMIF('REGION INN'!$B$6:$B$429,'Innovation potential'!$B269,'REGION INN'!D$6:D$429)/$O269,"")</f>
        <v/>
      </c>
      <c r="Q269" s="9" t="str">
        <f>IF($O269&gt;0,SUMIF('REGION INN'!$B$6:$B$429,'Innovation potential'!$B269,'REGION INN'!E$6:E$429)/$O269,"")</f>
        <v/>
      </c>
      <c r="R269" s="9" t="str">
        <f>IF($O269&gt;0,SUMIF('REGION INN'!$B$6:$B$429,'Innovation potential'!$B269,'REGION INN'!F$6:F$429)/$O269,"")</f>
        <v/>
      </c>
      <c r="S269" s="9" t="str">
        <f>IF($O269&gt;0,SUMIF('REGION INN'!$B$6:$B$429,'Innovation potential'!$B269,'REGION INN'!G$6:G$429)/$O269,"")</f>
        <v/>
      </c>
      <c r="U269" s="9" t="str">
        <f>IF($O269&gt;0,SUMIF('REGION INN'!$B$6:$B$429,'Innovation potential'!$B269,'REGION INN'!I$6:I$429)/$O269,"")</f>
        <v/>
      </c>
      <c r="V269" s="9" t="str">
        <f>IF($O269&gt;0,SUMIF('REGION INN'!$B$6:$B$429,'Innovation potential'!$B269,'REGION INN'!J$6:J$429)/$O269,"")</f>
        <v/>
      </c>
      <c r="W269" s="9" t="str">
        <f>IF($O269&gt;0,SUMIF('REGION INN'!$B$6:$B$429,'Innovation potential'!$B269,'REGION INN'!K$6:K$429)/$O269,"")</f>
        <v/>
      </c>
      <c r="X269" s="9" t="str">
        <f>IF($O269&gt;0,SUMIF('REGION INN'!$B$6:$B$429,'Innovation potential'!$B269,'REGION INN'!L$6:L$429)/$O269,"")</f>
        <v/>
      </c>
      <c r="Z269" s="144"/>
      <c r="AA269" s="144"/>
      <c r="AB269" s="144"/>
      <c r="AC269" s="144"/>
      <c r="AE269" s="144"/>
      <c r="AF269" s="144"/>
      <c r="AG269" s="144"/>
      <c r="AH269" s="144"/>
      <c r="AJ269" s="144"/>
      <c r="AK269" s="144"/>
      <c r="AL269" s="144"/>
      <c r="AM269" s="144"/>
      <c r="AO269" s="144"/>
      <c r="AP269" s="144"/>
      <c r="AQ269" s="144"/>
      <c r="AR269" s="144"/>
    </row>
    <row r="270" spans="1:44" x14ac:dyDescent="0.2">
      <c r="A270" s="39">
        <f>'Industry selection'!C270</f>
        <v>1</v>
      </c>
      <c r="B270" s="143">
        <v>66.3</v>
      </c>
      <c r="C270" s="143" t="s">
        <v>549</v>
      </c>
      <c r="D270" s="2">
        <f>COUNTIF('Ukraine INN'!$B$6:$B$429,'Innovation potential'!$B270)</f>
        <v>0</v>
      </c>
      <c r="E270" s="9" t="str">
        <f>IF($D270&gt;0,SUMIF('Ukraine INN'!$B$6:$B$429,'Innovation potential'!$B270,'Ukraine INN'!D$6:D$429)/$D270,"")</f>
        <v/>
      </c>
      <c r="F270" s="9" t="str">
        <f>IF($D270&gt;0,SUMIF('Ukraine INN'!$B$6:$B$429,'Innovation potential'!$B270,'Ukraine INN'!E$6:E$429)/$D270,"")</f>
        <v/>
      </c>
      <c r="G270" s="9" t="str">
        <f>IF($D270&gt;0,SUMIF('Ukraine INN'!$B$6:$B$429,'Innovation potential'!$B270,'Ukraine INN'!F$6:F$429)/$D270,"")</f>
        <v/>
      </c>
      <c r="H270" s="9" t="str">
        <f>IF($D270&gt;0,SUMIF('Ukraine INN'!$B$6:$B$429,'Innovation potential'!$B270,'Ukraine INN'!G$6:G$429)/$D270,"")</f>
        <v/>
      </c>
      <c r="J270" s="9" t="str">
        <f>IF($D270&gt;0,SUMIF('Ukraine INN'!$B$6:$B$429,'Innovation potential'!$B270,'Ukraine INN'!I$6:I$429)/$D270,"")</f>
        <v/>
      </c>
      <c r="K270" s="9" t="str">
        <f>IF($D270&gt;0,SUMIF('Ukraine INN'!$B$6:$B$429,'Innovation potential'!$B270,'Ukraine INN'!J$6:J$429)/$D270,"")</f>
        <v/>
      </c>
      <c r="L270" s="9" t="str">
        <f>IF($D270&gt;0,SUMIF('Ukraine INN'!$B$6:$B$429,'Innovation potential'!$B270,'Ukraine INN'!K$6:K$429)/$D270,"")</f>
        <v/>
      </c>
      <c r="M270" s="9" t="str">
        <f>IF($D270&gt;0,SUMIF('Ukraine INN'!$B$6:$B$429,'Innovation potential'!$B270,'Ukraine INN'!L$6:L$429)/$D270,"")</f>
        <v/>
      </c>
      <c r="O270" s="2">
        <f>COUNTIF('REGION INN'!$B$6:$B$429,'Innovation potential'!$B270)</f>
        <v>0</v>
      </c>
      <c r="P270" s="9" t="str">
        <f>IF($O270&gt;0,SUMIF('REGION INN'!$B$6:$B$429,'Innovation potential'!$B270,'REGION INN'!D$6:D$429)/$O270,"")</f>
        <v/>
      </c>
      <c r="Q270" s="9" t="str">
        <f>IF($O270&gt;0,SUMIF('REGION INN'!$B$6:$B$429,'Innovation potential'!$B270,'REGION INN'!E$6:E$429)/$O270,"")</f>
        <v/>
      </c>
      <c r="R270" s="9" t="str">
        <f>IF($O270&gt;0,SUMIF('REGION INN'!$B$6:$B$429,'Innovation potential'!$B270,'REGION INN'!F$6:F$429)/$O270,"")</f>
        <v/>
      </c>
      <c r="S270" s="9" t="str">
        <f>IF($O270&gt;0,SUMIF('REGION INN'!$B$6:$B$429,'Innovation potential'!$B270,'REGION INN'!G$6:G$429)/$O270,"")</f>
        <v/>
      </c>
      <c r="U270" s="9" t="str">
        <f>IF($O270&gt;0,SUMIF('REGION INN'!$B$6:$B$429,'Innovation potential'!$B270,'REGION INN'!I$6:I$429)/$O270,"")</f>
        <v/>
      </c>
      <c r="V270" s="9" t="str">
        <f>IF($O270&gt;0,SUMIF('REGION INN'!$B$6:$B$429,'Innovation potential'!$B270,'REGION INN'!J$6:J$429)/$O270,"")</f>
        <v/>
      </c>
      <c r="W270" s="9" t="str">
        <f>IF($O270&gt;0,SUMIF('REGION INN'!$B$6:$B$429,'Innovation potential'!$B270,'REGION INN'!K$6:K$429)/$O270,"")</f>
        <v/>
      </c>
      <c r="X270" s="9" t="str">
        <f>IF($O270&gt;0,SUMIF('REGION INN'!$B$6:$B$429,'Innovation potential'!$B270,'REGION INN'!L$6:L$429)/$O270,"")</f>
        <v/>
      </c>
      <c r="Z270" s="144"/>
      <c r="AA270" s="144"/>
      <c r="AB270" s="144"/>
      <c r="AC270" s="144"/>
      <c r="AE270" s="144"/>
      <c r="AF270" s="144"/>
      <c r="AG270" s="144"/>
      <c r="AH270" s="144"/>
      <c r="AJ270" s="144"/>
      <c r="AK270" s="144"/>
      <c r="AL270" s="144"/>
      <c r="AM270" s="144"/>
      <c r="AO270" s="144"/>
      <c r="AP270" s="144"/>
      <c r="AQ270" s="144"/>
      <c r="AR270" s="144"/>
    </row>
    <row r="271" spans="1:44" x14ac:dyDescent="0.2">
      <c r="A271" s="39" t="str">
        <f>'Industry selection'!C271</f>
        <v/>
      </c>
      <c r="B271" s="143" t="s">
        <v>551</v>
      </c>
      <c r="C271" s="143" t="s">
        <v>552</v>
      </c>
      <c r="D271" s="2">
        <f>COUNTIF('Ukraine INN'!$B$6:$B$429,'Innovation potential'!$B271)</f>
        <v>0</v>
      </c>
      <c r="E271" s="9" t="str">
        <f>IF($D271&gt;0,SUMIF('Ukraine INN'!$B$6:$B$429,'Innovation potential'!$B271,'Ukraine INN'!D$6:D$429)/$D271,"")</f>
        <v/>
      </c>
      <c r="F271" s="9" t="str">
        <f>IF($D271&gt;0,SUMIF('Ukraine INN'!$B$6:$B$429,'Innovation potential'!$B271,'Ukraine INN'!E$6:E$429)/$D271,"")</f>
        <v/>
      </c>
      <c r="G271" s="9" t="str">
        <f>IF($D271&gt;0,SUMIF('Ukraine INN'!$B$6:$B$429,'Innovation potential'!$B271,'Ukraine INN'!F$6:F$429)/$D271,"")</f>
        <v/>
      </c>
      <c r="H271" s="9" t="str">
        <f>IF($D271&gt;0,SUMIF('Ukraine INN'!$B$6:$B$429,'Innovation potential'!$B271,'Ukraine INN'!G$6:G$429)/$D271,"")</f>
        <v/>
      </c>
      <c r="J271" s="9" t="str">
        <f>IF($D271&gt;0,SUMIF('Ukraine INN'!$B$6:$B$429,'Innovation potential'!$B271,'Ukraine INN'!I$6:I$429)/$D271,"")</f>
        <v/>
      </c>
      <c r="K271" s="9" t="str">
        <f>IF($D271&gt;0,SUMIF('Ukraine INN'!$B$6:$B$429,'Innovation potential'!$B271,'Ukraine INN'!J$6:J$429)/$D271,"")</f>
        <v/>
      </c>
      <c r="L271" s="9" t="str">
        <f>IF($D271&gt;0,SUMIF('Ukraine INN'!$B$6:$B$429,'Innovation potential'!$B271,'Ukraine INN'!K$6:K$429)/$D271,"")</f>
        <v/>
      </c>
      <c r="M271" s="9" t="str">
        <f>IF($D271&gt;0,SUMIF('Ukraine INN'!$B$6:$B$429,'Innovation potential'!$B271,'Ukraine INN'!L$6:L$429)/$D271,"")</f>
        <v/>
      </c>
      <c r="O271" s="2">
        <f>COUNTIF('REGION INN'!$B$6:$B$429,'Innovation potential'!$B271)</f>
        <v>0</v>
      </c>
      <c r="P271" s="9" t="str">
        <f>IF($O271&gt;0,SUMIF('REGION INN'!$B$6:$B$429,'Innovation potential'!$B271,'REGION INN'!D$6:D$429)/$O271,"")</f>
        <v/>
      </c>
      <c r="Q271" s="9" t="str">
        <f>IF($O271&gt;0,SUMIF('REGION INN'!$B$6:$B$429,'Innovation potential'!$B271,'REGION INN'!E$6:E$429)/$O271,"")</f>
        <v/>
      </c>
      <c r="R271" s="9" t="str">
        <f>IF($O271&gt;0,SUMIF('REGION INN'!$B$6:$B$429,'Innovation potential'!$B271,'REGION INN'!F$6:F$429)/$O271,"")</f>
        <v/>
      </c>
      <c r="S271" s="9" t="str">
        <f>IF($O271&gt;0,SUMIF('REGION INN'!$B$6:$B$429,'Innovation potential'!$B271,'REGION INN'!G$6:G$429)/$O271,"")</f>
        <v/>
      </c>
      <c r="U271" s="9" t="str">
        <f>IF($O271&gt;0,SUMIF('REGION INN'!$B$6:$B$429,'Innovation potential'!$B271,'REGION INN'!I$6:I$429)/$O271,"")</f>
        <v/>
      </c>
      <c r="V271" s="9" t="str">
        <f>IF($O271&gt;0,SUMIF('REGION INN'!$B$6:$B$429,'Innovation potential'!$B271,'REGION INN'!J$6:J$429)/$O271,"")</f>
        <v/>
      </c>
      <c r="W271" s="9" t="str">
        <f>IF($O271&gt;0,SUMIF('REGION INN'!$B$6:$B$429,'Innovation potential'!$B271,'REGION INN'!K$6:K$429)/$O271,"")</f>
        <v/>
      </c>
      <c r="X271" s="9" t="str">
        <f>IF($O271&gt;0,SUMIF('REGION INN'!$B$6:$B$429,'Innovation potential'!$B271,'REGION INN'!L$6:L$429)/$O271,"")</f>
        <v/>
      </c>
      <c r="Z271" s="144"/>
      <c r="AA271" s="144"/>
      <c r="AB271" s="144"/>
      <c r="AC271" s="144"/>
      <c r="AE271" s="144"/>
      <c r="AF271" s="144"/>
      <c r="AG271" s="144"/>
      <c r="AH271" s="144"/>
      <c r="AJ271" s="144"/>
      <c r="AK271" s="144"/>
      <c r="AL271" s="144"/>
      <c r="AM271" s="144"/>
      <c r="AO271" s="144"/>
      <c r="AP271" s="144"/>
      <c r="AQ271" s="144"/>
      <c r="AR271" s="144"/>
    </row>
    <row r="272" spans="1:44" x14ac:dyDescent="0.2">
      <c r="A272" s="39" t="str">
        <f>'Industry selection'!C272</f>
        <v/>
      </c>
      <c r="B272" s="143">
        <v>68</v>
      </c>
      <c r="C272" s="143" t="s">
        <v>553</v>
      </c>
      <c r="D272" s="2">
        <f>COUNTIF('Ukraine INN'!$B$6:$B$429,'Innovation potential'!$B272)</f>
        <v>0</v>
      </c>
      <c r="E272" s="9" t="str">
        <f>IF($D272&gt;0,SUMIF('Ukraine INN'!$B$6:$B$429,'Innovation potential'!$B272,'Ukraine INN'!D$6:D$429)/$D272,"")</f>
        <v/>
      </c>
      <c r="F272" s="9" t="str">
        <f>IF($D272&gt;0,SUMIF('Ukraine INN'!$B$6:$B$429,'Innovation potential'!$B272,'Ukraine INN'!E$6:E$429)/$D272,"")</f>
        <v/>
      </c>
      <c r="G272" s="9" t="str">
        <f>IF($D272&gt;0,SUMIF('Ukraine INN'!$B$6:$B$429,'Innovation potential'!$B272,'Ukraine INN'!F$6:F$429)/$D272,"")</f>
        <v/>
      </c>
      <c r="H272" s="9" t="str">
        <f>IF($D272&gt;0,SUMIF('Ukraine INN'!$B$6:$B$429,'Innovation potential'!$B272,'Ukraine INN'!G$6:G$429)/$D272,"")</f>
        <v/>
      </c>
      <c r="J272" s="9" t="str">
        <f>IF($D272&gt;0,SUMIF('Ukraine INN'!$B$6:$B$429,'Innovation potential'!$B272,'Ukraine INN'!I$6:I$429)/$D272,"")</f>
        <v/>
      </c>
      <c r="K272" s="9" t="str">
        <f>IF($D272&gt;0,SUMIF('Ukraine INN'!$B$6:$B$429,'Innovation potential'!$B272,'Ukraine INN'!J$6:J$429)/$D272,"")</f>
        <v/>
      </c>
      <c r="L272" s="9" t="str">
        <f>IF($D272&gt;0,SUMIF('Ukraine INN'!$B$6:$B$429,'Innovation potential'!$B272,'Ukraine INN'!K$6:K$429)/$D272,"")</f>
        <v/>
      </c>
      <c r="M272" s="9" t="str">
        <f>IF($D272&gt;0,SUMIF('Ukraine INN'!$B$6:$B$429,'Innovation potential'!$B272,'Ukraine INN'!L$6:L$429)/$D272,"")</f>
        <v/>
      </c>
      <c r="O272" s="2">
        <f>COUNTIF('REGION INN'!$B$6:$B$429,'Innovation potential'!$B272)</f>
        <v>0</v>
      </c>
      <c r="P272" s="9" t="str">
        <f>IF($O272&gt;0,SUMIF('REGION INN'!$B$6:$B$429,'Innovation potential'!$B272,'REGION INN'!D$6:D$429)/$O272,"")</f>
        <v/>
      </c>
      <c r="Q272" s="9" t="str">
        <f>IF($O272&gt;0,SUMIF('REGION INN'!$B$6:$B$429,'Innovation potential'!$B272,'REGION INN'!E$6:E$429)/$O272,"")</f>
        <v/>
      </c>
      <c r="R272" s="9" t="str">
        <f>IF($O272&gt;0,SUMIF('REGION INN'!$B$6:$B$429,'Innovation potential'!$B272,'REGION INN'!F$6:F$429)/$O272,"")</f>
        <v/>
      </c>
      <c r="S272" s="9" t="str">
        <f>IF($O272&gt;0,SUMIF('REGION INN'!$B$6:$B$429,'Innovation potential'!$B272,'REGION INN'!G$6:G$429)/$O272,"")</f>
        <v/>
      </c>
      <c r="U272" s="9" t="str">
        <f>IF($O272&gt;0,SUMIF('REGION INN'!$B$6:$B$429,'Innovation potential'!$B272,'REGION INN'!I$6:I$429)/$O272,"")</f>
        <v/>
      </c>
      <c r="V272" s="9" t="str">
        <f>IF($O272&gt;0,SUMIF('REGION INN'!$B$6:$B$429,'Innovation potential'!$B272,'REGION INN'!J$6:J$429)/$O272,"")</f>
        <v/>
      </c>
      <c r="W272" s="9" t="str">
        <f>IF($O272&gt;0,SUMIF('REGION INN'!$B$6:$B$429,'Innovation potential'!$B272,'REGION INN'!K$6:K$429)/$O272,"")</f>
        <v/>
      </c>
      <c r="X272" s="9" t="str">
        <f>IF($O272&gt;0,SUMIF('REGION INN'!$B$6:$B$429,'Innovation potential'!$B272,'REGION INN'!L$6:L$429)/$O272,"")</f>
        <v/>
      </c>
      <c r="Z272" s="144"/>
      <c r="AA272" s="144"/>
      <c r="AB272" s="144"/>
      <c r="AC272" s="144"/>
      <c r="AE272" s="144"/>
      <c r="AF272" s="144"/>
      <c r="AG272" s="144"/>
      <c r="AH272" s="144"/>
      <c r="AJ272" s="144"/>
      <c r="AK272" s="144"/>
      <c r="AL272" s="144"/>
      <c r="AM272" s="144"/>
      <c r="AO272" s="144"/>
      <c r="AP272" s="144"/>
      <c r="AQ272" s="144"/>
      <c r="AR272" s="144"/>
    </row>
    <row r="273" spans="1:44" x14ac:dyDescent="0.2">
      <c r="A273" s="39">
        <f>'Industry selection'!C273</f>
        <v>2</v>
      </c>
      <c r="B273" s="143">
        <v>68.099999999999994</v>
      </c>
      <c r="C273" s="143" t="s">
        <v>555</v>
      </c>
      <c r="D273" s="2">
        <f>COUNTIF('Ukraine INN'!$B$6:$B$429,'Innovation potential'!$B273)</f>
        <v>0</v>
      </c>
      <c r="E273" s="9" t="str">
        <f>IF($D273&gt;0,SUMIF('Ukraine INN'!$B$6:$B$429,'Innovation potential'!$B273,'Ukraine INN'!D$6:D$429)/$D273,"")</f>
        <v/>
      </c>
      <c r="F273" s="9" t="str">
        <f>IF($D273&gt;0,SUMIF('Ukraine INN'!$B$6:$B$429,'Innovation potential'!$B273,'Ukraine INN'!E$6:E$429)/$D273,"")</f>
        <v/>
      </c>
      <c r="G273" s="9" t="str">
        <f>IF($D273&gt;0,SUMIF('Ukraine INN'!$B$6:$B$429,'Innovation potential'!$B273,'Ukraine INN'!F$6:F$429)/$D273,"")</f>
        <v/>
      </c>
      <c r="H273" s="9" t="str">
        <f>IF($D273&gt;0,SUMIF('Ukraine INN'!$B$6:$B$429,'Innovation potential'!$B273,'Ukraine INN'!G$6:G$429)/$D273,"")</f>
        <v/>
      </c>
      <c r="J273" s="9" t="str">
        <f>IF($D273&gt;0,SUMIF('Ukraine INN'!$B$6:$B$429,'Innovation potential'!$B273,'Ukraine INN'!I$6:I$429)/$D273,"")</f>
        <v/>
      </c>
      <c r="K273" s="9" t="str">
        <f>IF($D273&gt;0,SUMIF('Ukraine INN'!$B$6:$B$429,'Innovation potential'!$B273,'Ukraine INN'!J$6:J$429)/$D273,"")</f>
        <v/>
      </c>
      <c r="L273" s="9" t="str">
        <f>IF($D273&gt;0,SUMIF('Ukraine INN'!$B$6:$B$429,'Innovation potential'!$B273,'Ukraine INN'!K$6:K$429)/$D273,"")</f>
        <v/>
      </c>
      <c r="M273" s="9" t="str">
        <f>IF($D273&gt;0,SUMIF('Ukraine INN'!$B$6:$B$429,'Innovation potential'!$B273,'Ukraine INN'!L$6:L$429)/$D273,"")</f>
        <v/>
      </c>
      <c r="O273" s="2">
        <f>COUNTIF('REGION INN'!$B$6:$B$429,'Innovation potential'!$B273)</f>
        <v>0</v>
      </c>
      <c r="P273" s="9" t="str">
        <f>IF($O273&gt;0,SUMIF('REGION INN'!$B$6:$B$429,'Innovation potential'!$B273,'REGION INN'!D$6:D$429)/$O273,"")</f>
        <v/>
      </c>
      <c r="Q273" s="9" t="str">
        <f>IF($O273&gt;0,SUMIF('REGION INN'!$B$6:$B$429,'Innovation potential'!$B273,'REGION INN'!E$6:E$429)/$O273,"")</f>
        <v/>
      </c>
      <c r="R273" s="9" t="str">
        <f>IF($O273&gt;0,SUMIF('REGION INN'!$B$6:$B$429,'Innovation potential'!$B273,'REGION INN'!F$6:F$429)/$O273,"")</f>
        <v/>
      </c>
      <c r="S273" s="9" t="str">
        <f>IF($O273&gt;0,SUMIF('REGION INN'!$B$6:$B$429,'Innovation potential'!$B273,'REGION INN'!G$6:G$429)/$O273,"")</f>
        <v/>
      </c>
      <c r="U273" s="9" t="str">
        <f>IF($O273&gt;0,SUMIF('REGION INN'!$B$6:$B$429,'Innovation potential'!$B273,'REGION INN'!I$6:I$429)/$O273,"")</f>
        <v/>
      </c>
      <c r="V273" s="9" t="str">
        <f>IF($O273&gt;0,SUMIF('REGION INN'!$B$6:$B$429,'Innovation potential'!$B273,'REGION INN'!J$6:J$429)/$O273,"")</f>
        <v/>
      </c>
      <c r="W273" s="9" t="str">
        <f>IF($O273&gt;0,SUMIF('REGION INN'!$B$6:$B$429,'Innovation potential'!$B273,'REGION INN'!K$6:K$429)/$O273,"")</f>
        <v/>
      </c>
      <c r="X273" s="9" t="str">
        <f>IF($O273&gt;0,SUMIF('REGION INN'!$B$6:$B$429,'Innovation potential'!$B273,'REGION INN'!L$6:L$429)/$O273,"")</f>
        <v/>
      </c>
      <c r="Z273" s="144"/>
      <c r="AA273" s="144"/>
      <c r="AB273" s="144"/>
      <c r="AC273" s="144"/>
      <c r="AE273" s="144"/>
      <c r="AF273" s="144"/>
      <c r="AG273" s="144"/>
      <c r="AH273" s="144"/>
      <c r="AJ273" s="144"/>
      <c r="AK273" s="144"/>
      <c r="AL273" s="144"/>
      <c r="AM273" s="144"/>
      <c r="AO273" s="144"/>
      <c r="AP273" s="144"/>
      <c r="AQ273" s="144"/>
      <c r="AR273" s="144"/>
    </row>
    <row r="274" spans="1:44" x14ac:dyDescent="0.2">
      <c r="A274" s="39">
        <f>'Industry selection'!C274</f>
        <v>2</v>
      </c>
      <c r="B274" s="143">
        <v>68.2</v>
      </c>
      <c r="C274" s="143" t="s">
        <v>557</v>
      </c>
      <c r="D274" s="2">
        <f>COUNTIF('Ukraine INN'!$B$6:$B$429,'Innovation potential'!$B274)</f>
        <v>0</v>
      </c>
      <c r="E274" s="9" t="str">
        <f>IF($D274&gt;0,SUMIF('Ukraine INN'!$B$6:$B$429,'Innovation potential'!$B274,'Ukraine INN'!D$6:D$429)/$D274,"")</f>
        <v/>
      </c>
      <c r="F274" s="9" t="str">
        <f>IF($D274&gt;0,SUMIF('Ukraine INN'!$B$6:$B$429,'Innovation potential'!$B274,'Ukraine INN'!E$6:E$429)/$D274,"")</f>
        <v/>
      </c>
      <c r="G274" s="9" t="str">
        <f>IF($D274&gt;0,SUMIF('Ukraine INN'!$B$6:$B$429,'Innovation potential'!$B274,'Ukraine INN'!F$6:F$429)/$D274,"")</f>
        <v/>
      </c>
      <c r="H274" s="9" t="str">
        <f>IF($D274&gt;0,SUMIF('Ukraine INN'!$B$6:$B$429,'Innovation potential'!$B274,'Ukraine INN'!G$6:G$429)/$D274,"")</f>
        <v/>
      </c>
      <c r="J274" s="9" t="str">
        <f>IF($D274&gt;0,SUMIF('Ukraine INN'!$B$6:$B$429,'Innovation potential'!$B274,'Ukraine INN'!I$6:I$429)/$D274,"")</f>
        <v/>
      </c>
      <c r="K274" s="9" t="str">
        <f>IF($D274&gt;0,SUMIF('Ukraine INN'!$B$6:$B$429,'Innovation potential'!$B274,'Ukraine INN'!J$6:J$429)/$D274,"")</f>
        <v/>
      </c>
      <c r="L274" s="9" t="str">
        <f>IF($D274&gt;0,SUMIF('Ukraine INN'!$B$6:$B$429,'Innovation potential'!$B274,'Ukraine INN'!K$6:K$429)/$D274,"")</f>
        <v/>
      </c>
      <c r="M274" s="9" t="str">
        <f>IF($D274&gt;0,SUMIF('Ukraine INN'!$B$6:$B$429,'Innovation potential'!$B274,'Ukraine INN'!L$6:L$429)/$D274,"")</f>
        <v/>
      </c>
      <c r="O274" s="2">
        <f>COUNTIF('REGION INN'!$B$6:$B$429,'Innovation potential'!$B274)</f>
        <v>0</v>
      </c>
      <c r="P274" s="9" t="str">
        <f>IF($O274&gt;0,SUMIF('REGION INN'!$B$6:$B$429,'Innovation potential'!$B274,'REGION INN'!D$6:D$429)/$O274,"")</f>
        <v/>
      </c>
      <c r="Q274" s="9" t="str">
        <f>IF($O274&gt;0,SUMIF('REGION INN'!$B$6:$B$429,'Innovation potential'!$B274,'REGION INN'!E$6:E$429)/$O274,"")</f>
        <v/>
      </c>
      <c r="R274" s="9" t="str">
        <f>IF($O274&gt;0,SUMIF('REGION INN'!$B$6:$B$429,'Innovation potential'!$B274,'REGION INN'!F$6:F$429)/$O274,"")</f>
        <v/>
      </c>
      <c r="S274" s="9" t="str">
        <f>IF($O274&gt;0,SUMIF('REGION INN'!$B$6:$B$429,'Innovation potential'!$B274,'REGION INN'!G$6:G$429)/$O274,"")</f>
        <v/>
      </c>
      <c r="U274" s="9" t="str">
        <f>IF($O274&gt;0,SUMIF('REGION INN'!$B$6:$B$429,'Innovation potential'!$B274,'REGION INN'!I$6:I$429)/$O274,"")</f>
        <v/>
      </c>
      <c r="V274" s="9" t="str">
        <f>IF($O274&gt;0,SUMIF('REGION INN'!$B$6:$B$429,'Innovation potential'!$B274,'REGION INN'!J$6:J$429)/$O274,"")</f>
        <v/>
      </c>
      <c r="W274" s="9" t="str">
        <f>IF($O274&gt;0,SUMIF('REGION INN'!$B$6:$B$429,'Innovation potential'!$B274,'REGION INN'!K$6:K$429)/$O274,"")</f>
        <v/>
      </c>
      <c r="X274" s="9" t="str">
        <f>IF($O274&gt;0,SUMIF('REGION INN'!$B$6:$B$429,'Innovation potential'!$B274,'REGION INN'!L$6:L$429)/$O274,"")</f>
        <v/>
      </c>
      <c r="Z274" s="144"/>
      <c r="AA274" s="144"/>
      <c r="AB274" s="144"/>
      <c r="AC274" s="144"/>
      <c r="AE274" s="144"/>
      <c r="AF274" s="144"/>
      <c r="AG274" s="144"/>
      <c r="AH274" s="144"/>
      <c r="AJ274" s="144"/>
      <c r="AK274" s="144"/>
      <c r="AL274" s="144"/>
      <c r="AM274" s="144"/>
      <c r="AO274" s="144"/>
      <c r="AP274" s="144"/>
      <c r="AQ274" s="144"/>
      <c r="AR274" s="144"/>
    </row>
    <row r="275" spans="1:44" x14ac:dyDescent="0.2">
      <c r="A275" s="39">
        <f>'Industry selection'!C275</f>
        <v>2</v>
      </c>
      <c r="B275" s="143">
        <v>68.3</v>
      </c>
      <c r="C275" s="143" t="s">
        <v>559</v>
      </c>
      <c r="D275" s="2">
        <f>COUNTIF('Ukraine INN'!$B$6:$B$429,'Innovation potential'!$B275)</f>
        <v>0</v>
      </c>
      <c r="E275" s="9" t="str">
        <f>IF($D275&gt;0,SUMIF('Ukraine INN'!$B$6:$B$429,'Innovation potential'!$B275,'Ukraine INN'!D$6:D$429)/$D275,"")</f>
        <v/>
      </c>
      <c r="F275" s="9" t="str">
        <f>IF($D275&gt;0,SUMIF('Ukraine INN'!$B$6:$B$429,'Innovation potential'!$B275,'Ukraine INN'!E$6:E$429)/$D275,"")</f>
        <v/>
      </c>
      <c r="G275" s="9" t="str">
        <f>IF($D275&gt;0,SUMIF('Ukraine INN'!$B$6:$B$429,'Innovation potential'!$B275,'Ukraine INN'!F$6:F$429)/$D275,"")</f>
        <v/>
      </c>
      <c r="H275" s="9" t="str">
        <f>IF($D275&gt;0,SUMIF('Ukraine INN'!$B$6:$B$429,'Innovation potential'!$B275,'Ukraine INN'!G$6:G$429)/$D275,"")</f>
        <v/>
      </c>
      <c r="J275" s="9" t="str">
        <f>IF($D275&gt;0,SUMIF('Ukraine INN'!$B$6:$B$429,'Innovation potential'!$B275,'Ukraine INN'!I$6:I$429)/$D275,"")</f>
        <v/>
      </c>
      <c r="K275" s="9" t="str">
        <f>IF($D275&gt;0,SUMIF('Ukraine INN'!$B$6:$B$429,'Innovation potential'!$B275,'Ukraine INN'!J$6:J$429)/$D275,"")</f>
        <v/>
      </c>
      <c r="L275" s="9" t="str">
        <f>IF($D275&gt;0,SUMIF('Ukraine INN'!$B$6:$B$429,'Innovation potential'!$B275,'Ukraine INN'!K$6:K$429)/$D275,"")</f>
        <v/>
      </c>
      <c r="M275" s="9" t="str">
        <f>IF($D275&gt;0,SUMIF('Ukraine INN'!$B$6:$B$429,'Innovation potential'!$B275,'Ukraine INN'!L$6:L$429)/$D275,"")</f>
        <v/>
      </c>
      <c r="O275" s="2">
        <f>COUNTIF('REGION INN'!$B$6:$B$429,'Innovation potential'!$B275)</f>
        <v>0</v>
      </c>
      <c r="P275" s="9" t="str">
        <f>IF($O275&gt;0,SUMIF('REGION INN'!$B$6:$B$429,'Innovation potential'!$B275,'REGION INN'!D$6:D$429)/$O275,"")</f>
        <v/>
      </c>
      <c r="Q275" s="9" t="str">
        <f>IF($O275&gt;0,SUMIF('REGION INN'!$B$6:$B$429,'Innovation potential'!$B275,'REGION INN'!E$6:E$429)/$O275,"")</f>
        <v/>
      </c>
      <c r="R275" s="9" t="str">
        <f>IF($O275&gt;0,SUMIF('REGION INN'!$B$6:$B$429,'Innovation potential'!$B275,'REGION INN'!F$6:F$429)/$O275,"")</f>
        <v/>
      </c>
      <c r="S275" s="9" t="str">
        <f>IF($O275&gt;0,SUMIF('REGION INN'!$B$6:$B$429,'Innovation potential'!$B275,'REGION INN'!G$6:G$429)/$O275,"")</f>
        <v/>
      </c>
      <c r="U275" s="9" t="str">
        <f>IF($O275&gt;0,SUMIF('REGION INN'!$B$6:$B$429,'Innovation potential'!$B275,'REGION INN'!I$6:I$429)/$O275,"")</f>
        <v/>
      </c>
      <c r="V275" s="9" t="str">
        <f>IF($O275&gt;0,SUMIF('REGION INN'!$B$6:$B$429,'Innovation potential'!$B275,'REGION INN'!J$6:J$429)/$O275,"")</f>
        <v/>
      </c>
      <c r="W275" s="9" t="str">
        <f>IF($O275&gt;0,SUMIF('REGION INN'!$B$6:$B$429,'Innovation potential'!$B275,'REGION INN'!K$6:K$429)/$O275,"")</f>
        <v/>
      </c>
      <c r="X275" s="9" t="str">
        <f>IF($O275&gt;0,SUMIF('REGION INN'!$B$6:$B$429,'Innovation potential'!$B275,'REGION INN'!L$6:L$429)/$O275,"")</f>
        <v/>
      </c>
      <c r="Z275" s="144"/>
      <c r="AA275" s="144"/>
      <c r="AB275" s="144"/>
      <c r="AC275" s="144"/>
      <c r="AE275" s="144"/>
      <c r="AF275" s="144"/>
      <c r="AG275" s="144"/>
      <c r="AH275" s="144"/>
      <c r="AJ275" s="144"/>
      <c r="AK275" s="144"/>
      <c r="AL275" s="144"/>
      <c r="AM275" s="144"/>
      <c r="AO275" s="144"/>
      <c r="AP275" s="144"/>
      <c r="AQ275" s="144"/>
      <c r="AR275" s="144"/>
    </row>
    <row r="276" spans="1:44" x14ac:dyDescent="0.2">
      <c r="A276" s="39" t="str">
        <f>'Industry selection'!C276</f>
        <v/>
      </c>
      <c r="B276" s="143" t="s">
        <v>561</v>
      </c>
      <c r="C276" s="143" t="s">
        <v>562</v>
      </c>
      <c r="D276" s="2">
        <f>COUNTIF('Ukraine INN'!$B$6:$B$429,'Innovation potential'!$B276)</f>
        <v>0</v>
      </c>
      <c r="E276" s="9" t="str">
        <f>IF($D276&gt;0,SUMIF('Ukraine INN'!$B$6:$B$429,'Innovation potential'!$B276,'Ukraine INN'!D$6:D$429)/$D276,"")</f>
        <v/>
      </c>
      <c r="F276" s="9" t="str">
        <f>IF($D276&gt;0,SUMIF('Ukraine INN'!$B$6:$B$429,'Innovation potential'!$B276,'Ukraine INN'!E$6:E$429)/$D276,"")</f>
        <v/>
      </c>
      <c r="G276" s="9" t="str">
        <f>IF($D276&gt;0,SUMIF('Ukraine INN'!$B$6:$B$429,'Innovation potential'!$B276,'Ukraine INN'!F$6:F$429)/$D276,"")</f>
        <v/>
      </c>
      <c r="H276" s="9" t="str">
        <f>IF($D276&gt;0,SUMIF('Ukraine INN'!$B$6:$B$429,'Innovation potential'!$B276,'Ukraine INN'!G$6:G$429)/$D276,"")</f>
        <v/>
      </c>
      <c r="J276" s="9" t="str">
        <f>IF($D276&gt;0,SUMIF('Ukraine INN'!$B$6:$B$429,'Innovation potential'!$B276,'Ukraine INN'!I$6:I$429)/$D276,"")</f>
        <v/>
      </c>
      <c r="K276" s="9" t="str">
        <f>IF($D276&gt;0,SUMIF('Ukraine INN'!$B$6:$B$429,'Innovation potential'!$B276,'Ukraine INN'!J$6:J$429)/$D276,"")</f>
        <v/>
      </c>
      <c r="L276" s="9" t="str">
        <f>IF($D276&gt;0,SUMIF('Ukraine INN'!$B$6:$B$429,'Innovation potential'!$B276,'Ukraine INN'!K$6:K$429)/$D276,"")</f>
        <v/>
      </c>
      <c r="M276" s="9" t="str">
        <f>IF($D276&gt;0,SUMIF('Ukraine INN'!$B$6:$B$429,'Innovation potential'!$B276,'Ukraine INN'!L$6:L$429)/$D276,"")</f>
        <v/>
      </c>
      <c r="O276" s="2">
        <f>COUNTIF('REGION INN'!$B$6:$B$429,'Innovation potential'!$B276)</f>
        <v>0</v>
      </c>
      <c r="P276" s="9" t="str">
        <f>IF($O276&gt;0,SUMIF('REGION INN'!$B$6:$B$429,'Innovation potential'!$B276,'REGION INN'!D$6:D$429)/$O276,"")</f>
        <v/>
      </c>
      <c r="Q276" s="9" t="str">
        <f>IF($O276&gt;0,SUMIF('REGION INN'!$B$6:$B$429,'Innovation potential'!$B276,'REGION INN'!E$6:E$429)/$O276,"")</f>
        <v/>
      </c>
      <c r="R276" s="9" t="str">
        <f>IF($O276&gt;0,SUMIF('REGION INN'!$B$6:$B$429,'Innovation potential'!$B276,'REGION INN'!F$6:F$429)/$O276,"")</f>
        <v/>
      </c>
      <c r="S276" s="9" t="str">
        <f>IF($O276&gt;0,SUMIF('REGION INN'!$B$6:$B$429,'Innovation potential'!$B276,'REGION INN'!G$6:G$429)/$O276,"")</f>
        <v/>
      </c>
      <c r="U276" s="9" t="str">
        <f>IF($O276&gt;0,SUMIF('REGION INN'!$B$6:$B$429,'Innovation potential'!$B276,'REGION INN'!I$6:I$429)/$O276,"")</f>
        <v/>
      </c>
      <c r="V276" s="9" t="str">
        <f>IF($O276&gt;0,SUMIF('REGION INN'!$B$6:$B$429,'Innovation potential'!$B276,'REGION INN'!J$6:J$429)/$O276,"")</f>
        <v/>
      </c>
      <c r="W276" s="9" t="str">
        <f>IF($O276&gt;0,SUMIF('REGION INN'!$B$6:$B$429,'Innovation potential'!$B276,'REGION INN'!K$6:K$429)/$O276,"")</f>
        <v/>
      </c>
      <c r="X276" s="9" t="str">
        <f>IF($O276&gt;0,SUMIF('REGION INN'!$B$6:$B$429,'Innovation potential'!$B276,'REGION INN'!L$6:L$429)/$O276,"")</f>
        <v/>
      </c>
      <c r="Z276" s="144"/>
      <c r="AA276" s="144"/>
      <c r="AB276" s="144"/>
      <c r="AC276" s="144"/>
      <c r="AE276" s="144"/>
      <c r="AF276" s="144"/>
      <c r="AG276" s="144"/>
      <c r="AH276" s="144"/>
      <c r="AJ276" s="144"/>
      <c r="AK276" s="144"/>
      <c r="AL276" s="144"/>
      <c r="AM276" s="144"/>
      <c r="AO276" s="144"/>
      <c r="AP276" s="144"/>
      <c r="AQ276" s="144"/>
      <c r="AR276" s="144"/>
    </row>
    <row r="277" spans="1:44" x14ac:dyDescent="0.2">
      <c r="A277" s="39" t="str">
        <f>'Industry selection'!C277</f>
        <v/>
      </c>
      <c r="B277" s="143">
        <v>69</v>
      </c>
      <c r="C277" s="143" t="s">
        <v>564</v>
      </c>
      <c r="D277" s="2">
        <f>COUNTIF('Ukraine INN'!$B$6:$B$429,'Innovation potential'!$B277)</f>
        <v>0</v>
      </c>
      <c r="E277" s="9" t="str">
        <f>IF($D277&gt;0,SUMIF('Ukraine INN'!$B$6:$B$429,'Innovation potential'!$B277,'Ukraine INN'!D$6:D$429)/$D277,"")</f>
        <v/>
      </c>
      <c r="F277" s="9" t="str">
        <f>IF($D277&gt;0,SUMIF('Ukraine INN'!$B$6:$B$429,'Innovation potential'!$B277,'Ukraine INN'!E$6:E$429)/$D277,"")</f>
        <v/>
      </c>
      <c r="G277" s="9" t="str">
        <f>IF($D277&gt;0,SUMIF('Ukraine INN'!$B$6:$B$429,'Innovation potential'!$B277,'Ukraine INN'!F$6:F$429)/$D277,"")</f>
        <v/>
      </c>
      <c r="H277" s="9" t="str">
        <f>IF($D277&gt;0,SUMIF('Ukraine INN'!$B$6:$B$429,'Innovation potential'!$B277,'Ukraine INN'!G$6:G$429)/$D277,"")</f>
        <v/>
      </c>
      <c r="J277" s="9" t="str">
        <f>IF($D277&gt;0,SUMIF('Ukraine INN'!$B$6:$B$429,'Innovation potential'!$B277,'Ukraine INN'!I$6:I$429)/$D277,"")</f>
        <v/>
      </c>
      <c r="K277" s="9" t="str">
        <f>IF($D277&gt;0,SUMIF('Ukraine INN'!$B$6:$B$429,'Innovation potential'!$B277,'Ukraine INN'!J$6:J$429)/$D277,"")</f>
        <v/>
      </c>
      <c r="L277" s="9" t="str">
        <f>IF($D277&gt;0,SUMIF('Ukraine INN'!$B$6:$B$429,'Innovation potential'!$B277,'Ukraine INN'!K$6:K$429)/$D277,"")</f>
        <v/>
      </c>
      <c r="M277" s="9" t="str">
        <f>IF($D277&gt;0,SUMIF('Ukraine INN'!$B$6:$B$429,'Innovation potential'!$B277,'Ukraine INN'!L$6:L$429)/$D277,"")</f>
        <v/>
      </c>
      <c r="O277" s="2">
        <f>COUNTIF('REGION INN'!$B$6:$B$429,'Innovation potential'!$B277)</f>
        <v>0</v>
      </c>
      <c r="P277" s="9" t="str">
        <f>IF($O277&gt;0,SUMIF('REGION INN'!$B$6:$B$429,'Innovation potential'!$B277,'REGION INN'!D$6:D$429)/$O277,"")</f>
        <v/>
      </c>
      <c r="Q277" s="9" t="str">
        <f>IF($O277&gt;0,SUMIF('REGION INN'!$B$6:$B$429,'Innovation potential'!$B277,'REGION INN'!E$6:E$429)/$O277,"")</f>
        <v/>
      </c>
      <c r="R277" s="9" t="str">
        <f>IF($O277&gt;0,SUMIF('REGION INN'!$B$6:$B$429,'Innovation potential'!$B277,'REGION INN'!F$6:F$429)/$O277,"")</f>
        <v/>
      </c>
      <c r="S277" s="9" t="str">
        <f>IF($O277&gt;0,SUMIF('REGION INN'!$B$6:$B$429,'Innovation potential'!$B277,'REGION INN'!G$6:G$429)/$O277,"")</f>
        <v/>
      </c>
      <c r="U277" s="9" t="str">
        <f>IF($O277&gt;0,SUMIF('REGION INN'!$B$6:$B$429,'Innovation potential'!$B277,'REGION INN'!I$6:I$429)/$O277,"")</f>
        <v/>
      </c>
      <c r="V277" s="9" t="str">
        <f>IF($O277&gt;0,SUMIF('REGION INN'!$B$6:$B$429,'Innovation potential'!$B277,'REGION INN'!J$6:J$429)/$O277,"")</f>
        <v/>
      </c>
      <c r="W277" s="9" t="str">
        <f>IF($O277&gt;0,SUMIF('REGION INN'!$B$6:$B$429,'Innovation potential'!$B277,'REGION INN'!K$6:K$429)/$O277,"")</f>
        <v/>
      </c>
      <c r="X277" s="9" t="str">
        <f>IF($O277&gt;0,SUMIF('REGION INN'!$B$6:$B$429,'Innovation potential'!$B277,'REGION INN'!L$6:L$429)/$O277,"")</f>
        <v/>
      </c>
      <c r="Z277" s="144"/>
      <c r="AA277" s="144"/>
      <c r="AB277" s="144"/>
      <c r="AC277" s="144"/>
      <c r="AE277" s="144"/>
      <c r="AF277" s="144"/>
      <c r="AG277" s="144"/>
      <c r="AH277" s="144"/>
      <c r="AJ277" s="144"/>
      <c r="AK277" s="144"/>
      <c r="AL277" s="144"/>
      <c r="AM277" s="144"/>
      <c r="AO277" s="144"/>
      <c r="AP277" s="144"/>
      <c r="AQ277" s="144"/>
      <c r="AR277" s="144"/>
    </row>
    <row r="278" spans="1:44" x14ac:dyDescent="0.2">
      <c r="A278" s="39">
        <f>'Industry selection'!C278</f>
        <v>2</v>
      </c>
      <c r="B278" s="143">
        <v>69.099999999999994</v>
      </c>
      <c r="C278" s="143" t="s">
        <v>566</v>
      </c>
      <c r="D278" s="2">
        <f>COUNTIF('Ukraine INN'!$B$6:$B$429,'Innovation potential'!$B278)</f>
        <v>0</v>
      </c>
      <c r="E278" s="9" t="str">
        <f>IF($D278&gt;0,SUMIF('Ukraine INN'!$B$6:$B$429,'Innovation potential'!$B278,'Ukraine INN'!D$6:D$429)/$D278,"")</f>
        <v/>
      </c>
      <c r="F278" s="9" t="str">
        <f>IF($D278&gt;0,SUMIF('Ukraine INN'!$B$6:$B$429,'Innovation potential'!$B278,'Ukraine INN'!E$6:E$429)/$D278,"")</f>
        <v/>
      </c>
      <c r="G278" s="9" t="str">
        <f>IF($D278&gt;0,SUMIF('Ukraine INN'!$B$6:$B$429,'Innovation potential'!$B278,'Ukraine INN'!F$6:F$429)/$D278,"")</f>
        <v/>
      </c>
      <c r="H278" s="9" t="str">
        <f>IF($D278&gt;0,SUMIF('Ukraine INN'!$B$6:$B$429,'Innovation potential'!$B278,'Ukraine INN'!G$6:G$429)/$D278,"")</f>
        <v/>
      </c>
      <c r="J278" s="9" t="str">
        <f>IF($D278&gt;0,SUMIF('Ukraine INN'!$B$6:$B$429,'Innovation potential'!$B278,'Ukraine INN'!I$6:I$429)/$D278,"")</f>
        <v/>
      </c>
      <c r="K278" s="9" t="str">
        <f>IF($D278&gt;0,SUMIF('Ukraine INN'!$B$6:$B$429,'Innovation potential'!$B278,'Ukraine INN'!J$6:J$429)/$D278,"")</f>
        <v/>
      </c>
      <c r="L278" s="9" t="str">
        <f>IF($D278&gt;0,SUMIF('Ukraine INN'!$B$6:$B$429,'Innovation potential'!$B278,'Ukraine INN'!K$6:K$429)/$D278,"")</f>
        <v/>
      </c>
      <c r="M278" s="9" t="str">
        <f>IF($D278&gt;0,SUMIF('Ukraine INN'!$B$6:$B$429,'Innovation potential'!$B278,'Ukraine INN'!L$6:L$429)/$D278,"")</f>
        <v/>
      </c>
      <c r="O278" s="2">
        <f>COUNTIF('REGION INN'!$B$6:$B$429,'Innovation potential'!$B278)</f>
        <v>0</v>
      </c>
      <c r="P278" s="9" t="str">
        <f>IF($O278&gt;0,SUMIF('REGION INN'!$B$6:$B$429,'Innovation potential'!$B278,'REGION INN'!D$6:D$429)/$O278,"")</f>
        <v/>
      </c>
      <c r="Q278" s="9" t="str">
        <f>IF($O278&gt;0,SUMIF('REGION INN'!$B$6:$B$429,'Innovation potential'!$B278,'REGION INN'!E$6:E$429)/$O278,"")</f>
        <v/>
      </c>
      <c r="R278" s="9" t="str">
        <f>IF($O278&gt;0,SUMIF('REGION INN'!$B$6:$B$429,'Innovation potential'!$B278,'REGION INN'!F$6:F$429)/$O278,"")</f>
        <v/>
      </c>
      <c r="S278" s="9" t="str">
        <f>IF($O278&gt;0,SUMIF('REGION INN'!$B$6:$B$429,'Innovation potential'!$B278,'REGION INN'!G$6:G$429)/$O278,"")</f>
        <v/>
      </c>
      <c r="U278" s="9" t="str">
        <f>IF($O278&gt;0,SUMIF('REGION INN'!$B$6:$B$429,'Innovation potential'!$B278,'REGION INN'!I$6:I$429)/$O278,"")</f>
        <v/>
      </c>
      <c r="V278" s="9" t="str">
        <f>IF($O278&gt;0,SUMIF('REGION INN'!$B$6:$B$429,'Innovation potential'!$B278,'REGION INN'!J$6:J$429)/$O278,"")</f>
        <v/>
      </c>
      <c r="W278" s="9" t="str">
        <f>IF($O278&gt;0,SUMIF('REGION INN'!$B$6:$B$429,'Innovation potential'!$B278,'REGION INN'!K$6:K$429)/$O278,"")</f>
        <v/>
      </c>
      <c r="X278" s="9" t="str">
        <f>IF($O278&gt;0,SUMIF('REGION INN'!$B$6:$B$429,'Innovation potential'!$B278,'REGION INN'!L$6:L$429)/$O278,"")</f>
        <v/>
      </c>
      <c r="Z278" s="144"/>
      <c r="AA278" s="144"/>
      <c r="AB278" s="144"/>
      <c r="AC278" s="144"/>
      <c r="AE278" s="144"/>
      <c r="AF278" s="144"/>
      <c r="AG278" s="144"/>
      <c r="AH278" s="144"/>
      <c r="AJ278" s="144"/>
      <c r="AK278" s="144"/>
      <c r="AL278" s="144"/>
      <c r="AM278" s="144"/>
      <c r="AO278" s="144"/>
      <c r="AP278" s="144"/>
      <c r="AQ278" s="144"/>
      <c r="AR278" s="144"/>
    </row>
    <row r="279" spans="1:44" x14ac:dyDescent="0.2">
      <c r="A279" s="39">
        <f>'Industry selection'!C279</f>
        <v>2</v>
      </c>
      <c r="B279" s="143">
        <v>69.2</v>
      </c>
      <c r="C279" s="143" t="s">
        <v>568</v>
      </c>
      <c r="D279" s="2">
        <f>COUNTIF('Ukraine INN'!$B$6:$B$429,'Innovation potential'!$B279)</f>
        <v>0</v>
      </c>
      <c r="E279" s="9" t="str">
        <f>IF($D279&gt;0,SUMIF('Ukraine INN'!$B$6:$B$429,'Innovation potential'!$B279,'Ukraine INN'!D$6:D$429)/$D279,"")</f>
        <v/>
      </c>
      <c r="F279" s="9" t="str">
        <f>IF($D279&gt;0,SUMIF('Ukraine INN'!$B$6:$B$429,'Innovation potential'!$B279,'Ukraine INN'!E$6:E$429)/$D279,"")</f>
        <v/>
      </c>
      <c r="G279" s="9" t="str">
        <f>IF($D279&gt;0,SUMIF('Ukraine INN'!$B$6:$B$429,'Innovation potential'!$B279,'Ukraine INN'!F$6:F$429)/$D279,"")</f>
        <v/>
      </c>
      <c r="H279" s="9" t="str">
        <f>IF($D279&gt;0,SUMIF('Ukraine INN'!$B$6:$B$429,'Innovation potential'!$B279,'Ukraine INN'!G$6:G$429)/$D279,"")</f>
        <v/>
      </c>
      <c r="J279" s="9" t="str">
        <f>IF($D279&gt;0,SUMIF('Ukraine INN'!$B$6:$B$429,'Innovation potential'!$B279,'Ukraine INN'!I$6:I$429)/$D279,"")</f>
        <v/>
      </c>
      <c r="K279" s="9" t="str">
        <f>IF($D279&gt;0,SUMIF('Ukraine INN'!$B$6:$B$429,'Innovation potential'!$B279,'Ukraine INN'!J$6:J$429)/$D279,"")</f>
        <v/>
      </c>
      <c r="L279" s="9" t="str">
        <f>IF($D279&gt;0,SUMIF('Ukraine INN'!$B$6:$B$429,'Innovation potential'!$B279,'Ukraine INN'!K$6:K$429)/$D279,"")</f>
        <v/>
      </c>
      <c r="M279" s="9" t="str">
        <f>IF($D279&gt;0,SUMIF('Ukraine INN'!$B$6:$B$429,'Innovation potential'!$B279,'Ukraine INN'!L$6:L$429)/$D279,"")</f>
        <v/>
      </c>
      <c r="O279" s="2">
        <f>COUNTIF('REGION INN'!$B$6:$B$429,'Innovation potential'!$B279)</f>
        <v>0</v>
      </c>
      <c r="P279" s="9" t="str">
        <f>IF($O279&gt;0,SUMIF('REGION INN'!$B$6:$B$429,'Innovation potential'!$B279,'REGION INN'!D$6:D$429)/$O279,"")</f>
        <v/>
      </c>
      <c r="Q279" s="9" t="str">
        <f>IF($O279&gt;0,SUMIF('REGION INN'!$B$6:$B$429,'Innovation potential'!$B279,'REGION INN'!E$6:E$429)/$O279,"")</f>
        <v/>
      </c>
      <c r="R279" s="9" t="str">
        <f>IF($O279&gt;0,SUMIF('REGION INN'!$B$6:$B$429,'Innovation potential'!$B279,'REGION INN'!F$6:F$429)/$O279,"")</f>
        <v/>
      </c>
      <c r="S279" s="9" t="str">
        <f>IF($O279&gt;0,SUMIF('REGION INN'!$B$6:$B$429,'Innovation potential'!$B279,'REGION INN'!G$6:G$429)/$O279,"")</f>
        <v/>
      </c>
      <c r="U279" s="9" t="str">
        <f>IF($O279&gt;0,SUMIF('REGION INN'!$B$6:$B$429,'Innovation potential'!$B279,'REGION INN'!I$6:I$429)/$O279,"")</f>
        <v/>
      </c>
      <c r="V279" s="9" t="str">
        <f>IF($O279&gt;0,SUMIF('REGION INN'!$B$6:$B$429,'Innovation potential'!$B279,'REGION INN'!J$6:J$429)/$O279,"")</f>
        <v/>
      </c>
      <c r="W279" s="9" t="str">
        <f>IF($O279&gt;0,SUMIF('REGION INN'!$B$6:$B$429,'Innovation potential'!$B279,'REGION INN'!K$6:K$429)/$O279,"")</f>
        <v/>
      </c>
      <c r="X279" s="9" t="str">
        <f>IF($O279&gt;0,SUMIF('REGION INN'!$B$6:$B$429,'Innovation potential'!$B279,'REGION INN'!L$6:L$429)/$O279,"")</f>
        <v/>
      </c>
      <c r="Z279" s="144"/>
      <c r="AA279" s="144"/>
      <c r="AB279" s="144"/>
      <c r="AC279" s="144"/>
      <c r="AE279" s="144"/>
      <c r="AF279" s="144"/>
      <c r="AG279" s="144"/>
      <c r="AH279" s="144"/>
      <c r="AJ279" s="144"/>
      <c r="AK279" s="144"/>
      <c r="AL279" s="144"/>
      <c r="AM279" s="144"/>
      <c r="AO279" s="144"/>
      <c r="AP279" s="144"/>
      <c r="AQ279" s="144"/>
      <c r="AR279" s="144"/>
    </row>
    <row r="280" spans="1:44" x14ac:dyDescent="0.2">
      <c r="A280" s="39">
        <f>'Industry selection'!C280</f>
        <v>2</v>
      </c>
      <c r="B280" s="143">
        <v>70</v>
      </c>
      <c r="C280" s="143" t="s">
        <v>570</v>
      </c>
      <c r="D280" s="2">
        <f>COUNTIF('Ukraine INN'!$B$6:$B$429,'Innovation potential'!$B280)</f>
        <v>0</v>
      </c>
      <c r="E280" s="9" t="str">
        <f>IF($D280&gt;0,SUMIF('Ukraine INN'!$B$6:$B$429,'Innovation potential'!$B280,'Ukraine INN'!D$6:D$429)/$D280,"")</f>
        <v/>
      </c>
      <c r="F280" s="9" t="str">
        <f>IF($D280&gt;0,SUMIF('Ukraine INN'!$B$6:$B$429,'Innovation potential'!$B280,'Ukraine INN'!E$6:E$429)/$D280,"")</f>
        <v/>
      </c>
      <c r="G280" s="9" t="str">
        <f>IF($D280&gt;0,SUMIF('Ukraine INN'!$B$6:$B$429,'Innovation potential'!$B280,'Ukraine INN'!F$6:F$429)/$D280,"")</f>
        <v/>
      </c>
      <c r="H280" s="9" t="str">
        <f>IF($D280&gt;0,SUMIF('Ukraine INN'!$B$6:$B$429,'Innovation potential'!$B280,'Ukraine INN'!G$6:G$429)/$D280,"")</f>
        <v/>
      </c>
      <c r="J280" s="9" t="str">
        <f>IF($D280&gt;0,SUMIF('Ukraine INN'!$B$6:$B$429,'Innovation potential'!$B280,'Ukraine INN'!I$6:I$429)/$D280,"")</f>
        <v/>
      </c>
      <c r="K280" s="9" t="str">
        <f>IF($D280&gt;0,SUMIF('Ukraine INN'!$B$6:$B$429,'Innovation potential'!$B280,'Ukraine INN'!J$6:J$429)/$D280,"")</f>
        <v/>
      </c>
      <c r="L280" s="9" t="str">
        <f>IF($D280&gt;0,SUMIF('Ukraine INN'!$B$6:$B$429,'Innovation potential'!$B280,'Ukraine INN'!K$6:K$429)/$D280,"")</f>
        <v/>
      </c>
      <c r="M280" s="9" t="str">
        <f>IF($D280&gt;0,SUMIF('Ukraine INN'!$B$6:$B$429,'Innovation potential'!$B280,'Ukraine INN'!L$6:L$429)/$D280,"")</f>
        <v/>
      </c>
      <c r="O280" s="2">
        <f>COUNTIF('REGION INN'!$B$6:$B$429,'Innovation potential'!$B280)</f>
        <v>0</v>
      </c>
      <c r="P280" s="9" t="str">
        <f>IF($O280&gt;0,SUMIF('REGION INN'!$B$6:$B$429,'Innovation potential'!$B280,'REGION INN'!D$6:D$429)/$O280,"")</f>
        <v/>
      </c>
      <c r="Q280" s="9" t="str">
        <f>IF($O280&gt;0,SUMIF('REGION INN'!$B$6:$B$429,'Innovation potential'!$B280,'REGION INN'!E$6:E$429)/$O280,"")</f>
        <v/>
      </c>
      <c r="R280" s="9" t="str">
        <f>IF($O280&gt;0,SUMIF('REGION INN'!$B$6:$B$429,'Innovation potential'!$B280,'REGION INN'!F$6:F$429)/$O280,"")</f>
        <v/>
      </c>
      <c r="S280" s="9" t="str">
        <f>IF($O280&gt;0,SUMIF('REGION INN'!$B$6:$B$429,'Innovation potential'!$B280,'REGION INN'!G$6:G$429)/$O280,"")</f>
        <v/>
      </c>
      <c r="U280" s="9" t="str">
        <f>IF($O280&gt;0,SUMIF('REGION INN'!$B$6:$B$429,'Innovation potential'!$B280,'REGION INN'!I$6:I$429)/$O280,"")</f>
        <v/>
      </c>
      <c r="V280" s="9" t="str">
        <f>IF($O280&gt;0,SUMIF('REGION INN'!$B$6:$B$429,'Innovation potential'!$B280,'REGION INN'!J$6:J$429)/$O280,"")</f>
        <v/>
      </c>
      <c r="W280" s="9" t="str">
        <f>IF($O280&gt;0,SUMIF('REGION INN'!$B$6:$B$429,'Innovation potential'!$B280,'REGION INN'!K$6:K$429)/$O280,"")</f>
        <v/>
      </c>
      <c r="X280" s="9" t="str">
        <f>IF($O280&gt;0,SUMIF('REGION INN'!$B$6:$B$429,'Innovation potential'!$B280,'REGION INN'!L$6:L$429)/$O280,"")</f>
        <v/>
      </c>
      <c r="Z280" s="144"/>
      <c r="AA280" s="144"/>
      <c r="AB280" s="144"/>
      <c r="AC280" s="144"/>
      <c r="AE280" s="144"/>
      <c r="AF280" s="144"/>
      <c r="AG280" s="144"/>
      <c r="AH280" s="144"/>
      <c r="AJ280" s="144"/>
      <c r="AK280" s="144"/>
      <c r="AL280" s="144"/>
      <c r="AM280" s="144"/>
      <c r="AO280" s="144"/>
      <c r="AP280" s="144"/>
      <c r="AQ280" s="144"/>
      <c r="AR280" s="144"/>
    </row>
    <row r="281" spans="1:44" x14ac:dyDescent="0.2">
      <c r="A281" s="39">
        <f>'Industry selection'!C281</f>
        <v>1</v>
      </c>
      <c r="B281" s="143">
        <v>70.099999999999994</v>
      </c>
      <c r="C281" s="143" t="s">
        <v>572</v>
      </c>
      <c r="D281" s="2">
        <f>COUNTIF('Ukraine INN'!$B$6:$B$429,'Innovation potential'!$B281)</f>
        <v>0</v>
      </c>
      <c r="E281" s="9" t="str">
        <f>IF($D281&gt;0,SUMIF('Ukraine INN'!$B$6:$B$429,'Innovation potential'!$B281,'Ukraine INN'!D$6:D$429)/$D281,"")</f>
        <v/>
      </c>
      <c r="F281" s="9" t="str">
        <f>IF($D281&gt;0,SUMIF('Ukraine INN'!$B$6:$B$429,'Innovation potential'!$B281,'Ukraine INN'!E$6:E$429)/$D281,"")</f>
        <v/>
      </c>
      <c r="G281" s="9" t="str">
        <f>IF($D281&gt;0,SUMIF('Ukraine INN'!$B$6:$B$429,'Innovation potential'!$B281,'Ukraine INN'!F$6:F$429)/$D281,"")</f>
        <v/>
      </c>
      <c r="H281" s="9" t="str">
        <f>IF($D281&gt;0,SUMIF('Ukraine INN'!$B$6:$B$429,'Innovation potential'!$B281,'Ukraine INN'!G$6:G$429)/$D281,"")</f>
        <v/>
      </c>
      <c r="J281" s="9" t="str">
        <f>IF($D281&gt;0,SUMIF('Ukraine INN'!$B$6:$B$429,'Innovation potential'!$B281,'Ukraine INN'!I$6:I$429)/$D281,"")</f>
        <v/>
      </c>
      <c r="K281" s="9" t="str">
        <f>IF($D281&gt;0,SUMIF('Ukraine INN'!$B$6:$B$429,'Innovation potential'!$B281,'Ukraine INN'!J$6:J$429)/$D281,"")</f>
        <v/>
      </c>
      <c r="L281" s="9" t="str">
        <f>IF($D281&gt;0,SUMIF('Ukraine INN'!$B$6:$B$429,'Innovation potential'!$B281,'Ukraine INN'!K$6:K$429)/$D281,"")</f>
        <v/>
      </c>
      <c r="M281" s="9" t="str">
        <f>IF($D281&gt;0,SUMIF('Ukraine INN'!$B$6:$B$429,'Innovation potential'!$B281,'Ukraine INN'!L$6:L$429)/$D281,"")</f>
        <v/>
      </c>
      <c r="O281" s="2">
        <f>COUNTIF('REGION INN'!$B$6:$B$429,'Innovation potential'!$B281)</f>
        <v>0</v>
      </c>
      <c r="P281" s="9" t="str">
        <f>IF($O281&gt;0,SUMIF('REGION INN'!$B$6:$B$429,'Innovation potential'!$B281,'REGION INN'!D$6:D$429)/$O281,"")</f>
        <v/>
      </c>
      <c r="Q281" s="9" t="str">
        <f>IF($O281&gt;0,SUMIF('REGION INN'!$B$6:$B$429,'Innovation potential'!$B281,'REGION INN'!E$6:E$429)/$O281,"")</f>
        <v/>
      </c>
      <c r="R281" s="9" t="str">
        <f>IF($O281&gt;0,SUMIF('REGION INN'!$B$6:$B$429,'Innovation potential'!$B281,'REGION INN'!F$6:F$429)/$O281,"")</f>
        <v/>
      </c>
      <c r="S281" s="9" t="str">
        <f>IF($O281&gt;0,SUMIF('REGION INN'!$B$6:$B$429,'Innovation potential'!$B281,'REGION INN'!G$6:G$429)/$O281,"")</f>
        <v/>
      </c>
      <c r="U281" s="9" t="str">
        <f>IF($O281&gt;0,SUMIF('REGION INN'!$B$6:$B$429,'Innovation potential'!$B281,'REGION INN'!I$6:I$429)/$O281,"")</f>
        <v/>
      </c>
      <c r="V281" s="9" t="str">
        <f>IF($O281&gt;0,SUMIF('REGION INN'!$B$6:$B$429,'Innovation potential'!$B281,'REGION INN'!J$6:J$429)/$O281,"")</f>
        <v/>
      </c>
      <c r="W281" s="9" t="str">
        <f>IF($O281&gt;0,SUMIF('REGION INN'!$B$6:$B$429,'Innovation potential'!$B281,'REGION INN'!K$6:K$429)/$O281,"")</f>
        <v/>
      </c>
      <c r="X281" s="9" t="str">
        <f>IF($O281&gt;0,SUMIF('REGION INN'!$B$6:$B$429,'Innovation potential'!$B281,'REGION INN'!L$6:L$429)/$O281,"")</f>
        <v/>
      </c>
      <c r="Z281" s="144"/>
      <c r="AA281" s="144"/>
      <c r="AB281" s="144"/>
      <c r="AC281" s="144"/>
      <c r="AE281" s="144"/>
      <c r="AF281" s="144"/>
      <c r="AG281" s="144"/>
      <c r="AH281" s="144"/>
      <c r="AJ281" s="144"/>
      <c r="AK281" s="144"/>
      <c r="AL281" s="144"/>
      <c r="AM281" s="144"/>
      <c r="AO281" s="144"/>
      <c r="AP281" s="144"/>
      <c r="AQ281" s="144"/>
      <c r="AR281" s="144"/>
    </row>
    <row r="282" spans="1:44" x14ac:dyDescent="0.2">
      <c r="A282" s="39">
        <f>'Industry selection'!C282</f>
        <v>1</v>
      </c>
      <c r="B282" s="143">
        <v>70.2</v>
      </c>
      <c r="C282" s="143" t="s">
        <v>574</v>
      </c>
      <c r="D282" s="2">
        <f>COUNTIF('Ukraine INN'!$B$6:$B$429,'Innovation potential'!$B282)</f>
        <v>0</v>
      </c>
      <c r="E282" s="9" t="str">
        <f>IF($D282&gt;0,SUMIF('Ukraine INN'!$B$6:$B$429,'Innovation potential'!$B282,'Ukraine INN'!D$6:D$429)/$D282,"")</f>
        <v/>
      </c>
      <c r="F282" s="9" t="str">
        <f>IF($D282&gt;0,SUMIF('Ukraine INN'!$B$6:$B$429,'Innovation potential'!$B282,'Ukraine INN'!E$6:E$429)/$D282,"")</f>
        <v/>
      </c>
      <c r="G282" s="9" t="str">
        <f>IF($D282&gt;0,SUMIF('Ukraine INN'!$B$6:$B$429,'Innovation potential'!$B282,'Ukraine INN'!F$6:F$429)/$D282,"")</f>
        <v/>
      </c>
      <c r="H282" s="9" t="str">
        <f>IF($D282&gt;0,SUMIF('Ukraine INN'!$B$6:$B$429,'Innovation potential'!$B282,'Ukraine INN'!G$6:G$429)/$D282,"")</f>
        <v/>
      </c>
      <c r="J282" s="9" t="str">
        <f>IF($D282&gt;0,SUMIF('Ukraine INN'!$B$6:$B$429,'Innovation potential'!$B282,'Ukraine INN'!I$6:I$429)/$D282,"")</f>
        <v/>
      </c>
      <c r="K282" s="9" t="str">
        <f>IF($D282&gt;0,SUMIF('Ukraine INN'!$B$6:$B$429,'Innovation potential'!$B282,'Ukraine INN'!J$6:J$429)/$D282,"")</f>
        <v/>
      </c>
      <c r="L282" s="9" t="str">
        <f>IF($D282&gt;0,SUMIF('Ukraine INN'!$B$6:$B$429,'Innovation potential'!$B282,'Ukraine INN'!K$6:K$429)/$D282,"")</f>
        <v/>
      </c>
      <c r="M282" s="9" t="str">
        <f>IF($D282&gt;0,SUMIF('Ukraine INN'!$B$6:$B$429,'Innovation potential'!$B282,'Ukraine INN'!L$6:L$429)/$D282,"")</f>
        <v/>
      </c>
      <c r="O282" s="2">
        <f>COUNTIF('REGION INN'!$B$6:$B$429,'Innovation potential'!$B282)</f>
        <v>0</v>
      </c>
      <c r="P282" s="9" t="str">
        <f>IF($O282&gt;0,SUMIF('REGION INN'!$B$6:$B$429,'Innovation potential'!$B282,'REGION INN'!D$6:D$429)/$O282,"")</f>
        <v/>
      </c>
      <c r="Q282" s="9" t="str">
        <f>IF($O282&gt;0,SUMIF('REGION INN'!$B$6:$B$429,'Innovation potential'!$B282,'REGION INN'!E$6:E$429)/$O282,"")</f>
        <v/>
      </c>
      <c r="R282" s="9" t="str">
        <f>IF($O282&gt;0,SUMIF('REGION INN'!$B$6:$B$429,'Innovation potential'!$B282,'REGION INN'!F$6:F$429)/$O282,"")</f>
        <v/>
      </c>
      <c r="S282" s="9" t="str">
        <f>IF($O282&gt;0,SUMIF('REGION INN'!$B$6:$B$429,'Innovation potential'!$B282,'REGION INN'!G$6:G$429)/$O282,"")</f>
        <v/>
      </c>
      <c r="U282" s="9" t="str">
        <f>IF($O282&gt;0,SUMIF('REGION INN'!$B$6:$B$429,'Innovation potential'!$B282,'REGION INN'!I$6:I$429)/$O282,"")</f>
        <v/>
      </c>
      <c r="V282" s="9" t="str">
        <f>IF($O282&gt;0,SUMIF('REGION INN'!$B$6:$B$429,'Innovation potential'!$B282,'REGION INN'!J$6:J$429)/$O282,"")</f>
        <v/>
      </c>
      <c r="W282" s="9" t="str">
        <f>IF($O282&gt;0,SUMIF('REGION INN'!$B$6:$B$429,'Innovation potential'!$B282,'REGION INN'!K$6:K$429)/$O282,"")</f>
        <v/>
      </c>
      <c r="X282" s="9" t="str">
        <f>IF($O282&gt;0,SUMIF('REGION INN'!$B$6:$B$429,'Innovation potential'!$B282,'REGION INN'!L$6:L$429)/$O282,"")</f>
        <v/>
      </c>
      <c r="Z282" s="144"/>
      <c r="AA282" s="144"/>
      <c r="AB282" s="144"/>
      <c r="AC282" s="144"/>
      <c r="AE282" s="144"/>
      <c r="AF282" s="144"/>
      <c r="AG282" s="144"/>
      <c r="AH282" s="144"/>
      <c r="AJ282" s="144"/>
      <c r="AK282" s="144"/>
      <c r="AL282" s="144"/>
      <c r="AM282" s="144"/>
      <c r="AO282" s="144"/>
      <c r="AP282" s="144"/>
      <c r="AQ282" s="144"/>
      <c r="AR282" s="144"/>
    </row>
    <row r="283" spans="1:44" x14ac:dyDescent="0.2">
      <c r="A283" s="39" t="str">
        <f>'Industry selection'!C283</f>
        <v/>
      </c>
      <c r="B283" s="143">
        <v>71</v>
      </c>
      <c r="C283" s="143" t="s">
        <v>576</v>
      </c>
      <c r="D283" s="2">
        <f>COUNTIF('Ukraine INN'!$B$6:$B$429,'Innovation potential'!$B283)</f>
        <v>0</v>
      </c>
      <c r="E283" s="9" t="str">
        <f>IF($D283&gt;0,SUMIF('Ukraine INN'!$B$6:$B$429,'Innovation potential'!$B283,'Ukraine INN'!D$6:D$429)/$D283,"")</f>
        <v/>
      </c>
      <c r="F283" s="9" t="str">
        <f>IF($D283&gt;0,SUMIF('Ukraine INN'!$B$6:$B$429,'Innovation potential'!$B283,'Ukraine INN'!E$6:E$429)/$D283,"")</f>
        <v/>
      </c>
      <c r="G283" s="9" t="str">
        <f>IF($D283&gt;0,SUMIF('Ukraine INN'!$B$6:$B$429,'Innovation potential'!$B283,'Ukraine INN'!F$6:F$429)/$D283,"")</f>
        <v/>
      </c>
      <c r="H283" s="9" t="str">
        <f>IF($D283&gt;0,SUMIF('Ukraine INN'!$B$6:$B$429,'Innovation potential'!$B283,'Ukraine INN'!G$6:G$429)/$D283,"")</f>
        <v/>
      </c>
      <c r="J283" s="9" t="str">
        <f>IF($D283&gt;0,SUMIF('Ukraine INN'!$B$6:$B$429,'Innovation potential'!$B283,'Ukraine INN'!I$6:I$429)/$D283,"")</f>
        <v/>
      </c>
      <c r="K283" s="9" t="str">
        <f>IF($D283&gt;0,SUMIF('Ukraine INN'!$B$6:$B$429,'Innovation potential'!$B283,'Ukraine INN'!J$6:J$429)/$D283,"")</f>
        <v/>
      </c>
      <c r="L283" s="9" t="str">
        <f>IF($D283&gt;0,SUMIF('Ukraine INN'!$B$6:$B$429,'Innovation potential'!$B283,'Ukraine INN'!K$6:K$429)/$D283,"")</f>
        <v/>
      </c>
      <c r="M283" s="9" t="str">
        <f>IF($D283&gt;0,SUMIF('Ukraine INN'!$B$6:$B$429,'Innovation potential'!$B283,'Ukraine INN'!L$6:L$429)/$D283,"")</f>
        <v/>
      </c>
      <c r="O283" s="2">
        <f>COUNTIF('REGION INN'!$B$6:$B$429,'Innovation potential'!$B283)</f>
        <v>0</v>
      </c>
      <c r="P283" s="9" t="str">
        <f>IF($O283&gt;0,SUMIF('REGION INN'!$B$6:$B$429,'Innovation potential'!$B283,'REGION INN'!D$6:D$429)/$O283,"")</f>
        <v/>
      </c>
      <c r="Q283" s="9" t="str">
        <f>IF($O283&gt;0,SUMIF('REGION INN'!$B$6:$B$429,'Innovation potential'!$B283,'REGION INN'!E$6:E$429)/$O283,"")</f>
        <v/>
      </c>
      <c r="R283" s="9" t="str">
        <f>IF($O283&gt;0,SUMIF('REGION INN'!$B$6:$B$429,'Innovation potential'!$B283,'REGION INN'!F$6:F$429)/$O283,"")</f>
        <v/>
      </c>
      <c r="S283" s="9" t="str">
        <f>IF($O283&gt;0,SUMIF('REGION INN'!$B$6:$B$429,'Innovation potential'!$B283,'REGION INN'!G$6:G$429)/$O283,"")</f>
        <v/>
      </c>
      <c r="U283" s="9" t="str">
        <f>IF($O283&gt;0,SUMIF('REGION INN'!$B$6:$B$429,'Innovation potential'!$B283,'REGION INN'!I$6:I$429)/$O283,"")</f>
        <v/>
      </c>
      <c r="V283" s="9" t="str">
        <f>IF($O283&gt;0,SUMIF('REGION INN'!$B$6:$B$429,'Innovation potential'!$B283,'REGION INN'!J$6:J$429)/$O283,"")</f>
        <v/>
      </c>
      <c r="W283" s="9" t="str">
        <f>IF($O283&gt;0,SUMIF('REGION INN'!$B$6:$B$429,'Innovation potential'!$B283,'REGION INN'!K$6:K$429)/$O283,"")</f>
        <v/>
      </c>
      <c r="X283" s="9" t="str">
        <f>IF($O283&gt;0,SUMIF('REGION INN'!$B$6:$B$429,'Innovation potential'!$B283,'REGION INN'!L$6:L$429)/$O283,"")</f>
        <v/>
      </c>
      <c r="Z283" s="144"/>
      <c r="AA283" s="144"/>
      <c r="AB283" s="144"/>
      <c r="AC283" s="144"/>
      <c r="AE283" s="144"/>
      <c r="AF283" s="144"/>
      <c r="AG283" s="144"/>
      <c r="AH283" s="144"/>
      <c r="AJ283" s="144"/>
      <c r="AK283" s="144"/>
      <c r="AL283" s="144"/>
      <c r="AM283" s="144"/>
      <c r="AO283" s="144"/>
      <c r="AP283" s="144"/>
      <c r="AQ283" s="144"/>
      <c r="AR283" s="144"/>
    </row>
    <row r="284" spans="1:44" x14ac:dyDescent="0.2">
      <c r="A284" s="39">
        <f>'Industry selection'!C284</f>
        <v>2</v>
      </c>
      <c r="B284" s="143">
        <v>71.099999999999994</v>
      </c>
      <c r="C284" s="143" t="s">
        <v>578</v>
      </c>
      <c r="D284" s="2">
        <f>COUNTIF('Ukraine INN'!$B$6:$B$429,'Innovation potential'!$B284)</f>
        <v>0</v>
      </c>
      <c r="E284" s="9" t="str">
        <f>IF($D284&gt;0,SUMIF('Ukraine INN'!$B$6:$B$429,'Innovation potential'!$B284,'Ukraine INN'!D$6:D$429)/$D284,"")</f>
        <v/>
      </c>
      <c r="F284" s="9" t="str">
        <f>IF($D284&gt;0,SUMIF('Ukraine INN'!$B$6:$B$429,'Innovation potential'!$B284,'Ukraine INN'!E$6:E$429)/$D284,"")</f>
        <v/>
      </c>
      <c r="G284" s="9" t="str">
        <f>IF($D284&gt;0,SUMIF('Ukraine INN'!$B$6:$B$429,'Innovation potential'!$B284,'Ukraine INN'!F$6:F$429)/$D284,"")</f>
        <v/>
      </c>
      <c r="H284" s="9" t="str">
        <f>IF($D284&gt;0,SUMIF('Ukraine INN'!$B$6:$B$429,'Innovation potential'!$B284,'Ukraine INN'!G$6:G$429)/$D284,"")</f>
        <v/>
      </c>
      <c r="J284" s="9" t="str">
        <f>IF($D284&gt;0,SUMIF('Ukraine INN'!$B$6:$B$429,'Innovation potential'!$B284,'Ukraine INN'!I$6:I$429)/$D284,"")</f>
        <v/>
      </c>
      <c r="K284" s="9" t="str">
        <f>IF($D284&gt;0,SUMIF('Ukraine INN'!$B$6:$B$429,'Innovation potential'!$B284,'Ukraine INN'!J$6:J$429)/$D284,"")</f>
        <v/>
      </c>
      <c r="L284" s="9" t="str">
        <f>IF($D284&gt;0,SUMIF('Ukraine INN'!$B$6:$B$429,'Innovation potential'!$B284,'Ukraine INN'!K$6:K$429)/$D284,"")</f>
        <v/>
      </c>
      <c r="M284" s="9" t="str">
        <f>IF($D284&gt;0,SUMIF('Ukraine INN'!$B$6:$B$429,'Innovation potential'!$B284,'Ukraine INN'!L$6:L$429)/$D284,"")</f>
        <v/>
      </c>
      <c r="O284" s="2">
        <f>COUNTIF('REGION INN'!$B$6:$B$429,'Innovation potential'!$B284)</f>
        <v>0</v>
      </c>
      <c r="P284" s="9" t="str">
        <f>IF($O284&gt;0,SUMIF('REGION INN'!$B$6:$B$429,'Innovation potential'!$B284,'REGION INN'!D$6:D$429)/$O284,"")</f>
        <v/>
      </c>
      <c r="Q284" s="9" t="str">
        <f>IF($O284&gt;0,SUMIF('REGION INN'!$B$6:$B$429,'Innovation potential'!$B284,'REGION INN'!E$6:E$429)/$O284,"")</f>
        <v/>
      </c>
      <c r="R284" s="9" t="str">
        <f>IF($O284&gt;0,SUMIF('REGION INN'!$B$6:$B$429,'Innovation potential'!$B284,'REGION INN'!F$6:F$429)/$O284,"")</f>
        <v/>
      </c>
      <c r="S284" s="9" t="str">
        <f>IF($O284&gt;0,SUMIF('REGION INN'!$B$6:$B$429,'Innovation potential'!$B284,'REGION INN'!G$6:G$429)/$O284,"")</f>
        <v/>
      </c>
      <c r="U284" s="9" t="str">
        <f>IF($O284&gt;0,SUMIF('REGION INN'!$B$6:$B$429,'Innovation potential'!$B284,'REGION INN'!I$6:I$429)/$O284,"")</f>
        <v/>
      </c>
      <c r="V284" s="9" t="str">
        <f>IF($O284&gt;0,SUMIF('REGION INN'!$B$6:$B$429,'Innovation potential'!$B284,'REGION INN'!J$6:J$429)/$O284,"")</f>
        <v/>
      </c>
      <c r="W284" s="9" t="str">
        <f>IF($O284&gt;0,SUMIF('REGION INN'!$B$6:$B$429,'Innovation potential'!$B284,'REGION INN'!K$6:K$429)/$O284,"")</f>
        <v/>
      </c>
      <c r="X284" s="9" t="str">
        <f>IF($O284&gt;0,SUMIF('REGION INN'!$B$6:$B$429,'Innovation potential'!$B284,'REGION INN'!L$6:L$429)/$O284,"")</f>
        <v/>
      </c>
      <c r="Z284" s="144"/>
      <c r="AA284" s="144"/>
      <c r="AB284" s="144"/>
      <c r="AC284" s="144"/>
      <c r="AE284" s="144"/>
      <c r="AF284" s="144"/>
      <c r="AG284" s="144"/>
      <c r="AH284" s="144"/>
      <c r="AJ284" s="144"/>
      <c r="AK284" s="144"/>
      <c r="AL284" s="144"/>
      <c r="AM284" s="144"/>
      <c r="AO284" s="144"/>
      <c r="AP284" s="144"/>
      <c r="AQ284" s="144"/>
      <c r="AR284" s="144"/>
    </row>
    <row r="285" spans="1:44" x14ac:dyDescent="0.2">
      <c r="A285" s="39">
        <f>'Industry selection'!C285</f>
        <v>2</v>
      </c>
      <c r="B285" s="143">
        <v>71.2</v>
      </c>
      <c r="C285" s="143" t="s">
        <v>580</v>
      </c>
      <c r="D285" s="2">
        <f>COUNTIF('Ukraine INN'!$B$6:$B$429,'Innovation potential'!$B285)</f>
        <v>0</v>
      </c>
      <c r="E285" s="9" t="str">
        <f>IF($D285&gt;0,SUMIF('Ukraine INN'!$B$6:$B$429,'Innovation potential'!$B285,'Ukraine INN'!D$6:D$429)/$D285,"")</f>
        <v/>
      </c>
      <c r="F285" s="9" t="str">
        <f>IF($D285&gt;0,SUMIF('Ukraine INN'!$B$6:$B$429,'Innovation potential'!$B285,'Ukraine INN'!E$6:E$429)/$D285,"")</f>
        <v/>
      </c>
      <c r="G285" s="9" t="str">
        <f>IF($D285&gt;0,SUMIF('Ukraine INN'!$B$6:$B$429,'Innovation potential'!$B285,'Ukraine INN'!F$6:F$429)/$D285,"")</f>
        <v/>
      </c>
      <c r="H285" s="9" t="str">
        <f>IF($D285&gt;0,SUMIF('Ukraine INN'!$B$6:$B$429,'Innovation potential'!$B285,'Ukraine INN'!G$6:G$429)/$D285,"")</f>
        <v/>
      </c>
      <c r="J285" s="9" t="str">
        <f>IF($D285&gt;0,SUMIF('Ukraine INN'!$B$6:$B$429,'Innovation potential'!$B285,'Ukraine INN'!I$6:I$429)/$D285,"")</f>
        <v/>
      </c>
      <c r="K285" s="9" t="str">
        <f>IF($D285&gt;0,SUMIF('Ukraine INN'!$B$6:$B$429,'Innovation potential'!$B285,'Ukraine INN'!J$6:J$429)/$D285,"")</f>
        <v/>
      </c>
      <c r="L285" s="9" t="str">
        <f>IF($D285&gt;0,SUMIF('Ukraine INN'!$B$6:$B$429,'Innovation potential'!$B285,'Ukraine INN'!K$6:K$429)/$D285,"")</f>
        <v/>
      </c>
      <c r="M285" s="9" t="str">
        <f>IF($D285&gt;0,SUMIF('Ukraine INN'!$B$6:$B$429,'Innovation potential'!$B285,'Ukraine INN'!L$6:L$429)/$D285,"")</f>
        <v/>
      </c>
      <c r="O285" s="2">
        <f>COUNTIF('REGION INN'!$B$6:$B$429,'Innovation potential'!$B285)</f>
        <v>0</v>
      </c>
      <c r="P285" s="9" t="str">
        <f>IF($O285&gt;0,SUMIF('REGION INN'!$B$6:$B$429,'Innovation potential'!$B285,'REGION INN'!D$6:D$429)/$O285,"")</f>
        <v/>
      </c>
      <c r="Q285" s="9" t="str">
        <f>IF($O285&gt;0,SUMIF('REGION INN'!$B$6:$B$429,'Innovation potential'!$B285,'REGION INN'!E$6:E$429)/$O285,"")</f>
        <v/>
      </c>
      <c r="R285" s="9" t="str">
        <f>IF($O285&gt;0,SUMIF('REGION INN'!$B$6:$B$429,'Innovation potential'!$B285,'REGION INN'!F$6:F$429)/$O285,"")</f>
        <v/>
      </c>
      <c r="S285" s="9" t="str">
        <f>IF($O285&gt;0,SUMIF('REGION INN'!$B$6:$B$429,'Innovation potential'!$B285,'REGION INN'!G$6:G$429)/$O285,"")</f>
        <v/>
      </c>
      <c r="U285" s="9" t="str">
        <f>IF($O285&gt;0,SUMIF('REGION INN'!$B$6:$B$429,'Innovation potential'!$B285,'REGION INN'!I$6:I$429)/$O285,"")</f>
        <v/>
      </c>
      <c r="V285" s="9" t="str">
        <f>IF($O285&gt;0,SUMIF('REGION INN'!$B$6:$B$429,'Innovation potential'!$B285,'REGION INN'!J$6:J$429)/$O285,"")</f>
        <v/>
      </c>
      <c r="W285" s="9" t="str">
        <f>IF($O285&gt;0,SUMIF('REGION INN'!$B$6:$B$429,'Innovation potential'!$B285,'REGION INN'!K$6:K$429)/$O285,"")</f>
        <v/>
      </c>
      <c r="X285" s="9" t="str">
        <f>IF($O285&gt;0,SUMIF('REGION INN'!$B$6:$B$429,'Innovation potential'!$B285,'REGION INN'!L$6:L$429)/$O285,"")</f>
        <v/>
      </c>
      <c r="Z285" s="144"/>
      <c r="AA285" s="144"/>
      <c r="AB285" s="144"/>
      <c r="AC285" s="144"/>
      <c r="AE285" s="144"/>
      <c r="AF285" s="144"/>
      <c r="AG285" s="144"/>
      <c r="AH285" s="144"/>
      <c r="AJ285" s="144"/>
      <c r="AK285" s="144"/>
      <c r="AL285" s="144"/>
      <c r="AM285" s="144"/>
      <c r="AO285" s="144"/>
      <c r="AP285" s="144"/>
      <c r="AQ285" s="144"/>
      <c r="AR285" s="144"/>
    </row>
    <row r="286" spans="1:44" x14ac:dyDescent="0.2">
      <c r="A286" s="39">
        <f>'Industry selection'!C286</f>
        <v>2</v>
      </c>
      <c r="B286" s="143">
        <v>72</v>
      </c>
      <c r="C286" s="143" t="s">
        <v>582</v>
      </c>
      <c r="D286" s="2">
        <f>COUNTIF('Ukraine INN'!$B$6:$B$429,'Innovation potential'!$B286)</f>
        <v>0</v>
      </c>
      <c r="E286" s="9" t="str">
        <f>IF($D286&gt;0,SUMIF('Ukraine INN'!$B$6:$B$429,'Innovation potential'!$B286,'Ukraine INN'!D$6:D$429)/$D286,"")</f>
        <v/>
      </c>
      <c r="F286" s="9" t="str">
        <f>IF($D286&gt;0,SUMIF('Ukraine INN'!$B$6:$B$429,'Innovation potential'!$B286,'Ukraine INN'!E$6:E$429)/$D286,"")</f>
        <v/>
      </c>
      <c r="G286" s="9" t="str">
        <f>IF($D286&gt;0,SUMIF('Ukraine INN'!$B$6:$B$429,'Innovation potential'!$B286,'Ukraine INN'!F$6:F$429)/$D286,"")</f>
        <v/>
      </c>
      <c r="H286" s="9" t="str">
        <f>IF($D286&gt;0,SUMIF('Ukraine INN'!$B$6:$B$429,'Innovation potential'!$B286,'Ukraine INN'!G$6:G$429)/$D286,"")</f>
        <v/>
      </c>
      <c r="J286" s="9" t="str">
        <f>IF($D286&gt;0,SUMIF('Ukraine INN'!$B$6:$B$429,'Innovation potential'!$B286,'Ukraine INN'!I$6:I$429)/$D286,"")</f>
        <v/>
      </c>
      <c r="K286" s="9" t="str">
        <f>IF($D286&gt;0,SUMIF('Ukraine INN'!$B$6:$B$429,'Innovation potential'!$B286,'Ukraine INN'!J$6:J$429)/$D286,"")</f>
        <v/>
      </c>
      <c r="L286" s="9" t="str">
        <f>IF($D286&gt;0,SUMIF('Ukraine INN'!$B$6:$B$429,'Innovation potential'!$B286,'Ukraine INN'!K$6:K$429)/$D286,"")</f>
        <v/>
      </c>
      <c r="M286" s="9" t="str">
        <f>IF($D286&gt;0,SUMIF('Ukraine INN'!$B$6:$B$429,'Innovation potential'!$B286,'Ukraine INN'!L$6:L$429)/$D286,"")</f>
        <v/>
      </c>
      <c r="O286" s="2">
        <f>COUNTIF('REGION INN'!$B$6:$B$429,'Innovation potential'!$B286)</f>
        <v>0</v>
      </c>
      <c r="P286" s="9" t="str">
        <f>IF($O286&gt;0,SUMIF('REGION INN'!$B$6:$B$429,'Innovation potential'!$B286,'REGION INN'!D$6:D$429)/$O286,"")</f>
        <v/>
      </c>
      <c r="Q286" s="9" t="str">
        <f>IF($O286&gt;0,SUMIF('REGION INN'!$B$6:$B$429,'Innovation potential'!$B286,'REGION INN'!E$6:E$429)/$O286,"")</f>
        <v/>
      </c>
      <c r="R286" s="9" t="str">
        <f>IF($O286&gt;0,SUMIF('REGION INN'!$B$6:$B$429,'Innovation potential'!$B286,'REGION INN'!F$6:F$429)/$O286,"")</f>
        <v/>
      </c>
      <c r="S286" s="9" t="str">
        <f>IF($O286&gt;0,SUMIF('REGION INN'!$B$6:$B$429,'Innovation potential'!$B286,'REGION INN'!G$6:G$429)/$O286,"")</f>
        <v/>
      </c>
      <c r="U286" s="9" t="str">
        <f>IF($O286&gt;0,SUMIF('REGION INN'!$B$6:$B$429,'Innovation potential'!$B286,'REGION INN'!I$6:I$429)/$O286,"")</f>
        <v/>
      </c>
      <c r="V286" s="9" t="str">
        <f>IF($O286&gt;0,SUMIF('REGION INN'!$B$6:$B$429,'Innovation potential'!$B286,'REGION INN'!J$6:J$429)/$O286,"")</f>
        <v/>
      </c>
      <c r="W286" s="9" t="str">
        <f>IF($O286&gt;0,SUMIF('REGION INN'!$B$6:$B$429,'Innovation potential'!$B286,'REGION INN'!K$6:K$429)/$O286,"")</f>
        <v/>
      </c>
      <c r="X286" s="9" t="str">
        <f>IF($O286&gt;0,SUMIF('REGION INN'!$B$6:$B$429,'Innovation potential'!$B286,'REGION INN'!L$6:L$429)/$O286,"")</f>
        <v/>
      </c>
      <c r="Z286" s="144"/>
      <c r="AA286" s="144"/>
      <c r="AB286" s="144"/>
      <c r="AC286" s="144"/>
      <c r="AE286" s="144"/>
      <c r="AF286" s="144"/>
      <c r="AG286" s="144"/>
      <c r="AH286" s="144"/>
      <c r="AJ286" s="144"/>
      <c r="AK286" s="144"/>
      <c r="AL286" s="144"/>
      <c r="AM286" s="144"/>
      <c r="AO286" s="144"/>
      <c r="AP286" s="144"/>
      <c r="AQ286" s="144"/>
      <c r="AR286" s="144"/>
    </row>
    <row r="287" spans="1:44" x14ac:dyDescent="0.2">
      <c r="A287" s="39">
        <f>'Industry selection'!C287</f>
        <v>1</v>
      </c>
      <c r="B287" s="143">
        <v>72.099999999999994</v>
      </c>
      <c r="C287" s="143" t="s">
        <v>584</v>
      </c>
      <c r="D287" s="2">
        <f>COUNTIF('Ukraine INN'!$B$6:$B$429,'Innovation potential'!$B287)</f>
        <v>0</v>
      </c>
      <c r="E287" s="9" t="str">
        <f>IF($D287&gt;0,SUMIF('Ukraine INN'!$B$6:$B$429,'Innovation potential'!$B287,'Ukraine INN'!D$6:D$429)/$D287,"")</f>
        <v/>
      </c>
      <c r="F287" s="9" t="str">
        <f>IF($D287&gt;0,SUMIF('Ukraine INN'!$B$6:$B$429,'Innovation potential'!$B287,'Ukraine INN'!E$6:E$429)/$D287,"")</f>
        <v/>
      </c>
      <c r="G287" s="9" t="str">
        <f>IF($D287&gt;0,SUMIF('Ukraine INN'!$B$6:$B$429,'Innovation potential'!$B287,'Ukraine INN'!F$6:F$429)/$D287,"")</f>
        <v/>
      </c>
      <c r="H287" s="9" t="str">
        <f>IF($D287&gt;0,SUMIF('Ukraine INN'!$B$6:$B$429,'Innovation potential'!$B287,'Ukraine INN'!G$6:G$429)/$D287,"")</f>
        <v/>
      </c>
      <c r="J287" s="9" t="str">
        <f>IF($D287&gt;0,SUMIF('Ukraine INN'!$B$6:$B$429,'Innovation potential'!$B287,'Ukraine INN'!I$6:I$429)/$D287,"")</f>
        <v/>
      </c>
      <c r="K287" s="9" t="str">
        <f>IF($D287&gt;0,SUMIF('Ukraine INN'!$B$6:$B$429,'Innovation potential'!$B287,'Ukraine INN'!J$6:J$429)/$D287,"")</f>
        <v/>
      </c>
      <c r="L287" s="9" t="str">
        <f>IF($D287&gt;0,SUMIF('Ukraine INN'!$B$6:$B$429,'Innovation potential'!$B287,'Ukraine INN'!K$6:K$429)/$D287,"")</f>
        <v/>
      </c>
      <c r="M287" s="9" t="str">
        <f>IF($D287&gt;0,SUMIF('Ukraine INN'!$B$6:$B$429,'Innovation potential'!$B287,'Ukraine INN'!L$6:L$429)/$D287,"")</f>
        <v/>
      </c>
      <c r="O287" s="2">
        <f>COUNTIF('REGION INN'!$B$6:$B$429,'Innovation potential'!$B287)</f>
        <v>0</v>
      </c>
      <c r="P287" s="9" t="str">
        <f>IF($O287&gt;0,SUMIF('REGION INN'!$B$6:$B$429,'Innovation potential'!$B287,'REGION INN'!D$6:D$429)/$O287,"")</f>
        <v/>
      </c>
      <c r="Q287" s="9" t="str">
        <f>IF($O287&gt;0,SUMIF('REGION INN'!$B$6:$B$429,'Innovation potential'!$B287,'REGION INN'!E$6:E$429)/$O287,"")</f>
        <v/>
      </c>
      <c r="R287" s="9" t="str">
        <f>IF($O287&gt;0,SUMIF('REGION INN'!$B$6:$B$429,'Innovation potential'!$B287,'REGION INN'!F$6:F$429)/$O287,"")</f>
        <v/>
      </c>
      <c r="S287" s="9" t="str">
        <f>IF($O287&gt;0,SUMIF('REGION INN'!$B$6:$B$429,'Innovation potential'!$B287,'REGION INN'!G$6:G$429)/$O287,"")</f>
        <v/>
      </c>
      <c r="U287" s="9" t="str">
        <f>IF($O287&gt;0,SUMIF('REGION INN'!$B$6:$B$429,'Innovation potential'!$B287,'REGION INN'!I$6:I$429)/$O287,"")</f>
        <v/>
      </c>
      <c r="V287" s="9" t="str">
        <f>IF($O287&gt;0,SUMIF('REGION INN'!$B$6:$B$429,'Innovation potential'!$B287,'REGION INN'!J$6:J$429)/$O287,"")</f>
        <v/>
      </c>
      <c r="W287" s="9" t="str">
        <f>IF($O287&gt;0,SUMIF('REGION INN'!$B$6:$B$429,'Innovation potential'!$B287,'REGION INN'!K$6:K$429)/$O287,"")</f>
        <v/>
      </c>
      <c r="X287" s="9" t="str">
        <f>IF($O287&gt;0,SUMIF('REGION INN'!$B$6:$B$429,'Innovation potential'!$B287,'REGION INN'!L$6:L$429)/$O287,"")</f>
        <v/>
      </c>
      <c r="Z287" s="144"/>
      <c r="AA287" s="144"/>
      <c r="AB287" s="144"/>
      <c r="AC287" s="144"/>
      <c r="AE287" s="144"/>
      <c r="AF287" s="144"/>
      <c r="AG287" s="144"/>
      <c r="AH287" s="144"/>
      <c r="AJ287" s="144"/>
      <c r="AK287" s="144"/>
      <c r="AL287" s="144"/>
      <c r="AM287" s="144"/>
      <c r="AO287" s="144"/>
      <c r="AP287" s="144"/>
      <c r="AQ287" s="144"/>
      <c r="AR287" s="144"/>
    </row>
    <row r="288" spans="1:44" x14ac:dyDescent="0.2">
      <c r="A288" s="39">
        <f>'Industry selection'!C288</f>
        <v>1</v>
      </c>
      <c r="B288" s="143">
        <v>72.2</v>
      </c>
      <c r="C288" s="143" t="s">
        <v>586</v>
      </c>
      <c r="D288" s="2">
        <f>COUNTIF('Ukraine INN'!$B$6:$B$429,'Innovation potential'!$B288)</f>
        <v>0</v>
      </c>
      <c r="E288" s="9" t="str">
        <f>IF($D288&gt;0,SUMIF('Ukraine INN'!$B$6:$B$429,'Innovation potential'!$B288,'Ukraine INN'!D$6:D$429)/$D288,"")</f>
        <v/>
      </c>
      <c r="F288" s="9" t="str">
        <f>IF($D288&gt;0,SUMIF('Ukraine INN'!$B$6:$B$429,'Innovation potential'!$B288,'Ukraine INN'!E$6:E$429)/$D288,"")</f>
        <v/>
      </c>
      <c r="G288" s="9" t="str">
        <f>IF($D288&gt;0,SUMIF('Ukraine INN'!$B$6:$B$429,'Innovation potential'!$B288,'Ukraine INN'!F$6:F$429)/$D288,"")</f>
        <v/>
      </c>
      <c r="H288" s="9" t="str">
        <f>IF($D288&gt;0,SUMIF('Ukraine INN'!$B$6:$B$429,'Innovation potential'!$B288,'Ukraine INN'!G$6:G$429)/$D288,"")</f>
        <v/>
      </c>
      <c r="J288" s="9" t="str">
        <f>IF($D288&gt;0,SUMIF('Ukraine INN'!$B$6:$B$429,'Innovation potential'!$B288,'Ukraine INN'!I$6:I$429)/$D288,"")</f>
        <v/>
      </c>
      <c r="K288" s="9" t="str">
        <f>IF($D288&gt;0,SUMIF('Ukraine INN'!$B$6:$B$429,'Innovation potential'!$B288,'Ukraine INN'!J$6:J$429)/$D288,"")</f>
        <v/>
      </c>
      <c r="L288" s="9" t="str">
        <f>IF($D288&gt;0,SUMIF('Ukraine INN'!$B$6:$B$429,'Innovation potential'!$B288,'Ukraine INN'!K$6:K$429)/$D288,"")</f>
        <v/>
      </c>
      <c r="M288" s="9" t="str">
        <f>IF($D288&gt;0,SUMIF('Ukraine INN'!$B$6:$B$429,'Innovation potential'!$B288,'Ukraine INN'!L$6:L$429)/$D288,"")</f>
        <v/>
      </c>
      <c r="O288" s="2">
        <f>COUNTIF('REGION INN'!$B$6:$B$429,'Innovation potential'!$B288)</f>
        <v>0</v>
      </c>
      <c r="P288" s="9" t="str">
        <f>IF($O288&gt;0,SUMIF('REGION INN'!$B$6:$B$429,'Innovation potential'!$B288,'REGION INN'!D$6:D$429)/$O288,"")</f>
        <v/>
      </c>
      <c r="Q288" s="9" t="str">
        <f>IF($O288&gt;0,SUMIF('REGION INN'!$B$6:$B$429,'Innovation potential'!$B288,'REGION INN'!E$6:E$429)/$O288,"")</f>
        <v/>
      </c>
      <c r="R288" s="9" t="str">
        <f>IF($O288&gt;0,SUMIF('REGION INN'!$B$6:$B$429,'Innovation potential'!$B288,'REGION INN'!F$6:F$429)/$O288,"")</f>
        <v/>
      </c>
      <c r="S288" s="9" t="str">
        <f>IF($O288&gt;0,SUMIF('REGION INN'!$B$6:$B$429,'Innovation potential'!$B288,'REGION INN'!G$6:G$429)/$O288,"")</f>
        <v/>
      </c>
      <c r="U288" s="9" t="str">
        <f>IF($O288&gt;0,SUMIF('REGION INN'!$B$6:$B$429,'Innovation potential'!$B288,'REGION INN'!I$6:I$429)/$O288,"")</f>
        <v/>
      </c>
      <c r="V288" s="9" t="str">
        <f>IF($O288&gt;0,SUMIF('REGION INN'!$B$6:$B$429,'Innovation potential'!$B288,'REGION INN'!J$6:J$429)/$O288,"")</f>
        <v/>
      </c>
      <c r="W288" s="9" t="str">
        <f>IF($O288&gt;0,SUMIF('REGION INN'!$B$6:$B$429,'Innovation potential'!$B288,'REGION INN'!K$6:K$429)/$O288,"")</f>
        <v/>
      </c>
      <c r="X288" s="9" t="str">
        <f>IF($O288&gt;0,SUMIF('REGION INN'!$B$6:$B$429,'Innovation potential'!$B288,'REGION INN'!L$6:L$429)/$O288,"")</f>
        <v/>
      </c>
      <c r="Z288" s="144"/>
      <c r="AA288" s="144"/>
      <c r="AB288" s="144"/>
      <c r="AC288" s="144"/>
      <c r="AE288" s="144"/>
      <c r="AF288" s="144"/>
      <c r="AG288" s="144"/>
      <c r="AH288" s="144"/>
      <c r="AJ288" s="144"/>
      <c r="AK288" s="144"/>
      <c r="AL288" s="144"/>
      <c r="AM288" s="144"/>
      <c r="AO288" s="144"/>
      <c r="AP288" s="144"/>
      <c r="AQ288" s="144"/>
      <c r="AR288" s="144"/>
    </row>
    <row r="289" spans="1:44" x14ac:dyDescent="0.2">
      <c r="A289" s="39" t="str">
        <f>'Industry selection'!C289</f>
        <v/>
      </c>
      <c r="B289" s="143">
        <v>73</v>
      </c>
      <c r="C289" s="143" t="s">
        <v>588</v>
      </c>
      <c r="D289" s="2">
        <f>COUNTIF('Ukraine INN'!$B$6:$B$429,'Innovation potential'!$B289)</f>
        <v>0</v>
      </c>
      <c r="E289" s="9" t="str">
        <f>IF($D289&gt;0,SUMIF('Ukraine INN'!$B$6:$B$429,'Innovation potential'!$B289,'Ukraine INN'!D$6:D$429)/$D289,"")</f>
        <v/>
      </c>
      <c r="F289" s="9" t="str">
        <f>IF($D289&gt;0,SUMIF('Ukraine INN'!$B$6:$B$429,'Innovation potential'!$B289,'Ukraine INN'!E$6:E$429)/$D289,"")</f>
        <v/>
      </c>
      <c r="G289" s="9" t="str">
        <f>IF($D289&gt;0,SUMIF('Ukraine INN'!$B$6:$B$429,'Innovation potential'!$B289,'Ukraine INN'!F$6:F$429)/$D289,"")</f>
        <v/>
      </c>
      <c r="H289" s="9" t="str">
        <f>IF($D289&gt;0,SUMIF('Ukraine INN'!$B$6:$B$429,'Innovation potential'!$B289,'Ukraine INN'!G$6:G$429)/$D289,"")</f>
        <v/>
      </c>
      <c r="J289" s="9" t="str">
        <f>IF($D289&gt;0,SUMIF('Ukraine INN'!$B$6:$B$429,'Innovation potential'!$B289,'Ukraine INN'!I$6:I$429)/$D289,"")</f>
        <v/>
      </c>
      <c r="K289" s="9" t="str">
        <f>IF($D289&gt;0,SUMIF('Ukraine INN'!$B$6:$B$429,'Innovation potential'!$B289,'Ukraine INN'!J$6:J$429)/$D289,"")</f>
        <v/>
      </c>
      <c r="L289" s="9" t="str">
        <f>IF($D289&gt;0,SUMIF('Ukraine INN'!$B$6:$B$429,'Innovation potential'!$B289,'Ukraine INN'!K$6:K$429)/$D289,"")</f>
        <v/>
      </c>
      <c r="M289" s="9" t="str">
        <f>IF($D289&gt;0,SUMIF('Ukraine INN'!$B$6:$B$429,'Innovation potential'!$B289,'Ukraine INN'!L$6:L$429)/$D289,"")</f>
        <v/>
      </c>
      <c r="O289" s="2">
        <f>COUNTIF('REGION INN'!$B$6:$B$429,'Innovation potential'!$B289)</f>
        <v>0</v>
      </c>
      <c r="P289" s="9" t="str">
        <f>IF($O289&gt;0,SUMIF('REGION INN'!$B$6:$B$429,'Innovation potential'!$B289,'REGION INN'!D$6:D$429)/$O289,"")</f>
        <v/>
      </c>
      <c r="Q289" s="9" t="str">
        <f>IF($O289&gt;0,SUMIF('REGION INN'!$B$6:$B$429,'Innovation potential'!$B289,'REGION INN'!E$6:E$429)/$O289,"")</f>
        <v/>
      </c>
      <c r="R289" s="9" t="str">
        <f>IF($O289&gt;0,SUMIF('REGION INN'!$B$6:$B$429,'Innovation potential'!$B289,'REGION INN'!F$6:F$429)/$O289,"")</f>
        <v/>
      </c>
      <c r="S289" s="9" t="str">
        <f>IF($O289&gt;0,SUMIF('REGION INN'!$B$6:$B$429,'Innovation potential'!$B289,'REGION INN'!G$6:G$429)/$O289,"")</f>
        <v/>
      </c>
      <c r="U289" s="9" t="str">
        <f>IF($O289&gt;0,SUMIF('REGION INN'!$B$6:$B$429,'Innovation potential'!$B289,'REGION INN'!I$6:I$429)/$O289,"")</f>
        <v/>
      </c>
      <c r="V289" s="9" t="str">
        <f>IF($O289&gt;0,SUMIF('REGION INN'!$B$6:$B$429,'Innovation potential'!$B289,'REGION INN'!J$6:J$429)/$O289,"")</f>
        <v/>
      </c>
      <c r="W289" s="9" t="str">
        <f>IF($O289&gt;0,SUMIF('REGION INN'!$B$6:$B$429,'Innovation potential'!$B289,'REGION INN'!K$6:K$429)/$O289,"")</f>
        <v/>
      </c>
      <c r="X289" s="9" t="str">
        <f>IF($O289&gt;0,SUMIF('REGION INN'!$B$6:$B$429,'Innovation potential'!$B289,'REGION INN'!L$6:L$429)/$O289,"")</f>
        <v/>
      </c>
      <c r="Z289" s="144"/>
      <c r="AA289" s="144"/>
      <c r="AB289" s="144"/>
      <c r="AC289" s="144"/>
      <c r="AE289" s="144"/>
      <c r="AF289" s="144"/>
      <c r="AG289" s="144"/>
      <c r="AH289" s="144"/>
      <c r="AJ289" s="144"/>
      <c r="AK289" s="144"/>
      <c r="AL289" s="144"/>
      <c r="AM289" s="144"/>
      <c r="AO289" s="144"/>
      <c r="AP289" s="144"/>
      <c r="AQ289" s="144"/>
      <c r="AR289" s="144"/>
    </row>
    <row r="290" spans="1:44" x14ac:dyDescent="0.2">
      <c r="A290" s="39">
        <f>'Industry selection'!C290</f>
        <v>2</v>
      </c>
      <c r="B290" s="143">
        <v>73.099999999999994</v>
      </c>
      <c r="C290" s="143" t="s">
        <v>590</v>
      </c>
      <c r="D290" s="2">
        <f>COUNTIF('Ukraine INN'!$B$6:$B$429,'Innovation potential'!$B290)</f>
        <v>0</v>
      </c>
      <c r="E290" s="9" t="str">
        <f>IF($D290&gt;0,SUMIF('Ukraine INN'!$B$6:$B$429,'Innovation potential'!$B290,'Ukraine INN'!D$6:D$429)/$D290,"")</f>
        <v/>
      </c>
      <c r="F290" s="9" t="str">
        <f>IF($D290&gt;0,SUMIF('Ukraine INN'!$B$6:$B$429,'Innovation potential'!$B290,'Ukraine INN'!E$6:E$429)/$D290,"")</f>
        <v/>
      </c>
      <c r="G290" s="9" t="str">
        <f>IF($D290&gt;0,SUMIF('Ukraine INN'!$B$6:$B$429,'Innovation potential'!$B290,'Ukraine INN'!F$6:F$429)/$D290,"")</f>
        <v/>
      </c>
      <c r="H290" s="9" t="str">
        <f>IF($D290&gt;0,SUMIF('Ukraine INN'!$B$6:$B$429,'Innovation potential'!$B290,'Ukraine INN'!G$6:G$429)/$D290,"")</f>
        <v/>
      </c>
      <c r="J290" s="9" t="str">
        <f>IF($D290&gt;0,SUMIF('Ukraine INN'!$B$6:$B$429,'Innovation potential'!$B290,'Ukraine INN'!I$6:I$429)/$D290,"")</f>
        <v/>
      </c>
      <c r="K290" s="9" t="str">
        <f>IF($D290&gt;0,SUMIF('Ukraine INN'!$B$6:$B$429,'Innovation potential'!$B290,'Ukraine INN'!J$6:J$429)/$D290,"")</f>
        <v/>
      </c>
      <c r="L290" s="9" t="str">
        <f>IF($D290&gt;0,SUMIF('Ukraine INN'!$B$6:$B$429,'Innovation potential'!$B290,'Ukraine INN'!K$6:K$429)/$D290,"")</f>
        <v/>
      </c>
      <c r="M290" s="9" t="str">
        <f>IF($D290&gt;0,SUMIF('Ukraine INN'!$B$6:$B$429,'Innovation potential'!$B290,'Ukraine INN'!L$6:L$429)/$D290,"")</f>
        <v/>
      </c>
      <c r="O290" s="2">
        <f>COUNTIF('REGION INN'!$B$6:$B$429,'Innovation potential'!$B290)</f>
        <v>0</v>
      </c>
      <c r="P290" s="9" t="str">
        <f>IF($O290&gt;0,SUMIF('REGION INN'!$B$6:$B$429,'Innovation potential'!$B290,'REGION INN'!D$6:D$429)/$O290,"")</f>
        <v/>
      </c>
      <c r="Q290" s="9" t="str">
        <f>IF($O290&gt;0,SUMIF('REGION INN'!$B$6:$B$429,'Innovation potential'!$B290,'REGION INN'!E$6:E$429)/$O290,"")</f>
        <v/>
      </c>
      <c r="R290" s="9" t="str">
        <f>IF($O290&gt;0,SUMIF('REGION INN'!$B$6:$B$429,'Innovation potential'!$B290,'REGION INN'!F$6:F$429)/$O290,"")</f>
        <v/>
      </c>
      <c r="S290" s="9" t="str">
        <f>IF($O290&gt;0,SUMIF('REGION INN'!$B$6:$B$429,'Innovation potential'!$B290,'REGION INN'!G$6:G$429)/$O290,"")</f>
        <v/>
      </c>
      <c r="U290" s="9" t="str">
        <f>IF($O290&gt;0,SUMIF('REGION INN'!$B$6:$B$429,'Innovation potential'!$B290,'REGION INN'!I$6:I$429)/$O290,"")</f>
        <v/>
      </c>
      <c r="V290" s="9" t="str">
        <f>IF($O290&gt;0,SUMIF('REGION INN'!$B$6:$B$429,'Innovation potential'!$B290,'REGION INN'!J$6:J$429)/$O290,"")</f>
        <v/>
      </c>
      <c r="W290" s="9" t="str">
        <f>IF($O290&gt;0,SUMIF('REGION INN'!$B$6:$B$429,'Innovation potential'!$B290,'REGION INN'!K$6:K$429)/$O290,"")</f>
        <v/>
      </c>
      <c r="X290" s="9" t="str">
        <f>IF($O290&gt;0,SUMIF('REGION INN'!$B$6:$B$429,'Innovation potential'!$B290,'REGION INN'!L$6:L$429)/$O290,"")</f>
        <v/>
      </c>
      <c r="Z290" s="144"/>
      <c r="AA290" s="144"/>
      <c r="AB290" s="144"/>
      <c r="AC290" s="144"/>
      <c r="AE290" s="144"/>
      <c r="AF290" s="144"/>
      <c r="AG290" s="144"/>
      <c r="AH290" s="144"/>
      <c r="AJ290" s="144"/>
      <c r="AK290" s="144"/>
      <c r="AL290" s="144"/>
      <c r="AM290" s="144"/>
      <c r="AO290" s="144"/>
      <c r="AP290" s="144"/>
      <c r="AQ290" s="144"/>
      <c r="AR290" s="144"/>
    </row>
    <row r="291" spans="1:44" x14ac:dyDescent="0.2">
      <c r="A291" s="39">
        <f>'Industry selection'!C291</f>
        <v>2</v>
      </c>
      <c r="B291" s="143">
        <v>73.2</v>
      </c>
      <c r="C291" s="143" t="s">
        <v>592</v>
      </c>
      <c r="D291" s="2">
        <f>COUNTIF('Ukraine INN'!$B$6:$B$429,'Innovation potential'!$B291)</f>
        <v>0</v>
      </c>
      <c r="E291" s="9" t="str">
        <f>IF($D291&gt;0,SUMIF('Ukraine INN'!$B$6:$B$429,'Innovation potential'!$B291,'Ukraine INN'!D$6:D$429)/$D291,"")</f>
        <v/>
      </c>
      <c r="F291" s="9" t="str">
        <f>IF($D291&gt;0,SUMIF('Ukraine INN'!$B$6:$B$429,'Innovation potential'!$B291,'Ukraine INN'!E$6:E$429)/$D291,"")</f>
        <v/>
      </c>
      <c r="G291" s="9" t="str">
        <f>IF($D291&gt;0,SUMIF('Ukraine INN'!$B$6:$B$429,'Innovation potential'!$B291,'Ukraine INN'!F$6:F$429)/$D291,"")</f>
        <v/>
      </c>
      <c r="H291" s="9" t="str">
        <f>IF($D291&gt;0,SUMIF('Ukraine INN'!$B$6:$B$429,'Innovation potential'!$B291,'Ukraine INN'!G$6:G$429)/$D291,"")</f>
        <v/>
      </c>
      <c r="J291" s="9" t="str">
        <f>IF($D291&gt;0,SUMIF('Ukraine INN'!$B$6:$B$429,'Innovation potential'!$B291,'Ukraine INN'!I$6:I$429)/$D291,"")</f>
        <v/>
      </c>
      <c r="K291" s="9" t="str">
        <f>IF($D291&gt;0,SUMIF('Ukraine INN'!$B$6:$B$429,'Innovation potential'!$B291,'Ukraine INN'!J$6:J$429)/$D291,"")</f>
        <v/>
      </c>
      <c r="L291" s="9" t="str">
        <f>IF($D291&gt;0,SUMIF('Ukraine INN'!$B$6:$B$429,'Innovation potential'!$B291,'Ukraine INN'!K$6:K$429)/$D291,"")</f>
        <v/>
      </c>
      <c r="M291" s="9" t="str">
        <f>IF($D291&gt;0,SUMIF('Ukraine INN'!$B$6:$B$429,'Innovation potential'!$B291,'Ukraine INN'!L$6:L$429)/$D291,"")</f>
        <v/>
      </c>
      <c r="O291" s="2">
        <f>COUNTIF('REGION INN'!$B$6:$B$429,'Innovation potential'!$B291)</f>
        <v>0</v>
      </c>
      <c r="P291" s="9" t="str">
        <f>IF($O291&gt;0,SUMIF('REGION INN'!$B$6:$B$429,'Innovation potential'!$B291,'REGION INN'!D$6:D$429)/$O291,"")</f>
        <v/>
      </c>
      <c r="Q291" s="9" t="str">
        <f>IF($O291&gt;0,SUMIF('REGION INN'!$B$6:$B$429,'Innovation potential'!$B291,'REGION INN'!E$6:E$429)/$O291,"")</f>
        <v/>
      </c>
      <c r="R291" s="9" t="str">
        <f>IF($O291&gt;0,SUMIF('REGION INN'!$B$6:$B$429,'Innovation potential'!$B291,'REGION INN'!F$6:F$429)/$O291,"")</f>
        <v/>
      </c>
      <c r="S291" s="9" t="str">
        <f>IF($O291&gt;0,SUMIF('REGION INN'!$B$6:$B$429,'Innovation potential'!$B291,'REGION INN'!G$6:G$429)/$O291,"")</f>
        <v/>
      </c>
      <c r="U291" s="9" t="str">
        <f>IF($O291&gt;0,SUMIF('REGION INN'!$B$6:$B$429,'Innovation potential'!$B291,'REGION INN'!I$6:I$429)/$O291,"")</f>
        <v/>
      </c>
      <c r="V291" s="9" t="str">
        <f>IF($O291&gt;0,SUMIF('REGION INN'!$B$6:$B$429,'Innovation potential'!$B291,'REGION INN'!J$6:J$429)/$O291,"")</f>
        <v/>
      </c>
      <c r="W291" s="9" t="str">
        <f>IF($O291&gt;0,SUMIF('REGION INN'!$B$6:$B$429,'Innovation potential'!$B291,'REGION INN'!K$6:K$429)/$O291,"")</f>
        <v/>
      </c>
      <c r="X291" s="9" t="str">
        <f>IF($O291&gt;0,SUMIF('REGION INN'!$B$6:$B$429,'Innovation potential'!$B291,'REGION INN'!L$6:L$429)/$O291,"")</f>
        <v/>
      </c>
      <c r="Z291" s="144"/>
      <c r="AA291" s="144"/>
      <c r="AB291" s="144"/>
      <c r="AC291" s="144"/>
      <c r="AE291" s="144"/>
      <c r="AF291" s="144"/>
      <c r="AG291" s="144"/>
      <c r="AH291" s="144"/>
      <c r="AJ291" s="144"/>
      <c r="AK291" s="144"/>
      <c r="AL291" s="144"/>
      <c r="AM291" s="144"/>
      <c r="AO291" s="144"/>
      <c r="AP291" s="144"/>
      <c r="AQ291" s="144"/>
      <c r="AR291" s="144"/>
    </row>
    <row r="292" spans="1:44" x14ac:dyDescent="0.2">
      <c r="A292" s="39" t="str">
        <f>'Industry selection'!C292</f>
        <v/>
      </c>
      <c r="B292" s="143">
        <v>74</v>
      </c>
      <c r="C292" s="143" t="s">
        <v>594</v>
      </c>
      <c r="D292" s="2">
        <f>COUNTIF('Ukraine INN'!$B$6:$B$429,'Innovation potential'!$B292)</f>
        <v>0</v>
      </c>
      <c r="E292" s="9" t="str">
        <f>IF($D292&gt;0,SUMIF('Ukraine INN'!$B$6:$B$429,'Innovation potential'!$B292,'Ukraine INN'!D$6:D$429)/$D292,"")</f>
        <v/>
      </c>
      <c r="F292" s="9" t="str">
        <f>IF($D292&gt;0,SUMIF('Ukraine INN'!$B$6:$B$429,'Innovation potential'!$B292,'Ukraine INN'!E$6:E$429)/$D292,"")</f>
        <v/>
      </c>
      <c r="G292" s="9" t="str">
        <f>IF($D292&gt;0,SUMIF('Ukraine INN'!$B$6:$B$429,'Innovation potential'!$B292,'Ukraine INN'!F$6:F$429)/$D292,"")</f>
        <v/>
      </c>
      <c r="H292" s="9" t="str">
        <f>IF($D292&gt;0,SUMIF('Ukraine INN'!$B$6:$B$429,'Innovation potential'!$B292,'Ukraine INN'!G$6:G$429)/$D292,"")</f>
        <v/>
      </c>
      <c r="J292" s="9" t="str">
        <f>IF($D292&gt;0,SUMIF('Ukraine INN'!$B$6:$B$429,'Innovation potential'!$B292,'Ukraine INN'!I$6:I$429)/$D292,"")</f>
        <v/>
      </c>
      <c r="K292" s="9" t="str">
        <f>IF($D292&gt;0,SUMIF('Ukraine INN'!$B$6:$B$429,'Innovation potential'!$B292,'Ukraine INN'!J$6:J$429)/$D292,"")</f>
        <v/>
      </c>
      <c r="L292" s="9" t="str">
        <f>IF($D292&gt;0,SUMIF('Ukraine INN'!$B$6:$B$429,'Innovation potential'!$B292,'Ukraine INN'!K$6:K$429)/$D292,"")</f>
        <v/>
      </c>
      <c r="M292" s="9" t="str">
        <f>IF($D292&gt;0,SUMIF('Ukraine INN'!$B$6:$B$429,'Innovation potential'!$B292,'Ukraine INN'!L$6:L$429)/$D292,"")</f>
        <v/>
      </c>
      <c r="O292" s="2">
        <f>COUNTIF('REGION INN'!$B$6:$B$429,'Innovation potential'!$B292)</f>
        <v>0</v>
      </c>
      <c r="P292" s="9" t="str">
        <f>IF($O292&gt;0,SUMIF('REGION INN'!$B$6:$B$429,'Innovation potential'!$B292,'REGION INN'!D$6:D$429)/$O292,"")</f>
        <v/>
      </c>
      <c r="Q292" s="9" t="str">
        <f>IF($O292&gt;0,SUMIF('REGION INN'!$B$6:$B$429,'Innovation potential'!$B292,'REGION INN'!E$6:E$429)/$O292,"")</f>
        <v/>
      </c>
      <c r="R292" s="9" t="str">
        <f>IF($O292&gt;0,SUMIF('REGION INN'!$B$6:$B$429,'Innovation potential'!$B292,'REGION INN'!F$6:F$429)/$O292,"")</f>
        <v/>
      </c>
      <c r="S292" s="9" t="str">
        <f>IF($O292&gt;0,SUMIF('REGION INN'!$B$6:$B$429,'Innovation potential'!$B292,'REGION INN'!G$6:G$429)/$O292,"")</f>
        <v/>
      </c>
      <c r="U292" s="9" t="str">
        <f>IF($O292&gt;0,SUMIF('REGION INN'!$B$6:$B$429,'Innovation potential'!$B292,'REGION INN'!I$6:I$429)/$O292,"")</f>
        <v/>
      </c>
      <c r="V292" s="9" t="str">
        <f>IF($O292&gt;0,SUMIF('REGION INN'!$B$6:$B$429,'Innovation potential'!$B292,'REGION INN'!J$6:J$429)/$O292,"")</f>
        <v/>
      </c>
      <c r="W292" s="9" t="str">
        <f>IF($O292&gt;0,SUMIF('REGION INN'!$B$6:$B$429,'Innovation potential'!$B292,'REGION INN'!K$6:K$429)/$O292,"")</f>
        <v/>
      </c>
      <c r="X292" s="9" t="str">
        <f>IF($O292&gt;0,SUMIF('REGION INN'!$B$6:$B$429,'Innovation potential'!$B292,'REGION INN'!L$6:L$429)/$O292,"")</f>
        <v/>
      </c>
      <c r="Z292" s="144"/>
      <c r="AA292" s="144"/>
      <c r="AB292" s="144"/>
      <c r="AC292" s="144"/>
      <c r="AE292" s="144"/>
      <c r="AF292" s="144"/>
      <c r="AG292" s="144"/>
      <c r="AH292" s="144"/>
      <c r="AJ292" s="144"/>
      <c r="AK292" s="144"/>
      <c r="AL292" s="144"/>
      <c r="AM292" s="144"/>
      <c r="AO292" s="144"/>
      <c r="AP292" s="144"/>
      <c r="AQ292" s="144"/>
      <c r="AR292" s="144"/>
    </row>
    <row r="293" spans="1:44" x14ac:dyDescent="0.2">
      <c r="A293" s="39">
        <f>'Industry selection'!C293</f>
        <v>1</v>
      </c>
      <c r="B293" s="143">
        <v>74.099999999999994</v>
      </c>
      <c r="C293" s="143" t="s">
        <v>596</v>
      </c>
      <c r="D293" s="2">
        <f>COUNTIF('Ukraine INN'!$B$6:$B$429,'Innovation potential'!$B293)</f>
        <v>0</v>
      </c>
      <c r="E293" s="9" t="str">
        <f>IF($D293&gt;0,SUMIF('Ukraine INN'!$B$6:$B$429,'Innovation potential'!$B293,'Ukraine INN'!D$6:D$429)/$D293,"")</f>
        <v/>
      </c>
      <c r="F293" s="9" t="str">
        <f>IF($D293&gt;0,SUMIF('Ukraine INN'!$B$6:$B$429,'Innovation potential'!$B293,'Ukraine INN'!E$6:E$429)/$D293,"")</f>
        <v/>
      </c>
      <c r="G293" s="9" t="str">
        <f>IF($D293&gt;0,SUMIF('Ukraine INN'!$B$6:$B$429,'Innovation potential'!$B293,'Ukraine INN'!F$6:F$429)/$D293,"")</f>
        <v/>
      </c>
      <c r="H293" s="9" t="str">
        <f>IF($D293&gt;0,SUMIF('Ukraine INN'!$B$6:$B$429,'Innovation potential'!$B293,'Ukraine INN'!G$6:G$429)/$D293,"")</f>
        <v/>
      </c>
      <c r="J293" s="9" t="str">
        <f>IF($D293&gt;0,SUMIF('Ukraine INN'!$B$6:$B$429,'Innovation potential'!$B293,'Ukraine INN'!I$6:I$429)/$D293,"")</f>
        <v/>
      </c>
      <c r="K293" s="9" t="str">
        <f>IF($D293&gt;0,SUMIF('Ukraine INN'!$B$6:$B$429,'Innovation potential'!$B293,'Ukraine INN'!J$6:J$429)/$D293,"")</f>
        <v/>
      </c>
      <c r="L293" s="9" t="str">
        <f>IF($D293&gt;0,SUMIF('Ukraine INN'!$B$6:$B$429,'Innovation potential'!$B293,'Ukraine INN'!K$6:K$429)/$D293,"")</f>
        <v/>
      </c>
      <c r="M293" s="9" t="str">
        <f>IF($D293&gt;0,SUMIF('Ukraine INN'!$B$6:$B$429,'Innovation potential'!$B293,'Ukraine INN'!L$6:L$429)/$D293,"")</f>
        <v/>
      </c>
      <c r="O293" s="2">
        <f>COUNTIF('REGION INN'!$B$6:$B$429,'Innovation potential'!$B293)</f>
        <v>0</v>
      </c>
      <c r="P293" s="9" t="str">
        <f>IF($O293&gt;0,SUMIF('REGION INN'!$B$6:$B$429,'Innovation potential'!$B293,'REGION INN'!D$6:D$429)/$O293,"")</f>
        <v/>
      </c>
      <c r="Q293" s="9" t="str">
        <f>IF($O293&gt;0,SUMIF('REGION INN'!$B$6:$B$429,'Innovation potential'!$B293,'REGION INN'!E$6:E$429)/$O293,"")</f>
        <v/>
      </c>
      <c r="R293" s="9" t="str">
        <f>IF($O293&gt;0,SUMIF('REGION INN'!$B$6:$B$429,'Innovation potential'!$B293,'REGION INN'!F$6:F$429)/$O293,"")</f>
        <v/>
      </c>
      <c r="S293" s="9" t="str">
        <f>IF($O293&gt;0,SUMIF('REGION INN'!$B$6:$B$429,'Innovation potential'!$B293,'REGION INN'!G$6:G$429)/$O293,"")</f>
        <v/>
      </c>
      <c r="U293" s="9" t="str">
        <f>IF($O293&gt;0,SUMIF('REGION INN'!$B$6:$B$429,'Innovation potential'!$B293,'REGION INN'!I$6:I$429)/$O293,"")</f>
        <v/>
      </c>
      <c r="V293" s="9" t="str">
        <f>IF($O293&gt;0,SUMIF('REGION INN'!$B$6:$B$429,'Innovation potential'!$B293,'REGION INN'!J$6:J$429)/$O293,"")</f>
        <v/>
      </c>
      <c r="W293" s="9" t="str">
        <f>IF($O293&gt;0,SUMIF('REGION INN'!$B$6:$B$429,'Innovation potential'!$B293,'REGION INN'!K$6:K$429)/$O293,"")</f>
        <v/>
      </c>
      <c r="X293" s="9" t="str">
        <f>IF($O293&gt;0,SUMIF('REGION INN'!$B$6:$B$429,'Innovation potential'!$B293,'REGION INN'!L$6:L$429)/$O293,"")</f>
        <v/>
      </c>
      <c r="Z293" s="144"/>
      <c r="AA293" s="144"/>
      <c r="AB293" s="144"/>
      <c r="AC293" s="144"/>
      <c r="AE293" s="144"/>
      <c r="AF293" s="144"/>
      <c r="AG293" s="144"/>
      <c r="AH293" s="144"/>
      <c r="AJ293" s="144"/>
      <c r="AK293" s="144"/>
      <c r="AL293" s="144"/>
      <c r="AM293" s="144"/>
      <c r="AO293" s="144"/>
      <c r="AP293" s="144"/>
      <c r="AQ293" s="144"/>
      <c r="AR293" s="144"/>
    </row>
    <row r="294" spans="1:44" x14ac:dyDescent="0.2">
      <c r="A294" s="39">
        <f>'Industry selection'!C294</f>
        <v>1</v>
      </c>
      <c r="B294" s="143">
        <v>74.2</v>
      </c>
      <c r="C294" s="143" t="s">
        <v>598</v>
      </c>
      <c r="D294" s="2">
        <f>COUNTIF('Ukraine INN'!$B$6:$B$429,'Innovation potential'!$B294)</f>
        <v>0</v>
      </c>
      <c r="E294" s="9" t="str">
        <f>IF($D294&gt;0,SUMIF('Ukraine INN'!$B$6:$B$429,'Innovation potential'!$B294,'Ukraine INN'!D$6:D$429)/$D294,"")</f>
        <v/>
      </c>
      <c r="F294" s="9" t="str">
        <f>IF($D294&gt;0,SUMIF('Ukraine INN'!$B$6:$B$429,'Innovation potential'!$B294,'Ukraine INN'!E$6:E$429)/$D294,"")</f>
        <v/>
      </c>
      <c r="G294" s="9" t="str">
        <f>IF($D294&gt;0,SUMIF('Ukraine INN'!$B$6:$B$429,'Innovation potential'!$B294,'Ukraine INN'!F$6:F$429)/$D294,"")</f>
        <v/>
      </c>
      <c r="H294" s="9" t="str">
        <f>IF($D294&gt;0,SUMIF('Ukraine INN'!$B$6:$B$429,'Innovation potential'!$B294,'Ukraine INN'!G$6:G$429)/$D294,"")</f>
        <v/>
      </c>
      <c r="J294" s="9" t="str">
        <f>IF($D294&gt;0,SUMIF('Ukraine INN'!$B$6:$B$429,'Innovation potential'!$B294,'Ukraine INN'!I$6:I$429)/$D294,"")</f>
        <v/>
      </c>
      <c r="K294" s="9" t="str">
        <f>IF($D294&gt;0,SUMIF('Ukraine INN'!$B$6:$B$429,'Innovation potential'!$B294,'Ukraine INN'!J$6:J$429)/$D294,"")</f>
        <v/>
      </c>
      <c r="L294" s="9" t="str">
        <f>IF($D294&gt;0,SUMIF('Ukraine INN'!$B$6:$B$429,'Innovation potential'!$B294,'Ukraine INN'!K$6:K$429)/$D294,"")</f>
        <v/>
      </c>
      <c r="M294" s="9" t="str">
        <f>IF($D294&gt;0,SUMIF('Ukraine INN'!$B$6:$B$429,'Innovation potential'!$B294,'Ukraine INN'!L$6:L$429)/$D294,"")</f>
        <v/>
      </c>
      <c r="O294" s="2">
        <f>COUNTIF('REGION INN'!$B$6:$B$429,'Innovation potential'!$B294)</f>
        <v>0</v>
      </c>
      <c r="P294" s="9" t="str">
        <f>IF($O294&gt;0,SUMIF('REGION INN'!$B$6:$B$429,'Innovation potential'!$B294,'REGION INN'!D$6:D$429)/$O294,"")</f>
        <v/>
      </c>
      <c r="Q294" s="9" t="str">
        <f>IF($O294&gt;0,SUMIF('REGION INN'!$B$6:$B$429,'Innovation potential'!$B294,'REGION INN'!E$6:E$429)/$O294,"")</f>
        <v/>
      </c>
      <c r="R294" s="9" t="str">
        <f>IF($O294&gt;0,SUMIF('REGION INN'!$B$6:$B$429,'Innovation potential'!$B294,'REGION INN'!F$6:F$429)/$O294,"")</f>
        <v/>
      </c>
      <c r="S294" s="9" t="str">
        <f>IF($O294&gt;0,SUMIF('REGION INN'!$B$6:$B$429,'Innovation potential'!$B294,'REGION INN'!G$6:G$429)/$O294,"")</f>
        <v/>
      </c>
      <c r="U294" s="9" t="str">
        <f>IF($O294&gt;0,SUMIF('REGION INN'!$B$6:$B$429,'Innovation potential'!$B294,'REGION INN'!I$6:I$429)/$O294,"")</f>
        <v/>
      </c>
      <c r="V294" s="9" t="str">
        <f>IF($O294&gt;0,SUMIF('REGION INN'!$B$6:$B$429,'Innovation potential'!$B294,'REGION INN'!J$6:J$429)/$O294,"")</f>
        <v/>
      </c>
      <c r="W294" s="9" t="str">
        <f>IF($O294&gt;0,SUMIF('REGION INN'!$B$6:$B$429,'Innovation potential'!$B294,'REGION INN'!K$6:K$429)/$O294,"")</f>
        <v/>
      </c>
      <c r="X294" s="9" t="str">
        <f>IF($O294&gt;0,SUMIF('REGION INN'!$B$6:$B$429,'Innovation potential'!$B294,'REGION INN'!L$6:L$429)/$O294,"")</f>
        <v/>
      </c>
      <c r="Z294" s="144"/>
      <c r="AA294" s="144"/>
      <c r="AB294" s="144"/>
      <c r="AC294" s="144"/>
      <c r="AE294" s="144"/>
      <c r="AF294" s="144"/>
      <c r="AG294" s="144"/>
      <c r="AH294" s="144"/>
      <c r="AJ294" s="144"/>
      <c r="AK294" s="144"/>
      <c r="AL294" s="144"/>
      <c r="AM294" s="144"/>
      <c r="AO294" s="144"/>
      <c r="AP294" s="144"/>
      <c r="AQ294" s="144"/>
      <c r="AR294" s="144"/>
    </row>
    <row r="295" spans="1:44" x14ac:dyDescent="0.2">
      <c r="A295" s="39">
        <f>'Industry selection'!C295</f>
        <v>1</v>
      </c>
      <c r="B295" s="143">
        <v>74.3</v>
      </c>
      <c r="C295" s="143" t="s">
        <v>600</v>
      </c>
      <c r="D295" s="2">
        <f>COUNTIF('Ukraine INN'!$B$6:$B$429,'Innovation potential'!$B295)</f>
        <v>0</v>
      </c>
      <c r="E295" s="9" t="str">
        <f>IF($D295&gt;0,SUMIF('Ukraine INN'!$B$6:$B$429,'Innovation potential'!$B295,'Ukraine INN'!D$6:D$429)/$D295,"")</f>
        <v/>
      </c>
      <c r="F295" s="9" t="str">
        <f>IF($D295&gt;0,SUMIF('Ukraine INN'!$B$6:$B$429,'Innovation potential'!$B295,'Ukraine INN'!E$6:E$429)/$D295,"")</f>
        <v/>
      </c>
      <c r="G295" s="9" t="str">
        <f>IF($D295&gt;0,SUMIF('Ukraine INN'!$B$6:$B$429,'Innovation potential'!$B295,'Ukraine INN'!F$6:F$429)/$D295,"")</f>
        <v/>
      </c>
      <c r="H295" s="9" t="str">
        <f>IF($D295&gt;0,SUMIF('Ukraine INN'!$B$6:$B$429,'Innovation potential'!$B295,'Ukraine INN'!G$6:G$429)/$D295,"")</f>
        <v/>
      </c>
      <c r="J295" s="9" t="str">
        <f>IF($D295&gt;0,SUMIF('Ukraine INN'!$B$6:$B$429,'Innovation potential'!$B295,'Ukraine INN'!I$6:I$429)/$D295,"")</f>
        <v/>
      </c>
      <c r="K295" s="9" t="str">
        <f>IF($D295&gt;0,SUMIF('Ukraine INN'!$B$6:$B$429,'Innovation potential'!$B295,'Ukraine INN'!J$6:J$429)/$D295,"")</f>
        <v/>
      </c>
      <c r="L295" s="9" t="str">
        <f>IF($D295&gt;0,SUMIF('Ukraine INN'!$B$6:$B$429,'Innovation potential'!$B295,'Ukraine INN'!K$6:K$429)/$D295,"")</f>
        <v/>
      </c>
      <c r="M295" s="9" t="str">
        <f>IF($D295&gt;0,SUMIF('Ukraine INN'!$B$6:$B$429,'Innovation potential'!$B295,'Ukraine INN'!L$6:L$429)/$D295,"")</f>
        <v/>
      </c>
      <c r="O295" s="2">
        <f>COUNTIF('REGION INN'!$B$6:$B$429,'Innovation potential'!$B295)</f>
        <v>0</v>
      </c>
      <c r="P295" s="9" t="str">
        <f>IF($O295&gt;0,SUMIF('REGION INN'!$B$6:$B$429,'Innovation potential'!$B295,'REGION INN'!D$6:D$429)/$O295,"")</f>
        <v/>
      </c>
      <c r="Q295" s="9" t="str">
        <f>IF($O295&gt;0,SUMIF('REGION INN'!$B$6:$B$429,'Innovation potential'!$B295,'REGION INN'!E$6:E$429)/$O295,"")</f>
        <v/>
      </c>
      <c r="R295" s="9" t="str">
        <f>IF($O295&gt;0,SUMIF('REGION INN'!$B$6:$B$429,'Innovation potential'!$B295,'REGION INN'!F$6:F$429)/$O295,"")</f>
        <v/>
      </c>
      <c r="S295" s="9" t="str">
        <f>IF($O295&gt;0,SUMIF('REGION INN'!$B$6:$B$429,'Innovation potential'!$B295,'REGION INN'!G$6:G$429)/$O295,"")</f>
        <v/>
      </c>
      <c r="U295" s="9" t="str">
        <f>IF($O295&gt;0,SUMIF('REGION INN'!$B$6:$B$429,'Innovation potential'!$B295,'REGION INN'!I$6:I$429)/$O295,"")</f>
        <v/>
      </c>
      <c r="V295" s="9" t="str">
        <f>IF($O295&gt;0,SUMIF('REGION INN'!$B$6:$B$429,'Innovation potential'!$B295,'REGION INN'!J$6:J$429)/$O295,"")</f>
        <v/>
      </c>
      <c r="W295" s="9" t="str">
        <f>IF($O295&gt;0,SUMIF('REGION INN'!$B$6:$B$429,'Innovation potential'!$B295,'REGION INN'!K$6:K$429)/$O295,"")</f>
        <v/>
      </c>
      <c r="X295" s="9" t="str">
        <f>IF($O295&gt;0,SUMIF('REGION INN'!$B$6:$B$429,'Innovation potential'!$B295,'REGION INN'!L$6:L$429)/$O295,"")</f>
        <v/>
      </c>
      <c r="Z295" s="144"/>
      <c r="AA295" s="144"/>
      <c r="AB295" s="144"/>
      <c r="AC295" s="144"/>
      <c r="AE295" s="144"/>
      <c r="AF295" s="144"/>
      <c r="AG295" s="144"/>
      <c r="AH295" s="144"/>
      <c r="AJ295" s="144"/>
      <c r="AK295" s="144"/>
      <c r="AL295" s="144"/>
      <c r="AM295" s="144"/>
      <c r="AO295" s="144"/>
      <c r="AP295" s="144"/>
      <c r="AQ295" s="144"/>
      <c r="AR295" s="144"/>
    </row>
    <row r="296" spans="1:44" x14ac:dyDescent="0.2">
      <c r="A296" s="39">
        <f>'Industry selection'!C296</f>
        <v>2</v>
      </c>
      <c r="B296" s="143">
        <v>74.900000000000006</v>
      </c>
      <c r="C296" s="143" t="s">
        <v>602</v>
      </c>
      <c r="D296" s="2">
        <f>COUNTIF('Ukraine INN'!$B$6:$B$429,'Innovation potential'!$B296)</f>
        <v>0</v>
      </c>
      <c r="E296" s="9" t="str">
        <f>IF($D296&gt;0,SUMIF('Ukraine INN'!$B$6:$B$429,'Innovation potential'!$B296,'Ukraine INN'!D$6:D$429)/$D296,"")</f>
        <v/>
      </c>
      <c r="F296" s="9" t="str">
        <f>IF($D296&gt;0,SUMIF('Ukraine INN'!$B$6:$B$429,'Innovation potential'!$B296,'Ukraine INN'!E$6:E$429)/$D296,"")</f>
        <v/>
      </c>
      <c r="G296" s="9" t="str">
        <f>IF($D296&gt;0,SUMIF('Ukraine INN'!$B$6:$B$429,'Innovation potential'!$B296,'Ukraine INN'!F$6:F$429)/$D296,"")</f>
        <v/>
      </c>
      <c r="H296" s="9" t="str">
        <f>IF($D296&gt;0,SUMIF('Ukraine INN'!$B$6:$B$429,'Innovation potential'!$B296,'Ukraine INN'!G$6:G$429)/$D296,"")</f>
        <v/>
      </c>
      <c r="J296" s="9" t="str">
        <f>IF($D296&gt;0,SUMIF('Ukraine INN'!$B$6:$B$429,'Innovation potential'!$B296,'Ukraine INN'!I$6:I$429)/$D296,"")</f>
        <v/>
      </c>
      <c r="K296" s="9" t="str">
        <f>IF($D296&gt;0,SUMIF('Ukraine INN'!$B$6:$B$429,'Innovation potential'!$B296,'Ukraine INN'!J$6:J$429)/$D296,"")</f>
        <v/>
      </c>
      <c r="L296" s="9" t="str">
        <f>IF($D296&gt;0,SUMIF('Ukraine INN'!$B$6:$B$429,'Innovation potential'!$B296,'Ukraine INN'!K$6:K$429)/$D296,"")</f>
        <v/>
      </c>
      <c r="M296" s="9" t="str">
        <f>IF($D296&gt;0,SUMIF('Ukraine INN'!$B$6:$B$429,'Innovation potential'!$B296,'Ukraine INN'!L$6:L$429)/$D296,"")</f>
        <v/>
      </c>
      <c r="O296" s="2">
        <f>COUNTIF('REGION INN'!$B$6:$B$429,'Innovation potential'!$B296)</f>
        <v>0</v>
      </c>
      <c r="P296" s="9" t="str">
        <f>IF($O296&gt;0,SUMIF('REGION INN'!$B$6:$B$429,'Innovation potential'!$B296,'REGION INN'!D$6:D$429)/$O296,"")</f>
        <v/>
      </c>
      <c r="Q296" s="9" t="str">
        <f>IF($O296&gt;0,SUMIF('REGION INN'!$B$6:$B$429,'Innovation potential'!$B296,'REGION INN'!E$6:E$429)/$O296,"")</f>
        <v/>
      </c>
      <c r="R296" s="9" t="str">
        <f>IF($O296&gt;0,SUMIF('REGION INN'!$B$6:$B$429,'Innovation potential'!$B296,'REGION INN'!F$6:F$429)/$O296,"")</f>
        <v/>
      </c>
      <c r="S296" s="9" t="str">
        <f>IF($O296&gt;0,SUMIF('REGION INN'!$B$6:$B$429,'Innovation potential'!$B296,'REGION INN'!G$6:G$429)/$O296,"")</f>
        <v/>
      </c>
      <c r="U296" s="9" t="str">
        <f>IF($O296&gt;0,SUMIF('REGION INN'!$B$6:$B$429,'Innovation potential'!$B296,'REGION INN'!I$6:I$429)/$O296,"")</f>
        <v/>
      </c>
      <c r="V296" s="9" t="str">
        <f>IF($O296&gt;0,SUMIF('REGION INN'!$B$6:$B$429,'Innovation potential'!$B296,'REGION INN'!J$6:J$429)/$O296,"")</f>
        <v/>
      </c>
      <c r="W296" s="9" t="str">
        <f>IF($O296&gt;0,SUMIF('REGION INN'!$B$6:$B$429,'Innovation potential'!$B296,'REGION INN'!K$6:K$429)/$O296,"")</f>
        <v/>
      </c>
      <c r="X296" s="9" t="str">
        <f>IF($O296&gt;0,SUMIF('REGION INN'!$B$6:$B$429,'Innovation potential'!$B296,'REGION INN'!L$6:L$429)/$O296,"")</f>
        <v/>
      </c>
      <c r="Z296" s="144"/>
      <c r="AA296" s="144"/>
      <c r="AB296" s="144"/>
      <c r="AC296" s="144"/>
      <c r="AE296" s="144"/>
      <c r="AF296" s="144"/>
      <c r="AG296" s="144"/>
      <c r="AH296" s="144"/>
      <c r="AJ296" s="144"/>
      <c r="AK296" s="144"/>
      <c r="AL296" s="144"/>
      <c r="AM296" s="144"/>
      <c r="AO296" s="144"/>
      <c r="AP296" s="144"/>
      <c r="AQ296" s="144"/>
      <c r="AR296" s="144"/>
    </row>
    <row r="297" spans="1:44" x14ac:dyDescent="0.2">
      <c r="A297" s="39">
        <f>'Industry selection'!C297</f>
        <v>1</v>
      </c>
      <c r="B297" s="143">
        <v>75</v>
      </c>
      <c r="C297" s="143" t="s">
        <v>604</v>
      </c>
      <c r="D297" s="2">
        <f>COUNTIF('Ukraine INN'!$B$6:$B$429,'Innovation potential'!$B297)</f>
        <v>0</v>
      </c>
      <c r="E297" s="9" t="str">
        <f>IF($D297&gt;0,SUMIF('Ukraine INN'!$B$6:$B$429,'Innovation potential'!$B297,'Ukraine INN'!D$6:D$429)/$D297,"")</f>
        <v/>
      </c>
      <c r="F297" s="9" t="str">
        <f>IF($D297&gt;0,SUMIF('Ukraine INN'!$B$6:$B$429,'Innovation potential'!$B297,'Ukraine INN'!E$6:E$429)/$D297,"")</f>
        <v/>
      </c>
      <c r="G297" s="9" t="str">
        <f>IF($D297&gt;0,SUMIF('Ukraine INN'!$B$6:$B$429,'Innovation potential'!$B297,'Ukraine INN'!F$6:F$429)/$D297,"")</f>
        <v/>
      </c>
      <c r="H297" s="9" t="str">
        <f>IF($D297&gt;0,SUMIF('Ukraine INN'!$B$6:$B$429,'Innovation potential'!$B297,'Ukraine INN'!G$6:G$429)/$D297,"")</f>
        <v/>
      </c>
      <c r="J297" s="9" t="str">
        <f>IF($D297&gt;0,SUMIF('Ukraine INN'!$B$6:$B$429,'Innovation potential'!$B297,'Ukraine INN'!I$6:I$429)/$D297,"")</f>
        <v/>
      </c>
      <c r="K297" s="9" t="str">
        <f>IF($D297&gt;0,SUMIF('Ukraine INN'!$B$6:$B$429,'Innovation potential'!$B297,'Ukraine INN'!J$6:J$429)/$D297,"")</f>
        <v/>
      </c>
      <c r="L297" s="9" t="str">
        <f>IF($D297&gt;0,SUMIF('Ukraine INN'!$B$6:$B$429,'Innovation potential'!$B297,'Ukraine INN'!K$6:K$429)/$D297,"")</f>
        <v/>
      </c>
      <c r="M297" s="9" t="str">
        <f>IF($D297&gt;0,SUMIF('Ukraine INN'!$B$6:$B$429,'Innovation potential'!$B297,'Ukraine INN'!L$6:L$429)/$D297,"")</f>
        <v/>
      </c>
      <c r="O297" s="2">
        <f>COUNTIF('REGION INN'!$B$6:$B$429,'Innovation potential'!$B297)</f>
        <v>0</v>
      </c>
      <c r="P297" s="9" t="str">
        <f>IF($O297&gt;0,SUMIF('REGION INN'!$B$6:$B$429,'Innovation potential'!$B297,'REGION INN'!D$6:D$429)/$O297,"")</f>
        <v/>
      </c>
      <c r="Q297" s="9" t="str">
        <f>IF($O297&gt;0,SUMIF('REGION INN'!$B$6:$B$429,'Innovation potential'!$B297,'REGION INN'!E$6:E$429)/$O297,"")</f>
        <v/>
      </c>
      <c r="R297" s="9" t="str">
        <f>IF($O297&gt;0,SUMIF('REGION INN'!$B$6:$B$429,'Innovation potential'!$B297,'REGION INN'!F$6:F$429)/$O297,"")</f>
        <v/>
      </c>
      <c r="S297" s="9" t="str">
        <f>IF($O297&gt;0,SUMIF('REGION INN'!$B$6:$B$429,'Innovation potential'!$B297,'REGION INN'!G$6:G$429)/$O297,"")</f>
        <v/>
      </c>
      <c r="U297" s="9" t="str">
        <f>IF($O297&gt;0,SUMIF('REGION INN'!$B$6:$B$429,'Innovation potential'!$B297,'REGION INN'!I$6:I$429)/$O297,"")</f>
        <v/>
      </c>
      <c r="V297" s="9" t="str">
        <f>IF($O297&gt;0,SUMIF('REGION INN'!$B$6:$B$429,'Innovation potential'!$B297,'REGION INN'!J$6:J$429)/$O297,"")</f>
        <v/>
      </c>
      <c r="W297" s="9" t="str">
        <f>IF($O297&gt;0,SUMIF('REGION INN'!$B$6:$B$429,'Innovation potential'!$B297,'REGION INN'!K$6:K$429)/$O297,"")</f>
        <v/>
      </c>
      <c r="X297" s="9" t="str">
        <f>IF($O297&gt;0,SUMIF('REGION INN'!$B$6:$B$429,'Innovation potential'!$B297,'REGION INN'!L$6:L$429)/$O297,"")</f>
        <v/>
      </c>
      <c r="Z297" s="144"/>
      <c r="AA297" s="144"/>
      <c r="AB297" s="144"/>
      <c r="AC297" s="144"/>
      <c r="AE297" s="144"/>
      <c r="AF297" s="144"/>
      <c r="AG297" s="144"/>
      <c r="AH297" s="144"/>
      <c r="AJ297" s="144"/>
      <c r="AK297" s="144"/>
      <c r="AL297" s="144"/>
      <c r="AM297" s="144"/>
      <c r="AO297" s="144"/>
      <c r="AP297" s="144"/>
      <c r="AQ297" s="144"/>
      <c r="AR297" s="144"/>
    </row>
    <row r="298" spans="1:44" x14ac:dyDescent="0.2">
      <c r="A298" s="39" t="str">
        <f>'Industry selection'!C298</f>
        <v/>
      </c>
      <c r="B298" s="143" t="s">
        <v>606</v>
      </c>
      <c r="C298" s="143" t="s">
        <v>607</v>
      </c>
      <c r="D298" s="2">
        <f>COUNTIF('Ukraine INN'!$B$6:$B$429,'Innovation potential'!$B298)</f>
        <v>0</v>
      </c>
      <c r="E298" s="9" t="str">
        <f>IF($D298&gt;0,SUMIF('Ukraine INN'!$B$6:$B$429,'Innovation potential'!$B298,'Ukraine INN'!D$6:D$429)/$D298,"")</f>
        <v/>
      </c>
      <c r="F298" s="9" t="str">
        <f>IF($D298&gt;0,SUMIF('Ukraine INN'!$B$6:$B$429,'Innovation potential'!$B298,'Ukraine INN'!E$6:E$429)/$D298,"")</f>
        <v/>
      </c>
      <c r="G298" s="9" t="str">
        <f>IF($D298&gt;0,SUMIF('Ukraine INN'!$B$6:$B$429,'Innovation potential'!$B298,'Ukraine INN'!F$6:F$429)/$D298,"")</f>
        <v/>
      </c>
      <c r="H298" s="9" t="str">
        <f>IF($D298&gt;0,SUMIF('Ukraine INN'!$B$6:$B$429,'Innovation potential'!$B298,'Ukraine INN'!G$6:G$429)/$D298,"")</f>
        <v/>
      </c>
      <c r="J298" s="9" t="str">
        <f>IF($D298&gt;0,SUMIF('Ukraine INN'!$B$6:$B$429,'Innovation potential'!$B298,'Ukraine INN'!I$6:I$429)/$D298,"")</f>
        <v/>
      </c>
      <c r="K298" s="9" t="str">
        <f>IF($D298&gt;0,SUMIF('Ukraine INN'!$B$6:$B$429,'Innovation potential'!$B298,'Ukraine INN'!J$6:J$429)/$D298,"")</f>
        <v/>
      </c>
      <c r="L298" s="9" t="str">
        <f>IF($D298&gt;0,SUMIF('Ukraine INN'!$B$6:$B$429,'Innovation potential'!$B298,'Ukraine INN'!K$6:K$429)/$D298,"")</f>
        <v/>
      </c>
      <c r="M298" s="9" t="str">
        <f>IF($D298&gt;0,SUMIF('Ukraine INN'!$B$6:$B$429,'Innovation potential'!$B298,'Ukraine INN'!L$6:L$429)/$D298,"")</f>
        <v/>
      </c>
      <c r="O298" s="2">
        <f>COUNTIF('REGION INN'!$B$6:$B$429,'Innovation potential'!$B298)</f>
        <v>0</v>
      </c>
      <c r="P298" s="9" t="str">
        <f>IF($O298&gt;0,SUMIF('REGION INN'!$B$6:$B$429,'Innovation potential'!$B298,'REGION INN'!D$6:D$429)/$O298,"")</f>
        <v/>
      </c>
      <c r="Q298" s="9" t="str">
        <f>IF($O298&gt;0,SUMIF('REGION INN'!$B$6:$B$429,'Innovation potential'!$B298,'REGION INN'!E$6:E$429)/$O298,"")</f>
        <v/>
      </c>
      <c r="R298" s="9" t="str">
        <f>IF($O298&gt;0,SUMIF('REGION INN'!$B$6:$B$429,'Innovation potential'!$B298,'REGION INN'!F$6:F$429)/$O298,"")</f>
        <v/>
      </c>
      <c r="S298" s="9" t="str">
        <f>IF($O298&gt;0,SUMIF('REGION INN'!$B$6:$B$429,'Innovation potential'!$B298,'REGION INN'!G$6:G$429)/$O298,"")</f>
        <v/>
      </c>
      <c r="U298" s="9" t="str">
        <f>IF($O298&gt;0,SUMIF('REGION INN'!$B$6:$B$429,'Innovation potential'!$B298,'REGION INN'!I$6:I$429)/$O298,"")</f>
        <v/>
      </c>
      <c r="V298" s="9" t="str">
        <f>IF($O298&gt;0,SUMIF('REGION INN'!$B$6:$B$429,'Innovation potential'!$B298,'REGION INN'!J$6:J$429)/$O298,"")</f>
        <v/>
      </c>
      <c r="W298" s="9" t="str">
        <f>IF($O298&gt;0,SUMIF('REGION INN'!$B$6:$B$429,'Innovation potential'!$B298,'REGION INN'!K$6:K$429)/$O298,"")</f>
        <v/>
      </c>
      <c r="X298" s="9" t="str">
        <f>IF($O298&gt;0,SUMIF('REGION INN'!$B$6:$B$429,'Innovation potential'!$B298,'REGION INN'!L$6:L$429)/$O298,"")</f>
        <v/>
      </c>
      <c r="Z298" s="144"/>
      <c r="AA298" s="144"/>
      <c r="AB298" s="144"/>
      <c r="AC298" s="144"/>
      <c r="AE298" s="144"/>
      <c r="AF298" s="144"/>
      <c r="AG298" s="144"/>
      <c r="AH298" s="144"/>
      <c r="AJ298" s="144"/>
      <c r="AK298" s="144"/>
      <c r="AL298" s="144"/>
      <c r="AM298" s="144"/>
      <c r="AO298" s="144"/>
      <c r="AP298" s="144"/>
      <c r="AQ298" s="144"/>
      <c r="AR298" s="144"/>
    </row>
    <row r="299" spans="1:44" x14ac:dyDescent="0.2">
      <c r="A299" s="39" t="str">
        <f>'Industry selection'!C299</f>
        <v/>
      </c>
      <c r="B299" s="143">
        <v>77</v>
      </c>
      <c r="C299" s="143" t="s">
        <v>609</v>
      </c>
      <c r="D299" s="2">
        <f>COUNTIF('Ukraine INN'!$B$6:$B$429,'Innovation potential'!$B299)</f>
        <v>0</v>
      </c>
      <c r="E299" s="9" t="str">
        <f>IF($D299&gt;0,SUMIF('Ukraine INN'!$B$6:$B$429,'Innovation potential'!$B299,'Ukraine INN'!D$6:D$429)/$D299,"")</f>
        <v/>
      </c>
      <c r="F299" s="9" t="str">
        <f>IF($D299&gt;0,SUMIF('Ukraine INN'!$B$6:$B$429,'Innovation potential'!$B299,'Ukraine INN'!E$6:E$429)/$D299,"")</f>
        <v/>
      </c>
      <c r="G299" s="9" t="str">
        <f>IF($D299&gt;0,SUMIF('Ukraine INN'!$B$6:$B$429,'Innovation potential'!$B299,'Ukraine INN'!F$6:F$429)/$D299,"")</f>
        <v/>
      </c>
      <c r="H299" s="9" t="str">
        <f>IF($D299&gt;0,SUMIF('Ukraine INN'!$B$6:$B$429,'Innovation potential'!$B299,'Ukraine INN'!G$6:G$429)/$D299,"")</f>
        <v/>
      </c>
      <c r="J299" s="9" t="str">
        <f>IF($D299&gt;0,SUMIF('Ukraine INN'!$B$6:$B$429,'Innovation potential'!$B299,'Ukraine INN'!I$6:I$429)/$D299,"")</f>
        <v/>
      </c>
      <c r="K299" s="9" t="str">
        <f>IF($D299&gt;0,SUMIF('Ukraine INN'!$B$6:$B$429,'Innovation potential'!$B299,'Ukraine INN'!J$6:J$429)/$D299,"")</f>
        <v/>
      </c>
      <c r="L299" s="9" t="str">
        <f>IF($D299&gt;0,SUMIF('Ukraine INN'!$B$6:$B$429,'Innovation potential'!$B299,'Ukraine INN'!K$6:K$429)/$D299,"")</f>
        <v/>
      </c>
      <c r="M299" s="9" t="str">
        <f>IF($D299&gt;0,SUMIF('Ukraine INN'!$B$6:$B$429,'Innovation potential'!$B299,'Ukraine INN'!L$6:L$429)/$D299,"")</f>
        <v/>
      </c>
      <c r="O299" s="2">
        <f>COUNTIF('REGION INN'!$B$6:$B$429,'Innovation potential'!$B299)</f>
        <v>0</v>
      </c>
      <c r="P299" s="9" t="str">
        <f>IF($O299&gt;0,SUMIF('REGION INN'!$B$6:$B$429,'Innovation potential'!$B299,'REGION INN'!D$6:D$429)/$O299,"")</f>
        <v/>
      </c>
      <c r="Q299" s="9" t="str">
        <f>IF($O299&gt;0,SUMIF('REGION INN'!$B$6:$B$429,'Innovation potential'!$B299,'REGION INN'!E$6:E$429)/$O299,"")</f>
        <v/>
      </c>
      <c r="R299" s="9" t="str">
        <f>IF($O299&gt;0,SUMIF('REGION INN'!$B$6:$B$429,'Innovation potential'!$B299,'REGION INN'!F$6:F$429)/$O299,"")</f>
        <v/>
      </c>
      <c r="S299" s="9" t="str">
        <f>IF($O299&gt;0,SUMIF('REGION INN'!$B$6:$B$429,'Innovation potential'!$B299,'REGION INN'!G$6:G$429)/$O299,"")</f>
        <v/>
      </c>
      <c r="U299" s="9" t="str">
        <f>IF($O299&gt;0,SUMIF('REGION INN'!$B$6:$B$429,'Innovation potential'!$B299,'REGION INN'!I$6:I$429)/$O299,"")</f>
        <v/>
      </c>
      <c r="V299" s="9" t="str">
        <f>IF($O299&gt;0,SUMIF('REGION INN'!$B$6:$B$429,'Innovation potential'!$B299,'REGION INN'!J$6:J$429)/$O299,"")</f>
        <v/>
      </c>
      <c r="W299" s="9" t="str">
        <f>IF($O299&gt;0,SUMIF('REGION INN'!$B$6:$B$429,'Innovation potential'!$B299,'REGION INN'!K$6:K$429)/$O299,"")</f>
        <v/>
      </c>
      <c r="X299" s="9" t="str">
        <f>IF($O299&gt;0,SUMIF('REGION INN'!$B$6:$B$429,'Innovation potential'!$B299,'REGION INN'!L$6:L$429)/$O299,"")</f>
        <v/>
      </c>
      <c r="Z299" s="144"/>
      <c r="AA299" s="144"/>
      <c r="AB299" s="144"/>
      <c r="AC299" s="144"/>
      <c r="AE299" s="144"/>
      <c r="AF299" s="144"/>
      <c r="AG299" s="144"/>
      <c r="AH299" s="144"/>
      <c r="AJ299" s="144"/>
      <c r="AK299" s="144"/>
      <c r="AL299" s="144"/>
      <c r="AM299" s="144"/>
      <c r="AO299" s="144"/>
      <c r="AP299" s="144"/>
      <c r="AQ299" s="144"/>
      <c r="AR299" s="144"/>
    </row>
    <row r="300" spans="1:44" x14ac:dyDescent="0.2">
      <c r="A300" s="39">
        <f>'Industry selection'!C300</f>
        <v>2</v>
      </c>
      <c r="B300" s="143">
        <v>77.099999999999994</v>
      </c>
      <c r="C300" s="143" t="s">
        <v>611</v>
      </c>
      <c r="D300" s="2">
        <f>COUNTIF('Ukraine INN'!$B$6:$B$429,'Innovation potential'!$B300)</f>
        <v>0</v>
      </c>
      <c r="E300" s="9" t="str">
        <f>IF($D300&gt;0,SUMIF('Ukraine INN'!$B$6:$B$429,'Innovation potential'!$B300,'Ukraine INN'!D$6:D$429)/$D300,"")</f>
        <v/>
      </c>
      <c r="F300" s="9" t="str">
        <f>IF($D300&gt;0,SUMIF('Ukraine INN'!$B$6:$B$429,'Innovation potential'!$B300,'Ukraine INN'!E$6:E$429)/$D300,"")</f>
        <v/>
      </c>
      <c r="G300" s="9" t="str">
        <f>IF($D300&gt;0,SUMIF('Ukraine INN'!$B$6:$B$429,'Innovation potential'!$B300,'Ukraine INN'!F$6:F$429)/$D300,"")</f>
        <v/>
      </c>
      <c r="H300" s="9" t="str">
        <f>IF($D300&gt;0,SUMIF('Ukraine INN'!$B$6:$B$429,'Innovation potential'!$B300,'Ukraine INN'!G$6:G$429)/$D300,"")</f>
        <v/>
      </c>
      <c r="J300" s="9" t="str">
        <f>IF($D300&gt;0,SUMIF('Ukraine INN'!$B$6:$B$429,'Innovation potential'!$B300,'Ukraine INN'!I$6:I$429)/$D300,"")</f>
        <v/>
      </c>
      <c r="K300" s="9" t="str">
        <f>IF($D300&gt;0,SUMIF('Ukraine INN'!$B$6:$B$429,'Innovation potential'!$B300,'Ukraine INN'!J$6:J$429)/$D300,"")</f>
        <v/>
      </c>
      <c r="L300" s="9" t="str">
        <f>IF($D300&gt;0,SUMIF('Ukraine INN'!$B$6:$B$429,'Innovation potential'!$B300,'Ukraine INN'!K$6:K$429)/$D300,"")</f>
        <v/>
      </c>
      <c r="M300" s="9" t="str">
        <f>IF($D300&gt;0,SUMIF('Ukraine INN'!$B$6:$B$429,'Innovation potential'!$B300,'Ukraine INN'!L$6:L$429)/$D300,"")</f>
        <v/>
      </c>
      <c r="O300" s="2">
        <f>COUNTIF('REGION INN'!$B$6:$B$429,'Innovation potential'!$B300)</f>
        <v>0</v>
      </c>
      <c r="P300" s="9" t="str">
        <f>IF($O300&gt;0,SUMIF('REGION INN'!$B$6:$B$429,'Innovation potential'!$B300,'REGION INN'!D$6:D$429)/$O300,"")</f>
        <v/>
      </c>
      <c r="Q300" s="9" t="str">
        <f>IF($O300&gt;0,SUMIF('REGION INN'!$B$6:$B$429,'Innovation potential'!$B300,'REGION INN'!E$6:E$429)/$O300,"")</f>
        <v/>
      </c>
      <c r="R300" s="9" t="str">
        <f>IF($O300&gt;0,SUMIF('REGION INN'!$B$6:$B$429,'Innovation potential'!$B300,'REGION INN'!F$6:F$429)/$O300,"")</f>
        <v/>
      </c>
      <c r="S300" s="9" t="str">
        <f>IF($O300&gt;0,SUMIF('REGION INN'!$B$6:$B$429,'Innovation potential'!$B300,'REGION INN'!G$6:G$429)/$O300,"")</f>
        <v/>
      </c>
      <c r="U300" s="9" t="str">
        <f>IF($O300&gt;0,SUMIF('REGION INN'!$B$6:$B$429,'Innovation potential'!$B300,'REGION INN'!I$6:I$429)/$O300,"")</f>
        <v/>
      </c>
      <c r="V300" s="9" t="str">
        <f>IF($O300&gt;0,SUMIF('REGION INN'!$B$6:$B$429,'Innovation potential'!$B300,'REGION INN'!J$6:J$429)/$O300,"")</f>
        <v/>
      </c>
      <c r="W300" s="9" t="str">
        <f>IF($O300&gt;0,SUMIF('REGION INN'!$B$6:$B$429,'Innovation potential'!$B300,'REGION INN'!K$6:K$429)/$O300,"")</f>
        <v/>
      </c>
      <c r="X300" s="9" t="str">
        <f>IF($O300&gt;0,SUMIF('REGION INN'!$B$6:$B$429,'Innovation potential'!$B300,'REGION INN'!L$6:L$429)/$O300,"")</f>
        <v/>
      </c>
      <c r="Z300" s="144"/>
      <c r="AA300" s="144"/>
      <c r="AB300" s="144"/>
      <c r="AC300" s="144"/>
      <c r="AE300" s="144"/>
      <c r="AF300" s="144"/>
      <c r="AG300" s="144"/>
      <c r="AH300" s="144"/>
      <c r="AJ300" s="144"/>
      <c r="AK300" s="144"/>
      <c r="AL300" s="144"/>
      <c r="AM300" s="144"/>
      <c r="AO300" s="144"/>
      <c r="AP300" s="144"/>
      <c r="AQ300" s="144"/>
      <c r="AR300" s="144"/>
    </row>
    <row r="301" spans="1:44" x14ac:dyDescent="0.2">
      <c r="A301" s="39">
        <f>'Industry selection'!C301</f>
        <v>1</v>
      </c>
      <c r="B301" s="143">
        <v>77.2</v>
      </c>
      <c r="C301" s="143" t="s">
        <v>613</v>
      </c>
      <c r="D301" s="2">
        <f>COUNTIF('Ukraine INN'!$B$6:$B$429,'Innovation potential'!$B301)</f>
        <v>0</v>
      </c>
      <c r="E301" s="9" t="str">
        <f>IF($D301&gt;0,SUMIF('Ukraine INN'!$B$6:$B$429,'Innovation potential'!$B301,'Ukraine INN'!D$6:D$429)/$D301,"")</f>
        <v/>
      </c>
      <c r="F301" s="9" t="str">
        <f>IF($D301&gt;0,SUMIF('Ukraine INN'!$B$6:$B$429,'Innovation potential'!$B301,'Ukraine INN'!E$6:E$429)/$D301,"")</f>
        <v/>
      </c>
      <c r="G301" s="9" t="str">
        <f>IF($D301&gt;0,SUMIF('Ukraine INN'!$B$6:$B$429,'Innovation potential'!$B301,'Ukraine INN'!F$6:F$429)/$D301,"")</f>
        <v/>
      </c>
      <c r="H301" s="9" t="str">
        <f>IF($D301&gt;0,SUMIF('Ukraine INN'!$B$6:$B$429,'Innovation potential'!$B301,'Ukraine INN'!G$6:G$429)/$D301,"")</f>
        <v/>
      </c>
      <c r="J301" s="9" t="str">
        <f>IF($D301&gt;0,SUMIF('Ukraine INN'!$B$6:$B$429,'Innovation potential'!$B301,'Ukraine INN'!I$6:I$429)/$D301,"")</f>
        <v/>
      </c>
      <c r="K301" s="9" t="str">
        <f>IF($D301&gt;0,SUMIF('Ukraine INN'!$B$6:$B$429,'Innovation potential'!$B301,'Ukraine INN'!J$6:J$429)/$D301,"")</f>
        <v/>
      </c>
      <c r="L301" s="9" t="str">
        <f>IF($D301&gt;0,SUMIF('Ukraine INN'!$B$6:$B$429,'Innovation potential'!$B301,'Ukraine INN'!K$6:K$429)/$D301,"")</f>
        <v/>
      </c>
      <c r="M301" s="9" t="str">
        <f>IF($D301&gt;0,SUMIF('Ukraine INN'!$B$6:$B$429,'Innovation potential'!$B301,'Ukraine INN'!L$6:L$429)/$D301,"")</f>
        <v/>
      </c>
      <c r="O301" s="2">
        <f>COUNTIF('REGION INN'!$B$6:$B$429,'Innovation potential'!$B301)</f>
        <v>0</v>
      </c>
      <c r="P301" s="9" t="str">
        <f>IF($O301&gt;0,SUMIF('REGION INN'!$B$6:$B$429,'Innovation potential'!$B301,'REGION INN'!D$6:D$429)/$O301,"")</f>
        <v/>
      </c>
      <c r="Q301" s="9" t="str">
        <f>IF($O301&gt;0,SUMIF('REGION INN'!$B$6:$B$429,'Innovation potential'!$B301,'REGION INN'!E$6:E$429)/$O301,"")</f>
        <v/>
      </c>
      <c r="R301" s="9" t="str">
        <f>IF($O301&gt;0,SUMIF('REGION INN'!$B$6:$B$429,'Innovation potential'!$B301,'REGION INN'!F$6:F$429)/$O301,"")</f>
        <v/>
      </c>
      <c r="S301" s="9" t="str">
        <f>IF($O301&gt;0,SUMIF('REGION INN'!$B$6:$B$429,'Innovation potential'!$B301,'REGION INN'!G$6:G$429)/$O301,"")</f>
        <v/>
      </c>
      <c r="U301" s="9" t="str">
        <f>IF($O301&gt;0,SUMIF('REGION INN'!$B$6:$B$429,'Innovation potential'!$B301,'REGION INN'!I$6:I$429)/$O301,"")</f>
        <v/>
      </c>
      <c r="V301" s="9" t="str">
        <f>IF($O301&gt;0,SUMIF('REGION INN'!$B$6:$B$429,'Innovation potential'!$B301,'REGION INN'!J$6:J$429)/$O301,"")</f>
        <v/>
      </c>
      <c r="W301" s="9" t="str">
        <f>IF($O301&gt;0,SUMIF('REGION INN'!$B$6:$B$429,'Innovation potential'!$B301,'REGION INN'!K$6:K$429)/$O301,"")</f>
        <v/>
      </c>
      <c r="X301" s="9" t="str">
        <f>IF($O301&gt;0,SUMIF('REGION INN'!$B$6:$B$429,'Innovation potential'!$B301,'REGION INN'!L$6:L$429)/$O301,"")</f>
        <v/>
      </c>
      <c r="Z301" s="144"/>
      <c r="AA301" s="144"/>
      <c r="AB301" s="144"/>
      <c r="AC301" s="144"/>
      <c r="AE301" s="144"/>
      <c r="AF301" s="144"/>
      <c r="AG301" s="144"/>
      <c r="AH301" s="144"/>
      <c r="AJ301" s="144"/>
      <c r="AK301" s="144"/>
      <c r="AL301" s="144"/>
      <c r="AM301" s="144"/>
      <c r="AO301" s="144"/>
      <c r="AP301" s="144"/>
      <c r="AQ301" s="144"/>
      <c r="AR301" s="144"/>
    </row>
    <row r="302" spans="1:44" x14ac:dyDescent="0.2">
      <c r="A302" s="39">
        <f>'Industry selection'!C302</f>
        <v>2</v>
      </c>
      <c r="B302" s="143">
        <v>77.3</v>
      </c>
      <c r="C302" s="143" t="s">
        <v>615</v>
      </c>
      <c r="D302" s="2">
        <f>COUNTIF('Ukraine INN'!$B$6:$B$429,'Innovation potential'!$B302)</f>
        <v>0</v>
      </c>
      <c r="E302" s="9" t="str">
        <f>IF($D302&gt;0,SUMIF('Ukraine INN'!$B$6:$B$429,'Innovation potential'!$B302,'Ukraine INN'!D$6:D$429)/$D302,"")</f>
        <v/>
      </c>
      <c r="F302" s="9" t="str">
        <f>IF($D302&gt;0,SUMIF('Ukraine INN'!$B$6:$B$429,'Innovation potential'!$B302,'Ukraine INN'!E$6:E$429)/$D302,"")</f>
        <v/>
      </c>
      <c r="G302" s="9" t="str">
        <f>IF($D302&gt;0,SUMIF('Ukraine INN'!$B$6:$B$429,'Innovation potential'!$B302,'Ukraine INN'!F$6:F$429)/$D302,"")</f>
        <v/>
      </c>
      <c r="H302" s="9" t="str">
        <f>IF($D302&gt;0,SUMIF('Ukraine INN'!$B$6:$B$429,'Innovation potential'!$B302,'Ukraine INN'!G$6:G$429)/$D302,"")</f>
        <v/>
      </c>
      <c r="J302" s="9" t="str">
        <f>IF($D302&gt;0,SUMIF('Ukraine INN'!$B$6:$B$429,'Innovation potential'!$B302,'Ukraine INN'!I$6:I$429)/$D302,"")</f>
        <v/>
      </c>
      <c r="K302" s="9" t="str">
        <f>IF($D302&gt;0,SUMIF('Ukraine INN'!$B$6:$B$429,'Innovation potential'!$B302,'Ukraine INN'!J$6:J$429)/$D302,"")</f>
        <v/>
      </c>
      <c r="L302" s="9" t="str">
        <f>IF($D302&gt;0,SUMIF('Ukraine INN'!$B$6:$B$429,'Innovation potential'!$B302,'Ukraine INN'!K$6:K$429)/$D302,"")</f>
        <v/>
      </c>
      <c r="M302" s="9" t="str">
        <f>IF($D302&gt;0,SUMIF('Ukraine INN'!$B$6:$B$429,'Innovation potential'!$B302,'Ukraine INN'!L$6:L$429)/$D302,"")</f>
        <v/>
      </c>
      <c r="O302" s="2">
        <f>COUNTIF('REGION INN'!$B$6:$B$429,'Innovation potential'!$B302)</f>
        <v>0</v>
      </c>
      <c r="P302" s="9" t="str">
        <f>IF($O302&gt;0,SUMIF('REGION INN'!$B$6:$B$429,'Innovation potential'!$B302,'REGION INN'!D$6:D$429)/$O302,"")</f>
        <v/>
      </c>
      <c r="Q302" s="9" t="str">
        <f>IF($O302&gt;0,SUMIF('REGION INN'!$B$6:$B$429,'Innovation potential'!$B302,'REGION INN'!E$6:E$429)/$O302,"")</f>
        <v/>
      </c>
      <c r="R302" s="9" t="str">
        <f>IF($O302&gt;0,SUMIF('REGION INN'!$B$6:$B$429,'Innovation potential'!$B302,'REGION INN'!F$6:F$429)/$O302,"")</f>
        <v/>
      </c>
      <c r="S302" s="9" t="str">
        <f>IF($O302&gt;0,SUMIF('REGION INN'!$B$6:$B$429,'Innovation potential'!$B302,'REGION INN'!G$6:G$429)/$O302,"")</f>
        <v/>
      </c>
      <c r="U302" s="9" t="str">
        <f>IF($O302&gt;0,SUMIF('REGION INN'!$B$6:$B$429,'Innovation potential'!$B302,'REGION INN'!I$6:I$429)/$O302,"")</f>
        <v/>
      </c>
      <c r="V302" s="9" t="str">
        <f>IF($O302&gt;0,SUMIF('REGION INN'!$B$6:$B$429,'Innovation potential'!$B302,'REGION INN'!J$6:J$429)/$O302,"")</f>
        <v/>
      </c>
      <c r="W302" s="9" t="str">
        <f>IF($O302&gt;0,SUMIF('REGION INN'!$B$6:$B$429,'Innovation potential'!$B302,'REGION INN'!K$6:K$429)/$O302,"")</f>
        <v/>
      </c>
      <c r="X302" s="9" t="str">
        <f>IF($O302&gt;0,SUMIF('REGION INN'!$B$6:$B$429,'Innovation potential'!$B302,'REGION INN'!L$6:L$429)/$O302,"")</f>
        <v/>
      </c>
      <c r="Z302" s="144"/>
      <c r="AA302" s="144"/>
      <c r="AB302" s="144"/>
      <c r="AC302" s="144"/>
      <c r="AE302" s="144"/>
      <c r="AF302" s="144"/>
      <c r="AG302" s="144"/>
      <c r="AH302" s="144"/>
      <c r="AJ302" s="144"/>
      <c r="AK302" s="144"/>
      <c r="AL302" s="144"/>
      <c r="AM302" s="144"/>
      <c r="AO302" s="144"/>
      <c r="AP302" s="144"/>
      <c r="AQ302" s="144"/>
      <c r="AR302" s="144"/>
    </row>
    <row r="303" spans="1:44" x14ac:dyDescent="0.2">
      <c r="A303" s="39">
        <f>'Industry selection'!C303</f>
        <v>1</v>
      </c>
      <c r="B303" s="143">
        <v>77.400000000000006</v>
      </c>
      <c r="C303" s="143" t="s">
        <v>617</v>
      </c>
      <c r="D303" s="2">
        <f>COUNTIF('Ukraine INN'!$B$6:$B$429,'Innovation potential'!$B303)</f>
        <v>0</v>
      </c>
      <c r="E303" s="9" t="str">
        <f>IF($D303&gt;0,SUMIF('Ukraine INN'!$B$6:$B$429,'Innovation potential'!$B303,'Ukraine INN'!D$6:D$429)/$D303,"")</f>
        <v/>
      </c>
      <c r="F303" s="9" t="str">
        <f>IF($D303&gt;0,SUMIF('Ukraine INN'!$B$6:$B$429,'Innovation potential'!$B303,'Ukraine INN'!E$6:E$429)/$D303,"")</f>
        <v/>
      </c>
      <c r="G303" s="9" t="str">
        <f>IF($D303&gt;0,SUMIF('Ukraine INN'!$B$6:$B$429,'Innovation potential'!$B303,'Ukraine INN'!F$6:F$429)/$D303,"")</f>
        <v/>
      </c>
      <c r="H303" s="9" t="str">
        <f>IF($D303&gt;0,SUMIF('Ukraine INN'!$B$6:$B$429,'Innovation potential'!$B303,'Ukraine INN'!G$6:G$429)/$D303,"")</f>
        <v/>
      </c>
      <c r="J303" s="9" t="str">
        <f>IF($D303&gt;0,SUMIF('Ukraine INN'!$B$6:$B$429,'Innovation potential'!$B303,'Ukraine INN'!I$6:I$429)/$D303,"")</f>
        <v/>
      </c>
      <c r="K303" s="9" t="str">
        <f>IF($D303&gt;0,SUMIF('Ukraine INN'!$B$6:$B$429,'Innovation potential'!$B303,'Ukraine INN'!J$6:J$429)/$D303,"")</f>
        <v/>
      </c>
      <c r="L303" s="9" t="str">
        <f>IF($D303&gt;0,SUMIF('Ukraine INN'!$B$6:$B$429,'Innovation potential'!$B303,'Ukraine INN'!K$6:K$429)/$D303,"")</f>
        <v/>
      </c>
      <c r="M303" s="9" t="str">
        <f>IF($D303&gt;0,SUMIF('Ukraine INN'!$B$6:$B$429,'Innovation potential'!$B303,'Ukraine INN'!L$6:L$429)/$D303,"")</f>
        <v/>
      </c>
      <c r="O303" s="2">
        <f>COUNTIF('REGION INN'!$B$6:$B$429,'Innovation potential'!$B303)</f>
        <v>0</v>
      </c>
      <c r="P303" s="9" t="str">
        <f>IF($O303&gt;0,SUMIF('REGION INN'!$B$6:$B$429,'Innovation potential'!$B303,'REGION INN'!D$6:D$429)/$O303,"")</f>
        <v/>
      </c>
      <c r="Q303" s="9" t="str">
        <f>IF($O303&gt;0,SUMIF('REGION INN'!$B$6:$B$429,'Innovation potential'!$B303,'REGION INN'!E$6:E$429)/$O303,"")</f>
        <v/>
      </c>
      <c r="R303" s="9" t="str">
        <f>IF($O303&gt;0,SUMIF('REGION INN'!$B$6:$B$429,'Innovation potential'!$B303,'REGION INN'!F$6:F$429)/$O303,"")</f>
        <v/>
      </c>
      <c r="S303" s="9" t="str">
        <f>IF($O303&gt;0,SUMIF('REGION INN'!$B$6:$B$429,'Innovation potential'!$B303,'REGION INN'!G$6:G$429)/$O303,"")</f>
        <v/>
      </c>
      <c r="U303" s="9" t="str">
        <f>IF($O303&gt;0,SUMIF('REGION INN'!$B$6:$B$429,'Innovation potential'!$B303,'REGION INN'!I$6:I$429)/$O303,"")</f>
        <v/>
      </c>
      <c r="V303" s="9" t="str">
        <f>IF($O303&gt;0,SUMIF('REGION INN'!$B$6:$B$429,'Innovation potential'!$B303,'REGION INN'!J$6:J$429)/$O303,"")</f>
        <v/>
      </c>
      <c r="W303" s="9" t="str">
        <f>IF($O303&gt;0,SUMIF('REGION INN'!$B$6:$B$429,'Innovation potential'!$B303,'REGION INN'!K$6:K$429)/$O303,"")</f>
        <v/>
      </c>
      <c r="X303" s="9" t="str">
        <f>IF($O303&gt;0,SUMIF('REGION INN'!$B$6:$B$429,'Innovation potential'!$B303,'REGION INN'!L$6:L$429)/$O303,"")</f>
        <v/>
      </c>
      <c r="Z303" s="144"/>
      <c r="AA303" s="144"/>
      <c r="AB303" s="144"/>
      <c r="AC303" s="144"/>
      <c r="AE303" s="144"/>
      <c r="AF303" s="144"/>
      <c r="AG303" s="144"/>
      <c r="AH303" s="144"/>
      <c r="AJ303" s="144"/>
      <c r="AK303" s="144"/>
      <c r="AL303" s="144"/>
      <c r="AM303" s="144"/>
      <c r="AO303" s="144"/>
      <c r="AP303" s="144"/>
      <c r="AQ303" s="144"/>
      <c r="AR303" s="144"/>
    </row>
    <row r="304" spans="1:44" x14ac:dyDescent="0.2">
      <c r="A304" s="39">
        <f>'Industry selection'!C304</f>
        <v>2</v>
      </c>
      <c r="B304" s="143">
        <v>78</v>
      </c>
      <c r="C304" s="143" t="s">
        <v>619</v>
      </c>
      <c r="D304" s="2">
        <f>COUNTIF('Ukraine INN'!$B$6:$B$429,'Innovation potential'!$B304)</f>
        <v>0</v>
      </c>
      <c r="E304" s="9" t="str">
        <f>IF($D304&gt;0,SUMIF('Ukraine INN'!$B$6:$B$429,'Innovation potential'!$B304,'Ukraine INN'!D$6:D$429)/$D304,"")</f>
        <v/>
      </c>
      <c r="F304" s="9" t="str">
        <f>IF($D304&gt;0,SUMIF('Ukraine INN'!$B$6:$B$429,'Innovation potential'!$B304,'Ukraine INN'!E$6:E$429)/$D304,"")</f>
        <v/>
      </c>
      <c r="G304" s="9" t="str">
        <f>IF($D304&gt;0,SUMIF('Ukraine INN'!$B$6:$B$429,'Innovation potential'!$B304,'Ukraine INN'!F$6:F$429)/$D304,"")</f>
        <v/>
      </c>
      <c r="H304" s="9" t="str">
        <f>IF($D304&gt;0,SUMIF('Ukraine INN'!$B$6:$B$429,'Innovation potential'!$B304,'Ukraine INN'!G$6:G$429)/$D304,"")</f>
        <v/>
      </c>
      <c r="J304" s="9" t="str">
        <f>IF($D304&gt;0,SUMIF('Ukraine INN'!$B$6:$B$429,'Innovation potential'!$B304,'Ukraine INN'!I$6:I$429)/$D304,"")</f>
        <v/>
      </c>
      <c r="K304" s="9" t="str">
        <f>IF($D304&gt;0,SUMIF('Ukraine INN'!$B$6:$B$429,'Innovation potential'!$B304,'Ukraine INN'!J$6:J$429)/$D304,"")</f>
        <v/>
      </c>
      <c r="L304" s="9" t="str">
        <f>IF($D304&gt;0,SUMIF('Ukraine INN'!$B$6:$B$429,'Innovation potential'!$B304,'Ukraine INN'!K$6:K$429)/$D304,"")</f>
        <v/>
      </c>
      <c r="M304" s="9" t="str">
        <f>IF($D304&gt;0,SUMIF('Ukraine INN'!$B$6:$B$429,'Innovation potential'!$B304,'Ukraine INN'!L$6:L$429)/$D304,"")</f>
        <v/>
      </c>
      <c r="O304" s="2">
        <f>COUNTIF('REGION INN'!$B$6:$B$429,'Innovation potential'!$B304)</f>
        <v>0</v>
      </c>
      <c r="P304" s="9" t="str">
        <f>IF($O304&gt;0,SUMIF('REGION INN'!$B$6:$B$429,'Innovation potential'!$B304,'REGION INN'!D$6:D$429)/$O304,"")</f>
        <v/>
      </c>
      <c r="Q304" s="9" t="str">
        <f>IF($O304&gt;0,SUMIF('REGION INN'!$B$6:$B$429,'Innovation potential'!$B304,'REGION INN'!E$6:E$429)/$O304,"")</f>
        <v/>
      </c>
      <c r="R304" s="9" t="str">
        <f>IF($O304&gt;0,SUMIF('REGION INN'!$B$6:$B$429,'Innovation potential'!$B304,'REGION INN'!F$6:F$429)/$O304,"")</f>
        <v/>
      </c>
      <c r="S304" s="9" t="str">
        <f>IF($O304&gt;0,SUMIF('REGION INN'!$B$6:$B$429,'Innovation potential'!$B304,'REGION INN'!G$6:G$429)/$O304,"")</f>
        <v/>
      </c>
      <c r="U304" s="9" t="str">
        <f>IF($O304&gt;0,SUMIF('REGION INN'!$B$6:$B$429,'Innovation potential'!$B304,'REGION INN'!I$6:I$429)/$O304,"")</f>
        <v/>
      </c>
      <c r="V304" s="9" t="str">
        <f>IF($O304&gt;0,SUMIF('REGION INN'!$B$6:$B$429,'Innovation potential'!$B304,'REGION INN'!J$6:J$429)/$O304,"")</f>
        <v/>
      </c>
      <c r="W304" s="9" t="str">
        <f>IF($O304&gt;0,SUMIF('REGION INN'!$B$6:$B$429,'Innovation potential'!$B304,'REGION INN'!K$6:K$429)/$O304,"")</f>
        <v/>
      </c>
      <c r="X304" s="9" t="str">
        <f>IF($O304&gt;0,SUMIF('REGION INN'!$B$6:$B$429,'Innovation potential'!$B304,'REGION INN'!L$6:L$429)/$O304,"")</f>
        <v/>
      </c>
      <c r="Z304" s="144"/>
      <c r="AA304" s="144"/>
      <c r="AB304" s="144"/>
      <c r="AC304" s="144"/>
      <c r="AE304" s="144"/>
      <c r="AF304" s="144"/>
      <c r="AG304" s="144"/>
      <c r="AH304" s="144"/>
      <c r="AJ304" s="144"/>
      <c r="AK304" s="144"/>
      <c r="AL304" s="144"/>
      <c r="AM304" s="144"/>
      <c r="AO304" s="144"/>
      <c r="AP304" s="144"/>
      <c r="AQ304" s="144"/>
      <c r="AR304" s="144"/>
    </row>
    <row r="305" spans="1:44" x14ac:dyDescent="0.2">
      <c r="A305" s="39">
        <f>'Industry selection'!C305</f>
        <v>1</v>
      </c>
      <c r="B305" s="143">
        <v>78.099999999999994</v>
      </c>
      <c r="C305" s="143" t="s">
        <v>621</v>
      </c>
      <c r="D305" s="2">
        <f>COUNTIF('Ukraine INN'!$B$6:$B$429,'Innovation potential'!$B305)</f>
        <v>0</v>
      </c>
      <c r="E305" s="9" t="str">
        <f>IF($D305&gt;0,SUMIF('Ukraine INN'!$B$6:$B$429,'Innovation potential'!$B305,'Ukraine INN'!D$6:D$429)/$D305,"")</f>
        <v/>
      </c>
      <c r="F305" s="9" t="str">
        <f>IF($D305&gt;0,SUMIF('Ukraine INN'!$B$6:$B$429,'Innovation potential'!$B305,'Ukraine INN'!E$6:E$429)/$D305,"")</f>
        <v/>
      </c>
      <c r="G305" s="9" t="str">
        <f>IF($D305&gt;0,SUMIF('Ukraine INN'!$B$6:$B$429,'Innovation potential'!$B305,'Ukraine INN'!F$6:F$429)/$D305,"")</f>
        <v/>
      </c>
      <c r="H305" s="9" t="str">
        <f>IF($D305&gt;0,SUMIF('Ukraine INN'!$B$6:$B$429,'Innovation potential'!$B305,'Ukraine INN'!G$6:G$429)/$D305,"")</f>
        <v/>
      </c>
      <c r="J305" s="9" t="str">
        <f>IF($D305&gt;0,SUMIF('Ukraine INN'!$B$6:$B$429,'Innovation potential'!$B305,'Ukraine INN'!I$6:I$429)/$D305,"")</f>
        <v/>
      </c>
      <c r="K305" s="9" t="str">
        <f>IF($D305&gt;0,SUMIF('Ukraine INN'!$B$6:$B$429,'Innovation potential'!$B305,'Ukraine INN'!J$6:J$429)/$D305,"")</f>
        <v/>
      </c>
      <c r="L305" s="9" t="str">
        <f>IF($D305&gt;0,SUMIF('Ukraine INN'!$B$6:$B$429,'Innovation potential'!$B305,'Ukraine INN'!K$6:K$429)/$D305,"")</f>
        <v/>
      </c>
      <c r="M305" s="9" t="str">
        <f>IF($D305&gt;0,SUMIF('Ukraine INN'!$B$6:$B$429,'Innovation potential'!$B305,'Ukraine INN'!L$6:L$429)/$D305,"")</f>
        <v/>
      </c>
      <c r="O305" s="2">
        <f>COUNTIF('REGION INN'!$B$6:$B$429,'Innovation potential'!$B305)</f>
        <v>0</v>
      </c>
      <c r="P305" s="9" t="str">
        <f>IF($O305&gt;0,SUMIF('REGION INN'!$B$6:$B$429,'Innovation potential'!$B305,'REGION INN'!D$6:D$429)/$O305,"")</f>
        <v/>
      </c>
      <c r="Q305" s="9" t="str">
        <f>IF($O305&gt;0,SUMIF('REGION INN'!$B$6:$B$429,'Innovation potential'!$B305,'REGION INN'!E$6:E$429)/$O305,"")</f>
        <v/>
      </c>
      <c r="R305" s="9" t="str">
        <f>IF($O305&gt;0,SUMIF('REGION INN'!$B$6:$B$429,'Innovation potential'!$B305,'REGION INN'!F$6:F$429)/$O305,"")</f>
        <v/>
      </c>
      <c r="S305" s="9" t="str">
        <f>IF($O305&gt;0,SUMIF('REGION INN'!$B$6:$B$429,'Innovation potential'!$B305,'REGION INN'!G$6:G$429)/$O305,"")</f>
        <v/>
      </c>
      <c r="U305" s="9" t="str">
        <f>IF($O305&gt;0,SUMIF('REGION INN'!$B$6:$B$429,'Innovation potential'!$B305,'REGION INN'!I$6:I$429)/$O305,"")</f>
        <v/>
      </c>
      <c r="V305" s="9" t="str">
        <f>IF($O305&gt;0,SUMIF('REGION INN'!$B$6:$B$429,'Innovation potential'!$B305,'REGION INN'!J$6:J$429)/$O305,"")</f>
        <v/>
      </c>
      <c r="W305" s="9" t="str">
        <f>IF($O305&gt;0,SUMIF('REGION INN'!$B$6:$B$429,'Innovation potential'!$B305,'REGION INN'!K$6:K$429)/$O305,"")</f>
        <v/>
      </c>
      <c r="X305" s="9" t="str">
        <f>IF($O305&gt;0,SUMIF('REGION INN'!$B$6:$B$429,'Innovation potential'!$B305,'REGION INN'!L$6:L$429)/$O305,"")</f>
        <v/>
      </c>
      <c r="Z305" s="144"/>
      <c r="AA305" s="144"/>
      <c r="AB305" s="144"/>
      <c r="AC305" s="144"/>
      <c r="AE305" s="144"/>
      <c r="AF305" s="144"/>
      <c r="AG305" s="144"/>
      <c r="AH305" s="144"/>
      <c r="AJ305" s="144"/>
      <c r="AK305" s="144"/>
      <c r="AL305" s="144"/>
      <c r="AM305" s="144"/>
      <c r="AO305" s="144"/>
      <c r="AP305" s="144"/>
      <c r="AQ305" s="144"/>
      <c r="AR305" s="144"/>
    </row>
    <row r="306" spans="1:44" x14ac:dyDescent="0.2">
      <c r="A306" s="39">
        <f>'Industry selection'!C306</f>
        <v>1</v>
      </c>
      <c r="B306" s="143">
        <v>78.2</v>
      </c>
      <c r="C306" s="143" t="s">
        <v>623</v>
      </c>
      <c r="D306" s="2">
        <f>COUNTIF('Ukraine INN'!$B$6:$B$429,'Innovation potential'!$B306)</f>
        <v>0</v>
      </c>
      <c r="E306" s="9" t="str">
        <f>IF($D306&gt;0,SUMIF('Ukraine INN'!$B$6:$B$429,'Innovation potential'!$B306,'Ukraine INN'!D$6:D$429)/$D306,"")</f>
        <v/>
      </c>
      <c r="F306" s="9" t="str">
        <f>IF($D306&gt;0,SUMIF('Ukraine INN'!$B$6:$B$429,'Innovation potential'!$B306,'Ukraine INN'!E$6:E$429)/$D306,"")</f>
        <v/>
      </c>
      <c r="G306" s="9" t="str">
        <f>IF($D306&gt;0,SUMIF('Ukraine INN'!$B$6:$B$429,'Innovation potential'!$B306,'Ukraine INN'!F$6:F$429)/$D306,"")</f>
        <v/>
      </c>
      <c r="H306" s="9" t="str">
        <f>IF($D306&gt;0,SUMIF('Ukraine INN'!$B$6:$B$429,'Innovation potential'!$B306,'Ukraine INN'!G$6:G$429)/$D306,"")</f>
        <v/>
      </c>
      <c r="J306" s="9" t="str">
        <f>IF($D306&gt;0,SUMIF('Ukraine INN'!$B$6:$B$429,'Innovation potential'!$B306,'Ukraine INN'!I$6:I$429)/$D306,"")</f>
        <v/>
      </c>
      <c r="K306" s="9" t="str">
        <f>IF($D306&gt;0,SUMIF('Ukraine INN'!$B$6:$B$429,'Innovation potential'!$B306,'Ukraine INN'!J$6:J$429)/$D306,"")</f>
        <v/>
      </c>
      <c r="L306" s="9" t="str">
        <f>IF($D306&gt;0,SUMIF('Ukraine INN'!$B$6:$B$429,'Innovation potential'!$B306,'Ukraine INN'!K$6:K$429)/$D306,"")</f>
        <v/>
      </c>
      <c r="M306" s="9" t="str">
        <f>IF($D306&gt;0,SUMIF('Ukraine INN'!$B$6:$B$429,'Innovation potential'!$B306,'Ukraine INN'!L$6:L$429)/$D306,"")</f>
        <v/>
      </c>
      <c r="O306" s="2">
        <f>COUNTIF('REGION INN'!$B$6:$B$429,'Innovation potential'!$B306)</f>
        <v>0</v>
      </c>
      <c r="P306" s="9" t="str">
        <f>IF($O306&gt;0,SUMIF('REGION INN'!$B$6:$B$429,'Innovation potential'!$B306,'REGION INN'!D$6:D$429)/$O306,"")</f>
        <v/>
      </c>
      <c r="Q306" s="9" t="str">
        <f>IF($O306&gt;0,SUMIF('REGION INN'!$B$6:$B$429,'Innovation potential'!$B306,'REGION INN'!E$6:E$429)/$O306,"")</f>
        <v/>
      </c>
      <c r="R306" s="9" t="str">
        <f>IF($O306&gt;0,SUMIF('REGION INN'!$B$6:$B$429,'Innovation potential'!$B306,'REGION INN'!F$6:F$429)/$O306,"")</f>
        <v/>
      </c>
      <c r="S306" s="9" t="str">
        <f>IF($O306&gt;0,SUMIF('REGION INN'!$B$6:$B$429,'Innovation potential'!$B306,'REGION INN'!G$6:G$429)/$O306,"")</f>
        <v/>
      </c>
      <c r="U306" s="9" t="str">
        <f>IF($O306&gt;0,SUMIF('REGION INN'!$B$6:$B$429,'Innovation potential'!$B306,'REGION INN'!I$6:I$429)/$O306,"")</f>
        <v/>
      </c>
      <c r="V306" s="9" t="str">
        <f>IF($O306&gt;0,SUMIF('REGION INN'!$B$6:$B$429,'Innovation potential'!$B306,'REGION INN'!J$6:J$429)/$O306,"")</f>
        <v/>
      </c>
      <c r="W306" s="9" t="str">
        <f>IF($O306&gt;0,SUMIF('REGION INN'!$B$6:$B$429,'Innovation potential'!$B306,'REGION INN'!K$6:K$429)/$O306,"")</f>
        <v/>
      </c>
      <c r="X306" s="9" t="str">
        <f>IF($O306&gt;0,SUMIF('REGION INN'!$B$6:$B$429,'Innovation potential'!$B306,'REGION INN'!L$6:L$429)/$O306,"")</f>
        <v/>
      </c>
      <c r="Z306" s="144"/>
      <c r="AA306" s="144"/>
      <c r="AB306" s="144"/>
      <c r="AC306" s="144"/>
      <c r="AE306" s="144"/>
      <c r="AF306" s="144"/>
      <c r="AG306" s="144"/>
      <c r="AH306" s="144"/>
      <c r="AJ306" s="144"/>
      <c r="AK306" s="144"/>
      <c r="AL306" s="144"/>
      <c r="AM306" s="144"/>
      <c r="AO306" s="144"/>
      <c r="AP306" s="144"/>
      <c r="AQ306" s="144"/>
      <c r="AR306" s="144"/>
    </row>
    <row r="307" spans="1:44" x14ac:dyDescent="0.2">
      <c r="A307" s="39">
        <f>'Industry selection'!C307</f>
        <v>1</v>
      </c>
      <c r="B307" s="143">
        <v>78.3</v>
      </c>
      <c r="C307" s="143" t="s">
        <v>625</v>
      </c>
      <c r="D307" s="2">
        <f>COUNTIF('Ukraine INN'!$B$6:$B$429,'Innovation potential'!$B307)</f>
        <v>0</v>
      </c>
      <c r="E307" s="9" t="str">
        <f>IF($D307&gt;0,SUMIF('Ukraine INN'!$B$6:$B$429,'Innovation potential'!$B307,'Ukraine INN'!D$6:D$429)/$D307,"")</f>
        <v/>
      </c>
      <c r="F307" s="9" t="str">
        <f>IF($D307&gt;0,SUMIF('Ukraine INN'!$B$6:$B$429,'Innovation potential'!$B307,'Ukraine INN'!E$6:E$429)/$D307,"")</f>
        <v/>
      </c>
      <c r="G307" s="9" t="str">
        <f>IF($D307&gt;0,SUMIF('Ukraine INN'!$B$6:$B$429,'Innovation potential'!$B307,'Ukraine INN'!F$6:F$429)/$D307,"")</f>
        <v/>
      </c>
      <c r="H307" s="9" t="str">
        <f>IF($D307&gt;0,SUMIF('Ukraine INN'!$B$6:$B$429,'Innovation potential'!$B307,'Ukraine INN'!G$6:G$429)/$D307,"")</f>
        <v/>
      </c>
      <c r="J307" s="9" t="str">
        <f>IF($D307&gt;0,SUMIF('Ukraine INN'!$B$6:$B$429,'Innovation potential'!$B307,'Ukraine INN'!I$6:I$429)/$D307,"")</f>
        <v/>
      </c>
      <c r="K307" s="9" t="str">
        <f>IF($D307&gt;0,SUMIF('Ukraine INN'!$B$6:$B$429,'Innovation potential'!$B307,'Ukraine INN'!J$6:J$429)/$D307,"")</f>
        <v/>
      </c>
      <c r="L307" s="9" t="str">
        <f>IF($D307&gt;0,SUMIF('Ukraine INN'!$B$6:$B$429,'Innovation potential'!$B307,'Ukraine INN'!K$6:K$429)/$D307,"")</f>
        <v/>
      </c>
      <c r="M307" s="9" t="str">
        <f>IF($D307&gt;0,SUMIF('Ukraine INN'!$B$6:$B$429,'Innovation potential'!$B307,'Ukraine INN'!L$6:L$429)/$D307,"")</f>
        <v/>
      </c>
      <c r="O307" s="2">
        <f>COUNTIF('REGION INN'!$B$6:$B$429,'Innovation potential'!$B307)</f>
        <v>0</v>
      </c>
      <c r="P307" s="9" t="str">
        <f>IF($O307&gt;0,SUMIF('REGION INN'!$B$6:$B$429,'Innovation potential'!$B307,'REGION INN'!D$6:D$429)/$O307,"")</f>
        <v/>
      </c>
      <c r="Q307" s="9" t="str">
        <f>IF($O307&gt;0,SUMIF('REGION INN'!$B$6:$B$429,'Innovation potential'!$B307,'REGION INN'!E$6:E$429)/$O307,"")</f>
        <v/>
      </c>
      <c r="R307" s="9" t="str">
        <f>IF($O307&gt;0,SUMIF('REGION INN'!$B$6:$B$429,'Innovation potential'!$B307,'REGION INN'!F$6:F$429)/$O307,"")</f>
        <v/>
      </c>
      <c r="S307" s="9" t="str">
        <f>IF($O307&gt;0,SUMIF('REGION INN'!$B$6:$B$429,'Innovation potential'!$B307,'REGION INN'!G$6:G$429)/$O307,"")</f>
        <v/>
      </c>
      <c r="U307" s="9" t="str">
        <f>IF($O307&gt;0,SUMIF('REGION INN'!$B$6:$B$429,'Innovation potential'!$B307,'REGION INN'!I$6:I$429)/$O307,"")</f>
        <v/>
      </c>
      <c r="V307" s="9" t="str">
        <f>IF($O307&gt;0,SUMIF('REGION INN'!$B$6:$B$429,'Innovation potential'!$B307,'REGION INN'!J$6:J$429)/$O307,"")</f>
        <v/>
      </c>
      <c r="W307" s="9" t="str">
        <f>IF($O307&gt;0,SUMIF('REGION INN'!$B$6:$B$429,'Innovation potential'!$B307,'REGION INN'!K$6:K$429)/$O307,"")</f>
        <v/>
      </c>
      <c r="X307" s="9" t="str">
        <f>IF($O307&gt;0,SUMIF('REGION INN'!$B$6:$B$429,'Innovation potential'!$B307,'REGION INN'!L$6:L$429)/$O307,"")</f>
        <v/>
      </c>
      <c r="Z307" s="144"/>
      <c r="AA307" s="144"/>
      <c r="AB307" s="144"/>
      <c r="AC307" s="144"/>
      <c r="AE307" s="144"/>
      <c r="AF307" s="144"/>
      <c r="AG307" s="144"/>
      <c r="AH307" s="144"/>
      <c r="AJ307" s="144"/>
      <c r="AK307" s="144"/>
      <c r="AL307" s="144"/>
      <c r="AM307" s="144"/>
      <c r="AO307" s="144"/>
      <c r="AP307" s="144"/>
      <c r="AQ307" s="144"/>
      <c r="AR307" s="144"/>
    </row>
    <row r="308" spans="1:44" x14ac:dyDescent="0.2">
      <c r="A308" s="39">
        <f>'Industry selection'!C308</f>
        <v>2</v>
      </c>
      <c r="B308" s="143">
        <v>79</v>
      </c>
      <c r="C308" s="143" t="s">
        <v>627</v>
      </c>
      <c r="D308" s="2">
        <f>COUNTIF('Ukraine INN'!$B$6:$B$429,'Innovation potential'!$B308)</f>
        <v>0</v>
      </c>
      <c r="E308" s="9" t="str">
        <f>IF($D308&gt;0,SUMIF('Ukraine INN'!$B$6:$B$429,'Innovation potential'!$B308,'Ukraine INN'!D$6:D$429)/$D308,"")</f>
        <v/>
      </c>
      <c r="F308" s="9" t="str">
        <f>IF($D308&gt;0,SUMIF('Ukraine INN'!$B$6:$B$429,'Innovation potential'!$B308,'Ukraine INN'!E$6:E$429)/$D308,"")</f>
        <v/>
      </c>
      <c r="G308" s="9" t="str">
        <f>IF($D308&gt;0,SUMIF('Ukraine INN'!$B$6:$B$429,'Innovation potential'!$B308,'Ukraine INN'!F$6:F$429)/$D308,"")</f>
        <v/>
      </c>
      <c r="H308" s="9" t="str">
        <f>IF($D308&gt;0,SUMIF('Ukraine INN'!$B$6:$B$429,'Innovation potential'!$B308,'Ukraine INN'!G$6:G$429)/$D308,"")</f>
        <v/>
      </c>
      <c r="J308" s="9" t="str">
        <f>IF($D308&gt;0,SUMIF('Ukraine INN'!$B$6:$B$429,'Innovation potential'!$B308,'Ukraine INN'!I$6:I$429)/$D308,"")</f>
        <v/>
      </c>
      <c r="K308" s="9" t="str">
        <f>IF($D308&gt;0,SUMIF('Ukraine INN'!$B$6:$B$429,'Innovation potential'!$B308,'Ukraine INN'!J$6:J$429)/$D308,"")</f>
        <v/>
      </c>
      <c r="L308" s="9" t="str">
        <f>IF($D308&gt;0,SUMIF('Ukraine INN'!$B$6:$B$429,'Innovation potential'!$B308,'Ukraine INN'!K$6:K$429)/$D308,"")</f>
        <v/>
      </c>
      <c r="M308" s="9" t="str">
        <f>IF($D308&gt;0,SUMIF('Ukraine INN'!$B$6:$B$429,'Innovation potential'!$B308,'Ukraine INN'!L$6:L$429)/$D308,"")</f>
        <v/>
      </c>
      <c r="O308" s="2">
        <f>COUNTIF('REGION INN'!$B$6:$B$429,'Innovation potential'!$B308)</f>
        <v>0</v>
      </c>
      <c r="P308" s="9" t="str">
        <f>IF($O308&gt;0,SUMIF('REGION INN'!$B$6:$B$429,'Innovation potential'!$B308,'REGION INN'!D$6:D$429)/$O308,"")</f>
        <v/>
      </c>
      <c r="Q308" s="9" t="str">
        <f>IF($O308&gt;0,SUMIF('REGION INN'!$B$6:$B$429,'Innovation potential'!$B308,'REGION INN'!E$6:E$429)/$O308,"")</f>
        <v/>
      </c>
      <c r="R308" s="9" t="str">
        <f>IF($O308&gt;0,SUMIF('REGION INN'!$B$6:$B$429,'Innovation potential'!$B308,'REGION INN'!F$6:F$429)/$O308,"")</f>
        <v/>
      </c>
      <c r="S308" s="9" t="str">
        <f>IF($O308&gt;0,SUMIF('REGION INN'!$B$6:$B$429,'Innovation potential'!$B308,'REGION INN'!G$6:G$429)/$O308,"")</f>
        <v/>
      </c>
      <c r="U308" s="9" t="str">
        <f>IF($O308&gt;0,SUMIF('REGION INN'!$B$6:$B$429,'Innovation potential'!$B308,'REGION INN'!I$6:I$429)/$O308,"")</f>
        <v/>
      </c>
      <c r="V308" s="9" t="str">
        <f>IF($O308&gt;0,SUMIF('REGION INN'!$B$6:$B$429,'Innovation potential'!$B308,'REGION INN'!J$6:J$429)/$O308,"")</f>
        <v/>
      </c>
      <c r="W308" s="9" t="str">
        <f>IF($O308&gt;0,SUMIF('REGION INN'!$B$6:$B$429,'Innovation potential'!$B308,'REGION INN'!K$6:K$429)/$O308,"")</f>
        <v/>
      </c>
      <c r="X308" s="9" t="str">
        <f>IF($O308&gt;0,SUMIF('REGION INN'!$B$6:$B$429,'Innovation potential'!$B308,'REGION INN'!L$6:L$429)/$O308,"")</f>
        <v/>
      </c>
      <c r="Z308" s="144"/>
      <c r="AA308" s="144"/>
      <c r="AB308" s="144"/>
      <c r="AC308" s="144"/>
      <c r="AE308" s="144"/>
      <c r="AF308" s="144"/>
      <c r="AG308" s="144"/>
      <c r="AH308" s="144"/>
      <c r="AJ308" s="144"/>
      <c r="AK308" s="144"/>
      <c r="AL308" s="144"/>
      <c r="AM308" s="144"/>
      <c r="AO308" s="144"/>
      <c r="AP308" s="144"/>
      <c r="AQ308" s="144"/>
      <c r="AR308" s="144"/>
    </row>
    <row r="309" spans="1:44" x14ac:dyDescent="0.2">
      <c r="A309" s="39">
        <f>'Industry selection'!C309</f>
        <v>1</v>
      </c>
      <c r="B309" s="143">
        <v>79.099999999999994</v>
      </c>
      <c r="C309" s="143" t="s">
        <v>629</v>
      </c>
      <c r="D309" s="2">
        <f>COUNTIF('Ukraine INN'!$B$6:$B$429,'Innovation potential'!$B309)</f>
        <v>0</v>
      </c>
      <c r="E309" s="9" t="str">
        <f>IF($D309&gt;0,SUMIF('Ukraine INN'!$B$6:$B$429,'Innovation potential'!$B309,'Ukraine INN'!D$6:D$429)/$D309,"")</f>
        <v/>
      </c>
      <c r="F309" s="9" t="str">
        <f>IF($D309&gt;0,SUMIF('Ukraine INN'!$B$6:$B$429,'Innovation potential'!$B309,'Ukraine INN'!E$6:E$429)/$D309,"")</f>
        <v/>
      </c>
      <c r="G309" s="9" t="str">
        <f>IF($D309&gt;0,SUMIF('Ukraine INN'!$B$6:$B$429,'Innovation potential'!$B309,'Ukraine INN'!F$6:F$429)/$D309,"")</f>
        <v/>
      </c>
      <c r="H309" s="9" t="str">
        <f>IF($D309&gt;0,SUMIF('Ukraine INN'!$B$6:$B$429,'Innovation potential'!$B309,'Ukraine INN'!G$6:G$429)/$D309,"")</f>
        <v/>
      </c>
      <c r="J309" s="9" t="str">
        <f>IF($D309&gt;0,SUMIF('Ukraine INN'!$B$6:$B$429,'Innovation potential'!$B309,'Ukraine INN'!I$6:I$429)/$D309,"")</f>
        <v/>
      </c>
      <c r="K309" s="9" t="str">
        <f>IF($D309&gt;0,SUMIF('Ukraine INN'!$B$6:$B$429,'Innovation potential'!$B309,'Ukraine INN'!J$6:J$429)/$D309,"")</f>
        <v/>
      </c>
      <c r="L309" s="9" t="str">
        <f>IF($D309&gt;0,SUMIF('Ukraine INN'!$B$6:$B$429,'Innovation potential'!$B309,'Ukraine INN'!K$6:K$429)/$D309,"")</f>
        <v/>
      </c>
      <c r="M309" s="9" t="str">
        <f>IF($D309&gt;0,SUMIF('Ukraine INN'!$B$6:$B$429,'Innovation potential'!$B309,'Ukraine INN'!L$6:L$429)/$D309,"")</f>
        <v/>
      </c>
      <c r="O309" s="2">
        <f>COUNTIF('REGION INN'!$B$6:$B$429,'Innovation potential'!$B309)</f>
        <v>0</v>
      </c>
      <c r="P309" s="9" t="str">
        <f>IF($O309&gt;0,SUMIF('REGION INN'!$B$6:$B$429,'Innovation potential'!$B309,'REGION INN'!D$6:D$429)/$O309,"")</f>
        <v/>
      </c>
      <c r="Q309" s="9" t="str">
        <f>IF($O309&gt;0,SUMIF('REGION INN'!$B$6:$B$429,'Innovation potential'!$B309,'REGION INN'!E$6:E$429)/$O309,"")</f>
        <v/>
      </c>
      <c r="R309" s="9" t="str">
        <f>IF($O309&gt;0,SUMIF('REGION INN'!$B$6:$B$429,'Innovation potential'!$B309,'REGION INN'!F$6:F$429)/$O309,"")</f>
        <v/>
      </c>
      <c r="S309" s="9" t="str">
        <f>IF($O309&gt;0,SUMIF('REGION INN'!$B$6:$B$429,'Innovation potential'!$B309,'REGION INN'!G$6:G$429)/$O309,"")</f>
        <v/>
      </c>
      <c r="U309" s="9" t="str">
        <f>IF($O309&gt;0,SUMIF('REGION INN'!$B$6:$B$429,'Innovation potential'!$B309,'REGION INN'!I$6:I$429)/$O309,"")</f>
        <v/>
      </c>
      <c r="V309" s="9" t="str">
        <f>IF($O309&gt;0,SUMIF('REGION INN'!$B$6:$B$429,'Innovation potential'!$B309,'REGION INN'!J$6:J$429)/$O309,"")</f>
        <v/>
      </c>
      <c r="W309" s="9" t="str">
        <f>IF($O309&gt;0,SUMIF('REGION INN'!$B$6:$B$429,'Innovation potential'!$B309,'REGION INN'!K$6:K$429)/$O309,"")</f>
        <v/>
      </c>
      <c r="X309" s="9" t="str">
        <f>IF($O309&gt;0,SUMIF('REGION INN'!$B$6:$B$429,'Innovation potential'!$B309,'REGION INN'!L$6:L$429)/$O309,"")</f>
        <v/>
      </c>
      <c r="Z309" s="144"/>
      <c r="AA309" s="144"/>
      <c r="AB309" s="144"/>
      <c r="AC309" s="144"/>
      <c r="AE309" s="144"/>
      <c r="AF309" s="144"/>
      <c r="AG309" s="144"/>
      <c r="AH309" s="144"/>
      <c r="AJ309" s="144"/>
      <c r="AK309" s="144"/>
      <c r="AL309" s="144"/>
      <c r="AM309" s="144"/>
      <c r="AO309" s="144"/>
      <c r="AP309" s="144"/>
      <c r="AQ309" s="144"/>
      <c r="AR309" s="144"/>
    </row>
    <row r="310" spans="1:44" x14ac:dyDescent="0.2">
      <c r="A310" s="39">
        <f>'Industry selection'!C310</f>
        <v>1</v>
      </c>
      <c r="B310" s="143">
        <v>79.900000000000006</v>
      </c>
      <c r="C310" s="143" t="s">
        <v>631</v>
      </c>
      <c r="D310" s="2">
        <f>COUNTIF('Ukraine INN'!$B$6:$B$429,'Innovation potential'!$B310)</f>
        <v>0</v>
      </c>
      <c r="E310" s="9" t="str">
        <f>IF($D310&gt;0,SUMIF('Ukraine INN'!$B$6:$B$429,'Innovation potential'!$B310,'Ukraine INN'!D$6:D$429)/$D310,"")</f>
        <v/>
      </c>
      <c r="F310" s="9" t="str">
        <f>IF($D310&gt;0,SUMIF('Ukraine INN'!$B$6:$B$429,'Innovation potential'!$B310,'Ukraine INN'!E$6:E$429)/$D310,"")</f>
        <v/>
      </c>
      <c r="G310" s="9" t="str">
        <f>IF($D310&gt;0,SUMIF('Ukraine INN'!$B$6:$B$429,'Innovation potential'!$B310,'Ukraine INN'!F$6:F$429)/$D310,"")</f>
        <v/>
      </c>
      <c r="H310" s="9" t="str">
        <f>IF($D310&gt;0,SUMIF('Ukraine INN'!$B$6:$B$429,'Innovation potential'!$B310,'Ukraine INN'!G$6:G$429)/$D310,"")</f>
        <v/>
      </c>
      <c r="J310" s="9" t="str">
        <f>IF($D310&gt;0,SUMIF('Ukraine INN'!$B$6:$B$429,'Innovation potential'!$B310,'Ukraine INN'!I$6:I$429)/$D310,"")</f>
        <v/>
      </c>
      <c r="K310" s="9" t="str">
        <f>IF($D310&gt;0,SUMIF('Ukraine INN'!$B$6:$B$429,'Innovation potential'!$B310,'Ukraine INN'!J$6:J$429)/$D310,"")</f>
        <v/>
      </c>
      <c r="L310" s="9" t="str">
        <f>IF($D310&gt;0,SUMIF('Ukraine INN'!$B$6:$B$429,'Innovation potential'!$B310,'Ukraine INN'!K$6:K$429)/$D310,"")</f>
        <v/>
      </c>
      <c r="M310" s="9" t="str">
        <f>IF($D310&gt;0,SUMIF('Ukraine INN'!$B$6:$B$429,'Innovation potential'!$B310,'Ukraine INN'!L$6:L$429)/$D310,"")</f>
        <v/>
      </c>
      <c r="O310" s="2">
        <f>COUNTIF('REGION INN'!$B$6:$B$429,'Innovation potential'!$B310)</f>
        <v>0</v>
      </c>
      <c r="P310" s="9" t="str">
        <f>IF($O310&gt;0,SUMIF('REGION INN'!$B$6:$B$429,'Innovation potential'!$B310,'REGION INN'!D$6:D$429)/$O310,"")</f>
        <v/>
      </c>
      <c r="Q310" s="9" t="str">
        <f>IF($O310&gt;0,SUMIF('REGION INN'!$B$6:$B$429,'Innovation potential'!$B310,'REGION INN'!E$6:E$429)/$O310,"")</f>
        <v/>
      </c>
      <c r="R310" s="9" t="str">
        <f>IF($O310&gt;0,SUMIF('REGION INN'!$B$6:$B$429,'Innovation potential'!$B310,'REGION INN'!F$6:F$429)/$O310,"")</f>
        <v/>
      </c>
      <c r="S310" s="9" t="str">
        <f>IF($O310&gt;0,SUMIF('REGION INN'!$B$6:$B$429,'Innovation potential'!$B310,'REGION INN'!G$6:G$429)/$O310,"")</f>
        <v/>
      </c>
      <c r="U310" s="9" t="str">
        <f>IF($O310&gt;0,SUMIF('REGION INN'!$B$6:$B$429,'Innovation potential'!$B310,'REGION INN'!I$6:I$429)/$O310,"")</f>
        <v/>
      </c>
      <c r="V310" s="9" t="str">
        <f>IF($O310&gt;0,SUMIF('REGION INN'!$B$6:$B$429,'Innovation potential'!$B310,'REGION INN'!J$6:J$429)/$O310,"")</f>
        <v/>
      </c>
      <c r="W310" s="9" t="str">
        <f>IF($O310&gt;0,SUMIF('REGION INN'!$B$6:$B$429,'Innovation potential'!$B310,'REGION INN'!K$6:K$429)/$O310,"")</f>
        <v/>
      </c>
      <c r="X310" s="9" t="str">
        <f>IF($O310&gt;0,SUMIF('REGION INN'!$B$6:$B$429,'Innovation potential'!$B310,'REGION INN'!L$6:L$429)/$O310,"")</f>
        <v/>
      </c>
      <c r="Z310" s="144"/>
      <c r="AA310" s="144"/>
      <c r="AB310" s="144"/>
      <c r="AC310" s="144"/>
      <c r="AE310" s="144"/>
      <c r="AF310" s="144"/>
      <c r="AG310" s="144"/>
      <c r="AH310" s="144"/>
      <c r="AJ310" s="144"/>
      <c r="AK310" s="144"/>
      <c r="AL310" s="144"/>
      <c r="AM310" s="144"/>
      <c r="AO310" s="144"/>
      <c r="AP310" s="144"/>
      <c r="AQ310" s="144"/>
      <c r="AR310" s="144"/>
    </row>
    <row r="311" spans="1:44" x14ac:dyDescent="0.2">
      <c r="A311" s="39" t="str">
        <f>'Industry selection'!C311</f>
        <v/>
      </c>
      <c r="B311" s="143">
        <v>80</v>
      </c>
      <c r="C311" s="143" t="s">
        <v>633</v>
      </c>
      <c r="D311" s="2">
        <f>COUNTIF('Ukraine INN'!$B$6:$B$429,'Innovation potential'!$B311)</f>
        <v>0</v>
      </c>
      <c r="E311" s="9" t="str">
        <f>IF($D311&gt;0,SUMIF('Ukraine INN'!$B$6:$B$429,'Innovation potential'!$B311,'Ukraine INN'!D$6:D$429)/$D311,"")</f>
        <v/>
      </c>
      <c r="F311" s="9" t="str">
        <f>IF($D311&gt;0,SUMIF('Ukraine INN'!$B$6:$B$429,'Innovation potential'!$B311,'Ukraine INN'!E$6:E$429)/$D311,"")</f>
        <v/>
      </c>
      <c r="G311" s="9" t="str">
        <f>IF($D311&gt;0,SUMIF('Ukraine INN'!$B$6:$B$429,'Innovation potential'!$B311,'Ukraine INN'!F$6:F$429)/$D311,"")</f>
        <v/>
      </c>
      <c r="H311" s="9" t="str">
        <f>IF($D311&gt;0,SUMIF('Ukraine INN'!$B$6:$B$429,'Innovation potential'!$B311,'Ukraine INN'!G$6:G$429)/$D311,"")</f>
        <v/>
      </c>
      <c r="J311" s="9" t="str">
        <f>IF($D311&gt;0,SUMIF('Ukraine INN'!$B$6:$B$429,'Innovation potential'!$B311,'Ukraine INN'!I$6:I$429)/$D311,"")</f>
        <v/>
      </c>
      <c r="K311" s="9" t="str">
        <f>IF($D311&gt;0,SUMIF('Ukraine INN'!$B$6:$B$429,'Innovation potential'!$B311,'Ukraine INN'!J$6:J$429)/$D311,"")</f>
        <v/>
      </c>
      <c r="L311" s="9" t="str">
        <f>IF($D311&gt;0,SUMIF('Ukraine INN'!$B$6:$B$429,'Innovation potential'!$B311,'Ukraine INN'!K$6:K$429)/$D311,"")</f>
        <v/>
      </c>
      <c r="M311" s="9" t="str">
        <f>IF($D311&gt;0,SUMIF('Ukraine INN'!$B$6:$B$429,'Innovation potential'!$B311,'Ukraine INN'!L$6:L$429)/$D311,"")</f>
        <v/>
      </c>
      <c r="O311" s="2">
        <f>COUNTIF('REGION INN'!$B$6:$B$429,'Innovation potential'!$B311)</f>
        <v>0</v>
      </c>
      <c r="P311" s="9" t="str">
        <f>IF($O311&gt;0,SUMIF('REGION INN'!$B$6:$B$429,'Innovation potential'!$B311,'REGION INN'!D$6:D$429)/$O311,"")</f>
        <v/>
      </c>
      <c r="Q311" s="9" t="str">
        <f>IF($O311&gt;0,SUMIF('REGION INN'!$B$6:$B$429,'Innovation potential'!$B311,'REGION INN'!E$6:E$429)/$O311,"")</f>
        <v/>
      </c>
      <c r="R311" s="9" t="str">
        <f>IF($O311&gt;0,SUMIF('REGION INN'!$B$6:$B$429,'Innovation potential'!$B311,'REGION INN'!F$6:F$429)/$O311,"")</f>
        <v/>
      </c>
      <c r="S311" s="9" t="str">
        <f>IF($O311&gt;0,SUMIF('REGION INN'!$B$6:$B$429,'Innovation potential'!$B311,'REGION INN'!G$6:G$429)/$O311,"")</f>
        <v/>
      </c>
      <c r="U311" s="9" t="str">
        <f>IF($O311&gt;0,SUMIF('REGION INN'!$B$6:$B$429,'Innovation potential'!$B311,'REGION INN'!I$6:I$429)/$O311,"")</f>
        <v/>
      </c>
      <c r="V311" s="9" t="str">
        <f>IF($O311&gt;0,SUMIF('REGION INN'!$B$6:$B$429,'Innovation potential'!$B311,'REGION INN'!J$6:J$429)/$O311,"")</f>
        <v/>
      </c>
      <c r="W311" s="9" t="str">
        <f>IF($O311&gt;0,SUMIF('REGION INN'!$B$6:$B$429,'Innovation potential'!$B311,'REGION INN'!K$6:K$429)/$O311,"")</f>
        <v/>
      </c>
      <c r="X311" s="9" t="str">
        <f>IF($O311&gt;0,SUMIF('REGION INN'!$B$6:$B$429,'Innovation potential'!$B311,'REGION INN'!L$6:L$429)/$O311,"")</f>
        <v/>
      </c>
      <c r="Z311" s="144"/>
      <c r="AA311" s="144"/>
      <c r="AB311" s="144"/>
      <c r="AC311" s="144"/>
      <c r="AE311" s="144"/>
      <c r="AF311" s="144"/>
      <c r="AG311" s="144"/>
      <c r="AH311" s="144"/>
      <c r="AJ311" s="144"/>
      <c r="AK311" s="144"/>
      <c r="AL311" s="144"/>
      <c r="AM311" s="144"/>
      <c r="AO311" s="144"/>
      <c r="AP311" s="144"/>
      <c r="AQ311" s="144"/>
      <c r="AR311" s="144"/>
    </row>
    <row r="312" spans="1:44" x14ac:dyDescent="0.2">
      <c r="A312" s="39">
        <f>'Industry selection'!C312</f>
        <v>2</v>
      </c>
      <c r="B312" s="143">
        <v>80.099999999999994</v>
      </c>
      <c r="C312" s="143" t="s">
        <v>635</v>
      </c>
      <c r="D312" s="2">
        <f>COUNTIF('Ukraine INN'!$B$6:$B$429,'Innovation potential'!$B312)</f>
        <v>0</v>
      </c>
      <c r="E312" s="9" t="str">
        <f>IF($D312&gt;0,SUMIF('Ukraine INN'!$B$6:$B$429,'Innovation potential'!$B312,'Ukraine INN'!D$6:D$429)/$D312,"")</f>
        <v/>
      </c>
      <c r="F312" s="9" t="str">
        <f>IF($D312&gt;0,SUMIF('Ukraine INN'!$B$6:$B$429,'Innovation potential'!$B312,'Ukraine INN'!E$6:E$429)/$D312,"")</f>
        <v/>
      </c>
      <c r="G312" s="9" t="str">
        <f>IF($D312&gt;0,SUMIF('Ukraine INN'!$B$6:$B$429,'Innovation potential'!$B312,'Ukraine INN'!F$6:F$429)/$D312,"")</f>
        <v/>
      </c>
      <c r="H312" s="9" t="str">
        <f>IF($D312&gt;0,SUMIF('Ukraine INN'!$B$6:$B$429,'Innovation potential'!$B312,'Ukraine INN'!G$6:G$429)/$D312,"")</f>
        <v/>
      </c>
      <c r="J312" s="9" t="str">
        <f>IF($D312&gt;0,SUMIF('Ukraine INN'!$B$6:$B$429,'Innovation potential'!$B312,'Ukraine INN'!I$6:I$429)/$D312,"")</f>
        <v/>
      </c>
      <c r="K312" s="9" t="str">
        <f>IF($D312&gt;0,SUMIF('Ukraine INN'!$B$6:$B$429,'Innovation potential'!$B312,'Ukraine INN'!J$6:J$429)/$D312,"")</f>
        <v/>
      </c>
      <c r="L312" s="9" t="str">
        <f>IF($D312&gt;0,SUMIF('Ukraine INN'!$B$6:$B$429,'Innovation potential'!$B312,'Ukraine INN'!K$6:K$429)/$D312,"")</f>
        <v/>
      </c>
      <c r="M312" s="9" t="str">
        <f>IF($D312&gt;0,SUMIF('Ukraine INN'!$B$6:$B$429,'Innovation potential'!$B312,'Ukraine INN'!L$6:L$429)/$D312,"")</f>
        <v/>
      </c>
      <c r="O312" s="2">
        <f>COUNTIF('REGION INN'!$B$6:$B$429,'Innovation potential'!$B312)</f>
        <v>0</v>
      </c>
      <c r="P312" s="9" t="str">
        <f>IF($O312&gt;0,SUMIF('REGION INN'!$B$6:$B$429,'Innovation potential'!$B312,'REGION INN'!D$6:D$429)/$O312,"")</f>
        <v/>
      </c>
      <c r="Q312" s="9" t="str">
        <f>IF($O312&gt;0,SUMIF('REGION INN'!$B$6:$B$429,'Innovation potential'!$B312,'REGION INN'!E$6:E$429)/$O312,"")</f>
        <v/>
      </c>
      <c r="R312" s="9" t="str">
        <f>IF($O312&gt;0,SUMIF('REGION INN'!$B$6:$B$429,'Innovation potential'!$B312,'REGION INN'!F$6:F$429)/$O312,"")</f>
        <v/>
      </c>
      <c r="S312" s="9" t="str">
        <f>IF($O312&gt;0,SUMIF('REGION INN'!$B$6:$B$429,'Innovation potential'!$B312,'REGION INN'!G$6:G$429)/$O312,"")</f>
        <v/>
      </c>
      <c r="U312" s="9" t="str">
        <f>IF($O312&gt;0,SUMIF('REGION INN'!$B$6:$B$429,'Innovation potential'!$B312,'REGION INN'!I$6:I$429)/$O312,"")</f>
        <v/>
      </c>
      <c r="V312" s="9" t="str">
        <f>IF($O312&gt;0,SUMIF('REGION INN'!$B$6:$B$429,'Innovation potential'!$B312,'REGION INN'!J$6:J$429)/$O312,"")</f>
        <v/>
      </c>
      <c r="W312" s="9" t="str">
        <f>IF($O312&gt;0,SUMIF('REGION INN'!$B$6:$B$429,'Innovation potential'!$B312,'REGION INN'!K$6:K$429)/$O312,"")</f>
        <v/>
      </c>
      <c r="X312" s="9" t="str">
        <f>IF($O312&gt;0,SUMIF('REGION INN'!$B$6:$B$429,'Innovation potential'!$B312,'REGION INN'!L$6:L$429)/$O312,"")</f>
        <v/>
      </c>
      <c r="Z312" s="144"/>
      <c r="AA312" s="144"/>
      <c r="AB312" s="144"/>
      <c r="AC312" s="144"/>
      <c r="AE312" s="144"/>
      <c r="AF312" s="144"/>
      <c r="AG312" s="144"/>
      <c r="AH312" s="144"/>
      <c r="AJ312" s="144"/>
      <c r="AK312" s="144"/>
      <c r="AL312" s="144"/>
      <c r="AM312" s="144"/>
      <c r="AO312" s="144"/>
      <c r="AP312" s="144"/>
      <c r="AQ312" s="144"/>
      <c r="AR312" s="144"/>
    </row>
    <row r="313" spans="1:44" x14ac:dyDescent="0.2">
      <c r="A313" s="39">
        <f>'Industry selection'!C313</f>
        <v>2</v>
      </c>
      <c r="B313" s="143">
        <v>80.2</v>
      </c>
      <c r="C313" s="143" t="s">
        <v>637</v>
      </c>
      <c r="D313" s="2">
        <f>COUNTIF('Ukraine INN'!$B$6:$B$429,'Innovation potential'!$B313)</f>
        <v>0</v>
      </c>
      <c r="E313" s="9" t="str">
        <f>IF($D313&gt;0,SUMIF('Ukraine INN'!$B$6:$B$429,'Innovation potential'!$B313,'Ukraine INN'!D$6:D$429)/$D313,"")</f>
        <v/>
      </c>
      <c r="F313" s="9" t="str">
        <f>IF($D313&gt;0,SUMIF('Ukraine INN'!$B$6:$B$429,'Innovation potential'!$B313,'Ukraine INN'!E$6:E$429)/$D313,"")</f>
        <v/>
      </c>
      <c r="G313" s="9" t="str">
        <f>IF($D313&gt;0,SUMIF('Ukraine INN'!$B$6:$B$429,'Innovation potential'!$B313,'Ukraine INN'!F$6:F$429)/$D313,"")</f>
        <v/>
      </c>
      <c r="H313" s="9" t="str">
        <f>IF($D313&gt;0,SUMIF('Ukraine INN'!$B$6:$B$429,'Innovation potential'!$B313,'Ukraine INN'!G$6:G$429)/$D313,"")</f>
        <v/>
      </c>
      <c r="J313" s="9" t="str">
        <f>IF($D313&gt;0,SUMIF('Ukraine INN'!$B$6:$B$429,'Innovation potential'!$B313,'Ukraine INN'!I$6:I$429)/$D313,"")</f>
        <v/>
      </c>
      <c r="K313" s="9" t="str">
        <f>IF($D313&gt;0,SUMIF('Ukraine INN'!$B$6:$B$429,'Innovation potential'!$B313,'Ukraine INN'!J$6:J$429)/$D313,"")</f>
        <v/>
      </c>
      <c r="L313" s="9" t="str">
        <f>IF($D313&gt;0,SUMIF('Ukraine INN'!$B$6:$B$429,'Innovation potential'!$B313,'Ukraine INN'!K$6:K$429)/$D313,"")</f>
        <v/>
      </c>
      <c r="M313" s="9" t="str">
        <f>IF($D313&gt;0,SUMIF('Ukraine INN'!$B$6:$B$429,'Innovation potential'!$B313,'Ukraine INN'!L$6:L$429)/$D313,"")</f>
        <v/>
      </c>
      <c r="O313" s="2">
        <f>COUNTIF('REGION INN'!$B$6:$B$429,'Innovation potential'!$B313)</f>
        <v>0</v>
      </c>
      <c r="P313" s="9" t="str">
        <f>IF($O313&gt;0,SUMIF('REGION INN'!$B$6:$B$429,'Innovation potential'!$B313,'REGION INN'!D$6:D$429)/$O313,"")</f>
        <v/>
      </c>
      <c r="Q313" s="9" t="str">
        <f>IF($O313&gt;0,SUMIF('REGION INN'!$B$6:$B$429,'Innovation potential'!$B313,'REGION INN'!E$6:E$429)/$O313,"")</f>
        <v/>
      </c>
      <c r="R313" s="9" t="str">
        <f>IF($O313&gt;0,SUMIF('REGION INN'!$B$6:$B$429,'Innovation potential'!$B313,'REGION INN'!F$6:F$429)/$O313,"")</f>
        <v/>
      </c>
      <c r="S313" s="9" t="str">
        <f>IF($O313&gt;0,SUMIF('REGION INN'!$B$6:$B$429,'Innovation potential'!$B313,'REGION INN'!G$6:G$429)/$O313,"")</f>
        <v/>
      </c>
      <c r="U313" s="9" t="str">
        <f>IF($O313&gt;0,SUMIF('REGION INN'!$B$6:$B$429,'Innovation potential'!$B313,'REGION INN'!I$6:I$429)/$O313,"")</f>
        <v/>
      </c>
      <c r="V313" s="9" t="str">
        <f>IF($O313&gt;0,SUMIF('REGION INN'!$B$6:$B$429,'Innovation potential'!$B313,'REGION INN'!J$6:J$429)/$O313,"")</f>
        <v/>
      </c>
      <c r="W313" s="9" t="str">
        <f>IF($O313&gt;0,SUMIF('REGION INN'!$B$6:$B$429,'Innovation potential'!$B313,'REGION INN'!K$6:K$429)/$O313,"")</f>
        <v/>
      </c>
      <c r="X313" s="9" t="str">
        <f>IF($O313&gt;0,SUMIF('REGION INN'!$B$6:$B$429,'Innovation potential'!$B313,'REGION INN'!L$6:L$429)/$O313,"")</f>
        <v/>
      </c>
      <c r="Z313" s="144"/>
      <c r="AA313" s="144"/>
      <c r="AB313" s="144"/>
      <c r="AC313" s="144"/>
      <c r="AE313" s="144"/>
      <c r="AF313" s="144"/>
      <c r="AG313" s="144"/>
      <c r="AH313" s="144"/>
      <c r="AJ313" s="144"/>
      <c r="AK313" s="144"/>
      <c r="AL313" s="144"/>
      <c r="AM313" s="144"/>
      <c r="AO313" s="144"/>
      <c r="AP313" s="144"/>
      <c r="AQ313" s="144"/>
      <c r="AR313" s="144"/>
    </row>
    <row r="314" spans="1:44" x14ac:dyDescent="0.2">
      <c r="A314" s="39">
        <f>'Industry selection'!C314</f>
        <v>1</v>
      </c>
      <c r="B314" s="143">
        <v>80.3</v>
      </c>
      <c r="C314" s="143" t="s">
        <v>639</v>
      </c>
      <c r="D314" s="2">
        <f>COUNTIF('Ukraine INN'!$B$6:$B$429,'Innovation potential'!$B314)</f>
        <v>0</v>
      </c>
      <c r="E314" s="9" t="str">
        <f>IF($D314&gt;0,SUMIF('Ukraine INN'!$B$6:$B$429,'Innovation potential'!$B314,'Ukraine INN'!D$6:D$429)/$D314,"")</f>
        <v/>
      </c>
      <c r="F314" s="9" t="str">
        <f>IF($D314&gt;0,SUMIF('Ukraine INN'!$B$6:$B$429,'Innovation potential'!$B314,'Ukraine INN'!E$6:E$429)/$D314,"")</f>
        <v/>
      </c>
      <c r="G314" s="9" t="str">
        <f>IF($D314&gt;0,SUMIF('Ukraine INN'!$B$6:$B$429,'Innovation potential'!$B314,'Ukraine INN'!F$6:F$429)/$D314,"")</f>
        <v/>
      </c>
      <c r="H314" s="9" t="str">
        <f>IF($D314&gt;0,SUMIF('Ukraine INN'!$B$6:$B$429,'Innovation potential'!$B314,'Ukraine INN'!G$6:G$429)/$D314,"")</f>
        <v/>
      </c>
      <c r="J314" s="9" t="str">
        <f>IF($D314&gt;0,SUMIF('Ukraine INN'!$B$6:$B$429,'Innovation potential'!$B314,'Ukraine INN'!I$6:I$429)/$D314,"")</f>
        <v/>
      </c>
      <c r="K314" s="9" t="str">
        <f>IF($D314&gt;0,SUMIF('Ukraine INN'!$B$6:$B$429,'Innovation potential'!$B314,'Ukraine INN'!J$6:J$429)/$D314,"")</f>
        <v/>
      </c>
      <c r="L314" s="9" t="str">
        <f>IF($D314&gt;0,SUMIF('Ukraine INN'!$B$6:$B$429,'Innovation potential'!$B314,'Ukraine INN'!K$6:K$429)/$D314,"")</f>
        <v/>
      </c>
      <c r="M314" s="9" t="str">
        <f>IF($D314&gt;0,SUMIF('Ukraine INN'!$B$6:$B$429,'Innovation potential'!$B314,'Ukraine INN'!L$6:L$429)/$D314,"")</f>
        <v/>
      </c>
      <c r="O314" s="2">
        <f>COUNTIF('REGION INN'!$B$6:$B$429,'Innovation potential'!$B314)</f>
        <v>0</v>
      </c>
      <c r="P314" s="9" t="str">
        <f>IF($O314&gt;0,SUMIF('REGION INN'!$B$6:$B$429,'Innovation potential'!$B314,'REGION INN'!D$6:D$429)/$O314,"")</f>
        <v/>
      </c>
      <c r="Q314" s="9" t="str">
        <f>IF($O314&gt;0,SUMIF('REGION INN'!$B$6:$B$429,'Innovation potential'!$B314,'REGION INN'!E$6:E$429)/$O314,"")</f>
        <v/>
      </c>
      <c r="R314" s="9" t="str">
        <f>IF($O314&gt;0,SUMIF('REGION INN'!$B$6:$B$429,'Innovation potential'!$B314,'REGION INN'!F$6:F$429)/$O314,"")</f>
        <v/>
      </c>
      <c r="S314" s="9" t="str">
        <f>IF($O314&gt;0,SUMIF('REGION INN'!$B$6:$B$429,'Innovation potential'!$B314,'REGION INN'!G$6:G$429)/$O314,"")</f>
        <v/>
      </c>
      <c r="U314" s="9" t="str">
        <f>IF($O314&gt;0,SUMIF('REGION INN'!$B$6:$B$429,'Innovation potential'!$B314,'REGION INN'!I$6:I$429)/$O314,"")</f>
        <v/>
      </c>
      <c r="V314" s="9" t="str">
        <f>IF($O314&gt;0,SUMIF('REGION INN'!$B$6:$B$429,'Innovation potential'!$B314,'REGION INN'!J$6:J$429)/$O314,"")</f>
        <v/>
      </c>
      <c r="W314" s="9" t="str">
        <f>IF($O314&gt;0,SUMIF('REGION INN'!$B$6:$B$429,'Innovation potential'!$B314,'REGION INN'!K$6:K$429)/$O314,"")</f>
        <v/>
      </c>
      <c r="X314" s="9" t="str">
        <f>IF($O314&gt;0,SUMIF('REGION INN'!$B$6:$B$429,'Innovation potential'!$B314,'REGION INN'!L$6:L$429)/$O314,"")</f>
        <v/>
      </c>
      <c r="Z314" s="144"/>
      <c r="AA314" s="144"/>
      <c r="AB314" s="144"/>
      <c r="AC314" s="144"/>
      <c r="AE314" s="144"/>
      <c r="AF314" s="144"/>
      <c r="AG314" s="144"/>
      <c r="AH314" s="144"/>
      <c r="AJ314" s="144"/>
      <c r="AK314" s="144"/>
      <c r="AL314" s="144"/>
      <c r="AM314" s="144"/>
      <c r="AO314" s="144"/>
      <c r="AP314" s="144"/>
      <c r="AQ314" s="144"/>
      <c r="AR314" s="144"/>
    </row>
    <row r="315" spans="1:44" x14ac:dyDescent="0.2">
      <c r="A315" s="39" t="str">
        <f>'Industry selection'!C315</f>
        <v/>
      </c>
      <c r="B315" s="143">
        <v>81</v>
      </c>
      <c r="C315" s="143" t="s">
        <v>641</v>
      </c>
      <c r="D315" s="2">
        <f>COUNTIF('Ukraine INN'!$B$6:$B$429,'Innovation potential'!$B315)</f>
        <v>0</v>
      </c>
      <c r="E315" s="9" t="str">
        <f>IF($D315&gt;0,SUMIF('Ukraine INN'!$B$6:$B$429,'Innovation potential'!$B315,'Ukraine INN'!D$6:D$429)/$D315,"")</f>
        <v/>
      </c>
      <c r="F315" s="9" t="str">
        <f>IF($D315&gt;0,SUMIF('Ukraine INN'!$B$6:$B$429,'Innovation potential'!$B315,'Ukraine INN'!E$6:E$429)/$D315,"")</f>
        <v/>
      </c>
      <c r="G315" s="9" t="str">
        <f>IF($D315&gt;0,SUMIF('Ukraine INN'!$B$6:$B$429,'Innovation potential'!$B315,'Ukraine INN'!F$6:F$429)/$D315,"")</f>
        <v/>
      </c>
      <c r="H315" s="9" t="str">
        <f>IF($D315&gt;0,SUMIF('Ukraine INN'!$B$6:$B$429,'Innovation potential'!$B315,'Ukraine INN'!G$6:G$429)/$D315,"")</f>
        <v/>
      </c>
      <c r="J315" s="9" t="str">
        <f>IF($D315&gt;0,SUMIF('Ukraine INN'!$B$6:$B$429,'Innovation potential'!$B315,'Ukraine INN'!I$6:I$429)/$D315,"")</f>
        <v/>
      </c>
      <c r="K315" s="9" t="str">
        <f>IF($D315&gt;0,SUMIF('Ukraine INN'!$B$6:$B$429,'Innovation potential'!$B315,'Ukraine INN'!J$6:J$429)/$D315,"")</f>
        <v/>
      </c>
      <c r="L315" s="9" t="str">
        <f>IF($D315&gt;0,SUMIF('Ukraine INN'!$B$6:$B$429,'Innovation potential'!$B315,'Ukraine INN'!K$6:K$429)/$D315,"")</f>
        <v/>
      </c>
      <c r="M315" s="9" t="str">
        <f>IF($D315&gt;0,SUMIF('Ukraine INN'!$B$6:$B$429,'Innovation potential'!$B315,'Ukraine INN'!L$6:L$429)/$D315,"")</f>
        <v/>
      </c>
      <c r="O315" s="2">
        <f>COUNTIF('REGION INN'!$B$6:$B$429,'Innovation potential'!$B315)</f>
        <v>0</v>
      </c>
      <c r="P315" s="9" t="str">
        <f>IF($O315&gt;0,SUMIF('REGION INN'!$B$6:$B$429,'Innovation potential'!$B315,'REGION INN'!D$6:D$429)/$O315,"")</f>
        <v/>
      </c>
      <c r="Q315" s="9" t="str">
        <f>IF($O315&gt;0,SUMIF('REGION INN'!$B$6:$B$429,'Innovation potential'!$B315,'REGION INN'!E$6:E$429)/$O315,"")</f>
        <v/>
      </c>
      <c r="R315" s="9" t="str">
        <f>IF($O315&gt;0,SUMIF('REGION INN'!$B$6:$B$429,'Innovation potential'!$B315,'REGION INN'!F$6:F$429)/$O315,"")</f>
        <v/>
      </c>
      <c r="S315" s="9" t="str">
        <f>IF($O315&gt;0,SUMIF('REGION INN'!$B$6:$B$429,'Innovation potential'!$B315,'REGION INN'!G$6:G$429)/$O315,"")</f>
        <v/>
      </c>
      <c r="U315" s="9" t="str">
        <f>IF($O315&gt;0,SUMIF('REGION INN'!$B$6:$B$429,'Innovation potential'!$B315,'REGION INN'!I$6:I$429)/$O315,"")</f>
        <v/>
      </c>
      <c r="V315" s="9" t="str">
        <f>IF($O315&gt;0,SUMIF('REGION INN'!$B$6:$B$429,'Innovation potential'!$B315,'REGION INN'!J$6:J$429)/$O315,"")</f>
        <v/>
      </c>
      <c r="W315" s="9" t="str">
        <f>IF($O315&gt;0,SUMIF('REGION INN'!$B$6:$B$429,'Innovation potential'!$B315,'REGION INN'!K$6:K$429)/$O315,"")</f>
        <v/>
      </c>
      <c r="X315" s="9" t="str">
        <f>IF($O315&gt;0,SUMIF('REGION INN'!$B$6:$B$429,'Innovation potential'!$B315,'REGION INN'!L$6:L$429)/$O315,"")</f>
        <v/>
      </c>
      <c r="Z315" s="144"/>
      <c r="AA315" s="144"/>
      <c r="AB315" s="144"/>
      <c r="AC315" s="144"/>
      <c r="AE315" s="144"/>
      <c r="AF315" s="144"/>
      <c r="AG315" s="144"/>
      <c r="AH315" s="144"/>
      <c r="AJ315" s="144"/>
      <c r="AK315" s="144"/>
      <c r="AL315" s="144"/>
      <c r="AM315" s="144"/>
      <c r="AO315" s="144"/>
      <c r="AP315" s="144"/>
      <c r="AQ315" s="144"/>
      <c r="AR315" s="144"/>
    </row>
    <row r="316" spans="1:44" x14ac:dyDescent="0.2">
      <c r="A316" s="39">
        <f>'Industry selection'!C316</f>
        <v>2</v>
      </c>
      <c r="B316" s="143">
        <v>81.099999999999994</v>
      </c>
      <c r="C316" s="143" t="s">
        <v>643</v>
      </c>
      <c r="D316" s="2">
        <f>COUNTIF('Ukraine INN'!$B$6:$B$429,'Innovation potential'!$B316)</f>
        <v>0</v>
      </c>
      <c r="E316" s="9" t="str">
        <f>IF($D316&gt;0,SUMIF('Ukraine INN'!$B$6:$B$429,'Innovation potential'!$B316,'Ukraine INN'!D$6:D$429)/$D316,"")</f>
        <v/>
      </c>
      <c r="F316" s="9" t="str">
        <f>IF($D316&gt;0,SUMIF('Ukraine INN'!$B$6:$B$429,'Innovation potential'!$B316,'Ukraine INN'!E$6:E$429)/$D316,"")</f>
        <v/>
      </c>
      <c r="G316" s="9" t="str">
        <f>IF($D316&gt;0,SUMIF('Ukraine INN'!$B$6:$B$429,'Innovation potential'!$B316,'Ukraine INN'!F$6:F$429)/$D316,"")</f>
        <v/>
      </c>
      <c r="H316" s="9" t="str">
        <f>IF($D316&gt;0,SUMIF('Ukraine INN'!$B$6:$B$429,'Innovation potential'!$B316,'Ukraine INN'!G$6:G$429)/$D316,"")</f>
        <v/>
      </c>
      <c r="J316" s="9" t="str">
        <f>IF($D316&gt;0,SUMIF('Ukraine INN'!$B$6:$B$429,'Innovation potential'!$B316,'Ukraine INN'!I$6:I$429)/$D316,"")</f>
        <v/>
      </c>
      <c r="K316" s="9" t="str">
        <f>IF($D316&gt;0,SUMIF('Ukraine INN'!$B$6:$B$429,'Innovation potential'!$B316,'Ukraine INN'!J$6:J$429)/$D316,"")</f>
        <v/>
      </c>
      <c r="L316" s="9" t="str">
        <f>IF($D316&gt;0,SUMIF('Ukraine INN'!$B$6:$B$429,'Innovation potential'!$B316,'Ukraine INN'!K$6:K$429)/$D316,"")</f>
        <v/>
      </c>
      <c r="M316" s="9" t="str">
        <f>IF($D316&gt;0,SUMIF('Ukraine INN'!$B$6:$B$429,'Innovation potential'!$B316,'Ukraine INN'!L$6:L$429)/$D316,"")</f>
        <v/>
      </c>
      <c r="O316" s="2">
        <f>COUNTIF('REGION INN'!$B$6:$B$429,'Innovation potential'!$B316)</f>
        <v>0</v>
      </c>
      <c r="P316" s="9" t="str">
        <f>IF($O316&gt;0,SUMIF('REGION INN'!$B$6:$B$429,'Innovation potential'!$B316,'REGION INN'!D$6:D$429)/$O316,"")</f>
        <v/>
      </c>
      <c r="Q316" s="9" t="str">
        <f>IF($O316&gt;0,SUMIF('REGION INN'!$B$6:$B$429,'Innovation potential'!$B316,'REGION INN'!E$6:E$429)/$O316,"")</f>
        <v/>
      </c>
      <c r="R316" s="9" t="str">
        <f>IF($O316&gt;0,SUMIF('REGION INN'!$B$6:$B$429,'Innovation potential'!$B316,'REGION INN'!F$6:F$429)/$O316,"")</f>
        <v/>
      </c>
      <c r="S316" s="9" t="str">
        <f>IF($O316&gt;0,SUMIF('REGION INN'!$B$6:$B$429,'Innovation potential'!$B316,'REGION INN'!G$6:G$429)/$O316,"")</f>
        <v/>
      </c>
      <c r="U316" s="9" t="str">
        <f>IF($O316&gt;0,SUMIF('REGION INN'!$B$6:$B$429,'Innovation potential'!$B316,'REGION INN'!I$6:I$429)/$O316,"")</f>
        <v/>
      </c>
      <c r="V316" s="9" t="str">
        <f>IF($O316&gt;0,SUMIF('REGION INN'!$B$6:$B$429,'Innovation potential'!$B316,'REGION INN'!J$6:J$429)/$O316,"")</f>
        <v/>
      </c>
      <c r="W316" s="9" t="str">
        <f>IF($O316&gt;0,SUMIF('REGION INN'!$B$6:$B$429,'Innovation potential'!$B316,'REGION INN'!K$6:K$429)/$O316,"")</f>
        <v/>
      </c>
      <c r="X316" s="9" t="str">
        <f>IF($O316&gt;0,SUMIF('REGION INN'!$B$6:$B$429,'Innovation potential'!$B316,'REGION INN'!L$6:L$429)/$O316,"")</f>
        <v/>
      </c>
      <c r="Z316" s="144"/>
      <c r="AA316" s="144"/>
      <c r="AB316" s="144"/>
      <c r="AC316" s="144"/>
      <c r="AE316" s="144"/>
      <c r="AF316" s="144"/>
      <c r="AG316" s="144"/>
      <c r="AH316" s="144"/>
      <c r="AJ316" s="144"/>
      <c r="AK316" s="144"/>
      <c r="AL316" s="144"/>
      <c r="AM316" s="144"/>
      <c r="AO316" s="144"/>
      <c r="AP316" s="144"/>
      <c r="AQ316" s="144"/>
      <c r="AR316" s="144"/>
    </row>
    <row r="317" spans="1:44" x14ac:dyDescent="0.2">
      <c r="A317" s="39">
        <f>'Industry selection'!C317</f>
        <v>1</v>
      </c>
      <c r="B317" s="143">
        <v>81.2</v>
      </c>
      <c r="C317" s="143" t="s">
        <v>645</v>
      </c>
      <c r="D317" s="2">
        <f>COUNTIF('Ukraine INN'!$B$6:$B$429,'Innovation potential'!$B317)</f>
        <v>0</v>
      </c>
      <c r="E317" s="9" t="str">
        <f>IF($D317&gt;0,SUMIF('Ukraine INN'!$B$6:$B$429,'Innovation potential'!$B317,'Ukraine INN'!D$6:D$429)/$D317,"")</f>
        <v/>
      </c>
      <c r="F317" s="9" t="str">
        <f>IF($D317&gt;0,SUMIF('Ukraine INN'!$B$6:$B$429,'Innovation potential'!$B317,'Ukraine INN'!E$6:E$429)/$D317,"")</f>
        <v/>
      </c>
      <c r="G317" s="9" t="str">
        <f>IF($D317&gt;0,SUMIF('Ukraine INN'!$B$6:$B$429,'Innovation potential'!$B317,'Ukraine INN'!F$6:F$429)/$D317,"")</f>
        <v/>
      </c>
      <c r="H317" s="9" t="str">
        <f>IF($D317&gt;0,SUMIF('Ukraine INN'!$B$6:$B$429,'Innovation potential'!$B317,'Ukraine INN'!G$6:G$429)/$D317,"")</f>
        <v/>
      </c>
      <c r="J317" s="9" t="str">
        <f>IF($D317&gt;0,SUMIF('Ukraine INN'!$B$6:$B$429,'Innovation potential'!$B317,'Ukraine INN'!I$6:I$429)/$D317,"")</f>
        <v/>
      </c>
      <c r="K317" s="9" t="str">
        <f>IF($D317&gt;0,SUMIF('Ukraine INN'!$B$6:$B$429,'Innovation potential'!$B317,'Ukraine INN'!J$6:J$429)/$D317,"")</f>
        <v/>
      </c>
      <c r="L317" s="9" t="str">
        <f>IF($D317&gt;0,SUMIF('Ukraine INN'!$B$6:$B$429,'Innovation potential'!$B317,'Ukraine INN'!K$6:K$429)/$D317,"")</f>
        <v/>
      </c>
      <c r="M317" s="9" t="str">
        <f>IF($D317&gt;0,SUMIF('Ukraine INN'!$B$6:$B$429,'Innovation potential'!$B317,'Ukraine INN'!L$6:L$429)/$D317,"")</f>
        <v/>
      </c>
      <c r="O317" s="2">
        <f>COUNTIF('REGION INN'!$B$6:$B$429,'Innovation potential'!$B317)</f>
        <v>0</v>
      </c>
      <c r="P317" s="9" t="str">
        <f>IF($O317&gt;0,SUMIF('REGION INN'!$B$6:$B$429,'Innovation potential'!$B317,'REGION INN'!D$6:D$429)/$O317,"")</f>
        <v/>
      </c>
      <c r="Q317" s="9" t="str">
        <f>IF($O317&gt;0,SUMIF('REGION INN'!$B$6:$B$429,'Innovation potential'!$B317,'REGION INN'!E$6:E$429)/$O317,"")</f>
        <v/>
      </c>
      <c r="R317" s="9" t="str">
        <f>IF($O317&gt;0,SUMIF('REGION INN'!$B$6:$B$429,'Innovation potential'!$B317,'REGION INN'!F$6:F$429)/$O317,"")</f>
        <v/>
      </c>
      <c r="S317" s="9" t="str">
        <f>IF($O317&gt;0,SUMIF('REGION INN'!$B$6:$B$429,'Innovation potential'!$B317,'REGION INN'!G$6:G$429)/$O317,"")</f>
        <v/>
      </c>
      <c r="U317" s="9" t="str">
        <f>IF($O317&gt;0,SUMIF('REGION INN'!$B$6:$B$429,'Innovation potential'!$B317,'REGION INN'!I$6:I$429)/$O317,"")</f>
        <v/>
      </c>
      <c r="V317" s="9" t="str">
        <f>IF($O317&gt;0,SUMIF('REGION INN'!$B$6:$B$429,'Innovation potential'!$B317,'REGION INN'!J$6:J$429)/$O317,"")</f>
        <v/>
      </c>
      <c r="W317" s="9" t="str">
        <f>IF($O317&gt;0,SUMIF('REGION INN'!$B$6:$B$429,'Innovation potential'!$B317,'REGION INN'!K$6:K$429)/$O317,"")</f>
        <v/>
      </c>
      <c r="X317" s="9" t="str">
        <f>IF($O317&gt;0,SUMIF('REGION INN'!$B$6:$B$429,'Innovation potential'!$B317,'REGION INN'!L$6:L$429)/$O317,"")</f>
        <v/>
      </c>
      <c r="Z317" s="144"/>
      <c r="AA317" s="144"/>
      <c r="AB317" s="144"/>
      <c r="AC317" s="144"/>
      <c r="AE317" s="144"/>
      <c r="AF317" s="144"/>
      <c r="AG317" s="144"/>
      <c r="AH317" s="144"/>
      <c r="AJ317" s="144"/>
      <c r="AK317" s="144"/>
      <c r="AL317" s="144"/>
      <c r="AM317" s="144"/>
      <c r="AO317" s="144"/>
      <c r="AP317" s="144"/>
      <c r="AQ317" s="144"/>
      <c r="AR317" s="144"/>
    </row>
    <row r="318" spans="1:44" x14ac:dyDescent="0.2">
      <c r="A318" s="39">
        <f>'Industry selection'!C318</f>
        <v>1</v>
      </c>
      <c r="B318" s="143">
        <v>81.3</v>
      </c>
      <c r="C318" s="143" t="s">
        <v>647</v>
      </c>
      <c r="D318" s="2">
        <f>COUNTIF('Ukraine INN'!$B$6:$B$429,'Innovation potential'!$B318)</f>
        <v>0</v>
      </c>
      <c r="E318" s="9" t="str">
        <f>IF($D318&gt;0,SUMIF('Ukraine INN'!$B$6:$B$429,'Innovation potential'!$B318,'Ukraine INN'!D$6:D$429)/$D318,"")</f>
        <v/>
      </c>
      <c r="F318" s="9" t="str">
        <f>IF($D318&gt;0,SUMIF('Ukraine INN'!$B$6:$B$429,'Innovation potential'!$B318,'Ukraine INN'!E$6:E$429)/$D318,"")</f>
        <v/>
      </c>
      <c r="G318" s="9" t="str">
        <f>IF($D318&gt;0,SUMIF('Ukraine INN'!$B$6:$B$429,'Innovation potential'!$B318,'Ukraine INN'!F$6:F$429)/$D318,"")</f>
        <v/>
      </c>
      <c r="H318" s="9" t="str">
        <f>IF($D318&gt;0,SUMIF('Ukraine INN'!$B$6:$B$429,'Innovation potential'!$B318,'Ukraine INN'!G$6:G$429)/$D318,"")</f>
        <v/>
      </c>
      <c r="J318" s="9" t="str">
        <f>IF($D318&gt;0,SUMIF('Ukraine INN'!$B$6:$B$429,'Innovation potential'!$B318,'Ukraine INN'!I$6:I$429)/$D318,"")</f>
        <v/>
      </c>
      <c r="K318" s="9" t="str">
        <f>IF($D318&gt;0,SUMIF('Ukraine INN'!$B$6:$B$429,'Innovation potential'!$B318,'Ukraine INN'!J$6:J$429)/$D318,"")</f>
        <v/>
      </c>
      <c r="L318" s="9" t="str">
        <f>IF($D318&gt;0,SUMIF('Ukraine INN'!$B$6:$B$429,'Innovation potential'!$B318,'Ukraine INN'!K$6:K$429)/$D318,"")</f>
        <v/>
      </c>
      <c r="M318" s="9" t="str">
        <f>IF($D318&gt;0,SUMIF('Ukraine INN'!$B$6:$B$429,'Innovation potential'!$B318,'Ukraine INN'!L$6:L$429)/$D318,"")</f>
        <v/>
      </c>
      <c r="O318" s="2">
        <f>COUNTIF('REGION INN'!$B$6:$B$429,'Innovation potential'!$B318)</f>
        <v>0</v>
      </c>
      <c r="P318" s="9" t="str">
        <f>IF($O318&gt;0,SUMIF('REGION INN'!$B$6:$B$429,'Innovation potential'!$B318,'REGION INN'!D$6:D$429)/$O318,"")</f>
        <v/>
      </c>
      <c r="Q318" s="9" t="str">
        <f>IF($O318&gt;0,SUMIF('REGION INN'!$B$6:$B$429,'Innovation potential'!$B318,'REGION INN'!E$6:E$429)/$O318,"")</f>
        <v/>
      </c>
      <c r="R318" s="9" t="str">
        <f>IF($O318&gt;0,SUMIF('REGION INN'!$B$6:$B$429,'Innovation potential'!$B318,'REGION INN'!F$6:F$429)/$O318,"")</f>
        <v/>
      </c>
      <c r="S318" s="9" t="str">
        <f>IF($O318&gt;0,SUMIF('REGION INN'!$B$6:$B$429,'Innovation potential'!$B318,'REGION INN'!G$6:G$429)/$O318,"")</f>
        <v/>
      </c>
      <c r="U318" s="9" t="str">
        <f>IF($O318&gt;0,SUMIF('REGION INN'!$B$6:$B$429,'Innovation potential'!$B318,'REGION INN'!I$6:I$429)/$O318,"")</f>
        <v/>
      </c>
      <c r="V318" s="9" t="str">
        <f>IF($O318&gt;0,SUMIF('REGION INN'!$B$6:$B$429,'Innovation potential'!$B318,'REGION INN'!J$6:J$429)/$O318,"")</f>
        <v/>
      </c>
      <c r="W318" s="9" t="str">
        <f>IF($O318&gt;0,SUMIF('REGION INN'!$B$6:$B$429,'Innovation potential'!$B318,'REGION INN'!K$6:K$429)/$O318,"")</f>
        <v/>
      </c>
      <c r="X318" s="9" t="str">
        <f>IF($O318&gt;0,SUMIF('REGION INN'!$B$6:$B$429,'Innovation potential'!$B318,'REGION INN'!L$6:L$429)/$O318,"")</f>
        <v/>
      </c>
      <c r="Z318" s="144"/>
      <c r="AA318" s="144"/>
      <c r="AB318" s="144"/>
      <c r="AC318" s="144"/>
      <c r="AE318" s="144"/>
      <c r="AF318" s="144"/>
      <c r="AG318" s="144"/>
      <c r="AH318" s="144"/>
      <c r="AJ318" s="144"/>
      <c r="AK318" s="144"/>
      <c r="AL318" s="144"/>
      <c r="AM318" s="144"/>
      <c r="AO318" s="144"/>
      <c r="AP318" s="144"/>
      <c r="AQ318" s="144"/>
      <c r="AR318" s="144"/>
    </row>
    <row r="319" spans="1:44" x14ac:dyDescent="0.2">
      <c r="A319" s="39">
        <f>'Industry selection'!C319</f>
        <v>2</v>
      </c>
      <c r="B319" s="143">
        <v>82</v>
      </c>
      <c r="C319" s="143" t="s">
        <v>649</v>
      </c>
      <c r="D319" s="2">
        <f>COUNTIF('Ukraine INN'!$B$6:$B$429,'Innovation potential'!$B319)</f>
        <v>0</v>
      </c>
      <c r="E319" s="9" t="str">
        <f>IF($D319&gt;0,SUMIF('Ukraine INN'!$B$6:$B$429,'Innovation potential'!$B319,'Ukraine INN'!D$6:D$429)/$D319,"")</f>
        <v/>
      </c>
      <c r="F319" s="9" t="str">
        <f>IF($D319&gt;0,SUMIF('Ukraine INN'!$B$6:$B$429,'Innovation potential'!$B319,'Ukraine INN'!E$6:E$429)/$D319,"")</f>
        <v/>
      </c>
      <c r="G319" s="9" t="str">
        <f>IF($D319&gt;0,SUMIF('Ukraine INN'!$B$6:$B$429,'Innovation potential'!$B319,'Ukraine INN'!F$6:F$429)/$D319,"")</f>
        <v/>
      </c>
      <c r="H319" s="9" t="str">
        <f>IF($D319&gt;0,SUMIF('Ukraine INN'!$B$6:$B$429,'Innovation potential'!$B319,'Ukraine INN'!G$6:G$429)/$D319,"")</f>
        <v/>
      </c>
      <c r="J319" s="9" t="str">
        <f>IF($D319&gt;0,SUMIF('Ukraine INN'!$B$6:$B$429,'Innovation potential'!$B319,'Ukraine INN'!I$6:I$429)/$D319,"")</f>
        <v/>
      </c>
      <c r="K319" s="9" t="str">
        <f>IF($D319&gt;0,SUMIF('Ukraine INN'!$B$6:$B$429,'Innovation potential'!$B319,'Ukraine INN'!J$6:J$429)/$D319,"")</f>
        <v/>
      </c>
      <c r="L319" s="9" t="str">
        <f>IF($D319&gt;0,SUMIF('Ukraine INN'!$B$6:$B$429,'Innovation potential'!$B319,'Ukraine INN'!K$6:K$429)/$D319,"")</f>
        <v/>
      </c>
      <c r="M319" s="9" t="str">
        <f>IF($D319&gt;0,SUMIF('Ukraine INN'!$B$6:$B$429,'Innovation potential'!$B319,'Ukraine INN'!L$6:L$429)/$D319,"")</f>
        <v/>
      </c>
      <c r="O319" s="2">
        <f>COUNTIF('REGION INN'!$B$6:$B$429,'Innovation potential'!$B319)</f>
        <v>0</v>
      </c>
      <c r="P319" s="9" t="str">
        <f>IF($O319&gt;0,SUMIF('REGION INN'!$B$6:$B$429,'Innovation potential'!$B319,'REGION INN'!D$6:D$429)/$O319,"")</f>
        <v/>
      </c>
      <c r="Q319" s="9" t="str">
        <f>IF($O319&gt;0,SUMIF('REGION INN'!$B$6:$B$429,'Innovation potential'!$B319,'REGION INN'!E$6:E$429)/$O319,"")</f>
        <v/>
      </c>
      <c r="R319" s="9" t="str">
        <f>IF($O319&gt;0,SUMIF('REGION INN'!$B$6:$B$429,'Innovation potential'!$B319,'REGION INN'!F$6:F$429)/$O319,"")</f>
        <v/>
      </c>
      <c r="S319" s="9" t="str">
        <f>IF($O319&gt;0,SUMIF('REGION INN'!$B$6:$B$429,'Innovation potential'!$B319,'REGION INN'!G$6:G$429)/$O319,"")</f>
        <v/>
      </c>
      <c r="U319" s="9" t="str">
        <f>IF($O319&gt;0,SUMIF('REGION INN'!$B$6:$B$429,'Innovation potential'!$B319,'REGION INN'!I$6:I$429)/$O319,"")</f>
        <v/>
      </c>
      <c r="V319" s="9" t="str">
        <f>IF($O319&gt;0,SUMIF('REGION INN'!$B$6:$B$429,'Innovation potential'!$B319,'REGION INN'!J$6:J$429)/$O319,"")</f>
        <v/>
      </c>
      <c r="W319" s="9" t="str">
        <f>IF($O319&gt;0,SUMIF('REGION INN'!$B$6:$B$429,'Innovation potential'!$B319,'REGION INN'!K$6:K$429)/$O319,"")</f>
        <v/>
      </c>
      <c r="X319" s="9" t="str">
        <f>IF($O319&gt;0,SUMIF('REGION INN'!$B$6:$B$429,'Innovation potential'!$B319,'REGION INN'!L$6:L$429)/$O319,"")</f>
        <v/>
      </c>
      <c r="Z319" s="144"/>
      <c r="AA319" s="144"/>
      <c r="AB319" s="144"/>
      <c r="AC319" s="144"/>
      <c r="AE319" s="144"/>
      <c r="AF319" s="144"/>
      <c r="AG319" s="144"/>
      <c r="AH319" s="144"/>
      <c r="AJ319" s="144"/>
      <c r="AK319" s="144"/>
      <c r="AL319" s="144"/>
      <c r="AM319" s="144"/>
      <c r="AO319" s="144"/>
      <c r="AP319" s="144"/>
      <c r="AQ319" s="144"/>
      <c r="AR319" s="144"/>
    </row>
    <row r="320" spans="1:44" x14ac:dyDescent="0.2">
      <c r="A320" s="39">
        <f>'Industry selection'!C320</f>
        <v>1</v>
      </c>
      <c r="B320" s="143">
        <v>82.1</v>
      </c>
      <c r="C320" s="143" t="s">
        <v>651</v>
      </c>
      <c r="D320" s="2">
        <f>COUNTIF('Ukraine INN'!$B$6:$B$429,'Innovation potential'!$B320)</f>
        <v>0</v>
      </c>
      <c r="E320" s="9" t="str">
        <f>IF($D320&gt;0,SUMIF('Ukraine INN'!$B$6:$B$429,'Innovation potential'!$B320,'Ukraine INN'!D$6:D$429)/$D320,"")</f>
        <v/>
      </c>
      <c r="F320" s="9" t="str">
        <f>IF($D320&gt;0,SUMIF('Ukraine INN'!$B$6:$B$429,'Innovation potential'!$B320,'Ukraine INN'!E$6:E$429)/$D320,"")</f>
        <v/>
      </c>
      <c r="G320" s="9" t="str">
        <f>IF($D320&gt;0,SUMIF('Ukraine INN'!$B$6:$B$429,'Innovation potential'!$B320,'Ukraine INN'!F$6:F$429)/$D320,"")</f>
        <v/>
      </c>
      <c r="H320" s="9" t="str">
        <f>IF($D320&gt;0,SUMIF('Ukraine INN'!$B$6:$B$429,'Innovation potential'!$B320,'Ukraine INN'!G$6:G$429)/$D320,"")</f>
        <v/>
      </c>
      <c r="J320" s="9" t="str">
        <f>IF($D320&gt;0,SUMIF('Ukraine INN'!$B$6:$B$429,'Innovation potential'!$B320,'Ukraine INN'!I$6:I$429)/$D320,"")</f>
        <v/>
      </c>
      <c r="K320" s="9" t="str">
        <f>IF($D320&gt;0,SUMIF('Ukraine INN'!$B$6:$B$429,'Innovation potential'!$B320,'Ukraine INN'!J$6:J$429)/$D320,"")</f>
        <v/>
      </c>
      <c r="L320" s="9" t="str">
        <f>IF($D320&gt;0,SUMIF('Ukraine INN'!$B$6:$B$429,'Innovation potential'!$B320,'Ukraine INN'!K$6:K$429)/$D320,"")</f>
        <v/>
      </c>
      <c r="M320" s="9" t="str">
        <f>IF($D320&gt;0,SUMIF('Ukraine INN'!$B$6:$B$429,'Innovation potential'!$B320,'Ukraine INN'!L$6:L$429)/$D320,"")</f>
        <v/>
      </c>
      <c r="O320" s="2">
        <f>COUNTIF('REGION INN'!$B$6:$B$429,'Innovation potential'!$B320)</f>
        <v>0</v>
      </c>
      <c r="P320" s="9" t="str">
        <f>IF($O320&gt;0,SUMIF('REGION INN'!$B$6:$B$429,'Innovation potential'!$B320,'REGION INN'!D$6:D$429)/$O320,"")</f>
        <v/>
      </c>
      <c r="Q320" s="9" t="str">
        <f>IF($O320&gt;0,SUMIF('REGION INN'!$B$6:$B$429,'Innovation potential'!$B320,'REGION INN'!E$6:E$429)/$O320,"")</f>
        <v/>
      </c>
      <c r="R320" s="9" t="str">
        <f>IF($O320&gt;0,SUMIF('REGION INN'!$B$6:$B$429,'Innovation potential'!$B320,'REGION INN'!F$6:F$429)/$O320,"")</f>
        <v/>
      </c>
      <c r="S320" s="9" t="str">
        <f>IF($O320&gt;0,SUMIF('REGION INN'!$B$6:$B$429,'Innovation potential'!$B320,'REGION INN'!G$6:G$429)/$O320,"")</f>
        <v/>
      </c>
      <c r="U320" s="9" t="str">
        <f>IF($O320&gt;0,SUMIF('REGION INN'!$B$6:$B$429,'Innovation potential'!$B320,'REGION INN'!I$6:I$429)/$O320,"")</f>
        <v/>
      </c>
      <c r="V320" s="9" t="str">
        <f>IF($O320&gt;0,SUMIF('REGION INN'!$B$6:$B$429,'Innovation potential'!$B320,'REGION INN'!J$6:J$429)/$O320,"")</f>
        <v/>
      </c>
      <c r="W320" s="9" t="str">
        <f>IF($O320&gt;0,SUMIF('REGION INN'!$B$6:$B$429,'Innovation potential'!$B320,'REGION INN'!K$6:K$429)/$O320,"")</f>
        <v/>
      </c>
      <c r="X320" s="9" t="str">
        <f>IF($O320&gt;0,SUMIF('REGION INN'!$B$6:$B$429,'Innovation potential'!$B320,'REGION INN'!L$6:L$429)/$O320,"")</f>
        <v/>
      </c>
      <c r="Z320" s="144"/>
      <c r="AA320" s="144"/>
      <c r="AB320" s="144"/>
      <c r="AC320" s="144"/>
      <c r="AE320" s="144"/>
      <c r="AF320" s="144"/>
      <c r="AG320" s="144"/>
      <c r="AH320" s="144"/>
      <c r="AJ320" s="144"/>
      <c r="AK320" s="144"/>
      <c r="AL320" s="144"/>
      <c r="AM320" s="144"/>
      <c r="AO320" s="144"/>
      <c r="AP320" s="144"/>
      <c r="AQ320" s="144"/>
      <c r="AR320" s="144"/>
    </row>
    <row r="321" spans="1:44" x14ac:dyDescent="0.2">
      <c r="A321" s="39">
        <f>'Industry selection'!C321</f>
        <v>1</v>
      </c>
      <c r="B321" s="143">
        <v>82.2</v>
      </c>
      <c r="C321" s="143" t="s">
        <v>653</v>
      </c>
      <c r="D321" s="2">
        <f>COUNTIF('Ukraine INN'!$B$6:$B$429,'Innovation potential'!$B321)</f>
        <v>0</v>
      </c>
      <c r="E321" s="9" t="str">
        <f>IF($D321&gt;0,SUMIF('Ukraine INN'!$B$6:$B$429,'Innovation potential'!$B321,'Ukraine INN'!D$6:D$429)/$D321,"")</f>
        <v/>
      </c>
      <c r="F321" s="9" t="str">
        <f>IF($D321&gt;0,SUMIF('Ukraine INN'!$B$6:$B$429,'Innovation potential'!$B321,'Ukraine INN'!E$6:E$429)/$D321,"")</f>
        <v/>
      </c>
      <c r="G321" s="9" t="str">
        <f>IF($D321&gt;0,SUMIF('Ukraine INN'!$B$6:$B$429,'Innovation potential'!$B321,'Ukraine INN'!F$6:F$429)/$D321,"")</f>
        <v/>
      </c>
      <c r="H321" s="9" t="str">
        <f>IF($D321&gt;0,SUMIF('Ukraine INN'!$B$6:$B$429,'Innovation potential'!$B321,'Ukraine INN'!G$6:G$429)/$D321,"")</f>
        <v/>
      </c>
      <c r="J321" s="9" t="str">
        <f>IF($D321&gt;0,SUMIF('Ukraine INN'!$B$6:$B$429,'Innovation potential'!$B321,'Ukraine INN'!I$6:I$429)/$D321,"")</f>
        <v/>
      </c>
      <c r="K321" s="9" t="str">
        <f>IF($D321&gt;0,SUMIF('Ukraine INN'!$B$6:$B$429,'Innovation potential'!$B321,'Ukraine INN'!J$6:J$429)/$D321,"")</f>
        <v/>
      </c>
      <c r="L321" s="9" t="str">
        <f>IF($D321&gt;0,SUMIF('Ukraine INN'!$B$6:$B$429,'Innovation potential'!$B321,'Ukraine INN'!K$6:K$429)/$D321,"")</f>
        <v/>
      </c>
      <c r="M321" s="9" t="str">
        <f>IF($D321&gt;0,SUMIF('Ukraine INN'!$B$6:$B$429,'Innovation potential'!$B321,'Ukraine INN'!L$6:L$429)/$D321,"")</f>
        <v/>
      </c>
      <c r="O321" s="2">
        <f>COUNTIF('REGION INN'!$B$6:$B$429,'Innovation potential'!$B321)</f>
        <v>0</v>
      </c>
      <c r="P321" s="9" t="str">
        <f>IF($O321&gt;0,SUMIF('REGION INN'!$B$6:$B$429,'Innovation potential'!$B321,'REGION INN'!D$6:D$429)/$O321,"")</f>
        <v/>
      </c>
      <c r="Q321" s="9" t="str">
        <f>IF($O321&gt;0,SUMIF('REGION INN'!$B$6:$B$429,'Innovation potential'!$B321,'REGION INN'!E$6:E$429)/$O321,"")</f>
        <v/>
      </c>
      <c r="R321" s="9" t="str">
        <f>IF($O321&gt;0,SUMIF('REGION INN'!$B$6:$B$429,'Innovation potential'!$B321,'REGION INN'!F$6:F$429)/$O321,"")</f>
        <v/>
      </c>
      <c r="S321" s="9" t="str">
        <f>IF($O321&gt;0,SUMIF('REGION INN'!$B$6:$B$429,'Innovation potential'!$B321,'REGION INN'!G$6:G$429)/$O321,"")</f>
        <v/>
      </c>
      <c r="U321" s="9" t="str">
        <f>IF($O321&gt;0,SUMIF('REGION INN'!$B$6:$B$429,'Innovation potential'!$B321,'REGION INN'!I$6:I$429)/$O321,"")</f>
        <v/>
      </c>
      <c r="V321" s="9" t="str">
        <f>IF($O321&gt;0,SUMIF('REGION INN'!$B$6:$B$429,'Innovation potential'!$B321,'REGION INN'!J$6:J$429)/$O321,"")</f>
        <v/>
      </c>
      <c r="W321" s="9" t="str">
        <f>IF($O321&gt;0,SUMIF('REGION INN'!$B$6:$B$429,'Innovation potential'!$B321,'REGION INN'!K$6:K$429)/$O321,"")</f>
        <v/>
      </c>
      <c r="X321" s="9" t="str">
        <f>IF($O321&gt;0,SUMIF('REGION INN'!$B$6:$B$429,'Innovation potential'!$B321,'REGION INN'!L$6:L$429)/$O321,"")</f>
        <v/>
      </c>
      <c r="Z321" s="144"/>
      <c r="AA321" s="144"/>
      <c r="AB321" s="144"/>
      <c r="AC321" s="144"/>
      <c r="AE321" s="144"/>
      <c r="AF321" s="144"/>
      <c r="AG321" s="144"/>
      <c r="AH321" s="144"/>
      <c r="AJ321" s="144"/>
      <c r="AK321" s="144"/>
      <c r="AL321" s="144"/>
      <c r="AM321" s="144"/>
      <c r="AO321" s="144"/>
      <c r="AP321" s="144"/>
      <c r="AQ321" s="144"/>
      <c r="AR321" s="144"/>
    </row>
    <row r="322" spans="1:44" x14ac:dyDescent="0.2">
      <c r="A322" s="39">
        <f>'Industry selection'!C322</f>
        <v>1</v>
      </c>
      <c r="B322" s="143">
        <v>82.3</v>
      </c>
      <c r="C322" s="143" t="s">
        <v>655</v>
      </c>
      <c r="D322" s="2">
        <f>COUNTIF('Ukraine INN'!$B$6:$B$429,'Innovation potential'!$B322)</f>
        <v>0</v>
      </c>
      <c r="E322" s="9" t="str">
        <f>IF($D322&gt;0,SUMIF('Ukraine INN'!$B$6:$B$429,'Innovation potential'!$B322,'Ukraine INN'!D$6:D$429)/$D322,"")</f>
        <v/>
      </c>
      <c r="F322" s="9" t="str">
        <f>IF($D322&gt;0,SUMIF('Ukraine INN'!$B$6:$B$429,'Innovation potential'!$B322,'Ukraine INN'!E$6:E$429)/$D322,"")</f>
        <v/>
      </c>
      <c r="G322" s="9" t="str">
        <f>IF($D322&gt;0,SUMIF('Ukraine INN'!$B$6:$B$429,'Innovation potential'!$B322,'Ukraine INN'!F$6:F$429)/$D322,"")</f>
        <v/>
      </c>
      <c r="H322" s="9" t="str">
        <f>IF($D322&gt;0,SUMIF('Ukraine INN'!$B$6:$B$429,'Innovation potential'!$B322,'Ukraine INN'!G$6:G$429)/$D322,"")</f>
        <v/>
      </c>
      <c r="J322" s="9" t="str">
        <f>IF($D322&gt;0,SUMIF('Ukraine INN'!$B$6:$B$429,'Innovation potential'!$B322,'Ukraine INN'!I$6:I$429)/$D322,"")</f>
        <v/>
      </c>
      <c r="K322" s="9" t="str">
        <f>IF($D322&gt;0,SUMIF('Ukraine INN'!$B$6:$B$429,'Innovation potential'!$B322,'Ukraine INN'!J$6:J$429)/$D322,"")</f>
        <v/>
      </c>
      <c r="L322" s="9" t="str">
        <f>IF($D322&gt;0,SUMIF('Ukraine INN'!$B$6:$B$429,'Innovation potential'!$B322,'Ukraine INN'!K$6:K$429)/$D322,"")</f>
        <v/>
      </c>
      <c r="M322" s="9" t="str">
        <f>IF($D322&gt;0,SUMIF('Ukraine INN'!$B$6:$B$429,'Innovation potential'!$B322,'Ukraine INN'!L$6:L$429)/$D322,"")</f>
        <v/>
      </c>
      <c r="O322" s="2">
        <f>COUNTIF('REGION INN'!$B$6:$B$429,'Innovation potential'!$B322)</f>
        <v>0</v>
      </c>
      <c r="P322" s="9" t="str">
        <f>IF($O322&gt;0,SUMIF('REGION INN'!$B$6:$B$429,'Innovation potential'!$B322,'REGION INN'!D$6:D$429)/$O322,"")</f>
        <v/>
      </c>
      <c r="Q322" s="9" t="str">
        <f>IF($O322&gt;0,SUMIF('REGION INN'!$B$6:$B$429,'Innovation potential'!$B322,'REGION INN'!E$6:E$429)/$O322,"")</f>
        <v/>
      </c>
      <c r="R322" s="9" t="str">
        <f>IF($O322&gt;0,SUMIF('REGION INN'!$B$6:$B$429,'Innovation potential'!$B322,'REGION INN'!F$6:F$429)/$O322,"")</f>
        <v/>
      </c>
      <c r="S322" s="9" t="str">
        <f>IF($O322&gt;0,SUMIF('REGION INN'!$B$6:$B$429,'Innovation potential'!$B322,'REGION INN'!G$6:G$429)/$O322,"")</f>
        <v/>
      </c>
      <c r="U322" s="9" t="str">
        <f>IF($O322&gt;0,SUMIF('REGION INN'!$B$6:$B$429,'Innovation potential'!$B322,'REGION INN'!I$6:I$429)/$O322,"")</f>
        <v/>
      </c>
      <c r="V322" s="9" t="str">
        <f>IF($O322&gt;0,SUMIF('REGION INN'!$B$6:$B$429,'Innovation potential'!$B322,'REGION INN'!J$6:J$429)/$O322,"")</f>
        <v/>
      </c>
      <c r="W322" s="9" t="str">
        <f>IF($O322&gt;0,SUMIF('REGION INN'!$B$6:$B$429,'Innovation potential'!$B322,'REGION INN'!K$6:K$429)/$O322,"")</f>
        <v/>
      </c>
      <c r="X322" s="9" t="str">
        <f>IF($O322&gt;0,SUMIF('REGION INN'!$B$6:$B$429,'Innovation potential'!$B322,'REGION INN'!L$6:L$429)/$O322,"")</f>
        <v/>
      </c>
      <c r="Z322" s="144"/>
      <c r="AA322" s="144"/>
      <c r="AB322" s="144"/>
      <c r="AC322" s="144"/>
      <c r="AE322" s="144"/>
      <c r="AF322" s="144"/>
      <c r="AG322" s="144"/>
      <c r="AH322" s="144"/>
      <c r="AJ322" s="144"/>
      <c r="AK322" s="144"/>
      <c r="AL322" s="144"/>
      <c r="AM322" s="144"/>
      <c r="AO322" s="144"/>
      <c r="AP322" s="144"/>
      <c r="AQ322" s="144"/>
      <c r="AR322" s="144"/>
    </row>
    <row r="323" spans="1:44" x14ac:dyDescent="0.2">
      <c r="A323" s="39">
        <f>'Industry selection'!C323</f>
        <v>1</v>
      </c>
      <c r="B323" s="143">
        <v>82.9</v>
      </c>
      <c r="C323" s="143" t="s">
        <v>657</v>
      </c>
      <c r="D323" s="2">
        <f>COUNTIF('Ukraine INN'!$B$6:$B$429,'Innovation potential'!$B323)</f>
        <v>0</v>
      </c>
      <c r="E323" s="9" t="str">
        <f>IF($D323&gt;0,SUMIF('Ukraine INN'!$B$6:$B$429,'Innovation potential'!$B323,'Ukraine INN'!D$6:D$429)/$D323,"")</f>
        <v/>
      </c>
      <c r="F323" s="9" t="str">
        <f>IF($D323&gt;0,SUMIF('Ukraine INN'!$B$6:$B$429,'Innovation potential'!$B323,'Ukraine INN'!E$6:E$429)/$D323,"")</f>
        <v/>
      </c>
      <c r="G323" s="9" t="str">
        <f>IF($D323&gt;0,SUMIF('Ukraine INN'!$B$6:$B$429,'Innovation potential'!$B323,'Ukraine INN'!F$6:F$429)/$D323,"")</f>
        <v/>
      </c>
      <c r="H323" s="9" t="str">
        <f>IF($D323&gt;0,SUMIF('Ukraine INN'!$B$6:$B$429,'Innovation potential'!$B323,'Ukraine INN'!G$6:G$429)/$D323,"")</f>
        <v/>
      </c>
      <c r="J323" s="9" t="str">
        <f>IF($D323&gt;0,SUMIF('Ukraine INN'!$B$6:$B$429,'Innovation potential'!$B323,'Ukraine INN'!I$6:I$429)/$D323,"")</f>
        <v/>
      </c>
      <c r="K323" s="9" t="str">
        <f>IF($D323&gt;0,SUMIF('Ukraine INN'!$B$6:$B$429,'Innovation potential'!$B323,'Ukraine INN'!J$6:J$429)/$D323,"")</f>
        <v/>
      </c>
      <c r="L323" s="9" t="str">
        <f>IF($D323&gt;0,SUMIF('Ukraine INN'!$B$6:$B$429,'Innovation potential'!$B323,'Ukraine INN'!K$6:K$429)/$D323,"")</f>
        <v/>
      </c>
      <c r="M323" s="9" t="str">
        <f>IF($D323&gt;0,SUMIF('Ukraine INN'!$B$6:$B$429,'Innovation potential'!$B323,'Ukraine INN'!L$6:L$429)/$D323,"")</f>
        <v/>
      </c>
      <c r="O323" s="2">
        <f>COUNTIF('REGION INN'!$B$6:$B$429,'Innovation potential'!$B323)</f>
        <v>0</v>
      </c>
      <c r="P323" s="9" t="str">
        <f>IF($O323&gt;0,SUMIF('REGION INN'!$B$6:$B$429,'Innovation potential'!$B323,'REGION INN'!D$6:D$429)/$O323,"")</f>
        <v/>
      </c>
      <c r="Q323" s="9" t="str">
        <f>IF($O323&gt;0,SUMIF('REGION INN'!$B$6:$B$429,'Innovation potential'!$B323,'REGION INN'!E$6:E$429)/$O323,"")</f>
        <v/>
      </c>
      <c r="R323" s="9" t="str">
        <f>IF($O323&gt;0,SUMIF('REGION INN'!$B$6:$B$429,'Innovation potential'!$B323,'REGION INN'!F$6:F$429)/$O323,"")</f>
        <v/>
      </c>
      <c r="S323" s="9" t="str">
        <f>IF($O323&gt;0,SUMIF('REGION INN'!$B$6:$B$429,'Innovation potential'!$B323,'REGION INN'!G$6:G$429)/$O323,"")</f>
        <v/>
      </c>
      <c r="U323" s="9" t="str">
        <f>IF($O323&gt;0,SUMIF('REGION INN'!$B$6:$B$429,'Innovation potential'!$B323,'REGION INN'!I$6:I$429)/$O323,"")</f>
        <v/>
      </c>
      <c r="V323" s="9" t="str">
        <f>IF($O323&gt;0,SUMIF('REGION INN'!$B$6:$B$429,'Innovation potential'!$B323,'REGION INN'!J$6:J$429)/$O323,"")</f>
        <v/>
      </c>
      <c r="W323" s="9" t="str">
        <f>IF($O323&gt;0,SUMIF('REGION INN'!$B$6:$B$429,'Innovation potential'!$B323,'REGION INN'!K$6:K$429)/$O323,"")</f>
        <v/>
      </c>
      <c r="X323" s="9" t="str">
        <f>IF($O323&gt;0,SUMIF('REGION INN'!$B$6:$B$429,'Innovation potential'!$B323,'REGION INN'!L$6:L$429)/$O323,"")</f>
        <v/>
      </c>
      <c r="Z323" s="144"/>
      <c r="AA323" s="144"/>
      <c r="AB323" s="144"/>
      <c r="AC323" s="144"/>
      <c r="AE323" s="144"/>
      <c r="AF323" s="144"/>
      <c r="AG323" s="144"/>
      <c r="AH323" s="144"/>
      <c r="AJ323" s="144"/>
      <c r="AK323" s="144"/>
      <c r="AL323" s="144"/>
      <c r="AM323" s="144"/>
      <c r="AO323" s="144"/>
      <c r="AP323" s="144"/>
      <c r="AQ323" s="144"/>
      <c r="AR323" s="144"/>
    </row>
    <row r="324" spans="1:44" x14ac:dyDescent="0.2">
      <c r="A324" s="39" t="str">
        <f>'Industry selection'!C324</f>
        <v/>
      </c>
      <c r="B324" s="143" t="s">
        <v>659</v>
      </c>
      <c r="C324" s="143" t="s">
        <v>660</v>
      </c>
      <c r="D324" s="2">
        <f>COUNTIF('Ukraine INN'!$B$6:$B$429,'Innovation potential'!$B324)</f>
        <v>0</v>
      </c>
      <c r="E324" s="9" t="str">
        <f>IF($D324&gt;0,SUMIF('Ukraine INN'!$B$6:$B$429,'Innovation potential'!$B324,'Ukraine INN'!D$6:D$429)/$D324,"")</f>
        <v/>
      </c>
      <c r="F324" s="9" t="str">
        <f>IF($D324&gt;0,SUMIF('Ukraine INN'!$B$6:$B$429,'Innovation potential'!$B324,'Ukraine INN'!E$6:E$429)/$D324,"")</f>
        <v/>
      </c>
      <c r="G324" s="9" t="str">
        <f>IF($D324&gt;0,SUMIF('Ukraine INN'!$B$6:$B$429,'Innovation potential'!$B324,'Ukraine INN'!F$6:F$429)/$D324,"")</f>
        <v/>
      </c>
      <c r="H324" s="9" t="str">
        <f>IF($D324&gt;0,SUMIF('Ukraine INN'!$B$6:$B$429,'Innovation potential'!$B324,'Ukraine INN'!G$6:G$429)/$D324,"")</f>
        <v/>
      </c>
      <c r="J324" s="9" t="str">
        <f>IF($D324&gt;0,SUMIF('Ukraine INN'!$B$6:$B$429,'Innovation potential'!$B324,'Ukraine INN'!I$6:I$429)/$D324,"")</f>
        <v/>
      </c>
      <c r="K324" s="9" t="str">
        <f>IF($D324&gt;0,SUMIF('Ukraine INN'!$B$6:$B$429,'Innovation potential'!$B324,'Ukraine INN'!J$6:J$429)/$D324,"")</f>
        <v/>
      </c>
      <c r="L324" s="9" t="str">
        <f>IF($D324&gt;0,SUMIF('Ukraine INN'!$B$6:$B$429,'Innovation potential'!$B324,'Ukraine INN'!K$6:K$429)/$D324,"")</f>
        <v/>
      </c>
      <c r="M324" s="9" t="str">
        <f>IF($D324&gt;0,SUMIF('Ukraine INN'!$B$6:$B$429,'Innovation potential'!$B324,'Ukraine INN'!L$6:L$429)/$D324,"")</f>
        <v/>
      </c>
      <c r="O324" s="2">
        <f>COUNTIF('REGION INN'!$B$6:$B$429,'Innovation potential'!$B324)</f>
        <v>0</v>
      </c>
      <c r="P324" s="9" t="str">
        <f>IF($O324&gt;0,SUMIF('REGION INN'!$B$6:$B$429,'Innovation potential'!$B324,'REGION INN'!D$6:D$429)/$O324,"")</f>
        <v/>
      </c>
      <c r="Q324" s="9" t="str">
        <f>IF($O324&gt;0,SUMIF('REGION INN'!$B$6:$B$429,'Innovation potential'!$B324,'REGION INN'!E$6:E$429)/$O324,"")</f>
        <v/>
      </c>
      <c r="R324" s="9" t="str">
        <f>IF($O324&gt;0,SUMIF('REGION INN'!$B$6:$B$429,'Innovation potential'!$B324,'REGION INN'!F$6:F$429)/$O324,"")</f>
        <v/>
      </c>
      <c r="S324" s="9" t="str">
        <f>IF($O324&gt;0,SUMIF('REGION INN'!$B$6:$B$429,'Innovation potential'!$B324,'REGION INN'!G$6:G$429)/$O324,"")</f>
        <v/>
      </c>
      <c r="U324" s="9" t="str">
        <f>IF($O324&gt;0,SUMIF('REGION INN'!$B$6:$B$429,'Innovation potential'!$B324,'REGION INN'!I$6:I$429)/$O324,"")</f>
        <v/>
      </c>
      <c r="V324" s="9" t="str">
        <f>IF($O324&gt;0,SUMIF('REGION INN'!$B$6:$B$429,'Innovation potential'!$B324,'REGION INN'!J$6:J$429)/$O324,"")</f>
        <v/>
      </c>
      <c r="W324" s="9" t="str">
        <f>IF($O324&gt;0,SUMIF('REGION INN'!$B$6:$B$429,'Innovation potential'!$B324,'REGION INN'!K$6:K$429)/$O324,"")</f>
        <v/>
      </c>
      <c r="X324" s="9" t="str">
        <f>IF($O324&gt;0,SUMIF('REGION INN'!$B$6:$B$429,'Innovation potential'!$B324,'REGION INN'!L$6:L$429)/$O324,"")</f>
        <v/>
      </c>
      <c r="Z324" s="144"/>
      <c r="AA324" s="144"/>
      <c r="AB324" s="144"/>
      <c r="AC324" s="144"/>
      <c r="AE324" s="144"/>
      <c r="AF324" s="144"/>
      <c r="AG324" s="144"/>
      <c r="AH324" s="144"/>
      <c r="AJ324" s="144"/>
      <c r="AK324" s="144"/>
      <c r="AL324" s="144"/>
      <c r="AM324" s="144"/>
      <c r="AO324" s="144"/>
      <c r="AP324" s="144"/>
      <c r="AQ324" s="144"/>
      <c r="AR324" s="144"/>
    </row>
    <row r="325" spans="1:44" x14ac:dyDescent="0.2">
      <c r="A325" s="39" t="str">
        <f>'Industry selection'!C325</f>
        <v/>
      </c>
      <c r="B325" s="143">
        <v>85</v>
      </c>
      <c r="C325" s="143" t="s">
        <v>661</v>
      </c>
      <c r="D325" s="2">
        <f>COUNTIF('Ukraine INN'!$B$6:$B$429,'Innovation potential'!$B325)</f>
        <v>0</v>
      </c>
      <c r="E325" s="9" t="str">
        <f>IF($D325&gt;0,SUMIF('Ukraine INN'!$B$6:$B$429,'Innovation potential'!$B325,'Ukraine INN'!D$6:D$429)/$D325,"")</f>
        <v/>
      </c>
      <c r="F325" s="9" t="str">
        <f>IF($D325&gt;0,SUMIF('Ukraine INN'!$B$6:$B$429,'Innovation potential'!$B325,'Ukraine INN'!E$6:E$429)/$D325,"")</f>
        <v/>
      </c>
      <c r="G325" s="9" t="str">
        <f>IF($D325&gt;0,SUMIF('Ukraine INN'!$B$6:$B$429,'Innovation potential'!$B325,'Ukraine INN'!F$6:F$429)/$D325,"")</f>
        <v/>
      </c>
      <c r="H325" s="9" t="str">
        <f>IF($D325&gt;0,SUMIF('Ukraine INN'!$B$6:$B$429,'Innovation potential'!$B325,'Ukraine INN'!G$6:G$429)/$D325,"")</f>
        <v/>
      </c>
      <c r="J325" s="9" t="str">
        <f>IF($D325&gt;0,SUMIF('Ukraine INN'!$B$6:$B$429,'Innovation potential'!$B325,'Ukraine INN'!I$6:I$429)/$D325,"")</f>
        <v/>
      </c>
      <c r="K325" s="9" t="str">
        <f>IF($D325&gt;0,SUMIF('Ukraine INN'!$B$6:$B$429,'Innovation potential'!$B325,'Ukraine INN'!J$6:J$429)/$D325,"")</f>
        <v/>
      </c>
      <c r="L325" s="9" t="str">
        <f>IF($D325&gt;0,SUMIF('Ukraine INN'!$B$6:$B$429,'Innovation potential'!$B325,'Ukraine INN'!K$6:K$429)/$D325,"")</f>
        <v/>
      </c>
      <c r="M325" s="9" t="str">
        <f>IF($D325&gt;0,SUMIF('Ukraine INN'!$B$6:$B$429,'Innovation potential'!$B325,'Ukraine INN'!L$6:L$429)/$D325,"")</f>
        <v/>
      </c>
      <c r="O325" s="2">
        <f>COUNTIF('REGION INN'!$B$6:$B$429,'Innovation potential'!$B325)</f>
        <v>0</v>
      </c>
      <c r="P325" s="9" t="str">
        <f>IF($O325&gt;0,SUMIF('REGION INN'!$B$6:$B$429,'Innovation potential'!$B325,'REGION INN'!D$6:D$429)/$O325,"")</f>
        <v/>
      </c>
      <c r="Q325" s="9" t="str">
        <f>IF($O325&gt;0,SUMIF('REGION INN'!$B$6:$B$429,'Innovation potential'!$B325,'REGION INN'!E$6:E$429)/$O325,"")</f>
        <v/>
      </c>
      <c r="R325" s="9" t="str">
        <f>IF($O325&gt;0,SUMIF('REGION INN'!$B$6:$B$429,'Innovation potential'!$B325,'REGION INN'!F$6:F$429)/$O325,"")</f>
        <v/>
      </c>
      <c r="S325" s="9" t="str">
        <f>IF($O325&gt;0,SUMIF('REGION INN'!$B$6:$B$429,'Innovation potential'!$B325,'REGION INN'!G$6:G$429)/$O325,"")</f>
        <v/>
      </c>
      <c r="U325" s="9" t="str">
        <f>IF($O325&gt;0,SUMIF('REGION INN'!$B$6:$B$429,'Innovation potential'!$B325,'REGION INN'!I$6:I$429)/$O325,"")</f>
        <v/>
      </c>
      <c r="V325" s="9" t="str">
        <f>IF($O325&gt;0,SUMIF('REGION INN'!$B$6:$B$429,'Innovation potential'!$B325,'REGION INN'!J$6:J$429)/$O325,"")</f>
        <v/>
      </c>
      <c r="W325" s="9" t="str">
        <f>IF($O325&gt;0,SUMIF('REGION INN'!$B$6:$B$429,'Innovation potential'!$B325,'REGION INN'!K$6:K$429)/$O325,"")</f>
        <v/>
      </c>
      <c r="X325" s="9" t="str">
        <f>IF($O325&gt;0,SUMIF('REGION INN'!$B$6:$B$429,'Innovation potential'!$B325,'REGION INN'!L$6:L$429)/$O325,"")</f>
        <v/>
      </c>
      <c r="Z325" s="144"/>
      <c r="AA325" s="144"/>
      <c r="AB325" s="144"/>
      <c r="AC325" s="144"/>
      <c r="AE325" s="144"/>
      <c r="AF325" s="144"/>
      <c r="AG325" s="144"/>
      <c r="AH325" s="144"/>
      <c r="AJ325" s="144"/>
      <c r="AK325" s="144"/>
      <c r="AL325" s="144"/>
      <c r="AM325" s="144"/>
      <c r="AO325" s="144"/>
      <c r="AP325" s="144"/>
      <c r="AQ325" s="144"/>
      <c r="AR325" s="144"/>
    </row>
    <row r="326" spans="1:44" x14ac:dyDescent="0.2">
      <c r="A326" s="39">
        <f>'Industry selection'!C326</f>
        <v>1</v>
      </c>
      <c r="B326" s="143">
        <v>85.1</v>
      </c>
      <c r="C326" s="143" t="s">
        <v>663</v>
      </c>
      <c r="D326" s="2">
        <f>COUNTIF('Ukraine INN'!$B$6:$B$429,'Innovation potential'!$B326)</f>
        <v>0</v>
      </c>
      <c r="E326" s="9" t="str">
        <f>IF($D326&gt;0,SUMIF('Ukraine INN'!$B$6:$B$429,'Innovation potential'!$B326,'Ukraine INN'!D$6:D$429)/$D326,"")</f>
        <v/>
      </c>
      <c r="F326" s="9" t="str">
        <f>IF($D326&gt;0,SUMIF('Ukraine INN'!$B$6:$B$429,'Innovation potential'!$B326,'Ukraine INN'!E$6:E$429)/$D326,"")</f>
        <v/>
      </c>
      <c r="G326" s="9" t="str">
        <f>IF($D326&gt;0,SUMIF('Ukraine INN'!$B$6:$B$429,'Innovation potential'!$B326,'Ukraine INN'!F$6:F$429)/$D326,"")</f>
        <v/>
      </c>
      <c r="H326" s="9" t="str">
        <f>IF($D326&gt;0,SUMIF('Ukraine INN'!$B$6:$B$429,'Innovation potential'!$B326,'Ukraine INN'!G$6:G$429)/$D326,"")</f>
        <v/>
      </c>
      <c r="J326" s="9" t="str">
        <f>IF($D326&gt;0,SUMIF('Ukraine INN'!$B$6:$B$429,'Innovation potential'!$B326,'Ukraine INN'!I$6:I$429)/$D326,"")</f>
        <v/>
      </c>
      <c r="K326" s="9" t="str">
        <f>IF($D326&gt;0,SUMIF('Ukraine INN'!$B$6:$B$429,'Innovation potential'!$B326,'Ukraine INN'!J$6:J$429)/$D326,"")</f>
        <v/>
      </c>
      <c r="L326" s="9" t="str">
        <f>IF($D326&gt;0,SUMIF('Ukraine INN'!$B$6:$B$429,'Innovation potential'!$B326,'Ukraine INN'!K$6:K$429)/$D326,"")</f>
        <v/>
      </c>
      <c r="M326" s="9" t="str">
        <f>IF($D326&gt;0,SUMIF('Ukraine INN'!$B$6:$B$429,'Innovation potential'!$B326,'Ukraine INN'!L$6:L$429)/$D326,"")</f>
        <v/>
      </c>
      <c r="O326" s="2">
        <f>COUNTIF('REGION INN'!$B$6:$B$429,'Innovation potential'!$B326)</f>
        <v>0</v>
      </c>
      <c r="P326" s="9" t="str">
        <f>IF($O326&gt;0,SUMIF('REGION INN'!$B$6:$B$429,'Innovation potential'!$B326,'REGION INN'!D$6:D$429)/$O326,"")</f>
        <v/>
      </c>
      <c r="Q326" s="9" t="str">
        <f>IF($O326&gt;0,SUMIF('REGION INN'!$B$6:$B$429,'Innovation potential'!$B326,'REGION INN'!E$6:E$429)/$O326,"")</f>
        <v/>
      </c>
      <c r="R326" s="9" t="str">
        <f>IF($O326&gt;0,SUMIF('REGION INN'!$B$6:$B$429,'Innovation potential'!$B326,'REGION INN'!F$6:F$429)/$O326,"")</f>
        <v/>
      </c>
      <c r="S326" s="9" t="str">
        <f>IF($O326&gt;0,SUMIF('REGION INN'!$B$6:$B$429,'Innovation potential'!$B326,'REGION INN'!G$6:G$429)/$O326,"")</f>
        <v/>
      </c>
      <c r="U326" s="9" t="str">
        <f>IF($O326&gt;0,SUMIF('REGION INN'!$B$6:$B$429,'Innovation potential'!$B326,'REGION INN'!I$6:I$429)/$O326,"")</f>
        <v/>
      </c>
      <c r="V326" s="9" t="str">
        <f>IF($O326&gt;0,SUMIF('REGION INN'!$B$6:$B$429,'Innovation potential'!$B326,'REGION INN'!J$6:J$429)/$O326,"")</f>
        <v/>
      </c>
      <c r="W326" s="9" t="str">
        <f>IF($O326&gt;0,SUMIF('REGION INN'!$B$6:$B$429,'Innovation potential'!$B326,'REGION INN'!K$6:K$429)/$O326,"")</f>
        <v/>
      </c>
      <c r="X326" s="9" t="str">
        <f>IF($O326&gt;0,SUMIF('REGION INN'!$B$6:$B$429,'Innovation potential'!$B326,'REGION INN'!L$6:L$429)/$O326,"")</f>
        <v/>
      </c>
      <c r="Z326" s="144"/>
      <c r="AA326" s="144"/>
      <c r="AB326" s="144"/>
      <c r="AC326" s="144"/>
      <c r="AE326" s="144"/>
      <c r="AF326" s="144"/>
      <c r="AG326" s="144"/>
      <c r="AH326" s="144"/>
      <c r="AJ326" s="144"/>
      <c r="AK326" s="144"/>
      <c r="AL326" s="144"/>
      <c r="AM326" s="144"/>
      <c r="AO326" s="144"/>
      <c r="AP326" s="144"/>
      <c r="AQ326" s="144"/>
      <c r="AR326" s="144"/>
    </row>
    <row r="327" spans="1:44" x14ac:dyDescent="0.2">
      <c r="A327" s="39">
        <f>'Industry selection'!C327</f>
        <v>1</v>
      </c>
      <c r="B327" s="143">
        <v>85.2</v>
      </c>
      <c r="C327" s="143" t="s">
        <v>665</v>
      </c>
      <c r="D327" s="2">
        <f>COUNTIF('Ukraine INN'!$B$6:$B$429,'Innovation potential'!$B327)</f>
        <v>0</v>
      </c>
      <c r="E327" s="9" t="str">
        <f>IF($D327&gt;0,SUMIF('Ukraine INN'!$B$6:$B$429,'Innovation potential'!$B327,'Ukraine INN'!D$6:D$429)/$D327,"")</f>
        <v/>
      </c>
      <c r="F327" s="9" t="str">
        <f>IF($D327&gt;0,SUMIF('Ukraine INN'!$B$6:$B$429,'Innovation potential'!$B327,'Ukraine INN'!E$6:E$429)/$D327,"")</f>
        <v/>
      </c>
      <c r="G327" s="9" t="str">
        <f>IF($D327&gt;0,SUMIF('Ukraine INN'!$B$6:$B$429,'Innovation potential'!$B327,'Ukraine INN'!F$6:F$429)/$D327,"")</f>
        <v/>
      </c>
      <c r="H327" s="9" t="str">
        <f>IF($D327&gt;0,SUMIF('Ukraine INN'!$B$6:$B$429,'Innovation potential'!$B327,'Ukraine INN'!G$6:G$429)/$D327,"")</f>
        <v/>
      </c>
      <c r="J327" s="9" t="str">
        <f>IF($D327&gt;0,SUMIF('Ukraine INN'!$B$6:$B$429,'Innovation potential'!$B327,'Ukraine INN'!I$6:I$429)/$D327,"")</f>
        <v/>
      </c>
      <c r="K327" s="9" t="str">
        <f>IF($D327&gt;0,SUMIF('Ukraine INN'!$B$6:$B$429,'Innovation potential'!$B327,'Ukraine INN'!J$6:J$429)/$D327,"")</f>
        <v/>
      </c>
      <c r="L327" s="9" t="str">
        <f>IF($D327&gt;0,SUMIF('Ukraine INN'!$B$6:$B$429,'Innovation potential'!$B327,'Ukraine INN'!K$6:K$429)/$D327,"")</f>
        <v/>
      </c>
      <c r="M327" s="9" t="str">
        <f>IF($D327&gt;0,SUMIF('Ukraine INN'!$B$6:$B$429,'Innovation potential'!$B327,'Ukraine INN'!L$6:L$429)/$D327,"")</f>
        <v/>
      </c>
      <c r="O327" s="2">
        <f>COUNTIF('REGION INN'!$B$6:$B$429,'Innovation potential'!$B327)</f>
        <v>0</v>
      </c>
      <c r="P327" s="9" t="str">
        <f>IF($O327&gt;0,SUMIF('REGION INN'!$B$6:$B$429,'Innovation potential'!$B327,'REGION INN'!D$6:D$429)/$O327,"")</f>
        <v/>
      </c>
      <c r="Q327" s="9" t="str">
        <f>IF($O327&gt;0,SUMIF('REGION INN'!$B$6:$B$429,'Innovation potential'!$B327,'REGION INN'!E$6:E$429)/$O327,"")</f>
        <v/>
      </c>
      <c r="R327" s="9" t="str">
        <f>IF($O327&gt;0,SUMIF('REGION INN'!$B$6:$B$429,'Innovation potential'!$B327,'REGION INN'!F$6:F$429)/$O327,"")</f>
        <v/>
      </c>
      <c r="S327" s="9" t="str">
        <f>IF($O327&gt;0,SUMIF('REGION INN'!$B$6:$B$429,'Innovation potential'!$B327,'REGION INN'!G$6:G$429)/$O327,"")</f>
        <v/>
      </c>
      <c r="U327" s="9" t="str">
        <f>IF($O327&gt;0,SUMIF('REGION INN'!$B$6:$B$429,'Innovation potential'!$B327,'REGION INN'!I$6:I$429)/$O327,"")</f>
        <v/>
      </c>
      <c r="V327" s="9" t="str">
        <f>IF($O327&gt;0,SUMIF('REGION INN'!$B$6:$B$429,'Innovation potential'!$B327,'REGION INN'!J$6:J$429)/$O327,"")</f>
        <v/>
      </c>
      <c r="W327" s="9" t="str">
        <f>IF($O327&gt;0,SUMIF('REGION INN'!$B$6:$B$429,'Innovation potential'!$B327,'REGION INN'!K$6:K$429)/$O327,"")</f>
        <v/>
      </c>
      <c r="X327" s="9" t="str">
        <f>IF($O327&gt;0,SUMIF('REGION INN'!$B$6:$B$429,'Innovation potential'!$B327,'REGION INN'!L$6:L$429)/$O327,"")</f>
        <v/>
      </c>
      <c r="Z327" s="144"/>
      <c r="AA327" s="144"/>
      <c r="AB327" s="144"/>
      <c r="AC327" s="144"/>
      <c r="AE327" s="144"/>
      <c r="AF327" s="144"/>
      <c r="AG327" s="144"/>
      <c r="AH327" s="144"/>
      <c r="AJ327" s="144"/>
      <c r="AK327" s="144"/>
      <c r="AL327" s="144"/>
      <c r="AM327" s="144"/>
      <c r="AO327" s="144"/>
      <c r="AP327" s="144"/>
      <c r="AQ327" s="144"/>
      <c r="AR327" s="144"/>
    </row>
    <row r="328" spans="1:44" x14ac:dyDescent="0.2">
      <c r="A328" s="39">
        <f>'Industry selection'!C328</f>
        <v>1</v>
      </c>
      <c r="B328" s="143">
        <v>85.3</v>
      </c>
      <c r="C328" s="143" t="s">
        <v>667</v>
      </c>
      <c r="D328" s="2">
        <f>COUNTIF('Ukraine INN'!$B$6:$B$429,'Innovation potential'!$B328)</f>
        <v>0</v>
      </c>
      <c r="E328" s="9" t="str">
        <f>IF($D328&gt;0,SUMIF('Ukraine INN'!$B$6:$B$429,'Innovation potential'!$B328,'Ukraine INN'!D$6:D$429)/$D328,"")</f>
        <v/>
      </c>
      <c r="F328" s="9" t="str">
        <f>IF($D328&gt;0,SUMIF('Ukraine INN'!$B$6:$B$429,'Innovation potential'!$B328,'Ukraine INN'!E$6:E$429)/$D328,"")</f>
        <v/>
      </c>
      <c r="G328" s="9" t="str">
        <f>IF($D328&gt;0,SUMIF('Ukraine INN'!$B$6:$B$429,'Innovation potential'!$B328,'Ukraine INN'!F$6:F$429)/$D328,"")</f>
        <v/>
      </c>
      <c r="H328" s="9" t="str">
        <f>IF($D328&gt;0,SUMIF('Ukraine INN'!$B$6:$B$429,'Innovation potential'!$B328,'Ukraine INN'!G$6:G$429)/$D328,"")</f>
        <v/>
      </c>
      <c r="J328" s="9" t="str">
        <f>IF($D328&gt;0,SUMIF('Ukraine INN'!$B$6:$B$429,'Innovation potential'!$B328,'Ukraine INN'!I$6:I$429)/$D328,"")</f>
        <v/>
      </c>
      <c r="K328" s="9" t="str">
        <f>IF($D328&gt;0,SUMIF('Ukraine INN'!$B$6:$B$429,'Innovation potential'!$B328,'Ukraine INN'!J$6:J$429)/$D328,"")</f>
        <v/>
      </c>
      <c r="L328" s="9" t="str">
        <f>IF($D328&gt;0,SUMIF('Ukraine INN'!$B$6:$B$429,'Innovation potential'!$B328,'Ukraine INN'!K$6:K$429)/$D328,"")</f>
        <v/>
      </c>
      <c r="M328" s="9" t="str">
        <f>IF($D328&gt;0,SUMIF('Ukraine INN'!$B$6:$B$429,'Innovation potential'!$B328,'Ukraine INN'!L$6:L$429)/$D328,"")</f>
        <v/>
      </c>
      <c r="O328" s="2">
        <f>COUNTIF('REGION INN'!$B$6:$B$429,'Innovation potential'!$B328)</f>
        <v>0</v>
      </c>
      <c r="P328" s="9" t="str">
        <f>IF($O328&gt;0,SUMIF('REGION INN'!$B$6:$B$429,'Innovation potential'!$B328,'REGION INN'!D$6:D$429)/$O328,"")</f>
        <v/>
      </c>
      <c r="Q328" s="9" t="str">
        <f>IF($O328&gt;0,SUMIF('REGION INN'!$B$6:$B$429,'Innovation potential'!$B328,'REGION INN'!E$6:E$429)/$O328,"")</f>
        <v/>
      </c>
      <c r="R328" s="9" t="str">
        <f>IF($O328&gt;0,SUMIF('REGION INN'!$B$6:$B$429,'Innovation potential'!$B328,'REGION INN'!F$6:F$429)/$O328,"")</f>
        <v/>
      </c>
      <c r="S328" s="9" t="str">
        <f>IF($O328&gt;0,SUMIF('REGION INN'!$B$6:$B$429,'Innovation potential'!$B328,'REGION INN'!G$6:G$429)/$O328,"")</f>
        <v/>
      </c>
      <c r="U328" s="9" t="str">
        <f>IF($O328&gt;0,SUMIF('REGION INN'!$B$6:$B$429,'Innovation potential'!$B328,'REGION INN'!I$6:I$429)/$O328,"")</f>
        <v/>
      </c>
      <c r="V328" s="9" t="str">
        <f>IF($O328&gt;0,SUMIF('REGION INN'!$B$6:$B$429,'Innovation potential'!$B328,'REGION INN'!J$6:J$429)/$O328,"")</f>
        <v/>
      </c>
      <c r="W328" s="9" t="str">
        <f>IF($O328&gt;0,SUMIF('REGION INN'!$B$6:$B$429,'Innovation potential'!$B328,'REGION INN'!K$6:K$429)/$O328,"")</f>
        <v/>
      </c>
      <c r="X328" s="9" t="str">
        <f>IF($O328&gt;0,SUMIF('REGION INN'!$B$6:$B$429,'Innovation potential'!$B328,'REGION INN'!L$6:L$429)/$O328,"")</f>
        <v/>
      </c>
      <c r="Z328" s="144"/>
      <c r="AA328" s="144"/>
      <c r="AB328" s="144"/>
      <c r="AC328" s="144"/>
      <c r="AE328" s="144"/>
      <c r="AF328" s="144"/>
      <c r="AG328" s="144"/>
      <c r="AH328" s="144"/>
      <c r="AJ328" s="144"/>
      <c r="AK328" s="144"/>
      <c r="AL328" s="144"/>
      <c r="AM328" s="144"/>
      <c r="AO328" s="144"/>
      <c r="AP328" s="144"/>
      <c r="AQ328" s="144"/>
      <c r="AR328" s="144"/>
    </row>
    <row r="329" spans="1:44" x14ac:dyDescent="0.2">
      <c r="A329" s="39">
        <f>'Industry selection'!C329</f>
        <v>1</v>
      </c>
      <c r="B329" s="143">
        <v>85.4</v>
      </c>
      <c r="C329" s="143" t="s">
        <v>669</v>
      </c>
      <c r="D329" s="2">
        <f>COUNTIF('Ukraine INN'!$B$6:$B$429,'Innovation potential'!$B329)</f>
        <v>0</v>
      </c>
      <c r="E329" s="9" t="str">
        <f>IF($D329&gt;0,SUMIF('Ukraine INN'!$B$6:$B$429,'Innovation potential'!$B329,'Ukraine INN'!D$6:D$429)/$D329,"")</f>
        <v/>
      </c>
      <c r="F329" s="9" t="str">
        <f>IF($D329&gt;0,SUMIF('Ukraine INN'!$B$6:$B$429,'Innovation potential'!$B329,'Ukraine INN'!E$6:E$429)/$D329,"")</f>
        <v/>
      </c>
      <c r="G329" s="9" t="str">
        <f>IF($D329&gt;0,SUMIF('Ukraine INN'!$B$6:$B$429,'Innovation potential'!$B329,'Ukraine INN'!F$6:F$429)/$D329,"")</f>
        <v/>
      </c>
      <c r="H329" s="9" t="str">
        <f>IF($D329&gt;0,SUMIF('Ukraine INN'!$B$6:$B$429,'Innovation potential'!$B329,'Ukraine INN'!G$6:G$429)/$D329,"")</f>
        <v/>
      </c>
      <c r="J329" s="9" t="str">
        <f>IF($D329&gt;0,SUMIF('Ukraine INN'!$B$6:$B$429,'Innovation potential'!$B329,'Ukraine INN'!I$6:I$429)/$D329,"")</f>
        <v/>
      </c>
      <c r="K329" s="9" t="str">
        <f>IF($D329&gt;0,SUMIF('Ukraine INN'!$B$6:$B$429,'Innovation potential'!$B329,'Ukraine INN'!J$6:J$429)/$D329,"")</f>
        <v/>
      </c>
      <c r="L329" s="9" t="str">
        <f>IF($D329&gt;0,SUMIF('Ukraine INN'!$B$6:$B$429,'Innovation potential'!$B329,'Ukraine INN'!K$6:K$429)/$D329,"")</f>
        <v/>
      </c>
      <c r="M329" s="9" t="str">
        <f>IF($D329&gt;0,SUMIF('Ukraine INN'!$B$6:$B$429,'Innovation potential'!$B329,'Ukraine INN'!L$6:L$429)/$D329,"")</f>
        <v/>
      </c>
      <c r="O329" s="2">
        <f>COUNTIF('REGION INN'!$B$6:$B$429,'Innovation potential'!$B329)</f>
        <v>0</v>
      </c>
      <c r="P329" s="9" t="str">
        <f>IF($O329&gt;0,SUMIF('REGION INN'!$B$6:$B$429,'Innovation potential'!$B329,'REGION INN'!D$6:D$429)/$O329,"")</f>
        <v/>
      </c>
      <c r="Q329" s="9" t="str">
        <f>IF($O329&gt;0,SUMIF('REGION INN'!$B$6:$B$429,'Innovation potential'!$B329,'REGION INN'!E$6:E$429)/$O329,"")</f>
        <v/>
      </c>
      <c r="R329" s="9" t="str">
        <f>IF($O329&gt;0,SUMIF('REGION INN'!$B$6:$B$429,'Innovation potential'!$B329,'REGION INN'!F$6:F$429)/$O329,"")</f>
        <v/>
      </c>
      <c r="S329" s="9" t="str">
        <f>IF($O329&gt;0,SUMIF('REGION INN'!$B$6:$B$429,'Innovation potential'!$B329,'REGION INN'!G$6:G$429)/$O329,"")</f>
        <v/>
      </c>
      <c r="U329" s="9" t="str">
        <f>IF($O329&gt;0,SUMIF('REGION INN'!$B$6:$B$429,'Innovation potential'!$B329,'REGION INN'!I$6:I$429)/$O329,"")</f>
        <v/>
      </c>
      <c r="V329" s="9" t="str">
        <f>IF($O329&gt;0,SUMIF('REGION INN'!$B$6:$B$429,'Innovation potential'!$B329,'REGION INN'!J$6:J$429)/$O329,"")</f>
        <v/>
      </c>
      <c r="W329" s="9" t="str">
        <f>IF($O329&gt;0,SUMIF('REGION INN'!$B$6:$B$429,'Innovation potential'!$B329,'REGION INN'!K$6:K$429)/$O329,"")</f>
        <v/>
      </c>
      <c r="X329" s="9" t="str">
        <f>IF($O329&gt;0,SUMIF('REGION INN'!$B$6:$B$429,'Innovation potential'!$B329,'REGION INN'!L$6:L$429)/$O329,"")</f>
        <v/>
      </c>
      <c r="Z329" s="144"/>
      <c r="AA329" s="144"/>
      <c r="AB329" s="144"/>
      <c r="AC329" s="144"/>
      <c r="AE329" s="144"/>
      <c r="AF329" s="144"/>
      <c r="AG329" s="144"/>
      <c r="AH329" s="144"/>
      <c r="AJ329" s="144"/>
      <c r="AK329" s="144"/>
      <c r="AL329" s="144"/>
      <c r="AM329" s="144"/>
      <c r="AO329" s="144"/>
      <c r="AP329" s="144"/>
      <c r="AQ329" s="144"/>
      <c r="AR329" s="144"/>
    </row>
    <row r="330" spans="1:44" x14ac:dyDescent="0.2">
      <c r="A330" s="39">
        <f>'Industry selection'!C330</f>
        <v>2</v>
      </c>
      <c r="B330" s="143">
        <v>85.5</v>
      </c>
      <c r="C330" s="143" t="s">
        <v>671</v>
      </c>
      <c r="D330" s="2">
        <f>COUNTIF('Ukraine INN'!$B$6:$B$429,'Innovation potential'!$B330)</f>
        <v>0</v>
      </c>
      <c r="E330" s="9" t="str">
        <f>IF($D330&gt;0,SUMIF('Ukraine INN'!$B$6:$B$429,'Innovation potential'!$B330,'Ukraine INN'!D$6:D$429)/$D330,"")</f>
        <v/>
      </c>
      <c r="F330" s="9" t="str">
        <f>IF($D330&gt;0,SUMIF('Ukraine INN'!$B$6:$B$429,'Innovation potential'!$B330,'Ukraine INN'!E$6:E$429)/$D330,"")</f>
        <v/>
      </c>
      <c r="G330" s="9" t="str">
        <f>IF($D330&gt;0,SUMIF('Ukraine INN'!$B$6:$B$429,'Innovation potential'!$B330,'Ukraine INN'!F$6:F$429)/$D330,"")</f>
        <v/>
      </c>
      <c r="H330" s="9" t="str">
        <f>IF($D330&gt;0,SUMIF('Ukraine INN'!$B$6:$B$429,'Innovation potential'!$B330,'Ukraine INN'!G$6:G$429)/$D330,"")</f>
        <v/>
      </c>
      <c r="J330" s="9" t="str">
        <f>IF($D330&gt;0,SUMIF('Ukraine INN'!$B$6:$B$429,'Innovation potential'!$B330,'Ukraine INN'!I$6:I$429)/$D330,"")</f>
        <v/>
      </c>
      <c r="K330" s="9" t="str">
        <f>IF($D330&gt;0,SUMIF('Ukraine INN'!$B$6:$B$429,'Innovation potential'!$B330,'Ukraine INN'!J$6:J$429)/$D330,"")</f>
        <v/>
      </c>
      <c r="L330" s="9" t="str">
        <f>IF($D330&gt;0,SUMIF('Ukraine INN'!$B$6:$B$429,'Innovation potential'!$B330,'Ukraine INN'!K$6:K$429)/$D330,"")</f>
        <v/>
      </c>
      <c r="M330" s="9" t="str">
        <f>IF($D330&gt;0,SUMIF('Ukraine INN'!$B$6:$B$429,'Innovation potential'!$B330,'Ukraine INN'!L$6:L$429)/$D330,"")</f>
        <v/>
      </c>
      <c r="O330" s="2">
        <f>COUNTIF('REGION INN'!$B$6:$B$429,'Innovation potential'!$B330)</f>
        <v>0</v>
      </c>
      <c r="P330" s="9" t="str">
        <f>IF($O330&gt;0,SUMIF('REGION INN'!$B$6:$B$429,'Innovation potential'!$B330,'REGION INN'!D$6:D$429)/$O330,"")</f>
        <v/>
      </c>
      <c r="Q330" s="9" t="str">
        <f>IF($O330&gt;0,SUMIF('REGION INN'!$B$6:$B$429,'Innovation potential'!$B330,'REGION INN'!E$6:E$429)/$O330,"")</f>
        <v/>
      </c>
      <c r="R330" s="9" t="str">
        <f>IF($O330&gt;0,SUMIF('REGION INN'!$B$6:$B$429,'Innovation potential'!$B330,'REGION INN'!F$6:F$429)/$O330,"")</f>
        <v/>
      </c>
      <c r="S330" s="9" t="str">
        <f>IF($O330&gt;0,SUMIF('REGION INN'!$B$6:$B$429,'Innovation potential'!$B330,'REGION INN'!G$6:G$429)/$O330,"")</f>
        <v/>
      </c>
      <c r="U330" s="9" t="str">
        <f>IF($O330&gt;0,SUMIF('REGION INN'!$B$6:$B$429,'Innovation potential'!$B330,'REGION INN'!I$6:I$429)/$O330,"")</f>
        <v/>
      </c>
      <c r="V330" s="9" t="str">
        <f>IF($O330&gt;0,SUMIF('REGION INN'!$B$6:$B$429,'Innovation potential'!$B330,'REGION INN'!J$6:J$429)/$O330,"")</f>
        <v/>
      </c>
      <c r="W330" s="9" t="str">
        <f>IF($O330&gt;0,SUMIF('REGION INN'!$B$6:$B$429,'Innovation potential'!$B330,'REGION INN'!K$6:K$429)/$O330,"")</f>
        <v/>
      </c>
      <c r="X330" s="9" t="str">
        <f>IF($O330&gt;0,SUMIF('REGION INN'!$B$6:$B$429,'Innovation potential'!$B330,'REGION INN'!L$6:L$429)/$O330,"")</f>
        <v/>
      </c>
      <c r="Z330" s="144"/>
      <c r="AA330" s="144"/>
      <c r="AB330" s="144"/>
      <c r="AC330" s="144"/>
      <c r="AE330" s="144"/>
      <c r="AF330" s="144"/>
      <c r="AG330" s="144"/>
      <c r="AH330" s="144"/>
      <c r="AJ330" s="144"/>
      <c r="AK330" s="144"/>
      <c r="AL330" s="144"/>
      <c r="AM330" s="144"/>
      <c r="AO330" s="144"/>
      <c r="AP330" s="144"/>
      <c r="AQ330" s="144"/>
      <c r="AR330" s="144"/>
    </row>
    <row r="331" spans="1:44" x14ac:dyDescent="0.2">
      <c r="A331" s="39">
        <f>'Industry selection'!C331</f>
        <v>1</v>
      </c>
      <c r="B331" s="143">
        <v>85.6</v>
      </c>
      <c r="C331" s="143" t="s">
        <v>673</v>
      </c>
      <c r="D331" s="2">
        <f>COUNTIF('Ukraine INN'!$B$6:$B$429,'Innovation potential'!$B331)</f>
        <v>0</v>
      </c>
      <c r="E331" s="9" t="str">
        <f>IF($D331&gt;0,SUMIF('Ukraine INN'!$B$6:$B$429,'Innovation potential'!$B331,'Ukraine INN'!D$6:D$429)/$D331,"")</f>
        <v/>
      </c>
      <c r="F331" s="9" t="str">
        <f>IF($D331&gt;0,SUMIF('Ukraine INN'!$B$6:$B$429,'Innovation potential'!$B331,'Ukraine INN'!E$6:E$429)/$D331,"")</f>
        <v/>
      </c>
      <c r="G331" s="9" t="str">
        <f>IF($D331&gt;0,SUMIF('Ukraine INN'!$B$6:$B$429,'Innovation potential'!$B331,'Ukraine INN'!F$6:F$429)/$D331,"")</f>
        <v/>
      </c>
      <c r="H331" s="9" t="str">
        <f>IF($D331&gt;0,SUMIF('Ukraine INN'!$B$6:$B$429,'Innovation potential'!$B331,'Ukraine INN'!G$6:G$429)/$D331,"")</f>
        <v/>
      </c>
      <c r="J331" s="9" t="str">
        <f>IF($D331&gt;0,SUMIF('Ukraine INN'!$B$6:$B$429,'Innovation potential'!$B331,'Ukraine INN'!I$6:I$429)/$D331,"")</f>
        <v/>
      </c>
      <c r="K331" s="9" t="str">
        <f>IF($D331&gt;0,SUMIF('Ukraine INN'!$B$6:$B$429,'Innovation potential'!$B331,'Ukraine INN'!J$6:J$429)/$D331,"")</f>
        <v/>
      </c>
      <c r="L331" s="9" t="str">
        <f>IF($D331&gt;0,SUMIF('Ukraine INN'!$B$6:$B$429,'Innovation potential'!$B331,'Ukraine INN'!K$6:K$429)/$D331,"")</f>
        <v/>
      </c>
      <c r="M331" s="9" t="str">
        <f>IF($D331&gt;0,SUMIF('Ukraine INN'!$B$6:$B$429,'Innovation potential'!$B331,'Ukraine INN'!L$6:L$429)/$D331,"")</f>
        <v/>
      </c>
      <c r="O331" s="2">
        <f>COUNTIF('REGION INN'!$B$6:$B$429,'Innovation potential'!$B331)</f>
        <v>0</v>
      </c>
      <c r="P331" s="9" t="str">
        <f>IF($O331&gt;0,SUMIF('REGION INN'!$B$6:$B$429,'Innovation potential'!$B331,'REGION INN'!D$6:D$429)/$O331,"")</f>
        <v/>
      </c>
      <c r="Q331" s="9" t="str">
        <f>IF($O331&gt;0,SUMIF('REGION INN'!$B$6:$B$429,'Innovation potential'!$B331,'REGION INN'!E$6:E$429)/$O331,"")</f>
        <v/>
      </c>
      <c r="R331" s="9" t="str">
        <f>IF($O331&gt;0,SUMIF('REGION INN'!$B$6:$B$429,'Innovation potential'!$B331,'REGION INN'!F$6:F$429)/$O331,"")</f>
        <v/>
      </c>
      <c r="S331" s="9" t="str">
        <f>IF($O331&gt;0,SUMIF('REGION INN'!$B$6:$B$429,'Innovation potential'!$B331,'REGION INN'!G$6:G$429)/$O331,"")</f>
        <v/>
      </c>
      <c r="U331" s="9" t="str">
        <f>IF($O331&gt;0,SUMIF('REGION INN'!$B$6:$B$429,'Innovation potential'!$B331,'REGION INN'!I$6:I$429)/$O331,"")</f>
        <v/>
      </c>
      <c r="V331" s="9" t="str">
        <f>IF($O331&gt;0,SUMIF('REGION INN'!$B$6:$B$429,'Innovation potential'!$B331,'REGION INN'!J$6:J$429)/$O331,"")</f>
        <v/>
      </c>
      <c r="W331" s="9" t="str">
        <f>IF($O331&gt;0,SUMIF('REGION INN'!$B$6:$B$429,'Innovation potential'!$B331,'REGION INN'!K$6:K$429)/$O331,"")</f>
        <v/>
      </c>
      <c r="X331" s="9" t="str">
        <f>IF($O331&gt;0,SUMIF('REGION INN'!$B$6:$B$429,'Innovation potential'!$B331,'REGION INN'!L$6:L$429)/$O331,"")</f>
        <v/>
      </c>
      <c r="Z331" s="144"/>
      <c r="AA331" s="144"/>
      <c r="AB331" s="144"/>
      <c r="AC331" s="144"/>
      <c r="AE331" s="144"/>
      <c r="AF331" s="144"/>
      <c r="AG331" s="144"/>
      <c r="AH331" s="144"/>
      <c r="AJ331" s="144"/>
      <c r="AK331" s="144"/>
      <c r="AL331" s="144"/>
      <c r="AM331" s="144"/>
      <c r="AO331" s="144"/>
      <c r="AP331" s="144"/>
      <c r="AQ331" s="144"/>
      <c r="AR331" s="144"/>
    </row>
    <row r="332" spans="1:44" x14ac:dyDescent="0.2">
      <c r="A332" s="39" t="str">
        <f>'Industry selection'!C332</f>
        <v/>
      </c>
      <c r="B332" s="143" t="s">
        <v>675</v>
      </c>
      <c r="C332" s="143" t="s">
        <v>676</v>
      </c>
      <c r="D332" s="2">
        <f>COUNTIF('Ukraine INN'!$B$6:$B$429,'Innovation potential'!$B332)</f>
        <v>0</v>
      </c>
      <c r="E332" s="9" t="str">
        <f>IF($D332&gt;0,SUMIF('Ukraine INN'!$B$6:$B$429,'Innovation potential'!$B332,'Ukraine INN'!D$6:D$429)/$D332,"")</f>
        <v/>
      </c>
      <c r="F332" s="9" t="str">
        <f>IF($D332&gt;0,SUMIF('Ukraine INN'!$B$6:$B$429,'Innovation potential'!$B332,'Ukraine INN'!E$6:E$429)/$D332,"")</f>
        <v/>
      </c>
      <c r="G332" s="9" t="str">
        <f>IF($D332&gt;0,SUMIF('Ukraine INN'!$B$6:$B$429,'Innovation potential'!$B332,'Ukraine INN'!F$6:F$429)/$D332,"")</f>
        <v/>
      </c>
      <c r="H332" s="9" t="str">
        <f>IF($D332&gt;0,SUMIF('Ukraine INN'!$B$6:$B$429,'Innovation potential'!$B332,'Ukraine INN'!G$6:G$429)/$D332,"")</f>
        <v/>
      </c>
      <c r="J332" s="9" t="str">
        <f>IF($D332&gt;0,SUMIF('Ukraine INN'!$B$6:$B$429,'Innovation potential'!$B332,'Ukraine INN'!I$6:I$429)/$D332,"")</f>
        <v/>
      </c>
      <c r="K332" s="9" t="str">
        <f>IF($D332&gt;0,SUMIF('Ukraine INN'!$B$6:$B$429,'Innovation potential'!$B332,'Ukraine INN'!J$6:J$429)/$D332,"")</f>
        <v/>
      </c>
      <c r="L332" s="9" t="str">
        <f>IF($D332&gt;0,SUMIF('Ukraine INN'!$B$6:$B$429,'Innovation potential'!$B332,'Ukraine INN'!K$6:K$429)/$D332,"")</f>
        <v/>
      </c>
      <c r="M332" s="9" t="str">
        <f>IF($D332&gt;0,SUMIF('Ukraine INN'!$B$6:$B$429,'Innovation potential'!$B332,'Ukraine INN'!L$6:L$429)/$D332,"")</f>
        <v/>
      </c>
      <c r="O332" s="2">
        <f>COUNTIF('REGION INN'!$B$6:$B$429,'Innovation potential'!$B332)</f>
        <v>0</v>
      </c>
      <c r="P332" s="9" t="str">
        <f>IF($O332&gt;0,SUMIF('REGION INN'!$B$6:$B$429,'Innovation potential'!$B332,'REGION INN'!D$6:D$429)/$O332,"")</f>
        <v/>
      </c>
      <c r="Q332" s="9" t="str">
        <f>IF($O332&gt;0,SUMIF('REGION INN'!$B$6:$B$429,'Innovation potential'!$B332,'REGION INN'!E$6:E$429)/$O332,"")</f>
        <v/>
      </c>
      <c r="R332" s="9" t="str">
        <f>IF($O332&gt;0,SUMIF('REGION INN'!$B$6:$B$429,'Innovation potential'!$B332,'REGION INN'!F$6:F$429)/$O332,"")</f>
        <v/>
      </c>
      <c r="S332" s="9" t="str">
        <f>IF($O332&gt;0,SUMIF('REGION INN'!$B$6:$B$429,'Innovation potential'!$B332,'REGION INN'!G$6:G$429)/$O332,"")</f>
        <v/>
      </c>
      <c r="U332" s="9" t="str">
        <f>IF($O332&gt;0,SUMIF('REGION INN'!$B$6:$B$429,'Innovation potential'!$B332,'REGION INN'!I$6:I$429)/$O332,"")</f>
        <v/>
      </c>
      <c r="V332" s="9" t="str">
        <f>IF($O332&gt;0,SUMIF('REGION INN'!$B$6:$B$429,'Innovation potential'!$B332,'REGION INN'!J$6:J$429)/$O332,"")</f>
        <v/>
      </c>
      <c r="W332" s="9" t="str">
        <f>IF($O332&gt;0,SUMIF('REGION INN'!$B$6:$B$429,'Innovation potential'!$B332,'REGION INN'!K$6:K$429)/$O332,"")</f>
        <v/>
      </c>
      <c r="X332" s="9" t="str">
        <f>IF($O332&gt;0,SUMIF('REGION INN'!$B$6:$B$429,'Innovation potential'!$B332,'REGION INN'!L$6:L$429)/$O332,"")</f>
        <v/>
      </c>
      <c r="Z332" s="144"/>
      <c r="AA332" s="144"/>
      <c r="AB332" s="144"/>
      <c r="AC332" s="144"/>
      <c r="AE332" s="144"/>
      <c r="AF332" s="144"/>
      <c r="AG332" s="144"/>
      <c r="AH332" s="144"/>
      <c r="AJ332" s="144"/>
      <c r="AK332" s="144"/>
      <c r="AL332" s="144"/>
      <c r="AM332" s="144"/>
      <c r="AO332" s="144"/>
      <c r="AP332" s="144"/>
      <c r="AQ332" s="144"/>
      <c r="AR332" s="144"/>
    </row>
    <row r="333" spans="1:44" x14ac:dyDescent="0.2">
      <c r="A333" s="39" t="str">
        <f>'Industry selection'!C333</f>
        <v/>
      </c>
      <c r="B333" s="143">
        <v>86</v>
      </c>
      <c r="C333" s="143" t="s">
        <v>678</v>
      </c>
      <c r="D333" s="2">
        <f>COUNTIF('Ukraine INN'!$B$6:$B$429,'Innovation potential'!$B333)</f>
        <v>0</v>
      </c>
      <c r="E333" s="9" t="str">
        <f>IF($D333&gt;0,SUMIF('Ukraine INN'!$B$6:$B$429,'Innovation potential'!$B333,'Ukraine INN'!D$6:D$429)/$D333,"")</f>
        <v/>
      </c>
      <c r="F333" s="9" t="str">
        <f>IF($D333&gt;0,SUMIF('Ukraine INN'!$B$6:$B$429,'Innovation potential'!$B333,'Ukraine INN'!E$6:E$429)/$D333,"")</f>
        <v/>
      </c>
      <c r="G333" s="9" t="str">
        <f>IF($D333&gt;0,SUMIF('Ukraine INN'!$B$6:$B$429,'Innovation potential'!$B333,'Ukraine INN'!F$6:F$429)/$D333,"")</f>
        <v/>
      </c>
      <c r="H333" s="9" t="str">
        <f>IF($D333&gt;0,SUMIF('Ukraine INN'!$B$6:$B$429,'Innovation potential'!$B333,'Ukraine INN'!G$6:G$429)/$D333,"")</f>
        <v/>
      </c>
      <c r="J333" s="9" t="str">
        <f>IF($D333&gt;0,SUMIF('Ukraine INN'!$B$6:$B$429,'Innovation potential'!$B333,'Ukraine INN'!I$6:I$429)/$D333,"")</f>
        <v/>
      </c>
      <c r="K333" s="9" t="str">
        <f>IF($D333&gt;0,SUMIF('Ukraine INN'!$B$6:$B$429,'Innovation potential'!$B333,'Ukraine INN'!J$6:J$429)/$D333,"")</f>
        <v/>
      </c>
      <c r="L333" s="9" t="str">
        <f>IF($D333&gt;0,SUMIF('Ukraine INN'!$B$6:$B$429,'Innovation potential'!$B333,'Ukraine INN'!K$6:K$429)/$D333,"")</f>
        <v/>
      </c>
      <c r="M333" s="9" t="str">
        <f>IF($D333&gt;0,SUMIF('Ukraine INN'!$B$6:$B$429,'Innovation potential'!$B333,'Ukraine INN'!L$6:L$429)/$D333,"")</f>
        <v/>
      </c>
      <c r="O333" s="2">
        <f>COUNTIF('REGION INN'!$B$6:$B$429,'Innovation potential'!$B333)</f>
        <v>0</v>
      </c>
      <c r="P333" s="9" t="str">
        <f>IF($O333&gt;0,SUMIF('REGION INN'!$B$6:$B$429,'Innovation potential'!$B333,'REGION INN'!D$6:D$429)/$O333,"")</f>
        <v/>
      </c>
      <c r="Q333" s="9" t="str">
        <f>IF($O333&gt;0,SUMIF('REGION INN'!$B$6:$B$429,'Innovation potential'!$B333,'REGION INN'!E$6:E$429)/$O333,"")</f>
        <v/>
      </c>
      <c r="R333" s="9" t="str">
        <f>IF($O333&gt;0,SUMIF('REGION INN'!$B$6:$B$429,'Innovation potential'!$B333,'REGION INN'!F$6:F$429)/$O333,"")</f>
        <v/>
      </c>
      <c r="S333" s="9" t="str">
        <f>IF($O333&gt;0,SUMIF('REGION INN'!$B$6:$B$429,'Innovation potential'!$B333,'REGION INN'!G$6:G$429)/$O333,"")</f>
        <v/>
      </c>
      <c r="U333" s="9" t="str">
        <f>IF($O333&gt;0,SUMIF('REGION INN'!$B$6:$B$429,'Innovation potential'!$B333,'REGION INN'!I$6:I$429)/$O333,"")</f>
        <v/>
      </c>
      <c r="V333" s="9" t="str">
        <f>IF($O333&gt;0,SUMIF('REGION INN'!$B$6:$B$429,'Innovation potential'!$B333,'REGION INN'!J$6:J$429)/$O333,"")</f>
        <v/>
      </c>
      <c r="W333" s="9" t="str">
        <f>IF($O333&gt;0,SUMIF('REGION INN'!$B$6:$B$429,'Innovation potential'!$B333,'REGION INN'!K$6:K$429)/$O333,"")</f>
        <v/>
      </c>
      <c r="X333" s="9" t="str">
        <f>IF($O333&gt;0,SUMIF('REGION INN'!$B$6:$B$429,'Innovation potential'!$B333,'REGION INN'!L$6:L$429)/$O333,"")</f>
        <v/>
      </c>
      <c r="Z333" s="144"/>
      <c r="AA333" s="144"/>
      <c r="AB333" s="144"/>
      <c r="AC333" s="144"/>
      <c r="AE333" s="144"/>
      <c r="AF333" s="144"/>
      <c r="AG333" s="144"/>
      <c r="AH333" s="144"/>
      <c r="AJ333" s="144"/>
      <c r="AK333" s="144"/>
      <c r="AL333" s="144"/>
      <c r="AM333" s="144"/>
      <c r="AO333" s="144"/>
      <c r="AP333" s="144"/>
      <c r="AQ333" s="144"/>
      <c r="AR333" s="144"/>
    </row>
    <row r="334" spans="1:44" x14ac:dyDescent="0.2">
      <c r="A334" s="39">
        <f>'Industry selection'!C334</f>
        <v>2</v>
      </c>
      <c r="B334" s="143">
        <v>86.1</v>
      </c>
      <c r="C334" s="143" t="s">
        <v>680</v>
      </c>
      <c r="D334" s="2">
        <f>COUNTIF('Ukraine INN'!$B$6:$B$429,'Innovation potential'!$B334)</f>
        <v>0</v>
      </c>
      <c r="E334" s="9" t="str">
        <f>IF($D334&gt;0,SUMIF('Ukraine INN'!$B$6:$B$429,'Innovation potential'!$B334,'Ukraine INN'!D$6:D$429)/$D334,"")</f>
        <v/>
      </c>
      <c r="F334" s="9" t="str">
        <f>IF($D334&gt;0,SUMIF('Ukraine INN'!$B$6:$B$429,'Innovation potential'!$B334,'Ukraine INN'!E$6:E$429)/$D334,"")</f>
        <v/>
      </c>
      <c r="G334" s="9" t="str">
        <f>IF($D334&gt;0,SUMIF('Ukraine INN'!$B$6:$B$429,'Innovation potential'!$B334,'Ukraine INN'!F$6:F$429)/$D334,"")</f>
        <v/>
      </c>
      <c r="H334" s="9" t="str">
        <f>IF($D334&gt;0,SUMIF('Ukraine INN'!$B$6:$B$429,'Innovation potential'!$B334,'Ukraine INN'!G$6:G$429)/$D334,"")</f>
        <v/>
      </c>
      <c r="J334" s="9" t="str">
        <f>IF($D334&gt;0,SUMIF('Ukraine INN'!$B$6:$B$429,'Innovation potential'!$B334,'Ukraine INN'!I$6:I$429)/$D334,"")</f>
        <v/>
      </c>
      <c r="K334" s="9" t="str">
        <f>IF($D334&gt;0,SUMIF('Ukraine INN'!$B$6:$B$429,'Innovation potential'!$B334,'Ukraine INN'!J$6:J$429)/$D334,"")</f>
        <v/>
      </c>
      <c r="L334" s="9" t="str">
        <f>IF($D334&gt;0,SUMIF('Ukraine INN'!$B$6:$B$429,'Innovation potential'!$B334,'Ukraine INN'!K$6:K$429)/$D334,"")</f>
        <v/>
      </c>
      <c r="M334" s="9" t="str">
        <f>IF($D334&gt;0,SUMIF('Ukraine INN'!$B$6:$B$429,'Innovation potential'!$B334,'Ukraine INN'!L$6:L$429)/$D334,"")</f>
        <v/>
      </c>
      <c r="O334" s="2">
        <f>COUNTIF('REGION INN'!$B$6:$B$429,'Innovation potential'!$B334)</f>
        <v>0</v>
      </c>
      <c r="P334" s="9" t="str">
        <f>IF($O334&gt;0,SUMIF('REGION INN'!$B$6:$B$429,'Innovation potential'!$B334,'REGION INN'!D$6:D$429)/$O334,"")</f>
        <v/>
      </c>
      <c r="Q334" s="9" t="str">
        <f>IF($O334&gt;0,SUMIF('REGION INN'!$B$6:$B$429,'Innovation potential'!$B334,'REGION INN'!E$6:E$429)/$O334,"")</f>
        <v/>
      </c>
      <c r="R334" s="9" t="str">
        <f>IF($O334&gt;0,SUMIF('REGION INN'!$B$6:$B$429,'Innovation potential'!$B334,'REGION INN'!F$6:F$429)/$O334,"")</f>
        <v/>
      </c>
      <c r="S334" s="9" t="str">
        <f>IF($O334&gt;0,SUMIF('REGION INN'!$B$6:$B$429,'Innovation potential'!$B334,'REGION INN'!G$6:G$429)/$O334,"")</f>
        <v/>
      </c>
      <c r="U334" s="9" t="str">
        <f>IF($O334&gt;0,SUMIF('REGION INN'!$B$6:$B$429,'Innovation potential'!$B334,'REGION INN'!I$6:I$429)/$O334,"")</f>
        <v/>
      </c>
      <c r="V334" s="9" t="str">
        <f>IF($O334&gt;0,SUMIF('REGION INN'!$B$6:$B$429,'Innovation potential'!$B334,'REGION INN'!J$6:J$429)/$O334,"")</f>
        <v/>
      </c>
      <c r="W334" s="9" t="str">
        <f>IF($O334&gt;0,SUMIF('REGION INN'!$B$6:$B$429,'Innovation potential'!$B334,'REGION INN'!K$6:K$429)/$O334,"")</f>
        <v/>
      </c>
      <c r="X334" s="9" t="str">
        <f>IF($O334&gt;0,SUMIF('REGION INN'!$B$6:$B$429,'Innovation potential'!$B334,'REGION INN'!L$6:L$429)/$O334,"")</f>
        <v/>
      </c>
      <c r="Z334" s="144"/>
      <c r="AA334" s="144"/>
      <c r="AB334" s="144"/>
      <c r="AC334" s="144"/>
      <c r="AE334" s="144"/>
      <c r="AF334" s="144"/>
      <c r="AG334" s="144"/>
      <c r="AH334" s="144"/>
      <c r="AJ334" s="144"/>
      <c r="AK334" s="144"/>
      <c r="AL334" s="144"/>
      <c r="AM334" s="144"/>
      <c r="AO334" s="144"/>
      <c r="AP334" s="144"/>
      <c r="AQ334" s="144"/>
      <c r="AR334" s="144"/>
    </row>
    <row r="335" spans="1:44" x14ac:dyDescent="0.2">
      <c r="A335" s="39">
        <f>'Industry selection'!C335</f>
        <v>2</v>
      </c>
      <c r="B335" s="143">
        <v>86.2</v>
      </c>
      <c r="C335" s="143" t="s">
        <v>682</v>
      </c>
      <c r="D335" s="2">
        <f>COUNTIF('Ukraine INN'!$B$6:$B$429,'Innovation potential'!$B335)</f>
        <v>0</v>
      </c>
      <c r="E335" s="9" t="str">
        <f>IF($D335&gt;0,SUMIF('Ukraine INN'!$B$6:$B$429,'Innovation potential'!$B335,'Ukraine INN'!D$6:D$429)/$D335,"")</f>
        <v/>
      </c>
      <c r="F335" s="9" t="str">
        <f>IF($D335&gt;0,SUMIF('Ukraine INN'!$B$6:$B$429,'Innovation potential'!$B335,'Ukraine INN'!E$6:E$429)/$D335,"")</f>
        <v/>
      </c>
      <c r="G335" s="9" t="str">
        <f>IF($D335&gt;0,SUMIF('Ukraine INN'!$B$6:$B$429,'Innovation potential'!$B335,'Ukraine INN'!F$6:F$429)/$D335,"")</f>
        <v/>
      </c>
      <c r="H335" s="9" t="str">
        <f>IF($D335&gt;0,SUMIF('Ukraine INN'!$B$6:$B$429,'Innovation potential'!$B335,'Ukraine INN'!G$6:G$429)/$D335,"")</f>
        <v/>
      </c>
      <c r="J335" s="9" t="str">
        <f>IF($D335&gt;0,SUMIF('Ukraine INN'!$B$6:$B$429,'Innovation potential'!$B335,'Ukraine INN'!I$6:I$429)/$D335,"")</f>
        <v/>
      </c>
      <c r="K335" s="9" t="str">
        <f>IF($D335&gt;0,SUMIF('Ukraine INN'!$B$6:$B$429,'Innovation potential'!$B335,'Ukraine INN'!J$6:J$429)/$D335,"")</f>
        <v/>
      </c>
      <c r="L335" s="9" t="str">
        <f>IF($D335&gt;0,SUMIF('Ukraine INN'!$B$6:$B$429,'Innovation potential'!$B335,'Ukraine INN'!K$6:K$429)/$D335,"")</f>
        <v/>
      </c>
      <c r="M335" s="9" t="str">
        <f>IF($D335&gt;0,SUMIF('Ukraine INN'!$B$6:$B$429,'Innovation potential'!$B335,'Ukraine INN'!L$6:L$429)/$D335,"")</f>
        <v/>
      </c>
      <c r="O335" s="2">
        <f>COUNTIF('REGION INN'!$B$6:$B$429,'Innovation potential'!$B335)</f>
        <v>0</v>
      </c>
      <c r="P335" s="9" t="str">
        <f>IF($O335&gt;0,SUMIF('REGION INN'!$B$6:$B$429,'Innovation potential'!$B335,'REGION INN'!D$6:D$429)/$O335,"")</f>
        <v/>
      </c>
      <c r="Q335" s="9" t="str">
        <f>IF($O335&gt;0,SUMIF('REGION INN'!$B$6:$B$429,'Innovation potential'!$B335,'REGION INN'!E$6:E$429)/$O335,"")</f>
        <v/>
      </c>
      <c r="R335" s="9" t="str">
        <f>IF($O335&gt;0,SUMIF('REGION INN'!$B$6:$B$429,'Innovation potential'!$B335,'REGION INN'!F$6:F$429)/$O335,"")</f>
        <v/>
      </c>
      <c r="S335" s="9" t="str">
        <f>IF($O335&gt;0,SUMIF('REGION INN'!$B$6:$B$429,'Innovation potential'!$B335,'REGION INN'!G$6:G$429)/$O335,"")</f>
        <v/>
      </c>
      <c r="U335" s="9" t="str">
        <f>IF($O335&gt;0,SUMIF('REGION INN'!$B$6:$B$429,'Innovation potential'!$B335,'REGION INN'!I$6:I$429)/$O335,"")</f>
        <v/>
      </c>
      <c r="V335" s="9" t="str">
        <f>IF($O335&gt;0,SUMIF('REGION INN'!$B$6:$B$429,'Innovation potential'!$B335,'REGION INN'!J$6:J$429)/$O335,"")</f>
        <v/>
      </c>
      <c r="W335" s="9" t="str">
        <f>IF($O335&gt;0,SUMIF('REGION INN'!$B$6:$B$429,'Innovation potential'!$B335,'REGION INN'!K$6:K$429)/$O335,"")</f>
        <v/>
      </c>
      <c r="X335" s="9" t="str">
        <f>IF($O335&gt;0,SUMIF('REGION INN'!$B$6:$B$429,'Innovation potential'!$B335,'REGION INN'!L$6:L$429)/$O335,"")</f>
        <v/>
      </c>
      <c r="Z335" s="144"/>
      <c r="AA335" s="144"/>
      <c r="AB335" s="144"/>
      <c r="AC335" s="144"/>
      <c r="AE335" s="144"/>
      <c r="AF335" s="144"/>
      <c r="AG335" s="144"/>
      <c r="AH335" s="144"/>
      <c r="AJ335" s="144"/>
      <c r="AK335" s="144"/>
      <c r="AL335" s="144"/>
      <c r="AM335" s="144"/>
      <c r="AO335" s="144"/>
      <c r="AP335" s="144"/>
      <c r="AQ335" s="144"/>
      <c r="AR335" s="144"/>
    </row>
    <row r="336" spans="1:44" x14ac:dyDescent="0.2">
      <c r="A336" s="39">
        <f>'Industry selection'!C336</f>
        <v>2</v>
      </c>
      <c r="B336" s="143">
        <v>86.9</v>
      </c>
      <c r="C336" s="143" t="s">
        <v>684</v>
      </c>
      <c r="D336" s="2">
        <f>COUNTIF('Ukraine INN'!$B$6:$B$429,'Innovation potential'!$B336)</f>
        <v>0</v>
      </c>
      <c r="E336" s="9" t="str">
        <f>IF($D336&gt;0,SUMIF('Ukraine INN'!$B$6:$B$429,'Innovation potential'!$B336,'Ukraine INN'!D$6:D$429)/$D336,"")</f>
        <v/>
      </c>
      <c r="F336" s="9" t="str">
        <f>IF($D336&gt;0,SUMIF('Ukraine INN'!$B$6:$B$429,'Innovation potential'!$B336,'Ukraine INN'!E$6:E$429)/$D336,"")</f>
        <v/>
      </c>
      <c r="G336" s="9" t="str">
        <f>IF($D336&gt;0,SUMIF('Ukraine INN'!$B$6:$B$429,'Innovation potential'!$B336,'Ukraine INN'!F$6:F$429)/$D336,"")</f>
        <v/>
      </c>
      <c r="H336" s="9" t="str">
        <f>IF($D336&gt;0,SUMIF('Ukraine INN'!$B$6:$B$429,'Innovation potential'!$B336,'Ukraine INN'!G$6:G$429)/$D336,"")</f>
        <v/>
      </c>
      <c r="J336" s="9" t="str">
        <f>IF($D336&gt;0,SUMIF('Ukraine INN'!$B$6:$B$429,'Innovation potential'!$B336,'Ukraine INN'!I$6:I$429)/$D336,"")</f>
        <v/>
      </c>
      <c r="K336" s="9" t="str">
        <f>IF($D336&gt;0,SUMIF('Ukraine INN'!$B$6:$B$429,'Innovation potential'!$B336,'Ukraine INN'!J$6:J$429)/$D336,"")</f>
        <v/>
      </c>
      <c r="L336" s="9" t="str">
        <f>IF($D336&gt;0,SUMIF('Ukraine INN'!$B$6:$B$429,'Innovation potential'!$B336,'Ukraine INN'!K$6:K$429)/$D336,"")</f>
        <v/>
      </c>
      <c r="M336" s="9" t="str">
        <f>IF($D336&gt;0,SUMIF('Ukraine INN'!$B$6:$B$429,'Innovation potential'!$B336,'Ukraine INN'!L$6:L$429)/$D336,"")</f>
        <v/>
      </c>
      <c r="O336" s="2">
        <f>COUNTIF('REGION INN'!$B$6:$B$429,'Innovation potential'!$B336)</f>
        <v>0</v>
      </c>
      <c r="P336" s="9" t="str">
        <f>IF($O336&gt;0,SUMIF('REGION INN'!$B$6:$B$429,'Innovation potential'!$B336,'REGION INN'!D$6:D$429)/$O336,"")</f>
        <v/>
      </c>
      <c r="Q336" s="9" t="str">
        <f>IF($O336&gt;0,SUMIF('REGION INN'!$B$6:$B$429,'Innovation potential'!$B336,'REGION INN'!E$6:E$429)/$O336,"")</f>
        <v/>
      </c>
      <c r="R336" s="9" t="str">
        <f>IF($O336&gt;0,SUMIF('REGION INN'!$B$6:$B$429,'Innovation potential'!$B336,'REGION INN'!F$6:F$429)/$O336,"")</f>
        <v/>
      </c>
      <c r="S336" s="9" t="str">
        <f>IF($O336&gt;0,SUMIF('REGION INN'!$B$6:$B$429,'Innovation potential'!$B336,'REGION INN'!G$6:G$429)/$O336,"")</f>
        <v/>
      </c>
      <c r="U336" s="9" t="str">
        <f>IF($O336&gt;0,SUMIF('REGION INN'!$B$6:$B$429,'Innovation potential'!$B336,'REGION INN'!I$6:I$429)/$O336,"")</f>
        <v/>
      </c>
      <c r="V336" s="9" t="str">
        <f>IF($O336&gt;0,SUMIF('REGION INN'!$B$6:$B$429,'Innovation potential'!$B336,'REGION INN'!J$6:J$429)/$O336,"")</f>
        <v/>
      </c>
      <c r="W336" s="9" t="str">
        <f>IF($O336&gt;0,SUMIF('REGION INN'!$B$6:$B$429,'Innovation potential'!$B336,'REGION INN'!K$6:K$429)/$O336,"")</f>
        <v/>
      </c>
      <c r="X336" s="9" t="str">
        <f>IF($O336&gt;0,SUMIF('REGION INN'!$B$6:$B$429,'Innovation potential'!$B336,'REGION INN'!L$6:L$429)/$O336,"")</f>
        <v/>
      </c>
      <c r="Z336" s="144"/>
      <c r="AA336" s="144"/>
      <c r="AB336" s="144"/>
      <c r="AC336" s="144"/>
      <c r="AE336" s="144"/>
      <c r="AF336" s="144"/>
      <c r="AG336" s="144"/>
      <c r="AH336" s="144"/>
      <c r="AJ336" s="144"/>
      <c r="AK336" s="144"/>
      <c r="AL336" s="144"/>
      <c r="AM336" s="144"/>
      <c r="AO336" s="144"/>
      <c r="AP336" s="144"/>
      <c r="AQ336" s="144"/>
      <c r="AR336" s="144"/>
    </row>
    <row r="337" spans="1:44" x14ac:dyDescent="0.2">
      <c r="A337" s="39">
        <f>'Industry selection'!C337</f>
        <v>1</v>
      </c>
      <c r="B337" s="143">
        <v>87</v>
      </c>
      <c r="C337" s="143" t="s">
        <v>686</v>
      </c>
      <c r="D337" s="2">
        <f>COUNTIF('Ukraine INN'!$B$6:$B$429,'Innovation potential'!$B337)</f>
        <v>0</v>
      </c>
      <c r="E337" s="9" t="str">
        <f>IF($D337&gt;0,SUMIF('Ukraine INN'!$B$6:$B$429,'Innovation potential'!$B337,'Ukraine INN'!D$6:D$429)/$D337,"")</f>
        <v/>
      </c>
      <c r="F337" s="9" t="str">
        <f>IF($D337&gt;0,SUMIF('Ukraine INN'!$B$6:$B$429,'Innovation potential'!$B337,'Ukraine INN'!E$6:E$429)/$D337,"")</f>
        <v/>
      </c>
      <c r="G337" s="9" t="str">
        <f>IF($D337&gt;0,SUMIF('Ukraine INN'!$B$6:$B$429,'Innovation potential'!$B337,'Ukraine INN'!F$6:F$429)/$D337,"")</f>
        <v/>
      </c>
      <c r="H337" s="9" t="str">
        <f>IF($D337&gt;0,SUMIF('Ukraine INN'!$B$6:$B$429,'Innovation potential'!$B337,'Ukraine INN'!G$6:G$429)/$D337,"")</f>
        <v/>
      </c>
      <c r="J337" s="9" t="str">
        <f>IF($D337&gt;0,SUMIF('Ukraine INN'!$B$6:$B$429,'Innovation potential'!$B337,'Ukraine INN'!I$6:I$429)/$D337,"")</f>
        <v/>
      </c>
      <c r="K337" s="9" t="str">
        <f>IF($D337&gt;0,SUMIF('Ukraine INN'!$B$6:$B$429,'Innovation potential'!$B337,'Ukraine INN'!J$6:J$429)/$D337,"")</f>
        <v/>
      </c>
      <c r="L337" s="9" t="str">
        <f>IF($D337&gt;0,SUMIF('Ukraine INN'!$B$6:$B$429,'Innovation potential'!$B337,'Ukraine INN'!K$6:K$429)/$D337,"")</f>
        <v/>
      </c>
      <c r="M337" s="9" t="str">
        <f>IF($D337&gt;0,SUMIF('Ukraine INN'!$B$6:$B$429,'Innovation potential'!$B337,'Ukraine INN'!L$6:L$429)/$D337,"")</f>
        <v/>
      </c>
      <c r="O337" s="2">
        <f>COUNTIF('REGION INN'!$B$6:$B$429,'Innovation potential'!$B337)</f>
        <v>0</v>
      </c>
      <c r="P337" s="9" t="str">
        <f>IF($O337&gt;0,SUMIF('REGION INN'!$B$6:$B$429,'Innovation potential'!$B337,'REGION INN'!D$6:D$429)/$O337,"")</f>
        <v/>
      </c>
      <c r="Q337" s="9" t="str">
        <f>IF($O337&gt;0,SUMIF('REGION INN'!$B$6:$B$429,'Innovation potential'!$B337,'REGION INN'!E$6:E$429)/$O337,"")</f>
        <v/>
      </c>
      <c r="R337" s="9" t="str">
        <f>IF($O337&gt;0,SUMIF('REGION INN'!$B$6:$B$429,'Innovation potential'!$B337,'REGION INN'!F$6:F$429)/$O337,"")</f>
        <v/>
      </c>
      <c r="S337" s="9" t="str">
        <f>IF($O337&gt;0,SUMIF('REGION INN'!$B$6:$B$429,'Innovation potential'!$B337,'REGION INN'!G$6:G$429)/$O337,"")</f>
        <v/>
      </c>
      <c r="U337" s="9" t="str">
        <f>IF($O337&gt;0,SUMIF('REGION INN'!$B$6:$B$429,'Innovation potential'!$B337,'REGION INN'!I$6:I$429)/$O337,"")</f>
        <v/>
      </c>
      <c r="V337" s="9" t="str">
        <f>IF($O337&gt;0,SUMIF('REGION INN'!$B$6:$B$429,'Innovation potential'!$B337,'REGION INN'!J$6:J$429)/$O337,"")</f>
        <v/>
      </c>
      <c r="W337" s="9" t="str">
        <f>IF($O337&gt;0,SUMIF('REGION INN'!$B$6:$B$429,'Innovation potential'!$B337,'REGION INN'!K$6:K$429)/$O337,"")</f>
        <v/>
      </c>
      <c r="X337" s="9" t="str">
        <f>IF($O337&gt;0,SUMIF('REGION INN'!$B$6:$B$429,'Innovation potential'!$B337,'REGION INN'!L$6:L$429)/$O337,"")</f>
        <v/>
      </c>
      <c r="Z337" s="144"/>
      <c r="AA337" s="144"/>
      <c r="AB337" s="144"/>
      <c r="AC337" s="144"/>
      <c r="AE337" s="144"/>
      <c r="AF337" s="144"/>
      <c r="AG337" s="144"/>
      <c r="AH337" s="144"/>
      <c r="AJ337" s="144"/>
      <c r="AK337" s="144"/>
      <c r="AL337" s="144"/>
      <c r="AM337" s="144"/>
      <c r="AO337" s="144"/>
      <c r="AP337" s="144"/>
      <c r="AQ337" s="144"/>
      <c r="AR337" s="144"/>
    </row>
    <row r="338" spans="1:44" x14ac:dyDescent="0.2">
      <c r="A338" s="39">
        <f>'Industry selection'!C338</f>
        <v>1</v>
      </c>
      <c r="B338" s="143">
        <v>87.1</v>
      </c>
      <c r="C338" s="143" t="s">
        <v>688</v>
      </c>
      <c r="D338" s="2">
        <f>COUNTIF('Ukraine INN'!$B$6:$B$429,'Innovation potential'!$B338)</f>
        <v>0</v>
      </c>
      <c r="E338" s="9" t="str">
        <f>IF($D338&gt;0,SUMIF('Ukraine INN'!$B$6:$B$429,'Innovation potential'!$B338,'Ukraine INN'!D$6:D$429)/$D338,"")</f>
        <v/>
      </c>
      <c r="F338" s="9" t="str">
        <f>IF($D338&gt;0,SUMIF('Ukraine INN'!$B$6:$B$429,'Innovation potential'!$B338,'Ukraine INN'!E$6:E$429)/$D338,"")</f>
        <v/>
      </c>
      <c r="G338" s="9" t="str">
        <f>IF($D338&gt;0,SUMIF('Ukraine INN'!$B$6:$B$429,'Innovation potential'!$B338,'Ukraine INN'!F$6:F$429)/$D338,"")</f>
        <v/>
      </c>
      <c r="H338" s="9" t="str">
        <f>IF($D338&gt;0,SUMIF('Ukraine INN'!$B$6:$B$429,'Innovation potential'!$B338,'Ukraine INN'!G$6:G$429)/$D338,"")</f>
        <v/>
      </c>
      <c r="J338" s="9" t="str">
        <f>IF($D338&gt;0,SUMIF('Ukraine INN'!$B$6:$B$429,'Innovation potential'!$B338,'Ukraine INN'!I$6:I$429)/$D338,"")</f>
        <v/>
      </c>
      <c r="K338" s="9" t="str">
        <f>IF($D338&gt;0,SUMIF('Ukraine INN'!$B$6:$B$429,'Innovation potential'!$B338,'Ukraine INN'!J$6:J$429)/$D338,"")</f>
        <v/>
      </c>
      <c r="L338" s="9" t="str">
        <f>IF($D338&gt;0,SUMIF('Ukraine INN'!$B$6:$B$429,'Innovation potential'!$B338,'Ukraine INN'!K$6:K$429)/$D338,"")</f>
        <v/>
      </c>
      <c r="M338" s="9" t="str">
        <f>IF($D338&gt;0,SUMIF('Ukraine INN'!$B$6:$B$429,'Innovation potential'!$B338,'Ukraine INN'!L$6:L$429)/$D338,"")</f>
        <v/>
      </c>
      <c r="O338" s="2">
        <f>COUNTIF('REGION INN'!$B$6:$B$429,'Innovation potential'!$B338)</f>
        <v>0</v>
      </c>
      <c r="P338" s="9" t="str">
        <f>IF($O338&gt;0,SUMIF('REGION INN'!$B$6:$B$429,'Innovation potential'!$B338,'REGION INN'!D$6:D$429)/$O338,"")</f>
        <v/>
      </c>
      <c r="Q338" s="9" t="str">
        <f>IF($O338&gt;0,SUMIF('REGION INN'!$B$6:$B$429,'Innovation potential'!$B338,'REGION INN'!E$6:E$429)/$O338,"")</f>
        <v/>
      </c>
      <c r="R338" s="9" t="str">
        <f>IF($O338&gt;0,SUMIF('REGION INN'!$B$6:$B$429,'Innovation potential'!$B338,'REGION INN'!F$6:F$429)/$O338,"")</f>
        <v/>
      </c>
      <c r="S338" s="9" t="str">
        <f>IF($O338&gt;0,SUMIF('REGION INN'!$B$6:$B$429,'Innovation potential'!$B338,'REGION INN'!G$6:G$429)/$O338,"")</f>
        <v/>
      </c>
      <c r="U338" s="9" t="str">
        <f>IF($O338&gt;0,SUMIF('REGION INN'!$B$6:$B$429,'Innovation potential'!$B338,'REGION INN'!I$6:I$429)/$O338,"")</f>
        <v/>
      </c>
      <c r="V338" s="9" t="str">
        <f>IF($O338&gt;0,SUMIF('REGION INN'!$B$6:$B$429,'Innovation potential'!$B338,'REGION INN'!J$6:J$429)/$O338,"")</f>
        <v/>
      </c>
      <c r="W338" s="9" t="str">
        <f>IF($O338&gt;0,SUMIF('REGION INN'!$B$6:$B$429,'Innovation potential'!$B338,'REGION INN'!K$6:K$429)/$O338,"")</f>
        <v/>
      </c>
      <c r="X338" s="9" t="str">
        <f>IF($O338&gt;0,SUMIF('REGION INN'!$B$6:$B$429,'Innovation potential'!$B338,'REGION INN'!L$6:L$429)/$O338,"")</f>
        <v/>
      </c>
      <c r="Z338" s="144"/>
      <c r="AA338" s="144"/>
      <c r="AB338" s="144"/>
      <c r="AC338" s="144"/>
      <c r="AE338" s="144"/>
      <c r="AF338" s="144"/>
      <c r="AG338" s="144"/>
      <c r="AH338" s="144"/>
      <c r="AJ338" s="144"/>
      <c r="AK338" s="144"/>
      <c r="AL338" s="144"/>
      <c r="AM338" s="144"/>
      <c r="AO338" s="144"/>
      <c r="AP338" s="144"/>
      <c r="AQ338" s="144"/>
      <c r="AR338" s="144"/>
    </row>
    <row r="339" spans="1:44" x14ac:dyDescent="0.2">
      <c r="A339" s="39">
        <f>'Industry selection'!C339</f>
        <v>1</v>
      </c>
      <c r="B339" s="143">
        <v>87.2</v>
      </c>
      <c r="C339" s="143" t="s">
        <v>690</v>
      </c>
      <c r="D339" s="2">
        <f>COUNTIF('Ukraine INN'!$B$6:$B$429,'Innovation potential'!$B339)</f>
        <v>0</v>
      </c>
      <c r="E339" s="9" t="str">
        <f>IF($D339&gt;0,SUMIF('Ukraine INN'!$B$6:$B$429,'Innovation potential'!$B339,'Ukraine INN'!D$6:D$429)/$D339,"")</f>
        <v/>
      </c>
      <c r="F339" s="9" t="str">
        <f>IF($D339&gt;0,SUMIF('Ukraine INN'!$B$6:$B$429,'Innovation potential'!$B339,'Ukraine INN'!E$6:E$429)/$D339,"")</f>
        <v/>
      </c>
      <c r="G339" s="9" t="str">
        <f>IF($D339&gt;0,SUMIF('Ukraine INN'!$B$6:$B$429,'Innovation potential'!$B339,'Ukraine INN'!F$6:F$429)/$D339,"")</f>
        <v/>
      </c>
      <c r="H339" s="9" t="str">
        <f>IF($D339&gt;0,SUMIF('Ukraine INN'!$B$6:$B$429,'Innovation potential'!$B339,'Ukraine INN'!G$6:G$429)/$D339,"")</f>
        <v/>
      </c>
      <c r="J339" s="9" t="str">
        <f>IF($D339&gt;0,SUMIF('Ukraine INN'!$B$6:$B$429,'Innovation potential'!$B339,'Ukraine INN'!I$6:I$429)/$D339,"")</f>
        <v/>
      </c>
      <c r="K339" s="9" t="str">
        <f>IF($D339&gt;0,SUMIF('Ukraine INN'!$B$6:$B$429,'Innovation potential'!$B339,'Ukraine INN'!J$6:J$429)/$D339,"")</f>
        <v/>
      </c>
      <c r="L339" s="9" t="str">
        <f>IF($D339&gt;0,SUMIF('Ukraine INN'!$B$6:$B$429,'Innovation potential'!$B339,'Ukraine INN'!K$6:K$429)/$D339,"")</f>
        <v/>
      </c>
      <c r="M339" s="9" t="str">
        <f>IF($D339&gt;0,SUMIF('Ukraine INN'!$B$6:$B$429,'Innovation potential'!$B339,'Ukraine INN'!L$6:L$429)/$D339,"")</f>
        <v/>
      </c>
      <c r="O339" s="2">
        <f>COUNTIF('REGION INN'!$B$6:$B$429,'Innovation potential'!$B339)</f>
        <v>0</v>
      </c>
      <c r="P339" s="9" t="str">
        <f>IF($O339&gt;0,SUMIF('REGION INN'!$B$6:$B$429,'Innovation potential'!$B339,'REGION INN'!D$6:D$429)/$O339,"")</f>
        <v/>
      </c>
      <c r="Q339" s="9" t="str">
        <f>IF($O339&gt;0,SUMIF('REGION INN'!$B$6:$B$429,'Innovation potential'!$B339,'REGION INN'!E$6:E$429)/$O339,"")</f>
        <v/>
      </c>
      <c r="R339" s="9" t="str">
        <f>IF($O339&gt;0,SUMIF('REGION INN'!$B$6:$B$429,'Innovation potential'!$B339,'REGION INN'!F$6:F$429)/$O339,"")</f>
        <v/>
      </c>
      <c r="S339" s="9" t="str">
        <f>IF($O339&gt;0,SUMIF('REGION INN'!$B$6:$B$429,'Innovation potential'!$B339,'REGION INN'!G$6:G$429)/$O339,"")</f>
        <v/>
      </c>
      <c r="U339" s="9" t="str">
        <f>IF($O339&gt;0,SUMIF('REGION INN'!$B$6:$B$429,'Innovation potential'!$B339,'REGION INN'!I$6:I$429)/$O339,"")</f>
        <v/>
      </c>
      <c r="V339" s="9" t="str">
        <f>IF($O339&gt;0,SUMIF('REGION INN'!$B$6:$B$429,'Innovation potential'!$B339,'REGION INN'!J$6:J$429)/$O339,"")</f>
        <v/>
      </c>
      <c r="W339" s="9" t="str">
        <f>IF($O339&gt;0,SUMIF('REGION INN'!$B$6:$B$429,'Innovation potential'!$B339,'REGION INN'!K$6:K$429)/$O339,"")</f>
        <v/>
      </c>
      <c r="X339" s="9" t="str">
        <f>IF($O339&gt;0,SUMIF('REGION INN'!$B$6:$B$429,'Innovation potential'!$B339,'REGION INN'!L$6:L$429)/$O339,"")</f>
        <v/>
      </c>
      <c r="Z339" s="144"/>
      <c r="AA339" s="144"/>
      <c r="AB339" s="144"/>
      <c r="AC339" s="144"/>
      <c r="AE339" s="144"/>
      <c r="AF339" s="144"/>
      <c r="AG339" s="144"/>
      <c r="AH339" s="144"/>
      <c r="AJ339" s="144"/>
      <c r="AK339" s="144"/>
      <c r="AL339" s="144"/>
      <c r="AM339" s="144"/>
      <c r="AO339" s="144"/>
      <c r="AP339" s="144"/>
      <c r="AQ339" s="144"/>
      <c r="AR339" s="144"/>
    </row>
    <row r="340" spans="1:44" x14ac:dyDescent="0.2">
      <c r="A340" s="39">
        <f>'Industry selection'!C340</f>
        <v>1</v>
      </c>
      <c r="B340" s="143">
        <v>87.3</v>
      </c>
      <c r="C340" s="143" t="s">
        <v>692</v>
      </c>
      <c r="D340" s="2">
        <f>COUNTIF('Ukraine INN'!$B$6:$B$429,'Innovation potential'!$B340)</f>
        <v>0</v>
      </c>
      <c r="E340" s="9" t="str">
        <f>IF($D340&gt;0,SUMIF('Ukraine INN'!$B$6:$B$429,'Innovation potential'!$B340,'Ukraine INN'!D$6:D$429)/$D340,"")</f>
        <v/>
      </c>
      <c r="F340" s="9" t="str">
        <f>IF($D340&gt;0,SUMIF('Ukraine INN'!$B$6:$B$429,'Innovation potential'!$B340,'Ukraine INN'!E$6:E$429)/$D340,"")</f>
        <v/>
      </c>
      <c r="G340" s="9" t="str">
        <f>IF($D340&gt;0,SUMIF('Ukraine INN'!$B$6:$B$429,'Innovation potential'!$B340,'Ukraine INN'!F$6:F$429)/$D340,"")</f>
        <v/>
      </c>
      <c r="H340" s="9" t="str">
        <f>IF($D340&gt;0,SUMIF('Ukraine INN'!$B$6:$B$429,'Innovation potential'!$B340,'Ukraine INN'!G$6:G$429)/$D340,"")</f>
        <v/>
      </c>
      <c r="J340" s="9" t="str">
        <f>IF($D340&gt;0,SUMIF('Ukraine INN'!$B$6:$B$429,'Innovation potential'!$B340,'Ukraine INN'!I$6:I$429)/$D340,"")</f>
        <v/>
      </c>
      <c r="K340" s="9" t="str">
        <f>IF($D340&gt;0,SUMIF('Ukraine INN'!$B$6:$B$429,'Innovation potential'!$B340,'Ukraine INN'!J$6:J$429)/$D340,"")</f>
        <v/>
      </c>
      <c r="L340" s="9" t="str">
        <f>IF($D340&gt;0,SUMIF('Ukraine INN'!$B$6:$B$429,'Innovation potential'!$B340,'Ukraine INN'!K$6:K$429)/$D340,"")</f>
        <v/>
      </c>
      <c r="M340" s="9" t="str">
        <f>IF($D340&gt;0,SUMIF('Ukraine INN'!$B$6:$B$429,'Innovation potential'!$B340,'Ukraine INN'!L$6:L$429)/$D340,"")</f>
        <v/>
      </c>
      <c r="O340" s="2">
        <f>COUNTIF('REGION INN'!$B$6:$B$429,'Innovation potential'!$B340)</f>
        <v>0</v>
      </c>
      <c r="P340" s="9" t="str">
        <f>IF($O340&gt;0,SUMIF('REGION INN'!$B$6:$B$429,'Innovation potential'!$B340,'REGION INN'!D$6:D$429)/$O340,"")</f>
        <v/>
      </c>
      <c r="Q340" s="9" t="str">
        <f>IF($O340&gt;0,SUMIF('REGION INN'!$B$6:$B$429,'Innovation potential'!$B340,'REGION INN'!E$6:E$429)/$O340,"")</f>
        <v/>
      </c>
      <c r="R340" s="9" t="str">
        <f>IF($O340&gt;0,SUMIF('REGION INN'!$B$6:$B$429,'Innovation potential'!$B340,'REGION INN'!F$6:F$429)/$O340,"")</f>
        <v/>
      </c>
      <c r="S340" s="9" t="str">
        <f>IF($O340&gt;0,SUMIF('REGION INN'!$B$6:$B$429,'Innovation potential'!$B340,'REGION INN'!G$6:G$429)/$O340,"")</f>
        <v/>
      </c>
      <c r="U340" s="9" t="str">
        <f>IF($O340&gt;0,SUMIF('REGION INN'!$B$6:$B$429,'Innovation potential'!$B340,'REGION INN'!I$6:I$429)/$O340,"")</f>
        <v/>
      </c>
      <c r="V340" s="9" t="str">
        <f>IF($O340&gt;0,SUMIF('REGION INN'!$B$6:$B$429,'Innovation potential'!$B340,'REGION INN'!J$6:J$429)/$O340,"")</f>
        <v/>
      </c>
      <c r="W340" s="9" t="str">
        <f>IF($O340&gt;0,SUMIF('REGION INN'!$B$6:$B$429,'Innovation potential'!$B340,'REGION INN'!K$6:K$429)/$O340,"")</f>
        <v/>
      </c>
      <c r="X340" s="9" t="str">
        <f>IF($O340&gt;0,SUMIF('REGION INN'!$B$6:$B$429,'Innovation potential'!$B340,'REGION INN'!L$6:L$429)/$O340,"")</f>
        <v/>
      </c>
      <c r="Z340" s="144"/>
      <c r="AA340" s="144"/>
      <c r="AB340" s="144"/>
      <c r="AC340" s="144"/>
      <c r="AE340" s="144"/>
      <c r="AF340" s="144"/>
      <c r="AG340" s="144"/>
      <c r="AH340" s="144"/>
      <c r="AJ340" s="144"/>
      <c r="AK340" s="144"/>
      <c r="AL340" s="144"/>
      <c r="AM340" s="144"/>
      <c r="AO340" s="144"/>
      <c r="AP340" s="144"/>
      <c r="AQ340" s="144"/>
      <c r="AR340" s="144"/>
    </row>
    <row r="341" spans="1:44" x14ac:dyDescent="0.2">
      <c r="A341" s="39">
        <f>'Industry selection'!C341</f>
        <v>1</v>
      </c>
      <c r="B341" s="143">
        <v>87.9</v>
      </c>
      <c r="C341" s="143" t="s">
        <v>694</v>
      </c>
      <c r="D341" s="2">
        <f>COUNTIF('Ukraine INN'!$B$6:$B$429,'Innovation potential'!$B341)</f>
        <v>0</v>
      </c>
      <c r="E341" s="9" t="str">
        <f>IF($D341&gt;0,SUMIF('Ukraine INN'!$B$6:$B$429,'Innovation potential'!$B341,'Ukraine INN'!D$6:D$429)/$D341,"")</f>
        <v/>
      </c>
      <c r="F341" s="9" t="str">
        <f>IF($D341&gt;0,SUMIF('Ukraine INN'!$B$6:$B$429,'Innovation potential'!$B341,'Ukraine INN'!E$6:E$429)/$D341,"")</f>
        <v/>
      </c>
      <c r="G341" s="9" t="str">
        <f>IF($D341&gt;0,SUMIF('Ukraine INN'!$B$6:$B$429,'Innovation potential'!$B341,'Ukraine INN'!F$6:F$429)/$D341,"")</f>
        <v/>
      </c>
      <c r="H341" s="9" t="str">
        <f>IF($D341&gt;0,SUMIF('Ukraine INN'!$B$6:$B$429,'Innovation potential'!$B341,'Ukraine INN'!G$6:G$429)/$D341,"")</f>
        <v/>
      </c>
      <c r="J341" s="9" t="str">
        <f>IF($D341&gt;0,SUMIF('Ukraine INN'!$B$6:$B$429,'Innovation potential'!$B341,'Ukraine INN'!I$6:I$429)/$D341,"")</f>
        <v/>
      </c>
      <c r="K341" s="9" t="str">
        <f>IF($D341&gt;0,SUMIF('Ukraine INN'!$B$6:$B$429,'Innovation potential'!$B341,'Ukraine INN'!J$6:J$429)/$D341,"")</f>
        <v/>
      </c>
      <c r="L341" s="9" t="str">
        <f>IF($D341&gt;0,SUMIF('Ukraine INN'!$B$6:$B$429,'Innovation potential'!$B341,'Ukraine INN'!K$6:K$429)/$D341,"")</f>
        <v/>
      </c>
      <c r="M341" s="9" t="str">
        <f>IF($D341&gt;0,SUMIF('Ukraine INN'!$B$6:$B$429,'Innovation potential'!$B341,'Ukraine INN'!L$6:L$429)/$D341,"")</f>
        <v/>
      </c>
      <c r="O341" s="2">
        <f>COUNTIF('REGION INN'!$B$6:$B$429,'Innovation potential'!$B341)</f>
        <v>0</v>
      </c>
      <c r="P341" s="9" t="str">
        <f>IF($O341&gt;0,SUMIF('REGION INN'!$B$6:$B$429,'Innovation potential'!$B341,'REGION INN'!D$6:D$429)/$O341,"")</f>
        <v/>
      </c>
      <c r="Q341" s="9" t="str">
        <f>IF($O341&gt;0,SUMIF('REGION INN'!$B$6:$B$429,'Innovation potential'!$B341,'REGION INN'!E$6:E$429)/$O341,"")</f>
        <v/>
      </c>
      <c r="R341" s="9" t="str">
        <f>IF($O341&gt;0,SUMIF('REGION INN'!$B$6:$B$429,'Innovation potential'!$B341,'REGION INN'!F$6:F$429)/$O341,"")</f>
        <v/>
      </c>
      <c r="S341" s="9" t="str">
        <f>IF($O341&gt;0,SUMIF('REGION INN'!$B$6:$B$429,'Innovation potential'!$B341,'REGION INN'!G$6:G$429)/$O341,"")</f>
        <v/>
      </c>
      <c r="U341" s="9" t="str">
        <f>IF($O341&gt;0,SUMIF('REGION INN'!$B$6:$B$429,'Innovation potential'!$B341,'REGION INN'!I$6:I$429)/$O341,"")</f>
        <v/>
      </c>
      <c r="V341" s="9" t="str">
        <f>IF($O341&gt;0,SUMIF('REGION INN'!$B$6:$B$429,'Innovation potential'!$B341,'REGION INN'!J$6:J$429)/$O341,"")</f>
        <v/>
      </c>
      <c r="W341" s="9" t="str">
        <f>IF($O341&gt;0,SUMIF('REGION INN'!$B$6:$B$429,'Innovation potential'!$B341,'REGION INN'!K$6:K$429)/$O341,"")</f>
        <v/>
      </c>
      <c r="X341" s="9" t="str">
        <f>IF($O341&gt;0,SUMIF('REGION INN'!$B$6:$B$429,'Innovation potential'!$B341,'REGION INN'!L$6:L$429)/$O341,"")</f>
        <v/>
      </c>
      <c r="Z341" s="144"/>
      <c r="AA341" s="144"/>
      <c r="AB341" s="144"/>
      <c r="AC341" s="144"/>
      <c r="AE341" s="144"/>
      <c r="AF341" s="144"/>
      <c r="AG341" s="144"/>
      <c r="AH341" s="144"/>
      <c r="AJ341" s="144"/>
      <c r="AK341" s="144"/>
      <c r="AL341" s="144"/>
      <c r="AM341" s="144"/>
      <c r="AO341" s="144"/>
      <c r="AP341" s="144"/>
      <c r="AQ341" s="144"/>
      <c r="AR341" s="144"/>
    </row>
    <row r="342" spans="1:44" x14ac:dyDescent="0.2">
      <c r="A342" s="39">
        <f>'Industry selection'!C342</f>
        <v>1</v>
      </c>
      <c r="B342" s="143">
        <v>88</v>
      </c>
      <c r="C342" s="143" t="s">
        <v>696</v>
      </c>
      <c r="D342" s="2">
        <f>COUNTIF('Ukraine INN'!$B$6:$B$429,'Innovation potential'!$B342)</f>
        <v>0</v>
      </c>
      <c r="E342" s="9" t="str">
        <f>IF($D342&gt;0,SUMIF('Ukraine INN'!$B$6:$B$429,'Innovation potential'!$B342,'Ukraine INN'!D$6:D$429)/$D342,"")</f>
        <v/>
      </c>
      <c r="F342" s="9" t="str">
        <f>IF($D342&gt;0,SUMIF('Ukraine INN'!$B$6:$B$429,'Innovation potential'!$B342,'Ukraine INN'!E$6:E$429)/$D342,"")</f>
        <v/>
      </c>
      <c r="G342" s="9" t="str">
        <f>IF($D342&gt;0,SUMIF('Ukraine INN'!$B$6:$B$429,'Innovation potential'!$B342,'Ukraine INN'!F$6:F$429)/$D342,"")</f>
        <v/>
      </c>
      <c r="H342" s="9" t="str">
        <f>IF($D342&gt;0,SUMIF('Ukraine INN'!$B$6:$B$429,'Innovation potential'!$B342,'Ukraine INN'!G$6:G$429)/$D342,"")</f>
        <v/>
      </c>
      <c r="J342" s="9" t="str">
        <f>IF($D342&gt;0,SUMIF('Ukraine INN'!$B$6:$B$429,'Innovation potential'!$B342,'Ukraine INN'!I$6:I$429)/$D342,"")</f>
        <v/>
      </c>
      <c r="K342" s="9" t="str">
        <f>IF($D342&gt;0,SUMIF('Ukraine INN'!$B$6:$B$429,'Innovation potential'!$B342,'Ukraine INN'!J$6:J$429)/$D342,"")</f>
        <v/>
      </c>
      <c r="L342" s="9" t="str">
        <f>IF($D342&gt;0,SUMIF('Ukraine INN'!$B$6:$B$429,'Innovation potential'!$B342,'Ukraine INN'!K$6:K$429)/$D342,"")</f>
        <v/>
      </c>
      <c r="M342" s="9" t="str">
        <f>IF($D342&gt;0,SUMIF('Ukraine INN'!$B$6:$B$429,'Innovation potential'!$B342,'Ukraine INN'!L$6:L$429)/$D342,"")</f>
        <v/>
      </c>
      <c r="O342" s="2">
        <f>COUNTIF('REGION INN'!$B$6:$B$429,'Innovation potential'!$B342)</f>
        <v>0</v>
      </c>
      <c r="P342" s="9" t="str">
        <f>IF($O342&gt;0,SUMIF('REGION INN'!$B$6:$B$429,'Innovation potential'!$B342,'REGION INN'!D$6:D$429)/$O342,"")</f>
        <v/>
      </c>
      <c r="Q342" s="9" t="str">
        <f>IF($O342&gt;0,SUMIF('REGION INN'!$B$6:$B$429,'Innovation potential'!$B342,'REGION INN'!E$6:E$429)/$O342,"")</f>
        <v/>
      </c>
      <c r="R342" s="9" t="str">
        <f>IF($O342&gt;0,SUMIF('REGION INN'!$B$6:$B$429,'Innovation potential'!$B342,'REGION INN'!F$6:F$429)/$O342,"")</f>
        <v/>
      </c>
      <c r="S342" s="9" t="str">
        <f>IF($O342&gt;0,SUMIF('REGION INN'!$B$6:$B$429,'Innovation potential'!$B342,'REGION INN'!G$6:G$429)/$O342,"")</f>
        <v/>
      </c>
      <c r="U342" s="9" t="str">
        <f>IF($O342&gt;0,SUMIF('REGION INN'!$B$6:$B$429,'Innovation potential'!$B342,'REGION INN'!I$6:I$429)/$O342,"")</f>
        <v/>
      </c>
      <c r="V342" s="9" t="str">
        <f>IF($O342&gt;0,SUMIF('REGION INN'!$B$6:$B$429,'Innovation potential'!$B342,'REGION INN'!J$6:J$429)/$O342,"")</f>
        <v/>
      </c>
      <c r="W342" s="9" t="str">
        <f>IF($O342&gt;0,SUMIF('REGION INN'!$B$6:$B$429,'Innovation potential'!$B342,'REGION INN'!K$6:K$429)/$O342,"")</f>
        <v/>
      </c>
      <c r="X342" s="9" t="str">
        <f>IF($O342&gt;0,SUMIF('REGION INN'!$B$6:$B$429,'Innovation potential'!$B342,'REGION INN'!L$6:L$429)/$O342,"")</f>
        <v/>
      </c>
      <c r="Z342" s="144"/>
      <c r="AA342" s="144"/>
      <c r="AB342" s="144"/>
      <c r="AC342" s="144"/>
      <c r="AE342" s="144"/>
      <c r="AF342" s="144"/>
      <c r="AG342" s="144"/>
      <c r="AH342" s="144"/>
      <c r="AJ342" s="144"/>
      <c r="AK342" s="144"/>
      <c r="AL342" s="144"/>
      <c r="AM342" s="144"/>
      <c r="AO342" s="144"/>
      <c r="AP342" s="144"/>
      <c r="AQ342" s="144"/>
      <c r="AR342" s="144"/>
    </row>
    <row r="343" spans="1:44" x14ac:dyDescent="0.2">
      <c r="A343" s="39">
        <f>'Industry selection'!C343</f>
        <v>1</v>
      </c>
      <c r="B343" s="143">
        <v>88.1</v>
      </c>
      <c r="C343" s="143" t="s">
        <v>698</v>
      </c>
      <c r="D343" s="2">
        <f>COUNTIF('Ukraine INN'!$B$6:$B$429,'Innovation potential'!$B343)</f>
        <v>0</v>
      </c>
      <c r="E343" s="9" t="str">
        <f>IF($D343&gt;0,SUMIF('Ukraine INN'!$B$6:$B$429,'Innovation potential'!$B343,'Ukraine INN'!D$6:D$429)/$D343,"")</f>
        <v/>
      </c>
      <c r="F343" s="9" t="str">
        <f>IF($D343&gt;0,SUMIF('Ukraine INN'!$B$6:$B$429,'Innovation potential'!$B343,'Ukraine INN'!E$6:E$429)/$D343,"")</f>
        <v/>
      </c>
      <c r="G343" s="9" t="str">
        <f>IF($D343&gt;0,SUMIF('Ukraine INN'!$B$6:$B$429,'Innovation potential'!$B343,'Ukraine INN'!F$6:F$429)/$D343,"")</f>
        <v/>
      </c>
      <c r="H343" s="9" t="str">
        <f>IF($D343&gt;0,SUMIF('Ukraine INN'!$B$6:$B$429,'Innovation potential'!$B343,'Ukraine INN'!G$6:G$429)/$D343,"")</f>
        <v/>
      </c>
      <c r="J343" s="9" t="str">
        <f>IF($D343&gt;0,SUMIF('Ukraine INN'!$B$6:$B$429,'Innovation potential'!$B343,'Ukraine INN'!I$6:I$429)/$D343,"")</f>
        <v/>
      </c>
      <c r="K343" s="9" t="str">
        <f>IF($D343&gt;0,SUMIF('Ukraine INN'!$B$6:$B$429,'Innovation potential'!$B343,'Ukraine INN'!J$6:J$429)/$D343,"")</f>
        <v/>
      </c>
      <c r="L343" s="9" t="str">
        <f>IF($D343&gt;0,SUMIF('Ukraine INN'!$B$6:$B$429,'Innovation potential'!$B343,'Ukraine INN'!K$6:K$429)/$D343,"")</f>
        <v/>
      </c>
      <c r="M343" s="9" t="str">
        <f>IF($D343&gt;0,SUMIF('Ukraine INN'!$B$6:$B$429,'Innovation potential'!$B343,'Ukraine INN'!L$6:L$429)/$D343,"")</f>
        <v/>
      </c>
      <c r="O343" s="2">
        <f>COUNTIF('REGION INN'!$B$6:$B$429,'Innovation potential'!$B343)</f>
        <v>0</v>
      </c>
      <c r="P343" s="9" t="str">
        <f>IF($O343&gt;0,SUMIF('REGION INN'!$B$6:$B$429,'Innovation potential'!$B343,'REGION INN'!D$6:D$429)/$O343,"")</f>
        <v/>
      </c>
      <c r="Q343" s="9" t="str">
        <f>IF($O343&gt;0,SUMIF('REGION INN'!$B$6:$B$429,'Innovation potential'!$B343,'REGION INN'!E$6:E$429)/$O343,"")</f>
        <v/>
      </c>
      <c r="R343" s="9" t="str">
        <f>IF($O343&gt;0,SUMIF('REGION INN'!$B$6:$B$429,'Innovation potential'!$B343,'REGION INN'!F$6:F$429)/$O343,"")</f>
        <v/>
      </c>
      <c r="S343" s="9" t="str">
        <f>IF($O343&gt;0,SUMIF('REGION INN'!$B$6:$B$429,'Innovation potential'!$B343,'REGION INN'!G$6:G$429)/$O343,"")</f>
        <v/>
      </c>
      <c r="U343" s="9" t="str">
        <f>IF($O343&gt;0,SUMIF('REGION INN'!$B$6:$B$429,'Innovation potential'!$B343,'REGION INN'!I$6:I$429)/$O343,"")</f>
        <v/>
      </c>
      <c r="V343" s="9" t="str">
        <f>IF($O343&gt;0,SUMIF('REGION INN'!$B$6:$B$429,'Innovation potential'!$B343,'REGION INN'!J$6:J$429)/$O343,"")</f>
        <v/>
      </c>
      <c r="W343" s="9" t="str">
        <f>IF($O343&gt;0,SUMIF('REGION INN'!$B$6:$B$429,'Innovation potential'!$B343,'REGION INN'!K$6:K$429)/$O343,"")</f>
        <v/>
      </c>
      <c r="X343" s="9" t="str">
        <f>IF($O343&gt;0,SUMIF('REGION INN'!$B$6:$B$429,'Innovation potential'!$B343,'REGION INN'!L$6:L$429)/$O343,"")</f>
        <v/>
      </c>
      <c r="Z343" s="144"/>
      <c r="AA343" s="144"/>
      <c r="AB343" s="144"/>
      <c r="AC343" s="144"/>
      <c r="AE343" s="144"/>
      <c r="AF343" s="144"/>
      <c r="AG343" s="144"/>
      <c r="AH343" s="144"/>
      <c r="AJ343" s="144"/>
      <c r="AK343" s="144"/>
      <c r="AL343" s="144"/>
      <c r="AM343" s="144"/>
      <c r="AO343" s="144"/>
      <c r="AP343" s="144"/>
      <c r="AQ343" s="144"/>
      <c r="AR343" s="144"/>
    </row>
    <row r="344" spans="1:44" x14ac:dyDescent="0.2">
      <c r="A344" s="39">
        <f>'Industry selection'!C344</f>
        <v>1</v>
      </c>
      <c r="B344" s="143">
        <v>88.9</v>
      </c>
      <c r="C344" s="143" t="s">
        <v>700</v>
      </c>
      <c r="D344" s="2">
        <f>COUNTIF('Ukraine INN'!$B$6:$B$429,'Innovation potential'!$B344)</f>
        <v>0</v>
      </c>
      <c r="E344" s="9" t="str">
        <f>IF($D344&gt;0,SUMIF('Ukraine INN'!$B$6:$B$429,'Innovation potential'!$B344,'Ukraine INN'!D$6:D$429)/$D344,"")</f>
        <v/>
      </c>
      <c r="F344" s="9" t="str">
        <f>IF($D344&gt;0,SUMIF('Ukraine INN'!$B$6:$B$429,'Innovation potential'!$B344,'Ukraine INN'!E$6:E$429)/$D344,"")</f>
        <v/>
      </c>
      <c r="G344" s="9" t="str">
        <f>IF($D344&gt;0,SUMIF('Ukraine INN'!$B$6:$B$429,'Innovation potential'!$B344,'Ukraine INN'!F$6:F$429)/$D344,"")</f>
        <v/>
      </c>
      <c r="H344" s="9" t="str">
        <f>IF($D344&gt;0,SUMIF('Ukraine INN'!$B$6:$B$429,'Innovation potential'!$B344,'Ukraine INN'!G$6:G$429)/$D344,"")</f>
        <v/>
      </c>
      <c r="J344" s="9" t="str">
        <f>IF($D344&gt;0,SUMIF('Ukraine INN'!$B$6:$B$429,'Innovation potential'!$B344,'Ukraine INN'!I$6:I$429)/$D344,"")</f>
        <v/>
      </c>
      <c r="K344" s="9" t="str">
        <f>IF($D344&gt;0,SUMIF('Ukraine INN'!$B$6:$B$429,'Innovation potential'!$B344,'Ukraine INN'!J$6:J$429)/$D344,"")</f>
        <v/>
      </c>
      <c r="L344" s="9" t="str">
        <f>IF($D344&gt;0,SUMIF('Ukraine INN'!$B$6:$B$429,'Innovation potential'!$B344,'Ukraine INN'!K$6:K$429)/$D344,"")</f>
        <v/>
      </c>
      <c r="M344" s="9" t="str">
        <f>IF($D344&gt;0,SUMIF('Ukraine INN'!$B$6:$B$429,'Innovation potential'!$B344,'Ukraine INN'!L$6:L$429)/$D344,"")</f>
        <v/>
      </c>
      <c r="O344" s="2">
        <f>COUNTIF('REGION INN'!$B$6:$B$429,'Innovation potential'!$B344)</f>
        <v>0</v>
      </c>
      <c r="P344" s="9" t="str">
        <f>IF($O344&gt;0,SUMIF('REGION INN'!$B$6:$B$429,'Innovation potential'!$B344,'REGION INN'!D$6:D$429)/$O344,"")</f>
        <v/>
      </c>
      <c r="Q344" s="9" t="str">
        <f>IF($O344&gt;0,SUMIF('REGION INN'!$B$6:$B$429,'Innovation potential'!$B344,'REGION INN'!E$6:E$429)/$O344,"")</f>
        <v/>
      </c>
      <c r="R344" s="9" t="str">
        <f>IF($O344&gt;0,SUMIF('REGION INN'!$B$6:$B$429,'Innovation potential'!$B344,'REGION INN'!F$6:F$429)/$O344,"")</f>
        <v/>
      </c>
      <c r="S344" s="9" t="str">
        <f>IF($O344&gt;0,SUMIF('REGION INN'!$B$6:$B$429,'Innovation potential'!$B344,'REGION INN'!G$6:G$429)/$O344,"")</f>
        <v/>
      </c>
      <c r="U344" s="9" t="str">
        <f>IF($O344&gt;0,SUMIF('REGION INN'!$B$6:$B$429,'Innovation potential'!$B344,'REGION INN'!I$6:I$429)/$O344,"")</f>
        <v/>
      </c>
      <c r="V344" s="9" t="str">
        <f>IF($O344&gt;0,SUMIF('REGION INN'!$B$6:$B$429,'Innovation potential'!$B344,'REGION INN'!J$6:J$429)/$O344,"")</f>
        <v/>
      </c>
      <c r="W344" s="9" t="str">
        <f>IF($O344&gt;0,SUMIF('REGION INN'!$B$6:$B$429,'Innovation potential'!$B344,'REGION INN'!K$6:K$429)/$O344,"")</f>
        <v/>
      </c>
      <c r="X344" s="9" t="str">
        <f>IF($O344&gt;0,SUMIF('REGION INN'!$B$6:$B$429,'Innovation potential'!$B344,'REGION INN'!L$6:L$429)/$O344,"")</f>
        <v/>
      </c>
      <c r="Z344" s="144"/>
      <c r="AA344" s="144"/>
      <c r="AB344" s="144"/>
      <c r="AC344" s="144"/>
      <c r="AE344" s="144"/>
      <c r="AF344" s="144"/>
      <c r="AG344" s="144"/>
      <c r="AH344" s="144"/>
      <c r="AJ344" s="144"/>
      <c r="AK344" s="144"/>
      <c r="AL344" s="144"/>
      <c r="AM344" s="144"/>
      <c r="AO344" s="144"/>
      <c r="AP344" s="144"/>
      <c r="AQ344" s="144"/>
      <c r="AR344" s="144"/>
    </row>
    <row r="345" spans="1:44" x14ac:dyDescent="0.2">
      <c r="A345" s="39" t="str">
        <f>'Industry selection'!C345</f>
        <v/>
      </c>
      <c r="B345" s="143" t="s">
        <v>702</v>
      </c>
      <c r="C345" s="143" t="s">
        <v>703</v>
      </c>
      <c r="D345" s="2">
        <f>COUNTIF('Ukraine INN'!$B$6:$B$429,'Innovation potential'!$B345)</f>
        <v>0</v>
      </c>
      <c r="E345" s="9" t="str">
        <f>IF($D345&gt;0,SUMIF('Ukraine INN'!$B$6:$B$429,'Innovation potential'!$B345,'Ukraine INN'!D$6:D$429)/$D345,"")</f>
        <v/>
      </c>
      <c r="F345" s="9" t="str">
        <f>IF($D345&gt;0,SUMIF('Ukraine INN'!$B$6:$B$429,'Innovation potential'!$B345,'Ukraine INN'!E$6:E$429)/$D345,"")</f>
        <v/>
      </c>
      <c r="G345" s="9" t="str">
        <f>IF($D345&gt;0,SUMIF('Ukraine INN'!$B$6:$B$429,'Innovation potential'!$B345,'Ukraine INN'!F$6:F$429)/$D345,"")</f>
        <v/>
      </c>
      <c r="H345" s="9" t="str">
        <f>IF($D345&gt;0,SUMIF('Ukraine INN'!$B$6:$B$429,'Innovation potential'!$B345,'Ukraine INN'!G$6:G$429)/$D345,"")</f>
        <v/>
      </c>
      <c r="J345" s="9" t="str">
        <f>IF($D345&gt;0,SUMIF('Ukraine INN'!$B$6:$B$429,'Innovation potential'!$B345,'Ukraine INN'!I$6:I$429)/$D345,"")</f>
        <v/>
      </c>
      <c r="K345" s="9" t="str">
        <f>IF($D345&gt;0,SUMIF('Ukraine INN'!$B$6:$B$429,'Innovation potential'!$B345,'Ukraine INN'!J$6:J$429)/$D345,"")</f>
        <v/>
      </c>
      <c r="L345" s="9" t="str">
        <f>IF($D345&gt;0,SUMIF('Ukraine INN'!$B$6:$B$429,'Innovation potential'!$B345,'Ukraine INN'!K$6:K$429)/$D345,"")</f>
        <v/>
      </c>
      <c r="M345" s="9" t="str">
        <f>IF($D345&gt;0,SUMIF('Ukraine INN'!$B$6:$B$429,'Innovation potential'!$B345,'Ukraine INN'!L$6:L$429)/$D345,"")</f>
        <v/>
      </c>
      <c r="O345" s="2">
        <f>COUNTIF('REGION INN'!$B$6:$B$429,'Innovation potential'!$B345)</f>
        <v>0</v>
      </c>
      <c r="P345" s="9" t="str">
        <f>IF($O345&gt;0,SUMIF('REGION INN'!$B$6:$B$429,'Innovation potential'!$B345,'REGION INN'!D$6:D$429)/$O345,"")</f>
        <v/>
      </c>
      <c r="Q345" s="9" t="str">
        <f>IF($O345&gt;0,SUMIF('REGION INN'!$B$6:$B$429,'Innovation potential'!$B345,'REGION INN'!E$6:E$429)/$O345,"")</f>
        <v/>
      </c>
      <c r="R345" s="9" t="str">
        <f>IF($O345&gt;0,SUMIF('REGION INN'!$B$6:$B$429,'Innovation potential'!$B345,'REGION INN'!F$6:F$429)/$O345,"")</f>
        <v/>
      </c>
      <c r="S345" s="9" t="str">
        <f>IF($O345&gt;0,SUMIF('REGION INN'!$B$6:$B$429,'Innovation potential'!$B345,'REGION INN'!G$6:G$429)/$O345,"")</f>
        <v/>
      </c>
      <c r="U345" s="9" t="str">
        <f>IF($O345&gt;0,SUMIF('REGION INN'!$B$6:$B$429,'Innovation potential'!$B345,'REGION INN'!I$6:I$429)/$O345,"")</f>
        <v/>
      </c>
      <c r="V345" s="9" t="str">
        <f>IF($O345&gt;0,SUMIF('REGION INN'!$B$6:$B$429,'Innovation potential'!$B345,'REGION INN'!J$6:J$429)/$O345,"")</f>
        <v/>
      </c>
      <c r="W345" s="9" t="str">
        <f>IF($O345&gt;0,SUMIF('REGION INN'!$B$6:$B$429,'Innovation potential'!$B345,'REGION INN'!K$6:K$429)/$O345,"")</f>
        <v/>
      </c>
      <c r="X345" s="9" t="str">
        <f>IF($O345&gt;0,SUMIF('REGION INN'!$B$6:$B$429,'Innovation potential'!$B345,'REGION INN'!L$6:L$429)/$O345,"")</f>
        <v/>
      </c>
      <c r="Z345" s="144"/>
      <c r="AA345" s="144"/>
      <c r="AB345" s="144"/>
      <c r="AC345" s="144"/>
      <c r="AE345" s="144"/>
      <c r="AF345" s="144"/>
      <c r="AG345" s="144"/>
      <c r="AH345" s="144"/>
      <c r="AJ345" s="144"/>
      <c r="AK345" s="144"/>
      <c r="AL345" s="144"/>
      <c r="AM345" s="144"/>
      <c r="AO345" s="144"/>
      <c r="AP345" s="144"/>
      <c r="AQ345" s="144"/>
      <c r="AR345" s="144"/>
    </row>
    <row r="346" spans="1:44" x14ac:dyDescent="0.2">
      <c r="A346" s="39">
        <f>'Industry selection'!C346</f>
        <v>1</v>
      </c>
      <c r="B346" s="143">
        <v>90</v>
      </c>
      <c r="C346" s="143" t="s">
        <v>705</v>
      </c>
      <c r="D346" s="2">
        <f>COUNTIF('Ukraine INN'!$B$6:$B$429,'Innovation potential'!$B346)</f>
        <v>0</v>
      </c>
      <c r="E346" s="9" t="str">
        <f>IF($D346&gt;0,SUMIF('Ukraine INN'!$B$6:$B$429,'Innovation potential'!$B346,'Ukraine INN'!D$6:D$429)/$D346,"")</f>
        <v/>
      </c>
      <c r="F346" s="9" t="str">
        <f>IF($D346&gt;0,SUMIF('Ukraine INN'!$B$6:$B$429,'Innovation potential'!$B346,'Ukraine INN'!E$6:E$429)/$D346,"")</f>
        <v/>
      </c>
      <c r="G346" s="9" t="str">
        <f>IF($D346&gt;0,SUMIF('Ukraine INN'!$B$6:$B$429,'Innovation potential'!$B346,'Ukraine INN'!F$6:F$429)/$D346,"")</f>
        <v/>
      </c>
      <c r="H346" s="9" t="str">
        <f>IF($D346&gt;0,SUMIF('Ukraine INN'!$B$6:$B$429,'Innovation potential'!$B346,'Ukraine INN'!G$6:G$429)/$D346,"")</f>
        <v/>
      </c>
      <c r="J346" s="9" t="str">
        <f>IF($D346&gt;0,SUMIF('Ukraine INN'!$B$6:$B$429,'Innovation potential'!$B346,'Ukraine INN'!I$6:I$429)/$D346,"")</f>
        <v/>
      </c>
      <c r="K346" s="9" t="str">
        <f>IF($D346&gt;0,SUMIF('Ukraine INN'!$B$6:$B$429,'Innovation potential'!$B346,'Ukraine INN'!J$6:J$429)/$D346,"")</f>
        <v/>
      </c>
      <c r="L346" s="9" t="str">
        <f>IF($D346&gt;0,SUMIF('Ukraine INN'!$B$6:$B$429,'Innovation potential'!$B346,'Ukraine INN'!K$6:K$429)/$D346,"")</f>
        <v/>
      </c>
      <c r="M346" s="9" t="str">
        <f>IF($D346&gt;0,SUMIF('Ukraine INN'!$B$6:$B$429,'Innovation potential'!$B346,'Ukraine INN'!L$6:L$429)/$D346,"")</f>
        <v/>
      </c>
      <c r="O346" s="2">
        <f>COUNTIF('REGION INN'!$B$6:$B$429,'Innovation potential'!$B346)</f>
        <v>0</v>
      </c>
      <c r="P346" s="9" t="str">
        <f>IF($O346&gt;0,SUMIF('REGION INN'!$B$6:$B$429,'Innovation potential'!$B346,'REGION INN'!D$6:D$429)/$O346,"")</f>
        <v/>
      </c>
      <c r="Q346" s="9" t="str">
        <f>IF($O346&gt;0,SUMIF('REGION INN'!$B$6:$B$429,'Innovation potential'!$B346,'REGION INN'!E$6:E$429)/$O346,"")</f>
        <v/>
      </c>
      <c r="R346" s="9" t="str">
        <f>IF($O346&gt;0,SUMIF('REGION INN'!$B$6:$B$429,'Innovation potential'!$B346,'REGION INN'!F$6:F$429)/$O346,"")</f>
        <v/>
      </c>
      <c r="S346" s="9" t="str">
        <f>IF($O346&gt;0,SUMIF('REGION INN'!$B$6:$B$429,'Innovation potential'!$B346,'REGION INN'!G$6:G$429)/$O346,"")</f>
        <v/>
      </c>
      <c r="U346" s="9" t="str">
        <f>IF($O346&gt;0,SUMIF('REGION INN'!$B$6:$B$429,'Innovation potential'!$B346,'REGION INN'!I$6:I$429)/$O346,"")</f>
        <v/>
      </c>
      <c r="V346" s="9" t="str">
        <f>IF($O346&gt;0,SUMIF('REGION INN'!$B$6:$B$429,'Innovation potential'!$B346,'REGION INN'!J$6:J$429)/$O346,"")</f>
        <v/>
      </c>
      <c r="W346" s="9" t="str">
        <f>IF($O346&gt;0,SUMIF('REGION INN'!$B$6:$B$429,'Innovation potential'!$B346,'REGION INN'!K$6:K$429)/$O346,"")</f>
        <v/>
      </c>
      <c r="X346" s="9" t="str">
        <f>IF($O346&gt;0,SUMIF('REGION INN'!$B$6:$B$429,'Innovation potential'!$B346,'REGION INN'!L$6:L$429)/$O346,"")</f>
        <v/>
      </c>
      <c r="Z346" s="144"/>
      <c r="AA346" s="144"/>
      <c r="AB346" s="144"/>
      <c r="AC346" s="144"/>
      <c r="AE346" s="144"/>
      <c r="AF346" s="144"/>
      <c r="AG346" s="144"/>
      <c r="AH346" s="144"/>
      <c r="AJ346" s="144"/>
      <c r="AK346" s="144"/>
      <c r="AL346" s="144"/>
      <c r="AM346" s="144"/>
      <c r="AO346" s="144"/>
      <c r="AP346" s="144"/>
      <c r="AQ346" s="144"/>
      <c r="AR346" s="144"/>
    </row>
    <row r="347" spans="1:44" x14ac:dyDescent="0.2">
      <c r="A347" s="39">
        <f>'Industry selection'!C347</f>
        <v>1</v>
      </c>
      <c r="B347" s="143">
        <v>91</v>
      </c>
      <c r="C347" s="143" t="s">
        <v>707</v>
      </c>
      <c r="D347" s="2">
        <f>COUNTIF('Ukraine INN'!$B$6:$B$429,'Innovation potential'!$B347)</f>
        <v>0</v>
      </c>
      <c r="E347" s="9" t="str">
        <f>IF($D347&gt;0,SUMIF('Ukraine INN'!$B$6:$B$429,'Innovation potential'!$B347,'Ukraine INN'!D$6:D$429)/$D347,"")</f>
        <v/>
      </c>
      <c r="F347" s="9" t="str">
        <f>IF($D347&gt;0,SUMIF('Ukraine INN'!$B$6:$B$429,'Innovation potential'!$B347,'Ukraine INN'!E$6:E$429)/$D347,"")</f>
        <v/>
      </c>
      <c r="G347" s="9" t="str">
        <f>IF($D347&gt;0,SUMIF('Ukraine INN'!$B$6:$B$429,'Innovation potential'!$B347,'Ukraine INN'!F$6:F$429)/$D347,"")</f>
        <v/>
      </c>
      <c r="H347" s="9" t="str">
        <f>IF($D347&gt;0,SUMIF('Ukraine INN'!$B$6:$B$429,'Innovation potential'!$B347,'Ukraine INN'!G$6:G$429)/$D347,"")</f>
        <v/>
      </c>
      <c r="J347" s="9" t="str">
        <f>IF($D347&gt;0,SUMIF('Ukraine INN'!$B$6:$B$429,'Innovation potential'!$B347,'Ukraine INN'!I$6:I$429)/$D347,"")</f>
        <v/>
      </c>
      <c r="K347" s="9" t="str">
        <f>IF($D347&gt;0,SUMIF('Ukraine INN'!$B$6:$B$429,'Innovation potential'!$B347,'Ukraine INN'!J$6:J$429)/$D347,"")</f>
        <v/>
      </c>
      <c r="L347" s="9" t="str">
        <f>IF($D347&gt;0,SUMIF('Ukraine INN'!$B$6:$B$429,'Innovation potential'!$B347,'Ukraine INN'!K$6:K$429)/$D347,"")</f>
        <v/>
      </c>
      <c r="M347" s="9" t="str">
        <f>IF($D347&gt;0,SUMIF('Ukraine INN'!$B$6:$B$429,'Innovation potential'!$B347,'Ukraine INN'!L$6:L$429)/$D347,"")</f>
        <v/>
      </c>
      <c r="O347" s="2">
        <f>COUNTIF('REGION INN'!$B$6:$B$429,'Innovation potential'!$B347)</f>
        <v>0</v>
      </c>
      <c r="P347" s="9" t="str">
        <f>IF($O347&gt;0,SUMIF('REGION INN'!$B$6:$B$429,'Innovation potential'!$B347,'REGION INN'!D$6:D$429)/$O347,"")</f>
        <v/>
      </c>
      <c r="Q347" s="9" t="str">
        <f>IF($O347&gt;0,SUMIF('REGION INN'!$B$6:$B$429,'Innovation potential'!$B347,'REGION INN'!E$6:E$429)/$O347,"")</f>
        <v/>
      </c>
      <c r="R347" s="9" t="str">
        <f>IF($O347&gt;0,SUMIF('REGION INN'!$B$6:$B$429,'Innovation potential'!$B347,'REGION INN'!F$6:F$429)/$O347,"")</f>
        <v/>
      </c>
      <c r="S347" s="9" t="str">
        <f>IF($O347&gt;0,SUMIF('REGION INN'!$B$6:$B$429,'Innovation potential'!$B347,'REGION INN'!G$6:G$429)/$O347,"")</f>
        <v/>
      </c>
      <c r="U347" s="9" t="str">
        <f>IF($O347&gt;0,SUMIF('REGION INN'!$B$6:$B$429,'Innovation potential'!$B347,'REGION INN'!I$6:I$429)/$O347,"")</f>
        <v/>
      </c>
      <c r="V347" s="9" t="str">
        <f>IF($O347&gt;0,SUMIF('REGION INN'!$B$6:$B$429,'Innovation potential'!$B347,'REGION INN'!J$6:J$429)/$O347,"")</f>
        <v/>
      </c>
      <c r="W347" s="9" t="str">
        <f>IF($O347&gt;0,SUMIF('REGION INN'!$B$6:$B$429,'Innovation potential'!$B347,'REGION INN'!K$6:K$429)/$O347,"")</f>
        <v/>
      </c>
      <c r="X347" s="9" t="str">
        <f>IF($O347&gt;0,SUMIF('REGION INN'!$B$6:$B$429,'Innovation potential'!$B347,'REGION INN'!L$6:L$429)/$O347,"")</f>
        <v/>
      </c>
      <c r="Z347" s="144"/>
      <c r="AA347" s="144"/>
      <c r="AB347" s="144"/>
      <c r="AC347" s="144"/>
      <c r="AE347" s="144"/>
      <c r="AF347" s="144"/>
      <c r="AG347" s="144"/>
      <c r="AH347" s="144"/>
      <c r="AJ347" s="144"/>
      <c r="AK347" s="144"/>
      <c r="AL347" s="144"/>
      <c r="AM347" s="144"/>
      <c r="AO347" s="144"/>
      <c r="AP347" s="144"/>
      <c r="AQ347" s="144"/>
      <c r="AR347" s="144"/>
    </row>
    <row r="348" spans="1:44" x14ac:dyDescent="0.2">
      <c r="A348" s="39">
        <f>'Industry selection'!C348</f>
        <v>1</v>
      </c>
      <c r="B348" s="143">
        <v>92</v>
      </c>
      <c r="C348" s="143" t="s">
        <v>709</v>
      </c>
      <c r="D348" s="2">
        <f>COUNTIF('Ukraine INN'!$B$6:$B$429,'Innovation potential'!$B348)</f>
        <v>0</v>
      </c>
      <c r="E348" s="9" t="str">
        <f>IF($D348&gt;0,SUMIF('Ukraine INN'!$B$6:$B$429,'Innovation potential'!$B348,'Ukraine INN'!D$6:D$429)/$D348,"")</f>
        <v/>
      </c>
      <c r="F348" s="9" t="str">
        <f>IF($D348&gt;0,SUMIF('Ukraine INN'!$B$6:$B$429,'Innovation potential'!$B348,'Ukraine INN'!E$6:E$429)/$D348,"")</f>
        <v/>
      </c>
      <c r="G348" s="9" t="str">
        <f>IF($D348&gt;0,SUMIF('Ukraine INN'!$B$6:$B$429,'Innovation potential'!$B348,'Ukraine INN'!F$6:F$429)/$D348,"")</f>
        <v/>
      </c>
      <c r="H348" s="9" t="str">
        <f>IF($D348&gt;0,SUMIF('Ukraine INN'!$B$6:$B$429,'Innovation potential'!$B348,'Ukraine INN'!G$6:G$429)/$D348,"")</f>
        <v/>
      </c>
      <c r="J348" s="9" t="str">
        <f>IF($D348&gt;0,SUMIF('Ukraine INN'!$B$6:$B$429,'Innovation potential'!$B348,'Ukraine INN'!I$6:I$429)/$D348,"")</f>
        <v/>
      </c>
      <c r="K348" s="9" t="str">
        <f>IF($D348&gt;0,SUMIF('Ukraine INN'!$B$6:$B$429,'Innovation potential'!$B348,'Ukraine INN'!J$6:J$429)/$D348,"")</f>
        <v/>
      </c>
      <c r="L348" s="9" t="str">
        <f>IF($D348&gt;0,SUMIF('Ukraine INN'!$B$6:$B$429,'Innovation potential'!$B348,'Ukraine INN'!K$6:K$429)/$D348,"")</f>
        <v/>
      </c>
      <c r="M348" s="9" t="str">
        <f>IF($D348&gt;0,SUMIF('Ukraine INN'!$B$6:$B$429,'Innovation potential'!$B348,'Ukraine INN'!L$6:L$429)/$D348,"")</f>
        <v/>
      </c>
      <c r="O348" s="2">
        <f>COUNTIF('REGION INN'!$B$6:$B$429,'Innovation potential'!$B348)</f>
        <v>0</v>
      </c>
      <c r="P348" s="9" t="str">
        <f>IF($O348&gt;0,SUMIF('REGION INN'!$B$6:$B$429,'Innovation potential'!$B348,'REGION INN'!D$6:D$429)/$O348,"")</f>
        <v/>
      </c>
      <c r="Q348" s="9" t="str">
        <f>IF($O348&gt;0,SUMIF('REGION INN'!$B$6:$B$429,'Innovation potential'!$B348,'REGION INN'!E$6:E$429)/$O348,"")</f>
        <v/>
      </c>
      <c r="R348" s="9" t="str">
        <f>IF($O348&gt;0,SUMIF('REGION INN'!$B$6:$B$429,'Innovation potential'!$B348,'REGION INN'!F$6:F$429)/$O348,"")</f>
        <v/>
      </c>
      <c r="S348" s="9" t="str">
        <f>IF($O348&gt;0,SUMIF('REGION INN'!$B$6:$B$429,'Innovation potential'!$B348,'REGION INN'!G$6:G$429)/$O348,"")</f>
        <v/>
      </c>
      <c r="U348" s="9" t="str">
        <f>IF($O348&gt;0,SUMIF('REGION INN'!$B$6:$B$429,'Innovation potential'!$B348,'REGION INN'!I$6:I$429)/$O348,"")</f>
        <v/>
      </c>
      <c r="V348" s="9" t="str">
        <f>IF($O348&gt;0,SUMIF('REGION INN'!$B$6:$B$429,'Innovation potential'!$B348,'REGION INN'!J$6:J$429)/$O348,"")</f>
        <v/>
      </c>
      <c r="W348" s="9" t="str">
        <f>IF($O348&gt;0,SUMIF('REGION INN'!$B$6:$B$429,'Innovation potential'!$B348,'REGION INN'!K$6:K$429)/$O348,"")</f>
        <v/>
      </c>
      <c r="X348" s="9" t="str">
        <f>IF($O348&gt;0,SUMIF('REGION INN'!$B$6:$B$429,'Innovation potential'!$B348,'REGION INN'!L$6:L$429)/$O348,"")</f>
        <v/>
      </c>
      <c r="Z348" s="144"/>
      <c r="AA348" s="144"/>
      <c r="AB348" s="144"/>
      <c r="AC348" s="144"/>
      <c r="AE348" s="144"/>
      <c r="AF348" s="144"/>
      <c r="AG348" s="144"/>
      <c r="AH348" s="144"/>
      <c r="AJ348" s="144"/>
      <c r="AK348" s="144"/>
      <c r="AL348" s="144"/>
      <c r="AM348" s="144"/>
      <c r="AO348" s="144"/>
      <c r="AP348" s="144"/>
      <c r="AQ348" s="144"/>
      <c r="AR348" s="144"/>
    </row>
    <row r="349" spans="1:44" x14ac:dyDescent="0.2">
      <c r="A349" s="39" t="str">
        <f>'Industry selection'!C349</f>
        <v/>
      </c>
      <c r="B349" s="143">
        <v>93</v>
      </c>
      <c r="C349" s="143" t="s">
        <v>711</v>
      </c>
      <c r="D349" s="2">
        <f>COUNTIF('Ukraine INN'!$B$6:$B$429,'Innovation potential'!$B349)</f>
        <v>0</v>
      </c>
      <c r="E349" s="9" t="str">
        <f>IF($D349&gt;0,SUMIF('Ukraine INN'!$B$6:$B$429,'Innovation potential'!$B349,'Ukraine INN'!D$6:D$429)/$D349,"")</f>
        <v/>
      </c>
      <c r="F349" s="9" t="str">
        <f>IF($D349&gt;0,SUMIF('Ukraine INN'!$B$6:$B$429,'Innovation potential'!$B349,'Ukraine INN'!E$6:E$429)/$D349,"")</f>
        <v/>
      </c>
      <c r="G349" s="9" t="str">
        <f>IF($D349&gt;0,SUMIF('Ukraine INN'!$B$6:$B$429,'Innovation potential'!$B349,'Ukraine INN'!F$6:F$429)/$D349,"")</f>
        <v/>
      </c>
      <c r="H349" s="9" t="str">
        <f>IF($D349&gt;0,SUMIF('Ukraine INN'!$B$6:$B$429,'Innovation potential'!$B349,'Ukraine INN'!G$6:G$429)/$D349,"")</f>
        <v/>
      </c>
      <c r="J349" s="9" t="str">
        <f>IF($D349&gt;0,SUMIF('Ukraine INN'!$B$6:$B$429,'Innovation potential'!$B349,'Ukraine INN'!I$6:I$429)/$D349,"")</f>
        <v/>
      </c>
      <c r="K349" s="9" t="str">
        <f>IF($D349&gt;0,SUMIF('Ukraine INN'!$B$6:$B$429,'Innovation potential'!$B349,'Ukraine INN'!J$6:J$429)/$D349,"")</f>
        <v/>
      </c>
      <c r="L349" s="9" t="str">
        <f>IF($D349&gt;0,SUMIF('Ukraine INN'!$B$6:$B$429,'Innovation potential'!$B349,'Ukraine INN'!K$6:K$429)/$D349,"")</f>
        <v/>
      </c>
      <c r="M349" s="9" t="str">
        <f>IF($D349&gt;0,SUMIF('Ukraine INN'!$B$6:$B$429,'Innovation potential'!$B349,'Ukraine INN'!L$6:L$429)/$D349,"")</f>
        <v/>
      </c>
      <c r="O349" s="2">
        <f>COUNTIF('REGION INN'!$B$6:$B$429,'Innovation potential'!$B349)</f>
        <v>0</v>
      </c>
      <c r="P349" s="9" t="str">
        <f>IF($O349&gt;0,SUMIF('REGION INN'!$B$6:$B$429,'Innovation potential'!$B349,'REGION INN'!D$6:D$429)/$O349,"")</f>
        <v/>
      </c>
      <c r="Q349" s="9" t="str">
        <f>IF($O349&gt;0,SUMIF('REGION INN'!$B$6:$B$429,'Innovation potential'!$B349,'REGION INN'!E$6:E$429)/$O349,"")</f>
        <v/>
      </c>
      <c r="R349" s="9" t="str">
        <f>IF($O349&gt;0,SUMIF('REGION INN'!$B$6:$B$429,'Innovation potential'!$B349,'REGION INN'!F$6:F$429)/$O349,"")</f>
        <v/>
      </c>
      <c r="S349" s="9" t="str">
        <f>IF($O349&gt;0,SUMIF('REGION INN'!$B$6:$B$429,'Innovation potential'!$B349,'REGION INN'!G$6:G$429)/$O349,"")</f>
        <v/>
      </c>
      <c r="U349" s="9" t="str">
        <f>IF($O349&gt;0,SUMIF('REGION INN'!$B$6:$B$429,'Innovation potential'!$B349,'REGION INN'!I$6:I$429)/$O349,"")</f>
        <v/>
      </c>
      <c r="V349" s="9" t="str">
        <f>IF($O349&gt;0,SUMIF('REGION INN'!$B$6:$B$429,'Innovation potential'!$B349,'REGION INN'!J$6:J$429)/$O349,"")</f>
        <v/>
      </c>
      <c r="W349" s="9" t="str">
        <f>IF($O349&gt;0,SUMIF('REGION INN'!$B$6:$B$429,'Innovation potential'!$B349,'REGION INN'!K$6:K$429)/$O349,"")</f>
        <v/>
      </c>
      <c r="X349" s="9" t="str">
        <f>IF($O349&gt;0,SUMIF('REGION INN'!$B$6:$B$429,'Innovation potential'!$B349,'REGION INN'!L$6:L$429)/$O349,"")</f>
        <v/>
      </c>
      <c r="Z349" s="144"/>
      <c r="AA349" s="144"/>
      <c r="AB349" s="144"/>
      <c r="AC349" s="144"/>
      <c r="AE349" s="144"/>
      <c r="AF349" s="144"/>
      <c r="AG349" s="144"/>
      <c r="AH349" s="144"/>
      <c r="AJ349" s="144"/>
      <c r="AK349" s="144"/>
      <c r="AL349" s="144"/>
      <c r="AM349" s="144"/>
      <c r="AO349" s="144"/>
      <c r="AP349" s="144"/>
      <c r="AQ349" s="144"/>
      <c r="AR349" s="144"/>
    </row>
    <row r="350" spans="1:44" x14ac:dyDescent="0.2">
      <c r="A350" s="39">
        <f>'Industry selection'!C350</f>
        <v>2</v>
      </c>
      <c r="B350" s="143">
        <v>93.1</v>
      </c>
      <c r="C350" s="143" t="s">
        <v>713</v>
      </c>
      <c r="D350" s="2">
        <f>COUNTIF('Ukraine INN'!$B$6:$B$429,'Innovation potential'!$B350)</f>
        <v>0</v>
      </c>
      <c r="E350" s="9" t="str">
        <f>IF($D350&gt;0,SUMIF('Ukraine INN'!$B$6:$B$429,'Innovation potential'!$B350,'Ukraine INN'!D$6:D$429)/$D350,"")</f>
        <v/>
      </c>
      <c r="F350" s="9" t="str">
        <f>IF($D350&gt;0,SUMIF('Ukraine INN'!$B$6:$B$429,'Innovation potential'!$B350,'Ukraine INN'!E$6:E$429)/$D350,"")</f>
        <v/>
      </c>
      <c r="G350" s="9" t="str">
        <f>IF($D350&gt;0,SUMIF('Ukraine INN'!$B$6:$B$429,'Innovation potential'!$B350,'Ukraine INN'!F$6:F$429)/$D350,"")</f>
        <v/>
      </c>
      <c r="H350" s="9" t="str">
        <f>IF($D350&gt;0,SUMIF('Ukraine INN'!$B$6:$B$429,'Innovation potential'!$B350,'Ukraine INN'!G$6:G$429)/$D350,"")</f>
        <v/>
      </c>
      <c r="J350" s="9" t="str">
        <f>IF($D350&gt;0,SUMIF('Ukraine INN'!$B$6:$B$429,'Innovation potential'!$B350,'Ukraine INN'!I$6:I$429)/$D350,"")</f>
        <v/>
      </c>
      <c r="K350" s="9" t="str">
        <f>IF($D350&gt;0,SUMIF('Ukraine INN'!$B$6:$B$429,'Innovation potential'!$B350,'Ukraine INN'!J$6:J$429)/$D350,"")</f>
        <v/>
      </c>
      <c r="L350" s="9" t="str">
        <f>IF($D350&gt;0,SUMIF('Ukraine INN'!$B$6:$B$429,'Innovation potential'!$B350,'Ukraine INN'!K$6:K$429)/$D350,"")</f>
        <v/>
      </c>
      <c r="M350" s="9" t="str">
        <f>IF($D350&gt;0,SUMIF('Ukraine INN'!$B$6:$B$429,'Innovation potential'!$B350,'Ukraine INN'!L$6:L$429)/$D350,"")</f>
        <v/>
      </c>
      <c r="O350" s="2">
        <f>COUNTIF('REGION INN'!$B$6:$B$429,'Innovation potential'!$B350)</f>
        <v>0</v>
      </c>
      <c r="P350" s="9" t="str">
        <f>IF($O350&gt;0,SUMIF('REGION INN'!$B$6:$B$429,'Innovation potential'!$B350,'REGION INN'!D$6:D$429)/$O350,"")</f>
        <v/>
      </c>
      <c r="Q350" s="9" t="str">
        <f>IF($O350&gt;0,SUMIF('REGION INN'!$B$6:$B$429,'Innovation potential'!$B350,'REGION INN'!E$6:E$429)/$O350,"")</f>
        <v/>
      </c>
      <c r="R350" s="9" t="str">
        <f>IF($O350&gt;0,SUMIF('REGION INN'!$B$6:$B$429,'Innovation potential'!$B350,'REGION INN'!F$6:F$429)/$O350,"")</f>
        <v/>
      </c>
      <c r="S350" s="9" t="str">
        <f>IF($O350&gt;0,SUMIF('REGION INN'!$B$6:$B$429,'Innovation potential'!$B350,'REGION INN'!G$6:G$429)/$O350,"")</f>
        <v/>
      </c>
      <c r="U350" s="9" t="str">
        <f>IF($O350&gt;0,SUMIF('REGION INN'!$B$6:$B$429,'Innovation potential'!$B350,'REGION INN'!I$6:I$429)/$O350,"")</f>
        <v/>
      </c>
      <c r="V350" s="9" t="str">
        <f>IF($O350&gt;0,SUMIF('REGION INN'!$B$6:$B$429,'Innovation potential'!$B350,'REGION INN'!J$6:J$429)/$O350,"")</f>
        <v/>
      </c>
      <c r="W350" s="9" t="str">
        <f>IF($O350&gt;0,SUMIF('REGION INN'!$B$6:$B$429,'Innovation potential'!$B350,'REGION INN'!K$6:K$429)/$O350,"")</f>
        <v/>
      </c>
      <c r="X350" s="9" t="str">
        <f>IF($O350&gt;0,SUMIF('REGION INN'!$B$6:$B$429,'Innovation potential'!$B350,'REGION INN'!L$6:L$429)/$O350,"")</f>
        <v/>
      </c>
      <c r="Z350" s="144"/>
      <c r="AA350" s="144"/>
      <c r="AB350" s="144"/>
      <c r="AC350" s="144"/>
      <c r="AE350" s="144"/>
      <c r="AF350" s="144"/>
      <c r="AG350" s="144"/>
      <c r="AH350" s="144"/>
      <c r="AJ350" s="144"/>
      <c r="AK350" s="144"/>
      <c r="AL350" s="144"/>
      <c r="AM350" s="144"/>
      <c r="AO350" s="144"/>
      <c r="AP350" s="144"/>
      <c r="AQ350" s="144"/>
      <c r="AR350" s="144"/>
    </row>
    <row r="351" spans="1:44" x14ac:dyDescent="0.2">
      <c r="A351" s="39">
        <f>'Industry selection'!C351</f>
        <v>2</v>
      </c>
      <c r="B351" s="143">
        <v>93.2</v>
      </c>
      <c r="C351" s="143" t="s">
        <v>715</v>
      </c>
      <c r="D351" s="2">
        <f>COUNTIF('Ukraine INN'!$B$6:$B$429,'Innovation potential'!$B351)</f>
        <v>0</v>
      </c>
      <c r="E351" s="9" t="str">
        <f>IF($D351&gt;0,SUMIF('Ukraine INN'!$B$6:$B$429,'Innovation potential'!$B351,'Ukraine INN'!D$6:D$429)/$D351,"")</f>
        <v/>
      </c>
      <c r="F351" s="9" t="str">
        <f>IF($D351&gt;0,SUMIF('Ukraine INN'!$B$6:$B$429,'Innovation potential'!$B351,'Ukraine INN'!E$6:E$429)/$D351,"")</f>
        <v/>
      </c>
      <c r="G351" s="9" t="str">
        <f>IF($D351&gt;0,SUMIF('Ukraine INN'!$B$6:$B$429,'Innovation potential'!$B351,'Ukraine INN'!F$6:F$429)/$D351,"")</f>
        <v/>
      </c>
      <c r="H351" s="9" t="str">
        <f>IF($D351&gt;0,SUMIF('Ukraine INN'!$B$6:$B$429,'Innovation potential'!$B351,'Ukraine INN'!G$6:G$429)/$D351,"")</f>
        <v/>
      </c>
      <c r="J351" s="9" t="str">
        <f>IF($D351&gt;0,SUMIF('Ukraine INN'!$B$6:$B$429,'Innovation potential'!$B351,'Ukraine INN'!I$6:I$429)/$D351,"")</f>
        <v/>
      </c>
      <c r="K351" s="9" t="str">
        <f>IF($D351&gt;0,SUMIF('Ukraine INN'!$B$6:$B$429,'Innovation potential'!$B351,'Ukraine INN'!J$6:J$429)/$D351,"")</f>
        <v/>
      </c>
      <c r="L351" s="9" t="str">
        <f>IF($D351&gt;0,SUMIF('Ukraine INN'!$B$6:$B$429,'Innovation potential'!$B351,'Ukraine INN'!K$6:K$429)/$D351,"")</f>
        <v/>
      </c>
      <c r="M351" s="9" t="str">
        <f>IF($D351&gt;0,SUMIF('Ukraine INN'!$B$6:$B$429,'Innovation potential'!$B351,'Ukraine INN'!L$6:L$429)/$D351,"")</f>
        <v/>
      </c>
      <c r="O351" s="2">
        <f>COUNTIF('REGION INN'!$B$6:$B$429,'Innovation potential'!$B351)</f>
        <v>0</v>
      </c>
      <c r="P351" s="9" t="str">
        <f>IF($O351&gt;0,SUMIF('REGION INN'!$B$6:$B$429,'Innovation potential'!$B351,'REGION INN'!D$6:D$429)/$O351,"")</f>
        <v/>
      </c>
      <c r="Q351" s="9" t="str">
        <f>IF($O351&gt;0,SUMIF('REGION INN'!$B$6:$B$429,'Innovation potential'!$B351,'REGION INN'!E$6:E$429)/$O351,"")</f>
        <v/>
      </c>
      <c r="R351" s="9" t="str">
        <f>IF($O351&gt;0,SUMIF('REGION INN'!$B$6:$B$429,'Innovation potential'!$B351,'REGION INN'!F$6:F$429)/$O351,"")</f>
        <v/>
      </c>
      <c r="S351" s="9" t="str">
        <f>IF($O351&gt;0,SUMIF('REGION INN'!$B$6:$B$429,'Innovation potential'!$B351,'REGION INN'!G$6:G$429)/$O351,"")</f>
        <v/>
      </c>
      <c r="U351" s="9" t="str">
        <f>IF($O351&gt;0,SUMIF('REGION INN'!$B$6:$B$429,'Innovation potential'!$B351,'REGION INN'!I$6:I$429)/$O351,"")</f>
        <v/>
      </c>
      <c r="V351" s="9" t="str">
        <f>IF($O351&gt;0,SUMIF('REGION INN'!$B$6:$B$429,'Innovation potential'!$B351,'REGION INN'!J$6:J$429)/$O351,"")</f>
        <v/>
      </c>
      <c r="W351" s="9" t="str">
        <f>IF($O351&gt;0,SUMIF('REGION INN'!$B$6:$B$429,'Innovation potential'!$B351,'REGION INN'!K$6:K$429)/$O351,"")</f>
        <v/>
      </c>
      <c r="X351" s="9" t="str">
        <f>IF($O351&gt;0,SUMIF('REGION INN'!$B$6:$B$429,'Innovation potential'!$B351,'REGION INN'!L$6:L$429)/$O351,"")</f>
        <v/>
      </c>
      <c r="Z351" s="144"/>
      <c r="AA351" s="144"/>
      <c r="AB351" s="144"/>
      <c r="AC351" s="144"/>
      <c r="AE351" s="144"/>
      <c r="AF351" s="144"/>
      <c r="AG351" s="144"/>
      <c r="AH351" s="144"/>
      <c r="AJ351" s="144"/>
      <c r="AK351" s="144"/>
      <c r="AL351" s="144"/>
      <c r="AM351" s="144"/>
      <c r="AO351" s="144"/>
      <c r="AP351" s="144"/>
      <c r="AQ351" s="144"/>
      <c r="AR351" s="144"/>
    </row>
    <row r="352" spans="1:44" x14ac:dyDescent="0.2">
      <c r="A352" s="39" t="str">
        <f>'Industry selection'!C352</f>
        <v/>
      </c>
      <c r="B352" s="143" t="s">
        <v>717</v>
      </c>
      <c r="C352" s="143" t="s">
        <v>718</v>
      </c>
      <c r="D352" s="2">
        <f>COUNTIF('Ukraine INN'!$B$6:$B$429,'Innovation potential'!$B352)</f>
        <v>0</v>
      </c>
      <c r="E352" s="9" t="str">
        <f>IF($D352&gt;0,SUMIF('Ukraine INN'!$B$6:$B$429,'Innovation potential'!$B352,'Ukraine INN'!D$6:D$429)/$D352,"")</f>
        <v/>
      </c>
      <c r="F352" s="9" t="str">
        <f>IF($D352&gt;0,SUMIF('Ukraine INN'!$B$6:$B$429,'Innovation potential'!$B352,'Ukraine INN'!E$6:E$429)/$D352,"")</f>
        <v/>
      </c>
      <c r="G352" s="9" t="str">
        <f>IF($D352&gt;0,SUMIF('Ukraine INN'!$B$6:$B$429,'Innovation potential'!$B352,'Ukraine INN'!F$6:F$429)/$D352,"")</f>
        <v/>
      </c>
      <c r="H352" s="9" t="str">
        <f>IF($D352&gt;0,SUMIF('Ukraine INN'!$B$6:$B$429,'Innovation potential'!$B352,'Ukraine INN'!G$6:G$429)/$D352,"")</f>
        <v/>
      </c>
      <c r="J352" s="9" t="str">
        <f>IF($D352&gt;0,SUMIF('Ukraine INN'!$B$6:$B$429,'Innovation potential'!$B352,'Ukraine INN'!I$6:I$429)/$D352,"")</f>
        <v/>
      </c>
      <c r="K352" s="9" t="str">
        <f>IF($D352&gt;0,SUMIF('Ukraine INN'!$B$6:$B$429,'Innovation potential'!$B352,'Ukraine INN'!J$6:J$429)/$D352,"")</f>
        <v/>
      </c>
      <c r="L352" s="9" t="str">
        <f>IF($D352&gt;0,SUMIF('Ukraine INN'!$B$6:$B$429,'Innovation potential'!$B352,'Ukraine INN'!K$6:K$429)/$D352,"")</f>
        <v/>
      </c>
      <c r="M352" s="9" t="str">
        <f>IF($D352&gt;0,SUMIF('Ukraine INN'!$B$6:$B$429,'Innovation potential'!$B352,'Ukraine INN'!L$6:L$429)/$D352,"")</f>
        <v/>
      </c>
      <c r="O352" s="2">
        <f>COUNTIF('REGION INN'!$B$6:$B$429,'Innovation potential'!$B352)</f>
        <v>0</v>
      </c>
      <c r="P352" s="9" t="str">
        <f>IF($O352&gt;0,SUMIF('REGION INN'!$B$6:$B$429,'Innovation potential'!$B352,'REGION INN'!D$6:D$429)/$O352,"")</f>
        <v/>
      </c>
      <c r="Q352" s="9" t="str">
        <f>IF($O352&gt;0,SUMIF('REGION INN'!$B$6:$B$429,'Innovation potential'!$B352,'REGION INN'!E$6:E$429)/$O352,"")</f>
        <v/>
      </c>
      <c r="R352" s="9" t="str">
        <f>IF($O352&gt;0,SUMIF('REGION INN'!$B$6:$B$429,'Innovation potential'!$B352,'REGION INN'!F$6:F$429)/$O352,"")</f>
        <v/>
      </c>
      <c r="S352" s="9" t="str">
        <f>IF($O352&gt;0,SUMIF('REGION INN'!$B$6:$B$429,'Innovation potential'!$B352,'REGION INN'!G$6:G$429)/$O352,"")</f>
        <v/>
      </c>
      <c r="U352" s="9" t="str">
        <f>IF($O352&gt;0,SUMIF('REGION INN'!$B$6:$B$429,'Innovation potential'!$B352,'REGION INN'!I$6:I$429)/$O352,"")</f>
        <v/>
      </c>
      <c r="V352" s="9" t="str">
        <f>IF($O352&gt;0,SUMIF('REGION INN'!$B$6:$B$429,'Innovation potential'!$B352,'REGION INN'!J$6:J$429)/$O352,"")</f>
        <v/>
      </c>
      <c r="W352" s="9" t="str">
        <f>IF($O352&gt;0,SUMIF('REGION INN'!$B$6:$B$429,'Innovation potential'!$B352,'REGION INN'!K$6:K$429)/$O352,"")</f>
        <v/>
      </c>
      <c r="X352" s="9" t="str">
        <f>IF($O352&gt;0,SUMIF('REGION INN'!$B$6:$B$429,'Innovation potential'!$B352,'REGION INN'!L$6:L$429)/$O352,"")</f>
        <v/>
      </c>
      <c r="Z352" s="144"/>
      <c r="AA352" s="144"/>
      <c r="AB352" s="144"/>
      <c r="AC352" s="144"/>
      <c r="AE352" s="144"/>
      <c r="AF352" s="144"/>
      <c r="AG352" s="144"/>
      <c r="AH352" s="144"/>
      <c r="AJ352" s="144"/>
      <c r="AK352" s="144"/>
      <c r="AL352" s="144"/>
      <c r="AM352" s="144"/>
      <c r="AO352" s="144"/>
      <c r="AP352" s="144"/>
      <c r="AQ352" s="144"/>
      <c r="AR352" s="144"/>
    </row>
    <row r="353" spans="1:44" x14ac:dyDescent="0.2">
      <c r="A353" s="39" t="str">
        <f>'Industry selection'!C353</f>
        <v/>
      </c>
      <c r="B353" s="143">
        <v>95</v>
      </c>
      <c r="C353" s="143" t="s">
        <v>720</v>
      </c>
      <c r="D353" s="2">
        <f>COUNTIF('Ukraine INN'!$B$6:$B$429,'Innovation potential'!$B353)</f>
        <v>0</v>
      </c>
      <c r="E353" s="9" t="str">
        <f>IF($D353&gt;0,SUMIF('Ukraine INN'!$B$6:$B$429,'Innovation potential'!$B353,'Ukraine INN'!D$6:D$429)/$D353,"")</f>
        <v/>
      </c>
      <c r="F353" s="9" t="str">
        <f>IF($D353&gt;0,SUMIF('Ukraine INN'!$B$6:$B$429,'Innovation potential'!$B353,'Ukraine INN'!E$6:E$429)/$D353,"")</f>
        <v/>
      </c>
      <c r="G353" s="9" t="str">
        <f>IF($D353&gt;0,SUMIF('Ukraine INN'!$B$6:$B$429,'Innovation potential'!$B353,'Ukraine INN'!F$6:F$429)/$D353,"")</f>
        <v/>
      </c>
      <c r="H353" s="9" t="str">
        <f>IF($D353&gt;0,SUMIF('Ukraine INN'!$B$6:$B$429,'Innovation potential'!$B353,'Ukraine INN'!G$6:G$429)/$D353,"")</f>
        <v/>
      </c>
      <c r="J353" s="9" t="str">
        <f>IF($D353&gt;0,SUMIF('Ukraine INN'!$B$6:$B$429,'Innovation potential'!$B353,'Ukraine INN'!I$6:I$429)/$D353,"")</f>
        <v/>
      </c>
      <c r="K353" s="9" t="str">
        <f>IF($D353&gt;0,SUMIF('Ukraine INN'!$B$6:$B$429,'Innovation potential'!$B353,'Ukraine INN'!J$6:J$429)/$D353,"")</f>
        <v/>
      </c>
      <c r="L353" s="9" t="str">
        <f>IF($D353&gt;0,SUMIF('Ukraine INN'!$B$6:$B$429,'Innovation potential'!$B353,'Ukraine INN'!K$6:K$429)/$D353,"")</f>
        <v/>
      </c>
      <c r="M353" s="9" t="str">
        <f>IF($D353&gt;0,SUMIF('Ukraine INN'!$B$6:$B$429,'Innovation potential'!$B353,'Ukraine INN'!L$6:L$429)/$D353,"")</f>
        <v/>
      </c>
      <c r="O353" s="2">
        <f>COUNTIF('REGION INN'!$B$6:$B$429,'Innovation potential'!$B353)</f>
        <v>0</v>
      </c>
      <c r="P353" s="9" t="str">
        <f>IF($O353&gt;0,SUMIF('REGION INN'!$B$6:$B$429,'Innovation potential'!$B353,'REGION INN'!D$6:D$429)/$O353,"")</f>
        <v/>
      </c>
      <c r="Q353" s="9" t="str">
        <f>IF($O353&gt;0,SUMIF('REGION INN'!$B$6:$B$429,'Innovation potential'!$B353,'REGION INN'!E$6:E$429)/$O353,"")</f>
        <v/>
      </c>
      <c r="R353" s="9" t="str">
        <f>IF($O353&gt;0,SUMIF('REGION INN'!$B$6:$B$429,'Innovation potential'!$B353,'REGION INN'!F$6:F$429)/$O353,"")</f>
        <v/>
      </c>
      <c r="S353" s="9" t="str">
        <f>IF($O353&gt;0,SUMIF('REGION INN'!$B$6:$B$429,'Innovation potential'!$B353,'REGION INN'!G$6:G$429)/$O353,"")</f>
        <v/>
      </c>
      <c r="U353" s="9" t="str">
        <f>IF($O353&gt;0,SUMIF('REGION INN'!$B$6:$B$429,'Innovation potential'!$B353,'REGION INN'!I$6:I$429)/$O353,"")</f>
        <v/>
      </c>
      <c r="V353" s="9" t="str">
        <f>IF($O353&gt;0,SUMIF('REGION INN'!$B$6:$B$429,'Innovation potential'!$B353,'REGION INN'!J$6:J$429)/$O353,"")</f>
        <v/>
      </c>
      <c r="W353" s="9" t="str">
        <f>IF($O353&gt;0,SUMIF('REGION INN'!$B$6:$B$429,'Innovation potential'!$B353,'REGION INN'!K$6:K$429)/$O353,"")</f>
        <v/>
      </c>
      <c r="X353" s="9" t="str">
        <f>IF($O353&gt;0,SUMIF('REGION INN'!$B$6:$B$429,'Innovation potential'!$B353,'REGION INN'!L$6:L$429)/$O353,"")</f>
        <v/>
      </c>
      <c r="Z353" s="144"/>
      <c r="AA353" s="144"/>
      <c r="AB353" s="144"/>
      <c r="AC353" s="144"/>
      <c r="AE353" s="144"/>
      <c r="AF353" s="144"/>
      <c r="AG353" s="144"/>
      <c r="AH353" s="144"/>
      <c r="AJ353" s="144"/>
      <c r="AK353" s="144"/>
      <c r="AL353" s="144"/>
      <c r="AM353" s="144"/>
      <c r="AO353" s="144"/>
      <c r="AP353" s="144"/>
      <c r="AQ353" s="144"/>
      <c r="AR353" s="144"/>
    </row>
    <row r="354" spans="1:44" x14ac:dyDescent="0.2">
      <c r="A354" s="39">
        <f>'Industry selection'!C354</f>
        <v>2</v>
      </c>
      <c r="B354" s="143">
        <v>95.1</v>
      </c>
      <c r="C354" s="143" t="s">
        <v>722</v>
      </c>
      <c r="D354" s="2">
        <f>COUNTIF('Ukraine INN'!$B$6:$B$429,'Innovation potential'!$B354)</f>
        <v>0</v>
      </c>
      <c r="E354" s="9" t="str">
        <f>IF($D354&gt;0,SUMIF('Ukraine INN'!$B$6:$B$429,'Innovation potential'!$B354,'Ukraine INN'!D$6:D$429)/$D354,"")</f>
        <v/>
      </c>
      <c r="F354" s="9" t="str">
        <f>IF($D354&gt;0,SUMIF('Ukraine INN'!$B$6:$B$429,'Innovation potential'!$B354,'Ukraine INN'!E$6:E$429)/$D354,"")</f>
        <v/>
      </c>
      <c r="G354" s="9" t="str">
        <f>IF($D354&gt;0,SUMIF('Ukraine INN'!$B$6:$B$429,'Innovation potential'!$B354,'Ukraine INN'!F$6:F$429)/$D354,"")</f>
        <v/>
      </c>
      <c r="H354" s="9" t="str">
        <f>IF($D354&gt;0,SUMIF('Ukraine INN'!$B$6:$B$429,'Innovation potential'!$B354,'Ukraine INN'!G$6:G$429)/$D354,"")</f>
        <v/>
      </c>
      <c r="J354" s="9" t="str">
        <f>IF($D354&gt;0,SUMIF('Ukraine INN'!$B$6:$B$429,'Innovation potential'!$B354,'Ukraine INN'!I$6:I$429)/$D354,"")</f>
        <v/>
      </c>
      <c r="K354" s="9" t="str">
        <f>IF($D354&gt;0,SUMIF('Ukraine INN'!$B$6:$B$429,'Innovation potential'!$B354,'Ukraine INN'!J$6:J$429)/$D354,"")</f>
        <v/>
      </c>
      <c r="L354" s="9" t="str">
        <f>IF($D354&gt;0,SUMIF('Ukraine INN'!$B$6:$B$429,'Innovation potential'!$B354,'Ukraine INN'!K$6:K$429)/$D354,"")</f>
        <v/>
      </c>
      <c r="M354" s="9" t="str">
        <f>IF($D354&gt;0,SUMIF('Ukraine INN'!$B$6:$B$429,'Innovation potential'!$B354,'Ukraine INN'!L$6:L$429)/$D354,"")</f>
        <v/>
      </c>
      <c r="O354" s="2">
        <f>COUNTIF('REGION INN'!$B$6:$B$429,'Innovation potential'!$B354)</f>
        <v>0</v>
      </c>
      <c r="P354" s="9" t="str">
        <f>IF($O354&gt;0,SUMIF('REGION INN'!$B$6:$B$429,'Innovation potential'!$B354,'REGION INN'!D$6:D$429)/$O354,"")</f>
        <v/>
      </c>
      <c r="Q354" s="9" t="str">
        <f>IF($O354&gt;0,SUMIF('REGION INN'!$B$6:$B$429,'Innovation potential'!$B354,'REGION INN'!E$6:E$429)/$O354,"")</f>
        <v/>
      </c>
      <c r="R354" s="9" t="str">
        <f>IF($O354&gt;0,SUMIF('REGION INN'!$B$6:$B$429,'Innovation potential'!$B354,'REGION INN'!F$6:F$429)/$O354,"")</f>
        <v/>
      </c>
      <c r="S354" s="9" t="str">
        <f>IF($O354&gt;0,SUMIF('REGION INN'!$B$6:$B$429,'Innovation potential'!$B354,'REGION INN'!G$6:G$429)/$O354,"")</f>
        <v/>
      </c>
      <c r="U354" s="9" t="str">
        <f>IF($O354&gt;0,SUMIF('REGION INN'!$B$6:$B$429,'Innovation potential'!$B354,'REGION INN'!I$6:I$429)/$O354,"")</f>
        <v/>
      </c>
      <c r="V354" s="9" t="str">
        <f>IF($O354&gt;0,SUMIF('REGION INN'!$B$6:$B$429,'Innovation potential'!$B354,'REGION INN'!J$6:J$429)/$O354,"")</f>
        <v/>
      </c>
      <c r="W354" s="9" t="str">
        <f>IF($O354&gt;0,SUMIF('REGION INN'!$B$6:$B$429,'Innovation potential'!$B354,'REGION INN'!K$6:K$429)/$O354,"")</f>
        <v/>
      </c>
      <c r="X354" s="9" t="str">
        <f>IF($O354&gt;0,SUMIF('REGION INN'!$B$6:$B$429,'Innovation potential'!$B354,'REGION INN'!L$6:L$429)/$O354,"")</f>
        <v/>
      </c>
      <c r="Z354" s="144"/>
      <c r="AA354" s="144"/>
      <c r="AB354" s="144"/>
      <c r="AC354" s="144"/>
      <c r="AE354" s="144"/>
      <c r="AF354" s="144"/>
      <c r="AG354" s="144"/>
      <c r="AH354" s="144"/>
      <c r="AJ354" s="144"/>
      <c r="AK354" s="144"/>
      <c r="AL354" s="144"/>
      <c r="AM354" s="144"/>
      <c r="AO354" s="144"/>
      <c r="AP354" s="144"/>
      <c r="AQ354" s="144"/>
      <c r="AR354" s="144"/>
    </row>
    <row r="355" spans="1:44" x14ac:dyDescent="0.2">
      <c r="A355" s="39">
        <f>'Industry selection'!C355</f>
        <v>2</v>
      </c>
      <c r="B355" s="143">
        <v>95.2</v>
      </c>
      <c r="C355" s="143" t="s">
        <v>724</v>
      </c>
      <c r="D355" s="2">
        <f>COUNTIF('Ukraine INN'!$B$6:$B$429,'Innovation potential'!$B355)</f>
        <v>0</v>
      </c>
      <c r="E355" s="9" t="str">
        <f>IF($D355&gt;0,SUMIF('Ukraine INN'!$B$6:$B$429,'Innovation potential'!$B355,'Ukraine INN'!D$6:D$429)/$D355,"")</f>
        <v/>
      </c>
      <c r="F355" s="9" t="str">
        <f>IF($D355&gt;0,SUMIF('Ukraine INN'!$B$6:$B$429,'Innovation potential'!$B355,'Ukraine INN'!E$6:E$429)/$D355,"")</f>
        <v/>
      </c>
      <c r="G355" s="9" t="str">
        <f>IF($D355&gt;0,SUMIF('Ukraine INN'!$B$6:$B$429,'Innovation potential'!$B355,'Ukraine INN'!F$6:F$429)/$D355,"")</f>
        <v/>
      </c>
      <c r="H355" s="9" t="str">
        <f>IF($D355&gt;0,SUMIF('Ukraine INN'!$B$6:$B$429,'Innovation potential'!$B355,'Ukraine INN'!G$6:G$429)/$D355,"")</f>
        <v/>
      </c>
      <c r="J355" s="9" t="str">
        <f>IF($D355&gt;0,SUMIF('Ukraine INN'!$B$6:$B$429,'Innovation potential'!$B355,'Ukraine INN'!I$6:I$429)/$D355,"")</f>
        <v/>
      </c>
      <c r="K355" s="9" t="str">
        <f>IF($D355&gt;0,SUMIF('Ukraine INN'!$B$6:$B$429,'Innovation potential'!$B355,'Ukraine INN'!J$6:J$429)/$D355,"")</f>
        <v/>
      </c>
      <c r="L355" s="9" t="str">
        <f>IF($D355&gt;0,SUMIF('Ukraine INN'!$B$6:$B$429,'Innovation potential'!$B355,'Ukraine INN'!K$6:K$429)/$D355,"")</f>
        <v/>
      </c>
      <c r="M355" s="9" t="str">
        <f>IF($D355&gt;0,SUMIF('Ukraine INN'!$B$6:$B$429,'Innovation potential'!$B355,'Ukraine INN'!L$6:L$429)/$D355,"")</f>
        <v/>
      </c>
      <c r="O355" s="2">
        <f>COUNTIF('REGION INN'!$B$6:$B$429,'Innovation potential'!$B355)</f>
        <v>0</v>
      </c>
      <c r="P355" s="9" t="str">
        <f>IF($O355&gt;0,SUMIF('REGION INN'!$B$6:$B$429,'Innovation potential'!$B355,'REGION INN'!D$6:D$429)/$O355,"")</f>
        <v/>
      </c>
      <c r="Q355" s="9" t="str">
        <f>IF($O355&gt;0,SUMIF('REGION INN'!$B$6:$B$429,'Innovation potential'!$B355,'REGION INN'!E$6:E$429)/$O355,"")</f>
        <v/>
      </c>
      <c r="R355" s="9" t="str">
        <f>IF($O355&gt;0,SUMIF('REGION INN'!$B$6:$B$429,'Innovation potential'!$B355,'REGION INN'!F$6:F$429)/$O355,"")</f>
        <v/>
      </c>
      <c r="S355" s="9" t="str">
        <f>IF($O355&gt;0,SUMIF('REGION INN'!$B$6:$B$429,'Innovation potential'!$B355,'REGION INN'!G$6:G$429)/$O355,"")</f>
        <v/>
      </c>
      <c r="U355" s="9" t="str">
        <f>IF($O355&gt;0,SUMIF('REGION INN'!$B$6:$B$429,'Innovation potential'!$B355,'REGION INN'!I$6:I$429)/$O355,"")</f>
        <v/>
      </c>
      <c r="V355" s="9" t="str">
        <f>IF($O355&gt;0,SUMIF('REGION INN'!$B$6:$B$429,'Innovation potential'!$B355,'REGION INN'!J$6:J$429)/$O355,"")</f>
        <v/>
      </c>
      <c r="W355" s="9" t="str">
        <f>IF($O355&gt;0,SUMIF('REGION INN'!$B$6:$B$429,'Innovation potential'!$B355,'REGION INN'!K$6:K$429)/$O355,"")</f>
        <v/>
      </c>
      <c r="X355" s="9" t="str">
        <f>IF($O355&gt;0,SUMIF('REGION INN'!$B$6:$B$429,'Innovation potential'!$B355,'REGION INN'!L$6:L$429)/$O355,"")</f>
        <v/>
      </c>
      <c r="Z355" s="144"/>
      <c r="AA355" s="144"/>
      <c r="AB355" s="144"/>
      <c r="AC355" s="144"/>
      <c r="AE355" s="144"/>
      <c r="AF355" s="144"/>
      <c r="AG355" s="144"/>
      <c r="AH355" s="144"/>
      <c r="AJ355" s="144"/>
      <c r="AK355" s="144"/>
      <c r="AL355" s="144"/>
      <c r="AM355" s="144"/>
      <c r="AO355" s="144"/>
      <c r="AP355" s="144"/>
      <c r="AQ355" s="144"/>
      <c r="AR355" s="144"/>
    </row>
    <row r="356" spans="1:44" x14ac:dyDescent="0.2">
      <c r="A356" s="39">
        <f>'Industry selection'!C356</f>
        <v>2</v>
      </c>
      <c r="B356" s="143">
        <v>96</v>
      </c>
      <c r="C356" s="143" t="s">
        <v>726</v>
      </c>
      <c r="D356" s="2">
        <f>COUNTIF('Ukraine INN'!$B$6:$B$429,'Innovation potential'!$B356)</f>
        <v>0</v>
      </c>
      <c r="E356" s="9" t="str">
        <f>IF($D356&gt;0,SUMIF('Ukraine INN'!$B$6:$B$429,'Innovation potential'!$B356,'Ukraine INN'!D$6:D$429)/$D356,"")</f>
        <v/>
      </c>
      <c r="F356" s="9" t="str">
        <f>IF($D356&gt;0,SUMIF('Ukraine INN'!$B$6:$B$429,'Innovation potential'!$B356,'Ukraine INN'!E$6:E$429)/$D356,"")</f>
        <v/>
      </c>
      <c r="G356" s="9" t="str">
        <f>IF($D356&gt;0,SUMIF('Ukraine INN'!$B$6:$B$429,'Innovation potential'!$B356,'Ukraine INN'!F$6:F$429)/$D356,"")</f>
        <v/>
      </c>
      <c r="H356" s="9" t="str">
        <f>IF($D356&gt;0,SUMIF('Ukraine INN'!$B$6:$B$429,'Innovation potential'!$B356,'Ukraine INN'!G$6:G$429)/$D356,"")</f>
        <v/>
      </c>
      <c r="J356" s="9" t="str">
        <f>IF($D356&gt;0,SUMIF('Ukraine INN'!$B$6:$B$429,'Innovation potential'!$B356,'Ukraine INN'!I$6:I$429)/$D356,"")</f>
        <v/>
      </c>
      <c r="K356" s="9" t="str">
        <f>IF($D356&gt;0,SUMIF('Ukraine INN'!$B$6:$B$429,'Innovation potential'!$B356,'Ukraine INN'!J$6:J$429)/$D356,"")</f>
        <v/>
      </c>
      <c r="L356" s="9" t="str">
        <f>IF($D356&gt;0,SUMIF('Ukraine INN'!$B$6:$B$429,'Innovation potential'!$B356,'Ukraine INN'!K$6:K$429)/$D356,"")</f>
        <v/>
      </c>
      <c r="M356" s="9" t="str">
        <f>IF($D356&gt;0,SUMIF('Ukraine INN'!$B$6:$B$429,'Innovation potential'!$B356,'Ukraine INN'!L$6:L$429)/$D356,"")</f>
        <v/>
      </c>
      <c r="O356" s="2">
        <f>COUNTIF('REGION INN'!$B$6:$B$429,'Innovation potential'!$B356)</f>
        <v>0</v>
      </c>
      <c r="P356" s="9" t="str">
        <f>IF($O356&gt;0,SUMIF('REGION INN'!$B$6:$B$429,'Innovation potential'!$B356,'REGION INN'!D$6:D$429)/$O356,"")</f>
        <v/>
      </c>
      <c r="Q356" s="9" t="str">
        <f>IF($O356&gt;0,SUMIF('REGION INN'!$B$6:$B$429,'Innovation potential'!$B356,'REGION INN'!E$6:E$429)/$O356,"")</f>
        <v/>
      </c>
      <c r="R356" s="9" t="str">
        <f>IF($O356&gt;0,SUMIF('REGION INN'!$B$6:$B$429,'Innovation potential'!$B356,'REGION INN'!F$6:F$429)/$O356,"")</f>
        <v/>
      </c>
      <c r="S356" s="9" t="str">
        <f>IF($O356&gt;0,SUMIF('REGION INN'!$B$6:$B$429,'Innovation potential'!$B356,'REGION INN'!G$6:G$429)/$O356,"")</f>
        <v/>
      </c>
      <c r="U356" s="9" t="str">
        <f>IF($O356&gt;0,SUMIF('REGION INN'!$B$6:$B$429,'Innovation potential'!$B356,'REGION INN'!I$6:I$429)/$O356,"")</f>
        <v/>
      </c>
      <c r="V356" s="9" t="str">
        <f>IF($O356&gt;0,SUMIF('REGION INN'!$B$6:$B$429,'Innovation potential'!$B356,'REGION INN'!J$6:J$429)/$O356,"")</f>
        <v/>
      </c>
      <c r="W356" s="9" t="str">
        <f>IF($O356&gt;0,SUMIF('REGION INN'!$B$6:$B$429,'Innovation potential'!$B356,'REGION INN'!K$6:K$429)/$O356,"")</f>
        <v/>
      </c>
      <c r="X356" s="9" t="str">
        <f>IF($O356&gt;0,SUMIF('REGION INN'!$B$6:$B$429,'Innovation potential'!$B356,'REGION INN'!L$6:L$429)/$O356,"")</f>
        <v/>
      </c>
      <c r="Z356" s="144"/>
      <c r="AA356" s="144"/>
      <c r="AB356" s="144"/>
      <c r="AC356" s="144"/>
      <c r="AE356" s="144"/>
      <c r="AF356" s="144"/>
      <c r="AG356" s="144"/>
      <c r="AH356" s="144"/>
      <c r="AJ356" s="144"/>
      <c r="AK356" s="144"/>
      <c r="AL356" s="144"/>
      <c r="AM356" s="144"/>
      <c r="AO356" s="144"/>
      <c r="AP356" s="144"/>
      <c r="AQ356" s="144"/>
      <c r="AR356" s="144"/>
    </row>
    <row r="1048576" spans="1:1" x14ac:dyDescent="0.2">
      <c r="A1048576" s="44">
        <v>1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2610D-ADA8-4DEA-93A3-24BAEF85CEC7}">
  <sheetPr>
    <tabColor rgb="FF00B050"/>
  </sheetPr>
  <dimension ref="A1:T1048576"/>
  <sheetViews>
    <sheetView tabSelected="1" zoomScale="85" zoomScaleNormal="85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8.6328125" defaultRowHeight="11.5" x14ac:dyDescent="0.25"/>
  <cols>
    <col min="1" max="1" width="8.6328125" style="44"/>
    <col min="2" max="2" width="6" style="81" customWidth="1"/>
    <col min="3" max="3" width="23" style="81" customWidth="1"/>
    <col min="4" max="6" width="11.36328125" style="81" customWidth="1"/>
    <col min="7" max="7" width="3.453125" style="129" customWidth="1"/>
    <col min="8" max="10" width="11.36328125" style="81" customWidth="1"/>
    <col min="11" max="11" width="3.453125" style="129" customWidth="1"/>
    <col min="12" max="12" width="8.6328125" style="81"/>
    <col min="13" max="13" width="9.453125" style="1" customWidth="1"/>
    <col min="14" max="14" width="7" style="1" customWidth="1"/>
    <col min="15" max="15" width="21.6328125" style="1" customWidth="1"/>
    <col min="16" max="16" width="3.453125" style="129" customWidth="1"/>
    <col min="17" max="17" width="8.6328125" style="81"/>
    <col min="18" max="18" width="9.453125" style="1" customWidth="1"/>
    <col min="19" max="19" width="7" style="1" customWidth="1"/>
    <col min="20" max="20" width="21.6328125" style="1" customWidth="1"/>
    <col min="21" max="16384" width="8.6328125" style="81"/>
  </cols>
  <sheetData>
    <row r="1" spans="1:20" ht="40.5" x14ac:dyDescent="0.25">
      <c r="A1" s="43" t="s">
        <v>1432</v>
      </c>
      <c r="B1" s="94"/>
      <c r="C1" s="94"/>
      <c r="D1" s="130" t="s">
        <v>2127</v>
      </c>
      <c r="E1" s="130" t="s">
        <v>2127</v>
      </c>
      <c r="F1" s="130" t="s">
        <v>2127</v>
      </c>
      <c r="H1" s="130" t="s">
        <v>2128</v>
      </c>
      <c r="I1" s="130" t="s">
        <v>2128</v>
      </c>
      <c r="J1" s="130" t="s">
        <v>2128</v>
      </c>
      <c r="L1" s="133" t="s">
        <v>2129</v>
      </c>
      <c r="M1" s="66" t="s">
        <v>1445</v>
      </c>
      <c r="N1" s="42"/>
      <c r="O1" s="42"/>
      <c r="Q1" s="133" t="s">
        <v>2129</v>
      </c>
      <c r="R1" s="66" t="s">
        <v>1445</v>
      </c>
      <c r="S1" s="42"/>
      <c r="T1" s="42"/>
    </row>
    <row r="2" spans="1:20" x14ac:dyDescent="0.25">
      <c r="A2" s="65">
        <f>COUNTIF(A5:A356,2)</f>
        <v>131</v>
      </c>
      <c r="D2" s="81" t="s">
        <v>2125</v>
      </c>
      <c r="E2" s="81" t="s">
        <v>2126</v>
      </c>
      <c r="F2" s="81" t="s">
        <v>1437</v>
      </c>
      <c r="H2" s="81" t="s">
        <v>2125</v>
      </c>
      <c r="I2" s="81" t="s">
        <v>2126</v>
      </c>
      <c r="J2" s="81" t="s">
        <v>1437</v>
      </c>
      <c r="L2" s="81" t="s">
        <v>1437</v>
      </c>
      <c r="Q2" s="81" t="s">
        <v>2130</v>
      </c>
    </row>
    <row r="3" spans="1:20" x14ac:dyDescent="0.25">
      <c r="A3" s="39" t="s">
        <v>1442</v>
      </c>
      <c r="D3" s="132">
        <v>2</v>
      </c>
      <c r="E3" s="132">
        <v>2</v>
      </c>
      <c r="H3" s="132">
        <v>2</v>
      </c>
      <c r="I3" s="132">
        <v>2</v>
      </c>
    </row>
    <row r="4" spans="1:20" x14ac:dyDescent="0.25">
      <c r="A4" s="39">
        <v>1</v>
      </c>
      <c r="D4" s="79">
        <f ca="1">SUM(D22:D168)</f>
        <v>11</v>
      </c>
      <c r="E4" s="79">
        <f ca="1">SUM(E22:E168)</f>
        <v>11</v>
      </c>
      <c r="F4" s="79">
        <f ca="1">SUM(F22:F168)</f>
        <v>10</v>
      </c>
      <c r="H4" s="79">
        <f ca="1">SUM(H22:H168)</f>
        <v>17</v>
      </c>
      <c r="I4" s="79">
        <f ca="1">SUM(I22:I168)</f>
        <v>19</v>
      </c>
      <c r="J4" s="79">
        <f ca="1">SUM(J22:J168)</f>
        <v>16</v>
      </c>
      <c r="L4" s="79">
        <f ca="1">SUM(L22:L168)</f>
        <v>10</v>
      </c>
      <c r="M4" s="41">
        <f ca="1">SUM(M5:M356)</f>
        <v>0.11341111331883943</v>
      </c>
      <c r="N4" s="7" t="s">
        <v>1444</v>
      </c>
      <c r="O4" s="7" t="s">
        <v>44</v>
      </c>
      <c r="Q4" s="79">
        <f ca="1">SUM(Q22:Q168)</f>
        <v>11</v>
      </c>
      <c r="R4" s="41">
        <f ca="1">SUM(R5:R356)</f>
        <v>0.15410573540187911</v>
      </c>
      <c r="S4" s="7" t="s">
        <v>1444</v>
      </c>
      <c r="T4" s="7" t="s">
        <v>44</v>
      </c>
    </row>
    <row r="5" spans="1:20" x14ac:dyDescent="0.25">
      <c r="A5" s="39" t="str">
        <f>'Industry selection'!C5</f>
        <v/>
      </c>
      <c r="B5" s="139" t="s">
        <v>8</v>
      </c>
      <c r="C5" s="139" t="s">
        <v>9</v>
      </c>
      <c r="M5" s="40" t="str">
        <f>IF(L5=1,Employment!$S5,"")</f>
        <v/>
      </c>
      <c r="R5" s="40" t="str">
        <f>IF(Q5=1,Employment!$S5,"")</f>
        <v/>
      </c>
    </row>
    <row r="6" spans="1:20" x14ac:dyDescent="0.25">
      <c r="A6" s="39" t="str">
        <f>'Industry selection'!C6</f>
        <v/>
      </c>
      <c r="B6" s="139">
        <v>1</v>
      </c>
      <c r="C6" s="139" t="s">
        <v>11</v>
      </c>
      <c r="M6" s="40" t="str">
        <f>IF(L6=1,Employment!$S6,"")</f>
        <v/>
      </c>
      <c r="R6" s="40" t="str">
        <f>IF(Q6=1,Employment!$S6,"")</f>
        <v/>
      </c>
    </row>
    <row r="7" spans="1:20" x14ac:dyDescent="0.25">
      <c r="A7" s="39">
        <f>'Industry selection'!C7</f>
        <v>2</v>
      </c>
      <c r="B7" s="139">
        <v>1.1000000000000001</v>
      </c>
      <c r="C7" s="139" t="s">
        <v>13</v>
      </c>
      <c r="M7" s="40" t="str">
        <f>IF(L7=1,Employment!$S7,"")</f>
        <v/>
      </c>
      <c r="R7" s="40" t="str">
        <f>IF(Q7=1,Employment!$S7,"")</f>
        <v/>
      </c>
    </row>
    <row r="8" spans="1:20" x14ac:dyDescent="0.25">
      <c r="A8" s="39">
        <f>'Industry selection'!C8</f>
        <v>2</v>
      </c>
      <c r="B8" s="139">
        <v>1.2</v>
      </c>
      <c r="C8" s="139" t="s">
        <v>15</v>
      </c>
      <c r="M8" s="40" t="str">
        <f>IF(L8=1,Employment!$S8,"")</f>
        <v/>
      </c>
      <c r="R8" s="40" t="str">
        <f>IF(Q8=1,Employment!$S8,"")</f>
        <v/>
      </c>
    </row>
    <row r="9" spans="1:20" x14ac:dyDescent="0.25">
      <c r="A9" s="39">
        <f>'Industry selection'!C9</f>
        <v>1</v>
      </c>
      <c r="B9" s="139">
        <v>1.3</v>
      </c>
      <c r="C9" s="139" t="s">
        <v>17</v>
      </c>
      <c r="M9" s="40" t="str">
        <f>IF(L9=1,Employment!$S9,"")</f>
        <v/>
      </c>
      <c r="R9" s="40" t="str">
        <f>IF(Q9=1,Employment!$S9,"")</f>
        <v/>
      </c>
    </row>
    <row r="10" spans="1:20" x14ac:dyDescent="0.25">
      <c r="A10" s="39">
        <f>'Industry selection'!C10</f>
        <v>2</v>
      </c>
      <c r="B10" s="139">
        <v>1.4</v>
      </c>
      <c r="C10" s="139" t="s">
        <v>19</v>
      </c>
      <c r="M10" s="40" t="str">
        <f>IF(L10=1,Employment!$S10,"")</f>
        <v/>
      </c>
      <c r="R10" s="40" t="str">
        <f>IF(Q10=1,Employment!$S10,"")</f>
        <v/>
      </c>
    </row>
    <row r="11" spans="1:20" x14ac:dyDescent="0.25">
      <c r="A11" s="39">
        <f>'Industry selection'!C11</f>
        <v>2</v>
      </c>
      <c r="B11" s="139">
        <v>1.5</v>
      </c>
      <c r="C11" s="139" t="s">
        <v>21</v>
      </c>
      <c r="M11" s="40" t="str">
        <f>IF(L11=1,Employment!$S11,"")</f>
        <v/>
      </c>
      <c r="R11" s="40" t="str">
        <f>IF(Q11=1,Employment!$S11,"")</f>
        <v/>
      </c>
    </row>
    <row r="12" spans="1:20" x14ac:dyDescent="0.25">
      <c r="A12" s="39">
        <f>'Industry selection'!C12</f>
        <v>2</v>
      </c>
      <c r="B12" s="139">
        <v>1.6</v>
      </c>
      <c r="C12" s="139" t="s">
        <v>23</v>
      </c>
      <c r="M12" s="40" t="str">
        <f>IF(L12=1,Employment!$S12,"")</f>
        <v/>
      </c>
      <c r="R12" s="40" t="str">
        <f>IF(Q12=1,Employment!$S12,"")</f>
        <v/>
      </c>
    </row>
    <row r="13" spans="1:20" x14ac:dyDescent="0.25">
      <c r="A13" s="39">
        <f>'Industry selection'!C13</f>
        <v>1</v>
      </c>
      <c r="B13" s="139">
        <v>1.7</v>
      </c>
      <c r="C13" s="139" t="s">
        <v>25</v>
      </c>
      <c r="M13" s="40" t="str">
        <f>IF(L13=1,Employment!$S13,"")</f>
        <v/>
      </c>
      <c r="R13" s="40" t="str">
        <f>IF(Q13=1,Employment!$S13,"")</f>
        <v/>
      </c>
    </row>
    <row r="14" spans="1:20" x14ac:dyDescent="0.25">
      <c r="A14" s="39" t="str">
        <f>'Industry selection'!C14</f>
        <v/>
      </c>
      <c r="B14" s="139">
        <v>2</v>
      </c>
      <c r="C14" s="139" t="s">
        <v>27</v>
      </c>
      <c r="M14" s="40" t="str">
        <f>IF(L14=1,Employment!$S14,"")</f>
        <v/>
      </c>
      <c r="R14" s="40" t="str">
        <f>IF(Q14=1,Employment!$S14,"")</f>
        <v/>
      </c>
    </row>
    <row r="15" spans="1:20" x14ac:dyDescent="0.25">
      <c r="A15" s="39">
        <f>'Industry selection'!C15</f>
        <v>2</v>
      </c>
      <c r="B15" s="139">
        <v>2.1</v>
      </c>
      <c r="C15" s="139" t="s">
        <v>29</v>
      </c>
      <c r="M15" s="40" t="str">
        <f>IF(L15=1,Employment!$S15,"")</f>
        <v/>
      </c>
      <c r="R15" s="40" t="str">
        <f>IF(Q15=1,Employment!$S15,"")</f>
        <v/>
      </c>
    </row>
    <row r="16" spans="1:20" x14ac:dyDescent="0.25">
      <c r="A16" s="39">
        <f>'Industry selection'!C16</f>
        <v>2</v>
      </c>
      <c r="B16" s="139">
        <v>2.2000000000000002</v>
      </c>
      <c r="C16" s="139" t="s">
        <v>31</v>
      </c>
      <c r="M16" s="40" t="str">
        <f>IF(L16=1,Employment!$S16,"")</f>
        <v/>
      </c>
      <c r="R16" s="40" t="str">
        <f>IF(Q16=1,Employment!$S16,"")</f>
        <v/>
      </c>
    </row>
    <row r="17" spans="1:20" x14ac:dyDescent="0.25">
      <c r="A17" s="39">
        <f>'Industry selection'!C17</f>
        <v>1</v>
      </c>
      <c r="B17" s="139">
        <v>2.2999999999999998</v>
      </c>
      <c r="C17" s="139" t="s">
        <v>33</v>
      </c>
      <c r="M17" s="40" t="str">
        <f>IF(L17=1,Employment!$S17,"")</f>
        <v/>
      </c>
      <c r="R17" s="40" t="str">
        <f>IF(Q17=1,Employment!$S17,"")</f>
        <v/>
      </c>
    </row>
    <row r="18" spans="1:20" x14ac:dyDescent="0.25">
      <c r="A18" s="39">
        <f>'Industry selection'!C18</f>
        <v>2</v>
      </c>
      <c r="B18" s="139">
        <v>2.4</v>
      </c>
      <c r="C18" s="139" t="s">
        <v>35</v>
      </c>
      <c r="M18" s="40" t="str">
        <f>IF(L18=1,Employment!$S18,"")</f>
        <v/>
      </c>
      <c r="R18" s="40" t="str">
        <f>IF(Q18=1,Employment!$S18,"")</f>
        <v/>
      </c>
    </row>
    <row r="19" spans="1:20" x14ac:dyDescent="0.25">
      <c r="A19" s="39">
        <f>'Industry selection'!C19</f>
        <v>2</v>
      </c>
      <c r="B19" s="139">
        <v>3</v>
      </c>
      <c r="C19" s="139" t="s">
        <v>37</v>
      </c>
      <c r="M19" s="40" t="str">
        <f>IF(L19=1,Employment!$S19,"")</f>
        <v/>
      </c>
      <c r="R19" s="40" t="str">
        <f>IF(Q19=1,Employment!$S19,"")</f>
        <v/>
      </c>
    </row>
    <row r="20" spans="1:20" x14ac:dyDescent="0.25">
      <c r="A20" s="39">
        <f>'Industry selection'!C20</f>
        <v>1</v>
      </c>
      <c r="B20" s="139">
        <v>3.1</v>
      </c>
      <c r="C20" s="139" t="s">
        <v>39</v>
      </c>
      <c r="M20" s="40" t="str">
        <f>IF(L20=1,Employment!$S20,"")</f>
        <v/>
      </c>
      <c r="R20" s="40" t="str">
        <f>IF(Q20=1,Employment!$S20,"")</f>
        <v/>
      </c>
    </row>
    <row r="21" spans="1:20" x14ac:dyDescent="0.25">
      <c r="A21" s="39">
        <f>'Industry selection'!C21</f>
        <v>1</v>
      </c>
      <c r="B21" s="139">
        <v>3.2</v>
      </c>
      <c r="C21" s="139" t="s">
        <v>41</v>
      </c>
      <c r="M21" s="40" t="str">
        <f>IF(L21=1,Employment!$S21,"")</f>
        <v/>
      </c>
      <c r="R21" s="40" t="str">
        <f>IF(Q21=1,Employment!$S21,"")</f>
        <v/>
      </c>
    </row>
    <row r="22" spans="1:20" x14ac:dyDescent="0.25">
      <c r="A22" s="39">
        <f>'Industry selection'!C22</f>
        <v>0</v>
      </c>
      <c r="B22" s="82" t="s">
        <v>747</v>
      </c>
      <c r="C22" s="82" t="s">
        <v>44</v>
      </c>
      <c r="D22" s="81" t="str">
        <f>IF($A22=2,IF(COUNTIF(Innovation!Z22:AC22,"&gt;="&amp;Innovation!Z$3)&gt;D$3,1,0),"")</f>
        <v/>
      </c>
      <c r="E22" s="81" t="str">
        <f>IF($A22=2,IF(COUNTIF(Innovation!AE22:AH22,"&gt;="&amp;E$3),1,0),"")</f>
        <v/>
      </c>
      <c r="F22" s="81" t="str">
        <f t="shared" ref="F22:F53" si="0">IF($A22=2,IF(SUM(D22:E22)=2,1,0),"")</f>
        <v/>
      </c>
      <c r="H22" s="81" t="str">
        <f>IF($A22=2,IF(COUNTIF(Innovation!AJ22:AM22,"&gt;="&amp;Innovation!AJ$3)&gt;=H$3,1,0),"")</f>
        <v/>
      </c>
      <c r="I22" s="81" t="str">
        <f>IF($A22=2,IF(COUNTIF(Innovation!AO22:AR22,"&gt;="&amp;Innovation!AO$3)&gt;=I$3,1,0),"")</f>
        <v/>
      </c>
      <c r="J22" s="81" t="str">
        <f t="shared" ref="J22:J53" si="1">IF($A22=2,IF(SUM(H22:I22)=2,1,0),"")</f>
        <v/>
      </c>
      <c r="L22" s="81" t="str">
        <f t="shared" ref="L22:L53" si="2">IF($A22=2,IF(SUM(F22,J22)=2,1,0),"")</f>
        <v/>
      </c>
      <c r="M22" s="40" t="str">
        <f>IF(L22=1,Employment!$S22,"")</f>
        <v/>
      </c>
      <c r="N22" s="7" t="str">
        <f t="shared" ref="N22:N53" si="3">IF(M22=1,$B22,"")</f>
        <v/>
      </c>
      <c r="O22" s="7" t="str">
        <f t="shared" ref="O22:O53" si="4">IF(M22=1,$C22,"")</f>
        <v/>
      </c>
      <c r="Q22" s="81" t="str">
        <f t="shared" ref="Q22:Q53" si="5">IF($A22=2,IF(SUM(D22:E22,H22:I22)&gt;2,1,0),"")</f>
        <v/>
      </c>
      <c r="R22" s="40" t="str">
        <f>IF(Q22=1,Employment!$S22,"")</f>
        <v/>
      </c>
      <c r="S22" s="7" t="str">
        <f t="shared" ref="S22:S53" si="6">IF(R22=1,$B22,"")</f>
        <v/>
      </c>
      <c r="T22" s="7" t="str">
        <f t="shared" ref="T22:T53" si="7">IF(R22=1,$C22,"")</f>
        <v/>
      </c>
    </row>
    <row r="23" spans="1:20" x14ac:dyDescent="0.25">
      <c r="A23" s="39">
        <f>'Industry selection'!C23</f>
        <v>2</v>
      </c>
      <c r="B23" s="82" t="s">
        <v>46</v>
      </c>
      <c r="C23" s="82" t="s">
        <v>47</v>
      </c>
      <c r="D23" s="81">
        <f ca="1">IF($A23=2,IF(COUNTIF(Innovation!Z23:AC23,"&gt;="&amp;Innovation!Z$3)&gt;=D$3,1,0),"")</f>
        <v>0</v>
      </c>
      <c r="E23" s="81">
        <f ca="1">IF($A23=2,IF(COUNTIF(Innovation!AE23:AH23,"&gt;="&amp;Innovation!AE$3)&gt;=E$3,1,0),"")</f>
        <v>0</v>
      </c>
      <c r="F23" s="81">
        <f t="shared" ca="1" si="0"/>
        <v>0</v>
      </c>
      <c r="H23" s="81">
        <f ca="1">IF($A23=2,IF(COUNTIF(Innovation!AJ23:AM23,"&gt;="&amp;Innovation!AJ$3)&gt;=H$3,1,0),"")</f>
        <v>0</v>
      </c>
      <c r="I23" s="81">
        <f ca="1">IF($A23=2,IF(COUNTIF(Innovation!AO23:AR23,"&gt;="&amp;Innovation!AO$3)&gt;=I$3,1,0),"")</f>
        <v>0</v>
      </c>
      <c r="J23" s="81">
        <f t="shared" ca="1" si="1"/>
        <v>0</v>
      </c>
      <c r="L23" s="81">
        <f t="shared" ca="1" si="2"/>
        <v>0</v>
      </c>
      <c r="M23" s="40" t="str">
        <f ca="1">IF(L23=1,Employment!$S23,"")</f>
        <v/>
      </c>
      <c r="N23" s="7" t="str">
        <f t="shared" ca="1" si="3"/>
        <v/>
      </c>
      <c r="O23" s="7" t="str">
        <f t="shared" ca="1" si="4"/>
        <v/>
      </c>
      <c r="Q23" s="81">
        <f t="shared" ca="1" si="5"/>
        <v>0</v>
      </c>
      <c r="R23" s="40" t="str">
        <f ca="1">IF(Q23=1,Employment!$S23,"")</f>
        <v/>
      </c>
      <c r="S23" s="7" t="str">
        <f t="shared" ca="1" si="6"/>
        <v/>
      </c>
      <c r="T23" s="7" t="str">
        <f t="shared" ca="1" si="7"/>
        <v/>
      </c>
    </row>
    <row r="24" spans="1:20" x14ac:dyDescent="0.25">
      <c r="A24" s="39">
        <f>'Industry selection'!C24</f>
        <v>1</v>
      </c>
      <c r="B24" s="82">
        <v>5</v>
      </c>
      <c r="C24" s="82" t="s">
        <v>49</v>
      </c>
      <c r="D24" s="81" t="str">
        <f>IF($A24=2,IF(COUNTIF(Innovation!Z24:AC24,"&gt;="&amp;Innovation!Z$3)&gt;=D$3,1,0),"")</f>
        <v/>
      </c>
      <c r="E24" s="81" t="str">
        <f>IF($A24=2,IF(COUNTIF(Innovation!AE24:AH24,"&gt;="&amp;Innovation!AE$3)&gt;=E$3,1,0),"")</f>
        <v/>
      </c>
      <c r="F24" s="81" t="str">
        <f t="shared" si="0"/>
        <v/>
      </c>
      <c r="H24" s="81" t="str">
        <f>IF($A24=2,IF(COUNTIF(Innovation!AJ24:AM24,"&gt;="&amp;Innovation!AJ$3)&gt;=H$3,1,0),"")</f>
        <v/>
      </c>
      <c r="I24" s="81" t="str">
        <f>IF($A24=2,IF(COUNTIF(Innovation!AO24:AR24,"&gt;="&amp;Innovation!AO$3)&gt;=I$3,1,0),"")</f>
        <v/>
      </c>
      <c r="J24" s="81" t="str">
        <f t="shared" si="1"/>
        <v/>
      </c>
      <c r="L24" s="81" t="str">
        <f t="shared" si="2"/>
        <v/>
      </c>
      <c r="M24" s="40" t="str">
        <f>IF(L24=1,Employment!$S24,"")</f>
        <v/>
      </c>
      <c r="N24" s="7" t="str">
        <f t="shared" si="3"/>
        <v/>
      </c>
      <c r="O24" s="7" t="str">
        <f t="shared" si="4"/>
        <v/>
      </c>
      <c r="Q24" s="81" t="str">
        <f t="shared" si="5"/>
        <v/>
      </c>
      <c r="R24" s="40" t="str">
        <f>IF(Q24=1,Employment!$S24,"")</f>
        <v/>
      </c>
      <c r="S24" s="7" t="str">
        <f t="shared" si="6"/>
        <v/>
      </c>
      <c r="T24" s="7" t="str">
        <f t="shared" si="7"/>
        <v/>
      </c>
    </row>
    <row r="25" spans="1:20" x14ac:dyDescent="0.25">
      <c r="A25" s="39">
        <f>'Industry selection'!C25</f>
        <v>1</v>
      </c>
      <c r="B25" s="82">
        <v>5.0999999999999996</v>
      </c>
      <c r="C25" s="82" t="s">
        <v>51</v>
      </c>
      <c r="D25" s="81" t="str">
        <f>IF($A25=2,IF(COUNTIF(Innovation!Z25:AC25,"&gt;="&amp;Innovation!Z$3)&gt;=D$3,1,0),"")</f>
        <v/>
      </c>
      <c r="E25" s="81" t="str">
        <f>IF($A25=2,IF(COUNTIF(Innovation!AE25:AH25,"&gt;="&amp;Innovation!AE$3)&gt;=E$3,1,0),"")</f>
        <v/>
      </c>
      <c r="F25" s="81" t="str">
        <f t="shared" si="0"/>
        <v/>
      </c>
      <c r="H25" s="81" t="str">
        <f>IF($A25=2,IF(COUNTIF(Innovation!AJ25:AM25,"&gt;="&amp;Innovation!AJ$3)&gt;=H$3,1,0),"")</f>
        <v/>
      </c>
      <c r="I25" s="81" t="str">
        <f>IF($A25=2,IF(COUNTIF(Innovation!AO25:AR25,"&gt;="&amp;Innovation!AO$3)&gt;=I$3,1,0),"")</f>
        <v/>
      </c>
      <c r="J25" s="81" t="str">
        <f t="shared" si="1"/>
        <v/>
      </c>
      <c r="L25" s="81" t="str">
        <f t="shared" si="2"/>
        <v/>
      </c>
      <c r="M25" s="40" t="str">
        <f>IF(L25=1,Employment!$S25,"")</f>
        <v/>
      </c>
      <c r="N25" s="7" t="str">
        <f t="shared" si="3"/>
        <v/>
      </c>
      <c r="O25" s="7" t="str">
        <f t="shared" si="4"/>
        <v/>
      </c>
      <c r="Q25" s="81" t="str">
        <f t="shared" si="5"/>
        <v/>
      </c>
      <c r="R25" s="40" t="str">
        <f>IF(Q25=1,Employment!$S25,"")</f>
        <v/>
      </c>
      <c r="S25" s="7" t="str">
        <f t="shared" si="6"/>
        <v/>
      </c>
      <c r="T25" s="7" t="str">
        <f t="shared" si="7"/>
        <v/>
      </c>
    </row>
    <row r="26" spans="1:20" x14ac:dyDescent="0.25">
      <c r="A26" s="39">
        <f>'Industry selection'!C26</f>
        <v>1</v>
      </c>
      <c r="B26" s="82">
        <v>5.2</v>
      </c>
      <c r="C26" s="82" t="s">
        <v>53</v>
      </c>
      <c r="D26" s="81" t="str">
        <f>IF($A26=2,IF(COUNTIF(Innovation!Z26:AC26,"&gt;="&amp;Innovation!Z$3)&gt;=D$3,1,0),"")</f>
        <v/>
      </c>
      <c r="E26" s="81" t="str">
        <f>IF($A26=2,IF(COUNTIF(Innovation!AE26:AH26,"&gt;="&amp;Innovation!AE$3)&gt;=E$3,1,0),"")</f>
        <v/>
      </c>
      <c r="F26" s="81" t="str">
        <f t="shared" si="0"/>
        <v/>
      </c>
      <c r="H26" s="81" t="str">
        <f>IF($A26=2,IF(COUNTIF(Innovation!AJ26:AM26,"&gt;="&amp;Innovation!AJ$3)&gt;=H$3,1,0),"")</f>
        <v/>
      </c>
      <c r="I26" s="81" t="str">
        <f>IF($A26=2,IF(COUNTIF(Innovation!AO26:AR26,"&gt;="&amp;Innovation!AO$3)&gt;=I$3,1,0),"")</f>
        <v/>
      </c>
      <c r="J26" s="81" t="str">
        <f t="shared" si="1"/>
        <v/>
      </c>
      <c r="L26" s="81" t="str">
        <f t="shared" si="2"/>
        <v/>
      </c>
      <c r="M26" s="40" t="str">
        <f>IF(L26=1,Employment!$S26,"")</f>
        <v/>
      </c>
      <c r="N26" s="7" t="str">
        <f t="shared" si="3"/>
        <v/>
      </c>
      <c r="O26" s="7" t="str">
        <f t="shared" si="4"/>
        <v/>
      </c>
      <c r="Q26" s="81" t="str">
        <f t="shared" si="5"/>
        <v/>
      </c>
      <c r="R26" s="40" t="str">
        <f>IF(Q26=1,Employment!$S26,"")</f>
        <v/>
      </c>
      <c r="S26" s="7" t="str">
        <f t="shared" si="6"/>
        <v/>
      </c>
      <c r="T26" s="7" t="str">
        <f t="shared" si="7"/>
        <v/>
      </c>
    </row>
    <row r="27" spans="1:20" x14ac:dyDescent="0.25">
      <c r="A27" s="39">
        <f>'Industry selection'!C27</f>
        <v>1</v>
      </c>
      <c r="B27" s="82">
        <v>6</v>
      </c>
      <c r="C27" s="82" t="s">
        <v>55</v>
      </c>
      <c r="D27" s="81" t="str">
        <f>IF($A27=2,IF(COUNTIF(Innovation!Z27:AC27,"&gt;="&amp;Innovation!Z$3)&gt;=D$3,1,0),"")</f>
        <v/>
      </c>
      <c r="E27" s="81" t="str">
        <f>IF($A27=2,IF(COUNTIF(Innovation!AE27:AH27,"&gt;="&amp;Innovation!AE$3)&gt;=E$3,1,0),"")</f>
        <v/>
      </c>
      <c r="F27" s="81" t="str">
        <f t="shared" si="0"/>
        <v/>
      </c>
      <c r="H27" s="81" t="str">
        <f>IF($A27=2,IF(COUNTIF(Innovation!AJ27:AM27,"&gt;="&amp;Innovation!AJ$3)&gt;=H$3,1,0),"")</f>
        <v/>
      </c>
      <c r="I27" s="81" t="str">
        <f>IF($A27=2,IF(COUNTIF(Innovation!AO27:AR27,"&gt;="&amp;Innovation!AO$3)&gt;=I$3,1,0),"")</f>
        <v/>
      </c>
      <c r="J27" s="81" t="str">
        <f t="shared" si="1"/>
        <v/>
      </c>
      <c r="L27" s="81" t="str">
        <f t="shared" si="2"/>
        <v/>
      </c>
      <c r="M27" s="40" t="str">
        <f>IF(L27=1,Employment!$S27,"")</f>
        <v/>
      </c>
      <c r="N27" s="7" t="str">
        <f t="shared" si="3"/>
        <v/>
      </c>
      <c r="O27" s="7" t="str">
        <f t="shared" si="4"/>
        <v/>
      </c>
      <c r="Q27" s="81" t="str">
        <f t="shared" si="5"/>
        <v/>
      </c>
      <c r="R27" s="40" t="str">
        <f>IF(Q27=1,Employment!$S27,"")</f>
        <v/>
      </c>
      <c r="S27" s="7" t="str">
        <f t="shared" si="6"/>
        <v/>
      </c>
      <c r="T27" s="7" t="str">
        <f t="shared" si="7"/>
        <v/>
      </c>
    </row>
    <row r="28" spans="1:20" x14ac:dyDescent="0.25">
      <c r="A28" s="39">
        <f>'Industry selection'!C28</f>
        <v>1</v>
      </c>
      <c r="B28" s="82">
        <v>6.1</v>
      </c>
      <c r="C28" s="82" t="s">
        <v>57</v>
      </c>
      <c r="D28" s="81" t="str">
        <f>IF($A28=2,IF(COUNTIF(Innovation!Z28:AC28,"&gt;="&amp;Innovation!Z$3)&gt;=D$3,1,0),"")</f>
        <v/>
      </c>
      <c r="E28" s="81" t="str">
        <f>IF($A28=2,IF(COUNTIF(Innovation!AE28:AH28,"&gt;="&amp;Innovation!AE$3)&gt;=E$3,1,0),"")</f>
        <v/>
      </c>
      <c r="F28" s="81" t="str">
        <f t="shared" si="0"/>
        <v/>
      </c>
      <c r="H28" s="81" t="str">
        <f>IF($A28=2,IF(COUNTIF(Innovation!AJ28:AM28,"&gt;="&amp;Innovation!AJ$3)&gt;=H$3,1,0),"")</f>
        <v/>
      </c>
      <c r="I28" s="81" t="str">
        <f>IF($A28=2,IF(COUNTIF(Innovation!AO28:AR28,"&gt;="&amp;Innovation!AO$3)&gt;=I$3,1,0),"")</f>
        <v/>
      </c>
      <c r="J28" s="81" t="str">
        <f t="shared" si="1"/>
        <v/>
      </c>
      <c r="L28" s="81" t="str">
        <f t="shared" si="2"/>
        <v/>
      </c>
      <c r="M28" s="40" t="str">
        <f>IF(L28=1,Employment!$S28,"")</f>
        <v/>
      </c>
      <c r="N28" s="7" t="str">
        <f t="shared" si="3"/>
        <v/>
      </c>
      <c r="O28" s="7" t="str">
        <f t="shared" si="4"/>
        <v/>
      </c>
      <c r="Q28" s="81" t="str">
        <f t="shared" si="5"/>
        <v/>
      </c>
      <c r="R28" s="40" t="str">
        <f>IF(Q28=1,Employment!$S28,"")</f>
        <v/>
      </c>
      <c r="S28" s="7" t="str">
        <f t="shared" si="6"/>
        <v/>
      </c>
      <c r="T28" s="7" t="str">
        <f t="shared" si="7"/>
        <v/>
      </c>
    </row>
    <row r="29" spans="1:20" x14ac:dyDescent="0.25">
      <c r="A29" s="39">
        <f>'Industry selection'!C29</f>
        <v>1</v>
      </c>
      <c r="B29" s="82">
        <v>6.2</v>
      </c>
      <c r="C29" s="82" t="s">
        <v>59</v>
      </c>
      <c r="D29" s="81" t="str">
        <f>IF($A29=2,IF(COUNTIF(Innovation!Z29:AC29,"&gt;="&amp;Innovation!Z$3)&gt;=D$3,1,0),"")</f>
        <v/>
      </c>
      <c r="E29" s="81" t="str">
        <f>IF($A29=2,IF(COUNTIF(Innovation!AE29:AH29,"&gt;="&amp;Innovation!AE$3)&gt;=E$3,1,0),"")</f>
        <v/>
      </c>
      <c r="F29" s="81" t="str">
        <f t="shared" si="0"/>
        <v/>
      </c>
      <c r="H29" s="81" t="str">
        <f>IF($A29=2,IF(COUNTIF(Innovation!AJ29:AM29,"&gt;="&amp;Innovation!AJ$3)&gt;=H$3,1,0),"")</f>
        <v/>
      </c>
      <c r="I29" s="81" t="str">
        <f>IF($A29=2,IF(COUNTIF(Innovation!AO29:AR29,"&gt;="&amp;Innovation!AO$3)&gt;=I$3,1,0),"")</f>
        <v/>
      </c>
      <c r="J29" s="81" t="str">
        <f t="shared" si="1"/>
        <v/>
      </c>
      <c r="L29" s="81" t="str">
        <f t="shared" si="2"/>
        <v/>
      </c>
      <c r="M29" s="40" t="str">
        <f>IF(L29=1,Employment!$S29,"")</f>
        <v/>
      </c>
      <c r="N29" s="7" t="str">
        <f t="shared" si="3"/>
        <v/>
      </c>
      <c r="O29" s="7" t="str">
        <f t="shared" si="4"/>
        <v/>
      </c>
      <c r="Q29" s="81" t="str">
        <f t="shared" si="5"/>
        <v/>
      </c>
      <c r="R29" s="40" t="str">
        <f>IF(Q29=1,Employment!$S29,"")</f>
        <v/>
      </c>
      <c r="S29" s="7" t="str">
        <f t="shared" si="6"/>
        <v/>
      </c>
      <c r="T29" s="7" t="str">
        <f t="shared" si="7"/>
        <v/>
      </c>
    </row>
    <row r="30" spans="1:20" x14ac:dyDescent="0.25">
      <c r="A30" s="39">
        <f>'Industry selection'!C30</f>
        <v>1</v>
      </c>
      <c r="B30" s="82">
        <v>7</v>
      </c>
      <c r="C30" s="82" t="s">
        <v>61</v>
      </c>
      <c r="D30" s="81" t="str">
        <f>IF($A30=2,IF(COUNTIF(Innovation!Z30:AC30,"&gt;="&amp;Innovation!Z$3)&gt;=D$3,1,0),"")</f>
        <v/>
      </c>
      <c r="E30" s="81" t="str">
        <f>IF($A30=2,IF(COUNTIF(Innovation!AE30:AH30,"&gt;="&amp;Innovation!AE$3)&gt;=E$3,1,0),"")</f>
        <v/>
      </c>
      <c r="F30" s="81" t="str">
        <f t="shared" si="0"/>
        <v/>
      </c>
      <c r="H30" s="81" t="str">
        <f>IF($A30=2,IF(COUNTIF(Innovation!AJ30:AM30,"&gt;="&amp;Innovation!AJ$3)&gt;=H$3,1,0),"")</f>
        <v/>
      </c>
      <c r="I30" s="81" t="str">
        <f>IF($A30=2,IF(COUNTIF(Innovation!AO30:AR30,"&gt;="&amp;Innovation!AO$3)&gt;=I$3,1,0),"")</f>
        <v/>
      </c>
      <c r="J30" s="81" t="str">
        <f t="shared" si="1"/>
        <v/>
      </c>
      <c r="L30" s="81" t="str">
        <f t="shared" si="2"/>
        <v/>
      </c>
      <c r="M30" s="40" t="str">
        <f>IF(L30=1,Employment!$S30,"")</f>
        <v/>
      </c>
      <c r="N30" s="7" t="str">
        <f t="shared" si="3"/>
        <v/>
      </c>
      <c r="O30" s="7" t="str">
        <f t="shared" si="4"/>
        <v/>
      </c>
      <c r="Q30" s="81" t="str">
        <f t="shared" si="5"/>
        <v/>
      </c>
      <c r="R30" s="40" t="str">
        <f>IF(Q30=1,Employment!$S30,"")</f>
        <v/>
      </c>
      <c r="S30" s="7" t="str">
        <f t="shared" si="6"/>
        <v/>
      </c>
      <c r="T30" s="7" t="str">
        <f t="shared" si="7"/>
        <v/>
      </c>
    </row>
    <row r="31" spans="1:20" x14ac:dyDescent="0.25">
      <c r="A31" s="39">
        <f>'Industry selection'!C31</f>
        <v>1</v>
      </c>
      <c r="B31" s="82">
        <v>7.1</v>
      </c>
      <c r="C31" s="82" t="s">
        <v>63</v>
      </c>
      <c r="D31" s="81" t="str">
        <f>IF($A31=2,IF(COUNTIF(Innovation!Z31:AC31,"&gt;="&amp;Innovation!Z$3)&gt;=D$3,1,0),"")</f>
        <v/>
      </c>
      <c r="E31" s="81" t="str">
        <f>IF($A31=2,IF(COUNTIF(Innovation!AE31:AH31,"&gt;="&amp;Innovation!AE$3)&gt;=E$3,1,0),"")</f>
        <v/>
      </c>
      <c r="F31" s="81" t="str">
        <f t="shared" si="0"/>
        <v/>
      </c>
      <c r="H31" s="81" t="str">
        <f>IF($A31=2,IF(COUNTIF(Innovation!AJ31:AM31,"&gt;="&amp;Innovation!AJ$3)&gt;=H$3,1,0),"")</f>
        <v/>
      </c>
      <c r="I31" s="81" t="str">
        <f>IF($A31=2,IF(COUNTIF(Innovation!AO31:AR31,"&gt;="&amp;Innovation!AO$3)&gt;=I$3,1,0),"")</f>
        <v/>
      </c>
      <c r="J31" s="81" t="str">
        <f t="shared" si="1"/>
        <v/>
      </c>
      <c r="L31" s="81" t="str">
        <f t="shared" si="2"/>
        <v/>
      </c>
      <c r="M31" s="40" t="str">
        <f>IF(L31=1,Employment!$S31,"")</f>
        <v/>
      </c>
      <c r="N31" s="7" t="str">
        <f t="shared" si="3"/>
        <v/>
      </c>
      <c r="O31" s="7" t="str">
        <f t="shared" si="4"/>
        <v/>
      </c>
      <c r="Q31" s="81" t="str">
        <f t="shared" si="5"/>
        <v/>
      </c>
      <c r="R31" s="40" t="str">
        <f>IF(Q31=1,Employment!$S31,"")</f>
        <v/>
      </c>
      <c r="S31" s="7" t="str">
        <f t="shared" si="6"/>
        <v/>
      </c>
      <c r="T31" s="7" t="str">
        <f t="shared" si="7"/>
        <v/>
      </c>
    </row>
    <row r="32" spans="1:20" x14ac:dyDescent="0.25">
      <c r="A32" s="39">
        <f>'Industry selection'!C32</f>
        <v>1</v>
      </c>
      <c r="B32" s="82">
        <v>7.2</v>
      </c>
      <c r="C32" s="82" t="s">
        <v>65</v>
      </c>
      <c r="D32" s="81" t="str">
        <f>IF($A32=2,IF(COUNTIF(Innovation!Z32:AC32,"&gt;="&amp;Innovation!Z$3)&gt;=D$3,1,0),"")</f>
        <v/>
      </c>
      <c r="E32" s="81" t="str">
        <f>IF($A32=2,IF(COUNTIF(Innovation!AE32:AH32,"&gt;="&amp;Innovation!AE$3)&gt;=E$3,1,0),"")</f>
        <v/>
      </c>
      <c r="F32" s="81" t="str">
        <f t="shared" si="0"/>
        <v/>
      </c>
      <c r="H32" s="81" t="str">
        <f>IF($A32=2,IF(COUNTIF(Innovation!AJ32:AM32,"&gt;="&amp;Innovation!AJ$3)&gt;=H$3,1,0),"")</f>
        <v/>
      </c>
      <c r="I32" s="81" t="str">
        <f>IF($A32=2,IF(COUNTIF(Innovation!AO32:AR32,"&gt;="&amp;Innovation!AO$3)&gt;=I$3,1,0),"")</f>
        <v/>
      </c>
      <c r="J32" s="81" t="str">
        <f t="shared" si="1"/>
        <v/>
      </c>
      <c r="L32" s="81" t="str">
        <f t="shared" si="2"/>
        <v/>
      </c>
      <c r="M32" s="40" t="str">
        <f>IF(L32=1,Employment!$S32,"")</f>
        <v/>
      </c>
      <c r="N32" s="7" t="str">
        <f t="shared" si="3"/>
        <v/>
      </c>
      <c r="O32" s="7" t="str">
        <f t="shared" si="4"/>
        <v/>
      </c>
      <c r="Q32" s="81" t="str">
        <f t="shared" si="5"/>
        <v/>
      </c>
      <c r="R32" s="40" t="str">
        <f>IF(Q32=1,Employment!$S32,"")</f>
        <v/>
      </c>
      <c r="S32" s="7" t="str">
        <f t="shared" si="6"/>
        <v/>
      </c>
      <c r="T32" s="7" t="str">
        <f t="shared" si="7"/>
        <v/>
      </c>
    </row>
    <row r="33" spans="1:20" x14ac:dyDescent="0.25">
      <c r="A33" s="39">
        <f>'Industry selection'!C33</f>
        <v>1</v>
      </c>
      <c r="B33" s="82">
        <v>8</v>
      </c>
      <c r="C33" s="82" t="s">
        <v>67</v>
      </c>
      <c r="D33" s="81" t="str">
        <f>IF($A33=2,IF(COUNTIF(Innovation!Z33:AC33,"&gt;="&amp;Innovation!Z$3)&gt;=D$3,1,0),"")</f>
        <v/>
      </c>
      <c r="E33" s="81" t="str">
        <f>IF($A33=2,IF(COUNTIF(Innovation!AE33:AH33,"&gt;="&amp;Innovation!AE$3)&gt;=E$3,1,0),"")</f>
        <v/>
      </c>
      <c r="F33" s="81" t="str">
        <f t="shared" si="0"/>
        <v/>
      </c>
      <c r="H33" s="81" t="str">
        <f>IF($A33=2,IF(COUNTIF(Innovation!AJ33:AM33,"&gt;="&amp;Innovation!AJ$3)&gt;=H$3,1,0),"")</f>
        <v/>
      </c>
      <c r="I33" s="81" t="str">
        <f>IF($A33=2,IF(COUNTIF(Innovation!AO33:AR33,"&gt;="&amp;Innovation!AO$3)&gt;=I$3,1,0),"")</f>
        <v/>
      </c>
      <c r="J33" s="81" t="str">
        <f t="shared" si="1"/>
        <v/>
      </c>
      <c r="L33" s="81" t="str">
        <f t="shared" si="2"/>
        <v/>
      </c>
      <c r="M33" s="40" t="str">
        <f>IF(L33=1,Employment!$S33,"")</f>
        <v/>
      </c>
      <c r="N33" s="7" t="str">
        <f t="shared" si="3"/>
        <v/>
      </c>
      <c r="O33" s="7" t="str">
        <f t="shared" si="4"/>
        <v/>
      </c>
      <c r="Q33" s="81" t="str">
        <f t="shared" si="5"/>
        <v/>
      </c>
      <c r="R33" s="40" t="str">
        <f>IF(Q33=1,Employment!$S33,"")</f>
        <v/>
      </c>
      <c r="S33" s="7" t="str">
        <f t="shared" si="6"/>
        <v/>
      </c>
      <c r="T33" s="7" t="str">
        <f t="shared" si="7"/>
        <v/>
      </c>
    </row>
    <row r="34" spans="1:20" x14ac:dyDescent="0.25">
      <c r="A34" s="39">
        <f>'Industry selection'!C34</f>
        <v>1</v>
      </c>
      <c r="B34" s="82">
        <v>8.1</v>
      </c>
      <c r="C34" s="82" t="s">
        <v>69</v>
      </c>
      <c r="D34" s="81" t="str">
        <f>IF($A34=2,IF(COUNTIF(Innovation!Z34:AC34,"&gt;="&amp;Innovation!Z$3)&gt;=D$3,1,0),"")</f>
        <v/>
      </c>
      <c r="E34" s="81" t="str">
        <f>IF($A34=2,IF(COUNTIF(Innovation!AE34:AH34,"&gt;="&amp;Innovation!AE$3)&gt;=E$3,1,0),"")</f>
        <v/>
      </c>
      <c r="F34" s="81" t="str">
        <f t="shared" si="0"/>
        <v/>
      </c>
      <c r="H34" s="81" t="str">
        <f>IF($A34=2,IF(COUNTIF(Innovation!AJ34:AM34,"&gt;="&amp;Innovation!AJ$3)&gt;=H$3,1,0),"")</f>
        <v/>
      </c>
      <c r="I34" s="81" t="str">
        <f>IF($A34=2,IF(COUNTIF(Innovation!AO34:AR34,"&gt;="&amp;Innovation!AO$3)&gt;=I$3,1,0),"")</f>
        <v/>
      </c>
      <c r="J34" s="81" t="str">
        <f t="shared" si="1"/>
        <v/>
      </c>
      <c r="L34" s="81" t="str">
        <f t="shared" si="2"/>
        <v/>
      </c>
      <c r="M34" s="40" t="str">
        <f>IF(L34=1,Employment!$S34,"")</f>
        <v/>
      </c>
      <c r="N34" s="7" t="str">
        <f t="shared" si="3"/>
        <v/>
      </c>
      <c r="O34" s="7" t="str">
        <f t="shared" si="4"/>
        <v/>
      </c>
      <c r="Q34" s="81" t="str">
        <f t="shared" si="5"/>
        <v/>
      </c>
      <c r="R34" s="40" t="str">
        <f>IF(Q34=1,Employment!$S34,"")</f>
        <v/>
      </c>
      <c r="S34" s="7" t="str">
        <f t="shared" si="6"/>
        <v/>
      </c>
      <c r="T34" s="7" t="str">
        <f t="shared" si="7"/>
        <v/>
      </c>
    </row>
    <row r="35" spans="1:20" x14ac:dyDescent="0.25">
      <c r="A35" s="39">
        <f>'Industry selection'!C35</f>
        <v>1</v>
      </c>
      <c r="B35" s="82">
        <v>8.9</v>
      </c>
      <c r="C35" s="82" t="s">
        <v>71</v>
      </c>
      <c r="D35" s="81" t="str">
        <f>IF($A35=2,IF(COUNTIF(Innovation!Z35:AC35,"&gt;="&amp;Innovation!Z$3)&gt;=D$3,1,0),"")</f>
        <v/>
      </c>
      <c r="E35" s="81" t="str">
        <f>IF($A35=2,IF(COUNTIF(Innovation!AE35:AH35,"&gt;="&amp;Innovation!AE$3)&gt;=E$3,1,0),"")</f>
        <v/>
      </c>
      <c r="F35" s="81" t="str">
        <f t="shared" si="0"/>
        <v/>
      </c>
      <c r="H35" s="81" t="str">
        <f>IF($A35=2,IF(COUNTIF(Innovation!AJ35:AM35,"&gt;="&amp;Innovation!AJ$3)&gt;=H$3,1,0),"")</f>
        <v/>
      </c>
      <c r="I35" s="81" t="str">
        <f>IF($A35=2,IF(COUNTIF(Innovation!AO35:AR35,"&gt;="&amp;Innovation!AO$3)&gt;=I$3,1,0),"")</f>
        <v/>
      </c>
      <c r="J35" s="81" t="str">
        <f t="shared" si="1"/>
        <v/>
      </c>
      <c r="L35" s="81" t="str">
        <f t="shared" si="2"/>
        <v/>
      </c>
      <c r="M35" s="40" t="str">
        <f>IF(L35=1,Employment!$S35,"")</f>
        <v/>
      </c>
      <c r="N35" s="7" t="str">
        <f t="shared" si="3"/>
        <v/>
      </c>
      <c r="O35" s="7" t="str">
        <f t="shared" si="4"/>
        <v/>
      </c>
      <c r="Q35" s="81" t="str">
        <f t="shared" si="5"/>
        <v/>
      </c>
      <c r="R35" s="40" t="str">
        <f>IF(Q35=1,Employment!$S35,"")</f>
        <v/>
      </c>
      <c r="S35" s="7" t="str">
        <f t="shared" si="6"/>
        <v/>
      </c>
      <c r="T35" s="7" t="str">
        <f t="shared" si="7"/>
        <v/>
      </c>
    </row>
    <row r="36" spans="1:20" x14ac:dyDescent="0.25">
      <c r="A36" s="39">
        <f>'Industry selection'!C36</f>
        <v>1</v>
      </c>
      <c r="B36" s="82">
        <v>9</v>
      </c>
      <c r="C36" s="82" t="s">
        <v>73</v>
      </c>
      <c r="D36" s="81" t="str">
        <f>IF($A36=2,IF(COUNTIF(Innovation!Z36:AC36,"&gt;="&amp;Innovation!Z$3)&gt;=D$3,1,0),"")</f>
        <v/>
      </c>
      <c r="E36" s="81" t="str">
        <f>IF($A36=2,IF(COUNTIF(Innovation!AE36:AH36,"&gt;="&amp;Innovation!AE$3)&gt;=E$3,1,0),"")</f>
        <v/>
      </c>
      <c r="F36" s="81" t="str">
        <f t="shared" si="0"/>
        <v/>
      </c>
      <c r="H36" s="81" t="str">
        <f>IF($A36=2,IF(COUNTIF(Innovation!AJ36:AM36,"&gt;="&amp;Innovation!AJ$3)&gt;=H$3,1,0),"")</f>
        <v/>
      </c>
      <c r="I36" s="81" t="str">
        <f>IF($A36=2,IF(COUNTIF(Innovation!AO36:AR36,"&gt;="&amp;Innovation!AO$3)&gt;=I$3,1,0),"")</f>
        <v/>
      </c>
      <c r="J36" s="81" t="str">
        <f t="shared" si="1"/>
        <v/>
      </c>
      <c r="L36" s="81" t="str">
        <f t="shared" si="2"/>
        <v/>
      </c>
      <c r="M36" s="40" t="str">
        <f>IF(L36=1,Employment!$S36,"")</f>
        <v/>
      </c>
      <c r="N36" s="7" t="str">
        <f t="shared" si="3"/>
        <v/>
      </c>
      <c r="O36" s="7" t="str">
        <f t="shared" si="4"/>
        <v/>
      </c>
      <c r="Q36" s="81" t="str">
        <f t="shared" si="5"/>
        <v/>
      </c>
      <c r="R36" s="40" t="str">
        <f>IF(Q36=1,Employment!$S36,"")</f>
        <v/>
      </c>
      <c r="S36" s="7" t="str">
        <f t="shared" si="6"/>
        <v/>
      </c>
      <c r="T36" s="7" t="str">
        <f t="shared" si="7"/>
        <v/>
      </c>
    </row>
    <row r="37" spans="1:20" x14ac:dyDescent="0.25">
      <c r="A37" s="39">
        <f>'Industry selection'!C37</f>
        <v>1</v>
      </c>
      <c r="B37" s="82">
        <v>9.1</v>
      </c>
      <c r="C37" s="82" t="s">
        <v>75</v>
      </c>
      <c r="D37" s="81" t="str">
        <f>IF($A37=2,IF(COUNTIF(Innovation!Z37:AC37,"&gt;="&amp;Innovation!Z$3)&gt;=D$3,1,0),"")</f>
        <v/>
      </c>
      <c r="E37" s="81" t="str">
        <f>IF($A37=2,IF(COUNTIF(Innovation!AE37:AH37,"&gt;="&amp;Innovation!AE$3)&gt;=E$3,1,0),"")</f>
        <v/>
      </c>
      <c r="F37" s="81" t="str">
        <f t="shared" si="0"/>
        <v/>
      </c>
      <c r="H37" s="81" t="str">
        <f>IF($A37=2,IF(COUNTIF(Innovation!AJ37:AM37,"&gt;="&amp;Innovation!AJ$3)&gt;=H$3,1,0),"")</f>
        <v/>
      </c>
      <c r="I37" s="81" t="str">
        <f>IF($A37=2,IF(COUNTIF(Innovation!AO37:AR37,"&gt;="&amp;Innovation!AO$3)&gt;=I$3,1,0),"")</f>
        <v/>
      </c>
      <c r="J37" s="81" t="str">
        <f t="shared" si="1"/>
        <v/>
      </c>
      <c r="L37" s="81" t="str">
        <f t="shared" si="2"/>
        <v/>
      </c>
      <c r="M37" s="40" t="str">
        <f>IF(L37=1,Employment!$S37,"")</f>
        <v/>
      </c>
      <c r="N37" s="7" t="str">
        <f t="shared" si="3"/>
        <v/>
      </c>
      <c r="O37" s="7" t="str">
        <f t="shared" si="4"/>
        <v/>
      </c>
      <c r="Q37" s="81" t="str">
        <f t="shared" si="5"/>
        <v/>
      </c>
      <c r="R37" s="40" t="str">
        <f>IF(Q37=1,Employment!$S37,"")</f>
        <v/>
      </c>
      <c r="S37" s="7" t="str">
        <f t="shared" si="6"/>
        <v/>
      </c>
      <c r="T37" s="7" t="str">
        <f t="shared" si="7"/>
        <v/>
      </c>
    </row>
    <row r="38" spans="1:20" x14ac:dyDescent="0.25">
      <c r="A38" s="39">
        <f>'Industry selection'!C38</f>
        <v>1</v>
      </c>
      <c r="B38" s="82">
        <v>9.9</v>
      </c>
      <c r="C38" s="82" t="s">
        <v>77</v>
      </c>
      <c r="D38" s="81" t="str">
        <f>IF($A38=2,IF(COUNTIF(Innovation!Z38:AC38,"&gt;="&amp;Innovation!Z$3)&gt;=D$3,1,0),"")</f>
        <v/>
      </c>
      <c r="E38" s="81" t="str">
        <f>IF($A38=2,IF(COUNTIF(Innovation!AE38:AH38,"&gt;="&amp;Innovation!AE$3)&gt;=E$3,1,0),"")</f>
        <v/>
      </c>
      <c r="F38" s="81" t="str">
        <f t="shared" si="0"/>
        <v/>
      </c>
      <c r="H38" s="81" t="str">
        <f>IF($A38=2,IF(COUNTIF(Innovation!AJ38:AM38,"&gt;="&amp;Innovation!AJ$3)&gt;=H$3,1,0),"")</f>
        <v/>
      </c>
      <c r="I38" s="81" t="str">
        <f>IF($A38=2,IF(COUNTIF(Innovation!AO38:AR38,"&gt;="&amp;Innovation!AO$3)&gt;=I$3,1,0),"")</f>
        <v/>
      </c>
      <c r="J38" s="81" t="str">
        <f t="shared" si="1"/>
        <v/>
      </c>
      <c r="L38" s="81" t="str">
        <f t="shared" si="2"/>
        <v/>
      </c>
      <c r="M38" s="40" t="str">
        <f>IF(L38=1,Employment!$S38,"")</f>
        <v/>
      </c>
      <c r="N38" s="7" t="str">
        <f t="shared" si="3"/>
        <v/>
      </c>
      <c r="O38" s="7" t="str">
        <f t="shared" si="4"/>
        <v/>
      </c>
      <c r="Q38" s="81" t="str">
        <f t="shared" si="5"/>
        <v/>
      </c>
      <c r="R38" s="40" t="str">
        <f>IF(Q38=1,Employment!$S38,"")</f>
        <v/>
      </c>
      <c r="S38" s="7" t="str">
        <f t="shared" si="6"/>
        <v/>
      </c>
      <c r="T38" s="7" t="str">
        <f t="shared" si="7"/>
        <v/>
      </c>
    </row>
    <row r="39" spans="1:20" x14ac:dyDescent="0.25">
      <c r="A39" s="39" t="str">
        <f>'Industry selection'!C39</f>
        <v/>
      </c>
      <c r="B39" s="82" t="s">
        <v>79</v>
      </c>
      <c r="C39" s="82" t="s">
        <v>80</v>
      </c>
      <c r="D39" s="81" t="str">
        <f>IF($A39=2,IF(COUNTIF(Innovation!Z39:AC39,"&gt;="&amp;Innovation!Z$3)&gt;=D$3,1,0),"")</f>
        <v/>
      </c>
      <c r="E39" s="81" t="str">
        <f>IF($A39=2,IF(COUNTIF(Innovation!AE39:AH39,"&gt;="&amp;Innovation!AE$3)&gt;=E$3,1,0),"")</f>
        <v/>
      </c>
      <c r="F39" s="81" t="str">
        <f t="shared" si="0"/>
        <v/>
      </c>
      <c r="H39" s="81" t="str">
        <f>IF($A39=2,IF(COUNTIF(Innovation!AJ39:AM39,"&gt;="&amp;Innovation!AJ$3)&gt;=H$3,1,0),"")</f>
        <v/>
      </c>
      <c r="I39" s="81" t="str">
        <f>IF($A39=2,IF(COUNTIF(Innovation!AO39:AR39,"&gt;="&amp;Innovation!AO$3)&gt;=I$3,1,0),"")</f>
        <v/>
      </c>
      <c r="J39" s="81" t="str">
        <f t="shared" si="1"/>
        <v/>
      </c>
      <c r="L39" s="81" t="str">
        <f t="shared" si="2"/>
        <v/>
      </c>
      <c r="M39" s="40" t="str">
        <f>IF(L39=1,Employment!$S39,"")</f>
        <v/>
      </c>
      <c r="N39" s="7" t="str">
        <f t="shared" si="3"/>
        <v/>
      </c>
      <c r="O39" s="7" t="str">
        <f t="shared" si="4"/>
        <v/>
      </c>
      <c r="Q39" s="81" t="str">
        <f t="shared" si="5"/>
        <v/>
      </c>
      <c r="R39" s="40" t="str">
        <f>IF(Q39=1,Employment!$S39,"")</f>
        <v/>
      </c>
      <c r="S39" s="7" t="str">
        <f t="shared" si="6"/>
        <v/>
      </c>
      <c r="T39" s="7" t="str">
        <f t="shared" si="7"/>
        <v/>
      </c>
    </row>
    <row r="40" spans="1:20" x14ac:dyDescent="0.25">
      <c r="A40" s="39" t="str">
        <f>'Industry selection'!C40</f>
        <v/>
      </c>
      <c r="B40" s="82">
        <v>10</v>
      </c>
      <c r="C40" s="82" t="s">
        <v>82</v>
      </c>
      <c r="D40" s="81" t="str">
        <f>IF($A40=2,IF(COUNTIF(Innovation!Z40:AC40,"&gt;="&amp;Innovation!Z$3)&gt;=D$3,1,0),"")</f>
        <v/>
      </c>
      <c r="E40" s="81" t="str">
        <f>IF($A40=2,IF(COUNTIF(Innovation!AE40:AH40,"&gt;="&amp;Innovation!AE$3)&gt;=E$3,1,0),"")</f>
        <v/>
      </c>
      <c r="F40" s="81" t="str">
        <f t="shared" si="0"/>
        <v/>
      </c>
      <c r="H40" s="81" t="str">
        <f>IF($A40=2,IF(COUNTIF(Innovation!AJ40:AM40,"&gt;="&amp;Innovation!AJ$3)&gt;=H$3,1,0),"")</f>
        <v/>
      </c>
      <c r="I40" s="81" t="str">
        <f>IF($A40=2,IF(COUNTIF(Innovation!AO40:AR40,"&gt;="&amp;Innovation!AO$3)&gt;=I$3,1,0),"")</f>
        <v/>
      </c>
      <c r="J40" s="81" t="str">
        <f t="shared" si="1"/>
        <v/>
      </c>
      <c r="L40" s="81" t="str">
        <f t="shared" si="2"/>
        <v/>
      </c>
      <c r="M40" s="40" t="str">
        <f>IF(L40=1,Employment!$S40,"")</f>
        <v/>
      </c>
      <c r="N40" s="7" t="str">
        <f t="shared" si="3"/>
        <v/>
      </c>
      <c r="O40" s="7" t="str">
        <f t="shared" si="4"/>
        <v/>
      </c>
      <c r="Q40" s="81" t="str">
        <f t="shared" si="5"/>
        <v/>
      </c>
      <c r="R40" s="40" t="str">
        <f>IF(Q40=1,Employment!$S40,"")</f>
        <v/>
      </c>
      <c r="S40" s="7" t="str">
        <f t="shared" si="6"/>
        <v/>
      </c>
      <c r="T40" s="7" t="str">
        <f t="shared" si="7"/>
        <v/>
      </c>
    </row>
    <row r="41" spans="1:20" x14ac:dyDescent="0.25">
      <c r="A41" s="39">
        <f>'Industry selection'!C41</f>
        <v>2</v>
      </c>
      <c r="B41" s="82">
        <v>10.1</v>
      </c>
      <c r="C41" s="82" t="s">
        <v>84</v>
      </c>
      <c r="D41" s="81">
        <f ca="1">IF($A41=2,IF(COUNTIF(Innovation!Z41:AC41,"&gt;="&amp;Innovation!Z$3)&gt;=D$3,1,0),"")</f>
        <v>0</v>
      </c>
      <c r="E41" s="81">
        <f ca="1">IF($A41=2,IF(COUNTIF(Innovation!AE41:AH41,"&gt;="&amp;Innovation!AE$3)&gt;=E$3,1,0),"")</f>
        <v>0</v>
      </c>
      <c r="F41" s="81">
        <f t="shared" ca="1" si="0"/>
        <v>0</v>
      </c>
      <c r="H41" s="81">
        <f ca="1">IF($A41=2,IF(COUNTIF(Innovation!AJ41:AM41,"&gt;="&amp;Innovation!AJ$3)&gt;=H$3,1,0),"")</f>
        <v>0</v>
      </c>
      <c r="I41" s="81">
        <f ca="1">IF($A41=2,IF(COUNTIF(Innovation!AO41:AR41,"&gt;="&amp;Innovation!AO$3)&gt;=I$3,1,0),"")</f>
        <v>1</v>
      </c>
      <c r="J41" s="81">
        <f t="shared" ca="1" si="1"/>
        <v>0</v>
      </c>
      <c r="L41" s="81">
        <f t="shared" ca="1" si="2"/>
        <v>0</v>
      </c>
      <c r="M41" s="40" t="str">
        <f ca="1">IF(L41=1,Employment!$S41,"")</f>
        <v/>
      </c>
      <c r="N41" s="7" t="str">
        <f t="shared" ca="1" si="3"/>
        <v/>
      </c>
      <c r="O41" s="7" t="str">
        <f t="shared" ca="1" si="4"/>
        <v/>
      </c>
      <c r="Q41" s="81">
        <f t="shared" ca="1" si="5"/>
        <v>0</v>
      </c>
      <c r="R41" s="40" t="str">
        <f ca="1">IF(Q41=1,Employment!$S41,"")</f>
        <v/>
      </c>
      <c r="S41" s="7" t="str">
        <f t="shared" ca="1" si="6"/>
        <v/>
      </c>
      <c r="T41" s="7" t="str">
        <f t="shared" ca="1" si="7"/>
        <v/>
      </c>
    </row>
    <row r="42" spans="1:20" x14ac:dyDescent="0.25">
      <c r="A42" s="39">
        <f>'Industry selection'!C42</f>
        <v>1</v>
      </c>
      <c r="B42" s="82">
        <v>10.199999999999999</v>
      </c>
      <c r="C42" s="82" t="s">
        <v>86</v>
      </c>
      <c r="D42" s="81" t="str">
        <f>IF($A42=2,IF(COUNTIF(Innovation!Z42:AC42,"&gt;="&amp;Innovation!Z$3)&gt;=D$3,1,0),"")</f>
        <v/>
      </c>
      <c r="E42" s="81" t="str">
        <f>IF($A42=2,IF(COUNTIF(Innovation!AE42:AH42,"&gt;="&amp;Innovation!AE$3)&gt;=E$3,1,0),"")</f>
        <v/>
      </c>
      <c r="F42" s="81" t="str">
        <f t="shared" si="0"/>
        <v/>
      </c>
      <c r="H42" s="81" t="str">
        <f>IF($A42=2,IF(COUNTIF(Innovation!AJ42:AM42,"&gt;="&amp;Innovation!AJ$3)&gt;=H$3,1,0),"")</f>
        <v/>
      </c>
      <c r="I42" s="81" t="str">
        <f>IF($A42=2,IF(COUNTIF(Innovation!AO42:AR42,"&gt;="&amp;Innovation!AO$3)&gt;=I$3,1,0),"")</f>
        <v/>
      </c>
      <c r="J42" s="81" t="str">
        <f t="shared" si="1"/>
        <v/>
      </c>
      <c r="L42" s="81" t="str">
        <f t="shared" si="2"/>
        <v/>
      </c>
      <c r="M42" s="40" t="str">
        <f>IF(L42=1,Employment!$S42,"")</f>
        <v/>
      </c>
      <c r="N42" s="7" t="str">
        <f t="shared" si="3"/>
        <v/>
      </c>
      <c r="O42" s="7" t="str">
        <f t="shared" si="4"/>
        <v/>
      </c>
      <c r="Q42" s="81" t="str">
        <f t="shared" si="5"/>
        <v/>
      </c>
      <c r="R42" s="40" t="str">
        <f>IF(Q42=1,Employment!$S42,"")</f>
        <v/>
      </c>
      <c r="S42" s="7" t="str">
        <f t="shared" si="6"/>
        <v/>
      </c>
      <c r="T42" s="7" t="str">
        <f t="shared" si="7"/>
        <v/>
      </c>
    </row>
    <row r="43" spans="1:20" x14ac:dyDescent="0.25">
      <c r="A43" s="39">
        <f>'Industry selection'!C43</f>
        <v>2</v>
      </c>
      <c r="B43" s="82">
        <v>10.3</v>
      </c>
      <c r="C43" s="82" t="s">
        <v>88</v>
      </c>
      <c r="D43" s="81">
        <f ca="1">IF($A43=2,IF(COUNTIF(Innovation!Z43:AC43,"&gt;="&amp;Innovation!Z$3)&gt;=D$3,1,0),"")</f>
        <v>0</v>
      </c>
      <c r="E43" s="81">
        <f ca="1">IF($A43=2,IF(COUNTIF(Innovation!AE43:AH43,"&gt;="&amp;Innovation!AE$3)&gt;=E$3,1,0),"")</f>
        <v>0</v>
      </c>
      <c r="F43" s="81">
        <f t="shared" ca="1" si="0"/>
        <v>0</v>
      </c>
      <c r="H43" s="81">
        <f ca="1">IF($A43=2,IF(COUNTIF(Innovation!AJ43:AM43,"&gt;="&amp;Innovation!AJ$3)&gt;=H$3,1,0),"")</f>
        <v>1</v>
      </c>
      <c r="I43" s="81">
        <f ca="1">IF($A43=2,IF(COUNTIF(Innovation!AO43:AR43,"&gt;="&amp;Innovation!AO$3)&gt;=I$3,1,0),"")</f>
        <v>1</v>
      </c>
      <c r="J43" s="81">
        <f t="shared" ca="1" si="1"/>
        <v>1</v>
      </c>
      <c r="L43" s="81">
        <f t="shared" ca="1" si="2"/>
        <v>0</v>
      </c>
      <c r="M43" s="40" t="str">
        <f ca="1">IF(L43=1,Employment!$S43,"")</f>
        <v/>
      </c>
      <c r="N43" s="7" t="str">
        <f t="shared" ca="1" si="3"/>
        <v/>
      </c>
      <c r="O43" s="7" t="str">
        <f t="shared" ca="1" si="4"/>
        <v/>
      </c>
      <c r="Q43" s="81">
        <f t="shared" ca="1" si="5"/>
        <v>0</v>
      </c>
      <c r="R43" s="40" t="str">
        <f ca="1">IF(Q43=1,Employment!$S43,"")</f>
        <v/>
      </c>
      <c r="S43" s="7" t="str">
        <f t="shared" ca="1" si="6"/>
        <v/>
      </c>
      <c r="T43" s="7" t="str">
        <f t="shared" ca="1" si="7"/>
        <v/>
      </c>
    </row>
    <row r="44" spans="1:20" x14ac:dyDescent="0.25">
      <c r="A44" s="39">
        <f>'Industry selection'!C44</f>
        <v>2</v>
      </c>
      <c r="B44" s="82">
        <v>10.4</v>
      </c>
      <c r="C44" s="82" t="s">
        <v>90</v>
      </c>
      <c r="D44" s="81">
        <f ca="1">IF($A44=2,IF(COUNTIF(Innovation!Z44:AC44,"&gt;="&amp;Innovation!Z$3)&gt;=D$3,1,0),"")</f>
        <v>0</v>
      </c>
      <c r="E44" s="81">
        <f ca="1">IF($A44=2,IF(COUNTIF(Innovation!AE44:AH44,"&gt;="&amp;Innovation!AE$3)&gt;=E$3,1,0),"")</f>
        <v>0</v>
      </c>
      <c r="F44" s="81">
        <f t="shared" ca="1" si="0"/>
        <v>0</v>
      </c>
      <c r="H44" s="81">
        <f ca="1">IF($A44=2,IF(COUNTIF(Innovation!AJ44:AM44,"&gt;="&amp;Innovation!AJ$3)&gt;=H$3,1,0),"")</f>
        <v>0</v>
      </c>
      <c r="I44" s="81">
        <f ca="1">IF($A44=2,IF(COUNTIF(Innovation!AO44:AR44,"&gt;="&amp;Innovation!AO$3)&gt;=I$3,1,0),"")</f>
        <v>0</v>
      </c>
      <c r="J44" s="81">
        <f t="shared" ca="1" si="1"/>
        <v>0</v>
      </c>
      <c r="L44" s="81">
        <f t="shared" ca="1" si="2"/>
        <v>0</v>
      </c>
      <c r="M44" s="40" t="str">
        <f ca="1">IF(L44=1,Employment!$S44,"")</f>
        <v/>
      </c>
      <c r="N44" s="7" t="str">
        <f t="shared" ca="1" si="3"/>
        <v/>
      </c>
      <c r="O44" s="7" t="str">
        <f t="shared" ca="1" si="4"/>
        <v/>
      </c>
      <c r="Q44" s="81">
        <f t="shared" ca="1" si="5"/>
        <v>0</v>
      </c>
      <c r="R44" s="40" t="str">
        <f ca="1">IF(Q44=1,Employment!$S44,"")</f>
        <v/>
      </c>
      <c r="S44" s="7" t="str">
        <f t="shared" ca="1" si="6"/>
        <v/>
      </c>
      <c r="T44" s="7" t="str">
        <f t="shared" ca="1" si="7"/>
        <v/>
      </c>
    </row>
    <row r="45" spans="1:20" x14ac:dyDescent="0.25">
      <c r="A45" s="39">
        <f>'Industry selection'!C45</f>
        <v>2</v>
      </c>
      <c r="B45" s="82">
        <v>10.5</v>
      </c>
      <c r="C45" s="82" t="s">
        <v>92</v>
      </c>
      <c r="D45" s="81">
        <f ca="1">IF($A45=2,IF(COUNTIF(Innovation!Z45:AC45,"&gt;="&amp;Innovation!Z$3)&gt;=D$3,1,0),"")</f>
        <v>1</v>
      </c>
      <c r="E45" s="81">
        <f ca="1">IF($A45=2,IF(COUNTIF(Innovation!AE45:AH45,"&gt;="&amp;Innovation!AE$3)&gt;=E$3,1,0),"")</f>
        <v>0</v>
      </c>
      <c r="F45" s="81">
        <f t="shared" ca="1" si="0"/>
        <v>0</v>
      </c>
      <c r="H45" s="81">
        <f ca="1">IF($A45=2,IF(COUNTIF(Innovation!AJ45:AM45,"&gt;="&amp;Innovation!AJ$3)&gt;=H$3,1,0),"")</f>
        <v>1</v>
      </c>
      <c r="I45" s="81">
        <f ca="1">IF($A45=2,IF(COUNTIF(Innovation!AO45:AR45,"&gt;="&amp;Innovation!AO$3)&gt;=I$3,1,0),"")</f>
        <v>1</v>
      </c>
      <c r="J45" s="81">
        <f t="shared" ca="1" si="1"/>
        <v>1</v>
      </c>
      <c r="L45" s="81">
        <f t="shared" ca="1" si="2"/>
        <v>0</v>
      </c>
      <c r="M45" s="40" t="str">
        <f ca="1">IF(L45=1,Employment!$S45,"")</f>
        <v/>
      </c>
      <c r="N45" s="7" t="str">
        <f t="shared" ca="1" si="3"/>
        <v/>
      </c>
      <c r="O45" s="7" t="str">
        <f t="shared" ca="1" si="4"/>
        <v/>
      </c>
      <c r="Q45" s="81">
        <f t="shared" ca="1" si="5"/>
        <v>1</v>
      </c>
      <c r="R45" s="40">
        <f ca="1">IF(Q45=1,Employment!$S45,"")</f>
        <v>4.0694622083039665E-2</v>
      </c>
      <c r="S45" s="7" t="str">
        <f t="shared" ca="1" si="6"/>
        <v/>
      </c>
      <c r="T45" s="7" t="str">
        <f t="shared" ca="1" si="7"/>
        <v/>
      </c>
    </row>
    <row r="46" spans="1:20" x14ac:dyDescent="0.25">
      <c r="A46" s="39">
        <f>'Industry selection'!C46</f>
        <v>2</v>
      </c>
      <c r="B46" s="82">
        <v>10.6</v>
      </c>
      <c r="C46" s="82" t="s">
        <v>94</v>
      </c>
      <c r="D46" s="81">
        <f ca="1">IF($A46=2,IF(COUNTIF(Innovation!Z46:AC46,"&gt;="&amp;Innovation!Z$3)&gt;=D$3,1,0),"")</f>
        <v>0</v>
      </c>
      <c r="E46" s="81">
        <f ca="1">IF($A46=2,IF(COUNTIF(Innovation!AE46:AH46,"&gt;="&amp;Innovation!AE$3)&gt;=E$3,1,0),"")</f>
        <v>0</v>
      </c>
      <c r="F46" s="81">
        <f t="shared" ca="1" si="0"/>
        <v>0</v>
      </c>
      <c r="H46" s="81">
        <f ca="1">IF($A46=2,IF(COUNTIF(Innovation!AJ46:AM46,"&gt;="&amp;Innovation!AJ$3)&gt;=H$3,1,0),"")</f>
        <v>0</v>
      </c>
      <c r="I46" s="81">
        <f ca="1">IF($A46=2,IF(COUNTIF(Innovation!AO46:AR46,"&gt;="&amp;Innovation!AO$3)&gt;=I$3,1,0),"")</f>
        <v>0</v>
      </c>
      <c r="J46" s="81">
        <f t="shared" ca="1" si="1"/>
        <v>0</v>
      </c>
      <c r="L46" s="81">
        <f t="shared" ca="1" si="2"/>
        <v>0</v>
      </c>
      <c r="M46" s="40" t="str">
        <f ca="1">IF(L46=1,Employment!$S46,"")</f>
        <v/>
      </c>
      <c r="N46" s="7" t="str">
        <f t="shared" ca="1" si="3"/>
        <v/>
      </c>
      <c r="O46" s="7" t="str">
        <f t="shared" ca="1" si="4"/>
        <v/>
      </c>
      <c r="Q46" s="81">
        <f t="shared" ca="1" si="5"/>
        <v>0</v>
      </c>
      <c r="R46" s="40" t="str">
        <f ca="1">IF(Q46=1,Employment!$S46,"")</f>
        <v/>
      </c>
      <c r="S46" s="7" t="str">
        <f t="shared" ca="1" si="6"/>
        <v/>
      </c>
      <c r="T46" s="7" t="str">
        <f t="shared" ca="1" si="7"/>
        <v/>
      </c>
    </row>
    <row r="47" spans="1:20" x14ac:dyDescent="0.25">
      <c r="A47" s="39">
        <f>'Industry selection'!C47</f>
        <v>2</v>
      </c>
      <c r="B47" s="82">
        <v>10.7</v>
      </c>
      <c r="C47" s="82" t="s">
        <v>96</v>
      </c>
      <c r="D47" s="81">
        <f ca="1">IF($A47=2,IF(COUNTIF(Innovation!Z47:AC47,"&gt;="&amp;Innovation!Z$3)&gt;=D$3,1,0),"")</f>
        <v>1</v>
      </c>
      <c r="E47" s="81">
        <f ca="1">IF($A47=2,IF(COUNTIF(Innovation!AE47:AH47,"&gt;="&amp;Innovation!AE$3)&gt;=E$3,1,0),"")</f>
        <v>1</v>
      </c>
      <c r="F47" s="81">
        <f t="shared" ca="1" si="0"/>
        <v>1</v>
      </c>
      <c r="H47" s="81">
        <f ca="1">IF($A47=2,IF(COUNTIF(Innovation!AJ47:AM47,"&gt;="&amp;Innovation!AJ$3)&gt;=H$3,1,0),"")</f>
        <v>1</v>
      </c>
      <c r="I47" s="81">
        <f ca="1">IF($A47=2,IF(COUNTIF(Innovation!AO47:AR47,"&gt;="&amp;Innovation!AO$3)&gt;=I$3,1,0),"")</f>
        <v>1</v>
      </c>
      <c r="J47" s="81">
        <f t="shared" ca="1" si="1"/>
        <v>1</v>
      </c>
      <c r="L47" s="81">
        <f t="shared" ca="1" si="2"/>
        <v>1</v>
      </c>
      <c r="M47" s="40">
        <f ca="1">IF(L47=1,Employment!$S47,"")</f>
        <v>3.7301002941265086E-2</v>
      </c>
      <c r="N47" s="7" t="str">
        <f t="shared" ca="1" si="3"/>
        <v/>
      </c>
      <c r="O47" s="7" t="str">
        <f t="shared" ca="1" si="4"/>
        <v/>
      </c>
      <c r="Q47" s="81">
        <f t="shared" ca="1" si="5"/>
        <v>1</v>
      </c>
      <c r="R47" s="40">
        <f ca="1">IF(Q47=1,Employment!$S47,"")</f>
        <v>3.7301002941265086E-2</v>
      </c>
      <c r="S47" s="7" t="str">
        <f t="shared" ca="1" si="6"/>
        <v/>
      </c>
      <c r="T47" s="7" t="str">
        <f t="shared" ca="1" si="7"/>
        <v/>
      </c>
    </row>
    <row r="48" spans="1:20" x14ac:dyDescent="0.25">
      <c r="A48" s="39">
        <f>'Industry selection'!C48</f>
        <v>2</v>
      </c>
      <c r="B48" s="82">
        <v>10.8</v>
      </c>
      <c r="C48" s="82" t="s">
        <v>98</v>
      </c>
      <c r="D48" s="81">
        <f ca="1">IF($A48=2,IF(COUNTIF(Innovation!Z48:AC48,"&gt;="&amp;Innovation!Z$3)&gt;=D$3,1,0),"")</f>
        <v>0</v>
      </c>
      <c r="E48" s="81">
        <f ca="1">IF($A48=2,IF(COUNTIF(Innovation!AE48:AH48,"&gt;="&amp;Innovation!AE$3)&gt;=E$3,1,0),"")</f>
        <v>0</v>
      </c>
      <c r="F48" s="81">
        <f t="shared" ca="1" si="0"/>
        <v>0</v>
      </c>
      <c r="H48" s="81">
        <f ca="1">IF($A48=2,IF(COUNTIF(Innovation!AJ48:AM48,"&gt;="&amp;Innovation!AJ$3)&gt;=H$3,1,0),"")</f>
        <v>0</v>
      </c>
      <c r="I48" s="81">
        <f ca="1">IF($A48=2,IF(COUNTIF(Innovation!AO48:AR48,"&gt;="&amp;Innovation!AO$3)&gt;=I$3,1,0),"")</f>
        <v>0</v>
      </c>
      <c r="J48" s="81">
        <f t="shared" ca="1" si="1"/>
        <v>0</v>
      </c>
      <c r="L48" s="81">
        <f t="shared" ca="1" si="2"/>
        <v>0</v>
      </c>
      <c r="M48" s="40" t="str">
        <f ca="1">IF(L48=1,Employment!$S48,"")</f>
        <v/>
      </c>
      <c r="N48" s="7" t="str">
        <f t="shared" ca="1" si="3"/>
        <v/>
      </c>
      <c r="O48" s="7" t="str">
        <f t="shared" ca="1" si="4"/>
        <v/>
      </c>
      <c r="Q48" s="81">
        <f t="shared" ca="1" si="5"/>
        <v>0</v>
      </c>
      <c r="R48" s="40" t="str">
        <f ca="1">IF(Q48=1,Employment!$S48,"")</f>
        <v/>
      </c>
      <c r="S48" s="7" t="str">
        <f t="shared" ca="1" si="6"/>
        <v/>
      </c>
      <c r="T48" s="7" t="str">
        <f t="shared" ca="1" si="7"/>
        <v/>
      </c>
    </row>
    <row r="49" spans="1:20" x14ac:dyDescent="0.25">
      <c r="A49" s="39">
        <f>'Industry selection'!C49</f>
        <v>2</v>
      </c>
      <c r="B49" s="82">
        <v>10.9</v>
      </c>
      <c r="C49" s="82" t="s">
        <v>100</v>
      </c>
      <c r="D49" s="81">
        <f ca="1">IF($A49=2,IF(COUNTIF(Innovation!Z49:AC49,"&gt;="&amp;Innovation!Z$3)&gt;=D$3,1,0),"")</f>
        <v>0</v>
      </c>
      <c r="E49" s="81">
        <f ca="1">IF($A49=2,IF(COUNTIF(Innovation!AE49:AH49,"&gt;="&amp;Innovation!AE$3)&gt;=E$3,1,0),"")</f>
        <v>0</v>
      </c>
      <c r="F49" s="81">
        <f t="shared" ca="1" si="0"/>
        <v>0</v>
      </c>
      <c r="H49" s="81">
        <f ca="1">IF($A49=2,IF(COUNTIF(Innovation!AJ49:AM49,"&gt;="&amp;Innovation!AJ$3)&gt;=H$3,1,0),"")</f>
        <v>0</v>
      </c>
      <c r="I49" s="81">
        <f ca="1">IF($A49=2,IF(COUNTIF(Innovation!AO49:AR49,"&gt;="&amp;Innovation!AO$3)&gt;=I$3,1,0),"")</f>
        <v>0</v>
      </c>
      <c r="J49" s="81">
        <f t="shared" ca="1" si="1"/>
        <v>0</v>
      </c>
      <c r="L49" s="81">
        <f t="shared" ca="1" si="2"/>
        <v>0</v>
      </c>
      <c r="M49" s="40" t="str">
        <f ca="1">IF(L49=1,Employment!$S49,"")</f>
        <v/>
      </c>
      <c r="N49" s="7" t="str">
        <f t="shared" ca="1" si="3"/>
        <v/>
      </c>
      <c r="O49" s="7" t="str">
        <f t="shared" ca="1" si="4"/>
        <v/>
      </c>
      <c r="Q49" s="81">
        <f t="shared" ca="1" si="5"/>
        <v>0</v>
      </c>
      <c r="R49" s="40" t="str">
        <f ca="1">IF(Q49=1,Employment!$S49,"")</f>
        <v/>
      </c>
      <c r="S49" s="7" t="str">
        <f t="shared" ca="1" si="6"/>
        <v/>
      </c>
      <c r="T49" s="7" t="str">
        <f t="shared" ca="1" si="7"/>
        <v/>
      </c>
    </row>
    <row r="50" spans="1:20" x14ac:dyDescent="0.25">
      <c r="A50" s="39">
        <f>'Industry selection'!C50</f>
        <v>2</v>
      </c>
      <c r="B50" s="82">
        <v>11</v>
      </c>
      <c r="C50" s="82" t="s">
        <v>102</v>
      </c>
      <c r="D50" s="81">
        <f ca="1">IF($A50=2,IF(COUNTIF(Innovation!Z50:AC50,"&gt;="&amp;Innovation!Z$3)&gt;=D$3,1,0),"")</f>
        <v>1</v>
      </c>
      <c r="E50" s="81">
        <f ca="1">IF($A50=2,IF(COUNTIF(Innovation!AE50:AH50,"&gt;="&amp;Innovation!AE$3)&gt;=E$3,1,0),"")</f>
        <v>1</v>
      </c>
      <c r="F50" s="81">
        <f t="shared" ca="1" si="0"/>
        <v>1</v>
      </c>
      <c r="H50" s="81">
        <f ca="1">IF($A50=2,IF(COUNTIF(Innovation!AJ50:AM50,"&gt;="&amp;Innovation!AJ$3)&gt;=H$3,1,0),"")</f>
        <v>1</v>
      </c>
      <c r="I50" s="81">
        <f ca="1">IF($A50=2,IF(COUNTIF(Innovation!AO50:AR50,"&gt;="&amp;Innovation!AO$3)&gt;=I$3,1,0),"")</f>
        <v>1</v>
      </c>
      <c r="J50" s="81">
        <f t="shared" ca="1" si="1"/>
        <v>1</v>
      </c>
      <c r="L50" s="81">
        <f t="shared" ca="1" si="2"/>
        <v>1</v>
      </c>
      <c r="M50" s="40">
        <f ca="1">IF(L50=1,Employment!$S50,"")</f>
        <v>1.0411598686494074E-2</v>
      </c>
      <c r="N50" s="7" t="str">
        <f t="shared" ca="1" si="3"/>
        <v/>
      </c>
      <c r="O50" s="7" t="str">
        <f t="shared" ca="1" si="4"/>
        <v/>
      </c>
      <c r="Q50" s="81">
        <f t="shared" ca="1" si="5"/>
        <v>1</v>
      </c>
      <c r="R50" s="40">
        <f ca="1">IF(Q50=1,Employment!$S50,"")</f>
        <v>1.0411598686494074E-2</v>
      </c>
      <c r="S50" s="7" t="str">
        <f t="shared" ca="1" si="6"/>
        <v/>
      </c>
      <c r="T50" s="7" t="str">
        <f t="shared" ca="1" si="7"/>
        <v/>
      </c>
    </row>
    <row r="51" spans="1:20" x14ac:dyDescent="0.25">
      <c r="A51" s="39">
        <f>'Industry selection'!C51</f>
        <v>1</v>
      </c>
      <c r="B51" s="82">
        <v>12</v>
      </c>
      <c r="C51" s="82" t="s">
        <v>104</v>
      </c>
      <c r="D51" s="81" t="str">
        <f>IF($A51=2,IF(COUNTIF(Innovation!Z51:AC51,"&gt;="&amp;Innovation!Z$3)&gt;=D$3,1,0),"")</f>
        <v/>
      </c>
      <c r="E51" s="81" t="str">
        <f>IF($A51=2,IF(COUNTIF(Innovation!AE51:AH51,"&gt;="&amp;Innovation!AE$3)&gt;=E$3,1,0),"")</f>
        <v/>
      </c>
      <c r="F51" s="81" t="str">
        <f t="shared" si="0"/>
        <v/>
      </c>
      <c r="H51" s="81" t="str">
        <f>IF($A51=2,IF(COUNTIF(Innovation!AJ51:AM51,"&gt;="&amp;Innovation!AJ$3)&gt;=H$3,1,0),"")</f>
        <v/>
      </c>
      <c r="I51" s="81" t="str">
        <f>IF($A51=2,IF(COUNTIF(Innovation!AO51:AR51,"&gt;="&amp;Innovation!AO$3)&gt;=I$3,1,0),"")</f>
        <v/>
      </c>
      <c r="J51" s="81" t="str">
        <f t="shared" si="1"/>
        <v/>
      </c>
      <c r="L51" s="81" t="str">
        <f t="shared" si="2"/>
        <v/>
      </c>
      <c r="M51" s="40" t="str">
        <f>IF(L51=1,Employment!$S51,"")</f>
        <v/>
      </c>
      <c r="N51" s="7" t="str">
        <f t="shared" si="3"/>
        <v/>
      </c>
      <c r="O51" s="7" t="str">
        <f t="shared" si="4"/>
        <v/>
      </c>
      <c r="Q51" s="81" t="str">
        <f t="shared" si="5"/>
        <v/>
      </c>
      <c r="R51" s="40" t="str">
        <f>IF(Q51=1,Employment!$S51,"")</f>
        <v/>
      </c>
      <c r="S51" s="7" t="str">
        <f t="shared" si="6"/>
        <v/>
      </c>
      <c r="T51" s="7" t="str">
        <f t="shared" si="7"/>
        <v/>
      </c>
    </row>
    <row r="52" spans="1:20" x14ac:dyDescent="0.25">
      <c r="A52" s="39" t="str">
        <f>'Industry selection'!C52</f>
        <v/>
      </c>
      <c r="B52" s="82">
        <v>13</v>
      </c>
      <c r="C52" s="82" t="s">
        <v>106</v>
      </c>
      <c r="D52" s="81" t="str">
        <f>IF($A52=2,IF(COUNTIF(Innovation!Z52:AC52,"&gt;="&amp;Innovation!Z$3)&gt;=D$3,1,0),"")</f>
        <v/>
      </c>
      <c r="E52" s="81" t="str">
        <f>IF($A52=2,IF(COUNTIF(Innovation!AE52:AH52,"&gt;="&amp;Innovation!AE$3)&gt;=E$3,1,0),"")</f>
        <v/>
      </c>
      <c r="F52" s="81" t="str">
        <f t="shared" si="0"/>
        <v/>
      </c>
      <c r="H52" s="81" t="str">
        <f>IF($A52=2,IF(COUNTIF(Innovation!AJ52:AM52,"&gt;="&amp;Innovation!AJ$3)&gt;=H$3,1,0),"")</f>
        <v/>
      </c>
      <c r="I52" s="81" t="str">
        <f>IF($A52=2,IF(COUNTIF(Innovation!AO52:AR52,"&gt;="&amp;Innovation!AO$3)&gt;=I$3,1,0),"")</f>
        <v/>
      </c>
      <c r="J52" s="81" t="str">
        <f t="shared" si="1"/>
        <v/>
      </c>
      <c r="L52" s="81" t="str">
        <f t="shared" si="2"/>
        <v/>
      </c>
      <c r="M52" s="40" t="str">
        <f>IF(L52=1,Employment!$S52,"")</f>
        <v/>
      </c>
      <c r="N52" s="7" t="str">
        <f t="shared" si="3"/>
        <v/>
      </c>
      <c r="O52" s="7" t="str">
        <f t="shared" si="4"/>
        <v/>
      </c>
      <c r="Q52" s="81" t="str">
        <f t="shared" si="5"/>
        <v/>
      </c>
      <c r="R52" s="40" t="str">
        <f>IF(Q52=1,Employment!$S52,"")</f>
        <v/>
      </c>
      <c r="S52" s="7" t="str">
        <f t="shared" si="6"/>
        <v/>
      </c>
      <c r="T52" s="7" t="str">
        <f t="shared" si="7"/>
        <v/>
      </c>
    </row>
    <row r="53" spans="1:20" x14ac:dyDescent="0.25">
      <c r="A53" s="39">
        <f>'Industry selection'!C53</f>
        <v>1</v>
      </c>
      <c r="B53" s="82">
        <v>13.1</v>
      </c>
      <c r="C53" s="82" t="s">
        <v>108</v>
      </c>
      <c r="D53" s="81" t="str">
        <f>IF($A53=2,IF(COUNTIF(Innovation!Z53:AC53,"&gt;="&amp;Innovation!Z$3)&gt;=D$3,1,0),"")</f>
        <v/>
      </c>
      <c r="E53" s="81" t="str">
        <f>IF($A53=2,IF(COUNTIF(Innovation!AE53:AH53,"&gt;="&amp;Innovation!AE$3)&gt;=E$3,1,0),"")</f>
        <v/>
      </c>
      <c r="F53" s="81" t="str">
        <f t="shared" si="0"/>
        <v/>
      </c>
      <c r="H53" s="81" t="str">
        <f>IF($A53=2,IF(COUNTIF(Innovation!AJ53:AM53,"&gt;="&amp;Innovation!AJ$3)&gt;=H$3,1,0),"")</f>
        <v/>
      </c>
      <c r="I53" s="81" t="str">
        <f>IF($A53=2,IF(COUNTIF(Innovation!AO53:AR53,"&gt;="&amp;Innovation!AO$3)&gt;=I$3,1,0),"")</f>
        <v/>
      </c>
      <c r="J53" s="81" t="str">
        <f t="shared" si="1"/>
        <v/>
      </c>
      <c r="L53" s="81" t="str">
        <f t="shared" si="2"/>
        <v/>
      </c>
      <c r="M53" s="40" t="str">
        <f>IF(L53=1,Employment!$S53,"")</f>
        <v/>
      </c>
      <c r="N53" s="7" t="str">
        <f t="shared" si="3"/>
        <v/>
      </c>
      <c r="O53" s="7" t="str">
        <f t="shared" si="4"/>
        <v/>
      </c>
      <c r="Q53" s="81" t="str">
        <f t="shared" si="5"/>
        <v/>
      </c>
      <c r="R53" s="40" t="str">
        <f>IF(Q53=1,Employment!$S53,"")</f>
        <v/>
      </c>
      <c r="S53" s="7" t="str">
        <f t="shared" si="6"/>
        <v/>
      </c>
      <c r="T53" s="7" t="str">
        <f t="shared" si="7"/>
        <v/>
      </c>
    </row>
    <row r="54" spans="1:20" x14ac:dyDescent="0.25">
      <c r="A54" s="39">
        <f>'Industry selection'!C54</f>
        <v>1</v>
      </c>
      <c r="B54" s="82">
        <v>13.2</v>
      </c>
      <c r="C54" s="82" t="s">
        <v>110</v>
      </c>
      <c r="D54" s="81" t="str">
        <f>IF($A54=2,IF(COUNTIF(Innovation!Z54:AC54,"&gt;="&amp;Innovation!Z$3)&gt;=D$3,1,0),"")</f>
        <v/>
      </c>
      <c r="E54" s="81" t="str">
        <f>IF($A54=2,IF(COUNTIF(Innovation!AE54:AH54,"&gt;="&amp;Innovation!AE$3)&gt;=E$3,1,0),"")</f>
        <v/>
      </c>
      <c r="F54" s="81" t="str">
        <f t="shared" ref="F54:F85" si="8">IF($A54=2,IF(SUM(D54:E54)=2,1,0),"")</f>
        <v/>
      </c>
      <c r="H54" s="81" t="str">
        <f>IF($A54=2,IF(COUNTIF(Innovation!AJ54:AM54,"&gt;="&amp;Innovation!AJ$3)&gt;=H$3,1,0),"")</f>
        <v/>
      </c>
      <c r="I54" s="81" t="str">
        <f>IF($A54=2,IF(COUNTIF(Innovation!AO54:AR54,"&gt;="&amp;Innovation!AO$3)&gt;=I$3,1,0),"")</f>
        <v/>
      </c>
      <c r="J54" s="81" t="str">
        <f t="shared" ref="J54:J85" si="9">IF($A54=2,IF(SUM(H54:I54)=2,1,0),"")</f>
        <v/>
      </c>
      <c r="L54" s="81" t="str">
        <f t="shared" ref="L54:L85" si="10">IF($A54=2,IF(SUM(F54,J54)=2,1,0),"")</f>
        <v/>
      </c>
      <c r="M54" s="40" t="str">
        <f>IF(L54=1,Employment!$S54,"")</f>
        <v/>
      </c>
      <c r="N54" s="7" t="str">
        <f t="shared" ref="N54:N85" si="11">IF(M54=1,$B54,"")</f>
        <v/>
      </c>
      <c r="O54" s="7" t="str">
        <f t="shared" ref="O54:O85" si="12">IF(M54=1,$C54,"")</f>
        <v/>
      </c>
      <c r="Q54" s="81" t="str">
        <f t="shared" ref="Q54:Q85" si="13">IF($A54=2,IF(SUM(D54:E54,H54:I54)&gt;2,1,0),"")</f>
        <v/>
      </c>
      <c r="R54" s="40" t="str">
        <f>IF(Q54=1,Employment!$S54,"")</f>
        <v/>
      </c>
      <c r="S54" s="7" t="str">
        <f t="shared" ref="S54:S85" si="14">IF(R54=1,$B54,"")</f>
        <v/>
      </c>
      <c r="T54" s="7" t="str">
        <f t="shared" ref="T54:T85" si="15">IF(R54=1,$C54,"")</f>
        <v/>
      </c>
    </row>
    <row r="55" spans="1:20" x14ac:dyDescent="0.25">
      <c r="A55" s="39">
        <f>'Industry selection'!C55</f>
        <v>2</v>
      </c>
      <c r="B55" s="82">
        <v>13.3</v>
      </c>
      <c r="C55" s="82" t="s">
        <v>112</v>
      </c>
      <c r="D55" s="81">
        <f ca="1">IF($A55=2,IF(COUNTIF(Innovation!Z55:AC55,"&gt;="&amp;Innovation!Z$3)&gt;=D$3,1,0),"")</f>
        <v>1</v>
      </c>
      <c r="E55" s="81">
        <f ca="1">IF($A55=2,IF(COUNTIF(Innovation!AE55:AH55,"&gt;="&amp;Innovation!AE$3)&gt;=E$3,1,0),"")</f>
        <v>1</v>
      </c>
      <c r="F55" s="81">
        <f t="shared" ca="1" si="8"/>
        <v>1</v>
      </c>
      <c r="H55" s="81">
        <f ca="1">IF($A55=2,IF(COUNTIF(Innovation!AJ55:AM55,"&gt;="&amp;Innovation!AJ$3)&gt;=H$3,1,0),"")</f>
        <v>1</v>
      </c>
      <c r="I55" s="81">
        <f ca="1">IF($A55=2,IF(COUNTIF(Innovation!AO55:AR55,"&gt;="&amp;Innovation!AO$3)&gt;=I$3,1,0),"")</f>
        <v>1</v>
      </c>
      <c r="J55" s="81">
        <f t="shared" ca="1" si="9"/>
        <v>1</v>
      </c>
      <c r="L55" s="81">
        <f t="shared" ca="1" si="10"/>
        <v>1</v>
      </c>
      <c r="M55" s="40">
        <f ca="1">IF(L55=1,Employment!$S55,"")</f>
        <v>1.0382080864496705E-2</v>
      </c>
      <c r="N55" s="7" t="str">
        <f t="shared" ca="1" si="11"/>
        <v/>
      </c>
      <c r="O55" s="7" t="str">
        <f t="shared" ca="1" si="12"/>
        <v/>
      </c>
      <c r="Q55" s="81">
        <f t="shared" ca="1" si="13"/>
        <v>1</v>
      </c>
      <c r="R55" s="40">
        <f ca="1">IF(Q55=1,Employment!$S55,"")</f>
        <v>1.0382080864496705E-2</v>
      </c>
      <c r="S55" s="7" t="str">
        <f t="shared" ca="1" si="14"/>
        <v/>
      </c>
      <c r="T55" s="7" t="str">
        <f t="shared" ca="1" si="15"/>
        <v/>
      </c>
    </row>
    <row r="56" spans="1:20" x14ac:dyDescent="0.25">
      <c r="A56" s="39">
        <f>'Industry selection'!C56</f>
        <v>2</v>
      </c>
      <c r="B56" s="82">
        <v>13.9</v>
      </c>
      <c r="C56" s="82" t="s">
        <v>114</v>
      </c>
      <c r="D56" s="81">
        <f ca="1">IF($A56=2,IF(COUNTIF(Innovation!Z56:AC56,"&gt;="&amp;Innovation!Z$3)&gt;=D$3,1,0),"")</f>
        <v>1</v>
      </c>
      <c r="E56" s="81">
        <f ca="1">IF($A56=2,IF(COUNTIF(Innovation!AE56:AH56,"&gt;="&amp;Innovation!AE$3)&gt;=E$3,1,0),"")</f>
        <v>1</v>
      </c>
      <c r="F56" s="81">
        <f t="shared" ca="1" si="8"/>
        <v>1</v>
      </c>
      <c r="H56" s="81">
        <f ca="1">IF($A56=2,IF(COUNTIF(Innovation!AJ56:AM56,"&gt;="&amp;Innovation!AJ$3)&gt;=H$3,1,0),"")</f>
        <v>1</v>
      </c>
      <c r="I56" s="81">
        <f ca="1">IF($A56=2,IF(COUNTIF(Innovation!AO56:AR56,"&gt;="&amp;Innovation!AO$3)&gt;=I$3,1,0),"")</f>
        <v>1</v>
      </c>
      <c r="J56" s="81">
        <f t="shared" ca="1" si="9"/>
        <v>1</v>
      </c>
      <c r="L56" s="81">
        <f t="shared" ca="1" si="10"/>
        <v>1</v>
      </c>
      <c r="M56" s="40">
        <f ca="1">IF(L56=1,Employment!$S56,"")</f>
        <v>2.8853008257325673E-3</v>
      </c>
      <c r="N56" s="7" t="str">
        <f t="shared" ca="1" si="11"/>
        <v/>
      </c>
      <c r="O56" s="7" t="str">
        <f t="shared" ca="1" si="12"/>
        <v/>
      </c>
      <c r="Q56" s="81">
        <f t="shared" ca="1" si="13"/>
        <v>1</v>
      </c>
      <c r="R56" s="40">
        <f ca="1">IF(Q56=1,Employment!$S56,"")</f>
        <v>2.8853008257325673E-3</v>
      </c>
      <c r="S56" s="7" t="str">
        <f t="shared" ca="1" si="14"/>
        <v/>
      </c>
      <c r="T56" s="7" t="str">
        <f t="shared" ca="1" si="15"/>
        <v/>
      </c>
    </row>
    <row r="57" spans="1:20" x14ac:dyDescent="0.25">
      <c r="A57" s="39" t="str">
        <f>'Industry selection'!C57</f>
        <v/>
      </c>
      <c r="B57" s="82">
        <v>14</v>
      </c>
      <c r="C57" s="82" t="s">
        <v>116</v>
      </c>
      <c r="D57" s="81" t="str">
        <f>IF($A57=2,IF(COUNTIF(Innovation!Z57:AC57,"&gt;="&amp;Innovation!Z$3)&gt;=D$3,1,0),"")</f>
        <v/>
      </c>
      <c r="E57" s="81" t="str">
        <f>IF($A57=2,IF(COUNTIF(Innovation!AE57:AH57,"&gt;="&amp;Innovation!AE$3)&gt;=E$3,1,0),"")</f>
        <v/>
      </c>
      <c r="F57" s="81" t="str">
        <f t="shared" si="8"/>
        <v/>
      </c>
      <c r="H57" s="81" t="str">
        <f>IF($A57=2,IF(COUNTIF(Innovation!AJ57:AM57,"&gt;="&amp;Innovation!AJ$3)&gt;=H$3,1,0),"")</f>
        <v/>
      </c>
      <c r="I57" s="81" t="str">
        <f>IF($A57=2,IF(COUNTIF(Innovation!AO57:AR57,"&gt;="&amp;Innovation!AO$3)&gt;=I$3,1,0),"")</f>
        <v/>
      </c>
      <c r="J57" s="81" t="str">
        <f t="shared" si="9"/>
        <v/>
      </c>
      <c r="L57" s="81" t="str">
        <f t="shared" si="10"/>
        <v/>
      </c>
      <c r="M57" s="40" t="str">
        <f>IF(L57=1,Employment!$S57,"")</f>
        <v/>
      </c>
      <c r="N57" s="7" t="str">
        <f t="shared" si="11"/>
        <v/>
      </c>
      <c r="O57" s="7" t="str">
        <f t="shared" si="12"/>
        <v/>
      </c>
      <c r="Q57" s="81" t="str">
        <f t="shared" si="13"/>
        <v/>
      </c>
      <c r="R57" s="40" t="str">
        <f>IF(Q57=1,Employment!$S57,"")</f>
        <v/>
      </c>
      <c r="S57" s="7" t="str">
        <f t="shared" si="14"/>
        <v/>
      </c>
      <c r="T57" s="7" t="str">
        <f t="shared" si="15"/>
        <v/>
      </c>
    </row>
    <row r="58" spans="1:20" x14ac:dyDescent="0.25">
      <c r="A58" s="39">
        <f>'Industry selection'!C58</f>
        <v>2</v>
      </c>
      <c r="B58" s="82">
        <v>14.1</v>
      </c>
      <c r="C58" s="82" t="s">
        <v>118</v>
      </c>
      <c r="D58" s="81">
        <f ca="1">IF($A58=2,IF(COUNTIF(Innovation!Z58:AC58,"&gt;="&amp;Innovation!Z$3)&gt;=D$3,1,0),"")</f>
        <v>0</v>
      </c>
      <c r="E58" s="81">
        <f ca="1">IF($A58=2,IF(COUNTIF(Innovation!AE58:AH58,"&gt;="&amp;Innovation!AE$3)&gt;=E$3,1,0),"")</f>
        <v>0</v>
      </c>
      <c r="F58" s="81">
        <f t="shared" ca="1" si="8"/>
        <v>0</v>
      </c>
      <c r="H58" s="81">
        <f ca="1">IF($A58=2,IF(COUNTIF(Innovation!AJ58:AM58,"&gt;="&amp;Innovation!AJ$3)&gt;=H$3,1,0),"")</f>
        <v>0</v>
      </c>
      <c r="I58" s="81">
        <f ca="1">IF($A58=2,IF(COUNTIF(Innovation!AO58:AR58,"&gt;="&amp;Innovation!AO$3)&gt;=I$3,1,0),"")</f>
        <v>0</v>
      </c>
      <c r="J58" s="81">
        <f t="shared" ca="1" si="9"/>
        <v>0</v>
      </c>
      <c r="L58" s="81">
        <f t="shared" ca="1" si="10"/>
        <v>0</v>
      </c>
      <c r="M58" s="40" t="str">
        <f ca="1">IF(L58=1,Employment!$S58,"")</f>
        <v/>
      </c>
      <c r="N58" s="7" t="str">
        <f t="shared" ca="1" si="11"/>
        <v/>
      </c>
      <c r="O58" s="7" t="str">
        <f t="shared" ca="1" si="12"/>
        <v/>
      </c>
      <c r="Q58" s="81">
        <f t="shared" ca="1" si="13"/>
        <v>0</v>
      </c>
      <c r="R58" s="40" t="str">
        <f ca="1">IF(Q58=1,Employment!$S58,"")</f>
        <v/>
      </c>
      <c r="S58" s="7" t="str">
        <f t="shared" ca="1" si="14"/>
        <v/>
      </c>
      <c r="T58" s="7" t="str">
        <f t="shared" ca="1" si="15"/>
        <v/>
      </c>
    </row>
    <row r="59" spans="1:20" x14ac:dyDescent="0.25">
      <c r="A59" s="39">
        <f>'Industry selection'!C59</f>
        <v>1</v>
      </c>
      <c r="B59" s="82">
        <v>14.2</v>
      </c>
      <c r="C59" s="82" t="s">
        <v>120</v>
      </c>
      <c r="D59" s="81" t="str">
        <f>IF($A59=2,IF(COUNTIF(Innovation!Z59:AC59,"&gt;="&amp;Innovation!Z$3)&gt;=D$3,1,0),"")</f>
        <v/>
      </c>
      <c r="E59" s="81" t="str">
        <f>IF($A59=2,IF(COUNTIF(Innovation!AE59:AH59,"&gt;="&amp;Innovation!AE$3)&gt;=E$3,1,0),"")</f>
        <v/>
      </c>
      <c r="F59" s="81" t="str">
        <f t="shared" si="8"/>
        <v/>
      </c>
      <c r="H59" s="81" t="str">
        <f>IF($A59=2,IF(COUNTIF(Innovation!AJ59:AM59,"&gt;="&amp;Innovation!AJ$3)&gt;=H$3,1,0),"")</f>
        <v/>
      </c>
      <c r="I59" s="81" t="str">
        <f>IF($A59=2,IF(COUNTIF(Innovation!AO59:AR59,"&gt;="&amp;Innovation!AO$3)&gt;=I$3,1,0),"")</f>
        <v/>
      </c>
      <c r="J59" s="81" t="str">
        <f t="shared" si="9"/>
        <v/>
      </c>
      <c r="L59" s="81" t="str">
        <f t="shared" si="10"/>
        <v/>
      </c>
      <c r="M59" s="40" t="str">
        <f>IF(L59=1,Employment!$S59,"")</f>
        <v/>
      </c>
      <c r="N59" s="7" t="str">
        <f t="shared" si="11"/>
        <v/>
      </c>
      <c r="O59" s="7" t="str">
        <f t="shared" si="12"/>
        <v/>
      </c>
      <c r="Q59" s="81" t="str">
        <f t="shared" si="13"/>
        <v/>
      </c>
      <c r="R59" s="40" t="str">
        <f>IF(Q59=1,Employment!$S59,"")</f>
        <v/>
      </c>
      <c r="S59" s="7" t="str">
        <f t="shared" si="14"/>
        <v/>
      </c>
      <c r="T59" s="7" t="str">
        <f t="shared" si="15"/>
        <v/>
      </c>
    </row>
    <row r="60" spans="1:20" x14ac:dyDescent="0.25">
      <c r="A60" s="39">
        <f>'Industry selection'!C60</f>
        <v>2</v>
      </c>
      <c r="B60" s="82">
        <v>14.3</v>
      </c>
      <c r="C60" s="82" t="s">
        <v>122</v>
      </c>
      <c r="D60" s="81">
        <f ca="1">IF($A60=2,IF(COUNTIF(Innovation!Z60:AC60,"&gt;="&amp;Innovation!Z$3)&gt;=D$3,1,0),"")</f>
        <v>0</v>
      </c>
      <c r="E60" s="81">
        <f ca="1">IF($A60=2,IF(COUNTIF(Innovation!AE60:AH60,"&gt;="&amp;Innovation!AE$3)&gt;=E$3,1,0),"")</f>
        <v>0</v>
      </c>
      <c r="F60" s="81">
        <f t="shared" ca="1" si="8"/>
        <v>0</v>
      </c>
      <c r="H60" s="81">
        <f ca="1">IF($A60=2,IF(COUNTIF(Innovation!AJ60:AM60,"&gt;="&amp;Innovation!AJ$3)&gt;=H$3,1,0),"")</f>
        <v>0</v>
      </c>
      <c r="I60" s="81">
        <f ca="1">IF($A60=2,IF(COUNTIF(Innovation!AO60:AR60,"&gt;="&amp;Innovation!AO$3)&gt;=I$3,1,0),"")</f>
        <v>0</v>
      </c>
      <c r="J60" s="81">
        <f t="shared" ca="1" si="9"/>
        <v>0</v>
      </c>
      <c r="L60" s="81">
        <f t="shared" ca="1" si="10"/>
        <v>0</v>
      </c>
      <c r="M60" s="40" t="str">
        <f ca="1">IF(L60=1,Employment!$S60,"")</f>
        <v/>
      </c>
      <c r="N60" s="7" t="str">
        <f t="shared" ca="1" si="11"/>
        <v/>
      </c>
      <c r="O60" s="7" t="str">
        <f t="shared" ca="1" si="12"/>
        <v/>
      </c>
      <c r="Q60" s="81">
        <f t="shared" ca="1" si="13"/>
        <v>0</v>
      </c>
      <c r="R60" s="40" t="str">
        <f ca="1">IF(Q60=1,Employment!$S60,"")</f>
        <v/>
      </c>
      <c r="S60" s="7" t="str">
        <f t="shared" ca="1" si="14"/>
        <v/>
      </c>
      <c r="T60" s="7" t="str">
        <f t="shared" ca="1" si="15"/>
        <v/>
      </c>
    </row>
    <row r="61" spans="1:20" x14ac:dyDescent="0.25">
      <c r="A61" s="39">
        <f>'Industry selection'!C61</f>
        <v>2</v>
      </c>
      <c r="B61" s="82">
        <v>15</v>
      </c>
      <c r="C61" s="82" t="s">
        <v>124</v>
      </c>
      <c r="D61" s="81">
        <f ca="1">IF($A61=2,IF(COUNTIF(Innovation!Z61:AC61,"&gt;="&amp;Innovation!Z$3)&gt;=D$3,1,0),"")</f>
        <v>0</v>
      </c>
      <c r="E61" s="81">
        <f ca="1">IF($A61=2,IF(COUNTIF(Innovation!AE61:AH61,"&gt;="&amp;Innovation!AE$3)&gt;=E$3,1,0),"")</f>
        <v>0</v>
      </c>
      <c r="F61" s="81">
        <f t="shared" ca="1" si="8"/>
        <v>0</v>
      </c>
      <c r="H61" s="81">
        <f ca="1">IF($A61=2,IF(COUNTIF(Innovation!AJ61:AM61,"&gt;="&amp;Innovation!AJ$3)&gt;=H$3,1,0),"")</f>
        <v>0</v>
      </c>
      <c r="I61" s="81">
        <f ca="1">IF($A61=2,IF(COUNTIF(Innovation!AO61:AR61,"&gt;="&amp;Innovation!AO$3)&gt;=I$3,1,0),"")</f>
        <v>0</v>
      </c>
      <c r="J61" s="81">
        <f t="shared" ca="1" si="9"/>
        <v>0</v>
      </c>
      <c r="L61" s="81">
        <f t="shared" ca="1" si="10"/>
        <v>0</v>
      </c>
      <c r="M61" s="40" t="str">
        <f ca="1">IF(L61=1,Employment!$S61,"")</f>
        <v/>
      </c>
      <c r="N61" s="7" t="str">
        <f t="shared" ca="1" si="11"/>
        <v/>
      </c>
      <c r="O61" s="7" t="str">
        <f t="shared" ca="1" si="12"/>
        <v/>
      </c>
      <c r="Q61" s="81">
        <f t="shared" ca="1" si="13"/>
        <v>0</v>
      </c>
      <c r="R61" s="40" t="str">
        <f ca="1">IF(Q61=1,Employment!$S61,"")</f>
        <v/>
      </c>
      <c r="S61" s="7" t="str">
        <f t="shared" ca="1" si="14"/>
        <v/>
      </c>
      <c r="T61" s="7" t="str">
        <f t="shared" ca="1" si="15"/>
        <v/>
      </c>
    </row>
    <row r="62" spans="1:20" x14ac:dyDescent="0.25">
      <c r="A62" s="39">
        <f>'Industry selection'!C62</f>
        <v>1</v>
      </c>
      <c r="B62" s="82">
        <v>15.1</v>
      </c>
      <c r="C62" s="82" t="s">
        <v>126</v>
      </c>
      <c r="D62" s="81" t="str">
        <f>IF($A62=2,IF(COUNTIF(Innovation!Z62:AC62,"&gt;="&amp;Innovation!Z$3)&gt;=D$3,1,0),"")</f>
        <v/>
      </c>
      <c r="E62" s="81" t="str">
        <f>IF($A62=2,IF(COUNTIF(Innovation!AE62:AH62,"&gt;="&amp;Innovation!AE$3)&gt;=E$3,1,0),"")</f>
        <v/>
      </c>
      <c r="F62" s="81" t="str">
        <f t="shared" si="8"/>
        <v/>
      </c>
      <c r="H62" s="81" t="str">
        <f>IF($A62=2,IF(COUNTIF(Innovation!AJ62:AM62,"&gt;="&amp;Innovation!AJ$3)&gt;=H$3,1,0),"")</f>
        <v/>
      </c>
      <c r="I62" s="81" t="str">
        <f>IF($A62=2,IF(COUNTIF(Innovation!AO62:AR62,"&gt;="&amp;Innovation!AO$3)&gt;=I$3,1,0),"")</f>
        <v/>
      </c>
      <c r="J62" s="81" t="str">
        <f t="shared" si="9"/>
        <v/>
      </c>
      <c r="L62" s="81" t="str">
        <f t="shared" si="10"/>
        <v/>
      </c>
      <c r="M62" s="40" t="str">
        <f>IF(L62=1,Employment!$S62,"")</f>
        <v/>
      </c>
      <c r="N62" s="7" t="str">
        <f t="shared" si="11"/>
        <v/>
      </c>
      <c r="O62" s="7" t="str">
        <f t="shared" si="12"/>
        <v/>
      </c>
      <c r="Q62" s="81" t="str">
        <f t="shared" si="13"/>
        <v/>
      </c>
      <c r="R62" s="40" t="str">
        <f>IF(Q62=1,Employment!$S62,"")</f>
        <v/>
      </c>
      <c r="S62" s="7" t="str">
        <f t="shared" si="14"/>
        <v/>
      </c>
      <c r="T62" s="7" t="str">
        <f t="shared" si="15"/>
        <v/>
      </c>
    </row>
    <row r="63" spans="1:20" x14ac:dyDescent="0.25">
      <c r="A63" s="39">
        <f>'Industry selection'!C63</f>
        <v>1</v>
      </c>
      <c r="B63" s="82">
        <v>15.2</v>
      </c>
      <c r="C63" s="82" t="s">
        <v>128</v>
      </c>
      <c r="D63" s="81" t="str">
        <f>IF($A63=2,IF(COUNTIF(Innovation!Z63:AC63,"&gt;="&amp;Innovation!Z$3)&gt;=D$3,1,0),"")</f>
        <v/>
      </c>
      <c r="E63" s="81" t="str">
        <f>IF($A63=2,IF(COUNTIF(Innovation!AE63:AH63,"&gt;="&amp;Innovation!AE$3)&gt;=E$3,1,0),"")</f>
        <v/>
      </c>
      <c r="F63" s="81" t="str">
        <f t="shared" si="8"/>
        <v/>
      </c>
      <c r="H63" s="81" t="str">
        <f>IF($A63=2,IF(COUNTIF(Innovation!AJ63:AM63,"&gt;="&amp;Innovation!AJ$3)&gt;=H$3,1,0),"")</f>
        <v/>
      </c>
      <c r="I63" s="81" t="str">
        <f>IF($A63=2,IF(COUNTIF(Innovation!AO63:AR63,"&gt;="&amp;Innovation!AO$3)&gt;=I$3,1,0),"")</f>
        <v/>
      </c>
      <c r="J63" s="81" t="str">
        <f t="shared" si="9"/>
        <v/>
      </c>
      <c r="L63" s="81" t="str">
        <f t="shared" si="10"/>
        <v/>
      </c>
      <c r="M63" s="40" t="str">
        <f>IF(L63=1,Employment!$S63,"")</f>
        <v/>
      </c>
      <c r="N63" s="7" t="str">
        <f t="shared" si="11"/>
        <v/>
      </c>
      <c r="O63" s="7" t="str">
        <f t="shared" si="12"/>
        <v/>
      </c>
      <c r="Q63" s="81" t="str">
        <f t="shared" si="13"/>
        <v/>
      </c>
      <c r="R63" s="40" t="str">
        <f>IF(Q63=1,Employment!$S63,"")</f>
        <v/>
      </c>
      <c r="S63" s="7" t="str">
        <f t="shared" si="14"/>
        <v/>
      </c>
      <c r="T63" s="7" t="str">
        <f t="shared" si="15"/>
        <v/>
      </c>
    </row>
    <row r="64" spans="1:20" x14ac:dyDescent="0.25">
      <c r="A64" s="39" t="str">
        <f>'Industry selection'!C64</f>
        <v/>
      </c>
      <c r="B64" s="82">
        <v>16</v>
      </c>
      <c r="C64" s="82" t="s">
        <v>130</v>
      </c>
      <c r="D64" s="81" t="str">
        <f>IF($A64=2,IF(COUNTIF(Innovation!Z64:AC64,"&gt;="&amp;Innovation!Z$3)&gt;=D$3,1,0),"")</f>
        <v/>
      </c>
      <c r="E64" s="81" t="str">
        <f>IF($A64=2,IF(COUNTIF(Innovation!AE64:AH64,"&gt;="&amp;Innovation!AE$3)&gt;=E$3,1,0),"")</f>
        <v/>
      </c>
      <c r="F64" s="81" t="str">
        <f t="shared" si="8"/>
        <v/>
      </c>
      <c r="H64" s="81" t="str">
        <f>IF($A64=2,IF(COUNTIF(Innovation!AJ64:AM64,"&gt;="&amp;Innovation!AJ$3)&gt;=H$3,1,0),"")</f>
        <v/>
      </c>
      <c r="I64" s="81" t="str">
        <f>IF($A64=2,IF(COUNTIF(Innovation!AO64:AR64,"&gt;="&amp;Innovation!AO$3)&gt;=I$3,1,0),"")</f>
        <v/>
      </c>
      <c r="J64" s="81" t="str">
        <f t="shared" si="9"/>
        <v/>
      </c>
      <c r="L64" s="81" t="str">
        <f t="shared" si="10"/>
        <v/>
      </c>
      <c r="M64" s="40" t="str">
        <f>IF(L64=1,Employment!$S64,"")</f>
        <v/>
      </c>
      <c r="N64" s="7" t="str">
        <f t="shared" si="11"/>
        <v/>
      </c>
      <c r="O64" s="7" t="str">
        <f t="shared" si="12"/>
        <v/>
      </c>
      <c r="Q64" s="81" t="str">
        <f t="shared" si="13"/>
        <v/>
      </c>
      <c r="R64" s="40" t="str">
        <f>IF(Q64=1,Employment!$S64,"")</f>
        <v/>
      </c>
      <c r="S64" s="7" t="str">
        <f t="shared" si="14"/>
        <v/>
      </c>
      <c r="T64" s="7" t="str">
        <f t="shared" si="15"/>
        <v/>
      </c>
    </row>
    <row r="65" spans="1:20" x14ac:dyDescent="0.25">
      <c r="A65" s="39">
        <f>'Industry selection'!C65</f>
        <v>2</v>
      </c>
      <c r="B65" s="82">
        <v>16.100000000000001</v>
      </c>
      <c r="C65" s="82" t="s">
        <v>132</v>
      </c>
      <c r="D65" s="81">
        <f ca="1">IF($A65=2,IF(COUNTIF(Innovation!Z65:AC65,"&gt;="&amp;Innovation!Z$3)&gt;=D$3,1,0),"")</f>
        <v>0</v>
      </c>
      <c r="E65" s="81">
        <f ca="1">IF($A65=2,IF(COUNTIF(Innovation!AE65:AH65,"&gt;="&amp;Innovation!AE$3)&gt;=E$3,1,0),"")</f>
        <v>0</v>
      </c>
      <c r="F65" s="81">
        <f t="shared" ca="1" si="8"/>
        <v>0</v>
      </c>
      <c r="H65" s="81">
        <f ca="1">IF($A65=2,IF(COUNTIF(Innovation!AJ65:AM65,"&gt;="&amp;Innovation!AJ$3)&gt;=H$3,1,0),"")</f>
        <v>0</v>
      </c>
      <c r="I65" s="81">
        <f ca="1">IF($A65=2,IF(COUNTIF(Innovation!AO65:AR65,"&gt;="&amp;Innovation!AO$3)&gt;=I$3,1,0),"")</f>
        <v>0</v>
      </c>
      <c r="J65" s="81">
        <f t="shared" ca="1" si="9"/>
        <v>0</v>
      </c>
      <c r="L65" s="81">
        <f t="shared" ca="1" si="10"/>
        <v>0</v>
      </c>
      <c r="M65" s="40" t="str">
        <f ca="1">IF(L65=1,Employment!$S65,"")</f>
        <v/>
      </c>
      <c r="N65" s="7" t="str">
        <f t="shared" ca="1" si="11"/>
        <v/>
      </c>
      <c r="O65" s="7" t="str">
        <f t="shared" ca="1" si="12"/>
        <v/>
      </c>
      <c r="Q65" s="81">
        <f t="shared" ca="1" si="13"/>
        <v>0</v>
      </c>
      <c r="R65" s="40" t="str">
        <f ca="1">IF(Q65=1,Employment!$S65,"")</f>
        <v/>
      </c>
      <c r="S65" s="7" t="str">
        <f t="shared" ca="1" si="14"/>
        <v/>
      </c>
      <c r="T65" s="7" t="str">
        <f t="shared" ca="1" si="15"/>
        <v/>
      </c>
    </row>
    <row r="66" spans="1:20" x14ac:dyDescent="0.25">
      <c r="A66" s="39">
        <f>'Industry selection'!C66</f>
        <v>2</v>
      </c>
      <c r="B66" s="82">
        <v>16.2</v>
      </c>
      <c r="C66" s="82" t="s">
        <v>134</v>
      </c>
      <c r="D66" s="81">
        <f ca="1">IF($A66=2,IF(COUNTIF(Innovation!Z66:AC66,"&gt;="&amp;Innovation!Z$3)&gt;=D$3,1,0),"")</f>
        <v>0</v>
      </c>
      <c r="E66" s="81">
        <f ca="1">IF($A66=2,IF(COUNTIF(Innovation!AE66:AH66,"&gt;="&amp;Innovation!AE$3)&gt;=E$3,1,0),"")</f>
        <v>0</v>
      </c>
      <c r="F66" s="81">
        <f t="shared" ca="1" si="8"/>
        <v>0</v>
      </c>
      <c r="H66" s="81">
        <f ca="1">IF($A66=2,IF(COUNTIF(Innovation!AJ66:AM66,"&gt;="&amp;Innovation!AJ$3)&gt;=H$3,1,0),"")</f>
        <v>0</v>
      </c>
      <c r="I66" s="81">
        <f ca="1">IF($A66=2,IF(COUNTIF(Innovation!AO66:AR66,"&gt;="&amp;Innovation!AO$3)&gt;=I$3,1,0),"")</f>
        <v>0</v>
      </c>
      <c r="J66" s="81">
        <f t="shared" ca="1" si="9"/>
        <v>0</v>
      </c>
      <c r="L66" s="81">
        <f t="shared" ca="1" si="10"/>
        <v>0</v>
      </c>
      <c r="M66" s="40" t="str">
        <f ca="1">IF(L66=1,Employment!$S66,"")</f>
        <v/>
      </c>
      <c r="N66" s="7" t="str">
        <f t="shared" ca="1" si="11"/>
        <v/>
      </c>
      <c r="O66" s="7" t="str">
        <f t="shared" ca="1" si="12"/>
        <v/>
      </c>
      <c r="Q66" s="81">
        <f t="shared" ca="1" si="13"/>
        <v>0</v>
      </c>
      <c r="R66" s="40" t="str">
        <f ca="1">IF(Q66=1,Employment!$S66,"")</f>
        <v/>
      </c>
      <c r="S66" s="7" t="str">
        <f t="shared" ca="1" si="14"/>
        <v/>
      </c>
      <c r="T66" s="7" t="str">
        <f t="shared" ca="1" si="15"/>
        <v/>
      </c>
    </row>
    <row r="67" spans="1:20" x14ac:dyDescent="0.25">
      <c r="A67" s="39" t="str">
        <f>'Industry selection'!C67</f>
        <v/>
      </c>
      <c r="B67" s="82">
        <v>17</v>
      </c>
      <c r="C67" s="82" t="s">
        <v>136</v>
      </c>
      <c r="D67" s="81" t="str">
        <f>IF($A67=2,IF(COUNTIF(Innovation!Z67:AC67,"&gt;="&amp;Innovation!Z$3)&gt;=D$3,1,0),"")</f>
        <v/>
      </c>
      <c r="E67" s="81" t="str">
        <f>IF($A67=2,IF(COUNTIF(Innovation!AE67:AH67,"&gt;="&amp;Innovation!AE$3)&gt;=E$3,1,0),"")</f>
        <v/>
      </c>
      <c r="F67" s="81" t="str">
        <f t="shared" si="8"/>
        <v/>
      </c>
      <c r="H67" s="81" t="str">
        <f>IF($A67=2,IF(COUNTIF(Innovation!AJ67:AM67,"&gt;="&amp;Innovation!AJ$3)&gt;=H$3,1,0),"")</f>
        <v/>
      </c>
      <c r="I67" s="81" t="str">
        <f>IF($A67=2,IF(COUNTIF(Innovation!AO67:AR67,"&gt;="&amp;Innovation!AO$3)&gt;=I$3,1,0),"")</f>
        <v/>
      </c>
      <c r="J67" s="81" t="str">
        <f t="shared" si="9"/>
        <v/>
      </c>
      <c r="L67" s="81" t="str">
        <f t="shared" si="10"/>
        <v/>
      </c>
      <c r="M67" s="40" t="str">
        <f>IF(L67=1,Employment!$S67,"")</f>
        <v/>
      </c>
      <c r="N67" s="7" t="str">
        <f t="shared" si="11"/>
        <v/>
      </c>
      <c r="O67" s="7" t="str">
        <f t="shared" si="12"/>
        <v/>
      </c>
      <c r="Q67" s="81" t="str">
        <f t="shared" si="13"/>
        <v/>
      </c>
      <c r="R67" s="40" t="str">
        <f>IF(Q67=1,Employment!$S67,"")</f>
        <v/>
      </c>
      <c r="S67" s="7" t="str">
        <f t="shared" si="14"/>
        <v/>
      </c>
      <c r="T67" s="7" t="str">
        <f t="shared" si="15"/>
        <v/>
      </c>
    </row>
    <row r="68" spans="1:20" x14ac:dyDescent="0.25">
      <c r="A68" s="39">
        <f>'Industry selection'!C68</f>
        <v>1</v>
      </c>
      <c r="B68" s="82">
        <v>17.100000000000001</v>
      </c>
      <c r="C68" s="82" t="s">
        <v>138</v>
      </c>
      <c r="D68" s="81" t="str">
        <f>IF($A68=2,IF(COUNTIF(Innovation!Z68:AC68,"&gt;="&amp;Innovation!Z$3)&gt;=D$3,1,0),"")</f>
        <v/>
      </c>
      <c r="E68" s="81" t="str">
        <f>IF($A68=2,IF(COUNTIF(Innovation!AE68:AH68,"&gt;="&amp;Innovation!AE$3)&gt;=E$3,1,0),"")</f>
        <v/>
      </c>
      <c r="F68" s="81" t="str">
        <f t="shared" si="8"/>
        <v/>
      </c>
      <c r="H68" s="81" t="str">
        <f>IF($A68=2,IF(COUNTIF(Innovation!AJ68:AM68,"&gt;="&amp;Innovation!AJ$3)&gt;=H$3,1,0),"")</f>
        <v/>
      </c>
      <c r="I68" s="81" t="str">
        <f>IF($A68=2,IF(COUNTIF(Innovation!AO68:AR68,"&gt;="&amp;Innovation!AO$3)&gt;=I$3,1,0),"")</f>
        <v/>
      </c>
      <c r="J68" s="81" t="str">
        <f t="shared" si="9"/>
        <v/>
      </c>
      <c r="L68" s="81" t="str">
        <f t="shared" si="10"/>
        <v/>
      </c>
      <c r="M68" s="40" t="str">
        <f>IF(L68=1,Employment!$S68,"")</f>
        <v/>
      </c>
      <c r="N68" s="7" t="str">
        <f t="shared" si="11"/>
        <v/>
      </c>
      <c r="O68" s="7" t="str">
        <f t="shared" si="12"/>
        <v/>
      </c>
      <c r="Q68" s="81" t="str">
        <f t="shared" si="13"/>
        <v/>
      </c>
      <c r="R68" s="40" t="str">
        <f>IF(Q68=1,Employment!$S68,"")</f>
        <v/>
      </c>
      <c r="S68" s="7" t="str">
        <f t="shared" si="14"/>
        <v/>
      </c>
      <c r="T68" s="7" t="str">
        <f t="shared" si="15"/>
        <v/>
      </c>
    </row>
    <row r="69" spans="1:20" x14ac:dyDescent="0.25">
      <c r="A69" s="39">
        <f>'Industry selection'!C69</f>
        <v>2</v>
      </c>
      <c r="B69" s="82">
        <v>17.2</v>
      </c>
      <c r="C69" s="82" t="s">
        <v>140</v>
      </c>
      <c r="D69" s="81">
        <f ca="1">IF($A69=2,IF(COUNTIF(Innovation!Z69:AC69,"&gt;="&amp;Innovation!Z$3)&gt;=D$3,1,0),"")</f>
        <v>1</v>
      </c>
      <c r="E69" s="81">
        <f ca="1">IF($A69=2,IF(COUNTIF(Innovation!AE69:AH69,"&gt;="&amp;Innovation!AE$3)&gt;=E$3,1,0),"")</f>
        <v>1</v>
      </c>
      <c r="F69" s="81">
        <f t="shared" ca="1" si="8"/>
        <v>1</v>
      </c>
      <c r="H69" s="81">
        <f ca="1">IF($A69=2,IF(COUNTIF(Innovation!AJ69:AM69,"&gt;="&amp;Innovation!AJ$3)&gt;=H$3,1,0),"")</f>
        <v>1</v>
      </c>
      <c r="I69" s="81">
        <f ca="1">IF($A69=2,IF(COUNTIF(Innovation!AO69:AR69,"&gt;="&amp;Innovation!AO$3)&gt;=I$3,1,0),"")</f>
        <v>1</v>
      </c>
      <c r="J69" s="81">
        <f t="shared" ca="1" si="9"/>
        <v>1</v>
      </c>
      <c r="L69" s="81">
        <f t="shared" ca="1" si="10"/>
        <v>1</v>
      </c>
      <c r="M69" s="40">
        <f ca="1">IF(L69=1,Employment!$S69,"")</f>
        <v>2.720729388725539E-3</v>
      </c>
      <c r="N69" s="7" t="str">
        <f t="shared" ca="1" si="11"/>
        <v/>
      </c>
      <c r="O69" s="7" t="str">
        <f t="shared" ca="1" si="12"/>
        <v/>
      </c>
      <c r="Q69" s="81">
        <f t="shared" ca="1" si="13"/>
        <v>1</v>
      </c>
      <c r="R69" s="40">
        <f ca="1">IF(Q69=1,Employment!$S69,"")</f>
        <v>2.720729388725539E-3</v>
      </c>
      <c r="S69" s="7" t="str">
        <f t="shared" ca="1" si="14"/>
        <v/>
      </c>
      <c r="T69" s="7" t="str">
        <f t="shared" ca="1" si="15"/>
        <v/>
      </c>
    </row>
    <row r="70" spans="1:20" x14ac:dyDescent="0.25">
      <c r="A70" s="39">
        <f>'Industry selection'!C70</f>
        <v>2</v>
      </c>
      <c r="B70" s="82">
        <v>18</v>
      </c>
      <c r="C70" s="82" t="s">
        <v>142</v>
      </c>
      <c r="D70" s="81">
        <f ca="1">IF($A70=2,IF(COUNTIF(Innovation!Z70:AC70,"&gt;="&amp;Innovation!Z$3)&gt;=D$3,1,0),"")</f>
        <v>0</v>
      </c>
      <c r="E70" s="81">
        <f ca="1">IF($A70=2,IF(COUNTIF(Innovation!AE70:AH70,"&gt;="&amp;Innovation!AE$3)&gt;=E$3,1,0),"")</f>
        <v>0</v>
      </c>
      <c r="F70" s="81">
        <f t="shared" ca="1" si="8"/>
        <v>0</v>
      </c>
      <c r="H70" s="81">
        <f ca="1">IF($A70=2,IF(COUNTIF(Innovation!AJ70:AM70,"&gt;="&amp;Innovation!AJ$3)&gt;=H$3,1,0),"")</f>
        <v>1</v>
      </c>
      <c r="I70" s="81">
        <f ca="1">IF($A70=2,IF(COUNTIF(Innovation!AO70:AR70,"&gt;="&amp;Innovation!AO$3)&gt;=I$3,1,0),"")</f>
        <v>1</v>
      </c>
      <c r="J70" s="81">
        <f t="shared" ca="1" si="9"/>
        <v>1</v>
      </c>
      <c r="L70" s="81">
        <f t="shared" ca="1" si="10"/>
        <v>0</v>
      </c>
      <c r="M70" s="40" t="str">
        <f ca="1">IF(L70=1,Employment!$S70,"")</f>
        <v/>
      </c>
      <c r="N70" s="7" t="str">
        <f t="shared" ca="1" si="11"/>
        <v/>
      </c>
      <c r="O70" s="7" t="str">
        <f t="shared" ca="1" si="12"/>
        <v/>
      </c>
      <c r="Q70" s="81">
        <f t="shared" ca="1" si="13"/>
        <v>0</v>
      </c>
      <c r="R70" s="40" t="str">
        <f ca="1">IF(Q70=1,Employment!$S70,"")</f>
        <v/>
      </c>
      <c r="S70" s="7" t="str">
        <f t="shared" ca="1" si="14"/>
        <v/>
      </c>
      <c r="T70" s="7" t="str">
        <f t="shared" ca="1" si="15"/>
        <v/>
      </c>
    </row>
    <row r="71" spans="1:20" x14ac:dyDescent="0.25">
      <c r="A71" s="39">
        <f>'Industry selection'!C71</f>
        <v>1</v>
      </c>
      <c r="B71" s="82">
        <v>18.100000000000001</v>
      </c>
      <c r="C71" s="82" t="s">
        <v>144</v>
      </c>
      <c r="D71" s="81" t="str">
        <f>IF($A71=2,IF(COUNTIF(Innovation!Z71:AC71,"&gt;="&amp;Innovation!Z$3)&gt;=D$3,1,0),"")</f>
        <v/>
      </c>
      <c r="E71" s="81" t="str">
        <f>IF($A71=2,IF(COUNTIF(Innovation!AE71:AH71,"&gt;="&amp;Innovation!AE$3)&gt;=E$3,1,0),"")</f>
        <v/>
      </c>
      <c r="F71" s="81" t="str">
        <f t="shared" si="8"/>
        <v/>
      </c>
      <c r="H71" s="81" t="str">
        <f>IF($A71=2,IF(COUNTIF(Innovation!AJ71:AM71,"&gt;="&amp;Innovation!AJ$3)&gt;=H$3,1,0),"")</f>
        <v/>
      </c>
      <c r="I71" s="81" t="str">
        <f>IF($A71=2,IF(COUNTIF(Innovation!AO71:AR71,"&gt;="&amp;Innovation!AO$3)&gt;=I$3,1,0),"")</f>
        <v/>
      </c>
      <c r="J71" s="81" t="str">
        <f t="shared" si="9"/>
        <v/>
      </c>
      <c r="L71" s="81" t="str">
        <f t="shared" si="10"/>
        <v/>
      </c>
      <c r="M71" s="40" t="str">
        <f>IF(L71=1,Employment!$S71,"")</f>
        <v/>
      </c>
      <c r="N71" s="7" t="str">
        <f t="shared" si="11"/>
        <v/>
      </c>
      <c r="O71" s="7" t="str">
        <f t="shared" si="12"/>
        <v/>
      </c>
      <c r="Q71" s="81" t="str">
        <f t="shared" si="13"/>
        <v/>
      </c>
      <c r="R71" s="40" t="str">
        <f>IF(Q71=1,Employment!$S71,"")</f>
        <v/>
      </c>
      <c r="S71" s="7" t="str">
        <f t="shared" si="14"/>
        <v/>
      </c>
      <c r="T71" s="7" t="str">
        <f t="shared" si="15"/>
        <v/>
      </c>
    </row>
    <row r="72" spans="1:20" x14ac:dyDescent="0.25">
      <c r="A72" s="39">
        <f>'Industry selection'!C72</f>
        <v>1</v>
      </c>
      <c r="B72" s="82">
        <v>18.2</v>
      </c>
      <c r="C72" s="82" t="s">
        <v>146</v>
      </c>
      <c r="D72" s="81" t="str">
        <f>IF($A72=2,IF(COUNTIF(Innovation!Z72:AC72,"&gt;="&amp;Innovation!Z$3)&gt;=D$3,1,0),"")</f>
        <v/>
      </c>
      <c r="E72" s="81" t="str">
        <f>IF($A72=2,IF(COUNTIF(Innovation!AE72:AH72,"&gt;="&amp;Innovation!AE$3)&gt;=E$3,1,0),"")</f>
        <v/>
      </c>
      <c r="F72" s="81" t="str">
        <f t="shared" si="8"/>
        <v/>
      </c>
      <c r="H72" s="81" t="str">
        <f>IF($A72=2,IF(COUNTIF(Innovation!AJ72:AM72,"&gt;="&amp;Innovation!AJ$3)&gt;=H$3,1,0),"")</f>
        <v/>
      </c>
      <c r="I72" s="81" t="str">
        <f>IF($A72=2,IF(COUNTIF(Innovation!AO72:AR72,"&gt;="&amp;Innovation!AO$3)&gt;=I$3,1,0),"")</f>
        <v/>
      </c>
      <c r="J72" s="81" t="str">
        <f t="shared" si="9"/>
        <v/>
      </c>
      <c r="L72" s="81" t="str">
        <f t="shared" si="10"/>
        <v/>
      </c>
      <c r="M72" s="40" t="str">
        <f>IF(L72=1,Employment!$S72,"")</f>
        <v/>
      </c>
      <c r="N72" s="7" t="str">
        <f t="shared" si="11"/>
        <v/>
      </c>
      <c r="O72" s="7" t="str">
        <f t="shared" si="12"/>
        <v/>
      </c>
      <c r="Q72" s="81" t="str">
        <f t="shared" si="13"/>
        <v/>
      </c>
      <c r="R72" s="40" t="str">
        <f>IF(Q72=1,Employment!$S72,"")</f>
        <v/>
      </c>
      <c r="S72" s="7" t="str">
        <f t="shared" si="14"/>
        <v/>
      </c>
      <c r="T72" s="7" t="str">
        <f t="shared" si="15"/>
        <v/>
      </c>
    </row>
    <row r="73" spans="1:20" x14ac:dyDescent="0.25">
      <c r="A73" s="39">
        <f>'Industry selection'!C73</f>
        <v>1</v>
      </c>
      <c r="B73" s="82">
        <v>19</v>
      </c>
      <c r="C73" s="82" t="s">
        <v>148</v>
      </c>
      <c r="D73" s="81" t="str">
        <f>IF($A73=2,IF(COUNTIF(Innovation!Z73:AC73,"&gt;="&amp;Innovation!Z$3)&gt;=D$3,1,0),"")</f>
        <v/>
      </c>
      <c r="E73" s="81" t="str">
        <f>IF($A73=2,IF(COUNTIF(Innovation!AE73:AH73,"&gt;="&amp;Innovation!AE$3)&gt;=E$3,1,0),"")</f>
        <v/>
      </c>
      <c r="F73" s="81" t="str">
        <f t="shared" si="8"/>
        <v/>
      </c>
      <c r="H73" s="81" t="str">
        <f>IF($A73=2,IF(COUNTIF(Innovation!AJ73:AM73,"&gt;="&amp;Innovation!AJ$3)&gt;=H$3,1,0),"")</f>
        <v/>
      </c>
      <c r="I73" s="81" t="str">
        <f>IF($A73=2,IF(COUNTIF(Innovation!AO73:AR73,"&gt;="&amp;Innovation!AO$3)&gt;=I$3,1,0),"")</f>
        <v/>
      </c>
      <c r="J73" s="81" t="str">
        <f t="shared" si="9"/>
        <v/>
      </c>
      <c r="L73" s="81" t="str">
        <f t="shared" si="10"/>
        <v/>
      </c>
      <c r="M73" s="40" t="str">
        <f>IF(L73=1,Employment!$S73,"")</f>
        <v/>
      </c>
      <c r="N73" s="7" t="str">
        <f t="shared" si="11"/>
        <v/>
      </c>
      <c r="O73" s="7" t="str">
        <f t="shared" si="12"/>
        <v/>
      </c>
      <c r="Q73" s="81" t="str">
        <f t="shared" si="13"/>
        <v/>
      </c>
      <c r="R73" s="40" t="str">
        <f>IF(Q73=1,Employment!$S73,"")</f>
        <v/>
      </c>
      <c r="S73" s="7" t="str">
        <f t="shared" si="14"/>
        <v/>
      </c>
      <c r="T73" s="7" t="str">
        <f t="shared" si="15"/>
        <v/>
      </c>
    </row>
    <row r="74" spans="1:20" x14ac:dyDescent="0.25">
      <c r="A74" s="39">
        <f>'Industry selection'!C74</f>
        <v>1</v>
      </c>
      <c r="B74" s="82">
        <v>19.100000000000001</v>
      </c>
      <c r="C74" s="82" t="s">
        <v>150</v>
      </c>
      <c r="D74" s="81" t="str">
        <f>IF($A74=2,IF(COUNTIF(Innovation!Z74:AC74,"&gt;="&amp;Innovation!Z$3)&gt;=D$3,1,0),"")</f>
        <v/>
      </c>
      <c r="E74" s="81" t="str">
        <f>IF($A74=2,IF(COUNTIF(Innovation!AE74:AH74,"&gt;="&amp;Innovation!AE$3)&gt;=E$3,1,0),"")</f>
        <v/>
      </c>
      <c r="F74" s="81" t="str">
        <f t="shared" si="8"/>
        <v/>
      </c>
      <c r="H74" s="81" t="str">
        <f>IF($A74=2,IF(COUNTIF(Innovation!AJ74:AM74,"&gt;="&amp;Innovation!AJ$3)&gt;=H$3,1,0),"")</f>
        <v/>
      </c>
      <c r="I74" s="81" t="str">
        <f>IF($A74=2,IF(COUNTIF(Innovation!AO74:AR74,"&gt;="&amp;Innovation!AO$3)&gt;=I$3,1,0),"")</f>
        <v/>
      </c>
      <c r="J74" s="81" t="str">
        <f t="shared" si="9"/>
        <v/>
      </c>
      <c r="L74" s="81" t="str">
        <f t="shared" si="10"/>
        <v/>
      </c>
      <c r="M74" s="40" t="str">
        <f>IF(L74=1,Employment!$S74,"")</f>
        <v/>
      </c>
      <c r="N74" s="7" t="str">
        <f t="shared" si="11"/>
        <v/>
      </c>
      <c r="O74" s="7" t="str">
        <f t="shared" si="12"/>
        <v/>
      </c>
      <c r="Q74" s="81" t="str">
        <f t="shared" si="13"/>
        <v/>
      </c>
      <c r="R74" s="40" t="str">
        <f>IF(Q74=1,Employment!$S74,"")</f>
        <v/>
      </c>
      <c r="S74" s="7" t="str">
        <f t="shared" si="14"/>
        <v/>
      </c>
      <c r="T74" s="7" t="str">
        <f t="shared" si="15"/>
        <v/>
      </c>
    </row>
    <row r="75" spans="1:20" x14ac:dyDescent="0.25">
      <c r="A75" s="39">
        <f>'Industry selection'!C75</f>
        <v>1</v>
      </c>
      <c r="B75" s="82">
        <v>19.2</v>
      </c>
      <c r="C75" s="82" t="s">
        <v>152</v>
      </c>
      <c r="D75" s="81" t="str">
        <f>IF($A75=2,IF(COUNTIF(Innovation!Z75:AC75,"&gt;="&amp;Innovation!Z$3)&gt;=D$3,1,0),"")</f>
        <v/>
      </c>
      <c r="E75" s="81" t="str">
        <f>IF($A75=2,IF(COUNTIF(Innovation!AE75:AH75,"&gt;="&amp;Innovation!AE$3)&gt;=E$3,1,0),"")</f>
        <v/>
      </c>
      <c r="F75" s="81" t="str">
        <f t="shared" si="8"/>
        <v/>
      </c>
      <c r="H75" s="81" t="str">
        <f>IF($A75=2,IF(COUNTIF(Innovation!AJ75:AM75,"&gt;="&amp;Innovation!AJ$3)&gt;=H$3,1,0),"")</f>
        <v/>
      </c>
      <c r="I75" s="81" t="str">
        <f>IF($A75=2,IF(COUNTIF(Innovation!AO75:AR75,"&gt;="&amp;Innovation!AO$3)&gt;=I$3,1,0),"")</f>
        <v/>
      </c>
      <c r="J75" s="81" t="str">
        <f t="shared" si="9"/>
        <v/>
      </c>
      <c r="L75" s="81" t="str">
        <f t="shared" si="10"/>
        <v/>
      </c>
      <c r="M75" s="40" t="str">
        <f>IF(L75=1,Employment!$S75,"")</f>
        <v/>
      </c>
      <c r="N75" s="7" t="str">
        <f t="shared" si="11"/>
        <v/>
      </c>
      <c r="O75" s="7" t="str">
        <f t="shared" si="12"/>
        <v/>
      </c>
      <c r="Q75" s="81" t="str">
        <f t="shared" si="13"/>
        <v/>
      </c>
      <c r="R75" s="40" t="str">
        <f>IF(Q75=1,Employment!$S75,"")</f>
        <v/>
      </c>
      <c r="S75" s="7" t="str">
        <f t="shared" si="14"/>
        <v/>
      </c>
      <c r="T75" s="7" t="str">
        <f t="shared" si="15"/>
        <v/>
      </c>
    </row>
    <row r="76" spans="1:20" x14ac:dyDescent="0.25">
      <c r="A76" s="39" t="str">
        <f>'Industry selection'!C76</f>
        <v/>
      </c>
      <c r="B76" s="82">
        <v>20</v>
      </c>
      <c r="C76" s="82" t="s">
        <v>154</v>
      </c>
      <c r="D76" s="81" t="str">
        <f>IF($A76=2,IF(COUNTIF(Innovation!Z76:AC76,"&gt;="&amp;Innovation!Z$3)&gt;=D$3,1,0),"")</f>
        <v/>
      </c>
      <c r="E76" s="81" t="str">
        <f>IF($A76=2,IF(COUNTIF(Innovation!AE76:AH76,"&gt;="&amp;Innovation!AE$3)&gt;=E$3,1,0),"")</f>
        <v/>
      </c>
      <c r="F76" s="81" t="str">
        <f t="shared" si="8"/>
        <v/>
      </c>
      <c r="H76" s="81" t="str">
        <f>IF($A76=2,IF(COUNTIF(Innovation!AJ76:AM76,"&gt;="&amp;Innovation!AJ$3)&gt;=H$3,1,0),"")</f>
        <v/>
      </c>
      <c r="I76" s="81" t="str">
        <f>IF($A76=2,IF(COUNTIF(Innovation!AO76:AR76,"&gt;="&amp;Innovation!AO$3)&gt;=I$3,1,0),"")</f>
        <v/>
      </c>
      <c r="J76" s="81" t="str">
        <f t="shared" si="9"/>
        <v/>
      </c>
      <c r="L76" s="81" t="str">
        <f t="shared" si="10"/>
        <v/>
      </c>
      <c r="M76" s="40" t="str">
        <f>IF(L76=1,Employment!$S76,"")</f>
        <v/>
      </c>
      <c r="N76" s="7" t="str">
        <f t="shared" si="11"/>
        <v/>
      </c>
      <c r="O76" s="7" t="str">
        <f t="shared" si="12"/>
        <v/>
      </c>
      <c r="Q76" s="81" t="str">
        <f t="shared" si="13"/>
        <v/>
      </c>
      <c r="R76" s="40" t="str">
        <f>IF(Q76=1,Employment!$S76,"")</f>
        <v/>
      </c>
      <c r="S76" s="7" t="str">
        <f t="shared" si="14"/>
        <v/>
      </c>
      <c r="T76" s="7" t="str">
        <f t="shared" si="15"/>
        <v/>
      </c>
    </row>
    <row r="77" spans="1:20" x14ac:dyDescent="0.25">
      <c r="A77" s="39">
        <f>'Industry selection'!C77</f>
        <v>2</v>
      </c>
      <c r="B77" s="82">
        <v>20.100000000000001</v>
      </c>
      <c r="C77" s="82" t="s">
        <v>156</v>
      </c>
      <c r="D77" s="81">
        <f ca="1">IF($A77=2,IF(COUNTIF(Innovation!Z77:AC77,"&gt;="&amp;Innovation!Z$3)&gt;=D$3,1,0),"")</f>
        <v>0</v>
      </c>
      <c r="E77" s="81">
        <f ca="1">IF($A77=2,IF(COUNTIF(Innovation!AE77:AH77,"&gt;="&amp;Innovation!AE$3)&gt;=E$3,1,0),"")</f>
        <v>0</v>
      </c>
      <c r="F77" s="81">
        <f t="shared" ca="1" si="8"/>
        <v>0</v>
      </c>
      <c r="H77" s="81">
        <f ca="1">IF($A77=2,IF(COUNTIF(Innovation!AJ77:AM77,"&gt;="&amp;Innovation!AJ$3)&gt;=H$3,1,0),"")</f>
        <v>1</v>
      </c>
      <c r="I77" s="81">
        <f ca="1">IF($A77=2,IF(COUNTIF(Innovation!AO77:AR77,"&gt;="&amp;Innovation!AO$3)&gt;=I$3,1,0),"")</f>
        <v>1</v>
      </c>
      <c r="J77" s="81">
        <f t="shared" ca="1" si="9"/>
        <v>1</v>
      </c>
      <c r="L77" s="81">
        <f t="shared" ca="1" si="10"/>
        <v>0</v>
      </c>
      <c r="M77" s="40" t="str">
        <f ca="1">IF(L77=1,Employment!$S77,"")</f>
        <v/>
      </c>
      <c r="N77" s="7" t="str">
        <f t="shared" ca="1" si="11"/>
        <v/>
      </c>
      <c r="O77" s="7" t="str">
        <f t="shared" ca="1" si="12"/>
        <v/>
      </c>
      <c r="Q77" s="81">
        <f t="shared" ca="1" si="13"/>
        <v>0</v>
      </c>
      <c r="R77" s="40" t="str">
        <f ca="1">IF(Q77=1,Employment!$S77,"")</f>
        <v/>
      </c>
      <c r="S77" s="7" t="str">
        <f t="shared" ca="1" si="14"/>
        <v/>
      </c>
      <c r="T77" s="7" t="str">
        <f t="shared" ca="1" si="15"/>
        <v/>
      </c>
    </row>
    <row r="78" spans="1:20" x14ac:dyDescent="0.25">
      <c r="A78" s="39">
        <f>'Industry selection'!C78</f>
        <v>1</v>
      </c>
      <c r="B78" s="82">
        <v>20.2</v>
      </c>
      <c r="C78" s="82" t="s">
        <v>158</v>
      </c>
      <c r="D78" s="81" t="str">
        <f>IF($A78=2,IF(COUNTIF(Innovation!Z78:AC78,"&gt;="&amp;Innovation!Z$3)&gt;=D$3,1,0),"")</f>
        <v/>
      </c>
      <c r="E78" s="81" t="str">
        <f>IF($A78=2,IF(COUNTIF(Innovation!AE78:AH78,"&gt;="&amp;Innovation!AE$3)&gt;=E$3,1,0),"")</f>
        <v/>
      </c>
      <c r="F78" s="81" t="str">
        <f t="shared" si="8"/>
        <v/>
      </c>
      <c r="H78" s="81" t="str">
        <f>IF($A78=2,IF(COUNTIF(Innovation!AJ78:AM78,"&gt;="&amp;Innovation!AJ$3)&gt;=H$3,1,0),"")</f>
        <v/>
      </c>
      <c r="I78" s="81" t="str">
        <f>IF($A78=2,IF(COUNTIF(Innovation!AO78:AR78,"&gt;="&amp;Innovation!AO$3)&gt;=I$3,1,0),"")</f>
        <v/>
      </c>
      <c r="J78" s="81" t="str">
        <f t="shared" si="9"/>
        <v/>
      </c>
      <c r="L78" s="81" t="str">
        <f t="shared" si="10"/>
        <v/>
      </c>
      <c r="M78" s="40" t="str">
        <f>IF(L78=1,Employment!$S78,"")</f>
        <v/>
      </c>
      <c r="N78" s="7" t="str">
        <f t="shared" si="11"/>
        <v/>
      </c>
      <c r="O78" s="7" t="str">
        <f t="shared" si="12"/>
        <v/>
      </c>
      <c r="Q78" s="81" t="str">
        <f t="shared" si="13"/>
        <v/>
      </c>
      <c r="R78" s="40" t="str">
        <f>IF(Q78=1,Employment!$S78,"")</f>
        <v/>
      </c>
      <c r="S78" s="7" t="str">
        <f t="shared" si="14"/>
        <v/>
      </c>
      <c r="T78" s="7" t="str">
        <f t="shared" si="15"/>
        <v/>
      </c>
    </row>
    <row r="79" spans="1:20" x14ac:dyDescent="0.25">
      <c r="A79" s="39">
        <f>'Industry selection'!C79</f>
        <v>1</v>
      </c>
      <c r="B79" s="82">
        <v>20.3</v>
      </c>
      <c r="C79" s="82" t="s">
        <v>160</v>
      </c>
      <c r="D79" s="81" t="str">
        <f>IF($A79=2,IF(COUNTIF(Innovation!Z79:AC79,"&gt;="&amp;Innovation!Z$3)&gt;=D$3,1,0),"")</f>
        <v/>
      </c>
      <c r="E79" s="81" t="str">
        <f>IF($A79=2,IF(COUNTIF(Innovation!AE79:AH79,"&gt;="&amp;Innovation!AE$3)&gt;=E$3,1,0),"")</f>
        <v/>
      </c>
      <c r="F79" s="81" t="str">
        <f t="shared" si="8"/>
        <v/>
      </c>
      <c r="H79" s="81" t="str">
        <f>IF($A79=2,IF(COUNTIF(Innovation!AJ79:AM79,"&gt;="&amp;Innovation!AJ$3)&gt;=H$3,1,0),"")</f>
        <v/>
      </c>
      <c r="I79" s="81" t="str">
        <f>IF($A79=2,IF(COUNTIF(Innovation!AO79:AR79,"&gt;="&amp;Innovation!AO$3)&gt;=I$3,1,0),"")</f>
        <v/>
      </c>
      <c r="J79" s="81" t="str">
        <f t="shared" si="9"/>
        <v/>
      </c>
      <c r="L79" s="81" t="str">
        <f t="shared" si="10"/>
        <v/>
      </c>
      <c r="M79" s="40" t="str">
        <f>IF(L79=1,Employment!$S79,"")</f>
        <v/>
      </c>
      <c r="N79" s="7" t="str">
        <f t="shared" si="11"/>
        <v/>
      </c>
      <c r="O79" s="7" t="str">
        <f t="shared" si="12"/>
        <v/>
      </c>
      <c r="Q79" s="81" t="str">
        <f t="shared" si="13"/>
        <v/>
      </c>
      <c r="R79" s="40" t="str">
        <f>IF(Q79=1,Employment!$S79,"")</f>
        <v/>
      </c>
      <c r="S79" s="7" t="str">
        <f t="shared" si="14"/>
        <v/>
      </c>
      <c r="T79" s="7" t="str">
        <f t="shared" si="15"/>
        <v/>
      </c>
    </row>
    <row r="80" spans="1:20" x14ac:dyDescent="0.25">
      <c r="A80" s="39">
        <f>'Industry selection'!C80</f>
        <v>1</v>
      </c>
      <c r="B80" s="82">
        <v>20.399999999999999</v>
      </c>
      <c r="C80" s="82" t="s">
        <v>162</v>
      </c>
      <c r="D80" s="81" t="str">
        <f>IF($A80=2,IF(COUNTIF(Innovation!Z80:AC80,"&gt;="&amp;Innovation!Z$3)&gt;=D$3,1,0),"")</f>
        <v/>
      </c>
      <c r="E80" s="81" t="str">
        <f>IF($A80=2,IF(COUNTIF(Innovation!AE80:AH80,"&gt;="&amp;Innovation!AE$3)&gt;=E$3,1,0),"")</f>
        <v/>
      </c>
      <c r="F80" s="81" t="str">
        <f t="shared" si="8"/>
        <v/>
      </c>
      <c r="H80" s="81" t="str">
        <f>IF($A80=2,IF(COUNTIF(Innovation!AJ80:AM80,"&gt;="&amp;Innovation!AJ$3)&gt;=H$3,1,0),"")</f>
        <v/>
      </c>
      <c r="I80" s="81" t="str">
        <f>IF($A80=2,IF(COUNTIF(Innovation!AO80:AR80,"&gt;="&amp;Innovation!AO$3)&gt;=I$3,1,0),"")</f>
        <v/>
      </c>
      <c r="J80" s="81" t="str">
        <f t="shared" si="9"/>
        <v/>
      </c>
      <c r="L80" s="81" t="str">
        <f t="shared" si="10"/>
        <v/>
      </c>
      <c r="M80" s="40" t="str">
        <f>IF(L80=1,Employment!$S80,"")</f>
        <v/>
      </c>
      <c r="N80" s="7" t="str">
        <f t="shared" si="11"/>
        <v/>
      </c>
      <c r="O80" s="7" t="str">
        <f t="shared" si="12"/>
        <v/>
      </c>
      <c r="Q80" s="81" t="str">
        <f t="shared" si="13"/>
        <v/>
      </c>
      <c r="R80" s="40" t="str">
        <f>IF(Q80=1,Employment!$S80,"")</f>
        <v/>
      </c>
      <c r="S80" s="7" t="str">
        <f t="shared" si="14"/>
        <v/>
      </c>
      <c r="T80" s="7" t="str">
        <f t="shared" si="15"/>
        <v/>
      </c>
    </row>
    <row r="81" spans="1:20" x14ac:dyDescent="0.25">
      <c r="A81" s="39">
        <f>'Industry selection'!C81</f>
        <v>1</v>
      </c>
      <c r="B81" s="82">
        <v>20.5</v>
      </c>
      <c r="C81" s="82" t="s">
        <v>164</v>
      </c>
      <c r="D81" s="81" t="str">
        <f>IF($A81=2,IF(COUNTIF(Innovation!Z81:AC81,"&gt;="&amp;Innovation!Z$3)&gt;=D$3,1,0),"")</f>
        <v/>
      </c>
      <c r="E81" s="81" t="str">
        <f>IF($A81=2,IF(COUNTIF(Innovation!AE81:AH81,"&gt;="&amp;Innovation!AE$3)&gt;=E$3,1,0),"")</f>
        <v/>
      </c>
      <c r="F81" s="81" t="str">
        <f t="shared" si="8"/>
        <v/>
      </c>
      <c r="H81" s="81" t="str">
        <f>IF($A81=2,IF(COUNTIF(Innovation!AJ81:AM81,"&gt;="&amp;Innovation!AJ$3)&gt;=H$3,1,0),"")</f>
        <v/>
      </c>
      <c r="I81" s="81" t="str">
        <f>IF($A81=2,IF(COUNTIF(Innovation!AO81:AR81,"&gt;="&amp;Innovation!AO$3)&gt;=I$3,1,0),"")</f>
        <v/>
      </c>
      <c r="J81" s="81" t="str">
        <f t="shared" si="9"/>
        <v/>
      </c>
      <c r="L81" s="81" t="str">
        <f t="shared" si="10"/>
        <v/>
      </c>
      <c r="M81" s="40" t="str">
        <f>IF(L81=1,Employment!$S81,"")</f>
        <v/>
      </c>
      <c r="N81" s="7" t="str">
        <f t="shared" si="11"/>
        <v/>
      </c>
      <c r="O81" s="7" t="str">
        <f t="shared" si="12"/>
        <v/>
      </c>
      <c r="Q81" s="81" t="str">
        <f t="shared" si="13"/>
        <v/>
      </c>
      <c r="R81" s="40" t="str">
        <f>IF(Q81=1,Employment!$S81,"")</f>
        <v/>
      </c>
      <c r="S81" s="7" t="str">
        <f t="shared" si="14"/>
        <v/>
      </c>
      <c r="T81" s="7" t="str">
        <f t="shared" si="15"/>
        <v/>
      </c>
    </row>
    <row r="82" spans="1:20" x14ac:dyDescent="0.25">
      <c r="A82" s="39">
        <f>'Industry selection'!C82</f>
        <v>1</v>
      </c>
      <c r="B82" s="82">
        <v>20.6</v>
      </c>
      <c r="C82" s="82" t="s">
        <v>166</v>
      </c>
      <c r="D82" s="81" t="str">
        <f>IF($A82=2,IF(COUNTIF(Innovation!Z82:AC82,"&gt;="&amp;Innovation!Z$3)&gt;=D$3,1,0),"")</f>
        <v/>
      </c>
      <c r="E82" s="81" t="str">
        <f>IF($A82=2,IF(COUNTIF(Innovation!AE82:AH82,"&gt;="&amp;Innovation!AE$3)&gt;=E$3,1,0),"")</f>
        <v/>
      </c>
      <c r="F82" s="81" t="str">
        <f t="shared" si="8"/>
        <v/>
      </c>
      <c r="H82" s="81" t="str">
        <f>IF($A82=2,IF(COUNTIF(Innovation!AJ82:AM82,"&gt;="&amp;Innovation!AJ$3)&gt;=H$3,1,0),"")</f>
        <v/>
      </c>
      <c r="I82" s="81" t="str">
        <f>IF($A82=2,IF(COUNTIF(Innovation!AO82:AR82,"&gt;="&amp;Innovation!AO$3)&gt;=I$3,1,0),"")</f>
        <v/>
      </c>
      <c r="J82" s="81" t="str">
        <f t="shared" si="9"/>
        <v/>
      </c>
      <c r="L82" s="81" t="str">
        <f t="shared" si="10"/>
        <v/>
      </c>
      <c r="M82" s="40" t="str">
        <f>IF(L82=1,Employment!$S82,"")</f>
        <v/>
      </c>
      <c r="N82" s="7" t="str">
        <f t="shared" si="11"/>
        <v/>
      </c>
      <c r="O82" s="7" t="str">
        <f t="shared" si="12"/>
        <v/>
      </c>
      <c r="Q82" s="81" t="str">
        <f t="shared" si="13"/>
        <v/>
      </c>
      <c r="R82" s="40" t="str">
        <f>IF(Q82=1,Employment!$S82,"")</f>
        <v/>
      </c>
      <c r="S82" s="7" t="str">
        <f t="shared" si="14"/>
        <v/>
      </c>
      <c r="T82" s="7" t="str">
        <f t="shared" si="15"/>
        <v/>
      </c>
    </row>
    <row r="83" spans="1:20" x14ac:dyDescent="0.25">
      <c r="A83" s="39">
        <f>'Industry selection'!C83</f>
        <v>1</v>
      </c>
      <c r="B83" s="82">
        <v>21</v>
      </c>
      <c r="C83" s="82" t="s">
        <v>168</v>
      </c>
      <c r="D83" s="81" t="str">
        <f>IF($A83=2,IF(COUNTIF(Innovation!Z83:AC83,"&gt;="&amp;Innovation!Z$3)&gt;=D$3,1,0),"")</f>
        <v/>
      </c>
      <c r="E83" s="81" t="str">
        <f>IF($A83=2,IF(COUNTIF(Innovation!AE83:AH83,"&gt;="&amp;Innovation!AE$3)&gt;=E$3,1,0),"")</f>
        <v/>
      </c>
      <c r="F83" s="81" t="str">
        <f t="shared" si="8"/>
        <v/>
      </c>
      <c r="H83" s="81" t="str">
        <f>IF($A83=2,IF(COUNTIF(Innovation!AJ83:AM83,"&gt;="&amp;Innovation!AJ$3)&gt;=H$3,1,0),"")</f>
        <v/>
      </c>
      <c r="I83" s="81" t="str">
        <f>IF($A83=2,IF(COUNTIF(Innovation!AO83:AR83,"&gt;="&amp;Innovation!AO$3)&gt;=I$3,1,0),"")</f>
        <v/>
      </c>
      <c r="J83" s="81" t="str">
        <f t="shared" si="9"/>
        <v/>
      </c>
      <c r="L83" s="81" t="str">
        <f t="shared" si="10"/>
        <v/>
      </c>
      <c r="M83" s="40" t="str">
        <f>IF(L83=1,Employment!$S83,"")</f>
        <v/>
      </c>
      <c r="N83" s="7" t="str">
        <f t="shared" si="11"/>
        <v/>
      </c>
      <c r="O83" s="7" t="str">
        <f t="shared" si="12"/>
        <v/>
      </c>
      <c r="Q83" s="81" t="str">
        <f t="shared" si="13"/>
        <v/>
      </c>
      <c r="R83" s="40" t="str">
        <f>IF(Q83=1,Employment!$S83,"")</f>
        <v/>
      </c>
      <c r="S83" s="7" t="str">
        <f t="shared" si="14"/>
        <v/>
      </c>
      <c r="T83" s="7" t="str">
        <f t="shared" si="15"/>
        <v/>
      </c>
    </row>
    <row r="84" spans="1:20" x14ac:dyDescent="0.25">
      <c r="A84" s="39">
        <f>'Industry selection'!C84</f>
        <v>1</v>
      </c>
      <c r="B84" s="82">
        <v>21.1</v>
      </c>
      <c r="C84" s="82" t="s">
        <v>170</v>
      </c>
      <c r="D84" s="81" t="str">
        <f>IF($A84=2,IF(COUNTIF(Innovation!Z84:AC84,"&gt;="&amp;Innovation!Z$3)&gt;=D$3,1,0),"")</f>
        <v/>
      </c>
      <c r="E84" s="81" t="str">
        <f>IF($A84=2,IF(COUNTIF(Innovation!AE84:AH84,"&gt;="&amp;Innovation!AE$3)&gt;=E$3,1,0),"")</f>
        <v/>
      </c>
      <c r="F84" s="81" t="str">
        <f t="shared" si="8"/>
        <v/>
      </c>
      <c r="H84" s="81" t="str">
        <f>IF($A84=2,IF(COUNTIF(Innovation!AJ84:AM84,"&gt;="&amp;Innovation!AJ$3)&gt;=H$3,1,0),"")</f>
        <v/>
      </c>
      <c r="I84" s="81" t="str">
        <f>IF($A84=2,IF(COUNTIF(Innovation!AO84:AR84,"&gt;="&amp;Innovation!AO$3)&gt;=I$3,1,0),"")</f>
        <v/>
      </c>
      <c r="J84" s="81" t="str">
        <f t="shared" si="9"/>
        <v/>
      </c>
      <c r="L84" s="81" t="str">
        <f t="shared" si="10"/>
        <v/>
      </c>
      <c r="M84" s="40" t="str">
        <f>IF(L84=1,Employment!$S84,"")</f>
        <v/>
      </c>
      <c r="N84" s="7" t="str">
        <f t="shared" si="11"/>
        <v/>
      </c>
      <c r="O84" s="7" t="str">
        <f t="shared" si="12"/>
        <v/>
      </c>
      <c r="Q84" s="81" t="str">
        <f t="shared" si="13"/>
        <v/>
      </c>
      <c r="R84" s="40" t="str">
        <f>IF(Q84=1,Employment!$S84,"")</f>
        <v/>
      </c>
      <c r="S84" s="7" t="str">
        <f t="shared" si="14"/>
        <v/>
      </c>
      <c r="T84" s="7" t="str">
        <f t="shared" si="15"/>
        <v/>
      </c>
    </row>
    <row r="85" spans="1:20" x14ac:dyDescent="0.25">
      <c r="A85" s="39">
        <f>'Industry selection'!C85</f>
        <v>1</v>
      </c>
      <c r="B85" s="82">
        <v>21.2</v>
      </c>
      <c r="C85" s="82" t="s">
        <v>172</v>
      </c>
      <c r="D85" s="81" t="str">
        <f>IF($A85=2,IF(COUNTIF(Innovation!Z85:AC85,"&gt;="&amp;Innovation!Z$3)&gt;=D$3,1,0),"")</f>
        <v/>
      </c>
      <c r="E85" s="81" t="str">
        <f>IF($A85=2,IF(COUNTIF(Innovation!AE85:AH85,"&gt;="&amp;Innovation!AE$3)&gt;=E$3,1,0),"")</f>
        <v/>
      </c>
      <c r="F85" s="81" t="str">
        <f t="shared" si="8"/>
        <v/>
      </c>
      <c r="H85" s="81" t="str">
        <f>IF($A85=2,IF(COUNTIF(Innovation!AJ85:AM85,"&gt;="&amp;Innovation!AJ$3)&gt;=H$3,1,0),"")</f>
        <v/>
      </c>
      <c r="I85" s="81" t="str">
        <f>IF($A85=2,IF(COUNTIF(Innovation!AO85:AR85,"&gt;="&amp;Innovation!AO$3)&gt;=I$3,1,0),"")</f>
        <v/>
      </c>
      <c r="J85" s="81" t="str">
        <f t="shared" si="9"/>
        <v/>
      </c>
      <c r="L85" s="81" t="str">
        <f t="shared" si="10"/>
        <v/>
      </c>
      <c r="M85" s="40" t="str">
        <f>IF(L85=1,Employment!$S85,"")</f>
        <v/>
      </c>
      <c r="N85" s="7" t="str">
        <f t="shared" si="11"/>
        <v/>
      </c>
      <c r="O85" s="7" t="str">
        <f t="shared" si="12"/>
        <v/>
      </c>
      <c r="Q85" s="81" t="str">
        <f t="shared" si="13"/>
        <v/>
      </c>
      <c r="R85" s="40" t="str">
        <f>IF(Q85=1,Employment!$S85,"")</f>
        <v/>
      </c>
      <c r="S85" s="7" t="str">
        <f t="shared" si="14"/>
        <v/>
      </c>
      <c r="T85" s="7" t="str">
        <f t="shared" si="15"/>
        <v/>
      </c>
    </row>
    <row r="86" spans="1:20" x14ac:dyDescent="0.25">
      <c r="A86" s="39">
        <f>'Industry selection'!C86</f>
        <v>2</v>
      </c>
      <c r="B86" s="82">
        <v>22</v>
      </c>
      <c r="C86" s="82" t="s">
        <v>174</v>
      </c>
      <c r="D86" s="81">
        <f ca="1">IF($A86=2,IF(COUNTIF(Innovation!Z86:AC86,"&gt;="&amp;Innovation!Z$3)&gt;=D$3,1,0),"")</f>
        <v>0</v>
      </c>
      <c r="E86" s="81">
        <f ca="1">IF($A86=2,IF(COUNTIF(Innovation!AE86:AH86,"&gt;="&amp;Innovation!AE$3)&gt;=E$3,1,0),"")</f>
        <v>0</v>
      </c>
      <c r="F86" s="81">
        <f t="shared" ref="F86:F117" ca="1" si="16">IF($A86=2,IF(SUM(D86:E86)=2,1,0),"")</f>
        <v>0</v>
      </c>
      <c r="H86" s="81">
        <f ca="1">IF($A86=2,IF(COUNTIF(Innovation!AJ86:AM86,"&gt;="&amp;Innovation!AJ$3)&gt;=H$3,1,0),"")</f>
        <v>0</v>
      </c>
      <c r="I86" s="81">
        <f ca="1">IF($A86=2,IF(COUNTIF(Innovation!AO86:AR86,"&gt;="&amp;Innovation!AO$3)&gt;=I$3,1,0),"")</f>
        <v>0</v>
      </c>
      <c r="J86" s="81">
        <f t="shared" ref="J86:J117" ca="1" si="17">IF($A86=2,IF(SUM(H86:I86)=2,1,0),"")</f>
        <v>0</v>
      </c>
      <c r="L86" s="81">
        <f t="shared" ref="L86:L117" ca="1" si="18">IF($A86=2,IF(SUM(F86,J86)=2,1,0),"")</f>
        <v>0</v>
      </c>
      <c r="M86" s="40" t="str">
        <f ca="1">IF(L86=1,Employment!$S86,"")</f>
        <v/>
      </c>
      <c r="N86" s="7" t="str">
        <f t="shared" ref="N86:N117" ca="1" si="19">IF(M86=1,$B86,"")</f>
        <v/>
      </c>
      <c r="O86" s="7" t="str">
        <f t="shared" ref="O86:O117" ca="1" si="20">IF(M86=1,$C86,"")</f>
        <v/>
      </c>
      <c r="Q86" s="81">
        <f t="shared" ref="Q86:Q117" ca="1" si="21">IF($A86=2,IF(SUM(D86:E86,H86:I86)&gt;2,1,0),"")</f>
        <v>0</v>
      </c>
      <c r="R86" s="40" t="str">
        <f ca="1">IF(Q86=1,Employment!$S86,"")</f>
        <v/>
      </c>
      <c r="S86" s="7" t="str">
        <f t="shared" ref="S86:S117" ca="1" si="22">IF(R86=1,$B86,"")</f>
        <v/>
      </c>
      <c r="T86" s="7" t="str">
        <f t="shared" ref="T86:T117" ca="1" si="23">IF(R86=1,$C86,"")</f>
        <v/>
      </c>
    </row>
    <row r="87" spans="1:20" x14ac:dyDescent="0.25">
      <c r="A87" s="39">
        <f>'Industry selection'!C87</f>
        <v>1</v>
      </c>
      <c r="B87" s="82">
        <v>22.1</v>
      </c>
      <c r="C87" s="82" t="s">
        <v>176</v>
      </c>
      <c r="D87" s="81" t="str">
        <f>IF($A87=2,IF(COUNTIF(Innovation!Z87:AC87,"&gt;="&amp;Innovation!Z$3)&gt;=D$3,1,0),"")</f>
        <v/>
      </c>
      <c r="E87" s="81" t="str">
        <f>IF($A87=2,IF(COUNTIF(Innovation!AE87:AH87,"&gt;="&amp;Innovation!AE$3)&gt;=E$3,1,0),"")</f>
        <v/>
      </c>
      <c r="F87" s="81" t="str">
        <f t="shared" si="16"/>
        <v/>
      </c>
      <c r="H87" s="81" t="str">
        <f>IF($A87=2,IF(COUNTIF(Innovation!AJ87:AM87,"&gt;="&amp;Innovation!AJ$3)&gt;=H$3,1,0),"")</f>
        <v/>
      </c>
      <c r="I87" s="81" t="str">
        <f>IF($A87=2,IF(COUNTIF(Innovation!AO87:AR87,"&gt;="&amp;Innovation!AO$3)&gt;=I$3,1,0),"")</f>
        <v/>
      </c>
      <c r="J87" s="81" t="str">
        <f t="shared" si="17"/>
        <v/>
      </c>
      <c r="L87" s="81" t="str">
        <f t="shared" si="18"/>
        <v/>
      </c>
      <c r="M87" s="40" t="str">
        <f>IF(L87=1,Employment!$S87,"")</f>
        <v/>
      </c>
      <c r="N87" s="7" t="str">
        <f t="shared" si="19"/>
        <v/>
      </c>
      <c r="O87" s="7" t="str">
        <f t="shared" si="20"/>
        <v/>
      </c>
      <c r="Q87" s="81" t="str">
        <f t="shared" si="21"/>
        <v/>
      </c>
      <c r="R87" s="40" t="str">
        <f>IF(Q87=1,Employment!$S87,"")</f>
        <v/>
      </c>
      <c r="S87" s="7" t="str">
        <f t="shared" si="22"/>
        <v/>
      </c>
      <c r="T87" s="7" t="str">
        <f t="shared" si="23"/>
        <v/>
      </c>
    </row>
    <row r="88" spans="1:20" x14ac:dyDescent="0.25">
      <c r="A88" s="39">
        <f>'Industry selection'!C88</f>
        <v>1</v>
      </c>
      <c r="B88" s="82">
        <v>22.2</v>
      </c>
      <c r="C88" s="82" t="s">
        <v>178</v>
      </c>
      <c r="D88" s="81" t="str">
        <f>IF($A88=2,IF(COUNTIF(Innovation!Z88:AC88,"&gt;="&amp;Innovation!Z$3)&gt;=D$3,1,0),"")</f>
        <v/>
      </c>
      <c r="E88" s="81" t="str">
        <f>IF($A88=2,IF(COUNTIF(Innovation!AE88:AH88,"&gt;="&amp;Innovation!AE$3)&gt;=E$3,1,0),"")</f>
        <v/>
      </c>
      <c r="F88" s="81" t="str">
        <f t="shared" si="16"/>
        <v/>
      </c>
      <c r="H88" s="81" t="str">
        <f>IF($A88=2,IF(COUNTIF(Innovation!AJ88:AM88,"&gt;="&amp;Innovation!AJ$3)&gt;=H$3,1,0),"")</f>
        <v/>
      </c>
      <c r="I88" s="81" t="str">
        <f>IF($A88=2,IF(COUNTIF(Innovation!AO88:AR88,"&gt;="&amp;Innovation!AO$3)&gt;=I$3,1,0),"")</f>
        <v/>
      </c>
      <c r="J88" s="81" t="str">
        <f t="shared" si="17"/>
        <v/>
      </c>
      <c r="L88" s="81" t="str">
        <f t="shared" si="18"/>
        <v/>
      </c>
      <c r="M88" s="40" t="str">
        <f>IF(L88=1,Employment!$S88,"")</f>
        <v/>
      </c>
      <c r="N88" s="7" t="str">
        <f t="shared" si="19"/>
        <v/>
      </c>
      <c r="O88" s="7" t="str">
        <f t="shared" si="20"/>
        <v/>
      </c>
      <c r="Q88" s="81" t="str">
        <f t="shared" si="21"/>
        <v/>
      </c>
      <c r="R88" s="40" t="str">
        <f>IF(Q88=1,Employment!$S88,"")</f>
        <v/>
      </c>
      <c r="S88" s="7" t="str">
        <f t="shared" si="22"/>
        <v/>
      </c>
      <c r="T88" s="7" t="str">
        <f t="shared" si="23"/>
        <v/>
      </c>
    </row>
    <row r="89" spans="1:20" x14ac:dyDescent="0.25">
      <c r="A89" s="39" t="str">
        <f>'Industry selection'!C89</f>
        <v/>
      </c>
      <c r="B89" s="82">
        <v>23</v>
      </c>
      <c r="C89" s="82" t="s">
        <v>180</v>
      </c>
      <c r="D89" s="81" t="str">
        <f>IF($A89=2,IF(COUNTIF(Innovation!Z89:AC89,"&gt;="&amp;Innovation!Z$3)&gt;=D$3,1,0),"")</f>
        <v/>
      </c>
      <c r="E89" s="81" t="str">
        <f>IF($A89=2,IF(COUNTIF(Innovation!AE89:AH89,"&gt;="&amp;Innovation!AE$3)&gt;=E$3,1,0),"")</f>
        <v/>
      </c>
      <c r="F89" s="81" t="str">
        <f t="shared" si="16"/>
        <v/>
      </c>
      <c r="H89" s="81" t="str">
        <f>IF($A89=2,IF(COUNTIF(Innovation!AJ89:AM89,"&gt;="&amp;Innovation!AJ$3)&gt;=H$3,1,0),"")</f>
        <v/>
      </c>
      <c r="I89" s="81" t="str">
        <f>IF($A89=2,IF(COUNTIF(Innovation!AO89:AR89,"&gt;="&amp;Innovation!AO$3)&gt;=I$3,1,0),"")</f>
        <v/>
      </c>
      <c r="J89" s="81" t="str">
        <f t="shared" si="17"/>
        <v/>
      </c>
      <c r="L89" s="81" t="str">
        <f t="shared" si="18"/>
        <v/>
      </c>
      <c r="M89" s="40" t="str">
        <f>IF(L89=1,Employment!$S89,"")</f>
        <v/>
      </c>
      <c r="N89" s="7" t="str">
        <f t="shared" si="19"/>
        <v/>
      </c>
      <c r="O89" s="7" t="str">
        <f t="shared" si="20"/>
        <v/>
      </c>
      <c r="Q89" s="81" t="str">
        <f t="shared" si="21"/>
        <v/>
      </c>
      <c r="R89" s="40" t="str">
        <f>IF(Q89=1,Employment!$S89,"")</f>
        <v/>
      </c>
      <c r="S89" s="7" t="str">
        <f t="shared" si="22"/>
        <v/>
      </c>
      <c r="T89" s="7" t="str">
        <f t="shared" si="23"/>
        <v/>
      </c>
    </row>
    <row r="90" spans="1:20" x14ac:dyDescent="0.25">
      <c r="A90" s="39">
        <f>'Industry selection'!C90</f>
        <v>2</v>
      </c>
      <c r="B90" s="82">
        <v>23.1</v>
      </c>
      <c r="C90" s="82" t="s">
        <v>182</v>
      </c>
      <c r="D90" s="81">
        <f ca="1">IF($A90=2,IF(COUNTIF(Innovation!Z90:AC90,"&gt;="&amp;Innovation!Z$3)&gt;=D$3,1,0),"")</f>
        <v>0</v>
      </c>
      <c r="E90" s="81">
        <f ca="1">IF($A90=2,IF(COUNTIF(Innovation!AE90:AH90,"&gt;="&amp;Innovation!AE$3)&gt;=E$3,1,0),"")</f>
        <v>0</v>
      </c>
      <c r="F90" s="81">
        <f t="shared" ca="1" si="16"/>
        <v>0</v>
      </c>
      <c r="H90" s="81">
        <f ca="1">IF($A90=2,IF(COUNTIF(Innovation!AJ90:AM90,"&gt;="&amp;Innovation!AJ$3)&gt;=H$3,1,0),"")</f>
        <v>1</v>
      </c>
      <c r="I90" s="81">
        <f ca="1">IF($A90=2,IF(COUNTIF(Innovation!AO90:AR90,"&gt;="&amp;Innovation!AO$3)&gt;=I$3,1,0),"")</f>
        <v>1</v>
      </c>
      <c r="J90" s="81">
        <f t="shared" ca="1" si="17"/>
        <v>1</v>
      </c>
      <c r="L90" s="81">
        <f t="shared" ca="1" si="18"/>
        <v>0</v>
      </c>
      <c r="M90" s="40" t="str">
        <f ca="1">IF(L90=1,Employment!$S90,"")</f>
        <v/>
      </c>
      <c r="N90" s="7" t="str">
        <f t="shared" ca="1" si="19"/>
        <v/>
      </c>
      <c r="O90" s="7" t="str">
        <f t="shared" ca="1" si="20"/>
        <v/>
      </c>
      <c r="Q90" s="81">
        <f t="shared" ca="1" si="21"/>
        <v>0</v>
      </c>
      <c r="R90" s="40" t="str">
        <f ca="1">IF(Q90=1,Employment!$S90,"")</f>
        <v/>
      </c>
      <c r="S90" s="7" t="str">
        <f t="shared" ca="1" si="22"/>
        <v/>
      </c>
      <c r="T90" s="7" t="str">
        <f t="shared" ca="1" si="23"/>
        <v/>
      </c>
    </row>
    <row r="91" spans="1:20" x14ac:dyDescent="0.25">
      <c r="A91" s="39">
        <f>'Industry selection'!C91</f>
        <v>1</v>
      </c>
      <c r="B91" s="82">
        <v>23.2</v>
      </c>
      <c r="C91" s="82" t="s">
        <v>184</v>
      </c>
      <c r="D91" s="81" t="str">
        <f>IF($A91=2,IF(COUNTIF(Innovation!Z91:AC91,"&gt;="&amp;Innovation!Z$3)&gt;=D$3,1,0),"")</f>
        <v/>
      </c>
      <c r="E91" s="81" t="str">
        <f>IF($A91=2,IF(COUNTIF(Innovation!AE91:AH91,"&gt;="&amp;Innovation!AE$3)&gt;=E$3,1,0),"")</f>
        <v/>
      </c>
      <c r="F91" s="81" t="str">
        <f t="shared" si="16"/>
        <v/>
      </c>
      <c r="H91" s="81" t="str">
        <f>IF($A91=2,IF(COUNTIF(Innovation!AJ91:AM91,"&gt;="&amp;Innovation!AJ$3)&gt;=H$3,1,0),"")</f>
        <v/>
      </c>
      <c r="I91" s="81" t="str">
        <f>IF($A91=2,IF(COUNTIF(Innovation!AO91:AR91,"&gt;="&amp;Innovation!AO$3)&gt;=I$3,1,0),"")</f>
        <v/>
      </c>
      <c r="J91" s="81" t="str">
        <f t="shared" si="17"/>
        <v/>
      </c>
      <c r="L91" s="81" t="str">
        <f t="shared" si="18"/>
        <v/>
      </c>
      <c r="M91" s="40" t="str">
        <f>IF(L91=1,Employment!$S91,"")</f>
        <v/>
      </c>
      <c r="N91" s="7" t="str">
        <f t="shared" si="19"/>
        <v/>
      </c>
      <c r="O91" s="7" t="str">
        <f t="shared" si="20"/>
        <v/>
      </c>
      <c r="Q91" s="81" t="str">
        <f t="shared" si="21"/>
        <v/>
      </c>
      <c r="R91" s="40" t="str">
        <f>IF(Q91=1,Employment!$S91,"")</f>
        <v/>
      </c>
      <c r="S91" s="7" t="str">
        <f t="shared" si="22"/>
        <v/>
      </c>
      <c r="T91" s="7" t="str">
        <f t="shared" si="23"/>
        <v/>
      </c>
    </row>
    <row r="92" spans="1:20" x14ac:dyDescent="0.25">
      <c r="A92" s="39">
        <f>'Industry selection'!C92</f>
        <v>2</v>
      </c>
      <c r="B92" s="82">
        <v>23.3</v>
      </c>
      <c r="C92" s="82" t="s">
        <v>186</v>
      </c>
      <c r="D92" s="81">
        <f ca="1">IF($A92=2,IF(COUNTIF(Innovation!Z92:AC92,"&gt;="&amp;Innovation!Z$3)&gt;=D$3,1,0),"")</f>
        <v>0</v>
      </c>
      <c r="E92" s="81">
        <f ca="1">IF($A92=2,IF(COUNTIF(Innovation!AE92:AH92,"&gt;="&amp;Innovation!AE$3)&gt;=E$3,1,0),"")</f>
        <v>0</v>
      </c>
      <c r="F92" s="81">
        <f t="shared" ca="1" si="16"/>
        <v>0</v>
      </c>
      <c r="H92" s="81">
        <f ca="1">IF($A92=2,IF(COUNTIF(Innovation!AJ92:AM92,"&gt;="&amp;Innovation!AJ$3)&gt;=H$3,1,0),"")</f>
        <v>0</v>
      </c>
      <c r="I92" s="81">
        <f ca="1">IF($A92=2,IF(COUNTIF(Innovation!AO92:AR92,"&gt;="&amp;Innovation!AO$3)&gt;=I$3,1,0),"")</f>
        <v>0</v>
      </c>
      <c r="J92" s="81">
        <f t="shared" ca="1" si="17"/>
        <v>0</v>
      </c>
      <c r="L92" s="81">
        <f t="shared" ca="1" si="18"/>
        <v>0</v>
      </c>
      <c r="M92" s="40" t="str">
        <f ca="1">IF(L92=1,Employment!$S92,"")</f>
        <v/>
      </c>
      <c r="N92" s="7" t="str">
        <f t="shared" ca="1" si="19"/>
        <v/>
      </c>
      <c r="O92" s="7" t="str">
        <f t="shared" ca="1" si="20"/>
        <v/>
      </c>
      <c r="Q92" s="81">
        <f t="shared" ca="1" si="21"/>
        <v>0</v>
      </c>
      <c r="R92" s="40" t="str">
        <f ca="1">IF(Q92=1,Employment!$S92,"")</f>
        <v/>
      </c>
      <c r="S92" s="7" t="str">
        <f t="shared" ca="1" si="22"/>
        <v/>
      </c>
      <c r="T92" s="7" t="str">
        <f t="shared" ca="1" si="23"/>
        <v/>
      </c>
    </row>
    <row r="93" spans="1:20" x14ac:dyDescent="0.25">
      <c r="A93" s="39">
        <f>'Industry selection'!C93</f>
        <v>1</v>
      </c>
      <c r="B93" s="82">
        <v>23.4</v>
      </c>
      <c r="C93" s="82" t="s">
        <v>188</v>
      </c>
      <c r="D93" s="81" t="str">
        <f>IF($A93=2,IF(COUNTIF(Innovation!Z93:AC93,"&gt;="&amp;Innovation!Z$3)&gt;=D$3,1,0),"")</f>
        <v/>
      </c>
      <c r="E93" s="81" t="str">
        <f>IF($A93=2,IF(COUNTIF(Innovation!AE93:AH93,"&gt;="&amp;Innovation!AE$3)&gt;=E$3,1,0),"")</f>
        <v/>
      </c>
      <c r="F93" s="81" t="str">
        <f t="shared" si="16"/>
        <v/>
      </c>
      <c r="H93" s="81" t="str">
        <f>IF($A93=2,IF(COUNTIF(Innovation!AJ93:AM93,"&gt;="&amp;Innovation!AJ$3)&gt;=H$3,1,0),"")</f>
        <v/>
      </c>
      <c r="I93" s="81" t="str">
        <f>IF($A93=2,IF(COUNTIF(Innovation!AO93:AR93,"&gt;="&amp;Innovation!AO$3)&gt;=I$3,1,0),"")</f>
        <v/>
      </c>
      <c r="J93" s="81" t="str">
        <f t="shared" si="17"/>
        <v/>
      </c>
      <c r="L93" s="81" t="str">
        <f t="shared" si="18"/>
        <v/>
      </c>
      <c r="M93" s="40" t="str">
        <f>IF(L93=1,Employment!$S93,"")</f>
        <v/>
      </c>
      <c r="N93" s="7" t="str">
        <f t="shared" si="19"/>
        <v/>
      </c>
      <c r="O93" s="7" t="str">
        <f t="shared" si="20"/>
        <v/>
      </c>
      <c r="Q93" s="81" t="str">
        <f t="shared" si="21"/>
        <v/>
      </c>
      <c r="R93" s="40" t="str">
        <f>IF(Q93=1,Employment!$S93,"")</f>
        <v/>
      </c>
      <c r="S93" s="7" t="str">
        <f t="shared" si="22"/>
        <v/>
      </c>
      <c r="T93" s="7" t="str">
        <f t="shared" si="23"/>
        <v/>
      </c>
    </row>
    <row r="94" spans="1:20" x14ac:dyDescent="0.25">
      <c r="A94" s="39">
        <f>'Industry selection'!C94</f>
        <v>1</v>
      </c>
      <c r="B94" s="82">
        <v>23.5</v>
      </c>
      <c r="C94" s="82" t="s">
        <v>190</v>
      </c>
      <c r="D94" s="81" t="str">
        <f>IF($A94=2,IF(COUNTIF(Innovation!Z94:AC94,"&gt;="&amp;Innovation!Z$3)&gt;=D$3,1,0),"")</f>
        <v/>
      </c>
      <c r="E94" s="81" t="str">
        <f>IF($A94=2,IF(COUNTIF(Innovation!AE94:AH94,"&gt;="&amp;Innovation!AE$3)&gt;=E$3,1,0),"")</f>
        <v/>
      </c>
      <c r="F94" s="81" t="str">
        <f t="shared" si="16"/>
        <v/>
      </c>
      <c r="H94" s="81" t="str">
        <f>IF($A94=2,IF(COUNTIF(Innovation!AJ94:AM94,"&gt;="&amp;Innovation!AJ$3)&gt;=H$3,1,0),"")</f>
        <v/>
      </c>
      <c r="I94" s="81" t="str">
        <f>IF($A94=2,IF(COUNTIF(Innovation!AO94:AR94,"&gt;="&amp;Innovation!AO$3)&gt;=I$3,1,0),"")</f>
        <v/>
      </c>
      <c r="J94" s="81" t="str">
        <f t="shared" si="17"/>
        <v/>
      </c>
      <c r="L94" s="81" t="str">
        <f t="shared" si="18"/>
        <v/>
      </c>
      <c r="M94" s="40" t="str">
        <f>IF(L94=1,Employment!$S94,"")</f>
        <v/>
      </c>
      <c r="N94" s="7" t="str">
        <f t="shared" si="19"/>
        <v/>
      </c>
      <c r="O94" s="7" t="str">
        <f t="shared" si="20"/>
        <v/>
      </c>
      <c r="Q94" s="81" t="str">
        <f t="shared" si="21"/>
        <v/>
      </c>
      <c r="R94" s="40" t="str">
        <f>IF(Q94=1,Employment!$S94,"")</f>
        <v/>
      </c>
      <c r="S94" s="7" t="str">
        <f t="shared" si="22"/>
        <v/>
      </c>
      <c r="T94" s="7" t="str">
        <f t="shared" si="23"/>
        <v/>
      </c>
    </row>
    <row r="95" spans="1:20" x14ac:dyDescent="0.25">
      <c r="A95" s="39">
        <f>'Industry selection'!C95</f>
        <v>2</v>
      </c>
      <c r="B95" s="82">
        <v>23.6</v>
      </c>
      <c r="C95" s="82" t="s">
        <v>192</v>
      </c>
      <c r="D95" s="81">
        <f ca="1">IF($A95=2,IF(COUNTIF(Innovation!Z95:AC95,"&gt;="&amp;Innovation!Z$3)&gt;=D$3,1,0),"")</f>
        <v>0</v>
      </c>
      <c r="E95" s="81">
        <f ca="1">IF($A95=2,IF(COUNTIF(Innovation!AE95:AH95,"&gt;="&amp;Innovation!AE$3)&gt;=E$3,1,0),"")</f>
        <v>0</v>
      </c>
      <c r="F95" s="81">
        <f t="shared" ca="1" si="16"/>
        <v>0</v>
      </c>
      <c r="H95" s="81">
        <f ca="1">IF($A95=2,IF(COUNTIF(Innovation!AJ95:AM95,"&gt;="&amp;Innovation!AJ$3)&gt;=H$3,1,0),"")</f>
        <v>0</v>
      </c>
      <c r="I95" s="81">
        <f ca="1">IF($A95=2,IF(COUNTIF(Innovation!AO95:AR95,"&gt;="&amp;Innovation!AO$3)&gt;=I$3,1,0),"")</f>
        <v>0</v>
      </c>
      <c r="J95" s="81">
        <f t="shared" ca="1" si="17"/>
        <v>0</v>
      </c>
      <c r="L95" s="81">
        <f t="shared" ca="1" si="18"/>
        <v>0</v>
      </c>
      <c r="M95" s="40" t="str">
        <f ca="1">IF(L95=1,Employment!$S95,"")</f>
        <v/>
      </c>
      <c r="N95" s="7" t="str">
        <f t="shared" ca="1" si="19"/>
        <v/>
      </c>
      <c r="O95" s="7" t="str">
        <f t="shared" ca="1" si="20"/>
        <v/>
      </c>
      <c r="Q95" s="81">
        <f t="shared" ca="1" si="21"/>
        <v>0</v>
      </c>
      <c r="R95" s="40" t="str">
        <f ca="1">IF(Q95=1,Employment!$S95,"")</f>
        <v/>
      </c>
      <c r="S95" s="7" t="str">
        <f t="shared" ca="1" si="22"/>
        <v/>
      </c>
      <c r="T95" s="7" t="str">
        <f t="shared" ca="1" si="23"/>
        <v/>
      </c>
    </row>
    <row r="96" spans="1:20" x14ac:dyDescent="0.25">
      <c r="A96" s="39">
        <f>'Industry selection'!C96</f>
        <v>2</v>
      </c>
      <c r="B96" s="82">
        <v>23.7</v>
      </c>
      <c r="C96" s="82" t="s">
        <v>194</v>
      </c>
      <c r="D96" s="81">
        <f ca="1">IF($A96=2,IF(COUNTIF(Innovation!Z96:AC96,"&gt;="&amp;Innovation!Z$3)&gt;=D$3,1,0),"")</f>
        <v>0</v>
      </c>
      <c r="E96" s="81">
        <f ca="1">IF($A96=2,IF(COUNTIF(Innovation!AE96:AH96,"&gt;="&amp;Innovation!AE$3)&gt;=E$3,1,0),"")</f>
        <v>0</v>
      </c>
      <c r="F96" s="81">
        <f t="shared" ca="1" si="16"/>
        <v>0</v>
      </c>
      <c r="H96" s="81">
        <f ca="1">IF($A96=2,IF(COUNTIF(Innovation!AJ96:AM96,"&gt;="&amp;Innovation!AJ$3)&gt;=H$3,1,0),"")</f>
        <v>0</v>
      </c>
      <c r="I96" s="81">
        <f ca="1">IF($A96=2,IF(COUNTIF(Innovation!AO96:AR96,"&gt;="&amp;Innovation!AO$3)&gt;=I$3,1,0),"")</f>
        <v>0</v>
      </c>
      <c r="J96" s="81">
        <f t="shared" ca="1" si="17"/>
        <v>0</v>
      </c>
      <c r="L96" s="81">
        <f t="shared" ca="1" si="18"/>
        <v>0</v>
      </c>
      <c r="M96" s="40" t="str">
        <f ca="1">IF(L96=1,Employment!$S96,"")</f>
        <v/>
      </c>
      <c r="N96" s="7" t="str">
        <f t="shared" ca="1" si="19"/>
        <v/>
      </c>
      <c r="O96" s="7" t="str">
        <f t="shared" ca="1" si="20"/>
        <v/>
      </c>
      <c r="Q96" s="81">
        <f t="shared" ca="1" si="21"/>
        <v>0</v>
      </c>
      <c r="R96" s="40" t="str">
        <f ca="1">IF(Q96=1,Employment!$S96,"")</f>
        <v/>
      </c>
      <c r="S96" s="7" t="str">
        <f t="shared" ca="1" si="22"/>
        <v/>
      </c>
      <c r="T96" s="7" t="str">
        <f t="shared" ca="1" si="23"/>
        <v/>
      </c>
    </row>
    <row r="97" spans="1:20" x14ac:dyDescent="0.25">
      <c r="A97" s="39">
        <f>'Industry selection'!C97</f>
        <v>1</v>
      </c>
      <c r="B97" s="82">
        <v>23.9</v>
      </c>
      <c r="C97" s="82" t="s">
        <v>196</v>
      </c>
      <c r="D97" s="81" t="str">
        <f>IF($A97=2,IF(COUNTIF(Innovation!Z97:AC97,"&gt;="&amp;Innovation!Z$3)&gt;=D$3,1,0),"")</f>
        <v/>
      </c>
      <c r="E97" s="81" t="str">
        <f>IF($A97=2,IF(COUNTIF(Innovation!AE97:AH97,"&gt;="&amp;Innovation!AE$3)&gt;=E$3,1,0),"")</f>
        <v/>
      </c>
      <c r="F97" s="81" t="str">
        <f t="shared" si="16"/>
        <v/>
      </c>
      <c r="H97" s="81" t="str">
        <f>IF($A97=2,IF(COUNTIF(Innovation!AJ97:AM97,"&gt;="&amp;Innovation!AJ$3)&gt;=H$3,1,0),"")</f>
        <v/>
      </c>
      <c r="I97" s="81" t="str">
        <f>IF($A97=2,IF(COUNTIF(Innovation!AO97:AR97,"&gt;="&amp;Innovation!AO$3)&gt;=I$3,1,0),"")</f>
        <v/>
      </c>
      <c r="J97" s="81" t="str">
        <f t="shared" si="17"/>
        <v/>
      </c>
      <c r="L97" s="81" t="str">
        <f t="shared" si="18"/>
        <v/>
      </c>
      <c r="M97" s="40" t="str">
        <f>IF(L97=1,Employment!$S97,"")</f>
        <v/>
      </c>
      <c r="N97" s="7" t="str">
        <f t="shared" si="19"/>
        <v/>
      </c>
      <c r="O97" s="7" t="str">
        <f t="shared" si="20"/>
        <v/>
      </c>
      <c r="Q97" s="81" t="str">
        <f t="shared" si="21"/>
        <v/>
      </c>
      <c r="R97" s="40" t="str">
        <f>IF(Q97=1,Employment!$S97,"")</f>
        <v/>
      </c>
      <c r="S97" s="7" t="str">
        <f t="shared" si="22"/>
        <v/>
      </c>
      <c r="T97" s="7" t="str">
        <f t="shared" si="23"/>
        <v/>
      </c>
    </row>
    <row r="98" spans="1:20" x14ac:dyDescent="0.25">
      <c r="A98" s="39">
        <f>'Industry selection'!C98</f>
        <v>2</v>
      </c>
      <c r="B98" s="82">
        <v>24</v>
      </c>
      <c r="C98" s="82" t="s">
        <v>198</v>
      </c>
      <c r="D98" s="81">
        <f ca="1">IF($A98=2,IF(COUNTIF(Innovation!Z98:AC98,"&gt;="&amp;Innovation!Z$3)&gt;=D$3,1,0),"")</f>
        <v>1</v>
      </c>
      <c r="E98" s="81">
        <f ca="1">IF($A98=2,IF(COUNTIF(Innovation!AE98:AH98,"&gt;="&amp;Innovation!AE$3)&gt;=E$3,1,0),"")</f>
        <v>1</v>
      </c>
      <c r="F98" s="81">
        <f t="shared" ca="1" si="16"/>
        <v>1</v>
      </c>
      <c r="H98" s="81">
        <f ca="1">IF($A98=2,IF(COUNTIF(Innovation!AJ98:AM98,"&gt;="&amp;Innovation!AJ$3)&gt;=H$3,1,0),"")</f>
        <v>1</v>
      </c>
      <c r="I98" s="81">
        <f ca="1">IF($A98=2,IF(COUNTIF(Innovation!AO98:AR98,"&gt;="&amp;Innovation!AO$3)&gt;=I$3,1,0),"")</f>
        <v>1</v>
      </c>
      <c r="J98" s="81">
        <f t="shared" ca="1" si="17"/>
        <v>1</v>
      </c>
      <c r="L98" s="81">
        <f t="shared" ca="1" si="18"/>
        <v>1</v>
      </c>
      <c r="M98" s="40">
        <f ca="1">IF(L98=1,Employment!$S98,"")</f>
        <v>2.8425766835365458E-3</v>
      </c>
      <c r="N98" s="7" t="str">
        <f t="shared" ca="1" si="19"/>
        <v/>
      </c>
      <c r="O98" s="7" t="str">
        <f t="shared" ca="1" si="20"/>
        <v/>
      </c>
      <c r="Q98" s="81">
        <f t="shared" ca="1" si="21"/>
        <v>1</v>
      </c>
      <c r="R98" s="40">
        <f ca="1">IF(Q98=1,Employment!$S98,"")</f>
        <v>2.8425766835365458E-3</v>
      </c>
      <c r="S98" s="7" t="str">
        <f t="shared" ca="1" si="22"/>
        <v/>
      </c>
      <c r="T98" s="7" t="str">
        <f t="shared" ca="1" si="23"/>
        <v/>
      </c>
    </row>
    <row r="99" spans="1:20" x14ac:dyDescent="0.25">
      <c r="A99" s="39">
        <f>'Industry selection'!C99</f>
        <v>1</v>
      </c>
      <c r="B99" s="82">
        <v>24.1</v>
      </c>
      <c r="C99" s="82" t="s">
        <v>200</v>
      </c>
      <c r="D99" s="81" t="str">
        <f>IF($A99=2,IF(COUNTIF(Innovation!Z99:AC99,"&gt;="&amp;Innovation!Z$3)&gt;=D$3,1,0),"")</f>
        <v/>
      </c>
      <c r="E99" s="81" t="str">
        <f>IF($A99=2,IF(COUNTIF(Innovation!AE99:AH99,"&gt;="&amp;Innovation!AE$3)&gt;=E$3,1,0),"")</f>
        <v/>
      </c>
      <c r="F99" s="81" t="str">
        <f t="shared" si="16"/>
        <v/>
      </c>
      <c r="H99" s="81" t="str">
        <f>IF($A99=2,IF(COUNTIF(Innovation!AJ99:AM99,"&gt;="&amp;Innovation!AJ$3)&gt;=H$3,1,0),"")</f>
        <v/>
      </c>
      <c r="I99" s="81" t="str">
        <f>IF($A99=2,IF(COUNTIF(Innovation!AO99:AR99,"&gt;="&amp;Innovation!AO$3)&gt;=I$3,1,0),"")</f>
        <v/>
      </c>
      <c r="J99" s="81" t="str">
        <f t="shared" si="17"/>
        <v/>
      </c>
      <c r="L99" s="81" t="str">
        <f t="shared" si="18"/>
        <v/>
      </c>
      <c r="M99" s="40" t="str">
        <f>IF(L99=1,Employment!$S99,"")</f>
        <v/>
      </c>
      <c r="N99" s="7" t="str">
        <f t="shared" si="19"/>
        <v/>
      </c>
      <c r="O99" s="7" t="str">
        <f t="shared" si="20"/>
        <v/>
      </c>
      <c r="Q99" s="81" t="str">
        <f t="shared" si="21"/>
        <v/>
      </c>
      <c r="R99" s="40" t="str">
        <f>IF(Q99=1,Employment!$S99,"")</f>
        <v/>
      </c>
      <c r="S99" s="7" t="str">
        <f t="shared" si="22"/>
        <v/>
      </c>
      <c r="T99" s="7" t="str">
        <f t="shared" si="23"/>
        <v/>
      </c>
    </row>
    <row r="100" spans="1:20" x14ac:dyDescent="0.25">
      <c r="A100" s="39">
        <f>'Industry selection'!C100</f>
        <v>1</v>
      </c>
      <c r="B100" s="82">
        <v>24.2</v>
      </c>
      <c r="C100" s="82" t="s">
        <v>202</v>
      </c>
      <c r="D100" s="81" t="str">
        <f>IF($A100=2,IF(COUNTIF(Innovation!Z100:AC100,"&gt;="&amp;Innovation!Z$3)&gt;=D$3,1,0),"")</f>
        <v/>
      </c>
      <c r="E100" s="81" t="str">
        <f>IF($A100=2,IF(COUNTIF(Innovation!AE100:AH100,"&gt;="&amp;Innovation!AE$3)&gt;=E$3,1,0),"")</f>
        <v/>
      </c>
      <c r="F100" s="81" t="str">
        <f t="shared" si="16"/>
        <v/>
      </c>
      <c r="H100" s="81" t="str">
        <f>IF($A100=2,IF(COUNTIF(Innovation!AJ100:AM100,"&gt;="&amp;Innovation!AJ$3)&gt;=H$3,1,0),"")</f>
        <v/>
      </c>
      <c r="I100" s="81" t="str">
        <f>IF($A100=2,IF(COUNTIF(Innovation!AO100:AR100,"&gt;="&amp;Innovation!AO$3)&gt;=I$3,1,0),"")</f>
        <v/>
      </c>
      <c r="J100" s="81" t="str">
        <f t="shared" si="17"/>
        <v/>
      </c>
      <c r="L100" s="81" t="str">
        <f t="shared" si="18"/>
        <v/>
      </c>
      <c r="M100" s="40" t="str">
        <f>IF(L100=1,Employment!$S100,"")</f>
        <v/>
      </c>
      <c r="N100" s="7" t="str">
        <f t="shared" si="19"/>
        <v/>
      </c>
      <c r="O100" s="7" t="str">
        <f t="shared" si="20"/>
        <v/>
      </c>
      <c r="Q100" s="81" t="str">
        <f t="shared" si="21"/>
        <v/>
      </c>
      <c r="R100" s="40" t="str">
        <f>IF(Q100=1,Employment!$S100,"")</f>
        <v/>
      </c>
      <c r="S100" s="7" t="str">
        <f t="shared" si="22"/>
        <v/>
      </c>
      <c r="T100" s="7" t="str">
        <f t="shared" si="23"/>
        <v/>
      </c>
    </row>
    <row r="101" spans="1:20" x14ac:dyDescent="0.25">
      <c r="A101" s="39">
        <f>'Industry selection'!C101</f>
        <v>1</v>
      </c>
      <c r="B101" s="82">
        <v>24.3</v>
      </c>
      <c r="C101" s="82" t="s">
        <v>204</v>
      </c>
      <c r="D101" s="81" t="str">
        <f>IF($A101=2,IF(COUNTIF(Innovation!Z101:AC101,"&gt;="&amp;Innovation!Z$3)&gt;=D$3,1,0),"")</f>
        <v/>
      </c>
      <c r="E101" s="81" t="str">
        <f>IF($A101=2,IF(COUNTIF(Innovation!AE101:AH101,"&gt;="&amp;Innovation!AE$3)&gt;=E$3,1,0),"")</f>
        <v/>
      </c>
      <c r="F101" s="81" t="str">
        <f t="shared" si="16"/>
        <v/>
      </c>
      <c r="H101" s="81" t="str">
        <f>IF($A101=2,IF(COUNTIF(Innovation!AJ101:AM101,"&gt;="&amp;Innovation!AJ$3)&gt;=H$3,1,0),"")</f>
        <v/>
      </c>
      <c r="I101" s="81" t="str">
        <f>IF($A101=2,IF(COUNTIF(Innovation!AO101:AR101,"&gt;="&amp;Innovation!AO$3)&gt;=I$3,1,0),"")</f>
        <v/>
      </c>
      <c r="J101" s="81" t="str">
        <f t="shared" si="17"/>
        <v/>
      </c>
      <c r="L101" s="81" t="str">
        <f t="shared" si="18"/>
        <v/>
      </c>
      <c r="M101" s="40" t="str">
        <f>IF(L101=1,Employment!$S101,"")</f>
        <v/>
      </c>
      <c r="N101" s="7" t="str">
        <f t="shared" si="19"/>
        <v/>
      </c>
      <c r="O101" s="7" t="str">
        <f t="shared" si="20"/>
        <v/>
      </c>
      <c r="Q101" s="81" t="str">
        <f t="shared" si="21"/>
        <v/>
      </c>
      <c r="R101" s="40" t="str">
        <f>IF(Q101=1,Employment!$S101,"")</f>
        <v/>
      </c>
      <c r="S101" s="7" t="str">
        <f t="shared" si="22"/>
        <v/>
      </c>
      <c r="T101" s="7" t="str">
        <f t="shared" si="23"/>
        <v/>
      </c>
    </row>
    <row r="102" spans="1:20" x14ac:dyDescent="0.25">
      <c r="A102" s="39">
        <f>'Industry selection'!C102</f>
        <v>1</v>
      </c>
      <c r="B102" s="82">
        <v>24.4</v>
      </c>
      <c r="C102" s="82" t="s">
        <v>206</v>
      </c>
      <c r="D102" s="81" t="str">
        <f>IF($A102=2,IF(COUNTIF(Innovation!Z102:AC102,"&gt;="&amp;Innovation!Z$3)&gt;=D$3,1,0),"")</f>
        <v/>
      </c>
      <c r="E102" s="81" t="str">
        <f>IF($A102=2,IF(COUNTIF(Innovation!AE102:AH102,"&gt;="&amp;Innovation!AE$3)&gt;=E$3,1,0),"")</f>
        <v/>
      </c>
      <c r="F102" s="81" t="str">
        <f t="shared" si="16"/>
        <v/>
      </c>
      <c r="H102" s="81" t="str">
        <f>IF($A102=2,IF(COUNTIF(Innovation!AJ102:AM102,"&gt;="&amp;Innovation!AJ$3)&gt;=H$3,1,0),"")</f>
        <v/>
      </c>
      <c r="I102" s="81" t="str">
        <f>IF($A102=2,IF(COUNTIF(Innovation!AO102:AR102,"&gt;="&amp;Innovation!AO$3)&gt;=I$3,1,0),"")</f>
        <v/>
      </c>
      <c r="J102" s="81" t="str">
        <f t="shared" si="17"/>
        <v/>
      </c>
      <c r="L102" s="81" t="str">
        <f t="shared" si="18"/>
        <v/>
      </c>
      <c r="M102" s="40" t="str">
        <f>IF(L102=1,Employment!$S102,"")</f>
        <v/>
      </c>
      <c r="N102" s="7" t="str">
        <f t="shared" si="19"/>
        <v/>
      </c>
      <c r="O102" s="7" t="str">
        <f t="shared" si="20"/>
        <v/>
      </c>
      <c r="Q102" s="81" t="str">
        <f t="shared" si="21"/>
        <v/>
      </c>
      <c r="R102" s="40" t="str">
        <f>IF(Q102=1,Employment!$S102,"")</f>
        <v/>
      </c>
      <c r="S102" s="7" t="str">
        <f t="shared" si="22"/>
        <v/>
      </c>
      <c r="T102" s="7" t="str">
        <f t="shared" si="23"/>
        <v/>
      </c>
    </row>
    <row r="103" spans="1:20" x14ac:dyDescent="0.25">
      <c r="A103" s="39">
        <f>'Industry selection'!C103</f>
        <v>1</v>
      </c>
      <c r="B103" s="82">
        <v>24.5</v>
      </c>
      <c r="C103" s="82" t="s">
        <v>208</v>
      </c>
      <c r="D103" s="81" t="str">
        <f>IF($A103=2,IF(COUNTIF(Innovation!Z103:AC103,"&gt;="&amp;Innovation!Z$3)&gt;=D$3,1,0),"")</f>
        <v/>
      </c>
      <c r="E103" s="81" t="str">
        <f>IF($A103=2,IF(COUNTIF(Innovation!AE103:AH103,"&gt;="&amp;Innovation!AE$3)&gt;=E$3,1,0),"")</f>
        <v/>
      </c>
      <c r="F103" s="81" t="str">
        <f t="shared" si="16"/>
        <v/>
      </c>
      <c r="H103" s="81" t="str">
        <f>IF($A103=2,IF(COUNTIF(Innovation!AJ103:AM103,"&gt;="&amp;Innovation!AJ$3)&gt;=H$3,1,0),"")</f>
        <v/>
      </c>
      <c r="I103" s="81" t="str">
        <f>IF($A103=2,IF(COUNTIF(Innovation!AO103:AR103,"&gt;="&amp;Innovation!AO$3)&gt;=I$3,1,0),"")</f>
        <v/>
      </c>
      <c r="J103" s="81" t="str">
        <f t="shared" si="17"/>
        <v/>
      </c>
      <c r="L103" s="81" t="str">
        <f t="shared" si="18"/>
        <v/>
      </c>
      <c r="M103" s="40" t="str">
        <f>IF(L103=1,Employment!$S103,"")</f>
        <v/>
      </c>
      <c r="N103" s="7" t="str">
        <f t="shared" si="19"/>
        <v/>
      </c>
      <c r="O103" s="7" t="str">
        <f t="shared" si="20"/>
        <v/>
      </c>
      <c r="Q103" s="81" t="str">
        <f t="shared" si="21"/>
        <v/>
      </c>
      <c r="R103" s="40" t="str">
        <f>IF(Q103=1,Employment!$S103,"")</f>
        <v/>
      </c>
      <c r="S103" s="7" t="str">
        <f t="shared" si="22"/>
        <v/>
      </c>
      <c r="T103" s="7" t="str">
        <f t="shared" si="23"/>
        <v/>
      </c>
    </row>
    <row r="104" spans="1:20" x14ac:dyDescent="0.25">
      <c r="A104" s="39" t="str">
        <f>'Industry selection'!C104</f>
        <v/>
      </c>
      <c r="B104" s="82">
        <v>25</v>
      </c>
      <c r="C104" s="82" t="s">
        <v>210</v>
      </c>
      <c r="D104" s="81" t="str">
        <f>IF($A104=2,IF(COUNTIF(Innovation!Z104:AC104,"&gt;="&amp;Innovation!Z$3)&gt;=D$3,1,0),"")</f>
        <v/>
      </c>
      <c r="E104" s="81" t="str">
        <f>IF($A104=2,IF(COUNTIF(Innovation!AE104:AH104,"&gt;="&amp;Innovation!AE$3)&gt;=E$3,1,0),"")</f>
        <v/>
      </c>
      <c r="F104" s="81" t="str">
        <f t="shared" si="16"/>
        <v/>
      </c>
      <c r="H104" s="81" t="str">
        <f>IF($A104=2,IF(COUNTIF(Innovation!AJ104:AM104,"&gt;="&amp;Innovation!AJ$3)&gt;=H$3,1,0),"")</f>
        <v/>
      </c>
      <c r="I104" s="81" t="str">
        <f>IF($A104=2,IF(COUNTIF(Innovation!AO104:AR104,"&gt;="&amp;Innovation!AO$3)&gt;=I$3,1,0),"")</f>
        <v/>
      </c>
      <c r="J104" s="81" t="str">
        <f t="shared" si="17"/>
        <v/>
      </c>
      <c r="L104" s="81" t="str">
        <f t="shared" si="18"/>
        <v/>
      </c>
      <c r="M104" s="40" t="str">
        <f>IF(L104=1,Employment!$S104,"")</f>
        <v/>
      </c>
      <c r="N104" s="7" t="str">
        <f t="shared" si="19"/>
        <v/>
      </c>
      <c r="O104" s="7" t="str">
        <f t="shared" si="20"/>
        <v/>
      </c>
      <c r="Q104" s="81" t="str">
        <f t="shared" si="21"/>
        <v/>
      </c>
      <c r="R104" s="40" t="str">
        <f>IF(Q104=1,Employment!$S104,"")</f>
        <v/>
      </c>
      <c r="S104" s="7" t="str">
        <f t="shared" si="22"/>
        <v/>
      </c>
      <c r="T104" s="7" t="str">
        <f t="shared" si="23"/>
        <v/>
      </c>
    </row>
    <row r="105" spans="1:20" x14ac:dyDescent="0.25">
      <c r="A105" s="39">
        <f>'Industry selection'!C105</f>
        <v>2</v>
      </c>
      <c r="B105" s="82">
        <v>25.1</v>
      </c>
      <c r="C105" s="82" t="s">
        <v>212</v>
      </c>
      <c r="D105" s="81">
        <f ca="1">IF($A105=2,IF(COUNTIF(Innovation!Z105:AC105,"&gt;="&amp;Innovation!Z$3)&gt;=D$3,1,0),"")</f>
        <v>0</v>
      </c>
      <c r="E105" s="81">
        <f ca="1">IF($A105=2,IF(COUNTIF(Innovation!AE105:AH105,"&gt;="&amp;Innovation!AE$3)&gt;=E$3,1,0),"")</f>
        <v>0</v>
      </c>
      <c r="F105" s="81">
        <f t="shared" ca="1" si="16"/>
        <v>0</v>
      </c>
      <c r="H105" s="81">
        <f ca="1">IF($A105=2,IF(COUNTIF(Innovation!AJ105:AM105,"&gt;="&amp;Innovation!AJ$3)&gt;=H$3,1,0),"")</f>
        <v>0</v>
      </c>
      <c r="I105" s="81">
        <f ca="1">IF($A105=2,IF(COUNTIF(Innovation!AO105:AR105,"&gt;="&amp;Innovation!AO$3)&gt;=I$3,1,0),"")</f>
        <v>0</v>
      </c>
      <c r="J105" s="81">
        <f t="shared" ca="1" si="17"/>
        <v>0</v>
      </c>
      <c r="L105" s="81">
        <f t="shared" ca="1" si="18"/>
        <v>0</v>
      </c>
      <c r="M105" s="40" t="str">
        <f ca="1">IF(L105=1,Employment!$S105,"")</f>
        <v/>
      </c>
      <c r="N105" s="7" t="str">
        <f t="shared" ca="1" si="19"/>
        <v/>
      </c>
      <c r="O105" s="7" t="str">
        <f t="shared" ca="1" si="20"/>
        <v/>
      </c>
      <c r="Q105" s="81">
        <f t="shared" ca="1" si="21"/>
        <v>0</v>
      </c>
      <c r="R105" s="40" t="str">
        <f ca="1">IF(Q105=1,Employment!$S105,"")</f>
        <v/>
      </c>
      <c r="S105" s="7" t="str">
        <f t="shared" ca="1" si="22"/>
        <v/>
      </c>
      <c r="T105" s="7" t="str">
        <f t="shared" ca="1" si="23"/>
        <v/>
      </c>
    </row>
    <row r="106" spans="1:20" x14ac:dyDescent="0.25">
      <c r="A106" s="39">
        <f>'Industry selection'!C106</f>
        <v>2</v>
      </c>
      <c r="B106" s="82">
        <v>25.2</v>
      </c>
      <c r="C106" s="82" t="s">
        <v>214</v>
      </c>
      <c r="D106" s="81">
        <f ca="1">IF($A106=2,IF(COUNTIF(Innovation!Z106:AC106,"&gt;="&amp;Innovation!Z$3)&gt;=D$3,1,0),"")</f>
        <v>0</v>
      </c>
      <c r="E106" s="81">
        <f ca="1">IF($A106=2,IF(COUNTIF(Innovation!AE106:AH106,"&gt;="&amp;Innovation!AE$3)&gt;=E$3,1,0),"")</f>
        <v>0</v>
      </c>
      <c r="F106" s="81">
        <f t="shared" ca="1" si="16"/>
        <v>0</v>
      </c>
      <c r="H106" s="81">
        <f ca="1">IF($A106=2,IF(COUNTIF(Innovation!AJ106:AM106,"&gt;="&amp;Innovation!AJ$3)&gt;=H$3,1,0),"")</f>
        <v>0</v>
      </c>
      <c r="I106" s="81">
        <f ca="1">IF($A106=2,IF(COUNTIF(Innovation!AO106:AR106,"&gt;="&amp;Innovation!AO$3)&gt;=I$3,1,0),"")</f>
        <v>0</v>
      </c>
      <c r="J106" s="81">
        <f t="shared" ca="1" si="17"/>
        <v>0</v>
      </c>
      <c r="L106" s="81">
        <f t="shared" ca="1" si="18"/>
        <v>0</v>
      </c>
      <c r="M106" s="40" t="str">
        <f ca="1">IF(L106=1,Employment!$S106,"")</f>
        <v/>
      </c>
      <c r="N106" s="7" t="str">
        <f t="shared" ca="1" si="19"/>
        <v/>
      </c>
      <c r="O106" s="7" t="str">
        <f t="shared" ca="1" si="20"/>
        <v/>
      </c>
      <c r="Q106" s="81">
        <f t="shared" ca="1" si="21"/>
        <v>0</v>
      </c>
      <c r="R106" s="40" t="str">
        <f ca="1">IF(Q106=1,Employment!$S106,"")</f>
        <v/>
      </c>
      <c r="S106" s="7" t="str">
        <f t="shared" ca="1" si="22"/>
        <v/>
      </c>
      <c r="T106" s="7" t="str">
        <f t="shared" ca="1" si="23"/>
        <v/>
      </c>
    </row>
    <row r="107" spans="1:20" x14ac:dyDescent="0.25">
      <c r="A107" s="39">
        <f>'Industry selection'!C107</f>
        <v>1</v>
      </c>
      <c r="B107" s="82">
        <v>25.3</v>
      </c>
      <c r="C107" s="82" t="s">
        <v>216</v>
      </c>
      <c r="D107" s="81" t="str">
        <f>IF($A107=2,IF(COUNTIF(Innovation!Z107:AC107,"&gt;="&amp;Innovation!Z$3)&gt;=D$3,1,0),"")</f>
        <v/>
      </c>
      <c r="E107" s="81" t="str">
        <f>IF($A107=2,IF(COUNTIF(Innovation!AE107:AH107,"&gt;="&amp;Innovation!AE$3)&gt;=E$3,1,0),"")</f>
        <v/>
      </c>
      <c r="F107" s="81" t="str">
        <f t="shared" si="16"/>
        <v/>
      </c>
      <c r="H107" s="81" t="str">
        <f>IF($A107=2,IF(COUNTIF(Innovation!AJ107:AM107,"&gt;="&amp;Innovation!AJ$3)&gt;=H$3,1,0),"")</f>
        <v/>
      </c>
      <c r="I107" s="81" t="str">
        <f>IF($A107=2,IF(COUNTIF(Innovation!AO107:AR107,"&gt;="&amp;Innovation!AO$3)&gt;=I$3,1,0),"")</f>
        <v/>
      </c>
      <c r="J107" s="81" t="str">
        <f t="shared" si="17"/>
        <v/>
      </c>
      <c r="L107" s="81" t="str">
        <f t="shared" si="18"/>
        <v/>
      </c>
      <c r="M107" s="40" t="str">
        <f>IF(L107=1,Employment!$S107,"")</f>
        <v/>
      </c>
      <c r="N107" s="7" t="str">
        <f t="shared" si="19"/>
        <v/>
      </c>
      <c r="O107" s="7" t="str">
        <f t="shared" si="20"/>
        <v/>
      </c>
      <c r="Q107" s="81" t="str">
        <f t="shared" si="21"/>
        <v/>
      </c>
      <c r="R107" s="40" t="str">
        <f>IF(Q107=1,Employment!$S107,"")</f>
        <v/>
      </c>
      <c r="S107" s="7" t="str">
        <f t="shared" si="22"/>
        <v/>
      </c>
      <c r="T107" s="7" t="str">
        <f t="shared" si="23"/>
        <v/>
      </c>
    </row>
    <row r="108" spans="1:20" x14ac:dyDescent="0.25">
      <c r="A108" s="39">
        <f>'Industry selection'!C108</f>
        <v>1</v>
      </c>
      <c r="B108" s="82">
        <v>25.4</v>
      </c>
      <c r="C108" s="82" t="s">
        <v>218</v>
      </c>
      <c r="D108" s="81" t="str">
        <f>IF($A108=2,IF(COUNTIF(Innovation!Z108:AC108,"&gt;="&amp;Innovation!Z$3)&gt;=D$3,1,0),"")</f>
        <v/>
      </c>
      <c r="E108" s="81" t="str">
        <f>IF($A108=2,IF(COUNTIF(Innovation!AE108:AH108,"&gt;="&amp;Innovation!AE$3)&gt;=E$3,1,0),"")</f>
        <v/>
      </c>
      <c r="F108" s="81" t="str">
        <f t="shared" si="16"/>
        <v/>
      </c>
      <c r="H108" s="81" t="str">
        <f>IF($A108=2,IF(COUNTIF(Innovation!AJ108:AM108,"&gt;="&amp;Innovation!AJ$3)&gt;=H$3,1,0),"")</f>
        <v/>
      </c>
      <c r="I108" s="81" t="str">
        <f>IF($A108=2,IF(COUNTIF(Innovation!AO108:AR108,"&gt;="&amp;Innovation!AO$3)&gt;=I$3,1,0),"")</f>
        <v/>
      </c>
      <c r="J108" s="81" t="str">
        <f t="shared" si="17"/>
        <v/>
      </c>
      <c r="L108" s="81" t="str">
        <f t="shared" si="18"/>
        <v/>
      </c>
      <c r="M108" s="40" t="str">
        <f>IF(L108=1,Employment!$S108,"")</f>
        <v/>
      </c>
      <c r="N108" s="7" t="str">
        <f t="shared" si="19"/>
        <v/>
      </c>
      <c r="O108" s="7" t="str">
        <f t="shared" si="20"/>
        <v/>
      </c>
      <c r="Q108" s="81" t="str">
        <f t="shared" si="21"/>
        <v/>
      </c>
      <c r="R108" s="40" t="str">
        <f>IF(Q108=1,Employment!$S108,"")</f>
        <v/>
      </c>
      <c r="S108" s="7" t="str">
        <f t="shared" si="22"/>
        <v/>
      </c>
      <c r="T108" s="7" t="str">
        <f t="shared" si="23"/>
        <v/>
      </c>
    </row>
    <row r="109" spans="1:20" x14ac:dyDescent="0.25">
      <c r="A109" s="39">
        <f>'Industry selection'!C109</f>
        <v>2</v>
      </c>
      <c r="B109" s="82">
        <v>25.5</v>
      </c>
      <c r="C109" s="82" t="s">
        <v>220</v>
      </c>
      <c r="D109" s="81">
        <f ca="1">IF($A109=2,IF(COUNTIF(Innovation!Z109:AC109,"&gt;="&amp;Innovation!Z$3)&gt;=D$3,1,0),"")</f>
        <v>0</v>
      </c>
      <c r="E109" s="81">
        <f ca="1">IF($A109=2,IF(COUNTIF(Innovation!AE109:AH109,"&gt;="&amp;Innovation!AE$3)&gt;=E$3,1,0),"")</f>
        <v>0</v>
      </c>
      <c r="F109" s="81">
        <f t="shared" ca="1" si="16"/>
        <v>0</v>
      </c>
      <c r="H109" s="81">
        <f ca="1">IF($A109=2,IF(COUNTIF(Innovation!AJ109:AM109,"&gt;="&amp;Innovation!AJ$3)&gt;=H$3,1,0),"")</f>
        <v>0</v>
      </c>
      <c r="I109" s="81">
        <f ca="1">IF($A109=2,IF(COUNTIF(Innovation!AO109:AR109,"&gt;="&amp;Innovation!AO$3)&gt;=I$3,1,0),"")</f>
        <v>0</v>
      </c>
      <c r="J109" s="81">
        <f t="shared" ca="1" si="17"/>
        <v>0</v>
      </c>
      <c r="L109" s="81">
        <f t="shared" ca="1" si="18"/>
        <v>0</v>
      </c>
      <c r="M109" s="40" t="str">
        <f ca="1">IF(L109=1,Employment!$S109,"")</f>
        <v/>
      </c>
      <c r="N109" s="7" t="str">
        <f t="shared" ca="1" si="19"/>
        <v/>
      </c>
      <c r="O109" s="7" t="str">
        <f t="shared" ca="1" si="20"/>
        <v/>
      </c>
      <c r="Q109" s="81">
        <f t="shared" ca="1" si="21"/>
        <v>0</v>
      </c>
      <c r="R109" s="40" t="str">
        <f ca="1">IF(Q109=1,Employment!$S109,"")</f>
        <v/>
      </c>
      <c r="S109" s="7" t="str">
        <f t="shared" ca="1" si="22"/>
        <v/>
      </c>
      <c r="T109" s="7" t="str">
        <f t="shared" ca="1" si="23"/>
        <v/>
      </c>
    </row>
    <row r="110" spans="1:20" x14ac:dyDescent="0.25">
      <c r="A110" s="39">
        <f>'Industry selection'!C110</f>
        <v>2</v>
      </c>
      <c r="B110" s="82">
        <v>25.6</v>
      </c>
      <c r="C110" s="82" t="s">
        <v>222</v>
      </c>
      <c r="D110" s="81">
        <f ca="1">IF($A110=2,IF(COUNTIF(Innovation!Z110:AC110,"&gt;="&amp;Innovation!Z$3)&gt;=D$3,1,0),"")</f>
        <v>0</v>
      </c>
      <c r="E110" s="81">
        <f ca="1">IF($A110=2,IF(COUNTIF(Innovation!AE110:AH110,"&gt;="&amp;Innovation!AE$3)&gt;=E$3,1,0),"")</f>
        <v>0</v>
      </c>
      <c r="F110" s="81">
        <f t="shared" ca="1" si="16"/>
        <v>0</v>
      </c>
      <c r="H110" s="81">
        <f ca="1">IF($A110=2,IF(COUNTIF(Innovation!AJ110:AM110,"&gt;="&amp;Innovation!AJ$3)&gt;=H$3,1,0),"")</f>
        <v>0</v>
      </c>
      <c r="I110" s="81">
        <f ca="1">IF($A110=2,IF(COUNTIF(Innovation!AO110:AR110,"&gt;="&amp;Innovation!AO$3)&gt;=I$3,1,0),"")</f>
        <v>0</v>
      </c>
      <c r="J110" s="81">
        <f t="shared" ca="1" si="17"/>
        <v>0</v>
      </c>
      <c r="L110" s="81">
        <f t="shared" ca="1" si="18"/>
        <v>0</v>
      </c>
      <c r="M110" s="40" t="str">
        <f ca="1">IF(L110=1,Employment!$S110,"")</f>
        <v/>
      </c>
      <c r="N110" s="7" t="str">
        <f t="shared" ca="1" si="19"/>
        <v/>
      </c>
      <c r="O110" s="7" t="str">
        <f t="shared" ca="1" si="20"/>
        <v/>
      </c>
      <c r="Q110" s="81">
        <f t="shared" ca="1" si="21"/>
        <v>0</v>
      </c>
      <c r="R110" s="40" t="str">
        <f ca="1">IF(Q110=1,Employment!$S110,"")</f>
        <v/>
      </c>
      <c r="S110" s="7" t="str">
        <f t="shared" ca="1" si="22"/>
        <v/>
      </c>
      <c r="T110" s="7" t="str">
        <f t="shared" ca="1" si="23"/>
        <v/>
      </c>
    </row>
    <row r="111" spans="1:20" x14ac:dyDescent="0.25">
      <c r="A111" s="39">
        <f>'Industry selection'!C111</f>
        <v>2</v>
      </c>
      <c r="B111" s="82">
        <v>25.7</v>
      </c>
      <c r="C111" s="82" t="s">
        <v>224</v>
      </c>
      <c r="D111" s="81">
        <f ca="1">IF($A111=2,IF(COUNTIF(Innovation!Z111:AC111,"&gt;="&amp;Innovation!Z$3)&gt;=D$3,1,0),"")</f>
        <v>0</v>
      </c>
      <c r="E111" s="81">
        <f ca="1">IF($A111=2,IF(COUNTIF(Innovation!AE111:AH111,"&gt;="&amp;Innovation!AE$3)&gt;=E$3,1,0),"")</f>
        <v>0</v>
      </c>
      <c r="F111" s="81">
        <f t="shared" ca="1" si="16"/>
        <v>0</v>
      </c>
      <c r="H111" s="81">
        <f ca="1">IF($A111=2,IF(COUNTIF(Innovation!AJ111:AM111,"&gt;="&amp;Innovation!AJ$3)&gt;=H$3,1,0),"")</f>
        <v>0</v>
      </c>
      <c r="I111" s="81">
        <f ca="1">IF($A111=2,IF(COUNTIF(Innovation!AO111:AR111,"&gt;="&amp;Innovation!AO$3)&gt;=I$3,1,0),"")</f>
        <v>0</v>
      </c>
      <c r="J111" s="81">
        <f t="shared" ca="1" si="17"/>
        <v>0</v>
      </c>
      <c r="L111" s="81">
        <f t="shared" ca="1" si="18"/>
        <v>0</v>
      </c>
      <c r="M111" s="40" t="str">
        <f ca="1">IF(L111=1,Employment!$S111,"")</f>
        <v/>
      </c>
      <c r="N111" s="7" t="str">
        <f t="shared" ca="1" si="19"/>
        <v/>
      </c>
      <c r="O111" s="7" t="str">
        <f t="shared" ca="1" si="20"/>
        <v/>
      </c>
      <c r="Q111" s="81">
        <f t="shared" ca="1" si="21"/>
        <v>0</v>
      </c>
      <c r="R111" s="40" t="str">
        <f ca="1">IF(Q111=1,Employment!$S111,"")</f>
        <v/>
      </c>
      <c r="S111" s="7" t="str">
        <f t="shared" ca="1" si="22"/>
        <v/>
      </c>
      <c r="T111" s="7" t="str">
        <f t="shared" ca="1" si="23"/>
        <v/>
      </c>
    </row>
    <row r="112" spans="1:20" x14ac:dyDescent="0.25">
      <c r="A112" s="39">
        <f>'Industry selection'!C112</f>
        <v>2</v>
      </c>
      <c r="B112" s="82">
        <v>25.9</v>
      </c>
      <c r="C112" s="82" t="s">
        <v>226</v>
      </c>
      <c r="D112" s="81">
        <f ca="1">IF($A112=2,IF(COUNTIF(Innovation!Z112:AC112,"&gt;="&amp;Innovation!Z$3)&gt;=D$3,1,0),"")</f>
        <v>0</v>
      </c>
      <c r="E112" s="81">
        <f ca="1">IF($A112=2,IF(COUNTIF(Innovation!AE112:AH112,"&gt;="&amp;Innovation!AE$3)&gt;=E$3,1,0),"")</f>
        <v>0</v>
      </c>
      <c r="F112" s="81">
        <f t="shared" ca="1" si="16"/>
        <v>0</v>
      </c>
      <c r="H112" s="81">
        <f ca="1">IF($A112=2,IF(COUNTIF(Innovation!AJ112:AM112,"&gt;="&amp;Innovation!AJ$3)&gt;=H$3,1,0),"")</f>
        <v>0</v>
      </c>
      <c r="I112" s="81">
        <f ca="1">IF($A112=2,IF(COUNTIF(Innovation!AO112:AR112,"&gt;="&amp;Innovation!AO$3)&gt;=I$3,1,0),"")</f>
        <v>1</v>
      </c>
      <c r="J112" s="81">
        <f t="shared" ca="1" si="17"/>
        <v>0</v>
      </c>
      <c r="L112" s="81">
        <f t="shared" ca="1" si="18"/>
        <v>0</v>
      </c>
      <c r="M112" s="40" t="str">
        <f ca="1">IF(L112=1,Employment!$S112,"")</f>
        <v/>
      </c>
      <c r="N112" s="7" t="str">
        <f t="shared" ca="1" si="19"/>
        <v/>
      </c>
      <c r="O112" s="7" t="str">
        <f t="shared" ca="1" si="20"/>
        <v/>
      </c>
      <c r="Q112" s="81">
        <f t="shared" ca="1" si="21"/>
        <v>0</v>
      </c>
      <c r="R112" s="40" t="str">
        <f ca="1">IF(Q112=1,Employment!$S112,"")</f>
        <v/>
      </c>
      <c r="S112" s="7" t="str">
        <f t="shared" ca="1" si="22"/>
        <v/>
      </c>
      <c r="T112" s="7" t="str">
        <f t="shared" ca="1" si="23"/>
        <v/>
      </c>
    </row>
    <row r="113" spans="1:20" x14ac:dyDescent="0.25">
      <c r="A113" s="39">
        <f>'Industry selection'!C113</f>
        <v>2</v>
      </c>
      <c r="B113" s="82">
        <v>26</v>
      </c>
      <c r="C113" s="82" t="s">
        <v>228</v>
      </c>
      <c r="D113" s="81">
        <f ca="1">IF($A113=2,IF(COUNTIF(Innovation!Z113:AC113,"&gt;="&amp;Innovation!Z$3)&gt;=D$3,1,0),"")</f>
        <v>1</v>
      </c>
      <c r="E113" s="81">
        <f ca="1">IF($A113=2,IF(COUNTIF(Innovation!AE113:AH113,"&gt;="&amp;Innovation!AE$3)&gt;=E$3,1,0),"")</f>
        <v>1</v>
      </c>
      <c r="F113" s="81">
        <f t="shared" ca="1" si="16"/>
        <v>1</v>
      </c>
      <c r="H113" s="81">
        <f ca="1">IF($A113=2,IF(COUNTIF(Innovation!AJ113:AM113,"&gt;="&amp;Innovation!AJ$3)&gt;=H$3,1,0),"")</f>
        <v>1</v>
      </c>
      <c r="I113" s="81">
        <f ca="1">IF($A113=2,IF(COUNTIF(Innovation!AO113:AR113,"&gt;="&amp;Innovation!AO$3)&gt;=I$3,1,0),"")</f>
        <v>1</v>
      </c>
      <c r="J113" s="81">
        <f t="shared" ca="1" si="17"/>
        <v>1</v>
      </c>
      <c r="L113" s="81">
        <f t="shared" ca="1" si="18"/>
        <v>1</v>
      </c>
      <c r="M113" s="40">
        <f ca="1">IF(L113=1,Employment!$S113,"")</f>
        <v>8.5604204160379775E-3</v>
      </c>
      <c r="N113" s="7" t="str">
        <f t="shared" ca="1" si="19"/>
        <v/>
      </c>
      <c r="O113" s="7" t="str">
        <f t="shared" ca="1" si="20"/>
        <v/>
      </c>
      <c r="Q113" s="81">
        <f t="shared" ca="1" si="21"/>
        <v>1</v>
      </c>
      <c r="R113" s="40">
        <f ca="1">IF(Q113=1,Employment!$S113,"")</f>
        <v>8.5604204160379775E-3</v>
      </c>
      <c r="S113" s="7" t="str">
        <f t="shared" ca="1" si="22"/>
        <v/>
      </c>
      <c r="T113" s="7" t="str">
        <f t="shared" ca="1" si="23"/>
        <v/>
      </c>
    </row>
    <row r="114" spans="1:20" x14ac:dyDescent="0.25">
      <c r="A114" s="39">
        <f>'Industry selection'!C114</f>
        <v>1</v>
      </c>
      <c r="B114" s="82">
        <v>26.1</v>
      </c>
      <c r="C114" s="82" t="s">
        <v>230</v>
      </c>
      <c r="D114" s="81" t="str">
        <f>IF($A114=2,IF(COUNTIF(Innovation!Z114:AC114,"&gt;="&amp;Innovation!Z$3)&gt;=D$3,1,0),"")</f>
        <v/>
      </c>
      <c r="E114" s="81" t="str">
        <f>IF($A114=2,IF(COUNTIF(Innovation!AE114:AH114,"&gt;="&amp;Innovation!AE$3)&gt;=E$3,1,0),"")</f>
        <v/>
      </c>
      <c r="F114" s="81" t="str">
        <f t="shared" si="16"/>
        <v/>
      </c>
      <c r="H114" s="81" t="str">
        <f>IF($A114=2,IF(COUNTIF(Innovation!AJ114:AM114,"&gt;="&amp;Innovation!AJ$3)&gt;=H$3,1,0),"")</f>
        <v/>
      </c>
      <c r="I114" s="81" t="str">
        <f>IF($A114=2,IF(COUNTIF(Innovation!AO114:AR114,"&gt;="&amp;Innovation!AO$3)&gt;=I$3,1,0),"")</f>
        <v/>
      </c>
      <c r="J114" s="81" t="str">
        <f t="shared" si="17"/>
        <v/>
      </c>
      <c r="L114" s="81" t="str">
        <f t="shared" si="18"/>
        <v/>
      </c>
      <c r="M114" s="40" t="str">
        <f>IF(L114=1,Employment!$S114,"")</f>
        <v/>
      </c>
      <c r="N114" s="7" t="str">
        <f t="shared" si="19"/>
        <v/>
      </c>
      <c r="O114" s="7" t="str">
        <f t="shared" si="20"/>
        <v/>
      </c>
      <c r="Q114" s="81" t="str">
        <f t="shared" si="21"/>
        <v/>
      </c>
      <c r="R114" s="40" t="str">
        <f>IF(Q114=1,Employment!$S114,"")</f>
        <v/>
      </c>
      <c r="S114" s="7" t="str">
        <f t="shared" si="22"/>
        <v/>
      </c>
      <c r="T114" s="7" t="str">
        <f t="shared" si="23"/>
        <v/>
      </c>
    </row>
    <row r="115" spans="1:20" x14ac:dyDescent="0.25">
      <c r="A115" s="39">
        <f>'Industry selection'!C115</f>
        <v>1</v>
      </c>
      <c r="B115" s="82">
        <v>26.2</v>
      </c>
      <c r="C115" s="82" t="s">
        <v>232</v>
      </c>
      <c r="D115" s="81" t="str">
        <f>IF($A115=2,IF(COUNTIF(Innovation!Z115:AC115,"&gt;="&amp;Innovation!Z$3)&gt;=D$3,1,0),"")</f>
        <v/>
      </c>
      <c r="E115" s="81" t="str">
        <f>IF($A115=2,IF(COUNTIF(Innovation!AE115:AH115,"&gt;="&amp;Innovation!AE$3)&gt;=E$3,1,0),"")</f>
        <v/>
      </c>
      <c r="F115" s="81" t="str">
        <f t="shared" si="16"/>
        <v/>
      </c>
      <c r="H115" s="81" t="str">
        <f>IF($A115=2,IF(COUNTIF(Innovation!AJ115:AM115,"&gt;="&amp;Innovation!AJ$3)&gt;=H$3,1,0),"")</f>
        <v/>
      </c>
      <c r="I115" s="81" t="str">
        <f>IF($A115=2,IF(COUNTIF(Innovation!AO115:AR115,"&gt;="&amp;Innovation!AO$3)&gt;=I$3,1,0),"")</f>
        <v/>
      </c>
      <c r="J115" s="81" t="str">
        <f t="shared" si="17"/>
        <v/>
      </c>
      <c r="L115" s="81" t="str">
        <f t="shared" si="18"/>
        <v/>
      </c>
      <c r="M115" s="40" t="str">
        <f>IF(L115=1,Employment!$S115,"")</f>
        <v/>
      </c>
      <c r="N115" s="7" t="str">
        <f t="shared" si="19"/>
        <v/>
      </c>
      <c r="O115" s="7" t="str">
        <f t="shared" si="20"/>
        <v/>
      </c>
      <c r="Q115" s="81" t="str">
        <f t="shared" si="21"/>
        <v/>
      </c>
      <c r="R115" s="40" t="str">
        <f>IF(Q115=1,Employment!$S115,"")</f>
        <v/>
      </c>
      <c r="S115" s="7" t="str">
        <f t="shared" si="22"/>
        <v/>
      </c>
      <c r="T115" s="7" t="str">
        <f t="shared" si="23"/>
        <v/>
      </c>
    </row>
    <row r="116" spans="1:20" x14ac:dyDescent="0.25">
      <c r="A116" s="39">
        <f>'Industry selection'!C116</f>
        <v>1</v>
      </c>
      <c r="B116" s="82">
        <v>26.3</v>
      </c>
      <c r="C116" s="82" t="s">
        <v>234</v>
      </c>
      <c r="D116" s="81" t="str">
        <f>IF($A116=2,IF(COUNTIF(Innovation!Z116:AC116,"&gt;="&amp;Innovation!Z$3)&gt;=D$3,1,0),"")</f>
        <v/>
      </c>
      <c r="E116" s="81" t="str">
        <f>IF($A116=2,IF(COUNTIF(Innovation!AE116:AH116,"&gt;="&amp;Innovation!AE$3)&gt;=E$3,1,0),"")</f>
        <v/>
      </c>
      <c r="F116" s="81" t="str">
        <f t="shared" si="16"/>
        <v/>
      </c>
      <c r="H116" s="81" t="str">
        <f>IF($A116=2,IF(COUNTIF(Innovation!AJ116:AM116,"&gt;="&amp;Innovation!AJ$3)&gt;=H$3,1,0),"")</f>
        <v/>
      </c>
      <c r="I116" s="81" t="str">
        <f>IF($A116=2,IF(COUNTIF(Innovation!AO116:AR116,"&gt;="&amp;Innovation!AO$3)&gt;=I$3,1,0),"")</f>
        <v/>
      </c>
      <c r="J116" s="81" t="str">
        <f t="shared" si="17"/>
        <v/>
      </c>
      <c r="L116" s="81" t="str">
        <f t="shared" si="18"/>
        <v/>
      </c>
      <c r="M116" s="40" t="str">
        <f>IF(L116=1,Employment!$S116,"")</f>
        <v/>
      </c>
      <c r="N116" s="7" t="str">
        <f t="shared" si="19"/>
        <v/>
      </c>
      <c r="O116" s="7" t="str">
        <f t="shared" si="20"/>
        <v/>
      </c>
      <c r="Q116" s="81" t="str">
        <f t="shared" si="21"/>
        <v/>
      </c>
      <c r="R116" s="40" t="str">
        <f>IF(Q116=1,Employment!$S116,"")</f>
        <v/>
      </c>
      <c r="S116" s="7" t="str">
        <f t="shared" si="22"/>
        <v/>
      </c>
      <c r="T116" s="7" t="str">
        <f t="shared" si="23"/>
        <v/>
      </c>
    </row>
    <row r="117" spans="1:20" x14ac:dyDescent="0.25">
      <c r="A117" s="39">
        <f>'Industry selection'!C117</f>
        <v>1</v>
      </c>
      <c r="B117" s="82">
        <v>26.4</v>
      </c>
      <c r="C117" s="82" t="s">
        <v>236</v>
      </c>
      <c r="D117" s="81" t="str">
        <f>IF($A117=2,IF(COUNTIF(Innovation!Z117:AC117,"&gt;="&amp;Innovation!Z$3)&gt;=D$3,1,0),"")</f>
        <v/>
      </c>
      <c r="E117" s="81" t="str">
        <f>IF($A117=2,IF(COUNTIF(Innovation!AE117:AH117,"&gt;="&amp;Innovation!AE$3)&gt;=E$3,1,0),"")</f>
        <v/>
      </c>
      <c r="F117" s="81" t="str">
        <f t="shared" si="16"/>
        <v/>
      </c>
      <c r="H117" s="81" t="str">
        <f>IF($A117=2,IF(COUNTIF(Innovation!AJ117:AM117,"&gt;="&amp;Innovation!AJ$3)&gt;=H$3,1,0),"")</f>
        <v/>
      </c>
      <c r="I117" s="81" t="str">
        <f>IF($A117=2,IF(COUNTIF(Innovation!AO117:AR117,"&gt;="&amp;Innovation!AO$3)&gt;=I$3,1,0),"")</f>
        <v/>
      </c>
      <c r="J117" s="81" t="str">
        <f t="shared" si="17"/>
        <v/>
      </c>
      <c r="L117" s="81" t="str">
        <f t="shared" si="18"/>
        <v/>
      </c>
      <c r="M117" s="40" t="str">
        <f>IF(L117=1,Employment!$S117,"")</f>
        <v/>
      </c>
      <c r="N117" s="7" t="str">
        <f t="shared" si="19"/>
        <v/>
      </c>
      <c r="O117" s="7" t="str">
        <f t="shared" si="20"/>
        <v/>
      </c>
      <c r="Q117" s="81" t="str">
        <f t="shared" si="21"/>
        <v/>
      </c>
      <c r="R117" s="40" t="str">
        <f>IF(Q117=1,Employment!$S117,"")</f>
        <v/>
      </c>
      <c r="S117" s="7" t="str">
        <f t="shared" si="22"/>
        <v/>
      </c>
      <c r="T117" s="7" t="str">
        <f t="shared" si="23"/>
        <v/>
      </c>
    </row>
    <row r="118" spans="1:20" x14ac:dyDescent="0.25">
      <c r="A118" s="39">
        <f>'Industry selection'!C118</f>
        <v>1</v>
      </c>
      <c r="B118" s="82">
        <v>26.5</v>
      </c>
      <c r="C118" s="82" t="s">
        <v>238</v>
      </c>
      <c r="D118" s="81" t="str">
        <f>IF($A118=2,IF(COUNTIF(Innovation!Z118:AC118,"&gt;="&amp;Innovation!Z$3)&gt;=D$3,1,0),"")</f>
        <v/>
      </c>
      <c r="E118" s="81" t="str">
        <f>IF($A118=2,IF(COUNTIF(Innovation!AE118:AH118,"&gt;="&amp;Innovation!AE$3)&gt;=E$3,1,0),"")</f>
        <v/>
      </c>
      <c r="F118" s="81" t="str">
        <f t="shared" ref="F118:F149" si="24">IF($A118=2,IF(SUM(D118:E118)=2,1,0),"")</f>
        <v/>
      </c>
      <c r="H118" s="81" t="str">
        <f>IF($A118=2,IF(COUNTIF(Innovation!AJ118:AM118,"&gt;="&amp;Innovation!AJ$3)&gt;=H$3,1,0),"")</f>
        <v/>
      </c>
      <c r="I118" s="81" t="str">
        <f>IF($A118=2,IF(COUNTIF(Innovation!AO118:AR118,"&gt;="&amp;Innovation!AO$3)&gt;=I$3,1,0),"")</f>
        <v/>
      </c>
      <c r="J118" s="81" t="str">
        <f t="shared" ref="J118:J149" si="25">IF($A118=2,IF(SUM(H118:I118)=2,1,0),"")</f>
        <v/>
      </c>
      <c r="L118" s="81" t="str">
        <f t="shared" ref="L118:L149" si="26">IF($A118=2,IF(SUM(F118,J118)=2,1,0),"")</f>
        <v/>
      </c>
      <c r="M118" s="40" t="str">
        <f>IF(L118=1,Employment!$S118,"")</f>
        <v/>
      </c>
      <c r="N118" s="7" t="str">
        <f t="shared" ref="N118:N149" si="27">IF(M118=1,$B118,"")</f>
        <v/>
      </c>
      <c r="O118" s="7" t="str">
        <f t="shared" ref="O118:O149" si="28">IF(M118=1,$C118,"")</f>
        <v/>
      </c>
      <c r="Q118" s="81" t="str">
        <f t="shared" ref="Q118:Q149" si="29">IF($A118=2,IF(SUM(D118:E118,H118:I118)&gt;2,1,0),"")</f>
        <v/>
      </c>
      <c r="R118" s="40" t="str">
        <f>IF(Q118=1,Employment!$S118,"")</f>
        <v/>
      </c>
      <c r="S118" s="7" t="str">
        <f t="shared" ref="S118:S149" si="30">IF(R118=1,$B118,"")</f>
        <v/>
      </c>
      <c r="T118" s="7" t="str">
        <f t="shared" ref="T118:T149" si="31">IF(R118=1,$C118,"")</f>
        <v/>
      </c>
    </row>
    <row r="119" spans="1:20" x14ac:dyDescent="0.25">
      <c r="A119" s="39">
        <f>'Industry selection'!C119</f>
        <v>1</v>
      </c>
      <c r="B119" s="82">
        <v>26.6</v>
      </c>
      <c r="C119" s="82" t="s">
        <v>240</v>
      </c>
      <c r="D119" s="81" t="str">
        <f>IF($A119=2,IF(COUNTIF(Innovation!Z119:AC119,"&gt;="&amp;Innovation!Z$3)&gt;=D$3,1,0),"")</f>
        <v/>
      </c>
      <c r="E119" s="81" t="str">
        <f>IF($A119=2,IF(COUNTIF(Innovation!AE119:AH119,"&gt;="&amp;Innovation!AE$3)&gt;=E$3,1,0),"")</f>
        <v/>
      </c>
      <c r="F119" s="81" t="str">
        <f t="shared" si="24"/>
        <v/>
      </c>
      <c r="H119" s="81" t="str">
        <f>IF($A119=2,IF(COUNTIF(Innovation!AJ119:AM119,"&gt;="&amp;Innovation!AJ$3)&gt;=H$3,1,0),"")</f>
        <v/>
      </c>
      <c r="I119" s="81" t="str">
        <f>IF($A119=2,IF(COUNTIF(Innovation!AO119:AR119,"&gt;="&amp;Innovation!AO$3)&gt;=I$3,1,0),"")</f>
        <v/>
      </c>
      <c r="J119" s="81" t="str">
        <f t="shared" si="25"/>
        <v/>
      </c>
      <c r="L119" s="81" t="str">
        <f t="shared" si="26"/>
        <v/>
      </c>
      <c r="M119" s="40" t="str">
        <f>IF(L119=1,Employment!$S119,"")</f>
        <v/>
      </c>
      <c r="N119" s="7" t="str">
        <f t="shared" si="27"/>
        <v/>
      </c>
      <c r="O119" s="7" t="str">
        <f t="shared" si="28"/>
        <v/>
      </c>
      <c r="Q119" s="81" t="str">
        <f t="shared" si="29"/>
        <v/>
      </c>
      <c r="R119" s="40" t="str">
        <f>IF(Q119=1,Employment!$S119,"")</f>
        <v/>
      </c>
      <c r="S119" s="7" t="str">
        <f t="shared" si="30"/>
        <v/>
      </c>
      <c r="T119" s="7" t="str">
        <f t="shared" si="31"/>
        <v/>
      </c>
    </row>
    <row r="120" spans="1:20" x14ac:dyDescent="0.25">
      <c r="A120" s="39">
        <f>'Industry selection'!C120</f>
        <v>1</v>
      </c>
      <c r="B120" s="82">
        <v>26.7</v>
      </c>
      <c r="C120" s="82" t="s">
        <v>242</v>
      </c>
      <c r="D120" s="81" t="str">
        <f>IF($A120=2,IF(COUNTIF(Innovation!Z120:AC120,"&gt;="&amp;Innovation!Z$3)&gt;=D$3,1,0),"")</f>
        <v/>
      </c>
      <c r="E120" s="81" t="str">
        <f>IF($A120=2,IF(COUNTIF(Innovation!AE120:AH120,"&gt;="&amp;Innovation!AE$3)&gt;=E$3,1,0),"")</f>
        <v/>
      </c>
      <c r="F120" s="81" t="str">
        <f t="shared" si="24"/>
        <v/>
      </c>
      <c r="H120" s="81" t="str">
        <f>IF($A120=2,IF(COUNTIF(Innovation!AJ120:AM120,"&gt;="&amp;Innovation!AJ$3)&gt;=H$3,1,0),"")</f>
        <v/>
      </c>
      <c r="I120" s="81" t="str">
        <f>IF($A120=2,IF(COUNTIF(Innovation!AO120:AR120,"&gt;="&amp;Innovation!AO$3)&gt;=I$3,1,0),"")</f>
        <v/>
      </c>
      <c r="J120" s="81" t="str">
        <f t="shared" si="25"/>
        <v/>
      </c>
      <c r="L120" s="81" t="str">
        <f t="shared" si="26"/>
        <v/>
      </c>
      <c r="M120" s="40" t="str">
        <f>IF(L120=1,Employment!$S120,"")</f>
        <v/>
      </c>
      <c r="N120" s="7" t="str">
        <f t="shared" si="27"/>
        <v/>
      </c>
      <c r="O120" s="7" t="str">
        <f t="shared" si="28"/>
        <v/>
      </c>
      <c r="Q120" s="81" t="str">
        <f t="shared" si="29"/>
        <v/>
      </c>
      <c r="R120" s="40" t="str">
        <f>IF(Q120=1,Employment!$S120,"")</f>
        <v/>
      </c>
      <c r="S120" s="7" t="str">
        <f t="shared" si="30"/>
        <v/>
      </c>
      <c r="T120" s="7" t="str">
        <f t="shared" si="31"/>
        <v/>
      </c>
    </row>
    <row r="121" spans="1:20" x14ac:dyDescent="0.25">
      <c r="A121" s="39">
        <f>'Industry selection'!C121</f>
        <v>1</v>
      </c>
      <c r="B121" s="82">
        <v>26.8</v>
      </c>
      <c r="C121" s="82" t="s">
        <v>244</v>
      </c>
      <c r="D121" s="81" t="str">
        <f>IF($A121=2,IF(COUNTIF(Innovation!Z121:AC121,"&gt;="&amp;Innovation!Z$3)&gt;=D$3,1,0),"")</f>
        <v/>
      </c>
      <c r="E121" s="81" t="str">
        <f>IF($A121=2,IF(COUNTIF(Innovation!AE121:AH121,"&gt;="&amp;Innovation!AE$3)&gt;=E$3,1,0),"")</f>
        <v/>
      </c>
      <c r="F121" s="81" t="str">
        <f t="shared" si="24"/>
        <v/>
      </c>
      <c r="H121" s="81" t="str">
        <f>IF($A121=2,IF(COUNTIF(Innovation!AJ121:AM121,"&gt;="&amp;Innovation!AJ$3)&gt;=H$3,1,0),"")</f>
        <v/>
      </c>
      <c r="I121" s="81" t="str">
        <f>IF($A121=2,IF(COUNTIF(Innovation!AO121:AR121,"&gt;="&amp;Innovation!AO$3)&gt;=I$3,1,0),"")</f>
        <v/>
      </c>
      <c r="J121" s="81" t="str">
        <f t="shared" si="25"/>
        <v/>
      </c>
      <c r="L121" s="81" t="str">
        <f t="shared" si="26"/>
        <v/>
      </c>
      <c r="M121" s="40" t="str">
        <f>IF(L121=1,Employment!$S121,"")</f>
        <v/>
      </c>
      <c r="N121" s="7" t="str">
        <f t="shared" si="27"/>
        <v/>
      </c>
      <c r="O121" s="7" t="str">
        <f t="shared" si="28"/>
        <v/>
      </c>
      <c r="Q121" s="81" t="str">
        <f t="shared" si="29"/>
        <v/>
      </c>
      <c r="R121" s="40" t="str">
        <f>IF(Q121=1,Employment!$S121,"")</f>
        <v/>
      </c>
      <c r="S121" s="7" t="str">
        <f t="shared" si="30"/>
        <v/>
      </c>
      <c r="T121" s="7" t="str">
        <f t="shared" si="31"/>
        <v/>
      </c>
    </row>
    <row r="122" spans="1:20" x14ac:dyDescent="0.25">
      <c r="A122" s="39" t="str">
        <f>'Industry selection'!C122</f>
        <v/>
      </c>
      <c r="B122" s="82">
        <v>27</v>
      </c>
      <c r="C122" s="82" t="s">
        <v>246</v>
      </c>
      <c r="D122" s="81" t="str">
        <f>IF($A122=2,IF(COUNTIF(Innovation!Z122:AC122,"&gt;="&amp;Innovation!Z$3)&gt;=D$3,1,0),"")</f>
        <v/>
      </c>
      <c r="E122" s="81" t="str">
        <f>IF($A122=2,IF(COUNTIF(Innovation!AE122:AH122,"&gt;="&amp;Innovation!AE$3)&gt;=E$3,1,0),"")</f>
        <v/>
      </c>
      <c r="F122" s="81" t="str">
        <f t="shared" si="24"/>
        <v/>
      </c>
      <c r="H122" s="81" t="str">
        <f>IF($A122=2,IF(COUNTIF(Innovation!AJ122:AM122,"&gt;="&amp;Innovation!AJ$3)&gt;=H$3,1,0),"")</f>
        <v/>
      </c>
      <c r="I122" s="81" t="str">
        <f>IF($A122=2,IF(COUNTIF(Innovation!AO122:AR122,"&gt;="&amp;Innovation!AO$3)&gt;=I$3,1,0),"")</f>
        <v/>
      </c>
      <c r="J122" s="81" t="str">
        <f t="shared" si="25"/>
        <v/>
      </c>
      <c r="L122" s="81" t="str">
        <f t="shared" si="26"/>
        <v/>
      </c>
      <c r="M122" s="40" t="str">
        <f>IF(L122=1,Employment!$S122,"")</f>
        <v/>
      </c>
      <c r="N122" s="7" t="str">
        <f t="shared" si="27"/>
        <v/>
      </c>
      <c r="O122" s="7" t="str">
        <f t="shared" si="28"/>
        <v/>
      </c>
      <c r="Q122" s="81" t="str">
        <f t="shared" si="29"/>
        <v/>
      </c>
      <c r="R122" s="40" t="str">
        <f>IF(Q122=1,Employment!$S122,"")</f>
        <v/>
      </c>
      <c r="S122" s="7" t="str">
        <f t="shared" si="30"/>
        <v/>
      </c>
      <c r="T122" s="7" t="str">
        <f t="shared" si="31"/>
        <v/>
      </c>
    </row>
    <row r="123" spans="1:20" x14ac:dyDescent="0.25">
      <c r="A123" s="39">
        <f>'Industry selection'!C123</f>
        <v>2</v>
      </c>
      <c r="B123" s="82">
        <v>27.1</v>
      </c>
      <c r="C123" s="82" t="s">
        <v>248</v>
      </c>
      <c r="D123" s="81">
        <f ca="1">IF($A123=2,IF(COUNTIF(Innovation!Z123:AC123,"&gt;="&amp;Innovation!Z$3)&gt;=D$3,1,0),"")</f>
        <v>0</v>
      </c>
      <c r="E123" s="81">
        <f ca="1">IF($A123=2,IF(COUNTIF(Innovation!AE123:AH123,"&gt;="&amp;Innovation!AE$3)&gt;=E$3,1,0),"")</f>
        <v>0</v>
      </c>
      <c r="F123" s="81">
        <f t="shared" ca="1" si="24"/>
        <v>0</v>
      </c>
      <c r="H123" s="81">
        <f ca="1">IF($A123=2,IF(COUNTIF(Innovation!AJ123:AM123,"&gt;="&amp;Innovation!AJ$3)&gt;=H$3,1,0),"")</f>
        <v>0</v>
      </c>
      <c r="I123" s="81">
        <f ca="1">IF($A123=2,IF(COUNTIF(Innovation!AO123:AR123,"&gt;="&amp;Innovation!AO$3)&gt;=I$3,1,0),"")</f>
        <v>0</v>
      </c>
      <c r="J123" s="81">
        <f t="shared" ca="1" si="25"/>
        <v>0</v>
      </c>
      <c r="L123" s="81">
        <f t="shared" ca="1" si="26"/>
        <v>0</v>
      </c>
      <c r="M123" s="40" t="str">
        <f ca="1">IF(L123=1,Employment!$S123,"")</f>
        <v/>
      </c>
      <c r="N123" s="7" t="str">
        <f t="shared" ca="1" si="27"/>
        <v/>
      </c>
      <c r="O123" s="7" t="str">
        <f t="shared" ca="1" si="28"/>
        <v/>
      </c>
      <c r="Q123" s="81">
        <f t="shared" ca="1" si="29"/>
        <v>0</v>
      </c>
      <c r="R123" s="40" t="str">
        <f ca="1">IF(Q123=1,Employment!$S123,"")</f>
        <v/>
      </c>
      <c r="S123" s="7" t="str">
        <f t="shared" ca="1" si="30"/>
        <v/>
      </c>
      <c r="T123" s="7" t="str">
        <f t="shared" ca="1" si="31"/>
        <v/>
      </c>
    </row>
    <row r="124" spans="1:20" x14ac:dyDescent="0.25">
      <c r="A124" s="39">
        <f>'Industry selection'!C124</f>
        <v>1</v>
      </c>
      <c r="B124" s="82">
        <v>27.2</v>
      </c>
      <c r="C124" s="82" t="s">
        <v>250</v>
      </c>
      <c r="D124" s="81" t="str">
        <f>IF($A124=2,IF(COUNTIF(Innovation!Z124:AC124,"&gt;="&amp;Innovation!Z$3)&gt;=D$3,1,0),"")</f>
        <v/>
      </c>
      <c r="E124" s="81" t="str">
        <f>IF($A124=2,IF(COUNTIF(Innovation!AE124:AH124,"&gt;="&amp;Innovation!AE$3)&gt;=E$3,1,0),"")</f>
        <v/>
      </c>
      <c r="F124" s="81" t="str">
        <f t="shared" si="24"/>
        <v/>
      </c>
      <c r="H124" s="81" t="str">
        <f>IF($A124=2,IF(COUNTIF(Innovation!AJ124:AM124,"&gt;="&amp;Innovation!AJ$3)&gt;=H$3,1,0),"")</f>
        <v/>
      </c>
      <c r="I124" s="81" t="str">
        <f>IF($A124=2,IF(COUNTIF(Innovation!AO124:AR124,"&gt;="&amp;Innovation!AO$3)&gt;=I$3,1,0),"")</f>
        <v/>
      </c>
      <c r="J124" s="81" t="str">
        <f t="shared" si="25"/>
        <v/>
      </c>
      <c r="L124" s="81" t="str">
        <f t="shared" si="26"/>
        <v/>
      </c>
      <c r="M124" s="40" t="str">
        <f>IF(L124=1,Employment!$S124,"")</f>
        <v/>
      </c>
      <c r="N124" s="7" t="str">
        <f t="shared" si="27"/>
        <v/>
      </c>
      <c r="O124" s="7" t="str">
        <f t="shared" si="28"/>
        <v/>
      </c>
      <c r="Q124" s="81" t="str">
        <f t="shared" si="29"/>
        <v/>
      </c>
      <c r="R124" s="40" t="str">
        <f>IF(Q124=1,Employment!$S124,"")</f>
        <v/>
      </c>
      <c r="S124" s="7" t="str">
        <f t="shared" si="30"/>
        <v/>
      </c>
      <c r="T124" s="7" t="str">
        <f t="shared" si="31"/>
        <v/>
      </c>
    </row>
    <row r="125" spans="1:20" x14ac:dyDescent="0.25">
      <c r="A125" s="39">
        <f>'Industry selection'!C125</f>
        <v>1</v>
      </c>
      <c r="B125" s="82">
        <v>27.3</v>
      </c>
      <c r="C125" s="82" t="s">
        <v>252</v>
      </c>
      <c r="D125" s="81" t="str">
        <f>IF($A125=2,IF(COUNTIF(Innovation!Z125:AC125,"&gt;="&amp;Innovation!Z$3)&gt;=D$3,1,0),"")</f>
        <v/>
      </c>
      <c r="E125" s="81" t="str">
        <f>IF($A125=2,IF(COUNTIF(Innovation!AE125:AH125,"&gt;="&amp;Innovation!AE$3)&gt;=E$3,1,0),"")</f>
        <v/>
      </c>
      <c r="F125" s="81" t="str">
        <f t="shared" si="24"/>
        <v/>
      </c>
      <c r="H125" s="81" t="str">
        <f>IF($A125=2,IF(COUNTIF(Innovation!AJ125:AM125,"&gt;="&amp;Innovation!AJ$3)&gt;=H$3,1,0),"")</f>
        <v/>
      </c>
      <c r="I125" s="81" t="str">
        <f>IF($A125=2,IF(COUNTIF(Innovation!AO125:AR125,"&gt;="&amp;Innovation!AO$3)&gt;=I$3,1,0),"")</f>
        <v/>
      </c>
      <c r="J125" s="81" t="str">
        <f t="shared" si="25"/>
        <v/>
      </c>
      <c r="L125" s="81" t="str">
        <f t="shared" si="26"/>
        <v/>
      </c>
      <c r="M125" s="40" t="str">
        <f>IF(L125=1,Employment!$S125,"")</f>
        <v/>
      </c>
      <c r="N125" s="7" t="str">
        <f t="shared" si="27"/>
        <v/>
      </c>
      <c r="O125" s="7" t="str">
        <f t="shared" si="28"/>
        <v/>
      </c>
      <c r="Q125" s="81" t="str">
        <f t="shared" si="29"/>
        <v/>
      </c>
      <c r="R125" s="40" t="str">
        <f>IF(Q125=1,Employment!$S125,"")</f>
        <v/>
      </c>
      <c r="S125" s="7" t="str">
        <f t="shared" si="30"/>
        <v/>
      </c>
      <c r="T125" s="7" t="str">
        <f t="shared" si="31"/>
        <v/>
      </c>
    </row>
    <row r="126" spans="1:20" x14ac:dyDescent="0.25">
      <c r="A126" s="39">
        <f>'Industry selection'!C126</f>
        <v>2</v>
      </c>
      <c r="B126" s="82">
        <v>27.4</v>
      </c>
      <c r="C126" s="82" t="s">
        <v>254</v>
      </c>
      <c r="D126" s="81">
        <f ca="1">IF($A126=2,IF(COUNTIF(Innovation!Z126:AC126,"&gt;="&amp;Innovation!Z$3)&gt;=D$3,1,0),"")</f>
        <v>1</v>
      </c>
      <c r="E126" s="81">
        <f ca="1">IF($A126=2,IF(COUNTIF(Innovation!AE126:AH126,"&gt;="&amp;Innovation!AE$3)&gt;=E$3,1,0),"")</f>
        <v>1</v>
      </c>
      <c r="F126" s="81">
        <f t="shared" ca="1" si="24"/>
        <v>1</v>
      </c>
      <c r="H126" s="81">
        <f ca="1">IF($A126=2,IF(COUNTIF(Innovation!AJ126:AM126,"&gt;="&amp;Innovation!AJ$3)&gt;=H$3,1,0),"")</f>
        <v>1</v>
      </c>
      <c r="I126" s="81">
        <f ca="1">IF($A126=2,IF(COUNTIF(Innovation!AO126:AR126,"&gt;="&amp;Innovation!AO$3)&gt;=I$3,1,0),"")</f>
        <v>1</v>
      </c>
      <c r="J126" s="81">
        <f t="shared" ca="1" si="25"/>
        <v>1</v>
      </c>
      <c r="L126" s="81">
        <f t="shared" ca="1" si="26"/>
        <v>1</v>
      </c>
      <c r="M126" s="40">
        <f ca="1">IF(L126=1,Employment!$S126,"")</f>
        <v>1.4716921665184643E-2</v>
      </c>
      <c r="N126" s="7" t="str">
        <f t="shared" ca="1" si="27"/>
        <v/>
      </c>
      <c r="O126" s="7" t="str">
        <f t="shared" ca="1" si="28"/>
        <v/>
      </c>
      <c r="Q126" s="81">
        <f t="shared" ca="1" si="29"/>
        <v>1</v>
      </c>
      <c r="R126" s="40">
        <f ca="1">IF(Q126=1,Employment!$S126,"")</f>
        <v>1.4716921665184643E-2</v>
      </c>
      <c r="S126" s="7" t="str">
        <f t="shared" ca="1" si="30"/>
        <v/>
      </c>
      <c r="T126" s="7" t="str">
        <f t="shared" ca="1" si="31"/>
        <v/>
      </c>
    </row>
    <row r="127" spans="1:20" x14ac:dyDescent="0.25">
      <c r="A127" s="39">
        <f>'Industry selection'!C127</f>
        <v>1</v>
      </c>
      <c r="B127" s="82">
        <v>27.5</v>
      </c>
      <c r="C127" s="82" t="s">
        <v>256</v>
      </c>
      <c r="D127" s="81" t="str">
        <f>IF($A127=2,IF(COUNTIF(Innovation!Z127:AC127,"&gt;="&amp;Innovation!Z$3)&gt;=D$3,1,0),"")</f>
        <v/>
      </c>
      <c r="E127" s="81" t="str">
        <f>IF($A127=2,IF(COUNTIF(Innovation!AE127:AH127,"&gt;="&amp;Innovation!AE$3)&gt;=E$3,1,0),"")</f>
        <v/>
      </c>
      <c r="F127" s="81" t="str">
        <f t="shared" si="24"/>
        <v/>
      </c>
      <c r="H127" s="81" t="str">
        <f>IF($A127=2,IF(COUNTIF(Innovation!AJ127:AM127,"&gt;="&amp;Innovation!AJ$3)&gt;=H$3,1,0),"")</f>
        <v/>
      </c>
      <c r="I127" s="81" t="str">
        <f>IF($A127=2,IF(COUNTIF(Innovation!AO127:AR127,"&gt;="&amp;Innovation!AO$3)&gt;=I$3,1,0),"")</f>
        <v/>
      </c>
      <c r="J127" s="81" t="str">
        <f t="shared" si="25"/>
        <v/>
      </c>
      <c r="L127" s="81" t="str">
        <f t="shared" si="26"/>
        <v/>
      </c>
      <c r="M127" s="40" t="str">
        <f>IF(L127=1,Employment!$S127,"")</f>
        <v/>
      </c>
      <c r="N127" s="7" t="str">
        <f t="shared" si="27"/>
        <v/>
      </c>
      <c r="O127" s="7" t="str">
        <f t="shared" si="28"/>
        <v/>
      </c>
      <c r="Q127" s="81" t="str">
        <f t="shared" si="29"/>
        <v/>
      </c>
      <c r="R127" s="40" t="str">
        <f>IF(Q127=1,Employment!$S127,"")</f>
        <v/>
      </c>
      <c r="S127" s="7" t="str">
        <f t="shared" si="30"/>
        <v/>
      </c>
      <c r="T127" s="7" t="str">
        <f t="shared" si="31"/>
        <v/>
      </c>
    </row>
    <row r="128" spans="1:20" x14ac:dyDescent="0.25">
      <c r="A128" s="39">
        <f>'Industry selection'!C128</f>
        <v>1</v>
      </c>
      <c r="B128" s="82">
        <v>27.9</v>
      </c>
      <c r="C128" s="82" t="s">
        <v>258</v>
      </c>
      <c r="D128" s="81" t="str">
        <f>IF($A128=2,IF(COUNTIF(Innovation!Z128:AC128,"&gt;="&amp;Innovation!Z$3)&gt;=D$3,1,0),"")</f>
        <v/>
      </c>
      <c r="E128" s="81" t="str">
        <f>IF($A128=2,IF(COUNTIF(Innovation!AE128:AH128,"&gt;="&amp;Innovation!AE$3)&gt;=E$3,1,0),"")</f>
        <v/>
      </c>
      <c r="F128" s="81" t="str">
        <f t="shared" si="24"/>
        <v/>
      </c>
      <c r="H128" s="81" t="str">
        <f>IF($A128=2,IF(COUNTIF(Innovation!AJ128:AM128,"&gt;="&amp;Innovation!AJ$3)&gt;=H$3,1,0),"")</f>
        <v/>
      </c>
      <c r="I128" s="81" t="str">
        <f>IF($A128=2,IF(COUNTIF(Innovation!AO128:AR128,"&gt;="&amp;Innovation!AO$3)&gt;=I$3,1,0),"")</f>
        <v/>
      </c>
      <c r="J128" s="81" t="str">
        <f t="shared" si="25"/>
        <v/>
      </c>
      <c r="L128" s="81" t="str">
        <f t="shared" si="26"/>
        <v/>
      </c>
      <c r="M128" s="40" t="str">
        <f>IF(L128=1,Employment!$S128,"")</f>
        <v/>
      </c>
      <c r="N128" s="7" t="str">
        <f t="shared" si="27"/>
        <v/>
      </c>
      <c r="O128" s="7" t="str">
        <f t="shared" si="28"/>
        <v/>
      </c>
      <c r="Q128" s="81" t="str">
        <f t="shared" si="29"/>
        <v/>
      </c>
      <c r="R128" s="40" t="str">
        <f>IF(Q128=1,Employment!$S128,"")</f>
        <v/>
      </c>
      <c r="S128" s="7" t="str">
        <f t="shared" si="30"/>
        <v/>
      </c>
      <c r="T128" s="7" t="str">
        <f t="shared" si="31"/>
        <v/>
      </c>
    </row>
    <row r="129" spans="1:20" x14ac:dyDescent="0.25">
      <c r="A129" s="39" t="str">
        <f>'Industry selection'!C129</f>
        <v/>
      </c>
      <c r="B129" s="82">
        <v>28</v>
      </c>
      <c r="C129" s="82" t="s">
        <v>260</v>
      </c>
      <c r="D129" s="81" t="str">
        <f>IF($A129=2,IF(COUNTIF(Innovation!Z129:AC129,"&gt;="&amp;Innovation!Z$3)&gt;=D$3,1,0),"")</f>
        <v/>
      </c>
      <c r="E129" s="81" t="str">
        <f>IF($A129=2,IF(COUNTIF(Innovation!AE129:AH129,"&gt;="&amp;Innovation!AE$3)&gt;=E$3,1,0),"")</f>
        <v/>
      </c>
      <c r="F129" s="81" t="str">
        <f t="shared" si="24"/>
        <v/>
      </c>
      <c r="H129" s="81" t="str">
        <f>IF($A129=2,IF(COUNTIF(Innovation!AJ129:AM129,"&gt;="&amp;Innovation!AJ$3)&gt;=H$3,1,0),"")</f>
        <v/>
      </c>
      <c r="I129" s="81" t="str">
        <f>IF($A129=2,IF(COUNTIF(Innovation!AO129:AR129,"&gt;="&amp;Innovation!AO$3)&gt;=I$3,1,0),"")</f>
        <v/>
      </c>
      <c r="J129" s="81" t="str">
        <f t="shared" si="25"/>
        <v/>
      </c>
      <c r="L129" s="81" t="str">
        <f t="shared" si="26"/>
        <v/>
      </c>
      <c r="M129" s="40" t="str">
        <f>IF(L129=1,Employment!$S129,"")</f>
        <v/>
      </c>
      <c r="N129" s="7" t="str">
        <f t="shared" si="27"/>
        <v/>
      </c>
      <c r="O129" s="7" t="str">
        <f t="shared" si="28"/>
        <v/>
      </c>
      <c r="Q129" s="81" t="str">
        <f t="shared" si="29"/>
        <v/>
      </c>
      <c r="R129" s="40" t="str">
        <f>IF(Q129=1,Employment!$S129,"")</f>
        <v/>
      </c>
      <c r="S129" s="7" t="str">
        <f t="shared" si="30"/>
        <v/>
      </c>
      <c r="T129" s="7" t="str">
        <f t="shared" si="31"/>
        <v/>
      </c>
    </row>
    <row r="130" spans="1:20" x14ac:dyDescent="0.25">
      <c r="A130" s="39">
        <f>'Industry selection'!C130</f>
        <v>2</v>
      </c>
      <c r="B130" s="82">
        <v>28.1</v>
      </c>
      <c r="C130" s="82" t="s">
        <v>262</v>
      </c>
      <c r="D130" s="81">
        <f ca="1">IF($A130=2,IF(COUNTIF(Innovation!Z130:AC130,"&gt;="&amp;Innovation!Z$3)&gt;=D$3,1,0),"")</f>
        <v>0</v>
      </c>
      <c r="E130" s="81">
        <f ca="1">IF($A130=2,IF(COUNTIF(Innovation!AE130:AH130,"&gt;="&amp;Innovation!AE$3)&gt;=E$3,1,0),"")</f>
        <v>0</v>
      </c>
      <c r="F130" s="81">
        <f t="shared" ca="1" si="24"/>
        <v>0</v>
      </c>
      <c r="H130" s="81">
        <f ca="1">IF($A130=2,IF(COUNTIF(Innovation!AJ130:AM130,"&gt;="&amp;Innovation!AJ$3)&gt;=H$3,1,0),"")</f>
        <v>0</v>
      </c>
      <c r="I130" s="81">
        <f ca="1">IF($A130=2,IF(COUNTIF(Innovation!AO130:AR130,"&gt;="&amp;Innovation!AO$3)&gt;=I$3,1,0),"")</f>
        <v>0</v>
      </c>
      <c r="J130" s="81">
        <f t="shared" ca="1" si="25"/>
        <v>0</v>
      </c>
      <c r="L130" s="81">
        <f t="shared" ca="1" si="26"/>
        <v>0</v>
      </c>
      <c r="M130" s="40" t="str">
        <f ca="1">IF(L130=1,Employment!$S130,"")</f>
        <v/>
      </c>
      <c r="N130" s="7" t="str">
        <f t="shared" ca="1" si="27"/>
        <v/>
      </c>
      <c r="O130" s="7" t="str">
        <f t="shared" ca="1" si="28"/>
        <v/>
      </c>
      <c r="Q130" s="81">
        <f t="shared" ca="1" si="29"/>
        <v>0</v>
      </c>
      <c r="R130" s="40" t="str">
        <f ca="1">IF(Q130=1,Employment!$S130,"")</f>
        <v/>
      </c>
      <c r="S130" s="7" t="str">
        <f t="shared" ca="1" si="30"/>
        <v/>
      </c>
      <c r="T130" s="7" t="str">
        <f t="shared" ca="1" si="31"/>
        <v/>
      </c>
    </row>
    <row r="131" spans="1:20" x14ac:dyDescent="0.25">
      <c r="A131" s="39">
        <f>'Industry selection'!C131</f>
        <v>1</v>
      </c>
      <c r="B131" s="82">
        <v>28.2</v>
      </c>
      <c r="C131" s="82" t="s">
        <v>264</v>
      </c>
      <c r="D131" s="81" t="str">
        <f>IF($A131=2,IF(COUNTIF(Innovation!Z131:AC131,"&gt;="&amp;Innovation!Z$3)&gt;=D$3,1,0),"")</f>
        <v/>
      </c>
      <c r="E131" s="81" t="str">
        <f>IF($A131=2,IF(COUNTIF(Innovation!AE131:AH131,"&gt;="&amp;Innovation!AE$3)&gt;=E$3,1,0),"")</f>
        <v/>
      </c>
      <c r="F131" s="81" t="str">
        <f t="shared" si="24"/>
        <v/>
      </c>
      <c r="H131" s="81" t="str">
        <f>IF($A131=2,IF(COUNTIF(Innovation!AJ131:AM131,"&gt;="&amp;Innovation!AJ$3)&gt;=H$3,1,0),"")</f>
        <v/>
      </c>
      <c r="I131" s="81" t="str">
        <f>IF($A131=2,IF(COUNTIF(Innovation!AO131:AR131,"&gt;="&amp;Innovation!AO$3)&gt;=I$3,1,0),"")</f>
        <v/>
      </c>
      <c r="J131" s="81" t="str">
        <f t="shared" si="25"/>
        <v/>
      </c>
      <c r="L131" s="81" t="str">
        <f t="shared" si="26"/>
        <v/>
      </c>
      <c r="M131" s="40" t="str">
        <f>IF(L131=1,Employment!$S131,"")</f>
        <v/>
      </c>
      <c r="N131" s="7" t="str">
        <f t="shared" si="27"/>
        <v/>
      </c>
      <c r="O131" s="7" t="str">
        <f t="shared" si="28"/>
        <v/>
      </c>
      <c r="Q131" s="81" t="str">
        <f t="shared" si="29"/>
        <v/>
      </c>
      <c r="R131" s="40" t="str">
        <f>IF(Q131=1,Employment!$S131,"")</f>
        <v/>
      </c>
      <c r="S131" s="7" t="str">
        <f t="shared" si="30"/>
        <v/>
      </c>
      <c r="T131" s="7" t="str">
        <f t="shared" si="31"/>
        <v/>
      </c>
    </row>
    <row r="132" spans="1:20" x14ac:dyDescent="0.25">
      <c r="A132" s="39">
        <f>'Industry selection'!C132</f>
        <v>1</v>
      </c>
      <c r="B132" s="82">
        <v>28.3</v>
      </c>
      <c r="C132" s="82" t="s">
        <v>266</v>
      </c>
      <c r="D132" s="81" t="str">
        <f>IF($A132=2,IF(COUNTIF(Innovation!Z132:AC132,"&gt;="&amp;Innovation!Z$3)&gt;=D$3,1,0),"")</f>
        <v/>
      </c>
      <c r="E132" s="81" t="str">
        <f>IF($A132=2,IF(COUNTIF(Innovation!AE132:AH132,"&gt;="&amp;Innovation!AE$3)&gt;=E$3,1,0),"")</f>
        <v/>
      </c>
      <c r="F132" s="81" t="str">
        <f t="shared" si="24"/>
        <v/>
      </c>
      <c r="H132" s="81" t="str">
        <f>IF($A132=2,IF(COUNTIF(Innovation!AJ132:AM132,"&gt;="&amp;Innovation!AJ$3)&gt;=H$3,1,0),"")</f>
        <v/>
      </c>
      <c r="I132" s="81" t="str">
        <f>IF($A132=2,IF(COUNTIF(Innovation!AO132:AR132,"&gt;="&amp;Innovation!AO$3)&gt;=I$3,1,0),"")</f>
        <v/>
      </c>
      <c r="J132" s="81" t="str">
        <f t="shared" si="25"/>
        <v/>
      </c>
      <c r="L132" s="81" t="str">
        <f t="shared" si="26"/>
        <v/>
      </c>
      <c r="M132" s="40" t="str">
        <f>IF(L132=1,Employment!$S132,"")</f>
        <v/>
      </c>
      <c r="N132" s="7" t="str">
        <f t="shared" si="27"/>
        <v/>
      </c>
      <c r="O132" s="7" t="str">
        <f t="shared" si="28"/>
        <v/>
      </c>
      <c r="Q132" s="81" t="str">
        <f t="shared" si="29"/>
        <v/>
      </c>
      <c r="R132" s="40" t="str">
        <f>IF(Q132=1,Employment!$S132,"")</f>
        <v/>
      </c>
      <c r="S132" s="7" t="str">
        <f t="shared" si="30"/>
        <v/>
      </c>
      <c r="T132" s="7" t="str">
        <f t="shared" si="31"/>
        <v/>
      </c>
    </row>
    <row r="133" spans="1:20" x14ac:dyDescent="0.25">
      <c r="A133" s="39">
        <f>'Industry selection'!C133</f>
        <v>1</v>
      </c>
      <c r="B133" s="82">
        <v>28.4</v>
      </c>
      <c r="C133" s="82" t="s">
        <v>268</v>
      </c>
      <c r="D133" s="81" t="str">
        <f>IF($A133=2,IF(COUNTIF(Innovation!Z133:AC133,"&gt;="&amp;Innovation!Z$3)&gt;=D$3,1,0),"")</f>
        <v/>
      </c>
      <c r="E133" s="81" t="str">
        <f>IF($A133=2,IF(COUNTIF(Innovation!AE133:AH133,"&gt;="&amp;Innovation!AE$3)&gt;=E$3,1,0),"")</f>
        <v/>
      </c>
      <c r="F133" s="81" t="str">
        <f t="shared" si="24"/>
        <v/>
      </c>
      <c r="H133" s="81" t="str">
        <f>IF($A133=2,IF(COUNTIF(Innovation!AJ133:AM133,"&gt;="&amp;Innovation!AJ$3)&gt;=H$3,1,0),"")</f>
        <v/>
      </c>
      <c r="I133" s="81" t="str">
        <f>IF($A133=2,IF(COUNTIF(Innovation!AO133:AR133,"&gt;="&amp;Innovation!AO$3)&gt;=I$3,1,0),"")</f>
        <v/>
      </c>
      <c r="J133" s="81" t="str">
        <f t="shared" si="25"/>
        <v/>
      </c>
      <c r="L133" s="81" t="str">
        <f t="shared" si="26"/>
        <v/>
      </c>
      <c r="M133" s="40" t="str">
        <f>IF(L133=1,Employment!$S133,"")</f>
        <v/>
      </c>
      <c r="N133" s="7" t="str">
        <f t="shared" si="27"/>
        <v/>
      </c>
      <c r="O133" s="7" t="str">
        <f t="shared" si="28"/>
        <v/>
      </c>
      <c r="Q133" s="81" t="str">
        <f t="shared" si="29"/>
        <v/>
      </c>
      <c r="R133" s="40" t="str">
        <f>IF(Q133=1,Employment!$S133,"")</f>
        <v/>
      </c>
      <c r="S133" s="7" t="str">
        <f t="shared" si="30"/>
        <v/>
      </c>
      <c r="T133" s="7" t="str">
        <f t="shared" si="31"/>
        <v/>
      </c>
    </row>
    <row r="134" spans="1:20" x14ac:dyDescent="0.25">
      <c r="A134" s="39">
        <f>'Industry selection'!C134</f>
        <v>2</v>
      </c>
      <c r="B134" s="82">
        <v>28.9</v>
      </c>
      <c r="C134" s="82" t="s">
        <v>270</v>
      </c>
      <c r="D134" s="81">
        <f ca="1">IF($A134=2,IF(COUNTIF(Innovation!Z134:AC134,"&gt;="&amp;Innovation!Z$3)&gt;=D$3,1,0),"")</f>
        <v>0</v>
      </c>
      <c r="E134" s="81">
        <f ca="1">IF($A134=2,IF(COUNTIF(Innovation!AE134:AH134,"&gt;="&amp;Innovation!AE$3)&gt;=E$3,1,0),"")</f>
        <v>0</v>
      </c>
      <c r="F134" s="81">
        <f t="shared" ca="1" si="24"/>
        <v>0</v>
      </c>
      <c r="H134" s="81">
        <f ca="1">IF($A134=2,IF(COUNTIF(Innovation!AJ134:AM134,"&gt;="&amp;Innovation!AJ$3)&gt;=H$3,1,0),"")</f>
        <v>0</v>
      </c>
      <c r="I134" s="81">
        <f ca="1">IF($A134=2,IF(COUNTIF(Innovation!AO134:AR134,"&gt;="&amp;Innovation!AO$3)&gt;=I$3,1,0),"")</f>
        <v>0</v>
      </c>
      <c r="J134" s="81">
        <f t="shared" ca="1" si="25"/>
        <v>0</v>
      </c>
      <c r="L134" s="81">
        <f t="shared" ca="1" si="26"/>
        <v>0</v>
      </c>
      <c r="M134" s="40" t="str">
        <f ca="1">IF(L134=1,Employment!$S134,"")</f>
        <v/>
      </c>
      <c r="N134" s="7" t="str">
        <f t="shared" ca="1" si="27"/>
        <v/>
      </c>
      <c r="O134" s="7" t="str">
        <f t="shared" ca="1" si="28"/>
        <v/>
      </c>
      <c r="Q134" s="81">
        <f t="shared" ca="1" si="29"/>
        <v>0</v>
      </c>
      <c r="R134" s="40" t="str">
        <f ca="1">IF(Q134=1,Employment!$S134,"")</f>
        <v/>
      </c>
      <c r="S134" s="7" t="str">
        <f t="shared" ca="1" si="30"/>
        <v/>
      </c>
      <c r="T134" s="7" t="str">
        <f t="shared" ca="1" si="31"/>
        <v/>
      </c>
    </row>
    <row r="135" spans="1:20" x14ac:dyDescent="0.25">
      <c r="A135" s="39">
        <f>'Industry selection'!C135</f>
        <v>2</v>
      </c>
      <c r="B135" s="82">
        <v>29</v>
      </c>
      <c r="C135" s="82" t="s">
        <v>272</v>
      </c>
      <c r="D135" s="81">
        <f ca="1">IF($A135=2,IF(COUNTIF(Innovation!Z135:AC135,"&gt;="&amp;Innovation!Z$3)&gt;=D$3,1,0),"")</f>
        <v>0</v>
      </c>
      <c r="E135" s="81">
        <f ca="1">IF($A135=2,IF(COUNTIF(Innovation!AE135:AH135,"&gt;="&amp;Innovation!AE$3)&gt;=E$3,1,0),"")</f>
        <v>0</v>
      </c>
      <c r="F135" s="81">
        <f t="shared" ca="1" si="24"/>
        <v>0</v>
      </c>
      <c r="H135" s="81">
        <f ca="1">IF($A135=2,IF(COUNTIF(Innovation!AJ135:AM135,"&gt;="&amp;Innovation!AJ$3)&gt;=H$3,1,0),"")</f>
        <v>1</v>
      </c>
      <c r="I135" s="81">
        <f ca="1">IF($A135=2,IF(COUNTIF(Innovation!AO135:AR135,"&gt;="&amp;Innovation!AO$3)&gt;=I$3,1,0),"")</f>
        <v>1</v>
      </c>
      <c r="J135" s="81">
        <f t="shared" ca="1" si="25"/>
        <v>1</v>
      </c>
      <c r="L135" s="81">
        <f t="shared" ca="1" si="26"/>
        <v>0</v>
      </c>
      <c r="M135" s="40" t="str">
        <f ca="1">IF(L135=1,Employment!$S135,"")</f>
        <v/>
      </c>
      <c r="N135" s="7" t="str">
        <f t="shared" ca="1" si="27"/>
        <v/>
      </c>
      <c r="O135" s="7" t="str">
        <f t="shared" ca="1" si="28"/>
        <v/>
      </c>
      <c r="Q135" s="81">
        <f t="shared" ca="1" si="29"/>
        <v>0</v>
      </c>
      <c r="R135" s="40" t="str">
        <f ca="1">IF(Q135=1,Employment!$S135,"")</f>
        <v/>
      </c>
      <c r="S135" s="7" t="str">
        <f t="shared" ca="1" si="30"/>
        <v/>
      </c>
      <c r="T135" s="7" t="str">
        <f t="shared" ca="1" si="31"/>
        <v/>
      </c>
    </row>
    <row r="136" spans="1:20" x14ac:dyDescent="0.25">
      <c r="A136" s="39">
        <f>'Industry selection'!C136</f>
        <v>1</v>
      </c>
      <c r="B136" s="82">
        <v>29.1</v>
      </c>
      <c r="C136" s="82" t="s">
        <v>274</v>
      </c>
      <c r="D136" s="81" t="str">
        <f>IF($A136=2,IF(COUNTIF(Innovation!Z136:AC136,"&gt;="&amp;Innovation!Z$3)&gt;=D$3,1,0),"")</f>
        <v/>
      </c>
      <c r="E136" s="81" t="str">
        <f>IF($A136=2,IF(COUNTIF(Innovation!AE136:AH136,"&gt;="&amp;Innovation!AE$3)&gt;=E$3,1,0),"")</f>
        <v/>
      </c>
      <c r="F136" s="81" t="str">
        <f t="shared" si="24"/>
        <v/>
      </c>
      <c r="H136" s="81" t="str">
        <f>IF($A136=2,IF(COUNTIF(Innovation!AJ136:AM136,"&gt;="&amp;Innovation!AJ$3)&gt;=H$3,1,0),"")</f>
        <v/>
      </c>
      <c r="I136" s="81" t="str">
        <f>IF($A136=2,IF(COUNTIF(Innovation!AO136:AR136,"&gt;="&amp;Innovation!AO$3)&gt;=I$3,1,0),"")</f>
        <v/>
      </c>
      <c r="J136" s="81" t="str">
        <f t="shared" si="25"/>
        <v/>
      </c>
      <c r="L136" s="81" t="str">
        <f t="shared" si="26"/>
        <v/>
      </c>
      <c r="M136" s="40" t="str">
        <f>IF(L136=1,Employment!$S136,"")</f>
        <v/>
      </c>
      <c r="N136" s="7" t="str">
        <f t="shared" si="27"/>
        <v/>
      </c>
      <c r="O136" s="7" t="str">
        <f t="shared" si="28"/>
        <v/>
      </c>
      <c r="Q136" s="81" t="str">
        <f t="shared" si="29"/>
        <v/>
      </c>
      <c r="R136" s="40" t="str">
        <f>IF(Q136=1,Employment!$S136,"")</f>
        <v/>
      </c>
      <c r="S136" s="7" t="str">
        <f t="shared" si="30"/>
        <v/>
      </c>
      <c r="T136" s="7" t="str">
        <f t="shared" si="31"/>
        <v/>
      </c>
    </row>
    <row r="137" spans="1:20" x14ac:dyDescent="0.25">
      <c r="A137" s="39">
        <f>'Industry selection'!C137</f>
        <v>1</v>
      </c>
      <c r="B137" s="82">
        <v>29.2</v>
      </c>
      <c r="C137" s="82" t="s">
        <v>276</v>
      </c>
      <c r="D137" s="81" t="str">
        <f>IF($A137=2,IF(COUNTIF(Innovation!Z137:AC137,"&gt;="&amp;Innovation!Z$3)&gt;=D$3,1,0),"")</f>
        <v/>
      </c>
      <c r="E137" s="81" t="str">
        <f>IF($A137=2,IF(COUNTIF(Innovation!AE137:AH137,"&gt;="&amp;Innovation!AE$3)&gt;=E$3,1,0),"")</f>
        <v/>
      </c>
      <c r="F137" s="81" t="str">
        <f t="shared" si="24"/>
        <v/>
      </c>
      <c r="H137" s="81" t="str">
        <f>IF($A137=2,IF(COUNTIF(Innovation!AJ137:AM137,"&gt;="&amp;Innovation!AJ$3)&gt;=H$3,1,0),"")</f>
        <v/>
      </c>
      <c r="I137" s="81" t="str">
        <f>IF($A137=2,IF(COUNTIF(Innovation!AO137:AR137,"&gt;="&amp;Innovation!AO$3)&gt;=I$3,1,0),"")</f>
        <v/>
      </c>
      <c r="J137" s="81" t="str">
        <f t="shared" si="25"/>
        <v/>
      </c>
      <c r="L137" s="81" t="str">
        <f t="shared" si="26"/>
        <v/>
      </c>
      <c r="M137" s="40" t="str">
        <f>IF(L137=1,Employment!$S137,"")</f>
        <v/>
      </c>
      <c r="N137" s="7" t="str">
        <f t="shared" si="27"/>
        <v/>
      </c>
      <c r="O137" s="7" t="str">
        <f t="shared" si="28"/>
        <v/>
      </c>
      <c r="Q137" s="81" t="str">
        <f t="shared" si="29"/>
        <v/>
      </c>
      <c r="R137" s="40" t="str">
        <f>IF(Q137=1,Employment!$S137,"")</f>
        <v/>
      </c>
      <c r="S137" s="7" t="str">
        <f t="shared" si="30"/>
        <v/>
      </c>
      <c r="T137" s="7" t="str">
        <f t="shared" si="31"/>
        <v/>
      </c>
    </row>
    <row r="138" spans="1:20" x14ac:dyDescent="0.25">
      <c r="A138" s="39">
        <f>'Industry selection'!C138</f>
        <v>1</v>
      </c>
      <c r="B138" s="82">
        <v>29.3</v>
      </c>
      <c r="C138" s="82" t="s">
        <v>278</v>
      </c>
      <c r="D138" s="81" t="str">
        <f>IF($A138=2,IF(COUNTIF(Innovation!Z138:AC138,"&gt;="&amp;Innovation!Z$3)&gt;=D$3,1,0),"")</f>
        <v/>
      </c>
      <c r="E138" s="81" t="str">
        <f>IF($A138=2,IF(COUNTIF(Innovation!AE138:AH138,"&gt;="&amp;Innovation!AE$3)&gt;=E$3,1,0),"")</f>
        <v/>
      </c>
      <c r="F138" s="81" t="str">
        <f t="shared" si="24"/>
        <v/>
      </c>
      <c r="H138" s="81" t="str">
        <f>IF($A138=2,IF(COUNTIF(Innovation!AJ138:AM138,"&gt;="&amp;Innovation!AJ$3)&gt;=H$3,1,0),"")</f>
        <v/>
      </c>
      <c r="I138" s="81" t="str">
        <f>IF($A138=2,IF(COUNTIF(Innovation!AO138:AR138,"&gt;="&amp;Innovation!AO$3)&gt;=I$3,1,0),"")</f>
        <v/>
      </c>
      <c r="J138" s="81" t="str">
        <f t="shared" si="25"/>
        <v/>
      </c>
      <c r="L138" s="81" t="str">
        <f t="shared" si="26"/>
        <v/>
      </c>
      <c r="M138" s="40" t="str">
        <f>IF(L138=1,Employment!$S138,"")</f>
        <v/>
      </c>
      <c r="N138" s="7" t="str">
        <f t="shared" si="27"/>
        <v/>
      </c>
      <c r="O138" s="7" t="str">
        <f t="shared" si="28"/>
        <v/>
      </c>
      <c r="Q138" s="81" t="str">
        <f t="shared" si="29"/>
        <v/>
      </c>
      <c r="R138" s="40" t="str">
        <f>IF(Q138=1,Employment!$S138,"")</f>
        <v/>
      </c>
      <c r="S138" s="7" t="str">
        <f t="shared" si="30"/>
        <v/>
      </c>
      <c r="T138" s="7" t="str">
        <f t="shared" si="31"/>
        <v/>
      </c>
    </row>
    <row r="139" spans="1:20" x14ac:dyDescent="0.25">
      <c r="A139" s="39">
        <f>'Industry selection'!C139</f>
        <v>1</v>
      </c>
      <c r="B139" s="82">
        <v>30</v>
      </c>
      <c r="C139" s="82" t="s">
        <v>280</v>
      </c>
      <c r="D139" s="81" t="str">
        <f>IF($A139=2,IF(COUNTIF(Innovation!Z139:AC139,"&gt;="&amp;Innovation!Z$3)&gt;=D$3,1,0),"")</f>
        <v/>
      </c>
      <c r="E139" s="81" t="str">
        <f>IF($A139=2,IF(COUNTIF(Innovation!AE139:AH139,"&gt;="&amp;Innovation!AE$3)&gt;=E$3,1,0),"")</f>
        <v/>
      </c>
      <c r="F139" s="81" t="str">
        <f t="shared" si="24"/>
        <v/>
      </c>
      <c r="H139" s="81" t="str">
        <f>IF($A139=2,IF(COUNTIF(Innovation!AJ139:AM139,"&gt;="&amp;Innovation!AJ$3)&gt;=H$3,1,0),"")</f>
        <v/>
      </c>
      <c r="I139" s="81" t="str">
        <f>IF($A139=2,IF(COUNTIF(Innovation!AO139:AR139,"&gt;="&amp;Innovation!AO$3)&gt;=I$3,1,0),"")</f>
        <v/>
      </c>
      <c r="J139" s="81" t="str">
        <f t="shared" si="25"/>
        <v/>
      </c>
      <c r="L139" s="81" t="str">
        <f t="shared" si="26"/>
        <v/>
      </c>
      <c r="M139" s="40" t="str">
        <f>IF(L139=1,Employment!$S139,"")</f>
        <v/>
      </c>
      <c r="N139" s="7" t="str">
        <f t="shared" si="27"/>
        <v/>
      </c>
      <c r="O139" s="7" t="str">
        <f t="shared" si="28"/>
        <v/>
      </c>
      <c r="Q139" s="81" t="str">
        <f t="shared" si="29"/>
        <v/>
      </c>
      <c r="R139" s="40" t="str">
        <f>IF(Q139=1,Employment!$S139,"")</f>
        <v/>
      </c>
      <c r="S139" s="7" t="str">
        <f t="shared" si="30"/>
        <v/>
      </c>
      <c r="T139" s="7" t="str">
        <f t="shared" si="31"/>
        <v/>
      </c>
    </row>
    <row r="140" spans="1:20" x14ac:dyDescent="0.25">
      <c r="A140" s="39">
        <f>'Industry selection'!C140</f>
        <v>1</v>
      </c>
      <c r="B140" s="82">
        <v>30.1</v>
      </c>
      <c r="C140" s="82" t="s">
        <v>282</v>
      </c>
      <c r="D140" s="81" t="str">
        <f>IF($A140=2,IF(COUNTIF(Innovation!Z140:AC140,"&gt;="&amp;Innovation!Z$3)&gt;=D$3,1,0),"")</f>
        <v/>
      </c>
      <c r="E140" s="81" t="str">
        <f>IF($A140=2,IF(COUNTIF(Innovation!AE140:AH140,"&gt;="&amp;Innovation!AE$3)&gt;=E$3,1,0),"")</f>
        <v/>
      </c>
      <c r="F140" s="81" t="str">
        <f t="shared" si="24"/>
        <v/>
      </c>
      <c r="H140" s="81" t="str">
        <f>IF($A140=2,IF(COUNTIF(Innovation!AJ140:AM140,"&gt;="&amp;Innovation!AJ$3)&gt;=H$3,1,0),"")</f>
        <v/>
      </c>
      <c r="I140" s="81" t="str">
        <f>IF($A140=2,IF(COUNTIF(Innovation!AO140:AR140,"&gt;="&amp;Innovation!AO$3)&gt;=I$3,1,0),"")</f>
        <v/>
      </c>
      <c r="J140" s="81" t="str">
        <f t="shared" si="25"/>
        <v/>
      </c>
      <c r="L140" s="81" t="str">
        <f t="shared" si="26"/>
        <v/>
      </c>
      <c r="M140" s="40" t="str">
        <f>IF(L140=1,Employment!$S140,"")</f>
        <v/>
      </c>
      <c r="N140" s="7" t="str">
        <f t="shared" si="27"/>
        <v/>
      </c>
      <c r="O140" s="7" t="str">
        <f t="shared" si="28"/>
        <v/>
      </c>
      <c r="Q140" s="81" t="str">
        <f t="shared" si="29"/>
        <v/>
      </c>
      <c r="R140" s="40" t="str">
        <f>IF(Q140=1,Employment!$S140,"")</f>
        <v/>
      </c>
      <c r="S140" s="7" t="str">
        <f t="shared" si="30"/>
        <v/>
      </c>
      <c r="T140" s="7" t="str">
        <f t="shared" si="31"/>
        <v/>
      </c>
    </row>
    <row r="141" spans="1:20" x14ac:dyDescent="0.25">
      <c r="A141" s="39">
        <f>'Industry selection'!C141</f>
        <v>1</v>
      </c>
      <c r="B141" s="82">
        <v>30.2</v>
      </c>
      <c r="C141" s="82" t="s">
        <v>284</v>
      </c>
      <c r="D141" s="81" t="str">
        <f>IF($A141=2,IF(COUNTIF(Innovation!Z141:AC141,"&gt;="&amp;Innovation!Z$3)&gt;=D$3,1,0),"")</f>
        <v/>
      </c>
      <c r="E141" s="81" t="str">
        <f>IF($A141=2,IF(COUNTIF(Innovation!AE141:AH141,"&gt;="&amp;Innovation!AE$3)&gt;=E$3,1,0),"")</f>
        <v/>
      </c>
      <c r="F141" s="81" t="str">
        <f t="shared" si="24"/>
        <v/>
      </c>
      <c r="H141" s="81" t="str">
        <f>IF($A141=2,IF(COUNTIF(Innovation!AJ141:AM141,"&gt;="&amp;Innovation!AJ$3)&gt;=H$3,1,0),"")</f>
        <v/>
      </c>
      <c r="I141" s="81" t="str">
        <f>IF($A141=2,IF(COUNTIF(Innovation!AO141:AR141,"&gt;="&amp;Innovation!AO$3)&gt;=I$3,1,0),"")</f>
        <v/>
      </c>
      <c r="J141" s="81" t="str">
        <f t="shared" si="25"/>
        <v/>
      </c>
      <c r="L141" s="81" t="str">
        <f t="shared" si="26"/>
        <v/>
      </c>
      <c r="M141" s="40" t="str">
        <f>IF(L141=1,Employment!$S141,"")</f>
        <v/>
      </c>
      <c r="N141" s="7" t="str">
        <f t="shared" si="27"/>
        <v/>
      </c>
      <c r="O141" s="7" t="str">
        <f t="shared" si="28"/>
        <v/>
      </c>
      <c r="Q141" s="81" t="str">
        <f t="shared" si="29"/>
        <v/>
      </c>
      <c r="R141" s="40" t="str">
        <f>IF(Q141=1,Employment!$S141,"")</f>
        <v/>
      </c>
      <c r="S141" s="7" t="str">
        <f t="shared" si="30"/>
        <v/>
      </c>
      <c r="T141" s="7" t="str">
        <f t="shared" si="31"/>
        <v/>
      </c>
    </row>
    <row r="142" spans="1:20" x14ac:dyDescent="0.25">
      <c r="A142" s="39">
        <f>'Industry selection'!C142</f>
        <v>1</v>
      </c>
      <c r="B142" s="82">
        <v>30.3</v>
      </c>
      <c r="C142" s="82" t="s">
        <v>286</v>
      </c>
      <c r="D142" s="81" t="str">
        <f>IF($A142=2,IF(COUNTIF(Innovation!Z142:AC142,"&gt;="&amp;Innovation!Z$3)&gt;=D$3,1,0),"")</f>
        <v/>
      </c>
      <c r="E142" s="81" t="str">
        <f>IF($A142=2,IF(COUNTIF(Innovation!AE142:AH142,"&gt;="&amp;Innovation!AE$3)&gt;=E$3,1,0),"")</f>
        <v/>
      </c>
      <c r="F142" s="81" t="str">
        <f t="shared" si="24"/>
        <v/>
      </c>
      <c r="H142" s="81" t="str">
        <f>IF($A142=2,IF(COUNTIF(Innovation!AJ142:AM142,"&gt;="&amp;Innovation!AJ$3)&gt;=H$3,1,0),"")</f>
        <v/>
      </c>
      <c r="I142" s="81" t="str">
        <f>IF($A142=2,IF(COUNTIF(Innovation!AO142:AR142,"&gt;="&amp;Innovation!AO$3)&gt;=I$3,1,0),"")</f>
        <v/>
      </c>
      <c r="J142" s="81" t="str">
        <f t="shared" si="25"/>
        <v/>
      </c>
      <c r="L142" s="81" t="str">
        <f t="shared" si="26"/>
        <v/>
      </c>
      <c r="M142" s="40" t="str">
        <f>IF(L142=1,Employment!$S142,"")</f>
        <v/>
      </c>
      <c r="N142" s="7" t="str">
        <f t="shared" si="27"/>
        <v/>
      </c>
      <c r="O142" s="7" t="str">
        <f t="shared" si="28"/>
        <v/>
      </c>
      <c r="Q142" s="81" t="str">
        <f t="shared" si="29"/>
        <v/>
      </c>
      <c r="R142" s="40" t="str">
        <f>IF(Q142=1,Employment!$S142,"")</f>
        <v/>
      </c>
      <c r="S142" s="7" t="str">
        <f t="shared" si="30"/>
        <v/>
      </c>
      <c r="T142" s="7" t="str">
        <f t="shared" si="31"/>
        <v/>
      </c>
    </row>
    <row r="143" spans="1:20" x14ac:dyDescent="0.25">
      <c r="A143" s="39">
        <f>'Industry selection'!C143</f>
        <v>1</v>
      </c>
      <c r="B143" s="82">
        <v>30.4</v>
      </c>
      <c r="C143" s="82" t="s">
        <v>288</v>
      </c>
      <c r="D143" s="81" t="str">
        <f>IF($A143=2,IF(COUNTIF(Innovation!Z143:AC143,"&gt;="&amp;Innovation!Z$3)&gt;=D$3,1,0),"")</f>
        <v/>
      </c>
      <c r="E143" s="81" t="str">
        <f>IF($A143=2,IF(COUNTIF(Innovation!AE143:AH143,"&gt;="&amp;Innovation!AE$3)&gt;=E$3,1,0),"")</f>
        <v/>
      </c>
      <c r="F143" s="81" t="str">
        <f t="shared" si="24"/>
        <v/>
      </c>
      <c r="H143" s="81" t="str">
        <f>IF($A143=2,IF(COUNTIF(Innovation!AJ143:AM143,"&gt;="&amp;Innovation!AJ$3)&gt;=H$3,1,0),"")</f>
        <v/>
      </c>
      <c r="I143" s="81" t="str">
        <f>IF($A143=2,IF(COUNTIF(Innovation!AO143:AR143,"&gt;="&amp;Innovation!AO$3)&gt;=I$3,1,0),"")</f>
        <v/>
      </c>
      <c r="J143" s="81" t="str">
        <f t="shared" si="25"/>
        <v/>
      </c>
      <c r="L143" s="81" t="str">
        <f t="shared" si="26"/>
        <v/>
      </c>
      <c r="M143" s="40" t="str">
        <f>IF(L143=1,Employment!$S143,"")</f>
        <v/>
      </c>
      <c r="N143" s="7" t="str">
        <f t="shared" si="27"/>
        <v/>
      </c>
      <c r="O143" s="7" t="str">
        <f t="shared" si="28"/>
        <v/>
      </c>
      <c r="Q143" s="81" t="str">
        <f t="shared" si="29"/>
        <v/>
      </c>
      <c r="R143" s="40" t="str">
        <f>IF(Q143=1,Employment!$S143,"")</f>
        <v/>
      </c>
      <c r="S143" s="7" t="str">
        <f t="shared" si="30"/>
        <v/>
      </c>
      <c r="T143" s="7" t="str">
        <f t="shared" si="31"/>
        <v/>
      </c>
    </row>
    <row r="144" spans="1:20" x14ac:dyDescent="0.25">
      <c r="A144" s="39">
        <f>'Industry selection'!C144</f>
        <v>1</v>
      </c>
      <c r="B144" s="82">
        <v>30.9</v>
      </c>
      <c r="C144" s="82" t="s">
        <v>290</v>
      </c>
      <c r="D144" s="81" t="str">
        <f>IF($A144=2,IF(COUNTIF(Innovation!Z144:AC144,"&gt;="&amp;Innovation!Z$3)&gt;=D$3,1,0),"")</f>
        <v/>
      </c>
      <c r="E144" s="81" t="str">
        <f>IF($A144=2,IF(COUNTIF(Innovation!AE144:AH144,"&gt;="&amp;Innovation!AE$3)&gt;=E$3,1,0),"")</f>
        <v/>
      </c>
      <c r="F144" s="81" t="str">
        <f t="shared" si="24"/>
        <v/>
      </c>
      <c r="H144" s="81" t="str">
        <f>IF($A144=2,IF(COUNTIF(Innovation!AJ144:AM144,"&gt;="&amp;Innovation!AJ$3)&gt;=H$3,1,0),"")</f>
        <v/>
      </c>
      <c r="I144" s="81" t="str">
        <f>IF($A144=2,IF(COUNTIF(Innovation!AO144:AR144,"&gt;="&amp;Innovation!AO$3)&gt;=I$3,1,0),"")</f>
        <v/>
      </c>
      <c r="J144" s="81" t="str">
        <f t="shared" si="25"/>
        <v/>
      </c>
      <c r="L144" s="81" t="str">
        <f t="shared" si="26"/>
        <v/>
      </c>
      <c r="M144" s="40" t="str">
        <f>IF(L144=1,Employment!$S144,"")</f>
        <v/>
      </c>
      <c r="N144" s="7" t="str">
        <f t="shared" si="27"/>
        <v/>
      </c>
      <c r="O144" s="7" t="str">
        <f t="shared" si="28"/>
        <v/>
      </c>
      <c r="Q144" s="81" t="str">
        <f t="shared" si="29"/>
        <v/>
      </c>
      <c r="R144" s="40" t="str">
        <f>IF(Q144=1,Employment!$S144,"")</f>
        <v/>
      </c>
      <c r="S144" s="7" t="str">
        <f t="shared" si="30"/>
        <v/>
      </c>
      <c r="T144" s="7" t="str">
        <f t="shared" si="31"/>
        <v/>
      </c>
    </row>
    <row r="145" spans="1:20" x14ac:dyDescent="0.25">
      <c r="A145" s="39">
        <f>'Industry selection'!C145</f>
        <v>2</v>
      </c>
      <c r="B145" s="82">
        <v>31</v>
      </c>
      <c r="C145" s="82" t="s">
        <v>292</v>
      </c>
      <c r="D145" s="81">
        <f ca="1">IF($A145=2,IF(COUNTIF(Innovation!Z145:AC145,"&gt;="&amp;Innovation!Z$3)&gt;=D$3,1,0),"")</f>
        <v>1</v>
      </c>
      <c r="E145" s="81">
        <f ca="1">IF($A145=2,IF(COUNTIF(Innovation!AE145:AH145,"&gt;="&amp;Innovation!AE$3)&gt;=E$3,1,0),"")</f>
        <v>1</v>
      </c>
      <c r="F145" s="81">
        <f t="shared" ca="1" si="24"/>
        <v>1</v>
      </c>
      <c r="H145" s="81">
        <f ca="1">IF($A145=2,IF(COUNTIF(Innovation!AJ145:AM145,"&gt;="&amp;Innovation!AJ$3)&gt;=H$3,1,0),"")</f>
        <v>1</v>
      </c>
      <c r="I145" s="81">
        <f ca="1">IF($A145=2,IF(COUNTIF(Innovation!AO145:AR145,"&gt;="&amp;Innovation!AO$3)&gt;=I$3,1,0),"")</f>
        <v>1</v>
      </c>
      <c r="J145" s="81">
        <f t="shared" ca="1" si="25"/>
        <v>1</v>
      </c>
      <c r="L145" s="81">
        <f t="shared" ca="1" si="26"/>
        <v>1</v>
      </c>
      <c r="M145" s="40">
        <f ca="1">IF(L145=1,Employment!$S145,"")</f>
        <v>9.4051516743914113E-3</v>
      </c>
      <c r="N145" s="7" t="str">
        <f t="shared" ca="1" si="27"/>
        <v/>
      </c>
      <c r="O145" s="7" t="str">
        <f t="shared" ca="1" si="28"/>
        <v/>
      </c>
      <c r="Q145" s="81">
        <f t="shared" ca="1" si="29"/>
        <v>1</v>
      </c>
      <c r="R145" s="40">
        <f ca="1">IF(Q145=1,Employment!$S145,"")</f>
        <v>9.4051516743914113E-3</v>
      </c>
      <c r="S145" s="7" t="str">
        <f t="shared" ca="1" si="30"/>
        <v/>
      </c>
      <c r="T145" s="7" t="str">
        <f t="shared" ca="1" si="31"/>
        <v/>
      </c>
    </row>
    <row r="146" spans="1:20" x14ac:dyDescent="0.25">
      <c r="A146" s="39" t="str">
        <f>'Industry selection'!C146</f>
        <v/>
      </c>
      <c r="B146" s="82">
        <v>32</v>
      </c>
      <c r="C146" s="82" t="s">
        <v>294</v>
      </c>
      <c r="D146" s="81" t="str">
        <f>IF($A146=2,IF(COUNTIF(Innovation!Z146:AC146,"&gt;="&amp;Innovation!Z$3)&gt;=D$3,1,0),"")</f>
        <v/>
      </c>
      <c r="E146" s="81" t="str">
        <f>IF($A146=2,IF(COUNTIF(Innovation!AE146:AH146,"&gt;="&amp;Innovation!AE$3)&gt;=E$3,1,0),"")</f>
        <v/>
      </c>
      <c r="F146" s="81" t="str">
        <f t="shared" si="24"/>
        <v/>
      </c>
      <c r="H146" s="81" t="str">
        <f>IF($A146=2,IF(COUNTIF(Innovation!AJ146:AM146,"&gt;="&amp;Innovation!AJ$3)&gt;=H$3,1,0),"")</f>
        <v/>
      </c>
      <c r="I146" s="81" t="str">
        <f>IF($A146=2,IF(COUNTIF(Innovation!AO146:AR146,"&gt;="&amp;Innovation!AO$3)&gt;=I$3,1,0),"")</f>
        <v/>
      </c>
      <c r="J146" s="81" t="str">
        <f t="shared" si="25"/>
        <v/>
      </c>
      <c r="L146" s="81" t="str">
        <f t="shared" si="26"/>
        <v/>
      </c>
      <c r="M146" s="40" t="str">
        <f>IF(L146=1,Employment!$S146,"")</f>
        <v/>
      </c>
      <c r="N146" s="7" t="str">
        <f t="shared" si="27"/>
        <v/>
      </c>
      <c r="O146" s="7" t="str">
        <f t="shared" si="28"/>
        <v/>
      </c>
      <c r="Q146" s="81" t="str">
        <f t="shared" si="29"/>
        <v/>
      </c>
      <c r="R146" s="40" t="str">
        <f>IF(Q146=1,Employment!$S146,"")</f>
        <v/>
      </c>
      <c r="S146" s="7" t="str">
        <f t="shared" si="30"/>
        <v/>
      </c>
      <c r="T146" s="7" t="str">
        <f t="shared" si="31"/>
        <v/>
      </c>
    </row>
    <row r="147" spans="1:20" x14ac:dyDescent="0.25">
      <c r="A147" s="39">
        <f>'Industry selection'!C147</f>
        <v>1</v>
      </c>
      <c r="B147" s="82">
        <v>32.1</v>
      </c>
      <c r="C147" s="82" t="s">
        <v>296</v>
      </c>
      <c r="D147" s="81" t="str">
        <f>IF($A147=2,IF(COUNTIF(Innovation!Z147:AC147,"&gt;="&amp;Innovation!Z$3)&gt;=D$3,1,0),"")</f>
        <v/>
      </c>
      <c r="E147" s="81" t="str">
        <f>IF($A147=2,IF(COUNTIF(Innovation!AE147:AH147,"&gt;="&amp;Innovation!AE$3)&gt;=E$3,1,0),"")</f>
        <v/>
      </c>
      <c r="F147" s="81" t="str">
        <f t="shared" si="24"/>
        <v/>
      </c>
      <c r="H147" s="81" t="str">
        <f>IF($A147=2,IF(COUNTIF(Innovation!AJ147:AM147,"&gt;="&amp;Innovation!AJ$3)&gt;=H$3,1,0),"")</f>
        <v/>
      </c>
      <c r="I147" s="81" t="str">
        <f>IF($A147=2,IF(COUNTIF(Innovation!AO147:AR147,"&gt;="&amp;Innovation!AO$3)&gt;=I$3,1,0),"")</f>
        <v/>
      </c>
      <c r="J147" s="81" t="str">
        <f t="shared" si="25"/>
        <v/>
      </c>
      <c r="L147" s="81" t="str">
        <f t="shared" si="26"/>
        <v/>
      </c>
      <c r="M147" s="40" t="str">
        <f>IF(L147=1,Employment!$S147,"")</f>
        <v/>
      </c>
      <c r="N147" s="7" t="str">
        <f t="shared" si="27"/>
        <v/>
      </c>
      <c r="O147" s="7" t="str">
        <f t="shared" si="28"/>
        <v/>
      </c>
      <c r="Q147" s="81" t="str">
        <f t="shared" si="29"/>
        <v/>
      </c>
      <c r="R147" s="40" t="str">
        <f>IF(Q147=1,Employment!$S147,"")</f>
        <v/>
      </c>
      <c r="S147" s="7" t="str">
        <f t="shared" si="30"/>
        <v/>
      </c>
      <c r="T147" s="7" t="str">
        <f t="shared" si="31"/>
        <v/>
      </c>
    </row>
    <row r="148" spans="1:20" x14ac:dyDescent="0.25">
      <c r="A148" s="39">
        <f>'Industry selection'!C148</f>
        <v>1</v>
      </c>
      <c r="B148" s="82">
        <v>32.200000000000003</v>
      </c>
      <c r="C148" s="82" t="s">
        <v>298</v>
      </c>
      <c r="D148" s="81" t="str">
        <f>IF($A148=2,IF(COUNTIF(Innovation!Z148:AC148,"&gt;="&amp;Innovation!Z$3)&gt;=D$3,1,0),"")</f>
        <v/>
      </c>
      <c r="E148" s="81" t="str">
        <f>IF($A148=2,IF(COUNTIF(Innovation!AE148:AH148,"&gt;="&amp;Innovation!AE$3)&gt;=E$3,1,0),"")</f>
        <v/>
      </c>
      <c r="F148" s="81" t="str">
        <f t="shared" si="24"/>
        <v/>
      </c>
      <c r="H148" s="81" t="str">
        <f>IF($A148=2,IF(COUNTIF(Innovation!AJ148:AM148,"&gt;="&amp;Innovation!AJ$3)&gt;=H$3,1,0),"")</f>
        <v/>
      </c>
      <c r="I148" s="81" t="str">
        <f>IF($A148=2,IF(COUNTIF(Innovation!AO148:AR148,"&gt;="&amp;Innovation!AO$3)&gt;=I$3,1,0),"")</f>
        <v/>
      </c>
      <c r="J148" s="81" t="str">
        <f t="shared" si="25"/>
        <v/>
      </c>
      <c r="L148" s="81" t="str">
        <f t="shared" si="26"/>
        <v/>
      </c>
      <c r="M148" s="40" t="str">
        <f>IF(L148=1,Employment!$S148,"")</f>
        <v/>
      </c>
      <c r="N148" s="7" t="str">
        <f t="shared" si="27"/>
        <v/>
      </c>
      <c r="O148" s="7" t="str">
        <f t="shared" si="28"/>
        <v/>
      </c>
      <c r="Q148" s="81" t="str">
        <f t="shared" si="29"/>
        <v/>
      </c>
      <c r="R148" s="40" t="str">
        <f>IF(Q148=1,Employment!$S148,"")</f>
        <v/>
      </c>
      <c r="S148" s="7" t="str">
        <f t="shared" si="30"/>
        <v/>
      </c>
      <c r="T148" s="7" t="str">
        <f t="shared" si="31"/>
        <v/>
      </c>
    </row>
    <row r="149" spans="1:20" x14ac:dyDescent="0.25">
      <c r="A149" s="39">
        <f>'Industry selection'!C149</f>
        <v>1</v>
      </c>
      <c r="B149" s="82">
        <v>32.299999999999997</v>
      </c>
      <c r="C149" s="82" t="s">
        <v>300</v>
      </c>
      <c r="D149" s="81" t="str">
        <f>IF($A149=2,IF(COUNTIF(Innovation!Z149:AC149,"&gt;="&amp;Innovation!Z$3)&gt;=D$3,1,0),"")</f>
        <v/>
      </c>
      <c r="E149" s="81" t="str">
        <f>IF($A149=2,IF(COUNTIF(Innovation!AE149:AH149,"&gt;="&amp;Innovation!AE$3)&gt;=E$3,1,0),"")</f>
        <v/>
      </c>
      <c r="F149" s="81" t="str">
        <f t="shared" si="24"/>
        <v/>
      </c>
      <c r="H149" s="81" t="str">
        <f>IF($A149=2,IF(COUNTIF(Innovation!AJ149:AM149,"&gt;="&amp;Innovation!AJ$3)&gt;=H$3,1,0),"")</f>
        <v/>
      </c>
      <c r="I149" s="81" t="str">
        <f>IF($A149=2,IF(COUNTIF(Innovation!AO149:AR149,"&gt;="&amp;Innovation!AO$3)&gt;=I$3,1,0),"")</f>
        <v/>
      </c>
      <c r="J149" s="81" t="str">
        <f t="shared" si="25"/>
        <v/>
      </c>
      <c r="L149" s="81" t="str">
        <f t="shared" si="26"/>
        <v/>
      </c>
      <c r="M149" s="40" t="str">
        <f>IF(L149=1,Employment!$S149,"")</f>
        <v/>
      </c>
      <c r="N149" s="7" t="str">
        <f t="shared" si="27"/>
        <v/>
      </c>
      <c r="O149" s="7" t="str">
        <f t="shared" si="28"/>
        <v/>
      </c>
      <c r="Q149" s="81" t="str">
        <f t="shared" si="29"/>
        <v/>
      </c>
      <c r="R149" s="40" t="str">
        <f>IF(Q149=1,Employment!$S149,"")</f>
        <v/>
      </c>
      <c r="S149" s="7" t="str">
        <f t="shared" si="30"/>
        <v/>
      </c>
      <c r="T149" s="7" t="str">
        <f t="shared" si="31"/>
        <v/>
      </c>
    </row>
    <row r="150" spans="1:20" x14ac:dyDescent="0.25">
      <c r="A150" s="39">
        <f>'Industry selection'!C150</f>
        <v>1</v>
      </c>
      <c r="B150" s="82">
        <v>32.4</v>
      </c>
      <c r="C150" s="82" t="s">
        <v>302</v>
      </c>
      <c r="D150" s="81" t="str">
        <f>IF($A150=2,IF(COUNTIF(Innovation!Z150:AC150,"&gt;="&amp;Innovation!Z$3)&gt;=D$3,1,0),"")</f>
        <v/>
      </c>
      <c r="E150" s="81" t="str">
        <f>IF($A150=2,IF(COUNTIF(Innovation!AE150:AH150,"&gt;="&amp;Innovation!AE$3)&gt;=E$3,1,0),"")</f>
        <v/>
      </c>
      <c r="F150" s="81" t="str">
        <f t="shared" ref="F150:F168" si="32">IF($A150=2,IF(SUM(D150:E150)=2,1,0),"")</f>
        <v/>
      </c>
      <c r="H150" s="81" t="str">
        <f>IF($A150=2,IF(COUNTIF(Innovation!AJ150:AM150,"&gt;="&amp;Innovation!AJ$3)&gt;=H$3,1,0),"")</f>
        <v/>
      </c>
      <c r="I150" s="81" t="str">
        <f>IF($A150=2,IF(COUNTIF(Innovation!AO150:AR150,"&gt;="&amp;Innovation!AO$3)&gt;=I$3,1,0),"")</f>
        <v/>
      </c>
      <c r="J150" s="81" t="str">
        <f t="shared" ref="J150:J168" si="33">IF($A150=2,IF(SUM(H150:I150)=2,1,0),"")</f>
        <v/>
      </c>
      <c r="L150" s="81" t="str">
        <f t="shared" ref="L150:L168" si="34">IF($A150=2,IF(SUM(F150,J150)=2,1,0),"")</f>
        <v/>
      </c>
      <c r="M150" s="40" t="str">
        <f>IF(L150=1,Employment!$S150,"")</f>
        <v/>
      </c>
      <c r="N150" s="7" t="str">
        <f t="shared" ref="N150:N168" si="35">IF(M150=1,$B150,"")</f>
        <v/>
      </c>
      <c r="O150" s="7" t="str">
        <f t="shared" ref="O150:O168" si="36">IF(M150=1,$C150,"")</f>
        <v/>
      </c>
      <c r="Q150" s="81" t="str">
        <f t="shared" ref="Q150:Q168" si="37">IF($A150=2,IF(SUM(D150:E150,H150:I150)&gt;2,1,0),"")</f>
        <v/>
      </c>
      <c r="R150" s="40" t="str">
        <f>IF(Q150=1,Employment!$S150,"")</f>
        <v/>
      </c>
      <c r="S150" s="7" t="str">
        <f t="shared" ref="S150:S168" si="38">IF(R150=1,$B150,"")</f>
        <v/>
      </c>
      <c r="T150" s="7" t="str">
        <f t="shared" ref="T150:T168" si="39">IF(R150=1,$C150,"")</f>
        <v/>
      </c>
    </row>
    <row r="151" spans="1:20" x14ac:dyDescent="0.25">
      <c r="A151" s="39">
        <f>'Industry selection'!C151</f>
        <v>2</v>
      </c>
      <c r="B151" s="82">
        <v>32.5</v>
      </c>
      <c r="C151" s="82" t="s">
        <v>304</v>
      </c>
      <c r="D151" s="81">
        <f ca="1">IF($A151=2,IF(COUNTIF(Innovation!Z151:AC151,"&gt;="&amp;Innovation!Z$3)&gt;=D$3,1,0),"")</f>
        <v>0</v>
      </c>
      <c r="E151" s="81">
        <f ca="1">IF($A151=2,IF(COUNTIF(Innovation!AE151:AH151,"&gt;="&amp;Innovation!AE$3)&gt;=E$3,1,0),"")</f>
        <v>0</v>
      </c>
      <c r="F151" s="81">
        <f t="shared" ca="1" si="32"/>
        <v>0</v>
      </c>
      <c r="H151" s="81">
        <f ca="1">IF($A151=2,IF(COUNTIF(Innovation!AJ151:AM151,"&gt;="&amp;Innovation!AJ$3)&gt;=H$3,1,0),"")</f>
        <v>1</v>
      </c>
      <c r="I151" s="81">
        <f ca="1">IF($A151=2,IF(COUNTIF(Innovation!AO151:AR151,"&gt;="&amp;Innovation!AO$3)&gt;=I$3,1,0),"")</f>
        <v>0</v>
      </c>
      <c r="J151" s="81">
        <f t="shared" ca="1" si="33"/>
        <v>0</v>
      </c>
      <c r="L151" s="81">
        <f t="shared" ca="1" si="34"/>
        <v>0</v>
      </c>
      <c r="M151" s="40" t="str">
        <f ca="1">IF(L151=1,Employment!$S151,"")</f>
        <v/>
      </c>
      <c r="N151" s="7" t="str">
        <f t="shared" ca="1" si="35"/>
        <v/>
      </c>
      <c r="O151" s="7" t="str">
        <f t="shared" ca="1" si="36"/>
        <v/>
      </c>
      <c r="Q151" s="81">
        <f t="shared" ca="1" si="37"/>
        <v>0</v>
      </c>
      <c r="R151" s="40" t="str">
        <f ca="1">IF(Q151=1,Employment!$S151,"")</f>
        <v/>
      </c>
      <c r="S151" s="7" t="str">
        <f t="shared" ca="1" si="38"/>
        <v/>
      </c>
      <c r="T151" s="7" t="str">
        <f t="shared" ca="1" si="39"/>
        <v/>
      </c>
    </row>
    <row r="152" spans="1:20" x14ac:dyDescent="0.25">
      <c r="A152" s="39">
        <f>'Industry selection'!C152</f>
        <v>1</v>
      </c>
      <c r="B152" s="82">
        <v>32.9</v>
      </c>
      <c r="C152" s="82" t="s">
        <v>306</v>
      </c>
      <c r="D152" s="81" t="str">
        <f>IF($A152=2,IF(COUNTIF(Innovation!Z152:AC152,"&gt;="&amp;Innovation!Z$3)&gt;=D$3,1,0),"")</f>
        <v/>
      </c>
      <c r="E152" s="81" t="str">
        <f>IF($A152=2,IF(COUNTIF(Innovation!AE152:AH152,"&gt;="&amp;Innovation!AE$3)&gt;=E$3,1,0),"")</f>
        <v/>
      </c>
      <c r="F152" s="81" t="str">
        <f t="shared" si="32"/>
        <v/>
      </c>
      <c r="H152" s="81" t="str">
        <f>IF($A152=2,IF(COUNTIF(Innovation!AJ152:AM152,"&gt;="&amp;Innovation!AJ$3)&gt;=H$3,1,0),"")</f>
        <v/>
      </c>
      <c r="I152" s="81" t="str">
        <f>IF($A152=2,IF(COUNTIF(Innovation!AO152:AR152,"&gt;="&amp;Innovation!AO$3)&gt;=I$3,1,0),"")</f>
        <v/>
      </c>
      <c r="J152" s="81" t="str">
        <f t="shared" si="33"/>
        <v/>
      </c>
      <c r="L152" s="81" t="str">
        <f t="shared" si="34"/>
        <v/>
      </c>
      <c r="M152" s="40" t="str">
        <f>IF(L152=1,Employment!$S152,"")</f>
        <v/>
      </c>
      <c r="N152" s="7" t="str">
        <f t="shared" si="35"/>
        <v/>
      </c>
      <c r="O152" s="7" t="str">
        <f t="shared" si="36"/>
        <v/>
      </c>
      <c r="Q152" s="81" t="str">
        <f t="shared" si="37"/>
        <v/>
      </c>
      <c r="R152" s="40" t="str">
        <f>IF(Q152=1,Employment!$S152,"")</f>
        <v/>
      </c>
      <c r="S152" s="7" t="str">
        <f t="shared" si="38"/>
        <v/>
      </c>
      <c r="T152" s="7" t="str">
        <f t="shared" si="39"/>
        <v/>
      </c>
    </row>
    <row r="153" spans="1:20" x14ac:dyDescent="0.25">
      <c r="A153" s="39" t="str">
        <f>'Industry selection'!C153</f>
        <v/>
      </c>
      <c r="B153" s="82">
        <v>33</v>
      </c>
      <c r="C153" s="82" t="s">
        <v>308</v>
      </c>
      <c r="D153" s="81" t="str">
        <f>IF($A153=2,IF(COUNTIF(Innovation!Z153:AC153,"&gt;="&amp;Innovation!Z$3)&gt;=D$3,1,0),"")</f>
        <v/>
      </c>
      <c r="E153" s="81" t="str">
        <f>IF($A153=2,IF(COUNTIF(Innovation!AE153:AH153,"&gt;="&amp;Innovation!AE$3)&gt;=E$3,1,0),"")</f>
        <v/>
      </c>
      <c r="F153" s="81" t="str">
        <f t="shared" si="32"/>
        <v/>
      </c>
      <c r="H153" s="81" t="str">
        <f>IF($A153=2,IF(COUNTIF(Innovation!AJ153:AM153,"&gt;="&amp;Innovation!AJ$3)&gt;=H$3,1,0),"")</f>
        <v/>
      </c>
      <c r="I153" s="81" t="str">
        <f>IF($A153=2,IF(COUNTIF(Innovation!AO153:AR153,"&gt;="&amp;Innovation!AO$3)&gt;=I$3,1,0),"")</f>
        <v/>
      </c>
      <c r="J153" s="81" t="str">
        <f t="shared" si="33"/>
        <v/>
      </c>
      <c r="L153" s="81" t="str">
        <f t="shared" si="34"/>
        <v/>
      </c>
      <c r="M153" s="40" t="str">
        <f>IF(L153=1,Employment!$S153,"")</f>
        <v/>
      </c>
      <c r="N153" s="7" t="str">
        <f t="shared" si="35"/>
        <v/>
      </c>
      <c r="O153" s="7" t="str">
        <f t="shared" si="36"/>
        <v/>
      </c>
      <c r="Q153" s="81" t="str">
        <f t="shared" si="37"/>
        <v/>
      </c>
      <c r="R153" s="40" t="str">
        <f>IF(Q153=1,Employment!$S153,"")</f>
        <v/>
      </c>
      <c r="S153" s="7" t="str">
        <f t="shared" si="38"/>
        <v/>
      </c>
      <c r="T153" s="7" t="str">
        <f t="shared" si="39"/>
        <v/>
      </c>
    </row>
    <row r="154" spans="1:20" x14ac:dyDescent="0.25">
      <c r="A154" s="39">
        <f>'Industry selection'!C154</f>
        <v>2</v>
      </c>
      <c r="B154" s="82">
        <v>33.1</v>
      </c>
      <c r="C154" s="82" t="s">
        <v>310</v>
      </c>
      <c r="D154" s="81">
        <f ca="1">IF($A154=2,IF(COUNTIF(Innovation!Z154:AC154,"&gt;="&amp;Innovation!Z$3)&gt;=D$3,1,0),"")</f>
        <v>0</v>
      </c>
      <c r="E154" s="81">
        <f ca="1">IF($A154=2,IF(COUNTIF(Innovation!AE154:AH154,"&gt;="&amp;Innovation!AE$3)&gt;=E$3,1,0),"")</f>
        <v>0</v>
      </c>
      <c r="F154" s="81">
        <f t="shared" ca="1" si="32"/>
        <v>0</v>
      </c>
      <c r="H154" s="81">
        <f ca="1">IF($A154=2,IF(COUNTIF(Innovation!AJ154:AM154,"&gt;="&amp;Innovation!AJ$3)&gt;=H$3,1,0),"")</f>
        <v>0</v>
      </c>
      <c r="I154" s="81">
        <f ca="1">IF($A154=2,IF(COUNTIF(Innovation!AO154:AR154,"&gt;="&amp;Innovation!AO$3)&gt;=I$3,1,0),"")</f>
        <v>0</v>
      </c>
      <c r="J154" s="81">
        <f t="shared" ca="1" si="33"/>
        <v>0</v>
      </c>
      <c r="L154" s="81">
        <f t="shared" ca="1" si="34"/>
        <v>0</v>
      </c>
      <c r="M154" s="40" t="str">
        <f ca="1">IF(L154=1,Employment!$S154,"")</f>
        <v/>
      </c>
      <c r="N154" s="7" t="str">
        <f t="shared" ca="1" si="35"/>
        <v/>
      </c>
      <c r="O154" s="7" t="str">
        <f t="shared" ca="1" si="36"/>
        <v/>
      </c>
      <c r="Q154" s="81">
        <f t="shared" ca="1" si="37"/>
        <v>0</v>
      </c>
      <c r="R154" s="40" t="str">
        <f ca="1">IF(Q154=1,Employment!$S154,"")</f>
        <v/>
      </c>
      <c r="S154" s="7" t="str">
        <f t="shared" ca="1" si="38"/>
        <v/>
      </c>
      <c r="T154" s="7" t="str">
        <f t="shared" ca="1" si="39"/>
        <v/>
      </c>
    </row>
    <row r="155" spans="1:20" x14ac:dyDescent="0.25">
      <c r="A155" s="39">
        <f>'Industry selection'!C155</f>
        <v>2</v>
      </c>
      <c r="B155" s="82">
        <v>33.200000000000003</v>
      </c>
      <c r="C155" s="82" t="s">
        <v>312</v>
      </c>
      <c r="D155" s="81">
        <f ca="1">IF($A155=2,IF(COUNTIF(Innovation!Z155:AC155,"&gt;="&amp;Innovation!Z$3)&gt;=D$3,1,0),"")</f>
        <v>0</v>
      </c>
      <c r="E155" s="81">
        <f ca="1">IF($A155=2,IF(COUNTIF(Innovation!AE155:AH155,"&gt;="&amp;Innovation!AE$3)&gt;=E$3,1,0),"")</f>
        <v>0</v>
      </c>
      <c r="F155" s="81">
        <f t="shared" ca="1" si="32"/>
        <v>0</v>
      </c>
      <c r="H155" s="81">
        <f ca="1">IF($A155=2,IF(COUNTIF(Innovation!AJ155:AM155,"&gt;="&amp;Innovation!AJ$3)&gt;=H$3,1,0),"")</f>
        <v>0</v>
      </c>
      <c r="I155" s="81">
        <f ca="1">IF($A155=2,IF(COUNTIF(Innovation!AO155:AR155,"&gt;="&amp;Innovation!AO$3)&gt;=I$3,1,0),"")</f>
        <v>0</v>
      </c>
      <c r="J155" s="81">
        <f t="shared" ca="1" si="33"/>
        <v>0</v>
      </c>
      <c r="L155" s="81">
        <f t="shared" ca="1" si="34"/>
        <v>0</v>
      </c>
      <c r="M155" s="40" t="str">
        <f ca="1">IF(L155=1,Employment!$S155,"")</f>
        <v/>
      </c>
      <c r="N155" s="7" t="str">
        <f t="shared" ca="1" si="35"/>
        <v/>
      </c>
      <c r="O155" s="7" t="str">
        <f t="shared" ca="1" si="36"/>
        <v/>
      </c>
      <c r="Q155" s="81">
        <f t="shared" ca="1" si="37"/>
        <v>0</v>
      </c>
      <c r="R155" s="40" t="str">
        <f ca="1">IF(Q155=1,Employment!$S155,"")</f>
        <v/>
      </c>
      <c r="S155" s="7" t="str">
        <f t="shared" ca="1" si="38"/>
        <v/>
      </c>
      <c r="T155" s="7" t="str">
        <f t="shared" ca="1" si="39"/>
        <v/>
      </c>
    </row>
    <row r="156" spans="1:20" x14ac:dyDescent="0.25">
      <c r="A156" s="39" t="str">
        <f>'Industry selection'!C156</f>
        <v/>
      </c>
      <c r="B156" s="82" t="s">
        <v>314</v>
      </c>
      <c r="C156" s="82" t="s">
        <v>315</v>
      </c>
      <c r="D156" s="81" t="str">
        <f>IF($A156=2,IF(COUNTIF(Innovation!Z156:AC156,"&gt;="&amp;Innovation!Z$3)&gt;=D$3,1,0),"")</f>
        <v/>
      </c>
      <c r="E156" s="81" t="str">
        <f>IF($A156=2,IF(COUNTIF(Innovation!AE156:AH156,"&gt;="&amp;Innovation!AE$3)&gt;=E$3,1,0),"")</f>
        <v/>
      </c>
      <c r="F156" s="81" t="str">
        <f t="shared" si="32"/>
        <v/>
      </c>
      <c r="H156" s="81" t="str">
        <f>IF($A156=2,IF(COUNTIF(Innovation!AJ156:AM156,"&gt;="&amp;Innovation!AJ$3)&gt;=H$3,1,0),"")</f>
        <v/>
      </c>
      <c r="I156" s="81" t="str">
        <f>IF($A156=2,IF(COUNTIF(Innovation!AO156:AR156,"&gt;="&amp;Innovation!AO$3)&gt;=I$3,1,0),"")</f>
        <v/>
      </c>
      <c r="J156" s="81" t="str">
        <f t="shared" si="33"/>
        <v/>
      </c>
      <c r="L156" s="81" t="str">
        <f t="shared" si="34"/>
        <v/>
      </c>
      <c r="M156" s="40" t="str">
        <f>IF(L156=1,Employment!$S156,"")</f>
        <v/>
      </c>
      <c r="N156" s="7" t="str">
        <f t="shared" si="35"/>
        <v/>
      </c>
      <c r="O156" s="7" t="str">
        <f t="shared" si="36"/>
        <v/>
      </c>
      <c r="Q156" s="81" t="str">
        <f t="shared" si="37"/>
        <v/>
      </c>
      <c r="R156" s="40" t="str">
        <f>IF(Q156=1,Employment!$S156,"")</f>
        <v/>
      </c>
      <c r="S156" s="7" t="str">
        <f t="shared" si="38"/>
        <v/>
      </c>
      <c r="T156" s="7" t="str">
        <f t="shared" si="39"/>
        <v/>
      </c>
    </row>
    <row r="157" spans="1:20" x14ac:dyDescent="0.25">
      <c r="A157" s="39" t="str">
        <f>'Industry selection'!C157</f>
        <v/>
      </c>
      <c r="B157" s="82">
        <v>35</v>
      </c>
      <c r="C157" s="82" t="s">
        <v>316</v>
      </c>
      <c r="D157" s="81" t="str">
        <f>IF($A157=2,IF(COUNTIF(Innovation!Z157:AC157,"&gt;="&amp;Innovation!Z$3)&gt;=D$3,1,0),"")</f>
        <v/>
      </c>
      <c r="E157" s="81" t="str">
        <f>IF($A157=2,IF(COUNTIF(Innovation!AE157:AH157,"&gt;="&amp;Innovation!AE$3)&gt;=E$3,1,0),"")</f>
        <v/>
      </c>
      <c r="F157" s="81" t="str">
        <f t="shared" si="32"/>
        <v/>
      </c>
      <c r="H157" s="81" t="str">
        <f>IF($A157=2,IF(COUNTIF(Innovation!AJ157:AM157,"&gt;="&amp;Innovation!AJ$3)&gt;=H$3,1,0),"")</f>
        <v/>
      </c>
      <c r="I157" s="81" t="str">
        <f>IF($A157=2,IF(COUNTIF(Innovation!AO157:AR157,"&gt;="&amp;Innovation!AO$3)&gt;=I$3,1,0),"")</f>
        <v/>
      </c>
      <c r="J157" s="81" t="str">
        <f t="shared" si="33"/>
        <v/>
      </c>
      <c r="L157" s="81" t="str">
        <f t="shared" si="34"/>
        <v/>
      </c>
      <c r="M157" s="40" t="str">
        <f>IF(L157=1,Employment!$S157,"")</f>
        <v/>
      </c>
      <c r="N157" s="7" t="str">
        <f t="shared" si="35"/>
        <v/>
      </c>
      <c r="O157" s="7" t="str">
        <f t="shared" si="36"/>
        <v/>
      </c>
      <c r="Q157" s="81" t="str">
        <f t="shared" si="37"/>
        <v/>
      </c>
      <c r="R157" s="40" t="str">
        <f>IF(Q157=1,Employment!$S157,"")</f>
        <v/>
      </c>
      <c r="S157" s="7" t="str">
        <f t="shared" si="38"/>
        <v/>
      </c>
      <c r="T157" s="7" t="str">
        <f t="shared" si="39"/>
        <v/>
      </c>
    </row>
    <row r="158" spans="1:20" x14ac:dyDescent="0.25">
      <c r="A158" s="39">
        <f>'Industry selection'!C158</f>
        <v>1</v>
      </c>
      <c r="B158" s="82">
        <v>35.1</v>
      </c>
      <c r="C158" s="82" t="s">
        <v>318</v>
      </c>
      <c r="D158" s="81" t="str">
        <f>IF($A158=2,IF(COUNTIF(Innovation!Z158:AC158,"&gt;="&amp;Innovation!Z$3)&gt;=D$3,1,0),"")</f>
        <v/>
      </c>
      <c r="E158" s="81" t="str">
        <f>IF($A158=2,IF(COUNTIF(Innovation!AE158:AH158,"&gt;="&amp;Innovation!AE$3)&gt;=E$3,1,0),"")</f>
        <v/>
      </c>
      <c r="F158" s="81" t="str">
        <f t="shared" si="32"/>
        <v/>
      </c>
      <c r="H158" s="81" t="str">
        <f>IF($A158=2,IF(COUNTIF(Innovation!AJ158:AM158,"&gt;="&amp;Innovation!AJ$3)&gt;=H$3,1,0),"")</f>
        <v/>
      </c>
      <c r="I158" s="81" t="str">
        <f>IF($A158=2,IF(COUNTIF(Innovation!AO158:AR158,"&gt;="&amp;Innovation!AO$3)&gt;=I$3,1,0),"")</f>
        <v/>
      </c>
      <c r="J158" s="81" t="str">
        <f t="shared" si="33"/>
        <v/>
      </c>
      <c r="L158" s="81" t="str">
        <f t="shared" si="34"/>
        <v/>
      </c>
      <c r="M158" s="40" t="str">
        <f>IF(L158=1,Employment!$S158,"")</f>
        <v/>
      </c>
      <c r="N158" s="7" t="str">
        <f t="shared" si="35"/>
        <v/>
      </c>
      <c r="O158" s="7" t="str">
        <f t="shared" si="36"/>
        <v/>
      </c>
      <c r="Q158" s="81" t="str">
        <f t="shared" si="37"/>
        <v/>
      </c>
      <c r="R158" s="40" t="str">
        <f>IF(Q158=1,Employment!$S158,"")</f>
        <v/>
      </c>
      <c r="S158" s="7" t="str">
        <f t="shared" si="38"/>
        <v/>
      </c>
      <c r="T158" s="7" t="str">
        <f t="shared" si="39"/>
        <v/>
      </c>
    </row>
    <row r="159" spans="1:20" x14ac:dyDescent="0.25">
      <c r="A159" s="39">
        <f>'Industry selection'!C159</f>
        <v>1</v>
      </c>
      <c r="B159" s="82">
        <v>35.200000000000003</v>
      </c>
      <c r="C159" s="82" t="s">
        <v>320</v>
      </c>
      <c r="D159" s="81" t="str">
        <f>IF($A159=2,IF(COUNTIF(Innovation!Z159:AC159,"&gt;="&amp;Innovation!Z$3)&gt;=D$3,1,0),"")</f>
        <v/>
      </c>
      <c r="E159" s="81" t="str">
        <f>IF($A159=2,IF(COUNTIF(Innovation!AE159:AH159,"&gt;="&amp;Innovation!AE$3)&gt;=E$3,1,0),"")</f>
        <v/>
      </c>
      <c r="F159" s="81" t="str">
        <f t="shared" si="32"/>
        <v/>
      </c>
      <c r="H159" s="81" t="str">
        <f>IF($A159=2,IF(COUNTIF(Innovation!AJ159:AM159,"&gt;="&amp;Innovation!AJ$3)&gt;=H$3,1,0),"")</f>
        <v/>
      </c>
      <c r="I159" s="81" t="str">
        <f>IF($A159=2,IF(COUNTIF(Innovation!AO159:AR159,"&gt;="&amp;Innovation!AO$3)&gt;=I$3,1,0),"")</f>
        <v/>
      </c>
      <c r="J159" s="81" t="str">
        <f t="shared" si="33"/>
        <v/>
      </c>
      <c r="L159" s="81" t="str">
        <f t="shared" si="34"/>
        <v/>
      </c>
      <c r="M159" s="40" t="str">
        <f>IF(L159=1,Employment!$S159,"")</f>
        <v/>
      </c>
      <c r="N159" s="7" t="str">
        <f t="shared" si="35"/>
        <v/>
      </c>
      <c r="O159" s="7" t="str">
        <f t="shared" si="36"/>
        <v/>
      </c>
      <c r="Q159" s="81" t="str">
        <f t="shared" si="37"/>
        <v/>
      </c>
      <c r="R159" s="40" t="str">
        <f>IF(Q159=1,Employment!$S159,"")</f>
        <v/>
      </c>
      <c r="S159" s="7" t="str">
        <f t="shared" si="38"/>
        <v/>
      </c>
      <c r="T159" s="7" t="str">
        <f t="shared" si="39"/>
        <v/>
      </c>
    </row>
    <row r="160" spans="1:20" x14ac:dyDescent="0.25">
      <c r="A160" s="39">
        <f>'Industry selection'!C160</f>
        <v>2</v>
      </c>
      <c r="B160" s="82">
        <v>35.299999999999997</v>
      </c>
      <c r="C160" s="82" t="s">
        <v>322</v>
      </c>
      <c r="D160" s="81">
        <f ca="1">IF($A160=2,IF(COUNTIF(Innovation!Z160:AC160,"&gt;="&amp;Innovation!Z$3)&gt;=D$3,1,0),"")</f>
        <v>1</v>
      </c>
      <c r="E160" s="81">
        <f ca="1">IF($A160=2,IF(COUNTIF(Innovation!AE160:AH160,"&gt;="&amp;Innovation!AE$3)&gt;=E$3,1,0),"")</f>
        <v>1</v>
      </c>
      <c r="F160" s="81">
        <f t="shared" ca="1" si="32"/>
        <v>1</v>
      </c>
      <c r="H160" s="81">
        <f ca="1">IF($A160=2,IF(COUNTIF(Innovation!AJ160:AM160,"&gt;="&amp;Innovation!AJ$3)&gt;=H$3,1,0),"")</f>
        <v>1</v>
      </c>
      <c r="I160" s="81">
        <f ca="1">IF($A160=2,IF(COUNTIF(Innovation!AO160:AR160,"&gt;="&amp;Innovation!AO$3)&gt;=I$3,1,0),"")</f>
        <v>1</v>
      </c>
      <c r="J160" s="81">
        <f t="shared" ca="1" si="33"/>
        <v>1</v>
      </c>
      <c r="L160" s="81">
        <f t="shared" ca="1" si="34"/>
        <v>1</v>
      </c>
      <c r="M160" s="40">
        <f ca="1">IF(L160=1,Employment!$S160,"")</f>
        <v>1.4185330172974873E-2</v>
      </c>
      <c r="N160" s="7" t="str">
        <f t="shared" ca="1" si="35"/>
        <v/>
      </c>
      <c r="O160" s="7" t="str">
        <f t="shared" ca="1" si="36"/>
        <v/>
      </c>
      <c r="Q160" s="81">
        <f t="shared" ca="1" si="37"/>
        <v>1</v>
      </c>
      <c r="R160" s="40">
        <f ca="1">IF(Q160=1,Employment!$S160,"")</f>
        <v>1.4185330172974873E-2</v>
      </c>
      <c r="S160" s="7" t="str">
        <f t="shared" ca="1" si="38"/>
        <v/>
      </c>
      <c r="T160" s="7" t="str">
        <f t="shared" ca="1" si="39"/>
        <v/>
      </c>
    </row>
    <row r="161" spans="1:20" x14ac:dyDescent="0.25">
      <c r="A161" s="39" t="str">
        <f>'Industry selection'!C161</f>
        <v/>
      </c>
      <c r="B161" s="82" t="s">
        <v>324</v>
      </c>
      <c r="C161" s="82" t="s">
        <v>325</v>
      </c>
      <c r="D161" s="81" t="str">
        <f>IF($A161=2,IF(COUNTIF(Innovation!Z161:AC161,"&gt;="&amp;Innovation!Z$3)&gt;=D$3,1,0),"")</f>
        <v/>
      </c>
      <c r="E161" s="81" t="str">
        <f>IF($A161=2,IF(COUNTIF(Innovation!AE161:AH161,"&gt;="&amp;Innovation!AE$3)&gt;=E$3,1,0),"")</f>
        <v/>
      </c>
      <c r="F161" s="81" t="str">
        <f t="shared" si="32"/>
        <v/>
      </c>
      <c r="H161" s="81" t="str">
        <f>IF($A161=2,IF(COUNTIF(Innovation!AJ161:AM161,"&gt;="&amp;Innovation!AJ$3)&gt;=H$3,1,0),"")</f>
        <v/>
      </c>
      <c r="I161" s="81" t="str">
        <f>IF($A161=2,IF(COUNTIF(Innovation!AO161:AR161,"&gt;="&amp;Innovation!AO$3)&gt;=I$3,1,0),"")</f>
        <v/>
      </c>
      <c r="J161" s="81" t="str">
        <f t="shared" si="33"/>
        <v/>
      </c>
      <c r="L161" s="81" t="str">
        <f t="shared" si="34"/>
        <v/>
      </c>
      <c r="M161" s="40" t="str">
        <f>IF(L161=1,Employment!$S161,"")</f>
        <v/>
      </c>
      <c r="N161" s="7" t="str">
        <f t="shared" si="35"/>
        <v/>
      </c>
      <c r="O161" s="7" t="str">
        <f t="shared" si="36"/>
        <v/>
      </c>
      <c r="Q161" s="81" t="str">
        <f t="shared" si="37"/>
        <v/>
      </c>
      <c r="R161" s="40" t="str">
        <f>IF(Q161=1,Employment!$S161,"")</f>
        <v/>
      </c>
      <c r="S161" s="7" t="str">
        <f t="shared" si="38"/>
        <v/>
      </c>
      <c r="T161" s="7" t="str">
        <f t="shared" si="39"/>
        <v/>
      </c>
    </row>
    <row r="162" spans="1:20" x14ac:dyDescent="0.25">
      <c r="A162" s="39">
        <f>'Industry selection'!C162</f>
        <v>1</v>
      </c>
      <c r="B162" s="82">
        <v>36</v>
      </c>
      <c r="C162" s="82" t="s">
        <v>327</v>
      </c>
      <c r="D162" s="81" t="str">
        <f>IF($A162=2,IF(COUNTIF(Innovation!Z162:AC162,"&gt;="&amp;Innovation!Z$3)&gt;=D$3,1,0),"")</f>
        <v/>
      </c>
      <c r="E162" s="81" t="str">
        <f>IF($A162=2,IF(COUNTIF(Innovation!AE162:AH162,"&gt;="&amp;Innovation!AE$3)&gt;=E$3,1,0),"")</f>
        <v/>
      </c>
      <c r="F162" s="81" t="str">
        <f t="shared" si="32"/>
        <v/>
      </c>
      <c r="H162" s="81" t="str">
        <f>IF($A162=2,IF(COUNTIF(Innovation!AJ162:AM162,"&gt;="&amp;Innovation!AJ$3)&gt;=H$3,1,0),"")</f>
        <v/>
      </c>
      <c r="I162" s="81" t="str">
        <f>IF($A162=2,IF(COUNTIF(Innovation!AO162:AR162,"&gt;="&amp;Innovation!AO$3)&gt;=I$3,1,0),"")</f>
        <v/>
      </c>
      <c r="J162" s="81" t="str">
        <f t="shared" si="33"/>
        <v/>
      </c>
      <c r="L162" s="81" t="str">
        <f t="shared" si="34"/>
        <v/>
      </c>
      <c r="M162" s="40" t="str">
        <f>IF(L162=1,Employment!$S162,"")</f>
        <v/>
      </c>
      <c r="N162" s="7" t="str">
        <f t="shared" si="35"/>
        <v/>
      </c>
      <c r="O162" s="7" t="str">
        <f t="shared" si="36"/>
        <v/>
      </c>
      <c r="Q162" s="81" t="str">
        <f t="shared" si="37"/>
        <v/>
      </c>
      <c r="R162" s="40" t="str">
        <f>IF(Q162=1,Employment!$S162,"")</f>
        <v/>
      </c>
      <c r="S162" s="7" t="str">
        <f t="shared" si="38"/>
        <v/>
      </c>
      <c r="T162" s="7" t="str">
        <f t="shared" si="39"/>
        <v/>
      </c>
    </row>
    <row r="163" spans="1:20" x14ac:dyDescent="0.25">
      <c r="A163" s="39">
        <f>'Industry selection'!C163</f>
        <v>1</v>
      </c>
      <c r="B163" s="82">
        <v>37</v>
      </c>
      <c r="C163" s="82" t="s">
        <v>329</v>
      </c>
      <c r="D163" s="81" t="str">
        <f>IF($A163=2,IF(COUNTIF(Innovation!Z163:AC163,"&gt;="&amp;Innovation!Z$3)&gt;=D$3,1,0),"")</f>
        <v/>
      </c>
      <c r="E163" s="81" t="str">
        <f>IF($A163=2,IF(COUNTIF(Innovation!AE163:AH163,"&gt;="&amp;Innovation!AE$3)&gt;=E$3,1,0),"")</f>
        <v/>
      </c>
      <c r="F163" s="81" t="str">
        <f t="shared" si="32"/>
        <v/>
      </c>
      <c r="H163" s="81" t="str">
        <f>IF($A163=2,IF(COUNTIF(Innovation!AJ163:AM163,"&gt;="&amp;Innovation!AJ$3)&gt;=H$3,1,0),"")</f>
        <v/>
      </c>
      <c r="I163" s="81" t="str">
        <f>IF($A163=2,IF(COUNTIF(Innovation!AO163:AR163,"&gt;="&amp;Innovation!AO$3)&gt;=I$3,1,0),"")</f>
        <v/>
      </c>
      <c r="J163" s="81" t="str">
        <f t="shared" si="33"/>
        <v/>
      </c>
      <c r="L163" s="81" t="str">
        <f t="shared" si="34"/>
        <v/>
      </c>
      <c r="M163" s="40" t="str">
        <f>IF(L163=1,Employment!$S163,"")</f>
        <v/>
      </c>
      <c r="N163" s="7" t="str">
        <f t="shared" si="35"/>
        <v/>
      </c>
      <c r="O163" s="7" t="str">
        <f t="shared" si="36"/>
        <v/>
      </c>
      <c r="Q163" s="81" t="str">
        <f t="shared" si="37"/>
        <v/>
      </c>
      <c r="R163" s="40" t="str">
        <f>IF(Q163=1,Employment!$S163,"")</f>
        <v/>
      </c>
      <c r="S163" s="7" t="str">
        <f t="shared" si="38"/>
        <v/>
      </c>
      <c r="T163" s="7" t="str">
        <f t="shared" si="39"/>
        <v/>
      </c>
    </row>
    <row r="164" spans="1:20" x14ac:dyDescent="0.25">
      <c r="A164" s="39" t="str">
        <f>'Industry selection'!C164</f>
        <v/>
      </c>
      <c r="B164" s="82">
        <v>38</v>
      </c>
      <c r="C164" s="82" t="s">
        <v>331</v>
      </c>
      <c r="D164" s="81" t="str">
        <f>IF($A164=2,IF(COUNTIF(Innovation!Z164:AC164,"&gt;="&amp;Innovation!Z$3)&gt;=D$3,1,0),"")</f>
        <v/>
      </c>
      <c r="E164" s="81" t="str">
        <f>IF($A164=2,IF(COUNTIF(Innovation!AE164:AH164,"&gt;="&amp;Innovation!AE$3)&gt;=E$3,1,0),"")</f>
        <v/>
      </c>
      <c r="F164" s="81" t="str">
        <f t="shared" si="32"/>
        <v/>
      </c>
      <c r="H164" s="81" t="str">
        <f>IF($A164=2,IF(COUNTIF(Innovation!AJ164:AM164,"&gt;="&amp;Innovation!AJ$3)&gt;=H$3,1,0),"")</f>
        <v/>
      </c>
      <c r="I164" s="81" t="str">
        <f>IF($A164=2,IF(COUNTIF(Innovation!AO164:AR164,"&gt;="&amp;Innovation!AO$3)&gt;=I$3,1,0),"")</f>
        <v/>
      </c>
      <c r="J164" s="81" t="str">
        <f t="shared" si="33"/>
        <v/>
      </c>
      <c r="L164" s="81" t="str">
        <f t="shared" si="34"/>
        <v/>
      </c>
      <c r="M164" s="40" t="str">
        <f>IF(L164=1,Employment!$S164,"")</f>
        <v/>
      </c>
      <c r="N164" s="7" t="str">
        <f t="shared" si="35"/>
        <v/>
      </c>
      <c r="O164" s="7" t="str">
        <f t="shared" si="36"/>
        <v/>
      </c>
      <c r="Q164" s="81" t="str">
        <f t="shared" si="37"/>
        <v/>
      </c>
      <c r="R164" s="40" t="str">
        <f>IF(Q164=1,Employment!$S164,"")</f>
        <v/>
      </c>
      <c r="S164" s="7" t="str">
        <f t="shared" si="38"/>
        <v/>
      </c>
      <c r="T164" s="7" t="str">
        <f t="shared" si="39"/>
        <v/>
      </c>
    </row>
    <row r="165" spans="1:20" x14ac:dyDescent="0.25">
      <c r="A165" s="39">
        <f>'Industry selection'!C165</f>
        <v>2</v>
      </c>
      <c r="B165" s="82">
        <v>38.1</v>
      </c>
      <c r="C165" s="82" t="s">
        <v>333</v>
      </c>
      <c r="D165" s="81">
        <f ca="1">IF($A165=2,IF(COUNTIF(Innovation!Z165:AC165,"&gt;="&amp;Innovation!Z$3)&gt;=D$3,1,0),"")</f>
        <v>0</v>
      </c>
      <c r="E165" s="81">
        <f ca="1">IF($A165=2,IF(COUNTIF(Innovation!AE165:AH165,"&gt;="&amp;Innovation!AE$3)&gt;=E$3,1,0),"")</f>
        <v>1</v>
      </c>
      <c r="F165" s="81">
        <f t="shared" ca="1" si="32"/>
        <v>0</v>
      </c>
      <c r="H165" s="81">
        <f ca="1">IF($A165=2,IF(COUNTIF(Innovation!AJ165:AM165,"&gt;="&amp;Innovation!AJ$3)&gt;=H$3,1,0),"")</f>
        <v>0</v>
      </c>
      <c r="I165" s="81">
        <f ca="1">IF($A165=2,IF(COUNTIF(Innovation!AO165:AR165,"&gt;="&amp;Innovation!AO$3)&gt;=I$3,1,0),"")</f>
        <v>1</v>
      </c>
      <c r="J165" s="81">
        <f t="shared" ca="1" si="33"/>
        <v>0</v>
      </c>
      <c r="L165" s="81">
        <f t="shared" ca="1" si="34"/>
        <v>0</v>
      </c>
      <c r="M165" s="40" t="str">
        <f ca="1">IF(L165=1,Employment!$S165,"")</f>
        <v/>
      </c>
      <c r="N165" s="7" t="str">
        <f t="shared" ca="1" si="35"/>
        <v/>
      </c>
      <c r="O165" s="7" t="str">
        <f t="shared" ca="1" si="36"/>
        <v/>
      </c>
      <c r="Q165" s="81">
        <f t="shared" ca="1" si="37"/>
        <v>0</v>
      </c>
      <c r="R165" s="40" t="str">
        <f ca="1">IF(Q165=1,Employment!$S165,"")</f>
        <v/>
      </c>
      <c r="S165" s="7" t="str">
        <f t="shared" ca="1" si="38"/>
        <v/>
      </c>
      <c r="T165" s="7" t="str">
        <f t="shared" ca="1" si="39"/>
        <v/>
      </c>
    </row>
    <row r="166" spans="1:20" x14ac:dyDescent="0.25">
      <c r="A166" s="39">
        <f>'Industry selection'!C166</f>
        <v>1</v>
      </c>
      <c r="B166" s="82">
        <v>38.200000000000003</v>
      </c>
      <c r="C166" s="82" t="s">
        <v>335</v>
      </c>
      <c r="D166" s="81" t="str">
        <f>IF($A166=2,IF(COUNTIF(Innovation!Z166:AC166,"&gt;="&amp;Innovation!Z$3)&gt;=D$3,1,0),"")</f>
        <v/>
      </c>
      <c r="E166" s="81" t="str">
        <f>IF($A166=2,IF(COUNTIF(Innovation!AE166:AH166,"&gt;="&amp;Innovation!AE$3)&gt;=E$3,1,0),"")</f>
        <v/>
      </c>
      <c r="F166" s="81" t="str">
        <f t="shared" si="32"/>
        <v/>
      </c>
      <c r="H166" s="81" t="str">
        <f>IF($A166=2,IF(COUNTIF(Innovation!AJ166:AM166,"&gt;="&amp;Innovation!AJ$3)&gt;=H$3,1,0),"")</f>
        <v/>
      </c>
      <c r="I166" s="81" t="str">
        <f>IF($A166=2,IF(COUNTIF(Innovation!AO166:AR166,"&gt;="&amp;Innovation!AO$3)&gt;=I$3,1,0),"")</f>
        <v/>
      </c>
      <c r="J166" s="81" t="str">
        <f t="shared" si="33"/>
        <v/>
      </c>
      <c r="L166" s="81" t="str">
        <f t="shared" si="34"/>
        <v/>
      </c>
      <c r="M166" s="40" t="str">
        <f>IF(L166=1,Employment!$S166,"")</f>
        <v/>
      </c>
      <c r="N166" s="7" t="str">
        <f t="shared" si="35"/>
        <v/>
      </c>
      <c r="O166" s="7" t="str">
        <f t="shared" si="36"/>
        <v/>
      </c>
      <c r="Q166" s="81" t="str">
        <f t="shared" si="37"/>
        <v/>
      </c>
      <c r="R166" s="40" t="str">
        <f>IF(Q166=1,Employment!$S166,"")</f>
        <v/>
      </c>
      <c r="S166" s="7" t="str">
        <f t="shared" si="38"/>
        <v/>
      </c>
      <c r="T166" s="7" t="str">
        <f t="shared" si="39"/>
        <v/>
      </c>
    </row>
    <row r="167" spans="1:20" x14ac:dyDescent="0.25">
      <c r="A167" s="39">
        <f>'Industry selection'!C167</f>
        <v>2</v>
      </c>
      <c r="B167" s="82">
        <v>38.299999999999997</v>
      </c>
      <c r="C167" s="82" t="s">
        <v>337</v>
      </c>
      <c r="D167" s="81">
        <f ca="1">IF($A167=2,IF(COUNTIF(Innovation!Z167:AC167,"&gt;="&amp;Innovation!Z$3)&gt;=D$3,1,0),"")</f>
        <v>0</v>
      </c>
      <c r="E167" s="81">
        <f ca="1">IF($A167=2,IF(COUNTIF(Innovation!AE167:AH167,"&gt;="&amp;Innovation!AE$3)&gt;=E$3,1,0),"")</f>
        <v>0</v>
      </c>
      <c r="F167" s="81">
        <f t="shared" ca="1" si="32"/>
        <v>0</v>
      </c>
      <c r="H167" s="81">
        <f ca="1">IF($A167=2,IF(COUNTIF(Innovation!AJ167:AM167,"&gt;="&amp;Innovation!AJ$3)&gt;=H$3,1,0),"")</f>
        <v>0</v>
      </c>
      <c r="I167" s="81">
        <f ca="1">IF($A167=2,IF(COUNTIF(Innovation!AO167:AR167,"&gt;="&amp;Innovation!AO$3)&gt;=I$3,1,0),"")</f>
        <v>0</v>
      </c>
      <c r="J167" s="81">
        <f t="shared" ca="1" si="33"/>
        <v>0</v>
      </c>
      <c r="L167" s="81">
        <f t="shared" ca="1" si="34"/>
        <v>0</v>
      </c>
      <c r="M167" s="40" t="str">
        <f ca="1">IF(L167=1,Employment!$S167,"")</f>
        <v/>
      </c>
      <c r="N167" s="7" t="str">
        <f t="shared" ca="1" si="35"/>
        <v/>
      </c>
      <c r="O167" s="7" t="str">
        <f t="shared" ca="1" si="36"/>
        <v/>
      </c>
      <c r="Q167" s="81">
        <f t="shared" ca="1" si="37"/>
        <v>0</v>
      </c>
      <c r="R167" s="40" t="str">
        <f ca="1">IF(Q167=1,Employment!$S167,"")</f>
        <v/>
      </c>
      <c r="S167" s="7" t="str">
        <f t="shared" ca="1" si="38"/>
        <v/>
      </c>
      <c r="T167" s="7" t="str">
        <f t="shared" ca="1" si="39"/>
        <v/>
      </c>
    </row>
    <row r="168" spans="1:20" x14ac:dyDescent="0.25">
      <c r="A168" s="39">
        <f>'Industry selection'!C168</f>
        <v>1</v>
      </c>
      <c r="B168" s="82">
        <v>39</v>
      </c>
      <c r="C168" s="82" t="s">
        <v>339</v>
      </c>
      <c r="D168" s="81" t="str">
        <f>IF($A168=2,IF(COUNTIF(Innovation!Z168:AC168,"&gt;="&amp;Innovation!Z$3)&gt;=D$3,1,0),"")</f>
        <v/>
      </c>
      <c r="E168" s="81" t="str">
        <f>IF($A168=2,IF(COUNTIF(Innovation!AE168:AH168,"&gt;="&amp;Innovation!AE$3)&gt;=E$3,1,0),"")</f>
        <v/>
      </c>
      <c r="F168" s="81" t="str">
        <f t="shared" si="32"/>
        <v/>
      </c>
      <c r="H168" s="81" t="str">
        <f>IF($A168=2,IF(COUNTIF(Innovation!AJ168:AM168,"&gt;="&amp;Innovation!AJ$3)&gt;=H$3,1,0),"")</f>
        <v/>
      </c>
      <c r="I168" s="81" t="str">
        <f>IF($A168=2,IF(COUNTIF(Innovation!AO168:AR168,"&gt;="&amp;Innovation!AO$3)&gt;=I$3,1,0),"")</f>
        <v/>
      </c>
      <c r="J168" s="81" t="str">
        <f t="shared" si="33"/>
        <v/>
      </c>
      <c r="L168" s="81" t="str">
        <f t="shared" si="34"/>
        <v/>
      </c>
      <c r="M168" s="40" t="str">
        <f>IF(L168=1,Employment!$S168,"")</f>
        <v/>
      </c>
      <c r="N168" s="7" t="str">
        <f t="shared" si="35"/>
        <v/>
      </c>
      <c r="O168" s="7" t="str">
        <f t="shared" si="36"/>
        <v/>
      </c>
      <c r="Q168" s="81" t="str">
        <f t="shared" si="37"/>
        <v/>
      </c>
      <c r="R168" s="40" t="str">
        <f>IF(Q168=1,Employment!$S168,"")</f>
        <v/>
      </c>
      <c r="S168" s="7" t="str">
        <f t="shared" si="38"/>
        <v/>
      </c>
      <c r="T168" s="7" t="str">
        <f t="shared" si="39"/>
        <v/>
      </c>
    </row>
    <row r="169" spans="1:20" x14ac:dyDescent="0.25">
      <c r="A169" s="39" t="str">
        <f>'Industry selection'!C169</f>
        <v/>
      </c>
      <c r="B169" s="139" t="s">
        <v>341</v>
      </c>
      <c r="C169" s="139" t="s">
        <v>342</v>
      </c>
      <c r="M169" s="40" t="str">
        <f>IF(L169=1,Employment!$S169,"")</f>
        <v/>
      </c>
      <c r="R169" s="40" t="str">
        <f>IF(Q169=1,Employment!$S169,"")</f>
        <v/>
      </c>
    </row>
    <row r="170" spans="1:20" x14ac:dyDescent="0.25">
      <c r="A170" s="39" t="str">
        <f>'Industry selection'!C170</f>
        <v/>
      </c>
      <c r="B170" s="139">
        <v>41</v>
      </c>
      <c r="C170" s="139" t="s">
        <v>344</v>
      </c>
      <c r="M170" s="40" t="str">
        <f>IF(L170=1,Employment!$S170,"")</f>
        <v/>
      </c>
      <c r="R170" s="40" t="str">
        <f>IF(Q170=1,Employment!$S170,"")</f>
        <v/>
      </c>
    </row>
    <row r="171" spans="1:20" x14ac:dyDescent="0.25">
      <c r="A171" s="39">
        <f>'Industry selection'!C171</f>
        <v>2</v>
      </c>
      <c r="B171" s="139">
        <v>41.1</v>
      </c>
      <c r="C171" s="139" t="s">
        <v>346</v>
      </c>
      <c r="M171" s="40" t="str">
        <f>IF(L171=1,Employment!$S171,"")</f>
        <v/>
      </c>
      <c r="R171" s="40" t="str">
        <f>IF(Q171=1,Employment!$S171,"")</f>
        <v/>
      </c>
    </row>
    <row r="172" spans="1:20" x14ac:dyDescent="0.25">
      <c r="A172" s="39">
        <f>'Industry selection'!C172</f>
        <v>2</v>
      </c>
      <c r="B172" s="139">
        <v>41.2</v>
      </c>
      <c r="C172" s="139" t="s">
        <v>348</v>
      </c>
      <c r="M172" s="40" t="str">
        <f>IF(L172=1,Employment!$S172,"")</f>
        <v/>
      </c>
      <c r="R172" s="40" t="str">
        <f>IF(Q172=1,Employment!$S172,"")</f>
        <v/>
      </c>
    </row>
    <row r="173" spans="1:20" x14ac:dyDescent="0.25">
      <c r="A173" s="39" t="str">
        <f>'Industry selection'!C173</f>
        <v/>
      </c>
      <c r="B173" s="139">
        <v>42</v>
      </c>
      <c r="C173" s="139" t="s">
        <v>350</v>
      </c>
      <c r="M173" s="40" t="str">
        <f>IF(L173=1,Employment!$S173,"")</f>
        <v/>
      </c>
      <c r="R173" s="40" t="str">
        <f>IF(Q173=1,Employment!$S173,"")</f>
        <v/>
      </c>
    </row>
    <row r="174" spans="1:20" x14ac:dyDescent="0.25">
      <c r="A174" s="39">
        <f>'Industry selection'!C174</f>
        <v>2</v>
      </c>
      <c r="B174" s="139">
        <v>42.1</v>
      </c>
      <c r="C174" s="139" t="s">
        <v>352</v>
      </c>
      <c r="M174" s="40" t="str">
        <f>IF(L174=1,Employment!$S174,"")</f>
        <v/>
      </c>
      <c r="R174" s="40" t="str">
        <f>IF(Q174=1,Employment!$S174,"")</f>
        <v/>
      </c>
    </row>
    <row r="175" spans="1:20" x14ac:dyDescent="0.25">
      <c r="A175" s="39">
        <f>'Industry selection'!C175</f>
        <v>2</v>
      </c>
      <c r="B175" s="139">
        <v>42.2</v>
      </c>
      <c r="C175" s="139" t="s">
        <v>354</v>
      </c>
      <c r="M175" s="40" t="str">
        <f>IF(L175=1,Employment!$S175,"")</f>
        <v/>
      </c>
      <c r="R175" s="40" t="str">
        <f>IF(Q175=1,Employment!$S175,"")</f>
        <v/>
      </c>
    </row>
    <row r="176" spans="1:20" x14ac:dyDescent="0.25">
      <c r="A176" s="39">
        <f>'Industry selection'!C176</f>
        <v>2</v>
      </c>
      <c r="B176" s="139">
        <v>42.9</v>
      </c>
      <c r="C176" s="139" t="s">
        <v>356</v>
      </c>
      <c r="M176" s="40" t="str">
        <f>IF(L176=1,Employment!$S176,"")</f>
        <v/>
      </c>
      <c r="R176" s="40" t="str">
        <f>IF(Q176=1,Employment!$S176,"")</f>
        <v/>
      </c>
    </row>
    <row r="177" spans="1:18" x14ac:dyDescent="0.25">
      <c r="A177" s="39" t="str">
        <f>'Industry selection'!C177</f>
        <v/>
      </c>
      <c r="B177" s="139">
        <v>43</v>
      </c>
      <c r="C177" s="139" t="s">
        <v>358</v>
      </c>
      <c r="M177" s="40" t="str">
        <f>IF(L177=1,Employment!$S177,"")</f>
        <v/>
      </c>
      <c r="R177" s="40" t="str">
        <f>IF(Q177=1,Employment!$S177,"")</f>
        <v/>
      </c>
    </row>
    <row r="178" spans="1:18" x14ac:dyDescent="0.25">
      <c r="A178" s="39">
        <f>'Industry selection'!C178</f>
        <v>1</v>
      </c>
      <c r="B178" s="139">
        <v>43.1</v>
      </c>
      <c r="C178" s="139" t="s">
        <v>360</v>
      </c>
      <c r="M178" s="40" t="str">
        <f>IF(L178=1,Employment!$S178,"")</f>
        <v/>
      </c>
      <c r="R178" s="40" t="str">
        <f>IF(Q178=1,Employment!$S178,"")</f>
        <v/>
      </c>
    </row>
    <row r="179" spans="1:18" x14ac:dyDescent="0.25">
      <c r="A179" s="39">
        <f>'Industry selection'!C179</f>
        <v>2</v>
      </c>
      <c r="B179" s="139">
        <v>43.2</v>
      </c>
      <c r="C179" s="139" t="s">
        <v>362</v>
      </c>
      <c r="M179" s="40" t="str">
        <f>IF(L179=1,Employment!$S179,"")</f>
        <v/>
      </c>
      <c r="R179" s="40" t="str">
        <f>IF(Q179=1,Employment!$S179,"")</f>
        <v/>
      </c>
    </row>
    <row r="180" spans="1:18" x14ac:dyDescent="0.25">
      <c r="A180" s="39">
        <f>'Industry selection'!C180</f>
        <v>2</v>
      </c>
      <c r="B180" s="139">
        <v>43.3</v>
      </c>
      <c r="C180" s="139" t="s">
        <v>364</v>
      </c>
      <c r="M180" s="40" t="str">
        <f>IF(L180=1,Employment!$S180,"")</f>
        <v/>
      </c>
      <c r="R180" s="40" t="str">
        <f>IF(Q180=1,Employment!$S180,"")</f>
        <v/>
      </c>
    </row>
    <row r="181" spans="1:18" x14ac:dyDescent="0.25">
      <c r="A181" s="39">
        <f>'Industry selection'!C181</f>
        <v>2</v>
      </c>
      <c r="B181" s="139">
        <v>43.9</v>
      </c>
      <c r="C181" s="139" t="s">
        <v>366</v>
      </c>
      <c r="M181" s="40" t="str">
        <f>IF(L181=1,Employment!$S181,"")</f>
        <v/>
      </c>
      <c r="R181" s="40" t="str">
        <f>IF(Q181=1,Employment!$S181,"")</f>
        <v/>
      </c>
    </row>
    <row r="182" spans="1:18" x14ac:dyDescent="0.25">
      <c r="A182" s="39" t="str">
        <f>'Industry selection'!C182</f>
        <v/>
      </c>
      <c r="B182" s="139" t="s">
        <v>368</v>
      </c>
      <c r="C182" s="139" t="s">
        <v>369</v>
      </c>
      <c r="M182" s="40" t="str">
        <f>IF(L182=1,Employment!$S182,"")</f>
        <v/>
      </c>
      <c r="R182" s="40" t="str">
        <f>IF(Q182=1,Employment!$S182,"")</f>
        <v/>
      </c>
    </row>
    <row r="183" spans="1:18" x14ac:dyDescent="0.25">
      <c r="A183" s="39" t="str">
        <f>'Industry selection'!C183</f>
        <v/>
      </c>
      <c r="B183" s="139">
        <v>45</v>
      </c>
      <c r="C183" s="139" t="s">
        <v>371</v>
      </c>
      <c r="M183" s="40" t="str">
        <f>IF(L183=1,Employment!$S183,"")</f>
        <v/>
      </c>
      <c r="R183" s="40" t="str">
        <f>IF(Q183=1,Employment!$S183,"")</f>
        <v/>
      </c>
    </row>
    <row r="184" spans="1:18" x14ac:dyDescent="0.25">
      <c r="A184" s="39">
        <f>'Industry selection'!C184</f>
        <v>2</v>
      </c>
      <c r="B184" s="139">
        <v>45.1</v>
      </c>
      <c r="C184" s="139" t="s">
        <v>373</v>
      </c>
      <c r="M184" s="40" t="str">
        <f>IF(L184=1,Employment!$S184,"")</f>
        <v/>
      </c>
      <c r="R184" s="40" t="str">
        <f>IF(Q184=1,Employment!$S184,"")</f>
        <v/>
      </c>
    </row>
    <row r="185" spans="1:18" x14ac:dyDescent="0.25">
      <c r="A185" s="39">
        <f>'Industry selection'!C185</f>
        <v>2</v>
      </c>
      <c r="B185" s="139">
        <v>45.2</v>
      </c>
      <c r="C185" s="139" t="s">
        <v>375</v>
      </c>
      <c r="M185" s="40" t="str">
        <f>IF(L185=1,Employment!$S185,"")</f>
        <v/>
      </c>
      <c r="R185" s="40" t="str">
        <f>IF(Q185=1,Employment!$S185,"")</f>
        <v/>
      </c>
    </row>
    <row r="186" spans="1:18" x14ac:dyDescent="0.25">
      <c r="A186" s="39">
        <f>'Industry selection'!C186</f>
        <v>2</v>
      </c>
      <c r="B186" s="139">
        <v>45.3</v>
      </c>
      <c r="C186" s="139" t="s">
        <v>377</v>
      </c>
      <c r="M186" s="40" t="str">
        <f>IF(L186=1,Employment!$S186,"")</f>
        <v/>
      </c>
      <c r="R186" s="40" t="str">
        <f>IF(Q186=1,Employment!$S186,"")</f>
        <v/>
      </c>
    </row>
    <row r="187" spans="1:18" x14ac:dyDescent="0.25">
      <c r="A187" s="39">
        <f>'Industry selection'!C187</f>
        <v>1</v>
      </c>
      <c r="B187" s="139">
        <v>45.4</v>
      </c>
      <c r="C187" s="139" t="s">
        <v>379</v>
      </c>
      <c r="M187" s="40" t="str">
        <f>IF(L187=1,Employment!$S187,"")</f>
        <v/>
      </c>
      <c r="R187" s="40" t="str">
        <f>IF(Q187=1,Employment!$S187,"")</f>
        <v/>
      </c>
    </row>
    <row r="188" spans="1:18" x14ac:dyDescent="0.25">
      <c r="A188" s="39" t="str">
        <f>'Industry selection'!C188</f>
        <v/>
      </c>
      <c r="B188" s="139">
        <v>46</v>
      </c>
      <c r="C188" s="139" t="s">
        <v>381</v>
      </c>
      <c r="M188" s="40" t="str">
        <f>IF(L188=1,Employment!$S188,"")</f>
        <v/>
      </c>
      <c r="R188" s="40" t="str">
        <f>IF(Q188=1,Employment!$S188,"")</f>
        <v/>
      </c>
    </row>
    <row r="189" spans="1:18" x14ac:dyDescent="0.25">
      <c r="A189" s="39">
        <f>'Industry selection'!C189</f>
        <v>2</v>
      </c>
      <c r="B189" s="139">
        <v>46.1</v>
      </c>
      <c r="C189" s="139" t="s">
        <v>383</v>
      </c>
      <c r="M189" s="40" t="str">
        <f>IF(L189=1,Employment!$S189,"")</f>
        <v/>
      </c>
      <c r="R189" s="40" t="str">
        <f>IF(Q189=1,Employment!$S189,"")</f>
        <v/>
      </c>
    </row>
    <row r="190" spans="1:18" x14ac:dyDescent="0.25">
      <c r="A190" s="39">
        <f>'Industry selection'!C190</f>
        <v>2</v>
      </c>
      <c r="B190" s="139">
        <v>46.2</v>
      </c>
      <c r="C190" s="139" t="s">
        <v>385</v>
      </c>
      <c r="M190" s="40" t="str">
        <f>IF(L190=1,Employment!$S190,"")</f>
        <v/>
      </c>
      <c r="R190" s="40" t="str">
        <f>IF(Q190=1,Employment!$S190,"")</f>
        <v/>
      </c>
    </row>
    <row r="191" spans="1:18" x14ac:dyDescent="0.25">
      <c r="A191" s="39">
        <f>'Industry selection'!C191</f>
        <v>2</v>
      </c>
      <c r="B191" s="139">
        <v>46.3</v>
      </c>
      <c r="C191" s="139" t="s">
        <v>387</v>
      </c>
      <c r="M191" s="40" t="str">
        <f>IF(L191=1,Employment!$S191,"")</f>
        <v/>
      </c>
      <c r="R191" s="40" t="str">
        <f>IF(Q191=1,Employment!$S191,"")</f>
        <v/>
      </c>
    </row>
    <row r="192" spans="1:18" x14ac:dyDescent="0.25">
      <c r="A192" s="39">
        <f>'Industry selection'!C192</f>
        <v>2</v>
      </c>
      <c r="B192" s="139">
        <v>46.4</v>
      </c>
      <c r="C192" s="139" t="s">
        <v>389</v>
      </c>
      <c r="M192" s="40" t="str">
        <f>IF(L192=1,Employment!$S192,"")</f>
        <v/>
      </c>
      <c r="R192" s="40" t="str">
        <f>IF(Q192=1,Employment!$S192,"")</f>
        <v/>
      </c>
    </row>
    <row r="193" spans="1:18" x14ac:dyDescent="0.25">
      <c r="A193" s="39">
        <f>'Industry selection'!C193</f>
        <v>2</v>
      </c>
      <c r="B193" s="139">
        <v>46.5</v>
      </c>
      <c r="C193" s="139" t="s">
        <v>391</v>
      </c>
      <c r="M193" s="40" t="str">
        <f>IF(L193=1,Employment!$S193,"")</f>
        <v/>
      </c>
      <c r="R193" s="40" t="str">
        <f>IF(Q193=1,Employment!$S193,"")</f>
        <v/>
      </c>
    </row>
    <row r="194" spans="1:18" x14ac:dyDescent="0.25">
      <c r="A194" s="39">
        <f>'Industry selection'!C194</f>
        <v>2</v>
      </c>
      <c r="B194" s="139">
        <v>46.6</v>
      </c>
      <c r="C194" s="139" t="s">
        <v>393</v>
      </c>
      <c r="M194" s="40" t="str">
        <f>IF(L194=1,Employment!$S194,"")</f>
        <v/>
      </c>
      <c r="R194" s="40" t="str">
        <f>IF(Q194=1,Employment!$S194,"")</f>
        <v/>
      </c>
    </row>
    <row r="195" spans="1:18" x14ac:dyDescent="0.25">
      <c r="A195" s="39">
        <f>'Industry selection'!C195</f>
        <v>2</v>
      </c>
      <c r="B195" s="139">
        <v>46.7</v>
      </c>
      <c r="C195" s="139" t="s">
        <v>395</v>
      </c>
      <c r="M195" s="40" t="str">
        <f>IF(L195=1,Employment!$S195,"")</f>
        <v/>
      </c>
      <c r="R195" s="40" t="str">
        <f>IF(Q195=1,Employment!$S195,"")</f>
        <v/>
      </c>
    </row>
    <row r="196" spans="1:18" x14ac:dyDescent="0.25">
      <c r="A196" s="39">
        <f>'Industry selection'!C196</f>
        <v>2</v>
      </c>
      <c r="B196" s="139">
        <v>46.9</v>
      </c>
      <c r="C196" s="139" t="s">
        <v>397</v>
      </c>
      <c r="M196" s="40" t="str">
        <f>IF(L196=1,Employment!$S196,"")</f>
        <v/>
      </c>
      <c r="R196" s="40" t="str">
        <f>IF(Q196=1,Employment!$S196,"")</f>
        <v/>
      </c>
    </row>
    <row r="197" spans="1:18" x14ac:dyDescent="0.25">
      <c r="A197" s="39" t="str">
        <f>'Industry selection'!C197</f>
        <v/>
      </c>
      <c r="B197" s="139">
        <v>47</v>
      </c>
      <c r="C197" s="139" t="s">
        <v>399</v>
      </c>
      <c r="M197" s="40" t="str">
        <f>IF(L197=1,Employment!$S197,"")</f>
        <v/>
      </c>
      <c r="R197" s="40" t="str">
        <f>IF(Q197=1,Employment!$S197,"")</f>
        <v/>
      </c>
    </row>
    <row r="198" spans="1:18" x14ac:dyDescent="0.25">
      <c r="A198" s="39">
        <f>'Industry selection'!C198</f>
        <v>2</v>
      </c>
      <c r="B198" s="139">
        <v>47.1</v>
      </c>
      <c r="C198" s="139" t="s">
        <v>401</v>
      </c>
      <c r="M198" s="40" t="str">
        <f>IF(L198=1,Employment!$S198,"")</f>
        <v/>
      </c>
      <c r="R198" s="40" t="str">
        <f>IF(Q198=1,Employment!$S198,"")</f>
        <v/>
      </c>
    </row>
    <row r="199" spans="1:18" x14ac:dyDescent="0.25">
      <c r="A199" s="39">
        <f>'Industry selection'!C199</f>
        <v>2</v>
      </c>
      <c r="B199" s="139">
        <v>47.2</v>
      </c>
      <c r="C199" s="139" t="s">
        <v>403</v>
      </c>
      <c r="M199" s="40" t="str">
        <f>IF(L199=1,Employment!$S199,"")</f>
        <v/>
      </c>
      <c r="R199" s="40" t="str">
        <f>IF(Q199=1,Employment!$S199,"")</f>
        <v/>
      </c>
    </row>
    <row r="200" spans="1:18" x14ac:dyDescent="0.25">
      <c r="A200" s="39">
        <f>'Industry selection'!C200</f>
        <v>2</v>
      </c>
      <c r="B200" s="139">
        <v>47.3</v>
      </c>
      <c r="C200" s="139" t="s">
        <v>405</v>
      </c>
      <c r="M200" s="40" t="str">
        <f>IF(L200=1,Employment!$S200,"")</f>
        <v/>
      </c>
      <c r="R200" s="40" t="str">
        <f>IF(Q200=1,Employment!$S200,"")</f>
        <v/>
      </c>
    </row>
    <row r="201" spans="1:18" x14ac:dyDescent="0.25">
      <c r="A201" s="39">
        <f>'Industry selection'!C201</f>
        <v>2</v>
      </c>
      <c r="B201" s="139">
        <v>47.4</v>
      </c>
      <c r="C201" s="139" t="s">
        <v>407</v>
      </c>
      <c r="M201" s="40" t="str">
        <f>IF(L201=1,Employment!$S201,"")</f>
        <v/>
      </c>
      <c r="R201" s="40" t="str">
        <f>IF(Q201=1,Employment!$S201,"")</f>
        <v/>
      </c>
    </row>
    <row r="202" spans="1:18" x14ac:dyDescent="0.25">
      <c r="A202" s="39">
        <f>'Industry selection'!C202</f>
        <v>2</v>
      </c>
      <c r="B202" s="139">
        <v>47.5</v>
      </c>
      <c r="C202" s="139" t="s">
        <v>409</v>
      </c>
      <c r="M202" s="40" t="str">
        <f>IF(L202=1,Employment!$S202,"")</f>
        <v/>
      </c>
      <c r="R202" s="40" t="str">
        <f>IF(Q202=1,Employment!$S202,"")</f>
        <v/>
      </c>
    </row>
    <row r="203" spans="1:18" x14ac:dyDescent="0.25">
      <c r="A203" s="39">
        <f>'Industry selection'!C203</f>
        <v>2</v>
      </c>
      <c r="B203" s="139">
        <v>47.6</v>
      </c>
      <c r="C203" s="139" t="s">
        <v>411</v>
      </c>
      <c r="M203" s="40" t="str">
        <f>IF(L203=1,Employment!$S203,"")</f>
        <v/>
      </c>
      <c r="R203" s="40" t="str">
        <f>IF(Q203=1,Employment!$S203,"")</f>
        <v/>
      </c>
    </row>
    <row r="204" spans="1:18" x14ac:dyDescent="0.25">
      <c r="A204" s="39">
        <f>'Industry selection'!C204</f>
        <v>2</v>
      </c>
      <c r="B204" s="139">
        <v>47.7</v>
      </c>
      <c r="C204" s="139" t="s">
        <v>413</v>
      </c>
      <c r="M204" s="40" t="str">
        <f>IF(L204=1,Employment!$S204,"")</f>
        <v/>
      </c>
      <c r="R204" s="40" t="str">
        <f>IF(Q204=1,Employment!$S204,"")</f>
        <v/>
      </c>
    </row>
    <row r="205" spans="1:18" x14ac:dyDescent="0.25">
      <c r="A205" s="39">
        <f>'Industry selection'!C205</f>
        <v>2</v>
      </c>
      <c r="B205" s="139">
        <v>47.8</v>
      </c>
      <c r="C205" s="139" t="s">
        <v>415</v>
      </c>
      <c r="M205" s="40" t="str">
        <f>IF(L205=1,Employment!$S205,"")</f>
        <v/>
      </c>
      <c r="R205" s="40" t="str">
        <f>IF(Q205=1,Employment!$S205,"")</f>
        <v/>
      </c>
    </row>
    <row r="206" spans="1:18" x14ac:dyDescent="0.25">
      <c r="A206" s="39">
        <f>'Industry selection'!C206</f>
        <v>2</v>
      </c>
      <c r="B206" s="139">
        <v>47.9</v>
      </c>
      <c r="C206" s="139" t="s">
        <v>417</v>
      </c>
      <c r="M206" s="40" t="str">
        <f>IF(L206=1,Employment!$S206,"")</f>
        <v/>
      </c>
      <c r="R206" s="40" t="str">
        <f>IF(Q206=1,Employment!$S206,"")</f>
        <v/>
      </c>
    </row>
    <row r="207" spans="1:18" x14ac:dyDescent="0.25">
      <c r="A207" s="39" t="str">
        <f>'Industry selection'!C207</f>
        <v/>
      </c>
      <c r="B207" s="139" t="s">
        <v>419</v>
      </c>
      <c r="C207" s="139" t="s">
        <v>420</v>
      </c>
      <c r="M207" s="40" t="str">
        <f>IF(L207=1,Employment!$S207,"")</f>
        <v/>
      </c>
      <c r="R207" s="40" t="str">
        <f>IF(Q207=1,Employment!$S207,"")</f>
        <v/>
      </c>
    </row>
    <row r="208" spans="1:18" x14ac:dyDescent="0.25">
      <c r="A208" s="39" t="str">
        <f>'Industry selection'!C208</f>
        <v/>
      </c>
      <c r="B208" s="139">
        <v>49</v>
      </c>
      <c r="C208" s="139" t="s">
        <v>422</v>
      </c>
      <c r="M208" s="40" t="str">
        <f>IF(L208=1,Employment!$S208,"")</f>
        <v/>
      </c>
      <c r="R208" s="40" t="str">
        <f>IF(Q208=1,Employment!$S208,"")</f>
        <v/>
      </c>
    </row>
    <row r="209" spans="1:18" x14ac:dyDescent="0.25">
      <c r="A209" s="39">
        <f>'Industry selection'!C209</f>
        <v>1</v>
      </c>
      <c r="B209" s="139">
        <v>49.1</v>
      </c>
      <c r="C209" s="139" t="s">
        <v>424</v>
      </c>
      <c r="M209" s="40" t="str">
        <f>IF(L209=1,Employment!$S209,"")</f>
        <v/>
      </c>
      <c r="R209" s="40" t="str">
        <f>IF(Q209=1,Employment!$S209,"")</f>
        <v/>
      </c>
    </row>
    <row r="210" spans="1:18" x14ac:dyDescent="0.25">
      <c r="A210" s="39">
        <f>'Industry selection'!C210</f>
        <v>1</v>
      </c>
      <c r="B210" s="139">
        <v>49.2</v>
      </c>
      <c r="C210" s="139" t="s">
        <v>426</v>
      </c>
      <c r="M210" s="40" t="str">
        <f>IF(L210=1,Employment!$S210,"")</f>
        <v/>
      </c>
      <c r="R210" s="40" t="str">
        <f>IF(Q210=1,Employment!$S210,"")</f>
        <v/>
      </c>
    </row>
    <row r="211" spans="1:18" x14ac:dyDescent="0.25">
      <c r="A211" s="39">
        <f>'Industry selection'!C211</f>
        <v>2</v>
      </c>
      <c r="B211" s="139">
        <v>49.3</v>
      </c>
      <c r="C211" s="139" t="s">
        <v>428</v>
      </c>
      <c r="M211" s="40" t="str">
        <f>IF(L211=1,Employment!$S211,"")</f>
        <v/>
      </c>
      <c r="R211" s="40" t="str">
        <f>IF(Q211=1,Employment!$S211,"")</f>
        <v/>
      </c>
    </row>
    <row r="212" spans="1:18" x14ac:dyDescent="0.25">
      <c r="A212" s="39">
        <f>'Industry selection'!C212</f>
        <v>2</v>
      </c>
      <c r="B212" s="139">
        <v>49.4</v>
      </c>
      <c r="C212" s="139" t="s">
        <v>430</v>
      </c>
      <c r="M212" s="40" t="str">
        <f>IF(L212=1,Employment!$S212,"")</f>
        <v/>
      </c>
      <c r="R212" s="40" t="str">
        <f>IF(Q212=1,Employment!$S212,"")</f>
        <v/>
      </c>
    </row>
    <row r="213" spans="1:18" x14ac:dyDescent="0.25">
      <c r="A213" s="39">
        <f>'Industry selection'!C213</f>
        <v>1</v>
      </c>
      <c r="B213" s="139">
        <v>49.5</v>
      </c>
      <c r="C213" s="139" t="s">
        <v>432</v>
      </c>
      <c r="M213" s="40" t="str">
        <f>IF(L213=1,Employment!$S213,"")</f>
        <v/>
      </c>
      <c r="R213" s="40" t="str">
        <f>IF(Q213=1,Employment!$S213,"")</f>
        <v/>
      </c>
    </row>
    <row r="214" spans="1:18" x14ac:dyDescent="0.25">
      <c r="A214" s="39">
        <f>'Industry selection'!C214</f>
        <v>1</v>
      </c>
      <c r="B214" s="139">
        <v>50</v>
      </c>
      <c r="C214" s="139" t="s">
        <v>434</v>
      </c>
      <c r="M214" s="40" t="str">
        <f>IF(L214=1,Employment!$S214,"")</f>
        <v/>
      </c>
      <c r="R214" s="40" t="str">
        <f>IF(Q214=1,Employment!$S214,"")</f>
        <v/>
      </c>
    </row>
    <row r="215" spans="1:18" x14ac:dyDescent="0.25">
      <c r="A215" s="39">
        <f>'Industry selection'!C215</f>
        <v>1</v>
      </c>
      <c r="B215" s="139">
        <v>50.1</v>
      </c>
      <c r="C215" s="139" t="s">
        <v>436</v>
      </c>
      <c r="M215" s="40" t="str">
        <f>IF(L215=1,Employment!$S215,"")</f>
        <v/>
      </c>
      <c r="R215" s="40" t="str">
        <f>IF(Q215=1,Employment!$S215,"")</f>
        <v/>
      </c>
    </row>
    <row r="216" spans="1:18" x14ac:dyDescent="0.25">
      <c r="A216" s="39">
        <f>'Industry selection'!C216</f>
        <v>1</v>
      </c>
      <c r="B216" s="139">
        <v>50.2</v>
      </c>
      <c r="C216" s="139" t="s">
        <v>438</v>
      </c>
      <c r="M216" s="40" t="str">
        <f>IF(L216=1,Employment!$S216,"")</f>
        <v/>
      </c>
      <c r="R216" s="40" t="str">
        <f>IF(Q216=1,Employment!$S216,"")</f>
        <v/>
      </c>
    </row>
    <row r="217" spans="1:18" x14ac:dyDescent="0.25">
      <c r="A217" s="39">
        <f>'Industry selection'!C217</f>
        <v>1</v>
      </c>
      <c r="B217" s="139">
        <v>50.3</v>
      </c>
      <c r="C217" s="139" t="s">
        <v>440</v>
      </c>
      <c r="M217" s="40" t="str">
        <f>IF(L217=1,Employment!$S217,"")</f>
        <v/>
      </c>
      <c r="R217" s="40" t="str">
        <f>IF(Q217=1,Employment!$S217,"")</f>
        <v/>
      </c>
    </row>
    <row r="218" spans="1:18" x14ac:dyDescent="0.25">
      <c r="A218" s="39">
        <f>'Industry selection'!C218</f>
        <v>1</v>
      </c>
      <c r="B218" s="139">
        <v>50.4</v>
      </c>
      <c r="C218" s="139" t="s">
        <v>442</v>
      </c>
      <c r="M218" s="40" t="str">
        <f>IF(L218=1,Employment!$S218,"")</f>
        <v/>
      </c>
      <c r="R218" s="40" t="str">
        <f>IF(Q218=1,Employment!$S218,"")</f>
        <v/>
      </c>
    </row>
    <row r="219" spans="1:18" x14ac:dyDescent="0.25">
      <c r="A219" s="39">
        <f>'Industry selection'!C219</f>
        <v>1</v>
      </c>
      <c r="B219" s="139">
        <v>51</v>
      </c>
      <c r="C219" s="139" t="s">
        <v>444</v>
      </c>
      <c r="M219" s="40" t="str">
        <f>IF(L219=1,Employment!$S219,"")</f>
        <v/>
      </c>
      <c r="R219" s="40" t="str">
        <f>IF(Q219=1,Employment!$S219,"")</f>
        <v/>
      </c>
    </row>
    <row r="220" spans="1:18" x14ac:dyDescent="0.25">
      <c r="A220" s="39">
        <f>'Industry selection'!C220</f>
        <v>1</v>
      </c>
      <c r="B220" s="139">
        <v>51.1</v>
      </c>
      <c r="C220" s="139" t="s">
        <v>446</v>
      </c>
      <c r="M220" s="40" t="str">
        <f>IF(L220=1,Employment!$S220,"")</f>
        <v/>
      </c>
      <c r="R220" s="40" t="str">
        <f>IF(Q220=1,Employment!$S220,"")</f>
        <v/>
      </c>
    </row>
    <row r="221" spans="1:18" x14ac:dyDescent="0.25">
      <c r="A221" s="39">
        <f>'Industry selection'!C221</f>
        <v>1</v>
      </c>
      <c r="B221" s="139">
        <v>51.2</v>
      </c>
      <c r="C221" s="139" t="s">
        <v>448</v>
      </c>
      <c r="M221" s="40" t="str">
        <f>IF(L221=1,Employment!$S221,"")</f>
        <v/>
      </c>
      <c r="R221" s="40" t="str">
        <f>IF(Q221=1,Employment!$S221,"")</f>
        <v/>
      </c>
    </row>
    <row r="222" spans="1:18" x14ac:dyDescent="0.25">
      <c r="A222" s="39" t="str">
        <f>'Industry selection'!C222</f>
        <v/>
      </c>
      <c r="B222" s="139">
        <v>52</v>
      </c>
      <c r="C222" s="139" t="s">
        <v>450</v>
      </c>
      <c r="M222" s="40" t="str">
        <f>IF(L222=1,Employment!$S222,"")</f>
        <v/>
      </c>
      <c r="R222" s="40" t="str">
        <f>IF(Q222=1,Employment!$S222,"")</f>
        <v/>
      </c>
    </row>
    <row r="223" spans="1:18" x14ac:dyDescent="0.25">
      <c r="A223" s="39">
        <f>'Industry selection'!C223</f>
        <v>2</v>
      </c>
      <c r="B223" s="139">
        <v>52.1</v>
      </c>
      <c r="C223" s="139" t="s">
        <v>452</v>
      </c>
      <c r="M223" s="40" t="str">
        <f>IF(L223=1,Employment!$S223,"")</f>
        <v/>
      </c>
      <c r="R223" s="40" t="str">
        <f>IF(Q223=1,Employment!$S223,"")</f>
        <v/>
      </c>
    </row>
    <row r="224" spans="1:18" x14ac:dyDescent="0.25">
      <c r="A224" s="39">
        <f>'Industry selection'!C224</f>
        <v>2</v>
      </c>
      <c r="B224" s="139">
        <v>52.2</v>
      </c>
      <c r="C224" s="139" t="s">
        <v>454</v>
      </c>
      <c r="M224" s="40" t="str">
        <f>IF(L224=1,Employment!$S224,"")</f>
        <v/>
      </c>
      <c r="R224" s="40" t="str">
        <f>IF(Q224=1,Employment!$S224,"")</f>
        <v/>
      </c>
    </row>
    <row r="225" spans="1:18" x14ac:dyDescent="0.25">
      <c r="A225" s="39">
        <f>'Industry selection'!C225</f>
        <v>1</v>
      </c>
      <c r="B225" s="139">
        <v>53</v>
      </c>
      <c r="C225" s="139" t="s">
        <v>456</v>
      </c>
      <c r="M225" s="40" t="str">
        <f>IF(L225=1,Employment!$S225,"")</f>
        <v/>
      </c>
      <c r="R225" s="40" t="str">
        <f>IF(Q225=1,Employment!$S225,"")</f>
        <v/>
      </c>
    </row>
    <row r="226" spans="1:18" x14ac:dyDescent="0.25">
      <c r="A226" s="39">
        <f>'Industry selection'!C226</f>
        <v>1</v>
      </c>
      <c r="B226" s="139">
        <v>53.1</v>
      </c>
      <c r="C226" s="139" t="s">
        <v>458</v>
      </c>
      <c r="M226" s="40" t="str">
        <f>IF(L226=1,Employment!$S226,"")</f>
        <v/>
      </c>
      <c r="R226" s="40" t="str">
        <f>IF(Q226=1,Employment!$S226,"")</f>
        <v/>
      </c>
    </row>
    <row r="227" spans="1:18" x14ac:dyDescent="0.25">
      <c r="A227" s="39">
        <f>'Industry selection'!C227</f>
        <v>1</v>
      </c>
      <c r="B227" s="139">
        <v>53.2</v>
      </c>
      <c r="C227" s="139" t="s">
        <v>460</v>
      </c>
      <c r="M227" s="40" t="str">
        <f>IF(L227=1,Employment!$S227,"")</f>
        <v/>
      </c>
      <c r="R227" s="40" t="str">
        <f>IF(Q227=1,Employment!$S227,"")</f>
        <v/>
      </c>
    </row>
    <row r="228" spans="1:18" x14ac:dyDescent="0.25">
      <c r="A228" s="39" t="str">
        <f>'Industry selection'!C228</f>
        <v/>
      </c>
      <c r="B228" s="139" t="s">
        <v>462</v>
      </c>
      <c r="C228" s="139" t="s">
        <v>463</v>
      </c>
      <c r="M228" s="40" t="str">
        <f>IF(L228=1,Employment!$S228,"")</f>
        <v/>
      </c>
      <c r="R228" s="40" t="str">
        <f>IF(Q228=1,Employment!$S228,"")</f>
        <v/>
      </c>
    </row>
    <row r="229" spans="1:18" x14ac:dyDescent="0.25">
      <c r="A229" s="39" t="str">
        <f>'Industry selection'!C229</f>
        <v/>
      </c>
      <c r="B229" s="139">
        <v>55</v>
      </c>
      <c r="C229" s="139" t="s">
        <v>465</v>
      </c>
      <c r="M229" s="40" t="str">
        <f>IF(L229=1,Employment!$S229,"")</f>
        <v/>
      </c>
      <c r="R229" s="40" t="str">
        <f>IF(Q229=1,Employment!$S229,"")</f>
        <v/>
      </c>
    </row>
    <row r="230" spans="1:18" x14ac:dyDescent="0.25">
      <c r="A230" s="39">
        <f>'Industry selection'!C230</f>
        <v>2</v>
      </c>
      <c r="B230" s="139">
        <v>55.1</v>
      </c>
      <c r="C230" s="139" t="s">
        <v>467</v>
      </c>
      <c r="M230" s="40" t="str">
        <f>IF(L230=1,Employment!$S230,"")</f>
        <v/>
      </c>
      <c r="R230" s="40" t="str">
        <f>IF(Q230=1,Employment!$S230,"")</f>
        <v/>
      </c>
    </row>
    <row r="231" spans="1:18" x14ac:dyDescent="0.25">
      <c r="A231" s="39">
        <f>'Industry selection'!C231</f>
        <v>1</v>
      </c>
      <c r="B231" s="139">
        <v>55.2</v>
      </c>
      <c r="C231" s="139" t="s">
        <v>469</v>
      </c>
      <c r="M231" s="40" t="str">
        <f>IF(L231=1,Employment!$S231,"")</f>
        <v/>
      </c>
      <c r="R231" s="40" t="str">
        <f>IF(Q231=1,Employment!$S231,"")</f>
        <v/>
      </c>
    </row>
    <row r="232" spans="1:18" x14ac:dyDescent="0.25">
      <c r="A232" s="39">
        <f>'Industry selection'!C232</f>
        <v>1</v>
      </c>
      <c r="B232" s="139">
        <v>55.3</v>
      </c>
      <c r="C232" s="139" t="s">
        <v>471</v>
      </c>
      <c r="M232" s="40" t="str">
        <f>IF(L232=1,Employment!$S232,"")</f>
        <v/>
      </c>
      <c r="R232" s="40" t="str">
        <f>IF(Q232=1,Employment!$S232,"")</f>
        <v/>
      </c>
    </row>
    <row r="233" spans="1:18" x14ac:dyDescent="0.25">
      <c r="A233" s="39">
        <f>'Industry selection'!C233</f>
        <v>1</v>
      </c>
      <c r="B233" s="139">
        <v>55.9</v>
      </c>
      <c r="C233" s="139" t="s">
        <v>473</v>
      </c>
      <c r="M233" s="40" t="str">
        <f>IF(L233=1,Employment!$S233,"")</f>
        <v/>
      </c>
      <c r="R233" s="40" t="str">
        <f>IF(Q233=1,Employment!$S233,"")</f>
        <v/>
      </c>
    </row>
    <row r="234" spans="1:18" x14ac:dyDescent="0.25">
      <c r="A234" s="39" t="str">
        <f>'Industry selection'!C234</f>
        <v/>
      </c>
      <c r="B234" s="139">
        <v>56</v>
      </c>
      <c r="C234" s="139" t="s">
        <v>475</v>
      </c>
      <c r="M234" s="40" t="str">
        <f>IF(L234=1,Employment!$S234,"")</f>
        <v/>
      </c>
      <c r="R234" s="40" t="str">
        <f>IF(Q234=1,Employment!$S234,"")</f>
        <v/>
      </c>
    </row>
    <row r="235" spans="1:18" x14ac:dyDescent="0.25">
      <c r="A235" s="39">
        <f>'Industry selection'!C235</f>
        <v>2</v>
      </c>
      <c r="B235" s="139">
        <v>56.1</v>
      </c>
      <c r="C235" s="139" t="s">
        <v>477</v>
      </c>
      <c r="M235" s="40" t="str">
        <f>IF(L235=1,Employment!$S235,"")</f>
        <v/>
      </c>
      <c r="R235" s="40" t="str">
        <f>IF(Q235=1,Employment!$S235,"")</f>
        <v/>
      </c>
    </row>
    <row r="236" spans="1:18" x14ac:dyDescent="0.25">
      <c r="A236" s="39">
        <f>'Industry selection'!C236</f>
        <v>2</v>
      </c>
      <c r="B236" s="139">
        <v>56.2</v>
      </c>
      <c r="C236" s="139" t="s">
        <v>479</v>
      </c>
      <c r="M236" s="40" t="str">
        <f>IF(L236=1,Employment!$S236,"")</f>
        <v/>
      </c>
      <c r="R236" s="40" t="str">
        <f>IF(Q236=1,Employment!$S236,"")</f>
        <v/>
      </c>
    </row>
    <row r="237" spans="1:18" x14ac:dyDescent="0.25">
      <c r="A237" s="39">
        <f>'Industry selection'!C237</f>
        <v>2</v>
      </c>
      <c r="B237" s="139">
        <v>56.3</v>
      </c>
      <c r="C237" s="139" t="s">
        <v>481</v>
      </c>
      <c r="M237" s="40" t="str">
        <f>IF(L237=1,Employment!$S237,"")</f>
        <v/>
      </c>
      <c r="R237" s="40" t="str">
        <f>IF(Q237=1,Employment!$S237,"")</f>
        <v/>
      </c>
    </row>
    <row r="238" spans="1:18" x14ac:dyDescent="0.25">
      <c r="A238" s="39" t="str">
        <f>'Industry selection'!C238</f>
        <v/>
      </c>
      <c r="B238" s="139" t="s">
        <v>483</v>
      </c>
      <c r="C238" s="139" t="s">
        <v>484</v>
      </c>
      <c r="M238" s="40" t="str">
        <f>IF(L238=1,Employment!$S238,"")</f>
        <v/>
      </c>
      <c r="R238" s="40" t="str">
        <f>IF(Q238=1,Employment!$S238,"")</f>
        <v/>
      </c>
    </row>
    <row r="239" spans="1:18" x14ac:dyDescent="0.25">
      <c r="A239" s="39" t="str">
        <f>'Industry selection'!C239</f>
        <v/>
      </c>
      <c r="B239" s="139">
        <v>58</v>
      </c>
      <c r="C239" s="139" t="s">
        <v>486</v>
      </c>
      <c r="M239" s="40" t="str">
        <f>IF(L239=1,Employment!$S239,"")</f>
        <v/>
      </c>
      <c r="R239" s="40" t="str">
        <f>IF(Q239=1,Employment!$S239,"")</f>
        <v/>
      </c>
    </row>
    <row r="240" spans="1:18" x14ac:dyDescent="0.25">
      <c r="A240" s="39">
        <f>'Industry selection'!C240</f>
        <v>2</v>
      </c>
      <c r="B240" s="139">
        <v>58.1</v>
      </c>
      <c r="C240" s="139" t="s">
        <v>488</v>
      </c>
      <c r="M240" s="40" t="str">
        <f>IF(L240=1,Employment!$S240,"")</f>
        <v/>
      </c>
      <c r="R240" s="40" t="str">
        <f>IF(Q240=1,Employment!$S240,"")</f>
        <v/>
      </c>
    </row>
    <row r="241" spans="1:18" x14ac:dyDescent="0.25">
      <c r="A241" s="39">
        <f>'Industry selection'!C241</f>
        <v>1</v>
      </c>
      <c r="B241" s="139">
        <v>58.2</v>
      </c>
      <c r="C241" s="139" t="s">
        <v>490</v>
      </c>
      <c r="M241" s="40" t="str">
        <f>IF(L241=1,Employment!$S241,"")</f>
        <v/>
      </c>
      <c r="R241" s="40" t="str">
        <f>IF(Q241=1,Employment!$S241,"")</f>
        <v/>
      </c>
    </row>
    <row r="242" spans="1:18" x14ac:dyDescent="0.25">
      <c r="A242" s="39" t="str">
        <f>'Industry selection'!C242</f>
        <v/>
      </c>
      <c r="B242" s="139">
        <v>59</v>
      </c>
      <c r="C242" s="139" t="s">
        <v>492</v>
      </c>
      <c r="M242" s="40" t="str">
        <f>IF(L242=1,Employment!$S242,"")</f>
        <v/>
      </c>
      <c r="R242" s="40" t="str">
        <f>IF(Q242=1,Employment!$S242,"")</f>
        <v/>
      </c>
    </row>
    <row r="243" spans="1:18" x14ac:dyDescent="0.25">
      <c r="A243" s="39">
        <f>'Industry selection'!C243</f>
        <v>2</v>
      </c>
      <c r="B243" s="139">
        <v>59.1</v>
      </c>
      <c r="C243" s="139" t="s">
        <v>494</v>
      </c>
      <c r="M243" s="40" t="str">
        <f>IF(L243=1,Employment!$S243,"")</f>
        <v/>
      </c>
      <c r="R243" s="40" t="str">
        <f>IF(Q243=1,Employment!$S243,"")</f>
        <v/>
      </c>
    </row>
    <row r="244" spans="1:18" x14ac:dyDescent="0.25">
      <c r="A244" s="39">
        <f>'Industry selection'!C244</f>
        <v>1</v>
      </c>
      <c r="B244" s="139">
        <v>59.2</v>
      </c>
      <c r="C244" s="139" t="s">
        <v>496</v>
      </c>
      <c r="M244" s="40" t="str">
        <f>IF(L244=1,Employment!$S244,"")</f>
        <v/>
      </c>
      <c r="R244" s="40" t="str">
        <f>IF(Q244=1,Employment!$S244,"")</f>
        <v/>
      </c>
    </row>
    <row r="245" spans="1:18" x14ac:dyDescent="0.25">
      <c r="A245" s="39" t="str">
        <f>'Industry selection'!C245</f>
        <v/>
      </c>
      <c r="B245" s="139">
        <v>60</v>
      </c>
      <c r="C245" s="139" t="s">
        <v>498</v>
      </c>
      <c r="M245" s="40" t="str">
        <f>IF(L245=1,Employment!$S245,"")</f>
        <v/>
      </c>
      <c r="R245" s="40" t="str">
        <f>IF(Q245=1,Employment!$S245,"")</f>
        <v/>
      </c>
    </row>
    <row r="246" spans="1:18" x14ac:dyDescent="0.25">
      <c r="A246" s="39">
        <f>'Industry selection'!C246</f>
        <v>2</v>
      </c>
      <c r="B246" s="139">
        <v>60.1</v>
      </c>
      <c r="C246" s="139" t="s">
        <v>500</v>
      </c>
      <c r="M246" s="40" t="str">
        <f>IF(L246=1,Employment!$S246,"")</f>
        <v/>
      </c>
      <c r="R246" s="40" t="str">
        <f>IF(Q246=1,Employment!$S246,"")</f>
        <v/>
      </c>
    </row>
    <row r="247" spans="1:18" x14ac:dyDescent="0.25">
      <c r="A247" s="39">
        <f>'Industry selection'!C247</f>
        <v>2</v>
      </c>
      <c r="B247" s="139">
        <v>60.2</v>
      </c>
      <c r="C247" s="139" t="s">
        <v>502</v>
      </c>
      <c r="M247" s="40" t="str">
        <f>IF(L247=1,Employment!$S247,"")</f>
        <v/>
      </c>
      <c r="R247" s="40" t="str">
        <f>IF(Q247=1,Employment!$S247,"")</f>
        <v/>
      </c>
    </row>
    <row r="248" spans="1:18" x14ac:dyDescent="0.25">
      <c r="A248" s="39" t="str">
        <f>'Industry selection'!C248</f>
        <v/>
      </c>
      <c r="B248" s="139">
        <v>61</v>
      </c>
      <c r="C248" s="139" t="s">
        <v>504</v>
      </c>
      <c r="M248" s="40" t="str">
        <f>IF(L248=1,Employment!$S248,"")</f>
        <v/>
      </c>
      <c r="R248" s="40" t="str">
        <f>IF(Q248=1,Employment!$S248,"")</f>
        <v/>
      </c>
    </row>
    <row r="249" spans="1:18" x14ac:dyDescent="0.25">
      <c r="A249" s="39">
        <f>'Industry selection'!C249</f>
        <v>2</v>
      </c>
      <c r="B249" s="139">
        <v>61.1</v>
      </c>
      <c r="C249" s="139" t="s">
        <v>506</v>
      </c>
      <c r="M249" s="40" t="str">
        <f>IF(L249=1,Employment!$S249,"")</f>
        <v/>
      </c>
      <c r="R249" s="40" t="str">
        <f>IF(Q249=1,Employment!$S249,"")</f>
        <v/>
      </c>
    </row>
    <row r="250" spans="1:18" x14ac:dyDescent="0.25">
      <c r="A250" s="39">
        <f>'Industry selection'!C250</f>
        <v>1</v>
      </c>
      <c r="B250" s="139">
        <v>61.2</v>
      </c>
      <c r="C250" s="139" t="s">
        <v>508</v>
      </c>
      <c r="M250" s="40" t="str">
        <f>IF(L250=1,Employment!$S250,"")</f>
        <v/>
      </c>
      <c r="R250" s="40" t="str">
        <f>IF(Q250=1,Employment!$S250,"")</f>
        <v/>
      </c>
    </row>
    <row r="251" spans="1:18" x14ac:dyDescent="0.25">
      <c r="A251" s="39">
        <f>'Industry selection'!C251</f>
        <v>1</v>
      </c>
      <c r="B251" s="139">
        <v>61.3</v>
      </c>
      <c r="C251" s="139" t="s">
        <v>510</v>
      </c>
      <c r="M251" s="40" t="str">
        <f>IF(L251=1,Employment!$S251,"")</f>
        <v/>
      </c>
      <c r="R251" s="40" t="str">
        <f>IF(Q251=1,Employment!$S251,"")</f>
        <v/>
      </c>
    </row>
    <row r="252" spans="1:18" x14ac:dyDescent="0.25">
      <c r="A252" s="39">
        <f>'Industry selection'!C252</f>
        <v>2</v>
      </c>
      <c r="B252" s="139">
        <v>61.9</v>
      </c>
      <c r="C252" s="139" t="s">
        <v>512</v>
      </c>
      <c r="M252" s="40" t="str">
        <f>IF(L252=1,Employment!$S252,"")</f>
        <v/>
      </c>
      <c r="R252" s="40" t="str">
        <f>IF(Q252=1,Employment!$S252,"")</f>
        <v/>
      </c>
    </row>
    <row r="253" spans="1:18" x14ac:dyDescent="0.25">
      <c r="A253" s="39">
        <f>'Industry selection'!C253</f>
        <v>2</v>
      </c>
      <c r="B253" s="139">
        <v>62</v>
      </c>
      <c r="C253" s="139" t="s">
        <v>514</v>
      </c>
      <c r="M253" s="40" t="str">
        <f>IF(L253=1,Employment!$S253,"")</f>
        <v/>
      </c>
      <c r="R253" s="40" t="str">
        <f>IF(Q253=1,Employment!$S253,"")</f>
        <v/>
      </c>
    </row>
    <row r="254" spans="1:18" x14ac:dyDescent="0.25">
      <c r="A254" s="39" t="str">
        <f>'Industry selection'!C254</f>
        <v/>
      </c>
      <c r="B254" s="139">
        <v>63</v>
      </c>
      <c r="C254" s="139" t="s">
        <v>516</v>
      </c>
      <c r="M254" s="40" t="str">
        <f>IF(L254=1,Employment!$S254,"")</f>
        <v/>
      </c>
      <c r="R254" s="40" t="str">
        <f>IF(Q254=1,Employment!$S254,"")</f>
        <v/>
      </c>
    </row>
    <row r="255" spans="1:18" x14ac:dyDescent="0.25">
      <c r="A255" s="39">
        <f>'Industry selection'!C255</f>
        <v>2</v>
      </c>
      <c r="B255" s="139">
        <v>63.1</v>
      </c>
      <c r="C255" s="139" t="s">
        <v>518</v>
      </c>
      <c r="M255" s="40" t="str">
        <f>IF(L255=1,Employment!$S255,"")</f>
        <v/>
      </c>
      <c r="R255" s="40" t="str">
        <f>IF(Q255=1,Employment!$S255,"")</f>
        <v/>
      </c>
    </row>
    <row r="256" spans="1:18" x14ac:dyDescent="0.25">
      <c r="A256" s="39">
        <f>'Industry selection'!C256</f>
        <v>2</v>
      </c>
      <c r="B256" s="139">
        <v>63.9</v>
      </c>
      <c r="C256" s="139" t="s">
        <v>520</v>
      </c>
      <c r="M256" s="40" t="str">
        <f>IF(L256=1,Employment!$S256,"")</f>
        <v/>
      </c>
      <c r="R256" s="40" t="str">
        <f>IF(Q256=1,Employment!$S256,"")</f>
        <v/>
      </c>
    </row>
    <row r="257" spans="1:18" x14ac:dyDescent="0.25">
      <c r="A257" s="39" t="str">
        <f>'Industry selection'!C257</f>
        <v/>
      </c>
      <c r="B257" s="139" t="s">
        <v>522</v>
      </c>
      <c r="C257" s="139" t="s">
        <v>523</v>
      </c>
      <c r="M257" s="40" t="str">
        <f>IF(L257=1,Employment!$S257,"")</f>
        <v/>
      </c>
      <c r="R257" s="40" t="str">
        <f>IF(Q257=1,Employment!$S257,"")</f>
        <v/>
      </c>
    </row>
    <row r="258" spans="1:18" x14ac:dyDescent="0.25">
      <c r="A258" s="39" t="str">
        <f>'Industry selection'!C258</f>
        <v/>
      </c>
      <c r="B258" s="139">
        <v>64</v>
      </c>
      <c r="C258" s="139" t="s">
        <v>525</v>
      </c>
      <c r="M258" s="40" t="str">
        <f>IF(L258=1,Employment!$S258,"")</f>
        <v/>
      </c>
      <c r="R258" s="40" t="str">
        <f>IF(Q258=1,Employment!$S258,"")</f>
        <v/>
      </c>
    </row>
    <row r="259" spans="1:18" x14ac:dyDescent="0.25">
      <c r="A259" s="39">
        <f>'Industry selection'!C259</f>
        <v>1</v>
      </c>
      <c r="B259" s="139">
        <v>64.099999999999994</v>
      </c>
      <c r="C259" s="139" t="s">
        <v>527</v>
      </c>
      <c r="M259" s="40" t="str">
        <f>IF(L259=1,Employment!$S259,"")</f>
        <v/>
      </c>
      <c r="R259" s="40" t="str">
        <f>IF(Q259=1,Employment!$S259,"")</f>
        <v/>
      </c>
    </row>
    <row r="260" spans="1:18" x14ac:dyDescent="0.25">
      <c r="A260" s="39">
        <f>'Industry selection'!C260</f>
        <v>1</v>
      </c>
      <c r="B260" s="139">
        <v>64.2</v>
      </c>
      <c r="C260" s="139" t="s">
        <v>529</v>
      </c>
      <c r="M260" s="40" t="str">
        <f>IF(L260=1,Employment!$S260,"")</f>
        <v/>
      </c>
      <c r="R260" s="40" t="str">
        <f>IF(Q260=1,Employment!$S260,"")</f>
        <v/>
      </c>
    </row>
    <row r="261" spans="1:18" x14ac:dyDescent="0.25">
      <c r="A261" s="39">
        <f>'Industry selection'!C261</f>
        <v>1</v>
      </c>
      <c r="B261" s="139">
        <v>64.3</v>
      </c>
      <c r="C261" s="139" t="s">
        <v>531</v>
      </c>
      <c r="M261" s="40" t="str">
        <f>IF(L261=1,Employment!$S261,"")</f>
        <v/>
      </c>
      <c r="R261" s="40" t="str">
        <f>IF(Q261=1,Employment!$S261,"")</f>
        <v/>
      </c>
    </row>
    <row r="262" spans="1:18" x14ac:dyDescent="0.25">
      <c r="A262" s="39">
        <f>'Industry selection'!C262</f>
        <v>2</v>
      </c>
      <c r="B262" s="139">
        <v>64.900000000000006</v>
      </c>
      <c r="C262" s="139" t="s">
        <v>533</v>
      </c>
      <c r="M262" s="40" t="str">
        <f>IF(L262=1,Employment!$S262,"")</f>
        <v/>
      </c>
      <c r="R262" s="40" t="str">
        <f>IF(Q262=1,Employment!$S262,"")</f>
        <v/>
      </c>
    </row>
    <row r="263" spans="1:18" x14ac:dyDescent="0.25">
      <c r="A263" s="39">
        <f>'Industry selection'!C263</f>
        <v>1</v>
      </c>
      <c r="B263" s="139">
        <v>65</v>
      </c>
      <c r="C263" s="139" t="s">
        <v>535</v>
      </c>
      <c r="M263" s="40" t="str">
        <f>IF(L263=1,Employment!$S263,"")</f>
        <v/>
      </c>
      <c r="R263" s="40" t="str">
        <f>IF(Q263=1,Employment!$S263,"")</f>
        <v/>
      </c>
    </row>
    <row r="264" spans="1:18" x14ac:dyDescent="0.25">
      <c r="A264" s="39">
        <f>'Industry selection'!C264</f>
        <v>1</v>
      </c>
      <c r="B264" s="139">
        <v>65.099999999999994</v>
      </c>
      <c r="C264" s="139" t="s">
        <v>537</v>
      </c>
      <c r="M264" s="40" t="str">
        <f>IF(L264=1,Employment!$S264,"")</f>
        <v/>
      </c>
      <c r="R264" s="40" t="str">
        <f>IF(Q264=1,Employment!$S264,"")</f>
        <v/>
      </c>
    </row>
    <row r="265" spans="1:18" x14ac:dyDescent="0.25">
      <c r="A265" s="39">
        <f>'Industry selection'!C265</f>
        <v>1</v>
      </c>
      <c r="B265" s="139">
        <v>65.2</v>
      </c>
      <c r="C265" s="139" t="s">
        <v>539</v>
      </c>
      <c r="M265" s="40" t="str">
        <f>IF(L265=1,Employment!$S265,"")</f>
        <v/>
      </c>
      <c r="R265" s="40" t="str">
        <f>IF(Q265=1,Employment!$S265,"")</f>
        <v/>
      </c>
    </row>
    <row r="266" spans="1:18" x14ac:dyDescent="0.25">
      <c r="A266" s="39">
        <f>'Industry selection'!C266</f>
        <v>1</v>
      </c>
      <c r="B266" s="139">
        <v>65.3</v>
      </c>
      <c r="C266" s="139" t="s">
        <v>541</v>
      </c>
      <c r="M266" s="40" t="str">
        <f>IF(L266=1,Employment!$S266,"")</f>
        <v/>
      </c>
      <c r="R266" s="40" t="str">
        <f>IF(Q266=1,Employment!$S266,"")</f>
        <v/>
      </c>
    </row>
    <row r="267" spans="1:18" x14ac:dyDescent="0.25">
      <c r="A267" s="39" t="str">
        <f>'Industry selection'!C267</f>
        <v/>
      </c>
      <c r="B267" s="139">
        <v>66</v>
      </c>
      <c r="C267" s="139" t="s">
        <v>543</v>
      </c>
      <c r="M267" s="40" t="str">
        <f>IF(L267=1,Employment!$S267,"")</f>
        <v/>
      </c>
      <c r="R267" s="40" t="str">
        <f>IF(Q267=1,Employment!$S267,"")</f>
        <v/>
      </c>
    </row>
    <row r="268" spans="1:18" x14ac:dyDescent="0.25">
      <c r="A268" s="39">
        <f>'Industry selection'!C268</f>
        <v>2</v>
      </c>
      <c r="B268" s="139">
        <v>66.099999999999994</v>
      </c>
      <c r="C268" s="139" t="s">
        <v>545</v>
      </c>
      <c r="M268" s="40" t="str">
        <f>IF(L268=1,Employment!$S268,"")</f>
        <v/>
      </c>
      <c r="R268" s="40" t="str">
        <f>IF(Q268=1,Employment!$S268,"")</f>
        <v/>
      </c>
    </row>
    <row r="269" spans="1:18" x14ac:dyDescent="0.25">
      <c r="A269" s="39">
        <f>'Industry selection'!C269</f>
        <v>2</v>
      </c>
      <c r="B269" s="139">
        <v>66.2</v>
      </c>
      <c r="C269" s="139" t="s">
        <v>547</v>
      </c>
      <c r="M269" s="40" t="str">
        <f>IF(L269=1,Employment!$S269,"")</f>
        <v/>
      </c>
      <c r="R269" s="40" t="str">
        <f>IF(Q269=1,Employment!$S269,"")</f>
        <v/>
      </c>
    </row>
    <row r="270" spans="1:18" x14ac:dyDescent="0.25">
      <c r="A270" s="39">
        <f>'Industry selection'!C270</f>
        <v>1</v>
      </c>
      <c r="B270" s="139">
        <v>66.3</v>
      </c>
      <c r="C270" s="139" t="s">
        <v>549</v>
      </c>
      <c r="M270" s="40" t="str">
        <f>IF(L270=1,Employment!$S270,"")</f>
        <v/>
      </c>
      <c r="R270" s="40" t="str">
        <f>IF(Q270=1,Employment!$S270,"")</f>
        <v/>
      </c>
    </row>
    <row r="271" spans="1:18" x14ac:dyDescent="0.25">
      <c r="A271" s="39" t="str">
        <f>'Industry selection'!C271</f>
        <v/>
      </c>
      <c r="B271" s="139" t="s">
        <v>551</v>
      </c>
      <c r="C271" s="139" t="s">
        <v>552</v>
      </c>
      <c r="M271" s="40" t="str">
        <f>IF(L271=1,Employment!$S271,"")</f>
        <v/>
      </c>
      <c r="R271" s="40" t="str">
        <f>IF(Q271=1,Employment!$S271,"")</f>
        <v/>
      </c>
    </row>
    <row r="272" spans="1:18" x14ac:dyDescent="0.25">
      <c r="A272" s="39" t="str">
        <f>'Industry selection'!C272</f>
        <v/>
      </c>
      <c r="B272" s="139">
        <v>68</v>
      </c>
      <c r="C272" s="139" t="s">
        <v>553</v>
      </c>
      <c r="M272" s="40" t="str">
        <f>IF(L272=1,Employment!$S272,"")</f>
        <v/>
      </c>
      <c r="R272" s="40" t="str">
        <f>IF(Q272=1,Employment!$S272,"")</f>
        <v/>
      </c>
    </row>
    <row r="273" spans="1:18" x14ac:dyDescent="0.25">
      <c r="A273" s="39">
        <f>'Industry selection'!C273</f>
        <v>2</v>
      </c>
      <c r="B273" s="139">
        <v>68.099999999999994</v>
      </c>
      <c r="C273" s="139" t="s">
        <v>555</v>
      </c>
      <c r="M273" s="40" t="str">
        <f>IF(L273=1,Employment!$S273,"")</f>
        <v/>
      </c>
      <c r="R273" s="40" t="str">
        <f>IF(Q273=1,Employment!$S273,"")</f>
        <v/>
      </c>
    </row>
    <row r="274" spans="1:18" x14ac:dyDescent="0.25">
      <c r="A274" s="39">
        <f>'Industry selection'!C274</f>
        <v>2</v>
      </c>
      <c r="B274" s="139">
        <v>68.2</v>
      </c>
      <c r="C274" s="139" t="s">
        <v>557</v>
      </c>
      <c r="M274" s="40" t="str">
        <f>IF(L274=1,Employment!$S274,"")</f>
        <v/>
      </c>
      <c r="R274" s="40" t="str">
        <f>IF(Q274=1,Employment!$S274,"")</f>
        <v/>
      </c>
    </row>
    <row r="275" spans="1:18" x14ac:dyDescent="0.25">
      <c r="A275" s="39">
        <f>'Industry selection'!C275</f>
        <v>2</v>
      </c>
      <c r="B275" s="139">
        <v>68.3</v>
      </c>
      <c r="C275" s="139" t="s">
        <v>559</v>
      </c>
      <c r="M275" s="40" t="str">
        <f>IF(L275=1,Employment!$S275,"")</f>
        <v/>
      </c>
      <c r="R275" s="40" t="str">
        <f>IF(Q275=1,Employment!$S275,"")</f>
        <v/>
      </c>
    </row>
    <row r="276" spans="1:18" x14ac:dyDescent="0.25">
      <c r="A276" s="39" t="str">
        <f>'Industry selection'!C276</f>
        <v/>
      </c>
      <c r="B276" s="139" t="s">
        <v>561</v>
      </c>
      <c r="C276" s="139" t="s">
        <v>562</v>
      </c>
      <c r="M276" s="40" t="str">
        <f>IF(L276=1,Employment!$S276,"")</f>
        <v/>
      </c>
      <c r="R276" s="40" t="str">
        <f>IF(Q276=1,Employment!$S276,"")</f>
        <v/>
      </c>
    </row>
    <row r="277" spans="1:18" x14ac:dyDescent="0.25">
      <c r="A277" s="39" t="str">
        <f>'Industry selection'!C277</f>
        <v/>
      </c>
      <c r="B277" s="139">
        <v>69</v>
      </c>
      <c r="C277" s="139" t="s">
        <v>564</v>
      </c>
      <c r="M277" s="40" t="str">
        <f>IF(L277=1,Employment!$S277,"")</f>
        <v/>
      </c>
      <c r="R277" s="40" t="str">
        <f>IF(Q277=1,Employment!$S277,"")</f>
        <v/>
      </c>
    </row>
    <row r="278" spans="1:18" x14ac:dyDescent="0.25">
      <c r="A278" s="39">
        <f>'Industry selection'!C278</f>
        <v>2</v>
      </c>
      <c r="B278" s="139">
        <v>69.099999999999994</v>
      </c>
      <c r="C278" s="139" t="s">
        <v>566</v>
      </c>
      <c r="M278" s="40" t="str">
        <f>IF(L278=1,Employment!$S278,"")</f>
        <v/>
      </c>
      <c r="R278" s="40" t="str">
        <f>IF(Q278=1,Employment!$S278,"")</f>
        <v/>
      </c>
    </row>
    <row r="279" spans="1:18" x14ac:dyDescent="0.25">
      <c r="A279" s="39">
        <f>'Industry selection'!C279</f>
        <v>2</v>
      </c>
      <c r="B279" s="139">
        <v>69.2</v>
      </c>
      <c r="C279" s="139" t="s">
        <v>568</v>
      </c>
      <c r="M279" s="40" t="str">
        <f>IF(L279=1,Employment!$S279,"")</f>
        <v/>
      </c>
      <c r="R279" s="40" t="str">
        <f>IF(Q279=1,Employment!$S279,"")</f>
        <v/>
      </c>
    </row>
    <row r="280" spans="1:18" x14ac:dyDescent="0.25">
      <c r="A280" s="39">
        <f>'Industry selection'!C280</f>
        <v>2</v>
      </c>
      <c r="B280" s="139">
        <v>70</v>
      </c>
      <c r="C280" s="139" t="s">
        <v>570</v>
      </c>
      <c r="M280" s="40" t="str">
        <f>IF(L280=1,Employment!$S280,"")</f>
        <v/>
      </c>
      <c r="R280" s="40" t="str">
        <f>IF(Q280=1,Employment!$S280,"")</f>
        <v/>
      </c>
    </row>
    <row r="281" spans="1:18" x14ac:dyDescent="0.25">
      <c r="A281" s="39">
        <f>'Industry selection'!C281</f>
        <v>1</v>
      </c>
      <c r="B281" s="139">
        <v>70.099999999999994</v>
      </c>
      <c r="C281" s="139" t="s">
        <v>572</v>
      </c>
      <c r="M281" s="40" t="str">
        <f>IF(L281=1,Employment!$S281,"")</f>
        <v/>
      </c>
      <c r="R281" s="40" t="str">
        <f>IF(Q281=1,Employment!$S281,"")</f>
        <v/>
      </c>
    </row>
    <row r="282" spans="1:18" x14ac:dyDescent="0.25">
      <c r="A282" s="39">
        <f>'Industry selection'!C282</f>
        <v>1</v>
      </c>
      <c r="B282" s="139">
        <v>70.2</v>
      </c>
      <c r="C282" s="139" t="s">
        <v>574</v>
      </c>
      <c r="M282" s="40" t="str">
        <f>IF(L282=1,Employment!$S282,"")</f>
        <v/>
      </c>
      <c r="R282" s="40" t="str">
        <f>IF(Q282=1,Employment!$S282,"")</f>
        <v/>
      </c>
    </row>
    <row r="283" spans="1:18" x14ac:dyDescent="0.25">
      <c r="A283" s="39" t="str">
        <f>'Industry selection'!C283</f>
        <v/>
      </c>
      <c r="B283" s="139">
        <v>71</v>
      </c>
      <c r="C283" s="139" t="s">
        <v>576</v>
      </c>
      <c r="M283" s="40" t="str">
        <f>IF(L283=1,Employment!$S283,"")</f>
        <v/>
      </c>
      <c r="R283" s="40" t="str">
        <f>IF(Q283=1,Employment!$S283,"")</f>
        <v/>
      </c>
    </row>
    <row r="284" spans="1:18" x14ac:dyDescent="0.25">
      <c r="A284" s="39">
        <f>'Industry selection'!C284</f>
        <v>2</v>
      </c>
      <c r="B284" s="139">
        <v>71.099999999999994</v>
      </c>
      <c r="C284" s="139" t="s">
        <v>578</v>
      </c>
      <c r="M284" s="40" t="str">
        <f>IF(L284=1,Employment!$S284,"")</f>
        <v/>
      </c>
      <c r="R284" s="40" t="str">
        <f>IF(Q284=1,Employment!$S284,"")</f>
        <v/>
      </c>
    </row>
    <row r="285" spans="1:18" x14ac:dyDescent="0.25">
      <c r="A285" s="39">
        <f>'Industry selection'!C285</f>
        <v>2</v>
      </c>
      <c r="B285" s="139">
        <v>71.2</v>
      </c>
      <c r="C285" s="139" t="s">
        <v>580</v>
      </c>
      <c r="M285" s="40" t="str">
        <f>IF(L285=1,Employment!$S285,"")</f>
        <v/>
      </c>
      <c r="R285" s="40" t="str">
        <f>IF(Q285=1,Employment!$S285,"")</f>
        <v/>
      </c>
    </row>
    <row r="286" spans="1:18" x14ac:dyDescent="0.25">
      <c r="A286" s="39">
        <f>'Industry selection'!C286</f>
        <v>2</v>
      </c>
      <c r="B286" s="139">
        <v>72</v>
      </c>
      <c r="C286" s="139" t="s">
        <v>582</v>
      </c>
      <c r="M286" s="40" t="str">
        <f>IF(L286=1,Employment!$S286,"")</f>
        <v/>
      </c>
      <c r="R286" s="40" t="str">
        <f>IF(Q286=1,Employment!$S286,"")</f>
        <v/>
      </c>
    </row>
    <row r="287" spans="1:18" x14ac:dyDescent="0.25">
      <c r="A287" s="39">
        <f>'Industry selection'!C287</f>
        <v>1</v>
      </c>
      <c r="B287" s="139">
        <v>72.099999999999994</v>
      </c>
      <c r="C287" s="139" t="s">
        <v>584</v>
      </c>
      <c r="M287" s="40" t="str">
        <f>IF(L287=1,Employment!$S287,"")</f>
        <v/>
      </c>
      <c r="R287" s="40" t="str">
        <f>IF(Q287=1,Employment!$S287,"")</f>
        <v/>
      </c>
    </row>
    <row r="288" spans="1:18" x14ac:dyDescent="0.25">
      <c r="A288" s="39">
        <f>'Industry selection'!C288</f>
        <v>1</v>
      </c>
      <c r="B288" s="139">
        <v>72.2</v>
      </c>
      <c r="C288" s="139" t="s">
        <v>586</v>
      </c>
      <c r="M288" s="40" t="str">
        <f>IF(L288=1,Employment!$S288,"")</f>
        <v/>
      </c>
      <c r="R288" s="40" t="str">
        <f>IF(Q288=1,Employment!$S288,"")</f>
        <v/>
      </c>
    </row>
    <row r="289" spans="1:18" x14ac:dyDescent="0.25">
      <c r="A289" s="39" t="str">
        <f>'Industry selection'!C289</f>
        <v/>
      </c>
      <c r="B289" s="139">
        <v>73</v>
      </c>
      <c r="C289" s="139" t="s">
        <v>588</v>
      </c>
      <c r="M289" s="40" t="str">
        <f>IF(L289=1,Employment!$S289,"")</f>
        <v/>
      </c>
      <c r="R289" s="40" t="str">
        <f>IF(Q289=1,Employment!$S289,"")</f>
        <v/>
      </c>
    </row>
    <row r="290" spans="1:18" x14ac:dyDescent="0.25">
      <c r="A290" s="39">
        <f>'Industry selection'!C290</f>
        <v>2</v>
      </c>
      <c r="B290" s="139">
        <v>73.099999999999994</v>
      </c>
      <c r="C290" s="139" t="s">
        <v>590</v>
      </c>
      <c r="M290" s="40" t="str">
        <f>IF(L290=1,Employment!$S290,"")</f>
        <v/>
      </c>
      <c r="R290" s="40" t="str">
        <f>IF(Q290=1,Employment!$S290,"")</f>
        <v/>
      </c>
    </row>
    <row r="291" spans="1:18" x14ac:dyDescent="0.25">
      <c r="A291" s="39">
        <f>'Industry selection'!C291</f>
        <v>2</v>
      </c>
      <c r="B291" s="139">
        <v>73.2</v>
      </c>
      <c r="C291" s="139" t="s">
        <v>592</v>
      </c>
      <c r="M291" s="40" t="str">
        <f>IF(L291=1,Employment!$S291,"")</f>
        <v/>
      </c>
      <c r="R291" s="40" t="str">
        <f>IF(Q291=1,Employment!$S291,"")</f>
        <v/>
      </c>
    </row>
    <row r="292" spans="1:18" x14ac:dyDescent="0.25">
      <c r="A292" s="39" t="str">
        <f>'Industry selection'!C292</f>
        <v/>
      </c>
      <c r="B292" s="139">
        <v>74</v>
      </c>
      <c r="C292" s="139" t="s">
        <v>594</v>
      </c>
      <c r="M292" s="40" t="str">
        <f>IF(L292=1,Employment!$S292,"")</f>
        <v/>
      </c>
      <c r="R292" s="40" t="str">
        <f>IF(Q292=1,Employment!$S292,"")</f>
        <v/>
      </c>
    </row>
    <row r="293" spans="1:18" x14ac:dyDescent="0.25">
      <c r="A293" s="39">
        <f>'Industry selection'!C293</f>
        <v>1</v>
      </c>
      <c r="B293" s="139">
        <v>74.099999999999994</v>
      </c>
      <c r="C293" s="139" t="s">
        <v>596</v>
      </c>
      <c r="M293" s="40" t="str">
        <f>IF(L293=1,Employment!$S293,"")</f>
        <v/>
      </c>
      <c r="R293" s="40" t="str">
        <f>IF(Q293=1,Employment!$S293,"")</f>
        <v/>
      </c>
    </row>
    <row r="294" spans="1:18" x14ac:dyDescent="0.25">
      <c r="A294" s="39">
        <f>'Industry selection'!C294</f>
        <v>1</v>
      </c>
      <c r="B294" s="139">
        <v>74.2</v>
      </c>
      <c r="C294" s="139" t="s">
        <v>598</v>
      </c>
      <c r="M294" s="40" t="str">
        <f>IF(L294=1,Employment!$S294,"")</f>
        <v/>
      </c>
      <c r="R294" s="40" t="str">
        <f>IF(Q294=1,Employment!$S294,"")</f>
        <v/>
      </c>
    </row>
    <row r="295" spans="1:18" x14ac:dyDescent="0.25">
      <c r="A295" s="39">
        <f>'Industry selection'!C295</f>
        <v>1</v>
      </c>
      <c r="B295" s="139">
        <v>74.3</v>
      </c>
      <c r="C295" s="139" t="s">
        <v>600</v>
      </c>
      <c r="M295" s="40" t="str">
        <f>IF(L295=1,Employment!$S295,"")</f>
        <v/>
      </c>
      <c r="R295" s="40" t="str">
        <f>IF(Q295=1,Employment!$S295,"")</f>
        <v/>
      </c>
    </row>
    <row r="296" spans="1:18" x14ac:dyDescent="0.25">
      <c r="A296" s="39">
        <f>'Industry selection'!C296</f>
        <v>2</v>
      </c>
      <c r="B296" s="139">
        <v>74.900000000000006</v>
      </c>
      <c r="C296" s="139" t="s">
        <v>602</v>
      </c>
      <c r="M296" s="40" t="str">
        <f>IF(L296=1,Employment!$S296,"")</f>
        <v/>
      </c>
      <c r="R296" s="40" t="str">
        <f>IF(Q296=1,Employment!$S296,"")</f>
        <v/>
      </c>
    </row>
    <row r="297" spans="1:18" x14ac:dyDescent="0.25">
      <c r="A297" s="39">
        <f>'Industry selection'!C297</f>
        <v>1</v>
      </c>
      <c r="B297" s="139">
        <v>75</v>
      </c>
      <c r="C297" s="139" t="s">
        <v>604</v>
      </c>
      <c r="M297" s="40" t="str">
        <f>IF(L297=1,Employment!$S297,"")</f>
        <v/>
      </c>
      <c r="R297" s="40" t="str">
        <f>IF(Q297=1,Employment!$S297,"")</f>
        <v/>
      </c>
    </row>
    <row r="298" spans="1:18" x14ac:dyDescent="0.25">
      <c r="A298" s="39" t="str">
        <f>'Industry selection'!C298</f>
        <v/>
      </c>
      <c r="B298" s="139" t="s">
        <v>606</v>
      </c>
      <c r="C298" s="139" t="s">
        <v>607</v>
      </c>
      <c r="M298" s="40" t="str">
        <f>IF(L298=1,Employment!$S298,"")</f>
        <v/>
      </c>
      <c r="R298" s="40" t="str">
        <f>IF(Q298=1,Employment!$S298,"")</f>
        <v/>
      </c>
    </row>
    <row r="299" spans="1:18" x14ac:dyDescent="0.25">
      <c r="A299" s="39" t="str">
        <f>'Industry selection'!C299</f>
        <v/>
      </c>
      <c r="B299" s="139">
        <v>77</v>
      </c>
      <c r="C299" s="139" t="s">
        <v>609</v>
      </c>
      <c r="M299" s="40" t="str">
        <f>IF(L299=1,Employment!$S299,"")</f>
        <v/>
      </c>
      <c r="R299" s="40" t="str">
        <f>IF(Q299=1,Employment!$S299,"")</f>
        <v/>
      </c>
    </row>
    <row r="300" spans="1:18" x14ac:dyDescent="0.25">
      <c r="A300" s="39">
        <f>'Industry selection'!C300</f>
        <v>2</v>
      </c>
      <c r="B300" s="139">
        <v>77.099999999999994</v>
      </c>
      <c r="C300" s="139" t="s">
        <v>611</v>
      </c>
      <c r="M300" s="40" t="str">
        <f>IF(L300=1,Employment!$S300,"")</f>
        <v/>
      </c>
      <c r="R300" s="40" t="str">
        <f>IF(Q300=1,Employment!$S300,"")</f>
        <v/>
      </c>
    </row>
    <row r="301" spans="1:18" x14ac:dyDescent="0.25">
      <c r="A301" s="39">
        <f>'Industry selection'!C301</f>
        <v>1</v>
      </c>
      <c r="B301" s="139">
        <v>77.2</v>
      </c>
      <c r="C301" s="139" t="s">
        <v>613</v>
      </c>
      <c r="M301" s="40" t="str">
        <f>IF(L301=1,Employment!$S301,"")</f>
        <v/>
      </c>
      <c r="R301" s="40" t="str">
        <f>IF(Q301=1,Employment!$S301,"")</f>
        <v/>
      </c>
    </row>
    <row r="302" spans="1:18" x14ac:dyDescent="0.25">
      <c r="A302" s="39">
        <f>'Industry selection'!C302</f>
        <v>2</v>
      </c>
      <c r="B302" s="139">
        <v>77.3</v>
      </c>
      <c r="C302" s="139" t="s">
        <v>615</v>
      </c>
      <c r="M302" s="40" t="str">
        <f>IF(L302=1,Employment!$S302,"")</f>
        <v/>
      </c>
      <c r="R302" s="40" t="str">
        <f>IF(Q302=1,Employment!$S302,"")</f>
        <v/>
      </c>
    </row>
    <row r="303" spans="1:18" x14ac:dyDescent="0.25">
      <c r="A303" s="39">
        <f>'Industry selection'!C303</f>
        <v>1</v>
      </c>
      <c r="B303" s="139">
        <v>77.400000000000006</v>
      </c>
      <c r="C303" s="139" t="s">
        <v>617</v>
      </c>
      <c r="M303" s="40" t="str">
        <f>IF(L303=1,Employment!$S303,"")</f>
        <v/>
      </c>
      <c r="R303" s="40" t="str">
        <f>IF(Q303=1,Employment!$S303,"")</f>
        <v/>
      </c>
    </row>
    <row r="304" spans="1:18" x14ac:dyDescent="0.25">
      <c r="A304" s="39">
        <f>'Industry selection'!C304</f>
        <v>2</v>
      </c>
      <c r="B304" s="139">
        <v>78</v>
      </c>
      <c r="C304" s="139" t="s">
        <v>619</v>
      </c>
      <c r="M304" s="40" t="str">
        <f>IF(L304=1,Employment!$S304,"")</f>
        <v/>
      </c>
      <c r="R304" s="40" t="str">
        <f>IF(Q304=1,Employment!$S304,"")</f>
        <v/>
      </c>
    </row>
    <row r="305" spans="1:18" x14ac:dyDescent="0.25">
      <c r="A305" s="39">
        <f>'Industry selection'!C305</f>
        <v>1</v>
      </c>
      <c r="B305" s="139">
        <v>78.099999999999994</v>
      </c>
      <c r="C305" s="139" t="s">
        <v>621</v>
      </c>
      <c r="M305" s="40" t="str">
        <f>IF(L305=1,Employment!$S305,"")</f>
        <v/>
      </c>
      <c r="R305" s="40" t="str">
        <f>IF(Q305=1,Employment!$S305,"")</f>
        <v/>
      </c>
    </row>
    <row r="306" spans="1:18" x14ac:dyDescent="0.25">
      <c r="A306" s="39">
        <f>'Industry selection'!C306</f>
        <v>1</v>
      </c>
      <c r="B306" s="139">
        <v>78.2</v>
      </c>
      <c r="C306" s="139" t="s">
        <v>623</v>
      </c>
      <c r="M306" s="40" t="str">
        <f>IF(L306=1,Employment!$S306,"")</f>
        <v/>
      </c>
      <c r="R306" s="40" t="str">
        <f>IF(Q306=1,Employment!$S306,"")</f>
        <v/>
      </c>
    </row>
    <row r="307" spans="1:18" x14ac:dyDescent="0.25">
      <c r="A307" s="39">
        <f>'Industry selection'!C307</f>
        <v>1</v>
      </c>
      <c r="B307" s="139">
        <v>78.3</v>
      </c>
      <c r="C307" s="139" t="s">
        <v>625</v>
      </c>
      <c r="M307" s="40" t="str">
        <f>IF(L307=1,Employment!$S307,"")</f>
        <v/>
      </c>
      <c r="R307" s="40" t="str">
        <f>IF(Q307=1,Employment!$S307,"")</f>
        <v/>
      </c>
    </row>
    <row r="308" spans="1:18" x14ac:dyDescent="0.25">
      <c r="A308" s="39">
        <f>'Industry selection'!C308</f>
        <v>2</v>
      </c>
      <c r="B308" s="139">
        <v>79</v>
      </c>
      <c r="C308" s="139" t="s">
        <v>627</v>
      </c>
      <c r="M308" s="40" t="str">
        <f>IF(L308=1,Employment!$S308,"")</f>
        <v/>
      </c>
      <c r="R308" s="40" t="str">
        <f>IF(Q308=1,Employment!$S308,"")</f>
        <v/>
      </c>
    </row>
    <row r="309" spans="1:18" x14ac:dyDescent="0.25">
      <c r="A309" s="39">
        <f>'Industry selection'!C309</f>
        <v>1</v>
      </c>
      <c r="B309" s="139">
        <v>79.099999999999994</v>
      </c>
      <c r="C309" s="139" t="s">
        <v>629</v>
      </c>
      <c r="M309" s="40" t="str">
        <f>IF(L309=1,Employment!$S309,"")</f>
        <v/>
      </c>
      <c r="R309" s="40" t="str">
        <f>IF(Q309=1,Employment!$S309,"")</f>
        <v/>
      </c>
    </row>
    <row r="310" spans="1:18" x14ac:dyDescent="0.25">
      <c r="A310" s="39">
        <f>'Industry selection'!C310</f>
        <v>1</v>
      </c>
      <c r="B310" s="139">
        <v>79.900000000000006</v>
      </c>
      <c r="C310" s="139" t="s">
        <v>631</v>
      </c>
      <c r="M310" s="40" t="str">
        <f>IF(L310=1,Employment!$S310,"")</f>
        <v/>
      </c>
      <c r="R310" s="40" t="str">
        <f>IF(Q310=1,Employment!$S310,"")</f>
        <v/>
      </c>
    </row>
    <row r="311" spans="1:18" x14ac:dyDescent="0.25">
      <c r="A311" s="39" t="str">
        <f>'Industry selection'!C311</f>
        <v/>
      </c>
      <c r="B311" s="139">
        <v>80</v>
      </c>
      <c r="C311" s="139" t="s">
        <v>633</v>
      </c>
      <c r="M311" s="40" t="str">
        <f>IF(L311=1,Employment!$S311,"")</f>
        <v/>
      </c>
      <c r="R311" s="40" t="str">
        <f>IF(Q311=1,Employment!$S311,"")</f>
        <v/>
      </c>
    </row>
    <row r="312" spans="1:18" x14ac:dyDescent="0.25">
      <c r="A312" s="39">
        <f>'Industry selection'!C312</f>
        <v>2</v>
      </c>
      <c r="B312" s="139">
        <v>80.099999999999994</v>
      </c>
      <c r="C312" s="139" t="s">
        <v>635</v>
      </c>
      <c r="M312" s="40" t="str">
        <f>IF(L312=1,Employment!$S312,"")</f>
        <v/>
      </c>
      <c r="R312" s="40" t="str">
        <f>IF(Q312=1,Employment!$S312,"")</f>
        <v/>
      </c>
    </row>
    <row r="313" spans="1:18" x14ac:dyDescent="0.25">
      <c r="A313" s="39">
        <f>'Industry selection'!C313</f>
        <v>2</v>
      </c>
      <c r="B313" s="139">
        <v>80.2</v>
      </c>
      <c r="C313" s="139" t="s">
        <v>637</v>
      </c>
      <c r="M313" s="40" t="str">
        <f>IF(L313=1,Employment!$S313,"")</f>
        <v/>
      </c>
      <c r="R313" s="40" t="str">
        <f>IF(Q313=1,Employment!$S313,"")</f>
        <v/>
      </c>
    </row>
    <row r="314" spans="1:18" x14ac:dyDescent="0.25">
      <c r="A314" s="39">
        <f>'Industry selection'!C314</f>
        <v>1</v>
      </c>
      <c r="B314" s="139">
        <v>80.3</v>
      </c>
      <c r="C314" s="139" t="s">
        <v>639</v>
      </c>
      <c r="M314" s="40" t="str">
        <f>IF(L314=1,Employment!$S314,"")</f>
        <v/>
      </c>
      <c r="R314" s="40" t="str">
        <f>IF(Q314=1,Employment!$S314,"")</f>
        <v/>
      </c>
    </row>
    <row r="315" spans="1:18" x14ac:dyDescent="0.25">
      <c r="A315" s="39" t="str">
        <f>'Industry selection'!C315</f>
        <v/>
      </c>
      <c r="B315" s="139">
        <v>81</v>
      </c>
      <c r="C315" s="139" t="s">
        <v>641</v>
      </c>
      <c r="M315" s="40" t="str">
        <f>IF(L315=1,Employment!$S315,"")</f>
        <v/>
      </c>
      <c r="R315" s="40" t="str">
        <f>IF(Q315=1,Employment!$S315,"")</f>
        <v/>
      </c>
    </row>
    <row r="316" spans="1:18" x14ac:dyDescent="0.25">
      <c r="A316" s="39">
        <f>'Industry selection'!C316</f>
        <v>2</v>
      </c>
      <c r="B316" s="139">
        <v>81.099999999999994</v>
      </c>
      <c r="C316" s="139" t="s">
        <v>643</v>
      </c>
      <c r="M316" s="40" t="str">
        <f>IF(L316=1,Employment!$S316,"")</f>
        <v/>
      </c>
      <c r="R316" s="40" t="str">
        <f>IF(Q316=1,Employment!$S316,"")</f>
        <v/>
      </c>
    </row>
    <row r="317" spans="1:18" x14ac:dyDescent="0.25">
      <c r="A317" s="39">
        <f>'Industry selection'!C317</f>
        <v>1</v>
      </c>
      <c r="B317" s="139">
        <v>81.2</v>
      </c>
      <c r="C317" s="139" t="s">
        <v>645</v>
      </c>
      <c r="M317" s="40" t="str">
        <f>IF(L317=1,Employment!$S317,"")</f>
        <v/>
      </c>
      <c r="R317" s="40" t="str">
        <f>IF(Q317=1,Employment!$S317,"")</f>
        <v/>
      </c>
    </row>
    <row r="318" spans="1:18" x14ac:dyDescent="0.25">
      <c r="A318" s="39">
        <f>'Industry selection'!C318</f>
        <v>1</v>
      </c>
      <c r="B318" s="139">
        <v>81.3</v>
      </c>
      <c r="C318" s="139" t="s">
        <v>647</v>
      </c>
      <c r="M318" s="40" t="str">
        <f>IF(L318=1,Employment!$S318,"")</f>
        <v/>
      </c>
      <c r="R318" s="40" t="str">
        <f>IF(Q318=1,Employment!$S318,"")</f>
        <v/>
      </c>
    </row>
    <row r="319" spans="1:18" x14ac:dyDescent="0.25">
      <c r="A319" s="39">
        <f>'Industry selection'!C319</f>
        <v>2</v>
      </c>
      <c r="B319" s="139">
        <v>82</v>
      </c>
      <c r="C319" s="139" t="s">
        <v>649</v>
      </c>
      <c r="M319" s="40" t="str">
        <f>IF(L319=1,Employment!$S319,"")</f>
        <v/>
      </c>
      <c r="R319" s="40" t="str">
        <f>IF(Q319=1,Employment!$S319,"")</f>
        <v/>
      </c>
    </row>
    <row r="320" spans="1:18" x14ac:dyDescent="0.25">
      <c r="A320" s="39">
        <f>'Industry selection'!C320</f>
        <v>1</v>
      </c>
      <c r="B320" s="139">
        <v>82.1</v>
      </c>
      <c r="C320" s="139" t="s">
        <v>651</v>
      </c>
      <c r="M320" s="40" t="str">
        <f>IF(L320=1,Employment!$S320,"")</f>
        <v/>
      </c>
      <c r="R320" s="40" t="str">
        <f>IF(Q320=1,Employment!$S320,"")</f>
        <v/>
      </c>
    </row>
    <row r="321" spans="1:18" x14ac:dyDescent="0.25">
      <c r="A321" s="39">
        <f>'Industry selection'!C321</f>
        <v>1</v>
      </c>
      <c r="B321" s="139">
        <v>82.2</v>
      </c>
      <c r="C321" s="139" t="s">
        <v>653</v>
      </c>
      <c r="M321" s="40" t="str">
        <f>IF(L321=1,Employment!$S321,"")</f>
        <v/>
      </c>
      <c r="R321" s="40" t="str">
        <f>IF(Q321=1,Employment!$S321,"")</f>
        <v/>
      </c>
    </row>
    <row r="322" spans="1:18" x14ac:dyDescent="0.25">
      <c r="A322" s="39">
        <f>'Industry selection'!C322</f>
        <v>1</v>
      </c>
      <c r="B322" s="139">
        <v>82.3</v>
      </c>
      <c r="C322" s="139" t="s">
        <v>655</v>
      </c>
      <c r="M322" s="40" t="str">
        <f>IF(L322=1,Employment!$S322,"")</f>
        <v/>
      </c>
      <c r="R322" s="40" t="str">
        <f>IF(Q322=1,Employment!$S322,"")</f>
        <v/>
      </c>
    </row>
    <row r="323" spans="1:18" x14ac:dyDescent="0.25">
      <c r="A323" s="39">
        <f>'Industry selection'!C323</f>
        <v>1</v>
      </c>
      <c r="B323" s="139">
        <v>82.9</v>
      </c>
      <c r="C323" s="139" t="s">
        <v>657</v>
      </c>
      <c r="M323" s="40" t="str">
        <f>IF(L323=1,Employment!$S323,"")</f>
        <v/>
      </c>
      <c r="R323" s="40" t="str">
        <f>IF(Q323=1,Employment!$S323,"")</f>
        <v/>
      </c>
    </row>
    <row r="324" spans="1:18" x14ac:dyDescent="0.25">
      <c r="A324" s="39" t="str">
        <f>'Industry selection'!C324</f>
        <v/>
      </c>
      <c r="B324" s="139" t="s">
        <v>659</v>
      </c>
      <c r="C324" s="139" t="s">
        <v>660</v>
      </c>
      <c r="M324" s="40" t="str">
        <f>IF(L324=1,Employment!$S324,"")</f>
        <v/>
      </c>
      <c r="R324" s="40" t="str">
        <f>IF(Q324=1,Employment!$S324,"")</f>
        <v/>
      </c>
    </row>
    <row r="325" spans="1:18" x14ac:dyDescent="0.25">
      <c r="A325" s="39" t="str">
        <f>'Industry selection'!C325</f>
        <v/>
      </c>
      <c r="B325" s="139">
        <v>85</v>
      </c>
      <c r="C325" s="139" t="s">
        <v>661</v>
      </c>
      <c r="M325" s="40" t="str">
        <f>IF(L325=1,Employment!$S325,"")</f>
        <v/>
      </c>
      <c r="R325" s="40" t="str">
        <f>IF(Q325=1,Employment!$S325,"")</f>
        <v/>
      </c>
    </row>
    <row r="326" spans="1:18" x14ac:dyDescent="0.25">
      <c r="A326" s="39">
        <f>'Industry selection'!C326</f>
        <v>1</v>
      </c>
      <c r="B326" s="139">
        <v>85.1</v>
      </c>
      <c r="C326" s="139" t="s">
        <v>663</v>
      </c>
      <c r="M326" s="40" t="str">
        <f>IF(L326=1,Employment!$S326,"")</f>
        <v/>
      </c>
      <c r="R326" s="40" t="str">
        <f>IF(Q326=1,Employment!$S326,"")</f>
        <v/>
      </c>
    </row>
    <row r="327" spans="1:18" x14ac:dyDescent="0.25">
      <c r="A327" s="39">
        <f>'Industry selection'!C327</f>
        <v>1</v>
      </c>
      <c r="B327" s="139">
        <v>85.2</v>
      </c>
      <c r="C327" s="139" t="s">
        <v>665</v>
      </c>
      <c r="M327" s="40" t="str">
        <f>IF(L327=1,Employment!$S327,"")</f>
        <v/>
      </c>
      <c r="R327" s="40" t="str">
        <f>IF(Q327=1,Employment!$S327,"")</f>
        <v/>
      </c>
    </row>
    <row r="328" spans="1:18" x14ac:dyDescent="0.25">
      <c r="A328" s="39">
        <f>'Industry selection'!C328</f>
        <v>1</v>
      </c>
      <c r="B328" s="139">
        <v>85.3</v>
      </c>
      <c r="C328" s="139" t="s">
        <v>667</v>
      </c>
      <c r="M328" s="40" t="str">
        <f>IF(L328=1,Employment!$S328,"")</f>
        <v/>
      </c>
      <c r="R328" s="40" t="str">
        <f>IF(Q328=1,Employment!$S328,"")</f>
        <v/>
      </c>
    </row>
    <row r="329" spans="1:18" x14ac:dyDescent="0.25">
      <c r="A329" s="39">
        <f>'Industry selection'!C329</f>
        <v>1</v>
      </c>
      <c r="B329" s="139">
        <v>85.4</v>
      </c>
      <c r="C329" s="139" t="s">
        <v>669</v>
      </c>
      <c r="M329" s="40" t="str">
        <f>IF(L329=1,Employment!$S329,"")</f>
        <v/>
      </c>
      <c r="R329" s="40" t="str">
        <f>IF(Q329=1,Employment!$S329,"")</f>
        <v/>
      </c>
    </row>
    <row r="330" spans="1:18" x14ac:dyDescent="0.25">
      <c r="A330" s="39">
        <f>'Industry selection'!C330</f>
        <v>2</v>
      </c>
      <c r="B330" s="139">
        <v>85.5</v>
      </c>
      <c r="C330" s="139" t="s">
        <v>671</v>
      </c>
      <c r="M330" s="40" t="str">
        <f>IF(L330=1,Employment!$S330,"")</f>
        <v/>
      </c>
      <c r="R330" s="40" t="str">
        <f>IF(Q330=1,Employment!$S330,"")</f>
        <v/>
      </c>
    </row>
    <row r="331" spans="1:18" x14ac:dyDescent="0.25">
      <c r="A331" s="39">
        <f>'Industry selection'!C331</f>
        <v>1</v>
      </c>
      <c r="B331" s="139">
        <v>85.6</v>
      </c>
      <c r="C331" s="139" t="s">
        <v>673</v>
      </c>
      <c r="M331" s="40" t="str">
        <f>IF(L331=1,Employment!$S331,"")</f>
        <v/>
      </c>
      <c r="R331" s="40" t="str">
        <f>IF(Q331=1,Employment!$S331,"")</f>
        <v/>
      </c>
    </row>
    <row r="332" spans="1:18" x14ac:dyDescent="0.25">
      <c r="A332" s="39" t="str">
        <f>'Industry selection'!C332</f>
        <v/>
      </c>
      <c r="B332" s="139" t="s">
        <v>675</v>
      </c>
      <c r="C332" s="139" t="s">
        <v>676</v>
      </c>
      <c r="M332" s="40" t="str">
        <f>IF(L332=1,Employment!$S332,"")</f>
        <v/>
      </c>
      <c r="R332" s="40" t="str">
        <f>IF(Q332=1,Employment!$S332,"")</f>
        <v/>
      </c>
    </row>
    <row r="333" spans="1:18" x14ac:dyDescent="0.25">
      <c r="A333" s="39" t="str">
        <f>'Industry selection'!C333</f>
        <v/>
      </c>
      <c r="B333" s="139">
        <v>86</v>
      </c>
      <c r="C333" s="139" t="s">
        <v>678</v>
      </c>
      <c r="M333" s="40" t="str">
        <f>IF(L333=1,Employment!$S333,"")</f>
        <v/>
      </c>
      <c r="R333" s="40" t="str">
        <f>IF(Q333=1,Employment!$S333,"")</f>
        <v/>
      </c>
    </row>
    <row r="334" spans="1:18" x14ac:dyDescent="0.25">
      <c r="A334" s="39">
        <f>'Industry selection'!C334</f>
        <v>2</v>
      </c>
      <c r="B334" s="139">
        <v>86.1</v>
      </c>
      <c r="C334" s="139" t="s">
        <v>680</v>
      </c>
      <c r="M334" s="40" t="str">
        <f>IF(L334=1,Employment!$S334,"")</f>
        <v/>
      </c>
      <c r="R334" s="40" t="str">
        <f>IF(Q334=1,Employment!$S334,"")</f>
        <v/>
      </c>
    </row>
    <row r="335" spans="1:18" x14ac:dyDescent="0.25">
      <c r="A335" s="39">
        <f>'Industry selection'!C335</f>
        <v>2</v>
      </c>
      <c r="B335" s="139">
        <v>86.2</v>
      </c>
      <c r="C335" s="139" t="s">
        <v>682</v>
      </c>
      <c r="M335" s="40" t="str">
        <f>IF(L335=1,Employment!$S335,"")</f>
        <v/>
      </c>
      <c r="R335" s="40" t="str">
        <f>IF(Q335=1,Employment!$S335,"")</f>
        <v/>
      </c>
    </row>
    <row r="336" spans="1:18" x14ac:dyDescent="0.25">
      <c r="A336" s="39">
        <f>'Industry selection'!C336</f>
        <v>2</v>
      </c>
      <c r="B336" s="139">
        <v>86.9</v>
      </c>
      <c r="C336" s="139" t="s">
        <v>684</v>
      </c>
      <c r="M336" s="40" t="str">
        <f>IF(L336=1,Employment!$S336,"")</f>
        <v/>
      </c>
      <c r="R336" s="40" t="str">
        <f>IF(Q336=1,Employment!$S336,"")</f>
        <v/>
      </c>
    </row>
    <row r="337" spans="1:18" x14ac:dyDescent="0.25">
      <c r="A337" s="39">
        <f>'Industry selection'!C337</f>
        <v>1</v>
      </c>
      <c r="B337" s="139">
        <v>87</v>
      </c>
      <c r="C337" s="139" t="s">
        <v>686</v>
      </c>
      <c r="M337" s="40" t="str">
        <f>IF(L337=1,Employment!$S337,"")</f>
        <v/>
      </c>
      <c r="R337" s="40" t="str">
        <f>IF(Q337=1,Employment!$S337,"")</f>
        <v/>
      </c>
    </row>
    <row r="338" spans="1:18" x14ac:dyDescent="0.25">
      <c r="A338" s="39">
        <f>'Industry selection'!C338</f>
        <v>1</v>
      </c>
      <c r="B338" s="139">
        <v>87.1</v>
      </c>
      <c r="C338" s="139" t="s">
        <v>688</v>
      </c>
      <c r="M338" s="40" t="str">
        <f>IF(L338=1,Employment!$S338,"")</f>
        <v/>
      </c>
      <c r="R338" s="40" t="str">
        <f>IF(Q338=1,Employment!$S338,"")</f>
        <v/>
      </c>
    </row>
    <row r="339" spans="1:18" x14ac:dyDescent="0.25">
      <c r="A339" s="39">
        <f>'Industry selection'!C339</f>
        <v>1</v>
      </c>
      <c r="B339" s="139">
        <v>87.2</v>
      </c>
      <c r="C339" s="139" t="s">
        <v>690</v>
      </c>
      <c r="M339" s="40" t="str">
        <f>IF(L339=1,Employment!$S339,"")</f>
        <v/>
      </c>
      <c r="R339" s="40" t="str">
        <f>IF(Q339=1,Employment!$S339,"")</f>
        <v/>
      </c>
    </row>
    <row r="340" spans="1:18" x14ac:dyDescent="0.25">
      <c r="A340" s="39">
        <f>'Industry selection'!C340</f>
        <v>1</v>
      </c>
      <c r="B340" s="139">
        <v>87.3</v>
      </c>
      <c r="C340" s="139" t="s">
        <v>692</v>
      </c>
      <c r="M340" s="40" t="str">
        <f>IF(L340=1,Employment!$S340,"")</f>
        <v/>
      </c>
      <c r="R340" s="40" t="str">
        <f>IF(Q340=1,Employment!$S340,"")</f>
        <v/>
      </c>
    </row>
    <row r="341" spans="1:18" x14ac:dyDescent="0.25">
      <c r="A341" s="39">
        <f>'Industry selection'!C341</f>
        <v>1</v>
      </c>
      <c r="B341" s="139">
        <v>87.9</v>
      </c>
      <c r="C341" s="139" t="s">
        <v>694</v>
      </c>
      <c r="M341" s="40" t="str">
        <f>IF(L341=1,Employment!$S341,"")</f>
        <v/>
      </c>
      <c r="R341" s="40" t="str">
        <f>IF(Q341=1,Employment!$S341,"")</f>
        <v/>
      </c>
    </row>
    <row r="342" spans="1:18" x14ac:dyDescent="0.25">
      <c r="A342" s="39">
        <f>'Industry selection'!C342</f>
        <v>1</v>
      </c>
      <c r="B342" s="139">
        <v>88</v>
      </c>
      <c r="C342" s="139" t="s">
        <v>696</v>
      </c>
      <c r="M342" s="40" t="str">
        <f>IF(L342=1,Employment!$S342,"")</f>
        <v/>
      </c>
      <c r="R342" s="40" t="str">
        <f>IF(Q342=1,Employment!$S342,"")</f>
        <v/>
      </c>
    </row>
    <row r="343" spans="1:18" x14ac:dyDescent="0.25">
      <c r="A343" s="39">
        <f>'Industry selection'!C343</f>
        <v>1</v>
      </c>
      <c r="B343" s="139">
        <v>88.1</v>
      </c>
      <c r="C343" s="139" t="s">
        <v>698</v>
      </c>
      <c r="M343" s="40" t="str">
        <f>IF(L343=1,Employment!$S343,"")</f>
        <v/>
      </c>
      <c r="R343" s="40" t="str">
        <f>IF(Q343=1,Employment!$S343,"")</f>
        <v/>
      </c>
    </row>
    <row r="344" spans="1:18" x14ac:dyDescent="0.25">
      <c r="A344" s="39">
        <f>'Industry selection'!C344</f>
        <v>1</v>
      </c>
      <c r="B344" s="139">
        <v>88.9</v>
      </c>
      <c r="C344" s="139" t="s">
        <v>700</v>
      </c>
      <c r="M344" s="40" t="str">
        <f>IF(L344=1,Employment!$S344,"")</f>
        <v/>
      </c>
      <c r="R344" s="40" t="str">
        <f>IF(Q344=1,Employment!$S344,"")</f>
        <v/>
      </c>
    </row>
    <row r="345" spans="1:18" x14ac:dyDescent="0.25">
      <c r="A345" s="39" t="str">
        <f>'Industry selection'!C345</f>
        <v/>
      </c>
      <c r="B345" s="139" t="s">
        <v>702</v>
      </c>
      <c r="C345" s="139" t="s">
        <v>703</v>
      </c>
      <c r="M345" s="40" t="str">
        <f>IF(L345=1,Employment!$S345,"")</f>
        <v/>
      </c>
      <c r="R345" s="40" t="str">
        <f>IF(Q345=1,Employment!$S345,"")</f>
        <v/>
      </c>
    </row>
    <row r="346" spans="1:18" x14ac:dyDescent="0.25">
      <c r="A346" s="39">
        <f>'Industry selection'!C346</f>
        <v>1</v>
      </c>
      <c r="B346" s="139">
        <v>90</v>
      </c>
      <c r="C346" s="139" t="s">
        <v>705</v>
      </c>
      <c r="M346" s="40" t="str">
        <f>IF(L346=1,Employment!$S346,"")</f>
        <v/>
      </c>
      <c r="R346" s="40" t="str">
        <f>IF(Q346=1,Employment!$S346,"")</f>
        <v/>
      </c>
    </row>
    <row r="347" spans="1:18" x14ac:dyDescent="0.25">
      <c r="A347" s="39">
        <f>'Industry selection'!C347</f>
        <v>1</v>
      </c>
      <c r="B347" s="139">
        <v>91</v>
      </c>
      <c r="C347" s="139" t="s">
        <v>707</v>
      </c>
      <c r="M347" s="40" t="str">
        <f>IF(L347=1,Employment!$S347,"")</f>
        <v/>
      </c>
      <c r="R347" s="40" t="str">
        <f>IF(Q347=1,Employment!$S347,"")</f>
        <v/>
      </c>
    </row>
    <row r="348" spans="1:18" x14ac:dyDescent="0.25">
      <c r="A348" s="39">
        <f>'Industry selection'!C348</f>
        <v>1</v>
      </c>
      <c r="B348" s="139">
        <v>92</v>
      </c>
      <c r="C348" s="139" t="s">
        <v>709</v>
      </c>
      <c r="M348" s="40" t="str">
        <f>IF(L348=1,Employment!$S348,"")</f>
        <v/>
      </c>
      <c r="R348" s="40" t="str">
        <f>IF(Q348=1,Employment!$S348,"")</f>
        <v/>
      </c>
    </row>
    <row r="349" spans="1:18" x14ac:dyDescent="0.25">
      <c r="A349" s="39" t="str">
        <f>'Industry selection'!C349</f>
        <v/>
      </c>
      <c r="B349" s="139">
        <v>93</v>
      </c>
      <c r="C349" s="139" t="s">
        <v>711</v>
      </c>
      <c r="M349" s="40" t="str">
        <f>IF(L349=1,Employment!$S349,"")</f>
        <v/>
      </c>
      <c r="R349" s="40" t="str">
        <f>IF(Q349=1,Employment!$S349,"")</f>
        <v/>
      </c>
    </row>
    <row r="350" spans="1:18" x14ac:dyDescent="0.25">
      <c r="A350" s="39">
        <f>'Industry selection'!C350</f>
        <v>2</v>
      </c>
      <c r="B350" s="139">
        <v>93.1</v>
      </c>
      <c r="C350" s="139" t="s">
        <v>713</v>
      </c>
      <c r="M350" s="40" t="str">
        <f>IF(L350=1,Employment!$S350,"")</f>
        <v/>
      </c>
      <c r="R350" s="40" t="str">
        <f>IF(Q350=1,Employment!$S350,"")</f>
        <v/>
      </c>
    </row>
    <row r="351" spans="1:18" x14ac:dyDescent="0.25">
      <c r="A351" s="39">
        <f>'Industry selection'!C351</f>
        <v>2</v>
      </c>
      <c r="B351" s="139">
        <v>93.2</v>
      </c>
      <c r="C351" s="139" t="s">
        <v>715</v>
      </c>
      <c r="M351" s="40" t="str">
        <f>IF(L351=1,Employment!$S351,"")</f>
        <v/>
      </c>
      <c r="R351" s="40" t="str">
        <f>IF(Q351=1,Employment!$S351,"")</f>
        <v/>
      </c>
    </row>
    <row r="352" spans="1:18" x14ac:dyDescent="0.25">
      <c r="A352" s="39" t="str">
        <f>'Industry selection'!C352</f>
        <v/>
      </c>
      <c r="B352" s="139" t="s">
        <v>717</v>
      </c>
      <c r="C352" s="139" t="s">
        <v>718</v>
      </c>
      <c r="M352" s="40" t="str">
        <f>IF(L352=1,Employment!$S352,"")</f>
        <v/>
      </c>
      <c r="R352" s="40" t="str">
        <f>IF(Q352=1,Employment!$S352,"")</f>
        <v/>
      </c>
    </row>
    <row r="353" spans="1:18" x14ac:dyDescent="0.25">
      <c r="A353" s="39" t="str">
        <f>'Industry selection'!C353</f>
        <v/>
      </c>
      <c r="B353" s="139">
        <v>95</v>
      </c>
      <c r="C353" s="139" t="s">
        <v>720</v>
      </c>
      <c r="M353" s="40" t="str">
        <f>IF(L353=1,Employment!$S353,"")</f>
        <v/>
      </c>
      <c r="R353" s="40" t="str">
        <f>IF(Q353=1,Employment!$S353,"")</f>
        <v/>
      </c>
    </row>
    <row r="354" spans="1:18" x14ac:dyDescent="0.25">
      <c r="A354" s="39">
        <f>'Industry selection'!C354</f>
        <v>2</v>
      </c>
      <c r="B354" s="139">
        <v>95.1</v>
      </c>
      <c r="C354" s="139" t="s">
        <v>722</v>
      </c>
      <c r="M354" s="40" t="str">
        <f>IF(L354=1,Employment!$S354,"")</f>
        <v/>
      </c>
      <c r="R354" s="40" t="str">
        <f>IF(Q354=1,Employment!$S354,"")</f>
        <v/>
      </c>
    </row>
    <row r="355" spans="1:18" x14ac:dyDescent="0.25">
      <c r="A355" s="39">
        <f>'Industry selection'!C355</f>
        <v>2</v>
      </c>
      <c r="B355" s="139">
        <v>95.2</v>
      </c>
      <c r="C355" s="139" t="s">
        <v>724</v>
      </c>
      <c r="M355" s="40" t="str">
        <f>IF(L355=1,Employment!$S355,"")</f>
        <v/>
      </c>
      <c r="R355" s="40" t="str">
        <f>IF(Q355=1,Employment!$S355,"")</f>
        <v/>
      </c>
    </row>
    <row r="356" spans="1:18" x14ac:dyDescent="0.25">
      <c r="A356" s="39">
        <f>'Industry selection'!C356</f>
        <v>2</v>
      </c>
      <c r="B356" s="139">
        <v>96</v>
      </c>
      <c r="C356" s="139" t="s">
        <v>726</v>
      </c>
      <c r="M356" s="40" t="str">
        <f>IF(L356=1,Employment!$S356,"")</f>
        <v/>
      </c>
      <c r="R356" s="40" t="str">
        <f>IF(Q356=1,Employment!$S356,"")</f>
        <v/>
      </c>
    </row>
    <row r="1048576" spans="1:1" x14ac:dyDescent="0.25">
      <c r="A1048576" s="44">
        <v>1</v>
      </c>
    </row>
  </sheetData>
  <conditionalFormatting sqref="F40:F168">
    <cfRule type="cellIs" dxfId="13" priority="6" operator="equal">
      <formula>1</formula>
    </cfRule>
  </conditionalFormatting>
  <conditionalFormatting sqref="J40:J168">
    <cfRule type="cellIs" dxfId="12" priority="4" operator="equal">
      <formula>1</formula>
    </cfRule>
  </conditionalFormatting>
  <conditionalFormatting sqref="Q22:Q168">
    <cfRule type="cellIs" dxfId="11" priority="3" operator="equal">
      <formula>1</formula>
    </cfRule>
  </conditionalFormatting>
  <conditionalFormatting sqref="L22:L49">
    <cfRule type="cellIs" dxfId="10" priority="2" operator="equal">
      <formula>1</formula>
    </cfRule>
  </conditionalFormatting>
  <conditionalFormatting sqref="L50:L168">
    <cfRule type="cellIs" dxfId="9" priority="1" operator="equal">
      <formula>1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F4A02-DC94-4B56-970A-BB8A1C9FD9BF}">
  <sheetPr>
    <tabColor rgb="FF00B050"/>
  </sheetPr>
  <dimension ref="A1:AF1048576"/>
  <sheetViews>
    <sheetView zoomScale="85" zoomScaleNormal="85" workbookViewId="0">
      <pane ySplit="3" topLeftCell="A4" activePane="bottomLeft" state="frozen"/>
      <selection pane="bottomLeft"/>
    </sheetView>
  </sheetViews>
  <sheetFormatPr defaultColWidth="9.1796875" defaultRowHeight="10" x14ac:dyDescent="0.2"/>
  <cols>
    <col min="1" max="1" width="7.453125" style="44" customWidth="1"/>
    <col min="2" max="2" width="6" style="169" customWidth="1"/>
    <col min="3" max="3" width="23" style="1" customWidth="1"/>
    <col min="4" max="6" width="6.81640625" style="44" customWidth="1"/>
    <col min="7" max="7" width="7.81640625" style="44" customWidth="1"/>
    <col min="8" max="8" width="3.453125" style="141" customWidth="1"/>
    <col min="9" max="11" width="6.81640625" style="44" customWidth="1"/>
    <col min="12" max="12" width="7.81640625" style="44" customWidth="1"/>
    <col min="13" max="13" width="3.453125" style="141" customWidth="1"/>
    <col min="14" max="14" width="0" style="44" hidden="1" customWidth="1"/>
    <col min="15" max="17" width="9.1796875" style="44" customWidth="1"/>
    <col min="18" max="18" width="3.453125" style="141" customWidth="1"/>
    <col min="19" max="21" width="9.1796875" style="44" customWidth="1"/>
    <col min="22" max="22" width="3.453125" style="141" customWidth="1"/>
    <col min="23" max="23" width="9.1796875" style="44" customWidth="1"/>
    <col min="24" max="24" width="8.1796875" style="44" customWidth="1"/>
    <col min="25" max="25" width="3.453125" style="141" customWidth="1"/>
    <col min="26" max="26" width="9.1796875" style="44" customWidth="1"/>
    <col min="27" max="27" width="8.1796875" style="44" customWidth="1"/>
    <col min="28" max="16384" width="9.1796875" style="1"/>
  </cols>
  <sheetData>
    <row r="1" spans="1:32" s="42" customFormat="1" ht="52" customHeight="1" x14ac:dyDescent="0.25">
      <c r="A1" s="43" t="s">
        <v>2181</v>
      </c>
      <c r="B1" s="164"/>
      <c r="D1" s="165" t="s">
        <v>1443</v>
      </c>
      <c r="E1" s="165" t="s">
        <v>2134</v>
      </c>
      <c r="F1" s="165" t="s">
        <v>1437</v>
      </c>
      <c r="G1" s="165" t="s">
        <v>1445</v>
      </c>
      <c r="H1" s="166"/>
      <c r="I1" s="167" t="s">
        <v>2147</v>
      </c>
      <c r="J1" s="167" t="s">
        <v>2182</v>
      </c>
      <c r="K1" s="165" t="s">
        <v>1437</v>
      </c>
      <c r="L1" s="165" t="s">
        <v>1445</v>
      </c>
      <c r="M1" s="166"/>
      <c r="N1" s="168" t="s">
        <v>1432</v>
      </c>
      <c r="O1" s="165" t="s">
        <v>2183</v>
      </c>
      <c r="P1" s="165" t="s">
        <v>2184</v>
      </c>
      <c r="Q1" s="165" t="s">
        <v>2185</v>
      </c>
      <c r="R1" s="166"/>
      <c r="S1" s="165" t="s">
        <v>2186</v>
      </c>
      <c r="T1" s="165" t="s">
        <v>2187</v>
      </c>
      <c r="U1" s="165" t="s">
        <v>2188</v>
      </c>
      <c r="V1" s="166"/>
      <c r="W1" s="165" t="s">
        <v>2189</v>
      </c>
      <c r="X1" s="165" t="s">
        <v>1445</v>
      </c>
      <c r="Y1" s="166"/>
      <c r="Z1" s="165" t="s">
        <v>2190</v>
      </c>
      <c r="AA1" s="165" t="s">
        <v>1445</v>
      </c>
      <c r="AB1" s="1"/>
      <c r="AC1" s="1"/>
      <c r="AD1" s="1"/>
      <c r="AE1" s="1"/>
      <c r="AF1" s="1"/>
    </row>
    <row r="2" spans="1:32" ht="10.5" x14ac:dyDescent="0.25">
      <c r="A2" s="39"/>
      <c r="N2" s="39" t="s">
        <v>1442</v>
      </c>
      <c r="O2" s="170">
        <v>2</v>
      </c>
      <c r="P2" s="170">
        <v>2</v>
      </c>
      <c r="S2" s="170">
        <v>2</v>
      </c>
      <c r="T2" s="170">
        <v>2</v>
      </c>
    </row>
    <row r="3" spans="1:32" s="48" customFormat="1" ht="10.5" x14ac:dyDescent="0.25">
      <c r="A3" s="39"/>
      <c r="B3" s="171"/>
      <c r="C3" s="62" t="s">
        <v>2191</v>
      </c>
      <c r="D3" s="47">
        <f>SUM(D5:D356)</f>
        <v>33</v>
      </c>
      <c r="E3" s="47">
        <f>SUM(E5:E356)</f>
        <v>16</v>
      </c>
      <c r="F3" s="172">
        <f>SUM(F5:F356)</f>
        <v>10</v>
      </c>
      <c r="G3" s="173">
        <f>SUM(G5:G356)</f>
        <v>0.29794753834725007</v>
      </c>
      <c r="H3" s="141"/>
      <c r="I3" s="47">
        <f>SUM(I5:I356)</f>
        <v>30</v>
      </c>
      <c r="J3" s="47">
        <f>SUM(J5:J356)</f>
        <v>19</v>
      </c>
      <c r="K3" s="172">
        <f>SUM(K5:K356)</f>
        <v>3</v>
      </c>
      <c r="L3" s="173">
        <f>SUM(L5:L356)</f>
        <v>0.14534521680547399</v>
      </c>
      <c r="M3" s="141"/>
      <c r="N3" s="39">
        <v>1</v>
      </c>
      <c r="O3" s="47">
        <f ca="1">SUM(O22:O168)</f>
        <v>11</v>
      </c>
      <c r="P3" s="47">
        <f ca="1">SUM(P22:P168)</f>
        <v>11</v>
      </c>
      <c r="Q3" s="47">
        <f ca="1">SUM(Q22:Q168)</f>
        <v>10</v>
      </c>
      <c r="R3" s="141"/>
      <c r="S3" s="47">
        <f ca="1">SUM(S22:S168)</f>
        <v>17</v>
      </c>
      <c r="T3" s="47">
        <f ca="1">SUM(T22:T168)</f>
        <v>19</v>
      </c>
      <c r="U3" s="47">
        <f ca="1">SUM(U22:U168)</f>
        <v>16</v>
      </c>
      <c r="V3" s="141"/>
      <c r="W3" s="47">
        <f ca="1">SUM(W22:W168)</f>
        <v>10</v>
      </c>
      <c r="X3" s="173">
        <f ca="1">SUM(X5:X356)</f>
        <v>0.11341111331883943</v>
      </c>
      <c r="Y3" s="141"/>
      <c r="Z3" s="47">
        <f ca="1">SUM(Z22:Z168)</f>
        <v>11</v>
      </c>
      <c r="AA3" s="173">
        <f ca="1">SUM(AA5:AA356)</f>
        <v>0.15410573540187911</v>
      </c>
      <c r="AB3" s="1"/>
      <c r="AC3" s="1"/>
      <c r="AD3" s="1"/>
      <c r="AE3" s="1"/>
      <c r="AF3" s="1"/>
    </row>
    <row r="4" spans="1:32" s="174" customFormat="1" ht="10.5" x14ac:dyDescent="0.25">
      <c r="A4" s="39"/>
      <c r="B4" s="171"/>
      <c r="C4" s="62"/>
      <c r="D4" s="47"/>
      <c r="E4" s="47"/>
      <c r="F4" s="172"/>
      <c r="G4" s="173"/>
      <c r="H4" s="141"/>
      <c r="I4" s="47"/>
      <c r="J4" s="47"/>
      <c r="K4" s="172"/>
      <c r="L4" s="173"/>
      <c r="M4" s="141"/>
      <c r="N4" s="39"/>
      <c r="O4" s="47"/>
      <c r="P4" s="47"/>
      <c r="Q4" s="47"/>
      <c r="R4" s="141"/>
      <c r="S4" s="47"/>
      <c r="T4" s="47"/>
      <c r="U4" s="47"/>
      <c r="V4" s="141"/>
      <c r="W4" s="47"/>
      <c r="X4" s="173"/>
      <c r="Y4" s="141"/>
      <c r="Z4" s="47"/>
      <c r="AA4" s="173"/>
      <c r="AB4" s="1"/>
      <c r="AC4" s="1"/>
      <c r="AD4" s="1"/>
      <c r="AE4" s="1"/>
      <c r="AF4" s="1"/>
    </row>
    <row r="5" spans="1:32" x14ac:dyDescent="0.2">
      <c r="A5" s="39" t="str">
        <f>'Industry selection'!C5</f>
        <v/>
      </c>
      <c r="B5" s="175" t="s">
        <v>8</v>
      </c>
      <c r="C5" s="67" t="s">
        <v>9</v>
      </c>
      <c r="D5" s="73" t="str">
        <f>IF(Employment!V5=2,1,"")</f>
        <v/>
      </c>
      <c r="E5" s="73" t="str">
        <f>IF(Wages!V5=2,1,"")</f>
        <v/>
      </c>
      <c r="F5" s="73" t="str">
        <f>IF(AND(D5=1,E5=1),1,"")</f>
        <v/>
      </c>
      <c r="G5" s="176" t="str">
        <f>IF(F5=1,Employment!$S5,"")</f>
        <v/>
      </c>
      <c r="I5" s="73" t="str">
        <f>IF('Employment - change'!V5=2,1,"")</f>
        <v/>
      </c>
      <c r="J5" s="73" t="str">
        <f>IF('Wages - change'!V5=2,1,"")</f>
        <v/>
      </c>
      <c r="K5" s="73" t="str">
        <f>IF(AND(I5=1,J5=1),1,"")</f>
        <v/>
      </c>
      <c r="L5" s="176" t="str">
        <f>IF(K5=1,Employment!$S5,"")</f>
        <v/>
      </c>
      <c r="N5" s="39" t="str">
        <f>'Industry selection'!C5</f>
        <v/>
      </c>
      <c r="O5" s="73"/>
      <c r="P5" s="73"/>
      <c r="Q5" s="73"/>
      <c r="S5" s="73"/>
      <c r="T5" s="73"/>
      <c r="U5" s="73"/>
      <c r="W5" s="73"/>
      <c r="X5" s="176" t="str">
        <f>IF(W5=1,Employment!$S5,"")</f>
        <v/>
      </c>
      <c r="Z5" s="73"/>
      <c r="AA5" s="176" t="str">
        <f>IF(Z5=1,Employment!$S5,"")</f>
        <v/>
      </c>
    </row>
    <row r="6" spans="1:32" x14ac:dyDescent="0.2">
      <c r="A6" s="39" t="str">
        <f>'Industry selection'!C6</f>
        <v/>
      </c>
      <c r="B6" s="175">
        <v>1</v>
      </c>
      <c r="C6" s="67" t="s">
        <v>11</v>
      </c>
      <c r="D6" s="73" t="str">
        <f>IF(Employment!V6=2,1,"")</f>
        <v/>
      </c>
      <c r="E6" s="73" t="str">
        <f>IF(Wages!V6=2,1,"")</f>
        <v/>
      </c>
      <c r="F6" s="73" t="str">
        <f t="shared" ref="F6:F69" si="0">IF(AND(D6=1,E6=1),1,"")</f>
        <v/>
      </c>
      <c r="G6" s="176" t="str">
        <f>IF(F6=1,Employment!$S6,"")</f>
        <v/>
      </c>
      <c r="I6" s="73" t="str">
        <f>IF('Employment - change'!V6=2,1,"")</f>
        <v/>
      </c>
      <c r="J6" s="73" t="str">
        <f>IF('Wages - change'!V6=2,1,"")</f>
        <v/>
      </c>
      <c r="K6" s="73" t="str">
        <f t="shared" ref="K6:K69" si="1">IF(AND(I6=1,J6=1),1,"")</f>
        <v/>
      </c>
      <c r="L6" s="176" t="str">
        <f>IF(K6=1,Employment!$S6,"")</f>
        <v/>
      </c>
      <c r="N6" s="39" t="str">
        <f>'Industry selection'!C6</f>
        <v/>
      </c>
      <c r="O6" s="73"/>
      <c r="P6" s="73"/>
      <c r="Q6" s="73"/>
      <c r="S6" s="73"/>
      <c r="T6" s="73"/>
      <c r="U6" s="73"/>
      <c r="W6" s="73"/>
      <c r="X6" s="176" t="str">
        <f>IF(W6=1,Employment!$S6,"")</f>
        <v/>
      </c>
      <c r="Z6" s="73"/>
      <c r="AA6" s="176" t="str">
        <f>IF(Z6=1,Employment!$S6,"")</f>
        <v/>
      </c>
    </row>
    <row r="7" spans="1:32" x14ac:dyDescent="0.2">
      <c r="A7" s="39">
        <f>'Industry selection'!C7</f>
        <v>2</v>
      </c>
      <c r="B7" s="175">
        <v>1.1000000000000001</v>
      </c>
      <c r="C7" s="67" t="s">
        <v>13</v>
      </c>
      <c r="D7" s="73">
        <f>IF(Employment!V7=2,1,"")</f>
        <v>1</v>
      </c>
      <c r="E7" s="73">
        <f>IF(Wages!V7=2,1,"")</f>
        <v>1</v>
      </c>
      <c r="F7" s="73">
        <f t="shared" si="0"/>
        <v>1</v>
      </c>
      <c r="G7" s="176">
        <f>IF(F7=1,Employment!$S7,"")</f>
        <v>0.13656328426480543</v>
      </c>
      <c r="I7" s="73">
        <f>IF('Employment - change'!V7=2,1,"")</f>
        <v>1</v>
      </c>
      <c r="J7" s="73">
        <f>IF('Wages - change'!V7=2,1,"")</f>
        <v>1</v>
      </c>
      <c r="K7" s="73">
        <f t="shared" si="1"/>
        <v>1</v>
      </c>
      <c r="L7" s="176">
        <f>IF(K7=1,Employment!$S7,"")</f>
        <v>0.13656328426480543</v>
      </c>
      <c r="N7" s="39">
        <f>'Industry selection'!C7</f>
        <v>2</v>
      </c>
      <c r="O7" s="73"/>
      <c r="P7" s="73"/>
      <c r="Q7" s="73"/>
      <c r="S7" s="73"/>
      <c r="T7" s="73"/>
      <c r="U7" s="73"/>
      <c r="W7" s="73"/>
      <c r="X7" s="176" t="str">
        <f>IF(W7=1,Employment!$S7,"")</f>
        <v/>
      </c>
      <c r="Z7" s="73"/>
      <c r="AA7" s="176" t="str">
        <f>IF(Z7=1,Employment!$S7,"")</f>
        <v/>
      </c>
    </row>
    <row r="8" spans="1:32" x14ac:dyDescent="0.2">
      <c r="A8" s="39">
        <f>'Industry selection'!C8</f>
        <v>2</v>
      </c>
      <c r="B8" s="175">
        <v>1.2</v>
      </c>
      <c r="C8" s="67" t="s">
        <v>15</v>
      </c>
      <c r="D8" s="73" t="str">
        <f>IF(Employment!V8=2,1,"")</f>
        <v/>
      </c>
      <c r="E8" s="73" t="str">
        <f>IF(Wages!V8=2,1,"")</f>
        <v/>
      </c>
      <c r="F8" s="73" t="str">
        <f t="shared" si="0"/>
        <v/>
      </c>
      <c r="G8" s="176" t="str">
        <f>IF(F8=1,Employment!$S8,"")</f>
        <v/>
      </c>
      <c r="I8" s="73" t="str">
        <f>IF('Employment - change'!V8=2,1,"")</f>
        <v/>
      </c>
      <c r="J8" s="73" t="str">
        <f>IF('Wages - change'!V8=2,1,"")</f>
        <v/>
      </c>
      <c r="K8" s="73" t="str">
        <f t="shared" si="1"/>
        <v/>
      </c>
      <c r="L8" s="176" t="str">
        <f>IF(K8=1,Employment!$S8,"")</f>
        <v/>
      </c>
      <c r="N8" s="39">
        <f>'Industry selection'!C8</f>
        <v>2</v>
      </c>
      <c r="O8" s="73"/>
      <c r="P8" s="73"/>
      <c r="Q8" s="73"/>
      <c r="S8" s="73"/>
      <c r="T8" s="73"/>
      <c r="U8" s="73"/>
      <c r="W8" s="73"/>
      <c r="X8" s="176" t="str">
        <f>IF(W8=1,Employment!$S8,"")</f>
        <v/>
      </c>
      <c r="Z8" s="73"/>
      <c r="AA8" s="176" t="str">
        <f>IF(Z8=1,Employment!$S8,"")</f>
        <v/>
      </c>
    </row>
    <row r="9" spans="1:32" x14ac:dyDescent="0.2">
      <c r="A9" s="39">
        <f>'Industry selection'!C9</f>
        <v>1</v>
      </c>
      <c r="B9" s="175">
        <v>1.3</v>
      </c>
      <c r="C9" s="67" t="s">
        <v>17</v>
      </c>
      <c r="D9" s="73" t="str">
        <f>IF(Employment!V9=2,1,"")</f>
        <v/>
      </c>
      <c r="E9" s="73" t="str">
        <f>IF(Wages!V9=2,1,"")</f>
        <v/>
      </c>
      <c r="F9" s="73" t="str">
        <f t="shared" si="0"/>
        <v/>
      </c>
      <c r="G9" s="176" t="str">
        <f>IF(F9=1,Employment!$S9,"")</f>
        <v/>
      </c>
      <c r="I9" s="73" t="str">
        <f>IF('Employment - change'!V9=2,1,"")</f>
        <v/>
      </c>
      <c r="J9" s="73" t="str">
        <f>IF('Wages - change'!V9=2,1,"")</f>
        <v/>
      </c>
      <c r="K9" s="73" t="str">
        <f t="shared" si="1"/>
        <v/>
      </c>
      <c r="L9" s="176" t="str">
        <f>IF(K9=1,Employment!$S9,"")</f>
        <v/>
      </c>
      <c r="N9" s="39">
        <f>'Industry selection'!C9</f>
        <v>1</v>
      </c>
      <c r="O9" s="73"/>
      <c r="P9" s="73"/>
      <c r="Q9" s="73"/>
      <c r="S9" s="73"/>
      <c r="T9" s="73"/>
      <c r="U9" s="73"/>
      <c r="W9" s="73"/>
      <c r="X9" s="176" t="str">
        <f>IF(W9=1,Employment!$S9,"")</f>
        <v/>
      </c>
      <c r="Z9" s="73"/>
      <c r="AA9" s="176" t="str">
        <f>IF(Z9=1,Employment!$S9,"")</f>
        <v/>
      </c>
    </row>
    <row r="10" spans="1:32" x14ac:dyDescent="0.2">
      <c r="A10" s="39">
        <f>'Industry selection'!C10</f>
        <v>2</v>
      </c>
      <c r="B10" s="175">
        <v>1.4</v>
      </c>
      <c r="C10" s="67" t="s">
        <v>19</v>
      </c>
      <c r="D10" s="73" t="str">
        <f>IF(Employment!V10=2,1,"")</f>
        <v/>
      </c>
      <c r="E10" s="73" t="str">
        <f>IF(Wages!V10=2,1,"")</f>
        <v/>
      </c>
      <c r="F10" s="73" t="str">
        <f t="shared" si="0"/>
        <v/>
      </c>
      <c r="G10" s="176" t="str">
        <f>IF(F10=1,Employment!$S10,"")</f>
        <v/>
      </c>
      <c r="I10" s="73" t="str">
        <f>IF('Employment - change'!V10=2,1,"")</f>
        <v/>
      </c>
      <c r="J10" s="73">
        <f>IF('Wages - change'!V10=2,1,"")</f>
        <v>1</v>
      </c>
      <c r="K10" s="73" t="str">
        <f t="shared" si="1"/>
        <v/>
      </c>
      <c r="L10" s="176" t="str">
        <f>IF(K10=1,Employment!$S10,"")</f>
        <v/>
      </c>
      <c r="N10" s="39">
        <f>'Industry selection'!C10</f>
        <v>2</v>
      </c>
      <c r="O10" s="73"/>
      <c r="P10" s="73"/>
      <c r="Q10" s="73"/>
      <c r="S10" s="73"/>
      <c r="T10" s="73"/>
      <c r="U10" s="73"/>
      <c r="W10" s="73"/>
      <c r="X10" s="176" t="str">
        <f>IF(W10=1,Employment!$S10,"")</f>
        <v/>
      </c>
      <c r="Z10" s="73"/>
      <c r="AA10" s="176" t="str">
        <f>IF(Z10=1,Employment!$S10,"")</f>
        <v/>
      </c>
    </row>
    <row r="11" spans="1:32" x14ac:dyDescent="0.2">
      <c r="A11" s="39">
        <f>'Industry selection'!C11</f>
        <v>2</v>
      </c>
      <c r="B11" s="175">
        <v>1.5</v>
      </c>
      <c r="C11" s="67" t="s">
        <v>21</v>
      </c>
      <c r="D11" s="73" t="str">
        <f>IF(Employment!V11=2,1,"")</f>
        <v/>
      </c>
      <c r="E11" s="73" t="str">
        <f>IF(Wages!V11=2,1,"")</f>
        <v/>
      </c>
      <c r="F11" s="73" t="str">
        <f t="shared" si="0"/>
        <v/>
      </c>
      <c r="G11" s="176" t="str">
        <f>IF(F11=1,Employment!$S11,"")</f>
        <v/>
      </c>
      <c r="I11" s="73" t="str">
        <f>IF('Employment - change'!V11=2,1,"")</f>
        <v/>
      </c>
      <c r="J11" s="73" t="str">
        <f>IF('Wages - change'!V11=2,1,"")</f>
        <v/>
      </c>
      <c r="K11" s="73" t="str">
        <f t="shared" si="1"/>
        <v/>
      </c>
      <c r="L11" s="176" t="str">
        <f>IF(K11=1,Employment!$S11,"")</f>
        <v/>
      </c>
      <c r="N11" s="39">
        <f>'Industry selection'!C11</f>
        <v>2</v>
      </c>
      <c r="O11" s="73"/>
      <c r="P11" s="73"/>
      <c r="Q11" s="73"/>
      <c r="S11" s="73"/>
      <c r="T11" s="73"/>
      <c r="U11" s="73"/>
      <c r="W11" s="73"/>
      <c r="X11" s="176" t="str">
        <f>IF(W11=1,Employment!$S11,"")</f>
        <v/>
      </c>
      <c r="Z11" s="73"/>
      <c r="AA11" s="176" t="str">
        <f>IF(Z11=1,Employment!$S11,"")</f>
        <v/>
      </c>
    </row>
    <row r="12" spans="1:32" x14ac:dyDescent="0.2">
      <c r="A12" s="39">
        <f>'Industry selection'!C12</f>
        <v>2</v>
      </c>
      <c r="B12" s="175">
        <v>1.6</v>
      </c>
      <c r="C12" s="67" t="s">
        <v>23</v>
      </c>
      <c r="D12" s="73">
        <f>IF(Employment!V12=2,1,"")</f>
        <v>1</v>
      </c>
      <c r="E12" s="73">
        <f>IF(Wages!V12=2,1,"")</f>
        <v>1</v>
      </c>
      <c r="F12" s="73">
        <f t="shared" si="0"/>
        <v>1</v>
      </c>
      <c r="G12" s="176">
        <f>IF(F12=1,Employment!$S12,"")</f>
        <v>1.5088113627125128E-2</v>
      </c>
      <c r="I12" s="73" t="str">
        <f>IF('Employment - change'!V12=2,1,"")</f>
        <v/>
      </c>
      <c r="J12" s="73">
        <f>IF('Wages - change'!V12=2,1,"")</f>
        <v>1</v>
      </c>
      <c r="K12" s="73" t="str">
        <f t="shared" si="1"/>
        <v/>
      </c>
      <c r="L12" s="176" t="str">
        <f>IF(K12=1,Employment!$S12,"")</f>
        <v/>
      </c>
      <c r="N12" s="39">
        <f>'Industry selection'!C12</f>
        <v>2</v>
      </c>
      <c r="O12" s="73"/>
      <c r="P12" s="73"/>
      <c r="Q12" s="73"/>
      <c r="S12" s="73"/>
      <c r="T12" s="73"/>
      <c r="U12" s="73"/>
      <c r="W12" s="73"/>
      <c r="X12" s="176" t="str">
        <f>IF(W12=1,Employment!$S12,"")</f>
        <v/>
      </c>
      <c r="Z12" s="73"/>
      <c r="AA12" s="176" t="str">
        <f>IF(Z12=1,Employment!$S12,"")</f>
        <v/>
      </c>
    </row>
    <row r="13" spans="1:32" x14ac:dyDescent="0.2">
      <c r="A13" s="39">
        <f>'Industry selection'!C13</f>
        <v>1</v>
      </c>
      <c r="B13" s="175">
        <v>1.7</v>
      </c>
      <c r="C13" s="67" t="s">
        <v>25</v>
      </c>
      <c r="D13" s="73" t="str">
        <f>IF(Employment!V13=2,1,"")</f>
        <v/>
      </c>
      <c r="E13" s="73" t="str">
        <f>IF(Wages!V13=2,1,"")</f>
        <v/>
      </c>
      <c r="F13" s="73" t="str">
        <f t="shared" si="0"/>
        <v/>
      </c>
      <c r="G13" s="176" t="str">
        <f>IF(F13=1,Employment!$S13,"")</f>
        <v/>
      </c>
      <c r="I13" s="73" t="str">
        <f>IF('Employment - change'!V13=2,1,"")</f>
        <v/>
      </c>
      <c r="J13" s="73" t="str">
        <f>IF('Wages - change'!V13=2,1,"")</f>
        <v/>
      </c>
      <c r="K13" s="73" t="str">
        <f t="shared" si="1"/>
        <v/>
      </c>
      <c r="L13" s="176" t="str">
        <f>IF(K13=1,Employment!$S13,"")</f>
        <v/>
      </c>
      <c r="N13" s="39">
        <f>'Industry selection'!C13</f>
        <v>1</v>
      </c>
      <c r="O13" s="73"/>
      <c r="P13" s="73"/>
      <c r="Q13" s="73"/>
      <c r="S13" s="73"/>
      <c r="T13" s="73"/>
      <c r="U13" s="73"/>
      <c r="W13" s="73"/>
      <c r="X13" s="176" t="str">
        <f>IF(W13=1,Employment!$S13,"")</f>
        <v/>
      </c>
      <c r="Z13" s="73"/>
      <c r="AA13" s="176" t="str">
        <f>IF(Z13=1,Employment!$S13,"")</f>
        <v/>
      </c>
    </row>
    <row r="14" spans="1:32" x14ac:dyDescent="0.2">
      <c r="A14" s="39" t="str">
        <f>'Industry selection'!C14</f>
        <v/>
      </c>
      <c r="B14" s="175">
        <v>2</v>
      </c>
      <c r="C14" s="67" t="s">
        <v>27</v>
      </c>
      <c r="D14" s="73" t="str">
        <f>IF(Employment!V14=2,1,"")</f>
        <v/>
      </c>
      <c r="E14" s="73" t="str">
        <f>IF(Wages!V14=2,1,"")</f>
        <v/>
      </c>
      <c r="F14" s="73" t="str">
        <f t="shared" si="0"/>
        <v/>
      </c>
      <c r="G14" s="176" t="str">
        <f>IF(F14=1,Employment!$S14,"")</f>
        <v/>
      </c>
      <c r="I14" s="73" t="str">
        <f>IF('Employment - change'!V14=2,1,"")</f>
        <v/>
      </c>
      <c r="J14" s="73" t="str">
        <f>IF('Wages - change'!V14=2,1,"")</f>
        <v/>
      </c>
      <c r="K14" s="73" t="str">
        <f t="shared" si="1"/>
        <v/>
      </c>
      <c r="L14" s="176" t="str">
        <f>IF(K14=1,Employment!$S14,"")</f>
        <v/>
      </c>
      <c r="N14" s="39" t="str">
        <f>'Industry selection'!C14</f>
        <v/>
      </c>
      <c r="O14" s="73"/>
      <c r="P14" s="73"/>
      <c r="Q14" s="73"/>
      <c r="S14" s="73"/>
      <c r="T14" s="73"/>
      <c r="U14" s="73"/>
      <c r="W14" s="73"/>
      <c r="X14" s="176" t="str">
        <f>IF(W14=1,Employment!$S14,"")</f>
        <v/>
      </c>
      <c r="Z14" s="73"/>
      <c r="AA14" s="176" t="str">
        <f>IF(Z14=1,Employment!$S14,"")</f>
        <v/>
      </c>
    </row>
    <row r="15" spans="1:32" x14ac:dyDescent="0.2">
      <c r="A15" s="39">
        <f>'Industry selection'!C15</f>
        <v>2</v>
      </c>
      <c r="B15" s="175">
        <v>2.1</v>
      </c>
      <c r="C15" s="67" t="s">
        <v>29</v>
      </c>
      <c r="D15" s="73">
        <f>IF(Employment!V15=2,1,"")</f>
        <v>1</v>
      </c>
      <c r="E15" s="73">
        <f>IF(Wages!V15=2,1,"")</f>
        <v>1</v>
      </c>
      <c r="F15" s="73">
        <f t="shared" si="0"/>
        <v>1</v>
      </c>
      <c r="G15" s="176">
        <f>IF(F15=1,Employment!$S15,"")</f>
        <v>4.3130049370352945E-3</v>
      </c>
      <c r="I15" s="73" t="str">
        <f>IF('Employment - change'!V15=2,1,"")</f>
        <v/>
      </c>
      <c r="J15" s="73" t="str">
        <f>IF('Wages - change'!V15=2,1,"")</f>
        <v/>
      </c>
      <c r="K15" s="73" t="str">
        <f t="shared" si="1"/>
        <v/>
      </c>
      <c r="L15" s="176" t="str">
        <f>IF(K15=1,Employment!$S15,"")</f>
        <v/>
      </c>
      <c r="N15" s="39">
        <f>'Industry selection'!C15</f>
        <v>2</v>
      </c>
      <c r="O15" s="73"/>
      <c r="P15" s="73"/>
      <c r="Q15" s="73"/>
      <c r="S15" s="73"/>
      <c r="T15" s="73"/>
      <c r="U15" s="73"/>
      <c r="W15" s="73"/>
      <c r="X15" s="176" t="str">
        <f>IF(W15=1,Employment!$S15,"")</f>
        <v/>
      </c>
      <c r="Z15" s="73"/>
      <c r="AA15" s="176" t="str">
        <f>IF(Z15=1,Employment!$S15,"")</f>
        <v/>
      </c>
    </row>
    <row r="16" spans="1:32" x14ac:dyDescent="0.2">
      <c r="A16" s="39">
        <f>'Industry selection'!C16</f>
        <v>2</v>
      </c>
      <c r="B16" s="175">
        <v>2.2000000000000002</v>
      </c>
      <c r="C16" s="67" t="s">
        <v>31</v>
      </c>
      <c r="D16" s="73">
        <f>IF(Employment!V16=2,1,"")</f>
        <v>1</v>
      </c>
      <c r="E16" s="73" t="str">
        <f>IF(Wages!V16=2,1,"")</f>
        <v/>
      </c>
      <c r="F16" s="73" t="str">
        <f t="shared" si="0"/>
        <v/>
      </c>
      <c r="G16" s="176" t="str">
        <f>IF(F16=1,Employment!$S16,"")</f>
        <v/>
      </c>
      <c r="I16" s="73">
        <f>IF('Employment - change'!V16=2,1,"")</f>
        <v>1</v>
      </c>
      <c r="J16" s="73" t="str">
        <f>IF('Wages - change'!V16=2,1,"")</f>
        <v/>
      </c>
      <c r="K16" s="73" t="str">
        <f t="shared" si="1"/>
        <v/>
      </c>
      <c r="L16" s="176" t="str">
        <f>IF(K16=1,Employment!$S16,"")</f>
        <v/>
      </c>
      <c r="N16" s="39">
        <f>'Industry selection'!C16</f>
        <v>2</v>
      </c>
      <c r="O16" s="73"/>
      <c r="P16" s="73"/>
      <c r="Q16" s="73"/>
      <c r="S16" s="73"/>
      <c r="T16" s="73"/>
      <c r="U16" s="73"/>
      <c r="W16" s="73"/>
      <c r="X16" s="176" t="str">
        <f>IF(W16=1,Employment!$S16,"")</f>
        <v/>
      </c>
      <c r="Z16" s="73"/>
      <c r="AA16" s="176" t="str">
        <f>IF(Z16=1,Employment!$S16,"")</f>
        <v/>
      </c>
    </row>
    <row r="17" spans="1:27" x14ac:dyDescent="0.2">
      <c r="A17" s="39">
        <f>'Industry selection'!C17</f>
        <v>1</v>
      </c>
      <c r="B17" s="175">
        <v>2.2999999999999998</v>
      </c>
      <c r="C17" s="67" t="s">
        <v>33</v>
      </c>
      <c r="D17" s="73" t="str">
        <f>IF(Employment!V17=2,1,"")</f>
        <v/>
      </c>
      <c r="E17" s="73" t="str">
        <f>IF(Wages!V17=2,1,"")</f>
        <v/>
      </c>
      <c r="F17" s="73" t="str">
        <f t="shared" si="0"/>
        <v/>
      </c>
      <c r="G17" s="176" t="str">
        <f>IF(F17=1,Employment!$S17,"")</f>
        <v/>
      </c>
      <c r="I17" s="73" t="str">
        <f>IF('Employment - change'!V17=2,1,"")</f>
        <v/>
      </c>
      <c r="J17" s="73" t="str">
        <f>IF('Wages - change'!V17=2,1,"")</f>
        <v/>
      </c>
      <c r="K17" s="73" t="str">
        <f t="shared" si="1"/>
        <v/>
      </c>
      <c r="L17" s="176" t="str">
        <f>IF(K17=1,Employment!$S17,"")</f>
        <v/>
      </c>
      <c r="N17" s="39">
        <f>'Industry selection'!C17</f>
        <v>1</v>
      </c>
      <c r="O17" s="73"/>
      <c r="P17" s="73"/>
      <c r="Q17" s="73"/>
      <c r="S17" s="73"/>
      <c r="T17" s="73"/>
      <c r="U17" s="73"/>
      <c r="W17" s="73"/>
      <c r="X17" s="176" t="str">
        <f>IF(W17=1,Employment!$S17,"")</f>
        <v/>
      </c>
      <c r="Z17" s="73"/>
      <c r="AA17" s="176" t="str">
        <f>IF(Z17=1,Employment!$S17,"")</f>
        <v/>
      </c>
    </row>
    <row r="18" spans="1:27" x14ac:dyDescent="0.2">
      <c r="A18" s="39">
        <f>'Industry selection'!C18</f>
        <v>2</v>
      </c>
      <c r="B18" s="175">
        <v>2.4</v>
      </c>
      <c r="C18" s="67" t="s">
        <v>35</v>
      </c>
      <c r="D18" s="73" t="str">
        <f>IF(Employment!V18=2,1,"")</f>
        <v/>
      </c>
      <c r="E18" s="73" t="str">
        <f>IF(Wages!V18=2,1,"")</f>
        <v/>
      </c>
      <c r="F18" s="73" t="str">
        <f t="shared" si="0"/>
        <v/>
      </c>
      <c r="G18" s="176" t="str">
        <f>IF(F18=1,Employment!$S18,"")</f>
        <v/>
      </c>
      <c r="I18" s="73" t="str">
        <f>IF('Employment - change'!V18=2,1,"")</f>
        <v/>
      </c>
      <c r="J18" s="73" t="str">
        <f>IF('Wages - change'!V18=2,1,"")</f>
        <v/>
      </c>
      <c r="K18" s="73" t="str">
        <f t="shared" si="1"/>
        <v/>
      </c>
      <c r="L18" s="176" t="str">
        <f>IF(K18=1,Employment!$S18,"")</f>
        <v/>
      </c>
      <c r="N18" s="39">
        <f>'Industry selection'!C18</f>
        <v>2</v>
      </c>
      <c r="O18" s="73"/>
      <c r="P18" s="73"/>
      <c r="Q18" s="73"/>
      <c r="S18" s="73"/>
      <c r="T18" s="73"/>
      <c r="U18" s="73"/>
      <c r="W18" s="73"/>
      <c r="X18" s="176" t="str">
        <f>IF(W18=1,Employment!$S18,"")</f>
        <v/>
      </c>
      <c r="Z18" s="73"/>
      <c r="AA18" s="176" t="str">
        <f>IF(Z18=1,Employment!$S18,"")</f>
        <v/>
      </c>
    </row>
    <row r="19" spans="1:27" x14ac:dyDescent="0.2">
      <c r="A19" s="39">
        <f>'Industry selection'!C19</f>
        <v>2</v>
      </c>
      <c r="B19" s="175">
        <v>3</v>
      </c>
      <c r="C19" s="67" t="s">
        <v>37</v>
      </c>
      <c r="D19" s="73" t="str">
        <f>IF(Employment!V19=2,1,"")</f>
        <v/>
      </c>
      <c r="E19" s="73" t="str">
        <f>IF(Wages!V19=2,1,"")</f>
        <v/>
      </c>
      <c r="F19" s="73" t="str">
        <f t="shared" si="0"/>
        <v/>
      </c>
      <c r="G19" s="176" t="str">
        <f>IF(F19=1,Employment!$S19,"")</f>
        <v/>
      </c>
      <c r="I19" s="73" t="str">
        <f>IF('Employment - change'!V19=2,1,"")</f>
        <v/>
      </c>
      <c r="J19" s="73" t="str">
        <f>IF('Wages - change'!V19=2,1,"")</f>
        <v/>
      </c>
      <c r="K19" s="73" t="str">
        <f t="shared" si="1"/>
        <v/>
      </c>
      <c r="L19" s="176" t="str">
        <f>IF(K19=1,Employment!$S19,"")</f>
        <v/>
      </c>
      <c r="N19" s="39">
        <f>'Industry selection'!C19</f>
        <v>2</v>
      </c>
      <c r="O19" s="73"/>
      <c r="P19" s="73"/>
      <c r="Q19" s="73"/>
      <c r="S19" s="73"/>
      <c r="T19" s="73"/>
      <c r="U19" s="73"/>
      <c r="W19" s="73"/>
      <c r="X19" s="176" t="str">
        <f>IF(W19=1,Employment!$S19,"")</f>
        <v/>
      </c>
      <c r="Z19" s="73"/>
      <c r="AA19" s="176" t="str">
        <f>IF(Z19=1,Employment!$S19,"")</f>
        <v/>
      </c>
    </row>
    <row r="20" spans="1:27" x14ac:dyDescent="0.2">
      <c r="A20" s="39">
        <f>'Industry selection'!C20</f>
        <v>1</v>
      </c>
      <c r="B20" s="175">
        <v>3.1</v>
      </c>
      <c r="C20" s="67" t="s">
        <v>39</v>
      </c>
      <c r="D20" s="73" t="str">
        <f>IF(Employment!V20=2,1,"")</f>
        <v/>
      </c>
      <c r="E20" s="73" t="str">
        <f>IF(Wages!V20=2,1,"")</f>
        <v/>
      </c>
      <c r="F20" s="73" t="str">
        <f t="shared" si="0"/>
        <v/>
      </c>
      <c r="G20" s="176" t="str">
        <f>IF(F20=1,Employment!$S20,"")</f>
        <v/>
      </c>
      <c r="I20" s="73" t="str">
        <f>IF('Employment - change'!V20=2,1,"")</f>
        <v/>
      </c>
      <c r="J20" s="73" t="str">
        <f>IF('Wages - change'!V20=2,1,"")</f>
        <v/>
      </c>
      <c r="K20" s="73" t="str">
        <f t="shared" si="1"/>
        <v/>
      </c>
      <c r="L20" s="176" t="str">
        <f>IF(K20=1,Employment!$S20,"")</f>
        <v/>
      </c>
      <c r="N20" s="39">
        <f>'Industry selection'!C20</f>
        <v>1</v>
      </c>
      <c r="O20" s="73"/>
      <c r="P20" s="73"/>
      <c r="Q20" s="73"/>
      <c r="S20" s="73"/>
      <c r="T20" s="73"/>
      <c r="U20" s="73"/>
      <c r="W20" s="73"/>
      <c r="X20" s="176" t="str">
        <f>IF(W20=1,Employment!$S20,"")</f>
        <v/>
      </c>
      <c r="Z20" s="73"/>
      <c r="AA20" s="176" t="str">
        <f>IF(Z20=1,Employment!$S20,"")</f>
        <v/>
      </c>
    </row>
    <row r="21" spans="1:27" x14ac:dyDescent="0.2">
      <c r="A21" s="39">
        <f>'Industry selection'!C21</f>
        <v>1</v>
      </c>
      <c r="B21" s="175">
        <v>3.2</v>
      </c>
      <c r="C21" s="67" t="s">
        <v>41</v>
      </c>
      <c r="D21" s="73" t="str">
        <f>IF(Employment!V21=2,1,"")</f>
        <v/>
      </c>
      <c r="E21" s="73" t="str">
        <f>IF(Wages!V21=2,1,"")</f>
        <v/>
      </c>
      <c r="F21" s="73" t="str">
        <f t="shared" si="0"/>
        <v/>
      </c>
      <c r="G21" s="176" t="str">
        <f>IF(F21=1,Employment!$S21,"")</f>
        <v/>
      </c>
      <c r="I21" s="73" t="str">
        <f>IF('Employment - change'!V21=2,1,"")</f>
        <v/>
      </c>
      <c r="J21" s="73" t="str">
        <f>IF('Wages - change'!V21=2,1,"")</f>
        <v/>
      </c>
      <c r="K21" s="73" t="str">
        <f t="shared" si="1"/>
        <v/>
      </c>
      <c r="L21" s="176" t="str">
        <f>IF(K21=1,Employment!$S21,"")</f>
        <v/>
      </c>
      <c r="N21" s="39">
        <f>'Industry selection'!C21</f>
        <v>1</v>
      </c>
      <c r="O21" s="73"/>
      <c r="P21" s="73"/>
      <c r="Q21" s="73"/>
      <c r="S21" s="73"/>
      <c r="T21" s="73"/>
      <c r="U21" s="73"/>
      <c r="W21" s="73"/>
      <c r="X21" s="176" t="str">
        <f>IF(W21=1,Employment!$S21,"")</f>
        <v/>
      </c>
      <c r="Z21" s="73"/>
      <c r="AA21" s="176" t="str">
        <f>IF(Z21=1,Employment!$S21,"")</f>
        <v/>
      </c>
    </row>
    <row r="22" spans="1:27" x14ac:dyDescent="0.2">
      <c r="A22" s="39">
        <f>'Industry selection'!C22</f>
        <v>0</v>
      </c>
      <c r="B22" s="175" t="s">
        <v>747</v>
      </c>
      <c r="C22" s="67" t="s">
        <v>44</v>
      </c>
      <c r="D22" s="73" t="str">
        <f>IF(Employment!V22=2,1,"")</f>
        <v/>
      </c>
      <c r="E22" s="73" t="str">
        <f>IF(Wages!V22=2,1,"")</f>
        <v/>
      </c>
      <c r="F22" s="73" t="str">
        <f t="shared" si="0"/>
        <v/>
      </c>
      <c r="G22" s="176" t="str">
        <f>IF(F22=1,Employment!$S22,"")</f>
        <v/>
      </c>
      <c r="I22" s="73" t="str">
        <f>IF('Employment - change'!V22=2,1,"")</f>
        <v/>
      </c>
      <c r="J22" s="73" t="str">
        <f>IF('Wages - change'!V22=2,1,"")</f>
        <v/>
      </c>
      <c r="K22" s="73" t="str">
        <f t="shared" si="1"/>
        <v/>
      </c>
      <c r="L22" s="176" t="str">
        <f>IF(K22=1,Employment!$S22,"")</f>
        <v/>
      </c>
      <c r="N22" s="39">
        <f>'Industry selection'!C22</f>
        <v>0</v>
      </c>
      <c r="O22" s="73" t="str">
        <f>IF($N22=2,IF(COUNTIF(Innovation!Z22:AC22,"&gt;="&amp;Innovation!Z$3)&gt;O$2,1,0),"")</f>
        <v/>
      </c>
      <c r="P22" s="73" t="str">
        <f>IF($N22=2,IF(COUNTIF(Innovation!AE22:AH22,"&gt;="&amp;P$2),1,0),"")</f>
        <v/>
      </c>
      <c r="Q22" s="73" t="str">
        <f t="shared" ref="Q22:Q85" si="2">IF($N22=2,IF(SUM(O22:P22)=2,1,0),"")</f>
        <v/>
      </c>
      <c r="S22" s="73" t="str">
        <f>IF($N22=2,IF(COUNTIF(Innovation!AJ22:AM22,"&gt;="&amp;Innovation!AJ$3)&gt;=S$2,1,0),"")</f>
        <v/>
      </c>
      <c r="T22" s="73" t="str">
        <f>IF($N22=2,IF(COUNTIF(Innovation!AO22:AR22,"&gt;="&amp;Innovation!AO$3)&gt;=T$2,1,0),"")</f>
        <v/>
      </c>
      <c r="U22" s="73" t="str">
        <f t="shared" ref="U22:U85" si="3">IF($N22=2,IF(SUM(S22:T22)=2,1,0),"")</f>
        <v/>
      </c>
      <c r="W22" s="73" t="str">
        <f t="shared" ref="W22:W85" si="4">IF($N22=2,IF(SUM(Q22,U22)=2,1,0),"")</f>
        <v/>
      </c>
      <c r="X22" s="176" t="str">
        <f>IF(W22=1,Employment!$S22,"")</f>
        <v/>
      </c>
      <c r="Z22" s="73" t="str">
        <f t="shared" ref="Z22:Z85" si="5">IF($N22=2,IF(SUM(O22:P22,S22:T22)&gt;2,1,0),"")</f>
        <v/>
      </c>
      <c r="AA22" s="176" t="str">
        <f>IF(Z22=1,Employment!$S22,"")</f>
        <v/>
      </c>
    </row>
    <row r="23" spans="1:27" x14ac:dyDescent="0.2">
      <c r="A23" s="39">
        <f>'Industry selection'!C23</f>
        <v>2</v>
      </c>
      <c r="B23" s="175" t="s">
        <v>46</v>
      </c>
      <c r="C23" s="67" t="s">
        <v>47</v>
      </c>
      <c r="D23" s="73" t="str">
        <f>IF(Employment!V23=2,1,"")</f>
        <v/>
      </c>
      <c r="E23" s="73" t="str">
        <f>IF(Wages!V23=2,1,"")</f>
        <v/>
      </c>
      <c r="F23" s="73" t="str">
        <f t="shared" si="0"/>
        <v/>
      </c>
      <c r="G23" s="176" t="str">
        <f>IF(F23=1,Employment!$S23,"")</f>
        <v/>
      </c>
      <c r="I23" s="73">
        <f>IF('Employment - change'!V23=2,1,"")</f>
        <v>1</v>
      </c>
      <c r="J23" s="73" t="str">
        <f>IF('Wages - change'!V23=2,1,"")</f>
        <v/>
      </c>
      <c r="K23" s="73" t="str">
        <f t="shared" si="1"/>
        <v/>
      </c>
      <c r="L23" s="176" t="str">
        <f>IF(K23=1,Employment!$S23,"")</f>
        <v/>
      </c>
      <c r="N23" s="39">
        <f>'Industry selection'!C23</f>
        <v>2</v>
      </c>
      <c r="O23" s="73">
        <f ca="1">IF($N23=2,IF(COUNTIF(Innovation!Z23:AC23,"&gt;="&amp;Innovation!Z$3)&gt;=O$2,1,0),"")</f>
        <v>0</v>
      </c>
      <c r="P23" s="73">
        <f ca="1">IF($N23=2,IF(COUNTIF(Innovation!AE23:AH23,"&gt;="&amp;Innovation!AE$3)&gt;=P$2,1,0),"")</f>
        <v>0</v>
      </c>
      <c r="Q23" s="73">
        <f t="shared" ca="1" si="2"/>
        <v>0</v>
      </c>
      <c r="S23" s="73">
        <f ca="1">IF($N23=2,IF(COUNTIF(Innovation!AJ23:AM23,"&gt;="&amp;Innovation!AJ$3)&gt;=S$2,1,0),"")</f>
        <v>0</v>
      </c>
      <c r="T23" s="73">
        <f ca="1">IF($N23=2,IF(COUNTIF(Innovation!AO23:AR23,"&gt;="&amp;Innovation!AO$3)&gt;=T$2,1,0),"")</f>
        <v>0</v>
      </c>
      <c r="U23" s="73">
        <f t="shared" ca="1" si="3"/>
        <v>0</v>
      </c>
      <c r="W23" s="73">
        <f t="shared" ca="1" si="4"/>
        <v>0</v>
      </c>
      <c r="X23" s="176" t="str">
        <f ca="1">IF(W23=1,Employment!$S23,"")</f>
        <v/>
      </c>
      <c r="Z23" s="73">
        <f t="shared" ca="1" si="5"/>
        <v>0</v>
      </c>
      <c r="AA23" s="176" t="str">
        <f ca="1">IF(Z23=1,Employment!$S23,"")</f>
        <v/>
      </c>
    </row>
    <row r="24" spans="1:27" x14ac:dyDescent="0.2">
      <c r="A24" s="39">
        <f>'Industry selection'!C24</f>
        <v>1</v>
      </c>
      <c r="B24" s="175">
        <v>5</v>
      </c>
      <c r="C24" s="67" t="s">
        <v>49</v>
      </c>
      <c r="D24" s="73" t="str">
        <f>IF(Employment!V24=2,1,"")</f>
        <v/>
      </c>
      <c r="E24" s="73" t="str">
        <f>IF(Wages!V24=2,1,"")</f>
        <v/>
      </c>
      <c r="F24" s="73" t="str">
        <f t="shared" si="0"/>
        <v/>
      </c>
      <c r="G24" s="176" t="str">
        <f>IF(F24=1,Employment!$S24,"")</f>
        <v/>
      </c>
      <c r="I24" s="73" t="str">
        <f>IF('Employment - change'!V24=2,1,"")</f>
        <v/>
      </c>
      <c r="J24" s="73" t="str">
        <f>IF('Wages - change'!V24=2,1,"")</f>
        <v/>
      </c>
      <c r="K24" s="73" t="str">
        <f t="shared" si="1"/>
        <v/>
      </c>
      <c r="L24" s="176" t="str">
        <f>IF(K24=1,Employment!$S24,"")</f>
        <v/>
      </c>
      <c r="N24" s="39">
        <f>'Industry selection'!C24</f>
        <v>1</v>
      </c>
      <c r="O24" s="73" t="str">
        <f>IF($N24=2,IF(COUNTIF(Innovation!Z24:AC24,"&gt;="&amp;Innovation!Z$3)&gt;=O$2,1,0),"")</f>
        <v/>
      </c>
      <c r="P24" s="73" t="str">
        <f>IF($N24=2,IF(COUNTIF(Innovation!AE24:AH24,"&gt;="&amp;Innovation!AE$3)&gt;=P$2,1,0),"")</f>
        <v/>
      </c>
      <c r="Q24" s="73" t="str">
        <f t="shared" si="2"/>
        <v/>
      </c>
      <c r="S24" s="73" t="str">
        <f>IF($N24=2,IF(COUNTIF(Innovation!AJ24:AM24,"&gt;="&amp;Innovation!AJ$3)&gt;=S$2,1,0),"")</f>
        <v/>
      </c>
      <c r="T24" s="73" t="str">
        <f>IF($N24=2,IF(COUNTIF(Innovation!AO24:AR24,"&gt;="&amp;Innovation!AO$3)&gt;=T$2,1,0),"")</f>
        <v/>
      </c>
      <c r="U24" s="73" t="str">
        <f t="shared" si="3"/>
        <v/>
      </c>
      <c r="W24" s="73" t="str">
        <f t="shared" si="4"/>
        <v/>
      </c>
      <c r="X24" s="176" t="str">
        <f>IF(W24=1,Employment!$S24,"")</f>
        <v/>
      </c>
      <c r="Z24" s="73" t="str">
        <f t="shared" si="5"/>
        <v/>
      </c>
      <c r="AA24" s="176" t="str">
        <f>IF(Z24=1,Employment!$S24,"")</f>
        <v/>
      </c>
    </row>
    <row r="25" spans="1:27" x14ac:dyDescent="0.2">
      <c r="A25" s="39">
        <f>'Industry selection'!C25</f>
        <v>1</v>
      </c>
      <c r="B25" s="175">
        <v>5.0999999999999996</v>
      </c>
      <c r="C25" s="67" t="s">
        <v>51</v>
      </c>
      <c r="D25" s="73" t="str">
        <f>IF(Employment!V25=2,1,"")</f>
        <v/>
      </c>
      <c r="E25" s="73" t="str">
        <f>IF(Wages!V25=2,1,"")</f>
        <v/>
      </c>
      <c r="F25" s="73" t="str">
        <f t="shared" si="0"/>
        <v/>
      </c>
      <c r="G25" s="176" t="str">
        <f>IF(F25=1,Employment!$S25,"")</f>
        <v/>
      </c>
      <c r="I25" s="73" t="str">
        <f>IF('Employment - change'!V25=2,1,"")</f>
        <v/>
      </c>
      <c r="J25" s="73" t="str">
        <f>IF('Wages - change'!V25=2,1,"")</f>
        <v/>
      </c>
      <c r="K25" s="73" t="str">
        <f t="shared" si="1"/>
        <v/>
      </c>
      <c r="L25" s="176" t="str">
        <f>IF(K25=1,Employment!$S25,"")</f>
        <v/>
      </c>
      <c r="N25" s="39">
        <f>'Industry selection'!C25</f>
        <v>1</v>
      </c>
      <c r="O25" s="73" t="str">
        <f>IF($N25=2,IF(COUNTIF(Innovation!Z25:AC25,"&gt;="&amp;Innovation!Z$3)&gt;=O$2,1,0),"")</f>
        <v/>
      </c>
      <c r="P25" s="73" t="str">
        <f>IF($N25=2,IF(COUNTIF(Innovation!AE25:AH25,"&gt;="&amp;Innovation!AE$3)&gt;=P$2,1,0),"")</f>
        <v/>
      </c>
      <c r="Q25" s="73" t="str">
        <f t="shared" si="2"/>
        <v/>
      </c>
      <c r="S25" s="73" t="str">
        <f>IF($N25=2,IF(COUNTIF(Innovation!AJ25:AM25,"&gt;="&amp;Innovation!AJ$3)&gt;=S$2,1,0),"")</f>
        <v/>
      </c>
      <c r="T25" s="73" t="str">
        <f>IF($N25=2,IF(COUNTIF(Innovation!AO25:AR25,"&gt;="&amp;Innovation!AO$3)&gt;=T$2,1,0),"")</f>
        <v/>
      </c>
      <c r="U25" s="73" t="str">
        <f t="shared" si="3"/>
        <v/>
      </c>
      <c r="W25" s="73" t="str">
        <f t="shared" si="4"/>
        <v/>
      </c>
      <c r="X25" s="176" t="str">
        <f>IF(W25=1,Employment!$S25,"")</f>
        <v/>
      </c>
      <c r="Z25" s="73" t="str">
        <f t="shared" si="5"/>
        <v/>
      </c>
      <c r="AA25" s="176" t="str">
        <f>IF(Z25=1,Employment!$S25,"")</f>
        <v/>
      </c>
    </row>
    <row r="26" spans="1:27" x14ac:dyDescent="0.2">
      <c r="A26" s="39">
        <f>'Industry selection'!C26</f>
        <v>1</v>
      </c>
      <c r="B26" s="175">
        <v>5.2</v>
      </c>
      <c r="C26" s="67" t="s">
        <v>53</v>
      </c>
      <c r="D26" s="73" t="str">
        <f>IF(Employment!V26=2,1,"")</f>
        <v/>
      </c>
      <c r="E26" s="73" t="str">
        <f>IF(Wages!V26=2,1,"")</f>
        <v/>
      </c>
      <c r="F26" s="73" t="str">
        <f t="shared" si="0"/>
        <v/>
      </c>
      <c r="G26" s="176" t="str">
        <f>IF(F26=1,Employment!$S26,"")</f>
        <v/>
      </c>
      <c r="I26" s="73" t="str">
        <f>IF('Employment - change'!V26=2,1,"")</f>
        <v/>
      </c>
      <c r="J26" s="73" t="str">
        <f>IF('Wages - change'!V26=2,1,"")</f>
        <v/>
      </c>
      <c r="K26" s="73" t="str">
        <f t="shared" si="1"/>
        <v/>
      </c>
      <c r="L26" s="176" t="str">
        <f>IF(K26=1,Employment!$S26,"")</f>
        <v/>
      </c>
      <c r="N26" s="39">
        <f>'Industry selection'!C26</f>
        <v>1</v>
      </c>
      <c r="O26" s="73" t="str">
        <f>IF($N26=2,IF(COUNTIF(Innovation!Z26:AC26,"&gt;="&amp;Innovation!Z$3)&gt;=O$2,1,0),"")</f>
        <v/>
      </c>
      <c r="P26" s="73" t="str">
        <f>IF($N26=2,IF(COUNTIF(Innovation!AE26:AH26,"&gt;="&amp;Innovation!AE$3)&gt;=P$2,1,0),"")</f>
        <v/>
      </c>
      <c r="Q26" s="73" t="str">
        <f t="shared" si="2"/>
        <v/>
      </c>
      <c r="S26" s="73" t="str">
        <f>IF($N26=2,IF(COUNTIF(Innovation!AJ26:AM26,"&gt;="&amp;Innovation!AJ$3)&gt;=S$2,1,0),"")</f>
        <v/>
      </c>
      <c r="T26" s="73" t="str">
        <f>IF($N26=2,IF(COUNTIF(Innovation!AO26:AR26,"&gt;="&amp;Innovation!AO$3)&gt;=T$2,1,0),"")</f>
        <v/>
      </c>
      <c r="U26" s="73" t="str">
        <f t="shared" si="3"/>
        <v/>
      </c>
      <c r="W26" s="73" t="str">
        <f t="shared" si="4"/>
        <v/>
      </c>
      <c r="X26" s="176" t="str">
        <f>IF(W26=1,Employment!$S26,"")</f>
        <v/>
      </c>
      <c r="Z26" s="73" t="str">
        <f t="shared" si="5"/>
        <v/>
      </c>
      <c r="AA26" s="176" t="str">
        <f>IF(Z26=1,Employment!$S26,"")</f>
        <v/>
      </c>
    </row>
    <row r="27" spans="1:27" x14ac:dyDescent="0.2">
      <c r="A27" s="39">
        <f>'Industry selection'!C27</f>
        <v>1</v>
      </c>
      <c r="B27" s="175">
        <v>6</v>
      </c>
      <c r="C27" s="67" t="s">
        <v>55</v>
      </c>
      <c r="D27" s="73" t="str">
        <f>IF(Employment!V27=2,1,"")</f>
        <v/>
      </c>
      <c r="E27" s="73" t="str">
        <f>IF(Wages!V27=2,1,"")</f>
        <v/>
      </c>
      <c r="F27" s="73" t="str">
        <f t="shared" si="0"/>
        <v/>
      </c>
      <c r="G27" s="176" t="str">
        <f>IF(F27=1,Employment!$S27,"")</f>
        <v/>
      </c>
      <c r="I27" s="73" t="str">
        <f>IF('Employment - change'!V27=2,1,"")</f>
        <v/>
      </c>
      <c r="J27" s="73" t="str">
        <f>IF('Wages - change'!V27=2,1,"")</f>
        <v/>
      </c>
      <c r="K27" s="73" t="str">
        <f t="shared" si="1"/>
        <v/>
      </c>
      <c r="L27" s="176" t="str">
        <f>IF(K27=1,Employment!$S27,"")</f>
        <v/>
      </c>
      <c r="N27" s="39">
        <f>'Industry selection'!C27</f>
        <v>1</v>
      </c>
      <c r="O27" s="73" t="str">
        <f>IF($N27=2,IF(COUNTIF(Innovation!Z27:AC27,"&gt;="&amp;Innovation!Z$3)&gt;=O$2,1,0),"")</f>
        <v/>
      </c>
      <c r="P27" s="73" t="str">
        <f>IF($N27=2,IF(COUNTIF(Innovation!AE27:AH27,"&gt;="&amp;Innovation!AE$3)&gt;=P$2,1,0),"")</f>
        <v/>
      </c>
      <c r="Q27" s="73" t="str">
        <f t="shared" si="2"/>
        <v/>
      </c>
      <c r="S27" s="73" t="str">
        <f>IF($N27=2,IF(COUNTIF(Innovation!AJ27:AM27,"&gt;="&amp;Innovation!AJ$3)&gt;=S$2,1,0),"")</f>
        <v/>
      </c>
      <c r="T27" s="73" t="str">
        <f>IF($N27=2,IF(COUNTIF(Innovation!AO27:AR27,"&gt;="&amp;Innovation!AO$3)&gt;=T$2,1,0),"")</f>
        <v/>
      </c>
      <c r="U27" s="73" t="str">
        <f t="shared" si="3"/>
        <v/>
      </c>
      <c r="W27" s="73" t="str">
        <f t="shared" si="4"/>
        <v/>
      </c>
      <c r="X27" s="176" t="str">
        <f>IF(W27=1,Employment!$S27,"")</f>
        <v/>
      </c>
      <c r="Z27" s="73" t="str">
        <f t="shared" si="5"/>
        <v/>
      </c>
      <c r="AA27" s="176" t="str">
        <f>IF(Z27=1,Employment!$S27,"")</f>
        <v/>
      </c>
    </row>
    <row r="28" spans="1:27" x14ac:dyDescent="0.2">
      <c r="A28" s="39">
        <f>'Industry selection'!C28</f>
        <v>1</v>
      </c>
      <c r="B28" s="175">
        <v>6.1</v>
      </c>
      <c r="C28" s="67" t="s">
        <v>57</v>
      </c>
      <c r="D28" s="73" t="str">
        <f>IF(Employment!V28=2,1,"")</f>
        <v/>
      </c>
      <c r="E28" s="73" t="str">
        <f>IF(Wages!V28=2,1,"")</f>
        <v/>
      </c>
      <c r="F28" s="73" t="str">
        <f t="shared" si="0"/>
        <v/>
      </c>
      <c r="G28" s="176" t="str">
        <f>IF(F28=1,Employment!$S28,"")</f>
        <v/>
      </c>
      <c r="I28" s="73" t="str">
        <f>IF('Employment - change'!V28=2,1,"")</f>
        <v/>
      </c>
      <c r="J28" s="73" t="str">
        <f>IF('Wages - change'!V28=2,1,"")</f>
        <v/>
      </c>
      <c r="K28" s="73" t="str">
        <f t="shared" si="1"/>
        <v/>
      </c>
      <c r="L28" s="176" t="str">
        <f>IF(K28=1,Employment!$S28,"")</f>
        <v/>
      </c>
      <c r="N28" s="39">
        <f>'Industry selection'!C28</f>
        <v>1</v>
      </c>
      <c r="O28" s="73" t="str">
        <f>IF($N28=2,IF(COUNTIF(Innovation!Z28:AC28,"&gt;="&amp;Innovation!Z$3)&gt;=O$2,1,0),"")</f>
        <v/>
      </c>
      <c r="P28" s="73" t="str">
        <f>IF($N28=2,IF(COUNTIF(Innovation!AE28:AH28,"&gt;="&amp;Innovation!AE$3)&gt;=P$2,1,0),"")</f>
        <v/>
      </c>
      <c r="Q28" s="73" t="str">
        <f t="shared" si="2"/>
        <v/>
      </c>
      <c r="S28" s="73" t="str">
        <f>IF($N28=2,IF(COUNTIF(Innovation!AJ28:AM28,"&gt;="&amp;Innovation!AJ$3)&gt;=S$2,1,0),"")</f>
        <v/>
      </c>
      <c r="T28" s="73" t="str">
        <f>IF($N28=2,IF(COUNTIF(Innovation!AO28:AR28,"&gt;="&amp;Innovation!AO$3)&gt;=T$2,1,0),"")</f>
        <v/>
      </c>
      <c r="U28" s="73" t="str">
        <f t="shared" si="3"/>
        <v/>
      </c>
      <c r="W28" s="73" t="str">
        <f t="shared" si="4"/>
        <v/>
      </c>
      <c r="X28" s="176" t="str">
        <f>IF(W28=1,Employment!$S28,"")</f>
        <v/>
      </c>
      <c r="Z28" s="73" t="str">
        <f t="shared" si="5"/>
        <v/>
      </c>
      <c r="AA28" s="176" t="str">
        <f>IF(Z28=1,Employment!$S28,"")</f>
        <v/>
      </c>
    </row>
    <row r="29" spans="1:27" x14ac:dyDescent="0.2">
      <c r="A29" s="39">
        <f>'Industry selection'!C29</f>
        <v>1</v>
      </c>
      <c r="B29" s="175">
        <v>6.2</v>
      </c>
      <c r="C29" s="67" t="s">
        <v>59</v>
      </c>
      <c r="D29" s="73" t="str">
        <f>IF(Employment!V29=2,1,"")</f>
        <v/>
      </c>
      <c r="E29" s="73" t="str">
        <f>IF(Wages!V29=2,1,"")</f>
        <v/>
      </c>
      <c r="F29" s="73" t="str">
        <f t="shared" si="0"/>
        <v/>
      </c>
      <c r="G29" s="176" t="str">
        <f>IF(F29=1,Employment!$S29,"")</f>
        <v/>
      </c>
      <c r="I29" s="73" t="str">
        <f>IF('Employment - change'!V29=2,1,"")</f>
        <v/>
      </c>
      <c r="J29" s="73" t="str">
        <f>IF('Wages - change'!V29=2,1,"")</f>
        <v/>
      </c>
      <c r="K29" s="73" t="str">
        <f t="shared" si="1"/>
        <v/>
      </c>
      <c r="L29" s="176" t="str">
        <f>IF(K29=1,Employment!$S29,"")</f>
        <v/>
      </c>
      <c r="N29" s="39">
        <f>'Industry selection'!C29</f>
        <v>1</v>
      </c>
      <c r="O29" s="73" t="str">
        <f>IF($N29=2,IF(COUNTIF(Innovation!Z29:AC29,"&gt;="&amp;Innovation!Z$3)&gt;=O$2,1,0),"")</f>
        <v/>
      </c>
      <c r="P29" s="73" t="str">
        <f>IF($N29=2,IF(COUNTIF(Innovation!AE29:AH29,"&gt;="&amp;Innovation!AE$3)&gt;=P$2,1,0),"")</f>
        <v/>
      </c>
      <c r="Q29" s="73" t="str">
        <f t="shared" si="2"/>
        <v/>
      </c>
      <c r="S29" s="73" t="str">
        <f>IF($N29=2,IF(COUNTIF(Innovation!AJ29:AM29,"&gt;="&amp;Innovation!AJ$3)&gt;=S$2,1,0),"")</f>
        <v/>
      </c>
      <c r="T29" s="73" t="str">
        <f>IF($N29=2,IF(COUNTIF(Innovation!AO29:AR29,"&gt;="&amp;Innovation!AO$3)&gt;=T$2,1,0),"")</f>
        <v/>
      </c>
      <c r="U29" s="73" t="str">
        <f t="shared" si="3"/>
        <v/>
      </c>
      <c r="W29" s="73" t="str">
        <f t="shared" si="4"/>
        <v/>
      </c>
      <c r="X29" s="176" t="str">
        <f>IF(W29=1,Employment!$S29,"")</f>
        <v/>
      </c>
      <c r="Z29" s="73" t="str">
        <f t="shared" si="5"/>
        <v/>
      </c>
      <c r="AA29" s="176" t="str">
        <f>IF(Z29=1,Employment!$S29,"")</f>
        <v/>
      </c>
    </row>
    <row r="30" spans="1:27" x14ac:dyDescent="0.2">
      <c r="A30" s="39">
        <f>'Industry selection'!C30</f>
        <v>1</v>
      </c>
      <c r="B30" s="175">
        <v>7</v>
      </c>
      <c r="C30" s="67" t="s">
        <v>61</v>
      </c>
      <c r="D30" s="73" t="str">
        <f>IF(Employment!V30=2,1,"")</f>
        <v/>
      </c>
      <c r="E30" s="73" t="str">
        <f>IF(Wages!V30=2,1,"")</f>
        <v/>
      </c>
      <c r="F30" s="73" t="str">
        <f t="shared" si="0"/>
        <v/>
      </c>
      <c r="G30" s="176" t="str">
        <f>IF(F30=1,Employment!$S30,"")</f>
        <v/>
      </c>
      <c r="I30" s="73" t="str">
        <f>IF('Employment - change'!V30=2,1,"")</f>
        <v/>
      </c>
      <c r="J30" s="73" t="str">
        <f>IF('Wages - change'!V30=2,1,"")</f>
        <v/>
      </c>
      <c r="K30" s="73" t="str">
        <f t="shared" si="1"/>
        <v/>
      </c>
      <c r="L30" s="176" t="str">
        <f>IF(K30=1,Employment!$S30,"")</f>
        <v/>
      </c>
      <c r="N30" s="39">
        <f>'Industry selection'!C30</f>
        <v>1</v>
      </c>
      <c r="O30" s="73" t="str">
        <f>IF($N30=2,IF(COUNTIF(Innovation!Z30:AC30,"&gt;="&amp;Innovation!Z$3)&gt;=O$2,1,0),"")</f>
        <v/>
      </c>
      <c r="P30" s="73" t="str">
        <f>IF($N30=2,IF(COUNTIF(Innovation!AE30:AH30,"&gt;="&amp;Innovation!AE$3)&gt;=P$2,1,0),"")</f>
        <v/>
      </c>
      <c r="Q30" s="73" t="str">
        <f t="shared" si="2"/>
        <v/>
      </c>
      <c r="S30" s="73" t="str">
        <f>IF($N30=2,IF(COUNTIF(Innovation!AJ30:AM30,"&gt;="&amp;Innovation!AJ$3)&gt;=S$2,1,0),"")</f>
        <v/>
      </c>
      <c r="T30" s="73" t="str">
        <f>IF($N30=2,IF(COUNTIF(Innovation!AO30:AR30,"&gt;="&amp;Innovation!AO$3)&gt;=T$2,1,0),"")</f>
        <v/>
      </c>
      <c r="U30" s="73" t="str">
        <f t="shared" si="3"/>
        <v/>
      </c>
      <c r="W30" s="73" t="str">
        <f t="shared" si="4"/>
        <v/>
      </c>
      <c r="X30" s="176" t="str">
        <f>IF(W30=1,Employment!$S30,"")</f>
        <v/>
      </c>
      <c r="Z30" s="73" t="str">
        <f t="shared" si="5"/>
        <v/>
      </c>
      <c r="AA30" s="176" t="str">
        <f>IF(Z30=1,Employment!$S30,"")</f>
        <v/>
      </c>
    </row>
    <row r="31" spans="1:27" x14ac:dyDescent="0.2">
      <c r="A31" s="39">
        <f>'Industry selection'!C31</f>
        <v>1</v>
      </c>
      <c r="B31" s="175">
        <v>7.1</v>
      </c>
      <c r="C31" s="67" t="s">
        <v>63</v>
      </c>
      <c r="D31" s="73" t="str">
        <f>IF(Employment!V31=2,1,"")</f>
        <v/>
      </c>
      <c r="E31" s="73" t="str">
        <f>IF(Wages!V31=2,1,"")</f>
        <v/>
      </c>
      <c r="F31" s="73" t="str">
        <f t="shared" si="0"/>
        <v/>
      </c>
      <c r="G31" s="176" t="str">
        <f>IF(F31=1,Employment!$S31,"")</f>
        <v/>
      </c>
      <c r="I31" s="73" t="str">
        <f>IF('Employment - change'!V31=2,1,"")</f>
        <v/>
      </c>
      <c r="J31" s="73" t="str">
        <f>IF('Wages - change'!V31=2,1,"")</f>
        <v/>
      </c>
      <c r="K31" s="73" t="str">
        <f t="shared" si="1"/>
        <v/>
      </c>
      <c r="L31" s="176" t="str">
        <f>IF(K31=1,Employment!$S31,"")</f>
        <v/>
      </c>
      <c r="N31" s="39">
        <f>'Industry selection'!C31</f>
        <v>1</v>
      </c>
      <c r="O31" s="73" t="str">
        <f>IF($N31=2,IF(COUNTIF(Innovation!Z31:AC31,"&gt;="&amp;Innovation!Z$3)&gt;=O$2,1,0),"")</f>
        <v/>
      </c>
      <c r="P31" s="73" t="str">
        <f>IF($N31=2,IF(COUNTIF(Innovation!AE31:AH31,"&gt;="&amp;Innovation!AE$3)&gt;=P$2,1,0),"")</f>
        <v/>
      </c>
      <c r="Q31" s="73" t="str">
        <f t="shared" si="2"/>
        <v/>
      </c>
      <c r="S31" s="73" t="str">
        <f>IF($N31=2,IF(COUNTIF(Innovation!AJ31:AM31,"&gt;="&amp;Innovation!AJ$3)&gt;=S$2,1,0),"")</f>
        <v/>
      </c>
      <c r="T31" s="73" t="str">
        <f>IF($N31=2,IF(COUNTIF(Innovation!AO31:AR31,"&gt;="&amp;Innovation!AO$3)&gt;=T$2,1,0),"")</f>
        <v/>
      </c>
      <c r="U31" s="73" t="str">
        <f t="shared" si="3"/>
        <v/>
      </c>
      <c r="W31" s="73" t="str">
        <f t="shared" si="4"/>
        <v/>
      </c>
      <c r="X31" s="176" t="str">
        <f>IF(W31=1,Employment!$S31,"")</f>
        <v/>
      </c>
      <c r="Z31" s="73" t="str">
        <f t="shared" si="5"/>
        <v/>
      </c>
      <c r="AA31" s="176" t="str">
        <f>IF(Z31=1,Employment!$S31,"")</f>
        <v/>
      </c>
    </row>
    <row r="32" spans="1:27" x14ac:dyDescent="0.2">
      <c r="A32" s="39">
        <f>'Industry selection'!C32</f>
        <v>1</v>
      </c>
      <c r="B32" s="175">
        <v>7.2</v>
      </c>
      <c r="C32" s="67" t="s">
        <v>65</v>
      </c>
      <c r="D32" s="73" t="str">
        <f>IF(Employment!V32=2,1,"")</f>
        <v/>
      </c>
      <c r="E32" s="73" t="str">
        <f>IF(Wages!V32=2,1,"")</f>
        <v/>
      </c>
      <c r="F32" s="73" t="str">
        <f t="shared" si="0"/>
        <v/>
      </c>
      <c r="G32" s="176" t="str">
        <f>IF(F32=1,Employment!$S32,"")</f>
        <v/>
      </c>
      <c r="I32" s="73" t="str">
        <f>IF('Employment - change'!V32=2,1,"")</f>
        <v/>
      </c>
      <c r="J32" s="73" t="str">
        <f>IF('Wages - change'!V32=2,1,"")</f>
        <v/>
      </c>
      <c r="K32" s="73" t="str">
        <f t="shared" si="1"/>
        <v/>
      </c>
      <c r="L32" s="176" t="str">
        <f>IF(K32=1,Employment!$S32,"")</f>
        <v/>
      </c>
      <c r="N32" s="39">
        <f>'Industry selection'!C32</f>
        <v>1</v>
      </c>
      <c r="O32" s="73" t="str">
        <f>IF($N32=2,IF(COUNTIF(Innovation!Z32:AC32,"&gt;="&amp;Innovation!Z$3)&gt;=O$2,1,0),"")</f>
        <v/>
      </c>
      <c r="P32" s="73" t="str">
        <f>IF($N32=2,IF(COUNTIF(Innovation!AE32:AH32,"&gt;="&amp;Innovation!AE$3)&gt;=P$2,1,0),"")</f>
        <v/>
      </c>
      <c r="Q32" s="73" t="str">
        <f t="shared" si="2"/>
        <v/>
      </c>
      <c r="S32" s="73" t="str">
        <f>IF($N32=2,IF(COUNTIF(Innovation!AJ32:AM32,"&gt;="&amp;Innovation!AJ$3)&gt;=S$2,1,0),"")</f>
        <v/>
      </c>
      <c r="T32" s="73" t="str">
        <f>IF($N32=2,IF(COUNTIF(Innovation!AO32:AR32,"&gt;="&amp;Innovation!AO$3)&gt;=T$2,1,0),"")</f>
        <v/>
      </c>
      <c r="U32" s="73" t="str">
        <f t="shared" si="3"/>
        <v/>
      </c>
      <c r="W32" s="73" t="str">
        <f t="shared" si="4"/>
        <v/>
      </c>
      <c r="X32" s="176" t="str">
        <f>IF(W32=1,Employment!$S32,"")</f>
        <v/>
      </c>
      <c r="Z32" s="73" t="str">
        <f t="shared" si="5"/>
        <v/>
      </c>
      <c r="AA32" s="176" t="str">
        <f>IF(Z32=1,Employment!$S32,"")</f>
        <v/>
      </c>
    </row>
    <row r="33" spans="1:27" x14ac:dyDescent="0.2">
      <c r="A33" s="39">
        <f>'Industry selection'!C33</f>
        <v>1</v>
      </c>
      <c r="B33" s="175">
        <v>8</v>
      </c>
      <c r="C33" s="67" t="s">
        <v>67</v>
      </c>
      <c r="D33" s="73" t="str">
        <f>IF(Employment!V33=2,1,"")</f>
        <v/>
      </c>
      <c r="E33" s="73" t="str">
        <f>IF(Wages!V33=2,1,"")</f>
        <v/>
      </c>
      <c r="F33" s="73" t="str">
        <f t="shared" si="0"/>
        <v/>
      </c>
      <c r="G33" s="176" t="str">
        <f>IF(F33=1,Employment!$S33,"")</f>
        <v/>
      </c>
      <c r="I33" s="73" t="str">
        <f>IF('Employment - change'!V33=2,1,"")</f>
        <v/>
      </c>
      <c r="J33" s="73" t="str">
        <f>IF('Wages - change'!V33=2,1,"")</f>
        <v/>
      </c>
      <c r="K33" s="73" t="str">
        <f t="shared" si="1"/>
        <v/>
      </c>
      <c r="L33" s="176" t="str">
        <f>IF(K33=1,Employment!$S33,"")</f>
        <v/>
      </c>
      <c r="N33" s="39">
        <f>'Industry selection'!C33</f>
        <v>1</v>
      </c>
      <c r="O33" s="73" t="str">
        <f>IF($N33=2,IF(COUNTIF(Innovation!Z33:AC33,"&gt;="&amp;Innovation!Z$3)&gt;=O$2,1,0),"")</f>
        <v/>
      </c>
      <c r="P33" s="73" t="str">
        <f>IF($N33=2,IF(COUNTIF(Innovation!AE33:AH33,"&gt;="&amp;Innovation!AE$3)&gt;=P$2,1,0),"")</f>
        <v/>
      </c>
      <c r="Q33" s="73" t="str">
        <f t="shared" si="2"/>
        <v/>
      </c>
      <c r="S33" s="73" t="str">
        <f>IF($N33=2,IF(COUNTIF(Innovation!AJ33:AM33,"&gt;="&amp;Innovation!AJ$3)&gt;=S$2,1,0),"")</f>
        <v/>
      </c>
      <c r="T33" s="73" t="str">
        <f>IF($N33=2,IF(COUNTIF(Innovation!AO33:AR33,"&gt;="&amp;Innovation!AO$3)&gt;=T$2,1,0),"")</f>
        <v/>
      </c>
      <c r="U33" s="73" t="str">
        <f t="shared" si="3"/>
        <v/>
      </c>
      <c r="W33" s="73" t="str">
        <f t="shared" si="4"/>
        <v/>
      </c>
      <c r="X33" s="176" t="str">
        <f>IF(W33=1,Employment!$S33,"")</f>
        <v/>
      </c>
      <c r="Z33" s="73" t="str">
        <f t="shared" si="5"/>
        <v/>
      </c>
      <c r="AA33" s="176" t="str">
        <f>IF(Z33=1,Employment!$S33,"")</f>
        <v/>
      </c>
    </row>
    <row r="34" spans="1:27" x14ac:dyDescent="0.2">
      <c r="A34" s="39">
        <f>'Industry selection'!C34</f>
        <v>1</v>
      </c>
      <c r="B34" s="175">
        <v>8.1</v>
      </c>
      <c r="C34" s="67" t="s">
        <v>69</v>
      </c>
      <c r="D34" s="73" t="str">
        <f>IF(Employment!V34=2,1,"")</f>
        <v/>
      </c>
      <c r="E34" s="73" t="str">
        <f>IF(Wages!V34=2,1,"")</f>
        <v/>
      </c>
      <c r="F34" s="73" t="str">
        <f t="shared" si="0"/>
        <v/>
      </c>
      <c r="G34" s="176" t="str">
        <f>IF(F34=1,Employment!$S34,"")</f>
        <v/>
      </c>
      <c r="I34" s="73" t="str">
        <f>IF('Employment - change'!V34=2,1,"")</f>
        <v/>
      </c>
      <c r="J34" s="73" t="str">
        <f>IF('Wages - change'!V34=2,1,"")</f>
        <v/>
      </c>
      <c r="K34" s="73" t="str">
        <f t="shared" si="1"/>
        <v/>
      </c>
      <c r="L34" s="176" t="str">
        <f>IF(K34=1,Employment!$S34,"")</f>
        <v/>
      </c>
      <c r="N34" s="39">
        <f>'Industry selection'!C34</f>
        <v>1</v>
      </c>
      <c r="O34" s="73" t="str">
        <f>IF($N34=2,IF(COUNTIF(Innovation!Z34:AC34,"&gt;="&amp;Innovation!Z$3)&gt;=O$2,1,0),"")</f>
        <v/>
      </c>
      <c r="P34" s="73" t="str">
        <f>IF($N34=2,IF(COUNTIF(Innovation!AE34:AH34,"&gt;="&amp;Innovation!AE$3)&gt;=P$2,1,0),"")</f>
        <v/>
      </c>
      <c r="Q34" s="73" t="str">
        <f t="shared" si="2"/>
        <v/>
      </c>
      <c r="S34" s="73" t="str">
        <f>IF($N34=2,IF(COUNTIF(Innovation!AJ34:AM34,"&gt;="&amp;Innovation!AJ$3)&gt;=S$2,1,0),"")</f>
        <v/>
      </c>
      <c r="T34" s="73" t="str">
        <f>IF($N34=2,IF(COUNTIF(Innovation!AO34:AR34,"&gt;="&amp;Innovation!AO$3)&gt;=T$2,1,0),"")</f>
        <v/>
      </c>
      <c r="U34" s="73" t="str">
        <f t="shared" si="3"/>
        <v/>
      </c>
      <c r="W34" s="73" t="str">
        <f t="shared" si="4"/>
        <v/>
      </c>
      <c r="X34" s="176" t="str">
        <f>IF(W34=1,Employment!$S34,"")</f>
        <v/>
      </c>
      <c r="Z34" s="73" t="str">
        <f t="shared" si="5"/>
        <v/>
      </c>
      <c r="AA34" s="176" t="str">
        <f>IF(Z34=1,Employment!$S34,"")</f>
        <v/>
      </c>
    </row>
    <row r="35" spans="1:27" x14ac:dyDescent="0.2">
      <c r="A35" s="39">
        <f>'Industry selection'!C35</f>
        <v>1</v>
      </c>
      <c r="B35" s="175">
        <v>8.9</v>
      </c>
      <c r="C35" s="67" t="s">
        <v>71</v>
      </c>
      <c r="D35" s="73" t="str">
        <f>IF(Employment!V35=2,1,"")</f>
        <v/>
      </c>
      <c r="E35" s="73" t="str">
        <f>IF(Wages!V35=2,1,"")</f>
        <v/>
      </c>
      <c r="F35" s="73" t="str">
        <f t="shared" si="0"/>
        <v/>
      </c>
      <c r="G35" s="176" t="str">
        <f>IF(F35=1,Employment!$S35,"")</f>
        <v/>
      </c>
      <c r="I35" s="73" t="str">
        <f>IF('Employment - change'!V35=2,1,"")</f>
        <v/>
      </c>
      <c r="J35" s="73" t="str">
        <f>IF('Wages - change'!V35=2,1,"")</f>
        <v/>
      </c>
      <c r="K35" s="73" t="str">
        <f t="shared" si="1"/>
        <v/>
      </c>
      <c r="L35" s="176" t="str">
        <f>IF(K35=1,Employment!$S35,"")</f>
        <v/>
      </c>
      <c r="N35" s="39">
        <f>'Industry selection'!C35</f>
        <v>1</v>
      </c>
      <c r="O35" s="73" t="str">
        <f>IF($N35=2,IF(COUNTIF(Innovation!Z35:AC35,"&gt;="&amp;Innovation!Z$3)&gt;=O$2,1,0),"")</f>
        <v/>
      </c>
      <c r="P35" s="73" t="str">
        <f>IF($N35=2,IF(COUNTIF(Innovation!AE35:AH35,"&gt;="&amp;Innovation!AE$3)&gt;=P$2,1,0),"")</f>
        <v/>
      </c>
      <c r="Q35" s="73" t="str">
        <f t="shared" si="2"/>
        <v/>
      </c>
      <c r="S35" s="73" t="str">
        <f>IF($N35=2,IF(COUNTIF(Innovation!AJ35:AM35,"&gt;="&amp;Innovation!AJ$3)&gt;=S$2,1,0),"")</f>
        <v/>
      </c>
      <c r="T35" s="73" t="str">
        <f>IF($N35=2,IF(COUNTIF(Innovation!AO35:AR35,"&gt;="&amp;Innovation!AO$3)&gt;=T$2,1,0),"")</f>
        <v/>
      </c>
      <c r="U35" s="73" t="str">
        <f t="shared" si="3"/>
        <v/>
      </c>
      <c r="W35" s="73" t="str">
        <f t="shared" si="4"/>
        <v/>
      </c>
      <c r="X35" s="176" t="str">
        <f>IF(W35=1,Employment!$S35,"")</f>
        <v/>
      </c>
      <c r="Z35" s="73" t="str">
        <f t="shared" si="5"/>
        <v/>
      </c>
      <c r="AA35" s="176" t="str">
        <f>IF(Z35=1,Employment!$S35,"")</f>
        <v/>
      </c>
    </row>
    <row r="36" spans="1:27" x14ac:dyDescent="0.2">
      <c r="A36" s="39">
        <f>'Industry selection'!C36</f>
        <v>1</v>
      </c>
      <c r="B36" s="175">
        <v>9</v>
      </c>
      <c r="C36" s="67" t="s">
        <v>73</v>
      </c>
      <c r="D36" s="73" t="str">
        <f>IF(Employment!V36=2,1,"")</f>
        <v/>
      </c>
      <c r="E36" s="73" t="str">
        <f>IF(Wages!V36=2,1,"")</f>
        <v/>
      </c>
      <c r="F36" s="73" t="str">
        <f t="shared" si="0"/>
        <v/>
      </c>
      <c r="G36" s="176" t="str">
        <f>IF(F36=1,Employment!$S36,"")</f>
        <v/>
      </c>
      <c r="I36" s="73" t="str">
        <f>IF('Employment - change'!V36=2,1,"")</f>
        <v/>
      </c>
      <c r="J36" s="73" t="str">
        <f>IF('Wages - change'!V36=2,1,"")</f>
        <v/>
      </c>
      <c r="K36" s="73" t="str">
        <f t="shared" si="1"/>
        <v/>
      </c>
      <c r="L36" s="176" t="str">
        <f>IF(K36=1,Employment!$S36,"")</f>
        <v/>
      </c>
      <c r="N36" s="39">
        <f>'Industry selection'!C36</f>
        <v>1</v>
      </c>
      <c r="O36" s="73" t="str">
        <f>IF($N36=2,IF(COUNTIF(Innovation!Z36:AC36,"&gt;="&amp;Innovation!Z$3)&gt;=O$2,1,0),"")</f>
        <v/>
      </c>
      <c r="P36" s="73" t="str">
        <f>IF($N36=2,IF(COUNTIF(Innovation!AE36:AH36,"&gt;="&amp;Innovation!AE$3)&gt;=P$2,1,0),"")</f>
        <v/>
      </c>
      <c r="Q36" s="73" t="str">
        <f t="shared" si="2"/>
        <v/>
      </c>
      <c r="S36" s="73" t="str">
        <f>IF($N36=2,IF(COUNTIF(Innovation!AJ36:AM36,"&gt;="&amp;Innovation!AJ$3)&gt;=S$2,1,0),"")</f>
        <v/>
      </c>
      <c r="T36" s="73" t="str">
        <f>IF($N36=2,IF(COUNTIF(Innovation!AO36:AR36,"&gt;="&amp;Innovation!AO$3)&gt;=T$2,1,0),"")</f>
        <v/>
      </c>
      <c r="U36" s="73" t="str">
        <f t="shared" si="3"/>
        <v/>
      </c>
      <c r="W36" s="73" t="str">
        <f t="shared" si="4"/>
        <v/>
      </c>
      <c r="X36" s="176" t="str">
        <f>IF(W36=1,Employment!$S36,"")</f>
        <v/>
      </c>
      <c r="Z36" s="73" t="str">
        <f t="shared" si="5"/>
        <v/>
      </c>
      <c r="AA36" s="176" t="str">
        <f>IF(Z36=1,Employment!$S36,"")</f>
        <v/>
      </c>
    </row>
    <row r="37" spans="1:27" x14ac:dyDescent="0.2">
      <c r="A37" s="39">
        <f>'Industry selection'!C37</f>
        <v>1</v>
      </c>
      <c r="B37" s="175">
        <v>9.1</v>
      </c>
      <c r="C37" s="67" t="s">
        <v>75</v>
      </c>
      <c r="D37" s="73" t="str">
        <f>IF(Employment!V37=2,1,"")</f>
        <v/>
      </c>
      <c r="E37" s="73" t="str">
        <f>IF(Wages!V37=2,1,"")</f>
        <v/>
      </c>
      <c r="F37" s="73" t="str">
        <f t="shared" si="0"/>
        <v/>
      </c>
      <c r="G37" s="176" t="str">
        <f>IF(F37=1,Employment!$S37,"")</f>
        <v/>
      </c>
      <c r="I37" s="73" t="str">
        <f>IF('Employment - change'!V37=2,1,"")</f>
        <v/>
      </c>
      <c r="J37" s="73" t="str">
        <f>IF('Wages - change'!V37=2,1,"")</f>
        <v/>
      </c>
      <c r="K37" s="73" t="str">
        <f t="shared" si="1"/>
        <v/>
      </c>
      <c r="L37" s="176" t="str">
        <f>IF(K37=1,Employment!$S37,"")</f>
        <v/>
      </c>
      <c r="N37" s="39">
        <f>'Industry selection'!C37</f>
        <v>1</v>
      </c>
      <c r="O37" s="73" t="str">
        <f>IF($N37=2,IF(COUNTIF(Innovation!Z37:AC37,"&gt;="&amp;Innovation!Z$3)&gt;=O$2,1,0),"")</f>
        <v/>
      </c>
      <c r="P37" s="73" t="str">
        <f>IF($N37=2,IF(COUNTIF(Innovation!AE37:AH37,"&gt;="&amp;Innovation!AE$3)&gt;=P$2,1,0),"")</f>
        <v/>
      </c>
      <c r="Q37" s="73" t="str">
        <f t="shared" si="2"/>
        <v/>
      </c>
      <c r="S37" s="73" t="str">
        <f>IF($N37=2,IF(COUNTIF(Innovation!AJ37:AM37,"&gt;="&amp;Innovation!AJ$3)&gt;=S$2,1,0),"")</f>
        <v/>
      </c>
      <c r="T37" s="73" t="str">
        <f>IF($N37=2,IF(COUNTIF(Innovation!AO37:AR37,"&gt;="&amp;Innovation!AO$3)&gt;=T$2,1,0),"")</f>
        <v/>
      </c>
      <c r="U37" s="73" t="str">
        <f t="shared" si="3"/>
        <v/>
      </c>
      <c r="W37" s="73" t="str">
        <f t="shared" si="4"/>
        <v/>
      </c>
      <c r="X37" s="176" t="str">
        <f>IF(W37=1,Employment!$S37,"")</f>
        <v/>
      </c>
      <c r="Z37" s="73" t="str">
        <f t="shared" si="5"/>
        <v/>
      </c>
      <c r="AA37" s="176" t="str">
        <f>IF(Z37=1,Employment!$S37,"")</f>
        <v/>
      </c>
    </row>
    <row r="38" spans="1:27" x14ac:dyDescent="0.2">
      <c r="A38" s="39">
        <f>'Industry selection'!C38</f>
        <v>1</v>
      </c>
      <c r="B38" s="175">
        <v>9.9</v>
      </c>
      <c r="C38" s="67" t="s">
        <v>77</v>
      </c>
      <c r="D38" s="73" t="str">
        <f>IF(Employment!V38=2,1,"")</f>
        <v/>
      </c>
      <c r="E38" s="73" t="str">
        <f>IF(Wages!V38=2,1,"")</f>
        <v/>
      </c>
      <c r="F38" s="73" t="str">
        <f t="shared" si="0"/>
        <v/>
      </c>
      <c r="G38" s="176" t="str">
        <f>IF(F38=1,Employment!$S38,"")</f>
        <v/>
      </c>
      <c r="I38" s="73" t="str">
        <f>IF('Employment - change'!V38=2,1,"")</f>
        <v/>
      </c>
      <c r="J38" s="73" t="str">
        <f>IF('Wages - change'!V38=2,1,"")</f>
        <v/>
      </c>
      <c r="K38" s="73" t="str">
        <f t="shared" si="1"/>
        <v/>
      </c>
      <c r="L38" s="176" t="str">
        <f>IF(K38=1,Employment!$S38,"")</f>
        <v/>
      </c>
      <c r="N38" s="39">
        <f>'Industry selection'!C38</f>
        <v>1</v>
      </c>
      <c r="O38" s="73" t="str">
        <f>IF($N38=2,IF(COUNTIF(Innovation!Z38:AC38,"&gt;="&amp;Innovation!Z$3)&gt;=O$2,1,0),"")</f>
        <v/>
      </c>
      <c r="P38" s="73" t="str">
        <f>IF($N38=2,IF(COUNTIF(Innovation!AE38:AH38,"&gt;="&amp;Innovation!AE$3)&gt;=P$2,1,0),"")</f>
        <v/>
      </c>
      <c r="Q38" s="73" t="str">
        <f t="shared" si="2"/>
        <v/>
      </c>
      <c r="S38" s="73" t="str">
        <f>IF($N38=2,IF(COUNTIF(Innovation!AJ38:AM38,"&gt;="&amp;Innovation!AJ$3)&gt;=S$2,1,0),"")</f>
        <v/>
      </c>
      <c r="T38" s="73" t="str">
        <f>IF($N38=2,IF(COUNTIF(Innovation!AO38:AR38,"&gt;="&amp;Innovation!AO$3)&gt;=T$2,1,0),"")</f>
        <v/>
      </c>
      <c r="U38" s="73" t="str">
        <f t="shared" si="3"/>
        <v/>
      </c>
      <c r="W38" s="73" t="str">
        <f t="shared" si="4"/>
        <v/>
      </c>
      <c r="X38" s="176" t="str">
        <f>IF(W38=1,Employment!$S38,"")</f>
        <v/>
      </c>
      <c r="Z38" s="73" t="str">
        <f t="shared" si="5"/>
        <v/>
      </c>
      <c r="AA38" s="176" t="str">
        <f>IF(Z38=1,Employment!$S38,"")</f>
        <v/>
      </c>
    </row>
    <row r="39" spans="1:27" x14ac:dyDescent="0.2">
      <c r="A39" s="39" t="str">
        <f>'Industry selection'!C39</f>
        <v/>
      </c>
      <c r="B39" s="175" t="s">
        <v>79</v>
      </c>
      <c r="C39" s="67" t="s">
        <v>80</v>
      </c>
      <c r="D39" s="73" t="str">
        <f>IF(Employment!V39=2,1,"")</f>
        <v/>
      </c>
      <c r="E39" s="73" t="str">
        <f>IF(Wages!V39=2,1,"")</f>
        <v/>
      </c>
      <c r="F39" s="73" t="str">
        <f t="shared" si="0"/>
        <v/>
      </c>
      <c r="G39" s="176" t="str">
        <f>IF(F39=1,Employment!$S39,"")</f>
        <v/>
      </c>
      <c r="I39" s="73" t="str">
        <f>IF('Employment - change'!V39=2,1,"")</f>
        <v/>
      </c>
      <c r="J39" s="73" t="str">
        <f>IF('Wages - change'!V39=2,1,"")</f>
        <v/>
      </c>
      <c r="K39" s="73" t="str">
        <f t="shared" si="1"/>
        <v/>
      </c>
      <c r="L39" s="176" t="str">
        <f>IF(K39=1,Employment!$S39,"")</f>
        <v/>
      </c>
      <c r="N39" s="39" t="str">
        <f>'Industry selection'!C39</f>
        <v/>
      </c>
      <c r="O39" s="73" t="str">
        <f>IF($N39=2,IF(COUNTIF(Innovation!Z39:AC39,"&gt;="&amp;Innovation!Z$3)&gt;=O$2,1,0),"")</f>
        <v/>
      </c>
      <c r="P39" s="73" t="str">
        <f>IF($N39=2,IF(COUNTIF(Innovation!AE39:AH39,"&gt;="&amp;Innovation!AE$3)&gt;=P$2,1,0),"")</f>
        <v/>
      </c>
      <c r="Q39" s="73" t="str">
        <f t="shared" si="2"/>
        <v/>
      </c>
      <c r="S39" s="73" t="str">
        <f>IF($N39=2,IF(COUNTIF(Innovation!AJ39:AM39,"&gt;="&amp;Innovation!AJ$3)&gt;=S$2,1,0),"")</f>
        <v/>
      </c>
      <c r="T39" s="73" t="str">
        <f>IF($N39=2,IF(COUNTIF(Innovation!AO39:AR39,"&gt;="&amp;Innovation!AO$3)&gt;=T$2,1,0),"")</f>
        <v/>
      </c>
      <c r="U39" s="73" t="str">
        <f t="shared" si="3"/>
        <v/>
      </c>
      <c r="W39" s="73" t="str">
        <f t="shared" si="4"/>
        <v/>
      </c>
      <c r="X39" s="176" t="str">
        <f>IF(W39=1,Employment!$S39,"")</f>
        <v/>
      </c>
      <c r="Z39" s="73" t="str">
        <f t="shared" si="5"/>
        <v/>
      </c>
      <c r="AA39" s="176" t="str">
        <f>IF(Z39=1,Employment!$S39,"")</f>
        <v/>
      </c>
    </row>
    <row r="40" spans="1:27" x14ac:dyDescent="0.2">
      <c r="A40" s="39" t="str">
        <f>'Industry selection'!C40</f>
        <v/>
      </c>
      <c r="B40" s="175">
        <v>10</v>
      </c>
      <c r="C40" s="67" t="s">
        <v>82</v>
      </c>
      <c r="D40" s="73" t="str">
        <f>IF(Employment!V40=2,1,"")</f>
        <v/>
      </c>
      <c r="E40" s="73" t="str">
        <f>IF(Wages!V40=2,1,"")</f>
        <v/>
      </c>
      <c r="F40" s="73" t="str">
        <f t="shared" si="0"/>
        <v/>
      </c>
      <c r="G40" s="176" t="str">
        <f>IF(F40=1,Employment!$S40,"")</f>
        <v/>
      </c>
      <c r="I40" s="73" t="str">
        <f>IF('Employment - change'!V40=2,1,"")</f>
        <v/>
      </c>
      <c r="J40" s="73" t="str">
        <f>IF('Wages - change'!V40=2,1,"")</f>
        <v/>
      </c>
      <c r="K40" s="73" t="str">
        <f t="shared" si="1"/>
        <v/>
      </c>
      <c r="L40" s="176" t="str">
        <f>IF(K40=1,Employment!$S40,"")</f>
        <v/>
      </c>
      <c r="N40" s="39" t="str">
        <f>'Industry selection'!C40</f>
        <v/>
      </c>
      <c r="O40" s="73" t="str">
        <f>IF($N40=2,IF(COUNTIF(Innovation!Z40:AC40,"&gt;="&amp;Innovation!Z$3)&gt;=O$2,1,0),"")</f>
        <v/>
      </c>
      <c r="P40" s="73" t="str">
        <f>IF($N40=2,IF(COUNTIF(Innovation!AE40:AH40,"&gt;="&amp;Innovation!AE$3)&gt;=P$2,1,0),"")</f>
        <v/>
      </c>
      <c r="Q40" s="73" t="str">
        <f t="shared" si="2"/>
        <v/>
      </c>
      <c r="S40" s="73" t="str">
        <f>IF($N40=2,IF(COUNTIF(Innovation!AJ40:AM40,"&gt;="&amp;Innovation!AJ$3)&gt;=S$2,1,0),"")</f>
        <v/>
      </c>
      <c r="T40" s="73" t="str">
        <f>IF($N40=2,IF(COUNTIF(Innovation!AO40:AR40,"&gt;="&amp;Innovation!AO$3)&gt;=T$2,1,0),"")</f>
        <v/>
      </c>
      <c r="U40" s="73" t="str">
        <f t="shared" si="3"/>
        <v/>
      </c>
      <c r="W40" s="73" t="str">
        <f t="shared" si="4"/>
        <v/>
      </c>
      <c r="X40" s="176" t="str">
        <f>IF(W40=1,Employment!$S40,"")</f>
        <v/>
      </c>
      <c r="Z40" s="73" t="str">
        <f t="shared" si="5"/>
        <v/>
      </c>
      <c r="AA40" s="176" t="str">
        <f>IF(Z40=1,Employment!$S40,"")</f>
        <v/>
      </c>
    </row>
    <row r="41" spans="1:27" x14ac:dyDescent="0.2">
      <c r="A41" s="39">
        <f>'Industry selection'!C41</f>
        <v>2</v>
      </c>
      <c r="B41" s="175">
        <v>10.1</v>
      </c>
      <c r="C41" s="67" t="s">
        <v>84</v>
      </c>
      <c r="D41" s="73" t="str">
        <f>IF(Employment!V41=2,1,"")</f>
        <v/>
      </c>
      <c r="E41" s="73" t="str">
        <f>IF(Wages!V41=2,1,"")</f>
        <v/>
      </c>
      <c r="F41" s="73" t="str">
        <f t="shared" si="0"/>
        <v/>
      </c>
      <c r="G41" s="176" t="str">
        <f>IF(F41=1,Employment!$S41,"")</f>
        <v/>
      </c>
      <c r="I41" s="73" t="str">
        <f>IF('Employment - change'!V41=2,1,"")</f>
        <v/>
      </c>
      <c r="J41" s="73" t="str">
        <f>IF('Wages - change'!V41=2,1,"")</f>
        <v/>
      </c>
      <c r="K41" s="73" t="str">
        <f t="shared" si="1"/>
        <v/>
      </c>
      <c r="L41" s="176" t="str">
        <f>IF(K41=1,Employment!$S41,"")</f>
        <v/>
      </c>
      <c r="N41" s="39">
        <f>'Industry selection'!C41</f>
        <v>2</v>
      </c>
      <c r="O41" s="73">
        <f ca="1">IF($N41=2,IF(COUNTIF(Innovation!Z41:AC41,"&gt;="&amp;Innovation!Z$3)&gt;=O$2,1,0),"")</f>
        <v>0</v>
      </c>
      <c r="P41" s="73">
        <f ca="1">IF($N41=2,IF(COUNTIF(Innovation!AE41:AH41,"&gt;="&amp;Innovation!AE$3)&gt;=P$2,1,0),"")</f>
        <v>0</v>
      </c>
      <c r="Q41" s="73">
        <f t="shared" ca="1" si="2"/>
        <v>0</v>
      </c>
      <c r="S41" s="73">
        <f ca="1">IF($N41=2,IF(COUNTIF(Innovation!AJ41:AM41,"&gt;="&amp;Innovation!AJ$3)&gt;=S$2,1,0),"")</f>
        <v>0</v>
      </c>
      <c r="T41" s="73">
        <f ca="1">IF($N41=2,IF(COUNTIF(Innovation!AO41:AR41,"&gt;="&amp;Innovation!AO$3)&gt;=T$2,1,0),"")</f>
        <v>1</v>
      </c>
      <c r="U41" s="73">
        <f t="shared" ca="1" si="3"/>
        <v>0</v>
      </c>
      <c r="W41" s="73">
        <f t="shared" ca="1" si="4"/>
        <v>0</v>
      </c>
      <c r="X41" s="176" t="str">
        <f ca="1">IF(W41=1,Employment!$S41,"")</f>
        <v/>
      </c>
      <c r="Z41" s="73">
        <f t="shared" ca="1" si="5"/>
        <v>0</v>
      </c>
      <c r="AA41" s="176" t="str">
        <f ca="1">IF(Z41=1,Employment!$S41,"")</f>
        <v/>
      </c>
    </row>
    <row r="42" spans="1:27" x14ac:dyDescent="0.2">
      <c r="A42" s="39">
        <f>'Industry selection'!C42</f>
        <v>1</v>
      </c>
      <c r="B42" s="175">
        <v>10.199999999999999</v>
      </c>
      <c r="C42" s="67" t="s">
        <v>86</v>
      </c>
      <c r="D42" s="73" t="str">
        <f>IF(Employment!V42=2,1,"")</f>
        <v/>
      </c>
      <c r="E42" s="73" t="str">
        <f>IF(Wages!V42=2,1,"")</f>
        <v/>
      </c>
      <c r="F42" s="73" t="str">
        <f t="shared" si="0"/>
        <v/>
      </c>
      <c r="G42" s="176" t="str">
        <f>IF(F42=1,Employment!$S42,"")</f>
        <v/>
      </c>
      <c r="I42" s="73" t="str">
        <f>IF('Employment - change'!V42=2,1,"")</f>
        <v/>
      </c>
      <c r="J42" s="73" t="str">
        <f>IF('Wages - change'!V42=2,1,"")</f>
        <v/>
      </c>
      <c r="K42" s="73" t="str">
        <f t="shared" si="1"/>
        <v/>
      </c>
      <c r="L42" s="176" t="str">
        <f>IF(K42=1,Employment!$S42,"")</f>
        <v/>
      </c>
      <c r="N42" s="39">
        <f>'Industry selection'!C42</f>
        <v>1</v>
      </c>
      <c r="O42" s="73" t="str">
        <f>IF($N42=2,IF(COUNTIF(Innovation!Z42:AC42,"&gt;="&amp;Innovation!Z$3)&gt;=O$2,1,0),"")</f>
        <v/>
      </c>
      <c r="P42" s="73" t="str">
        <f>IF($N42=2,IF(COUNTIF(Innovation!AE42:AH42,"&gt;="&amp;Innovation!AE$3)&gt;=P$2,1,0),"")</f>
        <v/>
      </c>
      <c r="Q42" s="73" t="str">
        <f t="shared" si="2"/>
        <v/>
      </c>
      <c r="S42" s="73" t="str">
        <f>IF($N42=2,IF(COUNTIF(Innovation!AJ42:AM42,"&gt;="&amp;Innovation!AJ$3)&gt;=S$2,1,0),"")</f>
        <v/>
      </c>
      <c r="T42" s="73" t="str">
        <f>IF($N42=2,IF(COUNTIF(Innovation!AO42:AR42,"&gt;="&amp;Innovation!AO$3)&gt;=T$2,1,0),"")</f>
        <v/>
      </c>
      <c r="U42" s="73" t="str">
        <f t="shared" si="3"/>
        <v/>
      </c>
      <c r="W42" s="73" t="str">
        <f t="shared" si="4"/>
        <v/>
      </c>
      <c r="X42" s="176" t="str">
        <f>IF(W42=1,Employment!$S42,"")</f>
        <v/>
      </c>
      <c r="Z42" s="73" t="str">
        <f t="shared" si="5"/>
        <v/>
      </c>
      <c r="AA42" s="176" t="str">
        <f>IF(Z42=1,Employment!$S42,"")</f>
        <v/>
      </c>
    </row>
    <row r="43" spans="1:27" x14ac:dyDescent="0.2">
      <c r="A43" s="39">
        <f>'Industry selection'!C43</f>
        <v>2</v>
      </c>
      <c r="B43" s="175">
        <v>10.3</v>
      </c>
      <c r="C43" s="67" t="s">
        <v>88</v>
      </c>
      <c r="D43" s="73">
        <f>IF(Employment!V43=2,1,"")</f>
        <v>1</v>
      </c>
      <c r="E43" s="73" t="str">
        <f>IF(Wages!V43=2,1,"")</f>
        <v/>
      </c>
      <c r="F43" s="73" t="str">
        <f t="shared" si="0"/>
        <v/>
      </c>
      <c r="G43" s="176" t="str">
        <f>IF(F43=1,Employment!$S43,"")</f>
        <v/>
      </c>
      <c r="I43" s="73">
        <f>IF('Employment - change'!V43=2,1,"")</f>
        <v>1</v>
      </c>
      <c r="J43" s="73" t="str">
        <f>IF('Wages - change'!V43=2,1,"")</f>
        <v/>
      </c>
      <c r="K43" s="73" t="str">
        <f t="shared" si="1"/>
        <v/>
      </c>
      <c r="L43" s="176" t="str">
        <f>IF(K43=1,Employment!$S43,"")</f>
        <v/>
      </c>
      <c r="N43" s="39">
        <f>'Industry selection'!C43</f>
        <v>2</v>
      </c>
      <c r="O43" s="73">
        <f ca="1">IF($N43=2,IF(COUNTIF(Innovation!Z43:AC43,"&gt;="&amp;Innovation!Z$3)&gt;=O$2,1,0),"")</f>
        <v>0</v>
      </c>
      <c r="P43" s="73">
        <f ca="1">IF($N43=2,IF(COUNTIF(Innovation!AE43:AH43,"&gt;="&amp;Innovation!AE$3)&gt;=P$2,1,0),"")</f>
        <v>0</v>
      </c>
      <c r="Q43" s="73">
        <f t="shared" ca="1" si="2"/>
        <v>0</v>
      </c>
      <c r="S43" s="73">
        <f ca="1">IF($N43=2,IF(COUNTIF(Innovation!AJ43:AM43,"&gt;="&amp;Innovation!AJ$3)&gt;=S$2,1,0),"")</f>
        <v>1</v>
      </c>
      <c r="T43" s="73">
        <f ca="1">IF($N43=2,IF(COUNTIF(Innovation!AO43:AR43,"&gt;="&amp;Innovation!AO$3)&gt;=T$2,1,0),"")</f>
        <v>1</v>
      </c>
      <c r="U43" s="73">
        <f t="shared" ca="1" si="3"/>
        <v>1</v>
      </c>
      <c r="W43" s="73">
        <f t="shared" ca="1" si="4"/>
        <v>0</v>
      </c>
      <c r="X43" s="176" t="str">
        <f ca="1">IF(W43=1,Employment!$S43,"")</f>
        <v/>
      </c>
      <c r="Z43" s="73">
        <f t="shared" ca="1" si="5"/>
        <v>0</v>
      </c>
      <c r="AA43" s="176" t="str">
        <f ca="1">IF(Z43=1,Employment!$S43,"")</f>
        <v/>
      </c>
    </row>
    <row r="44" spans="1:27" x14ac:dyDescent="0.2">
      <c r="A44" s="39">
        <f>'Industry selection'!C44</f>
        <v>2</v>
      </c>
      <c r="B44" s="175">
        <v>10.4</v>
      </c>
      <c r="C44" s="67" t="s">
        <v>90</v>
      </c>
      <c r="D44" s="73" t="str">
        <f>IF(Employment!V44=2,1,"")</f>
        <v/>
      </c>
      <c r="E44" s="73" t="str">
        <f>IF(Wages!V44=2,1,"")</f>
        <v/>
      </c>
      <c r="F44" s="73" t="str">
        <f t="shared" si="0"/>
        <v/>
      </c>
      <c r="G44" s="176" t="str">
        <f>IF(F44=1,Employment!$S44,"")</f>
        <v/>
      </c>
      <c r="I44" s="73" t="str">
        <f>IF('Employment - change'!V44=2,1,"")</f>
        <v/>
      </c>
      <c r="J44" s="73" t="str">
        <f>IF('Wages - change'!V44=2,1,"")</f>
        <v/>
      </c>
      <c r="K44" s="73" t="str">
        <f t="shared" si="1"/>
        <v/>
      </c>
      <c r="L44" s="176" t="str">
        <f>IF(K44=1,Employment!$S44,"")</f>
        <v/>
      </c>
      <c r="N44" s="39">
        <f>'Industry selection'!C44</f>
        <v>2</v>
      </c>
      <c r="O44" s="73">
        <f ca="1">IF($N44=2,IF(COUNTIF(Innovation!Z44:AC44,"&gt;="&amp;Innovation!Z$3)&gt;=O$2,1,0),"")</f>
        <v>0</v>
      </c>
      <c r="P44" s="73">
        <f ca="1">IF($N44=2,IF(COUNTIF(Innovation!AE44:AH44,"&gt;="&amp;Innovation!AE$3)&gt;=P$2,1,0),"")</f>
        <v>0</v>
      </c>
      <c r="Q44" s="73">
        <f t="shared" ca="1" si="2"/>
        <v>0</v>
      </c>
      <c r="S44" s="73">
        <f ca="1">IF($N44=2,IF(COUNTIF(Innovation!AJ44:AM44,"&gt;="&amp;Innovation!AJ$3)&gt;=S$2,1,0),"")</f>
        <v>0</v>
      </c>
      <c r="T44" s="73">
        <f ca="1">IF($N44=2,IF(COUNTIF(Innovation!AO44:AR44,"&gt;="&amp;Innovation!AO$3)&gt;=T$2,1,0),"")</f>
        <v>0</v>
      </c>
      <c r="U44" s="73">
        <f t="shared" ca="1" si="3"/>
        <v>0</v>
      </c>
      <c r="W44" s="73">
        <f t="shared" ca="1" si="4"/>
        <v>0</v>
      </c>
      <c r="X44" s="176" t="str">
        <f ca="1">IF(W44=1,Employment!$S44,"")</f>
        <v/>
      </c>
      <c r="Z44" s="73">
        <f t="shared" ca="1" si="5"/>
        <v>0</v>
      </c>
      <c r="AA44" s="176" t="str">
        <f ca="1">IF(Z44=1,Employment!$S44,"")</f>
        <v/>
      </c>
    </row>
    <row r="45" spans="1:27" x14ac:dyDescent="0.2">
      <c r="A45" s="39">
        <f>'Industry selection'!C45</f>
        <v>2</v>
      </c>
      <c r="B45" s="175">
        <v>10.5</v>
      </c>
      <c r="C45" s="67" t="s">
        <v>92</v>
      </c>
      <c r="D45" s="73">
        <f>IF(Employment!V45=2,1,"")</f>
        <v>1</v>
      </c>
      <c r="E45" s="73">
        <f>IF(Wages!V45=2,1,"")</f>
        <v>1</v>
      </c>
      <c r="F45" s="73">
        <f t="shared" si="0"/>
        <v>1</v>
      </c>
      <c r="G45" s="176">
        <f>IF(F45=1,Employment!$S45,"")</f>
        <v>4.0694622083039665E-2</v>
      </c>
      <c r="I45" s="73" t="str">
        <f>IF('Employment - change'!V45=2,1,"")</f>
        <v/>
      </c>
      <c r="J45" s="73" t="str">
        <f>IF('Wages - change'!V45=2,1,"")</f>
        <v/>
      </c>
      <c r="K45" s="73" t="str">
        <f t="shared" si="1"/>
        <v/>
      </c>
      <c r="L45" s="176" t="str">
        <f>IF(K45=1,Employment!$S45,"")</f>
        <v/>
      </c>
      <c r="N45" s="39">
        <f>'Industry selection'!C45</f>
        <v>2</v>
      </c>
      <c r="O45" s="73">
        <f ca="1">IF($N45=2,IF(COUNTIF(Innovation!Z45:AC45,"&gt;="&amp;Innovation!Z$3)&gt;=O$2,1,0),"")</f>
        <v>1</v>
      </c>
      <c r="P45" s="73">
        <f ca="1">IF($N45=2,IF(COUNTIF(Innovation!AE45:AH45,"&gt;="&amp;Innovation!AE$3)&gt;=P$2,1,0),"")</f>
        <v>0</v>
      </c>
      <c r="Q45" s="73">
        <f t="shared" ca="1" si="2"/>
        <v>0</v>
      </c>
      <c r="S45" s="73">
        <f ca="1">IF($N45=2,IF(COUNTIF(Innovation!AJ45:AM45,"&gt;="&amp;Innovation!AJ$3)&gt;=S$2,1,0),"")</f>
        <v>1</v>
      </c>
      <c r="T45" s="73">
        <f ca="1">IF($N45=2,IF(COUNTIF(Innovation!AO45:AR45,"&gt;="&amp;Innovation!AO$3)&gt;=T$2,1,0),"")</f>
        <v>1</v>
      </c>
      <c r="U45" s="73">
        <f t="shared" ca="1" si="3"/>
        <v>1</v>
      </c>
      <c r="W45" s="73">
        <f t="shared" ca="1" si="4"/>
        <v>0</v>
      </c>
      <c r="X45" s="176" t="str">
        <f ca="1">IF(W45=1,Employment!$S45,"")</f>
        <v/>
      </c>
      <c r="Z45" s="73">
        <f t="shared" ca="1" si="5"/>
        <v>1</v>
      </c>
      <c r="AA45" s="176">
        <f ca="1">IF(Z45=1,Employment!$S45,"")</f>
        <v>4.0694622083039665E-2</v>
      </c>
    </row>
    <row r="46" spans="1:27" x14ac:dyDescent="0.2">
      <c r="A46" s="39">
        <f>'Industry selection'!C46</f>
        <v>2</v>
      </c>
      <c r="B46" s="175">
        <v>10.6</v>
      </c>
      <c r="C46" s="67" t="s">
        <v>94</v>
      </c>
      <c r="D46" s="73">
        <f>IF(Employment!V46=2,1,"")</f>
        <v>1</v>
      </c>
      <c r="E46" s="73">
        <f>IF(Wages!V46=2,1,"")</f>
        <v>1</v>
      </c>
      <c r="F46" s="73">
        <f t="shared" si="0"/>
        <v>1</v>
      </c>
      <c r="G46" s="176">
        <f>IF(F46=1,Employment!$S46,"")</f>
        <v>6.0041636568920476E-3</v>
      </c>
      <c r="I46" s="73" t="str">
        <f>IF('Employment - change'!V46=2,1,"")</f>
        <v/>
      </c>
      <c r="J46" s="73" t="str">
        <f>IF('Wages - change'!V46=2,1,"")</f>
        <v/>
      </c>
      <c r="K46" s="73" t="str">
        <f t="shared" si="1"/>
        <v/>
      </c>
      <c r="L46" s="176" t="str">
        <f>IF(K46=1,Employment!$S46,"")</f>
        <v/>
      </c>
      <c r="N46" s="39">
        <f>'Industry selection'!C46</f>
        <v>2</v>
      </c>
      <c r="O46" s="73">
        <f ca="1">IF($N46=2,IF(COUNTIF(Innovation!Z46:AC46,"&gt;="&amp;Innovation!Z$3)&gt;=O$2,1,0),"")</f>
        <v>0</v>
      </c>
      <c r="P46" s="73">
        <f ca="1">IF($N46=2,IF(COUNTIF(Innovation!AE46:AH46,"&gt;="&amp;Innovation!AE$3)&gt;=P$2,1,0),"")</f>
        <v>0</v>
      </c>
      <c r="Q46" s="73">
        <f t="shared" ca="1" si="2"/>
        <v>0</v>
      </c>
      <c r="S46" s="73">
        <f ca="1">IF($N46=2,IF(COUNTIF(Innovation!AJ46:AM46,"&gt;="&amp;Innovation!AJ$3)&gt;=S$2,1,0),"")</f>
        <v>0</v>
      </c>
      <c r="T46" s="73">
        <f ca="1">IF($N46=2,IF(COUNTIF(Innovation!AO46:AR46,"&gt;="&amp;Innovation!AO$3)&gt;=T$2,1,0),"")</f>
        <v>0</v>
      </c>
      <c r="U46" s="73">
        <f t="shared" ca="1" si="3"/>
        <v>0</v>
      </c>
      <c r="W46" s="73">
        <f t="shared" ca="1" si="4"/>
        <v>0</v>
      </c>
      <c r="X46" s="176" t="str">
        <f ca="1">IF(W46=1,Employment!$S46,"")</f>
        <v/>
      </c>
      <c r="Z46" s="73">
        <f t="shared" ca="1" si="5"/>
        <v>0</v>
      </c>
      <c r="AA46" s="176" t="str">
        <f ca="1">IF(Z46=1,Employment!$S46,"")</f>
        <v/>
      </c>
    </row>
    <row r="47" spans="1:27" x14ac:dyDescent="0.2">
      <c r="A47" s="39">
        <f>'Industry selection'!C47</f>
        <v>2</v>
      </c>
      <c r="B47" s="175">
        <v>10.7</v>
      </c>
      <c r="C47" s="67" t="s">
        <v>96</v>
      </c>
      <c r="D47" s="73">
        <f>IF(Employment!V47=2,1,"")</f>
        <v>1</v>
      </c>
      <c r="E47" s="73" t="str">
        <f>IF(Wages!V47=2,1,"")</f>
        <v/>
      </c>
      <c r="F47" s="73" t="str">
        <f t="shared" si="0"/>
        <v/>
      </c>
      <c r="G47" s="176" t="str">
        <f>IF(F47=1,Employment!$S47,"")</f>
        <v/>
      </c>
      <c r="I47" s="73" t="str">
        <f>IF('Employment - change'!V47=2,1,"")</f>
        <v/>
      </c>
      <c r="J47" s="73" t="str">
        <f>IF('Wages - change'!V47=2,1,"")</f>
        <v/>
      </c>
      <c r="K47" s="73" t="str">
        <f t="shared" si="1"/>
        <v/>
      </c>
      <c r="L47" s="176" t="str">
        <f>IF(K47=1,Employment!$S47,"")</f>
        <v/>
      </c>
      <c r="N47" s="39">
        <f>'Industry selection'!C47</f>
        <v>2</v>
      </c>
      <c r="O47" s="73">
        <f ca="1">IF($N47=2,IF(COUNTIF(Innovation!Z47:AC47,"&gt;="&amp;Innovation!Z$3)&gt;=O$2,1,0),"")</f>
        <v>1</v>
      </c>
      <c r="P47" s="73">
        <f ca="1">IF($N47=2,IF(COUNTIF(Innovation!AE47:AH47,"&gt;="&amp;Innovation!AE$3)&gt;=P$2,1,0),"")</f>
        <v>1</v>
      </c>
      <c r="Q47" s="73">
        <f t="shared" ca="1" si="2"/>
        <v>1</v>
      </c>
      <c r="S47" s="73">
        <f ca="1">IF($N47=2,IF(COUNTIF(Innovation!AJ47:AM47,"&gt;="&amp;Innovation!AJ$3)&gt;=S$2,1,0),"")</f>
        <v>1</v>
      </c>
      <c r="T47" s="73">
        <f ca="1">IF($N47=2,IF(COUNTIF(Innovation!AO47:AR47,"&gt;="&amp;Innovation!AO$3)&gt;=T$2,1,0),"")</f>
        <v>1</v>
      </c>
      <c r="U47" s="73">
        <f t="shared" ca="1" si="3"/>
        <v>1</v>
      </c>
      <c r="W47" s="73">
        <f t="shared" ca="1" si="4"/>
        <v>1</v>
      </c>
      <c r="X47" s="176">
        <f ca="1">IF(W47=1,Employment!$S47,"")</f>
        <v>3.7301002941265086E-2</v>
      </c>
      <c r="Z47" s="73">
        <f t="shared" ca="1" si="5"/>
        <v>1</v>
      </c>
      <c r="AA47" s="176">
        <f ca="1">IF(Z47=1,Employment!$S47,"")</f>
        <v>3.7301002941265086E-2</v>
      </c>
    </row>
    <row r="48" spans="1:27" x14ac:dyDescent="0.2">
      <c r="A48" s="39">
        <f>'Industry selection'!C48</f>
        <v>2</v>
      </c>
      <c r="B48" s="175">
        <v>10.8</v>
      </c>
      <c r="C48" s="67" t="s">
        <v>98</v>
      </c>
      <c r="D48" s="73">
        <f>IF(Employment!V48=2,1,"")</f>
        <v>1</v>
      </c>
      <c r="E48" s="73" t="str">
        <f>IF(Wages!V48=2,1,"")</f>
        <v/>
      </c>
      <c r="F48" s="73" t="str">
        <f t="shared" si="0"/>
        <v/>
      </c>
      <c r="G48" s="176" t="str">
        <f>IF(F48=1,Employment!$S48,"")</f>
        <v/>
      </c>
      <c r="I48" s="73" t="str">
        <f>IF('Employment - change'!V48=2,1,"")</f>
        <v/>
      </c>
      <c r="J48" s="73" t="str">
        <f>IF('Wages - change'!V48=2,1,"")</f>
        <v/>
      </c>
      <c r="K48" s="73" t="str">
        <f t="shared" si="1"/>
        <v/>
      </c>
      <c r="L48" s="176" t="str">
        <f>IF(K48=1,Employment!$S48,"")</f>
        <v/>
      </c>
      <c r="N48" s="39">
        <f>'Industry selection'!C48</f>
        <v>2</v>
      </c>
      <c r="O48" s="73">
        <f ca="1">IF($N48=2,IF(COUNTIF(Innovation!Z48:AC48,"&gt;="&amp;Innovation!Z$3)&gt;=O$2,1,0),"")</f>
        <v>0</v>
      </c>
      <c r="P48" s="73">
        <f ca="1">IF($N48=2,IF(COUNTIF(Innovation!AE48:AH48,"&gt;="&amp;Innovation!AE$3)&gt;=P$2,1,0),"")</f>
        <v>0</v>
      </c>
      <c r="Q48" s="73">
        <f t="shared" ca="1" si="2"/>
        <v>0</v>
      </c>
      <c r="S48" s="73">
        <f ca="1">IF($N48=2,IF(COUNTIF(Innovation!AJ48:AM48,"&gt;="&amp;Innovation!AJ$3)&gt;=S$2,1,0),"")</f>
        <v>0</v>
      </c>
      <c r="T48" s="73">
        <f ca="1">IF($N48=2,IF(COUNTIF(Innovation!AO48:AR48,"&gt;="&amp;Innovation!AO$3)&gt;=T$2,1,0),"")</f>
        <v>0</v>
      </c>
      <c r="U48" s="73">
        <f t="shared" ca="1" si="3"/>
        <v>0</v>
      </c>
      <c r="W48" s="73">
        <f t="shared" ca="1" si="4"/>
        <v>0</v>
      </c>
      <c r="X48" s="176" t="str">
        <f ca="1">IF(W48=1,Employment!$S48,"")</f>
        <v/>
      </c>
      <c r="Z48" s="73">
        <f t="shared" ca="1" si="5"/>
        <v>0</v>
      </c>
      <c r="AA48" s="176" t="str">
        <f ca="1">IF(Z48=1,Employment!$S48,"")</f>
        <v/>
      </c>
    </row>
    <row r="49" spans="1:27" x14ac:dyDescent="0.2">
      <c r="A49" s="39">
        <f>'Industry selection'!C49</f>
        <v>2</v>
      </c>
      <c r="B49" s="175">
        <v>10.9</v>
      </c>
      <c r="C49" s="67" t="s">
        <v>100</v>
      </c>
      <c r="D49" s="73" t="str">
        <f>IF(Employment!V49=2,1,"")</f>
        <v/>
      </c>
      <c r="E49" s="73" t="str">
        <f>IF(Wages!V49=2,1,"")</f>
        <v/>
      </c>
      <c r="F49" s="73" t="str">
        <f t="shared" si="0"/>
        <v/>
      </c>
      <c r="G49" s="176" t="str">
        <f>IF(F49=1,Employment!$S49,"")</f>
        <v/>
      </c>
      <c r="I49" s="73" t="str">
        <f>IF('Employment - change'!V49=2,1,"")</f>
        <v/>
      </c>
      <c r="J49" s="73" t="str">
        <f>IF('Wages - change'!V49=2,1,"")</f>
        <v/>
      </c>
      <c r="K49" s="73" t="str">
        <f t="shared" si="1"/>
        <v/>
      </c>
      <c r="L49" s="176" t="str">
        <f>IF(K49=1,Employment!$S49,"")</f>
        <v/>
      </c>
      <c r="N49" s="39">
        <f>'Industry selection'!C49</f>
        <v>2</v>
      </c>
      <c r="O49" s="73">
        <f ca="1">IF($N49=2,IF(COUNTIF(Innovation!Z49:AC49,"&gt;="&amp;Innovation!Z$3)&gt;=O$2,1,0),"")</f>
        <v>0</v>
      </c>
      <c r="P49" s="73">
        <f ca="1">IF($N49=2,IF(COUNTIF(Innovation!AE49:AH49,"&gt;="&amp;Innovation!AE$3)&gt;=P$2,1,0),"")</f>
        <v>0</v>
      </c>
      <c r="Q49" s="73">
        <f t="shared" ca="1" si="2"/>
        <v>0</v>
      </c>
      <c r="S49" s="73">
        <f ca="1">IF($N49=2,IF(COUNTIF(Innovation!AJ49:AM49,"&gt;="&amp;Innovation!AJ$3)&gt;=S$2,1,0),"")</f>
        <v>0</v>
      </c>
      <c r="T49" s="73">
        <f ca="1">IF($N49=2,IF(COUNTIF(Innovation!AO49:AR49,"&gt;="&amp;Innovation!AO$3)&gt;=T$2,1,0),"")</f>
        <v>0</v>
      </c>
      <c r="U49" s="73">
        <f t="shared" ca="1" si="3"/>
        <v>0</v>
      </c>
      <c r="W49" s="73">
        <f t="shared" ca="1" si="4"/>
        <v>0</v>
      </c>
      <c r="X49" s="176" t="str">
        <f ca="1">IF(W49=1,Employment!$S49,"")</f>
        <v/>
      </c>
      <c r="Z49" s="73">
        <f t="shared" ca="1" si="5"/>
        <v>0</v>
      </c>
      <c r="AA49" s="176" t="str">
        <f ca="1">IF(Z49=1,Employment!$S49,"")</f>
        <v/>
      </c>
    </row>
    <row r="50" spans="1:27" x14ac:dyDescent="0.2">
      <c r="A50" s="39">
        <f>'Industry selection'!C50</f>
        <v>2</v>
      </c>
      <c r="B50" s="175">
        <v>11</v>
      </c>
      <c r="C50" s="67" t="s">
        <v>102</v>
      </c>
      <c r="D50" s="73">
        <f>IF(Employment!V50=2,1,"")</f>
        <v>1</v>
      </c>
      <c r="E50" s="73" t="str">
        <f>IF(Wages!V50=2,1,"")</f>
        <v/>
      </c>
      <c r="F50" s="73" t="str">
        <f t="shared" si="0"/>
        <v/>
      </c>
      <c r="G50" s="176" t="str">
        <f>IF(F50=1,Employment!$S50,"")</f>
        <v/>
      </c>
      <c r="I50" s="73" t="str">
        <f>IF('Employment - change'!V50=2,1,"")</f>
        <v/>
      </c>
      <c r="J50" s="73" t="str">
        <f>IF('Wages - change'!V50=2,1,"")</f>
        <v/>
      </c>
      <c r="K50" s="73" t="str">
        <f t="shared" si="1"/>
        <v/>
      </c>
      <c r="L50" s="176" t="str">
        <f>IF(K50=1,Employment!$S50,"")</f>
        <v/>
      </c>
      <c r="N50" s="39">
        <f>'Industry selection'!C50</f>
        <v>2</v>
      </c>
      <c r="O50" s="73">
        <f ca="1">IF($N50=2,IF(COUNTIF(Innovation!Z50:AC50,"&gt;="&amp;Innovation!Z$3)&gt;=O$2,1,0),"")</f>
        <v>1</v>
      </c>
      <c r="P50" s="73">
        <f ca="1">IF($N50=2,IF(COUNTIF(Innovation!AE50:AH50,"&gt;="&amp;Innovation!AE$3)&gt;=P$2,1,0),"")</f>
        <v>1</v>
      </c>
      <c r="Q50" s="73">
        <f t="shared" ca="1" si="2"/>
        <v>1</v>
      </c>
      <c r="S50" s="73">
        <f ca="1">IF($N50=2,IF(COUNTIF(Innovation!AJ50:AM50,"&gt;="&amp;Innovation!AJ$3)&gt;=S$2,1,0),"")</f>
        <v>1</v>
      </c>
      <c r="T50" s="73">
        <f ca="1">IF($N50=2,IF(COUNTIF(Innovation!AO50:AR50,"&gt;="&amp;Innovation!AO$3)&gt;=T$2,1,0),"")</f>
        <v>1</v>
      </c>
      <c r="U50" s="73">
        <f t="shared" ca="1" si="3"/>
        <v>1</v>
      </c>
      <c r="W50" s="73">
        <f t="shared" ca="1" si="4"/>
        <v>1</v>
      </c>
      <c r="X50" s="176">
        <f ca="1">IF(W50=1,Employment!$S50,"")</f>
        <v>1.0411598686494074E-2</v>
      </c>
      <c r="Z50" s="73">
        <f t="shared" ca="1" si="5"/>
        <v>1</v>
      </c>
      <c r="AA50" s="176">
        <f ca="1">IF(Z50=1,Employment!$S50,"")</f>
        <v>1.0411598686494074E-2</v>
      </c>
    </row>
    <row r="51" spans="1:27" x14ac:dyDescent="0.2">
      <c r="A51" s="39">
        <f>'Industry selection'!C51</f>
        <v>1</v>
      </c>
      <c r="B51" s="175">
        <v>12</v>
      </c>
      <c r="C51" s="67" t="s">
        <v>104</v>
      </c>
      <c r="D51" s="73" t="str">
        <f>IF(Employment!V51=2,1,"")</f>
        <v/>
      </c>
      <c r="E51" s="73" t="str">
        <f>IF(Wages!V51=2,1,"")</f>
        <v/>
      </c>
      <c r="F51" s="73" t="str">
        <f t="shared" si="0"/>
        <v/>
      </c>
      <c r="G51" s="176" t="str">
        <f>IF(F51=1,Employment!$S51,"")</f>
        <v/>
      </c>
      <c r="I51" s="73" t="str">
        <f>IF('Employment - change'!V51=2,1,"")</f>
        <v/>
      </c>
      <c r="J51" s="73" t="str">
        <f>IF('Wages - change'!V51=2,1,"")</f>
        <v/>
      </c>
      <c r="K51" s="73" t="str">
        <f t="shared" si="1"/>
        <v/>
      </c>
      <c r="L51" s="176" t="str">
        <f>IF(K51=1,Employment!$S51,"")</f>
        <v/>
      </c>
      <c r="N51" s="39">
        <f>'Industry selection'!C51</f>
        <v>1</v>
      </c>
      <c r="O51" s="73" t="str">
        <f>IF($N51=2,IF(COUNTIF(Innovation!Z51:AC51,"&gt;="&amp;Innovation!Z$3)&gt;=O$2,1,0),"")</f>
        <v/>
      </c>
      <c r="P51" s="73" t="str">
        <f>IF($N51=2,IF(COUNTIF(Innovation!AE51:AH51,"&gt;="&amp;Innovation!AE$3)&gt;=P$2,1,0),"")</f>
        <v/>
      </c>
      <c r="Q51" s="73" t="str">
        <f t="shared" si="2"/>
        <v/>
      </c>
      <c r="S51" s="73" t="str">
        <f>IF($N51=2,IF(COUNTIF(Innovation!AJ51:AM51,"&gt;="&amp;Innovation!AJ$3)&gt;=S$2,1,0),"")</f>
        <v/>
      </c>
      <c r="T51" s="73" t="str">
        <f>IF($N51=2,IF(COUNTIF(Innovation!AO51:AR51,"&gt;="&amp;Innovation!AO$3)&gt;=T$2,1,0),"")</f>
        <v/>
      </c>
      <c r="U51" s="73" t="str">
        <f t="shared" si="3"/>
        <v/>
      </c>
      <c r="W51" s="73" t="str">
        <f t="shared" si="4"/>
        <v/>
      </c>
      <c r="X51" s="176" t="str">
        <f>IF(W51=1,Employment!$S51,"")</f>
        <v/>
      </c>
      <c r="Z51" s="73" t="str">
        <f t="shared" si="5"/>
        <v/>
      </c>
      <c r="AA51" s="176" t="str">
        <f>IF(Z51=1,Employment!$S51,"")</f>
        <v/>
      </c>
    </row>
    <row r="52" spans="1:27" x14ac:dyDescent="0.2">
      <c r="A52" s="39" t="str">
        <f>'Industry selection'!C52</f>
        <v/>
      </c>
      <c r="B52" s="175">
        <v>13</v>
      </c>
      <c r="C52" s="67" t="s">
        <v>106</v>
      </c>
      <c r="D52" s="73" t="str">
        <f>IF(Employment!V52=2,1,"")</f>
        <v/>
      </c>
      <c r="E52" s="73" t="str">
        <f>IF(Wages!V52=2,1,"")</f>
        <v/>
      </c>
      <c r="F52" s="73" t="str">
        <f t="shared" si="0"/>
        <v/>
      </c>
      <c r="G52" s="176" t="str">
        <f>IF(F52=1,Employment!$S52,"")</f>
        <v/>
      </c>
      <c r="I52" s="73" t="str">
        <f>IF('Employment - change'!V52=2,1,"")</f>
        <v/>
      </c>
      <c r="J52" s="73" t="str">
        <f>IF('Wages - change'!V52=2,1,"")</f>
        <v/>
      </c>
      <c r="K52" s="73" t="str">
        <f t="shared" si="1"/>
        <v/>
      </c>
      <c r="L52" s="176" t="str">
        <f>IF(K52=1,Employment!$S52,"")</f>
        <v/>
      </c>
      <c r="N52" s="39" t="str">
        <f>'Industry selection'!C52</f>
        <v/>
      </c>
      <c r="O52" s="73" t="str">
        <f>IF($N52=2,IF(COUNTIF(Innovation!Z52:AC52,"&gt;="&amp;Innovation!Z$3)&gt;=O$2,1,0),"")</f>
        <v/>
      </c>
      <c r="P52" s="73" t="str">
        <f>IF($N52=2,IF(COUNTIF(Innovation!AE52:AH52,"&gt;="&amp;Innovation!AE$3)&gt;=P$2,1,0),"")</f>
        <v/>
      </c>
      <c r="Q52" s="73" t="str">
        <f t="shared" si="2"/>
        <v/>
      </c>
      <c r="S52" s="73" t="str">
        <f>IF($N52=2,IF(COUNTIF(Innovation!AJ52:AM52,"&gt;="&amp;Innovation!AJ$3)&gt;=S$2,1,0),"")</f>
        <v/>
      </c>
      <c r="T52" s="73" t="str">
        <f>IF($N52=2,IF(COUNTIF(Innovation!AO52:AR52,"&gt;="&amp;Innovation!AO$3)&gt;=T$2,1,0),"")</f>
        <v/>
      </c>
      <c r="U52" s="73" t="str">
        <f t="shared" si="3"/>
        <v/>
      </c>
      <c r="W52" s="73" t="str">
        <f t="shared" si="4"/>
        <v/>
      </c>
      <c r="X52" s="176" t="str">
        <f>IF(W52=1,Employment!$S52,"")</f>
        <v/>
      </c>
      <c r="Z52" s="73" t="str">
        <f t="shared" si="5"/>
        <v/>
      </c>
      <c r="AA52" s="176" t="str">
        <f>IF(Z52=1,Employment!$S52,"")</f>
        <v/>
      </c>
    </row>
    <row r="53" spans="1:27" x14ac:dyDescent="0.2">
      <c r="A53" s="39">
        <f>'Industry selection'!C53</f>
        <v>1</v>
      </c>
      <c r="B53" s="175">
        <v>13.1</v>
      </c>
      <c r="C53" s="67" t="s">
        <v>108</v>
      </c>
      <c r="D53" s="73" t="str">
        <f>IF(Employment!V53=2,1,"")</f>
        <v/>
      </c>
      <c r="E53" s="73" t="str">
        <f>IF(Wages!V53=2,1,"")</f>
        <v/>
      </c>
      <c r="F53" s="73" t="str">
        <f t="shared" si="0"/>
        <v/>
      </c>
      <c r="G53" s="176" t="str">
        <f>IF(F53=1,Employment!$S53,"")</f>
        <v/>
      </c>
      <c r="I53" s="73" t="str">
        <f>IF('Employment - change'!V53=2,1,"")</f>
        <v/>
      </c>
      <c r="J53" s="73" t="str">
        <f>IF('Wages - change'!V53=2,1,"")</f>
        <v/>
      </c>
      <c r="K53" s="73" t="str">
        <f t="shared" si="1"/>
        <v/>
      </c>
      <c r="L53" s="176" t="str">
        <f>IF(K53=1,Employment!$S53,"")</f>
        <v/>
      </c>
      <c r="N53" s="39">
        <f>'Industry selection'!C53</f>
        <v>1</v>
      </c>
      <c r="O53" s="73" t="str">
        <f>IF($N53=2,IF(COUNTIF(Innovation!Z53:AC53,"&gt;="&amp;Innovation!Z$3)&gt;=O$2,1,0),"")</f>
        <v/>
      </c>
      <c r="P53" s="73" t="str">
        <f>IF($N53=2,IF(COUNTIF(Innovation!AE53:AH53,"&gt;="&amp;Innovation!AE$3)&gt;=P$2,1,0),"")</f>
        <v/>
      </c>
      <c r="Q53" s="73" t="str">
        <f t="shared" si="2"/>
        <v/>
      </c>
      <c r="S53" s="73" t="str">
        <f>IF($N53=2,IF(COUNTIF(Innovation!AJ53:AM53,"&gt;="&amp;Innovation!AJ$3)&gt;=S$2,1,0),"")</f>
        <v/>
      </c>
      <c r="T53" s="73" t="str">
        <f>IF($N53=2,IF(COUNTIF(Innovation!AO53:AR53,"&gt;="&amp;Innovation!AO$3)&gt;=T$2,1,0),"")</f>
        <v/>
      </c>
      <c r="U53" s="73" t="str">
        <f t="shared" si="3"/>
        <v/>
      </c>
      <c r="W53" s="73" t="str">
        <f t="shared" si="4"/>
        <v/>
      </c>
      <c r="X53" s="176" t="str">
        <f>IF(W53=1,Employment!$S53,"")</f>
        <v/>
      </c>
      <c r="Z53" s="73" t="str">
        <f t="shared" si="5"/>
        <v/>
      </c>
      <c r="AA53" s="176" t="str">
        <f>IF(Z53=1,Employment!$S53,"")</f>
        <v/>
      </c>
    </row>
    <row r="54" spans="1:27" x14ac:dyDescent="0.2">
      <c r="A54" s="39">
        <f>'Industry selection'!C54</f>
        <v>1</v>
      </c>
      <c r="B54" s="175">
        <v>13.2</v>
      </c>
      <c r="C54" s="67" t="s">
        <v>110</v>
      </c>
      <c r="D54" s="73" t="str">
        <f>IF(Employment!V54=2,1,"")</f>
        <v/>
      </c>
      <c r="E54" s="73" t="str">
        <f>IF(Wages!V54=2,1,"")</f>
        <v/>
      </c>
      <c r="F54" s="73" t="str">
        <f t="shared" si="0"/>
        <v/>
      </c>
      <c r="G54" s="176" t="str">
        <f>IF(F54=1,Employment!$S54,"")</f>
        <v/>
      </c>
      <c r="I54" s="73" t="str">
        <f>IF('Employment - change'!V54=2,1,"")</f>
        <v/>
      </c>
      <c r="J54" s="73" t="str">
        <f>IF('Wages - change'!V54=2,1,"")</f>
        <v/>
      </c>
      <c r="K54" s="73" t="str">
        <f t="shared" si="1"/>
        <v/>
      </c>
      <c r="L54" s="176" t="str">
        <f>IF(K54=1,Employment!$S54,"")</f>
        <v/>
      </c>
      <c r="N54" s="39">
        <f>'Industry selection'!C54</f>
        <v>1</v>
      </c>
      <c r="O54" s="73" t="str">
        <f>IF($N54=2,IF(COUNTIF(Innovation!Z54:AC54,"&gt;="&amp;Innovation!Z$3)&gt;=O$2,1,0),"")</f>
        <v/>
      </c>
      <c r="P54" s="73" t="str">
        <f>IF($N54=2,IF(COUNTIF(Innovation!AE54:AH54,"&gt;="&amp;Innovation!AE$3)&gt;=P$2,1,0),"")</f>
        <v/>
      </c>
      <c r="Q54" s="73" t="str">
        <f t="shared" si="2"/>
        <v/>
      </c>
      <c r="S54" s="73" t="str">
        <f>IF($N54=2,IF(COUNTIF(Innovation!AJ54:AM54,"&gt;="&amp;Innovation!AJ$3)&gt;=S$2,1,0),"")</f>
        <v/>
      </c>
      <c r="T54" s="73" t="str">
        <f>IF($N54=2,IF(COUNTIF(Innovation!AO54:AR54,"&gt;="&amp;Innovation!AO$3)&gt;=T$2,1,0),"")</f>
        <v/>
      </c>
      <c r="U54" s="73" t="str">
        <f t="shared" si="3"/>
        <v/>
      </c>
      <c r="W54" s="73" t="str">
        <f t="shared" si="4"/>
        <v/>
      </c>
      <c r="X54" s="176" t="str">
        <f>IF(W54=1,Employment!$S54,"")</f>
        <v/>
      </c>
      <c r="Z54" s="73" t="str">
        <f t="shared" si="5"/>
        <v/>
      </c>
      <c r="AA54" s="176" t="str">
        <f>IF(Z54=1,Employment!$S54,"")</f>
        <v/>
      </c>
    </row>
    <row r="55" spans="1:27" x14ac:dyDescent="0.2">
      <c r="A55" s="39">
        <f>'Industry selection'!C55</f>
        <v>2</v>
      </c>
      <c r="B55" s="175">
        <v>13.3</v>
      </c>
      <c r="C55" s="67" t="s">
        <v>112</v>
      </c>
      <c r="D55" s="73">
        <f>IF(Employment!V55=2,1,"")</f>
        <v>1</v>
      </c>
      <c r="E55" s="73" t="str">
        <f>IF(Wages!V55=2,1,"")</f>
        <v/>
      </c>
      <c r="F55" s="73" t="str">
        <f t="shared" si="0"/>
        <v/>
      </c>
      <c r="G55" s="176" t="str">
        <f>IF(F55=1,Employment!$S55,"")</f>
        <v/>
      </c>
      <c r="I55" s="73" t="str">
        <f>IF('Employment - change'!V55=2,1,"")</f>
        <v/>
      </c>
      <c r="J55" s="73" t="str">
        <f>IF('Wages - change'!V55=2,1,"")</f>
        <v/>
      </c>
      <c r="K55" s="73" t="str">
        <f t="shared" si="1"/>
        <v/>
      </c>
      <c r="L55" s="176" t="str">
        <f>IF(K55=1,Employment!$S55,"")</f>
        <v/>
      </c>
      <c r="N55" s="39">
        <f>'Industry selection'!C55</f>
        <v>2</v>
      </c>
      <c r="O55" s="73">
        <f ca="1">IF($N55=2,IF(COUNTIF(Innovation!Z55:AC55,"&gt;="&amp;Innovation!Z$3)&gt;=O$2,1,0),"")</f>
        <v>1</v>
      </c>
      <c r="P55" s="73">
        <f ca="1">IF($N55=2,IF(COUNTIF(Innovation!AE55:AH55,"&gt;="&amp;Innovation!AE$3)&gt;=P$2,1,0),"")</f>
        <v>1</v>
      </c>
      <c r="Q55" s="73">
        <f t="shared" ca="1" si="2"/>
        <v>1</v>
      </c>
      <c r="S55" s="73">
        <f ca="1">IF($N55=2,IF(COUNTIF(Innovation!AJ55:AM55,"&gt;="&amp;Innovation!AJ$3)&gt;=S$2,1,0),"")</f>
        <v>1</v>
      </c>
      <c r="T55" s="73">
        <f ca="1">IF($N55=2,IF(COUNTIF(Innovation!AO55:AR55,"&gt;="&amp;Innovation!AO$3)&gt;=T$2,1,0),"")</f>
        <v>1</v>
      </c>
      <c r="U55" s="73">
        <f t="shared" ca="1" si="3"/>
        <v>1</v>
      </c>
      <c r="W55" s="73">
        <f t="shared" ca="1" si="4"/>
        <v>1</v>
      </c>
      <c r="X55" s="176">
        <f ca="1">IF(W55=1,Employment!$S55,"")</f>
        <v>1.0382080864496705E-2</v>
      </c>
      <c r="Z55" s="73">
        <f t="shared" ca="1" si="5"/>
        <v>1</v>
      </c>
      <c r="AA55" s="176">
        <f ca="1">IF(Z55=1,Employment!$S55,"")</f>
        <v>1.0382080864496705E-2</v>
      </c>
    </row>
    <row r="56" spans="1:27" x14ac:dyDescent="0.2">
      <c r="A56" s="39">
        <f>'Industry selection'!C56</f>
        <v>2</v>
      </c>
      <c r="B56" s="175">
        <v>13.9</v>
      </c>
      <c r="C56" s="67" t="s">
        <v>114</v>
      </c>
      <c r="D56" s="73">
        <f>IF(Employment!V56=2,1,"")</f>
        <v>1</v>
      </c>
      <c r="E56" s="73">
        <f>IF(Wages!V56=2,1,"")</f>
        <v>1</v>
      </c>
      <c r="F56" s="73">
        <f t="shared" si="0"/>
        <v>1</v>
      </c>
      <c r="G56" s="176">
        <f>IF(F56=1,Employment!$S56,"")</f>
        <v>2.8853008257325673E-3</v>
      </c>
      <c r="I56" s="73" t="str">
        <f>IF('Employment - change'!V56=2,1,"")</f>
        <v/>
      </c>
      <c r="J56" s="73" t="str">
        <f>IF('Wages - change'!V56=2,1,"")</f>
        <v/>
      </c>
      <c r="K56" s="73" t="str">
        <f t="shared" si="1"/>
        <v/>
      </c>
      <c r="L56" s="176" t="str">
        <f>IF(K56=1,Employment!$S56,"")</f>
        <v/>
      </c>
      <c r="N56" s="39">
        <f>'Industry selection'!C56</f>
        <v>2</v>
      </c>
      <c r="O56" s="73">
        <f ca="1">IF($N56=2,IF(COUNTIF(Innovation!Z56:AC56,"&gt;="&amp;Innovation!Z$3)&gt;=O$2,1,0),"")</f>
        <v>1</v>
      </c>
      <c r="P56" s="73">
        <f ca="1">IF($N56=2,IF(COUNTIF(Innovation!AE56:AH56,"&gt;="&amp;Innovation!AE$3)&gt;=P$2,1,0),"")</f>
        <v>1</v>
      </c>
      <c r="Q56" s="73">
        <f t="shared" ca="1" si="2"/>
        <v>1</v>
      </c>
      <c r="S56" s="73">
        <f ca="1">IF($N56=2,IF(COUNTIF(Innovation!AJ56:AM56,"&gt;="&amp;Innovation!AJ$3)&gt;=S$2,1,0),"")</f>
        <v>1</v>
      </c>
      <c r="T56" s="73">
        <f ca="1">IF($N56=2,IF(COUNTIF(Innovation!AO56:AR56,"&gt;="&amp;Innovation!AO$3)&gt;=T$2,1,0),"")</f>
        <v>1</v>
      </c>
      <c r="U56" s="73">
        <f t="shared" ca="1" si="3"/>
        <v>1</v>
      </c>
      <c r="W56" s="73">
        <f t="shared" ca="1" si="4"/>
        <v>1</v>
      </c>
      <c r="X56" s="176">
        <f ca="1">IF(W56=1,Employment!$S56,"")</f>
        <v>2.8853008257325673E-3</v>
      </c>
      <c r="Z56" s="73">
        <f t="shared" ca="1" si="5"/>
        <v>1</v>
      </c>
      <c r="AA56" s="176">
        <f ca="1">IF(Z56=1,Employment!$S56,"")</f>
        <v>2.8853008257325673E-3</v>
      </c>
    </row>
    <row r="57" spans="1:27" x14ac:dyDescent="0.2">
      <c r="A57" s="39" t="str">
        <f>'Industry selection'!C57</f>
        <v/>
      </c>
      <c r="B57" s="175">
        <v>14</v>
      </c>
      <c r="C57" s="67" t="s">
        <v>116</v>
      </c>
      <c r="D57" s="73" t="str">
        <f>IF(Employment!V57=2,1,"")</f>
        <v/>
      </c>
      <c r="E57" s="73" t="str">
        <f>IF(Wages!V57=2,1,"")</f>
        <v/>
      </c>
      <c r="F57" s="73" t="str">
        <f t="shared" si="0"/>
        <v/>
      </c>
      <c r="G57" s="176" t="str">
        <f>IF(F57=1,Employment!$S57,"")</f>
        <v/>
      </c>
      <c r="I57" s="73" t="str">
        <f>IF('Employment - change'!V57=2,1,"")</f>
        <v/>
      </c>
      <c r="J57" s="73" t="str">
        <f>IF('Wages - change'!V57=2,1,"")</f>
        <v/>
      </c>
      <c r="K57" s="73" t="str">
        <f t="shared" si="1"/>
        <v/>
      </c>
      <c r="L57" s="176" t="str">
        <f>IF(K57=1,Employment!$S57,"")</f>
        <v/>
      </c>
      <c r="N57" s="39" t="str">
        <f>'Industry selection'!C57</f>
        <v/>
      </c>
      <c r="O57" s="73" t="str">
        <f>IF($N57=2,IF(COUNTIF(Innovation!Z57:AC57,"&gt;="&amp;Innovation!Z$3)&gt;=O$2,1,0),"")</f>
        <v/>
      </c>
      <c r="P57" s="73" t="str">
        <f>IF($N57=2,IF(COUNTIF(Innovation!AE57:AH57,"&gt;="&amp;Innovation!AE$3)&gt;=P$2,1,0),"")</f>
        <v/>
      </c>
      <c r="Q57" s="73" t="str">
        <f t="shared" si="2"/>
        <v/>
      </c>
      <c r="S57" s="73" t="str">
        <f>IF($N57=2,IF(COUNTIF(Innovation!AJ57:AM57,"&gt;="&amp;Innovation!AJ$3)&gt;=S$2,1,0),"")</f>
        <v/>
      </c>
      <c r="T57" s="73" t="str">
        <f>IF($N57=2,IF(COUNTIF(Innovation!AO57:AR57,"&gt;="&amp;Innovation!AO$3)&gt;=T$2,1,0),"")</f>
        <v/>
      </c>
      <c r="U57" s="73" t="str">
        <f t="shared" si="3"/>
        <v/>
      </c>
      <c r="W57" s="73" t="str">
        <f t="shared" si="4"/>
        <v/>
      </c>
      <c r="X57" s="176" t="str">
        <f>IF(W57=1,Employment!$S57,"")</f>
        <v/>
      </c>
      <c r="Z57" s="73" t="str">
        <f t="shared" si="5"/>
        <v/>
      </c>
      <c r="AA57" s="176" t="str">
        <f>IF(Z57=1,Employment!$S57,"")</f>
        <v/>
      </c>
    </row>
    <row r="58" spans="1:27" x14ac:dyDescent="0.2">
      <c r="A58" s="39">
        <f>'Industry selection'!C58</f>
        <v>2</v>
      </c>
      <c r="B58" s="175">
        <v>14.1</v>
      </c>
      <c r="C58" s="67" t="s">
        <v>118</v>
      </c>
      <c r="D58" s="73" t="str">
        <f>IF(Employment!V58=2,1,"")</f>
        <v/>
      </c>
      <c r="E58" s="73" t="str">
        <f>IF(Wages!V58=2,1,"")</f>
        <v/>
      </c>
      <c r="F58" s="73" t="str">
        <f t="shared" si="0"/>
        <v/>
      </c>
      <c r="G58" s="176" t="str">
        <f>IF(F58=1,Employment!$S58,"")</f>
        <v/>
      </c>
      <c r="I58" s="73" t="str">
        <f>IF('Employment - change'!V58=2,1,"")</f>
        <v/>
      </c>
      <c r="J58" s="73" t="str">
        <f>IF('Wages - change'!V58=2,1,"")</f>
        <v/>
      </c>
      <c r="K58" s="73" t="str">
        <f t="shared" si="1"/>
        <v/>
      </c>
      <c r="L58" s="176" t="str">
        <f>IF(K58=1,Employment!$S58,"")</f>
        <v/>
      </c>
      <c r="N58" s="39">
        <f>'Industry selection'!C58</f>
        <v>2</v>
      </c>
      <c r="O58" s="73">
        <f ca="1">IF($N58=2,IF(COUNTIF(Innovation!Z58:AC58,"&gt;="&amp;Innovation!Z$3)&gt;=O$2,1,0),"")</f>
        <v>0</v>
      </c>
      <c r="P58" s="73">
        <f ca="1">IF($N58=2,IF(COUNTIF(Innovation!AE58:AH58,"&gt;="&amp;Innovation!AE$3)&gt;=P$2,1,0),"")</f>
        <v>0</v>
      </c>
      <c r="Q58" s="73">
        <f t="shared" ca="1" si="2"/>
        <v>0</v>
      </c>
      <c r="S58" s="73">
        <f ca="1">IF($N58=2,IF(COUNTIF(Innovation!AJ58:AM58,"&gt;="&amp;Innovation!AJ$3)&gt;=S$2,1,0),"")</f>
        <v>0</v>
      </c>
      <c r="T58" s="73">
        <f ca="1">IF($N58=2,IF(COUNTIF(Innovation!AO58:AR58,"&gt;="&amp;Innovation!AO$3)&gt;=T$2,1,0),"")</f>
        <v>0</v>
      </c>
      <c r="U58" s="73">
        <f t="shared" ca="1" si="3"/>
        <v>0</v>
      </c>
      <c r="W58" s="73">
        <f t="shared" ca="1" si="4"/>
        <v>0</v>
      </c>
      <c r="X58" s="176" t="str">
        <f ca="1">IF(W58=1,Employment!$S58,"")</f>
        <v/>
      </c>
      <c r="Z58" s="73">
        <f t="shared" ca="1" si="5"/>
        <v>0</v>
      </c>
      <c r="AA58" s="176" t="str">
        <f ca="1">IF(Z58=1,Employment!$S58,"")</f>
        <v/>
      </c>
    </row>
    <row r="59" spans="1:27" x14ac:dyDescent="0.2">
      <c r="A59" s="39">
        <f>'Industry selection'!C59</f>
        <v>1</v>
      </c>
      <c r="B59" s="175">
        <v>14.2</v>
      </c>
      <c r="C59" s="67" t="s">
        <v>120</v>
      </c>
      <c r="D59" s="73" t="str">
        <f>IF(Employment!V59=2,1,"")</f>
        <v/>
      </c>
      <c r="E59" s="73" t="str">
        <f>IF(Wages!V59=2,1,"")</f>
        <v/>
      </c>
      <c r="F59" s="73" t="str">
        <f t="shared" si="0"/>
        <v/>
      </c>
      <c r="G59" s="176" t="str">
        <f>IF(F59=1,Employment!$S59,"")</f>
        <v/>
      </c>
      <c r="I59" s="73" t="str">
        <f>IF('Employment - change'!V59=2,1,"")</f>
        <v/>
      </c>
      <c r="J59" s="73" t="str">
        <f>IF('Wages - change'!V59=2,1,"")</f>
        <v/>
      </c>
      <c r="K59" s="73" t="str">
        <f t="shared" si="1"/>
        <v/>
      </c>
      <c r="L59" s="176" t="str">
        <f>IF(K59=1,Employment!$S59,"")</f>
        <v/>
      </c>
      <c r="N59" s="39">
        <f>'Industry selection'!C59</f>
        <v>1</v>
      </c>
      <c r="O59" s="73" t="str">
        <f>IF($N59=2,IF(COUNTIF(Innovation!Z59:AC59,"&gt;="&amp;Innovation!Z$3)&gt;=O$2,1,0),"")</f>
        <v/>
      </c>
      <c r="P59" s="73" t="str">
        <f>IF($N59=2,IF(COUNTIF(Innovation!AE59:AH59,"&gt;="&amp;Innovation!AE$3)&gt;=P$2,1,0),"")</f>
        <v/>
      </c>
      <c r="Q59" s="73" t="str">
        <f t="shared" si="2"/>
        <v/>
      </c>
      <c r="S59" s="73" t="str">
        <f>IF($N59=2,IF(COUNTIF(Innovation!AJ59:AM59,"&gt;="&amp;Innovation!AJ$3)&gt;=S$2,1,0),"")</f>
        <v/>
      </c>
      <c r="T59" s="73" t="str">
        <f>IF($N59=2,IF(COUNTIF(Innovation!AO59:AR59,"&gt;="&amp;Innovation!AO$3)&gt;=T$2,1,0),"")</f>
        <v/>
      </c>
      <c r="U59" s="73" t="str">
        <f t="shared" si="3"/>
        <v/>
      </c>
      <c r="W59" s="73" t="str">
        <f t="shared" si="4"/>
        <v/>
      </c>
      <c r="X59" s="176" t="str">
        <f>IF(W59=1,Employment!$S59,"")</f>
        <v/>
      </c>
      <c r="Z59" s="73" t="str">
        <f t="shared" si="5"/>
        <v/>
      </c>
      <c r="AA59" s="176" t="str">
        <f>IF(Z59=1,Employment!$S59,"")</f>
        <v/>
      </c>
    </row>
    <row r="60" spans="1:27" x14ac:dyDescent="0.2">
      <c r="A60" s="39">
        <f>'Industry selection'!C60</f>
        <v>2</v>
      </c>
      <c r="B60" s="175">
        <v>14.3</v>
      </c>
      <c r="C60" s="67" t="s">
        <v>122</v>
      </c>
      <c r="D60" s="73" t="str">
        <f>IF(Employment!V60=2,1,"")</f>
        <v/>
      </c>
      <c r="E60" s="73" t="str">
        <f>IF(Wages!V60=2,1,"")</f>
        <v/>
      </c>
      <c r="F60" s="73" t="str">
        <f t="shared" si="0"/>
        <v/>
      </c>
      <c r="G60" s="176" t="str">
        <f>IF(F60=1,Employment!$S60,"")</f>
        <v/>
      </c>
      <c r="I60" s="73" t="str">
        <f>IF('Employment - change'!V60=2,1,"")</f>
        <v/>
      </c>
      <c r="J60" s="73" t="str">
        <f>IF('Wages - change'!V60=2,1,"")</f>
        <v/>
      </c>
      <c r="K60" s="73" t="str">
        <f t="shared" si="1"/>
        <v/>
      </c>
      <c r="L60" s="176" t="str">
        <f>IF(K60=1,Employment!$S60,"")</f>
        <v/>
      </c>
      <c r="N60" s="39">
        <f>'Industry selection'!C60</f>
        <v>2</v>
      </c>
      <c r="O60" s="73">
        <f ca="1">IF($N60=2,IF(COUNTIF(Innovation!Z60:AC60,"&gt;="&amp;Innovation!Z$3)&gt;=O$2,1,0),"")</f>
        <v>0</v>
      </c>
      <c r="P60" s="73">
        <f ca="1">IF($N60=2,IF(COUNTIF(Innovation!AE60:AH60,"&gt;="&amp;Innovation!AE$3)&gt;=P$2,1,0),"")</f>
        <v>0</v>
      </c>
      <c r="Q60" s="73">
        <f t="shared" ca="1" si="2"/>
        <v>0</v>
      </c>
      <c r="S60" s="73">
        <f ca="1">IF($N60=2,IF(COUNTIF(Innovation!AJ60:AM60,"&gt;="&amp;Innovation!AJ$3)&gt;=S$2,1,0),"")</f>
        <v>0</v>
      </c>
      <c r="T60" s="73">
        <f ca="1">IF($N60=2,IF(COUNTIF(Innovation!AO60:AR60,"&gt;="&amp;Innovation!AO$3)&gt;=T$2,1,0),"")</f>
        <v>0</v>
      </c>
      <c r="U60" s="73">
        <f t="shared" ca="1" si="3"/>
        <v>0</v>
      </c>
      <c r="W60" s="73">
        <f t="shared" ca="1" si="4"/>
        <v>0</v>
      </c>
      <c r="X60" s="176" t="str">
        <f ca="1">IF(W60=1,Employment!$S60,"")</f>
        <v/>
      </c>
      <c r="Z60" s="73">
        <f t="shared" ca="1" si="5"/>
        <v>0</v>
      </c>
      <c r="AA60" s="176" t="str">
        <f ca="1">IF(Z60=1,Employment!$S60,"")</f>
        <v/>
      </c>
    </row>
    <row r="61" spans="1:27" x14ac:dyDescent="0.2">
      <c r="A61" s="39">
        <f>'Industry selection'!C61</f>
        <v>2</v>
      </c>
      <c r="B61" s="175">
        <v>15</v>
      </c>
      <c r="C61" s="67" t="s">
        <v>124</v>
      </c>
      <c r="D61" s="73" t="str">
        <f>IF(Employment!V61=2,1,"")</f>
        <v/>
      </c>
      <c r="E61" s="73">
        <f>IF(Wages!V61=2,1,"")</f>
        <v>1</v>
      </c>
      <c r="F61" s="73" t="str">
        <f t="shared" si="0"/>
        <v/>
      </c>
      <c r="G61" s="176" t="str">
        <f>IF(F61=1,Employment!$S61,"")</f>
        <v/>
      </c>
      <c r="I61" s="73" t="str">
        <f>IF('Employment - change'!V61=2,1,"")</f>
        <v/>
      </c>
      <c r="J61" s="73" t="str">
        <f>IF('Wages - change'!V61=2,1,"")</f>
        <v/>
      </c>
      <c r="K61" s="73" t="str">
        <f t="shared" si="1"/>
        <v/>
      </c>
      <c r="L61" s="176" t="str">
        <f>IF(K61=1,Employment!$S61,"")</f>
        <v/>
      </c>
      <c r="N61" s="39">
        <f>'Industry selection'!C61</f>
        <v>2</v>
      </c>
      <c r="O61" s="73">
        <f ca="1">IF($N61=2,IF(COUNTIF(Innovation!Z61:AC61,"&gt;="&amp;Innovation!Z$3)&gt;=O$2,1,0),"")</f>
        <v>0</v>
      </c>
      <c r="P61" s="73">
        <f ca="1">IF($N61=2,IF(COUNTIF(Innovation!AE61:AH61,"&gt;="&amp;Innovation!AE$3)&gt;=P$2,1,0),"")</f>
        <v>0</v>
      </c>
      <c r="Q61" s="73">
        <f t="shared" ca="1" si="2"/>
        <v>0</v>
      </c>
      <c r="S61" s="73">
        <f ca="1">IF($N61=2,IF(COUNTIF(Innovation!AJ61:AM61,"&gt;="&amp;Innovation!AJ$3)&gt;=S$2,1,0),"")</f>
        <v>0</v>
      </c>
      <c r="T61" s="73">
        <f ca="1">IF($N61=2,IF(COUNTIF(Innovation!AO61:AR61,"&gt;="&amp;Innovation!AO$3)&gt;=T$2,1,0),"")</f>
        <v>0</v>
      </c>
      <c r="U61" s="73">
        <f t="shared" ca="1" si="3"/>
        <v>0</v>
      </c>
      <c r="W61" s="73">
        <f t="shared" ca="1" si="4"/>
        <v>0</v>
      </c>
      <c r="X61" s="176" t="str">
        <f ca="1">IF(W61=1,Employment!$S61,"")</f>
        <v/>
      </c>
      <c r="Z61" s="73">
        <f t="shared" ca="1" si="5"/>
        <v>0</v>
      </c>
      <c r="AA61" s="176" t="str">
        <f ca="1">IF(Z61=1,Employment!$S61,"")</f>
        <v/>
      </c>
    </row>
    <row r="62" spans="1:27" x14ac:dyDescent="0.2">
      <c r="A62" s="39">
        <f>'Industry selection'!C62</f>
        <v>1</v>
      </c>
      <c r="B62" s="175">
        <v>15.1</v>
      </c>
      <c r="C62" s="67" t="s">
        <v>126</v>
      </c>
      <c r="D62" s="73" t="str">
        <f>IF(Employment!V62=2,1,"")</f>
        <v/>
      </c>
      <c r="E62" s="73" t="str">
        <f>IF(Wages!V62=2,1,"")</f>
        <v/>
      </c>
      <c r="F62" s="73" t="str">
        <f t="shared" si="0"/>
        <v/>
      </c>
      <c r="G62" s="176" t="str">
        <f>IF(F62=1,Employment!$S62,"")</f>
        <v/>
      </c>
      <c r="I62" s="73" t="str">
        <f>IF('Employment - change'!V62=2,1,"")</f>
        <v/>
      </c>
      <c r="J62" s="73" t="str">
        <f>IF('Wages - change'!V62=2,1,"")</f>
        <v/>
      </c>
      <c r="K62" s="73" t="str">
        <f t="shared" si="1"/>
        <v/>
      </c>
      <c r="L62" s="176" t="str">
        <f>IF(K62=1,Employment!$S62,"")</f>
        <v/>
      </c>
      <c r="N62" s="39">
        <f>'Industry selection'!C62</f>
        <v>1</v>
      </c>
      <c r="O62" s="73" t="str">
        <f>IF($N62=2,IF(COUNTIF(Innovation!Z62:AC62,"&gt;="&amp;Innovation!Z$3)&gt;=O$2,1,0),"")</f>
        <v/>
      </c>
      <c r="P62" s="73" t="str">
        <f>IF($N62=2,IF(COUNTIF(Innovation!AE62:AH62,"&gt;="&amp;Innovation!AE$3)&gt;=P$2,1,0),"")</f>
        <v/>
      </c>
      <c r="Q62" s="73" t="str">
        <f t="shared" si="2"/>
        <v/>
      </c>
      <c r="S62" s="73" t="str">
        <f>IF($N62=2,IF(COUNTIF(Innovation!AJ62:AM62,"&gt;="&amp;Innovation!AJ$3)&gt;=S$2,1,0),"")</f>
        <v/>
      </c>
      <c r="T62" s="73" t="str">
        <f>IF($N62=2,IF(COUNTIF(Innovation!AO62:AR62,"&gt;="&amp;Innovation!AO$3)&gt;=T$2,1,0),"")</f>
        <v/>
      </c>
      <c r="U62" s="73" t="str">
        <f t="shared" si="3"/>
        <v/>
      </c>
      <c r="W62" s="73" t="str">
        <f t="shared" si="4"/>
        <v/>
      </c>
      <c r="X62" s="176" t="str">
        <f>IF(W62=1,Employment!$S62,"")</f>
        <v/>
      </c>
      <c r="Z62" s="73" t="str">
        <f t="shared" si="5"/>
        <v/>
      </c>
      <c r="AA62" s="176" t="str">
        <f>IF(Z62=1,Employment!$S62,"")</f>
        <v/>
      </c>
    </row>
    <row r="63" spans="1:27" x14ac:dyDescent="0.2">
      <c r="A63" s="39">
        <f>'Industry selection'!C63</f>
        <v>1</v>
      </c>
      <c r="B63" s="175">
        <v>15.2</v>
      </c>
      <c r="C63" s="67" t="s">
        <v>128</v>
      </c>
      <c r="D63" s="73" t="str">
        <f>IF(Employment!V63=2,1,"")</f>
        <v/>
      </c>
      <c r="E63" s="73" t="str">
        <f>IF(Wages!V63=2,1,"")</f>
        <v/>
      </c>
      <c r="F63" s="73" t="str">
        <f t="shared" si="0"/>
        <v/>
      </c>
      <c r="G63" s="176" t="str">
        <f>IF(F63=1,Employment!$S63,"")</f>
        <v/>
      </c>
      <c r="I63" s="73" t="str">
        <f>IF('Employment - change'!V63=2,1,"")</f>
        <v/>
      </c>
      <c r="J63" s="73" t="str">
        <f>IF('Wages - change'!V63=2,1,"")</f>
        <v/>
      </c>
      <c r="K63" s="73" t="str">
        <f t="shared" si="1"/>
        <v/>
      </c>
      <c r="L63" s="176" t="str">
        <f>IF(K63=1,Employment!$S63,"")</f>
        <v/>
      </c>
      <c r="N63" s="39">
        <f>'Industry selection'!C63</f>
        <v>1</v>
      </c>
      <c r="O63" s="73" t="str">
        <f>IF($N63=2,IF(COUNTIF(Innovation!Z63:AC63,"&gt;="&amp;Innovation!Z$3)&gt;=O$2,1,0),"")</f>
        <v/>
      </c>
      <c r="P63" s="73" t="str">
        <f>IF($N63=2,IF(COUNTIF(Innovation!AE63:AH63,"&gt;="&amp;Innovation!AE$3)&gt;=P$2,1,0),"")</f>
        <v/>
      </c>
      <c r="Q63" s="73" t="str">
        <f t="shared" si="2"/>
        <v/>
      </c>
      <c r="S63" s="73" t="str">
        <f>IF($N63=2,IF(COUNTIF(Innovation!AJ63:AM63,"&gt;="&amp;Innovation!AJ$3)&gt;=S$2,1,0),"")</f>
        <v/>
      </c>
      <c r="T63" s="73" t="str">
        <f>IF($N63=2,IF(COUNTIF(Innovation!AO63:AR63,"&gt;="&amp;Innovation!AO$3)&gt;=T$2,1,0),"")</f>
        <v/>
      </c>
      <c r="U63" s="73" t="str">
        <f t="shared" si="3"/>
        <v/>
      </c>
      <c r="W63" s="73" t="str">
        <f t="shared" si="4"/>
        <v/>
      </c>
      <c r="X63" s="176" t="str">
        <f>IF(W63=1,Employment!$S63,"")</f>
        <v/>
      </c>
      <c r="Z63" s="73" t="str">
        <f t="shared" si="5"/>
        <v/>
      </c>
      <c r="AA63" s="176" t="str">
        <f>IF(Z63=1,Employment!$S63,"")</f>
        <v/>
      </c>
    </row>
    <row r="64" spans="1:27" x14ac:dyDescent="0.2">
      <c r="A64" s="39" t="str">
        <f>'Industry selection'!C64</f>
        <v/>
      </c>
      <c r="B64" s="175">
        <v>16</v>
      </c>
      <c r="C64" s="67" t="s">
        <v>130</v>
      </c>
      <c r="D64" s="73" t="str">
        <f>IF(Employment!V64=2,1,"")</f>
        <v/>
      </c>
      <c r="E64" s="73" t="str">
        <f>IF(Wages!V64=2,1,"")</f>
        <v/>
      </c>
      <c r="F64" s="73" t="str">
        <f t="shared" si="0"/>
        <v/>
      </c>
      <c r="G64" s="176" t="str">
        <f>IF(F64=1,Employment!$S64,"")</f>
        <v/>
      </c>
      <c r="I64" s="73" t="str">
        <f>IF('Employment - change'!V64=2,1,"")</f>
        <v/>
      </c>
      <c r="J64" s="73" t="str">
        <f>IF('Wages - change'!V64=2,1,"")</f>
        <v/>
      </c>
      <c r="K64" s="73" t="str">
        <f t="shared" si="1"/>
        <v/>
      </c>
      <c r="L64" s="176" t="str">
        <f>IF(K64=1,Employment!$S64,"")</f>
        <v/>
      </c>
      <c r="N64" s="39" t="str">
        <f>'Industry selection'!C64</f>
        <v/>
      </c>
      <c r="O64" s="73" t="str">
        <f>IF($N64=2,IF(COUNTIF(Innovation!Z64:AC64,"&gt;="&amp;Innovation!Z$3)&gt;=O$2,1,0),"")</f>
        <v/>
      </c>
      <c r="P64" s="73" t="str">
        <f>IF($N64=2,IF(COUNTIF(Innovation!AE64:AH64,"&gt;="&amp;Innovation!AE$3)&gt;=P$2,1,0),"")</f>
        <v/>
      </c>
      <c r="Q64" s="73" t="str">
        <f t="shared" si="2"/>
        <v/>
      </c>
      <c r="S64" s="73" t="str">
        <f>IF($N64=2,IF(COUNTIF(Innovation!AJ64:AM64,"&gt;="&amp;Innovation!AJ$3)&gt;=S$2,1,0),"")</f>
        <v/>
      </c>
      <c r="T64" s="73" t="str">
        <f>IF($N64=2,IF(COUNTIF(Innovation!AO64:AR64,"&gt;="&amp;Innovation!AO$3)&gt;=T$2,1,0),"")</f>
        <v/>
      </c>
      <c r="U64" s="73" t="str">
        <f t="shared" si="3"/>
        <v/>
      </c>
      <c r="W64" s="73" t="str">
        <f t="shared" si="4"/>
        <v/>
      </c>
      <c r="X64" s="176" t="str">
        <f>IF(W64=1,Employment!$S64,"")</f>
        <v/>
      </c>
      <c r="Z64" s="73" t="str">
        <f t="shared" si="5"/>
        <v/>
      </c>
      <c r="AA64" s="176" t="str">
        <f>IF(Z64=1,Employment!$S64,"")</f>
        <v/>
      </c>
    </row>
    <row r="65" spans="1:27" x14ac:dyDescent="0.2">
      <c r="A65" s="39">
        <f>'Industry selection'!C65</f>
        <v>2</v>
      </c>
      <c r="B65" s="175">
        <v>16.100000000000001</v>
      </c>
      <c r="C65" s="67" t="s">
        <v>132</v>
      </c>
      <c r="D65" s="73">
        <f>IF(Employment!V65=2,1,"")</f>
        <v>1</v>
      </c>
      <c r="E65" s="73" t="str">
        <f>IF(Wages!V65=2,1,"")</f>
        <v/>
      </c>
      <c r="F65" s="73" t="str">
        <f t="shared" si="0"/>
        <v/>
      </c>
      <c r="G65" s="176" t="str">
        <f>IF(F65=1,Employment!$S65,"")</f>
        <v/>
      </c>
      <c r="I65" s="73" t="str">
        <f>IF('Employment - change'!V65=2,1,"")</f>
        <v/>
      </c>
      <c r="J65" s="73" t="str">
        <f>IF('Wages - change'!V65=2,1,"")</f>
        <v/>
      </c>
      <c r="K65" s="73" t="str">
        <f t="shared" si="1"/>
        <v/>
      </c>
      <c r="L65" s="176" t="str">
        <f>IF(K65=1,Employment!$S65,"")</f>
        <v/>
      </c>
      <c r="N65" s="39">
        <f>'Industry selection'!C65</f>
        <v>2</v>
      </c>
      <c r="O65" s="73">
        <f ca="1">IF($N65=2,IF(COUNTIF(Innovation!Z65:AC65,"&gt;="&amp;Innovation!Z$3)&gt;=O$2,1,0),"")</f>
        <v>0</v>
      </c>
      <c r="P65" s="73">
        <f ca="1">IF($N65=2,IF(COUNTIF(Innovation!AE65:AH65,"&gt;="&amp;Innovation!AE$3)&gt;=P$2,1,0),"")</f>
        <v>0</v>
      </c>
      <c r="Q65" s="73">
        <f t="shared" ca="1" si="2"/>
        <v>0</v>
      </c>
      <c r="S65" s="73">
        <f ca="1">IF($N65=2,IF(COUNTIF(Innovation!AJ65:AM65,"&gt;="&amp;Innovation!AJ$3)&gt;=S$2,1,0),"")</f>
        <v>0</v>
      </c>
      <c r="T65" s="73">
        <f ca="1">IF($N65=2,IF(COUNTIF(Innovation!AO65:AR65,"&gt;="&amp;Innovation!AO$3)&gt;=T$2,1,0),"")</f>
        <v>0</v>
      </c>
      <c r="U65" s="73">
        <f t="shared" ca="1" si="3"/>
        <v>0</v>
      </c>
      <c r="W65" s="73">
        <f t="shared" ca="1" si="4"/>
        <v>0</v>
      </c>
      <c r="X65" s="176" t="str">
        <f ca="1">IF(W65=1,Employment!$S65,"")</f>
        <v/>
      </c>
      <c r="Z65" s="73">
        <f t="shared" ca="1" si="5"/>
        <v>0</v>
      </c>
      <c r="AA65" s="176" t="str">
        <f ca="1">IF(Z65=1,Employment!$S65,"")</f>
        <v/>
      </c>
    </row>
    <row r="66" spans="1:27" x14ac:dyDescent="0.2">
      <c r="A66" s="39">
        <f>'Industry selection'!C66</f>
        <v>2</v>
      </c>
      <c r="B66" s="175">
        <v>16.2</v>
      </c>
      <c r="C66" s="67" t="s">
        <v>134</v>
      </c>
      <c r="D66" s="73">
        <f>IF(Employment!V66=2,1,"")</f>
        <v>1</v>
      </c>
      <c r="E66" s="73" t="str">
        <f>IF(Wages!V66=2,1,"")</f>
        <v/>
      </c>
      <c r="F66" s="73" t="str">
        <f t="shared" si="0"/>
        <v/>
      </c>
      <c r="G66" s="176" t="str">
        <f>IF(F66=1,Employment!$S66,"")</f>
        <v/>
      </c>
      <c r="I66" s="73" t="str">
        <f>IF('Employment - change'!V66=2,1,"")</f>
        <v/>
      </c>
      <c r="J66" s="73">
        <f>IF('Wages - change'!V66=2,1,"")</f>
        <v>1</v>
      </c>
      <c r="K66" s="73" t="str">
        <f t="shared" si="1"/>
        <v/>
      </c>
      <c r="L66" s="176" t="str">
        <f>IF(K66=1,Employment!$S66,"")</f>
        <v/>
      </c>
      <c r="N66" s="39">
        <f>'Industry selection'!C66</f>
        <v>2</v>
      </c>
      <c r="O66" s="73">
        <f ca="1">IF($N66=2,IF(COUNTIF(Innovation!Z66:AC66,"&gt;="&amp;Innovation!Z$3)&gt;=O$2,1,0),"")</f>
        <v>0</v>
      </c>
      <c r="P66" s="73">
        <f ca="1">IF($N66=2,IF(COUNTIF(Innovation!AE66:AH66,"&gt;="&amp;Innovation!AE$3)&gt;=P$2,1,0),"")</f>
        <v>0</v>
      </c>
      <c r="Q66" s="73">
        <f t="shared" ca="1" si="2"/>
        <v>0</v>
      </c>
      <c r="S66" s="73">
        <f ca="1">IF($N66=2,IF(COUNTIF(Innovation!AJ66:AM66,"&gt;="&amp;Innovation!AJ$3)&gt;=S$2,1,0),"")</f>
        <v>0</v>
      </c>
      <c r="T66" s="73">
        <f ca="1">IF($N66=2,IF(COUNTIF(Innovation!AO66:AR66,"&gt;="&amp;Innovation!AO$3)&gt;=T$2,1,0),"")</f>
        <v>0</v>
      </c>
      <c r="U66" s="73">
        <f t="shared" ca="1" si="3"/>
        <v>0</v>
      </c>
      <c r="W66" s="73">
        <f t="shared" ca="1" si="4"/>
        <v>0</v>
      </c>
      <c r="X66" s="176" t="str">
        <f ca="1">IF(W66=1,Employment!$S66,"")</f>
        <v/>
      </c>
      <c r="Z66" s="73">
        <f t="shared" ca="1" si="5"/>
        <v>0</v>
      </c>
      <c r="AA66" s="176" t="str">
        <f ca="1">IF(Z66=1,Employment!$S66,"")</f>
        <v/>
      </c>
    </row>
    <row r="67" spans="1:27" x14ac:dyDescent="0.2">
      <c r="A67" s="39" t="str">
        <f>'Industry selection'!C67</f>
        <v/>
      </c>
      <c r="B67" s="175">
        <v>17</v>
      </c>
      <c r="C67" s="67" t="s">
        <v>136</v>
      </c>
      <c r="D67" s="73" t="str">
        <f>IF(Employment!V67=2,1,"")</f>
        <v/>
      </c>
      <c r="E67" s="73" t="str">
        <f>IF(Wages!V67=2,1,"")</f>
        <v/>
      </c>
      <c r="F67" s="73" t="str">
        <f t="shared" si="0"/>
        <v/>
      </c>
      <c r="G67" s="176" t="str">
        <f>IF(F67=1,Employment!$S67,"")</f>
        <v/>
      </c>
      <c r="I67" s="73" t="str">
        <f>IF('Employment - change'!V67=2,1,"")</f>
        <v/>
      </c>
      <c r="J67" s="73" t="str">
        <f>IF('Wages - change'!V67=2,1,"")</f>
        <v/>
      </c>
      <c r="K67" s="73" t="str">
        <f t="shared" si="1"/>
        <v/>
      </c>
      <c r="L67" s="176" t="str">
        <f>IF(K67=1,Employment!$S67,"")</f>
        <v/>
      </c>
      <c r="N67" s="39" t="str">
        <f>'Industry selection'!C67</f>
        <v/>
      </c>
      <c r="O67" s="73" t="str">
        <f>IF($N67=2,IF(COUNTIF(Innovation!Z67:AC67,"&gt;="&amp;Innovation!Z$3)&gt;=O$2,1,0),"")</f>
        <v/>
      </c>
      <c r="P67" s="73" t="str">
        <f>IF($N67=2,IF(COUNTIF(Innovation!AE67:AH67,"&gt;="&amp;Innovation!AE$3)&gt;=P$2,1,0),"")</f>
        <v/>
      </c>
      <c r="Q67" s="73" t="str">
        <f t="shared" si="2"/>
        <v/>
      </c>
      <c r="S67" s="73" t="str">
        <f>IF($N67=2,IF(COUNTIF(Innovation!AJ67:AM67,"&gt;="&amp;Innovation!AJ$3)&gt;=S$2,1,0),"")</f>
        <v/>
      </c>
      <c r="T67" s="73" t="str">
        <f>IF($N67=2,IF(COUNTIF(Innovation!AO67:AR67,"&gt;="&amp;Innovation!AO$3)&gt;=T$2,1,0),"")</f>
        <v/>
      </c>
      <c r="U67" s="73" t="str">
        <f t="shared" si="3"/>
        <v/>
      </c>
      <c r="W67" s="73" t="str">
        <f t="shared" si="4"/>
        <v/>
      </c>
      <c r="X67" s="176" t="str">
        <f>IF(W67=1,Employment!$S67,"")</f>
        <v/>
      </c>
      <c r="Z67" s="73" t="str">
        <f t="shared" si="5"/>
        <v/>
      </c>
      <c r="AA67" s="176" t="str">
        <f>IF(Z67=1,Employment!$S67,"")</f>
        <v/>
      </c>
    </row>
    <row r="68" spans="1:27" x14ac:dyDescent="0.2">
      <c r="A68" s="39">
        <f>'Industry selection'!C68</f>
        <v>1</v>
      </c>
      <c r="B68" s="175">
        <v>17.100000000000001</v>
      </c>
      <c r="C68" s="67" t="s">
        <v>138</v>
      </c>
      <c r="D68" s="73" t="str">
        <f>IF(Employment!V68=2,1,"")</f>
        <v/>
      </c>
      <c r="E68" s="73" t="str">
        <f>IF(Wages!V68=2,1,"")</f>
        <v/>
      </c>
      <c r="F68" s="73" t="str">
        <f t="shared" si="0"/>
        <v/>
      </c>
      <c r="G68" s="176" t="str">
        <f>IF(F68=1,Employment!$S68,"")</f>
        <v/>
      </c>
      <c r="I68" s="73" t="str">
        <f>IF('Employment - change'!V68=2,1,"")</f>
        <v/>
      </c>
      <c r="J68" s="73" t="str">
        <f>IF('Wages - change'!V68=2,1,"")</f>
        <v/>
      </c>
      <c r="K68" s="73" t="str">
        <f t="shared" si="1"/>
        <v/>
      </c>
      <c r="L68" s="176" t="str">
        <f>IF(K68=1,Employment!$S68,"")</f>
        <v/>
      </c>
      <c r="N68" s="39">
        <f>'Industry selection'!C68</f>
        <v>1</v>
      </c>
      <c r="O68" s="73" t="str">
        <f>IF($N68=2,IF(COUNTIF(Innovation!Z68:AC68,"&gt;="&amp;Innovation!Z$3)&gt;=O$2,1,0),"")</f>
        <v/>
      </c>
      <c r="P68" s="73" t="str">
        <f>IF($N68=2,IF(COUNTIF(Innovation!AE68:AH68,"&gt;="&amp;Innovation!AE$3)&gt;=P$2,1,0),"")</f>
        <v/>
      </c>
      <c r="Q68" s="73" t="str">
        <f t="shared" si="2"/>
        <v/>
      </c>
      <c r="S68" s="73" t="str">
        <f>IF($N68=2,IF(COUNTIF(Innovation!AJ68:AM68,"&gt;="&amp;Innovation!AJ$3)&gt;=S$2,1,0),"")</f>
        <v/>
      </c>
      <c r="T68" s="73" t="str">
        <f>IF($N68=2,IF(COUNTIF(Innovation!AO68:AR68,"&gt;="&amp;Innovation!AO$3)&gt;=T$2,1,0),"")</f>
        <v/>
      </c>
      <c r="U68" s="73" t="str">
        <f t="shared" si="3"/>
        <v/>
      </c>
      <c r="W68" s="73" t="str">
        <f t="shared" si="4"/>
        <v/>
      </c>
      <c r="X68" s="176" t="str">
        <f>IF(W68=1,Employment!$S68,"")</f>
        <v/>
      </c>
      <c r="Z68" s="73" t="str">
        <f t="shared" si="5"/>
        <v/>
      </c>
      <c r="AA68" s="176" t="str">
        <f>IF(Z68=1,Employment!$S68,"")</f>
        <v/>
      </c>
    </row>
    <row r="69" spans="1:27" x14ac:dyDescent="0.2">
      <c r="A69" s="39">
        <f>'Industry selection'!C69</f>
        <v>2</v>
      </c>
      <c r="B69" s="175">
        <v>17.2</v>
      </c>
      <c r="C69" s="67" t="s">
        <v>140</v>
      </c>
      <c r="D69" s="73" t="str">
        <f>IF(Employment!V69=2,1,"")</f>
        <v/>
      </c>
      <c r="E69" s="73" t="str">
        <f>IF(Wages!V69=2,1,"")</f>
        <v/>
      </c>
      <c r="F69" s="73" t="str">
        <f t="shared" si="0"/>
        <v/>
      </c>
      <c r="G69" s="176" t="str">
        <f>IF(F69=1,Employment!$S69,"")</f>
        <v/>
      </c>
      <c r="I69" s="73" t="str">
        <f>IF('Employment - change'!V69=2,1,"")</f>
        <v/>
      </c>
      <c r="J69" s="73">
        <f>IF('Wages - change'!V69=2,1,"")</f>
        <v>1</v>
      </c>
      <c r="K69" s="73" t="str">
        <f t="shared" si="1"/>
        <v/>
      </c>
      <c r="L69" s="176" t="str">
        <f>IF(K69=1,Employment!$S69,"")</f>
        <v/>
      </c>
      <c r="N69" s="39">
        <f>'Industry selection'!C69</f>
        <v>2</v>
      </c>
      <c r="O69" s="73">
        <f ca="1">IF($N69=2,IF(COUNTIF(Innovation!Z69:AC69,"&gt;="&amp;Innovation!Z$3)&gt;=O$2,1,0),"")</f>
        <v>1</v>
      </c>
      <c r="P69" s="73">
        <f ca="1">IF($N69=2,IF(COUNTIF(Innovation!AE69:AH69,"&gt;="&amp;Innovation!AE$3)&gt;=P$2,1,0),"")</f>
        <v>1</v>
      </c>
      <c r="Q69" s="73">
        <f t="shared" ca="1" si="2"/>
        <v>1</v>
      </c>
      <c r="S69" s="73">
        <f ca="1">IF($N69=2,IF(COUNTIF(Innovation!AJ69:AM69,"&gt;="&amp;Innovation!AJ$3)&gt;=S$2,1,0),"")</f>
        <v>1</v>
      </c>
      <c r="T69" s="73">
        <f ca="1">IF($N69=2,IF(COUNTIF(Innovation!AO69:AR69,"&gt;="&amp;Innovation!AO$3)&gt;=T$2,1,0),"")</f>
        <v>1</v>
      </c>
      <c r="U69" s="73">
        <f t="shared" ca="1" si="3"/>
        <v>1</v>
      </c>
      <c r="W69" s="73">
        <f t="shared" ca="1" si="4"/>
        <v>1</v>
      </c>
      <c r="X69" s="176">
        <f ca="1">IF(W69=1,Employment!$S69,"")</f>
        <v>2.720729388725539E-3</v>
      </c>
      <c r="Z69" s="73">
        <f t="shared" ca="1" si="5"/>
        <v>1</v>
      </c>
      <c r="AA69" s="176">
        <f ca="1">IF(Z69=1,Employment!$S69,"")</f>
        <v>2.720729388725539E-3</v>
      </c>
    </row>
    <row r="70" spans="1:27" x14ac:dyDescent="0.2">
      <c r="A70" s="39">
        <f>'Industry selection'!C70</f>
        <v>2</v>
      </c>
      <c r="B70" s="175">
        <v>18</v>
      </c>
      <c r="C70" s="67" t="s">
        <v>142</v>
      </c>
      <c r="D70" s="73" t="str">
        <f>IF(Employment!V70=2,1,"")</f>
        <v/>
      </c>
      <c r="E70" s="73" t="str">
        <f>IF(Wages!V70=2,1,"")</f>
        <v/>
      </c>
      <c r="F70" s="73" t="str">
        <f t="shared" ref="F70:F133" si="6">IF(AND(D70=1,E70=1),1,"")</f>
        <v/>
      </c>
      <c r="G70" s="176" t="str">
        <f>IF(F70=1,Employment!$S70,"")</f>
        <v/>
      </c>
      <c r="I70" s="73">
        <f>IF('Employment - change'!V70=2,1,"")</f>
        <v>1</v>
      </c>
      <c r="J70" s="73" t="str">
        <f>IF('Wages - change'!V70=2,1,"")</f>
        <v/>
      </c>
      <c r="K70" s="73" t="str">
        <f t="shared" ref="K70:K133" si="7">IF(AND(I70=1,J70=1),1,"")</f>
        <v/>
      </c>
      <c r="L70" s="176" t="str">
        <f>IF(K70=1,Employment!$S70,"")</f>
        <v/>
      </c>
      <c r="N70" s="39">
        <f>'Industry selection'!C70</f>
        <v>2</v>
      </c>
      <c r="O70" s="73">
        <f ca="1">IF($N70=2,IF(COUNTIF(Innovation!Z70:AC70,"&gt;="&amp;Innovation!Z$3)&gt;=O$2,1,0),"")</f>
        <v>0</v>
      </c>
      <c r="P70" s="73">
        <f ca="1">IF($N70=2,IF(COUNTIF(Innovation!AE70:AH70,"&gt;="&amp;Innovation!AE$3)&gt;=P$2,1,0),"")</f>
        <v>0</v>
      </c>
      <c r="Q70" s="73">
        <f t="shared" ca="1" si="2"/>
        <v>0</v>
      </c>
      <c r="S70" s="73">
        <f ca="1">IF($N70=2,IF(COUNTIF(Innovation!AJ70:AM70,"&gt;="&amp;Innovation!AJ$3)&gt;=S$2,1,0),"")</f>
        <v>1</v>
      </c>
      <c r="T70" s="73">
        <f ca="1">IF($N70=2,IF(COUNTIF(Innovation!AO70:AR70,"&gt;="&amp;Innovation!AO$3)&gt;=T$2,1,0),"")</f>
        <v>1</v>
      </c>
      <c r="U70" s="73">
        <f t="shared" ca="1" si="3"/>
        <v>1</v>
      </c>
      <c r="W70" s="73">
        <f t="shared" ca="1" si="4"/>
        <v>0</v>
      </c>
      <c r="X70" s="176" t="str">
        <f ca="1">IF(W70=1,Employment!$S70,"")</f>
        <v/>
      </c>
      <c r="Z70" s="73">
        <f t="shared" ca="1" si="5"/>
        <v>0</v>
      </c>
      <c r="AA70" s="176" t="str">
        <f ca="1">IF(Z70=1,Employment!$S70,"")</f>
        <v/>
      </c>
    </row>
    <row r="71" spans="1:27" x14ac:dyDescent="0.2">
      <c r="A71" s="39">
        <f>'Industry selection'!C71</f>
        <v>1</v>
      </c>
      <c r="B71" s="175">
        <v>18.100000000000001</v>
      </c>
      <c r="C71" s="67" t="s">
        <v>144</v>
      </c>
      <c r="D71" s="73" t="str">
        <f>IF(Employment!V71=2,1,"")</f>
        <v/>
      </c>
      <c r="E71" s="73" t="str">
        <f>IF(Wages!V71=2,1,"")</f>
        <v/>
      </c>
      <c r="F71" s="73" t="str">
        <f t="shared" si="6"/>
        <v/>
      </c>
      <c r="G71" s="176" t="str">
        <f>IF(F71=1,Employment!$S71,"")</f>
        <v/>
      </c>
      <c r="I71" s="73" t="str">
        <f>IF('Employment - change'!V71=2,1,"")</f>
        <v/>
      </c>
      <c r="J71" s="73" t="str">
        <f>IF('Wages - change'!V71=2,1,"")</f>
        <v/>
      </c>
      <c r="K71" s="73" t="str">
        <f t="shared" si="7"/>
        <v/>
      </c>
      <c r="L71" s="176" t="str">
        <f>IF(K71=1,Employment!$S71,"")</f>
        <v/>
      </c>
      <c r="N71" s="39">
        <f>'Industry selection'!C71</f>
        <v>1</v>
      </c>
      <c r="O71" s="73" t="str">
        <f>IF($N71=2,IF(COUNTIF(Innovation!Z71:AC71,"&gt;="&amp;Innovation!Z$3)&gt;=O$2,1,0),"")</f>
        <v/>
      </c>
      <c r="P71" s="73" t="str">
        <f>IF($N71=2,IF(COUNTIF(Innovation!AE71:AH71,"&gt;="&amp;Innovation!AE$3)&gt;=P$2,1,0),"")</f>
        <v/>
      </c>
      <c r="Q71" s="73" t="str">
        <f t="shared" si="2"/>
        <v/>
      </c>
      <c r="S71" s="73" t="str">
        <f>IF($N71=2,IF(COUNTIF(Innovation!AJ71:AM71,"&gt;="&amp;Innovation!AJ$3)&gt;=S$2,1,0),"")</f>
        <v/>
      </c>
      <c r="T71" s="73" t="str">
        <f>IF($N71=2,IF(COUNTIF(Innovation!AO71:AR71,"&gt;="&amp;Innovation!AO$3)&gt;=T$2,1,0),"")</f>
        <v/>
      </c>
      <c r="U71" s="73" t="str">
        <f t="shared" si="3"/>
        <v/>
      </c>
      <c r="W71" s="73" t="str">
        <f t="shared" si="4"/>
        <v/>
      </c>
      <c r="X71" s="176" t="str">
        <f>IF(W71=1,Employment!$S71,"")</f>
        <v/>
      </c>
      <c r="Z71" s="73" t="str">
        <f t="shared" si="5"/>
        <v/>
      </c>
      <c r="AA71" s="176" t="str">
        <f>IF(Z71=1,Employment!$S71,"")</f>
        <v/>
      </c>
    </row>
    <row r="72" spans="1:27" x14ac:dyDescent="0.2">
      <c r="A72" s="39">
        <f>'Industry selection'!C72</f>
        <v>1</v>
      </c>
      <c r="B72" s="175">
        <v>18.2</v>
      </c>
      <c r="C72" s="67" t="s">
        <v>146</v>
      </c>
      <c r="D72" s="73" t="str">
        <f>IF(Employment!V72=2,1,"")</f>
        <v/>
      </c>
      <c r="E72" s="73" t="str">
        <f>IF(Wages!V72=2,1,"")</f>
        <v/>
      </c>
      <c r="F72" s="73" t="str">
        <f t="shared" si="6"/>
        <v/>
      </c>
      <c r="G72" s="176" t="str">
        <f>IF(F72=1,Employment!$S72,"")</f>
        <v/>
      </c>
      <c r="I72" s="73" t="str">
        <f>IF('Employment - change'!V72=2,1,"")</f>
        <v/>
      </c>
      <c r="J72" s="73" t="str">
        <f>IF('Wages - change'!V72=2,1,"")</f>
        <v/>
      </c>
      <c r="K72" s="73" t="str">
        <f t="shared" si="7"/>
        <v/>
      </c>
      <c r="L72" s="176" t="str">
        <f>IF(K72=1,Employment!$S72,"")</f>
        <v/>
      </c>
      <c r="N72" s="39">
        <f>'Industry selection'!C72</f>
        <v>1</v>
      </c>
      <c r="O72" s="73" t="str">
        <f>IF($N72=2,IF(COUNTIF(Innovation!Z72:AC72,"&gt;="&amp;Innovation!Z$3)&gt;=O$2,1,0),"")</f>
        <v/>
      </c>
      <c r="P72" s="73" t="str">
        <f>IF($N72=2,IF(COUNTIF(Innovation!AE72:AH72,"&gt;="&amp;Innovation!AE$3)&gt;=P$2,1,0),"")</f>
        <v/>
      </c>
      <c r="Q72" s="73" t="str">
        <f t="shared" si="2"/>
        <v/>
      </c>
      <c r="S72" s="73" t="str">
        <f>IF($N72=2,IF(COUNTIF(Innovation!AJ72:AM72,"&gt;="&amp;Innovation!AJ$3)&gt;=S$2,1,0),"")</f>
        <v/>
      </c>
      <c r="T72" s="73" t="str">
        <f>IF($N72=2,IF(COUNTIF(Innovation!AO72:AR72,"&gt;="&amp;Innovation!AO$3)&gt;=T$2,1,0),"")</f>
        <v/>
      </c>
      <c r="U72" s="73" t="str">
        <f t="shared" si="3"/>
        <v/>
      </c>
      <c r="W72" s="73" t="str">
        <f t="shared" si="4"/>
        <v/>
      </c>
      <c r="X72" s="176" t="str">
        <f>IF(W72=1,Employment!$S72,"")</f>
        <v/>
      </c>
      <c r="Z72" s="73" t="str">
        <f t="shared" si="5"/>
        <v/>
      </c>
      <c r="AA72" s="176" t="str">
        <f>IF(Z72=1,Employment!$S72,"")</f>
        <v/>
      </c>
    </row>
    <row r="73" spans="1:27" x14ac:dyDescent="0.2">
      <c r="A73" s="39">
        <f>'Industry selection'!C73</f>
        <v>1</v>
      </c>
      <c r="B73" s="175">
        <v>19</v>
      </c>
      <c r="C73" s="67" t="s">
        <v>148</v>
      </c>
      <c r="D73" s="73" t="str">
        <f>IF(Employment!V73=2,1,"")</f>
        <v/>
      </c>
      <c r="E73" s="73" t="str">
        <f>IF(Wages!V73=2,1,"")</f>
        <v/>
      </c>
      <c r="F73" s="73" t="str">
        <f t="shared" si="6"/>
        <v/>
      </c>
      <c r="G73" s="176" t="str">
        <f>IF(F73=1,Employment!$S73,"")</f>
        <v/>
      </c>
      <c r="I73" s="73" t="str">
        <f>IF('Employment - change'!V73=2,1,"")</f>
        <v/>
      </c>
      <c r="J73" s="73" t="str">
        <f>IF('Wages - change'!V73=2,1,"")</f>
        <v/>
      </c>
      <c r="K73" s="73" t="str">
        <f t="shared" si="7"/>
        <v/>
      </c>
      <c r="L73" s="176" t="str">
        <f>IF(K73=1,Employment!$S73,"")</f>
        <v/>
      </c>
      <c r="N73" s="39">
        <f>'Industry selection'!C73</f>
        <v>1</v>
      </c>
      <c r="O73" s="73" t="str">
        <f>IF($N73=2,IF(COUNTIF(Innovation!Z73:AC73,"&gt;="&amp;Innovation!Z$3)&gt;=O$2,1,0),"")</f>
        <v/>
      </c>
      <c r="P73" s="73" t="str">
        <f>IF($N73=2,IF(COUNTIF(Innovation!AE73:AH73,"&gt;="&amp;Innovation!AE$3)&gt;=P$2,1,0),"")</f>
        <v/>
      </c>
      <c r="Q73" s="73" t="str">
        <f t="shared" si="2"/>
        <v/>
      </c>
      <c r="S73" s="73" t="str">
        <f>IF($N73=2,IF(COUNTIF(Innovation!AJ73:AM73,"&gt;="&amp;Innovation!AJ$3)&gt;=S$2,1,0),"")</f>
        <v/>
      </c>
      <c r="T73" s="73" t="str">
        <f>IF($N73=2,IF(COUNTIF(Innovation!AO73:AR73,"&gt;="&amp;Innovation!AO$3)&gt;=T$2,1,0),"")</f>
        <v/>
      </c>
      <c r="U73" s="73" t="str">
        <f t="shared" si="3"/>
        <v/>
      </c>
      <c r="W73" s="73" t="str">
        <f t="shared" si="4"/>
        <v/>
      </c>
      <c r="X73" s="176" t="str">
        <f>IF(W73=1,Employment!$S73,"")</f>
        <v/>
      </c>
      <c r="Z73" s="73" t="str">
        <f t="shared" si="5"/>
        <v/>
      </c>
      <c r="AA73" s="176" t="str">
        <f>IF(Z73=1,Employment!$S73,"")</f>
        <v/>
      </c>
    </row>
    <row r="74" spans="1:27" x14ac:dyDescent="0.2">
      <c r="A74" s="39">
        <f>'Industry selection'!C74</f>
        <v>1</v>
      </c>
      <c r="B74" s="175">
        <v>19.100000000000001</v>
      </c>
      <c r="C74" s="67" t="s">
        <v>150</v>
      </c>
      <c r="D74" s="73" t="str">
        <f>IF(Employment!V74=2,1,"")</f>
        <v/>
      </c>
      <c r="E74" s="73" t="str">
        <f>IF(Wages!V74=2,1,"")</f>
        <v/>
      </c>
      <c r="F74" s="73" t="str">
        <f t="shared" si="6"/>
        <v/>
      </c>
      <c r="G74" s="176" t="str">
        <f>IF(F74=1,Employment!$S74,"")</f>
        <v/>
      </c>
      <c r="I74" s="73" t="str">
        <f>IF('Employment - change'!V74=2,1,"")</f>
        <v/>
      </c>
      <c r="J74" s="73" t="str">
        <f>IF('Wages - change'!V74=2,1,"")</f>
        <v/>
      </c>
      <c r="K74" s="73" t="str">
        <f t="shared" si="7"/>
        <v/>
      </c>
      <c r="L74" s="176" t="str">
        <f>IF(K74=1,Employment!$S74,"")</f>
        <v/>
      </c>
      <c r="N74" s="39">
        <f>'Industry selection'!C74</f>
        <v>1</v>
      </c>
      <c r="O74" s="73" t="str">
        <f>IF($N74=2,IF(COUNTIF(Innovation!Z74:AC74,"&gt;="&amp;Innovation!Z$3)&gt;=O$2,1,0),"")</f>
        <v/>
      </c>
      <c r="P74" s="73" t="str">
        <f>IF($N74=2,IF(COUNTIF(Innovation!AE74:AH74,"&gt;="&amp;Innovation!AE$3)&gt;=P$2,1,0),"")</f>
        <v/>
      </c>
      <c r="Q74" s="73" t="str">
        <f t="shared" si="2"/>
        <v/>
      </c>
      <c r="S74" s="73" t="str">
        <f>IF($N74=2,IF(COUNTIF(Innovation!AJ74:AM74,"&gt;="&amp;Innovation!AJ$3)&gt;=S$2,1,0),"")</f>
        <v/>
      </c>
      <c r="T74" s="73" t="str">
        <f>IF($N74=2,IF(COUNTIF(Innovation!AO74:AR74,"&gt;="&amp;Innovation!AO$3)&gt;=T$2,1,0),"")</f>
        <v/>
      </c>
      <c r="U74" s="73" t="str">
        <f t="shared" si="3"/>
        <v/>
      </c>
      <c r="W74" s="73" t="str">
        <f t="shared" si="4"/>
        <v/>
      </c>
      <c r="X74" s="176" t="str">
        <f>IF(W74=1,Employment!$S74,"")</f>
        <v/>
      </c>
      <c r="Z74" s="73" t="str">
        <f t="shared" si="5"/>
        <v/>
      </c>
      <c r="AA74" s="176" t="str">
        <f>IF(Z74=1,Employment!$S74,"")</f>
        <v/>
      </c>
    </row>
    <row r="75" spans="1:27" x14ac:dyDescent="0.2">
      <c r="A75" s="39">
        <f>'Industry selection'!C75</f>
        <v>1</v>
      </c>
      <c r="B75" s="175">
        <v>19.2</v>
      </c>
      <c r="C75" s="67" t="s">
        <v>152</v>
      </c>
      <c r="D75" s="73" t="str">
        <f>IF(Employment!V75=2,1,"")</f>
        <v/>
      </c>
      <c r="E75" s="73" t="str">
        <f>IF(Wages!V75=2,1,"")</f>
        <v/>
      </c>
      <c r="F75" s="73" t="str">
        <f t="shared" si="6"/>
        <v/>
      </c>
      <c r="G75" s="176" t="str">
        <f>IF(F75=1,Employment!$S75,"")</f>
        <v/>
      </c>
      <c r="I75" s="73" t="str">
        <f>IF('Employment - change'!V75=2,1,"")</f>
        <v/>
      </c>
      <c r="J75" s="73" t="str">
        <f>IF('Wages - change'!V75=2,1,"")</f>
        <v/>
      </c>
      <c r="K75" s="73" t="str">
        <f t="shared" si="7"/>
        <v/>
      </c>
      <c r="L75" s="176" t="str">
        <f>IF(K75=1,Employment!$S75,"")</f>
        <v/>
      </c>
      <c r="N75" s="39">
        <f>'Industry selection'!C75</f>
        <v>1</v>
      </c>
      <c r="O75" s="73" t="str">
        <f>IF($N75=2,IF(COUNTIF(Innovation!Z75:AC75,"&gt;="&amp;Innovation!Z$3)&gt;=O$2,1,0),"")</f>
        <v/>
      </c>
      <c r="P75" s="73" t="str">
        <f>IF($N75=2,IF(COUNTIF(Innovation!AE75:AH75,"&gt;="&amp;Innovation!AE$3)&gt;=P$2,1,0),"")</f>
        <v/>
      </c>
      <c r="Q75" s="73" t="str">
        <f t="shared" si="2"/>
        <v/>
      </c>
      <c r="S75" s="73" t="str">
        <f>IF($N75=2,IF(COUNTIF(Innovation!AJ75:AM75,"&gt;="&amp;Innovation!AJ$3)&gt;=S$2,1,0),"")</f>
        <v/>
      </c>
      <c r="T75" s="73" t="str">
        <f>IF($N75=2,IF(COUNTIF(Innovation!AO75:AR75,"&gt;="&amp;Innovation!AO$3)&gt;=T$2,1,0),"")</f>
        <v/>
      </c>
      <c r="U75" s="73" t="str">
        <f t="shared" si="3"/>
        <v/>
      </c>
      <c r="W75" s="73" t="str">
        <f t="shared" si="4"/>
        <v/>
      </c>
      <c r="X75" s="176" t="str">
        <f>IF(W75=1,Employment!$S75,"")</f>
        <v/>
      </c>
      <c r="Z75" s="73" t="str">
        <f t="shared" si="5"/>
        <v/>
      </c>
      <c r="AA75" s="176" t="str">
        <f>IF(Z75=1,Employment!$S75,"")</f>
        <v/>
      </c>
    </row>
    <row r="76" spans="1:27" x14ac:dyDescent="0.2">
      <c r="A76" s="39" t="str">
        <f>'Industry selection'!C76</f>
        <v/>
      </c>
      <c r="B76" s="175">
        <v>20</v>
      </c>
      <c r="C76" s="67" t="s">
        <v>154</v>
      </c>
      <c r="D76" s="73" t="str">
        <f>IF(Employment!V76=2,1,"")</f>
        <v/>
      </c>
      <c r="E76" s="73" t="str">
        <f>IF(Wages!V76=2,1,"")</f>
        <v/>
      </c>
      <c r="F76" s="73" t="str">
        <f t="shared" si="6"/>
        <v/>
      </c>
      <c r="G76" s="176" t="str">
        <f>IF(F76=1,Employment!$S76,"")</f>
        <v/>
      </c>
      <c r="I76" s="73" t="str">
        <f>IF('Employment - change'!V76=2,1,"")</f>
        <v/>
      </c>
      <c r="J76" s="73" t="str">
        <f>IF('Wages - change'!V76=2,1,"")</f>
        <v/>
      </c>
      <c r="K76" s="73" t="str">
        <f t="shared" si="7"/>
        <v/>
      </c>
      <c r="L76" s="176" t="str">
        <f>IF(K76=1,Employment!$S76,"")</f>
        <v/>
      </c>
      <c r="N76" s="39" t="str">
        <f>'Industry selection'!C76</f>
        <v/>
      </c>
      <c r="O76" s="73" t="str">
        <f>IF($N76=2,IF(COUNTIF(Innovation!Z76:AC76,"&gt;="&amp;Innovation!Z$3)&gt;=O$2,1,0),"")</f>
        <v/>
      </c>
      <c r="P76" s="73" t="str">
        <f>IF($N76=2,IF(COUNTIF(Innovation!AE76:AH76,"&gt;="&amp;Innovation!AE$3)&gt;=P$2,1,0),"")</f>
        <v/>
      </c>
      <c r="Q76" s="73" t="str">
        <f t="shared" si="2"/>
        <v/>
      </c>
      <c r="S76" s="73" t="str">
        <f>IF($N76=2,IF(COUNTIF(Innovation!AJ76:AM76,"&gt;="&amp;Innovation!AJ$3)&gt;=S$2,1,0),"")</f>
        <v/>
      </c>
      <c r="T76" s="73" t="str">
        <f>IF($N76=2,IF(COUNTIF(Innovation!AO76:AR76,"&gt;="&amp;Innovation!AO$3)&gt;=T$2,1,0),"")</f>
        <v/>
      </c>
      <c r="U76" s="73" t="str">
        <f t="shared" si="3"/>
        <v/>
      </c>
      <c r="W76" s="73" t="str">
        <f t="shared" si="4"/>
        <v/>
      </c>
      <c r="X76" s="176" t="str">
        <f>IF(W76=1,Employment!$S76,"")</f>
        <v/>
      </c>
      <c r="Z76" s="73" t="str">
        <f t="shared" si="5"/>
        <v/>
      </c>
      <c r="AA76" s="176" t="str">
        <f>IF(Z76=1,Employment!$S76,"")</f>
        <v/>
      </c>
    </row>
    <row r="77" spans="1:27" x14ac:dyDescent="0.2">
      <c r="A77" s="39">
        <f>'Industry selection'!C77</f>
        <v>2</v>
      </c>
      <c r="B77" s="175">
        <v>20.100000000000001</v>
      </c>
      <c r="C77" s="67" t="s">
        <v>156</v>
      </c>
      <c r="D77" s="73" t="str">
        <f>IF(Employment!V77=2,1,"")</f>
        <v/>
      </c>
      <c r="E77" s="73" t="str">
        <f>IF(Wages!V77=2,1,"")</f>
        <v/>
      </c>
      <c r="F77" s="73" t="str">
        <f t="shared" si="6"/>
        <v/>
      </c>
      <c r="G77" s="176" t="str">
        <f>IF(F77=1,Employment!$S77,"")</f>
        <v/>
      </c>
      <c r="I77" s="73" t="str">
        <f>IF('Employment - change'!V77=2,1,"")</f>
        <v/>
      </c>
      <c r="J77" s="73">
        <f>IF('Wages - change'!V77=2,1,"")</f>
        <v>1</v>
      </c>
      <c r="K77" s="73" t="str">
        <f t="shared" si="7"/>
        <v/>
      </c>
      <c r="L77" s="176" t="str">
        <f>IF(K77=1,Employment!$S77,"")</f>
        <v/>
      </c>
      <c r="N77" s="39">
        <f>'Industry selection'!C77</f>
        <v>2</v>
      </c>
      <c r="O77" s="73">
        <f ca="1">IF($N77=2,IF(COUNTIF(Innovation!Z77:AC77,"&gt;="&amp;Innovation!Z$3)&gt;=O$2,1,0),"")</f>
        <v>0</v>
      </c>
      <c r="P77" s="73">
        <f ca="1">IF($N77=2,IF(COUNTIF(Innovation!AE77:AH77,"&gt;="&amp;Innovation!AE$3)&gt;=P$2,1,0),"")</f>
        <v>0</v>
      </c>
      <c r="Q77" s="73">
        <f t="shared" ca="1" si="2"/>
        <v>0</v>
      </c>
      <c r="S77" s="73">
        <f ca="1">IF($N77=2,IF(COUNTIF(Innovation!AJ77:AM77,"&gt;="&amp;Innovation!AJ$3)&gt;=S$2,1,0),"")</f>
        <v>1</v>
      </c>
      <c r="T77" s="73">
        <f ca="1">IF($N77=2,IF(COUNTIF(Innovation!AO77:AR77,"&gt;="&amp;Innovation!AO$3)&gt;=T$2,1,0),"")</f>
        <v>1</v>
      </c>
      <c r="U77" s="73">
        <f t="shared" ca="1" si="3"/>
        <v>1</v>
      </c>
      <c r="W77" s="73">
        <f t="shared" ca="1" si="4"/>
        <v>0</v>
      </c>
      <c r="X77" s="176" t="str">
        <f ca="1">IF(W77=1,Employment!$S77,"")</f>
        <v/>
      </c>
      <c r="Z77" s="73">
        <f t="shared" ca="1" si="5"/>
        <v>0</v>
      </c>
      <c r="AA77" s="176" t="str">
        <f ca="1">IF(Z77=1,Employment!$S77,"")</f>
        <v/>
      </c>
    </row>
    <row r="78" spans="1:27" x14ac:dyDescent="0.2">
      <c r="A78" s="39">
        <f>'Industry selection'!C78</f>
        <v>1</v>
      </c>
      <c r="B78" s="175">
        <v>20.2</v>
      </c>
      <c r="C78" s="67" t="s">
        <v>158</v>
      </c>
      <c r="D78" s="73" t="str">
        <f>IF(Employment!V78=2,1,"")</f>
        <v/>
      </c>
      <c r="E78" s="73" t="str">
        <f>IF(Wages!V78=2,1,"")</f>
        <v/>
      </c>
      <c r="F78" s="73" t="str">
        <f t="shared" si="6"/>
        <v/>
      </c>
      <c r="G78" s="176" t="str">
        <f>IF(F78=1,Employment!$S78,"")</f>
        <v/>
      </c>
      <c r="I78" s="73" t="str">
        <f>IF('Employment - change'!V78=2,1,"")</f>
        <v/>
      </c>
      <c r="J78" s="73" t="str">
        <f>IF('Wages - change'!V78=2,1,"")</f>
        <v/>
      </c>
      <c r="K78" s="73" t="str">
        <f t="shared" si="7"/>
        <v/>
      </c>
      <c r="L78" s="176" t="str">
        <f>IF(K78=1,Employment!$S78,"")</f>
        <v/>
      </c>
      <c r="N78" s="39">
        <f>'Industry selection'!C78</f>
        <v>1</v>
      </c>
      <c r="O78" s="73" t="str">
        <f>IF($N78=2,IF(COUNTIF(Innovation!Z78:AC78,"&gt;="&amp;Innovation!Z$3)&gt;=O$2,1,0),"")</f>
        <v/>
      </c>
      <c r="P78" s="73" t="str">
        <f>IF($N78=2,IF(COUNTIF(Innovation!AE78:AH78,"&gt;="&amp;Innovation!AE$3)&gt;=P$2,1,0),"")</f>
        <v/>
      </c>
      <c r="Q78" s="73" t="str">
        <f t="shared" si="2"/>
        <v/>
      </c>
      <c r="S78" s="73" t="str">
        <f>IF($N78=2,IF(COUNTIF(Innovation!AJ78:AM78,"&gt;="&amp;Innovation!AJ$3)&gt;=S$2,1,0),"")</f>
        <v/>
      </c>
      <c r="T78" s="73" t="str">
        <f>IF($N78=2,IF(COUNTIF(Innovation!AO78:AR78,"&gt;="&amp;Innovation!AO$3)&gt;=T$2,1,0),"")</f>
        <v/>
      </c>
      <c r="U78" s="73" t="str">
        <f t="shared" si="3"/>
        <v/>
      </c>
      <c r="W78" s="73" t="str">
        <f t="shared" si="4"/>
        <v/>
      </c>
      <c r="X78" s="176" t="str">
        <f>IF(W78=1,Employment!$S78,"")</f>
        <v/>
      </c>
      <c r="Z78" s="73" t="str">
        <f t="shared" si="5"/>
        <v/>
      </c>
      <c r="AA78" s="176" t="str">
        <f>IF(Z78=1,Employment!$S78,"")</f>
        <v/>
      </c>
    </row>
    <row r="79" spans="1:27" x14ac:dyDescent="0.2">
      <c r="A79" s="39">
        <f>'Industry selection'!C79</f>
        <v>1</v>
      </c>
      <c r="B79" s="175">
        <v>20.3</v>
      </c>
      <c r="C79" s="67" t="s">
        <v>160</v>
      </c>
      <c r="D79" s="73" t="str">
        <f>IF(Employment!V79=2,1,"")</f>
        <v/>
      </c>
      <c r="E79" s="73" t="str">
        <f>IF(Wages!V79=2,1,"")</f>
        <v/>
      </c>
      <c r="F79" s="73" t="str">
        <f t="shared" si="6"/>
        <v/>
      </c>
      <c r="G79" s="176" t="str">
        <f>IF(F79=1,Employment!$S79,"")</f>
        <v/>
      </c>
      <c r="I79" s="73" t="str">
        <f>IF('Employment - change'!V79=2,1,"")</f>
        <v/>
      </c>
      <c r="J79" s="73" t="str">
        <f>IF('Wages - change'!V79=2,1,"")</f>
        <v/>
      </c>
      <c r="K79" s="73" t="str">
        <f t="shared" si="7"/>
        <v/>
      </c>
      <c r="L79" s="176" t="str">
        <f>IF(K79=1,Employment!$S79,"")</f>
        <v/>
      </c>
      <c r="N79" s="39">
        <f>'Industry selection'!C79</f>
        <v>1</v>
      </c>
      <c r="O79" s="73" t="str">
        <f>IF($N79=2,IF(COUNTIF(Innovation!Z79:AC79,"&gt;="&amp;Innovation!Z$3)&gt;=O$2,1,0),"")</f>
        <v/>
      </c>
      <c r="P79" s="73" t="str">
        <f>IF($N79=2,IF(COUNTIF(Innovation!AE79:AH79,"&gt;="&amp;Innovation!AE$3)&gt;=P$2,1,0),"")</f>
        <v/>
      </c>
      <c r="Q79" s="73" t="str">
        <f t="shared" si="2"/>
        <v/>
      </c>
      <c r="S79" s="73" t="str">
        <f>IF($N79=2,IF(COUNTIF(Innovation!AJ79:AM79,"&gt;="&amp;Innovation!AJ$3)&gt;=S$2,1,0),"")</f>
        <v/>
      </c>
      <c r="T79" s="73" t="str">
        <f>IF($N79=2,IF(COUNTIF(Innovation!AO79:AR79,"&gt;="&amp;Innovation!AO$3)&gt;=T$2,1,0),"")</f>
        <v/>
      </c>
      <c r="U79" s="73" t="str">
        <f t="shared" si="3"/>
        <v/>
      </c>
      <c r="W79" s="73" t="str">
        <f t="shared" si="4"/>
        <v/>
      </c>
      <c r="X79" s="176" t="str">
        <f>IF(W79=1,Employment!$S79,"")</f>
        <v/>
      </c>
      <c r="Z79" s="73" t="str">
        <f t="shared" si="5"/>
        <v/>
      </c>
      <c r="AA79" s="176" t="str">
        <f>IF(Z79=1,Employment!$S79,"")</f>
        <v/>
      </c>
    </row>
    <row r="80" spans="1:27" x14ac:dyDescent="0.2">
      <c r="A80" s="39">
        <f>'Industry selection'!C80</f>
        <v>1</v>
      </c>
      <c r="B80" s="175">
        <v>20.399999999999999</v>
      </c>
      <c r="C80" s="67" t="s">
        <v>162</v>
      </c>
      <c r="D80" s="73" t="str">
        <f>IF(Employment!V80=2,1,"")</f>
        <v/>
      </c>
      <c r="E80" s="73" t="str">
        <f>IF(Wages!V80=2,1,"")</f>
        <v/>
      </c>
      <c r="F80" s="73" t="str">
        <f t="shared" si="6"/>
        <v/>
      </c>
      <c r="G80" s="176" t="str">
        <f>IF(F80=1,Employment!$S80,"")</f>
        <v/>
      </c>
      <c r="I80" s="73" t="str">
        <f>IF('Employment - change'!V80=2,1,"")</f>
        <v/>
      </c>
      <c r="J80" s="73" t="str">
        <f>IF('Wages - change'!V80=2,1,"")</f>
        <v/>
      </c>
      <c r="K80" s="73" t="str">
        <f t="shared" si="7"/>
        <v/>
      </c>
      <c r="L80" s="176" t="str">
        <f>IF(K80=1,Employment!$S80,"")</f>
        <v/>
      </c>
      <c r="N80" s="39">
        <f>'Industry selection'!C80</f>
        <v>1</v>
      </c>
      <c r="O80" s="73" t="str">
        <f>IF($N80=2,IF(COUNTIF(Innovation!Z80:AC80,"&gt;="&amp;Innovation!Z$3)&gt;=O$2,1,0),"")</f>
        <v/>
      </c>
      <c r="P80" s="73" t="str">
        <f>IF($N80=2,IF(COUNTIF(Innovation!AE80:AH80,"&gt;="&amp;Innovation!AE$3)&gt;=P$2,1,0),"")</f>
        <v/>
      </c>
      <c r="Q80" s="73" t="str">
        <f t="shared" si="2"/>
        <v/>
      </c>
      <c r="S80" s="73" t="str">
        <f>IF($N80=2,IF(COUNTIF(Innovation!AJ80:AM80,"&gt;="&amp;Innovation!AJ$3)&gt;=S$2,1,0),"")</f>
        <v/>
      </c>
      <c r="T80" s="73" t="str">
        <f>IF($N80=2,IF(COUNTIF(Innovation!AO80:AR80,"&gt;="&amp;Innovation!AO$3)&gt;=T$2,1,0),"")</f>
        <v/>
      </c>
      <c r="U80" s="73" t="str">
        <f t="shared" si="3"/>
        <v/>
      </c>
      <c r="W80" s="73" t="str">
        <f t="shared" si="4"/>
        <v/>
      </c>
      <c r="X80" s="176" t="str">
        <f>IF(W80=1,Employment!$S80,"")</f>
        <v/>
      </c>
      <c r="Z80" s="73" t="str">
        <f t="shared" si="5"/>
        <v/>
      </c>
      <c r="AA80" s="176" t="str">
        <f>IF(Z80=1,Employment!$S80,"")</f>
        <v/>
      </c>
    </row>
    <row r="81" spans="1:27" x14ac:dyDescent="0.2">
      <c r="A81" s="39">
        <f>'Industry selection'!C81</f>
        <v>1</v>
      </c>
      <c r="B81" s="175">
        <v>20.5</v>
      </c>
      <c r="C81" s="67" t="s">
        <v>164</v>
      </c>
      <c r="D81" s="73" t="str">
        <f>IF(Employment!V81=2,1,"")</f>
        <v/>
      </c>
      <c r="E81" s="73" t="str">
        <f>IF(Wages!V81=2,1,"")</f>
        <v/>
      </c>
      <c r="F81" s="73" t="str">
        <f t="shared" si="6"/>
        <v/>
      </c>
      <c r="G81" s="176" t="str">
        <f>IF(F81=1,Employment!$S81,"")</f>
        <v/>
      </c>
      <c r="I81" s="73" t="str">
        <f>IF('Employment - change'!V81=2,1,"")</f>
        <v/>
      </c>
      <c r="J81" s="73" t="str">
        <f>IF('Wages - change'!V81=2,1,"")</f>
        <v/>
      </c>
      <c r="K81" s="73" t="str">
        <f t="shared" si="7"/>
        <v/>
      </c>
      <c r="L81" s="176" t="str">
        <f>IF(K81=1,Employment!$S81,"")</f>
        <v/>
      </c>
      <c r="N81" s="39">
        <f>'Industry selection'!C81</f>
        <v>1</v>
      </c>
      <c r="O81" s="73" t="str">
        <f>IF($N81=2,IF(COUNTIF(Innovation!Z81:AC81,"&gt;="&amp;Innovation!Z$3)&gt;=O$2,1,0),"")</f>
        <v/>
      </c>
      <c r="P81" s="73" t="str">
        <f>IF($N81=2,IF(COUNTIF(Innovation!AE81:AH81,"&gt;="&amp;Innovation!AE$3)&gt;=P$2,1,0),"")</f>
        <v/>
      </c>
      <c r="Q81" s="73" t="str">
        <f t="shared" si="2"/>
        <v/>
      </c>
      <c r="S81" s="73" t="str">
        <f>IF($N81=2,IF(COUNTIF(Innovation!AJ81:AM81,"&gt;="&amp;Innovation!AJ$3)&gt;=S$2,1,0),"")</f>
        <v/>
      </c>
      <c r="T81" s="73" t="str">
        <f>IF($N81=2,IF(COUNTIF(Innovation!AO81:AR81,"&gt;="&amp;Innovation!AO$3)&gt;=T$2,1,0),"")</f>
        <v/>
      </c>
      <c r="U81" s="73" t="str">
        <f t="shared" si="3"/>
        <v/>
      </c>
      <c r="W81" s="73" t="str">
        <f t="shared" si="4"/>
        <v/>
      </c>
      <c r="X81" s="176" t="str">
        <f>IF(W81=1,Employment!$S81,"")</f>
        <v/>
      </c>
      <c r="Z81" s="73" t="str">
        <f t="shared" si="5"/>
        <v/>
      </c>
      <c r="AA81" s="176" t="str">
        <f>IF(Z81=1,Employment!$S81,"")</f>
        <v/>
      </c>
    </row>
    <row r="82" spans="1:27" x14ac:dyDescent="0.2">
      <c r="A82" s="39">
        <f>'Industry selection'!C82</f>
        <v>1</v>
      </c>
      <c r="B82" s="175">
        <v>20.6</v>
      </c>
      <c r="C82" s="67" t="s">
        <v>166</v>
      </c>
      <c r="D82" s="73" t="str">
        <f>IF(Employment!V82=2,1,"")</f>
        <v/>
      </c>
      <c r="E82" s="73" t="str">
        <f>IF(Wages!V82=2,1,"")</f>
        <v/>
      </c>
      <c r="F82" s="73" t="str">
        <f t="shared" si="6"/>
        <v/>
      </c>
      <c r="G82" s="176" t="str">
        <f>IF(F82=1,Employment!$S82,"")</f>
        <v/>
      </c>
      <c r="I82" s="73" t="str">
        <f>IF('Employment - change'!V82=2,1,"")</f>
        <v/>
      </c>
      <c r="J82" s="73" t="str">
        <f>IF('Wages - change'!V82=2,1,"")</f>
        <v/>
      </c>
      <c r="K82" s="73" t="str">
        <f t="shared" si="7"/>
        <v/>
      </c>
      <c r="L82" s="176" t="str">
        <f>IF(K82=1,Employment!$S82,"")</f>
        <v/>
      </c>
      <c r="N82" s="39">
        <f>'Industry selection'!C82</f>
        <v>1</v>
      </c>
      <c r="O82" s="73" t="str">
        <f>IF($N82=2,IF(COUNTIF(Innovation!Z82:AC82,"&gt;="&amp;Innovation!Z$3)&gt;=O$2,1,0),"")</f>
        <v/>
      </c>
      <c r="P82" s="73" t="str">
        <f>IF($N82=2,IF(COUNTIF(Innovation!AE82:AH82,"&gt;="&amp;Innovation!AE$3)&gt;=P$2,1,0),"")</f>
        <v/>
      </c>
      <c r="Q82" s="73" t="str">
        <f t="shared" si="2"/>
        <v/>
      </c>
      <c r="S82" s="73" t="str">
        <f>IF($N82=2,IF(COUNTIF(Innovation!AJ82:AM82,"&gt;="&amp;Innovation!AJ$3)&gt;=S$2,1,0),"")</f>
        <v/>
      </c>
      <c r="T82" s="73" t="str">
        <f>IF($N82=2,IF(COUNTIF(Innovation!AO82:AR82,"&gt;="&amp;Innovation!AO$3)&gt;=T$2,1,0),"")</f>
        <v/>
      </c>
      <c r="U82" s="73" t="str">
        <f t="shared" si="3"/>
        <v/>
      </c>
      <c r="W82" s="73" t="str">
        <f t="shared" si="4"/>
        <v/>
      </c>
      <c r="X82" s="176" t="str">
        <f>IF(W82=1,Employment!$S82,"")</f>
        <v/>
      </c>
      <c r="Z82" s="73" t="str">
        <f t="shared" si="5"/>
        <v/>
      </c>
      <c r="AA82" s="176" t="str">
        <f>IF(Z82=1,Employment!$S82,"")</f>
        <v/>
      </c>
    </row>
    <row r="83" spans="1:27" x14ac:dyDescent="0.2">
      <c r="A83" s="39">
        <f>'Industry selection'!C83</f>
        <v>1</v>
      </c>
      <c r="B83" s="175">
        <v>21</v>
      </c>
      <c r="C83" s="67" t="s">
        <v>168</v>
      </c>
      <c r="D83" s="73" t="str">
        <f>IF(Employment!V83=2,1,"")</f>
        <v/>
      </c>
      <c r="E83" s="73" t="str">
        <f>IF(Wages!V83=2,1,"")</f>
        <v/>
      </c>
      <c r="F83" s="73" t="str">
        <f t="shared" si="6"/>
        <v/>
      </c>
      <c r="G83" s="176" t="str">
        <f>IF(F83=1,Employment!$S83,"")</f>
        <v/>
      </c>
      <c r="I83" s="73" t="str">
        <f>IF('Employment - change'!V83=2,1,"")</f>
        <v/>
      </c>
      <c r="J83" s="73" t="str">
        <f>IF('Wages - change'!V83=2,1,"")</f>
        <v/>
      </c>
      <c r="K83" s="73" t="str">
        <f t="shared" si="7"/>
        <v/>
      </c>
      <c r="L83" s="176" t="str">
        <f>IF(K83=1,Employment!$S83,"")</f>
        <v/>
      </c>
      <c r="N83" s="39">
        <f>'Industry selection'!C83</f>
        <v>1</v>
      </c>
      <c r="O83" s="73" t="str">
        <f>IF($N83=2,IF(COUNTIF(Innovation!Z83:AC83,"&gt;="&amp;Innovation!Z$3)&gt;=O$2,1,0),"")</f>
        <v/>
      </c>
      <c r="P83" s="73" t="str">
        <f>IF($N83=2,IF(COUNTIF(Innovation!AE83:AH83,"&gt;="&amp;Innovation!AE$3)&gt;=P$2,1,0),"")</f>
        <v/>
      </c>
      <c r="Q83" s="73" t="str">
        <f t="shared" si="2"/>
        <v/>
      </c>
      <c r="S83" s="73" t="str">
        <f>IF($N83=2,IF(COUNTIF(Innovation!AJ83:AM83,"&gt;="&amp;Innovation!AJ$3)&gt;=S$2,1,0),"")</f>
        <v/>
      </c>
      <c r="T83" s="73" t="str">
        <f>IF($N83=2,IF(COUNTIF(Innovation!AO83:AR83,"&gt;="&amp;Innovation!AO$3)&gt;=T$2,1,0),"")</f>
        <v/>
      </c>
      <c r="U83" s="73" t="str">
        <f t="shared" si="3"/>
        <v/>
      </c>
      <c r="W83" s="73" t="str">
        <f t="shared" si="4"/>
        <v/>
      </c>
      <c r="X83" s="176" t="str">
        <f>IF(W83=1,Employment!$S83,"")</f>
        <v/>
      </c>
      <c r="Z83" s="73" t="str">
        <f t="shared" si="5"/>
        <v/>
      </c>
      <c r="AA83" s="176" t="str">
        <f>IF(Z83=1,Employment!$S83,"")</f>
        <v/>
      </c>
    </row>
    <row r="84" spans="1:27" x14ac:dyDescent="0.2">
      <c r="A84" s="39">
        <f>'Industry selection'!C84</f>
        <v>1</v>
      </c>
      <c r="B84" s="175">
        <v>21.1</v>
      </c>
      <c r="C84" s="67" t="s">
        <v>170</v>
      </c>
      <c r="D84" s="73" t="str">
        <f>IF(Employment!V84=2,1,"")</f>
        <v/>
      </c>
      <c r="E84" s="73" t="str">
        <f>IF(Wages!V84=2,1,"")</f>
        <v/>
      </c>
      <c r="F84" s="73" t="str">
        <f t="shared" si="6"/>
        <v/>
      </c>
      <c r="G84" s="176" t="str">
        <f>IF(F84=1,Employment!$S84,"")</f>
        <v/>
      </c>
      <c r="I84" s="73" t="str">
        <f>IF('Employment - change'!V84=2,1,"")</f>
        <v/>
      </c>
      <c r="J84" s="73" t="str">
        <f>IF('Wages - change'!V84=2,1,"")</f>
        <v/>
      </c>
      <c r="K84" s="73" t="str">
        <f t="shared" si="7"/>
        <v/>
      </c>
      <c r="L84" s="176" t="str">
        <f>IF(K84=1,Employment!$S84,"")</f>
        <v/>
      </c>
      <c r="N84" s="39">
        <f>'Industry selection'!C84</f>
        <v>1</v>
      </c>
      <c r="O84" s="73" t="str">
        <f>IF($N84=2,IF(COUNTIF(Innovation!Z84:AC84,"&gt;="&amp;Innovation!Z$3)&gt;=O$2,1,0),"")</f>
        <v/>
      </c>
      <c r="P84" s="73" t="str">
        <f>IF($N84=2,IF(COUNTIF(Innovation!AE84:AH84,"&gt;="&amp;Innovation!AE$3)&gt;=P$2,1,0),"")</f>
        <v/>
      </c>
      <c r="Q84" s="73" t="str">
        <f t="shared" si="2"/>
        <v/>
      </c>
      <c r="S84" s="73" t="str">
        <f>IF($N84=2,IF(COUNTIF(Innovation!AJ84:AM84,"&gt;="&amp;Innovation!AJ$3)&gt;=S$2,1,0),"")</f>
        <v/>
      </c>
      <c r="T84" s="73" t="str">
        <f>IF($N84=2,IF(COUNTIF(Innovation!AO84:AR84,"&gt;="&amp;Innovation!AO$3)&gt;=T$2,1,0),"")</f>
        <v/>
      </c>
      <c r="U84" s="73" t="str">
        <f t="shared" si="3"/>
        <v/>
      </c>
      <c r="W84" s="73" t="str">
        <f t="shared" si="4"/>
        <v/>
      </c>
      <c r="X84" s="176" t="str">
        <f>IF(W84=1,Employment!$S84,"")</f>
        <v/>
      </c>
      <c r="Z84" s="73" t="str">
        <f t="shared" si="5"/>
        <v/>
      </c>
      <c r="AA84" s="176" t="str">
        <f>IF(Z84=1,Employment!$S84,"")</f>
        <v/>
      </c>
    </row>
    <row r="85" spans="1:27" x14ac:dyDescent="0.2">
      <c r="A85" s="39">
        <f>'Industry selection'!C85</f>
        <v>1</v>
      </c>
      <c r="B85" s="175">
        <v>21.2</v>
      </c>
      <c r="C85" s="67" t="s">
        <v>172</v>
      </c>
      <c r="D85" s="73" t="str">
        <f>IF(Employment!V85=2,1,"")</f>
        <v/>
      </c>
      <c r="E85" s="73" t="str">
        <f>IF(Wages!V85=2,1,"")</f>
        <v/>
      </c>
      <c r="F85" s="73" t="str">
        <f t="shared" si="6"/>
        <v/>
      </c>
      <c r="G85" s="176" t="str">
        <f>IF(F85=1,Employment!$S85,"")</f>
        <v/>
      </c>
      <c r="I85" s="73" t="str">
        <f>IF('Employment - change'!V85=2,1,"")</f>
        <v/>
      </c>
      <c r="J85" s="73" t="str">
        <f>IF('Wages - change'!V85=2,1,"")</f>
        <v/>
      </c>
      <c r="K85" s="73" t="str">
        <f t="shared" si="7"/>
        <v/>
      </c>
      <c r="L85" s="176" t="str">
        <f>IF(K85=1,Employment!$S85,"")</f>
        <v/>
      </c>
      <c r="N85" s="39">
        <f>'Industry selection'!C85</f>
        <v>1</v>
      </c>
      <c r="O85" s="73" t="str">
        <f>IF($N85=2,IF(COUNTIF(Innovation!Z85:AC85,"&gt;="&amp;Innovation!Z$3)&gt;=O$2,1,0),"")</f>
        <v/>
      </c>
      <c r="P85" s="73" t="str">
        <f>IF($N85=2,IF(COUNTIF(Innovation!AE85:AH85,"&gt;="&amp;Innovation!AE$3)&gt;=P$2,1,0),"")</f>
        <v/>
      </c>
      <c r="Q85" s="73" t="str">
        <f t="shared" si="2"/>
        <v/>
      </c>
      <c r="S85" s="73" t="str">
        <f>IF($N85=2,IF(COUNTIF(Innovation!AJ85:AM85,"&gt;="&amp;Innovation!AJ$3)&gt;=S$2,1,0),"")</f>
        <v/>
      </c>
      <c r="T85" s="73" t="str">
        <f>IF($N85=2,IF(COUNTIF(Innovation!AO85:AR85,"&gt;="&amp;Innovation!AO$3)&gt;=T$2,1,0),"")</f>
        <v/>
      </c>
      <c r="U85" s="73" t="str">
        <f t="shared" si="3"/>
        <v/>
      </c>
      <c r="W85" s="73" t="str">
        <f t="shared" si="4"/>
        <v/>
      </c>
      <c r="X85" s="176" t="str">
        <f>IF(W85=1,Employment!$S85,"")</f>
        <v/>
      </c>
      <c r="Z85" s="73" t="str">
        <f t="shared" si="5"/>
        <v/>
      </c>
      <c r="AA85" s="176" t="str">
        <f>IF(Z85=1,Employment!$S85,"")</f>
        <v/>
      </c>
    </row>
    <row r="86" spans="1:27" x14ac:dyDescent="0.2">
      <c r="A86" s="39">
        <f>'Industry selection'!C86</f>
        <v>2</v>
      </c>
      <c r="B86" s="175">
        <v>22</v>
      </c>
      <c r="C86" s="67" t="s">
        <v>174</v>
      </c>
      <c r="D86" s="73">
        <f>IF(Employment!V86=2,1,"")</f>
        <v>1</v>
      </c>
      <c r="E86" s="73" t="str">
        <f>IF(Wages!V86=2,1,"")</f>
        <v/>
      </c>
      <c r="F86" s="73" t="str">
        <f t="shared" si="6"/>
        <v/>
      </c>
      <c r="G86" s="176" t="str">
        <f>IF(F86=1,Employment!$S86,"")</f>
        <v/>
      </c>
      <c r="I86" s="73">
        <f>IF('Employment - change'!V86=2,1,"")</f>
        <v>1</v>
      </c>
      <c r="J86" s="73" t="str">
        <f>IF('Wages - change'!V86=2,1,"")</f>
        <v/>
      </c>
      <c r="K86" s="73" t="str">
        <f t="shared" si="7"/>
        <v/>
      </c>
      <c r="L86" s="176" t="str">
        <f>IF(K86=1,Employment!$S86,"")</f>
        <v/>
      </c>
      <c r="N86" s="39">
        <f>'Industry selection'!C86</f>
        <v>2</v>
      </c>
      <c r="O86" s="73">
        <f ca="1">IF($N86=2,IF(COUNTIF(Innovation!Z86:AC86,"&gt;="&amp;Innovation!Z$3)&gt;=O$2,1,0),"")</f>
        <v>0</v>
      </c>
      <c r="P86" s="73">
        <f ca="1">IF($N86=2,IF(COUNTIF(Innovation!AE86:AH86,"&gt;="&amp;Innovation!AE$3)&gt;=P$2,1,0),"")</f>
        <v>0</v>
      </c>
      <c r="Q86" s="73">
        <f t="shared" ref="Q86:Q149" ca="1" si="8">IF($N86=2,IF(SUM(O86:P86)=2,1,0),"")</f>
        <v>0</v>
      </c>
      <c r="S86" s="73">
        <f ca="1">IF($N86=2,IF(COUNTIF(Innovation!AJ86:AM86,"&gt;="&amp;Innovation!AJ$3)&gt;=S$2,1,0),"")</f>
        <v>0</v>
      </c>
      <c r="T86" s="73">
        <f ca="1">IF($N86=2,IF(COUNTIF(Innovation!AO86:AR86,"&gt;="&amp;Innovation!AO$3)&gt;=T$2,1,0),"")</f>
        <v>0</v>
      </c>
      <c r="U86" s="73">
        <f t="shared" ref="U86:U149" ca="1" si="9">IF($N86=2,IF(SUM(S86:T86)=2,1,0),"")</f>
        <v>0</v>
      </c>
      <c r="W86" s="73">
        <f t="shared" ref="W86:W149" ca="1" si="10">IF($N86=2,IF(SUM(Q86,U86)=2,1,0),"")</f>
        <v>0</v>
      </c>
      <c r="X86" s="176" t="str">
        <f ca="1">IF(W86=1,Employment!$S86,"")</f>
        <v/>
      </c>
      <c r="Z86" s="73">
        <f t="shared" ref="Z86:Z149" ca="1" si="11">IF($N86=2,IF(SUM(O86:P86,S86:T86)&gt;2,1,0),"")</f>
        <v>0</v>
      </c>
      <c r="AA86" s="176" t="str">
        <f ca="1">IF(Z86=1,Employment!$S86,"")</f>
        <v/>
      </c>
    </row>
    <row r="87" spans="1:27" x14ac:dyDescent="0.2">
      <c r="A87" s="39">
        <f>'Industry selection'!C87</f>
        <v>1</v>
      </c>
      <c r="B87" s="175">
        <v>22.1</v>
      </c>
      <c r="C87" s="67" t="s">
        <v>176</v>
      </c>
      <c r="D87" s="73" t="str">
        <f>IF(Employment!V87=2,1,"")</f>
        <v/>
      </c>
      <c r="E87" s="73" t="str">
        <f>IF(Wages!V87=2,1,"")</f>
        <v/>
      </c>
      <c r="F87" s="73" t="str">
        <f t="shared" si="6"/>
        <v/>
      </c>
      <c r="G87" s="176" t="str">
        <f>IF(F87=1,Employment!$S87,"")</f>
        <v/>
      </c>
      <c r="I87" s="73" t="str">
        <f>IF('Employment - change'!V87=2,1,"")</f>
        <v/>
      </c>
      <c r="J87" s="73" t="str">
        <f>IF('Wages - change'!V87=2,1,"")</f>
        <v/>
      </c>
      <c r="K87" s="73" t="str">
        <f t="shared" si="7"/>
        <v/>
      </c>
      <c r="L87" s="176" t="str">
        <f>IF(K87=1,Employment!$S87,"")</f>
        <v/>
      </c>
      <c r="N87" s="39">
        <f>'Industry selection'!C87</f>
        <v>1</v>
      </c>
      <c r="O87" s="73" t="str">
        <f>IF($N87=2,IF(COUNTIF(Innovation!Z87:AC87,"&gt;="&amp;Innovation!Z$3)&gt;=O$2,1,0),"")</f>
        <v/>
      </c>
      <c r="P87" s="73" t="str">
        <f>IF($N87=2,IF(COUNTIF(Innovation!AE87:AH87,"&gt;="&amp;Innovation!AE$3)&gt;=P$2,1,0),"")</f>
        <v/>
      </c>
      <c r="Q87" s="73" t="str">
        <f t="shared" si="8"/>
        <v/>
      </c>
      <c r="S87" s="73" t="str">
        <f>IF($N87=2,IF(COUNTIF(Innovation!AJ87:AM87,"&gt;="&amp;Innovation!AJ$3)&gt;=S$2,1,0),"")</f>
        <v/>
      </c>
      <c r="T87" s="73" t="str">
        <f>IF($N87=2,IF(COUNTIF(Innovation!AO87:AR87,"&gt;="&amp;Innovation!AO$3)&gt;=T$2,1,0),"")</f>
        <v/>
      </c>
      <c r="U87" s="73" t="str">
        <f t="shared" si="9"/>
        <v/>
      </c>
      <c r="W87" s="73" t="str">
        <f t="shared" si="10"/>
        <v/>
      </c>
      <c r="X87" s="176" t="str">
        <f>IF(W87=1,Employment!$S87,"")</f>
        <v/>
      </c>
      <c r="Z87" s="73" t="str">
        <f t="shared" si="11"/>
        <v/>
      </c>
      <c r="AA87" s="176" t="str">
        <f>IF(Z87=1,Employment!$S87,"")</f>
        <v/>
      </c>
    </row>
    <row r="88" spans="1:27" x14ac:dyDescent="0.2">
      <c r="A88" s="39">
        <f>'Industry selection'!C88</f>
        <v>1</v>
      </c>
      <c r="B88" s="175">
        <v>22.2</v>
      </c>
      <c r="C88" s="67" t="s">
        <v>178</v>
      </c>
      <c r="D88" s="73" t="str">
        <f>IF(Employment!V88=2,1,"")</f>
        <v/>
      </c>
      <c r="E88" s="73" t="str">
        <f>IF(Wages!V88=2,1,"")</f>
        <v/>
      </c>
      <c r="F88" s="73" t="str">
        <f t="shared" si="6"/>
        <v/>
      </c>
      <c r="G88" s="176" t="str">
        <f>IF(F88=1,Employment!$S88,"")</f>
        <v/>
      </c>
      <c r="I88" s="73" t="str">
        <f>IF('Employment - change'!V88=2,1,"")</f>
        <v/>
      </c>
      <c r="J88" s="73" t="str">
        <f>IF('Wages - change'!V88=2,1,"")</f>
        <v/>
      </c>
      <c r="K88" s="73" t="str">
        <f t="shared" si="7"/>
        <v/>
      </c>
      <c r="L88" s="176" t="str">
        <f>IF(K88=1,Employment!$S88,"")</f>
        <v/>
      </c>
      <c r="N88" s="39">
        <f>'Industry selection'!C88</f>
        <v>1</v>
      </c>
      <c r="O88" s="73" t="str">
        <f>IF($N88=2,IF(COUNTIF(Innovation!Z88:AC88,"&gt;="&amp;Innovation!Z$3)&gt;=O$2,1,0),"")</f>
        <v/>
      </c>
      <c r="P88" s="73" t="str">
        <f>IF($N88=2,IF(COUNTIF(Innovation!AE88:AH88,"&gt;="&amp;Innovation!AE$3)&gt;=P$2,1,0),"")</f>
        <v/>
      </c>
      <c r="Q88" s="73" t="str">
        <f t="shared" si="8"/>
        <v/>
      </c>
      <c r="S88" s="73" t="str">
        <f>IF($N88=2,IF(COUNTIF(Innovation!AJ88:AM88,"&gt;="&amp;Innovation!AJ$3)&gt;=S$2,1,0),"")</f>
        <v/>
      </c>
      <c r="T88" s="73" t="str">
        <f>IF($N88=2,IF(COUNTIF(Innovation!AO88:AR88,"&gt;="&amp;Innovation!AO$3)&gt;=T$2,1,0),"")</f>
        <v/>
      </c>
      <c r="U88" s="73" t="str">
        <f t="shared" si="9"/>
        <v/>
      </c>
      <c r="W88" s="73" t="str">
        <f t="shared" si="10"/>
        <v/>
      </c>
      <c r="X88" s="176" t="str">
        <f>IF(W88=1,Employment!$S88,"")</f>
        <v/>
      </c>
      <c r="Z88" s="73" t="str">
        <f t="shared" si="11"/>
        <v/>
      </c>
      <c r="AA88" s="176" t="str">
        <f>IF(Z88=1,Employment!$S88,"")</f>
        <v/>
      </c>
    </row>
    <row r="89" spans="1:27" x14ac:dyDescent="0.2">
      <c r="A89" s="39" t="str">
        <f>'Industry selection'!C89</f>
        <v/>
      </c>
      <c r="B89" s="175">
        <v>23</v>
      </c>
      <c r="C89" s="67" t="s">
        <v>180</v>
      </c>
      <c r="D89" s="73" t="str">
        <f>IF(Employment!V89=2,1,"")</f>
        <v/>
      </c>
      <c r="E89" s="73" t="str">
        <f>IF(Wages!V89=2,1,"")</f>
        <v/>
      </c>
      <c r="F89" s="73" t="str">
        <f t="shared" si="6"/>
        <v/>
      </c>
      <c r="G89" s="176" t="str">
        <f>IF(F89=1,Employment!$S89,"")</f>
        <v/>
      </c>
      <c r="I89" s="73" t="str">
        <f>IF('Employment - change'!V89=2,1,"")</f>
        <v/>
      </c>
      <c r="J89" s="73" t="str">
        <f>IF('Wages - change'!V89=2,1,"")</f>
        <v/>
      </c>
      <c r="K89" s="73" t="str">
        <f t="shared" si="7"/>
        <v/>
      </c>
      <c r="L89" s="176" t="str">
        <f>IF(K89=1,Employment!$S89,"")</f>
        <v/>
      </c>
      <c r="N89" s="39" t="str">
        <f>'Industry selection'!C89</f>
        <v/>
      </c>
      <c r="O89" s="73" t="str">
        <f>IF($N89=2,IF(COUNTIF(Innovation!Z89:AC89,"&gt;="&amp;Innovation!Z$3)&gt;=O$2,1,0),"")</f>
        <v/>
      </c>
      <c r="P89" s="73" t="str">
        <f>IF($N89=2,IF(COUNTIF(Innovation!AE89:AH89,"&gt;="&amp;Innovation!AE$3)&gt;=P$2,1,0),"")</f>
        <v/>
      </c>
      <c r="Q89" s="73" t="str">
        <f t="shared" si="8"/>
        <v/>
      </c>
      <c r="S89" s="73" t="str">
        <f>IF($N89=2,IF(COUNTIF(Innovation!AJ89:AM89,"&gt;="&amp;Innovation!AJ$3)&gt;=S$2,1,0),"")</f>
        <v/>
      </c>
      <c r="T89" s="73" t="str">
        <f>IF($N89=2,IF(COUNTIF(Innovation!AO89:AR89,"&gt;="&amp;Innovation!AO$3)&gt;=T$2,1,0),"")</f>
        <v/>
      </c>
      <c r="U89" s="73" t="str">
        <f t="shared" si="9"/>
        <v/>
      </c>
      <c r="W89" s="73" t="str">
        <f t="shared" si="10"/>
        <v/>
      </c>
      <c r="X89" s="176" t="str">
        <f>IF(W89=1,Employment!$S89,"")</f>
        <v/>
      </c>
      <c r="Z89" s="73" t="str">
        <f t="shared" si="11"/>
        <v/>
      </c>
      <c r="AA89" s="176" t="str">
        <f>IF(Z89=1,Employment!$S89,"")</f>
        <v/>
      </c>
    </row>
    <row r="90" spans="1:27" x14ac:dyDescent="0.2">
      <c r="A90" s="39">
        <f>'Industry selection'!C90</f>
        <v>2</v>
      </c>
      <c r="B90" s="175">
        <v>23.1</v>
      </c>
      <c r="C90" s="67" t="s">
        <v>182</v>
      </c>
      <c r="D90" s="73" t="str">
        <f>IF(Employment!V90=2,1,"")</f>
        <v/>
      </c>
      <c r="E90" s="73" t="str">
        <f>IF(Wages!V90=2,1,"")</f>
        <v/>
      </c>
      <c r="F90" s="73" t="str">
        <f t="shared" si="6"/>
        <v/>
      </c>
      <c r="G90" s="176" t="str">
        <f>IF(F90=1,Employment!$S90,"")</f>
        <v/>
      </c>
      <c r="I90" s="73" t="str">
        <f>IF('Employment - change'!V90=2,1,"")</f>
        <v/>
      </c>
      <c r="J90" s="73" t="str">
        <f>IF('Wages - change'!V90=2,1,"")</f>
        <v/>
      </c>
      <c r="K90" s="73" t="str">
        <f t="shared" si="7"/>
        <v/>
      </c>
      <c r="L90" s="176" t="str">
        <f>IF(K90=1,Employment!$S90,"")</f>
        <v/>
      </c>
      <c r="N90" s="39">
        <f>'Industry selection'!C90</f>
        <v>2</v>
      </c>
      <c r="O90" s="73">
        <f ca="1">IF($N90=2,IF(COUNTIF(Innovation!Z90:AC90,"&gt;="&amp;Innovation!Z$3)&gt;=O$2,1,0),"")</f>
        <v>0</v>
      </c>
      <c r="P90" s="73">
        <f ca="1">IF($N90=2,IF(COUNTIF(Innovation!AE90:AH90,"&gt;="&amp;Innovation!AE$3)&gt;=P$2,1,0),"")</f>
        <v>0</v>
      </c>
      <c r="Q90" s="73">
        <f t="shared" ca="1" si="8"/>
        <v>0</v>
      </c>
      <c r="S90" s="73">
        <f ca="1">IF($N90=2,IF(COUNTIF(Innovation!AJ90:AM90,"&gt;="&amp;Innovation!AJ$3)&gt;=S$2,1,0),"")</f>
        <v>1</v>
      </c>
      <c r="T90" s="73">
        <f ca="1">IF($N90=2,IF(COUNTIF(Innovation!AO90:AR90,"&gt;="&amp;Innovation!AO$3)&gt;=T$2,1,0),"")</f>
        <v>1</v>
      </c>
      <c r="U90" s="73">
        <f t="shared" ca="1" si="9"/>
        <v>1</v>
      </c>
      <c r="W90" s="73">
        <f t="shared" ca="1" si="10"/>
        <v>0</v>
      </c>
      <c r="X90" s="176" t="str">
        <f ca="1">IF(W90=1,Employment!$S90,"")</f>
        <v/>
      </c>
      <c r="Z90" s="73">
        <f t="shared" ca="1" si="11"/>
        <v>0</v>
      </c>
      <c r="AA90" s="176" t="str">
        <f ca="1">IF(Z90=1,Employment!$S90,"")</f>
        <v/>
      </c>
    </row>
    <row r="91" spans="1:27" x14ac:dyDescent="0.2">
      <c r="A91" s="39">
        <f>'Industry selection'!C91</f>
        <v>1</v>
      </c>
      <c r="B91" s="175">
        <v>23.2</v>
      </c>
      <c r="C91" s="67" t="s">
        <v>184</v>
      </c>
      <c r="D91" s="73" t="str">
        <f>IF(Employment!V91=2,1,"")</f>
        <v/>
      </c>
      <c r="E91" s="73" t="str">
        <f>IF(Wages!V91=2,1,"")</f>
        <v/>
      </c>
      <c r="F91" s="73" t="str">
        <f t="shared" si="6"/>
        <v/>
      </c>
      <c r="G91" s="176" t="str">
        <f>IF(F91=1,Employment!$S91,"")</f>
        <v/>
      </c>
      <c r="I91" s="73" t="str">
        <f>IF('Employment - change'!V91=2,1,"")</f>
        <v/>
      </c>
      <c r="J91" s="73" t="str">
        <f>IF('Wages - change'!V91=2,1,"")</f>
        <v/>
      </c>
      <c r="K91" s="73" t="str">
        <f t="shared" si="7"/>
        <v/>
      </c>
      <c r="L91" s="176" t="str">
        <f>IF(K91=1,Employment!$S91,"")</f>
        <v/>
      </c>
      <c r="N91" s="39">
        <f>'Industry selection'!C91</f>
        <v>1</v>
      </c>
      <c r="O91" s="73" t="str">
        <f>IF($N91=2,IF(COUNTIF(Innovation!Z91:AC91,"&gt;="&amp;Innovation!Z$3)&gt;=O$2,1,0),"")</f>
        <v/>
      </c>
      <c r="P91" s="73" t="str">
        <f>IF($N91=2,IF(COUNTIF(Innovation!AE91:AH91,"&gt;="&amp;Innovation!AE$3)&gt;=P$2,1,0),"")</f>
        <v/>
      </c>
      <c r="Q91" s="73" t="str">
        <f t="shared" si="8"/>
        <v/>
      </c>
      <c r="S91" s="73" t="str">
        <f>IF($N91=2,IF(COUNTIF(Innovation!AJ91:AM91,"&gt;="&amp;Innovation!AJ$3)&gt;=S$2,1,0),"")</f>
        <v/>
      </c>
      <c r="T91" s="73" t="str">
        <f>IF($N91=2,IF(COUNTIF(Innovation!AO91:AR91,"&gt;="&amp;Innovation!AO$3)&gt;=T$2,1,0),"")</f>
        <v/>
      </c>
      <c r="U91" s="73" t="str">
        <f t="shared" si="9"/>
        <v/>
      </c>
      <c r="W91" s="73" t="str">
        <f t="shared" si="10"/>
        <v/>
      </c>
      <c r="X91" s="176" t="str">
        <f>IF(W91=1,Employment!$S91,"")</f>
        <v/>
      </c>
      <c r="Z91" s="73" t="str">
        <f t="shared" si="11"/>
        <v/>
      </c>
      <c r="AA91" s="176" t="str">
        <f>IF(Z91=1,Employment!$S91,"")</f>
        <v/>
      </c>
    </row>
    <row r="92" spans="1:27" x14ac:dyDescent="0.2">
      <c r="A92" s="39">
        <f>'Industry selection'!C92</f>
        <v>2</v>
      </c>
      <c r="B92" s="175">
        <v>23.3</v>
      </c>
      <c r="C92" s="67" t="s">
        <v>186</v>
      </c>
      <c r="D92" s="73">
        <f>IF(Employment!V92=2,1,"")</f>
        <v>1</v>
      </c>
      <c r="E92" s="73" t="str">
        <f>IF(Wages!V92=2,1,"")</f>
        <v/>
      </c>
      <c r="F92" s="73" t="str">
        <f t="shared" si="6"/>
        <v/>
      </c>
      <c r="G92" s="176" t="str">
        <f>IF(F92=1,Employment!$S92,"")</f>
        <v/>
      </c>
      <c r="I92" s="73" t="str">
        <f>IF('Employment - change'!V92=2,1,"")</f>
        <v/>
      </c>
      <c r="J92" s="73">
        <f>IF('Wages - change'!V92=2,1,"")</f>
        <v>1</v>
      </c>
      <c r="K92" s="73" t="str">
        <f t="shared" si="7"/>
        <v/>
      </c>
      <c r="L92" s="176" t="str">
        <f>IF(K92=1,Employment!$S92,"")</f>
        <v/>
      </c>
      <c r="N92" s="39">
        <f>'Industry selection'!C92</f>
        <v>2</v>
      </c>
      <c r="O92" s="73">
        <f ca="1">IF($N92=2,IF(COUNTIF(Innovation!Z92:AC92,"&gt;="&amp;Innovation!Z$3)&gt;=O$2,1,0),"")</f>
        <v>0</v>
      </c>
      <c r="P92" s="73">
        <f ca="1">IF($N92=2,IF(COUNTIF(Innovation!AE92:AH92,"&gt;="&amp;Innovation!AE$3)&gt;=P$2,1,0),"")</f>
        <v>0</v>
      </c>
      <c r="Q92" s="73">
        <f t="shared" ca="1" si="8"/>
        <v>0</v>
      </c>
      <c r="S92" s="73">
        <f ca="1">IF($N92=2,IF(COUNTIF(Innovation!AJ92:AM92,"&gt;="&amp;Innovation!AJ$3)&gt;=S$2,1,0),"")</f>
        <v>0</v>
      </c>
      <c r="T92" s="73">
        <f ca="1">IF($N92=2,IF(COUNTIF(Innovation!AO92:AR92,"&gt;="&amp;Innovation!AO$3)&gt;=T$2,1,0),"")</f>
        <v>0</v>
      </c>
      <c r="U92" s="73">
        <f t="shared" ca="1" si="9"/>
        <v>0</v>
      </c>
      <c r="W92" s="73">
        <f t="shared" ca="1" si="10"/>
        <v>0</v>
      </c>
      <c r="X92" s="176" t="str">
        <f ca="1">IF(W92=1,Employment!$S92,"")</f>
        <v/>
      </c>
      <c r="Z92" s="73">
        <f t="shared" ca="1" si="11"/>
        <v>0</v>
      </c>
      <c r="AA92" s="176" t="str">
        <f ca="1">IF(Z92=1,Employment!$S92,"")</f>
        <v/>
      </c>
    </row>
    <row r="93" spans="1:27" x14ac:dyDescent="0.2">
      <c r="A93" s="39">
        <f>'Industry selection'!C93</f>
        <v>1</v>
      </c>
      <c r="B93" s="175">
        <v>23.4</v>
      </c>
      <c r="C93" s="67" t="s">
        <v>188</v>
      </c>
      <c r="D93" s="73" t="str">
        <f>IF(Employment!V93=2,1,"")</f>
        <v/>
      </c>
      <c r="E93" s="73" t="str">
        <f>IF(Wages!V93=2,1,"")</f>
        <v/>
      </c>
      <c r="F93" s="73" t="str">
        <f t="shared" si="6"/>
        <v/>
      </c>
      <c r="G93" s="176" t="str">
        <f>IF(F93=1,Employment!$S93,"")</f>
        <v/>
      </c>
      <c r="I93" s="73" t="str">
        <f>IF('Employment - change'!V93=2,1,"")</f>
        <v/>
      </c>
      <c r="J93" s="73" t="str">
        <f>IF('Wages - change'!V93=2,1,"")</f>
        <v/>
      </c>
      <c r="K93" s="73" t="str">
        <f t="shared" si="7"/>
        <v/>
      </c>
      <c r="L93" s="176" t="str">
        <f>IF(K93=1,Employment!$S93,"")</f>
        <v/>
      </c>
      <c r="N93" s="39">
        <f>'Industry selection'!C93</f>
        <v>1</v>
      </c>
      <c r="O93" s="73" t="str">
        <f>IF($N93=2,IF(COUNTIF(Innovation!Z93:AC93,"&gt;="&amp;Innovation!Z$3)&gt;=O$2,1,0),"")</f>
        <v/>
      </c>
      <c r="P93" s="73" t="str">
        <f>IF($N93=2,IF(COUNTIF(Innovation!AE93:AH93,"&gt;="&amp;Innovation!AE$3)&gt;=P$2,1,0),"")</f>
        <v/>
      </c>
      <c r="Q93" s="73" t="str">
        <f t="shared" si="8"/>
        <v/>
      </c>
      <c r="S93" s="73" t="str">
        <f>IF($N93=2,IF(COUNTIF(Innovation!AJ93:AM93,"&gt;="&amp;Innovation!AJ$3)&gt;=S$2,1,0),"")</f>
        <v/>
      </c>
      <c r="T93" s="73" t="str">
        <f>IF($N93=2,IF(COUNTIF(Innovation!AO93:AR93,"&gt;="&amp;Innovation!AO$3)&gt;=T$2,1,0),"")</f>
        <v/>
      </c>
      <c r="U93" s="73" t="str">
        <f t="shared" si="9"/>
        <v/>
      </c>
      <c r="W93" s="73" t="str">
        <f t="shared" si="10"/>
        <v/>
      </c>
      <c r="X93" s="176" t="str">
        <f>IF(W93=1,Employment!$S93,"")</f>
        <v/>
      </c>
      <c r="Z93" s="73" t="str">
        <f t="shared" si="11"/>
        <v/>
      </c>
      <c r="AA93" s="176" t="str">
        <f>IF(Z93=1,Employment!$S93,"")</f>
        <v/>
      </c>
    </row>
    <row r="94" spans="1:27" x14ac:dyDescent="0.2">
      <c r="A94" s="39">
        <f>'Industry selection'!C94</f>
        <v>1</v>
      </c>
      <c r="B94" s="175">
        <v>23.5</v>
      </c>
      <c r="C94" s="67" t="s">
        <v>190</v>
      </c>
      <c r="D94" s="73" t="str">
        <f>IF(Employment!V94=2,1,"")</f>
        <v/>
      </c>
      <c r="E94" s="73" t="str">
        <f>IF(Wages!V94=2,1,"")</f>
        <v/>
      </c>
      <c r="F94" s="73" t="str">
        <f t="shared" si="6"/>
        <v/>
      </c>
      <c r="G94" s="176" t="str">
        <f>IF(F94=1,Employment!$S94,"")</f>
        <v/>
      </c>
      <c r="I94" s="73" t="str">
        <f>IF('Employment - change'!V94=2,1,"")</f>
        <v/>
      </c>
      <c r="J94" s="73" t="str">
        <f>IF('Wages - change'!V94=2,1,"")</f>
        <v/>
      </c>
      <c r="K94" s="73" t="str">
        <f t="shared" si="7"/>
        <v/>
      </c>
      <c r="L94" s="176" t="str">
        <f>IF(K94=1,Employment!$S94,"")</f>
        <v/>
      </c>
      <c r="N94" s="39">
        <f>'Industry selection'!C94</f>
        <v>1</v>
      </c>
      <c r="O94" s="73" t="str">
        <f>IF($N94=2,IF(COUNTIF(Innovation!Z94:AC94,"&gt;="&amp;Innovation!Z$3)&gt;=O$2,1,0),"")</f>
        <v/>
      </c>
      <c r="P94" s="73" t="str">
        <f>IF($N94=2,IF(COUNTIF(Innovation!AE94:AH94,"&gt;="&amp;Innovation!AE$3)&gt;=P$2,1,0),"")</f>
        <v/>
      </c>
      <c r="Q94" s="73" t="str">
        <f t="shared" si="8"/>
        <v/>
      </c>
      <c r="S94" s="73" t="str">
        <f>IF($N94=2,IF(COUNTIF(Innovation!AJ94:AM94,"&gt;="&amp;Innovation!AJ$3)&gt;=S$2,1,0),"")</f>
        <v/>
      </c>
      <c r="T94" s="73" t="str">
        <f>IF($N94=2,IF(COUNTIF(Innovation!AO94:AR94,"&gt;="&amp;Innovation!AO$3)&gt;=T$2,1,0),"")</f>
        <v/>
      </c>
      <c r="U94" s="73" t="str">
        <f t="shared" si="9"/>
        <v/>
      </c>
      <c r="W94" s="73" t="str">
        <f t="shared" si="10"/>
        <v/>
      </c>
      <c r="X94" s="176" t="str">
        <f>IF(W94=1,Employment!$S94,"")</f>
        <v/>
      </c>
      <c r="Z94" s="73" t="str">
        <f t="shared" si="11"/>
        <v/>
      </c>
      <c r="AA94" s="176" t="str">
        <f>IF(Z94=1,Employment!$S94,"")</f>
        <v/>
      </c>
    </row>
    <row r="95" spans="1:27" x14ac:dyDescent="0.2">
      <c r="A95" s="39">
        <f>'Industry selection'!C95</f>
        <v>2</v>
      </c>
      <c r="B95" s="175">
        <v>23.6</v>
      </c>
      <c r="C95" s="67" t="s">
        <v>192</v>
      </c>
      <c r="D95" s="73">
        <f>IF(Employment!V95=2,1,"")</f>
        <v>1</v>
      </c>
      <c r="E95" s="73" t="str">
        <f>IF(Wages!V95=2,1,"")</f>
        <v/>
      </c>
      <c r="F95" s="73" t="str">
        <f t="shared" si="6"/>
        <v/>
      </c>
      <c r="G95" s="176" t="str">
        <f>IF(F95=1,Employment!$S95,"")</f>
        <v/>
      </c>
      <c r="I95" s="73">
        <f>IF('Employment - change'!V95=2,1,"")</f>
        <v>1</v>
      </c>
      <c r="J95" s="73" t="str">
        <f>IF('Wages - change'!V95=2,1,"")</f>
        <v/>
      </c>
      <c r="K95" s="73" t="str">
        <f t="shared" si="7"/>
        <v/>
      </c>
      <c r="L95" s="176" t="str">
        <f>IF(K95=1,Employment!$S95,"")</f>
        <v/>
      </c>
      <c r="N95" s="39">
        <f>'Industry selection'!C95</f>
        <v>2</v>
      </c>
      <c r="O95" s="73">
        <f ca="1">IF($N95=2,IF(COUNTIF(Innovation!Z95:AC95,"&gt;="&amp;Innovation!Z$3)&gt;=O$2,1,0),"")</f>
        <v>0</v>
      </c>
      <c r="P95" s="73">
        <f ca="1">IF($N95=2,IF(COUNTIF(Innovation!AE95:AH95,"&gt;="&amp;Innovation!AE$3)&gt;=P$2,1,0),"")</f>
        <v>0</v>
      </c>
      <c r="Q95" s="73">
        <f t="shared" ca="1" si="8"/>
        <v>0</v>
      </c>
      <c r="S95" s="73">
        <f ca="1">IF($N95=2,IF(COUNTIF(Innovation!AJ95:AM95,"&gt;="&amp;Innovation!AJ$3)&gt;=S$2,1,0),"")</f>
        <v>0</v>
      </c>
      <c r="T95" s="73">
        <f ca="1">IF($N95=2,IF(COUNTIF(Innovation!AO95:AR95,"&gt;="&amp;Innovation!AO$3)&gt;=T$2,1,0),"")</f>
        <v>0</v>
      </c>
      <c r="U95" s="73">
        <f t="shared" ca="1" si="9"/>
        <v>0</v>
      </c>
      <c r="W95" s="73">
        <f t="shared" ca="1" si="10"/>
        <v>0</v>
      </c>
      <c r="X95" s="176" t="str">
        <f ca="1">IF(W95=1,Employment!$S95,"")</f>
        <v/>
      </c>
      <c r="Z95" s="73">
        <f t="shared" ca="1" si="11"/>
        <v>0</v>
      </c>
      <c r="AA95" s="176" t="str">
        <f ca="1">IF(Z95=1,Employment!$S95,"")</f>
        <v/>
      </c>
    </row>
    <row r="96" spans="1:27" x14ac:dyDescent="0.2">
      <c r="A96" s="39">
        <f>'Industry selection'!C96</f>
        <v>2</v>
      </c>
      <c r="B96" s="175">
        <v>23.7</v>
      </c>
      <c r="C96" s="67" t="s">
        <v>194</v>
      </c>
      <c r="D96" s="73" t="str">
        <f>IF(Employment!V96=2,1,"")</f>
        <v/>
      </c>
      <c r="E96" s="73" t="str">
        <f>IF(Wages!V96=2,1,"")</f>
        <v/>
      </c>
      <c r="F96" s="73" t="str">
        <f t="shared" si="6"/>
        <v/>
      </c>
      <c r="G96" s="176" t="str">
        <f>IF(F96=1,Employment!$S96,"")</f>
        <v/>
      </c>
      <c r="I96" s="73" t="str">
        <f>IF('Employment - change'!V96=2,1,"")</f>
        <v/>
      </c>
      <c r="J96" s="73">
        <f>IF('Wages - change'!V96=2,1,"")</f>
        <v>1</v>
      </c>
      <c r="K96" s="73" t="str">
        <f t="shared" si="7"/>
        <v/>
      </c>
      <c r="L96" s="176" t="str">
        <f>IF(K96=1,Employment!$S96,"")</f>
        <v/>
      </c>
      <c r="N96" s="39">
        <f>'Industry selection'!C96</f>
        <v>2</v>
      </c>
      <c r="O96" s="73">
        <f ca="1">IF($N96=2,IF(COUNTIF(Innovation!Z96:AC96,"&gt;="&amp;Innovation!Z$3)&gt;=O$2,1,0),"")</f>
        <v>0</v>
      </c>
      <c r="P96" s="73">
        <f ca="1">IF($N96=2,IF(COUNTIF(Innovation!AE96:AH96,"&gt;="&amp;Innovation!AE$3)&gt;=P$2,1,0),"")</f>
        <v>0</v>
      </c>
      <c r="Q96" s="73">
        <f t="shared" ca="1" si="8"/>
        <v>0</v>
      </c>
      <c r="S96" s="73">
        <f ca="1">IF($N96=2,IF(COUNTIF(Innovation!AJ96:AM96,"&gt;="&amp;Innovation!AJ$3)&gt;=S$2,1,0),"")</f>
        <v>0</v>
      </c>
      <c r="T96" s="73">
        <f ca="1">IF($N96=2,IF(COUNTIF(Innovation!AO96:AR96,"&gt;="&amp;Innovation!AO$3)&gt;=T$2,1,0),"")</f>
        <v>0</v>
      </c>
      <c r="U96" s="73">
        <f t="shared" ca="1" si="9"/>
        <v>0</v>
      </c>
      <c r="W96" s="73">
        <f t="shared" ca="1" si="10"/>
        <v>0</v>
      </c>
      <c r="X96" s="176" t="str">
        <f ca="1">IF(W96=1,Employment!$S96,"")</f>
        <v/>
      </c>
      <c r="Z96" s="73">
        <f t="shared" ca="1" si="11"/>
        <v>0</v>
      </c>
      <c r="AA96" s="176" t="str">
        <f ca="1">IF(Z96=1,Employment!$S96,"")</f>
        <v/>
      </c>
    </row>
    <row r="97" spans="1:27" x14ac:dyDescent="0.2">
      <c r="A97" s="39">
        <f>'Industry selection'!C97</f>
        <v>1</v>
      </c>
      <c r="B97" s="175">
        <v>23.9</v>
      </c>
      <c r="C97" s="67" t="s">
        <v>196</v>
      </c>
      <c r="D97" s="73" t="str">
        <f>IF(Employment!V97=2,1,"")</f>
        <v/>
      </c>
      <c r="E97" s="73" t="str">
        <f>IF(Wages!V97=2,1,"")</f>
        <v/>
      </c>
      <c r="F97" s="73" t="str">
        <f t="shared" si="6"/>
        <v/>
      </c>
      <c r="G97" s="176" t="str">
        <f>IF(F97=1,Employment!$S97,"")</f>
        <v/>
      </c>
      <c r="I97" s="73" t="str">
        <f>IF('Employment - change'!V97=2,1,"")</f>
        <v/>
      </c>
      <c r="J97" s="73" t="str">
        <f>IF('Wages - change'!V97=2,1,"")</f>
        <v/>
      </c>
      <c r="K97" s="73" t="str">
        <f t="shared" si="7"/>
        <v/>
      </c>
      <c r="L97" s="176" t="str">
        <f>IF(K97=1,Employment!$S97,"")</f>
        <v/>
      </c>
      <c r="N97" s="39">
        <f>'Industry selection'!C97</f>
        <v>1</v>
      </c>
      <c r="O97" s="73" t="str">
        <f>IF($N97=2,IF(COUNTIF(Innovation!Z97:AC97,"&gt;="&amp;Innovation!Z$3)&gt;=O$2,1,0),"")</f>
        <v/>
      </c>
      <c r="P97" s="73" t="str">
        <f>IF($N97=2,IF(COUNTIF(Innovation!AE97:AH97,"&gt;="&amp;Innovation!AE$3)&gt;=P$2,1,0),"")</f>
        <v/>
      </c>
      <c r="Q97" s="73" t="str">
        <f t="shared" si="8"/>
        <v/>
      </c>
      <c r="S97" s="73" t="str">
        <f>IF($N97=2,IF(COUNTIF(Innovation!AJ97:AM97,"&gt;="&amp;Innovation!AJ$3)&gt;=S$2,1,0),"")</f>
        <v/>
      </c>
      <c r="T97" s="73" t="str">
        <f>IF($N97=2,IF(COUNTIF(Innovation!AO97:AR97,"&gt;="&amp;Innovation!AO$3)&gt;=T$2,1,0),"")</f>
        <v/>
      </c>
      <c r="U97" s="73" t="str">
        <f t="shared" si="9"/>
        <v/>
      </c>
      <c r="W97" s="73" t="str">
        <f t="shared" si="10"/>
        <v/>
      </c>
      <c r="X97" s="176" t="str">
        <f>IF(W97=1,Employment!$S97,"")</f>
        <v/>
      </c>
      <c r="Z97" s="73" t="str">
        <f t="shared" si="11"/>
        <v/>
      </c>
      <c r="AA97" s="176" t="str">
        <f>IF(Z97=1,Employment!$S97,"")</f>
        <v/>
      </c>
    </row>
    <row r="98" spans="1:27" x14ac:dyDescent="0.2">
      <c r="A98" s="39">
        <f>'Industry selection'!C98</f>
        <v>2</v>
      </c>
      <c r="B98" s="175">
        <v>24</v>
      </c>
      <c r="C98" s="67" t="s">
        <v>198</v>
      </c>
      <c r="D98" s="73" t="str">
        <f>IF(Employment!V98=2,1,"")</f>
        <v/>
      </c>
      <c r="E98" s="73" t="str">
        <f>IF(Wages!V98=2,1,"")</f>
        <v/>
      </c>
      <c r="F98" s="73" t="str">
        <f t="shared" si="6"/>
        <v/>
      </c>
      <c r="G98" s="176" t="str">
        <f>IF(F98=1,Employment!$S98,"")</f>
        <v/>
      </c>
      <c r="I98" s="73">
        <f>IF('Employment - change'!V98=2,1,"")</f>
        <v>1</v>
      </c>
      <c r="J98" s="73" t="str">
        <f>IF('Wages - change'!V98=2,1,"")</f>
        <v/>
      </c>
      <c r="K98" s="73" t="str">
        <f t="shared" si="7"/>
        <v/>
      </c>
      <c r="L98" s="176" t="str">
        <f>IF(K98=1,Employment!$S98,"")</f>
        <v/>
      </c>
      <c r="N98" s="39">
        <f>'Industry selection'!C98</f>
        <v>2</v>
      </c>
      <c r="O98" s="73">
        <f ca="1">IF($N98=2,IF(COUNTIF(Innovation!Z98:AC98,"&gt;="&amp;Innovation!Z$3)&gt;=O$2,1,0),"")</f>
        <v>1</v>
      </c>
      <c r="P98" s="73">
        <f ca="1">IF($N98=2,IF(COUNTIF(Innovation!AE98:AH98,"&gt;="&amp;Innovation!AE$3)&gt;=P$2,1,0),"")</f>
        <v>1</v>
      </c>
      <c r="Q98" s="73">
        <f t="shared" ca="1" si="8"/>
        <v>1</v>
      </c>
      <c r="S98" s="73">
        <f ca="1">IF($N98=2,IF(COUNTIF(Innovation!AJ98:AM98,"&gt;="&amp;Innovation!AJ$3)&gt;=S$2,1,0),"")</f>
        <v>1</v>
      </c>
      <c r="T98" s="73">
        <f ca="1">IF($N98=2,IF(COUNTIF(Innovation!AO98:AR98,"&gt;="&amp;Innovation!AO$3)&gt;=T$2,1,0),"")</f>
        <v>1</v>
      </c>
      <c r="U98" s="73">
        <f t="shared" ca="1" si="9"/>
        <v>1</v>
      </c>
      <c r="W98" s="73">
        <f t="shared" ca="1" si="10"/>
        <v>1</v>
      </c>
      <c r="X98" s="176">
        <f ca="1">IF(W98=1,Employment!$S98,"")</f>
        <v>2.8425766835365458E-3</v>
      </c>
      <c r="Z98" s="73">
        <f t="shared" ca="1" si="11"/>
        <v>1</v>
      </c>
      <c r="AA98" s="176">
        <f ca="1">IF(Z98=1,Employment!$S98,"")</f>
        <v>2.8425766835365458E-3</v>
      </c>
    </row>
    <row r="99" spans="1:27" x14ac:dyDescent="0.2">
      <c r="A99" s="39">
        <f>'Industry selection'!C99</f>
        <v>1</v>
      </c>
      <c r="B99" s="175">
        <v>24.1</v>
      </c>
      <c r="C99" s="67" t="s">
        <v>200</v>
      </c>
      <c r="D99" s="73" t="str">
        <f>IF(Employment!V99=2,1,"")</f>
        <v/>
      </c>
      <c r="E99" s="73" t="str">
        <f>IF(Wages!V99=2,1,"")</f>
        <v/>
      </c>
      <c r="F99" s="73" t="str">
        <f t="shared" si="6"/>
        <v/>
      </c>
      <c r="G99" s="176" t="str">
        <f>IF(F99=1,Employment!$S99,"")</f>
        <v/>
      </c>
      <c r="I99" s="73" t="str">
        <f>IF('Employment - change'!V99=2,1,"")</f>
        <v/>
      </c>
      <c r="J99" s="73" t="str">
        <f>IF('Wages - change'!V99=2,1,"")</f>
        <v/>
      </c>
      <c r="K99" s="73" t="str">
        <f t="shared" si="7"/>
        <v/>
      </c>
      <c r="L99" s="176" t="str">
        <f>IF(K99=1,Employment!$S99,"")</f>
        <v/>
      </c>
      <c r="N99" s="39">
        <f>'Industry selection'!C99</f>
        <v>1</v>
      </c>
      <c r="O99" s="73" t="str">
        <f>IF($N99=2,IF(COUNTIF(Innovation!Z99:AC99,"&gt;="&amp;Innovation!Z$3)&gt;=O$2,1,0),"")</f>
        <v/>
      </c>
      <c r="P99" s="73" t="str">
        <f>IF($N99=2,IF(COUNTIF(Innovation!AE99:AH99,"&gt;="&amp;Innovation!AE$3)&gt;=P$2,1,0),"")</f>
        <v/>
      </c>
      <c r="Q99" s="73" t="str">
        <f t="shared" si="8"/>
        <v/>
      </c>
      <c r="S99" s="73" t="str">
        <f>IF($N99=2,IF(COUNTIF(Innovation!AJ99:AM99,"&gt;="&amp;Innovation!AJ$3)&gt;=S$2,1,0),"")</f>
        <v/>
      </c>
      <c r="T99" s="73" t="str">
        <f>IF($N99=2,IF(COUNTIF(Innovation!AO99:AR99,"&gt;="&amp;Innovation!AO$3)&gt;=T$2,1,0),"")</f>
        <v/>
      </c>
      <c r="U99" s="73" t="str">
        <f t="shared" si="9"/>
        <v/>
      </c>
      <c r="W99" s="73" t="str">
        <f t="shared" si="10"/>
        <v/>
      </c>
      <c r="X99" s="176" t="str">
        <f>IF(W99=1,Employment!$S99,"")</f>
        <v/>
      </c>
      <c r="Z99" s="73" t="str">
        <f t="shared" si="11"/>
        <v/>
      </c>
      <c r="AA99" s="176" t="str">
        <f>IF(Z99=1,Employment!$S99,"")</f>
        <v/>
      </c>
    </row>
    <row r="100" spans="1:27" x14ac:dyDescent="0.2">
      <c r="A100" s="39">
        <f>'Industry selection'!C100</f>
        <v>1</v>
      </c>
      <c r="B100" s="175">
        <v>24.2</v>
      </c>
      <c r="C100" s="67" t="s">
        <v>202</v>
      </c>
      <c r="D100" s="73" t="str">
        <f>IF(Employment!V100=2,1,"")</f>
        <v/>
      </c>
      <c r="E100" s="73" t="str">
        <f>IF(Wages!V100=2,1,"")</f>
        <v/>
      </c>
      <c r="F100" s="73" t="str">
        <f t="shared" si="6"/>
        <v/>
      </c>
      <c r="G100" s="176" t="str">
        <f>IF(F100=1,Employment!$S100,"")</f>
        <v/>
      </c>
      <c r="I100" s="73" t="str">
        <f>IF('Employment - change'!V100=2,1,"")</f>
        <v/>
      </c>
      <c r="J100" s="73" t="str">
        <f>IF('Wages - change'!V100=2,1,"")</f>
        <v/>
      </c>
      <c r="K100" s="73" t="str">
        <f t="shared" si="7"/>
        <v/>
      </c>
      <c r="L100" s="176" t="str">
        <f>IF(K100=1,Employment!$S100,"")</f>
        <v/>
      </c>
      <c r="N100" s="39">
        <f>'Industry selection'!C100</f>
        <v>1</v>
      </c>
      <c r="O100" s="73" t="str">
        <f>IF($N100=2,IF(COUNTIF(Innovation!Z100:AC100,"&gt;="&amp;Innovation!Z$3)&gt;=O$2,1,0),"")</f>
        <v/>
      </c>
      <c r="P100" s="73" t="str">
        <f>IF($N100=2,IF(COUNTIF(Innovation!AE100:AH100,"&gt;="&amp;Innovation!AE$3)&gt;=P$2,1,0),"")</f>
        <v/>
      </c>
      <c r="Q100" s="73" t="str">
        <f t="shared" si="8"/>
        <v/>
      </c>
      <c r="S100" s="73" t="str">
        <f>IF($N100=2,IF(COUNTIF(Innovation!AJ100:AM100,"&gt;="&amp;Innovation!AJ$3)&gt;=S$2,1,0),"")</f>
        <v/>
      </c>
      <c r="T100" s="73" t="str">
        <f>IF($N100=2,IF(COUNTIF(Innovation!AO100:AR100,"&gt;="&amp;Innovation!AO$3)&gt;=T$2,1,0),"")</f>
        <v/>
      </c>
      <c r="U100" s="73" t="str">
        <f t="shared" si="9"/>
        <v/>
      </c>
      <c r="W100" s="73" t="str">
        <f t="shared" si="10"/>
        <v/>
      </c>
      <c r="X100" s="176" t="str">
        <f>IF(W100=1,Employment!$S100,"")</f>
        <v/>
      </c>
      <c r="Z100" s="73" t="str">
        <f t="shared" si="11"/>
        <v/>
      </c>
      <c r="AA100" s="176" t="str">
        <f>IF(Z100=1,Employment!$S100,"")</f>
        <v/>
      </c>
    </row>
    <row r="101" spans="1:27" x14ac:dyDescent="0.2">
      <c r="A101" s="39">
        <f>'Industry selection'!C101</f>
        <v>1</v>
      </c>
      <c r="B101" s="175">
        <v>24.3</v>
      </c>
      <c r="C101" s="67" t="s">
        <v>204</v>
      </c>
      <c r="D101" s="73" t="str">
        <f>IF(Employment!V101=2,1,"")</f>
        <v/>
      </c>
      <c r="E101" s="73" t="str">
        <f>IF(Wages!V101=2,1,"")</f>
        <v/>
      </c>
      <c r="F101" s="73" t="str">
        <f t="shared" si="6"/>
        <v/>
      </c>
      <c r="G101" s="176" t="str">
        <f>IF(F101=1,Employment!$S101,"")</f>
        <v/>
      </c>
      <c r="I101" s="73" t="str">
        <f>IF('Employment - change'!V101=2,1,"")</f>
        <v/>
      </c>
      <c r="J101" s="73" t="str">
        <f>IF('Wages - change'!V101=2,1,"")</f>
        <v/>
      </c>
      <c r="K101" s="73" t="str">
        <f t="shared" si="7"/>
        <v/>
      </c>
      <c r="L101" s="176" t="str">
        <f>IF(K101=1,Employment!$S101,"")</f>
        <v/>
      </c>
      <c r="N101" s="39">
        <f>'Industry selection'!C101</f>
        <v>1</v>
      </c>
      <c r="O101" s="73" t="str">
        <f>IF($N101=2,IF(COUNTIF(Innovation!Z101:AC101,"&gt;="&amp;Innovation!Z$3)&gt;=O$2,1,0),"")</f>
        <v/>
      </c>
      <c r="P101" s="73" t="str">
        <f>IF($N101=2,IF(COUNTIF(Innovation!AE101:AH101,"&gt;="&amp;Innovation!AE$3)&gt;=P$2,1,0),"")</f>
        <v/>
      </c>
      <c r="Q101" s="73" t="str">
        <f t="shared" si="8"/>
        <v/>
      </c>
      <c r="S101" s="73" t="str">
        <f>IF($N101=2,IF(COUNTIF(Innovation!AJ101:AM101,"&gt;="&amp;Innovation!AJ$3)&gt;=S$2,1,0),"")</f>
        <v/>
      </c>
      <c r="T101" s="73" t="str">
        <f>IF($N101=2,IF(COUNTIF(Innovation!AO101:AR101,"&gt;="&amp;Innovation!AO$3)&gt;=T$2,1,0),"")</f>
        <v/>
      </c>
      <c r="U101" s="73" t="str">
        <f t="shared" si="9"/>
        <v/>
      </c>
      <c r="W101" s="73" t="str">
        <f t="shared" si="10"/>
        <v/>
      </c>
      <c r="X101" s="176" t="str">
        <f>IF(W101=1,Employment!$S101,"")</f>
        <v/>
      </c>
      <c r="Z101" s="73" t="str">
        <f t="shared" si="11"/>
        <v/>
      </c>
      <c r="AA101" s="176" t="str">
        <f>IF(Z101=1,Employment!$S101,"")</f>
        <v/>
      </c>
    </row>
    <row r="102" spans="1:27" x14ac:dyDescent="0.2">
      <c r="A102" s="39">
        <f>'Industry selection'!C102</f>
        <v>1</v>
      </c>
      <c r="B102" s="175">
        <v>24.4</v>
      </c>
      <c r="C102" s="67" t="s">
        <v>206</v>
      </c>
      <c r="D102" s="73" t="str">
        <f>IF(Employment!V102=2,1,"")</f>
        <v/>
      </c>
      <c r="E102" s="73" t="str">
        <f>IF(Wages!V102=2,1,"")</f>
        <v/>
      </c>
      <c r="F102" s="73" t="str">
        <f t="shared" si="6"/>
        <v/>
      </c>
      <c r="G102" s="176" t="str">
        <f>IF(F102=1,Employment!$S102,"")</f>
        <v/>
      </c>
      <c r="I102" s="73" t="str">
        <f>IF('Employment - change'!V102=2,1,"")</f>
        <v/>
      </c>
      <c r="J102" s="73" t="str">
        <f>IF('Wages - change'!V102=2,1,"")</f>
        <v/>
      </c>
      <c r="K102" s="73" t="str">
        <f t="shared" si="7"/>
        <v/>
      </c>
      <c r="L102" s="176" t="str">
        <f>IF(K102=1,Employment!$S102,"")</f>
        <v/>
      </c>
      <c r="N102" s="39">
        <f>'Industry selection'!C102</f>
        <v>1</v>
      </c>
      <c r="O102" s="73" t="str">
        <f>IF($N102=2,IF(COUNTIF(Innovation!Z102:AC102,"&gt;="&amp;Innovation!Z$3)&gt;=O$2,1,0),"")</f>
        <v/>
      </c>
      <c r="P102" s="73" t="str">
        <f>IF($N102=2,IF(COUNTIF(Innovation!AE102:AH102,"&gt;="&amp;Innovation!AE$3)&gt;=P$2,1,0),"")</f>
        <v/>
      </c>
      <c r="Q102" s="73" t="str">
        <f t="shared" si="8"/>
        <v/>
      </c>
      <c r="S102" s="73" t="str">
        <f>IF($N102=2,IF(COUNTIF(Innovation!AJ102:AM102,"&gt;="&amp;Innovation!AJ$3)&gt;=S$2,1,0),"")</f>
        <v/>
      </c>
      <c r="T102" s="73" t="str">
        <f>IF($N102=2,IF(COUNTIF(Innovation!AO102:AR102,"&gt;="&amp;Innovation!AO$3)&gt;=T$2,1,0),"")</f>
        <v/>
      </c>
      <c r="U102" s="73" t="str">
        <f t="shared" si="9"/>
        <v/>
      </c>
      <c r="W102" s="73" t="str">
        <f t="shared" si="10"/>
        <v/>
      </c>
      <c r="X102" s="176" t="str">
        <f>IF(W102=1,Employment!$S102,"")</f>
        <v/>
      </c>
      <c r="Z102" s="73" t="str">
        <f t="shared" si="11"/>
        <v/>
      </c>
      <c r="AA102" s="176" t="str">
        <f>IF(Z102=1,Employment!$S102,"")</f>
        <v/>
      </c>
    </row>
    <row r="103" spans="1:27" x14ac:dyDescent="0.2">
      <c r="A103" s="39">
        <f>'Industry selection'!C103</f>
        <v>1</v>
      </c>
      <c r="B103" s="175">
        <v>24.5</v>
      </c>
      <c r="C103" s="67" t="s">
        <v>208</v>
      </c>
      <c r="D103" s="73" t="str">
        <f>IF(Employment!V103=2,1,"")</f>
        <v/>
      </c>
      <c r="E103" s="73" t="str">
        <f>IF(Wages!V103=2,1,"")</f>
        <v/>
      </c>
      <c r="F103" s="73" t="str">
        <f t="shared" si="6"/>
        <v/>
      </c>
      <c r="G103" s="176" t="str">
        <f>IF(F103=1,Employment!$S103,"")</f>
        <v/>
      </c>
      <c r="I103" s="73" t="str">
        <f>IF('Employment - change'!V103=2,1,"")</f>
        <v/>
      </c>
      <c r="J103" s="73" t="str">
        <f>IF('Wages - change'!V103=2,1,"")</f>
        <v/>
      </c>
      <c r="K103" s="73" t="str">
        <f t="shared" si="7"/>
        <v/>
      </c>
      <c r="L103" s="176" t="str">
        <f>IF(K103=1,Employment!$S103,"")</f>
        <v/>
      </c>
      <c r="N103" s="39">
        <f>'Industry selection'!C103</f>
        <v>1</v>
      </c>
      <c r="O103" s="73" t="str">
        <f>IF($N103=2,IF(COUNTIF(Innovation!Z103:AC103,"&gt;="&amp;Innovation!Z$3)&gt;=O$2,1,0),"")</f>
        <v/>
      </c>
      <c r="P103" s="73" t="str">
        <f>IF($N103=2,IF(COUNTIF(Innovation!AE103:AH103,"&gt;="&amp;Innovation!AE$3)&gt;=P$2,1,0),"")</f>
        <v/>
      </c>
      <c r="Q103" s="73" t="str">
        <f t="shared" si="8"/>
        <v/>
      </c>
      <c r="S103" s="73" t="str">
        <f>IF($N103=2,IF(COUNTIF(Innovation!AJ103:AM103,"&gt;="&amp;Innovation!AJ$3)&gt;=S$2,1,0),"")</f>
        <v/>
      </c>
      <c r="T103" s="73" t="str">
        <f>IF($N103=2,IF(COUNTIF(Innovation!AO103:AR103,"&gt;="&amp;Innovation!AO$3)&gt;=T$2,1,0),"")</f>
        <v/>
      </c>
      <c r="U103" s="73" t="str">
        <f t="shared" si="9"/>
        <v/>
      </c>
      <c r="W103" s="73" t="str">
        <f t="shared" si="10"/>
        <v/>
      </c>
      <c r="X103" s="176" t="str">
        <f>IF(W103=1,Employment!$S103,"")</f>
        <v/>
      </c>
      <c r="Z103" s="73" t="str">
        <f t="shared" si="11"/>
        <v/>
      </c>
      <c r="AA103" s="176" t="str">
        <f>IF(Z103=1,Employment!$S103,"")</f>
        <v/>
      </c>
    </row>
    <row r="104" spans="1:27" x14ac:dyDescent="0.2">
      <c r="A104" s="39" t="str">
        <f>'Industry selection'!C104</f>
        <v/>
      </c>
      <c r="B104" s="175">
        <v>25</v>
      </c>
      <c r="C104" s="67" t="s">
        <v>210</v>
      </c>
      <c r="D104" s="73" t="str">
        <f>IF(Employment!V104=2,1,"")</f>
        <v/>
      </c>
      <c r="E104" s="73" t="str">
        <f>IF(Wages!V104=2,1,"")</f>
        <v/>
      </c>
      <c r="F104" s="73" t="str">
        <f t="shared" si="6"/>
        <v/>
      </c>
      <c r="G104" s="176" t="str">
        <f>IF(F104=1,Employment!$S104,"")</f>
        <v/>
      </c>
      <c r="I104" s="73" t="str">
        <f>IF('Employment - change'!V104=2,1,"")</f>
        <v/>
      </c>
      <c r="J104" s="73" t="str">
        <f>IF('Wages - change'!V104=2,1,"")</f>
        <v/>
      </c>
      <c r="K104" s="73" t="str">
        <f t="shared" si="7"/>
        <v/>
      </c>
      <c r="L104" s="176" t="str">
        <f>IF(K104=1,Employment!$S104,"")</f>
        <v/>
      </c>
      <c r="N104" s="39" t="str">
        <f>'Industry selection'!C104</f>
        <v/>
      </c>
      <c r="O104" s="73" t="str">
        <f>IF($N104=2,IF(COUNTIF(Innovation!Z104:AC104,"&gt;="&amp;Innovation!Z$3)&gt;=O$2,1,0),"")</f>
        <v/>
      </c>
      <c r="P104" s="73" t="str">
        <f>IF($N104=2,IF(COUNTIF(Innovation!AE104:AH104,"&gt;="&amp;Innovation!AE$3)&gt;=P$2,1,0),"")</f>
        <v/>
      </c>
      <c r="Q104" s="73" t="str">
        <f t="shared" si="8"/>
        <v/>
      </c>
      <c r="S104" s="73" t="str">
        <f>IF($N104=2,IF(COUNTIF(Innovation!AJ104:AM104,"&gt;="&amp;Innovation!AJ$3)&gt;=S$2,1,0),"")</f>
        <v/>
      </c>
      <c r="T104" s="73" t="str">
        <f>IF($N104=2,IF(COUNTIF(Innovation!AO104:AR104,"&gt;="&amp;Innovation!AO$3)&gt;=T$2,1,0),"")</f>
        <v/>
      </c>
      <c r="U104" s="73" t="str">
        <f t="shared" si="9"/>
        <v/>
      </c>
      <c r="W104" s="73" t="str">
        <f t="shared" si="10"/>
        <v/>
      </c>
      <c r="X104" s="176" t="str">
        <f>IF(W104=1,Employment!$S104,"")</f>
        <v/>
      </c>
      <c r="Z104" s="73" t="str">
        <f t="shared" si="11"/>
        <v/>
      </c>
      <c r="AA104" s="176" t="str">
        <f>IF(Z104=1,Employment!$S104,"")</f>
        <v/>
      </c>
    </row>
    <row r="105" spans="1:27" x14ac:dyDescent="0.2">
      <c r="A105" s="39">
        <f>'Industry selection'!C105</f>
        <v>2</v>
      </c>
      <c r="B105" s="175">
        <v>25.1</v>
      </c>
      <c r="C105" s="67" t="s">
        <v>212</v>
      </c>
      <c r="D105" s="73" t="str">
        <f>IF(Employment!V105=2,1,"")</f>
        <v/>
      </c>
      <c r="E105" s="73" t="str">
        <f>IF(Wages!V105=2,1,"")</f>
        <v/>
      </c>
      <c r="F105" s="73" t="str">
        <f t="shared" si="6"/>
        <v/>
      </c>
      <c r="G105" s="176" t="str">
        <f>IF(F105=1,Employment!$S105,"")</f>
        <v/>
      </c>
      <c r="I105" s="73">
        <f>IF('Employment - change'!V105=2,1,"")</f>
        <v>1</v>
      </c>
      <c r="J105" s="73">
        <f>IF('Wages - change'!V105=2,1,"")</f>
        <v>1</v>
      </c>
      <c r="K105" s="73">
        <f t="shared" si="7"/>
        <v>1</v>
      </c>
      <c r="L105" s="176">
        <f>IF(K105=1,Employment!$S105,"")</f>
        <v>2.6103327631443961E-3</v>
      </c>
      <c r="N105" s="39">
        <f>'Industry selection'!C105</f>
        <v>2</v>
      </c>
      <c r="O105" s="73">
        <f ca="1">IF($N105=2,IF(COUNTIF(Innovation!Z105:AC105,"&gt;="&amp;Innovation!Z$3)&gt;=O$2,1,0),"")</f>
        <v>0</v>
      </c>
      <c r="P105" s="73">
        <f ca="1">IF($N105=2,IF(COUNTIF(Innovation!AE105:AH105,"&gt;="&amp;Innovation!AE$3)&gt;=P$2,1,0),"")</f>
        <v>0</v>
      </c>
      <c r="Q105" s="73">
        <f t="shared" ca="1" si="8"/>
        <v>0</v>
      </c>
      <c r="S105" s="73">
        <f ca="1">IF($N105=2,IF(COUNTIF(Innovation!AJ105:AM105,"&gt;="&amp;Innovation!AJ$3)&gt;=S$2,1,0),"")</f>
        <v>0</v>
      </c>
      <c r="T105" s="73">
        <f ca="1">IF($N105=2,IF(COUNTIF(Innovation!AO105:AR105,"&gt;="&amp;Innovation!AO$3)&gt;=T$2,1,0),"")</f>
        <v>0</v>
      </c>
      <c r="U105" s="73">
        <f t="shared" ca="1" si="9"/>
        <v>0</v>
      </c>
      <c r="W105" s="73">
        <f t="shared" ca="1" si="10"/>
        <v>0</v>
      </c>
      <c r="X105" s="176" t="str">
        <f ca="1">IF(W105=1,Employment!$S105,"")</f>
        <v/>
      </c>
      <c r="Z105" s="73">
        <f t="shared" ca="1" si="11"/>
        <v>0</v>
      </c>
      <c r="AA105" s="176" t="str">
        <f ca="1">IF(Z105=1,Employment!$S105,"")</f>
        <v/>
      </c>
    </row>
    <row r="106" spans="1:27" x14ac:dyDescent="0.2">
      <c r="A106" s="39">
        <f>'Industry selection'!C106</f>
        <v>2</v>
      </c>
      <c r="B106" s="175">
        <v>25.2</v>
      </c>
      <c r="C106" s="67" t="s">
        <v>214</v>
      </c>
      <c r="D106" s="73" t="str">
        <f>IF(Employment!V106=2,1,"")</f>
        <v/>
      </c>
      <c r="E106" s="73" t="str">
        <f>IF(Wages!V106=2,1,"")</f>
        <v/>
      </c>
      <c r="F106" s="73" t="str">
        <f t="shared" si="6"/>
        <v/>
      </c>
      <c r="G106" s="176" t="str">
        <f>IF(F106=1,Employment!$S106,"")</f>
        <v/>
      </c>
      <c r="I106" s="73" t="str">
        <f>IF('Employment - change'!V106=2,1,"")</f>
        <v/>
      </c>
      <c r="J106" s="73" t="str">
        <f>IF('Wages - change'!V106=2,1,"")</f>
        <v/>
      </c>
      <c r="K106" s="73" t="str">
        <f t="shared" si="7"/>
        <v/>
      </c>
      <c r="L106" s="176" t="str">
        <f>IF(K106=1,Employment!$S106,"")</f>
        <v/>
      </c>
      <c r="N106" s="39">
        <f>'Industry selection'!C106</f>
        <v>2</v>
      </c>
      <c r="O106" s="73">
        <f ca="1">IF($N106=2,IF(COUNTIF(Innovation!Z106:AC106,"&gt;="&amp;Innovation!Z$3)&gt;=O$2,1,0),"")</f>
        <v>0</v>
      </c>
      <c r="P106" s="73">
        <f ca="1">IF($N106=2,IF(COUNTIF(Innovation!AE106:AH106,"&gt;="&amp;Innovation!AE$3)&gt;=P$2,1,0),"")</f>
        <v>0</v>
      </c>
      <c r="Q106" s="73">
        <f t="shared" ca="1" si="8"/>
        <v>0</v>
      </c>
      <c r="S106" s="73">
        <f ca="1">IF($N106=2,IF(COUNTIF(Innovation!AJ106:AM106,"&gt;="&amp;Innovation!AJ$3)&gt;=S$2,1,0),"")</f>
        <v>0</v>
      </c>
      <c r="T106" s="73">
        <f ca="1">IF($N106=2,IF(COUNTIF(Innovation!AO106:AR106,"&gt;="&amp;Innovation!AO$3)&gt;=T$2,1,0),"")</f>
        <v>0</v>
      </c>
      <c r="U106" s="73">
        <f t="shared" ca="1" si="9"/>
        <v>0</v>
      </c>
      <c r="W106" s="73">
        <f t="shared" ca="1" si="10"/>
        <v>0</v>
      </c>
      <c r="X106" s="176" t="str">
        <f ca="1">IF(W106=1,Employment!$S106,"")</f>
        <v/>
      </c>
      <c r="Z106" s="73">
        <f t="shared" ca="1" si="11"/>
        <v>0</v>
      </c>
      <c r="AA106" s="176" t="str">
        <f ca="1">IF(Z106=1,Employment!$S106,"")</f>
        <v/>
      </c>
    </row>
    <row r="107" spans="1:27" x14ac:dyDescent="0.2">
      <c r="A107" s="39">
        <f>'Industry selection'!C107</f>
        <v>1</v>
      </c>
      <c r="B107" s="175">
        <v>25.3</v>
      </c>
      <c r="C107" s="67" t="s">
        <v>216</v>
      </c>
      <c r="D107" s="73" t="str">
        <f>IF(Employment!V107=2,1,"")</f>
        <v/>
      </c>
      <c r="E107" s="73" t="str">
        <f>IF(Wages!V107=2,1,"")</f>
        <v/>
      </c>
      <c r="F107" s="73" t="str">
        <f t="shared" si="6"/>
        <v/>
      </c>
      <c r="G107" s="176" t="str">
        <f>IF(F107=1,Employment!$S107,"")</f>
        <v/>
      </c>
      <c r="I107" s="73" t="str">
        <f>IF('Employment - change'!V107=2,1,"")</f>
        <v/>
      </c>
      <c r="J107" s="73" t="str">
        <f>IF('Wages - change'!V107=2,1,"")</f>
        <v/>
      </c>
      <c r="K107" s="73" t="str">
        <f t="shared" si="7"/>
        <v/>
      </c>
      <c r="L107" s="176" t="str">
        <f>IF(K107=1,Employment!$S107,"")</f>
        <v/>
      </c>
      <c r="N107" s="39">
        <f>'Industry selection'!C107</f>
        <v>1</v>
      </c>
      <c r="O107" s="73" t="str">
        <f>IF($N107=2,IF(COUNTIF(Innovation!Z107:AC107,"&gt;="&amp;Innovation!Z$3)&gt;=O$2,1,0),"")</f>
        <v/>
      </c>
      <c r="P107" s="73" t="str">
        <f>IF($N107=2,IF(COUNTIF(Innovation!AE107:AH107,"&gt;="&amp;Innovation!AE$3)&gt;=P$2,1,0),"")</f>
        <v/>
      </c>
      <c r="Q107" s="73" t="str">
        <f t="shared" si="8"/>
        <v/>
      </c>
      <c r="S107" s="73" t="str">
        <f>IF($N107=2,IF(COUNTIF(Innovation!AJ107:AM107,"&gt;="&amp;Innovation!AJ$3)&gt;=S$2,1,0),"")</f>
        <v/>
      </c>
      <c r="T107" s="73" t="str">
        <f>IF($N107=2,IF(COUNTIF(Innovation!AO107:AR107,"&gt;="&amp;Innovation!AO$3)&gt;=T$2,1,0),"")</f>
        <v/>
      </c>
      <c r="U107" s="73" t="str">
        <f t="shared" si="9"/>
        <v/>
      </c>
      <c r="W107" s="73" t="str">
        <f t="shared" si="10"/>
        <v/>
      </c>
      <c r="X107" s="176" t="str">
        <f>IF(W107=1,Employment!$S107,"")</f>
        <v/>
      </c>
      <c r="Z107" s="73" t="str">
        <f t="shared" si="11"/>
        <v/>
      </c>
      <c r="AA107" s="176" t="str">
        <f>IF(Z107=1,Employment!$S107,"")</f>
        <v/>
      </c>
    </row>
    <row r="108" spans="1:27" x14ac:dyDescent="0.2">
      <c r="A108" s="39">
        <f>'Industry selection'!C108</f>
        <v>1</v>
      </c>
      <c r="B108" s="175">
        <v>25.4</v>
      </c>
      <c r="C108" s="67" t="s">
        <v>218</v>
      </c>
      <c r="D108" s="73" t="str">
        <f>IF(Employment!V108=2,1,"")</f>
        <v/>
      </c>
      <c r="E108" s="73" t="str">
        <f>IF(Wages!V108=2,1,"")</f>
        <v/>
      </c>
      <c r="F108" s="73" t="str">
        <f t="shared" si="6"/>
        <v/>
      </c>
      <c r="G108" s="176" t="str">
        <f>IF(F108=1,Employment!$S108,"")</f>
        <v/>
      </c>
      <c r="I108" s="73" t="str">
        <f>IF('Employment - change'!V108=2,1,"")</f>
        <v/>
      </c>
      <c r="J108" s="73" t="str">
        <f>IF('Wages - change'!V108=2,1,"")</f>
        <v/>
      </c>
      <c r="K108" s="73" t="str">
        <f t="shared" si="7"/>
        <v/>
      </c>
      <c r="L108" s="176" t="str">
        <f>IF(K108=1,Employment!$S108,"")</f>
        <v/>
      </c>
      <c r="N108" s="39">
        <f>'Industry selection'!C108</f>
        <v>1</v>
      </c>
      <c r="O108" s="73" t="str">
        <f>IF($N108=2,IF(COUNTIF(Innovation!Z108:AC108,"&gt;="&amp;Innovation!Z$3)&gt;=O$2,1,0),"")</f>
        <v/>
      </c>
      <c r="P108" s="73" t="str">
        <f>IF($N108=2,IF(COUNTIF(Innovation!AE108:AH108,"&gt;="&amp;Innovation!AE$3)&gt;=P$2,1,0),"")</f>
        <v/>
      </c>
      <c r="Q108" s="73" t="str">
        <f t="shared" si="8"/>
        <v/>
      </c>
      <c r="S108" s="73" t="str">
        <f>IF($N108=2,IF(COUNTIF(Innovation!AJ108:AM108,"&gt;="&amp;Innovation!AJ$3)&gt;=S$2,1,0),"")</f>
        <v/>
      </c>
      <c r="T108" s="73" t="str">
        <f>IF($N108=2,IF(COUNTIF(Innovation!AO108:AR108,"&gt;="&amp;Innovation!AO$3)&gt;=T$2,1,0),"")</f>
        <v/>
      </c>
      <c r="U108" s="73" t="str">
        <f t="shared" si="9"/>
        <v/>
      </c>
      <c r="W108" s="73" t="str">
        <f t="shared" si="10"/>
        <v/>
      </c>
      <c r="X108" s="176" t="str">
        <f>IF(W108=1,Employment!$S108,"")</f>
        <v/>
      </c>
      <c r="Z108" s="73" t="str">
        <f t="shared" si="11"/>
        <v/>
      </c>
      <c r="AA108" s="176" t="str">
        <f>IF(Z108=1,Employment!$S108,"")</f>
        <v/>
      </c>
    </row>
    <row r="109" spans="1:27" x14ac:dyDescent="0.2">
      <c r="A109" s="39">
        <f>'Industry selection'!C109</f>
        <v>2</v>
      </c>
      <c r="B109" s="175">
        <v>25.5</v>
      </c>
      <c r="C109" s="67" t="s">
        <v>220</v>
      </c>
      <c r="D109" s="73" t="str">
        <f>IF(Employment!V109=2,1,"")</f>
        <v/>
      </c>
      <c r="E109" s="73" t="str">
        <f>IF(Wages!V109=2,1,"")</f>
        <v/>
      </c>
      <c r="F109" s="73" t="str">
        <f t="shared" si="6"/>
        <v/>
      </c>
      <c r="G109" s="176" t="str">
        <f>IF(F109=1,Employment!$S109,"")</f>
        <v/>
      </c>
      <c r="I109" s="73" t="str">
        <f>IF('Employment - change'!V109=2,1,"")</f>
        <v/>
      </c>
      <c r="J109" s="73" t="str">
        <f>IF('Wages - change'!V109=2,1,"")</f>
        <v/>
      </c>
      <c r="K109" s="73" t="str">
        <f t="shared" si="7"/>
        <v/>
      </c>
      <c r="L109" s="176" t="str">
        <f>IF(K109=1,Employment!$S109,"")</f>
        <v/>
      </c>
      <c r="N109" s="39">
        <f>'Industry selection'!C109</f>
        <v>2</v>
      </c>
      <c r="O109" s="73">
        <f ca="1">IF($N109=2,IF(COUNTIF(Innovation!Z109:AC109,"&gt;="&amp;Innovation!Z$3)&gt;=O$2,1,0),"")</f>
        <v>0</v>
      </c>
      <c r="P109" s="73">
        <f ca="1">IF($N109=2,IF(COUNTIF(Innovation!AE109:AH109,"&gt;="&amp;Innovation!AE$3)&gt;=P$2,1,0),"")</f>
        <v>0</v>
      </c>
      <c r="Q109" s="73">
        <f t="shared" ca="1" si="8"/>
        <v>0</v>
      </c>
      <c r="S109" s="73">
        <f ca="1">IF($N109=2,IF(COUNTIF(Innovation!AJ109:AM109,"&gt;="&amp;Innovation!AJ$3)&gt;=S$2,1,0),"")</f>
        <v>0</v>
      </c>
      <c r="T109" s="73">
        <f ca="1">IF($N109=2,IF(COUNTIF(Innovation!AO109:AR109,"&gt;="&amp;Innovation!AO$3)&gt;=T$2,1,0),"")</f>
        <v>0</v>
      </c>
      <c r="U109" s="73">
        <f t="shared" ca="1" si="9"/>
        <v>0</v>
      </c>
      <c r="W109" s="73">
        <f t="shared" ca="1" si="10"/>
        <v>0</v>
      </c>
      <c r="X109" s="176" t="str">
        <f ca="1">IF(W109=1,Employment!$S109,"")</f>
        <v/>
      </c>
      <c r="Z109" s="73">
        <f t="shared" ca="1" si="11"/>
        <v>0</v>
      </c>
      <c r="AA109" s="176" t="str">
        <f ca="1">IF(Z109=1,Employment!$S109,"")</f>
        <v/>
      </c>
    </row>
    <row r="110" spans="1:27" x14ac:dyDescent="0.2">
      <c r="A110" s="39">
        <f>'Industry selection'!C110</f>
        <v>2</v>
      </c>
      <c r="B110" s="175">
        <v>25.6</v>
      </c>
      <c r="C110" s="67" t="s">
        <v>222</v>
      </c>
      <c r="D110" s="73" t="str">
        <f>IF(Employment!V110=2,1,"")</f>
        <v/>
      </c>
      <c r="E110" s="73">
        <f>IF(Wages!V110=2,1,"")</f>
        <v>1</v>
      </c>
      <c r="F110" s="73" t="str">
        <f t="shared" si="6"/>
        <v/>
      </c>
      <c r="G110" s="176" t="str">
        <f>IF(F110=1,Employment!$S110,"")</f>
        <v/>
      </c>
      <c r="I110" s="73" t="str">
        <f>IF('Employment - change'!V110=2,1,"")</f>
        <v/>
      </c>
      <c r="J110" s="73" t="str">
        <f>IF('Wages - change'!V110=2,1,"")</f>
        <v/>
      </c>
      <c r="K110" s="73" t="str">
        <f t="shared" si="7"/>
        <v/>
      </c>
      <c r="L110" s="176" t="str">
        <f>IF(K110=1,Employment!$S110,"")</f>
        <v/>
      </c>
      <c r="N110" s="39">
        <f>'Industry selection'!C110</f>
        <v>2</v>
      </c>
      <c r="O110" s="73">
        <f ca="1">IF($N110=2,IF(COUNTIF(Innovation!Z110:AC110,"&gt;="&amp;Innovation!Z$3)&gt;=O$2,1,0),"")</f>
        <v>0</v>
      </c>
      <c r="P110" s="73">
        <f ca="1">IF($N110=2,IF(COUNTIF(Innovation!AE110:AH110,"&gt;="&amp;Innovation!AE$3)&gt;=P$2,1,0),"")</f>
        <v>0</v>
      </c>
      <c r="Q110" s="73">
        <f t="shared" ca="1" si="8"/>
        <v>0</v>
      </c>
      <c r="S110" s="73">
        <f ca="1">IF($N110=2,IF(COUNTIF(Innovation!AJ110:AM110,"&gt;="&amp;Innovation!AJ$3)&gt;=S$2,1,0),"")</f>
        <v>0</v>
      </c>
      <c r="T110" s="73">
        <f ca="1">IF($N110=2,IF(COUNTIF(Innovation!AO110:AR110,"&gt;="&amp;Innovation!AO$3)&gt;=T$2,1,0),"")</f>
        <v>0</v>
      </c>
      <c r="U110" s="73">
        <f t="shared" ca="1" si="9"/>
        <v>0</v>
      </c>
      <c r="W110" s="73">
        <f t="shared" ca="1" si="10"/>
        <v>0</v>
      </c>
      <c r="X110" s="176" t="str">
        <f ca="1">IF(W110=1,Employment!$S110,"")</f>
        <v/>
      </c>
      <c r="Z110" s="73">
        <f t="shared" ca="1" si="11"/>
        <v>0</v>
      </c>
      <c r="AA110" s="176" t="str">
        <f ca="1">IF(Z110=1,Employment!$S110,"")</f>
        <v/>
      </c>
    </row>
    <row r="111" spans="1:27" x14ac:dyDescent="0.2">
      <c r="A111" s="39">
        <f>'Industry selection'!C111</f>
        <v>2</v>
      </c>
      <c r="B111" s="175">
        <v>25.7</v>
      </c>
      <c r="C111" s="67" t="s">
        <v>224</v>
      </c>
      <c r="D111" s="73" t="str">
        <f>IF(Employment!V111=2,1,"")</f>
        <v/>
      </c>
      <c r="E111" s="73">
        <f>IF(Wages!V111=2,1,"")</f>
        <v>1</v>
      </c>
      <c r="F111" s="73" t="str">
        <f t="shared" si="6"/>
        <v/>
      </c>
      <c r="G111" s="176" t="str">
        <f>IF(F111=1,Employment!$S111,"")</f>
        <v/>
      </c>
      <c r="I111" s="73" t="str">
        <f>IF('Employment - change'!V111=2,1,"")</f>
        <v/>
      </c>
      <c r="J111" s="73" t="str">
        <f>IF('Wages - change'!V111=2,1,"")</f>
        <v/>
      </c>
      <c r="K111" s="73" t="str">
        <f t="shared" si="7"/>
        <v/>
      </c>
      <c r="L111" s="176" t="str">
        <f>IF(K111=1,Employment!$S111,"")</f>
        <v/>
      </c>
      <c r="N111" s="39">
        <f>'Industry selection'!C111</f>
        <v>2</v>
      </c>
      <c r="O111" s="73">
        <f ca="1">IF($N111=2,IF(COUNTIF(Innovation!Z111:AC111,"&gt;="&amp;Innovation!Z$3)&gt;=O$2,1,0),"")</f>
        <v>0</v>
      </c>
      <c r="P111" s="73">
        <f ca="1">IF($N111=2,IF(COUNTIF(Innovation!AE111:AH111,"&gt;="&amp;Innovation!AE$3)&gt;=P$2,1,0),"")</f>
        <v>0</v>
      </c>
      <c r="Q111" s="73">
        <f t="shared" ca="1" si="8"/>
        <v>0</v>
      </c>
      <c r="S111" s="73">
        <f ca="1">IF($N111=2,IF(COUNTIF(Innovation!AJ111:AM111,"&gt;="&amp;Innovation!AJ$3)&gt;=S$2,1,0),"")</f>
        <v>0</v>
      </c>
      <c r="T111" s="73">
        <f ca="1">IF($N111=2,IF(COUNTIF(Innovation!AO111:AR111,"&gt;="&amp;Innovation!AO$3)&gt;=T$2,1,0),"")</f>
        <v>0</v>
      </c>
      <c r="U111" s="73">
        <f t="shared" ca="1" si="9"/>
        <v>0</v>
      </c>
      <c r="W111" s="73">
        <f t="shared" ca="1" si="10"/>
        <v>0</v>
      </c>
      <c r="X111" s="176" t="str">
        <f ca="1">IF(W111=1,Employment!$S111,"")</f>
        <v/>
      </c>
      <c r="Z111" s="73">
        <f t="shared" ca="1" si="11"/>
        <v>0</v>
      </c>
      <c r="AA111" s="176" t="str">
        <f ca="1">IF(Z111=1,Employment!$S111,"")</f>
        <v/>
      </c>
    </row>
    <row r="112" spans="1:27" x14ac:dyDescent="0.2">
      <c r="A112" s="39">
        <f>'Industry selection'!C112</f>
        <v>2</v>
      </c>
      <c r="B112" s="175">
        <v>25.9</v>
      </c>
      <c r="C112" s="67" t="s">
        <v>226</v>
      </c>
      <c r="D112" s="73">
        <f>IF(Employment!V112=2,1,"")</f>
        <v>1</v>
      </c>
      <c r="E112" s="73" t="str">
        <f>IF(Wages!V112=2,1,"")</f>
        <v/>
      </c>
      <c r="F112" s="73" t="str">
        <f t="shared" si="6"/>
        <v/>
      </c>
      <c r="G112" s="176" t="str">
        <f>IF(F112=1,Employment!$S112,"")</f>
        <v/>
      </c>
      <c r="I112" s="73" t="str">
        <f>IF('Employment - change'!V112=2,1,"")</f>
        <v/>
      </c>
      <c r="J112" s="73" t="str">
        <f>IF('Wages - change'!V112=2,1,"")</f>
        <v/>
      </c>
      <c r="K112" s="73" t="str">
        <f t="shared" si="7"/>
        <v/>
      </c>
      <c r="L112" s="176" t="str">
        <f>IF(K112=1,Employment!$S112,"")</f>
        <v/>
      </c>
      <c r="N112" s="39">
        <f>'Industry selection'!C112</f>
        <v>2</v>
      </c>
      <c r="O112" s="73">
        <f ca="1">IF($N112=2,IF(COUNTIF(Innovation!Z112:AC112,"&gt;="&amp;Innovation!Z$3)&gt;=O$2,1,0),"")</f>
        <v>0</v>
      </c>
      <c r="P112" s="73">
        <f ca="1">IF($N112=2,IF(COUNTIF(Innovation!AE112:AH112,"&gt;="&amp;Innovation!AE$3)&gt;=P$2,1,0),"")</f>
        <v>0</v>
      </c>
      <c r="Q112" s="73">
        <f t="shared" ca="1" si="8"/>
        <v>0</v>
      </c>
      <c r="S112" s="73">
        <f ca="1">IF($N112=2,IF(COUNTIF(Innovation!AJ112:AM112,"&gt;="&amp;Innovation!AJ$3)&gt;=S$2,1,0),"")</f>
        <v>0</v>
      </c>
      <c r="T112" s="73">
        <f ca="1">IF($N112=2,IF(COUNTIF(Innovation!AO112:AR112,"&gt;="&amp;Innovation!AO$3)&gt;=T$2,1,0),"")</f>
        <v>1</v>
      </c>
      <c r="U112" s="73">
        <f t="shared" ca="1" si="9"/>
        <v>0</v>
      </c>
      <c r="W112" s="73">
        <f t="shared" ca="1" si="10"/>
        <v>0</v>
      </c>
      <c r="X112" s="176" t="str">
        <f ca="1">IF(W112=1,Employment!$S112,"")</f>
        <v/>
      </c>
      <c r="Z112" s="73">
        <f t="shared" ca="1" si="11"/>
        <v>0</v>
      </c>
      <c r="AA112" s="176" t="str">
        <f ca="1">IF(Z112=1,Employment!$S112,"")</f>
        <v/>
      </c>
    </row>
    <row r="113" spans="1:27" x14ac:dyDescent="0.2">
      <c r="A113" s="39">
        <f>'Industry selection'!C113</f>
        <v>2</v>
      </c>
      <c r="B113" s="175">
        <v>26</v>
      </c>
      <c r="C113" s="67" t="s">
        <v>228</v>
      </c>
      <c r="D113" s="73">
        <f>IF(Employment!V113=2,1,"")</f>
        <v>1</v>
      </c>
      <c r="E113" s="73" t="str">
        <f>IF(Wages!V113=2,1,"")</f>
        <v/>
      </c>
      <c r="F113" s="73" t="str">
        <f t="shared" si="6"/>
        <v/>
      </c>
      <c r="G113" s="176" t="str">
        <f>IF(F113=1,Employment!$S113,"")</f>
        <v/>
      </c>
      <c r="I113" s="73" t="str">
        <f>IF('Employment - change'!V113=2,1,"")</f>
        <v/>
      </c>
      <c r="J113" s="73" t="str">
        <f>IF('Wages - change'!V113=2,1,"")</f>
        <v/>
      </c>
      <c r="K113" s="73" t="str">
        <f t="shared" si="7"/>
        <v/>
      </c>
      <c r="L113" s="176" t="str">
        <f>IF(K113=1,Employment!$S113,"")</f>
        <v/>
      </c>
      <c r="N113" s="39">
        <f>'Industry selection'!C113</f>
        <v>2</v>
      </c>
      <c r="O113" s="73">
        <f ca="1">IF($N113=2,IF(COUNTIF(Innovation!Z113:AC113,"&gt;="&amp;Innovation!Z$3)&gt;=O$2,1,0),"")</f>
        <v>1</v>
      </c>
      <c r="P113" s="73">
        <f ca="1">IF($N113=2,IF(COUNTIF(Innovation!AE113:AH113,"&gt;="&amp;Innovation!AE$3)&gt;=P$2,1,0),"")</f>
        <v>1</v>
      </c>
      <c r="Q113" s="73">
        <f t="shared" ca="1" si="8"/>
        <v>1</v>
      </c>
      <c r="S113" s="73">
        <f ca="1">IF($N113=2,IF(COUNTIF(Innovation!AJ113:AM113,"&gt;="&amp;Innovation!AJ$3)&gt;=S$2,1,0),"")</f>
        <v>1</v>
      </c>
      <c r="T113" s="73">
        <f ca="1">IF($N113=2,IF(COUNTIF(Innovation!AO113:AR113,"&gt;="&amp;Innovation!AO$3)&gt;=T$2,1,0),"")</f>
        <v>1</v>
      </c>
      <c r="U113" s="73">
        <f t="shared" ca="1" si="9"/>
        <v>1</v>
      </c>
      <c r="W113" s="73">
        <f t="shared" ca="1" si="10"/>
        <v>1</v>
      </c>
      <c r="X113" s="176">
        <f ca="1">IF(W113=1,Employment!$S113,"")</f>
        <v>8.5604204160379775E-3</v>
      </c>
      <c r="Z113" s="73">
        <f t="shared" ca="1" si="11"/>
        <v>1</v>
      </c>
      <c r="AA113" s="176">
        <f ca="1">IF(Z113=1,Employment!$S113,"")</f>
        <v>8.5604204160379775E-3</v>
      </c>
    </row>
    <row r="114" spans="1:27" x14ac:dyDescent="0.2">
      <c r="A114" s="39">
        <f>'Industry selection'!C114</f>
        <v>1</v>
      </c>
      <c r="B114" s="175">
        <v>26.1</v>
      </c>
      <c r="C114" s="67" t="s">
        <v>230</v>
      </c>
      <c r="D114" s="73" t="str">
        <f>IF(Employment!V114=2,1,"")</f>
        <v/>
      </c>
      <c r="E114" s="73" t="str">
        <f>IF(Wages!V114=2,1,"")</f>
        <v/>
      </c>
      <c r="F114" s="73" t="str">
        <f t="shared" si="6"/>
        <v/>
      </c>
      <c r="G114" s="176" t="str">
        <f>IF(F114=1,Employment!$S114,"")</f>
        <v/>
      </c>
      <c r="I114" s="73" t="str">
        <f>IF('Employment - change'!V114=2,1,"")</f>
        <v/>
      </c>
      <c r="J114" s="73" t="str">
        <f>IF('Wages - change'!V114=2,1,"")</f>
        <v/>
      </c>
      <c r="K114" s="73" t="str">
        <f t="shared" si="7"/>
        <v/>
      </c>
      <c r="L114" s="176" t="str">
        <f>IF(K114=1,Employment!$S114,"")</f>
        <v/>
      </c>
      <c r="N114" s="39">
        <f>'Industry selection'!C114</f>
        <v>1</v>
      </c>
      <c r="O114" s="73" t="str">
        <f>IF($N114=2,IF(COUNTIF(Innovation!Z114:AC114,"&gt;="&amp;Innovation!Z$3)&gt;=O$2,1,0),"")</f>
        <v/>
      </c>
      <c r="P114" s="73" t="str">
        <f>IF($N114=2,IF(COUNTIF(Innovation!AE114:AH114,"&gt;="&amp;Innovation!AE$3)&gt;=P$2,1,0),"")</f>
        <v/>
      </c>
      <c r="Q114" s="73" t="str">
        <f t="shared" si="8"/>
        <v/>
      </c>
      <c r="S114" s="73" t="str">
        <f>IF($N114=2,IF(COUNTIF(Innovation!AJ114:AM114,"&gt;="&amp;Innovation!AJ$3)&gt;=S$2,1,0),"")</f>
        <v/>
      </c>
      <c r="T114" s="73" t="str">
        <f>IF($N114=2,IF(COUNTIF(Innovation!AO114:AR114,"&gt;="&amp;Innovation!AO$3)&gt;=T$2,1,0),"")</f>
        <v/>
      </c>
      <c r="U114" s="73" t="str">
        <f t="shared" si="9"/>
        <v/>
      </c>
      <c r="W114" s="73" t="str">
        <f t="shared" si="10"/>
        <v/>
      </c>
      <c r="X114" s="176" t="str">
        <f>IF(W114=1,Employment!$S114,"")</f>
        <v/>
      </c>
      <c r="Z114" s="73" t="str">
        <f t="shared" si="11"/>
        <v/>
      </c>
      <c r="AA114" s="176" t="str">
        <f>IF(Z114=1,Employment!$S114,"")</f>
        <v/>
      </c>
    </row>
    <row r="115" spans="1:27" x14ac:dyDescent="0.2">
      <c r="A115" s="39">
        <f>'Industry selection'!C115</f>
        <v>1</v>
      </c>
      <c r="B115" s="175">
        <v>26.2</v>
      </c>
      <c r="C115" s="67" t="s">
        <v>232</v>
      </c>
      <c r="D115" s="73" t="str">
        <f>IF(Employment!V115=2,1,"")</f>
        <v/>
      </c>
      <c r="E115" s="73" t="str">
        <f>IF(Wages!V115=2,1,"")</f>
        <v/>
      </c>
      <c r="F115" s="73" t="str">
        <f t="shared" si="6"/>
        <v/>
      </c>
      <c r="G115" s="176" t="str">
        <f>IF(F115=1,Employment!$S115,"")</f>
        <v/>
      </c>
      <c r="I115" s="73" t="str">
        <f>IF('Employment - change'!V115=2,1,"")</f>
        <v/>
      </c>
      <c r="J115" s="73" t="str">
        <f>IF('Wages - change'!V115=2,1,"")</f>
        <v/>
      </c>
      <c r="K115" s="73" t="str">
        <f t="shared" si="7"/>
        <v/>
      </c>
      <c r="L115" s="176" t="str">
        <f>IF(K115=1,Employment!$S115,"")</f>
        <v/>
      </c>
      <c r="N115" s="39">
        <f>'Industry selection'!C115</f>
        <v>1</v>
      </c>
      <c r="O115" s="73" t="str">
        <f>IF($N115=2,IF(COUNTIF(Innovation!Z115:AC115,"&gt;="&amp;Innovation!Z$3)&gt;=O$2,1,0),"")</f>
        <v/>
      </c>
      <c r="P115" s="73" t="str">
        <f>IF($N115=2,IF(COUNTIF(Innovation!AE115:AH115,"&gt;="&amp;Innovation!AE$3)&gt;=P$2,1,0),"")</f>
        <v/>
      </c>
      <c r="Q115" s="73" t="str">
        <f t="shared" si="8"/>
        <v/>
      </c>
      <c r="S115" s="73" t="str">
        <f>IF($N115=2,IF(COUNTIF(Innovation!AJ115:AM115,"&gt;="&amp;Innovation!AJ$3)&gt;=S$2,1,0),"")</f>
        <v/>
      </c>
      <c r="T115" s="73" t="str">
        <f>IF($N115=2,IF(COUNTIF(Innovation!AO115:AR115,"&gt;="&amp;Innovation!AO$3)&gt;=T$2,1,0),"")</f>
        <v/>
      </c>
      <c r="U115" s="73" t="str">
        <f t="shared" si="9"/>
        <v/>
      </c>
      <c r="W115" s="73" t="str">
        <f t="shared" si="10"/>
        <v/>
      </c>
      <c r="X115" s="176" t="str">
        <f>IF(W115=1,Employment!$S115,"")</f>
        <v/>
      </c>
      <c r="Z115" s="73" t="str">
        <f t="shared" si="11"/>
        <v/>
      </c>
      <c r="AA115" s="176" t="str">
        <f>IF(Z115=1,Employment!$S115,"")</f>
        <v/>
      </c>
    </row>
    <row r="116" spans="1:27" x14ac:dyDescent="0.2">
      <c r="A116" s="39">
        <f>'Industry selection'!C116</f>
        <v>1</v>
      </c>
      <c r="B116" s="175">
        <v>26.3</v>
      </c>
      <c r="C116" s="67" t="s">
        <v>234</v>
      </c>
      <c r="D116" s="73" t="str">
        <f>IF(Employment!V116=2,1,"")</f>
        <v/>
      </c>
      <c r="E116" s="73" t="str">
        <f>IF(Wages!V116=2,1,"")</f>
        <v/>
      </c>
      <c r="F116" s="73" t="str">
        <f t="shared" si="6"/>
        <v/>
      </c>
      <c r="G116" s="176" t="str">
        <f>IF(F116=1,Employment!$S116,"")</f>
        <v/>
      </c>
      <c r="I116" s="73" t="str">
        <f>IF('Employment - change'!V116=2,1,"")</f>
        <v/>
      </c>
      <c r="J116" s="73" t="str">
        <f>IF('Wages - change'!V116=2,1,"")</f>
        <v/>
      </c>
      <c r="K116" s="73" t="str">
        <f t="shared" si="7"/>
        <v/>
      </c>
      <c r="L116" s="176" t="str">
        <f>IF(K116=1,Employment!$S116,"")</f>
        <v/>
      </c>
      <c r="N116" s="39">
        <f>'Industry selection'!C116</f>
        <v>1</v>
      </c>
      <c r="O116" s="73" t="str">
        <f>IF($N116=2,IF(COUNTIF(Innovation!Z116:AC116,"&gt;="&amp;Innovation!Z$3)&gt;=O$2,1,0),"")</f>
        <v/>
      </c>
      <c r="P116" s="73" t="str">
        <f>IF($N116=2,IF(COUNTIF(Innovation!AE116:AH116,"&gt;="&amp;Innovation!AE$3)&gt;=P$2,1,0),"")</f>
        <v/>
      </c>
      <c r="Q116" s="73" t="str">
        <f t="shared" si="8"/>
        <v/>
      </c>
      <c r="S116" s="73" t="str">
        <f>IF($N116=2,IF(COUNTIF(Innovation!AJ116:AM116,"&gt;="&amp;Innovation!AJ$3)&gt;=S$2,1,0),"")</f>
        <v/>
      </c>
      <c r="T116" s="73" t="str">
        <f>IF($N116=2,IF(COUNTIF(Innovation!AO116:AR116,"&gt;="&amp;Innovation!AO$3)&gt;=T$2,1,0),"")</f>
        <v/>
      </c>
      <c r="U116" s="73" t="str">
        <f t="shared" si="9"/>
        <v/>
      </c>
      <c r="W116" s="73" t="str">
        <f t="shared" si="10"/>
        <v/>
      </c>
      <c r="X116" s="176" t="str">
        <f>IF(W116=1,Employment!$S116,"")</f>
        <v/>
      </c>
      <c r="Z116" s="73" t="str">
        <f t="shared" si="11"/>
        <v/>
      </c>
      <c r="AA116" s="176" t="str">
        <f>IF(Z116=1,Employment!$S116,"")</f>
        <v/>
      </c>
    </row>
    <row r="117" spans="1:27" x14ac:dyDescent="0.2">
      <c r="A117" s="39">
        <f>'Industry selection'!C117</f>
        <v>1</v>
      </c>
      <c r="B117" s="175">
        <v>26.4</v>
      </c>
      <c r="C117" s="67" t="s">
        <v>236</v>
      </c>
      <c r="D117" s="73" t="str">
        <f>IF(Employment!V117=2,1,"")</f>
        <v/>
      </c>
      <c r="E117" s="73" t="str">
        <f>IF(Wages!V117=2,1,"")</f>
        <v/>
      </c>
      <c r="F117" s="73" t="str">
        <f t="shared" si="6"/>
        <v/>
      </c>
      <c r="G117" s="176" t="str">
        <f>IF(F117=1,Employment!$S117,"")</f>
        <v/>
      </c>
      <c r="I117" s="73" t="str">
        <f>IF('Employment - change'!V117=2,1,"")</f>
        <v/>
      </c>
      <c r="J117" s="73" t="str">
        <f>IF('Wages - change'!V117=2,1,"")</f>
        <v/>
      </c>
      <c r="K117" s="73" t="str">
        <f t="shared" si="7"/>
        <v/>
      </c>
      <c r="L117" s="176" t="str">
        <f>IF(K117=1,Employment!$S117,"")</f>
        <v/>
      </c>
      <c r="N117" s="39">
        <f>'Industry selection'!C117</f>
        <v>1</v>
      </c>
      <c r="O117" s="73" t="str">
        <f>IF($N117=2,IF(COUNTIF(Innovation!Z117:AC117,"&gt;="&amp;Innovation!Z$3)&gt;=O$2,1,0),"")</f>
        <v/>
      </c>
      <c r="P117" s="73" t="str">
        <f>IF($N117=2,IF(COUNTIF(Innovation!AE117:AH117,"&gt;="&amp;Innovation!AE$3)&gt;=P$2,1,0),"")</f>
        <v/>
      </c>
      <c r="Q117" s="73" t="str">
        <f t="shared" si="8"/>
        <v/>
      </c>
      <c r="S117" s="73" t="str">
        <f>IF($N117=2,IF(COUNTIF(Innovation!AJ117:AM117,"&gt;="&amp;Innovation!AJ$3)&gt;=S$2,1,0),"")</f>
        <v/>
      </c>
      <c r="T117" s="73" t="str">
        <f>IF($N117=2,IF(COUNTIF(Innovation!AO117:AR117,"&gt;="&amp;Innovation!AO$3)&gt;=T$2,1,0),"")</f>
        <v/>
      </c>
      <c r="U117" s="73" t="str">
        <f t="shared" si="9"/>
        <v/>
      </c>
      <c r="W117" s="73" t="str">
        <f t="shared" si="10"/>
        <v/>
      </c>
      <c r="X117" s="176" t="str">
        <f>IF(W117=1,Employment!$S117,"")</f>
        <v/>
      </c>
      <c r="Z117" s="73" t="str">
        <f t="shared" si="11"/>
        <v/>
      </c>
      <c r="AA117" s="176" t="str">
        <f>IF(Z117=1,Employment!$S117,"")</f>
        <v/>
      </c>
    </row>
    <row r="118" spans="1:27" x14ac:dyDescent="0.2">
      <c r="A118" s="39">
        <f>'Industry selection'!C118</f>
        <v>1</v>
      </c>
      <c r="B118" s="175">
        <v>26.5</v>
      </c>
      <c r="C118" s="67" t="s">
        <v>238</v>
      </c>
      <c r="D118" s="73" t="str">
        <f>IF(Employment!V118=2,1,"")</f>
        <v/>
      </c>
      <c r="E118" s="73" t="str">
        <f>IF(Wages!V118=2,1,"")</f>
        <v/>
      </c>
      <c r="F118" s="73" t="str">
        <f t="shared" si="6"/>
        <v/>
      </c>
      <c r="G118" s="176" t="str">
        <f>IF(F118=1,Employment!$S118,"")</f>
        <v/>
      </c>
      <c r="I118" s="73" t="str">
        <f>IF('Employment - change'!V118=2,1,"")</f>
        <v/>
      </c>
      <c r="J118" s="73" t="str">
        <f>IF('Wages - change'!V118=2,1,"")</f>
        <v/>
      </c>
      <c r="K118" s="73" t="str">
        <f t="shared" si="7"/>
        <v/>
      </c>
      <c r="L118" s="176" t="str">
        <f>IF(K118=1,Employment!$S118,"")</f>
        <v/>
      </c>
      <c r="N118" s="39">
        <f>'Industry selection'!C118</f>
        <v>1</v>
      </c>
      <c r="O118" s="73" t="str">
        <f>IF($N118=2,IF(COUNTIF(Innovation!Z118:AC118,"&gt;="&amp;Innovation!Z$3)&gt;=O$2,1,0),"")</f>
        <v/>
      </c>
      <c r="P118" s="73" t="str">
        <f>IF($N118=2,IF(COUNTIF(Innovation!AE118:AH118,"&gt;="&amp;Innovation!AE$3)&gt;=P$2,1,0),"")</f>
        <v/>
      </c>
      <c r="Q118" s="73" t="str">
        <f t="shared" si="8"/>
        <v/>
      </c>
      <c r="S118" s="73" t="str">
        <f>IF($N118=2,IF(COUNTIF(Innovation!AJ118:AM118,"&gt;="&amp;Innovation!AJ$3)&gt;=S$2,1,0),"")</f>
        <v/>
      </c>
      <c r="T118" s="73" t="str">
        <f>IF($N118=2,IF(COUNTIF(Innovation!AO118:AR118,"&gt;="&amp;Innovation!AO$3)&gt;=T$2,1,0),"")</f>
        <v/>
      </c>
      <c r="U118" s="73" t="str">
        <f t="shared" si="9"/>
        <v/>
      </c>
      <c r="W118" s="73" t="str">
        <f t="shared" si="10"/>
        <v/>
      </c>
      <c r="X118" s="176" t="str">
        <f>IF(W118=1,Employment!$S118,"")</f>
        <v/>
      </c>
      <c r="Z118" s="73" t="str">
        <f t="shared" si="11"/>
        <v/>
      </c>
      <c r="AA118" s="176" t="str">
        <f>IF(Z118=1,Employment!$S118,"")</f>
        <v/>
      </c>
    </row>
    <row r="119" spans="1:27" x14ac:dyDescent="0.2">
      <c r="A119" s="39">
        <f>'Industry selection'!C119</f>
        <v>1</v>
      </c>
      <c r="B119" s="175">
        <v>26.6</v>
      </c>
      <c r="C119" s="67" t="s">
        <v>240</v>
      </c>
      <c r="D119" s="73" t="str">
        <f>IF(Employment!V119=2,1,"")</f>
        <v/>
      </c>
      <c r="E119" s="73" t="str">
        <f>IF(Wages!V119=2,1,"")</f>
        <v/>
      </c>
      <c r="F119" s="73" t="str">
        <f t="shared" si="6"/>
        <v/>
      </c>
      <c r="G119" s="176" t="str">
        <f>IF(F119=1,Employment!$S119,"")</f>
        <v/>
      </c>
      <c r="I119" s="73" t="str">
        <f>IF('Employment - change'!V119=2,1,"")</f>
        <v/>
      </c>
      <c r="J119" s="73" t="str">
        <f>IF('Wages - change'!V119=2,1,"")</f>
        <v/>
      </c>
      <c r="K119" s="73" t="str">
        <f t="shared" si="7"/>
        <v/>
      </c>
      <c r="L119" s="176" t="str">
        <f>IF(K119=1,Employment!$S119,"")</f>
        <v/>
      </c>
      <c r="N119" s="39">
        <f>'Industry selection'!C119</f>
        <v>1</v>
      </c>
      <c r="O119" s="73" t="str">
        <f>IF($N119=2,IF(COUNTIF(Innovation!Z119:AC119,"&gt;="&amp;Innovation!Z$3)&gt;=O$2,1,0),"")</f>
        <v/>
      </c>
      <c r="P119" s="73" t="str">
        <f>IF($N119=2,IF(COUNTIF(Innovation!AE119:AH119,"&gt;="&amp;Innovation!AE$3)&gt;=P$2,1,0),"")</f>
        <v/>
      </c>
      <c r="Q119" s="73" t="str">
        <f t="shared" si="8"/>
        <v/>
      </c>
      <c r="S119" s="73" t="str">
        <f>IF($N119=2,IF(COUNTIF(Innovation!AJ119:AM119,"&gt;="&amp;Innovation!AJ$3)&gt;=S$2,1,0),"")</f>
        <v/>
      </c>
      <c r="T119" s="73" t="str">
        <f>IF($N119=2,IF(COUNTIF(Innovation!AO119:AR119,"&gt;="&amp;Innovation!AO$3)&gt;=T$2,1,0),"")</f>
        <v/>
      </c>
      <c r="U119" s="73" t="str">
        <f t="shared" si="9"/>
        <v/>
      </c>
      <c r="W119" s="73" t="str">
        <f t="shared" si="10"/>
        <v/>
      </c>
      <c r="X119" s="176" t="str">
        <f>IF(W119=1,Employment!$S119,"")</f>
        <v/>
      </c>
      <c r="Z119" s="73" t="str">
        <f t="shared" si="11"/>
        <v/>
      </c>
      <c r="AA119" s="176" t="str">
        <f>IF(Z119=1,Employment!$S119,"")</f>
        <v/>
      </c>
    </row>
    <row r="120" spans="1:27" x14ac:dyDescent="0.2">
      <c r="A120" s="39">
        <f>'Industry selection'!C120</f>
        <v>1</v>
      </c>
      <c r="B120" s="175">
        <v>26.7</v>
      </c>
      <c r="C120" s="67" t="s">
        <v>242</v>
      </c>
      <c r="D120" s="73" t="str">
        <f>IF(Employment!V120=2,1,"")</f>
        <v/>
      </c>
      <c r="E120" s="73" t="str">
        <f>IF(Wages!V120=2,1,"")</f>
        <v/>
      </c>
      <c r="F120" s="73" t="str">
        <f t="shared" si="6"/>
        <v/>
      </c>
      <c r="G120" s="176" t="str">
        <f>IF(F120=1,Employment!$S120,"")</f>
        <v/>
      </c>
      <c r="I120" s="73" t="str">
        <f>IF('Employment - change'!V120=2,1,"")</f>
        <v/>
      </c>
      <c r="J120" s="73" t="str">
        <f>IF('Wages - change'!V120=2,1,"")</f>
        <v/>
      </c>
      <c r="K120" s="73" t="str">
        <f t="shared" si="7"/>
        <v/>
      </c>
      <c r="L120" s="176" t="str">
        <f>IF(K120=1,Employment!$S120,"")</f>
        <v/>
      </c>
      <c r="N120" s="39">
        <f>'Industry selection'!C120</f>
        <v>1</v>
      </c>
      <c r="O120" s="73" t="str">
        <f>IF($N120=2,IF(COUNTIF(Innovation!Z120:AC120,"&gt;="&amp;Innovation!Z$3)&gt;=O$2,1,0),"")</f>
        <v/>
      </c>
      <c r="P120" s="73" t="str">
        <f>IF($N120=2,IF(COUNTIF(Innovation!AE120:AH120,"&gt;="&amp;Innovation!AE$3)&gt;=P$2,1,0),"")</f>
        <v/>
      </c>
      <c r="Q120" s="73" t="str">
        <f t="shared" si="8"/>
        <v/>
      </c>
      <c r="S120" s="73" t="str">
        <f>IF($N120=2,IF(COUNTIF(Innovation!AJ120:AM120,"&gt;="&amp;Innovation!AJ$3)&gt;=S$2,1,0),"")</f>
        <v/>
      </c>
      <c r="T120" s="73" t="str">
        <f>IF($N120=2,IF(COUNTIF(Innovation!AO120:AR120,"&gt;="&amp;Innovation!AO$3)&gt;=T$2,1,0),"")</f>
        <v/>
      </c>
      <c r="U120" s="73" t="str">
        <f t="shared" si="9"/>
        <v/>
      </c>
      <c r="W120" s="73" t="str">
        <f t="shared" si="10"/>
        <v/>
      </c>
      <c r="X120" s="176" t="str">
        <f>IF(W120=1,Employment!$S120,"")</f>
        <v/>
      </c>
      <c r="Z120" s="73" t="str">
        <f t="shared" si="11"/>
        <v/>
      </c>
      <c r="AA120" s="176" t="str">
        <f>IF(Z120=1,Employment!$S120,"")</f>
        <v/>
      </c>
    </row>
    <row r="121" spans="1:27" x14ac:dyDescent="0.2">
      <c r="A121" s="39">
        <f>'Industry selection'!C121</f>
        <v>1</v>
      </c>
      <c r="B121" s="175">
        <v>26.8</v>
      </c>
      <c r="C121" s="67" t="s">
        <v>244</v>
      </c>
      <c r="D121" s="73" t="str">
        <f>IF(Employment!V121=2,1,"")</f>
        <v/>
      </c>
      <c r="E121" s="73" t="str">
        <f>IF(Wages!V121=2,1,"")</f>
        <v/>
      </c>
      <c r="F121" s="73" t="str">
        <f t="shared" si="6"/>
        <v/>
      </c>
      <c r="G121" s="176" t="str">
        <f>IF(F121=1,Employment!$S121,"")</f>
        <v/>
      </c>
      <c r="I121" s="73" t="str">
        <f>IF('Employment - change'!V121=2,1,"")</f>
        <v/>
      </c>
      <c r="J121" s="73" t="str">
        <f>IF('Wages - change'!V121=2,1,"")</f>
        <v/>
      </c>
      <c r="K121" s="73" t="str">
        <f t="shared" si="7"/>
        <v/>
      </c>
      <c r="L121" s="176" t="str">
        <f>IF(K121=1,Employment!$S121,"")</f>
        <v/>
      </c>
      <c r="N121" s="39">
        <f>'Industry selection'!C121</f>
        <v>1</v>
      </c>
      <c r="O121" s="73" t="str">
        <f>IF($N121=2,IF(COUNTIF(Innovation!Z121:AC121,"&gt;="&amp;Innovation!Z$3)&gt;=O$2,1,0),"")</f>
        <v/>
      </c>
      <c r="P121" s="73" t="str">
        <f>IF($N121=2,IF(COUNTIF(Innovation!AE121:AH121,"&gt;="&amp;Innovation!AE$3)&gt;=P$2,1,0),"")</f>
        <v/>
      </c>
      <c r="Q121" s="73" t="str">
        <f t="shared" si="8"/>
        <v/>
      </c>
      <c r="S121" s="73" t="str">
        <f>IF($N121=2,IF(COUNTIF(Innovation!AJ121:AM121,"&gt;="&amp;Innovation!AJ$3)&gt;=S$2,1,0),"")</f>
        <v/>
      </c>
      <c r="T121" s="73" t="str">
        <f>IF($N121=2,IF(COUNTIF(Innovation!AO121:AR121,"&gt;="&amp;Innovation!AO$3)&gt;=T$2,1,0),"")</f>
        <v/>
      </c>
      <c r="U121" s="73" t="str">
        <f t="shared" si="9"/>
        <v/>
      </c>
      <c r="W121" s="73" t="str">
        <f t="shared" si="10"/>
        <v/>
      </c>
      <c r="X121" s="176" t="str">
        <f>IF(W121=1,Employment!$S121,"")</f>
        <v/>
      </c>
      <c r="Z121" s="73" t="str">
        <f t="shared" si="11"/>
        <v/>
      </c>
      <c r="AA121" s="176" t="str">
        <f>IF(Z121=1,Employment!$S121,"")</f>
        <v/>
      </c>
    </row>
    <row r="122" spans="1:27" x14ac:dyDescent="0.2">
      <c r="A122" s="39" t="str">
        <f>'Industry selection'!C122</f>
        <v/>
      </c>
      <c r="B122" s="175">
        <v>27</v>
      </c>
      <c r="C122" s="67" t="s">
        <v>246</v>
      </c>
      <c r="D122" s="73" t="str">
        <f>IF(Employment!V122=2,1,"")</f>
        <v/>
      </c>
      <c r="E122" s="73" t="str">
        <f>IF(Wages!V122=2,1,"")</f>
        <v/>
      </c>
      <c r="F122" s="73" t="str">
        <f t="shared" si="6"/>
        <v/>
      </c>
      <c r="G122" s="176" t="str">
        <f>IF(F122=1,Employment!$S122,"")</f>
        <v/>
      </c>
      <c r="I122" s="73" t="str">
        <f>IF('Employment - change'!V122=2,1,"")</f>
        <v/>
      </c>
      <c r="J122" s="73" t="str">
        <f>IF('Wages - change'!V122=2,1,"")</f>
        <v/>
      </c>
      <c r="K122" s="73" t="str">
        <f t="shared" si="7"/>
        <v/>
      </c>
      <c r="L122" s="176" t="str">
        <f>IF(K122=1,Employment!$S122,"")</f>
        <v/>
      </c>
      <c r="N122" s="39" t="str">
        <f>'Industry selection'!C122</f>
        <v/>
      </c>
      <c r="O122" s="73" t="str">
        <f>IF($N122=2,IF(COUNTIF(Innovation!Z122:AC122,"&gt;="&amp;Innovation!Z$3)&gt;=O$2,1,0),"")</f>
        <v/>
      </c>
      <c r="P122" s="73" t="str">
        <f>IF($N122=2,IF(COUNTIF(Innovation!AE122:AH122,"&gt;="&amp;Innovation!AE$3)&gt;=P$2,1,0),"")</f>
        <v/>
      </c>
      <c r="Q122" s="73" t="str">
        <f t="shared" si="8"/>
        <v/>
      </c>
      <c r="S122" s="73" t="str">
        <f>IF($N122=2,IF(COUNTIF(Innovation!AJ122:AM122,"&gt;="&amp;Innovation!AJ$3)&gt;=S$2,1,0),"")</f>
        <v/>
      </c>
      <c r="T122" s="73" t="str">
        <f>IF($N122=2,IF(COUNTIF(Innovation!AO122:AR122,"&gt;="&amp;Innovation!AO$3)&gt;=T$2,1,0),"")</f>
        <v/>
      </c>
      <c r="U122" s="73" t="str">
        <f t="shared" si="9"/>
        <v/>
      </c>
      <c r="W122" s="73" t="str">
        <f t="shared" si="10"/>
        <v/>
      </c>
      <c r="X122" s="176" t="str">
        <f>IF(W122=1,Employment!$S122,"")</f>
        <v/>
      </c>
      <c r="Z122" s="73" t="str">
        <f t="shared" si="11"/>
        <v/>
      </c>
      <c r="AA122" s="176" t="str">
        <f>IF(Z122=1,Employment!$S122,"")</f>
        <v/>
      </c>
    </row>
    <row r="123" spans="1:27" x14ac:dyDescent="0.2">
      <c r="A123" s="39">
        <f>'Industry selection'!C123</f>
        <v>2</v>
      </c>
      <c r="B123" s="175">
        <v>27.1</v>
      </c>
      <c r="C123" s="67" t="s">
        <v>248</v>
      </c>
      <c r="D123" s="73" t="str">
        <f>IF(Employment!V123=2,1,"")</f>
        <v/>
      </c>
      <c r="E123" s="73" t="str">
        <f>IF(Wages!V123=2,1,"")</f>
        <v/>
      </c>
      <c r="F123" s="73" t="str">
        <f t="shared" si="6"/>
        <v/>
      </c>
      <c r="G123" s="176" t="str">
        <f>IF(F123=1,Employment!$S123,"")</f>
        <v/>
      </c>
      <c r="I123" s="73" t="str">
        <f>IF('Employment - change'!V123=2,1,"")</f>
        <v/>
      </c>
      <c r="J123" s="73" t="str">
        <f>IF('Wages - change'!V123=2,1,"")</f>
        <v/>
      </c>
      <c r="K123" s="73" t="str">
        <f t="shared" si="7"/>
        <v/>
      </c>
      <c r="L123" s="176" t="str">
        <f>IF(K123=1,Employment!$S123,"")</f>
        <v/>
      </c>
      <c r="N123" s="39">
        <f>'Industry selection'!C123</f>
        <v>2</v>
      </c>
      <c r="O123" s="73">
        <f ca="1">IF($N123=2,IF(COUNTIF(Innovation!Z123:AC123,"&gt;="&amp;Innovation!Z$3)&gt;=O$2,1,0),"")</f>
        <v>0</v>
      </c>
      <c r="P123" s="73">
        <f ca="1">IF($N123=2,IF(COUNTIF(Innovation!AE123:AH123,"&gt;="&amp;Innovation!AE$3)&gt;=P$2,1,0),"")</f>
        <v>0</v>
      </c>
      <c r="Q123" s="73">
        <f t="shared" ca="1" si="8"/>
        <v>0</v>
      </c>
      <c r="S123" s="73">
        <f ca="1">IF($N123=2,IF(COUNTIF(Innovation!AJ123:AM123,"&gt;="&amp;Innovation!AJ$3)&gt;=S$2,1,0),"")</f>
        <v>0</v>
      </c>
      <c r="T123" s="73">
        <f ca="1">IF($N123=2,IF(COUNTIF(Innovation!AO123:AR123,"&gt;="&amp;Innovation!AO$3)&gt;=T$2,1,0),"")</f>
        <v>0</v>
      </c>
      <c r="U123" s="73">
        <f t="shared" ca="1" si="9"/>
        <v>0</v>
      </c>
      <c r="W123" s="73">
        <f t="shared" ca="1" si="10"/>
        <v>0</v>
      </c>
      <c r="X123" s="176" t="str">
        <f ca="1">IF(W123=1,Employment!$S123,"")</f>
        <v/>
      </c>
      <c r="Z123" s="73">
        <f t="shared" ca="1" si="11"/>
        <v>0</v>
      </c>
      <c r="AA123" s="176" t="str">
        <f ca="1">IF(Z123=1,Employment!$S123,"")</f>
        <v/>
      </c>
    </row>
    <row r="124" spans="1:27" x14ac:dyDescent="0.2">
      <c r="A124" s="39">
        <f>'Industry selection'!C124</f>
        <v>1</v>
      </c>
      <c r="B124" s="175">
        <v>27.2</v>
      </c>
      <c r="C124" s="67" t="s">
        <v>250</v>
      </c>
      <c r="D124" s="73" t="str">
        <f>IF(Employment!V124=2,1,"")</f>
        <v/>
      </c>
      <c r="E124" s="73" t="str">
        <f>IF(Wages!V124=2,1,"")</f>
        <v/>
      </c>
      <c r="F124" s="73" t="str">
        <f t="shared" si="6"/>
        <v/>
      </c>
      <c r="G124" s="176" t="str">
        <f>IF(F124=1,Employment!$S124,"")</f>
        <v/>
      </c>
      <c r="I124" s="73" t="str">
        <f>IF('Employment - change'!V124=2,1,"")</f>
        <v/>
      </c>
      <c r="J124" s="73" t="str">
        <f>IF('Wages - change'!V124=2,1,"")</f>
        <v/>
      </c>
      <c r="K124" s="73" t="str">
        <f t="shared" si="7"/>
        <v/>
      </c>
      <c r="L124" s="176" t="str">
        <f>IF(K124=1,Employment!$S124,"")</f>
        <v/>
      </c>
      <c r="N124" s="39">
        <f>'Industry selection'!C124</f>
        <v>1</v>
      </c>
      <c r="O124" s="73" t="str">
        <f>IF($N124=2,IF(COUNTIF(Innovation!Z124:AC124,"&gt;="&amp;Innovation!Z$3)&gt;=O$2,1,0),"")</f>
        <v/>
      </c>
      <c r="P124" s="73" t="str">
        <f>IF($N124=2,IF(COUNTIF(Innovation!AE124:AH124,"&gt;="&amp;Innovation!AE$3)&gt;=P$2,1,0),"")</f>
        <v/>
      </c>
      <c r="Q124" s="73" t="str">
        <f t="shared" si="8"/>
        <v/>
      </c>
      <c r="S124" s="73" t="str">
        <f>IF($N124=2,IF(COUNTIF(Innovation!AJ124:AM124,"&gt;="&amp;Innovation!AJ$3)&gt;=S$2,1,0),"")</f>
        <v/>
      </c>
      <c r="T124" s="73" t="str">
        <f>IF($N124=2,IF(COUNTIF(Innovation!AO124:AR124,"&gt;="&amp;Innovation!AO$3)&gt;=T$2,1,0),"")</f>
        <v/>
      </c>
      <c r="U124" s="73" t="str">
        <f t="shared" si="9"/>
        <v/>
      </c>
      <c r="W124" s="73" t="str">
        <f t="shared" si="10"/>
        <v/>
      </c>
      <c r="X124" s="176" t="str">
        <f>IF(W124=1,Employment!$S124,"")</f>
        <v/>
      </c>
      <c r="Z124" s="73" t="str">
        <f t="shared" si="11"/>
        <v/>
      </c>
      <c r="AA124" s="176" t="str">
        <f>IF(Z124=1,Employment!$S124,"")</f>
        <v/>
      </c>
    </row>
    <row r="125" spans="1:27" x14ac:dyDescent="0.2">
      <c r="A125" s="39">
        <f>'Industry selection'!C125</f>
        <v>1</v>
      </c>
      <c r="B125" s="175">
        <v>27.3</v>
      </c>
      <c r="C125" s="67" t="s">
        <v>252</v>
      </c>
      <c r="D125" s="73" t="str">
        <f>IF(Employment!V125=2,1,"")</f>
        <v/>
      </c>
      <c r="E125" s="73" t="str">
        <f>IF(Wages!V125=2,1,"")</f>
        <v/>
      </c>
      <c r="F125" s="73" t="str">
        <f t="shared" si="6"/>
        <v/>
      </c>
      <c r="G125" s="176" t="str">
        <f>IF(F125=1,Employment!$S125,"")</f>
        <v/>
      </c>
      <c r="I125" s="73" t="str">
        <f>IF('Employment - change'!V125=2,1,"")</f>
        <v/>
      </c>
      <c r="J125" s="73" t="str">
        <f>IF('Wages - change'!V125=2,1,"")</f>
        <v/>
      </c>
      <c r="K125" s="73" t="str">
        <f t="shared" si="7"/>
        <v/>
      </c>
      <c r="L125" s="176" t="str">
        <f>IF(K125=1,Employment!$S125,"")</f>
        <v/>
      </c>
      <c r="N125" s="39">
        <f>'Industry selection'!C125</f>
        <v>1</v>
      </c>
      <c r="O125" s="73" t="str">
        <f>IF($N125=2,IF(COUNTIF(Innovation!Z125:AC125,"&gt;="&amp;Innovation!Z$3)&gt;=O$2,1,0),"")</f>
        <v/>
      </c>
      <c r="P125" s="73" t="str">
        <f>IF($N125=2,IF(COUNTIF(Innovation!AE125:AH125,"&gt;="&amp;Innovation!AE$3)&gt;=P$2,1,0),"")</f>
        <v/>
      </c>
      <c r="Q125" s="73" t="str">
        <f t="shared" si="8"/>
        <v/>
      </c>
      <c r="S125" s="73" t="str">
        <f>IF($N125=2,IF(COUNTIF(Innovation!AJ125:AM125,"&gt;="&amp;Innovation!AJ$3)&gt;=S$2,1,0),"")</f>
        <v/>
      </c>
      <c r="T125" s="73" t="str">
        <f>IF($N125=2,IF(COUNTIF(Innovation!AO125:AR125,"&gt;="&amp;Innovation!AO$3)&gt;=T$2,1,0),"")</f>
        <v/>
      </c>
      <c r="U125" s="73" t="str">
        <f t="shared" si="9"/>
        <v/>
      </c>
      <c r="W125" s="73" t="str">
        <f t="shared" si="10"/>
        <v/>
      </c>
      <c r="X125" s="176" t="str">
        <f>IF(W125=1,Employment!$S125,"")</f>
        <v/>
      </c>
      <c r="Z125" s="73" t="str">
        <f t="shared" si="11"/>
        <v/>
      </c>
      <c r="AA125" s="176" t="str">
        <f>IF(Z125=1,Employment!$S125,"")</f>
        <v/>
      </c>
    </row>
    <row r="126" spans="1:27" x14ac:dyDescent="0.2">
      <c r="A126" s="39">
        <f>'Industry selection'!C126</f>
        <v>2</v>
      </c>
      <c r="B126" s="175">
        <v>27.4</v>
      </c>
      <c r="C126" s="67" t="s">
        <v>254</v>
      </c>
      <c r="D126" s="73">
        <f>IF(Employment!V126=2,1,"")</f>
        <v>1</v>
      </c>
      <c r="E126" s="73">
        <f>IF(Wages!V126=2,1,"")</f>
        <v>1</v>
      </c>
      <c r="F126" s="73">
        <f t="shared" si="6"/>
        <v>1</v>
      </c>
      <c r="G126" s="176">
        <f>IF(F126=1,Employment!$S126,"")</f>
        <v>1.4716921665184643E-2</v>
      </c>
      <c r="I126" s="73" t="str">
        <f>IF('Employment - change'!V126=2,1,"")</f>
        <v/>
      </c>
      <c r="J126" s="73" t="str">
        <f>IF('Wages - change'!V126=2,1,"")</f>
        <v/>
      </c>
      <c r="K126" s="73" t="str">
        <f t="shared" si="7"/>
        <v/>
      </c>
      <c r="L126" s="176" t="str">
        <f>IF(K126=1,Employment!$S126,"")</f>
        <v/>
      </c>
      <c r="N126" s="39">
        <f>'Industry selection'!C126</f>
        <v>2</v>
      </c>
      <c r="O126" s="73">
        <f ca="1">IF($N126=2,IF(COUNTIF(Innovation!Z126:AC126,"&gt;="&amp;Innovation!Z$3)&gt;=O$2,1,0),"")</f>
        <v>1</v>
      </c>
      <c r="P126" s="73">
        <f ca="1">IF($N126=2,IF(COUNTIF(Innovation!AE126:AH126,"&gt;="&amp;Innovation!AE$3)&gt;=P$2,1,0),"")</f>
        <v>1</v>
      </c>
      <c r="Q126" s="73">
        <f t="shared" ca="1" si="8"/>
        <v>1</v>
      </c>
      <c r="S126" s="73">
        <f ca="1">IF($N126=2,IF(COUNTIF(Innovation!AJ126:AM126,"&gt;="&amp;Innovation!AJ$3)&gt;=S$2,1,0),"")</f>
        <v>1</v>
      </c>
      <c r="T126" s="73">
        <f ca="1">IF($N126=2,IF(COUNTIF(Innovation!AO126:AR126,"&gt;="&amp;Innovation!AO$3)&gt;=T$2,1,0),"")</f>
        <v>1</v>
      </c>
      <c r="U126" s="73">
        <f t="shared" ca="1" si="9"/>
        <v>1</v>
      </c>
      <c r="W126" s="73">
        <f t="shared" ca="1" si="10"/>
        <v>1</v>
      </c>
      <c r="X126" s="176">
        <f ca="1">IF(W126=1,Employment!$S126,"")</f>
        <v>1.4716921665184643E-2</v>
      </c>
      <c r="Z126" s="73">
        <f t="shared" ca="1" si="11"/>
        <v>1</v>
      </c>
      <c r="AA126" s="176">
        <f ca="1">IF(Z126=1,Employment!$S126,"")</f>
        <v>1.4716921665184643E-2</v>
      </c>
    </row>
    <row r="127" spans="1:27" x14ac:dyDescent="0.2">
      <c r="A127" s="39">
        <f>'Industry selection'!C127</f>
        <v>1</v>
      </c>
      <c r="B127" s="175">
        <v>27.5</v>
      </c>
      <c r="C127" s="67" t="s">
        <v>256</v>
      </c>
      <c r="D127" s="73" t="str">
        <f>IF(Employment!V127=2,1,"")</f>
        <v/>
      </c>
      <c r="E127" s="73" t="str">
        <f>IF(Wages!V127=2,1,"")</f>
        <v/>
      </c>
      <c r="F127" s="73" t="str">
        <f t="shared" si="6"/>
        <v/>
      </c>
      <c r="G127" s="176" t="str">
        <f>IF(F127=1,Employment!$S127,"")</f>
        <v/>
      </c>
      <c r="I127" s="73" t="str">
        <f>IF('Employment - change'!V127=2,1,"")</f>
        <v/>
      </c>
      <c r="J127" s="73" t="str">
        <f>IF('Wages - change'!V127=2,1,"")</f>
        <v/>
      </c>
      <c r="K127" s="73" t="str">
        <f t="shared" si="7"/>
        <v/>
      </c>
      <c r="L127" s="176" t="str">
        <f>IF(K127=1,Employment!$S127,"")</f>
        <v/>
      </c>
      <c r="N127" s="39">
        <f>'Industry selection'!C127</f>
        <v>1</v>
      </c>
      <c r="O127" s="73" t="str">
        <f>IF($N127=2,IF(COUNTIF(Innovation!Z127:AC127,"&gt;="&amp;Innovation!Z$3)&gt;=O$2,1,0),"")</f>
        <v/>
      </c>
      <c r="P127" s="73" t="str">
        <f>IF($N127=2,IF(COUNTIF(Innovation!AE127:AH127,"&gt;="&amp;Innovation!AE$3)&gt;=P$2,1,0),"")</f>
        <v/>
      </c>
      <c r="Q127" s="73" t="str">
        <f t="shared" si="8"/>
        <v/>
      </c>
      <c r="S127" s="73" t="str">
        <f>IF($N127=2,IF(COUNTIF(Innovation!AJ127:AM127,"&gt;="&amp;Innovation!AJ$3)&gt;=S$2,1,0),"")</f>
        <v/>
      </c>
      <c r="T127" s="73" t="str">
        <f>IF($N127=2,IF(COUNTIF(Innovation!AO127:AR127,"&gt;="&amp;Innovation!AO$3)&gt;=T$2,1,0),"")</f>
        <v/>
      </c>
      <c r="U127" s="73" t="str">
        <f t="shared" si="9"/>
        <v/>
      </c>
      <c r="W127" s="73" t="str">
        <f t="shared" si="10"/>
        <v/>
      </c>
      <c r="X127" s="176" t="str">
        <f>IF(W127=1,Employment!$S127,"")</f>
        <v/>
      </c>
      <c r="Z127" s="73" t="str">
        <f t="shared" si="11"/>
        <v/>
      </c>
      <c r="AA127" s="176" t="str">
        <f>IF(Z127=1,Employment!$S127,"")</f>
        <v/>
      </c>
    </row>
    <row r="128" spans="1:27" x14ac:dyDescent="0.2">
      <c r="A128" s="39">
        <f>'Industry selection'!C128</f>
        <v>1</v>
      </c>
      <c r="B128" s="175">
        <v>27.9</v>
      </c>
      <c r="C128" s="67" t="s">
        <v>258</v>
      </c>
      <c r="D128" s="73" t="str">
        <f>IF(Employment!V128=2,1,"")</f>
        <v/>
      </c>
      <c r="E128" s="73" t="str">
        <f>IF(Wages!V128=2,1,"")</f>
        <v/>
      </c>
      <c r="F128" s="73" t="str">
        <f t="shared" si="6"/>
        <v/>
      </c>
      <c r="G128" s="176" t="str">
        <f>IF(F128=1,Employment!$S128,"")</f>
        <v/>
      </c>
      <c r="I128" s="73" t="str">
        <f>IF('Employment - change'!V128=2,1,"")</f>
        <v/>
      </c>
      <c r="J128" s="73" t="str">
        <f>IF('Wages - change'!V128=2,1,"")</f>
        <v/>
      </c>
      <c r="K128" s="73" t="str">
        <f t="shared" si="7"/>
        <v/>
      </c>
      <c r="L128" s="176" t="str">
        <f>IF(K128=1,Employment!$S128,"")</f>
        <v/>
      </c>
      <c r="N128" s="39">
        <f>'Industry selection'!C128</f>
        <v>1</v>
      </c>
      <c r="O128" s="73" t="str">
        <f>IF($N128=2,IF(COUNTIF(Innovation!Z128:AC128,"&gt;="&amp;Innovation!Z$3)&gt;=O$2,1,0),"")</f>
        <v/>
      </c>
      <c r="P128" s="73" t="str">
        <f>IF($N128=2,IF(COUNTIF(Innovation!AE128:AH128,"&gt;="&amp;Innovation!AE$3)&gt;=P$2,1,0),"")</f>
        <v/>
      </c>
      <c r="Q128" s="73" t="str">
        <f t="shared" si="8"/>
        <v/>
      </c>
      <c r="S128" s="73" t="str">
        <f>IF($N128=2,IF(COUNTIF(Innovation!AJ128:AM128,"&gt;="&amp;Innovation!AJ$3)&gt;=S$2,1,0),"")</f>
        <v/>
      </c>
      <c r="T128" s="73" t="str">
        <f>IF($N128=2,IF(COUNTIF(Innovation!AO128:AR128,"&gt;="&amp;Innovation!AO$3)&gt;=T$2,1,0),"")</f>
        <v/>
      </c>
      <c r="U128" s="73" t="str">
        <f t="shared" si="9"/>
        <v/>
      </c>
      <c r="W128" s="73" t="str">
        <f t="shared" si="10"/>
        <v/>
      </c>
      <c r="X128" s="176" t="str">
        <f>IF(W128=1,Employment!$S128,"")</f>
        <v/>
      </c>
      <c r="Z128" s="73" t="str">
        <f t="shared" si="11"/>
        <v/>
      </c>
      <c r="AA128" s="176" t="str">
        <f>IF(Z128=1,Employment!$S128,"")</f>
        <v/>
      </c>
    </row>
    <row r="129" spans="1:27" x14ac:dyDescent="0.2">
      <c r="A129" s="39" t="str">
        <f>'Industry selection'!C129</f>
        <v/>
      </c>
      <c r="B129" s="175">
        <v>28</v>
      </c>
      <c r="C129" s="67" t="s">
        <v>260</v>
      </c>
      <c r="D129" s="73" t="str">
        <f>IF(Employment!V129=2,1,"")</f>
        <v/>
      </c>
      <c r="E129" s="73" t="str">
        <f>IF(Wages!V129=2,1,"")</f>
        <v/>
      </c>
      <c r="F129" s="73" t="str">
        <f t="shared" si="6"/>
        <v/>
      </c>
      <c r="G129" s="176" t="str">
        <f>IF(F129=1,Employment!$S129,"")</f>
        <v/>
      </c>
      <c r="I129" s="73" t="str">
        <f>IF('Employment - change'!V129=2,1,"")</f>
        <v/>
      </c>
      <c r="J129" s="73" t="str">
        <f>IF('Wages - change'!V129=2,1,"")</f>
        <v/>
      </c>
      <c r="K129" s="73" t="str">
        <f t="shared" si="7"/>
        <v/>
      </c>
      <c r="L129" s="176" t="str">
        <f>IF(K129=1,Employment!$S129,"")</f>
        <v/>
      </c>
      <c r="N129" s="39" t="str">
        <f>'Industry selection'!C129</f>
        <v/>
      </c>
      <c r="O129" s="73" t="str">
        <f>IF($N129=2,IF(COUNTIF(Innovation!Z129:AC129,"&gt;="&amp;Innovation!Z$3)&gt;=O$2,1,0),"")</f>
        <v/>
      </c>
      <c r="P129" s="73" t="str">
        <f>IF($N129=2,IF(COUNTIF(Innovation!AE129:AH129,"&gt;="&amp;Innovation!AE$3)&gt;=P$2,1,0),"")</f>
        <v/>
      </c>
      <c r="Q129" s="73" t="str">
        <f t="shared" si="8"/>
        <v/>
      </c>
      <c r="S129" s="73" t="str">
        <f>IF($N129=2,IF(COUNTIF(Innovation!AJ129:AM129,"&gt;="&amp;Innovation!AJ$3)&gt;=S$2,1,0),"")</f>
        <v/>
      </c>
      <c r="T129" s="73" t="str">
        <f>IF($N129=2,IF(COUNTIF(Innovation!AO129:AR129,"&gt;="&amp;Innovation!AO$3)&gt;=T$2,1,0),"")</f>
        <v/>
      </c>
      <c r="U129" s="73" t="str">
        <f t="shared" si="9"/>
        <v/>
      </c>
      <c r="W129" s="73" t="str">
        <f t="shared" si="10"/>
        <v/>
      </c>
      <c r="X129" s="176" t="str">
        <f>IF(W129=1,Employment!$S129,"")</f>
        <v/>
      </c>
      <c r="Z129" s="73" t="str">
        <f t="shared" si="11"/>
        <v/>
      </c>
      <c r="AA129" s="176" t="str">
        <f>IF(Z129=1,Employment!$S129,"")</f>
        <v/>
      </c>
    </row>
    <row r="130" spans="1:27" x14ac:dyDescent="0.2">
      <c r="A130" s="39">
        <f>'Industry selection'!C130</f>
        <v>2</v>
      </c>
      <c r="B130" s="175">
        <v>28.1</v>
      </c>
      <c r="C130" s="67" t="s">
        <v>262</v>
      </c>
      <c r="D130" s="73" t="str">
        <f>IF(Employment!V130=2,1,"")</f>
        <v/>
      </c>
      <c r="E130" s="73" t="str">
        <f>IF(Wages!V130=2,1,"")</f>
        <v/>
      </c>
      <c r="F130" s="73" t="str">
        <f t="shared" si="6"/>
        <v/>
      </c>
      <c r="G130" s="176" t="str">
        <f>IF(F130=1,Employment!$S130,"")</f>
        <v/>
      </c>
      <c r="I130" s="73" t="str">
        <f>IF('Employment - change'!V130=2,1,"")</f>
        <v/>
      </c>
      <c r="J130" s="73" t="str">
        <f>IF('Wages - change'!V130=2,1,"")</f>
        <v/>
      </c>
      <c r="K130" s="73" t="str">
        <f t="shared" si="7"/>
        <v/>
      </c>
      <c r="L130" s="176" t="str">
        <f>IF(K130=1,Employment!$S130,"")</f>
        <v/>
      </c>
      <c r="N130" s="39">
        <f>'Industry selection'!C130</f>
        <v>2</v>
      </c>
      <c r="O130" s="73">
        <f ca="1">IF($N130=2,IF(COUNTIF(Innovation!Z130:AC130,"&gt;="&amp;Innovation!Z$3)&gt;=O$2,1,0),"")</f>
        <v>0</v>
      </c>
      <c r="P130" s="73">
        <f ca="1">IF($N130=2,IF(COUNTIF(Innovation!AE130:AH130,"&gt;="&amp;Innovation!AE$3)&gt;=P$2,1,0),"")</f>
        <v>0</v>
      </c>
      <c r="Q130" s="73">
        <f t="shared" ca="1" si="8"/>
        <v>0</v>
      </c>
      <c r="S130" s="73">
        <f ca="1">IF($N130=2,IF(COUNTIF(Innovation!AJ130:AM130,"&gt;="&amp;Innovation!AJ$3)&gt;=S$2,1,0),"")</f>
        <v>0</v>
      </c>
      <c r="T130" s="73">
        <f ca="1">IF($N130=2,IF(COUNTIF(Innovation!AO130:AR130,"&gt;="&amp;Innovation!AO$3)&gt;=T$2,1,0),"")</f>
        <v>0</v>
      </c>
      <c r="U130" s="73">
        <f t="shared" ca="1" si="9"/>
        <v>0</v>
      </c>
      <c r="W130" s="73">
        <f t="shared" ca="1" si="10"/>
        <v>0</v>
      </c>
      <c r="X130" s="176" t="str">
        <f ca="1">IF(W130=1,Employment!$S130,"")</f>
        <v/>
      </c>
      <c r="Z130" s="73">
        <f t="shared" ca="1" si="11"/>
        <v>0</v>
      </c>
      <c r="AA130" s="176" t="str">
        <f ca="1">IF(Z130=1,Employment!$S130,"")</f>
        <v/>
      </c>
    </row>
    <row r="131" spans="1:27" x14ac:dyDescent="0.2">
      <c r="A131" s="39">
        <f>'Industry selection'!C131</f>
        <v>1</v>
      </c>
      <c r="B131" s="175">
        <v>28.2</v>
      </c>
      <c r="C131" s="67" t="s">
        <v>264</v>
      </c>
      <c r="D131" s="73" t="str">
        <f>IF(Employment!V131=2,1,"")</f>
        <v/>
      </c>
      <c r="E131" s="73" t="str">
        <f>IF(Wages!V131=2,1,"")</f>
        <v/>
      </c>
      <c r="F131" s="73" t="str">
        <f t="shared" si="6"/>
        <v/>
      </c>
      <c r="G131" s="176" t="str">
        <f>IF(F131=1,Employment!$S131,"")</f>
        <v/>
      </c>
      <c r="I131" s="73" t="str">
        <f>IF('Employment - change'!V131=2,1,"")</f>
        <v/>
      </c>
      <c r="J131" s="73" t="str">
        <f>IF('Wages - change'!V131=2,1,"")</f>
        <v/>
      </c>
      <c r="K131" s="73" t="str">
        <f t="shared" si="7"/>
        <v/>
      </c>
      <c r="L131" s="176" t="str">
        <f>IF(K131=1,Employment!$S131,"")</f>
        <v/>
      </c>
      <c r="N131" s="39">
        <f>'Industry selection'!C131</f>
        <v>1</v>
      </c>
      <c r="O131" s="73" t="str">
        <f>IF($N131=2,IF(COUNTIF(Innovation!Z131:AC131,"&gt;="&amp;Innovation!Z$3)&gt;=O$2,1,0),"")</f>
        <v/>
      </c>
      <c r="P131" s="73" t="str">
        <f>IF($N131=2,IF(COUNTIF(Innovation!AE131:AH131,"&gt;="&amp;Innovation!AE$3)&gt;=P$2,1,0),"")</f>
        <v/>
      </c>
      <c r="Q131" s="73" t="str">
        <f t="shared" si="8"/>
        <v/>
      </c>
      <c r="S131" s="73" t="str">
        <f>IF($N131=2,IF(COUNTIF(Innovation!AJ131:AM131,"&gt;="&amp;Innovation!AJ$3)&gt;=S$2,1,0),"")</f>
        <v/>
      </c>
      <c r="T131" s="73" t="str">
        <f>IF($N131=2,IF(COUNTIF(Innovation!AO131:AR131,"&gt;="&amp;Innovation!AO$3)&gt;=T$2,1,0),"")</f>
        <v/>
      </c>
      <c r="U131" s="73" t="str">
        <f t="shared" si="9"/>
        <v/>
      </c>
      <c r="W131" s="73" t="str">
        <f t="shared" si="10"/>
        <v/>
      </c>
      <c r="X131" s="176" t="str">
        <f>IF(W131=1,Employment!$S131,"")</f>
        <v/>
      </c>
      <c r="Z131" s="73" t="str">
        <f t="shared" si="11"/>
        <v/>
      </c>
      <c r="AA131" s="176" t="str">
        <f>IF(Z131=1,Employment!$S131,"")</f>
        <v/>
      </c>
    </row>
    <row r="132" spans="1:27" x14ac:dyDescent="0.2">
      <c r="A132" s="39">
        <f>'Industry selection'!C132</f>
        <v>1</v>
      </c>
      <c r="B132" s="175">
        <v>28.3</v>
      </c>
      <c r="C132" s="67" t="s">
        <v>266</v>
      </c>
      <c r="D132" s="73" t="str">
        <f>IF(Employment!V132=2,1,"")</f>
        <v/>
      </c>
      <c r="E132" s="73" t="str">
        <f>IF(Wages!V132=2,1,"")</f>
        <v/>
      </c>
      <c r="F132" s="73" t="str">
        <f t="shared" si="6"/>
        <v/>
      </c>
      <c r="G132" s="176" t="str">
        <f>IF(F132=1,Employment!$S132,"")</f>
        <v/>
      </c>
      <c r="I132" s="73" t="str">
        <f>IF('Employment - change'!V132=2,1,"")</f>
        <v/>
      </c>
      <c r="J132" s="73" t="str">
        <f>IF('Wages - change'!V132=2,1,"")</f>
        <v/>
      </c>
      <c r="K132" s="73" t="str">
        <f t="shared" si="7"/>
        <v/>
      </c>
      <c r="L132" s="176" t="str">
        <f>IF(K132=1,Employment!$S132,"")</f>
        <v/>
      </c>
      <c r="N132" s="39">
        <f>'Industry selection'!C132</f>
        <v>1</v>
      </c>
      <c r="O132" s="73" t="str">
        <f>IF($N132=2,IF(COUNTIF(Innovation!Z132:AC132,"&gt;="&amp;Innovation!Z$3)&gt;=O$2,1,0),"")</f>
        <v/>
      </c>
      <c r="P132" s="73" t="str">
        <f>IF($N132=2,IF(COUNTIF(Innovation!AE132:AH132,"&gt;="&amp;Innovation!AE$3)&gt;=P$2,1,0),"")</f>
        <v/>
      </c>
      <c r="Q132" s="73" t="str">
        <f t="shared" si="8"/>
        <v/>
      </c>
      <c r="S132" s="73" t="str">
        <f>IF($N132=2,IF(COUNTIF(Innovation!AJ132:AM132,"&gt;="&amp;Innovation!AJ$3)&gt;=S$2,1,0),"")</f>
        <v/>
      </c>
      <c r="T132" s="73" t="str">
        <f>IF($N132=2,IF(COUNTIF(Innovation!AO132:AR132,"&gt;="&amp;Innovation!AO$3)&gt;=T$2,1,0),"")</f>
        <v/>
      </c>
      <c r="U132" s="73" t="str">
        <f t="shared" si="9"/>
        <v/>
      </c>
      <c r="W132" s="73" t="str">
        <f t="shared" si="10"/>
        <v/>
      </c>
      <c r="X132" s="176" t="str">
        <f>IF(W132=1,Employment!$S132,"")</f>
        <v/>
      </c>
      <c r="Z132" s="73" t="str">
        <f t="shared" si="11"/>
        <v/>
      </c>
      <c r="AA132" s="176" t="str">
        <f>IF(Z132=1,Employment!$S132,"")</f>
        <v/>
      </c>
    </row>
    <row r="133" spans="1:27" x14ac:dyDescent="0.2">
      <c r="A133" s="39">
        <f>'Industry selection'!C133</f>
        <v>1</v>
      </c>
      <c r="B133" s="175">
        <v>28.4</v>
      </c>
      <c r="C133" s="67" t="s">
        <v>268</v>
      </c>
      <c r="D133" s="73" t="str">
        <f>IF(Employment!V133=2,1,"")</f>
        <v/>
      </c>
      <c r="E133" s="73" t="str">
        <f>IF(Wages!V133=2,1,"")</f>
        <v/>
      </c>
      <c r="F133" s="73" t="str">
        <f t="shared" si="6"/>
        <v/>
      </c>
      <c r="G133" s="176" t="str">
        <f>IF(F133=1,Employment!$S133,"")</f>
        <v/>
      </c>
      <c r="I133" s="73" t="str">
        <f>IF('Employment - change'!V133=2,1,"")</f>
        <v/>
      </c>
      <c r="J133" s="73" t="str">
        <f>IF('Wages - change'!V133=2,1,"")</f>
        <v/>
      </c>
      <c r="K133" s="73" t="str">
        <f t="shared" si="7"/>
        <v/>
      </c>
      <c r="L133" s="176" t="str">
        <f>IF(K133=1,Employment!$S133,"")</f>
        <v/>
      </c>
      <c r="N133" s="39">
        <f>'Industry selection'!C133</f>
        <v>1</v>
      </c>
      <c r="O133" s="73" t="str">
        <f>IF($N133=2,IF(COUNTIF(Innovation!Z133:AC133,"&gt;="&amp;Innovation!Z$3)&gt;=O$2,1,0),"")</f>
        <v/>
      </c>
      <c r="P133" s="73" t="str">
        <f>IF($N133=2,IF(COUNTIF(Innovation!AE133:AH133,"&gt;="&amp;Innovation!AE$3)&gt;=P$2,1,0),"")</f>
        <v/>
      </c>
      <c r="Q133" s="73" t="str">
        <f t="shared" si="8"/>
        <v/>
      </c>
      <c r="S133" s="73" t="str">
        <f>IF($N133=2,IF(COUNTIF(Innovation!AJ133:AM133,"&gt;="&amp;Innovation!AJ$3)&gt;=S$2,1,0),"")</f>
        <v/>
      </c>
      <c r="T133" s="73" t="str">
        <f>IF($N133=2,IF(COUNTIF(Innovation!AO133:AR133,"&gt;="&amp;Innovation!AO$3)&gt;=T$2,1,0),"")</f>
        <v/>
      </c>
      <c r="U133" s="73" t="str">
        <f t="shared" si="9"/>
        <v/>
      </c>
      <c r="W133" s="73" t="str">
        <f t="shared" si="10"/>
        <v/>
      </c>
      <c r="X133" s="176" t="str">
        <f>IF(W133=1,Employment!$S133,"")</f>
        <v/>
      </c>
      <c r="Z133" s="73" t="str">
        <f t="shared" si="11"/>
        <v/>
      </c>
      <c r="AA133" s="176" t="str">
        <f>IF(Z133=1,Employment!$S133,"")</f>
        <v/>
      </c>
    </row>
    <row r="134" spans="1:27" x14ac:dyDescent="0.2">
      <c r="A134" s="39">
        <f>'Industry selection'!C134</f>
        <v>2</v>
      </c>
      <c r="B134" s="175">
        <v>28.9</v>
      </c>
      <c r="C134" s="67" t="s">
        <v>270</v>
      </c>
      <c r="D134" s="73" t="str">
        <f>IF(Employment!V134=2,1,"")</f>
        <v/>
      </c>
      <c r="E134" s="73" t="str">
        <f>IF(Wages!V134=2,1,"")</f>
        <v/>
      </c>
      <c r="F134" s="73" t="str">
        <f t="shared" ref="F134:F197" si="12">IF(AND(D134=1,E134=1),1,"")</f>
        <v/>
      </c>
      <c r="G134" s="176" t="str">
        <f>IF(F134=1,Employment!$S134,"")</f>
        <v/>
      </c>
      <c r="I134" s="73" t="str">
        <f>IF('Employment - change'!V134=2,1,"")</f>
        <v/>
      </c>
      <c r="J134" s="73">
        <f>IF('Wages - change'!V134=2,1,"")</f>
        <v>1</v>
      </c>
      <c r="K134" s="73" t="str">
        <f t="shared" ref="K134:K197" si="13">IF(AND(I134=1,J134=1),1,"")</f>
        <v/>
      </c>
      <c r="L134" s="176" t="str">
        <f>IF(K134=1,Employment!$S134,"")</f>
        <v/>
      </c>
      <c r="N134" s="39">
        <f>'Industry selection'!C134</f>
        <v>2</v>
      </c>
      <c r="O134" s="73">
        <f ca="1">IF($N134=2,IF(COUNTIF(Innovation!Z134:AC134,"&gt;="&amp;Innovation!Z$3)&gt;=O$2,1,0),"")</f>
        <v>0</v>
      </c>
      <c r="P134" s="73">
        <f ca="1">IF($N134=2,IF(COUNTIF(Innovation!AE134:AH134,"&gt;="&amp;Innovation!AE$3)&gt;=P$2,1,0),"")</f>
        <v>0</v>
      </c>
      <c r="Q134" s="73">
        <f t="shared" ca="1" si="8"/>
        <v>0</v>
      </c>
      <c r="S134" s="73">
        <f ca="1">IF($N134=2,IF(COUNTIF(Innovation!AJ134:AM134,"&gt;="&amp;Innovation!AJ$3)&gt;=S$2,1,0),"")</f>
        <v>0</v>
      </c>
      <c r="T134" s="73">
        <f ca="1">IF($N134=2,IF(COUNTIF(Innovation!AO134:AR134,"&gt;="&amp;Innovation!AO$3)&gt;=T$2,1,0),"")</f>
        <v>0</v>
      </c>
      <c r="U134" s="73">
        <f t="shared" ca="1" si="9"/>
        <v>0</v>
      </c>
      <c r="W134" s="73">
        <f t="shared" ca="1" si="10"/>
        <v>0</v>
      </c>
      <c r="X134" s="176" t="str">
        <f ca="1">IF(W134=1,Employment!$S134,"")</f>
        <v/>
      </c>
      <c r="Z134" s="73">
        <f t="shared" ca="1" si="11"/>
        <v>0</v>
      </c>
      <c r="AA134" s="176" t="str">
        <f ca="1">IF(Z134=1,Employment!$S134,"")</f>
        <v/>
      </c>
    </row>
    <row r="135" spans="1:27" x14ac:dyDescent="0.2">
      <c r="A135" s="39">
        <f>'Industry selection'!C135</f>
        <v>2</v>
      </c>
      <c r="B135" s="175">
        <v>29</v>
      </c>
      <c r="C135" s="67" t="s">
        <v>272</v>
      </c>
      <c r="D135" s="73">
        <f>IF(Employment!V135=2,1,"")</f>
        <v>1</v>
      </c>
      <c r="E135" s="73">
        <f>IF(Wages!V135=2,1,"")</f>
        <v>1</v>
      </c>
      <c r="F135" s="73">
        <f t="shared" si="12"/>
        <v>1</v>
      </c>
      <c r="G135" s="176">
        <f>IF(F135=1,Employment!$S135,"")</f>
        <v>4.2277408565708642E-2</v>
      </c>
      <c r="I135" s="73" t="str">
        <f>IF('Employment - change'!V135=2,1,"")</f>
        <v/>
      </c>
      <c r="J135" s="73" t="str">
        <f>IF('Wages - change'!V135=2,1,"")</f>
        <v/>
      </c>
      <c r="K135" s="73" t="str">
        <f t="shared" si="13"/>
        <v/>
      </c>
      <c r="L135" s="176" t="str">
        <f>IF(K135=1,Employment!$S135,"")</f>
        <v/>
      </c>
      <c r="N135" s="39">
        <f>'Industry selection'!C135</f>
        <v>2</v>
      </c>
      <c r="O135" s="73">
        <f ca="1">IF($N135=2,IF(COUNTIF(Innovation!Z135:AC135,"&gt;="&amp;Innovation!Z$3)&gt;=O$2,1,0),"")</f>
        <v>0</v>
      </c>
      <c r="P135" s="73">
        <f ca="1">IF($N135=2,IF(COUNTIF(Innovation!AE135:AH135,"&gt;="&amp;Innovation!AE$3)&gt;=P$2,1,0),"")</f>
        <v>0</v>
      </c>
      <c r="Q135" s="73">
        <f t="shared" ca="1" si="8"/>
        <v>0</v>
      </c>
      <c r="S135" s="73">
        <f ca="1">IF($N135=2,IF(COUNTIF(Innovation!AJ135:AM135,"&gt;="&amp;Innovation!AJ$3)&gt;=S$2,1,0),"")</f>
        <v>1</v>
      </c>
      <c r="T135" s="73">
        <f ca="1">IF($N135=2,IF(COUNTIF(Innovation!AO135:AR135,"&gt;="&amp;Innovation!AO$3)&gt;=T$2,1,0),"")</f>
        <v>1</v>
      </c>
      <c r="U135" s="73">
        <f t="shared" ca="1" si="9"/>
        <v>1</v>
      </c>
      <c r="W135" s="73">
        <f t="shared" ca="1" si="10"/>
        <v>0</v>
      </c>
      <c r="X135" s="176" t="str">
        <f ca="1">IF(W135=1,Employment!$S135,"")</f>
        <v/>
      </c>
      <c r="Z135" s="73">
        <f t="shared" ca="1" si="11"/>
        <v>0</v>
      </c>
      <c r="AA135" s="176" t="str">
        <f ca="1">IF(Z135=1,Employment!$S135,"")</f>
        <v/>
      </c>
    </row>
    <row r="136" spans="1:27" x14ac:dyDescent="0.2">
      <c r="A136" s="39">
        <f>'Industry selection'!C136</f>
        <v>1</v>
      </c>
      <c r="B136" s="175">
        <v>29.1</v>
      </c>
      <c r="C136" s="67" t="s">
        <v>274</v>
      </c>
      <c r="D136" s="73" t="str">
        <f>IF(Employment!V136=2,1,"")</f>
        <v/>
      </c>
      <c r="E136" s="73" t="str">
        <f>IF(Wages!V136=2,1,"")</f>
        <v/>
      </c>
      <c r="F136" s="73" t="str">
        <f t="shared" si="12"/>
        <v/>
      </c>
      <c r="G136" s="176" t="str">
        <f>IF(F136=1,Employment!$S136,"")</f>
        <v/>
      </c>
      <c r="I136" s="73" t="str">
        <f>IF('Employment - change'!V136=2,1,"")</f>
        <v/>
      </c>
      <c r="J136" s="73" t="str">
        <f>IF('Wages - change'!V136=2,1,"")</f>
        <v/>
      </c>
      <c r="K136" s="73" t="str">
        <f t="shared" si="13"/>
        <v/>
      </c>
      <c r="L136" s="176" t="str">
        <f>IF(K136=1,Employment!$S136,"")</f>
        <v/>
      </c>
      <c r="N136" s="39">
        <f>'Industry selection'!C136</f>
        <v>1</v>
      </c>
      <c r="O136" s="73" t="str">
        <f>IF($N136=2,IF(COUNTIF(Innovation!Z136:AC136,"&gt;="&amp;Innovation!Z$3)&gt;=O$2,1,0),"")</f>
        <v/>
      </c>
      <c r="P136" s="73" t="str">
        <f>IF($N136=2,IF(COUNTIF(Innovation!AE136:AH136,"&gt;="&amp;Innovation!AE$3)&gt;=P$2,1,0),"")</f>
        <v/>
      </c>
      <c r="Q136" s="73" t="str">
        <f t="shared" si="8"/>
        <v/>
      </c>
      <c r="S136" s="73" t="str">
        <f>IF($N136=2,IF(COUNTIF(Innovation!AJ136:AM136,"&gt;="&amp;Innovation!AJ$3)&gt;=S$2,1,0),"")</f>
        <v/>
      </c>
      <c r="T136" s="73" t="str">
        <f>IF($N136=2,IF(COUNTIF(Innovation!AO136:AR136,"&gt;="&amp;Innovation!AO$3)&gt;=T$2,1,0),"")</f>
        <v/>
      </c>
      <c r="U136" s="73" t="str">
        <f t="shared" si="9"/>
        <v/>
      </c>
      <c r="W136" s="73" t="str">
        <f t="shared" si="10"/>
        <v/>
      </c>
      <c r="X136" s="176" t="str">
        <f>IF(W136=1,Employment!$S136,"")</f>
        <v/>
      </c>
      <c r="Z136" s="73" t="str">
        <f t="shared" si="11"/>
        <v/>
      </c>
      <c r="AA136" s="176" t="str">
        <f>IF(Z136=1,Employment!$S136,"")</f>
        <v/>
      </c>
    </row>
    <row r="137" spans="1:27" x14ac:dyDescent="0.2">
      <c r="A137" s="39">
        <f>'Industry selection'!C137</f>
        <v>1</v>
      </c>
      <c r="B137" s="175">
        <v>29.2</v>
      </c>
      <c r="C137" s="67" t="s">
        <v>276</v>
      </c>
      <c r="D137" s="73" t="str">
        <f>IF(Employment!V137=2,1,"")</f>
        <v/>
      </c>
      <c r="E137" s="73" t="str">
        <f>IF(Wages!V137=2,1,"")</f>
        <v/>
      </c>
      <c r="F137" s="73" t="str">
        <f t="shared" si="12"/>
        <v/>
      </c>
      <c r="G137" s="176" t="str">
        <f>IF(F137=1,Employment!$S137,"")</f>
        <v/>
      </c>
      <c r="I137" s="73" t="str">
        <f>IF('Employment - change'!V137=2,1,"")</f>
        <v/>
      </c>
      <c r="J137" s="73" t="str">
        <f>IF('Wages - change'!V137=2,1,"")</f>
        <v/>
      </c>
      <c r="K137" s="73" t="str">
        <f t="shared" si="13"/>
        <v/>
      </c>
      <c r="L137" s="176" t="str">
        <f>IF(K137=1,Employment!$S137,"")</f>
        <v/>
      </c>
      <c r="N137" s="39">
        <f>'Industry selection'!C137</f>
        <v>1</v>
      </c>
      <c r="O137" s="73" t="str">
        <f>IF($N137=2,IF(COUNTIF(Innovation!Z137:AC137,"&gt;="&amp;Innovation!Z$3)&gt;=O$2,1,0),"")</f>
        <v/>
      </c>
      <c r="P137" s="73" t="str">
        <f>IF($N137=2,IF(COUNTIF(Innovation!AE137:AH137,"&gt;="&amp;Innovation!AE$3)&gt;=P$2,1,0),"")</f>
        <v/>
      </c>
      <c r="Q137" s="73" t="str">
        <f t="shared" si="8"/>
        <v/>
      </c>
      <c r="S137" s="73" t="str">
        <f>IF($N137=2,IF(COUNTIF(Innovation!AJ137:AM137,"&gt;="&amp;Innovation!AJ$3)&gt;=S$2,1,0),"")</f>
        <v/>
      </c>
      <c r="T137" s="73" t="str">
        <f>IF($N137=2,IF(COUNTIF(Innovation!AO137:AR137,"&gt;="&amp;Innovation!AO$3)&gt;=T$2,1,0),"")</f>
        <v/>
      </c>
      <c r="U137" s="73" t="str">
        <f t="shared" si="9"/>
        <v/>
      </c>
      <c r="W137" s="73" t="str">
        <f t="shared" si="10"/>
        <v/>
      </c>
      <c r="X137" s="176" t="str">
        <f>IF(W137=1,Employment!$S137,"")</f>
        <v/>
      </c>
      <c r="Z137" s="73" t="str">
        <f t="shared" si="11"/>
        <v/>
      </c>
      <c r="AA137" s="176" t="str">
        <f>IF(Z137=1,Employment!$S137,"")</f>
        <v/>
      </c>
    </row>
    <row r="138" spans="1:27" x14ac:dyDescent="0.2">
      <c r="A138" s="39">
        <f>'Industry selection'!C138</f>
        <v>1</v>
      </c>
      <c r="B138" s="175">
        <v>29.3</v>
      </c>
      <c r="C138" s="67" t="s">
        <v>278</v>
      </c>
      <c r="D138" s="73" t="str">
        <f>IF(Employment!V138=2,1,"")</f>
        <v/>
      </c>
      <c r="E138" s="73" t="str">
        <f>IF(Wages!V138=2,1,"")</f>
        <v/>
      </c>
      <c r="F138" s="73" t="str">
        <f t="shared" si="12"/>
        <v/>
      </c>
      <c r="G138" s="176" t="str">
        <f>IF(F138=1,Employment!$S138,"")</f>
        <v/>
      </c>
      <c r="I138" s="73" t="str">
        <f>IF('Employment - change'!V138=2,1,"")</f>
        <v/>
      </c>
      <c r="J138" s="73" t="str">
        <f>IF('Wages - change'!V138=2,1,"")</f>
        <v/>
      </c>
      <c r="K138" s="73" t="str">
        <f t="shared" si="13"/>
        <v/>
      </c>
      <c r="L138" s="176" t="str">
        <f>IF(K138=1,Employment!$S138,"")</f>
        <v/>
      </c>
      <c r="N138" s="39">
        <f>'Industry selection'!C138</f>
        <v>1</v>
      </c>
      <c r="O138" s="73" t="str">
        <f>IF($N138=2,IF(COUNTIF(Innovation!Z138:AC138,"&gt;="&amp;Innovation!Z$3)&gt;=O$2,1,0),"")</f>
        <v/>
      </c>
      <c r="P138" s="73" t="str">
        <f>IF($N138=2,IF(COUNTIF(Innovation!AE138:AH138,"&gt;="&amp;Innovation!AE$3)&gt;=P$2,1,0),"")</f>
        <v/>
      </c>
      <c r="Q138" s="73" t="str">
        <f t="shared" si="8"/>
        <v/>
      </c>
      <c r="S138" s="73" t="str">
        <f>IF($N138=2,IF(COUNTIF(Innovation!AJ138:AM138,"&gt;="&amp;Innovation!AJ$3)&gt;=S$2,1,0),"")</f>
        <v/>
      </c>
      <c r="T138" s="73" t="str">
        <f>IF($N138=2,IF(COUNTIF(Innovation!AO138:AR138,"&gt;="&amp;Innovation!AO$3)&gt;=T$2,1,0),"")</f>
        <v/>
      </c>
      <c r="U138" s="73" t="str">
        <f t="shared" si="9"/>
        <v/>
      </c>
      <c r="W138" s="73" t="str">
        <f t="shared" si="10"/>
        <v/>
      </c>
      <c r="X138" s="176" t="str">
        <f>IF(W138=1,Employment!$S138,"")</f>
        <v/>
      </c>
      <c r="Z138" s="73" t="str">
        <f t="shared" si="11"/>
        <v/>
      </c>
      <c r="AA138" s="176" t="str">
        <f>IF(Z138=1,Employment!$S138,"")</f>
        <v/>
      </c>
    </row>
    <row r="139" spans="1:27" x14ac:dyDescent="0.2">
      <c r="A139" s="39">
        <f>'Industry selection'!C139</f>
        <v>1</v>
      </c>
      <c r="B139" s="175">
        <v>30</v>
      </c>
      <c r="C139" s="67" t="s">
        <v>280</v>
      </c>
      <c r="D139" s="73" t="str">
        <f>IF(Employment!V139=2,1,"")</f>
        <v/>
      </c>
      <c r="E139" s="73" t="str">
        <f>IF(Wages!V139=2,1,"")</f>
        <v/>
      </c>
      <c r="F139" s="73" t="str">
        <f t="shared" si="12"/>
        <v/>
      </c>
      <c r="G139" s="176" t="str">
        <f>IF(F139=1,Employment!$S139,"")</f>
        <v/>
      </c>
      <c r="I139" s="73" t="str">
        <f>IF('Employment - change'!V139=2,1,"")</f>
        <v/>
      </c>
      <c r="J139" s="73" t="str">
        <f>IF('Wages - change'!V139=2,1,"")</f>
        <v/>
      </c>
      <c r="K139" s="73" t="str">
        <f t="shared" si="13"/>
        <v/>
      </c>
      <c r="L139" s="176" t="str">
        <f>IF(K139=1,Employment!$S139,"")</f>
        <v/>
      </c>
      <c r="N139" s="39">
        <f>'Industry selection'!C139</f>
        <v>1</v>
      </c>
      <c r="O139" s="73" t="str">
        <f>IF($N139=2,IF(COUNTIF(Innovation!Z139:AC139,"&gt;="&amp;Innovation!Z$3)&gt;=O$2,1,0),"")</f>
        <v/>
      </c>
      <c r="P139" s="73" t="str">
        <f>IF($N139=2,IF(COUNTIF(Innovation!AE139:AH139,"&gt;="&amp;Innovation!AE$3)&gt;=P$2,1,0),"")</f>
        <v/>
      </c>
      <c r="Q139" s="73" t="str">
        <f t="shared" si="8"/>
        <v/>
      </c>
      <c r="S139" s="73" t="str">
        <f>IF($N139=2,IF(COUNTIF(Innovation!AJ139:AM139,"&gt;="&amp;Innovation!AJ$3)&gt;=S$2,1,0),"")</f>
        <v/>
      </c>
      <c r="T139" s="73" t="str">
        <f>IF($N139=2,IF(COUNTIF(Innovation!AO139:AR139,"&gt;="&amp;Innovation!AO$3)&gt;=T$2,1,0),"")</f>
        <v/>
      </c>
      <c r="U139" s="73" t="str">
        <f t="shared" si="9"/>
        <v/>
      </c>
      <c r="W139" s="73" t="str">
        <f t="shared" si="10"/>
        <v/>
      </c>
      <c r="X139" s="176" t="str">
        <f>IF(W139=1,Employment!$S139,"")</f>
        <v/>
      </c>
      <c r="Z139" s="73" t="str">
        <f t="shared" si="11"/>
        <v/>
      </c>
      <c r="AA139" s="176" t="str">
        <f>IF(Z139=1,Employment!$S139,"")</f>
        <v/>
      </c>
    </row>
    <row r="140" spans="1:27" x14ac:dyDescent="0.2">
      <c r="A140" s="39">
        <f>'Industry selection'!C140</f>
        <v>1</v>
      </c>
      <c r="B140" s="175">
        <v>30.1</v>
      </c>
      <c r="C140" s="67" t="s">
        <v>282</v>
      </c>
      <c r="D140" s="73" t="str">
        <f>IF(Employment!V140=2,1,"")</f>
        <v/>
      </c>
      <c r="E140" s="73" t="str">
        <f>IF(Wages!V140=2,1,"")</f>
        <v/>
      </c>
      <c r="F140" s="73" t="str">
        <f t="shared" si="12"/>
        <v/>
      </c>
      <c r="G140" s="176" t="str">
        <f>IF(F140=1,Employment!$S140,"")</f>
        <v/>
      </c>
      <c r="I140" s="73" t="str">
        <f>IF('Employment - change'!V140=2,1,"")</f>
        <v/>
      </c>
      <c r="J140" s="73" t="str">
        <f>IF('Wages - change'!V140=2,1,"")</f>
        <v/>
      </c>
      <c r="K140" s="73" t="str">
        <f t="shared" si="13"/>
        <v/>
      </c>
      <c r="L140" s="176" t="str">
        <f>IF(K140=1,Employment!$S140,"")</f>
        <v/>
      </c>
      <c r="N140" s="39">
        <f>'Industry selection'!C140</f>
        <v>1</v>
      </c>
      <c r="O140" s="73" t="str">
        <f>IF($N140=2,IF(COUNTIF(Innovation!Z140:AC140,"&gt;="&amp;Innovation!Z$3)&gt;=O$2,1,0),"")</f>
        <v/>
      </c>
      <c r="P140" s="73" t="str">
        <f>IF($N140=2,IF(COUNTIF(Innovation!AE140:AH140,"&gt;="&amp;Innovation!AE$3)&gt;=P$2,1,0),"")</f>
        <v/>
      </c>
      <c r="Q140" s="73" t="str">
        <f t="shared" si="8"/>
        <v/>
      </c>
      <c r="S140" s="73" t="str">
        <f>IF($N140=2,IF(COUNTIF(Innovation!AJ140:AM140,"&gt;="&amp;Innovation!AJ$3)&gt;=S$2,1,0),"")</f>
        <v/>
      </c>
      <c r="T140" s="73" t="str">
        <f>IF($N140=2,IF(COUNTIF(Innovation!AO140:AR140,"&gt;="&amp;Innovation!AO$3)&gt;=T$2,1,0),"")</f>
        <v/>
      </c>
      <c r="U140" s="73" t="str">
        <f t="shared" si="9"/>
        <v/>
      </c>
      <c r="W140" s="73" t="str">
        <f t="shared" si="10"/>
        <v/>
      </c>
      <c r="X140" s="176" t="str">
        <f>IF(W140=1,Employment!$S140,"")</f>
        <v/>
      </c>
      <c r="Z140" s="73" t="str">
        <f t="shared" si="11"/>
        <v/>
      </c>
      <c r="AA140" s="176" t="str">
        <f>IF(Z140=1,Employment!$S140,"")</f>
        <v/>
      </c>
    </row>
    <row r="141" spans="1:27" x14ac:dyDescent="0.2">
      <c r="A141" s="39">
        <f>'Industry selection'!C141</f>
        <v>1</v>
      </c>
      <c r="B141" s="175">
        <v>30.2</v>
      </c>
      <c r="C141" s="67" t="s">
        <v>284</v>
      </c>
      <c r="D141" s="73" t="str">
        <f>IF(Employment!V141=2,1,"")</f>
        <v/>
      </c>
      <c r="E141" s="73" t="str">
        <f>IF(Wages!V141=2,1,"")</f>
        <v/>
      </c>
      <c r="F141" s="73" t="str">
        <f t="shared" si="12"/>
        <v/>
      </c>
      <c r="G141" s="176" t="str">
        <f>IF(F141=1,Employment!$S141,"")</f>
        <v/>
      </c>
      <c r="I141" s="73" t="str">
        <f>IF('Employment - change'!V141=2,1,"")</f>
        <v/>
      </c>
      <c r="J141" s="73" t="str">
        <f>IF('Wages - change'!V141=2,1,"")</f>
        <v/>
      </c>
      <c r="K141" s="73" t="str">
        <f t="shared" si="13"/>
        <v/>
      </c>
      <c r="L141" s="176" t="str">
        <f>IF(K141=1,Employment!$S141,"")</f>
        <v/>
      </c>
      <c r="N141" s="39">
        <f>'Industry selection'!C141</f>
        <v>1</v>
      </c>
      <c r="O141" s="73" t="str">
        <f>IF($N141=2,IF(COUNTIF(Innovation!Z141:AC141,"&gt;="&amp;Innovation!Z$3)&gt;=O$2,1,0),"")</f>
        <v/>
      </c>
      <c r="P141" s="73" t="str">
        <f>IF($N141=2,IF(COUNTIF(Innovation!AE141:AH141,"&gt;="&amp;Innovation!AE$3)&gt;=P$2,1,0),"")</f>
        <v/>
      </c>
      <c r="Q141" s="73" t="str">
        <f t="shared" si="8"/>
        <v/>
      </c>
      <c r="S141" s="73" t="str">
        <f>IF($N141=2,IF(COUNTIF(Innovation!AJ141:AM141,"&gt;="&amp;Innovation!AJ$3)&gt;=S$2,1,0),"")</f>
        <v/>
      </c>
      <c r="T141" s="73" t="str">
        <f>IF($N141=2,IF(COUNTIF(Innovation!AO141:AR141,"&gt;="&amp;Innovation!AO$3)&gt;=T$2,1,0),"")</f>
        <v/>
      </c>
      <c r="U141" s="73" t="str">
        <f t="shared" si="9"/>
        <v/>
      </c>
      <c r="W141" s="73" t="str">
        <f t="shared" si="10"/>
        <v/>
      </c>
      <c r="X141" s="176" t="str">
        <f>IF(W141=1,Employment!$S141,"")</f>
        <v/>
      </c>
      <c r="Z141" s="73" t="str">
        <f t="shared" si="11"/>
        <v/>
      </c>
      <c r="AA141" s="176" t="str">
        <f>IF(Z141=1,Employment!$S141,"")</f>
        <v/>
      </c>
    </row>
    <row r="142" spans="1:27" x14ac:dyDescent="0.2">
      <c r="A142" s="39">
        <f>'Industry selection'!C142</f>
        <v>1</v>
      </c>
      <c r="B142" s="175">
        <v>30.3</v>
      </c>
      <c r="C142" s="67" t="s">
        <v>286</v>
      </c>
      <c r="D142" s="73" t="str">
        <f>IF(Employment!V142=2,1,"")</f>
        <v/>
      </c>
      <c r="E142" s="73" t="str">
        <f>IF(Wages!V142=2,1,"")</f>
        <v/>
      </c>
      <c r="F142" s="73" t="str">
        <f t="shared" si="12"/>
        <v/>
      </c>
      <c r="G142" s="176" t="str">
        <f>IF(F142=1,Employment!$S142,"")</f>
        <v/>
      </c>
      <c r="I142" s="73" t="str">
        <f>IF('Employment - change'!V142=2,1,"")</f>
        <v/>
      </c>
      <c r="J142" s="73" t="str">
        <f>IF('Wages - change'!V142=2,1,"")</f>
        <v/>
      </c>
      <c r="K142" s="73" t="str">
        <f t="shared" si="13"/>
        <v/>
      </c>
      <c r="L142" s="176" t="str">
        <f>IF(K142=1,Employment!$S142,"")</f>
        <v/>
      </c>
      <c r="N142" s="39">
        <f>'Industry selection'!C142</f>
        <v>1</v>
      </c>
      <c r="O142" s="73" t="str">
        <f>IF($N142=2,IF(COUNTIF(Innovation!Z142:AC142,"&gt;="&amp;Innovation!Z$3)&gt;=O$2,1,0),"")</f>
        <v/>
      </c>
      <c r="P142" s="73" t="str">
        <f>IF($N142=2,IF(COUNTIF(Innovation!AE142:AH142,"&gt;="&amp;Innovation!AE$3)&gt;=P$2,1,0),"")</f>
        <v/>
      </c>
      <c r="Q142" s="73" t="str">
        <f t="shared" si="8"/>
        <v/>
      </c>
      <c r="S142" s="73" t="str">
        <f>IF($N142=2,IF(COUNTIF(Innovation!AJ142:AM142,"&gt;="&amp;Innovation!AJ$3)&gt;=S$2,1,0),"")</f>
        <v/>
      </c>
      <c r="T142" s="73" t="str">
        <f>IF($N142=2,IF(COUNTIF(Innovation!AO142:AR142,"&gt;="&amp;Innovation!AO$3)&gt;=T$2,1,0),"")</f>
        <v/>
      </c>
      <c r="U142" s="73" t="str">
        <f t="shared" si="9"/>
        <v/>
      </c>
      <c r="W142" s="73" t="str">
        <f t="shared" si="10"/>
        <v/>
      </c>
      <c r="X142" s="176" t="str">
        <f>IF(W142=1,Employment!$S142,"")</f>
        <v/>
      </c>
      <c r="Z142" s="73" t="str">
        <f t="shared" si="11"/>
        <v/>
      </c>
      <c r="AA142" s="176" t="str">
        <f>IF(Z142=1,Employment!$S142,"")</f>
        <v/>
      </c>
    </row>
    <row r="143" spans="1:27" x14ac:dyDescent="0.2">
      <c r="A143" s="39">
        <f>'Industry selection'!C143</f>
        <v>1</v>
      </c>
      <c r="B143" s="175">
        <v>30.4</v>
      </c>
      <c r="C143" s="67" t="s">
        <v>288</v>
      </c>
      <c r="D143" s="73" t="str">
        <f>IF(Employment!V143=2,1,"")</f>
        <v/>
      </c>
      <c r="E143" s="73" t="str">
        <f>IF(Wages!V143=2,1,"")</f>
        <v/>
      </c>
      <c r="F143" s="73" t="str">
        <f t="shared" si="12"/>
        <v/>
      </c>
      <c r="G143" s="176" t="str">
        <f>IF(F143=1,Employment!$S143,"")</f>
        <v/>
      </c>
      <c r="I143" s="73" t="str">
        <f>IF('Employment - change'!V143=2,1,"")</f>
        <v/>
      </c>
      <c r="J143" s="73" t="str">
        <f>IF('Wages - change'!V143=2,1,"")</f>
        <v/>
      </c>
      <c r="K143" s="73" t="str">
        <f t="shared" si="13"/>
        <v/>
      </c>
      <c r="L143" s="176" t="str">
        <f>IF(K143=1,Employment!$S143,"")</f>
        <v/>
      </c>
      <c r="N143" s="39">
        <f>'Industry selection'!C143</f>
        <v>1</v>
      </c>
      <c r="O143" s="73" t="str">
        <f>IF($N143=2,IF(COUNTIF(Innovation!Z143:AC143,"&gt;="&amp;Innovation!Z$3)&gt;=O$2,1,0),"")</f>
        <v/>
      </c>
      <c r="P143" s="73" t="str">
        <f>IF($N143=2,IF(COUNTIF(Innovation!AE143:AH143,"&gt;="&amp;Innovation!AE$3)&gt;=P$2,1,0),"")</f>
        <v/>
      </c>
      <c r="Q143" s="73" t="str">
        <f t="shared" si="8"/>
        <v/>
      </c>
      <c r="S143" s="73" t="str">
        <f>IF($N143=2,IF(COUNTIF(Innovation!AJ143:AM143,"&gt;="&amp;Innovation!AJ$3)&gt;=S$2,1,0),"")</f>
        <v/>
      </c>
      <c r="T143" s="73" t="str">
        <f>IF($N143=2,IF(COUNTIF(Innovation!AO143:AR143,"&gt;="&amp;Innovation!AO$3)&gt;=T$2,1,0),"")</f>
        <v/>
      </c>
      <c r="U143" s="73" t="str">
        <f t="shared" si="9"/>
        <v/>
      </c>
      <c r="W143" s="73" t="str">
        <f t="shared" si="10"/>
        <v/>
      </c>
      <c r="X143" s="176" t="str">
        <f>IF(W143=1,Employment!$S143,"")</f>
        <v/>
      </c>
      <c r="Z143" s="73" t="str">
        <f t="shared" si="11"/>
        <v/>
      </c>
      <c r="AA143" s="176" t="str">
        <f>IF(Z143=1,Employment!$S143,"")</f>
        <v/>
      </c>
    </row>
    <row r="144" spans="1:27" x14ac:dyDescent="0.2">
      <c r="A144" s="39">
        <f>'Industry selection'!C144</f>
        <v>1</v>
      </c>
      <c r="B144" s="175">
        <v>30.9</v>
      </c>
      <c r="C144" s="67" t="s">
        <v>290</v>
      </c>
      <c r="D144" s="73" t="str">
        <f>IF(Employment!V144=2,1,"")</f>
        <v/>
      </c>
      <c r="E144" s="73" t="str">
        <f>IF(Wages!V144=2,1,"")</f>
        <v/>
      </c>
      <c r="F144" s="73" t="str">
        <f t="shared" si="12"/>
        <v/>
      </c>
      <c r="G144" s="176" t="str">
        <f>IF(F144=1,Employment!$S144,"")</f>
        <v/>
      </c>
      <c r="I144" s="73" t="str">
        <f>IF('Employment - change'!V144=2,1,"")</f>
        <v/>
      </c>
      <c r="J144" s="73" t="str">
        <f>IF('Wages - change'!V144=2,1,"")</f>
        <v/>
      </c>
      <c r="K144" s="73" t="str">
        <f t="shared" si="13"/>
        <v/>
      </c>
      <c r="L144" s="176" t="str">
        <f>IF(K144=1,Employment!$S144,"")</f>
        <v/>
      </c>
      <c r="N144" s="39">
        <f>'Industry selection'!C144</f>
        <v>1</v>
      </c>
      <c r="O144" s="73" t="str">
        <f>IF($N144=2,IF(COUNTIF(Innovation!Z144:AC144,"&gt;="&amp;Innovation!Z$3)&gt;=O$2,1,0),"")</f>
        <v/>
      </c>
      <c r="P144" s="73" t="str">
        <f>IF($N144=2,IF(COUNTIF(Innovation!AE144:AH144,"&gt;="&amp;Innovation!AE$3)&gt;=P$2,1,0),"")</f>
        <v/>
      </c>
      <c r="Q144" s="73" t="str">
        <f t="shared" si="8"/>
        <v/>
      </c>
      <c r="S144" s="73" t="str">
        <f>IF($N144=2,IF(COUNTIF(Innovation!AJ144:AM144,"&gt;="&amp;Innovation!AJ$3)&gt;=S$2,1,0),"")</f>
        <v/>
      </c>
      <c r="T144" s="73" t="str">
        <f>IF($N144=2,IF(COUNTIF(Innovation!AO144:AR144,"&gt;="&amp;Innovation!AO$3)&gt;=T$2,1,0),"")</f>
        <v/>
      </c>
      <c r="U144" s="73" t="str">
        <f t="shared" si="9"/>
        <v/>
      </c>
      <c r="W144" s="73" t="str">
        <f t="shared" si="10"/>
        <v/>
      </c>
      <c r="X144" s="176" t="str">
        <f>IF(W144=1,Employment!$S144,"")</f>
        <v/>
      </c>
      <c r="Z144" s="73" t="str">
        <f t="shared" si="11"/>
        <v/>
      </c>
      <c r="AA144" s="176" t="str">
        <f>IF(Z144=1,Employment!$S144,"")</f>
        <v/>
      </c>
    </row>
    <row r="145" spans="1:27" x14ac:dyDescent="0.2">
      <c r="A145" s="39">
        <f>'Industry selection'!C145</f>
        <v>2</v>
      </c>
      <c r="B145" s="175">
        <v>31</v>
      </c>
      <c r="C145" s="67" t="s">
        <v>292</v>
      </c>
      <c r="D145" s="73">
        <f>IF(Employment!V145=2,1,"")</f>
        <v>1</v>
      </c>
      <c r="E145" s="73" t="str">
        <f>IF(Wages!V145=2,1,"")</f>
        <v/>
      </c>
      <c r="F145" s="73" t="str">
        <f t="shared" si="12"/>
        <v/>
      </c>
      <c r="G145" s="176" t="str">
        <f>IF(F145=1,Employment!$S145,"")</f>
        <v/>
      </c>
      <c r="I145" s="73" t="str">
        <f>IF('Employment - change'!V145=2,1,"")</f>
        <v/>
      </c>
      <c r="J145" s="73" t="str">
        <f>IF('Wages - change'!V145=2,1,"")</f>
        <v/>
      </c>
      <c r="K145" s="73" t="str">
        <f t="shared" si="13"/>
        <v/>
      </c>
      <c r="L145" s="176" t="str">
        <f>IF(K145=1,Employment!$S145,"")</f>
        <v/>
      </c>
      <c r="N145" s="39">
        <f>'Industry selection'!C145</f>
        <v>2</v>
      </c>
      <c r="O145" s="73">
        <f ca="1">IF($N145=2,IF(COUNTIF(Innovation!Z145:AC145,"&gt;="&amp;Innovation!Z$3)&gt;=O$2,1,0),"")</f>
        <v>1</v>
      </c>
      <c r="P145" s="73">
        <f ca="1">IF($N145=2,IF(COUNTIF(Innovation!AE145:AH145,"&gt;="&amp;Innovation!AE$3)&gt;=P$2,1,0),"")</f>
        <v>1</v>
      </c>
      <c r="Q145" s="73">
        <f t="shared" ca="1" si="8"/>
        <v>1</v>
      </c>
      <c r="S145" s="73">
        <f ca="1">IF($N145=2,IF(COUNTIF(Innovation!AJ145:AM145,"&gt;="&amp;Innovation!AJ$3)&gt;=S$2,1,0),"")</f>
        <v>1</v>
      </c>
      <c r="T145" s="73">
        <f ca="1">IF($N145=2,IF(COUNTIF(Innovation!AO145:AR145,"&gt;="&amp;Innovation!AO$3)&gt;=T$2,1,0),"")</f>
        <v>1</v>
      </c>
      <c r="U145" s="73">
        <f t="shared" ca="1" si="9"/>
        <v>1</v>
      </c>
      <c r="W145" s="73">
        <f t="shared" ca="1" si="10"/>
        <v>1</v>
      </c>
      <c r="X145" s="176">
        <f ca="1">IF(W145=1,Employment!$S145,"")</f>
        <v>9.4051516743914113E-3</v>
      </c>
      <c r="Z145" s="73">
        <f t="shared" ca="1" si="11"/>
        <v>1</v>
      </c>
      <c r="AA145" s="176">
        <f ca="1">IF(Z145=1,Employment!$S145,"")</f>
        <v>9.4051516743914113E-3</v>
      </c>
    </row>
    <row r="146" spans="1:27" x14ac:dyDescent="0.2">
      <c r="A146" s="39" t="str">
        <f>'Industry selection'!C146</f>
        <v/>
      </c>
      <c r="B146" s="175">
        <v>32</v>
      </c>
      <c r="C146" s="67" t="s">
        <v>294</v>
      </c>
      <c r="D146" s="73" t="str">
        <f>IF(Employment!V146=2,1,"")</f>
        <v/>
      </c>
      <c r="E146" s="73" t="str">
        <f>IF(Wages!V146=2,1,"")</f>
        <v/>
      </c>
      <c r="F146" s="73" t="str">
        <f t="shared" si="12"/>
        <v/>
      </c>
      <c r="G146" s="176" t="str">
        <f>IF(F146=1,Employment!$S146,"")</f>
        <v/>
      </c>
      <c r="I146" s="73" t="str">
        <f>IF('Employment - change'!V146=2,1,"")</f>
        <v/>
      </c>
      <c r="J146" s="73" t="str">
        <f>IF('Wages - change'!V146=2,1,"")</f>
        <v/>
      </c>
      <c r="K146" s="73" t="str">
        <f t="shared" si="13"/>
        <v/>
      </c>
      <c r="L146" s="176" t="str">
        <f>IF(K146=1,Employment!$S146,"")</f>
        <v/>
      </c>
      <c r="N146" s="39" t="str">
        <f>'Industry selection'!C146</f>
        <v/>
      </c>
      <c r="O146" s="73" t="str">
        <f>IF($N146=2,IF(COUNTIF(Innovation!Z146:AC146,"&gt;="&amp;Innovation!Z$3)&gt;=O$2,1,0),"")</f>
        <v/>
      </c>
      <c r="P146" s="73" t="str">
        <f>IF($N146=2,IF(COUNTIF(Innovation!AE146:AH146,"&gt;="&amp;Innovation!AE$3)&gt;=P$2,1,0),"")</f>
        <v/>
      </c>
      <c r="Q146" s="73" t="str">
        <f t="shared" si="8"/>
        <v/>
      </c>
      <c r="S146" s="73" t="str">
        <f>IF($N146=2,IF(COUNTIF(Innovation!AJ146:AM146,"&gt;="&amp;Innovation!AJ$3)&gt;=S$2,1,0),"")</f>
        <v/>
      </c>
      <c r="T146" s="73" t="str">
        <f>IF($N146=2,IF(COUNTIF(Innovation!AO146:AR146,"&gt;="&amp;Innovation!AO$3)&gt;=T$2,1,0),"")</f>
        <v/>
      </c>
      <c r="U146" s="73" t="str">
        <f t="shared" si="9"/>
        <v/>
      </c>
      <c r="W146" s="73" t="str">
        <f t="shared" si="10"/>
        <v/>
      </c>
      <c r="X146" s="176" t="str">
        <f>IF(W146=1,Employment!$S146,"")</f>
        <v/>
      </c>
      <c r="Z146" s="73" t="str">
        <f t="shared" si="11"/>
        <v/>
      </c>
      <c r="AA146" s="176" t="str">
        <f>IF(Z146=1,Employment!$S146,"")</f>
        <v/>
      </c>
    </row>
    <row r="147" spans="1:27" x14ac:dyDescent="0.2">
      <c r="A147" s="39">
        <f>'Industry selection'!C147</f>
        <v>1</v>
      </c>
      <c r="B147" s="175">
        <v>32.1</v>
      </c>
      <c r="C147" s="67" t="s">
        <v>296</v>
      </c>
      <c r="D147" s="73" t="str">
        <f>IF(Employment!V147=2,1,"")</f>
        <v/>
      </c>
      <c r="E147" s="73" t="str">
        <f>IF(Wages!V147=2,1,"")</f>
        <v/>
      </c>
      <c r="F147" s="73" t="str">
        <f t="shared" si="12"/>
        <v/>
      </c>
      <c r="G147" s="176" t="str">
        <f>IF(F147=1,Employment!$S147,"")</f>
        <v/>
      </c>
      <c r="I147" s="73" t="str">
        <f>IF('Employment - change'!V147=2,1,"")</f>
        <v/>
      </c>
      <c r="J147" s="73" t="str">
        <f>IF('Wages - change'!V147=2,1,"")</f>
        <v/>
      </c>
      <c r="K147" s="73" t="str">
        <f t="shared" si="13"/>
        <v/>
      </c>
      <c r="L147" s="176" t="str">
        <f>IF(K147=1,Employment!$S147,"")</f>
        <v/>
      </c>
      <c r="N147" s="39">
        <f>'Industry selection'!C147</f>
        <v>1</v>
      </c>
      <c r="O147" s="73" t="str">
        <f>IF($N147=2,IF(COUNTIF(Innovation!Z147:AC147,"&gt;="&amp;Innovation!Z$3)&gt;=O$2,1,0),"")</f>
        <v/>
      </c>
      <c r="P147" s="73" t="str">
        <f>IF($N147=2,IF(COUNTIF(Innovation!AE147:AH147,"&gt;="&amp;Innovation!AE$3)&gt;=P$2,1,0),"")</f>
        <v/>
      </c>
      <c r="Q147" s="73" t="str">
        <f t="shared" si="8"/>
        <v/>
      </c>
      <c r="S147" s="73" t="str">
        <f>IF($N147=2,IF(COUNTIF(Innovation!AJ147:AM147,"&gt;="&amp;Innovation!AJ$3)&gt;=S$2,1,0),"")</f>
        <v/>
      </c>
      <c r="T147" s="73" t="str">
        <f>IF($N147=2,IF(COUNTIF(Innovation!AO147:AR147,"&gt;="&amp;Innovation!AO$3)&gt;=T$2,1,0),"")</f>
        <v/>
      </c>
      <c r="U147" s="73" t="str">
        <f t="shared" si="9"/>
        <v/>
      </c>
      <c r="W147" s="73" t="str">
        <f t="shared" si="10"/>
        <v/>
      </c>
      <c r="X147" s="176" t="str">
        <f>IF(W147=1,Employment!$S147,"")</f>
        <v/>
      </c>
      <c r="Z147" s="73" t="str">
        <f t="shared" si="11"/>
        <v/>
      </c>
      <c r="AA147" s="176" t="str">
        <f>IF(Z147=1,Employment!$S147,"")</f>
        <v/>
      </c>
    </row>
    <row r="148" spans="1:27" x14ac:dyDescent="0.2">
      <c r="A148" s="39">
        <f>'Industry selection'!C148</f>
        <v>1</v>
      </c>
      <c r="B148" s="175">
        <v>32.200000000000003</v>
      </c>
      <c r="C148" s="67" t="s">
        <v>298</v>
      </c>
      <c r="D148" s="73" t="str">
        <f>IF(Employment!V148=2,1,"")</f>
        <v/>
      </c>
      <c r="E148" s="73" t="str">
        <f>IF(Wages!V148=2,1,"")</f>
        <v/>
      </c>
      <c r="F148" s="73" t="str">
        <f t="shared" si="12"/>
        <v/>
      </c>
      <c r="G148" s="176" t="str">
        <f>IF(F148=1,Employment!$S148,"")</f>
        <v/>
      </c>
      <c r="I148" s="73" t="str">
        <f>IF('Employment - change'!V148=2,1,"")</f>
        <v/>
      </c>
      <c r="J148" s="73" t="str">
        <f>IF('Wages - change'!V148=2,1,"")</f>
        <v/>
      </c>
      <c r="K148" s="73" t="str">
        <f t="shared" si="13"/>
        <v/>
      </c>
      <c r="L148" s="176" t="str">
        <f>IF(K148=1,Employment!$S148,"")</f>
        <v/>
      </c>
      <c r="N148" s="39">
        <f>'Industry selection'!C148</f>
        <v>1</v>
      </c>
      <c r="O148" s="73" t="str">
        <f>IF($N148=2,IF(COUNTIF(Innovation!Z148:AC148,"&gt;="&amp;Innovation!Z$3)&gt;=O$2,1,0),"")</f>
        <v/>
      </c>
      <c r="P148" s="73" t="str">
        <f>IF($N148=2,IF(COUNTIF(Innovation!AE148:AH148,"&gt;="&amp;Innovation!AE$3)&gt;=P$2,1,0),"")</f>
        <v/>
      </c>
      <c r="Q148" s="73" t="str">
        <f t="shared" si="8"/>
        <v/>
      </c>
      <c r="S148" s="73" t="str">
        <f>IF($N148=2,IF(COUNTIF(Innovation!AJ148:AM148,"&gt;="&amp;Innovation!AJ$3)&gt;=S$2,1,0),"")</f>
        <v/>
      </c>
      <c r="T148" s="73" t="str">
        <f>IF($N148=2,IF(COUNTIF(Innovation!AO148:AR148,"&gt;="&amp;Innovation!AO$3)&gt;=T$2,1,0),"")</f>
        <v/>
      </c>
      <c r="U148" s="73" t="str">
        <f t="shared" si="9"/>
        <v/>
      </c>
      <c r="W148" s="73" t="str">
        <f t="shared" si="10"/>
        <v/>
      </c>
      <c r="X148" s="176" t="str">
        <f>IF(W148=1,Employment!$S148,"")</f>
        <v/>
      </c>
      <c r="Z148" s="73" t="str">
        <f t="shared" si="11"/>
        <v/>
      </c>
      <c r="AA148" s="176" t="str">
        <f>IF(Z148=1,Employment!$S148,"")</f>
        <v/>
      </c>
    </row>
    <row r="149" spans="1:27" x14ac:dyDescent="0.2">
      <c r="A149" s="39">
        <f>'Industry selection'!C149</f>
        <v>1</v>
      </c>
      <c r="B149" s="175">
        <v>32.299999999999997</v>
      </c>
      <c r="C149" s="67" t="s">
        <v>300</v>
      </c>
      <c r="D149" s="73" t="str">
        <f>IF(Employment!V149=2,1,"")</f>
        <v/>
      </c>
      <c r="E149" s="73" t="str">
        <f>IF(Wages!V149=2,1,"")</f>
        <v/>
      </c>
      <c r="F149" s="73" t="str">
        <f t="shared" si="12"/>
        <v/>
      </c>
      <c r="G149" s="176" t="str">
        <f>IF(F149=1,Employment!$S149,"")</f>
        <v/>
      </c>
      <c r="I149" s="73" t="str">
        <f>IF('Employment - change'!V149=2,1,"")</f>
        <v/>
      </c>
      <c r="J149" s="73" t="str">
        <f>IF('Wages - change'!V149=2,1,"")</f>
        <v/>
      </c>
      <c r="K149" s="73" t="str">
        <f t="shared" si="13"/>
        <v/>
      </c>
      <c r="L149" s="176" t="str">
        <f>IF(K149=1,Employment!$S149,"")</f>
        <v/>
      </c>
      <c r="N149" s="39">
        <f>'Industry selection'!C149</f>
        <v>1</v>
      </c>
      <c r="O149" s="73" t="str">
        <f>IF($N149=2,IF(COUNTIF(Innovation!Z149:AC149,"&gt;="&amp;Innovation!Z$3)&gt;=O$2,1,0),"")</f>
        <v/>
      </c>
      <c r="P149" s="73" t="str">
        <f>IF($N149=2,IF(COUNTIF(Innovation!AE149:AH149,"&gt;="&amp;Innovation!AE$3)&gt;=P$2,1,0),"")</f>
        <v/>
      </c>
      <c r="Q149" s="73" t="str">
        <f t="shared" si="8"/>
        <v/>
      </c>
      <c r="S149" s="73" t="str">
        <f>IF($N149=2,IF(COUNTIF(Innovation!AJ149:AM149,"&gt;="&amp;Innovation!AJ$3)&gt;=S$2,1,0),"")</f>
        <v/>
      </c>
      <c r="T149" s="73" t="str">
        <f>IF($N149=2,IF(COUNTIF(Innovation!AO149:AR149,"&gt;="&amp;Innovation!AO$3)&gt;=T$2,1,0),"")</f>
        <v/>
      </c>
      <c r="U149" s="73" t="str">
        <f t="shared" si="9"/>
        <v/>
      </c>
      <c r="W149" s="73" t="str">
        <f t="shared" si="10"/>
        <v/>
      </c>
      <c r="X149" s="176" t="str">
        <f>IF(W149=1,Employment!$S149,"")</f>
        <v/>
      </c>
      <c r="Z149" s="73" t="str">
        <f t="shared" si="11"/>
        <v/>
      </c>
      <c r="AA149" s="176" t="str">
        <f>IF(Z149=1,Employment!$S149,"")</f>
        <v/>
      </c>
    </row>
    <row r="150" spans="1:27" x14ac:dyDescent="0.2">
      <c r="A150" s="39">
        <f>'Industry selection'!C150</f>
        <v>1</v>
      </c>
      <c r="B150" s="175">
        <v>32.4</v>
      </c>
      <c r="C150" s="67" t="s">
        <v>302</v>
      </c>
      <c r="D150" s="73" t="str">
        <f>IF(Employment!V150=2,1,"")</f>
        <v/>
      </c>
      <c r="E150" s="73" t="str">
        <f>IF(Wages!V150=2,1,"")</f>
        <v/>
      </c>
      <c r="F150" s="73" t="str">
        <f t="shared" si="12"/>
        <v/>
      </c>
      <c r="G150" s="176" t="str">
        <f>IF(F150=1,Employment!$S150,"")</f>
        <v/>
      </c>
      <c r="I150" s="73" t="str">
        <f>IF('Employment - change'!V150=2,1,"")</f>
        <v/>
      </c>
      <c r="J150" s="73" t="str">
        <f>IF('Wages - change'!V150=2,1,"")</f>
        <v/>
      </c>
      <c r="K150" s="73" t="str">
        <f t="shared" si="13"/>
        <v/>
      </c>
      <c r="L150" s="176" t="str">
        <f>IF(K150=1,Employment!$S150,"")</f>
        <v/>
      </c>
      <c r="N150" s="39">
        <f>'Industry selection'!C150</f>
        <v>1</v>
      </c>
      <c r="O150" s="73" t="str">
        <f>IF($N150=2,IF(COUNTIF(Innovation!Z150:AC150,"&gt;="&amp;Innovation!Z$3)&gt;=O$2,1,0),"")</f>
        <v/>
      </c>
      <c r="P150" s="73" t="str">
        <f>IF($N150=2,IF(COUNTIF(Innovation!AE150:AH150,"&gt;="&amp;Innovation!AE$3)&gt;=P$2,1,0),"")</f>
        <v/>
      </c>
      <c r="Q150" s="73" t="str">
        <f t="shared" ref="Q150:Q168" si="14">IF($N150=2,IF(SUM(O150:P150)=2,1,0),"")</f>
        <v/>
      </c>
      <c r="S150" s="73" t="str">
        <f>IF($N150=2,IF(COUNTIF(Innovation!AJ150:AM150,"&gt;="&amp;Innovation!AJ$3)&gt;=S$2,1,0),"")</f>
        <v/>
      </c>
      <c r="T150" s="73" t="str">
        <f>IF($N150=2,IF(COUNTIF(Innovation!AO150:AR150,"&gt;="&amp;Innovation!AO$3)&gt;=T$2,1,0),"")</f>
        <v/>
      </c>
      <c r="U150" s="73" t="str">
        <f t="shared" ref="U150:U168" si="15">IF($N150=2,IF(SUM(S150:T150)=2,1,0),"")</f>
        <v/>
      </c>
      <c r="W150" s="73" t="str">
        <f t="shared" ref="W150:W168" si="16">IF($N150=2,IF(SUM(Q150,U150)=2,1,0),"")</f>
        <v/>
      </c>
      <c r="X150" s="176" t="str">
        <f>IF(W150=1,Employment!$S150,"")</f>
        <v/>
      </c>
      <c r="Z150" s="73" t="str">
        <f t="shared" ref="Z150:Z168" si="17">IF($N150=2,IF(SUM(O150:P150,S150:T150)&gt;2,1,0),"")</f>
        <v/>
      </c>
      <c r="AA150" s="176" t="str">
        <f>IF(Z150=1,Employment!$S150,"")</f>
        <v/>
      </c>
    </row>
    <row r="151" spans="1:27" x14ac:dyDescent="0.2">
      <c r="A151" s="39">
        <f>'Industry selection'!C151</f>
        <v>2</v>
      </c>
      <c r="B151" s="175">
        <v>32.5</v>
      </c>
      <c r="C151" s="67" t="s">
        <v>304</v>
      </c>
      <c r="D151" s="73">
        <f>IF(Employment!V151=2,1,"")</f>
        <v>1</v>
      </c>
      <c r="E151" s="73">
        <f>IF(Wages!V151=2,1,"")</f>
        <v>1</v>
      </c>
      <c r="F151" s="73">
        <f t="shared" si="12"/>
        <v>1</v>
      </c>
      <c r="G151" s="176">
        <f>IF(F151=1,Employment!$S151,"")</f>
        <v>2.6357752341294185E-3</v>
      </c>
      <c r="I151" s="73">
        <f>IF('Employment - change'!V151=2,1,"")</f>
        <v>1</v>
      </c>
      <c r="J151" s="73" t="str">
        <f>IF('Wages - change'!V151=2,1,"")</f>
        <v/>
      </c>
      <c r="K151" s="73" t="str">
        <f t="shared" si="13"/>
        <v/>
      </c>
      <c r="L151" s="176" t="str">
        <f>IF(K151=1,Employment!$S151,"")</f>
        <v/>
      </c>
      <c r="N151" s="39">
        <f>'Industry selection'!C151</f>
        <v>2</v>
      </c>
      <c r="O151" s="73">
        <f ca="1">IF($N151=2,IF(COUNTIF(Innovation!Z151:AC151,"&gt;="&amp;Innovation!Z$3)&gt;=O$2,1,0),"")</f>
        <v>0</v>
      </c>
      <c r="P151" s="73">
        <f ca="1">IF($N151=2,IF(COUNTIF(Innovation!AE151:AH151,"&gt;="&amp;Innovation!AE$3)&gt;=P$2,1,0),"")</f>
        <v>0</v>
      </c>
      <c r="Q151" s="73">
        <f t="shared" ca="1" si="14"/>
        <v>0</v>
      </c>
      <c r="S151" s="73">
        <f ca="1">IF($N151=2,IF(COUNTIF(Innovation!AJ151:AM151,"&gt;="&amp;Innovation!AJ$3)&gt;=S$2,1,0),"")</f>
        <v>1</v>
      </c>
      <c r="T151" s="73">
        <f ca="1">IF($N151=2,IF(COUNTIF(Innovation!AO151:AR151,"&gt;="&amp;Innovation!AO$3)&gt;=T$2,1,0),"")</f>
        <v>0</v>
      </c>
      <c r="U151" s="73">
        <f t="shared" ca="1" si="15"/>
        <v>0</v>
      </c>
      <c r="W151" s="73">
        <f t="shared" ca="1" si="16"/>
        <v>0</v>
      </c>
      <c r="X151" s="176" t="str">
        <f ca="1">IF(W151=1,Employment!$S151,"")</f>
        <v/>
      </c>
      <c r="Z151" s="73">
        <f t="shared" ca="1" si="17"/>
        <v>0</v>
      </c>
      <c r="AA151" s="176" t="str">
        <f ca="1">IF(Z151=1,Employment!$S151,"")</f>
        <v/>
      </c>
    </row>
    <row r="152" spans="1:27" x14ac:dyDescent="0.2">
      <c r="A152" s="39">
        <f>'Industry selection'!C152</f>
        <v>1</v>
      </c>
      <c r="B152" s="175">
        <v>32.9</v>
      </c>
      <c r="C152" s="67" t="s">
        <v>306</v>
      </c>
      <c r="D152" s="73" t="str">
        <f>IF(Employment!V152=2,1,"")</f>
        <v/>
      </c>
      <c r="E152" s="73" t="str">
        <f>IF(Wages!V152=2,1,"")</f>
        <v/>
      </c>
      <c r="F152" s="73" t="str">
        <f t="shared" si="12"/>
        <v/>
      </c>
      <c r="G152" s="176" t="str">
        <f>IF(F152=1,Employment!$S152,"")</f>
        <v/>
      </c>
      <c r="I152" s="73" t="str">
        <f>IF('Employment - change'!V152=2,1,"")</f>
        <v/>
      </c>
      <c r="J152" s="73" t="str">
        <f>IF('Wages - change'!V152=2,1,"")</f>
        <v/>
      </c>
      <c r="K152" s="73" t="str">
        <f t="shared" si="13"/>
        <v/>
      </c>
      <c r="L152" s="176" t="str">
        <f>IF(K152=1,Employment!$S152,"")</f>
        <v/>
      </c>
      <c r="N152" s="39">
        <f>'Industry selection'!C152</f>
        <v>1</v>
      </c>
      <c r="O152" s="73" t="str">
        <f>IF($N152=2,IF(COUNTIF(Innovation!Z152:AC152,"&gt;="&amp;Innovation!Z$3)&gt;=O$2,1,0),"")</f>
        <v/>
      </c>
      <c r="P152" s="73" t="str">
        <f>IF($N152=2,IF(COUNTIF(Innovation!AE152:AH152,"&gt;="&amp;Innovation!AE$3)&gt;=P$2,1,0),"")</f>
        <v/>
      </c>
      <c r="Q152" s="73" t="str">
        <f t="shared" si="14"/>
        <v/>
      </c>
      <c r="S152" s="73" t="str">
        <f>IF($N152=2,IF(COUNTIF(Innovation!AJ152:AM152,"&gt;="&amp;Innovation!AJ$3)&gt;=S$2,1,0),"")</f>
        <v/>
      </c>
      <c r="T152" s="73" t="str">
        <f>IF($N152=2,IF(COUNTIF(Innovation!AO152:AR152,"&gt;="&amp;Innovation!AO$3)&gt;=T$2,1,0),"")</f>
        <v/>
      </c>
      <c r="U152" s="73" t="str">
        <f t="shared" si="15"/>
        <v/>
      </c>
      <c r="W152" s="73" t="str">
        <f t="shared" si="16"/>
        <v/>
      </c>
      <c r="X152" s="176" t="str">
        <f>IF(W152=1,Employment!$S152,"")</f>
        <v/>
      </c>
      <c r="Z152" s="73" t="str">
        <f t="shared" si="17"/>
        <v/>
      </c>
      <c r="AA152" s="176" t="str">
        <f>IF(Z152=1,Employment!$S152,"")</f>
        <v/>
      </c>
    </row>
    <row r="153" spans="1:27" x14ac:dyDescent="0.2">
      <c r="A153" s="39" t="str">
        <f>'Industry selection'!C153</f>
        <v/>
      </c>
      <c r="B153" s="175">
        <v>33</v>
      </c>
      <c r="C153" s="67" t="s">
        <v>308</v>
      </c>
      <c r="D153" s="73" t="str">
        <f>IF(Employment!V153=2,1,"")</f>
        <v/>
      </c>
      <c r="E153" s="73" t="str">
        <f>IF(Wages!V153=2,1,"")</f>
        <v/>
      </c>
      <c r="F153" s="73" t="str">
        <f t="shared" si="12"/>
        <v/>
      </c>
      <c r="G153" s="176" t="str">
        <f>IF(F153=1,Employment!$S153,"")</f>
        <v/>
      </c>
      <c r="I153" s="73" t="str">
        <f>IF('Employment - change'!V153=2,1,"")</f>
        <v/>
      </c>
      <c r="J153" s="73" t="str">
        <f>IF('Wages - change'!V153=2,1,"")</f>
        <v/>
      </c>
      <c r="K153" s="73" t="str">
        <f t="shared" si="13"/>
        <v/>
      </c>
      <c r="L153" s="176" t="str">
        <f>IF(K153=1,Employment!$S153,"")</f>
        <v/>
      </c>
      <c r="N153" s="39" t="str">
        <f>'Industry selection'!C153</f>
        <v/>
      </c>
      <c r="O153" s="73" t="str">
        <f>IF($N153=2,IF(COUNTIF(Innovation!Z153:AC153,"&gt;="&amp;Innovation!Z$3)&gt;=O$2,1,0),"")</f>
        <v/>
      </c>
      <c r="P153" s="73" t="str">
        <f>IF($N153=2,IF(COUNTIF(Innovation!AE153:AH153,"&gt;="&amp;Innovation!AE$3)&gt;=P$2,1,0),"")</f>
        <v/>
      </c>
      <c r="Q153" s="73" t="str">
        <f t="shared" si="14"/>
        <v/>
      </c>
      <c r="S153" s="73" t="str">
        <f>IF($N153=2,IF(COUNTIF(Innovation!AJ153:AM153,"&gt;="&amp;Innovation!AJ$3)&gt;=S$2,1,0),"")</f>
        <v/>
      </c>
      <c r="T153" s="73" t="str">
        <f>IF($N153=2,IF(COUNTIF(Innovation!AO153:AR153,"&gt;="&amp;Innovation!AO$3)&gt;=T$2,1,0),"")</f>
        <v/>
      </c>
      <c r="U153" s="73" t="str">
        <f t="shared" si="15"/>
        <v/>
      </c>
      <c r="W153" s="73" t="str">
        <f t="shared" si="16"/>
        <v/>
      </c>
      <c r="X153" s="176" t="str">
        <f>IF(W153=1,Employment!$S153,"")</f>
        <v/>
      </c>
      <c r="Z153" s="73" t="str">
        <f t="shared" si="17"/>
        <v/>
      </c>
      <c r="AA153" s="176" t="str">
        <f>IF(Z153=1,Employment!$S153,"")</f>
        <v/>
      </c>
    </row>
    <row r="154" spans="1:27" x14ac:dyDescent="0.2">
      <c r="A154" s="39">
        <f>'Industry selection'!C154</f>
        <v>2</v>
      </c>
      <c r="B154" s="175">
        <v>33.1</v>
      </c>
      <c r="C154" s="67" t="s">
        <v>310</v>
      </c>
      <c r="D154" s="73" t="str">
        <f>IF(Employment!V154=2,1,"")</f>
        <v/>
      </c>
      <c r="E154" s="73" t="str">
        <f>IF(Wages!V154=2,1,"")</f>
        <v/>
      </c>
      <c r="F154" s="73" t="str">
        <f t="shared" si="12"/>
        <v/>
      </c>
      <c r="G154" s="176" t="str">
        <f>IF(F154=1,Employment!$S154,"")</f>
        <v/>
      </c>
      <c r="I154" s="73" t="str">
        <f>IF('Employment - change'!V154=2,1,"")</f>
        <v/>
      </c>
      <c r="J154" s="73">
        <f>IF('Wages - change'!V154=2,1,"")</f>
        <v>1</v>
      </c>
      <c r="K154" s="73" t="str">
        <f t="shared" si="13"/>
        <v/>
      </c>
      <c r="L154" s="176" t="str">
        <f>IF(K154=1,Employment!$S154,"")</f>
        <v/>
      </c>
      <c r="N154" s="39">
        <f>'Industry selection'!C154</f>
        <v>2</v>
      </c>
      <c r="O154" s="73">
        <f ca="1">IF($N154=2,IF(COUNTIF(Innovation!Z154:AC154,"&gt;="&amp;Innovation!Z$3)&gt;=O$2,1,0),"")</f>
        <v>0</v>
      </c>
      <c r="P154" s="73">
        <f ca="1">IF($N154=2,IF(COUNTIF(Innovation!AE154:AH154,"&gt;="&amp;Innovation!AE$3)&gt;=P$2,1,0),"")</f>
        <v>0</v>
      </c>
      <c r="Q154" s="73">
        <f t="shared" ca="1" si="14"/>
        <v>0</v>
      </c>
      <c r="S154" s="73">
        <f ca="1">IF($N154=2,IF(COUNTIF(Innovation!AJ154:AM154,"&gt;="&amp;Innovation!AJ$3)&gt;=S$2,1,0),"")</f>
        <v>0</v>
      </c>
      <c r="T154" s="73">
        <f ca="1">IF($N154=2,IF(COUNTIF(Innovation!AO154:AR154,"&gt;="&amp;Innovation!AO$3)&gt;=T$2,1,0),"")</f>
        <v>0</v>
      </c>
      <c r="U154" s="73">
        <f t="shared" ca="1" si="15"/>
        <v>0</v>
      </c>
      <c r="W154" s="73">
        <f t="shared" ca="1" si="16"/>
        <v>0</v>
      </c>
      <c r="X154" s="176" t="str">
        <f ca="1">IF(W154=1,Employment!$S154,"")</f>
        <v/>
      </c>
      <c r="Z154" s="73">
        <f t="shared" ca="1" si="17"/>
        <v>0</v>
      </c>
      <c r="AA154" s="176" t="str">
        <f ca="1">IF(Z154=1,Employment!$S154,"")</f>
        <v/>
      </c>
    </row>
    <row r="155" spans="1:27" x14ac:dyDescent="0.2">
      <c r="A155" s="39">
        <f>'Industry selection'!C155</f>
        <v>2</v>
      </c>
      <c r="B155" s="175">
        <v>33.200000000000003</v>
      </c>
      <c r="C155" s="67" t="s">
        <v>312</v>
      </c>
      <c r="D155" s="73" t="str">
        <f>IF(Employment!V155=2,1,"")</f>
        <v/>
      </c>
      <c r="E155" s="73" t="str">
        <f>IF(Wages!V155=2,1,"")</f>
        <v/>
      </c>
      <c r="F155" s="73" t="str">
        <f t="shared" si="12"/>
        <v/>
      </c>
      <c r="G155" s="176" t="str">
        <f>IF(F155=1,Employment!$S155,"")</f>
        <v/>
      </c>
      <c r="I155" s="73" t="str">
        <f>IF('Employment - change'!V155=2,1,"")</f>
        <v/>
      </c>
      <c r="J155" s="73" t="str">
        <f>IF('Wages - change'!V155=2,1,"")</f>
        <v/>
      </c>
      <c r="K155" s="73" t="str">
        <f t="shared" si="13"/>
        <v/>
      </c>
      <c r="L155" s="176" t="str">
        <f>IF(K155=1,Employment!$S155,"")</f>
        <v/>
      </c>
      <c r="N155" s="39">
        <f>'Industry selection'!C155</f>
        <v>2</v>
      </c>
      <c r="O155" s="73">
        <f ca="1">IF($N155=2,IF(COUNTIF(Innovation!Z155:AC155,"&gt;="&amp;Innovation!Z$3)&gt;=O$2,1,0),"")</f>
        <v>0</v>
      </c>
      <c r="P155" s="73">
        <f ca="1">IF($N155=2,IF(COUNTIF(Innovation!AE155:AH155,"&gt;="&amp;Innovation!AE$3)&gt;=P$2,1,0),"")</f>
        <v>0</v>
      </c>
      <c r="Q155" s="73">
        <f t="shared" ca="1" si="14"/>
        <v>0</v>
      </c>
      <c r="S155" s="73">
        <f ca="1">IF($N155=2,IF(COUNTIF(Innovation!AJ155:AM155,"&gt;="&amp;Innovation!AJ$3)&gt;=S$2,1,0),"")</f>
        <v>0</v>
      </c>
      <c r="T155" s="73">
        <f ca="1">IF($N155=2,IF(COUNTIF(Innovation!AO155:AR155,"&gt;="&amp;Innovation!AO$3)&gt;=T$2,1,0),"")</f>
        <v>0</v>
      </c>
      <c r="U155" s="73">
        <f t="shared" ca="1" si="15"/>
        <v>0</v>
      </c>
      <c r="W155" s="73">
        <f t="shared" ca="1" si="16"/>
        <v>0</v>
      </c>
      <c r="X155" s="176" t="str">
        <f ca="1">IF(W155=1,Employment!$S155,"")</f>
        <v/>
      </c>
      <c r="Z155" s="73">
        <f t="shared" ca="1" si="17"/>
        <v>0</v>
      </c>
      <c r="AA155" s="176" t="str">
        <f ca="1">IF(Z155=1,Employment!$S155,"")</f>
        <v/>
      </c>
    </row>
    <row r="156" spans="1:27" x14ac:dyDescent="0.2">
      <c r="A156" s="39" t="str">
        <f>'Industry selection'!C156</f>
        <v/>
      </c>
      <c r="B156" s="175" t="s">
        <v>314</v>
      </c>
      <c r="C156" s="67" t="s">
        <v>315</v>
      </c>
      <c r="D156" s="73" t="str">
        <f>IF(Employment!V156=2,1,"")</f>
        <v/>
      </c>
      <c r="E156" s="73" t="str">
        <f>IF(Wages!V156=2,1,"")</f>
        <v/>
      </c>
      <c r="F156" s="73" t="str">
        <f t="shared" si="12"/>
        <v/>
      </c>
      <c r="G156" s="176" t="str">
        <f>IF(F156=1,Employment!$S156,"")</f>
        <v/>
      </c>
      <c r="I156" s="73" t="str">
        <f>IF('Employment - change'!V156=2,1,"")</f>
        <v/>
      </c>
      <c r="J156" s="73" t="str">
        <f>IF('Wages - change'!V156=2,1,"")</f>
        <v/>
      </c>
      <c r="K156" s="73" t="str">
        <f t="shared" si="13"/>
        <v/>
      </c>
      <c r="L156" s="176" t="str">
        <f>IF(K156=1,Employment!$S156,"")</f>
        <v/>
      </c>
      <c r="N156" s="39" t="str">
        <f>'Industry selection'!C156</f>
        <v/>
      </c>
      <c r="O156" s="73" t="str">
        <f>IF($N156=2,IF(COUNTIF(Innovation!Z156:AC156,"&gt;="&amp;Innovation!Z$3)&gt;=O$2,1,0),"")</f>
        <v/>
      </c>
      <c r="P156" s="73" t="str">
        <f>IF($N156=2,IF(COUNTIF(Innovation!AE156:AH156,"&gt;="&amp;Innovation!AE$3)&gt;=P$2,1,0),"")</f>
        <v/>
      </c>
      <c r="Q156" s="73" t="str">
        <f t="shared" si="14"/>
        <v/>
      </c>
      <c r="S156" s="73" t="str">
        <f>IF($N156=2,IF(COUNTIF(Innovation!AJ156:AM156,"&gt;="&amp;Innovation!AJ$3)&gt;=S$2,1,0),"")</f>
        <v/>
      </c>
      <c r="T156" s="73" t="str">
        <f>IF($N156=2,IF(COUNTIF(Innovation!AO156:AR156,"&gt;="&amp;Innovation!AO$3)&gt;=T$2,1,0),"")</f>
        <v/>
      </c>
      <c r="U156" s="73" t="str">
        <f t="shared" si="15"/>
        <v/>
      </c>
      <c r="W156" s="73" t="str">
        <f t="shared" si="16"/>
        <v/>
      </c>
      <c r="X156" s="176" t="str">
        <f>IF(W156=1,Employment!$S156,"")</f>
        <v/>
      </c>
      <c r="Z156" s="73" t="str">
        <f t="shared" si="17"/>
        <v/>
      </c>
      <c r="AA156" s="176" t="str">
        <f>IF(Z156=1,Employment!$S156,"")</f>
        <v/>
      </c>
    </row>
    <row r="157" spans="1:27" x14ac:dyDescent="0.2">
      <c r="A157" s="39" t="str">
        <f>'Industry selection'!C157</f>
        <v/>
      </c>
      <c r="B157" s="175">
        <v>35</v>
      </c>
      <c r="C157" s="67" t="s">
        <v>316</v>
      </c>
      <c r="D157" s="73" t="str">
        <f>IF(Employment!V157=2,1,"")</f>
        <v/>
      </c>
      <c r="E157" s="73" t="str">
        <f>IF(Wages!V157=2,1,"")</f>
        <v/>
      </c>
      <c r="F157" s="73" t="str">
        <f t="shared" si="12"/>
        <v/>
      </c>
      <c r="G157" s="176" t="str">
        <f>IF(F157=1,Employment!$S157,"")</f>
        <v/>
      </c>
      <c r="I157" s="73" t="str">
        <f>IF('Employment - change'!V157=2,1,"")</f>
        <v/>
      </c>
      <c r="J157" s="73" t="str">
        <f>IF('Wages - change'!V157=2,1,"")</f>
        <v/>
      </c>
      <c r="K157" s="73" t="str">
        <f t="shared" si="13"/>
        <v/>
      </c>
      <c r="L157" s="176" t="str">
        <f>IF(K157=1,Employment!$S157,"")</f>
        <v/>
      </c>
      <c r="N157" s="39" t="str">
        <f>'Industry selection'!C157</f>
        <v/>
      </c>
      <c r="O157" s="73" t="str">
        <f>IF($N157=2,IF(COUNTIF(Innovation!Z157:AC157,"&gt;="&amp;Innovation!Z$3)&gt;=O$2,1,0),"")</f>
        <v/>
      </c>
      <c r="P157" s="73" t="str">
        <f>IF($N157=2,IF(COUNTIF(Innovation!AE157:AH157,"&gt;="&amp;Innovation!AE$3)&gt;=P$2,1,0),"")</f>
        <v/>
      </c>
      <c r="Q157" s="73" t="str">
        <f t="shared" si="14"/>
        <v/>
      </c>
      <c r="S157" s="73" t="str">
        <f>IF($N157=2,IF(COUNTIF(Innovation!AJ157:AM157,"&gt;="&amp;Innovation!AJ$3)&gt;=S$2,1,0),"")</f>
        <v/>
      </c>
      <c r="T157" s="73" t="str">
        <f>IF($N157=2,IF(COUNTIF(Innovation!AO157:AR157,"&gt;="&amp;Innovation!AO$3)&gt;=T$2,1,0),"")</f>
        <v/>
      </c>
      <c r="U157" s="73" t="str">
        <f t="shared" si="15"/>
        <v/>
      </c>
      <c r="W157" s="73" t="str">
        <f t="shared" si="16"/>
        <v/>
      </c>
      <c r="X157" s="176" t="str">
        <f>IF(W157=1,Employment!$S157,"")</f>
        <v/>
      </c>
      <c r="Z157" s="73" t="str">
        <f t="shared" si="17"/>
        <v/>
      </c>
      <c r="AA157" s="176" t="str">
        <f>IF(Z157=1,Employment!$S157,"")</f>
        <v/>
      </c>
    </row>
    <row r="158" spans="1:27" x14ac:dyDescent="0.2">
      <c r="A158" s="39">
        <f>'Industry selection'!C158</f>
        <v>1</v>
      </c>
      <c r="B158" s="175">
        <v>35.1</v>
      </c>
      <c r="C158" s="67" t="s">
        <v>318</v>
      </c>
      <c r="D158" s="73" t="str">
        <f>IF(Employment!V158=2,1,"")</f>
        <v/>
      </c>
      <c r="E158" s="73" t="str">
        <f>IF(Wages!V158=2,1,"")</f>
        <v/>
      </c>
      <c r="F158" s="73" t="str">
        <f t="shared" si="12"/>
        <v/>
      </c>
      <c r="G158" s="176" t="str">
        <f>IF(F158=1,Employment!$S158,"")</f>
        <v/>
      </c>
      <c r="I158" s="73" t="str">
        <f>IF('Employment - change'!V158=2,1,"")</f>
        <v/>
      </c>
      <c r="J158" s="73" t="str">
        <f>IF('Wages - change'!V158=2,1,"")</f>
        <v/>
      </c>
      <c r="K158" s="73" t="str">
        <f t="shared" si="13"/>
        <v/>
      </c>
      <c r="L158" s="176" t="str">
        <f>IF(K158=1,Employment!$S158,"")</f>
        <v/>
      </c>
      <c r="N158" s="39">
        <f>'Industry selection'!C158</f>
        <v>1</v>
      </c>
      <c r="O158" s="73" t="str">
        <f>IF($N158=2,IF(COUNTIF(Innovation!Z158:AC158,"&gt;="&amp;Innovation!Z$3)&gt;=O$2,1,0),"")</f>
        <v/>
      </c>
      <c r="P158" s="73" t="str">
        <f>IF($N158=2,IF(COUNTIF(Innovation!AE158:AH158,"&gt;="&amp;Innovation!AE$3)&gt;=P$2,1,0),"")</f>
        <v/>
      </c>
      <c r="Q158" s="73" t="str">
        <f t="shared" si="14"/>
        <v/>
      </c>
      <c r="S158" s="73" t="str">
        <f>IF($N158=2,IF(COUNTIF(Innovation!AJ158:AM158,"&gt;="&amp;Innovation!AJ$3)&gt;=S$2,1,0),"")</f>
        <v/>
      </c>
      <c r="T158" s="73" t="str">
        <f>IF($N158=2,IF(COUNTIF(Innovation!AO158:AR158,"&gt;="&amp;Innovation!AO$3)&gt;=T$2,1,0),"")</f>
        <v/>
      </c>
      <c r="U158" s="73" t="str">
        <f t="shared" si="15"/>
        <v/>
      </c>
      <c r="W158" s="73" t="str">
        <f t="shared" si="16"/>
        <v/>
      </c>
      <c r="X158" s="176" t="str">
        <f>IF(W158=1,Employment!$S158,"")</f>
        <v/>
      </c>
      <c r="Z158" s="73" t="str">
        <f t="shared" si="17"/>
        <v/>
      </c>
      <c r="AA158" s="176" t="str">
        <f>IF(Z158=1,Employment!$S158,"")</f>
        <v/>
      </c>
    </row>
    <row r="159" spans="1:27" x14ac:dyDescent="0.2">
      <c r="A159" s="39">
        <f>'Industry selection'!C159</f>
        <v>1</v>
      </c>
      <c r="B159" s="175">
        <v>35.200000000000003</v>
      </c>
      <c r="C159" s="67" t="s">
        <v>320</v>
      </c>
      <c r="D159" s="73" t="str">
        <f>IF(Employment!V159=2,1,"")</f>
        <v/>
      </c>
      <c r="E159" s="73" t="str">
        <f>IF(Wages!V159=2,1,"")</f>
        <v/>
      </c>
      <c r="F159" s="73" t="str">
        <f t="shared" si="12"/>
        <v/>
      </c>
      <c r="G159" s="176" t="str">
        <f>IF(F159=1,Employment!$S159,"")</f>
        <v/>
      </c>
      <c r="I159" s="73" t="str">
        <f>IF('Employment - change'!V159=2,1,"")</f>
        <v/>
      </c>
      <c r="J159" s="73" t="str">
        <f>IF('Wages - change'!V159=2,1,"")</f>
        <v/>
      </c>
      <c r="K159" s="73" t="str">
        <f t="shared" si="13"/>
        <v/>
      </c>
      <c r="L159" s="176" t="str">
        <f>IF(K159=1,Employment!$S159,"")</f>
        <v/>
      </c>
      <c r="N159" s="39">
        <f>'Industry selection'!C159</f>
        <v>1</v>
      </c>
      <c r="O159" s="73" t="str">
        <f>IF($N159=2,IF(COUNTIF(Innovation!Z159:AC159,"&gt;="&amp;Innovation!Z$3)&gt;=O$2,1,0),"")</f>
        <v/>
      </c>
      <c r="P159" s="73" t="str">
        <f>IF($N159=2,IF(COUNTIF(Innovation!AE159:AH159,"&gt;="&amp;Innovation!AE$3)&gt;=P$2,1,0),"")</f>
        <v/>
      </c>
      <c r="Q159" s="73" t="str">
        <f t="shared" si="14"/>
        <v/>
      </c>
      <c r="S159" s="73" t="str">
        <f>IF($N159=2,IF(COUNTIF(Innovation!AJ159:AM159,"&gt;="&amp;Innovation!AJ$3)&gt;=S$2,1,0),"")</f>
        <v/>
      </c>
      <c r="T159" s="73" t="str">
        <f>IF($N159=2,IF(COUNTIF(Innovation!AO159:AR159,"&gt;="&amp;Innovation!AO$3)&gt;=T$2,1,0),"")</f>
        <v/>
      </c>
      <c r="U159" s="73" t="str">
        <f t="shared" si="15"/>
        <v/>
      </c>
      <c r="W159" s="73" t="str">
        <f t="shared" si="16"/>
        <v/>
      </c>
      <c r="X159" s="176" t="str">
        <f>IF(W159=1,Employment!$S159,"")</f>
        <v/>
      </c>
      <c r="Z159" s="73" t="str">
        <f t="shared" si="17"/>
        <v/>
      </c>
      <c r="AA159" s="176" t="str">
        <f>IF(Z159=1,Employment!$S159,"")</f>
        <v/>
      </c>
    </row>
    <row r="160" spans="1:27" x14ac:dyDescent="0.2">
      <c r="A160" s="39">
        <f>'Industry selection'!C160</f>
        <v>2</v>
      </c>
      <c r="B160" s="175">
        <v>35.299999999999997</v>
      </c>
      <c r="C160" s="67" t="s">
        <v>322</v>
      </c>
      <c r="D160" s="73" t="str">
        <f>IF(Employment!V160=2,1,"")</f>
        <v/>
      </c>
      <c r="E160" s="73" t="str">
        <f>IF(Wages!V160=2,1,"")</f>
        <v/>
      </c>
      <c r="F160" s="73" t="str">
        <f t="shared" si="12"/>
        <v/>
      </c>
      <c r="G160" s="176" t="str">
        <f>IF(F160=1,Employment!$S160,"")</f>
        <v/>
      </c>
      <c r="I160" s="73" t="str">
        <f>IF('Employment - change'!V160=2,1,"")</f>
        <v/>
      </c>
      <c r="J160" s="73" t="str">
        <f>IF('Wages - change'!V160=2,1,"")</f>
        <v/>
      </c>
      <c r="K160" s="73" t="str">
        <f t="shared" si="13"/>
        <v/>
      </c>
      <c r="L160" s="176" t="str">
        <f>IF(K160=1,Employment!$S160,"")</f>
        <v/>
      </c>
      <c r="N160" s="39">
        <f>'Industry selection'!C160</f>
        <v>2</v>
      </c>
      <c r="O160" s="73">
        <f ca="1">IF($N160=2,IF(COUNTIF(Innovation!Z160:AC160,"&gt;="&amp;Innovation!Z$3)&gt;=O$2,1,0),"")</f>
        <v>1</v>
      </c>
      <c r="P160" s="73">
        <f ca="1">IF($N160=2,IF(COUNTIF(Innovation!AE160:AH160,"&gt;="&amp;Innovation!AE$3)&gt;=P$2,1,0),"")</f>
        <v>1</v>
      </c>
      <c r="Q160" s="73">
        <f t="shared" ca="1" si="14"/>
        <v>1</v>
      </c>
      <c r="S160" s="73">
        <f ca="1">IF($N160=2,IF(COUNTIF(Innovation!AJ160:AM160,"&gt;="&amp;Innovation!AJ$3)&gt;=S$2,1,0),"")</f>
        <v>1</v>
      </c>
      <c r="T160" s="73">
        <f ca="1">IF($N160=2,IF(COUNTIF(Innovation!AO160:AR160,"&gt;="&amp;Innovation!AO$3)&gt;=T$2,1,0),"")</f>
        <v>1</v>
      </c>
      <c r="U160" s="73">
        <f t="shared" ca="1" si="15"/>
        <v>1</v>
      </c>
      <c r="W160" s="73">
        <f t="shared" ca="1" si="16"/>
        <v>1</v>
      </c>
      <c r="X160" s="176">
        <f ca="1">IF(W160=1,Employment!$S160,"")</f>
        <v>1.4185330172974873E-2</v>
      </c>
      <c r="Z160" s="73">
        <f t="shared" ca="1" si="17"/>
        <v>1</v>
      </c>
      <c r="AA160" s="176">
        <f ca="1">IF(Z160=1,Employment!$S160,"")</f>
        <v>1.4185330172974873E-2</v>
      </c>
    </row>
    <row r="161" spans="1:27" x14ac:dyDescent="0.2">
      <c r="A161" s="39" t="str">
        <f>'Industry selection'!C161</f>
        <v/>
      </c>
      <c r="B161" s="175" t="s">
        <v>324</v>
      </c>
      <c r="C161" s="67" t="s">
        <v>325</v>
      </c>
      <c r="D161" s="73" t="str">
        <f>IF(Employment!V161=2,1,"")</f>
        <v/>
      </c>
      <c r="E161" s="73" t="str">
        <f>IF(Wages!V161=2,1,"")</f>
        <v/>
      </c>
      <c r="F161" s="73" t="str">
        <f t="shared" si="12"/>
        <v/>
      </c>
      <c r="G161" s="176" t="str">
        <f>IF(F161=1,Employment!$S161,"")</f>
        <v/>
      </c>
      <c r="I161" s="73" t="str">
        <f>IF('Employment - change'!V161=2,1,"")</f>
        <v/>
      </c>
      <c r="J161" s="73" t="str">
        <f>IF('Wages - change'!V161=2,1,"")</f>
        <v/>
      </c>
      <c r="K161" s="73" t="str">
        <f t="shared" si="13"/>
        <v/>
      </c>
      <c r="L161" s="176" t="str">
        <f>IF(K161=1,Employment!$S161,"")</f>
        <v/>
      </c>
      <c r="N161" s="39" t="str">
        <f>'Industry selection'!C161</f>
        <v/>
      </c>
      <c r="O161" s="73" t="str">
        <f>IF($N161=2,IF(COUNTIF(Innovation!Z161:AC161,"&gt;="&amp;Innovation!Z$3)&gt;=O$2,1,0),"")</f>
        <v/>
      </c>
      <c r="P161" s="73" t="str">
        <f>IF($N161=2,IF(COUNTIF(Innovation!AE161:AH161,"&gt;="&amp;Innovation!AE$3)&gt;=P$2,1,0),"")</f>
        <v/>
      </c>
      <c r="Q161" s="73" t="str">
        <f t="shared" si="14"/>
        <v/>
      </c>
      <c r="S161" s="73" t="str">
        <f>IF($N161=2,IF(COUNTIF(Innovation!AJ161:AM161,"&gt;="&amp;Innovation!AJ$3)&gt;=S$2,1,0),"")</f>
        <v/>
      </c>
      <c r="T161" s="73" t="str">
        <f>IF($N161=2,IF(COUNTIF(Innovation!AO161:AR161,"&gt;="&amp;Innovation!AO$3)&gt;=T$2,1,0),"")</f>
        <v/>
      </c>
      <c r="U161" s="73" t="str">
        <f t="shared" si="15"/>
        <v/>
      </c>
      <c r="W161" s="73" t="str">
        <f t="shared" si="16"/>
        <v/>
      </c>
      <c r="X161" s="176" t="str">
        <f>IF(W161=1,Employment!$S161,"")</f>
        <v/>
      </c>
      <c r="Z161" s="73" t="str">
        <f t="shared" si="17"/>
        <v/>
      </c>
      <c r="AA161" s="176" t="str">
        <f>IF(Z161=1,Employment!$S161,"")</f>
        <v/>
      </c>
    </row>
    <row r="162" spans="1:27" x14ac:dyDescent="0.2">
      <c r="A162" s="39">
        <f>'Industry selection'!C162</f>
        <v>1</v>
      </c>
      <c r="B162" s="175">
        <v>36</v>
      </c>
      <c r="C162" s="67" t="s">
        <v>327</v>
      </c>
      <c r="D162" s="73" t="str">
        <f>IF(Employment!V162=2,1,"")</f>
        <v/>
      </c>
      <c r="E162" s="73" t="str">
        <f>IF(Wages!V162=2,1,"")</f>
        <v/>
      </c>
      <c r="F162" s="73" t="str">
        <f t="shared" si="12"/>
        <v/>
      </c>
      <c r="G162" s="176" t="str">
        <f>IF(F162=1,Employment!$S162,"")</f>
        <v/>
      </c>
      <c r="I162" s="73" t="str">
        <f>IF('Employment - change'!V162=2,1,"")</f>
        <v/>
      </c>
      <c r="J162" s="73" t="str">
        <f>IF('Wages - change'!V162=2,1,"")</f>
        <v/>
      </c>
      <c r="K162" s="73" t="str">
        <f t="shared" si="13"/>
        <v/>
      </c>
      <c r="L162" s="176" t="str">
        <f>IF(K162=1,Employment!$S162,"")</f>
        <v/>
      </c>
      <c r="N162" s="39">
        <f>'Industry selection'!C162</f>
        <v>1</v>
      </c>
      <c r="O162" s="73" t="str">
        <f>IF($N162=2,IF(COUNTIF(Innovation!Z162:AC162,"&gt;="&amp;Innovation!Z$3)&gt;=O$2,1,0),"")</f>
        <v/>
      </c>
      <c r="P162" s="73" t="str">
        <f>IF($N162=2,IF(COUNTIF(Innovation!AE162:AH162,"&gt;="&amp;Innovation!AE$3)&gt;=P$2,1,0),"")</f>
        <v/>
      </c>
      <c r="Q162" s="73" t="str">
        <f t="shared" si="14"/>
        <v/>
      </c>
      <c r="S162" s="73" t="str">
        <f>IF($N162=2,IF(COUNTIF(Innovation!AJ162:AM162,"&gt;="&amp;Innovation!AJ$3)&gt;=S$2,1,0),"")</f>
        <v/>
      </c>
      <c r="T162" s="73" t="str">
        <f>IF($N162=2,IF(COUNTIF(Innovation!AO162:AR162,"&gt;="&amp;Innovation!AO$3)&gt;=T$2,1,0),"")</f>
        <v/>
      </c>
      <c r="U162" s="73" t="str">
        <f t="shared" si="15"/>
        <v/>
      </c>
      <c r="W162" s="73" t="str">
        <f t="shared" si="16"/>
        <v/>
      </c>
      <c r="X162" s="176" t="str">
        <f>IF(W162=1,Employment!$S162,"")</f>
        <v/>
      </c>
      <c r="Z162" s="73" t="str">
        <f t="shared" si="17"/>
        <v/>
      </c>
      <c r="AA162" s="176" t="str">
        <f>IF(Z162=1,Employment!$S162,"")</f>
        <v/>
      </c>
    </row>
    <row r="163" spans="1:27" x14ac:dyDescent="0.2">
      <c r="A163" s="39">
        <f>'Industry selection'!C163</f>
        <v>1</v>
      </c>
      <c r="B163" s="175">
        <v>37</v>
      </c>
      <c r="C163" s="67" t="s">
        <v>329</v>
      </c>
      <c r="D163" s="73" t="str">
        <f>IF(Employment!V163=2,1,"")</f>
        <v/>
      </c>
      <c r="E163" s="73" t="str">
        <f>IF(Wages!V163=2,1,"")</f>
        <v/>
      </c>
      <c r="F163" s="73" t="str">
        <f t="shared" si="12"/>
        <v/>
      </c>
      <c r="G163" s="176" t="str">
        <f>IF(F163=1,Employment!$S163,"")</f>
        <v/>
      </c>
      <c r="I163" s="73" t="str">
        <f>IF('Employment - change'!V163=2,1,"")</f>
        <v/>
      </c>
      <c r="J163" s="73" t="str">
        <f>IF('Wages - change'!V163=2,1,"")</f>
        <v/>
      </c>
      <c r="K163" s="73" t="str">
        <f t="shared" si="13"/>
        <v/>
      </c>
      <c r="L163" s="176" t="str">
        <f>IF(K163=1,Employment!$S163,"")</f>
        <v/>
      </c>
      <c r="N163" s="39">
        <f>'Industry selection'!C163</f>
        <v>1</v>
      </c>
      <c r="O163" s="73" t="str">
        <f>IF($N163=2,IF(COUNTIF(Innovation!Z163:AC163,"&gt;="&amp;Innovation!Z$3)&gt;=O$2,1,0),"")</f>
        <v/>
      </c>
      <c r="P163" s="73" t="str">
        <f>IF($N163=2,IF(COUNTIF(Innovation!AE163:AH163,"&gt;="&amp;Innovation!AE$3)&gt;=P$2,1,0),"")</f>
        <v/>
      </c>
      <c r="Q163" s="73" t="str">
        <f t="shared" si="14"/>
        <v/>
      </c>
      <c r="S163" s="73" t="str">
        <f>IF($N163=2,IF(COUNTIF(Innovation!AJ163:AM163,"&gt;="&amp;Innovation!AJ$3)&gt;=S$2,1,0),"")</f>
        <v/>
      </c>
      <c r="T163" s="73" t="str">
        <f>IF($N163=2,IF(COUNTIF(Innovation!AO163:AR163,"&gt;="&amp;Innovation!AO$3)&gt;=T$2,1,0),"")</f>
        <v/>
      </c>
      <c r="U163" s="73" t="str">
        <f t="shared" si="15"/>
        <v/>
      </c>
      <c r="W163" s="73" t="str">
        <f t="shared" si="16"/>
        <v/>
      </c>
      <c r="X163" s="176" t="str">
        <f>IF(W163=1,Employment!$S163,"")</f>
        <v/>
      </c>
      <c r="Z163" s="73" t="str">
        <f t="shared" si="17"/>
        <v/>
      </c>
      <c r="AA163" s="176" t="str">
        <f>IF(Z163=1,Employment!$S163,"")</f>
        <v/>
      </c>
    </row>
    <row r="164" spans="1:27" x14ac:dyDescent="0.2">
      <c r="A164" s="39" t="str">
        <f>'Industry selection'!C164</f>
        <v/>
      </c>
      <c r="B164" s="175">
        <v>38</v>
      </c>
      <c r="C164" s="67" t="s">
        <v>331</v>
      </c>
      <c r="D164" s="73" t="str">
        <f>IF(Employment!V164=2,1,"")</f>
        <v/>
      </c>
      <c r="E164" s="73" t="str">
        <f>IF(Wages!V164=2,1,"")</f>
        <v/>
      </c>
      <c r="F164" s="73" t="str">
        <f t="shared" si="12"/>
        <v/>
      </c>
      <c r="G164" s="176" t="str">
        <f>IF(F164=1,Employment!$S164,"")</f>
        <v/>
      </c>
      <c r="I164" s="73" t="str">
        <f>IF('Employment - change'!V164=2,1,"")</f>
        <v/>
      </c>
      <c r="J164" s="73" t="str">
        <f>IF('Wages - change'!V164=2,1,"")</f>
        <v/>
      </c>
      <c r="K164" s="73" t="str">
        <f t="shared" si="13"/>
        <v/>
      </c>
      <c r="L164" s="176" t="str">
        <f>IF(K164=1,Employment!$S164,"")</f>
        <v/>
      </c>
      <c r="N164" s="39" t="str">
        <f>'Industry selection'!C164</f>
        <v/>
      </c>
      <c r="O164" s="73" t="str">
        <f>IF($N164=2,IF(COUNTIF(Innovation!Z164:AC164,"&gt;="&amp;Innovation!Z$3)&gt;=O$2,1,0),"")</f>
        <v/>
      </c>
      <c r="P164" s="73" t="str">
        <f>IF($N164=2,IF(COUNTIF(Innovation!AE164:AH164,"&gt;="&amp;Innovation!AE$3)&gt;=P$2,1,0),"")</f>
        <v/>
      </c>
      <c r="Q164" s="73" t="str">
        <f t="shared" si="14"/>
        <v/>
      </c>
      <c r="S164" s="73" t="str">
        <f>IF($N164=2,IF(COUNTIF(Innovation!AJ164:AM164,"&gt;="&amp;Innovation!AJ$3)&gt;=S$2,1,0),"")</f>
        <v/>
      </c>
      <c r="T164" s="73" t="str">
        <f>IF($N164=2,IF(COUNTIF(Innovation!AO164:AR164,"&gt;="&amp;Innovation!AO$3)&gt;=T$2,1,0),"")</f>
        <v/>
      </c>
      <c r="U164" s="73" t="str">
        <f t="shared" si="15"/>
        <v/>
      </c>
      <c r="W164" s="73" t="str">
        <f t="shared" si="16"/>
        <v/>
      </c>
      <c r="X164" s="176" t="str">
        <f>IF(W164=1,Employment!$S164,"")</f>
        <v/>
      </c>
      <c r="Z164" s="73" t="str">
        <f t="shared" si="17"/>
        <v/>
      </c>
      <c r="AA164" s="176" t="str">
        <f>IF(Z164=1,Employment!$S164,"")</f>
        <v/>
      </c>
    </row>
    <row r="165" spans="1:27" x14ac:dyDescent="0.2">
      <c r="A165" s="39">
        <f>'Industry selection'!C165</f>
        <v>2</v>
      </c>
      <c r="B165" s="175">
        <v>38.1</v>
      </c>
      <c r="C165" s="67" t="s">
        <v>333</v>
      </c>
      <c r="D165" s="73">
        <f>IF(Employment!V165=2,1,"")</f>
        <v>1</v>
      </c>
      <c r="E165" s="73" t="str">
        <f>IF(Wages!V165=2,1,"")</f>
        <v/>
      </c>
      <c r="F165" s="73" t="str">
        <f t="shared" si="12"/>
        <v/>
      </c>
      <c r="G165" s="176" t="str">
        <f>IF(F165=1,Employment!$S165,"")</f>
        <v/>
      </c>
      <c r="I165" s="73" t="str">
        <f>IF('Employment - change'!V165=2,1,"")</f>
        <v/>
      </c>
      <c r="J165" s="73" t="str">
        <f>IF('Wages - change'!V165=2,1,"")</f>
        <v/>
      </c>
      <c r="K165" s="73" t="str">
        <f t="shared" si="13"/>
        <v/>
      </c>
      <c r="L165" s="176" t="str">
        <f>IF(K165=1,Employment!$S165,"")</f>
        <v/>
      </c>
      <c r="N165" s="39">
        <f>'Industry selection'!C165</f>
        <v>2</v>
      </c>
      <c r="O165" s="73">
        <f ca="1">IF($N165=2,IF(COUNTIF(Innovation!Z165:AC165,"&gt;="&amp;Innovation!Z$3)&gt;=O$2,1,0),"")</f>
        <v>0</v>
      </c>
      <c r="P165" s="73">
        <f ca="1">IF($N165=2,IF(COUNTIF(Innovation!AE165:AH165,"&gt;="&amp;Innovation!AE$3)&gt;=P$2,1,0),"")</f>
        <v>1</v>
      </c>
      <c r="Q165" s="73">
        <f t="shared" ca="1" si="14"/>
        <v>0</v>
      </c>
      <c r="S165" s="73">
        <f ca="1">IF($N165=2,IF(COUNTIF(Innovation!AJ165:AM165,"&gt;="&amp;Innovation!AJ$3)&gt;=S$2,1,0),"")</f>
        <v>0</v>
      </c>
      <c r="T165" s="73">
        <f ca="1">IF($N165=2,IF(COUNTIF(Innovation!AO165:AR165,"&gt;="&amp;Innovation!AO$3)&gt;=T$2,1,0),"")</f>
        <v>1</v>
      </c>
      <c r="U165" s="73">
        <f t="shared" ca="1" si="15"/>
        <v>0</v>
      </c>
      <c r="W165" s="73">
        <f t="shared" ca="1" si="16"/>
        <v>0</v>
      </c>
      <c r="X165" s="176" t="str">
        <f ca="1">IF(W165=1,Employment!$S165,"")</f>
        <v/>
      </c>
      <c r="Z165" s="73">
        <f t="shared" ca="1" si="17"/>
        <v>0</v>
      </c>
      <c r="AA165" s="176" t="str">
        <f ca="1">IF(Z165=1,Employment!$S165,"")</f>
        <v/>
      </c>
    </row>
    <row r="166" spans="1:27" x14ac:dyDescent="0.2">
      <c r="A166" s="39">
        <f>'Industry selection'!C166</f>
        <v>1</v>
      </c>
      <c r="B166" s="175">
        <v>38.200000000000003</v>
      </c>
      <c r="C166" s="67" t="s">
        <v>335</v>
      </c>
      <c r="D166" s="73" t="str">
        <f>IF(Employment!V166=2,1,"")</f>
        <v/>
      </c>
      <c r="E166" s="73" t="str">
        <f>IF(Wages!V166=2,1,"")</f>
        <v/>
      </c>
      <c r="F166" s="73" t="str">
        <f t="shared" si="12"/>
        <v/>
      </c>
      <c r="G166" s="176" t="str">
        <f>IF(F166=1,Employment!$S166,"")</f>
        <v/>
      </c>
      <c r="I166" s="73" t="str">
        <f>IF('Employment - change'!V166=2,1,"")</f>
        <v/>
      </c>
      <c r="J166" s="73" t="str">
        <f>IF('Wages - change'!V166=2,1,"")</f>
        <v/>
      </c>
      <c r="K166" s="73" t="str">
        <f t="shared" si="13"/>
        <v/>
      </c>
      <c r="L166" s="176" t="str">
        <f>IF(K166=1,Employment!$S166,"")</f>
        <v/>
      </c>
      <c r="N166" s="39">
        <f>'Industry selection'!C166</f>
        <v>1</v>
      </c>
      <c r="O166" s="73" t="str">
        <f>IF($N166=2,IF(COUNTIF(Innovation!Z166:AC166,"&gt;="&amp;Innovation!Z$3)&gt;=O$2,1,0),"")</f>
        <v/>
      </c>
      <c r="P166" s="73" t="str">
        <f>IF($N166=2,IF(COUNTIF(Innovation!AE166:AH166,"&gt;="&amp;Innovation!AE$3)&gt;=P$2,1,0),"")</f>
        <v/>
      </c>
      <c r="Q166" s="73" t="str">
        <f t="shared" si="14"/>
        <v/>
      </c>
      <c r="S166" s="73" t="str">
        <f>IF($N166=2,IF(COUNTIF(Innovation!AJ166:AM166,"&gt;="&amp;Innovation!AJ$3)&gt;=S$2,1,0),"")</f>
        <v/>
      </c>
      <c r="T166" s="73" t="str">
        <f>IF($N166=2,IF(COUNTIF(Innovation!AO166:AR166,"&gt;="&amp;Innovation!AO$3)&gt;=T$2,1,0),"")</f>
        <v/>
      </c>
      <c r="U166" s="73" t="str">
        <f t="shared" si="15"/>
        <v/>
      </c>
      <c r="W166" s="73" t="str">
        <f t="shared" si="16"/>
        <v/>
      </c>
      <c r="X166" s="176" t="str">
        <f>IF(W166=1,Employment!$S166,"")</f>
        <v/>
      </c>
      <c r="Z166" s="73" t="str">
        <f t="shared" si="17"/>
        <v/>
      </c>
      <c r="AA166" s="176" t="str">
        <f>IF(Z166=1,Employment!$S166,"")</f>
        <v/>
      </c>
    </row>
    <row r="167" spans="1:27" x14ac:dyDescent="0.2">
      <c r="A167" s="39">
        <f>'Industry selection'!C167</f>
        <v>2</v>
      </c>
      <c r="B167" s="175">
        <v>38.299999999999997</v>
      </c>
      <c r="C167" s="67" t="s">
        <v>337</v>
      </c>
      <c r="D167" s="73" t="str">
        <f>IF(Employment!V167=2,1,"")</f>
        <v/>
      </c>
      <c r="E167" s="73" t="str">
        <f>IF(Wages!V167=2,1,"")</f>
        <v/>
      </c>
      <c r="F167" s="73" t="str">
        <f t="shared" si="12"/>
        <v/>
      </c>
      <c r="G167" s="176" t="str">
        <f>IF(F167=1,Employment!$S167,"")</f>
        <v/>
      </c>
      <c r="I167" s="73" t="str">
        <f>IF('Employment - change'!V167=2,1,"")</f>
        <v/>
      </c>
      <c r="J167" s="73" t="str">
        <f>IF('Wages - change'!V167=2,1,"")</f>
        <v/>
      </c>
      <c r="K167" s="73" t="str">
        <f t="shared" si="13"/>
        <v/>
      </c>
      <c r="L167" s="176" t="str">
        <f>IF(K167=1,Employment!$S167,"")</f>
        <v/>
      </c>
      <c r="N167" s="39">
        <f>'Industry selection'!C167</f>
        <v>2</v>
      </c>
      <c r="O167" s="73">
        <f ca="1">IF($N167=2,IF(COUNTIF(Innovation!Z167:AC167,"&gt;="&amp;Innovation!Z$3)&gt;=O$2,1,0),"")</f>
        <v>0</v>
      </c>
      <c r="P167" s="73">
        <f ca="1">IF($N167=2,IF(COUNTIF(Innovation!AE167:AH167,"&gt;="&amp;Innovation!AE$3)&gt;=P$2,1,0),"")</f>
        <v>0</v>
      </c>
      <c r="Q167" s="73">
        <f t="shared" ca="1" si="14"/>
        <v>0</v>
      </c>
      <c r="S167" s="73">
        <f ca="1">IF($N167=2,IF(COUNTIF(Innovation!AJ167:AM167,"&gt;="&amp;Innovation!AJ$3)&gt;=S$2,1,0),"")</f>
        <v>0</v>
      </c>
      <c r="T167" s="73">
        <f ca="1">IF($N167=2,IF(COUNTIF(Innovation!AO167:AR167,"&gt;="&amp;Innovation!AO$3)&gt;=T$2,1,0),"")</f>
        <v>0</v>
      </c>
      <c r="U167" s="73">
        <f t="shared" ca="1" si="15"/>
        <v>0</v>
      </c>
      <c r="W167" s="73">
        <f t="shared" ca="1" si="16"/>
        <v>0</v>
      </c>
      <c r="X167" s="176" t="str">
        <f ca="1">IF(W167=1,Employment!$S167,"")</f>
        <v/>
      </c>
      <c r="Z167" s="73">
        <f t="shared" ca="1" si="17"/>
        <v>0</v>
      </c>
      <c r="AA167" s="176" t="str">
        <f ca="1">IF(Z167=1,Employment!$S167,"")</f>
        <v/>
      </c>
    </row>
    <row r="168" spans="1:27" x14ac:dyDescent="0.2">
      <c r="A168" s="39">
        <f>'Industry selection'!C168</f>
        <v>1</v>
      </c>
      <c r="B168" s="175">
        <v>39</v>
      </c>
      <c r="C168" s="67" t="s">
        <v>339</v>
      </c>
      <c r="D168" s="73" t="str">
        <f>IF(Employment!V168=2,1,"")</f>
        <v/>
      </c>
      <c r="E168" s="73" t="str">
        <f>IF(Wages!V168=2,1,"")</f>
        <v/>
      </c>
      <c r="F168" s="73" t="str">
        <f t="shared" si="12"/>
        <v/>
      </c>
      <c r="G168" s="176" t="str">
        <f>IF(F168=1,Employment!$S168,"")</f>
        <v/>
      </c>
      <c r="I168" s="73" t="str">
        <f>IF('Employment - change'!V168=2,1,"")</f>
        <v/>
      </c>
      <c r="J168" s="73" t="str">
        <f>IF('Wages - change'!V168=2,1,"")</f>
        <v/>
      </c>
      <c r="K168" s="73" t="str">
        <f t="shared" si="13"/>
        <v/>
      </c>
      <c r="L168" s="176" t="str">
        <f>IF(K168=1,Employment!$S168,"")</f>
        <v/>
      </c>
      <c r="N168" s="39">
        <f>'Industry selection'!C168</f>
        <v>1</v>
      </c>
      <c r="O168" s="73" t="str">
        <f>IF($N168=2,IF(COUNTIF(Innovation!Z168:AC168,"&gt;="&amp;Innovation!Z$3)&gt;=O$2,1,0),"")</f>
        <v/>
      </c>
      <c r="P168" s="73" t="str">
        <f>IF($N168=2,IF(COUNTIF(Innovation!AE168:AH168,"&gt;="&amp;Innovation!AE$3)&gt;=P$2,1,0),"")</f>
        <v/>
      </c>
      <c r="Q168" s="73" t="str">
        <f t="shared" si="14"/>
        <v/>
      </c>
      <c r="S168" s="73" t="str">
        <f>IF($N168=2,IF(COUNTIF(Innovation!AJ168:AM168,"&gt;="&amp;Innovation!AJ$3)&gt;=S$2,1,0),"")</f>
        <v/>
      </c>
      <c r="T168" s="73" t="str">
        <f>IF($N168=2,IF(COUNTIF(Innovation!AO168:AR168,"&gt;="&amp;Innovation!AO$3)&gt;=T$2,1,0),"")</f>
        <v/>
      </c>
      <c r="U168" s="73" t="str">
        <f t="shared" si="15"/>
        <v/>
      </c>
      <c r="W168" s="73" t="str">
        <f t="shared" si="16"/>
        <v/>
      </c>
      <c r="X168" s="176" t="str">
        <f>IF(W168=1,Employment!$S168,"")</f>
        <v/>
      </c>
      <c r="Z168" s="73" t="str">
        <f t="shared" si="17"/>
        <v/>
      </c>
      <c r="AA168" s="176" t="str">
        <f>IF(Z168=1,Employment!$S168,"")</f>
        <v/>
      </c>
    </row>
    <row r="169" spans="1:27" x14ac:dyDescent="0.2">
      <c r="A169" s="39" t="str">
        <f>'Industry selection'!C169</f>
        <v/>
      </c>
      <c r="B169" s="175" t="s">
        <v>341</v>
      </c>
      <c r="C169" s="67" t="s">
        <v>342</v>
      </c>
      <c r="D169" s="73" t="str">
        <f>IF(Employment!V169=2,1,"")</f>
        <v/>
      </c>
      <c r="E169" s="73" t="str">
        <f>IF(Wages!V169=2,1,"")</f>
        <v/>
      </c>
      <c r="F169" s="73" t="str">
        <f t="shared" si="12"/>
        <v/>
      </c>
      <c r="G169" s="176" t="str">
        <f>IF(F169=1,Employment!$S169,"")</f>
        <v/>
      </c>
      <c r="I169" s="73" t="str">
        <f>IF('Employment - change'!V169=2,1,"")</f>
        <v/>
      </c>
      <c r="J169" s="73" t="str">
        <f>IF('Wages - change'!V169=2,1,"")</f>
        <v/>
      </c>
      <c r="K169" s="73" t="str">
        <f t="shared" si="13"/>
        <v/>
      </c>
      <c r="L169" s="176" t="str">
        <f>IF(K169=1,Employment!$S169,"")</f>
        <v/>
      </c>
      <c r="N169" s="39" t="str">
        <f>'Industry selection'!C169</f>
        <v/>
      </c>
      <c r="O169" s="73"/>
      <c r="P169" s="73"/>
      <c r="Q169" s="73"/>
      <c r="S169" s="73"/>
      <c r="T169" s="73"/>
      <c r="U169" s="73"/>
      <c r="W169" s="73"/>
      <c r="X169" s="176" t="str">
        <f>IF(W169=1,Employment!$S169,"")</f>
        <v/>
      </c>
      <c r="Z169" s="73"/>
      <c r="AA169" s="176" t="str">
        <f>IF(Z169=1,Employment!$S169,"")</f>
        <v/>
      </c>
    </row>
    <row r="170" spans="1:27" x14ac:dyDescent="0.2">
      <c r="A170" s="39" t="str">
        <f>'Industry selection'!C170</f>
        <v/>
      </c>
      <c r="B170" s="175">
        <v>41</v>
      </c>
      <c r="C170" s="67" t="s">
        <v>344</v>
      </c>
      <c r="D170" s="73" t="str">
        <f>IF(Employment!V170=2,1,"")</f>
        <v/>
      </c>
      <c r="E170" s="73" t="str">
        <f>IF(Wages!V170=2,1,"")</f>
        <v/>
      </c>
      <c r="F170" s="73" t="str">
        <f t="shared" si="12"/>
        <v/>
      </c>
      <c r="G170" s="176" t="str">
        <f>IF(F170=1,Employment!$S170,"")</f>
        <v/>
      </c>
      <c r="I170" s="73" t="str">
        <f>IF('Employment - change'!V170=2,1,"")</f>
        <v/>
      </c>
      <c r="J170" s="73" t="str">
        <f>IF('Wages - change'!V170=2,1,"")</f>
        <v/>
      </c>
      <c r="K170" s="73" t="str">
        <f t="shared" si="13"/>
        <v/>
      </c>
      <c r="L170" s="176" t="str">
        <f>IF(K170=1,Employment!$S170,"")</f>
        <v/>
      </c>
      <c r="N170" s="39" t="str">
        <f>'Industry selection'!C170</f>
        <v/>
      </c>
      <c r="O170" s="73"/>
      <c r="P170" s="73"/>
      <c r="Q170" s="73"/>
      <c r="S170" s="73"/>
      <c r="T170" s="73"/>
      <c r="U170" s="73"/>
      <c r="W170" s="73"/>
      <c r="X170" s="176" t="str">
        <f>IF(W170=1,Employment!$S170,"")</f>
        <v/>
      </c>
      <c r="Z170" s="73"/>
      <c r="AA170" s="176" t="str">
        <f>IF(Z170=1,Employment!$S170,"")</f>
        <v/>
      </c>
    </row>
    <row r="171" spans="1:27" x14ac:dyDescent="0.2">
      <c r="A171" s="39">
        <f>'Industry selection'!C171</f>
        <v>2</v>
      </c>
      <c r="B171" s="175">
        <v>41.1</v>
      </c>
      <c r="C171" s="67" t="s">
        <v>346</v>
      </c>
      <c r="D171" s="73" t="str">
        <f>IF(Employment!V171=2,1,"")</f>
        <v/>
      </c>
      <c r="E171" s="73" t="str">
        <f>IF(Wages!V171=2,1,"")</f>
        <v/>
      </c>
      <c r="F171" s="73" t="str">
        <f t="shared" si="12"/>
        <v/>
      </c>
      <c r="G171" s="176" t="str">
        <f>IF(F171=1,Employment!$S171,"")</f>
        <v/>
      </c>
      <c r="I171" s="73">
        <f>IF('Employment - change'!V171=2,1,"")</f>
        <v>1</v>
      </c>
      <c r="J171" s="73" t="str">
        <f>IF('Wages - change'!V171=2,1,"")</f>
        <v/>
      </c>
      <c r="K171" s="73" t="str">
        <f t="shared" si="13"/>
        <v/>
      </c>
      <c r="L171" s="176" t="str">
        <f>IF(K171=1,Employment!$S171,"")</f>
        <v/>
      </c>
      <c r="N171" s="39">
        <f>'Industry selection'!C171</f>
        <v>2</v>
      </c>
      <c r="O171" s="73"/>
      <c r="P171" s="73"/>
      <c r="Q171" s="73"/>
      <c r="S171" s="73"/>
      <c r="T171" s="73"/>
      <c r="U171" s="73"/>
      <c r="W171" s="73"/>
      <c r="X171" s="176" t="str">
        <f>IF(W171=1,Employment!$S171,"")</f>
        <v/>
      </c>
      <c r="Z171" s="73"/>
      <c r="AA171" s="176" t="str">
        <f>IF(Z171=1,Employment!$S171,"")</f>
        <v/>
      </c>
    </row>
    <row r="172" spans="1:27" x14ac:dyDescent="0.2">
      <c r="A172" s="39">
        <f>'Industry selection'!C172</f>
        <v>2</v>
      </c>
      <c r="B172" s="175">
        <v>41.2</v>
      </c>
      <c r="C172" s="67" t="s">
        <v>348</v>
      </c>
      <c r="D172" s="73">
        <f>IF(Employment!V172=2,1,"")</f>
        <v>1</v>
      </c>
      <c r="E172" s="73" t="str">
        <f>IF(Wages!V172=2,1,"")</f>
        <v/>
      </c>
      <c r="F172" s="73" t="str">
        <f t="shared" si="12"/>
        <v/>
      </c>
      <c r="G172" s="176" t="str">
        <f>IF(F172=1,Employment!$S172,"")</f>
        <v/>
      </c>
      <c r="I172" s="73" t="str">
        <f>IF('Employment - change'!V172=2,1,"")</f>
        <v/>
      </c>
      <c r="J172" s="73" t="str">
        <f>IF('Wages - change'!V172=2,1,"")</f>
        <v/>
      </c>
      <c r="K172" s="73" t="str">
        <f t="shared" si="13"/>
        <v/>
      </c>
      <c r="L172" s="176" t="str">
        <f>IF(K172=1,Employment!$S172,"")</f>
        <v/>
      </c>
      <c r="N172" s="39">
        <f>'Industry selection'!C172</f>
        <v>2</v>
      </c>
      <c r="O172" s="73"/>
      <c r="P172" s="73"/>
      <c r="Q172" s="73"/>
      <c r="S172" s="73"/>
      <c r="T172" s="73"/>
      <c r="U172" s="73"/>
      <c r="W172" s="73"/>
      <c r="X172" s="176" t="str">
        <f>IF(W172=1,Employment!$S172,"")</f>
        <v/>
      </c>
      <c r="Z172" s="73"/>
      <c r="AA172" s="176" t="str">
        <f>IF(Z172=1,Employment!$S172,"")</f>
        <v/>
      </c>
    </row>
    <row r="173" spans="1:27" x14ac:dyDescent="0.2">
      <c r="A173" s="39" t="str">
        <f>'Industry selection'!C173</f>
        <v/>
      </c>
      <c r="B173" s="175">
        <v>42</v>
      </c>
      <c r="C173" s="67" t="s">
        <v>350</v>
      </c>
      <c r="D173" s="73" t="str">
        <f>IF(Employment!V173=2,1,"")</f>
        <v/>
      </c>
      <c r="E173" s="73" t="str">
        <f>IF(Wages!V173=2,1,"")</f>
        <v/>
      </c>
      <c r="F173" s="73" t="str">
        <f t="shared" si="12"/>
        <v/>
      </c>
      <c r="G173" s="176" t="str">
        <f>IF(F173=1,Employment!$S173,"")</f>
        <v/>
      </c>
      <c r="I173" s="73" t="str">
        <f>IF('Employment - change'!V173=2,1,"")</f>
        <v/>
      </c>
      <c r="J173" s="73" t="str">
        <f>IF('Wages - change'!V173=2,1,"")</f>
        <v/>
      </c>
      <c r="K173" s="73" t="str">
        <f t="shared" si="13"/>
        <v/>
      </c>
      <c r="L173" s="176" t="str">
        <f>IF(K173=1,Employment!$S173,"")</f>
        <v/>
      </c>
      <c r="N173" s="39" t="str">
        <f>'Industry selection'!C173</f>
        <v/>
      </c>
      <c r="O173" s="73"/>
      <c r="P173" s="73"/>
      <c r="Q173" s="73"/>
      <c r="S173" s="73"/>
      <c r="T173" s="73"/>
      <c r="U173" s="73"/>
      <c r="W173" s="73"/>
      <c r="X173" s="176" t="str">
        <f>IF(W173=1,Employment!$S173,"")</f>
        <v/>
      </c>
      <c r="Z173" s="73"/>
      <c r="AA173" s="176" t="str">
        <f>IF(Z173=1,Employment!$S173,"")</f>
        <v/>
      </c>
    </row>
    <row r="174" spans="1:27" x14ac:dyDescent="0.2">
      <c r="A174" s="39">
        <f>'Industry selection'!C174</f>
        <v>2</v>
      </c>
      <c r="B174" s="175">
        <v>42.1</v>
      </c>
      <c r="C174" s="67" t="s">
        <v>352</v>
      </c>
      <c r="D174" s="73" t="str">
        <f>IF(Employment!V174=2,1,"")</f>
        <v/>
      </c>
      <c r="E174" s="73" t="str">
        <f>IF(Wages!V174=2,1,"")</f>
        <v/>
      </c>
      <c r="F174" s="73" t="str">
        <f t="shared" si="12"/>
        <v/>
      </c>
      <c r="G174" s="176" t="str">
        <f>IF(F174=1,Employment!$S174,"")</f>
        <v/>
      </c>
      <c r="I174" s="73" t="str">
        <f>IF('Employment - change'!V174=2,1,"")</f>
        <v/>
      </c>
      <c r="J174" s="73">
        <f>IF('Wages - change'!V174=2,1,"")</f>
        <v>1</v>
      </c>
      <c r="K174" s="73" t="str">
        <f t="shared" si="13"/>
        <v/>
      </c>
      <c r="L174" s="176" t="str">
        <f>IF(K174=1,Employment!$S174,"")</f>
        <v/>
      </c>
      <c r="N174" s="39">
        <f>'Industry selection'!C174</f>
        <v>2</v>
      </c>
      <c r="O174" s="73"/>
      <c r="P174" s="73"/>
      <c r="Q174" s="73"/>
      <c r="S174" s="73"/>
      <c r="T174" s="73"/>
      <c r="U174" s="73"/>
      <c r="W174" s="73"/>
      <c r="X174" s="176" t="str">
        <f>IF(W174=1,Employment!$S174,"")</f>
        <v/>
      </c>
      <c r="Z174" s="73"/>
      <c r="AA174" s="176" t="str">
        <f>IF(Z174=1,Employment!$S174,"")</f>
        <v/>
      </c>
    </row>
    <row r="175" spans="1:27" x14ac:dyDescent="0.2">
      <c r="A175" s="39">
        <f>'Industry selection'!C175</f>
        <v>2</v>
      </c>
      <c r="B175" s="175">
        <v>42.2</v>
      </c>
      <c r="C175" s="67" t="s">
        <v>354</v>
      </c>
      <c r="D175" s="73" t="str">
        <f>IF(Employment!V175=2,1,"")</f>
        <v/>
      </c>
      <c r="E175" s="73" t="str">
        <f>IF(Wages!V175=2,1,"")</f>
        <v/>
      </c>
      <c r="F175" s="73" t="str">
        <f t="shared" si="12"/>
        <v/>
      </c>
      <c r="G175" s="176" t="str">
        <f>IF(F175=1,Employment!$S175,"")</f>
        <v/>
      </c>
      <c r="I175" s="73" t="str">
        <f>IF('Employment - change'!V175=2,1,"")</f>
        <v/>
      </c>
      <c r="J175" s="73" t="str">
        <f>IF('Wages - change'!V175=2,1,"")</f>
        <v/>
      </c>
      <c r="K175" s="73" t="str">
        <f t="shared" si="13"/>
        <v/>
      </c>
      <c r="L175" s="176" t="str">
        <f>IF(K175=1,Employment!$S175,"")</f>
        <v/>
      </c>
      <c r="N175" s="39">
        <f>'Industry selection'!C175</f>
        <v>2</v>
      </c>
      <c r="O175" s="73"/>
      <c r="P175" s="73"/>
      <c r="Q175" s="73"/>
      <c r="S175" s="73"/>
      <c r="T175" s="73"/>
      <c r="U175" s="73"/>
      <c r="W175" s="73"/>
      <c r="X175" s="176" t="str">
        <f>IF(W175=1,Employment!$S175,"")</f>
        <v/>
      </c>
      <c r="Z175" s="73"/>
      <c r="AA175" s="176" t="str">
        <f>IF(Z175=1,Employment!$S175,"")</f>
        <v/>
      </c>
    </row>
    <row r="176" spans="1:27" x14ac:dyDescent="0.2">
      <c r="A176" s="39">
        <f>'Industry selection'!C176</f>
        <v>2</v>
      </c>
      <c r="B176" s="175">
        <v>42.9</v>
      </c>
      <c r="C176" s="67" t="s">
        <v>356</v>
      </c>
      <c r="D176" s="73" t="str">
        <f>IF(Employment!V176=2,1,"")</f>
        <v/>
      </c>
      <c r="E176" s="73" t="str">
        <f>IF(Wages!V176=2,1,"")</f>
        <v/>
      </c>
      <c r="F176" s="73" t="str">
        <f t="shared" si="12"/>
        <v/>
      </c>
      <c r="G176" s="176" t="str">
        <f>IF(F176=1,Employment!$S176,"")</f>
        <v/>
      </c>
      <c r="I176" s="73" t="str">
        <f>IF('Employment - change'!V176=2,1,"")</f>
        <v/>
      </c>
      <c r="J176" s="73" t="str">
        <f>IF('Wages - change'!V176=2,1,"")</f>
        <v/>
      </c>
      <c r="K176" s="73" t="str">
        <f t="shared" si="13"/>
        <v/>
      </c>
      <c r="L176" s="176" t="str">
        <f>IF(K176=1,Employment!$S176,"")</f>
        <v/>
      </c>
      <c r="N176" s="39">
        <f>'Industry selection'!C176</f>
        <v>2</v>
      </c>
      <c r="O176" s="73"/>
      <c r="P176" s="73"/>
      <c r="Q176" s="73"/>
      <c r="S176" s="73"/>
      <c r="T176" s="73"/>
      <c r="U176" s="73"/>
      <c r="W176" s="73"/>
      <c r="X176" s="176" t="str">
        <f>IF(W176=1,Employment!$S176,"")</f>
        <v/>
      </c>
      <c r="Z176" s="73"/>
      <c r="AA176" s="176" t="str">
        <f>IF(Z176=1,Employment!$S176,"")</f>
        <v/>
      </c>
    </row>
    <row r="177" spans="1:27" x14ac:dyDescent="0.2">
      <c r="A177" s="39" t="str">
        <f>'Industry selection'!C177</f>
        <v/>
      </c>
      <c r="B177" s="175">
        <v>43</v>
      </c>
      <c r="C177" s="67" t="s">
        <v>358</v>
      </c>
      <c r="D177" s="73" t="str">
        <f>IF(Employment!V177=2,1,"")</f>
        <v/>
      </c>
      <c r="E177" s="73" t="str">
        <f>IF(Wages!V177=2,1,"")</f>
        <v/>
      </c>
      <c r="F177" s="73" t="str">
        <f t="shared" si="12"/>
        <v/>
      </c>
      <c r="G177" s="176" t="str">
        <f>IF(F177=1,Employment!$S177,"")</f>
        <v/>
      </c>
      <c r="I177" s="73" t="str">
        <f>IF('Employment - change'!V177=2,1,"")</f>
        <v/>
      </c>
      <c r="J177" s="73" t="str">
        <f>IF('Wages - change'!V177=2,1,"")</f>
        <v/>
      </c>
      <c r="K177" s="73" t="str">
        <f t="shared" si="13"/>
        <v/>
      </c>
      <c r="L177" s="176" t="str">
        <f>IF(K177=1,Employment!$S177,"")</f>
        <v/>
      </c>
      <c r="N177" s="39" t="str">
        <f>'Industry selection'!C177</f>
        <v/>
      </c>
      <c r="O177" s="73"/>
      <c r="P177" s="73"/>
      <c r="Q177" s="73"/>
      <c r="S177" s="73"/>
      <c r="T177" s="73"/>
      <c r="U177" s="73"/>
      <c r="W177" s="73"/>
      <c r="X177" s="176" t="str">
        <f>IF(W177=1,Employment!$S177,"")</f>
        <v/>
      </c>
      <c r="Z177" s="73"/>
      <c r="AA177" s="176" t="str">
        <f>IF(Z177=1,Employment!$S177,"")</f>
        <v/>
      </c>
    </row>
    <row r="178" spans="1:27" x14ac:dyDescent="0.2">
      <c r="A178" s="39">
        <f>'Industry selection'!C178</f>
        <v>1</v>
      </c>
      <c r="B178" s="175">
        <v>43.1</v>
      </c>
      <c r="C178" s="67" t="s">
        <v>360</v>
      </c>
      <c r="D178" s="73" t="str">
        <f>IF(Employment!V178=2,1,"")</f>
        <v/>
      </c>
      <c r="E178" s="73" t="str">
        <f>IF(Wages!V178=2,1,"")</f>
        <v/>
      </c>
      <c r="F178" s="73" t="str">
        <f t="shared" si="12"/>
        <v/>
      </c>
      <c r="G178" s="176" t="str">
        <f>IF(F178=1,Employment!$S178,"")</f>
        <v/>
      </c>
      <c r="I178" s="73" t="str">
        <f>IF('Employment - change'!V178=2,1,"")</f>
        <v/>
      </c>
      <c r="J178" s="73" t="str">
        <f>IF('Wages - change'!V178=2,1,"")</f>
        <v/>
      </c>
      <c r="K178" s="73" t="str">
        <f t="shared" si="13"/>
        <v/>
      </c>
      <c r="L178" s="176" t="str">
        <f>IF(K178=1,Employment!$S178,"")</f>
        <v/>
      </c>
      <c r="N178" s="39">
        <f>'Industry selection'!C178</f>
        <v>1</v>
      </c>
      <c r="O178" s="73"/>
      <c r="P178" s="73"/>
      <c r="Q178" s="73"/>
      <c r="S178" s="73"/>
      <c r="T178" s="73"/>
      <c r="U178" s="73"/>
      <c r="W178" s="73"/>
      <c r="X178" s="176" t="str">
        <f>IF(W178=1,Employment!$S178,"")</f>
        <v/>
      </c>
      <c r="Z178" s="73"/>
      <c r="AA178" s="176" t="str">
        <f>IF(Z178=1,Employment!$S178,"")</f>
        <v/>
      </c>
    </row>
    <row r="179" spans="1:27" x14ac:dyDescent="0.2">
      <c r="A179" s="39">
        <f>'Industry selection'!C179</f>
        <v>2</v>
      </c>
      <c r="B179" s="175">
        <v>43.2</v>
      </c>
      <c r="C179" s="67" t="s">
        <v>362</v>
      </c>
      <c r="D179" s="73" t="str">
        <f>IF(Employment!V179=2,1,"")</f>
        <v/>
      </c>
      <c r="E179" s="73" t="str">
        <f>IF(Wages!V179=2,1,"")</f>
        <v/>
      </c>
      <c r="F179" s="73" t="str">
        <f t="shared" si="12"/>
        <v/>
      </c>
      <c r="G179" s="176" t="str">
        <f>IF(F179=1,Employment!$S179,"")</f>
        <v/>
      </c>
      <c r="I179" s="73" t="str">
        <f>IF('Employment - change'!V179=2,1,"")</f>
        <v/>
      </c>
      <c r="J179" s="73" t="str">
        <f>IF('Wages - change'!V179=2,1,"")</f>
        <v/>
      </c>
      <c r="K179" s="73" t="str">
        <f t="shared" si="13"/>
        <v/>
      </c>
      <c r="L179" s="176" t="str">
        <f>IF(K179=1,Employment!$S179,"")</f>
        <v/>
      </c>
      <c r="N179" s="39">
        <f>'Industry selection'!C179</f>
        <v>2</v>
      </c>
      <c r="O179" s="73"/>
      <c r="P179" s="73"/>
      <c r="Q179" s="73"/>
      <c r="S179" s="73"/>
      <c r="T179" s="73"/>
      <c r="U179" s="73"/>
      <c r="W179" s="73"/>
      <c r="X179" s="176" t="str">
        <f>IF(W179=1,Employment!$S179,"")</f>
        <v/>
      </c>
      <c r="Z179" s="73"/>
      <c r="AA179" s="176" t="str">
        <f>IF(Z179=1,Employment!$S179,"")</f>
        <v/>
      </c>
    </row>
    <row r="180" spans="1:27" x14ac:dyDescent="0.2">
      <c r="A180" s="39">
        <f>'Industry selection'!C180</f>
        <v>2</v>
      </c>
      <c r="B180" s="175">
        <v>43.3</v>
      </c>
      <c r="C180" s="67" t="s">
        <v>364</v>
      </c>
      <c r="D180" s="73" t="str">
        <f>IF(Employment!V180=2,1,"")</f>
        <v/>
      </c>
      <c r="E180" s="73" t="str">
        <f>IF(Wages!V180=2,1,"")</f>
        <v/>
      </c>
      <c r="F180" s="73" t="str">
        <f t="shared" si="12"/>
        <v/>
      </c>
      <c r="G180" s="176" t="str">
        <f>IF(F180=1,Employment!$S180,"")</f>
        <v/>
      </c>
      <c r="I180" s="73">
        <f>IF('Employment - change'!V180=2,1,"")</f>
        <v>1</v>
      </c>
      <c r="J180" s="73" t="str">
        <f>IF('Wages - change'!V180=2,1,"")</f>
        <v/>
      </c>
      <c r="K180" s="73" t="str">
        <f t="shared" si="13"/>
        <v/>
      </c>
      <c r="L180" s="176" t="str">
        <f>IF(K180=1,Employment!$S180,"")</f>
        <v/>
      </c>
      <c r="N180" s="39">
        <f>'Industry selection'!C180</f>
        <v>2</v>
      </c>
      <c r="O180" s="73"/>
      <c r="P180" s="73"/>
      <c r="Q180" s="73"/>
      <c r="S180" s="73"/>
      <c r="T180" s="73"/>
      <c r="U180" s="73"/>
      <c r="W180" s="73"/>
      <c r="X180" s="176" t="str">
        <f>IF(W180=1,Employment!$S180,"")</f>
        <v/>
      </c>
      <c r="Z180" s="73"/>
      <c r="AA180" s="176" t="str">
        <f>IF(Z180=1,Employment!$S180,"")</f>
        <v/>
      </c>
    </row>
    <row r="181" spans="1:27" x14ac:dyDescent="0.2">
      <c r="A181" s="39">
        <f>'Industry selection'!C181</f>
        <v>2</v>
      </c>
      <c r="B181" s="175">
        <v>43.9</v>
      </c>
      <c r="C181" s="67" t="s">
        <v>366</v>
      </c>
      <c r="D181" s="73" t="str">
        <f>IF(Employment!V181=2,1,"")</f>
        <v/>
      </c>
      <c r="E181" s="73" t="str">
        <f>IF(Wages!V181=2,1,"")</f>
        <v/>
      </c>
      <c r="F181" s="73" t="str">
        <f t="shared" si="12"/>
        <v/>
      </c>
      <c r="G181" s="176" t="str">
        <f>IF(F181=1,Employment!$S181,"")</f>
        <v/>
      </c>
      <c r="I181" s="73" t="str">
        <f>IF('Employment - change'!V181=2,1,"")</f>
        <v/>
      </c>
      <c r="J181" s="73" t="str">
        <f>IF('Wages - change'!V181=2,1,"")</f>
        <v/>
      </c>
      <c r="K181" s="73" t="str">
        <f t="shared" si="13"/>
        <v/>
      </c>
      <c r="L181" s="176" t="str">
        <f>IF(K181=1,Employment!$S181,"")</f>
        <v/>
      </c>
      <c r="N181" s="39">
        <f>'Industry selection'!C181</f>
        <v>2</v>
      </c>
      <c r="O181" s="73"/>
      <c r="P181" s="73"/>
      <c r="Q181" s="73"/>
      <c r="S181" s="73"/>
      <c r="T181" s="73"/>
      <c r="U181" s="73"/>
      <c r="W181" s="73"/>
      <c r="X181" s="176" t="str">
        <f>IF(W181=1,Employment!$S181,"")</f>
        <v/>
      </c>
      <c r="Z181" s="73"/>
      <c r="AA181" s="176" t="str">
        <f>IF(Z181=1,Employment!$S181,"")</f>
        <v/>
      </c>
    </row>
    <row r="182" spans="1:27" x14ac:dyDescent="0.2">
      <c r="A182" s="39" t="str">
        <f>'Industry selection'!C182</f>
        <v/>
      </c>
      <c r="B182" s="175" t="s">
        <v>368</v>
      </c>
      <c r="C182" s="67" t="s">
        <v>369</v>
      </c>
      <c r="D182" s="73" t="str">
        <f>IF(Employment!V182=2,1,"")</f>
        <v/>
      </c>
      <c r="E182" s="73" t="str">
        <f>IF(Wages!V182=2,1,"")</f>
        <v/>
      </c>
      <c r="F182" s="73" t="str">
        <f t="shared" si="12"/>
        <v/>
      </c>
      <c r="G182" s="176" t="str">
        <f>IF(F182=1,Employment!$S182,"")</f>
        <v/>
      </c>
      <c r="I182" s="73" t="str">
        <f>IF('Employment - change'!V182=2,1,"")</f>
        <v/>
      </c>
      <c r="J182" s="73" t="str">
        <f>IF('Wages - change'!V182=2,1,"")</f>
        <v/>
      </c>
      <c r="K182" s="73" t="str">
        <f t="shared" si="13"/>
        <v/>
      </c>
      <c r="L182" s="176" t="str">
        <f>IF(K182=1,Employment!$S182,"")</f>
        <v/>
      </c>
      <c r="N182" s="39" t="str">
        <f>'Industry selection'!C182</f>
        <v/>
      </c>
      <c r="O182" s="73"/>
      <c r="P182" s="73"/>
      <c r="Q182" s="73"/>
      <c r="S182" s="73"/>
      <c r="T182" s="73"/>
      <c r="U182" s="73"/>
      <c r="W182" s="73"/>
      <c r="X182" s="176" t="str">
        <f>IF(W182=1,Employment!$S182,"")</f>
        <v/>
      </c>
      <c r="Z182" s="73"/>
      <c r="AA182" s="176" t="str">
        <f>IF(Z182=1,Employment!$S182,"")</f>
        <v/>
      </c>
    </row>
    <row r="183" spans="1:27" x14ac:dyDescent="0.2">
      <c r="A183" s="39" t="str">
        <f>'Industry selection'!C183</f>
        <v/>
      </c>
      <c r="B183" s="175">
        <v>45</v>
      </c>
      <c r="C183" s="67" t="s">
        <v>371</v>
      </c>
      <c r="D183" s="73" t="str">
        <f>IF(Employment!V183=2,1,"")</f>
        <v/>
      </c>
      <c r="E183" s="73" t="str">
        <f>IF(Wages!V183=2,1,"")</f>
        <v/>
      </c>
      <c r="F183" s="73" t="str">
        <f t="shared" si="12"/>
        <v/>
      </c>
      <c r="G183" s="176" t="str">
        <f>IF(F183=1,Employment!$S183,"")</f>
        <v/>
      </c>
      <c r="I183" s="73" t="str">
        <f>IF('Employment - change'!V183=2,1,"")</f>
        <v/>
      </c>
      <c r="J183" s="73" t="str">
        <f>IF('Wages - change'!V183=2,1,"")</f>
        <v/>
      </c>
      <c r="K183" s="73" t="str">
        <f t="shared" si="13"/>
        <v/>
      </c>
      <c r="L183" s="176" t="str">
        <f>IF(K183=1,Employment!$S183,"")</f>
        <v/>
      </c>
      <c r="N183" s="39" t="str">
        <f>'Industry selection'!C183</f>
        <v/>
      </c>
      <c r="O183" s="73"/>
      <c r="P183" s="73"/>
      <c r="Q183" s="73"/>
      <c r="S183" s="73"/>
      <c r="T183" s="73"/>
      <c r="U183" s="73"/>
      <c r="W183" s="73"/>
      <c r="X183" s="176" t="str">
        <f>IF(W183=1,Employment!$S183,"")</f>
        <v/>
      </c>
      <c r="Z183" s="73"/>
      <c r="AA183" s="176" t="str">
        <f>IF(Z183=1,Employment!$S183,"")</f>
        <v/>
      </c>
    </row>
    <row r="184" spans="1:27" x14ac:dyDescent="0.2">
      <c r="A184" s="39">
        <f>'Industry selection'!C184</f>
        <v>2</v>
      </c>
      <c r="B184" s="175">
        <v>45.1</v>
      </c>
      <c r="C184" s="67" t="s">
        <v>373</v>
      </c>
      <c r="D184" s="73" t="str">
        <f>IF(Employment!V184=2,1,"")</f>
        <v/>
      </c>
      <c r="E184" s="73" t="str">
        <f>IF(Wages!V184=2,1,"")</f>
        <v/>
      </c>
      <c r="F184" s="73" t="str">
        <f t="shared" si="12"/>
        <v/>
      </c>
      <c r="G184" s="176" t="str">
        <f>IF(F184=1,Employment!$S184,"")</f>
        <v/>
      </c>
      <c r="I184" s="73" t="str">
        <f>IF('Employment - change'!V184=2,1,"")</f>
        <v/>
      </c>
      <c r="J184" s="73" t="str">
        <f>IF('Wages - change'!V184=2,1,"")</f>
        <v/>
      </c>
      <c r="K184" s="73" t="str">
        <f t="shared" si="13"/>
        <v/>
      </c>
      <c r="L184" s="176" t="str">
        <f>IF(K184=1,Employment!$S184,"")</f>
        <v/>
      </c>
      <c r="N184" s="39">
        <f>'Industry selection'!C184</f>
        <v>2</v>
      </c>
      <c r="O184" s="73"/>
      <c r="P184" s="73"/>
      <c r="Q184" s="73"/>
      <c r="S184" s="73"/>
      <c r="T184" s="73"/>
      <c r="U184" s="73"/>
      <c r="W184" s="73"/>
      <c r="X184" s="176" t="str">
        <f>IF(W184=1,Employment!$S184,"")</f>
        <v/>
      </c>
      <c r="Z184" s="73"/>
      <c r="AA184" s="176" t="str">
        <f>IF(Z184=1,Employment!$S184,"")</f>
        <v/>
      </c>
    </row>
    <row r="185" spans="1:27" x14ac:dyDescent="0.2">
      <c r="A185" s="39">
        <f>'Industry selection'!C185</f>
        <v>2</v>
      </c>
      <c r="B185" s="175">
        <v>45.2</v>
      </c>
      <c r="C185" s="67" t="s">
        <v>375</v>
      </c>
      <c r="D185" s="73" t="str">
        <f>IF(Employment!V185=2,1,"")</f>
        <v/>
      </c>
      <c r="E185" s="73" t="str">
        <f>IF(Wages!V185=2,1,"")</f>
        <v/>
      </c>
      <c r="F185" s="73" t="str">
        <f t="shared" si="12"/>
        <v/>
      </c>
      <c r="G185" s="176" t="str">
        <f>IF(F185=1,Employment!$S185,"")</f>
        <v/>
      </c>
      <c r="I185" s="73" t="str">
        <f>IF('Employment - change'!V185=2,1,"")</f>
        <v/>
      </c>
      <c r="J185" s="73">
        <f>IF('Wages - change'!V185=2,1,"")</f>
        <v>1</v>
      </c>
      <c r="K185" s="73" t="str">
        <f t="shared" si="13"/>
        <v/>
      </c>
      <c r="L185" s="176" t="str">
        <f>IF(K185=1,Employment!$S185,"")</f>
        <v/>
      </c>
      <c r="N185" s="39">
        <f>'Industry selection'!C185</f>
        <v>2</v>
      </c>
      <c r="O185" s="73"/>
      <c r="P185" s="73"/>
      <c r="Q185" s="73"/>
      <c r="S185" s="73"/>
      <c r="T185" s="73"/>
      <c r="U185" s="73"/>
      <c r="W185" s="73"/>
      <c r="X185" s="176" t="str">
        <f>IF(W185=1,Employment!$S185,"")</f>
        <v/>
      </c>
      <c r="Z185" s="73"/>
      <c r="AA185" s="176" t="str">
        <f>IF(Z185=1,Employment!$S185,"")</f>
        <v/>
      </c>
    </row>
    <row r="186" spans="1:27" x14ac:dyDescent="0.2">
      <c r="A186" s="39">
        <f>'Industry selection'!C186</f>
        <v>2</v>
      </c>
      <c r="B186" s="175">
        <v>45.3</v>
      </c>
      <c r="C186" s="67" t="s">
        <v>377</v>
      </c>
      <c r="D186" s="73" t="str">
        <f>IF(Employment!V186=2,1,"")</f>
        <v/>
      </c>
      <c r="E186" s="73" t="str">
        <f>IF(Wages!V186=2,1,"")</f>
        <v/>
      </c>
      <c r="F186" s="73" t="str">
        <f t="shared" si="12"/>
        <v/>
      </c>
      <c r="G186" s="176" t="str">
        <f>IF(F186=1,Employment!$S186,"")</f>
        <v/>
      </c>
      <c r="I186" s="73" t="str">
        <f>IF('Employment - change'!V186=2,1,"")</f>
        <v/>
      </c>
      <c r="J186" s="73" t="str">
        <f>IF('Wages - change'!V186=2,1,"")</f>
        <v/>
      </c>
      <c r="K186" s="73" t="str">
        <f t="shared" si="13"/>
        <v/>
      </c>
      <c r="L186" s="176" t="str">
        <f>IF(K186=1,Employment!$S186,"")</f>
        <v/>
      </c>
      <c r="N186" s="39">
        <f>'Industry selection'!C186</f>
        <v>2</v>
      </c>
      <c r="O186" s="73"/>
      <c r="P186" s="73"/>
      <c r="Q186" s="73"/>
      <c r="S186" s="73"/>
      <c r="T186" s="73"/>
      <c r="U186" s="73"/>
      <c r="W186" s="73"/>
      <c r="X186" s="176" t="str">
        <f>IF(W186=1,Employment!$S186,"")</f>
        <v/>
      </c>
      <c r="Z186" s="73"/>
      <c r="AA186" s="176" t="str">
        <f>IF(Z186=1,Employment!$S186,"")</f>
        <v/>
      </c>
    </row>
    <row r="187" spans="1:27" x14ac:dyDescent="0.2">
      <c r="A187" s="39">
        <f>'Industry selection'!C187</f>
        <v>1</v>
      </c>
      <c r="B187" s="175">
        <v>45.4</v>
      </c>
      <c r="C187" s="67" t="s">
        <v>379</v>
      </c>
      <c r="D187" s="73" t="str">
        <f>IF(Employment!V187=2,1,"")</f>
        <v/>
      </c>
      <c r="E187" s="73" t="str">
        <f>IF(Wages!V187=2,1,"")</f>
        <v/>
      </c>
      <c r="F187" s="73" t="str">
        <f t="shared" si="12"/>
        <v/>
      </c>
      <c r="G187" s="176" t="str">
        <f>IF(F187=1,Employment!$S187,"")</f>
        <v/>
      </c>
      <c r="I187" s="73" t="str">
        <f>IF('Employment - change'!V187=2,1,"")</f>
        <v/>
      </c>
      <c r="J187" s="73" t="str">
        <f>IF('Wages - change'!V187=2,1,"")</f>
        <v/>
      </c>
      <c r="K187" s="73" t="str">
        <f t="shared" si="13"/>
        <v/>
      </c>
      <c r="L187" s="176" t="str">
        <f>IF(K187=1,Employment!$S187,"")</f>
        <v/>
      </c>
      <c r="N187" s="39">
        <f>'Industry selection'!C187</f>
        <v>1</v>
      </c>
      <c r="O187" s="73"/>
      <c r="P187" s="73"/>
      <c r="Q187" s="73"/>
      <c r="S187" s="73"/>
      <c r="T187" s="73"/>
      <c r="U187" s="73"/>
      <c r="W187" s="73"/>
      <c r="X187" s="176" t="str">
        <f>IF(W187=1,Employment!$S187,"")</f>
        <v/>
      </c>
      <c r="Z187" s="73"/>
      <c r="AA187" s="176" t="str">
        <f>IF(Z187=1,Employment!$S187,"")</f>
        <v/>
      </c>
    </row>
    <row r="188" spans="1:27" x14ac:dyDescent="0.2">
      <c r="A188" s="39" t="str">
        <f>'Industry selection'!C188</f>
        <v/>
      </c>
      <c r="B188" s="175">
        <v>46</v>
      </c>
      <c r="C188" s="67" t="s">
        <v>381</v>
      </c>
      <c r="D188" s="73" t="str">
        <f>IF(Employment!V188=2,1,"")</f>
        <v/>
      </c>
      <c r="E188" s="73" t="str">
        <f>IF(Wages!V188=2,1,"")</f>
        <v/>
      </c>
      <c r="F188" s="73" t="str">
        <f t="shared" si="12"/>
        <v/>
      </c>
      <c r="G188" s="176" t="str">
        <f>IF(F188=1,Employment!$S188,"")</f>
        <v/>
      </c>
      <c r="I188" s="73" t="str">
        <f>IF('Employment - change'!V188=2,1,"")</f>
        <v/>
      </c>
      <c r="J188" s="73" t="str">
        <f>IF('Wages - change'!V188=2,1,"")</f>
        <v/>
      </c>
      <c r="K188" s="73" t="str">
        <f t="shared" si="13"/>
        <v/>
      </c>
      <c r="L188" s="176" t="str">
        <f>IF(K188=1,Employment!$S188,"")</f>
        <v/>
      </c>
      <c r="N188" s="39" t="str">
        <f>'Industry selection'!C188</f>
        <v/>
      </c>
      <c r="O188" s="73"/>
      <c r="P188" s="73"/>
      <c r="Q188" s="73"/>
      <c r="S188" s="73"/>
      <c r="T188" s="73"/>
      <c r="U188" s="73"/>
      <c r="W188" s="73"/>
      <c r="X188" s="176" t="str">
        <f>IF(W188=1,Employment!$S188,"")</f>
        <v/>
      </c>
      <c r="Z188" s="73"/>
      <c r="AA188" s="176" t="str">
        <f>IF(Z188=1,Employment!$S188,"")</f>
        <v/>
      </c>
    </row>
    <row r="189" spans="1:27" x14ac:dyDescent="0.2">
      <c r="A189" s="39">
        <f>'Industry selection'!C189</f>
        <v>2</v>
      </c>
      <c r="B189" s="175">
        <v>46.1</v>
      </c>
      <c r="C189" s="67" t="s">
        <v>383</v>
      </c>
      <c r="D189" s="73" t="str">
        <f>IF(Employment!V189=2,1,"")</f>
        <v/>
      </c>
      <c r="E189" s="73" t="str">
        <f>IF(Wages!V189=2,1,"")</f>
        <v/>
      </c>
      <c r="F189" s="73" t="str">
        <f t="shared" si="12"/>
        <v/>
      </c>
      <c r="G189" s="176" t="str">
        <f>IF(F189=1,Employment!$S189,"")</f>
        <v/>
      </c>
      <c r="I189" s="73" t="str">
        <f>IF('Employment - change'!V189=2,1,"")</f>
        <v/>
      </c>
      <c r="J189" s="73" t="str">
        <f>IF('Wages - change'!V189=2,1,"")</f>
        <v/>
      </c>
      <c r="K189" s="73" t="str">
        <f t="shared" si="13"/>
        <v/>
      </c>
      <c r="L189" s="176" t="str">
        <f>IF(K189=1,Employment!$S189,"")</f>
        <v/>
      </c>
      <c r="N189" s="39">
        <f>'Industry selection'!C189</f>
        <v>2</v>
      </c>
      <c r="O189" s="73"/>
      <c r="P189" s="73"/>
      <c r="Q189" s="73"/>
      <c r="S189" s="73"/>
      <c r="T189" s="73"/>
      <c r="U189" s="73"/>
      <c r="W189" s="73"/>
      <c r="X189" s="176" t="str">
        <f>IF(W189=1,Employment!$S189,"")</f>
        <v/>
      </c>
      <c r="Z189" s="73"/>
      <c r="AA189" s="176" t="str">
        <f>IF(Z189=1,Employment!$S189,"")</f>
        <v/>
      </c>
    </row>
    <row r="190" spans="1:27" x14ac:dyDescent="0.2">
      <c r="A190" s="39">
        <f>'Industry selection'!C190</f>
        <v>2</v>
      </c>
      <c r="B190" s="175">
        <v>46.2</v>
      </c>
      <c r="C190" s="67" t="s">
        <v>385</v>
      </c>
      <c r="D190" s="73" t="str">
        <f>IF(Employment!V190=2,1,"")</f>
        <v/>
      </c>
      <c r="E190" s="73">
        <f>IF(Wages!V190=2,1,"")</f>
        <v>1</v>
      </c>
      <c r="F190" s="73" t="str">
        <f t="shared" si="12"/>
        <v/>
      </c>
      <c r="G190" s="176" t="str">
        <f>IF(F190=1,Employment!$S190,"")</f>
        <v/>
      </c>
      <c r="I190" s="73" t="str">
        <f>IF('Employment - change'!V190=2,1,"")</f>
        <v/>
      </c>
      <c r="J190" s="73">
        <f>IF('Wages - change'!V190=2,1,"")</f>
        <v>1</v>
      </c>
      <c r="K190" s="73" t="str">
        <f t="shared" si="13"/>
        <v/>
      </c>
      <c r="L190" s="176" t="str">
        <f>IF(K190=1,Employment!$S190,"")</f>
        <v/>
      </c>
      <c r="N190" s="39">
        <f>'Industry selection'!C190</f>
        <v>2</v>
      </c>
      <c r="O190" s="73"/>
      <c r="P190" s="73"/>
      <c r="Q190" s="73"/>
      <c r="S190" s="73"/>
      <c r="T190" s="73"/>
      <c r="U190" s="73"/>
      <c r="W190" s="73"/>
      <c r="X190" s="176" t="str">
        <f>IF(W190=1,Employment!$S190,"")</f>
        <v/>
      </c>
      <c r="Z190" s="73"/>
      <c r="AA190" s="176" t="str">
        <f>IF(Z190=1,Employment!$S190,"")</f>
        <v/>
      </c>
    </row>
    <row r="191" spans="1:27" x14ac:dyDescent="0.2">
      <c r="A191" s="39">
        <f>'Industry selection'!C191</f>
        <v>2</v>
      </c>
      <c r="B191" s="175">
        <v>46.3</v>
      </c>
      <c r="C191" s="67" t="s">
        <v>387</v>
      </c>
      <c r="D191" s="73">
        <f>IF(Employment!V191=2,1,"")</f>
        <v>1</v>
      </c>
      <c r="E191" s="73">
        <f>IF(Wages!V191=2,1,"")</f>
        <v>1</v>
      </c>
      <c r="F191" s="73">
        <f t="shared" si="12"/>
        <v>1</v>
      </c>
      <c r="G191" s="176">
        <f>IF(F191=1,Employment!$S191,"")</f>
        <v>3.2768943487597194E-2</v>
      </c>
      <c r="I191" s="73" t="str">
        <f>IF('Employment - change'!V191=2,1,"")</f>
        <v/>
      </c>
      <c r="J191" s="73" t="str">
        <f>IF('Wages - change'!V191=2,1,"")</f>
        <v/>
      </c>
      <c r="K191" s="73" t="str">
        <f t="shared" si="13"/>
        <v/>
      </c>
      <c r="L191" s="176" t="str">
        <f>IF(K191=1,Employment!$S191,"")</f>
        <v/>
      </c>
      <c r="N191" s="39">
        <f>'Industry selection'!C191</f>
        <v>2</v>
      </c>
      <c r="O191" s="73"/>
      <c r="P191" s="73"/>
      <c r="Q191" s="73"/>
      <c r="S191" s="73"/>
      <c r="T191" s="73"/>
      <c r="U191" s="73"/>
      <c r="W191" s="73"/>
      <c r="X191" s="176" t="str">
        <f>IF(W191=1,Employment!$S191,"")</f>
        <v/>
      </c>
      <c r="Z191" s="73"/>
      <c r="AA191" s="176" t="str">
        <f>IF(Z191=1,Employment!$S191,"")</f>
        <v/>
      </c>
    </row>
    <row r="192" spans="1:27" x14ac:dyDescent="0.2">
      <c r="A192" s="39">
        <f>'Industry selection'!C192</f>
        <v>2</v>
      </c>
      <c r="B192" s="175">
        <v>46.4</v>
      </c>
      <c r="C192" s="67" t="s">
        <v>389</v>
      </c>
      <c r="D192" s="73" t="str">
        <f>IF(Employment!V192=2,1,"")</f>
        <v/>
      </c>
      <c r="E192" s="73" t="str">
        <f>IF(Wages!V192=2,1,"")</f>
        <v/>
      </c>
      <c r="F192" s="73" t="str">
        <f t="shared" si="12"/>
        <v/>
      </c>
      <c r="G192" s="176" t="str">
        <f>IF(F192=1,Employment!$S192,"")</f>
        <v/>
      </c>
      <c r="I192" s="73" t="str">
        <f>IF('Employment - change'!V192=2,1,"")</f>
        <v/>
      </c>
      <c r="J192" s="73" t="str">
        <f>IF('Wages - change'!V192=2,1,"")</f>
        <v/>
      </c>
      <c r="K192" s="73" t="str">
        <f t="shared" si="13"/>
        <v/>
      </c>
      <c r="L192" s="176" t="str">
        <f>IF(K192=1,Employment!$S192,"")</f>
        <v/>
      </c>
      <c r="N192" s="39">
        <f>'Industry selection'!C192</f>
        <v>2</v>
      </c>
      <c r="O192" s="73"/>
      <c r="P192" s="73"/>
      <c r="Q192" s="73"/>
      <c r="S192" s="73"/>
      <c r="T192" s="73"/>
      <c r="U192" s="73"/>
      <c r="W192" s="73"/>
      <c r="X192" s="176" t="str">
        <f>IF(W192=1,Employment!$S192,"")</f>
        <v/>
      </c>
      <c r="Z192" s="73"/>
      <c r="AA192" s="176" t="str">
        <f>IF(Z192=1,Employment!$S192,"")</f>
        <v/>
      </c>
    </row>
    <row r="193" spans="1:27" x14ac:dyDescent="0.2">
      <c r="A193" s="39">
        <f>'Industry selection'!C193</f>
        <v>2</v>
      </c>
      <c r="B193" s="175">
        <v>46.5</v>
      </c>
      <c r="C193" s="67" t="s">
        <v>391</v>
      </c>
      <c r="D193" s="73" t="str">
        <f>IF(Employment!V193=2,1,"")</f>
        <v/>
      </c>
      <c r="E193" s="73" t="str">
        <f>IF(Wages!V193=2,1,"")</f>
        <v/>
      </c>
      <c r="F193" s="73" t="str">
        <f t="shared" si="12"/>
        <v/>
      </c>
      <c r="G193" s="176" t="str">
        <f>IF(F193=1,Employment!$S193,"")</f>
        <v/>
      </c>
      <c r="I193" s="73">
        <f>IF('Employment - change'!V193=2,1,"")</f>
        <v>1</v>
      </c>
      <c r="J193" s="73" t="str">
        <f>IF('Wages - change'!V193=2,1,"")</f>
        <v/>
      </c>
      <c r="K193" s="73" t="str">
        <f t="shared" si="13"/>
        <v/>
      </c>
      <c r="L193" s="176" t="str">
        <f>IF(K193=1,Employment!$S193,"")</f>
        <v/>
      </c>
      <c r="N193" s="39">
        <f>'Industry selection'!C193</f>
        <v>2</v>
      </c>
      <c r="O193" s="73"/>
      <c r="P193" s="73"/>
      <c r="Q193" s="73"/>
      <c r="S193" s="73"/>
      <c r="T193" s="73"/>
      <c r="U193" s="73"/>
      <c r="W193" s="73"/>
      <c r="X193" s="176" t="str">
        <f>IF(W193=1,Employment!$S193,"")</f>
        <v/>
      </c>
      <c r="Z193" s="73"/>
      <c r="AA193" s="176" t="str">
        <f>IF(Z193=1,Employment!$S193,"")</f>
        <v/>
      </c>
    </row>
    <row r="194" spans="1:27" x14ac:dyDescent="0.2">
      <c r="A194" s="39">
        <f>'Industry selection'!C194</f>
        <v>2</v>
      </c>
      <c r="B194" s="175">
        <v>46.6</v>
      </c>
      <c r="C194" s="67" t="s">
        <v>393</v>
      </c>
      <c r="D194" s="73" t="str">
        <f>IF(Employment!V194=2,1,"")</f>
        <v/>
      </c>
      <c r="E194" s="73" t="str">
        <f>IF(Wages!V194=2,1,"")</f>
        <v/>
      </c>
      <c r="F194" s="73" t="str">
        <f t="shared" si="12"/>
        <v/>
      </c>
      <c r="G194" s="176" t="str">
        <f>IF(F194=1,Employment!$S194,"")</f>
        <v/>
      </c>
      <c r="I194" s="73">
        <f>IF('Employment - change'!V194=2,1,"")</f>
        <v>1</v>
      </c>
      <c r="J194" s="73" t="str">
        <f>IF('Wages - change'!V194=2,1,"")</f>
        <v/>
      </c>
      <c r="K194" s="73" t="str">
        <f t="shared" si="13"/>
        <v/>
      </c>
      <c r="L194" s="176" t="str">
        <f>IF(K194=1,Employment!$S194,"")</f>
        <v/>
      </c>
      <c r="N194" s="39">
        <f>'Industry selection'!C194</f>
        <v>2</v>
      </c>
      <c r="O194" s="73"/>
      <c r="P194" s="73"/>
      <c r="Q194" s="73"/>
      <c r="S194" s="73"/>
      <c r="T194" s="73"/>
      <c r="U194" s="73"/>
      <c r="W194" s="73"/>
      <c r="X194" s="176" t="str">
        <f>IF(W194=1,Employment!$S194,"")</f>
        <v/>
      </c>
      <c r="Z194" s="73"/>
      <c r="AA194" s="176" t="str">
        <f>IF(Z194=1,Employment!$S194,"")</f>
        <v/>
      </c>
    </row>
    <row r="195" spans="1:27" x14ac:dyDescent="0.2">
      <c r="A195" s="39">
        <f>'Industry selection'!C195</f>
        <v>2</v>
      </c>
      <c r="B195" s="175">
        <v>46.7</v>
      </c>
      <c r="C195" s="67" t="s">
        <v>395</v>
      </c>
      <c r="D195" s="73" t="str">
        <f>IF(Employment!V195=2,1,"")</f>
        <v/>
      </c>
      <c r="E195" s="73" t="str">
        <f>IF(Wages!V195=2,1,"")</f>
        <v/>
      </c>
      <c r="F195" s="73" t="str">
        <f t="shared" si="12"/>
        <v/>
      </c>
      <c r="G195" s="176" t="str">
        <f>IF(F195=1,Employment!$S195,"")</f>
        <v/>
      </c>
      <c r="I195" s="73" t="str">
        <f>IF('Employment - change'!V195=2,1,"")</f>
        <v/>
      </c>
      <c r="J195" s="73">
        <f>IF('Wages - change'!V195=2,1,"")</f>
        <v>1</v>
      </c>
      <c r="K195" s="73" t="str">
        <f t="shared" si="13"/>
        <v/>
      </c>
      <c r="L195" s="176" t="str">
        <f>IF(K195=1,Employment!$S195,"")</f>
        <v/>
      </c>
      <c r="N195" s="39">
        <f>'Industry selection'!C195</f>
        <v>2</v>
      </c>
      <c r="O195" s="73"/>
      <c r="P195" s="73"/>
      <c r="Q195" s="73"/>
      <c r="S195" s="73"/>
      <c r="T195" s="73"/>
      <c r="U195" s="73"/>
      <c r="W195" s="73"/>
      <c r="X195" s="176" t="str">
        <f>IF(W195=1,Employment!$S195,"")</f>
        <v/>
      </c>
      <c r="Z195" s="73"/>
      <c r="AA195" s="176" t="str">
        <f>IF(Z195=1,Employment!$S195,"")</f>
        <v/>
      </c>
    </row>
    <row r="196" spans="1:27" x14ac:dyDescent="0.2">
      <c r="A196" s="39">
        <f>'Industry selection'!C196</f>
        <v>2</v>
      </c>
      <c r="B196" s="175">
        <v>46.9</v>
      </c>
      <c r="C196" s="67" t="s">
        <v>397</v>
      </c>
      <c r="D196" s="73" t="str">
        <f>IF(Employment!V196=2,1,"")</f>
        <v/>
      </c>
      <c r="E196" s="73" t="str">
        <f>IF(Wages!V196=2,1,"")</f>
        <v/>
      </c>
      <c r="F196" s="73" t="str">
        <f t="shared" si="12"/>
        <v/>
      </c>
      <c r="G196" s="176" t="str">
        <f>IF(F196=1,Employment!$S196,"")</f>
        <v/>
      </c>
      <c r="I196" s="73">
        <f>IF('Employment - change'!V196=2,1,"")</f>
        <v>1</v>
      </c>
      <c r="J196" s="73" t="str">
        <f>IF('Wages - change'!V196=2,1,"")</f>
        <v/>
      </c>
      <c r="K196" s="73" t="str">
        <f t="shared" si="13"/>
        <v/>
      </c>
      <c r="L196" s="176" t="str">
        <f>IF(K196=1,Employment!$S196,"")</f>
        <v/>
      </c>
      <c r="N196" s="39">
        <f>'Industry selection'!C196</f>
        <v>2</v>
      </c>
      <c r="O196" s="73"/>
      <c r="P196" s="73"/>
      <c r="Q196" s="73"/>
      <c r="S196" s="73"/>
      <c r="T196" s="73"/>
      <c r="U196" s="73"/>
      <c r="W196" s="73"/>
      <c r="X196" s="176" t="str">
        <f>IF(W196=1,Employment!$S196,"")</f>
        <v/>
      </c>
      <c r="Z196" s="73"/>
      <c r="AA196" s="176" t="str">
        <f>IF(Z196=1,Employment!$S196,"")</f>
        <v/>
      </c>
    </row>
    <row r="197" spans="1:27" x14ac:dyDescent="0.2">
      <c r="A197" s="39" t="str">
        <f>'Industry selection'!C197</f>
        <v/>
      </c>
      <c r="B197" s="175">
        <v>47</v>
      </c>
      <c r="C197" s="67" t="s">
        <v>399</v>
      </c>
      <c r="D197" s="73" t="str">
        <f>IF(Employment!V197=2,1,"")</f>
        <v/>
      </c>
      <c r="E197" s="73" t="str">
        <f>IF(Wages!V197=2,1,"")</f>
        <v/>
      </c>
      <c r="F197" s="73" t="str">
        <f t="shared" si="12"/>
        <v/>
      </c>
      <c r="G197" s="176" t="str">
        <f>IF(F197=1,Employment!$S197,"")</f>
        <v/>
      </c>
      <c r="I197" s="73" t="str">
        <f>IF('Employment - change'!V197=2,1,"")</f>
        <v/>
      </c>
      <c r="J197" s="73" t="str">
        <f>IF('Wages - change'!V197=2,1,"")</f>
        <v/>
      </c>
      <c r="K197" s="73" t="str">
        <f t="shared" si="13"/>
        <v/>
      </c>
      <c r="L197" s="176" t="str">
        <f>IF(K197=1,Employment!$S197,"")</f>
        <v/>
      </c>
      <c r="N197" s="39" t="str">
        <f>'Industry selection'!C197</f>
        <v/>
      </c>
      <c r="O197" s="73"/>
      <c r="P197" s="73"/>
      <c r="Q197" s="73"/>
      <c r="S197" s="73"/>
      <c r="T197" s="73"/>
      <c r="U197" s="73"/>
      <c r="W197" s="73"/>
      <c r="X197" s="176" t="str">
        <f>IF(W197=1,Employment!$S197,"")</f>
        <v/>
      </c>
      <c r="Z197" s="73"/>
      <c r="AA197" s="176" t="str">
        <f>IF(Z197=1,Employment!$S197,"")</f>
        <v/>
      </c>
    </row>
    <row r="198" spans="1:27" x14ac:dyDescent="0.2">
      <c r="A198" s="39">
        <f>'Industry selection'!C198</f>
        <v>2</v>
      </c>
      <c r="B198" s="175">
        <v>47.1</v>
      </c>
      <c r="C198" s="67" t="s">
        <v>401</v>
      </c>
      <c r="D198" s="73" t="str">
        <f>IF(Employment!V198=2,1,"")</f>
        <v/>
      </c>
      <c r="E198" s="73" t="str">
        <f>IF(Wages!V198=2,1,"")</f>
        <v/>
      </c>
      <c r="F198" s="73" t="str">
        <f t="shared" ref="F198:F261" si="18">IF(AND(D198=1,E198=1),1,"")</f>
        <v/>
      </c>
      <c r="G198" s="176" t="str">
        <f>IF(F198=1,Employment!$S198,"")</f>
        <v/>
      </c>
      <c r="I198" s="73" t="str">
        <f>IF('Employment - change'!V198=2,1,"")</f>
        <v/>
      </c>
      <c r="J198" s="73" t="str">
        <f>IF('Wages - change'!V198=2,1,"")</f>
        <v/>
      </c>
      <c r="K198" s="73" t="str">
        <f t="shared" ref="K198:K261" si="19">IF(AND(I198=1,J198=1),1,"")</f>
        <v/>
      </c>
      <c r="L198" s="176" t="str">
        <f>IF(K198=1,Employment!$S198,"")</f>
        <v/>
      </c>
      <c r="N198" s="39">
        <f>'Industry selection'!C198</f>
        <v>2</v>
      </c>
      <c r="O198" s="73"/>
      <c r="P198" s="73"/>
      <c r="Q198" s="73"/>
      <c r="S198" s="73"/>
      <c r="T198" s="73"/>
      <c r="U198" s="73"/>
      <c r="W198" s="73"/>
      <c r="X198" s="176" t="str">
        <f>IF(W198=1,Employment!$S198,"")</f>
        <v/>
      </c>
      <c r="Z198" s="73"/>
      <c r="AA198" s="176" t="str">
        <f>IF(Z198=1,Employment!$S198,"")</f>
        <v/>
      </c>
    </row>
    <row r="199" spans="1:27" x14ac:dyDescent="0.2">
      <c r="A199" s="39">
        <f>'Industry selection'!C199</f>
        <v>2</v>
      </c>
      <c r="B199" s="175">
        <v>47.2</v>
      </c>
      <c r="C199" s="67" t="s">
        <v>403</v>
      </c>
      <c r="D199" s="73">
        <f>IF(Employment!V199=2,1,"")</f>
        <v>1</v>
      </c>
      <c r="E199" s="73" t="str">
        <f>IF(Wages!V199=2,1,"")</f>
        <v/>
      </c>
      <c r="F199" s="73" t="str">
        <f t="shared" si="18"/>
        <v/>
      </c>
      <c r="G199" s="176" t="str">
        <f>IF(F199=1,Employment!$S199,"")</f>
        <v/>
      </c>
      <c r="I199" s="73" t="str">
        <f>IF('Employment - change'!V199=2,1,"")</f>
        <v/>
      </c>
      <c r="J199" s="73" t="str">
        <f>IF('Wages - change'!V199=2,1,"")</f>
        <v/>
      </c>
      <c r="K199" s="73" t="str">
        <f t="shared" si="19"/>
        <v/>
      </c>
      <c r="L199" s="176" t="str">
        <f>IF(K199=1,Employment!$S199,"")</f>
        <v/>
      </c>
      <c r="N199" s="39">
        <f>'Industry selection'!C199</f>
        <v>2</v>
      </c>
      <c r="O199" s="73"/>
      <c r="P199" s="73"/>
      <c r="Q199" s="73"/>
      <c r="S199" s="73"/>
      <c r="T199" s="73"/>
      <c r="U199" s="73"/>
      <c r="W199" s="73"/>
      <c r="X199" s="176" t="str">
        <f>IF(W199=1,Employment!$S199,"")</f>
        <v/>
      </c>
      <c r="Z199" s="73"/>
      <c r="AA199" s="176" t="str">
        <f>IF(Z199=1,Employment!$S199,"")</f>
        <v/>
      </c>
    </row>
    <row r="200" spans="1:27" x14ac:dyDescent="0.2">
      <c r="A200" s="39">
        <f>'Industry selection'!C200</f>
        <v>2</v>
      </c>
      <c r="B200" s="175">
        <v>47.3</v>
      </c>
      <c r="C200" s="67" t="s">
        <v>405</v>
      </c>
      <c r="D200" s="73" t="str">
        <f>IF(Employment!V200=2,1,"")</f>
        <v/>
      </c>
      <c r="E200" s="73" t="str">
        <f>IF(Wages!V200=2,1,"")</f>
        <v/>
      </c>
      <c r="F200" s="73" t="str">
        <f t="shared" si="18"/>
        <v/>
      </c>
      <c r="G200" s="176" t="str">
        <f>IF(F200=1,Employment!$S200,"")</f>
        <v/>
      </c>
      <c r="I200" s="73" t="str">
        <f>IF('Employment - change'!V200=2,1,"")</f>
        <v/>
      </c>
      <c r="J200" s="73" t="str">
        <f>IF('Wages - change'!V200=2,1,"")</f>
        <v/>
      </c>
      <c r="K200" s="73" t="str">
        <f t="shared" si="19"/>
        <v/>
      </c>
      <c r="L200" s="176" t="str">
        <f>IF(K200=1,Employment!$S200,"")</f>
        <v/>
      </c>
      <c r="N200" s="39">
        <f>'Industry selection'!C200</f>
        <v>2</v>
      </c>
      <c r="O200" s="73"/>
      <c r="P200" s="73"/>
      <c r="Q200" s="73"/>
      <c r="S200" s="73"/>
      <c r="T200" s="73"/>
      <c r="U200" s="73"/>
      <c r="W200" s="73"/>
      <c r="X200" s="176" t="str">
        <f>IF(W200=1,Employment!$S200,"")</f>
        <v/>
      </c>
      <c r="Z200" s="73"/>
      <c r="AA200" s="176" t="str">
        <f>IF(Z200=1,Employment!$S200,"")</f>
        <v/>
      </c>
    </row>
    <row r="201" spans="1:27" x14ac:dyDescent="0.2">
      <c r="A201" s="39">
        <f>'Industry selection'!C201</f>
        <v>2</v>
      </c>
      <c r="B201" s="175">
        <v>47.4</v>
      </c>
      <c r="C201" s="67" t="s">
        <v>407</v>
      </c>
      <c r="D201" s="73" t="str">
        <f>IF(Employment!V201=2,1,"")</f>
        <v/>
      </c>
      <c r="E201" s="73" t="str">
        <f>IF(Wages!V201=2,1,"")</f>
        <v/>
      </c>
      <c r="F201" s="73" t="str">
        <f t="shared" si="18"/>
        <v/>
      </c>
      <c r="G201" s="176" t="str">
        <f>IF(F201=1,Employment!$S201,"")</f>
        <v/>
      </c>
      <c r="I201" s="73" t="str">
        <f>IF('Employment - change'!V201=2,1,"")</f>
        <v/>
      </c>
      <c r="J201" s="73" t="str">
        <f>IF('Wages - change'!V201=2,1,"")</f>
        <v/>
      </c>
      <c r="K201" s="73" t="str">
        <f t="shared" si="19"/>
        <v/>
      </c>
      <c r="L201" s="176" t="str">
        <f>IF(K201=1,Employment!$S201,"")</f>
        <v/>
      </c>
      <c r="N201" s="39">
        <f>'Industry selection'!C201</f>
        <v>2</v>
      </c>
      <c r="O201" s="73"/>
      <c r="P201" s="73"/>
      <c r="Q201" s="73"/>
      <c r="S201" s="73"/>
      <c r="T201" s="73"/>
      <c r="U201" s="73"/>
      <c r="W201" s="73"/>
      <c r="X201" s="176" t="str">
        <f>IF(W201=1,Employment!$S201,"")</f>
        <v/>
      </c>
      <c r="Z201" s="73"/>
      <c r="AA201" s="176" t="str">
        <f>IF(Z201=1,Employment!$S201,"")</f>
        <v/>
      </c>
    </row>
    <row r="202" spans="1:27" x14ac:dyDescent="0.2">
      <c r="A202" s="39">
        <f>'Industry selection'!C202</f>
        <v>2</v>
      </c>
      <c r="B202" s="175">
        <v>47.5</v>
      </c>
      <c r="C202" s="67" t="s">
        <v>409</v>
      </c>
      <c r="D202" s="73">
        <f>IF(Employment!V202=2,1,"")</f>
        <v>1</v>
      </c>
      <c r="E202" s="73" t="str">
        <f>IF(Wages!V202=2,1,"")</f>
        <v/>
      </c>
      <c r="F202" s="73" t="str">
        <f t="shared" si="18"/>
        <v/>
      </c>
      <c r="G202" s="176" t="str">
        <f>IF(F202=1,Employment!$S202,"")</f>
        <v/>
      </c>
      <c r="I202" s="73">
        <f>IF('Employment - change'!V202=2,1,"")</f>
        <v>1</v>
      </c>
      <c r="J202" s="73" t="str">
        <f>IF('Wages - change'!V202=2,1,"")</f>
        <v/>
      </c>
      <c r="K202" s="73" t="str">
        <f t="shared" si="19"/>
        <v/>
      </c>
      <c r="L202" s="176" t="str">
        <f>IF(K202=1,Employment!$S202,"")</f>
        <v/>
      </c>
      <c r="N202" s="39">
        <f>'Industry selection'!C202</f>
        <v>2</v>
      </c>
      <c r="O202" s="73"/>
      <c r="P202" s="73"/>
      <c r="Q202" s="73"/>
      <c r="S202" s="73"/>
      <c r="T202" s="73"/>
      <c r="U202" s="73"/>
      <c r="W202" s="73"/>
      <c r="X202" s="176" t="str">
        <f>IF(W202=1,Employment!$S202,"")</f>
        <v/>
      </c>
      <c r="Z202" s="73"/>
      <c r="AA202" s="176" t="str">
        <f>IF(Z202=1,Employment!$S202,"")</f>
        <v/>
      </c>
    </row>
    <row r="203" spans="1:27" x14ac:dyDescent="0.2">
      <c r="A203" s="39">
        <f>'Industry selection'!C203</f>
        <v>2</v>
      </c>
      <c r="B203" s="175">
        <v>47.6</v>
      </c>
      <c r="C203" s="67" t="s">
        <v>411</v>
      </c>
      <c r="D203" s="73" t="str">
        <f>IF(Employment!V203=2,1,"")</f>
        <v/>
      </c>
      <c r="E203" s="73" t="str">
        <f>IF(Wages!V203=2,1,"")</f>
        <v/>
      </c>
      <c r="F203" s="73" t="str">
        <f t="shared" si="18"/>
        <v/>
      </c>
      <c r="G203" s="176" t="str">
        <f>IF(F203=1,Employment!$S203,"")</f>
        <v/>
      </c>
      <c r="I203" s="73" t="str">
        <f>IF('Employment - change'!V203=2,1,"")</f>
        <v/>
      </c>
      <c r="J203" s="73" t="str">
        <f>IF('Wages - change'!V203=2,1,"")</f>
        <v/>
      </c>
      <c r="K203" s="73" t="str">
        <f t="shared" si="19"/>
        <v/>
      </c>
      <c r="L203" s="176" t="str">
        <f>IF(K203=1,Employment!$S203,"")</f>
        <v/>
      </c>
      <c r="N203" s="39">
        <f>'Industry selection'!C203</f>
        <v>2</v>
      </c>
      <c r="O203" s="73"/>
      <c r="P203" s="73"/>
      <c r="Q203" s="73"/>
      <c r="S203" s="73"/>
      <c r="T203" s="73"/>
      <c r="U203" s="73"/>
      <c r="W203" s="73"/>
      <c r="X203" s="176" t="str">
        <f>IF(W203=1,Employment!$S203,"")</f>
        <v/>
      </c>
      <c r="Z203" s="73"/>
      <c r="AA203" s="176" t="str">
        <f>IF(Z203=1,Employment!$S203,"")</f>
        <v/>
      </c>
    </row>
    <row r="204" spans="1:27" x14ac:dyDescent="0.2">
      <c r="A204" s="39">
        <f>'Industry selection'!C204</f>
        <v>2</v>
      </c>
      <c r="B204" s="175">
        <v>47.7</v>
      </c>
      <c r="C204" s="67" t="s">
        <v>413</v>
      </c>
      <c r="D204" s="73" t="str">
        <f>IF(Employment!V204=2,1,"")</f>
        <v/>
      </c>
      <c r="E204" s="73" t="str">
        <f>IF(Wages!V204=2,1,"")</f>
        <v/>
      </c>
      <c r="F204" s="73" t="str">
        <f t="shared" si="18"/>
        <v/>
      </c>
      <c r="G204" s="176" t="str">
        <f>IF(F204=1,Employment!$S204,"")</f>
        <v/>
      </c>
      <c r="I204" s="73" t="str">
        <f>IF('Employment - change'!V204=2,1,"")</f>
        <v/>
      </c>
      <c r="J204" s="73" t="str">
        <f>IF('Wages - change'!V204=2,1,"")</f>
        <v/>
      </c>
      <c r="K204" s="73" t="str">
        <f t="shared" si="19"/>
        <v/>
      </c>
      <c r="L204" s="176" t="str">
        <f>IF(K204=1,Employment!$S204,"")</f>
        <v/>
      </c>
      <c r="N204" s="39">
        <f>'Industry selection'!C204</f>
        <v>2</v>
      </c>
      <c r="O204" s="73"/>
      <c r="P204" s="73"/>
      <c r="Q204" s="73"/>
      <c r="S204" s="73"/>
      <c r="T204" s="73"/>
      <c r="U204" s="73"/>
      <c r="W204" s="73"/>
      <c r="X204" s="176" t="str">
        <f>IF(W204=1,Employment!$S204,"")</f>
        <v/>
      </c>
      <c r="Z204" s="73"/>
      <c r="AA204" s="176" t="str">
        <f>IF(Z204=1,Employment!$S204,"")</f>
        <v/>
      </c>
    </row>
    <row r="205" spans="1:27" x14ac:dyDescent="0.2">
      <c r="A205" s="39">
        <f>'Industry selection'!C205</f>
        <v>2</v>
      </c>
      <c r="B205" s="175">
        <v>47.8</v>
      </c>
      <c r="C205" s="67" t="s">
        <v>415</v>
      </c>
      <c r="D205" s="73" t="str">
        <f>IF(Employment!V205=2,1,"")</f>
        <v/>
      </c>
      <c r="E205" s="73" t="str">
        <f>IF(Wages!V205=2,1,"")</f>
        <v/>
      </c>
      <c r="F205" s="73" t="str">
        <f t="shared" si="18"/>
        <v/>
      </c>
      <c r="G205" s="176" t="str">
        <f>IF(F205=1,Employment!$S205,"")</f>
        <v/>
      </c>
      <c r="I205" s="73" t="str">
        <f>IF('Employment - change'!V205=2,1,"")</f>
        <v/>
      </c>
      <c r="J205" s="73" t="str">
        <f>IF('Wages - change'!V205=2,1,"")</f>
        <v/>
      </c>
      <c r="K205" s="73" t="str">
        <f t="shared" si="19"/>
        <v/>
      </c>
      <c r="L205" s="176" t="str">
        <f>IF(K205=1,Employment!$S205,"")</f>
        <v/>
      </c>
      <c r="N205" s="39">
        <f>'Industry selection'!C205</f>
        <v>2</v>
      </c>
      <c r="O205" s="73"/>
      <c r="P205" s="73"/>
      <c r="Q205" s="73"/>
      <c r="S205" s="73"/>
      <c r="T205" s="73"/>
      <c r="U205" s="73"/>
      <c r="W205" s="73"/>
      <c r="X205" s="176" t="str">
        <f>IF(W205=1,Employment!$S205,"")</f>
        <v/>
      </c>
      <c r="Z205" s="73"/>
      <c r="AA205" s="176" t="str">
        <f>IF(Z205=1,Employment!$S205,"")</f>
        <v/>
      </c>
    </row>
    <row r="206" spans="1:27" x14ac:dyDescent="0.2">
      <c r="A206" s="39">
        <f>'Industry selection'!C206</f>
        <v>2</v>
      </c>
      <c r="B206" s="175">
        <v>47.9</v>
      </c>
      <c r="C206" s="67" t="s">
        <v>417</v>
      </c>
      <c r="D206" s="73" t="str">
        <f>IF(Employment!V206=2,1,"")</f>
        <v/>
      </c>
      <c r="E206" s="73" t="str">
        <f>IF(Wages!V206=2,1,"")</f>
        <v/>
      </c>
      <c r="F206" s="73" t="str">
        <f t="shared" si="18"/>
        <v/>
      </c>
      <c r="G206" s="176" t="str">
        <f>IF(F206=1,Employment!$S206,"")</f>
        <v/>
      </c>
      <c r="I206" s="73">
        <f>IF('Employment - change'!V206=2,1,"")</f>
        <v>1</v>
      </c>
      <c r="J206" s="73" t="str">
        <f>IF('Wages - change'!V206=2,1,"")</f>
        <v/>
      </c>
      <c r="K206" s="73" t="str">
        <f t="shared" si="19"/>
        <v/>
      </c>
      <c r="L206" s="176" t="str">
        <f>IF(K206=1,Employment!$S206,"")</f>
        <v/>
      </c>
      <c r="N206" s="39">
        <f>'Industry selection'!C206</f>
        <v>2</v>
      </c>
      <c r="O206" s="73"/>
      <c r="P206" s="73"/>
      <c r="Q206" s="73"/>
      <c r="S206" s="73"/>
      <c r="T206" s="73"/>
      <c r="U206" s="73"/>
      <c r="W206" s="73"/>
      <c r="X206" s="176" t="str">
        <f>IF(W206=1,Employment!$S206,"")</f>
        <v/>
      </c>
      <c r="Z206" s="73"/>
      <c r="AA206" s="176" t="str">
        <f>IF(Z206=1,Employment!$S206,"")</f>
        <v/>
      </c>
    </row>
    <row r="207" spans="1:27" x14ac:dyDescent="0.2">
      <c r="A207" s="39" t="str">
        <f>'Industry selection'!C207</f>
        <v/>
      </c>
      <c r="B207" s="175" t="s">
        <v>419</v>
      </c>
      <c r="C207" s="67" t="s">
        <v>420</v>
      </c>
      <c r="D207" s="73" t="str">
        <f>IF(Employment!V207=2,1,"")</f>
        <v/>
      </c>
      <c r="E207" s="73" t="str">
        <f>IF(Wages!V207=2,1,"")</f>
        <v/>
      </c>
      <c r="F207" s="73" t="str">
        <f t="shared" si="18"/>
        <v/>
      </c>
      <c r="G207" s="176" t="str">
        <f>IF(F207=1,Employment!$S207,"")</f>
        <v/>
      </c>
      <c r="I207" s="73" t="str">
        <f>IF('Employment - change'!V207=2,1,"")</f>
        <v/>
      </c>
      <c r="J207" s="73" t="str">
        <f>IF('Wages - change'!V207=2,1,"")</f>
        <v/>
      </c>
      <c r="K207" s="73" t="str">
        <f t="shared" si="19"/>
        <v/>
      </c>
      <c r="L207" s="176" t="str">
        <f>IF(K207=1,Employment!$S207,"")</f>
        <v/>
      </c>
      <c r="N207" s="39" t="str">
        <f>'Industry selection'!C207</f>
        <v/>
      </c>
      <c r="O207" s="73"/>
      <c r="P207" s="73"/>
      <c r="Q207" s="73"/>
      <c r="S207" s="73"/>
      <c r="T207" s="73"/>
      <c r="U207" s="73"/>
      <c r="W207" s="73"/>
      <c r="X207" s="176" t="str">
        <f>IF(W207=1,Employment!$S207,"")</f>
        <v/>
      </c>
      <c r="Z207" s="73"/>
      <c r="AA207" s="176" t="str">
        <f>IF(Z207=1,Employment!$S207,"")</f>
        <v/>
      </c>
    </row>
    <row r="208" spans="1:27" x14ac:dyDescent="0.2">
      <c r="A208" s="39" t="str">
        <f>'Industry selection'!C208</f>
        <v/>
      </c>
      <c r="B208" s="175">
        <v>49</v>
      </c>
      <c r="C208" s="67" t="s">
        <v>422</v>
      </c>
      <c r="D208" s="73" t="str">
        <f>IF(Employment!V208=2,1,"")</f>
        <v/>
      </c>
      <c r="E208" s="73" t="str">
        <f>IF(Wages!V208=2,1,"")</f>
        <v/>
      </c>
      <c r="F208" s="73" t="str">
        <f t="shared" si="18"/>
        <v/>
      </c>
      <c r="G208" s="176" t="str">
        <f>IF(F208=1,Employment!$S208,"")</f>
        <v/>
      </c>
      <c r="I208" s="73" t="str">
        <f>IF('Employment - change'!V208=2,1,"")</f>
        <v/>
      </c>
      <c r="J208" s="73" t="str">
        <f>IF('Wages - change'!V208=2,1,"")</f>
        <v/>
      </c>
      <c r="K208" s="73" t="str">
        <f t="shared" si="19"/>
        <v/>
      </c>
      <c r="L208" s="176" t="str">
        <f>IF(K208=1,Employment!$S208,"")</f>
        <v/>
      </c>
      <c r="N208" s="39" t="str">
        <f>'Industry selection'!C208</f>
        <v/>
      </c>
      <c r="O208" s="73"/>
      <c r="P208" s="73"/>
      <c r="Q208" s="73"/>
      <c r="S208" s="73"/>
      <c r="T208" s="73"/>
      <c r="U208" s="73"/>
      <c r="W208" s="73"/>
      <c r="X208" s="176" t="str">
        <f>IF(W208=1,Employment!$S208,"")</f>
        <v/>
      </c>
      <c r="Z208" s="73"/>
      <c r="AA208" s="176" t="str">
        <f>IF(Z208=1,Employment!$S208,"")</f>
        <v/>
      </c>
    </row>
    <row r="209" spans="1:27" x14ac:dyDescent="0.2">
      <c r="A209" s="39">
        <f>'Industry selection'!C209</f>
        <v>1</v>
      </c>
      <c r="B209" s="175">
        <v>49.1</v>
      </c>
      <c r="C209" s="67" t="s">
        <v>424</v>
      </c>
      <c r="D209" s="73" t="str">
        <f>IF(Employment!V209=2,1,"")</f>
        <v/>
      </c>
      <c r="E209" s="73" t="str">
        <f>IF(Wages!V209=2,1,"")</f>
        <v/>
      </c>
      <c r="F209" s="73" t="str">
        <f t="shared" si="18"/>
        <v/>
      </c>
      <c r="G209" s="176" t="str">
        <f>IF(F209=1,Employment!$S209,"")</f>
        <v/>
      </c>
      <c r="I209" s="73" t="str">
        <f>IF('Employment - change'!V209=2,1,"")</f>
        <v/>
      </c>
      <c r="J209" s="73" t="str">
        <f>IF('Wages - change'!V209=2,1,"")</f>
        <v/>
      </c>
      <c r="K209" s="73" t="str">
        <f t="shared" si="19"/>
        <v/>
      </c>
      <c r="L209" s="176" t="str">
        <f>IF(K209=1,Employment!$S209,"")</f>
        <v/>
      </c>
      <c r="N209" s="39">
        <f>'Industry selection'!C209</f>
        <v>1</v>
      </c>
      <c r="O209" s="73"/>
      <c r="P209" s="73"/>
      <c r="Q209" s="73"/>
      <c r="S209" s="73"/>
      <c r="T209" s="73"/>
      <c r="U209" s="73"/>
      <c r="W209" s="73"/>
      <c r="X209" s="176" t="str">
        <f>IF(W209=1,Employment!$S209,"")</f>
        <v/>
      </c>
      <c r="Z209" s="73"/>
      <c r="AA209" s="176" t="str">
        <f>IF(Z209=1,Employment!$S209,"")</f>
        <v/>
      </c>
    </row>
    <row r="210" spans="1:27" x14ac:dyDescent="0.2">
      <c r="A210" s="39">
        <f>'Industry selection'!C210</f>
        <v>1</v>
      </c>
      <c r="B210" s="175">
        <v>49.2</v>
      </c>
      <c r="C210" s="67" t="s">
        <v>426</v>
      </c>
      <c r="D210" s="73" t="str">
        <f>IF(Employment!V210=2,1,"")</f>
        <v/>
      </c>
      <c r="E210" s="73" t="str">
        <f>IF(Wages!V210=2,1,"")</f>
        <v/>
      </c>
      <c r="F210" s="73" t="str">
        <f t="shared" si="18"/>
        <v/>
      </c>
      <c r="G210" s="176" t="str">
        <f>IF(F210=1,Employment!$S210,"")</f>
        <v/>
      </c>
      <c r="I210" s="73" t="str">
        <f>IF('Employment - change'!V210=2,1,"")</f>
        <v/>
      </c>
      <c r="J210" s="73" t="str">
        <f>IF('Wages - change'!V210=2,1,"")</f>
        <v/>
      </c>
      <c r="K210" s="73" t="str">
        <f t="shared" si="19"/>
        <v/>
      </c>
      <c r="L210" s="176" t="str">
        <f>IF(K210=1,Employment!$S210,"")</f>
        <v/>
      </c>
      <c r="N210" s="39">
        <f>'Industry selection'!C210</f>
        <v>1</v>
      </c>
      <c r="O210" s="73"/>
      <c r="P210" s="73"/>
      <c r="Q210" s="73"/>
      <c r="S210" s="73"/>
      <c r="T210" s="73"/>
      <c r="U210" s="73"/>
      <c r="W210" s="73"/>
      <c r="X210" s="176" t="str">
        <f>IF(W210=1,Employment!$S210,"")</f>
        <v/>
      </c>
      <c r="Z210" s="73"/>
      <c r="AA210" s="176" t="str">
        <f>IF(Z210=1,Employment!$S210,"")</f>
        <v/>
      </c>
    </row>
    <row r="211" spans="1:27" x14ac:dyDescent="0.2">
      <c r="A211" s="39">
        <f>'Industry selection'!C211</f>
        <v>2</v>
      </c>
      <c r="B211" s="175">
        <v>49.3</v>
      </c>
      <c r="C211" s="67" t="s">
        <v>428</v>
      </c>
      <c r="D211" s="73" t="str">
        <f>IF(Employment!V211=2,1,"")</f>
        <v/>
      </c>
      <c r="E211" s="73" t="str">
        <f>IF(Wages!V211=2,1,"")</f>
        <v/>
      </c>
      <c r="F211" s="73" t="str">
        <f t="shared" si="18"/>
        <v/>
      </c>
      <c r="G211" s="176" t="str">
        <f>IF(F211=1,Employment!$S211,"")</f>
        <v/>
      </c>
      <c r="I211" s="73" t="str">
        <f>IF('Employment - change'!V211=2,1,"")</f>
        <v/>
      </c>
      <c r="J211" s="73">
        <f>IF('Wages - change'!V211=2,1,"")</f>
        <v>1</v>
      </c>
      <c r="K211" s="73" t="str">
        <f t="shared" si="19"/>
        <v/>
      </c>
      <c r="L211" s="176" t="str">
        <f>IF(K211=1,Employment!$S211,"")</f>
        <v/>
      </c>
      <c r="N211" s="39">
        <f>'Industry selection'!C211</f>
        <v>2</v>
      </c>
      <c r="O211" s="73"/>
      <c r="P211" s="73"/>
      <c r="Q211" s="73"/>
      <c r="S211" s="73"/>
      <c r="T211" s="73"/>
      <c r="U211" s="73"/>
      <c r="W211" s="73"/>
      <c r="X211" s="176" t="str">
        <f>IF(W211=1,Employment!$S211,"")</f>
        <v/>
      </c>
      <c r="Z211" s="73"/>
      <c r="AA211" s="176" t="str">
        <f>IF(Z211=1,Employment!$S211,"")</f>
        <v/>
      </c>
    </row>
    <row r="212" spans="1:27" x14ac:dyDescent="0.2">
      <c r="A212" s="39">
        <f>'Industry selection'!C212</f>
        <v>2</v>
      </c>
      <c r="B212" s="175">
        <v>49.4</v>
      </c>
      <c r="C212" s="67" t="s">
        <v>430</v>
      </c>
      <c r="D212" s="73">
        <f>IF(Employment!V212=2,1,"")</f>
        <v>1</v>
      </c>
      <c r="E212" s="73" t="str">
        <f>IF(Wages!V212=2,1,"")</f>
        <v/>
      </c>
      <c r="F212" s="73" t="str">
        <f t="shared" si="18"/>
        <v/>
      </c>
      <c r="G212" s="176" t="str">
        <f>IF(F212=1,Employment!$S212,"")</f>
        <v/>
      </c>
      <c r="I212" s="73" t="str">
        <f>IF('Employment - change'!V212=2,1,"")</f>
        <v/>
      </c>
      <c r="J212" s="73" t="str">
        <f>IF('Wages - change'!V212=2,1,"")</f>
        <v/>
      </c>
      <c r="K212" s="73" t="str">
        <f t="shared" si="19"/>
        <v/>
      </c>
      <c r="L212" s="176" t="str">
        <f>IF(K212=1,Employment!$S212,"")</f>
        <v/>
      </c>
      <c r="N212" s="39">
        <f>'Industry selection'!C212</f>
        <v>2</v>
      </c>
      <c r="O212" s="73"/>
      <c r="P212" s="73"/>
      <c r="Q212" s="73"/>
      <c r="S212" s="73"/>
      <c r="T212" s="73"/>
      <c r="U212" s="73"/>
      <c r="W212" s="73"/>
      <c r="X212" s="176" t="str">
        <f>IF(W212=1,Employment!$S212,"")</f>
        <v/>
      </c>
      <c r="Z212" s="73"/>
      <c r="AA212" s="176" t="str">
        <f>IF(Z212=1,Employment!$S212,"")</f>
        <v/>
      </c>
    </row>
    <row r="213" spans="1:27" x14ac:dyDescent="0.2">
      <c r="A213" s="39">
        <f>'Industry selection'!C213</f>
        <v>1</v>
      </c>
      <c r="B213" s="175">
        <v>49.5</v>
      </c>
      <c r="C213" s="67" t="s">
        <v>432</v>
      </c>
      <c r="D213" s="73" t="str">
        <f>IF(Employment!V213=2,1,"")</f>
        <v/>
      </c>
      <c r="E213" s="73" t="str">
        <f>IF(Wages!V213=2,1,"")</f>
        <v/>
      </c>
      <c r="F213" s="73" t="str">
        <f t="shared" si="18"/>
        <v/>
      </c>
      <c r="G213" s="176" t="str">
        <f>IF(F213=1,Employment!$S213,"")</f>
        <v/>
      </c>
      <c r="I213" s="73" t="str">
        <f>IF('Employment - change'!V213=2,1,"")</f>
        <v/>
      </c>
      <c r="J213" s="73" t="str">
        <f>IF('Wages - change'!V213=2,1,"")</f>
        <v/>
      </c>
      <c r="K213" s="73" t="str">
        <f t="shared" si="19"/>
        <v/>
      </c>
      <c r="L213" s="176" t="str">
        <f>IF(K213=1,Employment!$S213,"")</f>
        <v/>
      </c>
      <c r="N213" s="39">
        <f>'Industry selection'!C213</f>
        <v>1</v>
      </c>
      <c r="O213" s="73"/>
      <c r="P213" s="73"/>
      <c r="Q213" s="73"/>
      <c r="S213" s="73"/>
      <c r="T213" s="73"/>
      <c r="U213" s="73"/>
      <c r="W213" s="73"/>
      <c r="X213" s="176" t="str">
        <f>IF(W213=1,Employment!$S213,"")</f>
        <v/>
      </c>
      <c r="Z213" s="73"/>
      <c r="AA213" s="176" t="str">
        <f>IF(Z213=1,Employment!$S213,"")</f>
        <v/>
      </c>
    </row>
    <row r="214" spans="1:27" x14ac:dyDescent="0.2">
      <c r="A214" s="39">
        <f>'Industry selection'!C214</f>
        <v>1</v>
      </c>
      <c r="B214" s="175">
        <v>50</v>
      </c>
      <c r="C214" s="67" t="s">
        <v>434</v>
      </c>
      <c r="D214" s="73" t="str">
        <f>IF(Employment!V214=2,1,"")</f>
        <v/>
      </c>
      <c r="E214" s="73" t="str">
        <f>IF(Wages!V214=2,1,"")</f>
        <v/>
      </c>
      <c r="F214" s="73" t="str">
        <f t="shared" si="18"/>
        <v/>
      </c>
      <c r="G214" s="176" t="str">
        <f>IF(F214=1,Employment!$S214,"")</f>
        <v/>
      </c>
      <c r="I214" s="73" t="str">
        <f>IF('Employment - change'!V214=2,1,"")</f>
        <v/>
      </c>
      <c r="J214" s="73" t="str">
        <f>IF('Wages - change'!V214=2,1,"")</f>
        <v/>
      </c>
      <c r="K214" s="73" t="str">
        <f t="shared" si="19"/>
        <v/>
      </c>
      <c r="L214" s="176" t="str">
        <f>IF(K214=1,Employment!$S214,"")</f>
        <v/>
      </c>
      <c r="N214" s="39">
        <f>'Industry selection'!C214</f>
        <v>1</v>
      </c>
      <c r="O214" s="73"/>
      <c r="P214" s="73"/>
      <c r="Q214" s="73"/>
      <c r="S214" s="73"/>
      <c r="T214" s="73"/>
      <c r="U214" s="73"/>
      <c r="W214" s="73"/>
      <c r="X214" s="176" t="str">
        <f>IF(W214=1,Employment!$S214,"")</f>
        <v/>
      </c>
      <c r="Z214" s="73"/>
      <c r="AA214" s="176" t="str">
        <f>IF(Z214=1,Employment!$S214,"")</f>
        <v/>
      </c>
    </row>
    <row r="215" spans="1:27" x14ac:dyDescent="0.2">
      <c r="A215" s="39">
        <f>'Industry selection'!C215</f>
        <v>1</v>
      </c>
      <c r="B215" s="175">
        <v>50.1</v>
      </c>
      <c r="C215" s="67" t="s">
        <v>436</v>
      </c>
      <c r="D215" s="73" t="str">
        <f>IF(Employment!V215=2,1,"")</f>
        <v/>
      </c>
      <c r="E215" s="73" t="str">
        <f>IF(Wages!V215=2,1,"")</f>
        <v/>
      </c>
      <c r="F215" s="73" t="str">
        <f t="shared" si="18"/>
        <v/>
      </c>
      <c r="G215" s="176" t="str">
        <f>IF(F215=1,Employment!$S215,"")</f>
        <v/>
      </c>
      <c r="I215" s="73" t="str">
        <f>IF('Employment - change'!V215=2,1,"")</f>
        <v/>
      </c>
      <c r="J215" s="73" t="str">
        <f>IF('Wages - change'!V215=2,1,"")</f>
        <v/>
      </c>
      <c r="K215" s="73" t="str">
        <f t="shared" si="19"/>
        <v/>
      </c>
      <c r="L215" s="176" t="str">
        <f>IF(K215=1,Employment!$S215,"")</f>
        <v/>
      </c>
      <c r="N215" s="39">
        <f>'Industry selection'!C215</f>
        <v>1</v>
      </c>
      <c r="O215" s="73"/>
      <c r="P215" s="73"/>
      <c r="Q215" s="73"/>
      <c r="S215" s="73"/>
      <c r="T215" s="73"/>
      <c r="U215" s="73"/>
      <c r="W215" s="73"/>
      <c r="X215" s="176" t="str">
        <f>IF(W215=1,Employment!$S215,"")</f>
        <v/>
      </c>
      <c r="Z215" s="73"/>
      <c r="AA215" s="176" t="str">
        <f>IF(Z215=1,Employment!$S215,"")</f>
        <v/>
      </c>
    </row>
    <row r="216" spans="1:27" x14ac:dyDescent="0.2">
      <c r="A216" s="39">
        <f>'Industry selection'!C216</f>
        <v>1</v>
      </c>
      <c r="B216" s="175">
        <v>50.2</v>
      </c>
      <c r="C216" s="67" t="s">
        <v>438</v>
      </c>
      <c r="D216" s="73" t="str">
        <f>IF(Employment!V216=2,1,"")</f>
        <v/>
      </c>
      <c r="E216" s="73" t="str">
        <f>IF(Wages!V216=2,1,"")</f>
        <v/>
      </c>
      <c r="F216" s="73" t="str">
        <f t="shared" si="18"/>
        <v/>
      </c>
      <c r="G216" s="176" t="str">
        <f>IF(F216=1,Employment!$S216,"")</f>
        <v/>
      </c>
      <c r="I216" s="73" t="str">
        <f>IF('Employment - change'!V216=2,1,"")</f>
        <v/>
      </c>
      <c r="J216" s="73" t="str">
        <f>IF('Wages - change'!V216=2,1,"")</f>
        <v/>
      </c>
      <c r="K216" s="73" t="str">
        <f t="shared" si="19"/>
        <v/>
      </c>
      <c r="L216" s="176" t="str">
        <f>IF(K216=1,Employment!$S216,"")</f>
        <v/>
      </c>
      <c r="N216" s="39">
        <f>'Industry selection'!C216</f>
        <v>1</v>
      </c>
      <c r="O216" s="73"/>
      <c r="P216" s="73"/>
      <c r="Q216" s="73"/>
      <c r="S216" s="73"/>
      <c r="T216" s="73"/>
      <c r="U216" s="73"/>
      <c r="W216" s="73"/>
      <c r="X216" s="176" t="str">
        <f>IF(W216=1,Employment!$S216,"")</f>
        <v/>
      </c>
      <c r="Z216" s="73"/>
      <c r="AA216" s="176" t="str">
        <f>IF(Z216=1,Employment!$S216,"")</f>
        <v/>
      </c>
    </row>
    <row r="217" spans="1:27" x14ac:dyDescent="0.2">
      <c r="A217" s="39">
        <f>'Industry selection'!C217</f>
        <v>1</v>
      </c>
      <c r="B217" s="175">
        <v>50.3</v>
      </c>
      <c r="C217" s="67" t="s">
        <v>440</v>
      </c>
      <c r="D217" s="73" t="str">
        <f>IF(Employment!V217=2,1,"")</f>
        <v/>
      </c>
      <c r="E217" s="73" t="str">
        <f>IF(Wages!V217=2,1,"")</f>
        <v/>
      </c>
      <c r="F217" s="73" t="str">
        <f t="shared" si="18"/>
        <v/>
      </c>
      <c r="G217" s="176" t="str">
        <f>IF(F217=1,Employment!$S217,"")</f>
        <v/>
      </c>
      <c r="I217" s="73" t="str">
        <f>IF('Employment - change'!V217=2,1,"")</f>
        <v/>
      </c>
      <c r="J217" s="73" t="str">
        <f>IF('Wages - change'!V217=2,1,"")</f>
        <v/>
      </c>
      <c r="K217" s="73" t="str">
        <f t="shared" si="19"/>
        <v/>
      </c>
      <c r="L217" s="176" t="str">
        <f>IF(K217=1,Employment!$S217,"")</f>
        <v/>
      </c>
      <c r="N217" s="39">
        <f>'Industry selection'!C217</f>
        <v>1</v>
      </c>
      <c r="O217" s="73"/>
      <c r="P217" s="73"/>
      <c r="Q217" s="73"/>
      <c r="S217" s="73"/>
      <c r="T217" s="73"/>
      <c r="U217" s="73"/>
      <c r="W217" s="73"/>
      <c r="X217" s="176" t="str">
        <f>IF(W217=1,Employment!$S217,"")</f>
        <v/>
      </c>
      <c r="Z217" s="73"/>
      <c r="AA217" s="176" t="str">
        <f>IF(Z217=1,Employment!$S217,"")</f>
        <v/>
      </c>
    </row>
    <row r="218" spans="1:27" x14ac:dyDescent="0.2">
      <c r="A218" s="39">
        <f>'Industry selection'!C218</f>
        <v>1</v>
      </c>
      <c r="B218" s="175">
        <v>50.4</v>
      </c>
      <c r="C218" s="67" t="s">
        <v>442</v>
      </c>
      <c r="D218" s="73" t="str">
        <f>IF(Employment!V218=2,1,"")</f>
        <v/>
      </c>
      <c r="E218" s="73" t="str">
        <f>IF(Wages!V218=2,1,"")</f>
        <v/>
      </c>
      <c r="F218" s="73" t="str">
        <f t="shared" si="18"/>
        <v/>
      </c>
      <c r="G218" s="176" t="str">
        <f>IF(F218=1,Employment!$S218,"")</f>
        <v/>
      </c>
      <c r="I218" s="73" t="str">
        <f>IF('Employment - change'!V218=2,1,"")</f>
        <v/>
      </c>
      <c r="J218" s="73" t="str">
        <f>IF('Wages - change'!V218=2,1,"")</f>
        <v/>
      </c>
      <c r="K218" s="73" t="str">
        <f t="shared" si="19"/>
        <v/>
      </c>
      <c r="L218" s="176" t="str">
        <f>IF(K218=1,Employment!$S218,"")</f>
        <v/>
      </c>
      <c r="N218" s="39">
        <f>'Industry selection'!C218</f>
        <v>1</v>
      </c>
      <c r="O218" s="73"/>
      <c r="P218" s="73"/>
      <c r="Q218" s="73"/>
      <c r="S218" s="73"/>
      <c r="T218" s="73"/>
      <c r="U218" s="73"/>
      <c r="W218" s="73"/>
      <c r="X218" s="176" t="str">
        <f>IF(W218=1,Employment!$S218,"")</f>
        <v/>
      </c>
      <c r="Z218" s="73"/>
      <c r="AA218" s="176" t="str">
        <f>IF(Z218=1,Employment!$S218,"")</f>
        <v/>
      </c>
    </row>
    <row r="219" spans="1:27" x14ac:dyDescent="0.2">
      <c r="A219" s="39">
        <f>'Industry selection'!C219</f>
        <v>1</v>
      </c>
      <c r="B219" s="175">
        <v>51</v>
      </c>
      <c r="C219" s="67" t="s">
        <v>444</v>
      </c>
      <c r="D219" s="73" t="str">
        <f>IF(Employment!V219=2,1,"")</f>
        <v/>
      </c>
      <c r="E219" s="73" t="str">
        <f>IF(Wages!V219=2,1,"")</f>
        <v/>
      </c>
      <c r="F219" s="73" t="str">
        <f t="shared" si="18"/>
        <v/>
      </c>
      <c r="G219" s="176" t="str">
        <f>IF(F219=1,Employment!$S219,"")</f>
        <v/>
      </c>
      <c r="I219" s="73" t="str">
        <f>IF('Employment - change'!V219=2,1,"")</f>
        <v/>
      </c>
      <c r="J219" s="73" t="str">
        <f>IF('Wages - change'!V219=2,1,"")</f>
        <v/>
      </c>
      <c r="K219" s="73" t="str">
        <f t="shared" si="19"/>
        <v/>
      </c>
      <c r="L219" s="176" t="str">
        <f>IF(K219=1,Employment!$S219,"")</f>
        <v/>
      </c>
      <c r="N219" s="39">
        <f>'Industry selection'!C219</f>
        <v>1</v>
      </c>
      <c r="O219" s="73"/>
      <c r="P219" s="73"/>
      <c r="Q219" s="73"/>
      <c r="S219" s="73"/>
      <c r="T219" s="73"/>
      <c r="U219" s="73"/>
      <c r="W219" s="73"/>
      <c r="X219" s="176" t="str">
        <f>IF(W219=1,Employment!$S219,"")</f>
        <v/>
      </c>
      <c r="Z219" s="73"/>
      <c r="AA219" s="176" t="str">
        <f>IF(Z219=1,Employment!$S219,"")</f>
        <v/>
      </c>
    </row>
    <row r="220" spans="1:27" x14ac:dyDescent="0.2">
      <c r="A220" s="39">
        <f>'Industry selection'!C220</f>
        <v>1</v>
      </c>
      <c r="B220" s="175">
        <v>51.1</v>
      </c>
      <c r="C220" s="67" t="s">
        <v>446</v>
      </c>
      <c r="D220" s="73" t="str">
        <f>IF(Employment!V220=2,1,"")</f>
        <v/>
      </c>
      <c r="E220" s="73" t="str">
        <f>IF(Wages!V220=2,1,"")</f>
        <v/>
      </c>
      <c r="F220" s="73" t="str">
        <f t="shared" si="18"/>
        <v/>
      </c>
      <c r="G220" s="176" t="str">
        <f>IF(F220=1,Employment!$S220,"")</f>
        <v/>
      </c>
      <c r="I220" s="73" t="str">
        <f>IF('Employment - change'!V220=2,1,"")</f>
        <v/>
      </c>
      <c r="J220" s="73" t="str">
        <f>IF('Wages - change'!V220=2,1,"")</f>
        <v/>
      </c>
      <c r="K220" s="73" t="str">
        <f t="shared" si="19"/>
        <v/>
      </c>
      <c r="L220" s="176" t="str">
        <f>IF(K220=1,Employment!$S220,"")</f>
        <v/>
      </c>
      <c r="N220" s="39">
        <f>'Industry selection'!C220</f>
        <v>1</v>
      </c>
      <c r="O220" s="73"/>
      <c r="P220" s="73"/>
      <c r="Q220" s="73"/>
      <c r="S220" s="73"/>
      <c r="T220" s="73"/>
      <c r="U220" s="73"/>
      <c r="W220" s="73"/>
      <c r="X220" s="176" t="str">
        <f>IF(W220=1,Employment!$S220,"")</f>
        <v/>
      </c>
      <c r="Z220" s="73"/>
      <c r="AA220" s="176" t="str">
        <f>IF(Z220=1,Employment!$S220,"")</f>
        <v/>
      </c>
    </row>
    <row r="221" spans="1:27" x14ac:dyDescent="0.2">
      <c r="A221" s="39">
        <f>'Industry selection'!C221</f>
        <v>1</v>
      </c>
      <c r="B221" s="175">
        <v>51.2</v>
      </c>
      <c r="C221" s="67" t="s">
        <v>448</v>
      </c>
      <c r="D221" s="73" t="str">
        <f>IF(Employment!V221=2,1,"")</f>
        <v/>
      </c>
      <c r="E221" s="73" t="str">
        <f>IF(Wages!V221=2,1,"")</f>
        <v/>
      </c>
      <c r="F221" s="73" t="str">
        <f t="shared" si="18"/>
        <v/>
      </c>
      <c r="G221" s="176" t="str">
        <f>IF(F221=1,Employment!$S221,"")</f>
        <v/>
      </c>
      <c r="I221" s="73" t="str">
        <f>IF('Employment - change'!V221=2,1,"")</f>
        <v/>
      </c>
      <c r="J221" s="73" t="str">
        <f>IF('Wages - change'!V221=2,1,"")</f>
        <v/>
      </c>
      <c r="K221" s="73" t="str">
        <f t="shared" si="19"/>
        <v/>
      </c>
      <c r="L221" s="176" t="str">
        <f>IF(K221=1,Employment!$S221,"")</f>
        <v/>
      </c>
      <c r="N221" s="39">
        <f>'Industry selection'!C221</f>
        <v>1</v>
      </c>
      <c r="O221" s="73"/>
      <c r="P221" s="73"/>
      <c r="Q221" s="73"/>
      <c r="S221" s="73"/>
      <c r="T221" s="73"/>
      <c r="U221" s="73"/>
      <c r="W221" s="73"/>
      <c r="X221" s="176" t="str">
        <f>IF(W221=1,Employment!$S221,"")</f>
        <v/>
      </c>
      <c r="Z221" s="73"/>
      <c r="AA221" s="176" t="str">
        <f>IF(Z221=1,Employment!$S221,"")</f>
        <v/>
      </c>
    </row>
    <row r="222" spans="1:27" x14ac:dyDescent="0.2">
      <c r="A222" s="39" t="str">
        <f>'Industry selection'!C222</f>
        <v/>
      </c>
      <c r="B222" s="175">
        <v>52</v>
      </c>
      <c r="C222" s="67" t="s">
        <v>450</v>
      </c>
      <c r="D222" s="73" t="str">
        <f>IF(Employment!V222=2,1,"")</f>
        <v/>
      </c>
      <c r="E222" s="73" t="str">
        <f>IF(Wages!V222=2,1,"")</f>
        <v/>
      </c>
      <c r="F222" s="73" t="str">
        <f t="shared" si="18"/>
        <v/>
      </c>
      <c r="G222" s="176" t="str">
        <f>IF(F222=1,Employment!$S222,"")</f>
        <v/>
      </c>
      <c r="I222" s="73" t="str">
        <f>IF('Employment - change'!V222=2,1,"")</f>
        <v/>
      </c>
      <c r="J222" s="73" t="str">
        <f>IF('Wages - change'!V222=2,1,"")</f>
        <v/>
      </c>
      <c r="K222" s="73" t="str">
        <f t="shared" si="19"/>
        <v/>
      </c>
      <c r="L222" s="176" t="str">
        <f>IF(K222=1,Employment!$S222,"")</f>
        <v/>
      </c>
      <c r="N222" s="39" t="str">
        <f>'Industry selection'!C222</f>
        <v/>
      </c>
      <c r="O222" s="73"/>
      <c r="P222" s="73"/>
      <c r="Q222" s="73"/>
      <c r="S222" s="73"/>
      <c r="T222" s="73"/>
      <c r="U222" s="73"/>
      <c r="W222" s="73"/>
      <c r="X222" s="176" t="str">
        <f>IF(W222=1,Employment!$S222,"")</f>
        <v/>
      </c>
      <c r="Z222" s="73"/>
      <c r="AA222" s="176" t="str">
        <f>IF(Z222=1,Employment!$S222,"")</f>
        <v/>
      </c>
    </row>
    <row r="223" spans="1:27" x14ac:dyDescent="0.2">
      <c r="A223" s="39">
        <f>'Industry selection'!C223</f>
        <v>2</v>
      </c>
      <c r="B223" s="175">
        <v>52.1</v>
      </c>
      <c r="C223" s="67" t="s">
        <v>452</v>
      </c>
      <c r="D223" s="73" t="str">
        <f>IF(Employment!V223=2,1,"")</f>
        <v/>
      </c>
      <c r="E223" s="73" t="str">
        <f>IF(Wages!V223=2,1,"")</f>
        <v/>
      </c>
      <c r="F223" s="73" t="str">
        <f t="shared" si="18"/>
        <v/>
      </c>
      <c r="G223" s="176" t="str">
        <f>IF(F223=1,Employment!$S223,"")</f>
        <v/>
      </c>
      <c r="I223" s="73">
        <f>IF('Employment - change'!V223=2,1,"")</f>
        <v>1</v>
      </c>
      <c r="J223" s="73">
        <f>IF('Wages - change'!V223=2,1,"")</f>
        <v>1</v>
      </c>
      <c r="K223" s="73">
        <f t="shared" si="19"/>
        <v>1</v>
      </c>
      <c r="L223" s="176">
        <f>IF(K223=1,Employment!$S223,"")</f>
        <v>6.1715997775241534E-3</v>
      </c>
      <c r="N223" s="39">
        <f>'Industry selection'!C223</f>
        <v>2</v>
      </c>
      <c r="O223" s="73"/>
      <c r="P223" s="73"/>
      <c r="Q223" s="73"/>
      <c r="S223" s="73"/>
      <c r="T223" s="73"/>
      <c r="U223" s="73"/>
      <c r="W223" s="73"/>
      <c r="X223" s="176" t="str">
        <f>IF(W223=1,Employment!$S223,"")</f>
        <v/>
      </c>
      <c r="Z223" s="73"/>
      <c r="AA223" s="176" t="str">
        <f>IF(Z223=1,Employment!$S223,"")</f>
        <v/>
      </c>
    </row>
    <row r="224" spans="1:27" x14ac:dyDescent="0.2">
      <c r="A224" s="39">
        <f>'Industry selection'!C224</f>
        <v>2</v>
      </c>
      <c r="B224" s="175">
        <v>52.2</v>
      </c>
      <c r="C224" s="67" t="s">
        <v>454</v>
      </c>
      <c r="D224" s="73" t="str">
        <f>IF(Employment!V224=2,1,"")</f>
        <v/>
      </c>
      <c r="E224" s="73" t="str">
        <f>IF(Wages!V224=2,1,"")</f>
        <v/>
      </c>
      <c r="F224" s="73" t="str">
        <f t="shared" si="18"/>
        <v/>
      </c>
      <c r="G224" s="176" t="str">
        <f>IF(F224=1,Employment!$S224,"")</f>
        <v/>
      </c>
      <c r="I224" s="73" t="str">
        <f>IF('Employment - change'!V224=2,1,"")</f>
        <v/>
      </c>
      <c r="J224" s="73" t="str">
        <f>IF('Wages - change'!V224=2,1,"")</f>
        <v/>
      </c>
      <c r="K224" s="73" t="str">
        <f t="shared" si="19"/>
        <v/>
      </c>
      <c r="L224" s="176" t="str">
        <f>IF(K224=1,Employment!$S224,"")</f>
        <v/>
      </c>
      <c r="N224" s="39">
        <f>'Industry selection'!C224</f>
        <v>2</v>
      </c>
      <c r="O224" s="73"/>
      <c r="P224" s="73"/>
      <c r="Q224" s="73"/>
      <c r="S224" s="73"/>
      <c r="T224" s="73"/>
      <c r="U224" s="73"/>
      <c r="W224" s="73"/>
      <c r="X224" s="176" t="str">
        <f>IF(W224=1,Employment!$S224,"")</f>
        <v/>
      </c>
      <c r="Z224" s="73"/>
      <c r="AA224" s="176" t="str">
        <f>IF(Z224=1,Employment!$S224,"")</f>
        <v/>
      </c>
    </row>
    <row r="225" spans="1:27" x14ac:dyDescent="0.2">
      <c r="A225" s="39">
        <f>'Industry selection'!C225</f>
        <v>1</v>
      </c>
      <c r="B225" s="175">
        <v>53</v>
      </c>
      <c r="C225" s="67" t="s">
        <v>456</v>
      </c>
      <c r="D225" s="73" t="str">
        <f>IF(Employment!V225=2,1,"")</f>
        <v/>
      </c>
      <c r="E225" s="73" t="str">
        <f>IF(Wages!V225=2,1,"")</f>
        <v/>
      </c>
      <c r="F225" s="73" t="str">
        <f t="shared" si="18"/>
        <v/>
      </c>
      <c r="G225" s="176" t="str">
        <f>IF(F225=1,Employment!$S225,"")</f>
        <v/>
      </c>
      <c r="I225" s="73" t="str">
        <f>IF('Employment - change'!V225=2,1,"")</f>
        <v/>
      </c>
      <c r="J225" s="73" t="str">
        <f>IF('Wages - change'!V225=2,1,"")</f>
        <v/>
      </c>
      <c r="K225" s="73" t="str">
        <f t="shared" si="19"/>
        <v/>
      </c>
      <c r="L225" s="176" t="str">
        <f>IF(K225=1,Employment!$S225,"")</f>
        <v/>
      </c>
      <c r="N225" s="39">
        <f>'Industry selection'!C225</f>
        <v>1</v>
      </c>
      <c r="O225" s="73"/>
      <c r="P225" s="73"/>
      <c r="Q225" s="73"/>
      <c r="S225" s="73"/>
      <c r="T225" s="73"/>
      <c r="U225" s="73"/>
      <c r="W225" s="73"/>
      <c r="X225" s="176" t="str">
        <f>IF(W225=1,Employment!$S225,"")</f>
        <v/>
      </c>
      <c r="Z225" s="73"/>
      <c r="AA225" s="176" t="str">
        <f>IF(Z225=1,Employment!$S225,"")</f>
        <v/>
      </c>
    </row>
    <row r="226" spans="1:27" x14ac:dyDescent="0.2">
      <c r="A226" s="39">
        <f>'Industry selection'!C226</f>
        <v>1</v>
      </c>
      <c r="B226" s="175">
        <v>53.1</v>
      </c>
      <c r="C226" s="67" t="s">
        <v>458</v>
      </c>
      <c r="D226" s="73" t="str">
        <f>IF(Employment!V226=2,1,"")</f>
        <v/>
      </c>
      <c r="E226" s="73" t="str">
        <f>IF(Wages!V226=2,1,"")</f>
        <v/>
      </c>
      <c r="F226" s="73" t="str">
        <f t="shared" si="18"/>
        <v/>
      </c>
      <c r="G226" s="176" t="str">
        <f>IF(F226=1,Employment!$S226,"")</f>
        <v/>
      </c>
      <c r="I226" s="73" t="str">
        <f>IF('Employment - change'!V226=2,1,"")</f>
        <v/>
      </c>
      <c r="J226" s="73" t="str">
        <f>IF('Wages - change'!V226=2,1,"")</f>
        <v/>
      </c>
      <c r="K226" s="73" t="str">
        <f t="shared" si="19"/>
        <v/>
      </c>
      <c r="L226" s="176" t="str">
        <f>IF(K226=1,Employment!$S226,"")</f>
        <v/>
      </c>
      <c r="N226" s="39">
        <f>'Industry selection'!C226</f>
        <v>1</v>
      </c>
      <c r="O226" s="73"/>
      <c r="P226" s="73"/>
      <c r="Q226" s="73"/>
      <c r="S226" s="73"/>
      <c r="T226" s="73"/>
      <c r="U226" s="73"/>
      <c r="W226" s="73"/>
      <c r="X226" s="176" t="str">
        <f>IF(W226=1,Employment!$S226,"")</f>
        <v/>
      </c>
      <c r="Z226" s="73"/>
      <c r="AA226" s="176" t="str">
        <f>IF(Z226=1,Employment!$S226,"")</f>
        <v/>
      </c>
    </row>
    <row r="227" spans="1:27" x14ac:dyDescent="0.2">
      <c r="A227" s="39">
        <f>'Industry selection'!C227</f>
        <v>1</v>
      </c>
      <c r="B227" s="175">
        <v>53.2</v>
      </c>
      <c r="C227" s="67" t="s">
        <v>460</v>
      </c>
      <c r="D227" s="73" t="str">
        <f>IF(Employment!V227=2,1,"")</f>
        <v/>
      </c>
      <c r="E227" s="73" t="str">
        <f>IF(Wages!V227=2,1,"")</f>
        <v/>
      </c>
      <c r="F227" s="73" t="str">
        <f t="shared" si="18"/>
        <v/>
      </c>
      <c r="G227" s="176" t="str">
        <f>IF(F227=1,Employment!$S227,"")</f>
        <v/>
      </c>
      <c r="I227" s="73" t="str">
        <f>IF('Employment - change'!V227=2,1,"")</f>
        <v/>
      </c>
      <c r="J227" s="73" t="str">
        <f>IF('Wages - change'!V227=2,1,"")</f>
        <v/>
      </c>
      <c r="K227" s="73" t="str">
        <f t="shared" si="19"/>
        <v/>
      </c>
      <c r="L227" s="176" t="str">
        <f>IF(K227=1,Employment!$S227,"")</f>
        <v/>
      </c>
      <c r="N227" s="39">
        <f>'Industry selection'!C227</f>
        <v>1</v>
      </c>
      <c r="O227" s="73"/>
      <c r="P227" s="73"/>
      <c r="Q227" s="73"/>
      <c r="S227" s="73"/>
      <c r="T227" s="73"/>
      <c r="U227" s="73"/>
      <c r="W227" s="73"/>
      <c r="X227" s="176" t="str">
        <f>IF(W227=1,Employment!$S227,"")</f>
        <v/>
      </c>
      <c r="Z227" s="73"/>
      <c r="AA227" s="176" t="str">
        <f>IF(Z227=1,Employment!$S227,"")</f>
        <v/>
      </c>
    </row>
    <row r="228" spans="1:27" x14ac:dyDescent="0.2">
      <c r="A228" s="39" t="str">
        <f>'Industry selection'!C228</f>
        <v/>
      </c>
      <c r="B228" s="175" t="s">
        <v>462</v>
      </c>
      <c r="C228" s="67" t="s">
        <v>463</v>
      </c>
      <c r="D228" s="73" t="str">
        <f>IF(Employment!V228=2,1,"")</f>
        <v/>
      </c>
      <c r="E228" s="73" t="str">
        <f>IF(Wages!V228=2,1,"")</f>
        <v/>
      </c>
      <c r="F228" s="73" t="str">
        <f t="shared" si="18"/>
        <v/>
      </c>
      <c r="G228" s="176" t="str">
        <f>IF(F228=1,Employment!$S228,"")</f>
        <v/>
      </c>
      <c r="I228" s="73" t="str">
        <f>IF('Employment - change'!V228=2,1,"")</f>
        <v/>
      </c>
      <c r="J228" s="73" t="str">
        <f>IF('Wages - change'!V228=2,1,"")</f>
        <v/>
      </c>
      <c r="K228" s="73" t="str">
        <f t="shared" si="19"/>
        <v/>
      </c>
      <c r="L228" s="176" t="str">
        <f>IF(K228=1,Employment!$S228,"")</f>
        <v/>
      </c>
      <c r="N228" s="39" t="str">
        <f>'Industry selection'!C228</f>
        <v/>
      </c>
      <c r="O228" s="73"/>
      <c r="P228" s="73"/>
      <c r="Q228" s="73"/>
      <c r="S228" s="73"/>
      <c r="T228" s="73"/>
      <c r="U228" s="73"/>
      <c r="W228" s="73"/>
      <c r="X228" s="176" t="str">
        <f>IF(W228=1,Employment!$S228,"")</f>
        <v/>
      </c>
      <c r="Z228" s="73"/>
      <c r="AA228" s="176" t="str">
        <f>IF(Z228=1,Employment!$S228,"")</f>
        <v/>
      </c>
    </row>
    <row r="229" spans="1:27" x14ac:dyDescent="0.2">
      <c r="A229" s="39" t="str">
        <f>'Industry selection'!C229</f>
        <v/>
      </c>
      <c r="B229" s="175">
        <v>55</v>
      </c>
      <c r="C229" s="67" t="s">
        <v>465</v>
      </c>
      <c r="D229" s="73" t="str">
        <f>IF(Employment!V229=2,1,"")</f>
        <v/>
      </c>
      <c r="E229" s="73" t="str">
        <f>IF(Wages!V229=2,1,"")</f>
        <v/>
      </c>
      <c r="F229" s="73" t="str">
        <f t="shared" si="18"/>
        <v/>
      </c>
      <c r="G229" s="176" t="str">
        <f>IF(F229=1,Employment!$S229,"")</f>
        <v/>
      </c>
      <c r="I229" s="73" t="str">
        <f>IF('Employment - change'!V229=2,1,"")</f>
        <v/>
      </c>
      <c r="J229" s="73" t="str">
        <f>IF('Wages - change'!V229=2,1,"")</f>
        <v/>
      </c>
      <c r="K229" s="73" t="str">
        <f t="shared" si="19"/>
        <v/>
      </c>
      <c r="L229" s="176" t="str">
        <f>IF(K229=1,Employment!$S229,"")</f>
        <v/>
      </c>
      <c r="N229" s="39" t="str">
        <f>'Industry selection'!C229</f>
        <v/>
      </c>
      <c r="O229" s="73"/>
      <c r="P229" s="73"/>
      <c r="Q229" s="73"/>
      <c r="S229" s="73"/>
      <c r="T229" s="73"/>
      <c r="U229" s="73"/>
      <c r="W229" s="73"/>
      <c r="X229" s="176" t="str">
        <f>IF(W229=1,Employment!$S229,"")</f>
        <v/>
      </c>
      <c r="Z229" s="73"/>
      <c r="AA229" s="176" t="str">
        <f>IF(Z229=1,Employment!$S229,"")</f>
        <v/>
      </c>
    </row>
    <row r="230" spans="1:27" x14ac:dyDescent="0.2">
      <c r="A230" s="39">
        <f>'Industry selection'!C230</f>
        <v>2</v>
      </c>
      <c r="B230" s="175">
        <v>55.1</v>
      </c>
      <c r="C230" s="67" t="s">
        <v>467</v>
      </c>
      <c r="D230" s="73" t="str">
        <f>IF(Employment!V230=2,1,"")</f>
        <v/>
      </c>
      <c r="E230" s="73" t="str">
        <f>IF(Wages!V230=2,1,"")</f>
        <v/>
      </c>
      <c r="F230" s="73" t="str">
        <f t="shared" si="18"/>
        <v/>
      </c>
      <c r="G230" s="176" t="str">
        <f>IF(F230=1,Employment!$S230,"")</f>
        <v/>
      </c>
      <c r="I230" s="73" t="str">
        <f>IF('Employment - change'!V230=2,1,"")</f>
        <v/>
      </c>
      <c r="J230" s="73" t="str">
        <f>IF('Wages - change'!V230=2,1,"")</f>
        <v/>
      </c>
      <c r="K230" s="73" t="str">
        <f t="shared" si="19"/>
        <v/>
      </c>
      <c r="L230" s="176" t="str">
        <f>IF(K230=1,Employment!$S230,"")</f>
        <v/>
      </c>
      <c r="N230" s="39">
        <f>'Industry selection'!C230</f>
        <v>2</v>
      </c>
      <c r="O230" s="73"/>
      <c r="P230" s="73"/>
      <c r="Q230" s="73"/>
      <c r="S230" s="73"/>
      <c r="T230" s="73"/>
      <c r="U230" s="73"/>
      <c r="W230" s="73"/>
      <c r="X230" s="176" t="str">
        <f>IF(W230=1,Employment!$S230,"")</f>
        <v/>
      </c>
      <c r="Z230" s="73"/>
      <c r="AA230" s="176" t="str">
        <f>IF(Z230=1,Employment!$S230,"")</f>
        <v/>
      </c>
    </row>
    <row r="231" spans="1:27" x14ac:dyDescent="0.2">
      <c r="A231" s="39">
        <f>'Industry selection'!C231</f>
        <v>1</v>
      </c>
      <c r="B231" s="175">
        <v>55.2</v>
      </c>
      <c r="C231" s="67" t="s">
        <v>469</v>
      </c>
      <c r="D231" s="73" t="str">
        <f>IF(Employment!V231=2,1,"")</f>
        <v/>
      </c>
      <c r="E231" s="73" t="str">
        <f>IF(Wages!V231=2,1,"")</f>
        <v/>
      </c>
      <c r="F231" s="73" t="str">
        <f t="shared" si="18"/>
        <v/>
      </c>
      <c r="G231" s="176" t="str">
        <f>IF(F231=1,Employment!$S231,"")</f>
        <v/>
      </c>
      <c r="I231" s="73" t="str">
        <f>IF('Employment - change'!V231=2,1,"")</f>
        <v/>
      </c>
      <c r="J231" s="73" t="str">
        <f>IF('Wages - change'!V231=2,1,"")</f>
        <v/>
      </c>
      <c r="K231" s="73" t="str">
        <f t="shared" si="19"/>
        <v/>
      </c>
      <c r="L231" s="176" t="str">
        <f>IF(K231=1,Employment!$S231,"")</f>
        <v/>
      </c>
      <c r="N231" s="39">
        <f>'Industry selection'!C231</f>
        <v>1</v>
      </c>
      <c r="O231" s="73"/>
      <c r="P231" s="73"/>
      <c r="Q231" s="73"/>
      <c r="S231" s="73"/>
      <c r="T231" s="73"/>
      <c r="U231" s="73"/>
      <c r="W231" s="73"/>
      <c r="X231" s="176" t="str">
        <f>IF(W231=1,Employment!$S231,"")</f>
        <v/>
      </c>
      <c r="Z231" s="73"/>
      <c r="AA231" s="176" t="str">
        <f>IF(Z231=1,Employment!$S231,"")</f>
        <v/>
      </c>
    </row>
    <row r="232" spans="1:27" x14ac:dyDescent="0.2">
      <c r="A232" s="39">
        <f>'Industry selection'!C232</f>
        <v>1</v>
      </c>
      <c r="B232" s="175">
        <v>55.3</v>
      </c>
      <c r="C232" s="67" t="s">
        <v>471</v>
      </c>
      <c r="D232" s="73" t="str">
        <f>IF(Employment!V232=2,1,"")</f>
        <v/>
      </c>
      <c r="E232" s="73" t="str">
        <f>IF(Wages!V232=2,1,"")</f>
        <v/>
      </c>
      <c r="F232" s="73" t="str">
        <f t="shared" si="18"/>
        <v/>
      </c>
      <c r="G232" s="176" t="str">
        <f>IF(F232=1,Employment!$S232,"")</f>
        <v/>
      </c>
      <c r="I232" s="73" t="str">
        <f>IF('Employment - change'!V232=2,1,"")</f>
        <v/>
      </c>
      <c r="J232" s="73" t="str">
        <f>IF('Wages - change'!V232=2,1,"")</f>
        <v/>
      </c>
      <c r="K232" s="73" t="str">
        <f t="shared" si="19"/>
        <v/>
      </c>
      <c r="L232" s="176" t="str">
        <f>IF(K232=1,Employment!$S232,"")</f>
        <v/>
      </c>
      <c r="N232" s="39">
        <f>'Industry selection'!C232</f>
        <v>1</v>
      </c>
      <c r="O232" s="73"/>
      <c r="P232" s="73"/>
      <c r="Q232" s="73"/>
      <c r="S232" s="73"/>
      <c r="T232" s="73"/>
      <c r="U232" s="73"/>
      <c r="W232" s="73"/>
      <c r="X232" s="176" t="str">
        <f>IF(W232=1,Employment!$S232,"")</f>
        <v/>
      </c>
      <c r="Z232" s="73"/>
      <c r="AA232" s="176" t="str">
        <f>IF(Z232=1,Employment!$S232,"")</f>
        <v/>
      </c>
    </row>
    <row r="233" spans="1:27" x14ac:dyDescent="0.2">
      <c r="A233" s="39">
        <f>'Industry selection'!C233</f>
        <v>1</v>
      </c>
      <c r="B233" s="175">
        <v>55.9</v>
      </c>
      <c r="C233" s="67" t="s">
        <v>473</v>
      </c>
      <c r="D233" s="73" t="str">
        <f>IF(Employment!V233=2,1,"")</f>
        <v/>
      </c>
      <c r="E233" s="73" t="str">
        <f>IF(Wages!V233=2,1,"")</f>
        <v/>
      </c>
      <c r="F233" s="73" t="str">
        <f t="shared" si="18"/>
        <v/>
      </c>
      <c r="G233" s="176" t="str">
        <f>IF(F233=1,Employment!$S233,"")</f>
        <v/>
      </c>
      <c r="I233" s="73" t="str">
        <f>IF('Employment - change'!V233=2,1,"")</f>
        <v/>
      </c>
      <c r="J233" s="73" t="str">
        <f>IF('Wages - change'!V233=2,1,"")</f>
        <v/>
      </c>
      <c r="K233" s="73" t="str">
        <f t="shared" si="19"/>
        <v/>
      </c>
      <c r="L233" s="176" t="str">
        <f>IF(K233=1,Employment!$S233,"")</f>
        <v/>
      </c>
      <c r="N233" s="39">
        <f>'Industry selection'!C233</f>
        <v>1</v>
      </c>
      <c r="O233" s="73"/>
      <c r="P233" s="73"/>
      <c r="Q233" s="73"/>
      <c r="S233" s="73"/>
      <c r="T233" s="73"/>
      <c r="U233" s="73"/>
      <c r="W233" s="73"/>
      <c r="X233" s="176" t="str">
        <f>IF(W233=1,Employment!$S233,"")</f>
        <v/>
      </c>
      <c r="Z233" s="73"/>
      <c r="AA233" s="176" t="str">
        <f>IF(Z233=1,Employment!$S233,"")</f>
        <v/>
      </c>
    </row>
    <row r="234" spans="1:27" x14ac:dyDescent="0.2">
      <c r="A234" s="39" t="str">
        <f>'Industry selection'!C234</f>
        <v/>
      </c>
      <c r="B234" s="175">
        <v>56</v>
      </c>
      <c r="C234" s="67" t="s">
        <v>475</v>
      </c>
      <c r="D234" s="73" t="str">
        <f>IF(Employment!V234=2,1,"")</f>
        <v/>
      </c>
      <c r="E234" s="73" t="str">
        <f>IF(Wages!V234=2,1,"")</f>
        <v/>
      </c>
      <c r="F234" s="73" t="str">
        <f t="shared" si="18"/>
        <v/>
      </c>
      <c r="G234" s="176" t="str">
        <f>IF(F234=1,Employment!$S234,"")</f>
        <v/>
      </c>
      <c r="I234" s="73" t="str">
        <f>IF('Employment - change'!V234=2,1,"")</f>
        <v/>
      </c>
      <c r="J234" s="73" t="str">
        <f>IF('Wages - change'!V234=2,1,"")</f>
        <v/>
      </c>
      <c r="K234" s="73" t="str">
        <f t="shared" si="19"/>
        <v/>
      </c>
      <c r="L234" s="176" t="str">
        <f>IF(K234=1,Employment!$S234,"")</f>
        <v/>
      </c>
      <c r="N234" s="39" t="str">
        <f>'Industry selection'!C234</f>
        <v/>
      </c>
      <c r="O234" s="73"/>
      <c r="P234" s="73"/>
      <c r="Q234" s="73"/>
      <c r="S234" s="73"/>
      <c r="T234" s="73"/>
      <c r="U234" s="73"/>
      <c r="W234" s="73"/>
      <c r="X234" s="176" t="str">
        <f>IF(W234=1,Employment!$S234,"")</f>
        <v/>
      </c>
      <c r="Z234" s="73"/>
      <c r="AA234" s="176" t="str">
        <f>IF(Z234=1,Employment!$S234,"")</f>
        <v/>
      </c>
    </row>
    <row r="235" spans="1:27" x14ac:dyDescent="0.2">
      <c r="A235" s="39">
        <f>'Industry selection'!C235</f>
        <v>2</v>
      </c>
      <c r="B235" s="175">
        <v>56.1</v>
      </c>
      <c r="C235" s="67" t="s">
        <v>477</v>
      </c>
      <c r="D235" s="73" t="str">
        <f>IF(Employment!V235=2,1,"")</f>
        <v/>
      </c>
      <c r="E235" s="73" t="str">
        <f>IF(Wages!V235=2,1,"")</f>
        <v/>
      </c>
      <c r="F235" s="73" t="str">
        <f t="shared" si="18"/>
        <v/>
      </c>
      <c r="G235" s="176" t="str">
        <f>IF(F235=1,Employment!$S235,"")</f>
        <v/>
      </c>
      <c r="I235" s="73" t="str">
        <f>IF('Employment - change'!V235=2,1,"")</f>
        <v/>
      </c>
      <c r="J235" s="73" t="str">
        <f>IF('Wages - change'!V235=2,1,"")</f>
        <v/>
      </c>
      <c r="K235" s="73" t="str">
        <f t="shared" si="19"/>
        <v/>
      </c>
      <c r="L235" s="176" t="str">
        <f>IF(K235=1,Employment!$S235,"")</f>
        <v/>
      </c>
      <c r="N235" s="39">
        <f>'Industry selection'!C235</f>
        <v>2</v>
      </c>
      <c r="O235" s="73"/>
      <c r="P235" s="73"/>
      <c r="Q235" s="73"/>
      <c r="S235" s="73"/>
      <c r="T235" s="73"/>
      <c r="U235" s="73"/>
      <c r="W235" s="73"/>
      <c r="X235" s="176" t="str">
        <f>IF(W235=1,Employment!$S235,"")</f>
        <v/>
      </c>
      <c r="Z235" s="73"/>
      <c r="AA235" s="176" t="str">
        <f>IF(Z235=1,Employment!$S235,"")</f>
        <v/>
      </c>
    </row>
    <row r="236" spans="1:27" x14ac:dyDescent="0.2">
      <c r="A236" s="39">
        <f>'Industry selection'!C236</f>
        <v>2</v>
      </c>
      <c r="B236" s="175">
        <v>56.2</v>
      </c>
      <c r="C236" s="67" t="s">
        <v>479</v>
      </c>
      <c r="D236" s="73" t="str">
        <f>IF(Employment!V236=2,1,"")</f>
        <v/>
      </c>
      <c r="E236" s="73" t="str">
        <f>IF(Wages!V236=2,1,"")</f>
        <v/>
      </c>
      <c r="F236" s="73" t="str">
        <f t="shared" si="18"/>
        <v/>
      </c>
      <c r="G236" s="176" t="str">
        <f>IF(F236=1,Employment!$S236,"")</f>
        <v/>
      </c>
      <c r="I236" s="73" t="str">
        <f>IF('Employment - change'!V236=2,1,"")</f>
        <v/>
      </c>
      <c r="J236" s="73" t="str">
        <f>IF('Wages - change'!V236=2,1,"")</f>
        <v/>
      </c>
      <c r="K236" s="73" t="str">
        <f t="shared" si="19"/>
        <v/>
      </c>
      <c r="L236" s="176" t="str">
        <f>IF(K236=1,Employment!$S236,"")</f>
        <v/>
      </c>
      <c r="N236" s="39">
        <f>'Industry selection'!C236</f>
        <v>2</v>
      </c>
      <c r="O236" s="73"/>
      <c r="P236" s="73"/>
      <c r="Q236" s="73"/>
      <c r="S236" s="73"/>
      <c r="T236" s="73"/>
      <c r="U236" s="73"/>
      <c r="W236" s="73"/>
      <c r="X236" s="176" t="str">
        <f>IF(W236=1,Employment!$S236,"")</f>
        <v/>
      </c>
      <c r="Z236" s="73"/>
      <c r="AA236" s="176" t="str">
        <f>IF(Z236=1,Employment!$S236,"")</f>
        <v/>
      </c>
    </row>
    <row r="237" spans="1:27" x14ac:dyDescent="0.2">
      <c r="A237" s="39">
        <f>'Industry selection'!C237</f>
        <v>2</v>
      </c>
      <c r="B237" s="175">
        <v>56.3</v>
      </c>
      <c r="C237" s="67" t="s">
        <v>481</v>
      </c>
      <c r="D237" s="73">
        <f>IF(Employment!V237=2,1,"")</f>
        <v>1</v>
      </c>
      <c r="E237" s="73" t="str">
        <f>IF(Wages!V237=2,1,"")</f>
        <v/>
      </c>
      <c r="F237" s="73" t="str">
        <f t="shared" si="18"/>
        <v/>
      </c>
      <c r="G237" s="176" t="str">
        <f>IF(F237=1,Employment!$S237,"")</f>
        <v/>
      </c>
      <c r="I237" s="73" t="str">
        <f>IF('Employment - change'!V237=2,1,"")</f>
        <v/>
      </c>
      <c r="J237" s="73" t="str">
        <f>IF('Wages - change'!V237=2,1,"")</f>
        <v/>
      </c>
      <c r="K237" s="73" t="str">
        <f t="shared" si="19"/>
        <v/>
      </c>
      <c r="L237" s="176" t="str">
        <f>IF(K237=1,Employment!$S237,"")</f>
        <v/>
      </c>
      <c r="N237" s="39">
        <f>'Industry selection'!C237</f>
        <v>2</v>
      </c>
      <c r="O237" s="73"/>
      <c r="P237" s="73"/>
      <c r="Q237" s="73"/>
      <c r="S237" s="73"/>
      <c r="T237" s="73"/>
      <c r="U237" s="73"/>
      <c r="W237" s="73"/>
      <c r="X237" s="176" t="str">
        <f>IF(W237=1,Employment!$S237,"")</f>
        <v/>
      </c>
      <c r="Z237" s="73"/>
      <c r="AA237" s="176" t="str">
        <f>IF(Z237=1,Employment!$S237,"")</f>
        <v/>
      </c>
    </row>
    <row r="238" spans="1:27" x14ac:dyDescent="0.2">
      <c r="A238" s="39" t="str">
        <f>'Industry selection'!C238</f>
        <v/>
      </c>
      <c r="B238" s="175" t="s">
        <v>483</v>
      </c>
      <c r="C238" s="67" t="s">
        <v>484</v>
      </c>
      <c r="D238" s="73" t="str">
        <f>IF(Employment!V238=2,1,"")</f>
        <v/>
      </c>
      <c r="E238" s="73" t="str">
        <f>IF(Wages!V238=2,1,"")</f>
        <v/>
      </c>
      <c r="F238" s="73" t="str">
        <f t="shared" si="18"/>
        <v/>
      </c>
      <c r="G238" s="176" t="str">
        <f>IF(F238=1,Employment!$S238,"")</f>
        <v/>
      </c>
      <c r="I238" s="73" t="str">
        <f>IF('Employment - change'!V238=2,1,"")</f>
        <v/>
      </c>
      <c r="J238" s="73" t="str">
        <f>IF('Wages - change'!V238=2,1,"")</f>
        <v/>
      </c>
      <c r="K238" s="73" t="str">
        <f t="shared" si="19"/>
        <v/>
      </c>
      <c r="L238" s="176" t="str">
        <f>IF(K238=1,Employment!$S238,"")</f>
        <v/>
      </c>
      <c r="N238" s="39" t="str">
        <f>'Industry selection'!C238</f>
        <v/>
      </c>
      <c r="O238" s="73"/>
      <c r="P238" s="73"/>
      <c r="Q238" s="73"/>
      <c r="S238" s="73"/>
      <c r="T238" s="73"/>
      <c r="U238" s="73"/>
      <c r="W238" s="73"/>
      <c r="X238" s="176" t="str">
        <f>IF(W238=1,Employment!$S238,"")</f>
        <v/>
      </c>
      <c r="Z238" s="73"/>
      <c r="AA238" s="176" t="str">
        <f>IF(Z238=1,Employment!$S238,"")</f>
        <v/>
      </c>
    </row>
    <row r="239" spans="1:27" x14ac:dyDescent="0.2">
      <c r="A239" s="39" t="str">
        <f>'Industry selection'!C239</f>
        <v/>
      </c>
      <c r="B239" s="175">
        <v>58</v>
      </c>
      <c r="C239" s="67" t="s">
        <v>486</v>
      </c>
      <c r="D239" s="73" t="str">
        <f>IF(Employment!V239=2,1,"")</f>
        <v/>
      </c>
      <c r="E239" s="73" t="str">
        <f>IF(Wages!V239=2,1,"")</f>
        <v/>
      </c>
      <c r="F239" s="73" t="str">
        <f t="shared" si="18"/>
        <v/>
      </c>
      <c r="G239" s="176" t="str">
        <f>IF(F239=1,Employment!$S239,"")</f>
        <v/>
      </c>
      <c r="I239" s="73" t="str">
        <f>IF('Employment - change'!V239=2,1,"")</f>
        <v/>
      </c>
      <c r="J239" s="73" t="str">
        <f>IF('Wages - change'!V239=2,1,"")</f>
        <v/>
      </c>
      <c r="K239" s="73" t="str">
        <f t="shared" si="19"/>
        <v/>
      </c>
      <c r="L239" s="176" t="str">
        <f>IF(K239=1,Employment!$S239,"")</f>
        <v/>
      </c>
      <c r="N239" s="39" t="str">
        <f>'Industry selection'!C239</f>
        <v/>
      </c>
      <c r="O239" s="73"/>
      <c r="P239" s="73"/>
      <c r="Q239" s="73"/>
      <c r="S239" s="73"/>
      <c r="T239" s="73"/>
      <c r="U239" s="73"/>
      <c r="W239" s="73"/>
      <c r="X239" s="176" t="str">
        <f>IF(W239=1,Employment!$S239,"")</f>
        <v/>
      </c>
      <c r="Z239" s="73"/>
      <c r="AA239" s="176" t="str">
        <f>IF(Z239=1,Employment!$S239,"")</f>
        <v/>
      </c>
    </row>
    <row r="240" spans="1:27" x14ac:dyDescent="0.2">
      <c r="A240" s="39">
        <f>'Industry selection'!C240</f>
        <v>2</v>
      </c>
      <c r="B240" s="175">
        <v>58.1</v>
      </c>
      <c r="C240" s="67" t="s">
        <v>488</v>
      </c>
      <c r="D240" s="73">
        <f>IF(Employment!V240=2,1,"")</f>
        <v>1</v>
      </c>
      <c r="E240" s="73" t="str">
        <f>IF(Wages!V240=2,1,"")</f>
        <v/>
      </c>
      <c r="F240" s="73" t="str">
        <f t="shared" si="18"/>
        <v/>
      </c>
      <c r="G240" s="176" t="str">
        <f>IF(F240=1,Employment!$S240,"")</f>
        <v/>
      </c>
      <c r="I240" s="73" t="str">
        <f>IF('Employment - change'!V240=2,1,"")</f>
        <v/>
      </c>
      <c r="J240" s="73" t="str">
        <f>IF('Wages - change'!V240=2,1,"")</f>
        <v/>
      </c>
      <c r="K240" s="73" t="str">
        <f t="shared" si="19"/>
        <v/>
      </c>
      <c r="L240" s="176" t="str">
        <f>IF(K240=1,Employment!$S240,"")</f>
        <v/>
      </c>
      <c r="N240" s="39">
        <f>'Industry selection'!C240</f>
        <v>2</v>
      </c>
      <c r="O240" s="73"/>
      <c r="P240" s="73"/>
      <c r="Q240" s="73"/>
      <c r="S240" s="73"/>
      <c r="T240" s="73"/>
      <c r="U240" s="73"/>
      <c r="W240" s="73"/>
      <c r="X240" s="176" t="str">
        <f>IF(W240=1,Employment!$S240,"")</f>
        <v/>
      </c>
      <c r="Z240" s="73"/>
      <c r="AA240" s="176" t="str">
        <f>IF(Z240=1,Employment!$S240,"")</f>
        <v/>
      </c>
    </row>
    <row r="241" spans="1:27" x14ac:dyDescent="0.2">
      <c r="A241" s="39">
        <f>'Industry selection'!C241</f>
        <v>1</v>
      </c>
      <c r="B241" s="175">
        <v>58.2</v>
      </c>
      <c r="C241" s="67" t="s">
        <v>490</v>
      </c>
      <c r="D241" s="73" t="str">
        <f>IF(Employment!V241=2,1,"")</f>
        <v/>
      </c>
      <c r="E241" s="73" t="str">
        <f>IF(Wages!V241=2,1,"")</f>
        <v/>
      </c>
      <c r="F241" s="73" t="str">
        <f t="shared" si="18"/>
        <v/>
      </c>
      <c r="G241" s="176" t="str">
        <f>IF(F241=1,Employment!$S241,"")</f>
        <v/>
      </c>
      <c r="I241" s="73" t="str">
        <f>IF('Employment - change'!V241=2,1,"")</f>
        <v/>
      </c>
      <c r="J241" s="73" t="str">
        <f>IF('Wages - change'!V241=2,1,"")</f>
        <v/>
      </c>
      <c r="K241" s="73" t="str">
        <f t="shared" si="19"/>
        <v/>
      </c>
      <c r="L241" s="176" t="str">
        <f>IF(K241=1,Employment!$S241,"")</f>
        <v/>
      </c>
      <c r="N241" s="39">
        <f>'Industry selection'!C241</f>
        <v>1</v>
      </c>
      <c r="O241" s="73"/>
      <c r="P241" s="73"/>
      <c r="Q241" s="73"/>
      <c r="S241" s="73"/>
      <c r="T241" s="73"/>
      <c r="U241" s="73"/>
      <c r="W241" s="73"/>
      <c r="X241" s="176" t="str">
        <f>IF(W241=1,Employment!$S241,"")</f>
        <v/>
      </c>
      <c r="Z241" s="73"/>
      <c r="AA241" s="176" t="str">
        <f>IF(Z241=1,Employment!$S241,"")</f>
        <v/>
      </c>
    </row>
    <row r="242" spans="1:27" x14ac:dyDescent="0.2">
      <c r="A242" s="39" t="str">
        <f>'Industry selection'!C242</f>
        <v/>
      </c>
      <c r="B242" s="175">
        <v>59</v>
      </c>
      <c r="C242" s="67" t="s">
        <v>492</v>
      </c>
      <c r="D242" s="73" t="str">
        <f>IF(Employment!V242=2,1,"")</f>
        <v/>
      </c>
      <c r="E242" s="73" t="str">
        <f>IF(Wages!V242=2,1,"")</f>
        <v/>
      </c>
      <c r="F242" s="73" t="str">
        <f t="shared" si="18"/>
        <v/>
      </c>
      <c r="G242" s="176" t="str">
        <f>IF(F242=1,Employment!$S242,"")</f>
        <v/>
      </c>
      <c r="I242" s="73" t="str">
        <f>IF('Employment - change'!V242=2,1,"")</f>
        <v/>
      </c>
      <c r="J242" s="73" t="str">
        <f>IF('Wages - change'!V242=2,1,"")</f>
        <v/>
      </c>
      <c r="K242" s="73" t="str">
        <f t="shared" si="19"/>
        <v/>
      </c>
      <c r="L242" s="176" t="str">
        <f>IF(K242=1,Employment!$S242,"")</f>
        <v/>
      </c>
      <c r="N242" s="39" t="str">
        <f>'Industry selection'!C242</f>
        <v/>
      </c>
      <c r="O242" s="73"/>
      <c r="P242" s="73"/>
      <c r="Q242" s="73"/>
      <c r="S242" s="73"/>
      <c r="T242" s="73"/>
      <c r="U242" s="73"/>
      <c r="W242" s="73"/>
      <c r="X242" s="176" t="str">
        <f>IF(W242=1,Employment!$S242,"")</f>
        <v/>
      </c>
      <c r="Z242" s="73"/>
      <c r="AA242" s="176" t="str">
        <f>IF(Z242=1,Employment!$S242,"")</f>
        <v/>
      </c>
    </row>
    <row r="243" spans="1:27" x14ac:dyDescent="0.2">
      <c r="A243" s="39">
        <f>'Industry selection'!C243</f>
        <v>2</v>
      </c>
      <c r="B243" s="175">
        <v>59.1</v>
      </c>
      <c r="C243" s="67" t="s">
        <v>494</v>
      </c>
      <c r="D243" s="73" t="str">
        <f>IF(Employment!V243=2,1,"")</f>
        <v/>
      </c>
      <c r="E243" s="73" t="str">
        <f>IF(Wages!V243=2,1,"")</f>
        <v/>
      </c>
      <c r="F243" s="73" t="str">
        <f t="shared" si="18"/>
        <v/>
      </c>
      <c r="G243" s="176" t="str">
        <f>IF(F243=1,Employment!$S243,"")</f>
        <v/>
      </c>
      <c r="I243" s="73" t="str">
        <f>IF('Employment - change'!V243=2,1,"")</f>
        <v/>
      </c>
      <c r="J243" s="73">
        <f>IF('Wages - change'!V243=2,1,"")</f>
        <v>1</v>
      </c>
      <c r="K243" s="73" t="str">
        <f t="shared" si="19"/>
        <v/>
      </c>
      <c r="L243" s="176" t="str">
        <f>IF(K243=1,Employment!$S243,"")</f>
        <v/>
      </c>
      <c r="N243" s="39">
        <f>'Industry selection'!C243</f>
        <v>2</v>
      </c>
      <c r="O243" s="73"/>
      <c r="P243" s="73"/>
      <c r="Q243" s="73"/>
      <c r="S243" s="73"/>
      <c r="T243" s="73"/>
      <c r="U243" s="73"/>
      <c r="W243" s="73"/>
      <c r="X243" s="176" t="str">
        <f>IF(W243=1,Employment!$S243,"")</f>
        <v/>
      </c>
      <c r="Z243" s="73"/>
      <c r="AA243" s="176" t="str">
        <f>IF(Z243=1,Employment!$S243,"")</f>
        <v/>
      </c>
    </row>
    <row r="244" spans="1:27" x14ac:dyDescent="0.2">
      <c r="A244" s="39">
        <f>'Industry selection'!C244</f>
        <v>1</v>
      </c>
      <c r="B244" s="175">
        <v>59.2</v>
      </c>
      <c r="C244" s="67" t="s">
        <v>496</v>
      </c>
      <c r="D244" s="73" t="str">
        <f>IF(Employment!V244=2,1,"")</f>
        <v/>
      </c>
      <c r="E244" s="73" t="str">
        <f>IF(Wages!V244=2,1,"")</f>
        <v/>
      </c>
      <c r="F244" s="73" t="str">
        <f t="shared" si="18"/>
        <v/>
      </c>
      <c r="G244" s="176" t="str">
        <f>IF(F244=1,Employment!$S244,"")</f>
        <v/>
      </c>
      <c r="I244" s="73" t="str">
        <f>IF('Employment - change'!V244=2,1,"")</f>
        <v/>
      </c>
      <c r="J244" s="73" t="str">
        <f>IF('Wages - change'!V244=2,1,"")</f>
        <v/>
      </c>
      <c r="K244" s="73" t="str">
        <f t="shared" si="19"/>
        <v/>
      </c>
      <c r="L244" s="176" t="str">
        <f>IF(K244=1,Employment!$S244,"")</f>
        <v/>
      </c>
      <c r="N244" s="39">
        <f>'Industry selection'!C244</f>
        <v>1</v>
      </c>
      <c r="O244" s="73"/>
      <c r="P244" s="73"/>
      <c r="Q244" s="73"/>
      <c r="S244" s="73"/>
      <c r="T244" s="73"/>
      <c r="U244" s="73"/>
      <c r="W244" s="73"/>
      <c r="X244" s="176" t="str">
        <f>IF(W244=1,Employment!$S244,"")</f>
        <v/>
      </c>
      <c r="Z244" s="73"/>
      <c r="AA244" s="176" t="str">
        <f>IF(Z244=1,Employment!$S244,"")</f>
        <v/>
      </c>
    </row>
    <row r="245" spans="1:27" x14ac:dyDescent="0.2">
      <c r="A245" s="39" t="str">
        <f>'Industry selection'!C245</f>
        <v/>
      </c>
      <c r="B245" s="175">
        <v>60</v>
      </c>
      <c r="C245" s="67" t="s">
        <v>498</v>
      </c>
      <c r="D245" s="73" t="str">
        <f>IF(Employment!V245=2,1,"")</f>
        <v/>
      </c>
      <c r="E245" s="73" t="str">
        <f>IF(Wages!V245=2,1,"")</f>
        <v/>
      </c>
      <c r="F245" s="73" t="str">
        <f t="shared" si="18"/>
        <v/>
      </c>
      <c r="G245" s="176" t="str">
        <f>IF(F245=1,Employment!$S245,"")</f>
        <v/>
      </c>
      <c r="I245" s="73" t="str">
        <f>IF('Employment - change'!V245=2,1,"")</f>
        <v/>
      </c>
      <c r="J245" s="73" t="str">
        <f>IF('Wages - change'!V245=2,1,"")</f>
        <v/>
      </c>
      <c r="K245" s="73" t="str">
        <f t="shared" si="19"/>
        <v/>
      </c>
      <c r="L245" s="176" t="str">
        <f>IF(K245=1,Employment!$S245,"")</f>
        <v/>
      </c>
      <c r="N245" s="39" t="str">
        <f>'Industry selection'!C245</f>
        <v/>
      </c>
      <c r="O245" s="73"/>
      <c r="P245" s="73"/>
      <c r="Q245" s="73"/>
      <c r="S245" s="73"/>
      <c r="T245" s="73"/>
      <c r="U245" s="73"/>
      <c r="W245" s="73"/>
      <c r="X245" s="176" t="str">
        <f>IF(W245=1,Employment!$S245,"")</f>
        <v/>
      </c>
      <c r="Z245" s="73"/>
      <c r="AA245" s="176" t="str">
        <f>IF(Z245=1,Employment!$S245,"")</f>
        <v/>
      </c>
    </row>
    <row r="246" spans="1:27" x14ac:dyDescent="0.2">
      <c r="A246" s="39">
        <f>'Industry selection'!C246</f>
        <v>2</v>
      </c>
      <c r="B246" s="175">
        <v>60.1</v>
      </c>
      <c r="C246" s="67" t="s">
        <v>500</v>
      </c>
      <c r="D246" s="73" t="str">
        <f>IF(Employment!V246=2,1,"")</f>
        <v/>
      </c>
      <c r="E246" s="73" t="str">
        <f>IF(Wages!V246=2,1,"")</f>
        <v/>
      </c>
      <c r="F246" s="73" t="str">
        <f t="shared" si="18"/>
        <v/>
      </c>
      <c r="G246" s="176" t="str">
        <f>IF(F246=1,Employment!$S246,"")</f>
        <v/>
      </c>
      <c r="I246" s="73" t="str">
        <f>IF('Employment - change'!V246=2,1,"")</f>
        <v/>
      </c>
      <c r="J246" s="73" t="str">
        <f>IF('Wages - change'!V246=2,1,"")</f>
        <v/>
      </c>
      <c r="K246" s="73" t="str">
        <f t="shared" si="19"/>
        <v/>
      </c>
      <c r="L246" s="176" t="str">
        <f>IF(K246=1,Employment!$S246,"")</f>
        <v/>
      </c>
      <c r="N246" s="39">
        <f>'Industry selection'!C246</f>
        <v>2</v>
      </c>
      <c r="O246" s="73"/>
      <c r="P246" s="73"/>
      <c r="Q246" s="73"/>
      <c r="S246" s="73"/>
      <c r="T246" s="73"/>
      <c r="U246" s="73"/>
      <c r="W246" s="73"/>
      <c r="X246" s="176" t="str">
        <f>IF(W246=1,Employment!$S246,"")</f>
        <v/>
      </c>
      <c r="Z246" s="73"/>
      <c r="AA246" s="176" t="str">
        <f>IF(Z246=1,Employment!$S246,"")</f>
        <v/>
      </c>
    </row>
    <row r="247" spans="1:27" x14ac:dyDescent="0.2">
      <c r="A247" s="39">
        <f>'Industry selection'!C247</f>
        <v>2</v>
      </c>
      <c r="B247" s="175">
        <v>60.2</v>
      </c>
      <c r="C247" s="67" t="s">
        <v>502</v>
      </c>
      <c r="D247" s="73" t="str">
        <f>IF(Employment!V247=2,1,"")</f>
        <v/>
      </c>
      <c r="E247" s="73" t="str">
        <f>IF(Wages!V247=2,1,"")</f>
        <v/>
      </c>
      <c r="F247" s="73" t="str">
        <f t="shared" si="18"/>
        <v/>
      </c>
      <c r="G247" s="176" t="str">
        <f>IF(F247=1,Employment!$S247,"")</f>
        <v/>
      </c>
      <c r="I247" s="73" t="str">
        <f>IF('Employment - change'!V247=2,1,"")</f>
        <v/>
      </c>
      <c r="J247" s="73" t="str">
        <f>IF('Wages - change'!V247=2,1,"")</f>
        <v/>
      </c>
      <c r="K247" s="73" t="str">
        <f t="shared" si="19"/>
        <v/>
      </c>
      <c r="L247" s="176" t="str">
        <f>IF(K247=1,Employment!$S247,"")</f>
        <v/>
      </c>
      <c r="N247" s="39">
        <f>'Industry selection'!C247</f>
        <v>2</v>
      </c>
      <c r="O247" s="73"/>
      <c r="P247" s="73"/>
      <c r="Q247" s="73"/>
      <c r="S247" s="73"/>
      <c r="T247" s="73"/>
      <c r="U247" s="73"/>
      <c r="W247" s="73"/>
      <c r="X247" s="176" t="str">
        <f>IF(W247=1,Employment!$S247,"")</f>
        <v/>
      </c>
      <c r="Z247" s="73"/>
      <c r="AA247" s="176" t="str">
        <f>IF(Z247=1,Employment!$S247,"")</f>
        <v/>
      </c>
    </row>
    <row r="248" spans="1:27" x14ac:dyDescent="0.2">
      <c r="A248" s="39" t="str">
        <f>'Industry selection'!C248</f>
        <v/>
      </c>
      <c r="B248" s="175">
        <v>61</v>
      </c>
      <c r="C248" s="67" t="s">
        <v>504</v>
      </c>
      <c r="D248" s="73" t="str">
        <f>IF(Employment!V248=2,1,"")</f>
        <v/>
      </c>
      <c r="E248" s="73" t="str">
        <f>IF(Wages!V248=2,1,"")</f>
        <v/>
      </c>
      <c r="F248" s="73" t="str">
        <f t="shared" si="18"/>
        <v/>
      </c>
      <c r="G248" s="176" t="str">
        <f>IF(F248=1,Employment!$S248,"")</f>
        <v/>
      </c>
      <c r="I248" s="73" t="str">
        <f>IF('Employment - change'!V248=2,1,"")</f>
        <v/>
      </c>
      <c r="J248" s="73" t="str">
        <f>IF('Wages - change'!V248=2,1,"")</f>
        <v/>
      </c>
      <c r="K248" s="73" t="str">
        <f t="shared" si="19"/>
        <v/>
      </c>
      <c r="L248" s="176" t="str">
        <f>IF(K248=1,Employment!$S248,"")</f>
        <v/>
      </c>
      <c r="N248" s="39" t="str">
        <f>'Industry selection'!C248</f>
        <v/>
      </c>
      <c r="O248" s="73"/>
      <c r="P248" s="73"/>
      <c r="Q248" s="73"/>
      <c r="S248" s="73"/>
      <c r="T248" s="73"/>
      <c r="U248" s="73"/>
      <c r="W248" s="73"/>
      <c r="X248" s="176" t="str">
        <f>IF(W248=1,Employment!$S248,"")</f>
        <v/>
      </c>
      <c r="Z248" s="73"/>
      <c r="AA248" s="176" t="str">
        <f>IF(Z248=1,Employment!$S248,"")</f>
        <v/>
      </c>
    </row>
    <row r="249" spans="1:27" x14ac:dyDescent="0.2">
      <c r="A249" s="39">
        <f>'Industry selection'!C249</f>
        <v>2</v>
      </c>
      <c r="B249" s="175">
        <v>61.1</v>
      </c>
      <c r="C249" s="67" t="s">
        <v>506</v>
      </c>
      <c r="D249" s="73" t="str">
        <f>IF(Employment!V249=2,1,"")</f>
        <v/>
      </c>
      <c r="E249" s="73" t="str">
        <f>IF(Wages!V249=2,1,"")</f>
        <v/>
      </c>
      <c r="F249" s="73" t="str">
        <f t="shared" si="18"/>
        <v/>
      </c>
      <c r="G249" s="176" t="str">
        <f>IF(F249=1,Employment!$S249,"")</f>
        <v/>
      </c>
      <c r="I249" s="73">
        <f>IF('Employment - change'!V249=2,1,"")</f>
        <v>1</v>
      </c>
      <c r="J249" s="73" t="str">
        <f>IF('Wages - change'!V249=2,1,"")</f>
        <v/>
      </c>
      <c r="K249" s="73" t="str">
        <f t="shared" si="19"/>
        <v/>
      </c>
      <c r="L249" s="176" t="str">
        <f>IF(K249=1,Employment!$S249,"")</f>
        <v/>
      </c>
      <c r="N249" s="39">
        <f>'Industry selection'!C249</f>
        <v>2</v>
      </c>
      <c r="O249" s="73"/>
      <c r="P249" s="73"/>
      <c r="Q249" s="73"/>
      <c r="S249" s="73"/>
      <c r="T249" s="73"/>
      <c r="U249" s="73"/>
      <c r="W249" s="73"/>
      <c r="X249" s="176" t="str">
        <f>IF(W249=1,Employment!$S249,"")</f>
        <v/>
      </c>
      <c r="Z249" s="73"/>
      <c r="AA249" s="176" t="str">
        <f>IF(Z249=1,Employment!$S249,"")</f>
        <v/>
      </c>
    </row>
    <row r="250" spans="1:27" x14ac:dyDescent="0.2">
      <c r="A250" s="39">
        <f>'Industry selection'!C250</f>
        <v>1</v>
      </c>
      <c r="B250" s="175">
        <v>61.2</v>
      </c>
      <c r="C250" s="67" t="s">
        <v>508</v>
      </c>
      <c r="D250" s="73" t="str">
        <f>IF(Employment!V250=2,1,"")</f>
        <v/>
      </c>
      <c r="E250" s="73" t="str">
        <f>IF(Wages!V250=2,1,"")</f>
        <v/>
      </c>
      <c r="F250" s="73" t="str">
        <f t="shared" si="18"/>
        <v/>
      </c>
      <c r="G250" s="176" t="str">
        <f>IF(F250=1,Employment!$S250,"")</f>
        <v/>
      </c>
      <c r="I250" s="73" t="str">
        <f>IF('Employment - change'!V250=2,1,"")</f>
        <v/>
      </c>
      <c r="J250" s="73" t="str">
        <f>IF('Wages - change'!V250=2,1,"")</f>
        <v/>
      </c>
      <c r="K250" s="73" t="str">
        <f t="shared" si="19"/>
        <v/>
      </c>
      <c r="L250" s="176" t="str">
        <f>IF(K250=1,Employment!$S250,"")</f>
        <v/>
      </c>
      <c r="N250" s="39">
        <f>'Industry selection'!C250</f>
        <v>1</v>
      </c>
      <c r="O250" s="73"/>
      <c r="P250" s="73"/>
      <c r="Q250" s="73"/>
      <c r="S250" s="73"/>
      <c r="T250" s="73"/>
      <c r="U250" s="73"/>
      <c r="W250" s="73"/>
      <c r="X250" s="176" t="str">
        <f>IF(W250=1,Employment!$S250,"")</f>
        <v/>
      </c>
      <c r="Z250" s="73"/>
      <c r="AA250" s="176" t="str">
        <f>IF(Z250=1,Employment!$S250,"")</f>
        <v/>
      </c>
    </row>
    <row r="251" spans="1:27" x14ac:dyDescent="0.2">
      <c r="A251" s="39">
        <f>'Industry selection'!C251</f>
        <v>1</v>
      </c>
      <c r="B251" s="175">
        <v>61.3</v>
      </c>
      <c r="C251" s="67" t="s">
        <v>510</v>
      </c>
      <c r="D251" s="73" t="str">
        <f>IF(Employment!V251=2,1,"")</f>
        <v/>
      </c>
      <c r="E251" s="73" t="str">
        <f>IF(Wages!V251=2,1,"")</f>
        <v/>
      </c>
      <c r="F251" s="73" t="str">
        <f t="shared" si="18"/>
        <v/>
      </c>
      <c r="G251" s="176" t="str">
        <f>IF(F251=1,Employment!$S251,"")</f>
        <v/>
      </c>
      <c r="I251" s="73" t="str">
        <f>IF('Employment - change'!V251=2,1,"")</f>
        <v/>
      </c>
      <c r="J251" s="73" t="str">
        <f>IF('Wages - change'!V251=2,1,"")</f>
        <v/>
      </c>
      <c r="K251" s="73" t="str">
        <f t="shared" si="19"/>
        <v/>
      </c>
      <c r="L251" s="176" t="str">
        <f>IF(K251=1,Employment!$S251,"")</f>
        <v/>
      </c>
      <c r="N251" s="39">
        <f>'Industry selection'!C251</f>
        <v>1</v>
      </c>
      <c r="O251" s="73"/>
      <c r="P251" s="73"/>
      <c r="Q251" s="73"/>
      <c r="S251" s="73"/>
      <c r="T251" s="73"/>
      <c r="U251" s="73"/>
      <c r="W251" s="73"/>
      <c r="X251" s="176" t="str">
        <f>IF(W251=1,Employment!$S251,"")</f>
        <v/>
      </c>
      <c r="Z251" s="73"/>
      <c r="AA251" s="176" t="str">
        <f>IF(Z251=1,Employment!$S251,"")</f>
        <v/>
      </c>
    </row>
    <row r="252" spans="1:27" x14ac:dyDescent="0.2">
      <c r="A252" s="39">
        <f>'Industry selection'!C252</f>
        <v>2</v>
      </c>
      <c r="B252" s="175">
        <v>61.9</v>
      </c>
      <c r="C252" s="67" t="s">
        <v>512</v>
      </c>
      <c r="D252" s="73" t="str">
        <f>IF(Employment!V252=2,1,"")</f>
        <v/>
      </c>
      <c r="E252" s="73" t="str">
        <f>IF(Wages!V252=2,1,"")</f>
        <v/>
      </c>
      <c r="F252" s="73" t="str">
        <f t="shared" si="18"/>
        <v/>
      </c>
      <c r="G252" s="176" t="str">
        <f>IF(F252=1,Employment!$S252,"")</f>
        <v/>
      </c>
      <c r="I252" s="73" t="str">
        <f>IF('Employment - change'!V252=2,1,"")</f>
        <v/>
      </c>
      <c r="J252" s="73" t="str">
        <f>IF('Wages - change'!V252=2,1,"")</f>
        <v/>
      </c>
      <c r="K252" s="73" t="str">
        <f t="shared" si="19"/>
        <v/>
      </c>
      <c r="L252" s="176" t="str">
        <f>IF(K252=1,Employment!$S252,"")</f>
        <v/>
      </c>
      <c r="N252" s="39">
        <f>'Industry selection'!C252</f>
        <v>2</v>
      </c>
      <c r="O252" s="73"/>
      <c r="P252" s="73"/>
      <c r="Q252" s="73"/>
      <c r="S252" s="73"/>
      <c r="T252" s="73"/>
      <c r="U252" s="73"/>
      <c r="W252" s="73"/>
      <c r="X252" s="176" t="str">
        <f>IF(W252=1,Employment!$S252,"")</f>
        <v/>
      </c>
      <c r="Z252" s="73"/>
      <c r="AA252" s="176" t="str">
        <f>IF(Z252=1,Employment!$S252,"")</f>
        <v/>
      </c>
    </row>
    <row r="253" spans="1:27" x14ac:dyDescent="0.2">
      <c r="A253" s="39">
        <f>'Industry selection'!C253</f>
        <v>2</v>
      </c>
      <c r="B253" s="175">
        <v>62</v>
      </c>
      <c r="C253" s="67" t="s">
        <v>514</v>
      </c>
      <c r="D253" s="73" t="str">
        <f>IF(Employment!V253=2,1,"")</f>
        <v/>
      </c>
      <c r="E253" s="73" t="str">
        <f>IF(Wages!V253=2,1,"")</f>
        <v/>
      </c>
      <c r="F253" s="73" t="str">
        <f t="shared" si="18"/>
        <v/>
      </c>
      <c r="G253" s="176" t="str">
        <f>IF(F253=1,Employment!$S253,"")</f>
        <v/>
      </c>
      <c r="I253" s="73">
        <f>IF('Employment - change'!V253=2,1,"")</f>
        <v>1</v>
      </c>
      <c r="J253" s="73" t="str">
        <f>IF('Wages - change'!V253=2,1,"")</f>
        <v/>
      </c>
      <c r="K253" s="73" t="str">
        <f t="shared" si="19"/>
        <v/>
      </c>
      <c r="L253" s="176" t="str">
        <f>IF(K253=1,Employment!$S253,"")</f>
        <v/>
      </c>
      <c r="N253" s="39">
        <f>'Industry selection'!C253</f>
        <v>2</v>
      </c>
      <c r="O253" s="73"/>
      <c r="P253" s="73"/>
      <c r="Q253" s="73"/>
      <c r="S253" s="73"/>
      <c r="T253" s="73"/>
      <c r="U253" s="73"/>
      <c r="W253" s="73"/>
      <c r="X253" s="176" t="str">
        <f>IF(W253=1,Employment!$S253,"")</f>
        <v/>
      </c>
      <c r="Z253" s="73"/>
      <c r="AA253" s="176" t="str">
        <f>IF(Z253=1,Employment!$S253,"")</f>
        <v/>
      </c>
    </row>
    <row r="254" spans="1:27" x14ac:dyDescent="0.2">
      <c r="A254" s="39" t="str">
        <f>'Industry selection'!C254</f>
        <v/>
      </c>
      <c r="B254" s="175">
        <v>63</v>
      </c>
      <c r="C254" s="67" t="s">
        <v>516</v>
      </c>
      <c r="D254" s="73" t="str">
        <f>IF(Employment!V254=2,1,"")</f>
        <v/>
      </c>
      <c r="E254" s="73" t="str">
        <f>IF(Wages!V254=2,1,"")</f>
        <v/>
      </c>
      <c r="F254" s="73" t="str">
        <f t="shared" si="18"/>
        <v/>
      </c>
      <c r="G254" s="176" t="str">
        <f>IF(F254=1,Employment!$S254,"")</f>
        <v/>
      </c>
      <c r="I254" s="73" t="str">
        <f>IF('Employment - change'!V254=2,1,"")</f>
        <v/>
      </c>
      <c r="J254" s="73" t="str">
        <f>IF('Wages - change'!V254=2,1,"")</f>
        <v/>
      </c>
      <c r="K254" s="73" t="str">
        <f t="shared" si="19"/>
        <v/>
      </c>
      <c r="L254" s="176" t="str">
        <f>IF(K254=1,Employment!$S254,"")</f>
        <v/>
      </c>
      <c r="N254" s="39" t="str">
        <f>'Industry selection'!C254</f>
        <v/>
      </c>
      <c r="O254" s="73"/>
      <c r="P254" s="73"/>
      <c r="Q254" s="73"/>
      <c r="S254" s="73"/>
      <c r="T254" s="73"/>
      <c r="U254" s="73"/>
      <c r="W254" s="73"/>
      <c r="X254" s="176" t="str">
        <f>IF(W254=1,Employment!$S254,"")</f>
        <v/>
      </c>
      <c r="Z254" s="73"/>
      <c r="AA254" s="176" t="str">
        <f>IF(Z254=1,Employment!$S254,"")</f>
        <v/>
      </c>
    </row>
    <row r="255" spans="1:27" x14ac:dyDescent="0.2">
      <c r="A255" s="39">
        <f>'Industry selection'!C255</f>
        <v>2</v>
      </c>
      <c r="B255" s="175">
        <v>63.1</v>
      </c>
      <c r="C255" s="67" t="s">
        <v>518</v>
      </c>
      <c r="D255" s="73" t="str">
        <f>IF(Employment!V255=2,1,"")</f>
        <v/>
      </c>
      <c r="E255" s="73" t="str">
        <f>IF(Wages!V255=2,1,"")</f>
        <v/>
      </c>
      <c r="F255" s="73" t="str">
        <f t="shared" si="18"/>
        <v/>
      </c>
      <c r="G255" s="176" t="str">
        <f>IF(F255=1,Employment!$S255,"")</f>
        <v/>
      </c>
      <c r="I255" s="73" t="str">
        <f>IF('Employment - change'!V255=2,1,"")</f>
        <v/>
      </c>
      <c r="J255" s="73" t="str">
        <f>IF('Wages - change'!V255=2,1,"")</f>
        <v/>
      </c>
      <c r="K255" s="73" t="str">
        <f t="shared" si="19"/>
        <v/>
      </c>
      <c r="L255" s="176" t="str">
        <f>IF(K255=1,Employment!$S255,"")</f>
        <v/>
      </c>
      <c r="N255" s="39">
        <f>'Industry selection'!C255</f>
        <v>2</v>
      </c>
      <c r="O255" s="73"/>
      <c r="P255" s="73"/>
      <c r="Q255" s="73"/>
      <c r="S255" s="73"/>
      <c r="T255" s="73"/>
      <c r="U255" s="73"/>
      <c r="W255" s="73"/>
      <c r="X255" s="176" t="str">
        <f>IF(W255=1,Employment!$S255,"")</f>
        <v/>
      </c>
      <c r="Z255" s="73"/>
      <c r="AA255" s="176" t="str">
        <f>IF(Z255=1,Employment!$S255,"")</f>
        <v/>
      </c>
    </row>
    <row r="256" spans="1:27" x14ac:dyDescent="0.2">
      <c r="A256" s="39">
        <f>'Industry selection'!C256</f>
        <v>2</v>
      </c>
      <c r="B256" s="175">
        <v>63.9</v>
      </c>
      <c r="C256" s="67" t="s">
        <v>520</v>
      </c>
      <c r="D256" s="73" t="str">
        <f>IF(Employment!V256=2,1,"")</f>
        <v/>
      </c>
      <c r="E256" s="73" t="str">
        <f>IF(Wages!V256=2,1,"")</f>
        <v/>
      </c>
      <c r="F256" s="73" t="str">
        <f t="shared" si="18"/>
        <v/>
      </c>
      <c r="G256" s="176" t="str">
        <f>IF(F256=1,Employment!$S256,"")</f>
        <v/>
      </c>
      <c r="I256" s="73">
        <f>IF('Employment - change'!V256=2,1,"")</f>
        <v>1</v>
      </c>
      <c r="J256" s="73" t="str">
        <f>IF('Wages - change'!V256=2,1,"")</f>
        <v/>
      </c>
      <c r="K256" s="73" t="str">
        <f t="shared" si="19"/>
        <v/>
      </c>
      <c r="L256" s="176" t="str">
        <f>IF(K256=1,Employment!$S256,"")</f>
        <v/>
      </c>
      <c r="N256" s="39">
        <f>'Industry selection'!C256</f>
        <v>2</v>
      </c>
      <c r="O256" s="73"/>
      <c r="P256" s="73"/>
      <c r="Q256" s="73"/>
      <c r="S256" s="73"/>
      <c r="T256" s="73"/>
      <c r="U256" s="73"/>
      <c r="W256" s="73"/>
      <c r="X256" s="176" t="str">
        <f>IF(W256=1,Employment!$S256,"")</f>
        <v/>
      </c>
      <c r="Z256" s="73"/>
      <c r="AA256" s="176" t="str">
        <f>IF(Z256=1,Employment!$S256,"")</f>
        <v/>
      </c>
    </row>
    <row r="257" spans="1:27" x14ac:dyDescent="0.2">
      <c r="A257" s="39" t="str">
        <f>'Industry selection'!C257</f>
        <v/>
      </c>
      <c r="B257" s="175" t="s">
        <v>522</v>
      </c>
      <c r="C257" s="67" t="s">
        <v>523</v>
      </c>
      <c r="D257" s="73" t="str">
        <f>IF(Employment!V257=2,1,"")</f>
        <v/>
      </c>
      <c r="E257" s="73" t="str">
        <f>IF(Wages!V257=2,1,"")</f>
        <v/>
      </c>
      <c r="F257" s="73" t="str">
        <f t="shared" si="18"/>
        <v/>
      </c>
      <c r="G257" s="176" t="str">
        <f>IF(F257=1,Employment!$S257,"")</f>
        <v/>
      </c>
      <c r="I257" s="73" t="str">
        <f>IF('Employment - change'!V257=2,1,"")</f>
        <v/>
      </c>
      <c r="J257" s="73" t="str">
        <f>IF('Wages - change'!V257=2,1,"")</f>
        <v/>
      </c>
      <c r="K257" s="73" t="str">
        <f t="shared" si="19"/>
        <v/>
      </c>
      <c r="L257" s="176" t="str">
        <f>IF(K257=1,Employment!$S257,"")</f>
        <v/>
      </c>
      <c r="N257" s="39" t="str">
        <f>'Industry selection'!C257</f>
        <v/>
      </c>
      <c r="O257" s="73"/>
      <c r="P257" s="73"/>
      <c r="Q257" s="73"/>
      <c r="S257" s="73"/>
      <c r="T257" s="73"/>
      <c r="U257" s="73"/>
      <c r="W257" s="73"/>
      <c r="X257" s="176" t="str">
        <f>IF(W257=1,Employment!$S257,"")</f>
        <v/>
      </c>
      <c r="Z257" s="73"/>
      <c r="AA257" s="176" t="str">
        <f>IF(Z257=1,Employment!$S257,"")</f>
        <v/>
      </c>
    </row>
    <row r="258" spans="1:27" x14ac:dyDescent="0.2">
      <c r="A258" s="39" t="str">
        <f>'Industry selection'!C258</f>
        <v/>
      </c>
      <c r="B258" s="175">
        <v>64</v>
      </c>
      <c r="C258" s="67" t="s">
        <v>525</v>
      </c>
      <c r="D258" s="73" t="str">
        <f>IF(Employment!V258=2,1,"")</f>
        <v/>
      </c>
      <c r="E258" s="73" t="str">
        <f>IF(Wages!V258=2,1,"")</f>
        <v/>
      </c>
      <c r="F258" s="73" t="str">
        <f t="shared" si="18"/>
        <v/>
      </c>
      <c r="G258" s="176" t="str">
        <f>IF(F258=1,Employment!$S258,"")</f>
        <v/>
      </c>
      <c r="I258" s="73" t="str">
        <f>IF('Employment - change'!V258=2,1,"")</f>
        <v/>
      </c>
      <c r="J258" s="73" t="str">
        <f>IF('Wages - change'!V258=2,1,"")</f>
        <v/>
      </c>
      <c r="K258" s="73" t="str">
        <f t="shared" si="19"/>
        <v/>
      </c>
      <c r="L258" s="176" t="str">
        <f>IF(K258=1,Employment!$S258,"")</f>
        <v/>
      </c>
      <c r="N258" s="39" t="str">
        <f>'Industry selection'!C258</f>
        <v/>
      </c>
      <c r="O258" s="73"/>
      <c r="P258" s="73"/>
      <c r="Q258" s="73"/>
      <c r="S258" s="73"/>
      <c r="T258" s="73"/>
      <c r="U258" s="73"/>
      <c r="W258" s="73"/>
      <c r="X258" s="176" t="str">
        <f>IF(W258=1,Employment!$S258,"")</f>
        <v/>
      </c>
      <c r="Z258" s="73"/>
      <c r="AA258" s="176" t="str">
        <f>IF(Z258=1,Employment!$S258,"")</f>
        <v/>
      </c>
    </row>
    <row r="259" spans="1:27" x14ac:dyDescent="0.2">
      <c r="A259" s="39">
        <f>'Industry selection'!C259</f>
        <v>1</v>
      </c>
      <c r="B259" s="175">
        <v>64.099999999999994</v>
      </c>
      <c r="C259" s="67" t="s">
        <v>527</v>
      </c>
      <c r="D259" s="73" t="str">
        <f>IF(Employment!V259=2,1,"")</f>
        <v/>
      </c>
      <c r="E259" s="73" t="str">
        <f>IF(Wages!V259=2,1,"")</f>
        <v/>
      </c>
      <c r="F259" s="73" t="str">
        <f t="shared" si="18"/>
        <v/>
      </c>
      <c r="G259" s="176" t="str">
        <f>IF(F259=1,Employment!$S259,"")</f>
        <v/>
      </c>
      <c r="I259" s="73" t="str">
        <f>IF('Employment - change'!V259=2,1,"")</f>
        <v/>
      </c>
      <c r="J259" s="73" t="str">
        <f>IF('Wages - change'!V259=2,1,"")</f>
        <v/>
      </c>
      <c r="K259" s="73" t="str">
        <f t="shared" si="19"/>
        <v/>
      </c>
      <c r="L259" s="176" t="str">
        <f>IF(K259=1,Employment!$S259,"")</f>
        <v/>
      </c>
      <c r="N259" s="39">
        <f>'Industry selection'!C259</f>
        <v>1</v>
      </c>
      <c r="O259" s="73"/>
      <c r="P259" s="73"/>
      <c r="Q259" s="73"/>
      <c r="S259" s="73"/>
      <c r="T259" s="73"/>
      <c r="U259" s="73"/>
      <c r="W259" s="73"/>
      <c r="X259" s="176" t="str">
        <f>IF(W259=1,Employment!$S259,"")</f>
        <v/>
      </c>
      <c r="Z259" s="73"/>
      <c r="AA259" s="176" t="str">
        <f>IF(Z259=1,Employment!$S259,"")</f>
        <v/>
      </c>
    </row>
    <row r="260" spans="1:27" x14ac:dyDescent="0.2">
      <c r="A260" s="39">
        <f>'Industry selection'!C260</f>
        <v>1</v>
      </c>
      <c r="B260" s="175">
        <v>64.2</v>
      </c>
      <c r="C260" s="67" t="s">
        <v>529</v>
      </c>
      <c r="D260" s="73" t="str">
        <f>IF(Employment!V260=2,1,"")</f>
        <v/>
      </c>
      <c r="E260" s="73" t="str">
        <f>IF(Wages!V260=2,1,"")</f>
        <v/>
      </c>
      <c r="F260" s="73" t="str">
        <f t="shared" si="18"/>
        <v/>
      </c>
      <c r="G260" s="176" t="str">
        <f>IF(F260=1,Employment!$S260,"")</f>
        <v/>
      </c>
      <c r="I260" s="73" t="str">
        <f>IF('Employment - change'!V260=2,1,"")</f>
        <v/>
      </c>
      <c r="J260" s="73" t="str">
        <f>IF('Wages - change'!V260=2,1,"")</f>
        <v/>
      </c>
      <c r="K260" s="73" t="str">
        <f t="shared" si="19"/>
        <v/>
      </c>
      <c r="L260" s="176" t="str">
        <f>IF(K260=1,Employment!$S260,"")</f>
        <v/>
      </c>
      <c r="N260" s="39">
        <f>'Industry selection'!C260</f>
        <v>1</v>
      </c>
      <c r="O260" s="73"/>
      <c r="P260" s="73"/>
      <c r="Q260" s="73"/>
      <c r="S260" s="73"/>
      <c r="T260" s="73"/>
      <c r="U260" s="73"/>
      <c r="W260" s="73"/>
      <c r="X260" s="176" t="str">
        <f>IF(W260=1,Employment!$S260,"")</f>
        <v/>
      </c>
      <c r="Z260" s="73"/>
      <c r="AA260" s="176" t="str">
        <f>IF(Z260=1,Employment!$S260,"")</f>
        <v/>
      </c>
    </row>
    <row r="261" spans="1:27" x14ac:dyDescent="0.2">
      <c r="A261" s="39">
        <f>'Industry selection'!C261</f>
        <v>1</v>
      </c>
      <c r="B261" s="175">
        <v>64.3</v>
      </c>
      <c r="C261" s="67" t="s">
        <v>531</v>
      </c>
      <c r="D261" s="73" t="str">
        <f>IF(Employment!V261=2,1,"")</f>
        <v/>
      </c>
      <c r="E261" s="73" t="str">
        <f>IF(Wages!V261=2,1,"")</f>
        <v/>
      </c>
      <c r="F261" s="73" t="str">
        <f t="shared" si="18"/>
        <v/>
      </c>
      <c r="G261" s="176" t="str">
        <f>IF(F261=1,Employment!$S261,"")</f>
        <v/>
      </c>
      <c r="I261" s="73" t="str">
        <f>IF('Employment - change'!V261=2,1,"")</f>
        <v/>
      </c>
      <c r="J261" s="73" t="str">
        <f>IF('Wages - change'!V261=2,1,"")</f>
        <v/>
      </c>
      <c r="K261" s="73" t="str">
        <f t="shared" si="19"/>
        <v/>
      </c>
      <c r="L261" s="176" t="str">
        <f>IF(K261=1,Employment!$S261,"")</f>
        <v/>
      </c>
      <c r="N261" s="39">
        <f>'Industry selection'!C261</f>
        <v>1</v>
      </c>
      <c r="O261" s="73"/>
      <c r="P261" s="73"/>
      <c r="Q261" s="73"/>
      <c r="S261" s="73"/>
      <c r="T261" s="73"/>
      <c r="U261" s="73"/>
      <c r="W261" s="73"/>
      <c r="X261" s="176" t="str">
        <f>IF(W261=1,Employment!$S261,"")</f>
        <v/>
      </c>
      <c r="Z261" s="73"/>
      <c r="AA261" s="176" t="str">
        <f>IF(Z261=1,Employment!$S261,"")</f>
        <v/>
      </c>
    </row>
    <row r="262" spans="1:27" x14ac:dyDescent="0.2">
      <c r="A262" s="39">
        <f>'Industry selection'!C262</f>
        <v>2</v>
      </c>
      <c r="B262" s="175">
        <v>64.900000000000006</v>
      </c>
      <c r="C262" s="67" t="s">
        <v>533</v>
      </c>
      <c r="D262" s="73" t="str">
        <f>IF(Employment!V262=2,1,"")</f>
        <v/>
      </c>
      <c r="E262" s="73">
        <f>IF(Wages!V262=2,1,"")</f>
        <v>1</v>
      </c>
      <c r="F262" s="73" t="str">
        <f t="shared" ref="F262:F325" si="20">IF(AND(D262=1,E262=1),1,"")</f>
        <v/>
      </c>
      <c r="G262" s="176" t="str">
        <f>IF(F262=1,Employment!$S262,"")</f>
        <v/>
      </c>
      <c r="I262" s="73" t="str">
        <f>IF('Employment - change'!V262=2,1,"")</f>
        <v/>
      </c>
      <c r="J262" s="73" t="str">
        <f>IF('Wages - change'!V262=2,1,"")</f>
        <v/>
      </c>
      <c r="K262" s="73" t="str">
        <f t="shared" ref="K262:K325" si="21">IF(AND(I262=1,J262=1),1,"")</f>
        <v/>
      </c>
      <c r="L262" s="176" t="str">
        <f>IF(K262=1,Employment!$S262,"")</f>
        <v/>
      </c>
      <c r="N262" s="39">
        <f>'Industry selection'!C262</f>
        <v>2</v>
      </c>
      <c r="O262" s="73"/>
      <c r="P262" s="73"/>
      <c r="Q262" s="73"/>
      <c r="S262" s="73"/>
      <c r="T262" s="73"/>
      <c r="U262" s="73"/>
      <c r="W262" s="73"/>
      <c r="X262" s="176" t="str">
        <f>IF(W262=1,Employment!$S262,"")</f>
        <v/>
      </c>
      <c r="Z262" s="73"/>
      <c r="AA262" s="176" t="str">
        <f>IF(Z262=1,Employment!$S262,"")</f>
        <v/>
      </c>
    </row>
    <row r="263" spans="1:27" x14ac:dyDescent="0.2">
      <c r="A263" s="39">
        <f>'Industry selection'!C263</f>
        <v>1</v>
      </c>
      <c r="B263" s="175">
        <v>65</v>
      </c>
      <c r="C263" s="67" t="s">
        <v>535</v>
      </c>
      <c r="D263" s="73" t="str">
        <f>IF(Employment!V263=2,1,"")</f>
        <v/>
      </c>
      <c r="E263" s="73" t="str">
        <f>IF(Wages!V263=2,1,"")</f>
        <v/>
      </c>
      <c r="F263" s="73" t="str">
        <f t="shared" si="20"/>
        <v/>
      </c>
      <c r="G263" s="176" t="str">
        <f>IF(F263=1,Employment!$S263,"")</f>
        <v/>
      </c>
      <c r="I263" s="73" t="str">
        <f>IF('Employment - change'!V263=2,1,"")</f>
        <v/>
      </c>
      <c r="J263" s="73" t="str">
        <f>IF('Wages - change'!V263=2,1,"")</f>
        <v/>
      </c>
      <c r="K263" s="73" t="str">
        <f t="shared" si="21"/>
        <v/>
      </c>
      <c r="L263" s="176" t="str">
        <f>IF(K263=1,Employment!$S263,"")</f>
        <v/>
      </c>
      <c r="N263" s="39">
        <f>'Industry selection'!C263</f>
        <v>1</v>
      </c>
      <c r="O263" s="73"/>
      <c r="P263" s="73"/>
      <c r="Q263" s="73"/>
      <c r="S263" s="73"/>
      <c r="T263" s="73"/>
      <c r="U263" s="73"/>
      <c r="W263" s="73"/>
      <c r="X263" s="176" t="str">
        <f>IF(W263=1,Employment!$S263,"")</f>
        <v/>
      </c>
      <c r="Z263" s="73"/>
      <c r="AA263" s="176" t="str">
        <f>IF(Z263=1,Employment!$S263,"")</f>
        <v/>
      </c>
    </row>
    <row r="264" spans="1:27" x14ac:dyDescent="0.2">
      <c r="A264" s="39">
        <f>'Industry selection'!C264</f>
        <v>1</v>
      </c>
      <c r="B264" s="175">
        <v>65.099999999999994</v>
      </c>
      <c r="C264" s="67" t="s">
        <v>537</v>
      </c>
      <c r="D264" s="73" t="str">
        <f>IF(Employment!V264=2,1,"")</f>
        <v/>
      </c>
      <c r="E264" s="73" t="str">
        <f>IF(Wages!V264=2,1,"")</f>
        <v/>
      </c>
      <c r="F264" s="73" t="str">
        <f t="shared" si="20"/>
        <v/>
      </c>
      <c r="G264" s="176" t="str">
        <f>IF(F264=1,Employment!$S264,"")</f>
        <v/>
      </c>
      <c r="I264" s="73" t="str">
        <f>IF('Employment - change'!V264=2,1,"")</f>
        <v/>
      </c>
      <c r="J264" s="73" t="str">
        <f>IF('Wages - change'!V264=2,1,"")</f>
        <v/>
      </c>
      <c r="K264" s="73" t="str">
        <f t="shared" si="21"/>
        <v/>
      </c>
      <c r="L264" s="176" t="str">
        <f>IF(K264=1,Employment!$S264,"")</f>
        <v/>
      </c>
      <c r="N264" s="39">
        <f>'Industry selection'!C264</f>
        <v>1</v>
      </c>
      <c r="O264" s="73"/>
      <c r="P264" s="73"/>
      <c r="Q264" s="73"/>
      <c r="S264" s="73"/>
      <c r="T264" s="73"/>
      <c r="U264" s="73"/>
      <c r="W264" s="73"/>
      <c r="X264" s="176" t="str">
        <f>IF(W264=1,Employment!$S264,"")</f>
        <v/>
      </c>
      <c r="Z264" s="73"/>
      <c r="AA264" s="176" t="str">
        <f>IF(Z264=1,Employment!$S264,"")</f>
        <v/>
      </c>
    </row>
    <row r="265" spans="1:27" x14ac:dyDescent="0.2">
      <c r="A265" s="39">
        <f>'Industry selection'!C265</f>
        <v>1</v>
      </c>
      <c r="B265" s="175">
        <v>65.2</v>
      </c>
      <c r="C265" s="67" t="s">
        <v>539</v>
      </c>
      <c r="D265" s="73" t="str">
        <f>IF(Employment!V265=2,1,"")</f>
        <v/>
      </c>
      <c r="E265" s="73" t="str">
        <f>IF(Wages!V265=2,1,"")</f>
        <v/>
      </c>
      <c r="F265" s="73" t="str">
        <f t="shared" si="20"/>
        <v/>
      </c>
      <c r="G265" s="176" t="str">
        <f>IF(F265=1,Employment!$S265,"")</f>
        <v/>
      </c>
      <c r="I265" s="73" t="str">
        <f>IF('Employment - change'!V265=2,1,"")</f>
        <v/>
      </c>
      <c r="J265" s="73" t="str">
        <f>IF('Wages - change'!V265=2,1,"")</f>
        <v/>
      </c>
      <c r="K265" s="73" t="str">
        <f t="shared" si="21"/>
        <v/>
      </c>
      <c r="L265" s="176" t="str">
        <f>IF(K265=1,Employment!$S265,"")</f>
        <v/>
      </c>
      <c r="N265" s="39">
        <f>'Industry selection'!C265</f>
        <v>1</v>
      </c>
      <c r="O265" s="73"/>
      <c r="P265" s="73"/>
      <c r="Q265" s="73"/>
      <c r="S265" s="73"/>
      <c r="T265" s="73"/>
      <c r="U265" s="73"/>
      <c r="W265" s="73"/>
      <c r="X265" s="176" t="str">
        <f>IF(W265=1,Employment!$S265,"")</f>
        <v/>
      </c>
      <c r="Z265" s="73"/>
      <c r="AA265" s="176" t="str">
        <f>IF(Z265=1,Employment!$S265,"")</f>
        <v/>
      </c>
    </row>
    <row r="266" spans="1:27" x14ac:dyDescent="0.2">
      <c r="A266" s="39">
        <f>'Industry selection'!C266</f>
        <v>1</v>
      </c>
      <c r="B266" s="175">
        <v>65.3</v>
      </c>
      <c r="C266" s="67" t="s">
        <v>541</v>
      </c>
      <c r="D266" s="73" t="str">
        <f>IF(Employment!V266=2,1,"")</f>
        <v/>
      </c>
      <c r="E266" s="73" t="str">
        <f>IF(Wages!V266=2,1,"")</f>
        <v/>
      </c>
      <c r="F266" s="73" t="str">
        <f t="shared" si="20"/>
        <v/>
      </c>
      <c r="G266" s="176" t="str">
        <f>IF(F266=1,Employment!$S266,"")</f>
        <v/>
      </c>
      <c r="I266" s="73" t="str">
        <f>IF('Employment - change'!V266=2,1,"")</f>
        <v/>
      </c>
      <c r="J266" s="73" t="str">
        <f>IF('Wages - change'!V266=2,1,"")</f>
        <v/>
      </c>
      <c r="K266" s="73" t="str">
        <f t="shared" si="21"/>
        <v/>
      </c>
      <c r="L266" s="176" t="str">
        <f>IF(K266=1,Employment!$S266,"")</f>
        <v/>
      </c>
      <c r="N266" s="39">
        <f>'Industry selection'!C266</f>
        <v>1</v>
      </c>
      <c r="O266" s="73"/>
      <c r="P266" s="73"/>
      <c r="Q266" s="73"/>
      <c r="S266" s="73"/>
      <c r="T266" s="73"/>
      <c r="U266" s="73"/>
      <c r="W266" s="73"/>
      <c r="X266" s="176" t="str">
        <f>IF(W266=1,Employment!$S266,"")</f>
        <v/>
      </c>
      <c r="Z266" s="73"/>
      <c r="AA266" s="176" t="str">
        <f>IF(Z266=1,Employment!$S266,"")</f>
        <v/>
      </c>
    </row>
    <row r="267" spans="1:27" x14ac:dyDescent="0.2">
      <c r="A267" s="39" t="str">
        <f>'Industry selection'!C267</f>
        <v/>
      </c>
      <c r="B267" s="175">
        <v>66</v>
      </c>
      <c r="C267" s="67" t="s">
        <v>543</v>
      </c>
      <c r="D267" s="73" t="str">
        <f>IF(Employment!V267=2,1,"")</f>
        <v/>
      </c>
      <c r="E267" s="73" t="str">
        <f>IF(Wages!V267=2,1,"")</f>
        <v/>
      </c>
      <c r="F267" s="73" t="str">
        <f t="shared" si="20"/>
        <v/>
      </c>
      <c r="G267" s="176" t="str">
        <f>IF(F267=1,Employment!$S267,"")</f>
        <v/>
      </c>
      <c r="I267" s="73" t="str">
        <f>IF('Employment - change'!V267=2,1,"")</f>
        <v/>
      </c>
      <c r="J267" s="73" t="str">
        <f>IF('Wages - change'!V267=2,1,"")</f>
        <v/>
      </c>
      <c r="K267" s="73" t="str">
        <f t="shared" si="21"/>
        <v/>
      </c>
      <c r="L267" s="176" t="str">
        <f>IF(K267=1,Employment!$S267,"")</f>
        <v/>
      </c>
      <c r="N267" s="39" t="str">
        <f>'Industry selection'!C267</f>
        <v/>
      </c>
      <c r="O267" s="73"/>
      <c r="P267" s="73"/>
      <c r="Q267" s="73"/>
      <c r="S267" s="73"/>
      <c r="T267" s="73"/>
      <c r="U267" s="73"/>
      <c r="W267" s="73"/>
      <c r="X267" s="176" t="str">
        <f>IF(W267=1,Employment!$S267,"")</f>
        <v/>
      </c>
      <c r="Z267" s="73"/>
      <c r="AA267" s="176" t="str">
        <f>IF(Z267=1,Employment!$S267,"")</f>
        <v/>
      </c>
    </row>
    <row r="268" spans="1:27" x14ac:dyDescent="0.2">
      <c r="A268" s="39">
        <f>'Industry selection'!C268</f>
        <v>2</v>
      </c>
      <c r="B268" s="175">
        <v>66.099999999999994</v>
      </c>
      <c r="C268" s="67" t="s">
        <v>545</v>
      </c>
      <c r="D268" s="73" t="str">
        <f>IF(Employment!V268=2,1,"")</f>
        <v/>
      </c>
      <c r="E268" s="73" t="str">
        <f>IF(Wages!V268=2,1,"")</f>
        <v/>
      </c>
      <c r="F268" s="73" t="str">
        <f t="shared" si="20"/>
        <v/>
      </c>
      <c r="G268" s="176" t="str">
        <f>IF(F268=1,Employment!$S268,"")</f>
        <v/>
      </c>
      <c r="I268" s="73" t="str">
        <f>IF('Employment - change'!V268=2,1,"")</f>
        <v/>
      </c>
      <c r="J268" s="73" t="str">
        <f>IF('Wages - change'!V268=2,1,"")</f>
        <v/>
      </c>
      <c r="K268" s="73" t="str">
        <f t="shared" si="21"/>
        <v/>
      </c>
      <c r="L268" s="176" t="str">
        <f>IF(K268=1,Employment!$S268,"")</f>
        <v/>
      </c>
      <c r="N268" s="39">
        <f>'Industry selection'!C268</f>
        <v>2</v>
      </c>
      <c r="O268" s="73"/>
      <c r="P268" s="73"/>
      <c r="Q268" s="73"/>
      <c r="S268" s="73"/>
      <c r="T268" s="73"/>
      <c r="U268" s="73"/>
      <c r="W268" s="73"/>
      <c r="X268" s="176" t="str">
        <f>IF(W268=1,Employment!$S268,"")</f>
        <v/>
      </c>
      <c r="Z268" s="73"/>
      <c r="AA268" s="176" t="str">
        <f>IF(Z268=1,Employment!$S268,"")</f>
        <v/>
      </c>
    </row>
    <row r="269" spans="1:27" x14ac:dyDescent="0.2">
      <c r="A269" s="39">
        <f>'Industry selection'!C269</f>
        <v>2</v>
      </c>
      <c r="B269" s="175">
        <v>66.2</v>
      </c>
      <c r="C269" s="67" t="s">
        <v>547</v>
      </c>
      <c r="D269" s="73" t="str">
        <f>IF(Employment!V269=2,1,"")</f>
        <v/>
      </c>
      <c r="E269" s="73" t="str">
        <f>IF(Wages!V269=2,1,"")</f>
        <v/>
      </c>
      <c r="F269" s="73" t="str">
        <f t="shared" si="20"/>
        <v/>
      </c>
      <c r="G269" s="176" t="str">
        <f>IF(F269=1,Employment!$S269,"")</f>
        <v/>
      </c>
      <c r="I269" s="73" t="str">
        <f>IF('Employment - change'!V269=2,1,"")</f>
        <v/>
      </c>
      <c r="J269" s="73" t="str">
        <f>IF('Wages - change'!V269=2,1,"")</f>
        <v/>
      </c>
      <c r="K269" s="73" t="str">
        <f t="shared" si="21"/>
        <v/>
      </c>
      <c r="L269" s="176" t="str">
        <f>IF(K269=1,Employment!$S269,"")</f>
        <v/>
      </c>
      <c r="N269" s="39">
        <f>'Industry selection'!C269</f>
        <v>2</v>
      </c>
      <c r="O269" s="73"/>
      <c r="P269" s="73"/>
      <c r="Q269" s="73"/>
      <c r="S269" s="73"/>
      <c r="T269" s="73"/>
      <c r="U269" s="73"/>
      <c r="W269" s="73"/>
      <c r="X269" s="176" t="str">
        <f>IF(W269=1,Employment!$S269,"")</f>
        <v/>
      </c>
      <c r="Z269" s="73"/>
      <c r="AA269" s="176" t="str">
        <f>IF(Z269=1,Employment!$S269,"")</f>
        <v/>
      </c>
    </row>
    <row r="270" spans="1:27" x14ac:dyDescent="0.2">
      <c r="A270" s="39">
        <f>'Industry selection'!C270</f>
        <v>1</v>
      </c>
      <c r="B270" s="175">
        <v>66.3</v>
      </c>
      <c r="C270" s="67" t="s">
        <v>549</v>
      </c>
      <c r="D270" s="73" t="str">
        <f>IF(Employment!V270=2,1,"")</f>
        <v/>
      </c>
      <c r="E270" s="73" t="str">
        <f>IF(Wages!V270=2,1,"")</f>
        <v/>
      </c>
      <c r="F270" s="73" t="str">
        <f t="shared" si="20"/>
        <v/>
      </c>
      <c r="G270" s="176" t="str">
        <f>IF(F270=1,Employment!$S270,"")</f>
        <v/>
      </c>
      <c r="I270" s="73" t="str">
        <f>IF('Employment - change'!V270=2,1,"")</f>
        <v/>
      </c>
      <c r="J270" s="73" t="str">
        <f>IF('Wages - change'!V270=2,1,"")</f>
        <v/>
      </c>
      <c r="K270" s="73" t="str">
        <f t="shared" si="21"/>
        <v/>
      </c>
      <c r="L270" s="176" t="str">
        <f>IF(K270=1,Employment!$S270,"")</f>
        <v/>
      </c>
      <c r="N270" s="39">
        <f>'Industry selection'!C270</f>
        <v>1</v>
      </c>
      <c r="O270" s="73"/>
      <c r="P270" s="73"/>
      <c r="Q270" s="73"/>
      <c r="S270" s="73"/>
      <c r="T270" s="73"/>
      <c r="U270" s="73"/>
      <c r="W270" s="73"/>
      <c r="X270" s="176" t="str">
        <f>IF(W270=1,Employment!$S270,"")</f>
        <v/>
      </c>
      <c r="Z270" s="73"/>
      <c r="AA270" s="176" t="str">
        <f>IF(Z270=1,Employment!$S270,"")</f>
        <v/>
      </c>
    </row>
    <row r="271" spans="1:27" x14ac:dyDescent="0.2">
      <c r="A271" s="39" t="str">
        <f>'Industry selection'!C271</f>
        <v/>
      </c>
      <c r="B271" s="175" t="s">
        <v>551</v>
      </c>
      <c r="C271" s="67" t="s">
        <v>552</v>
      </c>
      <c r="D271" s="73" t="str">
        <f>IF(Employment!V271=2,1,"")</f>
        <v/>
      </c>
      <c r="E271" s="73" t="str">
        <f>IF(Wages!V271=2,1,"")</f>
        <v/>
      </c>
      <c r="F271" s="73" t="str">
        <f t="shared" si="20"/>
        <v/>
      </c>
      <c r="G271" s="176" t="str">
        <f>IF(F271=1,Employment!$S271,"")</f>
        <v/>
      </c>
      <c r="I271" s="73" t="str">
        <f>IF('Employment - change'!V271=2,1,"")</f>
        <v/>
      </c>
      <c r="J271" s="73" t="str">
        <f>IF('Wages - change'!V271=2,1,"")</f>
        <v/>
      </c>
      <c r="K271" s="73" t="str">
        <f t="shared" si="21"/>
        <v/>
      </c>
      <c r="L271" s="176" t="str">
        <f>IF(K271=1,Employment!$S271,"")</f>
        <v/>
      </c>
      <c r="N271" s="39" t="str">
        <f>'Industry selection'!C271</f>
        <v/>
      </c>
      <c r="O271" s="73"/>
      <c r="P271" s="73"/>
      <c r="Q271" s="73"/>
      <c r="S271" s="73"/>
      <c r="T271" s="73"/>
      <c r="U271" s="73"/>
      <c r="W271" s="73"/>
      <c r="X271" s="176" t="str">
        <f>IF(W271=1,Employment!$S271,"")</f>
        <v/>
      </c>
      <c r="Z271" s="73"/>
      <c r="AA271" s="176" t="str">
        <f>IF(Z271=1,Employment!$S271,"")</f>
        <v/>
      </c>
    </row>
    <row r="272" spans="1:27" x14ac:dyDescent="0.2">
      <c r="A272" s="39" t="str">
        <f>'Industry selection'!C272</f>
        <v/>
      </c>
      <c r="B272" s="175">
        <v>68</v>
      </c>
      <c r="C272" s="67" t="s">
        <v>553</v>
      </c>
      <c r="D272" s="73" t="str">
        <f>IF(Employment!V272=2,1,"")</f>
        <v/>
      </c>
      <c r="E272" s="73" t="str">
        <f>IF(Wages!V272=2,1,"")</f>
        <v/>
      </c>
      <c r="F272" s="73" t="str">
        <f t="shared" si="20"/>
        <v/>
      </c>
      <c r="G272" s="176" t="str">
        <f>IF(F272=1,Employment!$S272,"")</f>
        <v/>
      </c>
      <c r="I272" s="73" t="str">
        <f>IF('Employment - change'!V272=2,1,"")</f>
        <v/>
      </c>
      <c r="J272" s="73" t="str">
        <f>IF('Wages - change'!V272=2,1,"")</f>
        <v/>
      </c>
      <c r="K272" s="73" t="str">
        <f t="shared" si="21"/>
        <v/>
      </c>
      <c r="L272" s="176" t="str">
        <f>IF(K272=1,Employment!$S272,"")</f>
        <v/>
      </c>
      <c r="N272" s="39" t="str">
        <f>'Industry selection'!C272</f>
        <v/>
      </c>
      <c r="O272" s="73"/>
      <c r="P272" s="73"/>
      <c r="Q272" s="73"/>
      <c r="S272" s="73"/>
      <c r="T272" s="73"/>
      <c r="U272" s="73"/>
      <c r="W272" s="73"/>
      <c r="X272" s="176" t="str">
        <f>IF(W272=1,Employment!$S272,"")</f>
        <v/>
      </c>
      <c r="Z272" s="73"/>
      <c r="AA272" s="176" t="str">
        <f>IF(Z272=1,Employment!$S272,"")</f>
        <v/>
      </c>
    </row>
    <row r="273" spans="1:27" x14ac:dyDescent="0.2">
      <c r="A273" s="39">
        <f>'Industry selection'!C273</f>
        <v>2</v>
      </c>
      <c r="B273" s="175">
        <v>68.099999999999994</v>
      </c>
      <c r="C273" s="67" t="s">
        <v>555</v>
      </c>
      <c r="D273" s="73" t="str">
        <f>IF(Employment!V273=2,1,"")</f>
        <v/>
      </c>
      <c r="E273" s="73" t="str">
        <f>IF(Wages!V273=2,1,"")</f>
        <v/>
      </c>
      <c r="F273" s="73" t="str">
        <f t="shared" si="20"/>
        <v/>
      </c>
      <c r="G273" s="176" t="str">
        <f>IF(F273=1,Employment!$S273,"")</f>
        <v/>
      </c>
      <c r="I273" s="73" t="str">
        <f>IF('Employment - change'!V273=2,1,"")</f>
        <v/>
      </c>
      <c r="J273" s="73" t="str">
        <f>IF('Wages - change'!V273=2,1,"")</f>
        <v/>
      </c>
      <c r="K273" s="73" t="str">
        <f t="shared" si="21"/>
        <v/>
      </c>
      <c r="L273" s="176" t="str">
        <f>IF(K273=1,Employment!$S273,"")</f>
        <v/>
      </c>
      <c r="N273" s="39">
        <f>'Industry selection'!C273</f>
        <v>2</v>
      </c>
      <c r="O273" s="73"/>
      <c r="P273" s="73"/>
      <c r="Q273" s="73"/>
      <c r="S273" s="73"/>
      <c r="T273" s="73"/>
      <c r="U273" s="73"/>
      <c r="W273" s="73"/>
      <c r="X273" s="176" t="str">
        <f>IF(W273=1,Employment!$S273,"")</f>
        <v/>
      </c>
      <c r="Z273" s="73"/>
      <c r="AA273" s="176" t="str">
        <f>IF(Z273=1,Employment!$S273,"")</f>
        <v/>
      </c>
    </row>
    <row r="274" spans="1:27" x14ac:dyDescent="0.2">
      <c r="A274" s="39">
        <f>'Industry selection'!C274</f>
        <v>2</v>
      </c>
      <c r="B274" s="175">
        <v>68.2</v>
      </c>
      <c r="C274" s="67" t="s">
        <v>557</v>
      </c>
      <c r="D274" s="73" t="str">
        <f>IF(Employment!V274=2,1,"")</f>
        <v/>
      </c>
      <c r="E274" s="73" t="str">
        <f>IF(Wages!V274=2,1,"")</f>
        <v/>
      </c>
      <c r="F274" s="73" t="str">
        <f t="shared" si="20"/>
        <v/>
      </c>
      <c r="G274" s="176" t="str">
        <f>IF(F274=1,Employment!$S274,"")</f>
        <v/>
      </c>
      <c r="I274" s="73" t="str">
        <f>IF('Employment - change'!V274=2,1,"")</f>
        <v/>
      </c>
      <c r="J274" s="73" t="str">
        <f>IF('Wages - change'!V274=2,1,"")</f>
        <v/>
      </c>
      <c r="K274" s="73" t="str">
        <f t="shared" si="21"/>
        <v/>
      </c>
      <c r="L274" s="176" t="str">
        <f>IF(K274=1,Employment!$S274,"")</f>
        <v/>
      </c>
      <c r="N274" s="39">
        <f>'Industry selection'!C274</f>
        <v>2</v>
      </c>
      <c r="O274" s="73"/>
      <c r="P274" s="73"/>
      <c r="Q274" s="73"/>
      <c r="S274" s="73"/>
      <c r="T274" s="73"/>
      <c r="U274" s="73"/>
      <c r="W274" s="73"/>
      <c r="X274" s="176" t="str">
        <f>IF(W274=1,Employment!$S274,"")</f>
        <v/>
      </c>
      <c r="Z274" s="73"/>
      <c r="AA274" s="176" t="str">
        <f>IF(Z274=1,Employment!$S274,"")</f>
        <v/>
      </c>
    </row>
    <row r="275" spans="1:27" x14ac:dyDescent="0.2">
      <c r="A275" s="39">
        <f>'Industry selection'!C275</f>
        <v>2</v>
      </c>
      <c r="B275" s="175">
        <v>68.3</v>
      </c>
      <c r="C275" s="67" t="s">
        <v>559</v>
      </c>
      <c r="D275" s="73" t="str">
        <f>IF(Employment!V275=2,1,"")</f>
        <v/>
      </c>
      <c r="E275" s="73" t="str">
        <f>IF(Wages!V275=2,1,"")</f>
        <v/>
      </c>
      <c r="F275" s="73" t="str">
        <f t="shared" si="20"/>
        <v/>
      </c>
      <c r="G275" s="176" t="str">
        <f>IF(F275=1,Employment!$S275,"")</f>
        <v/>
      </c>
      <c r="I275" s="73">
        <f>IF('Employment - change'!V275=2,1,"")</f>
        <v>1</v>
      </c>
      <c r="J275" s="73" t="str">
        <f>IF('Wages - change'!V275=2,1,"")</f>
        <v/>
      </c>
      <c r="K275" s="73" t="str">
        <f t="shared" si="21"/>
        <v/>
      </c>
      <c r="L275" s="176" t="str">
        <f>IF(K275=1,Employment!$S275,"")</f>
        <v/>
      </c>
      <c r="N275" s="39">
        <f>'Industry selection'!C275</f>
        <v>2</v>
      </c>
      <c r="O275" s="73"/>
      <c r="P275" s="73"/>
      <c r="Q275" s="73"/>
      <c r="S275" s="73"/>
      <c r="T275" s="73"/>
      <c r="U275" s="73"/>
      <c r="W275" s="73"/>
      <c r="X275" s="176" t="str">
        <f>IF(W275=1,Employment!$S275,"")</f>
        <v/>
      </c>
      <c r="Z275" s="73"/>
      <c r="AA275" s="176" t="str">
        <f>IF(Z275=1,Employment!$S275,"")</f>
        <v/>
      </c>
    </row>
    <row r="276" spans="1:27" x14ac:dyDescent="0.2">
      <c r="A276" s="39" t="str">
        <f>'Industry selection'!C276</f>
        <v/>
      </c>
      <c r="B276" s="175" t="s">
        <v>561</v>
      </c>
      <c r="C276" s="67" t="s">
        <v>562</v>
      </c>
      <c r="D276" s="73" t="str">
        <f>IF(Employment!V276=2,1,"")</f>
        <v/>
      </c>
      <c r="E276" s="73" t="str">
        <f>IF(Wages!V276=2,1,"")</f>
        <v/>
      </c>
      <c r="F276" s="73" t="str">
        <f t="shared" si="20"/>
        <v/>
      </c>
      <c r="G276" s="176" t="str">
        <f>IF(F276=1,Employment!$S276,"")</f>
        <v/>
      </c>
      <c r="I276" s="73" t="str">
        <f>IF('Employment - change'!V276=2,1,"")</f>
        <v/>
      </c>
      <c r="J276" s="73" t="str">
        <f>IF('Wages - change'!V276=2,1,"")</f>
        <v/>
      </c>
      <c r="K276" s="73" t="str">
        <f t="shared" si="21"/>
        <v/>
      </c>
      <c r="L276" s="176" t="str">
        <f>IF(K276=1,Employment!$S276,"")</f>
        <v/>
      </c>
      <c r="N276" s="39" t="str">
        <f>'Industry selection'!C276</f>
        <v/>
      </c>
      <c r="O276" s="73"/>
      <c r="P276" s="73"/>
      <c r="Q276" s="73"/>
      <c r="S276" s="73"/>
      <c r="T276" s="73"/>
      <c r="U276" s="73"/>
      <c r="W276" s="73"/>
      <c r="X276" s="176" t="str">
        <f>IF(W276=1,Employment!$S276,"")</f>
        <v/>
      </c>
      <c r="Z276" s="73"/>
      <c r="AA276" s="176" t="str">
        <f>IF(Z276=1,Employment!$S276,"")</f>
        <v/>
      </c>
    </row>
    <row r="277" spans="1:27" x14ac:dyDescent="0.2">
      <c r="A277" s="39" t="str">
        <f>'Industry selection'!C277</f>
        <v/>
      </c>
      <c r="B277" s="175">
        <v>69</v>
      </c>
      <c r="C277" s="67" t="s">
        <v>564</v>
      </c>
      <c r="D277" s="73" t="str">
        <f>IF(Employment!V277=2,1,"")</f>
        <v/>
      </c>
      <c r="E277" s="73" t="str">
        <f>IF(Wages!V277=2,1,"")</f>
        <v/>
      </c>
      <c r="F277" s="73" t="str">
        <f t="shared" si="20"/>
        <v/>
      </c>
      <c r="G277" s="176" t="str">
        <f>IF(F277=1,Employment!$S277,"")</f>
        <v/>
      </c>
      <c r="I277" s="73" t="str">
        <f>IF('Employment - change'!V277=2,1,"")</f>
        <v/>
      </c>
      <c r="J277" s="73" t="str">
        <f>IF('Wages - change'!V277=2,1,"")</f>
        <v/>
      </c>
      <c r="K277" s="73" t="str">
        <f t="shared" si="21"/>
        <v/>
      </c>
      <c r="L277" s="176" t="str">
        <f>IF(K277=1,Employment!$S277,"")</f>
        <v/>
      </c>
      <c r="N277" s="39" t="str">
        <f>'Industry selection'!C277</f>
        <v/>
      </c>
      <c r="O277" s="73"/>
      <c r="P277" s="73"/>
      <c r="Q277" s="73"/>
      <c r="S277" s="73"/>
      <c r="T277" s="73"/>
      <c r="U277" s="73"/>
      <c r="W277" s="73"/>
      <c r="X277" s="176" t="str">
        <f>IF(W277=1,Employment!$S277,"")</f>
        <v/>
      </c>
      <c r="Z277" s="73"/>
      <c r="AA277" s="176" t="str">
        <f>IF(Z277=1,Employment!$S277,"")</f>
        <v/>
      </c>
    </row>
    <row r="278" spans="1:27" x14ac:dyDescent="0.2">
      <c r="A278" s="39">
        <f>'Industry selection'!C278</f>
        <v>2</v>
      </c>
      <c r="B278" s="175">
        <v>69.099999999999994</v>
      </c>
      <c r="C278" s="67" t="s">
        <v>566</v>
      </c>
      <c r="D278" s="73" t="str">
        <f>IF(Employment!V278=2,1,"")</f>
        <v/>
      </c>
      <c r="E278" s="73" t="str">
        <f>IF(Wages!V278=2,1,"")</f>
        <v/>
      </c>
      <c r="F278" s="73" t="str">
        <f t="shared" si="20"/>
        <v/>
      </c>
      <c r="G278" s="176" t="str">
        <f>IF(F278=1,Employment!$S278,"")</f>
        <v/>
      </c>
      <c r="I278" s="73">
        <f>IF('Employment - change'!V278=2,1,"")</f>
        <v>1</v>
      </c>
      <c r="J278" s="73" t="str">
        <f>IF('Wages - change'!V278=2,1,"")</f>
        <v/>
      </c>
      <c r="K278" s="73" t="str">
        <f t="shared" si="21"/>
        <v/>
      </c>
      <c r="L278" s="176" t="str">
        <f>IF(K278=1,Employment!$S278,"")</f>
        <v/>
      </c>
      <c r="N278" s="39">
        <f>'Industry selection'!C278</f>
        <v>2</v>
      </c>
      <c r="O278" s="73"/>
      <c r="P278" s="73"/>
      <c r="Q278" s="73"/>
      <c r="S278" s="73"/>
      <c r="T278" s="73"/>
      <c r="U278" s="73"/>
      <c r="W278" s="73"/>
      <c r="X278" s="176" t="str">
        <f>IF(W278=1,Employment!$S278,"")</f>
        <v/>
      </c>
      <c r="Z278" s="73"/>
      <c r="AA278" s="176" t="str">
        <f>IF(Z278=1,Employment!$S278,"")</f>
        <v/>
      </c>
    </row>
    <row r="279" spans="1:27" x14ac:dyDescent="0.2">
      <c r="A279" s="39">
        <f>'Industry selection'!C279</f>
        <v>2</v>
      </c>
      <c r="B279" s="175">
        <v>69.2</v>
      </c>
      <c r="C279" s="67" t="s">
        <v>568</v>
      </c>
      <c r="D279" s="73" t="str">
        <f>IF(Employment!V279=2,1,"")</f>
        <v/>
      </c>
      <c r="E279" s="73" t="str">
        <f>IF(Wages!V279=2,1,"")</f>
        <v/>
      </c>
      <c r="F279" s="73" t="str">
        <f t="shared" si="20"/>
        <v/>
      </c>
      <c r="G279" s="176" t="str">
        <f>IF(F279=1,Employment!$S279,"")</f>
        <v/>
      </c>
      <c r="I279" s="73" t="str">
        <f>IF('Employment - change'!V279=2,1,"")</f>
        <v/>
      </c>
      <c r="J279" s="73" t="str">
        <f>IF('Wages - change'!V279=2,1,"")</f>
        <v/>
      </c>
      <c r="K279" s="73" t="str">
        <f t="shared" si="21"/>
        <v/>
      </c>
      <c r="L279" s="176" t="str">
        <f>IF(K279=1,Employment!$S279,"")</f>
        <v/>
      </c>
      <c r="N279" s="39">
        <f>'Industry selection'!C279</f>
        <v>2</v>
      </c>
      <c r="O279" s="73"/>
      <c r="P279" s="73"/>
      <c r="Q279" s="73"/>
      <c r="S279" s="73"/>
      <c r="T279" s="73"/>
      <c r="U279" s="73"/>
      <c r="W279" s="73"/>
      <c r="X279" s="176" t="str">
        <f>IF(W279=1,Employment!$S279,"")</f>
        <v/>
      </c>
      <c r="Z279" s="73"/>
      <c r="AA279" s="176" t="str">
        <f>IF(Z279=1,Employment!$S279,"")</f>
        <v/>
      </c>
    </row>
    <row r="280" spans="1:27" x14ac:dyDescent="0.2">
      <c r="A280" s="39">
        <f>'Industry selection'!C280</f>
        <v>2</v>
      </c>
      <c r="B280" s="175">
        <v>70</v>
      </c>
      <c r="C280" s="67" t="s">
        <v>570</v>
      </c>
      <c r="D280" s="73" t="str">
        <f>IF(Employment!V280=2,1,"")</f>
        <v/>
      </c>
      <c r="E280" s="73" t="str">
        <f>IF(Wages!V280=2,1,"")</f>
        <v/>
      </c>
      <c r="F280" s="73" t="str">
        <f t="shared" si="20"/>
        <v/>
      </c>
      <c r="G280" s="176" t="str">
        <f>IF(F280=1,Employment!$S280,"")</f>
        <v/>
      </c>
      <c r="I280" s="73">
        <f>IF('Employment - change'!V280=2,1,"")</f>
        <v>1</v>
      </c>
      <c r="J280" s="73" t="str">
        <f>IF('Wages - change'!V280=2,1,"")</f>
        <v/>
      </c>
      <c r="K280" s="73" t="str">
        <f t="shared" si="21"/>
        <v/>
      </c>
      <c r="L280" s="176" t="str">
        <f>IF(K280=1,Employment!$S280,"")</f>
        <v/>
      </c>
      <c r="N280" s="39">
        <f>'Industry selection'!C280</f>
        <v>2</v>
      </c>
      <c r="O280" s="73"/>
      <c r="P280" s="73"/>
      <c r="Q280" s="73"/>
      <c r="S280" s="73"/>
      <c r="T280" s="73"/>
      <c r="U280" s="73"/>
      <c r="W280" s="73"/>
      <c r="X280" s="176" t="str">
        <f>IF(W280=1,Employment!$S280,"")</f>
        <v/>
      </c>
      <c r="Z280" s="73"/>
      <c r="AA280" s="176" t="str">
        <f>IF(Z280=1,Employment!$S280,"")</f>
        <v/>
      </c>
    </row>
    <row r="281" spans="1:27" x14ac:dyDescent="0.2">
      <c r="A281" s="39">
        <f>'Industry selection'!C281</f>
        <v>1</v>
      </c>
      <c r="B281" s="175">
        <v>70.099999999999994</v>
      </c>
      <c r="C281" s="67" t="s">
        <v>572</v>
      </c>
      <c r="D281" s="73" t="str">
        <f>IF(Employment!V281=2,1,"")</f>
        <v/>
      </c>
      <c r="E281" s="73" t="str">
        <f>IF(Wages!V281=2,1,"")</f>
        <v/>
      </c>
      <c r="F281" s="73" t="str">
        <f t="shared" si="20"/>
        <v/>
      </c>
      <c r="G281" s="176" t="str">
        <f>IF(F281=1,Employment!$S281,"")</f>
        <v/>
      </c>
      <c r="I281" s="73" t="str">
        <f>IF('Employment - change'!V281=2,1,"")</f>
        <v/>
      </c>
      <c r="J281" s="73" t="str">
        <f>IF('Wages - change'!V281=2,1,"")</f>
        <v/>
      </c>
      <c r="K281" s="73" t="str">
        <f t="shared" si="21"/>
        <v/>
      </c>
      <c r="L281" s="176" t="str">
        <f>IF(K281=1,Employment!$S281,"")</f>
        <v/>
      </c>
      <c r="N281" s="39">
        <f>'Industry selection'!C281</f>
        <v>1</v>
      </c>
      <c r="O281" s="73"/>
      <c r="P281" s="73"/>
      <c r="Q281" s="73"/>
      <c r="S281" s="73"/>
      <c r="T281" s="73"/>
      <c r="U281" s="73"/>
      <c r="W281" s="73"/>
      <c r="X281" s="176" t="str">
        <f>IF(W281=1,Employment!$S281,"")</f>
        <v/>
      </c>
      <c r="Z281" s="73"/>
      <c r="AA281" s="176" t="str">
        <f>IF(Z281=1,Employment!$S281,"")</f>
        <v/>
      </c>
    </row>
    <row r="282" spans="1:27" x14ac:dyDescent="0.2">
      <c r="A282" s="39">
        <f>'Industry selection'!C282</f>
        <v>1</v>
      </c>
      <c r="B282" s="175">
        <v>70.2</v>
      </c>
      <c r="C282" s="67" t="s">
        <v>574</v>
      </c>
      <c r="D282" s="73" t="str">
        <f>IF(Employment!V282=2,1,"")</f>
        <v/>
      </c>
      <c r="E282" s="73" t="str">
        <f>IF(Wages!V282=2,1,"")</f>
        <v/>
      </c>
      <c r="F282" s="73" t="str">
        <f t="shared" si="20"/>
        <v/>
      </c>
      <c r="G282" s="176" t="str">
        <f>IF(F282=1,Employment!$S282,"")</f>
        <v/>
      </c>
      <c r="I282" s="73" t="str">
        <f>IF('Employment - change'!V282=2,1,"")</f>
        <v/>
      </c>
      <c r="J282" s="73" t="str">
        <f>IF('Wages - change'!V282=2,1,"")</f>
        <v/>
      </c>
      <c r="K282" s="73" t="str">
        <f t="shared" si="21"/>
        <v/>
      </c>
      <c r="L282" s="176" t="str">
        <f>IF(K282=1,Employment!$S282,"")</f>
        <v/>
      </c>
      <c r="N282" s="39">
        <f>'Industry selection'!C282</f>
        <v>1</v>
      </c>
      <c r="O282" s="73"/>
      <c r="P282" s="73"/>
      <c r="Q282" s="73"/>
      <c r="S282" s="73"/>
      <c r="T282" s="73"/>
      <c r="U282" s="73"/>
      <c r="W282" s="73"/>
      <c r="X282" s="176" t="str">
        <f>IF(W282=1,Employment!$S282,"")</f>
        <v/>
      </c>
      <c r="Z282" s="73"/>
      <c r="AA282" s="176" t="str">
        <f>IF(Z282=1,Employment!$S282,"")</f>
        <v/>
      </c>
    </row>
    <row r="283" spans="1:27" x14ac:dyDescent="0.2">
      <c r="A283" s="39" t="str">
        <f>'Industry selection'!C283</f>
        <v/>
      </c>
      <c r="B283" s="175">
        <v>71</v>
      </c>
      <c r="C283" s="67" t="s">
        <v>576</v>
      </c>
      <c r="D283" s="73" t="str">
        <f>IF(Employment!V283=2,1,"")</f>
        <v/>
      </c>
      <c r="E283" s="73" t="str">
        <f>IF(Wages!V283=2,1,"")</f>
        <v/>
      </c>
      <c r="F283" s="73" t="str">
        <f t="shared" si="20"/>
        <v/>
      </c>
      <c r="G283" s="176" t="str">
        <f>IF(F283=1,Employment!$S283,"")</f>
        <v/>
      </c>
      <c r="I283" s="73" t="str">
        <f>IF('Employment - change'!V283=2,1,"")</f>
        <v/>
      </c>
      <c r="J283" s="73" t="str">
        <f>IF('Wages - change'!V283=2,1,"")</f>
        <v/>
      </c>
      <c r="K283" s="73" t="str">
        <f t="shared" si="21"/>
        <v/>
      </c>
      <c r="L283" s="176" t="str">
        <f>IF(K283=1,Employment!$S283,"")</f>
        <v/>
      </c>
      <c r="N283" s="39" t="str">
        <f>'Industry selection'!C283</f>
        <v/>
      </c>
      <c r="O283" s="73"/>
      <c r="P283" s="73"/>
      <c r="Q283" s="73"/>
      <c r="S283" s="73"/>
      <c r="T283" s="73"/>
      <c r="U283" s="73"/>
      <c r="W283" s="73"/>
      <c r="X283" s="176" t="str">
        <f>IF(W283=1,Employment!$S283,"")</f>
        <v/>
      </c>
      <c r="Z283" s="73"/>
      <c r="AA283" s="176" t="str">
        <f>IF(Z283=1,Employment!$S283,"")</f>
        <v/>
      </c>
    </row>
    <row r="284" spans="1:27" x14ac:dyDescent="0.2">
      <c r="A284" s="39">
        <f>'Industry selection'!C284</f>
        <v>2</v>
      </c>
      <c r="B284" s="175">
        <v>71.099999999999994</v>
      </c>
      <c r="C284" s="67" t="s">
        <v>578</v>
      </c>
      <c r="D284" s="73" t="str">
        <f>IF(Employment!V284=2,1,"")</f>
        <v/>
      </c>
      <c r="E284" s="73" t="str">
        <f>IF(Wages!V284=2,1,"")</f>
        <v/>
      </c>
      <c r="F284" s="73" t="str">
        <f t="shared" si="20"/>
        <v/>
      </c>
      <c r="G284" s="176" t="str">
        <f>IF(F284=1,Employment!$S284,"")</f>
        <v/>
      </c>
      <c r="I284" s="73" t="str">
        <f>IF('Employment - change'!V284=2,1,"")</f>
        <v/>
      </c>
      <c r="J284" s="73" t="str">
        <f>IF('Wages - change'!V284=2,1,"")</f>
        <v/>
      </c>
      <c r="K284" s="73" t="str">
        <f t="shared" si="21"/>
        <v/>
      </c>
      <c r="L284" s="176" t="str">
        <f>IF(K284=1,Employment!$S284,"")</f>
        <v/>
      </c>
      <c r="N284" s="39">
        <f>'Industry selection'!C284</f>
        <v>2</v>
      </c>
      <c r="O284" s="73"/>
      <c r="P284" s="73"/>
      <c r="Q284" s="73"/>
      <c r="S284" s="73"/>
      <c r="T284" s="73"/>
      <c r="U284" s="73"/>
      <c r="W284" s="73"/>
      <c r="X284" s="176" t="str">
        <f>IF(W284=1,Employment!$S284,"")</f>
        <v/>
      </c>
      <c r="Z284" s="73"/>
      <c r="AA284" s="176" t="str">
        <f>IF(Z284=1,Employment!$S284,"")</f>
        <v/>
      </c>
    </row>
    <row r="285" spans="1:27" x14ac:dyDescent="0.2">
      <c r="A285" s="39">
        <f>'Industry selection'!C285</f>
        <v>2</v>
      </c>
      <c r="B285" s="175">
        <v>71.2</v>
      </c>
      <c r="C285" s="67" t="s">
        <v>580</v>
      </c>
      <c r="D285" s="73" t="str">
        <f>IF(Employment!V285=2,1,"")</f>
        <v/>
      </c>
      <c r="E285" s="73">
        <f>IF(Wages!V285=2,1,"")</f>
        <v>1</v>
      </c>
      <c r="F285" s="73" t="str">
        <f t="shared" si="20"/>
        <v/>
      </c>
      <c r="G285" s="176" t="str">
        <f>IF(F285=1,Employment!$S285,"")</f>
        <v/>
      </c>
      <c r="I285" s="73" t="str">
        <f>IF('Employment - change'!V285=2,1,"")</f>
        <v/>
      </c>
      <c r="J285" s="73" t="str">
        <f>IF('Wages - change'!V285=2,1,"")</f>
        <v/>
      </c>
      <c r="K285" s="73" t="str">
        <f t="shared" si="21"/>
        <v/>
      </c>
      <c r="L285" s="176" t="str">
        <f>IF(K285=1,Employment!$S285,"")</f>
        <v/>
      </c>
      <c r="N285" s="39">
        <f>'Industry selection'!C285</f>
        <v>2</v>
      </c>
      <c r="O285" s="73"/>
      <c r="P285" s="73"/>
      <c r="Q285" s="73"/>
      <c r="S285" s="73"/>
      <c r="T285" s="73"/>
      <c r="U285" s="73"/>
      <c r="W285" s="73"/>
      <c r="X285" s="176" t="str">
        <f>IF(W285=1,Employment!$S285,"")</f>
        <v/>
      </c>
      <c r="Z285" s="73"/>
      <c r="AA285" s="176" t="str">
        <f>IF(Z285=1,Employment!$S285,"")</f>
        <v/>
      </c>
    </row>
    <row r="286" spans="1:27" x14ac:dyDescent="0.2">
      <c r="A286" s="39">
        <f>'Industry selection'!C286</f>
        <v>2</v>
      </c>
      <c r="B286" s="175">
        <v>72</v>
      </c>
      <c r="C286" s="67" t="s">
        <v>582</v>
      </c>
      <c r="D286" s="73" t="str">
        <f>IF(Employment!V286=2,1,"")</f>
        <v/>
      </c>
      <c r="E286" s="73" t="str">
        <f>IF(Wages!V286=2,1,"")</f>
        <v/>
      </c>
      <c r="F286" s="73" t="str">
        <f t="shared" si="20"/>
        <v/>
      </c>
      <c r="G286" s="176" t="str">
        <f>IF(F286=1,Employment!$S286,"")</f>
        <v/>
      </c>
      <c r="I286" s="73" t="str">
        <f>IF('Employment - change'!V286=2,1,"")</f>
        <v/>
      </c>
      <c r="J286" s="73" t="str">
        <f>IF('Wages - change'!V286=2,1,"")</f>
        <v/>
      </c>
      <c r="K286" s="73" t="str">
        <f t="shared" si="21"/>
        <v/>
      </c>
      <c r="L286" s="176" t="str">
        <f>IF(K286=1,Employment!$S286,"")</f>
        <v/>
      </c>
      <c r="N286" s="39">
        <f>'Industry selection'!C286</f>
        <v>2</v>
      </c>
      <c r="O286" s="73"/>
      <c r="P286" s="73"/>
      <c r="Q286" s="73"/>
      <c r="S286" s="73"/>
      <c r="T286" s="73"/>
      <c r="U286" s="73"/>
      <c r="W286" s="73"/>
      <c r="X286" s="176" t="str">
        <f>IF(W286=1,Employment!$S286,"")</f>
        <v/>
      </c>
      <c r="Z286" s="73"/>
      <c r="AA286" s="176" t="str">
        <f>IF(Z286=1,Employment!$S286,"")</f>
        <v/>
      </c>
    </row>
    <row r="287" spans="1:27" x14ac:dyDescent="0.2">
      <c r="A287" s="39">
        <f>'Industry selection'!C287</f>
        <v>1</v>
      </c>
      <c r="B287" s="175">
        <v>72.099999999999994</v>
      </c>
      <c r="C287" s="67" t="s">
        <v>584</v>
      </c>
      <c r="D287" s="73" t="str">
        <f>IF(Employment!V287=2,1,"")</f>
        <v/>
      </c>
      <c r="E287" s="73" t="str">
        <f>IF(Wages!V287=2,1,"")</f>
        <v/>
      </c>
      <c r="F287" s="73" t="str">
        <f t="shared" si="20"/>
        <v/>
      </c>
      <c r="G287" s="176" t="str">
        <f>IF(F287=1,Employment!$S287,"")</f>
        <v/>
      </c>
      <c r="I287" s="73" t="str">
        <f>IF('Employment - change'!V287=2,1,"")</f>
        <v/>
      </c>
      <c r="J287" s="73" t="str">
        <f>IF('Wages - change'!V287=2,1,"")</f>
        <v/>
      </c>
      <c r="K287" s="73" t="str">
        <f t="shared" si="21"/>
        <v/>
      </c>
      <c r="L287" s="176" t="str">
        <f>IF(K287=1,Employment!$S287,"")</f>
        <v/>
      </c>
      <c r="N287" s="39">
        <f>'Industry selection'!C287</f>
        <v>1</v>
      </c>
      <c r="O287" s="73"/>
      <c r="P287" s="73"/>
      <c r="Q287" s="73"/>
      <c r="S287" s="73"/>
      <c r="T287" s="73"/>
      <c r="U287" s="73"/>
      <c r="W287" s="73"/>
      <c r="X287" s="176" t="str">
        <f>IF(W287=1,Employment!$S287,"")</f>
        <v/>
      </c>
      <c r="Z287" s="73"/>
      <c r="AA287" s="176" t="str">
        <f>IF(Z287=1,Employment!$S287,"")</f>
        <v/>
      </c>
    </row>
    <row r="288" spans="1:27" x14ac:dyDescent="0.2">
      <c r="A288" s="39">
        <f>'Industry selection'!C288</f>
        <v>1</v>
      </c>
      <c r="B288" s="175">
        <v>72.2</v>
      </c>
      <c r="C288" s="67" t="s">
        <v>586</v>
      </c>
      <c r="D288" s="73" t="str">
        <f>IF(Employment!V288=2,1,"")</f>
        <v/>
      </c>
      <c r="E288" s="73" t="str">
        <f>IF(Wages!V288=2,1,"")</f>
        <v/>
      </c>
      <c r="F288" s="73" t="str">
        <f t="shared" si="20"/>
        <v/>
      </c>
      <c r="G288" s="176" t="str">
        <f>IF(F288=1,Employment!$S288,"")</f>
        <v/>
      </c>
      <c r="I288" s="73" t="str">
        <f>IF('Employment - change'!V288=2,1,"")</f>
        <v/>
      </c>
      <c r="J288" s="73" t="str">
        <f>IF('Wages - change'!V288=2,1,"")</f>
        <v/>
      </c>
      <c r="K288" s="73" t="str">
        <f t="shared" si="21"/>
        <v/>
      </c>
      <c r="L288" s="176" t="str">
        <f>IF(K288=1,Employment!$S288,"")</f>
        <v/>
      </c>
      <c r="N288" s="39">
        <f>'Industry selection'!C288</f>
        <v>1</v>
      </c>
      <c r="O288" s="73"/>
      <c r="P288" s="73"/>
      <c r="Q288" s="73"/>
      <c r="S288" s="73"/>
      <c r="T288" s="73"/>
      <c r="U288" s="73"/>
      <c r="W288" s="73"/>
      <c r="X288" s="176" t="str">
        <f>IF(W288=1,Employment!$S288,"")</f>
        <v/>
      </c>
      <c r="Z288" s="73"/>
      <c r="AA288" s="176" t="str">
        <f>IF(Z288=1,Employment!$S288,"")</f>
        <v/>
      </c>
    </row>
    <row r="289" spans="1:27" x14ac:dyDescent="0.2">
      <c r="A289" s="39" t="str">
        <f>'Industry selection'!C289</f>
        <v/>
      </c>
      <c r="B289" s="175">
        <v>73</v>
      </c>
      <c r="C289" s="67" t="s">
        <v>588</v>
      </c>
      <c r="D289" s="73" t="str">
        <f>IF(Employment!V289=2,1,"")</f>
        <v/>
      </c>
      <c r="E289" s="73" t="str">
        <f>IF(Wages!V289=2,1,"")</f>
        <v/>
      </c>
      <c r="F289" s="73" t="str">
        <f t="shared" si="20"/>
        <v/>
      </c>
      <c r="G289" s="176" t="str">
        <f>IF(F289=1,Employment!$S289,"")</f>
        <v/>
      </c>
      <c r="I289" s="73" t="str">
        <f>IF('Employment - change'!V289=2,1,"")</f>
        <v/>
      </c>
      <c r="J289" s="73" t="str">
        <f>IF('Wages - change'!V289=2,1,"")</f>
        <v/>
      </c>
      <c r="K289" s="73" t="str">
        <f t="shared" si="21"/>
        <v/>
      </c>
      <c r="L289" s="176" t="str">
        <f>IF(K289=1,Employment!$S289,"")</f>
        <v/>
      </c>
      <c r="N289" s="39" t="str">
        <f>'Industry selection'!C289</f>
        <v/>
      </c>
      <c r="O289" s="73"/>
      <c r="P289" s="73"/>
      <c r="Q289" s="73"/>
      <c r="S289" s="73"/>
      <c r="T289" s="73"/>
      <c r="U289" s="73"/>
      <c r="W289" s="73"/>
      <c r="X289" s="176" t="str">
        <f>IF(W289=1,Employment!$S289,"")</f>
        <v/>
      </c>
      <c r="Z289" s="73"/>
      <c r="AA289" s="176" t="str">
        <f>IF(Z289=1,Employment!$S289,"")</f>
        <v/>
      </c>
    </row>
    <row r="290" spans="1:27" x14ac:dyDescent="0.2">
      <c r="A290" s="39">
        <f>'Industry selection'!C290</f>
        <v>2</v>
      </c>
      <c r="B290" s="175">
        <v>73.099999999999994</v>
      </c>
      <c r="C290" s="67" t="s">
        <v>590</v>
      </c>
      <c r="D290" s="73" t="str">
        <f>IF(Employment!V290=2,1,"")</f>
        <v/>
      </c>
      <c r="E290" s="73" t="str">
        <f>IF(Wages!V290=2,1,"")</f>
        <v/>
      </c>
      <c r="F290" s="73" t="str">
        <f t="shared" si="20"/>
        <v/>
      </c>
      <c r="G290" s="176" t="str">
        <f>IF(F290=1,Employment!$S290,"")</f>
        <v/>
      </c>
      <c r="I290" s="73" t="str">
        <f>IF('Employment - change'!V290=2,1,"")</f>
        <v/>
      </c>
      <c r="J290" s="73" t="str">
        <f>IF('Wages - change'!V290=2,1,"")</f>
        <v/>
      </c>
      <c r="K290" s="73" t="str">
        <f t="shared" si="21"/>
        <v/>
      </c>
      <c r="L290" s="176" t="str">
        <f>IF(K290=1,Employment!$S290,"")</f>
        <v/>
      </c>
      <c r="N290" s="39">
        <f>'Industry selection'!C290</f>
        <v>2</v>
      </c>
      <c r="O290" s="73"/>
      <c r="P290" s="73"/>
      <c r="Q290" s="73"/>
      <c r="S290" s="73"/>
      <c r="T290" s="73"/>
      <c r="U290" s="73"/>
      <c r="W290" s="73"/>
      <c r="X290" s="176" t="str">
        <f>IF(W290=1,Employment!$S290,"")</f>
        <v/>
      </c>
      <c r="Z290" s="73"/>
      <c r="AA290" s="176" t="str">
        <f>IF(Z290=1,Employment!$S290,"")</f>
        <v/>
      </c>
    </row>
    <row r="291" spans="1:27" x14ac:dyDescent="0.2">
      <c r="A291" s="39">
        <f>'Industry selection'!C291</f>
        <v>2</v>
      </c>
      <c r="B291" s="175">
        <v>73.2</v>
      </c>
      <c r="C291" s="67" t="s">
        <v>592</v>
      </c>
      <c r="D291" s="73" t="str">
        <f>IF(Employment!V291=2,1,"")</f>
        <v/>
      </c>
      <c r="E291" s="73" t="str">
        <f>IF(Wages!V291=2,1,"")</f>
        <v/>
      </c>
      <c r="F291" s="73" t="str">
        <f t="shared" si="20"/>
        <v/>
      </c>
      <c r="G291" s="176" t="str">
        <f>IF(F291=1,Employment!$S291,"")</f>
        <v/>
      </c>
      <c r="I291" s="73" t="str">
        <f>IF('Employment - change'!V291=2,1,"")</f>
        <v/>
      </c>
      <c r="J291" s="73" t="str">
        <f>IF('Wages - change'!V291=2,1,"")</f>
        <v/>
      </c>
      <c r="K291" s="73" t="str">
        <f t="shared" si="21"/>
        <v/>
      </c>
      <c r="L291" s="176" t="str">
        <f>IF(K291=1,Employment!$S291,"")</f>
        <v/>
      </c>
      <c r="N291" s="39">
        <f>'Industry selection'!C291</f>
        <v>2</v>
      </c>
      <c r="O291" s="73"/>
      <c r="P291" s="73"/>
      <c r="Q291" s="73"/>
      <c r="S291" s="73"/>
      <c r="T291" s="73"/>
      <c r="U291" s="73"/>
      <c r="W291" s="73"/>
      <c r="X291" s="176" t="str">
        <f>IF(W291=1,Employment!$S291,"")</f>
        <v/>
      </c>
      <c r="Z291" s="73"/>
      <c r="AA291" s="176" t="str">
        <f>IF(Z291=1,Employment!$S291,"")</f>
        <v/>
      </c>
    </row>
    <row r="292" spans="1:27" x14ac:dyDescent="0.2">
      <c r="A292" s="39" t="str">
        <f>'Industry selection'!C292</f>
        <v/>
      </c>
      <c r="B292" s="175">
        <v>74</v>
      </c>
      <c r="C292" s="67" t="s">
        <v>594</v>
      </c>
      <c r="D292" s="73" t="str">
        <f>IF(Employment!V292=2,1,"")</f>
        <v/>
      </c>
      <c r="E292" s="73" t="str">
        <f>IF(Wages!V292=2,1,"")</f>
        <v/>
      </c>
      <c r="F292" s="73" t="str">
        <f t="shared" si="20"/>
        <v/>
      </c>
      <c r="G292" s="176" t="str">
        <f>IF(F292=1,Employment!$S292,"")</f>
        <v/>
      </c>
      <c r="I292" s="73" t="str">
        <f>IF('Employment - change'!V292=2,1,"")</f>
        <v/>
      </c>
      <c r="J292" s="73" t="str">
        <f>IF('Wages - change'!V292=2,1,"")</f>
        <v/>
      </c>
      <c r="K292" s="73" t="str">
        <f t="shared" si="21"/>
        <v/>
      </c>
      <c r="L292" s="176" t="str">
        <f>IF(K292=1,Employment!$S292,"")</f>
        <v/>
      </c>
      <c r="N292" s="39" t="str">
        <f>'Industry selection'!C292</f>
        <v/>
      </c>
      <c r="O292" s="73"/>
      <c r="P292" s="73"/>
      <c r="Q292" s="73"/>
      <c r="S292" s="73"/>
      <c r="T292" s="73"/>
      <c r="U292" s="73"/>
      <c r="W292" s="73"/>
      <c r="X292" s="176" t="str">
        <f>IF(W292=1,Employment!$S292,"")</f>
        <v/>
      </c>
      <c r="Z292" s="73"/>
      <c r="AA292" s="176" t="str">
        <f>IF(Z292=1,Employment!$S292,"")</f>
        <v/>
      </c>
    </row>
    <row r="293" spans="1:27" x14ac:dyDescent="0.2">
      <c r="A293" s="39">
        <f>'Industry selection'!C293</f>
        <v>1</v>
      </c>
      <c r="B293" s="175">
        <v>74.099999999999994</v>
      </c>
      <c r="C293" s="67" t="s">
        <v>596</v>
      </c>
      <c r="D293" s="73" t="str">
        <f>IF(Employment!V293=2,1,"")</f>
        <v/>
      </c>
      <c r="E293" s="73" t="str">
        <f>IF(Wages!V293=2,1,"")</f>
        <v/>
      </c>
      <c r="F293" s="73" t="str">
        <f t="shared" si="20"/>
        <v/>
      </c>
      <c r="G293" s="176" t="str">
        <f>IF(F293=1,Employment!$S293,"")</f>
        <v/>
      </c>
      <c r="I293" s="73" t="str">
        <f>IF('Employment - change'!V293=2,1,"")</f>
        <v/>
      </c>
      <c r="J293" s="73" t="str">
        <f>IF('Wages - change'!V293=2,1,"")</f>
        <v/>
      </c>
      <c r="K293" s="73" t="str">
        <f t="shared" si="21"/>
        <v/>
      </c>
      <c r="L293" s="176" t="str">
        <f>IF(K293=1,Employment!$S293,"")</f>
        <v/>
      </c>
      <c r="N293" s="39">
        <f>'Industry selection'!C293</f>
        <v>1</v>
      </c>
      <c r="O293" s="73"/>
      <c r="P293" s="73"/>
      <c r="Q293" s="73"/>
      <c r="S293" s="73"/>
      <c r="T293" s="73"/>
      <c r="U293" s="73"/>
      <c r="W293" s="73"/>
      <c r="X293" s="176" t="str">
        <f>IF(W293=1,Employment!$S293,"")</f>
        <v/>
      </c>
      <c r="Z293" s="73"/>
      <c r="AA293" s="176" t="str">
        <f>IF(Z293=1,Employment!$S293,"")</f>
        <v/>
      </c>
    </row>
    <row r="294" spans="1:27" x14ac:dyDescent="0.2">
      <c r="A294" s="39">
        <f>'Industry selection'!C294</f>
        <v>1</v>
      </c>
      <c r="B294" s="175">
        <v>74.2</v>
      </c>
      <c r="C294" s="67" t="s">
        <v>598</v>
      </c>
      <c r="D294" s="73" t="str">
        <f>IF(Employment!V294=2,1,"")</f>
        <v/>
      </c>
      <c r="E294" s="73" t="str">
        <f>IF(Wages!V294=2,1,"")</f>
        <v/>
      </c>
      <c r="F294" s="73" t="str">
        <f t="shared" si="20"/>
        <v/>
      </c>
      <c r="G294" s="176" t="str">
        <f>IF(F294=1,Employment!$S294,"")</f>
        <v/>
      </c>
      <c r="I294" s="73" t="str">
        <f>IF('Employment - change'!V294=2,1,"")</f>
        <v/>
      </c>
      <c r="J294" s="73" t="str">
        <f>IF('Wages - change'!V294=2,1,"")</f>
        <v/>
      </c>
      <c r="K294" s="73" t="str">
        <f t="shared" si="21"/>
        <v/>
      </c>
      <c r="L294" s="176" t="str">
        <f>IF(K294=1,Employment!$S294,"")</f>
        <v/>
      </c>
      <c r="N294" s="39">
        <f>'Industry selection'!C294</f>
        <v>1</v>
      </c>
      <c r="O294" s="73"/>
      <c r="P294" s="73"/>
      <c r="Q294" s="73"/>
      <c r="S294" s="73"/>
      <c r="T294" s="73"/>
      <c r="U294" s="73"/>
      <c r="W294" s="73"/>
      <c r="X294" s="176" t="str">
        <f>IF(W294=1,Employment!$S294,"")</f>
        <v/>
      </c>
      <c r="Z294" s="73"/>
      <c r="AA294" s="176" t="str">
        <f>IF(Z294=1,Employment!$S294,"")</f>
        <v/>
      </c>
    </row>
    <row r="295" spans="1:27" x14ac:dyDescent="0.2">
      <c r="A295" s="39">
        <f>'Industry selection'!C295</f>
        <v>1</v>
      </c>
      <c r="B295" s="175">
        <v>74.3</v>
      </c>
      <c r="C295" s="67" t="s">
        <v>600</v>
      </c>
      <c r="D295" s="73" t="str">
        <f>IF(Employment!V295=2,1,"")</f>
        <v/>
      </c>
      <c r="E295" s="73" t="str">
        <f>IF(Wages!V295=2,1,"")</f>
        <v/>
      </c>
      <c r="F295" s="73" t="str">
        <f t="shared" si="20"/>
        <v/>
      </c>
      <c r="G295" s="176" t="str">
        <f>IF(F295=1,Employment!$S295,"")</f>
        <v/>
      </c>
      <c r="I295" s="73" t="str">
        <f>IF('Employment - change'!V295=2,1,"")</f>
        <v/>
      </c>
      <c r="J295" s="73" t="str">
        <f>IF('Wages - change'!V295=2,1,"")</f>
        <v/>
      </c>
      <c r="K295" s="73" t="str">
        <f t="shared" si="21"/>
        <v/>
      </c>
      <c r="L295" s="176" t="str">
        <f>IF(K295=1,Employment!$S295,"")</f>
        <v/>
      </c>
      <c r="N295" s="39">
        <f>'Industry selection'!C295</f>
        <v>1</v>
      </c>
      <c r="O295" s="73"/>
      <c r="P295" s="73"/>
      <c r="Q295" s="73"/>
      <c r="S295" s="73"/>
      <c r="T295" s="73"/>
      <c r="U295" s="73"/>
      <c r="W295" s="73"/>
      <c r="X295" s="176" t="str">
        <f>IF(W295=1,Employment!$S295,"")</f>
        <v/>
      </c>
      <c r="Z295" s="73"/>
      <c r="AA295" s="176" t="str">
        <f>IF(Z295=1,Employment!$S295,"")</f>
        <v/>
      </c>
    </row>
    <row r="296" spans="1:27" x14ac:dyDescent="0.2">
      <c r="A296" s="39">
        <f>'Industry selection'!C296</f>
        <v>2</v>
      </c>
      <c r="B296" s="175">
        <v>74.900000000000006</v>
      </c>
      <c r="C296" s="67" t="s">
        <v>602</v>
      </c>
      <c r="D296" s="73" t="str">
        <f>IF(Employment!V296=2,1,"")</f>
        <v/>
      </c>
      <c r="E296" s="73" t="str">
        <f>IF(Wages!V296=2,1,"")</f>
        <v/>
      </c>
      <c r="F296" s="73" t="str">
        <f t="shared" si="20"/>
        <v/>
      </c>
      <c r="G296" s="176" t="str">
        <f>IF(F296=1,Employment!$S296,"")</f>
        <v/>
      </c>
      <c r="I296" s="73">
        <f>IF('Employment - change'!V296=2,1,"")</f>
        <v>1</v>
      </c>
      <c r="J296" s="73" t="str">
        <f>IF('Wages - change'!V296=2,1,"")</f>
        <v/>
      </c>
      <c r="K296" s="73" t="str">
        <f t="shared" si="21"/>
        <v/>
      </c>
      <c r="L296" s="176" t="str">
        <f>IF(K296=1,Employment!$S296,"")</f>
        <v/>
      </c>
      <c r="N296" s="39">
        <f>'Industry selection'!C296</f>
        <v>2</v>
      </c>
      <c r="O296" s="73"/>
      <c r="P296" s="73"/>
      <c r="Q296" s="73"/>
      <c r="S296" s="73"/>
      <c r="T296" s="73"/>
      <c r="U296" s="73"/>
      <c r="W296" s="73"/>
      <c r="X296" s="176" t="str">
        <f>IF(W296=1,Employment!$S296,"")</f>
        <v/>
      </c>
      <c r="Z296" s="73"/>
      <c r="AA296" s="176" t="str">
        <f>IF(Z296=1,Employment!$S296,"")</f>
        <v/>
      </c>
    </row>
    <row r="297" spans="1:27" x14ac:dyDescent="0.2">
      <c r="A297" s="39">
        <f>'Industry selection'!C297</f>
        <v>1</v>
      </c>
      <c r="B297" s="175">
        <v>75</v>
      </c>
      <c r="C297" s="67" t="s">
        <v>604</v>
      </c>
      <c r="D297" s="73" t="str">
        <f>IF(Employment!V297=2,1,"")</f>
        <v/>
      </c>
      <c r="E297" s="73" t="str">
        <f>IF(Wages!V297=2,1,"")</f>
        <v/>
      </c>
      <c r="F297" s="73" t="str">
        <f t="shared" si="20"/>
        <v/>
      </c>
      <c r="G297" s="176" t="str">
        <f>IF(F297=1,Employment!$S297,"")</f>
        <v/>
      </c>
      <c r="I297" s="73" t="str">
        <f>IF('Employment - change'!V297=2,1,"")</f>
        <v/>
      </c>
      <c r="J297" s="73" t="str">
        <f>IF('Wages - change'!V297=2,1,"")</f>
        <v/>
      </c>
      <c r="K297" s="73" t="str">
        <f t="shared" si="21"/>
        <v/>
      </c>
      <c r="L297" s="176" t="str">
        <f>IF(K297=1,Employment!$S297,"")</f>
        <v/>
      </c>
      <c r="N297" s="39">
        <f>'Industry selection'!C297</f>
        <v>1</v>
      </c>
      <c r="O297" s="73"/>
      <c r="P297" s="73"/>
      <c r="Q297" s="73"/>
      <c r="S297" s="73"/>
      <c r="T297" s="73"/>
      <c r="U297" s="73"/>
      <c r="W297" s="73"/>
      <c r="X297" s="176" t="str">
        <f>IF(W297=1,Employment!$S297,"")</f>
        <v/>
      </c>
      <c r="Z297" s="73"/>
      <c r="AA297" s="176" t="str">
        <f>IF(Z297=1,Employment!$S297,"")</f>
        <v/>
      </c>
    </row>
    <row r="298" spans="1:27" x14ac:dyDescent="0.2">
      <c r="A298" s="39" t="str">
        <f>'Industry selection'!C298</f>
        <v/>
      </c>
      <c r="B298" s="175" t="s">
        <v>606</v>
      </c>
      <c r="C298" s="67" t="s">
        <v>607</v>
      </c>
      <c r="D298" s="73" t="str">
        <f>IF(Employment!V298=2,1,"")</f>
        <v/>
      </c>
      <c r="E298" s="73" t="str">
        <f>IF(Wages!V298=2,1,"")</f>
        <v/>
      </c>
      <c r="F298" s="73" t="str">
        <f t="shared" si="20"/>
        <v/>
      </c>
      <c r="G298" s="176" t="str">
        <f>IF(F298=1,Employment!$S298,"")</f>
        <v/>
      </c>
      <c r="I298" s="73" t="str">
        <f>IF('Employment - change'!V298=2,1,"")</f>
        <v/>
      </c>
      <c r="J298" s="73" t="str">
        <f>IF('Wages - change'!V298=2,1,"")</f>
        <v/>
      </c>
      <c r="K298" s="73" t="str">
        <f t="shared" si="21"/>
        <v/>
      </c>
      <c r="L298" s="176" t="str">
        <f>IF(K298=1,Employment!$S298,"")</f>
        <v/>
      </c>
      <c r="N298" s="39" t="str">
        <f>'Industry selection'!C298</f>
        <v/>
      </c>
      <c r="O298" s="73"/>
      <c r="P298" s="73"/>
      <c r="Q298" s="73"/>
      <c r="S298" s="73"/>
      <c r="T298" s="73"/>
      <c r="U298" s="73"/>
      <c r="W298" s="73"/>
      <c r="X298" s="176" t="str">
        <f>IF(W298=1,Employment!$S298,"")</f>
        <v/>
      </c>
      <c r="Z298" s="73"/>
      <c r="AA298" s="176" t="str">
        <f>IF(Z298=1,Employment!$S298,"")</f>
        <v/>
      </c>
    </row>
    <row r="299" spans="1:27" x14ac:dyDescent="0.2">
      <c r="A299" s="39" t="str">
        <f>'Industry selection'!C299</f>
        <v/>
      </c>
      <c r="B299" s="175">
        <v>77</v>
      </c>
      <c r="C299" s="67" t="s">
        <v>609</v>
      </c>
      <c r="D299" s="73" t="str">
        <f>IF(Employment!V299=2,1,"")</f>
        <v/>
      </c>
      <c r="E299" s="73" t="str">
        <f>IF(Wages!V299=2,1,"")</f>
        <v/>
      </c>
      <c r="F299" s="73" t="str">
        <f t="shared" si="20"/>
        <v/>
      </c>
      <c r="G299" s="176" t="str">
        <f>IF(F299=1,Employment!$S299,"")</f>
        <v/>
      </c>
      <c r="I299" s="73" t="str">
        <f>IF('Employment - change'!V299=2,1,"")</f>
        <v/>
      </c>
      <c r="J299" s="73" t="str">
        <f>IF('Wages - change'!V299=2,1,"")</f>
        <v/>
      </c>
      <c r="K299" s="73" t="str">
        <f t="shared" si="21"/>
        <v/>
      </c>
      <c r="L299" s="176" t="str">
        <f>IF(K299=1,Employment!$S299,"")</f>
        <v/>
      </c>
      <c r="N299" s="39" t="str">
        <f>'Industry selection'!C299</f>
        <v/>
      </c>
      <c r="O299" s="73"/>
      <c r="P299" s="73"/>
      <c r="Q299" s="73"/>
      <c r="S299" s="73"/>
      <c r="T299" s="73"/>
      <c r="U299" s="73"/>
      <c r="W299" s="73"/>
      <c r="X299" s="176" t="str">
        <f>IF(W299=1,Employment!$S299,"")</f>
        <v/>
      </c>
      <c r="Z299" s="73"/>
      <c r="AA299" s="176" t="str">
        <f>IF(Z299=1,Employment!$S299,"")</f>
        <v/>
      </c>
    </row>
    <row r="300" spans="1:27" x14ac:dyDescent="0.2">
      <c r="A300" s="39">
        <f>'Industry selection'!C300</f>
        <v>2</v>
      </c>
      <c r="B300" s="175">
        <v>77.099999999999994</v>
      </c>
      <c r="C300" s="67" t="s">
        <v>611</v>
      </c>
      <c r="D300" s="73" t="str">
        <f>IF(Employment!V300=2,1,"")</f>
        <v/>
      </c>
      <c r="E300" s="73" t="str">
        <f>IF(Wages!V300=2,1,"")</f>
        <v/>
      </c>
      <c r="F300" s="73" t="str">
        <f t="shared" si="20"/>
        <v/>
      </c>
      <c r="G300" s="176" t="str">
        <f>IF(F300=1,Employment!$S300,"")</f>
        <v/>
      </c>
      <c r="I300" s="73" t="str">
        <f>IF('Employment - change'!V300=2,1,"")</f>
        <v/>
      </c>
      <c r="J300" s="73" t="str">
        <f>IF('Wages - change'!V300=2,1,"")</f>
        <v/>
      </c>
      <c r="K300" s="73" t="str">
        <f t="shared" si="21"/>
        <v/>
      </c>
      <c r="L300" s="176" t="str">
        <f>IF(K300=1,Employment!$S300,"")</f>
        <v/>
      </c>
      <c r="N300" s="39">
        <f>'Industry selection'!C300</f>
        <v>2</v>
      </c>
      <c r="O300" s="73"/>
      <c r="P300" s="73"/>
      <c r="Q300" s="73"/>
      <c r="S300" s="73"/>
      <c r="T300" s="73"/>
      <c r="U300" s="73"/>
      <c r="W300" s="73"/>
      <c r="X300" s="176" t="str">
        <f>IF(W300=1,Employment!$S300,"")</f>
        <v/>
      </c>
      <c r="Z300" s="73"/>
      <c r="AA300" s="176" t="str">
        <f>IF(Z300=1,Employment!$S300,"")</f>
        <v/>
      </c>
    </row>
    <row r="301" spans="1:27" x14ac:dyDescent="0.2">
      <c r="A301" s="39">
        <f>'Industry selection'!C301</f>
        <v>1</v>
      </c>
      <c r="B301" s="175">
        <v>77.2</v>
      </c>
      <c r="C301" s="67" t="s">
        <v>613</v>
      </c>
      <c r="D301" s="73" t="str">
        <f>IF(Employment!V301=2,1,"")</f>
        <v/>
      </c>
      <c r="E301" s="73" t="str">
        <f>IF(Wages!V301=2,1,"")</f>
        <v/>
      </c>
      <c r="F301" s="73" t="str">
        <f t="shared" si="20"/>
        <v/>
      </c>
      <c r="G301" s="176" t="str">
        <f>IF(F301=1,Employment!$S301,"")</f>
        <v/>
      </c>
      <c r="I301" s="73" t="str">
        <f>IF('Employment - change'!V301=2,1,"")</f>
        <v/>
      </c>
      <c r="J301" s="73" t="str">
        <f>IF('Wages - change'!V301=2,1,"")</f>
        <v/>
      </c>
      <c r="K301" s="73" t="str">
        <f t="shared" si="21"/>
        <v/>
      </c>
      <c r="L301" s="176" t="str">
        <f>IF(K301=1,Employment!$S301,"")</f>
        <v/>
      </c>
      <c r="N301" s="39">
        <f>'Industry selection'!C301</f>
        <v>1</v>
      </c>
      <c r="O301" s="73"/>
      <c r="P301" s="73"/>
      <c r="Q301" s="73"/>
      <c r="S301" s="73"/>
      <c r="T301" s="73"/>
      <c r="U301" s="73"/>
      <c r="W301" s="73"/>
      <c r="X301" s="176" t="str">
        <f>IF(W301=1,Employment!$S301,"")</f>
        <v/>
      </c>
      <c r="Z301" s="73"/>
      <c r="AA301" s="176" t="str">
        <f>IF(Z301=1,Employment!$S301,"")</f>
        <v/>
      </c>
    </row>
    <row r="302" spans="1:27" x14ac:dyDescent="0.2">
      <c r="A302" s="39">
        <f>'Industry selection'!C302</f>
        <v>2</v>
      </c>
      <c r="B302" s="175">
        <v>77.3</v>
      </c>
      <c r="C302" s="67" t="s">
        <v>615</v>
      </c>
      <c r="D302" s="73">
        <f>IF(Employment!V302=2,1,"")</f>
        <v>1</v>
      </c>
      <c r="E302" s="73" t="str">
        <f>IF(Wages!V302=2,1,"")</f>
        <v/>
      </c>
      <c r="F302" s="73" t="str">
        <f t="shared" si="20"/>
        <v/>
      </c>
      <c r="G302" s="176" t="str">
        <f>IF(F302=1,Employment!$S302,"")</f>
        <v/>
      </c>
      <c r="I302" s="73" t="str">
        <f>IF('Employment - change'!V302=2,1,"")</f>
        <v/>
      </c>
      <c r="J302" s="73" t="str">
        <f>IF('Wages - change'!V302=2,1,"")</f>
        <v/>
      </c>
      <c r="K302" s="73" t="str">
        <f t="shared" si="21"/>
        <v/>
      </c>
      <c r="L302" s="176" t="str">
        <f>IF(K302=1,Employment!$S302,"")</f>
        <v/>
      </c>
      <c r="N302" s="39">
        <f>'Industry selection'!C302</f>
        <v>2</v>
      </c>
      <c r="O302" s="73"/>
      <c r="P302" s="73"/>
      <c r="Q302" s="73"/>
      <c r="S302" s="73"/>
      <c r="T302" s="73"/>
      <c r="U302" s="73"/>
      <c r="W302" s="73"/>
      <c r="X302" s="176" t="str">
        <f>IF(W302=1,Employment!$S302,"")</f>
        <v/>
      </c>
      <c r="Z302" s="73"/>
      <c r="AA302" s="176" t="str">
        <f>IF(Z302=1,Employment!$S302,"")</f>
        <v/>
      </c>
    </row>
    <row r="303" spans="1:27" x14ac:dyDescent="0.2">
      <c r="A303" s="39">
        <f>'Industry selection'!C303</f>
        <v>1</v>
      </c>
      <c r="B303" s="175">
        <v>77.400000000000006</v>
      </c>
      <c r="C303" s="67" t="s">
        <v>617</v>
      </c>
      <c r="D303" s="73" t="str">
        <f>IF(Employment!V303=2,1,"")</f>
        <v/>
      </c>
      <c r="E303" s="73" t="str">
        <f>IF(Wages!V303=2,1,"")</f>
        <v/>
      </c>
      <c r="F303" s="73" t="str">
        <f t="shared" si="20"/>
        <v/>
      </c>
      <c r="G303" s="176" t="str">
        <f>IF(F303=1,Employment!$S303,"")</f>
        <v/>
      </c>
      <c r="I303" s="73" t="str">
        <f>IF('Employment - change'!V303=2,1,"")</f>
        <v/>
      </c>
      <c r="J303" s="73" t="str">
        <f>IF('Wages - change'!V303=2,1,"")</f>
        <v/>
      </c>
      <c r="K303" s="73" t="str">
        <f t="shared" si="21"/>
        <v/>
      </c>
      <c r="L303" s="176" t="str">
        <f>IF(K303=1,Employment!$S303,"")</f>
        <v/>
      </c>
      <c r="N303" s="39">
        <f>'Industry selection'!C303</f>
        <v>1</v>
      </c>
      <c r="O303" s="73"/>
      <c r="P303" s="73"/>
      <c r="Q303" s="73"/>
      <c r="S303" s="73"/>
      <c r="T303" s="73"/>
      <c r="U303" s="73"/>
      <c r="W303" s="73"/>
      <c r="X303" s="176" t="str">
        <f>IF(W303=1,Employment!$S303,"")</f>
        <v/>
      </c>
      <c r="Z303" s="73"/>
      <c r="AA303" s="176" t="str">
        <f>IF(Z303=1,Employment!$S303,"")</f>
        <v/>
      </c>
    </row>
    <row r="304" spans="1:27" x14ac:dyDescent="0.2">
      <c r="A304" s="39">
        <f>'Industry selection'!C304</f>
        <v>2</v>
      </c>
      <c r="B304" s="175">
        <v>78</v>
      </c>
      <c r="C304" s="67" t="s">
        <v>619</v>
      </c>
      <c r="D304" s="73" t="str">
        <f>IF(Employment!V304=2,1,"")</f>
        <v/>
      </c>
      <c r="E304" s="73" t="str">
        <f>IF(Wages!V304=2,1,"")</f>
        <v/>
      </c>
      <c r="F304" s="73" t="str">
        <f t="shared" si="20"/>
        <v/>
      </c>
      <c r="G304" s="176" t="str">
        <f>IF(F304=1,Employment!$S304,"")</f>
        <v/>
      </c>
      <c r="I304" s="73" t="str">
        <f>IF('Employment - change'!V304=2,1,"")</f>
        <v/>
      </c>
      <c r="J304" s="73" t="str">
        <f>IF('Wages - change'!V304=2,1,"")</f>
        <v/>
      </c>
      <c r="K304" s="73" t="str">
        <f t="shared" si="21"/>
        <v/>
      </c>
      <c r="L304" s="176" t="str">
        <f>IF(K304=1,Employment!$S304,"")</f>
        <v/>
      </c>
      <c r="N304" s="39">
        <f>'Industry selection'!C304</f>
        <v>2</v>
      </c>
      <c r="O304" s="73"/>
      <c r="P304" s="73"/>
      <c r="Q304" s="73"/>
      <c r="S304" s="73"/>
      <c r="T304" s="73"/>
      <c r="U304" s="73"/>
      <c r="W304" s="73"/>
      <c r="X304" s="176" t="str">
        <f>IF(W304=1,Employment!$S304,"")</f>
        <v/>
      </c>
      <c r="Z304" s="73"/>
      <c r="AA304" s="176" t="str">
        <f>IF(Z304=1,Employment!$S304,"")</f>
        <v/>
      </c>
    </row>
    <row r="305" spans="1:27" x14ac:dyDescent="0.2">
      <c r="A305" s="39">
        <f>'Industry selection'!C305</f>
        <v>1</v>
      </c>
      <c r="B305" s="175">
        <v>78.099999999999994</v>
      </c>
      <c r="C305" s="67" t="s">
        <v>621</v>
      </c>
      <c r="D305" s="73" t="str">
        <f>IF(Employment!V305=2,1,"")</f>
        <v/>
      </c>
      <c r="E305" s="73" t="str">
        <f>IF(Wages!V305=2,1,"")</f>
        <v/>
      </c>
      <c r="F305" s="73" t="str">
        <f t="shared" si="20"/>
        <v/>
      </c>
      <c r="G305" s="176" t="str">
        <f>IF(F305=1,Employment!$S305,"")</f>
        <v/>
      </c>
      <c r="I305" s="73" t="str">
        <f>IF('Employment - change'!V305=2,1,"")</f>
        <v/>
      </c>
      <c r="J305" s="73" t="str">
        <f>IF('Wages - change'!V305=2,1,"")</f>
        <v/>
      </c>
      <c r="K305" s="73" t="str">
        <f t="shared" si="21"/>
        <v/>
      </c>
      <c r="L305" s="176" t="str">
        <f>IF(K305=1,Employment!$S305,"")</f>
        <v/>
      </c>
      <c r="N305" s="39">
        <f>'Industry selection'!C305</f>
        <v>1</v>
      </c>
      <c r="O305" s="73"/>
      <c r="P305" s="73"/>
      <c r="Q305" s="73"/>
      <c r="S305" s="73"/>
      <c r="T305" s="73"/>
      <c r="U305" s="73"/>
      <c r="W305" s="73"/>
      <c r="X305" s="176" t="str">
        <f>IF(W305=1,Employment!$S305,"")</f>
        <v/>
      </c>
      <c r="Z305" s="73"/>
      <c r="AA305" s="176" t="str">
        <f>IF(Z305=1,Employment!$S305,"")</f>
        <v/>
      </c>
    </row>
    <row r="306" spans="1:27" x14ac:dyDescent="0.2">
      <c r="A306" s="39">
        <f>'Industry selection'!C306</f>
        <v>1</v>
      </c>
      <c r="B306" s="175">
        <v>78.2</v>
      </c>
      <c r="C306" s="67" t="s">
        <v>623</v>
      </c>
      <c r="D306" s="73" t="str">
        <f>IF(Employment!V306=2,1,"")</f>
        <v/>
      </c>
      <c r="E306" s="73" t="str">
        <f>IF(Wages!V306=2,1,"")</f>
        <v/>
      </c>
      <c r="F306" s="73" t="str">
        <f t="shared" si="20"/>
        <v/>
      </c>
      <c r="G306" s="176" t="str">
        <f>IF(F306=1,Employment!$S306,"")</f>
        <v/>
      </c>
      <c r="I306" s="73" t="str">
        <f>IF('Employment - change'!V306=2,1,"")</f>
        <v/>
      </c>
      <c r="J306" s="73" t="str">
        <f>IF('Wages - change'!V306=2,1,"")</f>
        <v/>
      </c>
      <c r="K306" s="73" t="str">
        <f t="shared" si="21"/>
        <v/>
      </c>
      <c r="L306" s="176" t="str">
        <f>IF(K306=1,Employment!$S306,"")</f>
        <v/>
      </c>
      <c r="N306" s="39">
        <f>'Industry selection'!C306</f>
        <v>1</v>
      </c>
      <c r="O306" s="73"/>
      <c r="P306" s="73"/>
      <c r="Q306" s="73"/>
      <c r="S306" s="73"/>
      <c r="T306" s="73"/>
      <c r="U306" s="73"/>
      <c r="W306" s="73"/>
      <c r="X306" s="176" t="str">
        <f>IF(W306=1,Employment!$S306,"")</f>
        <v/>
      </c>
      <c r="Z306" s="73"/>
      <c r="AA306" s="176" t="str">
        <f>IF(Z306=1,Employment!$S306,"")</f>
        <v/>
      </c>
    </row>
    <row r="307" spans="1:27" x14ac:dyDescent="0.2">
      <c r="A307" s="39">
        <f>'Industry selection'!C307</f>
        <v>1</v>
      </c>
      <c r="B307" s="175">
        <v>78.3</v>
      </c>
      <c r="C307" s="67" t="s">
        <v>625</v>
      </c>
      <c r="D307" s="73" t="str">
        <f>IF(Employment!V307=2,1,"")</f>
        <v/>
      </c>
      <c r="E307" s="73" t="str">
        <f>IF(Wages!V307=2,1,"")</f>
        <v/>
      </c>
      <c r="F307" s="73" t="str">
        <f t="shared" si="20"/>
        <v/>
      </c>
      <c r="G307" s="176" t="str">
        <f>IF(F307=1,Employment!$S307,"")</f>
        <v/>
      </c>
      <c r="I307" s="73" t="str">
        <f>IF('Employment - change'!V307=2,1,"")</f>
        <v/>
      </c>
      <c r="J307" s="73" t="str">
        <f>IF('Wages - change'!V307=2,1,"")</f>
        <v/>
      </c>
      <c r="K307" s="73" t="str">
        <f t="shared" si="21"/>
        <v/>
      </c>
      <c r="L307" s="176" t="str">
        <f>IF(K307=1,Employment!$S307,"")</f>
        <v/>
      </c>
      <c r="N307" s="39">
        <f>'Industry selection'!C307</f>
        <v>1</v>
      </c>
      <c r="O307" s="73"/>
      <c r="P307" s="73"/>
      <c r="Q307" s="73"/>
      <c r="S307" s="73"/>
      <c r="T307" s="73"/>
      <c r="U307" s="73"/>
      <c r="W307" s="73"/>
      <c r="X307" s="176" t="str">
        <f>IF(W307=1,Employment!$S307,"")</f>
        <v/>
      </c>
      <c r="Z307" s="73"/>
      <c r="AA307" s="176" t="str">
        <f>IF(Z307=1,Employment!$S307,"")</f>
        <v/>
      </c>
    </row>
    <row r="308" spans="1:27" x14ac:dyDescent="0.2">
      <c r="A308" s="39">
        <f>'Industry selection'!C308</f>
        <v>2</v>
      </c>
      <c r="B308" s="175">
        <v>79</v>
      </c>
      <c r="C308" s="67" t="s">
        <v>627</v>
      </c>
      <c r="D308" s="73" t="str">
        <f>IF(Employment!V308=2,1,"")</f>
        <v/>
      </c>
      <c r="E308" s="73" t="str">
        <f>IF(Wages!V308=2,1,"")</f>
        <v/>
      </c>
      <c r="F308" s="73" t="str">
        <f t="shared" si="20"/>
        <v/>
      </c>
      <c r="G308" s="176" t="str">
        <f>IF(F308=1,Employment!$S308,"")</f>
        <v/>
      </c>
      <c r="I308" s="73" t="str">
        <f>IF('Employment - change'!V308=2,1,"")</f>
        <v/>
      </c>
      <c r="J308" s="73" t="str">
        <f>IF('Wages - change'!V308=2,1,"")</f>
        <v/>
      </c>
      <c r="K308" s="73" t="str">
        <f t="shared" si="21"/>
        <v/>
      </c>
      <c r="L308" s="176" t="str">
        <f>IF(K308=1,Employment!$S308,"")</f>
        <v/>
      </c>
      <c r="N308" s="39">
        <f>'Industry selection'!C308</f>
        <v>2</v>
      </c>
      <c r="O308" s="73"/>
      <c r="P308" s="73"/>
      <c r="Q308" s="73"/>
      <c r="S308" s="73"/>
      <c r="T308" s="73"/>
      <c r="U308" s="73"/>
      <c r="W308" s="73"/>
      <c r="X308" s="176" t="str">
        <f>IF(W308=1,Employment!$S308,"")</f>
        <v/>
      </c>
      <c r="Z308" s="73"/>
      <c r="AA308" s="176" t="str">
        <f>IF(Z308=1,Employment!$S308,"")</f>
        <v/>
      </c>
    </row>
    <row r="309" spans="1:27" x14ac:dyDescent="0.2">
      <c r="A309" s="39">
        <f>'Industry selection'!C309</f>
        <v>1</v>
      </c>
      <c r="B309" s="175">
        <v>79.099999999999994</v>
      </c>
      <c r="C309" s="67" t="s">
        <v>629</v>
      </c>
      <c r="D309" s="73" t="str">
        <f>IF(Employment!V309=2,1,"")</f>
        <v/>
      </c>
      <c r="E309" s="73" t="str">
        <f>IF(Wages!V309=2,1,"")</f>
        <v/>
      </c>
      <c r="F309" s="73" t="str">
        <f t="shared" si="20"/>
        <v/>
      </c>
      <c r="G309" s="176" t="str">
        <f>IF(F309=1,Employment!$S309,"")</f>
        <v/>
      </c>
      <c r="I309" s="73" t="str">
        <f>IF('Employment - change'!V309=2,1,"")</f>
        <v/>
      </c>
      <c r="J309" s="73" t="str">
        <f>IF('Wages - change'!V309=2,1,"")</f>
        <v/>
      </c>
      <c r="K309" s="73" t="str">
        <f t="shared" si="21"/>
        <v/>
      </c>
      <c r="L309" s="176" t="str">
        <f>IF(K309=1,Employment!$S309,"")</f>
        <v/>
      </c>
      <c r="N309" s="39">
        <f>'Industry selection'!C309</f>
        <v>1</v>
      </c>
      <c r="O309" s="73"/>
      <c r="P309" s="73"/>
      <c r="Q309" s="73"/>
      <c r="S309" s="73"/>
      <c r="T309" s="73"/>
      <c r="U309" s="73"/>
      <c r="W309" s="73"/>
      <c r="X309" s="176" t="str">
        <f>IF(W309=1,Employment!$S309,"")</f>
        <v/>
      </c>
      <c r="Z309" s="73"/>
      <c r="AA309" s="176" t="str">
        <f>IF(Z309=1,Employment!$S309,"")</f>
        <v/>
      </c>
    </row>
    <row r="310" spans="1:27" x14ac:dyDescent="0.2">
      <c r="A310" s="39">
        <f>'Industry selection'!C310</f>
        <v>1</v>
      </c>
      <c r="B310" s="175">
        <v>79.900000000000006</v>
      </c>
      <c r="C310" s="67" t="s">
        <v>631</v>
      </c>
      <c r="D310" s="73" t="str">
        <f>IF(Employment!V310=2,1,"")</f>
        <v/>
      </c>
      <c r="E310" s="73" t="str">
        <f>IF(Wages!V310=2,1,"")</f>
        <v/>
      </c>
      <c r="F310" s="73" t="str">
        <f t="shared" si="20"/>
        <v/>
      </c>
      <c r="G310" s="176" t="str">
        <f>IF(F310=1,Employment!$S310,"")</f>
        <v/>
      </c>
      <c r="I310" s="73" t="str">
        <f>IF('Employment - change'!V310=2,1,"")</f>
        <v/>
      </c>
      <c r="J310" s="73" t="str">
        <f>IF('Wages - change'!V310=2,1,"")</f>
        <v/>
      </c>
      <c r="K310" s="73" t="str">
        <f t="shared" si="21"/>
        <v/>
      </c>
      <c r="L310" s="176" t="str">
        <f>IF(K310=1,Employment!$S310,"")</f>
        <v/>
      </c>
      <c r="N310" s="39">
        <f>'Industry selection'!C310</f>
        <v>1</v>
      </c>
      <c r="O310" s="73"/>
      <c r="P310" s="73"/>
      <c r="Q310" s="73"/>
      <c r="S310" s="73"/>
      <c r="T310" s="73"/>
      <c r="U310" s="73"/>
      <c r="W310" s="73"/>
      <c r="X310" s="176" t="str">
        <f>IF(W310=1,Employment!$S310,"")</f>
        <v/>
      </c>
      <c r="Z310" s="73"/>
      <c r="AA310" s="176" t="str">
        <f>IF(Z310=1,Employment!$S310,"")</f>
        <v/>
      </c>
    </row>
    <row r="311" spans="1:27" x14ac:dyDescent="0.2">
      <c r="A311" s="39" t="str">
        <f>'Industry selection'!C311</f>
        <v/>
      </c>
      <c r="B311" s="175">
        <v>80</v>
      </c>
      <c r="C311" s="67" t="s">
        <v>633</v>
      </c>
      <c r="D311" s="73" t="str">
        <f>IF(Employment!V311=2,1,"")</f>
        <v/>
      </c>
      <c r="E311" s="73" t="str">
        <f>IF(Wages!V311=2,1,"")</f>
        <v/>
      </c>
      <c r="F311" s="73" t="str">
        <f t="shared" si="20"/>
        <v/>
      </c>
      <c r="G311" s="176" t="str">
        <f>IF(F311=1,Employment!$S311,"")</f>
        <v/>
      </c>
      <c r="I311" s="73" t="str">
        <f>IF('Employment - change'!V311=2,1,"")</f>
        <v/>
      </c>
      <c r="J311" s="73" t="str">
        <f>IF('Wages - change'!V311=2,1,"")</f>
        <v/>
      </c>
      <c r="K311" s="73" t="str">
        <f t="shared" si="21"/>
        <v/>
      </c>
      <c r="L311" s="176" t="str">
        <f>IF(K311=1,Employment!$S311,"")</f>
        <v/>
      </c>
      <c r="N311" s="39" t="str">
        <f>'Industry selection'!C311</f>
        <v/>
      </c>
      <c r="O311" s="73"/>
      <c r="P311" s="73"/>
      <c r="Q311" s="73"/>
      <c r="S311" s="73"/>
      <c r="T311" s="73"/>
      <c r="U311" s="73"/>
      <c r="W311" s="73"/>
      <c r="X311" s="176" t="str">
        <f>IF(W311=1,Employment!$S311,"")</f>
        <v/>
      </c>
      <c r="Z311" s="73"/>
      <c r="AA311" s="176" t="str">
        <f>IF(Z311=1,Employment!$S311,"")</f>
        <v/>
      </c>
    </row>
    <row r="312" spans="1:27" x14ac:dyDescent="0.2">
      <c r="A312" s="39">
        <f>'Industry selection'!C312</f>
        <v>2</v>
      </c>
      <c r="B312" s="175">
        <v>80.099999999999994</v>
      </c>
      <c r="C312" s="67" t="s">
        <v>635</v>
      </c>
      <c r="D312" s="73" t="str">
        <f>IF(Employment!V312=2,1,"")</f>
        <v/>
      </c>
      <c r="E312" s="73" t="str">
        <f>IF(Wages!V312=2,1,"")</f>
        <v/>
      </c>
      <c r="F312" s="73" t="str">
        <f t="shared" si="20"/>
        <v/>
      </c>
      <c r="G312" s="176" t="str">
        <f>IF(F312=1,Employment!$S312,"")</f>
        <v/>
      </c>
      <c r="I312" s="73">
        <f>IF('Employment - change'!V312=2,1,"")</f>
        <v>1</v>
      </c>
      <c r="J312" s="73" t="str">
        <f>IF('Wages - change'!V312=2,1,"")</f>
        <v/>
      </c>
      <c r="K312" s="73" t="str">
        <f t="shared" si="21"/>
        <v/>
      </c>
      <c r="L312" s="176" t="str">
        <f>IF(K312=1,Employment!$S312,"")</f>
        <v/>
      </c>
      <c r="N312" s="39">
        <f>'Industry selection'!C312</f>
        <v>2</v>
      </c>
      <c r="O312" s="73"/>
      <c r="P312" s="73"/>
      <c r="Q312" s="73"/>
      <c r="S312" s="73"/>
      <c r="T312" s="73"/>
      <c r="U312" s="73"/>
      <c r="W312" s="73"/>
      <c r="X312" s="176" t="str">
        <f>IF(W312=1,Employment!$S312,"")</f>
        <v/>
      </c>
      <c r="Z312" s="73"/>
      <c r="AA312" s="176" t="str">
        <f>IF(Z312=1,Employment!$S312,"")</f>
        <v/>
      </c>
    </row>
    <row r="313" spans="1:27" x14ac:dyDescent="0.2">
      <c r="A313" s="39">
        <f>'Industry selection'!C313</f>
        <v>2</v>
      </c>
      <c r="B313" s="175">
        <v>80.2</v>
      </c>
      <c r="C313" s="67" t="s">
        <v>637</v>
      </c>
      <c r="D313" s="73" t="str">
        <f>IF(Employment!V313=2,1,"")</f>
        <v/>
      </c>
      <c r="E313" s="73" t="str">
        <f>IF(Wages!V313=2,1,"")</f>
        <v/>
      </c>
      <c r="F313" s="73" t="str">
        <f t="shared" si="20"/>
        <v/>
      </c>
      <c r="G313" s="176" t="str">
        <f>IF(F313=1,Employment!$S313,"")</f>
        <v/>
      </c>
      <c r="I313" s="73" t="str">
        <f>IF('Employment - change'!V313=2,1,"")</f>
        <v/>
      </c>
      <c r="J313" s="73" t="str">
        <f>IF('Wages - change'!V313=2,1,"")</f>
        <v/>
      </c>
      <c r="K313" s="73" t="str">
        <f t="shared" si="21"/>
        <v/>
      </c>
      <c r="L313" s="176" t="str">
        <f>IF(K313=1,Employment!$S313,"")</f>
        <v/>
      </c>
      <c r="N313" s="39">
        <f>'Industry selection'!C313</f>
        <v>2</v>
      </c>
      <c r="O313" s="73"/>
      <c r="P313" s="73"/>
      <c r="Q313" s="73"/>
      <c r="S313" s="73"/>
      <c r="T313" s="73"/>
      <c r="U313" s="73"/>
      <c r="W313" s="73"/>
      <c r="X313" s="176" t="str">
        <f>IF(W313=1,Employment!$S313,"")</f>
        <v/>
      </c>
      <c r="Z313" s="73"/>
      <c r="AA313" s="176" t="str">
        <f>IF(Z313=1,Employment!$S313,"")</f>
        <v/>
      </c>
    </row>
    <row r="314" spans="1:27" x14ac:dyDescent="0.2">
      <c r="A314" s="39">
        <f>'Industry selection'!C314</f>
        <v>1</v>
      </c>
      <c r="B314" s="175">
        <v>80.3</v>
      </c>
      <c r="C314" s="67" t="s">
        <v>639</v>
      </c>
      <c r="D314" s="73" t="str">
        <f>IF(Employment!V314=2,1,"")</f>
        <v/>
      </c>
      <c r="E314" s="73" t="str">
        <f>IF(Wages!V314=2,1,"")</f>
        <v/>
      </c>
      <c r="F314" s="73" t="str">
        <f t="shared" si="20"/>
        <v/>
      </c>
      <c r="G314" s="176" t="str">
        <f>IF(F314=1,Employment!$S314,"")</f>
        <v/>
      </c>
      <c r="I314" s="73" t="str">
        <f>IF('Employment - change'!V314=2,1,"")</f>
        <v/>
      </c>
      <c r="J314" s="73" t="str">
        <f>IF('Wages - change'!V314=2,1,"")</f>
        <v/>
      </c>
      <c r="K314" s="73" t="str">
        <f t="shared" si="21"/>
        <v/>
      </c>
      <c r="L314" s="176" t="str">
        <f>IF(K314=1,Employment!$S314,"")</f>
        <v/>
      </c>
      <c r="N314" s="39">
        <f>'Industry selection'!C314</f>
        <v>1</v>
      </c>
      <c r="O314" s="73"/>
      <c r="P314" s="73"/>
      <c r="Q314" s="73"/>
      <c r="S314" s="73"/>
      <c r="T314" s="73"/>
      <c r="U314" s="73"/>
      <c r="W314" s="73"/>
      <c r="X314" s="176" t="str">
        <f>IF(W314=1,Employment!$S314,"")</f>
        <v/>
      </c>
      <c r="Z314" s="73"/>
      <c r="AA314" s="176" t="str">
        <f>IF(Z314=1,Employment!$S314,"")</f>
        <v/>
      </c>
    </row>
    <row r="315" spans="1:27" x14ac:dyDescent="0.2">
      <c r="A315" s="39" t="str">
        <f>'Industry selection'!C315</f>
        <v/>
      </c>
      <c r="B315" s="175">
        <v>81</v>
      </c>
      <c r="C315" s="67" t="s">
        <v>641</v>
      </c>
      <c r="D315" s="73" t="str">
        <f>IF(Employment!V315=2,1,"")</f>
        <v/>
      </c>
      <c r="E315" s="73" t="str">
        <f>IF(Wages!V315=2,1,"")</f>
        <v/>
      </c>
      <c r="F315" s="73" t="str">
        <f t="shared" si="20"/>
        <v/>
      </c>
      <c r="G315" s="176" t="str">
        <f>IF(F315=1,Employment!$S315,"")</f>
        <v/>
      </c>
      <c r="I315" s="73" t="str">
        <f>IF('Employment - change'!V315=2,1,"")</f>
        <v/>
      </c>
      <c r="J315" s="73" t="str">
        <f>IF('Wages - change'!V315=2,1,"")</f>
        <v/>
      </c>
      <c r="K315" s="73" t="str">
        <f t="shared" si="21"/>
        <v/>
      </c>
      <c r="L315" s="176" t="str">
        <f>IF(K315=1,Employment!$S315,"")</f>
        <v/>
      </c>
      <c r="N315" s="39" t="str">
        <f>'Industry selection'!C315</f>
        <v/>
      </c>
      <c r="O315" s="73"/>
      <c r="P315" s="73"/>
      <c r="Q315" s="73"/>
      <c r="S315" s="73"/>
      <c r="T315" s="73"/>
      <c r="U315" s="73"/>
      <c r="W315" s="73"/>
      <c r="X315" s="176" t="str">
        <f>IF(W315=1,Employment!$S315,"")</f>
        <v/>
      </c>
      <c r="Z315" s="73"/>
      <c r="AA315" s="176" t="str">
        <f>IF(Z315=1,Employment!$S315,"")</f>
        <v/>
      </c>
    </row>
    <row r="316" spans="1:27" x14ac:dyDescent="0.2">
      <c r="A316" s="39">
        <f>'Industry selection'!C316</f>
        <v>2</v>
      </c>
      <c r="B316" s="175">
        <v>81.099999999999994</v>
      </c>
      <c r="C316" s="67" t="s">
        <v>643</v>
      </c>
      <c r="D316" s="73">
        <f>IF(Employment!V316=2,1,"")</f>
        <v>1</v>
      </c>
      <c r="E316" s="73" t="str">
        <f>IF(Wages!V316=2,1,"")</f>
        <v/>
      </c>
      <c r="F316" s="73" t="str">
        <f t="shared" si="20"/>
        <v/>
      </c>
      <c r="G316" s="176" t="str">
        <f>IF(F316=1,Employment!$S316,"")</f>
        <v/>
      </c>
      <c r="I316" s="73">
        <f>IF('Employment - change'!V316=2,1,"")</f>
        <v>1</v>
      </c>
      <c r="J316" s="73" t="str">
        <f>IF('Wages - change'!V316=2,1,"")</f>
        <v/>
      </c>
      <c r="K316" s="73" t="str">
        <f t="shared" si="21"/>
        <v/>
      </c>
      <c r="L316" s="176" t="str">
        <f>IF(K316=1,Employment!$S316,"")</f>
        <v/>
      </c>
      <c r="N316" s="39">
        <f>'Industry selection'!C316</f>
        <v>2</v>
      </c>
      <c r="O316" s="73"/>
      <c r="P316" s="73"/>
      <c r="Q316" s="73"/>
      <c r="S316" s="73"/>
      <c r="T316" s="73"/>
      <c r="U316" s="73"/>
      <c r="W316" s="73"/>
      <c r="X316" s="176" t="str">
        <f>IF(W316=1,Employment!$S316,"")</f>
        <v/>
      </c>
      <c r="Z316" s="73"/>
      <c r="AA316" s="176" t="str">
        <f>IF(Z316=1,Employment!$S316,"")</f>
        <v/>
      </c>
    </row>
    <row r="317" spans="1:27" x14ac:dyDescent="0.2">
      <c r="A317" s="39">
        <f>'Industry selection'!C317</f>
        <v>1</v>
      </c>
      <c r="B317" s="175">
        <v>81.2</v>
      </c>
      <c r="C317" s="67" t="s">
        <v>645</v>
      </c>
      <c r="D317" s="73" t="str">
        <f>IF(Employment!V317=2,1,"")</f>
        <v/>
      </c>
      <c r="E317" s="73" t="str">
        <f>IF(Wages!V317=2,1,"")</f>
        <v/>
      </c>
      <c r="F317" s="73" t="str">
        <f t="shared" si="20"/>
        <v/>
      </c>
      <c r="G317" s="176" t="str">
        <f>IF(F317=1,Employment!$S317,"")</f>
        <v/>
      </c>
      <c r="I317" s="73" t="str">
        <f>IF('Employment - change'!V317=2,1,"")</f>
        <v/>
      </c>
      <c r="J317" s="73" t="str">
        <f>IF('Wages - change'!V317=2,1,"")</f>
        <v/>
      </c>
      <c r="K317" s="73" t="str">
        <f t="shared" si="21"/>
        <v/>
      </c>
      <c r="L317" s="176" t="str">
        <f>IF(K317=1,Employment!$S317,"")</f>
        <v/>
      </c>
      <c r="N317" s="39">
        <f>'Industry selection'!C317</f>
        <v>1</v>
      </c>
      <c r="O317" s="73"/>
      <c r="P317" s="73"/>
      <c r="Q317" s="73"/>
      <c r="S317" s="73"/>
      <c r="T317" s="73"/>
      <c r="U317" s="73"/>
      <c r="W317" s="73"/>
      <c r="X317" s="176" t="str">
        <f>IF(W317=1,Employment!$S317,"")</f>
        <v/>
      </c>
      <c r="Z317" s="73"/>
      <c r="AA317" s="176" t="str">
        <f>IF(Z317=1,Employment!$S317,"")</f>
        <v/>
      </c>
    </row>
    <row r="318" spans="1:27" x14ac:dyDescent="0.2">
      <c r="A318" s="39">
        <f>'Industry selection'!C318</f>
        <v>1</v>
      </c>
      <c r="B318" s="175">
        <v>81.3</v>
      </c>
      <c r="C318" s="67" t="s">
        <v>647</v>
      </c>
      <c r="D318" s="73" t="str">
        <f>IF(Employment!V318=2,1,"")</f>
        <v/>
      </c>
      <c r="E318" s="73" t="str">
        <f>IF(Wages!V318=2,1,"")</f>
        <v/>
      </c>
      <c r="F318" s="73" t="str">
        <f t="shared" si="20"/>
        <v/>
      </c>
      <c r="G318" s="176" t="str">
        <f>IF(F318=1,Employment!$S318,"")</f>
        <v/>
      </c>
      <c r="I318" s="73" t="str">
        <f>IF('Employment - change'!V318=2,1,"")</f>
        <v/>
      </c>
      <c r="J318" s="73" t="str">
        <f>IF('Wages - change'!V318=2,1,"")</f>
        <v/>
      </c>
      <c r="K318" s="73" t="str">
        <f t="shared" si="21"/>
        <v/>
      </c>
      <c r="L318" s="176" t="str">
        <f>IF(K318=1,Employment!$S318,"")</f>
        <v/>
      </c>
      <c r="N318" s="39">
        <f>'Industry selection'!C318</f>
        <v>1</v>
      </c>
      <c r="O318" s="73"/>
      <c r="P318" s="73"/>
      <c r="Q318" s="73"/>
      <c r="S318" s="73"/>
      <c r="T318" s="73"/>
      <c r="U318" s="73"/>
      <c r="W318" s="73"/>
      <c r="X318" s="176" t="str">
        <f>IF(W318=1,Employment!$S318,"")</f>
        <v/>
      </c>
      <c r="Z318" s="73"/>
      <c r="AA318" s="176" t="str">
        <f>IF(Z318=1,Employment!$S318,"")</f>
        <v/>
      </c>
    </row>
    <row r="319" spans="1:27" x14ac:dyDescent="0.2">
      <c r="A319" s="39">
        <f>'Industry selection'!C319</f>
        <v>2</v>
      </c>
      <c r="B319" s="175">
        <v>82</v>
      </c>
      <c r="C319" s="67" t="s">
        <v>649</v>
      </c>
      <c r="D319" s="73" t="str">
        <f>IF(Employment!V319=2,1,"")</f>
        <v/>
      </c>
      <c r="E319" s="73" t="str">
        <f>IF(Wages!V319=2,1,"")</f>
        <v/>
      </c>
      <c r="F319" s="73" t="str">
        <f t="shared" si="20"/>
        <v/>
      </c>
      <c r="G319" s="176" t="str">
        <f>IF(F319=1,Employment!$S319,"")</f>
        <v/>
      </c>
      <c r="I319" s="73" t="str">
        <f>IF('Employment - change'!V319=2,1,"")</f>
        <v/>
      </c>
      <c r="J319" s="73">
        <f>IF('Wages - change'!V319=2,1,"")</f>
        <v>1</v>
      </c>
      <c r="K319" s="73" t="str">
        <f t="shared" si="21"/>
        <v/>
      </c>
      <c r="L319" s="176" t="str">
        <f>IF(K319=1,Employment!$S319,"")</f>
        <v/>
      </c>
      <c r="N319" s="39">
        <f>'Industry selection'!C319</f>
        <v>2</v>
      </c>
      <c r="O319" s="73"/>
      <c r="P319" s="73"/>
      <c r="Q319" s="73"/>
      <c r="S319" s="73"/>
      <c r="T319" s="73"/>
      <c r="U319" s="73"/>
      <c r="W319" s="73"/>
      <c r="X319" s="176" t="str">
        <f>IF(W319=1,Employment!$S319,"")</f>
        <v/>
      </c>
      <c r="Z319" s="73"/>
      <c r="AA319" s="176" t="str">
        <f>IF(Z319=1,Employment!$S319,"")</f>
        <v/>
      </c>
    </row>
    <row r="320" spans="1:27" x14ac:dyDescent="0.2">
      <c r="A320" s="39">
        <f>'Industry selection'!C320</f>
        <v>1</v>
      </c>
      <c r="B320" s="175">
        <v>82.1</v>
      </c>
      <c r="C320" s="67" t="s">
        <v>651</v>
      </c>
      <c r="D320" s="73" t="str">
        <f>IF(Employment!V320=2,1,"")</f>
        <v/>
      </c>
      <c r="E320" s="73" t="str">
        <f>IF(Wages!V320=2,1,"")</f>
        <v/>
      </c>
      <c r="F320" s="73" t="str">
        <f t="shared" si="20"/>
        <v/>
      </c>
      <c r="G320" s="176" t="str">
        <f>IF(F320=1,Employment!$S320,"")</f>
        <v/>
      </c>
      <c r="I320" s="73" t="str">
        <f>IF('Employment - change'!V320=2,1,"")</f>
        <v/>
      </c>
      <c r="J320" s="73" t="str">
        <f>IF('Wages - change'!V320=2,1,"")</f>
        <v/>
      </c>
      <c r="K320" s="73" t="str">
        <f t="shared" si="21"/>
        <v/>
      </c>
      <c r="L320" s="176" t="str">
        <f>IF(K320=1,Employment!$S320,"")</f>
        <v/>
      </c>
      <c r="N320" s="39">
        <f>'Industry selection'!C320</f>
        <v>1</v>
      </c>
      <c r="O320" s="73"/>
      <c r="P320" s="73"/>
      <c r="Q320" s="73"/>
      <c r="S320" s="73"/>
      <c r="T320" s="73"/>
      <c r="U320" s="73"/>
      <c r="W320" s="73"/>
      <c r="X320" s="176" t="str">
        <f>IF(W320=1,Employment!$S320,"")</f>
        <v/>
      </c>
      <c r="Z320" s="73"/>
      <c r="AA320" s="176" t="str">
        <f>IF(Z320=1,Employment!$S320,"")</f>
        <v/>
      </c>
    </row>
    <row r="321" spans="1:27" x14ac:dyDescent="0.2">
      <c r="A321" s="39">
        <f>'Industry selection'!C321</f>
        <v>1</v>
      </c>
      <c r="B321" s="175">
        <v>82.2</v>
      </c>
      <c r="C321" s="67" t="s">
        <v>653</v>
      </c>
      <c r="D321" s="73" t="str">
        <f>IF(Employment!V321=2,1,"")</f>
        <v/>
      </c>
      <c r="E321" s="73" t="str">
        <f>IF(Wages!V321=2,1,"")</f>
        <v/>
      </c>
      <c r="F321" s="73" t="str">
        <f t="shared" si="20"/>
        <v/>
      </c>
      <c r="G321" s="176" t="str">
        <f>IF(F321=1,Employment!$S321,"")</f>
        <v/>
      </c>
      <c r="I321" s="73" t="str">
        <f>IF('Employment - change'!V321=2,1,"")</f>
        <v/>
      </c>
      <c r="J321" s="73" t="str">
        <f>IF('Wages - change'!V321=2,1,"")</f>
        <v/>
      </c>
      <c r="K321" s="73" t="str">
        <f t="shared" si="21"/>
        <v/>
      </c>
      <c r="L321" s="176" t="str">
        <f>IF(K321=1,Employment!$S321,"")</f>
        <v/>
      </c>
      <c r="N321" s="39">
        <f>'Industry selection'!C321</f>
        <v>1</v>
      </c>
      <c r="O321" s="73"/>
      <c r="P321" s="73"/>
      <c r="Q321" s="73"/>
      <c r="S321" s="73"/>
      <c r="T321" s="73"/>
      <c r="U321" s="73"/>
      <c r="W321" s="73"/>
      <c r="X321" s="176" t="str">
        <f>IF(W321=1,Employment!$S321,"")</f>
        <v/>
      </c>
      <c r="Z321" s="73"/>
      <c r="AA321" s="176" t="str">
        <f>IF(Z321=1,Employment!$S321,"")</f>
        <v/>
      </c>
    </row>
    <row r="322" spans="1:27" x14ac:dyDescent="0.2">
      <c r="A322" s="39">
        <f>'Industry selection'!C322</f>
        <v>1</v>
      </c>
      <c r="B322" s="175">
        <v>82.3</v>
      </c>
      <c r="C322" s="67" t="s">
        <v>655</v>
      </c>
      <c r="D322" s="73" t="str">
        <f>IF(Employment!V322=2,1,"")</f>
        <v/>
      </c>
      <c r="E322" s="73" t="str">
        <f>IF(Wages!V322=2,1,"")</f>
        <v/>
      </c>
      <c r="F322" s="73" t="str">
        <f t="shared" si="20"/>
        <v/>
      </c>
      <c r="G322" s="176" t="str">
        <f>IF(F322=1,Employment!$S322,"")</f>
        <v/>
      </c>
      <c r="I322" s="73" t="str">
        <f>IF('Employment - change'!V322=2,1,"")</f>
        <v/>
      </c>
      <c r="J322" s="73" t="str">
        <f>IF('Wages - change'!V322=2,1,"")</f>
        <v/>
      </c>
      <c r="K322" s="73" t="str">
        <f t="shared" si="21"/>
        <v/>
      </c>
      <c r="L322" s="176" t="str">
        <f>IF(K322=1,Employment!$S322,"")</f>
        <v/>
      </c>
      <c r="N322" s="39">
        <f>'Industry selection'!C322</f>
        <v>1</v>
      </c>
      <c r="O322" s="73"/>
      <c r="P322" s="73"/>
      <c r="Q322" s="73"/>
      <c r="S322" s="73"/>
      <c r="T322" s="73"/>
      <c r="U322" s="73"/>
      <c r="W322" s="73"/>
      <c r="X322" s="176" t="str">
        <f>IF(W322=1,Employment!$S322,"")</f>
        <v/>
      </c>
      <c r="Z322" s="73"/>
      <c r="AA322" s="176" t="str">
        <f>IF(Z322=1,Employment!$S322,"")</f>
        <v/>
      </c>
    </row>
    <row r="323" spans="1:27" x14ac:dyDescent="0.2">
      <c r="A323" s="39">
        <f>'Industry selection'!C323</f>
        <v>1</v>
      </c>
      <c r="B323" s="175">
        <v>82.9</v>
      </c>
      <c r="C323" s="67" t="s">
        <v>657</v>
      </c>
      <c r="D323" s="73" t="str">
        <f>IF(Employment!V323=2,1,"")</f>
        <v/>
      </c>
      <c r="E323" s="73" t="str">
        <f>IF(Wages!V323=2,1,"")</f>
        <v/>
      </c>
      <c r="F323" s="73" t="str">
        <f t="shared" si="20"/>
        <v/>
      </c>
      <c r="G323" s="176" t="str">
        <f>IF(F323=1,Employment!$S323,"")</f>
        <v/>
      </c>
      <c r="I323" s="73" t="str">
        <f>IF('Employment - change'!V323=2,1,"")</f>
        <v/>
      </c>
      <c r="J323" s="73" t="str">
        <f>IF('Wages - change'!V323=2,1,"")</f>
        <v/>
      </c>
      <c r="K323" s="73" t="str">
        <f t="shared" si="21"/>
        <v/>
      </c>
      <c r="L323" s="176" t="str">
        <f>IF(K323=1,Employment!$S323,"")</f>
        <v/>
      </c>
      <c r="N323" s="39">
        <f>'Industry selection'!C323</f>
        <v>1</v>
      </c>
      <c r="O323" s="73"/>
      <c r="P323" s="73"/>
      <c r="Q323" s="73"/>
      <c r="S323" s="73"/>
      <c r="T323" s="73"/>
      <c r="U323" s="73"/>
      <c r="W323" s="73"/>
      <c r="X323" s="176" t="str">
        <f>IF(W323=1,Employment!$S323,"")</f>
        <v/>
      </c>
      <c r="Z323" s="73"/>
      <c r="AA323" s="176" t="str">
        <f>IF(Z323=1,Employment!$S323,"")</f>
        <v/>
      </c>
    </row>
    <row r="324" spans="1:27" x14ac:dyDescent="0.2">
      <c r="A324" s="39" t="str">
        <f>'Industry selection'!C324</f>
        <v/>
      </c>
      <c r="B324" s="175" t="s">
        <v>659</v>
      </c>
      <c r="C324" s="67" t="s">
        <v>660</v>
      </c>
      <c r="D324" s="73" t="str">
        <f>IF(Employment!V324=2,1,"")</f>
        <v/>
      </c>
      <c r="E324" s="73" t="str">
        <f>IF(Wages!V324=2,1,"")</f>
        <v/>
      </c>
      <c r="F324" s="73" t="str">
        <f t="shared" si="20"/>
        <v/>
      </c>
      <c r="G324" s="176" t="str">
        <f>IF(F324=1,Employment!$S324,"")</f>
        <v/>
      </c>
      <c r="I324" s="73" t="str">
        <f>IF('Employment - change'!V324=2,1,"")</f>
        <v/>
      </c>
      <c r="J324" s="73" t="str">
        <f>IF('Wages - change'!V324=2,1,"")</f>
        <v/>
      </c>
      <c r="K324" s="73" t="str">
        <f t="shared" si="21"/>
        <v/>
      </c>
      <c r="L324" s="176" t="str">
        <f>IF(K324=1,Employment!$S324,"")</f>
        <v/>
      </c>
      <c r="N324" s="39" t="str">
        <f>'Industry selection'!C324</f>
        <v/>
      </c>
      <c r="O324" s="73"/>
      <c r="P324" s="73"/>
      <c r="Q324" s="73"/>
      <c r="S324" s="73"/>
      <c r="T324" s="73"/>
      <c r="U324" s="73"/>
      <c r="W324" s="73"/>
      <c r="X324" s="176" t="str">
        <f>IF(W324=1,Employment!$S324,"")</f>
        <v/>
      </c>
      <c r="Z324" s="73"/>
      <c r="AA324" s="176" t="str">
        <f>IF(Z324=1,Employment!$S324,"")</f>
        <v/>
      </c>
    </row>
    <row r="325" spans="1:27" x14ac:dyDescent="0.2">
      <c r="A325" s="39" t="str">
        <f>'Industry selection'!C325</f>
        <v/>
      </c>
      <c r="B325" s="175">
        <v>85</v>
      </c>
      <c r="C325" s="67" t="s">
        <v>661</v>
      </c>
      <c r="D325" s="73" t="str">
        <f>IF(Employment!V325=2,1,"")</f>
        <v/>
      </c>
      <c r="E325" s="73" t="str">
        <f>IF(Wages!V325=2,1,"")</f>
        <v/>
      </c>
      <c r="F325" s="73" t="str">
        <f t="shared" si="20"/>
        <v/>
      </c>
      <c r="G325" s="176" t="str">
        <f>IF(F325=1,Employment!$S325,"")</f>
        <v/>
      </c>
      <c r="I325" s="73" t="str">
        <f>IF('Employment - change'!V325=2,1,"")</f>
        <v/>
      </c>
      <c r="J325" s="73" t="str">
        <f>IF('Wages - change'!V325=2,1,"")</f>
        <v/>
      </c>
      <c r="K325" s="73" t="str">
        <f t="shared" si="21"/>
        <v/>
      </c>
      <c r="L325" s="176" t="str">
        <f>IF(K325=1,Employment!$S325,"")</f>
        <v/>
      </c>
      <c r="N325" s="39" t="str">
        <f>'Industry selection'!C325</f>
        <v/>
      </c>
      <c r="O325" s="73"/>
      <c r="P325" s="73"/>
      <c r="Q325" s="73"/>
      <c r="S325" s="73"/>
      <c r="T325" s="73"/>
      <c r="U325" s="73"/>
      <c r="W325" s="73"/>
      <c r="X325" s="176" t="str">
        <f>IF(W325=1,Employment!$S325,"")</f>
        <v/>
      </c>
      <c r="Z325" s="73"/>
      <c r="AA325" s="176" t="str">
        <f>IF(Z325=1,Employment!$S325,"")</f>
        <v/>
      </c>
    </row>
    <row r="326" spans="1:27" x14ac:dyDescent="0.2">
      <c r="A326" s="39">
        <f>'Industry selection'!C326</f>
        <v>1</v>
      </c>
      <c r="B326" s="175">
        <v>85.1</v>
      </c>
      <c r="C326" s="67" t="s">
        <v>663</v>
      </c>
      <c r="D326" s="73" t="str">
        <f>IF(Employment!V326=2,1,"")</f>
        <v/>
      </c>
      <c r="E326" s="73" t="str">
        <f>IF(Wages!V326=2,1,"")</f>
        <v/>
      </c>
      <c r="F326" s="73" t="str">
        <f t="shared" ref="F326:F356" si="22">IF(AND(D326=1,E326=1),1,"")</f>
        <v/>
      </c>
      <c r="G326" s="176" t="str">
        <f>IF(F326=1,Employment!$S326,"")</f>
        <v/>
      </c>
      <c r="I326" s="73" t="str">
        <f>IF('Employment - change'!V326=2,1,"")</f>
        <v/>
      </c>
      <c r="J326" s="73" t="str">
        <f>IF('Wages - change'!V326=2,1,"")</f>
        <v/>
      </c>
      <c r="K326" s="73" t="str">
        <f t="shared" ref="K326:K356" si="23">IF(AND(I326=1,J326=1),1,"")</f>
        <v/>
      </c>
      <c r="L326" s="176" t="str">
        <f>IF(K326=1,Employment!$S326,"")</f>
        <v/>
      </c>
      <c r="N326" s="39">
        <f>'Industry selection'!C326</f>
        <v>1</v>
      </c>
      <c r="O326" s="73"/>
      <c r="P326" s="73"/>
      <c r="Q326" s="73"/>
      <c r="S326" s="73"/>
      <c r="T326" s="73"/>
      <c r="U326" s="73"/>
      <c r="W326" s="73"/>
      <c r="X326" s="176" t="str">
        <f>IF(W326=1,Employment!$S326,"")</f>
        <v/>
      </c>
      <c r="Z326" s="73"/>
      <c r="AA326" s="176" t="str">
        <f>IF(Z326=1,Employment!$S326,"")</f>
        <v/>
      </c>
    </row>
    <row r="327" spans="1:27" x14ac:dyDescent="0.2">
      <c r="A327" s="39">
        <f>'Industry selection'!C327</f>
        <v>1</v>
      </c>
      <c r="B327" s="175">
        <v>85.2</v>
      </c>
      <c r="C327" s="67" t="s">
        <v>665</v>
      </c>
      <c r="D327" s="73" t="str">
        <f>IF(Employment!V327=2,1,"")</f>
        <v/>
      </c>
      <c r="E327" s="73" t="str">
        <f>IF(Wages!V327=2,1,"")</f>
        <v/>
      </c>
      <c r="F327" s="73" t="str">
        <f t="shared" si="22"/>
        <v/>
      </c>
      <c r="G327" s="176" t="str">
        <f>IF(F327=1,Employment!$S327,"")</f>
        <v/>
      </c>
      <c r="I327" s="73" t="str">
        <f>IF('Employment - change'!V327=2,1,"")</f>
        <v/>
      </c>
      <c r="J327" s="73" t="str">
        <f>IF('Wages - change'!V327=2,1,"")</f>
        <v/>
      </c>
      <c r="K327" s="73" t="str">
        <f t="shared" si="23"/>
        <v/>
      </c>
      <c r="L327" s="176" t="str">
        <f>IF(K327=1,Employment!$S327,"")</f>
        <v/>
      </c>
      <c r="N327" s="39">
        <f>'Industry selection'!C327</f>
        <v>1</v>
      </c>
      <c r="O327" s="73"/>
      <c r="P327" s="73"/>
      <c r="Q327" s="73"/>
      <c r="S327" s="73"/>
      <c r="T327" s="73"/>
      <c r="U327" s="73"/>
      <c r="W327" s="73"/>
      <c r="X327" s="176" t="str">
        <f>IF(W327=1,Employment!$S327,"")</f>
        <v/>
      </c>
      <c r="Z327" s="73"/>
      <c r="AA327" s="176" t="str">
        <f>IF(Z327=1,Employment!$S327,"")</f>
        <v/>
      </c>
    </row>
    <row r="328" spans="1:27" x14ac:dyDescent="0.2">
      <c r="A328" s="39">
        <f>'Industry selection'!C328</f>
        <v>1</v>
      </c>
      <c r="B328" s="175">
        <v>85.3</v>
      </c>
      <c r="C328" s="67" t="s">
        <v>667</v>
      </c>
      <c r="D328" s="73" t="str">
        <f>IF(Employment!V328=2,1,"")</f>
        <v/>
      </c>
      <c r="E328" s="73" t="str">
        <f>IF(Wages!V328=2,1,"")</f>
        <v/>
      </c>
      <c r="F328" s="73" t="str">
        <f t="shared" si="22"/>
        <v/>
      </c>
      <c r="G328" s="176" t="str">
        <f>IF(F328=1,Employment!$S328,"")</f>
        <v/>
      </c>
      <c r="I328" s="73" t="str">
        <f>IF('Employment - change'!V328=2,1,"")</f>
        <v/>
      </c>
      <c r="J328" s="73" t="str">
        <f>IF('Wages - change'!V328=2,1,"")</f>
        <v/>
      </c>
      <c r="K328" s="73" t="str">
        <f t="shared" si="23"/>
        <v/>
      </c>
      <c r="L328" s="176" t="str">
        <f>IF(K328=1,Employment!$S328,"")</f>
        <v/>
      </c>
      <c r="N328" s="39">
        <f>'Industry selection'!C328</f>
        <v>1</v>
      </c>
      <c r="O328" s="73"/>
      <c r="P328" s="73"/>
      <c r="Q328" s="73"/>
      <c r="S328" s="73"/>
      <c r="T328" s="73"/>
      <c r="U328" s="73"/>
      <c r="W328" s="73"/>
      <c r="X328" s="176" t="str">
        <f>IF(W328=1,Employment!$S328,"")</f>
        <v/>
      </c>
      <c r="Z328" s="73"/>
      <c r="AA328" s="176" t="str">
        <f>IF(Z328=1,Employment!$S328,"")</f>
        <v/>
      </c>
    </row>
    <row r="329" spans="1:27" x14ac:dyDescent="0.2">
      <c r="A329" s="39">
        <f>'Industry selection'!C329</f>
        <v>1</v>
      </c>
      <c r="B329" s="175">
        <v>85.4</v>
      </c>
      <c r="C329" s="67" t="s">
        <v>669</v>
      </c>
      <c r="D329" s="73" t="str">
        <f>IF(Employment!V329=2,1,"")</f>
        <v/>
      </c>
      <c r="E329" s="73" t="str">
        <f>IF(Wages!V329=2,1,"")</f>
        <v/>
      </c>
      <c r="F329" s="73" t="str">
        <f t="shared" si="22"/>
        <v/>
      </c>
      <c r="G329" s="176" t="str">
        <f>IF(F329=1,Employment!$S329,"")</f>
        <v/>
      </c>
      <c r="I329" s="73" t="str">
        <f>IF('Employment - change'!V329=2,1,"")</f>
        <v/>
      </c>
      <c r="J329" s="73" t="str">
        <f>IF('Wages - change'!V329=2,1,"")</f>
        <v/>
      </c>
      <c r="K329" s="73" t="str">
        <f t="shared" si="23"/>
        <v/>
      </c>
      <c r="L329" s="176" t="str">
        <f>IF(K329=1,Employment!$S329,"")</f>
        <v/>
      </c>
      <c r="N329" s="39">
        <f>'Industry selection'!C329</f>
        <v>1</v>
      </c>
      <c r="O329" s="73"/>
      <c r="P329" s="73"/>
      <c r="Q329" s="73"/>
      <c r="S329" s="73"/>
      <c r="T329" s="73"/>
      <c r="U329" s="73"/>
      <c r="W329" s="73"/>
      <c r="X329" s="176" t="str">
        <f>IF(W329=1,Employment!$S329,"")</f>
        <v/>
      </c>
      <c r="Z329" s="73"/>
      <c r="AA329" s="176" t="str">
        <f>IF(Z329=1,Employment!$S329,"")</f>
        <v/>
      </c>
    </row>
    <row r="330" spans="1:27" x14ac:dyDescent="0.2">
      <c r="A330" s="39">
        <f>'Industry selection'!C330</f>
        <v>2</v>
      </c>
      <c r="B330" s="175">
        <v>85.5</v>
      </c>
      <c r="C330" s="67" t="s">
        <v>671</v>
      </c>
      <c r="D330" s="73" t="str">
        <f>IF(Employment!V330=2,1,"")</f>
        <v/>
      </c>
      <c r="E330" s="73" t="str">
        <f>IF(Wages!V330=2,1,"")</f>
        <v/>
      </c>
      <c r="F330" s="73" t="str">
        <f t="shared" si="22"/>
        <v/>
      </c>
      <c r="G330" s="176" t="str">
        <f>IF(F330=1,Employment!$S330,"")</f>
        <v/>
      </c>
      <c r="I330" s="73">
        <f>IF('Employment - change'!V330=2,1,"")</f>
        <v>1</v>
      </c>
      <c r="J330" s="73" t="str">
        <f>IF('Wages - change'!V330=2,1,"")</f>
        <v/>
      </c>
      <c r="K330" s="73" t="str">
        <f t="shared" si="23"/>
        <v/>
      </c>
      <c r="L330" s="176" t="str">
        <f>IF(K330=1,Employment!$S330,"")</f>
        <v/>
      </c>
      <c r="N330" s="39">
        <f>'Industry selection'!C330</f>
        <v>2</v>
      </c>
      <c r="O330" s="73"/>
      <c r="P330" s="73"/>
      <c r="Q330" s="73"/>
      <c r="S330" s="73"/>
      <c r="T330" s="73"/>
      <c r="U330" s="73"/>
      <c r="W330" s="73"/>
      <c r="X330" s="176" t="str">
        <f>IF(W330=1,Employment!$S330,"")</f>
        <v/>
      </c>
      <c r="Z330" s="73"/>
      <c r="AA330" s="176" t="str">
        <f>IF(Z330=1,Employment!$S330,"")</f>
        <v/>
      </c>
    </row>
    <row r="331" spans="1:27" x14ac:dyDescent="0.2">
      <c r="A331" s="39">
        <f>'Industry selection'!C331</f>
        <v>1</v>
      </c>
      <c r="B331" s="175">
        <v>85.6</v>
      </c>
      <c r="C331" s="67" t="s">
        <v>673</v>
      </c>
      <c r="D331" s="73" t="str">
        <f>IF(Employment!V331=2,1,"")</f>
        <v/>
      </c>
      <c r="E331" s="73" t="str">
        <f>IF(Wages!V331=2,1,"")</f>
        <v/>
      </c>
      <c r="F331" s="73" t="str">
        <f t="shared" si="22"/>
        <v/>
      </c>
      <c r="G331" s="176" t="str">
        <f>IF(F331=1,Employment!$S331,"")</f>
        <v/>
      </c>
      <c r="I331" s="73" t="str">
        <f>IF('Employment - change'!V331=2,1,"")</f>
        <v/>
      </c>
      <c r="J331" s="73" t="str">
        <f>IF('Wages - change'!V331=2,1,"")</f>
        <v/>
      </c>
      <c r="K331" s="73" t="str">
        <f t="shared" si="23"/>
        <v/>
      </c>
      <c r="L331" s="176" t="str">
        <f>IF(K331=1,Employment!$S331,"")</f>
        <v/>
      </c>
      <c r="N331" s="39">
        <f>'Industry selection'!C331</f>
        <v>1</v>
      </c>
      <c r="O331" s="73"/>
      <c r="P331" s="73"/>
      <c r="Q331" s="73"/>
      <c r="S331" s="73"/>
      <c r="T331" s="73"/>
      <c r="U331" s="73"/>
      <c r="W331" s="73"/>
      <c r="X331" s="176" t="str">
        <f>IF(W331=1,Employment!$S331,"")</f>
        <v/>
      </c>
      <c r="Z331" s="73"/>
      <c r="AA331" s="176" t="str">
        <f>IF(Z331=1,Employment!$S331,"")</f>
        <v/>
      </c>
    </row>
    <row r="332" spans="1:27" x14ac:dyDescent="0.2">
      <c r="A332" s="39" t="str">
        <f>'Industry selection'!C332</f>
        <v/>
      </c>
      <c r="B332" s="175" t="s">
        <v>675</v>
      </c>
      <c r="C332" s="67" t="s">
        <v>676</v>
      </c>
      <c r="D332" s="73" t="str">
        <f>IF(Employment!V332=2,1,"")</f>
        <v/>
      </c>
      <c r="E332" s="73" t="str">
        <f>IF(Wages!V332=2,1,"")</f>
        <v/>
      </c>
      <c r="F332" s="73" t="str">
        <f t="shared" si="22"/>
        <v/>
      </c>
      <c r="G332" s="176" t="str">
        <f>IF(F332=1,Employment!$S332,"")</f>
        <v/>
      </c>
      <c r="I332" s="73" t="str">
        <f>IF('Employment - change'!V332=2,1,"")</f>
        <v/>
      </c>
      <c r="J332" s="73" t="str">
        <f>IF('Wages - change'!V332=2,1,"")</f>
        <v/>
      </c>
      <c r="K332" s="73" t="str">
        <f t="shared" si="23"/>
        <v/>
      </c>
      <c r="L332" s="176" t="str">
        <f>IF(K332=1,Employment!$S332,"")</f>
        <v/>
      </c>
      <c r="N332" s="39" t="str">
        <f>'Industry selection'!C332</f>
        <v/>
      </c>
      <c r="O332" s="73"/>
      <c r="P332" s="73"/>
      <c r="Q332" s="73"/>
      <c r="S332" s="73"/>
      <c r="T332" s="73"/>
      <c r="U332" s="73"/>
      <c r="W332" s="73"/>
      <c r="X332" s="176" t="str">
        <f>IF(W332=1,Employment!$S332,"")</f>
        <v/>
      </c>
      <c r="Z332" s="73"/>
      <c r="AA332" s="176" t="str">
        <f>IF(Z332=1,Employment!$S332,"")</f>
        <v/>
      </c>
    </row>
    <row r="333" spans="1:27" x14ac:dyDescent="0.2">
      <c r="A333" s="39" t="str">
        <f>'Industry selection'!C333</f>
        <v/>
      </c>
      <c r="B333" s="175">
        <v>86</v>
      </c>
      <c r="C333" s="67" t="s">
        <v>678</v>
      </c>
      <c r="D333" s="73" t="str">
        <f>IF(Employment!V333=2,1,"")</f>
        <v/>
      </c>
      <c r="E333" s="73" t="str">
        <f>IF(Wages!V333=2,1,"")</f>
        <v/>
      </c>
      <c r="F333" s="73" t="str">
        <f t="shared" si="22"/>
        <v/>
      </c>
      <c r="G333" s="176" t="str">
        <f>IF(F333=1,Employment!$S333,"")</f>
        <v/>
      </c>
      <c r="I333" s="73" t="str">
        <f>IF('Employment - change'!V333=2,1,"")</f>
        <v/>
      </c>
      <c r="J333" s="73" t="str">
        <f>IF('Wages - change'!V333=2,1,"")</f>
        <v/>
      </c>
      <c r="K333" s="73" t="str">
        <f t="shared" si="23"/>
        <v/>
      </c>
      <c r="L333" s="176" t="str">
        <f>IF(K333=1,Employment!$S333,"")</f>
        <v/>
      </c>
      <c r="N333" s="39" t="str">
        <f>'Industry selection'!C333</f>
        <v/>
      </c>
      <c r="O333" s="73"/>
      <c r="P333" s="73"/>
      <c r="Q333" s="73"/>
      <c r="S333" s="73"/>
      <c r="T333" s="73"/>
      <c r="U333" s="73"/>
      <c r="W333" s="73"/>
      <c r="X333" s="176" t="str">
        <f>IF(W333=1,Employment!$S333,"")</f>
        <v/>
      </c>
      <c r="Z333" s="73"/>
      <c r="AA333" s="176" t="str">
        <f>IF(Z333=1,Employment!$S333,"")</f>
        <v/>
      </c>
    </row>
    <row r="334" spans="1:27" x14ac:dyDescent="0.2">
      <c r="A334" s="39">
        <f>'Industry selection'!C334</f>
        <v>2</v>
      </c>
      <c r="B334" s="175">
        <v>86.1</v>
      </c>
      <c r="C334" s="67" t="s">
        <v>680</v>
      </c>
      <c r="D334" s="73" t="str">
        <f>IF(Employment!V334=2,1,"")</f>
        <v/>
      </c>
      <c r="E334" s="73" t="str">
        <f>IF(Wages!V334=2,1,"")</f>
        <v/>
      </c>
      <c r="F334" s="73" t="str">
        <f t="shared" si="22"/>
        <v/>
      </c>
      <c r="G334" s="176" t="str">
        <f>IF(F334=1,Employment!$S334,"")</f>
        <v/>
      </c>
      <c r="I334" s="73">
        <f>IF('Employment - change'!V334=2,1,"")</f>
        <v>1</v>
      </c>
      <c r="J334" s="73" t="str">
        <f>IF('Wages - change'!V334=2,1,"")</f>
        <v/>
      </c>
      <c r="K334" s="73" t="str">
        <f t="shared" si="23"/>
        <v/>
      </c>
      <c r="L334" s="176" t="str">
        <f>IF(K334=1,Employment!$S334,"")</f>
        <v/>
      </c>
      <c r="N334" s="39">
        <f>'Industry selection'!C334</f>
        <v>2</v>
      </c>
      <c r="O334" s="73"/>
      <c r="P334" s="73"/>
      <c r="Q334" s="73"/>
      <c r="S334" s="73"/>
      <c r="T334" s="73"/>
      <c r="U334" s="73"/>
      <c r="W334" s="73"/>
      <c r="X334" s="176" t="str">
        <f>IF(W334=1,Employment!$S334,"")</f>
        <v/>
      </c>
      <c r="Z334" s="73"/>
      <c r="AA334" s="176" t="str">
        <f>IF(Z334=1,Employment!$S334,"")</f>
        <v/>
      </c>
    </row>
    <row r="335" spans="1:27" x14ac:dyDescent="0.2">
      <c r="A335" s="39">
        <f>'Industry selection'!C335</f>
        <v>2</v>
      </c>
      <c r="B335" s="175">
        <v>86.2</v>
      </c>
      <c r="C335" s="67" t="s">
        <v>682</v>
      </c>
      <c r="D335" s="73" t="str">
        <f>IF(Employment!V335=2,1,"")</f>
        <v/>
      </c>
      <c r="E335" s="73" t="str">
        <f>IF(Wages!V335=2,1,"")</f>
        <v/>
      </c>
      <c r="F335" s="73" t="str">
        <f t="shared" si="22"/>
        <v/>
      </c>
      <c r="G335" s="176" t="str">
        <f>IF(F335=1,Employment!$S335,"")</f>
        <v/>
      </c>
      <c r="I335" s="73">
        <f>IF('Employment - change'!V335=2,1,"")</f>
        <v>1</v>
      </c>
      <c r="J335" s="73" t="str">
        <f>IF('Wages - change'!V335=2,1,"")</f>
        <v/>
      </c>
      <c r="K335" s="73" t="str">
        <f t="shared" si="23"/>
        <v/>
      </c>
      <c r="L335" s="176" t="str">
        <f>IF(K335=1,Employment!$S335,"")</f>
        <v/>
      </c>
      <c r="N335" s="39">
        <f>'Industry selection'!C335</f>
        <v>2</v>
      </c>
      <c r="O335" s="73"/>
      <c r="P335" s="73"/>
      <c r="Q335" s="73"/>
      <c r="S335" s="73"/>
      <c r="T335" s="73"/>
      <c r="U335" s="73"/>
      <c r="W335" s="73"/>
      <c r="X335" s="176" t="str">
        <f>IF(W335=1,Employment!$S335,"")</f>
        <v/>
      </c>
      <c r="Z335" s="73"/>
      <c r="AA335" s="176" t="str">
        <f>IF(Z335=1,Employment!$S335,"")</f>
        <v/>
      </c>
    </row>
    <row r="336" spans="1:27" x14ac:dyDescent="0.2">
      <c r="A336" s="39">
        <f>'Industry selection'!C336</f>
        <v>2</v>
      </c>
      <c r="B336" s="175">
        <v>86.9</v>
      </c>
      <c r="C336" s="67" t="s">
        <v>684</v>
      </c>
      <c r="D336" s="73" t="str">
        <f>IF(Employment!V336=2,1,"")</f>
        <v/>
      </c>
      <c r="E336" s="73" t="str">
        <f>IF(Wages!V336=2,1,"")</f>
        <v/>
      </c>
      <c r="F336" s="73" t="str">
        <f t="shared" si="22"/>
        <v/>
      </c>
      <c r="G336" s="176" t="str">
        <f>IF(F336=1,Employment!$S336,"")</f>
        <v/>
      </c>
      <c r="I336" s="73" t="str">
        <f>IF('Employment - change'!V336=2,1,"")</f>
        <v/>
      </c>
      <c r="J336" s="73" t="str">
        <f>IF('Wages - change'!V336=2,1,"")</f>
        <v/>
      </c>
      <c r="K336" s="73" t="str">
        <f t="shared" si="23"/>
        <v/>
      </c>
      <c r="L336" s="176" t="str">
        <f>IF(K336=1,Employment!$S336,"")</f>
        <v/>
      </c>
      <c r="N336" s="39">
        <f>'Industry selection'!C336</f>
        <v>2</v>
      </c>
      <c r="O336" s="73"/>
      <c r="P336" s="73"/>
      <c r="Q336" s="73"/>
      <c r="S336" s="73"/>
      <c r="T336" s="73"/>
      <c r="U336" s="73"/>
      <c r="W336" s="73"/>
      <c r="X336" s="176" t="str">
        <f>IF(W336=1,Employment!$S336,"")</f>
        <v/>
      </c>
      <c r="Z336" s="73"/>
      <c r="AA336" s="176" t="str">
        <f>IF(Z336=1,Employment!$S336,"")</f>
        <v/>
      </c>
    </row>
    <row r="337" spans="1:27" x14ac:dyDescent="0.2">
      <c r="A337" s="39">
        <f>'Industry selection'!C337</f>
        <v>1</v>
      </c>
      <c r="B337" s="175">
        <v>87</v>
      </c>
      <c r="C337" s="67" t="s">
        <v>686</v>
      </c>
      <c r="D337" s="73" t="str">
        <f>IF(Employment!V337=2,1,"")</f>
        <v/>
      </c>
      <c r="E337" s="73" t="str">
        <f>IF(Wages!V337=2,1,"")</f>
        <v/>
      </c>
      <c r="F337" s="73" t="str">
        <f t="shared" si="22"/>
        <v/>
      </c>
      <c r="G337" s="176" t="str">
        <f>IF(F337=1,Employment!$S337,"")</f>
        <v/>
      </c>
      <c r="I337" s="73" t="str">
        <f>IF('Employment - change'!V337=2,1,"")</f>
        <v/>
      </c>
      <c r="J337" s="73" t="str">
        <f>IF('Wages - change'!V337=2,1,"")</f>
        <v/>
      </c>
      <c r="K337" s="73" t="str">
        <f t="shared" si="23"/>
        <v/>
      </c>
      <c r="L337" s="176" t="str">
        <f>IF(K337=1,Employment!$S337,"")</f>
        <v/>
      </c>
      <c r="N337" s="39">
        <f>'Industry selection'!C337</f>
        <v>1</v>
      </c>
      <c r="O337" s="73"/>
      <c r="P337" s="73"/>
      <c r="Q337" s="73"/>
      <c r="S337" s="73"/>
      <c r="T337" s="73"/>
      <c r="U337" s="73"/>
      <c r="W337" s="73"/>
      <c r="X337" s="176" t="str">
        <f>IF(W337=1,Employment!$S337,"")</f>
        <v/>
      </c>
      <c r="Z337" s="73"/>
      <c r="AA337" s="176" t="str">
        <f>IF(Z337=1,Employment!$S337,"")</f>
        <v/>
      </c>
    </row>
    <row r="338" spans="1:27" x14ac:dyDescent="0.2">
      <c r="A338" s="39">
        <f>'Industry selection'!C338</f>
        <v>1</v>
      </c>
      <c r="B338" s="175">
        <v>87.1</v>
      </c>
      <c r="C338" s="67" t="s">
        <v>688</v>
      </c>
      <c r="D338" s="73" t="str">
        <f>IF(Employment!V338=2,1,"")</f>
        <v/>
      </c>
      <c r="E338" s="73" t="str">
        <f>IF(Wages!V338=2,1,"")</f>
        <v/>
      </c>
      <c r="F338" s="73" t="str">
        <f t="shared" si="22"/>
        <v/>
      </c>
      <c r="G338" s="176" t="str">
        <f>IF(F338=1,Employment!$S338,"")</f>
        <v/>
      </c>
      <c r="I338" s="73" t="str">
        <f>IF('Employment - change'!V338=2,1,"")</f>
        <v/>
      </c>
      <c r="J338" s="73" t="str">
        <f>IF('Wages - change'!V338=2,1,"")</f>
        <v/>
      </c>
      <c r="K338" s="73" t="str">
        <f t="shared" si="23"/>
        <v/>
      </c>
      <c r="L338" s="176" t="str">
        <f>IF(K338=1,Employment!$S338,"")</f>
        <v/>
      </c>
      <c r="N338" s="39">
        <f>'Industry selection'!C338</f>
        <v>1</v>
      </c>
      <c r="O338" s="73"/>
      <c r="P338" s="73"/>
      <c r="Q338" s="73"/>
      <c r="S338" s="73"/>
      <c r="T338" s="73"/>
      <c r="U338" s="73"/>
      <c r="W338" s="73"/>
      <c r="X338" s="176" t="str">
        <f>IF(W338=1,Employment!$S338,"")</f>
        <v/>
      </c>
      <c r="Z338" s="73"/>
      <c r="AA338" s="176" t="str">
        <f>IF(Z338=1,Employment!$S338,"")</f>
        <v/>
      </c>
    </row>
    <row r="339" spans="1:27" x14ac:dyDescent="0.2">
      <c r="A339" s="39">
        <f>'Industry selection'!C339</f>
        <v>1</v>
      </c>
      <c r="B339" s="175">
        <v>87.2</v>
      </c>
      <c r="C339" s="67" t="s">
        <v>690</v>
      </c>
      <c r="D339" s="73" t="str">
        <f>IF(Employment!V339=2,1,"")</f>
        <v/>
      </c>
      <c r="E339" s="73" t="str">
        <f>IF(Wages!V339=2,1,"")</f>
        <v/>
      </c>
      <c r="F339" s="73" t="str">
        <f t="shared" si="22"/>
        <v/>
      </c>
      <c r="G339" s="176" t="str">
        <f>IF(F339=1,Employment!$S339,"")</f>
        <v/>
      </c>
      <c r="I339" s="73" t="str">
        <f>IF('Employment - change'!V339=2,1,"")</f>
        <v/>
      </c>
      <c r="J339" s="73" t="str">
        <f>IF('Wages - change'!V339=2,1,"")</f>
        <v/>
      </c>
      <c r="K339" s="73" t="str">
        <f t="shared" si="23"/>
        <v/>
      </c>
      <c r="L339" s="176" t="str">
        <f>IF(K339=1,Employment!$S339,"")</f>
        <v/>
      </c>
      <c r="N339" s="39">
        <f>'Industry selection'!C339</f>
        <v>1</v>
      </c>
      <c r="O339" s="73"/>
      <c r="P339" s="73"/>
      <c r="Q339" s="73"/>
      <c r="S339" s="73"/>
      <c r="T339" s="73"/>
      <c r="U339" s="73"/>
      <c r="W339" s="73"/>
      <c r="X339" s="176" t="str">
        <f>IF(W339=1,Employment!$S339,"")</f>
        <v/>
      </c>
      <c r="Z339" s="73"/>
      <c r="AA339" s="176" t="str">
        <f>IF(Z339=1,Employment!$S339,"")</f>
        <v/>
      </c>
    </row>
    <row r="340" spans="1:27" x14ac:dyDescent="0.2">
      <c r="A340" s="39">
        <f>'Industry selection'!C340</f>
        <v>1</v>
      </c>
      <c r="B340" s="175">
        <v>87.3</v>
      </c>
      <c r="C340" s="67" t="s">
        <v>692</v>
      </c>
      <c r="D340" s="73" t="str">
        <f>IF(Employment!V340=2,1,"")</f>
        <v/>
      </c>
      <c r="E340" s="73" t="str">
        <f>IF(Wages!V340=2,1,"")</f>
        <v/>
      </c>
      <c r="F340" s="73" t="str">
        <f t="shared" si="22"/>
        <v/>
      </c>
      <c r="G340" s="176" t="str">
        <f>IF(F340=1,Employment!$S340,"")</f>
        <v/>
      </c>
      <c r="I340" s="73" t="str">
        <f>IF('Employment - change'!V340=2,1,"")</f>
        <v/>
      </c>
      <c r="J340" s="73" t="str">
        <f>IF('Wages - change'!V340=2,1,"")</f>
        <v/>
      </c>
      <c r="K340" s="73" t="str">
        <f t="shared" si="23"/>
        <v/>
      </c>
      <c r="L340" s="176" t="str">
        <f>IF(K340=1,Employment!$S340,"")</f>
        <v/>
      </c>
      <c r="N340" s="39">
        <f>'Industry selection'!C340</f>
        <v>1</v>
      </c>
      <c r="O340" s="73"/>
      <c r="P340" s="73"/>
      <c r="Q340" s="73"/>
      <c r="S340" s="73"/>
      <c r="T340" s="73"/>
      <c r="U340" s="73"/>
      <c r="W340" s="73"/>
      <c r="X340" s="176" t="str">
        <f>IF(W340=1,Employment!$S340,"")</f>
        <v/>
      </c>
      <c r="Z340" s="73"/>
      <c r="AA340" s="176" t="str">
        <f>IF(Z340=1,Employment!$S340,"")</f>
        <v/>
      </c>
    </row>
    <row r="341" spans="1:27" x14ac:dyDescent="0.2">
      <c r="A341" s="39">
        <f>'Industry selection'!C341</f>
        <v>1</v>
      </c>
      <c r="B341" s="175">
        <v>87.9</v>
      </c>
      <c r="C341" s="67" t="s">
        <v>694</v>
      </c>
      <c r="D341" s="73" t="str">
        <f>IF(Employment!V341=2,1,"")</f>
        <v/>
      </c>
      <c r="E341" s="73" t="str">
        <f>IF(Wages!V341=2,1,"")</f>
        <v/>
      </c>
      <c r="F341" s="73" t="str">
        <f t="shared" si="22"/>
        <v/>
      </c>
      <c r="G341" s="176" t="str">
        <f>IF(F341=1,Employment!$S341,"")</f>
        <v/>
      </c>
      <c r="I341" s="73" t="str">
        <f>IF('Employment - change'!V341=2,1,"")</f>
        <v/>
      </c>
      <c r="J341" s="73" t="str">
        <f>IF('Wages - change'!V341=2,1,"")</f>
        <v/>
      </c>
      <c r="K341" s="73" t="str">
        <f t="shared" si="23"/>
        <v/>
      </c>
      <c r="L341" s="176" t="str">
        <f>IF(K341=1,Employment!$S341,"")</f>
        <v/>
      </c>
      <c r="N341" s="39">
        <f>'Industry selection'!C341</f>
        <v>1</v>
      </c>
      <c r="O341" s="73"/>
      <c r="P341" s="73"/>
      <c r="Q341" s="73"/>
      <c r="S341" s="73"/>
      <c r="T341" s="73"/>
      <c r="U341" s="73"/>
      <c r="W341" s="73"/>
      <c r="X341" s="176" t="str">
        <f>IF(W341=1,Employment!$S341,"")</f>
        <v/>
      </c>
      <c r="Z341" s="73"/>
      <c r="AA341" s="176" t="str">
        <f>IF(Z341=1,Employment!$S341,"")</f>
        <v/>
      </c>
    </row>
    <row r="342" spans="1:27" x14ac:dyDescent="0.2">
      <c r="A342" s="39">
        <f>'Industry selection'!C342</f>
        <v>1</v>
      </c>
      <c r="B342" s="175">
        <v>88</v>
      </c>
      <c r="C342" s="67" t="s">
        <v>696</v>
      </c>
      <c r="D342" s="73" t="str">
        <f>IF(Employment!V342=2,1,"")</f>
        <v/>
      </c>
      <c r="E342" s="73" t="str">
        <f>IF(Wages!V342=2,1,"")</f>
        <v/>
      </c>
      <c r="F342" s="73" t="str">
        <f t="shared" si="22"/>
        <v/>
      </c>
      <c r="G342" s="176" t="str">
        <f>IF(F342=1,Employment!$S342,"")</f>
        <v/>
      </c>
      <c r="I342" s="73" t="str">
        <f>IF('Employment - change'!V342=2,1,"")</f>
        <v/>
      </c>
      <c r="J342" s="73" t="str">
        <f>IF('Wages - change'!V342=2,1,"")</f>
        <v/>
      </c>
      <c r="K342" s="73" t="str">
        <f t="shared" si="23"/>
        <v/>
      </c>
      <c r="L342" s="176" t="str">
        <f>IF(K342=1,Employment!$S342,"")</f>
        <v/>
      </c>
      <c r="N342" s="39">
        <f>'Industry selection'!C342</f>
        <v>1</v>
      </c>
      <c r="O342" s="73"/>
      <c r="P342" s="73"/>
      <c r="Q342" s="73"/>
      <c r="S342" s="73"/>
      <c r="T342" s="73"/>
      <c r="U342" s="73"/>
      <c r="W342" s="73"/>
      <c r="X342" s="176" t="str">
        <f>IF(W342=1,Employment!$S342,"")</f>
        <v/>
      </c>
      <c r="Z342" s="73"/>
      <c r="AA342" s="176" t="str">
        <f>IF(Z342=1,Employment!$S342,"")</f>
        <v/>
      </c>
    </row>
    <row r="343" spans="1:27" x14ac:dyDescent="0.2">
      <c r="A343" s="39">
        <f>'Industry selection'!C343</f>
        <v>1</v>
      </c>
      <c r="B343" s="175">
        <v>88.1</v>
      </c>
      <c r="C343" s="67" t="s">
        <v>698</v>
      </c>
      <c r="D343" s="73" t="str">
        <f>IF(Employment!V343=2,1,"")</f>
        <v/>
      </c>
      <c r="E343" s="73" t="str">
        <f>IF(Wages!V343=2,1,"")</f>
        <v/>
      </c>
      <c r="F343" s="73" t="str">
        <f t="shared" si="22"/>
        <v/>
      </c>
      <c r="G343" s="176" t="str">
        <f>IF(F343=1,Employment!$S343,"")</f>
        <v/>
      </c>
      <c r="I343" s="73" t="str">
        <f>IF('Employment - change'!V343=2,1,"")</f>
        <v/>
      </c>
      <c r="J343" s="73" t="str">
        <f>IF('Wages - change'!V343=2,1,"")</f>
        <v/>
      </c>
      <c r="K343" s="73" t="str">
        <f t="shared" si="23"/>
        <v/>
      </c>
      <c r="L343" s="176" t="str">
        <f>IF(K343=1,Employment!$S343,"")</f>
        <v/>
      </c>
      <c r="N343" s="39">
        <f>'Industry selection'!C343</f>
        <v>1</v>
      </c>
      <c r="O343" s="73"/>
      <c r="P343" s="73"/>
      <c r="Q343" s="73"/>
      <c r="S343" s="73"/>
      <c r="T343" s="73"/>
      <c r="U343" s="73"/>
      <c r="W343" s="73"/>
      <c r="X343" s="176" t="str">
        <f>IF(W343=1,Employment!$S343,"")</f>
        <v/>
      </c>
      <c r="Z343" s="73"/>
      <c r="AA343" s="176" t="str">
        <f>IF(Z343=1,Employment!$S343,"")</f>
        <v/>
      </c>
    </row>
    <row r="344" spans="1:27" x14ac:dyDescent="0.2">
      <c r="A344" s="39">
        <f>'Industry selection'!C344</f>
        <v>1</v>
      </c>
      <c r="B344" s="175">
        <v>88.9</v>
      </c>
      <c r="C344" s="67" t="s">
        <v>700</v>
      </c>
      <c r="D344" s="73" t="str">
        <f>IF(Employment!V344=2,1,"")</f>
        <v/>
      </c>
      <c r="E344" s="73" t="str">
        <f>IF(Wages!V344=2,1,"")</f>
        <v/>
      </c>
      <c r="F344" s="73" t="str">
        <f t="shared" si="22"/>
        <v/>
      </c>
      <c r="G344" s="176" t="str">
        <f>IF(F344=1,Employment!$S344,"")</f>
        <v/>
      </c>
      <c r="I344" s="73" t="str">
        <f>IF('Employment - change'!V344=2,1,"")</f>
        <v/>
      </c>
      <c r="J344" s="73" t="str">
        <f>IF('Wages - change'!V344=2,1,"")</f>
        <v/>
      </c>
      <c r="K344" s="73" t="str">
        <f t="shared" si="23"/>
        <v/>
      </c>
      <c r="L344" s="176" t="str">
        <f>IF(K344=1,Employment!$S344,"")</f>
        <v/>
      </c>
      <c r="N344" s="39">
        <f>'Industry selection'!C344</f>
        <v>1</v>
      </c>
      <c r="O344" s="73"/>
      <c r="P344" s="73"/>
      <c r="Q344" s="73"/>
      <c r="S344" s="73"/>
      <c r="T344" s="73"/>
      <c r="U344" s="73"/>
      <c r="W344" s="73"/>
      <c r="X344" s="176" t="str">
        <f>IF(W344=1,Employment!$S344,"")</f>
        <v/>
      </c>
      <c r="Z344" s="73"/>
      <c r="AA344" s="176" t="str">
        <f>IF(Z344=1,Employment!$S344,"")</f>
        <v/>
      </c>
    </row>
    <row r="345" spans="1:27" x14ac:dyDescent="0.2">
      <c r="A345" s="39" t="str">
        <f>'Industry selection'!C345</f>
        <v/>
      </c>
      <c r="B345" s="175" t="s">
        <v>702</v>
      </c>
      <c r="C345" s="67" t="s">
        <v>703</v>
      </c>
      <c r="D345" s="73" t="str">
        <f>IF(Employment!V345=2,1,"")</f>
        <v/>
      </c>
      <c r="E345" s="73" t="str">
        <f>IF(Wages!V345=2,1,"")</f>
        <v/>
      </c>
      <c r="F345" s="73" t="str">
        <f t="shared" si="22"/>
        <v/>
      </c>
      <c r="G345" s="176" t="str">
        <f>IF(F345=1,Employment!$S345,"")</f>
        <v/>
      </c>
      <c r="I345" s="73" t="str">
        <f>IF('Employment - change'!V345=2,1,"")</f>
        <v/>
      </c>
      <c r="J345" s="73" t="str">
        <f>IF('Wages - change'!V345=2,1,"")</f>
        <v/>
      </c>
      <c r="K345" s="73" t="str">
        <f t="shared" si="23"/>
        <v/>
      </c>
      <c r="L345" s="176" t="str">
        <f>IF(K345=1,Employment!$S345,"")</f>
        <v/>
      </c>
      <c r="N345" s="39" t="str">
        <f>'Industry selection'!C345</f>
        <v/>
      </c>
      <c r="O345" s="73"/>
      <c r="P345" s="73"/>
      <c r="Q345" s="73"/>
      <c r="S345" s="73"/>
      <c r="T345" s="73"/>
      <c r="U345" s="73"/>
      <c r="W345" s="73"/>
      <c r="X345" s="176" t="str">
        <f>IF(W345=1,Employment!$S345,"")</f>
        <v/>
      </c>
      <c r="Z345" s="73"/>
      <c r="AA345" s="176" t="str">
        <f>IF(Z345=1,Employment!$S345,"")</f>
        <v/>
      </c>
    </row>
    <row r="346" spans="1:27" x14ac:dyDescent="0.2">
      <c r="A346" s="39">
        <f>'Industry selection'!C346</f>
        <v>1</v>
      </c>
      <c r="B346" s="175">
        <v>90</v>
      </c>
      <c r="C346" s="67" t="s">
        <v>705</v>
      </c>
      <c r="D346" s="73" t="str">
        <f>IF(Employment!V346=2,1,"")</f>
        <v/>
      </c>
      <c r="E346" s="73" t="str">
        <f>IF(Wages!V346=2,1,"")</f>
        <v/>
      </c>
      <c r="F346" s="73" t="str">
        <f t="shared" si="22"/>
        <v/>
      </c>
      <c r="G346" s="176" t="str">
        <f>IF(F346=1,Employment!$S346,"")</f>
        <v/>
      </c>
      <c r="I346" s="73" t="str">
        <f>IF('Employment - change'!V346=2,1,"")</f>
        <v/>
      </c>
      <c r="J346" s="73" t="str">
        <f>IF('Wages - change'!V346=2,1,"")</f>
        <v/>
      </c>
      <c r="K346" s="73" t="str">
        <f t="shared" si="23"/>
        <v/>
      </c>
      <c r="L346" s="176" t="str">
        <f>IF(K346=1,Employment!$S346,"")</f>
        <v/>
      </c>
      <c r="N346" s="39">
        <f>'Industry selection'!C346</f>
        <v>1</v>
      </c>
      <c r="O346" s="73"/>
      <c r="P346" s="73"/>
      <c r="Q346" s="73"/>
      <c r="S346" s="73"/>
      <c r="T346" s="73"/>
      <c r="U346" s="73"/>
      <c r="W346" s="73"/>
      <c r="X346" s="176" t="str">
        <f>IF(W346=1,Employment!$S346,"")</f>
        <v/>
      </c>
      <c r="Z346" s="73"/>
      <c r="AA346" s="176" t="str">
        <f>IF(Z346=1,Employment!$S346,"")</f>
        <v/>
      </c>
    </row>
    <row r="347" spans="1:27" x14ac:dyDescent="0.2">
      <c r="A347" s="39">
        <f>'Industry selection'!C347</f>
        <v>1</v>
      </c>
      <c r="B347" s="175">
        <v>91</v>
      </c>
      <c r="C347" s="67" t="s">
        <v>707</v>
      </c>
      <c r="D347" s="73" t="str">
        <f>IF(Employment!V347=2,1,"")</f>
        <v/>
      </c>
      <c r="E347" s="73" t="str">
        <f>IF(Wages!V347=2,1,"")</f>
        <v/>
      </c>
      <c r="F347" s="73" t="str">
        <f t="shared" si="22"/>
        <v/>
      </c>
      <c r="G347" s="176" t="str">
        <f>IF(F347=1,Employment!$S347,"")</f>
        <v/>
      </c>
      <c r="I347" s="73" t="str">
        <f>IF('Employment - change'!V347=2,1,"")</f>
        <v/>
      </c>
      <c r="J347" s="73" t="str">
        <f>IF('Wages - change'!V347=2,1,"")</f>
        <v/>
      </c>
      <c r="K347" s="73" t="str">
        <f t="shared" si="23"/>
        <v/>
      </c>
      <c r="L347" s="176" t="str">
        <f>IF(K347=1,Employment!$S347,"")</f>
        <v/>
      </c>
      <c r="N347" s="39">
        <f>'Industry selection'!C347</f>
        <v>1</v>
      </c>
      <c r="O347" s="73"/>
      <c r="P347" s="73"/>
      <c r="Q347" s="73"/>
      <c r="S347" s="73"/>
      <c r="T347" s="73"/>
      <c r="U347" s="73"/>
      <c r="W347" s="73"/>
      <c r="X347" s="176" t="str">
        <f>IF(W347=1,Employment!$S347,"")</f>
        <v/>
      </c>
      <c r="Z347" s="73"/>
      <c r="AA347" s="176" t="str">
        <f>IF(Z347=1,Employment!$S347,"")</f>
        <v/>
      </c>
    </row>
    <row r="348" spans="1:27" x14ac:dyDescent="0.2">
      <c r="A348" s="39">
        <f>'Industry selection'!C348</f>
        <v>1</v>
      </c>
      <c r="B348" s="175">
        <v>92</v>
      </c>
      <c r="C348" s="67" t="s">
        <v>709</v>
      </c>
      <c r="D348" s="73" t="str">
        <f>IF(Employment!V348=2,1,"")</f>
        <v/>
      </c>
      <c r="E348" s="73" t="str">
        <f>IF(Wages!V348=2,1,"")</f>
        <v/>
      </c>
      <c r="F348" s="73" t="str">
        <f t="shared" si="22"/>
        <v/>
      </c>
      <c r="G348" s="176" t="str">
        <f>IF(F348=1,Employment!$S348,"")</f>
        <v/>
      </c>
      <c r="I348" s="73" t="str">
        <f>IF('Employment - change'!V348=2,1,"")</f>
        <v/>
      </c>
      <c r="J348" s="73" t="str">
        <f>IF('Wages - change'!V348=2,1,"")</f>
        <v/>
      </c>
      <c r="K348" s="73" t="str">
        <f t="shared" si="23"/>
        <v/>
      </c>
      <c r="L348" s="176" t="str">
        <f>IF(K348=1,Employment!$S348,"")</f>
        <v/>
      </c>
      <c r="N348" s="39">
        <f>'Industry selection'!C348</f>
        <v>1</v>
      </c>
      <c r="O348" s="73"/>
      <c r="P348" s="73"/>
      <c r="Q348" s="73"/>
      <c r="S348" s="73"/>
      <c r="T348" s="73"/>
      <c r="U348" s="73"/>
      <c r="W348" s="73"/>
      <c r="X348" s="176" t="str">
        <f>IF(W348=1,Employment!$S348,"")</f>
        <v/>
      </c>
      <c r="Z348" s="73"/>
      <c r="AA348" s="176" t="str">
        <f>IF(Z348=1,Employment!$S348,"")</f>
        <v/>
      </c>
    </row>
    <row r="349" spans="1:27" x14ac:dyDescent="0.2">
      <c r="A349" s="39" t="str">
        <f>'Industry selection'!C349</f>
        <v/>
      </c>
      <c r="B349" s="175">
        <v>93</v>
      </c>
      <c r="C349" s="67" t="s">
        <v>711</v>
      </c>
      <c r="D349" s="73" t="str">
        <f>IF(Employment!V349=2,1,"")</f>
        <v/>
      </c>
      <c r="E349" s="73" t="str">
        <f>IF(Wages!V349=2,1,"")</f>
        <v/>
      </c>
      <c r="F349" s="73" t="str">
        <f t="shared" si="22"/>
        <v/>
      </c>
      <c r="G349" s="176" t="str">
        <f>IF(F349=1,Employment!$S349,"")</f>
        <v/>
      </c>
      <c r="I349" s="73" t="str">
        <f>IF('Employment - change'!V349=2,1,"")</f>
        <v/>
      </c>
      <c r="J349" s="73" t="str">
        <f>IF('Wages - change'!V349=2,1,"")</f>
        <v/>
      </c>
      <c r="K349" s="73" t="str">
        <f t="shared" si="23"/>
        <v/>
      </c>
      <c r="L349" s="176" t="str">
        <f>IF(K349=1,Employment!$S349,"")</f>
        <v/>
      </c>
      <c r="N349" s="39" t="str">
        <f>'Industry selection'!C349</f>
        <v/>
      </c>
      <c r="O349" s="73"/>
      <c r="P349" s="73"/>
      <c r="Q349" s="73"/>
      <c r="S349" s="73"/>
      <c r="T349" s="73"/>
      <c r="U349" s="73"/>
      <c r="W349" s="73"/>
      <c r="X349" s="176" t="str">
        <f>IF(W349=1,Employment!$S349,"")</f>
        <v/>
      </c>
      <c r="Z349" s="73"/>
      <c r="AA349" s="176" t="str">
        <f>IF(Z349=1,Employment!$S349,"")</f>
        <v/>
      </c>
    </row>
    <row r="350" spans="1:27" x14ac:dyDescent="0.2">
      <c r="A350" s="39">
        <f>'Industry selection'!C350</f>
        <v>2</v>
      </c>
      <c r="B350" s="175">
        <v>93.1</v>
      </c>
      <c r="C350" s="67" t="s">
        <v>713</v>
      </c>
      <c r="D350" s="73" t="str">
        <f>IF(Employment!V350=2,1,"")</f>
        <v/>
      </c>
      <c r="E350" s="73" t="str">
        <f>IF(Wages!V350=2,1,"")</f>
        <v/>
      </c>
      <c r="F350" s="73" t="str">
        <f t="shared" si="22"/>
        <v/>
      </c>
      <c r="G350" s="176" t="str">
        <f>IF(F350=1,Employment!$S350,"")</f>
        <v/>
      </c>
      <c r="I350" s="73" t="str">
        <f>IF('Employment - change'!V350=2,1,"")</f>
        <v/>
      </c>
      <c r="J350" s="73" t="str">
        <f>IF('Wages - change'!V350=2,1,"")</f>
        <v/>
      </c>
      <c r="K350" s="73" t="str">
        <f t="shared" si="23"/>
        <v/>
      </c>
      <c r="L350" s="176" t="str">
        <f>IF(K350=1,Employment!$S350,"")</f>
        <v/>
      </c>
      <c r="N350" s="39">
        <f>'Industry selection'!C350</f>
        <v>2</v>
      </c>
      <c r="O350" s="73"/>
      <c r="P350" s="73"/>
      <c r="Q350" s="73"/>
      <c r="S350" s="73"/>
      <c r="T350" s="73"/>
      <c r="U350" s="73"/>
      <c r="W350" s="73"/>
      <c r="X350" s="176" t="str">
        <f>IF(W350=1,Employment!$S350,"")</f>
        <v/>
      </c>
      <c r="Z350" s="73"/>
      <c r="AA350" s="176" t="str">
        <f>IF(Z350=1,Employment!$S350,"")</f>
        <v/>
      </c>
    </row>
    <row r="351" spans="1:27" x14ac:dyDescent="0.2">
      <c r="A351" s="39">
        <f>'Industry selection'!C351</f>
        <v>2</v>
      </c>
      <c r="B351" s="175">
        <v>93.2</v>
      </c>
      <c r="C351" s="67" t="s">
        <v>715</v>
      </c>
      <c r="D351" s="73" t="str">
        <f>IF(Employment!V351=2,1,"")</f>
        <v/>
      </c>
      <c r="E351" s="73" t="str">
        <f>IF(Wages!V351=2,1,"")</f>
        <v/>
      </c>
      <c r="F351" s="73" t="str">
        <f t="shared" si="22"/>
        <v/>
      </c>
      <c r="G351" s="176" t="str">
        <f>IF(F351=1,Employment!$S351,"")</f>
        <v/>
      </c>
      <c r="I351" s="73" t="str">
        <f>IF('Employment - change'!V351=2,1,"")</f>
        <v/>
      </c>
      <c r="J351" s="73" t="str">
        <f>IF('Wages - change'!V351=2,1,"")</f>
        <v/>
      </c>
      <c r="K351" s="73" t="str">
        <f t="shared" si="23"/>
        <v/>
      </c>
      <c r="L351" s="176" t="str">
        <f>IF(K351=1,Employment!$S351,"")</f>
        <v/>
      </c>
      <c r="N351" s="39">
        <f>'Industry selection'!C351</f>
        <v>2</v>
      </c>
      <c r="O351" s="73"/>
      <c r="P351" s="73"/>
      <c r="Q351" s="73"/>
      <c r="S351" s="73"/>
      <c r="T351" s="73"/>
      <c r="U351" s="73"/>
      <c r="W351" s="73"/>
      <c r="X351" s="176" t="str">
        <f>IF(W351=1,Employment!$S351,"")</f>
        <v/>
      </c>
      <c r="Z351" s="73"/>
      <c r="AA351" s="176" t="str">
        <f>IF(Z351=1,Employment!$S351,"")</f>
        <v/>
      </c>
    </row>
    <row r="352" spans="1:27" x14ac:dyDescent="0.2">
      <c r="A352" s="39" t="str">
        <f>'Industry selection'!C352</f>
        <v/>
      </c>
      <c r="B352" s="175" t="s">
        <v>717</v>
      </c>
      <c r="C352" s="67" t="s">
        <v>718</v>
      </c>
      <c r="D352" s="73" t="str">
        <f>IF(Employment!V352=2,1,"")</f>
        <v/>
      </c>
      <c r="E352" s="73" t="str">
        <f>IF(Wages!V352=2,1,"")</f>
        <v/>
      </c>
      <c r="F352" s="73" t="str">
        <f t="shared" si="22"/>
        <v/>
      </c>
      <c r="G352" s="176" t="str">
        <f>IF(F352=1,Employment!$S352,"")</f>
        <v/>
      </c>
      <c r="I352" s="73" t="str">
        <f>IF('Employment - change'!V352=2,1,"")</f>
        <v/>
      </c>
      <c r="J352" s="73" t="str">
        <f>IF('Wages - change'!V352=2,1,"")</f>
        <v/>
      </c>
      <c r="K352" s="73" t="str">
        <f t="shared" si="23"/>
        <v/>
      </c>
      <c r="L352" s="176" t="str">
        <f>IF(K352=1,Employment!$S352,"")</f>
        <v/>
      </c>
      <c r="N352" s="39" t="str">
        <f>'Industry selection'!C352</f>
        <v/>
      </c>
      <c r="O352" s="73"/>
      <c r="P352" s="73"/>
      <c r="Q352" s="73"/>
      <c r="S352" s="73"/>
      <c r="T352" s="73"/>
      <c r="U352" s="73"/>
      <c r="W352" s="73"/>
      <c r="X352" s="176" t="str">
        <f>IF(W352=1,Employment!$S352,"")</f>
        <v/>
      </c>
      <c r="Z352" s="73"/>
      <c r="AA352" s="176" t="str">
        <f>IF(Z352=1,Employment!$S352,"")</f>
        <v/>
      </c>
    </row>
    <row r="353" spans="1:27" x14ac:dyDescent="0.2">
      <c r="A353" s="39" t="str">
        <f>'Industry selection'!C353</f>
        <v/>
      </c>
      <c r="B353" s="175">
        <v>95</v>
      </c>
      <c r="C353" s="67" t="s">
        <v>720</v>
      </c>
      <c r="D353" s="73" t="str">
        <f>IF(Employment!V353=2,1,"")</f>
        <v/>
      </c>
      <c r="E353" s="73" t="str">
        <f>IF(Wages!V353=2,1,"")</f>
        <v/>
      </c>
      <c r="F353" s="73" t="str">
        <f t="shared" si="22"/>
        <v/>
      </c>
      <c r="G353" s="176" t="str">
        <f>IF(F353=1,Employment!$S353,"")</f>
        <v/>
      </c>
      <c r="I353" s="73" t="str">
        <f>IF('Employment - change'!V353=2,1,"")</f>
        <v/>
      </c>
      <c r="J353" s="73" t="str">
        <f>IF('Wages - change'!V353=2,1,"")</f>
        <v/>
      </c>
      <c r="K353" s="73" t="str">
        <f t="shared" si="23"/>
        <v/>
      </c>
      <c r="L353" s="176" t="str">
        <f>IF(K353=1,Employment!$S353,"")</f>
        <v/>
      </c>
      <c r="N353" s="39" t="str">
        <f>'Industry selection'!C353</f>
        <v/>
      </c>
      <c r="O353" s="73"/>
      <c r="P353" s="73"/>
      <c r="Q353" s="73"/>
      <c r="S353" s="73"/>
      <c r="T353" s="73"/>
      <c r="U353" s="73"/>
      <c r="W353" s="73"/>
      <c r="X353" s="176" t="str">
        <f>IF(W353=1,Employment!$S353,"")</f>
        <v/>
      </c>
      <c r="Z353" s="73"/>
      <c r="AA353" s="176" t="str">
        <f>IF(Z353=1,Employment!$S353,"")</f>
        <v/>
      </c>
    </row>
    <row r="354" spans="1:27" x14ac:dyDescent="0.2">
      <c r="A354" s="39">
        <f>'Industry selection'!C354</f>
        <v>2</v>
      </c>
      <c r="B354" s="175">
        <v>95.1</v>
      </c>
      <c r="C354" s="67" t="s">
        <v>722</v>
      </c>
      <c r="D354" s="73" t="str">
        <f>IF(Employment!V354=2,1,"")</f>
        <v/>
      </c>
      <c r="E354" s="73" t="str">
        <f>IF(Wages!V354=2,1,"")</f>
        <v/>
      </c>
      <c r="F354" s="73" t="str">
        <f t="shared" si="22"/>
        <v/>
      </c>
      <c r="G354" s="176" t="str">
        <f>IF(F354=1,Employment!$S354,"")</f>
        <v/>
      </c>
      <c r="I354" s="73" t="str">
        <f>IF('Employment - change'!V354=2,1,"")</f>
        <v/>
      </c>
      <c r="J354" s="73" t="str">
        <f>IF('Wages - change'!V354=2,1,"")</f>
        <v/>
      </c>
      <c r="K354" s="73" t="str">
        <f t="shared" si="23"/>
        <v/>
      </c>
      <c r="L354" s="176" t="str">
        <f>IF(K354=1,Employment!$S354,"")</f>
        <v/>
      </c>
      <c r="N354" s="39">
        <f>'Industry selection'!C354</f>
        <v>2</v>
      </c>
      <c r="O354" s="73"/>
      <c r="P354" s="73"/>
      <c r="Q354" s="73"/>
      <c r="S354" s="73"/>
      <c r="T354" s="73"/>
      <c r="U354" s="73"/>
      <c r="W354" s="73"/>
      <c r="X354" s="176" t="str">
        <f>IF(W354=1,Employment!$S354,"")</f>
        <v/>
      </c>
      <c r="Z354" s="73"/>
      <c r="AA354" s="176" t="str">
        <f>IF(Z354=1,Employment!$S354,"")</f>
        <v/>
      </c>
    </row>
    <row r="355" spans="1:27" x14ac:dyDescent="0.2">
      <c r="A355" s="39">
        <f>'Industry selection'!C355</f>
        <v>2</v>
      </c>
      <c r="B355" s="175">
        <v>95.2</v>
      </c>
      <c r="C355" s="67" t="s">
        <v>724</v>
      </c>
      <c r="D355" s="73" t="str">
        <f>IF(Employment!V355=2,1,"")</f>
        <v/>
      </c>
      <c r="E355" s="73" t="str">
        <f>IF(Wages!V355=2,1,"")</f>
        <v/>
      </c>
      <c r="F355" s="73" t="str">
        <f t="shared" si="22"/>
        <v/>
      </c>
      <c r="G355" s="176" t="str">
        <f>IF(F355=1,Employment!$S355,"")</f>
        <v/>
      </c>
      <c r="I355" s="73" t="str">
        <f>IF('Employment - change'!V355=2,1,"")</f>
        <v/>
      </c>
      <c r="J355" s="73" t="str">
        <f>IF('Wages - change'!V355=2,1,"")</f>
        <v/>
      </c>
      <c r="K355" s="73" t="str">
        <f t="shared" si="23"/>
        <v/>
      </c>
      <c r="L355" s="176" t="str">
        <f>IF(K355=1,Employment!$S355,"")</f>
        <v/>
      </c>
      <c r="N355" s="39">
        <f>'Industry selection'!C355</f>
        <v>2</v>
      </c>
      <c r="O355" s="73"/>
      <c r="P355" s="73"/>
      <c r="Q355" s="73"/>
      <c r="S355" s="73"/>
      <c r="T355" s="73"/>
      <c r="U355" s="73"/>
      <c r="W355" s="73"/>
      <c r="X355" s="176" t="str">
        <f>IF(W355=1,Employment!$S355,"")</f>
        <v/>
      </c>
      <c r="Z355" s="73"/>
      <c r="AA355" s="176" t="str">
        <f>IF(Z355=1,Employment!$S355,"")</f>
        <v/>
      </c>
    </row>
    <row r="356" spans="1:27" x14ac:dyDescent="0.2">
      <c r="A356" s="39">
        <f>'Industry selection'!C356</f>
        <v>2</v>
      </c>
      <c r="B356" s="175">
        <v>96</v>
      </c>
      <c r="C356" s="67" t="s">
        <v>726</v>
      </c>
      <c r="D356" s="73" t="str">
        <f>IF(Employment!V356=2,1,"")</f>
        <v/>
      </c>
      <c r="E356" s="73" t="str">
        <f>IF(Wages!V356=2,1,"")</f>
        <v/>
      </c>
      <c r="F356" s="73" t="str">
        <f t="shared" si="22"/>
        <v/>
      </c>
      <c r="G356" s="176" t="str">
        <f>IF(F356=1,Employment!$S356,"")</f>
        <v/>
      </c>
      <c r="I356" s="73" t="str">
        <f>IF('Employment - change'!V356=2,1,"")</f>
        <v/>
      </c>
      <c r="J356" s="73" t="str">
        <f>IF('Wages - change'!V356=2,1,"")</f>
        <v/>
      </c>
      <c r="K356" s="73" t="str">
        <f t="shared" si="23"/>
        <v/>
      </c>
      <c r="L356" s="176" t="str">
        <f>IF(K356=1,Employment!$S356,"")</f>
        <v/>
      </c>
      <c r="N356" s="39">
        <f>'Industry selection'!C356</f>
        <v>2</v>
      </c>
      <c r="O356" s="73"/>
      <c r="P356" s="73"/>
      <c r="Q356" s="73"/>
      <c r="S356" s="73"/>
      <c r="T356" s="73"/>
      <c r="U356" s="73"/>
      <c r="W356" s="73"/>
      <c r="X356" s="176" t="str">
        <f>IF(W356=1,Employment!$S356,"")</f>
        <v/>
      </c>
      <c r="Z356" s="73"/>
      <c r="AA356" s="176" t="str">
        <f>IF(Z356=1,Employment!$S356,"")</f>
        <v/>
      </c>
    </row>
    <row r="357" spans="1:27" ht="10.5" x14ac:dyDescent="0.25">
      <c r="G357" s="47"/>
    </row>
    <row r="358" spans="1:27" ht="10.5" x14ac:dyDescent="0.25">
      <c r="G358" s="47"/>
    </row>
    <row r="359" spans="1:27" ht="10.5" x14ac:dyDescent="0.25">
      <c r="G359" s="47"/>
    </row>
    <row r="360" spans="1:27" ht="10.5" x14ac:dyDescent="0.25">
      <c r="G360" s="47"/>
    </row>
    <row r="361" spans="1:27" ht="10.5" x14ac:dyDescent="0.25">
      <c r="G361" s="47"/>
    </row>
    <row r="362" spans="1:27" ht="10.5" x14ac:dyDescent="0.25">
      <c r="G362" s="47"/>
    </row>
    <row r="363" spans="1:27" ht="10.5" x14ac:dyDescent="0.25">
      <c r="G363" s="47"/>
    </row>
    <row r="364" spans="1:27" ht="10.5" x14ac:dyDescent="0.25">
      <c r="G364" s="47"/>
    </row>
    <row r="365" spans="1:27" ht="10.5" x14ac:dyDescent="0.25">
      <c r="G365" s="47"/>
    </row>
    <row r="366" spans="1:27" ht="10.5" x14ac:dyDescent="0.25">
      <c r="G366" s="47"/>
    </row>
    <row r="367" spans="1:27" ht="10.5" x14ac:dyDescent="0.25">
      <c r="G367" s="47"/>
    </row>
    <row r="368" spans="1:27" ht="10.5" x14ac:dyDescent="0.25">
      <c r="G368" s="47"/>
    </row>
    <row r="369" spans="7:7" ht="10.5" x14ac:dyDescent="0.25">
      <c r="G369" s="47"/>
    </row>
    <row r="370" spans="7:7" ht="10.5" x14ac:dyDescent="0.25">
      <c r="G370" s="47"/>
    </row>
    <row r="371" spans="7:7" ht="10.5" x14ac:dyDescent="0.25">
      <c r="G371" s="47"/>
    </row>
    <row r="372" spans="7:7" ht="10.5" x14ac:dyDescent="0.25">
      <c r="G372" s="47"/>
    </row>
    <row r="373" spans="7:7" ht="10.5" x14ac:dyDescent="0.25">
      <c r="G373" s="47"/>
    </row>
    <row r="374" spans="7:7" ht="10.5" x14ac:dyDescent="0.25">
      <c r="G374" s="47"/>
    </row>
    <row r="375" spans="7:7" ht="10.5" x14ac:dyDescent="0.25">
      <c r="G375" s="47"/>
    </row>
    <row r="376" spans="7:7" ht="10.5" x14ac:dyDescent="0.25">
      <c r="G376" s="47"/>
    </row>
    <row r="377" spans="7:7" ht="10.5" x14ac:dyDescent="0.25">
      <c r="G377" s="47"/>
    </row>
    <row r="378" spans="7:7" ht="10.5" x14ac:dyDescent="0.25">
      <c r="G378" s="47"/>
    </row>
    <row r="379" spans="7:7" ht="10.5" x14ac:dyDescent="0.25">
      <c r="G379" s="47"/>
    </row>
    <row r="380" spans="7:7" ht="10.5" x14ac:dyDescent="0.25">
      <c r="G380" s="47"/>
    </row>
    <row r="381" spans="7:7" ht="10.5" x14ac:dyDescent="0.25">
      <c r="G381" s="47"/>
    </row>
    <row r="382" spans="7:7" ht="10.5" x14ac:dyDescent="0.25">
      <c r="G382" s="47"/>
    </row>
    <row r="383" spans="7:7" ht="10.5" x14ac:dyDescent="0.25">
      <c r="G383" s="47"/>
    </row>
    <row r="384" spans="7:7" ht="10.5" x14ac:dyDescent="0.25">
      <c r="G384" s="47"/>
    </row>
    <row r="385" spans="7:7" ht="10.5" x14ac:dyDescent="0.25">
      <c r="G385" s="47"/>
    </row>
    <row r="386" spans="7:7" ht="10.5" x14ac:dyDescent="0.25">
      <c r="G386" s="47"/>
    </row>
    <row r="387" spans="7:7" ht="10.5" x14ac:dyDescent="0.25">
      <c r="G387" s="47"/>
    </row>
    <row r="388" spans="7:7" ht="10.5" x14ac:dyDescent="0.25">
      <c r="G388" s="47"/>
    </row>
    <row r="389" spans="7:7" ht="10.5" x14ac:dyDescent="0.25">
      <c r="G389" s="47"/>
    </row>
    <row r="390" spans="7:7" ht="10.5" x14ac:dyDescent="0.25">
      <c r="G390" s="47"/>
    </row>
    <row r="391" spans="7:7" ht="10.5" x14ac:dyDescent="0.25">
      <c r="G391" s="47"/>
    </row>
    <row r="392" spans="7:7" ht="10.5" x14ac:dyDescent="0.25">
      <c r="G392" s="47"/>
    </row>
    <row r="393" spans="7:7" ht="10.5" x14ac:dyDescent="0.25">
      <c r="G393" s="47"/>
    </row>
    <row r="394" spans="7:7" ht="10.5" x14ac:dyDescent="0.25">
      <c r="G394" s="47"/>
    </row>
    <row r="395" spans="7:7" ht="10.5" x14ac:dyDescent="0.25">
      <c r="G395" s="47"/>
    </row>
    <row r="396" spans="7:7" ht="10.5" x14ac:dyDescent="0.25">
      <c r="G396" s="47"/>
    </row>
    <row r="397" spans="7:7" ht="10.5" x14ac:dyDescent="0.25">
      <c r="G397" s="47"/>
    </row>
    <row r="398" spans="7:7" ht="10.5" x14ac:dyDescent="0.25">
      <c r="G398" s="47"/>
    </row>
    <row r="399" spans="7:7" ht="10.5" x14ac:dyDescent="0.25">
      <c r="G399" s="47"/>
    </row>
    <row r="400" spans="7:7" ht="10.5" x14ac:dyDescent="0.25">
      <c r="G400" s="47"/>
    </row>
    <row r="401" spans="7:7" ht="10.5" x14ac:dyDescent="0.25">
      <c r="G401" s="47"/>
    </row>
    <row r="402" spans="7:7" ht="10.5" x14ac:dyDescent="0.25">
      <c r="G402" s="47"/>
    </row>
    <row r="403" spans="7:7" ht="10.5" x14ac:dyDescent="0.25">
      <c r="G403" s="47"/>
    </row>
    <row r="404" spans="7:7" ht="10.5" x14ac:dyDescent="0.25">
      <c r="G404" s="47"/>
    </row>
    <row r="405" spans="7:7" ht="10.5" x14ac:dyDescent="0.25">
      <c r="G405" s="47"/>
    </row>
    <row r="406" spans="7:7" ht="10.5" x14ac:dyDescent="0.25">
      <c r="G406" s="47"/>
    </row>
    <row r="407" spans="7:7" ht="10.5" x14ac:dyDescent="0.25">
      <c r="G407" s="47"/>
    </row>
    <row r="408" spans="7:7" ht="10.5" x14ac:dyDescent="0.25">
      <c r="G408" s="47"/>
    </row>
    <row r="409" spans="7:7" ht="10.5" x14ac:dyDescent="0.25">
      <c r="G409" s="47"/>
    </row>
    <row r="410" spans="7:7" ht="10.5" x14ac:dyDescent="0.25">
      <c r="G410" s="47"/>
    </row>
    <row r="411" spans="7:7" ht="10.5" x14ac:dyDescent="0.25">
      <c r="G411" s="47"/>
    </row>
    <row r="412" spans="7:7" ht="10.5" x14ac:dyDescent="0.25">
      <c r="G412" s="47"/>
    </row>
    <row r="413" spans="7:7" ht="10.5" x14ac:dyDescent="0.25">
      <c r="G413" s="47"/>
    </row>
    <row r="414" spans="7:7" ht="10.5" x14ac:dyDescent="0.25">
      <c r="G414" s="47"/>
    </row>
    <row r="415" spans="7:7" ht="10.5" x14ac:dyDescent="0.25">
      <c r="G415" s="47"/>
    </row>
    <row r="416" spans="7:7" ht="10.5" x14ac:dyDescent="0.25">
      <c r="G416" s="47"/>
    </row>
    <row r="417" spans="7:7" ht="10.5" x14ac:dyDescent="0.25">
      <c r="G417" s="47"/>
    </row>
    <row r="418" spans="7:7" ht="10.5" x14ac:dyDescent="0.25">
      <c r="G418" s="47"/>
    </row>
    <row r="419" spans="7:7" ht="10.5" x14ac:dyDescent="0.25">
      <c r="G419" s="47"/>
    </row>
    <row r="420" spans="7:7" ht="10.5" x14ac:dyDescent="0.25">
      <c r="G420" s="47"/>
    </row>
    <row r="421" spans="7:7" ht="10.5" x14ac:dyDescent="0.25">
      <c r="G421" s="47"/>
    </row>
    <row r="422" spans="7:7" ht="10.5" x14ac:dyDescent="0.25">
      <c r="G422" s="47"/>
    </row>
    <row r="423" spans="7:7" ht="10.5" x14ac:dyDescent="0.25">
      <c r="G423" s="47"/>
    </row>
    <row r="424" spans="7:7" ht="10.5" x14ac:dyDescent="0.25">
      <c r="G424" s="47"/>
    </row>
    <row r="425" spans="7:7" ht="10.5" x14ac:dyDescent="0.25">
      <c r="G425" s="47"/>
    </row>
    <row r="426" spans="7:7" ht="10.5" x14ac:dyDescent="0.25">
      <c r="G426" s="47"/>
    </row>
    <row r="427" spans="7:7" ht="10.5" x14ac:dyDescent="0.25">
      <c r="G427" s="47"/>
    </row>
    <row r="428" spans="7:7" ht="10.5" x14ac:dyDescent="0.25">
      <c r="G428" s="47"/>
    </row>
    <row r="429" spans="7:7" ht="10.5" x14ac:dyDescent="0.25">
      <c r="G429" s="47"/>
    </row>
    <row r="430" spans="7:7" ht="10.5" x14ac:dyDescent="0.25">
      <c r="G430" s="47"/>
    </row>
    <row r="431" spans="7:7" ht="10.5" x14ac:dyDescent="0.25">
      <c r="G431" s="47"/>
    </row>
    <row r="432" spans="7:7" ht="10.5" x14ac:dyDescent="0.25">
      <c r="G432" s="47"/>
    </row>
    <row r="433" spans="7:7" ht="10.5" x14ac:dyDescent="0.25">
      <c r="G433" s="47"/>
    </row>
    <row r="434" spans="7:7" ht="10.5" x14ac:dyDescent="0.25">
      <c r="G434" s="47"/>
    </row>
    <row r="435" spans="7:7" ht="10.5" x14ac:dyDescent="0.25">
      <c r="G435" s="47"/>
    </row>
    <row r="436" spans="7:7" ht="10.5" x14ac:dyDescent="0.25">
      <c r="G436" s="47"/>
    </row>
    <row r="437" spans="7:7" ht="10.5" x14ac:dyDescent="0.25">
      <c r="G437" s="47"/>
    </row>
    <row r="438" spans="7:7" ht="10.5" x14ac:dyDescent="0.25">
      <c r="G438" s="47"/>
    </row>
    <row r="439" spans="7:7" ht="10.5" x14ac:dyDescent="0.25">
      <c r="G439" s="47"/>
    </row>
    <row r="440" spans="7:7" ht="10.5" x14ac:dyDescent="0.25">
      <c r="G440" s="47"/>
    </row>
    <row r="441" spans="7:7" ht="10.5" x14ac:dyDescent="0.25">
      <c r="G441" s="47"/>
    </row>
    <row r="442" spans="7:7" ht="10.5" x14ac:dyDescent="0.25">
      <c r="G442" s="47"/>
    </row>
    <row r="443" spans="7:7" ht="10.5" x14ac:dyDescent="0.25">
      <c r="G443" s="47"/>
    </row>
    <row r="1048576" spans="1:14" x14ac:dyDescent="0.2">
      <c r="A1048576" s="44">
        <v>1</v>
      </c>
      <c r="N1048576" s="44">
        <v>1</v>
      </c>
    </row>
  </sheetData>
  <conditionalFormatting sqref="D5:F356">
    <cfRule type="cellIs" dxfId="8" priority="9" operator="equal">
      <formula>1</formula>
    </cfRule>
  </conditionalFormatting>
  <conditionalFormatting sqref="I5:I356">
    <cfRule type="cellIs" dxfId="7" priority="8" operator="equal">
      <formula>1</formula>
    </cfRule>
  </conditionalFormatting>
  <conditionalFormatting sqref="J5:J356">
    <cfRule type="cellIs" dxfId="6" priority="7" operator="equal">
      <formula>1</formula>
    </cfRule>
  </conditionalFormatting>
  <conditionalFormatting sqref="K5:K356">
    <cfRule type="cellIs" dxfId="5" priority="6" operator="equal">
      <formula>1</formula>
    </cfRule>
  </conditionalFormatting>
  <conditionalFormatting sqref="Q40:Q168">
    <cfRule type="cellIs" dxfId="4" priority="5" operator="equal">
      <formula>1</formula>
    </cfRule>
  </conditionalFormatting>
  <conditionalFormatting sqref="U40:U168">
    <cfRule type="cellIs" dxfId="3" priority="4" operator="equal">
      <formula>1</formula>
    </cfRule>
  </conditionalFormatting>
  <conditionalFormatting sqref="Z22:Z168">
    <cfRule type="cellIs" dxfId="2" priority="3" operator="equal">
      <formula>1</formula>
    </cfRule>
  </conditionalFormatting>
  <conditionalFormatting sqref="W22:W49">
    <cfRule type="cellIs" dxfId="1" priority="2" operator="equal">
      <formula>1</formula>
    </cfRule>
  </conditionalFormatting>
  <conditionalFormatting sqref="W50:W168">
    <cfRule type="cellIs" dxfId="0" priority="1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DY1048576"/>
  <sheetViews>
    <sheetView zoomScale="85" zoomScaleNormal="85" workbookViewId="0">
      <pane xSplit="3" ySplit="4" topLeftCell="D5" activePane="bottomRight" state="frozen"/>
      <selection pane="topRight" activeCell="C1" sqref="C1"/>
      <selection pane="bottomLeft" activeCell="A5" sqref="A5"/>
      <selection pane="bottomRight"/>
    </sheetView>
  </sheetViews>
  <sheetFormatPr defaultColWidth="9.08984375" defaultRowHeight="10" x14ac:dyDescent="0.2"/>
  <cols>
    <col min="1" max="1" width="9.08984375" style="44"/>
    <col min="2" max="2" width="6" style="1" customWidth="1"/>
    <col min="3" max="3" width="23" style="1" customWidth="1"/>
    <col min="4" max="5" width="9.08984375" style="1"/>
    <col min="6" max="6" width="9.36328125" style="1" bestFit="1" customWidth="1"/>
    <col min="7" max="7" width="9.08984375" style="1"/>
    <col min="8" max="10" width="9.36328125" style="1" bestFit="1" customWidth="1"/>
    <col min="11" max="11" width="12.453125" style="1" bestFit="1" customWidth="1"/>
    <col min="12" max="12" width="11.453125" style="1" bestFit="1" customWidth="1"/>
    <col min="13" max="14" width="9.08984375" style="1"/>
    <col min="15" max="15" width="9.36328125" style="1" bestFit="1" customWidth="1"/>
    <col min="16" max="16" width="9.08984375" style="1"/>
    <col min="17" max="19" width="9.36328125" style="1" bestFit="1" customWidth="1"/>
    <col min="20" max="20" width="12.453125" style="1" bestFit="1" customWidth="1"/>
    <col min="21" max="21" width="11.453125" style="1" bestFit="1" customWidth="1"/>
    <col min="22" max="23" width="9.08984375" style="1"/>
    <col min="24" max="24" width="9.36328125" style="1" bestFit="1" customWidth="1"/>
    <col min="25" max="25" width="9.08984375" style="1"/>
    <col min="26" max="28" width="9.36328125" style="1" bestFit="1" customWidth="1"/>
    <col min="29" max="29" width="12.453125" style="1" bestFit="1" customWidth="1"/>
    <col min="30" max="30" width="11.453125" style="1" bestFit="1" customWidth="1"/>
    <col min="31" max="32" width="9.08984375" style="1"/>
    <col min="33" max="33" width="9.36328125" style="1" bestFit="1" customWidth="1"/>
    <col min="34" max="34" width="9.08984375" style="1"/>
    <col min="35" max="37" width="9.36328125" style="1" bestFit="1" customWidth="1"/>
    <col min="38" max="38" width="12.453125" style="1" bestFit="1" customWidth="1"/>
    <col min="39" max="39" width="11.453125" style="1" bestFit="1" customWidth="1"/>
    <col min="40" max="41" width="9.08984375" style="1"/>
    <col min="42" max="42" width="9.36328125" style="1" bestFit="1" customWidth="1"/>
    <col min="43" max="43" width="9.08984375" style="1"/>
    <col min="44" max="46" width="9.36328125" style="1" bestFit="1" customWidth="1"/>
    <col min="47" max="47" width="12.453125" style="1" bestFit="1" customWidth="1"/>
    <col min="48" max="48" width="11.453125" style="1" bestFit="1" customWidth="1"/>
    <col min="49" max="50" width="9.08984375" style="1"/>
    <col min="51" max="51" width="9.36328125" style="1" bestFit="1" customWidth="1"/>
    <col min="52" max="52" width="9.08984375" style="1"/>
    <col min="53" max="53" width="9.36328125" style="1" bestFit="1" customWidth="1"/>
    <col min="54" max="55" width="10.36328125" style="1" bestFit="1" customWidth="1"/>
    <col min="56" max="56" width="16.08984375" style="1" bestFit="1" customWidth="1"/>
    <col min="57" max="57" width="14.6328125" style="1" bestFit="1" customWidth="1"/>
    <col min="58" max="16384" width="9.08984375" style="1"/>
  </cols>
  <sheetData>
    <row r="1" spans="1:129" ht="50" x14ac:dyDescent="0.2">
      <c r="A1" s="43" t="s">
        <v>1432</v>
      </c>
      <c r="E1" s="12" t="s">
        <v>727</v>
      </c>
      <c r="F1" s="13" t="s">
        <v>0</v>
      </c>
      <c r="G1" s="13" t="s">
        <v>1</v>
      </c>
      <c r="H1" s="14" t="s">
        <v>2</v>
      </c>
      <c r="I1" s="14" t="s">
        <v>3</v>
      </c>
      <c r="J1" s="15" t="s">
        <v>4</v>
      </c>
      <c r="K1" s="16" t="s">
        <v>728</v>
      </c>
      <c r="L1" s="17" t="s">
        <v>5</v>
      </c>
      <c r="M1" s="11"/>
      <c r="N1" s="12" t="s">
        <v>727</v>
      </c>
      <c r="O1" s="13" t="s">
        <v>0</v>
      </c>
      <c r="P1" s="13" t="s">
        <v>1</v>
      </c>
      <c r="Q1" s="14" t="s">
        <v>2</v>
      </c>
      <c r="R1" s="14" t="s">
        <v>3</v>
      </c>
      <c r="S1" s="15" t="s">
        <v>4</v>
      </c>
      <c r="T1" s="16" t="s">
        <v>728</v>
      </c>
      <c r="U1" s="17" t="s">
        <v>5</v>
      </c>
      <c r="V1" s="11"/>
      <c r="W1" s="12" t="s">
        <v>727</v>
      </c>
      <c r="X1" s="13" t="s">
        <v>0</v>
      </c>
      <c r="Y1" s="13" t="s">
        <v>1</v>
      </c>
      <c r="Z1" s="14" t="s">
        <v>2</v>
      </c>
      <c r="AA1" s="14" t="s">
        <v>3</v>
      </c>
      <c r="AB1" s="15" t="s">
        <v>4</v>
      </c>
      <c r="AC1" s="16" t="s">
        <v>728</v>
      </c>
      <c r="AD1" s="17" t="s">
        <v>5</v>
      </c>
      <c r="AE1" s="11"/>
      <c r="AF1" s="12" t="s">
        <v>727</v>
      </c>
      <c r="AG1" s="13" t="s">
        <v>0</v>
      </c>
      <c r="AH1" s="13" t="s">
        <v>1</v>
      </c>
      <c r="AI1" s="14" t="s">
        <v>2</v>
      </c>
      <c r="AJ1" s="14" t="s">
        <v>3</v>
      </c>
      <c r="AK1" s="15" t="s">
        <v>4</v>
      </c>
      <c r="AL1" s="16" t="s">
        <v>728</v>
      </c>
      <c r="AM1" s="17" t="s">
        <v>5</v>
      </c>
      <c r="AN1" s="11"/>
      <c r="AO1" s="12" t="s">
        <v>727</v>
      </c>
      <c r="AP1" s="13" t="s">
        <v>0</v>
      </c>
      <c r="AQ1" s="13" t="s">
        <v>1</v>
      </c>
      <c r="AR1" s="14" t="s">
        <v>2</v>
      </c>
      <c r="AS1" s="14" t="s">
        <v>3</v>
      </c>
      <c r="AT1" s="15" t="s">
        <v>4</v>
      </c>
      <c r="AU1" s="16" t="s">
        <v>728</v>
      </c>
      <c r="AV1" s="17" t="s">
        <v>5</v>
      </c>
      <c r="AW1" s="11"/>
      <c r="AX1" s="12"/>
      <c r="AY1" s="13" t="s">
        <v>0</v>
      </c>
      <c r="AZ1" s="13" t="s">
        <v>1</v>
      </c>
      <c r="BA1" s="14" t="s">
        <v>2</v>
      </c>
      <c r="BB1" s="14" t="s">
        <v>3</v>
      </c>
      <c r="BC1" s="15" t="s">
        <v>4</v>
      </c>
      <c r="BD1" s="16" t="s">
        <v>728</v>
      </c>
      <c r="BE1" s="17" t="s">
        <v>5</v>
      </c>
      <c r="BI1" s="3" t="s">
        <v>2</v>
      </c>
      <c r="BJ1" s="3" t="s">
        <v>2</v>
      </c>
      <c r="BK1" s="3" t="s">
        <v>2</v>
      </c>
      <c r="BL1" s="3" t="s">
        <v>2</v>
      </c>
      <c r="BM1" s="3" t="s">
        <v>2</v>
      </c>
      <c r="BN1" s="3" t="s">
        <v>2</v>
      </c>
      <c r="BP1" s="4" t="s">
        <v>4</v>
      </c>
      <c r="BQ1" s="4" t="s">
        <v>4</v>
      </c>
      <c r="BR1" s="4" t="s">
        <v>4</v>
      </c>
      <c r="BS1" s="4" t="s">
        <v>4</v>
      </c>
      <c r="BT1" s="4" t="s">
        <v>4</v>
      </c>
      <c r="BU1" s="4" t="s">
        <v>4</v>
      </c>
      <c r="BW1" s="4" t="s">
        <v>4</v>
      </c>
      <c r="BX1" s="4" t="s">
        <v>4</v>
      </c>
      <c r="BY1" s="4" t="s">
        <v>4</v>
      </c>
      <c r="BZ1" s="4" t="s">
        <v>4</v>
      </c>
      <c r="CA1" s="4" t="s">
        <v>4</v>
      </c>
      <c r="CB1" s="4" t="s">
        <v>4</v>
      </c>
      <c r="CD1" s="5" t="s">
        <v>5</v>
      </c>
      <c r="CE1" s="5" t="s">
        <v>5</v>
      </c>
      <c r="CF1" s="5" t="s">
        <v>5</v>
      </c>
      <c r="CG1" s="5" t="s">
        <v>5</v>
      </c>
      <c r="CH1" s="5" t="s">
        <v>5</v>
      </c>
      <c r="CI1" s="5" t="s">
        <v>5</v>
      </c>
      <c r="CK1" s="5" t="s">
        <v>5</v>
      </c>
      <c r="CL1" s="5" t="s">
        <v>5</v>
      </c>
      <c r="CM1" s="5" t="s">
        <v>5</v>
      </c>
      <c r="CN1" s="5" t="s">
        <v>5</v>
      </c>
      <c r="CO1" s="5" t="s">
        <v>5</v>
      </c>
      <c r="CP1" s="5" t="s">
        <v>5</v>
      </c>
      <c r="CR1" s="5" t="s">
        <v>2132</v>
      </c>
      <c r="CS1" s="5" t="s">
        <v>2132</v>
      </c>
      <c r="CT1" s="5" t="s">
        <v>2132</v>
      </c>
      <c r="CU1" s="5" t="s">
        <v>2132</v>
      </c>
      <c r="CV1" s="5" t="s">
        <v>2132</v>
      </c>
      <c r="CW1" s="5" t="s">
        <v>2132</v>
      </c>
      <c r="CY1" s="5" t="s">
        <v>2132</v>
      </c>
      <c r="CZ1" s="5" t="s">
        <v>2132</v>
      </c>
      <c r="DA1" s="5" t="s">
        <v>2132</v>
      </c>
      <c r="DB1" s="5" t="s">
        <v>2132</v>
      </c>
      <c r="DC1" s="5" t="s">
        <v>2132</v>
      </c>
      <c r="DD1" s="5" t="s">
        <v>2132</v>
      </c>
      <c r="DF1" s="5" t="s">
        <v>2132</v>
      </c>
      <c r="DG1" s="5" t="s">
        <v>2132</v>
      </c>
      <c r="DH1" s="5" t="s">
        <v>2132</v>
      </c>
      <c r="DI1" s="5" t="s">
        <v>2132</v>
      </c>
      <c r="DJ1" s="5" t="s">
        <v>2132</v>
      </c>
      <c r="DK1" s="5" t="s">
        <v>2132</v>
      </c>
      <c r="DL1" s="42"/>
      <c r="DM1" s="4" t="s">
        <v>4</v>
      </c>
      <c r="DN1" s="4" t="s">
        <v>4</v>
      </c>
      <c r="DO1" s="4" t="s">
        <v>4</v>
      </c>
      <c r="DP1" s="4" t="s">
        <v>4</v>
      </c>
      <c r="DQ1" s="4" t="s">
        <v>4</v>
      </c>
      <c r="DR1" s="4" t="s">
        <v>4</v>
      </c>
      <c r="DT1" s="5" t="s">
        <v>2132</v>
      </c>
      <c r="DU1" s="5" t="s">
        <v>2132</v>
      </c>
      <c r="DV1" s="5" t="s">
        <v>2132</v>
      </c>
      <c r="DW1" s="5" t="s">
        <v>2132</v>
      </c>
      <c r="DX1" s="5" t="s">
        <v>2132</v>
      </c>
      <c r="DY1" s="5" t="s">
        <v>2132</v>
      </c>
    </row>
    <row r="2" spans="1:129" ht="10.5" x14ac:dyDescent="0.25">
      <c r="A2" s="65">
        <f>COUNTIF(A5:A356,2)</f>
        <v>131</v>
      </c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I2" s="7">
        <v>2012</v>
      </c>
      <c r="BJ2" s="7">
        <v>2013</v>
      </c>
      <c r="BK2" s="7">
        <v>2014</v>
      </c>
      <c r="BL2" s="7">
        <v>2015</v>
      </c>
      <c r="BM2" s="7">
        <v>2016</v>
      </c>
      <c r="BN2" s="7">
        <v>2017</v>
      </c>
      <c r="BP2" s="7">
        <v>2012</v>
      </c>
      <c r="BQ2" s="7">
        <v>2013</v>
      </c>
      <c r="BR2" s="7">
        <v>2014</v>
      </c>
      <c r="BS2" s="7">
        <v>2015</v>
      </c>
      <c r="BT2" s="7">
        <v>2016</v>
      </c>
      <c r="BU2" s="7">
        <v>2017</v>
      </c>
      <c r="BW2" s="7">
        <v>2012</v>
      </c>
      <c r="BX2" s="7">
        <v>2013</v>
      </c>
      <c r="BY2" s="7">
        <v>2014</v>
      </c>
      <c r="BZ2" s="7">
        <v>2015</v>
      </c>
      <c r="CA2" s="7">
        <v>2016</v>
      </c>
      <c r="CB2" s="7">
        <v>2017</v>
      </c>
      <c r="CD2" s="7">
        <v>2012</v>
      </c>
      <c r="CE2" s="7">
        <v>2013</v>
      </c>
      <c r="CF2" s="7">
        <v>2014</v>
      </c>
      <c r="CG2" s="7">
        <v>2015</v>
      </c>
      <c r="CH2" s="7">
        <v>2016</v>
      </c>
      <c r="CI2" s="7">
        <v>2017</v>
      </c>
      <c r="CK2" s="7">
        <v>2012</v>
      </c>
      <c r="CL2" s="7">
        <v>2013</v>
      </c>
      <c r="CM2" s="7">
        <v>2014</v>
      </c>
      <c r="CN2" s="7">
        <v>2015</v>
      </c>
      <c r="CO2" s="7">
        <v>2016</v>
      </c>
      <c r="CP2" s="7">
        <v>2017</v>
      </c>
      <c r="CR2" s="7">
        <v>2012</v>
      </c>
      <c r="CS2" s="7">
        <v>2013</v>
      </c>
      <c r="CT2" s="7">
        <v>2014</v>
      </c>
      <c r="CU2" s="7">
        <v>2015</v>
      </c>
      <c r="CV2" s="7">
        <v>2016</v>
      </c>
      <c r="CW2" s="7">
        <v>2017</v>
      </c>
      <c r="CY2" s="7">
        <v>2012</v>
      </c>
      <c r="CZ2" s="7">
        <v>2013</v>
      </c>
      <c r="DA2" s="7">
        <v>2014</v>
      </c>
      <c r="DB2" s="7">
        <v>2015</v>
      </c>
      <c r="DC2" s="7">
        <v>2016</v>
      </c>
      <c r="DD2" s="7">
        <v>2017</v>
      </c>
      <c r="DF2" s="7">
        <v>2012</v>
      </c>
      <c r="DG2" s="7">
        <v>2013</v>
      </c>
      <c r="DH2" s="7">
        <v>2014</v>
      </c>
      <c r="DI2" s="7">
        <v>2015</v>
      </c>
      <c r="DJ2" s="7">
        <v>2016</v>
      </c>
      <c r="DK2" s="7">
        <v>2017</v>
      </c>
      <c r="DM2" s="7">
        <v>2013</v>
      </c>
      <c r="DN2" s="7">
        <v>2014</v>
      </c>
      <c r="DO2" s="7">
        <v>2015</v>
      </c>
      <c r="DP2" s="7">
        <v>2016</v>
      </c>
      <c r="DQ2" s="7">
        <v>2017</v>
      </c>
      <c r="DR2" s="7" t="s">
        <v>1449</v>
      </c>
      <c r="DT2" s="7">
        <v>2013</v>
      </c>
      <c r="DU2" s="7">
        <v>2014</v>
      </c>
      <c r="DV2" s="7">
        <v>2015</v>
      </c>
      <c r="DW2" s="7">
        <v>2016</v>
      </c>
      <c r="DX2" s="7">
        <v>2017</v>
      </c>
      <c r="DY2" s="7" t="s">
        <v>1449</v>
      </c>
    </row>
    <row r="3" spans="1:129" ht="10.5" x14ac:dyDescent="0.25">
      <c r="A3" s="39" t="s">
        <v>1442</v>
      </c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W3" s="7" t="s">
        <v>1430</v>
      </c>
      <c r="BX3" s="7" t="s">
        <v>1430</v>
      </c>
      <c r="BY3" s="7" t="s">
        <v>1430</v>
      </c>
      <c r="BZ3" s="7" t="s">
        <v>1430</v>
      </c>
      <c r="CA3" s="7" t="s">
        <v>1430</v>
      </c>
      <c r="CB3" s="7" t="s">
        <v>1430</v>
      </c>
      <c r="CK3" s="7" t="s">
        <v>1430</v>
      </c>
      <c r="CL3" s="7" t="s">
        <v>1430</v>
      </c>
      <c r="CM3" s="7" t="s">
        <v>1430</v>
      </c>
      <c r="CN3" s="7" t="s">
        <v>1430</v>
      </c>
      <c r="CO3" s="7" t="s">
        <v>1430</v>
      </c>
      <c r="CP3" s="7" t="s">
        <v>1430</v>
      </c>
      <c r="CY3" s="7" t="s">
        <v>1431</v>
      </c>
      <c r="CZ3" s="7" t="s">
        <v>1431</v>
      </c>
      <c r="DA3" s="7" t="s">
        <v>1431</v>
      </c>
      <c r="DB3" s="7" t="s">
        <v>1431</v>
      </c>
      <c r="DC3" s="7" t="s">
        <v>1431</v>
      </c>
      <c r="DD3" s="7" t="s">
        <v>1431</v>
      </c>
      <c r="DF3" s="7" t="s">
        <v>1440</v>
      </c>
      <c r="DG3" s="7" t="s">
        <v>1440</v>
      </c>
      <c r="DH3" s="7" t="s">
        <v>1440</v>
      </c>
      <c r="DI3" s="7" t="s">
        <v>1440</v>
      </c>
      <c r="DJ3" s="7" t="s">
        <v>1440</v>
      </c>
      <c r="DK3" s="7" t="s">
        <v>1440</v>
      </c>
      <c r="DM3" s="7" t="s">
        <v>1446</v>
      </c>
      <c r="DN3" s="7" t="s">
        <v>1446</v>
      </c>
      <c r="DO3" s="7" t="s">
        <v>1446</v>
      </c>
      <c r="DP3" s="7" t="s">
        <v>1446</v>
      </c>
      <c r="DQ3" s="7" t="s">
        <v>1446</v>
      </c>
      <c r="DR3" s="7" t="s">
        <v>1446</v>
      </c>
      <c r="DT3" s="7" t="s">
        <v>1446</v>
      </c>
      <c r="DU3" s="7" t="s">
        <v>1446</v>
      </c>
      <c r="DV3" s="7" t="s">
        <v>1446</v>
      </c>
      <c r="DW3" s="7" t="s">
        <v>1446</v>
      </c>
      <c r="DX3" s="7" t="s">
        <v>1446</v>
      </c>
      <c r="DY3" s="7" t="s">
        <v>1446</v>
      </c>
    </row>
    <row r="4" spans="1:129" ht="10.5" x14ac:dyDescent="0.25">
      <c r="A4" s="39">
        <v>1</v>
      </c>
      <c r="E4" s="18"/>
      <c r="F4" s="19">
        <v>2012</v>
      </c>
      <c r="G4" s="19"/>
      <c r="H4" s="19">
        <f>[1]Ukraine!$F$2</f>
        <v>347081</v>
      </c>
      <c r="I4" s="19">
        <f>[1]Ukraine!$G$2</f>
        <v>7388258</v>
      </c>
      <c r="J4" s="19">
        <f>[1]Ukraine!$H$2</f>
        <v>7290695</v>
      </c>
      <c r="K4" s="19">
        <f>[1]Ukraine!$I$2</f>
        <v>4104434554.8000002</v>
      </c>
      <c r="L4" s="19">
        <f>[1]Ukraine!$J$2</f>
        <v>266301658.90000001</v>
      </c>
      <c r="M4" s="11"/>
      <c r="N4" s="20"/>
      <c r="O4" s="20" t="s">
        <v>1429</v>
      </c>
      <c r="P4" s="21"/>
      <c r="Q4" s="19">
        <f>[2]Ukraine!$F$2</f>
        <v>372811</v>
      </c>
      <c r="R4" s="19">
        <f>[2]Ukraine!$G$2</f>
        <v>7130073</v>
      </c>
      <c r="S4" s="19">
        <f>[2]Ukraine!$H$2</f>
        <v>7015757</v>
      </c>
      <c r="T4" s="19">
        <f>[2]Ukraine!$I$2</f>
        <v>3950427861.5</v>
      </c>
      <c r="U4" s="19">
        <f>[2]Ukraine!$J$2</f>
        <v>269884457.39999998</v>
      </c>
      <c r="V4" s="11"/>
      <c r="W4" s="22"/>
      <c r="X4" s="23">
        <v>2014</v>
      </c>
      <c r="Y4" s="23"/>
      <c r="Z4" s="19">
        <f>[3]Ukraine!$F$2</f>
        <v>341001</v>
      </c>
      <c r="AA4" s="19">
        <f>[3]Ukraine!$G$2</f>
        <v>6298491</v>
      </c>
      <c r="AB4" s="19">
        <f>[3]Ukraine!$H$2</f>
        <v>6192987</v>
      </c>
      <c r="AC4" s="19">
        <f>[3]Ukraine!$I$2</f>
        <v>4170659906.3000002</v>
      </c>
      <c r="AD4" s="19">
        <f>[3]Ukraine!$J$2</f>
        <v>261520535.40000001</v>
      </c>
      <c r="AE4" s="11"/>
      <c r="AF4" s="24"/>
      <c r="AG4" s="25">
        <v>2015</v>
      </c>
      <c r="AH4" s="23"/>
      <c r="AI4" s="19">
        <f>[4]Ukraine!$F$2</f>
        <v>343440</v>
      </c>
      <c r="AJ4" s="19">
        <f>[4]Ukraine!$G$2</f>
        <v>5889701</v>
      </c>
      <c r="AK4" s="19">
        <f>[4]Ukraine!$H$2</f>
        <v>5778120</v>
      </c>
      <c r="AL4" s="19">
        <f>[4]Ukraine!$I$2</f>
        <v>5159067139.8999996</v>
      </c>
      <c r="AM4" s="19">
        <f>[4]Ukraine!$J$2</f>
        <v>295806625.5</v>
      </c>
      <c r="AN4" s="11"/>
      <c r="AO4" s="26"/>
      <c r="AP4" s="27">
        <v>2016</v>
      </c>
      <c r="AQ4" s="23"/>
      <c r="AR4" s="19">
        <f>[5]Ukraine!$F$2</f>
        <v>306369</v>
      </c>
      <c r="AS4" s="19">
        <f>[5]Ukraine!$G$2</f>
        <v>5801140</v>
      </c>
      <c r="AT4" s="19">
        <f>[5]Ukraine!$H$2</f>
        <v>5713871</v>
      </c>
      <c r="AU4" s="19">
        <f>[5]Ukraine!$I$2</f>
        <v>6237535213.5</v>
      </c>
      <c r="AV4" s="19">
        <f>[5]Ukraine!$J$2</f>
        <v>360831327.89999998</v>
      </c>
      <c r="AW4" s="11"/>
      <c r="AX4" s="28"/>
      <c r="AY4" s="29">
        <v>2017</v>
      </c>
      <c r="AZ4" s="23"/>
      <c r="BA4" s="19">
        <f>[6]Ukraine!$F$2</f>
        <v>338256</v>
      </c>
      <c r="BB4" s="19">
        <f>[6]Ukraine!$G$2</f>
        <v>5812922</v>
      </c>
      <c r="BC4" s="19">
        <f>[6]Ukraine!$H$2</f>
        <v>5714585</v>
      </c>
      <c r="BD4" s="19">
        <f>[6]Ukraine!$I$2</f>
        <v>7707935218.8000002</v>
      </c>
      <c r="BE4" s="19">
        <f>[6]Ukraine!$J$2</f>
        <v>472764744</v>
      </c>
      <c r="BI4" s="7">
        <f t="shared" ref="BI4" si="0">IF($A4=1,H4,"")</f>
        <v>347081</v>
      </c>
      <c r="BJ4" s="7">
        <f t="shared" ref="BJ4" si="1">IF($A4=1,Q4,"")</f>
        <v>372811</v>
      </c>
      <c r="BK4" s="7">
        <f t="shared" ref="BK4" si="2">IF($A4=1,Z4,"")</f>
        <v>341001</v>
      </c>
      <c r="BL4" s="7">
        <f t="shared" ref="BL4" si="3">IF($A4=1,AI4,"")</f>
        <v>343440</v>
      </c>
      <c r="BM4" s="7">
        <f t="shared" ref="BM4" si="4">IF($A4=1,AR4,"")</f>
        <v>306369</v>
      </c>
      <c r="BN4" s="7">
        <f t="shared" ref="BN4" si="5">IF($A4=1,BA4,"")</f>
        <v>338256</v>
      </c>
      <c r="BP4" s="7">
        <f>IF($A4=1,J4,"")</f>
        <v>7290695</v>
      </c>
      <c r="BQ4" s="7">
        <f>IF($A4=1,S4,"")</f>
        <v>7015757</v>
      </c>
      <c r="BR4" s="7">
        <f>IF($A4=1,AB4,"")</f>
        <v>6192987</v>
      </c>
      <c r="BS4" s="7">
        <f>IF($A4=1,AK4,"")</f>
        <v>5778120</v>
      </c>
      <c r="BT4" s="7">
        <f>IF($A4=1,AT4,"")</f>
        <v>5713871</v>
      </c>
      <c r="BU4" s="7">
        <f>IF($A4=1,BC4,"")</f>
        <v>5714585</v>
      </c>
      <c r="BW4" s="41">
        <f t="shared" ref="BW4:CB4" si="6">SUM(BW5:BW356)</f>
        <v>0.83321151138540261</v>
      </c>
      <c r="BX4" s="41">
        <f>SUM(BX5:BX356)</f>
        <v>0.83495038382885822</v>
      </c>
      <c r="BY4" s="41">
        <f t="shared" si="6"/>
        <v>0.82788693081383791</v>
      </c>
      <c r="BZ4" s="41">
        <f t="shared" si="6"/>
        <v>0.81517621648563943</v>
      </c>
      <c r="CA4" s="41">
        <f t="shared" si="6"/>
        <v>0.79443795633468139</v>
      </c>
      <c r="CB4" s="41">
        <f t="shared" si="6"/>
        <v>0.79650438308293592</v>
      </c>
      <c r="CD4" s="8">
        <f t="shared" ref="CD4" si="7">IF($A4=1,L4,"")</f>
        <v>266301658.90000001</v>
      </c>
      <c r="CE4" s="8">
        <f t="shared" ref="CE4" si="8">IF($A4=1,U4,"")</f>
        <v>269884457.39999998</v>
      </c>
      <c r="CF4" s="8">
        <f t="shared" ref="CF4" si="9">IF($A4=1,AD4,"")</f>
        <v>261520535.40000001</v>
      </c>
      <c r="CG4" s="8">
        <f t="shared" ref="CG4" si="10">IF($A4=1,AM4,"")</f>
        <v>295806625.5</v>
      </c>
      <c r="CH4" s="8">
        <f t="shared" ref="CH4" si="11">IF($A4=1,AV4,"")</f>
        <v>360831327.89999998</v>
      </c>
      <c r="CI4" s="8">
        <f t="shared" ref="CI4" si="12">IF($A4=1,BE4,"")</f>
        <v>472764744</v>
      </c>
      <c r="CK4" s="41">
        <f t="shared" ref="CK4" si="13">SUM(CK5:CK356)</f>
        <v>0.80758115585287493</v>
      </c>
      <c r="CL4" s="41">
        <f>SUM(CL5:CL356)</f>
        <v>0.80498638785265597</v>
      </c>
      <c r="CM4" s="41">
        <f t="shared" ref="CM4:CP4" si="14">SUM(CM5:CM356)</f>
        <v>0.80011843307047603</v>
      </c>
      <c r="CN4" s="41">
        <f t="shared" si="14"/>
        <v>0.79160431009345367</v>
      </c>
      <c r="CO4" s="41">
        <f t="shared" si="14"/>
        <v>0.76120549703522578</v>
      </c>
      <c r="CP4" s="41">
        <f t="shared" si="14"/>
        <v>0.7619852841649295</v>
      </c>
      <c r="CR4" s="6">
        <f t="shared" ref="CR4:CW4" si="15">IF(ISNUMBER(CD4/BP4),CD4/BP4,"")</f>
        <v>36.52623774550986</v>
      </c>
      <c r="CS4" s="6">
        <f t="shared" si="15"/>
        <v>38.468330274266904</v>
      </c>
      <c r="CT4" s="6">
        <f t="shared" si="15"/>
        <v>42.228497395521742</v>
      </c>
      <c r="CU4" s="6">
        <f t="shared" si="15"/>
        <v>51.194268291416584</v>
      </c>
      <c r="CV4" s="6">
        <f t="shared" si="15"/>
        <v>63.150065498503551</v>
      </c>
      <c r="CW4" s="6">
        <f t="shared" si="15"/>
        <v>82.729497242581914</v>
      </c>
      <c r="CY4" s="6">
        <f>IF(ISNUMBER(CR4),100*CR4/CR$4,"")</f>
        <v>100</v>
      </c>
      <c r="CZ4" s="6">
        <f t="shared" ref="CZ4:DD4" si="16">IF(ISNUMBER(CS4),100*CS4/CS$4,"")</f>
        <v>100</v>
      </c>
      <c r="DA4" s="6">
        <f t="shared" si="16"/>
        <v>100</v>
      </c>
      <c r="DB4" s="6">
        <f t="shared" si="16"/>
        <v>100</v>
      </c>
      <c r="DC4" s="6">
        <f t="shared" si="16"/>
        <v>100</v>
      </c>
      <c r="DD4" s="6">
        <f t="shared" si="16"/>
        <v>100</v>
      </c>
      <c r="DF4" s="6">
        <f>100*CR4/Ukraine!CR4</f>
        <v>100</v>
      </c>
      <c r="DG4" s="6">
        <f>100*CS4/Ukraine!CS4</f>
        <v>100</v>
      </c>
      <c r="DH4" s="6">
        <f>100*CT4/Ukraine!CT4</f>
        <v>100</v>
      </c>
      <c r="DI4" s="6">
        <f>100*CU4/Ukraine!CU4</f>
        <v>100</v>
      </c>
      <c r="DJ4" s="6">
        <f>100*CV4/Ukraine!CV4</f>
        <v>100</v>
      </c>
      <c r="DK4" s="6">
        <f>100*CW4/Ukraine!CW4</f>
        <v>100</v>
      </c>
      <c r="DM4" s="41">
        <f>BQ4/BP4-1</f>
        <v>-3.7710808091684034E-2</v>
      </c>
      <c r="DN4" s="41">
        <f>BR4/BQ4-1</f>
        <v>-0.11727458633473198</v>
      </c>
      <c r="DO4" s="41">
        <f>BS4/BR4-1</f>
        <v>-6.6989806372918292E-2</v>
      </c>
      <c r="DP4" s="41">
        <f>BT4/BS4-1</f>
        <v>-1.1119360622486196E-2</v>
      </c>
      <c r="DQ4" s="41">
        <f>BU4/BT4-1</f>
        <v>1.2495906890452879E-4</v>
      </c>
      <c r="DR4" s="41">
        <f>BU4/BP4-1</f>
        <v>-0.21618103623865759</v>
      </c>
      <c r="DT4" s="41">
        <f>CS4/CR4-1</f>
        <v>5.3169793787365416E-2</v>
      </c>
      <c r="DU4" s="41">
        <f>CT4/CS4-1</f>
        <v>9.7747084275455975E-2</v>
      </c>
      <c r="DV4" s="41">
        <f>CU4/CT4-1</f>
        <v>0.21231565054089852</v>
      </c>
      <c r="DW4" s="41">
        <f>CV4/CU4-1</f>
        <v>0.23353780815911218</v>
      </c>
      <c r="DX4" s="41">
        <f>CW4/CV4-1</f>
        <v>0.31004610350787898</v>
      </c>
      <c r="DY4" s="41">
        <f>CW4/CR4-1</f>
        <v>1.2649334382310364</v>
      </c>
    </row>
    <row r="5" spans="1:129" x14ac:dyDescent="0.2">
      <c r="A5" s="39" t="str">
        <f>'Industry selection'!C5</f>
        <v/>
      </c>
      <c r="B5" s="2" t="s">
        <v>8</v>
      </c>
      <c r="C5" s="2" t="s">
        <v>9</v>
      </c>
      <c r="E5" s="30" t="s">
        <v>7</v>
      </c>
      <c r="F5" s="31" t="s">
        <v>8</v>
      </c>
      <c r="G5" s="32" t="s">
        <v>9</v>
      </c>
      <c r="H5" s="157">
        <f>[1]Ukraine!$F$3</f>
        <v>45966</v>
      </c>
      <c r="I5" s="157">
        <f>[1]Ukraine!$G$3</f>
        <v>681056</v>
      </c>
      <c r="J5" s="157">
        <f>[1]Ukraine!$H$3</f>
        <v>667307</v>
      </c>
      <c r="K5" s="157">
        <f>[1]Ukraine!$I$3</f>
        <v>158710564.80000001</v>
      </c>
      <c r="L5" s="157">
        <f>[1]Ukraine!$J$3</f>
        <v>15803210</v>
      </c>
      <c r="M5" s="11"/>
      <c r="N5" s="33" t="s">
        <v>729</v>
      </c>
      <c r="O5" s="34" t="s">
        <v>8</v>
      </c>
      <c r="P5" s="35" t="s">
        <v>9</v>
      </c>
      <c r="Q5" s="157">
        <f>[2]Ukraine!$F$3</f>
        <v>47990</v>
      </c>
      <c r="R5" s="157">
        <f>[2]Ukraine!$G$3</f>
        <v>663451</v>
      </c>
      <c r="S5" s="157">
        <f>[2]Ukraine!$H$3</f>
        <v>629558</v>
      </c>
      <c r="T5" s="157">
        <f>[2]Ukraine!$I$3</f>
        <v>158430989.5</v>
      </c>
      <c r="U5" s="157">
        <f>[2]Ukraine!$J$3</f>
        <v>16464009</v>
      </c>
      <c r="V5" s="11"/>
      <c r="W5" s="36" t="s">
        <v>1078</v>
      </c>
      <c r="X5" s="36" t="s">
        <v>8</v>
      </c>
      <c r="Y5" s="36" t="s">
        <v>9</v>
      </c>
      <c r="Z5" s="157">
        <f>[3]Ukraine!$F$3</f>
        <v>46012</v>
      </c>
      <c r="AA5" s="157">
        <f>[3]Ukraine!$G$3</f>
        <v>628925</v>
      </c>
      <c r="AB5" s="157">
        <f>[3]Ukraine!$H$3</f>
        <v>596039</v>
      </c>
      <c r="AC5" s="157">
        <f>[3]Ukraine!$I$3</f>
        <v>213929847.19999999</v>
      </c>
      <c r="AD5" s="157">
        <f>[3]Ukraine!$J$3</f>
        <v>17299605.399999999</v>
      </c>
      <c r="AE5" s="11"/>
      <c r="AF5" s="37" t="s">
        <v>1078</v>
      </c>
      <c r="AG5" s="37" t="s">
        <v>8</v>
      </c>
      <c r="AH5" s="37" t="s">
        <v>9</v>
      </c>
      <c r="AI5" s="157">
        <f>[4]Ukraine!$F$3</f>
        <v>46744</v>
      </c>
      <c r="AJ5" s="157">
        <f>[4]Ukraine!$G$3</f>
        <v>597626</v>
      </c>
      <c r="AK5" s="157">
        <f>[4]Ukraine!$H$3</f>
        <v>569383</v>
      </c>
      <c r="AL5" s="157">
        <f>[4]Ukraine!$I$3</f>
        <v>362309989.69999999</v>
      </c>
      <c r="AM5" s="157">
        <f>[4]Ukraine!$J$3</f>
        <v>21264788.699999999</v>
      </c>
      <c r="AN5" s="11"/>
      <c r="AO5" s="11" t="s">
        <v>1078</v>
      </c>
      <c r="AP5" s="11" t="s">
        <v>8</v>
      </c>
      <c r="AQ5" s="11" t="s">
        <v>9</v>
      </c>
      <c r="AR5" s="157">
        <f>[5]Ukraine!$F$3</f>
        <v>44998</v>
      </c>
      <c r="AS5" s="157">
        <f>[5]Ukraine!$G$3</f>
        <v>614264</v>
      </c>
      <c r="AT5" s="157">
        <f>[5]Ukraine!$H$3</f>
        <v>583428</v>
      </c>
      <c r="AU5" s="157">
        <f>[5]Ukraine!$I$3</f>
        <v>403645802.39999998</v>
      </c>
      <c r="AV5" s="157">
        <f>[5]Ukraine!$J$3</f>
        <v>27093873.199999999</v>
      </c>
      <c r="AW5" s="11"/>
      <c r="AX5" s="33" t="s">
        <v>1078</v>
      </c>
      <c r="AY5" s="33" t="s">
        <v>8</v>
      </c>
      <c r="AZ5" s="33" t="s">
        <v>9</v>
      </c>
      <c r="BA5" s="157">
        <f>[6]Ukraine!$F$3</f>
        <v>50115</v>
      </c>
      <c r="BB5" s="157">
        <f>[6]Ukraine!$G$3</f>
        <v>593017</v>
      </c>
      <c r="BC5" s="157">
        <f>[6]Ukraine!$H$3</f>
        <v>558157</v>
      </c>
      <c r="BD5" s="157">
        <f>[6]Ukraine!$I$3</f>
        <v>454380102.60000002</v>
      </c>
      <c r="BE5" s="157">
        <f>[6]Ukraine!$J$3</f>
        <v>36028211.799999997</v>
      </c>
      <c r="BG5" s="2" t="s">
        <v>8</v>
      </c>
      <c r="BH5" s="2" t="s">
        <v>9</v>
      </c>
      <c r="BI5" s="1">
        <f>IF($A5&gt;=1,H5,"")</f>
        <v>45966</v>
      </c>
      <c r="BJ5" s="1">
        <f>IF($A5&gt;=1,Q5,"")</f>
        <v>47990</v>
      </c>
      <c r="BK5" s="1">
        <f>IF($A5&gt;=1,Z5,"")</f>
        <v>46012</v>
      </c>
      <c r="BL5" s="1">
        <f>IF($A5&gt;=1,AI5,"")</f>
        <v>46744</v>
      </c>
      <c r="BM5" s="1">
        <f>IF($A5&gt;=1,AR5,"")</f>
        <v>44998</v>
      </c>
      <c r="BN5" s="1">
        <f>IF($A5&gt;=1,BA5,"")</f>
        <v>50115</v>
      </c>
      <c r="BP5" s="1">
        <f t="shared" ref="BP5:BP6" si="17">IF($A5&gt;=1,J5,"")</f>
        <v>667307</v>
      </c>
      <c r="BQ5" s="1">
        <f t="shared" ref="BQ5:BQ6" si="18">IF($A5&gt;=1,S5,"")</f>
        <v>629558</v>
      </c>
      <c r="BR5" s="1">
        <f t="shared" ref="BR5:BR6" si="19">IF($A5&gt;=1,AB5,"")</f>
        <v>596039</v>
      </c>
      <c r="BS5" s="1">
        <f t="shared" ref="BS5:BS6" si="20">IF($A5&gt;=1,AK5,"")</f>
        <v>569383</v>
      </c>
      <c r="BT5" s="1">
        <f t="shared" ref="BT5:BT6" si="21">IF($A5&gt;=1,AT5,"")</f>
        <v>583428</v>
      </c>
      <c r="BU5" s="1">
        <f t="shared" ref="BU5:BU6" si="22">IF($A5&gt;=1,BC5,"")</f>
        <v>558157</v>
      </c>
      <c r="BW5" s="40" t="str">
        <f t="shared" ref="BW5:CB5" si="23">IF($A5=2,IF(ISNUMBER(BP5/BP$4),BP5/BP$4,""),"")</f>
        <v/>
      </c>
      <c r="BX5" s="40" t="str">
        <f t="shared" si="23"/>
        <v/>
      </c>
      <c r="BY5" s="40" t="str">
        <f t="shared" si="23"/>
        <v/>
      </c>
      <c r="BZ5" s="40" t="str">
        <f t="shared" si="23"/>
        <v/>
      </c>
      <c r="CA5" s="40" t="str">
        <f t="shared" si="23"/>
        <v/>
      </c>
      <c r="CB5" s="40" t="str">
        <f t="shared" si="23"/>
        <v/>
      </c>
      <c r="CD5" s="10">
        <f>IF($A5&gt;=1,L5,"")</f>
        <v>15803210</v>
      </c>
      <c r="CE5" s="10">
        <f>IF($A5&gt;=1,U5,"")</f>
        <v>16464009</v>
      </c>
      <c r="CF5" s="10">
        <f>IF($A5&gt;=1,AD5,"")</f>
        <v>17299605.399999999</v>
      </c>
      <c r="CG5" s="10">
        <f>IF($A5&gt;=1,AM5,"")</f>
        <v>21264788.699999999</v>
      </c>
      <c r="CH5" s="10">
        <f>IF($A5&gt;=1,AV5,"")</f>
        <v>27093873.199999999</v>
      </c>
      <c r="CI5" s="10">
        <f>IF($A5&gt;=1,BE5,"")</f>
        <v>36028211.799999997</v>
      </c>
      <c r="CK5" s="40" t="str">
        <f>IF($A5=2,IF(ISNUMBER(CD5/CD$4),CD5/CD$4,""),"")</f>
        <v/>
      </c>
      <c r="CL5" s="40" t="str">
        <f t="shared" ref="CL5:CP55" si="24">IF($A5=2,IF(ISNUMBER(CE5/CE$4),CE5/CE$4,""),"")</f>
        <v/>
      </c>
      <c r="CM5" s="40" t="str">
        <f t="shared" si="24"/>
        <v/>
      </c>
      <c r="CN5" s="40" t="str">
        <f t="shared" si="24"/>
        <v/>
      </c>
      <c r="CO5" s="40" t="str">
        <f t="shared" si="24"/>
        <v/>
      </c>
      <c r="CP5" s="40" t="str">
        <f t="shared" si="24"/>
        <v/>
      </c>
      <c r="CR5" s="9" t="str">
        <f>IF($A5=2,IF(ISNUMBER(CD5/BP5),CD5/BP5,""),"")</f>
        <v/>
      </c>
      <c r="CS5" s="9" t="str">
        <f t="shared" ref="CS5:CW55" si="25">IF($A5=2,IF(ISNUMBER(CE5/BQ5),CE5/BQ5,""),"")</f>
        <v/>
      </c>
      <c r="CT5" s="9" t="str">
        <f t="shared" si="25"/>
        <v/>
      </c>
      <c r="CU5" s="9" t="str">
        <f t="shared" si="25"/>
        <v/>
      </c>
      <c r="CV5" s="9" t="str">
        <f t="shared" si="25"/>
        <v/>
      </c>
      <c r="CW5" s="9" t="str">
        <f t="shared" si="25"/>
        <v/>
      </c>
      <c r="CY5" s="9" t="str">
        <f>IF($A5=2,IF(ISNUMBER(CR5/CR$4),100*CR5/CR$4,""),"")</f>
        <v/>
      </c>
      <c r="CZ5" s="9" t="str">
        <f t="shared" ref="CZ5:DD55" si="26">IF($A5=2,IF(ISNUMBER(CS5/CS$4),100*CS5/CS$4,""),"")</f>
        <v/>
      </c>
      <c r="DA5" s="9" t="str">
        <f t="shared" si="26"/>
        <v/>
      </c>
      <c r="DB5" s="9" t="str">
        <f t="shared" si="26"/>
        <v/>
      </c>
      <c r="DC5" s="9" t="str">
        <f t="shared" si="26"/>
        <v/>
      </c>
      <c r="DD5" s="9" t="str">
        <f t="shared" si="26"/>
        <v/>
      </c>
      <c r="DF5" s="9" t="str">
        <f>IF($A5=2,IF(ISNUMBER(CR5/Ukraine!CR5),100*CR5/Ukraine!CR5,""),"")</f>
        <v/>
      </c>
      <c r="DG5" s="9" t="str">
        <f>IF($A5=2,IF(ISNUMBER(CS5/Ukraine!CS5),100*CS5/Ukraine!CS5,""),"")</f>
        <v/>
      </c>
      <c r="DH5" s="9" t="str">
        <f>IF($A5=2,IF(ISNUMBER(CT5/Ukraine!CT5),100*CT5/Ukraine!CT5,""),"")</f>
        <v/>
      </c>
      <c r="DI5" s="9" t="str">
        <f>IF($A5=2,IF(ISNUMBER(CU5/Ukraine!CU5),100*CU5/Ukraine!CU5,""),"")</f>
        <v/>
      </c>
      <c r="DJ5" s="9" t="str">
        <f>IF($A5=2,IF(ISNUMBER(CV5/Ukraine!CV5),100*CV5/Ukraine!CV5,""),"")</f>
        <v/>
      </c>
      <c r="DK5" s="9" t="str">
        <f>IF($A5=2,IF(ISNUMBER(CW5/Ukraine!CW5),100*CW5/Ukraine!CW5,""),"")</f>
        <v/>
      </c>
      <c r="DM5" s="40" t="str">
        <f t="shared" ref="DM5:DM68" si="27">IF($A5=2,IF(ISNUMBER(BQ5/BP5),BQ5/BP5-1,""),"")</f>
        <v/>
      </c>
      <c r="DN5" s="40" t="str">
        <f t="shared" ref="DN5:DN68" si="28">IF($A5=2,IF(ISNUMBER(BR5/BQ5),BR5/BQ5-1,""),"")</f>
        <v/>
      </c>
      <c r="DO5" s="40" t="str">
        <f t="shared" ref="DO5:DO68" si="29">IF($A5=2,IF(ISNUMBER(BS5/BR5),BS5/BR5-1,""),"")</f>
        <v/>
      </c>
      <c r="DP5" s="40" t="str">
        <f t="shared" ref="DP5:DP68" si="30">IF($A5=2,IF(ISNUMBER(BT5/BS5),BT5/BS5-1,""),"")</f>
        <v/>
      </c>
      <c r="DQ5" s="40" t="str">
        <f t="shared" ref="DQ5:DQ68" si="31">IF($A5=2,IF(ISNUMBER(BU5/BT5),BU5/BT5-1,""),"")</f>
        <v/>
      </c>
      <c r="DR5" s="40" t="str">
        <f t="shared" ref="DR5:DR68" si="32">IF($A5=2,IF(ISNUMBER(BU5/BP5),BU5/BP5-1,IF(ISNUMBER(BU5/BQ5),BU5/BQ5-1,IF(ISNUMBER(BT5/BP5),BT5/BP5-1,""))),"")</f>
        <v/>
      </c>
      <c r="DT5" s="40" t="str">
        <f t="shared" ref="DT5:DT6" si="33">IF($A5=2,IF(ISNUMBER(CS5/CR5),CS5/CR5-1,""),"")</f>
        <v/>
      </c>
      <c r="DU5" s="40" t="str">
        <f t="shared" ref="DU5:DU6" si="34">IF($A5=2,IF(ISNUMBER(CT5/CS5),CT5/CS5-1,""),"")</f>
        <v/>
      </c>
      <c r="DV5" s="40" t="str">
        <f t="shared" ref="DV5:DV6" si="35">IF($A5=2,IF(ISNUMBER(CU5/CT5),CU5/CT5-1,""),"")</f>
        <v/>
      </c>
      <c r="DW5" s="40" t="str">
        <f t="shared" ref="DW5:DW6" si="36">IF($A5=2,IF(ISNUMBER(CV5/CU5),CV5/CU5-1,""),"")</f>
        <v/>
      </c>
      <c r="DX5" s="40" t="str">
        <f t="shared" ref="DX5:DX6" si="37">IF($A5=2,IF(ISNUMBER(CW5/CV5),CW5/CV5-1,""),"")</f>
        <v/>
      </c>
      <c r="DY5" s="40" t="str">
        <f>IF($A5=2,IF(ISNUMBER(CW5/CR5),CW5/CR5-1,IF(ISNUMBER(CW5/CS5),CW5/CS5-1,IF(ISNUMBER(CV5/CR5),CV5/CR5-1,""))),"")</f>
        <v/>
      </c>
    </row>
    <row r="6" spans="1:129" x14ac:dyDescent="0.2">
      <c r="A6" s="39" t="str">
        <f>'Industry selection'!C6</f>
        <v/>
      </c>
      <c r="B6" s="2">
        <v>1</v>
      </c>
      <c r="C6" s="2" t="s">
        <v>11</v>
      </c>
      <c r="E6" s="30" t="s">
        <v>10</v>
      </c>
      <c r="F6" s="31">
        <v>1</v>
      </c>
      <c r="G6" s="32" t="s">
        <v>11</v>
      </c>
      <c r="H6" s="157">
        <f>[1]Ukraine!$F$4</f>
        <v>44319</v>
      </c>
      <c r="I6" s="157">
        <f>[1]Ukraine!$G$4</f>
        <v>608313</v>
      </c>
      <c r="J6" s="157">
        <f>[1]Ukraine!$H$4</f>
        <v>595006</v>
      </c>
      <c r="K6" s="157">
        <f>[1]Ukraine!$I$4</f>
        <v>151890320.69999999</v>
      </c>
      <c r="L6" s="157">
        <f>[1]Ukraine!$J$4</f>
        <v>13791959.4</v>
      </c>
      <c r="M6" s="11"/>
      <c r="N6" s="33" t="s">
        <v>730</v>
      </c>
      <c r="O6" s="36">
        <v>1</v>
      </c>
      <c r="P6" s="35" t="s">
        <v>11</v>
      </c>
      <c r="Q6" s="157">
        <f>[2]Ukraine!$F$4</f>
        <v>46098</v>
      </c>
      <c r="R6" s="157">
        <f>[2]Ukraine!$G$4</f>
        <v>594687</v>
      </c>
      <c r="S6" s="157">
        <f>[2]Ukraine!$H$4</f>
        <v>561355</v>
      </c>
      <c r="T6" s="157">
        <f>[2]Ukraine!$I$4</f>
        <v>151410031.19999999</v>
      </c>
      <c r="U6" s="157">
        <f>[2]Ukraine!$J$4</f>
        <v>14319255.5</v>
      </c>
      <c r="V6" s="11"/>
      <c r="W6" s="36" t="s">
        <v>730</v>
      </c>
      <c r="X6" s="36">
        <v>1</v>
      </c>
      <c r="Y6" s="36" t="s">
        <v>11</v>
      </c>
      <c r="Z6" s="157">
        <f>[3]Ukraine!$F$4</f>
        <v>44180</v>
      </c>
      <c r="AA6" s="157">
        <f>[3]Ukraine!$G$4</f>
        <v>563281</v>
      </c>
      <c r="AB6" s="157">
        <f>[3]Ukraine!$H$4</f>
        <v>530948</v>
      </c>
      <c r="AC6" s="157">
        <f>[3]Ukraine!$I$4</f>
        <v>205274026.80000001</v>
      </c>
      <c r="AD6" s="157">
        <f>[3]Ukraine!$J$4</f>
        <v>14911772.9</v>
      </c>
      <c r="AE6" s="11"/>
      <c r="AF6" s="37" t="s">
        <v>730</v>
      </c>
      <c r="AG6" s="37">
        <v>1</v>
      </c>
      <c r="AH6" s="37" t="s">
        <v>11</v>
      </c>
      <c r="AI6" s="157">
        <f>[4]Ukraine!$F$4</f>
        <v>44897</v>
      </c>
      <c r="AJ6" s="157">
        <f>[4]Ukraine!$G$4</f>
        <v>530401</v>
      </c>
      <c r="AK6" s="157">
        <f>[4]Ukraine!$H$4</f>
        <v>502696</v>
      </c>
      <c r="AL6" s="157">
        <f>[4]Ukraine!$I$4</f>
        <v>349742920</v>
      </c>
      <c r="AM6" s="157">
        <f>[4]Ukraine!$J$4</f>
        <v>17809770.199999999</v>
      </c>
      <c r="AN6" s="11"/>
      <c r="AO6" s="11" t="s">
        <v>730</v>
      </c>
      <c r="AP6" s="11">
        <v>1</v>
      </c>
      <c r="AQ6" s="11" t="s">
        <v>11</v>
      </c>
      <c r="AR6" s="157">
        <f>[5]Ukraine!$F$4</f>
        <v>43359</v>
      </c>
      <c r="AS6" s="157">
        <f>[5]Ukraine!$G$4</f>
        <v>545400</v>
      </c>
      <c r="AT6" s="157">
        <f>[5]Ukraine!$H$4</f>
        <v>514969</v>
      </c>
      <c r="AU6" s="157">
        <f>[5]Ukraine!$I$4</f>
        <v>388660677.69999999</v>
      </c>
      <c r="AV6" s="157">
        <f>[5]Ukraine!$J$4</f>
        <v>22361567.800000001</v>
      </c>
      <c r="AW6" s="11"/>
      <c r="AX6" s="33" t="s">
        <v>730</v>
      </c>
      <c r="AY6" s="33">
        <v>1</v>
      </c>
      <c r="AZ6" s="33" t="s">
        <v>11</v>
      </c>
      <c r="BA6" s="157">
        <f>[6]Ukraine!$F$4</f>
        <v>48311</v>
      </c>
      <c r="BB6" s="157">
        <f>[6]Ukraine!$G$4</f>
        <v>525195</v>
      </c>
      <c r="BC6" s="157">
        <f>[6]Ukraine!$H$4</f>
        <v>490926</v>
      </c>
      <c r="BD6" s="157">
        <f>[6]Ukraine!$I$4</f>
        <v>437436752.60000002</v>
      </c>
      <c r="BE6" s="157">
        <f>[6]Ukraine!$J$4</f>
        <v>30026857.5</v>
      </c>
      <c r="BG6" s="2">
        <v>1</v>
      </c>
      <c r="BH6" s="2" t="s">
        <v>11</v>
      </c>
      <c r="BI6" s="1">
        <f t="shared" ref="BI6:BI69" si="38">IF($A6&gt;=1,H6,"")</f>
        <v>44319</v>
      </c>
      <c r="BJ6" s="1">
        <f t="shared" ref="BJ6:BJ69" si="39">IF($A6&gt;=1,Q6,"")</f>
        <v>46098</v>
      </c>
      <c r="BK6" s="1">
        <f t="shared" ref="BK6:BK69" si="40">IF($A6&gt;=1,Z6,"")</f>
        <v>44180</v>
      </c>
      <c r="BL6" s="1">
        <f t="shared" ref="BL6:BL69" si="41">IF($A6&gt;=1,AI6,"")</f>
        <v>44897</v>
      </c>
      <c r="BM6" s="1">
        <f t="shared" ref="BM6:BM69" si="42">IF($A6&gt;=1,AR6,"")</f>
        <v>43359</v>
      </c>
      <c r="BN6" s="1">
        <f t="shared" ref="BN6:BN69" si="43">IF($A6&gt;=1,BA6,"")</f>
        <v>48311</v>
      </c>
      <c r="BP6" s="1">
        <f t="shared" si="17"/>
        <v>595006</v>
      </c>
      <c r="BQ6" s="1">
        <f t="shared" si="18"/>
        <v>561355</v>
      </c>
      <c r="BR6" s="1">
        <f t="shared" si="19"/>
        <v>530948</v>
      </c>
      <c r="BS6" s="1">
        <f t="shared" si="20"/>
        <v>502696</v>
      </c>
      <c r="BT6" s="1">
        <f t="shared" si="21"/>
        <v>514969</v>
      </c>
      <c r="BU6" s="1">
        <f t="shared" si="22"/>
        <v>490926</v>
      </c>
      <c r="BW6" s="40" t="str">
        <f t="shared" ref="BW6:CB48" si="44">IF($A6=2,IF(ISNUMBER(BP6/BP$4),BP6/BP$4,""),"")</f>
        <v/>
      </c>
      <c r="BX6" s="40" t="str">
        <f t="shared" si="44"/>
        <v/>
      </c>
      <c r="BY6" s="40" t="str">
        <f t="shared" si="44"/>
        <v/>
      </c>
      <c r="BZ6" s="40" t="str">
        <f t="shared" si="44"/>
        <v/>
      </c>
      <c r="CA6" s="40" t="str">
        <f t="shared" si="44"/>
        <v/>
      </c>
      <c r="CB6" s="40" t="str">
        <f t="shared" si="44"/>
        <v/>
      </c>
      <c r="CD6" s="10">
        <f t="shared" ref="CD6:CD69" si="45">IF($A6&gt;=1,L6,"")</f>
        <v>13791959.4</v>
      </c>
      <c r="CE6" s="10">
        <f t="shared" ref="CE6:CE69" si="46">IF($A6&gt;=1,U6,"")</f>
        <v>14319255.5</v>
      </c>
      <c r="CF6" s="10">
        <f t="shared" ref="CF6:CF69" si="47">IF($A6&gt;=1,AD6,"")</f>
        <v>14911772.9</v>
      </c>
      <c r="CG6" s="10">
        <f t="shared" ref="CG6:CG69" si="48">IF($A6&gt;=1,AM6,"")</f>
        <v>17809770.199999999</v>
      </c>
      <c r="CH6" s="10">
        <f t="shared" ref="CH6:CH69" si="49">IF($A6&gt;=1,AV6,"")</f>
        <v>22361567.800000001</v>
      </c>
      <c r="CI6" s="10">
        <f t="shared" ref="CI6:CI69" si="50">IF($A6&gt;=1,BE6,"")</f>
        <v>30026857.5</v>
      </c>
      <c r="CK6" s="40" t="str">
        <f t="shared" ref="CK6:CP69" si="51">IF($A6=2,IF(ISNUMBER(CD6/CD$4),CD6/CD$4,""),"")</f>
        <v/>
      </c>
      <c r="CL6" s="40" t="str">
        <f t="shared" si="24"/>
        <v/>
      </c>
      <c r="CM6" s="40" t="str">
        <f t="shared" si="24"/>
        <v/>
      </c>
      <c r="CN6" s="40" t="str">
        <f t="shared" si="24"/>
        <v/>
      </c>
      <c r="CO6" s="40" t="str">
        <f t="shared" si="24"/>
        <v/>
      </c>
      <c r="CP6" s="40" t="str">
        <f t="shared" si="24"/>
        <v/>
      </c>
      <c r="CR6" s="9" t="str">
        <f t="shared" ref="CR6:CW69" si="52">IF($A6=2,IF(ISNUMBER(CD6/BP6),CD6/BP6,""),"")</f>
        <v/>
      </c>
      <c r="CS6" s="9" t="str">
        <f t="shared" si="25"/>
        <v/>
      </c>
      <c r="CT6" s="9" t="str">
        <f t="shared" si="25"/>
        <v/>
      </c>
      <c r="CU6" s="9" t="str">
        <f t="shared" si="25"/>
        <v/>
      </c>
      <c r="CV6" s="9" t="str">
        <f t="shared" si="25"/>
        <v/>
      </c>
      <c r="CW6" s="9" t="str">
        <f t="shared" si="25"/>
        <v/>
      </c>
      <c r="CY6" s="9" t="str">
        <f t="shared" ref="CY6:DD69" si="53">IF($A6=2,IF(ISNUMBER(CR6/CR$4),100*CR6/CR$4,""),"")</f>
        <v/>
      </c>
      <c r="CZ6" s="9" t="str">
        <f t="shared" si="26"/>
        <v/>
      </c>
      <c r="DA6" s="9" t="str">
        <f t="shared" si="26"/>
        <v/>
      </c>
      <c r="DB6" s="9" t="str">
        <f t="shared" si="26"/>
        <v/>
      </c>
      <c r="DC6" s="9" t="str">
        <f t="shared" si="26"/>
        <v/>
      </c>
      <c r="DD6" s="9" t="str">
        <f t="shared" si="26"/>
        <v/>
      </c>
      <c r="DF6" s="9" t="str">
        <f>IF($A6=2,IF(ISNUMBER(CR6/Ukraine!CR6),100*CR6/Ukraine!CR6,""),"")</f>
        <v/>
      </c>
      <c r="DG6" s="9" t="str">
        <f>IF($A6=2,IF(ISNUMBER(CS6/Ukraine!CS6),100*CS6/Ukraine!CS6,""),"")</f>
        <v/>
      </c>
      <c r="DH6" s="9" t="str">
        <f>IF($A6=2,IF(ISNUMBER(CT6/Ukraine!CT6),100*CT6/Ukraine!CT6,""),"")</f>
        <v/>
      </c>
      <c r="DI6" s="9" t="str">
        <f>IF($A6=2,IF(ISNUMBER(CU6/Ukraine!CU6),100*CU6/Ukraine!CU6,""),"")</f>
        <v/>
      </c>
      <c r="DJ6" s="9" t="str">
        <f>IF($A6=2,IF(ISNUMBER(CV6/Ukraine!CV6),100*CV6/Ukraine!CV6,""),"")</f>
        <v/>
      </c>
      <c r="DK6" s="9" t="str">
        <f>IF($A6=2,IF(ISNUMBER(CW6/Ukraine!CW6),100*CW6/Ukraine!CW6,""),"")</f>
        <v/>
      </c>
      <c r="DM6" s="40" t="str">
        <f t="shared" si="27"/>
        <v/>
      </c>
      <c r="DN6" s="40" t="str">
        <f t="shared" si="28"/>
        <v/>
      </c>
      <c r="DO6" s="40" t="str">
        <f t="shared" si="29"/>
        <v/>
      </c>
      <c r="DP6" s="40" t="str">
        <f t="shared" si="30"/>
        <v/>
      </c>
      <c r="DQ6" s="40" t="str">
        <f t="shared" si="31"/>
        <v/>
      </c>
      <c r="DR6" s="40" t="str">
        <f t="shared" si="32"/>
        <v/>
      </c>
      <c r="DT6" s="40" t="str">
        <f t="shared" si="33"/>
        <v/>
      </c>
      <c r="DU6" s="40" t="str">
        <f t="shared" si="34"/>
        <v/>
      </c>
      <c r="DV6" s="40" t="str">
        <f t="shared" si="35"/>
        <v/>
      </c>
      <c r="DW6" s="40" t="str">
        <f t="shared" si="36"/>
        <v/>
      </c>
      <c r="DX6" s="40" t="str">
        <f t="shared" si="37"/>
        <v/>
      </c>
      <c r="DY6" s="40" t="str">
        <f t="shared" ref="DY6:DY69" si="54">IF($A6=2,IF(ISNUMBER(CW6/CR6),CW6/CR6-1,IF(ISNUMBER(CW6/CS6),CW6/CS6-1,IF(ISNUMBER(CV6/CR6),CV6/CR6-1,""))),"")</f>
        <v/>
      </c>
    </row>
    <row r="7" spans="1:129" x14ac:dyDescent="0.2">
      <c r="A7" s="39">
        <f>'Industry selection'!C7</f>
        <v>2</v>
      </c>
      <c r="B7" s="2">
        <v>1.1000000000000001</v>
      </c>
      <c r="C7" s="2" t="s">
        <v>13</v>
      </c>
      <c r="E7" s="30" t="s">
        <v>12</v>
      </c>
      <c r="F7" s="31">
        <v>1.1000000000000001</v>
      </c>
      <c r="G7" s="32" t="s">
        <v>13</v>
      </c>
      <c r="H7" s="157">
        <f>[1]Ukraine!$F$5</f>
        <v>37961</v>
      </c>
      <c r="I7" s="157">
        <f>[1]Ukraine!$G$5</f>
        <v>446103</v>
      </c>
      <c r="J7" s="157">
        <f>[1]Ukraine!$H$5</f>
        <v>434732</v>
      </c>
      <c r="K7" s="157">
        <f>[1]Ukraine!$I$5</f>
        <v>114509511.3</v>
      </c>
      <c r="L7" s="157">
        <f>[1]Ukraine!$J$5</f>
        <v>10024708.800000001</v>
      </c>
      <c r="M7" s="11"/>
      <c r="N7" s="33" t="s">
        <v>731</v>
      </c>
      <c r="O7" s="34">
        <v>1.1000000000000001</v>
      </c>
      <c r="P7" s="35" t="s">
        <v>13</v>
      </c>
      <c r="Q7" s="157">
        <f>[2]Ukraine!$F$5</f>
        <v>39711</v>
      </c>
      <c r="R7" s="157">
        <f>[2]Ukraine!$G$5</f>
        <v>437603</v>
      </c>
      <c r="S7" s="157">
        <f>[2]Ukraine!$H$5</f>
        <v>409241</v>
      </c>
      <c r="T7" s="157">
        <f>[2]Ukraine!$I$5</f>
        <v>108117358</v>
      </c>
      <c r="U7" s="157">
        <f>[2]Ukraine!$J$5</f>
        <v>10427870.199999999</v>
      </c>
      <c r="V7" s="11"/>
      <c r="W7" s="36" t="s">
        <v>731</v>
      </c>
      <c r="X7" s="36">
        <v>1.1000000000000001</v>
      </c>
      <c r="Y7" s="36" t="s">
        <v>13</v>
      </c>
      <c r="Z7" s="157">
        <f>[3]Ukraine!$F$5</f>
        <v>38112</v>
      </c>
      <c r="AA7" s="157">
        <f>[3]Ukraine!$G$5</f>
        <v>424792</v>
      </c>
      <c r="AB7" s="157">
        <f>[3]Ukraine!$H$5</f>
        <v>395572</v>
      </c>
      <c r="AC7" s="157">
        <f>[3]Ukraine!$I$5</f>
        <v>155150332.09999999</v>
      </c>
      <c r="AD7" s="157">
        <f>[3]Ukraine!$J$5</f>
        <v>10989418.6</v>
      </c>
      <c r="AE7" s="11"/>
      <c r="AF7" s="37" t="s">
        <v>731</v>
      </c>
      <c r="AG7" s="37">
        <v>1.1000000000000001</v>
      </c>
      <c r="AH7" s="37" t="s">
        <v>13</v>
      </c>
      <c r="AI7" s="157">
        <f>[4]Ukraine!$F$5</f>
        <v>38856</v>
      </c>
      <c r="AJ7" s="157">
        <f>[4]Ukraine!$G$5</f>
        <v>409555</v>
      </c>
      <c r="AK7" s="157">
        <f>[4]Ukraine!$H$5</f>
        <v>384359</v>
      </c>
      <c r="AL7" s="157">
        <f>[4]Ukraine!$I$5</f>
        <v>282213288.69999999</v>
      </c>
      <c r="AM7" s="157">
        <f>[4]Ukraine!$J$5</f>
        <v>13560897.199999999</v>
      </c>
      <c r="AN7" s="11"/>
      <c r="AO7" s="11" t="s">
        <v>731</v>
      </c>
      <c r="AP7" s="11">
        <v>1.1000000000000001</v>
      </c>
      <c r="AQ7" s="11" t="s">
        <v>13</v>
      </c>
      <c r="AR7" s="157">
        <f>[5]Ukraine!$F$5</f>
        <v>37999</v>
      </c>
      <c r="AS7" s="157">
        <f>[5]Ukraine!$G$5</f>
        <v>429065</v>
      </c>
      <c r="AT7" s="157">
        <f>[5]Ukraine!$H$5</f>
        <v>400803</v>
      </c>
      <c r="AU7" s="157">
        <f>[5]Ukraine!$I$5</f>
        <v>318225622.5</v>
      </c>
      <c r="AV7" s="157">
        <f>[5]Ukraine!$J$5</f>
        <v>17321322.899999999</v>
      </c>
      <c r="AW7" s="11"/>
      <c r="AX7" s="33" t="s">
        <v>731</v>
      </c>
      <c r="AY7" s="33">
        <v>1.1000000000000001</v>
      </c>
      <c r="AZ7" s="33" t="s">
        <v>13</v>
      </c>
      <c r="BA7" s="157">
        <f>[6]Ukraine!$F$5</f>
        <v>42259</v>
      </c>
      <c r="BB7" s="157">
        <f>[6]Ukraine!$G$5</f>
        <v>421240</v>
      </c>
      <c r="BC7" s="157">
        <f>[6]Ukraine!$H$5</f>
        <v>389590</v>
      </c>
      <c r="BD7" s="157">
        <f>[6]Ukraine!$I$5</f>
        <v>362582385.89999998</v>
      </c>
      <c r="BE7" s="157">
        <f>[6]Ukraine!$J$5</f>
        <v>23974238.100000001</v>
      </c>
      <c r="BG7" s="2">
        <v>1.1000000000000001</v>
      </c>
      <c r="BH7" s="2" t="s">
        <v>13</v>
      </c>
      <c r="BI7" s="1">
        <f t="shared" si="38"/>
        <v>37961</v>
      </c>
      <c r="BJ7" s="1">
        <f t="shared" si="39"/>
        <v>39711</v>
      </c>
      <c r="BK7" s="1">
        <f t="shared" si="40"/>
        <v>38112</v>
      </c>
      <c r="BL7" s="1">
        <f t="shared" si="41"/>
        <v>38856</v>
      </c>
      <c r="BM7" s="1">
        <f t="shared" si="42"/>
        <v>37999</v>
      </c>
      <c r="BN7" s="1">
        <f t="shared" si="43"/>
        <v>42259</v>
      </c>
      <c r="BP7" s="1">
        <f>IF($A7&gt;=1,J7,"")</f>
        <v>434732</v>
      </c>
      <c r="BQ7" s="1">
        <f>IF($A7&gt;=1,S7,"")</f>
        <v>409241</v>
      </c>
      <c r="BR7" s="1">
        <f>IF($A7&gt;=1,AB7,"")</f>
        <v>395572</v>
      </c>
      <c r="BS7" s="1">
        <f>IF($A7&gt;=1,AK7,"")</f>
        <v>384359</v>
      </c>
      <c r="BT7" s="1">
        <f>IF($A7&gt;=1,AT7,"")</f>
        <v>400803</v>
      </c>
      <c r="BU7" s="1">
        <f>IF($A7&gt;=1,BC7,"")</f>
        <v>389590</v>
      </c>
      <c r="BW7" s="40">
        <f t="shared" si="44"/>
        <v>5.9628334472913762E-2</v>
      </c>
      <c r="BX7" s="40">
        <f t="shared" si="44"/>
        <v>5.8331695353758692E-2</v>
      </c>
      <c r="BY7" s="40">
        <f t="shared" si="44"/>
        <v>6.3874185429422026E-2</v>
      </c>
      <c r="BZ7" s="40">
        <f t="shared" si="44"/>
        <v>6.6519733061964792E-2</v>
      </c>
      <c r="CA7" s="40">
        <f t="shared" si="44"/>
        <v>7.0145615818067997E-2</v>
      </c>
      <c r="CB7" s="40">
        <f t="shared" si="44"/>
        <v>6.8174679351168985E-2</v>
      </c>
      <c r="CD7" s="10">
        <f t="shared" si="45"/>
        <v>10024708.800000001</v>
      </c>
      <c r="CE7" s="10">
        <f t="shared" si="46"/>
        <v>10427870.199999999</v>
      </c>
      <c r="CF7" s="10">
        <f t="shared" si="47"/>
        <v>10989418.6</v>
      </c>
      <c r="CG7" s="10">
        <f t="shared" si="48"/>
        <v>13560897.199999999</v>
      </c>
      <c r="CH7" s="10">
        <f t="shared" si="49"/>
        <v>17321322.899999999</v>
      </c>
      <c r="CI7" s="10">
        <f t="shared" si="50"/>
        <v>23974238.100000001</v>
      </c>
      <c r="CK7" s="40">
        <f t="shared" si="51"/>
        <v>3.764418457402257E-2</v>
      </c>
      <c r="CL7" s="40">
        <f t="shared" si="24"/>
        <v>3.863827617366157E-2</v>
      </c>
      <c r="CM7" s="40">
        <f t="shared" si="24"/>
        <v>4.2021245418420013E-2</v>
      </c>
      <c r="CN7" s="40">
        <f t="shared" si="24"/>
        <v>4.5843791284519417E-2</v>
      </c>
      <c r="CO7" s="40">
        <f t="shared" si="24"/>
        <v>4.8003933031004427E-2</v>
      </c>
      <c r="CP7" s="40">
        <f t="shared" si="24"/>
        <v>5.071071479898679E-2</v>
      </c>
      <c r="CR7" s="9">
        <f t="shared" si="52"/>
        <v>23.059514367472374</v>
      </c>
      <c r="CS7" s="9">
        <f t="shared" si="25"/>
        <v>25.481000681749872</v>
      </c>
      <c r="CT7" s="9">
        <f t="shared" si="25"/>
        <v>27.781083089804131</v>
      </c>
      <c r="CU7" s="9">
        <f t="shared" si="25"/>
        <v>35.281851602278074</v>
      </c>
      <c r="CV7" s="9">
        <f t="shared" si="25"/>
        <v>43.216550025823153</v>
      </c>
      <c r="CW7" s="9">
        <f t="shared" si="25"/>
        <v>61.537098231474118</v>
      </c>
      <c r="CY7" s="9">
        <f t="shared" si="53"/>
        <v>63.131370189657879</v>
      </c>
      <c r="CZ7" s="9">
        <f t="shared" si="26"/>
        <v>66.238904834388393</v>
      </c>
      <c r="DA7" s="9">
        <f t="shared" si="26"/>
        <v>65.787524546753744</v>
      </c>
      <c r="DB7" s="9">
        <f t="shared" si="26"/>
        <v>68.917581557061837</v>
      </c>
      <c r="DC7" s="9">
        <f t="shared" si="26"/>
        <v>68.434687572647476</v>
      </c>
      <c r="DD7" s="9">
        <f t="shared" si="26"/>
        <v>74.383503203256751</v>
      </c>
      <c r="DF7" s="9">
        <f>IF($A7=2,IF(ISNUMBER(CR7/Ukraine!CR7),100*CR7/Ukraine!CR7,""),"")</f>
        <v>100</v>
      </c>
      <c r="DG7" s="9">
        <f>IF($A7=2,IF(ISNUMBER(CS7/Ukraine!CS7),100*CS7/Ukraine!CS7,""),"")</f>
        <v>100.00000000000001</v>
      </c>
      <c r="DH7" s="9">
        <f>IF($A7=2,IF(ISNUMBER(CT7/Ukraine!CT7),100*CT7/Ukraine!CT7,""),"")</f>
        <v>100.00000000000001</v>
      </c>
      <c r="DI7" s="9">
        <f>IF($A7=2,IF(ISNUMBER(CU7/Ukraine!CU7),100*CU7/Ukraine!CU7,""),"")</f>
        <v>100</v>
      </c>
      <c r="DJ7" s="9">
        <f>IF($A7=2,IF(ISNUMBER(CV7/Ukraine!CV7),100*CV7/Ukraine!CV7,""),"")</f>
        <v>100</v>
      </c>
      <c r="DK7" s="9">
        <f>IF($A7=2,IF(ISNUMBER(CW7/Ukraine!CW7),100*CW7/Ukraine!CW7,""),"")</f>
        <v>100</v>
      </c>
      <c r="DM7" s="40">
        <f t="shared" si="27"/>
        <v>-5.8636125244978521E-2</v>
      </c>
      <c r="DN7" s="40">
        <f t="shared" si="28"/>
        <v>-3.3400856707905602E-2</v>
      </c>
      <c r="DO7" s="40">
        <f t="shared" si="29"/>
        <v>-2.8346293468698547E-2</v>
      </c>
      <c r="DP7" s="40">
        <f t="shared" si="30"/>
        <v>4.2782919093867999E-2</v>
      </c>
      <c r="DQ7" s="40">
        <f t="shared" si="31"/>
        <v>-2.7976337502463755E-2</v>
      </c>
      <c r="DR7" s="40">
        <f t="shared" si="32"/>
        <v>-0.10383868682314623</v>
      </c>
      <c r="DT7" s="40">
        <f>IF($A7=2,IF(ISNUMBER(CS7/CR7),CS7/CR7-1,""),"")</f>
        <v>0.1050102910099977</v>
      </c>
      <c r="DU7" s="40">
        <f>IF($A7=2,IF(ISNUMBER(CT7/CS7),CT7/CS7-1,""),"")</f>
        <v>9.026656514717013E-2</v>
      </c>
      <c r="DV7" s="40">
        <f>IF($A7=2,IF(ISNUMBER(CU7/CT7),CU7/CT7-1,""),"")</f>
        <v>0.26999553934694442</v>
      </c>
      <c r="DW7" s="40">
        <f>IF($A7=2,IF(ISNUMBER(CV7/CU7),CV7/CU7-1,""),"")</f>
        <v>0.22489461474388017</v>
      </c>
      <c r="DX7" s="40">
        <f>IF($A7=2,IF(ISNUMBER(CW7/CV7),CW7/CV7-1,""),"")</f>
        <v>0.42392435755986768</v>
      </c>
      <c r="DY7" s="40">
        <f t="shared" si="54"/>
        <v>1.6686207372293156</v>
      </c>
    </row>
    <row r="8" spans="1:129" x14ac:dyDescent="0.2">
      <c r="A8" s="39">
        <f>'Industry selection'!C8</f>
        <v>2</v>
      </c>
      <c r="B8" s="2">
        <v>1.2</v>
      </c>
      <c r="C8" s="2" t="s">
        <v>15</v>
      </c>
      <c r="E8" s="30" t="s">
        <v>14</v>
      </c>
      <c r="F8" s="31">
        <v>1.2</v>
      </c>
      <c r="G8" s="32" t="s">
        <v>15</v>
      </c>
      <c r="H8" s="157">
        <f>[1]Ukraine!$F$6</f>
        <v>970</v>
      </c>
      <c r="I8" s="157">
        <f>[1]Ukraine!$G$6</f>
        <v>18953</v>
      </c>
      <c r="J8" s="157">
        <f>[1]Ukraine!$H$6</f>
        <v>18701</v>
      </c>
      <c r="K8" s="157">
        <f>[1]Ukraine!$I$6</f>
        <v>2815010.2</v>
      </c>
      <c r="L8" s="157">
        <f>[1]Ukraine!$J$6</f>
        <v>381374.3</v>
      </c>
      <c r="M8" s="11"/>
      <c r="N8" s="33" t="s">
        <v>732</v>
      </c>
      <c r="O8" s="34">
        <v>1.2</v>
      </c>
      <c r="P8" s="35" t="s">
        <v>15</v>
      </c>
      <c r="Q8" s="157">
        <f>[2]Ukraine!$F$6</f>
        <v>1070</v>
      </c>
      <c r="R8" s="157">
        <f>[2]Ukraine!$G$6</f>
        <v>19209</v>
      </c>
      <c r="S8" s="157">
        <f>[2]Ukraine!$H$6</f>
        <v>18425</v>
      </c>
      <c r="T8" s="157">
        <f>[2]Ukraine!$I$6</f>
        <v>3274090.8</v>
      </c>
      <c r="U8" s="157">
        <f>[2]Ukraine!$J$6</f>
        <v>356063.8</v>
      </c>
      <c r="V8" s="11"/>
      <c r="W8" s="36" t="s">
        <v>732</v>
      </c>
      <c r="X8" s="36">
        <v>1.2</v>
      </c>
      <c r="Y8" s="36" t="s">
        <v>15</v>
      </c>
      <c r="Z8" s="157">
        <f>[3]Ukraine!$F$6</f>
        <v>1064</v>
      </c>
      <c r="AA8" s="157">
        <f>[3]Ukraine!$G$6</f>
        <v>17043</v>
      </c>
      <c r="AB8" s="157">
        <f>[3]Ukraine!$H$6</f>
        <v>16367</v>
      </c>
      <c r="AC8" s="157">
        <f>[3]Ukraine!$I$6</f>
        <v>4677681.5999999996</v>
      </c>
      <c r="AD8" s="157">
        <f>[3]Ukraine!$J$6</f>
        <v>361410.2</v>
      </c>
      <c r="AE8" s="11"/>
      <c r="AF8" s="37" t="s">
        <v>732</v>
      </c>
      <c r="AG8" s="37">
        <v>1.2</v>
      </c>
      <c r="AH8" s="37" t="s">
        <v>15</v>
      </c>
      <c r="AI8" s="157">
        <f>[4]Ukraine!$F$6</f>
        <v>1121</v>
      </c>
      <c r="AJ8" s="157">
        <f>[4]Ukraine!$G$6</f>
        <v>15399</v>
      </c>
      <c r="AK8" s="157">
        <f>[4]Ukraine!$H$6</f>
        <v>14782</v>
      </c>
      <c r="AL8" s="157">
        <f>[4]Ukraine!$I$6</f>
        <v>4246733.9000000004</v>
      </c>
      <c r="AM8" s="157">
        <f>[4]Ukraine!$J$6</f>
        <v>408303.6</v>
      </c>
      <c r="AN8" s="11"/>
      <c r="AO8" s="11" t="s">
        <v>732</v>
      </c>
      <c r="AP8" s="11">
        <v>1.2</v>
      </c>
      <c r="AQ8" s="11" t="s">
        <v>15</v>
      </c>
      <c r="AR8" s="157">
        <f>[5]Ukraine!$F$6</f>
        <v>1042</v>
      </c>
      <c r="AS8" s="157">
        <f>[5]Ukraine!$G$6</f>
        <v>15029</v>
      </c>
      <c r="AT8" s="157">
        <f>[5]Ukraine!$H$6</f>
        <v>14461</v>
      </c>
      <c r="AU8" s="157">
        <f>[5]Ukraine!$I$6</f>
        <v>3796979.2</v>
      </c>
      <c r="AV8" s="157">
        <f>[5]Ukraine!$J$6</f>
        <v>477205.5</v>
      </c>
      <c r="AW8" s="11"/>
      <c r="AX8" s="33" t="s">
        <v>732</v>
      </c>
      <c r="AY8" s="33">
        <v>1.2</v>
      </c>
      <c r="AZ8" s="33" t="s">
        <v>15</v>
      </c>
      <c r="BA8" s="157">
        <f>[6]Ukraine!$F$6</f>
        <v>1272</v>
      </c>
      <c r="BB8" s="157">
        <f>[6]Ukraine!$G$6</f>
        <v>14741</v>
      </c>
      <c r="BC8" s="157">
        <f>[6]Ukraine!$H$6</f>
        <v>13987</v>
      </c>
      <c r="BD8" s="157">
        <f>[6]Ukraine!$I$6</f>
        <v>6226713.2000000002</v>
      </c>
      <c r="BE8" s="157">
        <f>[6]Ukraine!$J$6</f>
        <v>691629</v>
      </c>
      <c r="BG8" s="2">
        <v>1.2</v>
      </c>
      <c r="BH8" s="2" t="s">
        <v>15</v>
      </c>
      <c r="BI8" s="1">
        <f t="shared" si="38"/>
        <v>970</v>
      </c>
      <c r="BJ8" s="1">
        <f t="shared" si="39"/>
        <v>1070</v>
      </c>
      <c r="BK8" s="1">
        <f t="shared" si="40"/>
        <v>1064</v>
      </c>
      <c r="BL8" s="1">
        <f t="shared" si="41"/>
        <v>1121</v>
      </c>
      <c r="BM8" s="1">
        <f t="shared" si="42"/>
        <v>1042</v>
      </c>
      <c r="BN8" s="1">
        <f t="shared" si="43"/>
        <v>1272</v>
      </c>
      <c r="BP8" s="1">
        <f t="shared" ref="BP8:BP71" si="55">IF($A8&gt;=1,J8,"")</f>
        <v>18701</v>
      </c>
      <c r="BQ8" s="1">
        <f t="shared" ref="BQ8:BQ71" si="56">IF($A8&gt;=1,S8,"")</f>
        <v>18425</v>
      </c>
      <c r="BR8" s="1">
        <f t="shared" ref="BR8:BR71" si="57">IF($A8&gt;=1,AB8,"")</f>
        <v>16367</v>
      </c>
      <c r="BS8" s="1">
        <f t="shared" ref="BS8:BS71" si="58">IF($A8&gt;=1,AK8,"")</f>
        <v>14782</v>
      </c>
      <c r="BT8" s="1">
        <f t="shared" ref="BT8:BT71" si="59">IF($A8&gt;=1,AT8,"")</f>
        <v>14461</v>
      </c>
      <c r="BU8" s="1">
        <f t="shared" ref="BU8:BU71" si="60">IF($A8&gt;=1,BC8,"")</f>
        <v>13987</v>
      </c>
      <c r="BW8" s="40">
        <f t="shared" si="44"/>
        <v>2.5650503827138564E-3</v>
      </c>
      <c r="BX8" s="40">
        <f t="shared" si="44"/>
        <v>2.6262312106875994E-3</v>
      </c>
      <c r="BY8" s="40">
        <f t="shared" si="44"/>
        <v>2.6428280892564445E-3</v>
      </c>
      <c r="BZ8" s="40">
        <f t="shared" si="44"/>
        <v>2.5582715485313562E-3</v>
      </c>
      <c r="CA8" s="40">
        <f t="shared" si="44"/>
        <v>2.5308586770684881E-3</v>
      </c>
      <c r="CB8" s="40">
        <f t="shared" si="44"/>
        <v>2.447596807117227E-3</v>
      </c>
      <c r="CD8" s="10">
        <f t="shared" si="45"/>
        <v>381374.3</v>
      </c>
      <c r="CE8" s="10">
        <f t="shared" si="46"/>
        <v>356063.8</v>
      </c>
      <c r="CF8" s="10">
        <f t="shared" si="47"/>
        <v>361410.2</v>
      </c>
      <c r="CG8" s="10">
        <f t="shared" si="48"/>
        <v>408303.6</v>
      </c>
      <c r="CH8" s="10">
        <f t="shared" si="49"/>
        <v>477205.5</v>
      </c>
      <c r="CI8" s="10">
        <f t="shared" si="50"/>
        <v>691629</v>
      </c>
      <c r="CK8" s="40">
        <f t="shared" si="51"/>
        <v>1.4321138725734014E-3</v>
      </c>
      <c r="CL8" s="40">
        <f t="shared" si="24"/>
        <v>1.3193193984945648E-3</v>
      </c>
      <c r="CM8" s="40">
        <f t="shared" si="24"/>
        <v>1.3819572503062411E-3</v>
      </c>
      <c r="CN8" s="40">
        <f t="shared" si="24"/>
        <v>1.3803057971059542E-3</v>
      </c>
      <c r="CO8" s="40">
        <f t="shared" si="24"/>
        <v>1.3225168190835461E-3</v>
      </c>
      <c r="CP8" s="40">
        <f t="shared" si="24"/>
        <v>1.4629453840999615E-3</v>
      </c>
      <c r="CR8" s="9">
        <f t="shared" si="52"/>
        <v>20.393257045077803</v>
      </c>
      <c r="CS8" s="9">
        <f t="shared" si="25"/>
        <v>19.325036635006782</v>
      </c>
      <c r="CT8" s="9">
        <f t="shared" si="25"/>
        <v>22.081639885134724</v>
      </c>
      <c r="CU8" s="9">
        <f t="shared" si="25"/>
        <v>27.621675010147474</v>
      </c>
      <c r="CV8" s="9">
        <f t="shared" si="25"/>
        <v>32.999481363667797</v>
      </c>
      <c r="CW8" s="9">
        <f t="shared" si="25"/>
        <v>49.447987416887109</v>
      </c>
      <c r="CY8" s="9">
        <f t="shared" si="53"/>
        <v>55.831802845845324</v>
      </c>
      <c r="CZ8" s="9">
        <f t="shared" si="26"/>
        <v>50.236224180320399</v>
      </c>
      <c r="DA8" s="9">
        <f t="shared" si="26"/>
        <v>52.290849182515409</v>
      </c>
      <c r="DB8" s="9">
        <f t="shared" si="26"/>
        <v>53.954624085873739</v>
      </c>
      <c r="DC8" s="9">
        <f t="shared" si="26"/>
        <v>52.255656590648783</v>
      </c>
      <c r="DD8" s="9">
        <f t="shared" si="26"/>
        <v>59.770685263436611</v>
      </c>
      <c r="DF8" s="9">
        <f>IF($A8=2,IF(ISNUMBER(CR8/Ukraine!CR8),100*CR8/Ukraine!CR8,""),"")</f>
        <v>100</v>
      </c>
      <c r="DG8" s="9">
        <f>IF($A8=2,IF(ISNUMBER(CS8/Ukraine!CS8),100*CS8/Ukraine!CS8,""),"")</f>
        <v>100</v>
      </c>
      <c r="DH8" s="9">
        <f>IF($A8=2,IF(ISNUMBER(CT8/Ukraine!CT8),100*CT8/Ukraine!CT8,""),"")</f>
        <v>100</v>
      </c>
      <c r="DI8" s="9">
        <f>IF($A8=2,IF(ISNUMBER(CU8/Ukraine!CU8),100*CU8/Ukraine!CU8,""),"")</f>
        <v>100</v>
      </c>
      <c r="DJ8" s="9">
        <f>IF($A8=2,IF(ISNUMBER(CV8/Ukraine!CV8),100*CV8/Ukraine!CV8,""),"")</f>
        <v>100</v>
      </c>
      <c r="DK8" s="9">
        <f>IF($A8=2,IF(ISNUMBER(CW8/Ukraine!CW8),100*CW8/Ukraine!CW8,""),"")</f>
        <v>100</v>
      </c>
      <c r="DM8" s="40">
        <f t="shared" si="27"/>
        <v>-1.4758569060478011E-2</v>
      </c>
      <c r="DN8" s="40">
        <f t="shared" si="28"/>
        <v>-0.11169606512890096</v>
      </c>
      <c r="DO8" s="40">
        <f t="shared" si="29"/>
        <v>-9.6841204863444719E-2</v>
      </c>
      <c r="DP8" s="40">
        <f t="shared" si="30"/>
        <v>-2.1715600054119877E-2</v>
      </c>
      <c r="DQ8" s="40">
        <f t="shared" si="31"/>
        <v>-3.277781619528386E-2</v>
      </c>
      <c r="DR8" s="40">
        <f t="shared" si="32"/>
        <v>-0.25207208170686057</v>
      </c>
      <c r="DT8" s="40">
        <f t="shared" ref="DT8:DT71" si="61">IF($A8=2,IF(ISNUMBER(CS8/CR8),CS8/CR8-1,""),"")</f>
        <v>-5.2381059470284597E-2</v>
      </c>
      <c r="DU8" s="40">
        <f t="shared" ref="DU8:DU71" si="62">IF($A8=2,IF(ISNUMBER(CT8/CS8),CT8/CS8-1,""),"")</f>
        <v>0.14264414097587941</v>
      </c>
      <c r="DV8" s="40">
        <f t="shared" ref="DV8:DV71" si="63">IF($A8=2,IF(ISNUMBER(CU8/CT8),CU8/CT8-1,""),"")</f>
        <v>0.25088875436023583</v>
      </c>
      <c r="DW8" s="40">
        <f t="shared" ref="DW8:DW71" si="64">IF($A8=2,IF(ISNUMBER(CV8/CU8),CV8/CU8-1,""),"")</f>
        <v>0.19469515702956675</v>
      </c>
      <c r="DX8" s="40">
        <f t="shared" ref="DX8:DX71" si="65">IF($A8=2,IF(ISNUMBER(CW8/CV8),CW8/CV8-1,""),"")</f>
        <v>0.4984474110956485</v>
      </c>
      <c r="DY8" s="40">
        <f t="shared" si="54"/>
        <v>1.4247224122947086</v>
      </c>
    </row>
    <row r="9" spans="1:129" x14ac:dyDescent="0.2">
      <c r="A9" s="39">
        <f>'Industry selection'!C9</f>
        <v>1</v>
      </c>
      <c r="B9" s="2">
        <v>1.3</v>
      </c>
      <c r="C9" s="2" t="s">
        <v>17</v>
      </c>
      <c r="E9" s="30" t="s">
        <v>16</v>
      </c>
      <c r="F9" s="31">
        <v>1.3</v>
      </c>
      <c r="G9" s="32" t="s">
        <v>17</v>
      </c>
      <c r="H9" s="157">
        <f>[1]Ukraine!$F$7</f>
        <v>145</v>
      </c>
      <c r="I9" s="157">
        <f>[1]Ukraine!$G$7</f>
        <v>2322</v>
      </c>
      <c r="J9" s="157">
        <f>[1]Ukraine!$H$7</f>
        <v>2268</v>
      </c>
      <c r="K9" s="157">
        <f>[1]Ukraine!$I$7</f>
        <v>297146.09999999998</v>
      </c>
      <c r="L9" s="157">
        <f>[1]Ukraine!$J$7</f>
        <v>53089.2</v>
      </c>
      <c r="M9" s="11"/>
      <c r="N9" s="33" t="s">
        <v>733</v>
      </c>
      <c r="O9" s="34">
        <v>1.3</v>
      </c>
      <c r="P9" s="35" t="s">
        <v>17</v>
      </c>
      <c r="Q9" s="157">
        <f>[2]Ukraine!$F$7</f>
        <v>156</v>
      </c>
      <c r="R9" s="157">
        <f>[2]Ukraine!$G$7</f>
        <v>2443</v>
      </c>
      <c r="S9" s="157">
        <f>[2]Ukraine!$H$7</f>
        <v>2267</v>
      </c>
      <c r="T9" s="157">
        <f>[2]Ukraine!$I$7</f>
        <v>309565</v>
      </c>
      <c r="U9" s="157">
        <f>[2]Ukraine!$J$7</f>
        <v>52671</v>
      </c>
      <c r="V9" s="11"/>
      <c r="W9" s="36" t="s">
        <v>1079</v>
      </c>
      <c r="X9" s="36">
        <v>1.3</v>
      </c>
      <c r="Y9" s="36" t="s">
        <v>17</v>
      </c>
      <c r="Z9" s="157">
        <f>[3]Ukraine!$F$7</f>
        <v>153</v>
      </c>
      <c r="AA9" s="157">
        <f>[3]Ukraine!$G$7</f>
        <v>1936</v>
      </c>
      <c r="AB9" s="157">
        <f>[3]Ukraine!$H$7</f>
        <v>1872</v>
      </c>
      <c r="AC9" s="157">
        <f>[3]Ukraine!$I$7</f>
        <v>288911</v>
      </c>
      <c r="AD9" s="157">
        <f>[3]Ukraine!$J$7</f>
        <v>49978.3</v>
      </c>
      <c r="AE9" s="11"/>
      <c r="AF9" s="37" t="s">
        <v>1079</v>
      </c>
      <c r="AG9" s="37">
        <v>1.3</v>
      </c>
      <c r="AH9" s="37" t="s">
        <v>17</v>
      </c>
      <c r="AI9" s="157">
        <f>[4]Ukraine!$F$7</f>
        <v>159</v>
      </c>
      <c r="AJ9" s="157">
        <f>[4]Ukraine!$G$7</f>
        <v>1655</v>
      </c>
      <c r="AK9" s="157">
        <f>[4]Ukraine!$H$7</f>
        <v>1589</v>
      </c>
      <c r="AL9" s="157">
        <f>[4]Ukraine!$I$7</f>
        <v>382699.4</v>
      </c>
      <c r="AM9" s="157">
        <f>[4]Ukraine!$J$7</f>
        <v>55212.7</v>
      </c>
      <c r="AN9" s="11"/>
      <c r="AO9" s="11" t="s">
        <v>1079</v>
      </c>
      <c r="AP9" s="11">
        <v>1.3</v>
      </c>
      <c r="AQ9" s="11" t="s">
        <v>17</v>
      </c>
      <c r="AR9" s="157">
        <f>[5]Ukraine!$F$7</f>
        <v>138</v>
      </c>
      <c r="AS9" s="157">
        <f>[5]Ukraine!$G$7</f>
        <v>1877</v>
      </c>
      <c r="AT9" s="157">
        <f>[5]Ukraine!$H$7</f>
        <v>1831</v>
      </c>
      <c r="AU9" s="157">
        <f>[5]Ukraine!$I$7</f>
        <v>526505</v>
      </c>
      <c r="AV9" s="157">
        <f>[5]Ukraine!$J$7</f>
        <v>71713.3</v>
      </c>
      <c r="AW9" s="11"/>
      <c r="AX9" s="33" t="s">
        <v>1079</v>
      </c>
      <c r="AY9" s="33">
        <v>1.3</v>
      </c>
      <c r="AZ9" s="33" t="s">
        <v>17</v>
      </c>
      <c r="BA9" s="157">
        <f>[6]Ukraine!$F$7</f>
        <v>147</v>
      </c>
      <c r="BB9" s="157">
        <f>[6]Ukraine!$G$7</f>
        <v>1535</v>
      </c>
      <c r="BC9" s="157">
        <f>[6]Ukraine!$H$7</f>
        <v>1485</v>
      </c>
      <c r="BD9" s="157">
        <f>[6]Ukraine!$I$7</f>
        <v>321974.7</v>
      </c>
      <c r="BE9" s="157">
        <f>[6]Ukraine!$J$7</f>
        <v>71674.899999999994</v>
      </c>
      <c r="BG9" s="2">
        <v>1.3</v>
      </c>
      <c r="BH9" s="2" t="s">
        <v>17</v>
      </c>
      <c r="BI9" s="1">
        <f t="shared" si="38"/>
        <v>145</v>
      </c>
      <c r="BJ9" s="1">
        <f t="shared" si="39"/>
        <v>156</v>
      </c>
      <c r="BK9" s="1">
        <f t="shared" si="40"/>
        <v>153</v>
      </c>
      <c r="BL9" s="1">
        <f t="shared" si="41"/>
        <v>159</v>
      </c>
      <c r="BM9" s="1">
        <f t="shared" si="42"/>
        <v>138</v>
      </c>
      <c r="BN9" s="1">
        <f t="shared" si="43"/>
        <v>147</v>
      </c>
      <c r="BP9" s="1">
        <f t="shared" si="55"/>
        <v>2268</v>
      </c>
      <c r="BQ9" s="1">
        <f t="shared" si="56"/>
        <v>2267</v>
      </c>
      <c r="BR9" s="1">
        <f t="shared" si="57"/>
        <v>1872</v>
      </c>
      <c r="BS9" s="1">
        <f t="shared" si="58"/>
        <v>1589</v>
      </c>
      <c r="BT9" s="1">
        <f t="shared" si="59"/>
        <v>1831</v>
      </c>
      <c r="BU9" s="1">
        <f t="shared" si="60"/>
        <v>1485</v>
      </c>
      <c r="BW9" s="40" t="str">
        <f t="shared" si="44"/>
        <v/>
      </c>
      <c r="BX9" s="40" t="str">
        <f t="shared" si="44"/>
        <v/>
      </c>
      <c r="BY9" s="40" t="str">
        <f t="shared" si="44"/>
        <v/>
      </c>
      <c r="BZ9" s="40" t="str">
        <f t="shared" si="44"/>
        <v/>
      </c>
      <c r="CA9" s="40" t="str">
        <f t="shared" si="44"/>
        <v/>
      </c>
      <c r="CB9" s="40" t="str">
        <f t="shared" si="44"/>
        <v/>
      </c>
      <c r="CD9" s="10">
        <f t="shared" si="45"/>
        <v>53089.2</v>
      </c>
      <c r="CE9" s="10">
        <f t="shared" si="46"/>
        <v>52671</v>
      </c>
      <c r="CF9" s="10">
        <f t="shared" si="47"/>
        <v>49978.3</v>
      </c>
      <c r="CG9" s="10">
        <f t="shared" si="48"/>
        <v>55212.7</v>
      </c>
      <c r="CH9" s="10">
        <f t="shared" si="49"/>
        <v>71713.3</v>
      </c>
      <c r="CI9" s="10">
        <f t="shared" si="50"/>
        <v>71674.899999999994</v>
      </c>
      <c r="CK9" s="40" t="str">
        <f t="shared" si="51"/>
        <v/>
      </c>
      <c r="CL9" s="40" t="str">
        <f t="shared" si="24"/>
        <v/>
      </c>
      <c r="CM9" s="40" t="str">
        <f t="shared" si="24"/>
        <v/>
      </c>
      <c r="CN9" s="40" t="str">
        <f t="shared" si="24"/>
        <v/>
      </c>
      <c r="CO9" s="40" t="str">
        <f t="shared" si="24"/>
        <v/>
      </c>
      <c r="CP9" s="40" t="str">
        <f t="shared" si="24"/>
        <v/>
      </c>
      <c r="CR9" s="9" t="str">
        <f t="shared" si="52"/>
        <v/>
      </c>
      <c r="CS9" s="9" t="str">
        <f t="shared" si="25"/>
        <v/>
      </c>
      <c r="CT9" s="9" t="str">
        <f t="shared" si="25"/>
        <v/>
      </c>
      <c r="CU9" s="9" t="str">
        <f t="shared" si="25"/>
        <v/>
      </c>
      <c r="CV9" s="9" t="str">
        <f t="shared" si="25"/>
        <v/>
      </c>
      <c r="CW9" s="9" t="str">
        <f t="shared" si="25"/>
        <v/>
      </c>
      <c r="CY9" s="9" t="str">
        <f t="shared" si="53"/>
        <v/>
      </c>
      <c r="CZ9" s="9" t="str">
        <f t="shared" si="26"/>
        <v/>
      </c>
      <c r="DA9" s="9" t="str">
        <f t="shared" si="26"/>
        <v/>
      </c>
      <c r="DB9" s="9" t="str">
        <f t="shared" si="26"/>
        <v/>
      </c>
      <c r="DC9" s="9" t="str">
        <f t="shared" si="26"/>
        <v/>
      </c>
      <c r="DD9" s="9" t="str">
        <f t="shared" si="26"/>
        <v/>
      </c>
      <c r="DF9" s="9" t="str">
        <f>IF($A9=2,IF(ISNUMBER(CR9/Ukraine!CR9),100*CR9/Ukraine!CR9,""),"")</f>
        <v/>
      </c>
      <c r="DG9" s="9" t="str">
        <f>IF($A9=2,IF(ISNUMBER(CS9/Ukraine!CS9),100*CS9/Ukraine!CS9,""),"")</f>
        <v/>
      </c>
      <c r="DH9" s="9" t="str">
        <f>IF($A9=2,IF(ISNUMBER(CT9/Ukraine!CT9),100*CT9/Ukraine!CT9,""),"")</f>
        <v/>
      </c>
      <c r="DI9" s="9" t="str">
        <f>IF($A9=2,IF(ISNUMBER(CU9/Ukraine!CU9),100*CU9/Ukraine!CU9,""),"")</f>
        <v/>
      </c>
      <c r="DJ9" s="9" t="str">
        <f>IF($A9=2,IF(ISNUMBER(CV9/Ukraine!CV9),100*CV9/Ukraine!CV9,""),"")</f>
        <v/>
      </c>
      <c r="DK9" s="9" t="str">
        <f>IF($A9=2,IF(ISNUMBER(CW9/Ukraine!CW9),100*CW9/Ukraine!CW9,""),"")</f>
        <v/>
      </c>
      <c r="DM9" s="40" t="str">
        <f t="shared" si="27"/>
        <v/>
      </c>
      <c r="DN9" s="40" t="str">
        <f t="shared" si="28"/>
        <v/>
      </c>
      <c r="DO9" s="40" t="str">
        <f t="shared" si="29"/>
        <v/>
      </c>
      <c r="DP9" s="40" t="str">
        <f t="shared" si="30"/>
        <v/>
      </c>
      <c r="DQ9" s="40" t="str">
        <f t="shared" si="31"/>
        <v/>
      </c>
      <c r="DR9" s="40" t="str">
        <f t="shared" si="32"/>
        <v/>
      </c>
      <c r="DT9" s="40" t="str">
        <f t="shared" si="61"/>
        <v/>
      </c>
      <c r="DU9" s="40" t="str">
        <f t="shared" si="62"/>
        <v/>
      </c>
      <c r="DV9" s="40" t="str">
        <f t="shared" si="63"/>
        <v/>
      </c>
      <c r="DW9" s="40" t="str">
        <f t="shared" si="64"/>
        <v/>
      </c>
      <c r="DX9" s="40" t="str">
        <f t="shared" si="65"/>
        <v/>
      </c>
      <c r="DY9" s="40" t="str">
        <f t="shared" si="54"/>
        <v/>
      </c>
    </row>
    <row r="10" spans="1:129" x14ac:dyDescent="0.2">
      <c r="A10" s="39">
        <f>'Industry selection'!C10</f>
        <v>2</v>
      </c>
      <c r="B10" s="2">
        <v>1.4</v>
      </c>
      <c r="C10" s="2" t="s">
        <v>19</v>
      </c>
      <c r="E10" s="30" t="s">
        <v>18</v>
      </c>
      <c r="F10" s="31">
        <v>1.4</v>
      </c>
      <c r="G10" s="32" t="s">
        <v>19</v>
      </c>
      <c r="H10" s="157">
        <f>[1]Ukraine!$F$8</f>
        <v>2732</v>
      </c>
      <c r="I10" s="157">
        <f>[1]Ukraine!$G$8</f>
        <v>120321</v>
      </c>
      <c r="J10" s="157">
        <f>[1]Ukraine!$H$8</f>
        <v>119352</v>
      </c>
      <c r="K10" s="157">
        <f>[1]Ukraine!$I$8</f>
        <v>30341536.899999999</v>
      </c>
      <c r="L10" s="157">
        <f>[1]Ukraine!$J$8</f>
        <v>2896949.5</v>
      </c>
      <c r="M10" s="11"/>
      <c r="N10" s="33" t="s">
        <v>734</v>
      </c>
      <c r="O10" s="34">
        <v>1.4</v>
      </c>
      <c r="P10" s="35" t="s">
        <v>19</v>
      </c>
      <c r="Q10" s="157">
        <f>[2]Ukraine!$F$8</f>
        <v>2642</v>
      </c>
      <c r="R10" s="157">
        <f>[2]Ukraine!$G$8</f>
        <v>113974</v>
      </c>
      <c r="S10" s="157">
        <f>[2]Ukraine!$H$8</f>
        <v>111807</v>
      </c>
      <c r="T10" s="157">
        <f>[2]Ukraine!$I$8</f>
        <v>31304312.600000001</v>
      </c>
      <c r="U10" s="157">
        <f>[2]Ukraine!$J$8</f>
        <v>3022559.6</v>
      </c>
      <c r="V10" s="11"/>
      <c r="W10" s="36" t="s">
        <v>1080</v>
      </c>
      <c r="X10" s="36">
        <v>1.4</v>
      </c>
      <c r="Y10" s="36" t="s">
        <v>19</v>
      </c>
      <c r="Z10" s="157">
        <f>[3]Ukraine!$F$8</f>
        <v>2459</v>
      </c>
      <c r="AA10" s="157">
        <f>[3]Ukraine!$G$8</f>
        <v>101178</v>
      </c>
      <c r="AB10" s="157">
        <f>[3]Ukraine!$H$8</f>
        <v>99995</v>
      </c>
      <c r="AC10" s="157">
        <f>[3]Ukraine!$I$8</f>
        <v>39331700.299999997</v>
      </c>
      <c r="AD10" s="157">
        <f>[3]Ukraine!$J$8</f>
        <v>3038252.8</v>
      </c>
      <c r="AE10" s="11"/>
      <c r="AF10" s="37" t="s">
        <v>1080</v>
      </c>
      <c r="AG10" s="37">
        <v>1.4</v>
      </c>
      <c r="AH10" s="37" t="s">
        <v>19</v>
      </c>
      <c r="AI10" s="157">
        <f>[4]Ukraine!$F$8</f>
        <v>2426</v>
      </c>
      <c r="AJ10" s="157">
        <f>[4]Ukraine!$G$8</f>
        <v>87935</v>
      </c>
      <c r="AK10" s="157">
        <f>[4]Ukraine!$H$8</f>
        <v>87005</v>
      </c>
      <c r="AL10" s="157">
        <f>[4]Ukraine!$I$8</f>
        <v>55173791.399999999</v>
      </c>
      <c r="AM10" s="157">
        <f>[4]Ukraine!$J$8</f>
        <v>3259768.9</v>
      </c>
      <c r="AN10" s="11"/>
      <c r="AO10" s="11" t="s">
        <v>1080</v>
      </c>
      <c r="AP10" s="11">
        <v>1.4</v>
      </c>
      <c r="AQ10" s="11" t="s">
        <v>19</v>
      </c>
      <c r="AR10" s="157">
        <f>[5]Ukraine!$F$8</f>
        <v>2141</v>
      </c>
      <c r="AS10" s="157">
        <f>[5]Ukraine!$G$8</f>
        <v>81074</v>
      </c>
      <c r="AT10" s="157">
        <f>[5]Ukraine!$H$8</f>
        <v>80243</v>
      </c>
      <c r="AU10" s="157">
        <f>[5]Ukraine!$I$8</f>
        <v>57630678.700000003</v>
      </c>
      <c r="AV10" s="157">
        <f>[5]Ukraine!$J$8</f>
        <v>3737308</v>
      </c>
      <c r="AW10" s="11"/>
      <c r="AX10" s="33" t="s">
        <v>1080</v>
      </c>
      <c r="AY10" s="33">
        <v>1.4</v>
      </c>
      <c r="AZ10" s="33" t="s">
        <v>19</v>
      </c>
      <c r="BA10" s="157">
        <f>[6]Ukraine!$F$8</f>
        <v>2296</v>
      </c>
      <c r="BB10" s="157">
        <f>[6]Ukraine!$G$8</f>
        <v>68207</v>
      </c>
      <c r="BC10" s="157">
        <f>[6]Ukraine!$H$8</f>
        <v>67245</v>
      </c>
      <c r="BD10" s="157">
        <f>[6]Ukraine!$I$8</f>
        <v>52892228.100000001</v>
      </c>
      <c r="BE10" s="157">
        <f>[6]Ukraine!$J$8</f>
        <v>4131847.6</v>
      </c>
      <c r="BG10" s="2">
        <v>1.4</v>
      </c>
      <c r="BH10" s="2" t="s">
        <v>19</v>
      </c>
      <c r="BI10" s="1">
        <f t="shared" si="38"/>
        <v>2732</v>
      </c>
      <c r="BJ10" s="1">
        <f t="shared" si="39"/>
        <v>2642</v>
      </c>
      <c r="BK10" s="1">
        <f t="shared" si="40"/>
        <v>2459</v>
      </c>
      <c r="BL10" s="1">
        <f t="shared" si="41"/>
        <v>2426</v>
      </c>
      <c r="BM10" s="1">
        <f t="shared" si="42"/>
        <v>2141</v>
      </c>
      <c r="BN10" s="1">
        <f t="shared" si="43"/>
        <v>2296</v>
      </c>
      <c r="BP10" s="1">
        <f t="shared" si="55"/>
        <v>119352</v>
      </c>
      <c r="BQ10" s="1">
        <f t="shared" si="56"/>
        <v>111807</v>
      </c>
      <c r="BR10" s="1">
        <f t="shared" si="57"/>
        <v>99995</v>
      </c>
      <c r="BS10" s="1">
        <f t="shared" si="58"/>
        <v>87005</v>
      </c>
      <c r="BT10" s="1">
        <f t="shared" si="59"/>
        <v>80243</v>
      </c>
      <c r="BU10" s="1">
        <f t="shared" si="60"/>
        <v>67245</v>
      </c>
      <c r="BW10" s="40">
        <f t="shared" si="44"/>
        <v>1.6370455765876916E-2</v>
      </c>
      <c r="BX10" s="40">
        <f t="shared" si="44"/>
        <v>1.593655538525636E-2</v>
      </c>
      <c r="BY10" s="40">
        <f t="shared" si="44"/>
        <v>1.6146489569572809E-2</v>
      </c>
      <c r="BZ10" s="40">
        <f t="shared" si="44"/>
        <v>1.5057665815178639E-2</v>
      </c>
      <c r="CA10" s="40">
        <f t="shared" si="44"/>
        <v>1.4043544210221057E-2</v>
      </c>
      <c r="CB10" s="40">
        <f t="shared" si="44"/>
        <v>1.1767258689826121E-2</v>
      </c>
      <c r="CD10" s="10">
        <f t="shared" si="45"/>
        <v>2896949.5</v>
      </c>
      <c r="CE10" s="10">
        <f t="shared" si="46"/>
        <v>3022559.6</v>
      </c>
      <c r="CF10" s="10">
        <f t="shared" si="47"/>
        <v>3038252.8</v>
      </c>
      <c r="CG10" s="10">
        <f t="shared" si="48"/>
        <v>3259768.9</v>
      </c>
      <c r="CH10" s="10">
        <f t="shared" si="49"/>
        <v>3737308</v>
      </c>
      <c r="CI10" s="10">
        <f t="shared" si="50"/>
        <v>4131847.6</v>
      </c>
      <c r="CK10" s="40">
        <f t="shared" si="51"/>
        <v>1.0878450821396667E-2</v>
      </c>
      <c r="CL10" s="40">
        <f t="shared" si="24"/>
        <v>1.1199457831394186E-2</v>
      </c>
      <c r="CM10" s="40">
        <f t="shared" si="24"/>
        <v>1.1617645227564794E-2</v>
      </c>
      <c r="CN10" s="40">
        <f t="shared" si="24"/>
        <v>1.1019932006222085E-2</v>
      </c>
      <c r="CO10" s="40">
        <f t="shared" si="24"/>
        <v>1.0357493130518173E-2</v>
      </c>
      <c r="CP10" s="40">
        <f t="shared" si="24"/>
        <v>8.739754079462406E-3</v>
      </c>
      <c r="CR10" s="9">
        <f t="shared" si="52"/>
        <v>24.272316341577852</v>
      </c>
      <c r="CS10" s="9">
        <f t="shared" si="25"/>
        <v>27.033724185426674</v>
      </c>
      <c r="CT10" s="9">
        <f t="shared" si="25"/>
        <v>30.384047202360115</v>
      </c>
      <c r="CU10" s="9">
        <f t="shared" si="25"/>
        <v>37.466454801448194</v>
      </c>
      <c r="CV10" s="9">
        <f t="shared" si="25"/>
        <v>46.574878805627904</v>
      </c>
      <c r="CW10" s="9">
        <f t="shared" si="25"/>
        <v>61.444681388950855</v>
      </c>
      <c r="CY10" s="9">
        <f t="shared" si="53"/>
        <v>66.451728510039686</v>
      </c>
      <c r="CZ10" s="9">
        <f t="shared" si="26"/>
        <v>70.27527317324369</v>
      </c>
      <c r="DA10" s="9">
        <f t="shared" si="26"/>
        <v>71.95152344109286</v>
      </c>
      <c r="DB10" s="9">
        <f t="shared" si="26"/>
        <v>73.184862391577454</v>
      </c>
      <c r="DC10" s="9">
        <f t="shared" si="26"/>
        <v>73.752700710550457</v>
      </c>
      <c r="DD10" s="9">
        <f t="shared" si="26"/>
        <v>74.271793540314789</v>
      </c>
      <c r="DF10" s="9">
        <f>IF($A10=2,IF(ISNUMBER(CR10/Ukraine!CR10),100*CR10/Ukraine!CR10,""),"")</f>
        <v>100</v>
      </c>
      <c r="DG10" s="9">
        <f>IF($A10=2,IF(ISNUMBER(CS10/Ukraine!CS10),100*CS10/Ukraine!CS10,""),"")</f>
        <v>99.999999999999986</v>
      </c>
      <c r="DH10" s="9">
        <f>IF($A10=2,IF(ISNUMBER(CT10/Ukraine!CT10),100*CT10/Ukraine!CT10,""),"")</f>
        <v>100</v>
      </c>
      <c r="DI10" s="9">
        <f>IF($A10=2,IF(ISNUMBER(CU10/Ukraine!CU10),100*CU10/Ukraine!CU10,""),"")</f>
        <v>100</v>
      </c>
      <c r="DJ10" s="9">
        <f>IF($A10=2,IF(ISNUMBER(CV10/Ukraine!CV10),100*CV10/Ukraine!CV10,""),"")</f>
        <v>100</v>
      </c>
      <c r="DK10" s="9">
        <f>IF($A10=2,IF(ISNUMBER(CW10/Ukraine!CW10),100*CW10/Ukraine!CW10,""),"")</f>
        <v>100</v>
      </c>
      <c r="DM10" s="40">
        <f t="shared" si="27"/>
        <v>-6.3216368389302224E-2</v>
      </c>
      <c r="DN10" s="40">
        <f t="shared" si="28"/>
        <v>-0.10564633699142267</v>
      </c>
      <c r="DO10" s="40">
        <f t="shared" si="29"/>
        <v>-0.12990649532476628</v>
      </c>
      <c r="DP10" s="40">
        <f t="shared" si="30"/>
        <v>-7.7719671283259628E-2</v>
      </c>
      <c r="DQ10" s="40">
        <f t="shared" si="31"/>
        <v>-0.16198297670824868</v>
      </c>
      <c r="DR10" s="40">
        <f t="shared" si="32"/>
        <v>-0.43658254574703403</v>
      </c>
      <c r="DT10" s="40">
        <f t="shared" si="61"/>
        <v>0.11376779228600453</v>
      </c>
      <c r="DU10" s="40">
        <f t="shared" si="62"/>
        <v>0.12393124210165363</v>
      </c>
      <c r="DV10" s="40">
        <f t="shared" si="63"/>
        <v>0.2330962544890316</v>
      </c>
      <c r="DW10" s="40">
        <f t="shared" si="64"/>
        <v>0.24310877696994271</v>
      </c>
      <c r="DX10" s="40">
        <f t="shared" si="65"/>
        <v>0.31926658672327335</v>
      </c>
      <c r="DY10" s="40">
        <f t="shared" si="54"/>
        <v>1.5314716784445372</v>
      </c>
    </row>
    <row r="11" spans="1:129" x14ac:dyDescent="0.2">
      <c r="A11" s="39">
        <f>'Industry selection'!C11</f>
        <v>2</v>
      </c>
      <c r="B11" s="2">
        <v>1.5</v>
      </c>
      <c r="C11" s="2" t="s">
        <v>21</v>
      </c>
      <c r="E11" s="30" t="s">
        <v>20</v>
      </c>
      <c r="F11" s="31">
        <v>1.5</v>
      </c>
      <c r="G11" s="32" t="s">
        <v>21</v>
      </c>
      <c r="H11" s="157">
        <f>[1]Ukraine!$F$9</f>
        <v>1166</v>
      </c>
      <c r="I11" s="157">
        <f>[1]Ukraine!$G$9</f>
        <v>4442</v>
      </c>
      <c r="J11" s="157">
        <f>[1]Ukraine!$H$9</f>
        <v>4223</v>
      </c>
      <c r="K11" s="157">
        <f>[1]Ukraine!$I$9</f>
        <v>969977.6</v>
      </c>
      <c r="L11" s="157">
        <f>[1]Ukraine!$J$9</f>
        <v>80476.2</v>
      </c>
      <c r="M11" s="11"/>
      <c r="N11" s="33" t="s">
        <v>735</v>
      </c>
      <c r="O11" s="34">
        <v>1.5</v>
      </c>
      <c r="P11" s="35" t="s">
        <v>21</v>
      </c>
      <c r="Q11" s="157">
        <f>[2]Ukraine!$F$9</f>
        <v>1185</v>
      </c>
      <c r="R11" s="157">
        <f>[2]Ukraine!$G$9</f>
        <v>5255</v>
      </c>
      <c r="S11" s="157">
        <f>[2]Ukraine!$H$9</f>
        <v>4607</v>
      </c>
      <c r="T11" s="157">
        <f>[2]Ukraine!$I$9</f>
        <v>889475.6</v>
      </c>
      <c r="U11" s="157">
        <f>[2]Ukraine!$J$9</f>
        <v>87791.1</v>
      </c>
      <c r="V11" s="11"/>
      <c r="W11" s="36" t="s">
        <v>1081</v>
      </c>
      <c r="X11" s="36">
        <v>1.5</v>
      </c>
      <c r="Y11" s="36" t="s">
        <v>21</v>
      </c>
      <c r="Z11" s="157">
        <f>[3]Ukraine!$F$9</f>
        <v>1093</v>
      </c>
      <c r="AA11" s="157">
        <f>[3]Ukraine!$G$9</f>
        <v>4792</v>
      </c>
      <c r="AB11" s="157">
        <f>[3]Ukraine!$H$9</f>
        <v>4057</v>
      </c>
      <c r="AC11" s="157">
        <f>[3]Ukraine!$I$9</f>
        <v>1167491.3</v>
      </c>
      <c r="AD11" s="157">
        <f>[3]Ukraine!$J$9</f>
        <v>76561.7</v>
      </c>
      <c r="AE11" s="11"/>
      <c r="AF11" s="37" t="s">
        <v>1081</v>
      </c>
      <c r="AG11" s="37">
        <v>1.5</v>
      </c>
      <c r="AH11" s="37" t="s">
        <v>21</v>
      </c>
      <c r="AI11" s="157">
        <f>[4]Ukraine!$F$9</f>
        <v>1028</v>
      </c>
      <c r="AJ11" s="157">
        <f>[4]Ukraine!$G$9</f>
        <v>4739</v>
      </c>
      <c r="AK11" s="157">
        <f>[4]Ukraine!$H$9</f>
        <v>4103</v>
      </c>
      <c r="AL11" s="157">
        <f>[4]Ukraine!$I$9</f>
        <v>1413316.5</v>
      </c>
      <c r="AM11" s="157">
        <f>[4]Ukraine!$J$9</f>
        <v>102142</v>
      </c>
      <c r="AN11" s="11"/>
      <c r="AO11" s="11" t="s">
        <v>1081</v>
      </c>
      <c r="AP11" s="11">
        <v>1.5</v>
      </c>
      <c r="AQ11" s="11" t="s">
        <v>21</v>
      </c>
      <c r="AR11" s="157">
        <f>[5]Ukraine!$F$9</f>
        <v>898</v>
      </c>
      <c r="AS11" s="157">
        <f>[5]Ukraine!$G$9</f>
        <v>4682</v>
      </c>
      <c r="AT11" s="157">
        <f>[5]Ukraine!$H$9</f>
        <v>4171</v>
      </c>
      <c r="AU11" s="157">
        <f>[5]Ukraine!$I$9</f>
        <v>1934036</v>
      </c>
      <c r="AV11" s="157">
        <f>[5]Ukraine!$J$9</f>
        <v>131258.1</v>
      </c>
      <c r="AW11" s="11"/>
      <c r="AX11" s="33" t="s">
        <v>1081</v>
      </c>
      <c r="AY11" s="33">
        <v>1.5</v>
      </c>
      <c r="AZ11" s="33" t="s">
        <v>21</v>
      </c>
      <c r="BA11" s="157">
        <f>[6]Ukraine!$F$9</f>
        <v>1027</v>
      </c>
      <c r="BB11" s="157">
        <f>[6]Ukraine!$G$9</f>
        <v>4871</v>
      </c>
      <c r="BC11" s="157">
        <f>[6]Ukraine!$H$9</f>
        <v>4241</v>
      </c>
      <c r="BD11" s="157">
        <f>[6]Ukraine!$I$9</f>
        <v>2645374.4</v>
      </c>
      <c r="BE11" s="157">
        <f>[6]Ukraine!$J$9</f>
        <v>206001.9</v>
      </c>
      <c r="BG11" s="2">
        <v>1.5</v>
      </c>
      <c r="BH11" s="2" t="s">
        <v>21</v>
      </c>
      <c r="BI11" s="1">
        <f t="shared" si="38"/>
        <v>1166</v>
      </c>
      <c r="BJ11" s="1">
        <f t="shared" si="39"/>
        <v>1185</v>
      </c>
      <c r="BK11" s="1">
        <f t="shared" si="40"/>
        <v>1093</v>
      </c>
      <c r="BL11" s="1">
        <f t="shared" si="41"/>
        <v>1028</v>
      </c>
      <c r="BM11" s="1">
        <f t="shared" si="42"/>
        <v>898</v>
      </c>
      <c r="BN11" s="1">
        <f t="shared" si="43"/>
        <v>1027</v>
      </c>
      <c r="BP11" s="1">
        <f t="shared" si="55"/>
        <v>4223</v>
      </c>
      <c r="BQ11" s="1">
        <f t="shared" si="56"/>
        <v>4607</v>
      </c>
      <c r="BR11" s="1">
        <f t="shared" si="57"/>
        <v>4057</v>
      </c>
      <c r="BS11" s="1">
        <f t="shared" si="58"/>
        <v>4103</v>
      </c>
      <c r="BT11" s="1">
        <f t="shared" si="59"/>
        <v>4171</v>
      </c>
      <c r="BU11" s="1">
        <f t="shared" si="60"/>
        <v>4241</v>
      </c>
      <c r="BW11" s="40">
        <f t="shared" si="44"/>
        <v>5.7923147244535675E-4</v>
      </c>
      <c r="BX11" s="40">
        <f t="shared" si="44"/>
        <v>6.5666470489214492E-4</v>
      </c>
      <c r="BY11" s="40">
        <f t="shared" si="44"/>
        <v>6.5509583662940027E-4</v>
      </c>
      <c r="BZ11" s="40">
        <f t="shared" si="44"/>
        <v>7.1009255605629514E-4</v>
      </c>
      <c r="CA11" s="40">
        <f t="shared" si="44"/>
        <v>7.2997797815176437E-4</v>
      </c>
      <c r="CB11" s="40">
        <f t="shared" si="44"/>
        <v>7.421361306201588E-4</v>
      </c>
      <c r="CD11" s="10">
        <f t="shared" si="45"/>
        <v>80476.2</v>
      </c>
      <c r="CE11" s="10">
        <f t="shared" si="46"/>
        <v>87791.1</v>
      </c>
      <c r="CF11" s="10">
        <f t="shared" si="47"/>
        <v>76561.7</v>
      </c>
      <c r="CG11" s="10">
        <f t="shared" si="48"/>
        <v>102142</v>
      </c>
      <c r="CH11" s="10">
        <f t="shared" si="49"/>
        <v>131258.1</v>
      </c>
      <c r="CI11" s="10">
        <f t="shared" si="50"/>
        <v>206001.9</v>
      </c>
      <c r="CK11" s="40">
        <f t="shared" si="51"/>
        <v>3.0219939422239926E-4</v>
      </c>
      <c r="CL11" s="40">
        <f t="shared" si="24"/>
        <v>3.2529142598932049E-4</v>
      </c>
      <c r="CM11" s="40">
        <f t="shared" si="24"/>
        <v>2.9275597758660749E-4</v>
      </c>
      <c r="CN11" s="40">
        <f t="shared" si="24"/>
        <v>3.452999060698862E-4</v>
      </c>
      <c r="CO11" s="40">
        <f t="shared" si="24"/>
        <v>3.6376580926026633E-4</v>
      </c>
      <c r="CP11" s="40">
        <f t="shared" si="24"/>
        <v>4.3573871066832342E-4</v>
      </c>
      <c r="CR11" s="9">
        <f t="shared" si="52"/>
        <v>19.056642197489936</v>
      </c>
      <c r="CS11" s="9">
        <f t="shared" si="25"/>
        <v>19.056023442587367</v>
      </c>
      <c r="CT11" s="9">
        <f t="shared" si="25"/>
        <v>18.871506038945032</v>
      </c>
      <c r="CU11" s="9">
        <f t="shared" si="25"/>
        <v>24.894467462832075</v>
      </c>
      <c r="CV11" s="9">
        <f t="shared" si="25"/>
        <v>31.469216015344042</v>
      </c>
      <c r="CW11" s="9">
        <f t="shared" si="25"/>
        <v>48.573897665644893</v>
      </c>
      <c r="CY11" s="9">
        <f t="shared" si="53"/>
        <v>52.172474839220349</v>
      </c>
      <c r="CZ11" s="9">
        <f t="shared" si="26"/>
        <v>49.53691336931967</v>
      </c>
      <c r="DA11" s="9">
        <f t="shared" si="26"/>
        <v>44.689030400940389</v>
      </c>
      <c r="DB11" s="9">
        <f t="shared" si="26"/>
        <v>48.627450481611774</v>
      </c>
      <c r="DC11" s="9">
        <f t="shared" si="26"/>
        <v>49.832436066261494</v>
      </c>
      <c r="DD11" s="9">
        <f t="shared" si="26"/>
        <v>58.714121667166729</v>
      </c>
      <c r="DF11" s="9">
        <f>IF($A11=2,IF(ISNUMBER(CR11/Ukraine!CR11),100*CR11/Ukraine!CR11,""),"")</f>
        <v>100</v>
      </c>
      <c r="DG11" s="9">
        <f>IF($A11=2,IF(ISNUMBER(CS11/Ukraine!CS11),100*CS11/Ukraine!CS11,""),"")</f>
        <v>100</v>
      </c>
      <c r="DH11" s="9">
        <f>IF($A11=2,IF(ISNUMBER(CT11/Ukraine!CT11),100*CT11/Ukraine!CT11,""),"")</f>
        <v>100</v>
      </c>
      <c r="DI11" s="9">
        <f>IF($A11=2,IF(ISNUMBER(CU11/Ukraine!CU11),100*CU11/Ukraine!CU11,""),"")</f>
        <v>100</v>
      </c>
      <c r="DJ11" s="9">
        <f>IF($A11=2,IF(ISNUMBER(CV11/Ukraine!CV11),100*CV11/Ukraine!CV11,""),"")</f>
        <v>100</v>
      </c>
      <c r="DK11" s="9">
        <f>IF($A11=2,IF(ISNUMBER(CW11/Ukraine!CW11),100*CW11/Ukraine!CW11,""),"")</f>
        <v>100</v>
      </c>
      <c r="DM11" s="40">
        <f t="shared" si="27"/>
        <v>9.0930618044044564E-2</v>
      </c>
      <c r="DN11" s="40">
        <f t="shared" si="28"/>
        <v>-0.1193835467766442</v>
      </c>
      <c r="DO11" s="40">
        <f t="shared" si="29"/>
        <v>1.133842740941593E-2</v>
      </c>
      <c r="DP11" s="40">
        <f t="shared" si="30"/>
        <v>1.6573239093346404E-2</v>
      </c>
      <c r="DQ11" s="40">
        <f t="shared" si="31"/>
        <v>1.678254615200192E-2</v>
      </c>
      <c r="DR11" s="40">
        <f t="shared" si="32"/>
        <v>4.2623727208146445E-3</v>
      </c>
      <c r="DT11" s="40">
        <f t="shared" si="61"/>
        <v>-3.2469251201594496E-5</v>
      </c>
      <c r="DU11" s="40">
        <f t="shared" si="62"/>
        <v>-9.6828913019684215E-3</v>
      </c>
      <c r="DV11" s="40">
        <f t="shared" si="63"/>
        <v>0.31915637318280199</v>
      </c>
      <c r="DW11" s="40">
        <f t="shared" si="64"/>
        <v>0.26410480811964332</v>
      </c>
      <c r="DX11" s="40">
        <f t="shared" si="65"/>
        <v>0.54353694867901381</v>
      </c>
      <c r="DY11" s="40">
        <f t="shared" si="54"/>
        <v>1.5489221638449426</v>
      </c>
    </row>
    <row r="12" spans="1:129" x14ac:dyDescent="0.2">
      <c r="A12" s="39">
        <f>'Industry selection'!C12</f>
        <v>2</v>
      </c>
      <c r="B12" s="2">
        <v>1.6</v>
      </c>
      <c r="C12" s="2" t="s">
        <v>23</v>
      </c>
      <c r="E12" s="30" t="s">
        <v>22</v>
      </c>
      <c r="F12" s="31">
        <v>1.6</v>
      </c>
      <c r="G12" s="32" t="s">
        <v>23</v>
      </c>
      <c r="H12" s="157">
        <f>[1]Ukraine!$F$10</f>
        <v>998</v>
      </c>
      <c r="I12" s="157">
        <f>[1]Ukraine!$G$10</f>
        <v>14113</v>
      </c>
      <c r="J12" s="157">
        <f>[1]Ukraine!$H$10</f>
        <v>13797</v>
      </c>
      <c r="K12" s="157">
        <f>[1]Ukraine!$I$10</f>
        <v>2922476</v>
      </c>
      <c r="L12" s="157">
        <f>[1]Ukraine!$J$10</f>
        <v>317898.09999999998</v>
      </c>
      <c r="M12" s="11"/>
      <c r="N12" s="33" t="s">
        <v>736</v>
      </c>
      <c r="O12" s="34">
        <v>1.6</v>
      </c>
      <c r="P12" s="35" t="s">
        <v>23</v>
      </c>
      <c r="Q12" s="157">
        <f>[2]Ukraine!$F$10</f>
        <v>918</v>
      </c>
      <c r="R12" s="157">
        <f>[2]Ukraine!$G$10</f>
        <v>13524</v>
      </c>
      <c r="S12" s="157">
        <f>[2]Ukraine!$H$10</f>
        <v>12752</v>
      </c>
      <c r="T12" s="157">
        <f>[2]Ukraine!$I$10</f>
        <v>7477529.0999999996</v>
      </c>
      <c r="U12" s="157">
        <f>[2]Ukraine!$J$10</f>
        <v>333619.7</v>
      </c>
      <c r="V12" s="11"/>
      <c r="W12" s="36" t="s">
        <v>1082</v>
      </c>
      <c r="X12" s="36">
        <v>1.6</v>
      </c>
      <c r="Y12" s="36" t="s">
        <v>23</v>
      </c>
      <c r="Z12" s="157">
        <f>[3]Ukraine!$F$10</f>
        <v>894</v>
      </c>
      <c r="AA12" s="157">
        <f>[3]Ukraine!$G$10</f>
        <v>11340</v>
      </c>
      <c r="AB12" s="157">
        <f>[3]Ukraine!$H$10</f>
        <v>11031</v>
      </c>
      <c r="AC12" s="157">
        <f>[3]Ukraine!$I$10</f>
        <v>4619590.5</v>
      </c>
      <c r="AD12" s="157">
        <f>[3]Ukraine!$J$10</f>
        <v>362005.2</v>
      </c>
      <c r="AE12" s="11"/>
      <c r="AF12" s="37" t="s">
        <v>1082</v>
      </c>
      <c r="AG12" s="37">
        <v>1.6</v>
      </c>
      <c r="AH12" s="37" t="s">
        <v>23</v>
      </c>
      <c r="AI12" s="157">
        <f>[4]Ukraine!$F$10</f>
        <v>890</v>
      </c>
      <c r="AJ12" s="157">
        <f>[4]Ukraine!$G$10</f>
        <v>9222</v>
      </c>
      <c r="AK12" s="157">
        <f>[4]Ukraine!$H$10</f>
        <v>9024</v>
      </c>
      <c r="AL12" s="157">
        <f>[4]Ukraine!$I$10</f>
        <v>6236436.2999999998</v>
      </c>
      <c r="AM12" s="157">
        <f>[4]Ukraine!$J$10</f>
        <v>399845.2</v>
      </c>
      <c r="AN12" s="11"/>
      <c r="AO12" s="11" t="s">
        <v>1082</v>
      </c>
      <c r="AP12" s="11">
        <v>1.6</v>
      </c>
      <c r="AQ12" s="11" t="s">
        <v>23</v>
      </c>
      <c r="AR12" s="157">
        <f>[5]Ukraine!$F$10</f>
        <v>763</v>
      </c>
      <c r="AS12" s="157">
        <f>[5]Ukraine!$G$10</f>
        <v>11800</v>
      </c>
      <c r="AT12" s="157">
        <f>[5]Ukraine!$H$10</f>
        <v>11663</v>
      </c>
      <c r="AU12" s="157">
        <f>[5]Ukraine!$I$10</f>
        <v>6475395.2999999998</v>
      </c>
      <c r="AV12" s="157">
        <f>[5]Ukraine!$J$10</f>
        <v>583274.6</v>
      </c>
      <c r="AW12" s="11"/>
      <c r="AX12" s="33" t="s">
        <v>1082</v>
      </c>
      <c r="AY12" s="33">
        <v>1.6</v>
      </c>
      <c r="AZ12" s="33" t="s">
        <v>23</v>
      </c>
      <c r="BA12" s="157">
        <f>[6]Ukraine!$F$10</f>
        <v>900</v>
      </c>
      <c r="BB12" s="157">
        <f>[6]Ukraine!$G$10</f>
        <v>12802</v>
      </c>
      <c r="BC12" s="157">
        <f>[6]Ukraine!$H$10</f>
        <v>12641</v>
      </c>
      <c r="BD12" s="157">
        <f>[6]Ukraine!$I$10</f>
        <v>12701073.1</v>
      </c>
      <c r="BE12" s="157">
        <f>[6]Ukraine!$J$10</f>
        <v>880337</v>
      </c>
      <c r="BG12" s="2">
        <v>1.6</v>
      </c>
      <c r="BH12" s="2" t="s">
        <v>23</v>
      </c>
      <c r="BI12" s="1">
        <f t="shared" si="38"/>
        <v>998</v>
      </c>
      <c r="BJ12" s="1">
        <f t="shared" si="39"/>
        <v>918</v>
      </c>
      <c r="BK12" s="1">
        <f t="shared" si="40"/>
        <v>894</v>
      </c>
      <c r="BL12" s="1">
        <f t="shared" si="41"/>
        <v>890</v>
      </c>
      <c r="BM12" s="1">
        <f t="shared" si="42"/>
        <v>763</v>
      </c>
      <c r="BN12" s="1">
        <f t="shared" si="43"/>
        <v>900</v>
      </c>
      <c r="BP12" s="1">
        <f t="shared" si="55"/>
        <v>13797</v>
      </c>
      <c r="BQ12" s="1">
        <f t="shared" si="56"/>
        <v>12752</v>
      </c>
      <c r="BR12" s="1">
        <f t="shared" si="57"/>
        <v>11031</v>
      </c>
      <c r="BS12" s="1">
        <f t="shared" si="58"/>
        <v>9024</v>
      </c>
      <c r="BT12" s="1">
        <f t="shared" si="59"/>
        <v>11663</v>
      </c>
      <c r="BU12" s="1">
        <f t="shared" si="60"/>
        <v>12641</v>
      </c>
      <c r="BW12" s="40">
        <f t="shared" si="44"/>
        <v>1.8924121774398738E-3</v>
      </c>
      <c r="BX12" s="40">
        <f t="shared" si="44"/>
        <v>1.817622816753773E-3</v>
      </c>
      <c r="BY12" s="40">
        <f t="shared" si="44"/>
        <v>1.7812083248358182E-3</v>
      </c>
      <c r="BZ12" s="40">
        <f t="shared" si="44"/>
        <v>1.5617536499761167E-3</v>
      </c>
      <c r="CA12" s="40">
        <f t="shared" si="44"/>
        <v>2.0411731381405006E-3</v>
      </c>
      <c r="CB12" s="40">
        <f t="shared" si="44"/>
        <v>2.2120591434023644E-3</v>
      </c>
      <c r="CD12" s="10">
        <f t="shared" si="45"/>
        <v>317898.09999999998</v>
      </c>
      <c r="CE12" s="10">
        <f t="shared" si="46"/>
        <v>333619.7</v>
      </c>
      <c r="CF12" s="10">
        <f t="shared" si="47"/>
        <v>362005.2</v>
      </c>
      <c r="CG12" s="10">
        <f t="shared" si="48"/>
        <v>399845.2</v>
      </c>
      <c r="CH12" s="10">
        <f t="shared" si="49"/>
        <v>583274.6</v>
      </c>
      <c r="CI12" s="10">
        <f t="shared" si="50"/>
        <v>880337</v>
      </c>
      <c r="CK12" s="40">
        <f t="shared" si="51"/>
        <v>1.1937518576231444E-3</v>
      </c>
      <c r="CL12" s="40">
        <f t="shared" si="24"/>
        <v>1.2361575142711425E-3</v>
      </c>
      <c r="CM12" s="40">
        <f t="shared" si="24"/>
        <v>1.3842324062479723E-3</v>
      </c>
      <c r="CN12" s="40">
        <f t="shared" si="24"/>
        <v>1.3517114409595942E-3</v>
      </c>
      <c r="CO12" s="40">
        <f t="shared" si="24"/>
        <v>1.6164743881707728E-3</v>
      </c>
      <c r="CP12" s="40">
        <f t="shared" si="24"/>
        <v>1.8621037443519689E-3</v>
      </c>
      <c r="CR12" s="9">
        <f t="shared" si="52"/>
        <v>23.041103138363411</v>
      </c>
      <c r="CS12" s="9">
        <f t="shared" si="25"/>
        <v>26.162147114178168</v>
      </c>
      <c r="CT12" s="9">
        <f t="shared" si="25"/>
        <v>32.817079140603752</v>
      </c>
      <c r="CU12" s="9">
        <f t="shared" si="25"/>
        <v>44.309086879432627</v>
      </c>
      <c r="CV12" s="9">
        <f t="shared" si="25"/>
        <v>50.010683357626682</v>
      </c>
      <c r="CW12" s="9">
        <f t="shared" si="25"/>
        <v>69.641404952139865</v>
      </c>
      <c r="CY12" s="9">
        <f t="shared" si="53"/>
        <v>63.08096469967218</v>
      </c>
      <c r="CZ12" s="9">
        <f t="shared" si="26"/>
        <v>68.009572881511673</v>
      </c>
      <c r="DA12" s="9">
        <f t="shared" si="26"/>
        <v>77.713111203629865</v>
      </c>
      <c r="DB12" s="9">
        <f t="shared" si="26"/>
        <v>86.550874459634869</v>
      </c>
      <c r="DC12" s="9">
        <f t="shared" si="26"/>
        <v>79.193399029509749</v>
      </c>
      <c r="DD12" s="9">
        <f t="shared" si="26"/>
        <v>84.17965450452968</v>
      </c>
      <c r="DF12" s="9">
        <f>IF($A12=2,IF(ISNUMBER(CR12/Ukraine!CR12),100*CR12/Ukraine!CR12,""),"")</f>
        <v>100</v>
      </c>
      <c r="DG12" s="9">
        <f>IF($A12=2,IF(ISNUMBER(CS12/Ukraine!CS12),100*CS12/Ukraine!CS12,""),"")</f>
        <v>100</v>
      </c>
      <c r="DH12" s="9">
        <f>IF($A12=2,IF(ISNUMBER(CT12/Ukraine!CT12),100*CT12/Ukraine!CT12,""),"")</f>
        <v>100</v>
      </c>
      <c r="DI12" s="9">
        <f>IF($A12=2,IF(ISNUMBER(CU12/Ukraine!CU12),100*CU12/Ukraine!CU12,""),"")</f>
        <v>100</v>
      </c>
      <c r="DJ12" s="9">
        <f>IF($A12=2,IF(ISNUMBER(CV12/Ukraine!CV12),100*CV12/Ukraine!CV12,""),"")</f>
        <v>100</v>
      </c>
      <c r="DK12" s="9">
        <f>IF($A12=2,IF(ISNUMBER(CW12/Ukraine!CW12),100*CW12/Ukraine!CW12,""),"")</f>
        <v>100</v>
      </c>
      <c r="DM12" s="40">
        <f t="shared" si="27"/>
        <v>-7.5741103138363464E-2</v>
      </c>
      <c r="DN12" s="40">
        <f t="shared" si="28"/>
        <v>-0.13495922208281053</v>
      </c>
      <c r="DO12" s="40">
        <f t="shared" si="29"/>
        <v>-0.18194180038074514</v>
      </c>
      <c r="DP12" s="40">
        <f t="shared" si="30"/>
        <v>0.29244237588652489</v>
      </c>
      <c r="DQ12" s="40">
        <f t="shared" si="31"/>
        <v>8.3854925833833471E-2</v>
      </c>
      <c r="DR12" s="40">
        <f t="shared" si="32"/>
        <v>-8.3786330361672823E-2</v>
      </c>
      <c r="DT12" s="40">
        <f t="shared" si="61"/>
        <v>0.13545549260695866</v>
      </c>
      <c r="DU12" s="40">
        <f t="shared" si="62"/>
        <v>0.2543725481468242</v>
      </c>
      <c r="DV12" s="40">
        <f t="shared" si="63"/>
        <v>0.3501837469931961</v>
      </c>
      <c r="DW12" s="40">
        <f t="shared" si="64"/>
        <v>0.1286778148624097</v>
      </c>
      <c r="DX12" s="40">
        <f t="shared" si="65"/>
        <v>0.39253056100301165</v>
      </c>
      <c r="DY12" s="40">
        <f t="shared" si="54"/>
        <v>2.0224857088629147</v>
      </c>
    </row>
    <row r="13" spans="1:129" x14ac:dyDescent="0.2">
      <c r="A13" s="39">
        <f>'Industry selection'!C13</f>
        <v>1</v>
      </c>
      <c r="B13" s="2">
        <v>1.7</v>
      </c>
      <c r="C13" s="2" t="s">
        <v>25</v>
      </c>
      <c r="E13" s="30" t="s">
        <v>24</v>
      </c>
      <c r="F13" s="31">
        <v>1.7</v>
      </c>
      <c r="G13" s="32" t="s">
        <v>25</v>
      </c>
      <c r="H13" s="157">
        <f>[1]Ukraine!$F$11</f>
        <v>347</v>
      </c>
      <c r="I13" s="157">
        <f>[1]Ukraine!$G$11</f>
        <v>2059</v>
      </c>
      <c r="J13" s="157">
        <f>[1]Ukraine!$H$11</f>
        <v>1933</v>
      </c>
      <c r="K13" s="157">
        <f>[1]Ukraine!$I$11</f>
        <v>34662.6</v>
      </c>
      <c r="L13" s="157">
        <f>[1]Ukraine!$J$11</f>
        <v>37463.300000000003</v>
      </c>
      <c r="M13" s="11"/>
      <c r="N13" s="33" t="s">
        <v>737</v>
      </c>
      <c r="O13" s="34">
        <v>1.7</v>
      </c>
      <c r="P13" s="35" t="s">
        <v>25</v>
      </c>
      <c r="Q13" s="157">
        <f>[2]Ukraine!$F$11</f>
        <v>416</v>
      </c>
      <c r="R13" s="157">
        <f>[2]Ukraine!$G$11</f>
        <v>2679</v>
      </c>
      <c r="S13" s="157">
        <f>[2]Ukraine!$H$11</f>
        <v>2256</v>
      </c>
      <c r="T13" s="157">
        <f>[2]Ukraine!$I$11</f>
        <v>37700.1</v>
      </c>
      <c r="U13" s="157">
        <f>[2]Ukraine!$J$11</f>
        <v>38680.1</v>
      </c>
      <c r="V13" s="11"/>
      <c r="W13" s="36" t="s">
        <v>1083</v>
      </c>
      <c r="X13" s="36">
        <v>1.7</v>
      </c>
      <c r="Y13" s="36" t="s">
        <v>25</v>
      </c>
      <c r="Z13" s="157">
        <f>[3]Ukraine!$F$11</f>
        <v>405</v>
      </c>
      <c r="AA13" s="157">
        <f>[3]Ukraine!$G$11</f>
        <v>2200</v>
      </c>
      <c r="AB13" s="157">
        <f>[3]Ukraine!$H$11</f>
        <v>2054</v>
      </c>
      <c r="AC13" s="157">
        <f>[3]Ukraine!$I$11</f>
        <v>38320</v>
      </c>
      <c r="AD13" s="157">
        <f>[3]Ukraine!$J$11</f>
        <v>34146.1</v>
      </c>
      <c r="AE13" s="11"/>
      <c r="AF13" s="37" t="s">
        <v>1083</v>
      </c>
      <c r="AG13" s="37">
        <v>1.7</v>
      </c>
      <c r="AH13" s="37" t="s">
        <v>25</v>
      </c>
      <c r="AI13" s="157">
        <f>[4]Ukraine!$F$11</f>
        <v>417</v>
      </c>
      <c r="AJ13" s="157">
        <f>[4]Ukraine!$G$11</f>
        <v>1896</v>
      </c>
      <c r="AK13" s="157">
        <f>[4]Ukraine!$H$11</f>
        <v>1834</v>
      </c>
      <c r="AL13" s="157">
        <f>[4]Ukraine!$I$11</f>
        <v>76653.8</v>
      </c>
      <c r="AM13" s="157">
        <f>[4]Ukraine!$J$11</f>
        <v>23600.6</v>
      </c>
      <c r="AN13" s="11"/>
      <c r="AO13" s="11" t="s">
        <v>1083</v>
      </c>
      <c r="AP13" s="11">
        <v>1.7</v>
      </c>
      <c r="AQ13" s="11" t="s">
        <v>25</v>
      </c>
      <c r="AR13" s="157">
        <f>[5]Ukraine!$F$11</f>
        <v>378</v>
      </c>
      <c r="AS13" s="157">
        <f>[5]Ukraine!$G$11</f>
        <v>1873</v>
      </c>
      <c r="AT13" s="157">
        <f>[5]Ukraine!$H$11</f>
        <v>1797</v>
      </c>
      <c r="AU13" s="157">
        <f>[5]Ukraine!$I$11</f>
        <v>71461</v>
      </c>
      <c r="AV13" s="157">
        <f>[5]Ukraine!$J$11</f>
        <v>39485.4</v>
      </c>
      <c r="AW13" s="11"/>
      <c r="AX13" s="33" t="s">
        <v>1083</v>
      </c>
      <c r="AY13" s="33">
        <v>1.7</v>
      </c>
      <c r="AZ13" s="33" t="s">
        <v>25</v>
      </c>
      <c r="BA13" s="157">
        <f>[6]Ukraine!$F$11</f>
        <v>410</v>
      </c>
      <c r="BB13" s="157">
        <f>[6]Ukraine!$G$11</f>
        <v>1799</v>
      </c>
      <c r="BC13" s="157">
        <f>[6]Ukraine!$H$11</f>
        <v>1737</v>
      </c>
      <c r="BD13" s="157">
        <f>[6]Ukraine!$I$11</f>
        <v>67003.199999999997</v>
      </c>
      <c r="BE13" s="157">
        <f>[6]Ukraine!$J$11</f>
        <v>71129</v>
      </c>
      <c r="BG13" s="2">
        <v>1.7</v>
      </c>
      <c r="BH13" s="2" t="s">
        <v>25</v>
      </c>
      <c r="BI13" s="1">
        <f t="shared" si="38"/>
        <v>347</v>
      </c>
      <c r="BJ13" s="1">
        <f t="shared" si="39"/>
        <v>416</v>
      </c>
      <c r="BK13" s="1">
        <f t="shared" si="40"/>
        <v>405</v>
      </c>
      <c r="BL13" s="1">
        <f t="shared" si="41"/>
        <v>417</v>
      </c>
      <c r="BM13" s="1">
        <f t="shared" si="42"/>
        <v>378</v>
      </c>
      <c r="BN13" s="1">
        <f t="shared" si="43"/>
        <v>410</v>
      </c>
      <c r="BP13" s="1">
        <f t="shared" si="55"/>
        <v>1933</v>
      </c>
      <c r="BQ13" s="1">
        <f t="shared" si="56"/>
        <v>2256</v>
      </c>
      <c r="BR13" s="1">
        <f t="shared" si="57"/>
        <v>2054</v>
      </c>
      <c r="BS13" s="1">
        <f t="shared" si="58"/>
        <v>1834</v>
      </c>
      <c r="BT13" s="1">
        <f t="shared" si="59"/>
        <v>1797</v>
      </c>
      <c r="BU13" s="1">
        <f t="shared" si="60"/>
        <v>1737</v>
      </c>
      <c r="BW13" s="40" t="str">
        <f t="shared" si="44"/>
        <v/>
      </c>
      <c r="BX13" s="40" t="str">
        <f t="shared" si="44"/>
        <v/>
      </c>
      <c r="BY13" s="40" t="str">
        <f t="shared" si="44"/>
        <v/>
      </c>
      <c r="BZ13" s="40" t="str">
        <f t="shared" si="44"/>
        <v/>
      </c>
      <c r="CA13" s="40" t="str">
        <f t="shared" si="44"/>
        <v/>
      </c>
      <c r="CB13" s="40" t="str">
        <f t="shared" si="44"/>
        <v/>
      </c>
      <c r="CD13" s="10">
        <f t="shared" si="45"/>
        <v>37463.300000000003</v>
      </c>
      <c r="CE13" s="10">
        <f t="shared" si="46"/>
        <v>38680.1</v>
      </c>
      <c r="CF13" s="10">
        <f t="shared" si="47"/>
        <v>34146.1</v>
      </c>
      <c r="CG13" s="10">
        <f t="shared" si="48"/>
        <v>23600.6</v>
      </c>
      <c r="CH13" s="10">
        <f t="shared" si="49"/>
        <v>39485.4</v>
      </c>
      <c r="CI13" s="10">
        <f t="shared" si="50"/>
        <v>71129</v>
      </c>
      <c r="CK13" s="40" t="str">
        <f t="shared" si="51"/>
        <v/>
      </c>
      <c r="CL13" s="40" t="str">
        <f t="shared" si="24"/>
        <v/>
      </c>
      <c r="CM13" s="40" t="str">
        <f t="shared" si="24"/>
        <v/>
      </c>
      <c r="CN13" s="40" t="str">
        <f t="shared" si="24"/>
        <v/>
      </c>
      <c r="CO13" s="40" t="str">
        <f t="shared" si="24"/>
        <v/>
      </c>
      <c r="CP13" s="40" t="str">
        <f t="shared" si="24"/>
        <v/>
      </c>
      <c r="CR13" s="9" t="str">
        <f t="shared" si="52"/>
        <v/>
      </c>
      <c r="CS13" s="9" t="str">
        <f t="shared" si="25"/>
        <v/>
      </c>
      <c r="CT13" s="9" t="str">
        <f t="shared" si="25"/>
        <v/>
      </c>
      <c r="CU13" s="9" t="str">
        <f t="shared" si="25"/>
        <v/>
      </c>
      <c r="CV13" s="9" t="str">
        <f t="shared" si="25"/>
        <v/>
      </c>
      <c r="CW13" s="9" t="str">
        <f t="shared" si="25"/>
        <v/>
      </c>
      <c r="CY13" s="9" t="str">
        <f t="shared" si="53"/>
        <v/>
      </c>
      <c r="CZ13" s="9" t="str">
        <f t="shared" si="26"/>
        <v/>
      </c>
      <c r="DA13" s="9" t="str">
        <f t="shared" si="26"/>
        <v/>
      </c>
      <c r="DB13" s="9" t="str">
        <f t="shared" si="26"/>
        <v/>
      </c>
      <c r="DC13" s="9" t="str">
        <f t="shared" si="26"/>
        <v/>
      </c>
      <c r="DD13" s="9" t="str">
        <f t="shared" si="26"/>
        <v/>
      </c>
      <c r="DF13" s="9" t="str">
        <f>IF($A13=2,IF(ISNUMBER(CR13/Ukraine!CR13),100*CR13/Ukraine!CR13,""),"")</f>
        <v/>
      </c>
      <c r="DG13" s="9" t="str">
        <f>IF($A13=2,IF(ISNUMBER(CS13/Ukraine!CS13),100*CS13/Ukraine!CS13,""),"")</f>
        <v/>
      </c>
      <c r="DH13" s="9" t="str">
        <f>IF($A13=2,IF(ISNUMBER(CT13/Ukraine!CT13),100*CT13/Ukraine!CT13,""),"")</f>
        <v/>
      </c>
      <c r="DI13" s="9" t="str">
        <f>IF($A13=2,IF(ISNUMBER(CU13/Ukraine!CU13),100*CU13/Ukraine!CU13,""),"")</f>
        <v/>
      </c>
      <c r="DJ13" s="9" t="str">
        <f>IF($A13=2,IF(ISNUMBER(CV13/Ukraine!CV13),100*CV13/Ukraine!CV13,""),"")</f>
        <v/>
      </c>
      <c r="DK13" s="9" t="str">
        <f>IF($A13=2,IF(ISNUMBER(CW13/Ukraine!CW13),100*CW13/Ukraine!CW13,""),"")</f>
        <v/>
      </c>
      <c r="DM13" s="40" t="str">
        <f t="shared" si="27"/>
        <v/>
      </c>
      <c r="DN13" s="40" t="str">
        <f t="shared" si="28"/>
        <v/>
      </c>
      <c r="DO13" s="40" t="str">
        <f t="shared" si="29"/>
        <v/>
      </c>
      <c r="DP13" s="40" t="str">
        <f t="shared" si="30"/>
        <v/>
      </c>
      <c r="DQ13" s="40" t="str">
        <f t="shared" si="31"/>
        <v/>
      </c>
      <c r="DR13" s="40" t="str">
        <f t="shared" si="32"/>
        <v/>
      </c>
      <c r="DT13" s="40" t="str">
        <f t="shared" si="61"/>
        <v/>
      </c>
      <c r="DU13" s="40" t="str">
        <f t="shared" si="62"/>
        <v/>
      </c>
      <c r="DV13" s="40" t="str">
        <f t="shared" si="63"/>
        <v/>
      </c>
      <c r="DW13" s="40" t="str">
        <f t="shared" si="64"/>
        <v/>
      </c>
      <c r="DX13" s="40" t="str">
        <f t="shared" si="65"/>
        <v/>
      </c>
      <c r="DY13" s="40" t="str">
        <f t="shared" si="54"/>
        <v/>
      </c>
    </row>
    <row r="14" spans="1:129" x14ac:dyDescent="0.2">
      <c r="A14" s="39" t="str">
        <f>'Industry selection'!C14</f>
        <v/>
      </c>
      <c r="B14" s="2">
        <v>2</v>
      </c>
      <c r="C14" s="2" t="s">
        <v>27</v>
      </c>
      <c r="E14" s="30" t="s">
        <v>26</v>
      </c>
      <c r="F14" s="31">
        <v>2</v>
      </c>
      <c r="G14" s="32" t="s">
        <v>27</v>
      </c>
      <c r="H14" s="157">
        <f>[1]Ukraine!$F$12</f>
        <v>889</v>
      </c>
      <c r="I14" s="157">
        <f>[1]Ukraine!$G$12</f>
        <v>65987</v>
      </c>
      <c r="J14" s="157">
        <f>[1]Ukraine!$H$12</f>
        <v>65837</v>
      </c>
      <c r="K14" s="157">
        <f>[1]Ukraine!$I$12</f>
        <v>6122721.2999999998</v>
      </c>
      <c r="L14" s="157">
        <f>[1]Ukraine!$J$12</f>
        <v>1910186.6</v>
      </c>
      <c r="M14" s="11"/>
      <c r="N14" s="33" t="s">
        <v>738</v>
      </c>
      <c r="O14" s="34">
        <v>2</v>
      </c>
      <c r="P14" s="35" t="s">
        <v>27</v>
      </c>
      <c r="Q14" s="157">
        <f>[2]Ukraine!$F$12</f>
        <v>980</v>
      </c>
      <c r="R14" s="157">
        <f>[2]Ukraine!$G$12</f>
        <v>62110</v>
      </c>
      <c r="S14" s="157">
        <f>[2]Ukraine!$H$12</f>
        <v>61946</v>
      </c>
      <c r="T14" s="157">
        <f>[2]Ukraine!$I$12</f>
        <v>6642365.0999999996</v>
      </c>
      <c r="U14" s="157">
        <f>[2]Ukraine!$J$12</f>
        <v>2041072.2</v>
      </c>
      <c r="V14" s="11"/>
      <c r="W14" s="36" t="s">
        <v>1084</v>
      </c>
      <c r="X14" s="36">
        <v>2</v>
      </c>
      <c r="Y14" s="36" t="s">
        <v>27</v>
      </c>
      <c r="Z14" s="157">
        <f>[3]Ukraine!$F$12</f>
        <v>966</v>
      </c>
      <c r="AA14" s="157">
        <f>[3]Ukraine!$G$12</f>
        <v>60011</v>
      </c>
      <c r="AB14" s="157">
        <f>[3]Ukraine!$H$12</f>
        <v>59814</v>
      </c>
      <c r="AC14" s="157">
        <f>[3]Ukraine!$I$12</f>
        <v>8255542.9000000004</v>
      </c>
      <c r="AD14" s="157">
        <f>[3]Ukraine!$J$12</f>
        <v>2295818</v>
      </c>
      <c r="AE14" s="11"/>
      <c r="AF14" s="37" t="s">
        <v>1084</v>
      </c>
      <c r="AG14" s="37">
        <v>2</v>
      </c>
      <c r="AH14" s="37" t="s">
        <v>27</v>
      </c>
      <c r="AI14" s="157">
        <f>[4]Ukraine!$F$12</f>
        <v>966</v>
      </c>
      <c r="AJ14" s="157">
        <f>[4]Ukraine!$G$12</f>
        <v>61701</v>
      </c>
      <c r="AK14" s="157">
        <f>[4]Ukraine!$H$12</f>
        <v>61527</v>
      </c>
      <c r="AL14" s="157">
        <f>[4]Ukraine!$I$12</f>
        <v>11858832.5</v>
      </c>
      <c r="AM14" s="157">
        <f>[4]Ukraine!$J$12</f>
        <v>3347830</v>
      </c>
      <c r="AN14" s="11"/>
      <c r="AO14" s="11" t="s">
        <v>1084</v>
      </c>
      <c r="AP14" s="11">
        <v>2</v>
      </c>
      <c r="AQ14" s="11" t="s">
        <v>27</v>
      </c>
      <c r="AR14" s="157">
        <f>[5]Ukraine!$F$12</f>
        <v>859</v>
      </c>
      <c r="AS14" s="157">
        <f>[5]Ukraine!$G$12</f>
        <v>63228</v>
      </c>
      <c r="AT14" s="157">
        <f>[5]Ukraine!$H$12</f>
        <v>63137</v>
      </c>
      <c r="AU14" s="157">
        <f>[5]Ukraine!$I$12</f>
        <v>14035987.199999999</v>
      </c>
      <c r="AV14" s="157">
        <f>[5]Ukraine!$J$12</f>
        <v>4603209.5999999996</v>
      </c>
      <c r="AW14" s="11"/>
      <c r="AX14" s="33" t="s">
        <v>1084</v>
      </c>
      <c r="AY14" s="33">
        <v>2</v>
      </c>
      <c r="AZ14" s="33" t="s">
        <v>27</v>
      </c>
      <c r="BA14" s="157">
        <f>[6]Ukraine!$F$12</f>
        <v>949</v>
      </c>
      <c r="BB14" s="157">
        <f>[6]Ukraine!$G$12</f>
        <v>62394</v>
      </c>
      <c r="BC14" s="157">
        <f>[6]Ukraine!$H$12</f>
        <v>62192</v>
      </c>
      <c r="BD14" s="157">
        <f>[6]Ukraine!$I$12</f>
        <v>15888258.699999999</v>
      </c>
      <c r="BE14" s="157">
        <f>[6]Ukraine!$J$12</f>
        <v>5814163.4000000004</v>
      </c>
      <c r="BG14" s="2">
        <v>2</v>
      </c>
      <c r="BH14" s="2" t="s">
        <v>27</v>
      </c>
      <c r="BI14" s="1">
        <f t="shared" si="38"/>
        <v>889</v>
      </c>
      <c r="BJ14" s="1">
        <f t="shared" si="39"/>
        <v>980</v>
      </c>
      <c r="BK14" s="1">
        <f t="shared" si="40"/>
        <v>966</v>
      </c>
      <c r="BL14" s="1">
        <f t="shared" si="41"/>
        <v>966</v>
      </c>
      <c r="BM14" s="1">
        <f t="shared" si="42"/>
        <v>859</v>
      </c>
      <c r="BN14" s="1">
        <f t="shared" si="43"/>
        <v>949</v>
      </c>
      <c r="BP14" s="1">
        <f t="shared" si="55"/>
        <v>65837</v>
      </c>
      <c r="BQ14" s="1">
        <f t="shared" si="56"/>
        <v>61946</v>
      </c>
      <c r="BR14" s="1">
        <f t="shared" si="57"/>
        <v>59814</v>
      </c>
      <c r="BS14" s="1">
        <f t="shared" si="58"/>
        <v>61527</v>
      </c>
      <c r="BT14" s="1">
        <f t="shared" si="59"/>
        <v>63137</v>
      </c>
      <c r="BU14" s="1">
        <f t="shared" si="60"/>
        <v>62192</v>
      </c>
      <c r="BW14" s="40" t="str">
        <f t="shared" si="44"/>
        <v/>
      </c>
      <c r="BX14" s="40" t="str">
        <f t="shared" si="44"/>
        <v/>
      </c>
      <c r="BY14" s="40" t="str">
        <f t="shared" si="44"/>
        <v/>
      </c>
      <c r="BZ14" s="40" t="str">
        <f t="shared" si="44"/>
        <v/>
      </c>
      <c r="CA14" s="40" t="str">
        <f t="shared" si="44"/>
        <v/>
      </c>
      <c r="CB14" s="40" t="str">
        <f t="shared" si="44"/>
        <v/>
      </c>
      <c r="CD14" s="10">
        <f t="shared" si="45"/>
        <v>1910186.6</v>
      </c>
      <c r="CE14" s="10">
        <f t="shared" si="46"/>
        <v>2041072.2</v>
      </c>
      <c r="CF14" s="10">
        <f t="shared" si="47"/>
        <v>2295818</v>
      </c>
      <c r="CG14" s="10">
        <f t="shared" si="48"/>
        <v>3347830</v>
      </c>
      <c r="CH14" s="10">
        <f t="shared" si="49"/>
        <v>4603209.5999999996</v>
      </c>
      <c r="CI14" s="10">
        <f t="shared" si="50"/>
        <v>5814163.4000000004</v>
      </c>
      <c r="CK14" s="40" t="str">
        <f t="shared" si="51"/>
        <v/>
      </c>
      <c r="CL14" s="40" t="str">
        <f t="shared" si="24"/>
        <v/>
      </c>
      <c r="CM14" s="40" t="str">
        <f t="shared" si="24"/>
        <v/>
      </c>
      <c r="CN14" s="40" t="str">
        <f t="shared" si="24"/>
        <v/>
      </c>
      <c r="CO14" s="40" t="str">
        <f t="shared" si="24"/>
        <v/>
      </c>
      <c r="CP14" s="40" t="str">
        <f t="shared" si="24"/>
        <v/>
      </c>
      <c r="CR14" s="9" t="str">
        <f t="shared" si="52"/>
        <v/>
      </c>
      <c r="CS14" s="9" t="str">
        <f t="shared" si="25"/>
        <v/>
      </c>
      <c r="CT14" s="9" t="str">
        <f t="shared" si="25"/>
        <v/>
      </c>
      <c r="CU14" s="9" t="str">
        <f t="shared" si="25"/>
        <v/>
      </c>
      <c r="CV14" s="9" t="str">
        <f t="shared" si="25"/>
        <v/>
      </c>
      <c r="CW14" s="9" t="str">
        <f t="shared" si="25"/>
        <v/>
      </c>
      <c r="CY14" s="9" t="str">
        <f t="shared" si="53"/>
        <v/>
      </c>
      <c r="CZ14" s="9" t="str">
        <f t="shared" si="26"/>
        <v/>
      </c>
      <c r="DA14" s="9" t="str">
        <f t="shared" si="26"/>
        <v/>
      </c>
      <c r="DB14" s="9" t="str">
        <f t="shared" si="26"/>
        <v/>
      </c>
      <c r="DC14" s="9" t="str">
        <f t="shared" si="26"/>
        <v/>
      </c>
      <c r="DD14" s="9" t="str">
        <f t="shared" si="26"/>
        <v/>
      </c>
      <c r="DF14" s="9" t="str">
        <f>IF($A14=2,IF(ISNUMBER(CR14/Ukraine!CR14),100*CR14/Ukraine!CR14,""),"")</f>
        <v/>
      </c>
      <c r="DG14" s="9" t="str">
        <f>IF($A14=2,IF(ISNUMBER(CS14/Ukraine!CS14),100*CS14/Ukraine!CS14,""),"")</f>
        <v/>
      </c>
      <c r="DH14" s="9" t="str">
        <f>IF($A14=2,IF(ISNUMBER(CT14/Ukraine!CT14),100*CT14/Ukraine!CT14,""),"")</f>
        <v/>
      </c>
      <c r="DI14" s="9" t="str">
        <f>IF($A14=2,IF(ISNUMBER(CU14/Ukraine!CU14),100*CU14/Ukraine!CU14,""),"")</f>
        <v/>
      </c>
      <c r="DJ14" s="9" t="str">
        <f>IF($A14=2,IF(ISNUMBER(CV14/Ukraine!CV14),100*CV14/Ukraine!CV14,""),"")</f>
        <v/>
      </c>
      <c r="DK14" s="9" t="str">
        <f>IF($A14=2,IF(ISNUMBER(CW14/Ukraine!CW14),100*CW14/Ukraine!CW14,""),"")</f>
        <v/>
      </c>
      <c r="DM14" s="40" t="str">
        <f t="shared" si="27"/>
        <v/>
      </c>
      <c r="DN14" s="40" t="str">
        <f t="shared" si="28"/>
        <v/>
      </c>
      <c r="DO14" s="40" t="str">
        <f t="shared" si="29"/>
        <v/>
      </c>
      <c r="DP14" s="40" t="str">
        <f t="shared" si="30"/>
        <v/>
      </c>
      <c r="DQ14" s="40" t="str">
        <f t="shared" si="31"/>
        <v/>
      </c>
      <c r="DR14" s="40" t="str">
        <f t="shared" si="32"/>
        <v/>
      </c>
      <c r="DT14" s="40" t="str">
        <f t="shared" si="61"/>
        <v/>
      </c>
      <c r="DU14" s="40" t="str">
        <f t="shared" si="62"/>
        <v/>
      </c>
      <c r="DV14" s="40" t="str">
        <f t="shared" si="63"/>
        <v/>
      </c>
      <c r="DW14" s="40" t="str">
        <f t="shared" si="64"/>
        <v/>
      </c>
      <c r="DX14" s="40" t="str">
        <f t="shared" si="65"/>
        <v/>
      </c>
      <c r="DY14" s="40" t="str">
        <f t="shared" si="54"/>
        <v/>
      </c>
    </row>
    <row r="15" spans="1:129" x14ac:dyDescent="0.2">
      <c r="A15" s="39">
        <f>'Industry selection'!C15</f>
        <v>2</v>
      </c>
      <c r="B15" s="2">
        <v>2.1</v>
      </c>
      <c r="C15" s="2" t="s">
        <v>29</v>
      </c>
      <c r="E15" s="30" t="s">
        <v>28</v>
      </c>
      <c r="F15" s="31">
        <v>2.1</v>
      </c>
      <c r="G15" s="32" t="s">
        <v>29</v>
      </c>
      <c r="H15" s="157">
        <f>[1]Ukraine!$F$13</f>
        <v>199</v>
      </c>
      <c r="I15" s="157">
        <f>[1]Ukraine!$G$13</f>
        <v>12856</v>
      </c>
      <c r="J15" s="157">
        <f>[1]Ukraine!$H$13</f>
        <v>12835</v>
      </c>
      <c r="K15" s="157">
        <f>[1]Ukraine!$I$13</f>
        <v>1018693.5</v>
      </c>
      <c r="L15" s="157">
        <f>[1]Ukraine!$J$13</f>
        <v>344390.6</v>
      </c>
      <c r="M15" s="11"/>
      <c r="N15" s="33" t="s">
        <v>739</v>
      </c>
      <c r="O15" s="36">
        <v>2.1</v>
      </c>
      <c r="P15" s="35" t="s">
        <v>29</v>
      </c>
      <c r="Q15" s="157">
        <f>[2]Ukraine!$F$13</f>
        <v>228</v>
      </c>
      <c r="R15" s="157">
        <f>[2]Ukraine!$G$13</f>
        <v>12828</v>
      </c>
      <c r="S15" s="157">
        <f>[2]Ukraine!$H$13</f>
        <v>12778</v>
      </c>
      <c r="T15" s="157">
        <f>[2]Ukraine!$I$13</f>
        <v>1221527.8</v>
      </c>
      <c r="U15" s="157">
        <f>[2]Ukraine!$J$13</f>
        <v>381328.2</v>
      </c>
      <c r="V15" s="11"/>
      <c r="W15" s="36" t="s">
        <v>1085</v>
      </c>
      <c r="X15" s="36">
        <v>2.1</v>
      </c>
      <c r="Y15" s="36" t="s">
        <v>29</v>
      </c>
      <c r="Z15" s="157">
        <f>[3]Ukraine!$F$13</f>
        <v>233</v>
      </c>
      <c r="AA15" s="157">
        <f>[3]Ukraine!$G$13</f>
        <v>12396</v>
      </c>
      <c r="AB15" s="157">
        <f>[3]Ukraine!$H$13</f>
        <v>12345</v>
      </c>
      <c r="AC15" s="157">
        <f>[3]Ukraine!$I$13</f>
        <v>1491811.8</v>
      </c>
      <c r="AD15" s="157">
        <f>[3]Ukraine!$J$13</f>
        <v>421716.2</v>
      </c>
      <c r="AE15" s="11"/>
      <c r="AF15" s="37" t="s">
        <v>1085</v>
      </c>
      <c r="AG15" s="37">
        <v>2.1</v>
      </c>
      <c r="AH15" s="37" t="s">
        <v>29</v>
      </c>
      <c r="AI15" s="157">
        <f>[4]Ukraine!$F$13</f>
        <v>235</v>
      </c>
      <c r="AJ15" s="157">
        <f>[4]Ukraine!$G$13</f>
        <v>12562</v>
      </c>
      <c r="AK15" s="157">
        <f>[4]Ukraine!$H$13</f>
        <v>12528</v>
      </c>
      <c r="AL15" s="157">
        <f>[4]Ukraine!$I$13</f>
        <v>2080657.2</v>
      </c>
      <c r="AM15" s="157">
        <f>[4]Ukraine!$J$13</f>
        <v>582608.9</v>
      </c>
      <c r="AN15" s="11"/>
      <c r="AO15" s="11" t="s">
        <v>1085</v>
      </c>
      <c r="AP15" s="11">
        <v>2.1</v>
      </c>
      <c r="AQ15" s="11" t="s">
        <v>29</v>
      </c>
      <c r="AR15" s="157">
        <f>[5]Ukraine!$F$13</f>
        <v>219</v>
      </c>
      <c r="AS15" s="157">
        <f>[5]Ukraine!$G$13</f>
        <v>13032</v>
      </c>
      <c r="AT15" s="157">
        <f>[5]Ukraine!$H$13</f>
        <v>13012</v>
      </c>
      <c r="AU15" s="157">
        <f>[5]Ukraine!$I$13</f>
        <v>2633050</v>
      </c>
      <c r="AV15" s="157">
        <f>[5]Ukraine!$J$13</f>
        <v>845993.3</v>
      </c>
      <c r="AW15" s="11"/>
      <c r="AX15" s="33" t="s">
        <v>1085</v>
      </c>
      <c r="AY15" s="33">
        <v>2.1</v>
      </c>
      <c r="AZ15" s="33" t="s">
        <v>29</v>
      </c>
      <c r="BA15" s="157">
        <f>[6]Ukraine!$F$13</f>
        <v>257</v>
      </c>
      <c r="BB15" s="157">
        <f>[6]Ukraine!$G$13</f>
        <v>13880</v>
      </c>
      <c r="BC15" s="157">
        <f>[6]Ukraine!$H$13</f>
        <v>13843</v>
      </c>
      <c r="BD15" s="157">
        <f>[6]Ukraine!$I$13</f>
        <v>3307107.6</v>
      </c>
      <c r="BE15" s="157">
        <f>[6]Ukraine!$J$13</f>
        <v>1213746.3</v>
      </c>
      <c r="BG15" s="2">
        <v>2.1</v>
      </c>
      <c r="BH15" s="2" t="s">
        <v>29</v>
      </c>
      <c r="BI15" s="1">
        <f t="shared" si="38"/>
        <v>199</v>
      </c>
      <c r="BJ15" s="1">
        <f t="shared" si="39"/>
        <v>228</v>
      </c>
      <c r="BK15" s="1">
        <f t="shared" si="40"/>
        <v>233</v>
      </c>
      <c r="BL15" s="1">
        <f t="shared" si="41"/>
        <v>235</v>
      </c>
      <c r="BM15" s="1">
        <f t="shared" si="42"/>
        <v>219</v>
      </c>
      <c r="BN15" s="1">
        <f t="shared" si="43"/>
        <v>257</v>
      </c>
      <c r="BP15" s="1">
        <f t="shared" si="55"/>
        <v>12835</v>
      </c>
      <c r="BQ15" s="1">
        <f t="shared" si="56"/>
        <v>12778</v>
      </c>
      <c r="BR15" s="1">
        <f t="shared" si="57"/>
        <v>12345</v>
      </c>
      <c r="BS15" s="1">
        <f t="shared" si="58"/>
        <v>12528</v>
      </c>
      <c r="BT15" s="1">
        <f t="shared" si="59"/>
        <v>13012</v>
      </c>
      <c r="BU15" s="1">
        <f t="shared" si="60"/>
        <v>13843</v>
      </c>
      <c r="BW15" s="40">
        <f t="shared" si="44"/>
        <v>1.7604631657201406E-3</v>
      </c>
      <c r="BX15" s="40">
        <f t="shared" si="44"/>
        <v>1.8213287603889359E-3</v>
      </c>
      <c r="BY15" s="40">
        <f t="shared" si="44"/>
        <v>1.9933838065540909E-3</v>
      </c>
      <c r="BZ15" s="40">
        <f t="shared" si="44"/>
        <v>2.1681792693817366E-3</v>
      </c>
      <c r="CA15" s="40">
        <f t="shared" si="44"/>
        <v>2.2772652725271537E-3</v>
      </c>
      <c r="CB15" s="40">
        <f t="shared" si="44"/>
        <v>2.4223981268981037E-3</v>
      </c>
      <c r="CD15" s="10">
        <f t="shared" si="45"/>
        <v>344390.6</v>
      </c>
      <c r="CE15" s="10">
        <f t="shared" si="46"/>
        <v>381328.2</v>
      </c>
      <c r="CF15" s="10">
        <f t="shared" si="47"/>
        <v>421716.2</v>
      </c>
      <c r="CG15" s="10">
        <f t="shared" si="48"/>
        <v>582608.9</v>
      </c>
      <c r="CH15" s="10">
        <f t="shared" si="49"/>
        <v>845993.3</v>
      </c>
      <c r="CI15" s="10">
        <f t="shared" si="50"/>
        <v>1213746.3</v>
      </c>
      <c r="CK15" s="40">
        <f t="shared" si="51"/>
        <v>1.293234902938864E-3</v>
      </c>
      <c r="CL15" s="40">
        <f t="shared" si="24"/>
        <v>1.4129313102118641E-3</v>
      </c>
      <c r="CM15" s="40">
        <f t="shared" si="24"/>
        <v>1.6125548204273064E-3</v>
      </c>
      <c r="CN15" s="40">
        <f t="shared" si="24"/>
        <v>1.9695600090607166E-3</v>
      </c>
      <c r="CO15" s="40">
        <f t="shared" si="24"/>
        <v>2.3445672107341433E-3</v>
      </c>
      <c r="CP15" s="40">
        <f t="shared" si="24"/>
        <v>2.5673367470904302E-3</v>
      </c>
      <c r="CR15" s="9">
        <f t="shared" si="52"/>
        <v>26.832146474483832</v>
      </c>
      <c r="CS15" s="9">
        <f t="shared" si="25"/>
        <v>29.842557520738772</v>
      </c>
      <c r="CT15" s="9">
        <f t="shared" si="25"/>
        <v>34.160891049007695</v>
      </c>
      <c r="CU15" s="9">
        <f t="shared" si="25"/>
        <v>46.504541826309072</v>
      </c>
      <c r="CV15" s="9">
        <f t="shared" si="25"/>
        <v>65.016392560713186</v>
      </c>
      <c r="CW15" s="9">
        <f t="shared" si="25"/>
        <v>87.679426424907902</v>
      </c>
      <c r="CY15" s="9">
        <f t="shared" si="53"/>
        <v>73.459923963240044</v>
      </c>
      <c r="CZ15" s="9">
        <f t="shared" si="26"/>
        <v>77.576950462811553</v>
      </c>
      <c r="DA15" s="9">
        <f t="shared" si="26"/>
        <v>80.895350665805125</v>
      </c>
      <c r="DB15" s="9">
        <f t="shared" si="26"/>
        <v>90.839352486860705</v>
      </c>
      <c r="DC15" s="9">
        <f t="shared" si="26"/>
        <v>102.95538420661474</v>
      </c>
      <c r="DD15" s="9">
        <f t="shared" si="26"/>
        <v>105.98326999112743</v>
      </c>
      <c r="DF15" s="9">
        <f>IF($A15=2,IF(ISNUMBER(CR15/Ukraine!CR15),100*CR15/Ukraine!CR15,""),"")</f>
        <v>99.999999999999986</v>
      </c>
      <c r="DG15" s="9">
        <f>IF($A15=2,IF(ISNUMBER(CS15/Ukraine!CS15),100*CS15/Ukraine!CS15,""),"")</f>
        <v>100</v>
      </c>
      <c r="DH15" s="9">
        <f>IF($A15=2,IF(ISNUMBER(CT15/Ukraine!CT15),100*CT15/Ukraine!CT15,""),"")</f>
        <v>100</v>
      </c>
      <c r="DI15" s="9">
        <f>IF($A15=2,IF(ISNUMBER(CU15/Ukraine!CU15),100*CU15/Ukraine!CU15,""),"")</f>
        <v>99.999999999999986</v>
      </c>
      <c r="DJ15" s="9">
        <f>IF($A15=2,IF(ISNUMBER(CV15/Ukraine!CV15),100*CV15/Ukraine!CV15,""),"")</f>
        <v>100</v>
      </c>
      <c r="DK15" s="9">
        <f>IF($A15=2,IF(ISNUMBER(CW15/Ukraine!CW15),100*CW15/Ukraine!CW15,""),"")</f>
        <v>100</v>
      </c>
      <c r="DM15" s="40">
        <f t="shared" si="27"/>
        <v>-4.4409816906895161E-3</v>
      </c>
      <c r="DN15" s="40">
        <f t="shared" si="28"/>
        <v>-3.3886367193614042E-2</v>
      </c>
      <c r="DO15" s="40">
        <f t="shared" si="29"/>
        <v>1.4823815309842114E-2</v>
      </c>
      <c r="DP15" s="40">
        <f t="shared" si="30"/>
        <v>3.863346104725407E-2</v>
      </c>
      <c r="DQ15" s="40">
        <f t="shared" si="31"/>
        <v>6.3864125422686824E-2</v>
      </c>
      <c r="DR15" s="40">
        <f t="shared" si="32"/>
        <v>7.8535255161667372E-2</v>
      </c>
      <c r="DT15" s="40">
        <f t="shared" si="61"/>
        <v>0.1121941939724318</v>
      </c>
      <c r="DU15" s="40">
        <f t="shared" si="62"/>
        <v>0.144703868804406</v>
      </c>
      <c r="DV15" s="40">
        <f t="shared" si="63"/>
        <v>0.36133866530568537</v>
      </c>
      <c r="DW15" s="40">
        <f t="shared" si="64"/>
        <v>0.39806543635123792</v>
      </c>
      <c r="DX15" s="40">
        <f t="shared" si="65"/>
        <v>0.34857415140391979</v>
      </c>
      <c r="DY15" s="40">
        <f t="shared" si="54"/>
        <v>2.2677007971869529</v>
      </c>
    </row>
    <row r="16" spans="1:129" x14ac:dyDescent="0.2">
      <c r="A16" s="39">
        <f>'Industry selection'!C16</f>
        <v>2</v>
      </c>
      <c r="B16" s="2">
        <v>2.2000000000000002</v>
      </c>
      <c r="C16" s="2" t="s">
        <v>31</v>
      </c>
      <c r="E16" s="30" t="s">
        <v>30</v>
      </c>
      <c r="F16" s="31">
        <v>2.2000000000000002</v>
      </c>
      <c r="G16" s="32" t="s">
        <v>31</v>
      </c>
      <c r="H16" s="157">
        <f>[1]Ukraine!$F$14</f>
        <v>481</v>
      </c>
      <c r="I16" s="157">
        <f>[1]Ukraine!$G$14</f>
        <v>44279</v>
      </c>
      <c r="J16" s="157">
        <f>[1]Ukraine!$H$14</f>
        <v>44194</v>
      </c>
      <c r="K16" s="157">
        <f>[1]Ukraine!$I$14</f>
        <v>4390932.5999999996</v>
      </c>
      <c r="L16" s="157">
        <f>[1]Ukraine!$J$14</f>
        <v>1327930.6000000001</v>
      </c>
      <c r="M16" s="11"/>
      <c r="N16" s="33" t="s">
        <v>740</v>
      </c>
      <c r="O16" s="36">
        <v>2.2000000000000002</v>
      </c>
      <c r="P16" s="35" t="s">
        <v>31</v>
      </c>
      <c r="Q16" s="157">
        <f>[2]Ukraine!$F$14</f>
        <v>529</v>
      </c>
      <c r="R16" s="157">
        <f>[2]Ukraine!$G$14</f>
        <v>41570</v>
      </c>
      <c r="S16" s="157">
        <f>[2]Ukraine!$H$14</f>
        <v>41497</v>
      </c>
      <c r="T16" s="157">
        <f>[2]Ukraine!$I$14</f>
        <v>4759233.2</v>
      </c>
      <c r="U16" s="157">
        <f>[2]Ukraine!$J$14</f>
        <v>1427604.7</v>
      </c>
      <c r="V16" s="11"/>
      <c r="W16" s="36" t="s">
        <v>1086</v>
      </c>
      <c r="X16" s="36">
        <v>2.2000000000000002</v>
      </c>
      <c r="Y16" s="36" t="s">
        <v>31</v>
      </c>
      <c r="Z16" s="157">
        <f>[3]Ukraine!$F$14</f>
        <v>522</v>
      </c>
      <c r="AA16" s="157">
        <f>[3]Ukraine!$G$14</f>
        <v>40555</v>
      </c>
      <c r="AB16" s="157">
        <f>[3]Ukraine!$H$14</f>
        <v>40452</v>
      </c>
      <c r="AC16" s="157">
        <f>[3]Ukraine!$I$14</f>
        <v>6049147.2999999998</v>
      </c>
      <c r="AD16" s="157">
        <f>[3]Ukraine!$J$14</f>
        <v>1636766.7</v>
      </c>
      <c r="AE16" s="11"/>
      <c r="AF16" s="37" t="s">
        <v>1086</v>
      </c>
      <c r="AG16" s="37">
        <v>2.2000000000000002</v>
      </c>
      <c r="AH16" s="37" t="s">
        <v>31</v>
      </c>
      <c r="AI16" s="157">
        <f>[4]Ukraine!$F$14</f>
        <v>535</v>
      </c>
      <c r="AJ16" s="157">
        <f>[4]Ukraine!$G$14</f>
        <v>42942</v>
      </c>
      <c r="AK16" s="157">
        <f>[4]Ukraine!$H$14</f>
        <v>42838</v>
      </c>
      <c r="AL16" s="157">
        <f>[4]Ukraine!$I$14</f>
        <v>8939763.0999999996</v>
      </c>
      <c r="AM16" s="157">
        <f>[4]Ukraine!$J$14</f>
        <v>2480594.1</v>
      </c>
      <c r="AN16" s="11"/>
      <c r="AO16" s="11" t="s">
        <v>1086</v>
      </c>
      <c r="AP16" s="11">
        <v>2.2000000000000002</v>
      </c>
      <c r="AQ16" s="11" t="s">
        <v>31</v>
      </c>
      <c r="AR16" s="157">
        <f>[5]Ukraine!$F$14</f>
        <v>496</v>
      </c>
      <c r="AS16" s="157">
        <f>[5]Ukraine!$G$14</f>
        <v>45422</v>
      </c>
      <c r="AT16" s="157">
        <f>[5]Ukraine!$H$14</f>
        <v>45372</v>
      </c>
      <c r="AU16" s="157">
        <f>[5]Ukraine!$I$14</f>
        <v>10695309.199999999</v>
      </c>
      <c r="AV16" s="157">
        <f>[5]Ukraine!$J$14</f>
        <v>3500161.4</v>
      </c>
      <c r="AW16" s="11"/>
      <c r="AX16" s="33" t="s">
        <v>1086</v>
      </c>
      <c r="AY16" s="33">
        <v>2.2000000000000002</v>
      </c>
      <c r="AZ16" s="33" t="s">
        <v>31</v>
      </c>
      <c r="BA16" s="157">
        <f>[6]Ukraine!$F$14</f>
        <v>543</v>
      </c>
      <c r="BB16" s="157">
        <f>[6]Ukraine!$G$14</f>
        <v>44296</v>
      </c>
      <c r="BC16" s="157">
        <f>[6]Ukraine!$H$14</f>
        <v>44156</v>
      </c>
      <c r="BD16" s="157">
        <f>[6]Ukraine!$I$14</f>
        <v>11608545</v>
      </c>
      <c r="BE16" s="157">
        <f>[6]Ukraine!$J$14</f>
        <v>4284064.7</v>
      </c>
      <c r="BG16" s="2">
        <v>2.2000000000000002</v>
      </c>
      <c r="BH16" s="2" t="s">
        <v>31</v>
      </c>
      <c r="BI16" s="1">
        <f t="shared" si="38"/>
        <v>481</v>
      </c>
      <c r="BJ16" s="1">
        <f t="shared" si="39"/>
        <v>529</v>
      </c>
      <c r="BK16" s="1">
        <f t="shared" si="40"/>
        <v>522</v>
      </c>
      <c r="BL16" s="1">
        <f t="shared" si="41"/>
        <v>535</v>
      </c>
      <c r="BM16" s="1">
        <f t="shared" si="42"/>
        <v>496</v>
      </c>
      <c r="BN16" s="1">
        <f t="shared" si="43"/>
        <v>543</v>
      </c>
      <c r="BP16" s="1">
        <f t="shared" si="55"/>
        <v>44194</v>
      </c>
      <c r="BQ16" s="1">
        <f t="shared" si="56"/>
        <v>41497</v>
      </c>
      <c r="BR16" s="1">
        <f t="shared" si="57"/>
        <v>40452</v>
      </c>
      <c r="BS16" s="1">
        <f t="shared" si="58"/>
        <v>42838</v>
      </c>
      <c r="BT16" s="1">
        <f t="shared" si="59"/>
        <v>45372</v>
      </c>
      <c r="BU16" s="1">
        <f t="shared" si="60"/>
        <v>44156</v>
      </c>
      <c r="BW16" s="40">
        <f t="shared" si="44"/>
        <v>6.0616991932867853E-3</v>
      </c>
      <c r="BX16" s="40">
        <f t="shared" si="44"/>
        <v>5.9148285780137484E-3</v>
      </c>
      <c r="BY16" s="40">
        <f t="shared" si="44"/>
        <v>6.5319045559113879E-3</v>
      </c>
      <c r="BZ16" s="40">
        <f t="shared" si="44"/>
        <v>7.4138301039092299E-3</v>
      </c>
      <c r="CA16" s="40">
        <f t="shared" si="44"/>
        <v>7.9406762945820799E-3</v>
      </c>
      <c r="CB16" s="40">
        <f t="shared" si="44"/>
        <v>7.7268953038584602E-3</v>
      </c>
      <c r="CD16" s="10">
        <f t="shared" si="45"/>
        <v>1327930.6000000001</v>
      </c>
      <c r="CE16" s="10">
        <f t="shared" si="46"/>
        <v>1427604.7</v>
      </c>
      <c r="CF16" s="10">
        <f t="shared" si="47"/>
        <v>1636766.7</v>
      </c>
      <c r="CG16" s="10">
        <f t="shared" si="48"/>
        <v>2480594.1</v>
      </c>
      <c r="CH16" s="10">
        <f t="shared" si="49"/>
        <v>3500161.4</v>
      </c>
      <c r="CI16" s="10">
        <f t="shared" si="50"/>
        <v>4284064.7</v>
      </c>
      <c r="CK16" s="40">
        <f t="shared" si="51"/>
        <v>4.9865652564284497E-3</v>
      </c>
      <c r="CL16" s="40">
        <f t="shared" si="24"/>
        <v>5.2896884605849112E-3</v>
      </c>
      <c r="CM16" s="40">
        <f t="shared" si="24"/>
        <v>6.2586545928278179E-3</v>
      </c>
      <c r="CN16" s="40">
        <f t="shared" si="24"/>
        <v>8.3858638926936416E-3</v>
      </c>
      <c r="CO16" s="40">
        <f t="shared" si="24"/>
        <v>9.7002702630355504E-3</v>
      </c>
      <c r="CP16" s="40">
        <f t="shared" si="24"/>
        <v>9.0617262695037171E-3</v>
      </c>
      <c r="CR16" s="9">
        <f t="shared" si="52"/>
        <v>30.047757614155771</v>
      </c>
      <c r="CS16" s="9">
        <f t="shared" si="25"/>
        <v>34.40260018796539</v>
      </c>
      <c r="CT16" s="9">
        <f t="shared" si="25"/>
        <v>40.461947493325418</v>
      </c>
      <c r="CU16" s="9">
        <f t="shared" si="25"/>
        <v>57.906393855922317</v>
      </c>
      <c r="CV16" s="9">
        <f t="shared" si="25"/>
        <v>77.143643656880897</v>
      </c>
      <c r="CW16" s="9">
        <f t="shared" si="25"/>
        <v>97.021122837213525</v>
      </c>
      <c r="CY16" s="9">
        <f t="shared" si="53"/>
        <v>82.263489121185273</v>
      </c>
      <c r="CZ16" s="9">
        <f t="shared" si="26"/>
        <v>89.430968130630689</v>
      </c>
      <c r="DA16" s="9">
        <f t="shared" si="26"/>
        <v>95.816687755544763</v>
      </c>
      <c r="DB16" s="9">
        <f t="shared" si="26"/>
        <v>113.11108799582377</v>
      </c>
      <c r="DC16" s="9">
        <f t="shared" si="26"/>
        <v>122.15924567601429</v>
      </c>
      <c r="DD16" s="9">
        <f t="shared" si="26"/>
        <v>117.27512685436162</v>
      </c>
      <c r="DF16" s="9">
        <f>IF($A16=2,IF(ISNUMBER(CR16/Ukraine!CR16),100*CR16/Ukraine!CR16,""),"")</f>
        <v>100</v>
      </c>
      <c r="DG16" s="9">
        <f>IF($A16=2,IF(ISNUMBER(CS16/Ukraine!CS16),100*CS16/Ukraine!CS16,""),"")</f>
        <v>100</v>
      </c>
      <c r="DH16" s="9">
        <f>IF($A16=2,IF(ISNUMBER(CT16/Ukraine!CT16),100*CT16/Ukraine!CT16,""),"")</f>
        <v>100</v>
      </c>
      <c r="DI16" s="9">
        <f>IF($A16=2,IF(ISNUMBER(CU16/Ukraine!CU16),100*CU16/Ukraine!CU16,""),"")</f>
        <v>100</v>
      </c>
      <c r="DJ16" s="9">
        <f>IF($A16=2,IF(ISNUMBER(CV16/Ukraine!CV16),100*CV16/Ukraine!CV16,""),"")</f>
        <v>100</v>
      </c>
      <c r="DK16" s="9">
        <f>IF($A16=2,IF(ISNUMBER(CW16/Ukraine!CW16),100*CW16/Ukraine!CW16,""),"")</f>
        <v>100.00000000000001</v>
      </c>
      <c r="DM16" s="40">
        <f t="shared" si="27"/>
        <v>-6.1026383671991646E-2</v>
      </c>
      <c r="DN16" s="40">
        <f t="shared" si="28"/>
        <v>-2.5182543316384365E-2</v>
      </c>
      <c r="DO16" s="40">
        <f t="shared" si="29"/>
        <v>5.8983486601404067E-2</v>
      </c>
      <c r="DP16" s="40">
        <f t="shared" si="30"/>
        <v>5.9153088379476193E-2</v>
      </c>
      <c r="DQ16" s="40">
        <f t="shared" si="31"/>
        <v>-2.6800670016750461E-2</v>
      </c>
      <c r="DR16" s="40">
        <f t="shared" si="32"/>
        <v>-8.5984522785897965E-4</v>
      </c>
      <c r="DT16" s="40">
        <f t="shared" si="61"/>
        <v>0.14493070097710103</v>
      </c>
      <c r="DU16" s="40">
        <f t="shared" si="62"/>
        <v>0.17613050386463791</v>
      </c>
      <c r="DV16" s="40">
        <f t="shared" si="63"/>
        <v>0.43113214868054794</v>
      </c>
      <c r="DW16" s="40">
        <f t="shared" si="64"/>
        <v>0.33221287875088623</v>
      </c>
      <c r="DX16" s="40">
        <f t="shared" si="65"/>
        <v>0.25766839934011387</v>
      </c>
      <c r="DY16" s="40">
        <f t="shared" si="54"/>
        <v>2.2288972802251972</v>
      </c>
    </row>
    <row r="17" spans="1:129" x14ac:dyDescent="0.2">
      <c r="A17" s="39">
        <f>'Industry selection'!C17</f>
        <v>1</v>
      </c>
      <c r="B17" s="2">
        <v>2.2999999999999998</v>
      </c>
      <c r="C17" s="2" t="s">
        <v>33</v>
      </c>
      <c r="E17" s="30" t="s">
        <v>32</v>
      </c>
      <c r="F17" s="31">
        <v>2.2999999999999998</v>
      </c>
      <c r="G17" s="32" t="s">
        <v>33</v>
      </c>
      <c r="H17" s="157">
        <f>[1]Ukraine!$F$15</f>
        <v>19</v>
      </c>
      <c r="I17" s="157" t="str">
        <f>[1]Ukraine!$G$15</f>
        <v>к</v>
      </c>
      <c r="J17" s="157" t="str">
        <f>[1]Ukraine!$H$15</f>
        <v>к</v>
      </c>
      <c r="K17" s="157" t="str">
        <f>[1]Ukraine!$I$15</f>
        <v>к</v>
      </c>
      <c r="L17" s="157" t="str">
        <f>[1]Ukraine!$J$15</f>
        <v>к</v>
      </c>
      <c r="M17" s="11"/>
      <c r="N17" s="33" t="s">
        <v>741</v>
      </c>
      <c r="O17" s="36">
        <v>2.2999999999999998</v>
      </c>
      <c r="P17" s="35" t="s">
        <v>33</v>
      </c>
      <c r="Q17" s="157">
        <f>[2]Ukraine!$F$15</f>
        <v>32</v>
      </c>
      <c r="R17" s="157">
        <f>[2]Ukraine!$G$15</f>
        <v>124</v>
      </c>
      <c r="S17" s="157">
        <f>[2]Ukraine!$H$15</f>
        <v>120</v>
      </c>
      <c r="T17" s="157">
        <f>[2]Ukraine!$I$15</f>
        <v>7684</v>
      </c>
      <c r="U17" s="157">
        <f>[2]Ukraine!$J$15</f>
        <v>2026.4</v>
      </c>
      <c r="V17" s="11"/>
      <c r="W17" s="36" t="s">
        <v>1087</v>
      </c>
      <c r="X17" s="36">
        <v>2.2999999999999998</v>
      </c>
      <c r="Y17" s="36" t="s">
        <v>33</v>
      </c>
      <c r="Z17" s="157">
        <f>[3]Ukraine!$F$15</f>
        <v>29</v>
      </c>
      <c r="AA17" s="157">
        <f>[3]Ukraine!$G$15</f>
        <v>115</v>
      </c>
      <c r="AB17" s="157">
        <f>[3]Ukraine!$H$15</f>
        <v>103</v>
      </c>
      <c r="AC17" s="157">
        <f>[3]Ukraine!$I$15</f>
        <v>12787.1</v>
      </c>
      <c r="AD17" s="157">
        <f>[3]Ukraine!$J$15</f>
        <v>1424.4</v>
      </c>
      <c r="AE17" s="11"/>
      <c r="AF17" s="37" t="s">
        <v>1087</v>
      </c>
      <c r="AG17" s="37">
        <v>2.2999999999999998</v>
      </c>
      <c r="AH17" s="37" t="s">
        <v>33</v>
      </c>
      <c r="AI17" s="157">
        <f>[4]Ukraine!$F$15</f>
        <v>27</v>
      </c>
      <c r="AJ17" s="157">
        <f>[4]Ukraine!$G$15</f>
        <v>119</v>
      </c>
      <c r="AK17" s="157">
        <f>[4]Ukraine!$H$15</f>
        <v>109</v>
      </c>
      <c r="AL17" s="157">
        <f>[4]Ukraine!$I$15</f>
        <v>9405.9</v>
      </c>
      <c r="AM17" s="157">
        <f>[4]Ukraine!$J$15</f>
        <v>1863.9</v>
      </c>
      <c r="AN17" s="11"/>
      <c r="AO17" s="11" t="s">
        <v>1087</v>
      </c>
      <c r="AP17" s="11">
        <v>2.2999999999999998</v>
      </c>
      <c r="AQ17" s="11" t="s">
        <v>33</v>
      </c>
      <c r="AR17" s="157">
        <f>[5]Ukraine!$F$15</f>
        <v>21</v>
      </c>
      <c r="AS17" s="157">
        <f>[5]Ukraine!$G$15</f>
        <v>67</v>
      </c>
      <c r="AT17" s="157">
        <f>[5]Ukraine!$H$15</f>
        <v>61</v>
      </c>
      <c r="AU17" s="157">
        <f>[5]Ukraine!$I$15</f>
        <v>29377.4</v>
      </c>
      <c r="AV17" s="157">
        <f>[5]Ukraine!$J$15</f>
        <v>1314.5</v>
      </c>
      <c r="AW17" s="11"/>
      <c r="AX17" s="33" t="s">
        <v>1087</v>
      </c>
      <c r="AY17" s="33">
        <v>2.2999999999999998</v>
      </c>
      <c r="AZ17" s="33" t="s">
        <v>33</v>
      </c>
      <c r="BA17" s="157">
        <f>[6]Ukraine!$F$15</f>
        <v>27</v>
      </c>
      <c r="BB17" s="157">
        <f>[6]Ukraine!$G$15</f>
        <v>107</v>
      </c>
      <c r="BC17" s="157">
        <f>[6]Ukraine!$H$15</f>
        <v>99</v>
      </c>
      <c r="BD17" s="157">
        <f>[6]Ukraine!$I$15</f>
        <v>197592.8</v>
      </c>
      <c r="BE17" s="157">
        <f>[6]Ukraine!$J$15</f>
        <v>3709.4</v>
      </c>
      <c r="BG17" s="2">
        <v>2.2999999999999998</v>
      </c>
      <c r="BH17" s="2" t="s">
        <v>33</v>
      </c>
      <c r="BI17" s="1">
        <f t="shared" si="38"/>
        <v>19</v>
      </c>
      <c r="BJ17" s="1">
        <f t="shared" si="39"/>
        <v>32</v>
      </c>
      <c r="BK17" s="1">
        <f t="shared" si="40"/>
        <v>29</v>
      </c>
      <c r="BL17" s="1">
        <f t="shared" si="41"/>
        <v>27</v>
      </c>
      <c r="BM17" s="1">
        <f t="shared" si="42"/>
        <v>21</v>
      </c>
      <c r="BN17" s="1">
        <f t="shared" si="43"/>
        <v>27</v>
      </c>
      <c r="BP17" s="1" t="str">
        <f t="shared" si="55"/>
        <v>к</v>
      </c>
      <c r="BQ17" s="1">
        <f t="shared" si="56"/>
        <v>120</v>
      </c>
      <c r="BR17" s="1">
        <f t="shared" si="57"/>
        <v>103</v>
      </c>
      <c r="BS17" s="1">
        <f t="shared" si="58"/>
        <v>109</v>
      </c>
      <c r="BT17" s="1">
        <f t="shared" si="59"/>
        <v>61</v>
      </c>
      <c r="BU17" s="1">
        <f t="shared" si="60"/>
        <v>99</v>
      </c>
      <c r="BW17" s="40" t="str">
        <f t="shared" si="44"/>
        <v/>
      </c>
      <c r="BX17" s="40" t="str">
        <f t="shared" si="44"/>
        <v/>
      </c>
      <c r="BY17" s="40" t="str">
        <f t="shared" si="44"/>
        <v/>
      </c>
      <c r="BZ17" s="40" t="str">
        <f t="shared" si="44"/>
        <v/>
      </c>
      <c r="CA17" s="40" t="str">
        <f t="shared" si="44"/>
        <v/>
      </c>
      <c r="CB17" s="40" t="str">
        <f t="shared" si="44"/>
        <v/>
      </c>
      <c r="CD17" s="10" t="str">
        <f t="shared" si="45"/>
        <v>к</v>
      </c>
      <c r="CE17" s="10">
        <f t="shared" si="46"/>
        <v>2026.4</v>
      </c>
      <c r="CF17" s="10">
        <f t="shared" si="47"/>
        <v>1424.4</v>
      </c>
      <c r="CG17" s="10">
        <f t="shared" si="48"/>
        <v>1863.9</v>
      </c>
      <c r="CH17" s="10">
        <f t="shared" si="49"/>
        <v>1314.5</v>
      </c>
      <c r="CI17" s="10">
        <f t="shared" si="50"/>
        <v>3709.4</v>
      </c>
      <c r="CK17" s="40" t="str">
        <f t="shared" si="51"/>
        <v/>
      </c>
      <c r="CL17" s="40" t="str">
        <f t="shared" si="24"/>
        <v/>
      </c>
      <c r="CM17" s="40" t="str">
        <f t="shared" si="24"/>
        <v/>
      </c>
      <c r="CN17" s="40" t="str">
        <f t="shared" si="24"/>
        <v/>
      </c>
      <c r="CO17" s="40" t="str">
        <f t="shared" si="24"/>
        <v/>
      </c>
      <c r="CP17" s="40" t="str">
        <f t="shared" si="24"/>
        <v/>
      </c>
      <c r="CR17" s="9" t="str">
        <f t="shared" si="52"/>
        <v/>
      </c>
      <c r="CS17" s="9" t="str">
        <f t="shared" si="25"/>
        <v/>
      </c>
      <c r="CT17" s="9" t="str">
        <f t="shared" si="25"/>
        <v/>
      </c>
      <c r="CU17" s="9" t="str">
        <f t="shared" si="25"/>
        <v/>
      </c>
      <c r="CV17" s="9" t="str">
        <f t="shared" si="25"/>
        <v/>
      </c>
      <c r="CW17" s="9" t="str">
        <f t="shared" si="25"/>
        <v/>
      </c>
      <c r="CY17" s="9" t="str">
        <f t="shared" si="53"/>
        <v/>
      </c>
      <c r="CZ17" s="9" t="str">
        <f t="shared" si="26"/>
        <v/>
      </c>
      <c r="DA17" s="9" t="str">
        <f t="shared" si="26"/>
        <v/>
      </c>
      <c r="DB17" s="9" t="str">
        <f t="shared" si="26"/>
        <v/>
      </c>
      <c r="DC17" s="9" t="str">
        <f t="shared" si="26"/>
        <v/>
      </c>
      <c r="DD17" s="9" t="str">
        <f t="shared" si="26"/>
        <v/>
      </c>
      <c r="DF17" s="9" t="str">
        <f>IF($A17=2,IF(ISNUMBER(CR17/Ukraine!CR17),100*CR17/Ukraine!CR17,""),"")</f>
        <v/>
      </c>
      <c r="DG17" s="9" t="str">
        <f>IF($A17=2,IF(ISNUMBER(CS17/Ukraine!CS17),100*CS17/Ukraine!CS17,""),"")</f>
        <v/>
      </c>
      <c r="DH17" s="9" t="str">
        <f>IF($A17=2,IF(ISNUMBER(CT17/Ukraine!CT17),100*CT17/Ukraine!CT17,""),"")</f>
        <v/>
      </c>
      <c r="DI17" s="9" t="str">
        <f>IF($A17=2,IF(ISNUMBER(CU17/Ukraine!CU17),100*CU17/Ukraine!CU17,""),"")</f>
        <v/>
      </c>
      <c r="DJ17" s="9" t="str">
        <f>IF($A17=2,IF(ISNUMBER(CV17/Ukraine!CV17),100*CV17/Ukraine!CV17,""),"")</f>
        <v/>
      </c>
      <c r="DK17" s="9" t="str">
        <f>IF($A17=2,IF(ISNUMBER(CW17/Ukraine!CW17),100*CW17/Ukraine!CW17,""),"")</f>
        <v/>
      </c>
      <c r="DM17" s="40" t="str">
        <f t="shared" si="27"/>
        <v/>
      </c>
      <c r="DN17" s="40" t="str">
        <f t="shared" si="28"/>
        <v/>
      </c>
      <c r="DO17" s="40" t="str">
        <f t="shared" si="29"/>
        <v/>
      </c>
      <c r="DP17" s="40" t="str">
        <f t="shared" si="30"/>
        <v/>
      </c>
      <c r="DQ17" s="40" t="str">
        <f t="shared" si="31"/>
        <v/>
      </c>
      <c r="DR17" s="40" t="str">
        <f t="shared" si="32"/>
        <v/>
      </c>
      <c r="DT17" s="40" t="str">
        <f t="shared" si="61"/>
        <v/>
      </c>
      <c r="DU17" s="40" t="str">
        <f t="shared" si="62"/>
        <v/>
      </c>
      <c r="DV17" s="40" t="str">
        <f t="shared" si="63"/>
        <v/>
      </c>
      <c r="DW17" s="40" t="str">
        <f t="shared" si="64"/>
        <v/>
      </c>
      <c r="DX17" s="40" t="str">
        <f t="shared" si="65"/>
        <v/>
      </c>
      <c r="DY17" s="40" t="str">
        <f t="shared" si="54"/>
        <v/>
      </c>
    </row>
    <row r="18" spans="1:129" x14ac:dyDescent="0.2">
      <c r="A18" s="39">
        <f>'Industry selection'!C18</f>
        <v>2</v>
      </c>
      <c r="B18" s="2">
        <v>2.4</v>
      </c>
      <c r="C18" s="2" t="s">
        <v>35</v>
      </c>
      <c r="E18" s="30" t="s">
        <v>34</v>
      </c>
      <c r="F18" s="31">
        <v>2.4</v>
      </c>
      <c r="G18" s="32" t="s">
        <v>35</v>
      </c>
      <c r="H18" s="157">
        <f>[1]Ukraine!$F$16</f>
        <v>190</v>
      </c>
      <c r="I18" s="157" t="str">
        <f>[1]Ukraine!$G$16</f>
        <v>к</v>
      </c>
      <c r="J18" s="157" t="str">
        <f>[1]Ukraine!$H$16</f>
        <v>к</v>
      </c>
      <c r="K18" s="157" t="str">
        <f>[1]Ukraine!$I$16</f>
        <v>к</v>
      </c>
      <c r="L18" s="157" t="str">
        <f>[1]Ukraine!$J$16</f>
        <v>к</v>
      </c>
      <c r="M18" s="11"/>
      <c r="N18" s="33" t="s">
        <v>742</v>
      </c>
      <c r="O18" s="36">
        <v>2.4</v>
      </c>
      <c r="P18" s="35" t="s">
        <v>35</v>
      </c>
      <c r="Q18" s="157">
        <f>[2]Ukraine!$F$16</f>
        <v>191</v>
      </c>
      <c r="R18" s="157">
        <f>[2]Ukraine!$G$16</f>
        <v>7588</v>
      </c>
      <c r="S18" s="157">
        <f>[2]Ukraine!$H$16</f>
        <v>7551</v>
      </c>
      <c r="T18" s="157">
        <f>[2]Ukraine!$I$16</f>
        <v>653920.1</v>
      </c>
      <c r="U18" s="157">
        <f>[2]Ukraine!$J$16</f>
        <v>230112.9</v>
      </c>
      <c r="V18" s="11"/>
      <c r="W18" s="36" t="s">
        <v>1088</v>
      </c>
      <c r="X18" s="36">
        <v>2.4</v>
      </c>
      <c r="Y18" s="36" t="s">
        <v>35</v>
      </c>
      <c r="Z18" s="157">
        <f>[3]Ukraine!$F$16</f>
        <v>182</v>
      </c>
      <c r="AA18" s="157">
        <f>[3]Ukraine!$G$16</f>
        <v>6945</v>
      </c>
      <c r="AB18" s="157">
        <f>[3]Ukraine!$H$16</f>
        <v>6914</v>
      </c>
      <c r="AC18" s="157">
        <f>[3]Ukraine!$I$16</f>
        <v>701796.7</v>
      </c>
      <c r="AD18" s="157">
        <f>[3]Ukraine!$J$16</f>
        <v>235910.7</v>
      </c>
      <c r="AE18" s="11"/>
      <c r="AF18" s="37" t="s">
        <v>1088</v>
      </c>
      <c r="AG18" s="37">
        <v>2.4</v>
      </c>
      <c r="AH18" s="37" t="s">
        <v>35</v>
      </c>
      <c r="AI18" s="157">
        <f>[4]Ukraine!$F$16</f>
        <v>169</v>
      </c>
      <c r="AJ18" s="157">
        <f>[4]Ukraine!$G$16</f>
        <v>6078</v>
      </c>
      <c r="AK18" s="157">
        <f>[4]Ukraine!$H$16</f>
        <v>6052</v>
      </c>
      <c r="AL18" s="157">
        <f>[4]Ukraine!$I$16</f>
        <v>829006.3</v>
      </c>
      <c r="AM18" s="157">
        <f>[4]Ukraine!$J$16</f>
        <v>282763.09999999998</v>
      </c>
      <c r="AN18" s="11"/>
      <c r="AO18" s="11" t="s">
        <v>1088</v>
      </c>
      <c r="AP18" s="11">
        <v>2.4</v>
      </c>
      <c r="AQ18" s="11" t="s">
        <v>35</v>
      </c>
      <c r="AR18" s="157">
        <f>[5]Ukraine!$F$16</f>
        <v>123</v>
      </c>
      <c r="AS18" s="157">
        <f>[5]Ukraine!$G$16</f>
        <v>4707</v>
      </c>
      <c r="AT18" s="157">
        <f>[5]Ukraine!$H$16</f>
        <v>4692</v>
      </c>
      <c r="AU18" s="157">
        <f>[5]Ukraine!$I$16</f>
        <v>678250.6</v>
      </c>
      <c r="AV18" s="157">
        <f>[5]Ukraine!$J$16</f>
        <v>255740.4</v>
      </c>
      <c r="AW18" s="11"/>
      <c r="AX18" s="33" t="s">
        <v>1088</v>
      </c>
      <c r="AY18" s="33">
        <v>2.4</v>
      </c>
      <c r="AZ18" s="33" t="s">
        <v>35</v>
      </c>
      <c r="BA18" s="157">
        <f>[6]Ukraine!$F$16</f>
        <v>122</v>
      </c>
      <c r="BB18" s="157">
        <f>[6]Ukraine!$G$16</f>
        <v>4111</v>
      </c>
      <c r="BC18" s="157">
        <f>[6]Ukraine!$H$16</f>
        <v>4094</v>
      </c>
      <c r="BD18" s="157">
        <f>[6]Ukraine!$I$16</f>
        <v>775013.3</v>
      </c>
      <c r="BE18" s="157">
        <f>[6]Ukraine!$J$16</f>
        <v>312643</v>
      </c>
      <c r="BG18" s="2">
        <v>2.4</v>
      </c>
      <c r="BH18" s="2" t="s">
        <v>35</v>
      </c>
      <c r="BI18" s="1">
        <f t="shared" si="38"/>
        <v>190</v>
      </c>
      <c r="BJ18" s="1">
        <f t="shared" si="39"/>
        <v>191</v>
      </c>
      <c r="BK18" s="1">
        <f t="shared" si="40"/>
        <v>182</v>
      </c>
      <c r="BL18" s="1">
        <f t="shared" si="41"/>
        <v>169</v>
      </c>
      <c r="BM18" s="1">
        <f t="shared" si="42"/>
        <v>123</v>
      </c>
      <c r="BN18" s="1">
        <f t="shared" si="43"/>
        <v>122</v>
      </c>
      <c r="BP18" s="1" t="str">
        <f t="shared" si="55"/>
        <v>к</v>
      </c>
      <c r="BQ18" s="1">
        <f t="shared" si="56"/>
        <v>7551</v>
      </c>
      <c r="BR18" s="1">
        <f t="shared" si="57"/>
        <v>6914</v>
      </c>
      <c r="BS18" s="1">
        <f t="shared" si="58"/>
        <v>6052</v>
      </c>
      <c r="BT18" s="1">
        <f t="shared" si="59"/>
        <v>4692</v>
      </c>
      <c r="BU18" s="1">
        <f t="shared" si="60"/>
        <v>4094</v>
      </c>
      <c r="BW18" s="40" t="str">
        <f t="shared" si="44"/>
        <v/>
      </c>
      <c r="BX18" s="40">
        <f t="shared" si="44"/>
        <v>1.0762915534275204E-3</v>
      </c>
      <c r="BY18" s="40">
        <f t="shared" si="44"/>
        <v>1.1164241100457663E-3</v>
      </c>
      <c r="BZ18" s="40">
        <f t="shared" si="44"/>
        <v>1.0473995001834507E-3</v>
      </c>
      <c r="CA18" s="40">
        <f t="shared" si="44"/>
        <v>8.2115959565765484E-4</v>
      </c>
      <c r="CB18" s="40">
        <f t="shared" si="44"/>
        <v>7.1641247789647016E-4</v>
      </c>
      <c r="CD18" s="10" t="str">
        <f t="shared" si="45"/>
        <v>к</v>
      </c>
      <c r="CE18" s="10">
        <f t="shared" si="46"/>
        <v>230112.9</v>
      </c>
      <c r="CF18" s="10">
        <f t="shared" si="47"/>
        <v>235910.7</v>
      </c>
      <c r="CG18" s="10">
        <f t="shared" si="48"/>
        <v>282763.09999999998</v>
      </c>
      <c r="CH18" s="10">
        <f t="shared" si="49"/>
        <v>255740.4</v>
      </c>
      <c r="CI18" s="10">
        <f t="shared" si="50"/>
        <v>312643</v>
      </c>
      <c r="CK18" s="40" t="str">
        <f t="shared" si="51"/>
        <v/>
      </c>
      <c r="CL18" s="40">
        <f t="shared" si="24"/>
        <v>8.5263487277796829E-4</v>
      </c>
      <c r="CM18" s="40">
        <f t="shared" si="24"/>
        <v>9.0207332911417708E-4</v>
      </c>
      <c r="CN18" s="40">
        <f t="shared" si="24"/>
        <v>9.5590522870151189E-4</v>
      </c>
      <c r="CO18" s="40">
        <f t="shared" si="24"/>
        <v>7.0875331554048253E-4</v>
      </c>
      <c r="CP18" s="40">
        <f t="shared" si="24"/>
        <v>6.6130777298401932E-4</v>
      </c>
      <c r="CR18" s="9" t="str">
        <f t="shared" si="52"/>
        <v/>
      </c>
      <c r="CS18" s="9">
        <f t="shared" si="25"/>
        <v>30.474493444576876</v>
      </c>
      <c r="CT18" s="9">
        <f t="shared" si="25"/>
        <v>34.120726063060459</v>
      </c>
      <c r="CU18" s="9">
        <f t="shared" si="25"/>
        <v>46.72225710508922</v>
      </c>
      <c r="CV18" s="9">
        <f t="shared" si="25"/>
        <v>54.505626598465469</v>
      </c>
      <c r="CW18" s="9">
        <f t="shared" si="25"/>
        <v>76.366145578895939</v>
      </c>
      <c r="CY18" s="9" t="str">
        <f t="shared" si="53"/>
        <v/>
      </c>
      <c r="CZ18" s="9">
        <f t="shared" si="26"/>
        <v>79.219693777461799</v>
      </c>
      <c r="DA18" s="9">
        <f t="shared" si="26"/>
        <v>80.800237203512012</v>
      </c>
      <c r="DB18" s="9">
        <f t="shared" si="26"/>
        <v>91.264625248922329</v>
      </c>
      <c r="DC18" s="9">
        <f t="shared" si="26"/>
        <v>86.31127484698662</v>
      </c>
      <c r="DD18" s="9">
        <f t="shared" si="26"/>
        <v>92.308243279870098</v>
      </c>
      <c r="DF18" s="9" t="str">
        <f>IF($A18=2,IF(ISNUMBER(CR18/Ukraine!CR18),100*CR18/Ukraine!CR18,""),"")</f>
        <v/>
      </c>
      <c r="DG18" s="9">
        <f>IF($A18=2,IF(ISNUMBER(CS18/Ukraine!CS18),100*CS18/Ukraine!CS18,""),"")</f>
        <v>100</v>
      </c>
      <c r="DH18" s="9">
        <f>IF($A18=2,IF(ISNUMBER(CT18/Ukraine!CT18),100*CT18/Ukraine!CT18,""),"")</f>
        <v>100</v>
      </c>
      <c r="DI18" s="9">
        <f>IF($A18=2,IF(ISNUMBER(CU18/Ukraine!CU18),100*CU18/Ukraine!CU18,""),"")</f>
        <v>100</v>
      </c>
      <c r="DJ18" s="9">
        <f>IF($A18=2,IF(ISNUMBER(CV18/Ukraine!CV18),100*CV18/Ukraine!CV18,""),"")</f>
        <v>100</v>
      </c>
      <c r="DK18" s="9">
        <f>IF($A18=2,IF(ISNUMBER(CW18/Ukraine!CW18),100*CW18/Ukraine!CW18,""),"")</f>
        <v>100</v>
      </c>
      <c r="DM18" s="40" t="str">
        <f t="shared" si="27"/>
        <v/>
      </c>
      <c r="DN18" s="40">
        <f t="shared" si="28"/>
        <v>-8.4359687458614774E-2</v>
      </c>
      <c r="DO18" s="40">
        <f t="shared" si="29"/>
        <v>-0.1246745733294764</v>
      </c>
      <c r="DP18" s="40">
        <f t="shared" si="30"/>
        <v>-0.2247191011235955</v>
      </c>
      <c r="DQ18" s="40">
        <f t="shared" si="31"/>
        <v>-0.12745098039215685</v>
      </c>
      <c r="DR18" s="40">
        <f t="shared" si="32"/>
        <v>-0.45782015627069261</v>
      </c>
      <c r="DT18" s="40" t="str">
        <f t="shared" si="61"/>
        <v/>
      </c>
      <c r="DU18" s="40">
        <f t="shared" si="62"/>
        <v>0.11964867029258053</v>
      </c>
      <c r="DV18" s="40">
        <f t="shared" si="63"/>
        <v>0.36932189012447014</v>
      </c>
      <c r="DW18" s="40">
        <f t="shared" si="64"/>
        <v>0.16658804551906892</v>
      </c>
      <c r="DX18" s="40">
        <f t="shared" si="65"/>
        <v>0.4010690335049909</v>
      </c>
      <c r="DY18" s="40">
        <f t="shared" si="54"/>
        <v>1.5059036901722731</v>
      </c>
    </row>
    <row r="19" spans="1:129" x14ac:dyDescent="0.2">
      <c r="A19" s="39">
        <f>'Industry selection'!C19</f>
        <v>2</v>
      </c>
      <c r="B19" s="2">
        <v>3</v>
      </c>
      <c r="C19" s="2" t="s">
        <v>37</v>
      </c>
      <c r="E19" s="30" t="s">
        <v>36</v>
      </c>
      <c r="F19" s="31">
        <v>3</v>
      </c>
      <c r="G19" s="32" t="s">
        <v>37</v>
      </c>
      <c r="H19" s="157">
        <f>[1]Ukraine!$F$17</f>
        <v>758</v>
      </c>
      <c r="I19" s="157">
        <f>[1]Ukraine!$G$17</f>
        <v>6756</v>
      </c>
      <c r="J19" s="157">
        <f>[1]Ukraine!$H$17</f>
        <v>6464</v>
      </c>
      <c r="K19" s="157">
        <f>[1]Ukraine!$I$17</f>
        <v>697522.8</v>
      </c>
      <c r="L19" s="157">
        <f>[1]Ukraine!$J$17</f>
        <v>101064</v>
      </c>
      <c r="M19" s="11"/>
      <c r="N19" s="33" t="s">
        <v>743</v>
      </c>
      <c r="O19" s="34">
        <v>3</v>
      </c>
      <c r="P19" s="35" t="s">
        <v>37</v>
      </c>
      <c r="Q19" s="157">
        <f>[2]Ukraine!$F$17</f>
        <v>912</v>
      </c>
      <c r="R19" s="157">
        <f>[2]Ukraine!$G$17</f>
        <v>6654</v>
      </c>
      <c r="S19" s="157">
        <f>[2]Ukraine!$H$17</f>
        <v>6257</v>
      </c>
      <c r="T19" s="157">
        <f>[2]Ukraine!$I$17</f>
        <v>378593.2</v>
      </c>
      <c r="U19" s="157">
        <f>[2]Ukraine!$J$17</f>
        <v>103681.3</v>
      </c>
      <c r="V19" s="11"/>
      <c r="W19" s="36" t="s">
        <v>1089</v>
      </c>
      <c r="X19" s="36">
        <v>3</v>
      </c>
      <c r="Y19" s="36" t="s">
        <v>37</v>
      </c>
      <c r="Z19" s="157">
        <f>[3]Ukraine!$F$17</f>
        <v>866</v>
      </c>
      <c r="AA19" s="157">
        <f>[3]Ukraine!$G$17</f>
        <v>5633</v>
      </c>
      <c r="AB19" s="157">
        <f>[3]Ukraine!$H$17</f>
        <v>5277</v>
      </c>
      <c r="AC19" s="157">
        <f>[3]Ukraine!$I$17</f>
        <v>400277.5</v>
      </c>
      <c r="AD19" s="157">
        <f>[3]Ukraine!$J$17</f>
        <v>92014.5</v>
      </c>
      <c r="AE19" s="11"/>
      <c r="AF19" s="37" t="s">
        <v>1089</v>
      </c>
      <c r="AG19" s="37">
        <v>3</v>
      </c>
      <c r="AH19" s="37" t="s">
        <v>37</v>
      </c>
      <c r="AI19" s="157">
        <f>[4]Ukraine!$F$17</f>
        <v>881</v>
      </c>
      <c r="AJ19" s="157">
        <f>[4]Ukraine!$G$17</f>
        <v>5524</v>
      </c>
      <c r="AK19" s="157">
        <f>[4]Ukraine!$H$17</f>
        <v>5160</v>
      </c>
      <c r="AL19" s="157">
        <f>[4]Ukraine!$I$17</f>
        <v>708237.2</v>
      </c>
      <c r="AM19" s="157">
        <f>[4]Ukraine!$J$17</f>
        <v>107188.5</v>
      </c>
      <c r="AN19" s="11"/>
      <c r="AO19" s="11" t="s">
        <v>1089</v>
      </c>
      <c r="AP19" s="11">
        <v>3</v>
      </c>
      <c r="AQ19" s="11" t="s">
        <v>37</v>
      </c>
      <c r="AR19" s="157">
        <f>[5]Ukraine!$F$17</f>
        <v>780</v>
      </c>
      <c r="AS19" s="157">
        <f>[5]Ukraine!$G$17</f>
        <v>5636</v>
      </c>
      <c r="AT19" s="157">
        <f>[5]Ukraine!$H$17</f>
        <v>5322</v>
      </c>
      <c r="AU19" s="157">
        <f>[5]Ukraine!$I$17</f>
        <v>949137.5</v>
      </c>
      <c r="AV19" s="157">
        <f>[5]Ukraine!$J$17</f>
        <v>129095.8</v>
      </c>
      <c r="AW19" s="11"/>
      <c r="AX19" s="33" t="s">
        <v>1089</v>
      </c>
      <c r="AY19" s="33">
        <v>3</v>
      </c>
      <c r="AZ19" s="33" t="s">
        <v>37</v>
      </c>
      <c r="BA19" s="157">
        <f>[6]Ukraine!$F$17</f>
        <v>855</v>
      </c>
      <c r="BB19" s="157">
        <f>[6]Ukraine!$G$17</f>
        <v>5428</v>
      </c>
      <c r="BC19" s="157">
        <f>[6]Ukraine!$H$17</f>
        <v>5039</v>
      </c>
      <c r="BD19" s="157">
        <f>[6]Ukraine!$I$17</f>
        <v>1055091.3</v>
      </c>
      <c r="BE19" s="157">
        <f>[6]Ukraine!$J$17</f>
        <v>187190.9</v>
      </c>
      <c r="BG19" s="2">
        <v>3</v>
      </c>
      <c r="BH19" s="2" t="s">
        <v>37</v>
      </c>
      <c r="BI19" s="1">
        <f t="shared" si="38"/>
        <v>758</v>
      </c>
      <c r="BJ19" s="1">
        <f t="shared" si="39"/>
        <v>912</v>
      </c>
      <c r="BK19" s="1">
        <f t="shared" si="40"/>
        <v>866</v>
      </c>
      <c r="BL19" s="1">
        <f t="shared" si="41"/>
        <v>881</v>
      </c>
      <c r="BM19" s="1">
        <f t="shared" si="42"/>
        <v>780</v>
      </c>
      <c r="BN19" s="1">
        <f t="shared" si="43"/>
        <v>855</v>
      </c>
      <c r="BP19" s="1">
        <f t="shared" si="55"/>
        <v>6464</v>
      </c>
      <c r="BQ19" s="1">
        <f t="shared" si="56"/>
        <v>6257</v>
      </c>
      <c r="BR19" s="1">
        <f t="shared" si="57"/>
        <v>5277</v>
      </c>
      <c r="BS19" s="1">
        <f t="shared" si="58"/>
        <v>5160</v>
      </c>
      <c r="BT19" s="1">
        <f t="shared" si="59"/>
        <v>5322</v>
      </c>
      <c r="BU19" s="1">
        <f t="shared" si="60"/>
        <v>5039</v>
      </c>
      <c r="BW19" s="40">
        <f t="shared" si="44"/>
        <v>8.8660957563030688E-4</v>
      </c>
      <c r="BX19" s="40">
        <f t="shared" si="44"/>
        <v>8.9184958943133296E-4</v>
      </c>
      <c r="BY19" s="40">
        <f t="shared" si="44"/>
        <v>8.5209285922931859E-4</v>
      </c>
      <c r="BZ19" s="40">
        <f t="shared" si="44"/>
        <v>8.9302402857676896E-4</v>
      </c>
      <c r="CA19" s="40">
        <f t="shared" si="44"/>
        <v>9.3141759763214812E-4</v>
      </c>
      <c r="CB19" s="40">
        <f t="shared" si="44"/>
        <v>8.8177881683446828E-4</v>
      </c>
      <c r="CD19" s="10">
        <f t="shared" si="45"/>
        <v>101064</v>
      </c>
      <c r="CE19" s="10">
        <f t="shared" si="46"/>
        <v>103681.3</v>
      </c>
      <c r="CF19" s="10">
        <f t="shared" si="47"/>
        <v>92014.5</v>
      </c>
      <c r="CG19" s="10">
        <f t="shared" si="48"/>
        <v>107188.5</v>
      </c>
      <c r="CH19" s="10">
        <f t="shared" si="49"/>
        <v>129095.8</v>
      </c>
      <c r="CI19" s="10">
        <f t="shared" si="50"/>
        <v>187190.9</v>
      </c>
      <c r="CK19" s="40">
        <f t="shared" si="51"/>
        <v>3.7950946463292945E-4</v>
      </c>
      <c r="CL19" s="40">
        <f t="shared" si="24"/>
        <v>3.8416921448104112E-4</v>
      </c>
      <c r="CM19" s="40">
        <f t="shared" si="24"/>
        <v>3.5184426285783752E-4</v>
      </c>
      <c r="CN19" s="40">
        <f t="shared" si="24"/>
        <v>3.6236003780787526E-4</v>
      </c>
      <c r="CO19" s="40">
        <f t="shared" si="24"/>
        <v>3.5777325863395467E-4</v>
      </c>
      <c r="CP19" s="40">
        <f t="shared" si="24"/>
        <v>3.95949364616749E-4</v>
      </c>
      <c r="CR19" s="9">
        <f t="shared" si="52"/>
        <v>15.634900990099009</v>
      </c>
      <c r="CS19" s="9">
        <f t="shared" si="25"/>
        <v>16.570449097011348</v>
      </c>
      <c r="CT19" s="9">
        <f t="shared" si="25"/>
        <v>17.43689596361569</v>
      </c>
      <c r="CU19" s="9">
        <f t="shared" si="25"/>
        <v>20.772965116279071</v>
      </c>
      <c r="CV19" s="9">
        <f t="shared" si="25"/>
        <v>24.257008643367154</v>
      </c>
      <c r="CW19" s="9">
        <f t="shared" si="25"/>
        <v>37.148422306013096</v>
      </c>
      <c r="CY19" s="9">
        <f t="shared" si="53"/>
        <v>42.804575437066454</v>
      </c>
      <c r="CZ19" s="9">
        <f t="shared" si="26"/>
        <v>43.075561062487871</v>
      </c>
      <c r="DA19" s="9">
        <f t="shared" si="26"/>
        <v>41.291774604949225</v>
      </c>
      <c r="DB19" s="9">
        <f t="shared" si="26"/>
        <v>40.576739954620933</v>
      </c>
      <c r="DC19" s="9">
        <f t="shared" si="26"/>
        <v>38.41169197827984</v>
      </c>
      <c r="DD19" s="9">
        <f t="shared" si="26"/>
        <v>44.903478860853433</v>
      </c>
      <c r="DF19" s="9">
        <f>IF($A19=2,IF(ISNUMBER(CR19/Ukraine!CR19),100*CR19/Ukraine!CR19,""),"")</f>
        <v>100</v>
      </c>
      <c r="DG19" s="9">
        <f>IF($A19=2,IF(ISNUMBER(CS19/Ukraine!CS19),100*CS19/Ukraine!CS19,""),"")</f>
        <v>100</v>
      </c>
      <c r="DH19" s="9">
        <f>IF($A19=2,IF(ISNUMBER(CT19/Ukraine!CT19),100*CT19/Ukraine!CT19,""),"")</f>
        <v>100</v>
      </c>
      <c r="DI19" s="9">
        <f>IF($A19=2,IF(ISNUMBER(CU19/Ukraine!CU19),100*CU19/Ukraine!CU19,""),"")</f>
        <v>100</v>
      </c>
      <c r="DJ19" s="9">
        <f>IF($A19=2,IF(ISNUMBER(CV19/Ukraine!CV19),100*CV19/Ukraine!CV19,""),"")</f>
        <v>100</v>
      </c>
      <c r="DK19" s="9">
        <f>IF($A19=2,IF(ISNUMBER(CW19/Ukraine!CW19),100*CW19/Ukraine!CW19,""),"")</f>
        <v>100</v>
      </c>
      <c r="DM19" s="40">
        <f t="shared" si="27"/>
        <v>-3.2023514851485135E-2</v>
      </c>
      <c r="DN19" s="40">
        <f t="shared" si="28"/>
        <v>-0.15662458046987371</v>
      </c>
      <c r="DO19" s="40">
        <f t="shared" si="29"/>
        <v>-2.2171688459351913E-2</v>
      </c>
      <c r="DP19" s="40">
        <f t="shared" si="30"/>
        <v>3.1395348837209403E-2</v>
      </c>
      <c r="DQ19" s="40">
        <f t="shared" si="31"/>
        <v>-5.3175497933107829E-2</v>
      </c>
      <c r="DR19" s="40">
        <f t="shared" si="32"/>
        <v>-0.22045173267326734</v>
      </c>
      <c r="DT19" s="40">
        <f t="shared" si="61"/>
        <v>5.9837162224742446E-2</v>
      </c>
      <c r="DU19" s="40">
        <f t="shared" si="62"/>
        <v>5.228867736364573E-2</v>
      </c>
      <c r="DV19" s="40">
        <f t="shared" si="63"/>
        <v>0.19132242112498199</v>
      </c>
      <c r="DW19" s="40">
        <f t="shared" si="64"/>
        <v>0.16772008750728395</v>
      </c>
      <c r="DX19" s="40">
        <f t="shared" si="65"/>
        <v>0.53145108913381933</v>
      </c>
      <c r="DY19" s="40">
        <f t="shared" si="54"/>
        <v>1.3759934475784519</v>
      </c>
    </row>
    <row r="20" spans="1:129" x14ac:dyDescent="0.2">
      <c r="A20" s="39">
        <f>'Industry selection'!C20</f>
        <v>1</v>
      </c>
      <c r="B20" s="2">
        <v>3.1</v>
      </c>
      <c r="C20" s="2" t="s">
        <v>39</v>
      </c>
      <c r="E20" s="30" t="s">
        <v>38</v>
      </c>
      <c r="F20" s="31">
        <v>3.1</v>
      </c>
      <c r="G20" s="32" t="s">
        <v>39</v>
      </c>
      <c r="H20" s="157">
        <f>[1]Ukraine!$F$18</f>
        <v>398</v>
      </c>
      <c r="I20" s="157">
        <f>[1]Ukraine!$G$18</f>
        <v>3041</v>
      </c>
      <c r="J20" s="157">
        <f>[1]Ukraine!$H$18</f>
        <v>2913</v>
      </c>
      <c r="K20" s="157">
        <f>[1]Ukraine!$I$18</f>
        <v>215214.8</v>
      </c>
      <c r="L20" s="157">
        <f>[1]Ukraine!$J$18</f>
        <v>37740.5</v>
      </c>
      <c r="M20" s="11"/>
      <c r="N20" s="33" t="s">
        <v>744</v>
      </c>
      <c r="O20" s="36">
        <v>3.1</v>
      </c>
      <c r="P20" s="35" t="s">
        <v>39</v>
      </c>
      <c r="Q20" s="157">
        <f>[2]Ukraine!$F$18</f>
        <v>484</v>
      </c>
      <c r="R20" s="157">
        <f>[2]Ukraine!$G$18</f>
        <v>2830</v>
      </c>
      <c r="S20" s="157">
        <f>[2]Ukraine!$H$18</f>
        <v>2615</v>
      </c>
      <c r="T20" s="157">
        <f>[2]Ukraine!$I$18</f>
        <v>155726.9</v>
      </c>
      <c r="U20" s="157">
        <f>[2]Ukraine!$J$18</f>
        <v>34168.5</v>
      </c>
      <c r="V20" s="11"/>
      <c r="W20" s="36" t="s">
        <v>1090</v>
      </c>
      <c r="X20" s="36">
        <v>3.1</v>
      </c>
      <c r="Y20" s="36" t="s">
        <v>39</v>
      </c>
      <c r="Z20" s="157">
        <f>[3]Ukraine!$F$18</f>
        <v>470</v>
      </c>
      <c r="AA20" s="157">
        <f>[3]Ukraine!$G$18</f>
        <v>2392</v>
      </c>
      <c r="AB20" s="157">
        <f>[3]Ukraine!$H$18</f>
        <v>2215</v>
      </c>
      <c r="AC20" s="157">
        <f>[3]Ukraine!$I$18</f>
        <v>164967.1</v>
      </c>
      <c r="AD20" s="157">
        <f>[3]Ukraine!$J$18</f>
        <v>31824.5</v>
      </c>
      <c r="AE20" s="11"/>
      <c r="AF20" s="37" t="s">
        <v>1090</v>
      </c>
      <c r="AG20" s="37">
        <v>3.1</v>
      </c>
      <c r="AH20" s="37" t="s">
        <v>39</v>
      </c>
      <c r="AI20" s="157">
        <f>[4]Ukraine!$F$18</f>
        <v>456</v>
      </c>
      <c r="AJ20" s="157">
        <f>[4]Ukraine!$G$18</f>
        <v>2442</v>
      </c>
      <c r="AK20" s="157">
        <f>[4]Ukraine!$H$18</f>
        <v>2250</v>
      </c>
      <c r="AL20" s="157">
        <f>[4]Ukraine!$I$18</f>
        <v>249492</v>
      </c>
      <c r="AM20" s="157">
        <f>[4]Ukraine!$J$18</f>
        <v>34745.199999999997</v>
      </c>
      <c r="AN20" s="11"/>
      <c r="AO20" s="11" t="s">
        <v>1090</v>
      </c>
      <c r="AP20" s="11">
        <v>3.1</v>
      </c>
      <c r="AQ20" s="11" t="s">
        <v>39</v>
      </c>
      <c r="AR20" s="157">
        <f>[5]Ukraine!$F$18</f>
        <v>411</v>
      </c>
      <c r="AS20" s="157">
        <f>[5]Ukraine!$G$18</f>
        <v>2696</v>
      </c>
      <c r="AT20" s="157">
        <f>[5]Ukraine!$H$18</f>
        <v>2547</v>
      </c>
      <c r="AU20" s="157">
        <f>[5]Ukraine!$I$18</f>
        <v>415549.6</v>
      </c>
      <c r="AV20" s="157">
        <f>[5]Ukraine!$J$18</f>
        <v>45993.599999999999</v>
      </c>
      <c r="AW20" s="11"/>
      <c r="AX20" s="33" t="s">
        <v>1090</v>
      </c>
      <c r="AY20" s="33">
        <v>3.1</v>
      </c>
      <c r="AZ20" s="33" t="s">
        <v>39</v>
      </c>
      <c r="BA20" s="157">
        <f>[6]Ukraine!$F$18</f>
        <v>451</v>
      </c>
      <c r="BB20" s="157">
        <f>[6]Ukraine!$G$18</f>
        <v>2667</v>
      </c>
      <c r="BC20" s="157">
        <f>[6]Ukraine!$H$18</f>
        <v>2486</v>
      </c>
      <c r="BD20" s="157">
        <f>[6]Ukraine!$I$18</f>
        <v>686532</v>
      </c>
      <c r="BE20" s="157">
        <f>[6]Ukraine!$J$18</f>
        <v>83263.899999999994</v>
      </c>
      <c r="BG20" s="2">
        <v>3.1</v>
      </c>
      <c r="BH20" s="2" t="s">
        <v>39</v>
      </c>
      <c r="BI20" s="1">
        <f t="shared" si="38"/>
        <v>398</v>
      </c>
      <c r="BJ20" s="1">
        <f t="shared" si="39"/>
        <v>484</v>
      </c>
      <c r="BK20" s="1">
        <f t="shared" si="40"/>
        <v>470</v>
      </c>
      <c r="BL20" s="1">
        <f t="shared" si="41"/>
        <v>456</v>
      </c>
      <c r="BM20" s="1">
        <f t="shared" si="42"/>
        <v>411</v>
      </c>
      <c r="BN20" s="1">
        <f t="shared" si="43"/>
        <v>451</v>
      </c>
      <c r="BP20" s="1">
        <f t="shared" si="55"/>
        <v>2913</v>
      </c>
      <c r="BQ20" s="1">
        <f t="shared" si="56"/>
        <v>2615</v>
      </c>
      <c r="BR20" s="1">
        <f t="shared" si="57"/>
        <v>2215</v>
      </c>
      <c r="BS20" s="1">
        <f t="shared" si="58"/>
        <v>2250</v>
      </c>
      <c r="BT20" s="1">
        <f t="shared" si="59"/>
        <v>2547</v>
      </c>
      <c r="BU20" s="1">
        <f t="shared" si="60"/>
        <v>2486</v>
      </c>
      <c r="BW20" s="40" t="str">
        <f t="shared" si="44"/>
        <v/>
      </c>
      <c r="BX20" s="40" t="str">
        <f t="shared" si="44"/>
        <v/>
      </c>
      <c r="BY20" s="40" t="str">
        <f t="shared" si="44"/>
        <v/>
      </c>
      <c r="BZ20" s="40" t="str">
        <f t="shared" si="44"/>
        <v/>
      </c>
      <c r="CA20" s="40" t="str">
        <f t="shared" si="44"/>
        <v/>
      </c>
      <c r="CB20" s="40" t="str">
        <f t="shared" si="44"/>
        <v/>
      </c>
      <c r="CD20" s="10">
        <f t="shared" si="45"/>
        <v>37740.5</v>
      </c>
      <c r="CE20" s="10">
        <f t="shared" si="46"/>
        <v>34168.5</v>
      </c>
      <c r="CF20" s="10">
        <f t="shared" si="47"/>
        <v>31824.5</v>
      </c>
      <c r="CG20" s="10">
        <f t="shared" si="48"/>
        <v>34745.199999999997</v>
      </c>
      <c r="CH20" s="10">
        <f t="shared" si="49"/>
        <v>45993.599999999999</v>
      </c>
      <c r="CI20" s="10">
        <f t="shared" si="50"/>
        <v>83263.899999999994</v>
      </c>
      <c r="CK20" s="40" t="str">
        <f t="shared" si="51"/>
        <v/>
      </c>
      <c r="CL20" s="40" t="str">
        <f t="shared" si="24"/>
        <v/>
      </c>
      <c r="CM20" s="40" t="str">
        <f t="shared" si="24"/>
        <v/>
      </c>
      <c r="CN20" s="40" t="str">
        <f t="shared" si="24"/>
        <v/>
      </c>
      <c r="CO20" s="40" t="str">
        <f t="shared" si="24"/>
        <v/>
      </c>
      <c r="CP20" s="40" t="str">
        <f t="shared" si="24"/>
        <v/>
      </c>
      <c r="CR20" s="9" t="str">
        <f t="shared" si="52"/>
        <v/>
      </c>
      <c r="CS20" s="9" t="str">
        <f t="shared" si="25"/>
        <v/>
      </c>
      <c r="CT20" s="9" t="str">
        <f t="shared" si="25"/>
        <v/>
      </c>
      <c r="CU20" s="9" t="str">
        <f t="shared" si="25"/>
        <v/>
      </c>
      <c r="CV20" s="9" t="str">
        <f t="shared" si="25"/>
        <v/>
      </c>
      <c r="CW20" s="9" t="str">
        <f t="shared" si="25"/>
        <v/>
      </c>
      <c r="CY20" s="9" t="str">
        <f t="shared" si="53"/>
        <v/>
      </c>
      <c r="CZ20" s="9" t="str">
        <f t="shared" si="26"/>
        <v/>
      </c>
      <c r="DA20" s="9" t="str">
        <f t="shared" si="26"/>
        <v/>
      </c>
      <c r="DB20" s="9" t="str">
        <f t="shared" si="26"/>
        <v/>
      </c>
      <c r="DC20" s="9" t="str">
        <f t="shared" si="26"/>
        <v/>
      </c>
      <c r="DD20" s="9" t="str">
        <f t="shared" si="26"/>
        <v/>
      </c>
      <c r="DF20" s="9" t="str">
        <f>IF($A20=2,IF(ISNUMBER(CR20/Ukraine!CR20),100*CR20/Ukraine!CR20,""),"")</f>
        <v/>
      </c>
      <c r="DG20" s="9" t="str">
        <f>IF($A20=2,IF(ISNUMBER(CS20/Ukraine!CS20),100*CS20/Ukraine!CS20,""),"")</f>
        <v/>
      </c>
      <c r="DH20" s="9" t="str">
        <f>IF($A20=2,IF(ISNUMBER(CT20/Ukraine!CT20),100*CT20/Ukraine!CT20,""),"")</f>
        <v/>
      </c>
      <c r="DI20" s="9" t="str">
        <f>IF($A20=2,IF(ISNUMBER(CU20/Ukraine!CU20),100*CU20/Ukraine!CU20,""),"")</f>
        <v/>
      </c>
      <c r="DJ20" s="9" t="str">
        <f>IF($A20=2,IF(ISNUMBER(CV20/Ukraine!CV20),100*CV20/Ukraine!CV20,""),"")</f>
        <v/>
      </c>
      <c r="DK20" s="9" t="str">
        <f>IF($A20=2,IF(ISNUMBER(CW20/Ukraine!CW20),100*CW20/Ukraine!CW20,""),"")</f>
        <v/>
      </c>
      <c r="DM20" s="40" t="str">
        <f t="shared" si="27"/>
        <v/>
      </c>
      <c r="DN20" s="40" t="str">
        <f t="shared" si="28"/>
        <v/>
      </c>
      <c r="DO20" s="40" t="str">
        <f t="shared" si="29"/>
        <v/>
      </c>
      <c r="DP20" s="40" t="str">
        <f t="shared" si="30"/>
        <v/>
      </c>
      <c r="DQ20" s="40" t="str">
        <f t="shared" si="31"/>
        <v/>
      </c>
      <c r="DR20" s="40" t="str">
        <f t="shared" si="32"/>
        <v/>
      </c>
      <c r="DT20" s="40" t="str">
        <f t="shared" si="61"/>
        <v/>
      </c>
      <c r="DU20" s="40" t="str">
        <f t="shared" si="62"/>
        <v/>
      </c>
      <c r="DV20" s="40" t="str">
        <f t="shared" si="63"/>
        <v/>
      </c>
      <c r="DW20" s="40" t="str">
        <f t="shared" si="64"/>
        <v/>
      </c>
      <c r="DX20" s="40" t="str">
        <f t="shared" si="65"/>
        <v/>
      </c>
      <c r="DY20" s="40" t="str">
        <f t="shared" si="54"/>
        <v/>
      </c>
    </row>
    <row r="21" spans="1:129" x14ac:dyDescent="0.2">
      <c r="A21" s="39">
        <f>'Industry selection'!C21</f>
        <v>1</v>
      </c>
      <c r="B21" s="2">
        <v>3.2</v>
      </c>
      <c r="C21" s="2" t="s">
        <v>41</v>
      </c>
      <c r="E21" s="30" t="s">
        <v>40</v>
      </c>
      <c r="F21" s="31">
        <v>3.2</v>
      </c>
      <c r="G21" s="32" t="s">
        <v>41</v>
      </c>
      <c r="H21" s="157">
        <f>[1]Ukraine!$F$19</f>
        <v>360</v>
      </c>
      <c r="I21" s="157">
        <f>[1]Ukraine!$G$19</f>
        <v>3715</v>
      </c>
      <c r="J21" s="157">
        <f>[1]Ukraine!$H$19</f>
        <v>3551</v>
      </c>
      <c r="K21" s="157">
        <f>[1]Ukraine!$I$19</f>
        <v>482308</v>
      </c>
      <c r="L21" s="157">
        <f>[1]Ukraine!$J$19</f>
        <v>63323.5</v>
      </c>
      <c r="M21" s="11"/>
      <c r="N21" s="33" t="s">
        <v>745</v>
      </c>
      <c r="O21" s="36">
        <v>3.2</v>
      </c>
      <c r="P21" s="35" t="s">
        <v>41</v>
      </c>
      <c r="Q21" s="157">
        <f>[2]Ukraine!$F$19</f>
        <v>428</v>
      </c>
      <c r="R21" s="157">
        <f>[2]Ukraine!$G$19</f>
        <v>3824</v>
      </c>
      <c r="S21" s="157">
        <f>[2]Ukraine!$H$19</f>
        <v>3642</v>
      </c>
      <c r="T21" s="157">
        <f>[2]Ukraine!$I$19</f>
        <v>222866.3</v>
      </c>
      <c r="U21" s="157">
        <f>[2]Ukraine!$J$19</f>
        <v>69512.800000000003</v>
      </c>
      <c r="V21" s="11"/>
      <c r="W21" s="36" t="s">
        <v>1091</v>
      </c>
      <c r="X21" s="36">
        <v>3.2</v>
      </c>
      <c r="Y21" s="36" t="s">
        <v>41</v>
      </c>
      <c r="Z21" s="157">
        <f>[3]Ukraine!$F$19</f>
        <v>396</v>
      </c>
      <c r="AA21" s="157">
        <f>[3]Ukraine!$G$19</f>
        <v>3241</v>
      </c>
      <c r="AB21" s="157">
        <f>[3]Ukraine!$H$19</f>
        <v>3062</v>
      </c>
      <c r="AC21" s="157">
        <f>[3]Ukraine!$I$19</f>
        <v>235310.4</v>
      </c>
      <c r="AD21" s="157">
        <f>[3]Ukraine!$J$19</f>
        <v>60190</v>
      </c>
      <c r="AE21" s="11"/>
      <c r="AF21" s="37" t="s">
        <v>1091</v>
      </c>
      <c r="AG21" s="37">
        <v>3.2</v>
      </c>
      <c r="AH21" s="37" t="s">
        <v>41</v>
      </c>
      <c r="AI21" s="157">
        <f>[4]Ukraine!$F$19</f>
        <v>425</v>
      </c>
      <c r="AJ21" s="157">
        <f>[4]Ukraine!$G$19</f>
        <v>3082</v>
      </c>
      <c r="AK21" s="157">
        <f>[4]Ukraine!$H$19</f>
        <v>2910</v>
      </c>
      <c r="AL21" s="157">
        <f>[4]Ukraine!$I$19</f>
        <v>458745.2</v>
      </c>
      <c r="AM21" s="157">
        <f>[4]Ukraine!$J$19</f>
        <v>72443.3</v>
      </c>
      <c r="AN21" s="11"/>
      <c r="AO21" s="11" t="s">
        <v>1091</v>
      </c>
      <c r="AP21" s="11">
        <v>3.2</v>
      </c>
      <c r="AQ21" s="11" t="s">
        <v>41</v>
      </c>
      <c r="AR21" s="157">
        <f>[5]Ukraine!$F$19</f>
        <v>369</v>
      </c>
      <c r="AS21" s="157">
        <f>[5]Ukraine!$G$19</f>
        <v>2940</v>
      </c>
      <c r="AT21" s="157">
        <f>[5]Ukraine!$H$19</f>
        <v>2775</v>
      </c>
      <c r="AU21" s="157">
        <f>[5]Ukraine!$I$19</f>
        <v>533587.9</v>
      </c>
      <c r="AV21" s="157">
        <f>[5]Ukraine!$J$19</f>
        <v>83102.2</v>
      </c>
      <c r="AW21" s="11"/>
      <c r="AX21" s="33" t="s">
        <v>1091</v>
      </c>
      <c r="AY21" s="33">
        <v>3.2</v>
      </c>
      <c r="AZ21" s="33" t="s">
        <v>41</v>
      </c>
      <c r="BA21" s="157">
        <f>[6]Ukraine!$F$19</f>
        <v>404</v>
      </c>
      <c r="BB21" s="157">
        <f>[6]Ukraine!$G$19</f>
        <v>2761</v>
      </c>
      <c r="BC21" s="157">
        <f>[6]Ukraine!$H$19</f>
        <v>2553</v>
      </c>
      <c r="BD21" s="157">
        <f>[6]Ukraine!$I$19</f>
        <v>368559.3</v>
      </c>
      <c r="BE21" s="157">
        <f>[6]Ukraine!$J$19</f>
        <v>103927</v>
      </c>
      <c r="BG21" s="2">
        <v>3.2</v>
      </c>
      <c r="BH21" s="2" t="s">
        <v>41</v>
      </c>
      <c r="BI21" s="1">
        <f t="shared" si="38"/>
        <v>360</v>
      </c>
      <c r="BJ21" s="1">
        <f t="shared" si="39"/>
        <v>428</v>
      </c>
      <c r="BK21" s="1">
        <f t="shared" si="40"/>
        <v>396</v>
      </c>
      <c r="BL21" s="1">
        <f t="shared" si="41"/>
        <v>425</v>
      </c>
      <c r="BM21" s="1">
        <f t="shared" si="42"/>
        <v>369</v>
      </c>
      <c r="BN21" s="1">
        <f t="shared" si="43"/>
        <v>404</v>
      </c>
      <c r="BP21" s="1">
        <f t="shared" si="55"/>
        <v>3551</v>
      </c>
      <c r="BQ21" s="1">
        <f t="shared" si="56"/>
        <v>3642</v>
      </c>
      <c r="BR21" s="1">
        <f t="shared" si="57"/>
        <v>3062</v>
      </c>
      <c r="BS21" s="1">
        <f t="shared" si="58"/>
        <v>2910</v>
      </c>
      <c r="BT21" s="1">
        <f t="shared" si="59"/>
        <v>2775</v>
      </c>
      <c r="BU21" s="1">
        <f t="shared" si="60"/>
        <v>2553</v>
      </c>
      <c r="BW21" s="40" t="str">
        <f t="shared" si="44"/>
        <v/>
      </c>
      <c r="BX21" s="40" t="str">
        <f t="shared" si="44"/>
        <v/>
      </c>
      <c r="BY21" s="40" t="str">
        <f t="shared" si="44"/>
        <v/>
      </c>
      <c r="BZ21" s="40" t="str">
        <f t="shared" si="44"/>
        <v/>
      </c>
      <c r="CA21" s="40" t="str">
        <f t="shared" si="44"/>
        <v/>
      </c>
      <c r="CB21" s="40" t="str">
        <f t="shared" si="44"/>
        <v/>
      </c>
      <c r="CD21" s="10">
        <f t="shared" si="45"/>
        <v>63323.5</v>
      </c>
      <c r="CE21" s="10">
        <f t="shared" si="46"/>
        <v>69512.800000000003</v>
      </c>
      <c r="CF21" s="10">
        <f t="shared" si="47"/>
        <v>60190</v>
      </c>
      <c r="CG21" s="10">
        <f t="shared" si="48"/>
        <v>72443.3</v>
      </c>
      <c r="CH21" s="10">
        <f t="shared" si="49"/>
        <v>83102.2</v>
      </c>
      <c r="CI21" s="10">
        <f t="shared" si="50"/>
        <v>103927</v>
      </c>
      <c r="CK21" s="40" t="str">
        <f t="shared" si="51"/>
        <v/>
      </c>
      <c r="CL21" s="40" t="str">
        <f t="shared" si="24"/>
        <v/>
      </c>
      <c r="CM21" s="40" t="str">
        <f t="shared" si="24"/>
        <v/>
      </c>
      <c r="CN21" s="40" t="str">
        <f t="shared" si="24"/>
        <v/>
      </c>
      <c r="CO21" s="40" t="str">
        <f t="shared" si="24"/>
        <v/>
      </c>
      <c r="CP21" s="40" t="str">
        <f t="shared" si="24"/>
        <v/>
      </c>
      <c r="CR21" s="9" t="str">
        <f t="shared" si="52"/>
        <v/>
      </c>
      <c r="CS21" s="9" t="str">
        <f t="shared" si="25"/>
        <v/>
      </c>
      <c r="CT21" s="9" t="str">
        <f t="shared" si="25"/>
        <v/>
      </c>
      <c r="CU21" s="9" t="str">
        <f t="shared" si="25"/>
        <v/>
      </c>
      <c r="CV21" s="9" t="str">
        <f t="shared" si="25"/>
        <v/>
      </c>
      <c r="CW21" s="9" t="str">
        <f t="shared" si="25"/>
        <v/>
      </c>
      <c r="CY21" s="9" t="str">
        <f t="shared" si="53"/>
        <v/>
      </c>
      <c r="CZ21" s="9" t="str">
        <f t="shared" si="26"/>
        <v/>
      </c>
      <c r="DA21" s="9" t="str">
        <f t="shared" si="26"/>
        <v/>
      </c>
      <c r="DB21" s="9" t="str">
        <f t="shared" si="26"/>
        <v/>
      </c>
      <c r="DC21" s="9" t="str">
        <f t="shared" si="26"/>
        <v/>
      </c>
      <c r="DD21" s="9" t="str">
        <f t="shared" si="26"/>
        <v/>
      </c>
      <c r="DF21" s="9" t="str">
        <f>IF($A21=2,IF(ISNUMBER(CR21/Ukraine!CR21),100*CR21/Ukraine!CR21,""),"")</f>
        <v/>
      </c>
      <c r="DG21" s="9" t="str">
        <f>IF($A21=2,IF(ISNUMBER(CS21/Ukraine!CS21),100*CS21/Ukraine!CS21,""),"")</f>
        <v/>
      </c>
      <c r="DH21" s="9" t="str">
        <f>IF($A21=2,IF(ISNUMBER(CT21/Ukraine!CT21),100*CT21/Ukraine!CT21,""),"")</f>
        <v/>
      </c>
      <c r="DI21" s="9" t="str">
        <f>IF($A21=2,IF(ISNUMBER(CU21/Ukraine!CU21),100*CU21/Ukraine!CU21,""),"")</f>
        <v/>
      </c>
      <c r="DJ21" s="9" t="str">
        <f>IF($A21=2,IF(ISNUMBER(CV21/Ukraine!CV21),100*CV21/Ukraine!CV21,""),"")</f>
        <v/>
      </c>
      <c r="DK21" s="9" t="str">
        <f>IF($A21=2,IF(ISNUMBER(CW21/Ukraine!CW21),100*CW21/Ukraine!CW21,""),"")</f>
        <v/>
      </c>
      <c r="DM21" s="40" t="str">
        <f t="shared" si="27"/>
        <v/>
      </c>
      <c r="DN21" s="40" t="str">
        <f t="shared" si="28"/>
        <v/>
      </c>
      <c r="DO21" s="40" t="str">
        <f t="shared" si="29"/>
        <v/>
      </c>
      <c r="DP21" s="40" t="str">
        <f t="shared" si="30"/>
        <v/>
      </c>
      <c r="DQ21" s="40" t="str">
        <f t="shared" si="31"/>
        <v/>
      </c>
      <c r="DR21" s="40" t="str">
        <f t="shared" si="32"/>
        <v/>
      </c>
      <c r="DT21" s="40" t="str">
        <f t="shared" si="61"/>
        <v/>
      </c>
      <c r="DU21" s="40" t="str">
        <f t="shared" si="62"/>
        <v/>
      </c>
      <c r="DV21" s="40" t="str">
        <f t="shared" si="63"/>
        <v/>
      </c>
      <c r="DW21" s="40" t="str">
        <f t="shared" si="64"/>
        <v/>
      </c>
      <c r="DX21" s="40" t="str">
        <f t="shared" si="65"/>
        <v/>
      </c>
      <c r="DY21" s="40" t="str">
        <f t="shared" si="54"/>
        <v/>
      </c>
    </row>
    <row r="22" spans="1:129" x14ac:dyDescent="0.2">
      <c r="A22" s="39">
        <f>'Industry selection'!C22</f>
        <v>0</v>
      </c>
      <c r="B22" s="2" t="s">
        <v>747</v>
      </c>
      <c r="C22" s="2" t="s">
        <v>44</v>
      </c>
      <c r="E22" s="30" t="s">
        <v>42</v>
      </c>
      <c r="F22" s="31" t="s">
        <v>43</v>
      </c>
      <c r="G22" s="32" t="s">
        <v>44</v>
      </c>
      <c r="H22" s="157" t="e">
        <f>[1]Ukraine!$F$20</f>
        <v>#N/A</v>
      </c>
      <c r="I22" s="157" t="e">
        <f>[1]Ukraine!$G$20</f>
        <v>#N/A</v>
      </c>
      <c r="J22" s="157" t="e">
        <f>[1]Ukraine!$H$20</f>
        <v>#N/A</v>
      </c>
      <c r="K22" s="157" t="e">
        <f>[1]Ukraine!$I$20</f>
        <v>#N/A</v>
      </c>
      <c r="L22" s="157" t="e">
        <f>[1]Ukraine!$J$20</f>
        <v>#N/A</v>
      </c>
      <c r="M22" s="11"/>
      <c r="N22" s="33" t="s">
        <v>746</v>
      </c>
      <c r="O22" s="36" t="s">
        <v>747</v>
      </c>
      <c r="P22" s="35" t="s">
        <v>44</v>
      </c>
      <c r="Q22" s="157">
        <f>[2]Ukraine!$F$20</f>
        <v>46850</v>
      </c>
      <c r="R22" s="157">
        <f>[2]Ukraine!$G$20</f>
        <v>2823260</v>
      </c>
      <c r="S22" s="157">
        <f>[2]Ukraine!$H$20</f>
        <v>2811755</v>
      </c>
      <c r="T22" s="157">
        <f>[2]Ukraine!$I$20</f>
        <v>1439749391.9000001</v>
      </c>
      <c r="U22" s="157">
        <f>[2]Ukraine!$J$20</f>
        <v>123945101.40000001</v>
      </c>
      <c r="V22" s="11"/>
      <c r="W22" s="36" t="s">
        <v>1092</v>
      </c>
      <c r="X22" s="36" t="s">
        <v>747</v>
      </c>
      <c r="Y22" s="36" t="s">
        <v>44</v>
      </c>
      <c r="Z22" s="157">
        <f>[3]Ukraine!$F$20</f>
        <v>42187</v>
      </c>
      <c r="AA22" s="157">
        <f>[3]Ukraine!$G$20</f>
        <v>2429619</v>
      </c>
      <c r="AB22" s="157">
        <f>[3]Ukraine!$H$20</f>
        <v>2419325</v>
      </c>
      <c r="AC22" s="157">
        <f>[3]Ukraine!$I$20</f>
        <v>1546614899.8</v>
      </c>
      <c r="AD22" s="157">
        <f>[3]Ukraine!$J$20</f>
        <v>115242030.3</v>
      </c>
      <c r="AE22" s="11"/>
      <c r="AF22" s="37" t="s">
        <v>1092</v>
      </c>
      <c r="AG22" s="38" t="s">
        <v>747</v>
      </c>
      <c r="AH22" s="37" t="s">
        <v>44</v>
      </c>
      <c r="AI22" s="157">
        <f>[4]Ukraine!$F$20</f>
        <v>42564</v>
      </c>
      <c r="AJ22" s="157">
        <f>[4]Ukraine!$G$20</f>
        <v>2252134</v>
      </c>
      <c r="AK22" s="157">
        <f>[4]Ukraine!$H$20</f>
        <v>2241445</v>
      </c>
      <c r="AL22" s="157">
        <f>[4]Ukraine!$I$20</f>
        <v>1887535358.9000001</v>
      </c>
      <c r="AM22" s="157">
        <f>[4]Ukraine!$J$20</f>
        <v>126115009.3</v>
      </c>
      <c r="AN22" s="11"/>
      <c r="AO22" s="11" t="s">
        <v>1092</v>
      </c>
      <c r="AP22" s="11" t="s">
        <v>747</v>
      </c>
      <c r="AQ22" s="11" t="s">
        <v>44</v>
      </c>
      <c r="AR22" s="157">
        <f>[5]Ukraine!$F$20</f>
        <v>38555</v>
      </c>
      <c r="AS22" s="157">
        <f>[5]Ukraine!$G$20</f>
        <v>2176882</v>
      </c>
      <c r="AT22" s="157">
        <f>[5]Ukraine!$H$20</f>
        <v>2168373</v>
      </c>
      <c r="AU22" s="157">
        <f>[5]Ukraine!$I$20</f>
        <v>2305695873.4000001</v>
      </c>
      <c r="AV22" s="157">
        <f>[5]Ukraine!$J$20</f>
        <v>150162035.09999999</v>
      </c>
      <c r="AW22" s="11"/>
      <c r="AX22" s="33" t="s">
        <v>1092</v>
      </c>
      <c r="AY22" s="33" t="s">
        <v>747</v>
      </c>
      <c r="AZ22" s="33" t="s">
        <v>44</v>
      </c>
      <c r="BA22" s="157">
        <f>[6]Ukraine!$F$20</f>
        <v>42026</v>
      </c>
      <c r="BB22" s="157">
        <f>[6]Ukraine!$G$20</f>
        <v>2151653</v>
      </c>
      <c r="BC22" s="157">
        <f>[6]Ukraine!$H$20</f>
        <v>2142614</v>
      </c>
      <c r="BD22" s="157">
        <f>[6]Ukraine!$I$20</f>
        <v>2817768907.5</v>
      </c>
      <c r="BE22" s="157">
        <f>[6]Ukraine!$J$20</f>
        <v>190349354.19999999</v>
      </c>
      <c r="BG22" s="2" t="s">
        <v>747</v>
      </c>
      <c r="BH22" s="2" t="s">
        <v>44</v>
      </c>
      <c r="BI22" s="1" t="str">
        <f t="shared" si="38"/>
        <v/>
      </c>
      <c r="BJ22" s="1" t="str">
        <f t="shared" si="39"/>
        <v/>
      </c>
      <c r="BK22" s="1" t="str">
        <f t="shared" si="40"/>
        <v/>
      </c>
      <c r="BL22" s="1" t="str">
        <f t="shared" si="41"/>
        <v/>
      </c>
      <c r="BM22" s="1" t="str">
        <f t="shared" si="42"/>
        <v/>
      </c>
      <c r="BN22" s="1" t="str">
        <f t="shared" si="43"/>
        <v/>
      </c>
      <c r="BP22" s="1" t="str">
        <f t="shared" si="55"/>
        <v/>
      </c>
      <c r="BQ22" s="1" t="str">
        <f t="shared" si="56"/>
        <v/>
      </c>
      <c r="BR22" s="1" t="str">
        <f t="shared" si="57"/>
        <v/>
      </c>
      <c r="BS22" s="1" t="str">
        <f t="shared" si="58"/>
        <v/>
      </c>
      <c r="BT22" s="1" t="str">
        <f t="shared" si="59"/>
        <v/>
      </c>
      <c r="BU22" s="1" t="str">
        <f t="shared" si="60"/>
        <v/>
      </c>
      <c r="BW22" s="40" t="str">
        <f t="shared" si="44"/>
        <v/>
      </c>
      <c r="BX22" s="40" t="str">
        <f t="shared" si="44"/>
        <v/>
      </c>
      <c r="BY22" s="40" t="str">
        <f t="shared" si="44"/>
        <v/>
      </c>
      <c r="BZ22" s="40" t="str">
        <f t="shared" si="44"/>
        <v/>
      </c>
      <c r="CA22" s="40" t="str">
        <f t="shared" si="44"/>
        <v/>
      </c>
      <c r="CB22" s="40" t="str">
        <f t="shared" si="44"/>
        <v/>
      </c>
      <c r="CD22" s="10" t="str">
        <f t="shared" si="45"/>
        <v/>
      </c>
      <c r="CE22" s="10" t="str">
        <f t="shared" si="46"/>
        <v/>
      </c>
      <c r="CF22" s="10" t="str">
        <f t="shared" si="47"/>
        <v/>
      </c>
      <c r="CG22" s="10" t="str">
        <f t="shared" si="48"/>
        <v/>
      </c>
      <c r="CH22" s="10" t="str">
        <f t="shared" si="49"/>
        <v/>
      </c>
      <c r="CI22" s="10" t="str">
        <f t="shared" si="50"/>
        <v/>
      </c>
      <c r="CK22" s="40" t="str">
        <f t="shared" si="51"/>
        <v/>
      </c>
      <c r="CL22" s="40" t="str">
        <f t="shared" si="24"/>
        <v/>
      </c>
      <c r="CM22" s="40" t="str">
        <f t="shared" si="24"/>
        <v/>
      </c>
      <c r="CN22" s="40" t="str">
        <f t="shared" si="24"/>
        <v/>
      </c>
      <c r="CO22" s="40" t="str">
        <f t="shared" si="24"/>
        <v/>
      </c>
      <c r="CP22" s="40" t="str">
        <f t="shared" si="24"/>
        <v/>
      </c>
      <c r="CR22" s="9" t="str">
        <f t="shared" si="52"/>
        <v/>
      </c>
      <c r="CS22" s="9" t="str">
        <f t="shared" si="25"/>
        <v/>
      </c>
      <c r="CT22" s="9" t="str">
        <f t="shared" si="25"/>
        <v/>
      </c>
      <c r="CU22" s="9" t="str">
        <f t="shared" si="25"/>
        <v/>
      </c>
      <c r="CV22" s="9" t="str">
        <f t="shared" si="25"/>
        <v/>
      </c>
      <c r="CW22" s="9" t="str">
        <f t="shared" si="25"/>
        <v/>
      </c>
      <c r="CY22" s="9" t="str">
        <f t="shared" si="53"/>
        <v/>
      </c>
      <c r="CZ22" s="9" t="str">
        <f t="shared" si="26"/>
        <v/>
      </c>
      <c r="DA22" s="9" t="str">
        <f t="shared" si="26"/>
        <v/>
      </c>
      <c r="DB22" s="9" t="str">
        <f t="shared" si="26"/>
        <v/>
      </c>
      <c r="DC22" s="9" t="str">
        <f t="shared" si="26"/>
        <v/>
      </c>
      <c r="DD22" s="9" t="str">
        <f t="shared" si="26"/>
        <v/>
      </c>
      <c r="DF22" s="9" t="str">
        <f>IF($A22=2,IF(ISNUMBER(CR22/Ukraine!CR22),100*CR22/Ukraine!CR22,""),"")</f>
        <v/>
      </c>
      <c r="DG22" s="9" t="str">
        <f>IF($A22=2,IF(ISNUMBER(CS22/Ukraine!CS22),100*CS22/Ukraine!CS22,""),"")</f>
        <v/>
      </c>
      <c r="DH22" s="9" t="str">
        <f>IF($A22=2,IF(ISNUMBER(CT22/Ukraine!CT22),100*CT22/Ukraine!CT22,""),"")</f>
        <v/>
      </c>
      <c r="DI22" s="9" t="str">
        <f>IF($A22=2,IF(ISNUMBER(CU22/Ukraine!CU22),100*CU22/Ukraine!CU22,""),"")</f>
        <v/>
      </c>
      <c r="DJ22" s="9" t="str">
        <f>IF($A22=2,IF(ISNUMBER(CV22/Ukraine!CV22),100*CV22/Ukraine!CV22,""),"")</f>
        <v/>
      </c>
      <c r="DK22" s="9" t="str">
        <f>IF($A22=2,IF(ISNUMBER(CW22/Ukraine!CW22),100*CW22/Ukraine!CW22,""),"")</f>
        <v/>
      </c>
      <c r="DM22" s="40" t="str">
        <f t="shared" si="27"/>
        <v/>
      </c>
      <c r="DN22" s="40" t="str">
        <f t="shared" si="28"/>
        <v/>
      </c>
      <c r="DO22" s="40" t="str">
        <f t="shared" si="29"/>
        <v/>
      </c>
      <c r="DP22" s="40" t="str">
        <f t="shared" si="30"/>
        <v/>
      </c>
      <c r="DQ22" s="40" t="str">
        <f t="shared" si="31"/>
        <v/>
      </c>
      <c r="DR22" s="40" t="str">
        <f t="shared" si="32"/>
        <v/>
      </c>
      <c r="DT22" s="40" t="str">
        <f t="shared" si="61"/>
        <v/>
      </c>
      <c r="DU22" s="40" t="str">
        <f t="shared" si="62"/>
        <v/>
      </c>
      <c r="DV22" s="40" t="str">
        <f t="shared" si="63"/>
        <v/>
      </c>
      <c r="DW22" s="40" t="str">
        <f t="shared" si="64"/>
        <v/>
      </c>
      <c r="DX22" s="40" t="str">
        <f t="shared" si="65"/>
        <v/>
      </c>
      <c r="DY22" s="40" t="str">
        <f t="shared" si="54"/>
        <v/>
      </c>
    </row>
    <row r="23" spans="1:129" x14ac:dyDescent="0.2">
      <c r="A23" s="39">
        <f>'Industry selection'!C23</f>
        <v>2</v>
      </c>
      <c r="B23" s="2" t="s">
        <v>46</v>
      </c>
      <c r="C23" s="2" t="s">
        <v>47</v>
      </c>
      <c r="E23" s="30" t="s">
        <v>45</v>
      </c>
      <c r="F23" s="31" t="s">
        <v>46</v>
      </c>
      <c r="G23" s="32" t="s">
        <v>47</v>
      </c>
      <c r="H23" s="157">
        <f>[1]Ukraine!$F$21</f>
        <v>1537</v>
      </c>
      <c r="I23" s="157">
        <f>[1]Ukraine!$G$21</f>
        <v>476301</v>
      </c>
      <c r="J23" s="157">
        <f>[1]Ukraine!$H$21</f>
        <v>475932</v>
      </c>
      <c r="K23" s="157">
        <f>[1]Ukraine!$I$21</f>
        <v>159983532.59999999</v>
      </c>
      <c r="L23" s="157">
        <f>[1]Ukraine!$J$21</f>
        <v>27511125.699999999</v>
      </c>
      <c r="M23" s="11"/>
      <c r="N23" s="33" t="s">
        <v>748</v>
      </c>
      <c r="O23" s="36" t="s">
        <v>46</v>
      </c>
      <c r="P23" s="35" t="s">
        <v>47</v>
      </c>
      <c r="Q23" s="157">
        <f>[2]Ukraine!$F$21</f>
        <v>1794</v>
      </c>
      <c r="R23" s="157">
        <f>[2]Ukraine!$G$21</f>
        <v>467441</v>
      </c>
      <c r="S23" s="157">
        <f>[2]Ukraine!$H$21</f>
        <v>466824</v>
      </c>
      <c r="T23" s="157">
        <f>[2]Ukraine!$I$21</f>
        <v>182945673.5</v>
      </c>
      <c r="U23" s="157">
        <f>[2]Ukraine!$J$21</f>
        <v>28865829.699999999</v>
      </c>
      <c r="V23" s="11"/>
      <c r="W23" s="36" t="s">
        <v>1093</v>
      </c>
      <c r="X23" s="36" t="s">
        <v>46</v>
      </c>
      <c r="Y23" s="36" t="s">
        <v>47</v>
      </c>
      <c r="Z23" s="157">
        <f>[3]Ukraine!$F$21</f>
        <v>1408</v>
      </c>
      <c r="AA23" s="157">
        <f>[3]Ukraine!$G$21</f>
        <v>316103</v>
      </c>
      <c r="AB23" s="157">
        <f>[3]Ukraine!$H$21</f>
        <v>315713</v>
      </c>
      <c r="AC23" s="157">
        <f>[3]Ukraine!$I$21</f>
        <v>174907014.40000001</v>
      </c>
      <c r="AD23" s="157">
        <f>[3]Ukraine!$J$21</f>
        <v>20907537.800000001</v>
      </c>
      <c r="AE23" s="11"/>
      <c r="AF23" s="37" t="s">
        <v>1093</v>
      </c>
      <c r="AG23" s="37" t="s">
        <v>46</v>
      </c>
      <c r="AH23" s="37" t="s">
        <v>47</v>
      </c>
      <c r="AI23" s="157">
        <f>[4]Ukraine!$F$21</f>
        <v>1485</v>
      </c>
      <c r="AJ23" s="157">
        <f>[4]Ukraine!$G$21</f>
        <v>302117</v>
      </c>
      <c r="AK23" s="157">
        <f>[4]Ukraine!$H$21</f>
        <v>301722</v>
      </c>
      <c r="AL23" s="157">
        <f>[4]Ukraine!$I$21</f>
        <v>212381225.19999999</v>
      </c>
      <c r="AM23" s="157">
        <f>[4]Ukraine!$J$21</f>
        <v>21160710.100000001</v>
      </c>
      <c r="AN23" s="11"/>
      <c r="AO23" s="11" t="s">
        <v>1093</v>
      </c>
      <c r="AP23" s="11" t="s">
        <v>46</v>
      </c>
      <c r="AQ23" s="11" t="s">
        <v>47</v>
      </c>
      <c r="AR23" s="157">
        <f>[5]Ukraine!$F$21</f>
        <v>1209</v>
      </c>
      <c r="AS23" s="157">
        <f>[5]Ukraine!$G$21</f>
        <v>287873</v>
      </c>
      <c r="AT23" s="157">
        <f>[5]Ukraine!$H$21</f>
        <v>287409</v>
      </c>
      <c r="AU23" s="157">
        <f>[5]Ukraine!$I$21</f>
        <v>275701670.30000001</v>
      </c>
      <c r="AV23" s="157">
        <f>[5]Ukraine!$J$21</f>
        <v>25022645.5</v>
      </c>
      <c r="AW23" s="11"/>
      <c r="AX23" s="33" t="s">
        <v>1093</v>
      </c>
      <c r="AY23" s="33" t="s">
        <v>46</v>
      </c>
      <c r="AZ23" s="33" t="s">
        <v>47</v>
      </c>
      <c r="BA23" s="157">
        <f>[6]Ukraine!$F$21</f>
        <v>1317</v>
      </c>
      <c r="BB23" s="157">
        <f>[6]Ukraine!$G$21</f>
        <v>264966</v>
      </c>
      <c r="BC23" s="157">
        <f>[6]Ukraine!$H$21</f>
        <v>264511</v>
      </c>
      <c r="BD23" s="157">
        <f>[6]Ukraine!$I$21</f>
        <v>364253059.10000002</v>
      </c>
      <c r="BE23" s="157">
        <f>[6]Ukraine!$J$21</f>
        <v>29477001.899999999</v>
      </c>
      <c r="BG23" s="2" t="s">
        <v>46</v>
      </c>
      <c r="BH23" s="2" t="s">
        <v>47</v>
      </c>
      <c r="BI23" s="1">
        <f t="shared" si="38"/>
        <v>1537</v>
      </c>
      <c r="BJ23" s="1">
        <f t="shared" si="39"/>
        <v>1794</v>
      </c>
      <c r="BK23" s="1">
        <f t="shared" si="40"/>
        <v>1408</v>
      </c>
      <c r="BL23" s="1">
        <f t="shared" si="41"/>
        <v>1485</v>
      </c>
      <c r="BM23" s="1">
        <f t="shared" si="42"/>
        <v>1209</v>
      </c>
      <c r="BN23" s="1">
        <f t="shared" si="43"/>
        <v>1317</v>
      </c>
      <c r="BP23" s="1">
        <f t="shared" si="55"/>
        <v>475932</v>
      </c>
      <c r="BQ23" s="1">
        <f t="shared" si="56"/>
        <v>466824</v>
      </c>
      <c r="BR23" s="1">
        <f t="shared" si="57"/>
        <v>315713</v>
      </c>
      <c r="BS23" s="1">
        <f t="shared" si="58"/>
        <v>301722</v>
      </c>
      <c r="BT23" s="1">
        <f t="shared" si="59"/>
        <v>287409</v>
      </c>
      <c r="BU23" s="1">
        <f t="shared" si="60"/>
        <v>264511</v>
      </c>
      <c r="BW23" s="40">
        <f t="shared" si="44"/>
        <v>6.5279373228478224E-2</v>
      </c>
      <c r="BX23" s="40">
        <f t="shared" si="44"/>
        <v>6.6539362751589032E-2</v>
      </c>
      <c r="BY23" s="40">
        <f t="shared" si="44"/>
        <v>5.0979115570563928E-2</v>
      </c>
      <c r="BZ23" s="40">
        <f t="shared" si="44"/>
        <v>5.2218022470976719E-2</v>
      </c>
      <c r="CA23" s="40">
        <f t="shared" si="44"/>
        <v>5.0300225538868482E-2</v>
      </c>
      <c r="CB23" s="40">
        <f t="shared" si="44"/>
        <v>4.6287000718337377E-2</v>
      </c>
      <c r="CD23" s="10">
        <f t="shared" si="45"/>
        <v>27511125.699999999</v>
      </c>
      <c r="CE23" s="10">
        <f t="shared" si="46"/>
        <v>28865829.699999999</v>
      </c>
      <c r="CF23" s="10">
        <f t="shared" si="47"/>
        <v>20907537.800000001</v>
      </c>
      <c r="CG23" s="10">
        <f t="shared" si="48"/>
        <v>21160710.100000001</v>
      </c>
      <c r="CH23" s="10">
        <f t="shared" si="49"/>
        <v>25022645.5</v>
      </c>
      <c r="CI23" s="10">
        <f t="shared" si="50"/>
        <v>29477001.899999999</v>
      </c>
      <c r="CK23" s="40">
        <f t="shared" si="51"/>
        <v>0.10330812738320497</v>
      </c>
      <c r="CL23" s="40">
        <f t="shared" si="24"/>
        <v>0.10695625075295648</v>
      </c>
      <c r="CM23" s="40">
        <f t="shared" si="24"/>
        <v>7.9946065298549404E-2</v>
      </c>
      <c r="CN23" s="40">
        <f t="shared" si="24"/>
        <v>7.1535619137104156E-2</v>
      </c>
      <c r="CO23" s="40">
        <f t="shared" si="24"/>
        <v>6.9347208973314881E-2</v>
      </c>
      <c r="CP23" s="40">
        <f t="shared" si="24"/>
        <v>6.2350254062092242E-2</v>
      </c>
      <c r="CR23" s="9">
        <f t="shared" si="52"/>
        <v>57.804740383079931</v>
      </c>
      <c r="CS23" s="9">
        <f t="shared" si="25"/>
        <v>61.834502296368655</v>
      </c>
      <c r="CT23" s="9">
        <f t="shared" si="25"/>
        <v>66.223240094642918</v>
      </c>
      <c r="CU23" s="9">
        <f t="shared" si="25"/>
        <v>70.133136131936027</v>
      </c>
      <c r="CV23" s="9">
        <f t="shared" si="25"/>
        <v>87.062845979075121</v>
      </c>
      <c r="CW23" s="9">
        <f t="shared" si="25"/>
        <v>111.43960704847812</v>
      </c>
      <c r="CY23" s="9">
        <f t="shared" si="53"/>
        <v>158.25539105840656</v>
      </c>
      <c r="CZ23" s="9">
        <f t="shared" si="26"/>
        <v>160.74132112183818</v>
      </c>
      <c r="DA23" s="9">
        <f t="shared" si="26"/>
        <v>156.82120884951445</v>
      </c>
      <c r="DB23" s="9">
        <f t="shared" si="26"/>
        <v>136.99411764753125</v>
      </c>
      <c r="DC23" s="9">
        <f t="shared" si="26"/>
        <v>137.86659648221303</v>
      </c>
      <c r="DD23" s="9">
        <f t="shared" si="26"/>
        <v>134.70359516595582</v>
      </c>
      <c r="DF23" s="9">
        <f>IF($A23=2,IF(ISNUMBER(CR23/Ukraine!CR23),100*CR23/Ukraine!CR23,""),"")</f>
        <v>100</v>
      </c>
      <c r="DG23" s="9">
        <f>IF($A23=2,IF(ISNUMBER(CS23/Ukraine!CS23),100*CS23/Ukraine!CS23,""),"")</f>
        <v>100</v>
      </c>
      <c r="DH23" s="9">
        <f>IF($A23=2,IF(ISNUMBER(CT23/Ukraine!CT23),100*CT23/Ukraine!CT23,""),"")</f>
        <v>100</v>
      </c>
      <c r="DI23" s="9">
        <f>IF($A23=2,IF(ISNUMBER(CU23/Ukraine!CU23),100*CU23/Ukraine!CU23,""),"")</f>
        <v>100</v>
      </c>
      <c r="DJ23" s="9">
        <f>IF($A23=2,IF(ISNUMBER(CV23/Ukraine!CV23),100*CV23/Ukraine!CV23,""),"")</f>
        <v>100</v>
      </c>
      <c r="DK23" s="9">
        <f>IF($A23=2,IF(ISNUMBER(CW23/Ukraine!CW23),100*CW23/Ukraine!CW23,""),"")</f>
        <v>100</v>
      </c>
      <c r="DM23" s="40">
        <f t="shared" si="27"/>
        <v>-1.9137187665464794E-2</v>
      </c>
      <c r="DN23" s="40">
        <f t="shared" si="28"/>
        <v>-0.3237001525200075</v>
      </c>
      <c r="DO23" s="40">
        <f t="shared" si="29"/>
        <v>-4.4315565086011643E-2</v>
      </c>
      <c r="DP23" s="40">
        <f t="shared" si="30"/>
        <v>-4.743770755861354E-2</v>
      </c>
      <c r="DQ23" s="40">
        <f t="shared" si="31"/>
        <v>-7.9670434815889535E-2</v>
      </c>
      <c r="DR23" s="40">
        <f t="shared" si="32"/>
        <v>-0.44422522545237553</v>
      </c>
      <c r="DT23" s="40">
        <f t="shared" si="61"/>
        <v>6.9713346804828547E-2</v>
      </c>
      <c r="DU23" s="40">
        <f t="shared" si="62"/>
        <v>7.0975549819085382E-2</v>
      </c>
      <c r="DV23" s="40">
        <f t="shared" si="63"/>
        <v>5.9041146759132968E-2</v>
      </c>
      <c r="DW23" s="40">
        <f t="shared" si="64"/>
        <v>0.24139387999547801</v>
      </c>
      <c r="DX23" s="40">
        <f t="shared" si="65"/>
        <v>0.27999039998372854</v>
      </c>
      <c r="DY23" s="40">
        <f t="shared" si="54"/>
        <v>0.9278627723254631</v>
      </c>
    </row>
    <row r="24" spans="1:129" x14ac:dyDescent="0.2">
      <c r="A24" s="39">
        <f>'Industry selection'!C24</f>
        <v>1</v>
      </c>
      <c r="B24" s="2">
        <v>5</v>
      </c>
      <c r="C24" s="2" t="s">
        <v>49</v>
      </c>
      <c r="E24" s="30" t="s">
        <v>48</v>
      </c>
      <c r="F24" s="31">
        <v>5</v>
      </c>
      <c r="G24" s="32" t="s">
        <v>49</v>
      </c>
      <c r="H24" s="157">
        <f>[1]Ukraine!$F$22</f>
        <v>357</v>
      </c>
      <c r="I24" s="157">
        <f>[1]Ukraine!$G$22</f>
        <v>305926</v>
      </c>
      <c r="J24" s="157">
        <f>[1]Ukraine!$H$22</f>
        <v>305867</v>
      </c>
      <c r="K24" s="157">
        <f>[1]Ukraine!$I$22</f>
        <v>49567095.100000001</v>
      </c>
      <c r="L24" s="157">
        <f>[1]Ukraine!$J$22</f>
        <v>18797184.399999999</v>
      </c>
      <c r="M24" s="11"/>
      <c r="N24" s="33" t="s">
        <v>749</v>
      </c>
      <c r="O24" s="34">
        <v>5</v>
      </c>
      <c r="P24" s="35" t="s">
        <v>49</v>
      </c>
      <c r="Q24" s="157">
        <f>[2]Ukraine!$F$22</f>
        <v>399</v>
      </c>
      <c r="R24" s="157">
        <f>[2]Ukraine!$G$22</f>
        <v>300836</v>
      </c>
      <c r="S24" s="157">
        <f>[2]Ukraine!$H$22</f>
        <v>300685</v>
      </c>
      <c r="T24" s="157">
        <f>[2]Ukraine!$I$22</f>
        <v>62868605.5</v>
      </c>
      <c r="U24" s="157">
        <f>[2]Ukraine!$J$22</f>
        <v>19977104.399999999</v>
      </c>
      <c r="V24" s="11"/>
      <c r="W24" s="36" t="s">
        <v>1094</v>
      </c>
      <c r="X24" s="36">
        <v>5</v>
      </c>
      <c r="Y24" s="36" t="s">
        <v>49</v>
      </c>
      <c r="Z24" s="157">
        <f>[3]Ukraine!$F$22</f>
        <v>103</v>
      </c>
      <c r="AA24" s="157">
        <f>[3]Ukraine!$G$22</f>
        <v>158358</v>
      </c>
      <c r="AB24" s="157">
        <f>[3]Ukraine!$H$22</f>
        <v>158341</v>
      </c>
      <c r="AC24" s="157">
        <f>[3]Ukraine!$I$22</f>
        <v>30681769.199999999</v>
      </c>
      <c r="AD24" s="157">
        <f>[3]Ukraine!$J$22</f>
        <v>11214193.4</v>
      </c>
      <c r="AE24" s="11"/>
      <c r="AF24" s="37" t="s">
        <v>1094</v>
      </c>
      <c r="AG24" s="37">
        <v>5</v>
      </c>
      <c r="AH24" s="37" t="s">
        <v>49</v>
      </c>
      <c r="AI24" s="157">
        <f>[4]Ukraine!$F$22</f>
        <v>157</v>
      </c>
      <c r="AJ24" s="157">
        <f>[4]Ukraine!$G$22</f>
        <v>138839</v>
      </c>
      <c r="AK24" s="157">
        <f>[4]Ukraine!$H$22</f>
        <v>138828</v>
      </c>
      <c r="AL24" s="157">
        <f>[4]Ukraine!$I$22</f>
        <v>37810058.899999999</v>
      </c>
      <c r="AM24" s="157">
        <f>[4]Ukraine!$J$22</f>
        <v>9910184.6999999993</v>
      </c>
      <c r="AN24" s="11"/>
      <c r="AO24" s="11" t="s">
        <v>1094</v>
      </c>
      <c r="AP24" s="11">
        <v>5</v>
      </c>
      <c r="AQ24" s="11" t="s">
        <v>49</v>
      </c>
      <c r="AR24" s="157">
        <f>[5]Ukraine!$F$22</f>
        <v>140</v>
      </c>
      <c r="AS24" s="157">
        <f>[5]Ukraine!$G$22</f>
        <v>132901</v>
      </c>
      <c r="AT24" s="157">
        <f>[5]Ukraine!$H$22</f>
        <v>132847</v>
      </c>
      <c r="AU24" s="157">
        <f>[5]Ukraine!$I$22</f>
        <v>56485643.299999997</v>
      </c>
      <c r="AV24" s="157">
        <f>[5]Ukraine!$J$22</f>
        <v>11359061.9</v>
      </c>
      <c r="AW24" s="11"/>
      <c r="AX24" s="33" t="s">
        <v>1094</v>
      </c>
      <c r="AY24" s="33">
        <v>5</v>
      </c>
      <c r="AZ24" s="33" t="s">
        <v>49</v>
      </c>
      <c r="BA24" s="157">
        <f>[6]Ukraine!$F$22</f>
        <v>146</v>
      </c>
      <c r="BB24" s="157">
        <f>[6]Ukraine!$G$22</f>
        <v>110854</v>
      </c>
      <c r="BC24" s="157">
        <f>[6]Ukraine!$H$22</f>
        <v>110822</v>
      </c>
      <c r="BD24" s="157">
        <f>[6]Ukraine!$I$22</f>
        <v>63596217.299999997</v>
      </c>
      <c r="BE24" s="157">
        <f>[6]Ukraine!$J$22</f>
        <v>11631176.199999999</v>
      </c>
      <c r="BG24" s="2">
        <v>5</v>
      </c>
      <c r="BH24" s="2" t="s">
        <v>49</v>
      </c>
      <c r="BI24" s="1">
        <f t="shared" si="38"/>
        <v>357</v>
      </c>
      <c r="BJ24" s="1">
        <f t="shared" si="39"/>
        <v>399</v>
      </c>
      <c r="BK24" s="1">
        <f t="shared" si="40"/>
        <v>103</v>
      </c>
      <c r="BL24" s="1">
        <f t="shared" si="41"/>
        <v>157</v>
      </c>
      <c r="BM24" s="1">
        <f t="shared" si="42"/>
        <v>140</v>
      </c>
      <c r="BN24" s="1">
        <f t="shared" si="43"/>
        <v>146</v>
      </c>
      <c r="BP24" s="1">
        <f t="shared" si="55"/>
        <v>305867</v>
      </c>
      <c r="BQ24" s="1">
        <f t="shared" si="56"/>
        <v>300685</v>
      </c>
      <c r="BR24" s="1">
        <f t="shared" si="57"/>
        <v>158341</v>
      </c>
      <c r="BS24" s="1">
        <f t="shared" si="58"/>
        <v>138828</v>
      </c>
      <c r="BT24" s="1">
        <f t="shared" si="59"/>
        <v>132847</v>
      </c>
      <c r="BU24" s="1">
        <f t="shared" si="60"/>
        <v>110822</v>
      </c>
      <c r="BW24" s="40" t="str">
        <f t="shared" si="44"/>
        <v/>
      </c>
      <c r="BX24" s="40" t="str">
        <f t="shared" si="44"/>
        <v/>
      </c>
      <c r="BY24" s="40" t="str">
        <f t="shared" si="44"/>
        <v/>
      </c>
      <c r="BZ24" s="40" t="str">
        <f t="shared" si="44"/>
        <v/>
      </c>
      <c r="CA24" s="40" t="str">
        <f t="shared" si="44"/>
        <v/>
      </c>
      <c r="CB24" s="40" t="str">
        <f t="shared" si="44"/>
        <v/>
      </c>
      <c r="CD24" s="10">
        <f t="shared" si="45"/>
        <v>18797184.399999999</v>
      </c>
      <c r="CE24" s="10">
        <f t="shared" si="46"/>
        <v>19977104.399999999</v>
      </c>
      <c r="CF24" s="10">
        <f t="shared" si="47"/>
        <v>11214193.4</v>
      </c>
      <c r="CG24" s="10">
        <f t="shared" si="48"/>
        <v>9910184.6999999993</v>
      </c>
      <c r="CH24" s="10">
        <f t="shared" si="49"/>
        <v>11359061.9</v>
      </c>
      <c r="CI24" s="10">
        <f t="shared" si="50"/>
        <v>11631176.199999999</v>
      </c>
      <c r="CK24" s="40" t="str">
        <f t="shared" si="51"/>
        <v/>
      </c>
      <c r="CL24" s="40" t="str">
        <f t="shared" si="24"/>
        <v/>
      </c>
      <c r="CM24" s="40" t="str">
        <f t="shared" si="24"/>
        <v/>
      </c>
      <c r="CN24" s="40" t="str">
        <f t="shared" si="24"/>
        <v/>
      </c>
      <c r="CO24" s="40" t="str">
        <f t="shared" si="24"/>
        <v/>
      </c>
      <c r="CP24" s="40" t="str">
        <f t="shared" si="24"/>
        <v/>
      </c>
      <c r="CR24" s="9" t="str">
        <f t="shared" si="52"/>
        <v/>
      </c>
      <c r="CS24" s="9" t="str">
        <f t="shared" si="25"/>
        <v/>
      </c>
      <c r="CT24" s="9" t="str">
        <f t="shared" si="25"/>
        <v/>
      </c>
      <c r="CU24" s="9" t="str">
        <f t="shared" si="25"/>
        <v/>
      </c>
      <c r="CV24" s="9" t="str">
        <f t="shared" si="25"/>
        <v/>
      </c>
      <c r="CW24" s="9" t="str">
        <f t="shared" si="25"/>
        <v/>
      </c>
      <c r="CY24" s="9" t="str">
        <f t="shared" si="53"/>
        <v/>
      </c>
      <c r="CZ24" s="9" t="str">
        <f t="shared" si="26"/>
        <v/>
      </c>
      <c r="DA24" s="9" t="str">
        <f t="shared" si="26"/>
        <v/>
      </c>
      <c r="DB24" s="9" t="str">
        <f t="shared" si="26"/>
        <v/>
      </c>
      <c r="DC24" s="9" t="str">
        <f t="shared" si="26"/>
        <v/>
      </c>
      <c r="DD24" s="9" t="str">
        <f t="shared" si="26"/>
        <v/>
      </c>
      <c r="DF24" s="9" t="str">
        <f>IF($A24=2,IF(ISNUMBER(CR24/Ukraine!CR24),100*CR24/Ukraine!CR24,""),"")</f>
        <v/>
      </c>
      <c r="DG24" s="9" t="str">
        <f>IF($A24=2,IF(ISNUMBER(CS24/Ukraine!CS24),100*CS24/Ukraine!CS24,""),"")</f>
        <v/>
      </c>
      <c r="DH24" s="9" t="str">
        <f>IF($A24=2,IF(ISNUMBER(CT24/Ukraine!CT24),100*CT24/Ukraine!CT24,""),"")</f>
        <v/>
      </c>
      <c r="DI24" s="9" t="str">
        <f>IF($A24=2,IF(ISNUMBER(CU24/Ukraine!CU24),100*CU24/Ukraine!CU24,""),"")</f>
        <v/>
      </c>
      <c r="DJ24" s="9" t="str">
        <f>IF($A24=2,IF(ISNUMBER(CV24/Ukraine!CV24),100*CV24/Ukraine!CV24,""),"")</f>
        <v/>
      </c>
      <c r="DK24" s="9" t="str">
        <f>IF($A24=2,IF(ISNUMBER(CW24/Ukraine!CW24),100*CW24/Ukraine!CW24,""),"")</f>
        <v/>
      </c>
      <c r="DM24" s="40" t="str">
        <f t="shared" si="27"/>
        <v/>
      </c>
      <c r="DN24" s="40" t="str">
        <f t="shared" si="28"/>
        <v/>
      </c>
      <c r="DO24" s="40" t="str">
        <f t="shared" si="29"/>
        <v/>
      </c>
      <c r="DP24" s="40" t="str">
        <f t="shared" si="30"/>
        <v/>
      </c>
      <c r="DQ24" s="40" t="str">
        <f t="shared" si="31"/>
        <v/>
      </c>
      <c r="DR24" s="40" t="str">
        <f t="shared" si="32"/>
        <v/>
      </c>
      <c r="DT24" s="40" t="str">
        <f t="shared" si="61"/>
        <v/>
      </c>
      <c r="DU24" s="40" t="str">
        <f t="shared" si="62"/>
        <v/>
      </c>
      <c r="DV24" s="40" t="str">
        <f t="shared" si="63"/>
        <v/>
      </c>
      <c r="DW24" s="40" t="str">
        <f t="shared" si="64"/>
        <v/>
      </c>
      <c r="DX24" s="40" t="str">
        <f t="shared" si="65"/>
        <v/>
      </c>
      <c r="DY24" s="40" t="str">
        <f t="shared" si="54"/>
        <v/>
      </c>
    </row>
    <row r="25" spans="1:129" x14ac:dyDescent="0.2">
      <c r="A25" s="39">
        <f>'Industry selection'!C25</f>
        <v>1</v>
      </c>
      <c r="B25" s="2">
        <v>5.0999999999999996</v>
      </c>
      <c r="C25" s="2" t="s">
        <v>51</v>
      </c>
      <c r="E25" s="30" t="s">
        <v>50</v>
      </c>
      <c r="F25" s="31">
        <v>5.0999999999999996</v>
      </c>
      <c r="G25" s="32" t="s">
        <v>51</v>
      </c>
      <c r="H25" s="157">
        <f>[1]Ukraine!$F$23</f>
        <v>355</v>
      </c>
      <c r="I25" s="157" t="str">
        <f>[1]Ukraine!$G$23</f>
        <v>к</v>
      </c>
      <c r="J25" s="157" t="str">
        <f>[1]Ukraine!$H$23</f>
        <v>к</v>
      </c>
      <c r="K25" s="157" t="str">
        <f>[1]Ukraine!$I$23</f>
        <v>к</v>
      </c>
      <c r="L25" s="157" t="str">
        <f>[1]Ukraine!$J$23</f>
        <v>к</v>
      </c>
      <c r="M25" s="11"/>
      <c r="N25" s="33" t="s">
        <v>750</v>
      </c>
      <c r="O25" s="36">
        <v>5.0999999999999996</v>
      </c>
      <c r="P25" s="35" t="s">
        <v>51</v>
      </c>
      <c r="Q25" s="157">
        <f>[2]Ukraine!$F$23</f>
        <v>397</v>
      </c>
      <c r="R25" s="157" t="str">
        <f>[2]Ukraine!$G$23</f>
        <v>к</v>
      </c>
      <c r="S25" s="157" t="str">
        <f>[2]Ukraine!$H$23</f>
        <v>к</v>
      </c>
      <c r="T25" s="157" t="str">
        <f>[2]Ukraine!$I$23</f>
        <v>к</v>
      </c>
      <c r="U25" s="157" t="str">
        <f>[2]Ukraine!$J$23</f>
        <v>к</v>
      </c>
      <c r="V25" s="11"/>
      <c r="W25" s="36" t="s">
        <v>1095</v>
      </c>
      <c r="X25" s="36">
        <v>5.0999999999999996</v>
      </c>
      <c r="Y25" s="36" t="s">
        <v>51</v>
      </c>
      <c r="Z25" s="157">
        <f>[3]Ukraine!$F$23</f>
        <v>101</v>
      </c>
      <c r="AA25" s="157" t="str">
        <f>[3]Ukraine!$G$23</f>
        <v>к</v>
      </c>
      <c r="AB25" s="157" t="str">
        <f>[3]Ukraine!$H$23</f>
        <v>к</v>
      </c>
      <c r="AC25" s="157" t="str">
        <f>[3]Ukraine!$I$23</f>
        <v>к</v>
      </c>
      <c r="AD25" s="157" t="str">
        <f>[3]Ukraine!$J$23</f>
        <v>к</v>
      </c>
      <c r="AE25" s="11"/>
      <c r="AF25" s="37" t="s">
        <v>1095</v>
      </c>
      <c r="AG25" s="37">
        <v>5.0999999999999996</v>
      </c>
      <c r="AH25" s="37" t="s">
        <v>51</v>
      </c>
      <c r="AI25" s="157">
        <f>[4]Ukraine!$F$23</f>
        <v>151</v>
      </c>
      <c r="AJ25" s="157">
        <f>[4]Ukraine!$G$23</f>
        <v>138775</v>
      </c>
      <c r="AK25" s="157">
        <f>[4]Ukraine!$H$23</f>
        <v>138765</v>
      </c>
      <c r="AL25" s="157">
        <f>[4]Ukraine!$I$23</f>
        <v>37801206.5</v>
      </c>
      <c r="AM25" s="157">
        <f>[4]Ukraine!$J$23</f>
        <v>9908773.3000000007</v>
      </c>
      <c r="AN25" s="11"/>
      <c r="AO25" s="11" t="s">
        <v>1095</v>
      </c>
      <c r="AP25" s="11">
        <v>5.0999999999999996</v>
      </c>
      <c r="AQ25" s="11" t="s">
        <v>51</v>
      </c>
      <c r="AR25" s="157">
        <f>[5]Ukraine!$F$23</f>
        <v>135</v>
      </c>
      <c r="AS25" s="157">
        <f>[5]Ukraine!$G$23</f>
        <v>132846</v>
      </c>
      <c r="AT25" s="157">
        <f>[5]Ukraine!$H$23</f>
        <v>132792</v>
      </c>
      <c r="AU25" s="157">
        <f>[5]Ukraine!$I$23</f>
        <v>56470353</v>
      </c>
      <c r="AV25" s="157">
        <f>[5]Ukraine!$J$23</f>
        <v>11357022.1</v>
      </c>
      <c r="AW25" s="11"/>
      <c r="AX25" s="33" t="s">
        <v>1095</v>
      </c>
      <c r="AY25" s="33">
        <v>5.0999999999999996</v>
      </c>
      <c r="AZ25" s="33" t="s">
        <v>51</v>
      </c>
      <c r="BA25" s="157">
        <f>[6]Ukraine!$F$23</f>
        <v>142</v>
      </c>
      <c r="BB25" s="157" t="str">
        <f>[6]Ukraine!$G$23</f>
        <v>к</v>
      </c>
      <c r="BC25" s="157" t="str">
        <f>[6]Ukraine!$H$23</f>
        <v>к</v>
      </c>
      <c r="BD25" s="157" t="str">
        <f>[6]Ukraine!$I$23</f>
        <v>к</v>
      </c>
      <c r="BE25" s="157" t="str">
        <f>[6]Ukraine!$J$23</f>
        <v>к</v>
      </c>
      <c r="BG25" s="2">
        <v>5.0999999999999996</v>
      </c>
      <c r="BH25" s="2" t="s">
        <v>51</v>
      </c>
      <c r="BI25" s="1">
        <f t="shared" si="38"/>
        <v>355</v>
      </c>
      <c r="BJ25" s="1">
        <f t="shared" si="39"/>
        <v>397</v>
      </c>
      <c r="BK25" s="1">
        <f t="shared" si="40"/>
        <v>101</v>
      </c>
      <c r="BL25" s="1">
        <f t="shared" si="41"/>
        <v>151</v>
      </c>
      <c r="BM25" s="1">
        <f t="shared" si="42"/>
        <v>135</v>
      </c>
      <c r="BN25" s="1">
        <f t="shared" si="43"/>
        <v>142</v>
      </c>
      <c r="BP25" s="1" t="str">
        <f t="shared" si="55"/>
        <v>к</v>
      </c>
      <c r="BQ25" s="1" t="str">
        <f t="shared" si="56"/>
        <v>к</v>
      </c>
      <c r="BR25" s="1" t="str">
        <f t="shared" si="57"/>
        <v>к</v>
      </c>
      <c r="BS25" s="1">
        <f t="shared" si="58"/>
        <v>138765</v>
      </c>
      <c r="BT25" s="1">
        <f t="shared" si="59"/>
        <v>132792</v>
      </c>
      <c r="BU25" s="1" t="str">
        <f t="shared" si="60"/>
        <v>к</v>
      </c>
      <c r="BW25" s="40" t="str">
        <f t="shared" si="44"/>
        <v/>
      </c>
      <c r="BX25" s="40" t="str">
        <f t="shared" si="44"/>
        <v/>
      </c>
      <c r="BY25" s="40" t="str">
        <f t="shared" si="44"/>
        <v/>
      </c>
      <c r="BZ25" s="40" t="str">
        <f t="shared" si="44"/>
        <v/>
      </c>
      <c r="CA25" s="40" t="str">
        <f t="shared" si="44"/>
        <v/>
      </c>
      <c r="CB25" s="40" t="str">
        <f t="shared" si="44"/>
        <v/>
      </c>
      <c r="CD25" s="10" t="str">
        <f t="shared" si="45"/>
        <v>к</v>
      </c>
      <c r="CE25" s="10" t="str">
        <f t="shared" si="46"/>
        <v>к</v>
      </c>
      <c r="CF25" s="10" t="str">
        <f t="shared" si="47"/>
        <v>к</v>
      </c>
      <c r="CG25" s="10">
        <f t="shared" si="48"/>
        <v>9908773.3000000007</v>
      </c>
      <c r="CH25" s="10">
        <f t="shared" si="49"/>
        <v>11357022.1</v>
      </c>
      <c r="CI25" s="10" t="str">
        <f t="shared" si="50"/>
        <v>к</v>
      </c>
      <c r="CK25" s="40" t="str">
        <f t="shared" si="51"/>
        <v/>
      </c>
      <c r="CL25" s="40" t="str">
        <f t="shared" si="24"/>
        <v/>
      </c>
      <c r="CM25" s="40" t="str">
        <f t="shared" si="24"/>
        <v/>
      </c>
      <c r="CN25" s="40" t="str">
        <f t="shared" si="24"/>
        <v/>
      </c>
      <c r="CO25" s="40" t="str">
        <f t="shared" si="24"/>
        <v/>
      </c>
      <c r="CP25" s="40" t="str">
        <f t="shared" si="24"/>
        <v/>
      </c>
      <c r="CR25" s="9" t="str">
        <f t="shared" si="52"/>
        <v/>
      </c>
      <c r="CS25" s="9" t="str">
        <f t="shared" si="25"/>
        <v/>
      </c>
      <c r="CT25" s="9" t="str">
        <f t="shared" si="25"/>
        <v/>
      </c>
      <c r="CU25" s="9" t="str">
        <f t="shared" si="25"/>
        <v/>
      </c>
      <c r="CV25" s="9" t="str">
        <f t="shared" si="25"/>
        <v/>
      </c>
      <c r="CW25" s="9" t="str">
        <f t="shared" si="25"/>
        <v/>
      </c>
      <c r="CY25" s="9" t="str">
        <f t="shared" si="53"/>
        <v/>
      </c>
      <c r="CZ25" s="9" t="str">
        <f t="shared" si="26"/>
        <v/>
      </c>
      <c r="DA25" s="9" t="str">
        <f t="shared" si="26"/>
        <v/>
      </c>
      <c r="DB25" s="9" t="str">
        <f t="shared" si="26"/>
        <v/>
      </c>
      <c r="DC25" s="9" t="str">
        <f t="shared" si="26"/>
        <v/>
      </c>
      <c r="DD25" s="9" t="str">
        <f t="shared" si="26"/>
        <v/>
      </c>
      <c r="DF25" s="9" t="str">
        <f>IF($A25=2,IF(ISNUMBER(CR25/Ukraine!CR25),100*CR25/Ukraine!CR25,""),"")</f>
        <v/>
      </c>
      <c r="DG25" s="9" t="str">
        <f>IF($A25=2,IF(ISNUMBER(CS25/Ukraine!CS25),100*CS25/Ukraine!CS25,""),"")</f>
        <v/>
      </c>
      <c r="DH25" s="9" t="str">
        <f>IF($A25=2,IF(ISNUMBER(CT25/Ukraine!CT25),100*CT25/Ukraine!CT25,""),"")</f>
        <v/>
      </c>
      <c r="DI25" s="9" t="str">
        <f>IF($A25=2,IF(ISNUMBER(CU25/Ukraine!CU25),100*CU25/Ukraine!CU25,""),"")</f>
        <v/>
      </c>
      <c r="DJ25" s="9" t="str">
        <f>IF($A25=2,IF(ISNUMBER(CV25/Ukraine!CV25),100*CV25/Ukraine!CV25,""),"")</f>
        <v/>
      </c>
      <c r="DK25" s="9" t="str">
        <f>IF($A25=2,IF(ISNUMBER(CW25/Ukraine!CW25),100*CW25/Ukraine!CW25,""),"")</f>
        <v/>
      </c>
      <c r="DM25" s="40" t="str">
        <f t="shared" si="27"/>
        <v/>
      </c>
      <c r="DN25" s="40" t="str">
        <f t="shared" si="28"/>
        <v/>
      </c>
      <c r="DO25" s="40" t="str">
        <f t="shared" si="29"/>
        <v/>
      </c>
      <c r="DP25" s="40" t="str">
        <f t="shared" si="30"/>
        <v/>
      </c>
      <c r="DQ25" s="40" t="str">
        <f t="shared" si="31"/>
        <v/>
      </c>
      <c r="DR25" s="40" t="str">
        <f t="shared" si="32"/>
        <v/>
      </c>
      <c r="DT25" s="40" t="str">
        <f t="shared" si="61"/>
        <v/>
      </c>
      <c r="DU25" s="40" t="str">
        <f t="shared" si="62"/>
        <v/>
      </c>
      <c r="DV25" s="40" t="str">
        <f t="shared" si="63"/>
        <v/>
      </c>
      <c r="DW25" s="40" t="str">
        <f t="shared" si="64"/>
        <v/>
      </c>
      <c r="DX25" s="40" t="str">
        <f t="shared" si="65"/>
        <v/>
      </c>
      <c r="DY25" s="40" t="str">
        <f t="shared" si="54"/>
        <v/>
      </c>
    </row>
    <row r="26" spans="1:129" x14ac:dyDescent="0.2">
      <c r="A26" s="39">
        <f>'Industry selection'!C26</f>
        <v>1</v>
      </c>
      <c r="B26" s="2">
        <v>5.2</v>
      </c>
      <c r="C26" s="2" t="s">
        <v>53</v>
      </c>
      <c r="E26" s="30" t="s">
        <v>52</v>
      </c>
      <c r="F26" s="31">
        <v>5.2</v>
      </c>
      <c r="G26" s="32" t="s">
        <v>53</v>
      </c>
      <c r="H26" s="157">
        <f>[1]Ukraine!$F$24</f>
        <v>2</v>
      </c>
      <c r="I26" s="157" t="str">
        <f>[1]Ukraine!$G$24</f>
        <v>к</v>
      </c>
      <c r="J26" s="157" t="str">
        <f>[1]Ukraine!$H$24</f>
        <v>к</v>
      </c>
      <c r="K26" s="157" t="str">
        <f>[1]Ukraine!$I$24</f>
        <v>к</v>
      </c>
      <c r="L26" s="157" t="str">
        <f>[1]Ukraine!$J$24</f>
        <v>к</v>
      </c>
      <c r="M26" s="11"/>
      <c r="N26" s="33" t="s">
        <v>751</v>
      </c>
      <c r="O26" s="36">
        <v>5.2</v>
      </c>
      <c r="P26" s="35" t="s">
        <v>53</v>
      </c>
      <c r="Q26" s="157">
        <f>[2]Ukraine!$F$24</f>
        <v>2</v>
      </c>
      <c r="R26" s="157" t="str">
        <f>[2]Ukraine!$G$24</f>
        <v>к</v>
      </c>
      <c r="S26" s="157" t="str">
        <f>[2]Ukraine!$H$24</f>
        <v>к</v>
      </c>
      <c r="T26" s="157" t="str">
        <f>[2]Ukraine!$I$24</f>
        <v>к</v>
      </c>
      <c r="U26" s="157" t="str">
        <f>[2]Ukraine!$J$24</f>
        <v>к</v>
      </c>
      <c r="V26" s="11"/>
      <c r="W26" s="36" t="s">
        <v>1096</v>
      </c>
      <c r="X26" s="36">
        <v>5.2</v>
      </c>
      <c r="Y26" s="36" t="s">
        <v>53</v>
      </c>
      <c r="Z26" s="157">
        <f>[3]Ukraine!$F$24</f>
        <v>2</v>
      </c>
      <c r="AA26" s="157" t="str">
        <f>[3]Ukraine!$G$24</f>
        <v>к</v>
      </c>
      <c r="AB26" s="157" t="str">
        <f>[3]Ukraine!$H$24</f>
        <v>к</v>
      </c>
      <c r="AC26" s="157" t="str">
        <f>[3]Ukraine!$I$24</f>
        <v>к</v>
      </c>
      <c r="AD26" s="157" t="str">
        <f>[3]Ukraine!$J$24</f>
        <v>к</v>
      </c>
      <c r="AE26" s="11"/>
      <c r="AF26" s="37" t="s">
        <v>1096</v>
      </c>
      <c r="AG26" s="37">
        <v>5.2</v>
      </c>
      <c r="AH26" s="37" t="s">
        <v>53</v>
      </c>
      <c r="AI26" s="157">
        <f>[4]Ukraine!$F$24</f>
        <v>6</v>
      </c>
      <c r="AJ26" s="157">
        <f>[4]Ukraine!$G$24</f>
        <v>64</v>
      </c>
      <c r="AK26" s="157">
        <f>[4]Ukraine!$H$24</f>
        <v>63</v>
      </c>
      <c r="AL26" s="157">
        <f>[4]Ukraine!$I$24</f>
        <v>8852.4</v>
      </c>
      <c r="AM26" s="157">
        <f>[4]Ukraine!$J$24</f>
        <v>1411.4</v>
      </c>
      <c r="AN26" s="11"/>
      <c r="AO26" s="11" t="s">
        <v>1096</v>
      </c>
      <c r="AP26" s="11">
        <v>5.2</v>
      </c>
      <c r="AQ26" s="11" t="s">
        <v>53</v>
      </c>
      <c r="AR26" s="157">
        <f>[5]Ukraine!$F$24</f>
        <v>5</v>
      </c>
      <c r="AS26" s="157">
        <f>[5]Ukraine!$G$24</f>
        <v>55</v>
      </c>
      <c r="AT26" s="157">
        <f>[5]Ukraine!$H$24</f>
        <v>55</v>
      </c>
      <c r="AU26" s="157">
        <f>[5]Ukraine!$I$24</f>
        <v>15290.3</v>
      </c>
      <c r="AV26" s="157">
        <f>[5]Ukraine!$J$24</f>
        <v>2039.8</v>
      </c>
      <c r="AW26" s="11"/>
      <c r="AX26" s="33" t="s">
        <v>1096</v>
      </c>
      <c r="AY26" s="33">
        <v>5.2</v>
      </c>
      <c r="AZ26" s="33" t="s">
        <v>53</v>
      </c>
      <c r="BA26" s="157">
        <f>[6]Ukraine!$F$24</f>
        <v>4</v>
      </c>
      <c r="BB26" s="157" t="str">
        <f>[6]Ukraine!$G$24</f>
        <v>к</v>
      </c>
      <c r="BC26" s="157" t="str">
        <f>[6]Ukraine!$H$24</f>
        <v>к</v>
      </c>
      <c r="BD26" s="157" t="str">
        <f>[6]Ukraine!$I$24</f>
        <v>к</v>
      </c>
      <c r="BE26" s="157" t="str">
        <f>[6]Ukraine!$J$24</f>
        <v>к</v>
      </c>
      <c r="BG26" s="2">
        <v>5.2</v>
      </c>
      <c r="BH26" s="2" t="s">
        <v>53</v>
      </c>
      <c r="BI26" s="1">
        <f t="shared" si="38"/>
        <v>2</v>
      </c>
      <c r="BJ26" s="1">
        <f t="shared" si="39"/>
        <v>2</v>
      </c>
      <c r="BK26" s="1">
        <f t="shared" si="40"/>
        <v>2</v>
      </c>
      <c r="BL26" s="1">
        <f t="shared" si="41"/>
        <v>6</v>
      </c>
      <c r="BM26" s="1">
        <f t="shared" si="42"/>
        <v>5</v>
      </c>
      <c r="BN26" s="1">
        <f t="shared" si="43"/>
        <v>4</v>
      </c>
      <c r="BP26" s="1" t="str">
        <f t="shared" si="55"/>
        <v>к</v>
      </c>
      <c r="BQ26" s="1" t="str">
        <f t="shared" si="56"/>
        <v>к</v>
      </c>
      <c r="BR26" s="1" t="str">
        <f t="shared" si="57"/>
        <v>к</v>
      </c>
      <c r="BS26" s="1">
        <f t="shared" si="58"/>
        <v>63</v>
      </c>
      <c r="BT26" s="1">
        <f t="shared" si="59"/>
        <v>55</v>
      </c>
      <c r="BU26" s="1" t="str">
        <f t="shared" si="60"/>
        <v>к</v>
      </c>
      <c r="BW26" s="40" t="str">
        <f t="shared" si="44"/>
        <v/>
      </c>
      <c r="BX26" s="40" t="str">
        <f t="shared" si="44"/>
        <v/>
      </c>
      <c r="BY26" s="40" t="str">
        <f t="shared" si="44"/>
        <v/>
      </c>
      <c r="BZ26" s="40" t="str">
        <f t="shared" si="44"/>
        <v/>
      </c>
      <c r="CA26" s="40" t="str">
        <f t="shared" si="44"/>
        <v/>
      </c>
      <c r="CB26" s="40" t="str">
        <f t="shared" si="44"/>
        <v/>
      </c>
      <c r="CD26" s="10" t="str">
        <f t="shared" si="45"/>
        <v>к</v>
      </c>
      <c r="CE26" s="10" t="str">
        <f t="shared" si="46"/>
        <v>к</v>
      </c>
      <c r="CF26" s="10" t="str">
        <f t="shared" si="47"/>
        <v>к</v>
      </c>
      <c r="CG26" s="10">
        <f t="shared" si="48"/>
        <v>1411.4</v>
      </c>
      <c r="CH26" s="10">
        <f t="shared" si="49"/>
        <v>2039.8</v>
      </c>
      <c r="CI26" s="10" t="str">
        <f t="shared" si="50"/>
        <v>к</v>
      </c>
      <c r="CK26" s="40" t="str">
        <f t="shared" si="51"/>
        <v/>
      </c>
      <c r="CL26" s="40" t="str">
        <f t="shared" si="24"/>
        <v/>
      </c>
      <c r="CM26" s="40" t="str">
        <f t="shared" si="24"/>
        <v/>
      </c>
      <c r="CN26" s="40" t="str">
        <f t="shared" si="24"/>
        <v/>
      </c>
      <c r="CO26" s="40" t="str">
        <f t="shared" si="24"/>
        <v/>
      </c>
      <c r="CP26" s="40" t="str">
        <f t="shared" si="24"/>
        <v/>
      </c>
      <c r="CR26" s="9" t="str">
        <f t="shared" si="52"/>
        <v/>
      </c>
      <c r="CS26" s="9" t="str">
        <f t="shared" si="25"/>
        <v/>
      </c>
      <c r="CT26" s="9" t="str">
        <f t="shared" si="25"/>
        <v/>
      </c>
      <c r="CU26" s="9" t="str">
        <f t="shared" si="25"/>
        <v/>
      </c>
      <c r="CV26" s="9" t="str">
        <f t="shared" si="25"/>
        <v/>
      </c>
      <c r="CW26" s="9" t="str">
        <f t="shared" si="25"/>
        <v/>
      </c>
      <c r="CY26" s="9" t="str">
        <f t="shared" si="53"/>
        <v/>
      </c>
      <c r="CZ26" s="9" t="str">
        <f t="shared" si="26"/>
        <v/>
      </c>
      <c r="DA26" s="9" t="str">
        <f t="shared" si="26"/>
        <v/>
      </c>
      <c r="DB26" s="9" t="str">
        <f t="shared" si="26"/>
        <v/>
      </c>
      <c r="DC26" s="9" t="str">
        <f t="shared" si="26"/>
        <v/>
      </c>
      <c r="DD26" s="9" t="str">
        <f t="shared" si="26"/>
        <v/>
      </c>
      <c r="DF26" s="9" t="str">
        <f>IF($A26=2,IF(ISNUMBER(CR26/Ukraine!CR26),100*CR26/Ukraine!CR26,""),"")</f>
        <v/>
      </c>
      <c r="DG26" s="9" t="str">
        <f>IF($A26=2,IF(ISNUMBER(CS26/Ukraine!CS26),100*CS26/Ukraine!CS26,""),"")</f>
        <v/>
      </c>
      <c r="DH26" s="9" t="str">
        <f>IF($A26=2,IF(ISNUMBER(CT26/Ukraine!CT26),100*CT26/Ukraine!CT26,""),"")</f>
        <v/>
      </c>
      <c r="DI26" s="9" t="str">
        <f>IF($A26=2,IF(ISNUMBER(CU26/Ukraine!CU26),100*CU26/Ukraine!CU26,""),"")</f>
        <v/>
      </c>
      <c r="DJ26" s="9" t="str">
        <f>IF($A26=2,IF(ISNUMBER(CV26/Ukraine!CV26),100*CV26/Ukraine!CV26,""),"")</f>
        <v/>
      </c>
      <c r="DK26" s="9" t="str">
        <f>IF($A26=2,IF(ISNUMBER(CW26/Ukraine!CW26),100*CW26/Ukraine!CW26,""),"")</f>
        <v/>
      </c>
      <c r="DM26" s="40" t="str">
        <f t="shared" si="27"/>
        <v/>
      </c>
      <c r="DN26" s="40" t="str">
        <f t="shared" si="28"/>
        <v/>
      </c>
      <c r="DO26" s="40" t="str">
        <f t="shared" si="29"/>
        <v/>
      </c>
      <c r="DP26" s="40" t="str">
        <f t="shared" si="30"/>
        <v/>
      </c>
      <c r="DQ26" s="40" t="str">
        <f t="shared" si="31"/>
        <v/>
      </c>
      <c r="DR26" s="40" t="str">
        <f t="shared" si="32"/>
        <v/>
      </c>
      <c r="DT26" s="40" t="str">
        <f t="shared" si="61"/>
        <v/>
      </c>
      <c r="DU26" s="40" t="str">
        <f t="shared" si="62"/>
        <v/>
      </c>
      <c r="DV26" s="40" t="str">
        <f t="shared" si="63"/>
        <v/>
      </c>
      <c r="DW26" s="40" t="str">
        <f t="shared" si="64"/>
        <v/>
      </c>
      <c r="DX26" s="40" t="str">
        <f t="shared" si="65"/>
        <v/>
      </c>
      <c r="DY26" s="40" t="str">
        <f t="shared" si="54"/>
        <v/>
      </c>
    </row>
    <row r="27" spans="1:129" x14ac:dyDescent="0.2">
      <c r="A27" s="39">
        <f>'Industry selection'!C27</f>
        <v>1</v>
      </c>
      <c r="B27" s="2">
        <v>6</v>
      </c>
      <c r="C27" s="2" t="s">
        <v>55</v>
      </c>
      <c r="E27" s="30" t="s">
        <v>54</v>
      </c>
      <c r="F27" s="31">
        <v>6</v>
      </c>
      <c r="G27" s="32" t="s">
        <v>55</v>
      </c>
      <c r="H27" s="157">
        <f>[1]Ukraine!$F$25</f>
        <v>97</v>
      </c>
      <c r="I27" s="157">
        <f>[1]Ukraine!$G$25</f>
        <v>51823</v>
      </c>
      <c r="J27" s="157">
        <f>[1]Ukraine!$H$25</f>
        <v>51811</v>
      </c>
      <c r="K27" s="157">
        <f>[1]Ukraine!$I$25</f>
        <v>37138000.399999999</v>
      </c>
      <c r="L27" s="157">
        <f>[1]Ukraine!$J$25</f>
        <v>3136041.4</v>
      </c>
      <c r="M27" s="11"/>
      <c r="N27" s="33" t="s">
        <v>752</v>
      </c>
      <c r="O27" s="34">
        <v>6</v>
      </c>
      <c r="P27" s="35" t="s">
        <v>55</v>
      </c>
      <c r="Q27" s="157">
        <f>[2]Ukraine!$F$25</f>
        <v>115</v>
      </c>
      <c r="R27" s="157">
        <f>[2]Ukraine!$G$25</f>
        <v>51400</v>
      </c>
      <c r="S27" s="157">
        <f>[2]Ukraine!$H$25</f>
        <v>51373</v>
      </c>
      <c r="T27" s="157">
        <f>[2]Ukraine!$I$25</f>
        <v>38868391.5</v>
      </c>
      <c r="U27" s="157">
        <f>[2]Ukraine!$J$25</f>
        <v>3139068.7</v>
      </c>
      <c r="V27" s="11"/>
      <c r="W27" s="36" t="s">
        <v>1097</v>
      </c>
      <c r="X27" s="36">
        <v>6</v>
      </c>
      <c r="Y27" s="36" t="s">
        <v>55</v>
      </c>
      <c r="Z27" s="157">
        <f>[3]Ukraine!$F$25</f>
        <v>110</v>
      </c>
      <c r="AA27" s="157">
        <f>[3]Ukraine!$G$25</f>
        <v>50216</v>
      </c>
      <c r="AB27" s="157">
        <f>[3]Ukraine!$H$25</f>
        <v>50191</v>
      </c>
      <c r="AC27" s="157">
        <f>[3]Ukraine!$I$25</f>
        <v>52940195.399999999</v>
      </c>
      <c r="AD27" s="157">
        <f>[3]Ukraine!$J$25</f>
        <v>3534672</v>
      </c>
      <c r="AE27" s="11"/>
      <c r="AF27" s="37" t="s">
        <v>1097</v>
      </c>
      <c r="AG27" s="37">
        <v>6</v>
      </c>
      <c r="AH27" s="37" t="s">
        <v>55</v>
      </c>
      <c r="AI27" s="157">
        <f>[4]Ukraine!$F$25</f>
        <v>115</v>
      </c>
      <c r="AJ27" s="157">
        <f>[4]Ukraine!$G$25</f>
        <v>49945</v>
      </c>
      <c r="AK27" s="157">
        <f>[4]Ukraine!$H$25</f>
        <v>49921</v>
      </c>
      <c r="AL27" s="157">
        <f>[4]Ukraine!$I$25</f>
        <v>74174865</v>
      </c>
      <c r="AM27" s="157">
        <f>[4]Ukraine!$J$25</f>
        <v>3454460.5</v>
      </c>
      <c r="AN27" s="11"/>
      <c r="AO27" s="11" t="s">
        <v>1097</v>
      </c>
      <c r="AP27" s="11">
        <v>6</v>
      </c>
      <c r="AQ27" s="11" t="s">
        <v>55</v>
      </c>
      <c r="AR27" s="157">
        <f>[5]Ukraine!$F$25</f>
        <v>101</v>
      </c>
      <c r="AS27" s="157">
        <f>[5]Ukraine!$G$25</f>
        <v>48727</v>
      </c>
      <c r="AT27" s="157">
        <f>[5]Ukraine!$H$25</f>
        <v>48694</v>
      </c>
      <c r="AU27" s="157">
        <f>[5]Ukraine!$I$25</f>
        <v>106815806.59999999</v>
      </c>
      <c r="AV27" s="157">
        <f>[5]Ukraine!$J$25</f>
        <v>5259213.2</v>
      </c>
      <c r="AW27" s="11"/>
      <c r="AX27" s="33" t="s">
        <v>1097</v>
      </c>
      <c r="AY27" s="33">
        <v>6</v>
      </c>
      <c r="AZ27" s="33" t="s">
        <v>55</v>
      </c>
      <c r="BA27" s="157">
        <f>[6]Ukraine!$F$25</f>
        <v>110</v>
      </c>
      <c r="BB27" s="157">
        <f>[6]Ukraine!$G$25</f>
        <v>47214</v>
      </c>
      <c r="BC27" s="157">
        <f>[6]Ukraine!$H$25</f>
        <v>47184</v>
      </c>
      <c r="BD27" s="157">
        <f>[6]Ukraine!$I$25</f>
        <v>138815541.30000001</v>
      </c>
      <c r="BE27" s="157">
        <f>[6]Ukraine!$J$25</f>
        <v>6546173.4000000004</v>
      </c>
      <c r="BG27" s="2">
        <v>6</v>
      </c>
      <c r="BH27" s="2" t="s">
        <v>55</v>
      </c>
      <c r="BI27" s="1">
        <f t="shared" si="38"/>
        <v>97</v>
      </c>
      <c r="BJ27" s="1">
        <f t="shared" si="39"/>
        <v>115</v>
      </c>
      <c r="BK27" s="1">
        <f t="shared" si="40"/>
        <v>110</v>
      </c>
      <c r="BL27" s="1">
        <f t="shared" si="41"/>
        <v>115</v>
      </c>
      <c r="BM27" s="1">
        <f t="shared" si="42"/>
        <v>101</v>
      </c>
      <c r="BN27" s="1">
        <f t="shared" si="43"/>
        <v>110</v>
      </c>
      <c r="BP27" s="1">
        <f t="shared" si="55"/>
        <v>51811</v>
      </c>
      <c r="BQ27" s="1">
        <f t="shared" si="56"/>
        <v>51373</v>
      </c>
      <c r="BR27" s="1">
        <f t="shared" si="57"/>
        <v>50191</v>
      </c>
      <c r="BS27" s="1">
        <f t="shared" si="58"/>
        <v>49921</v>
      </c>
      <c r="BT27" s="1">
        <f t="shared" si="59"/>
        <v>48694</v>
      </c>
      <c r="BU27" s="1">
        <f t="shared" si="60"/>
        <v>47184</v>
      </c>
      <c r="BW27" s="40" t="str">
        <f t="shared" si="44"/>
        <v/>
      </c>
      <c r="BX27" s="40" t="str">
        <f t="shared" si="44"/>
        <v/>
      </c>
      <c r="BY27" s="40" t="str">
        <f t="shared" si="44"/>
        <v/>
      </c>
      <c r="BZ27" s="40" t="str">
        <f t="shared" si="44"/>
        <v/>
      </c>
      <c r="CA27" s="40" t="str">
        <f t="shared" si="44"/>
        <v/>
      </c>
      <c r="CB27" s="40" t="str">
        <f t="shared" si="44"/>
        <v/>
      </c>
      <c r="CD27" s="10">
        <f t="shared" si="45"/>
        <v>3136041.4</v>
      </c>
      <c r="CE27" s="10">
        <f t="shared" si="46"/>
        <v>3139068.7</v>
      </c>
      <c r="CF27" s="10">
        <f t="shared" si="47"/>
        <v>3534672</v>
      </c>
      <c r="CG27" s="10">
        <f t="shared" si="48"/>
        <v>3454460.5</v>
      </c>
      <c r="CH27" s="10">
        <f t="shared" si="49"/>
        <v>5259213.2</v>
      </c>
      <c r="CI27" s="10">
        <f t="shared" si="50"/>
        <v>6546173.4000000004</v>
      </c>
      <c r="CK27" s="40" t="str">
        <f t="shared" si="51"/>
        <v/>
      </c>
      <c r="CL27" s="40" t="str">
        <f t="shared" si="24"/>
        <v/>
      </c>
      <c r="CM27" s="40" t="str">
        <f t="shared" si="24"/>
        <v/>
      </c>
      <c r="CN27" s="40" t="str">
        <f t="shared" si="24"/>
        <v/>
      </c>
      <c r="CO27" s="40" t="str">
        <f t="shared" si="24"/>
        <v/>
      </c>
      <c r="CP27" s="40" t="str">
        <f t="shared" si="24"/>
        <v/>
      </c>
      <c r="CR27" s="9" t="str">
        <f t="shared" si="52"/>
        <v/>
      </c>
      <c r="CS27" s="9" t="str">
        <f t="shared" si="25"/>
        <v/>
      </c>
      <c r="CT27" s="9" t="str">
        <f t="shared" si="25"/>
        <v/>
      </c>
      <c r="CU27" s="9" t="str">
        <f t="shared" si="25"/>
        <v/>
      </c>
      <c r="CV27" s="9" t="str">
        <f t="shared" si="25"/>
        <v/>
      </c>
      <c r="CW27" s="9" t="str">
        <f t="shared" si="25"/>
        <v/>
      </c>
      <c r="CY27" s="9" t="str">
        <f t="shared" si="53"/>
        <v/>
      </c>
      <c r="CZ27" s="9" t="str">
        <f t="shared" si="26"/>
        <v/>
      </c>
      <c r="DA27" s="9" t="str">
        <f t="shared" si="26"/>
        <v/>
      </c>
      <c r="DB27" s="9" t="str">
        <f t="shared" si="26"/>
        <v/>
      </c>
      <c r="DC27" s="9" t="str">
        <f t="shared" si="26"/>
        <v/>
      </c>
      <c r="DD27" s="9" t="str">
        <f t="shared" si="26"/>
        <v/>
      </c>
      <c r="DF27" s="9" t="str">
        <f>IF($A27=2,IF(ISNUMBER(CR27/Ukraine!CR27),100*CR27/Ukraine!CR27,""),"")</f>
        <v/>
      </c>
      <c r="DG27" s="9" t="str">
        <f>IF($A27=2,IF(ISNUMBER(CS27/Ukraine!CS27),100*CS27/Ukraine!CS27,""),"")</f>
        <v/>
      </c>
      <c r="DH27" s="9" t="str">
        <f>IF($A27=2,IF(ISNUMBER(CT27/Ukraine!CT27),100*CT27/Ukraine!CT27,""),"")</f>
        <v/>
      </c>
      <c r="DI27" s="9" t="str">
        <f>IF($A27=2,IF(ISNUMBER(CU27/Ukraine!CU27),100*CU27/Ukraine!CU27,""),"")</f>
        <v/>
      </c>
      <c r="DJ27" s="9" t="str">
        <f>IF($A27=2,IF(ISNUMBER(CV27/Ukraine!CV27),100*CV27/Ukraine!CV27,""),"")</f>
        <v/>
      </c>
      <c r="DK27" s="9" t="str">
        <f>IF($A27=2,IF(ISNUMBER(CW27/Ukraine!CW27),100*CW27/Ukraine!CW27,""),"")</f>
        <v/>
      </c>
      <c r="DM27" s="40" t="str">
        <f t="shared" si="27"/>
        <v/>
      </c>
      <c r="DN27" s="40" t="str">
        <f t="shared" si="28"/>
        <v/>
      </c>
      <c r="DO27" s="40" t="str">
        <f t="shared" si="29"/>
        <v/>
      </c>
      <c r="DP27" s="40" t="str">
        <f t="shared" si="30"/>
        <v/>
      </c>
      <c r="DQ27" s="40" t="str">
        <f t="shared" si="31"/>
        <v/>
      </c>
      <c r="DR27" s="40" t="str">
        <f t="shared" si="32"/>
        <v/>
      </c>
      <c r="DT27" s="40" t="str">
        <f t="shared" si="61"/>
        <v/>
      </c>
      <c r="DU27" s="40" t="str">
        <f t="shared" si="62"/>
        <v/>
      </c>
      <c r="DV27" s="40" t="str">
        <f t="shared" si="63"/>
        <v/>
      </c>
      <c r="DW27" s="40" t="str">
        <f t="shared" si="64"/>
        <v/>
      </c>
      <c r="DX27" s="40" t="str">
        <f t="shared" si="65"/>
        <v/>
      </c>
      <c r="DY27" s="40" t="str">
        <f t="shared" si="54"/>
        <v/>
      </c>
    </row>
    <row r="28" spans="1:129" x14ac:dyDescent="0.2">
      <c r="A28" s="39">
        <f>'Industry selection'!C28</f>
        <v>1</v>
      </c>
      <c r="B28" s="2">
        <v>6.1</v>
      </c>
      <c r="C28" s="2" t="s">
        <v>57</v>
      </c>
      <c r="E28" s="30" t="s">
        <v>56</v>
      </c>
      <c r="F28" s="31">
        <v>6.1</v>
      </c>
      <c r="G28" s="32" t="s">
        <v>57</v>
      </c>
      <c r="H28" s="157">
        <f>[1]Ukraine!$F$26</f>
        <v>37</v>
      </c>
      <c r="I28" s="157">
        <f>[1]Ukraine!$G$26</f>
        <v>28190</v>
      </c>
      <c r="J28" s="157">
        <f>[1]Ukraine!$H$26</f>
        <v>28186</v>
      </c>
      <c r="K28" s="157">
        <f>[1]Ukraine!$I$26</f>
        <v>21378315.800000001</v>
      </c>
      <c r="L28" s="157">
        <f>[1]Ukraine!$J$26</f>
        <v>1373766.9</v>
      </c>
      <c r="M28" s="11"/>
      <c r="N28" s="33" t="s">
        <v>753</v>
      </c>
      <c r="O28" s="36">
        <v>6.1</v>
      </c>
      <c r="P28" s="35" t="s">
        <v>57</v>
      </c>
      <c r="Q28" s="157">
        <f>[2]Ukraine!$F$26</f>
        <v>41</v>
      </c>
      <c r="R28" s="157">
        <f>[2]Ukraine!$G$26</f>
        <v>27260</v>
      </c>
      <c r="S28" s="157">
        <f>[2]Ukraine!$H$26</f>
        <v>27246</v>
      </c>
      <c r="T28" s="157">
        <f>[2]Ukraine!$I$26</f>
        <v>20877063.699999999</v>
      </c>
      <c r="U28" s="157">
        <f>[2]Ukraine!$J$26</f>
        <v>1328784</v>
      </c>
      <c r="V28" s="11"/>
      <c r="W28" s="36" t="s">
        <v>1098</v>
      </c>
      <c r="X28" s="36">
        <v>6.1</v>
      </c>
      <c r="Y28" s="36" t="s">
        <v>57</v>
      </c>
      <c r="Z28" s="157">
        <f>[3]Ukraine!$F$26</f>
        <v>40</v>
      </c>
      <c r="AA28" s="157" t="str">
        <f>[3]Ukraine!$G$26</f>
        <v>к</v>
      </c>
      <c r="AB28" s="157" t="str">
        <f>[3]Ukraine!$H$26</f>
        <v>к</v>
      </c>
      <c r="AC28" s="157" t="str">
        <f>[3]Ukraine!$I$26</f>
        <v>к</v>
      </c>
      <c r="AD28" s="157" t="str">
        <f>[3]Ukraine!$J$26</f>
        <v>к</v>
      </c>
      <c r="AE28" s="11"/>
      <c r="AF28" s="37" t="s">
        <v>1098</v>
      </c>
      <c r="AG28" s="37">
        <v>6.1</v>
      </c>
      <c r="AH28" s="37" t="s">
        <v>57</v>
      </c>
      <c r="AI28" s="157">
        <f>[4]Ukraine!$F$26</f>
        <v>33</v>
      </c>
      <c r="AJ28" s="157">
        <f>[4]Ukraine!$G$26</f>
        <v>26730</v>
      </c>
      <c r="AK28" s="157">
        <f>[4]Ukraine!$H$26</f>
        <v>26721</v>
      </c>
      <c r="AL28" s="157">
        <f>[4]Ukraine!$I$26</f>
        <v>29773289.699999999</v>
      </c>
      <c r="AM28" s="157">
        <f>[4]Ukraine!$J$26</f>
        <v>1902034</v>
      </c>
      <c r="AN28" s="11"/>
      <c r="AO28" s="11" t="s">
        <v>1098</v>
      </c>
      <c r="AP28" s="11">
        <v>6.1</v>
      </c>
      <c r="AQ28" s="11" t="s">
        <v>57</v>
      </c>
      <c r="AR28" s="157">
        <f>[5]Ukraine!$F$26</f>
        <v>37</v>
      </c>
      <c r="AS28" s="157">
        <f>[5]Ukraine!$G$26</f>
        <v>25460</v>
      </c>
      <c r="AT28" s="157">
        <f>[5]Ukraine!$H$26</f>
        <v>25442</v>
      </c>
      <c r="AU28" s="157">
        <f>[5]Ukraine!$I$26</f>
        <v>23105959.800000001</v>
      </c>
      <c r="AV28" s="157">
        <f>[5]Ukraine!$J$26</f>
        <v>2121679.9</v>
      </c>
      <c r="AW28" s="11"/>
      <c r="AX28" s="33" t="s">
        <v>1098</v>
      </c>
      <c r="AY28" s="33">
        <v>6.1</v>
      </c>
      <c r="AZ28" s="33" t="s">
        <v>57</v>
      </c>
      <c r="BA28" s="157">
        <f>[6]Ukraine!$F$26</f>
        <v>46</v>
      </c>
      <c r="BB28" s="157" t="str">
        <f>[6]Ukraine!$G$26</f>
        <v>к</v>
      </c>
      <c r="BC28" s="157" t="str">
        <f>[6]Ukraine!$H$26</f>
        <v>к</v>
      </c>
      <c r="BD28" s="157" t="str">
        <f>[6]Ukraine!$I$26</f>
        <v>к</v>
      </c>
      <c r="BE28" s="157" t="str">
        <f>[6]Ukraine!$J$26</f>
        <v>к</v>
      </c>
      <c r="BG28" s="2">
        <v>6.1</v>
      </c>
      <c r="BH28" s="2" t="s">
        <v>57</v>
      </c>
      <c r="BI28" s="1">
        <f t="shared" si="38"/>
        <v>37</v>
      </c>
      <c r="BJ28" s="1">
        <f t="shared" si="39"/>
        <v>41</v>
      </c>
      <c r="BK28" s="1">
        <f t="shared" si="40"/>
        <v>40</v>
      </c>
      <c r="BL28" s="1">
        <f t="shared" si="41"/>
        <v>33</v>
      </c>
      <c r="BM28" s="1">
        <f t="shared" si="42"/>
        <v>37</v>
      </c>
      <c r="BN28" s="1">
        <f t="shared" si="43"/>
        <v>46</v>
      </c>
      <c r="BP28" s="1">
        <f t="shared" si="55"/>
        <v>28186</v>
      </c>
      <c r="BQ28" s="1">
        <f t="shared" si="56"/>
        <v>27246</v>
      </c>
      <c r="BR28" s="1" t="str">
        <f t="shared" si="57"/>
        <v>к</v>
      </c>
      <c r="BS28" s="1">
        <f t="shared" si="58"/>
        <v>26721</v>
      </c>
      <c r="BT28" s="1">
        <f t="shared" si="59"/>
        <v>25442</v>
      </c>
      <c r="BU28" s="1" t="str">
        <f t="shared" si="60"/>
        <v>к</v>
      </c>
      <c r="BW28" s="40" t="str">
        <f t="shared" si="44"/>
        <v/>
      </c>
      <c r="BX28" s="40" t="str">
        <f t="shared" si="44"/>
        <v/>
      </c>
      <c r="BY28" s="40" t="str">
        <f t="shared" si="44"/>
        <v/>
      </c>
      <c r="BZ28" s="40" t="str">
        <f t="shared" si="44"/>
        <v/>
      </c>
      <c r="CA28" s="40" t="str">
        <f t="shared" si="44"/>
        <v/>
      </c>
      <c r="CB28" s="40" t="str">
        <f t="shared" si="44"/>
        <v/>
      </c>
      <c r="CD28" s="10">
        <f t="shared" si="45"/>
        <v>1373766.9</v>
      </c>
      <c r="CE28" s="10">
        <f t="shared" si="46"/>
        <v>1328784</v>
      </c>
      <c r="CF28" s="10" t="str">
        <f t="shared" si="47"/>
        <v>к</v>
      </c>
      <c r="CG28" s="10">
        <f t="shared" si="48"/>
        <v>1902034</v>
      </c>
      <c r="CH28" s="10">
        <f t="shared" si="49"/>
        <v>2121679.9</v>
      </c>
      <c r="CI28" s="10" t="str">
        <f t="shared" si="50"/>
        <v>к</v>
      </c>
      <c r="CK28" s="40" t="str">
        <f t="shared" si="51"/>
        <v/>
      </c>
      <c r="CL28" s="40" t="str">
        <f t="shared" si="24"/>
        <v/>
      </c>
      <c r="CM28" s="40" t="str">
        <f t="shared" si="24"/>
        <v/>
      </c>
      <c r="CN28" s="40" t="str">
        <f t="shared" si="24"/>
        <v/>
      </c>
      <c r="CO28" s="40" t="str">
        <f t="shared" si="24"/>
        <v/>
      </c>
      <c r="CP28" s="40" t="str">
        <f t="shared" si="24"/>
        <v/>
      </c>
      <c r="CR28" s="9" t="str">
        <f t="shared" si="52"/>
        <v/>
      </c>
      <c r="CS28" s="9" t="str">
        <f t="shared" si="25"/>
        <v/>
      </c>
      <c r="CT28" s="9" t="str">
        <f t="shared" si="25"/>
        <v/>
      </c>
      <c r="CU28" s="9" t="str">
        <f t="shared" si="25"/>
        <v/>
      </c>
      <c r="CV28" s="9" t="str">
        <f t="shared" si="25"/>
        <v/>
      </c>
      <c r="CW28" s="9" t="str">
        <f t="shared" si="25"/>
        <v/>
      </c>
      <c r="CY28" s="9" t="str">
        <f t="shared" si="53"/>
        <v/>
      </c>
      <c r="CZ28" s="9" t="str">
        <f t="shared" si="26"/>
        <v/>
      </c>
      <c r="DA28" s="9" t="str">
        <f t="shared" si="26"/>
        <v/>
      </c>
      <c r="DB28" s="9" t="str">
        <f t="shared" si="26"/>
        <v/>
      </c>
      <c r="DC28" s="9" t="str">
        <f t="shared" si="26"/>
        <v/>
      </c>
      <c r="DD28" s="9" t="str">
        <f t="shared" si="26"/>
        <v/>
      </c>
      <c r="DF28" s="9" t="str">
        <f>IF($A28=2,IF(ISNUMBER(CR28/Ukraine!CR28),100*CR28/Ukraine!CR28,""),"")</f>
        <v/>
      </c>
      <c r="DG28" s="9" t="str">
        <f>IF($A28=2,IF(ISNUMBER(CS28/Ukraine!CS28),100*CS28/Ukraine!CS28,""),"")</f>
        <v/>
      </c>
      <c r="DH28" s="9" t="str">
        <f>IF($A28=2,IF(ISNUMBER(CT28/Ukraine!CT28),100*CT28/Ukraine!CT28,""),"")</f>
        <v/>
      </c>
      <c r="DI28" s="9" t="str">
        <f>IF($A28=2,IF(ISNUMBER(CU28/Ukraine!CU28),100*CU28/Ukraine!CU28,""),"")</f>
        <v/>
      </c>
      <c r="DJ28" s="9" t="str">
        <f>IF($A28=2,IF(ISNUMBER(CV28/Ukraine!CV28),100*CV28/Ukraine!CV28,""),"")</f>
        <v/>
      </c>
      <c r="DK28" s="9" t="str">
        <f>IF($A28=2,IF(ISNUMBER(CW28/Ukraine!CW28),100*CW28/Ukraine!CW28,""),"")</f>
        <v/>
      </c>
      <c r="DM28" s="40" t="str">
        <f t="shared" si="27"/>
        <v/>
      </c>
      <c r="DN28" s="40" t="str">
        <f t="shared" si="28"/>
        <v/>
      </c>
      <c r="DO28" s="40" t="str">
        <f t="shared" si="29"/>
        <v/>
      </c>
      <c r="DP28" s="40" t="str">
        <f t="shared" si="30"/>
        <v/>
      </c>
      <c r="DQ28" s="40" t="str">
        <f t="shared" si="31"/>
        <v/>
      </c>
      <c r="DR28" s="40" t="str">
        <f t="shared" si="32"/>
        <v/>
      </c>
      <c r="DT28" s="40" t="str">
        <f t="shared" si="61"/>
        <v/>
      </c>
      <c r="DU28" s="40" t="str">
        <f t="shared" si="62"/>
        <v/>
      </c>
      <c r="DV28" s="40" t="str">
        <f t="shared" si="63"/>
        <v/>
      </c>
      <c r="DW28" s="40" t="str">
        <f t="shared" si="64"/>
        <v/>
      </c>
      <c r="DX28" s="40" t="str">
        <f t="shared" si="65"/>
        <v/>
      </c>
      <c r="DY28" s="40" t="str">
        <f t="shared" si="54"/>
        <v/>
      </c>
    </row>
    <row r="29" spans="1:129" x14ac:dyDescent="0.2">
      <c r="A29" s="39">
        <f>'Industry selection'!C29</f>
        <v>1</v>
      </c>
      <c r="B29" s="2">
        <v>6.2</v>
      </c>
      <c r="C29" s="2" t="s">
        <v>59</v>
      </c>
      <c r="E29" s="30" t="s">
        <v>58</v>
      </c>
      <c r="F29" s="31">
        <v>6.2</v>
      </c>
      <c r="G29" s="32" t="s">
        <v>59</v>
      </c>
      <c r="H29" s="157">
        <f>[1]Ukraine!$F$27</f>
        <v>60</v>
      </c>
      <c r="I29" s="157">
        <f>[1]Ukraine!$G$27</f>
        <v>23633</v>
      </c>
      <c r="J29" s="157">
        <f>[1]Ukraine!$H$27</f>
        <v>23625</v>
      </c>
      <c r="K29" s="157">
        <f>[1]Ukraine!$I$27</f>
        <v>15759684.6</v>
      </c>
      <c r="L29" s="157">
        <f>[1]Ukraine!$J$27</f>
        <v>1762274.5</v>
      </c>
      <c r="M29" s="11"/>
      <c r="N29" s="33" t="s">
        <v>754</v>
      </c>
      <c r="O29" s="36">
        <v>6.2</v>
      </c>
      <c r="P29" s="35" t="s">
        <v>59</v>
      </c>
      <c r="Q29" s="157">
        <f>[2]Ukraine!$F$27</f>
        <v>74</v>
      </c>
      <c r="R29" s="157">
        <f>[2]Ukraine!$G$27</f>
        <v>24140</v>
      </c>
      <c r="S29" s="157">
        <f>[2]Ukraine!$H$27</f>
        <v>24127</v>
      </c>
      <c r="T29" s="157">
        <f>[2]Ukraine!$I$27</f>
        <v>17991327.800000001</v>
      </c>
      <c r="U29" s="157">
        <f>[2]Ukraine!$J$27</f>
        <v>1810284.7</v>
      </c>
      <c r="V29" s="11"/>
      <c r="W29" s="36" t="s">
        <v>1099</v>
      </c>
      <c r="X29" s="36">
        <v>6.2</v>
      </c>
      <c r="Y29" s="36" t="s">
        <v>59</v>
      </c>
      <c r="Z29" s="157">
        <f>[3]Ukraine!$F$27</f>
        <v>70</v>
      </c>
      <c r="AA29" s="157" t="str">
        <f>[3]Ukraine!$G$27</f>
        <v>к</v>
      </c>
      <c r="AB29" s="157" t="str">
        <f>[3]Ukraine!$H$27</f>
        <v>к</v>
      </c>
      <c r="AC29" s="157" t="str">
        <f>[3]Ukraine!$I$27</f>
        <v>к</v>
      </c>
      <c r="AD29" s="157" t="str">
        <f>[3]Ukraine!$J$27</f>
        <v>к</v>
      </c>
      <c r="AE29" s="11"/>
      <c r="AF29" s="37" t="s">
        <v>1099</v>
      </c>
      <c r="AG29" s="37">
        <v>6.2</v>
      </c>
      <c r="AH29" s="37" t="s">
        <v>59</v>
      </c>
      <c r="AI29" s="157">
        <f>[4]Ukraine!$F$27</f>
        <v>82</v>
      </c>
      <c r="AJ29" s="157">
        <f>[4]Ukraine!$G$27</f>
        <v>23215</v>
      </c>
      <c r="AK29" s="157">
        <f>[4]Ukraine!$H$27</f>
        <v>23200</v>
      </c>
      <c r="AL29" s="157">
        <f>[4]Ukraine!$I$27</f>
        <v>44401575.299999997</v>
      </c>
      <c r="AM29" s="157">
        <f>[4]Ukraine!$J$27</f>
        <v>1552426.5</v>
      </c>
      <c r="AN29" s="11"/>
      <c r="AO29" s="11" t="s">
        <v>1099</v>
      </c>
      <c r="AP29" s="11">
        <v>6.2</v>
      </c>
      <c r="AQ29" s="11" t="s">
        <v>59</v>
      </c>
      <c r="AR29" s="157">
        <f>[5]Ukraine!$F$27</f>
        <v>64</v>
      </c>
      <c r="AS29" s="157">
        <f>[5]Ukraine!$G$27</f>
        <v>23267</v>
      </c>
      <c r="AT29" s="157">
        <f>[5]Ukraine!$H$27</f>
        <v>23252</v>
      </c>
      <c r="AU29" s="157">
        <f>[5]Ukraine!$I$27</f>
        <v>83709846.799999997</v>
      </c>
      <c r="AV29" s="157">
        <f>[5]Ukraine!$J$27</f>
        <v>3137533.3</v>
      </c>
      <c r="AW29" s="11"/>
      <c r="AX29" s="33" t="s">
        <v>1099</v>
      </c>
      <c r="AY29" s="33">
        <v>6.2</v>
      </c>
      <c r="AZ29" s="33" t="s">
        <v>59</v>
      </c>
      <c r="BA29" s="157">
        <f>[6]Ukraine!$F$27</f>
        <v>64</v>
      </c>
      <c r="BB29" s="157" t="str">
        <f>[6]Ukraine!$G$27</f>
        <v>к</v>
      </c>
      <c r="BC29" s="157" t="str">
        <f>[6]Ukraine!$H$27</f>
        <v>к</v>
      </c>
      <c r="BD29" s="157" t="str">
        <f>[6]Ukraine!$I$27</f>
        <v>к</v>
      </c>
      <c r="BE29" s="157" t="str">
        <f>[6]Ukraine!$J$27</f>
        <v>к</v>
      </c>
      <c r="BG29" s="2">
        <v>6.2</v>
      </c>
      <c r="BH29" s="2" t="s">
        <v>59</v>
      </c>
      <c r="BI29" s="1">
        <f t="shared" si="38"/>
        <v>60</v>
      </c>
      <c r="BJ29" s="1">
        <f t="shared" si="39"/>
        <v>74</v>
      </c>
      <c r="BK29" s="1">
        <f t="shared" si="40"/>
        <v>70</v>
      </c>
      <c r="BL29" s="1">
        <f t="shared" si="41"/>
        <v>82</v>
      </c>
      <c r="BM29" s="1">
        <f t="shared" si="42"/>
        <v>64</v>
      </c>
      <c r="BN29" s="1">
        <f t="shared" si="43"/>
        <v>64</v>
      </c>
      <c r="BP29" s="1">
        <f t="shared" si="55"/>
        <v>23625</v>
      </c>
      <c r="BQ29" s="1">
        <f t="shared" si="56"/>
        <v>24127</v>
      </c>
      <c r="BR29" s="1" t="str">
        <f t="shared" si="57"/>
        <v>к</v>
      </c>
      <c r="BS29" s="1">
        <f t="shared" si="58"/>
        <v>23200</v>
      </c>
      <c r="BT29" s="1">
        <f t="shared" si="59"/>
        <v>23252</v>
      </c>
      <c r="BU29" s="1" t="str">
        <f t="shared" si="60"/>
        <v>к</v>
      </c>
      <c r="BW29" s="40" t="str">
        <f t="shared" si="44"/>
        <v/>
      </c>
      <c r="BX29" s="40" t="str">
        <f t="shared" si="44"/>
        <v/>
      </c>
      <c r="BY29" s="40" t="str">
        <f t="shared" si="44"/>
        <v/>
      </c>
      <c r="BZ29" s="40" t="str">
        <f t="shared" si="44"/>
        <v/>
      </c>
      <c r="CA29" s="40" t="str">
        <f t="shared" si="44"/>
        <v/>
      </c>
      <c r="CB29" s="40" t="str">
        <f t="shared" si="44"/>
        <v/>
      </c>
      <c r="CD29" s="10">
        <f t="shared" si="45"/>
        <v>1762274.5</v>
      </c>
      <c r="CE29" s="10">
        <f t="shared" si="46"/>
        <v>1810284.7</v>
      </c>
      <c r="CF29" s="10" t="str">
        <f t="shared" si="47"/>
        <v>к</v>
      </c>
      <c r="CG29" s="10">
        <f t="shared" si="48"/>
        <v>1552426.5</v>
      </c>
      <c r="CH29" s="10">
        <f t="shared" si="49"/>
        <v>3137533.3</v>
      </c>
      <c r="CI29" s="10" t="str">
        <f t="shared" si="50"/>
        <v>к</v>
      </c>
      <c r="CK29" s="40" t="str">
        <f t="shared" si="51"/>
        <v/>
      </c>
      <c r="CL29" s="40" t="str">
        <f t="shared" si="24"/>
        <v/>
      </c>
      <c r="CM29" s="40" t="str">
        <f t="shared" si="24"/>
        <v/>
      </c>
      <c r="CN29" s="40" t="str">
        <f t="shared" si="24"/>
        <v/>
      </c>
      <c r="CO29" s="40" t="str">
        <f t="shared" si="24"/>
        <v/>
      </c>
      <c r="CP29" s="40" t="str">
        <f t="shared" si="24"/>
        <v/>
      </c>
      <c r="CR29" s="9" t="str">
        <f t="shared" si="52"/>
        <v/>
      </c>
      <c r="CS29" s="9" t="str">
        <f t="shared" si="25"/>
        <v/>
      </c>
      <c r="CT29" s="9" t="str">
        <f t="shared" si="25"/>
        <v/>
      </c>
      <c r="CU29" s="9" t="str">
        <f t="shared" si="25"/>
        <v/>
      </c>
      <c r="CV29" s="9" t="str">
        <f t="shared" si="25"/>
        <v/>
      </c>
      <c r="CW29" s="9" t="str">
        <f t="shared" si="25"/>
        <v/>
      </c>
      <c r="CY29" s="9" t="str">
        <f t="shared" si="53"/>
        <v/>
      </c>
      <c r="CZ29" s="9" t="str">
        <f t="shared" si="26"/>
        <v/>
      </c>
      <c r="DA29" s="9" t="str">
        <f t="shared" si="26"/>
        <v/>
      </c>
      <c r="DB29" s="9" t="str">
        <f t="shared" si="26"/>
        <v/>
      </c>
      <c r="DC29" s="9" t="str">
        <f t="shared" si="26"/>
        <v/>
      </c>
      <c r="DD29" s="9" t="str">
        <f t="shared" si="26"/>
        <v/>
      </c>
      <c r="DF29" s="9" t="str">
        <f>IF($A29=2,IF(ISNUMBER(CR29/Ukraine!CR29),100*CR29/Ukraine!CR29,""),"")</f>
        <v/>
      </c>
      <c r="DG29" s="9" t="str">
        <f>IF($A29=2,IF(ISNUMBER(CS29/Ukraine!CS29),100*CS29/Ukraine!CS29,""),"")</f>
        <v/>
      </c>
      <c r="DH29" s="9" t="str">
        <f>IF($A29=2,IF(ISNUMBER(CT29/Ukraine!CT29),100*CT29/Ukraine!CT29,""),"")</f>
        <v/>
      </c>
      <c r="DI29" s="9" t="str">
        <f>IF($A29=2,IF(ISNUMBER(CU29/Ukraine!CU29),100*CU29/Ukraine!CU29,""),"")</f>
        <v/>
      </c>
      <c r="DJ29" s="9" t="str">
        <f>IF($A29=2,IF(ISNUMBER(CV29/Ukraine!CV29),100*CV29/Ukraine!CV29,""),"")</f>
        <v/>
      </c>
      <c r="DK29" s="9" t="str">
        <f>IF($A29=2,IF(ISNUMBER(CW29/Ukraine!CW29),100*CW29/Ukraine!CW29,""),"")</f>
        <v/>
      </c>
      <c r="DM29" s="40" t="str">
        <f t="shared" si="27"/>
        <v/>
      </c>
      <c r="DN29" s="40" t="str">
        <f t="shared" si="28"/>
        <v/>
      </c>
      <c r="DO29" s="40" t="str">
        <f t="shared" si="29"/>
        <v/>
      </c>
      <c r="DP29" s="40" t="str">
        <f t="shared" si="30"/>
        <v/>
      </c>
      <c r="DQ29" s="40" t="str">
        <f t="shared" si="31"/>
        <v/>
      </c>
      <c r="DR29" s="40" t="str">
        <f t="shared" si="32"/>
        <v/>
      </c>
      <c r="DT29" s="40" t="str">
        <f t="shared" si="61"/>
        <v/>
      </c>
      <c r="DU29" s="40" t="str">
        <f t="shared" si="62"/>
        <v/>
      </c>
      <c r="DV29" s="40" t="str">
        <f t="shared" si="63"/>
        <v/>
      </c>
      <c r="DW29" s="40" t="str">
        <f t="shared" si="64"/>
        <v/>
      </c>
      <c r="DX29" s="40" t="str">
        <f t="shared" si="65"/>
        <v/>
      </c>
      <c r="DY29" s="40" t="str">
        <f t="shared" si="54"/>
        <v/>
      </c>
    </row>
    <row r="30" spans="1:129" x14ac:dyDescent="0.2">
      <c r="A30" s="39">
        <f>'Industry selection'!C30</f>
        <v>1</v>
      </c>
      <c r="B30" s="2">
        <v>7</v>
      </c>
      <c r="C30" s="2" t="s">
        <v>61</v>
      </c>
      <c r="E30" s="30" t="s">
        <v>60</v>
      </c>
      <c r="F30" s="31">
        <v>7</v>
      </c>
      <c r="G30" s="32" t="s">
        <v>61</v>
      </c>
      <c r="H30" s="157">
        <f>[1]Ukraine!$F$28</f>
        <v>47</v>
      </c>
      <c r="I30" s="157">
        <f>[1]Ukraine!$G$28</f>
        <v>72566</v>
      </c>
      <c r="J30" s="157">
        <f>[1]Ukraine!$H$28</f>
        <v>72563</v>
      </c>
      <c r="K30" s="157">
        <f>[1]Ukraine!$I$28</f>
        <v>61264394.5</v>
      </c>
      <c r="L30" s="157">
        <f>[1]Ukraine!$J$28</f>
        <v>3870629.1</v>
      </c>
      <c r="M30" s="11"/>
      <c r="N30" s="33" t="s">
        <v>755</v>
      </c>
      <c r="O30" s="34">
        <v>7</v>
      </c>
      <c r="P30" s="35" t="s">
        <v>61</v>
      </c>
      <c r="Q30" s="157">
        <f>[2]Ukraine!$F$28</f>
        <v>58</v>
      </c>
      <c r="R30" s="157">
        <f>[2]Ukraine!$G$28</f>
        <v>71466</v>
      </c>
      <c r="S30" s="157">
        <f>[2]Ukraine!$H$28</f>
        <v>71450</v>
      </c>
      <c r="T30" s="157">
        <f>[2]Ukraine!$I$28</f>
        <v>68432633.900000006</v>
      </c>
      <c r="U30" s="157">
        <f>[2]Ukraine!$J$28</f>
        <v>4047526.9</v>
      </c>
      <c r="V30" s="11"/>
      <c r="W30" s="36" t="s">
        <v>1100</v>
      </c>
      <c r="X30" s="36">
        <v>7</v>
      </c>
      <c r="Y30" s="36" t="s">
        <v>61</v>
      </c>
      <c r="Z30" s="157">
        <f>[3]Ukraine!$F$28</f>
        <v>46</v>
      </c>
      <c r="AA30" s="157">
        <f>[3]Ukraine!$G$28</f>
        <v>70362</v>
      </c>
      <c r="AB30" s="157">
        <f>[3]Ukraine!$H$28</f>
        <v>70351</v>
      </c>
      <c r="AC30" s="157">
        <f>[3]Ukraine!$I$28</f>
        <v>77356754.200000003</v>
      </c>
      <c r="AD30" s="157">
        <f>[3]Ukraine!$J$28</f>
        <v>4651349.0999999996</v>
      </c>
      <c r="AE30" s="11"/>
      <c r="AF30" s="37" t="s">
        <v>1100</v>
      </c>
      <c r="AG30" s="37">
        <v>7</v>
      </c>
      <c r="AH30" s="37" t="s">
        <v>61</v>
      </c>
      <c r="AI30" s="157">
        <f>[4]Ukraine!$F$28</f>
        <v>44</v>
      </c>
      <c r="AJ30" s="157">
        <f>[4]Ukraine!$G$28</f>
        <v>74785</v>
      </c>
      <c r="AK30" s="157">
        <f>[4]Ukraine!$H$28</f>
        <v>74775</v>
      </c>
      <c r="AL30" s="157">
        <f>[4]Ukraine!$I$28</f>
        <v>82685898.5</v>
      </c>
      <c r="AM30" s="157">
        <f>[4]Ukraine!$J$28</f>
        <v>5856594.2999999998</v>
      </c>
      <c r="AN30" s="11"/>
      <c r="AO30" s="11" t="s">
        <v>1100</v>
      </c>
      <c r="AP30" s="11">
        <v>7</v>
      </c>
      <c r="AQ30" s="11" t="s">
        <v>61</v>
      </c>
      <c r="AR30" s="157">
        <f>[5]Ukraine!$F$28</f>
        <v>44</v>
      </c>
      <c r="AS30" s="157">
        <f>[5]Ukraine!$G$28</f>
        <v>71781</v>
      </c>
      <c r="AT30" s="157">
        <f>[5]Ukraine!$H$28</f>
        <v>71768</v>
      </c>
      <c r="AU30" s="157">
        <f>[5]Ukraine!$I$28</f>
        <v>92631076.799999997</v>
      </c>
      <c r="AV30" s="157">
        <f>[5]Ukraine!$J$28</f>
        <v>6366472.0999999996</v>
      </c>
      <c r="AW30" s="11"/>
      <c r="AX30" s="33" t="s">
        <v>1100</v>
      </c>
      <c r="AY30" s="33">
        <v>7</v>
      </c>
      <c r="AZ30" s="33" t="s">
        <v>61</v>
      </c>
      <c r="BA30" s="157">
        <f>[6]Ukraine!$F$28</f>
        <v>44</v>
      </c>
      <c r="BB30" s="157">
        <f>[6]Ukraine!$G$28</f>
        <v>69665</v>
      </c>
      <c r="BC30" s="157">
        <f>[6]Ukraine!$H$28</f>
        <v>69654</v>
      </c>
      <c r="BD30" s="157">
        <f>[6]Ukraine!$I$28</f>
        <v>132252418.3</v>
      </c>
      <c r="BE30" s="157">
        <f>[6]Ukraine!$J$28</f>
        <v>8013603.2000000002</v>
      </c>
      <c r="BG30" s="2">
        <v>7</v>
      </c>
      <c r="BH30" s="2" t="s">
        <v>61</v>
      </c>
      <c r="BI30" s="1">
        <f t="shared" si="38"/>
        <v>47</v>
      </c>
      <c r="BJ30" s="1">
        <f t="shared" si="39"/>
        <v>58</v>
      </c>
      <c r="BK30" s="1">
        <f t="shared" si="40"/>
        <v>46</v>
      </c>
      <c r="BL30" s="1">
        <f t="shared" si="41"/>
        <v>44</v>
      </c>
      <c r="BM30" s="1">
        <f t="shared" si="42"/>
        <v>44</v>
      </c>
      <c r="BN30" s="1">
        <f t="shared" si="43"/>
        <v>44</v>
      </c>
      <c r="BP30" s="1">
        <f t="shared" si="55"/>
        <v>72563</v>
      </c>
      <c r="BQ30" s="1">
        <f t="shared" si="56"/>
        <v>71450</v>
      </c>
      <c r="BR30" s="1">
        <f t="shared" si="57"/>
        <v>70351</v>
      </c>
      <c r="BS30" s="1">
        <f t="shared" si="58"/>
        <v>74775</v>
      </c>
      <c r="BT30" s="1">
        <f t="shared" si="59"/>
        <v>71768</v>
      </c>
      <c r="BU30" s="1">
        <f t="shared" si="60"/>
        <v>69654</v>
      </c>
      <c r="BW30" s="40" t="str">
        <f t="shared" si="44"/>
        <v/>
      </c>
      <c r="BX30" s="40" t="str">
        <f t="shared" si="44"/>
        <v/>
      </c>
      <c r="BY30" s="40" t="str">
        <f t="shared" si="44"/>
        <v/>
      </c>
      <c r="BZ30" s="40" t="str">
        <f t="shared" si="44"/>
        <v/>
      </c>
      <c r="CA30" s="40" t="str">
        <f t="shared" si="44"/>
        <v/>
      </c>
      <c r="CB30" s="40" t="str">
        <f t="shared" si="44"/>
        <v/>
      </c>
      <c r="CD30" s="10">
        <f t="shared" si="45"/>
        <v>3870629.1</v>
      </c>
      <c r="CE30" s="10">
        <f t="shared" si="46"/>
        <v>4047526.9</v>
      </c>
      <c r="CF30" s="10">
        <f t="shared" si="47"/>
        <v>4651349.0999999996</v>
      </c>
      <c r="CG30" s="10">
        <f t="shared" si="48"/>
        <v>5856594.2999999998</v>
      </c>
      <c r="CH30" s="10">
        <f t="shared" si="49"/>
        <v>6366472.0999999996</v>
      </c>
      <c r="CI30" s="10">
        <f t="shared" si="50"/>
        <v>8013603.2000000002</v>
      </c>
      <c r="CK30" s="40" t="str">
        <f t="shared" si="51"/>
        <v/>
      </c>
      <c r="CL30" s="40" t="str">
        <f t="shared" si="24"/>
        <v/>
      </c>
      <c r="CM30" s="40" t="str">
        <f t="shared" si="24"/>
        <v/>
      </c>
      <c r="CN30" s="40" t="str">
        <f t="shared" si="24"/>
        <v/>
      </c>
      <c r="CO30" s="40" t="str">
        <f t="shared" si="24"/>
        <v/>
      </c>
      <c r="CP30" s="40" t="str">
        <f t="shared" si="24"/>
        <v/>
      </c>
      <c r="CR30" s="9" t="str">
        <f t="shared" si="52"/>
        <v/>
      </c>
      <c r="CS30" s="9" t="str">
        <f t="shared" si="25"/>
        <v/>
      </c>
      <c r="CT30" s="9" t="str">
        <f t="shared" si="25"/>
        <v/>
      </c>
      <c r="CU30" s="9" t="str">
        <f t="shared" si="25"/>
        <v/>
      </c>
      <c r="CV30" s="9" t="str">
        <f t="shared" si="25"/>
        <v/>
      </c>
      <c r="CW30" s="9" t="str">
        <f t="shared" si="25"/>
        <v/>
      </c>
      <c r="CY30" s="9" t="str">
        <f t="shared" si="53"/>
        <v/>
      </c>
      <c r="CZ30" s="9" t="str">
        <f t="shared" si="26"/>
        <v/>
      </c>
      <c r="DA30" s="9" t="str">
        <f t="shared" si="26"/>
        <v/>
      </c>
      <c r="DB30" s="9" t="str">
        <f t="shared" si="26"/>
        <v/>
      </c>
      <c r="DC30" s="9" t="str">
        <f t="shared" si="26"/>
        <v/>
      </c>
      <c r="DD30" s="9" t="str">
        <f t="shared" si="26"/>
        <v/>
      </c>
      <c r="DF30" s="9" t="str">
        <f>IF($A30=2,IF(ISNUMBER(CR30/Ukraine!CR30),100*CR30/Ukraine!CR30,""),"")</f>
        <v/>
      </c>
      <c r="DG30" s="9" t="str">
        <f>IF($A30=2,IF(ISNUMBER(CS30/Ukraine!CS30),100*CS30/Ukraine!CS30,""),"")</f>
        <v/>
      </c>
      <c r="DH30" s="9" t="str">
        <f>IF($A30=2,IF(ISNUMBER(CT30/Ukraine!CT30),100*CT30/Ukraine!CT30,""),"")</f>
        <v/>
      </c>
      <c r="DI30" s="9" t="str">
        <f>IF($A30=2,IF(ISNUMBER(CU30/Ukraine!CU30),100*CU30/Ukraine!CU30,""),"")</f>
        <v/>
      </c>
      <c r="DJ30" s="9" t="str">
        <f>IF($A30=2,IF(ISNUMBER(CV30/Ukraine!CV30),100*CV30/Ukraine!CV30,""),"")</f>
        <v/>
      </c>
      <c r="DK30" s="9" t="str">
        <f>IF($A30=2,IF(ISNUMBER(CW30/Ukraine!CW30),100*CW30/Ukraine!CW30,""),"")</f>
        <v/>
      </c>
      <c r="DM30" s="40" t="str">
        <f t="shared" si="27"/>
        <v/>
      </c>
      <c r="DN30" s="40" t="str">
        <f t="shared" si="28"/>
        <v/>
      </c>
      <c r="DO30" s="40" t="str">
        <f t="shared" si="29"/>
        <v/>
      </c>
      <c r="DP30" s="40" t="str">
        <f t="shared" si="30"/>
        <v/>
      </c>
      <c r="DQ30" s="40" t="str">
        <f t="shared" si="31"/>
        <v/>
      </c>
      <c r="DR30" s="40" t="str">
        <f t="shared" si="32"/>
        <v/>
      </c>
      <c r="DT30" s="40" t="str">
        <f t="shared" si="61"/>
        <v/>
      </c>
      <c r="DU30" s="40" t="str">
        <f t="shared" si="62"/>
        <v/>
      </c>
      <c r="DV30" s="40" t="str">
        <f t="shared" si="63"/>
        <v/>
      </c>
      <c r="DW30" s="40" t="str">
        <f t="shared" si="64"/>
        <v/>
      </c>
      <c r="DX30" s="40" t="str">
        <f t="shared" si="65"/>
        <v/>
      </c>
      <c r="DY30" s="40" t="str">
        <f t="shared" si="54"/>
        <v/>
      </c>
    </row>
    <row r="31" spans="1:129" x14ac:dyDescent="0.2">
      <c r="A31" s="39">
        <f>'Industry selection'!C31</f>
        <v>1</v>
      </c>
      <c r="B31" s="2">
        <v>7.1</v>
      </c>
      <c r="C31" s="2" t="s">
        <v>63</v>
      </c>
      <c r="E31" s="30" t="s">
        <v>62</v>
      </c>
      <c r="F31" s="31">
        <v>7.1</v>
      </c>
      <c r="G31" s="32" t="s">
        <v>63</v>
      </c>
      <c r="H31" s="157">
        <f>[1]Ukraine!$F$29</f>
        <v>28</v>
      </c>
      <c r="I31" s="157">
        <f>[1]Ukraine!$G$29</f>
        <v>53081</v>
      </c>
      <c r="J31" s="157">
        <f>[1]Ukraine!$H$29</f>
        <v>53078</v>
      </c>
      <c r="K31" s="157">
        <f>[1]Ukraine!$I$29</f>
        <v>58206687.299999997</v>
      </c>
      <c r="L31" s="157">
        <f>[1]Ukraine!$J$29</f>
        <v>3007748.5</v>
      </c>
      <c r="M31" s="11"/>
      <c r="N31" s="33" t="s">
        <v>756</v>
      </c>
      <c r="O31" s="36">
        <v>7.1</v>
      </c>
      <c r="P31" s="35" t="s">
        <v>63</v>
      </c>
      <c r="Q31" s="157">
        <f>[2]Ukraine!$F$29</f>
        <v>30</v>
      </c>
      <c r="R31" s="157">
        <f>[2]Ukraine!$G$29</f>
        <v>52923</v>
      </c>
      <c r="S31" s="157">
        <f>[2]Ukraine!$H$29</f>
        <v>52914</v>
      </c>
      <c r="T31" s="157">
        <f>[2]Ukraine!$I$29</f>
        <v>65089095.200000003</v>
      </c>
      <c r="U31" s="157">
        <f>[2]Ukraine!$J$29</f>
        <v>3163300.1</v>
      </c>
      <c r="V31" s="11"/>
      <c r="W31" s="36" t="s">
        <v>1101</v>
      </c>
      <c r="X31" s="36">
        <v>7.1</v>
      </c>
      <c r="Y31" s="36" t="s">
        <v>63</v>
      </c>
      <c r="Z31" s="157">
        <f>[3]Ukraine!$F$29</f>
        <v>21</v>
      </c>
      <c r="AA31" s="157">
        <f>[3]Ukraine!$G$29</f>
        <v>52516</v>
      </c>
      <c r="AB31" s="157">
        <f>[3]Ukraine!$H$29</f>
        <v>52512</v>
      </c>
      <c r="AC31" s="157">
        <f>[3]Ukraine!$I$29</f>
        <v>72532798.400000006</v>
      </c>
      <c r="AD31" s="157">
        <f>[3]Ukraine!$J$29</f>
        <v>3688528.5</v>
      </c>
      <c r="AE31" s="11"/>
      <c r="AF31" s="37" t="s">
        <v>1101</v>
      </c>
      <c r="AG31" s="37">
        <v>7.1</v>
      </c>
      <c r="AH31" s="37" t="s">
        <v>63</v>
      </c>
      <c r="AI31" s="157">
        <f>[4]Ukraine!$F$29</f>
        <v>21</v>
      </c>
      <c r="AJ31" s="157">
        <f>[4]Ukraine!$G$29</f>
        <v>51248</v>
      </c>
      <c r="AK31" s="157">
        <f>[4]Ukraine!$H$29</f>
        <v>51244</v>
      </c>
      <c r="AL31" s="157">
        <f>[4]Ukraine!$I$29</f>
        <v>73580218</v>
      </c>
      <c r="AM31" s="157">
        <f>[4]Ukraine!$J$29</f>
        <v>4291626.0999999996</v>
      </c>
      <c r="AN31" s="11"/>
      <c r="AO31" s="11" t="s">
        <v>1101</v>
      </c>
      <c r="AP31" s="11">
        <v>7.1</v>
      </c>
      <c r="AQ31" s="11" t="s">
        <v>63</v>
      </c>
      <c r="AR31" s="157">
        <f>[5]Ukraine!$F$29</f>
        <v>19</v>
      </c>
      <c r="AS31" s="157">
        <f>[5]Ukraine!$G$29</f>
        <v>48589</v>
      </c>
      <c r="AT31" s="157">
        <f>[5]Ukraine!$H$29</f>
        <v>48584</v>
      </c>
      <c r="AU31" s="157">
        <f>[5]Ukraine!$I$29</f>
        <v>82787136.5</v>
      </c>
      <c r="AV31" s="157">
        <f>[5]Ukraine!$J$29</f>
        <v>4757104.7</v>
      </c>
      <c r="AW31" s="11"/>
      <c r="AX31" s="33" t="s">
        <v>1101</v>
      </c>
      <c r="AY31" s="33">
        <v>7.1</v>
      </c>
      <c r="AZ31" s="33" t="s">
        <v>63</v>
      </c>
      <c r="BA31" s="157">
        <f>[6]Ukraine!$F$29</f>
        <v>18</v>
      </c>
      <c r="BB31" s="157">
        <f>[6]Ukraine!$G$29</f>
        <v>47566</v>
      </c>
      <c r="BC31" s="157">
        <f>[6]Ukraine!$H$29</f>
        <v>47560</v>
      </c>
      <c r="BD31" s="157">
        <f>[6]Ukraine!$I$29</f>
        <v>117368292.59999999</v>
      </c>
      <c r="BE31" s="157">
        <f>[6]Ukraine!$J$29</f>
        <v>6017724.9000000004</v>
      </c>
      <c r="BG31" s="2">
        <v>7.1</v>
      </c>
      <c r="BH31" s="2" t="s">
        <v>63</v>
      </c>
      <c r="BI31" s="1">
        <f t="shared" si="38"/>
        <v>28</v>
      </c>
      <c r="BJ31" s="1">
        <f t="shared" si="39"/>
        <v>30</v>
      </c>
      <c r="BK31" s="1">
        <f t="shared" si="40"/>
        <v>21</v>
      </c>
      <c r="BL31" s="1">
        <f t="shared" si="41"/>
        <v>21</v>
      </c>
      <c r="BM31" s="1">
        <f t="shared" si="42"/>
        <v>19</v>
      </c>
      <c r="BN31" s="1">
        <f t="shared" si="43"/>
        <v>18</v>
      </c>
      <c r="BP31" s="1">
        <f t="shared" si="55"/>
        <v>53078</v>
      </c>
      <c r="BQ31" s="1">
        <f t="shared" si="56"/>
        <v>52914</v>
      </c>
      <c r="BR31" s="1">
        <f t="shared" si="57"/>
        <v>52512</v>
      </c>
      <c r="BS31" s="1">
        <f t="shared" si="58"/>
        <v>51244</v>
      </c>
      <c r="BT31" s="1">
        <f t="shared" si="59"/>
        <v>48584</v>
      </c>
      <c r="BU31" s="1">
        <f t="shared" si="60"/>
        <v>47560</v>
      </c>
      <c r="BW31" s="40" t="str">
        <f t="shared" si="44"/>
        <v/>
      </c>
      <c r="BX31" s="40" t="str">
        <f t="shared" si="44"/>
        <v/>
      </c>
      <c r="BY31" s="40" t="str">
        <f t="shared" si="44"/>
        <v/>
      </c>
      <c r="BZ31" s="40" t="str">
        <f t="shared" si="44"/>
        <v/>
      </c>
      <c r="CA31" s="40" t="str">
        <f t="shared" si="44"/>
        <v/>
      </c>
      <c r="CB31" s="40" t="str">
        <f t="shared" si="44"/>
        <v/>
      </c>
      <c r="CD31" s="10">
        <f t="shared" si="45"/>
        <v>3007748.5</v>
      </c>
      <c r="CE31" s="10">
        <f t="shared" si="46"/>
        <v>3163300.1</v>
      </c>
      <c r="CF31" s="10">
        <f t="shared" si="47"/>
        <v>3688528.5</v>
      </c>
      <c r="CG31" s="10">
        <f t="shared" si="48"/>
        <v>4291626.0999999996</v>
      </c>
      <c r="CH31" s="10">
        <f t="shared" si="49"/>
        <v>4757104.7</v>
      </c>
      <c r="CI31" s="10">
        <f t="shared" si="50"/>
        <v>6017724.9000000004</v>
      </c>
      <c r="CK31" s="40" t="str">
        <f t="shared" si="51"/>
        <v/>
      </c>
      <c r="CL31" s="40" t="str">
        <f t="shared" si="24"/>
        <v/>
      </c>
      <c r="CM31" s="40" t="str">
        <f t="shared" si="24"/>
        <v/>
      </c>
      <c r="CN31" s="40" t="str">
        <f t="shared" si="24"/>
        <v/>
      </c>
      <c r="CO31" s="40" t="str">
        <f t="shared" si="24"/>
        <v/>
      </c>
      <c r="CP31" s="40" t="str">
        <f t="shared" si="24"/>
        <v/>
      </c>
      <c r="CR31" s="9" t="str">
        <f t="shared" si="52"/>
        <v/>
      </c>
      <c r="CS31" s="9" t="str">
        <f t="shared" si="25"/>
        <v/>
      </c>
      <c r="CT31" s="9" t="str">
        <f t="shared" si="25"/>
        <v/>
      </c>
      <c r="CU31" s="9" t="str">
        <f t="shared" si="25"/>
        <v/>
      </c>
      <c r="CV31" s="9" t="str">
        <f t="shared" si="25"/>
        <v/>
      </c>
      <c r="CW31" s="9" t="str">
        <f t="shared" si="25"/>
        <v/>
      </c>
      <c r="CY31" s="9" t="str">
        <f t="shared" si="53"/>
        <v/>
      </c>
      <c r="CZ31" s="9" t="str">
        <f t="shared" si="26"/>
        <v/>
      </c>
      <c r="DA31" s="9" t="str">
        <f t="shared" si="26"/>
        <v/>
      </c>
      <c r="DB31" s="9" t="str">
        <f t="shared" si="26"/>
        <v/>
      </c>
      <c r="DC31" s="9" t="str">
        <f t="shared" si="26"/>
        <v/>
      </c>
      <c r="DD31" s="9" t="str">
        <f t="shared" si="26"/>
        <v/>
      </c>
      <c r="DF31" s="9" t="str">
        <f>IF($A31=2,IF(ISNUMBER(CR31/Ukraine!CR31),100*CR31/Ukraine!CR31,""),"")</f>
        <v/>
      </c>
      <c r="DG31" s="9" t="str">
        <f>IF($A31=2,IF(ISNUMBER(CS31/Ukraine!CS31),100*CS31/Ukraine!CS31,""),"")</f>
        <v/>
      </c>
      <c r="DH31" s="9" t="str">
        <f>IF($A31=2,IF(ISNUMBER(CT31/Ukraine!CT31),100*CT31/Ukraine!CT31,""),"")</f>
        <v/>
      </c>
      <c r="DI31" s="9" t="str">
        <f>IF($A31=2,IF(ISNUMBER(CU31/Ukraine!CU31),100*CU31/Ukraine!CU31,""),"")</f>
        <v/>
      </c>
      <c r="DJ31" s="9" t="str">
        <f>IF($A31=2,IF(ISNUMBER(CV31/Ukraine!CV31),100*CV31/Ukraine!CV31,""),"")</f>
        <v/>
      </c>
      <c r="DK31" s="9" t="str">
        <f>IF($A31=2,IF(ISNUMBER(CW31/Ukraine!CW31),100*CW31/Ukraine!CW31,""),"")</f>
        <v/>
      </c>
      <c r="DM31" s="40" t="str">
        <f t="shared" si="27"/>
        <v/>
      </c>
      <c r="DN31" s="40" t="str">
        <f t="shared" si="28"/>
        <v/>
      </c>
      <c r="DO31" s="40" t="str">
        <f t="shared" si="29"/>
        <v/>
      </c>
      <c r="DP31" s="40" t="str">
        <f t="shared" si="30"/>
        <v/>
      </c>
      <c r="DQ31" s="40" t="str">
        <f t="shared" si="31"/>
        <v/>
      </c>
      <c r="DR31" s="40" t="str">
        <f t="shared" si="32"/>
        <v/>
      </c>
      <c r="DT31" s="40" t="str">
        <f t="shared" si="61"/>
        <v/>
      </c>
      <c r="DU31" s="40" t="str">
        <f t="shared" si="62"/>
        <v/>
      </c>
      <c r="DV31" s="40" t="str">
        <f t="shared" si="63"/>
        <v/>
      </c>
      <c r="DW31" s="40" t="str">
        <f t="shared" si="64"/>
        <v/>
      </c>
      <c r="DX31" s="40" t="str">
        <f t="shared" si="65"/>
        <v/>
      </c>
      <c r="DY31" s="40" t="str">
        <f t="shared" si="54"/>
        <v/>
      </c>
    </row>
    <row r="32" spans="1:129" x14ac:dyDescent="0.2">
      <c r="A32" s="39">
        <f>'Industry selection'!C32</f>
        <v>1</v>
      </c>
      <c r="B32" s="2">
        <v>7.2</v>
      </c>
      <c r="C32" s="2" t="s">
        <v>65</v>
      </c>
      <c r="E32" s="30" t="s">
        <v>64</v>
      </c>
      <c r="F32" s="31">
        <v>7.2</v>
      </c>
      <c r="G32" s="32" t="s">
        <v>65</v>
      </c>
      <c r="H32" s="157">
        <f>[1]Ukraine!$F$30</f>
        <v>19</v>
      </c>
      <c r="I32" s="157">
        <f>[1]Ukraine!$G$30</f>
        <v>19485</v>
      </c>
      <c r="J32" s="157">
        <f>[1]Ukraine!$H$30</f>
        <v>19485</v>
      </c>
      <c r="K32" s="157">
        <f>[1]Ukraine!$I$30</f>
        <v>3057707.2</v>
      </c>
      <c r="L32" s="157">
        <f>[1]Ukraine!$J$30</f>
        <v>862880.6</v>
      </c>
      <c r="M32" s="11"/>
      <c r="N32" s="33" t="s">
        <v>757</v>
      </c>
      <c r="O32" s="36">
        <v>7.2</v>
      </c>
      <c r="P32" s="35" t="s">
        <v>65</v>
      </c>
      <c r="Q32" s="157">
        <f>[2]Ukraine!$F$30</f>
        <v>28</v>
      </c>
      <c r="R32" s="157">
        <f>[2]Ukraine!$G$30</f>
        <v>18543</v>
      </c>
      <c r="S32" s="157">
        <f>[2]Ukraine!$H$30</f>
        <v>18536</v>
      </c>
      <c r="T32" s="157">
        <f>[2]Ukraine!$I$30</f>
        <v>3343538.7</v>
      </c>
      <c r="U32" s="157">
        <f>[2]Ukraine!$J$30</f>
        <v>884226.8</v>
      </c>
      <c r="V32" s="11"/>
      <c r="W32" s="36" t="s">
        <v>1102</v>
      </c>
      <c r="X32" s="36">
        <v>7.2</v>
      </c>
      <c r="Y32" s="36" t="s">
        <v>65</v>
      </c>
      <c r="Z32" s="157">
        <f>[3]Ukraine!$F$30</f>
        <v>25</v>
      </c>
      <c r="AA32" s="157">
        <f>[3]Ukraine!$G$30</f>
        <v>17846</v>
      </c>
      <c r="AB32" s="157">
        <f>[3]Ukraine!$H$30</f>
        <v>17839</v>
      </c>
      <c r="AC32" s="157">
        <f>[3]Ukraine!$I$30</f>
        <v>4823955.8</v>
      </c>
      <c r="AD32" s="157">
        <f>[3]Ukraine!$J$30</f>
        <v>962820.6</v>
      </c>
      <c r="AE32" s="11"/>
      <c r="AF32" s="37" t="s">
        <v>1102</v>
      </c>
      <c r="AG32" s="37">
        <v>7.2</v>
      </c>
      <c r="AH32" s="37" t="s">
        <v>65</v>
      </c>
      <c r="AI32" s="157">
        <f>[4]Ukraine!$F$30</f>
        <v>23</v>
      </c>
      <c r="AJ32" s="157">
        <f>[4]Ukraine!$G$30</f>
        <v>23537</v>
      </c>
      <c r="AK32" s="157">
        <f>[4]Ukraine!$H$30</f>
        <v>23531</v>
      </c>
      <c r="AL32" s="157">
        <f>[4]Ukraine!$I$30</f>
        <v>9105680.5</v>
      </c>
      <c r="AM32" s="157">
        <f>[4]Ukraine!$J$30</f>
        <v>1564968.2</v>
      </c>
      <c r="AN32" s="11"/>
      <c r="AO32" s="11" t="s">
        <v>1102</v>
      </c>
      <c r="AP32" s="11">
        <v>7.2</v>
      </c>
      <c r="AQ32" s="11" t="s">
        <v>65</v>
      </c>
      <c r="AR32" s="157">
        <f>[5]Ukraine!$F$30</f>
        <v>25</v>
      </c>
      <c r="AS32" s="157">
        <f>[5]Ukraine!$G$30</f>
        <v>23192</v>
      </c>
      <c r="AT32" s="157">
        <f>[5]Ukraine!$H$30</f>
        <v>23184</v>
      </c>
      <c r="AU32" s="157">
        <f>[5]Ukraine!$I$30</f>
        <v>9843940.3000000007</v>
      </c>
      <c r="AV32" s="157">
        <f>[5]Ukraine!$J$30</f>
        <v>1609367.4</v>
      </c>
      <c r="AW32" s="11"/>
      <c r="AX32" s="33" t="s">
        <v>1102</v>
      </c>
      <c r="AY32" s="33">
        <v>7.2</v>
      </c>
      <c r="AZ32" s="33" t="s">
        <v>65</v>
      </c>
      <c r="BA32" s="157">
        <f>[6]Ukraine!$F$30</f>
        <v>26</v>
      </c>
      <c r="BB32" s="157">
        <f>[6]Ukraine!$G$30</f>
        <v>22099</v>
      </c>
      <c r="BC32" s="157">
        <f>[6]Ukraine!$H$30</f>
        <v>22094</v>
      </c>
      <c r="BD32" s="157">
        <f>[6]Ukraine!$I$30</f>
        <v>14884125.699999999</v>
      </c>
      <c r="BE32" s="157">
        <f>[6]Ukraine!$J$30</f>
        <v>1995878.3</v>
      </c>
      <c r="BG32" s="2">
        <v>7.2</v>
      </c>
      <c r="BH32" s="2" t="s">
        <v>65</v>
      </c>
      <c r="BI32" s="1">
        <f t="shared" si="38"/>
        <v>19</v>
      </c>
      <c r="BJ32" s="1">
        <f t="shared" si="39"/>
        <v>28</v>
      </c>
      <c r="BK32" s="1">
        <f t="shared" si="40"/>
        <v>25</v>
      </c>
      <c r="BL32" s="1">
        <f t="shared" si="41"/>
        <v>23</v>
      </c>
      <c r="BM32" s="1">
        <f t="shared" si="42"/>
        <v>25</v>
      </c>
      <c r="BN32" s="1">
        <f t="shared" si="43"/>
        <v>26</v>
      </c>
      <c r="BP32" s="1">
        <f t="shared" si="55"/>
        <v>19485</v>
      </c>
      <c r="BQ32" s="1">
        <f t="shared" si="56"/>
        <v>18536</v>
      </c>
      <c r="BR32" s="1">
        <f t="shared" si="57"/>
        <v>17839</v>
      </c>
      <c r="BS32" s="1">
        <f t="shared" si="58"/>
        <v>23531</v>
      </c>
      <c r="BT32" s="1">
        <f t="shared" si="59"/>
        <v>23184</v>
      </c>
      <c r="BU32" s="1">
        <f t="shared" si="60"/>
        <v>22094</v>
      </c>
      <c r="BW32" s="40" t="str">
        <f t="shared" si="44"/>
        <v/>
      </c>
      <c r="BX32" s="40" t="str">
        <f t="shared" si="44"/>
        <v/>
      </c>
      <c r="BY32" s="40" t="str">
        <f t="shared" si="44"/>
        <v/>
      </c>
      <c r="BZ32" s="40" t="str">
        <f t="shared" si="44"/>
        <v/>
      </c>
      <c r="CA32" s="40" t="str">
        <f t="shared" si="44"/>
        <v/>
      </c>
      <c r="CB32" s="40" t="str">
        <f t="shared" si="44"/>
        <v/>
      </c>
      <c r="CD32" s="10">
        <f t="shared" si="45"/>
        <v>862880.6</v>
      </c>
      <c r="CE32" s="10">
        <f t="shared" si="46"/>
        <v>884226.8</v>
      </c>
      <c r="CF32" s="10">
        <f t="shared" si="47"/>
        <v>962820.6</v>
      </c>
      <c r="CG32" s="10">
        <f t="shared" si="48"/>
        <v>1564968.2</v>
      </c>
      <c r="CH32" s="10">
        <f t="shared" si="49"/>
        <v>1609367.4</v>
      </c>
      <c r="CI32" s="10">
        <f t="shared" si="50"/>
        <v>1995878.3</v>
      </c>
      <c r="CK32" s="40" t="str">
        <f t="shared" si="51"/>
        <v/>
      </c>
      <c r="CL32" s="40" t="str">
        <f t="shared" si="24"/>
        <v/>
      </c>
      <c r="CM32" s="40" t="str">
        <f t="shared" si="24"/>
        <v/>
      </c>
      <c r="CN32" s="40" t="str">
        <f t="shared" si="24"/>
        <v/>
      </c>
      <c r="CO32" s="40" t="str">
        <f t="shared" si="24"/>
        <v/>
      </c>
      <c r="CP32" s="40" t="str">
        <f t="shared" si="24"/>
        <v/>
      </c>
      <c r="CR32" s="9" t="str">
        <f t="shared" si="52"/>
        <v/>
      </c>
      <c r="CS32" s="9" t="str">
        <f t="shared" si="25"/>
        <v/>
      </c>
      <c r="CT32" s="9" t="str">
        <f t="shared" si="25"/>
        <v/>
      </c>
      <c r="CU32" s="9" t="str">
        <f t="shared" si="25"/>
        <v/>
      </c>
      <c r="CV32" s="9" t="str">
        <f t="shared" si="25"/>
        <v/>
      </c>
      <c r="CW32" s="9" t="str">
        <f t="shared" si="25"/>
        <v/>
      </c>
      <c r="CY32" s="9" t="str">
        <f t="shared" si="53"/>
        <v/>
      </c>
      <c r="CZ32" s="9" t="str">
        <f t="shared" si="26"/>
        <v/>
      </c>
      <c r="DA32" s="9" t="str">
        <f t="shared" si="26"/>
        <v/>
      </c>
      <c r="DB32" s="9" t="str">
        <f t="shared" si="26"/>
        <v/>
      </c>
      <c r="DC32" s="9" t="str">
        <f t="shared" si="26"/>
        <v/>
      </c>
      <c r="DD32" s="9" t="str">
        <f t="shared" si="26"/>
        <v/>
      </c>
      <c r="DF32" s="9" t="str">
        <f>IF($A32=2,IF(ISNUMBER(CR32/Ukraine!CR32),100*CR32/Ukraine!CR32,""),"")</f>
        <v/>
      </c>
      <c r="DG32" s="9" t="str">
        <f>IF($A32=2,IF(ISNUMBER(CS32/Ukraine!CS32),100*CS32/Ukraine!CS32,""),"")</f>
        <v/>
      </c>
      <c r="DH32" s="9" t="str">
        <f>IF($A32=2,IF(ISNUMBER(CT32/Ukraine!CT32),100*CT32/Ukraine!CT32,""),"")</f>
        <v/>
      </c>
      <c r="DI32" s="9" t="str">
        <f>IF($A32=2,IF(ISNUMBER(CU32/Ukraine!CU32),100*CU32/Ukraine!CU32,""),"")</f>
        <v/>
      </c>
      <c r="DJ32" s="9" t="str">
        <f>IF($A32=2,IF(ISNUMBER(CV32/Ukraine!CV32),100*CV32/Ukraine!CV32,""),"")</f>
        <v/>
      </c>
      <c r="DK32" s="9" t="str">
        <f>IF($A32=2,IF(ISNUMBER(CW32/Ukraine!CW32),100*CW32/Ukraine!CW32,""),"")</f>
        <v/>
      </c>
      <c r="DM32" s="40" t="str">
        <f t="shared" si="27"/>
        <v/>
      </c>
      <c r="DN32" s="40" t="str">
        <f t="shared" si="28"/>
        <v/>
      </c>
      <c r="DO32" s="40" t="str">
        <f t="shared" si="29"/>
        <v/>
      </c>
      <c r="DP32" s="40" t="str">
        <f t="shared" si="30"/>
        <v/>
      </c>
      <c r="DQ32" s="40" t="str">
        <f t="shared" si="31"/>
        <v/>
      </c>
      <c r="DR32" s="40" t="str">
        <f t="shared" si="32"/>
        <v/>
      </c>
      <c r="DT32" s="40" t="str">
        <f t="shared" si="61"/>
        <v/>
      </c>
      <c r="DU32" s="40" t="str">
        <f t="shared" si="62"/>
        <v/>
      </c>
      <c r="DV32" s="40" t="str">
        <f t="shared" si="63"/>
        <v/>
      </c>
      <c r="DW32" s="40" t="str">
        <f t="shared" si="64"/>
        <v/>
      </c>
      <c r="DX32" s="40" t="str">
        <f t="shared" si="65"/>
        <v/>
      </c>
      <c r="DY32" s="40" t="str">
        <f t="shared" si="54"/>
        <v/>
      </c>
    </row>
    <row r="33" spans="1:129" x14ac:dyDescent="0.2">
      <c r="A33" s="39">
        <f>'Industry selection'!C33</f>
        <v>1</v>
      </c>
      <c r="B33" s="2">
        <v>8</v>
      </c>
      <c r="C33" s="2" t="s">
        <v>67</v>
      </c>
      <c r="E33" s="30" t="s">
        <v>66</v>
      </c>
      <c r="F33" s="31">
        <v>8</v>
      </c>
      <c r="G33" s="32" t="s">
        <v>67</v>
      </c>
      <c r="H33" s="157">
        <f>[1]Ukraine!$F$31</f>
        <v>931</v>
      </c>
      <c r="I33" s="157">
        <f>[1]Ukraine!$G$31</f>
        <v>41993</v>
      </c>
      <c r="J33" s="157">
        <f>[1]Ukraine!$H$31</f>
        <v>41734</v>
      </c>
      <c r="K33" s="157">
        <f>[1]Ukraine!$I$31</f>
        <v>10437324.4</v>
      </c>
      <c r="L33" s="157">
        <f>[1]Ukraine!$J$31</f>
        <v>1498956.3</v>
      </c>
      <c r="M33" s="11"/>
      <c r="N33" s="33" t="s">
        <v>758</v>
      </c>
      <c r="O33" s="34">
        <v>8</v>
      </c>
      <c r="P33" s="35" t="s">
        <v>67</v>
      </c>
      <c r="Q33" s="157">
        <f>[2]Ukraine!$F$31</f>
        <v>1098</v>
      </c>
      <c r="R33" s="157">
        <f>[2]Ukraine!$G$31</f>
        <v>39319</v>
      </c>
      <c r="S33" s="157">
        <f>[2]Ukraine!$H$31</f>
        <v>38945</v>
      </c>
      <c r="T33" s="157">
        <f>[2]Ukraine!$I$31</f>
        <v>10816870.1</v>
      </c>
      <c r="U33" s="157">
        <f>[2]Ukraine!$J$31</f>
        <v>1476963.4</v>
      </c>
      <c r="V33" s="11"/>
      <c r="W33" s="36" t="s">
        <v>1103</v>
      </c>
      <c r="X33" s="36">
        <v>8</v>
      </c>
      <c r="Y33" s="36" t="s">
        <v>67</v>
      </c>
      <c r="Z33" s="157">
        <f>[3]Ukraine!$F$31</f>
        <v>1037</v>
      </c>
      <c r="AA33" s="157">
        <f>[3]Ukraine!$G$31</f>
        <v>34188</v>
      </c>
      <c r="AB33" s="157">
        <f>[3]Ukraine!$H$31</f>
        <v>33888</v>
      </c>
      <c r="AC33" s="157">
        <f>[3]Ukraine!$I$31</f>
        <v>11784624.300000001</v>
      </c>
      <c r="AD33" s="157">
        <f>[3]Ukraine!$J$31</f>
        <v>1266249.2</v>
      </c>
      <c r="AE33" s="11"/>
      <c r="AF33" s="37" t="s">
        <v>1103</v>
      </c>
      <c r="AG33" s="37">
        <v>8</v>
      </c>
      <c r="AH33" s="37" t="s">
        <v>67</v>
      </c>
      <c r="AI33" s="157">
        <f>[4]Ukraine!$F$31</f>
        <v>1051</v>
      </c>
      <c r="AJ33" s="157">
        <f>[4]Ukraine!$G$31</f>
        <v>34924</v>
      </c>
      <c r="AK33" s="157">
        <f>[4]Ukraine!$H$31</f>
        <v>34607</v>
      </c>
      <c r="AL33" s="157">
        <f>[4]Ukraine!$I$31</f>
        <v>14731617.199999999</v>
      </c>
      <c r="AM33" s="157">
        <f>[4]Ukraine!$J$31</f>
        <v>1598184.1</v>
      </c>
      <c r="AN33" s="11"/>
      <c r="AO33" s="11" t="s">
        <v>1103</v>
      </c>
      <c r="AP33" s="11">
        <v>8</v>
      </c>
      <c r="AQ33" s="11" t="s">
        <v>67</v>
      </c>
      <c r="AR33" s="157">
        <f>[5]Ukraine!$F$31</f>
        <v>814</v>
      </c>
      <c r="AS33" s="157">
        <f>[5]Ukraine!$G$31</f>
        <v>30971</v>
      </c>
      <c r="AT33" s="157">
        <f>[5]Ukraine!$H$31</f>
        <v>30643</v>
      </c>
      <c r="AU33" s="157">
        <f>[5]Ukraine!$I$31</f>
        <v>16919691</v>
      </c>
      <c r="AV33" s="157">
        <f>[5]Ukraine!$J$31</f>
        <v>1681602.4</v>
      </c>
      <c r="AW33" s="11"/>
      <c r="AX33" s="33" t="s">
        <v>1103</v>
      </c>
      <c r="AY33" s="33">
        <v>8</v>
      </c>
      <c r="AZ33" s="33" t="s">
        <v>67</v>
      </c>
      <c r="BA33" s="157">
        <f>[6]Ukraine!$F$31</f>
        <v>873</v>
      </c>
      <c r="BB33" s="157">
        <f>[6]Ukraine!$G$31</f>
        <v>31707</v>
      </c>
      <c r="BC33" s="157">
        <f>[6]Ukraine!$H$31</f>
        <v>31372</v>
      </c>
      <c r="BD33" s="157">
        <f>[6]Ukraine!$I$31</f>
        <v>23815045.100000001</v>
      </c>
      <c r="BE33" s="157">
        <f>[6]Ukraine!$J$31</f>
        <v>2576777.2999999998</v>
      </c>
      <c r="BG33" s="2">
        <v>8</v>
      </c>
      <c r="BH33" s="2" t="s">
        <v>67</v>
      </c>
      <c r="BI33" s="1">
        <f t="shared" si="38"/>
        <v>931</v>
      </c>
      <c r="BJ33" s="1">
        <f t="shared" si="39"/>
        <v>1098</v>
      </c>
      <c r="BK33" s="1">
        <f t="shared" si="40"/>
        <v>1037</v>
      </c>
      <c r="BL33" s="1">
        <f t="shared" si="41"/>
        <v>1051</v>
      </c>
      <c r="BM33" s="1">
        <f t="shared" si="42"/>
        <v>814</v>
      </c>
      <c r="BN33" s="1">
        <f t="shared" si="43"/>
        <v>873</v>
      </c>
      <c r="BP33" s="1">
        <f t="shared" si="55"/>
        <v>41734</v>
      </c>
      <c r="BQ33" s="1">
        <f t="shared" si="56"/>
        <v>38945</v>
      </c>
      <c r="BR33" s="1">
        <f t="shared" si="57"/>
        <v>33888</v>
      </c>
      <c r="BS33" s="1">
        <f t="shared" si="58"/>
        <v>34607</v>
      </c>
      <c r="BT33" s="1">
        <f t="shared" si="59"/>
        <v>30643</v>
      </c>
      <c r="BU33" s="1">
        <f t="shared" si="60"/>
        <v>31372</v>
      </c>
      <c r="BW33" s="40" t="str">
        <f t="shared" si="44"/>
        <v/>
      </c>
      <c r="BX33" s="40" t="str">
        <f t="shared" si="44"/>
        <v/>
      </c>
      <c r="BY33" s="40" t="str">
        <f t="shared" si="44"/>
        <v/>
      </c>
      <c r="BZ33" s="40" t="str">
        <f t="shared" si="44"/>
        <v/>
      </c>
      <c r="CA33" s="40" t="str">
        <f t="shared" si="44"/>
        <v/>
      </c>
      <c r="CB33" s="40" t="str">
        <f t="shared" si="44"/>
        <v/>
      </c>
      <c r="CD33" s="10">
        <f t="shared" si="45"/>
        <v>1498956.3</v>
      </c>
      <c r="CE33" s="10">
        <f t="shared" si="46"/>
        <v>1476963.4</v>
      </c>
      <c r="CF33" s="10">
        <f t="shared" si="47"/>
        <v>1266249.2</v>
      </c>
      <c r="CG33" s="10">
        <f t="shared" si="48"/>
        <v>1598184.1</v>
      </c>
      <c r="CH33" s="10">
        <f t="shared" si="49"/>
        <v>1681602.4</v>
      </c>
      <c r="CI33" s="10">
        <f t="shared" si="50"/>
        <v>2576777.2999999998</v>
      </c>
      <c r="CK33" s="40" t="str">
        <f t="shared" si="51"/>
        <v/>
      </c>
      <c r="CL33" s="40" t="str">
        <f t="shared" si="24"/>
        <v/>
      </c>
      <c r="CM33" s="40" t="str">
        <f t="shared" si="24"/>
        <v/>
      </c>
      <c r="CN33" s="40" t="str">
        <f t="shared" si="24"/>
        <v/>
      </c>
      <c r="CO33" s="40" t="str">
        <f t="shared" si="24"/>
        <v/>
      </c>
      <c r="CP33" s="40" t="str">
        <f t="shared" si="24"/>
        <v/>
      </c>
      <c r="CR33" s="9" t="str">
        <f t="shared" si="52"/>
        <v/>
      </c>
      <c r="CS33" s="9" t="str">
        <f t="shared" si="25"/>
        <v/>
      </c>
      <c r="CT33" s="9" t="str">
        <f t="shared" si="25"/>
        <v/>
      </c>
      <c r="CU33" s="9" t="str">
        <f t="shared" si="25"/>
        <v/>
      </c>
      <c r="CV33" s="9" t="str">
        <f t="shared" si="25"/>
        <v/>
      </c>
      <c r="CW33" s="9" t="str">
        <f t="shared" si="25"/>
        <v/>
      </c>
      <c r="CY33" s="9" t="str">
        <f t="shared" si="53"/>
        <v/>
      </c>
      <c r="CZ33" s="9" t="str">
        <f t="shared" si="26"/>
        <v/>
      </c>
      <c r="DA33" s="9" t="str">
        <f t="shared" si="26"/>
        <v/>
      </c>
      <c r="DB33" s="9" t="str">
        <f t="shared" si="26"/>
        <v/>
      </c>
      <c r="DC33" s="9" t="str">
        <f t="shared" si="26"/>
        <v/>
      </c>
      <c r="DD33" s="9" t="str">
        <f t="shared" si="26"/>
        <v/>
      </c>
      <c r="DF33" s="9" t="str">
        <f>IF($A33=2,IF(ISNUMBER(CR33/Ukraine!CR33),100*CR33/Ukraine!CR33,""),"")</f>
        <v/>
      </c>
      <c r="DG33" s="9" t="str">
        <f>IF($A33=2,IF(ISNUMBER(CS33/Ukraine!CS33),100*CS33/Ukraine!CS33,""),"")</f>
        <v/>
      </c>
      <c r="DH33" s="9" t="str">
        <f>IF($A33=2,IF(ISNUMBER(CT33/Ukraine!CT33),100*CT33/Ukraine!CT33,""),"")</f>
        <v/>
      </c>
      <c r="DI33" s="9" t="str">
        <f>IF($A33=2,IF(ISNUMBER(CU33/Ukraine!CU33),100*CU33/Ukraine!CU33,""),"")</f>
        <v/>
      </c>
      <c r="DJ33" s="9" t="str">
        <f>IF($A33=2,IF(ISNUMBER(CV33/Ukraine!CV33),100*CV33/Ukraine!CV33,""),"")</f>
        <v/>
      </c>
      <c r="DK33" s="9" t="str">
        <f>IF($A33=2,IF(ISNUMBER(CW33/Ukraine!CW33),100*CW33/Ukraine!CW33,""),"")</f>
        <v/>
      </c>
      <c r="DM33" s="40" t="str">
        <f t="shared" si="27"/>
        <v/>
      </c>
      <c r="DN33" s="40" t="str">
        <f t="shared" si="28"/>
        <v/>
      </c>
      <c r="DO33" s="40" t="str">
        <f t="shared" si="29"/>
        <v/>
      </c>
      <c r="DP33" s="40" t="str">
        <f t="shared" si="30"/>
        <v/>
      </c>
      <c r="DQ33" s="40" t="str">
        <f t="shared" si="31"/>
        <v/>
      </c>
      <c r="DR33" s="40" t="str">
        <f t="shared" si="32"/>
        <v/>
      </c>
      <c r="DT33" s="40" t="str">
        <f t="shared" si="61"/>
        <v/>
      </c>
      <c r="DU33" s="40" t="str">
        <f t="shared" si="62"/>
        <v/>
      </c>
      <c r="DV33" s="40" t="str">
        <f t="shared" si="63"/>
        <v/>
      </c>
      <c r="DW33" s="40" t="str">
        <f t="shared" si="64"/>
        <v/>
      </c>
      <c r="DX33" s="40" t="str">
        <f t="shared" si="65"/>
        <v/>
      </c>
      <c r="DY33" s="40" t="str">
        <f t="shared" si="54"/>
        <v/>
      </c>
    </row>
    <row r="34" spans="1:129" x14ac:dyDescent="0.2">
      <c r="A34" s="39">
        <f>'Industry selection'!C34</f>
        <v>1</v>
      </c>
      <c r="B34" s="2">
        <v>8.1</v>
      </c>
      <c r="C34" s="2" t="s">
        <v>69</v>
      </c>
      <c r="E34" s="30" t="s">
        <v>68</v>
      </c>
      <c r="F34" s="31">
        <v>8.1</v>
      </c>
      <c r="G34" s="32" t="s">
        <v>69</v>
      </c>
      <c r="H34" s="157">
        <f>[1]Ukraine!$F$32</f>
        <v>854</v>
      </c>
      <c r="I34" s="157">
        <f>[1]Ukraine!$G$32</f>
        <v>36408</v>
      </c>
      <c r="J34" s="157">
        <f>[1]Ukraine!$H$32</f>
        <v>36163</v>
      </c>
      <c r="K34" s="157">
        <f>[1]Ukraine!$I$32</f>
        <v>9171093.5</v>
      </c>
      <c r="L34" s="157">
        <f>[1]Ukraine!$J$32</f>
        <v>1229364.3</v>
      </c>
      <c r="M34" s="11"/>
      <c r="N34" s="33" t="s">
        <v>759</v>
      </c>
      <c r="O34" s="36">
        <v>8.1</v>
      </c>
      <c r="P34" s="35" t="s">
        <v>69</v>
      </c>
      <c r="Q34" s="157">
        <f>[2]Ukraine!$F$32</f>
        <v>991</v>
      </c>
      <c r="R34" s="157">
        <f>[2]Ukraine!$G$32</f>
        <v>34255</v>
      </c>
      <c r="S34" s="157">
        <f>[2]Ukraine!$H$32</f>
        <v>33909</v>
      </c>
      <c r="T34" s="157">
        <f>[2]Ukraine!$I$32</f>
        <v>9426226.9000000004</v>
      </c>
      <c r="U34" s="157">
        <f>[2]Ukraine!$J$32</f>
        <v>1195072.6000000001</v>
      </c>
      <c r="V34" s="11"/>
      <c r="W34" s="36" t="s">
        <v>1104</v>
      </c>
      <c r="X34" s="36">
        <v>8.1</v>
      </c>
      <c r="Y34" s="36" t="s">
        <v>69</v>
      </c>
      <c r="Z34" s="157">
        <f>[3]Ukraine!$F$32</f>
        <v>928</v>
      </c>
      <c r="AA34" s="157">
        <f>[3]Ukraine!$G$32</f>
        <v>32104</v>
      </c>
      <c r="AB34" s="157">
        <f>[3]Ukraine!$H$32</f>
        <v>31832</v>
      </c>
      <c r="AC34" s="157">
        <f>[3]Ukraine!$I$32</f>
        <v>11430930.4</v>
      </c>
      <c r="AD34" s="157">
        <f>[3]Ukraine!$J$32</f>
        <v>1195550.5</v>
      </c>
      <c r="AE34" s="11"/>
      <c r="AF34" s="37" t="s">
        <v>1104</v>
      </c>
      <c r="AG34" s="37">
        <v>8.1</v>
      </c>
      <c r="AH34" s="37" t="s">
        <v>69</v>
      </c>
      <c r="AI34" s="157">
        <f>[4]Ukraine!$F$32</f>
        <v>933</v>
      </c>
      <c r="AJ34" s="157">
        <f>[4]Ukraine!$G$32</f>
        <v>30120</v>
      </c>
      <c r="AK34" s="157">
        <f>[4]Ukraine!$H$32</f>
        <v>29850</v>
      </c>
      <c r="AL34" s="157">
        <f>[4]Ukraine!$I$32</f>
        <v>13152059.6</v>
      </c>
      <c r="AM34" s="157">
        <f>[4]Ukraine!$J$32</f>
        <v>1316948.6000000001</v>
      </c>
      <c r="AN34" s="11"/>
      <c r="AO34" s="11" t="s">
        <v>1104</v>
      </c>
      <c r="AP34" s="11">
        <v>8.1</v>
      </c>
      <c r="AQ34" s="11" t="s">
        <v>69</v>
      </c>
      <c r="AR34" s="157">
        <f>[5]Ukraine!$F$32</f>
        <v>713</v>
      </c>
      <c r="AS34" s="157">
        <f>[5]Ukraine!$G$32</f>
        <v>29006</v>
      </c>
      <c r="AT34" s="157">
        <f>[5]Ukraine!$H$32</f>
        <v>28725</v>
      </c>
      <c r="AU34" s="157">
        <f>[5]Ukraine!$I$32</f>
        <v>16109216.6</v>
      </c>
      <c r="AV34" s="157">
        <f>[5]Ukraine!$J$32</f>
        <v>1598463.3</v>
      </c>
      <c r="AW34" s="11"/>
      <c r="AX34" s="33" t="s">
        <v>1104</v>
      </c>
      <c r="AY34" s="33">
        <v>8.1</v>
      </c>
      <c r="AZ34" s="33" t="s">
        <v>69</v>
      </c>
      <c r="BA34" s="157">
        <f>[6]Ukraine!$F$32</f>
        <v>760</v>
      </c>
      <c r="BB34" s="157">
        <f>[6]Ukraine!$G$32</f>
        <v>26960</v>
      </c>
      <c r="BC34" s="157">
        <f>[6]Ukraine!$H$32</f>
        <v>26681</v>
      </c>
      <c r="BD34" s="157">
        <f>[6]Ukraine!$I$32</f>
        <v>21463741.300000001</v>
      </c>
      <c r="BE34" s="157">
        <f>[6]Ukraine!$J$32</f>
        <v>2060100.6</v>
      </c>
      <c r="BG34" s="2">
        <v>8.1</v>
      </c>
      <c r="BH34" s="2" t="s">
        <v>69</v>
      </c>
      <c r="BI34" s="1">
        <f t="shared" si="38"/>
        <v>854</v>
      </c>
      <c r="BJ34" s="1">
        <f t="shared" si="39"/>
        <v>991</v>
      </c>
      <c r="BK34" s="1">
        <f t="shared" si="40"/>
        <v>928</v>
      </c>
      <c r="BL34" s="1">
        <f t="shared" si="41"/>
        <v>933</v>
      </c>
      <c r="BM34" s="1">
        <f t="shared" si="42"/>
        <v>713</v>
      </c>
      <c r="BN34" s="1">
        <f t="shared" si="43"/>
        <v>760</v>
      </c>
      <c r="BP34" s="1">
        <f t="shared" si="55"/>
        <v>36163</v>
      </c>
      <c r="BQ34" s="1">
        <f t="shared" si="56"/>
        <v>33909</v>
      </c>
      <c r="BR34" s="1">
        <f t="shared" si="57"/>
        <v>31832</v>
      </c>
      <c r="BS34" s="1">
        <f t="shared" si="58"/>
        <v>29850</v>
      </c>
      <c r="BT34" s="1">
        <f t="shared" si="59"/>
        <v>28725</v>
      </c>
      <c r="BU34" s="1">
        <f t="shared" si="60"/>
        <v>26681</v>
      </c>
      <c r="BW34" s="40" t="str">
        <f t="shared" si="44"/>
        <v/>
      </c>
      <c r="BX34" s="40" t="str">
        <f t="shared" si="44"/>
        <v/>
      </c>
      <c r="BY34" s="40" t="str">
        <f t="shared" si="44"/>
        <v/>
      </c>
      <c r="BZ34" s="40" t="str">
        <f t="shared" si="44"/>
        <v/>
      </c>
      <c r="CA34" s="40" t="str">
        <f t="shared" si="44"/>
        <v/>
      </c>
      <c r="CB34" s="40" t="str">
        <f t="shared" si="44"/>
        <v/>
      </c>
      <c r="CD34" s="10">
        <f t="shared" si="45"/>
        <v>1229364.3</v>
      </c>
      <c r="CE34" s="10">
        <f t="shared" si="46"/>
        <v>1195072.6000000001</v>
      </c>
      <c r="CF34" s="10">
        <f t="shared" si="47"/>
        <v>1195550.5</v>
      </c>
      <c r="CG34" s="10">
        <f t="shared" si="48"/>
        <v>1316948.6000000001</v>
      </c>
      <c r="CH34" s="10">
        <f t="shared" si="49"/>
        <v>1598463.3</v>
      </c>
      <c r="CI34" s="10">
        <f t="shared" si="50"/>
        <v>2060100.6</v>
      </c>
      <c r="CK34" s="40" t="str">
        <f t="shared" si="51"/>
        <v/>
      </c>
      <c r="CL34" s="40" t="str">
        <f t="shared" si="24"/>
        <v/>
      </c>
      <c r="CM34" s="40" t="str">
        <f t="shared" si="24"/>
        <v/>
      </c>
      <c r="CN34" s="40" t="str">
        <f t="shared" si="24"/>
        <v/>
      </c>
      <c r="CO34" s="40" t="str">
        <f t="shared" si="24"/>
        <v/>
      </c>
      <c r="CP34" s="40" t="str">
        <f t="shared" si="24"/>
        <v/>
      </c>
      <c r="CR34" s="9" t="str">
        <f t="shared" si="52"/>
        <v/>
      </c>
      <c r="CS34" s="9" t="str">
        <f t="shared" si="25"/>
        <v/>
      </c>
      <c r="CT34" s="9" t="str">
        <f t="shared" si="25"/>
        <v/>
      </c>
      <c r="CU34" s="9" t="str">
        <f t="shared" si="25"/>
        <v/>
      </c>
      <c r="CV34" s="9" t="str">
        <f t="shared" si="25"/>
        <v/>
      </c>
      <c r="CW34" s="9" t="str">
        <f t="shared" si="25"/>
        <v/>
      </c>
      <c r="CY34" s="9" t="str">
        <f t="shared" si="53"/>
        <v/>
      </c>
      <c r="CZ34" s="9" t="str">
        <f t="shared" si="26"/>
        <v/>
      </c>
      <c r="DA34" s="9" t="str">
        <f t="shared" si="26"/>
        <v/>
      </c>
      <c r="DB34" s="9" t="str">
        <f t="shared" si="26"/>
        <v/>
      </c>
      <c r="DC34" s="9" t="str">
        <f t="shared" si="26"/>
        <v/>
      </c>
      <c r="DD34" s="9" t="str">
        <f t="shared" si="26"/>
        <v/>
      </c>
      <c r="DF34" s="9" t="str">
        <f>IF($A34=2,IF(ISNUMBER(CR34/Ukraine!CR34),100*CR34/Ukraine!CR34,""),"")</f>
        <v/>
      </c>
      <c r="DG34" s="9" t="str">
        <f>IF($A34=2,IF(ISNUMBER(CS34/Ukraine!CS34),100*CS34/Ukraine!CS34,""),"")</f>
        <v/>
      </c>
      <c r="DH34" s="9" t="str">
        <f>IF($A34=2,IF(ISNUMBER(CT34/Ukraine!CT34),100*CT34/Ukraine!CT34,""),"")</f>
        <v/>
      </c>
      <c r="DI34" s="9" t="str">
        <f>IF($A34=2,IF(ISNUMBER(CU34/Ukraine!CU34),100*CU34/Ukraine!CU34,""),"")</f>
        <v/>
      </c>
      <c r="DJ34" s="9" t="str">
        <f>IF($A34=2,IF(ISNUMBER(CV34/Ukraine!CV34),100*CV34/Ukraine!CV34,""),"")</f>
        <v/>
      </c>
      <c r="DK34" s="9" t="str">
        <f>IF($A34=2,IF(ISNUMBER(CW34/Ukraine!CW34),100*CW34/Ukraine!CW34,""),"")</f>
        <v/>
      </c>
      <c r="DM34" s="40" t="str">
        <f t="shared" si="27"/>
        <v/>
      </c>
      <c r="DN34" s="40" t="str">
        <f t="shared" si="28"/>
        <v/>
      </c>
      <c r="DO34" s="40" t="str">
        <f t="shared" si="29"/>
        <v/>
      </c>
      <c r="DP34" s="40" t="str">
        <f t="shared" si="30"/>
        <v/>
      </c>
      <c r="DQ34" s="40" t="str">
        <f t="shared" si="31"/>
        <v/>
      </c>
      <c r="DR34" s="40" t="str">
        <f t="shared" si="32"/>
        <v/>
      </c>
      <c r="DT34" s="40" t="str">
        <f t="shared" si="61"/>
        <v/>
      </c>
      <c r="DU34" s="40" t="str">
        <f t="shared" si="62"/>
        <v/>
      </c>
      <c r="DV34" s="40" t="str">
        <f t="shared" si="63"/>
        <v/>
      </c>
      <c r="DW34" s="40" t="str">
        <f t="shared" si="64"/>
        <v/>
      </c>
      <c r="DX34" s="40" t="str">
        <f t="shared" si="65"/>
        <v/>
      </c>
      <c r="DY34" s="40" t="str">
        <f t="shared" si="54"/>
        <v/>
      </c>
    </row>
    <row r="35" spans="1:129" x14ac:dyDescent="0.2">
      <c r="A35" s="39">
        <f>'Industry selection'!C35</f>
        <v>1</v>
      </c>
      <c r="B35" s="2">
        <v>8.9</v>
      </c>
      <c r="C35" s="2" t="s">
        <v>71</v>
      </c>
      <c r="E35" s="30" t="s">
        <v>70</v>
      </c>
      <c r="F35" s="31">
        <v>8.9</v>
      </c>
      <c r="G35" s="32" t="s">
        <v>71</v>
      </c>
      <c r="H35" s="157">
        <f>[1]Ukraine!$F$33</f>
        <v>77</v>
      </c>
      <c r="I35" s="157">
        <f>[1]Ukraine!$G$33</f>
        <v>5585</v>
      </c>
      <c r="J35" s="157">
        <f>[1]Ukraine!$H$33</f>
        <v>5571</v>
      </c>
      <c r="K35" s="157">
        <f>[1]Ukraine!$I$33</f>
        <v>1266230.8999999999</v>
      </c>
      <c r="L35" s="157">
        <f>[1]Ukraine!$J$33</f>
        <v>269592</v>
      </c>
      <c r="M35" s="11"/>
      <c r="N35" s="33" t="s">
        <v>760</v>
      </c>
      <c r="O35" s="36">
        <v>8.9</v>
      </c>
      <c r="P35" s="35" t="s">
        <v>71</v>
      </c>
      <c r="Q35" s="157">
        <f>[2]Ukraine!$F$33</f>
        <v>107</v>
      </c>
      <c r="R35" s="157">
        <f>[2]Ukraine!$G$33</f>
        <v>5064</v>
      </c>
      <c r="S35" s="157">
        <f>[2]Ukraine!$H$33</f>
        <v>5036</v>
      </c>
      <c r="T35" s="157">
        <f>[2]Ukraine!$I$33</f>
        <v>1390643.2</v>
      </c>
      <c r="U35" s="157">
        <f>[2]Ukraine!$J$33</f>
        <v>281890.8</v>
      </c>
      <c r="V35" s="11"/>
      <c r="W35" s="36" t="s">
        <v>1105</v>
      </c>
      <c r="X35" s="36">
        <v>8.9</v>
      </c>
      <c r="Y35" s="36" t="s">
        <v>71</v>
      </c>
      <c r="Z35" s="157">
        <f>[3]Ukraine!$F$33</f>
        <v>109</v>
      </c>
      <c r="AA35" s="157">
        <f>[3]Ukraine!$G$33</f>
        <v>2084</v>
      </c>
      <c r="AB35" s="157">
        <f>[3]Ukraine!$H$33</f>
        <v>2056</v>
      </c>
      <c r="AC35" s="157">
        <f>[3]Ukraine!$I$33</f>
        <v>353693.9</v>
      </c>
      <c r="AD35" s="157">
        <f>[3]Ukraine!$J$33</f>
        <v>70698.7</v>
      </c>
      <c r="AE35" s="11"/>
      <c r="AF35" s="37" t="s">
        <v>1105</v>
      </c>
      <c r="AG35" s="37">
        <v>8.9</v>
      </c>
      <c r="AH35" s="37" t="s">
        <v>71</v>
      </c>
      <c r="AI35" s="157">
        <f>[4]Ukraine!$F$33</f>
        <v>118</v>
      </c>
      <c r="AJ35" s="157">
        <f>[4]Ukraine!$G$33</f>
        <v>4804</v>
      </c>
      <c r="AK35" s="157">
        <f>[4]Ukraine!$H$33</f>
        <v>4757</v>
      </c>
      <c r="AL35" s="157">
        <f>[4]Ukraine!$I$33</f>
        <v>1579557.6</v>
      </c>
      <c r="AM35" s="157">
        <f>[4]Ukraine!$J$33</f>
        <v>281235.5</v>
      </c>
      <c r="AN35" s="11"/>
      <c r="AO35" s="11" t="s">
        <v>1105</v>
      </c>
      <c r="AP35" s="11">
        <v>8.9</v>
      </c>
      <c r="AQ35" s="11" t="s">
        <v>71</v>
      </c>
      <c r="AR35" s="157">
        <f>[5]Ukraine!$F$33</f>
        <v>101</v>
      </c>
      <c r="AS35" s="157">
        <f>[5]Ukraine!$G$33</f>
        <v>1965</v>
      </c>
      <c r="AT35" s="157">
        <f>[5]Ukraine!$H$33</f>
        <v>1918</v>
      </c>
      <c r="AU35" s="157">
        <f>[5]Ukraine!$I$33</f>
        <v>810474.4</v>
      </c>
      <c r="AV35" s="157">
        <f>[5]Ukraine!$J$33</f>
        <v>83139.100000000006</v>
      </c>
      <c r="AW35" s="11"/>
      <c r="AX35" s="33" t="s">
        <v>1105</v>
      </c>
      <c r="AY35" s="33">
        <v>8.9</v>
      </c>
      <c r="AZ35" s="33" t="s">
        <v>71</v>
      </c>
      <c r="BA35" s="157">
        <f>[6]Ukraine!$F$33</f>
        <v>113</v>
      </c>
      <c r="BB35" s="157">
        <f>[6]Ukraine!$G$33</f>
        <v>4747</v>
      </c>
      <c r="BC35" s="157">
        <f>[6]Ukraine!$H$33</f>
        <v>4691</v>
      </c>
      <c r="BD35" s="157">
        <f>[6]Ukraine!$I$33</f>
        <v>2351303.7999999998</v>
      </c>
      <c r="BE35" s="157">
        <f>[6]Ukraine!$J$33</f>
        <v>516676.7</v>
      </c>
      <c r="BG35" s="2">
        <v>8.9</v>
      </c>
      <c r="BH35" s="2" t="s">
        <v>71</v>
      </c>
      <c r="BI35" s="1">
        <f t="shared" si="38"/>
        <v>77</v>
      </c>
      <c r="BJ35" s="1">
        <f t="shared" si="39"/>
        <v>107</v>
      </c>
      <c r="BK35" s="1">
        <f t="shared" si="40"/>
        <v>109</v>
      </c>
      <c r="BL35" s="1">
        <f t="shared" si="41"/>
        <v>118</v>
      </c>
      <c r="BM35" s="1">
        <f t="shared" si="42"/>
        <v>101</v>
      </c>
      <c r="BN35" s="1">
        <f t="shared" si="43"/>
        <v>113</v>
      </c>
      <c r="BP35" s="1">
        <f t="shared" si="55"/>
        <v>5571</v>
      </c>
      <c r="BQ35" s="1">
        <f t="shared" si="56"/>
        <v>5036</v>
      </c>
      <c r="BR35" s="1">
        <f t="shared" si="57"/>
        <v>2056</v>
      </c>
      <c r="BS35" s="1">
        <f t="shared" si="58"/>
        <v>4757</v>
      </c>
      <c r="BT35" s="1">
        <f t="shared" si="59"/>
        <v>1918</v>
      </c>
      <c r="BU35" s="1">
        <f t="shared" si="60"/>
        <v>4691</v>
      </c>
      <c r="BW35" s="40" t="str">
        <f t="shared" si="44"/>
        <v/>
      </c>
      <c r="BX35" s="40" t="str">
        <f t="shared" si="44"/>
        <v/>
      </c>
      <c r="BY35" s="40" t="str">
        <f t="shared" si="44"/>
        <v/>
      </c>
      <c r="BZ35" s="40" t="str">
        <f t="shared" si="44"/>
        <v/>
      </c>
      <c r="CA35" s="40" t="str">
        <f t="shared" si="44"/>
        <v/>
      </c>
      <c r="CB35" s="40" t="str">
        <f t="shared" si="44"/>
        <v/>
      </c>
      <c r="CD35" s="10">
        <f t="shared" si="45"/>
        <v>269592</v>
      </c>
      <c r="CE35" s="10">
        <f t="shared" si="46"/>
        <v>281890.8</v>
      </c>
      <c r="CF35" s="10">
        <f t="shared" si="47"/>
        <v>70698.7</v>
      </c>
      <c r="CG35" s="10">
        <f t="shared" si="48"/>
        <v>281235.5</v>
      </c>
      <c r="CH35" s="10">
        <f t="shared" si="49"/>
        <v>83139.100000000006</v>
      </c>
      <c r="CI35" s="10">
        <f t="shared" si="50"/>
        <v>516676.7</v>
      </c>
      <c r="CK35" s="40" t="str">
        <f t="shared" si="51"/>
        <v/>
      </c>
      <c r="CL35" s="40" t="str">
        <f t="shared" si="24"/>
        <v/>
      </c>
      <c r="CM35" s="40" t="str">
        <f t="shared" si="24"/>
        <v/>
      </c>
      <c r="CN35" s="40" t="str">
        <f t="shared" si="24"/>
        <v/>
      </c>
      <c r="CO35" s="40" t="str">
        <f t="shared" si="24"/>
        <v/>
      </c>
      <c r="CP35" s="40" t="str">
        <f t="shared" si="24"/>
        <v/>
      </c>
      <c r="CR35" s="9" t="str">
        <f t="shared" si="52"/>
        <v/>
      </c>
      <c r="CS35" s="9" t="str">
        <f t="shared" si="25"/>
        <v/>
      </c>
      <c r="CT35" s="9" t="str">
        <f t="shared" si="25"/>
        <v/>
      </c>
      <c r="CU35" s="9" t="str">
        <f t="shared" si="25"/>
        <v/>
      </c>
      <c r="CV35" s="9" t="str">
        <f t="shared" si="25"/>
        <v/>
      </c>
      <c r="CW35" s="9" t="str">
        <f t="shared" si="25"/>
        <v/>
      </c>
      <c r="CY35" s="9" t="str">
        <f t="shared" si="53"/>
        <v/>
      </c>
      <c r="CZ35" s="9" t="str">
        <f t="shared" si="26"/>
        <v/>
      </c>
      <c r="DA35" s="9" t="str">
        <f t="shared" si="26"/>
        <v/>
      </c>
      <c r="DB35" s="9" t="str">
        <f t="shared" si="26"/>
        <v/>
      </c>
      <c r="DC35" s="9" t="str">
        <f t="shared" si="26"/>
        <v/>
      </c>
      <c r="DD35" s="9" t="str">
        <f t="shared" si="26"/>
        <v/>
      </c>
      <c r="DF35" s="9" t="str">
        <f>IF($A35=2,IF(ISNUMBER(CR35/Ukraine!CR35),100*CR35/Ukraine!CR35,""),"")</f>
        <v/>
      </c>
      <c r="DG35" s="9" t="str">
        <f>IF($A35=2,IF(ISNUMBER(CS35/Ukraine!CS35),100*CS35/Ukraine!CS35,""),"")</f>
        <v/>
      </c>
      <c r="DH35" s="9" t="str">
        <f>IF($A35=2,IF(ISNUMBER(CT35/Ukraine!CT35),100*CT35/Ukraine!CT35,""),"")</f>
        <v/>
      </c>
      <c r="DI35" s="9" t="str">
        <f>IF($A35=2,IF(ISNUMBER(CU35/Ukraine!CU35),100*CU35/Ukraine!CU35,""),"")</f>
        <v/>
      </c>
      <c r="DJ35" s="9" t="str">
        <f>IF($A35=2,IF(ISNUMBER(CV35/Ukraine!CV35),100*CV35/Ukraine!CV35,""),"")</f>
        <v/>
      </c>
      <c r="DK35" s="9" t="str">
        <f>IF($A35=2,IF(ISNUMBER(CW35/Ukraine!CW35),100*CW35/Ukraine!CW35,""),"")</f>
        <v/>
      </c>
      <c r="DM35" s="40" t="str">
        <f t="shared" si="27"/>
        <v/>
      </c>
      <c r="DN35" s="40" t="str">
        <f t="shared" si="28"/>
        <v/>
      </c>
      <c r="DO35" s="40" t="str">
        <f t="shared" si="29"/>
        <v/>
      </c>
      <c r="DP35" s="40" t="str">
        <f t="shared" si="30"/>
        <v/>
      </c>
      <c r="DQ35" s="40" t="str">
        <f t="shared" si="31"/>
        <v/>
      </c>
      <c r="DR35" s="40" t="str">
        <f t="shared" si="32"/>
        <v/>
      </c>
      <c r="DT35" s="40" t="str">
        <f t="shared" si="61"/>
        <v/>
      </c>
      <c r="DU35" s="40" t="str">
        <f t="shared" si="62"/>
        <v/>
      </c>
      <c r="DV35" s="40" t="str">
        <f t="shared" si="63"/>
        <v/>
      </c>
      <c r="DW35" s="40" t="str">
        <f t="shared" si="64"/>
        <v/>
      </c>
      <c r="DX35" s="40" t="str">
        <f t="shared" si="65"/>
        <v/>
      </c>
      <c r="DY35" s="40" t="str">
        <f t="shared" si="54"/>
        <v/>
      </c>
    </row>
    <row r="36" spans="1:129" x14ac:dyDescent="0.2">
      <c r="A36" s="39">
        <f>'Industry selection'!C36</f>
        <v>1</v>
      </c>
      <c r="B36" s="2">
        <v>9</v>
      </c>
      <c r="C36" s="2" t="s">
        <v>73</v>
      </c>
      <c r="E36" s="30" t="s">
        <v>72</v>
      </c>
      <c r="F36" s="31">
        <v>9</v>
      </c>
      <c r="G36" s="32" t="s">
        <v>73</v>
      </c>
      <c r="H36" s="157">
        <f>[1]Ukraine!$F$34</f>
        <v>105</v>
      </c>
      <c r="I36" s="157">
        <f>[1]Ukraine!$G$34</f>
        <v>3993</v>
      </c>
      <c r="J36" s="157">
        <f>[1]Ukraine!$H$34</f>
        <v>3957</v>
      </c>
      <c r="K36" s="157">
        <f>[1]Ukraine!$I$34</f>
        <v>1576718.2</v>
      </c>
      <c r="L36" s="157">
        <f>[1]Ukraine!$J$34</f>
        <v>208314.5</v>
      </c>
      <c r="M36" s="11"/>
      <c r="N36" s="33" t="s">
        <v>761</v>
      </c>
      <c r="O36" s="34">
        <v>9</v>
      </c>
      <c r="P36" s="35" t="s">
        <v>73</v>
      </c>
      <c r="Q36" s="157">
        <f>[2]Ukraine!$F$34</f>
        <v>124</v>
      </c>
      <c r="R36" s="157">
        <f>[2]Ukraine!$G$34</f>
        <v>4420</v>
      </c>
      <c r="S36" s="157">
        <f>[2]Ukraine!$H$34</f>
        <v>4371</v>
      </c>
      <c r="T36" s="157">
        <f>[2]Ukraine!$I$34</f>
        <v>1959172.5</v>
      </c>
      <c r="U36" s="157">
        <f>[2]Ukraine!$J$34</f>
        <v>225166.3</v>
      </c>
      <c r="V36" s="11"/>
      <c r="W36" s="36" t="s">
        <v>1106</v>
      </c>
      <c r="X36" s="36">
        <v>9</v>
      </c>
      <c r="Y36" s="36" t="s">
        <v>73</v>
      </c>
      <c r="Z36" s="157">
        <f>[3]Ukraine!$F$34</f>
        <v>112</v>
      </c>
      <c r="AA36" s="157">
        <f>[3]Ukraine!$G$34</f>
        <v>2979</v>
      </c>
      <c r="AB36" s="157">
        <f>[3]Ukraine!$H$34</f>
        <v>2942</v>
      </c>
      <c r="AC36" s="157">
        <f>[3]Ukraine!$I$34</f>
        <v>2143671.2999999998</v>
      </c>
      <c r="AD36" s="157">
        <f>[3]Ukraine!$J$34</f>
        <v>241074.1</v>
      </c>
      <c r="AE36" s="11"/>
      <c r="AF36" s="37" t="s">
        <v>1106</v>
      </c>
      <c r="AG36" s="37">
        <v>9</v>
      </c>
      <c r="AH36" s="37" t="s">
        <v>73</v>
      </c>
      <c r="AI36" s="157">
        <f>[4]Ukraine!$F$34</f>
        <v>118</v>
      </c>
      <c r="AJ36" s="157">
        <f>[4]Ukraine!$G$34</f>
        <v>3624</v>
      </c>
      <c r="AK36" s="157">
        <f>[4]Ukraine!$H$34</f>
        <v>3591</v>
      </c>
      <c r="AL36" s="157">
        <f>[4]Ukraine!$I$34</f>
        <v>2978785.6</v>
      </c>
      <c r="AM36" s="157">
        <f>[4]Ukraine!$J$34</f>
        <v>341286.5</v>
      </c>
      <c r="AN36" s="11"/>
      <c r="AO36" s="11" t="s">
        <v>1106</v>
      </c>
      <c r="AP36" s="11">
        <v>9</v>
      </c>
      <c r="AQ36" s="11" t="s">
        <v>73</v>
      </c>
      <c r="AR36" s="157">
        <f>[5]Ukraine!$F$34</f>
        <v>110</v>
      </c>
      <c r="AS36" s="157">
        <f>[5]Ukraine!$G$34</f>
        <v>3493</v>
      </c>
      <c r="AT36" s="157">
        <f>[5]Ukraine!$H$34</f>
        <v>3457</v>
      </c>
      <c r="AU36" s="157">
        <f>[5]Ukraine!$I$34</f>
        <v>2849452.6</v>
      </c>
      <c r="AV36" s="157">
        <f>[5]Ukraine!$J$34</f>
        <v>356295.9</v>
      </c>
      <c r="AW36" s="11"/>
      <c r="AX36" s="33" t="s">
        <v>1106</v>
      </c>
      <c r="AY36" s="33">
        <v>9</v>
      </c>
      <c r="AZ36" s="33" t="s">
        <v>73</v>
      </c>
      <c r="BA36" s="157">
        <f>[6]Ukraine!$F$34</f>
        <v>144</v>
      </c>
      <c r="BB36" s="157">
        <f>[6]Ukraine!$G$34</f>
        <v>5526</v>
      </c>
      <c r="BC36" s="157">
        <f>[6]Ukraine!$H$34</f>
        <v>5479</v>
      </c>
      <c r="BD36" s="157">
        <f>[6]Ukraine!$I$34</f>
        <v>5773837.0999999996</v>
      </c>
      <c r="BE36" s="157">
        <f>[6]Ukraine!$J$34</f>
        <v>709271.8</v>
      </c>
      <c r="BG36" s="2">
        <v>9</v>
      </c>
      <c r="BH36" s="2" t="s">
        <v>73</v>
      </c>
      <c r="BI36" s="1">
        <f t="shared" si="38"/>
        <v>105</v>
      </c>
      <c r="BJ36" s="1">
        <f t="shared" si="39"/>
        <v>124</v>
      </c>
      <c r="BK36" s="1">
        <f t="shared" si="40"/>
        <v>112</v>
      </c>
      <c r="BL36" s="1">
        <f t="shared" si="41"/>
        <v>118</v>
      </c>
      <c r="BM36" s="1">
        <f t="shared" si="42"/>
        <v>110</v>
      </c>
      <c r="BN36" s="1">
        <f t="shared" si="43"/>
        <v>144</v>
      </c>
      <c r="BP36" s="1">
        <f t="shared" si="55"/>
        <v>3957</v>
      </c>
      <c r="BQ36" s="1">
        <f t="shared" si="56"/>
        <v>4371</v>
      </c>
      <c r="BR36" s="1">
        <f t="shared" si="57"/>
        <v>2942</v>
      </c>
      <c r="BS36" s="1">
        <f t="shared" si="58"/>
        <v>3591</v>
      </c>
      <c r="BT36" s="1">
        <f t="shared" si="59"/>
        <v>3457</v>
      </c>
      <c r="BU36" s="1">
        <f t="shared" si="60"/>
        <v>5479</v>
      </c>
      <c r="BW36" s="40" t="str">
        <f t="shared" si="44"/>
        <v/>
      </c>
      <c r="BX36" s="40" t="str">
        <f t="shared" si="44"/>
        <v/>
      </c>
      <c r="BY36" s="40" t="str">
        <f t="shared" si="44"/>
        <v/>
      </c>
      <c r="BZ36" s="40" t="str">
        <f t="shared" si="44"/>
        <v/>
      </c>
      <c r="CA36" s="40" t="str">
        <f t="shared" si="44"/>
        <v/>
      </c>
      <c r="CB36" s="40" t="str">
        <f t="shared" si="44"/>
        <v/>
      </c>
      <c r="CD36" s="10">
        <f t="shared" si="45"/>
        <v>208314.5</v>
      </c>
      <c r="CE36" s="10">
        <f t="shared" si="46"/>
        <v>225166.3</v>
      </c>
      <c r="CF36" s="10">
        <f t="shared" si="47"/>
        <v>241074.1</v>
      </c>
      <c r="CG36" s="10">
        <f t="shared" si="48"/>
        <v>341286.5</v>
      </c>
      <c r="CH36" s="10">
        <f t="shared" si="49"/>
        <v>356295.9</v>
      </c>
      <c r="CI36" s="10">
        <f t="shared" si="50"/>
        <v>709271.8</v>
      </c>
      <c r="CK36" s="40" t="str">
        <f t="shared" si="51"/>
        <v/>
      </c>
      <c r="CL36" s="40" t="str">
        <f t="shared" si="24"/>
        <v/>
      </c>
      <c r="CM36" s="40" t="str">
        <f t="shared" si="24"/>
        <v/>
      </c>
      <c r="CN36" s="40" t="str">
        <f t="shared" si="24"/>
        <v/>
      </c>
      <c r="CO36" s="40" t="str">
        <f t="shared" si="24"/>
        <v/>
      </c>
      <c r="CP36" s="40" t="str">
        <f t="shared" si="24"/>
        <v/>
      </c>
      <c r="CR36" s="9" t="str">
        <f t="shared" si="52"/>
        <v/>
      </c>
      <c r="CS36" s="9" t="str">
        <f t="shared" si="25"/>
        <v/>
      </c>
      <c r="CT36" s="9" t="str">
        <f t="shared" si="25"/>
        <v/>
      </c>
      <c r="CU36" s="9" t="str">
        <f t="shared" si="25"/>
        <v/>
      </c>
      <c r="CV36" s="9" t="str">
        <f t="shared" si="25"/>
        <v/>
      </c>
      <c r="CW36" s="9" t="str">
        <f t="shared" si="25"/>
        <v/>
      </c>
      <c r="CY36" s="9" t="str">
        <f t="shared" si="53"/>
        <v/>
      </c>
      <c r="CZ36" s="9" t="str">
        <f t="shared" si="26"/>
        <v/>
      </c>
      <c r="DA36" s="9" t="str">
        <f t="shared" si="26"/>
        <v/>
      </c>
      <c r="DB36" s="9" t="str">
        <f t="shared" si="26"/>
        <v/>
      </c>
      <c r="DC36" s="9" t="str">
        <f t="shared" si="26"/>
        <v/>
      </c>
      <c r="DD36" s="9" t="str">
        <f t="shared" si="26"/>
        <v/>
      </c>
      <c r="DF36" s="9" t="str">
        <f>IF($A36=2,IF(ISNUMBER(CR36/Ukraine!CR36),100*CR36/Ukraine!CR36,""),"")</f>
        <v/>
      </c>
      <c r="DG36" s="9" t="str">
        <f>IF($A36=2,IF(ISNUMBER(CS36/Ukraine!CS36),100*CS36/Ukraine!CS36,""),"")</f>
        <v/>
      </c>
      <c r="DH36" s="9" t="str">
        <f>IF($A36=2,IF(ISNUMBER(CT36/Ukraine!CT36),100*CT36/Ukraine!CT36,""),"")</f>
        <v/>
      </c>
      <c r="DI36" s="9" t="str">
        <f>IF($A36=2,IF(ISNUMBER(CU36/Ukraine!CU36),100*CU36/Ukraine!CU36,""),"")</f>
        <v/>
      </c>
      <c r="DJ36" s="9" t="str">
        <f>IF($A36=2,IF(ISNUMBER(CV36/Ukraine!CV36),100*CV36/Ukraine!CV36,""),"")</f>
        <v/>
      </c>
      <c r="DK36" s="9" t="str">
        <f>IF($A36=2,IF(ISNUMBER(CW36/Ukraine!CW36),100*CW36/Ukraine!CW36,""),"")</f>
        <v/>
      </c>
      <c r="DM36" s="40" t="str">
        <f t="shared" si="27"/>
        <v/>
      </c>
      <c r="DN36" s="40" t="str">
        <f t="shared" si="28"/>
        <v/>
      </c>
      <c r="DO36" s="40" t="str">
        <f t="shared" si="29"/>
        <v/>
      </c>
      <c r="DP36" s="40" t="str">
        <f t="shared" si="30"/>
        <v/>
      </c>
      <c r="DQ36" s="40" t="str">
        <f t="shared" si="31"/>
        <v/>
      </c>
      <c r="DR36" s="40" t="str">
        <f t="shared" si="32"/>
        <v/>
      </c>
      <c r="DT36" s="40" t="str">
        <f t="shared" si="61"/>
        <v/>
      </c>
      <c r="DU36" s="40" t="str">
        <f t="shared" si="62"/>
        <v/>
      </c>
      <c r="DV36" s="40" t="str">
        <f t="shared" si="63"/>
        <v/>
      </c>
      <c r="DW36" s="40" t="str">
        <f t="shared" si="64"/>
        <v/>
      </c>
      <c r="DX36" s="40" t="str">
        <f t="shared" si="65"/>
        <v/>
      </c>
      <c r="DY36" s="40" t="str">
        <f t="shared" si="54"/>
        <v/>
      </c>
    </row>
    <row r="37" spans="1:129" x14ac:dyDescent="0.2">
      <c r="A37" s="39">
        <f>'Industry selection'!C37</f>
        <v>1</v>
      </c>
      <c r="B37" s="2">
        <v>9.1</v>
      </c>
      <c r="C37" s="2" t="s">
        <v>75</v>
      </c>
      <c r="E37" s="30" t="s">
        <v>74</v>
      </c>
      <c r="F37" s="31">
        <v>9.1</v>
      </c>
      <c r="G37" s="32" t="s">
        <v>75</v>
      </c>
      <c r="H37" s="157">
        <f>[1]Ukraine!$F$35</f>
        <v>55</v>
      </c>
      <c r="I37" s="157">
        <f>[1]Ukraine!$G$35</f>
        <v>1394</v>
      </c>
      <c r="J37" s="157">
        <f>[1]Ukraine!$H$35</f>
        <v>1379</v>
      </c>
      <c r="K37" s="157">
        <f>[1]Ukraine!$I$35</f>
        <v>891944.5</v>
      </c>
      <c r="L37" s="157">
        <f>[1]Ukraine!$J$35</f>
        <v>96409.1</v>
      </c>
      <c r="M37" s="11"/>
      <c r="N37" s="33" t="s">
        <v>762</v>
      </c>
      <c r="O37" s="36">
        <v>9.1</v>
      </c>
      <c r="P37" s="35" t="s">
        <v>75</v>
      </c>
      <c r="Q37" s="157">
        <f>[2]Ukraine!$F$35</f>
        <v>76</v>
      </c>
      <c r="R37" s="157">
        <f>[2]Ukraine!$G$35</f>
        <v>1752</v>
      </c>
      <c r="S37" s="157">
        <f>[2]Ukraine!$H$35</f>
        <v>1732</v>
      </c>
      <c r="T37" s="157">
        <f>[2]Ukraine!$I$35</f>
        <v>1180448.3</v>
      </c>
      <c r="U37" s="157">
        <f>[2]Ukraine!$J$35</f>
        <v>116291.1</v>
      </c>
      <c r="V37" s="11"/>
      <c r="W37" s="36" t="s">
        <v>1107</v>
      </c>
      <c r="X37" s="36">
        <v>9.1</v>
      </c>
      <c r="Y37" s="36" t="s">
        <v>75</v>
      </c>
      <c r="Z37" s="157">
        <f>[3]Ukraine!$F$35</f>
        <v>76</v>
      </c>
      <c r="AA37" s="157">
        <f>[3]Ukraine!$G$35</f>
        <v>1760</v>
      </c>
      <c r="AB37" s="157">
        <f>[3]Ukraine!$H$35</f>
        <v>1744</v>
      </c>
      <c r="AC37" s="157">
        <f>[3]Ukraine!$I$35</f>
        <v>1328475.5</v>
      </c>
      <c r="AD37" s="157">
        <f>[3]Ukraine!$J$35</f>
        <v>170880.2</v>
      </c>
      <c r="AE37" s="11"/>
      <c r="AF37" s="37" t="s">
        <v>1107</v>
      </c>
      <c r="AG37" s="37">
        <v>9.1</v>
      </c>
      <c r="AH37" s="37" t="s">
        <v>75</v>
      </c>
      <c r="AI37" s="157">
        <f>[4]Ukraine!$F$35</f>
        <v>80</v>
      </c>
      <c r="AJ37" s="157">
        <f>[4]Ukraine!$G$35</f>
        <v>2382</v>
      </c>
      <c r="AK37" s="157">
        <f>[4]Ukraine!$H$35</f>
        <v>2364</v>
      </c>
      <c r="AL37" s="157">
        <f>[4]Ukraine!$I$35</f>
        <v>1703090.9</v>
      </c>
      <c r="AM37" s="157">
        <f>[4]Ukraine!$J$35</f>
        <v>248944.3</v>
      </c>
      <c r="AN37" s="11"/>
      <c r="AO37" s="11" t="s">
        <v>1107</v>
      </c>
      <c r="AP37" s="11">
        <v>9.1</v>
      </c>
      <c r="AQ37" s="11" t="s">
        <v>75</v>
      </c>
      <c r="AR37" s="157">
        <f>[5]Ukraine!$F$35</f>
        <v>72</v>
      </c>
      <c r="AS37" s="157">
        <f>[5]Ukraine!$G$35</f>
        <v>2209</v>
      </c>
      <c r="AT37" s="157">
        <f>[5]Ukraine!$H$35</f>
        <v>2181</v>
      </c>
      <c r="AU37" s="157">
        <f>[5]Ukraine!$I$35</f>
        <v>1644316.8</v>
      </c>
      <c r="AV37" s="157">
        <f>[5]Ukraine!$J$35</f>
        <v>255516.1</v>
      </c>
      <c r="AW37" s="11"/>
      <c r="AX37" s="33" t="s">
        <v>1107</v>
      </c>
      <c r="AY37" s="33">
        <v>9.1</v>
      </c>
      <c r="AZ37" s="33" t="s">
        <v>75</v>
      </c>
      <c r="BA37" s="157">
        <f>[6]Ukraine!$F$35</f>
        <v>92</v>
      </c>
      <c r="BB37" s="157">
        <f>[6]Ukraine!$G$35</f>
        <v>3285</v>
      </c>
      <c r="BC37" s="157">
        <f>[6]Ukraine!$H$35</f>
        <v>3250</v>
      </c>
      <c r="BD37" s="157">
        <f>[6]Ukraine!$I$35</f>
        <v>3875087.2</v>
      </c>
      <c r="BE37" s="157">
        <f>[6]Ukraine!$J$35</f>
        <v>483452.9</v>
      </c>
      <c r="BG37" s="2">
        <v>9.1</v>
      </c>
      <c r="BH37" s="2" t="s">
        <v>75</v>
      </c>
      <c r="BI37" s="1">
        <f t="shared" si="38"/>
        <v>55</v>
      </c>
      <c r="BJ37" s="1">
        <f t="shared" si="39"/>
        <v>76</v>
      </c>
      <c r="BK37" s="1">
        <f t="shared" si="40"/>
        <v>76</v>
      </c>
      <c r="BL37" s="1">
        <f t="shared" si="41"/>
        <v>80</v>
      </c>
      <c r="BM37" s="1">
        <f t="shared" si="42"/>
        <v>72</v>
      </c>
      <c r="BN37" s="1">
        <f t="shared" si="43"/>
        <v>92</v>
      </c>
      <c r="BP37" s="1">
        <f t="shared" si="55"/>
        <v>1379</v>
      </c>
      <c r="BQ37" s="1">
        <f t="shared" si="56"/>
        <v>1732</v>
      </c>
      <c r="BR37" s="1">
        <f t="shared" si="57"/>
        <v>1744</v>
      </c>
      <c r="BS37" s="1">
        <f t="shared" si="58"/>
        <v>2364</v>
      </c>
      <c r="BT37" s="1">
        <f t="shared" si="59"/>
        <v>2181</v>
      </c>
      <c r="BU37" s="1">
        <f t="shared" si="60"/>
        <v>3250</v>
      </c>
      <c r="BW37" s="40" t="str">
        <f t="shared" si="44"/>
        <v/>
      </c>
      <c r="BX37" s="40" t="str">
        <f t="shared" si="44"/>
        <v/>
      </c>
      <c r="BY37" s="40" t="str">
        <f t="shared" si="44"/>
        <v/>
      </c>
      <c r="BZ37" s="40" t="str">
        <f t="shared" si="44"/>
        <v/>
      </c>
      <c r="CA37" s="40" t="str">
        <f t="shared" si="44"/>
        <v/>
      </c>
      <c r="CB37" s="40" t="str">
        <f t="shared" si="44"/>
        <v/>
      </c>
      <c r="CD37" s="10">
        <f t="shared" si="45"/>
        <v>96409.1</v>
      </c>
      <c r="CE37" s="10">
        <f t="shared" si="46"/>
        <v>116291.1</v>
      </c>
      <c r="CF37" s="10">
        <f t="shared" si="47"/>
        <v>170880.2</v>
      </c>
      <c r="CG37" s="10">
        <f t="shared" si="48"/>
        <v>248944.3</v>
      </c>
      <c r="CH37" s="10">
        <f t="shared" si="49"/>
        <v>255516.1</v>
      </c>
      <c r="CI37" s="10">
        <f t="shared" si="50"/>
        <v>483452.9</v>
      </c>
      <c r="CK37" s="40" t="str">
        <f t="shared" si="51"/>
        <v/>
      </c>
      <c r="CL37" s="40" t="str">
        <f t="shared" si="24"/>
        <v/>
      </c>
      <c r="CM37" s="40" t="str">
        <f t="shared" si="24"/>
        <v/>
      </c>
      <c r="CN37" s="40" t="str">
        <f t="shared" si="24"/>
        <v/>
      </c>
      <c r="CO37" s="40" t="str">
        <f t="shared" si="24"/>
        <v/>
      </c>
      <c r="CP37" s="40" t="str">
        <f t="shared" si="24"/>
        <v/>
      </c>
      <c r="CR37" s="9" t="str">
        <f t="shared" si="52"/>
        <v/>
      </c>
      <c r="CS37" s="9" t="str">
        <f t="shared" si="25"/>
        <v/>
      </c>
      <c r="CT37" s="9" t="str">
        <f t="shared" si="25"/>
        <v/>
      </c>
      <c r="CU37" s="9" t="str">
        <f t="shared" si="25"/>
        <v/>
      </c>
      <c r="CV37" s="9" t="str">
        <f t="shared" si="25"/>
        <v/>
      </c>
      <c r="CW37" s="9" t="str">
        <f t="shared" si="25"/>
        <v/>
      </c>
      <c r="CY37" s="9" t="str">
        <f t="shared" si="53"/>
        <v/>
      </c>
      <c r="CZ37" s="9" t="str">
        <f t="shared" si="26"/>
        <v/>
      </c>
      <c r="DA37" s="9" t="str">
        <f t="shared" si="26"/>
        <v/>
      </c>
      <c r="DB37" s="9" t="str">
        <f t="shared" si="26"/>
        <v/>
      </c>
      <c r="DC37" s="9" t="str">
        <f t="shared" si="26"/>
        <v/>
      </c>
      <c r="DD37" s="9" t="str">
        <f t="shared" si="26"/>
        <v/>
      </c>
      <c r="DF37" s="9" t="str">
        <f>IF($A37=2,IF(ISNUMBER(CR37/Ukraine!CR37),100*CR37/Ukraine!CR37,""),"")</f>
        <v/>
      </c>
      <c r="DG37" s="9" t="str">
        <f>IF($A37=2,IF(ISNUMBER(CS37/Ukraine!CS37),100*CS37/Ukraine!CS37,""),"")</f>
        <v/>
      </c>
      <c r="DH37" s="9" t="str">
        <f>IF($A37=2,IF(ISNUMBER(CT37/Ukraine!CT37),100*CT37/Ukraine!CT37,""),"")</f>
        <v/>
      </c>
      <c r="DI37" s="9" t="str">
        <f>IF($A37=2,IF(ISNUMBER(CU37/Ukraine!CU37),100*CU37/Ukraine!CU37,""),"")</f>
        <v/>
      </c>
      <c r="DJ37" s="9" t="str">
        <f>IF($A37=2,IF(ISNUMBER(CV37/Ukraine!CV37),100*CV37/Ukraine!CV37,""),"")</f>
        <v/>
      </c>
      <c r="DK37" s="9" t="str">
        <f>IF($A37=2,IF(ISNUMBER(CW37/Ukraine!CW37),100*CW37/Ukraine!CW37,""),"")</f>
        <v/>
      </c>
      <c r="DM37" s="40" t="str">
        <f t="shared" si="27"/>
        <v/>
      </c>
      <c r="DN37" s="40" t="str">
        <f t="shared" si="28"/>
        <v/>
      </c>
      <c r="DO37" s="40" t="str">
        <f t="shared" si="29"/>
        <v/>
      </c>
      <c r="DP37" s="40" t="str">
        <f t="shared" si="30"/>
        <v/>
      </c>
      <c r="DQ37" s="40" t="str">
        <f t="shared" si="31"/>
        <v/>
      </c>
      <c r="DR37" s="40" t="str">
        <f t="shared" si="32"/>
        <v/>
      </c>
      <c r="DT37" s="40" t="str">
        <f t="shared" si="61"/>
        <v/>
      </c>
      <c r="DU37" s="40" t="str">
        <f t="shared" si="62"/>
        <v/>
      </c>
      <c r="DV37" s="40" t="str">
        <f t="shared" si="63"/>
        <v/>
      </c>
      <c r="DW37" s="40" t="str">
        <f t="shared" si="64"/>
        <v/>
      </c>
      <c r="DX37" s="40" t="str">
        <f t="shared" si="65"/>
        <v/>
      </c>
      <c r="DY37" s="40" t="str">
        <f t="shared" si="54"/>
        <v/>
      </c>
    </row>
    <row r="38" spans="1:129" x14ac:dyDescent="0.2">
      <c r="A38" s="39">
        <f>'Industry selection'!C38</f>
        <v>1</v>
      </c>
      <c r="B38" s="2">
        <v>9.9</v>
      </c>
      <c r="C38" s="2" t="s">
        <v>77</v>
      </c>
      <c r="E38" s="30" t="s">
        <v>76</v>
      </c>
      <c r="F38" s="31">
        <v>9.9</v>
      </c>
      <c r="G38" s="32" t="s">
        <v>77</v>
      </c>
      <c r="H38" s="157">
        <f>[1]Ukraine!$F$36</f>
        <v>50</v>
      </c>
      <c r="I38" s="157">
        <f>[1]Ukraine!$G$36</f>
        <v>2599</v>
      </c>
      <c r="J38" s="157">
        <f>[1]Ukraine!$H$36</f>
        <v>2578</v>
      </c>
      <c r="K38" s="157">
        <f>[1]Ukraine!$I$36</f>
        <v>684773.7</v>
      </c>
      <c r="L38" s="157">
        <f>[1]Ukraine!$J$36</f>
        <v>111905.4</v>
      </c>
      <c r="M38" s="11"/>
      <c r="N38" s="33" t="s">
        <v>763</v>
      </c>
      <c r="O38" s="36">
        <v>9.9</v>
      </c>
      <c r="P38" s="35" t="s">
        <v>77</v>
      </c>
      <c r="Q38" s="157">
        <f>[2]Ukraine!$F$36</f>
        <v>48</v>
      </c>
      <c r="R38" s="157">
        <f>[2]Ukraine!$G$36</f>
        <v>2668</v>
      </c>
      <c r="S38" s="157">
        <f>[2]Ukraine!$H$36</f>
        <v>2639</v>
      </c>
      <c r="T38" s="157">
        <f>[2]Ukraine!$I$36</f>
        <v>778724.2</v>
      </c>
      <c r="U38" s="157">
        <f>[2]Ukraine!$J$36</f>
        <v>108875.2</v>
      </c>
      <c r="V38" s="11"/>
      <c r="W38" s="36" t="s">
        <v>1108</v>
      </c>
      <c r="X38" s="36">
        <v>9.9</v>
      </c>
      <c r="Y38" s="36" t="s">
        <v>77</v>
      </c>
      <c r="Z38" s="157">
        <f>[3]Ukraine!$F$36</f>
        <v>36</v>
      </c>
      <c r="AA38" s="157">
        <f>[3]Ukraine!$G$36</f>
        <v>1219</v>
      </c>
      <c r="AB38" s="157">
        <f>[3]Ukraine!$H$36</f>
        <v>1198</v>
      </c>
      <c r="AC38" s="157">
        <f>[3]Ukraine!$I$36</f>
        <v>815195.8</v>
      </c>
      <c r="AD38" s="157">
        <f>[3]Ukraine!$J$36</f>
        <v>70193.899999999994</v>
      </c>
      <c r="AE38" s="11"/>
      <c r="AF38" s="37" t="s">
        <v>1108</v>
      </c>
      <c r="AG38" s="37">
        <v>9.9</v>
      </c>
      <c r="AH38" s="37" t="s">
        <v>77</v>
      </c>
      <c r="AI38" s="157">
        <f>[4]Ukraine!$F$36</f>
        <v>38</v>
      </c>
      <c r="AJ38" s="157">
        <f>[4]Ukraine!$G$36</f>
        <v>1242</v>
      </c>
      <c r="AK38" s="157">
        <f>[4]Ukraine!$H$36</f>
        <v>1227</v>
      </c>
      <c r="AL38" s="157">
        <f>[4]Ukraine!$I$36</f>
        <v>1275694.7</v>
      </c>
      <c r="AM38" s="157">
        <f>[4]Ukraine!$J$36</f>
        <v>92342.2</v>
      </c>
      <c r="AN38" s="11"/>
      <c r="AO38" s="11" t="s">
        <v>1108</v>
      </c>
      <c r="AP38" s="11">
        <v>9.9</v>
      </c>
      <c r="AQ38" s="11" t="s">
        <v>77</v>
      </c>
      <c r="AR38" s="157">
        <f>[5]Ukraine!$F$36</f>
        <v>38</v>
      </c>
      <c r="AS38" s="157">
        <f>[5]Ukraine!$G$36</f>
        <v>1284</v>
      </c>
      <c r="AT38" s="157">
        <f>[5]Ukraine!$H$36</f>
        <v>1276</v>
      </c>
      <c r="AU38" s="157">
        <f>[5]Ukraine!$I$36</f>
        <v>1205135.8</v>
      </c>
      <c r="AV38" s="157">
        <f>[5]Ukraine!$J$36</f>
        <v>100779.8</v>
      </c>
      <c r="AW38" s="11"/>
      <c r="AX38" s="33" t="s">
        <v>1108</v>
      </c>
      <c r="AY38" s="33">
        <v>9.9</v>
      </c>
      <c r="AZ38" s="33" t="s">
        <v>77</v>
      </c>
      <c r="BA38" s="157">
        <f>[6]Ukraine!$F$36</f>
        <v>52</v>
      </c>
      <c r="BB38" s="157">
        <f>[6]Ukraine!$G$36</f>
        <v>2241</v>
      </c>
      <c r="BC38" s="157">
        <f>[6]Ukraine!$H$36</f>
        <v>2229</v>
      </c>
      <c r="BD38" s="157">
        <f>[6]Ukraine!$I$36</f>
        <v>1898749.9</v>
      </c>
      <c r="BE38" s="157">
        <f>[6]Ukraine!$J$36</f>
        <v>225818.9</v>
      </c>
      <c r="BG38" s="2">
        <v>9.9</v>
      </c>
      <c r="BH38" s="2" t="s">
        <v>77</v>
      </c>
      <c r="BI38" s="1">
        <f t="shared" si="38"/>
        <v>50</v>
      </c>
      <c r="BJ38" s="1">
        <f t="shared" si="39"/>
        <v>48</v>
      </c>
      <c r="BK38" s="1">
        <f t="shared" si="40"/>
        <v>36</v>
      </c>
      <c r="BL38" s="1">
        <f t="shared" si="41"/>
        <v>38</v>
      </c>
      <c r="BM38" s="1">
        <f t="shared" si="42"/>
        <v>38</v>
      </c>
      <c r="BN38" s="1">
        <f t="shared" si="43"/>
        <v>52</v>
      </c>
      <c r="BP38" s="1">
        <f t="shared" si="55"/>
        <v>2578</v>
      </c>
      <c r="BQ38" s="1">
        <f t="shared" si="56"/>
        <v>2639</v>
      </c>
      <c r="BR38" s="1">
        <f t="shared" si="57"/>
        <v>1198</v>
      </c>
      <c r="BS38" s="1">
        <f t="shared" si="58"/>
        <v>1227</v>
      </c>
      <c r="BT38" s="1">
        <f t="shared" si="59"/>
        <v>1276</v>
      </c>
      <c r="BU38" s="1">
        <f t="shared" si="60"/>
        <v>2229</v>
      </c>
      <c r="BW38" s="40" t="str">
        <f t="shared" si="44"/>
        <v/>
      </c>
      <c r="BX38" s="40" t="str">
        <f t="shared" si="44"/>
        <v/>
      </c>
      <c r="BY38" s="40" t="str">
        <f t="shared" si="44"/>
        <v/>
      </c>
      <c r="BZ38" s="40" t="str">
        <f t="shared" si="44"/>
        <v/>
      </c>
      <c r="CA38" s="40" t="str">
        <f t="shared" si="44"/>
        <v/>
      </c>
      <c r="CB38" s="40" t="str">
        <f t="shared" si="44"/>
        <v/>
      </c>
      <c r="CD38" s="10">
        <f t="shared" si="45"/>
        <v>111905.4</v>
      </c>
      <c r="CE38" s="10">
        <f t="shared" si="46"/>
        <v>108875.2</v>
      </c>
      <c r="CF38" s="10">
        <f t="shared" si="47"/>
        <v>70193.899999999994</v>
      </c>
      <c r="CG38" s="10">
        <f t="shared" si="48"/>
        <v>92342.2</v>
      </c>
      <c r="CH38" s="10">
        <f t="shared" si="49"/>
        <v>100779.8</v>
      </c>
      <c r="CI38" s="10">
        <f t="shared" si="50"/>
        <v>225818.9</v>
      </c>
      <c r="CK38" s="40" t="str">
        <f t="shared" si="51"/>
        <v/>
      </c>
      <c r="CL38" s="40" t="str">
        <f t="shared" si="24"/>
        <v/>
      </c>
      <c r="CM38" s="40" t="str">
        <f t="shared" si="24"/>
        <v/>
      </c>
      <c r="CN38" s="40" t="str">
        <f t="shared" si="24"/>
        <v/>
      </c>
      <c r="CO38" s="40" t="str">
        <f t="shared" si="24"/>
        <v/>
      </c>
      <c r="CP38" s="40" t="str">
        <f t="shared" si="24"/>
        <v/>
      </c>
      <c r="CR38" s="9" t="str">
        <f t="shared" si="52"/>
        <v/>
      </c>
      <c r="CS38" s="9" t="str">
        <f t="shared" si="25"/>
        <v/>
      </c>
      <c r="CT38" s="9" t="str">
        <f t="shared" si="25"/>
        <v/>
      </c>
      <c r="CU38" s="9" t="str">
        <f t="shared" si="25"/>
        <v/>
      </c>
      <c r="CV38" s="9" t="str">
        <f t="shared" si="25"/>
        <v/>
      </c>
      <c r="CW38" s="9" t="str">
        <f t="shared" si="25"/>
        <v/>
      </c>
      <c r="CY38" s="9" t="str">
        <f t="shared" si="53"/>
        <v/>
      </c>
      <c r="CZ38" s="9" t="str">
        <f t="shared" si="26"/>
        <v/>
      </c>
      <c r="DA38" s="9" t="str">
        <f t="shared" si="26"/>
        <v/>
      </c>
      <c r="DB38" s="9" t="str">
        <f t="shared" si="26"/>
        <v/>
      </c>
      <c r="DC38" s="9" t="str">
        <f t="shared" si="26"/>
        <v/>
      </c>
      <c r="DD38" s="9" t="str">
        <f t="shared" si="26"/>
        <v/>
      </c>
      <c r="DF38" s="9" t="str">
        <f>IF($A38=2,IF(ISNUMBER(CR38/Ukraine!CR38),100*CR38/Ukraine!CR38,""),"")</f>
        <v/>
      </c>
      <c r="DG38" s="9" t="str">
        <f>IF($A38=2,IF(ISNUMBER(CS38/Ukraine!CS38),100*CS38/Ukraine!CS38,""),"")</f>
        <v/>
      </c>
      <c r="DH38" s="9" t="str">
        <f>IF($A38=2,IF(ISNUMBER(CT38/Ukraine!CT38),100*CT38/Ukraine!CT38,""),"")</f>
        <v/>
      </c>
      <c r="DI38" s="9" t="str">
        <f>IF($A38=2,IF(ISNUMBER(CU38/Ukraine!CU38),100*CU38/Ukraine!CU38,""),"")</f>
        <v/>
      </c>
      <c r="DJ38" s="9" t="str">
        <f>IF($A38=2,IF(ISNUMBER(CV38/Ukraine!CV38),100*CV38/Ukraine!CV38,""),"")</f>
        <v/>
      </c>
      <c r="DK38" s="9" t="str">
        <f>IF($A38=2,IF(ISNUMBER(CW38/Ukraine!CW38),100*CW38/Ukraine!CW38,""),"")</f>
        <v/>
      </c>
      <c r="DM38" s="40" t="str">
        <f t="shared" si="27"/>
        <v/>
      </c>
      <c r="DN38" s="40" t="str">
        <f t="shared" si="28"/>
        <v/>
      </c>
      <c r="DO38" s="40" t="str">
        <f t="shared" si="29"/>
        <v/>
      </c>
      <c r="DP38" s="40" t="str">
        <f t="shared" si="30"/>
        <v/>
      </c>
      <c r="DQ38" s="40" t="str">
        <f t="shared" si="31"/>
        <v/>
      </c>
      <c r="DR38" s="40" t="str">
        <f t="shared" si="32"/>
        <v/>
      </c>
      <c r="DT38" s="40" t="str">
        <f t="shared" si="61"/>
        <v/>
      </c>
      <c r="DU38" s="40" t="str">
        <f t="shared" si="62"/>
        <v/>
      </c>
      <c r="DV38" s="40" t="str">
        <f t="shared" si="63"/>
        <v/>
      </c>
      <c r="DW38" s="40" t="str">
        <f t="shared" si="64"/>
        <v/>
      </c>
      <c r="DX38" s="40" t="str">
        <f t="shared" si="65"/>
        <v/>
      </c>
      <c r="DY38" s="40" t="str">
        <f t="shared" si="54"/>
        <v/>
      </c>
    </row>
    <row r="39" spans="1:129" x14ac:dyDescent="0.2">
      <c r="A39" s="39" t="str">
        <f>'Industry selection'!C39</f>
        <v/>
      </c>
      <c r="B39" s="2" t="s">
        <v>79</v>
      </c>
      <c r="C39" s="2" t="s">
        <v>80</v>
      </c>
      <c r="E39" s="30" t="s">
        <v>78</v>
      </c>
      <c r="F39" s="31" t="s">
        <v>79</v>
      </c>
      <c r="G39" s="32" t="s">
        <v>80</v>
      </c>
      <c r="H39" s="157">
        <f>[1]Ukraine!$F$37</f>
        <v>35365</v>
      </c>
      <c r="I39" s="157">
        <f>[1]Ukraine!$G$37</f>
        <v>1899354</v>
      </c>
      <c r="J39" s="157">
        <f>[1]Ukraine!$H$37</f>
        <v>1889099</v>
      </c>
      <c r="K39" s="157">
        <f>[1]Ukraine!$I$37</f>
        <v>949734609.60000002</v>
      </c>
      <c r="L39" s="157">
        <f>[1]Ukraine!$J$37</f>
        <v>68500206.700000003</v>
      </c>
      <c r="M39" s="11"/>
      <c r="N39" s="33" t="s">
        <v>764</v>
      </c>
      <c r="O39" s="36" t="s">
        <v>79</v>
      </c>
      <c r="P39" s="35" t="s">
        <v>80</v>
      </c>
      <c r="Q39" s="157">
        <f>[2]Ukraine!$F$37</f>
        <v>39744</v>
      </c>
      <c r="R39" s="157">
        <f>[2]Ukraine!$G$37</f>
        <v>1809242</v>
      </c>
      <c r="S39" s="157">
        <f>[2]Ukraine!$H$37</f>
        <v>1799077</v>
      </c>
      <c r="T39" s="157">
        <f>[2]Ukraine!$I$37</f>
        <v>901963180.5</v>
      </c>
      <c r="U39" s="157">
        <f>[2]Ukraine!$J$37</f>
        <v>69259626.599999994</v>
      </c>
      <c r="V39" s="11"/>
      <c r="W39" s="36" t="s">
        <v>1109</v>
      </c>
      <c r="X39" s="36" t="s">
        <v>79</v>
      </c>
      <c r="Y39" s="36" t="s">
        <v>80</v>
      </c>
      <c r="Z39" s="157">
        <f>[3]Ukraine!$F$37</f>
        <v>35878</v>
      </c>
      <c r="AA39" s="157">
        <f>[3]Ukraine!$G$37</f>
        <v>1620223</v>
      </c>
      <c r="AB39" s="157">
        <f>[3]Ukraine!$H$37</f>
        <v>1610991</v>
      </c>
      <c r="AC39" s="157">
        <f>[3]Ukraine!$I$37</f>
        <v>995112148.60000002</v>
      </c>
      <c r="AD39" s="157">
        <f>[3]Ukraine!$J$37</f>
        <v>68819395.700000003</v>
      </c>
      <c r="AE39" s="11"/>
      <c r="AF39" s="37" t="s">
        <v>1109</v>
      </c>
      <c r="AG39" s="37" t="s">
        <v>79</v>
      </c>
      <c r="AH39" s="37" t="s">
        <v>80</v>
      </c>
      <c r="AI39" s="157">
        <f>[4]Ukraine!$F$37</f>
        <v>36000</v>
      </c>
      <c r="AJ39" s="157">
        <f>[4]Ukraine!$G$37</f>
        <v>1480186</v>
      </c>
      <c r="AK39" s="157">
        <f>[4]Ukraine!$H$37</f>
        <v>1470634</v>
      </c>
      <c r="AL39" s="157">
        <f>[4]Ukraine!$I$37</f>
        <v>1228862031.8</v>
      </c>
      <c r="AM39" s="157">
        <f>[4]Ukraine!$J$37</f>
        <v>77345084.5</v>
      </c>
      <c r="AN39" s="11"/>
      <c r="AO39" s="11" t="s">
        <v>1109</v>
      </c>
      <c r="AP39" s="11" t="s">
        <v>79</v>
      </c>
      <c r="AQ39" s="11" t="s">
        <v>80</v>
      </c>
      <c r="AR39" s="157">
        <f>[5]Ukraine!$F$37</f>
        <v>32435</v>
      </c>
      <c r="AS39" s="157">
        <f>[5]Ukraine!$G$37</f>
        <v>1429624</v>
      </c>
      <c r="AT39" s="157">
        <f>[5]Ukraine!$H$37</f>
        <v>1422291</v>
      </c>
      <c r="AU39" s="157">
        <f>[5]Ukraine!$I$37</f>
        <v>1429609960.9000001</v>
      </c>
      <c r="AV39" s="157">
        <f>[5]Ukraine!$J$37</f>
        <v>91570212.400000006</v>
      </c>
      <c r="AW39" s="11"/>
      <c r="AX39" s="33" t="s">
        <v>1109</v>
      </c>
      <c r="AY39" s="33" t="s">
        <v>79</v>
      </c>
      <c r="AZ39" s="33" t="s">
        <v>80</v>
      </c>
      <c r="BA39" s="157">
        <f>[6]Ukraine!$F$37</f>
        <v>35197</v>
      </c>
      <c r="BB39" s="157">
        <f>[6]Ukraine!$G$37</f>
        <v>1444997</v>
      </c>
      <c r="BC39" s="157">
        <f>[6]Ukraine!$H$37</f>
        <v>1437105</v>
      </c>
      <c r="BD39" s="157">
        <f>[6]Ukraine!$I$37</f>
        <v>1781172119.7</v>
      </c>
      <c r="BE39" s="157">
        <f>[6]Ukraine!$J$37</f>
        <v>121333039.2</v>
      </c>
      <c r="BG39" s="2" t="s">
        <v>79</v>
      </c>
      <c r="BH39" s="2" t="s">
        <v>80</v>
      </c>
      <c r="BI39" s="1">
        <f t="shared" si="38"/>
        <v>35365</v>
      </c>
      <c r="BJ39" s="1">
        <f t="shared" si="39"/>
        <v>39744</v>
      </c>
      <c r="BK39" s="1">
        <f t="shared" si="40"/>
        <v>35878</v>
      </c>
      <c r="BL39" s="1">
        <f t="shared" si="41"/>
        <v>36000</v>
      </c>
      <c r="BM39" s="1">
        <f t="shared" si="42"/>
        <v>32435</v>
      </c>
      <c r="BN39" s="1">
        <f t="shared" si="43"/>
        <v>35197</v>
      </c>
      <c r="BP39" s="1">
        <f t="shared" si="55"/>
        <v>1889099</v>
      </c>
      <c r="BQ39" s="1">
        <f t="shared" si="56"/>
        <v>1799077</v>
      </c>
      <c r="BR39" s="1">
        <f t="shared" si="57"/>
        <v>1610991</v>
      </c>
      <c r="BS39" s="1">
        <f t="shared" si="58"/>
        <v>1470634</v>
      </c>
      <c r="BT39" s="1">
        <f t="shared" si="59"/>
        <v>1422291</v>
      </c>
      <c r="BU39" s="1">
        <f t="shared" si="60"/>
        <v>1437105</v>
      </c>
      <c r="BW39" s="40" t="str">
        <f t="shared" si="44"/>
        <v/>
      </c>
      <c r="BX39" s="40" t="str">
        <f t="shared" si="44"/>
        <v/>
      </c>
      <c r="BY39" s="40" t="str">
        <f t="shared" si="44"/>
        <v/>
      </c>
      <c r="BZ39" s="40" t="str">
        <f t="shared" si="44"/>
        <v/>
      </c>
      <c r="CA39" s="40" t="str">
        <f t="shared" si="44"/>
        <v/>
      </c>
      <c r="CB39" s="40" t="str">
        <f t="shared" si="44"/>
        <v/>
      </c>
      <c r="CD39" s="10">
        <f t="shared" si="45"/>
        <v>68500206.700000003</v>
      </c>
      <c r="CE39" s="10">
        <f t="shared" si="46"/>
        <v>69259626.599999994</v>
      </c>
      <c r="CF39" s="10">
        <f t="shared" si="47"/>
        <v>68819395.700000003</v>
      </c>
      <c r="CG39" s="10">
        <f t="shared" si="48"/>
        <v>77345084.5</v>
      </c>
      <c r="CH39" s="10">
        <f t="shared" si="49"/>
        <v>91570212.400000006</v>
      </c>
      <c r="CI39" s="10">
        <f t="shared" si="50"/>
        <v>121333039.2</v>
      </c>
      <c r="CK39" s="40" t="str">
        <f t="shared" si="51"/>
        <v/>
      </c>
      <c r="CL39" s="40" t="str">
        <f t="shared" si="24"/>
        <v/>
      </c>
      <c r="CM39" s="40" t="str">
        <f t="shared" si="24"/>
        <v/>
      </c>
      <c r="CN39" s="40" t="str">
        <f t="shared" si="24"/>
        <v/>
      </c>
      <c r="CO39" s="40" t="str">
        <f t="shared" si="24"/>
        <v/>
      </c>
      <c r="CP39" s="40" t="str">
        <f t="shared" si="24"/>
        <v/>
      </c>
      <c r="CR39" s="9" t="str">
        <f t="shared" si="52"/>
        <v/>
      </c>
      <c r="CS39" s="9" t="str">
        <f t="shared" si="25"/>
        <v/>
      </c>
      <c r="CT39" s="9" t="str">
        <f t="shared" si="25"/>
        <v/>
      </c>
      <c r="CU39" s="9" t="str">
        <f t="shared" si="25"/>
        <v/>
      </c>
      <c r="CV39" s="9" t="str">
        <f t="shared" si="25"/>
        <v/>
      </c>
      <c r="CW39" s="9" t="str">
        <f t="shared" si="25"/>
        <v/>
      </c>
      <c r="CY39" s="9" t="str">
        <f t="shared" si="53"/>
        <v/>
      </c>
      <c r="CZ39" s="9" t="str">
        <f t="shared" si="26"/>
        <v/>
      </c>
      <c r="DA39" s="9" t="str">
        <f t="shared" si="26"/>
        <v/>
      </c>
      <c r="DB39" s="9" t="str">
        <f t="shared" si="26"/>
        <v/>
      </c>
      <c r="DC39" s="9" t="str">
        <f t="shared" si="26"/>
        <v/>
      </c>
      <c r="DD39" s="9" t="str">
        <f t="shared" si="26"/>
        <v/>
      </c>
      <c r="DF39" s="9" t="str">
        <f>IF($A39=2,IF(ISNUMBER(CR39/Ukraine!CR39),100*CR39/Ukraine!CR39,""),"")</f>
        <v/>
      </c>
      <c r="DG39" s="9" t="str">
        <f>IF($A39=2,IF(ISNUMBER(CS39/Ukraine!CS39),100*CS39/Ukraine!CS39,""),"")</f>
        <v/>
      </c>
      <c r="DH39" s="9" t="str">
        <f>IF($A39=2,IF(ISNUMBER(CT39/Ukraine!CT39),100*CT39/Ukraine!CT39,""),"")</f>
        <v/>
      </c>
      <c r="DI39" s="9" t="str">
        <f>IF($A39=2,IF(ISNUMBER(CU39/Ukraine!CU39),100*CU39/Ukraine!CU39,""),"")</f>
        <v/>
      </c>
      <c r="DJ39" s="9" t="str">
        <f>IF($A39=2,IF(ISNUMBER(CV39/Ukraine!CV39),100*CV39/Ukraine!CV39,""),"")</f>
        <v/>
      </c>
      <c r="DK39" s="9" t="str">
        <f>IF($A39=2,IF(ISNUMBER(CW39/Ukraine!CW39),100*CW39/Ukraine!CW39,""),"")</f>
        <v/>
      </c>
      <c r="DM39" s="40" t="str">
        <f t="shared" si="27"/>
        <v/>
      </c>
      <c r="DN39" s="40" t="str">
        <f t="shared" si="28"/>
        <v/>
      </c>
      <c r="DO39" s="40" t="str">
        <f t="shared" si="29"/>
        <v/>
      </c>
      <c r="DP39" s="40" t="str">
        <f t="shared" si="30"/>
        <v/>
      </c>
      <c r="DQ39" s="40" t="str">
        <f t="shared" si="31"/>
        <v/>
      </c>
      <c r="DR39" s="40" t="str">
        <f t="shared" si="32"/>
        <v/>
      </c>
      <c r="DT39" s="40" t="str">
        <f t="shared" si="61"/>
        <v/>
      </c>
      <c r="DU39" s="40" t="str">
        <f t="shared" si="62"/>
        <v/>
      </c>
      <c r="DV39" s="40" t="str">
        <f t="shared" si="63"/>
        <v/>
      </c>
      <c r="DW39" s="40" t="str">
        <f t="shared" si="64"/>
        <v/>
      </c>
      <c r="DX39" s="40" t="str">
        <f t="shared" si="65"/>
        <v/>
      </c>
      <c r="DY39" s="40" t="str">
        <f t="shared" si="54"/>
        <v/>
      </c>
    </row>
    <row r="40" spans="1:129" x14ac:dyDescent="0.2">
      <c r="A40" s="39" t="str">
        <f>'Industry selection'!C40</f>
        <v/>
      </c>
      <c r="B40" s="2">
        <v>10</v>
      </c>
      <c r="C40" s="2" t="s">
        <v>82</v>
      </c>
      <c r="E40" s="30" t="s">
        <v>81</v>
      </c>
      <c r="F40" s="31">
        <v>10</v>
      </c>
      <c r="G40" s="32" t="s">
        <v>82</v>
      </c>
      <c r="H40" s="157">
        <f>[1]Ukraine!$F$38</f>
        <v>4834</v>
      </c>
      <c r="I40" s="157">
        <f>[1]Ukraine!$G$38</f>
        <v>350323</v>
      </c>
      <c r="J40" s="157">
        <f>[1]Ukraine!$H$38</f>
        <v>348826</v>
      </c>
      <c r="K40" s="157">
        <f>[1]Ukraine!$I$38</f>
        <v>202121491.59999999</v>
      </c>
      <c r="L40" s="157">
        <f>[1]Ukraine!$J$38</f>
        <v>11164040.800000001</v>
      </c>
      <c r="M40" s="11"/>
      <c r="N40" s="33" t="s">
        <v>765</v>
      </c>
      <c r="O40" s="36">
        <v>10</v>
      </c>
      <c r="P40" s="35" t="s">
        <v>82</v>
      </c>
      <c r="Q40" s="157">
        <f>[2]Ukraine!$F$38</f>
        <v>5359</v>
      </c>
      <c r="R40" s="157">
        <f>[2]Ukraine!$G$38</f>
        <v>338702</v>
      </c>
      <c r="S40" s="157">
        <f>[2]Ukraine!$H$38</f>
        <v>337333</v>
      </c>
      <c r="T40" s="157">
        <f>[2]Ukraine!$I$38</f>
        <v>217063840.30000001</v>
      </c>
      <c r="U40" s="157">
        <f>[2]Ukraine!$J$38</f>
        <v>11551449.6</v>
      </c>
      <c r="V40" s="11"/>
      <c r="W40" s="36" t="s">
        <v>1110</v>
      </c>
      <c r="X40" s="36">
        <v>10</v>
      </c>
      <c r="Y40" s="36" t="s">
        <v>82</v>
      </c>
      <c r="Z40" s="157">
        <f>[3]Ukraine!$F$38</f>
        <v>4886</v>
      </c>
      <c r="AA40" s="157">
        <f>[3]Ukraine!$G$38</f>
        <v>311719</v>
      </c>
      <c r="AB40" s="157">
        <f>[3]Ukraine!$H$38</f>
        <v>310494</v>
      </c>
      <c r="AC40" s="157">
        <f>[3]Ukraine!$I$38</f>
        <v>267334789.30000001</v>
      </c>
      <c r="AD40" s="157">
        <f>[3]Ukraine!$J$38</f>
        <v>11776061.6</v>
      </c>
      <c r="AE40" s="11"/>
      <c r="AF40" s="37" t="s">
        <v>1110</v>
      </c>
      <c r="AG40" s="37">
        <v>10</v>
      </c>
      <c r="AH40" s="37" t="s">
        <v>82</v>
      </c>
      <c r="AI40" s="157">
        <f>[4]Ukraine!$F$38</f>
        <v>4909</v>
      </c>
      <c r="AJ40" s="157">
        <f>[4]Ukraine!$G$38</f>
        <v>283407</v>
      </c>
      <c r="AK40" s="157">
        <f>[4]Ukraine!$H$38</f>
        <v>282114</v>
      </c>
      <c r="AL40" s="157">
        <f>[4]Ukraine!$I$38</f>
        <v>333299386</v>
      </c>
      <c r="AM40" s="157">
        <f>[4]Ukraine!$J$38</f>
        <v>12736889.1</v>
      </c>
      <c r="AN40" s="11"/>
      <c r="AO40" s="11" t="s">
        <v>1110</v>
      </c>
      <c r="AP40" s="11">
        <v>10</v>
      </c>
      <c r="AQ40" s="11" t="s">
        <v>82</v>
      </c>
      <c r="AR40" s="157">
        <f>[5]Ukraine!$F$38</f>
        <v>4581</v>
      </c>
      <c r="AS40" s="157">
        <f>[5]Ukraine!$G$38</f>
        <v>277648</v>
      </c>
      <c r="AT40" s="157">
        <f>[5]Ukraine!$H$38</f>
        <v>276665</v>
      </c>
      <c r="AU40" s="157">
        <f>[5]Ukraine!$I$38</f>
        <v>421839832.30000001</v>
      </c>
      <c r="AV40" s="157">
        <f>[5]Ukraine!$J$38</f>
        <v>15530047.6</v>
      </c>
      <c r="AW40" s="11"/>
      <c r="AX40" s="33" t="s">
        <v>1110</v>
      </c>
      <c r="AY40" s="33">
        <v>10</v>
      </c>
      <c r="AZ40" s="33" t="s">
        <v>82</v>
      </c>
      <c r="BA40" s="157">
        <f>[6]Ukraine!$F$38</f>
        <v>4956</v>
      </c>
      <c r="BB40" s="157">
        <f>[6]Ukraine!$G$38</f>
        <v>290728</v>
      </c>
      <c r="BC40" s="157">
        <f>[6]Ukraine!$H$38</f>
        <v>289615</v>
      </c>
      <c r="BD40" s="157">
        <f>[6]Ukraine!$I$38</f>
        <v>508751769.30000001</v>
      </c>
      <c r="BE40" s="157">
        <f>[6]Ukraine!$J$38</f>
        <v>21844216.100000001</v>
      </c>
      <c r="BG40" s="2">
        <v>10</v>
      </c>
      <c r="BH40" s="2" t="s">
        <v>82</v>
      </c>
      <c r="BI40" s="1">
        <f t="shared" si="38"/>
        <v>4834</v>
      </c>
      <c r="BJ40" s="1">
        <f t="shared" si="39"/>
        <v>5359</v>
      </c>
      <c r="BK40" s="1">
        <f t="shared" si="40"/>
        <v>4886</v>
      </c>
      <c r="BL40" s="1">
        <f t="shared" si="41"/>
        <v>4909</v>
      </c>
      <c r="BM40" s="1">
        <f t="shared" si="42"/>
        <v>4581</v>
      </c>
      <c r="BN40" s="1">
        <f t="shared" si="43"/>
        <v>4956</v>
      </c>
      <c r="BP40" s="1">
        <f t="shared" si="55"/>
        <v>348826</v>
      </c>
      <c r="BQ40" s="1">
        <f t="shared" si="56"/>
        <v>337333</v>
      </c>
      <c r="BR40" s="1">
        <f t="shared" si="57"/>
        <v>310494</v>
      </c>
      <c r="BS40" s="1">
        <f t="shared" si="58"/>
        <v>282114</v>
      </c>
      <c r="BT40" s="1">
        <f t="shared" si="59"/>
        <v>276665</v>
      </c>
      <c r="BU40" s="1">
        <f t="shared" si="60"/>
        <v>289615</v>
      </c>
      <c r="BW40" s="40" t="str">
        <f t="shared" si="44"/>
        <v/>
      </c>
      <c r="BX40" s="40" t="str">
        <f t="shared" si="44"/>
        <v/>
      </c>
      <c r="BY40" s="40" t="str">
        <f t="shared" si="44"/>
        <v/>
      </c>
      <c r="BZ40" s="40" t="str">
        <f t="shared" si="44"/>
        <v/>
      </c>
      <c r="CA40" s="40" t="str">
        <f t="shared" si="44"/>
        <v/>
      </c>
      <c r="CB40" s="40" t="str">
        <f t="shared" si="44"/>
        <v/>
      </c>
      <c r="CD40" s="10">
        <f t="shared" si="45"/>
        <v>11164040.800000001</v>
      </c>
      <c r="CE40" s="10">
        <f t="shared" si="46"/>
        <v>11551449.6</v>
      </c>
      <c r="CF40" s="10">
        <f t="shared" si="47"/>
        <v>11776061.6</v>
      </c>
      <c r="CG40" s="10">
        <f t="shared" si="48"/>
        <v>12736889.1</v>
      </c>
      <c r="CH40" s="10">
        <f t="shared" si="49"/>
        <v>15530047.6</v>
      </c>
      <c r="CI40" s="10">
        <f t="shared" si="50"/>
        <v>21844216.100000001</v>
      </c>
      <c r="CK40" s="40" t="str">
        <f t="shared" si="51"/>
        <v/>
      </c>
      <c r="CL40" s="40" t="str">
        <f t="shared" si="24"/>
        <v/>
      </c>
      <c r="CM40" s="40" t="str">
        <f t="shared" si="24"/>
        <v/>
      </c>
      <c r="CN40" s="40" t="str">
        <f t="shared" si="24"/>
        <v/>
      </c>
      <c r="CO40" s="40" t="str">
        <f t="shared" si="24"/>
        <v/>
      </c>
      <c r="CP40" s="40" t="str">
        <f t="shared" si="24"/>
        <v/>
      </c>
      <c r="CR40" s="9" t="str">
        <f t="shared" si="52"/>
        <v/>
      </c>
      <c r="CS40" s="9" t="str">
        <f t="shared" si="25"/>
        <v/>
      </c>
      <c r="CT40" s="9" t="str">
        <f t="shared" si="25"/>
        <v/>
      </c>
      <c r="CU40" s="9" t="str">
        <f t="shared" si="25"/>
        <v/>
      </c>
      <c r="CV40" s="9" t="str">
        <f t="shared" si="25"/>
        <v/>
      </c>
      <c r="CW40" s="9" t="str">
        <f t="shared" si="25"/>
        <v/>
      </c>
      <c r="CY40" s="9" t="str">
        <f t="shared" si="53"/>
        <v/>
      </c>
      <c r="CZ40" s="9" t="str">
        <f t="shared" si="26"/>
        <v/>
      </c>
      <c r="DA40" s="9" t="str">
        <f t="shared" si="26"/>
        <v/>
      </c>
      <c r="DB40" s="9" t="str">
        <f t="shared" si="26"/>
        <v/>
      </c>
      <c r="DC40" s="9" t="str">
        <f t="shared" si="26"/>
        <v/>
      </c>
      <c r="DD40" s="9" t="str">
        <f t="shared" si="26"/>
        <v/>
      </c>
      <c r="DF40" s="9" t="str">
        <f>IF($A40=2,IF(ISNUMBER(CR40/Ukraine!CR40),100*CR40/Ukraine!CR40,""),"")</f>
        <v/>
      </c>
      <c r="DG40" s="9" t="str">
        <f>IF($A40=2,IF(ISNUMBER(CS40/Ukraine!CS40),100*CS40/Ukraine!CS40,""),"")</f>
        <v/>
      </c>
      <c r="DH40" s="9" t="str">
        <f>IF($A40=2,IF(ISNUMBER(CT40/Ukraine!CT40),100*CT40/Ukraine!CT40,""),"")</f>
        <v/>
      </c>
      <c r="DI40" s="9" t="str">
        <f>IF($A40=2,IF(ISNUMBER(CU40/Ukraine!CU40),100*CU40/Ukraine!CU40,""),"")</f>
        <v/>
      </c>
      <c r="DJ40" s="9" t="str">
        <f>IF($A40=2,IF(ISNUMBER(CV40/Ukraine!CV40),100*CV40/Ukraine!CV40,""),"")</f>
        <v/>
      </c>
      <c r="DK40" s="9" t="str">
        <f>IF($A40=2,IF(ISNUMBER(CW40/Ukraine!CW40),100*CW40/Ukraine!CW40,""),"")</f>
        <v/>
      </c>
      <c r="DM40" s="40" t="str">
        <f t="shared" si="27"/>
        <v/>
      </c>
      <c r="DN40" s="40" t="str">
        <f t="shared" si="28"/>
        <v/>
      </c>
      <c r="DO40" s="40" t="str">
        <f t="shared" si="29"/>
        <v/>
      </c>
      <c r="DP40" s="40" t="str">
        <f t="shared" si="30"/>
        <v/>
      </c>
      <c r="DQ40" s="40" t="str">
        <f t="shared" si="31"/>
        <v/>
      </c>
      <c r="DR40" s="40" t="str">
        <f t="shared" si="32"/>
        <v/>
      </c>
      <c r="DT40" s="40" t="str">
        <f t="shared" si="61"/>
        <v/>
      </c>
      <c r="DU40" s="40" t="str">
        <f t="shared" si="62"/>
        <v/>
      </c>
      <c r="DV40" s="40" t="str">
        <f t="shared" si="63"/>
        <v/>
      </c>
      <c r="DW40" s="40" t="str">
        <f t="shared" si="64"/>
        <v/>
      </c>
      <c r="DX40" s="40" t="str">
        <f t="shared" si="65"/>
        <v/>
      </c>
      <c r="DY40" s="40" t="str">
        <f t="shared" si="54"/>
        <v/>
      </c>
    </row>
    <row r="41" spans="1:129" x14ac:dyDescent="0.2">
      <c r="A41" s="39">
        <f>'Industry selection'!C41</f>
        <v>2</v>
      </c>
      <c r="B41" s="2">
        <v>10.1</v>
      </c>
      <c r="C41" s="2" t="s">
        <v>84</v>
      </c>
      <c r="E41" s="30" t="s">
        <v>83</v>
      </c>
      <c r="F41" s="31">
        <v>10.1</v>
      </c>
      <c r="G41" s="32" t="s">
        <v>84</v>
      </c>
      <c r="H41" s="157">
        <f>[1]Ukraine!$F$39</f>
        <v>758</v>
      </c>
      <c r="I41" s="157">
        <f>[1]Ukraine!$G$39</f>
        <v>55452</v>
      </c>
      <c r="J41" s="157">
        <f>[1]Ukraine!$H$39</f>
        <v>55228</v>
      </c>
      <c r="K41" s="157">
        <f>[1]Ukraine!$I$39</f>
        <v>26857871.399999999</v>
      </c>
      <c r="L41" s="157">
        <f>[1]Ukraine!$J$39</f>
        <v>1574762.9</v>
      </c>
      <c r="M41" s="11"/>
      <c r="N41" s="33" t="s">
        <v>766</v>
      </c>
      <c r="O41" s="36">
        <v>10.1</v>
      </c>
      <c r="P41" s="35" t="s">
        <v>84</v>
      </c>
      <c r="Q41" s="157">
        <f>[2]Ukraine!$F$39</f>
        <v>845</v>
      </c>
      <c r="R41" s="157">
        <f>[2]Ukraine!$G$39</f>
        <v>58175</v>
      </c>
      <c r="S41" s="157">
        <f>[2]Ukraine!$H$39</f>
        <v>57928</v>
      </c>
      <c r="T41" s="157">
        <f>[2]Ukraine!$I$39</f>
        <v>29064767.899999999</v>
      </c>
      <c r="U41" s="157">
        <f>[2]Ukraine!$J$39</f>
        <v>1861567.1</v>
      </c>
      <c r="V41" s="11"/>
      <c r="W41" s="36" t="s">
        <v>1111</v>
      </c>
      <c r="X41" s="36">
        <v>10.1</v>
      </c>
      <c r="Y41" s="36" t="s">
        <v>84</v>
      </c>
      <c r="Z41" s="157">
        <f>[3]Ukraine!$F$39</f>
        <v>750</v>
      </c>
      <c r="AA41" s="157">
        <f>[3]Ukraine!$G$39</f>
        <v>52679</v>
      </c>
      <c r="AB41" s="157">
        <f>[3]Ukraine!$H$39</f>
        <v>52455</v>
      </c>
      <c r="AC41" s="157">
        <f>[3]Ukraine!$I$39</f>
        <v>32129247.899999999</v>
      </c>
      <c r="AD41" s="157">
        <f>[3]Ukraine!$J$39</f>
        <v>1691139.1</v>
      </c>
      <c r="AE41" s="11"/>
      <c r="AF41" s="37" t="s">
        <v>1111</v>
      </c>
      <c r="AG41" s="37">
        <v>10.1</v>
      </c>
      <c r="AH41" s="37" t="s">
        <v>84</v>
      </c>
      <c r="AI41" s="157">
        <f>[4]Ukraine!$F$39</f>
        <v>762</v>
      </c>
      <c r="AJ41" s="157">
        <f>[4]Ukraine!$G$39</f>
        <v>49365</v>
      </c>
      <c r="AK41" s="157">
        <f>[4]Ukraine!$H$39</f>
        <v>49137</v>
      </c>
      <c r="AL41" s="157">
        <f>[4]Ukraine!$I$39</f>
        <v>42827205.799999997</v>
      </c>
      <c r="AM41" s="157">
        <f>[4]Ukraine!$J$39</f>
        <v>1939356</v>
      </c>
      <c r="AN41" s="11"/>
      <c r="AO41" s="11" t="s">
        <v>1111</v>
      </c>
      <c r="AP41" s="11">
        <v>10.1</v>
      </c>
      <c r="AQ41" s="11" t="s">
        <v>84</v>
      </c>
      <c r="AR41" s="157">
        <f>[5]Ukraine!$F$39</f>
        <v>691</v>
      </c>
      <c r="AS41" s="157">
        <f>[5]Ukraine!$G$39</f>
        <v>46313</v>
      </c>
      <c r="AT41" s="157">
        <f>[5]Ukraine!$H$39</f>
        <v>46138</v>
      </c>
      <c r="AU41" s="157">
        <f>[5]Ukraine!$I$39</f>
        <v>42644773.700000003</v>
      </c>
      <c r="AV41" s="157">
        <f>[5]Ukraine!$J$39</f>
        <v>2174431.7000000002</v>
      </c>
      <c r="AW41" s="11"/>
      <c r="AX41" s="33" t="s">
        <v>1111</v>
      </c>
      <c r="AY41" s="33">
        <v>10.1</v>
      </c>
      <c r="AZ41" s="33" t="s">
        <v>84</v>
      </c>
      <c r="BA41" s="157">
        <f>[6]Ukraine!$F$39</f>
        <v>751</v>
      </c>
      <c r="BB41" s="157">
        <f>[6]Ukraine!$G$39</f>
        <v>57777</v>
      </c>
      <c r="BC41" s="157">
        <f>[6]Ukraine!$H$39</f>
        <v>57608</v>
      </c>
      <c r="BD41" s="157">
        <f>[6]Ukraine!$I$39</f>
        <v>83640342.400000006</v>
      </c>
      <c r="BE41" s="157">
        <f>[6]Ukraine!$J$39</f>
        <v>4111585.5</v>
      </c>
      <c r="BG41" s="2">
        <v>10.1</v>
      </c>
      <c r="BH41" s="2" t="s">
        <v>84</v>
      </c>
      <c r="BI41" s="1">
        <f t="shared" si="38"/>
        <v>758</v>
      </c>
      <c r="BJ41" s="1">
        <f t="shared" si="39"/>
        <v>845</v>
      </c>
      <c r="BK41" s="1">
        <f t="shared" si="40"/>
        <v>750</v>
      </c>
      <c r="BL41" s="1">
        <f t="shared" si="41"/>
        <v>762</v>
      </c>
      <c r="BM41" s="1">
        <f t="shared" si="42"/>
        <v>691</v>
      </c>
      <c r="BN41" s="1">
        <f t="shared" si="43"/>
        <v>751</v>
      </c>
      <c r="BP41" s="1">
        <f t="shared" si="55"/>
        <v>55228</v>
      </c>
      <c r="BQ41" s="1">
        <f t="shared" si="56"/>
        <v>57928</v>
      </c>
      <c r="BR41" s="1">
        <f t="shared" si="57"/>
        <v>52455</v>
      </c>
      <c r="BS41" s="1">
        <f t="shared" si="58"/>
        <v>49137</v>
      </c>
      <c r="BT41" s="1">
        <f t="shared" si="59"/>
        <v>46138</v>
      </c>
      <c r="BU41" s="1">
        <f t="shared" si="60"/>
        <v>57608</v>
      </c>
      <c r="BW41" s="40">
        <f t="shared" si="44"/>
        <v>7.5751351551532464E-3</v>
      </c>
      <c r="BX41" s="40">
        <f t="shared" si="44"/>
        <v>8.25684241914308E-3</v>
      </c>
      <c r="BY41" s="40">
        <f t="shared" si="44"/>
        <v>8.4700646069497641E-3</v>
      </c>
      <c r="BZ41" s="40">
        <f t="shared" si="44"/>
        <v>8.5039770721272671E-3</v>
      </c>
      <c r="CA41" s="40">
        <f t="shared" si="44"/>
        <v>8.0747360239669386E-3</v>
      </c>
      <c r="CB41" s="40">
        <f t="shared" si="44"/>
        <v>1.008087201432825E-2</v>
      </c>
      <c r="CD41" s="10">
        <f t="shared" si="45"/>
        <v>1574762.9</v>
      </c>
      <c r="CE41" s="10">
        <f t="shared" si="46"/>
        <v>1861567.1</v>
      </c>
      <c r="CF41" s="10">
        <f t="shared" si="47"/>
        <v>1691139.1</v>
      </c>
      <c r="CG41" s="10">
        <f t="shared" si="48"/>
        <v>1939356</v>
      </c>
      <c r="CH41" s="10">
        <f t="shared" si="49"/>
        <v>2174431.7000000002</v>
      </c>
      <c r="CI41" s="10">
        <f t="shared" si="50"/>
        <v>4111585.5</v>
      </c>
      <c r="CK41" s="40">
        <f t="shared" si="51"/>
        <v>5.9134550888822867E-3</v>
      </c>
      <c r="CL41" s="40">
        <f t="shared" si="24"/>
        <v>6.897644710384127E-3</v>
      </c>
      <c r="CM41" s="40">
        <f t="shared" si="24"/>
        <v>6.4665633137121516E-3</v>
      </c>
      <c r="CN41" s="40">
        <f t="shared" si="24"/>
        <v>6.556161467722095E-3</v>
      </c>
      <c r="CO41" s="40">
        <f t="shared" si="24"/>
        <v>6.0261721526646862E-3</v>
      </c>
      <c r="CP41" s="40">
        <f t="shared" si="24"/>
        <v>8.6968953420942918E-3</v>
      </c>
      <c r="CR41" s="9">
        <f t="shared" si="52"/>
        <v>28.513849858767291</v>
      </c>
      <c r="CS41" s="9">
        <f t="shared" si="25"/>
        <v>32.135877295953598</v>
      </c>
      <c r="CT41" s="9">
        <f t="shared" si="25"/>
        <v>32.239807454008201</v>
      </c>
      <c r="CU41" s="9">
        <f t="shared" si="25"/>
        <v>39.468343610721043</v>
      </c>
      <c r="CV41" s="9">
        <f t="shared" si="25"/>
        <v>47.128867744592313</v>
      </c>
      <c r="CW41" s="9">
        <f t="shared" si="25"/>
        <v>71.371779961116516</v>
      </c>
      <c r="CY41" s="9">
        <f t="shared" si="53"/>
        <v>78.064020875712757</v>
      </c>
      <c r="CZ41" s="9">
        <f t="shared" si="26"/>
        <v>83.538529140295566</v>
      </c>
      <c r="DA41" s="9">
        <f t="shared" si="26"/>
        <v>76.34609195786156</v>
      </c>
      <c r="DB41" s="9">
        <f t="shared" si="26"/>
        <v>77.095239228838537</v>
      </c>
      <c r="DC41" s="9">
        <f t="shared" si="26"/>
        <v>74.629958611379607</v>
      </c>
      <c r="DD41" s="9">
        <f t="shared" si="26"/>
        <v>86.271260360543522</v>
      </c>
      <c r="DF41" s="9">
        <f>IF($A41=2,IF(ISNUMBER(CR41/Ukraine!CR41),100*CR41/Ukraine!CR41,""),"")</f>
        <v>100</v>
      </c>
      <c r="DG41" s="9">
        <f>IF($A41=2,IF(ISNUMBER(CS41/Ukraine!CS41),100*CS41/Ukraine!CS41,""),"")</f>
        <v>100</v>
      </c>
      <c r="DH41" s="9">
        <f>IF($A41=2,IF(ISNUMBER(CT41/Ukraine!CT41),100*CT41/Ukraine!CT41,""),"")</f>
        <v>100</v>
      </c>
      <c r="DI41" s="9">
        <f>IF($A41=2,IF(ISNUMBER(CU41/Ukraine!CU41),100*CU41/Ukraine!CU41,""),"")</f>
        <v>100</v>
      </c>
      <c r="DJ41" s="9">
        <f>IF($A41=2,IF(ISNUMBER(CV41/Ukraine!CV41),100*CV41/Ukraine!CV41,""),"")</f>
        <v>100.00000000000001</v>
      </c>
      <c r="DK41" s="9">
        <f>IF($A41=2,IF(ISNUMBER(CW41/Ukraine!CW41),100*CW41/Ukraine!CW41,""),"")</f>
        <v>100</v>
      </c>
      <c r="DM41" s="40">
        <f t="shared" si="27"/>
        <v>4.8888245093068772E-2</v>
      </c>
      <c r="DN41" s="40">
        <f t="shared" si="28"/>
        <v>-9.4479353680430922E-2</v>
      </c>
      <c r="DO41" s="40">
        <f t="shared" si="29"/>
        <v>-6.3254217901058007E-2</v>
      </c>
      <c r="DP41" s="40">
        <f t="shared" si="30"/>
        <v>-6.1033437124773604E-2</v>
      </c>
      <c r="DQ41" s="40">
        <f t="shared" si="31"/>
        <v>0.24860202002687593</v>
      </c>
      <c r="DR41" s="40">
        <f t="shared" si="32"/>
        <v>4.3094082711667925E-2</v>
      </c>
      <c r="DT41" s="40">
        <f t="shared" si="61"/>
        <v>0.12702695199444025</v>
      </c>
      <c r="DU41" s="40">
        <f t="shared" si="62"/>
        <v>3.234084979148566E-3</v>
      </c>
      <c r="DV41" s="40">
        <f t="shared" si="63"/>
        <v>0.22421151760985958</v>
      </c>
      <c r="DW41" s="40">
        <f t="shared" si="64"/>
        <v>0.19409287122427887</v>
      </c>
      <c r="DX41" s="40">
        <f t="shared" si="65"/>
        <v>0.51439623688616831</v>
      </c>
      <c r="DY41" s="40">
        <f t="shared" si="54"/>
        <v>1.5030565958167692</v>
      </c>
    </row>
    <row r="42" spans="1:129" x14ac:dyDescent="0.2">
      <c r="A42" s="39">
        <f>'Industry selection'!C42</f>
        <v>1</v>
      </c>
      <c r="B42" s="2">
        <v>10.199999999999999</v>
      </c>
      <c r="C42" s="2" t="s">
        <v>86</v>
      </c>
      <c r="E42" s="30" t="s">
        <v>85</v>
      </c>
      <c r="F42" s="31">
        <v>10.199999999999999</v>
      </c>
      <c r="G42" s="32" t="s">
        <v>86</v>
      </c>
      <c r="H42" s="157">
        <f>[1]Ukraine!$F$40</f>
        <v>202</v>
      </c>
      <c r="I42" s="157">
        <f>[1]Ukraine!$G$40</f>
        <v>6505</v>
      </c>
      <c r="J42" s="157">
        <f>[1]Ukraine!$H$40</f>
        <v>6439</v>
      </c>
      <c r="K42" s="157">
        <f>[1]Ukraine!$I$40</f>
        <v>3006389.1</v>
      </c>
      <c r="L42" s="157">
        <f>[1]Ukraine!$J$40</f>
        <v>133049.60000000001</v>
      </c>
      <c r="M42" s="11"/>
      <c r="N42" s="33" t="s">
        <v>767</v>
      </c>
      <c r="O42" s="36">
        <v>10.199999999999999</v>
      </c>
      <c r="P42" s="35" t="s">
        <v>86</v>
      </c>
      <c r="Q42" s="157">
        <f>[2]Ukraine!$F$40</f>
        <v>219</v>
      </c>
      <c r="R42" s="157">
        <f>[2]Ukraine!$G$40</f>
        <v>6826</v>
      </c>
      <c r="S42" s="157">
        <f>[2]Ukraine!$H$40</f>
        <v>6777</v>
      </c>
      <c r="T42" s="157">
        <f>[2]Ukraine!$I$40</f>
        <v>2844036.6</v>
      </c>
      <c r="U42" s="157">
        <f>[2]Ukraine!$J$40</f>
        <v>155276.1</v>
      </c>
      <c r="V42" s="11"/>
      <c r="W42" s="36" t="s">
        <v>1112</v>
      </c>
      <c r="X42" s="36">
        <v>10.199999999999999</v>
      </c>
      <c r="Y42" s="36" t="s">
        <v>86</v>
      </c>
      <c r="Z42" s="157">
        <f>[3]Ukraine!$F$40</f>
        <v>193</v>
      </c>
      <c r="AA42" s="157">
        <f>[3]Ukraine!$G$40</f>
        <v>5941</v>
      </c>
      <c r="AB42" s="157">
        <f>[3]Ukraine!$H$40</f>
        <v>5903</v>
      </c>
      <c r="AC42" s="157">
        <f>[3]Ukraine!$I$40</f>
        <v>3274715.5</v>
      </c>
      <c r="AD42" s="157">
        <f>[3]Ukraine!$J$40</f>
        <v>144792.4</v>
      </c>
      <c r="AE42" s="11"/>
      <c r="AF42" s="37" t="s">
        <v>1112</v>
      </c>
      <c r="AG42" s="37">
        <v>10.199999999999999</v>
      </c>
      <c r="AH42" s="37" t="s">
        <v>86</v>
      </c>
      <c r="AI42" s="157">
        <f>[4]Ukraine!$F$40</f>
        <v>181</v>
      </c>
      <c r="AJ42" s="157">
        <f>[4]Ukraine!$G$40</f>
        <v>4941</v>
      </c>
      <c r="AK42" s="157">
        <f>[4]Ukraine!$H$40</f>
        <v>4904</v>
      </c>
      <c r="AL42" s="157">
        <f>[4]Ukraine!$I$40</f>
        <v>4121403.1</v>
      </c>
      <c r="AM42" s="157">
        <f>[4]Ukraine!$J$40</f>
        <v>147816.4</v>
      </c>
      <c r="AN42" s="11"/>
      <c r="AO42" s="11" t="s">
        <v>1112</v>
      </c>
      <c r="AP42" s="11">
        <v>10.199999999999999</v>
      </c>
      <c r="AQ42" s="11" t="s">
        <v>86</v>
      </c>
      <c r="AR42" s="157">
        <f>[5]Ukraine!$F$40</f>
        <v>171</v>
      </c>
      <c r="AS42" s="157">
        <f>[5]Ukraine!$G$40</f>
        <v>6469</v>
      </c>
      <c r="AT42" s="157">
        <f>[5]Ukraine!$H$40</f>
        <v>6424</v>
      </c>
      <c r="AU42" s="157">
        <f>[5]Ukraine!$I$40</f>
        <v>5973167.5999999996</v>
      </c>
      <c r="AV42" s="157">
        <f>[5]Ukraine!$J$40</f>
        <v>234805.4</v>
      </c>
      <c r="AW42" s="11"/>
      <c r="AX42" s="33" t="s">
        <v>1112</v>
      </c>
      <c r="AY42" s="33">
        <v>10.199999999999999</v>
      </c>
      <c r="AZ42" s="33" t="s">
        <v>86</v>
      </c>
      <c r="BA42" s="157">
        <f>[6]Ukraine!$F$40</f>
        <v>171</v>
      </c>
      <c r="BB42" s="157">
        <f>[6]Ukraine!$G$40</f>
        <v>7056</v>
      </c>
      <c r="BC42" s="157">
        <f>[6]Ukraine!$H$40</f>
        <v>7013</v>
      </c>
      <c r="BD42" s="157">
        <f>[6]Ukraine!$I$40</f>
        <v>7270634</v>
      </c>
      <c r="BE42" s="157">
        <f>[6]Ukraine!$J$40</f>
        <v>349631.9</v>
      </c>
      <c r="BG42" s="2">
        <v>10.199999999999999</v>
      </c>
      <c r="BH42" s="2" t="s">
        <v>86</v>
      </c>
      <c r="BI42" s="1">
        <f t="shared" si="38"/>
        <v>202</v>
      </c>
      <c r="BJ42" s="1">
        <f t="shared" si="39"/>
        <v>219</v>
      </c>
      <c r="BK42" s="1">
        <f t="shared" si="40"/>
        <v>193</v>
      </c>
      <c r="BL42" s="1">
        <f t="shared" si="41"/>
        <v>181</v>
      </c>
      <c r="BM42" s="1">
        <f t="shared" si="42"/>
        <v>171</v>
      </c>
      <c r="BN42" s="1">
        <f t="shared" si="43"/>
        <v>171</v>
      </c>
      <c r="BP42" s="1">
        <f t="shared" si="55"/>
        <v>6439</v>
      </c>
      <c r="BQ42" s="1">
        <f t="shared" si="56"/>
        <v>6777</v>
      </c>
      <c r="BR42" s="1">
        <f t="shared" si="57"/>
        <v>5903</v>
      </c>
      <c r="BS42" s="1">
        <f t="shared" si="58"/>
        <v>4904</v>
      </c>
      <c r="BT42" s="1">
        <f t="shared" si="59"/>
        <v>6424</v>
      </c>
      <c r="BU42" s="1">
        <f t="shared" si="60"/>
        <v>7013</v>
      </c>
      <c r="BW42" s="40" t="str">
        <f t="shared" si="44"/>
        <v/>
      </c>
      <c r="BX42" s="40" t="str">
        <f t="shared" si="44"/>
        <v/>
      </c>
      <c r="BY42" s="40" t="str">
        <f t="shared" si="44"/>
        <v/>
      </c>
      <c r="BZ42" s="40" t="str">
        <f t="shared" si="44"/>
        <v/>
      </c>
      <c r="CA42" s="40" t="str">
        <f t="shared" si="44"/>
        <v/>
      </c>
      <c r="CB42" s="40" t="str">
        <f t="shared" si="44"/>
        <v/>
      </c>
      <c r="CD42" s="10">
        <f t="shared" si="45"/>
        <v>133049.60000000001</v>
      </c>
      <c r="CE42" s="10">
        <f t="shared" si="46"/>
        <v>155276.1</v>
      </c>
      <c r="CF42" s="10">
        <f t="shared" si="47"/>
        <v>144792.4</v>
      </c>
      <c r="CG42" s="10">
        <f t="shared" si="48"/>
        <v>147816.4</v>
      </c>
      <c r="CH42" s="10">
        <f t="shared" si="49"/>
        <v>234805.4</v>
      </c>
      <c r="CI42" s="10">
        <f t="shared" si="50"/>
        <v>349631.9</v>
      </c>
      <c r="CK42" s="40" t="str">
        <f t="shared" si="51"/>
        <v/>
      </c>
      <c r="CL42" s="40" t="str">
        <f t="shared" si="24"/>
        <v/>
      </c>
      <c r="CM42" s="40" t="str">
        <f t="shared" si="24"/>
        <v/>
      </c>
      <c r="CN42" s="40" t="str">
        <f t="shared" si="24"/>
        <v/>
      </c>
      <c r="CO42" s="40" t="str">
        <f t="shared" si="24"/>
        <v/>
      </c>
      <c r="CP42" s="40" t="str">
        <f t="shared" si="24"/>
        <v/>
      </c>
      <c r="CR42" s="9" t="str">
        <f t="shared" si="52"/>
        <v/>
      </c>
      <c r="CS42" s="9" t="str">
        <f t="shared" si="25"/>
        <v/>
      </c>
      <c r="CT42" s="9" t="str">
        <f t="shared" si="25"/>
        <v/>
      </c>
      <c r="CU42" s="9" t="str">
        <f t="shared" si="25"/>
        <v/>
      </c>
      <c r="CV42" s="9" t="str">
        <f t="shared" si="25"/>
        <v/>
      </c>
      <c r="CW42" s="9" t="str">
        <f t="shared" si="25"/>
        <v/>
      </c>
      <c r="CY42" s="9" t="str">
        <f t="shared" si="53"/>
        <v/>
      </c>
      <c r="CZ42" s="9" t="str">
        <f t="shared" si="26"/>
        <v/>
      </c>
      <c r="DA42" s="9" t="str">
        <f t="shared" si="26"/>
        <v/>
      </c>
      <c r="DB42" s="9" t="str">
        <f t="shared" si="26"/>
        <v/>
      </c>
      <c r="DC42" s="9" t="str">
        <f t="shared" si="26"/>
        <v/>
      </c>
      <c r="DD42" s="9" t="str">
        <f t="shared" si="26"/>
        <v/>
      </c>
      <c r="DF42" s="9" t="str">
        <f>IF($A42=2,IF(ISNUMBER(CR42/Ukraine!CR42),100*CR42/Ukraine!CR42,""),"")</f>
        <v/>
      </c>
      <c r="DG42" s="9" t="str">
        <f>IF($A42=2,IF(ISNUMBER(CS42/Ukraine!CS42),100*CS42/Ukraine!CS42,""),"")</f>
        <v/>
      </c>
      <c r="DH42" s="9" t="str">
        <f>IF($A42=2,IF(ISNUMBER(CT42/Ukraine!CT42),100*CT42/Ukraine!CT42,""),"")</f>
        <v/>
      </c>
      <c r="DI42" s="9" t="str">
        <f>IF($A42=2,IF(ISNUMBER(CU42/Ukraine!CU42),100*CU42/Ukraine!CU42,""),"")</f>
        <v/>
      </c>
      <c r="DJ42" s="9" t="str">
        <f>IF($A42=2,IF(ISNUMBER(CV42/Ukraine!CV42),100*CV42/Ukraine!CV42,""),"")</f>
        <v/>
      </c>
      <c r="DK42" s="9" t="str">
        <f>IF($A42=2,IF(ISNUMBER(CW42/Ukraine!CW42),100*CW42/Ukraine!CW42,""),"")</f>
        <v/>
      </c>
      <c r="DM42" s="40" t="str">
        <f t="shared" si="27"/>
        <v/>
      </c>
      <c r="DN42" s="40" t="str">
        <f t="shared" si="28"/>
        <v/>
      </c>
      <c r="DO42" s="40" t="str">
        <f t="shared" si="29"/>
        <v/>
      </c>
      <c r="DP42" s="40" t="str">
        <f t="shared" si="30"/>
        <v/>
      </c>
      <c r="DQ42" s="40" t="str">
        <f t="shared" si="31"/>
        <v/>
      </c>
      <c r="DR42" s="40" t="str">
        <f t="shared" si="32"/>
        <v/>
      </c>
      <c r="DT42" s="40" t="str">
        <f t="shared" si="61"/>
        <v/>
      </c>
      <c r="DU42" s="40" t="str">
        <f t="shared" si="62"/>
        <v/>
      </c>
      <c r="DV42" s="40" t="str">
        <f t="shared" si="63"/>
        <v/>
      </c>
      <c r="DW42" s="40" t="str">
        <f t="shared" si="64"/>
        <v/>
      </c>
      <c r="DX42" s="40" t="str">
        <f t="shared" si="65"/>
        <v/>
      </c>
      <c r="DY42" s="40" t="str">
        <f t="shared" si="54"/>
        <v/>
      </c>
    </row>
    <row r="43" spans="1:129" x14ac:dyDescent="0.2">
      <c r="A43" s="39">
        <f>'Industry selection'!C43</f>
        <v>2</v>
      </c>
      <c r="B43" s="2">
        <v>10.3</v>
      </c>
      <c r="C43" s="2" t="s">
        <v>88</v>
      </c>
      <c r="E43" s="30" t="s">
        <v>87</v>
      </c>
      <c r="F43" s="31">
        <v>10.3</v>
      </c>
      <c r="G43" s="32" t="s">
        <v>88</v>
      </c>
      <c r="H43" s="157">
        <f>[1]Ukraine!$F$41</f>
        <v>317</v>
      </c>
      <c r="I43" s="157">
        <f>[1]Ukraine!$G$41</f>
        <v>21940</v>
      </c>
      <c r="J43" s="157">
        <f>[1]Ukraine!$H$41</f>
        <v>21835</v>
      </c>
      <c r="K43" s="157">
        <f>[1]Ukraine!$I$41</f>
        <v>12407492.699999999</v>
      </c>
      <c r="L43" s="157">
        <f>[1]Ukraine!$J$41</f>
        <v>823016.5</v>
      </c>
      <c r="M43" s="11"/>
      <c r="N43" s="33" t="s">
        <v>768</v>
      </c>
      <c r="O43" s="36">
        <v>10.3</v>
      </c>
      <c r="P43" s="35" t="s">
        <v>88</v>
      </c>
      <c r="Q43" s="157">
        <f>[2]Ukraine!$F$41</f>
        <v>346</v>
      </c>
      <c r="R43" s="157">
        <f>[2]Ukraine!$G$41</f>
        <v>21053</v>
      </c>
      <c r="S43" s="157">
        <f>[2]Ukraine!$H$41</f>
        <v>20964</v>
      </c>
      <c r="T43" s="157">
        <f>[2]Ukraine!$I$41</f>
        <v>13879083</v>
      </c>
      <c r="U43" s="157">
        <f>[2]Ukraine!$J$41</f>
        <v>902604.4</v>
      </c>
      <c r="V43" s="11"/>
      <c r="W43" s="36" t="s">
        <v>1113</v>
      </c>
      <c r="X43" s="36">
        <v>10.3</v>
      </c>
      <c r="Y43" s="36" t="s">
        <v>88</v>
      </c>
      <c r="Z43" s="157">
        <f>[3]Ukraine!$F$41</f>
        <v>335</v>
      </c>
      <c r="AA43" s="157">
        <f>[3]Ukraine!$G$41</f>
        <v>19403</v>
      </c>
      <c r="AB43" s="157">
        <f>[3]Ukraine!$H$41</f>
        <v>19322</v>
      </c>
      <c r="AC43" s="157">
        <f>[3]Ukraine!$I$41</f>
        <v>15935536.800000001</v>
      </c>
      <c r="AD43" s="157">
        <f>[3]Ukraine!$J$41</f>
        <v>927689.2</v>
      </c>
      <c r="AE43" s="11"/>
      <c r="AF43" s="37" t="s">
        <v>1113</v>
      </c>
      <c r="AG43" s="37">
        <v>10.3</v>
      </c>
      <c r="AH43" s="37" t="s">
        <v>88</v>
      </c>
      <c r="AI43" s="157">
        <f>[4]Ukraine!$F$41</f>
        <v>325</v>
      </c>
      <c r="AJ43" s="157">
        <f>[4]Ukraine!$G$41</f>
        <v>15825</v>
      </c>
      <c r="AK43" s="157">
        <f>[4]Ukraine!$H$41</f>
        <v>15756</v>
      </c>
      <c r="AL43" s="157">
        <f>[4]Ukraine!$I$41</f>
        <v>17060940.199999999</v>
      </c>
      <c r="AM43" s="157">
        <f>[4]Ukraine!$J$41</f>
        <v>888018.9</v>
      </c>
      <c r="AN43" s="11"/>
      <c r="AO43" s="11" t="s">
        <v>1113</v>
      </c>
      <c r="AP43" s="11">
        <v>10.3</v>
      </c>
      <c r="AQ43" s="11" t="s">
        <v>88</v>
      </c>
      <c r="AR43" s="157">
        <f>[5]Ukraine!$F$41</f>
        <v>297</v>
      </c>
      <c r="AS43" s="157">
        <f>[5]Ukraine!$G$41</f>
        <v>14303</v>
      </c>
      <c r="AT43" s="157">
        <f>[5]Ukraine!$H$41</f>
        <v>14243</v>
      </c>
      <c r="AU43" s="157">
        <f>[5]Ukraine!$I$41</f>
        <v>18275170.600000001</v>
      </c>
      <c r="AV43" s="157">
        <f>[5]Ukraine!$J$41</f>
        <v>986297.6</v>
      </c>
      <c r="AW43" s="11"/>
      <c r="AX43" s="33" t="s">
        <v>1113</v>
      </c>
      <c r="AY43" s="33">
        <v>10.3</v>
      </c>
      <c r="AZ43" s="33" t="s">
        <v>88</v>
      </c>
      <c r="BA43" s="157">
        <f>[6]Ukraine!$F$41</f>
        <v>316</v>
      </c>
      <c r="BB43" s="157">
        <f>[6]Ukraine!$G$41</f>
        <v>14326</v>
      </c>
      <c r="BC43" s="157">
        <f>[6]Ukraine!$H$41</f>
        <v>14263</v>
      </c>
      <c r="BD43" s="157">
        <f>[6]Ukraine!$I$41</f>
        <v>21874021.100000001</v>
      </c>
      <c r="BE43" s="157">
        <f>[6]Ukraine!$J$41</f>
        <v>1330049.2</v>
      </c>
      <c r="BG43" s="2">
        <v>10.3</v>
      </c>
      <c r="BH43" s="2" t="s">
        <v>88</v>
      </c>
      <c r="BI43" s="1">
        <f t="shared" si="38"/>
        <v>317</v>
      </c>
      <c r="BJ43" s="1">
        <f t="shared" si="39"/>
        <v>346</v>
      </c>
      <c r="BK43" s="1">
        <f t="shared" si="40"/>
        <v>335</v>
      </c>
      <c r="BL43" s="1">
        <f t="shared" si="41"/>
        <v>325</v>
      </c>
      <c r="BM43" s="1">
        <f t="shared" si="42"/>
        <v>297</v>
      </c>
      <c r="BN43" s="1">
        <f t="shared" si="43"/>
        <v>316</v>
      </c>
      <c r="BP43" s="1">
        <f t="shared" si="55"/>
        <v>21835</v>
      </c>
      <c r="BQ43" s="1">
        <f t="shared" si="56"/>
        <v>20964</v>
      </c>
      <c r="BR43" s="1">
        <f t="shared" si="57"/>
        <v>19322</v>
      </c>
      <c r="BS43" s="1">
        <f t="shared" si="58"/>
        <v>15756</v>
      </c>
      <c r="BT43" s="1">
        <f t="shared" si="59"/>
        <v>14243</v>
      </c>
      <c r="BU43" s="1">
        <f t="shared" si="60"/>
        <v>14263</v>
      </c>
      <c r="BW43" s="40">
        <f t="shared" si="44"/>
        <v>2.9949133793143179E-3</v>
      </c>
      <c r="BX43" s="40">
        <f t="shared" si="44"/>
        <v>2.9881308602906285E-3</v>
      </c>
      <c r="BY43" s="40">
        <f t="shared" si="44"/>
        <v>3.1199807136685414E-3</v>
      </c>
      <c r="BZ43" s="40">
        <f t="shared" si="44"/>
        <v>2.7268384872588315E-3</v>
      </c>
      <c r="CA43" s="40">
        <f t="shared" si="44"/>
        <v>2.4927059081312824E-3</v>
      </c>
      <c r="CB43" s="40">
        <f t="shared" si="44"/>
        <v>2.4958942775372139E-3</v>
      </c>
      <c r="CD43" s="10">
        <f t="shared" si="45"/>
        <v>823016.5</v>
      </c>
      <c r="CE43" s="10">
        <f t="shared" si="46"/>
        <v>902604.4</v>
      </c>
      <c r="CF43" s="10">
        <f t="shared" si="47"/>
        <v>927689.2</v>
      </c>
      <c r="CG43" s="10">
        <f t="shared" si="48"/>
        <v>888018.9</v>
      </c>
      <c r="CH43" s="10">
        <f t="shared" si="49"/>
        <v>986297.6</v>
      </c>
      <c r="CI43" s="10">
        <f t="shared" si="50"/>
        <v>1330049.2</v>
      </c>
      <c r="CK43" s="40">
        <f t="shared" si="51"/>
        <v>3.0905421445724234E-3</v>
      </c>
      <c r="CL43" s="40">
        <f t="shared" si="24"/>
        <v>3.3444104514037871E-3</v>
      </c>
      <c r="CM43" s="40">
        <f t="shared" si="24"/>
        <v>3.5472900764029255E-3</v>
      </c>
      <c r="CN43" s="40">
        <f t="shared" si="24"/>
        <v>3.0020250509906177E-3</v>
      </c>
      <c r="CO43" s="40">
        <f t="shared" si="24"/>
        <v>2.7334034595614168E-3</v>
      </c>
      <c r="CP43" s="40">
        <f t="shared" si="24"/>
        <v>2.8133426125362682E-3</v>
      </c>
      <c r="CR43" s="9">
        <f t="shared" si="52"/>
        <v>37.692534920998398</v>
      </c>
      <c r="CS43" s="9">
        <f t="shared" si="25"/>
        <v>43.054970425491319</v>
      </c>
      <c r="CT43" s="9">
        <f t="shared" si="25"/>
        <v>48.012069143980952</v>
      </c>
      <c r="CU43" s="9">
        <f t="shared" si="25"/>
        <v>56.360681645087588</v>
      </c>
      <c r="CV43" s="9">
        <f t="shared" si="25"/>
        <v>69.247883170680339</v>
      </c>
      <c r="CW43" s="9">
        <f t="shared" si="25"/>
        <v>93.251714225618727</v>
      </c>
      <c r="CY43" s="9">
        <f t="shared" si="53"/>
        <v>103.19303943541765</v>
      </c>
      <c r="CZ43" s="9">
        <f t="shared" si="26"/>
        <v>111.92315891675864</v>
      </c>
      <c r="DA43" s="9">
        <f t="shared" si="26"/>
        <v>113.69589756957004</v>
      </c>
      <c r="DB43" s="9">
        <f t="shared" si="26"/>
        <v>110.09178083034976</v>
      </c>
      <c r="DC43" s="9">
        <f t="shared" si="26"/>
        <v>109.656074976393</v>
      </c>
      <c r="DD43" s="9">
        <f t="shared" si="26"/>
        <v>112.71882138021853</v>
      </c>
      <c r="DF43" s="9">
        <f>IF($A43=2,IF(ISNUMBER(CR43/Ukraine!CR43),100*CR43/Ukraine!CR43,""),"")</f>
        <v>100</v>
      </c>
      <c r="DG43" s="9">
        <f>IF($A43=2,IF(ISNUMBER(CS43/Ukraine!CS43),100*CS43/Ukraine!CS43,""),"")</f>
        <v>100</v>
      </c>
      <c r="DH43" s="9">
        <f>IF($A43=2,IF(ISNUMBER(CT43/Ukraine!CT43),100*CT43/Ukraine!CT43,""),"")</f>
        <v>100</v>
      </c>
      <c r="DI43" s="9">
        <f>IF($A43=2,IF(ISNUMBER(CU43/Ukraine!CU43),100*CU43/Ukraine!CU43,""),"")</f>
        <v>100</v>
      </c>
      <c r="DJ43" s="9">
        <f>IF($A43=2,IF(ISNUMBER(CV43/Ukraine!CV43),100*CV43/Ukraine!CV43,""),"")</f>
        <v>100</v>
      </c>
      <c r="DK43" s="9">
        <f>IF($A43=2,IF(ISNUMBER(CW43/Ukraine!CW43),100*CW43/Ukraine!CW43,""),"")</f>
        <v>100</v>
      </c>
      <c r="DM43" s="40">
        <f t="shared" si="27"/>
        <v>-3.98900847263568E-2</v>
      </c>
      <c r="DN43" s="40">
        <f t="shared" si="28"/>
        <v>-7.8324747185651633E-2</v>
      </c>
      <c r="DO43" s="40">
        <f t="shared" si="29"/>
        <v>-0.18455646413414761</v>
      </c>
      <c r="DP43" s="40">
        <f t="shared" si="30"/>
        <v>-9.6026910383345987E-2</v>
      </c>
      <c r="DQ43" s="40">
        <f t="shared" si="31"/>
        <v>1.404198553675462E-3</v>
      </c>
      <c r="DR43" s="40">
        <f t="shared" si="32"/>
        <v>-0.34678268834440118</v>
      </c>
      <c r="DT43" s="40">
        <f t="shared" si="61"/>
        <v>0.1422678393939889</v>
      </c>
      <c r="DU43" s="40">
        <f t="shared" si="62"/>
        <v>0.11513418008422804</v>
      </c>
      <c r="DV43" s="40">
        <f t="shared" si="63"/>
        <v>0.17388570519779956</v>
      </c>
      <c r="DW43" s="40">
        <f t="shared" si="64"/>
        <v>0.22865588473087617</v>
      </c>
      <c r="DX43" s="40">
        <f t="shared" si="65"/>
        <v>0.34663631516034044</v>
      </c>
      <c r="DY43" s="40">
        <f t="shared" si="54"/>
        <v>1.474010156681409</v>
      </c>
    </row>
    <row r="44" spans="1:129" x14ac:dyDescent="0.2">
      <c r="A44" s="39">
        <f>'Industry selection'!C44</f>
        <v>2</v>
      </c>
      <c r="B44" s="2">
        <v>10.4</v>
      </c>
      <c r="C44" s="2" t="s">
        <v>90</v>
      </c>
      <c r="E44" s="30" t="s">
        <v>89</v>
      </c>
      <c r="F44" s="31">
        <v>10.4</v>
      </c>
      <c r="G44" s="32" t="s">
        <v>90</v>
      </c>
      <c r="H44" s="157">
        <f>[1]Ukraine!$F$42</f>
        <v>430</v>
      </c>
      <c r="I44" s="157">
        <f>[1]Ukraine!$G$42</f>
        <v>22966</v>
      </c>
      <c r="J44" s="157">
        <f>[1]Ukraine!$H$42</f>
        <v>22828</v>
      </c>
      <c r="K44" s="157">
        <f>[1]Ukraine!$I$42</f>
        <v>46870387.700000003</v>
      </c>
      <c r="L44" s="157">
        <f>[1]Ukraine!$J$42</f>
        <v>895112.6</v>
      </c>
      <c r="M44" s="11"/>
      <c r="N44" s="33" t="s">
        <v>769</v>
      </c>
      <c r="O44" s="36">
        <v>10.4</v>
      </c>
      <c r="P44" s="35" t="s">
        <v>90</v>
      </c>
      <c r="Q44" s="157">
        <f>[2]Ukraine!$F$42</f>
        <v>498</v>
      </c>
      <c r="R44" s="157">
        <f>[2]Ukraine!$G$42</f>
        <v>24985</v>
      </c>
      <c r="S44" s="157">
        <f>[2]Ukraine!$H$42</f>
        <v>24901</v>
      </c>
      <c r="T44" s="157">
        <f>[2]Ukraine!$I$42</f>
        <v>60872835.399999999</v>
      </c>
      <c r="U44" s="157">
        <f>[2]Ukraine!$J$42</f>
        <v>1187785.3999999999</v>
      </c>
      <c r="V44" s="11"/>
      <c r="W44" s="36" t="s">
        <v>1114</v>
      </c>
      <c r="X44" s="36">
        <v>10.4</v>
      </c>
      <c r="Y44" s="36" t="s">
        <v>90</v>
      </c>
      <c r="Z44" s="157">
        <f>[3]Ukraine!$F$42</f>
        <v>471</v>
      </c>
      <c r="AA44" s="157">
        <f>[3]Ukraine!$G$42</f>
        <v>26375</v>
      </c>
      <c r="AB44" s="157">
        <f>[3]Ukraine!$H$42</f>
        <v>26287</v>
      </c>
      <c r="AC44" s="157">
        <f>[3]Ukraine!$I$42</f>
        <v>95687676.700000003</v>
      </c>
      <c r="AD44" s="157">
        <f>[3]Ukraine!$J$42</f>
        <v>1540046.8</v>
      </c>
      <c r="AE44" s="11"/>
      <c r="AF44" s="37" t="s">
        <v>1114</v>
      </c>
      <c r="AG44" s="37">
        <v>10.4</v>
      </c>
      <c r="AH44" s="37" t="s">
        <v>90</v>
      </c>
      <c r="AI44" s="157">
        <f>[4]Ukraine!$F$42</f>
        <v>508</v>
      </c>
      <c r="AJ44" s="157">
        <f>[4]Ukraine!$G$42</f>
        <v>25362</v>
      </c>
      <c r="AK44" s="157">
        <f>[4]Ukraine!$H$42</f>
        <v>25258</v>
      </c>
      <c r="AL44" s="157">
        <f>[4]Ukraine!$I$42</f>
        <v>106901868.3</v>
      </c>
      <c r="AM44" s="157">
        <f>[4]Ukraine!$J$42</f>
        <v>1820117.8</v>
      </c>
      <c r="AN44" s="11"/>
      <c r="AO44" s="11" t="s">
        <v>1114</v>
      </c>
      <c r="AP44" s="11">
        <v>10.4</v>
      </c>
      <c r="AQ44" s="11" t="s">
        <v>90</v>
      </c>
      <c r="AR44" s="157">
        <f>[5]Ukraine!$F$42</f>
        <v>535</v>
      </c>
      <c r="AS44" s="157">
        <f>[5]Ukraine!$G$42</f>
        <v>27924</v>
      </c>
      <c r="AT44" s="157">
        <f>[5]Ukraine!$H$42</f>
        <v>27822</v>
      </c>
      <c r="AU44" s="157">
        <f>[5]Ukraine!$I$42</f>
        <v>181267739.30000001</v>
      </c>
      <c r="AV44" s="157">
        <f>[5]Ukraine!$J$42</f>
        <v>2522195.1</v>
      </c>
      <c r="AW44" s="11"/>
      <c r="AX44" s="33" t="s">
        <v>1114</v>
      </c>
      <c r="AY44" s="33">
        <v>10.4</v>
      </c>
      <c r="AZ44" s="33" t="s">
        <v>90</v>
      </c>
      <c r="BA44" s="157">
        <f>[6]Ukraine!$F$42</f>
        <v>590</v>
      </c>
      <c r="BB44" s="157">
        <f>[6]Ukraine!$G$42</f>
        <v>27784</v>
      </c>
      <c r="BC44" s="157">
        <f>[6]Ukraine!$H$42</f>
        <v>27693</v>
      </c>
      <c r="BD44" s="157">
        <f>[6]Ukraine!$I$42</f>
        <v>192618452</v>
      </c>
      <c r="BE44" s="157">
        <f>[6]Ukraine!$J$42</f>
        <v>3041526.7</v>
      </c>
      <c r="BG44" s="2">
        <v>10.4</v>
      </c>
      <c r="BH44" s="2" t="s">
        <v>90</v>
      </c>
      <c r="BI44" s="1">
        <f t="shared" si="38"/>
        <v>430</v>
      </c>
      <c r="BJ44" s="1">
        <f t="shared" si="39"/>
        <v>498</v>
      </c>
      <c r="BK44" s="1">
        <f t="shared" si="40"/>
        <v>471</v>
      </c>
      <c r="BL44" s="1">
        <f t="shared" si="41"/>
        <v>508</v>
      </c>
      <c r="BM44" s="1">
        <f t="shared" si="42"/>
        <v>535</v>
      </c>
      <c r="BN44" s="1">
        <f t="shared" si="43"/>
        <v>590</v>
      </c>
      <c r="BP44" s="1">
        <f t="shared" si="55"/>
        <v>22828</v>
      </c>
      <c r="BQ44" s="1">
        <f t="shared" si="56"/>
        <v>24901</v>
      </c>
      <c r="BR44" s="1">
        <f t="shared" si="57"/>
        <v>26287</v>
      </c>
      <c r="BS44" s="1">
        <f t="shared" si="58"/>
        <v>25258</v>
      </c>
      <c r="BT44" s="1">
        <f t="shared" si="59"/>
        <v>27822</v>
      </c>
      <c r="BU44" s="1">
        <f t="shared" si="60"/>
        <v>27693</v>
      </c>
      <c r="BW44" s="40">
        <f t="shared" si="44"/>
        <v>3.1311143862142086E-3</v>
      </c>
      <c r="BX44" s="40">
        <f t="shared" si="44"/>
        <v>3.5492962484304971E-3</v>
      </c>
      <c r="BY44" s="40">
        <f t="shared" si="44"/>
        <v>4.2446399451508618E-3</v>
      </c>
      <c r="BZ44" s="40">
        <f t="shared" si="44"/>
        <v>4.371318006548843E-3</v>
      </c>
      <c r="CA44" s="40">
        <f t="shared" si="44"/>
        <v>4.8692033824354799E-3</v>
      </c>
      <c r="CB44" s="40">
        <f t="shared" si="44"/>
        <v>4.8460211896401923E-3</v>
      </c>
      <c r="CD44" s="10">
        <f t="shared" si="45"/>
        <v>895112.6</v>
      </c>
      <c r="CE44" s="10">
        <f t="shared" si="46"/>
        <v>1187785.3999999999</v>
      </c>
      <c r="CF44" s="10">
        <f t="shared" si="47"/>
        <v>1540046.8</v>
      </c>
      <c r="CG44" s="10">
        <f t="shared" si="48"/>
        <v>1820117.8</v>
      </c>
      <c r="CH44" s="10">
        <f t="shared" si="49"/>
        <v>2522195.1</v>
      </c>
      <c r="CI44" s="10">
        <f t="shared" si="50"/>
        <v>3041526.7</v>
      </c>
      <c r="CK44" s="40">
        <f t="shared" si="51"/>
        <v>3.3612730904396177E-3</v>
      </c>
      <c r="CL44" s="40">
        <f t="shared" si="24"/>
        <v>4.4010885674663535E-3</v>
      </c>
      <c r="CM44" s="40">
        <f t="shared" si="24"/>
        <v>5.8888178614519612E-3</v>
      </c>
      <c r="CN44" s="40">
        <f t="shared" si="24"/>
        <v>6.1530663720715077E-3</v>
      </c>
      <c r="CO44" s="40">
        <f t="shared" si="24"/>
        <v>6.9899559849165753E-3</v>
      </c>
      <c r="CP44" s="40">
        <f t="shared" si="24"/>
        <v>6.4334888305461295E-3</v>
      </c>
      <c r="CR44" s="9">
        <f t="shared" si="52"/>
        <v>39.211170492377782</v>
      </c>
      <c r="CS44" s="9">
        <f t="shared" si="25"/>
        <v>47.700309224529128</v>
      </c>
      <c r="CT44" s="9">
        <f t="shared" si="25"/>
        <v>58.585871343249515</v>
      </c>
      <c r="CU44" s="9">
        <f t="shared" si="25"/>
        <v>72.06104204608441</v>
      </c>
      <c r="CV44" s="9">
        <f t="shared" si="25"/>
        <v>90.654701315505719</v>
      </c>
      <c r="CW44" s="9">
        <f t="shared" si="25"/>
        <v>109.8301628570397</v>
      </c>
      <c r="CY44" s="9">
        <f t="shared" si="53"/>
        <v>107.35069613677356</v>
      </c>
      <c r="CZ44" s="9">
        <f t="shared" si="26"/>
        <v>123.99890737248319</v>
      </c>
      <c r="DA44" s="9">
        <f t="shared" si="26"/>
        <v>138.73539187179898</v>
      </c>
      <c r="DB44" s="9">
        <f t="shared" si="26"/>
        <v>140.75998046477875</v>
      </c>
      <c r="DC44" s="9">
        <f t="shared" si="26"/>
        <v>143.5544058424673</v>
      </c>
      <c r="DD44" s="9">
        <f t="shared" si="26"/>
        <v>132.75816548841388</v>
      </c>
      <c r="DF44" s="9">
        <f>IF($A44=2,IF(ISNUMBER(CR44/Ukraine!CR44),100*CR44/Ukraine!CR44,""),"")</f>
        <v>100</v>
      </c>
      <c r="DG44" s="9">
        <f>IF($A44=2,IF(ISNUMBER(CS44/Ukraine!CS44),100*CS44/Ukraine!CS44,""),"")</f>
        <v>100</v>
      </c>
      <c r="DH44" s="9">
        <f>IF($A44=2,IF(ISNUMBER(CT44/Ukraine!CT44),100*CT44/Ukraine!CT44,""),"")</f>
        <v>100</v>
      </c>
      <c r="DI44" s="9">
        <f>IF($A44=2,IF(ISNUMBER(CU44/Ukraine!CU44),100*CU44/Ukraine!CU44,""),"")</f>
        <v>100</v>
      </c>
      <c r="DJ44" s="9">
        <f>IF($A44=2,IF(ISNUMBER(CV44/Ukraine!CV44),100*CV44/Ukraine!CV44,""),"")</f>
        <v>100</v>
      </c>
      <c r="DK44" s="9">
        <f>IF($A44=2,IF(ISNUMBER(CW44/Ukraine!CW44),100*CW44/Ukraine!CW44,""),"")</f>
        <v>100.00000000000001</v>
      </c>
      <c r="DM44" s="40">
        <f t="shared" si="27"/>
        <v>9.0809532153495631E-2</v>
      </c>
      <c r="DN44" s="40">
        <f t="shared" si="28"/>
        <v>5.56604152443676E-2</v>
      </c>
      <c r="DO44" s="40">
        <f t="shared" si="29"/>
        <v>-3.91448244379351E-2</v>
      </c>
      <c r="DP44" s="40">
        <f t="shared" si="30"/>
        <v>0.1015123921133898</v>
      </c>
      <c r="DQ44" s="40">
        <f t="shared" si="31"/>
        <v>-4.6366185033426266E-3</v>
      </c>
      <c r="DR44" s="40">
        <f t="shared" si="32"/>
        <v>0.2131154722270896</v>
      </c>
      <c r="DT44" s="40">
        <f t="shared" si="61"/>
        <v>0.21649796794006804</v>
      </c>
      <c r="DU44" s="40">
        <f t="shared" si="62"/>
        <v>0.22820737005039504</v>
      </c>
      <c r="DV44" s="40">
        <f t="shared" si="63"/>
        <v>0.23000717398031068</v>
      </c>
      <c r="DW44" s="40">
        <f t="shared" si="64"/>
        <v>0.25802651115606001</v>
      </c>
      <c r="DX44" s="40">
        <f t="shared" si="65"/>
        <v>0.21152197584102761</v>
      </c>
      <c r="DY44" s="40">
        <f t="shared" si="54"/>
        <v>1.8009916938947148</v>
      </c>
    </row>
    <row r="45" spans="1:129" x14ac:dyDescent="0.2">
      <c r="A45" s="39">
        <f>'Industry selection'!C45</f>
        <v>2</v>
      </c>
      <c r="B45" s="2">
        <v>10.5</v>
      </c>
      <c r="C45" s="2" t="s">
        <v>92</v>
      </c>
      <c r="E45" s="30" t="s">
        <v>91</v>
      </c>
      <c r="F45" s="31">
        <v>10.5</v>
      </c>
      <c r="G45" s="32" t="s">
        <v>92</v>
      </c>
      <c r="H45" s="157">
        <f>[1]Ukraine!$F$43</f>
        <v>402</v>
      </c>
      <c r="I45" s="157">
        <f>[1]Ukraine!$G$43</f>
        <v>64270</v>
      </c>
      <c r="J45" s="157">
        <f>[1]Ukraine!$H$43</f>
        <v>64129</v>
      </c>
      <c r="K45" s="157">
        <f>[1]Ukraine!$I$43</f>
        <v>31531725.899999999</v>
      </c>
      <c r="L45" s="157">
        <f>[1]Ukraine!$J$43</f>
        <v>1873799.1</v>
      </c>
      <c r="M45" s="11"/>
      <c r="N45" s="33" t="s">
        <v>770</v>
      </c>
      <c r="O45" s="36">
        <v>10.5</v>
      </c>
      <c r="P45" s="35" t="s">
        <v>92</v>
      </c>
      <c r="Q45" s="157">
        <f>[2]Ukraine!$F$43</f>
        <v>450</v>
      </c>
      <c r="R45" s="157">
        <f>[2]Ukraine!$G$43</f>
        <v>61479</v>
      </c>
      <c r="S45" s="157">
        <f>[2]Ukraine!$H$43</f>
        <v>61356</v>
      </c>
      <c r="T45" s="157">
        <f>[2]Ukraine!$I$43</f>
        <v>34709428.899999999</v>
      </c>
      <c r="U45" s="157">
        <f>[2]Ukraine!$J$43</f>
        <v>1936049.2</v>
      </c>
      <c r="V45" s="11"/>
      <c r="W45" s="36" t="s">
        <v>1115</v>
      </c>
      <c r="X45" s="36">
        <v>10.5</v>
      </c>
      <c r="Y45" s="36" t="s">
        <v>92</v>
      </c>
      <c r="Z45" s="157">
        <f>[3]Ukraine!$F$43</f>
        <v>401</v>
      </c>
      <c r="AA45" s="157">
        <f>[3]Ukraine!$G$43</f>
        <v>55333</v>
      </c>
      <c r="AB45" s="157">
        <f>[3]Ukraine!$H$43</f>
        <v>55232</v>
      </c>
      <c r="AC45" s="157">
        <f>[3]Ukraine!$I$43</f>
        <v>35256300.399999999</v>
      </c>
      <c r="AD45" s="157">
        <f>[3]Ukraine!$J$43</f>
        <v>1985136.3</v>
      </c>
      <c r="AE45" s="11"/>
      <c r="AF45" s="37" t="s">
        <v>1115</v>
      </c>
      <c r="AG45" s="37">
        <v>10.5</v>
      </c>
      <c r="AH45" s="37" t="s">
        <v>92</v>
      </c>
      <c r="AI45" s="157">
        <f>[4]Ukraine!$F$43</f>
        <v>392</v>
      </c>
      <c r="AJ45" s="157">
        <f>[4]Ukraine!$G$43</f>
        <v>50278</v>
      </c>
      <c r="AK45" s="157">
        <f>[4]Ukraine!$H$43</f>
        <v>50172</v>
      </c>
      <c r="AL45" s="157">
        <f>[4]Ukraine!$I$43</f>
        <v>40882697.799999997</v>
      </c>
      <c r="AM45" s="157">
        <f>[4]Ukraine!$J$43</f>
        <v>2034836.1</v>
      </c>
      <c r="AN45" s="11"/>
      <c r="AO45" s="11" t="s">
        <v>1115</v>
      </c>
      <c r="AP45" s="11">
        <v>10.5</v>
      </c>
      <c r="AQ45" s="11" t="s">
        <v>92</v>
      </c>
      <c r="AR45" s="157">
        <f>[5]Ukraine!$F$43</f>
        <v>355</v>
      </c>
      <c r="AS45" s="157">
        <f>[5]Ukraine!$G$43</f>
        <v>48995</v>
      </c>
      <c r="AT45" s="157">
        <f>[5]Ukraine!$H$43</f>
        <v>48889</v>
      </c>
      <c r="AU45" s="157">
        <f>[5]Ukraine!$I$43</f>
        <v>45804678.700000003</v>
      </c>
      <c r="AV45" s="157">
        <f>[5]Ukraine!$J$43</f>
        <v>2429831.7000000002</v>
      </c>
      <c r="AW45" s="11"/>
      <c r="AX45" s="33" t="s">
        <v>1115</v>
      </c>
      <c r="AY45" s="33">
        <v>10.5</v>
      </c>
      <c r="AZ45" s="33" t="s">
        <v>92</v>
      </c>
      <c r="BA45" s="157">
        <f>[6]Ukraine!$F$43</f>
        <v>380</v>
      </c>
      <c r="BB45" s="157">
        <f>[6]Ukraine!$G$43</f>
        <v>50701</v>
      </c>
      <c r="BC45" s="157">
        <f>[6]Ukraine!$H$43</f>
        <v>50595</v>
      </c>
      <c r="BD45" s="157">
        <f>[6]Ukraine!$I$43</f>
        <v>61119012</v>
      </c>
      <c r="BE45" s="157">
        <f>[6]Ukraine!$J$43</f>
        <v>3356252.7</v>
      </c>
      <c r="BG45" s="2">
        <v>10.5</v>
      </c>
      <c r="BH45" s="2" t="s">
        <v>92</v>
      </c>
      <c r="BI45" s="1">
        <f t="shared" si="38"/>
        <v>402</v>
      </c>
      <c r="BJ45" s="1">
        <f t="shared" si="39"/>
        <v>450</v>
      </c>
      <c r="BK45" s="1">
        <f t="shared" si="40"/>
        <v>401</v>
      </c>
      <c r="BL45" s="1">
        <f t="shared" si="41"/>
        <v>392</v>
      </c>
      <c r="BM45" s="1">
        <f t="shared" si="42"/>
        <v>355</v>
      </c>
      <c r="BN45" s="1">
        <f t="shared" si="43"/>
        <v>380</v>
      </c>
      <c r="BP45" s="1">
        <f t="shared" si="55"/>
        <v>64129</v>
      </c>
      <c r="BQ45" s="1">
        <f t="shared" si="56"/>
        <v>61356</v>
      </c>
      <c r="BR45" s="1">
        <f t="shared" si="57"/>
        <v>55232</v>
      </c>
      <c r="BS45" s="1">
        <f t="shared" si="58"/>
        <v>50172</v>
      </c>
      <c r="BT45" s="1">
        <f t="shared" si="59"/>
        <v>48889</v>
      </c>
      <c r="BU45" s="1">
        <f t="shared" si="60"/>
        <v>50595</v>
      </c>
      <c r="BW45" s="40">
        <f t="shared" si="44"/>
        <v>8.7960064163978887E-3</v>
      </c>
      <c r="BX45" s="40">
        <f t="shared" si="44"/>
        <v>8.7454568338099503E-3</v>
      </c>
      <c r="BY45" s="40">
        <f t="shared" si="44"/>
        <v>8.9184750428185945E-3</v>
      </c>
      <c r="BZ45" s="40">
        <f t="shared" si="44"/>
        <v>8.683101077859235E-3</v>
      </c>
      <c r="CA45" s="40">
        <f t="shared" si="44"/>
        <v>8.5561959659222267E-3</v>
      </c>
      <c r="CB45" s="40">
        <f t="shared" si="44"/>
        <v>8.8536612894899638E-3</v>
      </c>
      <c r="CD45" s="10">
        <f t="shared" si="45"/>
        <v>1873799.1</v>
      </c>
      <c r="CE45" s="10">
        <f t="shared" si="46"/>
        <v>1936049.2</v>
      </c>
      <c r="CF45" s="10">
        <f t="shared" si="47"/>
        <v>1985136.3</v>
      </c>
      <c r="CG45" s="10">
        <f t="shared" si="48"/>
        <v>2034836.1</v>
      </c>
      <c r="CH45" s="10">
        <f t="shared" si="49"/>
        <v>2429831.7000000002</v>
      </c>
      <c r="CI45" s="10">
        <f t="shared" si="50"/>
        <v>3356252.7</v>
      </c>
      <c r="CK45" s="40">
        <f t="shared" si="51"/>
        <v>7.0363778721470073E-3</v>
      </c>
      <c r="CL45" s="40">
        <f t="shared" si="24"/>
        <v>7.1736224406970988E-3</v>
      </c>
      <c r="CM45" s="40">
        <f t="shared" si="24"/>
        <v>7.5907473077160116E-3</v>
      </c>
      <c r="CN45" s="40">
        <f t="shared" si="24"/>
        <v>6.8789402419926534E-3</v>
      </c>
      <c r="CO45" s="40">
        <f t="shared" si="24"/>
        <v>6.7339820911376039E-3</v>
      </c>
      <c r="CP45" s="40">
        <f t="shared" si="24"/>
        <v>7.0992026004375658E-3</v>
      </c>
      <c r="CR45" s="9">
        <f t="shared" si="52"/>
        <v>29.219215955340019</v>
      </c>
      <c r="CS45" s="9">
        <f t="shared" si="25"/>
        <v>31.554358171979921</v>
      </c>
      <c r="CT45" s="9">
        <f t="shared" si="25"/>
        <v>35.941778316917727</v>
      </c>
      <c r="CU45" s="9">
        <f t="shared" si="25"/>
        <v>40.557205214063622</v>
      </c>
      <c r="CV45" s="9">
        <f t="shared" si="25"/>
        <v>49.700989997750007</v>
      </c>
      <c r="CW45" s="9">
        <f t="shared" si="25"/>
        <v>66.335659650163066</v>
      </c>
      <c r="CY45" s="9">
        <f t="shared" si="53"/>
        <v>79.99514255730297</v>
      </c>
      <c r="CZ45" s="9">
        <f t="shared" si="26"/>
        <v>82.026846361688769</v>
      </c>
      <c r="DA45" s="9">
        <f t="shared" si="26"/>
        <v>85.112614783042901</v>
      </c>
      <c r="DB45" s="9">
        <f t="shared" si="26"/>
        <v>79.222160151205031</v>
      </c>
      <c r="DC45" s="9">
        <f t="shared" si="26"/>
        <v>78.702990417211453</v>
      </c>
      <c r="DD45" s="9">
        <f t="shared" si="26"/>
        <v>80.183806092344142</v>
      </c>
      <c r="DF45" s="9">
        <f>IF($A45=2,IF(ISNUMBER(CR45/Ukraine!CR45),100*CR45/Ukraine!CR45,""),"")</f>
        <v>100</v>
      </c>
      <c r="DG45" s="9">
        <f>IF($A45=2,IF(ISNUMBER(CS45/Ukraine!CS45),100*CS45/Ukraine!CS45,""),"")</f>
        <v>100</v>
      </c>
      <c r="DH45" s="9">
        <f>IF($A45=2,IF(ISNUMBER(CT45/Ukraine!CT45),100*CT45/Ukraine!CT45,""),"")</f>
        <v>100</v>
      </c>
      <c r="DI45" s="9">
        <f>IF($A45=2,IF(ISNUMBER(CU45/Ukraine!CU45),100*CU45/Ukraine!CU45,""),"")</f>
        <v>100</v>
      </c>
      <c r="DJ45" s="9">
        <f>IF($A45=2,IF(ISNUMBER(CV45/Ukraine!CV45),100*CV45/Ukraine!CV45,""),"")</f>
        <v>99.999999999999986</v>
      </c>
      <c r="DK45" s="9">
        <f>IF($A45=2,IF(ISNUMBER(CW45/Ukraine!CW45),100*CW45/Ukraine!CW45,""),"")</f>
        <v>100</v>
      </c>
      <c r="DM45" s="40">
        <f t="shared" si="27"/>
        <v>-4.3240967425033916E-2</v>
      </c>
      <c r="DN45" s="40">
        <f t="shared" si="28"/>
        <v>-9.9810939435426071E-2</v>
      </c>
      <c r="DO45" s="40">
        <f t="shared" si="29"/>
        <v>-9.1613557358053321E-2</v>
      </c>
      <c r="DP45" s="40">
        <f t="shared" si="30"/>
        <v>-2.5572032209200346E-2</v>
      </c>
      <c r="DQ45" s="40">
        <f t="shared" si="31"/>
        <v>3.4895375237783632E-2</v>
      </c>
      <c r="DR45" s="40">
        <f t="shared" si="32"/>
        <v>-0.2110433657159787</v>
      </c>
      <c r="DT45" s="40">
        <f t="shared" si="61"/>
        <v>7.9918031346530194E-2</v>
      </c>
      <c r="DU45" s="40">
        <f t="shared" si="62"/>
        <v>0.13904323837059729</v>
      </c>
      <c r="DV45" s="40">
        <f t="shared" si="63"/>
        <v>0.12841398264852755</v>
      </c>
      <c r="DW45" s="40">
        <f t="shared" si="64"/>
        <v>0.22545401576427371</v>
      </c>
      <c r="DX45" s="40">
        <f t="shared" si="65"/>
        <v>0.33469493571790254</v>
      </c>
      <c r="DY45" s="40">
        <f t="shared" si="54"/>
        <v>1.2702751419324021</v>
      </c>
    </row>
    <row r="46" spans="1:129" x14ac:dyDescent="0.2">
      <c r="A46" s="39">
        <f>'Industry selection'!C46</f>
        <v>2</v>
      </c>
      <c r="B46" s="2">
        <v>10.6</v>
      </c>
      <c r="C46" s="2" t="s">
        <v>94</v>
      </c>
      <c r="E46" s="30" t="s">
        <v>93</v>
      </c>
      <c r="F46" s="31">
        <v>10.6</v>
      </c>
      <c r="G46" s="32" t="s">
        <v>94</v>
      </c>
      <c r="H46" s="157">
        <f>[1]Ukraine!$F$44</f>
        <v>638</v>
      </c>
      <c r="I46" s="157">
        <f>[1]Ukraine!$G$44</f>
        <v>19068</v>
      </c>
      <c r="J46" s="157">
        <f>[1]Ukraine!$H$44</f>
        <v>18869</v>
      </c>
      <c r="K46" s="157">
        <f>[1]Ukraine!$I$44</f>
        <v>9546264.8000000007</v>
      </c>
      <c r="L46" s="157">
        <f>[1]Ukraine!$J$44</f>
        <v>544534.19999999995</v>
      </c>
      <c r="M46" s="11"/>
      <c r="N46" s="33" t="s">
        <v>771</v>
      </c>
      <c r="O46" s="36">
        <v>10.6</v>
      </c>
      <c r="P46" s="35" t="s">
        <v>94</v>
      </c>
      <c r="Q46" s="157">
        <f>[2]Ukraine!$F$44</f>
        <v>709</v>
      </c>
      <c r="R46" s="157">
        <f>[2]Ukraine!$G$44</f>
        <v>18828</v>
      </c>
      <c r="S46" s="157">
        <f>[2]Ukraine!$H$44</f>
        <v>18702</v>
      </c>
      <c r="T46" s="157">
        <f>[2]Ukraine!$I$44</f>
        <v>10909625.199999999</v>
      </c>
      <c r="U46" s="157">
        <f>[2]Ukraine!$J$44</f>
        <v>588836.80000000005</v>
      </c>
      <c r="V46" s="11"/>
      <c r="W46" s="36" t="s">
        <v>1116</v>
      </c>
      <c r="X46" s="36">
        <v>10.6</v>
      </c>
      <c r="Y46" s="36" t="s">
        <v>94</v>
      </c>
      <c r="Z46" s="157">
        <f>[3]Ukraine!$F$44</f>
        <v>657</v>
      </c>
      <c r="AA46" s="157">
        <f>[3]Ukraine!$G$44</f>
        <v>15602</v>
      </c>
      <c r="AB46" s="157">
        <f>[3]Ukraine!$H$44</f>
        <v>15421</v>
      </c>
      <c r="AC46" s="157">
        <f>[3]Ukraine!$I$44</f>
        <v>10195036.4</v>
      </c>
      <c r="AD46" s="157">
        <f>[3]Ukraine!$J$44</f>
        <v>535718.1</v>
      </c>
      <c r="AE46" s="11"/>
      <c r="AF46" s="37" t="s">
        <v>1116</v>
      </c>
      <c r="AG46" s="37">
        <v>10.6</v>
      </c>
      <c r="AH46" s="37" t="s">
        <v>94</v>
      </c>
      <c r="AI46" s="157">
        <f>[4]Ukraine!$F$44</f>
        <v>678</v>
      </c>
      <c r="AJ46" s="157">
        <f>[4]Ukraine!$G$44</f>
        <v>16283</v>
      </c>
      <c r="AK46" s="157">
        <f>[4]Ukraine!$H$44</f>
        <v>16063</v>
      </c>
      <c r="AL46" s="157">
        <f>[4]Ukraine!$I$44</f>
        <v>18349880.399999999</v>
      </c>
      <c r="AM46" s="157">
        <f>[4]Ukraine!$J$44</f>
        <v>759695.9</v>
      </c>
      <c r="AN46" s="11"/>
      <c r="AO46" s="11" t="s">
        <v>1116</v>
      </c>
      <c r="AP46" s="11">
        <v>10.6</v>
      </c>
      <c r="AQ46" s="11" t="s">
        <v>94</v>
      </c>
      <c r="AR46" s="157">
        <f>[5]Ukraine!$F$44</f>
        <v>651</v>
      </c>
      <c r="AS46" s="157">
        <f>[5]Ukraine!$G$44</f>
        <v>17016</v>
      </c>
      <c r="AT46" s="157">
        <f>[5]Ukraine!$H$44</f>
        <v>16906</v>
      </c>
      <c r="AU46" s="157">
        <f>[5]Ukraine!$I$44</f>
        <v>24789688.899999999</v>
      </c>
      <c r="AV46" s="157">
        <f>[5]Ukraine!$J$44</f>
        <v>927580.3</v>
      </c>
      <c r="AW46" s="11"/>
      <c r="AX46" s="33" t="s">
        <v>1116</v>
      </c>
      <c r="AY46" s="33">
        <v>10.6</v>
      </c>
      <c r="AZ46" s="33" t="s">
        <v>94</v>
      </c>
      <c r="BA46" s="157">
        <f>[6]Ukraine!$F$44</f>
        <v>682</v>
      </c>
      <c r="BB46" s="157">
        <f>[6]Ukraine!$G$44</f>
        <v>16755</v>
      </c>
      <c r="BC46" s="157">
        <f>[6]Ukraine!$H$44</f>
        <v>16574</v>
      </c>
      <c r="BD46" s="157">
        <f>[6]Ukraine!$I$44</f>
        <v>28544379.600000001</v>
      </c>
      <c r="BE46" s="157">
        <f>[6]Ukraine!$J$44</f>
        <v>1191363.8999999999</v>
      </c>
      <c r="BG46" s="2">
        <v>10.6</v>
      </c>
      <c r="BH46" s="2" t="s">
        <v>94</v>
      </c>
      <c r="BI46" s="1">
        <f t="shared" si="38"/>
        <v>638</v>
      </c>
      <c r="BJ46" s="1">
        <f t="shared" si="39"/>
        <v>709</v>
      </c>
      <c r="BK46" s="1">
        <f t="shared" si="40"/>
        <v>657</v>
      </c>
      <c r="BL46" s="1">
        <f t="shared" si="41"/>
        <v>678</v>
      </c>
      <c r="BM46" s="1">
        <f t="shared" si="42"/>
        <v>651</v>
      </c>
      <c r="BN46" s="1">
        <f t="shared" si="43"/>
        <v>682</v>
      </c>
      <c r="BP46" s="1">
        <f t="shared" si="55"/>
        <v>18869</v>
      </c>
      <c r="BQ46" s="1">
        <f t="shared" si="56"/>
        <v>18702</v>
      </c>
      <c r="BR46" s="1">
        <f t="shared" si="57"/>
        <v>15421</v>
      </c>
      <c r="BS46" s="1">
        <f t="shared" si="58"/>
        <v>16063</v>
      </c>
      <c r="BT46" s="1">
        <f t="shared" si="59"/>
        <v>16906</v>
      </c>
      <c r="BU46" s="1">
        <f t="shared" si="60"/>
        <v>16574</v>
      </c>
      <c r="BW46" s="40">
        <f t="shared" si="44"/>
        <v>2.5880934533676144E-3</v>
      </c>
      <c r="BX46" s="40">
        <f t="shared" si="44"/>
        <v>2.6657137640314511E-3</v>
      </c>
      <c r="BY46" s="40">
        <f t="shared" si="44"/>
        <v>2.4900746602568359E-3</v>
      </c>
      <c r="BZ46" s="40">
        <f t="shared" si="44"/>
        <v>2.7799699556257051E-3</v>
      </c>
      <c r="CA46" s="40">
        <f t="shared" si="44"/>
        <v>2.9587647323504503E-3</v>
      </c>
      <c r="CB46" s="40">
        <f t="shared" si="44"/>
        <v>2.9002980968871757E-3</v>
      </c>
      <c r="CD46" s="10">
        <f t="shared" si="45"/>
        <v>544534.19999999995</v>
      </c>
      <c r="CE46" s="10">
        <f t="shared" si="46"/>
        <v>588836.80000000005</v>
      </c>
      <c r="CF46" s="10">
        <f t="shared" si="47"/>
        <v>535718.1</v>
      </c>
      <c r="CG46" s="10">
        <f t="shared" si="48"/>
        <v>759695.9</v>
      </c>
      <c r="CH46" s="10">
        <f t="shared" si="49"/>
        <v>927580.3</v>
      </c>
      <c r="CI46" s="10">
        <f t="shared" si="50"/>
        <v>1191363.8999999999</v>
      </c>
      <c r="CK46" s="40">
        <f t="shared" si="51"/>
        <v>2.0448021324736853E-3</v>
      </c>
      <c r="CL46" s="40">
        <f t="shared" si="24"/>
        <v>2.1818107114159441E-3</v>
      </c>
      <c r="CM46" s="40">
        <f t="shared" si="24"/>
        <v>2.0484743164838289E-3</v>
      </c>
      <c r="CN46" s="40">
        <f t="shared" si="24"/>
        <v>2.5682179995660712E-3</v>
      </c>
      <c r="CO46" s="40">
        <f t="shared" si="24"/>
        <v>2.5706756267489823E-3</v>
      </c>
      <c r="CP46" s="40">
        <f t="shared" si="24"/>
        <v>2.5199931152226525E-3</v>
      </c>
      <c r="CR46" s="9">
        <f t="shared" si="52"/>
        <v>28.858667655943609</v>
      </c>
      <c r="CS46" s="9">
        <f t="shared" si="25"/>
        <v>31.48523152604</v>
      </c>
      <c r="CT46" s="9">
        <f t="shared" si="25"/>
        <v>34.739517541015495</v>
      </c>
      <c r="CU46" s="9">
        <f t="shared" si="25"/>
        <v>47.294770590798734</v>
      </c>
      <c r="CV46" s="9">
        <f t="shared" si="25"/>
        <v>54.866928900981904</v>
      </c>
      <c r="CW46" s="9">
        <f t="shared" si="25"/>
        <v>71.881495112827309</v>
      </c>
      <c r="CY46" s="9">
        <f t="shared" si="53"/>
        <v>79.008048562272691</v>
      </c>
      <c r="CZ46" s="9">
        <f t="shared" si="26"/>
        <v>81.847148814519272</v>
      </c>
      <c r="DA46" s="9">
        <f t="shared" si="26"/>
        <v>82.265578184412405</v>
      </c>
      <c r="DB46" s="9">
        <f t="shared" si="26"/>
        <v>92.382940843259107</v>
      </c>
      <c r="DC46" s="9">
        <f t="shared" si="26"/>
        <v>86.883407749247809</v>
      </c>
      <c r="DD46" s="9">
        <f t="shared" si="26"/>
        <v>86.887382987538572</v>
      </c>
      <c r="DF46" s="9">
        <f>IF($A46=2,IF(ISNUMBER(CR46/Ukraine!CR46),100*CR46/Ukraine!CR46,""),"")</f>
        <v>100</v>
      </c>
      <c r="DG46" s="9">
        <f>IF($A46=2,IF(ISNUMBER(CS46/Ukraine!CS46),100*CS46/Ukraine!CS46,""),"")</f>
        <v>100</v>
      </c>
      <c r="DH46" s="9">
        <f>IF($A46=2,IF(ISNUMBER(CT46/Ukraine!CT46),100*CT46/Ukraine!CT46,""),"")</f>
        <v>100</v>
      </c>
      <c r="DI46" s="9">
        <f>IF($A46=2,IF(ISNUMBER(CU46/Ukraine!CU46),100*CU46/Ukraine!CU46,""),"")</f>
        <v>100</v>
      </c>
      <c r="DJ46" s="9">
        <f>IF($A46=2,IF(ISNUMBER(CV46/Ukraine!CV46),100*CV46/Ukraine!CV46,""),"")</f>
        <v>100</v>
      </c>
      <c r="DK46" s="9">
        <f>IF($A46=2,IF(ISNUMBER(CW46/Ukraine!CW46),100*CW46/Ukraine!CW46,""),"")</f>
        <v>100</v>
      </c>
      <c r="DM46" s="40">
        <f t="shared" si="27"/>
        <v>-8.8504955217552084E-3</v>
      </c>
      <c r="DN46" s="40">
        <f t="shared" si="28"/>
        <v>-0.17543578226927603</v>
      </c>
      <c r="DO46" s="40">
        <f t="shared" si="29"/>
        <v>4.1631541404578254E-2</v>
      </c>
      <c r="DP46" s="40">
        <f t="shared" si="30"/>
        <v>5.2480856627031169E-2</v>
      </c>
      <c r="DQ46" s="40">
        <f t="shared" si="31"/>
        <v>-1.9637998343783325E-2</v>
      </c>
      <c r="DR46" s="40">
        <f t="shared" si="32"/>
        <v>-0.12162806720016961</v>
      </c>
      <c r="DT46" s="40">
        <f t="shared" si="61"/>
        <v>9.1014730874293681E-2</v>
      </c>
      <c r="DU46" s="40">
        <f t="shared" si="62"/>
        <v>0.10335912608055686</v>
      </c>
      <c r="DV46" s="40">
        <f t="shared" si="63"/>
        <v>0.3614112670090992</v>
      </c>
      <c r="DW46" s="40">
        <f t="shared" si="64"/>
        <v>0.1601056145445463</v>
      </c>
      <c r="DX46" s="40">
        <f t="shared" si="65"/>
        <v>0.31010604297812105</v>
      </c>
      <c r="DY46" s="40">
        <f t="shared" si="54"/>
        <v>1.4908112865710521</v>
      </c>
    </row>
    <row r="47" spans="1:129" x14ac:dyDescent="0.2">
      <c r="A47" s="39">
        <f>'Industry selection'!C47</f>
        <v>2</v>
      </c>
      <c r="B47" s="2">
        <v>10.7</v>
      </c>
      <c r="C47" s="2" t="s">
        <v>96</v>
      </c>
      <c r="E47" s="30" t="s">
        <v>95</v>
      </c>
      <c r="F47" s="31">
        <v>10.7</v>
      </c>
      <c r="G47" s="32" t="s">
        <v>96</v>
      </c>
      <c r="H47" s="157">
        <f>[1]Ukraine!$F$45</f>
        <v>1205</v>
      </c>
      <c r="I47" s="157">
        <f>[1]Ukraine!$G$45</f>
        <v>85464</v>
      </c>
      <c r="J47" s="157">
        <f>[1]Ukraine!$H$45</f>
        <v>85093</v>
      </c>
      <c r="K47" s="157">
        <f>[1]Ukraine!$I$45</f>
        <v>16452620.199999999</v>
      </c>
      <c r="L47" s="157">
        <f>[1]Ukraine!$J$45</f>
        <v>2179190.1</v>
      </c>
      <c r="M47" s="11"/>
      <c r="N47" s="33" t="s">
        <v>772</v>
      </c>
      <c r="O47" s="36">
        <v>10.7</v>
      </c>
      <c r="P47" s="35" t="s">
        <v>96</v>
      </c>
      <c r="Q47" s="157">
        <f>[2]Ukraine!$F$45</f>
        <v>1305</v>
      </c>
      <c r="R47" s="157">
        <f>[2]Ukraine!$G$45</f>
        <v>81255</v>
      </c>
      <c r="S47" s="157">
        <f>[2]Ukraine!$H$45</f>
        <v>80815</v>
      </c>
      <c r="T47" s="157">
        <f>[2]Ukraine!$I$45</f>
        <v>19241966.399999999</v>
      </c>
      <c r="U47" s="157">
        <f>[2]Ukraine!$J$45</f>
        <v>2217147.1</v>
      </c>
      <c r="V47" s="11"/>
      <c r="W47" s="36" t="s">
        <v>1117</v>
      </c>
      <c r="X47" s="36">
        <v>10.7</v>
      </c>
      <c r="Y47" s="36" t="s">
        <v>96</v>
      </c>
      <c r="Z47" s="157">
        <f>[3]Ukraine!$F$45</f>
        <v>1158</v>
      </c>
      <c r="AA47" s="157">
        <f>[3]Ukraine!$G$45</f>
        <v>74389</v>
      </c>
      <c r="AB47" s="157">
        <f>[3]Ukraine!$H$45</f>
        <v>74080</v>
      </c>
      <c r="AC47" s="157">
        <f>[3]Ukraine!$I$45</f>
        <v>19426212.399999999</v>
      </c>
      <c r="AD47" s="157">
        <f>[3]Ukraine!$J$45</f>
        <v>2185496.2999999998</v>
      </c>
      <c r="AE47" s="11"/>
      <c r="AF47" s="37" t="s">
        <v>1117</v>
      </c>
      <c r="AG47" s="37">
        <v>10.7</v>
      </c>
      <c r="AH47" s="37" t="s">
        <v>96</v>
      </c>
      <c r="AI47" s="157">
        <f>[4]Ukraine!$F$45</f>
        <v>1133</v>
      </c>
      <c r="AJ47" s="157">
        <f>[4]Ukraine!$G$45</f>
        <v>68841</v>
      </c>
      <c r="AK47" s="157">
        <f>[4]Ukraine!$H$45</f>
        <v>68528</v>
      </c>
      <c r="AL47" s="157">
        <f>[4]Ukraine!$I$45</f>
        <v>26353132.800000001</v>
      </c>
      <c r="AM47" s="157">
        <f>[4]Ukraine!$J$45</f>
        <v>2355807.9</v>
      </c>
      <c r="AN47" s="11"/>
      <c r="AO47" s="11" t="s">
        <v>1117</v>
      </c>
      <c r="AP47" s="11">
        <v>10.7</v>
      </c>
      <c r="AQ47" s="11" t="s">
        <v>96</v>
      </c>
      <c r="AR47" s="157">
        <f>[5]Ukraine!$F$45</f>
        <v>1007</v>
      </c>
      <c r="AS47" s="157">
        <f>[5]Ukraine!$G$45</f>
        <v>63640</v>
      </c>
      <c r="AT47" s="157">
        <f>[5]Ukraine!$H$45</f>
        <v>63411</v>
      </c>
      <c r="AU47" s="157">
        <f>[5]Ukraine!$I$45</f>
        <v>26190473.100000001</v>
      </c>
      <c r="AV47" s="157">
        <f>[5]Ukraine!$J$45</f>
        <v>2701624</v>
      </c>
      <c r="AW47" s="11"/>
      <c r="AX47" s="33" t="s">
        <v>1117</v>
      </c>
      <c r="AY47" s="33">
        <v>10.7</v>
      </c>
      <c r="AZ47" s="33" t="s">
        <v>96</v>
      </c>
      <c r="BA47" s="157">
        <f>[6]Ukraine!$F$45</f>
        <v>1036</v>
      </c>
      <c r="BB47" s="157">
        <f>[6]Ukraine!$G$45</f>
        <v>61566</v>
      </c>
      <c r="BC47" s="157">
        <f>[6]Ukraine!$H$45</f>
        <v>61319</v>
      </c>
      <c r="BD47" s="157">
        <f>[6]Ukraine!$I$45</f>
        <v>26620109.800000001</v>
      </c>
      <c r="BE47" s="157">
        <f>[6]Ukraine!$J$45</f>
        <v>3642152.2</v>
      </c>
      <c r="BG47" s="2">
        <v>10.7</v>
      </c>
      <c r="BH47" s="2" t="s">
        <v>96</v>
      </c>
      <c r="BI47" s="1">
        <f t="shared" si="38"/>
        <v>1205</v>
      </c>
      <c r="BJ47" s="1">
        <f t="shared" si="39"/>
        <v>1305</v>
      </c>
      <c r="BK47" s="1">
        <f t="shared" si="40"/>
        <v>1158</v>
      </c>
      <c r="BL47" s="1">
        <f t="shared" si="41"/>
        <v>1133</v>
      </c>
      <c r="BM47" s="1">
        <f t="shared" si="42"/>
        <v>1007</v>
      </c>
      <c r="BN47" s="1">
        <f t="shared" si="43"/>
        <v>1036</v>
      </c>
      <c r="BP47" s="1">
        <f t="shared" si="55"/>
        <v>85093</v>
      </c>
      <c r="BQ47" s="1">
        <f t="shared" si="56"/>
        <v>80815</v>
      </c>
      <c r="BR47" s="1">
        <f t="shared" si="57"/>
        <v>74080</v>
      </c>
      <c r="BS47" s="1">
        <f t="shared" si="58"/>
        <v>68528</v>
      </c>
      <c r="BT47" s="1">
        <f t="shared" si="59"/>
        <v>63411</v>
      </c>
      <c r="BU47" s="1">
        <f t="shared" si="60"/>
        <v>61319</v>
      </c>
      <c r="BW47" s="40">
        <f t="shared" si="44"/>
        <v>1.1671452447263258E-2</v>
      </c>
      <c r="BX47" s="40">
        <f t="shared" si="44"/>
        <v>1.1519070572142107E-2</v>
      </c>
      <c r="BY47" s="40">
        <f t="shared" si="44"/>
        <v>1.1961917569017988E-2</v>
      </c>
      <c r="BZ47" s="40">
        <f t="shared" si="44"/>
        <v>1.1859912912850547E-2</v>
      </c>
      <c r="CA47" s="40">
        <f t="shared" si="44"/>
        <v>1.1097730417785071E-2</v>
      </c>
      <c r="CB47" s="40">
        <f t="shared" si="44"/>
        <v>1.0730263002475246E-2</v>
      </c>
      <c r="CD47" s="10">
        <f t="shared" si="45"/>
        <v>2179190.1</v>
      </c>
      <c r="CE47" s="10">
        <f t="shared" si="46"/>
        <v>2217147.1</v>
      </c>
      <c r="CF47" s="10">
        <f t="shared" si="47"/>
        <v>2185496.2999999998</v>
      </c>
      <c r="CG47" s="10">
        <f t="shared" si="48"/>
        <v>2355807.9</v>
      </c>
      <c r="CH47" s="10">
        <f t="shared" si="49"/>
        <v>2701624</v>
      </c>
      <c r="CI47" s="10">
        <f t="shared" si="50"/>
        <v>3642152.2</v>
      </c>
      <c r="CK47" s="40">
        <f t="shared" si="51"/>
        <v>8.1831638188116455E-3</v>
      </c>
      <c r="CL47" s="40">
        <f t="shared" si="24"/>
        <v>8.2151714899014426E-3</v>
      </c>
      <c r="CM47" s="40">
        <f t="shared" si="24"/>
        <v>8.3568821723970805E-3</v>
      </c>
      <c r="CN47" s="40">
        <f t="shared" si="24"/>
        <v>7.9640133009799673E-3</v>
      </c>
      <c r="CO47" s="40">
        <f t="shared" si="24"/>
        <v>7.4872212890248887E-3</v>
      </c>
      <c r="CP47" s="40">
        <f t="shared" si="24"/>
        <v>7.7039420689119752E-3</v>
      </c>
      <c r="CR47" s="9">
        <f t="shared" si="52"/>
        <v>25.609510770568672</v>
      </c>
      <c r="CS47" s="9">
        <f t="shared" si="25"/>
        <v>27.434846253789519</v>
      </c>
      <c r="CT47" s="9">
        <f t="shared" si="25"/>
        <v>29.501839902807774</v>
      </c>
      <c r="CU47" s="9">
        <f t="shared" si="25"/>
        <v>34.377304167639501</v>
      </c>
      <c r="CV47" s="9">
        <f t="shared" si="25"/>
        <v>42.604973900427368</v>
      </c>
      <c r="CW47" s="9">
        <f t="shared" si="25"/>
        <v>59.396797077577915</v>
      </c>
      <c r="CY47" s="9">
        <f t="shared" si="53"/>
        <v>70.112643270293631</v>
      </c>
      <c r="CZ47" s="9">
        <f t="shared" si="26"/>
        <v>71.318006417715125</v>
      </c>
      <c r="DA47" s="9">
        <f t="shared" si="26"/>
        <v>69.862395591504978</v>
      </c>
      <c r="DB47" s="9">
        <f t="shared" si="26"/>
        <v>67.150689549758297</v>
      </c>
      <c r="DC47" s="9">
        <f t="shared" si="26"/>
        <v>67.466238655662153</v>
      </c>
      <c r="DD47" s="9">
        <f t="shared" si="26"/>
        <v>71.79639555092767</v>
      </c>
      <c r="DF47" s="9">
        <f>IF($A47=2,IF(ISNUMBER(CR47/Ukraine!CR47),100*CR47/Ukraine!CR47,""),"")</f>
        <v>100</v>
      </c>
      <c r="DG47" s="9">
        <f>IF($A47=2,IF(ISNUMBER(CS47/Ukraine!CS47),100*CS47/Ukraine!CS47,""),"")</f>
        <v>100</v>
      </c>
      <c r="DH47" s="9">
        <f>IF($A47=2,IF(ISNUMBER(CT47/Ukraine!CT47),100*CT47/Ukraine!CT47,""),"")</f>
        <v>100</v>
      </c>
      <c r="DI47" s="9">
        <f>IF($A47=2,IF(ISNUMBER(CU47/Ukraine!CU47),100*CU47/Ukraine!CU47,""),"")</f>
        <v>100</v>
      </c>
      <c r="DJ47" s="9">
        <f>IF($A47=2,IF(ISNUMBER(CV47/Ukraine!CV47),100*CV47/Ukraine!CV47,""),"")</f>
        <v>100</v>
      </c>
      <c r="DK47" s="9">
        <f>IF($A47=2,IF(ISNUMBER(CW47/Ukraine!CW47),100*CW47/Ukraine!CW47,""),"")</f>
        <v>100</v>
      </c>
      <c r="DM47" s="40">
        <f t="shared" si="27"/>
        <v>-5.0274405650288512E-2</v>
      </c>
      <c r="DN47" s="40">
        <f t="shared" si="28"/>
        <v>-8.3338489141867256E-2</v>
      </c>
      <c r="DO47" s="40">
        <f t="shared" si="29"/>
        <v>-7.494600431965448E-2</v>
      </c>
      <c r="DP47" s="40">
        <f t="shared" si="30"/>
        <v>-7.467020779827227E-2</v>
      </c>
      <c r="DQ47" s="40">
        <f t="shared" si="31"/>
        <v>-3.2991121414265634E-2</v>
      </c>
      <c r="DR47" s="40">
        <f t="shared" si="32"/>
        <v>-0.27938843383121992</v>
      </c>
      <c r="DT47" s="40">
        <f t="shared" si="61"/>
        <v>7.1275687363719031E-2</v>
      </c>
      <c r="DU47" s="40">
        <f t="shared" si="62"/>
        <v>7.5341907510516615E-2</v>
      </c>
      <c r="DV47" s="40">
        <f t="shared" si="63"/>
        <v>0.16525966790185564</v>
      </c>
      <c r="DW47" s="40">
        <f t="shared" si="64"/>
        <v>0.23933434956580579</v>
      </c>
      <c r="DX47" s="40">
        <f t="shared" si="65"/>
        <v>0.39412823527119012</v>
      </c>
      <c r="DY47" s="40">
        <f t="shared" si="54"/>
        <v>1.3193257227638551</v>
      </c>
    </row>
    <row r="48" spans="1:129" x14ac:dyDescent="0.2">
      <c r="A48" s="39">
        <f>'Industry selection'!C48</f>
        <v>2</v>
      </c>
      <c r="B48" s="2">
        <v>10.8</v>
      </c>
      <c r="C48" s="2" t="s">
        <v>98</v>
      </c>
      <c r="E48" s="30" t="s">
        <v>97</v>
      </c>
      <c r="F48" s="31">
        <v>10.8</v>
      </c>
      <c r="G48" s="32" t="s">
        <v>98</v>
      </c>
      <c r="H48" s="157">
        <f>[1]Ukraine!$F$46</f>
        <v>658</v>
      </c>
      <c r="I48" s="157">
        <f>[1]Ukraine!$G$46</f>
        <v>66604</v>
      </c>
      <c r="J48" s="157">
        <f>[1]Ukraine!$H$46</f>
        <v>66425</v>
      </c>
      <c r="K48" s="157">
        <f>[1]Ukraine!$I$46</f>
        <v>44297256</v>
      </c>
      <c r="L48" s="157">
        <f>[1]Ukraine!$J$46</f>
        <v>2857459.6</v>
      </c>
      <c r="M48" s="11"/>
      <c r="N48" s="33" t="s">
        <v>773</v>
      </c>
      <c r="O48" s="36">
        <v>10.8</v>
      </c>
      <c r="P48" s="35" t="s">
        <v>98</v>
      </c>
      <c r="Q48" s="157">
        <f>[2]Ukraine!$F$46</f>
        <v>725</v>
      </c>
      <c r="R48" s="157">
        <f>[2]Ukraine!$G$46</f>
        <v>59698</v>
      </c>
      <c r="S48" s="157">
        <f>[2]Ukraine!$H$46</f>
        <v>59540</v>
      </c>
      <c r="T48" s="157">
        <f>[2]Ukraine!$I$46</f>
        <v>39610502.5</v>
      </c>
      <c r="U48" s="157">
        <f>[2]Ukraine!$J$46</f>
        <v>2484702.6</v>
      </c>
      <c r="V48" s="11"/>
      <c r="W48" s="36" t="s">
        <v>1118</v>
      </c>
      <c r="X48" s="36">
        <v>10.8</v>
      </c>
      <c r="Y48" s="36" t="s">
        <v>98</v>
      </c>
      <c r="Z48" s="157">
        <f>[3]Ukraine!$F$46</f>
        <v>669</v>
      </c>
      <c r="AA48" s="157">
        <f>[3]Ukraine!$G$46</f>
        <v>56263</v>
      </c>
      <c r="AB48" s="157">
        <f>[3]Ukraine!$H$46</f>
        <v>56108</v>
      </c>
      <c r="AC48" s="157">
        <f>[3]Ukraine!$I$46</f>
        <v>48122018.299999997</v>
      </c>
      <c r="AD48" s="157">
        <f>[3]Ukraine!$J$46</f>
        <v>2553406.4</v>
      </c>
      <c r="AE48" s="11"/>
      <c r="AF48" s="37" t="s">
        <v>1118</v>
      </c>
      <c r="AG48" s="37">
        <v>10.8</v>
      </c>
      <c r="AH48" s="37" t="s">
        <v>98</v>
      </c>
      <c r="AI48" s="157">
        <f>[4]Ukraine!$F$46</f>
        <v>677</v>
      </c>
      <c r="AJ48" s="157">
        <f>[4]Ukraine!$G$46</f>
        <v>45912</v>
      </c>
      <c r="AK48" s="157">
        <f>[4]Ukraine!$H$46</f>
        <v>45759</v>
      </c>
      <c r="AL48" s="157">
        <f>[4]Ukraine!$I$46</f>
        <v>57254975.700000003</v>
      </c>
      <c r="AM48" s="157">
        <f>[4]Ukraine!$J$46</f>
        <v>2461482.7999999998</v>
      </c>
      <c r="AN48" s="11"/>
      <c r="AO48" s="11" t="s">
        <v>1118</v>
      </c>
      <c r="AP48" s="11">
        <v>10.8</v>
      </c>
      <c r="AQ48" s="11" t="s">
        <v>98</v>
      </c>
      <c r="AR48" s="157">
        <f>[5]Ukraine!$F$46</f>
        <v>638</v>
      </c>
      <c r="AS48" s="157">
        <f>[5]Ukraine!$G$46</f>
        <v>47541</v>
      </c>
      <c r="AT48" s="157">
        <f>[5]Ukraine!$H$46</f>
        <v>47422</v>
      </c>
      <c r="AU48" s="157">
        <f>[5]Ukraine!$I$46</f>
        <v>61334043.799999997</v>
      </c>
      <c r="AV48" s="157">
        <f>[5]Ukraine!$J$46</f>
        <v>3249637.4</v>
      </c>
      <c r="AW48" s="11"/>
      <c r="AX48" s="33" t="s">
        <v>1118</v>
      </c>
      <c r="AY48" s="33">
        <v>10.8</v>
      </c>
      <c r="AZ48" s="33" t="s">
        <v>98</v>
      </c>
      <c r="BA48" s="157">
        <f>[6]Ukraine!$F$46</f>
        <v>756</v>
      </c>
      <c r="BB48" s="157">
        <f>[6]Ukraine!$G$46</f>
        <v>49226</v>
      </c>
      <c r="BC48" s="157">
        <f>[6]Ukraine!$H$46</f>
        <v>49076</v>
      </c>
      <c r="BD48" s="157">
        <f>[6]Ukraine!$I$46</f>
        <v>75282892.200000003</v>
      </c>
      <c r="BE48" s="157">
        <f>[6]Ukraine!$J$46</f>
        <v>4370665.8</v>
      </c>
      <c r="BG48" s="2">
        <v>10.8</v>
      </c>
      <c r="BH48" s="2" t="s">
        <v>98</v>
      </c>
      <c r="BI48" s="1">
        <f t="shared" si="38"/>
        <v>658</v>
      </c>
      <c r="BJ48" s="1">
        <f t="shared" si="39"/>
        <v>725</v>
      </c>
      <c r="BK48" s="1">
        <f t="shared" si="40"/>
        <v>669</v>
      </c>
      <c r="BL48" s="1">
        <f t="shared" si="41"/>
        <v>677</v>
      </c>
      <c r="BM48" s="1">
        <f t="shared" si="42"/>
        <v>638</v>
      </c>
      <c r="BN48" s="1">
        <f t="shared" si="43"/>
        <v>756</v>
      </c>
      <c r="BP48" s="1">
        <f t="shared" si="55"/>
        <v>66425</v>
      </c>
      <c r="BQ48" s="1">
        <f t="shared" si="56"/>
        <v>59540</v>
      </c>
      <c r="BR48" s="1">
        <f t="shared" si="57"/>
        <v>56108</v>
      </c>
      <c r="BS48" s="1">
        <f t="shared" si="58"/>
        <v>45759</v>
      </c>
      <c r="BT48" s="1">
        <f t="shared" si="59"/>
        <v>47422</v>
      </c>
      <c r="BU48" s="1">
        <f t="shared" si="60"/>
        <v>49076</v>
      </c>
      <c r="BW48" s="40">
        <f t="shared" si="44"/>
        <v>9.1109283819992472E-3</v>
      </c>
      <c r="BX48" s="40">
        <f t="shared" si="44"/>
        <v>8.486610924523184E-3</v>
      </c>
      <c r="BY48" s="40">
        <f t="shared" si="44"/>
        <v>9.0599253639641105E-3</v>
      </c>
      <c r="BZ48" s="40">
        <f t="shared" ref="BW48:CB90" si="66">IF($A48=2,IF(ISNUMBER(BS48/BS$4),BS48/BS$4,""),"")</f>
        <v>7.9193578534194516E-3</v>
      </c>
      <c r="CA48" s="40">
        <f t="shared" si="66"/>
        <v>8.2994523327530496E-3</v>
      </c>
      <c r="CB48" s="40">
        <f t="shared" si="66"/>
        <v>8.5878502113451802E-3</v>
      </c>
      <c r="CD48" s="10">
        <f t="shared" si="45"/>
        <v>2857459.6</v>
      </c>
      <c r="CE48" s="10">
        <f t="shared" si="46"/>
        <v>2484702.6</v>
      </c>
      <c r="CF48" s="10">
        <f t="shared" si="47"/>
        <v>2553406.4</v>
      </c>
      <c r="CG48" s="10">
        <f t="shared" si="48"/>
        <v>2461482.7999999998</v>
      </c>
      <c r="CH48" s="10">
        <f t="shared" si="49"/>
        <v>3249637.4</v>
      </c>
      <c r="CI48" s="10">
        <f t="shared" si="50"/>
        <v>4370665.8</v>
      </c>
      <c r="CK48" s="40">
        <f t="shared" si="51"/>
        <v>1.0730160720001432E-2</v>
      </c>
      <c r="CL48" s="40">
        <f t="shared" si="24"/>
        <v>9.2065420289001061E-3</v>
      </c>
      <c r="CM48" s="40">
        <f t="shared" si="24"/>
        <v>9.7636936850657718E-3</v>
      </c>
      <c r="CN48" s="40">
        <f t="shared" si="24"/>
        <v>8.3212564824718567E-3</v>
      </c>
      <c r="CO48" s="40">
        <f t="shared" si="24"/>
        <v>9.0059735636385686E-3</v>
      </c>
      <c r="CP48" s="40">
        <f t="shared" si="24"/>
        <v>9.2449063841359529E-3</v>
      </c>
      <c r="CR48" s="9">
        <f t="shared" si="52"/>
        <v>43.017833646970267</v>
      </c>
      <c r="CS48" s="9">
        <f t="shared" si="25"/>
        <v>41.731652670473636</v>
      </c>
      <c r="CT48" s="9">
        <f t="shared" si="25"/>
        <v>45.508775932130888</v>
      </c>
      <c r="CU48" s="9">
        <f t="shared" si="25"/>
        <v>53.792320636377539</v>
      </c>
      <c r="CV48" s="9">
        <f t="shared" si="25"/>
        <v>68.525945763569652</v>
      </c>
      <c r="CW48" s="9">
        <f t="shared" si="25"/>
        <v>89.059128698345418</v>
      </c>
      <c r="CY48" s="9">
        <f t="shared" si="53"/>
        <v>117.77241868349392</v>
      </c>
      <c r="CZ48" s="9">
        <f t="shared" si="26"/>
        <v>108.48314021674526</v>
      </c>
      <c r="DA48" s="9">
        <f t="shared" si="26"/>
        <v>107.76792625578246</v>
      </c>
      <c r="DB48" s="9">
        <f t="shared" si="26"/>
        <v>105.07488910706152</v>
      </c>
      <c r="DC48" s="9">
        <f t="shared" si="26"/>
        <v>108.512865699551</v>
      </c>
      <c r="DD48" s="9">
        <f t="shared" si="26"/>
        <v>107.65099712524973</v>
      </c>
      <c r="DF48" s="9">
        <f>IF($A48=2,IF(ISNUMBER(CR48/Ukraine!CR48),100*CR48/Ukraine!CR48,""),"")</f>
        <v>100</v>
      </c>
      <c r="DG48" s="9">
        <f>IF($A48=2,IF(ISNUMBER(CS48/Ukraine!CS48),100*CS48/Ukraine!CS48,""),"")</f>
        <v>99.999999999999986</v>
      </c>
      <c r="DH48" s="9">
        <f>IF($A48=2,IF(ISNUMBER(CT48/Ukraine!CT48),100*CT48/Ukraine!CT48,""),"")</f>
        <v>99.999999999999986</v>
      </c>
      <c r="DI48" s="9">
        <f>IF($A48=2,IF(ISNUMBER(CU48/Ukraine!CU48),100*CU48/Ukraine!CU48,""),"")</f>
        <v>99.999999999999986</v>
      </c>
      <c r="DJ48" s="9">
        <f>IF($A48=2,IF(ISNUMBER(CV48/Ukraine!CV48),100*CV48/Ukraine!CV48,""),"")</f>
        <v>100</v>
      </c>
      <c r="DK48" s="9">
        <f>IF($A48=2,IF(ISNUMBER(CW48/Ukraine!CW48),100*CW48/Ukraine!CW48,""),"")</f>
        <v>100</v>
      </c>
      <c r="DM48" s="40">
        <f t="shared" si="27"/>
        <v>-0.10365073391042534</v>
      </c>
      <c r="DN48" s="40">
        <f t="shared" si="28"/>
        <v>-5.7641921397379892E-2</v>
      </c>
      <c r="DO48" s="40">
        <f t="shared" si="29"/>
        <v>-0.18444785057389324</v>
      </c>
      <c r="DP48" s="40">
        <f t="shared" si="30"/>
        <v>3.6342577416464517E-2</v>
      </c>
      <c r="DQ48" s="40">
        <f t="shared" si="31"/>
        <v>3.4878326515119573E-2</v>
      </c>
      <c r="DR48" s="40">
        <f t="shared" si="32"/>
        <v>-0.26118178396687997</v>
      </c>
      <c r="DT48" s="40">
        <f t="shared" si="61"/>
        <v>-2.9898785397976857E-2</v>
      </c>
      <c r="DU48" s="40">
        <f t="shared" si="62"/>
        <v>9.0509793405083139E-2</v>
      </c>
      <c r="DV48" s="40">
        <f t="shared" si="63"/>
        <v>0.18202081982165907</v>
      </c>
      <c r="DW48" s="40">
        <f t="shared" si="64"/>
        <v>0.27389829910458197</v>
      </c>
      <c r="DX48" s="40">
        <f t="shared" si="65"/>
        <v>0.29964100029527496</v>
      </c>
      <c r="DY48" s="40">
        <f t="shared" si="54"/>
        <v>1.0702839066517664</v>
      </c>
    </row>
    <row r="49" spans="1:129" x14ac:dyDescent="0.2">
      <c r="A49" s="39">
        <f>'Industry selection'!C49</f>
        <v>2</v>
      </c>
      <c r="B49" s="2">
        <v>10.9</v>
      </c>
      <c r="C49" s="2" t="s">
        <v>100</v>
      </c>
      <c r="E49" s="30" t="s">
        <v>99</v>
      </c>
      <c r="F49" s="31">
        <v>10.9</v>
      </c>
      <c r="G49" s="32" t="s">
        <v>100</v>
      </c>
      <c r="H49" s="157">
        <f>[1]Ukraine!$F$47</f>
        <v>224</v>
      </c>
      <c r="I49" s="157">
        <f>[1]Ukraine!$G$47</f>
        <v>8054</v>
      </c>
      <c r="J49" s="157">
        <f>[1]Ukraine!$H$47</f>
        <v>7980</v>
      </c>
      <c r="K49" s="157">
        <f>[1]Ukraine!$I$47</f>
        <v>11151483.800000001</v>
      </c>
      <c r="L49" s="157">
        <f>[1]Ukraine!$J$47</f>
        <v>283116.2</v>
      </c>
      <c r="M49" s="11"/>
      <c r="N49" s="33" t="s">
        <v>774</v>
      </c>
      <c r="O49" s="36">
        <v>10.9</v>
      </c>
      <c r="P49" s="35" t="s">
        <v>100</v>
      </c>
      <c r="Q49" s="157">
        <f>[2]Ukraine!$F$47</f>
        <v>262</v>
      </c>
      <c r="R49" s="157">
        <f>[2]Ukraine!$G$47</f>
        <v>6403</v>
      </c>
      <c r="S49" s="157">
        <f>[2]Ukraine!$H$47</f>
        <v>6350</v>
      </c>
      <c r="T49" s="157">
        <f>[2]Ukraine!$I$47</f>
        <v>5931594.4000000004</v>
      </c>
      <c r="U49" s="157">
        <f>[2]Ukraine!$J$47</f>
        <v>217480.9</v>
      </c>
      <c r="V49" s="11"/>
      <c r="W49" s="36" t="s">
        <v>1119</v>
      </c>
      <c r="X49" s="36">
        <v>10.9</v>
      </c>
      <c r="Y49" s="36" t="s">
        <v>100</v>
      </c>
      <c r="Z49" s="157">
        <f>[3]Ukraine!$F$47</f>
        <v>252</v>
      </c>
      <c r="AA49" s="157">
        <f>[3]Ukraine!$G$47</f>
        <v>5734</v>
      </c>
      <c r="AB49" s="157">
        <f>[3]Ukraine!$H$47</f>
        <v>5686</v>
      </c>
      <c r="AC49" s="157">
        <f>[3]Ukraine!$I$47</f>
        <v>7308044.9000000004</v>
      </c>
      <c r="AD49" s="157">
        <f>[3]Ukraine!$J$47</f>
        <v>212637</v>
      </c>
      <c r="AE49" s="11"/>
      <c r="AF49" s="37" t="s">
        <v>1119</v>
      </c>
      <c r="AG49" s="37">
        <v>10.9</v>
      </c>
      <c r="AH49" s="37" t="s">
        <v>100</v>
      </c>
      <c r="AI49" s="157">
        <f>[4]Ukraine!$F$47</f>
        <v>253</v>
      </c>
      <c r="AJ49" s="157">
        <f>[4]Ukraine!$G$47</f>
        <v>6600</v>
      </c>
      <c r="AK49" s="157">
        <f>[4]Ukraine!$H$47</f>
        <v>6537</v>
      </c>
      <c r="AL49" s="157">
        <f>[4]Ukraine!$I$47</f>
        <v>19547281.899999999</v>
      </c>
      <c r="AM49" s="157">
        <f>[4]Ukraine!$J$47</f>
        <v>329757.3</v>
      </c>
      <c r="AN49" s="11"/>
      <c r="AO49" s="11" t="s">
        <v>1119</v>
      </c>
      <c r="AP49" s="11">
        <v>10.9</v>
      </c>
      <c r="AQ49" s="11" t="s">
        <v>100</v>
      </c>
      <c r="AR49" s="157">
        <f>[5]Ukraine!$F$47</f>
        <v>236</v>
      </c>
      <c r="AS49" s="157">
        <f>[5]Ukraine!$G$47</f>
        <v>5447</v>
      </c>
      <c r="AT49" s="157">
        <f>[5]Ukraine!$H$47</f>
        <v>5410</v>
      </c>
      <c r="AU49" s="157">
        <f>[5]Ukraine!$I$47</f>
        <v>15560096.6</v>
      </c>
      <c r="AV49" s="157">
        <f>[5]Ukraine!$J$47</f>
        <v>303644.40000000002</v>
      </c>
      <c r="AW49" s="11"/>
      <c r="AX49" s="33" t="s">
        <v>1119</v>
      </c>
      <c r="AY49" s="33">
        <v>10.9</v>
      </c>
      <c r="AZ49" s="33" t="s">
        <v>100</v>
      </c>
      <c r="BA49" s="157">
        <f>[6]Ukraine!$F$47</f>
        <v>274</v>
      </c>
      <c r="BB49" s="157">
        <f>[6]Ukraine!$G$47</f>
        <v>5537</v>
      </c>
      <c r="BC49" s="157">
        <f>[6]Ukraine!$H$47</f>
        <v>5474</v>
      </c>
      <c r="BD49" s="157">
        <f>[6]Ukraine!$I$47</f>
        <v>11781926.199999999</v>
      </c>
      <c r="BE49" s="157">
        <f>[6]Ukraine!$J$47</f>
        <v>450988.2</v>
      </c>
      <c r="BG49" s="2">
        <v>10.9</v>
      </c>
      <c r="BH49" s="2" t="s">
        <v>100</v>
      </c>
      <c r="BI49" s="1">
        <f t="shared" si="38"/>
        <v>224</v>
      </c>
      <c r="BJ49" s="1">
        <f t="shared" si="39"/>
        <v>262</v>
      </c>
      <c r="BK49" s="1">
        <f t="shared" si="40"/>
        <v>252</v>
      </c>
      <c r="BL49" s="1">
        <f t="shared" si="41"/>
        <v>253</v>
      </c>
      <c r="BM49" s="1">
        <f t="shared" si="42"/>
        <v>236</v>
      </c>
      <c r="BN49" s="1">
        <f t="shared" si="43"/>
        <v>274</v>
      </c>
      <c r="BP49" s="1">
        <f t="shared" si="55"/>
        <v>7980</v>
      </c>
      <c r="BQ49" s="1">
        <f t="shared" si="56"/>
        <v>6350</v>
      </c>
      <c r="BR49" s="1">
        <f t="shared" si="57"/>
        <v>5686</v>
      </c>
      <c r="BS49" s="1">
        <f t="shared" si="58"/>
        <v>6537</v>
      </c>
      <c r="BT49" s="1">
        <f t="shared" si="59"/>
        <v>5410</v>
      </c>
      <c r="BU49" s="1">
        <f t="shared" si="60"/>
        <v>5474</v>
      </c>
      <c r="BW49" s="40">
        <f t="shared" si="66"/>
        <v>1.0945458560535038E-3</v>
      </c>
      <c r="BX49" s="40">
        <f t="shared" si="66"/>
        <v>9.0510546474172353E-4</v>
      </c>
      <c r="BY49" s="40">
        <f t="shared" si="66"/>
        <v>9.1813530369109445E-4</v>
      </c>
      <c r="BZ49" s="40">
        <f t="shared" si="66"/>
        <v>1.1313368362027788E-3</v>
      </c>
      <c r="CA49" s="40">
        <f t="shared" si="66"/>
        <v>9.4681871536826786E-4</v>
      </c>
      <c r="CB49" s="40">
        <f t="shared" si="66"/>
        <v>9.5789982999640397E-4</v>
      </c>
      <c r="CD49" s="10">
        <f t="shared" si="45"/>
        <v>283116.2</v>
      </c>
      <c r="CE49" s="10">
        <f t="shared" si="46"/>
        <v>217480.9</v>
      </c>
      <c r="CF49" s="10">
        <f t="shared" si="47"/>
        <v>212637</v>
      </c>
      <c r="CG49" s="10">
        <f t="shared" si="48"/>
        <v>329757.3</v>
      </c>
      <c r="CH49" s="10">
        <f t="shared" si="49"/>
        <v>303644.40000000002</v>
      </c>
      <c r="CI49" s="10">
        <f t="shared" si="50"/>
        <v>450988.2</v>
      </c>
      <c r="CK49" s="40">
        <f t="shared" si="51"/>
        <v>1.063140955146337E-3</v>
      </c>
      <c r="CL49" s="40">
        <f t="shared" si="24"/>
        <v>8.0582965797718444E-4</v>
      </c>
      <c r="CM49" s="40">
        <f t="shared" si="24"/>
        <v>8.1307955291070417E-4</v>
      </c>
      <c r="CN49" s="40">
        <f t="shared" si="24"/>
        <v>1.1147732051052385E-3</v>
      </c>
      <c r="CO49" s="40">
        <f t="shared" si="24"/>
        <v>8.4151340674097836E-4</v>
      </c>
      <c r="CP49" s="40">
        <f t="shared" si="24"/>
        <v>9.5393788501284694E-4</v>
      </c>
      <c r="CR49" s="9">
        <f t="shared" si="52"/>
        <v>35.478220551378449</v>
      </c>
      <c r="CS49" s="9">
        <f t="shared" si="25"/>
        <v>34.248960629921257</v>
      </c>
      <c r="CT49" s="9">
        <f t="shared" si="25"/>
        <v>37.396588111150194</v>
      </c>
      <c r="CU49" s="9">
        <f t="shared" si="25"/>
        <v>50.444745296007341</v>
      </c>
      <c r="CV49" s="9">
        <f t="shared" si="25"/>
        <v>56.126506469500931</v>
      </c>
      <c r="CW49" s="9">
        <f t="shared" si="25"/>
        <v>82.387321885275853</v>
      </c>
      <c r="CY49" s="9">
        <f t="shared" si="53"/>
        <v>97.130782531085501</v>
      </c>
      <c r="CZ49" s="9">
        <f t="shared" si="26"/>
        <v>89.031575807260438</v>
      </c>
      <c r="DA49" s="9">
        <f t="shared" si="26"/>
        <v>88.557704909282506</v>
      </c>
      <c r="DB49" s="9">
        <f t="shared" si="26"/>
        <v>98.535924000041007</v>
      </c>
      <c r="DC49" s="9">
        <f t="shared" si="26"/>
        <v>88.877986153206663</v>
      </c>
      <c r="DD49" s="9">
        <f t="shared" si="26"/>
        <v>99.586392558022297</v>
      </c>
      <c r="DF49" s="9">
        <f>IF($A49=2,IF(ISNUMBER(CR49/Ukraine!CR49),100*CR49/Ukraine!CR49,""),"")</f>
        <v>100</v>
      </c>
      <c r="DG49" s="9">
        <f>IF($A49=2,IF(ISNUMBER(CS49/Ukraine!CS49),100*CS49/Ukraine!CS49,""),"")</f>
        <v>100</v>
      </c>
      <c r="DH49" s="9">
        <f>IF($A49=2,IF(ISNUMBER(CT49/Ukraine!CT49),100*CT49/Ukraine!CT49,""),"")</f>
        <v>100</v>
      </c>
      <c r="DI49" s="9">
        <f>IF($A49=2,IF(ISNUMBER(CU49/Ukraine!CU49),100*CU49/Ukraine!CU49,""),"")</f>
        <v>100</v>
      </c>
      <c r="DJ49" s="9">
        <f>IF($A49=2,IF(ISNUMBER(CV49/Ukraine!CV49),100*CV49/Ukraine!CV49,""),"")</f>
        <v>100</v>
      </c>
      <c r="DK49" s="9">
        <f>IF($A49=2,IF(ISNUMBER(CW49/Ukraine!CW49),100*CW49/Ukraine!CW49,""),"")</f>
        <v>100</v>
      </c>
      <c r="DM49" s="40">
        <f t="shared" si="27"/>
        <v>-0.2042606516290727</v>
      </c>
      <c r="DN49" s="40">
        <f t="shared" si="28"/>
        <v>-0.10456692913385823</v>
      </c>
      <c r="DO49" s="40">
        <f t="shared" si="29"/>
        <v>0.14966584593739007</v>
      </c>
      <c r="DP49" s="40">
        <f t="shared" si="30"/>
        <v>-0.17240324307786448</v>
      </c>
      <c r="DQ49" s="40">
        <f t="shared" si="31"/>
        <v>1.1829944547135041E-2</v>
      </c>
      <c r="DR49" s="40">
        <f t="shared" si="32"/>
        <v>-0.31403508771929822</v>
      </c>
      <c r="DT49" s="40">
        <f t="shared" si="61"/>
        <v>-3.4648296965092085E-2</v>
      </c>
      <c r="DU49" s="40">
        <f t="shared" si="62"/>
        <v>9.1904321279725032E-2</v>
      </c>
      <c r="DV49" s="40">
        <f t="shared" si="63"/>
        <v>0.34891303843215304</v>
      </c>
      <c r="DW49" s="40">
        <f t="shared" si="64"/>
        <v>0.11263336032629945</v>
      </c>
      <c r="DX49" s="40">
        <f t="shared" si="65"/>
        <v>0.46788615696302083</v>
      </c>
      <c r="DY49" s="40">
        <f t="shared" si="54"/>
        <v>1.3221943097728115</v>
      </c>
    </row>
    <row r="50" spans="1:129" x14ac:dyDescent="0.2">
      <c r="A50" s="39">
        <f>'Industry selection'!C50</f>
        <v>2</v>
      </c>
      <c r="B50" s="2">
        <v>11</v>
      </c>
      <c r="C50" s="2" t="s">
        <v>102</v>
      </c>
      <c r="E50" s="30" t="s">
        <v>101</v>
      </c>
      <c r="F50" s="31">
        <v>11</v>
      </c>
      <c r="G50" s="32" t="s">
        <v>102</v>
      </c>
      <c r="H50" s="157">
        <f>[1]Ukraine!$F$48</f>
        <v>642</v>
      </c>
      <c r="I50" s="157">
        <f>[1]Ukraine!$G$48</f>
        <v>45174</v>
      </c>
      <c r="J50" s="157">
        <f>[1]Ukraine!$H$48</f>
        <v>44957</v>
      </c>
      <c r="K50" s="157">
        <f>[1]Ukraine!$I$48</f>
        <v>40310868</v>
      </c>
      <c r="L50" s="157">
        <f>[1]Ukraine!$J$48</f>
        <v>2162057.7000000002</v>
      </c>
      <c r="M50" s="11"/>
      <c r="N50" s="33" t="s">
        <v>775</v>
      </c>
      <c r="O50" s="36">
        <v>11</v>
      </c>
      <c r="P50" s="35" t="s">
        <v>102</v>
      </c>
      <c r="Q50" s="157">
        <f>[2]Ukraine!$F$48</f>
        <v>690</v>
      </c>
      <c r="R50" s="157">
        <f>[2]Ukraine!$G$48</f>
        <v>40354</v>
      </c>
      <c r="S50" s="157">
        <f>[2]Ukraine!$H$48</f>
        <v>40128</v>
      </c>
      <c r="T50" s="157">
        <f>[2]Ukraine!$I$48</f>
        <v>39703576.600000001</v>
      </c>
      <c r="U50" s="157">
        <f>[2]Ukraine!$J$48</f>
        <v>2168743.4</v>
      </c>
      <c r="V50" s="11"/>
      <c r="W50" s="36" t="s">
        <v>1120</v>
      </c>
      <c r="X50" s="36">
        <v>11</v>
      </c>
      <c r="Y50" s="36" t="s">
        <v>102</v>
      </c>
      <c r="Z50" s="157">
        <f>[3]Ukraine!$F$48</f>
        <v>633</v>
      </c>
      <c r="AA50" s="157">
        <f>[3]Ukraine!$G$48</f>
        <v>34588</v>
      </c>
      <c r="AB50" s="157">
        <f>[3]Ukraine!$H$48</f>
        <v>34432</v>
      </c>
      <c r="AC50" s="157">
        <f>[3]Ukraine!$I$48</f>
        <v>38197683.799999997</v>
      </c>
      <c r="AD50" s="157">
        <f>[3]Ukraine!$J$48</f>
        <v>2115515.6</v>
      </c>
      <c r="AE50" s="11"/>
      <c r="AF50" s="37" t="s">
        <v>1120</v>
      </c>
      <c r="AG50" s="37">
        <v>11</v>
      </c>
      <c r="AH50" s="37" t="s">
        <v>102</v>
      </c>
      <c r="AI50" s="157">
        <f>[4]Ukraine!$F$48</f>
        <v>583</v>
      </c>
      <c r="AJ50" s="157">
        <f>[4]Ukraine!$G$48</f>
        <v>33653</v>
      </c>
      <c r="AK50" s="157">
        <f>[4]Ukraine!$H$48</f>
        <v>33497</v>
      </c>
      <c r="AL50" s="157">
        <f>[4]Ukraine!$I$48</f>
        <v>51375525.899999999</v>
      </c>
      <c r="AM50" s="157">
        <f>[4]Ukraine!$J$48</f>
        <v>2516637.9</v>
      </c>
      <c r="AN50" s="11"/>
      <c r="AO50" s="11" t="s">
        <v>1120</v>
      </c>
      <c r="AP50" s="11">
        <v>11</v>
      </c>
      <c r="AQ50" s="11" t="s">
        <v>102</v>
      </c>
      <c r="AR50" s="157">
        <f>[5]Ukraine!$F$48</f>
        <v>513</v>
      </c>
      <c r="AS50" s="157">
        <f>[5]Ukraine!$G$48</f>
        <v>32402</v>
      </c>
      <c r="AT50" s="157">
        <f>[5]Ukraine!$H$48</f>
        <v>32210</v>
      </c>
      <c r="AU50" s="157">
        <f>[5]Ukraine!$I$48</f>
        <v>57163884.799999997</v>
      </c>
      <c r="AV50" s="157">
        <f>[5]Ukraine!$J$48</f>
        <v>2734925.1</v>
      </c>
      <c r="AW50" s="11"/>
      <c r="AX50" s="33" t="s">
        <v>1120</v>
      </c>
      <c r="AY50" s="33">
        <v>11</v>
      </c>
      <c r="AZ50" s="33" t="s">
        <v>102</v>
      </c>
      <c r="BA50" s="157">
        <f>[6]Ukraine!$F$48</f>
        <v>528</v>
      </c>
      <c r="BB50" s="157">
        <f>[6]Ukraine!$G$48</f>
        <v>30022</v>
      </c>
      <c r="BC50" s="157">
        <f>[6]Ukraine!$H$48</f>
        <v>29840</v>
      </c>
      <c r="BD50" s="157">
        <f>[6]Ukraine!$I$48</f>
        <v>63303433.799999997</v>
      </c>
      <c r="BE50" s="157">
        <f>[6]Ukraine!$J$48</f>
        <v>3231669</v>
      </c>
      <c r="BG50" s="2">
        <v>11</v>
      </c>
      <c r="BH50" s="2" t="s">
        <v>102</v>
      </c>
      <c r="BI50" s="1">
        <f t="shared" si="38"/>
        <v>642</v>
      </c>
      <c r="BJ50" s="1">
        <f t="shared" si="39"/>
        <v>690</v>
      </c>
      <c r="BK50" s="1">
        <f t="shared" si="40"/>
        <v>633</v>
      </c>
      <c r="BL50" s="1">
        <f t="shared" si="41"/>
        <v>583</v>
      </c>
      <c r="BM50" s="1">
        <f t="shared" si="42"/>
        <v>513</v>
      </c>
      <c r="BN50" s="1">
        <f t="shared" si="43"/>
        <v>528</v>
      </c>
      <c r="BP50" s="1">
        <f t="shared" si="55"/>
        <v>44957</v>
      </c>
      <c r="BQ50" s="1">
        <f t="shared" si="56"/>
        <v>40128</v>
      </c>
      <c r="BR50" s="1">
        <f t="shared" si="57"/>
        <v>34432</v>
      </c>
      <c r="BS50" s="1">
        <f t="shared" si="58"/>
        <v>33497</v>
      </c>
      <c r="BT50" s="1">
        <f t="shared" si="59"/>
        <v>32210</v>
      </c>
      <c r="BU50" s="1">
        <f t="shared" si="60"/>
        <v>29840</v>
      </c>
      <c r="BW50" s="40">
        <f t="shared" si="66"/>
        <v>6.1663531391726025E-3</v>
      </c>
      <c r="BX50" s="40">
        <f t="shared" si="66"/>
        <v>5.7196963919930524E-3</v>
      </c>
      <c r="BY50" s="40">
        <f t="shared" si="66"/>
        <v>5.5598372804593326E-3</v>
      </c>
      <c r="BZ50" s="40">
        <f t="shared" si="66"/>
        <v>5.7972143188441917E-3</v>
      </c>
      <c r="CA50" s="40">
        <f t="shared" si="66"/>
        <v>5.637159116822903E-3</v>
      </c>
      <c r="CB50" s="40">
        <f t="shared" si="66"/>
        <v>5.2217265120739305E-3</v>
      </c>
      <c r="CD50" s="10">
        <f t="shared" si="45"/>
        <v>2162057.7000000002</v>
      </c>
      <c r="CE50" s="10">
        <f t="shared" si="46"/>
        <v>2168743.4</v>
      </c>
      <c r="CF50" s="10">
        <f t="shared" si="47"/>
        <v>2115515.6</v>
      </c>
      <c r="CG50" s="10">
        <f t="shared" si="48"/>
        <v>2516637.9</v>
      </c>
      <c r="CH50" s="10">
        <f t="shared" si="49"/>
        <v>2734925.1</v>
      </c>
      <c r="CI50" s="10">
        <f t="shared" si="50"/>
        <v>3231669</v>
      </c>
      <c r="CK50" s="40">
        <f t="shared" si="51"/>
        <v>8.118829259009171E-3</v>
      </c>
      <c r="CL50" s="40">
        <f t="shared" si="24"/>
        <v>8.0358217768193713E-3</v>
      </c>
      <c r="CM50" s="40">
        <f t="shared" si="24"/>
        <v>8.0892905666634703E-3</v>
      </c>
      <c r="CN50" s="40">
        <f t="shared" si="24"/>
        <v>8.5077130904223103E-3</v>
      </c>
      <c r="CO50" s="40">
        <f t="shared" si="24"/>
        <v>7.5795112245851098E-3</v>
      </c>
      <c r="CP50" s="40">
        <f t="shared" si="24"/>
        <v>6.8356810464699118E-3</v>
      </c>
      <c r="CR50" s="9">
        <f t="shared" si="52"/>
        <v>48.091680939564476</v>
      </c>
      <c r="CS50" s="9">
        <f t="shared" si="25"/>
        <v>54.045638955342902</v>
      </c>
      <c r="CT50" s="9">
        <f t="shared" si="25"/>
        <v>61.440392657992568</v>
      </c>
      <c r="CU50" s="9">
        <f t="shared" si="25"/>
        <v>75.130247484849392</v>
      </c>
      <c r="CV50" s="9">
        <f t="shared" si="25"/>
        <v>84.909192797267934</v>
      </c>
      <c r="CW50" s="9">
        <f t="shared" si="25"/>
        <v>108.29989946380697</v>
      </c>
      <c r="CY50" s="9">
        <f t="shared" si="53"/>
        <v>131.66338475545936</v>
      </c>
      <c r="CZ50" s="9">
        <f t="shared" si="26"/>
        <v>140.49385187767382</v>
      </c>
      <c r="DA50" s="9">
        <f t="shared" si="26"/>
        <v>145.49509560458151</v>
      </c>
      <c r="DB50" s="9">
        <f t="shared" si="26"/>
        <v>146.75519348607625</v>
      </c>
      <c r="DC50" s="9">
        <f t="shared" si="26"/>
        <v>134.45622285107527</v>
      </c>
      <c r="DD50" s="9">
        <f t="shared" si="26"/>
        <v>130.90844629001762</v>
      </c>
      <c r="DF50" s="9">
        <f>IF($A50=2,IF(ISNUMBER(CR50/Ukraine!CR50),100*CR50/Ukraine!CR50,""),"")</f>
        <v>100</v>
      </c>
      <c r="DG50" s="9">
        <f>IF($A50=2,IF(ISNUMBER(CS50/Ukraine!CS50),100*CS50/Ukraine!CS50,""),"")</f>
        <v>100</v>
      </c>
      <c r="DH50" s="9">
        <f>IF($A50=2,IF(ISNUMBER(CT50/Ukraine!CT50),100*CT50/Ukraine!CT50,""),"")</f>
        <v>100</v>
      </c>
      <c r="DI50" s="9">
        <f>IF($A50=2,IF(ISNUMBER(CU50/Ukraine!CU50),100*CU50/Ukraine!CU50,""),"")</f>
        <v>100</v>
      </c>
      <c r="DJ50" s="9">
        <f>IF($A50=2,IF(ISNUMBER(CV50/Ukraine!CV50),100*CV50/Ukraine!CV50,""),"")</f>
        <v>100</v>
      </c>
      <c r="DK50" s="9">
        <f>IF($A50=2,IF(ISNUMBER(CW50/Ukraine!CW50),100*CW50/Ukraine!CW50,""),"")</f>
        <v>100</v>
      </c>
      <c r="DM50" s="40">
        <f t="shared" si="27"/>
        <v>-0.10741375091754346</v>
      </c>
      <c r="DN50" s="40">
        <f t="shared" si="28"/>
        <v>-0.14194577352472093</v>
      </c>
      <c r="DO50" s="40">
        <f t="shared" si="29"/>
        <v>-2.715497211895912E-2</v>
      </c>
      <c r="DP50" s="40">
        <f t="shared" si="30"/>
        <v>-3.8421351165776052E-2</v>
      </c>
      <c r="DQ50" s="40">
        <f t="shared" si="31"/>
        <v>-7.3579633654144661E-2</v>
      </c>
      <c r="DR50" s="40">
        <f t="shared" si="32"/>
        <v>-0.33625464332584465</v>
      </c>
      <c r="DT50" s="40">
        <f t="shared" si="61"/>
        <v>0.12380432331447522</v>
      </c>
      <c r="DU50" s="40">
        <f t="shared" si="62"/>
        <v>0.1368242442051586</v>
      </c>
      <c r="DV50" s="40">
        <f t="shared" si="63"/>
        <v>0.22281522357875039</v>
      </c>
      <c r="DW50" s="40">
        <f t="shared" si="64"/>
        <v>0.13015989750853074</v>
      </c>
      <c r="DX50" s="40">
        <f t="shared" si="65"/>
        <v>0.27547908413624267</v>
      </c>
      <c r="DY50" s="40">
        <f t="shared" si="54"/>
        <v>1.251946643327035</v>
      </c>
    </row>
    <row r="51" spans="1:129" x14ac:dyDescent="0.2">
      <c r="A51" s="39">
        <f>'Industry selection'!C51</f>
        <v>1</v>
      </c>
      <c r="B51" s="2">
        <v>12</v>
      </c>
      <c r="C51" s="2" t="s">
        <v>104</v>
      </c>
      <c r="E51" s="30" t="s">
        <v>103</v>
      </c>
      <c r="F51" s="31">
        <v>12</v>
      </c>
      <c r="G51" s="32" t="s">
        <v>104</v>
      </c>
      <c r="H51" s="157">
        <f>[1]Ukraine!$F$49</f>
        <v>13</v>
      </c>
      <c r="I51" s="157">
        <f>[1]Ukraine!$G$49</f>
        <v>3834</v>
      </c>
      <c r="J51" s="157">
        <f>[1]Ukraine!$H$49</f>
        <v>3833</v>
      </c>
      <c r="K51" s="157">
        <f>[1]Ukraine!$I$49</f>
        <v>26944284.600000001</v>
      </c>
      <c r="L51" s="157">
        <f>[1]Ukraine!$J$49</f>
        <v>541749.30000000005</v>
      </c>
      <c r="M51" s="11"/>
      <c r="N51" s="33" t="s">
        <v>776</v>
      </c>
      <c r="O51" s="36">
        <v>12</v>
      </c>
      <c r="P51" s="35" t="s">
        <v>104</v>
      </c>
      <c r="Q51" s="157">
        <f>[2]Ukraine!$F$49</f>
        <v>11</v>
      </c>
      <c r="R51" s="157">
        <f>[2]Ukraine!$G$49</f>
        <v>4455</v>
      </c>
      <c r="S51" s="157">
        <f>[2]Ukraine!$H$49</f>
        <v>4453</v>
      </c>
      <c r="T51" s="157">
        <f>[2]Ukraine!$I$49</f>
        <v>27128355</v>
      </c>
      <c r="U51" s="157">
        <f>[2]Ukraine!$J$49</f>
        <v>674401.5</v>
      </c>
      <c r="V51" s="11"/>
      <c r="W51" s="36" t="s">
        <v>1121</v>
      </c>
      <c r="X51" s="36">
        <v>12</v>
      </c>
      <c r="Y51" s="36" t="s">
        <v>104</v>
      </c>
      <c r="Z51" s="157">
        <f>[3]Ukraine!$F$49</f>
        <v>9</v>
      </c>
      <c r="AA51" s="157">
        <f>[3]Ukraine!$G$49</f>
        <v>4479</v>
      </c>
      <c r="AB51" s="157">
        <f>[3]Ukraine!$H$49</f>
        <v>4475</v>
      </c>
      <c r="AC51" s="157">
        <f>[3]Ukraine!$I$49</f>
        <v>31626274.600000001</v>
      </c>
      <c r="AD51" s="157">
        <f>[3]Ukraine!$J$49</f>
        <v>703329.2</v>
      </c>
      <c r="AE51" s="11"/>
      <c r="AF51" s="37" t="s">
        <v>1121</v>
      </c>
      <c r="AG51" s="37">
        <v>12</v>
      </c>
      <c r="AH51" s="37" t="s">
        <v>104</v>
      </c>
      <c r="AI51" s="157">
        <f>[4]Ukraine!$F$49</f>
        <v>10</v>
      </c>
      <c r="AJ51" s="157">
        <f>[4]Ukraine!$G$49</f>
        <v>3915</v>
      </c>
      <c r="AK51" s="157">
        <f>[4]Ukraine!$H$49</f>
        <v>3913</v>
      </c>
      <c r="AL51" s="157">
        <f>[4]Ukraine!$I$49</f>
        <v>42517901</v>
      </c>
      <c r="AM51" s="157">
        <f>[4]Ukraine!$J$49</f>
        <v>862402.6</v>
      </c>
      <c r="AN51" s="11"/>
      <c r="AO51" s="11" t="s">
        <v>1121</v>
      </c>
      <c r="AP51" s="11">
        <v>12</v>
      </c>
      <c r="AQ51" s="11" t="s">
        <v>104</v>
      </c>
      <c r="AR51" s="157">
        <f>[5]Ukraine!$F$49</f>
        <v>10</v>
      </c>
      <c r="AS51" s="157">
        <f>[5]Ukraine!$G$49</f>
        <v>3633</v>
      </c>
      <c r="AT51" s="157">
        <f>[5]Ukraine!$H$49</f>
        <v>3631</v>
      </c>
      <c r="AU51" s="157">
        <f>[5]Ukraine!$I$49</f>
        <v>47857199.899999999</v>
      </c>
      <c r="AV51" s="157">
        <f>[5]Ukraine!$J$49</f>
        <v>805489.6</v>
      </c>
      <c r="AW51" s="11"/>
      <c r="AX51" s="33" t="s">
        <v>1121</v>
      </c>
      <c r="AY51" s="33">
        <v>12</v>
      </c>
      <c r="AZ51" s="33" t="s">
        <v>104</v>
      </c>
      <c r="BA51" s="157">
        <f>[6]Ukraine!$F$49</f>
        <v>14</v>
      </c>
      <c r="BB51" s="157">
        <f>[6]Ukraine!$G$49</f>
        <v>2863</v>
      </c>
      <c r="BC51" s="157">
        <f>[6]Ukraine!$H$49</f>
        <v>2860</v>
      </c>
      <c r="BD51" s="157">
        <f>[6]Ukraine!$I$49</f>
        <v>64481130.299999997</v>
      </c>
      <c r="BE51" s="157">
        <f>[6]Ukraine!$J$49</f>
        <v>684543</v>
      </c>
      <c r="BG51" s="2">
        <v>12</v>
      </c>
      <c r="BH51" s="2" t="s">
        <v>104</v>
      </c>
      <c r="BI51" s="1">
        <f t="shared" si="38"/>
        <v>13</v>
      </c>
      <c r="BJ51" s="1">
        <f t="shared" si="39"/>
        <v>11</v>
      </c>
      <c r="BK51" s="1">
        <f t="shared" si="40"/>
        <v>9</v>
      </c>
      <c r="BL51" s="1">
        <f t="shared" si="41"/>
        <v>10</v>
      </c>
      <c r="BM51" s="1">
        <f t="shared" si="42"/>
        <v>10</v>
      </c>
      <c r="BN51" s="1">
        <f t="shared" si="43"/>
        <v>14</v>
      </c>
      <c r="BP51" s="1">
        <f t="shared" si="55"/>
        <v>3833</v>
      </c>
      <c r="BQ51" s="1">
        <f t="shared" si="56"/>
        <v>4453</v>
      </c>
      <c r="BR51" s="1">
        <f t="shared" si="57"/>
        <v>4475</v>
      </c>
      <c r="BS51" s="1">
        <f t="shared" si="58"/>
        <v>3913</v>
      </c>
      <c r="BT51" s="1">
        <f t="shared" si="59"/>
        <v>3631</v>
      </c>
      <c r="BU51" s="1">
        <f t="shared" si="60"/>
        <v>2860</v>
      </c>
      <c r="BW51" s="40" t="str">
        <f t="shared" si="66"/>
        <v/>
      </c>
      <c r="BX51" s="40" t="str">
        <f t="shared" si="66"/>
        <v/>
      </c>
      <c r="BY51" s="40" t="str">
        <f t="shared" si="66"/>
        <v/>
      </c>
      <c r="BZ51" s="40" t="str">
        <f t="shared" si="66"/>
        <v/>
      </c>
      <c r="CA51" s="40" t="str">
        <f t="shared" si="66"/>
        <v/>
      </c>
      <c r="CB51" s="40" t="str">
        <f t="shared" si="66"/>
        <v/>
      </c>
      <c r="CD51" s="10">
        <f t="shared" si="45"/>
        <v>541749.30000000005</v>
      </c>
      <c r="CE51" s="10">
        <f t="shared" si="46"/>
        <v>674401.5</v>
      </c>
      <c r="CF51" s="10">
        <f t="shared" si="47"/>
        <v>703329.2</v>
      </c>
      <c r="CG51" s="10">
        <f t="shared" si="48"/>
        <v>862402.6</v>
      </c>
      <c r="CH51" s="10">
        <f t="shared" si="49"/>
        <v>805489.6</v>
      </c>
      <c r="CI51" s="10">
        <f t="shared" si="50"/>
        <v>684543</v>
      </c>
      <c r="CK51" s="40" t="str">
        <f t="shared" si="51"/>
        <v/>
      </c>
      <c r="CL51" s="40" t="str">
        <f t="shared" si="24"/>
        <v/>
      </c>
      <c r="CM51" s="40" t="str">
        <f t="shared" si="24"/>
        <v/>
      </c>
      <c r="CN51" s="40" t="str">
        <f t="shared" si="24"/>
        <v/>
      </c>
      <c r="CO51" s="40" t="str">
        <f t="shared" si="24"/>
        <v/>
      </c>
      <c r="CP51" s="40" t="str">
        <f t="shared" si="24"/>
        <v/>
      </c>
      <c r="CR51" s="9" t="str">
        <f t="shared" si="52"/>
        <v/>
      </c>
      <c r="CS51" s="9" t="str">
        <f t="shared" si="25"/>
        <v/>
      </c>
      <c r="CT51" s="9" t="str">
        <f t="shared" si="25"/>
        <v/>
      </c>
      <c r="CU51" s="9" t="str">
        <f t="shared" si="25"/>
        <v/>
      </c>
      <c r="CV51" s="9" t="str">
        <f t="shared" si="25"/>
        <v/>
      </c>
      <c r="CW51" s="9" t="str">
        <f t="shared" si="25"/>
        <v/>
      </c>
      <c r="CY51" s="9" t="str">
        <f t="shared" si="53"/>
        <v/>
      </c>
      <c r="CZ51" s="9" t="str">
        <f t="shared" si="26"/>
        <v/>
      </c>
      <c r="DA51" s="9" t="str">
        <f t="shared" si="26"/>
        <v/>
      </c>
      <c r="DB51" s="9" t="str">
        <f t="shared" si="26"/>
        <v/>
      </c>
      <c r="DC51" s="9" t="str">
        <f t="shared" si="26"/>
        <v/>
      </c>
      <c r="DD51" s="9" t="str">
        <f t="shared" si="26"/>
        <v/>
      </c>
      <c r="DF51" s="9" t="str">
        <f>IF($A51=2,IF(ISNUMBER(CR51/Ukraine!CR51),100*CR51/Ukraine!CR51,""),"")</f>
        <v/>
      </c>
      <c r="DG51" s="9" t="str">
        <f>IF($A51=2,IF(ISNUMBER(CS51/Ukraine!CS51),100*CS51/Ukraine!CS51,""),"")</f>
        <v/>
      </c>
      <c r="DH51" s="9" t="str">
        <f>IF($A51=2,IF(ISNUMBER(CT51/Ukraine!CT51),100*CT51/Ukraine!CT51,""),"")</f>
        <v/>
      </c>
      <c r="DI51" s="9" t="str">
        <f>IF($A51=2,IF(ISNUMBER(CU51/Ukraine!CU51),100*CU51/Ukraine!CU51,""),"")</f>
        <v/>
      </c>
      <c r="DJ51" s="9" t="str">
        <f>IF($A51=2,IF(ISNUMBER(CV51/Ukraine!CV51),100*CV51/Ukraine!CV51,""),"")</f>
        <v/>
      </c>
      <c r="DK51" s="9" t="str">
        <f>IF($A51=2,IF(ISNUMBER(CW51/Ukraine!CW51),100*CW51/Ukraine!CW51,""),"")</f>
        <v/>
      </c>
      <c r="DM51" s="40" t="str">
        <f t="shared" si="27"/>
        <v/>
      </c>
      <c r="DN51" s="40" t="str">
        <f t="shared" si="28"/>
        <v/>
      </c>
      <c r="DO51" s="40" t="str">
        <f t="shared" si="29"/>
        <v/>
      </c>
      <c r="DP51" s="40" t="str">
        <f t="shared" si="30"/>
        <v/>
      </c>
      <c r="DQ51" s="40" t="str">
        <f t="shared" si="31"/>
        <v/>
      </c>
      <c r="DR51" s="40" t="str">
        <f t="shared" si="32"/>
        <v/>
      </c>
      <c r="DT51" s="40" t="str">
        <f t="shared" si="61"/>
        <v/>
      </c>
      <c r="DU51" s="40" t="str">
        <f t="shared" si="62"/>
        <v/>
      </c>
      <c r="DV51" s="40" t="str">
        <f t="shared" si="63"/>
        <v/>
      </c>
      <c r="DW51" s="40" t="str">
        <f t="shared" si="64"/>
        <v/>
      </c>
      <c r="DX51" s="40" t="str">
        <f t="shared" si="65"/>
        <v/>
      </c>
      <c r="DY51" s="40" t="str">
        <f t="shared" si="54"/>
        <v/>
      </c>
    </row>
    <row r="52" spans="1:129" x14ac:dyDescent="0.2">
      <c r="A52" s="39" t="str">
        <f>'Industry selection'!C52</f>
        <v/>
      </c>
      <c r="B52" s="2">
        <v>13</v>
      </c>
      <c r="C52" s="2" t="s">
        <v>106</v>
      </c>
      <c r="E52" s="30" t="s">
        <v>105</v>
      </c>
      <c r="F52" s="31">
        <v>13</v>
      </c>
      <c r="G52" s="32" t="s">
        <v>106</v>
      </c>
      <c r="H52" s="157">
        <f>[1]Ukraine!$F$50</f>
        <v>562</v>
      </c>
      <c r="I52" s="157">
        <f>[1]Ukraine!$G$50</f>
        <v>18530</v>
      </c>
      <c r="J52" s="157">
        <f>[1]Ukraine!$H$50</f>
        <v>18388</v>
      </c>
      <c r="K52" s="157">
        <f>[1]Ukraine!$I$50</f>
        <v>3467148.2</v>
      </c>
      <c r="L52" s="157">
        <f>[1]Ukraine!$J$50</f>
        <v>395532.2</v>
      </c>
      <c r="M52" s="11"/>
      <c r="N52" s="33" t="s">
        <v>777</v>
      </c>
      <c r="O52" s="36">
        <v>13</v>
      </c>
      <c r="P52" s="35" t="s">
        <v>106</v>
      </c>
      <c r="Q52" s="157">
        <f>[2]Ukraine!$F$50</f>
        <v>614</v>
      </c>
      <c r="R52" s="157">
        <f>[2]Ukraine!$G$50</f>
        <v>17595</v>
      </c>
      <c r="S52" s="157">
        <f>[2]Ukraine!$H$50</f>
        <v>17469</v>
      </c>
      <c r="T52" s="157">
        <f>[2]Ukraine!$I$50</f>
        <v>3489390.5</v>
      </c>
      <c r="U52" s="157">
        <f>[2]Ukraine!$J$50</f>
        <v>413174.7</v>
      </c>
      <c r="V52" s="11"/>
      <c r="W52" s="36" t="s">
        <v>1122</v>
      </c>
      <c r="X52" s="36">
        <v>13</v>
      </c>
      <c r="Y52" s="36" t="s">
        <v>106</v>
      </c>
      <c r="Z52" s="157">
        <f>[3]Ukraine!$F$50</f>
        <v>547</v>
      </c>
      <c r="AA52" s="157">
        <f>[3]Ukraine!$G$50</f>
        <v>16980</v>
      </c>
      <c r="AB52" s="157">
        <f>[3]Ukraine!$H$50</f>
        <v>16818</v>
      </c>
      <c r="AC52" s="157">
        <f>[3]Ukraine!$I$50</f>
        <v>4755630.5999999996</v>
      </c>
      <c r="AD52" s="157">
        <f>[3]Ukraine!$J$50</f>
        <v>461361</v>
      </c>
      <c r="AE52" s="11"/>
      <c r="AF52" s="37" t="s">
        <v>1122</v>
      </c>
      <c r="AG52" s="37">
        <v>13</v>
      </c>
      <c r="AH52" s="37" t="s">
        <v>106</v>
      </c>
      <c r="AI52" s="157">
        <f>[4]Ukraine!$F$50</f>
        <v>555</v>
      </c>
      <c r="AJ52" s="157">
        <f>[4]Ukraine!$G$50</f>
        <v>16193</v>
      </c>
      <c r="AK52" s="157">
        <f>[4]Ukraine!$H$50</f>
        <v>16043</v>
      </c>
      <c r="AL52" s="157">
        <f>[4]Ukraine!$I$50</f>
        <v>6527585.2999999998</v>
      </c>
      <c r="AM52" s="157">
        <f>[4]Ukraine!$J$50</f>
        <v>544939</v>
      </c>
      <c r="AN52" s="11"/>
      <c r="AO52" s="11" t="s">
        <v>1122</v>
      </c>
      <c r="AP52" s="11">
        <v>13</v>
      </c>
      <c r="AQ52" s="11" t="s">
        <v>106</v>
      </c>
      <c r="AR52" s="157">
        <f>[5]Ukraine!$F$50</f>
        <v>475</v>
      </c>
      <c r="AS52" s="157">
        <f>[5]Ukraine!$G$50</f>
        <v>16892</v>
      </c>
      <c r="AT52" s="157">
        <f>[5]Ukraine!$H$50</f>
        <v>16759</v>
      </c>
      <c r="AU52" s="157">
        <f>[5]Ukraine!$I$50</f>
        <v>7418965.2000000002</v>
      </c>
      <c r="AV52" s="157">
        <f>[5]Ukraine!$J$50</f>
        <v>706369.6</v>
      </c>
      <c r="AW52" s="11"/>
      <c r="AX52" s="33" t="s">
        <v>1122</v>
      </c>
      <c r="AY52" s="33">
        <v>13</v>
      </c>
      <c r="AZ52" s="33" t="s">
        <v>106</v>
      </c>
      <c r="BA52" s="157">
        <f>[6]Ukraine!$F$50</f>
        <v>510</v>
      </c>
      <c r="BB52" s="157">
        <f>[6]Ukraine!$G$50</f>
        <v>15860</v>
      </c>
      <c r="BC52" s="157">
        <f>[6]Ukraine!$H$50</f>
        <v>15710</v>
      </c>
      <c r="BD52" s="157">
        <f>[6]Ukraine!$I$50</f>
        <v>8386825.2000000002</v>
      </c>
      <c r="BE52" s="157">
        <f>[6]Ukraine!$J$50</f>
        <v>916140.2</v>
      </c>
      <c r="BG52" s="2">
        <v>13</v>
      </c>
      <c r="BH52" s="2" t="s">
        <v>106</v>
      </c>
      <c r="BI52" s="1">
        <f t="shared" si="38"/>
        <v>562</v>
      </c>
      <c r="BJ52" s="1">
        <f t="shared" si="39"/>
        <v>614</v>
      </c>
      <c r="BK52" s="1">
        <f t="shared" si="40"/>
        <v>547</v>
      </c>
      <c r="BL52" s="1">
        <f t="shared" si="41"/>
        <v>555</v>
      </c>
      <c r="BM52" s="1">
        <f t="shared" si="42"/>
        <v>475</v>
      </c>
      <c r="BN52" s="1">
        <f t="shared" si="43"/>
        <v>510</v>
      </c>
      <c r="BP52" s="1">
        <f t="shared" si="55"/>
        <v>18388</v>
      </c>
      <c r="BQ52" s="1">
        <f t="shared" si="56"/>
        <v>17469</v>
      </c>
      <c r="BR52" s="1">
        <f t="shared" si="57"/>
        <v>16818</v>
      </c>
      <c r="BS52" s="1">
        <f t="shared" si="58"/>
        <v>16043</v>
      </c>
      <c r="BT52" s="1">
        <f t="shared" si="59"/>
        <v>16759</v>
      </c>
      <c r="BU52" s="1">
        <f t="shared" si="60"/>
        <v>15710</v>
      </c>
      <c r="BW52" s="40" t="str">
        <f t="shared" si="66"/>
        <v/>
      </c>
      <c r="BX52" s="40" t="str">
        <f t="shared" si="66"/>
        <v/>
      </c>
      <c r="BY52" s="40" t="str">
        <f t="shared" si="66"/>
        <v/>
      </c>
      <c r="BZ52" s="40" t="str">
        <f t="shared" si="66"/>
        <v/>
      </c>
      <c r="CA52" s="40" t="str">
        <f t="shared" si="66"/>
        <v/>
      </c>
      <c r="CB52" s="40" t="str">
        <f t="shared" si="66"/>
        <v/>
      </c>
      <c r="CD52" s="10">
        <f t="shared" si="45"/>
        <v>395532.2</v>
      </c>
      <c r="CE52" s="10">
        <f t="shared" si="46"/>
        <v>413174.7</v>
      </c>
      <c r="CF52" s="10">
        <f t="shared" si="47"/>
        <v>461361</v>
      </c>
      <c r="CG52" s="10">
        <f t="shared" si="48"/>
        <v>544939</v>
      </c>
      <c r="CH52" s="10">
        <f t="shared" si="49"/>
        <v>706369.6</v>
      </c>
      <c r="CI52" s="10">
        <f t="shared" si="50"/>
        <v>916140.2</v>
      </c>
      <c r="CK52" s="40" t="str">
        <f t="shared" si="51"/>
        <v/>
      </c>
      <c r="CL52" s="40" t="str">
        <f t="shared" si="24"/>
        <v/>
      </c>
      <c r="CM52" s="40" t="str">
        <f t="shared" si="24"/>
        <v/>
      </c>
      <c r="CN52" s="40" t="str">
        <f t="shared" si="24"/>
        <v/>
      </c>
      <c r="CO52" s="40" t="str">
        <f t="shared" si="24"/>
        <v/>
      </c>
      <c r="CP52" s="40" t="str">
        <f t="shared" si="24"/>
        <v/>
      </c>
      <c r="CR52" s="9" t="str">
        <f t="shared" si="52"/>
        <v/>
      </c>
      <c r="CS52" s="9" t="str">
        <f t="shared" si="25"/>
        <v/>
      </c>
      <c r="CT52" s="9" t="str">
        <f t="shared" si="25"/>
        <v/>
      </c>
      <c r="CU52" s="9" t="str">
        <f t="shared" si="25"/>
        <v/>
      </c>
      <c r="CV52" s="9" t="str">
        <f t="shared" si="25"/>
        <v/>
      </c>
      <c r="CW52" s="9" t="str">
        <f t="shared" si="25"/>
        <v/>
      </c>
      <c r="CY52" s="9" t="str">
        <f t="shared" si="53"/>
        <v/>
      </c>
      <c r="CZ52" s="9" t="str">
        <f t="shared" si="26"/>
        <v/>
      </c>
      <c r="DA52" s="9" t="str">
        <f t="shared" si="26"/>
        <v/>
      </c>
      <c r="DB52" s="9" t="str">
        <f t="shared" si="26"/>
        <v/>
      </c>
      <c r="DC52" s="9" t="str">
        <f t="shared" si="26"/>
        <v/>
      </c>
      <c r="DD52" s="9" t="str">
        <f t="shared" si="26"/>
        <v/>
      </c>
      <c r="DF52" s="9" t="str">
        <f>IF($A52=2,IF(ISNUMBER(CR52/Ukraine!CR52),100*CR52/Ukraine!CR52,""),"")</f>
        <v/>
      </c>
      <c r="DG52" s="9" t="str">
        <f>IF($A52=2,IF(ISNUMBER(CS52/Ukraine!CS52),100*CS52/Ukraine!CS52,""),"")</f>
        <v/>
      </c>
      <c r="DH52" s="9" t="str">
        <f>IF($A52=2,IF(ISNUMBER(CT52/Ukraine!CT52),100*CT52/Ukraine!CT52,""),"")</f>
        <v/>
      </c>
      <c r="DI52" s="9" t="str">
        <f>IF($A52=2,IF(ISNUMBER(CU52/Ukraine!CU52),100*CU52/Ukraine!CU52,""),"")</f>
        <v/>
      </c>
      <c r="DJ52" s="9" t="str">
        <f>IF($A52=2,IF(ISNUMBER(CV52/Ukraine!CV52),100*CV52/Ukraine!CV52,""),"")</f>
        <v/>
      </c>
      <c r="DK52" s="9" t="str">
        <f>IF($A52=2,IF(ISNUMBER(CW52/Ukraine!CW52),100*CW52/Ukraine!CW52,""),"")</f>
        <v/>
      </c>
      <c r="DM52" s="40" t="str">
        <f t="shared" si="27"/>
        <v/>
      </c>
      <c r="DN52" s="40" t="str">
        <f t="shared" si="28"/>
        <v/>
      </c>
      <c r="DO52" s="40" t="str">
        <f t="shared" si="29"/>
        <v/>
      </c>
      <c r="DP52" s="40" t="str">
        <f t="shared" si="30"/>
        <v/>
      </c>
      <c r="DQ52" s="40" t="str">
        <f t="shared" si="31"/>
        <v/>
      </c>
      <c r="DR52" s="40" t="str">
        <f t="shared" si="32"/>
        <v/>
      </c>
      <c r="DT52" s="40" t="str">
        <f t="shared" si="61"/>
        <v/>
      </c>
      <c r="DU52" s="40" t="str">
        <f t="shared" si="62"/>
        <v/>
      </c>
      <c r="DV52" s="40" t="str">
        <f t="shared" si="63"/>
        <v/>
      </c>
      <c r="DW52" s="40" t="str">
        <f t="shared" si="64"/>
        <v/>
      </c>
      <c r="DX52" s="40" t="str">
        <f t="shared" si="65"/>
        <v/>
      </c>
      <c r="DY52" s="40" t="str">
        <f t="shared" si="54"/>
        <v/>
      </c>
    </row>
    <row r="53" spans="1:129" x14ac:dyDescent="0.2">
      <c r="A53" s="39">
        <f>'Industry selection'!C53</f>
        <v>1</v>
      </c>
      <c r="B53" s="2">
        <v>13.1</v>
      </c>
      <c r="C53" s="2" t="s">
        <v>108</v>
      </c>
      <c r="E53" s="30" t="s">
        <v>107</v>
      </c>
      <c r="F53" s="31">
        <v>13.1</v>
      </c>
      <c r="G53" s="32" t="s">
        <v>108</v>
      </c>
      <c r="H53" s="157">
        <f>[1]Ukraine!$F$51</f>
        <v>25</v>
      </c>
      <c r="I53" s="157">
        <f>[1]Ukraine!$G$51</f>
        <v>1310</v>
      </c>
      <c r="J53" s="157">
        <f>[1]Ukraine!$H$51</f>
        <v>1306</v>
      </c>
      <c r="K53" s="157">
        <f>[1]Ukraine!$I$51</f>
        <v>197767</v>
      </c>
      <c r="L53" s="157">
        <f>[1]Ukraine!$J$51</f>
        <v>32718.5</v>
      </c>
      <c r="M53" s="11"/>
      <c r="N53" s="33" t="s">
        <v>778</v>
      </c>
      <c r="O53" s="36">
        <v>13.1</v>
      </c>
      <c r="P53" s="35" t="s">
        <v>108</v>
      </c>
      <c r="Q53" s="157">
        <f>[2]Ukraine!$F$51</f>
        <v>31</v>
      </c>
      <c r="R53" s="157">
        <f>[2]Ukraine!$G$51</f>
        <v>1376</v>
      </c>
      <c r="S53" s="157">
        <f>[2]Ukraine!$H$51</f>
        <v>1374</v>
      </c>
      <c r="T53" s="157">
        <f>[2]Ukraine!$I$51</f>
        <v>254260.4</v>
      </c>
      <c r="U53" s="157">
        <f>[2]Ukraine!$J$51</f>
        <v>35103.9</v>
      </c>
      <c r="V53" s="11"/>
      <c r="W53" s="36" t="s">
        <v>1123</v>
      </c>
      <c r="X53" s="36">
        <v>13.1</v>
      </c>
      <c r="Y53" s="36" t="s">
        <v>108</v>
      </c>
      <c r="Z53" s="157">
        <f>[3]Ukraine!$F$51</f>
        <v>29</v>
      </c>
      <c r="AA53" s="157">
        <f>[3]Ukraine!$G$51</f>
        <v>592</v>
      </c>
      <c r="AB53" s="157">
        <f>[3]Ukraine!$H$51</f>
        <v>586</v>
      </c>
      <c r="AC53" s="157">
        <f>[3]Ukraine!$I$51</f>
        <v>181181.2</v>
      </c>
      <c r="AD53" s="157">
        <f>[3]Ukraine!$J$51</f>
        <v>17723.400000000001</v>
      </c>
      <c r="AE53" s="11"/>
      <c r="AF53" s="37" t="s">
        <v>1123</v>
      </c>
      <c r="AG53" s="37">
        <v>13.1</v>
      </c>
      <c r="AH53" s="37" t="s">
        <v>108</v>
      </c>
      <c r="AI53" s="157">
        <f>[4]Ukraine!$F$51</f>
        <v>28</v>
      </c>
      <c r="AJ53" s="157">
        <f>[4]Ukraine!$G$51</f>
        <v>543</v>
      </c>
      <c r="AK53" s="157">
        <f>[4]Ukraine!$H$51</f>
        <v>536</v>
      </c>
      <c r="AL53" s="157">
        <f>[4]Ukraine!$I$51</f>
        <v>212323.5</v>
      </c>
      <c r="AM53" s="157">
        <f>[4]Ukraine!$J$51</f>
        <v>21991.599999999999</v>
      </c>
      <c r="AN53" s="11"/>
      <c r="AO53" s="11" t="s">
        <v>1123</v>
      </c>
      <c r="AP53" s="11">
        <v>13.1</v>
      </c>
      <c r="AQ53" s="11" t="s">
        <v>108</v>
      </c>
      <c r="AR53" s="157">
        <f>[5]Ukraine!$F$51</f>
        <v>19</v>
      </c>
      <c r="AS53" s="157">
        <f>[5]Ukraine!$G$51</f>
        <v>530</v>
      </c>
      <c r="AT53" s="157">
        <f>[5]Ukraine!$H$51</f>
        <v>526</v>
      </c>
      <c r="AU53" s="157">
        <f>[5]Ukraine!$I$51</f>
        <v>274161.59999999998</v>
      </c>
      <c r="AV53" s="157">
        <f>[5]Ukraine!$J$51</f>
        <v>27046.2</v>
      </c>
      <c r="AW53" s="11"/>
      <c r="AX53" s="33" t="s">
        <v>1123</v>
      </c>
      <c r="AY53" s="33">
        <v>13.1</v>
      </c>
      <c r="AZ53" s="33" t="s">
        <v>108</v>
      </c>
      <c r="BA53" s="157">
        <f>[6]Ukraine!$F$51</f>
        <v>21</v>
      </c>
      <c r="BB53" s="157">
        <f>[6]Ukraine!$G$51</f>
        <v>532</v>
      </c>
      <c r="BC53" s="157">
        <f>[6]Ukraine!$H$51</f>
        <v>528</v>
      </c>
      <c r="BD53" s="157">
        <f>[6]Ukraine!$I$51</f>
        <v>266455.40000000002</v>
      </c>
      <c r="BE53" s="157">
        <f>[6]Ukraine!$J$51</f>
        <v>33233.5</v>
      </c>
      <c r="BG53" s="2">
        <v>13.1</v>
      </c>
      <c r="BH53" s="2" t="s">
        <v>108</v>
      </c>
      <c r="BI53" s="1">
        <f t="shared" si="38"/>
        <v>25</v>
      </c>
      <c r="BJ53" s="1">
        <f t="shared" si="39"/>
        <v>31</v>
      </c>
      <c r="BK53" s="1">
        <f t="shared" si="40"/>
        <v>29</v>
      </c>
      <c r="BL53" s="1">
        <f t="shared" si="41"/>
        <v>28</v>
      </c>
      <c r="BM53" s="1">
        <f t="shared" si="42"/>
        <v>19</v>
      </c>
      <c r="BN53" s="1">
        <f t="shared" si="43"/>
        <v>21</v>
      </c>
      <c r="BP53" s="1">
        <f t="shared" si="55"/>
        <v>1306</v>
      </c>
      <c r="BQ53" s="1">
        <f t="shared" si="56"/>
        <v>1374</v>
      </c>
      <c r="BR53" s="1">
        <f t="shared" si="57"/>
        <v>586</v>
      </c>
      <c r="BS53" s="1">
        <f t="shared" si="58"/>
        <v>536</v>
      </c>
      <c r="BT53" s="1">
        <f t="shared" si="59"/>
        <v>526</v>
      </c>
      <c r="BU53" s="1">
        <f t="shared" si="60"/>
        <v>528</v>
      </c>
      <c r="BW53" s="40" t="str">
        <f t="shared" si="66"/>
        <v/>
      </c>
      <c r="BX53" s="40" t="str">
        <f t="shared" si="66"/>
        <v/>
      </c>
      <c r="BY53" s="40" t="str">
        <f t="shared" si="66"/>
        <v/>
      </c>
      <c r="BZ53" s="40" t="str">
        <f t="shared" si="66"/>
        <v/>
      </c>
      <c r="CA53" s="40" t="str">
        <f t="shared" si="66"/>
        <v/>
      </c>
      <c r="CB53" s="40" t="str">
        <f t="shared" si="66"/>
        <v/>
      </c>
      <c r="CD53" s="10">
        <f t="shared" si="45"/>
        <v>32718.5</v>
      </c>
      <c r="CE53" s="10">
        <f t="shared" si="46"/>
        <v>35103.9</v>
      </c>
      <c r="CF53" s="10">
        <f t="shared" si="47"/>
        <v>17723.400000000001</v>
      </c>
      <c r="CG53" s="10">
        <f t="shared" si="48"/>
        <v>21991.599999999999</v>
      </c>
      <c r="CH53" s="10">
        <f t="shared" si="49"/>
        <v>27046.2</v>
      </c>
      <c r="CI53" s="10">
        <f t="shared" si="50"/>
        <v>33233.5</v>
      </c>
      <c r="CK53" s="40" t="str">
        <f t="shared" si="51"/>
        <v/>
      </c>
      <c r="CL53" s="40" t="str">
        <f t="shared" si="24"/>
        <v/>
      </c>
      <c r="CM53" s="40" t="str">
        <f t="shared" si="24"/>
        <v/>
      </c>
      <c r="CN53" s="40" t="str">
        <f t="shared" si="24"/>
        <v/>
      </c>
      <c r="CO53" s="40" t="str">
        <f t="shared" si="24"/>
        <v/>
      </c>
      <c r="CP53" s="40" t="str">
        <f t="shared" si="24"/>
        <v/>
      </c>
      <c r="CR53" s="9" t="str">
        <f t="shared" si="52"/>
        <v/>
      </c>
      <c r="CS53" s="9" t="str">
        <f t="shared" si="25"/>
        <v/>
      </c>
      <c r="CT53" s="9" t="str">
        <f t="shared" si="25"/>
        <v/>
      </c>
      <c r="CU53" s="9" t="str">
        <f t="shared" si="25"/>
        <v/>
      </c>
      <c r="CV53" s="9" t="str">
        <f t="shared" si="25"/>
        <v/>
      </c>
      <c r="CW53" s="9" t="str">
        <f t="shared" si="25"/>
        <v/>
      </c>
      <c r="CY53" s="9" t="str">
        <f t="shared" si="53"/>
        <v/>
      </c>
      <c r="CZ53" s="9" t="str">
        <f t="shared" si="26"/>
        <v/>
      </c>
      <c r="DA53" s="9" t="str">
        <f t="shared" si="26"/>
        <v/>
      </c>
      <c r="DB53" s="9" t="str">
        <f t="shared" si="26"/>
        <v/>
      </c>
      <c r="DC53" s="9" t="str">
        <f t="shared" si="26"/>
        <v/>
      </c>
      <c r="DD53" s="9" t="str">
        <f t="shared" si="26"/>
        <v/>
      </c>
      <c r="DF53" s="9" t="str">
        <f>IF($A53=2,IF(ISNUMBER(CR53/Ukraine!CR53),100*CR53/Ukraine!CR53,""),"")</f>
        <v/>
      </c>
      <c r="DG53" s="9" t="str">
        <f>IF($A53=2,IF(ISNUMBER(CS53/Ukraine!CS53),100*CS53/Ukraine!CS53,""),"")</f>
        <v/>
      </c>
      <c r="DH53" s="9" t="str">
        <f>IF($A53=2,IF(ISNUMBER(CT53/Ukraine!CT53),100*CT53/Ukraine!CT53,""),"")</f>
        <v/>
      </c>
      <c r="DI53" s="9" t="str">
        <f>IF($A53=2,IF(ISNUMBER(CU53/Ukraine!CU53),100*CU53/Ukraine!CU53,""),"")</f>
        <v/>
      </c>
      <c r="DJ53" s="9" t="str">
        <f>IF($A53=2,IF(ISNUMBER(CV53/Ukraine!CV53),100*CV53/Ukraine!CV53,""),"")</f>
        <v/>
      </c>
      <c r="DK53" s="9" t="str">
        <f>IF($A53=2,IF(ISNUMBER(CW53/Ukraine!CW53),100*CW53/Ukraine!CW53,""),"")</f>
        <v/>
      </c>
      <c r="DM53" s="40" t="str">
        <f t="shared" si="27"/>
        <v/>
      </c>
      <c r="DN53" s="40" t="str">
        <f t="shared" si="28"/>
        <v/>
      </c>
      <c r="DO53" s="40" t="str">
        <f t="shared" si="29"/>
        <v/>
      </c>
      <c r="DP53" s="40" t="str">
        <f t="shared" si="30"/>
        <v/>
      </c>
      <c r="DQ53" s="40" t="str">
        <f t="shared" si="31"/>
        <v/>
      </c>
      <c r="DR53" s="40" t="str">
        <f t="shared" si="32"/>
        <v/>
      </c>
      <c r="DT53" s="40" t="str">
        <f t="shared" si="61"/>
        <v/>
      </c>
      <c r="DU53" s="40" t="str">
        <f t="shared" si="62"/>
        <v/>
      </c>
      <c r="DV53" s="40" t="str">
        <f t="shared" si="63"/>
        <v/>
      </c>
      <c r="DW53" s="40" t="str">
        <f t="shared" si="64"/>
        <v/>
      </c>
      <c r="DX53" s="40" t="str">
        <f t="shared" si="65"/>
        <v/>
      </c>
      <c r="DY53" s="40" t="str">
        <f t="shared" si="54"/>
        <v/>
      </c>
    </row>
    <row r="54" spans="1:129" x14ac:dyDescent="0.2">
      <c r="A54" s="39">
        <f>'Industry selection'!C54</f>
        <v>1</v>
      </c>
      <c r="B54" s="2">
        <v>13.2</v>
      </c>
      <c r="C54" s="2" t="s">
        <v>110</v>
      </c>
      <c r="E54" s="30" t="s">
        <v>109</v>
      </c>
      <c r="F54" s="31">
        <v>13.2</v>
      </c>
      <c r="G54" s="32" t="s">
        <v>110</v>
      </c>
      <c r="H54" s="157">
        <f>[1]Ukraine!$F$52</f>
        <v>35</v>
      </c>
      <c r="I54" s="157">
        <f>[1]Ukraine!$G$52</f>
        <v>2223</v>
      </c>
      <c r="J54" s="157">
        <f>[1]Ukraine!$H$52</f>
        <v>2214</v>
      </c>
      <c r="K54" s="157">
        <f>[1]Ukraine!$I$52</f>
        <v>374115.2</v>
      </c>
      <c r="L54" s="157">
        <f>[1]Ukraine!$J$52</f>
        <v>51683.5</v>
      </c>
      <c r="M54" s="11"/>
      <c r="N54" s="33" t="s">
        <v>779</v>
      </c>
      <c r="O54" s="36">
        <v>13.2</v>
      </c>
      <c r="P54" s="35" t="s">
        <v>110</v>
      </c>
      <c r="Q54" s="157">
        <f>[2]Ukraine!$F$52</f>
        <v>37</v>
      </c>
      <c r="R54" s="157">
        <f>[2]Ukraine!$G$52</f>
        <v>1617</v>
      </c>
      <c r="S54" s="157">
        <f>[2]Ukraine!$H$52</f>
        <v>1612</v>
      </c>
      <c r="T54" s="157">
        <f>[2]Ukraine!$I$52</f>
        <v>307385.7</v>
      </c>
      <c r="U54" s="157">
        <f>[2]Ukraine!$J$52</f>
        <v>45678.6</v>
      </c>
      <c r="V54" s="11"/>
      <c r="W54" s="36" t="s">
        <v>1124</v>
      </c>
      <c r="X54" s="36">
        <v>13.2</v>
      </c>
      <c r="Y54" s="36" t="s">
        <v>110</v>
      </c>
      <c r="Z54" s="157">
        <f>[3]Ukraine!$F$52</f>
        <v>27</v>
      </c>
      <c r="AA54" s="157">
        <f>[3]Ukraine!$G$52</f>
        <v>2019</v>
      </c>
      <c r="AB54" s="157">
        <f>[3]Ukraine!$H$52</f>
        <v>2006</v>
      </c>
      <c r="AC54" s="157">
        <f>[3]Ukraine!$I$52</f>
        <v>526036.19999999995</v>
      </c>
      <c r="AD54" s="157">
        <f>[3]Ukraine!$J$52</f>
        <v>61022</v>
      </c>
      <c r="AE54" s="11"/>
      <c r="AF54" s="37" t="s">
        <v>1124</v>
      </c>
      <c r="AG54" s="37">
        <v>13.2</v>
      </c>
      <c r="AH54" s="37" t="s">
        <v>110</v>
      </c>
      <c r="AI54" s="157">
        <f>[4]Ukraine!$F$52</f>
        <v>28</v>
      </c>
      <c r="AJ54" s="157">
        <f>[4]Ukraine!$G$52</f>
        <v>2460</v>
      </c>
      <c r="AK54" s="157">
        <f>[4]Ukraine!$H$52</f>
        <v>2450</v>
      </c>
      <c r="AL54" s="157">
        <f>[4]Ukraine!$I$52</f>
        <v>1110877.8999999999</v>
      </c>
      <c r="AM54" s="157">
        <f>[4]Ukraine!$J$52</f>
        <v>83379.100000000006</v>
      </c>
      <c r="AN54" s="11"/>
      <c r="AO54" s="11" t="s">
        <v>1124</v>
      </c>
      <c r="AP54" s="11">
        <v>13.2</v>
      </c>
      <c r="AQ54" s="11" t="s">
        <v>110</v>
      </c>
      <c r="AR54" s="157">
        <f>[5]Ukraine!$F$52</f>
        <v>23</v>
      </c>
      <c r="AS54" s="157">
        <f>[5]Ukraine!$G$52</f>
        <v>2108</v>
      </c>
      <c r="AT54" s="157">
        <f>[5]Ukraine!$H$52</f>
        <v>2102</v>
      </c>
      <c r="AU54" s="157">
        <f>[5]Ukraine!$I$52</f>
        <v>805575.2</v>
      </c>
      <c r="AV54" s="157">
        <f>[5]Ukraine!$J$52</f>
        <v>87715.6</v>
      </c>
      <c r="AW54" s="11"/>
      <c r="AX54" s="33" t="s">
        <v>1124</v>
      </c>
      <c r="AY54" s="33">
        <v>13.2</v>
      </c>
      <c r="AZ54" s="33" t="s">
        <v>110</v>
      </c>
      <c r="BA54" s="157">
        <f>[6]Ukraine!$F$52</f>
        <v>26</v>
      </c>
      <c r="BB54" s="157">
        <f>[6]Ukraine!$G$52</f>
        <v>1818</v>
      </c>
      <c r="BC54" s="157">
        <f>[6]Ukraine!$H$52</f>
        <v>1804</v>
      </c>
      <c r="BD54" s="157">
        <f>[6]Ukraine!$I$52</f>
        <v>927758.6</v>
      </c>
      <c r="BE54" s="157">
        <f>[6]Ukraine!$J$52</f>
        <v>120913.4</v>
      </c>
      <c r="BG54" s="2">
        <v>13.2</v>
      </c>
      <c r="BH54" s="2" t="s">
        <v>110</v>
      </c>
      <c r="BI54" s="1">
        <f t="shared" si="38"/>
        <v>35</v>
      </c>
      <c r="BJ54" s="1">
        <f t="shared" si="39"/>
        <v>37</v>
      </c>
      <c r="BK54" s="1">
        <f t="shared" si="40"/>
        <v>27</v>
      </c>
      <c r="BL54" s="1">
        <f t="shared" si="41"/>
        <v>28</v>
      </c>
      <c r="BM54" s="1">
        <f t="shared" si="42"/>
        <v>23</v>
      </c>
      <c r="BN54" s="1">
        <f t="shared" si="43"/>
        <v>26</v>
      </c>
      <c r="BP54" s="1">
        <f t="shared" si="55"/>
        <v>2214</v>
      </c>
      <c r="BQ54" s="1">
        <f t="shared" si="56"/>
        <v>1612</v>
      </c>
      <c r="BR54" s="1">
        <f t="shared" si="57"/>
        <v>2006</v>
      </c>
      <c r="BS54" s="1">
        <f t="shared" si="58"/>
        <v>2450</v>
      </c>
      <c r="BT54" s="1">
        <f t="shared" si="59"/>
        <v>2102</v>
      </c>
      <c r="BU54" s="1">
        <f t="shared" si="60"/>
        <v>1804</v>
      </c>
      <c r="BW54" s="40" t="str">
        <f t="shared" si="66"/>
        <v/>
      </c>
      <c r="BX54" s="40" t="str">
        <f t="shared" si="66"/>
        <v/>
      </c>
      <c r="BY54" s="40" t="str">
        <f t="shared" si="66"/>
        <v/>
      </c>
      <c r="BZ54" s="40" t="str">
        <f t="shared" si="66"/>
        <v/>
      </c>
      <c r="CA54" s="40" t="str">
        <f t="shared" si="66"/>
        <v/>
      </c>
      <c r="CB54" s="40" t="str">
        <f t="shared" si="66"/>
        <v/>
      </c>
      <c r="CD54" s="10">
        <f t="shared" si="45"/>
        <v>51683.5</v>
      </c>
      <c r="CE54" s="10">
        <f t="shared" si="46"/>
        <v>45678.6</v>
      </c>
      <c r="CF54" s="10">
        <f t="shared" si="47"/>
        <v>61022</v>
      </c>
      <c r="CG54" s="10">
        <f t="shared" si="48"/>
        <v>83379.100000000006</v>
      </c>
      <c r="CH54" s="10">
        <f t="shared" si="49"/>
        <v>87715.6</v>
      </c>
      <c r="CI54" s="10">
        <f t="shared" si="50"/>
        <v>120913.4</v>
      </c>
      <c r="CK54" s="40" t="str">
        <f t="shared" si="51"/>
        <v/>
      </c>
      <c r="CL54" s="40" t="str">
        <f t="shared" si="24"/>
        <v/>
      </c>
      <c r="CM54" s="40" t="str">
        <f t="shared" si="24"/>
        <v/>
      </c>
      <c r="CN54" s="40" t="str">
        <f t="shared" si="24"/>
        <v/>
      </c>
      <c r="CO54" s="40" t="str">
        <f t="shared" si="24"/>
        <v/>
      </c>
      <c r="CP54" s="40" t="str">
        <f t="shared" si="24"/>
        <v/>
      </c>
      <c r="CR54" s="9" t="str">
        <f t="shared" si="52"/>
        <v/>
      </c>
      <c r="CS54" s="9" t="str">
        <f t="shared" si="25"/>
        <v/>
      </c>
      <c r="CT54" s="9" t="str">
        <f t="shared" si="25"/>
        <v/>
      </c>
      <c r="CU54" s="9" t="str">
        <f t="shared" si="25"/>
        <v/>
      </c>
      <c r="CV54" s="9" t="str">
        <f t="shared" si="25"/>
        <v/>
      </c>
      <c r="CW54" s="9" t="str">
        <f t="shared" si="25"/>
        <v/>
      </c>
      <c r="CY54" s="9" t="str">
        <f t="shared" si="53"/>
        <v/>
      </c>
      <c r="CZ54" s="9" t="str">
        <f t="shared" si="26"/>
        <v/>
      </c>
      <c r="DA54" s="9" t="str">
        <f t="shared" si="26"/>
        <v/>
      </c>
      <c r="DB54" s="9" t="str">
        <f t="shared" si="26"/>
        <v/>
      </c>
      <c r="DC54" s="9" t="str">
        <f t="shared" si="26"/>
        <v/>
      </c>
      <c r="DD54" s="9" t="str">
        <f t="shared" si="26"/>
        <v/>
      </c>
      <c r="DF54" s="9" t="str">
        <f>IF($A54=2,IF(ISNUMBER(CR54/Ukraine!CR54),100*CR54/Ukraine!CR54,""),"")</f>
        <v/>
      </c>
      <c r="DG54" s="9" t="str">
        <f>IF($A54=2,IF(ISNUMBER(CS54/Ukraine!CS54),100*CS54/Ukraine!CS54,""),"")</f>
        <v/>
      </c>
      <c r="DH54" s="9" t="str">
        <f>IF($A54=2,IF(ISNUMBER(CT54/Ukraine!CT54),100*CT54/Ukraine!CT54,""),"")</f>
        <v/>
      </c>
      <c r="DI54" s="9" t="str">
        <f>IF($A54=2,IF(ISNUMBER(CU54/Ukraine!CU54),100*CU54/Ukraine!CU54,""),"")</f>
        <v/>
      </c>
      <c r="DJ54" s="9" t="str">
        <f>IF($A54=2,IF(ISNUMBER(CV54/Ukraine!CV54),100*CV54/Ukraine!CV54,""),"")</f>
        <v/>
      </c>
      <c r="DK54" s="9" t="str">
        <f>IF($A54=2,IF(ISNUMBER(CW54/Ukraine!CW54),100*CW54/Ukraine!CW54,""),"")</f>
        <v/>
      </c>
      <c r="DM54" s="40" t="str">
        <f t="shared" si="27"/>
        <v/>
      </c>
      <c r="DN54" s="40" t="str">
        <f t="shared" si="28"/>
        <v/>
      </c>
      <c r="DO54" s="40" t="str">
        <f t="shared" si="29"/>
        <v/>
      </c>
      <c r="DP54" s="40" t="str">
        <f t="shared" si="30"/>
        <v/>
      </c>
      <c r="DQ54" s="40" t="str">
        <f t="shared" si="31"/>
        <v/>
      </c>
      <c r="DR54" s="40" t="str">
        <f t="shared" si="32"/>
        <v/>
      </c>
      <c r="DT54" s="40" t="str">
        <f t="shared" si="61"/>
        <v/>
      </c>
      <c r="DU54" s="40" t="str">
        <f t="shared" si="62"/>
        <v/>
      </c>
      <c r="DV54" s="40" t="str">
        <f t="shared" si="63"/>
        <v/>
      </c>
      <c r="DW54" s="40" t="str">
        <f t="shared" si="64"/>
        <v/>
      </c>
      <c r="DX54" s="40" t="str">
        <f t="shared" si="65"/>
        <v/>
      </c>
      <c r="DY54" s="40" t="str">
        <f t="shared" si="54"/>
        <v/>
      </c>
    </row>
    <row r="55" spans="1:129" x14ac:dyDescent="0.2">
      <c r="A55" s="39">
        <f>'Industry selection'!C55</f>
        <v>2</v>
      </c>
      <c r="B55" s="2">
        <v>13.3</v>
      </c>
      <c r="C55" s="2" t="s">
        <v>112</v>
      </c>
      <c r="E55" s="30" t="s">
        <v>111</v>
      </c>
      <c r="F55" s="31">
        <v>13.3</v>
      </c>
      <c r="G55" s="32" t="s">
        <v>112</v>
      </c>
      <c r="H55" s="157">
        <f>[1]Ukraine!$F$53</f>
        <v>33</v>
      </c>
      <c r="I55" s="157">
        <f>[1]Ukraine!$G$53</f>
        <v>1288</v>
      </c>
      <c r="J55" s="157">
        <f>[1]Ukraine!$H$53</f>
        <v>1280</v>
      </c>
      <c r="K55" s="157">
        <f>[1]Ukraine!$I$53</f>
        <v>115766.2</v>
      </c>
      <c r="L55" s="157">
        <f>[1]Ukraine!$J$53</f>
        <v>17692.3</v>
      </c>
      <c r="M55" s="11"/>
      <c r="N55" s="33" t="s">
        <v>780</v>
      </c>
      <c r="O55" s="36">
        <v>13.3</v>
      </c>
      <c r="P55" s="35" t="s">
        <v>112</v>
      </c>
      <c r="Q55" s="157">
        <f>[2]Ukraine!$F$53</f>
        <v>38</v>
      </c>
      <c r="R55" s="157">
        <f>[2]Ukraine!$G$53</f>
        <v>1177</v>
      </c>
      <c r="S55" s="157">
        <f>[2]Ukraine!$H$53</f>
        <v>1174</v>
      </c>
      <c r="T55" s="157">
        <f>[2]Ukraine!$I$53</f>
        <v>86049.1</v>
      </c>
      <c r="U55" s="157">
        <f>[2]Ukraine!$J$53</f>
        <v>16769.2</v>
      </c>
      <c r="V55" s="11"/>
      <c r="W55" s="36" t="s">
        <v>1125</v>
      </c>
      <c r="X55" s="36">
        <v>13.3</v>
      </c>
      <c r="Y55" s="36" t="s">
        <v>112</v>
      </c>
      <c r="Z55" s="157">
        <f>[3]Ukraine!$F$53</f>
        <v>34</v>
      </c>
      <c r="AA55" s="157">
        <f>[3]Ukraine!$G$53</f>
        <v>1061</v>
      </c>
      <c r="AB55" s="157">
        <f>[3]Ukraine!$H$53</f>
        <v>1052</v>
      </c>
      <c r="AC55" s="157">
        <f>[3]Ukraine!$I$53</f>
        <v>105674.8</v>
      </c>
      <c r="AD55" s="157">
        <f>[3]Ukraine!$J$53</f>
        <v>16806.599999999999</v>
      </c>
      <c r="AE55" s="11"/>
      <c r="AF55" s="37" t="s">
        <v>1125</v>
      </c>
      <c r="AG55" s="37">
        <v>13.3</v>
      </c>
      <c r="AH55" s="37" t="s">
        <v>112</v>
      </c>
      <c r="AI55" s="157">
        <f>[4]Ukraine!$F$53</f>
        <v>32</v>
      </c>
      <c r="AJ55" s="157">
        <f>[4]Ukraine!$G$53</f>
        <v>1103</v>
      </c>
      <c r="AK55" s="157">
        <f>[4]Ukraine!$H$53</f>
        <v>1094</v>
      </c>
      <c r="AL55" s="157">
        <f>[4]Ukraine!$I$53</f>
        <v>202606.7</v>
      </c>
      <c r="AM55" s="157">
        <f>[4]Ukraine!$J$53</f>
        <v>24727.1</v>
      </c>
      <c r="AN55" s="11"/>
      <c r="AO55" s="11" t="s">
        <v>1125</v>
      </c>
      <c r="AP55" s="11">
        <v>13.3</v>
      </c>
      <c r="AQ55" s="11" t="s">
        <v>112</v>
      </c>
      <c r="AR55" s="157">
        <f>[5]Ukraine!$F$53</f>
        <v>24</v>
      </c>
      <c r="AS55" s="157">
        <f>[5]Ukraine!$G$53</f>
        <v>978</v>
      </c>
      <c r="AT55" s="157">
        <f>[5]Ukraine!$H$53</f>
        <v>973</v>
      </c>
      <c r="AU55" s="157">
        <f>[5]Ukraine!$I$53</f>
        <v>136121.60000000001</v>
      </c>
      <c r="AV55" s="157">
        <f>[5]Ukraine!$J$53</f>
        <v>23209.200000000001</v>
      </c>
      <c r="AW55" s="11"/>
      <c r="AX55" s="33" t="s">
        <v>1125</v>
      </c>
      <c r="AY55" s="33">
        <v>13.3</v>
      </c>
      <c r="AZ55" s="33" t="s">
        <v>112</v>
      </c>
      <c r="BA55" s="157">
        <f>[6]Ukraine!$F$53</f>
        <v>27</v>
      </c>
      <c r="BB55" s="157">
        <f>[6]Ukraine!$G$53</f>
        <v>954</v>
      </c>
      <c r="BC55" s="157">
        <f>[6]Ukraine!$H$53</f>
        <v>949</v>
      </c>
      <c r="BD55" s="157">
        <f>[6]Ukraine!$I$53</f>
        <v>111388.6</v>
      </c>
      <c r="BE55" s="157">
        <f>[6]Ukraine!$J$53</f>
        <v>28865.8</v>
      </c>
      <c r="BG55" s="2">
        <v>13.3</v>
      </c>
      <c r="BH55" s="2" t="s">
        <v>112</v>
      </c>
      <c r="BI55" s="1">
        <f t="shared" si="38"/>
        <v>33</v>
      </c>
      <c r="BJ55" s="1">
        <f t="shared" si="39"/>
        <v>38</v>
      </c>
      <c r="BK55" s="1">
        <f t="shared" si="40"/>
        <v>34</v>
      </c>
      <c r="BL55" s="1">
        <f t="shared" si="41"/>
        <v>32</v>
      </c>
      <c r="BM55" s="1">
        <f t="shared" si="42"/>
        <v>24</v>
      </c>
      <c r="BN55" s="1">
        <f t="shared" si="43"/>
        <v>27</v>
      </c>
      <c r="BP55" s="1">
        <f t="shared" si="55"/>
        <v>1280</v>
      </c>
      <c r="BQ55" s="1">
        <f t="shared" si="56"/>
        <v>1174</v>
      </c>
      <c r="BR55" s="1">
        <f t="shared" si="57"/>
        <v>1052</v>
      </c>
      <c r="BS55" s="1">
        <f t="shared" si="58"/>
        <v>1094</v>
      </c>
      <c r="BT55" s="1">
        <f t="shared" si="59"/>
        <v>973</v>
      </c>
      <c r="BU55" s="1">
        <f t="shared" si="60"/>
        <v>949</v>
      </c>
      <c r="BW55" s="40">
        <f t="shared" si="66"/>
        <v>1.7556625260006076E-4</v>
      </c>
      <c r="BX55" s="40">
        <f t="shared" si="66"/>
        <v>1.6733760875697377E-4</v>
      </c>
      <c r="BY55" s="40">
        <f t="shared" si="66"/>
        <v>1.6986956375009346E-4</v>
      </c>
      <c r="BZ55" s="40">
        <f t="shared" si="66"/>
        <v>1.8933493939205138E-4</v>
      </c>
      <c r="CA55" s="40">
        <f t="shared" si="66"/>
        <v>1.7028735860505077E-4</v>
      </c>
      <c r="CB55" s="40">
        <f t="shared" si="66"/>
        <v>1.6606630227741822E-4</v>
      </c>
      <c r="CD55" s="10">
        <f t="shared" si="45"/>
        <v>17692.3</v>
      </c>
      <c r="CE55" s="10">
        <f t="shared" si="46"/>
        <v>16769.2</v>
      </c>
      <c r="CF55" s="10">
        <f t="shared" si="47"/>
        <v>16806.599999999999</v>
      </c>
      <c r="CG55" s="10">
        <f t="shared" si="48"/>
        <v>24727.1</v>
      </c>
      <c r="CH55" s="10">
        <f t="shared" si="49"/>
        <v>23209.200000000001</v>
      </c>
      <c r="CI55" s="10">
        <f t="shared" si="50"/>
        <v>28865.8</v>
      </c>
      <c r="CK55" s="40">
        <f t="shared" si="51"/>
        <v>6.6437062664501478E-5</v>
      </c>
      <c r="CL55" s="40">
        <f t="shared" si="24"/>
        <v>6.2134737811692897E-5</v>
      </c>
      <c r="CM55" s="40">
        <f t="shared" si="24"/>
        <v>6.4264934202180437E-5</v>
      </c>
      <c r="CN55" s="40">
        <f t="shared" si="24"/>
        <v>8.3592110075979346E-5</v>
      </c>
      <c r="CO55" s="40">
        <f t="shared" si="24"/>
        <v>6.4321466029779284E-5</v>
      </c>
      <c r="CP55" s="40">
        <f t="shared" si="24"/>
        <v>6.1057429443173535E-5</v>
      </c>
      <c r="CR55" s="9">
        <f t="shared" si="52"/>
        <v>13.822109375</v>
      </c>
      <c r="CS55" s="9">
        <f t="shared" si="25"/>
        <v>14.28381601362862</v>
      </c>
      <c r="CT55" s="9">
        <f t="shared" si="25"/>
        <v>15.975855513307984</v>
      </c>
      <c r="CU55" s="9">
        <f t="shared" si="25"/>
        <v>22.602468007312613</v>
      </c>
      <c r="CV55" s="9">
        <f t="shared" si="25"/>
        <v>23.853237410071944</v>
      </c>
      <c r="CW55" s="9">
        <f t="shared" si="25"/>
        <v>30.417070600632243</v>
      </c>
      <c r="CY55" s="9">
        <f t="shared" si="53"/>
        <v>37.841590670528724</v>
      </c>
      <c r="CZ55" s="9">
        <f t="shared" si="26"/>
        <v>37.131364714271655</v>
      </c>
      <c r="DA55" s="9">
        <f t="shared" si="26"/>
        <v>37.831929854558823</v>
      </c>
      <c r="DB55" s="9">
        <f t="shared" si="26"/>
        <v>44.150387849380053</v>
      </c>
      <c r="DC55" s="9">
        <f t="shared" si="26"/>
        <v>37.772308265677388</v>
      </c>
      <c r="DD55" s="9">
        <f t="shared" si="26"/>
        <v>36.76689888667206</v>
      </c>
      <c r="DF55" s="9">
        <f>IF($A55=2,IF(ISNUMBER(CR55/Ukraine!CR55),100*CR55/Ukraine!CR55,""),"")</f>
        <v>100</v>
      </c>
      <c r="DG55" s="9">
        <f>IF($A55=2,IF(ISNUMBER(CS55/Ukraine!CS55),100*CS55/Ukraine!CS55,""),"")</f>
        <v>100</v>
      </c>
      <c r="DH55" s="9">
        <f>IF($A55=2,IF(ISNUMBER(CT55/Ukraine!CT55),100*CT55/Ukraine!CT55,""),"")</f>
        <v>100</v>
      </c>
      <c r="DI55" s="9">
        <f>IF($A55=2,IF(ISNUMBER(CU55/Ukraine!CU55),100*CU55/Ukraine!CU55,""),"")</f>
        <v>100</v>
      </c>
      <c r="DJ55" s="9">
        <f>IF($A55=2,IF(ISNUMBER(CV55/Ukraine!CV55),100*CV55/Ukraine!CV55,""),"")</f>
        <v>99.999999999999986</v>
      </c>
      <c r="DK55" s="9">
        <f>IF($A55=2,IF(ISNUMBER(CW55/Ukraine!CW55),100*CW55/Ukraine!CW55,""),"")</f>
        <v>100</v>
      </c>
      <c r="DM55" s="40">
        <f t="shared" si="27"/>
        <v>-8.2812499999999956E-2</v>
      </c>
      <c r="DN55" s="40">
        <f t="shared" si="28"/>
        <v>-0.10391822827938668</v>
      </c>
      <c r="DO55" s="40">
        <f t="shared" si="29"/>
        <v>3.9923954372623527E-2</v>
      </c>
      <c r="DP55" s="40">
        <f t="shared" si="30"/>
        <v>-0.11060329067641683</v>
      </c>
      <c r="DQ55" s="40">
        <f t="shared" si="31"/>
        <v>-2.4665981500513912E-2</v>
      </c>
      <c r="DR55" s="40">
        <f t="shared" si="32"/>
        <v>-0.25859374999999996</v>
      </c>
      <c r="DT55" s="40">
        <f t="shared" si="61"/>
        <v>3.340348611795152E-2</v>
      </c>
      <c r="DU55" s="40">
        <f t="shared" si="62"/>
        <v>0.11845850563077387</v>
      </c>
      <c r="DV55" s="40">
        <f t="shared" si="63"/>
        <v>0.41478921041096184</v>
      </c>
      <c r="DW55" s="40">
        <f t="shared" si="64"/>
        <v>5.5337735788616893E-2</v>
      </c>
      <c r="DX55" s="40">
        <f t="shared" si="65"/>
        <v>0.27517577919166403</v>
      </c>
      <c r="DY55" s="40">
        <f t="shared" si="54"/>
        <v>1.2006098906761284</v>
      </c>
    </row>
    <row r="56" spans="1:129" x14ac:dyDescent="0.2">
      <c r="A56" s="39">
        <f>'Industry selection'!C56</f>
        <v>2</v>
      </c>
      <c r="B56" s="2">
        <v>13.9</v>
      </c>
      <c r="C56" s="2" t="s">
        <v>114</v>
      </c>
      <c r="E56" s="30" t="s">
        <v>113</v>
      </c>
      <c r="F56" s="31">
        <v>13.9</v>
      </c>
      <c r="G56" s="32" t="s">
        <v>114</v>
      </c>
      <c r="H56" s="157">
        <f>[1]Ukraine!$F$54</f>
        <v>469</v>
      </c>
      <c r="I56" s="157">
        <f>[1]Ukraine!$G$54</f>
        <v>13709</v>
      </c>
      <c r="J56" s="157">
        <f>[1]Ukraine!$H$54</f>
        <v>13588</v>
      </c>
      <c r="K56" s="157">
        <f>[1]Ukraine!$I$54</f>
        <v>2779499.8</v>
      </c>
      <c r="L56" s="157">
        <f>[1]Ukraine!$J$54</f>
        <v>293437.90000000002</v>
      </c>
      <c r="M56" s="11"/>
      <c r="N56" s="33" t="s">
        <v>781</v>
      </c>
      <c r="O56" s="36">
        <v>13.9</v>
      </c>
      <c r="P56" s="35" t="s">
        <v>114</v>
      </c>
      <c r="Q56" s="157">
        <f>[2]Ukraine!$F$54</f>
        <v>508</v>
      </c>
      <c r="R56" s="157">
        <f>[2]Ukraine!$G$54</f>
        <v>13425</v>
      </c>
      <c r="S56" s="157">
        <f>[2]Ukraine!$H$54</f>
        <v>13309</v>
      </c>
      <c r="T56" s="157">
        <f>[2]Ukraine!$I$54</f>
        <v>2841695.3</v>
      </c>
      <c r="U56" s="157">
        <f>[2]Ukraine!$J$54</f>
        <v>315623</v>
      </c>
      <c r="V56" s="11"/>
      <c r="W56" s="36" t="s">
        <v>1126</v>
      </c>
      <c r="X56" s="36">
        <v>13.9</v>
      </c>
      <c r="Y56" s="36" t="s">
        <v>114</v>
      </c>
      <c r="Z56" s="157">
        <f>[3]Ukraine!$F$54</f>
        <v>457</v>
      </c>
      <c r="AA56" s="157">
        <f>[3]Ukraine!$G$54</f>
        <v>13308</v>
      </c>
      <c r="AB56" s="157">
        <f>[3]Ukraine!$H$54</f>
        <v>13174</v>
      </c>
      <c r="AC56" s="157">
        <f>[3]Ukraine!$I$54</f>
        <v>3942738.4</v>
      </c>
      <c r="AD56" s="157">
        <f>[3]Ukraine!$J$54</f>
        <v>365809</v>
      </c>
      <c r="AE56" s="11"/>
      <c r="AF56" s="37" t="s">
        <v>1126</v>
      </c>
      <c r="AG56" s="37">
        <v>13.9</v>
      </c>
      <c r="AH56" s="37" t="s">
        <v>114</v>
      </c>
      <c r="AI56" s="157">
        <f>[4]Ukraine!$F$54</f>
        <v>467</v>
      </c>
      <c r="AJ56" s="157">
        <f>[4]Ukraine!$G$54</f>
        <v>12087</v>
      </c>
      <c r="AK56" s="157">
        <f>[4]Ukraine!$H$54</f>
        <v>11963</v>
      </c>
      <c r="AL56" s="157">
        <f>[4]Ukraine!$I$54</f>
        <v>5001777.2</v>
      </c>
      <c r="AM56" s="157">
        <f>[4]Ukraine!$J$54</f>
        <v>414841.2</v>
      </c>
      <c r="AN56" s="11"/>
      <c r="AO56" s="11" t="s">
        <v>1126</v>
      </c>
      <c r="AP56" s="11">
        <v>13.9</v>
      </c>
      <c r="AQ56" s="11" t="s">
        <v>114</v>
      </c>
      <c r="AR56" s="157">
        <f>[5]Ukraine!$F$54</f>
        <v>409</v>
      </c>
      <c r="AS56" s="157">
        <f>[5]Ukraine!$G$54</f>
        <v>13276</v>
      </c>
      <c r="AT56" s="157">
        <f>[5]Ukraine!$H$54</f>
        <v>13158</v>
      </c>
      <c r="AU56" s="157">
        <f>[5]Ukraine!$I$54</f>
        <v>6203106.7999999998</v>
      </c>
      <c r="AV56" s="157">
        <f>[5]Ukraine!$J$54</f>
        <v>568398.6</v>
      </c>
      <c r="AW56" s="11"/>
      <c r="AX56" s="33" t="s">
        <v>1126</v>
      </c>
      <c r="AY56" s="33">
        <v>13.9</v>
      </c>
      <c r="AZ56" s="33" t="s">
        <v>114</v>
      </c>
      <c r="BA56" s="157">
        <f>[6]Ukraine!$F$54</f>
        <v>436</v>
      </c>
      <c r="BB56" s="157">
        <f>[6]Ukraine!$G$54</f>
        <v>12556</v>
      </c>
      <c r="BC56" s="157">
        <f>[6]Ukraine!$H$54</f>
        <v>12429</v>
      </c>
      <c r="BD56" s="157">
        <f>[6]Ukraine!$I$54</f>
        <v>7081222.5999999996</v>
      </c>
      <c r="BE56" s="157">
        <f>[6]Ukraine!$J$54</f>
        <v>733127.5</v>
      </c>
      <c r="BG56" s="2">
        <v>13.9</v>
      </c>
      <c r="BH56" s="2" t="s">
        <v>114</v>
      </c>
      <c r="BI56" s="1">
        <f t="shared" si="38"/>
        <v>469</v>
      </c>
      <c r="BJ56" s="1">
        <f t="shared" si="39"/>
        <v>508</v>
      </c>
      <c r="BK56" s="1">
        <f t="shared" si="40"/>
        <v>457</v>
      </c>
      <c r="BL56" s="1">
        <f t="shared" si="41"/>
        <v>467</v>
      </c>
      <c r="BM56" s="1">
        <f t="shared" si="42"/>
        <v>409</v>
      </c>
      <c r="BN56" s="1">
        <f t="shared" si="43"/>
        <v>436</v>
      </c>
      <c r="BP56" s="1">
        <f t="shared" si="55"/>
        <v>13588</v>
      </c>
      <c r="BQ56" s="1">
        <f t="shared" si="56"/>
        <v>13309</v>
      </c>
      <c r="BR56" s="1">
        <f t="shared" si="57"/>
        <v>13174</v>
      </c>
      <c r="BS56" s="1">
        <f t="shared" si="58"/>
        <v>11963</v>
      </c>
      <c r="BT56" s="1">
        <f t="shared" si="59"/>
        <v>13158</v>
      </c>
      <c r="BU56" s="1">
        <f t="shared" si="60"/>
        <v>12429</v>
      </c>
      <c r="BW56" s="40">
        <f t="shared" si="66"/>
        <v>1.8637455002575201E-3</v>
      </c>
      <c r="BX56" s="40">
        <f t="shared" si="66"/>
        <v>1.8970155323224565E-3</v>
      </c>
      <c r="BY56" s="40">
        <f t="shared" si="66"/>
        <v>2.1272448981404287E-3</v>
      </c>
      <c r="BZ56" s="40">
        <f t="shared" si="66"/>
        <v>2.0703965995860244E-3</v>
      </c>
      <c r="CA56" s="40">
        <f t="shared" si="66"/>
        <v>2.3028171269529885E-3</v>
      </c>
      <c r="CB56" s="40">
        <f t="shared" si="66"/>
        <v>2.1749610864130993E-3</v>
      </c>
      <c r="CD56" s="10">
        <f t="shared" si="45"/>
        <v>293437.90000000002</v>
      </c>
      <c r="CE56" s="10">
        <f t="shared" si="46"/>
        <v>315623</v>
      </c>
      <c r="CF56" s="10">
        <f t="shared" si="47"/>
        <v>365809</v>
      </c>
      <c r="CG56" s="10">
        <f t="shared" si="48"/>
        <v>414841.2</v>
      </c>
      <c r="CH56" s="10">
        <f t="shared" si="49"/>
        <v>568398.6</v>
      </c>
      <c r="CI56" s="10">
        <f t="shared" si="50"/>
        <v>733127.5</v>
      </c>
      <c r="CK56" s="40">
        <f t="shared" si="51"/>
        <v>1.1019003832424118E-3</v>
      </c>
      <c r="CL56" s="40">
        <f t="shared" si="51"/>
        <v>1.1694745338084076E-3</v>
      </c>
      <c r="CM56" s="40">
        <f t="shared" si="51"/>
        <v>1.3987773443507564E-3</v>
      </c>
      <c r="CN56" s="40">
        <f t="shared" si="51"/>
        <v>1.4024067219549144E-3</v>
      </c>
      <c r="CO56" s="40">
        <f t="shared" si="51"/>
        <v>1.5752473692016143E-3</v>
      </c>
      <c r="CP56" s="40">
        <f t="shared" si="51"/>
        <v>1.5507237147108415E-3</v>
      </c>
      <c r="CR56" s="9">
        <f t="shared" si="52"/>
        <v>21.595370915513691</v>
      </c>
      <c r="CS56" s="9">
        <f t="shared" si="52"/>
        <v>23.715004883913142</v>
      </c>
      <c r="CT56" s="9">
        <f t="shared" si="52"/>
        <v>27.767496584180961</v>
      </c>
      <c r="CU56" s="9">
        <f t="shared" si="52"/>
        <v>34.677020814177048</v>
      </c>
      <c r="CV56" s="9">
        <f t="shared" si="52"/>
        <v>43.197948016415864</v>
      </c>
      <c r="CW56" s="9">
        <f t="shared" si="52"/>
        <v>58.985236141282485</v>
      </c>
      <c r="CY56" s="9">
        <f t="shared" si="53"/>
        <v>59.122899724783153</v>
      </c>
      <c r="CZ56" s="9">
        <f t="shared" si="53"/>
        <v>61.648126432399678</v>
      </c>
      <c r="DA56" s="9">
        <f t="shared" si="53"/>
        <v>65.755350762553192</v>
      </c>
      <c r="DB56" s="9">
        <f t="shared" si="53"/>
        <v>67.73613916460863</v>
      </c>
      <c r="DC56" s="9">
        <f t="shared" si="53"/>
        <v>68.405230739530296</v>
      </c>
      <c r="DD56" s="9">
        <f t="shared" si="53"/>
        <v>71.298917686305046</v>
      </c>
      <c r="DF56" s="9">
        <f>IF($A56=2,IF(ISNUMBER(CR56/Ukraine!CR56),100*CR56/Ukraine!CR56,""),"")</f>
        <v>100</v>
      </c>
      <c r="DG56" s="9">
        <f>IF($A56=2,IF(ISNUMBER(CS56/Ukraine!CS56),100*CS56/Ukraine!CS56,""),"")</f>
        <v>100</v>
      </c>
      <c r="DH56" s="9">
        <f>IF($A56=2,IF(ISNUMBER(CT56/Ukraine!CT56),100*CT56/Ukraine!CT56,""),"")</f>
        <v>100</v>
      </c>
      <c r="DI56" s="9">
        <f>IF($A56=2,IF(ISNUMBER(CU56/Ukraine!CU56),100*CU56/Ukraine!CU56,""),"")</f>
        <v>100</v>
      </c>
      <c r="DJ56" s="9">
        <f>IF($A56=2,IF(ISNUMBER(CV56/Ukraine!CV56),100*CV56/Ukraine!CV56,""),"")</f>
        <v>100</v>
      </c>
      <c r="DK56" s="9">
        <f>IF($A56=2,IF(ISNUMBER(CW56/Ukraine!CW56),100*CW56/Ukraine!CW56,""),"")</f>
        <v>100</v>
      </c>
      <c r="DM56" s="40">
        <f t="shared" si="27"/>
        <v>-2.0532823079187468E-2</v>
      </c>
      <c r="DN56" s="40">
        <f t="shared" si="28"/>
        <v>-1.0143511909234348E-2</v>
      </c>
      <c r="DO56" s="40">
        <f t="shared" si="29"/>
        <v>-9.1923485653560011E-2</v>
      </c>
      <c r="DP56" s="40">
        <f t="shared" si="30"/>
        <v>9.9891331605784561E-2</v>
      </c>
      <c r="DQ56" s="40">
        <f t="shared" si="31"/>
        <v>-5.5403556771545848E-2</v>
      </c>
      <c r="DR56" s="40">
        <f t="shared" si="32"/>
        <v>-8.5295849278775426E-2</v>
      </c>
      <c r="DT56" s="40">
        <f t="shared" si="61"/>
        <v>9.815223719434929E-2</v>
      </c>
      <c r="DU56" s="40">
        <f t="shared" si="62"/>
        <v>0.17088302195614524</v>
      </c>
      <c r="DV56" s="40">
        <f t="shared" si="63"/>
        <v>0.24883497181854053</v>
      </c>
      <c r="DW56" s="40">
        <f t="shared" si="64"/>
        <v>0.2457225852214846</v>
      </c>
      <c r="DX56" s="40">
        <f t="shared" si="65"/>
        <v>0.36546384376561636</v>
      </c>
      <c r="DY56" s="40">
        <f t="shared" si="54"/>
        <v>1.7313833308095048</v>
      </c>
    </row>
    <row r="57" spans="1:129" x14ac:dyDescent="0.2">
      <c r="A57" s="39" t="str">
        <f>'Industry selection'!C57</f>
        <v/>
      </c>
      <c r="B57" s="2">
        <v>14</v>
      </c>
      <c r="C57" s="2" t="s">
        <v>116</v>
      </c>
      <c r="E57" s="30" t="s">
        <v>115</v>
      </c>
      <c r="F57" s="31">
        <v>14</v>
      </c>
      <c r="G57" s="32" t="s">
        <v>116</v>
      </c>
      <c r="H57" s="157">
        <f>[1]Ukraine!$F$55</f>
        <v>1881</v>
      </c>
      <c r="I57" s="157">
        <f>[1]Ukraine!$G$55</f>
        <v>62211</v>
      </c>
      <c r="J57" s="157">
        <f>[1]Ukraine!$H$55</f>
        <v>61710</v>
      </c>
      <c r="K57" s="157">
        <f>[1]Ukraine!$I$55</f>
        <v>4491826.3</v>
      </c>
      <c r="L57" s="157">
        <f>[1]Ukraine!$J$55</f>
        <v>1198334.6000000001</v>
      </c>
      <c r="M57" s="11"/>
      <c r="N57" s="33" t="s">
        <v>782</v>
      </c>
      <c r="O57" s="36">
        <v>14</v>
      </c>
      <c r="P57" s="35" t="s">
        <v>116</v>
      </c>
      <c r="Q57" s="157">
        <f>[2]Ukraine!$F$55</f>
        <v>2043</v>
      </c>
      <c r="R57" s="157">
        <f>[2]Ukraine!$G$55</f>
        <v>58208</v>
      </c>
      <c r="S57" s="157">
        <f>[2]Ukraine!$H$55</f>
        <v>57770</v>
      </c>
      <c r="T57" s="157">
        <f>[2]Ukraine!$I$55</f>
        <v>4574221.5</v>
      </c>
      <c r="U57" s="157">
        <f>[2]Ukraine!$J$55</f>
        <v>1195578.3</v>
      </c>
      <c r="V57" s="11"/>
      <c r="W57" s="36" t="s">
        <v>1127</v>
      </c>
      <c r="X57" s="36">
        <v>14</v>
      </c>
      <c r="Y57" s="36" t="s">
        <v>116</v>
      </c>
      <c r="Z57" s="157">
        <f>[3]Ukraine!$F$55</f>
        <v>1825</v>
      </c>
      <c r="AA57" s="157">
        <f>[3]Ukraine!$G$55</f>
        <v>47716</v>
      </c>
      <c r="AB57" s="157">
        <f>[3]Ukraine!$H$55</f>
        <v>47250</v>
      </c>
      <c r="AC57" s="157">
        <f>[3]Ukraine!$I$55</f>
        <v>5225245.7</v>
      </c>
      <c r="AD57" s="157">
        <f>[3]Ukraine!$J$55</f>
        <v>1144702</v>
      </c>
      <c r="AE57" s="11"/>
      <c r="AF57" s="37" t="s">
        <v>1127</v>
      </c>
      <c r="AG57" s="37">
        <v>14</v>
      </c>
      <c r="AH57" s="37" t="s">
        <v>116</v>
      </c>
      <c r="AI57" s="157">
        <f>[4]Ukraine!$F$55</f>
        <v>1810</v>
      </c>
      <c r="AJ57" s="157">
        <f>[4]Ukraine!$G$55</f>
        <v>46234</v>
      </c>
      <c r="AK57" s="157">
        <f>[4]Ukraine!$H$55</f>
        <v>45686</v>
      </c>
      <c r="AL57" s="157">
        <f>[4]Ukraine!$I$55</f>
        <v>7973179.9000000004</v>
      </c>
      <c r="AM57" s="157">
        <f>[4]Ukraine!$J$55</f>
        <v>1534823.9</v>
      </c>
      <c r="AN57" s="11"/>
      <c r="AO57" s="11" t="s">
        <v>1127</v>
      </c>
      <c r="AP57" s="11">
        <v>14</v>
      </c>
      <c r="AQ57" s="11" t="s">
        <v>116</v>
      </c>
      <c r="AR57" s="157">
        <f>[5]Ukraine!$F$55</f>
        <v>1547</v>
      </c>
      <c r="AS57" s="157">
        <f>[5]Ukraine!$G$55</f>
        <v>47121</v>
      </c>
      <c r="AT57" s="157">
        <f>[5]Ukraine!$H$55</f>
        <v>46753</v>
      </c>
      <c r="AU57" s="157">
        <f>[5]Ukraine!$I$55</f>
        <v>9614881.5999999996</v>
      </c>
      <c r="AV57" s="157">
        <f>[5]Ukraine!$J$55</f>
        <v>2004705.9</v>
      </c>
      <c r="AW57" s="11"/>
      <c r="AX57" s="33" t="s">
        <v>1127</v>
      </c>
      <c r="AY57" s="33">
        <v>14</v>
      </c>
      <c r="AZ57" s="33" t="s">
        <v>116</v>
      </c>
      <c r="BA57" s="157">
        <f>[6]Ukraine!$F$55</f>
        <v>1669</v>
      </c>
      <c r="BB57" s="157">
        <f>[6]Ukraine!$G$55</f>
        <v>49533</v>
      </c>
      <c r="BC57" s="157">
        <f>[6]Ukraine!$H$55</f>
        <v>49157</v>
      </c>
      <c r="BD57" s="157">
        <f>[6]Ukraine!$I$55</f>
        <v>12980243.1</v>
      </c>
      <c r="BE57" s="157">
        <f>[6]Ukraine!$J$55</f>
        <v>2923001.6</v>
      </c>
      <c r="BG57" s="2">
        <v>14</v>
      </c>
      <c r="BH57" s="2" t="s">
        <v>116</v>
      </c>
      <c r="BI57" s="1">
        <f t="shared" si="38"/>
        <v>1881</v>
      </c>
      <c r="BJ57" s="1">
        <f t="shared" si="39"/>
        <v>2043</v>
      </c>
      <c r="BK57" s="1">
        <f t="shared" si="40"/>
        <v>1825</v>
      </c>
      <c r="BL57" s="1">
        <f t="shared" si="41"/>
        <v>1810</v>
      </c>
      <c r="BM57" s="1">
        <f t="shared" si="42"/>
        <v>1547</v>
      </c>
      <c r="BN57" s="1">
        <f t="shared" si="43"/>
        <v>1669</v>
      </c>
      <c r="BP57" s="1">
        <f t="shared" si="55"/>
        <v>61710</v>
      </c>
      <c r="BQ57" s="1">
        <f t="shared" si="56"/>
        <v>57770</v>
      </c>
      <c r="BR57" s="1">
        <f t="shared" si="57"/>
        <v>47250</v>
      </c>
      <c r="BS57" s="1">
        <f t="shared" si="58"/>
        <v>45686</v>
      </c>
      <c r="BT57" s="1">
        <f t="shared" si="59"/>
        <v>46753</v>
      </c>
      <c r="BU57" s="1">
        <f t="shared" si="60"/>
        <v>49157</v>
      </c>
      <c r="BW57" s="40" t="str">
        <f t="shared" si="66"/>
        <v/>
      </c>
      <c r="BX57" s="40" t="str">
        <f t="shared" si="66"/>
        <v/>
      </c>
      <c r="BY57" s="40" t="str">
        <f t="shared" si="66"/>
        <v/>
      </c>
      <c r="BZ57" s="40" t="str">
        <f t="shared" si="66"/>
        <v/>
      </c>
      <c r="CA57" s="40" t="str">
        <f t="shared" si="66"/>
        <v/>
      </c>
      <c r="CB57" s="40" t="str">
        <f t="shared" si="66"/>
        <v/>
      </c>
      <c r="CD57" s="10">
        <f t="shared" si="45"/>
        <v>1198334.6000000001</v>
      </c>
      <c r="CE57" s="10">
        <f t="shared" si="46"/>
        <v>1195578.3</v>
      </c>
      <c r="CF57" s="10">
        <f t="shared" si="47"/>
        <v>1144702</v>
      </c>
      <c r="CG57" s="10">
        <f t="shared" si="48"/>
        <v>1534823.9</v>
      </c>
      <c r="CH57" s="10">
        <f t="shared" si="49"/>
        <v>2004705.9</v>
      </c>
      <c r="CI57" s="10">
        <f t="shared" si="50"/>
        <v>2923001.6</v>
      </c>
      <c r="CK57" s="40" t="str">
        <f t="shared" si="51"/>
        <v/>
      </c>
      <c r="CL57" s="40" t="str">
        <f t="shared" si="51"/>
        <v/>
      </c>
      <c r="CM57" s="40" t="str">
        <f t="shared" si="51"/>
        <v/>
      </c>
      <c r="CN57" s="40" t="str">
        <f t="shared" si="51"/>
        <v/>
      </c>
      <c r="CO57" s="40" t="str">
        <f t="shared" si="51"/>
        <v/>
      </c>
      <c r="CP57" s="40" t="str">
        <f t="shared" si="51"/>
        <v/>
      </c>
      <c r="CR57" s="9" t="str">
        <f t="shared" si="52"/>
        <v/>
      </c>
      <c r="CS57" s="9" t="str">
        <f t="shared" si="52"/>
        <v/>
      </c>
      <c r="CT57" s="9" t="str">
        <f t="shared" si="52"/>
        <v/>
      </c>
      <c r="CU57" s="9" t="str">
        <f t="shared" si="52"/>
        <v/>
      </c>
      <c r="CV57" s="9" t="str">
        <f t="shared" si="52"/>
        <v/>
      </c>
      <c r="CW57" s="9" t="str">
        <f t="shared" si="52"/>
        <v/>
      </c>
      <c r="CY57" s="9" t="str">
        <f t="shared" si="53"/>
        <v/>
      </c>
      <c r="CZ57" s="9" t="str">
        <f t="shared" si="53"/>
        <v/>
      </c>
      <c r="DA57" s="9" t="str">
        <f t="shared" si="53"/>
        <v/>
      </c>
      <c r="DB57" s="9" t="str">
        <f t="shared" si="53"/>
        <v/>
      </c>
      <c r="DC57" s="9" t="str">
        <f t="shared" si="53"/>
        <v/>
      </c>
      <c r="DD57" s="9" t="str">
        <f t="shared" si="53"/>
        <v/>
      </c>
      <c r="DF57" s="9" t="str">
        <f>IF($A57=2,IF(ISNUMBER(CR57/Ukraine!CR57),100*CR57/Ukraine!CR57,""),"")</f>
        <v/>
      </c>
      <c r="DG57" s="9" t="str">
        <f>IF($A57=2,IF(ISNUMBER(CS57/Ukraine!CS57),100*CS57/Ukraine!CS57,""),"")</f>
        <v/>
      </c>
      <c r="DH57" s="9" t="str">
        <f>IF($A57=2,IF(ISNUMBER(CT57/Ukraine!CT57),100*CT57/Ukraine!CT57,""),"")</f>
        <v/>
      </c>
      <c r="DI57" s="9" t="str">
        <f>IF($A57=2,IF(ISNUMBER(CU57/Ukraine!CU57),100*CU57/Ukraine!CU57,""),"")</f>
        <v/>
      </c>
      <c r="DJ57" s="9" t="str">
        <f>IF($A57=2,IF(ISNUMBER(CV57/Ukraine!CV57),100*CV57/Ukraine!CV57,""),"")</f>
        <v/>
      </c>
      <c r="DK57" s="9" t="str">
        <f>IF($A57=2,IF(ISNUMBER(CW57/Ukraine!CW57),100*CW57/Ukraine!CW57,""),"")</f>
        <v/>
      </c>
      <c r="DM57" s="40" t="str">
        <f t="shared" si="27"/>
        <v/>
      </c>
      <c r="DN57" s="40" t="str">
        <f t="shared" si="28"/>
        <v/>
      </c>
      <c r="DO57" s="40" t="str">
        <f t="shared" si="29"/>
        <v/>
      </c>
      <c r="DP57" s="40" t="str">
        <f t="shared" si="30"/>
        <v/>
      </c>
      <c r="DQ57" s="40" t="str">
        <f t="shared" si="31"/>
        <v/>
      </c>
      <c r="DR57" s="40" t="str">
        <f t="shared" si="32"/>
        <v/>
      </c>
      <c r="DT57" s="40" t="str">
        <f t="shared" si="61"/>
        <v/>
      </c>
      <c r="DU57" s="40" t="str">
        <f t="shared" si="62"/>
        <v/>
      </c>
      <c r="DV57" s="40" t="str">
        <f t="shared" si="63"/>
        <v/>
      </c>
      <c r="DW57" s="40" t="str">
        <f t="shared" si="64"/>
        <v/>
      </c>
      <c r="DX57" s="40" t="str">
        <f t="shared" si="65"/>
        <v/>
      </c>
      <c r="DY57" s="40" t="str">
        <f t="shared" si="54"/>
        <v/>
      </c>
    </row>
    <row r="58" spans="1:129" x14ac:dyDescent="0.2">
      <c r="A58" s="39">
        <f>'Industry selection'!C58</f>
        <v>2</v>
      </c>
      <c r="B58" s="2">
        <v>14.1</v>
      </c>
      <c r="C58" s="2" t="s">
        <v>118</v>
      </c>
      <c r="E58" s="30" t="s">
        <v>117</v>
      </c>
      <c r="F58" s="31">
        <v>14.1</v>
      </c>
      <c r="G58" s="32" t="s">
        <v>118</v>
      </c>
      <c r="H58" s="157">
        <f>[1]Ukraine!$F$56</f>
        <v>1746</v>
      </c>
      <c r="I58" s="157">
        <f>[1]Ukraine!$G$56</f>
        <v>57533</v>
      </c>
      <c r="J58" s="157">
        <f>[1]Ukraine!$H$56</f>
        <v>57076</v>
      </c>
      <c r="K58" s="157">
        <f>[1]Ukraine!$I$56</f>
        <v>3820968.8</v>
      </c>
      <c r="L58" s="157">
        <f>[1]Ukraine!$J$56</f>
        <v>1095504</v>
      </c>
      <c r="M58" s="11"/>
      <c r="N58" s="33" t="s">
        <v>783</v>
      </c>
      <c r="O58" s="36">
        <v>14.1</v>
      </c>
      <c r="P58" s="35" t="s">
        <v>118</v>
      </c>
      <c r="Q58" s="157">
        <f>[2]Ukraine!$F$56</f>
        <v>1901</v>
      </c>
      <c r="R58" s="157">
        <f>[2]Ukraine!$G$56</f>
        <v>54275</v>
      </c>
      <c r="S58" s="157">
        <f>[2]Ukraine!$H$56</f>
        <v>53861</v>
      </c>
      <c r="T58" s="157">
        <f>[2]Ukraine!$I$56</f>
        <v>3977122.8</v>
      </c>
      <c r="U58" s="157">
        <f>[2]Ukraine!$J$56</f>
        <v>1097912.8999999999</v>
      </c>
      <c r="V58" s="11"/>
      <c r="W58" s="36" t="s">
        <v>1128</v>
      </c>
      <c r="X58" s="36">
        <v>14.1</v>
      </c>
      <c r="Y58" s="36" t="s">
        <v>118</v>
      </c>
      <c r="Z58" s="157">
        <f>[3]Ukraine!$F$56</f>
        <v>1682</v>
      </c>
      <c r="AA58" s="157">
        <f>[3]Ukraine!$G$56</f>
        <v>43398</v>
      </c>
      <c r="AB58" s="157">
        <f>[3]Ukraine!$H$56</f>
        <v>42972</v>
      </c>
      <c r="AC58" s="157">
        <f>[3]Ukraine!$I$56</f>
        <v>4315476.5</v>
      </c>
      <c r="AD58" s="157">
        <f>[3]Ukraine!$J$56</f>
        <v>1040535.7</v>
      </c>
      <c r="AE58" s="11"/>
      <c r="AF58" s="37" t="s">
        <v>1128</v>
      </c>
      <c r="AG58" s="37">
        <v>14.1</v>
      </c>
      <c r="AH58" s="37" t="s">
        <v>118</v>
      </c>
      <c r="AI58" s="157">
        <f>[4]Ukraine!$F$56</f>
        <v>1663</v>
      </c>
      <c r="AJ58" s="157">
        <f>[4]Ukraine!$G$56</f>
        <v>42137</v>
      </c>
      <c r="AK58" s="157">
        <f>[4]Ukraine!$H$56</f>
        <v>41672</v>
      </c>
      <c r="AL58" s="157">
        <f>[4]Ukraine!$I$56</f>
        <v>6881769.7000000002</v>
      </c>
      <c r="AM58" s="157">
        <f>[4]Ukraine!$J$56</f>
        <v>1417340.5</v>
      </c>
      <c r="AN58" s="11"/>
      <c r="AO58" s="11" t="s">
        <v>1128</v>
      </c>
      <c r="AP58" s="11">
        <v>14.1</v>
      </c>
      <c r="AQ58" s="11" t="s">
        <v>118</v>
      </c>
      <c r="AR58" s="157">
        <f>[5]Ukraine!$F$56</f>
        <v>1432</v>
      </c>
      <c r="AS58" s="157">
        <f>[5]Ukraine!$G$56</f>
        <v>42987</v>
      </c>
      <c r="AT58" s="157">
        <f>[5]Ukraine!$H$56</f>
        <v>42638</v>
      </c>
      <c r="AU58" s="157">
        <f>[5]Ukraine!$I$56</f>
        <v>8321052.9000000004</v>
      </c>
      <c r="AV58" s="157">
        <f>[5]Ukraine!$J$56</f>
        <v>1848245.7</v>
      </c>
      <c r="AW58" s="11"/>
      <c r="AX58" s="33" t="s">
        <v>1128</v>
      </c>
      <c r="AY58" s="33">
        <v>14.1</v>
      </c>
      <c r="AZ58" s="33" t="s">
        <v>118</v>
      </c>
      <c r="BA58" s="157">
        <f>[6]Ukraine!$F$56</f>
        <v>1543</v>
      </c>
      <c r="BB58" s="157">
        <f>[6]Ukraine!$G$56</f>
        <v>45463</v>
      </c>
      <c r="BC58" s="157">
        <f>[6]Ukraine!$H$56</f>
        <v>45116</v>
      </c>
      <c r="BD58" s="157">
        <f>[6]Ukraine!$I$56</f>
        <v>11580531.300000001</v>
      </c>
      <c r="BE58" s="157">
        <f>[6]Ukraine!$J$56</f>
        <v>2702669.9</v>
      </c>
      <c r="BG58" s="2">
        <v>14.1</v>
      </c>
      <c r="BH58" s="2" t="s">
        <v>118</v>
      </c>
      <c r="BI58" s="1">
        <f t="shared" si="38"/>
        <v>1746</v>
      </c>
      <c r="BJ58" s="1">
        <f t="shared" si="39"/>
        <v>1901</v>
      </c>
      <c r="BK58" s="1">
        <f t="shared" si="40"/>
        <v>1682</v>
      </c>
      <c r="BL58" s="1">
        <f t="shared" si="41"/>
        <v>1663</v>
      </c>
      <c r="BM58" s="1">
        <f t="shared" si="42"/>
        <v>1432</v>
      </c>
      <c r="BN58" s="1">
        <f t="shared" si="43"/>
        <v>1543</v>
      </c>
      <c r="BP58" s="1">
        <f t="shared" si="55"/>
        <v>57076</v>
      </c>
      <c r="BQ58" s="1">
        <f t="shared" si="56"/>
        <v>53861</v>
      </c>
      <c r="BR58" s="1">
        <f t="shared" si="57"/>
        <v>42972</v>
      </c>
      <c r="BS58" s="1">
        <f t="shared" si="58"/>
        <v>41672</v>
      </c>
      <c r="BT58" s="1">
        <f t="shared" si="59"/>
        <v>42638</v>
      </c>
      <c r="BU58" s="1">
        <f t="shared" si="60"/>
        <v>45116</v>
      </c>
      <c r="BW58" s="40">
        <f t="shared" si="66"/>
        <v>7.8286089323445843E-3</v>
      </c>
      <c r="BX58" s="40">
        <f t="shared" si="66"/>
        <v>7.6771473128273973E-3</v>
      </c>
      <c r="BY58" s="40">
        <f t="shared" si="66"/>
        <v>6.9388164386587599E-3</v>
      </c>
      <c r="BZ58" s="40">
        <f t="shared" si="66"/>
        <v>7.2120343641184333E-3</v>
      </c>
      <c r="CA58" s="40">
        <f t="shared" si="66"/>
        <v>7.4621915685530874E-3</v>
      </c>
      <c r="CB58" s="40">
        <f t="shared" si="66"/>
        <v>7.8948865053192832E-3</v>
      </c>
      <c r="CD58" s="10">
        <f t="shared" si="45"/>
        <v>1095504</v>
      </c>
      <c r="CE58" s="10">
        <f t="shared" si="46"/>
        <v>1097912.8999999999</v>
      </c>
      <c r="CF58" s="10">
        <f t="shared" si="47"/>
        <v>1040535.7</v>
      </c>
      <c r="CG58" s="10">
        <f t="shared" si="48"/>
        <v>1417340.5</v>
      </c>
      <c r="CH58" s="10">
        <f t="shared" si="49"/>
        <v>1848245.7</v>
      </c>
      <c r="CI58" s="10">
        <f t="shared" si="50"/>
        <v>2702669.9</v>
      </c>
      <c r="CK58" s="40">
        <f t="shared" si="51"/>
        <v>4.1137708436558293E-3</v>
      </c>
      <c r="CL58" s="40">
        <f t="shared" si="51"/>
        <v>4.0680849522681702E-3</v>
      </c>
      <c r="CM58" s="40">
        <f t="shared" si="51"/>
        <v>3.9787915637618408E-3</v>
      </c>
      <c r="CN58" s="40">
        <f t="shared" si="51"/>
        <v>4.7914427122931359E-3</v>
      </c>
      <c r="CO58" s="40">
        <f t="shared" si="51"/>
        <v>5.1221874518395999E-3</v>
      </c>
      <c r="CP58" s="40">
        <f t="shared" si="51"/>
        <v>5.7167331834710585E-3</v>
      </c>
      <c r="CR58" s="9">
        <f t="shared" si="52"/>
        <v>19.193776718760951</v>
      </c>
      <c r="CS58" s="9">
        <f t="shared" si="52"/>
        <v>20.384190787397188</v>
      </c>
      <c r="CT58" s="9">
        <f t="shared" si="52"/>
        <v>24.214272084147815</v>
      </c>
      <c r="CU58" s="9">
        <f t="shared" si="52"/>
        <v>34.011818487233633</v>
      </c>
      <c r="CV58" s="9">
        <f t="shared" si="52"/>
        <v>43.347382616445422</v>
      </c>
      <c r="CW58" s="9">
        <f t="shared" si="52"/>
        <v>59.904909566450925</v>
      </c>
      <c r="CY58" s="9">
        <f t="shared" si="53"/>
        <v>52.547915973416742</v>
      </c>
      <c r="CZ58" s="9">
        <f t="shared" si="53"/>
        <v>52.989538776610317</v>
      </c>
      <c r="DA58" s="9">
        <f t="shared" si="53"/>
        <v>57.3410696036646</v>
      </c>
      <c r="DB58" s="9">
        <f t="shared" si="53"/>
        <v>66.436770408800186</v>
      </c>
      <c r="DC58" s="9">
        <f t="shared" si="53"/>
        <v>68.641864856771392</v>
      </c>
      <c r="DD58" s="9">
        <f t="shared" si="53"/>
        <v>72.410580945265451</v>
      </c>
      <c r="DF58" s="9">
        <f>IF($A58=2,IF(ISNUMBER(CR58/Ukraine!CR58),100*CR58/Ukraine!CR58,""),"")</f>
        <v>100</v>
      </c>
      <c r="DG58" s="9">
        <f>IF($A58=2,IF(ISNUMBER(CS58/Ukraine!CS58),100*CS58/Ukraine!CS58,""),"")</f>
        <v>100</v>
      </c>
      <c r="DH58" s="9">
        <f>IF($A58=2,IF(ISNUMBER(CT58/Ukraine!CT58),100*CT58/Ukraine!CT58,""),"")</f>
        <v>100</v>
      </c>
      <c r="DI58" s="9">
        <f>IF($A58=2,IF(ISNUMBER(CU58/Ukraine!CU58),100*CU58/Ukraine!CU58,""),"")</f>
        <v>100</v>
      </c>
      <c r="DJ58" s="9">
        <f>IF($A58=2,IF(ISNUMBER(CV58/Ukraine!CV58),100*CV58/Ukraine!CV58,""),"")</f>
        <v>100</v>
      </c>
      <c r="DK58" s="9">
        <f>IF($A58=2,IF(ISNUMBER(CW58/Ukraine!CW58),100*CW58/Ukraine!CW58,""),"")</f>
        <v>100</v>
      </c>
      <c r="DM58" s="40">
        <f t="shared" si="27"/>
        <v>-5.63284042329526E-2</v>
      </c>
      <c r="DN58" s="40">
        <f t="shared" si="28"/>
        <v>-0.2021685449583186</v>
      </c>
      <c r="DO58" s="40">
        <f t="shared" si="29"/>
        <v>-3.0252257283812756E-2</v>
      </c>
      <c r="DP58" s="40">
        <f t="shared" si="30"/>
        <v>2.3181032827797932E-2</v>
      </c>
      <c r="DQ58" s="40">
        <f t="shared" si="31"/>
        <v>5.8117172475256718E-2</v>
      </c>
      <c r="DR58" s="40">
        <f t="shared" si="32"/>
        <v>-0.20954516784638022</v>
      </c>
      <c r="DT58" s="40">
        <f t="shared" si="61"/>
        <v>6.2020835507202055E-2</v>
      </c>
      <c r="DU58" s="40">
        <f t="shared" si="62"/>
        <v>0.18789469430979966</v>
      </c>
      <c r="DV58" s="40">
        <f t="shared" si="63"/>
        <v>0.40461866328411777</v>
      </c>
      <c r="DW58" s="40">
        <f t="shared" si="64"/>
        <v>0.27448000561087027</v>
      </c>
      <c r="DX58" s="40">
        <f t="shared" si="65"/>
        <v>0.38197293471010618</v>
      </c>
      <c r="DY58" s="40">
        <f t="shared" si="54"/>
        <v>2.1210589997067588</v>
      </c>
    </row>
    <row r="59" spans="1:129" x14ac:dyDescent="0.2">
      <c r="A59" s="39">
        <f>'Industry selection'!C59</f>
        <v>1</v>
      </c>
      <c r="B59" s="2">
        <v>14.2</v>
      </c>
      <c r="C59" s="2" t="s">
        <v>120</v>
      </c>
      <c r="E59" s="30" t="s">
        <v>119</v>
      </c>
      <c r="F59" s="31">
        <v>14.2</v>
      </c>
      <c r="G59" s="32" t="s">
        <v>120</v>
      </c>
      <c r="H59" s="157">
        <f>[1]Ukraine!$F$57</f>
        <v>32</v>
      </c>
      <c r="I59" s="157">
        <f>[1]Ukraine!$G$57</f>
        <v>563</v>
      </c>
      <c r="J59" s="157">
        <f>[1]Ukraine!$H$57</f>
        <v>545</v>
      </c>
      <c r="K59" s="157">
        <f>[1]Ukraine!$I$57</f>
        <v>73541.600000000006</v>
      </c>
      <c r="L59" s="157">
        <f>[1]Ukraine!$J$57</f>
        <v>11330.6</v>
      </c>
      <c r="M59" s="11"/>
      <c r="N59" s="33" t="s">
        <v>784</v>
      </c>
      <c r="O59" s="36">
        <v>14.2</v>
      </c>
      <c r="P59" s="35" t="s">
        <v>120</v>
      </c>
      <c r="Q59" s="157">
        <f>[2]Ukraine!$F$57</f>
        <v>31</v>
      </c>
      <c r="R59" s="157">
        <f>[2]Ukraine!$G$57</f>
        <v>448</v>
      </c>
      <c r="S59" s="157">
        <f>[2]Ukraine!$H$57</f>
        <v>444</v>
      </c>
      <c r="T59" s="157">
        <f>[2]Ukraine!$I$57</f>
        <v>58872.6</v>
      </c>
      <c r="U59" s="157">
        <f>[2]Ukraine!$J$57</f>
        <v>9980.7000000000007</v>
      </c>
      <c r="V59" s="11"/>
      <c r="W59" s="36" t="s">
        <v>1129</v>
      </c>
      <c r="X59" s="36">
        <v>14.2</v>
      </c>
      <c r="Y59" s="36" t="s">
        <v>120</v>
      </c>
      <c r="Z59" s="157">
        <f>[3]Ukraine!$F$57</f>
        <v>29</v>
      </c>
      <c r="AA59" s="157">
        <f>[3]Ukraine!$G$57</f>
        <v>425</v>
      </c>
      <c r="AB59" s="157">
        <f>[3]Ukraine!$H$57</f>
        <v>418</v>
      </c>
      <c r="AC59" s="157">
        <f>[3]Ukraine!$I$57</f>
        <v>170341.4</v>
      </c>
      <c r="AD59" s="157">
        <f>[3]Ukraine!$J$57</f>
        <v>6279.1</v>
      </c>
      <c r="AE59" s="11"/>
      <c r="AF59" s="37" t="s">
        <v>1129</v>
      </c>
      <c r="AG59" s="37">
        <v>14.2</v>
      </c>
      <c r="AH59" s="37" t="s">
        <v>120</v>
      </c>
      <c r="AI59" s="157">
        <f>[4]Ukraine!$F$57</f>
        <v>31</v>
      </c>
      <c r="AJ59" s="157">
        <f>[4]Ukraine!$G$57</f>
        <v>382</v>
      </c>
      <c r="AK59" s="157">
        <f>[4]Ukraine!$H$57</f>
        <v>336</v>
      </c>
      <c r="AL59" s="157">
        <f>[4]Ukraine!$I$57</f>
        <v>50003.1</v>
      </c>
      <c r="AM59" s="157">
        <f>[4]Ukraine!$J$57</f>
        <v>6496.5</v>
      </c>
      <c r="AN59" s="11"/>
      <c r="AO59" s="11" t="s">
        <v>1129</v>
      </c>
      <c r="AP59" s="11">
        <v>14.2</v>
      </c>
      <c r="AQ59" s="11" t="s">
        <v>120</v>
      </c>
      <c r="AR59" s="157">
        <f>[5]Ukraine!$F$57</f>
        <v>25</v>
      </c>
      <c r="AS59" s="157">
        <f>[5]Ukraine!$G$57</f>
        <v>274</v>
      </c>
      <c r="AT59" s="157">
        <f>[5]Ukraine!$H$57</f>
        <v>268</v>
      </c>
      <c r="AU59" s="157">
        <f>[5]Ukraine!$I$57</f>
        <v>24528.799999999999</v>
      </c>
      <c r="AV59" s="157">
        <f>[5]Ukraine!$J$57</f>
        <v>5461.7</v>
      </c>
      <c r="AW59" s="11"/>
      <c r="AX59" s="33" t="s">
        <v>1129</v>
      </c>
      <c r="AY59" s="33">
        <v>14.2</v>
      </c>
      <c r="AZ59" s="33" t="s">
        <v>120</v>
      </c>
      <c r="BA59" s="157">
        <f>[6]Ukraine!$F$57</f>
        <v>27</v>
      </c>
      <c r="BB59" s="157">
        <f>[6]Ukraine!$G$57</f>
        <v>276</v>
      </c>
      <c r="BC59" s="157">
        <f>[6]Ukraine!$H$57</f>
        <v>271</v>
      </c>
      <c r="BD59" s="157">
        <f>[6]Ukraine!$I$57</f>
        <v>26426.400000000001</v>
      </c>
      <c r="BE59" s="157">
        <f>[6]Ukraine!$J$57</f>
        <v>10038.200000000001</v>
      </c>
      <c r="BG59" s="2">
        <v>14.2</v>
      </c>
      <c r="BH59" s="2" t="s">
        <v>120</v>
      </c>
      <c r="BI59" s="1">
        <f t="shared" si="38"/>
        <v>32</v>
      </c>
      <c r="BJ59" s="1">
        <f t="shared" si="39"/>
        <v>31</v>
      </c>
      <c r="BK59" s="1">
        <f t="shared" si="40"/>
        <v>29</v>
      </c>
      <c r="BL59" s="1">
        <f t="shared" si="41"/>
        <v>31</v>
      </c>
      <c r="BM59" s="1">
        <f t="shared" si="42"/>
        <v>25</v>
      </c>
      <c r="BN59" s="1">
        <f t="shared" si="43"/>
        <v>27</v>
      </c>
      <c r="BP59" s="1">
        <f t="shared" si="55"/>
        <v>545</v>
      </c>
      <c r="BQ59" s="1">
        <f t="shared" si="56"/>
        <v>444</v>
      </c>
      <c r="BR59" s="1">
        <f t="shared" si="57"/>
        <v>418</v>
      </c>
      <c r="BS59" s="1">
        <f t="shared" si="58"/>
        <v>336</v>
      </c>
      <c r="BT59" s="1">
        <f t="shared" si="59"/>
        <v>268</v>
      </c>
      <c r="BU59" s="1">
        <f t="shared" si="60"/>
        <v>271</v>
      </c>
      <c r="BW59" s="40" t="str">
        <f t="shared" si="66"/>
        <v/>
      </c>
      <c r="BX59" s="40" t="str">
        <f t="shared" si="66"/>
        <v/>
      </c>
      <c r="BY59" s="40" t="str">
        <f t="shared" si="66"/>
        <v/>
      </c>
      <c r="BZ59" s="40" t="str">
        <f t="shared" si="66"/>
        <v/>
      </c>
      <c r="CA59" s="40" t="str">
        <f t="shared" si="66"/>
        <v/>
      </c>
      <c r="CB59" s="40" t="str">
        <f t="shared" si="66"/>
        <v/>
      </c>
      <c r="CD59" s="10">
        <f t="shared" si="45"/>
        <v>11330.6</v>
      </c>
      <c r="CE59" s="10">
        <f t="shared" si="46"/>
        <v>9980.7000000000007</v>
      </c>
      <c r="CF59" s="10">
        <f t="shared" si="47"/>
        <v>6279.1</v>
      </c>
      <c r="CG59" s="10">
        <f t="shared" si="48"/>
        <v>6496.5</v>
      </c>
      <c r="CH59" s="10">
        <f t="shared" si="49"/>
        <v>5461.7</v>
      </c>
      <c r="CI59" s="10">
        <f t="shared" si="50"/>
        <v>10038.200000000001</v>
      </c>
      <c r="CK59" s="40" t="str">
        <f t="shared" si="51"/>
        <v/>
      </c>
      <c r="CL59" s="40" t="str">
        <f t="shared" si="51"/>
        <v/>
      </c>
      <c r="CM59" s="40" t="str">
        <f t="shared" si="51"/>
        <v/>
      </c>
      <c r="CN59" s="40" t="str">
        <f t="shared" si="51"/>
        <v/>
      </c>
      <c r="CO59" s="40" t="str">
        <f t="shared" si="51"/>
        <v/>
      </c>
      <c r="CP59" s="40" t="str">
        <f t="shared" si="51"/>
        <v/>
      </c>
      <c r="CR59" s="9" t="str">
        <f t="shared" si="52"/>
        <v/>
      </c>
      <c r="CS59" s="9" t="str">
        <f t="shared" si="52"/>
        <v/>
      </c>
      <c r="CT59" s="9" t="str">
        <f t="shared" si="52"/>
        <v/>
      </c>
      <c r="CU59" s="9" t="str">
        <f t="shared" si="52"/>
        <v/>
      </c>
      <c r="CV59" s="9" t="str">
        <f t="shared" si="52"/>
        <v/>
      </c>
      <c r="CW59" s="9" t="str">
        <f t="shared" si="52"/>
        <v/>
      </c>
      <c r="CY59" s="9" t="str">
        <f t="shared" si="53"/>
        <v/>
      </c>
      <c r="CZ59" s="9" t="str">
        <f t="shared" si="53"/>
        <v/>
      </c>
      <c r="DA59" s="9" t="str">
        <f t="shared" si="53"/>
        <v/>
      </c>
      <c r="DB59" s="9" t="str">
        <f t="shared" si="53"/>
        <v/>
      </c>
      <c r="DC59" s="9" t="str">
        <f t="shared" si="53"/>
        <v/>
      </c>
      <c r="DD59" s="9" t="str">
        <f t="shared" si="53"/>
        <v/>
      </c>
      <c r="DF59" s="9" t="str">
        <f>IF($A59=2,IF(ISNUMBER(CR59/Ukraine!CR59),100*CR59/Ukraine!CR59,""),"")</f>
        <v/>
      </c>
      <c r="DG59" s="9" t="str">
        <f>IF($A59=2,IF(ISNUMBER(CS59/Ukraine!CS59),100*CS59/Ukraine!CS59,""),"")</f>
        <v/>
      </c>
      <c r="DH59" s="9" t="str">
        <f>IF($A59=2,IF(ISNUMBER(CT59/Ukraine!CT59),100*CT59/Ukraine!CT59,""),"")</f>
        <v/>
      </c>
      <c r="DI59" s="9" t="str">
        <f>IF($A59=2,IF(ISNUMBER(CU59/Ukraine!CU59),100*CU59/Ukraine!CU59,""),"")</f>
        <v/>
      </c>
      <c r="DJ59" s="9" t="str">
        <f>IF($A59=2,IF(ISNUMBER(CV59/Ukraine!CV59),100*CV59/Ukraine!CV59,""),"")</f>
        <v/>
      </c>
      <c r="DK59" s="9" t="str">
        <f>IF($A59=2,IF(ISNUMBER(CW59/Ukraine!CW59),100*CW59/Ukraine!CW59,""),"")</f>
        <v/>
      </c>
      <c r="DM59" s="40" t="str">
        <f t="shared" si="27"/>
        <v/>
      </c>
      <c r="DN59" s="40" t="str">
        <f t="shared" si="28"/>
        <v/>
      </c>
      <c r="DO59" s="40" t="str">
        <f t="shared" si="29"/>
        <v/>
      </c>
      <c r="DP59" s="40" t="str">
        <f t="shared" si="30"/>
        <v/>
      </c>
      <c r="DQ59" s="40" t="str">
        <f t="shared" si="31"/>
        <v/>
      </c>
      <c r="DR59" s="40" t="str">
        <f t="shared" si="32"/>
        <v/>
      </c>
      <c r="DT59" s="40" t="str">
        <f t="shared" si="61"/>
        <v/>
      </c>
      <c r="DU59" s="40" t="str">
        <f t="shared" si="62"/>
        <v/>
      </c>
      <c r="DV59" s="40" t="str">
        <f t="shared" si="63"/>
        <v/>
      </c>
      <c r="DW59" s="40" t="str">
        <f t="shared" si="64"/>
        <v/>
      </c>
      <c r="DX59" s="40" t="str">
        <f t="shared" si="65"/>
        <v/>
      </c>
      <c r="DY59" s="40" t="str">
        <f t="shared" si="54"/>
        <v/>
      </c>
    </row>
    <row r="60" spans="1:129" x14ac:dyDescent="0.2">
      <c r="A60" s="39">
        <f>'Industry selection'!C60</f>
        <v>2</v>
      </c>
      <c r="B60" s="2">
        <v>14.3</v>
      </c>
      <c r="C60" s="2" t="s">
        <v>122</v>
      </c>
      <c r="E60" s="30" t="s">
        <v>121</v>
      </c>
      <c r="F60" s="31">
        <v>14.3</v>
      </c>
      <c r="G60" s="32" t="s">
        <v>122</v>
      </c>
      <c r="H60" s="157">
        <f>[1]Ukraine!$F$58</f>
        <v>103</v>
      </c>
      <c r="I60" s="157">
        <f>[1]Ukraine!$G$58</f>
        <v>4115</v>
      </c>
      <c r="J60" s="157">
        <f>[1]Ukraine!$H$58</f>
        <v>4089</v>
      </c>
      <c r="K60" s="157">
        <f>[1]Ukraine!$I$58</f>
        <v>597315.9</v>
      </c>
      <c r="L60" s="157">
        <f>[1]Ukraine!$J$58</f>
        <v>91500</v>
      </c>
      <c r="M60" s="11"/>
      <c r="N60" s="33" t="s">
        <v>785</v>
      </c>
      <c r="O60" s="36">
        <v>14.3</v>
      </c>
      <c r="P60" s="35" t="s">
        <v>122</v>
      </c>
      <c r="Q60" s="157">
        <f>[2]Ukraine!$F$58</f>
        <v>111</v>
      </c>
      <c r="R60" s="157">
        <f>[2]Ukraine!$G$58</f>
        <v>3485</v>
      </c>
      <c r="S60" s="157">
        <f>[2]Ukraine!$H$58</f>
        <v>3465</v>
      </c>
      <c r="T60" s="157">
        <f>[2]Ukraine!$I$58</f>
        <v>538226.1</v>
      </c>
      <c r="U60" s="157">
        <f>[2]Ukraine!$J$58</f>
        <v>87684.7</v>
      </c>
      <c r="V60" s="11"/>
      <c r="W60" s="36" t="s">
        <v>1130</v>
      </c>
      <c r="X60" s="36">
        <v>14.3</v>
      </c>
      <c r="Y60" s="36" t="s">
        <v>122</v>
      </c>
      <c r="Z60" s="157">
        <f>[3]Ukraine!$F$58</f>
        <v>114</v>
      </c>
      <c r="AA60" s="157">
        <f>[3]Ukraine!$G$58</f>
        <v>3893</v>
      </c>
      <c r="AB60" s="157">
        <f>[3]Ukraine!$H$58</f>
        <v>3860</v>
      </c>
      <c r="AC60" s="157">
        <f>[3]Ukraine!$I$58</f>
        <v>739427.8</v>
      </c>
      <c r="AD60" s="157">
        <f>[3]Ukraine!$J$58</f>
        <v>97887.2</v>
      </c>
      <c r="AE60" s="11"/>
      <c r="AF60" s="37" t="s">
        <v>1130</v>
      </c>
      <c r="AG60" s="37">
        <v>14.3</v>
      </c>
      <c r="AH60" s="37" t="s">
        <v>122</v>
      </c>
      <c r="AI60" s="157">
        <f>[4]Ukraine!$F$58</f>
        <v>116</v>
      </c>
      <c r="AJ60" s="157">
        <f>[4]Ukraine!$G$58</f>
        <v>3715</v>
      </c>
      <c r="AK60" s="157">
        <f>[4]Ukraine!$H$58</f>
        <v>3678</v>
      </c>
      <c r="AL60" s="157">
        <f>[4]Ukraine!$I$58</f>
        <v>1041407.1</v>
      </c>
      <c r="AM60" s="157">
        <f>[4]Ukraine!$J$58</f>
        <v>110986.9</v>
      </c>
      <c r="AN60" s="11"/>
      <c r="AO60" s="11" t="s">
        <v>1130</v>
      </c>
      <c r="AP60" s="11">
        <v>14.3</v>
      </c>
      <c r="AQ60" s="11" t="s">
        <v>122</v>
      </c>
      <c r="AR60" s="157">
        <f>[5]Ukraine!$F$58</f>
        <v>90</v>
      </c>
      <c r="AS60" s="157">
        <f>[5]Ukraine!$G$58</f>
        <v>3860</v>
      </c>
      <c r="AT60" s="157">
        <f>[5]Ukraine!$H$58</f>
        <v>3847</v>
      </c>
      <c r="AU60" s="157">
        <f>[5]Ukraine!$I$58</f>
        <v>1269299.8999999999</v>
      </c>
      <c r="AV60" s="157">
        <f>[5]Ukraine!$J$58</f>
        <v>150998.5</v>
      </c>
      <c r="AW60" s="11"/>
      <c r="AX60" s="33" t="s">
        <v>1130</v>
      </c>
      <c r="AY60" s="33">
        <v>14.3</v>
      </c>
      <c r="AZ60" s="33" t="s">
        <v>122</v>
      </c>
      <c r="BA60" s="157">
        <f>[6]Ukraine!$F$58</f>
        <v>99</v>
      </c>
      <c r="BB60" s="157">
        <f>[6]Ukraine!$G$58</f>
        <v>3794</v>
      </c>
      <c r="BC60" s="157">
        <f>[6]Ukraine!$H$58</f>
        <v>3770</v>
      </c>
      <c r="BD60" s="157">
        <f>[6]Ukraine!$I$58</f>
        <v>1373285.4</v>
      </c>
      <c r="BE60" s="157">
        <f>[6]Ukraine!$J$58</f>
        <v>210293.5</v>
      </c>
      <c r="BG60" s="2">
        <v>14.3</v>
      </c>
      <c r="BH60" s="2" t="s">
        <v>122</v>
      </c>
      <c r="BI60" s="1">
        <f t="shared" si="38"/>
        <v>103</v>
      </c>
      <c r="BJ60" s="1">
        <f t="shared" si="39"/>
        <v>111</v>
      </c>
      <c r="BK60" s="1">
        <f t="shared" si="40"/>
        <v>114</v>
      </c>
      <c r="BL60" s="1">
        <f t="shared" si="41"/>
        <v>116</v>
      </c>
      <c r="BM60" s="1">
        <f t="shared" si="42"/>
        <v>90</v>
      </c>
      <c r="BN60" s="1">
        <f t="shared" si="43"/>
        <v>99</v>
      </c>
      <c r="BP60" s="1">
        <f t="shared" si="55"/>
        <v>4089</v>
      </c>
      <c r="BQ60" s="1">
        <f t="shared" si="56"/>
        <v>3465</v>
      </c>
      <c r="BR60" s="1">
        <f t="shared" si="57"/>
        <v>3860</v>
      </c>
      <c r="BS60" s="1">
        <f t="shared" si="58"/>
        <v>3678</v>
      </c>
      <c r="BT60" s="1">
        <f t="shared" si="59"/>
        <v>3847</v>
      </c>
      <c r="BU60" s="1">
        <f t="shared" si="60"/>
        <v>3770</v>
      </c>
      <c r="BW60" s="40">
        <f t="shared" si="66"/>
        <v>5.6085188037628784E-4</v>
      </c>
      <c r="BX60" s="40">
        <f t="shared" si="66"/>
        <v>4.938882575322948E-4</v>
      </c>
      <c r="BY60" s="40">
        <f t="shared" si="66"/>
        <v>6.2328566166859384E-4</v>
      </c>
      <c r="BZ60" s="40">
        <f t="shared" si="66"/>
        <v>6.3653922036925506E-4</v>
      </c>
      <c r="CA60" s="40">
        <f t="shared" si="66"/>
        <v>6.7327386285059637E-4</v>
      </c>
      <c r="CB60" s="40">
        <f t="shared" si="66"/>
        <v>6.5971544740344226E-4</v>
      </c>
      <c r="CD60" s="10">
        <f t="shared" si="45"/>
        <v>91500</v>
      </c>
      <c r="CE60" s="10">
        <f t="shared" si="46"/>
        <v>87684.7</v>
      </c>
      <c r="CF60" s="10">
        <f t="shared" si="47"/>
        <v>97887.2</v>
      </c>
      <c r="CG60" s="10">
        <f t="shared" si="48"/>
        <v>110986.9</v>
      </c>
      <c r="CH60" s="10">
        <f t="shared" si="49"/>
        <v>150998.5</v>
      </c>
      <c r="CI60" s="10">
        <f t="shared" si="50"/>
        <v>210293.5</v>
      </c>
      <c r="CK60" s="40">
        <f t="shared" si="51"/>
        <v>3.4359530608241357E-4</v>
      </c>
      <c r="CL60" s="40">
        <f t="shared" si="51"/>
        <v>3.248971832047413E-4</v>
      </c>
      <c r="CM60" s="40">
        <f t="shared" si="51"/>
        <v>3.7430024319229805E-4</v>
      </c>
      <c r="CN60" s="40">
        <f t="shared" si="51"/>
        <v>3.7520085904904789E-4</v>
      </c>
      <c r="CO60" s="40">
        <f t="shared" si="51"/>
        <v>4.184739193206844E-4</v>
      </c>
      <c r="CP60" s="40">
        <f t="shared" si="51"/>
        <v>4.4481637573211253E-4</v>
      </c>
      <c r="CR60" s="9">
        <f t="shared" si="52"/>
        <v>22.377109317681583</v>
      </c>
      <c r="CS60" s="9">
        <f t="shared" si="52"/>
        <v>25.305829725829724</v>
      </c>
      <c r="CT60" s="9">
        <f t="shared" si="52"/>
        <v>25.359378238341968</v>
      </c>
      <c r="CU60" s="9">
        <f t="shared" si="52"/>
        <v>30.175883632408915</v>
      </c>
      <c r="CV60" s="9">
        <f t="shared" si="52"/>
        <v>39.250974785547179</v>
      </c>
      <c r="CW60" s="9">
        <f t="shared" si="52"/>
        <v>55.780769230769231</v>
      </c>
      <c r="CY60" s="9">
        <f t="shared" si="53"/>
        <v>61.263110297836199</v>
      </c>
      <c r="CZ60" s="9">
        <f t="shared" si="53"/>
        <v>65.783540760431364</v>
      </c>
      <c r="DA60" s="9">
        <f t="shared" si="53"/>
        <v>60.052760108464781</v>
      </c>
      <c r="DB60" s="9">
        <f t="shared" si="53"/>
        <v>58.943871334651561</v>
      </c>
      <c r="DC60" s="9">
        <f t="shared" si="53"/>
        <v>62.155081670465243</v>
      </c>
      <c r="DD60" s="9">
        <f t="shared" si="53"/>
        <v>67.425490411487914</v>
      </c>
      <c r="DF60" s="9">
        <f>IF($A60=2,IF(ISNUMBER(CR60/Ukraine!CR60),100*CR60/Ukraine!CR60,""),"")</f>
        <v>100</v>
      </c>
      <c r="DG60" s="9">
        <f>IF($A60=2,IF(ISNUMBER(CS60/Ukraine!CS60),100*CS60/Ukraine!CS60,""),"")</f>
        <v>100</v>
      </c>
      <c r="DH60" s="9">
        <f>IF($A60=2,IF(ISNUMBER(CT60/Ukraine!CT60),100*CT60/Ukraine!CT60,""),"")</f>
        <v>100</v>
      </c>
      <c r="DI60" s="9">
        <f>IF($A60=2,IF(ISNUMBER(CU60/Ukraine!CU60),100*CU60/Ukraine!CU60,""),"")</f>
        <v>100</v>
      </c>
      <c r="DJ60" s="9">
        <f>IF($A60=2,IF(ISNUMBER(CV60/Ukraine!CV60),100*CV60/Ukraine!CV60,""),"")</f>
        <v>100</v>
      </c>
      <c r="DK60" s="9">
        <f>IF($A60=2,IF(ISNUMBER(CW60/Ukraine!CW60),100*CW60/Ukraine!CW60,""),"")</f>
        <v>100</v>
      </c>
      <c r="DM60" s="40">
        <f t="shared" si="27"/>
        <v>-0.15260454878943508</v>
      </c>
      <c r="DN60" s="40">
        <f t="shared" si="28"/>
        <v>0.1139971139971141</v>
      </c>
      <c r="DO60" s="40">
        <f t="shared" si="29"/>
        <v>-4.7150259067357481E-2</v>
      </c>
      <c r="DP60" s="40">
        <f t="shared" si="30"/>
        <v>4.5948885263730199E-2</v>
      </c>
      <c r="DQ60" s="40">
        <f t="shared" si="31"/>
        <v>-2.0015596568754845E-2</v>
      </c>
      <c r="DR60" s="40">
        <f t="shared" si="32"/>
        <v>-7.8014184397163122E-2</v>
      </c>
      <c r="DT60" s="40">
        <f t="shared" si="61"/>
        <v>0.13088019397724326</v>
      </c>
      <c r="DU60" s="40">
        <f t="shared" si="62"/>
        <v>2.1160544069254161E-3</v>
      </c>
      <c r="DV60" s="40">
        <f t="shared" si="63"/>
        <v>0.18992994815561604</v>
      </c>
      <c r="DW60" s="40">
        <f t="shared" si="64"/>
        <v>0.30073986444564671</v>
      </c>
      <c r="DX60" s="40">
        <f t="shared" si="65"/>
        <v>0.42113080084086429</v>
      </c>
      <c r="DY60" s="40">
        <f t="shared" si="54"/>
        <v>1.4927602774274908</v>
      </c>
    </row>
    <row r="61" spans="1:129" x14ac:dyDescent="0.2">
      <c r="A61" s="39">
        <f>'Industry selection'!C61</f>
        <v>2</v>
      </c>
      <c r="B61" s="2">
        <v>15</v>
      </c>
      <c r="C61" s="2" t="s">
        <v>124</v>
      </c>
      <c r="E61" s="30" t="s">
        <v>123</v>
      </c>
      <c r="F61" s="31">
        <v>15</v>
      </c>
      <c r="G61" s="32" t="s">
        <v>124</v>
      </c>
      <c r="H61" s="157">
        <f>[1]Ukraine!$F$59</f>
        <v>402</v>
      </c>
      <c r="I61" s="157">
        <f>[1]Ukraine!$G$59</f>
        <v>21419</v>
      </c>
      <c r="J61" s="157">
        <f>[1]Ukraine!$H$59</f>
        <v>21298</v>
      </c>
      <c r="K61" s="157">
        <f>[1]Ukraine!$I$59</f>
        <v>2328114</v>
      </c>
      <c r="L61" s="157">
        <f>[1]Ukraine!$J$59</f>
        <v>465797.2</v>
      </c>
      <c r="M61" s="11"/>
      <c r="N61" s="33" t="s">
        <v>786</v>
      </c>
      <c r="O61" s="36">
        <v>15</v>
      </c>
      <c r="P61" s="35" t="s">
        <v>124</v>
      </c>
      <c r="Q61" s="157">
        <f>[2]Ukraine!$F$59</f>
        <v>440</v>
      </c>
      <c r="R61" s="157">
        <f>[2]Ukraine!$G$59</f>
        <v>20313</v>
      </c>
      <c r="S61" s="157">
        <f>[2]Ukraine!$H$59</f>
        <v>20180</v>
      </c>
      <c r="T61" s="157">
        <f>[2]Ukraine!$I$59</f>
        <v>2335674.1</v>
      </c>
      <c r="U61" s="157">
        <f>[2]Ukraine!$J$59</f>
        <v>478179.8</v>
      </c>
      <c r="V61" s="11"/>
      <c r="W61" s="36" t="s">
        <v>1131</v>
      </c>
      <c r="X61" s="36">
        <v>15</v>
      </c>
      <c r="Y61" s="36" t="s">
        <v>124</v>
      </c>
      <c r="Z61" s="157">
        <f>[3]Ukraine!$F$59</f>
        <v>397</v>
      </c>
      <c r="AA61" s="157">
        <f>[3]Ukraine!$G$59</f>
        <v>19010</v>
      </c>
      <c r="AB61" s="157">
        <f>[3]Ukraine!$H$59</f>
        <v>18850</v>
      </c>
      <c r="AC61" s="157">
        <f>[3]Ukraine!$I$59</f>
        <v>2749172.5</v>
      </c>
      <c r="AD61" s="157">
        <f>[3]Ukraine!$J$59</f>
        <v>511714.3</v>
      </c>
      <c r="AE61" s="11"/>
      <c r="AF61" s="37" t="s">
        <v>1131</v>
      </c>
      <c r="AG61" s="37">
        <v>15</v>
      </c>
      <c r="AH61" s="37" t="s">
        <v>124</v>
      </c>
      <c r="AI61" s="157">
        <f>[4]Ukraine!$F$59</f>
        <v>400</v>
      </c>
      <c r="AJ61" s="157">
        <f>[4]Ukraine!$G$59</f>
        <v>19228</v>
      </c>
      <c r="AK61" s="157">
        <f>[4]Ukraine!$H$59</f>
        <v>19109</v>
      </c>
      <c r="AL61" s="157">
        <f>[4]Ukraine!$I$59</f>
        <v>4406002.9000000004</v>
      </c>
      <c r="AM61" s="157">
        <f>[4]Ukraine!$J$59</f>
        <v>684731.3</v>
      </c>
      <c r="AN61" s="11"/>
      <c r="AO61" s="11" t="s">
        <v>1131</v>
      </c>
      <c r="AP61" s="11">
        <v>15</v>
      </c>
      <c r="AQ61" s="11" t="s">
        <v>124</v>
      </c>
      <c r="AR61" s="157">
        <f>[5]Ukraine!$F$59</f>
        <v>319</v>
      </c>
      <c r="AS61" s="157">
        <f>[5]Ukraine!$G$59</f>
        <v>21017</v>
      </c>
      <c r="AT61" s="157">
        <f>[5]Ukraine!$H$59</f>
        <v>20905</v>
      </c>
      <c r="AU61" s="157">
        <f>[5]Ukraine!$I$59</f>
        <v>5244735.8</v>
      </c>
      <c r="AV61" s="157">
        <f>[5]Ukraine!$J$59</f>
        <v>1034176.3</v>
      </c>
      <c r="AW61" s="11"/>
      <c r="AX61" s="33" t="s">
        <v>1131</v>
      </c>
      <c r="AY61" s="33">
        <v>15</v>
      </c>
      <c r="AZ61" s="33" t="s">
        <v>124</v>
      </c>
      <c r="BA61" s="157">
        <f>[6]Ukraine!$F$59</f>
        <v>339</v>
      </c>
      <c r="BB61" s="157">
        <f>[6]Ukraine!$G$59</f>
        <v>22467</v>
      </c>
      <c r="BC61" s="157">
        <f>[6]Ukraine!$H$59</f>
        <v>22367</v>
      </c>
      <c r="BD61" s="157">
        <f>[6]Ukraine!$I$59</f>
        <v>6158659.7000000002</v>
      </c>
      <c r="BE61" s="157">
        <f>[6]Ukraine!$J$59</f>
        <v>1524991.2</v>
      </c>
      <c r="BG61" s="2">
        <v>15</v>
      </c>
      <c r="BH61" s="2" t="s">
        <v>124</v>
      </c>
      <c r="BI61" s="1">
        <f t="shared" si="38"/>
        <v>402</v>
      </c>
      <c r="BJ61" s="1">
        <f t="shared" si="39"/>
        <v>440</v>
      </c>
      <c r="BK61" s="1">
        <f t="shared" si="40"/>
        <v>397</v>
      </c>
      <c r="BL61" s="1">
        <f t="shared" si="41"/>
        <v>400</v>
      </c>
      <c r="BM61" s="1">
        <f t="shared" si="42"/>
        <v>319</v>
      </c>
      <c r="BN61" s="1">
        <f t="shared" si="43"/>
        <v>339</v>
      </c>
      <c r="BP61" s="1">
        <f t="shared" si="55"/>
        <v>21298</v>
      </c>
      <c r="BQ61" s="1">
        <f t="shared" si="56"/>
        <v>20180</v>
      </c>
      <c r="BR61" s="1">
        <f t="shared" si="57"/>
        <v>18850</v>
      </c>
      <c r="BS61" s="1">
        <f t="shared" si="58"/>
        <v>19109</v>
      </c>
      <c r="BT61" s="1">
        <f t="shared" si="59"/>
        <v>20905</v>
      </c>
      <c r="BU61" s="1">
        <f t="shared" si="60"/>
        <v>22367</v>
      </c>
      <c r="BW61" s="40">
        <f t="shared" si="66"/>
        <v>2.9212578499031986E-3</v>
      </c>
      <c r="BX61" s="40">
        <f t="shared" si="66"/>
        <v>2.8763824060610995E-3</v>
      </c>
      <c r="BY61" s="40">
        <f t="shared" si="66"/>
        <v>3.0437654721380812E-3</v>
      </c>
      <c r="BZ61" s="40">
        <f t="shared" si="66"/>
        <v>3.3071310391615265E-3</v>
      </c>
      <c r="CA61" s="40">
        <f t="shared" si="66"/>
        <v>3.6586405258361627E-3</v>
      </c>
      <c r="CB61" s="40">
        <f t="shared" si="66"/>
        <v>3.9140200032023323E-3</v>
      </c>
      <c r="CD61" s="10">
        <f t="shared" si="45"/>
        <v>465797.2</v>
      </c>
      <c r="CE61" s="10">
        <f t="shared" si="46"/>
        <v>478179.8</v>
      </c>
      <c r="CF61" s="10">
        <f t="shared" si="47"/>
        <v>511714.3</v>
      </c>
      <c r="CG61" s="10">
        <f t="shared" si="48"/>
        <v>684731.3</v>
      </c>
      <c r="CH61" s="10">
        <f t="shared" si="49"/>
        <v>1034176.3</v>
      </c>
      <c r="CI61" s="10">
        <f t="shared" si="50"/>
        <v>1524991.2</v>
      </c>
      <c r="CK61" s="40">
        <f t="shared" si="51"/>
        <v>1.7491336776648222E-3</v>
      </c>
      <c r="CL61" s="40">
        <f t="shared" si="51"/>
        <v>1.7717945101643339E-3</v>
      </c>
      <c r="CM61" s="40">
        <f t="shared" si="51"/>
        <v>1.9566887901071497E-3</v>
      </c>
      <c r="CN61" s="40">
        <f t="shared" si="51"/>
        <v>2.3147936556275682E-3</v>
      </c>
      <c r="CO61" s="40">
        <f t="shared" si="51"/>
        <v>2.8660934348987833E-3</v>
      </c>
      <c r="CP61" s="40">
        <f t="shared" si="51"/>
        <v>3.2256872352562737E-3</v>
      </c>
      <c r="CR61" s="9">
        <f t="shared" si="52"/>
        <v>21.87046671048925</v>
      </c>
      <c r="CS61" s="9">
        <f t="shared" si="52"/>
        <v>23.695728444003965</v>
      </c>
      <c r="CT61" s="9">
        <f t="shared" si="52"/>
        <v>27.146647214854109</v>
      </c>
      <c r="CU61" s="9">
        <f t="shared" si="52"/>
        <v>35.832921659950813</v>
      </c>
      <c r="CV61" s="9">
        <f t="shared" si="52"/>
        <v>49.470284620904096</v>
      </c>
      <c r="CW61" s="9">
        <f t="shared" si="52"/>
        <v>68.180408637725222</v>
      </c>
      <c r="CY61" s="9">
        <f t="shared" si="53"/>
        <v>59.876045441273973</v>
      </c>
      <c r="CZ61" s="9">
        <f t="shared" si="53"/>
        <v>61.598016537398408</v>
      </c>
      <c r="DA61" s="9">
        <f t="shared" si="53"/>
        <v>64.285136552675368</v>
      </c>
      <c r="DB61" s="9">
        <f t="shared" si="53"/>
        <v>69.994010766941045</v>
      </c>
      <c r="DC61" s="9">
        <f t="shared" si="53"/>
        <v>78.337661616639778</v>
      </c>
      <c r="DD61" s="9">
        <f t="shared" si="53"/>
        <v>82.413662490664706</v>
      </c>
      <c r="DF61" s="9">
        <f>IF($A61=2,IF(ISNUMBER(CR61/Ukraine!CR61),100*CR61/Ukraine!CR61,""),"")</f>
        <v>100</v>
      </c>
      <c r="DG61" s="9">
        <f>IF($A61=2,IF(ISNUMBER(CS61/Ukraine!CS61),100*CS61/Ukraine!CS61,""),"")</f>
        <v>100</v>
      </c>
      <c r="DH61" s="9">
        <f>IF($A61=2,IF(ISNUMBER(CT61/Ukraine!CT61),100*CT61/Ukraine!CT61,""),"")</f>
        <v>100</v>
      </c>
      <c r="DI61" s="9">
        <f>IF($A61=2,IF(ISNUMBER(CU61/Ukraine!CU61),100*CU61/Ukraine!CU61,""),"")</f>
        <v>100</v>
      </c>
      <c r="DJ61" s="9">
        <f>IF($A61=2,IF(ISNUMBER(CV61/Ukraine!CV61),100*CV61/Ukraine!CV61,""),"")</f>
        <v>100</v>
      </c>
      <c r="DK61" s="9">
        <f>IF($A61=2,IF(ISNUMBER(CW61/Ukraine!CW61),100*CW61/Ukraine!CW61,""),"")</f>
        <v>100</v>
      </c>
      <c r="DM61" s="40">
        <f t="shared" si="27"/>
        <v>-5.2493191848999921E-2</v>
      </c>
      <c r="DN61" s="40">
        <f t="shared" si="28"/>
        <v>-6.5906838453914762E-2</v>
      </c>
      <c r="DO61" s="40">
        <f t="shared" si="29"/>
        <v>1.3740053050397938E-2</v>
      </c>
      <c r="DP61" s="40">
        <f t="shared" si="30"/>
        <v>9.3987126484902372E-2</v>
      </c>
      <c r="DQ61" s="40">
        <f t="shared" si="31"/>
        <v>6.9935422147811455E-2</v>
      </c>
      <c r="DR61" s="40">
        <f t="shared" si="32"/>
        <v>5.0192506338623266E-2</v>
      </c>
      <c r="DT61" s="40">
        <f t="shared" si="61"/>
        <v>8.3457831864159671E-2</v>
      </c>
      <c r="DU61" s="40">
        <f t="shared" si="62"/>
        <v>0.14563463533122034</v>
      </c>
      <c r="DV61" s="40">
        <f t="shared" si="63"/>
        <v>0.31997595785396826</v>
      </c>
      <c r="DW61" s="40">
        <f t="shared" si="64"/>
        <v>0.38058194334165285</v>
      </c>
      <c r="DX61" s="40">
        <f t="shared" si="65"/>
        <v>0.37820934648342419</v>
      </c>
      <c r="DY61" s="40">
        <f t="shared" si="54"/>
        <v>2.1174647317894388</v>
      </c>
    </row>
    <row r="62" spans="1:129" x14ac:dyDescent="0.2">
      <c r="A62" s="39">
        <f>'Industry selection'!C62</f>
        <v>1</v>
      </c>
      <c r="B62" s="2">
        <v>15.1</v>
      </c>
      <c r="C62" s="2" t="s">
        <v>126</v>
      </c>
      <c r="E62" s="30" t="s">
        <v>125</v>
      </c>
      <c r="F62" s="31">
        <v>15.1</v>
      </c>
      <c r="G62" s="32" t="s">
        <v>126</v>
      </c>
      <c r="H62" s="157">
        <f>[1]Ukraine!$F$60</f>
        <v>125</v>
      </c>
      <c r="I62" s="157">
        <f>[1]Ukraine!$G$60</f>
        <v>5613</v>
      </c>
      <c r="J62" s="157">
        <f>[1]Ukraine!$H$60</f>
        <v>5567</v>
      </c>
      <c r="K62" s="157">
        <f>[1]Ukraine!$I$60</f>
        <v>959895</v>
      </c>
      <c r="L62" s="157">
        <f>[1]Ukraine!$J$60</f>
        <v>138553.79999999999</v>
      </c>
      <c r="M62" s="11"/>
      <c r="N62" s="33" t="s">
        <v>787</v>
      </c>
      <c r="O62" s="36">
        <v>15.1</v>
      </c>
      <c r="P62" s="35" t="s">
        <v>126</v>
      </c>
      <c r="Q62" s="157">
        <f>[2]Ukraine!$F$60</f>
        <v>126</v>
      </c>
      <c r="R62" s="157">
        <f>[2]Ukraine!$G$60</f>
        <v>4979</v>
      </c>
      <c r="S62" s="157">
        <f>[2]Ukraine!$H$60</f>
        <v>4943</v>
      </c>
      <c r="T62" s="157">
        <f>[2]Ukraine!$I$60</f>
        <v>995414.1</v>
      </c>
      <c r="U62" s="157">
        <f>[2]Ukraine!$J$60</f>
        <v>145599.79999999999</v>
      </c>
      <c r="V62" s="11"/>
      <c r="W62" s="36" t="s">
        <v>1132</v>
      </c>
      <c r="X62" s="36">
        <v>15.1</v>
      </c>
      <c r="Y62" s="36" t="s">
        <v>126</v>
      </c>
      <c r="Z62" s="157">
        <f>[3]Ukraine!$F$60</f>
        <v>117</v>
      </c>
      <c r="AA62" s="157">
        <f>[3]Ukraine!$G$60</f>
        <v>4564</v>
      </c>
      <c r="AB62" s="157">
        <f>[3]Ukraine!$H$60</f>
        <v>4519</v>
      </c>
      <c r="AC62" s="157">
        <f>[3]Ukraine!$I$60</f>
        <v>1037998.8</v>
      </c>
      <c r="AD62" s="157">
        <f>[3]Ukraine!$J$60</f>
        <v>138586.4</v>
      </c>
      <c r="AE62" s="11"/>
      <c r="AF62" s="37" t="s">
        <v>1132</v>
      </c>
      <c r="AG62" s="37">
        <v>15.1</v>
      </c>
      <c r="AH62" s="37" t="s">
        <v>126</v>
      </c>
      <c r="AI62" s="157">
        <f>[4]Ukraine!$F$60</f>
        <v>113</v>
      </c>
      <c r="AJ62" s="157">
        <f>[4]Ukraine!$G$60</f>
        <v>4810</v>
      </c>
      <c r="AK62" s="157">
        <f>[4]Ukraine!$H$60</f>
        <v>4781</v>
      </c>
      <c r="AL62" s="157">
        <f>[4]Ukraine!$I$60</f>
        <v>1544581.5</v>
      </c>
      <c r="AM62" s="157">
        <f>[4]Ukraine!$J$60</f>
        <v>219582.6</v>
      </c>
      <c r="AN62" s="11"/>
      <c r="AO62" s="11" t="s">
        <v>1132</v>
      </c>
      <c r="AP62" s="11">
        <v>15.1</v>
      </c>
      <c r="AQ62" s="11" t="s">
        <v>126</v>
      </c>
      <c r="AR62" s="157">
        <f>[5]Ukraine!$F$60</f>
        <v>93</v>
      </c>
      <c r="AS62" s="157">
        <f>[5]Ukraine!$G$60</f>
        <v>6145</v>
      </c>
      <c r="AT62" s="157">
        <f>[5]Ukraine!$H$60</f>
        <v>6118</v>
      </c>
      <c r="AU62" s="157">
        <f>[5]Ukraine!$I$60</f>
        <v>1925726.2</v>
      </c>
      <c r="AV62" s="157">
        <f>[5]Ukraine!$J$60</f>
        <v>395098.9</v>
      </c>
      <c r="AW62" s="11"/>
      <c r="AX62" s="33" t="s">
        <v>1132</v>
      </c>
      <c r="AY62" s="33">
        <v>15.1</v>
      </c>
      <c r="AZ62" s="33" t="s">
        <v>126</v>
      </c>
      <c r="BA62" s="157">
        <f>[6]Ukraine!$F$60</f>
        <v>98</v>
      </c>
      <c r="BB62" s="157">
        <f>[6]Ukraine!$G$60</f>
        <v>6673</v>
      </c>
      <c r="BC62" s="157">
        <f>[6]Ukraine!$H$60</f>
        <v>6651</v>
      </c>
      <c r="BD62" s="157">
        <f>[6]Ukraine!$I$60</f>
        <v>2236957</v>
      </c>
      <c r="BE62" s="157">
        <f>[6]Ukraine!$J$60</f>
        <v>592369.9</v>
      </c>
      <c r="BG62" s="2">
        <v>15.1</v>
      </c>
      <c r="BH62" s="2" t="s">
        <v>126</v>
      </c>
      <c r="BI62" s="1">
        <f t="shared" si="38"/>
        <v>125</v>
      </c>
      <c r="BJ62" s="1">
        <f t="shared" si="39"/>
        <v>126</v>
      </c>
      <c r="BK62" s="1">
        <f t="shared" si="40"/>
        <v>117</v>
      </c>
      <c r="BL62" s="1">
        <f t="shared" si="41"/>
        <v>113</v>
      </c>
      <c r="BM62" s="1">
        <f t="shared" si="42"/>
        <v>93</v>
      </c>
      <c r="BN62" s="1">
        <f t="shared" si="43"/>
        <v>98</v>
      </c>
      <c r="BP62" s="1">
        <f t="shared" si="55"/>
        <v>5567</v>
      </c>
      <c r="BQ62" s="1">
        <f t="shared" si="56"/>
        <v>4943</v>
      </c>
      <c r="BR62" s="1">
        <f t="shared" si="57"/>
        <v>4519</v>
      </c>
      <c r="BS62" s="1">
        <f t="shared" si="58"/>
        <v>4781</v>
      </c>
      <c r="BT62" s="1">
        <f t="shared" si="59"/>
        <v>6118</v>
      </c>
      <c r="BU62" s="1">
        <f t="shared" si="60"/>
        <v>6651</v>
      </c>
      <c r="BW62" s="40" t="str">
        <f t="shared" si="66"/>
        <v/>
      </c>
      <c r="BX62" s="40" t="str">
        <f t="shared" si="66"/>
        <v/>
      </c>
      <c r="BY62" s="40" t="str">
        <f t="shared" si="66"/>
        <v/>
      </c>
      <c r="BZ62" s="40" t="str">
        <f t="shared" si="66"/>
        <v/>
      </c>
      <c r="CA62" s="40" t="str">
        <f t="shared" si="66"/>
        <v/>
      </c>
      <c r="CB62" s="40" t="str">
        <f t="shared" si="66"/>
        <v/>
      </c>
      <c r="CD62" s="10">
        <f t="shared" si="45"/>
        <v>138553.79999999999</v>
      </c>
      <c r="CE62" s="10">
        <f t="shared" si="46"/>
        <v>145599.79999999999</v>
      </c>
      <c r="CF62" s="10">
        <f t="shared" si="47"/>
        <v>138586.4</v>
      </c>
      <c r="CG62" s="10">
        <f t="shared" si="48"/>
        <v>219582.6</v>
      </c>
      <c r="CH62" s="10">
        <f t="shared" si="49"/>
        <v>395098.9</v>
      </c>
      <c r="CI62" s="10">
        <f t="shared" si="50"/>
        <v>592369.9</v>
      </c>
      <c r="CK62" s="40" t="str">
        <f t="shared" si="51"/>
        <v/>
      </c>
      <c r="CL62" s="40" t="str">
        <f t="shared" si="51"/>
        <v/>
      </c>
      <c r="CM62" s="40" t="str">
        <f t="shared" si="51"/>
        <v/>
      </c>
      <c r="CN62" s="40" t="str">
        <f t="shared" si="51"/>
        <v/>
      </c>
      <c r="CO62" s="40" t="str">
        <f t="shared" si="51"/>
        <v/>
      </c>
      <c r="CP62" s="40" t="str">
        <f t="shared" si="51"/>
        <v/>
      </c>
      <c r="CR62" s="9" t="str">
        <f t="shared" si="52"/>
        <v/>
      </c>
      <c r="CS62" s="9" t="str">
        <f t="shared" si="52"/>
        <v/>
      </c>
      <c r="CT62" s="9" t="str">
        <f t="shared" si="52"/>
        <v/>
      </c>
      <c r="CU62" s="9" t="str">
        <f t="shared" si="52"/>
        <v/>
      </c>
      <c r="CV62" s="9" t="str">
        <f t="shared" si="52"/>
        <v/>
      </c>
      <c r="CW62" s="9" t="str">
        <f t="shared" si="52"/>
        <v/>
      </c>
      <c r="CY62" s="9" t="str">
        <f t="shared" si="53"/>
        <v/>
      </c>
      <c r="CZ62" s="9" t="str">
        <f t="shared" si="53"/>
        <v/>
      </c>
      <c r="DA62" s="9" t="str">
        <f t="shared" si="53"/>
        <v/>
      </c>
      <c r="DB62" s="9" t="str">
        <f t="shared" si="53"/>
        <v/>
      </c>
      <c r="DC62" s="9" t="str">
        <f t="shared" si="53"/>
        <v/>
      </c>
      <c r="DD62" s="9" t="str">
        <f t="shared" si="53"/>
        <v/>
      </c>
      <c r="DF62" s="9" t="str">
        <f>IF($A62=2,IF(ISNUMBER(CR62/Ukraine!CR62),100*CR62/Ukraine!CR62,""),"")</f>
        <v/>
      </c>
      <c r="DG62" s="9" t="str">
        <f>IF($A62=2,IF(ISNUMBER(CS62/Ukraine!CS62),100*CS62/Ukraine!CS62,""),"")</f>
        <v/>
      </c>
      <c r="DH62" s="9" t="str">
        <f>IF($A62=2,IF(ISNUMBER(CT62/Ukraine!CT62),100*CT62/Ukraine!CT62,""),"")</f>
        <v/>
      </c>
      <c r="DI62" s="9" t="str">
        <f>IF($A62=2,IF(ISNUMBER(CU62/Ukraine!CU62),100*CU62/Ukraine!CU62,""),"")</f>
        <v/>
      </c>
      <c r="DJ62" s="9" t="str">
        <f>IF($A62=2,IF(ISNUMBER(CV62/Ukraine!CV62),100*CV62/Ukraine!CV62,""),"")</f>
        <v/>
      </c>
      <c r="DK62" s="9" t="str">
        <f>IF($A62=2,IF(ISNUMBER(CW62/Ukraine!CW62),100*CW62/Ukraine!CW62,""),"")</f>
        <v/>
      </c>
      <c r="DM62" s="40" t="str">
        <f t="shared" si="27"/>
        <v/>
      </c>
      <c r="DN62" s="40" t="str">
        <f t="shared" si="28"/>
        <v/>
      </c>
      <c r="DO62" s="40" t="str">
        <f t="shared" si="29"/>
        <v/>
      </c>
      <c r="DP62" s="40" t="str">
        <f t="shared" si="30"/>
        <v/>
      </c>
      <c r="DQ62" s="40" t="str">
        <f t="shared" si="31"/>
        <v/>
      </c>
      <c r="DR62" s="40" t="str">
        <f t="shared" si="32"/>
        <v/>
      </c>
      <c r="DT62" s="40" t="str">
        <f t="shared" si="61"/>
        <v/>
      </c>
      <c r="DU62" s="40" t="str">
        <f t="shared" si="62"/>
        <v/>
      </c>
      <c r="DV62" s="40" t="str">
        <f t="shared" si="63"/>
        <v/>
      </c>
      <c r="DW62" s="40" t="str">
        <f t="shared" si="64"/>
        <v/>
      </c>
      <c r="DX62" s="40" t="str">
        <f t="shared" si="65"/>
        <v/>
      </c>
      <c r="DY62" s="40" t="str">
        <f t="shared" si="54"/>
        <v/>
      </c>
    </row>
    <row r="63" spans="1:129" x14ac:dyDescent="0.2">
      <c r="A63" s="39">
        <f>'Industry selection'!C63</f>
        <v>1</v>
      </c>
      <c r="B63" s="2">
        <v>15.2</v>
      </c>
      <c r="C63" s="2" t="s">
        <v>128</v>
      </c>
      <c r="E63" s="30" t="s">
        <v>127</v>
      </c>
      <c r="F63" s="31">
        <v>15.2</v>
      </c>
      <c r="G63" s="32" t="s">
        <v>128</v>
      </c>
      <c r="H63" s="157">
        <f>[1]Ukraine!$F$61</f>
        <v>277</v>
      </c>
      <c r="I63" s="157">
        <f>[1]Ukraine!$G$61</f>
        <v>15806</v>
      </c>
      <c r="J63" s="157">
        <f>[1]Ukraine!$H$61</f>
        <v>15731</v>
      </c>
      <c r="K63" s="157">
        <f>[1]Ukraine!$I$61</f>
        <v>1368219</v>
      </c>
      <c r="L63" s="157">
        <f>[1]Ukraine!$J$61</f>
        <v>327243.40000000002</v>
      </c>
      <c r="M63" s="11"/>
      <c r="N63" s="33" t="s">
        <v>788</v>
      </c>
      <c r="O63" s="36">
        <v>15.2</v>
      </c>
      <c r="P63" s="35" t="s">
        <v>128</v>
      </c>
      <c r="Q63" s="157">
        <f>[2]Ukraine!$F$61</f>
        <v>314</v>
      </c>
      <c r="R63" s="157">
        <f>[2]Ukraine!$G$61</f>
        <v>15334</v>
      </c>
      <c r="S63" s="157">
        <f>[2]Ukraine!$H$61</f>
        <v>15237</v>
      </c>
      <c r="T63" s="157">
        <f>[2]Ukraine!$I$61</f>
        <v>1340260</v>
      </c>
      <c r="U63" s="157">
        <f>[2]Ukraine!$J$61</f>
        <v>332580</v>
      </c>
      <c r="V63" s="11"/>
      <c r="W63" s="36" t="s">
        <v>1133</v>
      </c>
      <c r="X63" s="36">
        <v>15.2</v>
      </c>
      <c r="Y63" s="36" t="s">
        <v>128</v>
      </c>
      <c r="Z63" s="157">
        <f>[3]Ukraine!$F$61</f>
        <v>280</v>
      </c>
      <c r="AA63" s="157">
        <f>[3]Ukraine!$G$61</f>
        <v>14446</v>
      </c>
      <c r="AB63" s="157">
        <f>[3]Ukraine!$H$61</f>
        <v>14331</v>
      </c>
      <c r="AC63" s="157">
        <f>[3]Ukraine!$I$61</f>
        <v>1711173.7</v>
      </c>
      <c r="AD63" s="157">
        <f>[3]Ukraine!$J$61</f>
        <v>373127.9</v>
      </c>
      <c r="AE63" s="11"/>
      <c r="AF63" s="37" t="s">
        <v>1133</v>
      </c>
      <c r="AG63" s="37">
        <v>15.2</v>
      </c>
      <c r="AH63" s="37" t="s">
        <v>128</v>
      </c>
      <c r="AI63" s="157">
        <f>[4]Ukraine!$F$61</f>
        <v>287</v>
      </c>
      <c r="AJ63" s="157">
        <f>[4]Ukraine!$G$61</f>
        <v>14418</v>
      </c>
      <c r="AK63" s="157">
        <f>[4]Ukraine!$H$61</f>
        <v>14328</v>
      </c>
      <c r="AL63" s="157">
        <f>[4]Ukraine!$I$61</f>
        <v>2861421.4</v>
      </c>
      <c r="AM63" s="157">
        <f>[4]Ukraine!$J$61</f>
        <v>465148.7</v>
      </c>
      <c r="AN63" s="11"/>
      <c r="AO63" s="11" t="s">
        <v>1133</v>
      </c>
      <c r="AP63" s="11">
        <v>15.2</v>
      </c>
      <c r="AQ63" s="11" t="s">
        <v>128</v>
      </c>
      <c r="AR63" s="157">
        <f>[5]Ukraine!$F$61</f>
        <v>226</v>
      </c>
      <c r="AS63" s="157">
        <f>[5]Ukraine!$G$61</f>
        <v>14872</v>
      </c>
      <c r="AT63" s="157">
        <f>[5]Ukraine!$H$61</f>
        <v>14787</v>
      </c>
      <c r="AU63" s="157">
        <f>[5]Ukraine!$I$61</f>
        <v>3319009.6</v>
      </c>
      <c r="AV63" s="157">
        <f>[5]Ukraine!$J$61</f>
        <v>639077.4</v>
      </c>
      <c r="AW63" s="11"/>
      <c r="AX63" s="33" t="s">
        <v>1133</v>
      </c>
      <c r="AY63" s="33">
        <v>15.2</v>
      </c>
      <c r="AZ63" s="33" t="s">
        <v>128</v>
      </c>
      <c r="BA63" s="157">
        <f>[6]Ukraine!$F$61</f>
        <v>241</v>
      </c>
      <c r="BB63" s="157">
        <f>[6]Ukraine!$G$61</f>
        <v>15794</v>
      </c>
      <c r="BC63" s="157">
        <f>[6]Ukraine!$H$61</f>
        <v>15716</v>
      </c>
      <c r="BD63" s="157">
        <f>[6]Ukraine!$I$61</f>
        <v>3921702.7</v>
      </c>
      <c r="BE63" s="157">
        <f>[6]Ukraine!$J$61</f>
        <v>932621.3</v>
      </c>
      <c r="BG63" s="2">
        <v>15.2</v>
      </c>
      <c r="BH63" s="2" t="s">
        <v>128</v>
      </c>
      <c r="BI63" s="1">
        <f t="shared" si="38"/>
        <v>277</v>
      </c>
      <c r="BJ63" s="1">
        <f t="shared" si="39"/>
        <v>314</v>
      </c>
      <c r="BK63" s="1">
        <f t="shared" si="40"/>
        <v>280</v>
      </c>
      <c r="BL63" s="1">
        <f t="shared" si="41"/>
        <v>287</v>
      </c>
      <c r="BM63" s="1">
        <f t="shared" si="42"/>
        <v>226</v>
      </c>
      <c r="BN63" s="1">
        <f t="shared" si="43"/>
        <v>241</v>
      </c>
      <c r="BP63" s="1">
        <f t="shared" si="55"/>
        <v>15731</v>
      </c>
      <c r="BQ63" s="1">
        <f t="shared" si="56"/>
        <v>15237</v>
      </c>
      <c r="BR63" s="1">
        <f t="shared" si="57"/>
        <v>14331</v>
      </c>
      <c r="BS63" s="1">
        <f t="shared" si="58"/>
        <v>14328</v>
      </c>
      <c r="BT63" s="1">
        <f t="shared" si="59"/>
        <v>14787</v>
      </c>
      <c r="BU63" s="1">
        <f t="shared" si="60"/>
        <v>15716</v>
      </c>
      <c r="BW63" s="40" t="str">
        <f t="shared" si="66"/>
        <v/>
      </c>
      <c r="BX63" s="40" t="str">
        <f t="shared" si="66"/>
        <v/>
      </c>
      <c r="BY63" s="40" t="str">
        <f t="shared" si="66"/>
        <v/>
      </c>
      <c r="BZ63" s="40" t="str">
        <f t="shared" si="66"/>
        <v/>
      </c>
      <c r="CA63" s="40" t="str">
        <f t="shared" si="66"/>
        <v/>
      </c>
      <c r="CB63" s="40" t="str">
        <f t="shared" si="66"/>
        <v/>
      </c>
      <c r="CD63" s="10">
        <f t="shared" si="45"/>
        <v>327243.40000000002</v>
      </c>
      <c r="CE63" s="10">
        <f t="shared" si="46"/>
        <v>332580</v>
      </c>
      <c r="CF63" s="10">
        <f t="shared" si="47"/>
        <v>373127.9</v>
      </c>
      <c r="CG63" s="10">
        <f t="shared" si="48"/>
        <v>465148.7</v>
      </c>
      <c r="CH63" s="10">
        <f t="shared" si="49"/>
        <v>639077.4</v>
      </c>
      <c r="CI63" s="10">
        <f t="shared" si="50"/>
        <v>932621.3</v>
      </c>
      <c r="CK63" s="40" t="str">
        <f t="shared" si="51"/>
        <v/>
      </c>
      <c r="CL63" s="40" t="str">
        <f t="shared" si="51"/>
        <v/>
      </c>
      <c r="CM63" s="40" t="str">
        <f t="shared" si="51"/>
        <v/>
      </c>
      <c r="CN63" s="40" t="str">
        <f t="shared" si="51"/>
        <v/>
      </c>
      <c r="CO63" s="40" t="str">
        <f t="shared" si="51"/>
        <v/>
      </c>
      <c r="CP63" s="40" t="str">
        <f t="shared" si="51"/>
        <v/>
      </c>
      <c r="CR63" s="9" t="str">
        <f t="shared" si="52"/>
        <v/>
      </c>
      <c r="CS63" s="9" t="str">
        <f t="shared" si="52"/>
        <v/>
      </c>
      <c r="CT63" s="9" t="str">
        <f t="shared" si="52"/>
        <v/>
      </c>
      <c r="CU63" s="9" t="str">
        <f t="shared" si="52"/>
        <v/>
      </c>
      <c r="CV63" s="9" t="str">
        <f t="shared" si="52"/>
        <v/>
      </c>
      <c r="CW63" s="9" t="str">
        <f t="shared" si="52"/>
        <v/>
      </c>
      <c r="CY63" s="9" t="str">
        <f t="shared" si="53"/>
        <v/>
      </c>
      <c r="CZ63" s="9" t="str">
        <f t="shared" si="53"/>
        <v/>
      </c>
      <c r="DA63" s="9" t="str">
        <f t="shared" si="53"/>
        <v/>
      </c>
      <c r="DB63" s="9" t="str">
        <f t="shared" si="53"/>
        <v/>
      </c>
      <c r="DC63" s="9" t="str">
        <f t="shared" si="53"/>
        <v/>
      </c>
      <c r="DD63" s="9" t="str">
        <f t="shared" si="53"/>
        <v/>
      </c>
      <c r="DF63" s="9" t="str">
        <f>IF($A63=2,IF(ISNUMBER(CR63/Ukraine!CR63),100*CR63/Ukraine!CR63,""),"")</f>
        <v/>
      </c>
      <c r="DG63" s="9" t="str">
        <f>IF($A63=2,IF(ISNUMBER(CS63/Ukraine!CS63),100*CS63/Ukraine!CS63,""),"")</f>
        <v/>
      </c>
      <c r="DH63" s="9" t="str">
        <f>IF($A63=2,IF(ISNUMBER(CT63/Ukraine!CT63),100*CT63/Ukraine!CT63,""),"")</f>
        <v/>
      </c>
      <c r="DI63" s="9" t="str">
        <f>IF($A63=2,IF(ISNUMBER(CU63/Ukraine!CU63),100*CU63/Ukraine!CU63,""),"")</f>
        <v/>
      </c>
      <c r="DJ63" s="9" t="str">
        <f>IF($A63=2,IF(ISNUMBER(CV63/Ukraine!CV63),100*CV63/Ukraine!CV63,""),"")</f>
        <v/>
      </c>
      <c r="DK63" s="9" t="str">
        <f>IF($A63=2,IF(ISNUMBER(CW63/Ukraine!CW63),100*CW63/Ukraine!CW63,""),"")</f>
        <v/>
      </c>
      <c r="DM63" s="40" t="str">
        <f t="shared" si="27"/>
        <v/>
      </c>
      <c r="DN63" s="40" t="str">
        <f t="shared" si="28"/>
        <v/>
      </c>
      <c r="DO63" s="40" t="str">
        <f t="shared" si="29"/>
        <v/>
      </c>
      <c r="DP63" s="40" t="str">
        <f t="shared" si="30"/>
        <v/>
      </c>
      <c r="DQ63" s="40" t="str">
        <f t="shared" si="31"/>
        <v/>
      </c>
      <c r="DR63" s="40" t="str">
        <f t="shared" si="32"/>
        <v/>
      </c>
      <c r="DT63" s="40" t="str">
        <f t="shared" si="61"/>
        <v/>
      </c>
      <c r="DU63" s="40" t="str">
        <f t="shared" si="62"/>
        <v/>
      </c>
      <c r="DV63" s="40" t="str">
        <f t="shared" si="63"/>
        <v/>
      </c>
      <c r="DW63" s="40" t="str">
        <f t="shared" si="64"/>
        <v/>
      </c>
      <c r="DX63" s="40" t="str">
        <f t="shared" si="65"/>
        <v/>
      </c>
      <c r="DY63" s="40" t="str">
        <f t="shared" si="54"/>
        <v/>
      </c>
    </row>
    <row r="64" spans="1:129" x14ac:dyDescent="0.2">
      <c r="A64" s="39" t="str">
        <f>'Industry selection'!C64</f>
        <v/>
      </c>
      <c r="B64" s="2">
        <v>16</v>
      </c>
      <c r="C64" s="2" t="s">
        <v>130</v>
      </c>
      <c r="E64" s="30" t="s">
        <v>129</v>
      </c>
      <c r="F64" s="31">
        <v>16</v>
      </c>
      <c r="G64" s="32" t="s">
        <v>130</v>
      </c>
      <c r="H64" s="157">
        <f>[1]Ukraine!$F$62</f>
        <v>2785</v>
      </c>
      <c r="I64" s="157">
        <f>[1]Ukraine!$G$62</f>
        <v>41844</v>
      </c>
      <c r="J64" s="157">
        <f>[1]Ukraine!$H$62</f>
        <v>40750</v>
      </c>
      <c r="K64" s="157">
        <f>[1]Ukraine!$I$62</f>
        <v>10739803.9</v>
      </c>
      <c r="L64" s="157">
        <f>[1]Ukraine!$J$62</f>
        <v>943049.3</v>
      </c>
      <c r="M64" s="11"/>
      <c r="N64" s="33" t="s">
        <v>789</v>
      </c>
      <c r="O64" s="36">
        <v>16</v>
      </c>
      <c r="P64" s="35" t="s">
        <v>130</v>
      </c>
      <c r="Q64" s="157">
        <f>[2]Ukraine!$F$62</f>
        <v>3172</v>
      </c>
      <c r="R64" s="157">
        <f>[2]Ukraine!$G$62</f>
        <v>38856</v>
      </c>
      <c r="S64" s="157">
        <f>[2]Ukraine!$H$62</f>
        <v>37758</v>
      </c>
      <c r="T64" s="157">
        <f>[2]Ukraine!$I$62</f>
        <v>10240056.9</v>
      </c>
      <c r="U64" s="157">
        <f>[2]Ukraine!$J$62</f>
        <v>919663.6</v>
      </c>
      <c r="V64" s="11"/>
      <c r="W64" s="36" t="s">
        <v>1134</v>
      </c>
      <c r="X64" s="36">
        <v>16</v>
      </c>
      <c r="Y64" s="36" t="s">
        <v>130</v>
      </c>
      <c r="Z64" s="157">
        <f>[3]Ukraine!$F$62</f>
        <v>2949</v>
      </c>
      <c r="AA64" s="157">
        <f>[3]Ukraine!$G$62</f>
        <v>35593</v>
      </c>
      <c r="AB64" s="157">
        <f>[3]Ukraine!$H$62</f>
        <v>34497</v>
      </c>
      <c r="AC64" s="157">
        <f>[3]Ukraine!$I$62</f>
        <v>14042913.800000001</v>
      </c>
      <c r="AD64" s="157">
        <f>[3]Ukraine!$J$62</f>
        <v>967488.9</v>
      </c>
      <c r="AE64" s="11"/>
      <c r="AF64" s="37" t="s">
        <v>1134</v>
      </c>
      <c r="AG64" s="37">
        <v>16</v>
      </c>
      <c r="AH64" s="37" t="s">
        <v>130</v>
      </c>
      <c r="AI64" s="157">
        <f>[4]Ukraine!$F$62</f>
        <v>3039</v>
      </c>
      <c r="AJ64" s="157">
        <f>[4]Ukraine!$G$62</f>
        <v>37688</v>
      </c>
      <c r="AK64" s="157">
        <f>[4]Ukraine!$H$62</f>
        <v>36601</v>
      </c>
      <c r="AL64" s="157">
        <f>[4]Ukraine!$I$62</f>
        <v>21382896.899999999</v>
      </c>
      <c r="AM64" s="157">
        <f>[4]Ukraine!$J$62</f>
        <v>1343862</v>
      </c>
      <c r="AN64" s="11"/>
      <c r="AO64" s="11" t="s">
        <v>1134</v>
      </c>
      <c r="AP64" s="11">
        <v>16</v>
      </c>
      <c r="AQ64" s="11" t="s">
        <v>130</v>
      </c>
      <c r="AR64" s="157">
        <f>[5]Ukraine!$F$62</f>
        <v>2588</v>
      </c>
      <c r="AS64" s="157">
        <f>[5]Ukraine!$G$62</f>
        <v>40644</v>
      </c>
      <c r="AT64" s="157">
        <f>[5]Ukraine!$H$62</f>
        <v>40002</v>
      </c>
      <c r="AU64" s="157">
        <f>[5]Ukraine!$I$62</f>
        <v>27093468.699999999</v>
      </c>
      <c r="AV64" s="157">
        <f>[5]Ukraine!$J$62</f>
        <v>1851599.5</v>
      </c>
      <c r="AW64" s="11"/>
      <c r="AX64" s="33" t="s">
        <v>1134</v>
      </c>
      <c r="AY64" s="33">
        <v>16</v>
      </c>
      <c r="AZ64" s="33" t="s">
        <v>130</v>
      </c>
      <c r="BA64" s="157">
        <f>[6]Ukraine!$F$62</f>
        <v>2994</v>
      </c>
      <c r="BB64" s="157">
        <f>[6]Ukraine!$G$62</f>
        <v>45061</v>
      </c>
      <c r="BC64" s="157">
        <f>[6]Ukraine!$H$62</f>
        <v>44292</v>
      </c>
      <c r="BD64" s="157">
        <f>[6]Ukraine!$I$62</f>
        <v>34886280.100000001</v>
      </c>
      <c r="BE64" s="157">
        <f>[6]Ukraine!$J$62</f>
        <v>2739035.4</v>
      </c>
      <c r="BG64" s="2">
        <v>16</v>
      </c>
      <c r="BH64" s="2" t="s">
        <v>130</v>
      </c>
      <c r="BI64" s="1">
        <f t="shared" si="38"/>
        <v>2785</v>
      </c>
      <c r="BJ64" s="1">
        <f t="shared" si="39"/>
        <v>3172</v>
      </c>
      <c r="BK64" s="1">
        <f t="shared" si="40"/>
        <v>2949</v>
      </c>
      <c r="BL64" s="1">
        <f t="shared" si="41"/>
        <v>3039</v>
      </c>
      <c r="BM64" s="1">
        <f t="shared" si="42"/>
        <v>2588</v>
      </c>
      <c r="BN64" s="1">
        <f t="shared" si="43"/>
        <v>2994</v>
      </c>
      <c r="BP64" s="1">
        <f t="shared" si="55"/>
        <v>40750</v>
      </c>
      <c r="BQ64" s="1">
        <f t="shared" si="56"/>
        <v>37758</v>
      </c>
      <c r="BR64" s="1">
        <f t="shared" si="57"/>
        <v>34497</v>
      </c>
      <c r="BS64" s="1">
        <f t="shared" si="58"/>
        <v>36601</v>
      </c>
      <c r="BT64" s="1">
        <f t="shared" si="59"/>
        <v>40002</v>
      </c>
      <c r="BU64" s="1">
        <f t="shared" si="60"/>
        <v>44292</v>
      </c>
      <c r="BW64" s="40" t="str">
        <f t="shared" si="66"/>
        <v/>
      </c>
      <c r="BX64" s="40" t="str">
        <f t="shared" si="66"/>
        <v/>
      </c>
      <c r="BY64" s="40" t="str">
        <f t="shared" si="66"/>
        <v/>
      </c>
      <c r="BZ64" s="40" t="str">
        <f t="shared" si="66"/>
        <v/>
      </c>
      <c r="CA64" s="40" t="str">
        <f t="shared" si="66"/>
        <v/>
      </c>
      <c r="CB64" s="40" t="str">
        <f t="shared" si="66"/>
        <v/>
      </c>
      <c r="CD64" s="10">
        <f t="shared" si="45"/>
        <v>943049.3</v>
      </c>
      <c r="CE64" s="10">
        <f t="shared" si="46"/>
        <v>919663.6</v>
      </c>
      <c r="CF64" s="10">
        <f t="shared" si="47"/>
        <v>967488.9</v>
      </c>
      <c r="CG64" s="10">
        <f t="shared" si="48"/>
        <v>1343862</v>
      </c>
      <c r="CH64" s="10">
        <f t="shared" si="49"/>
        <v>1851599.5</v>
      </c>
      <c r="CI64" s="10">
        <f t="shared" si="50"/>
        <v>2739035.4</v>
      </c>
      <c r="CK64" s="40" t="str">
        <f t="shared" si="51"/>
        <v/>
      </c>
      <c r="CL64" s="40" t="str">
        <f t="shared" si="51"/>
        <v/>
      </c>
      <c r="CM64" s="40" t="str">
        <f t="shared" si="51"/>
        <v/>
      </c>
      <c r="CN64" s="40" t="str">
        <f t="shared" si="51"/>
        <v/>
      </c>
      <c r="CO64" s="40" t="str">
        <f t="shared" si="51"/>
        <v/>
      </c>
      <c r="CP64" s="40" t="str">
        <f t="shared" si="51"/>
        <v/>
      </c>
      <c r="CR64" s="9" t="str">
        <f t="shared" si="52"/>
        <v/>
      </c>
      <c r="CS64" s="9" t="str">
        <f t="shared" si="52"/>
        <v/>
      </c>
      <c r="CT64" s="9" t="str">
        <f t="shared" si="52"/>
        <v/>
      </c>
      <c r="CU64" s="9" t="str">
        <f t="shared" si="52"/>
        <v/>
      </c>
      <c r="CV64" s="9" t="str">
        <f t="shared" si="52"/>
        <v/>
      </c>
      <c r="CW64" s="9" t="str">
        <f t="shared" si="52"/>
        <v/>
      </c>
      <c r="CY64" s="9" t="str">
        <f t="shared" si="53"/>
        <v/>
      </c>
      <c r="CZ64" s="9" t="str">
        <f t="shared" si="53"/>
        <v/>
      </c>
      <c r="DA64" s="9" t="str">
        <f t="shared" si="53"/>
        <v/>
      </c>
      <c r="DB64" s="9" t="str">
        <f t="shared" si="53"/>
        <v/>
      </c>
      <c r="DC64" s="9" t="str">
        <f t="shared" si="53"/>
        <v/>
      </c>
      <c r="DD64" s="9" t="str">
        <f t="shared" si="53"/>
        <v/>
      </c>
      <c r="DF64" s="9" t="str">
        <f>IF($A64=2,IF(ISNUMBER(CR64/Ukraine!CR64),100*CR64/Ukraine!CR64,""),"")</f>
        <v/>
      </c>
      <c r="DG64" s="9" t="str">
        <f>IF($A64=2,IF(ISNUMBER(CS64/Ukraine!CS64),100*CS64/Ukraine!CS64,""),"")</f>
        <v/>
      </c>
      <c r="DH64" s="9" t="str">
        <f>IF($A64=2,IF(ISNUMBER(CT64/Ukraine!CT64),100*CT64/Ukraine!CT64,""),"")</f>
        <v/>
      </c>
      <c r="DI64" s="9" t="str">
        <f>IF($A64=2,IF(ISNUMBER(CU64/Ukraine!CU64),100*CU64/Ukraine!CU64,""),"")</f>
        <v/>
      </c>
      <c r="DJ64" s="9" t="str">
        <f>IF($A64=2,IF(ISNUMBER(CV64/Ukraine!CV64),100*CV64/Ukraine!CV64,""),"")</f>
        <v/>
      </c>
      <c r="DK64" s="9" t="str">
        <f>IF($A64=2,IF(ISNUMBER(CW64/Ukraine!CW64),100*CW64/Ukraine!CW64,""),"")</f>
        <v/>
      </c>
      <c r="DM64" s="40" t="str">
        <f t="shared" si="27"/>
        <v/>
      </c>
      <c r="DN64" s="40" t="str">
        <f t="shared" si="28"/>
        <v/>
      </c>
      <c r="DO64" s="40" t="str">
        <f t="shared" si="29"/>
        <v/>
      </c>
      <c r="DP64" s="40" t="str">
        <f t="shared" si="30"/>
        <v/>
      </c>
      <c r="DQ64" s="40" t="str">
        <f t="shared" si="31"/>
        <v/>
      </c>
      <c r="DR64" s="40" t="str">
        <f t="shared" si="32"/>
        <v/>
      </c>
      <c r="DT64" s="40" t="str">
        <f t="shared" si="61"/>
        <v/>
      </c>
      <c r="DU64" s="40" t="str">
        <f t="shared" si="62"/>
        <v/>
      </c>
      <c r="DV64" s="40" t="str">
        <f t="shared" si="63"/>
        <v/>
      </c>
      <c r="DW64" s="40" t="str">
        <f t="shared" si="64"/>
        <v/>
      </c>
      <c r="DX64" s="40" t="str">
        <f t="shared" si="65"/>
        <v/>
      </c>
      <c r="DY64" s="40" t="str">
        <f t="shared" si="54"/>
        <v/>
      </c>
    </row>
    <row r="65" spans="1:129" x14ac:dyDescent="0.2">
      <c r="A65" s="39">
        <f>'Industry selection'!C65</f>
        <v>2</v>
      </c>
      <c r="B65" s="2">
        <v>16.100000000000001</v>
      </c>
      <c r="C65" s="2" t="s">
        <v>132</v>
      </c>
      <c r="E65" s="30" t="s">
        <v>131</v>
      </c>
      <c r="F65" s="31">
        <v>16.100000000000001</v>
      </c>
      <c r="G65" s="32" t="s">
        <v>132</v>
      </c>
      <c r="H65" s="157">
        <f>[1]Ukraine!$F$63</f>
        <v>1302</v>
      </c>
      <c r="I65" s="157">
        <f>[1]Ukraine!$G$63</f>
        <v>14605</v>
      </c>
      <c r="J65" s="157">
        <f>[1]Ukraine!$H$63</f>
        <v>14063</v>
      </c>
      <c r="K65" s="157">
        <f>[1]Ukraine!$I$63</f>
        <v>2272717.7999999998</v>
      </c>
      <c r="L65" s="157">
        <f>[1]Ukraine!$J$63</f>
        <v>285305.09999999998</v>
      </c>
      <c r="M65" s="11"/>
      <c r="N65" s="33" t="s">
        <v>790</v>
      </c>
      <c r="O65" s="36">
        <v>16.100000000000001</v>
      </c>
      <c r="P65" s="35" t="s">
        <v>132</v>
      </c>
      <c r="Q65" s="157">
        <f>[2]Ukraine!$F$63</f>
        <v>1486</v>
      </c>
      <c r="R65" s="157">
        <f>[2]Ukraine!$G$63</f>
        <v>12928</v>
      </c>
      <c r="S65" s="157">
        <f>[2]Ukraine!$H$63</f>
        <v>12460</v>
      </c>
      <c r="T65" s="157">
        <f>[2]Ukraine!$I$63</f>
        <v>2271870.7000000002</v>
      </c>
      <c r="U65" s="157">
        <f>[2]Ukraine!$J$63</f>
        <v>263133.40000000002</v>
      </c>
      <c r="V65" s="11"/>
      <c r="W65" s="36" t="s">
        <v>1135</v>
      </c>
      <c r="X65" s="36">
        <v>16.100000000000001</v>
      </c>
      <c r="Y65" s="36" t="s">
        <v>132</v>
      </c>
      <c r="Z65" s="157">
        <f>[3]Ukraine!$F$63</f>
        <v>1392</v>
      </c>
      <c r="AA65" s="157">
        <f>[3]Ukraine!$G$63</f>
        <v>11716</v>
      </c>
      <c r="AB65" s="157">
        <f>[3]Ukraine!$H$63</f>
        <v>11222</v>
      </c>
      <c r="AC65" s="157">
        <f>[3]Ukraine!$I$63</f>
        <v>3336146.7</v>
      </c>
      <c r="AD65" s="157">
        <f>[3]Ukraine!$J$63</f>
        <v>267086.5</v>
      </c>
      <c r="AE65" s="11"/>
      <c r="AF65" s="37" t="s">
        <v>1135</v>
      </c>
      <c r="AG65" s="37">
        <v>16.100000000000001</v>
      </c>
      <c r="AH65" s="37" t="s">
        <v>132</v>
      </c>
      <c r="AI65" s="157">
        <f>[4]Ukraine!$F$63</f>
        <v>1473</v>
      </c>
      <c r="AJ65" s="157">
        <f>[4]Ukraine!$G$63</f>
        <v>13426</v>
      </c>
      <c r="AK65" s="157">
        <f>[4]Ukraine!$H$63</f>
        <v>12896</v>
      </c>
      <c r="AL65" s="157">
        <f>[4]Ukraine!$I$63</f>
        <v>6071682.9000000004</v>
      </c>
      <c r="AM65" s="157">
        <f>[4]Ukraine!$J$63</f>
        <v>406602.7</v>
      </c>
      <c r="AN65" s="11"/>
      <c r="AO65" s="11" t="s">
        <v>1135</v>
      </c>
      <c r="AP65" s="11">
        <v>16.100000000000001</v>
      </c>
      <c r="AQ65" s="11" t="s">
        <v>132</v>
      </c>
      <c r="AR65" s="157">
        <f>[5]Ukraine!$F$63</f>
        <v>1273</v>
      </c>
      <c r="AS65" s="157">
        <f>[5]Ukraine!$G$63</f>
        <v>15622</v>
      </c>
      <c r="AT65" s="157">
        <f>[5]Ukraine!$H$63</f>
        <v>15298</v>
      </c>
      <c r="AU65" s="157">
        <f>[5]Ukraine!$I$63</f>
        <v>8433847.1999999993</v>
      </c>
      <c r="AV65" s="157">
        <f>[5]Ukraine!$J$63</f>
        <v>592857.1</v>
      </c>
      <c r="AW65" s="11"/>
      <c r="AX65" s="33" t="s">
        <v>1135</v>
      </c>
      <c r="AY65" s="33">
        <v>16.100000000000001</v>
      </c>
      <c r="AZ65" s="33" t="s">
        <v>132</v>
      </c>
      <c r="BA65" s="157">
        <f>[6]Ukraine!$F$63</f>
        <v>1490</v>
      </c>
      <c r="BB65" s="157">
        <f>[6]Ukraine!$G$63</f>
        <v>18254</v>
      </c>
      <c r="BC65" s="157">
        <f>[6]Ukraine!$H$63</f>
        <v>17903</v>
      </c>
      <c r="BD65" s="157">
        <f>[6]Ukraine!$I$63</f>
        <v>11737695.699999999</v>
      </c>
      <c r="BE65" s="157">
        <f>[6]Ukraine!$J$63</f>
        <v>972486.8</v>
      </c>
      <c r="BG65" s="2">
        <v>16.100000000000001</v>
      </c>
      <c r="BH65" s="2" t="s">
        <v>132</v>
      </c>
      <c r="BI65" s="1">
        <f t="shared" si="38"/>
        <v>1302</v>
      </c>
      <c r="BJ65" s="1">
        <f t="shared" si="39"/>
        <v>1486</v>
      </c>
      <c r="BK65" s="1">
        <f t="shared" si="40"/>
        <v>1392</v>
      </c>
      <c r="BL65" s="1">
        <f t="shared" si="41"/>
        <v>1473</v>
      </c>
      <c r="BM65" s="1">
        <f t="shared" si="42"/>
        <v>1273</v>
      </c>
      <c r="BN65" s="1">
        <f t="shared" si="43"/>
        <v>1490</v>
      </c>
      <c r="BP65" s="1">
        <f t="shared" si="55"/>
        <v>14063</v>
      </c>
      <c r="BQ65" s="1">
        <f t="shared" si="56"/>
        <v>12460</v>
      </c>
      <c r="BR65" s="1">
        <f t="shared" si="57"/>
        <v>11222</v>
      </c>
      <c r="BS65" s="1">
        <f t="shared" si="58"/>
        <v>12896</v>
      </c>
      <c r="BT65" s="1">
        <f t="shared" si="59"/>
        <v>15298</v>
      </c>
      <c r="BU65" s="1">
        <f t="shared" si="60"/>
        <v>17903</v>
      </c>
      <c r="BW65" s="40">
        <f t="shared" si="66"/>
        <v>1.9288970393083239E-3</v>
      </c>
      <c r="BX65" s="40">
        <f t="shared" si="66"/>
        <v>1.7760022190050197E-3</v>
      </c>
      <c r="BY65" s="40">
        <f t="shared" si="66"/>
        <v>1.8120496619805596E-3</v>
      </c>
      <c r="BZ65" s="40">
        <f t="shared" si="66"/>
        <v>2.2318678047531029E-3</v>
      </c>
      <c r="CA65" s="40">
        <f t="shared" si="66"/>
        <v>2.6773443082631723E-3</v>
      </c>
      <c r="CB65" s="40">
        <f t="shared" si="66"/>
        <v>3.1328609164095029E-3</v>
      </c>
      <c r="CD65" s="10">
        <f t="shared" si="45"/>
        <v>285305.09999999998</v>
      </c>
      <c r="CE65" s="10">
        <f t="shared" si="46"/>
        <v>263133.40000000002</v>
      </c>
      <c r="CF65" s="10">
        <f t="shared" si="47"/>
        <v>267086.5</v>
      </c>
      <c r="CG65" s="10">
        <f t="shared" si="48"/>
        <v>406602.7</v>
      </c>
      <c r="CH65" s="10">
        <f t="shared" si="49"/>
        <v>592857.1</v>
      </c>
      <c r="CI65" s="10">
        <f t="shared" si="50"/>
        <v>972486.8</v>
      </c>
      <c r="CK65" s="40">
        <f t="shared" si="51"/>
        <v>1.0713605809986187E-3</v>
      </c>
      <c r="CL65" s="40">
        <f t="shared" si="51"/>
        <v>9.7498537905799402E-4</v>
      </c>
      <c r="CM65" s="40">
        <f t="shared" si="51"/>
        <v>1.0212830881195878E-3</v>
      </c>
      <c r="CN65" s="40">
        <f t="shared" si="51"/>
        <v>1.3745557568655609E-3</v>
      </c>
      <c r="CO65" s="40">
        <f t="shared" si="51"/>
        <v>1.6430311177534538E-3</v>
      </c>
      <c r="CP65" s="40">
        <f t="shared" si="51"/>
        <v>2.0570205632761823E-3</v>
      </c>
      <c r="CR65" s="9">
        <f t="shared" si="52"/>
        <v>20.287641328308325</v>
      </c>
      <c r="CS65" s="9">
        <f t="shared" si="52"/>
        <v>21.118250401284111</v>
      </c>
      <c r="CT65" s="9">
        <f t="shared" si="52"/>
        <v>23.80025842095883</v>
      </c>
      <c r="CU65" s="9">
        <f t="shared" si="52"/>
        <v>31.529365694789082</v>
      </c>
      <c r="CV65" s="9">
        <f t="shared" si="52"/>
        <v>38.753895934109032</v>
      </c>
      <c r="CW65" s="9">
        <f t="shared" si="52"/>
        <v>54.319767636708931</v>
      </c>
      <c r="CY65" s="9">
        <f t="shared" si="53"/>
        <v>55.54265257117062</v>
      </c>
      <c r="CZ65" s="9">
        <f t="shared" si="53"/>
        <v>54.897756805969316</v>
      </c>
      <c r="DA65" s="9">
        <f t="shared" si="53"/>
        <v>56.360656639141524</v>
      </c>
      <c r="DB65" s="9">
        <f t="shared" si="53"/>
        <v>61.587686956110687</v>
      </c>
      <c r="DC65" s="9">
        <f t="shared" si="53"/>
        <v>61.367942579612006</v>
      </c>
      <c r="DD65" s="9">
        <f t="shared" si="53"/>
        <v>65.659492015805284</v>
      </c>
      <c r="DF65" s="9">
        <f>IF($A65=2,IF(ISNUMBER(CR65/Ukraine!CR65),100*CR65/Ukraine!CR65,""),"")</f>
        <v>100</v>
      </c>
      <c r="DG65" s="9">
        <f>IF($A65=2,IF(ISNUMBER(CS65/Ukraine!CS65),100*CS65/Ukraine!CS65,""),"")</f>
        <v>100</v>
      </c>
      <c r="DH65" s="9">
        <f>IF($A65=2,IF(ISNUMBER(CT65/Ukraine!CT65),100*CT65/Ukraine!CT65,""),"")</f>
        <v>100</v>
      </c>
      <c r="DI65" s="9">
        <f>IF($A65=2,IF(ISNUMBER(CU65/Ukraine!CU65),100*CU65/Ukraine!CU65,""),"")</f>
        <v>100</v>
      </c>
      <c r="DJ65" s="9">
        <f>IF($A65=2,IF(ISNUMBER(CV65/Ukraine!CV65),100*CV65/Ukraine!CV65,""),"")</f>
        <v>100</v>
      </c>
      <c r="DK65" s="9">
        <f>IF($A65=2,IF(ISNUMBER(CW65/Ukraine!CW65),100*CW65/Ukraine!CW65,""),"")</f>
        <v>100</v>
      </c>
      <c r="DM65" s="40">
        <f t="shared" si="27"/>
        <v>-0.11398705823792932</v>
      </c>
      <c r="DN65" s="40">
        <f t="shared" si="28"/>
        <v>-9.9357945425361138E-2</v>
      </c>
      <c r="DO65" s="40">
        <f t="shared" si="29"/>
        <v>0.149171270718232</v>
      </c>
      <c r="DP65" s="40">
        <f t="shared" si="30"/>
        <v>0.18625930521091805</v>
      </c>
      <c r="DQ65" s="40">
        <f t="shared" si="31"/>
        <v>0.17028369721532233</v>
      </c>
      <c r="DR65" s="40">
        <f t="shared" si="32"/>
        <v>0.27305695797482765</v>
      </c>
      <c r="DT65" s="40">
        <f t="shared" si="61"/>
        <v>4.0941628429560062E-2</v>
      </c>
      <c r="DU65" s="40">
        <f t="shared" si="62"/>
        <v>0.12699953683244702</v>
      </c>
      <c r="DV65" s="40">
        <f t="shared" si="63"/>
        <v>0.32474888033248805</v>
      </c>
      <c r="DW65" s="40">
        <f t="shared" si="64"/>
        <v>0.22913655508502551</v>
      </c>
      <c r="DX65" s="40">
        <f t="shared" si="65"/>
        <v>0.40165953196204152</v>
      </c>
      <c r="DY65" s="40">
        <f t="shared" si="54"/>
        <v>1.6774806769140747</v>
      </c>
    </row>
    <row r="66" spans="1:129" x14ac:dyDescent="0.2">
      <c r="A66" s="39">
        <f>'Industry selection'!C66</f>
        <v>2</v>
      </c>
      <c r="B66" s="2">
        <v>16.2</v>
      </c>
      <c r="C66" s="2" t="s">
        <v>134</v>
      </c>
      <c r="E66" s="30" t="s">
        <v>133</v>
      </c>
      <c r="F66" s="31">
        <v>16.2</v>
      </c>
      <c r="G66" s="32" t="s">
        <v>134</v>
      </c>
      <c r="H66" s="157">
        <f>[1]Ukraine!$F$64</f>
        <v>1483</v>
      </c>
      <c r="I66" s="157">
        <f>[1]Ukraine!$G$64</f>
        <v>27239</v>
      </c>
      <c r="J66" s="157">
        <f>[1]Ukraine!$H$64</f>
        <v>26687</v>
      </c>
      <c r="K66" s="157">
        <f>[1]Ukraine!$I$64</f>
        <v>8467086.0999999996</v>
      </c>
      <c r="L66" s="157">
        <f>[1]Ukraine!$J$64</f>
        <v>657744.19999999995</v>
      </c>
      <c r="M66" s="11"/>
      <c r="N66" s="33" t="s">
        <v>791</v>
      </c>
      <c r="O66" s="36">
        <v>16.2</v>
      </c>
      <c r="P66" s="35" t="s">
        <v>134</v>
      </c>
      <c r="Q66" s="157">
        <f>[2]Ukraine!$F$64</f>
        <v>1686</v>
      </c>
      <c r="R66" s="157">
        <f>[2]Ukraine!$G$64</f>
        <v>25928</v>
      </c>
      <c r="S66" s="157">
        <f>[2]Ukraine!$H$64</f>
        <v>25298</v>
      </c>
      <c r="T66" s="157">
        <f>[2]Ukraine!$I$64</f>
        <v>7968186.2000000002</v>
      </c>
      <c r="U66" s="157">
        <f>[2]Ukraine!$J$64</f>
        <v>656530.19999999995</v>
      </c>
      <c r="V66" s="11"/>
      <c r="W66" s="36" t="s">
        <v>1136</v>
      </c>
      <c r="X66" s="36">
        <v>16.2</v>
      </c>
      <c r="Y66" s="36" t="s">
        <v>134</v>
      </c>
      <c r="Z66" s="157">
        <f>[3]Ukraine!$F$64</f>
        <v>1557</v>
      </c>
      <c r="AA66" s="157">
        <f>[3]Ukraine!$G$64</f>
        <v>23877</v>
      </c>
      <c r="AB66" s="157">
        <f>[3]Ukraine!$H$64</f>
        <v>23275</v>
      </c>
      <c r="AC66" s="157">
        <f>[3]Ukraine!$I$64</f>
        <v>10706767.1</v>
      </c>
      <c r="AD66" s="157">
        <f>[3]Ukraine!$J$64</f>
        <v>700402.4</v>
      </c>
      <c r="AE66" s="11"/>
      <c r="AF66" s="37" t="s">
        <v>1136</v>
      </c>
      <c r="AG66" s="37">
        <v>16.2</v>
      </c>
      <c r="AH66" s="37" t="s">
        <v>134</v>
      </c>
      <c r="AI66" s="157">
        <f>[4]Ukraine!$F$64</f>
        <v>1566</v>
      </c>
      <c r="AJ66" s="157">
        <f>[4]Ukraine!$G$64</f>
        <v>24262</v>
      </c>
      <c r="AK66" s="157">
        <f>[4]Ukraine!$H$64</f>
        <v>23705</v>
      </c>
      <c r="AL66" s="157">
        <f>[4]Ukraine!$I$64</f>
        <v>15311214</v>
      </c>
      <c r="AM66" s="157">
        <f>[4]Ukraine!$J$64</f>
        <v>937259.3</v>
      </c>
      <c r="AN66" s="11"/>
      <c r="AO66" s="11" t="s">
        <v>1136</v>
      </c>
      <c r="AP66" s="11">
        <v>16.2</v>
      </c>
      <c r="AQ66" s="11" t="s">
        <v>134</v>
      </c>
      <c r="AR66" s="157">
        <f>[5]Ukraine!$F$64</f>
        <v>1315</v>
      </c>
      <c r="AS66" s="157">
        <f>[5]Ukraine!$G$64</f>
        <v>25022</v>
      </c>
      <c r="AT66" s="157">
        <f>[5]Ukraine!$H$64</f>
        <v>24704</v>
      </c>
      <c r="AU66" s="157">
        <f>[5]Ukraine!$I$64</f>
        <v>18659621.5</v>
      </c>
      <c r="AV66" s="157">
        <f>[5]Ukraine!$J$64</f>
        <v>1258742.3999999999</v>
      </c>
      <c r="AW66" s="11"/>
      <c r="AX66" s="33" t="s">
        <v>1136</v>
      </c>
      <c r="AY66" s="33">
        <v>16.2</v>
      </c>
      <c r="AZ66" s="33" t="s">
        <v>134</v>
      </c>
      <c r="BA66" s="157">
        <f>[6]Ukraine!$F$64</f>
        <v>1504</v>
      </c>
      <c r="BB66" s="157">
        <f>[6]Ukraine!$G$64</f>
        <v>26807</v>
      </c>
      <c r="BC66" s="157">
        <f>[6]Ukraine!$H$64</f>
        <v>26389</v>
      </c>
      <c r="BD66" s="157">
        <f>[6]Ukraine!$I$64</f>
        <v>23148584.399999999</v>
      </c>
      <c r="BE66" s="157">
        <f>[6]Ukraine!$J$64</f>
        <v>1766548.6</v>
      </c>
      <c r="BG66" s="2">
        <v>16.2</v>
      </c>
      <c r="BH66" s="2" t="s">
        <v>134</v>
      </c>
      <c r="BI66" s="1">
        <f t="shared" si="38"/>
        <v>1483</v>
      </c>
      <c r="BJ66" s="1">
        <f t="shared" si="39"/>
        <v>1686</v>
      </c>
      <c r="BK66" s="1">
        <f t="shared" si="40"/>
        <v>1557</v>
      </c>
      <c r="BL66" s="1">
        <f t="shared" si="41"/>
        <v>1566</v>
      </c>
      <c r="BM66" s="1">
        <f t="shared" si="42"/>
        <v>1315</v>
      </c>
      <c r="BN66" s="1">
        <f t="shared" si="43"/>
        <v>1504</v>
      </c>
      <c r="BP66" s="1">
        <f t="shared" si="55"/>
        <v>26687</v>
      </c>
      <c r="BQ66" s="1">
        <f t="shared" si="56"/>
        <v>25298</v>
      </c>
      <c r="BR66" s="1">
        <f t="shared" si="57"/>
        <v>23275</v>
      </c>
      <c r="BS66" s="1">
        <f t="shared" si="58"/>
        <v>23705</v>
      </c>
      <c r="BT66" s="1">
        <f t="shared" si="59"/>
        <v>24704</v>
      </c>
      <c r="BU66" s="1">
        <f t="shared" si="60"/>
        <v>26389</v>
      </c>
      <c r="BW66" s="40">
        <f t="shared" si="66"/>
        <v>3.6604192055764229E-3</v>
      </c>
      <c r="BX66" s="40">
        <f t="shared" si="66"/>
        <v>3.6058831570135626E-3</v>
      </c>
      <c r="BY66" s="40">
        <f t="shared" si="66"/>
        <v>3.7582833614861456E-3</v>
      </c>
      <c r="BZ66" s="40">
        <f t="shared" si="66"/>
        <v>4.1025454646147885E-3</v>
      </c>
      <c r="CA66" s="40">
        <f t="shared" si="66"/>
        <v>4.3235137790125118E-3</v>
      </c>
      <c r="CB66" s="40">
        <f t="shared" si="66"/>
        <v>4.6178331409892403E-3</v>
      </c>
      <c r="CD66" s="10">
        <f t="shared" si="45"/>
        <v>657744.19999999995</v>
      </c>
      <c r="CE66" s="10">
        <f t="shared" si="46"/>
        <v>656530.19999999995</v>
      </c>
      <c r="CF66" s="10">
        <f t="shared" si="47"/>
        <v>700402.4</v>
      </c>
      <c r="CG66" s="10">
        <f t="shared" si="48"/>
        <v>937259.3</v>
      </c>
      <c r="CH66" s="10">
        <f t="shared" si="49"/>
        <v>1258742.3999999999</v>
      </c>
      <c r="CI66" s="10">
        <f t="shared" si="50"/>
        <v>1766548.6</v>
      </c>
      <c r="CK66" s="40">
        <f t="shared" si="51"/>
        <v>2.469921527026582E-3</v>
      </c>
      <c r="CL66" s="40">
        <f t="shared" si="51"/>
        <v>2.4326343440628233E-3</v>
      </c>
      <c r="CM66" s="40">
        <f t="shared" si="51"/>
        <v>2.6781927427944538E-3</v>
      </c>
      <c r="CN66" s="40">
        <f t="shared" si="51"/>
        <v>3.1684865016655961E-3</v>
      </c>
      <c r="CO66" s="40">
        <f t="shared" si="51"/>
        <v>3.4884509815867348E-3</v>
      </c>
      <c r="CP66" s="40">
        <f t="shared" si="51"/>
        <v>3.736633542200008E-3</v>
      </c>
      <c r="CR66" s="9">
        <f t="shared" si="52"/>
        <v>24.646614456476936</v>
      </c>
      <c r="CS66" s="9">
        <f t="shared" si="52"/>
        <v>25.95186180725749</v>
      </c>
      <c r="CT66" s="9">
        <f t="shared" si="52"/>
        <v>30.092476906552097</v>
      </c>
      <c r="CU66" s="9">
        <f t="shared" si="52"/>
        <v>39.5384644589749</v>
      </c>
      <c r="CV66" s="9">
        <f t="shared" si="52"/>
        <v>50.952979274611394</v>
      </c>
      <c r="CW66" s="9">
        <f t="shared" si="52"/>
        <v>66.942612452158102</v>
      </c>
      <c r="CY66" s="9">
        <f t="shared" si="53"/>
        <v>67.476466172612376</v>
      </c>
      <c r="CZ66" s="9">
        <f t="shared" si="53"/>
        <v>67.462927614037341</v>
      </c>
      <c r="DA66" s="9">
        <f t="shared" si="53"/>
        <v>71.261064831881399</v>
      </c>
      <c r="DB66" s="9">
        <f t="shared" si="53"/>
        <v>77.232209344037173</v>
      </c>
      <c r="DC66" s="9">
        <f t="shared" si="53"/>
        <v>80.685552536471747</v>
      </c>
      <c r="DD66" s="9">
        <f t="shared" si="53"/>
        <v>80.917465575630132</v>
      </c>
      <c r="DF66" s="9">
        <f>IF($A66=2,IF(ISNUMBER(CR66/Ukraine!CR66),100*CR66/Ukraine!CR66,""),"")</f>
        <v>100</v>
      </c>
      <c r="DG66" s="9">
        <f>IF($A66=2,IF(ISNUMBER(CS66/Ukraine!CS66),100*CS66/Ukraine!CS66,""),"")</f>
        <v>100</v>
      </c>
      <c r="DH66" s="9">
        <f>IF($A66=2,IF(ISNUMBER(CT66/Ukraine!CT66),100*CT66/Ukraine!CT66,""),"")</f>
        <v>100</v>
      </c>
      <c r="DI66" s="9">
        <f>IF($A66=2,IF(ISNUMBER(CU66/Ukraine!CU66),100*CU66/Ukraine!CU66,""),"")</f>
        <v>100</v>
      </c>
      <c r="DJ66" s="9">
        <f>IF($A66=2,IF(ISNUMBER(CV66/Ukraine!CV66),100*CV66/Ukraine!CV66,""),"")</f>
        <v>100.00000000000001</v>
      </c>
      <c r="DK66" s="9">
        <f>IF($A66=2,IF(ISNUMBER(CW66/Ukraine!CW66),100*CW66/Ukraine!CW66,""),"")</f>
        <v>100</v>
      </c>
      <c r="DM66" s="40">
        <f t="shared" si="27"/>
        <v>-5.2047813542174137E-2</v>
      </c>
      <c r="DN66" s="40">
        <f t="shared" si="28"/>
        <v>-7.9966795794133905E-2</v>
      </c>
      <c r="DO66" s="40">
        <f t="shared" si="29"/>
        <v>1.8474758324382279E-2</v>
      </c>
      <c r="DP66" s="40">
        <f t="shared" si="30"/>
        <v>4.2143007804260613E-2</v>
      </c>
      <c r="DQ66" s="40">
        <f t="shared" si="31"/>
        <v>6.8207577720207357E-2</v>
      </c>
      <c r="DR66" s="40">
        <f t="shared" si="32"/>
        <v>-1.1166485554764516E-2</v>
      </c>
      <c r="DT66" s="40">
        <f t="shared" si="61"/>
        <v>5.2958484545026163E-2</v>
      </c>
      <c r="DU66" s="40">
        <f t="shared" si="62"/>
        <v>0.15954982844955956</v>
      </c>
      <c r="DV66" s="40">
        <f t="shared" si="63"/>
        <v>0.3138986392431562</v>
      </c>
      <c r="DW66" s="40">
        <f t="shared" si="64"/>
        <v>0.28869393315666558</v>
      </c>
      <c r="DX66" s="40">
        <f t="shared" si="65"/>
        <v>0.31381154556970037</v>
      </c>
      <c r="DY66" s="40">
        <f t="shared" si="54"/>
        <v>1.7160976843440707</v>
      </c>
    </row>
    <row r="67" spans="1:129" x14ac:dyDescent="0.2">
      <c r="A67" s="39" t="str">
        <f>'Industry selection'!C67</f>
        <v/>
      </c>
      <c r="B67" s="2">
        <v>17</v>
      </c>
      <c r="C67" s="2" t="s">
        <v>136</v>
      </c>
      <c r="E67" s="30" t="s">
        <v>135</v>
      </c>
      <c r="F67" s="31">
        <v>17</v>
      </c>
      <c r="G67" s="32" t="s">
        <v>136</v>
      </c>
      <c r="H67" s="157">
        <f>[1]Ukraine!$F$65</f>
        <v>960</v>
      </c>
      <c r="I67" s="157">
        <f>[1]Ukraine!$G$65</f>
        <v>35781</v>
      </c>
      <c r="J67" s="157">
        <f>[1]Ukraine!$H$65</f>
        <v>35594</v>
      </c>
      <c r="K67" s="157">
        <f>[1]Ukraine!$I$65</f>
        <v>18503654.199999999</v>
      </c>
      <c r="L67" s="157">
        <f>[1]Ukraine!$J$65</f>
        <v>1234251.3</v>
      </c>
      <c r="M67" s="11"/>
      <c r="N67" s="33" t="s">
        <v>792</v>
      </c>
      <c r="O67" s="36">
        <v>17</v>
      </c>
      <c r="P67" s="35" t="s">
        <v>136</v>
      </c>
      <c r="Q67" s="157">
        <f>[2]Ukraine!$F$65</f>
        <v>1030</v>
      </c>
      <c r="R67" s="157">
        <f>[2]Ukraine!$G$65</f>
        <v>35629</v>
      </c>
      <c r="S67" s="157">
        <f>[2]Ukraine!$H$65</f>
        <v>35448</v>
      </c>
      <c r="T67" s="157">
        <f>[2]Ukraine!$I$65</f>
        <v>19024743.100000001</v>
      </c>
      <c r="U67" s="157">
        <f>[2]Ukraine!$J$65</f>
        <v>1266479.2</v>
      </c>
      <c r="V67" s="11"/>
      <c r="W67" s="36" t="s">
        <v>1137</v>
      </c>
      <c r="X67" s="36">
        <v>17</v>
      </c>
      <c r="Y67" s="36" t="s">
        <v>136</v>
      </c>
      <c r="Z67" s="157">
        <f>[3]Ukraine!$F$65</f>
        <v>936</v>
      </c>
      <c r="AA67" s="157">
        <f>[3]Ukraine!$G$65</f>
        <v>30593</v>
      </c>
      <c r="AB67" s="157">
        <f>[3]Ukraine!$H$65</f>
        <v>30376</v>
      </c>
      <c r="AC67" s="157">
        <f>[3]Ukraine!$I$65</f>
        <v>21987670.800000001</v>
      </c>
      <c r="AD67" s="157">
        <f>[3]Ukraine!$J$65</f>
        <v>1182201.1000000001</v>
      </c>
      <c r="AE67" s="11"/>
      <c r="AF67" s="37" t="s">
        <v>1137</v>
      </c>
      <c r="AG67" s="37">
        <v>17</v>
      </c>
      <c r="AH67" s="37" t="s">
        <v>136</v>
      </c>
      <c r="AI67" s="157">
        <f>[4]Ukraine!$F$65</f>
        <v>946</v>
      </c>
      <c r="AJ67" s="157">
        <f>[4]Ukraine!$G$65</f>
        <v>28142</v>
      </c>
      <c r="AK67" s="157">
        <f>[4]Ukraine!$H$65</f>
        <v>27957</v>
      </c>
      <c r="AL67" s="157">
        <f>[4]Ukraine!$I$65</f>
        <v>28607104.199999999</v>
      </c>
      <c r="AM67" s="157">
        <f>[4]Ukraine!$J$65</f>
        <v>1333686</v>
      </c>
      <c r="AN67" s="11"/>
      <c r="AO67" s="11" t="s">
        <v>1137</v>
      </c>
      <c r="AP67" s="11">
        <v>17</v>
      </c>
      <c r="AQ67" s="11" t="s">
        <v>136</v>
      </c>
      <c r="AR67" s="157">
        <f>[5]Ukraine!$F$65</f>
        <v>893</v>
      </c>
      <c r="AS67" s="157">
        <f>[5]Ukraine!$G$65</f>
        <v>27389</v>
      </c>
      <c r="AT67" s="157">
        <f>[5]Ukraine!$H$65</f>
        <v>27254</v>
      </c>
      <c r="AU67" s="157">
        <f>[5]Ukraine!$I$65</f>
        <v>33050462.199999999</v>
      </c>
      <c r="AV67" s="157">
        <f>[5]Ukraine!$J$65</f>
        <v>1714080.5</v>
      </c>
      <c r="AW67" s="11"/>
      <c r="AX67" s="33" t="s">
        <v>1137</v>
      </c>
      <c r="AY67" s="33">
        <v>17</v>
      </c>
      <c r="AZ67" s="33" t="s">
        <v>136</v>
      </c>
      <c r="BA67" s="157">
        <f>[6]Ukraine!$F$65</f>
        <v>929</v>
      </c>
      <c r="BB67" s="157">
        <f>[6]Ukraine!$G$65</f>
        <v>27494</v>
      </c>
      <c r="BC67" s="157">
        <f>[6]Ukraine!$H$65</f>
        <v>27307</v>
      </c>
      <c r="BD67" s="157">
        <f>[6]Ukraine!$I$65</f>
        <v>36719100.200000003</v>
      </c>
      <c r="BE67" s="157">
        <f>[6]Ukraine!$J$65</f>
        <v>2216118.2999999998</v>
      </c>
      <c r="BG67" s="2">
        <v>17</v>
      </c>
      <c r="BH67" s="2" t="s">
        <v>136</v>
      </c>
      <c r="BI67" s="1">
        <f t="shared" si="38"/>
        <v>960</v>
      </c>
      <c r="BJ67" s="1">
        <f t="shared" si="39"/>
        <v>1030</v>
      </c>
      <c r="BK67" s="1">
        <f t="shared" si="40"/>
        <v>936</v>
      </c>
      <c r="BL67" s="1">
        <f t="shared" si="41"/>
        <v>946</v>
      </c>
      <c r="BM67" s="1">
        <f t="shared" si="42"/>
        <v>893</v>
      </c>
      <c r="BN67" s="1">
        <f t="shared" si="43"/>
        <v>929</v>
      </c>
      <c r="BP67" s="1">
        <f t="shared" si="55"/>
        <v>35594</v>
      </c>
      <c r="BQ67" s="1">
        <f t="shared" si="56"/>
        <v>35448</v>
      </c>
      <c r="BR67" s="1">
        <f t="shared" si="57"/>
        <v>30376</v>
      </c>
      <c r="BS67" s="1">
        <f t="shared" si="58"/>
        <v>27957</v>
      </c>
      <c r="BT67" s="1">
        <f t="shared" si="59"/>
        <v>27254</v>
      </c>
      <c r="BU67" s="1">
        <f t="shared" si="60"/>
        <v>27307</v>
      </c>
      <c r="BW67" s="40" t="str">
        <f t="shared" si="66"/>
        <v/>
      </c>
      <c r="BX67" s="40" t="str">
        <f t="shared" si="66"/>
        <v/>
      </c>
      <c r="BY67" s="40" t="str">
        <f t="shared" si="66"/>
        <v/>
      </c>
      <c r="BZ67" s="40" t="str">
        <f t="shared" si="66"/>
        <v/>
      </c>
      <c r="CA67" s="40" t="str">
        <f t="shared" si="66"/>
        <v/>
      </c>
      <c r="CB67" s="40" t="str">
        <f t="shared" si="66"/>
        <v/>
      </c>
      <c r="CD67" s="10">
        <f t="shared" si="45"/>
        <v>1234251.3</v>
      </c>
      <c r="CE67" s="10">
        <f t="shared" si="46"/>
        <v>1266479.2</v>
      </c>
      <c r="CF67" s="10">
        <f t="shared" si="47"/>
        <v>1182201.1000000001</v>
      </c>
      <c r="CG67" s="10">
        <f t="shared" si="48"/>
        <v>1333686</v>
      </c>
      <c r="CH67" s="10">
        <f t="shared" si="49"/>
        <v>1714080.5</v>
      </c>
      <c r="CI67" s="10">
        <f t="shared" si="50"/>
        <v>2216118.2999999998</v>
      </c>
      <c r="CK67" s="40" t="str">
        <f t="shared" si="51"/>
        <v/>
      </c>
      <c r="CL67" s="40" t="str">
        <f t="shared" si="51"/>
        <v/>
      </c>
      <c r="CM67" s="40" t="str">
        <f t="shared" si="51"/>
        <v/>
      </c>
      <c r="CN67" s="40" t="str">
        <f t="shared" si="51"/>
        <v/>
      </c>
      <c r="CO67" s="40" t="str">
        <f t="shared" si="51"/>
        <v/>
      </c>
      <c r="CP67" s="40" t="str">
        <f t="shared" si="51"/>
        <v/>
      </c>
      <c r="CR67" s="9" t="str">
        <f t="shared" si="52"/>
        <v/>
      </c>
      <c r="CS67" s="9" t="str">
        <f t="shared" si="52"/>
        <v/>
      </c>
      <c r="CT67" s="9" t="str">
        <f t="shared" si="52"/>
        <v/>
      </c>
      <c r="CU67" s="9" t="str">
        <f t="shared" si="52"/>
        <v/>
      </c>
      <c r="CV67" s="9" t="str">
        <f t="shared" si="52"/>
        <v/>
      </c>
      <c r="CW67" s="9" t="str">
        <f t="shared" si="52"/>
        <v/>
      </c>
      <c r="CY67" s="9" t="str">
        <f t="shared" si="53"/>
        <v/>
      </c>
      <c r="CZ67" s="9" t="str">
        <f t="shared" si="53"/>
        <v/>
      </c>
      <c r="DA67" s="9" t="str">
        <f t="shared" si="53"/>
        <v/>
      </c>
      <c r="DB67" s="9" t="str">
        <f t="shared" si="53"/>
        <v/>
      </c>
      <c r="DC67" s="9" t="str">
        <f t="shared" si="53"/>
        <v/>
      </c>
      <c r="DD67" s="9" t="str">
        <f t="shared" si="53"/>
        <v/>
      </c>
      <c r="DF67" s="9" t="str">
        <f>IF($A67=2,IF(ISNUMBER(CR67/Ukraine!CR67),100*CR67/Ukraine!CR67,""),"")</f>
        <v/>
      </c>
      <c r="DG67" s="9" t="str">
        <f>IF($A67=2,IF(ISNUMBER(CS67/Ukraine!CS67),100*CS67/Ukraine!CS67,""),"")</f>
        <v/>
      </c>
      <c r="DH67" s="9" t="str">
        <f>IF($A67=2,IF(ISNUMBER(CT67/Ukraine!CT67),100*CT67/Ukraine!CT67,""),"")</f>
        <v/>
      </c>
      <c r="DI67" s="9" t="str">
        <f>IF($A67=2,IF(ISNUMBER(CU67/Ukraine!CU67),100*CU67/Ukraine!CU67,""),"")</f>
        <v/>
      </c>
      <c r="DJ67" s="9" t="str">
        <f>IF($A67=2,IF(ISNUMBER(CV67/Ukraine!CV67),100*CV67/Ukraine!CV67,""),"")</f>
        <v/>
      </c>
      <c r="DK67" s="9" t="str">
        <f>IF($A67=2,IF(ISNUMBER(CW67/Ukraine!CW67),100*CW67/Ukraine!CW67,""),"")</f>
        <v/>
      </c>
      <c r="DM67" s="40" t="str">
        <f t="shared" si="27"/>
        <v/>
      </c>
      <c r="DN67" s="40" t="str">
        <f t="shared" si="28"/>
        <v/>
      </c>
      <c r="DO67" s="40" t="str">
        <f t="shared" si="29"/>
        <v/>
      </c>
      <c r="DP67" s="40" t="str">
        <f t="shared" si="30"/>
        <v/>
      </c>
      <c r="DQ67" s="40" t="str">
        <f t="shared" si="31"/>
        <v/>
      </c>
      <c r="DR67" s="40" t="str">
        <f t="shared" si="32"/>
        <v/>
      </c>
      <c r="DT67" s="40" t="str">
        <f t="shared" si="61"/>
        <v/>
      </c>
      <c r="DU67" s="40" t="str">
        <f t="shared" si="62"/>
        <v/>
      </c>
      <c r="DV67" s="40" t="str">
        <f t="shared" si="63"/>
        <v/>
      </c>
      <c r="DW67" s="40" t="str">
        <f t="shared" si="64"/>
        <v/>
      </c>
      <c r="DX67" s="40" t="str">
        <f t="shared" si="65"/>
        <v/>
      </c>
      <c r="DY67" s="40" t="str">
        <f t="shared" si="54"/>
        <v/>
      </c>
    </row>
    <row r="68" spans="1:129" x14ac:dyDescent="0.2">
      <c r="A68" s="39">
        <f>'Industry selection'!C68</f>
        <v>1</v>
      </c>
      <c r="B68" s="2">
        <v>17.100000000000001</v>
      </c>
      <c r="C68" s="2" t="s">
        <v>138</v>
      </c>
      <c r="E68" s="30" t="s">
        <v>137</v>
      </c>
      <c r="F68" s="31">
        <v>17.100000000000001</v>
      </c>
      <c r="G68" s="32" t="s">
        <v>138</v>
      </c>
      <c r="H68" s="157">
        <f>[1]Ukraine!$F$66</f>
        <v>55</v>
      </c>
      <c r="I68" s="157">
        <f>[1]Ukraine!$G$66</f>
        <v>8829</v>
      </c>
      <c r="J68" s="157">
        <f>[1]Ukraine!$H$66</f>
        <v>8816</v>
      </c>
      <c r="K68" s="157">
        <f>[1]Ukraine!$I$66</f>
        <v>4286658.7</v>
      </c>
      <c r="L68" s="157">
        <f>[1]Ukraine!$J$66</f>
        <v>370425.5</v>
      </c>
      <c r="M68" s="11"/>
      <c r="N68" s="33" t="s">
        <v>793</v>
      </c>
      <c r="O68" s="36">
        <v>17.100000000000001</v>
      </c>
      <c r="P68" s="35" t="s">
        <v>138</v>
      </c>
      <c r="Q68" s="157">
        <f>[2]Ukraine!$F$66</f>
        <v>55</v>
      </c>
      <c r="R68" s="157">
        <f>[2]Ukraine!$G$66</f>
        <v>6673</v>
      </c>
      <c r="S68" s="157">
        <f>[2]Ukraine!$H$66</f>
        <v>6666</v>
      </c>
      <c r="T68" s="157">
        <f>[2]Ukraine!$I$66</f>
        <v>3097708.1</v>
      </c>
      <c r="U68" s="157">
        <f>[2]Ukraine!$J$66</f>
        <v>229461.9</v>
      </c>
      <c r="V68" s="11"/>
      <c r="W68" s="36" t="s">
        <v>1138</v>
      </c>
      <c r="X68" s="36">
        <v>17.100000000000001</v>
      </c>
      <c r="Y68" s="36" t="s">
        <v>138</v>
      </c>
      <c r="Z68" s="157">
        <f>[3]Ukraine!$F$66</f>
        <v>48</v>
      </c>
      <c r="AA68" s="157">
        <f>[3]Ukraine!$G$66</f>
        <v>7215</v>
      </c>
      <c r="AB68" s="157">
        <f>[3]Ukraine!$H$66</f>
        <v>7204</v>
      </c>
      <c r="AC68" s="157">
        <f>[3]Ukraine!$I$66</f>
        <v>5991450</v>
      </c>
      <c r="AD68" s="157">
        <f>[3]Ukraine!$J$66</f>
        <v>406630.9</v>
      </c>
      <c r="AE68" s="11"/>
      <c r="AF68" s="37" t="s">
        <v>1138</v>
      </c>
      <c r="AG68" s="37">
        <v>17.100000000000001</v>
      </c>
      <c r="AH68" s="37" t="s">
        <v>138</v>
      </c>
      <c r="AI68" s="157">
        <f>[4]Ukraine!$F$66</f>
        <v>52</v>
      </c>
      <c r="AJ68" s="157">
        <f>[4]Ukraine!$G$66</f>
        <v>4648</v>
      </c>
      <c r="AK68" s="157">
        <f>[4]Ukraine!$H$66</f>
        <v>4643</v>
      </c>
      <c r="AL68" s="157">
        <f>[4]Ukraine!$I$66</f>
        <v>4489547.2</v>
      </c>
      <c r="AM68" s="157">
        <f>[4]Ukraine!$J$66</f>
        <v>221263.3</v>
      </c>
      <c r="AN68" s="11"/>
      <c r="AO68" s="11" t="s">
        <v>1138</v>
      </c>
      <c r="AP68" s="11">
        <v>17.100000000000001</v>
      </c>
      <c r="AQ68" s="11" t="s">
        <v>138</v>
      </c>
      <c r="AR68" s="157">
        <f>[5]Ukraine!$F$66</f>
        <v>51</v>
      </c>
      <c r="AS68" s="157">
        <f>[5]Ukraine!$G$66</f>
        <v>4734</v>
      </c>
      <c r="AT68" s="157">
        <f>[5]Ukraine!$H$66</f>
        <v>4728</v>
      </c>
      <c r="AU68" s="157">
        <f>[5]Ukraine!$I$66</f>
        <v>5144000</v>
      </c>
      <c r="AV68" s="157">
        <f>[5]Ukraine!$J$66</f>
        <v>317426.40000000002</v>
      </c>
      <c r="AW68" s="11"/>
      <c r="AX68" s="33" t="s">
        <v>1138</v>
      </c>
      <c r="AY68" s="33">
        <v>17.100000000000001</v>
      </c>
      <c r="AZ68" s="33" t="s">
        <v>138</v>
      </c>
      <c r="BA68" s="157">
        <f>[6]Ukraine!$F$66</f>
        <v>53</v>
      </c>
      <c r="BB68" s="157">
        <f>[6]Ukraine!$G$66</f>
        <v>4539</v>
      </c>
      <c r="BC68" s="157">
        <f>[6]Ukraine!$H$66</f>
        <v>4530</v>
      </c>
      <c r="BD68" s="157">
        <f>[6]Ukraine!$I$66</f>
        <v>5952113.7000000002</v>
      </c>
      <c r="BE68" s="157">
        <f>[6]Ukraine!$J$66</f>
        <v>381406.8</v>
      </c>
      <c r="BG68" s="2">
        <v>17.100000000000001</v>
      </c>
      <c r="BH68" s="2" t="s">
        <v>138</v>
      </c>
      <c r="BI68" s="1">
        <f t="shared" si="38"/>
        <v>55</v>
      </c>
      <c r="BJ68" s="1">
        <f t="shared" si="39"/>
        <v>55</v>
      </c>
      <c r="BK68" s="1">
        <f t="shared" si="40"/>
        <v>48</v>
      </c>
      <c r="BL68" s="1">
        <f t="shared" si="41"/>
        <v>52</v>
      </c>
      <c r="BM68" s="1">
        <f t="shared" si="42"/>
        <v>51</v>
      </c>
      <c r="BN68" s="1">
        <f t="shared" si="43"/>
        <v>53</v>
      </c>
      <c r="BP68" s="1">
        <f t="shared" si="55"/>
        <v>8816</v>
      </c>
      <c r="BQ68" s="1">
        <f t="shared" si="56"/>
        <v>6666</v>
      </c>
      <c r="BR68" s="1">
        <f t="shared" si="57"/>
        <v>7204</v>
      </c>
      <c r="BS68" s="1">
        <f t="shared" si="58"/>
        <v>4643</v>
      </c>
      <c r="BT68" s="1">
        <f t="shared" si="59"/>
        <v>4728</v>
      </c>
      <c r="BU68" s="1">
        <f t="shared" si="60"/>
        <v>4530</v>
      </c>
      <c r="BW68" s="40" t="str">
        <f t="shared" si="66"/>
        <v/>
      </c>
      <c r="BX68" s="40" t="str">
        <f t="shared" si="66"/>
        <v/>
      </c>
      <c r="BY68" s="40" t="str">
        <f t="shared" si="66"/>
        <v/>
      </c>
      <c r="BZ68" s="40" t="str">
        <f t="shared" si="66"/>
        <v/>
      </c>
      <c r="CA68" s="40" t="str">
        <f t="shared" si="66"/>
        <v/>
      </c>
      <c r="CB68" s="40" t="str">
        <f t="shared" si="66"/>
        <v/>
      </c>
      <c r="CD68" s="10">
        <f t="shared" si="45"/>
        <v>370425.5</v>
      </c>
      <c r="CE68" s="10">
        <f t="shared" si="46"/>
        <v>229461.9</v>
      </c>
      <c r="CF68" s="10">
        <f t="shared" si="47"/>
        <v>406630.9</v>
      </c>
      <c r="CG68" s="10">
        <f t="shared" si="48"/>
        <v>221263.3</v>
      </c>
      <c r="CH68" s="10">
        <f t="shared" si="49"/>
        <v>317426.40000000002</v>
      </c>
      <c r="CI68" s="10">
        <f t="shared" si="50"/>
        <v>381406.8</v>
      </c>
      <c r="CK68" s="40" t="str">
        <f t="shared" si="51"/>
        <v/>
      </c>
      <c r="CL68" s="40" t="str">
        <f t="shared" si="51"/>
        <v/>
      </c>
      <c r="CM68" s="40" t="str">
        <f t="shared" si="51"/>
        <v/>
      </c>
      <c r="CN68" s="40" t="str">
        <f t="shared" si="51"/>
        <v/>
      </c>
      <c r="CO68" s="40" t="str">
        <f t="shared" si="51"/>
        <v/>
      </c>
      <c r="CP68" s="40" t="str">
        <f t="shared" si="51"/>
        <v/>
      </c>
      <c r="CR68" s="9" t="str">
        <f t="shared" si="52"/>
        <v/>
      </c>
      <c r="CS68" s="9" t="str">
        <f t="shared" si="52"/>
        <v/>
      </c>
      <c r="CT68" s="9" t="str">
        <f t="shared" si="52"/>
        <v/>
      </c>
      <c r="CU68" s="9" t="str">
        <f t="shared" si="52"/>
        <v/>
      </c>
      <c r="CV68" s="9" t="str">
        <f t="shared" si="52"/>
        <v/>
      </c>
      <c r="CW68" s="9" t="str">
        <f t="shared" si="52"/>
        <v/>
      </c>
      <c r="CY68" s="9" t="str">
        <f t="shared" si="53"/>
        <v/>
      </c>
      <c r="CZ68" s="9" t="str">
        <f t="shared" si="53"/>
        <v/>
      </c>
      <c r="DA68" s="9" t="str">
        <f t="shared" si="53"/>
        <v/>
      </c>
      <c r="DB68" s="9" t="str">
        <f t="shared" si="53"/>
        <v/>
      </c>
      <c r="DC68" s="9" t="str">
        <f t="shared" si="53"/>
        <v/>
      </c>
      <c r="DD68" s="9" t="str">
        <f t="shared" si="53"/>
        <v/>
      </c>
      <c r="DF68" s="9" t="str">
        <f>IF($A68=2,IF(ISNUMBER(CR68/Ukraine!CR68),100*CR68/Ukraine!CR68,""),"")</f>
        <v/>
      </c>
      <c r="DG68" s="9" t="str">
        <f>IF($A68=2,IF(ISNUMBER(CS68/Ukraine!CS68),100*CS68/Ukraine!CS68,""),"")</f>
        <v/>
      </c>
      <c r="DH68" s="9" t="str">
        <f>IF($A68=2,IF(ISNUMBER(CT68/Ukraine!CT68),100*CT68/Ukraine!CT68,""),"")</f>
        <v/>
      </c>
      <c r="DI68" s="9" t="str">
        <f>IF($A68=2,IF(ISNUMBER(CU68/Ukraine!CU68),100*CU68/Ukraine!CU68,""),"")</f>
        <v/>
      </c>
      <c r="DJ68" s="9" t="str">
        <f>IF($A68=2,IF(ISNUMBER(CV68/Ukraine!CV68),100*CV68/Ukraine!CV68,""),"")</f>
        <v/>
      </c>
      <c r="DK68" s="9" t="str">
        <f>IF($A68=2,IF(ISNUMBER(CW68/Ukraine!CW68),100*CW68/Ukraine!CW68,""),"")</f>
        <v/>
      </c>
      <c r="DM68" s="40" t="str">
        <f t="shared" si="27"/>
        <v/>
      </c>
      <c r="DN68" s="40" t="str">
        <f t="shared" si="28"/>
        <v/>
      </c>
      <c r="DO68" s="40" t="str">
        <f t="shared" si="29"/>
        <v/>
      </c>
      <c r="DP68" s="40" t="str">
        <f t="shared" si="30"/>
        <v/>
      </c>
      <c r="DQ68" s="40" t="str">
        <f t="shared" si="31"/>
        <v/>
      </c>
      <c r="DR68" s="40" t="str">
        <f t="shared" si="32"/>
        <v/>
      </c>
      <c r="DT68" s="40" t="str">
        <f t="shared" si="61"/>
        <v/>
      </c>
      <c r="DU68" s="40" t="str">
        <f t="shared" si="62"/>
        <v/>
      </c>
      <c r="DV68" s="40" t="str">
        <f t="shared" si="63"/>
        <v/>
      </c>
      <c r="DW68" s="40" t="str">
        <f t="shared" si="64"/>
        <v/>
      </c>
      <c r="DX68" s="40" t="str">
        <f t="shared" si="65"/>
        <v/>
      </c>
      <c r="DY68" s="40" t="str">
        <f t="shared" si="54"/>
        <v/>
      </c>
    </row>
    <row r="69" spans="1:129" x14ac:dyDescent="0.2">
      <c r="A69" s="39">
        <f>'Industry selection'!C69</f>
        <v>2</v>
      </c>
      <c r="B69" s="2">
        <v>17.2</v>
      </c>
      <c r="C69" s="2" t="s">
        <v>140</v>
      </c>
      <c r="E69" s="30" t="s">
        <v>139</v>
      </c>
      <c r="F69" s="31">
        <v>17.2</v>
      </c>
      <c r="G69" s="32" t="s">
        <v>140</v>
      </c>
      <c r="H69" s="157">
        <f>[1]Ukraine!$F$67</f>
        <v>905</v>
      </c>
      <c r="I69" s="157">
        <f>[1]Ukraine!$G$67</f>
        <v>26952</v>
      </c>
      <c r="J69" s="157">
        <f>[1]Ukraine!$H$67</f>
        <v>26778</v>
      </c>
      <c r="K69" s="157">
        <f>[1]Ukraine!$I$67</f>
        <v>14216995.5</v>
      </c>
      <c r="L69" s="157">
        <f>[1]Ukraine!$J$67</f>
        <v>863825.8</v>
      </c>
      <c r="M69" s="11"/>
      <c r="N69" s="33" t="s">
        <v>794</v>
      </c>
      <c r="O69" s="36">
        <v>17.2</v>
      </c>
      <c r="P69" s="35" t="s">
        <v>140</v>
      </c>
      <c r="Q69" s="157">
        <f>[2]Ukraine!$F$67</f>
        <v>975</v>
      </c>
      <c r="R69" s="157">
        <f>[2]Ukraine!$G$67</f>
        <v>28956</v>
      </c>
      <c r="S69" s="157">
        <f>[2]Ukraine!$H$67</f>
        <v>28782</v>
      </c>
      <c r="T69" s="157">
        <f>[2]Ukraine!$I$67</f>
        <v>15927035</v>
      </c>
      <c r="U69" s="157">
        <f>[2]Ukraine!$J$67</f>
        <v>1037017.3</v>
      </c>
      <c r="V69" s="11"/>
      <c r="W69" s="36" t="s">
        <v>1139</v>
      </c>
      <c r="X69" s="36">
        <v>17.2</v>
      </c>
      <c r="Y69" s="36" t="s">
        <v>140</v>
      </c>
      <c r="Z69" s="157">
        <f>[3]Ukraine!$F$67</f>
        <v>888</v>
      </c>
      <c r="AA69" s="157">
        <f>[3]Ukraine!$G$67</f>
        <v>23378</v>
      </c>
      <c r="AB69" s="157">
        <f>[3]Ukraine!$H$67</f>
        <v>23172</v>
      </c>
      <c r="AC69" s="157">
        <f>[3]Ukraine!$I$67</f>
        <v>15996220.800000001</v>
      </c>
      <c r="AD69" s="157">
        <f>[3]Ukraine!$J$67</f>
        <v>775570.2</v>
      </c>
      <c r="AE69" s="11"/>
      <c r="AF69" s="37" t="s">
        <v>1139</v>
      </c>
      <c r="AG69" s="37">
        <v>17.2</v>
      </c>
      <c r="AH69" s="37" t="s">
        <v>140</v>
      </c>
      <c r="AI69" s="157">
        <f>[4]Ukraine!$F$67</f>
        <v>894</v>
      </c>
      <c r="AJ69" s="157">
        <f>[4]Ukraine!$G$67</f>
        <v>23494</v>
      </c>
      <c r="AK69" s="157">
        <f>[4]Ukraine!$H$67</f>
        <v>23314</v>
      </c>
      <c r="AL69" s="157">
        <f>[4]Ukraine!$I$67</f>
        <v>24117557</v>
      </c>
      <c r="AM69" s="157">
        <f>[4]Ukraine!$J$67</f>
        <v>1112422.7</v>
      </c>
      <c r="AN69" s="11"/>
      <c r="AO69" s="11" t="s">
        <v>1139</v>
      </c>
      <c r="AP69" s="11">
        <v>17.2</v>
      </c>
      <c r="AQ69" s="11" t="s">
        <v>140</v>
      </c>
      <c r="AR69" s="157">
        <f>[5]Ukraine!$F$67</f>
        <v>842</v>
      </c>
      <c r="AS69" s="157">
        <f>[5]Ukraine!$G$67</f>
        <v>22655</v>
      </c>
      <c r="AT69" s="157">
        <f>[5]Ukraine!$H$67</f>
        <v>22526</v>
      </c>
      <c r="AU69" s="157">
        <f>[5]Ukraine!$I$67</f>
        <v>27906462.199999999</v>
      </c>
      <c r="AV69" s="157">
        <f>[5]Ukraine!$J$67</f>
        <v>1396654.1</v>
      </c>
      <c r="AW69" s="11"/>
      <c r="AX69" s="33" t="s">
        <v>1139</v>
      </c>
      <c r="AY69" s="33">
        <v>17.2</v>
      </c>
      <c r="AZ69" s="33" t="s">
        <v>140</v>
      </c>
      <c r="BA69" s="157">
        <f>[6]Ukraine!$F$67</f>
        <v>876</v>
      </c>
      <c r="BB69" s="157">
        <f>[6]Ukraine!$G$67</f>
        <v>22955</v>
      </c>
      <c r="BC69" s="157">
        <f>[6]Ukraine!$H$67</f>
        <v>22777</v>
      </c>
      <c r="BD69" s="157">
        <f>[6]Ukraine!$I$67</f>
        <v>30766986.5</v>
      </c>
      <c r="BE69" s="157">
        <f>[6]Ukraine!$J$67</f>
        <v>1834711.5</v>
      </c>
      <c r="BG69" s="2">
        <v>17.2</v>
      </c>
      <c r="BH69" s="2" t="s">
        <v>140</v>
      </c>
      <c r="BI69" s="1">
        <f t="shared" si="38"/>
        <v>905</v>
      </c>
      <c r="BJ69" s="1">
        <f t="shared" si="39"/>
        <v>975</v>
      </c>
      <c r="BK69" s="1">
        <f t="shared" si="40"/>
        <v>888</v>
      </c>
      <c r="BL69" s="1">
        <f t="shared" si="41"/>
        <v>894</v>
      </c>
      <c r="BM69" s="1">
        <f t="shared" si="42"/>
        <v>842</v>
      </c>
      <c r="BN69" s="1">
        <f t="shared" si="43"/>
        <v>876</v>
      </c>
      <c r="BP69" s="1">
        <f t="shared" si="55"/>
        <v>26778</v>
      </c>
      <c r="BQ69" s="1">
        <f t="shared" si="56"/>
        <v>28782</v>
      </c>
      <c r="BR69" s="1">
        <f t="shared" si="57"/>
        <v>23172</v>
      </c>
      <c r="BS69" s="1">
        <f t="shared" si="58"/>
        <v>23314</v>
      </c>
      <c r="BT69" s="1">
        <f t="shared" si="59"/>
        <v>22526</v>
      </c>
      <c r="BU69" s="1">
        <f t="shared" si="60"/>
        <v>22777</v>
      </c>
      <c r="BW69" s="40">
        <f t="shared" si="66"/>
        <v>3.6729008688472088E-3</v>
      </c>
      <c r="BX69" s="40">
        <f t="shared" si="66"/>
        <v>4.102479604125399E-3</v>
      </c>
      <c r="BY69" s="40">
        <f t="shared" si="66"/>
        <v>3.7416516456436934E-3</v>
      </c>
      <c r="BZ69" s="40">
        <f t="shared" si="66"/>
        <v>4.034876395782711E-3</v>
      </c>
      <c r="CA69" s="40">
        <f t="shared" si="66"/>
        <v>3.9423361150435496E-3</v>
      </c>
      <c r="CB69" s="40">
        <f t="shared" si="66"/>
        <v>3.9857662454928925E-3</v>
      </c>
      <c r="CD69" s="10">
        <f t="shared" si="45"/>
        <v>863825.8</v>
      </c>
      <c r="CE69" s="10">
        <f t="shared" si="46"/>
        <v>1037017.3</v>
      </c>
      <c r="CF69" s="10">
        <f t="shared" si="47"/>
        <v>775570.2</v>
      </c>
      <c r="CG69" s="10">
        <f t="shared" si="48"/>
        <v>1112422.7</v>
      </c>
      <c r="CH69" s="10">
        <f t="shared" si="49"/>
        <v>1396654.1</v>
      </c>
      <c r="CI69" s="10">
        <f t="shared" si="50"/>
        <v>1834711.5</v>
      </c>
      <c r="CK69" s="40">
        <f t="shared" si="51"/>
        <v>3.2437867776271673E-3</v>
      </c>
      <c r="CL69" s="40">
        <f t="shared" si="51"/>
        <v>3.8424491354202752E-3</v>
      </c>
      <c r="CM69" s="40">
        <f t="shared" si="51"/>
        <v>2.9656187374110122E-3</v>
      </c>
      <c r="CN69" s="40">
        <f t="shared" si="51"/>
        <v>3.7606415952302595E-3</v>
      </c>
      <c r="CO69" s="40">
        <f t="shared" si="51"/>
        <v>3.8706564314367566E-3</v>
      </c>
      <c r="CP69" s="40">
        <f t="shared" si="51"/>
        <v>3.8808128636597318E-3</v>
      </c>
      <c r="CR69" s="9">
        <f t="shared" si="52"/>
        <v>32.25878706400777</v>
      </c>
      <c r="CS69" s="9">
        <f t="shared" si="52"/>
        <v>36.03006392884442</v>
      </c>
      <c r="CT69" s="9">
        <f t="shared" si="52"/>
        <v>33.470145002589327</v>
      </c>
      <c r="CU69" s="9">
        <f t="shared" si="52"/>
        <v>47.714793686197133</v>
      </c>
      <c r="CV69" s="9">
        <f t="shared" si="52"/>
        <v>62.001868951433906</v>
      </c>
      <c r="CW69" s="9">
        <f t="shared" si="52"/>
        <v>80.551060280107123</v>
      </c>
      <c r="CY69" s="9">
        <f t="shared" si="53"/>
        <v>88.316752710107181</v>
      </c>
      <c r="CZ69" s="9">
        <f t="shared" si="53"/>
        <v>93.661626777043807</v>
      </c>
      <c r="DA69" s="9">
        <f t="shared" si="53"/>
        <v>79.25961629441916</v>
      </c>
      <c r="DB69" s="9">
        <f t="shared" si="53"/>
        <v>93.20339029866976</v>
      </c>
      <c r="DC69" s="9">
        <f t="shared" si="53"/>
        <v>98.181796743984606</v>
      </c>
      <c r="DD69" s="9">
        <f t="shared" si="53"/>
        <v>97.366795357057327</v>
      </c>
      <c r="DF69" s="9">
        <f>IF($A69=2,IF(ISNUMBER(CR69/Ukraine!CR69),100*CR69/Ukraine!CR69,""),"")</f>
        <v>100</v>
      </c>
      <c r="DG69" s="9">
        <f>IF($A69=2,IF(ISNUMBER(CS69/Ukraine!CS69),100*CS69/Ukraine!CS69,""),"")</f>
        <v>100</v>
      </c>
      <c r="DH69" s="9">
        <f>IF($A69=2,IF(ISNUMBER(CT69/Ukraine!CT69),100*CT69/Ukraine!CT69,""),"")</f>
        <v>100</v>
      </c>
      <c r="DI69" s="9">
        <f>IF($A69=2,IF(ISNUMBER(CU69/Ukraine!CU69),100*CU69/Ukraine!CU69,""),"")</f>
        <v>100</v>
      </c>
      <c r="DJ69" s="9">
        <f>IF($A69=2,IF(ISNUMBER(CV69/Ukraine!CV69),100*CV69/Ukraine!CV69,""),"")</f>
        <v>100</v>
      </c>
      <c r="DK69" s="9">
        <f>IF($A69=2,IF(ISNUMBER(CW69/Ukraine!CW69),100*CW69/Ukraine!CW69,""),"")</f>
        <v>100</v>
      </c>
      <c r="DM69" s="40">
        <f t="shared" ref="DM69:DM132" si="67">IF($A69=2,IF(ISNUMBER(BQ69/BP69),BQ69/BP69-1,""),"")</f>
        <v>7.4837553215326036E-2</v>
      </c>
      <c r="DN69" s="40">
        <f t="shared" ref="DN69:DN132" si="68">IF($A69=2,IF(ISNUMBER(BR69/BQ69),BR69/BQ69-1,""),"")</f>
        <v>-0.19491348759641447</v>
      </c>
      <c r="DO69" s="40">
        <f t="shared" ref="DO69:DO132" si="69">IF($A69=2,IF(ISNUMBER(BS69/BR69),BS69/BR69-1,""),"")</f>
        <v>6.1280856205765399E-3</v>
      </c>
      <c r="DP69" s="40">
        <f t="shared" ref="DP69:DP132" si="70">IF($A69=2,IF(ISNUMBER(BT69/BS69),BT69/BS69-1,""),"")</f>
        <v>-3.3799433816590896E-2</v>
      </c>
      <c r="DQ69" s="40">
        <f t="shared" ref="DQ69:DQ132" si="71">IF($A69=2,IF(ISNUMBER(BU69/BT69),BU69/BT69-1,""),"")</f>
        <v>1.1142679570274261E-2</v>
      </c>
      <c r="DR69" s="40">
        <f t="shared" ref="DR69:DR132" si="72">IF($A69=2,IF(ISNUMBER(BU69/BP69),BU69/BP69-1,IF(ISNUMBER(BU69/BQ69),BU69/BQ69-1,IF(ISNUMBER(BT69/BP69),BT69/BP69-1,""))),"")</f>
        <v>-0.14941369781163638</v>
      </c>
      <c r="DT69" s="40">
        <f t="shared" si="61"/>
        <v>0.1169069642126872</v>
      </c>
      <c r="DU69" s="40">
        <f t="shared" si="62"/>
        <v>-7.1049524955344667E-2</v>
      </c>
      <c r="DV69" s="40">
        <f t="shared" si="63"/>
        <v>0.4255926791624538</v>
      </c>
      <c r="DW69" s="40">
        <f t="shared" si="64"/>
        <v>0.29942653339753855</v>
      </c>
      <c r="DX69" s="40">
        <f t="shared" si="65"/>
        <v>0.29917148696280127</v>
      </c>
      <c r="DY69" s="40">
        <f t="shared" si="54"/>
        <v>1.4970269378162917</v>
      </c>
    </row>
    <row r="70" spans="1:129" x14ac:dyDescent="0.2">
      <c r="A70" s="39">
        <f>'Industry selection'!C70</f>
        <v>2</v>
      </c>
      <c r="B70" s="2">
        <v>18</v>
      </c>
      <c r="C70" s="2" t="s">
        <v>142</v>
      </c>
      <c r="E70" s="30" t="s">
        <v>141</v>
      </c>
      <c r="F70" s="31">
        <v>18</v>
      </c>
      <c r="G70" s="32" t="s">
        <v>142</v>
      </c>
      <c r="H70" s="157">
        <f>[1]Ukraine!$F$68</f>
        <v>1613</v>
      </c>
      <c r="I70" s="157">
        <f>[1]Ukraine!$G$68</f>
        <v>22811</v>
      </c>
      <c r="J70" s="157">
        <f>[1]Ukraine!$H$68</f>
        <v>22433</v>
      </c>
      <c r="K70" s="157">
        <f>[1]Ukraine!$I$68</f>
        <v>6647389.0999999996</v>
      </c>
      <c r="L70" s="157">
        <f>[1]Ukraine!$J$68</f>
        <v>667544.5</v>
      </c>
      <c r="M70" s="11"/>
      <c r="N70" s="33" t="s">
        <v>795</v>
      </c>
      <c r="O70" s="36">
        <v>18</v>
      </c>
      <c r="P70" s="35" t="s">
        <v>142</v>
      </c>
      <c r="Q70" s="157">
        <f>[2]Ukraine!$F$68</f>
        <v>1917</v>
      </c>
      <c r="R70" s="157">
        <f>[2]Ukraine!$G$68</f>
        <v>25082</v>
      </c>
      <c r="S70" s="157">
        <f>[2]Ukraine!$H$68</f>
        <v>24551</v>
      </c>
      <c r="T70" s="157">
        <f>[2]Ukraine!$I$68</f>
        <v>7789858.7000000002</v>
      </c>
      <c r="U70" s="157">
        <f>[2]Ukraine!$J$68</f>
        <v>765766.2</v>
      </c>
      <c r="V70" s="11"/>
      <c r="W70" s="36" t="s">
        <v>1140</v>
      </c>
      <c r="X70" s="36">
        <v>18</v>
      </c>
      <c r="Y70" s="36" t="s">
        <v>142</v>
      </c>
      <c r="Z70" s="157">
        <f>[3]Ukraine!$F$68</f>
        <v>1810</v>
      </c>
      <c r="AA70" s="157">
        <f>[3]Ukraine!$G$68</f>
        <v>23461</v>
      </c>
      <c r="AB70" s="157">
        <f>[3]Ukraine!$H$68</f>
        <v>23069</v>
      </c>
      <c r="AC70" s="157">
        <f>[3]Ukraine!$I$68</f>
        <v>8726177.3000000007</v>
      </c>
      <c r="AD70" s="157">
        <f>[3]Ukraine!$J$68</f>
        <v>812266.9</v>
      </c>
      <c r="AE70" s="11"/>
      <c r="AF70" s="37" t="s">
        <v>1140</v>
      </c>
      <c r="AG70" s="37">
        <v>18</v>
      </c>
      <c r="AH70" s="37" t="s">
        <v>142</v>
      </c>
      <c r="AI70" s="157">
        <f>[4]Ukraine!$F$68</f>
        <v>1783</v>
      </c>
      <c r="AJ70" s="157">
        <f>[4]Ukraine!$G$68</f>
        <v>19870</v>
      </c>
      <c r="AK70" s="157">
        <f>[4]Ukraine!$H$68</f>
        <v>19386</v>
      </c>
      <c r="AL70" s="157">
        <f>[4]Ukraine!$I$68</f>
        <v>10785828.800000001</v>
      </c>
      <c r="AM70" s="157">
        <f>[4]Ukraine!$J$68</f>
        <v>912855</v>
      </c>
      <c r="AN70" s="11"/>
      <c r="AO70" s="11" t="s">
        <v>1140</v>
      </c>
      <c r="AP70" s="11">
        <v>18</v>
      </c>
      <c r="AQ70" s="11" t="s">
        <v>142</v>
      </c>
      <c r="AR70" s="157">
        <f>[5]Ukraine!$F$68</f>
        <v>1568</v>
      </c>
      <c r="AS70" s="157">
        <f>[5]Ukraine!$G$68</f>
        <v>18878</v>
      </c>
      <c r="AT70" s="157">
        <f>[5]Ukraine!$H$68</f>
        <v>18560</v>
      </c>
      <c r="AU70" s="157">
        <f>[5]Ukraine!$I$68</f>
        <v>13309738.4</v>
      </c>
      <c r="AV70" s="157">
        <f>[5]Ukraine!$J$68</f>
        <v>997307.9</v>
      </c>
      <c r="AW70" s="11"/>
      <c r="AX70" s="33" t="s">
        <v>1140</v>
      </c>
      <c r="AY70" s="33">
        <v>18</v>
      </c>
      <c r="AZ70" s="33" t="s">
        <v>142</v>
      </c>
      <c r="BA70" s="157">
        <f>[6]Ukraine!$F$68</f>
        <v>1657</v>
      </c>
      <c r="BB70" s="157">
        <f>[6]Ukraine!$G$68</f>
        <v>18942</v>
      </c>
      <c r="BC70" s="157">
        <f>[6]Ukraine!$H$68</f>
        <v>18618</v>
      </c>
      <c r="BD70" s="157">
        <f>[6]Ukraine!$I$68</f>
        <v>14218647.4</v>
      </c>
      <c r="BE70" s="157">
        <f>[6]Ukraine!$J$68</f>
        <v>1314192</v>
      </c>
      <c r="BG70" s="2">
        <v>18</v>
      </c>
      <c r="BH70" s="2" t="s">
        <v>142</v>
      </c>
      <c r="BI70" s="1">
        <f t="shared" ref="BI70:BI133" si="73">IF($A70&gt;=1,H70,"")</f>
        <v>1613</v>
      </c>
      <c r="BJ70" s="1">
        <f t="shared" ref="BJ70:BJ133" si="74">IF($A70&gt;=1,Q70,"")</f>
        <v>1917</v>
      </c>
      <c r="BK70" s="1">
        <f t="shared" ref="BK70:BK133" si="75">IF($A70&gt;=1,Z70,"")</f>
        <v>1810</v>
      </c>
      <c r="BL70" s="1">
        <f t="shared" ref="BL70:BL133" si="76">IF($A70&gt;=1,AI70,"")</f>
        <v>1783</v>
      </c>
      <c r="BM70" s="1">
        <f t="shared" ref="BM70:BM133" si="77">IF($A70&gt;=1,AR70,"")</f>
        <v>1568</v>
      </c>
      <c r="BN70" s="1">
        <f t="shared" ref="BN70:BN133" si="78">IF($A70&gt;=1,BA70,"")</f>
        <v>1657</v>
      </c>
      <c r="BP70" s="1">
        <f t="shared" si="55"/>
        <v>22433</v>
      </c>
      <c r="BQ70" s="1">
        <f t="shared" si="56"/>
        <v>24551</v>
      </c>
      <c r="BR70" s="1">
        <f t="shared" si="57"/>
        <v>23069</v>
      </c>
      <c r="BS70" s="1">
        <f t="shared" si="58"/>
        <v>19386</v>
      </c>
      <c r="BT70" s="1">
        <f t="shared" si="59"/>
        <v>18560</v>
      </c>
      <c r="BU70" s="1">
        <f t="shared" si="60"/>
        <v>18618</v>
      </c>
      <c r="BW70" s="40">
        <f t="shared" si="66"/>
        <v>3.0769357379509085E-3</v>
      </c>
      <c r="BX70" s="40">
        <f t="shared" si="66"/>
        <v>3.4994085456494573E-3</v>
      </c>
      <c r="BY70" s="40">
        <f t="shared" si="66"/>
        <v>3.7250199298012412E-3</v>
      </c>
      <c r="BZ70" s="40">
        <f t="shared" si="66"/>
        <v>3.3550705073622563E-3</v>
      </c>
      <c r="CA70" s="40">
        <f t="shared" si="66"/>
        <v>3.2482357407088817E-3</v>
      </c>
      <c r="CB70" s="40">
        <f t="shared" si="66"/>
        <v>3.2579793633308457E-3</v>
      </c>
      <c r="CD70" s="10">
        <f t="shared" ref="CD70:CD133" si="79">IF($A70&gt;=1,L70,"")</f>
        <v>667544.5</v>
      </c>
      <c r="CE70" s="10">
        <f t="shared" ref="CE70:CE133" si="80">IF($A70&gt;=1,U70,"")</f>
        <v>765766.2</v>
      </c>
      <c r="CF70" s="10">
        <f t="shared" ref="CF70:CF133" si="81">IF($A70&gt;=1,AD70,"")</f>
        <v>812266.9</v>
      </c>
      <c r="CG70" s="10">
        <f t="shared" ref="CG70:CG133" si="82">IF($A70&gt;=1,AM70,"")</f>
        <v>912855</v>
      </c>
      <c r="CH70" s="10">
        <f t="shared" ref="CH70:CH133" si="83">IF($A70&gt;=1,AV70,"")</f>
        <v>997307.9</v>
      </c>
      <c r="CI70" s="10">
        <f t="shared" ref="CI70:CI133" si="84">IF($A70&gt;=1,BE70,"")</f>
        <v>1314192</v>
      </c>
      <c r="CK70" s="40">
        <f t="shared" ref="CK70:CP112" si="85">IF($A70=2,IF(ISNUMBER(CD70/CD$4),CD70/CD$4,""),"")</f>
        <v>2.5067230251489808E-3</v>
      </c>
      <c r="CL70" s="40">
        <f t="shared" si="85"/>
        <v>2.8373853291782784E-3</v>
      </c>
      <c r="CM70" s="40">
        <f t="shared" si="85"/>
        <v>3.1059392669016386E-3</v>
      </c>
      <c r="CN70" s="40">
        <f t="shared" si="85"/>
        <v>3.0859856450375549E-3</v>
      </c>
      <c r="CO70" s="40">
        <f t="shared" si="85"/>
        <v>2.7639171626372525E-3</v>
      </c>
      <c r="CP70" s="40">
        <f t="shared" si="85"/>
        <v>2.7798011943124083E-3</v>
      </c>
      <c r="CR70" s="9">
        <f t="shared" ref="CR70:CW112" si="86">IF($A70=2,IF(ISNUMBER(CD70/BP70),CD70/BP70,""),"")</f>
        <v>29.757254936923282</v>
      </c>
      <c r="CS70" s="9">
        <f t="shared" si="86"/>
        <v>31.190835403853203</v>
      </c>
      <c r="CT70" s="9">
        <f t="shared" si="86"/>
        <v>35.210321210282196</v>
      </c>
      <c r="CU70" s="9">
        <f t="shared" si="86"/>
        <v>47.088362735995048</v>
      </c>
      <c r="CV70" s="9">
        <f t="shared" si="86"/>
        <v>53.734261853448274</v>
      </c>
      <c r="CW70" s="9">
        <f t="shared" si="86"/>
        <v>70.587173702868199</v>
      </c>
      <c r="CY70" s="9">
        <f t="shared" ref="CY70:DD112" si="87">IF($A70=2,IF(ISNUMBER(CR70/CR$4),100*CR70/CR$4,""),"")</f>
        <v>81.468163089370776</v>
      </c>
      <c r="CZ70" s="9">
        <f t="shared" si="87"/>
        <v>81.081854038042493</v>
      </c>
      <c r="DA70" s="9">
        <f t="shared" si="87"/>
        <v>83.38047380775663</v>
      </c>
      <c r="DB70" s="9">
        <f t="shared" si="87"/>
        <v>91.979755366266374</v>
      </c>
      <c r="DC70" s="9">
        <f t="shared" si="87"/>
        <v>85.089795915922835</v>
      </c>
      <c r="DD70" s="9">
        <f t="shared" si="87"/>
        <v>85.322860715435482</v>
      </c>
      <c r="DF70" s="9">
        <f>IF($A70=2,IF(ISNUMBER(CR70/Ukraine!CR70),100*CR70/Ukraine!CR70,""),"")</f>
        <v>100</v>
      </c>
      <c r="DG70" s="9">
        <f>IF($A70=2,IF(ISNUMBER(CS70/Ukraine!CS70),100*CS70/Ukraine!CS70,""),"")</f>
        <v>100</v>
      </c>
      <c r="DH70" s="9">
        <f>IF($A70=2,IF(ISNUMBER(CT70/Ukraine!CT70),100*CT70/Ukraine!CT70,""),"")</f>
        <v>100</v>
      </c>
      <c r="DI70" s="9">
        <f>IF($A70=2,IF(ISNUMBER(CU70/Ukraine!CU70),100*CU70/Ukraine!CU70,""),"")</f>
        <v>100.00000000000001</v>
      </c>
      <c r="DJ70" s="9">
        <f>IF($A70=2,IF(ISNUMBER(CV70/Ukraine!CV70),100*CV70/Ukraine!CV70,""),"")</f>
        <v>99.999999999999986</v>
      </c>
      <c r="DK70" s="9">
        <f>IF($A70=2,IF(ISNUMBER(CW70/Ukraine!CW70),100*CW70/Ukraine!CW70,""),"")</f>
        <v>100</v>
      </c>
      <c r="DM70" s="40">
        <f t="shared" si="67"/>
        <v>9.4414478669816893E-2</v>
      </c>
      <c r="DN70" s="40">
        <f t="shared" si="68"/>
        <v>-6.0364139953566043E-2</v>
      </c>
      <c r="DO70" s="40">
        <f t="shared" si="69"/>
        <v>-0.15965148034158394</v>
      </c>
      <c r="DP70" s="40">
        <f t="shared" si="70"/>
        <v>-4.260806767770553E-2</v>
      </c>
      <c r="DQ70" s="40">
        <f t="shared" si="71"/>
        <v>3.1250000000000444E-3</v>
      </c>
      <c r="DR70" s="40">
        <f t="shared" si="72"/>
        <v>-0.17006196228770121</v>
      </c>
      <c r="DT70" s="40">
        <f t="shared" si="61"/>
        <v>4.8175830397282793E-2</v>
      </c>
      <c r="DU70" s="40">
        <f t="shared" si="62"/>
        <v>0.12886752645081256</v>
      </c>
      <c r="DV70" s="40">
        <f t="shared" si="63"/>
        <v>0.33734544637565533</v>
      </c>
      <c r="DW70" s="40">
        <f t="shared" si="64"/>
        <v>0.14113676355056204</v>
      </c>
      <c r="DX70" s="40">
        <f t="shared" si="65"/>
        <v>0.3136343790370395</v>
      </c>
      <c r="DY70" s="40">
        <f t="shared" ref="DY70:DY133" si="88">IF($A70=2,IF(ISNUMBER(CW70/CR70),CW70/CR70-1,IF(ISNUMBER(CW70/CS70),CW70/CS70-1,IF(ISNUMBER(CV70/CR70),CV70/CR70-1,""))),"")</f>
        <v>1.3720996393145959</v>
      </c>
    </row>
    <row r="71" spans="1:129" x14ac:dyDescent="0.2">
      <c r="A71" s="39">
        <f>'Industry selection'!C71</f>
        <v>1</v>
      </c>
      <c r="B71" s="2">
        <v>18.100000000000001</v>
      </c>
      <c r="C71" s="2" t="s">
        <v>144</v>
      </c>
      <c r="E71" s="30" t="s">
        <v>143</v>
      </c>
      <c r="F71" s="31">
        <v>18.100000000000001</v>
      </c>
      <c r="G71" s="32" t="s">
        <v>144</v>
      </c>
      <c r="H71" s="157">
        <f>[1]Ukraine!$F$69</f>
        <v>1571</v>
      </c>
      <c r="I71" s="157">
        <f>[1]Ukraine!$G$69</f>
        <v>22648</v>
      </c>
      <c r="J71" s="157">
        <f>[1]Ukraine!$H$69</f>
        <v>22279</v>
      </c>
      <c r="K71" s="157">
        <f>[1]Ukraine!$I$69</f>
        <v>6607576.2000000002</v>
      </c>
      <c r="L71" s="157">
        <f>[1]Ukraine!$J$69</f>
        <v>663502.19999999995</v>
      </c>
      <c r="M71" s="11"/>
      <c r="N71" s="33" t="s">
        <v>796</v>
      </c>
      <c r="O71" s="36">
        <v>18.100000000000001</v>
      </c>
      <c r="P71" s="35" t="s">
        <v>144</v>
      </c>
      <c r="Q71" s="157">
        <f>[2]Ukraine!$F$69</f>
        <v>1870</v>
      </c>
      <c r="R71" s="157">
        <f>[2]Ukraine!$G$69</f>
        <v>24007</v>
      </c>
      <c r="S71" s="157">
        <f>[2]Ukraine!$H$69</f>
        <v>23482</v>
      </c>
      <c r="T71" s="157">
        <f>[2]Ukraine!$I$69</f>
        <v>7416267.7000000002</v>
      </c>
      <c r="U71" s="157">
        <f>[2]Ukraine!$J$69</f>
        <v>720464.3</v>
      </c>
      <c r="V71" s="11"/>
      <c r="W71" s="36" t="s">
        <v>1141</v>
      </c>
      <c r="X71" s="36">
        <v>18.100000000000001</v>
      </c>
      <c r="Y71" s="36" t="s">
        <v>144</v>
      </c>
      <c r="Z71" s="157">
        <f>[3]Ukraine!$F$69</f>
        <v>1771</v>
      </c>
      <c r="AA71" s="157">
        <f>[3]Ukraine!$G$69</f>
        <v>23266</v>
      </c>
      <c r="AB71" s="157">
        <f>[3]Ukraine!$H$69</f>
        <v>22890</v>
      </c>
      <c r="AC71" s="157">
        <f>[3]Ukraine!$I$69</f>
        <v>8704985.5</v>
      </c>
      <c r="AD71" s="157">
        <f>[3]Ukraine!$J$69</f>
        <v>805479.1</v>
      </c>
      <c r="AE71" s="11"/>
      <c r="AF71" s="37" t="s">
        <v>1141</v>
      </c>
      <c r="AG71" s="37">
        <v>18.100000000000001</v>
      </c>
      <c r="AH71" s="37" t="s">
        <v>144</v>
      </c>
      <c r="AI71" s="157">
        <f>[4]Ukraine!$F$69</f>
        <v>1751</v>
      </c>
      <c r="AJ71" s="157">
        <f>[4]Ukraine!$G$69</f>
        <v>19808</v>
      </c>
      <c r="AK71" s="157">
        <f>[4]Ukraine!$H$69</f>
        <v>19337</v>
      </c>
      <c r="AL71" s="157">
        <f>[4]Ukraine!$I$69</f>
        <v>10774895.300000001</v>
      </c>
      <c r="AM71" s="157">
        <f>[4]Ukraine!$J$69</f>
        <v>911918.9</v>
      </c>
      <c r="AN71" s="11"/>
      <c r="AO71" s="11" t="s">
        <v>1141</v>
      </c>
      <c r="AP71" s="11">
        <v>18.100000000000001</v>
      </c>
      <c r="AQ71" s="11" t="s">
        <v>144</v>
      </c>
      <c r="AR71" s="157">
        <f>[5]Ukraine!$F$69</f>
        <v>1547</v>
      </c>
      <c r="AS71" s="157">
        <f>[5]Ukraine!$G$69</f>
        <v>18782</v>
      </c>
      <c r="AT71" s="157">
        <f>[5]Ukraine!$H$69</f>
        <v>18471</v>
      </c>
      <c r="AU71" s="157">
        <f>[5]Ukraine!$I$69</f>
        <v>13299959.4</v>
      </c>
      <c r="AV71" s="157">
        <f>[5]Ukraine!$J$69</f>
        <v>989679.8</v>
      </c>
      <c r="AW71" s="11"/>
      <c r="AX71" s="33" t="s">
        <v>1141</v>
      </c>
      <c r="AY71" s="33">
        <v>18.100000000000001</v>
      </c>
      <c r="AZ71" s="33" t="s">
        <v>144</v>
      </c>
      <c r="BA71" s="157">
        <f>[6]Ukraine!$F$69</f>
        <v>1633</v>
      </c>
      <c r="BB71" s="157">
        <f>[6]Ukraine!$G$69</f>
        <v>18846</v>
      </c>
      <c r="BC71" s="157">
        <f>[6]Ukraine!$H$69</f>
        <v>18533</v>
      </c>
      <c r="BD71" s="157">
        <f>[6]Ukraine!$I$69</f>
        <v>14201260.4</v>
      </c>
      <c r="BE71" s="157">
        <f>[6]Ukraine!$J$69</f>
        <v>1298387.3999999999</v>
      </c>
      <c r="BG71" s="2">
        <v>18.100000000000001</v>
      </c>
      <c r="BH71" s="2" t="s">
        <v>144</v>
      </c>
      <c r="BI71" s="1">
        <f t="shared" si="73"/>
        <v>1571</v>
      </c>
      <c r="BJ71" s="1">
        <f t="shared" si="74"/>
        <v>1870</v>
      </c>
      <c r="BK71" s="1">
        <f t="shared" si="75"/>
        <v>1771</v>
      </c>
      <c r="BL71" s="1">
        <f t="shared" si="76"/>
        <v>1751</v>
      </c>
      <c r="BM71" s="1">
        <f t="shared" si="77"/>
        <v>1547</v>
      </c>
      <c r="BN71" s="1">
        <f t="shared" si="78"/>
        <v>1633</v>
      </c>
      <c r="BP71" s="1">
        <f t="shared" si="55"/>
        <v>22279</v>
      </c>
      <c r="BQ71" s="1">
        <f t="shared" si="56"/>
        <v>23482</v>
      </c>
      <c r="BR71" s="1">
        <f t="shared" si="57"/>
        <v>22890</v>
      </c>
      <c r="BS71" s="1">
        <f t="shared" si="58"/>
        <v>19337</v>
      </c>
      <c r="BT71" s="1">
        <f t="shared" si="59"/>
        <v>18471</v>
      </c>
      <c r="BU71" s="1">
        <f t="shared" si="60"/>
        <v>18533</v>
      </c>
      <c r="BW71" s="40" t="str">
        <f t="shared" si="66"/>
        <v/>
      </c>
      <c r="BX71" s="40" t="str">
        <f t="shared" si="66"/>
        <v/>
      </c>
      <c r="BY71" s="40" t="str">
        <f t="shared" si="66"/>
        <v/>
      </c>
      <c r="BZ71" s="40" t="str">
        <f t="shared" si="66"/>
        <v/>
      </c>
      <c r="CA71" s="40" t="str">
        <f t="shared" si="66"/>
        <v/>
      </c>
      <c r="CB71" s="40" t="str">
        <f t="shared" si="66"/>
        <v/>
      </c>
      <c r="CD71" s="10">
        <f t="shared" si="79"/>
        <v>663502.19999999995</v>
      </c>
      <c r="CE71" s="10">
        <f t="shared" si="80"/>
        <v>720464.3</v>
      </c>
      <c r="CF71" s="10">
        <f t="shared" si="81"/>
        <v>805479.1</v>
      </c>
      <c r="CG71" s="10">
        <f t="shared" si="82"/>
        <v>911918.9</v>
      </c>
      <c r="CH71" s="10">
        <f t="shared" si="83"/>
        <v>989679.8</v>
      </c>
      <c r="CI71" s="10">
        <f t="shared" si="84"/>
        <v>1298387.3999999999</v>
      </c>
      <c r="CK71" s="40" t="str">
        <f t="shared" si="85"/>
        <v/>
      </c>
      <c r="CL71" s="40" t="str">
        <f t="shared" si="85"/>
        <v/>
      </c>
      <c r="CM71" s="40" t="str">
        <f t="shared" si="85"/>
        <v/>
      </c>
      <c r="CN71" s="40" t="str">
        <f t="shared" si="85"/>
        <v/>
      </c>
      <c r="CO71" s="40" t="str">
        <f t="shared" si="85"/>
        <v/>
      </c>
      <c r="CP71" s="40" t="str">
        <f t="shared" si="85"/>
        <v/>
      </c>
      <c r="CR71" s="9" t="str">
        <f t="shared" si="86"/>
        <v/>
      </c>
      <c r="CS71" s="9" t="str">
        <f t="shared" si="86"/>
        <v/>
      </c>
      <c r="CT71" s="9" t="str">
        <f t="shared" si="86"/>
        <v/>
      </c>
      <c r="CU71" s="9" t="str">
        <f t="shared" si="86"/>
        <v/>
      </c>
      <c r="CV71" s="9" t="str">
        <f t="shared" si="86"/>
        <v/>
      </c>
      <c r="CW71" s="9" t="str">
        <f t="shared" si="86"/>
        <v/>
      </c>
      <c r="CY71" s="9" t="str">
        <f t="shared" si="87"/>
        <v/>
      </c>
      <c r="CZ71" s="9" t="str">
        <f t="shared" si="87"/>
        <v/>
      </c>
      <c r="DA71" s="9" t="str">
        <f t="shared" si="87"/>
        <v/>
      </c>
      <c r="DB71" s="9" t="str">
        <f t="shared" si="87"/>
        <v/>
      </c>
      <c r="DC71" s="9" t="str">
        <f t="shared" si="87"/>
        <v/>
      </c>
      <c r="DD71" s="9" t="str">
        <f t="shared" si="87"/>
        <v/>
      </c>
      <c r="DF71" s="9" t="str">
        <f>IF($A71=2,IF(ISNUMBER(CR71/Ukraine!CR71),100*CR71/Ukraine!CR71,""),"")</f>
        <v/>
      </c>
      <c r="DG71" s="9" t="str">
        <f>IF($A71=2,IF(ISNUMBER(CS71/Ukraine!CS71),100*CS71/Ukraine!CS71,""),"")</f>
        <v/>
      </c>
      <c r="DH71" s="9" t="str">
        <f>IF($A71=2,IF(ISNUMBER(CT71/Ukraine!CT71),100*CT71/Ukraine!CT71,""),"")</f>
        <v/>
      </c>
      <c r="DI71" s="9" t="str">
        <f>IF($A71=2,IF(ISNUMBER(CU71/Ukraine!CU71),100*CU71/Ukraine!CU71,""),"")</f>
        <v/>
      </c>
      <c r="DJ71" s="9" t="str">
        <f>IF($A71=2,IF(ISNUMBER(CV71/Ukraine!CV71),100*CV71/Ukraine!CV71,""),"")</f>
        <v/>
      </c>
      <c r="DK71" s="9" t="str">
        <f>IF($A71=2,IF(ISNUMBER(CW71/Ukraine!CW71),100*CW71/Ukraine!CW71,""),"")</f>
        <v/>
      </c>
      <c r="DM71" s="40" t="str">
        <f t="shared" si="67"/>
        <v/>
      </c>
      <c r="DN71" s="40" t="str">
        <f t="shared" si="68"/>
        <v/>
      </c>
      <c r="DO71" s="40" t="str">
        <f t="shared" si="69"/>
        <v/>
      </c>
      <c r="DP71" s="40" t="str">
        <f t="shared" si="70"/>
        <v/>
      </c>
      <c r="DQ71" s="40" t="str">
        <f t="shared" si="71"/>
        <v/>
      </c>
      <c r="DR71" s="40" t="str">
        <f t="shared" si="72"/>
        <v/>
      </c>
      <c r="DT71" s="40" t="str">
        <f t="shared" si="61"/>
        <v/>
      </c>
      <c r="DU71" s="40" t="str">
        <f t="shared" si="62"/>
        <v/>
      </c>
      <c r="DV71" s="40" t="str">
        <f t="shared" si="63"/>
        <v/>
      </c>
      <c r="DW71" s="40" t="str">
        <f t="shared" si="64"/>
        <v/>
      </c>
      <c r="DX71" s="40" t="str">
        <f t="shared" si="65"/>
        <v/>
      </c>
      <c r="DY71" s="40" t="str">
        <f t="shared" si="88"/>
        <v/>
      </c>
    </row>
    <row r="72" spans="1:129" x14ac:dyDescent="0.2">
      <c r="A72" s="39">
        <f>'Industry selection'!C72</f>
        <v>1</v>
      </c>
      <c r="B72" s="2">
        <v>18.2</v>
      </c>
      <c r="C72" s="2" t="s">
        <v>146</v>
      </c>
      <c r="E72" s="30" t="s">
        <v>145</v>
      </c>
      <c r="F72" s="31">
        <v>18.2</v>
      </c>
      <c r="G72" s="32" t="s">
        <v>146</v>
      </c>
      <c r="H72" s="157">
        <f>[1]Ukraine!$F$70</f>
        <v>42</v>
      </c>
      <c r="I72" s="157">
        <f>[1]Ukraine!$G$70</f>
        <v>163</v>
      </c>
      <c r="J72" s="157">
        <f>[1]Ukraine!$H$70</f>
        <v>154</v>
      </c>
      <c r="K72" s="157">
        <f>[1]Ukraine!$I$70</f>
        <v>39812.9</v>
      </c>
      <c r="L72" s="157">
        <f>[1]Ukraine!$J$70</f>
        <v>4042.3</v>
      </c>
      <c r="M72" s="11"/>
      <c r="N72" s="33" t="s">
        <v>797</v>
      </c>
      <c r="O72" s="36">
        <v>18.2</v>
      </c>
      <c r="P72" s="35" t="s">
        <v>146</v>
      </c>
      <c r="Q72" s="157">
        <f>[2]Ukraine!$F$70</f>
        <v>47</v>
      </c>
      <c r="R72" s="157">
        <f>[2]Ukraine!$G$70</f>
        <v>1075</v>
      </c>
      <c r="S72" s="157">
        <f>[2]Ukraine!$H$70</f>
        <v>1069</v>
      </c>
      <c r="T72" s="157">
        <f>[2]Ukraine!$I$70</f>
        <v>373591</v>
      </c>
      <c r="U72" s="157">
        <f>[2]Ukraine!$J$70</f>
        <v>45301.9</v>
      </c>
      <c r="V72" s="11"/>
      <c r="W72" s="36" t="s">
        <v>1142</v>
      </c>
      <c r="X72" s="36">
        <v>18.2</v>
      </c>
      <c r="Y72" s="36" t="s">
        <v>146</v>
      </c>
      <c r="Z72" s="157">
        <f>[3]Ukraine!$F$70</f>
        <v>39</v>
      </c>
      <c r="AA72" s="157">
        <f>[3]Ukraine!$G$70</f>
        <v>195</v>
      </c>
      <c r="AB72" s="157">
        <f>[3]Ukraine!$H$70</f>
        <v>179</v>
      </c>
      <c r="AC72" s="157">
        <f>[3]Ukraine!$I$70</f>
        <v>21191.8</v>
      </c>
      <c r="AD72" s="157">
        <f>[3]Ukraine!$J$70</f>
        <v>6787.8</v>
      </c>
      <c r="AE72" s="11"/>
      <c r="AF72" s="37" t="s">
        <v>1142</v>
      </c>
      <c r="AG72" s="37">
        <v>18.2</v>
      </c>
      <c r="AH72" s="37" t="s">
        <v>146</v>
      </c>
      <c r="AI72" s="157">
        <f>[4]Ukraine!$F$70</f>
        <v>32</v>
      </c>
      <c r="AJ72" s="157">
        <f>[4]Ukraine!$G$70</f>
        <v>62</v>
      </c>
      <c r="AK72" s="157">
        <f>[4]Ukraine!$H$70</f>
        <v>49</v>
      </c>
      <c r="AL72" s="157">
        <f>[4]Ukraine!$I$70</f>
        <v>10933.5</v>
      </c>
      <c r="AM72" s="157">
        <f>[4]Ukraine!$J$70</f>
        <v>936.1</v>
      </c>
      <c r="AN72" s="11"/>
      <c r="AO72" s="11" t="s">
        <v>1142</v>
      </c>
      <c r="AP72" s="11">
        <v>18.2</v>
      </c>
      <c r="AQ72" s="11" t="s">
        <v>146</v>
      </c>
      <c r="AR72" s="157">
        <f>[5]Ukraine!$F$70</f>
        <v>21</v>
      </c>
      <c r="AS72" s="157">
        <f>[5]Ukraine!$G$70</f>
        <v>96</v>
      </c>
      <c r="AT72" s="157">
        <f>[5]Ukraine!$H$70</f>
        <v>89</v>
      </c>
      <c r="AU72" s="157">
        <f>[5]Ukraine!$I$70</f>
        <v>9779</v>
      </c>
      <c r="AV72" s="157">
        <f>[5]Ukraine!$J$70</f>
        <v>7628.1</v>
      </c>
      <c r="AW72" s="11"/>
      <c r="AX72" s="33" t="s">
        <v>1142</v>
      </c>
      <c r="AY72" s="33">
        <v>18.2</v>
      </c>
      <c r="AZ72" s="33" t="s">
        <v>146</v>
      </c>
      <c r="BA72" s="157">
        <f>[6]Ukraine!$F$70</f>
        <v>24</v>
      </c>
      <c r="BB72" s="157">
        <f>[6]Ukraine!$G$70</f>
        <v>96</v>
      </c>
      <c r="BC72" s="157">
        <f>[6]Ukraine!$H$70</f>
        <v>85</v>
      </c>
      <c r="BD72" s="157">
        <f>[6]Ukraine!$I$70</f>
        <v>17387</v>
      </c>
      <c r="BE72" s="157">
        <f>[6]Ukraine!$J$70</f>
        <v>15804.6</v>
      </c>
      <c r="BG72" s="2">
        <v>18.2</v>
      </c>
      <c r="BH72" s="2" t="s">
        <v>146</v>
      </c>
      <c r="BI72" s="1">
        <f t="shared" si="73"/>
        <v>42</v>
      </c>
      <c r="BJ72" s="1">
        <f t="shared" si="74"/>
        <v>47</v>
      </c>
      <c r="BK72" s="1">
        <f t="shared" si="75"/>
        <v>39</v>
      </c>
      <c r="BL72" s="1">
        <f t="shared" si="76"/>
        <v>32</v>
      </c>
      <c r="BM72" s="1">
        <f t="shared" si="77"/>
        <v>21</v>
      </c>
      <c r="BN72" s="1">
        <f t="shared" si="78"/>
        <v>24</v>
      </c>
      <c r="BP72" s="1">
        <f t="shared" ref="BP72:BP135" si="89">IF($A72&gt;=1,J72,"")</f>
        <v>154</v>
      </c>
      <c r="BQ72" s="1">
        <f t="shared" ref="BQ72:BQ135" si="90">IF($A72&gt;=1,S72,"")</f>
        <v>1069</v>
      </c>
      <c r="BR72" s="1">
        <f t="shared" ref="BR72:BR135" si="91">IF($A72&gt;=1,AB72,"")</f>
        <v>179</v>
      </c>
      <c r="BS72" s="1">
        <f t="shared" ref="BS72:BS135" si="92">IF($A72&gt;=1,AK72,"")</f>
        <v>49</v>
      </c>
      <c r="BT72" s="1">
        <f t="shared" ref="BT72:BT135" si="93">IF($A72&gt;=1,AT72,"")</f>
        <v>89</v>
      </c>
      <c r="BU72" s="1">
        <f t="shared" ref="BU72:BU135" si="94">IF($A72&gt;=1,BC72,"")</f>
        <v>85</v>
      </c>
      <c r="BW72" s="40" t="str">
        <f t="shared" si="66"/>
        <v/>
      </c>
      <c r="BX72" s="40" t="str">
        <f t="shared" si="66"/>
        <v/>
      </c>
      <c r="BY72" s="40" t="str">
        <f t="shared" si="66"/>
        <v/>
      </c>
      <c r="BZ72" s="40" t="str">
        <f t="shared" si="66"/>
        <v/>
      </c>
      <c r="CA72" s="40" t="str">
        <f t="shared" si="66"/>
        <v/>
      </c>
      <c r="CB72" s="40" t="str">
        <f t="shared" si="66"/>
        <v/>
      </c>
      <c r="CD72" s="10">
        <f t="shared" si="79"/>
        <v>4042.3</v>
      </c>
      <c r="CE72" s="10">
        <f t="shared" si="80"/>
        <v>45301.9</v>
      </c>
      <c r="CF72" s="10">
        <f t="shared" si="81"/>
        <v>6787.8</v>
      </c>
      <c r="CG72" s="10">
        <f t="shared" si="82"/>
        <v>936.1</v>
      </c>
      <c r="CH72" s="10">
        <f t="shared" si="83"/>
        <v>7628.1</v>
      </c>
      <c r="CI72" s="10">
        <f t="shared" si="84"/>
        <v>15804.6</v>
      </c>
      <c r="CK72" s="40" t="str">
        <f t="shared" si="85"/>
        <v/>
      </c>
      <c r="CL72" s="40" t="str">
        <f t="shared" si="85"/>
        <v/>
      </c>
      <c r="CM72" s="40" t="str">
        <f t="shared" si="85"/>
        <v/>
      </c>
      <c r="CN72" s="40" t="str">
        <f t="shared" si="85"/>
        <v/>
      </c>
      <c r="CO72" s="40" t="str">
        <f t="shared" si="85"/>
        <v/>
      </c>
      <c r="CP72" s="40" t="str">
        <f t="shared" si="85"/>
        <v/>
      </c>
      <c r="CR72" s="9" t="str">
        <f t="shared" si="86"/>
        <v/>
      </c>
      <c r="CS72" s="9" t="str">
        <f t="shared" si="86"/>
        <v/>
      </c>
      <c r="CT72" s="9" t="str">
        <f t="shared" si="86"/>
        <v/>
      </c>
      <c r="CU72" s="9" t="str">
        <f t="shared" si="86"/>
        <v/>
      </c>
      <c r="CV72" s="9" t="str">
        <f t="shared" si="86"/>
        <v/>
      </c>
      <c r="CW72" s="9" t="str">
        <f t="shared" si="86"/>
        <v/>
      </c>
      <c r="CY72" s="9" t="str">
        <f t="shared" si="87"/>
        <v/>
      </c>
      <c r="CZ72" s="9" t="str">
        <f t="shared" si="87"/>
        <v/>
      </c>
      <c r="DA72" s="9" t="str">
        <f t="shared" si="87"/>
        <v/>
      </c>
      <c r="DB72" s="9" t="str">
        <f t="shared" si="87"/>
        <v/>
      </c>
      <c r="DC72" s="9" t="str">
        <f t="shared" si="87"/>
        <v/>
      </c>
      <c r="DD72" s="9" t="str">
        <f t="shared" si="87"/>
        <v/>
      </c>
      <c r="DF72" s="9" t="str">
        <f>IF($A72=2,IF(ISNUMBER(CR72/Ukraine!CR72),100*CR72/Ukraine!CR72,""),"")</f>
        <v/>
      </c>
      <c r="DG72" s="9" t="str">
        <f>IF($A72=2,IF(ISNUMBER(CS72/Ukraine!CS72),100*CS72/Ukraine!CS72,""),"")</f>
        <v/>
      </c>
      <c r="DH72" s="9" t="str">
        <f>IF($A72=2,IF(ISNUMBER(CT72/Ukraine!CT72),100*CT72/Ukraine!CT72,""),"")</f>
        <v/>
      </c>
      <c r="DI72" s="9" t="str">
        <f>IF($A72=2,IF(ISNUMBER(CU72/Ukraine!CU72),100*CU72/Ukraine!CU72,""),"")</f>
        <v/>
      </c>
      <c r="DJ72" s="9" t="str">
        <f>IF($A72=2,IF(ISNUMBER(CV72/Ukraine!CV72),100*CV72/Ukraine!CV72,""),"")</f>
        <v/>
      </c>
      <c r="DK72" s="9" t="str">
        <f>IF($A72=2,IF(ISNUMBER(CW72/Ukraine!CW72),100*CW72/Ukraine!CW72,""),"")</f>
        <v/>
      </c>
      <c r="DM72" s="40" t="str">
        <f t="shared" si="67"/>
        <v/>
      </c>
      <c r="DN72" s="40" t="str">
        <f t="shared" si="68"/>
        <v/>
      </c>
      <c r="DO72" s="40" t="str">
        <f t="shared" si="69"/>
        <v/>
      </c>
      <c r="DP72" s="40" t="str">
        <f t="shared" si="70"/>
        <v/>
      </c>
      <c r="DQ72" s="40" t="str">
        <f t="shared" si="71"/>
        <v/>
      </c>
      <c r="DR72" s="40" t="str">
        <f t="shared" si="72"/>
        <v/>
      </c>
      <c r="DT72" s="40" t="str">
        <f t="shared" ref="DT72:DT135" si="95">IF($A72=2,IF(ISNUMBER(CS72/CR72),CS72/CR72-1,""),"")</f>
        <v/>
      </c>
      <c r="DU72" s="40" t="str">
        <f t="shared" ref="DU72:DU135" si="96">IF($A72=2,IF(ISNUMBER(CT72/CS72),CT72/CS72-1,""),"")</f>
        <v/>
      </c>
      <c r="DV72" s="40" t="str">
        <f t="shared" ref="DV72:DV135" si="97">IF($A72=2,IF(ISNUMBER(CU72/CT72),CU72/CT72-1,""),"")</f>
        <v/>
      </c>
      <c r="DW72" s="40" t="str">
        <f t="shared" ref="DW72:DW135" si="98">IF($A72=2,IF(ISNUMBER(CV72/CU72),CV72/CU72-1,""),"")</f>
        <v/>
      </c>
      <c r="DX72" s="40" t="str">
        <f t="shared" ref="DX72:DX135" si="99">IF($A72=2,IF(ISNUMBER(CW72/CV72),CW72/CV72-1,""),"")</f>
        <v/>
      </c>
      <c r="DY72" s="40" t="str">
        <f t="shared" si="88"/>
        <v/>
      </c>
    </row>
    <row r="73" spans="1:129" x14ac:dyDescent="0.2">
      <c r="A73" s="39">
        <f>'Industry selection'!C73</f>
        <v>1</v>
      </c>
      <c r="B73" s="2">
        <v>19</v>
      </c>
      <c r="C73" s="2" t="s">
        <v>148</v>
      </c>
      <c r="E73" s="30" t="s">
        <v>147</v>
      </c>
      <c r="F73" s="31">
        <v>19</v>
      </c>
      <c r="G73" s="32" t="s">
        <v>148</v>
      </c>
      <c r="H73" s="157">
        <f>[1]Ukraine!$F$71</f>
        <v>144</v>
      </c>
      <c r="I73" s="157">
        <f>[1]Ukraine!$G$71</f>
        <v>34877</v>
      </c>
      <c r="J73" s="157">
        <f>[1]Ukraine!$H$71</f>
        <v>34860</v>
      </c>
      <c r="K73" s="157">
        <f>[1]Ukraine!$I$71</f>
        <v>64407028.899999999</v>
      </c>
      <c r="L73" s="157">
        <f>[1]Ukraine!$J$71</f>
        <v>1711678</v>
      </c>
      <c r="M73" s="11"/>
      <c r="N73" s="33" t="s">
        <v>798</v>
      </c>
      <c r="O73" s="36">
        <v>19</v>
      </c>
      <c r="P73" s="35" t="s">
        <v>148</v>
      </c>
      <c r="Q73" s="157">
        <f>[2]Ukraine!$F$71</f>
        <v>155</v>
      </c>
      <c r="R73" s="157">
        <f>[2]Ukraine!$G$71</f>
        <v>33969</v>
      </c>
      <c r="S73" s="157">
        <f>[2]Ukraine!$H$71</f>
        <v>33924</v>
      </c>
      <c r="T73" s="157">
        <f>[2]Ukraine!$I$71</f>
        <v>57726921.200000003</v>
      </c>
      <c r="U73" s="157">
        <f>[2]Ukraine!$J$71</f>
        <v>1855112.7</v>
      </c>
      <c r="V73" s="11"/>
      <c r="W73" s="36" t="s">
        <v>1143</v>
      </c>
      <c r="X73" s="36">
        <v>19</v>
      </c>
      <c r="Y73" s="36" t="s">
        <v>148</v>
      </c>
      <c r="Z73" s="157">
        <f>[3]Ukraine!$F$71</f>
        <v>123</v>
      </c>
      <c r="AA73" s="157">
        <f>[3]Ukraine!$G$71</f>
        <v>28647</v>
      </c>
      <c r="AB73" s="157">
        <f>[3]Ukraine!$H$71</f>
        <v>28617</v>
      </c>
      <c r="AC73" s="157">
        <f>[3]Ukraine!$I$71</f>
        <v>51961100.600000001</v>
      </c>
      <c r="AD73" s="157">
        <f>[3]Ukraine!$J$71</f>
        <v>1640400.5</v>
      </c>
      <c r="AE73" s="11"/>
      <c r="AF73" s="37" t="s">
        <v>1143</v>
      </c>
      <c r="AG73" s="37">
        <v>19</v>
      </c>
      <c r="AH73" s="37" t="s">
        <v>148</v>
      </c>
      <c r="AI73" s="157">
        <f>[4]Ukraine!$F$71</f>
        <v>125</v>
      </c>
      <c r="AJ73" s="157">
        <f>[4]Ukraine!$G$71</f>
        <v>27158</v>
      </c>
      <c r="AK73" s="157">
        <f>[4]Ukraine!$H$71</f>
        <v>27124</v>
      </c>
      <c r="AL73" s="157">
        <f>[4]Ukraine!$I$71</f>
        <v>64967655.5</v>
      </c>
      <c r="AM73" s="157">
        <f>[4]Ukraine!$J$71</f>
        <v>1931265.7</v>
      </c>
      <c r="AN73" s="11"/>
      <c r="AO73" s="11" t="s">
        <v>1143</v>
      </c>
      <c r="AP73" s="11">
        <v>19</v>
      </c>
      <c r="AQ73" s="11" t="s">
        <v>148</v>
      </c>
      <c r="AR73" s="157">
        <f>[5]Ukraine!$F$71</f>
        <v>98</v>
      </c>
      <c r="AS73" s="157">
        <f>[5]Ukraine!$G$71</f>
        <v>25625</v>
      </c>
      <c r="AT73" s="157">
        <f>[5]Ukraine!$H$71</f>
        <v>25574</v>
      </c>
      <c r="AU73" s="157">
        <f>[5]Ukraine!$I$71</f>
        <v>72210592</v>
      </c>
      <c r="AV73" s="157">
        <f>[5]Ukraine!$J$71</f>
        <v>2066565</v>
      </c>
      <c r="AW73" s="11"/>
      <c r="AX73" s="33" t="s">
        <v>1143</v>
      </c>
      <c r="AY73" s="33">
        <v>19</v>
      </c>
      <c r="AZ73" s="33" t="s">
        <v>148</v>
      </c>
      <c r="BA73" s="157">
        <f>[6]Ukraine!$F$71</f>
        <v>119</v>
      </c>
      <c r="BB73" s="157">
        <f>[6]Ukraine!$G$71</f>
        <v>18683</v>
      </c>
      <c r="BC73" s="157">
        <f>[6]Ukraine!$H$71</f>
        <v>18634</v>
      </c>
      <c r="BD73" s="157">
        <f>[6]Ukraine!$I$71</f>
        <v>110551130.09999999</v>
      </c>
      <c r="BE73" s="157">
        <f>[6]Ukraine!$J$71</f>
        <v>2061595.3</v>
      </c>
      <c r="BG73" s="2">
        <v>19</v>
      </c>
      <c r="BH73" s="2" t="s">
        <v>148</v>
      </c>
      <c r="BI73" s="1">
        <f t="shared" si="73"/>
        <v>144</v>
      </c>
      <c r="BJ73" s="1">
        <f t="shared" si="74"/>
        <v>155</v>
      </c>
      <c r="BK73" s="1">
        <f t="shared" si="75"/>
        <v>123</v>
      </c>
      <c r="BL73" s="1">
        <f t="shared" si="76"/>
        <v>125</v>
      </c>
      <c r="BM73" s="1">
        <f t="shared" si="77"/>
        <v>98</v>
      </c>
      <c r="BN73" s="1">
        <f t="shared" si="78"/>
        <v>119</v>
      </c>
      <c r="BP73" s="1">
        <f t="shared" si="89"/>
        <v>34860</v>
      </c>
      <c r="BQ73" s="1">
        <f t="shared" si="90"/>
        <v>33924</v>
      </c>
      <c r="BR73" s="1">
        <f t="shared" si="91"/>
        <v>28617</v>
      </c>
      <c r="BS73" s="1">
        <f t="shared" si="92"/>
        <v>27124</v>
      </c>
      <c r="BT73" s="1">
        <f t="shared" si="93"/>
        <v>25574</v>
      </c>
      <c r="BU73" s="1">
        <f t="shared" si="94"/>
        <v>18634</v>
      </c>
      <c r="BW73" s="40" t="str">
        <f t="shared" si="66"/>
        <v/>
      </c>
      <c r="BX73" s="40" t="str">
        <f t="shared" si="66"/>
        <v/>
      </c>
      <c r="BY73" s="40" t="str">
        <f t="shared" si="66"/>
        <v/>
      </c>
      <c r="BZ73" s="40" t="str">
        <f t="shared" si="66"/>
        <v/>
      </c>
      <c r="CA73" s="40" t="str">
        <f t="shared" si="66"/>
        <v/>
      </c>
      <c r="CB73" s="40" t="str">
        <f t="shared" si="66"/>
        <v/>
      </c>
      <c r="CD73" s="10">
        <f t="shared" si="79"/>
        <v>1711678</v>
      </c>
      <c r="CE73" s="10">
        <f t="shared" si="80"/>
        <v>1855112.7</v>
      </c>
      <c r="CF73" s="10">
        <f t="shared" si="81"/>
        <v>1640400.5</v>
      </c>
      <c r="CG73" s="10">
        <f t="shared" si="82"/>
        <v>1931265.7</v>
      </c>
      <c r="CH73" s="10">
        <f t="shared" si="83"/>
        <v>2066565</v>
      </c>
      <c r="CI73" s="10">
        <f t="shared" si="84"/>
        <v>2061595.3</v>
      </c>
      <c r="CK73" s="40" t="str">
        <f t="shared" si="85"/>
        <v/>
      </c>
      <c r="CL73" s="40" t="str">
        <f t="shared" si="85"/>
        <v/>
      </c>
      <c r="CM73" s="40" t="str">
        <f t="shared" si="85"/>
        <v/>
      </c>
      <c r="CN73" s="40" t="str">
        <f t="shared" si="85"/>
        <v/>
      </c>
      <c r="CO73" s="40" t="str">
        <f t="shared" si="85"/>
        <v/>
      </c>
      <c r="CP73" s="40" t="str">
        <f t="shared" si="85"/>
        <v/>
      </c>
      <c r="CR73" s="9" t="str">
        <f t="shared" si="86"/>
        <v/>
      </c>
      <c r="CS73" s="9" t="str">
        <f t="shared" si="86"/>
        <v/>
      </c>
      <c r="CT73" s="9" t="str">
        <f t="shared" si="86"/>
        <v/>
      </c>
      <c r="CU73" s="9" t="str">
        <f t="shared" si="86"/>
        <v/>
      </c>
      <c r="CV73" s="9" t="str">
        <f t="shared" si="86"/>
        <v/>
      </c>
      <c r="CW73" s="9" t="str">
        <f t="shared" si="86"/>
        <v/>
      </c>
      <c r="CY73" s="9" t="str">
        <f t="shared" si="87"/>
        <v/>
      </c>
      <c r="CZ73" s="9" t="str">
        <f t="shared" si="87"/>
        <v/>
      </c>
      <c r="DA73" s="9" t="str">
        <f t="shared" si="87"/>
        <v/>
      </c>
      <c r="DB73" s="9" t="str">
        <f t="shared" si="87"/>
        <v/>
      </c>
      <c r="DC73" s="9" t="str">
        <f t="shared" si="87"/>
        <v/>
      </c>
      <c r="DD73" s="9" t="str">
        <f t="shared" si="87"/>
        <v/>
      </c>
      <c r="DF73" s="9" t="str">
        <f>IF($A73=2,IF(ISNUMBER(CR73/Ukraine!CR73),100*CR73/Ukraine!CR73,""),"")</f>
        <v/>
      </c>
      <c r="DG73" s="9" t="str">
        <f>IF($A73=2,IF(ISNUMBER(CS73/Ukraine!CS73),100*CS73/Ukraine!CS73,""),"")</f>
        <v/>
      </c>
      <c r="DH73" s="9" t="str">
        <f>IF($A73=2,IF(ISNUMBER(CT73/Ukraine!CT73),100*CT73/Ukraine!CT73,""),"")</f>
        <v/>
      </c>
      <c r="DI73" s="9" t="str">
        <f>IF($A73=2,IF(ISNUMBER(CU73/Ukraine!CU73),100*CU73/Ukraine!CU73,""),"")</f>
        <v/>
      </c>
      <c r="DJ73" s="9" t="str">
        <f>IF($A73=2,IF(ISNUMBER(CV73/Ukraine!CV73),100*CV73/Ukraine!CV73,""),"")</f>
        <v/>
      </c>
      <c r="DK73" s="9" t="str">
        <f>IF($A73=2,IF(ISNUMBER(CW73/Ukraine!CW73),100*CW73/Ukraine!CW73,""),"")</f>
        <v/>
      </c>
      <c r="DM73" s="40" t="str">
        <f t="shared" si="67"/>
        <v/>
      </c>
      <c r="DN73" s="40" t="str">
        <f t="shared" si="68"/>
        <v/>
      </c>
      <c r="DO73" s="40" t="str">
        <f t="shared" si="69"/>
        <v/>
      </c>
      <c r="DP73" s="40" t="str">
        <f t="shared" si="70"/>
        <v/>
      </c>
      <c r="DQ73" s="40" t="str">
        <f t="shared" si="71"/>
        <v/>
      </c>
      <c r="DR73" s="40" t="str">
        <f t="shared" si="72"/>
        <v/>
      </c>
      <c r="DT73" s="40" t="str">
        <f t="shared" si="95"/>
        <v/>
      </c>
      <c r="DU73" s="40" t="str">
        <f t="shared" si="96"/>
        <v/>
      </c>
      <c r="DV73" s="40" t="str">
        <f t="shared" si="97"/>
        <v/>
      </c>
      <c r="DW73" s="40" t="str">
        <f t="shared" si="98"/>
        <v/>
      </c>
      <c r="DX73" s="40" t="str">
        <f t="shared" si="99"/>
        <v/>
      </c>
      <c r="DY73" s="40" t="str">
        <f t="shared" si="88"/>
        <v/>
      </c>
    </row>
    <row r="74" spans="1:129" x14ac:dyDescent="0.2">
      <c r="A74" s="39">
        <f>'Industry selection'!C74</f>
        <v>1</v>
      </c>
      <c r="B74" s="2">
        <v>19.100000000000001</v>
      </c>
      <c r="C74" s="2" t="s">
        <v>150</v>
      </c>
      <c r="E74" s="30" t="s">
        <v>149</v>
      </c>
      <c r="F74" s="31">
        <v>19.100000000000001</v>
      </c>
      <c r="G74" s="32" t="s">
        <v>150</v>
      </c>
      <c r="H74" s="157">
        <f>[1]Ukraine!$F$72</f>
        <v>19</v>
      </c>
      <c r="I74" s="157">
        <f>[1]Ukraine!$G$72</f>
        <v>21679</v>
      </c>
      <c r="J74" s="157">
        <f>[1]Ukraine!$H$72</f>
        <v>21678</v>
      </c>
      <c r="K74" s="157">
        <f>[1]Ukraine!$I$72</f>
        <v>32596512.600000001</v>
      </c>
      <c r="L74" s="157">
        <f>[1]Ukraine!$J$72</f>
        <v>1083046.7</v>
      </c>
      <c r="M74" s="11"/>
      <c r="N74" s="33" t="s">
        <v>799</v>
      </c>
      <c r="O74" s="36">
        <v>19.100000000000001</v>
      </c>
      <c r="P74" s="35" t="s">
        <v>150</v>
      </c>
      <c r="Q74" s="157">
        <f>[2]Ukraine!$F$72</f>
        <v>18</v>
      </c>
      <c r="R74" s="157">
        <f>[2]Ukraine!$G$72</f>
        <v>19396</v>
      </c>
      <c r="S74" s="157">
        <f>[2]Ukraine!$H$72</f>
        <v>19394</v>
      </c>
      <c r="T74" s="157">
        <f>[2]Ukraine!$I$72</f>
        <v>27995771</v>
      </c>
      <c r="U74" s="157">
        <f>[2]Ukraine!$J$72</f>
        <v>1047284.9</v>
      </c>
      <c r="V74" s="11"/>
      <c r="W74" s="36" t="s">
        <v>1144</v>
      </c>
      <c r="X74" s="36">
        <v>19.100000000000001</v>
      </c>
      <c r="Y74" s="36" t="s">
        <v>150</v>
      </c>
      <c r="Z74" s="157">
        <f>[3]Ukraine!$F$72</f>
        <v>12</v>
      </c>
      <c r="AA74" s="157">
        <f>[3]Ukraine!$G$72</f>
        <v>16911</v>
      </c>
      <c r="AB74" s="157">
        <f>[3]Ukraine!$H$72</f>
        <v>16910</v>
      </c>
      <c r="AC74" s="157">
        <f>[3]Ukraine!$I$72</f>
        <v>22258270.800000001</v>
      </c>
      <c r="AD74" s="157">
        <f>[3]Ukraine!$J$72</f>
        <v>983984.6</v>
      </c>
      <c r="AE74" s="11"/>
      <c r="AF74" s="37" t="s">
        <v>1144</v>
      </c>
      <c r="AG74" s="37">
        <v>19.100000000000001</v>
      </c>
      <c r="AH74" s="37" t="s">
        <v>150</v>
      </c>
      <c r="AI74" s="157">
        <f>[4]Ukraine!$F$72</f>
        <v>14</v>
      </c>
      <c r="AJ74" s="157">
        <f>[4]Ukraine!$G$72</f>
        <v>16320</v>
      </c>
      <c r="AK74" s="157">
        <f>[4]Ukraine!$H$72</f>
        <v>16318</v>
      </c>
      <c r="AL74" s="157">
        <f>[4]Ukraine!$I$72</f>
        <v>30433876</v>
      </c>
      <c r="AM74" s="157">
        <f>[4]Ukraine!$J$72</f>
        <v>1129817</v>
      </c>
      <c r="AN74" s="11"/>
      <c r="AO74" s="11" t="s">
        <v>1144</v>
      </c>
      <c r="AP74" s="11">
        <v>19.100000000000001</v>
      </c>
      <c r="AQ74" s="11" t="s">
        <v>150</v>
      </c>
      <c r="AR74" s="157">
        <f>[5]Ukraine!$F$72</f>
        <v>16</v>
      </c>
      <c r="AS74" s="157">
        <f>[5]Ukraine!$G$72</f>
        <v>15253</v>
      </c>
      <c r="AT74" s="157">
        <f>[5]Ukraine!$H$72</f>
        <v>15249</v>
      </c>
      <c r="AU74" s="157">
        <f>[5]Ukraine!$I$72</f>
        <v>35421534.5</v>
      </c>
      <c r="AV74" s="157">
        <f>[5]Ukraine!$J$72</f>
        <v>1229842.8</v>
      </c>
      <c r="AW74" s="11"/>
      <c r="AX74" s="33" t="s">
        <v>1144</v>
      </c>
      <c r="AY74" s="33">
        <v>19.100000000000001</v>
      </c>
      <c r="AZ74" s="33" t="s">
        <v>150</v>
      </c>
      <c r="BA74" s="157">
        <f>[6]Ukraine!$F$72</f>
        <v>20</v>
      </c>
      <c r="BB74" s="157">
        <f>[6]Ukraine!$G$72</f>
        <v>9059</v>
      </c>
      <c r="BC74" s="157">
        <f>[6]Ukraine!$H$72</f>
        <v>9052</v>
      </c>
      <c r="BD74" s="157">
        <f>[6]Ukraine!$I$72</f>
        <v>56821529.799999997</v>
      </c>
      <c r="BE74" s="157">
        <f>[6]Ukraine!$J$72</f>
        <v>1058148.2</v>
      </c>
      <c r="BG74" s="2">
        <v>19.100000000000001</v>
      </c>
      <c r="BH74" s="2" t="s">
        <v>150</v>
      </c>
      <c r="BI74" s="1">
        <f t="shared" si="73"/>
        <v>19</v>
      </c>
      <c r="BJ74" s="1">
        <f t="shared" si="74"/>
        <v>18</v>
      </c>
      <c r="BK74" s="1">
        <f t="shared" si="75"/>
        <v>12</v>
      </c>
      <c r="BL74" s="1">
        <f t="shared" si="76"/>
        <v>14</v>
      </c>
      <c r="BM74" s="1">
        <f t="shared" si="77"/>
        <v>16</v>
      </c>
      <c r="BN74" s="1">
        <f t="shared" si="78"/>
        <v>20</v>
      </c>
      <c r="BP74" s="1">
        <f t="shared" si="89"/>
        <v>21678</v>
      </c>
      <c r="BQ74" s="1">
        <f t="shared" si="90"/>
        <v>19394</v>
      </c>
      <c r="BR74" s="1">
        <f t="shared" si="91"/>
        <v>16910</v>
      </c>
      <c r="BS74" s="1">
        <f t="shared" si="92"/>
        <v>16318</v>
      </c>
      <c r="BT74" s="1">
        <f t="shared" si="93"/>
        <v>15249</v>
      </c>
      <c r="BU74" s="1">
        <f t="shared" si="94"/>
        <v>9052</v>
      </c>
      <c r="BW74" s="40" t="str">
        <f t="shared" si="66"/>
        <v/>
      </c>
      <c r="BX74" s="40" t="str">
        <f t="shared" si="66"/>
        <v/>
      </c>
      <c r="BY74" s="40" t="str">
        <f t="shared" si="66"/>
        <v/>
      </c>
      <c r="BZ74" s="40" t="str">
        <f t="shared" si="66"/>
        <v/>
      </c>
      <c r="CA74" s="40" t="str">
        <f t="shared" si="66"/>
        <v/>
      </c>
      <c r="CB74" s="40" t="str">
        <f t="shared" si="66"/>
        <v/>
      </c>
      <c r="CD74" s="10">
        <f t="shared" si="79"/>
        <v>1083046.7</v>
      </c>
      <c r="CE74" s="10">
        <f t="shared" si="80"/>
        <v>1047284.9</v>
      </c>
      <c r="CF74" s="10">
        <f t="shared" si="81"/>
        <v>983984.6</v>
      </c>
      <c r="CG74" s="10">
        <f t="shared" si="82"/>
        <v>1129817</v>
      </c>
      <c r="CH74" s="10">
        <f t="shared" si="83"/>
        <v>1229842.8</v>
      </c>
      <c r="CI74" s="10">
        <f t="shared" si="84"/>
        <v>1058148.2</v>
      </c>
      <c r="CK74" s="40" t="str">
        <f t="shared" si="85"/>
        <v/>
      </c>
      <c r="CL74" s="40" t="str">
        <f t="shared" si="85"/>
        <v/>
      </c>
      <c r="CM74" s="40" t="str">
        <f t="shared" si="85"/>
        <v/>
      </c>
      <c r="CN74" s="40" t="str">
        <f t="shared" si="85"/>
        <v/>
      </c>
      <c r="CO74" s="40" t="str">
        <f t="shared" si="85"/>
        <v/>
      </c>
      <c r="CP74" s="40" t="str">
        <f t="shared" si="85"/>
        <v/>
      </c>
      <c r="CR74" s="9" t="str">
        <f t="shared" si="86"/>
        <v/>
      </c>
      <c r="CS74" s="9" t="str">
        <f t="shared" si="86"/>
        <v/>
      </c>
      <c r="CT74" s="9" t="str">
        <f t="shared" si="86"/>
        <v/>
      </c>
      <c r="CU74" s="9" t="str">
        <f t="shared" si="86"/>
        <v/>
      </c>
      <c r="CV74" s="9" t="str">
        <f t="shared" si="86"/>
        <v/>
      </c>
      <c r="CW74" s="9" t="str">
        <f t="shared" si="86"/>
        <v/>
      </c>
      <c r="CY74" s="9" t="str">
        <f t="shared" si="87"/>
        <v/>
      </c>
      <c r="CZ74" s="9" t="str">
        <f t="shared" si="87"/>
        <v/>
      </c>
      <c r="DA74" s="9" t="str">
        <f t="shared" si="87"/>
        <v/>
      </c>
      <c r="DB74" s="9" t="str">
        <f t="shared" si="87"/>
        <v/>
      </c>
      <c r="DC74" s="9" t="str">
        <f t="shared" si="87"/>
        <v/>
      </c>
      <c r="DD74" s="9" t="str">
        <f t="shared" si="87"/>
        <v/>
      </c>
      <c r="DF74" s="9" t="str">
        <f>IF($A74=2,IF(ISNUMBER(CR74/Ukraine!CR74),100*CR74/Ukraine!CR74,""),"")</f>
        <v/>
      </c>
      <c r="DG74" s="9" t="str">
        <f>IF($A74=2,IF(ISNUMBER(CS74/Ukraine!CS74),100*CS74/Ukraine!CS74,""),"")</f>
        <v/>
      </c>
      <c r="DH74" s="9" t="str">
        <f>IF($A74=2,IF(ISNUMBER(CT74/Ukraine!CT74),100*CT74/Ukraine!CT74,""),"")</f>
        <v/>
      </c>
      <c r="DI74" s="9" t="str">
        <f>IF($A74=2,IF(ISNUMBER(CU74/Ukraine!CU74),100*CU74/Ukraine!CU74,""),"")</f>
        <v/>
      </c>
      <c r="DJ74" s="9" t="str">
        <f>IF($A74=2,IF(ISNUMBER(CV74/Ukraine!CV74),100*CV74/Ukraine!CV74,""),"")</f>
        <v/>
      </c>
      <c r="DK74" s="9" t="str">
        <f>IF($A74=2,IF(ISNUMBER(CW74/Ukraine!CW74),100*CW74/Ukraine!CW74,""),"")</f>
        <v/>
      </c>
      <c r="DM74" s="40" t="str">
        <f t="shared" si="67"/>
        <v/>
      </c>
      <c r="DN74" s="40" t="str">
        <f t="shared" si="68"/>
        <v/>
      </c>
      <c r="DO74" s="40" t="str">
        <f t="shared" si="69"/>
        <v/>
      </c>
      <c r="DP74" s="40" t="str">
        <f t="shared" si="70"/>
        <v/>
      </c>
      <c r="DQ74" s="40" t="str">
        <f t="shared" si="71"/>
        <v/>
      </c>
      <c r="DR74" s="40" t="str">
        <f t="shared" si="72"/>
        <v/>
      </c>
      <c r="DT74" s="40" t="str">
        <f t="shared" si="95"/>
        <v/>
      </c>
      <c r="DU74" s="40" t="str">
        <f t="shared" si="96"/>
        <v/>
      </c>
      <c r="DV74" s="40" t="str">
        <f t="shared" si="97"/>
        <v/>
      </c>
      <c r="DW74" s="40" t="str">
        <f t="shared" si="98"/>
        <v/>
      </c>
      <c r="DX74" s="40" t="str">
        <f t="shared" si="99"/>
        <v/>
      </c>
      <c r="DY74" s="40" t="str">
        <f t="shared" si="88"/>
        <v/>
      </c>
    </row>
    <row r="75" spans="1:129" x14ac:dyDescent="0.2">
      <c r="A75" s="39">
        <f>'Industry selection'!C75</f>
        <v>1</v>
      </c>
      <c r="B75" s="2">
        <v>19.2</v>
      </c>
      <c r="C75" s="2" t="s">
        <v>152</v>
      </c>
      <c r="E75" s="30" t="s">
        <v>151</v>
      </c>
      <c r="F75" s="31">
        <v>19.2</v>
      </c>
      <c r="G75" s="32" t="s">
        <v>152</v>
      </c>
      <c r="H75" s="157">
        <f>[1]Ukraine!$F$73</f>
        <v>125</v>
      </c>
      <c r="I75" s="157">
        <f>[1]Ukraine!$G$73</f>
        <v>13198</v>
      </c>
      <c r="J75" s="157">
        <f>[1]Ukraine!$H$73</f>
        <v>13182</v>
      </c>
      <c r="K75" s="157">
        <f>[1]Ukraine!$I$73</f>
        <v>31810516.300000001</v>
      </c>
      <c r="L75" s="157">
        <f>[1]Ukraine!$J$73</f>
        <v>628631.30000000005</v>
      </c>
      <c r="M75" s="11"/>
      <c r="N75" s="33" t="s">
        <v>800</v>
      </c>
      <c r="O75" s="36">
        <v>19.2</v>
      </c>
      <c r="P75" s="35" t="s">
        <v>152</v>
      </c>
      <c r="Q75" s="157">
        <f>[2]Ukraine!$F$73</f>
        <v>137</v>
      </c>
      <c r="R75" s="157">
        <f>[2]Ukraine!$G$73</f>
        <v>14573</v>
      </c>
      <c r="S75" s="157">
        <f>[2]Ukraine!$H$73</f>
        <v>14530</v>
      </c>
      <c r="T75" s="157">
        <f>[2]Ukraine!$I$73</f>
        <v>29731150.199999999</v>
      </c>
      <c r="U75" s="157">
        <f>[2]Ukraine!$J$73</f>
        <v>807827.8</v>
      </c>
      <c r="V75" s="11"/>
      <c r="W75" s="36" t="s">
        <v>1145</v>
      </c>
      <c r="X75" s="36">
        <v>19.2</v>
      </c>
      <c r="Y75" s="36" t="s">
        <v>152</v>
      </c>
      <c r="Z75" s="157">
        <f>[3]Ukraine!$F$73</f>
        <v>111</v>
      </c>
      <c r="AA75" s="157">
        <f>[3]Ukraine!$G$73</f>
        <v>11736</v>
      </c>
      <c r="AB75" s="157">
        <f>[3]Ukraine!$H$73</f>
        <v>11707</v>
      </c>
      <c r="AC75" s="157">
        <f>[3]Ukraine!$I$73</f>
        <v>29702829.800000001</v>
      </c>
      <c r="AD75" s="157">
        <f>[3]Ukraine!$J$73</f>
        <v>656415.9</v>
      </c>
      <c r="AE75" s="11"/>
      <c r="AF75" s="37" t="s">
        <v>1145</v>
      </c>
      <c r="AG75" s="37">
        <v>19.2</v>
      </c>
      <c r="AH75" s="37" t="s">
        <v>152</v>
      </c>
      <c r="AI75" s="157">
        <f>[4]Ukraine!$F$73</f>
        <v>111</v>
      </c>
      <c r="AJ75" s="157">
        <f>[4]Ukraine!$G$73</f>
        <v>10838</v>
      </c>
      <c r="AK75" s="157">
        <f>[4]Ukraine!$H$73</f>
        <v>10806</v>
      </c>
      <c r="AL75" s="157">
        <f>[4]Ukraine!$I$73</f>
        <v>34533779.5</v>
      </c>
      <c r="AM75" s="157">
        <f>[4]Ukraine!$J$73</f>
        <v>801448.7</v>
      </c>
      <c r="AN75" s="11"/>
      <c r="AO75" s="11" t="s">
        <v>1145</v>
      </c>
      <c r="AP75" s="11">
        <v>19.2</v>
      </c>
      <c r="AQ75" s="11" t="s">
        <v>152</v>
      </c>
      <c r="AR75" s="157">
        <f>[5]Ukraine!$F$73</f>
        <v>82</v>
      </c>
      <c r="AS75" s="157">
        <f>[5]Ukraine!$G$73</f>
        <v>10372</v>
      </c>
      <c r="AT75" s="157">
        <f>[5]Ukraine!$H$73</f>
        <v>10325</v>
      </c>
      <c r="AU75" s="157">
        <f>[5]Ukraine!$I$73</f>
        <v>36789057.5</v>
      </c>
      <c r="AV75" s="157">
        <f>[5]Ukraine!$J$73</f>
        <v>836722.2</v>
      </c>
      <c r="AW75" s="11"/>
      <c r="AX75" s="33" t="s">
        <v>1145</v>
      </c>
      <c r="AY75" s="33">
        <v>19.2</v>
      </c>
      <c r="AZ75" s="33" t="s">
        <v>152</v>
      </c>
      <c r="BA75" s="157">
        <f>[6]Ukraine!$F$73</f>
        <v>99</v>
      </c>
      <c r="BB75" s="157">
        <f>[6]Ukraine!$G$73</f>
        <v>9624</v>
      </c>
      <c r="BC75" s="157">
        <f>[6]Ukraine!$H$73</f>
        <v>9582</v>
      </c>
      <c r="BD75" s="157">
        <f>[6]Ukraine!$I$73</f>
        <v>53729600.299999997</v>
      </c>
      <c r="BE75" s="157">
        <f>[6]Ukraine!$J$73</f>
        <v>1003447.1</v>
      </c>
      <c r="BG75" s="2">
        <v>19.2</v>
      </c>
      <c r="BH75" s="2" t="s">
        <v>152</v>
      </c>
      <c r="BI75" s="1">
        <f t="shared" si="73"/>
        <v>125</v>
      </c>
      <c r="BJ75" s="1">
        <f t="shared" si="74"/>
        <v>137</v>
      </c>
      <c r="BK75" s="1">
        <f t="shared" si="75"/>
        <v>111</v>
      </c>
      <c r="BL75" s="1">
        <f t="shared" si="76"/>
        <v>111</v>
      </c>
      <c r="BM75" s="1">
        <f t="shared" si="77"/>
        <v>82</v>
      </c>
      <c r="BN75" s="1">
        <f t="shared" si="78"/>
        <v>99</v>
      </c>
      <c r="BP75" s="1">
        <f t="shared" si="89"/>
        <v>13182</v>
      </c>
      <c r="BQ75" s="1">
        <f t="shared" si="90"/>
        <v>14530</v>
      </c>
      <c r="BR75" s="1">
        <f t="shared" si="91"/>
        <v>11707</v>
      </c>
      <c r="BS75" s="1">
        <f t="shared" si="92"/>
        <v>10806</v>
      </c>
      <c r="BT75" s="1">
        <f t="shared" si="93"/>
        <v>10325</v>
      </c>
      <c r="BU75" s="1">
        <f t="shared" si="94"/>
        <v>9582</v>
      </c>
      <c r="BW75" s="40" t="str">
        <f t="shared" si="66"/>
        <v/>
      </c>
      <c r="BX75" s="40" t="str">
        <f t="shared" si="66"/>
        <v/>
      </c>
      <c r="BY75" s="40" t="str">
        <f t="shared" si="66"/>
        <v/>
      </c>
      <c r="BZ75" s="40" t="str">
        <f t="shared" si="66"/>
        <v/>
      </c>
      <c r="CA75" s="40" t="str">
        <f t="shared" si="66"/>
        <v/>
      </c>
      <c r="CB75" s="40" t="str">
        <f t="shared" si="66"/>
        <v/>
      </c>
      <c r="CD75" s="10">
        <f t="shared" si="79"/>
        <v>628631.30000000005</v>
      </c>
      <c r="CE75" s="10">
        <f t="shared" si="80"/>
        <v>807827.8</v>
      </c>
      <c r="CF75" s="10">
        <f t="shared" si="81"/>
        <v>656415.9</v>
      </c>
      <c r="CG75" s="10">
        <f t="shared" si="82"/>
        <v>801448.7</v>
      </c>
      <c r="CH75" s="10">
        <f t="shared" si="83"/>
        <v>836722.2</v>
      </c>
      <c r="CI75" s="10">
        <f t="shared" si="84"/>
        <v>1003447.1</v>
      </c>
      <c r="CK75" s="40" t="str">
        <f t="shared" si="85"/>
        <v/>
      </c>
      <c r="CL75" s="40" t="str">
        <f t="shared" si="85"/>
        <v/>
      </c>
      <c r="CM75" s="40" t="str">
        <f t="shared" si="85"/>
        <v/>
      </c>
      <c r="CN75" s="40" t="str">
        <f t="shared" si="85"/>
        <v/>
      </c>
      <c r="CO75" s="40" t="str">
        <f t="shared" si="85"/>
        <v/>
      </c>
      <c r="CP75" s="40" t="str">
        <f t="shared" si="85"/>
        <v/>
      </c>
      <c r="CR75" s="9" t="str">
        <f t="shared" si="86"/>
        <v/>
      </c>
      <c r="CS75" s="9" t="str">
        <f t="shared" si="86"/>
        <v/>
      </c>
      <c r="CT75" s="9" t="str">
        <f t="shared" si="86"/>
        <v/>
      </c>
      <c r="CU75" s="9" t="str">
        <f t="shared" si="86"/>
        <v/>
      </c>
      <c r="CV75" s="9" t="str">
        <f t="shared" si="86"/>
        <v/>
      </c>
      <c r="CW75" s="9" t="str">
        <f t="shared" si="86"/>
        <v/>
      </c>
      <c r="CY75" s="9" t="str">
        <f t="shared" si="87"/>
        <v/>
      </c>
      <c r="CZ75" s="9" t="str">
        <f t="shared" si="87"/>
        <v/>
      </c>
      <c r="DA75" s="9" t="str">
        <f t="shared" si="87"/>
        <v/>
      </c>
      <c r="DB75" s="9" t="str">
        <f t="shared" si="87"/>
        <v/>
      </c>
      <c r="DC75" s="9" t="str">
        <f t="shared" si="87"/>
        <v/>
      </c>
      <c r="DD75" s="9" t="str">
        <f t="shared" si="87"/>
        <v/>
      </c>
      <c r="DF75" s="9" t="str">
        <f>IF($A75=2,IF(ISNUMBER(CR75/Ukraine!CR75),100*CR75/Ukraine!CR75,""),"")</f>
        <v/>
      </c>
      <c r="DG75" s="9" t="str">
        <f>IF($A75=2,IF(ISNUMBER(CS75/Ukraine!CS75),100*CS75/Ukraine!CS75,""),"")</f>
        <v/>
      </c>
      <c r="DH75" s="9" t="str">
        <f>IF($A75=2,IF(ISNUMBER(CT75/Ukraine!CT75),100*CT75/Ukraine!CT75,""),"")</f>
        <v/>
      </c>
      <c r="DI75" s="9" t="str">
        <f>IF($A75=2,IF(ISNUMBER(CU75/Ukraine!CU75),100*CU75/Ukraine!CU75,""),"")</f>
        <v/>
      </c>
      <c r="DJ75" s="9" t="str">
        <f>IF($A75=2,IF(ISNUMBER(CV75/Ukraine!CV75),100*CV75/Ukraine!CV75,""),"")</f>
        <v/>
      </c>
      <c r="DK75" s="9" t="str">
        <f>IF($A75=2,IF(ISNUMBER(CW75/Ukraine!CW75),100*CW75/Ukraine!CW75,""),"")</f>
        <v/>
      </c>
      <c r="DM75" s="40" t="str">
        <f t="shared" si="67"/>
        <v/>
      </c>
      <c r="DN75" s="40" t="str">
        <f t="shared" si="68"/>
        <v/>
      </c>
      <c r="DO75" s="40" t="str">
        <f t="shared" si="69"/>
        <v/>
      </c>
      <c r="DP75" s="40" t="str">
        <f t="shared" si="70"/>
        <v/>
      </c>
      <c r="DQ75" s="40" t="str">
        <f t="shared" si="71"/>
        <v/>
      </c>
      <c r="DR75" s="40" t="str">
        <f t="shared" si="72"/>
        <v/>
      </c>
      <c r="DT75" s="40" t="str">
        <f t="shared" si="95"/>
        <v/>
      </c>
      <c r="DU75" s="40" t="str">
        <f t="shared" si="96"/>
        <v/>
      </c>
      <c r="DV75" s="40" t="str">
        <f t="shared" si="97"/>
        <v/>
      </c>
      <c r="DW75" s="40" t="str">
        <f t="shared" si="98"/>
        <v/>
      </c>
      <c r="DX75" s="40" t="str">
        <f t="shared" si="99"/>
        <v/>
      </c>
      <c r="DY75" s="40" t="str">
        <f t="shared" si="88"/>
        <v/>
      </c>
    </row>
    <row r="76" spans="1:129" x14ac:dyDescent="0.2">
      <c r="A76" s="39" t="str">
        <f>'Industry selection'!C76</f>
        <v/>
      </c>
      <c r="B76" s="2">
        <v>20</v>
      </c>
      <c r="C76" s="2" t="s">
        <v>154</v>
      </c>
      <c r="E76" s="30" t="s">
        <v>153</v>
      </c>
      <c r="F76" s="31">
        <v>20</v>
      </c>
      <c r="G76" s="32" t="s">
        <v>154</v>
      </c>
      <c r="H76" s="157">
        <f>[1]Ukraine!$F$74</f>
        <v>1269</v>
      </c>
      <c r="I76" s="157">
        <f>[1]Ukraine!$G$74</f>
        <v>87427</v>
      </c>
      <c r="J76" s="157">
        <f>[1]Ukraine!$H$74</f>
        <v>87043</v>
      </c>
      <c r="K76" s="157">
        <f>[1]Ukraine!$I$74</f>
        <v>56216842.600000001</v>
      </c>
      <c r="L76" s="157">
        <f>[1]Ukraine!$J$74</f>
        <v>3647707.9</v>
      </c>
      <c r="M76" s="11"/>
      <c r="N76" s="33" t="s">
        <v>801</v>
      </c>
      <c r="O76" s="36">
        <v>20</v>
      </c>
      <c r="P76" s="35" t="s">
        <v>154</v>
      </c>
      <c r="Q76" s="157">
        <f>[2]Ukraine!$F$74</f>
        <v>1436</v>
      </c>
      <c r="R76" s="157">
        <f>[2]Ukraine!$G$74</f>
        <v>89624</v>
      </c>
      <c r="S76" s="157">
        <f>[2]Ukraine!$H$74</f>
        <v>89252</v>
      </c>
      <c r="T76" s="157">
        <f>[2]Ukraine!$I$74</f>
        <v>51008917.5</v>
      </c>
      <c r="U76" s="157">
        <f>[2]Ukraine!$J$74</f>
        <v>3926252.4</v>
      </c>
      <c r="V76" s="11"/>
      <c r="W76" s="36" t="s">
        <v>1146</v>
      </c>
      <c r="X76" s="36">
        <v>20</v>
      </c>
      <c r="Y76" s="36" t="s">
        <v>154</v>
      </c>
      <c r="Z76" s="157">
        <f>[3]Ukraine!$F$74</f>
        <v>1325</v>
      </c>
      <c r="AA76" s="157">
        <f>[3]Ukraine!$G$74</f>
        <v>76862</v>
      </c>
      <c r="AB76" s="157">
        <f>[3]Ukraine!$H$74</f>
        <v>76520</v>
      </c>
      <c r="AC76" s="157">
        <f>[3]Ukraine!$I$74</f>
        <v>53383529.200000003</v>
      </c>
      <c r="AD76" s="157">
        <f>[3]Ukraine!$J$74</f>
        <v>3684052.7</v>
      </c>
      <c r="AE76" s="11"/>
      <c r="AF76" s="37" t="s">
        <v>1146</v>
      </c>
      <c r="AG76" s="37">
        <v>20</v>
      </c>
      <c r="AH76" s="37" t="s">
        <v>154</v>
      </c>
      <c r="AI76" s="157">
        <f>[4]Ukraine!$F$74</f>
        <v>1382</v>
      </c>
      <c r="AJ76" s="157">
        <f>[4]Ukraine!$G$74</f>
        <v>72549</v>
      </c>
      <c r="AK76" s="157">
        <f>[4]Ukraine!$H$74</f>
        <v>72195</v>
      </c>
      <c r="AL76" s="157">
        <f>[4]Ukraine!$I$74</f>
        <v>69520000.400000006</v>
      </c>
      <c r="AM76" s="157">
        <f>[4]Ukraine!$J$74</f>
        <v>4101540.5</v>
      </c>
      <c r="AN76" s="11"/>
      <c r="AO76" s="11" t="s">
        <v>1146</v>
      </c>
      <c r="AP76" s="11">
        <v>20</v>
      </c>
      <c r="AQ76" s="11" t="s">
        <v>154</v>
      </c>
      <c r="AR76" s="157">
        <f>[5]Ukraine!$F$74</f>
        <v>1264</v>
      </c>
      <c r="AS76" s="157">
        <f>[5]Ukraine!$G$74</f>
        <v>68512</v>
      </c>
      <c r="AT76" s="157">
        <f>[5]Ukraine!$H$74</f>
        <v>68254</v>
      </c>
      <c r="AU76" s="157">
        <f>[5]Ukraine!$I$74</f>
        <v>60812447.5</v>
      </c>
      <c r="AV76" s="157">
        <f>[5]Ukraine!$J$74</f>
        <v>4583028.9000000004</v>
      </c>
      <c r="AW76" s="11"/>
      <c r="AX76" s="33" t="s">
        <v>1146</v>
      </c>
      <c r="AY76" s="33">
        <v>20</v>
      </c>
      <c r="AZ76" s="33" t="s">
        <v>154</v>
      </c>
      <c r="BA76" s="157">
        <f>[6]Ukraine!$F$74</f>
        <v>1454</v>
      </c>
      <c r="BB76" s="157">
        <f>[6]Ukraine!$G$74</f>
        <v>65367</v>
      </c>
      <c r="BC76" s="157">
        <f>[6]Ukraine!$H$74</f>
        <v>65108</v>
      </c>
      <c r="BD76" s="157">
        <f>[6]Ukraine!$I$74</f>
        <v>66516292.700000003</v>
      </c>
      <c r="BE76" s="157">
        <f>[6]Ukraine!$J$74</f>
        <v>5538331.0999999996</v>
      </c>
      <c r="BG76" s="2">
        <v>20</v>
      </c>
      <c r="BH76" s="2" t="s">
        <v>154</v>
      </c>
      <c r="BI76" s="1">
        <f t="shared" si="73"/>
        <v>1269</v>
      </c>
      <c r="BJ76" s="1">
        <f t="shared" si="74"/>
        <v>1436</v>
      </c>
      <c r="BK76" s="1">
        <f t="shared" si="75"/>
        <v>1325</v>
      </c>
      <c r="BL76" s="1">
        <f t="shared" si="76"/>
        <v>1382</v>
      </c>
      <c r="BM76" s="1">
        <f t="shared" si="77"/>
        <v>1264</v>
      </c>
      <c r="BN76" s="1">
        <f t="shared" si="78"/>
        <v>1454</v>
      </c>
      <c r="BP76" s="1">
        <f t="shared" si="89"/>
        <v>87043</v>
      </c>
      <c r="BQ76" s="1">
        <f t="shared" si="90"/>
        <v>89252</v>
      </c>
      <c r="BR76" s="1">
        <f t="shared" si="91"/>
        <v>76520</v>
      </c>
      <c r="BS76" s="1">
        <f t="shared" si="92"/>
        <v>72195</v>
      </c>
      <c r="BT76" s="1">
        <f t="shared" si="93"/>
        <v>68254</v>
      </c>
      <c r="BU76" s="1">
        <f t="shared" si="94"/>
        <v>65108</v>
      </c>
      <c r="BW76" s="40" t="str">
        <f t="shared" si="66"/>
        <v/>
      </c>
      <c r="BX76" s="40" t="str">
        <f t="shared" si="66"/>
        <v/>
      </c>
      <c r="BY76" s="40" t="str">
        <f t="shared" si="66"/>
        <v/>
      </c>
      <c r="BZ76" s="40" t="str">
        <f t="shared" si="66"/>
        <v/>
      </c>
      <c r="CA76" s="40" t="str">
        <f t="shared" si="66"/>
        <v/>
      </c>
      <c r="CB76" s="40" t="str">
        <f t="shared" si="66"/>
        <v/>
      </c>
      <c r="CD76" s="10">
        <f t="shared" si="79"/>
        <v>3647707.9</v>
      </c>
      <c r="CE76" s="10">
        <f t="shared" si="80"/>
        <v>3926252.4</v>
      </c>
      <c r="CF76" s="10">
        <f t="shared" si="81"/>
        <v>3684052.7</v>
      </c>
      <c r="CG76" s="10">
        <f t="shared" si="82"/>
        <v>4101540.5</v>
      </c>
      <c r="CH76" s="10">
        <f t="shared" si="83"/>
        <v>4583028.9000000004</v>
      </c>
      <c r="CI76" s="10">
        <f t="shared" si="84"/>
        <v>5538331.0999999996</v>
      </c>
      <c r="CK76" s="40" t="str">
        <f t="shared" si="85"/>
        <v/>
      </c>
      <c r="CL76" s="40" t="str">
        <f t="shared" si="85"/>
        <v/>
      </c>
      <c r="CM76" s="40" t="str">
        <f t="shared" si="85"/>
        <v/>
      </c>
      <c r="CN76" s="40" t="str">
        <f t="shared" si="85"/>
        <v/>
      </c>
      <c r="CO76" s="40" t="str">
        <f t="shared" si="85"/>
        <v/>
      </c>
      <c r="CP76" s="40" t="str">
        <f t="shared" si="85"/>
        <v/>
      </c>
      <c r="CR76" s="9" t="str">
        <f t="shared" si="86"/>
        <v/>
      </c>
      <c r="CS76" s="9" t="str">
        <f t="shared" si="86"/>
        <v/>
      </c>
      <c r="CT76" s="9" t="str">
        <f t="shared" si="86"/>
        <v/>
      </c>
      <c r="CU76" s="9" t="str">
        <f t="shared" si="86"/>
        <v/>
      </c>
      <c r="CV76" s="9" t="str">
        <f t="shared" si="86"/>
        <v/>
      </c>
      <c r="CW76" s="9" t="str">
        <f t="shared" si="86"/>
        <v/>
      </c>
      <c r="CY76" s="9" t="str">
        <f t="shared" si="87"/>
        <v/>
      </c>
      <c r="CZ76" s="9" t="str">
        <f t="shared" si="87"/>
        <v/>
      </c>
      <c r="DA76" s="9" t="str">
        <f t="shared" si="87"/>
        <v/>
      </c>
      <c r="DB76" s="9" t="str">
        <f t="shared" si="87"/>
        <v/>
      </c>
      <c r="DC76" s="9" t="str">
        <f t="shared" si="87"/>
        <v/>
      </c>
      <c r="DD76" s="9" t="str">
        <f t="shared" si="87"/>
        <v/>
      </c>
      <c r="DF76" s="9" t="str">
        <f>IF($A76=2,IF(ISNUMBER(CR76/Ukraine!CR76),100*CR76/Ukraine!CR76,""),"")</f>
        <v/>
      </c>
      <c r="DG76" s="9" t="str">
        <f>IF($A76=2,IF(ISNUMBER(CS76/Ukraine!CS76),100*CS76/Ukraine!CS76,""),"")</f>
        <v/>
      </c>
      <c r="DH76" s="9" t="str">
        <f>IF($A76=2,IF(ISNUMBER(CT76/Ukraine!CT76),100*CT76/Ukraine!CT76,""),"")</f>
        <v/>
      </c>
      <c r="DI76" s="9" t="str">
        <f>IF($A76=2,IF(ISNUMBER(CU76/Ukraine!CU76),100*CU76/Ukraine!CU76,""),"")</f>
        <v/>
      </c>
      <c r="DJ76" s="9" t="str">
        <f>IF($A76=2,IF(ISNUMBER(CV76/Ukraine!CV76),100*CV76/Ukraine!CV76,""),"")</f>
        <v/>
      </c>
      <c r="DK76" s="9" t="str">
        <f>IF($A76=2,IF(ISNUMBER(CW76/Ukraine!CW76),100*CW76/Ukraine!CW76,""),"")</f>
        <v/>
      </c>
      <c r="DM76" s="40" t="str">
        <f t="shared" si="67"/>
        <v/>
      </c>
      <c r="DN76" s="40" t="str">
        <f t="shared" si="68"/>
        <v/>
      </c>
      <c r="DO76" s="40" t="str">
        <f t="shared" si="69"/>
        <v/>
      </c>
      <c r="DP76" s="40" t="str">
        <f t="shared" si="70"/>
        <v/>
      </c>
      <c r="DQ76" s="40" t="str">
        <f t="shared" si="71"/>
        <v/>
      </c>
      <c r="DR76" s="40" t="str">
        <f t="shared" si="72"/>
        <v/>
      </c>
      <c r="DT76" s="40" t="str">
        <f t="shared" si="95"/>
        <v/>
      </c>
      <c r="DU76" s="40" t="str">
        <f t="shared" si="96"/>
        <v/>
      </c>
      <c r="DV76" s="40" t="str">
        <f t="shared" si="97"/>
        <v/>
      </c>
      <c r="DW76" s="40" t="str">
        <f t="shared" si="98"/>
        <v/>
      </c>
      <c r="DX76" s="40" t="str">
        <f t="shared" si="99"/>
        <v/>
      </c>
      <c r="DY76" s="40" t="str">
        <f t="shared" si="88"/>
        <v/>
      </c>
    </row>
    <row r="77" spans="1:129" x14ac:dyDescent="0.2">
      <c r="A77" s="39">
        <f>'Industry selection'!C77</f>
        <v>2</v>
      </c>
      <c r="B77" s="2">
        <v>20.100000000000001</v>
      </c>
      <c r="C77" s="2" t="s">
        <v>156</v>
      </c>
      <c r="E77" s="30" t="s">
        <v>155</v>
      </c>
      <c r="F77" s="31">
        <v>20.100000000000001</v>
      </c>
      <c r="G77" s="32" t="s">
        <v>156</v>
      </c>
      <c r="H77" s="157">
        <f>[1]Ukraine!$F$75</f>
        <v>483</v>
      </c>
      <c r="I77" s="157">
        <f>[1]Ukraine!$G$75</f>
        <v>57289</v>
      </c>
      <c r="J77" s="157">
        <f>[1]Ukraine!$H$75</f>
        <v>57153</v>
      </c>
      <c r="K77" s="157">
        <f>[1]Ukraine!$I$75</f>
        <v>42266578.600000001</v>
      </c>
      <c r="L77" s="157">
        <f>[1]Ukraine!$J$75</f>
        <v>2589514</v>
      </c>
      <c r="M77" s="11"/>
      <c r="N77" s="33" t="s">
        <v>802</v>
      </c>
      <c r="O77" s="36">
        <v>20.100000000000001</v>
      </c>
      <c r="P77" s="35" t="s">
        <v>156</v>
      </c>
      <c r="Q77" s="157">
        <f>[2]Ukraine!$F$75</f>
        <v>542</v>
      </c>
      <c r="R77" s="157">
        <f>[2]Ukraine!$G$75</f>
        <v>60278</v>
      </c>
      <c r="S77" s="157">
        <f>[2]Ukraine!$H$75</f>
        <v>60134</v>
      </c>
      <c r="T77" s="157">
        <f>[2]Ukraine!$I$75</f>
        <v>37053926.299999997</v>
      </c>
      <c r="U77" s="157">
        <f>[2]Ukraine!$J$75</f>
        <v>2860050.9</v>
      </c>
      <c r="V77" s="11"/>
      <c r="W77" s="36" t="s">
        <v>1147</v>
      </c>
      <c r="X77" s="36">
        <v>20.100000000000001</v>
      </c>
      <c r="Y77" s="36" t="s">
        <v>156</v>
      </c>
      <c r="Z77" s="157">
        <f>[3]Ukraine!$F$75</f>
        <v>494</v>
      </c>
      <c r="AA77" s="157">
        <f>[3]Ukraine!$G$75</f>
        <v>53144</v>
      </c>
      <c r="AB77" s="157">
        <f>[3]Ukraine!$H$75</f>
        <v>53023</v>
      </c>
      <c r="AC77" s="157">
        <f>[3]Ukraine!$I$75</f>
        <v>36982855.700000003</v>
      </c>
      <c r="AD77" s="157">
        <f>[3]Ukraine!$J$75</f>
        <v>2701048.3</v>
      </c>
      <c r="AE77" s="11"/>
      <c r="AF77" s="37" t="s">
        <v>1147</v>
      </c>
      <c r="AG77" s="37">
        <v>20.100000000000001</v>
      </c>
      <c r="AH77" s="37" t="s">
        <v>156</v>
      </c>
      <c r="AI77" s="157">
        <f>[4]Ukraine!$F$75</f>
        <v>516</v>
      </c>
      <c r="AJ77" s="157">
        <f>[4]Ukraine!$G$75</f>
        <v>50968</v>
      </c>
      <c r="AK77" s="157">
        <f>[4]Ukraine!$H$75</f>
        <v>50839</v>
      </c>
      <c r="AL77" s="157">
        <f>[4]Ukraine!$I$75</f>
        <v>49898889.600000001</v>
      </c>
      <c r="AM77" s="157">
        <f>[4]Ukraine!$J$75</f>
        <v>3043234.9</v>
      </c>
      <c r="AN77" s="11"/>
      <c r="AO77" s="11" t="s">
        <v>1147</v>
      </c>
      <c r="AP77" s="11">
        <v>20.100000000000001</v>
      </c>
      <c r="AQ77" s="11" t="s">
        <v>156</v>
      </c>
      <c r="AR77" s="157">
        <f>[5]Ukraine!$F$75</f>
        <v>466</v>
      </c>
      <c r="AS77" s="157">
        <f>[5]Ukraine!$G$75</f>
        <v>46517</v>
      </c>
      <c r="AT77" s="157">
        <f>[5]Ukraine!$H$75</f>
        <v>46397</v>
      </c>
      <c r="AU77" s="157">
        <f>[5]Ukraine!$I$75</f>
        <v>39462845.399999999</v>
      </c>
      <c r="AV77" s="157">
        <f>[5]Ukraine!$J$75</f>
        <v>3173644.7</v>
      </c>
      <c r="AW77" s="11"/>
      <c r="AX77" s="33" t="s">
        <v>1147</v>
      </c>
      <c r="AY77" s="33">
        <v>20.100000000000001</v>
      </c>
      <c r="AZ77" s="33" t="s">
        <v>156</v>
      </c>
      <c r="BA77" s="157">
        <f>[6]Ukraine!$F$75</f>
        <v>564</v>
      </c>
      <c r="BB77" s="157">
        <f>[6]Ukraine!$G$75</f>
        <v>42695</v>
      </c>
      <c r="BC77" s="157">
        <f>[6]Ukraine!$H$75</f>
        <v>42574</v>
      </c>
      <c r="BD77" s="157">
        <f>[6]Ukraine!$I$75</f>
        <v>40998233.5</v>
      </c>
      <c r="BE77" s="157">
        <f>[6]Ukraine!$J$75</f>
        <v>3688866</v>
      </c>
      <c r="BG77" s="2">
        <v>20.100000000000001</v>
      </c>
      <c r="BH77" s="2" t="s">
        <v>156</v>
      </c>
      <c r="BI77" s="1">
        <f t="shared" si="73"/>
        <v>483</v>
      </c>
      <c r="BJ77" s="1">
        <f t="shared" si="74"/>
        <v>542</v>
      </c>
      <c r="BK77" s="1">
        <f t="shared" si="75"/>
        <v>494</v>
      </c>
      <c r="BL77" s="1">
        <f t="shared" si="76"/>
        <v>516</v>
      </c>
      <c r="BM77" s="1">
        <f t="shared" si="77"/>
        <v>466</v>
      </c>
      <c r="BN77" s="1">
        <f t="shared" si="78"/>
        <v>564</v>
      </c>
      <c r="BP77" s="1">
        <f t="shared" si="89"/>
        <v>57153</v>
      </c>
      <c r="BQ77" s="1">
        <f t="shared" si="90"/>
        <v>60134</v>
      </c>
      <c r="BR77" s="1">
        <f t="shared" si="91"/>
        <v>53023</v>
      </c>
      <c r="BS77" s="1">
        <f t="shared" si="92"/>
        <v>50839</v>
      </c>
      <c r="BT77" s="1">
        <f t="shared" si="93"/>
        <v>46397</v>
      </c>
      <c r="BU77" s="1">
        <f t="shared" si="94"/>
        <v>42574</v>
      </c>
      <c r="BW77" s="40">
        <f t="shared" si="66"/>
        <v>7.8391703397275563E-3</v>
      </c>
      <c r="BX77" s="40">
        <f t="shared" si="66"/>
        <v>8.5712774829572909E-3</v>
      </c>
      <c r="BY77" s="40">
        <f t="shared" si="66"/>
        <v>8.5617812535372668E-3</v>
      </c>
      <c r="BZ77" s="40">
        <f t="shared" si="66"/>
        <v>8.7985365482198367E-3</v>
      </c>
      <c r="CA77" s="40">
        <f t="shared" si="66"/>
        <v>8.1200643136675639E-3</v>
      </c>
      <c r="CB77" s="40">
        <f t="shared" si="66"/>
        <v>7.450059803117812E-3</v>
      </c>
      <c r="CD77" s="10">
        <f t="shared" si="79"/>
        <v>2589514</v>
      </c>
      <c r="CE77" s="10">
        <f t="shared" si="80"/>
        <v>2860050.9</v>
      </c>
      <c r="CF77" s="10">
        <f t="shared" si="81"/>
        <v>2701048.3</v>
      </c>
      <c r="CG77" s="10">
        <f t="shared" si="82"/>
        <v>3043234.9</v>
      </c>
      <c r="CH77" s="10">
        <f t="shared" si="83"/>
        <v>3173644.7</v>
      </c>
      <c r="CI77" s="10">
        <f t="shared" si="84"/>
        <v>3688866</v>
      </c>
      <c r="CK77" s="40">
        <f t="shared" si="85"/>
        <v>9.7239874910895648E-3</v>
      </c>
      <c r="CL77" s="40">
        <f t="shared" si="85"/>
        <v>1.0597316079454971E-2</v>
      </c>
      <c r="CM77" s="40">
        <f t="shared" si="85"/>
        <v>1.0328245527138822E-2</v>
      </c>
      <c r="CN77" s="40">
        <f t="shared" si="85"/>
        <v>1.0287920004685628E-2</v>
      </c>
      <c r="CO77" s="40">
        <f t="shared" si="85"/>
        <v>8.7953690675093964E-3</v>
      </c>
      <c r="CP77" s="40">
        <f t="shared" si="85"/>
        <v>7.8027518904836106E-3</v>
      </c>
      <c r="CR77" s="9">
        <f t="shared" si="86"/>
        <v>45.308452749636942</v>
      </c>
      <c r="CS77" s="9">
        <f t="shared" si="86"/>
        <v>47.561294775002494</v>
      </c>
      <c r="CT77" s="9">
        <f t="shared" si="86"/>
        <v>50.941068970069587</v>
      </c>
      <c r="CU77" s="9">
        <f t="shared" si="86"/>
        <v>59.86024312043903</v>
      </c>
      <c r="CV77" s="9">
        <f t="shared" si="86"/>
        <v>68.401937625277498</v>
      </c>
      <c r="CW77" s="9">
        <f t="shared" si="86"/>
        <v>86.645981115234648</v>
      </c>
      <c r="CY77" s="9">
        <f t="shared" si="87"/>
        <v>124.04357948200311</v>
      </c>
      <c r="CZ77" s="9">
        <f t="shared" si="87"/>
        <v>123.63753361766851</v>
      </c>
      <c r="DA77" s="9">
        <f t="shared" si="87"/>
        <v>120.63197156399839</v>
      </c>
      <c r="DB77" s="9">
        <f t="shared" si="87"/>
        <v>116.9276270923388</v>
      </c>
      <c r="DC77" s="9">
        <f t="shared" si="87"/>
        <v>108.31649513791621</v>
      </c>
      <c r="DD77" s="9">
        <f t="shared" si="87"/>
        <v>104.73408397632188</v>
      </c>
      <c r="DF77" s="9">
        <f>IF($A77=2,IF(ISNUMBER(CR77/Ukraine!CR77),100*CR77/Ukraine!CR77,""),"")</f>
        <v>100</v>
      </c>
      <c r="DG77" s="9">
        <f>IF($A77=2,IF(ISNUMBER(CS77/Ukraine!CS77),100*CS77/Ukraine!CS77,""),"")</f>
        <v>100.00000000000001</v>
      </c>
      <c r="DH77" s="9">
        <f>IF($A77=2,IF(ISNUMBER(CT77/Ukraine!CT77),100*CT77/Ukraine!CT77,""),"")</f>
        <v>100.00000000000001</v>
      </c>
      <c r="DI77" s="9">
        <f>IF($A77=2,IF(ISNUMBER(CU77/Ukraine!CU77),100*CU77/Ukraine!CU77,""),"")</f>
        <v>100</v>
      </c>
      <c r="DJ77" s="9">
        <f>IF($A77=2,IF(ISNUMBER(CV77/Ukraine!CV77),100*CV77/Ukraine!CV77,""),"")</f>
        <v>100</v>
      </c>
      <c r="DK77" s="9">
        <f>IF($A77=2,IF(ISNUMBER(CW77/Ukraine!CW77),100*CW77/Ukraine!CW77,""),"")</f>
        <v>100</v>
      </c>
      <c r="DM77" s="40">
        <f t="shared" si="67"/>
        <v>5.2158241912060532E-2</v>
      </c>
      <c r="DN77" s="40">
        <f t="shared" si="68"/>
        <v>-0.11825256926198158</v>
      </c>
      <c r="DO77" s="40">
        <f t="shared" si="69"/>
        <v>-4.1189672406314215E-2</v>
      </c>
      <c r="DP77" s="40">
        <f t="shared" si="70"/>
        <v>-8.7373866519797838E-2</v>
      </c>
      <c r="DQ77" s="40">
        <f t="shared" si="71"/>
        <v>-8.2397568808328159E-2</v>
      </c>
      <c r="DR77" s="40">
        <f t="shared" si="72"/>
        <v>-0.25508722201809175</v>
      </c>
      <c r="DT77" s="40">
        <f t="shared" si="95"/>
        <v>4.9722334104282728E-2</v>
      </c>
      <c r="DU77" s="40">
        <f t="shared" si="96"/>
        <v>7.1061442104461969E-2</v>
      </c>
      <c r="DV77" s="40">
        <f t="shared" si="97"/>
        <v>0.17508808375438489</v>
      </c>
      <c r="DW77" s="40">
        <f t="shared" si="98"/>
        <v>0.14269394943238956</v>
      </c>
      <c r="DX77" s="40">
        <f t="shared" si="99"/>
        <v>0.26671822646168986</v>
      </c>
      <c r="DY77" s="40">
        <f t="shared" si="88"/>
        <v>0.91235797863189982</v>
      </c>
    </row>
    <row r="78" spans="1:129" x14ac:dyDescent="0.2">
      <c r="A78" s="39">
        <f>'Industry selection'!C78</f>
        <v>1</v>
      </c>
      <c r="B78" s="2">
        <v>20.2</v>
      </c>
      <c r="C78" s="2" t="s">
        <v>158</v>
      </c>
      <c r="E78" s="30" t="s">
        <v>157</v>
      </c>
      <c r="F78" s="31">
        <v>20.2</v>
      </c>
      <c r="G78" s="32" t="s">
        <v>158</v>
      </c>
      <c r="H78" s="157">
        <f>[1]Ukraine!$F$76</f>
        <v>36</v>
      </c>
      <c r="I78" s="157">
        <f>[1]Ukraine!$G$76</f>
        <v>535</v>
      </c>
      <c r="J78" s="157">
        <f>[1]Ukraine!$H$76</f>
        <v>528</v>
      </c>
      <c r="K78" s="157">
        <f>[1]Ukraine!$I$76</f>
        <v>207859.1</v>
      </c>
      <c r="L78" s="157">
        <f>[1]Ukraine!$J$76</f>
        <v>16254.6</v>
      </c>
      <c r="M78" s="11"/>
      <c r="N78" s="33" t="s">
        <v>803</v>
      </c>
      <c r="O78" s="36">
        <v>20.2</v>
      </c>
      <c r="P78" s="35" t="s">
        <v>158</v>
      </c>
      <c r="Q78" s="157">
        <f>[2]Ukraine!$F$76</f>
        <v>48</v>
      </c>
      <c r="R78" s="157">
        <f>[2]Ukraine!$G$76</f>
        <v>583</v>
      </c>
      <c r="S78" s="157">
        <f>[2]Ukraine!$H$76</f>
        <v>579</v>
      </c>
      <c r="T78" s="157">
        <f>[2]Ukraine!$I$76</f>
        <v>312175.2</v>
      </c>
      <c r="U78" s="157">
        <f>[2]Ukraine!$J$76</f>
        <v>17677.8</v>
      </c>
      <c r="V78" s="11"/>
      <c r="W78" s="36" t="s">
        <v>1148</v>
      </c>
      <c r="X78" s="36">
        <v>20.2</v>
      </c>
      <c r="Y78" s="36" t="s">
        <v>158</v>
      </c>
      <c r="Z78" s="157">
        <f>[3]Ukraine!$F$76</f>
        <v>47</v>
      </c>
      <c r="AA78" s="157">
        <f>[3]Ukraine!$G$76</f>
        <v>552</v>
      </c>
      <c r="AB78" s="157">
        <f>[3]Ukraine!$H$76</f>
        <v>543</v>
      </c>
      <c r="AC78" s="157">
        <f>[3]Ukraine!$I$76</f>
        <v>437225.2</v>
      </c>
      <c r="AD78" s="157">
        <f>[3]Ukraine!$J$76</f>
        <v>22268.5</v>
      </c>
      <c r="AE78" s="11"/>
      <c r="AF78" s="37" t="s">
        <v>1148</v>
      </c>
      <c r="AG78" s="37">
        <v>20.2</v>
      </c>
      <c r="AH78" s="37" t="s">
        <v>158</v>
      </c>
      <c r="AI78" s="157">
        <f>[4]Ukraine!$F$76</f>
        <v>53</v>
      </c>
      <c r="AJ78" s="157">
        <f>[4]Ukraine!$G$76</f>
        <v>600</v>
      </c>
      <c r="AK78" s="157">
        <f>[4]Ukraine!$H$76</f>
        <v>583</v>
      </c>
      <c r="AL78" s="157">
        <f>[4]Ukraine!$I$76</f>
        <v>671344.9</v>
      </c>
      <c r="AM78" s="157">
        <f>[4]Ukraine!$J$76</f>
        <v>28443</v>
      </c>
      <c r="AN78" s="11"/>
      <c r="AO78" s="11" t="s">
        <v>1148</v>
      </c>
      <c r="AP78" s="11">
        <v>20.2</v>
      </c>
      <c r="AQ78" s="11" t="s">
        <v>158</v>
      </c>
      <c r="AR78" s="157">
        <f>[5]Ukraine!$F$76</f>
        <v>41</v>
      </c>
      <c r="AS78" s="157">
        <f>[5]Ukraine!$G$76</f>
        <v>581</v>
      </c>
      <c r="AT78" s="157">
        <f>[5]Ukraine!$H$76</f>
        <v>579</v>
      </c>
      <c r="AU78" s="157">
        <f>[5]Ukraine!$I$76</f>
        <v>693895.2</v>
      </c>
      <c r="AV78" s="157">
        <f>[5]Ukraine!$J$76</f>
        <v>37078.400000000001</v>
      </c>
      <c r="AW78" s="11"/>
      <c r="AX78" s="33" t="s">
        <v>1148</v>
      </c>
      <c r="AY78" s="33">
        <v>20.2</v>
      </c>
      <c r="AZ78" s="33" t="s">
        <v>158</v>
      </c>
      <c r="BA78" s="157">
        <f>[6]Ukraine!$F$76</f>
        <v>54</v>
      </c>
      <c r="BB78" s="157" t="str">
        <f>[6]Ukraine!$G$76</f>
        <v>к</v>
      </c>
      <c r="BC78" s="157" t="str">
        <f>[6]Ukraine!$H$76</f>
        <v>к</v>
      </c>
      <c r="BD78" s="157" t="str">
        <f>[6]Ukraine!$I$76</f>
        <v>к</v>
      </c>
      <c r="BE78" s="157" t="str">
        <f>[6]Ukraine!$J$76</f>
        <v>к</v>
      </c>
      <c r="BG78" s="2">
        <v>20.2</v>
      </c>
      <c r="BH78" s="2" t="s">
        <v>158</v>
      </c>
      <c r="BI78" s="1">
        <f t="shared" si="73"/>
        <v>36</v>
      </c>
      <c r="BJ78" s="1">
        <f t="shared" si="74"/>
        <v>48</v>
      </c>
      <c r="BK78" s="1">
        <f t="shared" si="75"/>
        <v>47</v>
      </c>
      <c r="BL78" s="1">
        <f t="shared" si="76"/>
        <v>53</v>
      </c>
      <c r="BM78" s="1">
        <f t="shared" si="77"/>
        <v>41</v>
      </c>
      <c r="BN78" s="1">
        <f t="shared" si="78"/>
        <v>54</v>
      </c>
      <c r="BP78" s="1">
        <f t="shared" si="89"/>
        <v>528</v>
      </c>
      <c r="BQ78" s="1">
        <f t="shared" si="90"/>
        <v>579</v>
      </c>
      <c r="BR78" s="1">
        <f t="shared" si="91"/>
        <v>543</v>
      </c>
      <c r="BS78" s="1">
        <f t="shared" si="92"/>
        <v>583</v>
      </c>
      <c r="BT78" s="1">
        <f t="shared" si="93"/>
        <v>579</v>
      </c>
      <c r="BU78" s="1" t="str">
        <f t="shared" si="94"/>
        <v>к</v>
      </c>
      <c r="BW78" s="40" t="str">
        <f t="shared" si="66"/>
        <v/>
      </c>
      <c r="BX78" s="40" t="str">
        <f t="shared" si="66"/>
        <v/>
      </c>
      <c r="BY78" s="40" t="str">
        <f t="shared" si="66"/>
        <v/>
      </c>
      <c r="BZ78" s="40" t="str">
        <f t="shared" si="66"/>
        <v/>
      </c>
      <c r="CA78" s="40" t="str">
        <f t="shared" si="66"/>
        <v/>
      </c>
      <c r="CB78" s="40" t="str">
        <f t="shared" si="66"/>
        <v/>
      </c>
      <c r="CD78" s="10">
        <f t="shared" si="79"/>
        <v>16254.6</v>
      </c>
      <c r="CE78" s="10">
        <f t="shared" si="80"/>
        <v>17677.8</v>
      </c>
      <c r="CF78" s="10">
        <f t="shared" si="81"/>
        <v>22268.5</v>
      </c>
      <c r="CG78" s="10">
        <f t="shared" si="82"/>
        <v>28443</v>
      </c>
      <c r="CH78" s="10">
        <f t="shared" si="83"/>
        <v>37078.400000000001</v>
      </c>
      <c r="CI78" s="10" t="str">
        <f t="shared" si="84"/>
        <v>к</v>
      </c>
      <c r="CK78" s="40" t="str">
        <f t="shared" si="85"/>
        <v/>
      </c>
      <c r="CL78" s="40" t="str">
        <f t="shared" si="85"/>
        <v/>
      </c>
      <c r="CM78" s="40" t="str">
        <f t="shared" si="85"/>
        <v/>
      </c>
      <c r="CN78" s="40" t="str">
        <f t="shared" si="85"/>
        <v/>
      </c>
      <c r="CO78" s="40" t="str">
        <f t="shared" si="85"/>
        <v/>
      </c>
      <c r="CP78" s="40" t="str">
        <f t="shared" si="85"/>
        <v/>
      </c>
      <c r="CR78" s="9" t="str">
        <f t="shared" si="86"/>
        <v/>
      </c>
      <c r="CS78" s="9" t="str">
        <f t="shared" si="86"/>
        <v/>
      </c>
      <c r="CT78" s="9" t="str">
        <f t="shared" si="86"/>
        <v/>
      </c>
      <c r="CU78" s="9" t="str">
        <f t="shared" si="86"/>
        <v/>
      </c>
      <c r="CV78" s="9" t="str">
        <f t="shared" si="86"/>
        <v/>
      </c>
      <c r="CW78" s="9" t="str">
        <f t="shared" si="86"/>
        <v/>
      </c>
      <c r="CY78" s="9" t="str">
        <f t="shared" si="87"/>
        <v/>
      </c>
      <c r="CZ78" s="9" t="str">
        <f t="shared" si="87"/>
        <v/>
      </c>
      <c r="DA78" s="9" t="str">
        <f t="shared" si="87"/>
        <v/>
      </c>
      <c r="DB78" s="9" t="str">
        <f t="shared" si="87"/>
        <v/>
      </c>
      <c r="DC78" s="9" t="str">
        <f t="shared" si="87"/>
        <v/>
      </c>
      <c r="DD78" s="9" t="str">
        <f t="shared" si="87"/>
        <v/>
      </c>
      <c r="DF78" s="9" t="str">
        <f>IF($A78=2,IF(ISNUMBER(CR78/Ukraine!CR78),100*CR78/Ukraine!CR78,""),"")</f>
        <v/>
      </c>
      <c r="DG78" s="9" t="str">
        <f>IF($A78=2,IF(ISNUMBER(CS78/Ukraine!CS78),100*CS78/Ukraine!CS78,""),"")</f>
        <v/>
      </c>
      <c r="DH78" s="9" t="str">
        <f>IF($A78=2,IF(ISNUMBER(CT78/Ukraine!CT78),100*CT78/Ukraine!CT78,""),"")</f>
        <v/>
      </c>
      <c r="DI78" s="9" t="str">
        <f>IF($A78=2,IF(ISNUMBER(CU78/Ukraine!CU78),100*CU78/Ukraine!CU78,""),"")</f>
        <v/>
      </c>
      <c r="DJ78" s="9" t="str">
        <f>IF($A78=2,IF(ISNUMBER(CV78/Ukraine!CV78),100*CV78/Ukraine!CV78,""),"")</f>
        <v/>
      </c>
      <c r="DK78" s="9" t="str">
        <f>IF($A78=2,IF(ISNUMBER(CW78/Ukraine!CW78),100*CW78/Ukraine!CW78,""),"")</f>
        <v/>
      </c>
      <c r="DM78" s="40" t="str">
        <f t="shared" si="67"/>
        <v/>
      </c>
      <c r="DN78" s="40" t="str">
        <f t="shared" si="68"/>
        <v/>
      </c>
      <c r="DO78" s="40" t="str">
        <f t="shared" si="69"/>
        <v/>
      </c>
      <c r="DP78" s="40" t="str">
        <f t="shared" si="70"/>
        <v/>
      </c>
      <c r="DQ78" s="40" t="str">
        <f t="shared" si="71"/>
        <v/>
      </c>
      <c r="DR78" s="40" t="str">
        <f t="shared" si="72"/>
        <v/>
      </c>
      <c r="DT78" s="40" t="str">
        <f t="shared" si="95"/>
        <v/>
      </c>
      <c r="DU78" s="40" t="str">
        <f t="shared" si="96"/>
        <v/>
      </c>
      <c r="DV78" s="40" t="str">
        <f t="shared" si="97"/>
        <v/>
      </c>
      <c r="DW78" s="40" t="str">
        <f t="shared" si="98"/>
        <v/>
      </c>
      <c r="DX78" s="40" t="str">
        <f t="shared" si="99"/>
        <v/>
      </c>
      <c r="DY78" s="40" t="str">
        <f t="shared" si="88"/>
        <v/>
      </c>
    </row>
    <row r="79" spans="1:129" x14ac:dyDescent="0.2">
      <c r="A79" s="39">
        <f>'Industry selection'!C79</f>
        <v>1</v>
      </c>
      <c r="B79" s="2">
        <v>20.3</v>
      </c>
      <c r="C79" s="2" t="s">
        <v>160</v>
      </c>
      <c r="E79" s="30" t="s">
        <v>159</v>
      </c>
      <c r="F79" s="31">
        <v>20.3</v>
      </c>
      <c r="G79" s="32" t="s">
        <v>160</v>
      </c>
      <c r="H79" s="157">
        <f>[1]Ukraine!$F$77</f>
        <v>208</v>
      </c>
      <c r="I79" s="157">
        <f>[1]Ukraine!$G$77</f>
        <v>5918</v>
      </c>
      <c r="J79" s="157">
        <f>[1]Ukraine!$H$77</f>
        <v>5821</v>
      </c>
      <c r="K79" s="157">
        <f>[1]Ukraine!$I$77</f>
        <v>2792879.7</v>
      </c>
      <c r="L79" s="157">
        <f>[1]Ukraine!$J$77</f>
        <v>206454.8</v>
      </c>
      <c r="M79" s="11"/>
      <c r="N79" s="33" t="s">
        <v>804</v>
      </c>
      <c r="O79" s="36">
        <v>20.3</v>
      </c>
      <c r="P79" s="35" t="s">
        <v>160</v>
      </c>
      <c r="Q79" s="157">
        <f>[2]Ukraine!$F$77</f>
        <v>240</v>
      </c>
      <c r="R79" s="157">
        <f>[2]Ukraine!$G$77</f>
        <v>6008</v>
      </c>
      <c r="S79" s="157">
        <f>[2]Ukraine!$H$77</f>
        <v>5947</v>
      </c>
      <c r="T79" s="157">
        <f>[2]Ukraine!$I$77</f>
        <v>3095114</v>
      </c>
      <c r="U79" s="157">
        <f>[2]Ukraine!$J$77</f>
        <v>232449.8</v>
      </c>
      <c r="V79" s="11"/>
      <c r="W79" s="36" t="s">
        <v>1149</v>
      </c>
      <c r="X79" s="36">
        <v>20.3</v>
      </c>
      <c r="Y79" s="36" t="s">
        <v>160</v>
      </c>
      <c r="Z79" s="157">
        <f>[3]Ukraine!$F$77</f>
        <v>211</v>
      </c>
      <c r="AA79" s="157">
        <f>[3]Ukraine!$G$77</f>
        <v>5554</v>
      </c>
      <c r="AB79" s="157">
        <f>[3]Ukraine!$H$77</f>
        <v>5494</v>
      </c>
      <c r="AC79" s="157">
        <f>[3]Ukraine!$I$77</f>
        <v>3344325.4</v>
      </c>
      <c r="AD79" s="157">
        <f>[3]Ukraine!$J$77</f>
        <v>209736.5</v>
      </c>
      <c r="AE79" s="11"/>
      <c r="AF79" s="37" t="s">
        <v>1149</v>
      </c>
      <c r="AG79" s="37">
        <v>20.3</v>
      </c>
      <c r="AH79" s="37" t="s">
        <v>160</v>
      </c>
      <c r="AI79" s="157">
        <f>[4]Ukraine!$F$77</f>
        <v>215</v>
      </c>
      <c r="AJ79" s="157">
        <f>[4]Ukraine!$G$77</f>
        <v>5154</v>
      </c>
      <c r="AK79" s="157">
        <f>[4]Ukraine!$H$77</f>
        <v>5087</v>
      </c>
      <c r="AL79" s="157">
        <f>[4]Ukraine!$I$77</f>
        <v>4271277.5999999996</v>
      </c>
      <c r="AM79" s="157">
        <f>[4]Ukraine!$J$77</f>
        <v>234325.1</v>
      </c>
      <c r="AN79" s="11"/>
      <c r="AO79" s="11" t="s">
        <v>1149</v>
      </c>
      <c r="AP79" s="11">
        <v>20.3</v>
      </c>
      <c r="AQ79" s="11" t="s">
        <v>160</v>
      </c>
      <c r="AR79" s="157">
        <f>[5]Ukraine!$F$77</f>
        <v>203</v>
      </c>
      <c r="AS79" s="157">
        <f>[5]Ukraine!$G$77</f>
        <v>5375</v>
      </c>
      <c r="AT79" s="157">
        <f>[5]Ukraine!$H$77</f>
        <v>5330</v>
      </c>
      <c r="AU79" s="157">
        <f>[5]Ukraine!$I$77</f>
        <v>5212579.7</v>
      </c>
      <c r="AV79" s="157">
        <f>[5]Ukraine!$J$77</f>
        <v>326355.5</v>
      </c>
      <c r="AW79" s="11"/>
      <c r="AX79" s="33" t="s">
        <v>1149</v>
      </c>
      <c r="AY79" s="33">
        <v>20.3</v>
      </c>
      <c r="AZ79" s="33" t="s">
        <v>160</v>
      </c>
      <c r="BA79" s="157">
        <f>[6]Ukraine!$F$77</f>
        <v>218</v>
      </c>
      <c r="BB79" s="157">
        <f>[6]Ukraine!$G$77</f>
        <v>5724</v>
      </c>
      <c r="BC79" s="157">
        <f>[6]Ukraine!$H$77</f>
        <v>5685</v>
      </c>
      <c r="BD79" s="157">
        <f>[6]Ukraine!$I$77</f>
        <v>6084309.2000000002</v>
      </c>
      <c r="BE79" s="157">
        <f>[6]Ukraine!$J$77</f>
        <v>466486.4</v>
      </c>
      <c r="BG79" s="2">
        <v>20.3</v>
      </c>
      <c r="BH79" s="2" t="s">
        <v>160</v>
      </c>
      <c r="BI79" s="1">
        <f t="shared" si="73"/>
        <v>208</v>
      </c>
      <c r="BJ79" s="1">
        <f t="shared" si="74"/>
        <v>240</v>
      </c>
      <c r="BK79" s="1">
        <f t="shared" si="75"/>
        <v>211</v>
      </c>
      <c r="BL79" s="1">
        <f t="shared" si="76"/>
        <v>215</v>
      </c>
      <c r="BM79" s="1">
        <f t="shared" si="77"/>
        <v>203</v>
      </c>
      <c r="BN79" s="1">
        <f t="shared" si="78"/>
        <v>218</v>
      </c>
      <c r="BP79" s="1">
        <f t="shared" si="89"/>
        <v>5821</v>
      </c>
      <c r="BQ79" s="1">
        <f t="shared" si="90"/>
        <v>5947</v>
      </c>
      <c r="BR79" s="1">
        <f t="shared" si="91"/>
        <v>5494</v>
      </c>
      <c r="BS79" s="1">
        <f t="shared" si="92"/>
        <v>5087</v>
      </c>
      <c r="BT79" s="1">
        <f t="shared" si="93"/>
        <v>5330</v>
      </c>
      <c r="BU79" s="1">
        <f t="shared" si="94"/>
        <v>5685</v>
      </c>
      <c r="BW79" s="40" t="str">
        <f t="shared" si="66"/>
        <v/>
      </c>
      <c r="BX79" s="40" t="str">
        <f t="shared" si="66"/>
        <v/>
      </c>
      <c r="BY79" s="40" t="str">
        <f t="shared" si="66"/>
        <v/>
      </c>
      <c r="BZ79" s="40" t="str">
        <f t="shared" si="66"/>
        <v/>
      </c>
      <c r="CA79" s="40" t="str">
        <f t="shared" si="66"/>
        <v/>
      </c>
      <c r="CB79" s="40" t="str">
        <f t="shared" si="66"/>
        <v/>
      </c>
      <c r="CD79" s="10">
        <f t="shared" si="79"/>
        <v>206454.8</v>
      </c>
      <c r="CE79" s="10">
        <f t="shared" si="80"/>
        <v>232449.8</v>
      </c>
      <c r="CF79" s="10">
        <f t="shared" si="81"/>
        <v>209736.5</v>
      </c>
      <c r="CG79" s="10">
        <f t="shared" si="82"/>
        <v>234325.1</v>
      </c>
      <c r="CH79" s="10">
        <f t="shared" si="83"/>
        <v>326355.5</v>
      </c>
      <c r="CI79" s="10">
        <f t="shared" si="84"/>
        <v>466486.4</v>
      </c>
      <c r="CK79" s="40" t="str">
        <f t="shared" si="85"/>
        <v/>
      </c>
      <c r="CL79" s="40" t="str">
        <f t="shared" si="85"/>
        <v/>
      </c>
      <c r="CM79" s="40" t="str">
        <f t="shared" si="85"/>
        <v/>
      </c>
      <c r="CN79" s="40" t="str">
        <f t="shared" si="85"/>
        <v/>
      </c>
      <c r="CO79" s="40" t="str">
        <f t="shared" si="85"/>
        <v/>
      </c>
      <c r="CP79" s="40" t="str">
        <f t="shared" si="85"/>
        <v/>
      </c>
      <c r="CR79" s="9" t="str">
        <f t="shared" si="86"/>
        <v/>
      </c>
      <c r="CS79" s="9" t="str">
        <f t="shared" si="86"/>
        <v/>
      </c>
      <c r="CT79" s="9" t="str">
        <f t="shared" si="86"/>
        <v/>
      </c>
      <c r="CU79" s="9" t="str">
        <f t="shared" si="86"/>
        <v/>
      </c>
      <c r="CV79" s="9" t="str">
        <f t="shared" si="86"/>
        <v/>
      </c>
      <c r="CW79" s="9" t="str">
        <f t="shared" si="86"/>
        <v/>
      </c>
      <c r="CY79" s="9" t="str">
        <f t="shared" si="87"/>
        <v/>
      </c>
      <c r="CZ79" s="9" t="str">
        <f t="shared" si="87"/>
        <v/>
      </c>
      <c r="DA79" s="9" t="str">
        <f t="shared" si="87"/>
        <v/>
      </c>
      <c r="DB79" s="9" t="str">
        <f t="shared" si="87"/>
        <v/>
      </c>
      <c r="DC79" s="9" t="str">
        <f t="shared" si="87"/>
        <v/>
      </c>
      <c r="DD79" s="9" t="str">
        <f t="shared" si="87"/>
        <v/>
      </c>
      <c r="DF79" s="9" t="str">
        <f>IF($A79=2,IF(ISNUMBER(CR79/Ukraine!CR79),100*CR79/Ukraine!CR79,""),"")</f>
        <v/>
      </c>
      <c r="DG79" s="9" t="str">
        <f>IF($A79=2,IF(ISNUMBER(CS79/Ukraine!CS79),100*CS79/Ukraine!CS79,""),"")</f>
        <v/>
      </c>
      <c r="DH79" s="9" t="str">
        <f>IF($A79=2,IF(ISNUMBER(CT79/Ukraine!CT79),100*CT79/Ukraine!CT79,""),"")</f>
        <v/>
      </c>
      <c r="DI79" s="9" t="str">
        <f>IF($A79=2,IF(ISNUMBER(CU79/Ukraine!CU79),100*CU79/Ukraine!CU79,""),"")</f>
        <v/>
      </c>
      <c r="DJ79" s="9" t="str">
        <f>IF($A79=2,IF(ISNUMBER(CV79/Ukraine!CV79),100*CV79/Ukraine!CV79,""),"")</f>
        <v/>
      </c>
      <c r="DK79" s="9" t="str">
        <f>IF($A79=2,IF(ISNUMBER(CW79/Ukraine!CW79),100*CW79/Ukraine!CW79,""),"")</f>
        <v/>
      </c>
      <c r="DM79" s="40" t="str">
        <f t="shared" si="67"/>
        <v/>
      </c>
      <c r="DN79" s="40" t="str">
        <f t="shared" si="68"/>
        <v/>
      </c>
      <c r="DO79" s="40" t="str">
        <f t="shared" si="69"/>
        <v/>
      </c>
      <c r="DP79" s="40" t="str">
        <f t="shared" si="70"/>
        <v/>
      </c>
      <c r="DQ79" s="40" t="str">
        <f t="shared" si="71"/>
        <v/>
      </c>
      <c r="DR79" s="40" t="str">
        <f t="shared" si="72"/>
        <v/>
      </c>
      <c r="DT79" s="40" t="str">
        <f t="shared" si="95"/>
        <v/>
      </c>
      <c r="DU79" s="40" t="str">
        <f t="shared" si="96"/>
        <v/>
      </c>
      <c r="DV79" s="40" t="str">
        <f t="shared" si="97"/>
        <v/>
      </c>
      <c r="DW79" s="40" t="str">
        <f t="shared" si="98"/>
        <v/>
      </c>
      <c r="DX79" s="40" t="str">
        <f t="shared" si="99"/>
        <v/>
      </c>
      <c r="DY79" s="40" t="str">
        <f t="shared" si="88"/>
        <v/>
      </c>
    </row>
    <row r="80" spans="1:129" x14ac:dyDescent="0.2">
      <c r="A80" s="39">
        <f>'Industry selection'!C80</f>
        <v>1</v>
      </c>
      <c r="B80" s="2">
        <v>20.399999999999999</v>
      </c>
      <c r="C80" s="2" t="s">
        <v>162</v>
      </c>
      <c r="E80" s="30" t="s">
        <v>161</v>
      </c>
      <c r="F80" s="31">
        <v>20.399999999999999</v>
      </c>
      <c r="G80" s="32" t="s">
        <v>162</v>
      </c>
      <c r="H80" s="157">
        <f>[1]Ukraine!$F$78</f>
        <v>246</v>
      </c>
      <c r="I80" s="157">
        <f>[1]Ukraine!$G$78</f>
        <v>7907</v>
      </c>
      <c r="J80" s="157">
        <f>[1]Ukraine!$H$78</f>
        <v>7849</v>
      </c>
      <c r="K80" s="157">
        <f>[1]Ukraine!$I$78</f>
        <v>6938575.5</v>
      </c>
      <c r="L80" s="157">
        <f>[1]Ukraine!$J$78</f>
        <v>334124.3</v>
      </c>
      <c r="M80" s="11"/>
      <c r="N80" s="33" t="s">
        <v>805</v>
      </c>
      <c r="O80" s="36">
        <v>20.399999999999999</v>
      </c>
      <c r="P80" s="35" t="s">
        <v>162</v>
      </c>
      <c r="Q80" s="157">
        <f>[2]Ukraine!$F$78</f>
        <v>277</v>
      </c>
      <c r="R80" s="157">
        <f>[2]Ukraine!$G$78</f>
        <v>8035</v>
      </c>
      <c r="S80" s="157">
        <f>[2]Ukraine!$H$78</f>
        <v>7951</v>
      </c>
      <c r="T80" s="157">
        <f>[2]Ukraine!$I$78</f>
        <v>6715094.2000000002</v>
      </c>
      <c r="U80" s="157">
        <f>[2]Ukraine!$J$78</f>
        <v>364250.6</v>
      </c>
      <c r="V80" s="11"/>
      <c r="W80" s="36" t="s">
        <v>1150</v>
      </c>
      <c r="X80" s="36">
        <v>20.399999999999999</v>
      </c>
      <c r="Y80" s="36" t="s">
        <v>162</v>
      </c>
      <c r="Z80" s="157">
        <f>[3]Ukraine!$F$78</f>
        <v>265</v>
      </c>
      <c r="AA80" s="157">
        <f>[3]Ukraine!$G$78</f>
        <v>7571</v>
      </c>
      <c r="AB80" s="157">
        <f>[3]Ukraine!$H$78</f>
        <v>7506</v>
      </c>
      <c r="AC80" s="157">
        <f>[3]Ukraine!$I$78</f>
        <v>8567455.3000000007</v>
      </c>
      <c r="AD80" s="157">
        <f>[3]Ukraine!$J$78</f>
        <v>399162.6</v>
      </c>
      <c r="AE80" s="11"/>
      <c r="AF80" s="37" t="s">
        <v>1150</v>
      </c>
      <c r="AG80" s="37">
        <v>20.399999999999999</v>
      </c>
      <c r="AH80" s="37" t="s">
        <v>162</v>
      </c>
      <c r="AI80" s="157">
        <f>[4]Ukraine!$F$78</f>
        <v>276</v>
      </c>
      <c r="AJ80" s="157">
        <f>[4]Ukraine!$G$78</f>
        <v>7078</v>
      </c>
      <c r="AK80" s="157">
        <f>[4]Ukraine!$H$78</f>
        <v>7013</v>
      </c>
      <c r="AL80" s="157">
        <f>[4]Ukraine!$I$78</f>
        <v>9037667.9000000004</v>
      </c>
      <c r="AM80" s="157">
        <f>[4]Ukraine!$J$78</f>
        <v>458420.7</v>
      </c>
      <c r="AN80" s="11"/>
      <c r="AO80" s="11" t="s">
        <v>1150</v>
      </c>
      <c r="AP80" s="11">
        <v>20.399999999999999</v>
      </c>
      <c r="AQ80" s="11" t="s">
        <v>162</v>
      </c>
      <c r="AR80" s="157">
        <f>[5]Ukraine!$F$78</f>
        <v>264</v>
      </c>
      <c r="AS80" s="157">
        <f>[5]Ukraine!$G$78</f>
        <v>6815</v>
      </c>
      <c r="AT80" s="157">
        <f>[5]Ukraine!$H$78</f>
        <v>6777</v>
      </c>
      <c r="AU80" s="157">
        <f>[5]Ukraine!$I$78</f>
        <v>8764734.8000000007</v>
      </c>
      <c r="AV80" s="157">
        <f>[5]Ukraine!$J$78</f>
        <v>500781.3</v>
      </c>
      <c r="AW80" s="11"/>
      <c r="AX80" s="33" t="s">
        <v>1150</v>
      </c>
      <c r="AY80" s="33">
        <v>20.399999999999999</v>
      </c>
      <c r="AZ80" s="33" t="s">
        <v>162</v>
      </c>
      <c r="BA80" s="157">
        <f>[6]Ukraine!$F$78</f>
        <v>310</v>
      </c>
      <c r="BB80" s="157">
        <f>[6]Ukraine!$G$78</f>
        <v>7098</v>
      </c>
      <c r="BC80" s="157">
        <f>[6]Ukraine!$H$78</f>
        <v>7057</v>
      </c>
      <c r="BD80" s="157">
        <f>[6]Ukraine!$I$78</f>
        <v>9521631.4000000004</v>
      </c>
      <c r="BE80" s="157">
        <f>[6]Ukraine!$J$78</f>
        <v>592307.5</v>
      </c>
      <c r="BG80" s="2">
        <v>20.399999999999999</v>
      </c>
      <c r="BH80" s="2" t="s">
        <v>162</v>
      </c>
      <c r="BI80" s="1">
        <f t="shared" si="73"/>
        <v>246</v>
      </c>
      <c r="BJ80" s="1">
        <f t="shared" si="74"/>
        <v>277</v>
      </c>
      <c r="BK80" s="1">
        <f t="shared" si="75"/>
        <v>265</v>
      </c>
      <c r="BL80" s="1">
        <f t="shared" si="76"/>
        <v>276</v>
      </c>
      <c r="BM80" s="1">
        <f t="shared" si="77"/>
        <v>264</v>
      </c>
      <c r="BN80" s="1">
        <f t="shared" si="78"/>
        <v>310</v>
      </c>
      <c r="BP80" s="1">
        <f t="shared" si="89"/>
        <v>7849</v>
      </c>
      <c r="BQ80" s="1">
        <f t="shared" si="90"/>
        <v>7951</v>
      </c>
      <c r="BR80" s="1">
        <f t="shared" si="91"/>
        <v>7506</v>
      </c>
      <c r="BS80" s="1">
        <f t="shared" si="92"/>
        <v>7013</v>
      </c>
      <c r="BT80" s="1">
        <f t="shared" si="93"/>
        <v>6777</v>
      </c>
      <c r="BU80" s="1">
        <f t="shared" si="94"/>
        <v>7057</v>
      </c>
      <c r="BW80" s="40" t="str">
        <f t="shared" si="66"/>
        <v/>
      </c>
      <c r="BX80" s="40" t="str">
        <f t="shared" si="66"/>
        <v/>
      </c>
      <c r="BY80" s="40" t="str">
        <f t="shared" si="66"/>
        <v/>
      </c>
      <c r="BZ80" s="40" t="str">
        <f t="shared" si="66"/>
        <v/>
      </c>
      <c r="CA80" s="40" t="str">
        <f t="shared" si="66"/>
        <v/>
      </c>
      <c r="CB80" s="40" t="str">
        <f t="shared" si="66"/>
        <v/>
      </c>
      <c r="CD80" s="10">
        <f t="shared" si="79"/>
        <v>334124.3</v>
      </c>
      <c r="CE80" s="10">
        <f t="shared" si="80"/>
        <v>364250.6</v>
      </c>
      <c r="CF80" s="10">
        <f t="shared" si="81"/>
        <v>399162.6</v>
      </c>
      <c r="CG80" s="10">
        <f t="shared" si="82"/>
        <v>458420.7</v>
      </c>
      <c r="CH80" s="10">
        <f t="shared" si="83"/>
        <v>500781.3</v>
      </c>
      <c r="CI80" s="10">
        <f t="shared" si="84"/>
        <v>592307.5</v>
      </c>
      <c r="CK80" s="40" t="str">
        <f t="shared" si="85"/>
        <v/>
      </c>
      <c r="CL80" s="40" t="str">
        <f t="shared" si="85"/>
        <v/>
      </c>
      <c r="CM80" s="40" t="str">
        <f t="shared" si="85"/>
        <v/>
      </c>
      <c r="CN80" s="40" t="str">
        <f t="shared" si="85"/>
        <v/>
      </c>
      <c r="CO80" s="40" t="str">
        <f t="shared" si="85"/>
        <v/>
      </c>
      <c r="CP80" s="40" t="str">
        <f t="shared" si="85"/>
        <v/>
      </c>
      <c r="CR80" s="9" t="str">
        <f t="shared" si="86"/>
        <v/>
      </c>
      <c r="CS80" s="9" t="str">
        <f t="shared" si="86"/>
        <v/>
      </c>
      <c r="CT80" s="9" t="str">
        <f t="shared" si="86"/>
        <v/>
      </c>
      <c r="CU80" s="9" t="str">
        <f t="shared" si="86"/>
        <v/>
      </c>
      <c r="CV80" s="9" t="str">
        <f t="shared" si="86"/>
        <v/>
      </c>
      <c r="CW80" s="9" t="str">
        <f t="shared" si="86"/>
        <v/>
      </c>
      <c r="CY80" s="9" t="str">
        <f t="shared" si="87"/>
        <v/>
      </c>
      <c r="CZ80" s="9" t="str">
        <f t="shared" si="87"/>
        <v/>
      </c>
      <c r="DA80" s="9" t="str">
        <f t="shared" si="87"/>
        <v/>
      </c>
      <c r="DB80" s="9" t="str">
        <f t="shared" si="87"/>
        <v/>
      </c>
      <c r="DC80" s="9" t="str">
        <f t="shared" si="87"/>
        <v/>
      </c>
      <c r="DD80" s="9" t="str">
        <f t="shared" si="87"/>
        <v/>
      </c>
      <c r="DF80" s="9" t="str">
        <f>IF($A80=2,IF(ISNUMBER(CR80/Ukraine!CR80),100*CR80/Ukraine!CR80,""),"")</f>
        <v/>
      </c>
      <c r="DG80" s="9" t="str">
        <f>IF($A80=2,IF(ISNUMBER(CS80/Ukraine!CS80),100*CS80/Ukraine!CS80,""),"")</f>
        <v/>
      </c>
      <c r="DH80" s="9" t="str">
        <f>IF($A80=2,IF(ISNUMBER(CT80/Ukraine!CT80),100*CT80/Ukraine!CT80,""),"")</f>
        <v/>
      </c>
      <c r="DI80" s="9" t="str">
        <f>IF($A80=2,IF(ISNUMBER(CU80/Ukraine!CU80),100*CU80/Ukraine!CU80,""),"")</f>
        <v/>
      </c>
      <c r="DJ80" s="9" t="str">
        <f>IF($A80=2,IF(ISNUMBER(CV80/Ukraine!CV80),100*CV80/Ukraine!CV80,""),"")</f>
        <v/>
      </c>
      <c r="DK80" s="9" t="str">
        <f>IF($A80=2,IF(ISNUMBER(CW80/Ukraine!CW80),100*CW80/Ukraine!CW80,""),"")</f>
        <v/>
      </c>
      <c r="DM80" s="40" t="str">
        <f t="shared" si="67"/>
        <v/>
      </c>
      <c r="DN80" s="40" t="str">
        <f t="shared" si="68"/>
        <v/>
      </c>
      <c r="DO80" s="40" t="str">
        <f t="shared" si="69"/>
        <v/>
      </c>
      <c r="DP80" s="40" t="str">
        <f t="shared" si="70"/>
        <v/>
      </c>
      <c r="DQ80" s="40" t="str">
        <f t="shared" si="71"/>
        <v/>
      </c>
      <c r="DR80" s="40" t="str">
        <f t="shared" si="72"/>
        <v/>
      </c>
      <c r="DT80" s="40" t="str">
        <f t="shared" si="95"/>
        <v/>
      </c>
      <c r="DU80" s="40" t="str">
        <f t="shared" si="96"/>
        <v/>
      </c>
      <c r="DV80" s="40" t="str">
        <f t="shared" si="97"/>
        <v/>
      </c>
      <c r="DW80" s="40" t="str">
        <f t="shared" si="98"/>
        <v/>
      </c>
      <c r="DX80" s="40" t="str">
        <f t="shared" si="99"/>
        <v/>
      </c>
      <c r="DY80" s="40" t="str">
        <f t="shared" si="88"/>
        <v/>
      </c>
    </row>
    <row r="81" spans="1:129" x14ac:dyDescent="0.2">
      <c r="A81" s="39">
        <f>'Industry selection'!C81</f>
        <v>1</v>
      </c>
      <c r="B81" s="2">
        <v>20.5</v>
      </c>
      <c r="C81" s="2" t="s">
        <v>164</v>
      </c>
      <c r="E81" s="30" t="s">
        <v>163</v>
      </c>
      <c r="F81" s="31">
        <v>20.5</v>
      </c>
      <c r="G81" s="32" t="s">
        <v>164</v>
      </c>
      <c r="H81" s="157">
        <f>[1]Ukraine!$F$79</f>
        <v>285</v>
      </c>
      <c r="I81" s="157">
        <f>[1]Ukraine!$G$79</f>
        <v>15558</v>
      </c>
      <c r="J81" s="157">
        <f>[1]Ukraine!$H$79</f>
        <v>15483</v>
      </c>
      <c r="K81" s="157">
        <f>[1]Ukraine!$I$79</f>
        <v>3978788.7</v>
      </c>
      <c r="L81" s="157">
        <f>[1]Ukraine!$J$79</f>
        <v>497202.1</v>
      </c>
      <c r="M81" s="11"/>
      <c r="N81" s="33" t="s">
        <v>806</v>
      </c>
      <c r="O81" s="36">
        <v>20.5</v>
      </c>
      <c r="P81" s="35" t="s">
        <v>164</v>
      </c>
      <c r="Q81" s="157">
        <f>[2]Ukraine!$F$79</f>
        <v>315</v>
      </c>
      <c r="R81" s="157">
        <f>[2]Ukraine!$G$79</f>
        <v>14457</v>
      </c>
      <c r="S81" s="157">
        <f>[2]Ukraine!$H$79</f>
        <v>14396</v>
      </c>
      <c r="T81" s="157">
        <f>[2]Ukraine!$I$79</f>
        <v>3792245.3</v>
      </c>
      <c r="U81" s="157">
        <f>[2]Ukraine!$J$79</f>
        <v>446311.4</v>
      </c>
      <c r="V81" s="11"/>
      <c r="W81" s="36" t="s">
        <v>1151</v>
      </c>
      <c r="X81" s="36">
        <v>20.5</v>
      </c>
      <c r="Y81" s="36" t="s">
        <v>164</v>
      </c>
      <c r="Z81" s="157">
        <f>[3]Ukraine!$F$79</f>
        <v>296</v>
      </c>
      <c r="AA81" s="157">
        <f>[3]Ukraine!$G$79</f>
        <v>9790</v>
      </c>
      <c r="AB81" s="157">
        <f>[3]Ukraine!$H$79</f>
        <v>9715</v>
      </c>
      <c r="AC81" s="157">
        <f>[3]Ukraine!$I$79</f>
        <v>3977116</v>
      </c>
      <c r="AD81" s="157">
        <f>[3]Ukraine!$J$79</f>
        <v>345579.9</v>
      </c>
      <c r="AE81" s="11"/>
      <c r="AF81" s="37" t="s">
        <v>1151</v>
      </c>
      <c r="AG81" s="37">
        <v>20.5</v>
      </c>
      <c r="AH81" s="37" t="s">
        <v>164</v>
      </c>
      <c r="AI81" s="157">
        <f>[4]Ukraine!$F$79</f>
        <v>307</v>
      </c>
      <c r="AJ81" s="157">
        <f>[4]Ukraine!$G$79</f>
        <v>8384</v>
      </c>
      <c r="AK81" s="157">
        <f>[4]Ukraine!$H$79</f>
        <v>8315</v>
      </c>
      <c r="AL81" s="157">
        <f>[4]Ukraine!$I$79</f>
        <v>5438754.5</v>
      </c>
      <c r="AM81" s="157">
        <f>[4]Ukraine!$J$79</f>
        <v>324110.90000000002</v>
      </c>
      <c r="AN81" s="11"/>
      <c r="AO81" s="11" t="s">
        <v>1151</v>
      </c>
      <c r="AP81" s="11">
        <v>20.5</v>
      </c>
      <c r="AQ81" s="11" t="s">
        <v>164</v>
      </c>
      <c r="AR81" s="157">
        <f>[5]Ukraine!$F$79</f>
        <v>279</v>
      </c>
      <c r="AS81" s="157">
        <f>[5]Ukraine!$G$79</f>
        <v>8949</v>
      </c>
      <c r="AT81" s="157">
        <f>[5]Ukraine!$H$79</f>
        <v>8901</v>
      </c>
      <c r="AU81" s="157">
        <f>[5]Ukraine!$I$79</f>
        <v>6506097.7000000002</v>
      </c>
      <c r="AV81" s="157">
        <f>[5]Ukraine!$J$79</f>
        <v>534073.80000000005</v>
      </c>
      <c r="AW81" s="11"/>
      <c r="AX81" s="33" t="s">
        <v>1151</v>
      </c>
      <c r="AY81" s="33">
        <v>20.5</v>
      </c>
      <c r="AZ81" s="33" t="s">
        <v>164</v>
      </c>
      <c r="BA81" s="157">
        <f>[6]Ukraine!$F$79</f>
        <v>295</v>
      </c>
      <c r="BB81" s="157">
        <f>[6]Ukraine!$G$79</f>
        <v>8803</v>
      </c>
      <c r="BC81" s="157">
        <f>[6]Ukraine!$H$79</f>
        <v>8758</v>
      </c>
      <c r="BD81" s="157">
        <f>[6]Ukraine!$I$79</f>
        <v>8478907.9000000004</v>
      </c>
      <c r="BE81" s="157">
        <f>[6]Ukraine!$J$79</f>
        <v>704767.2</v>
      </c>
      <c r="BG81" s="2">
        <v>20.5</v>
      </c>
      <c r="BH81" s="2" t="s">
        <v>164</v>
      </c>
      <c r="BI81" s="1">
        <f t="shared" si="73"/>
        <v>285</v>
      </c>
      <c r="BJ81" s="1">
        <f t="shared" si="74"/>
        <v>315</v>
      </c>
      <c r="BK81" s="1">
        <f t="shared" si="75"/>
        <v>296</v>
      </c>
      <c r="BL81" s="1">
        <f t="shared" si="76"/>
        <v>307</v>
      </c>
      <c r="BM81" s="1">
        <f t="shared" si="77"/>
        <v>279</v>
      </c>
      <c r="BN81" s="1">
        <f t="shared" si="78"/>
        <v>295</v>
      </c>
      <c r="BP81" s="1">
        <f t="shared" si="89"/>
        <v>15483</v>
      </c>
      <c r="BQ81" s="1">
        <f t="shared" si="90"/>
        <v>14396</v>
      </c>
      <c r="BR81" s="1">
        <f t="shared" si="91"/>
        <v>9715</v>
      </c>
      <c r="BS81" s="1">
        <f t="shared" si="92"/>
        <v>8315</v>
      </c>
      <c r="BT81" s="1">
        <f t="shared" si="93"/>
        <v>8901</v>
      </c>
      <c r="BU81" s="1">
        <f t="shared" si="94"/>
        <v>8758</v>
      </c>
      <c r="BW81" s="40" t="str">
        <f t="shared" si="66"/>
        <v/>
      </c>
      <c r="BX81" s="40" t="str">
        <f t="shared" si="66"/>
        <v/>
      </c>
      <c r="BY81" s="40" t="str">
        <f t="shared" si="66"/>
        <v/>
      </c>
      <c r="BZ81" s="40" t="str">
        <f t="shared" si="66"/>
        <v/>
      </c>
      <c r="CA81" s="40" t="str">
        <f t="shared" si="66"/>
        <v/>
      </c>
      <c r="CB81" s="40" t="str">
        <f t="shared" si="66"/>
        <v/>
      </c>
      <c r="CD81" s="10">
        <f t="shared" si="79"/>
        <v>497202.1</v>
      </c>
      <c r="CE81" s="10">
        <f t="shared" si="80"/>
        <v>446311.4</v>
      </c>
      <c r="CF81" s="10">
        <f t="shared" si="81"/>
        <v>345579.9</v>
      </c>
      <c r="CG81" s="10">
        <f t="shared" si="82"/>
        <v>324110.90000000002</v>
      </c>
      <c r="CH81" s="10">
        <f t="shared" si="83"/>
        <v>534073.80000000005</v>
      </c>
      <c r="CI81" s="10">
        <f t="shared" si="84"/>
        <v>704767.2</v>
      </c>
      <c r="CK81" s="40" t="str">
        <f t="shared" si="85"/>
        <v/>
      </c>
      <c r="CL81" s="40" t="str">
        <f t="shared" si="85"/>
        <v/>
      </c>
      <c r="CM81" s="40" t="str">
        <f t="shared" si="85"/>
        <v/>
      </c>
      <c r="CN81" s="40" t="str">
        <f t="shared" si="85"/>
        <v/>
      </c>
      <c r="CO81" s="40" t="str">
        <f t="shared" si="85"/>
        <v/>
      </c>
      <c r="CP81" s="40" t="str">
        <f t="shared" si="85"/>
        <v/>
      </c>
      <c r="CR81" s="9" t="str">
        <f t="shared" si="86"/>
        <v/>
      </c>
      <c r="CS81" s="9" t="str">
        <f t="shared" si="86"/>
        <v/>
      </c>
      <c r="CT81" s="9" t="str">
        <f t="shared" si="86"/>
        <v/>
      </c>
      <c r="CU81" s="9" t="str">
        <f t="shared" si="86"/>
        <v/>
      </c>
      <c r="CV81" s="9" t="str">
        <f t="shared" si="86"/>
        <v/>
      </c>
      <c r="CW81" s="9" t="str">
        <f t="shared" si="86"/>
        <v/>
      </c>
      <c r="CY81" s="9" t="str">
        <f t="shared" si="87"/>
        <v/>
      </c>
      <c r="CZ81" s="9" t="str">
        <f t="shared" si="87"/>
        <v/>
      </c>
      <c r="DA81" s="9" t="str">
        <f t="shared" si="87"/>
        <v/>
      </c>
      <c r="DB81" s="9" t="str">
        <f t="shared" si="87"/>
        <v/>
      </c>
      <c r="DC81" s="9" t="str">
        <f t="shared" si="87"/>
        <v/>
      </c>
      <c r="DD81" s="9" t="str">
        <f t="shared" si="87"/>
        <v/>
      </c>
      <c r="DF81" s="9" t="str">
        <f>IF($A81=2,IF(ISNUMBER(CR81/Ukraine!CR81),100*CR81/Ukraine!CR81,""),"")</f>
        <v/>
      </c>
      <c r="DG81" s="9" t="str">
        <f>IF($A81=2,IF(ISNUMBER(CS81/Ukraine!CS81),100*CS81/Ukraine!CS81,""),"")</f>
        <v/>
      </c>
      <c r="DH81" s="9" t="str">
        <f>IF($A81=2,IF(ISNUMBER(CT81/Ukraine!CT81),100*CT81/Ukraine!CT81,""),"")</f>
        <v/>
      </c>
      <c r="DI81" s="9" t="str">
        <f>IF($A81=2,IF(ISNUMBER(CU81/Ukraine!CU81),100*CU81/Ukraine!CU81,""),"")</f>
        <v/>
      </c>
      <c r="DJ81" s="9" t="str">
        <f>IF($A81=2,IF(ISNUMBER(CV81/Ukraine!CV81),100*CV81/Ukraine!CV81,""),"")</f>
        <v/>
      </c>
      <c r="DK81" s="9" t="str">
        <f>IF($A81=2,IF(ISNUMBER(CW81/Ukraine!CW81),100*CW81/Ukraine!CW81,""),"")</f>
        <v/>
      </c>
      <c r="DM81" s="40" t="str">
        <f t="shared" si="67"/>
        <v/>
      </c>
      <c r="DN81" s="40" t="str">
        <f t="shared" si="68"/>
        <v/>
      </c>
      <c r="DO81" s="40" t="str">
        <f t="shared" si="69"/>
        <v/>
      </c>
      <c r="DP81" s="40" t="str">
        <f t="shared" si="70"/>
        <v/>
      </c>
      <c r="DQ81" s="40" t="str">
        <f t="shared" si="71"/>
        <v/>
      </c>
      <c r="DR81" s="40" t="str">
        <f t="shared" si="72"/>
        <v/>
      </c>
      <c r="DT81" s="40" t="str">
        <f t="shared" si="95"/>
        <v/>
      </c>
      <c r="DU81" s="40" t="str">
        <f t="shared" si="96"/>
        <v/>
      </c>
      <c r="DV81" s="40" t="str">
        <f t="shared" si="97"/>
        <v/>
      </c>
      <c r="DW81" s="40" t="str">
        <f t="shared" si="98"/>
        <v/>
      </c>
      <c r="DX81" s="40" t="str">
        <f t="shared" si="99"/>
        <v/>
      </c>
      <c r="DY81" s="40" t="str">
        <f t="shared" si="88"/>
        <v/>
      </c>
    </row>
    <row r="82" spans="1:129" x14ac:dyDescent="0.2">
      <c r="A82" s="39">
        <f>'Industry selection'!C82</f>
        <v>1</v>
      </c>
      <c r="B82" s="2">
        <v>20.6</v>
      </c>
      <c r="C82" s="2" t="s">
        <v>166</v>
      </c>
      <c r="E82" s="30" t="s">
        <v>165</v>
      </c>
      <c r="F82" s="31">
        <v>20.6</v>
      </c>
      <c r="G82" s="32" t="s">
        <v>166</v>
      </c>
      <c r="H82" s="157">
        <f>[1]Ukraine!$F$80</f>
        <v>11</v>
      </c>
      <c r="I82" s="157">
        <f>[1]Ukraine!$G$80</f>
        <v>220</v>
      </c>
      <c r="J82" s="157">
        <f>[1]Ukraine!$H$80</f>
        <v>209</v>
      </c>
      <c r="K82" s="157">
        <f>[1]Ukraine!$I$80</f>
        <v>32161</v>
      </c>
      <c r="L82" s="157">
        <f>[1]Ukraine!$J$80</f>
        <v>4158.1000000000004</v>
      </c>
      <c r="M82" s="11"/>
      <c r="N82" s="33" t="s">
        <v>807</v>
      </c>
      <c r="O82" s="36">
        <v>20.6</v>
      </c>
      <c r="P82" s="35" t="s">
        <v>166</v>
      </c>
      <c r="Q82" s="157">
        <f>[2]Ukraine!$F$80</f>
        <v>14</v>
      </c>
      <c r="R82" s="157">
        <f>[2]Ukraine!$G$80</f>
        <v>263</v>
      </c>
      <c r="S82" s="157">
        <f>[2]Ukraine!$H$80</f>
        <v>245</v>
      </c>
      <c r="T82" s="157">
        <f>[2]Ukraine!$I$80</f>
        <v>40362.5</v>
      </c>
      <c r="U82" s="157">
        <f>[2]Ukraine!$J$80</f>
        <v>5511.9</v>
      </c>
      <c r="V82" s="11"/>
      <c r="W82" s="36" t="s">
        <v>1152</v>
      </c>
      <c r="X82" s="36">
        <v>20.6</v>
      </c>
      <c r="Y82" s="36" t="s">
        <v>166</v>
      </c>
      <c r="Z82" s="157">
        <f>[3]Ukraine!$F$80</f>
        <v>12</v>
      </c>
      <c r="AA82" s="157">
        <f>[3]Ukraine!$G$80</f>
        <v>251</v>
      </c>
      <c r="AB82" s="157">
        <f>[3]Ukraine!$H$80</f>
        <v>239</v>
      </c>
      <c r="AC82" s="157">
        <f>[3]Ukraine!$I$80</f>
        <v>74551.600000000006</v>
      </c>
      <c r="AD82" s="157">
        <f>[3]Ukraine!$J$80</f>
        <v>6256.9</v>
      </c>
      <c r="AE82" s="11"/>
      <c r="AF82" s="37" t="s">
        <v>1152</v>
      </c>
      <c r="AG82" s="37">
        <v>20.6</v>
      </c>
      <c r="AH82" s="37" t="s">
        <v>166</v>
      </c>
      <c r="AI82" s="157">
        <f>[4]Ukraine!$F$80</f>
        <v>15</v>
      </c>
      <c r="AJ82" s="157">
        <f>[4]Ukraine!$G$80</f>
        <v>365</v>
      </c>
      <c r="AK82" s="157">
        <f>[4]Ukraine!$H$80</f>
        <v>358</v>
      </c>
      <c r="AL82" s="157">
        <f>[4]Ukraine!$I$80</f>
        <v>202065.9</v>
      </c>
      <c r="AM82" s="157">
        <f>[4]Ukraine!$J$80</f>
        <v>13005.9</v>
      </c>
      <c r="AN82" s="11"/>
      <c r="AO82" s="11" t="s">
        <v>1152</v>
      </c>
      <c r="AP82" s="11">
        <v>20.6</v>
      </c>
      <c r="AQ82" s="11" t="s">
        <v>166</v>
      </c>
      <c r="AR82" s="157">
        <f>[5]Ukraine!$F$80</f>
        <v>11</v>
      </c>
      <c r="AS82" s="157">
        <f>[5]Ukraine!$G$80</f>
        <v>275</v>
      </c>
      <c r="AT82" s="157">
        <f>[5]Ukraine!$H$80</f>
        <v>270</v>
      </c>
      <c r="AU82" s="157">
        <f>[5]Ukraine!$I$80</f>
        <v>172294.7</v>
      </c>
      <c r="AV82" s="157">
        <f>[5]Ukraine!$J$80</f>
        <v>11095.2</v>
      </c>
      <c r="AW82" s="11"/>
      <c r="AX82" s="33" t="s">
        <v>1152</v>
      </c>
      <c r="AY82" s="33">
        <v>20.6</v>
      </c>
      <c r="AZ82" s="33" t="s">
        <v>166</v>
      </c>
      <c r="BA82" s="157">
        <f>[6]Ukraine!$F$80</f>
        <v>13</v>
      </c>
      <c r="BB82" s="157" t="str">
        <f>[6]Ukraine!$G$80</f>
        <v>к</v>
      </c>
      <c r="BC82" s="157" t="str">
        <f>[6]Ukraine!$H$80</f>
        <v>к</v>
      </c>
      <c r="BD82" s="157" t="str">
        <f>[6]Ukraine!$I$80</f>
        <v>к</v>
      </c>
      <c r="BE82" s="157" t="str">
        <f>[6]Ukraine!$J$80</f>
        <v>к</v>
      </c>
      <c r="BG82" s="2">
        <v>20.6</v>
      </c>
      <c r="BH82" s="2" t="s">
        <v>166</v>
      </c>
      <c r="BI82" s="1">
        <f t="shared" si="73"/>
        <v>11</v>
      </c>
      <c r="BJ82" s="1">
        <f t="shared" si="74"/>
        <v>14</v>
      </c>
      <c r="BK82" s="1">
        <f t="shared" si="75"/>
        <v>12</v>
      </c>
      <c r="BL82" s="1">
        <f t="shared" si="76"/>
        <v>15</v>
      </c>
      <c r="BM82" s="1">
        <f t="shared" si="77"/>
        <v>11</v>
      </c>
      <c r="BN82" s="1">
        <f t="shared" si="78"/>
        <v>13</v>
      </c>
      <c r="BP82" s="1">
        <f t="shared" si="89"/>
        <v>209</v>
      </c>
      <c r="BQ82" s="1">
        <f t="shared" si="90"/>
        <v>245</v>
      </c>
      <c r="BR82" s="1">
        <f t="shared" si="91"/>
        <v>239</v>
      </c>
      <c r="BS82" s="1">
        <f t="shared" si="92"/>
        <v>358</v>
      </c>
      <c r="BT82" s="1">
        <f t="shared" si="93"/>
        <v>270</v>
      </c>
      <c r="BU82" s="1" t="str">
        <f t="shared" si="94"/>
        <v>к</v>
      </c>
      <c r="BW82" s="40" t="str">
        <f t="shared" si="66"/>
        <v/>
      </c>
      <c r="BX82" s="40" t="str">
        <f t="shared" si="66"/>
        <v/>
      </c>
      <c r="BY82" s="40" t="str">
        <f t="shared" si="66"/>
        <v/>
      </c>
      <c r="BZ82" s="40" t="str">
        <f t="shared" si="66"/>
        <v/>
      </c>
      <c r="CA82" s="40" t="str">
        <f t="shared" si="66"/>
        <v/>
      </c>
      <c r="CB82" s="40" t="str">
        <f t="shared" si="66"/>
        <v/>
      </c>
      <c r="CD82" s="10">
        <f t="shared" si="79"/>
        <v>4158.1000000000004</v>
      </c>
      <c r="CE82" s="10">
        <f t="shared" si="80"/>
        <v>5511.9</v>
      </c>
      <c r="CF82" s="10">
        <f t="shared" si="81"/>
        <v>6256.9</v>
      </c>
      <c r="CG82" s="10">
        <f t="shared" si="82"/>
        <v>13005.9</v>
      </c>
      <c r="CH82" s="10">
        <f t="shared" si="83"/>
        <v>11095.2</v>
      </c>
      <c r="CI82" s="10" t="str">
        <f t="shared" si="84"/>
        <v>к</v>
      </c>
      <c r="CK82" s="40" t="str">
        <f t="shared" si="85"/>
        <v/>
      </c>
      <c r="CL82" s="40" t="str">
        <f t="shared" si="85"/>
        <v/>
      </c>
      <c r="CM82" s="40" t="str">
        <f t="shared" si="85"/>
        <v/>
      </c>
      <c r="CN82" s="40" t="str">
        <f t="shared" si="85"/>
        <v/>
      </c>
      <c r="CO82" s="40" t="str">
        <f t="shared" si="85"/>
        <v/>
      </c>
      <c r="CP82" s="40" t="str">
        <f t="shared" si="85"/>
        <v/>
      </c>
      <c r="CR82" s="9" t="str">
        <f t="shared" si="86"/>
        <v/>
      </c>
      <c r="CS82" s="9" t="str">
        <f t="shared" si="86"/>
        <v/>
      </c>
      <c r="CT82" s="9" t="str">
        <f t="shared" si="86"/>
        <v/>
      </c>
      <c r="CU82" s="9" t="str">
        <f t="shared" si="86"/>
        <v/>
      </c>
      <c r="CV82" s="9" t="str">
        <f t="shared" si="86"/>
        <v/>
      </c>
      <c r="CW82" s="9" t="str">
        <f t="shared" si="86"/>
        <v/>
      </c>
      <c r="CY82" s="9" t="str">
        <f t="shared" si="87"/>
        <v/>
      </c>
      <c r="CZ82" s="9" t="str">
        <f t="shared" si="87"/>
        <v/>
      </c>
      <c r="DA82" s="9" t="str">
        <f t="shared" si="87"/>
        <v/>
      </c>
      <c r="DB82" s="9" t="str">
        <f t="shared" si="87"/>
        <v/>
      </c>
      <c r="DC82" s="9" t="str">
        <f t="shared" si="87"/>
        <v/>
      </c>
      <c r="DD82" s="9" t="str">
        <f t="shared" si="87"/>
        <v/>
      </c>
      <c r="DF82" s="9" t="str">
        <f>IF($A82=2,IF(ISNUMBER(CR82/Ukraine!CR82),100*CR82/Ukraine!CR82,""),"")</f>
        <v/>
      </c>
      <c r="DG82" s="9" t="str">
        <f>IF($A82=2,IF(ISNUMBER(CS82/Ukraine!CS82),100*CS82/Ukraine!CS82,""),"")</f>
        <v/>
      </c>
      <c r="DH82" s="9" t="str">
        <f>IF($A82=2,IF(ISNUMBER(CT82/Ukraine!CT82),100*CT82/Ukraine!CT82,""),"")</f>
        <v/>
      </c>
      <c r="DI82" s="9" t="str">
        <f>IF($A82=2,IF(ISNUMBER(CU82/Ukraine!CU82),100*CU82/Ukraine!CU82,""),"")</f>
        <v/>
      </c>
      <c r="DJ82" s="9" t="str">
        <f>IF($A82=2,IF(ISNUMBER(CV82/Ukraine!CV82),100*CV82/Ukraine!CV82,""),"")</f>
        <v/>
      </c>
      <c r="DK82" s="9" t="str">
        <f>IF($A82=2,IF(ISNUMBER(CW82/Ukraine!CW82),100*CW82/Ukraine!CW82,""),"")</f>
        <v/>
      </c>
      <c r="DM82" s="40" t="str">
        <f t="shared" si="67"/>
        <v/>
      </c>
      <c r="DN82" s="40" t="str">
        <f t="shared" si="68"/>
        <v/>
      </c>
      <c r="DO82" s="40" t="str">
        <f t="shared" si="69"/>
        <v/>
      </c>
      <c r="DP82" s="40" t="str">
        <f t="shared" si="70"/>
        <v/>
      </c>
      <c r="DQ82" s="40" t="str">
        <f t="shared" si="71"/>
        <v/>
      </c>
      <c r="DR82" s="40" t="str">
        <f t="shared" si="72"/>
        <v/>
      </c>
      <c r="DT82" s="40" t="str">
        <f t="shared" si="95"/>
        <v/>
      </c>
      <c r="DU82" s="40" t="str">
        <f t="shared" si="96"/>
        <v/>
      </c>
      <c r="DV82" s="40" t="str">
        <f t="shared" si="97"/>
        <v/>
      </c>
      <c r="DW82" s="40" t="str">
        <f t="shared" si="98"/>
        <v/>
      </c>
      <c r="DX82" s="40" t="str">
        <f t="shared" si="99"/>
        <v/>
      </c>
      <c r="DY82" s="40" t="str">
        <f t="shared" si="88"/>
        <v/>
      </c>
    </row>
    <row r="83" spans="1:129" x14ac:dyDescent="0.2">
      <c r="A83" s="39">
        <f>'Industry selection'!C83</f>
        <v>1</v>
      </c>
      <c r="B83" s="2">
        <v>21</v>
      </c>
      <c r="C83" s="2" t="s">
        <v>168</v>
      </c>
      <c r="E83" s="30" t="s">
        <v>167</v>
      </c>
      <c r="F83" s="31">
        <v>21</v>
      </c>
      <c r="G83" s="32" t="s">
        <v>168</v>
      </c>
      <c r="H83" s="157">
        <f>[1]Ukraine!$F$81</f>
        <v>249</v>
      </c>
      <c r="I83" s="157">
        <f>[1]Ukraine!$G$81</f>
        <v>23021</v>
      </c>
      <c r="J83" s="157">
        <f>[1]Ukraine!$H$81</f>
        <v>22928</v>
      </c>
      <c r="K83" s="157">
        <f>[1]Ukraine!$I$81</f>
        <v>11499758.300000001</v>
      </c>
      <c r="L83" s="157">
        <f>[1]Ukraine!$J$81</f>
        <v>1330608.1000000001</v>
      </c>
      <c r="M83" s="11"/>
      <c r="N83" s="33" t="s">
        <v>808</v>
      </c>
      <c r="O83" s="36">
        <v>21</v>
      </c>
      <c r="P83" s="35" t="s">
        <v>168</v>
      </c>
      <c r="Q83" s="157">
        <f>[2]Ukraine!$F$81</f>
        <v>242</v>
      </c>
      <c r="R83" s="157">
        <f>[2]Ukraine!$G$81</f>
        <v>24192</v>
      </c>
      <c r="S83" s="157">
        <f>[2]Ukraine!$H$81</f>
        <v>24098</v>
      </c>
      <c r="T83" s="157">
        <f>[2]Ukraine!$I$81</f>
        <v>13668249.800000001</v>
      </c>
      <c r="U83" s="157">
        <f>[2]Ukraine!$J$81</f>
        <v>1612752.5</v>
      </c>
      <c r="V83" s="11"/>
      <c r="W83" s="36" t="s">
        <v>1153</v>
      </c>
      <c r="X83" s="36">
        <v>21</v>
      </c>
      <c r="Y83" s="36" t="s">
        <v>168</v>
      </c>
      <c r="Z83" s="157">
        <f>[3]Ukraine!$F$81</f>
        <v>233</v>
      </c>
      <c r="AA83" s="157">
        <f>[3]Ukraine!$G$81</f>
        <v>23534</v>
      </c>
      <c r="AB83" s="157">
        <f>[3]Ukraine!$H$81</f>
        <v>23454</v>
      </c>
      <c r="AC83" s="157">
        <f>[3]Ukraine!$I$81</f>
        <v>15729666</v>
      </c>
      <c r="AD83" s="157">
        <f>[3]Ukraine!$J$81</f>
        <v>1820864.3</v>
      </c>
      <c r="AE83" s="11"/>
      <c r="AF83" s="37" t="s">
        <v>1153</v>
      </c>
      <c r="AG83" s="37">
        <v>21</v>
      </c>
      <c r="AH83" s="37" t="s">
        <v>168</v>
      </c>
      <c r="AI83" s="157">
        <f>[4]Ukraine!$F$81</f>
        <v>229</v>
      </c>
      <c r="AJ83" s="157">
        <f>[4]Ukraine!$G$81</f>
        <v>22855</v>
      </c>
      <c r="AK83" s="157">
        <f>[4]Ukraine!$H$81</f>
        <v>22796</v>
      </c>
      <c r="AL83" s="157">
        <f>[4]Ukraine!$I$81</f>
        <v>21500946</v>
      </c>
      <c r="AM83" s="157">
        <f>[4]Ukraine!$J$81</f>
        <v>2387334.7999999998</v>
      </c>
      <c r="AN83" s="11"/>
      <c r="AO83" s="11" t="s">
        <v>1425</v>
      </c>
      <c r="AP83" s="11">
        <v>21</v>
      </c>
      <c r="AQ83" s="11" t="s">
        <v>168</v>
      </c>
      <c r="AR83" s="157">
        <f>[5]Ukraine!$F$81</f>
        <v>196</v>
      </c>
      <c r="AS83" s="157">
        <f>[5]Ukraine!$G$81</f>
        <v>24140</v>
      </c>
      <c r="AT83" s="157">
        <f>[5]Ukraine!$H$81</f>
        <v>24077</v>
      </c>
      <c r="AU83" s="157">
        <f>[5]Ukraine!$I$81</f>
        <v>27189214.699999999</v>
      </c>
      <c r="AV83" s="157">
        <f>[5]Ukraine!$J$81</f>
        <v>3220883.3</v>
      </c>
      <c r="AW83" s="11"/>
      <c r="AX83" s="33" t="s">
        <v>1425</v>
      </c>
      <c r="AY83" s="33">
        <v>21</v>
      </c>
      <c r="AZ83" s="33" t="s">
        <v>168</v>
      </c>
      <c r="BA83" s="157">
        <f>[6]Ukraine!$F$81</f>
        <v>220</v>
      </c>
      <c r="BB83" s="157">
        <f>[6]Ukraine!$G$81</f>
        <v>25110</v>
      </c>
      <c r="BC83" s="157">
        <f>[6]Ukraine!$H$81</f>
        <v>25035</v>
      </c>
      <c r="BD83" s="157">
        <f>[6]Ukraine!$I$81</f>
        <v>31421123.199999999</v>
      </c>
      <c r="BE83" s="157">
        <f>[6]Ukraine!$J$81</f>
        <v>4331045.2</v>
      </c>
      <c r="BG83" s="2">
        <v>21</v>
      </c>
      <c r="BH83" s="2" t="s">
        <v>168</v>
      </c>
      <c r="BI83" s="1">
        <f t="shared" si="73"/>
        <v>249</v>
      </c>
      <c r="BJ83" s="1">
        <f t="shared" si="74"/>
        <v>242</v>
      </c>
      <c r="BK83" s="1">
        <f t="shared" si="75"/>
        <v>233</v>
      </c>
      <c r="BL83" s="1">
        <f t="shared" si="76"/>
        <v>229</v>
      </c>
      <c r="BM83" s="1">
        <f t="shared" si="77"/>
        <v>196</v>
      </c>
      <c r="BN83" s="1">
        <f t="shared" si="78"/>
        <v>220</v>
      </c>
      <c r="BP83" s="1">
        <f t="shared" si="89"/>
        <v>22928</v>
      </c>
      <c r="BQ83" s="1">
        <f t="shared" si="90"/>
        <v>24098</v>
      </c>
      <c r="BR83" s="1">
        <f t="shared" si="91"/>
        <v>23454</v>
      </c>
      <c r="BS83" s="1">
        <f t="shared" si="92"/>
        <v>22796</v>
      </c>
      <c r="BT83" s="1">
        <f t="shared" si="93"/>
        <v>24077</v>
      </c>
      <c r="BU83" s="1">
        <f t="shared" si="94"/>
        <v>25035</v>
      </c>
      <c r="BW83" s="40" t="str">
        <f t="shared" si="66"/>
        <v/>
      </c>
      <c r="BX83" s="40" t="str">
        <f t="shared" si="66"/>
        <v/>
      </c>
      <c r="BY83" s="40" t="str">
        <f t="shared" si="66"/>
        <v/>
      </c>
      <c r="BZ83" s="40" t="str">
        <f t="shared" si="66"/>
        <v/>
      </c>
      <c r="CA83" s="40" t="str">
        <f t="shared" si="66"/>
        <v/>
      </c>
      <c r="CB83" s="40" t="str">
        <f t="shared" si="66"/>
        <v/>
      </c>
      <c r="CD83" s="10">
        <f t="shared" si="79"/>
        <v>1330608.1000000001</v>
      </c>
      <c r="CE83" s="10">
        <f t="shared" si="80"/>
        <v>1612752.5</v>
      </c>
      <c r="CF83" s="10">
        <f t="shared" si="81"/>
        <v>1820864.3</v>
      </c>
      <c r="CG83" s="10">
        <f t="shared" si="82"/>
        <v>2387334.7999999998</v>
      </c>
      <c r="CH83" s="10">
        <f t="shared" si="83"/>
        <v>3220883.3</v>
      </c>
      <c r="CI83" s="10">
        <f t="shared" si="84"/>
        <v>4331045.2</v>
      </c>
      <c r="CK83" s="40" t="str">
        <f t="shared" si="85"/>
        <v/>
      </c>
      <c r="CL83" s="40" t="str">
        <f t="shared" si="85"/>
        <v/>
      </c>
      <c r="CM83" s="40" t="str">
        <f t="shared" si="85"/>
        <v/>
      </c>
      <c r="CN83" s="40" t="str">
        <f t="shared" si="85"/>
        <v/>
      </c>
      <c r="CO83" s="40" t="str">
        <f t="shared" si="85"/>
        <v/>
      </c>
      <c r="CP83" s="40" t="str">
        <f t="shared" si="85"/>
        <v/>
      </c>
      <c r="CR83" s="9" t="str">
        <f t="shared" si="86"/>
        <v/>
      </c>
      <c r="CS83" s="9" t="str">
        <f t="shared" si="86"/>
        <v/>
      </c>
      <c r="CT83" s="9" t="str">
        <f t="shared" si="86"/>
        <v/>
      </c>
      <c r="CU83" s="9" t="str">
        <f t="shared" si="86"/>
        <v/>
      </c>
      <c r="CV83" s="9" t="str">
        <f t="shared" si="86"/>
        <v/>
      </c>
      <c r="CW83" s="9" t="str">
        <f t="shared" si="86"/>
        <v/>
      </c>
      <c r="CY83" s="9" t="str">
        <f t="shared" si="87"/>
        <v/>
      </c>
      <c r="CZ83" s="9" t="str">
        <f t="shared" si="87"/>
        <v/>
      </c>
      <c r="DA83" s="9" t="str">
        <f t="shared" si="87"/>
        <v/>
      </c>
      <c r="DB83" s="9" t="str">
        <f t="shared" si="87"/>
        <v/>
      </c>
      <c r="DC83" s="9" t="str">
        <f t="shared" si="87"/>
        <v/>
      </c>
      <c r="DD83" s="9" t="str">
        <f t="shared" si="87"/>
        <v/>
      </c>
      <c r="DF83" s="9" t="str">
        <f>IF($A83=2,IF(ISNUMBER(CR83/Ukraine!CR83),100*CR83/Ukraine!CR83,""),"")</f>
        <v/>
      </c>
      <c r="DG83" s="9" t="str">
        <f>IF($A83=2,IF(ISNUMBER(CS83/Ukraine!CS83),100*CS83/Ukraine!CS83,""),"")</f>
        <v/>
      </c>
      <c r="DH83" s="9" t="str">
        <f>IF($A83=2,IF(ISNUMBER(CT83/Ukraine!CT83),100*CT83/Ukraine!CT83,""),"")</f>
        <v/>
      </c>
      <c r="DI83" s="9" t="str">
        <f>IF($A83=2,IF(ISNUMBER(CU83/Ukraine!CU83),100*CU83/Ukraine!CU83,""),"")</f>
        <v/>
      </c>
      <c r="DJ83" s="9" t="str">
        <f>IF($A83=2,IF(ISNUMBER(CV83/Ukraine!CV83),100*CV83/Ukraine!CV83,""),"")</f>
        <v/>
      </c>
      <c r="DK83" s="9" t="str">
        <f>IF($A83=2,IF(ISNUMBER(CW83/Ukraine!CW83),100*CW83/Ukraine!CW83,""),"")</f>
        <v/>
      </c>
      <c r="DM83" s="40" t="str">
        <f t="shared" si="67"/>
        <v/>
      </c>
      <c r="DN83" s="40" t="str">
        <f t="shared" si="68"/>
        <v/>
      </c>
      <c r="DO83" s="40" t="str">
        <f t="shared" si="69"/>
        <v/>
      </c>
      <c r="DP83" s="40" t="str">
        <f t="shared" si="70"/>
        <v/>
      </c>
      <c r="DQ83" s="40" t="str">
        <f t="shared" si="71"/>
        <v/>
      </c>
      <c r="DR83" s="40" t="str">
        <f t="shared" si="72"/>
        <v/>
      </c>
      <c r="DT83" s="40" t="str">
        <f t="shared" si="95"/>
        <v/>
      </c>
      <c r="DU83" s="40" t="str">
        <f t="shared" si="96"/>
        <v/>
      </c>
      <c r="DV83" s="40" t="str">
        <f t="shared" si="97"/>
        <v/>
      </c>
      <c r="DW83" s="40" t="str">
        <f t="shared" si="98"/>
        <v/>
      </c>
      <c r="DX83" s="40" t="str">
        <f t="shared" si="99"/>
        <v/>
      </c>
      <c r="DY83" s="40" t="str">
        <f t="shared" si="88"/>
        <v/>
      </c>
    </row>
    <row r="84" spans="1:129" x14ac:dyDescent="0.2">
      <c r="A84" s="39">
        <f>'Industry selection'!C84</f>
        <v>1</v>
      </c>
      <c r="B84" s="2">
        <v>21.1</v>
      </c>
      <c r="C84" s="2" t="s">
        <v>170</v>
      </c>
      <c r="E84" s="30" t="s">
        <v>169</v>
      </c>
      <c r="F84" s="31">
        <v>21.1</v>
      </c>
      <c r="G84" s="32" t="s">
        <v>170</v>
      </c>
      <c r="H84" s="157">
        <f>[1]Ukraine!$F$82</f>
        <v>42</v>
      </c>
      <c r="I84" s="157">
        <f>[1]Ukraine!$G$82</f>
        <v>1942</v>
      </c>
      <c r="J84" s="157">
        <f>[1]Ukraine!$H$82</f>
        <v>1921</v>
      </c>
      <c r="K84" s="157">
        <f>[1]Ukraine!$I$82</f>
        <v>933810.7</v>
      </c>
      <c r="L84" s="157">
        <f>[1]Ukraine!$J$82</f>
        <v>71043.5</v>
      </c>
      <c r="M84" s="11"/>
      <c r="N84" s="33" t="s">
        <v>809</v>
      </c>
      <c r="O84" s="36">
        <v>21.1</v>
      </c>
      <c r="P84" s="35" t="s">
        <v>170</v>
      </c>
      <c r="Q84" s="157">
        <f>[2]Ukraine!$F$82</f>
        <v>41</v>
      </c>
      <c r="R84" s="157">
        <f>[2]Ukraine!$G$82</f>
        <v>1998</v>
      </c>
      <c r="S84" s="157">
        <f>[2]Ukraine!$H$82</f>
        <v>1978</v>
      </c>
      <c r="T84" s="157">
        <f>[2]Ukraine!$I$82</f>
        <v>843495.8</v>
      </c>
      <c r="U84" s="157">
        <f>[2]Ukraine!$J$82</f>
        <v>92986.8</v>
      </c>
      <c r="V84" s="11"/>
      <c r="W84" s="36" t="s">
        <v>1154</v>
      </c>
      <c r="X84" s="36">
        <v>21.1</v>
      </c>
      <c r="Y84" s="36" t="s">
        <v>170</v>
      </c>
      <c r="Z84" s="157">
        <f>[3]Ukraine!$F$82</f>
        <v>49</v>
      </c>
      <c r="AA84" s="157">
        <f>[3]Ukraine!$G$82</f>
        <v>2050</v>
      </c>
      <c r="AB84" s="157">
        <f>[3]Ukraine!$H$82</f>
        <v>2027</v>
      </c>
      <c r="AC84" s="157">
        <f>[3]Ukraine!$I$82</f>
        <v>1350620</v>
      </c>
      <c r="AD84" s="157">
        <f>[3]Ukraine!$J$82</f>
        <v>167498.5</v>
      </c>
      <c r="AE84" s="11"/>
      <c r="AF84" s="37" t="s">
        <v>1154</v>
      </c>
      <c r="AG84" s="37">
        <v>21.1</v>
      </c>
      <c r="AH84" s="37" t="s">
        <v>170</v>
      </c>
      <c r="AI84" s="157">
        <f>[4]Ukraine!$F$82</f>
        <v>42</v>
      </c>
      <c r="AJ84" s="157">
        <f>[4]Ukraine!$G$82</f>
        <v>2230</v>
      </c>
      <c r="AK84" s="157">
        <f>[4]Ukraine!$H$82</f>
        <v>2214</v>
      </c>
      <c r="AL84" s="157">
        <f>[4]Ukraine!$I$82</f>
        <v>1752306.2</v>
      </c>
      <c r="AM84" s="157">
        <f>[4]Ukraine!$J$82</f>
        <v>184923.3</v>
      </c>
      <c r="AN84" s="11"/>
      <c r="AO84" s="11" t="s">
        <v>1154</v>
      </c>
      <c r="AP84" s="11">
        <v>21.1</v>
      </c>
      <c r="AQ84" s="11" t="s">
        <v>170</v>
      </c>
      <c r="AR84" s="157">
        <f>[5]Ukraine!$F$82</f>
        <v>28</v>
      </c>
      <c r="AS84" s="157">
        <f>[5]Ukraine!$G$82</f>
        <v>1645</v>
      </c>
      <c r="AT84" s="157">
        <f>[5]Ukraine!$H$82</f>
        <v>1631</v>
      </c>
      <c r="AU84" s="157">
        <f>[5]Ukraine!$I$82</f>
        <v>1328002.8999999999</v>
      </c>
      <c r="AV84" s="157">
        <f>[5]Ukraine!$J$82</f>
        <v>144428.1</v>
      </c>
      <c r="AW84" s="11"/>
      <c r="AX84" s="33" t="s">
        <v>1154</v>
      </c>
      <c r="AY84" s="33">
        <v>21.1</v>
      </c>
      <c r="AZ84" s="33" t="s">
        <v>170</v>
      </c>
      <c r="BA84" s="157">
        <f>[6]Ukraine!$F$82</f>
        <v>35</v>
      </c>
      <c r="BB84" s="157">
        <f>[6]Ukraine!$G$82</f>
        <v>1756</v>
      </c>
      <c r="BC84" s="157">
        <f>[6]Ukraine!$H$82</f>
        <v>1741</v>
      </c>
      <c r="BD84" s="157">
        <f>[6]Ukraine!$I$82</f>
        <v>1703509</v>
      </c>
      <c r="BE84" s="157">
        <f>[6]Ukraine!$J$82</f>
        <v>179837.4</v>
      </c>
      <c r="BG84" s="2">
        <v>21.1</v>
      </c>
      <c r="BH84" s="2" t="s">
        <v>170</v>
      </c>
      <c r="BI84" s="1">
        <f t="shared" si="73"/>
        <v>42</v>
      </c>
      <c r="BJ84" s="1">
        <f t="shared" si="74"/>
        <v>41</v>
      </c>
      <c r="BK84" s="1">
        <f t="shared" si="75"/>
        <v>49</v>
      </c>
      <c r="BL84" s="1">
        <f t="shared" si="76"/>
        <v>42</v>
      </c>
      <c r="BM84" s="1">
        <f t="shared" si="77"/>
        <v>28</v>
      </c>
      <c r="BN84" s="1">
        <f t="shared" si="78"/>
        <v>35</v>
      </c>
      <c r="BP84" s="1">
        <f t="shared" si="89"/>
        <v>1921</v>
      </c>
      <c r="BQ84" s="1">
        <f t="shared" si="90"/>
        <v>1978</v>
      </c>
      <c r="BR84" s="1">
        <f t="shared" si="91"/>
        <v>2027</v>
      </c>
      <c r="BS84" s="1">
        <f t="shared" si="92"/>
        <v>2214</v>
      </c>
      <c r="BT84" s="1">
        <f t="shared" si="93"/>
        <v>1631</v>
      </c>
      <c r="BU84" s="1">
        <f t="shared" si="94"/>
        <v>1741</v>
      </c>
      <c r="BW84" s="40" t="str">
        <f t="shared" si="66"/>
        <v/>
      </c>
      <c r="BX84" s="40" t="str">
        <f t="shared" si="66"/>
        <v/>
      </c>
      <c r="BY84" s="40" t="str">
        <f t="shared" si="66"/>
        <v/>
      </c>
      <c r="BZ84" s="40" t="str">
        <f t="shared" si="66"/>
        <v/>
      </c>
      <c r="CA84" s="40" t="str">
        <f t="shared" si="66"/>
        <v/>
      </c>
      <c r="CB84" s="40" t="str">
        <f t="shared" si="66"/>
        <v/>
      </c>
      <c r="CD84" s="10">
        <f t="shared" si="79"/>
        <v>71043.5</v>
      </c>
      <c r="CE84" s="10">
        <f t="shared" si="80"/>
        <v>92986.8</v>
      </c>
      <c r="CF84" s="10">
        <f t="shared" si="81"/>
        <v>167498.5</v>
      </c>
      <c r="CG84" s="10">
        <f t="shared" si="82"/>
        <v>184923.3</v>
      </c>
      <c r="CH84" s="10">
        <f t="shared" si="83"/>
        <v>144428.1</v>
      </c>
      <c r="CI84" s="10">
        <f t="shared" si="84"/>
        <v>179837.4</v>
      </c>
      <c r="CK84" s="40" t="str">
        <f t="shared" si="85"/>
        <v/>
      </c>
      <c r="CL84" s="40" t="str">
        <f t="shared" si="85"/>
        <v/>
      </c>
      <c r="CM84" s="40" t="str">
        <f t="shared" si="85"/>
        <v/>
      </c>
      <c r="CN84" s="40" t="str">
        <f t="shared" si="85"/>
        <v/>
      </c>
      <c r="CO84" s="40" t="str">
        <f t="shared" si="85"/>
        <v/>
      </c>
      <c r="CP84" s="40" t="str">
        <f t="shared" si="85"/>
        <v/>
      </c>
      <c r="CR84" s="9" t="str">
        <f t="shared" si="86"/>
        <v/>
      </c>
      <c r="CS84" s="9" t="str">
        <f t="shared" si="86"/>
        <v/>
      </c>
      <c r="CT84" s="9" t="str">
        <f t="shared" si="86"/>
        <v/>
      </c>
      <c r="CU84" s="9" t="str">
        <f t="shared" si="86"/>
        <v/>
      </c>
      <c r="CV84" s="9" t="str">
        <f t="shared" si="86"/>
        <v/>
      </c>
      <c r="CW84" s="9" t="str">
        <f t="shared" si="86"/>
        <v/>
      </c>
      <c r="CY84" s="9" t="str">
        <f t="shared" si="87"/>
        <v/>
      </c>
      <c r="CZ84" s="9" t="str">
        <f t="shared" si="87"/>
        <v/>
      </c>
      <c r="DA84" s="9" t="str">
        <f t="shared" si="87"/>
        <v/>
      </c>
      <c r="DB84" s="9" t="str">
        <f t="shared" si="87"/>
        <v/>
      </c>
      <c r="DC84" s="9" t="str">
        <f t="shared" si="87"/>
        <v/>
      </c>
      <c r="DD84" s="9" t="str">
        <f t="shared" si="87"/>
        <v/>
      </c>
      <c r="DF84" s="9" t="str">
        <f>IF($A84=2,IF(ISNUMBER(CR84/Ukraine!CR84),100*CR84/Ukraine!CR84,""),"")</f>
        <v/>
      </c>
      <c r="DG84" s="9" t="str">
        <f>IF($A84=2,IF(ISNUMBER(CS84/Ukraine!CS84),100*CS84/Ukraine!CS84,""),"")</f>
        <v/>
      </c>
      <c r="DH84" s="9" t="str">
        <f>IF($A84=2,IF(ISNUMBER(CT84/Ukraine!CT84),100*CT84/Ukraine!CT84,""),"")</f>
        <v/>
      </c>
      <c r="DI84" s="9" t="str">
        <f>IF($A84=2,IF(ISNUMBER(CU84/Ukraine!CU84),100*CU84/Ukraine!CU84,""),"")</f>
        <v/>
      </c>
      <c r="DJ84" s="9" t="str">
        <f>IF($A84=2,IF(ISNUMBER(CV84/Ukraine!CV84),100*CV84/Ukraine!CV84,""),"")</f>
        <v/>
      </c>
      <c r="DK84" s="9" t="str">
        <f>IF($A84=2,IF(ISNUMBER(CW84/Ukraine!CW84),100*CW84/Ukraine!CW84,""),"")</f>
        <v/>
      </c>
      <c r="DM84" s="40" t="str">
        <f t="shared" si="67"/>
        <v/>
      </c>
      <c r="DN84" s="40" t="str">
        <f t="shared" si="68"/>
        <v/>
      </c>
      <c r="DO84" s="40" t="str">
        <f t="shared" si="69"/>
        <v/>
      </c>
      <c r="DP84" s="40" t="str">
        <f t="shared" si="70"/>
        <v/>
      </c>
      <c r="DQ84" s="40" t="str">
        <f t="shared" si="71"/>
        <v/>
      </c>
      <c r="DR84" s="40" t="str">
        <f t="shared" si="72"/>
        <v/>
      </c>
      <c r="DT84" s="40" t="str">
        <f t="shared" si="95"/>
        <v/>
      </c>
      <c r="DU84" s="40" t="str">
        <f t="shared" si="96"/>
        <v/>
      </c>
      <c r="DV84" s="40" t="str">
        <f t="shared" si="97"/>
        <v/>
      </c>
      <c r="DW84" s="40" t="str">
        <f t="shared" si="98"/>
        <v/>
      </c>
      <c r="DX84" s="40" t="str">
        <f t="shared" si="99"/>
        <v/>
      </c>
      <c r="DY84" s="40" t="str">
        <f t="shared" si="88"/>
        <v/>
      </c>
    </row>
    <row r="85" spans="1:129" x14ac:dyDescent="0.2">
      <c r="A85" s="39">
        <f>'Industry selection'!C85</f>
        <v>1</v>
      </c>
      <c r="B85" s="2">
        <v>21.2</v>
      </c>
      <c r="C85" s="2" t="s">
        <v>172</v>
      </c>
      <c r="E85" s="30" t="s">
        <v>171</v>
      </c>
      <c r="F85" s="31">
        <v>21.2</v>
      </c>
      <c r="G85" s="32" t="s">
        <v>172</v>
      </c>
      <c r="H85" s="157">
        <f>[1]Ukraine!$F$83</f>
        <v>207</v>
      </c>
      <c r="I85" s="157">
        <f>[1]Ukraine!$G$83</f>
        <v>21079</v>
      </c>
      <c r="J85" s="157">
        <f>[1]Ukraine!$H$83</f>
        <v>21007</v>
      </c>
      <c r="K85" s="157">
        <f>[1]Ukraine!$I$83</f>
        <v>10565947.6</v>
      </c>
      <c r="L85" s="157">
        <f>[1]Ukraine!$J$83</f>
        <v>1259564.6000000001</v>
      </c>
      <c r="M85" s="11"/>
      <c r="N85" s="33" t="s">
        <v>810</v>
      </c>
      <c r="O85" s="36">
        <v>21.2</v>
      </c>
      <c r="P85" s="35" t="s">
        <v>172</v>
      </c>
      <c r="Q85" s="157">
        <f>[2]Ukraine!$F$83</f>
        <v>201</v>
      </c>
      <c r="R85" s="157">
        <f>[2]Ukraine!$G$83</f>
        <v>22194</v>
      </c>
      <c r="S85" s="157">
        <f>[2]Ukraine!$H$83</f>
        <v>22120</v>
      </c>
      <c r="T85" s="157">
        <f>[2]Ukraine!$I$83</f>
        <v>12824754</v>
      </c>
      <c r="U85" s="157">
        <f>[2]Ukraine!$J$83</f>
        <v>1519765.7</v>
      </c>
      <c r="V85" s="11"/>
      <c r="W85" s="36" t="s">
        <v>1155</v>
      </c>
      <c r="X85" s="36">
        <v>21.2</v>
      </c>
      <c r="Y85" s="36" t="s">
        <v>172</v>
      </c>
      <c r="Z85" s="157">
        <f>[3]Ukraine!$F$83</f>
        <v>184</v>
      </c>
      <c r="AA85" s="157">
        <f>[3]Ukraine!$G$83</f>
        <v>21484</v>
      </c>
      <c r="AB85" s="157">
        <f>[3]Ukraine!$H$83</f>
        <v>21427</v>
      </c>
      <c r="AC85" s="157">
        <f>[3]Ukraine!$I$83</f>
        <v>14379046</v>
      </c>
      <c r="AD85" s="157">
        <f>[3]Ukraine!$J$83</f>
        <v>1653365.8</v>
      </c>
      <c r="AE85" s="11"/>
      <c r="AF85" s="37" t="s">
        <v>1155</v>
      </c>
      <c r="AG85" s="37">
        <v>21.2</v>
      </c>
      <c r="AH85" s="37" t="s">
        <v>172</v>
      </c>
      <c r="AI85" s="157">
        <f>[4]Ukraine!$F$83</f>
        <v>187</v>
      </c>
      <c r="AJ85" s="157">
        <f>[4]Ukraine!$G$83</f>
        <v>20625</v>
      </c>
      <c r="AK85" s="157">
        <f>[4]Ukraine!$H$83</f>
        <v>20582</v>
      </c>
      <c r="AL85" s="157">
        <f>[4]Ukraine!$I$83</f>
        <v>19748639.800000001</v>
      </c>
      <c r="AM85" s="157">
        <f>[4]Ukraine!$J$83</f>
        <v>2202411.5</v>
      </c>
      <c r="AN85" s="11"/>
      <c r="AO85" s="11" t="s">
        <v>1155</v>
      </c>
      <c r="AP85" s="11">
        <v>21.2</v>
      </c>
      <c r="AQ85" s="11" t="s">
        <v>172</v>
      </c>
      <c r="AR85" s="157">
        <f>[5]Ukraine!$F$83</f>
        <v>168</v>
      </c>
      <c r="AS85" s="157">
        <f>[5]Ukraine!$G$83</f>
        <v>22495</v>
      </c>
      <c r="AT85" s="157">
        <f>[5]Ukraine!$H$83</f>
        <v>22446</v>
      </c>
      <c r="AU85" s="157">
        <f>[5]Ukraine!$I$83</f>
        <v>25861211.800000001</v>
      </c>
      <c r="AV85" s="157">
        <f>[5]Ukraine!$J$83</f>
        <v>3076455.2</v>
      </c>
      <c r="AW85" s="11"/>
      <c r="AX85" s="33" t="s">
        <v>1155</v>
      </c>
      <c r="AY85" s="33">
        <v>21.2</v>
      </c>
      <c r="AZ85" s="33" t="s">
        <v>172</v>
      </c>
      <c r="BA85" s="157">
        <f>[6]Ukraine!$F$83</f>
        <v>185</v>
      </c>
      <c r="BB85" s="157">
        <f>[6]Ukraine!$G$83</f>
        <v>23354</v>
      </c>
      <c r="BC85" s="157">
        <f>[6]Ukraine!$H$83</f>
        <v>23294</v>
      </c>
      <c r="BD85" s="157">
        <f>[6]Ukraine!$I$83</f>
        <v>29717614.199999999</v>
      </c>
      <c r="BE85" s="157">
        <f>[6]Ukraine!$J$83</f>
        <v>4151207.8</v>
      </c>
      <c r="BG85" s="2">
        <v>21.2</v>
      </c>
      <c r="BH85" s="2" t="s">
        <v>172</v>
      </c>
      <c r="BI85" s="1">
        <f t="shared" si="73"/>
        <v>207</v>
      </c>
      <c r="BJ85" s="1">
        <f t="shared" si="74"/>
        <v>201</v>
      </c>
      <c r="BK85" s="1">
        <f t="shared" si="75"/>
        <v>184</v>
      </c>
      <c r="BL85" s="1">
        <f t="shared" si="76"/>
        <v>187</v>
      </c>
      <c r="BM85" s="1">
        <f t="shared" si="77"/>
        <v>168</v>
      </c>
      <c r="BN85" s="1">
        <f t="shared" si="78"/>
        <v>185</v>
      </c>
      <c r="BP85" s="1">
        <f t="shared" si="89"/>
        <v>21007</v>
      </c>
      <c r="BQ85" s="1">
        <f t="shared" si="90"/>
        <v>22120</v>
      </c>
      <c r="BR85" s="1">
        <f t="shared" si="91"/>
        <v>21427</v>
      </c>
      <c r="BS85" s="1">
        <f t="shared" si="92"/>
        <v>20582</v>
      </c>
      <c r="BT85" s="1">
        <f t="shared" si="93"/>
        <v>22446</v>
      </c>
      <c r="BU85" s="1">
        <f t="shared" si="94"/>
        <v>23294</v>
      </c>
      <c r="BW85" s="40" t="str">
        <f t="shared" si="66"/>
        <v/>
      </c>
      <c r="BX85" s="40" t="str">
        <f t="shared" si="66"/>
        <v/>
      </c>
      <c r="BY85" s="40" t="str">
        <f t="shared" si="66"/>
        <v/>
      </c>
      <c r="BZ85" s="40" t="str">
        <f t="shared" si="66"/>
        <v/>
      </c>
      <c r="CA85" s="40" t="str">
        <f t="shared" si="66"/>
        <v/>
      </c>
      <c r="CB85" s="40" t="str">
        <f t="shared" si="66"/>
        <v/>
      </c>
      <c r="CD85" s="10">
        <f t="shared" si="79"/>
        <v>1259564.6000000001</v>
      </c>
      <c r="CE85" s="10">
        <f t="shared" si="80"/>
        <v>1519765.7</v>
      </c>
      <c r="CF85" s="10">
        <f t="shared" si="81"/>
        <v>1653365.8</v>
      </c>
      <c r="CG85" s="10">
        <f t="shared" si="82"/>
        <v>2202411.5</v>
      </c>
      <c r="CH85" s="10">
        <f t="shared" si="83"/>
        <v>3076455.2</v>
      </c>
      <c r="CI85" s="10">
        <f t="shared" si="84"/>
        <v>4151207.8</v>
      </c>
      <c r="CK85" s="40" t="str">
        <f t="shared" si="85"/>
        <v/>
      </c>
      <c r="CL85" s="40" t="str">
        <f t="shared" si="85"/>
        <v/>
      </c>
      <c r="CM85" s="40" t="str">
        <f t="shared" si="85"/>
        <v/>
      </c>
      <c r="CN85" s="40" t="str">
        <f t="shared" si="85"/>
        <v/>
      </c>
      <c r="CO85" s="40" t="str">
        <f t="shared" si="85"/>
        <v/>
      </c>
      <c r="CP85" s="40" t="str">
        <f t="shared" si="85"/>
        <v/>
      </c>
      <c r="CR85" s="9" t="str">
        <f t="shared" si="86"/>
        <v/>
      </c>
      <c r="CS85" s="9" t="str">
        <f t="shared" si="86"/>
        <v/>
      </c>
      <c r="CT85" s="9" t="str">
        <f t="shared" si="86"/>
        <v/>
      </c>
      <c r="CU85" s="9" t="str">
        <f t="shared" si="86"/>
        <v/>
      </c>
      <c r="CV85" s="9" t="str">
        <f t="shared" si="86"/>
        <v/>
      </c>
      <c r="CW85" s="9" t="str">
        <f t="shared" si="86"/>
        <v/>
      </c>
      <c r="CY85" s="9" t="str">
        <f t="shared" si="87"/>
        <v/>
      </c>
      <c r="CZ85" s="9" t="str">
        <f t="shared" si="87"/>
        <v/>
      </c>
      <c r="DA85" s="9" t="str">
        <f t="shared" si="87"/>
        <v/>
      </c>
      <c r="DB85" s="9" t="str">
        <f t="shared" si="87"/>
        <v/>
      </c>
      <c r="DC85" s="9" t="str">
        <f t="shared" si="87"/>
        <v/>
      </c>
      <c r="DD85" s="9" t="str">
        <f t="shared" si="87"/>
        <v/>
      </c>
      <c r="DF85" s="9" t="str">
        <f>IF($A85=2,IF(ISNUMBER(CR85/Ukraine!CR85),100*CR85/Ukraine!CR85,""),"")</f>
        <v/>
      </c>
      <c r="DG85" s="9" t="str">
        <f>IF($A85=2,IF(ISNUMBER(CS85/Ukraine!CS85),100*CS85/Ukraine!CS85,""),"")</f>
        <v/>
      </c>
      <c r="DH85" s="9" t="str">
        <f>IF($A85=2,IF(ISNUMBER(CT85/Ukraine!CT85),100*CT85/Ukraine!CT85,""),"")</f>
        <v/>
      </c>
      <c r="DI85" s="9" t="str">
        <f>IF($A85=2,IF(ISNUMBER(CU85/Ukraine!CU85),100*CU85/Ukraine!CU85,""),"")</f>
        <v/>
      </c>
      <c r="DJ85" s="9" t="str">
        <f>IF($A85=2,IF(ISNUMBER(CV85/Ukraine!CV85),100*CV85/Ukraine!CV85,""),"")</f>
        <v/>
      </c>
      <c r="DK85" s="9" t="str">
        <f>IF($A85=2,IF(ISNUMBER(CW85/Ukraine!CW85),100*CW85/Ukraine!CW85,""),"")</f>
        <v/>
      </c>
      <c r="DM85" s="40" t="str">
        <f t="shared" si="67"/>
        <v/>
      </c>
      <c r="DN85" s="40" t="str">
        <f t="shared" si="68"/>
        <v/>
      </c>
      <c r="DO85" s="40" t="str">
        <f t="shared" si="69"/>
        <v/>
      </c>
      <c r="DP85" s="40" t="str">
        <f t="shared" si="70"/>
        <v/>
      </c>
      <c r="DQ85" s="40" t="str">
        <f t="shared" si="71"/>
        <v/>
      </c>
      <c r="DR85" s="40" t="str">
        <f t="shared" si="72"/>
        <v/>
      </c>
      <c r="DT85" s="40" t="str">
        <f t="shared" si="95"/>
        <v/>
      </c>
      <c r="DU85" s="40" t="str">
        <f t="shared" si="96"/>
        <v/>
      </c>
      <c r="DV85" s="40" t="str">
        <f t="shared" si="97"/>
        <v/>
      </c>
      <c r="DW85" s="40" t="str">
        <f t="shared" si="98"/>
        <v/>
      </c>
      <c r="DX85" s="40" t="str">
        <f t="shared" si="99"/>
        <v/>
      </c>
      <c r="DY85" s="40" t="str">
        <f t="shared" si="88"/>
        <v/>
      </c>
    </row>
    <row r="86" spans="1:129" x14ac:dyDescent="0.2">
      <c r="A86" s="39">
        <f>'Industry selection'!C86</f>
        <v>2</v>
      </c>
      <c r="B86" s="2">
        <v>22</v>
      </c>
      <c r="C86" s="2" t="s">
        <v>174</v>
      </c>
      <c r="E86" s="30" t="s">
        <v>173</v>
      </c>
      <c r="F86" s="31">
        <v>22</v>
      </c>
      <c r="G86" s="32" t="s">
        <v>174</v>
      </c>
      <c r="H86" s="157">
        <f>[1]Ukraine!$F$84</f>
        <v>2036</v>
      </c>
      <c r="I86" s="157">
        <f>[1]Ukraine!$G$84</f>
        <v>58065</v>
      </c>
      <c r="J86" s="157">
        <f>[1]Ukraine!$H$84</f>
        <v>57487</v>
      </c>
      <c r="K86" s="157">
        <f>[1]Ukraine!$I$84</f>
        <v>21729691.800000001</v>
      </c>
      <c r="L86" s="157">
        <f>[1]Ukraine!$J$84</f>
        <v>1636779.7</v>
      </c>
      <c r="M86" s="11"/>
      <c r="N86" s="33" t="s">
        <v>811</v>
      </c>
      <c r="O86" s="36">
        <v>22</v>
      </c>
      <c r="P86" s="35" t="s">
        <v>174</v>
      </c>
      <c r="Q86" s="157">
        <f>[2]Ukraine!$F$84</f>
        <v>2264</v>
      </c>
      <c r="R86" s="157">
        <f>[2]Ukraine!$G$84</f>
        <v>56492</v>
      </c>
      <c r="S86" s="157">
        <f>[2]Ukraine!$H$84</f>
        <v>55977</v>
      </c>
      <c r="T86" s="157">
        <f>[2]Ukraine!$I$84</f>
        <v>23620701.199999999</v>
      </c>
      <c r="U86" s="157">
        <f>[2]Ukraine!$J$84</f>
        <v>1661382</v>
      </c>
      <c r="V86" s="11"/>
      <c r="W86" s="36" t="s">
        <v>1156</v>
      </c>
      <c r="X86" s="36">
        <v>22</v>
      </c>
      <c r="Y86" s="36" t="s">
        <v>174</v>
      </c>
      <c r="Z86" s="157">
        <f>[3]Ukraine!$F$84</f>
        <v>2009</v>
      </c>
      <c r="AA86" s="157">
        <f>[3]Ukraine!$G$84</f>
        <v>50080</v>
      </c>
      <c r="AB86" s="157">
        <f>[3]Ukraine!$H$84</f>
        <v>49641</v>
      </c>
      <c r="AC86" s="157">
        <f>[3]Ukraine!$I$84</f>
        <v>27938460.899999999</v>
      </c>
      <c r="AD86" s="157">
        <f>[3]Ukraine!$J$84</f>
        <v>1622084.8</v>
      </c>
      <c r="AE86" s="11"/>
      <c r="AF86" s="37" t="s">
        <v>1156</v>
      </c>
      <c r="AG86" s="37">
        <v>22</v>
      </c>
      <c r="AH86" s="37" t="s">
        <v>174</v>
      </c>
      <c r="AI86" s="157">
        <f>[4]Ukraine!$F$84</f>
        <v>1980</v>
      </c>
      <c r="AJ86" s="157">
        <f>[4]Ukraine!$G$84</f>
        <v>45574</v>
      </c>
      <c r="AK86" s="157">
        <f>[4]Ukraine!$H$84</f>
        <v>45037</v>
      </c>
      <c r="AL86" s="157">
        <f>[4]Ukraine!$I$84</f>
        <v>37973228</v>
      </c>
      <c r="AM86" s="157">
        <f>[4]Ukraine!$J$84</f>
        <v>1933723.8</v>
      </c>
      <c r="AN86" s="11"/>
      <c r="AO86" s="11" t="s">
        <v>1156</v>
      </c>
      <c r="AP86" s="11">
        <v>22</v>
      </c>
      <c r="AQ86" s="11" t="s">
        <v>174</v>
      </c>
      <c r="AR86" s="157">
        <f>[5]Ukraine!$F$84</f>
        <v>1876</v>
      </c>
      <c r="AS86" s="157">
        <f>[5]Ukraine!$G$84</f>
        <v>46279</v>
      </c>
      <c r="AT86" s="157">
        <f>[5]Ukraine!$H$84</f>
        <v>45939</v>
      </c>
      <c r="AU86" s="157">
        <f>[5]Ukraine!$I$84</f>
        <v>48531611.399999999</v>
      </c>
      <c r="AV86" s="157">
        <f>[5]Ukraine!$J$84</f>
        <v>2479878.7999999998</v>
      </c>
      <c r="AW86" s="11"/>
      <c r="AX86" s="33" t="s">
        <v>1156</v>
      </c>
      <c r="AY86" s="33">
        <v>22</v>
      </c>
      <c r="AZ86" s="33" t="s">
        <v>174</v>
      </c>
      <c r="BA86" s="157">
        <f>[6]Ukraine!$F$84</f>
        <v>2050</v>
      </c>
      <c r="BB86" s="157">
        <f>[6]Ukraine!$G$84</f>
        <v>51333</v>
      </c>
      <c r="BC86" s="157">
        <f>[6]Ukraine!$H$84</f>
        <v>50936</v>
      </c>
      <c r="BD86" s="157">
        <f>[6]Ukraine!$I$84</f>
        <v>56162339.200000003</v>
      </c>
      <c r="BE86" s="157">
        <f>[6]Ukraine!$J$84</f>
        <v>3620268.5</v>
      </c>
      <c r="BG86" s="2">
        <v>22</v>
      </c>
      <c r="BH86" s="2" t="s">
        <v>174</v>
      </c>
      <c r="BI86" s="1">
        <f t="shared" si="73"/>
        <v>2036</v>
      </c>
      <c r="BJ86" s="1">
        <f t="shared" si="74"/>
        <v>2264</v>
      </c>
      <c r="BK86" s="1">
        <f t="shared" si="75"/>
        <v>2009</v>
      </c>
      <c r="BL86" s="1">
        <f t="shared" si="76"/>
        <v>1980</v>
      </c>
      <c r="BM86" s="1">
        <f t="shared" si="77"/>
        <v>1876</v>
      </c>
      <c r="BN86" s="1">
        <f t="shared" si="78"/>
        <v>2050</v>
      </c>
      <c r="BP86" s="1">
        <f t="shared" si="89"/>
        <v>57487</v>
      </c>
      <c r="BQ86" s="1">
        <f t="shared" si="90"/>
        <v>55977</v>
      </c>
      <c r="BR86" s="1">
        <f t="shared" si="91"/>
        <v>49641</v>
      </c>
      <c r="BS86" s="1">
        <f t="shared" si="92"/>
        <v>45037</v>
      </c>
      <c r="BT86" s="1">
        <f t="shared" si="93"/>
        <v>45939</v>
      </c>
      <c r="BU86" s="1">
        <f t="shared" si="94"/>
        <v>50936</v>
      </c>
      <c r="BW86" s="40">
        <f t="shared" si="66"/>
        <v>7.884982158765385E-3</v>
      </c>
      <c r="BX86" s="40">
        <f t="shared" si="66"/>
        <v>7.9787541102121981E-3</v>
      </c>
      <c r="BY86" s="40">
        <f t="shared" si="66"/>
        <v>8.0156796712151993E-3</v>
      </c>
      <c r="BZ86" s="40">
        <f t="shared" si="66"/>
        <v>7.7944037160875852E-3</v>
      </c>
      <c r="CA86" s="40">
        <f t="shared" si="66"/>
        <v>8.0399084963591241E-3</v>
      </c>
      <c r="CB86" s="40">
        <f t="shared" si="66"/>
        <v>8.9133331641755263E-3</v>
      </c>
      <c r="CD86" s="10">
        <f t="shared" si="79"/>
        <v>1636779.7</v>
      </c>
      <c r="CE86" s="10">
        <f t="shared" si="80"/>
        <v>1661382</v>
      </c>
      <c r="CF86" s="10">
        <f t="shared" si="81"/>
        <v>1622084.8</v>
      </c>
      <c r="CG86" s="10">
        <f t="shared" si="82"/>
        <v>1933723.8</v>
      </c>
      <c r="CH86" s="10">
        <f t="shared" si="83"/>
        <v>2479878.7999999998</v>
      </c>
      <c r="CI86" s="10">
        <f t="shared" si="84"/>
        <v>3620268.5</v>
      </c>
      <c r="CK86" s="40">
        <f t="shared" si="85"/>
        <v>6.1463368525790278E-3</v>
      </c>
      <c r="CL86" s="40">
        <f t="shared" si="85"/>
        <v>6.1559009955791553E-3</v>
      </c>
      <c r="CM86" s="40">
        <f t="shared" si="85"/>
        <v>6.2025140684229419E-3</v>
      </c>
      <c r="CN86" s="40">
        <f t="shared" si="85"/>
        <v>6.5371213262429111E-3</v>
      </c>
      <c r="CO86" s="40">
        <f t="shared" si="85"/>
        <v>6.8726815225070154E-3</v>
      </c>
      <c r="CP86" s="40">
        <f t="shared" si="85"/>
        <v>7.6576532957372979E-3</v>
      </c>
      <c r="CR86" s="9">
        <f t="shared" si="86"/>
        <v>28.472171099552941</v>
      </c>
      <c r="CS86" s="9">
        <f t="shared" si="86"/>
        <v>29.679725601586366</v>
      </c>
      <c r="CT86" s="9">
        <f t="shared" si="86"/>
        <v>32.676311919582602</v>
      </c>
      <c r="CU86" s="9">
        <f t="shared" si="86"/>
        <v>42.936336789750648</v>
      </c>
      <c r="CV86" s="9">
        <f t="shared" si="86"/>
        <v>53.981993513136985</v>
      </c>
      <c r="CW86" s="9">
        <f t="shared" si="86"/>
        <v>71.074848829904198</v>
      </c>
      <c r="CY86" s="9">
        <f t="shared" si="87"/>
        <v>77.949914518784524</v>
      </c>
      <c r="CZ86" s="9">
        <f t="shared" si="87"/>
        <v>77.153662220271599</v>
      </c>
      <c r="DA86" s="9">
        <f t="shared" si="87"/>
        <v>77.379764696642667</v>
      </c>
      <c r="DB86" s="9">
        <f t="shared" si="87"/>
        <v>83.869421758977481</v>
      </c>
      <c r="DC86" s="9">
        <f t="shared" si="87"/>
        <v>85.482086339904399</v>
      </c>
      <c r="DD86" s="9">
        <f t="shared" si="87"/>
        <v>85.912342270733731</v>
      </c>
      <c r="DF86" s="9">
        <f>IF($A86=2,IF(ISNUMBER(CR86/Ukraine!CR86),100*CR86/Ukraine!CR86,""),"")</f>
        <v>100</v>
      </c>
      <c r="DG86" s="9">
        <f>IF($A86=2,IF(ISNUMBER(CS86/Ukraine!CS86),100*CS86/Ukraine!CS86,""),"")</f>
        <v>100</v>
      </c>
      <c r="DH86" s="9">
        <f>IF($A86=2,IF(ISNUMBER(CT86/Ukraine!CT86),100*CT86/Ukraine!CT86,""),"")</f>
        <v>100</v>
      </c>
      <c r="DI86" s="9">
        <f>IF($A86=2,IF(ISNUMBER(CU86/Ukraine!CU86),100*CU86/Ukraine!CU86,""),"")</f>
        <v>100</v>
      </c>
      <c r="DJ86" s="9">
        <f>IF($A86=2,IF(ISNUMBER(CV86/Ukraine!CV86),100*CV86/Ukraine!CV86,""),"")</f>
        <v>100</v>
      </c>
      <c r="DK86" s="9">
        <f>IF($A86=2,IF(ISNUMBER(CW86/Ukraine!CW86),100*CW86/Ukraine!CW86,""),"")</f>
        <v>100</v>
      </c>
      <c r="DM86" s="40">
        <f t="shared" si="67"/>
        <v>-2.6266808147929144E-2</v>
      </c>
      <c r="DN86" s="40">
        <f t="shared" si="68"/>
        <v>-0.11318934562409566</v>
      </c>
      <c r="DO86" s="40">
        <f t="shared" si="69"/>
        <v>-9.2745915674543267E-2</v>
      </c>
      <c r="DP86" s="40">
        <f t="shared" si="70"/>
        <v>2.0027976996691566E-2</v>
      </c>
      <c r="DQ86" s="40">
        <f t="shared" si="71"/>
        <v>0.10877467946624875</v>
      </c>
      <c r="DR86" s="40">
        <f t="shared" si="72"/>
        <v>-0.11395619879277052</v>
      </c>
      <c r="DT86" s="40">
        <f t="shared" si="95"/>
        <v>4.2411746466794131E-2</v>
      </c>
      <c r="DU86" s="40">
        <f t="shared" si="96"/>
        <v>0.10096408431202164</v>
      </c>
      <c r="DV86" s="40">
        <f t="shared" si="97"/>
        <v>0.31398968449738995</v>
      </c>
      <c r="DW86" s="40">
        <f t="shared" si="98"/>
        <v>0.25725661640568864</v>
      </c>
      <c r="DX86" s="40">
        <f t="shared" si="99"/>
        <v>0.31663994240241466</v>
      </c>
      <c r="DY86" s="40">
        <f t="shared" si="88"/>
        <v>1.4962918556997638</v>
      </c>
    </row>
    <row r="87" spans="1:129" x14ac:dyDescent="0.2">
      <c r="A87" s="39">
        <f>'Industry selection'!C87</f>
        <v>1</v>
      </c>
      <c r="B87" s="2">
        <v>22.1</v>
      </c>
      <c r="C87" s="2" t="s">
        <v>176</v>
      </c>
      <c r="E87" s="30" t="s">
        <v>175</v>
      </c>
      <c r="F87" s="31">
        <v>22.1</v>
      </c>
      <c r="G87" s="32" t="s">
        <v>176</v>
      </c>
      <c r="H87" s="157">
        <f>[1]Ukraine!$F$85</f>
        <v>235</v>
      </c>
      <c r="I87" s="157">
        <f>[1]Ukraine!$G$85</f>
        <v>11568</v>
      </c>
      <c r="J87" s="157">
        <f>[1]Ukraine!$H$85</f>
        <v>11522</v>
      </c>
      <c r="K87" s="157">
        <f>[1]Ukraine!$I$85</f>
        <v>3208145.1</v>
      </c>
      <c r="L87" s="157">
        <f>[1]Ukraine!$J$85</f>
        <v>388570.6</v>
      </c>
      <c r="M87" s="11"/>
      <c r="N87" s="33" t="s">
        <v>812</v>
      </c>
      <c r="O87" s="36">
        <v>22.1</v>
      </c>
      <c r="P87" s="35" t="s">
        <v>176</v>
      </c>
      <c r="Q87" s="157">
        <f>[2]Ukraine!$F$85</f>
        <v>243</v>
      </c>
      <c r="R87" s="157">
        <f>[2]Ukraine!$G$85</f>
        <v>12763</v>
      </c>
      <c r="S87" s="157">
        <f>[2]Ukraine!$H$85</f>
        <v>12709</v>
      </c>
      <c r="T87" s="157">
        <f>[2]Ukraine!$I$85</f>
        <v>3194743.1</v>
      </c>
      <c r="U87" s="157">
        <f>[2]Ukraine!$J$85</f>
        <v>430239.6</v>
      </c>
      <c r="V87" s="11"/>
      <c r="W87" s="36" t="s">
        <v>1157</v>
      </c>
      <c r="X87" s="36">
        <v>22.1</v>
      </c>
      <c r="Y87" s="36" t="s">
        <v>176</v>
      </c>
      <c r="Z87" s="157">
        <f>[3]Ukraine!$F$85</f>
        <v>204</v>
      </c>
      <c r="AA87" s="157">
        <f>[3]Ukraine!$G$85</f>
        <v>11648</v>
      </c>
      <c r="AB87" s="157">
        <f>[3]Ukraine!$H$85</f>
        <v>11623</v>
      </c>
      <c r="AC87" s="157">
        <f>[3]Ukraine!$I$85</f>
        <v>3634647</v>
      </c>
      <c r="AD87" s="157">
        <f>[3]Ukraine!$J$85</f>
        <v>442329.7</v>
      </c>
      <c r="AE87" s="11"/>
      <c r="AF87" s="37" t="s">
        <v>1157</v>
      </c>
      <c r="AG87" s="37">
        <v>22.1</v>
      </c>
      <c r="AH87" s="37" t="s">
        <v>176</v>
      </c>
      <c r="AI87" s="157">
        <f>[4]Ukraine!$F$85</f>
        <v>211</v>
      </c>
      <c r="AJ87" s="157">
        <f>[4]Ukraine!$G$85</f>
        <v>9993</v>
      </c>
      <c r="AK87" s="157">
        <f>[4]Ukraine!$H$85</f>
        <v>9941</v>
      </c>
      <c r="AL87" s="157">
        <f>[4]Ukraine!$I$85</f>
        <v>3902589.1</v>
      </c>
      <c r="AM87" s="157">
        <f>[4]Ukraine!$J$85</f>
        <v>426455.5</v>
      </c>
      <c r="AN87" s="11"/>
      <c r="AO87" s="11" t="s">
        <v>1157</v>
      </c>
      <c r="AP87" s="11">
        <v>22.1</v>
      </c>
      <c r="AQ87" s="11" t="s">
        <v>176</v>
      </c>
      <c r="AR87" s="157">
        <f>[5]Ukraine!$F$85</f>
        <v>203</v>
      </c>
      <c r="AS87" s="157">
        <f>[5]Ukraine!$G$85</f>
        <v>9230</v>
      </c>
      <c r="AT87" s="157">
        <f>[5]Ukraine!$H$85</f>
        <v>9208</v>
      </c>
      <c r="AU87" s="157">
        <f>[5]Ukraine!$I$85</f>
        <v>6872261.9000000004</v>
      </c>
      <c r="AV87" s="157">
        <f>[5]Ukraine!$J$85</f>
        <v>544646.80000000005</v>
      </c>
      <c r="AW87" s="11"/>
      <c r="AX87" s="33" t="s">
        <v>1157</v>
      </c>
      <c r="AY87" s="33">
        <v>22.1</v>
      </c>
      <c r="AZ87" s="33" t="s">
        <v>176</v>
      </c>
      <c r="BA87" s="157">
        <f>[6]Ukraine!$F$85</f>
        <v>228</v>
      </c>
      <c r="BB87" s="157">
        <f>[6]Ukraine!$G$85</f>
        <v>9519</v>
      </c>
      <c r="BC87" s="157">
        <f>[6]Ukraine!$H$85</f>
        <v>9483</v>
      </c>
      <c r="BD87" s="157">
        <f>[6]Ukraine!$I$85</f>
        <v>7548773.7999999998</v>
      </c>
      <c r="BE87" s="157">
        <f>[6]Ukraine!$J$85</f>
        <v>703456.8</v>
      </c>
      <c r="BG87" s="2">
        <v>22.1</v>
      </c>
      <c r="BH87" s="2" t="s">
        <v>176</v>
      </c>
      <c r="BI87" s="1">
        <f t="shared" si="73"/>
        <v>235</v>
      </c>
      <c r="BJ87" s="1">
        <f t="shared" si="74"/>
        <v>243</v>
      </c>
      <c r="BK87" s="1">
        <f t="shared" si="75"/>
        <v>204</v>
      </c>
      <c r="BL87" s="1">
        <f t="shared" si="76"/>
        <v>211</v>
      </c>
      <c r="BM87" s="1">
        <f t="shared" si="77"/>
        <v>203</v>
      </c>
      <c r="BN87" s="1">
        <f t="shared" si="78"/>
        <v>228</v>
      </c>
      <c r="BP87" s="1">
        <f t="shared" si="89"/>
        <v>11522</v>
      </c>
      <c r="BQ87" s="1">
        <f t="shared" si="90"/>
        <v>12709</v>
      </c>
      <c r="BR87" s="1">
        <f t="shared" si="91"/>
        <v>11623</v>
      </c>
      <c r="BS87" s="1">
        <f t="shared" si="92"/>
        <v>9941</v>
      </c>
      <c r="BT87" s="1">
        <f t="shared" si="93"/>
        <v>9208</v>
      </c>
      <c r="BU87" s="1">
        <f t="shared" si="94"/>
        <v>9483</v>
      </c>
      <c r="BW87" s="40" t="str">
        <f t="shared" si="66"/>
        <v/>
      </c>
      <c r="BX87" s="40" t="str">
        <f t="shared" si="66"/>
        <v/>
      </c>
      <c r="BY87" s="40" t="str">
        <f t="shared" si="66"/>
        <v/>
      </c>
      <c r="BZ87" s="40" t="str">
        <f t="shared" si="66"/>
        <v/>
      </c>
      <c r="CA87" s="40" t="str">
        <f t="shared" si="66"/>
        <v/>
      </c>
      <c r="CB87" s="40" t="str">
        <f t="shared" si="66"/>
        <v/>
      </c>
      <c r="CD87" s="10">
        <f t="shared" si="79"/>
        <v>388570.6</v>
      </c>
      <c r="CE87" s="10">
        <f t="shared" si="80"/>
        <v>430239.6</v>
      </c>
      <c r="CF87" s="10">
        <f t="shared" si="81"/>
        <v>442329.7</v>
      </c>
      <c r="CG87" s="10">
        <f t="shared" si="82"/>
        <v>426455.5</v>
      </c>
      <c r="CH87" s="10">
        <f t="shared" si="83"/>
        <v>544646.80000000005</v>
      </c>
      <c r="CI87" s="10">
        <f t="shared" si="84"/>
        <v>703456.8</v>
      </c>
      <c r="CK87" s="40" t="str">
        <f t="shared" si="85"/>
        <v/>
      </c>
      <c r="CL87" s="40" t="str">
        <f t="shared" si="85"/>
        <v/>
      </c>
      <c r="CM87" s="40" t="str">
        <f t="shared" si="85"/>
        <v/>
      </c>
      <c r="CN87" s="40" t="str">
        <f t="shared" si="85"/>
        <v/>
      </c>
      <c r="CO87" s="40" t="str">
        <f t="shared" si="85"/>
        <v/>
      </c>
      <c r="CP87" s="40" t="str">
        <f t="shared" si="85"/>
        <v/>
      </c>
      <c r="CR87" s="9" t="str">
        <f t="shared" si="86"/>
        <v/>
      </c>
      <c r="CS87" s="9" t="str">
        <f t="shared" si="86"/>
        <v/>
      </c>
      <c r="CT87" s="9" t="str">
        <f t="shared" si="86"/>
        <v/>
      </c>
      <c r="CU87" s="9" t="str">
        <f t="shared" si="86"/>
        <v/>
      </c>
      <c r="CV87" s="9" t="str">
        <f t="shared" si="86"/>
        <v/>
      </c>
      <c r="CW87" s="9" t="str">
        <f t="shared" si="86"/>
        <v/>
      </c>
      <c r="CY87" s="9" t="str">
        <f t="shared" si="87"/>
        <v/>
      </c>
      <c r="CZ87" s="9" t="str">
        <f t="shared" si="87"/>
        <v/>
      </c>
      <c r="DA87" s="9" t="str">
        <f t="shared" si="87"/>
        <v/>
      </c>
      <c r="DB87" s="9" t="str">
        <f t="shared" si="87"/>
        <v/>
      </c>
      <c r="DC87" s="9" t="str">
        <f t="shared" si="87"/>
        <v/>
      </c>
      <c r="DD87" s="9" t="str">
        <f t="shared" si="87"/>
        <v/>
      </c>
      <c r="DF87" s="9" t="str">
        <f>IF($A87=2,IF(ISNUMBER(CR87/Ukraine!CR87),100*CR87/Ukraine!CR87,""),"")</f>
        <v/>
      </c>
      <c r="DG87" s="9" t="str">
        <f>IF($A87=2,IF(ISNUMBER(CS87/Ukraine!CS87),100*CS87/Ukraine!CS87,""),"")</f>
        <v/>
      </c>
      <c r="DH87" s="9" t="str">
        <f>IF($A87=2,IF(ISNUMBER(CT87/Ukraine!CT87),100*CT87/Ukraine!CT87,""),"")</f>
        <v/>
      </c>
      <c r="DI87" s="9" t="str">
        <f>IF($A87=2,IF(ISNUMBER(CU87/Ukraine!CU87),100*CU87/Ukraine!CU87,""),"")</f>
        <v/>
      </c>
      <c r="DJ87" s="9" t="str">
        <f>IF($A87=2,IF(ISNUMBER(CV87/Ukraine!CV87),100*CV87/Ukraine!CV87,""),"")</f>
        <v/>
      </c>
      <c r="DK87" s="9" t="str">
        <f>IF($A87=2,IF(ISNUMBER(CW87/Ukraine!CW87),100*CW87/Ukraine!CW87,""),"")</f>
        <v/>
      </c>
      <c r="DM87" s="40" t="str">
        <f t="shared" si="67"/>
        <v/>
      </c>
      <c r="DN87" s="40" t="str">
        <f t="shared" si="68"/>
        <v/>
      </c>
      <c r="DO87" s="40" t="str">
        <f t="shared" si="69"/>
        <v/>
      </c>
      <c r="DP87" s="40" t="str">
        <f t="shared" si="70"/>
        <v/>
      </c>
      <c r="DQ87" s="40" t="str">
        <f t="shared" si="71"/>
        <v/>
      </c>
      <c r="DR87" s="40" t="str">
        <f t="shared" si="72"/>
        <v/>
      </c>
      <c r="DT87" s="40" t="str">
        <f t="shared" si="95"/>
        <v/>
      </c>
      <c r="DU87" s="40" t="str">
        <f t="shared" si="96"/>
        <v/>
      </c>
      <c r="DV87" s="40" t="str">
        <f t="shared" si="97"/>
        <v/>
      </c>
      <c r="DW87" s="40" t="str">
        <f t="shared" si="98"/>
        <v/>
      </c>
      <c r="DX87" s="40" t="str">
        <f t="shared" si="99"/>
        <v/>
      </c>
      <c r="DY87" s="40" t="str">
        <f t="shared" si="88"/>
        <v/>
      </c>
    </row>
    <row r="88" spans="1:129" x14ac:dyDescent="0.2">
      <c r="A88" s="39">
        <f>'Industry selection'!C88</f>
        <v>1</v>
      </c>
      <c r="B88" s="2">
        <v>22.2</v>
      </c>
      <c r="C88" s="2" t="s">
        <v>178</v>
      </c>
      <c r="E88" s="30" t="s">
        <v>177</v>
      </c>
      <c r="F88" s="31">
        <v>22.2</v>
      </c>
      <c r="G88" s="32" t="s">
        <v>178</v>
      </c>
      <c r="H88" s="157">
        <f>[1]Ukraine!$F$86</f>
        <v>1801</v>
      </c>
      <c r="I88" s="157">
        <f>[1]Ukraine!$G$86</f>
        <v>46497</v>
      </c>
      <c r="J88" s="157">
        <f>[1]Ukraine!$H$86</f>
        <v>45965</v>
      </c>
      <c r="K88" s="157">
        <f>[1]Ukraine!$I$86</f>
        <v>18521546.699999999</v>
      </c>
      <c r="L88" s="157">
        <f>[1]Ukraine!$J$86</f>
        <v>1248209.1000000001</v>
      </c>
      <c r="M88" s="11"/>
      <c r="N88" s="33" t="s">
        <v>813</v>
      </c>
      <c r="O88" s="36">
        <v>22.2</v>
      </c>
      <c r="P88" s="35" t="s">
        <v>178</v>
      </c>
      <c r="Q88" s="157">
        <f>[2]Ukraine!$F$86</f>
        <v>2021</v>
      </c>
      <c r="R88" s="157">
        <f>[2]Ukraine!$G$86</f>
        <v>43729</v>
      </c>
      <c r="S88" s="157">
        <f>[2]Ukraine!$H$86</f>
        <v>43268</v>
      </c>
      <c r="T88" s="157">
        <f>[2]Ukraine!$I$86</f>
        <v>20425958.100000001</v>
      </c>
      <c r="U88" s="157">
        <f>[2]Ukraine!$J$86</f>
        <v>1231142.3999999999</v>
      </c>
      <c r="V88" s="11"/>
      <c r="W88" s="36" t="s">
        <v>1158</v>
      </c>
      <c r="X88" s="36">
        <v>22.2</v>
      </c>
      <c r="Y88" s="36" t="s">
        <v>178</v>
      </c>
      <c r="Z88" s="157">
        <f>[3]Ukraine!$F$86</f>
        <v>1805</v>
      </c>
      <c r="AA88" s="157">
        <f>[3]Ukraine!$G$86</f>
        <v>38432</v>
      </c>
      <c r="AB88" s="157">
        <f>[3]Ukraine!$H$86</f>
        <v>38018</v>
      </c>
      <c r="AC88" s="157">
        <f>[3]Ukraine!$I$86</f>
        <v>24303813.899999999</v>
      </c>
      <c r="AD88" s="157">
        <f>[3]Ukraine!$J$86</f>
        <v>1179755.1000000001</v>
      </c>
      <c r="AE88" s="11"/>
      <c r="AF88" s="37" t="s">
        <v>1158</v>
      </c>
      <c r="AG88" s="37">
        <v>22.2</v>
      </c>
      <c r="AH88" s="37" t="s">
        <v>178</v>
      </c>
      <c r="AI88" s="157">
        <f>[4]Ukraine!$F$86</f>
        <v>1769</v>
      </c>
      <c r="AJ88" s="157">
        <f>[4]Ukraine!$G$86</f>
        <v>35581</v>
      </c>
      <c r="AK88" s="157">
        <f>[4]Ukraine!$H$86</f>
        <v>35096</v>
      </c>
      <c r="AL88" s="157">
        <f>[4]Ukraine!$I$86</f>
        <v>34070638.899999999</v>
      </c>
      <c r="AM88" s="157">
        <f>[4]Ukraine!$J$86</f>
        <v>1507268.3</v>
      </c>
      <c r="AN88" s="11"/>
      <c r="AO88" s="11" t="s">
        <v>1158</v>
      </c>
      <c r="AP88" s="11">
        <v>22.2</v>
      </c>
      <c r="AQ88" s="11" t="s">
        <v>178</v>
      </c>
      <c r="AR88" s="157">
        <f>[5]Ukraine!$F$86</f>
        <v>1673</v>
      </c>
      <c r="AS88" s="157">
        <f>[5]Ukraine!$G$86</f>
        <v>37049</v>
      </c>
      <c r="AT88" s="157">
        <f>[5]Ukraine!$H$86</f>
        <v>36731</v>
      </c>
      <c r="AU88" s="157">
        <f>[5]Ukraine!$I$86</f>
        <v>41659349.5</v>
      </c>
      <c r="AV88" s="157">
        <f>[5]Ukraine!$J$86</f>
        <v>1935232</v>
      </c>
      <c r="AW88" s="11"/>
      <c r="AX88" s="33" t="s">
        <v>1158</v>
      </c>
      <c r="AY88" s="33">
        <v>22.2</v>
      </c>
      <c r="AZ88" s="33" t="s">
        <v>178</v>
      </c>
      <c r="BA88" s="157">
        <f>[6]Ukraine!$F$86</f>
        <v>1822</v>
      </c>
      <c r="BB88" s="157">
        <f>[6]Ukraine!$G$86</f>
        <v>41814</v>
      </c>
      <c r="BC88" s="157">
        <f>[6]Ukraine!$H$86</f>
        <v>41453</v>
      </c>
      <c r="BD88" s="157">
        <f>[6]Ukraine!$I$86</f>
        <v>48613565.399999999</v>
      </c>
      <c r="BE88" s="157">
        <f>[6]Ukraine!$J$86</f>
        <v>2916811.7</v>
      </c>
      <c r="BG88" s="2">
        <v>22.2</v>
      </c>
      <c r="BH88" s="2" t="s">
        <v>178</v>
      </c>
      <c r="BI88" s="1">
        <f t="shared" si="73"/>
        <v>1801</v>
      </c>
      <c r="BJ88" s="1">
        <f t="shared" si="74"/>
        <v>2021</v>
      </c>
      <c r="BK88" s="1">
        <f t="shared" si="75"/>
        <v>1805</v>
      </c>
      <c r="BL88" s="1">
        <f t="shared" si="76"/>
        <v>1769</v>
      </c>
      <c r="BM88" s="1">
        <f t="shared" si="77"/>
        <v>1673</v>
      </c>
      <c r="BN88" s="1">
        <f t="shared" si="78"/>
        <v>1822</v>
      </c>
      <c r="BP88" s="1">
        <f t="shared" si="89"/>
        <v>45965</v>
      </c>
      <c r="BQ88" s="1">
        <f t="shared" si="90"/>
        <v>43268</v>
      </c>
      <c r="BR88" s="1">
        <f t="shared" si="91"/>
        <v>38018</v>
      </c>
      <c r="BS88" s="1">
        <f t="shared" si="92"/>
        <v>35096</v>
      </c>
      <c r="BT88" s="1">
        <f t="shared" si="93"/>
        <v>36731</v>
      </c>
      <c r="BU88" s="1">
        <f t="shared" si="94"/>
        <v>41453</v>
      </c>
      <c r="BW88" s="40" t="str">
        <f t="shared" si="66"/>
        <v/>
      </c>
      <c r="BX88" s="40" t="str">
        <f t="shared" si="66"/>
        <v/>
      </c>
      <c r="BY88" s="40" t="str">
        <f t="shared" si="66"/>
        <v/>
      </c>
      <c r="BZ88" s="40" t="str">
        <f t="shared" si="66"/>
        <v/>
      </c>
      <c r="CA88" s="40" t="str">
        <f t="shared" si="66"/>
        <v/>
      </c>
      <c r="CB88" s="40" t="str">
        <f t="shared" si="66"/>
        <v/>
      </c>
      <c r="CD88" s="10">
        <f t="shared" si="79"/>
        <v>1248209.1000000001</v>
      </c>
      <c r="CE88" s="10">
        <f t="shared" si="80"/>
        <v>1231142.3999999999</v>
      </c>
      <c r="CF88" s="10">
        <f t="shared" si="81"/>
        <v>1179755.1000000001</v>
      </c>
      <c r="CG88" s="10">
        <f t="shared" si="82"/>
        <v>1507268.3</v>
      </c>
      <c r="CH88" s="10">
        <f t="shared" si="83"/>
        <v>1935232</v>
      </c>
      <c r="CI88" s="10">
        <f t="shared" si="84"/>
        <v>2916811.7</v>
      </c>
      <c r="CK88" s="40" t="str">
        <f t="shared" si="85"/>
        <v/>
      </c>
      <c r="CL88" s="40" t="str">
        <f t="shared" si="85"/>
        <v/>
      </c>
      <c r="CM88" s="40" t="str">
        <f t="shared" si="85"/>
        <v/>
      </c>
      <c r="CN88" s="40" t="str">
        <f t="shared" si="85"/>
        <v/>
      </c>
      <c r="CO88" s="40" t="str">
        <f t="shared" si="85"/>
        <v/>
      </c>
      <c r="CP88" s="40" t="str">
        <f t="shared" si="85"/>
        <v/>
      </c>
      <c r="CR88" s="9" t="str">
        <f t="shared" si="86"/>
        <v/>
      </c>
      <c r="CS88" s="9" t="str">
        <f t="shared" si="86"/>
        <v/>
      </c>
      <c r="CT88" s="9" t="str">
        <f t="shared" si="86"/>
        <v/>
      </c>
      <c r="CU88" s="9" t="str">
        <f t="shared" si="86"/>
        <v/>
      </c>
      <c r="CV88" s="9" t="str">
        <f t="shared" si="86"/>
        <v/>
      </c>
      <c r="CW88" s="9" t="str">
        <f t="shared" si="86"/>
        <v/>
      </c>
      <c r="CY88" s="9" t="str">
        <f t="shared" si="87"/>
        <v/>
      </c>
      <c r="CZ88" s="9" t="str">
        <f t="shared" si="87"/>
        <v/>
      </c>
      <c r="DA88" s="9" t="str">
        <f t="shared" si="87"/>
        <v/>
      </c>
      <c r="DB88" s="9" t="str">
        <f t="shared" si="87"/>
        <v/>
      </c>
      <c r="DC88" s="9" t="str">
        <f t="shared" si="87"/>
        <v/>
      </c>
      <c r="DD88" s="9" t="str">
        <f t="shared" si="87"/>
        <v/>
      </c>
      <c r="DF88" s="9" t="str">
        <f>IF($A88=2,IF(ISNUMBER(CR88/Ukraine!CR88),100*CR88/Ukraine!CR88,""),"")</f>
        <v/>
      </c>
      <c r="DG88" s="9" t="str">
        <f>IF($A88=2,IF(ISNUMBER(CS88/Ukraine!CS88),100*CS88/Ukraine!CS88,""),"")</f>
        <v/>
      </c>
      <c r="DH88" s="9" t="str">
        <f>IF($A88=2,IF(ISNUMBER(CT88/Ukraine!CT88),100*CT88/Ukraine!CT88,""),"")</f>
        <v/>
      </c>
      <c r="DI88" s="9" t="str">
        <f>IF($A88=2,IF(ISNUMBER(CU88/Ukraine!CU88),100*CU88/Ukraine!CU88,""),"")</f>
        <v/>
      </c>
      <c r="DJ88" s="9" t="str">
        <f>IF($A88=2,IF(ISNUMBER(CV88/Ukraine!CV88),100*CV88/Ukraine!CV88,""),"")</f>
        <v/>
      </c>
      <c r="DK88" s="9" t="str">
        <f>IF($A88=2,IF(ISNUMBER(CW88/Ukraine!CW88),100*CW88/Ukraine!CW88,""),"")</f>
        <v/>
      </c>
      <c r="DM88" s="40" t="str">
        <f t="shared" si="67"/>
        <v/>
      </c>
      <c r="DN88" s="40" t="str">
        <f t="shared" si="68"/>
        <v/>
      </c>
      <c r="DO88" s="40" t="str">
        <f t="shared" si="69"/>
        <v/>
      </c>
      <c r="DP88" s="40" t="str">
        <f t="shared" si="70"/>
        <v/>
      </c>
      <c r="DQ88" s="40" t="str">
        <f t="shared" si="71"/>
        <v/>
      </c>
      <c r="DR88" s="40" t="str">
        <f t="shared" si="72"/>
        <v/>
      </c>
      <c r="DT88" s="40" t="str">
        <f t="shared" si="95"/>
        <v/>
      </c>
      <c r="DU88" s="40" t="str">
        <f t="shared" si="96"/>
        <v/>
      </c>
      <c r="DV88" s="40" t="str">
        <f t="shared" si="97"/>
        <v/>
      </c>
      <c r="DW88" s="40" t="str">
        <f t="shared" si="98"/>
        <v/>
      </c>
      <c r="DX88" s="40" t="str">
        <f t="shared" si="99"/>
        <v/>
      </c>
      <c r="DY88" s="40" t="str">
        <f t="shared" si="88"/>
        <v/>
      </c>
    </row>
    <row r="89" spans="1:129" x14ac:dyDescent="0.2">
      <c r="A89" s="39" t="str">
        <f>'Industry selection'!C89</f>
        <v/>
      </c>
      <c r="B89" s="2">
        <v>23</v>
      </c>
      <c r="C89" s="2" t="s">
        <v>180</v>
      </c>
      <c r="E89" s="30" t="s">
        <v>179</v>
      </c>
      <c r="F89" s="31">
        <v>23</v>
      </c>
      <c r="G89" s="32" t="s">
        <v>180</v>
      </c>
      <c r="H89" s="157">
        <f>[1]Ukraine!$F$87</f>
        <v>2869</v>
      </c>
      <c r="I89" s="157">
        <f>[1]Ukraine!$G$87</f>
        <v>109828</v>
      </c>
      <c r="J89" s="157">
        <f>[1]Ukraine!$H$87</f>
        <v>108849</v>
      </c>
      <c r="K89" s="157">
        <f>[1]Ukraine!$I$87</f>
        <v>38574606.700000003</v>
      </c>
      <c r="L89" s="157">
        <f>[1]Ukraine!$J$87</f>
        <v>3476122.7</v>
      </c>
      <c r="M89" s="11"/>
      <c r="N89" s="33" t="s">
        <v>814</v>
      </c>
      <c r="O89" s="36">
        <v>23</v>
      </c>
      <c r="P89" s="35" t="s">
        <v>180</v>
      </c>
      <c r="Q89" s="157">
        <f>[2]Ukraine!$F$87</f>
        <v>3247</v>
      </c>
      <c r="R89" s="157">
        <f>[2]Ukraine!$G$87</f>
        <v>103814</v>
      </c>
      <c r="S89" s="157">
        <f>[2]Ukraine!$H$87</f>
        <v>102868</v>
      </c>
      <c r="T89" s="157">
        <f>[2]Ukraine!$I$87</f>
        <v>38788418.200000003</v>
      </c>
      <c r="U89" s="157">
        <f>[2]Ukraine!$J$87</f>
        <v>3609037.6</v>
      </c>
      <c r="V89" s="11"/>
      <c r="W89" s="36" t="s">
        <v>1159</v>
      </c>
      <c r="X89" s="36">
        <v>23</v>
      </c>
      <c r="Y89" s="36" t="s">
        <v>180</v>
      </c>
      <c r="Z89" s="157">
        <f>[3]Ukraine!$F$87</f>
        <v>2900</v>
      </c>
      <c r="AA89" s="157">
        <f>[3]Ukraine!$G$87</f>
        <v>89282</v>
      </c>
      <c r="AB89" s="157">
        <f>[3]Ukraine!$H$87</f>
        <v>88422</v>
      </c>
      <c r="AC89" s="157">
        <f>[3]Ukraine!$I$87</f>
        <v>39959456.299999997</v>
      </c>
      <c r="AD89" s="157">
        <f>[3]Ukraine!$J$87</f>
        <v>3493620.8</v>
      </c>
      <c r="AE89" s="11"/>
      <c r="AF89" s="37" t="s">
        <v>1159</v>
      </c>
      <c r="AG89" s="37">
        <v>23</v>
      </c>
      <c r="AH89" s="37" t="s">
        <v>180</v>
      </c>
      <c r="AI89" s="157">
        <f>[4]Ukraine!$F$87</f>
        <v>2898</v>
      </c>
      <c r="AJ89" s="157">
        <f>[4]Ukraine!$G$87</f>
        <v>82597</v>
      </c>
      <c r="AK89" s="157">
        <f>[4]Ukraine!$H$87</f>
        <v>81743</v>
      </c>
      <c r="AL89" s="157">
        <f>[4]Ukraine!$I$87</f>
        <v>53992813.700000003</v>
      </c>
      <c r="AM89" s="157">
        <f>[4]Ukraine!$J$87</f>
        <v>3983173.6</v>
      </c>
      <c r="AN89" s="11"/>
      <c r="AO89" s="11" t="s">
        <v>1159</v>
      </c>
      <c r="AP89" s="11">
        <v>23</v>
      </c>
      <c r="AQ89" s="11" t="s">
        <v>180</v>
      </c>
      <c r="AR89" s="157">
        <f>[5]Ukraine!$F$87</f>
        <v>2531</v>
      </c>
      <c r="AS89" s="157">
        <f>[5]Ukraine!$G$87</f>
        <v>82147</v>
      </c>
      <c r="AT89" s="157">
        <f>[5]Ukraine!$H$87</f>
        <v>81606</v>
      </c>
      <c r="AU89" s="157">
        <f>[5]Ukraine!$I$87</f>
        <v>67898542.799999997</v>
      </c>
      <c r="AV89" s="157">
        <f>[5]Ukraine!$J$87</f>
        <v>4982579.3</v>
      </c>
      <c r="AW89" s="11"/>
      <c r="AX89" s="33" t="s">
        <v>1159</v>
      </c>
      <c r="AY89" s="33">
        <v>23</v>
      </c>
      <c r="AZ89" s="33" t="s">
        <v>180</v>
      </c>
      <c r="BA89" s="157">
        <f>[6]Ukraine!$F$87</f>
        <v>2725</v>
      </c>
      <c r="BB89" s="157">
        <f>[6]Ukraine!$G$87</f>
        <v>83753</v>
      </c>
      <c r="BC89" s="157">
        <f>[6]Ukraine!$H$87</f>
        <v>83059</v>
      </c>
      <c r="BD89" s="157">
        <f>[6]Ukraine!$I$87</f>
        <v>87093656.799999997</v>
      </c>
      <c r="BE89" s="157">
        <f>[6]Ukraine!$J$87</f>
        <v>6890700.4000000004</v>
      </c>
      <c r="BG89" s="2">
        <v>23</v>
      </c>
      <c r="BH89" s="2" t="s">
        <v>180</v>
      </c>
      <c r="BI89" s="1">
        <f t="shared" si="73"/>
        <v>2869</v>
      </c>
      <c r="BJ89" s="1">
        <f t="shared" si="74"/>
        <v>3247</v>
      </c>
      <c r="BK89" s="1">
        <f t="shared" si="75"/>
        <v>2900</v>
      </c>
      <c r="BL89" s="1">
        <f t="shared" si="76"/>
        <v>2898</v>
      </c>
      <c r="BM89" s="1">
        <f t="shared" si="77"/>
        <v>2531</v>
      </c>
      <c r="BN89" s="1">
        <f t="shared" si="78"/>
        <v>2725</v>
      </c>
      <c r="BP89" s="1">
        <f t="shared" si="89"/>
        <v>108849</v>
      </c>
      <c r="BQ89" s="1">
        <f t="shared" si="90"/>
        <v>102868</v>
      </c>
      <c r="BR89" s="1">
        <f t="shared" si="91"/>
        <v>88422</v>
      </c>
      <c r="BS89" s="1">
        <f t="shared" si="92"/>
        <v>81743</v>
      </c>
      <c r="BT89" s="1">
        <f t="shared" si="93"/>
        <v>81606</v>
      </c>
      <c r="BU89" s="1">
        <f t="shared" si="94"/>
        <v>83059</v>
      </c>
      <c r="BW89" s="40" t="str">
        <f t="shared" si="66"/>
        <v/>
      </c>
      <c r="BX89" s="40" t="str">
        <f t="shared" si="66"/>
        <v/>
      </c>
      <c r="BY89" s="40" t="str">
        <f t="shared" si="66"/>
        <v/>
      </c>
      <c r="BZ89" s="40" t="str">
        <f t="shared" si="66"/>
        <v/>
      </c>
      <c r="CA89" s="40" t="str">
        <f t="shared" si="66"/>
        <v/>
      </c>
      <c r="CB89" s="40" t="str">
        <f t="shared" si="66"/>
        <v/>
      </c>
      <c r="CD89" s="10">
        <f t="shared" si="79"/>
        <v>3476122.7</v>
      </c>
      <c r="CE89" s="10">
        <f t="shared" si="80"/>
        <v>3609037.6</v>
      </c>
      <c r="CF89" s="10">
        <f t="shared" si="81"/>
        <v>3493620.8</v>
      </c>
      <c r="CG89" s="10">
        <f t="shared" si="82"/>
        <v>3983173.6</v>
      </c>
      <c r="CH89" s="10">
        <f t="shared" si="83"/>
        <v>4982579.3</v>
      </c>
      <c r="CI89" s="10">
        <f t="shared" si="84"/>
        <v>6890700.4000000004</v>
      </c>
      <c r="CK89" s="40" t="str">
        <f t="shared" si="85"/>
        <v/>
      </c>
      <c r="CL89" s="40" t="str">
        <f t="shared" si="85"/>
        <v/>
      </c>
      <c r="CM89" s="40" t="str">
        <f t="shared" si="85"/>
        <v/>
      </c>
      <c r="CN89" s="40" t="str">
        <f t="shared" si="85"/>
        <v/>
      </c>
      <c r="CO89" s="40" t="str">
        <f t="shared" si="85"/>
        <v/>
      </c>
      <c r="CP89" s="40" t="str">
        <f t="shared" si="85"/>
        <v/>
      </c>
      <c r="CR89" s="9" t="str">
        <f t="shared" si="86"/>
        <v/>
      </c>
      <c r="CS89" s="9" t="str">
        <f t="shared" si="86"/>
        <v/>
      </c>
      <c r="CT89" s="9" t="str">
        <f t="shared" si="86"/>
        <v/>
      </c>
      <c r="CU89" s="9" t="str">
        <f t="shared" si="86"/>
        <v/>
      </c>
      <c r="CV89" s="9" t="str">
        <f t="shared" si="86"/>
        <v/>
      </c>
      <c r="CW89" s="9" t="str">
        <f t="shared" si="86"/>
        <v/>
      </c>
      <c r="CY89" s="9" t="str">
        <f t="shared" si="87"/>
        <v/>
      </c>
      <c r="CZ89" s="9" t="str">
        <f t="shared" si="87"/>
        <v/>
      </c>
      <c r="DA89" s="9" t="str">
        <f t="shared" si="87"/>
        <v/>
      </c>
      <c r="DB89" s="9" t="str">
        <f t="shared" si="87"/>
        <v/>
      </c>
      <c r="DC89" s="9" t="str">
        <f t="shared" si="87"/>
        <v/>
      </c>
      <c r="DD89" s="9" t="str">
        <f t="shared" si="87"/>
        <v/>
      </c>
      <c r="DF89" s="9" t="str">
        <f>IF($A89=2,IF(ISNUMBER(CR89/Ukraine!CR89),100*CR89/Ukraine!CR89,""),"")</f>
        <v/>
      </c>
      <c r="DG89" s="9" t="str">
        <f>IF($A89=2,IF(ISNUMBER(CS89/Ukraine!CS89),100*CS89/Ukraine!CS89,""),"")</f>
        <v/>
      </c>
      <c r="DH89" s="9" t="str">
        <f>IF($A89=2,IF(ISNUMBER(CT89/Ukraine!CT89),100*CT89/Ukraine!CT89,""),"")</f>
        <v/>
      </c>
      <c r="DI89" s="9" t="str">
        <f>IF($A89=2,IF(ISNUMBER(CU89/Ukraine!CU89),100*CU89/Ukraine!CU89,""),"")</f>
        <v/>
      </c>
      <c r="DJ89" s="9" t="str">
        <f>IF($A89=2,IF(ISNUMBER(CV89/Ukraine!CV89),100*CV89/Ukraine!CV89,""),"")</f>
        <v/>
      </c>
      <c r="DK89" s="9" t="str">
        <f>IF($A89=2,IF(ISNUMBER(CW89/Ukraine!CW89),100*CW89/Ukraine!CW89,""),"")</f>
        <v/>
      </c>
      <c r="DM89" s="40" t="str">
        <f t="shared" si="67"/>
        <v/>
      </c>
      <c r="DN89" s="40" t="str">
        <f t="shared" si="68"/>
        <v/>
      </c>
      <c r="DO89" s="40" t="str">
        <f t="shared" si="69"/>
        <v/>
      </c>
      <c r="DP89" s="40" t="str">
        <f t="shared" si="70"/>
        <v/>
      </c>
      <c r="DQ89" s="40" t="str">
        <f t="shared" si="71"/>
        <v/>
      </c>
      <c r="DR89" s="40" t="str">
        <f t="shared" si="72"/>
        <v/>
      </c>
      <c r="DT89" s="40" t="str">
        <f t="shared" si="95"/>
        <v/>
      </c>
      <c r="DU89" s="40" t="str">
        <f t="shared" si="96"/>
        <v/>
      </c>
      <c r="DV89" s="40" t="str">
        <f t="shared" si="97"/>
        <v/>
      </c>
      <c r="DW89" s="40" t="str">
        <f t="shared" si="98"/>
        <v/>
      </c>
      <c r="DX89" s="40" t="str">
        <f t="shared" si="99"/>
        <v/>
      </c>
      <c r="DY89" s="40" t="str">
        <f t="shared" si="88"/>
        <v/>
      </c>
    </row>
    <row r="90" spans="1:129" x14ac:dyDescent="0.2">
      <c r="A90" s="39">
        <f>'Industry selection'!C90</f>
        <v>2</v>
      </c>
      <c r="B90" s="2">
        <v>23.1</v>
      </c>
      <c r="C90" s="2" t="s">
        <v>182</v>
      </c>
      <c r="E90" s="30" t="s">
        <v>181</v>
      </c>
      <c r="F90" s="31">
        <v>23.1</v>
      </c>
      <c r="G90" s="32" t="s">
        <v>182</v>
      </c>
      <c r="H90" s="157">
        <f>[1]Ukraine!$F$88</f>
        <v>274</v>
      </c>
      <c r="I90" s="157">
        <f>[1]Ukraine!$G$88</f>
        <v>15820</v>
      </c>
      <c r="J90" s="157">
        <f>[1]Ukraine!$H$88</f>
        <v>15729</v>
      </c>
      <c r="K90" s="157">
        <f>[1]Ukraine!$I$88</f>
        <v>5519663.2000000002</v>
      </c>
      <c r="L90" s="157">
        <f>[1]Ukraine!$J$88</f>
        <v>509887.7</v>
      </c>
      <c r="M90" s="11"/>
      <c r="N90" s="33" t="s">
        <v>815</v>
      </c>
      <c r="O90" s="36">
        <v>23.1</v>
      </c>
      <c r="P90" s="35" t="s">
        <v>182</v>
      </c>
      <c r="Q90" s="157">
        <f>[2]Ukraine!$F$88</f>
        <v>299</v>
      </c>
      <c r="R90" s="157">
        <f>[2]Ukraine!$G$88</f>
        <v>14158</v>
      </c>
      <c r="S90" s="157">
        <f>[2]Ukraine!$H$88</f>
        <v>14082</v>
      </c>
      <c r="T90" s="157">
        <f>[2]Ukraine!$I$88</f>
        <v>5198955.5999999996</v>
      </c>
      <c r="U90" s="157">
        <f>[2]Ukraine!$J$88</f>
        <v>503246.9</v>
      </c>
      <c r="V90" s="11"/>
      <c r="W90" s="36" t="s">
        <v>1160</v>
      </c>
      <c r="X90" s="36">
        <v>23.1</v>
      </c>
      <c r="Y90" s="36" t="s">
        <v>182</v>
      </c>
      <c r="Z90" s="157">
        <f>[3]Ukraine!$F$88</f>
        <v>263</v>
      </c>
      <c r="AA90" s="157">
        <f>[3]Ukraine!$G$88</f>
        <v>11407</v>
      </c>
      <c r="AB90" s="157">
        <f>[3]Ukraine!$H$88</f>
        <v>11325</v>
      </c>
      <c r="AC90" s="157">
        <f>[3]Ukraine!$I$88</f>
        <v>5659702.0999999996</v>
      </c>
      <c r="AD90" s="157">
        <f>[3]Ukraine!$J$88</f>
        <v>452038.6</v>
      </c>
      <c r="AE90" s="11"/>
      <c r="AF90" s="37" t="s">
        <v>1160</v>
      </c>
      <c r="AG90" s="37">
        <v>23.1</v>
      </c>
      <c r="AH90" s="37" t="s">
        <v>182</v>
      </c>
      <c r="AI90" s="157">
        <f>[4]Ukraine!$F$88</f>
        <v>273</v>
      </c>
      <c r="AJ90" s="157">
        <f>[4]Ukraine!$G$88</f>
        <v>10437</v>
      </c>
      <c r="AK90" s="157">
        <f>[4]Ukraine!$H$88</f>
        <v>10350</v>
      </c>
      <c r="AL90" s="157">
        <f>[4]Ukraine!$I$88</f>
        <v>8588254.1999999993</v>
      </c>
      <c r="AM90" s="157">
        <f>[4]Ukraine!$J$88</f>
        <v>524933.30000000005</v>
      </c>
      <c r="AN90" s="11"/>
      <c r="AO90" s="11" t="s">
        <v>1160</v>
      </c>
      <c r="AP90" s="11">
        <v>23.1</v>
      </c>
      <c r="AQ90" s="11" t="s">
        <v>182</v>
      </c>
      <c r="AR90" s="157">
        <f>[5]Ukraine!$F$88</f>
        <v>250</v>
      </c>
      <c r="AS90" s="157">
        <f>[5]Ukraine!$G$88</f>
        <v>11264</v>
      </c>
      <c r="AT90" s="157">
        <f>[5]Ukraine!$H$88</f>
        <v>11208</v>
      </c>
      <c r="AU90" s="157">
        <f>[5]Ukraine!$I$88</f>
        <v>10211417.9</v>
      </c>
      <c r="AV90" s="157">
        <f>[5]Ukraine!$J$88</f>
        <v>695119.9</v>
      </c>
      <c r="AW90" s="11"/>
      <c r="AX90" s="33" t="s">
        <v>1160</v>
      </c>
      <c r="AY90" s="33">
        <v>23.1</v>
      </c>
      <c r="AZ90" s="33" t="s">
        <v>182</v>
      </c>
      <c r="BA90" s="157">
        <f>[6]Ukraine!$F$88</f>
        <v>259</v>
      </c>
      <c r="BB90" s="157">
        <f>[6]Ukraine!$G$88</f>
        <v>11768</v>
      </c>
      <c r="BC90" s="157">
        <f>[6]Ukraine!$H$88</f>
        <v>11705</v>
      </c>
      <c r="BD90" s="157">
        <f>[6]Ukraine!$I$88</f>
        <v>11693445.5</v>
      </c>
      <c r="BE90" s="157">
        <f>[6]Ukraine!$J$88</f>
        <v>902379.7</v>
      </c>
      <c r="BG90" s="2">
        <v>23.1</v>
      </c>
      <c r="BH90" s="2" t="s">
        <v>182</v>
      </c>
      <c r="BI90" s="1">
        <f t="shared" si="73"/>
        <v>274</v>
      </c>
      <c r="BJ90" s="1">
        <f t="shared" si="74"/>
        <v>299</v>
      </c>
      <c r="BK90" s="1">
        <f t="shared" si="75"/>
        <v>263</v>
      </c>
      <c r="BL90" s="1">
        <f t="shared" si="76"/>
        <v>273</v>
      </c>
      <c r="BM90" s="1">
        <f t="shared" si="77"/>
        <v>250</v>
      </c>
      <c r="BN90" s="1">
        <f t="shared" si="78"/>
        <v>259</v>
      </c>
      <c r="BP90" s="1">
        <f t="shared" si="89"/>
        <v>15729</v>
      </c>
      <c r="BQ90" s="1">
        <f t="shared" si="90"/>
        <v>14082</v>
      </c>
      <c r="BR90" s="1">
        <f t="shared" si="91"/>
        <v>11325</v>
      </c>
      <c r="BS90" s="1">
        <f t="shared" si="92"/>
        <v>10350</v>
      </c>
      <c r="BT90" s="1">
        <f t="shared" si="93"/>
        <v>11208</v>
      </c>
      <c r="BU90" s="1">
        <f t="shared" si="94"/>
        <v>11705</v>
      </c>
      <c r="BW90" s="40">
        <f t="shared" si="66"/>
        <v>2.1574074899580902E-3</v>
      </c>
      <c r="BX90" s="40">
        <f t="shared" si="66"/>
        <v>2.0071960873217247E-3</v>
      </c>
      <c r="BY90" s="40">
        <f t="shared" si="66"/>
        <v>1.8286813778230118E-3</v>
      </c>
      <c r="BZ90" s="40">
        <f t="shared" si="66"/>
        <v>1.7912400573196819E-3</v>
      </c>
      <c r="CA90" s="40">
        <f t="shared" si="66"/>
        <v>1.9615423589367E-3</v>
      </c>
      <c r="CB90" s="40">
        <f t="shared" si="66"/>
        <v>2.0482677219780614E-3</v>
      </c>
      <c r="CD90" s="10">
        <f t="shared" si="79"/>
        <v>509887.7</v>
      </c>
      <c r="CE90" s="10">
        <f t="shared" si="80"/>
        <v>503246.9</v>
      </c>
      <c r="CF90" s="10">
        <f t="shared" si="81"/>
        <v>452038.6</v>
      </c>
      <c r="CG90" s="10">
        <f t="shared" si="82"/>
        <v>524933.30000000005</v>
      </c>
      <c r="CH90" s="10">
        <f t="shared" si="83"/>
        <v>695119.9</v>
      </c>
      <c r="CI90" s="10">
        <f t="shared" si="84"/>
        <v>902379.7</v>
      </c>
      <c r="CK90" s="40">
        <f t="shared" si="85"/>
        <v>1.9146996759470806E-3</v>
      </c>
      <c r="CL90" s="40">
        <f t="shared" si="85"/>
        <v>1.8646753682970707E-3</v>
      </c>
      <c r="CM90" s="40">
        <f t="shared" si="85"/>
        <v>1.7285013557677199E-3</v>
      </c>
      <c r="CN90" s="40">
        <f t="shared" si="85"/>
        <v>1.7745826318552153E-3</v>
      </c>
      <c r="CO90" s="40">
        <f t="shared" si="85"/>
        <v>1.9264399907999233E-3</v>
      </c>
      <c r="CP90" s="40">
        <f t="shared" si="85"/>
        <v>1.9087288370217385E-3</v>
      </c>
      <c r="CR90" s="9">
        <f t="shared" si="86"/>
        <v>32.417044948820653</v>
      </c>
      <c r="CS90" s="9">
        <f t="shared" si="86"/>
        <v>35.736891066609857</v>
      </c>
      <c r="CT90" s="9">
        <f t="shared" si="86"/>
        <v>39.91510816777042</v>
      </c>
      <c r="CU90" s="9">
        <f t="shared" si="86"/>
        <v>50.718193236714981</v>
      </c>
      <c r="CV90" s="9">
        <f t="shared" si="86"/>
        <v>62.019976802284084</v>
      </c>
      <c r="CW90" s="9">
        <f t="shared" si="86"/>
        <v>77.093524134985046</v>
      </c>
      <c r="CY90" s="9">
        <f t="shared" si="87"/>
        <v>88.750024502059901</v>
      </c>
      <c r="CZ90" s="9">
        <f t="shared" si="87"/>
        <v>92.899511914910889</v>
      </c>
      <c r="DA90" s="9">
        <f t="shared" si="87"/>
        <v>94.521734443725066</v>
      </c>
      <c r="DB90" s="9">
        <f t="shared" si="87"/>
        <v>99.070061804591845</v>
      </c>
      <c r="DC90" s="9">
        <f t="shared" si="87"/>
        <v>98.210471062383533</v>
      </c>
      <c r="DD90" s="9">
        <f t="shared" si="87"/>
        <v>93.187468441793015</v>
      </c>
      <c r="DF90" s="9">
        <f>IF($A90=2,IF(ISNUMBER(CR90/Ukraine!CR90),100*CR90/Ukraine!CR90,""),"")</f>
        <v>100</v>
      </c>
      <c r="DG90" s="9">
        <f>IF($A90=2,IF(ISNUMBER(CS90/Ukraine!CS90),100*CS90/Ukraine!CS90,""),"")</f>
        <v>100</v>
      </c>
      <c r="DH90" s="9">
        <f>IF($A90=2,IF(ISNUMBER(CT90/Ukraine!CT90),100*CT90/Ukraine!CT90,""),"")</f>
        <v>100</v>
      </c>
      <c r="DI90" s="9">
        <f>IF($A90=2,IF(ISNUMBER(CU90/Ukraine!CU90),100*CU90/Ukraine!CU90,""),"")</f>
        <v>100</v>
      </c>
      <c r="DJ90" s="9">
        <f>IF($A90=2,IF(ISNUMBER(CV90/Ukraine!CV90),100*CV90/Ukraine!CV90,""),"")</f>
        <v>100</v>
      </c>
      <c r="DK90" s="9">
        <f>IF($A90=2,IF(ISNUMBER(CW90/Ukraine!CW90),100*CW90/Ukraine!CW90,""),"")</f>
        <v>100</v>
      </c>
      <c r="DM90" s="40">
        <f t="shared" si="67"/>
        <v>-0.10471104329582304</v>
      </c>
      <c r="DN90" s="40">
        <f t="shared" si="68"/>
        <v>-0.19578184916915209</v>
      </c>
      <c r="DO90" s="40">
        <f t="shared" si="69"/>
        <v>-8.6092715231788075E-2</v>
      </c>
      <c r="DP90" s="40">
        <f t="shared" si="70"/>
        <v>8.2898550724637587E-2</v>
      </c>
      <c r="DQ90" s="40">
        <f t="shared" si="71"/>
        <v>4.4343326195574573E-2</v>
      </c>
      <c r="DR90" s="40">
        <f t="shared" si="72"/>
        <v>-0.25583317439125186</v>
      </c>
      <c r="DT90" s="40">
        <f t="shared" si="95"/>
        <v>0.10241051036670701</v>
      </c>
      <c r="DU90" s="40">
        <f t="shared" si="96"/>
        <v>0.11691607681744887</v>
      </c>
      <c r="DV90" s="40">
        <f t="shared" si="97"/>
        <v>0.27065152932912628</v>
      </c>
      <c r="DW90" s="40">
        <f t="shared" si="98"/>
        <v>0.22283490093625269</v>
      </c>
      <c r="DX90" s="40">
        <f t="shared" si="99"/>
        <v>0.24304342100537246</v>
      </c>
      <c r="DY90" s="40">
        <f t="shared" si="88"/>
        <v>1.3781786481987695</v>
      </c>
    </row>
    <row r="91" spans="1:129" x14ac:dyDescent="0.2">
      <c r="A91" s="39">
        <f>'Industry selection'!C91</f>
        <v>1</v>
      </c>
      <c r="B91" s="2">
        <v>23.2</v>
      </c>
      <c r="C91" s="2" t="s">
        <v>184</v>
      </c>
      <c r="E91" s="30" t="s">
        <v>183</v>
      </c>
      <c r="F91" s="31">
        <v>23.2</v>
      </c>
      <c r="G91" s="32" t="s">
        <v>184</v>
      </c>
      <c r="H91" s="157">
        <f>[1]Ukraine!$F$89</f>
        <v>61</v>
      </c>
      <c r="I91" s="157">
        <f>[1]Ukraine!$G$89</f>
        <v>9057</v>
      </c>
      <c r="J91" s="157">
        <f>[1]Ukraine!$H$89</f>
        <v>9036</v>
      </c>
      <c r="K91" s="157">
        <f>[1]Ukraine!$I$89</f>
        <v>2178106.1</v>
      </c>
      <c r="L91" s="157">
        <f>[1]Ukraine!$J$89</f>
        <v>309411.5</v>
      </c>
      <c r="M91" s="11"/>
      <c r="N91" s="33" t="s">
        <v>816</v>
      </c>
      <c r="O91" s="36">
        <v>23.2</v>
      </c>
      <c r="P91" s="35" t="s">
        <v>184</v>
      </c>
      <c r="Q91" s="157">
        <f>[2]Ukraine!$F$89</f>
        <v>74</v>
      </c>
      <c r="R91" s="157">
        <f>[2]Ukraine!$G$89</f>
        <v>7768</v>
      </c>
      <c r="S91" s="157">
        <f>[2]Ukraine!$H$89</f>
        <v>7754</v>
      </c>
      <c r="T91" s="157">
        <f>[2]Ukraine!$I$89</f>
        <v>1909654.2</v>
      </c>
      <c r="U91" s="157">
        <f>[2]Ukraine!$J$89</f>
        <v>279773.5</v>
      </c>
      <c r="V91" s="11"/>
      <c r="W91" s="36" t="s">
        <v>1161</v>
      </c>
      <c r="X91" s="36">
        <v>23.2</v>
      </c>
      <c r="Y91" s="36" t="s">
        <v>184</v>
      </c>
      <c r="Z91" s="157">
        <f>[3]Ukraine!$F$89</f>
        <v>56</v>
      </c>
      <c r="AA91" s="157">
        <f>[3]Ukraine!$G$89</f>
        <v>6612</v>
      </c>
      <c r="AB91" s="157">
        <f>[3]Ukraine!$H$89</f>
        <v>6600</v>
      </c>
      <c r="AC91" s="157">
        <f>[3]Ukraine!$I$89</f>
        <v>1859146.7</v>
      </c>
      <c r="AD91" s="157">
        <f>[3]Ukraine!$J$89</f>
        <v>271042.5</v>
      </c>
      <c r="AE91" s="11"/>
      <c r="AF91" s="37" t="s">
        <v>1161</v>
      </c>
      <c r="AG91" s="37">
        <v>23.2</v>
      </c>
      <c r="AH91" s="37" t="s">
        <v>184</v>
      </c>
      <c r="AI91" s="157">
        <f>[4]Ukraine!$F$89</f>
        <v>59</v>
      </c>
      <c r="AJ91" s="157">
        <f>[4]Ukraine!$G$89</f>
        <v>5310</v>
      </c>
      <c r="AK91" s="157">
        <f>[4]Ukraine!$H$89</f>
        <v>5305</v>
      </c>
      <c r="AL91" s="157">
        <f>[4]Ukraine!$I$89</f>
        <v>2230803.7999999998</v>
      </c>
      <c r="AM91" s="157">
        <f>[4]Ukraine!$J$89</f>
        <v>266754.7</v>
      </c>
      <c r="AN91" s="11"/>
      <c r="AO91" s="11" t="s">
        <v>1161</v>
      </c>
      <c r="AP91" s="11">
        <v>23.2</v>
      </c>
      <c r="AQ91" s="11" t="s">
        <v>184</v>
      </c>
      <c r="AR91" s="157">
        <f>[5]Ukraine!$F$89</f>
        <v>59</v>
      </c>
      <c r="AS91" s="157">
        <f>[5]Ukraine!$G$89</f>
        <v>5068</v>
      </c>
      <c r="AT91" s="157">
        <f>[5]Ukraine!$H$89</f>
        <v>5058</v>
      </c>
      <c r="AU91" s="157">
        <f>[5]Ukraine!$I$89</f>
        <v>2694552.5</v>
      </c>
      <c r="AV91" s="157">
        <f>[5]Ukraine!$J$89</f>
        <v>314073.2</v>
      </c>
      <c r="AW91" s="11"/>
      <c r="AX91" s="33" t="s">
        <v>1161</v>
      </c>
      <c r="AY91" s="33">
        <v>23.2</v>
      </c>
      <c r="AZ91" s="33" t="s">
        <v>184</v>
      </c>
      <c r="BA91" s="157">
        <f>[6]Ukraine!$F$89</f>
        <v>74</v>
      </c>
      <c r="BB91" s="157">
        <f>[6]Ukraine!$G$89</f>
        <v>5349</v>
      </c>
      <c r="BC91" s="157">
        <f>[6]Ukraine!$H$89</f>
        <v>5342</v>
      </c>
      <c r="BD91" s="157">
        <f>[6]Ukraine!$I$89</f>
        <v>3625542.9</v>
      </c>
      <c r="BE91" s="157">
        <f>[6]Ukraine!$J$89</f>
        <v>459740.3</v>
      </c>
      <c r="BG91" s="2">
        <v>23.2</v>
      </c>
      <c r="BH91" s="2" t="s">
        <v>184</v>
      </c>
      <c r="BI91" s="1">
        <f t="shared" si="73"/>
        <v>61</v>
      </c>
      <c r="BJ91" s="1">
        <f t="shared" si="74"/>
        <v>74</v>
      </c>
      <c r="BK91" s="1">
        <f t="shared" si="75"/>
        <v>56</v>
      </c>
      <c r="BL91" s="1">
        <f t="shared" si="76"/>
        <v>59</v>
      </c>
      <c r="BM91" s="1">
        <f t="shared" si="77"/>
        <v>59</v>
      </c>
      <c r="BN91" s="1">
        <f t="shared" si="78"/>
        <v>74</v>
      </c>
      <c r="BP91" s="1">
        <f t="shared" si="89"/>
        <v>9036</v>
      </c>
      <c r="BQ91" s="1">
        <f t="shared" si="90"/>
        <v>7754</v>
      </c>
      <c r="BR91" s="1">
        <f t="shared" si="91"/>
        <v>6600</v>
      </c>
      <c r="BS91" s="1">
        <f t="shared" si="92"/>
        <v>5305</v>
      </c>
      <c r="BT91" s="1">
        <f t="shared" si="93"/>
        <v>5058</v>
      </c>
      <c r="BU91" s="1">
        <f t="shared" si="94"/>
        <v>5342</v>
      </c>
      <c r="BW91" s="40" t="str">
        <f t="shared" ref="BW91:CB133" si="100">IF($A91=2,IF(ISNUMBER(BP91/BP$4),BP91/BP$4,""),"")</f>
        <v/>
      </c>
      <c r="BX91" s="40" t="str">
        <f t="shared" si="100"/>
        <v/>
      </c>
      <c r="BY91" s="40" t="str">
        <f t="shared" si="100"/>
        <v/>
      </c>
      <c r="BZ91" s="40" t="str">
        <f t="shared" si="100"/>
        <v/>
      </c>
      <c r="CA91" s="40" t="str">
        <f t="shared" si="100"/>
        <v/>
      </c>
      <c r="CB91" s="40" t="str">
        <f t="shared" si="100"/>
        <v/>
      </c>
      <c r="CD91" s="10">
        <f t="shared" si="79"/>
        <v>309411.5</v>
      </c>
      <c r="CE91" s="10">
        <f t="shared" si="80"/>
        <v>279773.5</v>
      </c>
      <c r="CF91" s="10">
        <f t="shared" si="81"/>
        <v>271042.5</v>
      </c>
      <c r="CG91" s="10">
        <f t="shared" si="82"/>
        <v>266754.7</v>
      </c>
      <c r="CH91" s="10">
        <f t="shared" si="83"/>
        <v>314073.2</v>
      </c>
      <c r="CI91" s="10">
        <f t="shared" si="84"/>
        <v>459740.3</v>
      </c>
      <c r="CK91" s="40" t="str">
        <f t="shared" si="85"/>
        <v/>
      </c>
      <c r="CL91" s="40" t="str">
        <f t="shared" si="85"/>
        <v/>
      </c>
      <c r="CM91" s="40" t="str">
        <f t="shared" si="85"/>
        <v/>
      </c>
      <c r="CN91" s="40" t="str">
        <f t="shared" si="85"/>
        <v/>
      </c>
      <c r="CO91" s="40" t="str">
        <f t="shared" si="85"/>
        <v/>
      </c>
      <c r="CP91" s="40" t="str">
        <f t="shared" si="85"/>
        <v/>
      </c>
      <c r="CR91" s="9" t="str">
        <f t="shared" si="86"/>
        <v/>
      </c>
      <c r="CS91" s="9" t="str">
        <f t="shared" si="86"/>
        <v/>
      </c>
      <c r="CT91" s="9" t="str">
        <f t="shared" si="86"/>
        <v/>
      </c>
      <c r="CU91" s="9" t="str">
        <f t="shared" si="86"/>
        <v/>
      </c>
      <c r="CV91" s="9" t="str">
        <f t="shared" si="86"/>
        <v/>
      </c>
      <c r="CW91" s="9" t="str">
        <f t="shared" si="86"/>
        <v/>
      </c>
      <c r="CY91" s="9" t="str">
        <f t="shared" si="87"/>
        <v/>
      </c>
      <c r="CZ91" s="9" t="str">
        <f t="shared" si="87"/>
        <v/>
      </c>
      <c r="DA91" s="9" t="str">
        <f t="shared" si="87"/>
        <v/>
      </c>
      <c r="DB91" s="9" t="str">
        <f t="shared" si="87"/>
        <v/>
      </c>
      <c r="DC91" s="9" t="str">
        <f t="shared" si="87"/>
        <v/>
      </c>
      <c r="DD91" s="9" t="str">
        <f t="shared" si="87"/>
        <v/>
      </c>
      <c r="DF91" s="9" t="str">
        <f>IF($A91=2,IF(ISNUMBER(CR91/Ukraine!CR91),100*CR91/Ukraine!CR91,""),"")</f>
        <v/>
      </c>
      <c r="DG91" s="9" t="str">
        <f>IF($A91=2,IF(ISNUMBER(CS91/Ukraine!CS91),100*CS91/Ukraine!CS91,""),"")</f>
        <v/>
      </c>
      <c r="DH91" s="9" t="str">
        <f>IF($A91=2,IF(ISNUMBER(CT91/Ukraine!CT91),100*CT91/Ukraine!CT91,""),"")</f>
        <v/>
      </c>
      <c r="DI91" s="9" t="str">
        <f>IF($A91=2,IF(ISNUMBER(CU91/Ukraine!CU91),100*CU91/Ukraine!CU91,""),"")</f>
        <v/>
      </c>
      <c r="DJ91" s="9" t="str">
        <f>IF($A91=2,IF(ISNUMBER(CV91/Ukraine!CV91),100*CV91/Ukraine!CV91,""),"")</f>
        <v/>
      </c>
      <c r="DK91" s="9" t="str">
        <f>IF($A91=2,IF(ISNUMBER(CW91/Ukraine!CW91),100*CW91/Ukraine!CW91,""),"")</f>
        <v/>
      </c>
      <c r="DM91" s="40" t="str">
        <f t="shared" si="67"/>
        <v/>
      </c>
      <c r="DN91" s="40" t="str">
        <f t="shared" si="68"/>
        <v/>
      </c>
      <c r="DO91" s="40" t="str">
        <f t="shared" si="69"/>
        <v/>
      </c>
      <c r="DP91" s="40" t="str">
        <f t="shared" si="70"/>
        <v/>
      </c>
      <c r="DQ91" s="40" t="str">
        <f t="shared" si="71"/>
        <v/>
      </c>
      <c r="DR91" s="40" t="str">
        <f t="shared" si="72"/>
        <v/>
      </c>
      <c r="DT91" s="40" t="str">
        <f t="shared" si="95"/>
        <v/>
      </c>
      <c r="DU91" s="40" t="str">
        <f t="shared" si="96"/>
        <v/>
      </c>
      <c r="DV91" s="40" t="str">
        <f t="shared" si="97"/>
        <v/>
      </c>
      <c r="DW91" s="40" t="str">
        <f t="shared" si="98"/>
        <v/>
      </c>
      <c r="DX91" s="40" t="str">
        <f t="shared" si="99"/>
        <v/>
      </c>
      <c r="DY91" s="40" t="str">
        <f t="shared" si="88"/>
        <v/>
      </c>
    </row>
    <row r="92" spans="1:129" x14ac:dyDescent="0.2">
      <c r="A92" s="39">
        <f>'Industry selection'!C92</f>
        <v>2</v>
      </c>
      <c r="B92" s="2">
        <v>23.3</v>
      </c>
      <c r="C92" s="2" t="s">
        <v>186</v>
      </c>
      <c r="E92" s="30" t="s">
        <v>185</v>
      </c>
      <c r="F92" s="31">
        <v>23.3</v>
      </c>
      <c r="G92" s="32" t="s">
        <v>186</v>
      </c>
      <c r="H92" s="157">
        <f>[1]Ukraine!$F$90</f>
        <v>502</v>
      </c>
      <c r="I92" s="157">
        <f>[1]Ukraine!$G$90</f>
        <v>17850</v>
      </c>
      <c r="J92" s="157">
        <f>[1]Ukraine!$H$90</f>
        <v>17690</v>
      </c>
      <c r="K92" s="157">
        <f>[1]Ukraine!$I$90</f>
        <v>4607778.3</v>
      </c>
      <c r="L92" s="157">
        <f>[1]Ukraine!$J$90</f>
        <v>427869.6</v>
      </c>
      <c r="M92" s="11"/>
      <c r="N92" s="33" t="s">
        <v>817</v>
      </c>
      <c r="O92" s="36">
        <v>23.3</v>
      </c>
      <c r="P92" s="35" t="s">
        <v>186</v>
      </c>
      <c r="Q92" s="157">
        <f>[2]Ukraine!$F$90</f>
        <v>576</v>
      </c>
      <c r="R92" s="157">
        <f>[2]Ukraine!$G$90</f>
        <v>17168</v>
      </c>
      <c r="S92" s="157">
        <f>[2]Ukraine!$H$90</f>
        <v>16915</v>
      </c>
      <c r="T92" s="157">
        <f>[2]Ukraine!$I$90</f>
        <v>4889063.3</v>
      </c>
      <c r="U92" s="157">
        <f>[2]Ukraine!$J$90</f>
        <v>452561.6</v>
      </c>
      <c r="V92" s="11"/>
      <c r="W92" s="36" t="s">
        <v>1162</v>
      </c>
      <c r="X92" s="36">
        <v>23.3</v>
      </c>
      <c r="Y92" s="36" t="s">
        <v>186</v>
      </c>
      <c r="Z92" s="157">
        <f>[3]Ukraine!$F$90</f>
        <v>520</v>
      </c>
      <c r="AA92" s="157">
        <f>[3]Ukraine!$G$90</f>
        <v>15748</v>
      </c>
      <c r="AB92" s="157">
        <f>[3]Ukraine!$H$90</f>
        <v>15554</v>
      </c>
      <c r="AC92" s="157">
        <f>[3]Ukraine!$I$90</f>
        <v>5372785.9000000004</v>
      </c>
      <c r="AD92" s="157">
        <f>[3]Ukraine!$J$90</f>
        <v>505139.7</v>
      </c>
      <c r="AE92" s="11"/>
      <c r="AF92" s="37" t="s">
        <v>1162</v>
      </c>
      <c r="AG92" s="37">
        <v>23.3</v>
      </c>
      <c r="AH92" s="37" t="s">
        <v>186</v>
      </c>
      <c r="AI92" s="157">
        <f>[4]Ukraine!$F$90</f>
        <v>513</v>
      </c>
      <c r="AJ92" s="157">
        <f>[4]Ukraine!$G$90</f>
        <v>15118</v>
      </c>
      <c r="AK92" s="157">
        <f>[4]Ukraine!$H$90</f>
        <v>14947</v>
      </c>
      <c r="AL92" s="157">
        <f>[4]Ukraine!$I$90</f>
        <v>6660572.5</v>
      </c>
      <c r="AM92" s="157">
        <f>[4]Ukraine!$J$90</f>
        <v>555763.5</v>
      </c>
      <c r="AN92" s="11"/>
      <c r="AO92" s="11" t="s">
        <v>1162</v>
      </c>
      <c r="AP92" s="11">
        <v>23.3</v>
      </c>
      <c r="AQ92" s="11" t="s">
        <v>186</v>
      </c>
      <c r="AR92" s="157">
        <f>[5]Ukraine!$F$90</f>
        <v>415</v>
      </c>
      <c r="AS92" s="157">
        <f>[5]Ukraine!$G$90</f>
        <v>14416</v>
      </c>
      <c r="AT92" s="157">
        <f>[5]Ukraine!$H$90</f>
        <v>14336</v>
      </c>
      <c r="AU92" s="157">
        <f>[5]Ukraine!$I$90</f>
        <v>7133135</v>
      </c>
      <c r="AV92" s="157">
        <f>[5]Ukraine!$J$90</f>
        <v>647651.4</v>
      </c>
      <c r="AW92" s="11"/>
      <c r="AX92" s="33" t="s">
        <v>1162</v>
      </c>
      <c r="AY92" s="33">
        <v>23.3</v>
      </c>
      <c r="AZ92" s="33" t="s">
        <v>186</v>
      </c>
      <c r="BA92" s="157">
        <f>[6]Ukraine!$F$90</f>
        <v>451</v>
      </c>
      <c r="BB92" s="157">
        <f>[6]Ukraine!$G$90</f>
        <v>13833</v>
      </c>
      <c r="BC92" s="157">
        <f>[6]Ukraine!$H$90</f>
        <v>13690</v>
      </c>
      <c r="BD92" s="157">
        <f>[6]Ukraine!$I$90</f>
        <v>8588982.5</v>
      </c>
      <c r="BE92" s="157">
        <f>[6]Ukraine!$J$90</f>
        <v>929846.3</v>
      </c>
      <c r="BG92" s="2">
        <v>23.3</v>
      </c>
      <c r="BH92" s="2" t="s">
        <v>186</v>
      </c>
      <c r="BI92" s="1">
        <f t="shared" si="73"/>
        <v>502</v>
      </c>
      <c r="BJ92" s="1">
        <f t="shared" si="74"/>
        <v>576</v>
      </c>
      <c r="BK92" s="1">
        <f t="shared" si="75"/>
        <v>520</v>
      </c>
      <c r="BL92" s="1">
        <f t="shared" si="76"/>
        <v>513</v>
      </c>
      <c r="BM92" s="1">
        <f t="shared" si="77"/>
        <v>415</v>
      </c>
      <c r="BN92" s="1">
        <f t="shared" si="78"/>
        <v>451</v>
      </c>
      <c r="BP92" s="1">
        <f t="shared" si="89"/>
        <v>17690</v>
      </c>
      <c r="BQ92" s="1">
        <f t="shared" si="90"/>
        <v>16915</v>
      </c>
      <c r="BR92" s="1">
        <f t="shared" si="91"/>
        <v>15554</v>
      </c>
      <c r="BS92" s="1">
        <f t="shared" si="92"/>
        <v>14947</v>
      </c>
      <c r="BT92" s="1">
        <f t="shared" si="93"/>
        <v>14336</v>
      </c>
      <c r="BU92" s="1">
        <f t="shared" si="94"/>
        <v>13690</v>
      </c>
      <c r="BW92" s="40">
        <f t="shared" si="100"/>
        <v>2.4263804753867774E-3</v>
      </c>
      <c r="BX92" s="40">
        <f t="shared" si="100"/>
        <v>2.4110014072608273E-3</v>
      </c>
      <c r="BY92" s="40">
        <f t="shared" si="100"/>
        <v>2.5115505651796136E-3</v>
      </c>
      <c r="BZ92" s="40">
        <f t="shared" si="100"/>
        <v>2.5868275494451481E-3</v>
      </c>
      <c r="CA92" s="40">
        <f t="shared" si="100"/>
        <v>2.5089820893751365E-3</v>
      </c>
      <c r="CB92" s="40">
        <f t="shared" si="100"/>
        <v>2.3956245291652848E-3</v>
      </c>
      <c r="CD92" s="10">
        <f t="shared" si="79"/>
        <v>427869.6</v>
      </c>
      <c r="CE92" s="10">
        <f t="shared" si="80"/>
        <v>452561.6</v>
      </c>
      <c r="CF92" s="10">
        <f t="shared" si="81"/>
        <v>505139.7</v>
      </c>
      <c r="CG92" s="10">
        <f t="shared" si="82"/>
        <v>555763.5</v>
      </c>
      <c r="CH92" s="10">
        <f t="shared" si="83"/>
        <v>647651.4</v>
      </c>
      <c r="CI92" s="10">
        <f t="shared" si="84"/>
        <v>929846.3</v>
      </c>
      <c r="CK92" s="40">
        <f t="shared" si="85"/>
        <v>1.6067102314246979E-3</v>
      </c>
      <c r="CL92" s="40">
        <f t="shared" si="85"/>
        <v>1.6768716670825224E-3</v>
      </c>
      <c r="CM92" s="40">
        <f t="shared" si="85"/>
        <v>1.9315488905197462E-3</v>
      </c>
      <c r="CN92" s="40">
        <f t="shared" si="85"/>
        <v>1.8788068017766559E-3</v>
      </c>
      <c r="CO92" s="40">
        <f t="shared" si="85"/>
        <v>1.7948868347137774E-3</v>
      </c>
      <c r="CP92" s="40">
        <f t="shared" si="85"/>
        <v>1.9668266549080909E-3</v>
      </c>
      <c r="CR92" s="9">
        <f t="shared" si="86"/>
        <v>24.187088750706614</v>
      </c>
      <c r="CS92" s="9">
        <f t="shared" si="86"/>
        <v>26.755045817321903</v>
      </c>
      <c r="CT92" s="9">
        <f t="shared" si="86"/>
        <v>32.476514079979424</v>
      </c>
      <c r="CU92" s="9">
        <f t="shared" si="86"/>
        <v>37.182277380076272</v>
      </c>
      <c r="CV92" s="9">
        <f t="shared" si="86"/>
        <v>45.17657645089286</v>
      </c>
      <c r="CW92" s="9">
        <f t="shared" si="86"/>
        <v>67.921570489408325</v>
      </c>
      <c r="CY92" s="9">
        <f t="shared" si="87"/>
        <v>66.218395990372471</v>
      </c>
      <c r="CZ92" s="9">
        <f t="shared" si="87"/>
        <v>69.550837342216241</v>
      </c>
      <c r="DA92" s="9">
        <f t="shared" si="87"/>
        <v>76.906629605588336</v>
      </c>
      <c r="DB92" s="9">
        <f t="shared" si="87"/>
        <v>72.629766223869211</v>
      </c>
      <c r="DC92" s="9">
        <f t="shared" si="87"/>
        <v>71.538447496880906</v>
      </c>
      <c r="DD92" s="9">
        <f t="shared" si="87"/>
        <v>82.100789625551158</v>
      </c>
      <c r="DF92" s="9">
        <f>IF($A92=2,IF(ISNUMBER(CR92/Ukraine!CR92),100*CR92/Ukraine!CR92,""),"")</f>
        <v>100.00000000000001</v>
      </c>
      <c r="DG92" s="9">
        <f>IF($A92=2,IF(ISNUMBER(CS92/Ukraine!CS92),100*CS92/Ukraine!CS92,""),"")</f>
        <v>100</v>
      </c>
      <c r="DH92" s="9">
        <f>IF($A92=2,IF(ISNUMBER(CT92/Ukraine!CT92),100*CT92/Ukraine!CT92,""),"")</f>
        <v>100</v>
      </c>
      <c r="DI92" s="9">
        <f>IF($A92=2,IF(ISNUMBER(CU92/Ukraine!CU92),100*CU92/Ukraine!CU92,""),"")</f>
        <v>100</v>
      </c>
      <c r="DJ92" s="9">
        <f>IF($A92=2,IF(ISNUMBER(CV92/Ukraine!CV92),100*CV92/Ukraine!CV92,""),"")</f>
        <v>100</v>
      </c>
      <c r="DK92" s="9">
        <f>IF($A92=2,IF(ISNUMBER(CW92/Ukraine!CW92),100*CW92/Ukraine!CW92,""),"")</f>
        <v>100</v>
      </c>
      <c r="DM92" s="40">
        <f t="shared" si="67"/>
        <v>-4.3810062182023768E-2</v>
      </c>
      <c r="DN92" s="40">
        <f t="shared" si="68"/>
        <v>-8.0461129175288248E-2</v>
      </c>
      <c r="DO92" s="40">
        <f t="shared" si="69"/>
        <v>-3.9025331104538985E-2</v>
      </c>
      <c r="DP92" s="40">
        <f t="shared" si="70"/>
        <v>-4.0877768114002788E-2</v>
      </c>
      <c r="DQ92" s="40">
        <f t="shared" si="71"/>
        <v>-4.5061383928571397E-2</v>
      </c>
      <c r="DR92" s="40">
        <f t="shared" si="72"/>
        <v>-0.22611644997173541</v>
      </c>
      <c r="DT92" s="40">
        <f t="shared" si="95"/>
        <v>0.10617057278297981</v>
      </c>
      <c r="DU92" s="40">
        <f t="shared" si="96"/>
        <v>0.2138463264732402</v>
      </c>
      <c r="DV92" s="40">
        <f t="shared" si="97"/>
        <v>0.14489742613717826</v>
      </c>
      <c r="DW92" s="40">
        <f t="shared" si="98"/>
        <v>0.2150029431790601</v>
      </c>
      <c r="DX92" s="40">
        <f t="shared" si="99"/>
        <v>0.50346874033802402</v>
      </c>
      <c r="DY92" s="40">
        <f t="shared" si="88"/>
        <v>1.8081746914425172</v>
      </c>
    </row>
    <row r="93" spans="1:129" x14ac:dyDescent="0.2">
      <c r="A93" s="39">
        <f>'Industry selection'!C93</f>
        <v>1</v>
      </c>
      <c r="B93" s="2">
        <v>23.4</v>
      </c>
      <c r="C93" s="2" t="s">
        <v>188</v>
      </c>
      <c r="E93" s="30" t="s">
        <v>187</v>
      </c>
      <c r="F93" s="31">
        <v>23.4</v>
      </c>
      <c r="G93" s="32" t="s">
        <v>188</v>
      </c>
      <c r="H93" s="157">
        <f>[1]Ukraine!$F$91</f>
        <v>112</v>
      </c>
      <c r="I93" s="157">
        <f>[1]Ukraine!$G$91</f>
        <v>5698</v>
      </c>
      <c r="J93" s="157">
        <f>[1]Ukraine!$H$91</f>
        <v>5653</v>
      </c>
      <c r="K93" s="157">
        <f>[1]Ukraine!$I$91</f>
        <v>850154</v>
      </c>
      <c r="L93" s="157">
        <f>[1]Ukraine!$J$91</f>
        <v>164228.1</v>
      </c>
      <c r="M93" s="11"/>
      <c r="N93" s="33" t="s">
        <v>818</v>
      </c>
      <c r="O93" s="36">
        <v>23.4</v>
      </c>
      <c r="P93" s="35" t="s">
        <v>188</v>
      </c>
      <c r="Q93" s="157">
        <f>[2]Ukraine!$F$91</f>
        <v>108</v>
      </c>
      <c r="R93" s="157">
        <f>[2]Ukraine!$G$91</f>
        <v>4276</v>
      </c>
      <c r="S93" s="157">
        <f>[2]Ukraine!$H$91</f>
        <v>4255</v>
      </c>
      <c r="T93" s="157">
        <f>[2]Ukraine!$I$91</f>
        <v>698568</v>
      </c>
      <c r="U93" s="157">
        <f>[2]Ukraine!$J$91</f>
        <v>133428.70000000001</v>
      </c>
      <c r="V93" s="11"/>
      <c r="W93" s="36" t="s">
        <v>1163</v>
      </c>
      <c r="X93" s="36">
        <v>23.4</v>
      </c>
      <c r="Y93" s="36" t="s">
        <v>188</v>
      </c>
      <c r="Z93" s="157">
        <f>[3]Ukraine!$F$91</f>
        <v>93</v>
      </c>
      <c r="AA93" s="157">
        <f>[3]Ukraine!$G$91</f>
        <v>3620</v>
      </c>
      <c r="AB93" s="157">
        <f>[3]Ukraine!$H$91</f>
        <v>3597</v>
      </c>
      <c r="AC93" s="157">
        <f>[3]Ukraine!$I$91</f>
        <v>852745.9</v>
      </c>
      <c r="AD93" s="157">
        <f>[3]Ukraine!$J$91</f>
        <v>116622.1</v>
      </c>
      <c r="AE93" s="11"/>
      <c r="AF93" s="37" t="s">
        <v>1163</v>
      </c>
      <c r="AG93" s="37">
        <v>23.4</v>
      </c>
      <c r="AH93" s="37" t="s">
        <v>188</v>
      </c>
      <c r="AI93" s="157">
        <f>[4]Ukraine!$F$91</f>
        <v>102</v>
      </c>
      <c r="AJ93" s="157">
        <f>[4]Ukraine!$G$91</f>
        <v>3494</v>
      </c>
      <c r="AK93" s="157">
        <f>[4]Ukraine!$H$91</f>
        <v>3466</v>
      </c>
      <c r="AL93" s="157">
        <f>[4]Ukraine!$I$91</f>
        <v>1052661.1000000001</v>
      </c>
      <c r="AM93" s="157">
        <f>[4]Ukraine!$J$91</f>
        <v>138971.5</v>
      </c>
      <c r="AN93" s="11"/>
      <c r="AO93" s="11" t="s">
        <v>1163</v>
      </c>
      <c r="AP93" s="11">
        <v>23.4</v>
      </c>
      <c r="AQ93" s="11" t="s">
        <v>188</v>
      </c>
      <c r="AR93" s="157">
        <f>[5]Ukraine!$F$91</f>
        <v>91</v>
      </c>
      <c r="AS93" s="157">
        <f>[5]Ukraine!$G$91</f>
        <v>3093</v>
      </c>
      <c r="AT93" s="157">
        <f>[5]Ukraine!$H$91</f>
        <v>3077</v>
      </c>
      <c r="AU93" s="157">
        <f>[5]Ukraine!$I$91</f>
        <v>1132720.5</v>
      </c>
      <c r="AV93" s="157">
        <f>[5]Ukraine!$J$91</f>
        <v>160503.29999999999</v>
      </c>
      <c r="AW93" s="11"/>
      <c r="AX93" s="33" t="s">
        <v>1163</v>
      </c>
      <c r="AY93" s="33">
        <v>23.4</v>
      </c>
      <c r="AZ93" s="33" t="s">
        <v>188</v>
      </c>
      <c r="BA93" s="157">
        <f>[6]Ukraine!$F$91</f>
        <v>88</v>
      </c>
      <c r="BB93" s="157">
        <f>[6]Ukraine!$G$91</f>
        <v>2711</v>
      </c>
      <c r="BC93" s="157">
        <f>[6]Ukraine!$H$91</f>
        <v>2685</v>
      </c>
      <c r="BD93" s="157">
        <f>[6]Ukraine!$I$91</f>
        <v>1186167</v>
      </c>
      <c r="BE93" s="157">
        <f>[6]Ukraine!$J$91</f>
        <v>190577</v>
      </c>
      <c r="BG93" s="2">
        <v>23.4</v>
      </c>
      <c r="BH93" s="2" t="s">
        <v>188</v>
      </c>
      <c r="BI93" s="1">
        <f t="shared" si="73"/>
        <v>112</v>
      </c>
      <c r="BJ93" s="1">
        <f t="shared" si="74"/>
        <v>108</v>
      </c>
      <c r="BK93" s="1">
        <f t="shared" si="75"/>
        <v>93</v>
      </c>
      <c r="BL93" s="1">
        <f t="shared" si="76"/>
        <v>102</v>
      </c>
      <c r="BM93" s="1">
        <f t="shared" si="77"/>
        <v>91</v>
      </c>
      <c r="BN93" s="1">
        <f t="shared" si="78"/>
        <v>88</v>
      </c>
      <c r="BP93" s="1">
        <f t="shared" si="89"/>
        <v>5653</v>
      </c>
      <c r="BQ93" s="1">
        <f t="shared" si="90"/>
        <v>4255</v>
      </c>
      <c r="BR93" s="1">
        <f t="shared" si="91"/>
        <v>3597</v>
      </c>
      <c r="BS93" s="1">
        <f t="shared" si="92"/>
        <v>3466</v>
      </c>
      <c r="BT93" s="1">
        <f t="shared" si="93"/>
        <v>3077</v>
      </c>
      <c r="BU93" s="1">
        <f t="shared" si="94"/>
        <v>2685</v>
      </c>
      <c r="BW93" s="40" t="str">
        <f t="shared" si="100"/>
        <v/>
      </c>
      <c r="BX93" s="40" t="str">
        <f t="shared" si="100"/>
        <v/>
      </c>
      <c r="BY93" s="40" t="str">
        <f t="shared" si="100"/>
        <v/>
      </c>
      <c r="BZ93" s="40" t="str">
        <f t="shared" si="100"/>
        <v/>
      </c>
      <c r="CA93" s="40" t="str">
        <f t="shared" si="100"/>
        <v/>
      </c>
      <c r="CB93" s="40" t="str">
        <f t="shared" si="100"/>
        <v/>
      </c>
      <c r="CD93" s="10">
        <f t="shared" si="79"/>
        <v>164228.1</v>
      </c>
      <c r="CE93" s="10">
        <f t="shared" si="80"/>
        <v>133428.70000000001</v>
      </c>
      <c r="CF93" s="10">
        <f t="shared" si="81"/>
        <v>116622.1</v>
      </c>
      <c r="CG93" s="10">
        <f t="shared" si="82"/>
        <v>138971.5</v>
      </c>
      <c r="CH93" s="10">
        <f t="shared" si="83"/>
        <v>160503.29999999999</v>
      </c>
      <c r="CI93" s="10">
        <f t="shared" si="84"/>
        <v>190577</v>
      </c>
      <c r="CK93" s="40" t="str">
        <f t="shared" si="85"/>
        <v/>
      </c>
      <c r="CL93" s="40" t="str">
        <f t="shared" si="85"/>
        <v/>
      </c>
      <c r="CM93" s="40" t="str">
        <f t="shared" si="85"/>
        <v/>
      </c>
      <c r="CN93" s="40" t="str">
        <f t="shared" si="85"/>
        <v/>
      </c>
      <c r="CO93" s="40" t="str">
        <f t="shared" si="85"/>
        <v/>
      </c>
      <c r="CP93" s="40" t="str">
        <f t="shared" si="85"/>
        <v/>
      </c>
      <c r="CR93" s="9" t="str">
        <f t="shared" si="86"/>
        <v/>
      </c>
      <c r="CS93" s="9" t="str">
        <f t="shared" si="86"/>
        <v/>
      </c>
      <c r="CT93" s="9" t="str">
        <f t="shared" si="86"/>
        <v/>
      </c>
      <c r="CU93" s="9" t="str">
        <f t="shared" si="86"/>
        <v/>
      </c>
      <c r="CV93" s="9" t="str">
        <f t="shared" si="86"/>
        <v/>
      </c>
      <c r="CW93" s="9" t="str">
        <f t="shared" si="86"/>
        <v/>
      </c>
      <c r="CY93" s="9" t="str">
        <f t="shared" si="87"/>
        <v/>
      </c>
      <c r="CZ93" s="9" t="str">
        <f t="shared" si="87"/>
        <v/>
      </c>
      <c r="DA93" s="9" t="str">
        <f t="shared" si="87"/>
        <v/>
      </c>
      <c r="DB93" s="9" t="str">
        <f t="shared" si="87"/>
        <v/>
      </c>
      <c r="DC93" s="9" t="str">
        <f t="shared" si="87"/>
        <v/>
      </c>
      <c r="DD93" s="9" t="str">
        <f t="shared" si="87"/>
        <v/>
      </c>
      <c r="DF93" s="9" t="str">
        <f>IF($A93=2,IF(ISNUMBER(CR93/Ukraine!CR93),100*CR93/Ukraine!CR93,""),"")</f>
        <v/>
      </c>
      <c r="DG93" s="9" t="str">
        <f>IF($A93=2,IF(ISNUMBER(CS93/Ukraine!CS93),100*CS93/Ukraine!CS93,""),"")</f>
        <v/>
      </c>
      <c r="DH93" s="9" t="str">
        <f>IF($A93=2,IF(ISNUMBER(CT93/Ukraine!CT93),100*CT93/Ukraine!CT93,""),"")</f>
        <v/>
      </c>
      <c r="DI93" s="9" t="str">
        <f>IF($A93=2,IF(ISNUMBER(CU93/Ukraine!CU93),100*CU93/Ukraine!CU93,""),"")</f>
        <v/>
      </c>
      <c r="DJ93" s="9" t="str">
        <f>IF($A93=2,IF(ISNUMBER(CV93/Ukraine!CV93),100*CV93/Ukraine!CV93,""),"")</f>
        <v/>
      </c>
      <c r="DK93" s="9" t="str">
        <f>IF($A93=2,IF(ISNUMBER(CW93/Ukraine!CW93),100*CW93/Ukraine!CW93,""),"")</f>
        <v/>
      </c>
      <c r="DM93" s="40" t="str">
        <f t="shared" si="67"/>
        <v/>
      </c>
      <c r="DN93" s="40" t="str">
        <f t="shared" si="68"/>
        <v/>
      </c>
      <c r="DO93" s="40" t="str">
        <f t="shared" si="69"/>
        <v/>
      </c>
      <c r="DP93" s="40" t="str">
        <f t="shared" si="70"/>
        <v/>
      </c>
      <c r="DQ93" s="40" t="str">
        <f t="shared" si="71"/>
        <v/>
      </c>
      <c r="DR93" s="40" t="str">
        <f t="shared" si="72"/>
        <v/>
      </c>
      <c r="DT93" s="40" t="str">
        <f t="shared" si="95"/>
        <v/>
      </c>
      <c r="DU93" s="40" t="str">
        <f t="shared" si="96"/>
        <v/>
      </c>
      <c r="DV93" s="40" t="str">
        <f t="shared" si="97"/>
        <v/>
      </c>
      <c r="DW93" s="40" t="str">
        <f t="shared" si="98"/>
        <v/>
      </c>
      <c r="DX93" s="40" t="str">
        <f t="shared" si="99"/>
        <v/>
      </c>
      <c r="DY93" s="40" t="str">
        <f t="shared" si="88"/>
        <v/>
      </c>
    </row>
    <row r="94" spans="1:129" x14ac:dyDescent="0.2">
      <c r="A94" s="39">
        <f>'Industry selection'!C94</f>
        <v>1</v>
      </c>
      <c r="B94" s="2">
        <v>23.5</v>
      </c>
      <c r="C94" s="2" t="s">
        <v>190</v>
      </c>
      <c r="E94" s="30" t="s">
        <v>189</v>
      </c>
      <c r="F94" s="31">
        <v>23.5</v>
      </c>
      <c r="G94" s="32" t="s">
        <v>190</v>
      </c>
      <c r="H94" s="157">
        <f>[1]Ukraine!$F$92</f>
        <v>76</v>
      </c>
      <c r="I94" s="157">
        <f>[1]Ukraine!$G$92</f>
        <v>9838</v>
      </c>
      <c r="J94" s="157">
        <f>[1]Ukraine!$H$92</f>
        <v>9819</v>
      </c>
      <c r="K94" s="157">
        <f>[1]Ukraine!$I$92</f>
        <v>8401031.5</v>
      </c>
      <c r="L94" s="157">
        <f>[1]Ukraine!$J$92</f>
        <v>474020.4</v>
      </c>
      <c r="M94" s="11"/>
      <c r="N94" s="33" t="s">
        <v>819</v>
      </c>
      <c r="O94" s="36">
        <v>23.5</v>
      </c>
      <c r="P94" s="35" t="s">
        <v>190</v>
      </c>
      <c r="Q94" s="157">
        <f>[2]Ukraine!$F$92</f>
        <v>85</v>
      </c>
      <c r="R94" s="157">
        <f>[2]Ukraine!$G$92</f>
        <v>9399</v>
      </c>
      <c r="S94" s="157">
        <f>[2]Ukraine!$H$92</f>
        <v>9380</v>
      </c>
      <c r="T94" s="157">
        <f>[2]Ukraine!$I$92</f>
        <v>8366813.5999999996</v>
      </c>
      <c r="U94" s="157">
        <f>[2]Ukraine!$J$92</f>
        <v>528306.4</v>
      </c>
      <c r="V94" s="11"/>
      <c r="W94" s="36" t="s">
        <v>1164</v>
      </c>
      <c r="X94" s="36">
        <v>23.5</v>
      </c>
      <c r="Y94" s="36" t="s">
        <v>190</v>
      </c>
      <c r="Z94" s="157">
        <f>[3]Ukraine!$F$92</f>
        <v>70</v>
      </c>
      <c r="AA94" s="157">
        <f>[3]Ukraine!$G$92</f>
        <v>8486</v>
      </c>
      <c r="AB94" s="157">
        <f>[3]Ukraine!$H$92</f>
        <v>8463</v>
      </c>
      <c r="AC94" s="157">
        <f>[3]Ukraine!$I$92</f>
        <v>8184438.5</v>
      </c>
      <c r="AD94" s="157">
        <f>[3]Ukraine!$J$92</f>
        <v>534146.5</v>
      </c>
      <c r="AE94" s="11"/>
      <c r="AF94" s="37" t="s">
        <v>1164</v>
      </c>
      <c r="AG94" s="37">
        <v>23.5</v>
      </c>
      <c r="AH94" s="37" t="s">
        <v>190</v>
      </c>
      <c r="AI94" s="157">
        <f>[4]Ukraine!$F$92</f>
        <v>71</v>
      </c>
      <c r="AJ94" s="157">
        <f>[4]Ukraine!$G$92</f>
        <v>7293</v>
      </c>
      <c r="AK94" s="157">
        <f>[4]Ukraine!$H$92</f>
        <v>7261</v>
      </c>
      <c r="AL94" s="157">
        <f>[4]Ukraine!$I$92</f>
        <v>10222048.5</v>
      </c>
      <c r="AM94" s="157">
        <f>[4]Ukraine!$J$92</f>
        <v>534938.30000000005</v>
      </c>
      <c r="AN94" s="11"/>
      <c r="AO94" s="11" t="s">
        <v>1164</v>
      </c>
      <c r="AP94" s="11">
        <v>23.5</v>
      </c>
      <c r="AQ94" s="11" t="s">
        <v>190</v>
      </c>
      <c r="AR94" s="157">
        <f>[5]Ukraine!$F$92</f>
        <v>67</v>
      </c>
      <c r="AS94" s="157">
        <f>[5]Ukraine!$G$92</f>
        <v>7104</v>
      </c>
      <c r="AT94" s="157">
        <f>[5]Ukraine!$H$92</f>
        <v>7095</v>
      </c>
      <c r="AU94" s="157">
        <f>[5]Ukraine!$I$92</f>
        <v>13579593.699999999</v>
      </c>
      <c r="AV94" s="157">
        <f>[5]Ukraine!$J$92</f>
        <v>649844.80000000005</v>
      </c>
      <c r="AW94" s="11"/>
      <c r="AX94" s="33" t="s">
        <v>1164</v>
      </c>
      <c r="AY94" s="33">
        <v>23.5</v>
      </c>
      <c r="AZ94" s="33" t="s">
        <v>190</v>
      </c>
      <c r="BA94" s="157">
        <f>[6]Ukraine!$F$92</f>
        <v>67</v>
      </c>
      <c r="BB94" s="157">
        <f>[6]Ukraine!$G$92</f>
        <v>7264</v>
      </c>
      <c r="BC94" s="157">
        <f>[6]Ukraine!$H$92</f>
        <v>7252</v>
      </c>
      <c r="BD94" s="157">
        <f>[6]Ukraine!$I$92</f>
        <v>15957596.6</v>
      </c>
      <c r="BE94" s="157">
        <f>[6]Ukraine!$J$92</f>
        <v>886608.5</v>
      </c>
      <c r="BG94" s="2">
        <v>23.5</v>
      </c>
      <c r="BH94" s="2" t="s">
        <v>190</v>
      </c>
      <c r="BI94" s="1">
        <f t="shared" si="73"/>
        <v>76</v>
      </c>
      <c r="BJ94" s="1">
        <f t="shared" si="74"/>
        <v>85</v>
      </c>
      <c r="BK94" s="1">
        <f t="shared" si="75"/>
        <v>70</v>
      </c>
      <c r="BL94" s="1">
        <f t="shared" si="76"/>
        <v>71</v>
      </c>
      <c r="BM94" s="1">
        <f t="shared" si="77"/>
        <v>67</v>
      </c>
      <c r="BN94" s="1">
        <f t="shared" si="78"/>
        <v>67</v>
      </c>
      <c r="BP94" s="1">
        <f t="shared" si="89"/>
        <v>9819</v>
      </c>
      <c r="BQ94" s="1">
        <f t="shared" si="90"/>
        <v>9380</v>
      </c>
      <c r="BR94" s="1">
        <f t="shared" si="91"/>
        <v>8463</v>
      </c>
      <c r="BS94" s="1">
        <f t="shared" si="92"/>
        <v>7261</v>
      </c>
      <c r="BT94" s="1">
        <f t="shared" si="93"/>
        <v>7095</v>
      </c>
      <c r="BU94" s="1">
        <f t="shared" si="94"/>
        <v>7252</v>
      </c>
      <c r="BW94" s="40" t="str">
        <f t="shared" si="100"/>
        <v/>
      </c>
      <c r="BX94" s="40" t="str">
        <f t="shared" si="100"/>
        <v/>
      </c>
      <c r="BY94" s="40" t="str">
        <f t="shared" si="100"/>
        <v/>
      </c>
      <c r="BZ94" s="40" t="str">
        <f t="shared" si="100"/>
        <v/>
      </c>
      <c r="CA94" s="40" t="str">
        <f t="shared" si="100"/>
        <v/>
      </c>
      <c r="CB94" s="40" t="str">
        <f t="shared" si="100"/>
        <v/>
      </c>
      <c r="CD94" s="10">
        <f t="shared" si="79"/>
        <v>474020.4</v>
      </c>
      <c r="CE94" s="10">
        <f t="shared" si="80"/>
        <v>528306.4</v>
      </c>
      <c r="CF94" s="10">
        <f t="shared" si="81"/>
        <v>534146.5</v>
      </c>
      <c r="CG94" s="10">
        <f t="shared" si="82"/>
        <v>534938.30000000005</v>
      </c>
      <c r="CH94" s="10">
        <f t="shared" si="83"/>
        <v>649844.80000000005</v>
      </c>
      <c r="CI94" s="10">
        <f t="shared" si="84"/>
        <v>886608.5</v>
      </c>
      <c r="CK94" s="40" t="str">
        <f t="shared" si="85"/>
        <v/>
      </c>
      <c r="CL94" s="40" t="str">
        <f t="shared" si="85"/>
        <v/>
      </c>
      <c r="CM94" s="40" t="str">
        <f t="shared" si="85"/>
        <v/>
      </c>
      <c r="CN94" s="40" t="str">
        <f t="shared" si="85"/>
        <v/>
      </c>
      <c r="CO94" s="40" t="str">
        <f t="shared" si="85"/>
        <v/>
      </c>
      <c r="CP94" s="40" t="str">
        <f t="shared" si="85"/>
        <v/>
      </c>
      <c r="CR94" s="9" t="str">
        <f t="shared" si="86"/>
        <v/>
      </c>
      <c r="CS94" s="9" t="str">
        <f t="shared" si="86"/>
        <v/>
      </c>
      <c r="CT94" s="9" t="str">
        <f t="shared" si="86"/>
        <v/>
      </c>
      <c r="CU94" s="9" t="str">
        <f t="shared" si="86"/>
        <v/>
      </c>
      <c r="CV94" s="9" t="str">
        <f t="shared" si="86"/>
        <v/>
      </c>
      <c r="CW94" s="9" t="str">
        <f t="shared" si="86"/>
        <v/>
      </c>
      <c r="CY94" s="9" t="str">
        <f t="shared" si="87"/>
        <v/>
      </c>
      <c r="CZ94" s="9" t="str">
        <f t="shared" si="87"/>
        <v/>
      </c>
      <c r="DA94" s="9" t="str">
        <f t="shared" si="87"/>
        <v/>
      </c>
      <c r="DB94" s="9" t="str">
        <f t="shared" si="87"/>
        <v/>
      </c>
      <c r="DC94" s="9" t="str">
        <f t="shared" si="87"/>
        <v/>
      </c>
      <c r="DD94" s="9" t="str">
        <f t="shared" si="87"/>
        <v/>
      </c>
      <c r="DF94" s="9" t="str">
        <f>IF($A94=2,IF(ISNUMBER(CR94/Ukraine!CR94),100*CR94/Ukraine!CR94,""),"")</f>
        <v/>
      </c>
      <c r="DG94" s="9" t="str">
        <f>IF($A94=2,IF(ISNUMBER(CS94/Ukraine!CS94),100*CS94/Ukraine!CS94,""),"")</f>
        <v/>
      </c>
      <c r="DH94" s="9" t="str">
        <f>IF($A94=2,IF(ISNUMBER(CT94/Ukraine!CT94),100*CT94/Ukraine!CT94,""),"")</f>
        <v/>
      </c>
      <c r="DI94" s="9" t="str">
        <f>IF($A94=2,IF(ISNUMBER(CU94/Ukraine!CU94),100*CU94/Ukraine!CU94,""),"")</f>
        <v/>
      </c>
      <c r="DJ94" s="9" t="str">
        <f>IF($A94=2,IF(ISNUMBER(CV94/Ukraine!CV94),100*CV94/Ukraine!CV94,""),"")</f>
        <v/>
      </c>
      <c r="DK94" s="9" t="str">
        <f>IF($A94=2,IF(ISNUMBER(CW94/Ukraine!CW94),100*CW94/Ukraine!CW94,""),"")</f>
        <v/>
      </c>
      <c r="DM94" s="40" t="str">
        <f t="shared" si="67"/>
        <v/>
      </c>
      <c r="DN94" s="40" t="str">
        <f t="shared" si="68"/>
        <v/>
      </c>
      <c r="DO94" s="40" t="str">
        <f t="shared" si="69"/>
        <v/>
      </c>
      <c r="DP94" s="40" t="str">
        <f t="shared" si="70"/>
        <v/>
      </c>
      <c r="DQ94" s="40" t="str">
        <f t="shared" si="71"/>
        <v/>
      </c>
      <c r="DR94" s="40" t="str">
        <f t="shared" si="72"/>
        <v/>
      </c>
      <c r="DT94" s="40" t="str">
        <f t="shared" si="95"/>
        <v/>
      </c>
      <c r="DU94" s="40" t="str">
        <f t="shared" si="96"/>
        <v/>
      </c>
      <c r="DV94" s="40" t="str">
        <f t="shared" si="97"/>
        <v/>
      </c>
      <c r="DW94" s="40" t="str">
        <f t="shared" si="98"/>
        <v/>
      </c>
      <c r="DX94" s="40" t="str">
        <f t="shared" si="99"/>
        <v/>
      </c>
      <c r="DY94" s="40" t="str">
        <f t="shared" si="88"/>
        <v/>
      </c>
    </row>
    <row r="95" spans="1:129" x14ac:dyDescent="0.2">
      <c r="A95" s="39">
        <f>'Industry selection'!C95</f>
        <v>2</v>
      </c>
      <c r="B95" s="2">
        <v>23.6</v>
      </c>
      <c r="C95" s="2" t="s">
        <v>192</v>
      </c>
      <c r="E95" s="30" t="s">
        <v>191</v>
      </c>
      <c r="F95" s="31">
        <v>23.6</v>
      </c>
      <c r="G95" s="32" t="s">
        <v>192</v>
      </c>
      <c r="H95" s="157">
        <f>[1]Ukraine!$F$93</f>
        <v>1211</v>
      </c>
      <c r="I95" s="157">
        <f>[1]Ukraine!$G$93</f>
        <v>38236</v>
      </c>
      <c r="J95" s="157">
        <f>[1]Ukraine!$H$93</f>
        <v>37793</v>
      </c>
      <c r="K95" s="157">
        <f>[1]Ukraine!$I$93</f>
        <v>13228393.9</v>
      </c>
      <c r="L95" s="157">
        <f>[1]Ukraine!$J$93</f>
        <v>1241415.1000000001</v>
      </c>
      <c r="M95" s="11"/>
      <c r="N95" s="33" t="s">
        <v>820</v>
      </c>
      <c r="O95" s="36">
        <v>23.6</v>
      </c>
      <c r="P95" s="35" t="s">
        <v>192</v>
      </c>
      <c r="Q95" s="157">
        <f>[2]Ukraine!$F$93</f>
        <v>1393</v>
      </c>
      <c r="R95" s="157">
        <f>[2]Ukraine!$G$93</f>
        <v>36821</v>
      </c>
      <c r="S95" s="157">
        <f>[2]Ukraine!$H$93</f>
        <v>36462</v>
      </c>
      <c r="T95" s="157">
        <f>[2]Ukraine!$I$93</f>
        <v>13281103.300000001</v>
      </c>
      <c r="U95" s="157">
        <f>[2]Ukraine!$J$93</f>
        <v>1299062.6000000001</v>
      </c>
      <c r="V95" s="11"/>
      <c r="W95" s="36" t="s">
        <v>1165</v>
      </c>
      <c r="X95" s="36">
        <v>23.6</v>
      </c>
      <c r="Y95" s="36" t="s">
        <v>192</v>
      </c>
      <c r="Z95" s="157">
        <f>[3]Ukraine!$F$93</f>
        <v>1265</v>
      </c>
      <c r="AA95" s="157">
        <f>[3]Ukraine!$G$93</f>
        <v>31844</v>
      </c>
      <c r="AB95" s="157">
        <f>[3]Ukraine!$H$93</f>
        <v>31457</v>
      </c>
      <c r="AC95" s="157">
        <f>[3]Ukraine!$I$93</f>
        <v>13433373</v>
      </c>
      <c r="AD95" s="157">
        <f>[3]Ukraine!$J$93</f>
        <v>1216237.2</v>
      </c>
      <c r="AE95" s="11"/>
      <c r="AF95" s="37" t="s">
        <v>1165</v>
      </c>
      <c r="AG95" s="37">
        <v>23.6</v>
      </c>
      <c r="AH95" s="37" t="s">
        <v>192</v>
      </c>
      <c r="AI95" s="157">
        <f>[4]Ukraine!$F$93</f>
        <v>1251</v>
      </c>
      <c r="AJ95" s="157">
        <f>[4]Ukraine!$G$93</f>
        <v>30646</v>
      </c>
      <c r="AK95" s="157">
        <f>[4]Ukraine!$H$93</f>
        <v>30287</v>
      </c>
      <c r="AL95" s="157">
        <f>[4]Ukraine!$I$93</f>
        <v>18902442.5</v>
      </c>
      <c r="AM95" s="157">
        <f>[4]Ukraine!$J$93</f>
        <v>1518808.2</v>
      </c>
      <c r="AN95" s="11"/>
      <c r="AO95" s="11" t="s">
        <v>1165</v>
      </c>
      <c r="AP95" s="11">
        <v>23.6</v>
      </c>
      <c r="AQ95" s="11" t="s">
        <v>192</v>
      </c>
      <c r="AR95" s="157">
        <f>[5]Ukraine!$F$93</f>
        <v>1083</v>
      </c>
      <c r="AS95" s="157">
        <f>[5]Ukraine!$G$93</f>
        <v>30712</v>
      </c>
      <c r="AT95" s="157">
        <f>[5]Ukraine!$H$93</f>
        <v>30463</v>
      </c>
      <c r="AU95" s="157">
        <f>[5]Ukraine!$I$93</f>
        <v>24519805.5</v>
      </c>
      <c r="AV95" s="157">
        <f>[5]Ukraine!$J$93</f>
        <v>1921896.4</v>
      </c>
      <c r="AW95" s="11"/>
      <c r="AX95" s="33" t="s">
        <v>1165</v>
      </c>
      <c r="AY95" s="33">
        <v>23.6</v>
      </c>
      <c r="AZ95" s="33" t="s">
        <v>192</v>
      </c>
      <c r="BA95" s="157">
        <f>[6]Ukraine!$F$93</f>
        <v>1156</v>
      </c>
      <c r="BB95" s="157">
        <f>[6]Ukraine!$G$93</f>
        <v>31013</v>
      </c>
      <c r="BC95" s="157">
        <f>[6]Ukraine!$H$93</f>
        <v>30723</v>
      </c>
      <c r="BD95" s="157">
        <f>[6]Ukraine!$I$93</f>
        <v>31002188.399999999</v>
      </c>
      <c r="BE95" s="157">
        <f>[6]Ukraine!$J$93</f>
        <v>2618293.9</v>
      </c>
      <c r="BG95" s="2">
        <v>23.6</v>
      </c>
      <c r="BH95" s="2" t="s">
        <v>192</v>
      </c>
      <c r="BI95" s="1">
        <f t="shared" si="73"/>
        <v>1211</v>
      </c>
      <c r="BJ95" s="1">
        <f t="shared" si="74"/>
        <v>1393</v>
      </c>
      <c r="BK95" s="1">
        <f t="shared" si="75"/>
        <v>1265</v>
      </c>
      <c r="BL95" s="1">
        <f t="shared" si="76"/>
        <v>1251</v>
      </c>
      <c r="BM95" s="1">
        <f t="shared" si="77"/>
        <v>1083</v>
      </c>
      <c r="BN95" s="1">
        <f t="shared" si="78"/>
        <v>1156</v>
      </c>
      <c r="BP95" s="1">
        <f t="shared" si="89"/>
        <v>37793</v>
      </c>
      <c r="BQ95" s="1">
        <f t="shared" si="90"/>
        <v>36462</v>
      </c>
      <c r="BR95" s="1">
        <f t="shared" si="91"/>
        <v>31457</v>
      </c>
      <c r="BS95" s="1">
        <f t="shared" si="92"/>
        <v>30287</v>
      </c>
      <c r="BT95" s="1">
        <f t="shared" si="93"/>
        <v>30463</v>
      </c>
      <c r="BU95" s="1">
        <f t="shared" si="94"/>
        <v>30723</v>
      </c>
      <c r="BW95" s="40">
        <f t="shared" si="100"/>
        <v>5.1837307691516375E-3</v>
      </c>
      <c r="BX95" s="40">
        <f t="shared" si="100"/>
        <v>5.1971583394350741E-3</v>
      </c>
      <c r="BY95" s="40">
        <f t="shared" si="100"/>
        <v>5.0794551966603513E-3</v>
      </c>
      <c r="BZ95" s="40">
        <f t="shared" si="100"/>
        <v>5.241670301066783E-3</v>
      </c>
      <c r="CA95" s="40">
        <f t="shared" si="100"/>
        <v>5.3314119272206183E-3</v>
      </c>
      <c r="CB95" s="40">
        <f t="shared" si="100"/>
        <v>5.3762434192509171E-3</v>
      </c>
      <c r="CD95" s="10">
        <f t="shared" si="79"/>
        <v>1241415.1000000001</v>
      </c>
      <c r="CE95" s="10">
        <f t="shared" si="80"/>
        <v>1299062.6000000001</v>
      </c>
      <c r="CF95" s="10">
        <f t="shared" si="81"/>
        <v>1216237.2</v>
      </c>
      <c r="CG95" s="10">
        <f t="shared" si="82"/>
        <v>1518808.2</v>
      </c>
      <c r="CH95" s="10">
        <f t="shared" si="83"/>
        <v>1921896.4</v>
      </c>
      <c r="CI95" s="10">
        <f t="shared" si="84"/>
        <v>2618293.9</v>
      </c>
      <c r="CK95" s="40">
        <f t="shared" si="85"/>
        <v>4.6616874454626237E-3</v>
      </c>
      <c r="CL95" s="40">
        <f t="shared" si="85"/>
        <v>4.8134027891596556E-3</v>
      </c>
      <c r="CM95" s="40">
        <f t="shared" si="85"/>
        <v>4.6506374657720277E-3</v>
      </c>
      <c r="CN95" s="40">
        <f t="shared" si="85"/>
        <v>5.1344630886234156E-3</v>
      </c>
      <c r="CO95" s="40">
        <f t="shared" si="85"/>
        <v>5.3263013807177797E-3</v>
      </c>
      <c r="CP95" s="40">
        <f t="shared" si="85"/>
        <v>5.5382596380748727E-3</v>
      </c>
      <c r="CR95" s="9">
        <f t="shared" si="86"/>
        <v>32.847752229248805</v>
      </c>
      <c r="CS95" s="9">
        <f t="shared" si="86"/>
        <v>35.627848170698265</v>
      </c>
      <c r="CT95" s="9">
        <f t="shared" si="86"/>
        <v>38.66348348539276</v>
      </c>
      <c r="CU95" s="9">
        <f t="shared" si="86"/>
        <v>50.147198467989568</v>
      </c>
      <c r="CV95" s="9">
        <f t="shared" si="86"/>
        <v>63.089531562879557</v>
      </c>
      <c r="CW95" s="9">
        <f t="shared" si="86"/>
        <v>85.22259870455359</v>
      </c>
      <c r="CY95" s="9">
        <f t="shared" si="87"/>
        <v>89.929196809454453</v>
      </c>
      <c r="CZ95" s="9">
        <f t="shared" si="87"/>
        <v>92.616050441189131</v>
      </c>
      <c r="DA95" s="9">
        <f t="shared" si="87"/>
        <v>91.557800703306469</v>
      </c>
      <c r="DB95" s="9">
        <f t="shared" si="87"/>
        <v>97.954712786465251</v>
      </c>
      <c r="DC95" s="9">
        <f t="shared" si="87"/>
        <v>99.904142719178296</v>
      </c>
      <c r="DD95" s="9">
        <f t="shared" si="87"/>
        <v>103.01355809604563</v>
      </c>
      <c r="DF95" s="9">
        <f>IF($A95=2,IF(ISNUMBER(CR95/Ukraine!CR95),100*CR95/Ukraine!CR95,""),"")</f>
        <v>100</v>
      </c>
      <c r="DG95" s="9">
        <f>IF($A95=2,IF(ISNUMBER(CS95/Ukraine!CS95),100*CS95/Ukraine!CS95,""),"")</f>
        <v>100</v>
      </c>
      <c r="DH95" s="9">
        <f>IF($A95=2,IF(ISNUMBER(CT95/Ukraine!CT95),100*CT95/Ukraine!CT95,""),"")</f>
        <v>100</v>
      </c>
      <c r="DI95" s="9">
        <f>IF($A95=2,IF(ISNUMBER(CU95/Ukraine!CU95),100*CU95/Ukraine!CU95,""),"")</f>
        <v>100</v>
      </c>
      <c r="DJ95" s="9">
        <f>IF($A95=2,IF(ISNUMBER(CV95/Ukraine!CV95),100*CV95/Ukraine!CV95,""),"")</f>
        <v>100</v>
      </c>
      <c r="DK95" s="9">
        <f>IF($A95=2,IF(ISNUMBER(CW95/Ukraine!CW95),100*CW95/Ukraine!CW95,""),"")</f>
        <v>99.999999999999986</v>
      </c>
      <c r="DM95" s="40">
        <f t="shared" si="67"/>
        <v>-3.5218162093509364E-2</v>
      </c>
      <c r="DN95" s="40">
        <f t="shared" si="68"/>
        <v>-0.13726619494268</v>
      </c>
      <c r="DO95" s="40">
        <f t="shared" si="69"/>
        <v>-3.7193629398861949E-2</v>
      </c>
      <c r="DP95" s="40">
        <f t="shared" si="70"/>
        <v>5.8110740581767129E-3</v>
      </c>
      <c r="DQ95" s="40">
        <f t="shared" si="71"/>
        <v>8.5349440304631763E-3</v>
      </c>
      <c r="DR95" s="40">
        <f t="shared" si="72"/>
        <v>-0.18707167994072982</v>
      </c>
      <c r="DT95" s="40">
        <f t="shared" si="95"/>
        <v>8.4635804667753334E-2</v>
      </c>
      <c r="DU95" s="40">
        <f t="shared" si="96"/>
        <v>8.5204003905886116E-2</v>
      </c>
      <c r="DV95" s="40">
        <f t="shared" si="97"/>
        <v>0.2970170803915122</v>
      </c>
      <c r="DW95" s="40">
        <f t="shared" si="98"/>
        <v>0.25808686208366072</v>
      </c>
      <c r="DX95" s="40">
        <f t="shared" si="99"/>
        <v>0.35081996320759856</v>
      </c>
      <c r="DY95" s="40">
        <f t="shared" si="88"/>
        <v>1.5944727696974152</v>
      </c>
    </row>
    <row r="96" spans="1:129" x14ac:dyDescent="0.2">
      <c r="A96" s="39">
        <f>'Industry selection'!C96</f>
        <v>2</v>
      </c>
      <c r="B96" s="2">
        <v>23.7</v>
      </c>
      <c r="C96" s="2" t="s">
        <v>194</v>
      </c>
      <c r="E96" s="30" t="s">
        <v>193</v>
      </c>
      <c r="F96" s="31">
        <v>23.7</v>
      </c>
      <c r="G96" s="32" t="s">
        <v>194</v>
      </c>
      <c r="H96" s="157">
        <f>[1]Ukraine!$F$94</f>
        <v>424</v>
      </c>
      <c r="I96" s="157">
        <f>[1]Ukraine!$G$94</f>
        <v>5341</v>
      </c>
      <c r="J96" s="157">
        <f>[1]Ukraine!$H$94</f>
        <v>5205</v>
      </c>
      <c r="K96" s="157">
        <f>[1]Ukraine!$I$94</f>
        <v>558802.6</v>
      </c>
      <c r="L96" s="157">
        <f>[1]Ukraine!$J$94</f>
        <v>96107</v>
      </c>
      <c r="M96" s="11"/>
      <c r="N96" s="33" t="s">
        <v>821</v>
      </c>
      <c r="O96" s="36">
        <v>23.7</v>
      </c>
      <c r="P96" s="35" t="s">
        <v>194</v>
      </c>
      <c r="Q96" s="157">
        <f>[2]Ukraine!$F$94</f>
        <v>474</v>
      </c>
      <c r="R96" s="157">
        <f>[2]Ukraine!$G$94</f>
        <v>5457</v>
      </c>
      <c r="S96" s="157">
        <f>[2]Ukraine!$H$94</f>
        <v>5342</v>
      </c>
      <c r="T96" s="157">
        <f>[2]Ukraine!$I$94</f>
        <v>701291.1</v>
      </c>
      <c r="U96" s="157">
        <f>[2]Ukraine!$J$94</f>
        <v>101700.4</v>
      </c>
      <c r="V96" s="11"/>
      <c r="W96" s="36" t="s">
        <v>1166</v>
      </c>
      <c r="X96" s="36">
        <v>23.7</v>
      </c>
      <c r="Y96" s="36" t="s">
        <v>194</v>
      </c>
      <c r="Z96" s="157">
        <f>[3]Ukraine!$F$94</f>
        <v>425</v>
      </c>
      <c r="AA96" s="157">
        <f>[3]Ukraine!$G$94</f>
        <v>4028</v>
      </c>
      <c r="AB96" s="157">
        <f>[3]Ukraine!$H$94</f>
        <v>3924</v>
      </c>
      <c r="AC96" s="157">
        <f>[3]Ukraine!$I$94</f>
        <v>642179.9</v>
      </c>
      <c r="AD96" s="157">
        <f>[3]Ukraine!$J$94</f>
        <v>77870.7</v>
      </c>
      <c r="AE96" s="11"/>
      <c r="AF96" s="37" t="s">
        <v>1166</v>
      </c>
      <c r="AG96" s="37">
        <v>23.7</v>
      </c>
      <c r="AH96" s="37" t="s">
        <v>194</v>
      </c>
      <c r="AI96" s="157">
        <f>[4]Ukraine!$F$94</f>
        <v>406</v>
      </c>
      <c r="AJ96" s="157">
        <f>[4]Ukraine!$G$94</f>
        <v>3261</v>
      </c>
      <c r="AK96" s="157">
        <f>[4]Ukraine!$H$94</f>
        <v>3147</v>
      </c>
      <c r="AL96" s="157">
        <f>[4]Ukraine!$I$94</f>
        <v>499197.2</v>
      </c>
      <c r="AM96" s="157">
        <f>[4]Ukraine!$J$94</f>
        <v>71290.600000000006</v>
      </c>
      <c r="AN96" s="11"/>
      <c r="AO96" s="11" t="s">
        <v>1166</v>
      </c>
      <c r="AP96" s="11">
        <v>23.7</v>
      </c>
      <c r="AQ96" s="11" t="s">
        <v>194</v>
      </c>
      <c r="AR96" s="157">
        <f>[5]Ukraine!$F$94</f>
        <v>353</v>
      </c>
      <c r="AS96" s="157">
        <f>[5]Ukraine!$G$94</f>
        <v>3098</v>
      </c>
      <c r="AT96" s="157">
        <f>[5]Ukraine!$H$94</f>
        <v>3021</v>
      </c>
      <c r="AU96" s="157">
        <f>[5]Ukraine!$I$94</f>
        <v>691117.1</v>
      </c>
      <c r="AV96" s="157">
        <f>[5]Ukraine!$J$94</f>
        <v>79519.5</v>
      </c>
      <c r="AW96" s="11"/>
      <c r="AX96" s="33" t="s">
        <v>1166</v>
      </c>
      <c r="AY96" s="33">
        <v>23.7</v>
      </c>
      <c r="AZ96" s="33" t="s">
        <v>194</v>
      </c>
      <c r="BA96" s="157">
        <f>[6]Ukraine!$F$94</f>
        <v>381</v>
      </c>
      <c r="BB96" s="157">
        <f>[6]Ukraine!$G$94</f>
        <v>3267</v>
      </c>
      <c r="BC96" s="157">
        <f>[6]Ukraine!$H$94</f>
        <v>3158</v>
      </c>
      <c r="BD96" s="157">
        <f>[6]Ukraine!$I$94</f>
        <v>884960.3</v>
      </c>
      <c r="BE96" s="157">
        <f>[6]Ukraine!$J$94</f>
        <v>135638.5</v>
      </c>
      <c r="BG96" s="2">
        <v>23.7</v>
      </c>
      <c r="BH96" s="2" t="s">
        <v>194</v>
      </c>
      <c r="BI96" s="1">
        <f t="shared" si="73"/>
        <v>424</v>
      </c>
      <c r="BJ96" s="1">
        <f t="shared" si="74"/>
        <v>474</v>
      </c>
      <c r="BK96" s="1">
        <f t="shared" si="75"/>
        <v>425</v>
      </c>
      <c r="BL96" s="1">
        <f t="shared" si="76"/>
        <v>406</v>
      </c>
      <c r="BM96" s="1">
        <f t="shared" si="77"/>
        <v>353</v>
      </c>
      <c r="BN96" s="1">
        <f t="shared" si="78"/>
        <v>381</v>
      </c>
      <c r="BP96" s="1">
        <f t="shared" si="89"/>
        <v>5205</v>
      </c>
      <c r="BQ96" s="1">
        <f t="shared" si="90"/>
        <v>5342</v>
      </c>
      <c r="BR96" s="1">
        <f t="shared" si="91"/>
        <v>3924</v>
      </c>
      <c r="BS96" s="1">
        <f t="shared" si="92"/>
        <v>3147</v>
      </c>
      <c r="BT96" s="1">
        <f t="shared" si="93"/>
        <v>3021</v>
      </c>
      <c r="BU96" s="1">
        <f t="shared" si="94"/>
        <v>3158</v>
      </c>
      <c r="BW96" s="40">
        <f t="shared" si="100"/>
        <v>7.1392370686196587E-4</v>
      </c>
      <c r="BX96" s="40">
        <f t="shared" si="100"/>
        <v>7.6142888073232862E-4</v>
      </c>
      <c r="BY96" s="40">
        <f t="shared" si="100"/>
        <v>6.3361993170662231E-4</v>
      </c>
      <c r="BZ96" s="40">
        <f t="shared" si="100"/>
        <v>5.4464081742850617E-4</v>
      </c>
      <c r="CA96" s="40">
        <f t="shared" si="100"/>
        <v>5.2871337137292741E-4</v>
      </c>
      <c r="CB96" s="40">
        <f t="shared" si="100"/>
        <v>5.5262105647216732E-4</v>
      </c>
      <c r="CD96" s="10">
        <f t="shared" si="79"/>
        <v>96107</v>
      </c>
      <c r="CE96" s="10">
        <f t="shared" si="80"/>
        <v>101700.4</v>
      </c>
      <c r="CF96" s="10">
        <f t="shared" si="81"/>
        <v>77870.7</v>
      </c>
      <c r="CG96" s="10">
        <f t="shared" si="82"/>
        <v>71290.600000000006</v>
      </c>
      <c r="CH96" s="10">
        <f t="shared" si="83"/>
        <v>79519.5</v>
      </c>
      <c r="CI96" s="10">
        <f t="shared" si="84"/>
        <v>135638.5</v>
      </c>
      <c r="CK96" s="40">
        <f t="shared" si="85"/>
        <v>3.6089523586516417E-4</v>
      </c>
      <c r="CL96" s="40">
        <f t="shared" si="85"/>
        <v>3.7682940684971805E-4</v>
      </c>
      <c r="CM96" s="40">
        <f t="shared" si="85"/>
        <v>2.9776132065841585E-4</v>
      </c>
      <c r="CN96" s="40">
        <f t="shared" si="85"/>
        <v>2.4100406770638749E-4</v>
      </c>
      <c r="CO96" s="40">
        <f t="shared" si="85"/>
        <v>2.2037859202191518E-4</v>
      </c>
      <c r="CP96" s="40">
        <f t="shared" si="85"/>
        <v>2.8690485430952524E-4</v>
      </c>
      <c r="CR96" s="9">
        <f t="shared" si="86"/>
        <v>18.464361191162343</v>
      </c>
      <c r="CS96" s="9">
        <f t="shared" si="86"/>
        <v>19.037888431299137</v>
      </c>
      <c r="CT96" s="9">
        <f t="shared" si="86"/>
        <v>19.844724770642202</v>
      </c>
      <c r="CU96" s="9">
        <f t="shared" si="86"/>
        <v>22.653511280584684</v>
      </c>
      <c r="CV96" s="9">
        <f t="shared" si="86"/>
        <v>26.322244289970207</v>
      </c>
      <c r="CW96" s="9">
        <f t="shared" si="86"/>
        <v>42.950759974667513</v>
      </c>
      <c r="CY96" s="9">
        <f t="shared" si="87"/>
        <v>50.55095276937508</v>
      </c>
      <c r="CZ96" s="9">
        <f t="shared" si="87"/>
        <v>49.489770664765217</v>
      </c>
      <c r="DA96" s="9">
        <f t="shared" si="87"/>
        <v>46.993679611121323</v>
      </c>
      <c r="DB96" s="9">
        <f t="shared" si="87"/>
        <v>44.25009290421454</v>
      </c>
      <c r="DC96" s="9">
        <f t="shared" si="87"/>
        <v>41.682053822404917</v>
      </c>
      <c r="DD96" s="9">
        <f t="shared" si="87"/>
        <v>51.917105030538274</v>
      </c>
      <c r="DF96" s="9">
        <f>IF($A96=2,IF(ISNUMBER(CR96/Ukraine!CR96),100*CR96/Ukraine!CR96,""),"")</f>
        <v>100</v>
      </c>
      <c r="DG96" s="9">
        <f>IF($A96=2,IF(ISNUMBER(CS96/Ukraine!CS96),100*CS96/Ukraine!CS96,""),"")</f>
        <v>100</v>
      </c>
      <c r="DH96" s="9">
        <f>IF($A96=2,IF(ISNUMBER(CT96/Ukraine!CT96),100*CT96/Ukraine!CT96,""),"")</f>
        <v>100</v>
      </c>
      <c r="DI96" s="9">
        <f>IF($A96=2,IF(ISNUMBER(CU96/Ukraine!CU96),100*CU96/Ukraine!CU96,""),"")</f>
        <v>100</v>
      </c>
      <c r="DJ96" s="9">
        <f>IF($A96=2,IF(ISNUMBER(CV96/Ukraine!CV96),100*CV96/Ukraine!CV96,""),"")</f>
        <v>100</v>
      </c>
      <c r="DK96" s="9">
        <f>IF($A96=2,IF(ISNUMBER(CW96/Ukraine!CW96),100*CW96/Ukraine!CW96,""),"")</f>
        <v>100.00000000000001</v>
      </c>
      <c r="DM96" s="40">
        <f t="shared" si="67"/>
        <v>2.6320845341018195E-2</v>
      </c>
      <c r="DN96" s="40">
        <f t="shared" si="68"/>
        <v>-0.26544365406214898</v>
      </c>
      <c r="DO96" s="40">
        <f t="shared" si="69"/>
        <v>-0.19801223241590216</v>
      </c>
      <c r="DP96" s="40">
        <f t="shared" si="70"/>
        <v>-4.0038131553860823E-2</v>
      </c>
      <c r="DQ96" s="40">
        <f t="shared" si="71"/>
        <v>4.5349222111883414E-2</v>
      </c>
      <c r="DR96" s="40">
        <f t="shared" si="72"/>
        <v>-0.39327569644572524</v>
      </c>
      <c r="DT96" s="40">
        <f t="shared" si="95"/>
        <v>3.1061309633138245E-2</v>
      </c>
      <c r="DU96" s="40">
        <f t="shared" si="96"/>
        <v>4.23805582354706E-2</v>
      </c>
      <c r="DV96" s="40">
        <f t="shared" si="97"/>
        <v>0.14153819427607939</v>
      </c>
      <c r="DW96" s="40">
        <f t="shared" si="98"/>
        <v>0.16194986127955491</v>
      </c>
      <c r="DX96" s="40">
        <f t="shared" si="99"/>
        <v>0.6317286437096632</v>
      </c>
      <c r="DY96" s="40">
        <f t="shared" si="88"/>
        <v>1.326143836225711</v>
      </c>
    </row>
    <row r="97" spans="1:129" x14ac:dyDescent="0.2">
      <c r="A97" s="39">
        <f>'Industry selection'!C97</f>
        <v>1</v>
      </c>
      <c r="B97" s="2">
        <v>23.9</v>
      </c>
      <c r="C97" s="2" t="s">
        <v>196</v>
      </c>
      <c r="E97" s="30" t="s">
        <v>195</v>
      </c>
      <c r="F97" s="31">
        <v>23.9</v>
      </c>
      <c r="G97" s="32" t="s">
        <v>196</v>
      </c>
      <c r="H97" s="157">
        <f>[1]Ukraine!$F$95</f>
        <v>209</v>
      </c>
      <c r="I97" s="157">
        <f>[1]Ukraine!$G$95</f>
        <v>7988</v>
      </c>
      <c r="J97" s="157">
        <f>[1]Ukraine!$H$95</f>
        <v>7924</v>
      </c>
      <c r="K97" s="157">
        <f>[1]Ukraine!$I$95</f>
        <v>3230677.1</v>
      </c>
      <c r="L97" s="157">
        <f>[1]Ukraine!$J$95</f>
        <v>253183.3</v>
      </c>
      <c r="M97" s="11"/>
      <c r="N97" s="33" t="s">
        <v>822</v>
      </c>
      <c r="O97" s="36">
        <v>23.9</v>
      </c>
      <c r="P97" s="35" t="s">
        <v>196</v>
      </c>
      <c r="Q97" s="157">
        <f>[2]Ukraine!$F$95</f>
        <v>238</v>
      </c>
      <c r="R97" s="157">
        <f>[2]Ukraine!$G$95</f>
        <v>8767</v>
      </c>
      <c r="S97" s="157">
        <f>[2]Ukraine!$H$95</f>
        <v>8678</v>
      </c>
      <c r="T97" s="157">
        <f>[2]Ukraine!$I$95</f>
        <v>3742969.1</v>
      </c>
      <c r="U97" s="157">
        <f>[2]Ukraine!$J$95</f>
        <v>310957.5</v>
      </c>
      <c r="V97" s="11"/>
      <c r="W97" s="36" t="s">
        <v>1167</v>
      </c>
      <c r="X97" s="36">
        <v>23.9</v>
      </c>
      <c r="Y97" s="36" t="s">
        <v>196</v>
      </c>
      <c r="Z97" s="157">
        <f>[3]Ukraine!$F$95</f>
        <v>208</v>
      </c>
      <c r="AA97" s="157">
        <f>[3]Ukraine!$G$95</f>
        <v>7537</v>
      </c>
      <c r="AB97" s="157">
        <f>[3]Ukraine!$H$95</f>
        <v>7502</v>
      </c>
      <c r="AC97" s="157">
        <f>[3]Ukraine!$I$95</f>
        <v>3955084.3</v>
      </c>
      <c r="AD97" s="157">
        <f>[3]Ukraine!$J$95</f>
        <v>320523.5</v>
      </c>
      <c r="AE97" s="11"/>
      <c r="AF97" s="37" t="s">
        <v>1167</v>
      </c>
      <c r="AG97" s="37">
        <v>23.9</v>
      </c>
      <c r="AH97" s="37" t="s">
        <v>196</v>
      </c>
      <c r="AI97" s="157">
        <f>[4]Ukraine!$F$95</f>
        <v>223</v>
      </c>
      <c r="AJ97" s="157">
        <f>[4]Ukraine!$G$95</f>
        <v>7038</v>
      </c>
      <c r="AK97" s="157">
        <f>[4]Ukraine!$H$95</f>
        <v>6980</v>
      </c>
      <c r="AL97" s="157">
        <f>[4]Ukraine!$I$95</f>
        <v>5836833.9000000004</v>
      </c>
      <c r="AM97" s="157">
        <f>[4]Ukraine!$J$95</f>
        <v>371713.5</v>
      </c>
      <c r="AN97" s="11"/>
      <c r="AO97" s="11" t="s">
        <v>1167</v>
      </c>
      <c r="AP97" s="11">
        <v>23.9</v>
      </c>
      <c r="AQ97" s="11" t="s">
        <v>196</v>
      </c>
      <c r="AR97" s="157">
        <f>[5]Ukraine!$F$95</f>
        <v>213</v>
      </c>
      <c r="AS97" s="157">
        <f>[5]Ukraine!$G$95</f>
        <v>7392</v>
      </c>
      <c r="AT97" s="157">
        <f>[5]Ukraine!$H$95</f>
        <v>7348</v>
      </c>
      <c r="AU97" s="157">
        <f>[5]Ukraine!$I$95</f>
        <v>7936200.5999999996</v>
      </c>
      <c r="AV97" s="157">
        <f>[5]Ukraine!$J$95</f>
        <v>513970.8</v>
      </c>
      <c r="AW97" s="11"/>
      <c r="AX97" s="33" t="s">
        <v>1167</v>
      </c>
      <c r="AY97" s="33">
        <v>23.9</v>
      </c>
      <c r="AZ97" s="33" t="s">
        <v>196</v>
      </c>
      <c r="BA97" s="157">
        <f>[6]Ukraine!$F$95</f>
        <v>249</v>
      </c>
      <c r="BB97" s="157">
        <f>[6]Ukraine!$G$95</f>
        <v>8548</v>
      </c>
      <c r="BC97" s="157">
        <f>[6]Ukraine!$H$95</f>
        <v>8504</v>
      </c>
      <c r="BD97" s="157">
        <f>[6]Ukraine!$I$95</f>
        <v>14154773.6</v>
      </c>
      <c r="BE97" s="157">
        <f>[6]Ukraine!$J$95</f>
        <v>767616.2</v>
      </c>
      <c r="BG97" s="2">
        <v>23.9</v>
      </c>
      <c r="BH97" s="2" t="s">
        <v>196</v>
      </c>
      <c r="BI97" s="1">
        <f t="shared" si="73"/>
        <v>209</v>
      </c>
      <c r="BJ97" s="1">
        <f t="shared" si="74"/>
        <v>238</v>
      </c>
      <c r="BK97" s="1">
        <f t="shared" si="75"/>
        <v>208</v>
      </c>
      <c r="BL97" s="1">
        <f t="shared" si="76"/>
        <v>223</v>
      </c>
      <c r="BM97" s="1">
        <f t="shared" si="77"/>
        <v>213</v>
      </c>
      <c r="BN97" s="1">
        <f t="shared" si="78"/>
        <v>249</v>
      </c>
      <c r="BP97" s="1">
        <f t="shared" si="89"/>
        <v>7924</v>
      </c>
      <c r="BQ97" s="1">
        <f t="shared" si="90"/>
        <v>8678</v>
      </c>
      <c r="BR97" s="1">
        <f t="shared" si="91"/>
        <v>7502</v>
      </c>
      <c r="BS97" s="1">
        <f t="shared" si="92"/>
        <v>6980</v>
      </c>
      <c r="BT97" s="1">
        <f t="shared" si="93"/>
        <v>7348</v>
      </c>
      <c r="BU97" s="1">
        <f t="shared" si="94"/>
        <v>8504</v>
      </c>
      <c r="BW97" s="40" t="str">
        <f t="shared" si="100"/>
        <v/>
      </c>
      <c r="BX97" s="40" t="str">
        <f t="shared" si="100"/>
        <v/>
      </c>
      <c r="BY97" s="40" t="str">
        <f t="shared" si="100"/>
        <v/>
      </c>
      <c r="BZ97" s="40" t="str">
        <f t="shared" si="100"/>
        <v/>
      </c>
      <c r="CA97" s="40" t="str">
        <f t="shared" si="100"/>
        <v/>
      </c>
      <c r="CB97" s="40" t="str">
        <f t="shared" si="100"/>
        <v/>
      </c>
      <c r="CD97" s="10">
        <f t="shared" si="79"/>
        <v>253183.3</v>
      </c>
      <c r="CE97" s="10">
        <f t="shared" si="80"/>
        <v>310957.5</v>
      </c>
      <c r="CF97" s="10">
        <f t="shared" si="81"/>
        <v>320523.5</v>
      </c>
      <c r="CG97" s="10">
        <f t="shared" si="82"/>
        <v>371713.5</v>
      </c>
      <c r="CH97" s="10">
        <f t="shared" si="83"/>
        <v>513970.8</v>
      </c>
      <c r="CI97" s="10">
        <f t="shared" si="84"/>
        <v>767616.2</v>
      </c>
      <c r="CK97" s="40" t="str">
        <f t="shared" si="85"/>
        <v/>
      </c>
      <c r="CL97" s="40" t="str">
        <f t="shared" si="85"/>
        <v/>
      </c>
      <c r="CM97" s="40" t="str">
        <f t="shared" si="85"/>
        <v/>
      </c>
      <c r="CN97" s="40" t="str">
        <f t="shared" si="85"/>
        <v/>
      </c>
      <c r="CO97" s="40" t="str">
        <f t="shared" si="85"/>
        <v/>
      </c>
      <c r="CP97" s="40" t="str">
        <f t="shared" si="85"/>
        <v/>
      </c>
      <c r="CR97" s="9" t="str">
        <f t="shared" si="86"/>
        <v/>
      </c>
      <c r="CS97" s="9" t="str">
        <f t="shared" si="86"/>
        <v/>
      </c>
      <c r="CT97" s="9" t="str">
        <f t="shared" si="86"/>
        <v/>
      </c>
      <c r="CU97" s="9" t="str">
        <f t="shared" si="86"/>
        <v/>
      </c>
      <c r="CV97" s="9" t="str">
        <f t="shared" si="86"/>
        <v/>
      </c>
      <c r="CW97" s="9" t="str">
        <f t="shared" si="86"/>
        <v/>
      </c>
      <c r="CY97" s="9" t="str">
        <f t="shared" si="87"/>
        <v/>
      </c>
      <c r="CZ97" s="9" t="str">
        <f t="shared" si="87"/>
        <v/>
      </c>
      <c r="DA97" s="9" t="str">
        <f t="shared" si="87"/>
        <v/>
      </c>
      <c r="DB97" s="9" t="str">
        <f t="shared" si="87"/>
        <v/>
      </c>
      <c r="DC97" s="9" t="str">
        <f t="shared" si="87"/>
        <v/>
      </c>
      <c r="DD97" s="9" t="str">
        <f t="shared" si="87"/>
        <v/>
      </c>
      <c r="DF97" s="9" t="str">
        <f>IF($A97=2,IF(ISNUMBER(CR97/Ukraine!CR97),100*CR97/Ukraine!CR97,""),"")</f>
        <v/>
      </c>
      <c r="DG97" s="9" t="str">
        <f>IF($A97=2,IF(ISNUMBER(CS97/Ukraine!CS97),100*CS97/Ukraine!CS97,""),"")</f>
        <v/>
      </c>
      <c r="DH97" s="9" t="str">
        <f>IF($A97=2,IF(ISNUMBER(CT97/Ukraine!CT97),100*CT97/Ukraine!CT97,""),"")</f>
        <v/>
      </c>
      <c r="DI97" s="9" t="str">
        <f>IF($A97=2,IF(ISNUMBER(CU97/Ukraine!CU97),100*CU97/Ukraine!CU97,""),"")</f>
        <v/>
      </c>
      <c r="DJ97" s="9" t="str">
        <f>IF($A97=2,IF(ISNUMBER(CV97/Ukraine!CV97),100*CV97/Ukraine!CV97,""),"")</f>
        <v/>
      </c>
      <c r="DK97" s="9" t="str">
        <f>IF($A97=2,IF(ISNUMBER(CW97/Ukraine!CW97),100*CW97/Ukraine!CW97,""),"")</f>
        <v/>
      </c>
      <c r="DM97" s="40" t="str">
        <f t="shared" si="67"/>
        <v/>
      </c>
      <c r="DN97" s="40" t="str">
        <f t="shared" si="68"/>
        <v/>
      </c>
      <c r="DO97" s="40" t="str">
        <f t="shared" si="69"/>
        <v/>
      </c>
      <c r="DP97" s="40" t="str">
        <f t="shared" si="70"/>
        <v/>
      </c>
      <c r="DQ97" s="40" t="str">
        <f t="shared" si="71"/>
        <v/>
      </c>
      <c r="DR97" s="40" t="str">
        <f t="shared" si="72"/>
        <v/>
      </c>
      <c r="DT97" s="40" t="str">
        <f t="shared" si="95"/>
        <v/>
      </c>
      <c r="DU97" s="40" t="str">
        <f t="shared" si="96"/>
        <v/>
      </c>
      <c r="DV97" s="40" t="str">
        <f t="shared" si="97"/>
        <v/>
      </c>
      <c r="DW97" s="40" t="str">
        <f t="shared" si="98"/>
        <v/>
      </c>
      <c r="DX97" s="40" t="str">
        <f t="shared" si="99"/>
        <v/>
      </c>
      <c r="DY97" s="40" t="str">
        <f t="shared" si="88"/>
        <v/>
      </c>
    </row>
    <row r="98" spans="1:129" x14ac:dyDescent="0.2">
      <c r="A98" s="39">
        <f>'Industry selection'!C98</f>
        <v>2</v>
      </c>
      <c r="B98" s="2">
        <v>24</v>
      </c>
      <c r="C98" s="2" t="s">
        <v>198</v>
      </c>
      <c r="E98" s="30" t="s">
        <v>197</v>
      </c>
      <c r="F98" s="31">
        <v>24</v>
      </c>
      <c r="G98" s="32" t="s">
        <v>198</v>
      </c>
      <c r="H98" s="157">
        <f>[1]Ukraine!$F$96</f>
        <v>569</v>
      </c>
      <c r="I98" s="157">
        <f>[1]Ukraine!$G$96</f>
        <v>242262</v>
      </c>
      <c r="J98" s="157">
        <f>[1]Ukraine!$H$96</f>
        <v>242130</v>
      </c>
      <c r="K98" s="157">
        <f>[1]Ukraine!$I$96</f>
        <v>227943192.30000001</v>
      </c>
      <c r="L98" s="157">
        <f>[1]Ukraine!$J$96</f>
        <v>12689620.800000001</v>
      </c>
      <c r="M98" s="11"/>
      <c r="N98" s="33" t="s">
        <v>823</v>
      </c>
      <c r="O98" s="36">
        <v>24</v>
      </c>
      <c r="P98" s="35" t="s">
        <v>198</v>
      </c>
      <c r="Q98" s="157">
        <f>[2]Ukraine!$F$96</f>
        <v>617</v>
      </c>
      <c r="R98" s="157">
        <f>[2]Ukraine!$G$96</f>
        <v>212849</v>
      </c>
      <c r="S98" s="157">
        <f>[2]Ukraine!$H$96</f>
        <v>212716</v>
      </c>
      <c r="T98" s="157">
        <f>[2]Ukraine!$I$96</f>
        <v>200905512.19999999</v>
      </c>
      <c r="U98" s="157">
        <f>[2]Ukraine!$J$96</f>
        <v>11920815</v>
      </c>
      <c r="V98" s="11"/>
      <c r="W98" s="36" t="s">
        <v>1168</v>
      </c>
      <c r="X98" s="36">
        <v>24</v>
      </c>
      <c r="Y98" s="36" t="s">
        <v>198</v>
      </c>
      <c r="Z98" s="157">
        <f>[3]Ukraine!$F$96</f>
        <v>533</v>
      </c>
      <c r="AA98" s="157">
        <f>[3]Ukraine!$G$96</f>
        <v>198757</v>
      </c>
      <c r="AB98" s="157">
        <f>[3]Ukraine!$H$96</f>
        <v>198622</v>
      </c>
      <c r="AC98" s="157">
        <f>[3]Ukraine!$I$96</f>
        <v>242081644.80000001</v>
      </c>
      <c r="AD98" s="157">
        <f>[3]Ukraine!$J$96</f>
        <v>12925070.4</v>
      </c>
      <c r="AE98" s="11"/>
      <c r="AF98" s="37" t="s">
        <v>1168</v>
      </c>
      <c r="AG98" s="37">
        <v>24</v>
      </c>
      <c r="AH98" s="37" t="s">
        <v>198</v>
      </c>
      <c r="AI98" s="157">
        <f>[4]Ukraine!$F$96</f>
        <v>561</v>
      </c>
      <c r="AJ98" s="157">
        <f>[4]Ukraine!$G$96</f>
        <v>183260</v>
      </c>
      <c r="AK98" s="157">
        <f>[4]Ukraine!$H$96</f>
        <v>183149</v>
      </c>
      <c r="AL98" s="157">
        <f>[4]Ukraine!$I$96</f>
        <v>279764990.89999998</v>
      </c>
      <c r="AM98" s="157">
        <f>[4]Ukraine!$J$96</f>
        <v>13957052.199999999</v>
      </c>
      <c r="AN98" s="11"/>
      <c r="AO98" s="11" t="s">
        <v>1168</v>
      </c>
      <c r="AP98" s="11">
        <v>24</v>
      </c>
      <c r="AQ98" s="11" t="s">
        <v>198</v>
      </c>
      <c r="AR98" s="157">
        <f>[5]Ukraine!$F$96</f>
        <v>544</v>
      </c>
      <c r="AS98" s="157">
        <f>[5]Ukraine!$G$96</f>
        <v>159941</v>
      </c>
      <c r="AT98" s="157">
        <f>[5]Ukraine!$H$96</f>
        <v>159759</v>
      </c>
      <c r="AU98" s="157">
        <f>[5]Ukraine!$I$96</f>
        <v>300252720.19999999</v>
      </c>
      <c r="AV98" s="157">
        <f>[5]Ukraine!$J$96</f>
        <v>14386958.199999999</v>
      </c>
      <c r="AW98" s="11"/>
      <c r="AX98" s="33" t="s">
        <v>1168</v>
      </c>
      <c r="AY98" s="33">
        <v>24</v>
      </c>
      <c r="AZ98" s="33" t="s">
        <v>198</v>
      </c>
      <c r="BA98" s="157">
        <f>[6]Ukraine!$F$96</f>
        <v>570</v>
      </c>
      <c r="BB98" s="157">
        <f>[6]Ukraine!$G$96</f>
        <v>146190</v>
      </c>
      <c r="BC98" s="157">
        <f>[6]Ukraine!$H$96</f>
        <v>146069</v>
      </c>
      <c r="BD98" s="157">
        <f>[6]Ukraine!$I$96</f>
        <v>388664271.80000001</v>
      </c>
      <c r="BE98" s="157">
        <f>[6]Ukraine!$J$96</f>
        <v>16017482.300000001</v>
      </c>
      <c r="BG98" s="2">
        <v>24</v>
      </c>
      <c r="BH98" s="2" t="s">
        <v>198</v>
      </c>
      <c r="BI98" s="1">
        <f t="shared" si="73"/>
        <v>569</v>
      </c>
      <c r="BJ98" s="1">
        <f t="shared" si="74"/>
        <v>617</v>
      </c>
      <c r="BK98" s="1">
        <f t="shared" si="75"/>
        <v>533</v>
      </c>
      <c r="BL98" s="1">
        <f t="shared" si="76"/>
        <v>561</v>
      </c>
      <c r="BM98" s="1">
        <f t="shared" si="77"/>
        <v>544</v>
      </c>
      <c r="BN98" s="1">
        <f t="shared" si="78"/>
        <v>570</v>
      </c>
      <c r="BP98" s="1">
        <f t="shared" si="89"/>
        <v>242130</v>
      </c>
      <c r="BQ98" s="1">
        <f t="shared" si="90"/>
        <v>212716</v>
      </c>
      <c r="BR98" s="1">
        <f t="shared" si="91"/>
        <v>198622</v>
      </c>
      <c r="BS98" s="1">
        <f t="shared" si="92"/>
        <v>183149</v>
      </c>
      <c r="BT98" s="1">
        <f t="shared" si="93"/>
        <v>159759</v>
      </c>
      <c r="BU98" s="1">
        <f t="shared" si="94"/>
        <v>146069</v>
      </c>
      <c r="BW98" s="40">
        <f t="shared" si="100"/>
        <v>3.3210825579728681E-2</v>
      </c>
      <c r="BX98" s="40">
        <f t="shared" si="100"/>
        <v>3.0319750242204797E-2</v>
      </c>
      <c r="BY98" s="40">
        <f t="shared" si="100"/>
        <v>3.2072084117082761E-2</v>
      </c>
      <c r="BZ98" s="40">
        <f t="shared" si="100"/>
        <v>3.1696987947636951E-2</v>
      </c>
      <c r="CA98" s="40">
        <f t="shared" si="100"/>
        <v>2.7959854186417579E-2</v>
      </c>
      <c r="CB98" s="40">
        <f t="shared" si="100"/>
        <v>2.5560736256438569E-2</v>
      </c>
      <c r="CD98" s="10">
        <f t="shared" si="79"/>
        <v>12689620.800000001</v>
      </c>
      <c r="CE98" s="10">
        <f t="shared" si="80"/>
        <v>11920815</v>
      </c>
      <c r="CF98" s="10">
        <f t="shared" si="81"/>
        <v>12925070.4</v>
      </c>
      <c r="CG98" s="10">
        <f t="shared" si="82"/>
        <v>13957052.199999999</v>
      </c>
      <c r="CH98" s="10">
        <f t="shared" si="83"/>
        <v>14386958.199999999</v>
      </c>
      <c r="CI98" s="10">
        <f t="shared" si="84"/>
        <v>16017482.300000001</v>
      </c>
      <c r="CK98" s="40">
        <f t="shared" si="85"/>
        <v>4.765130210760396E-2</v>
      </c>
      <c r="CL98" s="40">
        <f t="shared" si="85"/>
        <v>4.4170068609516014E-2</v>
      </c>
      <c r="CM98" s="40">
        <f t="shared" si="85"/>
        <v>4.9422774315718232E-2</v>
      </c>
      <c r="CN98" s="40">
        <f t="shared" si="85"/>
        <v>4.7183027683739283E-2</v>
      </c>
      <c r="CO98" s="40">
        <f t="shared" si="85"/>
        <v>3.9871699288780073E-2</v>
      </c>
      <c r="CP98" s="40">
        <f t="shared" si="85"/>
        <v>3.3880450061648422E-2</v>
      </c>
      <c r="CR98" s="9">
        <f t="shared" si="86"/>
        <v>52.408296369718748</v>
      </c>
      <c r="CS98" s="9">
        <f t="shared" si="86"/>
        <v>56.040988924199404</v>
      </c>
      <c r="CT98" s="9">
        <f t="shared" si="86"/>
        <v>65.073709860941889</v>
      </c>
      <c r="CU98" s="9">
        <f t="shared" si="86"/>
        <v>76.205997302742574</v>
      </c>
      <c r="CV98" s="9">
        <f t="shared" si="86"/>
        <v>90.054132787511179</v>
      </c>
      <c r="CW98" s="9">
        <f t="shared" si="86"/>
        <v>109.65695869760182</v>
      </c>
      <c r="CY98" s="9">
        <f t="shared" si="87"/>
        <v>143.48123322983423</v>
      </c>
      <c r="CZ98" s="9">
        <f t="shared" si="87"/>
        <v>145.68084584031865</v>
      </c>
      <c r="DA98" s="9">
        <f t="shared" si="87"/>
        <v>154.09904181871943</v>
      </c>
      <c r="DB98" s="9">
        <f t="shared" si="87"/>
        <v>148.85650258530904</v>
      </c>
      <c r="DC98" s="9">
        <f t="shared" si="87"/>
        <v>142.60338778214754</v>
      </c>
      <c r="DD98" s="9">
        <f t="shared" si="87"/>
        <v>132.54880345285116</v>
      </c>
      <c r="DF98" s="9">
        <f>IF($A98=2,IF(ISNUMBER(CR98/Ukraine!CR98),100*CR98/Ukraine!CR98,""),"")</f>
        <v>100</v>
      </c>
      <c r="DG98" s="9">
        <f>IF($A98=2,IF(ISNUMBER(CS98/Ukraine!CS98),100*CS98/Ukraine!CS98,""),"")</f>
        <v>100</v>
      </c>
      <c r="DH98" s="9">
        <f>IF($A98=2,IF(ISNUMBER(CT98/Ukraine!CT98),100*CT98/Ukraine!CT98,""),"")</f>
        <v>100</v>
      </c>
      <c r="DI98" s="9">
        <f>IF($A98=2,IF(ISNUMBER(CU98/Ukraine!CU98),100*CU98/Ukraine!CU98,""),"")</f>
        <v>100</v>
      </c>
      <c r="DJ98" s="9">
        <f>IF($A98=2,IF(ISNUMBER(CV98/Ukraine!CV98),100*CV98/Ukraine!CV98,""),"")</f>
        <v>99.999999999999986</v>
      </c>
      <c r="DK98" s="9">
        <f>IF($A98=2,IF(ISNUMBER(CW98/Ukraine!CW98),100*CW98/Ukraine!CW98,""),"")</f>
        <v>100</v>
      </c>
      <c r="DM98" s="40">
        <f t="shared" si="67"/>
        <v>-0.12148019658860942</v>
      </c>
      <c r="DN98" s="40">
        <f t="shared" si="68"/>
        <v>-6.6257357227477054E-2</v>
      </c>
      <c r="DO98" s="40">
        <f t="shared" si="69"/>
        <v>-7.7901743009334279E-2</v>
      </c>
      <c r="DP98" s="40">
        <f t="shared" si="70"/>
        <v>-0.12771022500805351</v>
      </c>
      <c r="DQ98" s="40">
        <f t="shared" si="71"/>
        <v>-8.5691572931728466E-2</v>
      </c>
      <c r="DR98" s="40">
        <f t="shared" si="72"/>
        <v>-0.39673315987279556</v>
      </c>
      <c r="DT98" s="40">
        <f t="shared" si="95"/>
        <v>6.9315219270886352E-2</v>
      </c>
      <c r="DU98" s="40">
        <f t="shared" si="96"/>
        <v>0.16118061280039275</v>
      </c>
      <c r="DV98" s="40">
        <f t="shared" si="97"/>
        <v>0.17107196540030722</v>
      </c>
      <c r="DW98" s="40">
        <f t="shared" si="98"/>
        <v>0.18171975926978945</v>
      </c>
      <c r="DX98" s="40">
        <f t="shared" si="99"/>
        <v>0.21767824866344387</v>
      </c>
      <c r="DY98" s="40">
        <f t="shared" si="88"/>
        <v>1.0923587731991429</v>
      </c>
    </row>
    <row r="99" spans="1:129" x14ac:dyDescent="0.2">
      <c r="A99" s="39">
        <f>'Industry selection'!C99</f>
        <v>1</v>
      </c>
      <c r="B99" s="2">
        <v>24.1</v>
      </c>
      <c r="C99" s="2" t="s">
        <v>200</v>
      </c>
      <c r="E99" s="30" t="s">
        <v>199</v>
      </c>
      <c r="F99" s="31">
        <v>24.1</v>
      </c>
      <c r="G99" s="32" t="s">
        <v>200</v>
      </c>
      <c r="H99" s="157">
        <f>[1]Ukraine!$F$97</f>
        <v>79</v>
      </c>
      <c r="I99" s="157">
        <f>[1]Ukraine!$G$97</f>
        <v>181968</v>
      </c>
      <c r="J99" s="157">
        <f>[1]Ukraine!$H$97</f>
        <v>181957</v>
      </c>
      <c r="K99" s="157">
        <f>[1]Ukraine!$I$97</f>
        <v>181609004.59999999</v>
      </c>
      <c r="L99" s="157">
        <f>[1]Ukraine!$J$97</f>
        <v>10267975.9</v>
      </c>
      <c r="M99" s="11"/>
      <c r="N99" s="33" t="s">
        <v>824</v>
      </c>
      <c r="O99" s="36">
        <v>24.1</v>
      </c>
      <c r="P99" s="35" t="s">
        <v>200</v>
      </c>
      <c r="Q99" s="157">
        <f>[2]Ukraine!$F$97</f>
        <v>90</v>
      </c>
      <c r="R99" s="157">
        <f>[2]Ukraine!$G$97</f>
        <v>159560</v>
      </c>
      <c r="S99" s="157">
        <f>[2]Ukraine!$H$97</f>
        <v>159537</v>
      </c>
      <c r="T99" s="157">
        <f>[2]Ukraine!$I$97</f>
        <v>162955378.5</v>
      </c>
      <c r="U99" s="157">
        <f>[2]Ukraine!$J$97</f>
        <v>9712330.5</v>
      </c>
      <c r="V99" s="11"/>
      <c r="W99" s="36" t="s">
        <v>1169</v>
      </c>
      <c r="X99" s="36">
        <v>24.1</v>
      </c>
      <c r="Y99" s="36" t="s">
        <v>200</v>
      </c>
      <c r="Z99" s="157">
        <f>[3]Ukraine!$F$97</f>
        <v>66</v>
      </c>
      <c r="AA99" s="157">
        <f>[3]Ukraine!$G$97</f>
        <v>152670</v>
      </c>
      <c r="AB99" s="157">
        <f>[3]Ukraine!$H$97</f>
        <v>152654</v>
      </c>
      <c r="AC99" s="157">
        <f>[3]Ukraine!$I$97</f>
        <v>201959984.5</v>
      </c>
      <c r="AD99" s="157">
        <f>[3]Ukraine!$J$97</f>
        <v>10847356.4</v>
      </c>
      <c r="AE99" s="11"/>
      <c r="AF99" s="37" t="s">
        <v>1169</v>
      </c>
      <c r="AG99" s="37">
        <v>24.1</v>
      </c>
      <c r="AH99" s="37" t="s">
        <v>200</v>
      </c>
      <c r="AI99" s="157">
        <f>[4]Ukraine!$F$97</f>
        <v>65</v>
      </c>
      <c r="AJ99" s="157">
        <f>[4]Ukraine!$G$97</f>
        <v>140521</v>
      </c>
      <c r="AK99" s="157">
        <f>[4]Ukraine!$H$97</f>
        <v>140510</v>
      </c>
      <c r="AL99" s="157">
        <f>[4]Ukraine!$I$97</f>
        <v>231695195.59999999</v>
      </c>
      <c r="AM99" s="157">
        <f>[4]Ukraine!$J$97</f>
        <v>11562619.9</v>
      </c>
      <c r="AN99" s="11"/>
      <c r="AO99" s="11" t="s">
        <v>1169</v>
      </c>
      <c r="AP99" s="11">
        <v>24.1</v>
      </c>
      <c r="AQ99" s="11" t="s">
        <v>200</v>
      </c>
      <c r="AR99" s="157">
        <f>[5]Ukraine!$F$97</f>
        <v>66</v>
      </c>
      <c r="AS99" s="157">
        <f>[5]Ukraine!$G$97</f>
        <v>119572</v>
      </c>
      <c r="AT99" s="157">
        <f>[5]Ukraine!$H$97</f>
        <v>119546</v>
      </c>
      <c r="AU99" s="157">
        <f>[5]Ukraine!$I$97</f>
        <v>251790015.40000001</v>
      </c>
      <c r="AV99" s="157">
        <f>[5]Ukraine!$J$97</f>
        <v>11832681.199999999</v>
      </c>
      <c r="AW99" s="11"/>
      <c r="AX99" s="33" t="s">
        <v>1169</v>
      </c>
      <c r="AY99" s="33">
        <v>24.1</v>
      </c>
      <c r="AZ99" s="33" t="s">
        <v>200</v>
      </c>
      <c r="BA99" s="157">
        <f>[6]Ukraine!$F$97</f>
        <v>71</v>
      </c>
      <c r="BB99" s="157">
        <f>[6]Ukraine!$G$97</f>
        <v>107185</v>
      </c>
      <c r="BC99" s="157">
        <f>[6]Ukraine!$H$97</f>
        <v>107167</v>
      </c>
      <c r="BD99" s="157">
        <f>[6]Ukraine!$I$97</f>
        <v>318531268.89999998</v>
      </c>
      <c r="BE99" s="157">
        <f>[6]Ukraine!$J$97</f>
        <v>12604014.800000001</v>
      </c>
      <c r="BG99" s="2">
        <v>24.1</v>
      </c>
      <c r="BH99" s="2" t="s">
        <v>200</v>
      </c>
      <c r="BI99" s="1">
        <f t="shared" si="73"/>
        <v>79</v>
      </c>
      <c r="BJ99" s="1">
        <f t="shared" si="74"/>
        <v>90</v>
      </c>
      <c r="BK99" s="1">
        <f t="shared" si="75"/>
        <v>66</v>
      </c>
      <c r="BL99" s="1">
        <f t="shared" si="76"/>
        <v>65</v>
      </c>
      <c r="BM99" s="1">
        <f t="shared" si="77"/>
        <v>66</v>
      </c>
      <c r="BN99" s="1">
        <f t="shared" si="78"/>
        <v>71</v>
      </c>
      <c r="BP99" s="1">
        <f t="shared" si="89"/>
        <v>181957</v>
      </c>
      <c r="BQ99" s="1">
        <f t="shared" si="90"/>
        <v>159537</v>
      </c>
      <c r="BR99" s="1">
        <f t="shared" si="91"/>
        <v>152654</v>
      </c>
      <c r="BS99" s="1">
        <f t="shared" si="92"/>
        <v>140510</v>
      </c>
      <c r="BT99" s="1">
        <f t="shared" si="93"/>
        <v>119546</v>
      </c>
      <c r="BU99" s="1">
        <f t="shared" si="94"/>
        <v>107167</v>
      </c>
      <c r="BW99" s="40" t="str">
        <f t="shared" si="100"/>
        <v/>
      </c>
      <c r="BX99" s="40" t="str">
        <f t="shared" si="100"/>
        <v/>
      </c>
      <c r="BY99" s="40" t="str">
        <f t="shared" si="100"/>
        <v/>
      </c>
      <c r="BZ99" s="40" t="str">
        <f t="shared" si="100"/>
        <v/>
      </c>
      <c r="CA99" s="40" t="str">
        <f t="shared" si="100"/>
        <v/>
      </c>
      <c r="CB99" s="40" t="str">
        <f t="shared" si="100"/>
        <v/>
      </c>
      <c r="CD99" s="10">
        <f t="shared" si="79"/>
        <v>10267975.9</v>
      </c>
      <c r="CE99" s="10">
        <f t="shared" si="80"/>
        <v>9712330.5</v>
      </c>
      <c r="CF99" s="10">
        <f t="shared" si="81"/>
        <v>10847356.4</v>
      </c>
      <c r="CG99" s="10">
        <f t="shared" si="82"/>
        <v>11562619.9</v>
      </c>
      <c r="CH99" s="10">
        <f t="shared" si="83"/>
        <v>11832681.199999999</v>
      </c>
      <c r="CI99" s="10">
        <f t="shared" si="84"/>
        <v>12604014.800000001</v>
      </c>
      <c r="CK99" s="40" t="str">
        <f t="shared" si="85"/>
        <v/>
      </c>
      <c r="CL99" s="40" t="str">
        <f t="shared" si="85"/>
        <v/>
      </c>
      <c r="CM99" s="40" t="str">
        <f t="shared" si="85"/>
        <v/>
      </c>
      <c r="CN99" s="40" t="str">
        <f t="shared" si="85"/>
        <v/>
      </c>
      <c r="CO99" s="40" t="str">
        <f t="shared" si="85"/>
        <v/>
      </c>
      <c r="CP99" s="40" t="str">
        <f t="shared" si="85"/>
        <v/>
      </c>
      <c r="CR99" s="9" t="str">
        <f t="shared" si="86"/>
        <v/>
      </c>
      <c r="CS99" s="9" t="str">
        <f t="shared" si="86"/>
        <v/>
      </c>
      <c r="CT99" s="9" t="str">
        <f t="shared" si="86"/>
        <v/>
      </c>
      <c r="CU99" s="9" t="str">
        <f t="shared" si="86"/>
        <v/>
      </c>
      <c r="CV99" s="9" t="str">
        <f t="shared" si="86"/>
        <v/>
      </c>
      <c r="CW99" s="9" t="str">
        <f t="shared" si="86"/>
        <v/>
      </c>
      <c r="CY99" s="9" t="str">
        <f t="shared" si="87"/>
        <v/>
      </c>
      <c r="CZ99" s="9" t="str">
        <f t="shared" si="87"/>
        <v/>
      </c>
      <c r="DA99" s="9" t="str">
        <f t="shared" si="87"/>
        <v/>
      </c>
      <c r="DB99" s="9" t="str">
        <f t="shared" si="87"/>
        <v/>
      </c>
      <c r="DC99" s="9" t="str">
        <f t="shared" si="87"/>
        <v/>
      </c>
      <c r="DD99" s="9" t="str">
        <f t="shared" si="87"/>
        <v/>
      </c>
      <c r="DF99" s="9" t="str">
        <f>IF($A99=2,IF(ISNUMBER(CR99/Ukraine!CR99),100*CR99/Ukraine!CR99,""),"")</f>
        <v/>
      </c>
      <c r="DG99" s="9" t="str">
        <f>IF($A99=2,IF(ISNUMBER(CS99/Ukraine!CS99),100*CS99/Ukraine!CS99,""),"")</f>
        <v/>
      </c>
      <c r="DH99" s="9" t="str">
        <f>IF($A99=2,IF(ISNUMBER(CT99/Ukraine!CT99),100*CT99/Ukraine!CT99,""),"")</f>
        <v/>
      </c>
      <c r="DI99" s="9" t="str">
        <f>IF($A99=2,IF(ISNUMBER(CU99/Ukraine!CU99),100*CU99/Ukraine!CU99,""),"")</f>
        <v/>
      </c>
      <c r="DJ99" s="9" t="str">
        <f>IF($A99=2,IF(ISNUMBER(CV99/Ukraine!CV99),100*CV99/Ukraine!CV99,""),"")</f>
        <v/>
      </c>
      <c r="DK99" s="9" t="str">
        <f>IF($A99=2,IF(ISNUMBER(CW99/Ukraine!CW99),100*CW99/Ukraine!CW99,""),"")</f>
        <v/>
      </c>
      <c r="DM99" s="40" t="str">
        <f t="shared" si="67"/>
        <v/>
      </c>
      <c r="DN99" s="40" t="str">
        <f t="shared" si="68"/>
        <v/>
      </c>
      <c r="DO99" s="40" t="str">
        <f t="shared" si="69"/>
        <v/>
      </c>
      <c r="DP99" s="40" t="str">
        <f t="shared" si="70"/>
        <v/>
      </c>
      <c r="DQ99" s="40" t="str">
        <f t="shared" si="71"/>
        <v/>
      </c>
      <c r="DR99" s="40" t="str">
        <f t="shared" si="72"/>
        <v/>
      </c>
      <c r="DT99" s="40" t="str">
        <f t="shared" si="95"/>
        <v/>
      </c>
      <c r="DU99" s="40" t="str">
        <f t="shared" si="96"/>
        <v/>
      </c>
      <c r="DV99" s="40" t="str">
        <f t="shared" si="97"/>
        <v/>
      </c>
      <c r="DW99" s="40" t="str">
        <f t="shared" si="98"/>
        <v/>
      </c>
      <c r="DX99" s="40" t="str">
        <f t="shared" si="99"/>
        <v/>
      </c>
      <c r="DY99" s="40" t="str">
        <f t="shared" si="88"/>
        <v/>
      </c>
    </row>
    <row r="100" spans="1:129" x14ac:dyDescent="0.2">
      <c r="A100" s="39">
        <f>'Industry selection'!C100</f>
        <v>1</v>
      </c>
      <c r="B100" s="2">
        <v>24.2</v>
      </c>
      <c r="C100" s="2" t="s">
        <v>202</v>
      </c>
      <c r="E100" s="30" t="s">
        <v>201</v>
      </c>
      <c r="F100" s="31">
        <v>24.2</v>
      </c>
      <c r="G100" s="32" t="s">
        <v>202</v>
      </c>
      <c r="H100" s="157">
        <f>[1]Ukraine!$F$98</f>
        <v>53</v>
      </c>
      <c r="I100" s="157">
        <f>[1]Ukraine!$G$98</f>
        <v>26568</v>
      </c>
      <c r="J100" s="157">
        <f>[1]Ukraine!$H$98</f>
        <v>26561</v>
      </c>
      <c r="K100" s="157">
        <f>[1]Ukraine!$I$98</f>
        <v>23485105</v>
      </c>
      <c r="L100" s="157">
        <f>[1]Ukraine!$J$98</f>
        <v>1199165</v>
      </c>
      <c r="M100" s="11"/>
      <c r="N100" s="33" t="s">
        <v>825</v>
      </c>
      <c r="O100" s="36">
        <v>24.2</v>
      </c>
      <c r="P100" s="35" t="s">
        <v>202</v>
      </c>
      <c r="Q100" s="157">
        <f>[2]Ukraine!$F$98</f>
        <v>57</v>
      </c>
      <c r="R100" s="157">
        <f>[2]Ukraine!$G$98</f>
        <v>25429</v>
      </c>
      <c r="S100" s="157">
        <f>[2]Ukraine!$H$98</f>
        <v>25424</v>
      </c>
      <c r="T100" s="157">
        <f>[2]Ukraine!$I$98</f>
        <v>18939858.899999999</v>
      </c>
      <c r="U100" s="157">
        <f>[2]Ukraine!$J$98</f>
        <v>1167125.3999999999</v>
      </c>
      <c r="V100" s="11"/>
      <c r="W100" s="36" t="s">
        <v>1170</v>
      </c>
      <c r="X100" s="36">
        <v>24.2</v>
      </c>
      <c r="Y100" s="36" t="s">
        <v>202</v>
      </c>
      <c r="Z100" s="157">
        <f>[3]Ukraine!$F$98</f>
        <v>56</v>
      </c>
      <c r="AA100" s="157">
        <f>[3]Ukraine!$G$98</f>
        <v>22627</v>
      </c>
      <c r="AB100" s="157">
        <f>[3]Ukraine!$H$98</f>
        <v>22615</v>
      </c>
      <c r="AC100" s="157">
        <f>[3]Ukraine!$I$98</f>
        <v>21534181.199999999</v>
      </c>
      <c r="AD100" s="157">
        <f>[3]Ukraine!$J$98</f>
        <v>1133000.5</v>
      </c>
      <c r="AE100" s="11"/>
      <c r="AF100" s="37" t="s">
        <v>1170</v>
      </c>
      <c r="AG100" s="37">
        <v>24.2</v>
      </c>
      <c r="AH100" s="37" t="s">
        <v>202</v>
      </c>
      <c r="AI100" s="157">
        <f>[4]Ukraine!$F$98</f>
        <v>58</v>
      </c>
      <c r="AJ100" s="157">
        <f>[4]Ukraine!$G$98</f>
        <v>19871</v>
      </c>
      <c r="AK100" s="157">
        <f>[4]Ukraine!$H$98</f>
        <v>19859</v>
      </c>
      <c r="AL100" s="157">
        <f>[4]Ukraine!$I$98</f>
        <v>21229833.300000001</v>
      </c>
      <c r="AM100" s="157">
        <f>[4]Ukraine!$J$98</f>
        <v>1183938</v>
      </c>
      <c r="AN100" s="11"/>
      <c r="AO100" s="11" t="s">
        <v>1170</v>
      </c>
      <c r="AP100" s="11">
        <v>24.2</v>
      </c>
      <c r="AQ100" s="11" t="s">
        <v>202</v>
      </c>
      <c r="AR100" s="157">
        <f>[5]Ukraine!$F$98</f>
        <v>64</v>
      </c>
      <c r="AS100" s="157">
        <f>[5]Ukraine!$G$98</f>
        <v>17401</v>
      </c>
      <c r="AT100" s="157">
        <f>[5]Ukraine!$H$98</f>
        <v>17380</v>
      </c>
      <c r="AU100" s="157">
        <f>[5]Ukraine!$I$98</f>
        <v>20657278</v>
      </c>
      <c r="AV100" s="157">
        <f>[5]Ukraine!$J$98</f>
        <v>1223799.1000000001</v>
      </c>
      <c r="AW100" s="11"/>
      <c r="AX100" s="33" t="s">
        <v>1170</v>
      </c>
      <c r="AY100" s="33">
        <v>24.2</v>
      </c>
      <c r="AZ100" s="33" t="s">
        <v>202</v>
      </c>
      <c r="BA100" s="157">
        <f>[6]Ukraine!$F$98</f>
        <v>64</v>
      </c>
      <c r="BB100" s="157">
        <f>[6]Ukraine!$G$98</f>
        <v>15355</v>
      </c>
      <c r="BC100" s="157">
        <f>[6]Ukraine!$H$98</f>
        <v>15345</v>
      </c>
      <c r="BD100" s="157">
        <f>[6]Ukraine!$I$98</f>
        <v>30473164.899999999</v>
      </c>
      <c r="BE100" s="157">
        <f>[6]Ukraine!$J$98</f>
        <v>1542915.5</v>
      </c>
      <c r="BG100" s="2">
        <v>24.2</v>
      </c>
      <c r="BH100" s="2" t="s">
        <v>202</v>
      </c>
      <c r="BI100" s="1">
        <f t="shared" si="73"/>
        <v>53</v>
      </c>
      <c r="BJ100" s="1">
        <f t="shared" si="74"/>
        <v>57</v>
      </c>
      <c r="BK100" s="1">
        <f t="shared" si="75"/>
        <v>56</v>
      </c>
      <c r="BL100" s="1">
        <f t="shared" si="76"/>
        <v>58</v>
      </c>
      <c r="BM100" s="1">
        <f t="shared" si="77"/>
        <v>64</v>
      </c>
      <c r="BN100" s="1">
        <f t="shared" si="78"/>
        <v>64</v>
      </c>
      <c r="BP100" s="1">
        <f t="shared" si="89"/>
        <v>26561</v>
      </c>
      <c r="BQ100" s="1">
        <f t="shared" si="90"/>
        <v>25424</v>
      </c>
      <c r="BR100" s="1">
        <f t="shared" si="91"/>
        <v>22615</v>
      </c>
      <c r="BS100" s="1">
        <f t="shared" si="92"/>
        <v>19859</v>
      </c>
      <c r="BT100" s="1">
        <f t="shared" si="93"/>
        <v>17380</v>
      </c>
      <c r="BU100" s="1">
        <f t="shared" si="94"/>
        <v>15345</v>
      </c>
      <c r="BW100" s="40" t="str">
        <f t="shared" si="100"/>
        <v/>
      </c>
      <c r="BX100" s="40" t="str">
        <f t="shared" si="100"/>
        <v/>
      </c>
      <c r="BY100" s="40" t="str">
        <f t="shared" si="100"/>
        <v/>
      </c>
      <c r="BZ100" s="40" t="str">
        <f t="shared" si="100"/>
        <v/>
      </c>
      <c r="CA100" s="40" t="str">
        <f t="shared" si="100"/>
        <v/>
      </c>
      <c r="CB100" s="40" t="str">
        <f t="shared" si="100"/>
        <v/>
      </c>
      <c r="CD100" s="10">
        <f t="shared" si="79"/>
        <v>1199165</v>
      </c>
      <c r="CE100" s="10">
        <f t="shared" si="80"/>
        <v>1167125.3999999999</v>
      </c>
      <c r="CF100" s="10">
        <f t="shared" si="81"/>
        <v>1133000.5</v>
      </c>
      <c r="CG100" s="10">
        <f t="shared" si="82"/>
        <v>1183938</v>
      </c>
      <c r="CH100" s="10">
        <f t="shared" si="83"/>
        <v>1223799.1000000001</v>
      </c>
      <c r="CI100" s="10">
        <f t="shared" si="84"/>
        <v>1542915.5</v>
      </c>
      <c r="CK100" s="40" t="str">
        <f t="shared" si="85"/>
        <v/>
      </c>
      <c r="CL100" s="40" t="str">
        <f t="shared" si="85"/>
        <v/>
      </c>
      <c r="CM100" s="40" t="str">
        <f t="shared" si="85"/>
        <v/>
      </c>
      <c r="CN100" s="40" t="str">
        <f t="shared" si="85"/>
        <v/>
      </c>
      <c r="CO100" s="40" t="str">
        <f t="shared" si="85"/>
        <v/>
      </c>
      <c r="CP100" s="40" t="str">
        <f t="shared" si="85"/>
        <v/>
      </c>
      <c r="CR100" s="9" t="str">
        <f t="shared" si="86"/>
        <v/>
      </c>
      <c r="CS100" s="9" t="str">
        <f t="shared" si="86"/>
        <v/>
      </c>
      <c r="CT100" s="9" t="str">
        <f t="shared" si="86"/>
        <v/>
      </c>
      <c r="CU100" s="9" t="str">
        <f t="shared" si="86"/>
        <v/>
      </c>
      <c r="CV100" s="9" t="str">
        <f t="shared" si="86"/>
        <v/>
      </c>
      <c r="CW100" s="9" t="str">
        <f t="shared" si="86"/>
        <v/>
      </c>
      <c r="CY100" s="9" t="str">
        <f t="shared" si="87"/>
        <v/>
      </c>
      <c r="CZ100" s="9" t="str">
        <f t="shared" si="87"/>
        <v/>
      </c>
      <c r="DA100" s="9" t="str">
        <f t="shared" si="87"/>
        <v/>
      </c>
      <c r="DB100" s="9" t="str">
        <f t="shared" si="87"/>
        <v/>
      </c>
      <c r="DC100" s="9" t="str">
        <f t="shared" si="87"/>
        <v/>
      </c>
      <c r="DD100" s="9" t="str">
        <f t="shared" si="87"/>
        <v/>
      </c>
      <c r="DF100" s="9" t="str">
        <f>IF($A100=2,IF(ISNUMBER(CR100/Ukraine!CR100),100*CR100/Ukraine!CR100,""),"")</f>
        <v/>
      </c>
      <c r="DG100" s="9" t="str">
        <f>IF($A100=2,IF(ISNUMBER(CS100/Ukraine!CS100),100*CS100/Ukraine!CS100,""),"")</f>
        <v/>
      </c>
      <c r="DH100" s="9" t="str">
        <f>IF($A100=2,IF(ISNUMBER(CT100/Ukraine!CT100),100*CT100/Ukraine!CT100,""),"")</f>
        <v/>
      </c>
      <c r="DI100" s="9" t="str">
        <f>IF($A100=2,IF(ISNUMBER(CU100/Ukraine!CU100),100*CU100/Ukraine!CU100,""),"")</f>
        <v/>
      </c>
      <c r="DJ100" s="9" t="str">
        <f>IF($A100=2,IF(ISNUMBER(CV100/Ukraine!CV100),100*CV100/Ukraine!CV100,""),"")</f>
        <v/>
      </c>
      <c r="DK100" s="9" t="str">
        <f>IF($A100=2,IF(ISNUMBER(CW100/Ukraine!CW100),100*CW100/Ukraine!CW100,""),"")</f>
        <v/>
      </c>
      <c r="DM100" s="40" t="str">
        <f t="shared" si="67"/>
        <v/>
      </c>
      <c r="DN100" s="40" t="str">
        <f t="shared" si="68"/>
        <v/>
      </c>
      <c r="DO100" s="40" t="str">
        <f t="shared" si="69"/>
        <v/>
      </c>
      <c r="DP100" s="40" t="str">
        <f t="shared" si="70"/>
        <v/>
      </c>
      <c r="DQ100" s="40" t="str">
        <f t="shared" si="71"/>
        <v/>
      </c>
      <c r="DR100" s="40" t="str">
        <f t="shared" si="72"/>
        <v/>
      </c>
      <c r="DT100" s="40" t="str">
        <f t="shared" si="95"/>
        <v/>
      </c>
      <c r="DU100" s="40" t="str">
        <f t="shared" si="96"/>
        <v/>
      </c>
      <c r="DV100" s="40" t="str">
        <f t="shared" si="97"/>
        <v/>
      </c>
      <c r="DW100" s="40" t="str">
        <f t="shared" si="98"/>
        <v/>
      </c>
      <c r="DX100" s="40" t="str">
        <f t="shared" si="99"/>
        <v/>
      </c>
      <c r="DY100" s="40" t="str">
        <f t="shared" si="88"/>
        <v/>
      </c>
    </row>
    <row r="101" spans="1:129" x14ac:dyDescent="0.2">
      <c r="A101" s="39">
        <f>'Industry selection'!C101</f>
        <v>1</v>
      </c>
      <c r="B101" s="2">
        <v>24.3</v>
      </c>
      <c r="C101" s="2" t="s">
        <v>204</v>
      </c>
      <c r="E101" s="30" t="s">
        <v>203</v>
      </c>
      <c r="F101" s="31">
        <v>24.3</v>
      </c>
      <c r="G101" s="32" t="s">
        <v>204</v>
      </c>
      <c r="H101" s="157">
        <f>[1]Ukraine!$F$99</f>
        <v>193</v>
      </c>
      <c r="I101" s="157">
        <f>[1]Ukraine!$G$99</f>
        <v>8476</v>
      </c>
      <c r="J101" s="157">
        <f>[1]Ukraine!$H$99</f>
        <v>8419</v>
      </c>
      <c r="K101" s="157">
        <f>[1]Ukraine!$I$99</f>
        <v>5307962.0999999996</v>
      </c>
      <c r="L101" s="157">
        <f>[1]Ukraine!$J$99</f>
        <v>264878.90000000002</v>
      </c>
      <c r="M101" s="11"/>
      <c r="N101" s="33" t="s">
        <v>826</v>
      </c>
      <c r="O101" s="36">
        <v>24.3</v>
      </c>
      <c r="P101" s="35" t="s">
        <v>204</v>
      </c>
      <c r="Q101" s="157">
        <f>[2]Ukraine!$F$99</f>
        <v>206</v>
      </c>
      <c r="R101" s="157">
        <f>[2]Ukraine!$G$99</f>
        <v>7296</v>
      </c>
      <c r="S101" s="157">
        <f>[2]Ukraine!$H$99</f>
        <v>7247</v>
      </c>
      <c r="T101" s="157">
        <f>[2]Ukraine!$I$99</f>
        <v>5035128.3</v>
      </c>
      <c r="U101" s="157">
        <f>[2]Ukraine!$J$99</f>
        <v>241059.5</v>
      </c>
      <c r="V101" s="11"/>
      <c r="W101" s="36" t="s">
        <v>1171</v>
      </c>
      <c r="X101" s="36">
        <v>24.3</v>
      </c>
      <c r="Y101" s="36" t="s">
        <v>204</v>
      </c>
      <c r="Z101" s="157">
        <f>[3]Ukraine!$F$99</f>
        <v>186</v>
      </c>
      <c r="AA101" s="157">
        <f>[3]Ukraine!$G$99</f>
        <v>5666</v>
      </c>
      <c r="AB101" s="157">
        <f>[3]Ukraine!$H$99</f>
        <v>5627</v>
      </c>
      <c r="AC101" s="157">
        <f>[3]Ukraine!$I$99</f>
        <v>5405903.7000000002</v>
      </c>
      <c r="AD101" s="157">
        <f>[3]Ukraine!$J$99</f>
        <v>198632</v>
      </c>
      <c r="AE101" s="11"/>
      <c r="AF101" s="37" t="s">
        <v>1171</v>
      </c>
      <c r="AG101" s="37">
        <v>24.3</v>
      </c>
      <c r="AH101" s="37" t="s">
        <v>204</v>
      </c>
      <c r="AI101" s="157">
        <f>[4]Ukraine!$F$99</f>
        <v>202</v>
      </c>
      <c r="AJ101" s="157">
        <f>[4]Ukraine!$G$99</f>
        <v>5136</v>
      </c>
      <c r="AK101" s="157">
        <f>[4]Ukraine!$H$99</f>
        <v>5101</v>
      </c>
      <c r="AL101" s="157">
        <f>[4]Ukraine!$I$99</f>
        <v>6412298.2000000002</v>
      </c>
      <c r="AM101" s="157">
        <f>[4]Ukraine!$J$99</f>
        <v>213466.1</v>
      </c>
      <c r="AN101" s="11"/>
      <c r="AO101" s="11" t="s">
        <v>1171</v>
      </c>
      <c r="AP101" s="11">
        <v>24.3</v>
      </c>
      <c r="AQ101" s="11" t="s">
        <v>204</v>
      </c>
      <c r="AR101" s="157">
        <f>[5]Ukraine!$F$99</f>
        <v>192</v>
      </c>
      <c r="AS101" s="157">
        <f>[5]Ukraine!$G$99</f>
        <v>5434</v>
      </c>
      <c r="AT101" s="157">
        <f>[5]Ukraine!$H$99</f>
        <v>5389</v>
      </c>
      <c r="AU101" s="157">
        <f>[5]Ukraine!$I$99</f>
        <v>8818735.6999999993</v>
      </c>
      <c r="AV101" s="157">
        <f>[5]Ukraine!$J$99</f>
        <v>272533.09999999998</v>
      </c>
      <c r="AW101" s="11"/>
      <c r="AX101" s="33" t="s">
        <v>1171</v>
      </c>
      <c r="AY101" s="33">
        <v>24.3</v>
      </c>
      <c r="AZ101" s="33" t="s">
        <v>204</v>
      </c>
      <c r="BA101" s="157">
        <f>[6]Ukraine!$F$99</f>
        <v>203</v>
      </c>
      <c r="BB101" s="157">
        <f>[6]Ukraine!$G$99</f>
        <v>5602</v>
      </c>
      <c r="BC101" s="157">
        <f>[6]Ukraine!$H$99</f>
        <v>5573</v>
      </c>
      <c r="BD101" s="157">
        <f>[6]Ukraine!$I$99</f>
        <v>11217752</v>
      </c>
      <c r="BE101" s="157">
        <f>[6]Ukraine!$J$99</f>
        <v>377859.2</v>
      </c>
      <c r="BG101" s="2">
        <v>24.3</v>
      </c>
      <c r="BH101" s="2" t="s">
        <v>204</v>
      </c>
      <c r="BI101" s="1">
        <f t="shared" si="73"/>
        <v>193</v>
      </c>
      <c r="BJ101" s="1">
        <f t="shared" si="74"/>
        <v>206</v>
      </c>
      <c r="BK101" s="1">
        <f t="shared" si="75"/>
        <v>186</v>
      </c>
      <c r="BL101" s="1">
        <f t="shared" si="76"/>
        <v>202</v>
      </c>
      <c r="BM101" s="1">
        <f t="shared" si="77"/>
        <v>192</v>
      </c>
      <c r="BN101" s="1">
        <f t="shared" si="78"/>
        <v>203</v>
      </c>
      <c r="BP101" s="1">
        <f t="shared" si="89"/>
        <v>8419</v>
      </c>
      <c r="BQ101" s="1">
        <f t="shared" si="90"/>
        <v>7247</v>
      </c>
      <c r="BR101" s="1">
        <f t="shared" si="91"/>
        <v>5627</v>
      </c>
      <c r="BS101" s="1">
        <f t="shared" si="92"/>
        <v>5101</v>
      </c>
      <c r="BT101" s="1">
        <f t="shared" si="93"/>
        <v>5389</v>
      </c>
      <c r="BU101" s="1">
        <f t="shared" si="94"/>
        <v>5573</v>
      </c>
      <c r="BW101" s="40" t="str">
        <f t="shared" si="100"/>
        <v/>
      </c>
      <c r="BX101" s="40" t="str">
        <f t="shared" si="100"/>
        <v/>
      </c>
      <c r="BY101" s="40" t="str">
        <f t="shared" si="100"/>
        <v/>
      </c>
      <c r="BZ101" s="40" t="str">
        <f t="shared" si="100"/>
        <v/>
      </c>
      <c r="CA101" s="40" t="str">
        <f t="shared" si="100"/>
        <v/>
      </c>
      <c r="CB101" s="40" t="str">
        <f t="shared" si="100"/>
        <v/>
      </c>
      <c r="CD101" s="10">
        <f t="shared" si="79"/>
        <v>264878.90000000002</v>
      </c>
      <c r="CE101" s="10">
        <f t="shared" si="80"/>
        <v>241059.5</v>
      </c>
      <c r="CF101" s="10">
        <f t="shared" si="81"/>
        <v>198632</v>
      </c>
      <c r="CG101" s="10">
        <f t="shared" si="82"/>
        <v>213466.1</v>
      </c>
      <c r="CH101" s="10">
        <f t="shared" si="83"/>
        <v>272533.09999999998</v>
      </c>
      <c r="CI101" s="10">
        <f t="shared" si="84"/>
        <v>377859.2</v>
      </c>
      <c r="CK101" s="40" t="str">
        <f t="shared" si="85"/>
        <v/>
      </c>
      <c r="CL101" s="40" t="str">
        <f t="shared" si="85"/>
        <v/>
      </c>
      <c r="CM101" s="40" t="str">
        <f t="shared" si="85"/>
        <v/>
      </c>
      <c r="CN101" s="40" t="str">
        <f t="shared" si="85"/>
        <v/>
      </c>
      <c r="CO101" s="40" t="str">
        <f t="shared" si="85"/>
        <v/>
      </c>
      <c r="CP101" s="40" t="str">
        <f t="shared" si="85"/>
        <v/>
      </c>
      <c r="CR101" s="9" t="str">
        <f t="shared" si="86"/>
        <v/>
      </c>
      <c r="CS101" s="9" t="str">
        <f t="shared" si="86"/>
        <v/>
      </c>
      <c r="CT101" s="9" t="str">
        <f t="shared" si="86"/>
        <v/>
      </c>
      <c r="CU101" s="9" t="str">
        <f t="shared" si="86"/>
        <v/>
      </c>
      <c r="CV101" s="9" t="str">
        <f t="shared" si="86"/>
        <v/>
      </c>
      <c r="CW101" s="9" t="str">
        <f t="shared" si="86"/>
        <v/>
      </c>
      <c r="CY101" s="9" t="str">
        <f t="shared" si="87"/>
        <v/>
      </c>
      <c r="CZ101" s="9" t="str">
        <f t="shared" si="87"/>
        <v/>
      </c>
      <c r="DA101" s="9" t="str">
        <f t="shared" si="87"/>
        <v/>
      </c>
      <c r="DB101" s="9" t="str">
        <f t="shared" si="87"/>
        <v/>
      </c>
      <c r="DC101" s="9" t="str">
        <f t="shared" si="87"/>
        <v/>
      </c>
      <c r="DD101" s="9" t="str">
        <f t="shared" si="87"/>
        <v/>
      </c>
      <c r="DF101" s="9" t="str">
        <f>IF($A101=2,IF(ISNUMBER(CR101/Ukraine!CR101),100*CR101/Ukraine!CR101,""),"")</f>
        <v/>
      </c>
      <c r="DG101" s="9" t="str">
        <f>IF($A101=2,IF(ISNUMBER(CS101/Ukraine!CS101),100*CS101/Ukraine!CS101,""),"")</f>
        <v/>
      </c>
      <c r="DH101" s="9" t="str">
        <f>IF($A101=2,IF(ISNUMBER(CT101/Ukraine!CT101),100*CT101/Ukraine!CT101,""),"")</f>
        <v/>
      </c>
      <c r="DI101" s="9" t="str">
        <f>IF($A101=2,IF(ISNUMBER(CU101/Ukraine!CU101),100*CU101/Ukraine!CU101,""),"")</f>
        <v/>
      </c>
      <c r="DJ101" s="9" t="str">
        <f>IF($A101=2,IF(ISNUMBER(CV101/Ukraine!CV101),100*CV101/Ukraine!CV101,""),"")</f>
        <v/>
      </c>
      <c r="DK101" s="9" t="str">
        <f>IF($A101=2,IF(ISNUMBER(CW101/Ukraine!CW101),100*CW101/Ukraine!CW101,""),"")</f>
        <v/>
      </c>
      <c r="DM101" s="40" t="str">
        <f t="shared" si="67"/>
        <v/>
      </c>
      <c r="DN101" s="40" t="str">
        <f t="shared" si="68"/>
        <v/>
      </c>
      <c r="DO101" s="40" t="str">
        <f t="shared" si="69"/>
        <v/>
      </c>
      <c r="DP101" s="40" t="str">
        <f t="shared" si="70"/>
        <v/>
      </c>
      <c r="DQ101" s="40" t="str">
        <f t="shared" si="71"/>
        <v/>
      </c>
      <c r="DR101" s="40" t="str">
        <f t="shared" si="72"/>
        <v/>
      </c>
      <c r="DT101" s="40" t="str">
        <f t="shared" si="95"/>
        <v/>
      </c>
      <c r="DU101" s="40" t="str">
        <f t="shared" si="96"/>
        <v/>
      </c>
      <c r="DV101" s="40" t="str">
        <f t="shared" si="97"/>
        <v/>
      </c>
      <c r="DW101" s="40" t="str">
        <f t="shared" si="98"/>
        <v/>
      </c>
      <c r="DX101" s="40" t="str">
        <f t="shared" si="99"/>
        <v/>
      </c>
      <c r="DY101" s="40" t="str">
        <f t="shared" si="88"/>
        <v/>
      </c>
    </row>
    <row r="102" spans="1:129" x14ac:dyDescent="0.2">
      <c r="A102" s="39">
        <f>'Industry selection'!C102</f>
        <v>1</v>
      </c>
      <c r="B102" s="2">
        <v>24.4</v>
      </c>
      <c r="C102" s="2" t="s">
        <v>206</v>
      </c>
      <c r="E102" s="30" t="s">
        <v>205</v>
      </c>
      <c r="F102" s="31">
        <v>24.4</v>
      </c>
      <c r="G102" s="32" t="s">
        <v>206</v>
      </c>
      <c r="H102" s="157">
        <f>[1]Ukraine!$F$100</f>
        <v>97</v>
      </c>
      <c r="I102" s="157">
        <f>[1]Ukraine!$G$100</f>
        <v>13860</v>
      </c>
      <c r="J102" s="157">
        <f>[1]Ukraine!$H$100</f>
        <v>13844</v>
      </c>
      <c r="K102" s="157">
        <f>[1]Ukraine!$I$100</f>
        <v>11401466.699999999</v>
      </c>
      <c r="L102" s="157">
        <f>[1]Ukraine!$J$100</f>
        <v>570039.69999999995</v>
      </c>
      <c r="M102" s="11"/>
      <c r="N102" s="33" t="s">
        <v>827</v>
      </c>
      <c r="O102" s="36">
        <v>24.4</v>
      </c>
      <c r="P102" s="35" t="s">
        <v>206</v>
      </c>
      <c r="Q102" s="157">
        <f>[2]Ukraine!$F$100</f>
        <v>114</v>
      </c>
      <c r="R102" s="157">
        <f>[2]Ukraine!$G$100</f>
        <v>13440</v>
      </c>
      <c r="S102" s="157">
        <f>[2]Ukraine!$H$100</f>
        <v>13408</v>
      </c>
      <c r="T102" s="157">
        <f>[2]Ukraine!$I$100</f>
        <v>11501740.4</v>
      </c>
      <c r="U102" s="157">
        <f>[2]Ukraine!$J$100</f>
        <v>581486.30000000005</v>
      </c>
      <c r="V102" s="11"/>
      <c r="W102" s="36" t="s">
        <v>1172</v>
      </c>
      <c r="X102" s="36">
        <v>24.4</v>
      </c>
      <c r="Y102" s="36" t="s">
        <v>206</v>
      </c>
      <c r="Z102" s="157">
        <f>[3]Ukraine!$F$100</f>
        <v>93</v>
      </c>
      <c r="AA102" s="157">
        <f>[3]Ukraine!$G$100</f>
        <v>12259</v>
      </c>
      <c r="AB102" s="157">
        <f>[3]Ukraine!$H$100</f>
        <v>12232</v>
      </c>
      <c r="AC102" s="157">
        <f>[3]Ukraine!$I$100</f>
        <v>12213685.4</v>
      </c>
      <c r="AD102" s="157">
        <f>[3]Ukraine!$J$100</f>
        <v>579992.30000000005</v>
      </c>
      <c r="AE102" s="11"/>
      <c r="AF102" s="37" t="s">
        <v>1172</v>
      </c>
      <c r="AG102" s="37">
        <v>24.4</v>
      </c>
      <c r="AH102" s="37" t="s">
        <v>206</v>
      </c>
      <c r="AI102" s="157">
        <f>[4]Ukraine!$F$100</f>
        <v>111</v>
      </c>
      <c r="AJ102" s="157">
        <f>[4]Ukraine!$G$100</f>
        <v>13496</v>
      </c>
      <c r="AK102" s="157">
        <f>[4]Ukraine!$H$100</f>
        <v>13467</v>
      </c>
      <c r="AL102" s="157">
        <f>[4]Ukraine!$I$100</f>
        <v>19246591.100000001</v>
      </c>
      <c r="AM102" s="157">
        <f>[4]Ukraine!$J$100</f>
        <v>842956.2</v>
      </c>
      <c r="AN102" s="11"/>
      <c r="AO102" s="11" t="s">
        <v>1172</v>
      </c>
      <c r="AP102" s="11">
        <v>24.4</v>
      </c>
      <c r="AQ102" s="11" t="s">
        <v>206</v>
      </c>
      <c r="AR102" s="157">
        <f>[5]Ukraine!$F$100</f>
        <v>104</v>
      </c>
      <c r="AS102" s="157">
        <f>[5]Ukraine!$G$100</f>
        <v>13403</v>
      </c>
      <c r="AT102" s="157">
        <f>[5]Ukraine!$H$100</f>
        <v>13372</v>
      </c>
      <c r="AU102" s="157">
        <f>[5]Ukraine!$I$100</f>
        <v>17615875.600000001</v>
      </c>
      <c r="AV102" s="157">
        <f>[5]Ukraine!$J$100</f>
        <v>883916.6</v>
      </c>
      <c r="AW102" s="11"/>
      <c r="AX102" s="33" t="s">
        <v>1172</v>
      </c>
      <c r="AY102" s="33">
        <v>24.4</v>
      </c>
      <c r="AZ102" s="33" t="s">
        <v>206</v>
      </c>
      <c r="BA102" s="157">
        <f>[6]Ukraine!$F$100</f>
        <v>108</v>
      </c>
      <c r="BB102" s="157">
        <f>[6]Ukraine!$G$100</f>
        <v>13511</v>
      </c>
      <c r="BC102" s="157">
        <f>[6]Ukraine!$H$100</f>
        <v>13486</v>
      </c>
      <c r="BD102" s="157">
        <f>[6]Ukraine!$I$100</f>
        <v>25916011.300000001</v>
      </c>
      <c r="BE102" s="157">
        <f>[6]Ukraine!$J$100</f>
        <v>1179094.3</v>
      </c>
      <c r="BG102" s="2">
        <v>24.4</v>
      </c>
      <c r="BH102" s="2" t="s">
        <v>206</v>
      </c>
      <c r="BI102" s="1">
        <f t="shared" si="73"/>
        <v>97</v>
      </c>
      <c r="BJ102" s="1">
        <f t="shared" si="74"/>
        <v>114</v>
      </c>
      <c r="BK102" s="1">
        <f t="shared" si="75"/>
        <v>93</v>
      </c>
      <c r="BL102" s="1">
        <f t="shared" si="76"/>
        <v>111</v>
      </c>
      <c r="BM102" s="1">
        <f t="shared" si="77"/>
        <v>104</v>
      </c>
      <c r="BN102" s="1">
        <f t="shared" si="78"/>
        <v>108</v>
      </c>
      <c r="BP102" s="1">
        <f t="shared" si="89"/>
        <v>13844</v>
      </c>
      <c r="BQ102" s="1">
        <f t="shared" si="90"/>
        <v>13408</v>
      </c>
      <c r="BR102" s="1">
        <f t="shared" si="91"/>
        <v>12232</v>
      </c>
      <c r="BS102" s="1">
        <f t="shared" si="92"/>
        <v>13467</v>
      </c>
      <c r="BT102" s="1">
        <f t="shared" si="93"/>
        <v>13372</v>
      </c>
      <c r="BU102" s="1">
        <f t="shared" si="94"/>
        <v>13486</v>
      </c>
      <c r="BW102" s="40" t="str">
        <f t="shared" si="100"/>
        <v/>
      </c>
      <c r="BX102" s="40" t="str">
        <f t="shared" si="100"/>
        <v/>
      </c>
      <c r="BY102" s="40" t="str">
        <f t="shared" si="100"/>
        <v/>
      </c>
      <c r="BZ102" s="40" t="str">
        <f t="shared" si="100"/>
        <v/>
      </c>
      <c r="CA102" s="40" t="str">
        <f t="shared" si="100"/>
        <v/>
      </c>
      <c r="CB102" s="40" t="str">
        <f t="shared" si="100"/>
        <v/>
      </c>
      <c r="CD102" s="10">
        <f t="shared" si="79"/>
        <v>570039.69999999995</v>
      </c>
      <c r="CE102" s="10">
        <f t="shared" si="80"/>
        <v>581486.30000000005</v>
      </c>
      <c r="CF102" s="10">
        <f t="shared" si="81"/>
        <v>579992.30000000005</v>
      </c>
      <c r="CG102" s="10">
        <f t="shared" si="82"/>
        <v>842956.2</v>
      </c>
      <c r="CH102" s="10">
        <f t="shared" si="83"/>
        <v>883916.6</v>
      </c>
      <c r="CI102" s="10">
        <f t="shared" si="84"/>
        <v>1179094.3</v>
      </c>
      <c r="CK102" s="40" t="str">
        <f t="shared" si="85"/>
        <v/>
      </c>
      <c r="CL102" s="40" t="str">
        <f t="shared" si="85"/>
        <v/>
      </c>
      <c r="CM102" s="40" t="str">
        <f t="shared" si="85"/>
        <v/>
      </c>
      <c r="CN102" s="40" t="str">
        <f t="shared" si="85"/>
        <v/>
      </c>
      <c r="CO102" s="40" t="str">
        <f t="shared" si="85"/>
        <v/>
      </c>
      <c r="CP102" s="40" t="str">
        <f t="shared" si="85"/>
        <v/>
      </c>
      <c r="CR102" s="9" t="str">
        <f t="shared" si="86"/>
        <v/>
      </c>
      <c r="CS102" s="9" t="str">
        <f t="shared" si="86"/>
        <v/>
      </c>
      <c r="CT102" s="9" t="str">
        <f t="shared" si="86"/>
        <v/>
      </c>
      <c r="CU102" s="9" t="str">
        <f t="shared" si="86"/>
        <v/>
      </c>
      <c r="CV102" s="9" t="str">
        <f t="shared" si="86"/>
        <v/>
      </c>
      <c r="CW102" s="9" t="str">
        <f t="shared" si="86"/>
        <v/>
      </c>
      <c r="CY102" s="9" t="str">
        <f t="shared" si="87"/>
        <v/>
      </c>
      <c r="CZ102" s="9" t="str">
        <f t="shared" si="87"/>
        <v/>
      </c>
      <c r="DA102" s="9" t="str">
        <f t="shared" si="87"/>
        <v/>
      </c>
      <c r="DB102" s="9" t="str">
        <f t="shared" si="87"/>
        <v/>
      </c>
      <c r="DC102" s="9" t="str">
        <f t="shared" si="87"/>
        <v/>
      </c>
      <c r="DD102" s="9" t="str">
        <f t="shared" si="87"/>
        <v/>
      </c>
      <c r="DF102" s="9" t="str">
        <f>IF($A102=2,IF(ISNUMBER(CR102/Ukraine!CR102),100*CR102/Ukraine!CR102,""),"")</f>
        <v/>
      </c>
      <c r="DG102" s="9" t="str">
        <f>IF($A102=2,IF(ISNUMBER(CS102/Ukraine!CS102),100*CS102/Ukraine!CS102,""),"")</f>
        <v/>
      </c>
      <c r="DH102" s="9" t="str">
        <f>IF($A102=2,IF(ISNUMBER(CT102/Ukraine!CT102),100*CT102/Ukraine!CT102,""),"")</f>
        <v/>
      </c>
      <c r="DI102" s="9" t="str">
        <f>IF($A102=2,IF(ISNUMBER(CU102/Ukraine!CU102),100*CU102/Ukraine!CU102,""),"")</f>
        <v/>
      </c>
      <c r="DJ102" s="9" t="str">
        <f>IF($A102=2,IF(ISNUMBER(CV102/Ukraine!CV102),100*CV102/Ukraine!CV102,""),"")</f>
        <v/>
      </c>
      <c r="DK102" s="9" t="str">
        <f>IF($A102=2,IF(ISNUMBER(CW102/Ukraine!CW102),100*CW102/Ukraine!CW102,""),"")</f>
        <v/>
      </c>
      <c r="DM102" s="40" t="str">
        <f t="shared" si="67"/>
        <v/>
      </c>
      <c r="DN102" s="40" t="str">
        <f t="shared" si="68"/>
        <v/>
      </c>
      <c r="DO102" s="40" t="str">
        <f t="shared" si="69"/>
        <v/>
      </c>
      <c r="DP102" s="40" t="str">
        <f t="shared" si="70"/>
        <v/>
      </c>
      <c r="DQ102" s="40" t="str">
        <f t="shared" si="71"/>
        <v/>
      </c>
      <c r="DR102" s="40" t="str">
        <f t="shared" si="72"/>
        <v/>
      </c>
      <c r="DT102" s="40" t="str">
        <f t="shared" si="95"/>
        <v/>
      </c>
      <c r="DU102" s="40" t="str">
        <f t="shared" si="96"/>
        <v/>
      </c>
      <c r="DV102" s="40" t="str">
        <f t="shared" si="97"/>
        <v/>
      </c>
      <c r="DW102" s="40" t="str">
        <f t="shared" si="98"/>
        <v/>
      </c>
      <c r="DX102" s="40" t="str">
        <f t="shared" si="99"/>
        <v/>
      </c>
      <c r="DY102" s="40" t="str">
        <f t="shared" si="88"/>
        <v/>
      </c>
    </row>
    <row r="103" spans="1:129" x14ac:dyDescent="0.2">
      <c r="A103" s="39">
        <f>'Industry selection'!C103</f>
        <v>1</v>
      </c>
      <c r="B103" s="2">
        <v>24.5</v>
      </c>
      <c r="C103" s="2" t="s">
        <v>208</v>
      </c>
      <c r="E103" s="30" t="s">
        <v>207</v>
      </c>
      <c r="F103" s="31">
        <v>24.5</v>
      </c>
      <c r="G103" s="32" t="s">
        <v>208</v>
      </c>
      <c r="H103" s="157">
        <f>[1]Ukraine!$F$101</f>
        <v>147</v>
      </c>
      <c r="I103" s="157">
        <f>[1]Ukraine!$G$101</f>
        <v>11390</v>
      </c>
      <c r="J103" s="157">
        <f>[1]Ukraine!$H$101</f>
        <v>11349</v>
      </c>
      <c r="K103" s="157">
        <f>[1]Ukraine!$I$101</f>
        <v>6139653.9000000004</v>
      </c>
      <c r="L103" s="157">
        <f>[1]Ukraine!$J$101</f>
        <v>387561.3</v>
      </c>
      <c r="M103" s="11"/>
      <c r="N103" s="33" t="s">
        <v>828</v>
      </c>
      <c r="O103" s="36">
        <v>24.5</v>
      </c>
      <c r="P103" s="35" t="s">
        <v>208</v>
      </c>
      <c r="Q103" s="157">
        <f>[2]Ukraine!$F$101</f>
        <v>150</v>
      </c>
      <c r="R103" s="157">
        <f>[2]Ukraine!$G$101</f>
        <v>7124</v>
      </c>
      <c r="S103" s="157">
        <f>[2]Ukraine!$H$101</f>
        <v>7100</v>
      </c>
      <c r="T103" s="157">
        <f>[2]Ukraine!$I$101</f>
        <v>2473406.1</v>
      </c>
      <c r="U103" s="157">
        <f>[2]Ukraine!$J$101</f>
        <v>218813.3</v>
      </c>
      <c r="V103" s="11"/>
      <c r="W103" s="36" t="s">
        <v>1173</v>
      </c>
      <c r="X103" s="36">
        <v>24.5</v>
      </c>
      <c r="Y103" s="36" t="s">
        <v>208</v>
      </c>
      <c r="Z103" s="157">
        <f>[3]Ukraine!$F$101</f>
        <v>132</v>
      </c>
      <c r="AA103" s="157">
        <f>[3]Ukraine!$G$101</f>
        <v>5535</v>
      </c>
      <c r="AB103" s="157">
        <f>[3]Ukraine!$H$101</f>
        <v>5494</v>
      </c>
      <c r="AC103" s="157">
        <f>[3]Ukraine!$I$101</f>
        <v>967890</v>
      </c>
      <c r="AD103" s="157">
        <f>[3]Ukraine!$J$101</f>
        <v>166089.20000000001</v>
      </c>
      <c r="AE103" s="11"/>
      <c r="AF103" s="37" t="s">
        <v>1173</v>
      </c>
      <c r="AG103" s="37">
        <v>24.5</v>
      </c>
      <c r="AH103" s="37" t="s">
        <v>208</v>
      </c>
      <c r="AI103" s="157">
        <f>[4]Ukraine!$F$101</f>
        <v>125</v>
      </c>
      <c r="AJ103" s="157">
        <f>[4]Ukraine!$G$101</f>
        <v>4236</v>
      </c>
      <c r="AK103" s="157">
        <f>[4]Ukraine!$H$101</f>
        <v>4212</v>
      </c>
      <c r="AL103" s="157">
        <f>[4]Ukraine!$I$101</f>
        <v>1181072.7</v>
      </c>
      <c r="AM103" s="157">
        <f>[4]Ukraine!$J$101</f>
        <v>154072</v>
      </c>
      <c r="AN103" s="11"/>
      <c r="AO103" s="11" t="s">
        <v>1173</v>
      </c>
      <c r="AP103" s="11">
        <v>24.5</v>
      </c>
      <c r="AQ103" s="11" t="s">
        <v>208</v>
      </c>
      <c r="AR103" s="157">
        <f>[5]Ukraine!$F$101</f>
        <v>118</v>
      </c>
      <c r="AS103" s="157">
        <f>[5]Ukraine!$G$101</f>
        <v>4131</v>
      </c>
      <c r="AT103" s="157">
        <f>[5]Ukraine!$H$101</f>
        <v>4072</v>
      </c>
      <c r="AU103" s="157">
        <f>[5]Ukraine!$I$101</f>
        <v>1370815.5</v>
      </c>
      <c r="AV103" s="157">
        <f>[5]Ukraine!$J$101</f>
        <v>174028.2</v>
      </c>
      <c r="AW103" s="11"/>
      <c r="AX103" s="33" t="s">
        <v>1173</v>
      </c>
      <c r="AY103" s="33">
        <v>24.5</v>
      </c>
      <c r="AZ103" s="33" t="s">
        <v>208</v>
      </c>
      <c r="BA103" s="157">
        <f>[6]Ukraine!$F$101</f>
        <v>124</v>
      </c>
      <c r="BB103" s="157">
        <f>[6]Ukraine!$G$101</f>
        <v>4537</v>
      </c>
      <c r="BC103" s="157">
        <f>[6]Ukraine!$H$101</f>
        <v>4498</v>
      </c>
      <c r="BD103" s="157">
        <f>[6]Ukraine!$I$101</f>
        <v>2526074.7000000002</v>
      </c>
      <c r="BE103" s="157">
        <f>[6]Ukraine!$J$101</f>
        <v>313598.5</v>
      </c>
      <c r="BG103" s="2">
        <v>24.5</v>
      </c>
      <c r="BH103" s="2" t="s">
        <v>208</v>
      </c>
      <c r="BI103" s="1">
        <f t="shared" si="73"/>
        <v>147</v>
      </c>
      <c r="BJ103" s="1">
        <f t="shared" si="74"/>
        <v>150</v>
      </c>
      <c r="BK103" s="1">
        <f t="shared" si="75"/>
        <v>132</v>
      </c>
      <c r="BL103" s="1">
        <f t="shared" si="76"/>
        <v>125</v>
      </c>
      <c r="BM103" s="1">
        <f t="shared" si="77"/>
        <v>118</v>
      </c>
      <c r="BN103" s="1">
        <f t="shared" si="78"/>
        <v>124</v>
      </c>
      <c r="BP103" s="1">
        <f t="shared" si="89"/>
        <v>11349</v>
      </c>
      <c r="BQ103" s="1">
        <f t="shared" si="90"/>
        <v>7100</v>
      </c>
      <c r="BR103" s="1">
        <f t="shared" si="91"/>
        <v>5494</v>
      </c>
      <c r="BS103" s="1">
        <f t="shared" si="92"/>
        <v>4212</v>
      </c>
      <c r="BT103" s="1">
        <f t="shared" si="93"/>
        <v>4072</v>
      </c>
      <c r="BU103" s="1">
        <f t="shared" si="94"/>
        <v>4498</v>
      </c>
      <c r="BW103" s="40" t="str">
        <f t="shared" si="100"/>
        <v/>
      </c>
      <c r="BX103" s="40" t="str">
        <f t="shared" si="100"/>
        <v/>
      </c>
      <c r="BY103" s="40" t="str">
        <f t="shared" si="100"/>
        <v/>
      </c>
      <c r="BZ103" s="40" t="str">
        <f t="shared" si="100"/>
        <v/>
      </c>
      <c r="CA103" s="40" t="str">
        <f t="shared" si="100"/>
        <v/>
      </c>
      <c r="CB103" s="40" t="str">
        <f t="shared" si="100"/>
        <v/>
      </c>
      <c r="CD103" s="10">
        <f t="shared" si="79"/>
        <v>387561.3</v>
      </c>
      <c r="CE103" s="10">
        <f t="shared" si="80"/>
        <v>218813.3</v>
      </c>
      <c r="CF103" s="10">
        <f t="shared" si="81"/>
        <v>166089.20000000001</v>
      </c>
      <c r="CG103" s="10">
        <f t="shared" si="82"/>
        <v>154072</v>
      </c>
      <c r="CH103" s="10">
        <f t="shared" si="83"/>
        <v>174028.2</v>
      </c>
      <c r="CI103" s="10">
        <f t="shared" si="84"/>
        <v>313598.5</v>
      </c>
      <c r="CK103" s="40" t="str">
        <f t="shared" si="85"/>
        <v/>
      </c>
      <c r="CL103" s="40" t="str">
        <f t="shared" si="85"/>
        <v/>
      </c>
      <c r="CM103" s="40" t="str">
        <f t="shared" si="85"/>
        <v/>
      </c>
      <c r="CN103" s="40" t="str">
        <f t="shared" si="85"/>
        <v/>
      </c>
      <c r="CO103" s="40" t="str">
        <f t="shared" si="85"/>
        <v/>
      </c>
      <c r="CP103" s="40" t="str">
        <f t="shared" si="85"/>
        <v/>
      </c>
      <c r="CR103" s="9" t="str">
        <f t="shared" si="86"/>
        <v/>
      </c>
      <c r="CS103" s="9" t="str">
        <f t="shared" si="86"/>
        <v/>
      </c>
      <c r="CT103" s="9" t="str">
        <f t="shared" si="86"/>
        <v/>
      </c>
      <c r="CU103" s="9" t="str">
        <f t="shared" si="86"/>
        <v/>
      </c>
      <c r="CV103" s="9" t="str">
        <f t="shared" si="86"/>
        <v/>
      </c>
      <c r="CW103" s="9" t="str">
        <f t="shared" si="86"/>
        <v/>
      </c>
      <c r="CY103" s="9" t="str">
        <f t="shared" si="87"/>
        <v/>
      </c>
      <c r="CZ103" s="9" t="str">
        <f t="shared" si="87"/>
        <v/>
      </c>
      <c r="DA103" s="9" t="str">
        <f t="shared" si="87"/>
        <v/>
      </c>
      <c r="DB103" s="9" t="str">
        <f t="shared" si="87"/>
        <v/>
      </c>
      <c r="DC103" s="9" t="str">
        <f t="shared" si="87"/>
        <v/>
      </c>
      <c r="DD103" s="9" t="str">
        <f t="shared" si="87"/>
        <v/>
      </c>
      <c r="DF103" s="9" t="str">
        <f>IF($A103=2,IF(ISNUMBER(CR103/Ukraine!CR103),100*CR103/Ukraine!CR103,""),"")</f>
        <v/>
      </c>
      <c r="DG103" s="9" t="str">
        <f>IF($A103=2,IF(ISNUMBER(CS103/Ukraine!CS103),100*CS103/Ukraine!CS103,""),"")</f>
        <v/>
      </c>
      <c r="DH103" s="9" t="str">
        <f>IF($A103=2,IF(ISNUMBER(CT103/Ukraine!CT103),100*CT103/Ukraine!CT103,""),"")</f>
        <v/>
      </c>
      <c r="DI103" s="9" t="str">
        <f>IF($A103=2,IF(ISNUMBER(CU103/Ukraine!CU103),100*CU103/Ukraine!CU103,""),"")</f>
        <v/>
      </c>
      <c r="DJ103" s="9" t="str">
        <f>IF($A103=2,IF(ISNUMBER(CV103/Ukraine!CV103),100*CV103/Ukraine!CV103,""),"")</f>
        <v/>
      </c>
      <c r="DK103" s="9" t="str">
        <f>IF($A103=2,IF(ISNUMBER(CW103/Ukraine!CW103),100*CW103/Ukraine!CW103,""),"")</f>
        <v/>
      </c>
      <c r="DM103" s="40" t="str">
        <f t="shared" si="67"/>
        <v/>
      </c>
      <c r="DN103" s="40" t="str">
        <f t="shared" si="68"/>
        <v/>
      </c>
      <c r="DO103" s="40" t="str">
        <f t="shared" si="69"/>
        <v/>
      </c>
      <c r="DP103" s="40" t="str">
        <f t="shared" si="70"/>
        <v/>
      </c>
      <c r="DQ103" s="40" t="str">
        <f t="shared" si="71"/>
        <v/>
      </c>
      <c r="DR103" s="40" t="str">
        <f t="shared" si="72"/>
        <v/>
      </c>
      <c r="DT103" s="40" t="str">
        <f t="shared" si="95"/>
        <v/>
      </c>
      <c r="DU103" s="40" t="str">
        <f t="shared" si="96"/>
        <v/>
      </c>
      <c r="DV103" s="40" t="str">
        <f t="shared" si="97"/>
        <v/>
      </c>
      <c r="DW103" s="40" t="str">
        <f t="shared" si="98"/>
        <v/>
      </c>
      <c r="DX103" s="40" t="str">
        <f t="shared" si="99"/>
        <v/>
      </c>
      <c r="DY103" s="40" t="str">
        <f t="shared" si="88"/>
        <v/>
      </c>
    </row>
    <row r="104" spans="1:129" x14ac:dyDescent="0.2">
      <c r="A104" s="39" t="str">
        <f>'Industry selection'!C104</f>
        <v/>
      </c>
      <c r="B104" s="2">
        <v>25</v>
      </c>
      <c r="C104" s="2" t="s">
        <v>210</v>
      </c>
      <c r="E104" s="30" t="s">
        <v>209</v>
      </c>
      <c r="F104" s="31">
        <v>25</v>
      </c>
      <c r="G104" s="32" t="s">
        <v>210</v>
      </c>
      <c r="H104" s="157">
        <f>[1]Ukraine!$F$102</f>
        <v>3006</v>
      </c>
      <c r="I104" s="157">
        <f>[1]Ukraine!$G$102</f>
        <v>98240</v>
      </c>
      <c r="J104" s="157">
        <f>[1]Ukraine!$H$102</f>
        <v>97429</v>
      </c>
      <c r="K104" s="157">
        <f>[1]Ukraine!$I$102</f>
        <v>23717229.5</v>
      </c>
      <c r="L104" s="157">
        <f>[1]Ukraine!$J$102</f>
        <v>3050253.6</v>
      </c>
      <c r="M104" s="11"/>
      <c r="N104" s="33" t="s">
        <v>829</v>
      </c>
      <c r="O104" s="36">
        <v>25</v>
      </c>
      <c r="P104" s="35" t="s">
        <v>210</v>
      </c>
      <c r="Q104" s="157">
        <f>[2]Ukraine!$F$102</f>
        <v>3486</v>
      </c>
      <c r="R104" s="157">
        <f>[2]Ukraine!$G$102</f>
        <v>97985</v>
      </c>
      <c r="S104" s="157">
        <f>[2]Ukraine!$H$102</f>
        <v>97166</v>
      </c>
      <c r="T104" s="157">
        <f>[2]Ukraine!$I$102</f>
        <v>27271115.300000001</v>
      </c>
      <c r="U104" s="157">
        <f>[2]Ukraine!$J$102</f>
        <v>3204683</v>
      </c>
      <c r="V104" s="11"/>
      <c r="W104" s="36" t="s">
        <v>1174</v>
      </c>
      <c r="X104" s="36">
        <v>25</v>
      </c>
      <c r="Y104" s="36" t="s">
        <v>210</v>
      </c>
      <c r="Z104" s="157">
        <f>[3]Ukraine!$F$102</f>
        <v>3091</v>
      </c>
      <c r="AA104" s="157">
        <f>[3]Ukraine!$G$102</f>
        <v>81694</v>
      </c>
      <c r="AB104" s="157">
        <f>[3]Ukraine!$H$102</f>
        <v>80994</v>
      </c>
      <c r="AC104" s="157">
        <f>[3]Ukraine!$I$102</f>
        <v>24187929.800000001</v>
      </c>
      <c r="AD104" s="157">
        <f>[3]Ukraine!$J$102</f>
        <v>2863415.6</v>
      </c>
      <c r="AE104" s="11"/>
      <c r="AF104" s="37" t="s">
        <v>1174</v>
      </c>
      <c r="AG104" s="37">
        <v>25</v>
      </c>
      <c r="AH104" s="37" t="s">
        <v>210</v>
      </c>
      <c r="AI104" s="157">
        <f>[4]Ukraine!$F$102</f>
        <v>3176</v>
      </c>
      <c r="AJ104" s="157">
        <f>[4]Ukraine!$G$102</f>
        <v>75425</v>
      </c>
      <c r="AK104" s="157">
        <f>[4]Ukraine!$H$102</f>
        <v>74773</v>
      </c>
      <c r="AL104" s="157">
        <f>[4]Ukraine!$I$102</f>
        <v>31506867.699999999</v>
      </c>
      <c r="AM104" s="157">
        <f>[4]Ukraine!$J$102</f>
        <v>3335943</v>
      </c>
      <c r="AN104" s="11"/>
      <c r="AO104" s="11" t="s">
        <v>1174</v>
      </c>
      <c r="AP104" s="11">
        <v>25</v>
      </c>
      <c r="AQ104" s="11" t="s">
        <v>210</v>
      </c>
      <c r="AR104" s="157">
        <f>[5]Ukraine!$F$102</f>
        <v>2995</v>
      </c>
      <c r="AS104" s="157">
        <f>[5]Ukraine!$G$102</f>
        <v>73576</v>
      </c>
      <c r="AT104" s="157">
        <f>[5]Ukraine!$H$102</f>
        <v>72997</v>
      </c>
      <c r="AU104" s="157">
        <f>[5]Ukraine!$I$102</f>
        <v>37673947.799999997</v>
      </c>
      <c r="AV104" s="157">
        <f>[5]Ukraine!$J$102</f>
        <v>4048773.5</v>
      </c>
      <c r="AW104" s="11"/>
      <c r="AX104" s="33" t="s">
        <v>1174</v>
      </c>
      <c r="AY104" s="33">
        <v>25</v>
      </c>
      <c r="AZ104" s="33" t="s">
        <v>210</v>
      </c>
      <c r="BA104" s="157">
        <f>[6]Ukraine!$F$102</f>
        <v>3293</v>
      </c>
      <c r="BB104" s="157">
        <f>[6]Ukraine!$G$102</f>
        <v>76935</v>
      </c>
      <c r="BC104" s="157">
        <f>[6]Ukraine!$H$102</f>
        <v>76235</v>
      </c>
      <c r="BD104" s="157">
        <f>[6]Ukraine!$I$102</f>
        <v>49763626.600000001</v>
      </c>
      <c r="BE104" s="157">
        <f>[6]Ukraine!$J$102</f>
        <v>5803791.7999999998</v>
      </c>
      <c r="BG104" s="2">
        <v>25</v>
      </c>
      <c r="BH104" s="2" t="s">
        <v>210</v>
      </c>
      <c r="BI104" s="1">
        <f t="shared" si="73"/>
        <v>3006</v>
      </c>
      <c r="BJ104" s="1">
        <f t="shared" si="74"/>
        <v>3486</v>
      </c>
      <c r="BK104" s="1">
        <f t="shared" si="75"/>
        <v>3091</v>
      </c>
      <c r="BL104" s="1">
        <f t="shared" si="76"/>
        <v>3176</v>
      </c>
      <c r="BM104" s="1">
        <f t="shared" si="77"/>
        <v>2995</v>
      </c>
      <c r="BN104" s="1">
        <f t="shared" si="78"/>
        <v>3293</v>
      </c>
      <c r="BP104" s="1">
        <f t="shared" si="89"/>
        <v>97429</v>
      </c>
      <c r="BQ104" s="1">
        <f t="shared" si="90"/>
        <v>97166</v>
      </c>
      <c r="BR104" s="1">
        <f t="shared" si="91"/>
        <v>80994</v>
      </c>
      <c r="BS104" s="1">
        <f t="shared" si="92"/>
        <v>74773</v>
      </c>
      <c r="BT104" s="1">
        <f t="shared" si="93"/>
        <v>72997</v>
      </c>
      <c r="BU104" s="1">
        <f t="shared" si="94"/>
        <v>76235</v>
      </c>
      <c r="BW104" s="40" t="str">
        <f t="shared" si="100"/>
        <v/>
      </c>
      <c r="BX104" s="40" t="str">
        <f t="shared" si="100"/>
        <v/>
      </c>
      <c r="BY104" s="40" t="str">
        <f t="shared" si="100"/>
        <v/>
      </c>
      <c r="BZ104" s="40" t="str">
        <f t="shared" si="100"/>
        <v/>
      </c>
      <c r="CA104" s="40" t="str">
        <f t="shared" si="100"/>
        <v/>
      </c>
      <c r="CB104" s="40" t="str">
        <f t="shared" si="100"/>
        <v/>
      </c>
      <c r="CD104" s="10">
        <f t="shared" si="79"/>
        <v>3050253.6</v>
      </c>
      <c r="CE104" s="10">
        <f t="shared" si="80"/>
        <v>3204683</v>
      </c>
      <c r="CF104" s="10">
        <f t="shared" si="81"/>
        <v>2863415.6</v>
      </c>
      <c r="CG104" s="10">
        <f t="shared" si="82"/>
        <v>3335943</v>
      </c>
      <c r="CH104" s="10">
        <f t="shared" si="83"/>
        <v>4048773.5</v>
      </c>
      <c r="CI104" s="10">
        <f t="shared" si="84"/>
        <v>5803791.7999999998</v>
      </c>
      <c r="CK104" s="40" t="str">
        <f t="shared" si="85"/>
        <v/>
      </c>
      <c r="CL104" s="40" t="str">
        <f t="shared" si="85"/>
        <v/>
      </c>
      <c r="CM104" s="40" t="str">
        <f t="shared" si="85"/>
        <v/>
      </c>
      <c r="CN104" s="40" t="str">
        <f t="shared" si="85"/>
        <v/>
      </c>
      <c r="CO104" s="40" t="str">
        <f t="shared" si="85"/>
        <v/>
      </c>
      <c r="CP104" s="40" t="str">
        <f t="shared" si="85"/>
        <v/>
      </c>
      <c r="CR104" s="9" t="str">
        <f t="shared" si="86"/>
        <v/>
      </c>
      <c r="CS104" s="9" t="str">
        <f t="shared" si="86"/>
        <v/>
      </c>
      <c r="CT104" s="9" t="str">
        <f t="shared" si="86"/>
        <v/>
      </c>
      <c r="CU104" s="9" t="str">
        <f t="shared" si="86"/>
        <v/>
      </c>
      <c r="CV104" s="9" t="str">
        <f t="shared" si="86"/>
        <v/>
      </c>
      <c r="CW104" s="9" t="str">
        <f t="shared" si="86"/>
        <v/>
      </c>
      <c r="CY104" s="9" t="str">
        <f t="shared" si="87"/>
        <v/>
      </c>
      <c r="CZ104" s="9" t="str">
        <f t="shared" si="87"/>
        <v/>
      </c>
      <c r="DA104" s="9" t="str">
        <f t="shared" si="87"/>
        <v/>
      </c>
      <c r="DB104" s="9" t="str">
        <f t="shared" si="87"/>
        <v/>
      </c>
      <c r="DC104" s="9" t="str">
        <f t="shared" si="87"/>
        <v/>
      </c>
      <c r="DD104" s="9" t="str">
        <f t="shared" si="87"/>
        <v/>
      </c>
      <c r="DF104" s="9" t="str">
        <f>IF($A104=2,IF(ISNUMBER(CR104/Ukraine!CR104),100*CR104/Ukraine!CR104,""),"")</f>
        <v/>
      </c>
      <c r="DG104" s="9" t="str">
        <f>IF($A104=2,IF(ISNUMBER(CS104/Ukraine!CS104),100*CS104/Ukraine!CS104,""),"")</f>
        <v/>
      </c>
      <c r="DH104" s="9" t="str">
        <f>IF($A104=2,IF(ISNUMBER(CT104/Ukraine!CT104),100*CT104/Ukraine!CT104,""),"")</f>
        <v/>
      </c>
      <c r="DI104" s="9" t="str">
        <f>IF($A104=2,IF(ISNUMBER(CU104/Ukraine!CU104),100*CU104/Ukraine!CU104,""),"")</f>
        <v/>
      </c>
      <c r="DJ104" s="9" t="str">
        <f>IF($A104=2,IF(ISNUMBER(CV104/Ukraine!CV104),100*CV104/Ukraine!CV104,""),"")</f>
        <v/>
      </c>
      <c r="DK104" s="9" t="str">
        <f>IF($A104=2,IF(ISNUMBER(CW104/Ukraine!CW104),100*CW104/Ukraine!CW104,""),"")</f>
        <v/>
      </c>
      <c r="DM104" s="40" t="str">
        <f t="shared" si="67"/>
        <v/>
      </c>
      <c r="DN104" s="40" t="str">
        <f t="shared" si="68"/>
        <v/>
      </c>
      <c r="DO104" s="40" t="str">
        <f t="shared" si="69"/>
        <v/>
      </c>
      <c r="DP104" s="40" t="str">
        <f t="shared" si="70"/>
        <v/>
      </c>
      <c r="DQ104" s="40" t="str">
        <f t="shared" si="71"/>
        <v/>
      </c>
      <c r="DR104" s="40" t="str">
        <f t="shared" si="72"/>
        <v/>
      </c>
      <c r="DT104" s="40" t="str">
        <f t="shared" si="95"/>
        <v/>
      </c>
      <c r="DU104" s="40" t="str">
        <f t="shared" si="96"/>
        <v/>
      </c>
      <c r="DV104" s="40" t="str">
        <f t="shared" si="97"/>
        <v/>
      </c>
      <c r="DW104" s="40" t="str">
        <f t="shared" si="98"/>
        <v/>
      </c>
      <c r="DX104" s="40" t="str">
        <f t="shared" si="99"/>
        <v/>
      </c>
      <c r="DY104" s="40" t="str">
        <f t="shared" si="88"/>
        <v/>
      </c>
    </row>
    <row r="105" spans="1:129" x14ac:dyDescent="0.2">
      <c r="A105" s="39">
        <f>'Industry selection'!C105</f>
        <v>2</v>
      </c>
      <c r="B105" s="2">
        <v>25.1</v>
      </c>
      <c r="C105" s="2" t="s">
        <v>212</v>
      </c>
      <c r="E105" s="30" t="s">
        <v>211</v>
      </c>
      <c r="F105" s="31">
        <v>25.1</v>
      </c>
      <c r="G105" s="32" t="s">
        <v>212</v>
      </c>
      <c r="H105" s="157">
        <f>[1]Ukraine!$F$103</f>
        <v>1009</v>
      </c>
      <c r="I105" s="157">
        <f>[1]Ukraine!$G$103</f>
        <v>22774</v>
      </c>
      <c r="J105" s="157">
        <f>[1]Ukraine!$H$103</f>
        <v>22463</v>
      </c>
      <c r="K105" s="157">
        <f>[1]Ukraine!$I$103</f>
        <v>5890968.2000000002</v>
      </c>
      <c r="L105" s="157">
        <f>[1]Ukraine!$J$103</f>
        <v>605369.9</v>
      </c>
      <c r="M105" s="11"/>
      <c r="N105" s="33" t="s">
        <v>830</v>
      </c>
      <c r="O105" s="36">
        <v>25.1</v>
      </c>
      <c r="P105" s="35" t="s">
        <v>212</v>
      </c>
      <c r="Q105" s="157">
        <f>[2]Ukraine!$F$103</f>
        <v>1224</v>
      </c>
      <c r="R105" s="157">
        <f>[2]Ukraine!$G$103</f>
        <v>23723</v>
      </c>
      <c r="S105" s="157">
        <f>[2]Ukraine!$H$103</f>
        <v>23415</v>
      </c>
      <c r="T105" s="157">
        <f>[2]Ukraine!$I$103</f>
        <v>7014962.7999999998</v>
      </c>
      <c r="U105" s="157">
        <f>[2]Ukraine!$J$103</f>
        <v>713892.6</v>
      </c>
      <c r="V105" s="11"/>
      <c r="W105" s="36" t="s">
        <v>1175</v>
      </c>
      <c r="X105" s="36">
        <v>25.1</v>
      </c>
      <c r="Y105" s="36" t="s">
        <v>212</v>
      </c>
      <c r="Z105" s="157">
        <f>[3]Ukraine!$F$103</f>
        <v>1081</v>
      </c>
      <c r="AA105" s="157">
        <f>[3]Ukraine!$G$103</f>
        <v>18124</v>
      </c>
      <c r="AB105" s="157">
        <f>[3]Ukraine!$H$103</f>
        <v>17856</v>
      </c>
      <c r="AC105" s="157">
        <f>[3]Ukraine!$I$103</f>
        <v>5801508.2999999998</v>
      </c>
      <c r="AD105" s="157">
        <f>[3]Ukraine!$J$103</f>
        <v>505270.1</v>
      </c>
      <c r="AE105" s="11"/>
      <c r="AF105" s="37" t="s">
        <v>1175</v>
      </c>
      <c r="AG105" s="37">
        <v>25.1</v>
      </c>
      <c r="AH105" s="37" t="s">
        <v>212</v>
      </c>
      <c r="AI105" s="157">
        <f>[4]Ukraine!$F$103</f>
        <v>1075</v>
      </c>
      <c r="AJ105" s="157">
        <f>[4]Ukraine!$G$103</f>
        <v>15050</v>
      </c>
      <c r="AK105" s="157">
        <f>[4]Ukraine!$H$103</f>
        <v>14819</v>
      </c>
      <c r="AL105" s="157">
        <f>[4]Ukraine!$I$103</f>
        <v>7237753.5</v>
      </c>
      <c r="AM105" s="157">
        <f>[4]Ukraine!$J$103</f>
        <v>483287.9</v>
      </c>
      <c r="AN105" s="11"/>
      <c r="AO105" s="11" t="s">
        <v>1175</v>
      </c>
      <c r="AP105" s="11">
        <v>25.1</v>
      </c>
      <c r="AQ105" s="11" t="s">
        <v>212</v>
      </c>
      <c r="AR105" s="157">
        <f>[5]Ukraine!$F$103</f>
        <v>958</v>
      </c>
      <c r="AS105" s="157">
        <f>[5]Ukraine!$G$103</f>
        <v>14422</v>
      </c>
      <c r="AT105" s="157">
        <f>[5]Ukraine!$H$103</f>
        <v>14239</v>
      </c>
      <c r="AU105" s="157">
        <f>[5]Ukraine!$I$103</f>
        <v>8833735.3000000007</v>
      </c>
      <c r="AV105" s="157">
        <f>[5]Ukraine!$J$103</f>
        <v>608687.9</v>
      </c>
      <c r="AW105" s="11"/>
      <c r="AX105" s="33" t="s">
        <v>1175</v>
      </c>
      <c r="AY105" s="33">
        <v>25.1</v>
      </c>
      <c r="AZ105" s="33" t="s">
        <v>212</v>
      </c>
      <c r="BA105" s="157">
        <f>[6]Ukraine!$F$103</f>
        <v>1068</v>
      </c>
      <c r="BB105" s="157">
        <f>[6]Ukraine!$G$103</f>
        <v>15797</v>
      </c>
      <c r="BC105" s="157">
        <f>[6]Ukraine!$H$103</f>
        <v>15575</v>
      </c>
      <c r="BD105" s="157">
        <f>[6]Ukraine!$I$103</f>
        <v>12305440.300000001</v>
      </c>
      <c r="BE105" s="157">
        <f>[6]Ukraine!$J$103</f>
        <v>1008940.2</v>
      </c>
      <c r="BG105" s="2">
        <v>25.1</v>
      </c>
      <c r="BH105" s="2" t="s">
        <v>212</v>
      </c>
      <c r="BI105" s="1">
        <f t="shared" si="73"/>
        <v>1009</v>
      </c>
      <c r="BJ105" s="1">
        <f t="shared" si="74"/>
        <v>1224</v>
      </c>
      <c r="BK105" s="1">
        <f t="shared" si="75"/>
        <v>1081</v>
      </c>
      <c r="BL105" s="1">
        <f t="shared" si="76"/>
        <v>1075</v>
      </c>
      <c r="BM105" s="1">
        <f t="shared" si="77"/>
        <v>958</v>
      </c>
      <c r="BN105" s="1">
        <f t="shared" si="78"/>
        <v>1068</v>
      </c>
      <c r="BP105" s="1">
        <f t="shared" si="89"/>
        <v>22463</v>
      </c>
      <c r="BQ105" s="1">
        <f t="shared" si="90"/>
        <v>23415</v>
      </c>
      <c r="BR105" s="1">
        <f t="shared" si="91"/>
        <v>17856</v>
      </c>
      <c r="BS105" s="1">
        <f t="shared" si="92"/>
        <v>14819</v>
      </c>
      <c r="BT105" s="1">
        <f t="shared" si="93"/>
        <v>14239</v>
      </c>
      <c r="BU105" s="1">
        <f t="shared" si="94"/>
        <v>15575</v>
      </c>
      <c r="BW105" s="40">
        <f t="shared" si="100"/>
        <v>3.0810505719962226E-3</v>
      </c>
      <c r="BX105" s="40">
        <f t="shared" si="100"/>
        <v>3.3374873160515678E-3</v>
      </c>
      <c r="BY105" s="40">
        <f t="shared" si="100"/>
        <v>2.8832613406099511E-3</v>
      </c>
      <c r="BZ105" s="40">
        <f t="shared" si="100"/>
        <v>2.5646750154029339E-3</v>
      </c>
      <c r="CA105" s="40">
        <f t="shared" si="100"/>
        <v>2.4920058573250953E-3</v>
      </c>
      <c r="CB105" s="40">
        <f t="shared" si="100"/>
        <v>2.725482252867006E-3</v>
      </c>
      <c r="CD105" s="10">
        <f t="shared" si="79"/>
        <v>605369.9</v>
      </c>
      <c r="CE105" s="10">
        <f t="shared" si="80"/>
        <v>713892.6</v>
      </c>
      <c r="CF105" s="10">
        <f t="shared" si="81"/>
        <v>505270.1</v>
      </c>
      <c r="CG105" s="10">
        <f t="shared" si="82"/>
        <v>483287.9</v>
      </c>
      <c r="CH105" s="10">
        <f t="shared" si="83"/>
        <v>608687.9</v>
      </c>
      <c r="CI105" s="10">
        <f t="shared" si="84"/>
        <v>1008940.2</v>
      </c>
      <c r="CK105" s="40">
        <f t="shared" si="85"/>
        <v>2.2732487003669956E-3</v>
      </c>
      <c r="CL105" s="40">
        <f t="shared" si="85"/>
        <v>2.6451786326543753E-3</v>
      </c>
      <c r="CM105" s="40">
        <f t="shared" si="85"/>
        <v>1.9320475129311775E-3</v>
      </c>
      <c r="CN105" s="40">
        <f t="shared" si="85"/>
        <v>1.6337967386061811E-3</v>
      </c>
      <c r="CO105" s="40">
        <f t="shared" si="85"/>
        <v>1.6869042484268174E-3</v>
      </c>
      <c r="CP105" s="40">
        <f t="shared" si="85"/>
        <v>2.1341274128512423E-3</v>
      </c>
      <c r="CR105" s="9">
        <f t="shared" si="86"/>
        <v>26.949646084672572</v>
      </c>
      <c r="CS105" s="9">
        <f t="shared" si="86"/>
        <v>30.488686739269699</v>
      </c>
      <c r="CT105" s="9">
        <f t="shared" si="86"/>
        <v>28.296936603942651</v>
      </c>
      <c r="CU105" s="9">
        <f t="shared" si="86"/>
        <v>32.612720156555774</v>
      </c>
      <c r="CV105" s="9">
        <f t="shared" si="86"/>
        <v>42.747938759744365</v>
      </c>
      <c r="CW105" s="9">
        <f t="shared" si="86"/>
        <v>64.779467094703051</v>
      </c>
      <c r="CY105" s="9">
        <f t="shared" si="87"/>
        <v>73.781609462325392</v>
      </c>
      <c r="CZ105" s="9">
        <f t="shared" si="87"/>
        <v>79.25658982829539</v>
      </c>
      <c r="DA105" s="9">
        <f t="shared" si="87"/>
        <v>67.009101315888856</v>
      </c>
      <c r="DB105" s="9">
        <f t="shared" si="87"/>
        <v>63.703850538330165</v>
      </c>
      <c r="DC105" s="9">
        <f t="shared" si="87"/>
        <v>67.692627746771464</v>
      </c>
      <c r="DD105" s="9">
        <f t="shared" si="87"/>
        <v>78.302744793377329</v>
      </c>
      <c r="DF105" s="9">
        <f>IF($A105=2,IF(ISNUMBER(CR105/Ukraine!CR105),100*CR105/Ukraine!CR105,""),"")</f>
        <v>100</v>
      </c>
      <c r="DG105" s="9">
        <f>IF($A105=2,IF(ISNUMBER(CS105/Ukraine!CS105),100*CS105/Ukraine!CS105,""),"")</f>
        <v>100</v>
      </c>
      <c r="DH105" s="9">
        <f>IF($A105=2,IF(ISNUMBER(CT105/Ukraine!CT105),100*CT105/Ukraine!CT105,""),"")</f>
        <v>100</v>
      </c>
      <c r="DI105" s="9">
        <f>IF($A105=2,IF(ISNUMBER(CU105/Ukraine!CU105),100*CU105/Ukraine!CU105,""),"")</f>
        <v>100</v>
      </c>
      <c r="DJ105" s="9">
        <f>IF($A105=2,IF(ISNUMBER(CV105/Ukraine!CV105),100*CV105/Ukraine!CV105,""),"")</f>
        <v>100</v>
      </c>
      <c r="DK105" s="9">
        <f>IF($A105=2,IF(ISNUMBER(CW105/Ukraine!CW105),100*CW105/Ukraine!CW105,""),"")</f>
        <v>100</v>
      </c>
      <c r="DM105" s="40">
        <f t="shared" si="67"/>
        <v>4.2380803988781635E-2</v>
      </c>
      <c r="DN105" s="40">
        <f t="shared" si="68"/>
        <v>-0.23741191543882123</v>
      </c>
      <c r="DO105" s="40">
        <f t="shared" si="69"/>
        <v>-0.17008288530465954</v>
      </c>
      <c r="DP105" s="40">
        <f t="shared" si="70"/>
        <v>-3.9138943248532287E-2</v>
      </c>
      <c r="DQ105" s="40">
        <f t="shared" si="71"/>
        <v>9.3826813680736088E-2</v>
      </c>
      <c r="DR105" s="40">
        <f t="shared" si="72"/>
        <v>-0.30663758180118417</v>
      </c>
      <c r="DT105" s="40">
        <f t="shared" si="95"/>
        <v>0.13132048723303757</v>
      </c>
      <c r="DU105" s="40">
        <f t="shared" si="96"/>
        <v>-7.1887325094394883E-2</v>
      </c>
      <c r="DV105" s="40">
        <f t="shared" si="97"/>
        <v>0.15251769521976444</v>
      </c>
      <c r="DW105" s="40">
        <f t="shared" si="98"/>
        <v>0.31077501522519335</v>
      </c>
      <c r="DX105" s="40">
        <f t="shared" si="99"/>
        <v>0.51538223769763891</v>
      </c>
      <c r="DY105" s="40">
        <f t="shared" si="88"/>
        <v>1.4037223676768775</v>
      </c>
    </row>
    <row r="106" spans="1:129" x14ac:dyDescent="0.2">
      <c r="A106" s="39">
        <f>'Industry selection'!C106</f>
        <v>2</v>
      </c>
      <c r="B106" s="2">
        <v>25.2</v>
      </c>
      <c r="C106" s="2" t="s">
        <v>214</v>
      </c>
      <c r="E106" s="30" t="s">
        <v>213</v>
      </c>
      <c r="F106" s="31">
        <v>25.2</v>
      </c>
      <c r="G106" s="32" t="s">
        <v>214</v>
      </c>
      <c r="H106" s="157">
        <f>[1]Ukraine!$F$104</f>
        <v>159</v>
      </c>
      <c r="I106" s="157">
        <f>[1]Ukraine!$G$104</f>
        <v>6811</v>
      </c>
      <c r="J106" s="157">
        <f>[1]Ukraine!$H$104</f>
        <v>6786</v>
      </c>
      <c r="K106" s="157">
        <f>[1]Ukraine!$I$104</f>
        <v>1621569.5</v>
      </c>
      <c r="L106" s="157">
        <f>[1]Ukraine!$J$104</f>
        <v>295432.5</v>
      </c>
      <c r="M106" s="11"/>
      <c r="N106" s="33" t="s">
        <v>831</v>
      </c>
      <c r="O106" s="36">
        <v>25.2</v>
      </c>
      <c r="P106" s="35" t="s">
        <v>214</v>
      </c>
      <c r="Q106" s="157">
        <f>[2]Ukraine!$F$104</f>
        <v>183</v>
      </c>
      <c r="R106" s="157">
        <f>[2]Ukraine!$G$104</f>
        <v>7586</v>
      </c>
      <c r="S106" s="157">
        <f>[2]Ukraine!$H$104</f>
        <v>7554</v>
      </c>
      <c r="T106" s="157">
        <f>[2]Ukraine!$I$104</f>
        <v>1653967.2</v>
      </c>
      <c r="U106" s="157">
        <f>[2]Ukraine!$J$104</f>
        <v>247965</v>
      </c>
      <c r="V106" s="11"/>
      <c r="W106" s="36" t="s">
        <v>1176</v>
      </c>
      <c r="X106" s="36">
        <v>25.2</v>
      </c>
      <c r="Y106" s="36" t="s">
        <v>214</v>
      </c>
      <c r="Z106" s="157">
        <f>[3]Ukraine!$F$104</f>
        <v>160</v>
      </c>
      <c r="AA106" s="157">
        <f>[3]Ukraine!$G$104</f>
        <v>6384</v>
      </c>
      <c r="AB106" s="157">
        <f>[3]Ukraine!$H$104</f>
        <v>6359</v>
      </c>
      <c r="AC106" s="157">
        <f>[3]Ukraine!$I$104</f>
        <v>1704779.5</v>
      </c>
      <c r="AD106" s="157">
        <f>[3]Ukraine!$J$104</f>
        <v>215776.1</v>
      </c>
      <c r="AE106" s="11"/>
      <c r="AF106" s="37" t="s">
        <v>1176</v>
      </c>
      <c r="AG106" s="37">
        <v>25.2</v>
      </c>
      <c r="AH106" s="37" t="s">
        <v>214</v>
      </c>
      <c r="AI106" s="157">
        <f>[4]Ukraine!$F$104</f>
        <v>171</v>
      </c>
      <c r="AJ106" s="157">
        <f>[4]Ukraine!$G$104</f>
        <v>6595</v>
      </c>
      <c r="AK106" s="157">
        <f>[4]Ukraine!$H$104</f>
        <v>6566</v>
      </c>
      <c r="AL106" s="157">
        <f>[4]Ukraine!$I$104</f>
        <v>2118951.7000000002</v>
      </c>
      <c r="AM106" s="157">
        <f>[4]Ukraine!$J$104</f>
        <v>273617.3</v>
      </c>
      <c r="AN106" s="11"/>
      <c r="AO106" s="11" t="s">
        <v>1176</v>
      </c>
      <c r="AP106" s="11">
        <v>25.2</v>
      </c>
      <c r="AQ106" s="11" t="s">
        <v>214</v>
      </c>
      <c r="AR106" s="157">
        <f>[5]Ukraine!$F$104</f>
        <v>191</v>
      </c>
      <c r="AS106" s="157">
        <f>[5]Ukraine!$G$104</f>
        <v>5708</v>
      </c>
      <c r="AT106" s="157">
        <f>[5]Ukraine!$H$104</f>
        <v>5695</v>
      </c>
      <c r="AU106" s="157">
        <f>[5]Ukraine!$I$104</f>
        <v>2522959.7000000002</v>
      </c>
      <c r="AV106" s="157">
        <f>[5]Ukraine!$J$104</f>
        <v>275589.09999999998</v>
      </c>
      <c r="AW106" s="11"/>
      <c r="AX106" s="33" t="s">
        <v>1176</v>
      </c>
      <c r="AY106" s="33">
        <v>25.2</v>
      </c>
      <c r="AZ106" s="33" t="s">
        <v>214</v>
      </c>
      <c r="BA106" s="157">
        <f>[6]Ukraine!$F$104</f>
        <v>218</v>
      </c>
      <c r="BB106" s="157">
        <f>[6]Ukraine!$G$104</f>
        <v>5530</v>
      </c>
      <c r="BC106" s="157">
        <f>[6]Ukraine!$H$104</f>
        <v>5487</v>
      </c>
      <c r="BD106" s="157">
        <f>[6]Ukraine!$I$104</f>
        <v>3748753.4</v>
      </c>
      <c r="BE106" s="157">
        <f>[6]Ukraine!$J$104</f>
        <v>390369.5</v>
      </c>
      <c r="BG106" s="2">
        <v>25.2</v>
      </c>
      <c r="BH106" s="2" t="s">
        <v>214</v>
      </c>
      <c r="BI106" s="1">
        <f t="shared" si="73"/>
        <v>159</v>
      </c>
      <c r="BJ106" s="1">
        <f t="shared" si="74"/>
        <v>183</v>
      </c>
      <c r="BK106" s="1">
        <f t="shared" si="75"/>
        <v>160</v>
      </c>
      <c r="BL106" s="1">
        <f t="shared" si="76"/>
        <v>171</v>
      </c>
      <c r="BM106" s="1">
        <f t="shared" si="77"/>
        <v>191</v>
      </c>
      <c r="BN106" s="1">
        <f t="shared" si="78"/>
        <v>218</v>
      </c>
      <c r="BP106" s="1">
        <f t="shared" si="89"/>
        <v>6786</v>
      </c>
      <c r="BQ106" s="1">
        <f t="shared" si="90"/>
        <v>7554</v>
      </c>
      <c r="BR106" s="1">
        <f t="shared" si="91"/>
        <v>6359</v>
      </c>
      <c r="BS106" s="1">
        <f t="shared" si="92"/>
        <v>6566</v>
      </c>
      <c r="BT106" s="1">
        <f t="shared" si="93"/>
        <v>5695</v>
      </c>
      <c r="BU106" s="1">
        <f t="shared" si="94"/>
        <v>5487</v>
      </c>
      <c r="BW106" s="40">
        <f t="shared" si="100"/>
        <v>9.3077546105000959E-4</v>
      </c>
      <c r="BX106" s="40">
        <f t="shared" si="100"/>
        <v>1.0767191623085007E-3</v>
      </c>
      <c r="BY106" s="40">
        <f t="shared" si="100"/>
        <v>1.0268066120597379E-3</v>
      </c>
      <c r="BZ106" s="40">
        <f t="shared" si="100"/>
        <v>1.136355769696718E-3</v>
      </c>
      <c r="CA106" s="40">
        <f t="shared" si="100"/>
        <v>9.9669733530911007E-4</v>
      </c>
      <c r="CB106" s="40">
        <f t="shared" si="100"/>
        <v>9.6017471084951928E-4</v>
      </c>
      <c r="CD106" s="10">
        <f t="shared" si="79"/>
        <v>295432.5</v>
      </c>
      <c r="CE106" s="10">
        <f t="shared" si="80"/>
        <v>247965</v>
      </c>
      <c r="CF106" s="10">
        <f t="shared" si="81"/>
        <v>215776.1</v>
      </c>
      <c r="CG106" s="10">
        <f t="shared" si="82"/>
        <v>273617.3</v>
      </c>
      <c r="CH106" s="10">
        <f t="shared" si="83"/>
        <v>275589.09999999998</v>
      </c>
      <c r="CI106" s="10">
        <f t="shared" si="84"/>
        <v>390369.5</v>
      </c>
      <c r="CK106" s="40">
        <f t="shared" si="85"/>
        <v>1.1093903854010126E-3</v>
      </c>
      <c r="CL106" s="40">
        <f t="shared" si="85"/>
        <v>9.1878206840376577E-4</v>
      </c>
      <c r="CM106" s="40">
        <f t="shared" si="85"/>
        <v>8.2508281680429747E-4</v>
      </c>
      <c r="CN106" s="40">
        <f t="shared" si="85"/>
        <v>9.249870571272921E-4</v>
      </c>
      <c r="CO106" s="40">
        <f t="shared" si="85"/>
        <v>7.6376156583714413E-4</v>
      </c>
      <c r="CP106" s="40">
        <f t="shared" si="85"/>
        <v>8.2571618326936832E-4</v>
      </c>
      <c r="CR106" s="9">
        <f t="shared" si="86"/>
        <v>43.535587975243146</v>
      </c>
      <c r="CS106" s="9">
        <f t="shared" si="86"/>
        <v>32.825655281969816</v>
      </c>
      <c r="CT106" s="9">
        <f t="shared" si="86"/>
        <v>33.932395030665198</v>
      </c>
      <c r="CU106" s="9">
        <f t="shared" si="86"/>
        <v>41.671839780688394</v>
      </c>
      <c r="CV106" s="9">
        <f t="shared" si="86"/>
        <v>48.391413520632128</v>
      </c>
      <c r="CW106" s="9">
        <f t="shared" si="86"/>
        <v>71.144432294514303</v>
      </c>
      <c r="CY106" s="9">
        <f t="shared" si="87"/>
        <v>119.18990474346057</v>
      </c>
      <c r="CZ106" s="9">
        <f t="shared" si="87"/>
        <v>85.331635264471799</v>
      </c>
      <c r="DA106" s="9">
        <f t="shared" si="87"/>
        <v>80.354256304330804</v>
      </c>
      <c r="DB106" s="9">
        <f t="shared" si="87"/>
        <v>81.399424528302603</v>
      </c>
      <c r="DC106" s="9">
        <f t="shared" si="87"/>
        <v>76.629237259902524</v>
      </c>
      <c r="DD106" s="9">
        <f t="shared" si="87"/>
        <v>85.996451889345423</v>
      </c>
      <c r="DF106" s="9">
        <f>IF($A106=2,IF(ISNUMBER(CR106/Ukraine!CR106),100*CR106/Ukraine!CR106,""),"")</f>
        <v>99.999999999999986</v>
      </c>
      <c r="DG106" s="9">
        <f>IF($A106=2,IF(ISNUMBER(CS106/Ukraine!CS106),100*CS106/Ukraine!CS106,""),"")</f>
        <v>100</v>
      </c>
      <c r="DH106" s="9">
        <f>IF($A106=2,IF(ISNUMBER(CT106/Ukraine!CT106),100*CT106/Ukraine!CT106,""),"")</f>
        <v>100</v>
      </c>
      <c r="DI106" s="9">
        <f>IF($A106=2,IF(ISNUMBER(CU106/Ukraine!CU106),100*CU106/Ukraine!CU106,""),"")</f>
        <v>100</v>
      </c>
      <c r="DJ106" s="9">
        <f>IF($A106=2,IF(ISNUMBER(CV106/Ukraine!CV106),100*CV106/Ukraine!CV106,""),"")</f>
        <v>100.00000000000001</v>
      </c>
      <c r="DK106" s="9">
        <f>IF($A106=2,IF(ISNUMBER(CW106/Ukraine!CW106),100*CW106/Ukraine!CW106,""),"")</f>
        <v>100</v>
      </c>
      <c r="DM106" s="40">
        <f t="shared" si="67"/>
        <v>0.11317418213969943</v>
      </c>
      <c r="DN106" s="40">
        <f t="shared" si="68"/>
        <v>-0.15819433412761452</v>
      </c>
      <c r="DO106" s="40">
        <f t="shared" si="69"/>
        <v>3.2552288095612614E-2</v>
      </c>
      <c r="DP106" s="40">
        <f t="shared" si="70"/>
        <v>-0.13265306122448983</v>
      </c>
      <c r="DQ106" s="40">
        <f t="shared" si="71"/>
        <v>-3.6523266022827072E-2</v>
      </c>
      <c r="DR106" s="40">
        <f t="shared" si="72"/>
        <v>-0.19142351900972587</v>
      </c>
      <c r="DT106" s="40">
        <f t="shared" si="95"/>
        <v>-0.24600408978887844</v>
      </c>
      <c r="DU106" s="40">
        <f t="shared" si="96"/>
        <v>3.3715693995704621E-2</v>
      </c>
      <c r="DV106" s="40">
        <f t="shared" si="97"/>
        <v>0.22808424642672431</v>
      </c>
      <c r="DW106" s="40">
        <f t="shared" si="98"/>
        <v>0.1612497498384442</v>
      </c>
      <c r="DX106" s="40">
        <f t="shared" si="99"/>
        <v>0.47018710797073981</v>
      </c>
      <c r="DY106" s="40">
        <f t="shared" si="88"/>
        <v>0.63416725495865922</v>
      </c>
    </row>
    <row r="107" spans="1:129" x14ac:dyDescent="0.2">
      <c r="A107" s="39">
        <f>'Industry selection'!C107</f>
        <v>1</v>
      </c>
      <c r="B107" s="2">
        <v>25.3</v>
      </c>
      <c r="C107" s="2" t="s">
        <v>216</v>
      </c>
      <c r="E107" s="30" t="s">
        <v>215</v>
      </c>
      <c r="F107" s="31">
        <v>25.3</v>
      </c>
      <c r="G107" s="32" t="s">
        <v>216</v>
      </c>
      <c r="H107" s="157">
        <f>[1]Ukraine!$F$105</f>
        <v>45</v>
      </c>
      <c r="I107" s="157">
        <f>[1]Ukraine!$G$105</f>
        <v>3909</v>
      </c>
      <c r="J107" s="157">
        <f>[1]Ukraine!$H$105</f>
        <v>3900</v>
      </c>
      <c r="K107" s="157">
        <f>[1]Ukraine!$I$105</f>
        <v>1236081.2</v>
      </c>
      <c r="L107" s="157">
        <f>[1]Ukraine!$J$105</f>
        <v>126327.4</v>
      </c>
      <c r="M107" s="11"/>
      <c r="N107" s="33" t="s">
        <v>832</v>
      </c>
      <c r="O107" s="36">
        <v>25.3</v>
      </c>
      <c r="P107" s="35" t="s">
        <v>216</v>
      </c>
      <c r="Q107" s="157">
        <f>[2]Ukraine!$F$105</f>
        <v>57</v>
      </c>
      <c r="R107" s="157">
        <f>[2]Ukraine!$G$105</f>
        <v>2876</v>
      </c>
      <c r="S107" s="157">
        <f>[2]Ukraine!$H$105</f>
        <v>2866</v>
      </c>
      <c r="T107" s="157">
        <f>[2]Ukraine!$I$105</f>
        <v>801469.9</v>
      </c>
      <c r="U107" s="157">
        <f>[2]Ukraine!$J$105</f>
        <v>106675.3</v>
      </c>
      <c r="V107" s="11"/>
      <c r="W107" s="36" t="s">
        <v>1177</v>
      </c>
      <c r="X107" s="36">
        <v>25.3</v>
      </c>
      <c r="Y107" s="36" t="s">
        <v>216</v>
      </c>
      <c r="Z107" s="157">
        <f>[3]Ukraine!$F$105</f>
        <v>47</v>
      </c>
      <c r="AA107" s="157">
        <f>[3]Ukraine!$G$105</f>
        <v>2674</v>
      </c>
      <c r="AB107" s="157">
        <f>[3]Ukraine!$H$105</f>
        <v>2661</v>
      </c>
      <c r="AC107" s="157">
        <f>[3]Ukraine!$I$105</f>
        <v>595394.1</v>
      </c>
      <c r="AD107" s="157">
        <f>[3]Ukraine!$J$105</f>
        <v>104005.3</v>
      </c>
      <c r="AE107" s="11"/>
      <c r="AF107" s="37" t="s">
        <v>1177</v>
      </c>
      <c r="AG107" s="37">
        <v>25.3</v>
      </c>
      <c r="AH107" s="37" t="s">
        <v>216</v>
      </c>
      <c r="AI107" s="157">
        <f>[4]Ukraine!$F$105</f>
        <v>42</v>
      </c>
      <c r="AJ107" s="157">
        <f>[4]Ukraine!$G$105</f>
        <v>2074</v>
      </c>
      <c r="AK107" s="157">
        <f>[4]Ukraine!$H$105</f>
        <v>2066</v>
      </c>
      <c r="AL107" s="157">
        <f>[4]Ukraine!$I$105</f>
        <v>698501.1</v>
      </c>
      <c r="AM107" s="157">
        <f>[4]Ukraine!$J$105</f>
        <v>95018.8</v>
      </c>
      <c r="AN107" s="11"/>
      <c r="AO107" s="11" t="s">
        <v>1177</v>
      </c>
      <c r="AP107" s="11">
        <v>25.3</v>
      </c>
      <c r="AQ107" s="11" t="s">
        <v>216</v>
      </c>
      <c r="AR107" s="157">
        <f>[5]Ukraine!$F$105</f>
        <v>44</v>
      </c>
      <c r="AS107" s="157">
        <f>[5]Ukraine!$G$105</f>
        <v>2193</v>
      </c>
      <c r="AT107" s="157">
        <f>[5]Ukraine!$H$105</f>
        <v>2175</v>
      </c>
      <c r="AU107" s="157">
        <f>[5]Ukraine!$I$105</f>
        <v>860703.1</v>
      </c>
      <c r="AV107" s="157">
        <f>[5]Ukraine!$J$105</f>
        <v>121889.4</v>
      </c>
      <c r="AW107" s="11"/>
      <c r="AX107" s="33" t="s">
        <v>1177</v>
      </c>
      <c r="AY107" s="33">
        <v>25.3</v>
      </c>
      <c r="AZ107" s="33" t="s">
        <v>216</v>
      </c>
      <c r="BA107" s="157">
        <f>[6]Ukraine!$F$105</f>
        <v>45</v>
      </c>
      <c r="BB107" s="157">
        <f>[6]Ukraine!$G$105</f>
        <v>2084</v>
      </c>
      <c r="BC107" s="157">
        <f>[6]Ukraine!$H$105</f>
        <v>2078</v>
      </c>
      <c r="BD107" s="157">
        <f>[6]Ukraine!$I$105</f>
        <v>786490.2</v>
      </c>
      <c r="BE107" s="157">
        <f>[6]Ukraine!$J$105</f>
        <v>144568.6</v>
      </c>
      <c r="BG107" s="2">
        <v>25.3</v>
      </c>
      <c r="BH107" s="2" t="s">
        <v>216</v>
      </c>
      <c r="BI107" s="1">
        <f t="shared" si="73"/>
        <v>45</v>
      </c>
      <c r="BJ107" s="1">
        <f t="shared" si="74"/>
        <v>57</v>
      </c>
      <c r="BK107" s="1">
        <f t="shared" si="75"/>
        <v>47</v>
      </c>
      <c r="BL107" s="1">
        <f t="shared" si="76"/>
        <v>42</v>
      </c>
      <c r="BM107" s="1">
        <f t="shared" si="77"/>
        <v>44</v>
      </c>
      <c r="BN107" s="1">
        <f t="shared" si="78"/>
        <v>45</v>
      </c>
      <c r="BP107" s="1">
        <f t="shared" si="89"/>
        <v>3900</v>
      </c>
      <c r="BQ107" s="1">
        <f t="shared" si="90"/>
        <v>2866</v>
      </c>
      <c r="BR107" s="1">
        <f t="shared" si="91"/>
        <v>2661</v>
      </c>
      <c r="BS107" s="1">
        <f t="shared" si="92"/>
        <v>2066</v>
      </c>
      <c r="BT107" s="1">
        <f t="shared" si="93"/>
        <v>2175</v>
      </c>
      <c r="BU107" s="1">
        <f t="shared" si="94"/>
        <v>2078</v>
      </c>
      <c r="BW107" s="40" t="str">
        <f t="shared" si="100"/>
        <v/>
      </c>
      <c r="BX107" s="40" t="str">
        <f t="shared" si="100"/>
        <v/>
      </c>
      <c r="BY107" s="40" t="str">
        <f t="shared" si="100"/>
        <v/>
      </c>
      <c r="BZ107" s="40" t="str">
        <f t="shared" si="100"/>
        <v/>
      </c>
      <c r="CA107" s="40" t="str">
        <f t="shared" si="100"/>
        <v/>
      </c>
      <c r="CB107" s="40" t="str">
        <f t="shared" si="100"/>
        <v/>
      </c>
      <c r="CD107" s="10">
        <f t="shared" si="79"/>
        <v>126327.4</v>
      </c>
      <c r="CE107" s="10">
        <f t="shared" si="80"/>
        <v>106675.3</v>
      </c>
      <c r="CF107" s="10">
        <f t="shared" si="81"/>
        <v>104005.3</v>
      </c>
      <c r="CG107" s="10">
        <f t="shared" si="82"/>
        <v>95018.8</v>
      </c>
      <c r="CH107" s="10">
        <f t="shared" si="83"/>
        <v>121889.4</v>
      </c>
      <c r="CI107" s="10">
        <f t="shared" si="84"/>
        <v>144568.6</v>
      </c>
      <c r="CK107" s="40" t="str">
        <f t="shared" si="85"/>
        <v/>
      </c>
      <c r="CL107" s="40" t="str">
        <f t="shared" si="85"/>
        <v/>
      </c>
      <c r="CM107" s="40" t="str">
        <f t="shared" si="85"/>
        <v/>
      </c>
      <c r="CN107" s="40" t="str">
        <f t="shared" si="85"/>
        <v/>
      </c>
      <c r="CO107" s="40" t="str">
        <f t="shared" si="85"/>
        <v/>
      </c>
      <c r="CP107" s="40" t="str">
        <f t="shared" si="85"/>
        <v/>
      </c>
      <c r="CR107" s="9" t="str">
        <f t="shared" si="86"/>
        <v/>
      </c>
      <c r="CS107" s="9" t="str">
        <f t="shared" si="86"/>
        <v/>
      </c>
      <c r="CT107" s="9" t="str">
        <f t="shared" si="86"/>
        <v/>
      </c>
      <c r="CU107" s="9" t="str">
        <f t="shared" si="86"/>
        <v/>
      </c>
      <c r="CV107" s="9" t="str">
        <f t="shared" si="86"/>
        <v/>
      </c>
      <c r="CW107" s="9" t="str">
        <f t="shared" si="86"/>
        <v/>
      </c>
      <c r="CY107" s="9" t="str">
        <f t="shared" si="87"/>
        <v/>
      </c>
      <c r="CZ107" s="9" t="str">
        <f t="shared" si="87"/>
        <v/>
      </c>
      <c r="DA107" s="9" t="str">
        <f t="shared" si="87"/>
        <v/>
      </c>
      <c r="DB107" s="9" t="str">
        <f t="shared" si="87"/>
        <v/>
      </c>
      <c r="DC107" s="9" t="str">
        <f t="shared" si="87"/>
        <v/>
      </c>
      <c r="DD107" s="9" t="str">
        <f t="shared" si="87"/>
        <v/>
      </c>
      <c r="DF107" s="9" t="str">
        <f>IF($A107=2,IF(ISNUMBER(CR107/Ukraine!CR107),100*CR107/Ukraine!CR107,""),"")</f>
        <v/>
      </c>
      <c r="DG107" s="9" t="str">
        <f>IF($A107=2,IF(ISNUMBER(CS107/Ukraine!CS107),100*CS107/Ukraine!CS107,""),"")</f>
        <v/>
      </c>
      <c r="DH107" s="9" t="str">
        <f>IF($A107=2,IF(ISNUMBER(CT107/Ukraine!CT107),100*CT107/Ukraine!CT107,""),"")</f>
        <v/>
      </c>
      <c r="DI107" s="9" t="str">
        <f>IF($A107=2,IF(ISNUMBER(CU107/Ukraine!CU107),100*CU107/Ukraine!CU107,""),"")</f>
        <v/>
      </c>
      <c r="DJ107" s="9" t="str">
        <f>IF($A107=2,IF(ISNUMBER(CV107/Ukraine!CV107),100*CV107/Ukraine!CV107,""),"")</f>
        <v/>
      </c>
      <c r="DK107" s="9" t="str">
        <f>IF($A107=2,IF(ISNUMBER(CW107/Ukraine!CW107),100*CW107/Ukraine!CW107,""),"")</f>
        <v/>
      </c>
      <c r="DM107" s="40" t="str">
        <f t="shared" si="67"/>
        <v/>
      </c>
      <c r="DN107" s="40" t="str">
        <f t="shared" si="68"/>
        <v/>
      </c>
      <c r="DO107" s="40" t="str">
        <f t="shared" si="69"/>
        <v/>
      </c>
      <c r="DP107" s="40" t="str">
        <f t="shared" si="70"/>
        <v/>
      </c>
      <c r="DQ107" s="40" t="str">
        <f t="shared" si="71"/>
        <v/>
      </c>
      <c r="DR107" s="40" t="str">
        <f t="shared" si="72"/>
        <v/>
      </c>
      <c r="DT107" s="40" t="str">
        <f t="shared" si="95"/>
        <v/>
      </c>
      <c r="DU107" s="40" t="str">
        <f t="shared" si="96"/>
        <v/>
      </c>
      <c r="DV107" s="40" t="str">
        <f t="shared" si="97"/>
        <v/>
      </c>
      <c r="DW107" s="40" t="str">
        <f t="shared" si="98"/>
        <v/>
      </c>
      <c r="DX107" s="40" t="str">
        <f t="shared" si="99"/>
        <v/>
      </c>
      <c r="DY107" s="40" t="str">
        <f t="shared" si="88"/>
        <v/>
      </c>
    </row>
    <row r="108" spans="1:129" x14ac:dyDescent="0.2">
      <c r="A108" s="39">
        <f>'Industry selection'!C108</f>
        <v>1</v>
      </c>
      <c r="B108" s="2">
        <v>25.4</v>
      </c>
      <c r="C108" s="2" t="s">
        <v>218</v>
      </c>
      <c r="E108" s="30" t="s">
        <v>217</v>
      </c>
      <c r="F108" s="31">
        <v>25.4</v>
      </c>
      <c r="G108" s="32" t="s">
        <v>218</v>
      </c>
      <c r="H108" s="157">
        <f>[1]Ukraine!$F$106</f>
        <v>24</v>
      </c>
      <c r="I108" s="157">
        <f>[1]Ukraine!$G$106</f>
        <v>7574</v>
      </c>
      <c r="J108" s="157">
        <f>[1]Ukraine!$H$106</f>
        <v>7563</v>
      </c>
      <c r="K108" s="157">
        <f>[1]Ukraine!$I$106</f>
        <v>906138.9</v>
      </c>
      <c r="L108" s="157">
        <f>[1]Ukraine!$J$106</f>
        <v>257628.3</v>
      </c>
      <c r="M108" s="11"/>
      <c r="N108" s="33" t="s">
        <v>833</v>
      </c>
      <c r="O108" s="36">
        <v>25.4</v>
      </c>
      <c r="P108" s="35" t="s">
        <v>218</v>
      </c>
      <c r="Q108" s="157">
        <f>[2]Ukraine!$F$106</f>
        <v>26</v>
      </c>
      <c r="R108" s="157">
        <f>[2]Ukraine!$G$106</f>
        <v>7161</v>
      </c>
      <c r="S108" s="157">
        <f>[2]Ukraine!$H$106</f>
        <v>7147</v>
      </c>
      <c r="T108" s="157">
        <f>[2]Ukraine!$I$106</f>
        <v>3024763.3</v>
      </c>
      <c r="U108" s="157">
        <f>[2]Ukraine!$J$106</f>
        <v>332713.09999999998</v>
      </c>
      <c r="V108" s="11"/>
      <c r="W108" s="36" t="s">
        <v>1178</v>
      </c>
      <c r="X108" s="36">
        <v>25.4</v>
      </c>
      <c r="Y108" s="36" t="s">
        <v>218</v>
      </c>
      <c r="Z108" s="157">
        <f>[3]Ukraine!$F$106</f>
        <v>27</v>
      </c>
      <c r="AA108" s="157">
        <f>[3]Ukraine!$G$106</f>
        <v>6434</v>
      </c>
      <c r="AB108" s="157">
        <f>[3]Ukraine!$H$106</f>
        <v>6428</v>
      </c>
      <c r="AC108" s="157">
        <f>[3]Ukraine!$I$106</f>
        <v>976564.4</v>
      </c>
      <c r="AD108" s="157">
        <f>[3]Ukraine!$J$106</f>
        <v>290153.5</v>
      </c>
      <c r="AE108" s="11"/>
      <c r="AF108" s="37" t="s">
        <v>1178</v>
      </c>
      <c r="AG108" s="37">
        <v>25.4</v>
      </c>
      <c r="AH108" s="37" t="s">
        <v>218</v>
      </c>
      <c r="AI108" s="157">
        <f>[4]Ukraine!$F$106</f>
        <v>36</v>
      </c>
      <c r="AJ108" s="157">
        <f>[4]Ukraine!$G$106</f>
        <v>7549</v>
      </c>
      <c r="AK108" s="157">
        <f>[4]Ukraine!$H$106</f>
        <v>7547</v>
      </c>
      <c r="AL108" s="157">
        <f>[4]Ukraine!$I$106</f>
        <v>1683971.7</v>
      </c>
      <c r="AM108" s="157">
        <f>[4]Ukraine!$J$106</f>
        <v>440383.3</v>
      </c>
      <c r="AN108" s="11"/>
      <c r="AO108" s="11" t="s">
        <v>1178</v>
      </c>
      <c r="AP108" s="11">
        <v>25.4</v>
      </c>
      <c r="AQ108" s="11" t="s">
        <v>218</v>
      </c>
      <c r="AR108" s="157">
        <f>[5]Ukraine!$F$106</f>
        <v>42</v>
      </c>
      <c r="AS108" s="157">
        <f>[5]Ukraine!$G$106</f>
        <v>9646</v>
      </c>
      <c r="AT108" s="157">
        <f>[5]Ukraine!$H$106</f>
        <v>9628</v>
      </c>
      <c r="AU108" s="157">
        <f>[5]Ukraine!$I$106</f>
        <v>2850934.2</v>
      </c>
      <c r="AV108" s="157">
        <f>[5]Ukraine!$J$106</f>
        <v>646293.4</v>
      </c>
      <c r="AW108" s="11"/>
      <c r="AX108" s="33" t="s">
        <v>1178</v>
      </c>
      <c r="AY108" s="33">
        <v>25.4</v>
      </c>
      <c r="AZ108" s="33" t="s">
        <v>218</v>
      </c>
      <c r="BA108" s="157">
        <f>[6]Ukraine!$F$106</f>
        <v>41</v>
      </c>
      <c r="BB108" s="157">
        <f>[6]Ukraine!$G$106</f>
        <v>9470</v>
      </c>
      <c r="BC108" s="157">
        <f>[6]Ukraine!$H$106</f>
        <v>9461</v>
      </c>
      <c r="BD108" s="157">
        <f>[6]Ukraine!$I$106</f>
        <v>2312452.2000000002</v>
      </c>
      <c r="BE108" s="157">
        <f>[6]Ukraine!$J$106</f>
        <v>831366.6</v>
      </c>
      <c r="BG108" s="2">
        <v>25.4</v>
      </c>
      <c r="BH108" s="2" t="s">
        <v>218</v>
      </c>
      <c r="BI108" s="1">
        <f t="shared" si="73"/>
        <v>24</v>
      </c>
      <c r="BJ108" s="1">
        <f t="shared" si="74"/>
        <v>26</v>
      </c>
      <c r="BK108" s="1">
        <f t="shared" si="75"/>
        <v>27</v>
      </c>
      <c r="BL108" s="1">
        <f t="shared" si="76"/>
        <v>36</v>
      </c>
      <c r="BM108" s="1">
        <f t="shared" si="77"/>
        <v>42</v>
      </c>
      <c r="BN108" s="1">
        <f t="shared" si="78"/>
        <v>41</v>
      </c>
      <c r="BP108" s="1">
        <f t="shared" si="89"/>
        <v>7563</v>
      </c>
      <c r="BQ108" s="1">
        <f t="shared" si="90"/>
        <v>7147</v>
      </c>
      <c r="BR108" s="1">
        <f t="shared" si="91"/>
        <v>6428</v>
      </c>
      <c r="BS108" s="1">
        <f t="shared" si="92"/>
        <v>7547</v>
      </c>
      <c r="BT108" s="1">
        <f t="shared" si="93"/>
        <v>9628</v>
      </c>
      <c r="BU108" s="1">
        <f t="shared" si="94"/>
        <v>9461</v>
      </c>
      <c r="BW108" s="40" t="str">
        <f t="shared" si="100"/>
        <v/>
      </c>
      <c r="BX108" s="40" t="str">
        <f t="shared" si="100"/>
        <v/>
      </c>
      <c r="BY108" s="40" t="str">
        <f t="shared" si="100"/>
        <v/>
      </c>
      <c r="BZ108" s="40" t="str">
        <f t="shared" si="100"/>
        <v/>
      </c>
      <c r="CA108" s="40" t="str">
        <f t="shared" si="100"/>
        <v/>
      </c>
      <c r="CB108" s="40" t="str">
        <f t="shared" si="100"/>
        <v/>
      </c>
      <c r="CD108" s="10">
        <f t="shared" si="79"/>
        <v>257628.3</v>
      </c>
      <c r="CE108" s="10">
        <f t="shared" si="80"/>
        <v>332713.09999999998</v>
      </c>
      <c r="CF108" s="10">
        <f t="shared" si="81"/>
        <v>290153.5</v>
      </c>
      <c r="CG108" s="10">
        <f t="shared" si="82"/>
        <v>440383.3</v>
      </c>
      <c r="CH108" s="10">
        <f t="shared" si="83"/>
        <v>646293.4</v>
      </c>
      <c r="CI108" s="10">
        <f t="shared" si="84"/>
        <v>831366.6</v>
      </c>
      <c r="CK108" s="40" t="str">
        <f t="shared" si="85"/>
        <v/>
      </c>
      <c r="CL108" s="40" t="str">
        <f t="shared" si="85"/>
        <v/>
      </c>
      <c r="CM108" s="40" t="str">
        <f t="shared" si="85"/>
        <v/>
      </c>
      <c r="CN108" s="40" t="str">
        <f t="shared" si="85"/>
        <v/>
      </c>
      <c r="CO108" s="40" t="str">
        <f t="shared" si="85"/>
        <v/>
      </c>
      <c r="CP108" s="40" t="str">
        <f t="shared" si="85"/>
        <v/>
      </c>
      <c r="CR108" s="9" t="str">
        <f t="shared" si="86"/>
        <v/>
      </c>
      <c r="CS108" s="9" t="str">
        <f t="shared" si="86"/>
        <v/>
      </c>
      <c r="CT108" s="9" t="str">
        <f t="shared" si="86"/>
        <v/>
      </c>
      <c r="CU108" s="9" t="str">
        <f t="shared" si="86"/>
        <v/>
      </c>
      <c r="CV108" s="9" t="str">
        <f t="shared" si="86"/>
        <v/>
      </c>
      <c r="CW108" s="9" t="str">
        <f t="shared" si="86"/>
        <v/>
      </c>
      <c r="CY108" s="9" t="str">
        <f t="shared" si="87"/>
        <v/>
      </c>
      <c r="CZ108" s="9" t="str">
        <f t="shared" si="87"/>
        <v/>
      </c>
      <c r="DA108" s="9" t="str">
        <f t="shared" si="87"/>
        <v/>
      </c>
      <c r="DB108" s="9" t="str">
        <f t="shared" si="87"/>
        <v/>
      </c>
      <c r="DC108" s="9" t="str">
        <f t="shared" si="87"/>
        <v/>
      </c>
      <c r="DD108" s="9" t="str">
        <f t="shared" si="87"/>
        <v/>
      </c>
      <c r="DF108" s="9" t="str">
        <f>IF($A108=2,IF(ISNUMBER(CR108/Ukraine!CR108),100*CR108/Ukraine!CR108,""),"")</f>
        <v/>
      </c>
      <c r="DG108" s="9" t="str">
        <f>IF($A108=2,IF(ISNUMBER(CS108/Ukraine!CS108),100*CS108/Ukraine!CS108,""),"")</f>
        <v/>
      </c>
      <c r="DH108" s="9" t="str">
        <f>IF($A108=2,IF(ISNUMBER(CT108/Ukraine!CT108),100*CT108/Ukraine!CT108,""),"")</f>
        <v/>
      </c>
      <c r="DI108" s="9" t="str">
        <f>IF($A108=2,IF(ISNUMBER(CU108/Ukraine!CU108),100*CU108/Ukraine!CU108,""),"")</f>
        <v/>
      </c>
      <c r="DJ108" s="9" t="str">
        <f>IF($A108=2,IF(ISNUMBER(CV108/Ukraine!CV108),100*CV108/Ukraine!CV108,""),"")</f>
        <v/>
      </c>
      <c r="DK108" s="9" t="str">
        <f>IF($A108=2,IF(ISNUMBER(CW108/Ukraine!CW108),100*CW108/Ukraine!CW108,""),"")</f>
        <v/>
      </c>
      <c r="DM108" s="40" t="str">
        <f t="shared" si="67"/>
        <v/>
      </c>
      <c r="DN108" s="40" t="str">
        <f t="shared" si="68"/>
        <v/>
      </c>
      <c r="DO108" s="40" t="str">
        <f t="shared" si="69"/>
        <v/>
      </c>
      <c r="DP108" s="40" t="str">
        <f t="shared" si="70"/>
        <v/>
      </c>
      <c r="DQ108" s="40" t="str">
        <f t="shared" si="71"/>
        <v/>
      </c>
      <c r="DR108" s="40" t="str">
        <f t="shared" si="72"/>
        <v/>
      </c>
      <c r="DT108" s="40" t="str">
        <f t="shared" si="95"/>
        <v/>
      </c>
      <c r="DU108" s="40" t="str">
        <f t="shared" si="96"/>
        <v/>
      </c>
      <c r="DV108" s="40" t="str">
        <f t="shared" si="97"/>
        <v/>
      </c>
      <c r="DW108" s="40" t="str">
        <f t="shared" si="98"/>
        <v/>
      </c>
      <c r="DX108" s="40" t="str">
        <f t="shared" si="99"/>
        <v/>
      </c>
      <c r="DY108" s="40" t="str">
        <f t="shared" si="88"/>
        <v/>
      </c>
    </row>
    <row r="109" spans="1:129" x14ac:dyDescent="0.2">
      <c r="A109" s="39">
        <f>'Industry selection'!C109</f>
        <v>2</v>
      </c>
      <c r="B109" s="2">
        <v>25.5</v>
      </c>
      <c r="C109" s="2" t="s">
        <v>220</v>
      </c>
      <c r="E109" s="30" t="s">
        <v>219</v>
      </c>
      <c r="F109" s="31">
        <v>25.5</v>
      </c>
      <c r="G109" s="32" t="s">
        <v>220</v>
      </c>
      <c r="H109" s="157">
        <f>[1]Ukraine!$F$107</f>
        <v>130</v>
      </c>
      <c r="I109" s="157">
        <f>[1]Ukraine!$G$107</f>
        <v>8712</v>
      </c>
      <c r="J109" s="157">
        <f>[1]Ukraine!$H$107</f>
        <v>8668</v>
      </c>
      <c r="K109" s="157">
        <f>[1]Ukraine!$I$107</f>
        <v>1531039</v>
      </c>
      <c r="L109" s="157">
        <f>[1]Ukraine!$J$107</f>
        <v>237837.8</v>
      </c>
      <c r="M109" s="11"/>
      <c r="N109" s="33" t="s">
        <v>834</v>
      </c>
      <c r="O109" s="36">
        <v>25.5</v>
      </c>
      <c r="P109" s="35" t="s">
        <v>220</v>
      </c>
      <c r="Q109" s="157">
        <f>[2]Ukraine!$F$107</f>
        <v>140</v>
      </c>
      <c r="R109" s="157">
        <f>[2]Ukraine!$G$107</f>
        <v>6727</v>
      </c>
      <c r="S109" s="157">
        <f>[2]Ukraine!$H$107</f>
        <v>6704</v>
      </c>
      <c r="T109" s="157">
        <f>[2]Ukraine!$I$107</f>
        <v>1117597.8999999999</v>
      </c>
      <c r="U109" s="157">
        <f>[2]Ukraine!$J$107</f>
        <v>177723.9</v>
      </c>
      <c r="V109" s="11"/>
      <c r="W109" s="36" t="s">
        <v>1179</v>
      </c>
      <c r="X109" s="36">
        <v>25.5</v>
      </c>
      <c r="Y109" s="36" t="s">
        <v>220</v>
      </c>
      <c r="Z109" s="157">
        <f>[3]Ukraine!$F$107</f>
        <v>119</v>
      </c>
      <c r="AA109" s="157">
        <f>[3]Ukraine!$G$107</f>
        <v>4712</v>
      </c>
      <c r="AB109" s="157">
        <f>[3]Ukraine!$H$107</f>
        <v>4681</v>
      </c>
      <c r="AC109" s="157">
        <f>[3]Ukraine!$I$107</f>
        <v>796662.4</v>
      </c>
      <c r="AD109" s="157">
        <f>[3]Ukraine!$J$107</f>
        <v>123450.9</v>
      </c>
      <c r="AE109" s="11"/>
      <c r="AF109" s="37" t="s">
        <v>1179</v>
      </c>
      <c r="AG109" s="37">
        <v>25.5</v>
      </c>
      <c r="AH109" s="37" t="s">
        <v>220</v>
      </c>
      <c r="AI109" s="157">
        <f>[4]Ukraine!$F$107</f>
        <v>121</v>
      </c>
      <c r="AJ109" s="157">
        <f>[4]Ukraine!$G$107</f>
        <v>3040</v>
      </c>
      <c r="AK109" s="157">
        <f>[4]Ukraine!$H$107</f>
        <v>3019</v>
      </c>
      <c r="AL109" s="157">
        <f>[4]Ukraine!$I$107</f>
        <v>574898.1</v>
      </c>
      <c r="AM109" s="157">
        <f>[4]Ukraine!$J$107</f>
        <v>103242.6</v>
      </c>
      <c r="AN109" s="11"/>
      <c r="AO109" s="11" t="s">
        <v>1179</v>
      </c>
      <c r="AP109" s="11">
        <v>25.5</v>
      </c>
      <c r="AQ109" s="11" t="s">
        <v>220</v>
      </c>
      <c r="AR109" s="157">
        <f>[5]Ukraine!$F$107</f>
        <v>112</v>
      </c>
      <c r="AS109" s="157">
        <f>[5]Ukraine!$G$107</f>
        <v>2416</v>
      </c>
      <c r="AT109" s="157">
        <f>[5]Ukraine!$H$107</f>
        <v>2389</v>
      </c>
      <c r="AU109" s="157">
        <f>[5]Ukraine!$I$107</f>
        <v>763510.7</v>
      </c>
      <c r="AV109" s="157">
        <f>[5]Ukraine!$J$107</f>
        <v>103255.1</v>
      </c>
      <c r="AW109" s="11"/>
      <c r="AX109" s="33" t="s">
        <v>1179</v>
      </c>
      <c r="AY109" s="33">
        <v>25.5</v>
      </c>
      <c r="AZ109" s="33" t="s">
        <v>220</v>
      </c>
      <c r="BA109" s="157">
        <f>[6]Ukraine!$F$107</f>
        <v>131</v>
      </c>
      <c r="BB109" s="157">
        <f>[6]Ukraine!$G$107</f>
        <v>2407</v>
      </c>
      <c r="BC109" s="157">
        <f>[6]Ukraine!$H$107</f>
        <v>2372</v>
      </c>
      <c r="BD109" s="157">
        <f>[6]Ukraine!$I$107</f>
        <v>931797.6</v>
      </c>
      <c r="BE109" s="157">
        <f>[6]Ukraine!$J$107</f>
        <v>136186.20000000001</v>
      </c>
      <c r="BG109" s="2">
        <v>25.5</v>
      </c>
      <c r="BH109" s="2" t="s">
        <v>220</v>
      </c>
      <c r="BI109" s="1">
        <f t="shared" si="73"/>
        <v>130</v>
      </c>
      <c r="BJ109" s="1">
        <f t="shared" si="74"/>
        <v>140</v>
      </c>
      <c r="BK109" s="1">
        <f t="shared" si="75"/>
        <v>119</v>
      </c>
      <c r="BL109" s="1">
        <f t="shared" si="76"/>
        <v>121</v>
      </c>
      <c r="BM109" s="1">
        <f t="shared" si="77"/>
        <v>112</v>
      </c>
      <c r="BN109" s="1">
        <f t="shared" si="78"/>
        <v>131</v>
      </c>
      <c r="BP109" s="1">
        <f t="shared" si="89"/>
        <v>8668</v>
      </c>
      <c r="BQ109" s="1">
        <f t="shared" si="90"/>
        <v>6704</v>
      </c>
      <c r="BR109" s="1">
        <f t="shared" si="91"/>
        <v>4681</v>
      </c>
      <c r="BS109" s="1">
        <f t="shared" si="92"/>
        <v>3019</v>
      </c>
      <c r="BT109" s="1">
        <f t="shared" si="93"/>
        <v>2389</v>
      </c>
      <c r="BU109" s="1">
        <f t="shared" si="94"/>
        <v>2372</v>
      </c>
      <c r="BW109" s="40">
        <f t="shared" si="100"/>
        <v>1.1889127168260365E-3</v>
      </c>
      <c r="BX109" s="40">
        <f t="shared" si="100"/>
        <v>9.5556331269740387E-4</v>
      </c>
      <c r="BY109" s="40">
        <f t="shared" si="100"/>
        <v>7.5585496950017819E-4</v>
      </c>
      <c r="BZ109" s="40">
        <f t="shared" si="100"/>
        <v>5.2248828338629174E-4</v>
      </c>
      <c r="CA109" s="40">
        <f t="shared" si="100"/>
        <v>4.1810534399534045E-4</v>
      </c>
      <c r="CB109" s="40">
        <f t="shared" si="100"/>
        <v>4.1507826027611803E-4</v>
      </c>
      <c r="CD109" s="10">
        <f t="shared" si="79"/>
        <v>237837.8</v>
      </c>
      <c r="CE109" s="10">
        <f t="shared" si="80"/>
        <v>177723.9</v>
      </c>
      <c r="CF109" s="10">
        <f t="shared" si="81"/>
        <v>123450.9</v>
      </c>
      <c r="CG109" s="10">
        <f t="shared" si="82"/>
        <v>103242.6</v>
      </c>
      <c r="CH109" s="10">
        <f t="shared" si="83"/>
        <v>103255.1</v>
      </c>
      <c r="CI109" s="10">
        <f t="shared" si="84"/>
        <v>136186.20000000001</v>
      </c>
      <c r="CK109" s="40">
        <f t="shared" si="85"/>
        <v>8.931142261089384E-4</v>
      </c>
      <c r="CL109" s="40">
        <f t="shared" si="85"/>
        <v>6.5851847013402706E-4</v>
      </c>
      <c r="CM109" s="40">
        <f t="shared" si="85"/>
        <v>4.720505019278115E-4</v>
      </c>
      <c r="CN109" s="40">
        <f t="shared" si="85"/>
        <v>3.4902058000049768E-4</v>
      </c>
      <c r="CO109" s="40">
        <f t="shared" si="85"/>
        <v>2.8615891142527375E-4</v>
      </c>
      <c r="CP109" s="40">
        <f t="shared" si="85"/>
        <v>2.8806335863318947E-4</v>
      </c>
      <c r="CR109" s="9">
        <f t="shared" si="86"/>
        <v>27.438601753576371</v>
      </c>
      <c r="CS109" s="9">
        <f t="shared" si="86"/>
        <v>26.510128281622912</v>
      </c>
      <c r="CT109" s="9">
        <f t="shared" si="86"/>
        <v>26.372762230292672</v>
      </c>
      <c r="CU109" s="9">
        <f t="shared" si="86"/>
        <v>34.197615104339185</v>
      </c>
      <c r="CV109" s="9">
        <f t="shared" si="86"/>
        <v>43.221054834658858</v>
      </c>
      <c r="CW109" s="9">
        <f t="shared" si="86"/>
        <v>57.414080944350765</v>
      </c>
      <c r="CY109" s="9">
        <f t="shared" si="87"/>
        <v>75.120251761897862</v>
      </c>
      <c r="CZ109" s="9">
        <f t="shared" si="87"/>
        <v>68.914164177686331</v>
      </c>
      <c r="DA109" s="9">
        <f t="shared" si="87"/>
        <v>62.4525234305151</v>
      </c>
      <c r="DB109" s="9">
        <f t="shared" si="87"/>
        <v>66.79969505506709</v>
      </c>
      <c r="DC109" s="9">
        <f t="shared" si="87"/>
        <v>68.441821070926778</v>
      </c>
      <c r="DD109" s="9">
        <f t="shared" si="87"/>
        <v>69.399770164200888</v>
      </c>
      <c r="DF109" s="9">
        <f>IF($A109=2,IF(ISNUMBER(CR109/Ukraine!CR109),100*CR109/Ukraine!CR109,""),"")</f>
        <v>100</v>
      </c>
      <c r="DG109" s="9">
        <f>IF($A109=2,IF(ISNUMBER(CS109/Ukraine!CS109),100*CS109/Ukraine!CS109,""),"")</f>
        <v>100</v>
      </c>
      <c r="DH109" s="9">
        <f>IF($A109=2,IF(ISNUMBER(CT109/Ukraine!CT109),100*CT109/Ukraine!CT109,""),"")</f>
        <v>100.00000000000001</v>
      </c>
      <c r="DI109" s="9">
        <f>IF($A109=2,IF(ISNUMBER(CU109/Ukraine!CU109),100*CU109/Ukraine!CU109,""),"")</f>
        <v>100</v>
      </c>
      <c r="DJ109" s="9">
        <f>IF($A109=2,IF(ISNUMBER(CV109/Ukraine!CV109),100*CV109/Ukraine!CV109,""),"")</f>
        <v>100.00000000000001</v>
      </c>
      <c r="DK109" s="9">
        <f>IF($A109=2,IF(ISNUMBER(CW109/Ukraine!CW109),100*CW109/Ukraine!CW109,""),"")</f>
        <v>100</v>
      </c>
      <c r="DM109" s="40">
        <f t="shared" si="67"/>
        <v>-0.2265805260729119</v>
      </c>
      <c r="DN109" s="40">
        <f t="shared" si="68"/>
        <v>-0.30176014319809075</v>
      </c>
      <c r="DO109" s="40">
        <f t="shared" si="69"/>
        <v>-0.35505233924375135</v>
      </c>
      <c r="DP109" s="40">
        <f t="shared" si="70"/>
        <v>-0.20867837032129843</v>
      </c>
      <c r="DQ109" s="40">
        <f t="shared" si="71"/>
        <v>-7.1159480954374743E-3</v>
      </c>
      <c r="DR109" s="40">
        <f t="shared" si="72"/>
        <v>-0.72634979233964003</v>
      </c>
      <c r="DT109" s="40">
        <f t="shared" si="95"/>
        <v>-3.3838221068697161E-2</v>
      </c>
      <c r="DU109" s="40">
        <f t="shared" si="96"/>
        <v>-5.1816441576958416E-3</v>
      </c>
      <c r="DV109" s="40">
        <f t="shared" si="97"/>
        <v>0.29670205971290398</v>
      </c>
      <c r="DW109" s="40">
        <f t="shared" si="98"/>
        <v>0.26386166704282044</v>
      </c>
      <c r="DX109" s="40">
        <f t="shared" si="99"/>
        <v>0.32838222398752182</v>
      </c>
      <c r="DY109" s="40">
        <f t="shared" si="88"/>
        <v>1.0924565129076726</v>
      </c>
    </row>
    <row r="110" spans="1:129" x14ac:dyDescent="0.2">
      <c r="A110" s="39">
        <f>'Industry selection'!C110</f>
        <v>2</v>
      </c>
      <c r="B110" s="2">
        <v>25.6</v>
      </c>
      <c r="C110" s="2" t="s">
        <v>222</v>
      </c>
      <c r="E110" s="30" t="s">
        <v>221</v>
      </c>
      <c r="F110" s="31">
        <v>25.6</v>
      </c>
      <c r="G110" s="32" t="s">
        <v>222</v>
      </c>
      <c r="H110" s="157">
        <f>[1]Ukraine!$F$108</f>
        <v>658</v>
      </c>
      <c r="I110" s="157">
        <f>[1]Ukraine!$G$108</f>
        <v>11947</v>
      </c>
      <c r="J110" s="157">
        <f>[1]Ukraine!$H$108</f>
        <v>11782</v>
      </c>
      <c r="K110" s="157">
        <f>[1]Ukraine!$I$108</f>
        <v>2214491.2000000002</v>
      </c>
      <c r="L110" s="157">
        <f>[1]Ukraine!$J$108</f>
        <v>334010</v>
      </c>
      <c r="M110" s="11"/>
      <c r="N110" s="33" t="s">
        <v>835</v>
      </c>
      <c r="O110" s="36">
        <v>25.6</v>
      </c>
      <c r="P110" s="35" t="s">
        <v>222</v>
      </c>
      <c r="Q110" s="157">
        <f>[2]Ukraine!$F$108</f>
        <v>764</v>
      </c>
      <c r="R110" s="157">
        <f>[2]Ukraine!$G$108</f>
        <v>13279</v>
      </c>
      <c r="S110" s="157">
        <f>[2]Ukraine!$H$108</f>
        <v>13113</v>
      </c>
      <c r="T110" s="157">
        <f>[2]Ukraine!$I$108</f>
        <v>2796306.2</v>
      </c>
      <c r="U110" s="157">
        <f>[2]Ukraine!$J$108</f>
        <v>366967.7</v>
      </c>
      <c r="V110" s="11"/>
      <c r="W110" s="36" t="s">
        <v>1180</v>
      </c>
      <c r="X110" s="36">
        <v>25.6</v>
      </c>
      <c r="Y110" s="36" t="s">
        <v>222</v>
      </c>
      <c r="Z110" s="157">
        <f>[3]Ukraine!$F$108</f>
        <v>705</v>
      </c>
      <c r="AA110" s="157">
        <f>[3]Ukraine!$G$108</f>
        <v>11524</v>
      </c>
      <c r="AB110" s="157">
        <f>[3]Ukraine!$H$108</f>
        <v>11370</v>
      </c>
      <c r="AC110" s="157">
        <f>[3]Ukraine!$I$108</f>
        <v>2461304</v>
      </c>
      <c r="AD110" s="157">
        <f>[3]Ukraine!$J$108</f>
        <v>423130.1</v>
      </c>
      <c r="AE110" s="11"/>
      <c r="AF110" s="37" t="s">
        <v>1180</v>
      </c>
      <c r="AG110" s="37">
        <v>25.6</v>
      </c>
      <c r="AH110" s="37" t="s">
        <v>222</v>
      </c>
      <c r="AI110" s="157">
        <f>[4]Ukraine!$F$108</f>
        <v>727</v>
      </c>
      <c r="AJ110" s="157">
        <f>[4]Ukraine!$G$108</f>
        <v>9878</v>
      </c>
      <c r="AK110" s="157">
        <f>[4]Ukraine!$H$108</f>
        <v>9723</v>
      </c>
      <c r="AL110" s="157">
        <f>[4]Ukraine!$I$108</f>
        <v>3208696.7</v>
      </c>
      <c r="AM110" s="157">
        <f>[4]Ukraine!$J$108</f>
        <v>429683.5</v>
      </c>
      <c r="AN110" s="11"/>
      <c r="AO110" s="11" t="s">
        <v>1180</v>
      </c>
      <c r="AP110" s="11">
        <v>25.6</v>
      </c>
      <c r="AQ110" s="11" t="s">
        <v>222</v>
      </c>
      <c r="AR110" s="157">
        <f>[5]Ukraine!$F$108</f>
        <v>715</v>
      </c>
      <c r="AS110" s="157">
        <f>[5]Ukraine!$G$108</f>
        <v>10286</v>
      </c>
      <c r="AT110" s="157">
        <f>[5]Ukraine!$H$108</f>
        <v>10167</v>
      </c>
      <c r="AU110" s="157">
        <f>[5]Ukraine!$I$108</f>
        <v>4632232.5</v>
      </c>
      <c r="AV110" s="157">
        <f>[5]Ukraine!$J$108</f>
        <v>530620.5</v>
      </c>
      <c r="AW110" s="11"/>
      <c r="AX110" s="33" t="s">
        <v>1180</v>
      </c>
      <c r="AY110" s="33">
        <v>25.6</v>
      </c>
      <c r="AZ110" s="33" t="s">
        <v>222</v>
      </c>
      <c r="BA110" s="157">
        <f>[6]Ukraine!$F$108</f>
        <v>801</v>
      </c>
      <c r="BB110" s="157">
        <f>[6]Ukraine!$G$108</f>
        <v>12956</v>
      </c>
      <c r="BC110" s="157">
        <f>[6]Ukraine!$H$108</f>
        <v>12785</v>
      </c>
      <c r="BD110" s="157">
        <f>[6]Ukraine!$I$108</f>
        <v>7348390.5999999996</v>
      </c>
      <c r="BE110" s="157">
        <f>[6]Ukraine!$J$108</f>
        <v>985480.8</v>
      </c>
      <c r="BG110" s="2">
        <v>25.6</v>
      </c>
      <c r="BH110" s="2" t="s">
        <v>222</v>
      </c>
      <c r="BI110" s="1">
        <f t="shared" si="73"/>
        <v>658</v>
      </c>
      <c r="BJ110" s="1">
        <f t="shared" si="74"/>
        <v>764</v>
      </c>
      <c r="BK110" s="1">
        <f t="shared" si="75"/>
        <v>705</v>
      </c>
      <c r="BL110" s="1">
        <f t="shared" si="76"/>
        <v>727</v>
      </c>
      <c r="BM110" s="1">
        <f t="shared" si="77"/>
        <v>715</v>
      </c>
      <c r="BN110" s="1">
        <f t="shared" si="78"/>
        <v>801</v>
      </c>
      <c r="BP110" s="1">
        <f t="shared" si="89"/>
        <v>11782</v>
      </c>
      <c r="BQ110" s="1">
        <f t="shared" si="90"/>
        <v>13113</v>
      </c>
      <c r="BR110" s="1">
        <f t="shared" si="91"/>
        <v>11370</v>
      </c>
      <c r="BS110" s="1">
        <f t="shared" si="92"/>
        <v>9723</v>
      </c>
      <c r="BT110" s="1">
        <f t="shared" si="93"/>
        <v>10167</v>
      </c>
      <c r="BU110" s="1">
        <f t="shared" si="94"/>
        <v>12785</v>
      </c>
      <c r="BW110" s="40">
        <f t="shared" si="100"/>
        <v>1.6160324907296218E-3</v>
      </c>
      <c r="BX110" s="40">
        <f t="shared" si="100"/>
        <v>1.8690784187650742E-3</v>
      </c>
      <c r="BY110" s="40">
        <f t="shared" si="100"/>
        <v>1.8359476614435005E-3</v>
      </c>
      <c r="BZ110" s="40">
        <f t="shared" si="100"/>
        <v>1.6827272538472722E-3</v>
      </c>
      <c r="CA110" s="40">
        <f t="shared" si="100"/>
        <v>1.7793541366264657E-3</v>
      </c>
      <c r="CB110" s="40">
        <f t="shared" si="100"/>
        <v>2.2372578236214877E-3</v>
      </c>
      <c r="CD110" s="10">
        <f t="shared" si="79"/>
        <v>334010</v>
      </c>
      <c r="CE110" s="10">
        <f t="shared" si="80"/>
        <v>366967.7</v>
      </c>
      <c r="CF110" s="10">
        <f t="shared" si="81"/>
        <v>423130.1</v>
      </c>
      <c r="CG110" s="10">
        <f t="shared" si="82"/>
        <v>429683.5</v>
      </c>
      <c r="CH110" s="10">
        <f t="shared" si="83"/>
        <v>530620.5</v>
      </c>
      <c r="CI110" s="10">
        <f t="shared" si="84"/>
        <v>985480.8</v>
      </c>
      <c r="CK110" s="40">
        <f t="shared" si="85"/>
        <v>1.2542542970993111E-3</v>
      </c>
      <c r="CL110" s="40">
        <f t="shared" si="85"/>
        <v>1.359721502806334E-3</v>
      </c>
      <c r="CM110" s="40">
        <f t="shared" si="85"/>
        <v>1.617961279227329E-3</v>
      </c>
      <c r="CN110" s="40">
        <f t="shared" si="85"/>
        <v>1.4525824067453147E-3</v>
      </c>
      <c r="CO110" s="40">
        <f t="shared" si="85"/>
        <v>1.4705499743831972E-3</v>
      </c>
      <c r="CP110" s="40">
        <f t="shared" si="85"/>
        <v>2.0845056923280221E-3</v>
      </c>
      <c r="CR110" s="9">
        <f t="shared" si="86"/>
        <v>28.349176710235952</v>
      </c>
      <c r="CS110" s="9">
        <f t="shared" si="86"/>
        <v>27.985030122778923</v>
      </c>
      <c r="CT110" s="9">
        <f t="shared" si="86"/>
        <v>37.214608619173262</v>
      </c>
      <c r="CU110" s="9">
        <f t="shared" si="86"/>
        <v>44.192481744317597</v>
      </c>
      <c r="CV110" s="9">
        <f t="shared" si="86"/>
        <v>52.190469164945412</v>
      </c>
      <c r="CW110" s="9">
        <f t="shared" si="86"/>
        <v>77.081016816581936</v>
      </c>
      <c r="CY110" s="9">
        <f t="shared" si="87"/>
        <v>77.613185644122055</v>
      </c>
      <c r="CZ110" s="9">
        <f t="shared" si="87"/>
        <v>72.748231917669926</v>
      </c>
      <c r="DA110" s="9">
        <f t="shared" si="87"/>
        <v>88.126764896730151</v>
      </c>
      <c r="DB110" s="9">
        <f t="shared" si="87"/>
        <v>86.323104556857317</v>
      </c>
      <c r="DC110" s="9">
        <f t="shared" si="87"/>
        <v>82.645154447515438</v>
      </c>
      <c r="DD110" s="9">
        <f t="shared" si="87"/>
        <v>93.172350111789825</v>
      </c>
      <c r="DF110" s="9">
        <f>IF($A110=2,IF(ISNUMBER(CR110/Ukraine!CR110),100*CR110/Ukraine!CR110,""),"")</f>
        <v>100</v>
      </c>
      <c r="DG110" s="9">
        <f>IF($A110=2,IF(ISNUMBER(CS110/Ukraine!CS110),100*CS110/Ukraine!CS110,""),"")</f>
        <v>100</v>
      </c>
      <c r="DH110" s="9">
        <f>IF($A110=2,IF(ISNUMBER(CT110/Ukraine!CT110),100*CT110/Ukraine!CT110,""),"")</f>
        <v>100</v>
      </c>
      <c r="DI110" s="9">
        <f>IF($A110=2,IF(ISNUMBER(CU110/Ukraine!CU110),100*CU110/Ukraine!CU110,""),"")</f>
        <v>99.999999999999986</v>
      </c>
      <c r="DJ110" s="9">
        <f>IF($A110=2,IF(ISNUMBER(CV110/Ukraine!CV110),100*CV110/Ukraine!CV110,""),"")</f>
        <v>100.00000000000001</v>
      </c>
      <c r="DK110" s="9">
        <f>IF($A110=2,IF(ISNUMBER(CW110/Ukraine!CW110),100*CW110/Ukraine!CW110,""),"")</f>
        <v>100</v>
      </c>
      <c r="DM110" s="40">
        <f t="shared" si="67"/>
        <v>0.11296893566457311</v>
      </c>
      <c r="DN110" s="40">
        <f t="shared" si="68"/>
        <v>-0.13292152825440406</v>
      </c>
      <c r="DO110" s="40">
        <f t="shared" si="69"/>
        <v>-0.14485488126649082</v>
      </c>
      <c r="DP110" s="40">
        <f t="shared" si="70"/>
        <v>4.5664918235112539E-2</v>
      </c>
      <c r="DQ110" s="40">
        <f t="shared" si="71"/>
        <v>0.25749975410642278</v>
      </c>
      <c r="DR110" s="40">
        <f t="shared" si="72"/>
        <v>8.5129859107112571E-2</v>
      </c>
      <c r="DT110" s="40">
        <f t="shared" si="95"/>
        <v>-1.2845049829103061E-2</v>
      </c>
      <c r="DU110" s="40">
        <f t="shared" si="96"/>
        <v>0.32980412941852633</v>
      </c>
      <c r="DV110" s="40">
        <f t="shared" si="97"/>
        <v>0.18750360097967755</v>
      </c>
      <c r="DW110" s="40">
        <f t="shared" si="98"/>
        <v>0.18098072579180791</v>
      </c>
      <c r="DX110" s="40">
        <f t="shared" si="99"/>
        <v>0.47691749183114585</v>
      </c>
      <c r="DY110" s="40">
        <f t="shared" si="88"/>
        <v>1.7189860786592268</v>
      </c>
    </row>
    <row r="111" spans="1:129" x14ac:dyDescent="0.2">
      <c r="A111" s="39">
        <f>'Industry selection'!C111</f>
        <v>2</v>
      </c>
      <c r="B111" s="2">
        <v>25.7</v>
      </c>
      <c r="C111" s="2" t="s">
        <v>224</v>
      </c>
      <c r="E111" s="30" t="s">
        <v>223</v>
      </c>
      <c r="F111" s="31">
        <v>25.7</v>
      </c>
      <c r="G111" s="32" t="s">
        <v>224</v>
      </c>
      <c r="H111" s="157">
        <f>[1]Ukraine!$F$109</f>
        <v>184</v>
      </c>
      <c r="I111" s="157">
        <f>[1]Ukraine!$G$109</f>
        <v>7024</v>
      </c>
      <c r="J111" s="157">
        <f>[1]Ukraine!$H$109</f>
        <v>6983</v>
      </c>
      <c r="K111" s="157">
        <f>[1]Ukraine!$I$109</f>
        <v>916947</v>
      </c>
      <c r="L111" s="157">
        <f>[1]Ukraine!$J$109</f>
        <v>172305.2</v>
      </c>
      <c r="M111" s="11"/>
      <c r="N111" s="33" t="s">
        <v>836</v>
      </c>
      <c r="O111" s="36">
        <v>25.7</v>
      </c>
      <c r="P111" s="35" t="s">
        <v>224</v>
      </c>
      <c r="Q111" s="157">
        <f>[2]Ukraine!$F$109</f>
        <v>204</v>
      </c>
      <c r="R111" s="157">
        <f>[2]Ukraine!$G$109</f>
        <v>7064</v>
      </c>
      <c r="S111" s="157">
        <f>[2]Ukraine!$H$109</f>
        <v>7017</v>
      </c>
      <c r="T111" s="157">
        <f>[2]Ukraine!$I$109</f>
        <v>976478.5</v>
      </c>
      <c r="U111" s="157">
        <f>[2]Ukraine!$J$109</f>
        <v>189705.4</v>
      </c>
      <c r="V111" s="11"/>
      <c r="W111" s="36" t="s">
        <v>1181</v>
      </c>
      <c r="X111" s="36">
        <v>25.7</v>
      </c>
      <c r="Y111" s="36" t="s">
        <v>224</v>
      </c>
      <c r="Z111" s="157">
        <f>[3]Ukraine!$F$109</f>
        <v>185</v>
      </c>
      <c r="AA111" s="157">
        <f>[3]Ukraine!$G$109</f>
        <v>5991</v>
      </c>
      <c r="AB111" s="157">
        <f>[3]Ukraine!$H$109</f>
        <v>5963</v>
      </c>
      <c r="AC111" s="157">
        <f>[3]Ukraine!$I$109</f>
        <v>1013952.7</v>
      </c>
      <c r="AD111" s="157">
        <f>[3]Ukraine!$J$109</f>
        <v>172846.6</v>
      </c>
      <c r="AE111" s="11"/>
      <c r="AF111" s="37" t="s">
        <v>1181</v>
      </c>
      <c r="AG111" s="37">
        <v>25.7</v>
      </c>
      <c r="AH111" s="37" t="s">
        <v>224</v>
      </c>
      <c r="AI111" s="157">
        <f>[4]Ukraine!$F$109</f>
        <v>186</v>
      </c>
      <c r="AJ111" s="157">
        <f>[4]Ukraine!$G$109</f>
        <v>5686</v>
      </c>
      <c r="AK111" s="157">
        <f>[4]Ukraine!$H$109</f>
        <v>5649</v>
      </c>
      <c r="AL111" s="157">
        <f>[4]Ukraine!$I$109</f>
        <v>1520482.5</v>
      </c>
      <c r="AM111" s="157">
        <f>[4]Ukraine!$J$109</f>
        <v>218880.7</v>
      </c>
      <c r="AN111" s="11"/>
      <c r="AO111" s="11" t="s">
        <v>1181</v>
      </c>
      <c r="AP111" s="11">
        <v>25.7</v>
      </c>
      <c r="AQ111" s="11" t="s">
        <v>224</v>
      </c>
      <c r="AR111" s="157">
        <f>[5]Ukraine!$F$109</f>
        <v>167</v>
      </c>
      <c r="AS111" s="157">
        <f>[5]Ukraine!$G$109</f>
        <v>4203</v>
      </c>
      <c r="AT111" s="157">
        <f>[5]Ukraine!$H$109</f>
        <v>4176</v>
      </c>
      <c r="AU111" s="157">
        <f>[5]Ukraine!$I$109</f>
        <v>1229796.1000000001</v>
      </c>
      <c r="AV111" s="157">
        <f>[5]Ukraine!$J$109</f>
        <v>191390.2</v>
      </c>
      <c r="AW111" s="11"/>
      <c r="AX111" s="33" t="s">
        <v>1181</v>
      </c>
      <c r="AY111" s="33">
        <v>25.7</v>
      </c>
      <c r="AZ111" s="33" t="s">
        <v>224</v>
      </c>
      <c r="BA111" s="157">
        <f>[6]Ukraine!$F$109</f>
        <v>168</v>
      </c>
      <c r="BB111" s="157">
        <f>[6]Ukraine!$G$109</f>
        <v>5416</v>
      </c>
      <c r="BC111" s="157">
        <f>[6]Ukraine!$H$109</f>
        <v>5390</v>
      </c>
      <c r="BD111" s="157">
        <f>[6]Ukraine!$I$109</f>
        <v>1610945.4</v>
      </c>
      <c r="BE111" s="157">
        <f>[6]Ukraine!$J$109</f>
        <v>332462.8</v>
      </c>
      <c r="BG111" s="2">
        <v>25.7</v>
      </c>
      <c r="BH111" s="2" t="s">
        <v>224</v>
      </c>
      <c r="BI111" s="1">
        <f t="shared" si="73"/>
        <v>184</v>
      </c>
      <c r="BJ111" s="1">
        <f t="shared" si="74"/>
        <v>204</v>
      </c>
      <c r="BK111" s="1">
        <f t="shared" si="75"/>
        <v>185</v>
      </c>
      <c r="BL111" s="1">
        <f t="shared" si="76"/>
        <v>186</v>
      </c>
      <c r="BM111" s="1">
        <f t="shared" si="77"/>
        <v>167</v>
      </c>
      <c r="BN111" s="1">
        <f t="shared" si="78"/>
        <v>168</v>
      </c>
      <c r="BP111" s="1">
        <f t="shared" si="89"/>
        <v>6983</v>
      </c>
      <c r="BQ111" s="1">
        <f t="shared" si="90"/>
        <v>7017</v>
      </c>
      <c r="BR111" s="1">
        <f t="shared" si="91"/>
        <v>5963</v>
      </c>
      <c r="BS111" s="1">
        <f t="shared" si="92"/>
        <v>5649</v>
      </c>
      <c r="BT111" s="1">
        <f t="shared" si="93"/>
        <v>4176</v>
      </c>
      <c r="BU111" s="1">
        <f t="shared" si="94"/>
        <v>5390</v>
      </c>
      <c r="BW111" s="40">
        <f t="shared" si="100"/>
        <v>9.5779620461423779E-4</v>
      </c>
      <c r="BX111" s="40">
        <f t="shared" si="100"/>
        <v>1.0001771726130195E-3</v>
      </c>
      <c r="BY111" s="40">
        <f t="shared" si="100"/>
        <v>9.6286331619943653E-4</v>
      </c>
      <c r="BZ111" s="40">
        <f t="shared" si="100"/>
        <v>9.7765363128491625E-4</v>
      </c>
      <c r="CA111" s="40">
        <f t="shared" si="100"/>
        <v>7.3085304165949839E-4</v>
      </c>
      <c r="CB111" s="40">
        <f t="shared" si="100"/>
        <v>9.4320059986858183E-4</v>
      </c>
      <c r="CD111" s="10">
        <f t="shared" si="79"/>
        <v>172305.2</v>
      </c>
      <c r="CE111" s="10">
        <f t="shared" si="80"/>
        <v>189705.4</v>
      </c>
      <c r="CF111" s="10">
        <f t="shared" si="81"/>
        <v>172846.6</v>
      </c>
      <c r="CG111" s="10">
        <f t="shared" si="82"/>
        <v>218880.7</v>
      </c>
      <c r="CH111" s="10">
        <f t="shared" si="83"/>
        <v>191390.2</v>
      </c>
      <c r="CI111" s="10">
        <f t="shared" si="84"/>
        <v>332462.8</v>
      </c>
      <c r="CK111" s="40">
        <f t="shared" si="85"/>
        <v>6.4703014135072674E-4</v>
      </c>
      <c r="CL111" s="40">
        <f t="shared" si="85"/>
        <v>7.0291339422645833E-4</v>
      </c>
      <c r="CM111" s="40">
        <f t="shared" si="85"/>
        <v>6.6092935966052628E-4</v>
      </c>
      <c r="CN111" s="40">
        <f t="shared" si="85"/>
        <v>7.3994522479010536E-4</v>
      </c>
      <c r="CO111" s="40">
        <f t="shared" si="85"/>
        <v>5.3041458765199423E-4</v>
      </c>
      <c r="CP111" s="40">
        <f t="shared" si="85"/>
        <v>7.0323094989502852E-4</v>
      </c>
      <c r="CR111" s="9">
        <f t="shared" si="86"/>
        <v>24.674953458398971</v>
      </c>
      <c r="CS111" s="9">
        <f t="shared" si="86"/>
        <v>27.035114721390908</v>
      </c>
      <c r="CT111" s="9">
        <f t="shared" si="86"/>
        <v>28.986516853932585</v>
      </c>
      <c r="CU111" s="9">
        <f t="shared" si="86"/>
        <v>38.746804744202514</v>
      </c>
      <c r="CV111" s="9">
        <f t="shared" si="86"/>
        <v>45.830986590038314</v>
      </c>
      <c r="CW111" s="9">
        <f t="shared" si="86"/>
        <v>61.681410018552874</v>
      </c>
      <c r="CY111" s="9">
        <f t="shared" si="87"/>
        <v>67.554051502148596</v>
      </c>
      <c r="CZ111" s="9">
        <f t="shared" si="87"/>
        <v>70.278887928431459</v>
      </c>
      <c r="DA111" s="9">
        <f t="shared" si="87"/>
        <v>68.642075000770816</v>
      </c>
      <c r="DB111" s="9">
        <f t="shared" si="87"/>
        <v>75.685825849959343</v>
      </c>
      <c r="DC111" s="9">
        <f t="shared" si="87"/>
        <v>72.574725343910146</v>
      </c>
      <c r="DD111" s="9">
        <f t="shared" si="87"/>
        <v>74.557941332205601</v>
      </c>
      <c r="DF111" s="9">
        <f>IF($A111=2,IF(ISNUMBER(CR111/Ukraine!CR111),100*CR111/Ukraine!CR111,""),"")</f>
        <v>100.00000000000001</v>
      </c>
      <c r="DG111" s="9">
        <f>IF($A111=2,IF(ISNUMBER(CS111/Ukraine!CS111),100*CS111/Ukraine!CS111,""),"")</f>
        <v>100</v>
      </c>
      <c r="DH111" s="9">
        <f>IF($A111=2,IF(ISNUMBER(CT111/Ukraine!CT111),100*CT111/Ukraine!CT111,""),"")</f>
        <v>100</v>
      </c>
      <c r="DI111" s="9">
        <f>IF($A111=2,IF(ISNUMBER(CU111/Ukraine!CU111),100*CU111/Ukraine!CU111,""),"")</f>
        <v>100</v>
      </c>
      <c r="DJ111" s="9">
        <f>IF($A111=2,IF(ISNUMBER(CV111/Ukraine!CV111),100*CV111/Ukraine!CV111,""),"")</f>
        <v>99.999999999999986</v>
      </c>
      <c r="DK111" s="9">
        <f>IF($A111=2,IF(ISNUMBER(CW111/Ukraine!CW111),100*CW111/Ukraine!CW111,""),"")</f>
        <v>100</v>
      </c>
      <c r="DM111" s="40">
        <f t="shared" si="67"/>
        <v>4.8689674924817794E-3</v>
      </c>
      <c r="DN111" s="40">
        <f t="shared" si="68"/>
        <v>-0.15020664101467862</v>
      </c>
      <c r="DO111" s="40">
        <f t="shared" si="69"/>
        <v>-5.2658058024484311E-2</v>
      </c>
      <c r="DP111" s="40">
        <f t="shared" si="70"/>
        <v>-0.26075411577270313</v>
      </c>
      <c r="DQ111" s="40">
        <f t="shared" si="71"/>
        <v>0.29070881226053635</v>
      </c>
      <c r="DR111" s="40">
        <f t="shared" si="72"/>
        <v>-0.22812544751539454</v>
      </c>
      <c r="DT111" s="40">
        <f t="shared" si="95"/>
        <v>9.5650079623091466E-2</v>
      </c>
      <c r="DU111" s="40">
        <f t="shared" si="96"/>
        <v>7.21802793386217E-2</v>
      </c>
      <c r="DV111" s="40">
        <f t="shared" si="97"/>
        <v>0.33671820382743767</v>
      </c>
      <c r="DW111" s="40">
        <f t="shared" si="98"/>
        <v>0.18283267207719289</v>
      </c>
      <c r="DX111" s="40">
        <f t="shared" si="99"/>
        <v>0.34584512810727408</v>
      </c>
      <c r="DY111" s="40">
        <f t="shared" si="88"/>
        <v>1.499757907245717</v>
      </c>
    </row>
    <row r="112" spans="1:129" x14ac:dyDescent="0.2">
      <c r="A112" s="39">
        <f>'Industry selection'!C112</f>
        <v>2</v>
      </c>
      <c r="B112" s="2">
        <v>25.9</v>
      </c>
      <c r="C112" s="2" t="s">
        <v>226</v>
      </c>
      <c r="E112" s="30" t="s">
        <v>225</v>
      </c>
      <c r="F112" s="31">
        <v>25.9</v>
      </c>
      <c r="G112" s="32" t="s">
        <v>226</v>
      </c>
      <c r="H112" s="157">
        <f>[1]Ukraine!$F$110</f>
        <v>797</v>
      </c>
      <c r="I112" s="157">
        <f>[1]Ukraine!$G$110</f>
        <v>29489</v>
      </c>
      <c r="J112" s="157">
        <f>[1]Ukraine!$H$110</f>
        <v>29284</v>
      </c>
      <c r="K112" s="157">
        <f>[1]Ukraine!$I$110</f>
        <v>9399994.5</v>
      </c>
      <c r="L112" s="157">
        <f>[1]Ukraine!$J$110</f>
        <v>1021342.5</v>
      </c>
      <c r="M112" s="11"/>
      <c r="N112" s="33" t="s">
        <v>837</v>
      </c>
      <c r="O112" s="36">
        <v>25.9</v>
      </c>
      <c r="P112" s="35" t="s">
        <v>226</v>
      </c>
      <c r="Q112" s="157">
        <f>[2]Ukraine!$F$110</f>
        <v>888</v>
      </c>
      <c r="R112" s="157">
        <f>[2]Ukraine!$G$110</f>
        <v>29569</v>
      </c>
      <c r="S112" s="157">
        <f>[2]Ukraine!$H$110</f>
        <v>29350</v>
      </c>
      <c r="T112" s="157">
        <f>[2]Ukraine!$I$110</f>
        <v>9885569.5</v>
      </c>
      <c r="U112" s="157">
        <f>[2]Ukraine!$J$110</f>
        <v>1069040</v>
      </c>
      <c r="V112" s="11"/>
      <c r="W112" s="36" t="s">
        <v>1182</v>
      </c>
      <c r="X112" s="36">
        <v>25.9</v>
      </c>
      <c r="Y112" s="36" t="s">
        <v>226</v>
      </c>
      <c r="Z112" s="157">
        <f>[3]Ukraine!$F$110</f>
        <v>767</v>
      </c>
      <c r="AA112" s="157">
        <f>[3]Ukraine!$G$110</f>
        <v>25851</v>
      </c>
      <c r="AB112" s="157">
        <f>[3]Ukraine!$H$110</f>
        <v>25676</v>
      </c>
      <c r="AC112" s="157">
        <f>[3]Ukraine!$I$110</f>
        <v>10837764.4</v>
      </c>
      <c r="AD112" s="157">
        <f>[3]Ukraine!$J$110</f>
        <v>1028783</v>
      </c>
      <c r="AE112" s="11"/>
      <c r="AF112" s="37" t="s">
        <v>1182</v>
      </c>
      <c r="AG112" s="37">
        <v>25.9</v>
      </c>
      <c r="AH112" s="37" t="s">
        <v>226</v>
      </c>
      <c r="AI112" s="157">
        <f>[4]Ukraine!$F$110</f>
        <v>818</v>
      </c>
      <c r="AJ112" s="157">
        <f>[4]Ukraine!$G$110</f>
        <v>25553</v>
      </c>
      <c r="AK112" s="157">
        <f>[4]Ukraine!$H$110</f>
        <v>25384</v>
      </c>
      <c r="AL112" s="157">
        <f>[4]Ukraine!$I$110</f>
        <v>14463612.4</v>
      </c>
      <c r="AM112" s="157">
        <f>[4]Ukraine!$J$110</f>
        <v>1291828.8999999999</v>
      </c>
      <c r="AN112" s="11"/>
      <c r="AO112" s="11" t="s">
        <v>1182</v>
      </c>
      <c r="AP112" s="11">
        <v>25.9</v>
      </c>
      <c r="AQ112" s="11" t="s">
        <v>226</v>
      </c>
      <c r="AR112" s="157">
        <f>[5]Ukraine!$F$110</f>
        <v>766</v>
      </c>
      <c r="AS112" s="157">
        <f>[5]Ukraine!$G$110</f>
        <v>24702</v>
      </c>
      <c r="AT112" s="157">
        <f>[5]Ukraine!$H$110</f>
        <v>24528</v>
      </c>
      <c r="AU112" s="157">
        <f>[5]Ukraine!$I$110</f>
        <v>15980076.199999999</v>
      </c>
      <c r="AV112" s="157">
        <f>[5]Ukraine!$J$110</f>
        <v>1571047.9</v>
      </c>
      <c r="AW112" s="11"/>
      <c r="AX112" s="33" t="s">
        <v>1182</v>
      </c>
      <c r="AY112" s="33">
        <v>25.9</v>
      </c>
      <c r="AZ112" s="33" t="s">
        <v>226</v>
      </c>
      <c r="BA112" s="157">
        <f>[6]Ukraine!$F$110</f>
        <v>821</v>
      </c>
      <c r="BB112" s="157">
        <f>[6]Ukraine!$G$110</f>
        <v>23275</v>
      </c>
      <c r="BC112" s="157">
        <f>[6]Ukraine!$H$110</f>
        <v>23087</v>
      </c>
      <c r="BD112" s="157">
        <f>[6]Ukraine!$I$110</f>
        <v>20719356.899999999</v>
      </c>
      <c r="BE112" s="157">
        <f>[6]Ukraine!$J$110</f>
        <v>1974417.1</v>
      </c>
      <c r="BG112" s="2">
        <v>25.9</v>
      </c>
      <c r="BH112" s="2" t="s">
        <v>226</v>
      </c>
      <c r="BI112" s="1">
        <f t="shared" si="73"/>
        <v>797</v>
      </c>
      <c r="BJ112" s="1">
        <f t="shared" si="74"/>
        <v>888</v>
      </c>
      <c r="BK112" s="1">
        <f t="shared" si="75"/>
        <v>767</v>
      </c>
      <c r="BL112" s="1">
        <f t="shared" si="76"/>
        <v>818</v>
      </c>
      <c r="BM112" s="1">
        <f t="shared" si="77"/>
        <v>766</v>
      </c>
      <c r="BN112" s="1">
        <f t="shared" si="78"/>
        <v>821</v>
      </c>
      <c r="BP112" s="1">
        <f t="shared" si="89"/>
        <v>29284</v>
      </c>
      <c r="BQ112" s="1">
        <f t="shared" si="90"/>
        <v>29350</v>
      </c>
      <c r="BR112" s="1">
        <f t="shared" si="91"/>
        <v>25676</v>
      </c>
      <c r="BS112" s="1">
        <f t="shared" si="92"/>
        <v>25384</v>
      </c>
      <c r="BT112" s="1">
        <f t="shared" si="93"/>
        <v>24528</v>
      </c>
      <c r="BU112" s="1">
        <f t="shared" si="94"/>
        <v>23087</v>
      </c>
      <c r="BW112" s="40">
        <f t="shared" si="100"/>
        <v>4.0166266727657655E-3</v>
      </c>
      <c r="BX112" s="40">
        <f t="shared" si="100"/>
        <v>4.183440218924344E-3</v>
      </c>
      <c r="BY112" s="40">
        <f t="shared" si="100"/>
        <v>4.1459799608815585E-3</v>
      </c>
      <c r="BZ112" s="40">
        <f t="shared" si="100"/>
        <v>4.3931244072466479E-3</v>
      </c>
      <c r="CA112" s="40">
        <f t="shared" si="100"/>
        <v>4.2927115435402721E-3</v>
      </c>
      <c r="CB112" s="40">
        <f t="shared" si="100"/>
        <v>4.0400134042979496E-3</v>
      </c>
      <c r="CD112" s="10">
        <f t="shared" si="79"/>
        <v>1021342.5</v>
      </c>
      <c r="CE112" s="10">
        <f t="shared" si="80"/>
        <v>1069040</v>
      </c>
      <c r="CF112" s="10">
        <f t="shared" si="81"/>
        <v>1028783</v>
      </c>
      <c r="CG112" s="10">
        <f t="shared" si="82"/>
        <v>1291828.8999999999</v>
      </c>
      <c r="CH112" s="10">
        <f t="shared" si="83"/>
        <v>1571047.9</v>
      </c>
      <c r="CI112" s="10">
        <f t="shared" si="84"/>
        <v>1974417.1</v>
      </c>
      <c r="CK112" s="40">
        <f t="shared" si="85"/>
        <v>3.8352840317210654E-3</v>
      </c>
      <c r="CL112" s="40">
        <f t="shared" si="85"/>
        <v>3.9611025040080733E-3</v>
      </c>
      <c r="CM112" s="40">
        <f t="shared" si="85"/>
        <v>3.9338516894149795E-3</v>
      </c>
      <c r="CN112" s="40">
        <f t="shared" ref="CN112:CP175" si="101">IF($A112=2,IF(ISNUMBER(CG112/CG$4),CG112/CG$4,""),"")</f>
        <v>4.3671398428498012E-3</v>
      </c>
      <c r="CO112" s="40">
        <f t="shared" si="101"/>
        <v>4.3539675702310328E-3</v>
      </c>
      <c r="CP112" s="40">
        <f t="shared" si="101"/>
        <v>4.1763205168277098E-3</v>
      </c>
      <c r="CR112" s="9">
        <f t="shared" si="86"/>
        <v>34.877151345444609</v>
      </c>
      <c r="CS112" s="9">
        <f t="shared" si="86"/>
        <v>36.423850085178877</v>
      </c>
      <c r="CT112" s="9">
        <f t="shared" si="86"/>
        <v>40.067884405670668</v>
      </c>
      <c r="CU112" s="9">
        <f t="shared" ref="CU112:CW175" si="102">IF($A112=2,IF(ISNUMBER(CG112/BS112),CG112/BS112,""),"")</f>
        <v>50.891463126378817</v>
      </c>
      <c r="CV112" s="9">
        <f t="shared" si="102"/>
        <v>64.051202707110235</v>
      </c>
      <c r="CW112" s="9">
        <f t="shared" si="102"/>
        <v>85.520730281110588</v>
      </c>
      <c r="CY112" s="9">
        <f t="shared" si="87"/>
        <v>95.485200497365838</v>
      </c>
      <c r="CZ112" s="9">
        <f t="shared" si="87"/>
        <v>94.685290017758675</v>
      </c>
      <c r="DA112" s="9">
        <f t="shared" si="87"/>
        <v>94.883519132555719</v>
      </c>
      <c r="DB112" s="9">
        <f t="shared" ref="DB112:DD175" si="103">IF($A112=2,IF(ISNUMBER(CU112/CU$4),100*CU112/CU$4,""),"")</f>
        <v>99.408517447081977</v>
      </c>
      <c r="DC112" s="9">
        <f t="shared" si="103"/>
        <v>101.42697747261725</v>
      </c>
      <c r="DD112" s="9">
        <f t="shared" si="103"/>
        <v>103.37392723461637</v>
      </c>
      <c r="DF112" s="9">
        <f>IF($A112=2,IF(ISNUMBER(CR112/Ukraine!CR112),100*CR112/Ukraine!CR112,""),"")</f>
        <v>100</v>
      </c>
      <c r="DG112" s="9">
        <f>IF($A112=2,IF(ISNUMBER(CS112/Ukraine!CS112),100*CS112/Ukraine!CS112,""),"")</f>
        <v>100</v>
      </c>
      <c r="DH112" s="9">
        <f>IF($A112=2,IF(ISNUMBER(CT112/Ukraine!CT112),100*CT112/Ukraine!CT112,""),"")</f>
        <v>100</v>
      </c>
      <c r="DI112" s="9">
        <f>IF($A112=2,IF(ISNUMBER(CU112/Ukraine!CU112),100*CU112/Ukraine!CU112,""),"")</f>
        <v>99.999999999999986</v>
      </c>
      <c r="DJ112" s="9">
        <f>IF($A112=2,IF(ISNUMBER(CV112/Ukraine!CV112),100*CV112/Ukraine!CV112,""),"")</f>
        <v>100</v>
      </c>
      <c r="DK112" s="9">
        <f>IF($A112=2,IF(ISNUMBER(CW112/Ukraine!CW112),100*CW112/Ukraine!CW112,""),"")</f>
        <v>100</v>
      </c>
      <c r="DM112" s="40">
        <f t="shared" si="67"/>
        <v>2.2537904657833341E-3</v>
      </c>
      <c r="DN112" s="40">
        <f t="shared" si="68"/>
        <v>-0.12517887563884156</v>
      </c>
      <c r="DO112" s="40">
        <f t="shared" si="69"/>
        <v>-1.1372487926468278E-2</v>
      </c>
      <c r="DP112" s="40">
        <f t="shared" si="70"/>
        <v>-3.3722029624960626E-2</v>
      </c>
      <c r="DQ112" s="40">
        <f t="shared" si="71"/>
        <v>-5.8749184605348947E-2</v>
      </c>
      <c r="DR112" s="40">
        <f t="shared" si="72"/>
        <v>-0.21161726540090153</v>
      </c>
      <c r="DT112" s="40">
        <f t="shared" si="95"/>
        <v>4.4347049001072891E-2</v>
      </c>
      <c r="DU112" s="40">
        <f t="shared" si="96"/>
        <v>0.10004528109933597</v>
      </c>
      <c r="DV112" s="40">
        <f t="shared" si="97"/>
        <v>0.27013102591401927</v>
      </c>
      <c r="DW112" s="40">
        <f t="shared" si="98"/>
        <v>0.25858442206803578</v>
      </c>
      <c r="DX112" s="40">
        <f t="shared" si="99"/>
        <v>0.33519319960586857</v>
      </c>
      <c r="DY112" s="40">
        <f t="shared" si="88"/>
        <v>1.4520560591104772</v>
      </c>
    </row>
    <row r="113" spans="1:129" x14ac:dyDescent="0.2">
      <c r="A113" s="39">
        <f>'Industry selection'!C113</f>
        <v>2</v>
      </c>
      <c r="B113" s="2">
        <v>26</v>
      </c>
      <c r="C113" s="2" t="s">
        <v>228</v>
      </c>
      <c r="E113" s="30" t="s">
        <v>227</v>
      </c>
      <c r="F113" s="31">
        <v>26</v>
      </c>
      <c r="G113" s="32" t="s">
        <v>228</v>
      </c>
      <c r="H113" s="157">
        <f>[1]Ukraine!$F$111</f>
        <v>777</v>
      </c>
      <c r="I113" s="157">
        <f>[1]Ukraine!$G$111</f>
        <v>43846</v>
      </c>
      <c r="J113" s="157">
        <f>[1]Ukraine!$H$111</f>
        <v>43678</v>
      </c>
      <c r="K113" s="157">
        <f>[1]Ukraine!$I$111</f>
        <v>9382067.5999999996</v>
      </c>
      <c r="L113" s="157">
        <f>[1]Ukraine!$J$111</f>
        <v>1372564</v>
      </c>
      <c r="M113" s="11"/>
      <c r="N113" s="33" t="s">
        <v>838</v>
      </c>
      <c r="O113" s="36">
        <v>26</v>
      </c>
      <c r="P113" s="35" t="s">
        <v>228</v>
      </c>
      <c r="Q113" s="157">
        <f>[2]Ukraine!$F$111</f>
        <v>854</v>
      </c>
      <c r="R113" s="157">
        <f>[2]Ukraine!$G$111</f>
        <v>39728</v>
      </c>
      <c r="S113" s="157">
        <f>[2]Ukraine!$H$111</f>
        <v>39516</v>
      </c>
      <c r="T113" s="157">
        <f>[2]Ukraine!$I$111</f>
        <v>8216373.0999999996</v>
      </c>
      <c r="U113" s="157">
        <f>[2]Ukraine!$J$111</f>
        <v>1463464.6</v>
      </c>
      <c r="V113" s="11"/>
      <c r="W113" s="36" t="s">
        <v>1183</v>
      </c>
      <c r="X113" s="36">
        <v>26</v>
      </c>
      <c r="Y113" s="36" t="s">
        <v>228</v>
      </c>
      <c r="Z113" s="157">
        <f>[3]Ukraine!$F$111</f>
        <v>792</v>
      </c>
      <c r="AA113" s="157">
        <f>[3]Ukraine!$G$111</f>
        <v>35471</v>
      </c>
      <c r="AB113" s="157">
        <f>[3]Ukraine!$H$111</f>
        <v>35241</v>
      </c>
      <c r="AC113" s="157">
        <f>[3]Ukraine!$I$111</f>
        <v>9066545.0999999996</v>
      </c>
      <c r="AD113" s="157">
        <f>[3]Ukraine!$J$111</f>
        <v>1399639</v>
      </c>
      <c r="AE113" s="11"/>
      <c r="AF113" s="37" t="s">
        <v>1183</v>
      </c>
      <c r="AG113" s="37">
        <v>26</v>
      </c>
      <c r="AH113" s="37" t="s">
        <v>228</v>
      </c>
      <c r="AI113" s="157">
        <f>[4]Ukraine!$F$111</f>
        <v>746</v>
      </c>
      <c r="AJ113" s="157">
        <f>[4]Ukraine!$G$111</f>
        <v>29376</v>
      </c>
      <c r="AK113" s="157">
        <f>[4]Ukraine!$H$111</f>
        <v>29195</v>
      </c>
      <c r="AL113" s="157">
        <f>[4]Ukraine!$I$111</f>
        <v>9402155</v>
      </c>
      <c r="AM113" s="157">
        <f>[4]Ukraine!$J$111</f>
        <v>1618916.9</v>
      </c>
      <c r="AN113" s="11"/>
      <c r="AO113" s="11" t="s">
        <v>1426</v>
      </c>
      <c r="AP113" s="11">
        <v>26</v>
      </c>
      <c r="AQ113" s="11" t="s">
        <v>228</v>
      </c>
      <c r="AR113" s="157">
        <f>[5]Ukraine!$F$111</f>
        <v>644</v>
      </c>
      <c r="AS113" s="157">
        <f>[5]Ukraine!$G$111</f>
        <v>30612</v>
      </c>
      <c r="AT113" s="157">
        <f>[5]Ukraine!$H$111</f>
        <v>30396</v>
      </c>
      <c r="AU113" s="157">
        <f>[5]Ukraine!$I$111</f>
        <v>14129964.6</v>
      </c>
      <c r="AV113" s="157">
        <f>[5]Ukraine!$J$111</f>
        <v>2520561.2999999998</v>
      </c>
      <c r="AW113" s="11"/>
      <c r="AX113" s="33" t="s">
        <v>1426</v>
      </c>
      <c r="AY113" s="33">
        <v>26</v>
      </c>
      <c r="AZ113" s="33" t="s">
        <v>228</v>
      </c>
      <c r="BA113" s="157">
        <f>[6]Ukraine!$F$111</f>
        <v>662</v>
      </c>
      <c r="BB113" s="157">
        <f>[6]Ukraine!$G$111</f>
        <v>30282</v>
      </c>
      <c r="BC113" s="157">
        <f>[6]Ukraine!$H$111</f>
        <v>30106</v>
      </c>
      <c r="BD113" s="157">
        <f>[6]Ukraine!$I$111</f>
        <v>15188885.9</v>
      </c>
      <c r="BE113" s="157">
        <f>[6]Ukraine!$J$111</f>
        <v>3104294.2</v>
      </c>
      <c r="BG113" s="2">
        <v>26</v>
      </c>
      <c r="BH113" s="2" t="s">
        <v>228</v>
      </c>
      <c r="BI113" s="1">
        <f t="shared" si="73"/>
        <v>777</v>
      </c>
      <c r="BJ113" s="1">
        <f t="shared" si="74"/>
        <v>854</v>
      </c>
      <c r="BK113" s="1">
        <f t="shared" si="75"/>
        <v>792</v>
      </c>
      <c r="BL113" s="1">
        <f t="shared" si="76"/>
        <v>746</v>
      </c>
      <c r="BM113" s="1">
        <f t="shared" si="77"/>
        <v>644</v>
      </c>
      <c r="BN113" s="1">
        <f t="shared" si="78"/>
        <v>662</v>
      </c>
      <c r="BP113" s="1">
        <f t="shared" si="89"/>
        <v>43678</v>
      </c>
      <c r="BQ113" s="1">
        <f t="shared" si="90"/>
        <v>39516</v>
      </c>
      <c r="BR113" s="1">
        <f t="shared" si="91"/>
        <v>35241</v>
      </c>
      <c r="BS113" s="1">
        <f t="shared" si="92"/>
        <v>29195</v>
      </c>
      <c r="BT113" s="1">
        <f t="shared" si="93"/>
        <v>30396</v>
      </c>
      <c r="BU113" s="1">
        <f t="shared" si="94"/>
        <v>30106</v>
      </c>
      <c r="BW113" s="40">
        <f t="shared" si="100"/>
        <v>5.9909240477073857E-3</v>
      </c>
      <c r="BX113" s="40">
        <f t="shared" si="100"/>
        <v>5.6324641802730623E-3</v>
      </c>
      <c r="BY113" s="40">
        <f t="shared" si="100"/>
        <v>5.6904689126587868E-3</v>
      </c>
      <c r="BZ113" s="40">
        <f t="shared" si="100"/>
        <v>5.052681495019141E-3</v>
      </c>
      <c r="CA113" s="40">
        <f t="shared" si="100"/>
        <v>5.3196860762169812E-3</v>
      </c>
      <c r="CB113" s="40">
        <f t="shared" si="100"/>
        <v>5.2682740741453668E-3</v>
      </c>
      <c r="CD113" s="10">
        <f t="shared" si="79"/>
        <v>1372564</v>
      </c>
      <c r="CE113" s="10">
        <f t="shared" si="80"/>
        <v>1463464.6</v>
      </c>
      <c r="CF113" s="10">
        <f t="shared" si="81"/>
        <v>1399639</v>
      </c>
      <c r="CG113" s="10">
        <f t="shared" si="82"/>
        <v>1618916.9</v>
      </c>
      <c r="CH113" s="10">
        <f t="shared" si="83"/>
        <v>2520561.2999999998</v>
      </c>
      <c r="CI113" s="10">
        <f t="shared" si="84"/>
        <v>3104294.2</v>
      </c>
      <c r="CK113" s="40">
        <f t="shared" ref="CK113:CP176" si="104">IF($A113=2,IF(ISNUMBER(CD113/CD$4),CD113/CD$4,""),"")</f>
        <v>5.1541699201934632E-3</v>
      </c>
      <c r="CL113" s="40">
        <f t="shared" si="104"/>
        <v>5.4225597653849936E-3</v>
      </c>
      <c r="CM113" s="40">
        <f t="shared" si="104"/>
        <v>5.3519277094597134E-3</v>
      </c>
      <c r="CN113" s="40">
        <f t="shared" si="101"/>
        <v>5.4728892473708294E-3</v>
      </c>
      <c r="CO113" s="40">
        <f t="shared" si="101"/>
        <v>6.9854281075576201E-3</v>
      </c>
      <c r="CP113" s="40">
        <f t="shared" si="101"/>
        <v>6.5662557104723528E-3</v>
      </c>
      <c r="CR113" s="9">
        <f t="shared" ref="CR113:CW176" si="105">IF($A113=2,IF(ISNUMBER(CD113/BP113),CD113/BP113,""),"")</f>
        <v>31.424607353816565</v>
      </c>
      <c r="CS113" s="9">
        <f t="shared" si="105"/>
        <v>37.034735297094848</v>
      </c>
      <c r="CT113" s="9">
        <f t="shared" si="105"/>
        <v>39.716211231236343</v>
      </c>
      <c r="CU113" s="9">
        <f t="shared" si="102"/>
        <v>55.451854769652336</v>
      </c>
      <c r="CV113" s="9">
        <f t="shared" si="102"/>
        <v>82.924111725226993</v>
      </c>
      <c r="CW113" s="9">
        <f t="shared" si="102"/>
        <v>103.1121437587192</v>
      </c>
      <c r="CY113" s="9">
        <f t="shared" ref="CY113:DD176" si="106">IF($A113=2,IF(ISNUMBER(CR113/CR$4),100*CR113/CR$4,""),"")</f>
        <v>86.032970525905213</v>
      </c>
      <c r="CZ113" s="9">
        <f t="shared" si="106"/>
        <v>96.273311144645533</v>
      </c>
      <c r="DA113" s="9">
        <f t="shared" si="106"/>
        <v>94.050732753394584</v>
      </c>
      <c r="DB113" s="9">
        <f t="shared" si="103"/>
        <v>108.31652960444714</v>
      </c>
      <c r="DC113" s="9">
        <f t="shared" si="103"/>
        <v>131.31278815093552</v>
      </c>
      <c r="DD113" s="9">
        <f t="shared" si="103"/>
        <v>124.63770141908475</v>
      </c>
      <c r="DF113" s="9">
        <f>IF($A113=2,IF(ISNUMBER(CR113/Ukraine!CR113),100*CR113/Ukraine!CR113,""),"")</f>
        <v>100</v>
      </c>
      <c r="DG113" s="9">
        <f>IF($A113=2,IF(ISNUMBER(CS113/Ukraine!CS113),100*CS113/Ukraine!CS113,""),"")</f>
        <v>100</v>
      </c>
      <c r="DH113" s="9">
        <f>IF($A113=2,IF(ISNUMBER(CT113/Ukraine!CT113),100*CT113/Ukraine!CT113,""),"")</f>
        <v>100</v>
      </c>
      <c r="DI113" s="9">
        <f>IF($A113=2,IF(ISNUMBER(CU113/Ukraine!CU113),100*CU113/Ukraine!CU113,""),"")</f>
        <v>100</v>
      </c>
      <c r="DJ113" s="9">
        <f>IF($A113=2,IF(ISNUMBER(CV113/Ukraine!CV113),100*CV113/Ukraine!CV113,""),"")</f>
        <v>100</v>
      </c>
      <c r="DK113" s="9">
        <f>IF($A113=2,IF(ISNUMBER(CW113/Ukraine!CW113),100*CW113/Ukraine!CW113,""),"")</f>
        <v>100</v>
      </c>
      <c r="DM113" s="40">
        <f t="shared" si="67"/>
        <v>-9.5288245798800353E-2</v>
      </c>
      <c r="DN113" s="40">
        <f t="shared" si="68"/>
        <v>-0.10818402672335259</v>
      </c>
      <c r="DO113" s="40">
        <f t="shared" si="69"/>
        <v>-0.17156153344116232</v>
      </c>
      <c r="DP113" s="40">
        <f t="shared" si="70"/>
        <v>4.1137181024147873E-2</v>
      </c>
      <c r="DQ113" s="40">
        <f t="shared" si="71"/>
        <v>-9.5407290432951708E-3</v>
      </c>
      <c r="DR113" s="40">
        <f t="shared" si="72"/>
        <v>-0.31072851321031181</v>
      </c>
      <c r="DT113" s="40">
        <f t="shared" si="95"/>
        <v>0.17852658841883429</v>
      </c>
      <c r="DU113" s="40">
        <f t="shared" si="96"/>
        <v>7.2404349933394618E-2</v>
      </c>
      <c r="DV113" s="40">
        <f t="shared" si="97"/>
        <v>0.39620203062169468</v>
      </c>
      <c r="DW113" s="40">
        <f t="shared" si="98"/>
        <v>0.49542539324779566</v>
      </c>
      <c r="DX113" s="40">
        <f t="shared" si="99"/>
        <v>0.24345189370717901</v>
      </c>
      <c r="DY113" s="40">
        <f t="shared" si="88"/>
        <v>2.2812548013013143</v>
      </c>
    </row>
    <row r="114" spans="1:129" x14ac:dyDescent="0.2">
      <c r="A114" s="39">
        <f>'Industry selection'!C114</f>
        <v>1</v>
      </c>
      <c r="B114" s="2">
        <v>26.1</v>
      </c>
      <c r="C114" s="2" t="s">
        <v>230</v>
      </c>
      <c r="E114" s="30" t="s">
        <v>229</v>
      </c>
      <c r="F114" s="31">
        <v>26.1</v>
      </c>
      <c r="G114" s="32" t="s">
        <v>230</v>
      </c>
      <c r="H114" s="157">
        <f>[1]Ukraine!$F$112</f>
        <v>121</v>
      </c>
      <c r="I114" s="157">
        <f>[1]Ukraine!$G$112</f>
        <v>4065</v>
      </c>
      <c r="J114" s="157">
        <f>[1]Ukraine!$H$112</f>
        <v>4045</v>
      </c>
      <c r="K114" s="157">
        <f>[1]Ukraine!$I$112</f>
        <v>633973.9</v>
      </c>
      <c r="L114" s="157">
        <f>[1]Ukraine!$J$112</f>
        <v>113161</v>
      </c>
      <c r="M114" s="11"/>
      <c r="N114" s="33" t="s">
        <v>839</v>
      </c>
      <c r="O114" s="36">
        <v>26.1</v>
      </c>
      <c r="P114" s="35" t="s">
        <v>230</v>
      </c>
      <c r="Q114" s="157">
        <f>[2]Ukraine!$F$112</f>
        <v>129</v>
      </c>
      <c r="R114" s="157">
        <f>[2]Ukraine!$G$112</f>
        <v>3539</v>
      </c>
      <c r="S114" s="157">
        <f>[2]Ukraine!$H$112</f>
        <v>3517</v>
      </c>
      <c r="T114" s="157">
        <f>[2]Ukraine!$I$112</f>
        <v>584960.69999999995</v>
      </c>
      <c r="U114" s="157">
        <f>[2]Ukraine!$J$112</f>
        <v>96444</v>
      </c>
      <c r="V114" s="11"/>
      <c r="W114" s="36" t="s">
        <v>1184</v>
      </c>
      <c r="X114" s="36">
        <v>26.1</v>
      </c>
      <c r="Y114" s="36" t="s">
        <v>230</v>
      </c>
      <c r="Z114" s="157">
        <f>[3]Ukraine!$F$112</f>
        <v>106</v>
      </c>
      <c r="AA114" s="157">
        <f>[3]Ukraine!$G$112</f>
        <v>2584</v>
      </c>
      <c r="AB114" s="157">
        <f>[3]Ukraine!$H$112</f>
        <v>2565</v>
      </c>
      <c r="AC114" s="157">
        <f>[3]Ukraine!$I$112</f>
        <v>598084.19999999995</v>
      </c>
      <c r="AD114" s="157">
        <f>[3]Ukraine!$J$112</f>
        <v>87086.399999999994</v>
      </c>
      <c r="AE114" s="11"/>
      <c r="AF114" s="37" t="s">
        <v>1184</v>
      </c>
      <c r="AG114" s="37">
        <v>26.1</v>
      </c>
      <c r="AH114" s="37" t="s">
        <v>230</v>
      </c>
      <c r="AI114" s="157">
        <f>[4]Ukraine!$F$112</f>
        <v>97</v>
      </c>
      <c r="AJ114" s="157">
        <f>[4]Ukraine!$G$112</f>
        <v>2523</v>
      </c>
      <c r="AK114" s="157">
        <f>[4]Ukraine!$H$112</f>
        <v>2493</v>
      </c>
      <c r="AL114" s="157">
        <f>[4]Ukraine!$I$112</f>
        <v>405707.6</v>
      </c>
      <c r="AM114" s="157">
        <f>[4]Ukraine!$J$112</f>
        <v>89564.4</v>
      </c>
      <c r="AN114" s="11"/>
      <c r="AO114" s="11" t="s">
        <v>1184</v>
      </c>
      <c r="AP114" s="11">
        <v>26.1</v>
      </c>
      <c r="AQ114" s="11" t="s">
        <v>230</v>
      </c>
      <c r="AR114" s="157">
        <f>[5]Ukraine!$F$112</f>
        <v>90</v>
      </c>
      <c r="AS114" s="157">
        <f>[5]Ukraine!$G$112</f>
        <v>2738</v>
      </c>
      <c r="AT114" s="157">
        <f>[5]Ukraine!$H$112</f>
        <v>2707</v>
      </c>
      <c r="AU114" s="157">
        <f>[5]Ukraine!$I$112</f>
        <v>806011.5</v>
      </c>
      <c r="AV114" s="157">
        <f>[5]Ukraine!$J$112</f>
        <v>151798.20000000001</v>
      </c>
      <c r="AW114" s="11"/>
      <c r="AX114" s="33" t="s">
        <v>1184</v>
      </c>
      <c r="AY114" s="33">
        <v>26.1</v>
      </c>
      <c r="AZ114" s="33" t="s">
        <v>230</v>
      </c>
      <c r="BA114" s="157">
        <f>[6]Ukraine!$F$112</f>
        <v>93</v>
      </c>
      <c r="BB114" s="157">
        <f>[6]Ukraine!$G$112</f>
        <v>2661</v>
      </c>
      <c r="BC114" s="157">
        <f>[6]Ukraine!$H$112</f>
        <v>2635</v>
      </c>
      <c r="BD114" s="157">
        <f>[6]Ukraine!$I$112</f>
        <v>1065126.7</v>
      </c>
      <c r="BE114" s="157">
        <f>[6]Ukraine!$J$112</f>
        <v>205160.5</v>
      </c>
      <c r="BG114" s="2">
        <v>26.1</v>
      </c>
      <c r="BH114" s="2" t="s">
        <v>230</v>
      </c>
      <c r="BI114" s="1">
        <f t="shared" si="73"/>
        <v>121</v>
      </c>
      <c r="BJ114" s="1">
        <f t="shared" si="74"/>
        <v>129</v>
      </c>
      <c r="BK114" s="1">
        <f t="shared" si="75"/>
        <v>106</v>
      </c>
      <c r="BL114" s="1">
        <f t="shared" si="76"/>
        <v>97</v>
      </c>
      <c r="BM114" s="1">
        <f t="shared" si="77"/>
        <v>90</v>
      </c>
      <c r="BN114" s="1">
        <f t="shared" si="78"/>
        <v>93</v>
      </c>
      <c r="BP114" s="1">
        <f t="shared" si="89"/>
        <v>4045</v>
      </c>
      <c r="BQ114" s="1">
        <f t="shared" si="90"/>
        <v>3517</v>
      </c>
      <c r="BR114" s="1">
        <f t="shared" si="91"/>
        <v>2565</v>
      </c>
      <c r="BS114" s="1">
        <f t="shared" si="92"/>
        <v>2493</v>
      </c>
      <c r="BT114" s="1">
        <f t="shared" si="93"/>
        <v>2707</v>
      </c>
      <c r="BU114" s="1">
        <f t="shared" si="94"/>
        <v>2635</v>
      </c>
      <c r="BW114" s="40" t="str">
        <f t="shared" si="100"/>
        <v/>
      </c>
      <c r="BX114" s="40" t="str">
        <f t="shared" si="100"/>
        <v/>
      </c>
      <c r="BY114" s="40" t="str">
        <f t="shared" si="100"/>
        <v/>
      </c>
      <c r="BZ114" s="40" t="str">
        <f t="shared" si="100"/>
        <v/>
      </c>
      <c r="CA114" s="40" t="str">
        <f t="shared" si="100"/>
        <v/>
      </c>
      <c r="CB114" s="40" t="str">
        <f t="shared" si="100"/>
        <v/>
      </c>
      <c r="CD114" s="10">
        <f t="shared" si="79"/>
        <v>113161</v>
      </c>
      <c r="CE114" s="10">
        <f t="shared" si="80"/>
        <v>96444</v>
      </c>
      <c r="CF114" s="10">
        <f t="shared" si="81"/>
        <v>87086.399999999994</v>
      </c>
      <c r="CG114" s="10">
        <f t="shared" si="82"/>
        <v>89564.4</v>
      </c>
      <c r="CH114" s="10">
        <f t="shared" si="83"/>
        <v>151798.20000000001</v>
      </c>
      <c r="CI114" s="10">
        <f t="shared" si="84"/>
        <v>205160.5</v>
      </c>
      <c r="CK114" s="40" t="str">
        <f t="shared" si="104"/>
        <v/>
      </c>
      <c r="CL114" s="40" t="str">
        <f t="shared" si="104"/>
        <v/>
      </c>
      <c r="CM114" s="40" t="str">
        <f t="shared" si="104"/>
        <v/>
      </c>
      <c r="CN114" s="40" t="str">
        <f t="shared" si="101"/>
        <v/>
      </c>
      <c r="CO114" s="40" t="str">
        <f t="shared" si="101"/>
        <v/>
      </c>
      <c r="CP114" s="40" t="str">
        <f t="shared" si="101"/>
        <v/>
      </c>
      <c r="CR114" s="9" t="str">
        <f t="shared" si="105"/>
        <v/>
      </c>
      <c r="CS114" s="9" t="str">
        <f t="shared" si="105"/>
        <v/>
      </c>
      <c r="CT114" s="9" t="str">
        <f t="shared" si="105"/>
        <v/>
      </c>
      <c r="CU114" s="9" t="str">
        <f t="shared" si="102"/>
        <v/>
      </c>
      <c r="CV114" s="9" t="str">
        <f t="shared" si="102"/>
        <v/>
      </c>
      <c r="CW114" s="9" t="str">
        <f t="shared" si="102"/>
        <v/>
      </c>
      <c r="CY114" s="9" t="str">
        <f t="shared" si="106"/>
        <v/>
      </c>
      <c r="CZ114" s="9" t="str">
        <f t="shared" si="106"/>
        <v/>
      </c>
      <c r="DA114" s="9" t="str">
        <f t="shared" si="106"/>
        <v/>
      </c>
      <c r="DB114" s="9" t="str">
        <f t="shared" si="103"/>
        <v/>
      </c>
      <c r="DC114" s="9" t="str">
        <f t="shared" si="103"/>
        <v/>
      </c>
      <c r="DD114" s="9" t="str">
        <f t="shared" si="103"/>
        <v/>
      </c>
      <c r="DF114" s="9" t="str">
        <f>IF($A114=2,IF(ISNUMBER(CR114/Ukraine!CR114),100*CR114/Ukraine!CR114,""),"")</f>
        <v/>
      </c>
      <c r="DG114" s="9" t="str">
        <f>IF($A114=2,IF(ISNUMBER(CS114/Ukraine!CS114),100*CS114/Ukraine!CS114,""),"")</f>
        <v/>
      </c>
      <c r="DH114" s="9" t="str">
        <f>IF($A114=2,IF(ISNUMBER(CT114/Ukraine!CT114),100*CT114/Ukraine!CT114,""),"")</f>
        <v/>
      </c>
      <c r="DI114" s="9" t="str">
        <f>IF($A114=2,IF(ISNUMBER(CU114/Ukraine!CU114),100*CU114/Ukraine!CU114,""),"")</f>
        <v/>
      </c>
      <c r="DJ114" s="9" t="str">
        <f>IF($A114=2,IF(ISNUMBER(CV114/Ukraine!CV114),100*CV114/Ukraine!CV114,""),"")</f>
        <v/>
      </c>
      <c r="DK114" s="9" t="str">
        <f>IF($A114=2,IF(ISNUMBER(CW114/Ukraine!CW114),100*CW114/Ukraine!CW114,""),"")</f>
        <v/>
      </c>
      <c r="DM114" s="40" t="str">
        <f t="shared" si="67"/>
        <v/>
      </c>
      <c r="DN114" s="40" t="str">
        <f t="shared" si="68"/>
        <v/>
      </c>
      <c r="DO114" s="40" t="str">
        <f t="shared" si="69"/>
        <v/>
      </c>
      <c r="DP114" s="40" t="str">
        <f t="shared" si="70"/>
        <v/>
      </c>
      <c r="DQ114" s="40" t="str">
        <f t="shared" si="71"/>
        <v/>
      </c>
      <c r="DR114" s="40" t="str">
        <f t="shared" si="72"/>
        <v/>
      </c>
      <c r="DT114" s="40" t="str">
        <f t="shared" si="95"/>
        <v/>
      </c>
      <c r="DU114" s="40" t="str">
        <f t="shared" si="96"/>
        <v/>
      </c>
      <c r="DV114" s="40" t="str">
        <f t="shared" si="97"/>
        <v/>
      </c>
      <c r="DW114" s="40" t="str">
        <f t="shared" si="98"/>
        <v/>
      </c>
      <c r="DX114" s="40" t="str">
        <f t="shared" si="99"/>
        <v/>
      </c>
      <c r="DY114" s="40" t="str">
        <f t="shared" si="88"/>
        <v/>
      </c>
    </row>
    <row r="115" spans="1:129" x14ac:dyDescent="0.2">
      <c r="A115" s="39">
        <f>'Industry selection'!C115</f>
        <v>1</v>
      </c>
      <c r="B115" s="2">
        <v>26.2</v>
      </c>
      <c r="C115" s="2" t="s">
        <v>232</v>
      </c>
      <c r="E115" s="30" t="s">
        <v>231</v>
      </c>
      <c r="F115" s="31">
        <v>26.2</v>
      </c>
      <c r="G115" s="32" t="s">
        <v>232</v>
      </c>
      <c r="H115" s="157">
        <f>[1]Ukraine!$F$113</f>
        <v>103</v>
      </c>
      <c r="I115" s="157">
        <f>[1]Ukraine!$G$113</f>
        <v>2982</v>
      </c>
      <c r="J115" s="157">
        <f>[1]Ukraine!$H$113</f>
        <v>2952</v>
      </c>
      <c r="K115" s="157">
        <f>[1]Ukraine!$I$113</f>
        <v>2054283.8</v>
      </c>
      <c r="L115" s="157">
        <f>[1]Ukraine!$J$113</f>
        <v>157935.70000000001</v>
      </c>
      <c r="M115" s="11"/>
      <c r="N115" s="33" t="s">
        <v>840</v>
      </c>
      <c r="O115" s="36">
        <v>26.2</v>
      </c>
      <c r="P115" s="35" t="s">
        <v>232</v>
      </c>
      <c r="Q115" s="157">
        <f>[2]Ukraine!$F$113</f>
        <v>125</v>
      </c>
      <c r="R115" s="157">
        <f>[2]Ukraine!$G$113</f>
        <v>3001</v>
      </c>
      <c r="S115" s="157">
        <f>[2]Ukraine!$H$113</f>
        <v>2973</v>
      </c>
      <c r="T115" s="157">
        <f>[2]Ukraine!$I$113</f>
        <v>1799633.5</v>
      </c>
      <c r="U115" s="157">
        <f>[2]Ukraine!$J$113</f>
        <v>360909</v>
      </c>
      <c r="V115" s="11"/>
      <c r="W115" s="36" t="s">
        <v>1185</v>
      </c>
      <c r="X115" s="36">
        <v>26.2</v>
      </c>
      <c r="Y115" s="36" t="s">
        <v>232</v>
      </c>
      <c r="Z115" s="157">
        <f>[3]Ukraine!$F$113</f>
        <v>114</v>
      </c>
      <c r="AA115" s="157">
        <f>[3]Ukraine!$G$113</f>
        <v>2866</v>
      </c>
      <c r="AB115" s="157">
        <f>[3]Ukraine!$H$113</f>
        <v>2841</v>
      </c>
      <c r="AC115" s="157">
        <f>[3]Ukraine!$I$113</f>
        <v>1751332.5</v>
      </c>
      <c r="AD115" s="157">
        <f>[3]Ukraine!$J$113</f>
        <v>111417</v>
      </c>
      <c r="AE115" s="11"/>
      <c r="AF115" s="37" t="s">
        <v>1185</v>
      </c>
      <c r="AG115" s="37">
        <v>26.2</v>
      </c>
      <c r="AH115" s="37" t="s">
        <v>232</v>
      </c>
      <c r="AI115" s="157">
        <f>[4]Ukraine!$F$113</f>
        <v>104</v>
      </c>
      <c r="AJ115" s="157">
        <f>[4]Ukraine!$G$113</f>
        <v>2702</v>
      </c>
      <c r="AK115" s="157">
        <f>[4]Ukraine!$H$113</f>
        <v>2665</v>
      </c>
      <c r="AL115" s="157">
        <f>[4]Ukraine!$I$113</f>
        <v>1723318.4</v>
      </c>
      <c r="AM115" s="157">
        <f>[4]Ukraine!$J$113</f>
        <v>117512.5</v>
      </c>
      <c r="AN115" s="11"/>
      <c r="AO115" s="11" t="s">
        <v>1185</v>
      </c>
      <c r="AP115" s="11">
        <v>26.2</v>
      </c>
      <c r="AQ115" s="11" t="s">
        <v>232</v>
      </c>
      <c r="AR115" s="157">
        <f>[5]Ukraine!$F$113</f>
        <v>77</v>
      </c>
      <c r="AS115" s="157">
        <f>[5]Ukraine!$G$113</f>
        <v>1928</v>
      </c>
      <c r="AT115" s="157">
        <f>[5]Ukraine!$H$113</f>
        <v>1890</v>
      </c>
      <c r="AU115" s="157">
        <f>[5]Ukraine!$I$113</f>
        <v>2759862.4</v>
      </c>
      <c r="AV115" s="157">
        <f>[5]Ukraine!$J$113</f>
        <v>152162.9</v>
      </c>
      <c r="AW115" s="11"/>
      <c r="AX115" s="33" t="s">
        <v>1185</v>
      </c>
      <c r="AY115" s="33">
        <v>26.2</v>
      </c>
      <c r="AZ115" s="33" t="s">
        <v>232</v>
      </c>
      <c r="BA115" s="157">
        <f>[6]Ukraine!$F$113</f>
        <v>74</v>
      </c>
      <c r="BB115" s="157">
        <f>[6]Ukraine!$G$113</f>
        <v>1749</v>
      </c>
      <c r="BC115" s="157">
        <f>[6]Ukraine!$H$113</f>
        <v>1723</v>
      </c>
      <c r="BD115" s="157">
        <f>[6]Ukraine!$I$113</f>
        <v>2828549.7</v>
      </c>
      <c r="BE115" s="157">
        <f>[6]Ukraine!$J$113</f>
        <v>240021.8</v>
      </c>
      <c r="BG115" s="2">
        <v>26.2</v>
      </c>
      <c r="BH115" s="2" t="s">
        <v>232</v>
      </c>
      <c r="BI115" s="1">
        <f t="shared" si="73"/>
        <v>103</v>
      </c>
      <c r="BJ115" s="1">
        <f t="shared" si="74"/>
        <v>125</v>
      </c>
      <c r="BK115" s="1">
        <f t="shared" si="75"/>
        <v>114</v>
      </c>
      <c r="BL115" s="1">
        <f t="shared" si="76"/>
        <v>104</v>
      </c>
      <c r="BM115" s="1">
        <f t="shared" si="77"/>
        <v>77</v>
      </c>
      <c r="BN115" s="1">
        <f t="shared" si="78"/>
        <v>74</v>
      </c>
      <c r="BP115" s="1">
        <f t="shared" si="89"/>
        <v>2952</v>
      </c>
      <c r="BQ115" s="1">
        <f t="shared" si="90"/>
        <v>2973</v>
      </c>
      <c r="BR115" s="1">
        <f t="shared" si="91"/>
        <v>2841</v>
      </c>
      <c r="BS115" s="1">
        <f t="shared" si="92"/>
        <v>2665</v>
      </c>
      <c r="BT115" s="1">
        <f t="shared" si="93"/>
        <v>1890</v>
      </c>
      <c r="BU115" s="1">
        <f t="shared" si="94"/>
        <v>1723</v>
      </c>
      <c r="BW115" s="40" t="str">
        <f t="shared" si="100"/>
        <v/>
      </c>
      <c r="BX115" s="40" t="str">
        <f t="shared" si="100"/>
        <v/>
      </c>
      <c r="BY115" s="40" t="str">
        <f t="shared" si="100"/>
        <v/>
      </c>
      <c r="BZ115" s="40" t="str">
        <f t="shared" si="100"/>
        <v/>
      </c>
      <c r="CA115" s="40" t="str">
        <f t="shared" si="100"/>
        <v/>
      </c>
      <c r="CB115" s="40" t="str">
        <f t="shared" si="100"/>
        <v/>
      </c>
      <c r="CD115" s="10">
        <f t="shared" si="79"/>
        <v>157935.70000000001</v>
      </c>
      <c r="CE115" s="10">
        <f t="shared" si="80"/>
        <v>360909</v>
      </c>
      <c r="CF115" s="10">
        <f t="shared" si="81"/>
        <v>111417</v>
      </c>
      <c r="CG115" s="10">
        <f t="shared" si="82"/>
        <v>117512.5</v>
      </c>
      <c r="CH115" s="10">
        <f t="shared" si="83"/>
        <v>152162.9</v>
      </c>
      <c r="CI115" s="10">
        <f t="shared" si="84"/>
        <v>240021.8</v>
      </c>
      <c r="CK115" s="40" t="str">
        <f t="shared" si="104"/>
        <v/>
      </c>
      <c r="CL115" s="40" t="str">
        <f t="shared" si="104"/>
        <v/>
      </c>
      <c r="CM115" s="40" t="str">
        <f t="shared" si="104"/>
        <v/>
      </c>
      <c r="CN115" s="40" t="str">
        <f t="shared" si="101"/>
        <v/>
      </c>
      <c r="CO115" s="40" t="str">
        <f t="shared" si="101"/>
        <v/>
      </c>
      <c r="CP115" s="40" t="str">
        <f t="shared" si="101"/>
        <v/>
      </c>
      <c r="CR115" s="9" t="str">
        <f t="shared" si="105"/>
        <v/>
      </c>
      <c r="CS115" s="9" t="str">
        <f t="shared" si="105"/>
        <v/>
      </c>
      <c r="CT115" s="9" t="str">
        <f t="shared" si="105"/>
        <v/>
      </c>
      <c r="CU115" s="9" t="str">
        <f t="shared" si="102"/>
        <v/>
      </c>
      <c r="CV115" s="9" t="str">
        <f t="shared" si="102"/>
        <v/>
      </c>
      <c r="CW115" s="9" t="str">
        <f t="shared" si="102"/>
        <v/>
      </c>
      <c r="CY115" s="9" t="str">
        <f t="shared" si="106"/>
        <v/>
      </c>
      <c r="CZ115" s="9" t="str">
        <f t="shared" si="106"/>
        <v/>
      </c>
      <c r="DA115" s="9" t="str">
        <f t="shared" si="106"/>
        <v/>
      </c>
      <c r="DB115" s="9" t="str">
        <f t="shared" si="103"/>
        <v/>
      </c>
      <c r="DC115" s="9" t="str">
        <f t="shared" si="103"/>
        <v/>
      </c>
      <c r="DD115" s="9" t="str">
        <f t="shared" si="103"/>
        <v/>
      </c>
      <c r="DF115" s="9" t="str">
        <f>IF($A115=2,IF(ISNUMBER(CR115/Ukraine!CR115),100*CR115/Ukraine!CR115,""),"")</f>
        <v/>
      </c>
      <c r="DG115" s="9" t="str">
        <f>IF($A115=2,IF(ISNUMBER(CS115/Ukraine!CS115),100*CS115/Ukraine!CS115,""),"")</f>
        <v/>
      </c>
      <c r="DH115" s="9" t="str">
        <f>IF($A115=2,IF(ISNUMBER(CT115/Ukraine!CT115),100*CT115/Ukraine!CT115,""),"")</f>
        <v/>
      </c>
      <c r="DI115" s="9" t="str">
        <f>IF($A115=2,IF(ISNUMBER(CU115/Ukraine!CU115),100*CU115/Ukraine!CU115,""),"")</f>
        <v/>
      </c>
      <c r="DJ115" s="9" t="str">
        <f>IF($A115=2,IF(ISNUMBER(CV115/Ukraine!CV115),100*CV115/Ukraine!CV115,""),"")</f>
        <v/>
      </c>
      <c r="DK115" s="9" t="str">
        <f>IF($A115=2,IF(ISNUMBER(CW115/Ukraine!CW115),100*CW115/Ukraine!CW115,""),"")</f>
        <v/>
      </c>
      <c r="DM115" s="40" t="str">
        <f t="shared" si="67"/>
        <v/>
      </c>
      <c r="DN115" s="40" t="str">
        <f t="shared" si="68"/>
        <v/>
      </c>
      <c r="DO115" s="40" t="str">
        <f t="shared" si="69"/>
        <v/>
      </c>
      <c r="DP115" s="40" t="str">
        <f t="shared" si="70"/>
        <v/>
      </c>
      <c r="DQ115" s="40" t="str">
        <f t="shared" si="71"/>
        <v/>
      </c>
      <c r="DR115" s="40" t="str">
        <f t="shared" si="72"/>
        <v/>
      </c>
      <c r="DT115" s="40" t="str">
        <f t="shared" si="95"/>
        <v/>
      </c>
      <c r="DU115" s="40" t="str">
        <f t="shared" si="96"/>
        <v/>
      </c>
      <c r="DV115" s="40" t="str">
        <f t="shared" si="97"/>
        <v/>
      </c>
      <c r="DW115" s="40" t="str">
        <f t="shared" si="98"/>
        <v/>
      </c>
      <c r="DX115" s="40" t="str">
        <f t="shared" si="99"/>
        <v/>
      </c>
      <c r="DY115" s="40" t="str">
        <f t="shared" si="88"/>
        <v/>
      </c>
    </row>
    <row r="116" spans="1:129" x14ac:dyDescent="0.2">
      <c r="A116" s="39">
        <f>'Industry selection'!C116</f>
        <v>1</v>
      </c>
      <c r="B116" s="2">
        <v>26.3</v>
      </c>
      <c r="C116" s="2" t="s">
        <v>234</v>
      </c>
      <c r="E116" s="30" t="s">
        <v>233</v>
      </c>
      <c r="F116" s="31">
        <v>26.3</v>
      </c>
      <c r="G116" s="32" t="s">
        <v>234</v>
      </c>
      <c r="H116" s="157">
        <f>[1]Ukraine!$F$114</f>
        <v>122</v>
      </c>
      <c r="I116" s="157">
        <f>[1]Ukraine!$G$114</f>
        <v>6477</v>
      </c>
      <c r="J116" s="157">
        <f>[1]Ukraine!$H$114</f>
        <v>6460</v>
      </c>
      <c r="K116" s="157">
        <f>[1]Ukraine!$I$114</f>
        <v>1293401.6000000001</v>
      </c>
      <c r="L116" s="157">
        <f>[1]Ukraine!$J$114</f>
        <v>203899.5</v>
      </c>
      <c r="M116" s="11"/>
      <c r="N116" s="33" t="s">
        <v>841</v>
      </c>
      <c r="O116" s="36">
        <v>26.3</v>
      </c>
      <c r="P116" s="35" t="s">
        <v>234</v>
      </c>
      <c r="Q116" s="157">
        <f>[2]Ukraine!$F$114</f>
        <v>121</v>
      </c>
      <c r="R116" s="157">
        <f>[2]Ukraine!$G$114</f>
        <v>3989</v>
      </c>
      <c r="S116" s="157">
        <f>[2]Ukraine!$H$114</f>
        <v>3958</v>
      </c>
      <c r="T116" s="157">
        <f>[2]Ukraine!$I$114</f>
        <v>596301.6</v>
      </c>
      <c r="U116" s="157">
        <f>[2]Ukraine!$J$114</f>
        <v>111859.7</v>
      </c>
      <c r="V116" s="11"/>
      <c r="W116" s="36" t="s">
        <v>1186</v>
      </c>
      <c r="X116" s="36">
        <v>26.3</v>
      </c>
      <c r="Y116" s="36" t="s">
        <v>234</v>
      </c>
      <c r="Z116" s="157">
        <f>[3]Ukraine!$F$114</f>
        <v>115</v>
      </c>
      <c r="AA116" s="157">
        <f>[3]Ukraine!$G$114</f>
        <v>3308</v>
      </c>
      <c r="AB116" s="157">
        <f>[3]Ukraine!$H$114</f>
        <v>3278</v>
      </c>
      <c r="AC116" s="157">
        <f>[3]Ukraine!$I$114</f>
        <v>587606.6</v>
      </c>
      <c r="AD116" s="157">
        <f>[3]Ukraine!$J$114</f>
        <v>109080.7</v>
      </c>
      <c r="AE116" s="11"/>
      <c r="AF116" s="37" t="s">
        <v>1186</v>
      </c>
      <c r="AG116" s="37">
        <v>26.3</v>
      </c>
      <c r="AH116" s="37" t="s">
        <v>234</v>
      </c>
      <c r="AI116" s="157">
        <f>[4]Ukraine!$F$114</f>
        <v>113</v>
      </c>
      <c r="AJ116" s="157">
        <f>[4]Ukraine!$G$114</f>
        <v>2840</v>
      </c>
      <c r="AK116" s="157">
        <f>[4]Ukraine!$H$114</f>
        <v>2811</v>
      </c>
      <c r="AL116" s="157">
        <f>[4]Ukraine!$I$114</f>
        <v>1246505.5</v>
      </c>
      <c r="AM116" s="157">
        <f>[4]Ukraine!$J$114</f>
        <v>155631</v>
      </c>
      <c r="AN116" s="11"/>
      <c r="AO116" s="11" t="s">
        <v>1186</v>
      </c>
      <c r="AP116" s="11">
        <v>26.3</v>
      </c>
      <c r="AQ116" s="11" t="s">
        <v>234</v>
      </c>
      <c r="AR116" s="157">
        <f>[5]Ukraine!$F$114</f>
        <v>90</v>
      </c>
      <c r="AS116" s="157">
        <f>[5]Ukraine!$G$114</f>
        <v>5318</v>
      </c>
      <c r="AT116" s="157">
        <f>[5]Ukraine!$H$114</f>
        <v>5295</v>
      </c>
      <c r="AU116" s="157">
        <f>[5]Ukraine!$I$114</f>
        <v>2213354.2999999998</v>
      </c>
      <c r="AV116" s="157">
        <f>[5]Ukraine!$J$114</f>
        <v>433595.9</v>
      </c>
      <c r="AW116" s="11"/>
      <c r="AX116" s="33" t="s">
        <v>1186</v>
      </c>
      <c r="AY116" s="33">
        <v>26.3</v>
      </c>
      <c r="AZ116" s="33" t="s">
        <v>234</v>
      </c>
      <c r="BA116" s="157">
        <f>[6]Ukraine!$F$114</f>
        <v>90</v>
      </c>
      <c r="BB116" s="157">
        <f>[6]Ukraine!$G$114</f>
        <v>5748</v>
      </c>
      <c r="BC116" s="157">
        <f>[6]Ukraine!$H$114</f>
        <v>5732</v>
      </c>
      <c r="BD116" s="157">
        <f>[6]Ukraine!$I$114</f>
        <v>2531955.7999999998</v>
      </c>
      <c r="BE116" s="157">
        <f>[6]Ukraine!$J$114</f>
        <v>625015.5</v>
      </c>
      <c r="BG116" s="2">
        <v>26.3</v>
      </c>
      <c r="BH116" s="2" t="s">
        <v>234</v>
      </c>
      <c r="BI116" s="1">
        <f t="shared" si="73"/>
        <v>122</v>
      </c>
      <c r="BJ116" s="1">
        <f t="shared" si="74"/>
        <v>121</v>
      </c>
      <c r="BK116" s="1">
        <f t="shared" si="75"/>
        <v>115</v>
      </c>
      <c r="BL116" s="1">
        <f t="shared" si="76"/>
        <v>113</v>
      </c>
      <c r="BM116" s="1">
        <f t="shared" si="77"/>
        <v>90</v>
      </c>
      <c r="BN116" s="1">
        <f t="shared" si="78"/>
        <v>90</v>
      </c>
      <c r="BP116" s="1">
        <f t="shared" si="89"/>
        <v>6460</v>
      </c>
      <c r="BQ116" s="1">
        <f t="shared" si="90"/>
        <v>3958</v>
      </c>
      <c r="BR116" s="1">
        <f t="shared" si="91"/>
        <v>3278</v>
      </c>
      <c r="BS116" s="1">
        <f t="shared" si="92"/>
        <v>2811</v>
      </c>
      <c r="BT116" s="1">
        <f t="shared" si="93"/>
        <v>5295</v>
      </c>
      <c r="BU116" s="1">
        <f t="shared" si="94"/>
        <v>5732</v>
      </c>
      <c r="BW116" s="40" t="str">
        <f t="shared" si="100"/>
        <v/>
      </c>
      <c r="BX116" s="40" t="str">
        <f t="shared" si="100"/>
        <v/>
      </c>
      <c r="BY116" s="40" t="str">
        <f t="shared" si="100"/>
        <v/>
      </c>
      <c r="BZ116" s="40" t="str">
        <f t="shared" si="100"/>
        <v/>
      </c>
      <c r="CA116" s="40" t="str">
        <f t="shared" si="100"/>
        <v/>
      </c>
      <c r="CB116" s="40" t="str">
        <f t="shared" si="100"/>
        <v/>
      </c>
      <c r="CD116" s="10">
        <f t="shared" si="79"/>
        <v>203899.5</v>
      </c>
      <c r="CE116" s="10">
        <f t="shared" si="80"/>
        <v>111859.7</v>
      </c>
      <c r="CF116" s="10">
        <f t="shared" si="81"/>
        <v>109080.7</v>
      </c>
      <c r="CG116" s="10">
        <f t="shared" si="82"/>
        <v>155631</v>
      </c>
      <c r="CH116" s="10">
        <f t="shared" si="83"/>
        <v>433595.9</v>
      </c>
      <c r="CI116" s="10">
        <f t="shared" si="84"/>
        <v>625015.5</v>
      </c>
      <c r="CK116" s="40" t="str">
        <f t="shared" si="104"/>
        <v/>
      </c>
      <c r="CL116" s="40" t="str">
        <f t="shared" si="104"/>
        <v/>
      </c>
      <c r="CM116" s="40" t="str">
        <f t="shared" si="104"/>
        <v/>
      </c>
      <c r="CN116" s="40" t="str">
        <f t="shared" si="101"/>
        <v/>
      </c>
      <c r="CO116" s="40" t="str">
        <f t="shared" si="101"/>
        <v/>
      </c>
      <c r="CP116" s="40" t="str">
        <f t="shared" si="101"/>
        <v/>
      </c>
      <c r="CR116" s="9" t="str">
        <f t="shared" si="105"/>
        <v/>
      </c>
      <c r="CS116" s="9" t="str">
        <f t="shared" si="105"/>
        <v/>
      </c>
      <c r="CT116" s="9" t="str">
        <f t="shared" si="105"/>
        <v/>
      </c>
      <c r="CU116" s="9" t="str">
        <f t="shared" si="102"/>
        <v/>
      </c>
      <c r="CV116" s="9" t="str">
        <f t="shared" si="102"/>
        <v/>
      </c>
      <c r="CW116" s="9" t="str">
        <f t="shared" si="102"/>
        <v/>
      </c>
      <c r="CY116" s="9" t="str">
        <f t="shared" si="106"/>
        <v/>
      </c>
      <c r="CZ116" s="9" t="str">
        <f t="shared" si="106"/>
        <v/>
      </c>
      <c r="DA116" s="9" t="str">
        <f t="shared" si="106"/>
        <v/>
      </c>
      <c r="DB116" s="9" t="str">
        <f t="shared" si="103"/>
        <v/>
      </c>
      <c r="DC116" s="9" t="str">
        <f t="shared" si="103"/>
        <v/>
      </c>
      <c r="DD116" s="9" t="str">
        <f t="shared" si="103"/>
        <v/>
      </c>
      <c r="DF116" s="9" t="str">
        <f>IF($A116=2,IF(ISNUMBER(CR116/Ukraine!CR116),100*CR116/Ukraine!CR116,""),"")</f>
        <v/>
      </c>
      <c r="DG116" s="9" t="str">
        <f>IF($A116=2,IF(ISNUMBER(CS116/Ukraine!CS116),100*CS116/Ukraine!CS116,""),"")</f>
        <v/>
      </c>
      <c r="DH116" s="9" t="str">
        <f>IF($A116=2,IF(ISNUMBER(CT116/Ukraine!CT116),100*CT116/Ukraine!CT116,""),"")</f>
        <v/>
      </c>
      <c r="DI116" s="9" t="str">
        <f>IF($A116=2,IF(ISNUMBER(CU116/Ukraine!CU116),100*CU116/Ukraine!CU116,""),"")</f>
        <v/>
      </c>
      <c r="DJ116" s="9" t="str">
        <f>IF($A116=2,IF(ISNUMBER(CV116/Ukraine!CV116),100*CV116/Ukraine!CV116,""),"")</f>
        <v/>
      </c>
      <c r="DK116" s="9" t="str">
        <f>IF($A116=2,IF(ISNUMBER(CW116/Ukraine!CW116),100*CW116/Ukraine!CW116,""),"")</f>
        <v/>
      </c>
      <c r="DM116" s="40" t="str">
        <f t="shared" si="67"/>
        <v/>
      </c>
      <c r="DN116" s="40" t="str">
        <f t="shared" si="68"/>
        <v/>
      </c>
      <c r="DO116" s="40" t="str">
        <f t="shared" si="69"/>
        <v/>
      </c>
      <c r="DP116" s="40" t="str">
        <f t="shared" si="70"/>
        <v/>
      </c>
      <c r="DQ116" s="40" t="str">
        <f t="shared" si="71"/>
        <v/>
      </c>
      <c r="DR116" s="40" t="str">
        <f t="shared" si="72"/>
        <v/>
      </c>
      <c r="DT116" s="40" t="str">
        <f t="shared" si="95"/>
        <v/>
      </c>
      <c r="DU116" s="40" t="str">
        <f t="shared" si="96"/>
        <v/>
      </c>
      <c r="DV116" s="40" t="str">
        <f t="shared" si="97"/>
        <v/>
      </c>
      <c r="DW116" s="40" t="str">
        <f t="shared" si="98"/>
        <v/>
      </c>
      <c r="DX116" s="40" t="str">
        <f t="shared" si="99"/>
        <v/>
      </c>
      <c r="DY116" s="40" t="str">
        <f t="shared" si="88"/>
        <v/>
      </c>
    </row>
    <row r="117" spans="1:129" x14ac:dyDescent="0.2">
      <c r="A117" s="39">
        <f>'Industry selection'!C117</f>
        <v>1</v>
      </c>
      <c r="B117" s="2">
        <v>26.4</v>
      </c>
      <c r="C117" s="2" t="s">
        <v>236</v>
      </c>
      <c r="E117" s="30" t="s">
        <v>235</v>
      </c>
      <c r="F117" s="31">
        <v>26.4</v>
      </c>
      <c r="G117" s="32" t="s">
        <v>236</v>
      </c>
      <c r="H117" s="157">
        <f>[1]Ukraine!$F$115</f>
        <v>32</v>
      </c>
      <c r="I117" s="157">
        <f>[1]Ukraine!$G$115</f>
        <v>5025</v>
      </c>
      <c r="J117" s="157">
        <f>[1]Ukraine!$H$115</f>
        <v>5019</v>
      </c>
      <c r="K117" s="157">
        <f>[1]Ukraine!$I$115</f>
        <v>1332052.3</v>
      </c>
      <c r="L117" s="157">
        <f>[1]Ukraine!$J$115</f>
        <v>146118.1</v>
      </c>
      <c r="M117" s="11"/>
      <c r="N117" s="33" t="s">
        <v>842</v>
      </c>
      <c r="O117" s="36">
        <v>26.4</v>
      </c>
      <c r="P117" s="35" t="s">
        <v>236</v>
      </c>
      <c r="Q117" s="157">
        <f>[2]Ukraine!$F$115</f>
        <v>44</v>
      </c>
      <c r="R117" s="157">
        <f>[2]Ukraine!$G$115</f>
        <v>6048</v>
      </c>
      <c r="S117" s="157">
        <f>[2]Ukraine!$H$115</f>
        <v>6037</v>
      </c>
      <c r="T117" s="157">
        <f>[2]Ukraine!$I$115</f>
        <v>2054941.2</v>
      </c>
      <c r="U117" s="157">
        <f>[2]Ukraine!$J$115</f>
        <v>215764.2</v>
      </c>
      <c r="V117" s="11"/>
      <c r="W117" s="36" t="s">
        <v>1187</v>
      </c>
      <c r="X117" s="36">
        <v>26.4</v>
      </c>
      <c r="Y117" s="36" t="s">
        <v>236</v>
      </c>
      <c r="Z117" s="157">
        <f>[3]Ukraine!$F$115</f>
        <v>32</v>
      </c>
      <c r="AA117" s="157">
        <f>[3]Ukraine!$G$115</f>
        <v>2789</v>
      </c>
      <c r="AB117" s="157">
        <f>[3]Ukraine!$H$115</f>
        <v>2777</v>
      </c>
      <c r="AC117" s="157">
        <f>[3]Ukraine!$I$115</f>
        <v>2132450.4</v>
      </c>
      <c r="AD117" s="157">
        <f>[3]Ukraine!$J$115</f>
        <v>155390.6</v>
      </c>
      <c r="AE117" s="11"/>
      <c r="AF117" s="37" t="s">
        <v>1187</v>
      </c>
      <c r="AG117" s="37">
        <v>26.4</v>
      </c>
      <c r="AH117" s="37" t="s">
        <v>236</v>
      </c>
      <c r="AI117" s="157">
        <f>[4]Ukraine!$F$115</f>
        <v>33</v>
      </c>
      <c r="AJ117" s="157">
        <f>[4]Ukraine!$G$115</f>
        <v>2215</v>
      </c>
      <c r="AK117" s="157">
        <f>[4]Ukraine!$H$115</f>
        <v>2205</v>
      </c>
      <c r="AL117" s="157">
        <f>[4]Ukraine!$I$115</f>
        <v>1151650.8999999999</v>
      </c>
      <c r="AM117" s="157">
        <f>[4]Ukraine!$J$115</f>
        <v>187254.2</v>
      </c>
      <c r="AN117" s="11"/>
      <c r="AO117" s="11" t="s">
        <v>1187</v>
      </c>
      <c r="AP117" s="11">
        <v>26.4</v>
      </c>
      <c r="AQ117" s="11" t="s">
        <v>236</v>
      </c>
      <c r="AR117" s="157">
        <f>[5]Ukraine!$F$115</f>
        <v>22</v>
      </c>
      <c r="AS117" s="157">
        <f>[5]Ukraine!$G$115</f>
        <v>985</v>
      </c>
      <c r="AT117" s="157">
        <f>[5]Ukraine!$H$115</f>
        <v>975</v>
      </c>
      <c r="AU117" s="157">
        <f>[5]Ukraine!$I$115</f>
        <v>559971.4</v>
      </c>
      <c r="AV117" s="157">
        <f>[5]Ukraine!$J$115</f>
        <v>92780.800000000003</v>
      </c>
      <c r="AW117" s="11"/>
      <c r="AX117" s="33" t="s">
        <v>1187</v>
      </c>
      <c r="AY117" s="33">
        <v>26.4</v>
      </c>
      <c r="AZ117" s="33" t="s">
        <v>236</v>
      </c>
      <c r="BA117" s="157">
        <f>[6]Ukraine!$F$115</f>
        <v>20</v>
      </c>
      <c r="BB117" s="157" t="str">
        <f>[6]Ukraine!$G$115</f>
        <v>к</v>
      </c>
      <c r="BC117" s="157" t="str">
        <f>[6]Ukraine!$H$115</f>
        <v>к</v>
      </c>
      <c r="BD117" s="157" t="str">
        <f>[6]Ukraine!$I$115</f>
        <v>к</v>
      </c>
      <c r="BE117" s="157" t="str">
        <f>[6]Ukraine!$J$115</f>
        <v>к</v>
      </c>
      <c r="BG117" s="2">
        <v>26.4</v>
      </c>
      <c r="BH117" s="2" t="s">
        <v>236</v>
      </c>
      <c r="BI117" s="1">
        <f t="shared" si="73"/>
        <v>32</v>
      </c>
      <c r="BJ117" s="1">
        <f t="shared" si="74"/>
        <v>44</v>
      </c>
      <c r="BK117" s="1">
        <f t="shared" si="75"/>
        <v>32</v>
      </c>
      <c r="BL117" s="1">
        <f t="shared" si="76"/>
        <v>33</v>
      </c>
      <c r="BM117" s="1">
        <f t="shared" si="77"/>
        <v>22</v>
      </c>
      <c r="BN117" s="1">
        <f t="shared" si="78"/>
        <v>20</v>
      </c>
      <c r="BP117" s="1">
        <f t="shared" si="89"/>
        <v>5019</v>
      </c>
      <c r="BQ117" s="1">
        <f t="shared" si="90"/>
        <v>6037</v>
      </c>
      <c r="BR117" s="1">
        <f t="shared" si="91"/>
        <v>2777</v>
      </c>
      <c r="BS117" s="1">
        <f t="shared" si="92"/>
        <v>2205</v>
      </c>
      <c r="BT117" s="1">
        <f t="shared" si="93"/>
        <v>975</v>
      </c>
      <c r="BU117" s="1" t="str">
        <f t="shared" si="94"/>
        <v>к</v>
      </c>
      <c r="BW117" s="40" t="str">
        <f t="shared" si="100"/>
        <v/>
      </c>
      <c r="BX117" s="40" t="str">
        <f t="shared" si="100"/>
        <v/>
      </c>
      <c r="BY117" s="40" t="str">
        <f t="shared" si="100"/>
        <v/>
      </c>
      <c r="BZ117" s="40" t="str">
        <f t="shared" si="100"/>
        <v/>
      </c>
      <c r="CA117" s="40" t="str">
        <f t="shared" si="100"/>
        <v/>
      </c>
      <c r="CB117" s="40" t="str">
        <f t="shared" si="100"/>
        <v/>
      </c>
      <c r="CD117" s="10">
        <f t="shared" si="79"/>
        <v>146118.1</v>
      </c>
      <c r="CE117" s="10">
        <f t="shared" si="80"/>
        <v>215764.2</v>
      </c>
      <c r="CF117" s="10">
        <f t="shared" si="81"/>
        <v>155390.6</v>
      </c>
      <c r="CG117" s="10">
        <f t="shared" si="82"/>
        <v>187254.2</v>
      </c>
      <c r="CH117" s="10">
        <f t="shared" si="83"/>
        <v>92780.800000000003</v>
      </c>
      <c r="CI117" s="10" t="str">
        <f t="shared" si="84"/>
        <v>к</v>
      </c>
      <c r="CK117" s="40" t="str">
        <f t="shared" si="104"/>
        <v/>
      </c>
      <c r="CL117" s="40" t="str">
        <f t="shared" si="104"/>
        <v/>
      </c>
      <c r="CM117" s="40" t="str">
        <f t="shared" si="104"/>
        <v/>
      </c>
      <c r="CN117" s="40" t="str">
        <f t="shared" si="101"/>
        <v/>
      </c>
      <c r="CO117" s="40" t="str">
        <f t="shared" si="101"/>
        <v/>
      </c>
      <c r="CP117" s="40" t="str">
        <f t="shared" si="101"/>
        <v/>
      </c>
      <c r="CR117" s="9" t="str">
        <f t="shared" si="105"/>
        <v/>
      </c>
      <c r="CS117" s="9" t="str">
        <f t="shared" si="105"/>
        <v/>
      </c>
      <c r="CT117" s="9" t="str">
        <f t="shared" si="105"/>
        <v/>
      </c>
      <c r="CU117" s="9" t="str">
        <f t="shared" si="102"/>
        <v/>
      </c>
      <c r="CV117" s="9" t="str">
        <f t="shared" si="102"/>
        <v/>
      </c>
      <c r="CW117" s="9" t="str">
        <f t="shared" si="102"/>
        <v/>
      </c>
      <c r="CY117" s="9" t="str">
        <f t="shared" si="106"/>
        <v/>
      </c>
      <c r="CZ117" s="9" t="str">
        <f t="shared" si="106"/>
        <v/>
      </c>
      <c r="DA117" s="9" t="str">
        <f t="shared" si="106"/>
        <v/>
      </c>
      <c r="DB117" s="9" t="str">
        <f t="shared" si="103"/>
        <v/>
      </c>
      <c r="DC117" s="9" t="str">
        <f t="shared" si="103"/>
        <v/>
      </c>
      <c r="DD117" s="9" t="str">
        <f t="shared" si="103"/>
        <v/>
      </c>
      <c r="DF117" s="9" t="str">
        <f>IF($A117=2,IF(ISNUMBER(CR117/Ukraine!CR117),100*CR117/Ukraine!CR117,""),"")</f>
        <v/>
      </c>
      <c r="DG117" s="9" t="str">
        <f>IF($A117=2,IF(ISNUMBER(CS117/Ukraine!CS117),100*CS117/Ukraine!CS117,""),"")</f>
        <v/>
      </c>
      <c r="DH117" s="9" t="str">
        <f>IF($A117=2,IF(ISNUMBER(CT117/Ukraine!CT117),100*CT117/Ukraine!CT117,""),"")</f>
        <v/>
      </c>
      <c r="DI117" s="9" t="str">
        <f>IF($A117=2,IF(ISNUMBER(CU117/Ukraine!CU117),100*CU117/Ukraine!CU117,""),"")</f>
        <v/>
      </c>
      <c r="DJ117" s="9" t="str">
        <f>IF($A117=2,IF(ISNUMBER(CV117/Ukraine!CV117),100*CV117/Ukraine!CV117,""),"")</f>
        <v/>
      </c>
      <c r="DK117" s="9" t="str">
        <f>IF($A117=2,IF(ISNUMBER(CW117/Ukraine!CW117),100*CW117/Ukraine!CW117,""),"")</f>
        <v/>
      </c>
      <c r="DM117" s="40" t="str">
        <f t="shared" si="67"/>
        <v/>
      </c>
      <c r="DN117" s="40" t="str">
        <f t="shared" si="68"/>
        <v/>
      </c>
      <c r="DO117" s="40" t="str">
        <f t="shared" si="69"/>
        <v/>
      </c>
      <c r="DP117" s="40" t="str">
        <f t="shared" si="70"/>
        <v/>
      </c>
      <c r="DQ117" s="40" t="str">
        <f t="shared" si="71"/>
        <v/>
      </c>
      <c r="DR117" s="40" t="str">
        <f t="shared" si="72"/>
        <v/>
      </c>
      <c r="DT117" s="40" t="str">
        <f t="shared" si="95"/>
        <v/>
      </c>
      <c r="DU117" s="40" t="str">
        <f t="shared" si="96"/>
        <v/>
      </c>
      <c r="DV117" s="40" t="str">
        <f t="shared" si="97"/>
        <v/>
      </c>
      <c r="DW117" s="40" t="str">
        <f t="shared" si="98"/>
        <v/>
      </c>
      <c r="DX117" s="40" t="str">
        <f t="shared" si="99"/>
        <v/>
      </c>
      <c r="DY117" s="40" t="str">
        <f t="shared" si="88"/>
        <v/>
      </c>
    </row>
    <row r="118" spans="1:129" x14ac:dyDescent="0.2">
      <c r="A118" s="39">
        <f>'Industry selection'!C118</f>
        <v>1</v>
      </c>
      <c r="B118" s="2">
        <v>26.5</v>
      </c>
      <c r="C118" s="2" t="s">
        <v>238</v>
      </c>
      <c r="E118" s="30" t="s">
        <v>237</v>
      </c>
      <c r="F118" s="31">
        <v>26.5</v>
      </c>
      <c r="G118" s="32" t="s">
        <v>238</v>
      </c>
      <c r="H118" s="157">
        <f>[1]Ukraine!$F$116</f>
        <v>286</v>
      </c>
      <c r="I118" s="157">
        <f>[1]Ukraine!$G$116</f>
        <v>20191</v>
      </c>
      <c r="J118" s="157">
        <f>[1]Ukraine!$H$116</f>
        <v>20125</v>
      </c>
      <c r="K118" s="157">
        <f>[1]Ukraine!$I$116</f>
        <v>3183034.2</v>
      </c>
      <c r="L118" s="157">
        <f>[1]Ukraine!$J$116</f>
        <v>612574.5</v>
      </c>
      <c r="M118" s="11"/>
      <c r="N118" s="33" t="s">
        <v>843</v>
      </c>
      <c r="O118" s="36">
        <v>26.5</v>
      </c>
      <c r="P118" s="35" t="s">
        <v>238</v>
      </c>
      <c r="Q118" s="157">
        <f>[2]Ukraine!$F$116</f>
        <v>313</v>
      </c>
      <c r="R118" s="157">
        <f>[2]Ukraine!$G$116</f>
        <v>19372</v>
      </c>
      <c r="S118" s="157">
        <f>[2]Ukraine!$H$116</f>
        <v>19277</v>
      </c>
      <c r="T118" s="157">
        <f>[2]Ukraine!$I$116</f>
        <v>2690605.8</v>
      </c>
      <c r="U118" s="157">
        <f>[2]Ukraine!$J$116</f>
        <v>573129.19999999995</v>
      </c>
      <c r="V118" s="11"/>
      <c r="W118" s="36" t="s">
        <v>1188</v>
      </c>
      <c r="X118" s="36">
        <v>26.5</v>
      </c>
      <c r="Y118" s="36" t="s">
        <v>238</v>
      </c>
      <c r="Z118" s="157">
        <f>[3]Ukraine!$F$116</f>
        <v>311</v>
      </c>
      <c r="AA118" s="157">
        <f>[3]Ukraine!$G$116</f>
        <v>19515</v>
      </c>
      <c r="AB118" s="157">
        <f>[3]Ukraine!$H$116</f>
        <v>19406</v>
      </c>
      <c r="AC118" s="157">
        <f>[3]Ukraine!$I$116</f>
        <v>3405422.2</v>
      </c>
      <c r="AD118" s="157">
        <f>[3]Ukraine!$J$116</f>
        <v>789427.5</v>
      </c>
      <c r="AE118" s="11"/>
      <c r="AF118" s="37" t="s">
        <v>1188</v>
      </c>
      <c r="AG118" s="37">
        <v>26.5</v>
      </c>
      <c r="AH118" s="37" t="s">
        <v>238</v>
      </c>
      <c r="AI118" s="157">
        <f>[4]Ukraine!$F$116</f>
        <v>297</v>
      </c>
      <c r="AJ118" s="157">
        <f>[4]Ukraine!$G$116</f>
        <v>15296</v>
      </c>
      <c r="AK118" s="157">
        <f>[4]Ukraine!$H$116</f>
        <v>15249</v>
      </c>
      <c r="AL118" s="157">
        <f>[4]Ukraine!$I$116</f>
        <v>4028290</v>
      </c>
      <c r="AM118" s="157">
        <f>[4]Ukraine!$J$116</f>
        <v>891360.2</v>
      </c>
      <c r="AN118" s="11"/>
      <c r="AO118" s="11" t="s">
        <v>1188</v>
      </c>
      <c r="AP118" s="11">
        <v>26.5</v>
      </c>
      <c r="AQ118" s="11" t="s">
        <v>238</v>
      </c>
      <c r="AR118" s="157">
        <f>[5]Ukraine!$F$116</f>
        <v>284</v>
      </c>
      <c r="AS118" s="157">
        <f>[5]Ukraine!$G$116</f>
        <v>15776</v>
      </c>
      <c r="AT118" s="157">
        <f>[5]Ukraine!$H$116</f>
        <v>15689</v>
      </c>
      <c r="AU118" s="157">
        <f>[5]Ukraine!$I$116</f>
        <v>6341313.7999999998</v>
      </c>
      <c r="AV118" s="157">
        <f>[5]Ukraine!$J$116</f>
        <v>1435999.3</v>
      </c>
      <c r="AW118" s="11"/>
      <c r="AX118" s="33" t="s">
        <v>1188</v>
      </c>
      <c r="AY118" s="33">
        <v>26.5</v>
      </c>
      <c r="AZ118" s="33" t="s">
        <v>238</v>
      </c>
      <c r="BA118" s="157">
        <f>[6]Ukraine!$F$116</f>
        <v>293</v>
      </c>
      <c r="BB118" s="157">
        <f>[6]Ukraine!$G$116</f>
        <v>16453</v>
      </c>
      <c r="BC118" s="157">
        <f>[6]Ukraine!$H$116</f>
        <v>16379</v>
      </c>
      <c r="BD118" s="157">
        <f>[6]Ukraine!$I$116</f>
        <v>7181789.4000000004</v>
      </c>
      <c r="BE118" s="157">
        <f>[6]Ukraine!$J$116</f>
        <v>1699527.1</v>
      </c>
      <c r="BG118" s="2">
        <v>26.5</v>
      </c>
      <c r="BH118" s="2" t="s">
        <v>238</v>
      </c>
      <c r="BI118" s="1">
        <f t="shared" si="73"/>
        <v>286</v>
      </c>
      <c r="BJ118" s="1">
        <f t="shared" si="74"/>
        <v>313</v>
      </c>
      <c r="BK118" s="1">
        <f t="shared" si="75"/>
        <v>311</v>
      </c>
      <c r="BL118" s="1">
        <f t="shared" si="76"/>
        <v>297</v>
      </c>
      <c r="BM118" s="1">
        <f t="shared" si="77"/>
        <v>284</v>
      </c>
      <c r="BN118" s="1">
        <f t="shared" si="78"/>
        <v>293</v>
      </c>
      <c r="BP118" s="1">
        <f t="shared" si="89"/>
        <v>20125</v>
      </c>
      <c r="BQ118" s="1">
        <f t="shared" si="90"/>
        <v>19277</v>
      </c>
      <c r="BR118" s="1">
        <f t="shared" si="91"/>
        <v>19406</v>
      </c>
      <c r="BS118" s="1">
        <f t="shared" si="92"/>
        <v>15249</v>
      </c>
      <c r="BT118" s="1">
        <f t="shared" si="93"/>
        <v>15689</v>
      </c>
      <c r="BU118" s="1">
        <f t="shared" si="94"/>
        <v>16379</v>
      </c>
      <c r="BW118" s="40" t="str">
        <f t="shared" si="100"/>
        <v/>
      </c>
      <c r="BX118" s="40" t="str">
        <f t="shared" si="100"/>
        <v/>
      </c>
      <c r="BY118" s="40" t="str">
        <f t="shared" si="100"/>
        <v/>
      </c>
      <c r="BZ118" s="40" t="str">
        <f t="shared" si="100"/>
        <v/>
      </c>
      <c r="CA118" s="40" t="str">
        <f t="shared" si="100"/>
        <v/>
      </c>
      <c r="CB118" s="40" t="str">
        <f t="shared" si="100"/>
        <v/>
      </c>
      <c r="CD118" s="10">
        <f t="shared" si="79"/>
        <v>612574.5</v>
      </c>
      <c r="CE118" s="10">
        <f t="shared" si="80"/>
        <v>573129.19999999995</v>
      </c>
      <c r="CF118" s="10">
        <f t="shared" si="81"/>
        <v>789427.5</v>
      </c>
      <c r="CG118" s="10">
        <f t="shared" si="82"/>
        <v>891360.2</v>
      </c>
      <c r="CH118" s="10">
        <f t="shared" si="83"/>
        <v>1435999.3</v>
      </c>
      <c r="CI118" s="10">
        <f t="shared" si="84"/>
        <v>1699527.1</v>
      </c>
      <c r="CK118" s="40" t="str">
        <f t="shared" si="104"/>
        <v/>
      </c>
      <c r="CL118" s="40" t="str">
        <f t="shared" si="104"/>
        <v/>
      </c>
      <c r="CM118" s="40" t="str">
        <f t="shared" si="104"/>
        <v/>
      </c>
      <c r="CN118" s="40" t="str">
        <f t="shared" si="101"/>
        <v/>
      </c>
      <c r="CO118" s="40" t="str">
        <f t="shared" si="101"/>
        <v/>
      </c>
      <c r="CP118" s="40" t="str">
        <f t="shared" si="101"/>
        <v/>
      </c>
      <c r="CR118" s="9" t="str">
        <f t="shared" si="105"/>
        <v/>
      </c>
      <c r="CS118" s="9" t="str">
        <f t="shared" si="105"/>
        <v/>
      </c>
      <c r="CT118" s="9" t="str">
        <f t="shared" si="105"/>
        <v/>
      </c>
      <c r="CU118" s="9" t="str">
        <f t="shared" si="102"/>
        <v/>
      </c>
      <c r="CV118" s="9" t="str">
        <f t="shared" si="102"/>
        <v/>
      </c>
      <c r="CW118" s="9" t="str">
        <f t="shared" si="102"/>
        <v/>
      </c>
      <c r="CY118" s="9" t="str">
        <f t="shared" si="106"/>
        <v/>
      </c>
      <c r="CZ118" s="9" t="str">
        <f t="shared" si="106"/>
        <v/>
      </c>
      <c r="DA118" s="9" t="str">
        <f t="shared" si="106"/>
        <v/>
      </c>
      <c r="DB118" s="9" t="str">
        <f t="shared" si="103"/>
        <v/>
      </c>
      <c r="DC118" s="9" t="str">
        <f t="shared" si="103"/>
        <v/>
      </c>
      <c r="DD118" s="9" t="str">
        <f t="shared" si="103"/>
        <v/>
      </c>
      <c r="DF118" s="9" t="str">
        <f>IF($A118=2,IF(ISNUMBER(CR118/Ukraine!CR118),100*CR118/Ukraine!CR118,""),"")</f>
        <v/>
      </c>
      <c r="DG118" s="9" t="str">
        <f>IF($A118=2,IF(ISNUMBER(CS118/Ukraine!CS118),100*CS118/Ukraine!CS118,""),"")</f>
        <v/>
      </c>
      <c r="DH118" s="9" t="str">
        <f>IF($A118=2,IF(ISNUMBER(CT118/Ukraine!CT118),100*CT118/Ukraine!CT118,""),"")</f>
        <v/>
      </c>
      <c r="DI118" s="9" t="str">
        <f>IF($A118=2,IF(ISNUMBER(CU118/Ukraine!CU118),100*CU118/Ukraine!CU118,""),"")</f>
        <v/>
      </c>
      <c r="DJ118" s="9" t="str">
        <f>IF($A118=2,IF(ISNUMBER(CV118/Ukraine!CV118),100*CV118/Ukraine!CV118,""),"")</f>
        <v/>
      </c>
      <c r="DK118" s="9" t="str">
        <f>IF($A118=2,IF(ISNUMBER(CW118/Ukraine!CW118),100*CW118/Ukraine!CW118,""),"")</f>
        <v/>
      </c>
      <c r="DM118" s="40" t="str">
        <f t="shared" si="67"/>
        <v/>
      </c>
      <c r="DN118" s="40" t="str">
        <f t="shared" si="68"/>
        <v/>
      </c>
      <c r="DO118" s="40" t="str">
        <f t="shared" si="69"/>
        <v/>
      </c>
      <c r="DP118" s="40" t="str">
        <f t="shared" si="70"/>
        <v/>
      </c>
      <c r="DQ118" s="40" t="str">
        <f t="shared" si="71"/>
        <v/>
      </c>
      <c r="DR118" s="40" t="str">
        <f t="shared" si="72"/>
        <v/>
      </c>
      <c r="DT118" s="40" t="str">
        <f t="shared" si="95"/>
        <v/>
      </c>
      <c r="DU118" s="40" t="str">
        <f t="shared" si="96"/>
        <v/>
      </c>
      <c r="DV118" s="40" t="str">
        <f t="shared" si="97"/>
        <v/>
      </c>
      <c r="DW118" s="40" t="str">
        <f t="shared" si="98"/>
        <v/>
      </c>
      <c r="DX118" s="40" t="str">
        <f t="shared" si="99"/>
        <v/>
      </c>
      <c r="DY118" s="40" t="str">
        <f t="shared" si="88"/>
        <v/>
      </c>
    </row>
    <row r="119" spans="1:129" x14ac:dyDescent="0.2">
      <c r="A119" s="39">
        <f>'Industry selection'!C119</f>
        <v>1</v>
      </c>
      <c r="B119" s="2">
        <v>26.6</v>
      </c>
      <c r="C119" s="2" t="s">
        <v>240</v>
      </c>
      <c r="E119" s="30" t="s">
        <v>239</v>
      </c>
      <c r="F119" s="31">
        <v>26.6</v>
      </c>
      <c r="G119" s="32" t="s">
        <v>240</v>
      </c>
      <c r="H119" s="157">
        <f>[1]Ukraine!$F$117</f>
        <v>68</v>
      </c>
      <c r="I119" s="157">
        <f>[1]Ukraine!$G$117</f>
        <v>1350</v>
      </c>
      <c r="J119" s="157">
        <f>[1]Ukraine!$H$117</f>
        <v>1335</v>
      </c>
      <c r="K119" s="157">
        <f>[1]Ukraine!$I$117</f>
        <v>573424.1</v>
      </c>
      <c r="L119" s="157">
        <f>[1]Ukraine!$J$117</f>
        <v>53578</v>
      </c>
      <c r="M119" s="11"/>
      <c r="N119" s="33" t="s">
        <v>844</v>
      </c>
      <c r="O119" s="36">
        <v>26.6</v>
      </c>
      <c r="P119" s="35" t="s">
        <v>240</v>
      </c>
      <c r="Q119" s="157">
        <f>[2]Ukraine!$F$117</f>
        <v>79</v>
      </c>
      <c r="R119" s="157">
        <f>[2]Ukraine!$G$117</f>
        <v>1152</v>
      </c>
      <c r="S119" s="157">
        <f>[2]Ukraine!$H$117</f>
        <v>1138</v>
      </c>
      <c r="T119" s="157">
        <f>[2]Ukraine!$I$117</f>
        <v>251807.3</v>
      </c>
      <c r="U119" s="157">
        <f>[2]Ukraine!$J$117</f>
        <v>35675.699999999997</v>
      </c>
      <c r="V119" s="11"/>
      <c r="W119" s="36" t="s">
        <v>1189</v>
      </c>
      <c r="X119" s="36">
        <v>26.6</v>
      </c>
      <c r="Y119" s="36" t="s">
        <v>240</v>
      </c>
      <c r="Z119" s="157">
        <f>[3]Ukraine!$F$117</f>
        <v>70</v>
      </c>
      <c r="AA119" s="157">
        <f>[3]Ukraine!$G$117</f>
        <v>1102</v>
      </c>
      <c r="AB119" s="157">
        <f>[3]Ukraine!$H$117</f>
        <v>1078</v>
      </c>
      <c r="AC119" s="157">
        <f>[3]Ukraine!$I$117</f>
        <v>215025</v>
      </c>
      <c r="AD119" s="157">
        <f>[3]Ukraine!$J$117</f>
        <v>42327.5</v>
      </c>
      <c r="AE119" s="11"/>
      <c r="AF119" s="37" t="s">
        <v>1189</v>
      </c>
      <c r="AG119" s="37">
        <v>26.6</v>
      </c>
      <c r="AH119" s="37" t="s">
        <v>240</v>
      </c>
      <c r="AI119" s="157">
        <f>[4]Ukraine!$F$117</f>
        <v>59</v>
      </c>
      <c r="AJ119" s="157">
        <f>[4]Ukraine!$G$117</f>
        <v>790</v>
      </c>
      <c r="AK119" s="157">
        <f>[4]Ukraine!$H$117</f>
        <v>773</v>
      </c>
      <c r="AL119" s="157">
        <f>[4]Ukraine!$I$117</f>
        <v>394105.2</v>
      </c>
      <c r="AM119" s="157">
        <f>[4]Ukraine!$J$117</f>
        <v>40833.4</v>
      </c>
      <c r="AN119" s="11"/>
      <c r="AO119" s="11" t="s">
        <v>1189</v>
      </c>
      <c r="AP119" s="11">
        <v>26.6</v>
      </c>
      <c r="AQ119" s="11" t="s">
        <v>240</v>
      </c>
      <c r="AR119" s="157">
        <f>[5]Ukraine!$F$117</f>
        <v>44</v>
      </c>
      <c r="AS119" s="157">
        <f>[5]Ukraine!$G$117</f>
        <v>815</v>
      </c>
      <c r="AT119" s="157">
        <f>[5]Ukraine!$H$117</f>
        <v>802</v>
      </c>
      <c r="AU119" s="157">
        <f>[5]Ukraine!$I$117</f>
        <v>619264.4</v>
      </c>
      <c r="AV119" s="157">
        <f>[5]Ukraine!$J$117</f>
        <v>59608.1</v>
      </c>
      <c r="AW119" s="11"/>
      <c r="AX119" s="33" t="s">
        <v>1189</v>
      </c>
      <c r="AY119" s="33">
        <v>26.6</v>
      </c>
      <c r="AZ119" s="33" t="s">
        <v>240</v>
      </c>
      <c r="BA119" s="157">
        <f>[6]Ukraine!$F$117</f>
        <v>52</v>
      </c>
      <c r="BB119" s="157">
        <f>[6]Ukraine!$G$117</f>
        <v>806</v>
      </c>
      <c r="BC119" s="157">
        <f>[6]Ukraine!$H$117</f>
        <v>796</v>
      </c>
      <c r="BD119" s="157">
        <f>[6]Ukraine!$I$117</f>
        <v>566252</v>
      </c>
      <c r="BE119" s="157">
        <f>[6]Ukraine!$J$117</f>
        <v>77455.8</v>
      </c>
      <c r="BG119" s="2">
        <v>26.6</v>
      </c>
      <c r="BH119" s="2" t="s">
        <v>240</v>
      </c>
      <c r="BI119" s="1">
        <f t="shared" si="73"/>
        <v>68</v>
      </c>
      <c r="BJ119" s="1">
        <f t="shared" si="74"/>
        <v>79</v>
      </c>
      <c r="BK119" s="1">
        <f t="shared" si="75"/>
        <v>70</v>
      </c>
      <c r="BL119" s="1">
        <f t="shared" si="76"/>
        <v>59</v>
      </c>
      <c r="BM119" s="1">
        <f t="shared" si="77"/>
        <v>44</v>
      </c>
      <c r="BN119" s="1">
        <f t="shared" si="78"/>
        <v>52</v>
      </c>
      <c r="BP119" s="1">
        <f t="shared" si="89"/>
        <v>1335</v>
      </c>
      <c r="BQ119" s="1">
        <f t="shared" si="90"/>
        <v>1138</v>
      </c>
      <c r="BR119" s="1">
        <f t="shared" si="91"/>
        <v>1078</v>
      </c>
      <c r="BS119" s="1">
        <f t="shared" si="92"/>
        <v>773</v>
      </c>
      <c r="BT119" s="1">
        <f t="shared" si="93"/>
        <v>802</v>
      </c>
      <c r="BU119" s="1">
        <f t="shared" si="94"/>
        <v>796</v>
      </c>
      <c r="BW119" s="40" t="str">
        <f t="shared" si="100"/>
        <v/>
      </c>
      <c r="BX119" s="40" t="str">
        <f t="shared" si="100"/>
        <v/>
      </c>
      <c r="BY119" s="40" t="str">
        <f t="shared" si="100"/>
        <v/>
      </c>
      <c r="BZ119" s="40" t="str">
        <f t="shared" si="100"/>
        <v/>
      </c>
      <c r="CA119" s="40" t="str">
        <f t="shared" si="100"/>
        <v/>
      </c>
      <c r="CB119" s="40" t="str">
        <f t="shared" si="100"/>
        <v/>
      </c>
      <c r="CD119" s="10">
        <f t="shared" si="79"/>
        <v>53578</v>
      </c>
      <c r="CE119" s="10">
        <f t="shared" si="80"/>
        <v>35675.699999999997</v>
      </c>
      <c r="CF119" s="10">
        <f t="shared" si="81"/>
        <v>42327.5</v>
      </c>
      <c r="CG119" s="10">
        <f t="shared" si="82"/>
        <v>40833.4</v>
      </c>
      <c r="CH119" s="10">
        <f t="shared" si="83"/>
        <v>59608.1</v>
      </c>
      <c r="CI119" s="10">
        <f t="shared" si="84"/>
        <v>77455.8</v>
      </c>
      <c r="CK119" s="40" t="str">
        <f t="shared" si="104"/>
        <v/>
      </c>
      <c r="CL119" s="40" t="str">
        <f t="shared" si="104"/>
        <v/>
      </c>
      <c r="CM119" s="40" t="str">
        <f t="shared" si="104"/>
        <v/>
      </c>
      <c r="CN119" s="40" t="str">
        <f t="shared" si="101"/>
        <v/>
      </c>
      <c r="CO119" s="40" t="str">
        <f t="shared" si="101"/>
        <v/>
      </c>
      <c r="CP119" s="40" t="str">
        <f t="shared" si="101"/>
        <v/>
      </c>
      <c r="CR119" s="9" t="str">
        <f t="shared" si="105"/>
        <v/>
      </c>
      <c r="CS119" s="9" t="str">
        <f t="shared" si="105"/>
        <v/>
      </c>
      <c r="CT119" s="9" t="str">
        <f t="shared" si="105"/>
        <v/>
      </c>
      <c r="CU119" s="9" t="str">
        <f t="shared" si="102"/>
        <v/>
      </c>
      <c r="CV119" s="9" t="str">
        <f t="shared" si="102"/>
        <v/>
      </c>
      <c r="CW119" s="9" t="str">
        <f t="shared" si="102"/>
        <v/>
      </c>
      <c r="CY119" s="9" t="str">
        <f t="shared" si="106"/>
        <v/>
      </c>
      <c r="CZ119" s="9" t="str">
        <f t="shared" si="106"/>
        <v/>
      </c>
      <c r="DA119" s="9" t="str">
        <f t="shared" si="106"/>
        <v/>
      </c>
      <c r="DB119" s="9" t="str">
        <f t="shared" si="103"/>
        <v/>
      </c>
      <c r="DC119" s="9" t="str">
        <f t="shared" si="103"/>
        <v/>
      </c>
      <c r="DD119" s="9" t="str">
        <f t="shared" si="103"/>
        <v/>
      </c>
      <c r="DF119" s="9" t="str">
        <f>IF($A119=2,IF(ISNUMBER(CR119/Ukraine!CR119),100*CR119/Ukraine!CR119,""),"")</f>
        <v/>
      </c>
      <c r="DG119" s="9" t="str">
        <f>IF($A119=2,IF(ISNUMBER(CS119/Ukraine!CS119),100*CS119/Ukraine!CS119,""),"")</f>
        <v/>
      </c>
      <c r="DH119" s="9" t="str">
        <f>IF($A119=2,IF(ISNUMBER(CT119/Ukraine!CT119),100*CT119/Ukraine!CT119,""),"")</f>
        <v/>
      </c>
      <c r="DI119" s="9" t="str">
        <f>IF($A119=2,IF(ISNUMBER(CU119/Ukraine!CU119),100*CU119/Ukraine!CU119,""),"")</f>
        <v/>
      </c>
      <c r="DJ119" s="9" t="str">
        <f>IF($A119=2,IF(ISNUMBER(CV119/Ukraine!CV119),100*CV119/Ukraine!CV119,""),"")</f>
        <v/>
      </c>
      <c r="DK119" s="9" t="str">
        <f>IF($A119=2,IF(ISNUMBER(CW119/Ukraine!CW119),100*CW119/Ukraine!CW119,""),"")</f>
        <v/>
      </c>
      <c r="DM119" s="40" t="str">
        <f t="shared" si="67"/>
        <v/>
      </c>
      <c r="DN119" s="40" t="str">
        <f t="shared" si="68"/>
        <v/>
      </c>
      <c r="DO119" s="40" t="str">
        <f t="shared" si="69"/>
        <v/>
      </c>
      <c r="DP119" s="40" t="str">
        <f t="shared" si="70"/>
        <v/>
      </c>
      <c r="DQ119" s="40" t="str">
        <f t="shared" si="71"/>
        <v/>
      </c>
      <c r="DR119" s="40" t="str">
        <f t="shared" si="72"/>
        <v/>
      </c>
      <c r="DT119" s="40" t="str">
        <f t="shared" si="95"/>
        <v/>
      </c>
      <c r="DU119" s="40" t="str">
        <f t="shared" si="96"/>
        <v/>
      </c>
      <c r="DV119" s="40" t="str">
        <f t="shared" si="97"/>
        <v/>
      </c>
      <c r="DW119" s="40" t="str">
        <f t="shared" si="98"/>
        <v/>
      </c>
      <c r="DX119" s="40" t="str">
        <f t="shared" si="99"/>
        <v/>
      </c>
      <c r="DY119" s="40" t="str">
        <f t="shared" si="88"/>
        <v/>
      </c>
    </row>
    <row r="120" spans="1:129" x14ac:dyDescent="0.2">
      <c r="A120" s="39">
        <f>'Industry selection'!C120</f>
        <v>1</v>
      </c>
      <c r="B120" s="2">
        <v>26.7</v>
      </c>
      <c r="C120" s="2" t="s">
        <v>242</v>
      </c>
      <c r="E120" s="30" t="s">
        <v>241</v>
      </c>
      <c r="F120" s="31">
        <v>26.7</v>
      </c>
      <c r="G120" s="32" t="s">
        <v>242</v>
      </c>
      <c r="H120" s="157">
        <f>[1]Ukraine!$F$118</f>
        <v>35</v>
      </c>
      <c r="I120" s="157">
        <f>[1]Ukraine!$G$118</f>
        <v>3645</v>
      </c>
      <c r="J120" s="157">
        <f>[1]Ukraine!$H$118</f>
        <v>3633</v>
      </c>
      <c r="K120" s="157">
        <f>[1]Ukraine!$I$118</f>
        <v>256227.9</v>
      </c>
      <c r="L120" s="157">
        <f>[1]Ukraine!$J$118</f>
        <v>83250.8</v>
      </c>
      <c r="M120" s="11"/>
      <c r="N120" s="33" t="s">
        <v>845</v>
      </c>
      <c r="O120" s="36">
        <v>26.7</v>
      </c>
      <c r="P120" s="35" t="s">
        <v>242</v>
      </c>
      <c r="Q120" s="157">
        <f>[2]Ukraine!$F$118</f>
        <v>36</v>
      </c>
      <c r="R120" s="157">
        <f>[2]Ukraine!$G$118</f>
        <v>2533</v>
      </c>
      <c r="S120" s="157">
        <f>[2]Ukraine!$H$118</f>
        <v>2525</v>
      </c>
      <c r="T120" s="157">
        <f>[2]Ukraine!$I$118</f>
        <v>225331.9</v>
      </c>
      <c r="U120" s="157">
        <f>[2]Ukraine!$J$118</f>
        <v>68140.7</v>
      </c>
      <c r="V120" s="11"/>
      <c r="W120" s="36" t="s">
        <v>1190</v>
      </c>
      <c r="X120" s="36">
        <v>26.7</v>
      </c>
      <c r="Y120" s="36" t="s">
        <v>242</v>
      </c>
      <c r="Z120" s="157">
        <f>[3]Ukraine!$F$118</f>
        <v>36</v>
      </c>
      <c r="AA120" s="157">
        <f>[3]Ukraine!$G$118</f>
        <v>3231</v>
      </c>
      <c r="AB120" s="157">
        <f>[3]Ukraine!$H$118</f>
        <v>3224</v>
      </c>
      <c r="AC120" s="157">
        <f>[3]Ukraine!$I$118</f>
        <v>363856.2</v>
      </c>
      <c r="AD120" s="157">
        <f>[3]Ukraine!$J$118</f>
        <v>103573.6</v>
      </c>
      <c r="AE120" s="11"/>
      <c r="AF120" s="37" t="s">
        <v>1190</v>
      </c>
      <c r="AG120" s="37">
        <v>26.7</v>
      </c>
      <c r="AH120" s="37" t="s">
        <v>242</v>
      </c>
      <c r="AI120" s="157">
        <f>[4]Ukraine!$F$118</f>
        <v>36</v>
      </c>
      <c r="AJ120" s="157">
        <f>[4]Ukraine!$G$118</f>
        <v>2953</v>
      </c>
      <c r="AK120" s="157">
        <f>[4]Ukraine!$H$118</f>
        <v>2945</v>
      </c>
      <c r="AL120" s="157">
        <f>[4]Ukraine!$I$118</f>
        <v>440804.7</v>
      </c>
      <c r="AM120" s="157">
        <f>[4]Ukraine!$J$118</f>
        <v>135935.20000000001</v>
      </c>
      <c r="AN120" s="11"/>
      <c r="AO120" s="11" t="s">
        <v>1190</v>
      </c>
      <c r="AP120" s="11">
        <v>26.7</v>
      </c>
      <c r="AQ120" s="11" t="s">
        <v>242</v>
      </c>
      <c r="AR120" s="157">
        <f>[5]Ukraine!$F$118</f>
        <v>30</v>
      </c>
      <c r="AS120" s="157">
        <f>[5]Ukraine!$G$118</f>
        <v>3017</v>
      </c>
      <c r="AT120" s="157">
        <f>[5]Ukraine!$H$118</f>
        <v>3008</v>
      </c>
      <c r="AU120" s="157">
        <f>[5]Ukraine!$I$118</f>
        <v>819655.7</v>
      </c>
      <c r="AV120" s="157">
        <f>[5]Ukraine!$J$118</f>
        <v>193972.6</v>
      </c>
      <c r="AW120" s="11"/>
      <c r="AX120" s="33" t="s">
        <v>1190</v>
      </c>
      <c r="AY120" s="33">
        <v>26.7</v>
      </c>
      <c r="AZ120" s="33" t="s">
        <v>242</v>
      </c>
      <c r="BA120" s="157">
        <f>[6]Ukraine!$F$118</f>
        <v>32</v>
      </c>
      <c r="BB120" s="157">
        <f>[6]Ukraine!$G$118</f>
        <v>2353</v>
      </c>
      <c r="BC120" s="157">
        <f>[6]Ukraine!$H$118</f>
        <v>2346</v>
      </c>
      <c r="BD120" s="157">
        <f>[6]Ukraine!$I$118</f>
        <v>803000.7</v>
      </c>
      <c r="BE120" s="157">
        <f>[6]Ukraine!$J$118</f>
        <v>217995.6</v>
      </c>
      <c r="BG120" s="2">
        <v>26.7</v>
      </c>
      <c r="BH120" s="2" t="s">
        <v>242</v>
      </c>
      <c r="BI120" s="1">
        <f t="shared" si="73"/>
        <v>35</v>
      </c>
      <c r="BJ120" s="1">
        <f t="shared" si="74"/>
        <v>36</v>
      </c>
      <c r="BK120" s="1">
        <f t="shared" si="75"/>
        <v>36</v>
      </c>
      <c r="BL120" s="1">
        <f t="shared" si="76"/>
        <v>36</v>
      </c>
      <c r="BM120" s="1">
        <f t="shared" si="77"/>
        <v>30</v>
      </c>
      <c r="BN120" s="1">
        <f t="shared" si="78"/>
        <v>32</v>
      </c>
      <c r="BP120" s="1">
        <f t="shared" si="89"/>
        <v>3633</v>
      </c>
      <c r="BQ120" s="1">
        <f t="shared" si="90"/>
        <v>2525</v>
      </c>
      <c r="BR120" s="1">
        <f t="shared" si="91"/>
        <v>3224</v>
      </c>
      <c r="BS120" s="1">
        <f t="shared" si="92"/>
        <v>2945</v>
      </c>
      <c r="BT120" s="1">
        <f t="shared" si="93"/>
        <v>3008</v>
      </c>
      <c r="BU120" s="1">
        <f t="shared" si="94"/>
        <v>2346</v>
      </c>
      <c r="BW120" s="40" t="str">
        <f t="shared" si="100"/>
        <v/>
      </c>
      <c r="BX120" s="40" t="str">
        <f t="shared" si="100"/>
        <v/>
      </c>
      <c r="BY120" s="40" t="str">
        <f t="shared" si="100"/>
        <v/>
      </c>
      <c r="BZ120" s="40" t="str">
        <f t="shared" si="100"/>
        <v/>
      </c>
      <c r="CA120" s="40" t="str">
        <f t="shared" si="100"/>
        <v/>
      </c>
      <c r="CB120" s="40" t="str">
        <f t="shared" si="100"/>
        <v/>
      </c>
      <c r="CD120" s="10">
        <f t="shared" si="79"/>
        <v>83250.8</v>
      </c>
      <c r="CE120" s="10">
        <f t="shared" si="80"/>
        <v>68140.7</v>
      </c>
      <c r="CF120" s="10">
        <f t="shared" si="81"/>
        <v>103573.6</v>
      </c>
      <c r="CG120" s="10">
        <f t="shared" si="82"/>
        <v>135935.20000000001</v>
      </c>
      <c r="CH120" s="10">
        <f t="shared" si="83"/>
        <v>193972.6</v>
      </c>
      <c r="CI120" s="10">
        <f t="shared" si="84"/>
        <v>217995.6</v>
      </c>
      <c r="CK120" s="40" t="str">
        <f t="shared" si="104"/>
        <v/>
      </c>
      <c r="CL120" s="40" t="str">
        <f t="shared" si="104"/>
        <v/>
      </c>
      <c r="CM120" s="40" t="str">
        <f t="shared" si="104"/>
        <v/>
      </c>
      <c r="CN120" s="40" t="str">
        <f t="shared" si="101"/>
        <v/>
      </c>
      <c r="CO120" s="40" t="str">
        <f t="shared" si="101"/>
        <v/>
      </c>
      <c r="CP120" s="40" t="str">
        <f t="shared" si="101"/>
        <v/>
      </c>
      <c r="CR120" s="9" t="str">
        <f t="shared" si="105"/>
        <v/>
      </c>
      <c r="CS120" s="9" t="str">
        <f t="shared" si="105"/>
        <v/>
      </c>
      <c r="CT120" s="9" t="str">
        <f t="shared" si="105"/>
        <v/>
      </c>
      <c r="CU120" s="9" t="str">
        <f t="shared" si="102"/>
        <v/>
      </c>
      <c r="CV120" s="9" t="str">
        <f t="shared" si="102"/>
        <v/>
      </c>
      <c r="CW120" s="9" t="str">
        <f t="shared" si="102"/>
        <v/>
      </c>
      <c r="CY120" s="9" t="str">
        <f t="shared" si="106"/>
        <v/>
      </c>
      <c r="CZ120" s="9" t="str">
        <f t="shared" si="106"/>
        <v/>
      </c>
      <c r="DA120" s="9" t="str">
        <f t="shared" si="106"/>
        <v/>
      </c>
      <c r="DB120" s="9" t="str">
        <f t="shared" si="103"/>
        <v/>
      </c>
      <c r="DC120" s="9" t="str">
        <f t="shared" si="103"/>
        <v/>
      </c>
      <c r="DD120" s="9" t="str">
        <f t="shared" si="103"/>
        <v/>
      </c>
      <c r="DF120" s="9" t="str">
        <f>IF($A120=2,IF(ISNUMBER(CR120/Ukraine!CR120),100*CR120/Ukraine!CR120,""),"")</f>
        <v/>
      </c>
      <c r="DG120" s="9" t="str">
        <f>IF($A120=2,IF(ISNUMBER(CS120/Ukraine!CS120),100*CS120/Ukraine!CS120,""),"")</f>
        <v/>
      </c>
      <c r="DH120" s="9" t="str">
        <f>IF($A120=2,IF(ISNUMBER(CT120/Ukraine!CT120),100*CT120/Ukraine!CT120,""),"")</f>
        <v/>
      </c>
      <c r="DI120" s="9" t="str">
        <f>IF($A120=2,IF(ISNUMBER(CU120/Ukraine!CU120),100*CU120/Ukraine!CU120,""),"")</f>
        <v/>
      </c>
      <c r="DJ120" s="9" t="str">
        <f>IF($A120=2,IF(ISNUMBER(CV120/Ukraine!CV120),100*CV120/Ukraine!CV120,""),"")</f>
        <v/>
      </c>
      <c r="DK120" s="9" t="str">
        <f>IF($A120=2,IF(ISNUMBER(CW120/Ukraine!CW120),100*CW120/Ukraine!CW120,""),"")</f>
        <v/>
      </c>
      <c r="DM120" s="40" t="str">
        <f t="shared" si="67"/>
        <v/>
      </c>
      <c r="DN120" s="40" t="str">
        <f t="shared" si="68"/>
        <v/>
      </c>
      <c r="DO120" s="40" t="str">
        <f t="shared" si="69"/>
        <v/>
      </c>
      <c r="DP120" s="40" t="str">
        <f t="shared" si="70"/>
        <v/>
      </c>
      <c r="DQ120" s="40" t="str">
        <f t="shared" si="71"/>
        <v/>
      </c>
      <c r="DR120" s="40" t="str">
        <f t="shared" si="72"/>
        <v/>
      </c>
      <c r="DT120" s="40" t="str">
        <f t="shared" si="95"/>
        <v/>
      </c>
      <c r="DU120" s="40" t="str">
        <f t="shared" si="96"/>
        <v/>
      </c>
      <c r="DV120" s="40" t="str">
        <f t="shared" si="97"/>
        <v/>
      </c>
      <c r="DW120" s="40" t="str">
        <f t="shared" si="98"/>
        <v/>
      </c>
      <c r="DX120" s="40" t="str">
        <f t="shared" si="99"/>
        <v/>
      </c>
      <c r="DY120" s="40" t="str">
        <f t="shared" si="88"/>
        <v/>
      </c>
    </row>
    <row r="121" spans="1:129" x14ac:dyDescent="0.2">
      <c r="A121" s="39">
        <f>'Industry selection'!C121</f>
        <v>1</v>
      </c>
      <c r="B121" s="2">
        <v>26.8</v>
      </c>
      <c r="C121" s="2" t="s">
        <v>244</v>
      </c>
      <c r="E121" s="30" t="s">
        <v>243</v>
      </c>
      <c r="F121" s="31">
        <v>26.8</v>
      </c>
      <c r="G121" s="32" t="s">
        <v>244</v>
      </c>
      <c r="H121" s="157">
        <f>[1]Ukraine!$F$119</f>
        <v>10</v>
      </c>
      <c r="I121" s="157">
        <f>[1]Ukraine!$G$119</f>
        <v>111</v>
      </c>
      <c r="J121" s="157">
        <f>[1]Ukraine!$H$119</f>
        <v>109</v>
      </c>
      <c r="K121" s="157">
        <f>[1]Ukraine!$I$119</f>
        <v>55669.8</v>
      </c>
      <c r="L121" s="157">
        <f>[1]Ukraine!$J$119</f>
        <v>2046.4</v>
      </c>
      <c r="M121" s="11"/>
      <c r="N121" s="33" t="s">
        <v>846</v>
      </c>
      <c r="O121" s="36">
        <v>26.8</v>
      </c>
      <c r="P121" s="35" t="s">
        <v>244</v>
      </c>
      <c r="Q121" s="157">
        <f>[2]Ukraine!$F$119</f>
        <v>7</v>
      </c>
      <c r="R121" s="157">
        <f>[2]Ukraine!$G$119</f>
        <v>94</v>
      </c>
      <c r="S121" s="157">
        <f>[2]Ukraine!$H$119</f>
        <v>91</v>
      </c>
      <c r="T121" s="157">
        <f>[2]Ukraine!$I$119</f>
        <v>12791.1</v>
      </c>
      <c r="U121" s="157">
        <f>[2]Ukraine!$J$119</f>
        <v>1542.1</v>
      </c>
      <c r="V121" s="11"/>
      <c r="W121" s="36" t="s">
        <v>1191</v>
      </c>
      <c r="X121" s="36">
        <v>26.8</v>
      </c>
      <c r="Y121" s="36" t="s">
        <v>244</v>
      </c>
      <c r="Z121" s="157">
        <f>[3]Ukraine!$F$119</f>
        <v>8</v>
      </c>
      <c r="AA121" s="157">
        <f>[3]Ukraine!$G$119</f>
        <v>76</v>
      </c>
      <c r="AB121" s="157">
        <f>[3]Ukraine!$H$119</f>
        <v>72</v>
      </c>
      <c r="AC121" s="157">
        <f>[3]Ukraine!$I$119</f>
        <v>12768</v>
      </c>
      <c r="AD121" s="157">
        <f>[3]Ukraine!$J$119</f>
        <v>1335.7</v>
      </c>
      <c r="AE121" s="11"/>
      <c r="AF121" s="37" t="s">
        <v>1191</v>
      </c>
      <c r="AG121" s="37">
        <v>26.8</v>
      </c>
      <c r="AH121" s="37" t="s">
        <v>244</v>
      </c>
      <c r="AI121" s="157">
        <f>[4]Ukraine!$F$119</f>
        <v>7</v>
      </c>
      <c r="AJ121" s="157">
        <f>[4]Ukraine!$G$119</f>
        <v>57</v>
      </c>
      <c r="AK121" s="157">
        <f>[4]Ukraine!$H$119</f>
        <v>54</v>
      </c>
      <c r="AL121" s="157">
        <f>[4]Ukraine!$I$119</f>
        <v>11772.7</v>
      </c>
      <c r="AM121" s="157">
        <f>[4]Ukraine!$J$119</f>
        <v>826</v>
      </c>
      <c r="AN121" s="11"/>
      <c r="AO121" s="11" t="s">
        <v>1191</v>
      </c>
      <c r="AP121" s="11">
        <v>26.8</v>
      </c>
      <c r="AQ121" s="11" t="s">
        <v>244</v>
      </c>
      <c r="AR121" s="157">
        <f>[5]Ukraine!$F$119</f>
        <v>7</v>
      </c>
      <c r="AS121" s="157">
        <f>[5]Ukraine!$G$119</f>
        <v>35</v>
      </c>
      <c r="AT121" s="157">
        <f>[5]Ukraine!$H$119</f>
        <v>30</v>
      </c>
      <c r="AU121" s="157">
        <f>[5]Ukraine!$I$119</f>
        <v>10531.1</v>
      </c>
      <c r="AV121" s="157">
        <f>[5]Ukraine!$J$119</f>
        <v>643.5</v>
      </c>
      <c r="AW121" s="11"/>
      <c r="AX121" s="33" t="s">
        <v>1191</v>
      </c>
      <c r="AY121" s="33">
        <v>26.8</v>
      </c>
      <c r="AZ121" s="33" t="s">
        <v>244</v>
      </c>
      <c r="BA121" s="157">
        <f>[6]Ukraine!$F$119</f>
        <v>8</v>
      </c>
      <c r="BB121" s="157" t="str">
        <f>[6]Ukraine!$G$119</f>
        <v>к</v>
      </c>
      <c r="BC121" s="157" t="str">
        <f>[6]Ukraine!$H$119</f>
        <v>к</v>
      </c>
      <c r="BD121" s="157" t="str">
        <f>[6]Ukraine!$I$119</f>
        <v>к</v>
      </c>
      <c r="BE121" s="157" t="str">
        <f>[6]Ukraine!$J$119</f>
        <v>к</v>
      </c>
      <c r="BG121" s="2">
        <v>26.8</v>
      </c>
      <c r="BH121" s="2" t="s">
        <v>244</v>
      </c>
      <c r="BI121" s="1">
        <f t="shared" si="73"/>
        <v>10</v>
      </c>
      <c r="BJ121" s="1">
        <f t="shared" si="74"/>
        <v>7</v>
      </c>
      <c r="BK121" s="1">
        <f t="shared" si="75"/>
        <v>8</v>
      </c>
      <c r="BL121" s="1">
        <f t="shared" si="76"/>
        <v>7</v>
      </c>
      <c r="BM121" s="1">
        <f t="shared" si="77"/>
        <v>7</v>
      </c>
      <c r="BN121" s="1">
        <f t="shared" si="78"/>
        <v>8</v>
      </c>
      <c r="BP121" s="1">
        <f t="shared" si="89"/>
        <v>109</v>
      </c>
      <c r="BQ121" s="1">
        <f t="shared" si="90"/>
        <v>91</v>
      </c>
      <c r="BR121" s="1">
        <f t="shared" si="91"/>
        <v>72</v>
      </c>
      <c r="BS121" s="1">
        <f t="shared" si="92"/>
        <v>54</v>
      </c>
      <c r="BT121" s="1">
        <f t="shared" si="93"/>
        <v>30</v>
      </c>
      <c r="BU121" s="1" t="str">
        <f t="shared" si="94"/>
        <v>к</v>
      </c>
      <c r="BW121" s="40" t="str">
        <f t="shared" si="100"/>
        <v/>
      </c>
      <c r="BX121" s="40" t="str">
        <f t="shared" si="100"/>
        <v/>
      </c>
      <c r="BY121" s="40" t="str">
        <f t="shared" si="100"/>
        <v/>
      </c>
      <c r="BZ121" s="40" t="str">
        <f t="shared" si="100"/>
        <v/>
      </c>
      <c r="CA121" s="40" t="str">
        <f t="shared" si="100"/>
        <v/>
      </c>
      <c r="CB121" s="40" t="str">
        <f t="shared" si="100"/>
        <v/>
      </c>
      <c r="CD121" s="10">
        <f t="shared" si="79"/>
        <v>2046.4</v>
      </c>
      <c r="CE121" s="10">
        <f t="shared" si="80"/>
        <v>1542.1</v>
      </c>
      <c r="CF121" s="10">
        <f t="shared" si="81"/>
        <v>1335.7</v>
      </c>
      <c r="CG121" s="10">
        <f t="shared" si="82"/>
        <v>826</v>
      </c>
      <c r="CH121" s="10">
        <f t="shared" si="83"/>
        <v>643.5</v>
      </c>
      <c r="CI121" s="10" t="str">
        <f t="shared" si="84"/>
        <v>к</v>
      </c>
      <c r="CK121" s="40" t="str">
        <f t="shared" si="104"/>
        <v/>
      </c>
      <c r="CL121" s="40" t="str">
        <f t="shared" si="104"/>
        <v/>
      </c>
      <c r="CM121" s="40" t="str">
        <f t="shared" si="104"/>
        <v/>
      </c>
      <c r="CN121" s="40" t="str">
        <f t="shared" si="101"/>
        <v/>
      </c>
      <c r="CO121" s="40" t="str">
        <f t="shared" si="101"/>
        <v/>
      </c>
      <c r="CP121" s="40" t="str">
        <f t="shared" si="101"/>
        <v/>
      </c>
      <c r="CR121" s="9" t="str">
        <f t="shared" si="105"/>
        <v/>
      </c>
      <c r="CS121" s="9" t="str">
        <f t="shared" si="105"/>
        <v/>
      </c>
      <c r="CT121" s="9" t="str">
        <f t="shared" si="105"/>
        <v/>
      </c>
      <c r="CU121" s="9" t="str">
        <f t="shared" si="102"/>
        <v/>
      </c>
      <c r="CV121" s="9" t="str">
        <f t="shared" si="102"/>
        <v/>
      </c>
      <c r="CW121" s="9" t="str">
        <f t="shared" si="102"/>
        <v/>
      </c>
      <c r="CY121" s="9" t="str">
        <f t="shared" si="106"/>
        <v/>
      </c>
      <c r="CZ121" s="9" t="str">
        <f t="shared" si="106"/>
        <v/>
      </c>
      <c r="DA121" s="9" t="str">
        <f t="shared" si="106"/>
        <v/>
      </c>
      <c r="DB121" s="9" t="str">
        <f t="shared" si="103"/>
        <v/>
      </c>
      <c r="DC121" s="9" t="str">
        <f t="shared" si="103"/>
        <v/>
      </c>
      <c r="DD121" s="9" t="str">
        <f t="shared" si="103"/>
        <v/>
      </c>
      <c r="DF121" s="9" t="str">
        <f>IF($A121=2,IF(ISNUMBER(CR121/Ukraine!CR121),100*CR121/Ukraine!CR121,""),"")</f>
        <v/>
      </c>
      <c r="DG121" s="9" t="str">
        <f>IF($A121=2,IF(ISNUMBER(CS121/Ukraine!CS121),100*CS121/Ukraine!CS121,""),"")</f>
        <v/>
      </c>
      <c r="DH121" s="9" t="str">
        <f>IF($A121=2,IF(ISNUMBER(CT121/Ukraine!CT121),100*CT121/Ukraine!CT121,""),"")</f>
        <v/>
      </c>
      <c r="DI121" s="9" t="str">
        <f>IF($A121=2,IF(ISNUMBER(CU121/Ukraine!CU121),100*CU121/Ukraine!CU121,""),"")</f>
        <v/>
      </c>
      <c r="DJ121" s="9" t="str">
        <f>IF($A121=2,IF(ISNUMBER(CV121/Ukraine!CV121),100*CV121/Ukraine!CV121,""),"")</f>
        <v/>
      </c>
      <c r="DK121" s="9" t="str">
        <f>IF($A121=2,IF(ISNUMBER(CW121/Ukraine!CW121),100*CW121/Ukraine!CW121,""),"")</f>
        <v/>
      </c>
      <c r="DM121" s="40" t="str">
        <f t="shared" si="67"/>
        <v/>
      </c>
      <c r="DN121" s="40" t="str">
        <f t="shared" si="68"/>
        <v/>
      </c>
      <c r="DO121" s="40" t="str">
        <f t="shared" si="69"/>
        <v/>
      </c>
      <c r="DP121" s="40" t="str">
        <f t="shared" si="70"/>
        <v/>
      </c>
      <c r="DQ121" s="40" t="str">
        <f t="shared" si="71"/>
        <v/>
      </c>
      <c r="DR121" s="40" t="str">
        <f t="shared" si="72"/>
        <v/>
      </c>
      <c r="DT121" s="40" t="str">
        <f t="shared" si="95"/>
        <v/>
      </c>
      <c r="DU121" s="40" t="str">
        <f t="shared" si="96"/>
        <v/>
      </c>
      <c r="DV121" s="40" t="str">
        <f t="shared" si="97"/>
        <v/>
      </c>
      <c r="DW121" s="40" t="str">
        <f t="shared" si="98"/>
        <v/>
      </c>
      <c r="DX121" s="40" t="str">
        <f t="shared" si="99"/>
        <v/>
      </c>
      <c r="DY121" s="40" t="str">
        <f t="shared" si="88"/>
        <v/>
      </c>
    </row>
    <row r="122" spans="1:129" x14ac:dyDescent="0.2">
      <c r="A122" s="39" t="str">
        <f>'Industry selection'!C122</f>
        <v/>
      </c>
      <c r="B122" s="2">
        <v>27</v>
      </c>
      <c r="C122" s="2" t="s">
        <v>246</v>
      </c>
      <c r="E122" s="30" t="s">
        <v>245</v>
      </c>
      <c r="F122" s="31">
        <v>27</v>
      </c>
      <c r="G122" s="32" t="s">
        <v>246</v>
      </c>
      <c r="H122" s="157">
        <f>[1]Ukraine!$F$120</f>
        <v>840</v>
      </c>
      <c r="I122" s="157">
        <f>[1]Ukraine!$G$120</f>
        <v>74556</v>
      </c>
      <c r="J122" s="157">
        <f>[1]Ukraine!$H$120</f>
        <v>74341</v>
      </c>
      <c r="K122" s="157">
        <f>[1]Ukraine!$I$120</f>
        <v>23906978.5</v>
      </c>
      <c r="L122" s="157">
        <f>[1]Ukraine!$J$120</f>
        <v>2462610.7999999998</v>
      </c>
      <c r="M122" s="11"/>
      <c r="N122" s="33" t="s">
        <v>847</v>
      </c>
      <c r="O122" s="36">
        <v>27</v>
      </c>
      <c r="P122" s="35" t="s">
        <v>246</v>
      </c>
      <c r="Q122" s="157">
        <f>[2]Ukraine!$F$120</f>
        <v>988</v>
      </c>
      <c r="R122" s="157">
        <f>[2]Ukraine!$G$120</f>
        <v>72821</v>
      </c>
      <c r="S122" s="157">
        <f>[2]Ukraine!$H$120</f>
        <v>72638</v>
      </c>
      <c r="T122" s="157">
        <f>[2]Ukraine!$I$120</f>
        <v>23150440.5</v>
      </c>
      <c r="U122" s="157">
        <f>[2]Ukraine!$J$120</f>
        <v>2609205.2000000002</v>
      </c>
      <c r="V122" s="11"/>
      <c r="W122" s="36" t="s">
        <v>1192</v>
      </c>
      <c r="X122" s="36">
        <v>27</v>
      </c>
      <c r="Y122" s="36" t="s">
        <v>246</v>
      </c>
      <c r="Z122" s="157">
        <f>[3]Ukraine!$F$120</f>
        <v>907</v>
      </c>
      <c r="AA122" s="157">
        <f>[3]Ukraine!$G$120</f>
        <v>65606</v>
      </c>
      <c r="AB122" s="157">
        <f>[3]Ukraine!$H$120</f>
        <v>65452</v>
      </c>
      <c r="AC122" s="157">
        <f>[3]Ukraine!$I$120</f>
        <v>22645842.100000001</v>
      </c>
      <c r="AD122" s="157">
        <f>[3]Ukraine!$J$120</f>
        <v>2522641.9</v>
      </c>
      <c r="AE122" s="11"/>
      <c r="AF122" s="37" t="s">
        <v>1192</v>
      </c>
      <c r="AG122" s="37">
        <v>27</v>
      </c>
      <c r="AH122" s="37" t="s">
        <v>246</v>
      </c>
      <c r="AI122" s="157">
        <f>[4]Ukraine!$F$120</f>
        <v>949</v>
      </c>
      <c r="AJ122" s="157">
        <f>[4]Ukraine!$G$120</f>
        <v>56659</v>
      </c>
      <c r="AK122" s="157">
        <f>[4]Ukraine!$H$120</f>
        <v>56501</v>
      </c>
      <c r="AL122" s="157">
        <f>[4]Ukraine!$I$120</f>
        <v>25588921.300000001</v>
      </c>
      <c r="AM122" s="157">
        <f>[4]Ukraine!$J$120</f>
        <v>2559042.1</v>
      </c>
      <c r="AN122" s="11"/>
      <c r="AO122" s="11" t="s">
        <v>1427</v>
      </c>
      <c r="AP122" s="11">
        <v>27</v>
      </c>
      <c r="AQ122" s="11" t="s">
        <v>246</v>
      </c>
      <c r="AR122" s="157">
        <f>[5]Ukraine!$F$120</f>
        <v>908</v>
      </c>
      <c r="AS122" s="157">
        <f>[5]Ukraine!$G$120</f>
        <v>54171</v>
      </c>
      <c r="AT122" s="157">
        <f>[5]Ukraine!$H$120</f>
        <v>54016</v>
      </c>
      <c r="AU122" s="157">
        <f>[5]Ukraine!$I$120</f>
        <v>29964598</v>
      </c>
      <c r="AV122" s="157">
        <f>[5]Ukraine!$J$120</f>
        <v>3026828.2</v>
      </c>
      <c r="AW122" s="11"/>
      <c r="AX122" s="33" t="s">
        <v>1427</v>
      </c>
      <c r="AY122" s="33">
        <v>27</v>
      </c>
      <c r="AZ122" s="33" t="s">
        <v>246</v>
      </c>
      <c r="BA122" s="157">
        <f>[6]Ukraine!$F$120</f>
        <v>987</v>
      </c>
      <c r="BB122" s="157">
        <f>[6]Ukraine!$G$120</f>
        <v>51602</v>
      </c>
      <c r="BC122" s="157">
        <f>[6]Ukraine!$H$120</f>
        <v>51419</v>
      </c>
      <c r="BD122" s="157">
        <f>[6]Ukraine!$I$120</f>
        <v>36757859.600000001</v>
      </c>
      <c r="BE122" s="157">
        <f>[6]Ukraine!$J$120</f>
        <v>3951124.2</v>
      </c>
      <c r="BG122" s="2">
        <v>27</v>
      </c>
      <c r="BH122" s="2" t="s">
        <v>246</v>
      </c>
      <c r="BI122" s="1">
        <f t="shared" si="73"/>
        <v>840</v>
      </c>
      <c r="BJ122" s="1">
        <f t="shared" si="74"/>
        <v>988</v>
      </c>
      <c r="BK122" s="1">
        <f t="shared" si="75"/>
        <v>907</v>
      </c>
      <c r="BL122" s="1">
        <f t="shared" si="76"/>
        <v>949</v>
      </c>
      <c r="BM122" s="1">
        <f t="shared" si="77"/>
        <v>908</v>
      </c>
      <c r="BN122" s="1">
        <f t="shared" si="78"/>
        <v>987</v>
      </c>
      <c r="BP122" s="1">
        <f t="shared" si="89"/>
        <v>74341</v>
      </c>
      <c r="BQ122" s="1">
        <f t="shared" si="90"/>
        <v>72638</v>
      </c>
      <c r="BR122" s="1">
        <f t="shared" si="91"/>
        <v>65452</v>
      </c>
      <c r="BS122" s="1">
        <f t="shared" si="92"/>
        <v>56501</v>
      </c>
      <c r="BT122" s="1">
        <f t="shared" si="93"/>
        <v>54016</v>
      </c>
      <c r="BU122" s="1">
        <f t="shared" si="94"/>
        <v>51419</v>
      </c>
      <c r="BW122" s="40" t="str">
        <f t="shared" si="100"/>
        <v/>
      </c>
      <c r="BX122" s="40" t="str">
        <f t="shared" si="100"/>
        <v/>
      </c>
      <c r="BY122" s="40" t="str">
        <f t="shared" si="100"/>
        <v/>
      </c>
      <c r="BZ122" s="40" t="str">
        <f t="shared" si="100"/>
        <v/>
      </c>
      <c r="CA122" s="40" t="str">
        <f t="shared" si="100"/>
        <v/>
      </c>
      <c r="CB122" s="40" t="str">
        <f t="shared" si="100"/>
        <v/>
      </c>
      <c r="CD122" s="10">
        <f t="shared" si="79"/>
        <v>2462610.7999999998</v>
      </c>
      <c r="CE122" s="10">
        <f t="shared" si="80"/>
        <v>2609205.2000000002</v>
      </c>
      <c r="CF122" s="10">
        <f t="shared" si="81"/>
        <v>2522641.9</v>
      </c>
      <c r="CG122" s="10">
        <f t="shared" si="82"/>
        <v>2559042.1</v>
      </c>
      <c r="CH122" s="10">
        <f t="shared" si="83"/>
        <v>3026828.2</v>
      </c>
      <c r="CI122" s="10">
        <f t="shared" si="84"/>
        <v>3951124.2</v>
      </c>
      <c r="CK122" s="40" t="str">
        <f t="shared" si="104"/>
        <v/>
      </c>
      <c r="CL122" s="40" t="str">
        <f t="shared" si="104"/>
        <v/>
      </c>
      <c r="CM122" s="40" t="str">
        <f t="shared" si="104"/>
        <v/>
      </c>
      <c r="CN122" s="40" t="str">
        <f t="shared" si="101"/>
        <v/>
      </c>
      <c r="CO122" s="40" t="str">
        <f t="shared" si="101"/>
        <v/>
      </c>
      <c r="CP122" s="40" t="str">
        <f t="shared" si="101"/>
        <v/>
      </c>
      <c r="CR122" s="9" t="str">
        <f t="shared" si="105"/>
        <v/>
      </c>
      <c r="CS122" s="9" t="str">
        <f t="shared" si="105"/>
        <v/>
      </c>
      <c r="CT122" s="9" t="str">
        <f t="shared" si="105"/>
        <v/>
      </c>
      <c r="CU122" s="9" t="str">
        <f t="shared" si="102"/>
        <v/>
      </c>
      <c r="CV122" s="9" t="str">
        <f t="shared" si="102"/>
        <v/>
      </c>
      <c r="CW122" s="9" t="str">
        <f t="shared" si="102"/>
        <v/>
      </c>
      <c r="CY122" s="9" t="str">
        <f t="shared" si="106"/>
        <v/>
      </c>
      <c r="CZ122" s="9" t="str">
        <f t="shared" si="106"/>
        <v/>
      </c>
      <c r="DA122" s="9" t="str">
        <f t="shared" si="106"/>
        <v/>
      </c>
      <c r="DB122" s="9" t="str">
        <f t="shared" si="103"/>
        <v/>
      </c>
      <c r="DC122" s="9" t="str">
        <f t="shared" si="103"/>
        <v/>
      </c>
      <c r="DD122" s="9" t="str">
        <f t="shared" si="103"/>
        <v/>
      </c>
      <c r="DF122" s="9" t="str">
        <f>IF($A122=2,IF(ISNUMBER(CR122/Ukraine!CR122),100*CR122/Ukraine!CR122,""),"")</f>
        <v/>
      </c>
      <c r="DG122" s="9" t="str">
        <f>IF($A122=2,IF(ISNUMBER(CS122/Ukraine!CS122),100*CS122/Ukraine!CS122,""),"")</f>
        <v/>
      </c>
      <c r="DH122" s="9" t="str">
        <f>IF($A122=2,IF(ISNUMBER(CT122/Ukraine!CT122),100*CT122/Ukraine!CT122,""),"")</f>
        <v/>
      </c>
      <c r="DI122" s="9" t="str">
        <f>IF($A122=2,IF(ISNUMBER(CU122/Ukraine!CU122),100*CU122/Ukraine!CU122,""),"")</f>
        <v/>
      </c>
      <c r="DJ122" s="9" t="str">
        <f>IF($A122=2,IF(ISNUMBER(CV122/Ukraine!CV122),100*CV122/Ukraine!CV122,""),"")</f>
        <v/>
      </c>
      <c r="DK122" s="9" t="str">
        <f>IF($A122=2,IF(ISNUMBER(CW122/Ukraine!CW122),100*CW122/Ukraine!CW122,""),"")</f>
        <v/>
      </c>
      <c r="DM122" s="40" t="str">
        <f t="shared" si="67"/>
        <v/>
      </c>
      <c r="DN122" s="40" t="str">
        <f t="shared" si="68"/>
        <v/>
      </c>
      <c r="DO122" s="40" t="str">
        <f t="shared" si="69"/>
        <v/>
      </c>
      <c r="DP122" s="40" t="str">
        <f t="shared" si="70"/>
        <v/>
      </c>
      <c r="DQ122" s="40" t="str">
        <f t="shared" si="71"/>
        <v/>
      </c>
      <c r="DR122" s="40" t="str">
        <f t="shared" si="72"/>
        <v/>
      </c>
      <c r="DT122" s="40" t="str">
        <f t="shared" si="95"/>
        <v/>
      </c>
      <c r="DU122" s="40" t="str">
        <f t="shared" si="96"/>
        <v/>
      </c>
      <c r="DV122" s="40" t="str">
        <f t="shared" si="97"/>
        <v/>
      </c>
      <c r="DW122" s="40" t="str">
        <f t="shared" si="98"/>
        <v/>
      </c>
      <c r="DX122" s="40" t="str">
        <f t="shared" si="99"/>
        <v/>
      </c>
      <c r="DY122" s="40" t="str">
        <f t="shared" si="88"/>
        <v/>
      </c>
    </row>
    <row r="123" spans="1:129" x14ac:dyDescent="0.2">
      <c r="A123" s="39">
        <f>'Industry selection'!C123</f>
        <v>2</v>
      </c>
      <c r="B123" s="2">
        <v>27.1</v>
      </c>
      <c r="C123" s="2" t="s">
        <v>248</v>
      </c>
      <c r="E123" s="30" t="s">
        <v>247</v>
      </c>
      <c r="F123" s="31">
        <v>27.1</v>
      </c>
      <c r="G123" s="32" t="s">
        <v>248</v>
      </c>
      <c r="H123" s="157">
        <f>[1]Ukraine!$F$121</f>
        <v>390</v>
      </c>
      <c r="I123" s="157">
        <f>[1]Ukraine!$G$121</f>
        <v>39365</v>
      </c>
      <c r="J123" s="157">
        <f>[1]Ukraine!$H$121</f>
        <v>39275</v>
      </c>
      <c r="K123" s="157">
        <f>[1]Ukraine!$I$121</f>
        <v>11478133.6</v>
      </c>
      <c r="L123" s="157">
        <f>[1]Ukraine!$J$121</f>
        <v>1306983.6000000001</v>
      </c>
      <c r="M123" s="11"/>
      <c r="N123" s="33" t="s">
        <v>848</v>
      </c>
      <c r="O123" s="36">
        <v>27.1</v>
      </c>
      <c r="P123" s="35" t="s">
        <v>248</v>
      </c>
      <c r="Q123" s="157">
        <f>[2]Ukraine!$F$121</f>
        <v>448</v>
      </c>
      <c r="R123" s="157">
        <f>[2]Ukraine!$G$121</f>
        <v>39655</v>
      </c>
      <c r="S123" s="157">
        <f>[2]Ukraine!$H$121</f>
        <v>39538</v>
      </c>
      <c r="T123" s="157">
        <f>[2]Ukraine!$I$121</f>
        <v>10765700.4</v>
      </c>
      <c r="U123" s="157">
        <f>[2]Ukraine!$J$121</f>
        <v>1455042.7</v>
      </c>
      <c r="V123" s="11"/>
      <c r="W123" s="36" t="s">
        <v>1193</v>
      </c>
      <c r="X123" s="36">
        <v>27.1</v>
      </c>
      <c r="Y123" s="36" t="s">
        <v>248</v>
      </c>
      <c r="Z123" s="157">
        <f>[3]Ukraine!$F$121</f>
        <v>412</v>
      </c>
      <c r="AA123" s="157">
        <f>[3]Ukraine!$G$121</f>
        <v>35525</v>
      </c>
      <c r="AB123" s="157">
        <f>[3]Ukraine!$H$121</f>
        <v>35463</v>
      </c>
      <c r="AC123" s="157">
        <f>[3]Ukraine!$I$121</f>
        <v>9330655.0999999996</v>
      </c>
      <c r="AD123" s="157">
        <f>[3]Ukraine!$J$121</f>
        <v>1403722.1</v>
      </c>
      <c r="AE123" s="11"/>
      <c r="AF123" s="37" t="s">
        <v>1193</v>
      </c>
      <c r="AG123" s="37">
        <v>27.1</v>
      </c>
      <c r="AH123" s="37" t="s">
        <v>248</v>
      </c>
      <c r="AI123" s="157">
        <f>[4]Ukraine!$F$121</f>
        <v>450</v>
      </c>
      <c r="AJ123" s="157">
        <f>[4]Ukraine!$G$121</f>
        <v>29205</v>
      </c>
      <c r="AK123" s="157">
        <f>[4]Ukraine!$H$121</f>
        <v>29135</v>
      </c>
      <c r="AL123" s="157">
        <f>[4]Ukraine!$I$121</f>
        <v>9160346.3000000007</v>
      </c>
      <c r="AM123" s="157">
        <f>[4]Ukraine!$J$121</f>
        <v>1282255.8999999999</v>
      </c>
      <c r="AN123" s="11"/>
      <c r="AO123" s="11" t="s">
        <v>1193</v>
      </c>
      <c r="AP123" s="11">
        <v>27.1</v>
      </c>
      <c r="AQ123" s="11" t="s">
        <v>248</v>
      </c>
      <c r="AR123" s="157">
        <f>[5]Ukraine!$F$121</f>
        <v>425</v>
      </c>
      <c r="AS123" s="157">
        <f>[5]Ukraine!$G$121</f>
        <v>26427</v>
      </c>
      <c r="AT123" s="157">
        <f>[5]Ukraine!$H$121</f>
        <v>26345</v>
      </c>
      <c r="AU123" s="157">
        <f>[5]Ukraine!$I$121</f>
        <v>10757683.800000001</v>
      </c>
      <c r="AV123" s="157">
        <f>[5]Ukraine!$J$121</f>
        <v>1376602.3</v>
      </c>
      <c r="AW123" s="11"/>
      <c r="AX123" s="33" t="s">
        <v>1193</v>
      </c>
      <c r="AY123" s="33">
        <v>27.1</v>
      </c>
      <c r="AZ123" s="33" t="s">
        <v>248</v>
      </c>
      <c r="BA123" s="157">
        <f>[6]Ukraine!$F$121</f>
        <v>444</v>
      </c>
      <c r="BB123" s="157">
        <f>[6]Ukraine!$G$121</f>
        <v>23270</v>
      </c>
      <c r="BC123" s="157">
        <f>[6]Ukraine!$H$121</f>
        <v>23181</v>
      </c>
      <c r="BD123" s="157">
        <f>[6]Ukraine!$I$121</f>
        <v>12789915.800000001</v>
      </c>
      <c r="BE123" s="157">
        <f>[6]Ukraine!$J$121</f>
        <v>1618584.5</v>
      </c>
      <c r="BG123" s="2">
        <v>27.1</v>
      </c>
      <c r="BH123" s="2" t="s">
        <v>248</v>
      </c>
      <c r="BI123" s="1">
        <f t="shared" si="73"/>
        <v>390</v>
      </c>
      <c r="BJ123" s="1">
        <f t="shared" si="74"/>
        <v>448</v>
      </c>
      <c r="BK123" s="1">
        <f t="shared" si="75"/>
        <v>412</v>
      </c>
      <c r="BL123" s="1">
        <f t="shared" si="76"/>
        <v>450</v>
      </c>
      <c r="BM123" s="1">
        <f t="shared" si="77"/>
        <v>425</v>
      </c>
      <c r="BN123" s="1">
        <f t="shared" si="78"/>
        <v>444</v>
      </c>
      <c r="BP123" s="1">
        <f t="shared" si="89"/>
        <v>39275</v>
      </c>
      <c r="BQ123" s="1">
        <f t="shared" si="90"/>
        <v>39538</v>
      </c>
      <c r="BR123" s="1">
        <f t="shared" si="91"/>
        <v>35463</v>
      </c>
      <c r="BS123" s="1">
        <f t="shared" si="92"/>
        <v>29135</v>
      </c>
      <c r="BT123" s="1">
        <f t="shared" si="93"/>
        <v>26345</v>
      </c>
      <c r="BU123" s="1">
        <f t="shared" si="94"/>
        <v>23181</v>
      </c>
      <c r="BW123" s="40">
        <f t="shared" si="100"/>
        <v>5.3870035709901454E-3</v>
      </c>
      <c r="BX123" s="40">
        <f t="shared" si="100"/>
        <v>5.6355999787335853E-3</v>
      </c>
      <c r="BY123" s="40">
        <f t="shared" si="100"/>
        <v>5.726315911853198E-3</v>
      </c>
      <c r="BZ123" s="40">
        <f t="shared" si="100"/>
        <v>5.0422974946868534E-3</v>
      </c>
      <c r="CA123" s="40">
        <f t="shared" si="100"/>
        <v>4.6107096222508352E-3</v>
      </c>
      <c r="CB123" s="40">
        <f t="shared" si="100"/>
        <v>4.0564625427743223E-3</v>
      </c>
      <c r="CD123" s="10">
        <f t="shared" si="79"/>
        <v>1306983.6000000001</v>
      </c>
      <c r="CE123" s="10">
        <f t="shared" si="80"/>
        <v>1455042.7</v>
      </c>
      <c r="CF123" s="10">
        <f t="shared" si="81"/>
        <v>1403722.1</v>
      </c>
      <c r="CG123" s="10">
        <f t="shared" si="82"/>
        <v>1282255.8999999999</v>
      </c>
      <c r="CH123" s="10">
        <f t="shared" si="83"/>
        <v>1376602.3</v>
      </c>
      <c r="CI123" s="10">
        <f t="shared" si="84"/>
        <v>1618584.5</v>
      </c>
      <c r="CK123" s="40">
        <f t="shared" si="104"/>
        <v>4.9079063397452988E-3</v>
      </c>
      <c r="CL123" s="40">
        <f t="shared" si="104"/>
        <v>5.3913541891871843E-3</v>
      </c>
      <c r="CM123" s="40">
        <f t="shared" si="104"/>
        <v>5.3675406325280877E-3</v>
      </c>
      <c r="CN123" s="40">
        <f t="shared" si="101"/>
        <v>4.3347774845563757E-3</v>
      </c>
      <c r="CO123" s="40">
        <f t="shared" si="101"/>
        <v>3.8150853142704636E-3</v>
      </c>
      <c r="CP123" s="40">
        <f t="shared" si="101"/>
        <v>3.4236573698482051E-3</v>
      </c>
      <c r="CR123" s="9">
        <f t="shared" si="105"/>
        <v>33.277749204328458</v>
      </c>
      <c r="CS123" s="9">
        <f t="shared" si="105"/>
        <v>36.801120441094639</v>
      </c>
      <c r="CT123" s="9">
        <f t="shared" si="105"/>
        <v>39.582722837887381</v>
      </c>
      <c r="CU123" s="9">
        <f t="shared" si="102"/>
        <v>44.010842629140207</v>
      </c>
      <c r="CV123" s="9">
        <f t="shared" si="102"/>
        <v>52.2528866957677</v>
      </c>
      <c r="CW123" s="9">
        <f t="shared" si="102"/>
        <v>69.823756524740091</v>
      </c>
      <c r="CY123" s="9">
        <f t="shared" si="106"/>
        <v>91.106424472690904</v>
      </c>
      <c r="CZ123" s="9">
        <f t="shared" si="106"/>
        <v>95.666019758888439</v>
      </c>
      <c r="DA123" s="9">
        <f t="shared" si="106"/>
        <v>93.734623013332836</v>
      </c>
      <c r="DB123" s="9">
        <f t="shared" si="103"/>
        <v>85.96830094067235</v>
      </c>
      <c r="DC123" s="9">
        <f t="shared" si="103"/>
        <v>82.743994457148943</v>
      </c>
      <c r="DD123" s="9">
        <f t="shared" si="103"/>
        <v>84.400073555385916</v>
      </c>
      <c r="DF123" s="9">
        <f>IF($A123=2,IF(ISNUMBER(CR123/Ukraine!CR123),100*CR123/Ukraine!CR123,""),"")</f>
        <v>100</v>
      </c>
      <c r="DG123" s="9">
        <f>IF($A123=2,IF(ISNUMBER(CS123/Ukraine!CS123),100*CS123/Ukraine!CS123,""),"")</f>
        <v>100</v>
      </c>
      <c r="DH123" s="9">
        <f>IF($A123=2,IF(ISNUMBER(CT123/Ukraine!CT123),100*CT123/Ukraine!CT123,""),"")</f>
        <v>100</v>
      </c>
      <c r="DI123" s="9">
        <f>IF($A123=2,IF(ISNUMBER(CU123/Ukraine!CU123),100*CU123/Ukraine!CU123,""),"")</f>
        <v>100</v>
      </c>
      <c r="DJ123" s="9">
        <f>IF($A123=2,IF(ISNUMBER(CV123/Ukraine!CV123),100*CV123/Ukraine!CV123,""),"")</f>
        <v>100</v>
      </c>
      <c r="DK123" s="9">
        <f>IF($A123=2,IF(ISNUMBER(CW123/Ukraine!CW123),100*CW123/Ukraine!CW123,""),"")</f>
        <v>100</v>
      </c>
      <c r="DM123" s="40">
        <f t="shared" si="67"/>
        <v>6.6963717377466203E-3</v>
      </c>
      <c r="DN123" s="40">
        <f t="shared" si="68"/>
        <v>-0.10306540543274822</v>
      </c>
      <c r="DO123" s="40">
        <f t="shared" si="69"/>
        <v>-0.17843950032428169</v>
      </c>
      <c r="DP123" s="40">
        <f t="shared" si="70"/>
        <v>-9.5761112064527198E-2</v>
      </c>
      <c r="DQ123" s="40">
        <f t="shared" si="71"/>
        <v>-0.12009869045359656</v>
      </c>
      <c r="DR123" s="40">
        <f t="shared" si="72"/>
        <v>-0.40977721196690009</v>
      </c>
      <c r="DT123" s="40">
        <f t="shared" si="95"/>
        <v>0.10587769067950936</v>
      </c>
      <c r="DU123" s="40">
        <f t="shared" si="96"/>
        <v>7.5584720341465905E-2</v>
      </c>
      <c r="DV123" s="40">
        <f t="shared" si="97"/>
        <v>0.11187001483926129</v>
      </c>
      <c r="DW123" s="40">
        <f t="shared" si="98"/>
        <v>0.18727303487641733</v>
      </c>
      <c r="DX123" s="40">
        <f t="shared" si="99"/>
        <v>0.33626601208226781</v>
      </c>
      <c r="DY123" s="40">
        <f t="shared" si="88"/>
        <v>1.0982115135256225</v>
      </c>
    </row>
    <row r="124" spans="1:129" x14ac:dyDescent="0.2">
      <c r="A124" s="39">
        <f>'Industry selection'!C124</f>
        <v>1</v>
      </c>
      <c r="B124" s="2">
        <v>27.2</v>
      </c>
      <c r="C124" s="2" t="s">
        <v>250</v>
      </c>
      <c r="E124" s="30" t="s">
        <v>249</v>
      </c>
      <c r="F124" s="31">
        <v>27.2</v>
      </c>
      <c r="G124" s="32" t="s">
        <v>250</v>
      </c>
      <c r="H124" s="157">
        <f>[1]Ukraine!$F$122</f>
        <v>32</v>
      </c>
      <c r="I124" s="157">
        <f>[1]Ukraine!$G$122</f>
        <v>3609</v>
      </c>
      <c r="J124" s="157">
        <f>[1]Ukraine!$H$122</f>
        <v>3601</v>
      </c>
      <c r="K124" s="157">
        <f>[1]Ukraine!$I$122</f>
        <v>2531415.1</v>
      </c>
      <c r="L124" s="157">
        <f>[1]Ukraine!$J$122</f>
        <v>139915.9</v>
      </c>
      <c r="M124" s="11"/>
      <c r="N124" s="33" t="s">
        <v>849</v>
      </c>
      <c r="O124" s="36">
        <v>27.2</v>
      </c>
      <c r="P124" s="35" t="s">
        <v>250</v>
      </c>
      <c r="Q124" s="157">
        <f>[2]Ukraine!$F$122</f>
        <v>36</v>
      </c>
      <c r="R124" s="157">
        <f>[2]Ukraine!$G$122</f>
        <v>3432</v>
      </c>
      <c r="S124" s="157">
        <f>[2]Ukraine!$H$122</f>
        <v>3428</v>
      </c>
      <c r="T124" s="157">
        <f>[2]Ukraine!$I$122</f>
        <v>2351561</v>
      </c>
      <c r="U124" s="157">
        <f>[2]Ukraine!$J$122</f>
        <v>137834.29999999999</v>
      </c>
      <c r="V124" s="11"/>
      <c r="W124" s="36" t="s">
        <v>1194</v>
      </c>
      <c r="X124" s="36">
        <v>27.2</v>
      </c>
      <c r="Y124" s="36" t="s">
        <v>250</v>
      </c>
      <c r="Z124" s="157">
        <f>[3]Ukraine!$F$122</f>
        <v>30</v>
      </c>
      <c r="AA124" s="157">
        <f>[3]Ukraine!$G$122</f>
        <v>2795</v>
      </c>
      <c r="AB124" s="157">
        <f>[3]Ukraine!$H$122</f>
        <v>2792</v>
      </c>
      <c r="AC124" s="157">
        <f>[3]Ukraine!$I$122</f>
        <v>1835257.2</v>
      </c>
      <c r="AD124" s="157">
        <f>[3]Ukraine!$J$122</f>
        <v>114190.3</v>
      </c>
      <c r="AE124" s="11"/>
      <c r="AF124" s="37" t="s">
        <v>1194</v>
      </c>
      <c r="AG124" s="37">
        <v>27.2</v>
      </c>
      <c r="AH124" s="37" t="s">
        <v>250</v>
      </c>
      <c r="AI124" s="157">
        <f>[4]Ukraine!$F$122</f>
        <v>24</v>
      </c>
      <c r="AJ124" s="157">
        <f>[4]Ukraine!$G$122</f>
        <v>2032</v>
      </c>
      <c r="AK124" s="157">
        <f>[4]Ukraine!$H$122</f>
        <v>2028</v>
      </c>
      <c r="AL124" s="157">
        <f>[4]Ukraine!$I$122</f>
        <v>1979482.9</v>
      </c>
      <c r="AM124" s="157">
        <f>[4]Ukraine!$J$122</f>
        <v>119224.9</v>
      </c>
      <c r="AN124" s="11"/>
      <c r="AO124" s="11" t="s">
        <v>1194</v>
      </c>
      <c r="AP124" s="11">
        <v>27.2</v>
      </c>
      <c r="AQ124" s="11" t="s">
        <v>250</v>
      </c>
      <c r="AR124" s="157">
        <f>[5]Ukraine!$F$122</f>
        <v>24</v>
      </c>
      <c r="AS124" s="157">
        <f>[5]Ukraine!$G$122</f>
        <v>2084</v>
      </c>
      <c r="AT124" s="157">
        <f>[5]Ukraine!$H$122</f>
        <v>2082</v>
      </c>
      <c r="AU124" s="157">
        <f>[5]Ukraine!$I$122</f>
        <v>2690798.1</v>
      </c>
      <c r="AV124" s="157">
        <f>[5]Ukraine!$J$122</f>
        <v>151307.9</v>
      </c>
      <c r="AW124" s="11"/>
      <c r="AX124" s="33" t="s">
        <v>1194</v>
      </c>
      <c r="AY124" s="33">
        <v>27.2</v>
      </c>
      <c r="AZ124" s="33" t="s">
        <v>250</v>
      </c>
      <c r="BA124" s="157">
        <f>[6]Ukraine!$F$122</f>
        <v>26</v>
      </c>
      <c r="BB124" s="157">
        <f>[6]Ukraine!$G$122</f>
        <v>2101</v>
      </c>
      <c r="BC124" s="157">
        <f>[6]Ukraine!$H$122</f>
        <v>2094</v>
      </c>
      <c r="BD124" s="157">
        <f>[6]Ukraine!$I$122</f>
        <v>3685946.4</v>
      </c>
      <c r="BE124" s="157">
        <f>[6]Ukraine!$J$122</f>
        <v>203029.7</v>
      </c>
      <c r="BG124" s="2">
        <v>27.2</v>
      </c>
      <c r="BH124" s="2" t="s">
        <v>250</v>
      </c>
      <c r="BI124" s="1">
        <f t="shared" si="73"/>
        <v>32</v>
      </c>
      <c r="BJ124" s="1">
        <f t="shared" si="74"/>
        <v>36</v>
      </c>
      <c r="BK124" s="1">
        <f t="shared" si="75"/>
        <v>30</v>
      </c>
      <c r="BL124" s="1">
        <f t="shared" si="76"/>
        <v>24</v>
      </c>
      <c r="BM124" s="1">
        <f t="shared" si="77"/>
        <v>24</v>
      </c>
      <c r="BN124" s="1">
        <f t="shared" si="78"/>
        <v>26</v>
      </c>
      <c r="BP124" s="1">
        <f t="shared" si="89"/>
        <v>3601</v>
      </c>
      <c r="BQ124" s="1">
        <f t="shared" si="90"/>
        <v>3428</v>
      </c>
      <c r="BR124" s="1">
        <f t="shared" si="91"/>
        <v>2792</v>
      </c>
      <c r="BS124" s="1">
        <f t="shared" si="92"/>
        <v>2028</v>
      </c>
      <c r="BT124" s="1">
        <f t="shared" si="93"/>
        <v>2082</v>
      </c>
      <c r="BU124" s="1">
        <f t="shared" si="94"/>
        <v>2094</v>
      </c>
      <c r="BW124" s="40" t="str">
        <f t="shared" si="100"/>
        <v/>
      </c>
      <c r="BX124" s="40" t="str">
        <f t="shared" si="100"/>
        <v/>
      </c>
      <c r="BY124" s="40" t="str">
        <f t="shared" si="100"/>
        <v/>
      </c>
      <c r="BZ124" s="40" t="str">
        <f t="shared" si="100"/>
        <v/>
      </c>
      <c r="CA124" s="40" t="str">
        <f t="shared" si="100"/>
        <v/>
      </c>
      <c r="CB124" s="40" t="str">
        <f t="shared" si="100"/>
        <v/>
      </c>
      <c r="CD124" s="10">
        <f t="shared" si="79"/>
        <v>139915.9</v>
      </c>
      <c r="CE124" s="10">
        <f t="shared" si="80"/>
        <v>137834.29999999999</v>
      </c>
      <c r="CF124" s="10">
        <f t="shared" si="81"/>
        <v>114190.3</v>
      </c>
      <c r="CG124" s="10">
        <f t="shared" si="82"/>
        <v>119224.9</v>
      </c>
      <c r="CH124" s="10">
        <f t="shared" si="83"/>
        <v>151307.9</v>
      </c>
      <c r="CI124" s="10">
        <f t="shared" si="84"/>
        <v>203029.7</v>
      </c>
      <c r="CK124" s="40" t="str">
        <f t="shared" si="104"/>
        <v/>
      </c>
      <c r="CL124" s="40" t="str">
        <f t="shared" si="104"/>
        <v/>
      </c>
      <c r="CM124" s="40" t="str">
        <f t="shared" si="104"/>
        <v/>
      </c>
      <c r="CN124" s="40" t="str">
        <f t="shared" si="101"/>
        <v/>
      </c>
      <c r="CO124" s="40" t="str">
        <f t="shared" si="101"/>
        <v/>
      </c>
      <c r="CP124" s="40" t="str">
        <f t="shared" si="101"/>
        <v/>
      </c>
      <c r="CR124" s="9" t="str">
        <f t="shared" si="105"/>
        <v/>
      </c>
      <c r="CS124" s="9" t="str">
        <f t="shared" si="105"/>
        <v/>
      </c>
      <c r="CT124" s="9" t="str">
        <f t="shared" si="105"/>
        <v/>
      </c>
      <c r="CU124" s="9" t="str">
        <f t="shared" si="102"/>
        <v/>
      </c>
      <c r="CV124" s="9" t="str">
        <f t="shared" si="102"/>
        <v/>
      </c>
      <c r="CW124" s="9" t="str">
        <f t="shared" si="102"/>
        <v/>
      </c>
      <c r="CY124" s="9" t="str">
        <f t="shared" si="106"/>
        <v/>
      </c>
      <c r="CZ124" s="9" t="str">
        <f t="shared" si="106"/>
        <v/>
      </c>
      <c r="DA124" s="9" t="str">
        <f t="shared" si="106"/>
        <v/>
      </c>
      <c r="DB124" s="9" t="str">
        <f t="shared" si="103"/>
        <v/>
      </c>
      <c r="DC124" s="9" t="str">
        <f t="shared" si="103"/>
        <v/>
      </c>
      <c r="DD124" s="9" t="str">
        <f t="shared" si="103"/>
        <v/>
      </c>
      <c r="DF124" s="9" t="str">
        <f>IF($A124=2,IF(ISNUMBER(CR124/Ukraine!CR124),100*CR124/Ukraine!CR124,""),"")</f>
        <v/>
      </c>
      <c r="DG124" s="9" t="str">
        <f>IF($A124=2,IF(ISNUMBER(CS124/Ukraine!CS124),100*CS124/Ukraine!CS124,""),"")</f>
        <v/>
      </c>
      <c r="DH124" s="9" t="str">
        <f>IF($A124=2,IF(ISNUMBER(CT124/Ukraine!CT124),100*CT124/Ukraine!CT124,""),"")</f>
        <v/>
      </c>
      <c r="DI124" s="9" t="str">
        <f>IF($A124=2,IF(ISNUMBER(CU124/Ukraine!CU124),100*CU124/Ukraine!CU124,""),"")</f>
        <v/>
      </c>
      <c r="DJ124" s="9" t="str">
        <f>IF($A124=2,IF(ISNUMBER(CV124/Ukraine!CV124),100*CV124/Ukraine!CV124,""),"")</f>
        <v/>
      </c>
      <c r="DK124" s="9" t="str">
        <f>IF($A124=2,IF(ISNUMBER(CW124/Ukraine!CW124),100*CW124/Ukraine!CW124,""),"")</f>
        <v/>
      </c>
      <c r="DM124" s="40" t="str">
        <f t="shared" si="67"/>
        <v/>
      </c>
      <c r="DN124" s="40" t="str">
        <f t="shared" si="68"/>
        <v/>
      </c>
      <c r="DO124" s="40" t="str">
        <f t="shared" si="69"/>
        <v/>
      </c>
      <c r="DP124" s="40" t="str">
        <f t="shared" si="70"/>
        <v/>
      </c>
      <c r="DQ124" s="40" t="str">
        <f t="shared" si="71"/>
        <v/>
      </c>
      <c r="DR124" s="40" t="str">
        <f t="shared" si="72"/>
        <v/>
      </c>
      <c r="DT124" s="40" t="str">
        <f t="shared" si="95"/>
        <v/>
      </c>
      <c r="DU124" s="40" t="str">
        <f t="shared" si="96"/>
        <v/>
      </c>
      <c r="DV124" s="40" t="str">
        <f t="shared" si="97"/>
        <v/>
      </c>
      <c r="DW124" s="40" t="str">
        <f t="shared" si="98"/>
        <v/>
      </c>
      <c r="DX124" s="40" t="str">
        <f t="shared" si="99"/>
        <v/>
      </c>
      <c r="DY124" s="40" t="str">
        <f t="shared" si="88"/>
        <v/>
      </c>
    </row>
    <row r="125" spans="1:129" x14ac:dyDescent="0.2">
      <c r="A125" s="39">
        <f>'Industry selection'!C125</f>
        <v>1</v>
      </c>
      <c r="B125" s="2">
        <v>27.3</v>
      </c>
      <c r="C125" s="2" t="s">
        <v>252</v>
      </c>
      <c r="E125" s="30" t="s">
        <v>251</v>
      </c>
      <c r="F125" s="31">
        <v>27.3</v>
      </c>
      <c r="G125" s="32" t="s">
        <v>252</v>
      </c>
      <c r="H125" s="157">
        <f>[1]Ukraine!$F$123</f>
        <v>95</v>
      </c>
      <c r="I125" s="157">
        <f>[1]Ukraine!$G$123</f>
        <v>9487</v>
      </c>
      <c r="J125" s="157">
        <f>[1]Ukraine!$H$123</f>
        <v>9475</v>
      </c>
      <c r="K125" s="157">
        <f>[1]Ukraine!$I$123</f>
        <v>4620125.0999999996</v>
      </c>
      <c r="L125" s="157">
        <f>[1]Ukraine!$J$123</f>
        <v>333979</v>
      </c>
      <c r="M125" s="11"/>
      <c r="N125" s="33" t="s">
        <v>850</v>
      </c>
      <c r="O125" s="36">
        <v>27.3</v>
      </c>
      <c r="P125" s="35" t="s">
        <v>252</v>
      </c>
      <c r="Q125" s="157">
        <f>[2]Ukraine!$F$123</f>
        <v>106</v>
      </c>
      <c r="R125" s="157">
        <f>[2]Ukraine!$G$123</f>
        <v>9728</v>
      </c>
      <c r="S125" s="157">
        <f>[2]Ukraine!$H$123</f>
        <v>9716</v>
      </c>
      <c r="T125" s="157">
        <f>[2]Ukraine!$I$123</f>
        <v>4517022.5</v>
      </c>
      <c r="U125" s="157">
        <f>[2]Ukraine!$J$123</f>
        <v>377682.5</v>
      </c>
      <c r="V125" s="11"/>
      <c r="W125" s="36" t="s">
        <v>1195</v>
      </c>
      <c r="X125" s="36">
        <v>27.3</v>
      </c>
      <c r="Y125" s="36" t="s">
        <v>252</v>
      </c>
      <c r="Z125" s="157">
        <f>[3]Ukraine!$F$123</f>
        <v>108</v>
      </c>
      <c r="AA125" s="157">
        <f>[3]Ukraine!$G$123</f>
        <v>9648</v>
      </c>
      <c r="AB125" s="157">
        <f>[3]Ukraine!$H$123</f>
        <v>9641</v>
      </c>
      <c r="AC125" s="157">
        <f>[3]Ukraine!$I$123</f>
        <v>5163358.8</v>
      </c>
      <c r="AD125" s="157">
        <f>[3]Ukraine!$J$123</f>
        <v>420886.8</v>
      </c>
      <c r="AE125" s="11"/>
      <c r="AF125" s="37" t="s">
        <v>1195</v>
      </c>
      <c r="AG125" s="37">
        <v>27.3</v>
      </c>
      <c r="AH125" s="37" t="s">
        <v>252</v>
      </c>
      <c r="AI125" s="157">
        <f>[4]Ukraine!$F$123</f>
        <v>109</v>
      </c>
      <c r="AJ125" s="157">
        <f>[4]Ukraine!$G$123</f>
        <v>8385</v>
      </c>
      <c r="AK125" s="157">
        <f>[4]Ukraine!$H$123</f>
        <v>8372</v>
      </c>
      <c r="AL125" s="157">
        <f>[4]Ukraine!$I$123</f>
        <v>6182308</v>
      </c>
      <c r="AM125" s="157">
        <f>[4]Ukraine!$J$123</f>
        <v>462313</v>
      </c>
      <c r="AN125" s="11"/>
      <c r="AO125" s="11" t="s">
        <v>1195</v>
      </c>
      <c r="AP125" s="11">
        <v>27.3</v>
      </c>
      <c r="AQ125" s="11" t="s">
        <v>252</v>
      </c>
      <c r="AR125" s="157">
        <f>[5]Ukraine!$F$123</f>
        <v>103</v>
      </c>
      <c r="AS125" s="157">
        <f>[5]Ukraine!$G$123</f>
        <v>8208</v>
      </c>
      <c r="AT125" s="157">
        <f>[5]Ukraine!$H$123</f>
        <v>8187</v>
      </c>
      <c r="AU125" s="157">
        <f>[5]Ukraine!$I$123</f>
        <v>7448027.9000000004</v>
      </c>
      <c r="AV125" s="157">
        <f>[5]Ukraine!$J$123</f>
        <v>544558.1</v>
      </c>
      <c r="AW125" s="11"/>
      <c r="AX125" s="33" t="s">
        <v>1195</v>
      </c>
      <c r="AY125" s="33">
        <v>27.3</v>
      </c>
      <c r="AZ125" s="33" t="s">
        <v>252</v>
      </c>
      <c r="BA125" s="157">
        <f>[6]Ukraine!$F$123</f>
        <v>117</v>
      </c>
      <c r="BB125" s="157">
        <f>[6]Ukraine!$G$123</f>
        <v>8497</v>
      </c>
      <c r="BC125" s="157">
        <f>[6]Ukraine!$H$123</f>
        <v>8484</v>
      </c>
      <c r="BD125" s="157">
        <f>[6]Ukraine!$I$123</f>
        <v>9897347</v>
      </c>
      <c r="BE125" s="157">
        <f>[6]Ukraine!$J$123</f>
        <v>733873.6</v>
      </c>
      <c r="BG125" s="2">
        <v>27.3</v>
      </c>
      <c r="BH125" s="2" t="s">
        <v>252</v>
      </c>
      <c r="BI125" s="1">
        <f t="shared" si="73"/>
        <v>95</v>
      </c>
      <c r="BJ125" s="1">
        <f t="shared" si="74"/>
        <v>106</v>
      </c>
      <c r="BK125" s="1">
        <f t="shared" si="75"/>
        <v>108</v>
      </c>
      <c r="BL125" s="1">
        <f t="shared" si="76"/>
        <v>109</v>
      </c>
      <c r="BM125" s="1">
        <f t="shared" si="77"/>
        <v>103</v>
      </c>
      <c r="BN125" s="1">
        <f t="shared" si="78"/>
        <v>117</v>
      </c>
      <c r="BP125" s="1">
        <f t="shared" si="89"/>
        <v>9475</v>
      </c>
      <c r="BQ125" s="1">
        <f t="shared" si="90"/>
        <v>9716</v>
      </c>
      <c r="BR125" s="1">
        <f t="shared" si="91"/>
        <v>9641</v>
      </c>
      <c r="BS125" s="1">
        <f t="shared" si="92"/>
        <v>8372</v>
      </c>
      <c r="BT125" s="1">
        <f t="shared" si="93"/>
        <v>8187</v>
      </c>
      <c r="BU125" s="1">
        <f t="shared" si="94"/>
        <v>8484</v>
      </c>
      <c r="BW125" s="40" t="str">
        <f t="shared" si="100"/>
        <v/>
      </c>
      <c r="BX125" s="40" t="str">
        <f t="shared" si="100"/>
        <v/>
      </c>
      <c r="BY125" s="40" t="str">
        <f t="shared" si="100"/>
        <v/>
      </c>
      <c r="BZ125" s="40" t="str">
        <f t="shared" si="100"/>
        <v/>
      </c>
      <c r="CA125" s="40" t="str">
        <f t="shared" si="100"/>
        <v/>
      </c>
      <c r="CB125" s="40" t="str">
        <f t="shared" si="100"/>
        <v/>
      </c>
      <c r="CD125" s="10">
        <f t="shared" si="79"/>
        <v>333979</v>
      </c>
      <c r="CE125" s="10">
        <f t="shared" si="80"/>
        <v>377682.5</v>
      </c>
      <c r="CF125" s="10">
        <f t="shared" si="81"/>
        <v>420886.8</v>
      </c>
      <c r="CG125" s="10">
        <f t="shared" si="82"/>
        <v>462313</v>
      </c>
      <c r="CH125" s="10">
        <f t="shared" si="83"/>
        <v>544558.1</v>
      </c>
      <c r="CI125" s="10">
        <f t="shared" si="84"/>
        <v>733873.6</v>
      </c>
      <c r="CK125" s="40" t="str">
        <f t="shared" si="104"/>
        <v/>
      </c>
      <c r="CL125" s="40" t="str">
        <f t="shared" si="104"/>
        <v/>
      </c>
      <c r="CM125" s="40" t="str">
        <f t="shared" si="104"/>
        <v/>
      </c>
      <c r="CN125" s="40" t="str">
        <f t="shared" si="101"/>
        <v/>
      </c>
      <c r="CO125" s="40" t="str">
        <f t="shared" si="101"/>
        <v/>
      </c>
      <c r="CP125" s="40" t="str">
        <f t="shared" si="101"/>
        <v/>
      </c>
      <c r="CR125" s="9" t="str">
        <f t="shared" si="105"/>
        <v/>
      </c>
      <c r="CS125" s="9" t="str">
        <f t="shared" si="105"/>
        <v/>
      </c>
      <c r="CT125" s="9" t="str">
        <f t="shared" si="105"/>
        <v/>
      </c>
      <c r="CU125" s="9" t="str">
        <f t="shared" si="102"/>
        <v/>
      </c>
      <c r="CV125" s="9" t="str">
        <f t="shared" si="102"/>
        <v/>
      </c>
      <c r="CW125" s="9" t="str">
        <f t="shared" si="102"/>
        <v/>
      </c>
      <c r="CY125" s="9" t="str">
        <f t="shared" si="106"/>
        <v/>
      </c>
      <c r="CZ125" s="9" t="str">
        <f t="shared" si="106"/>
        <v/>
      </c>
      <c r="DA125" s="9" t="str">
        <f t="shared" si="106"/>
        <v/>
      </c>
      <c r="DB125" s="9" t="str">
        <f t="shared" si="103"/>
        <v/>
      </c>
      <c r="DC125" s="9" t="str">
        <f t="shared" si="103"/>
        <v/>
      </c>
      <c r="DD125" s="9" t="str">
        <f t="shared" si="103"/>
        <v/>
      </c>
      <c r="DF125" s="9" t="str">
        <f>IF($A125=2,IF(ISNUMBER(CR125/Ukraine!CR125),100*CR125/Ukraine!CR125,""),"")</f>
        <v/>
      </c>
      <c r="DG125" s="9" t="str">
        <f>IF($A125=2,IF(ISNUMBER(CS125/Ukraine!CS125),100*CS125/Ukraine!CS125,""),"")</f>
        <v/>
      </c>
      <c r="DH125" s="9" t="str">
        <f>IF($A125=2,IF(ISNUMBER(CT125/Ukraine!CT125),100*CT125/Ukraine!CT125,""),"")</f>
        <v/>
      </c>
      <c r="DI125" s="9" t="str">
        <f>IF($A125=2,IF(ISNUMBER(CU125/Ukraine!CU125),100*CU125/Ukraine!CU125,""),"")</f>
        <v/>
      </c>
      <c r="DJ125" s="9" t="str">
        <f>IF($A125=2,IF(ISNUMBER(CV125/Ukraine!CV125),100*CV125/Ukraine!CV125,""),"")</f>
        <v/>
      </c>
      <c r="DK125" s="9" t="str">
        <f>IF($A125=2,IF(ISNUMBER(CW125/Ukraine!CW125),100*CW125/Ukraine!CW125,""),"")</f>
        <v/>
      </c>
      <c r="DM125" s="40" t="str">
        <f t="shared" si="67"/>
        <v/>
      </c>
      <c r="DN125" s="40" t="str">
        <f t="shared" si="68"/>
        <v/>
      </c>
      <c r="DO125" s="40" t="str">
        <f t="shared" si="69"/>
        <v/>
      </c>
      <c r="DP125" s="40" t="str">
        <f t="shared" si="70"/>
        <v/>
      </c>
      <c r="DQ125" s="40" t="str">
        <f t="shared" si="71"/>
        <v/>
      </c>
      <c r="DR125" s="40" t="str">
        <f t="shared" si="72"/>
        <v/>
      </c>
      <c r="DT125" s="40" t="str">
        <f t="shared" si="95"/>
        <v/>
      </c>
      <c r="DU125" s="40" t="str">
        <f t="shared" si="96"/>
        <v/>
      </c>
      <c r="DV125" s="40" t="str">
        <f t="shared" si="97"/>
        <v/>
      </c>
      <c r="DW125" s="40" t="str">
        <f t="shared" si="98"/>
        <v/>
      </c>
      <c r="DX125" s="40" t="str">
        <f t="shared" si="99"/>
        <v/>
      </c>
      <c r="DY125" s="40" t="str">
        <f t="shared" si="88"/>
        <v/>
      </c>
    </row>
    <row r="126" spans="1:129" x14ac:dyDescent="0.2">
      <c r="A126" s="39">
        <f>'Industry selection'!C126</f>
        <v>2</v>
      </c>
      <c r="B126" s="2">
        <v>27.4</v>
      </c>
      <c r="C126" s="2" t="s">
        <v>254</v>
      </c>
      <c r="E126" s="30" t="s">
        <v>253</v>
      </c>
      <c r="F126" s="31">
        <v>27.4</v>
      </c>
      <c r="G126" s="32" t="s">
        <v>254</v>
      </c>
      <c r="H126" s="157">
        <f>[1]Ukraine!$F$124</f>
        <v>92</v>
      </c>
      <c r="I126" s="157">
        <f>[1]Ukraine!$G$124</f>
        <v>5089</v>
      </c>
      <c r="J126" s="157">
        <f>[1]Ukraine!$H$124</f>
        <v>5059</v>
      </c>
      <c r="K126" s="157">
        <f>[1]Ukraine!$I$124</f>
        <v>1026554.6</v>
      </c>
      <c r="L126" s="157">
        <f>[1]Ukraine!$J$124</f>
        <v>138121.20000000001</v>
      </c>
      <c r="M126" s="11"/>
      <c r="N126" s="33" t="s">
        <v>851</v>
      </c>
      <c r="O126" s="36">
        <v>27.4</v>
      </c>
      <c r="P126" s="35" t="s">
        <v>254</v>
      </c>
      <c r="Q126" s="157">
        <f>[2]Ukraine!$F$124</f>
        <v>122</v>
      </c>
      <c r="R126" s="157">
        <f>[2]Ukraine!$G$124</f>
        <v>4920</v>
      </c>
      <c r="S126" s="157">
        <f>[2]Ukraine!$H$124</f>
        <v>4910</v>
      </c>
      <c r="T126" s="157">
        <f>[2]Ukraine!$I$124</f>
        <v>1010578.9</v>
      </c>
      <c r="U126" s="157">
        <f>[2]Ukraine!$J$124</f>
        <v>145232</v>
      </c>
      <c r="V126" s="11"/>
      <c r="W126" s="36" t="s">
        <v>1196</v>
      </c>
      <c r="X126" s="36">
        <v>27.4</v>
      </c>
      <c r="Y126" s="36" t="s">
        <v>254</v>
      </c>
      <c r="Z126" s="157">
        <f>[3]Ukraine!$F$124</f>
        <v>115</v>
      </c>
      <c r="AA126" s="157">
        <f>[3]Ukraine!$G$124</f>
        <v>4635</v>
      </c>
      <c r="AB126" s="157">
        <f>[3]Ukraine!$H$124</f>
        <v>4618</v>
      </c>
      <c r="AC126" s="157">
        <f>[3]Ukraine!$I$124</f>
        <v>994820.6</v>
      </c>
      <c r="AD126" s="157">
        <f>[3]Ukraine!$J$124</f>
        <v>139774.39999999999</v>
      </c>
      <c r="AE126" s="11"/>
      <c r="AF126" s="37" t="s">
        <v>1196</v>
      </c>
      <c r="AG126" s="37">
        <v>27.4</v>
      </c>
      <c r="AH126" s="37" t="s">
        <v>254</v>
      </c>
      <c r="AI126" s="157">
        <f>[4]Ukraine!$F$124</f>
        <v>122</v>
      </c>
      <c r="AJ126" s="157">
        <f>[4]Ukraine!$G$124</f>
        <v>3992</v>
      </c>
      <c r="AK126" s="157">
        <f>[4]Ukraine!$H$124</f>
        <v>3964</v>
      </c>
      <c r="AL126" s="157">
        <f>[4]Ukraine!$I$124</f>
        <v>1279747.8999999999</v>
      </c>
      <c r="AM126" s="157">
        <f>[4]Ukraine!$J$124</f>
        <v>150917.1</v>
      </c>
      <c r="AN126" s="11"/>
      <c r="AO126" s="11" t="s">
        <v>1196</v>
      </c>
      <c r="AP126" s="11">
        <v>27.4</v>
      </c>
      <c r="AQ126" s="11" t="s">
        <v>254</v>
      </c>
      <c r="AR126" s="157">
        <f>[5]Ukraine!$F$124</f>
        <v>130</v>
      </c>
      <c r="AS126" s="157">
        <f>[5]Ukraine!$G$124</f>
        <v>3901</v>
      </c>
      <c r="AT126" s="157">
        <f>[5]Ukraine!$H$124</f>
        <v>3884</v>
      </c>
      <c r="AU126" s="157">
        <f>[5]Ukraine!$I$124</f>
        <v>2028244.1</v>
      </c>
      <c r="AV126" s="157">
        <f>[5]Ukraine!$J$124</f>
        <v>174813.4</v>
      </c>
      <c r="AW126" s="11"/>
      <c r="AX126" s="33" t="s">
        <v>1196</v>
      </c>
      <c r="AY126" s="33">
        <v>27.4</v>
      </c>
      <c r="AZ126" s="33" t="s">
        <v>254</v>
      </c>
      <c r="BA126" s="157">
        <f>[6]Ukraine!$F$124</f>
        <v>154</v>
      </c>
      <c r="BB126" s="157">
        <f>[6]Ukraine!$G$124</f>
        <v>3712</v>
      </c>
      <c r="BC126" s="157">
        <f>[6]Ukraine!$H$124</f>
        <v>3689</v>
      </c>
      <c r="BD126" s="157">
        <f>[6]Ukraine!$I$124</f>
        <v>2055717.9</v>
      </c>
      <c r="BE126" s="157">
        <f>[6]Ukraine!$J$124</f>
        <v>217807.6</v>
      </c>
      <c r="BG126" s="2">
        <v>27.4</v>
      </c>
      <c r="BH126" s="2" t="s">
        <v>254</v>
      </c>
      <c r="BI126" s="1">
        <f t="shared" si="73"/>
        <v>92</v>
      </c>
      <c r="BJ126" s="1">
        <f t="shared" si="74"/>
        <v>122</v>
      </c>
      <c r="BK126" s="1">
        <f t="shared" si="75"/>
        <v>115</v>
      </c>
      <c r="BL126" s="1">
        <f t="shared" si="76"/>
        <v>122</v>
      </c>
      <c r="BM126" s="1">
        <f t="shared" si="77"/>
        <v>130</v>
      </c>
      <c r="BN126" s="1">
        <f t="shared" si="78"/>
        <v>154</v>
      </c>
      <c r="BP126" s="1">
        <f t="shared" si="89"/>
        <v>5059</v>
      </c>
      <c r="BQ126" s="1">
        <f t="shared" si="90"/>
        <v>4910</v>
      </c>
      <c r="BR126" s="1">
        <f t="shared" si="91"/>
        <v>4618</v>
      </c>
      <c r="BS126" s="1">
        <f t="shared" si="92"/>
        <v>3964</v>
      </c>
      <c r="BT126" s="1">
        <f t="shared" si="93"/>
        <v>3884</v>
      </c>
      <c r="BU126" s="1">
        <f t="shared" si="94"/>
        <v>3689</v>
      </c>
      <c r="BW126" s="40">
        <f t="shared" si="100"/>
        <v>6.9389818117477145E-4</v>
      </c>
      <c r="BX126" s="40">
        <f t="shared" si="100"/>
        <v>6.998532018711595E-4</v>
      </c>
      <c r="BY126" s="40">
        <f t="shared" si="100"/>
        <v>7.456821724314939E-4</v>
      </c>
      <c r="BZ126" s="40">
        <f t="shared" si="100"/>
        <v>6.8603628861982791E-4</v>
      </c>
      <c r="CA126" s="40">
        <f t="shared" si="100"/>
        <v>6.797493328078285E-4</v>
      </c>
      <c r="CB126" s="40">
        <f t="shared" si="100"/>
        <v>6.4554118978018529E-4</v>
      </c>
      <c r="CD126" s="10">
        <f t="shared" si="79"/>
        <v>138121.20000000001</v>
      </c>
      <c r="CE126" s="10">
        <f t="shared" si="80"/>
        <v>145232</v>
      </c>
      <c r="CF126" s="10">
        <f t="shared" si="81"/>
        <v>139774.39999999999</v>
      </c>
      <c r="CG126" s="10">
        <f t="shared" si="82"/>
        <v>150917.1</v>
      </c>
      <c r="CH126" s="10">
        <f t="shared" si="83"/>
        <v>174813.4</v>
      </c>
      <c r="CI126" s="10">
        <f t="shared" si="84"/>
        <v>217807.6</v>
      </c>
      <c r="CK126" s="40">
        <f t="shared" si="104"/>
        <v>5.1866443705431988E-4</v>
      </c>
      <c r="CL126" s="40">
        <f t="shared" si="104"/>
        <v>5.3812657979317939E-4</v>
      </c>
      <c r="CM126" s="40">
        <f t="shared" si="104"/>
        <v>5.3446816245696625E-4</v>
      </c>
      <c r="CN126" s="40">
        <f t="shared" si="101"/>
        <v>5.1018836966516834E-4</v>
      </c>
      <c r="CO126" s="40">
        <f t="shared" si="101"/>
        <v>4.8447400899859618E-4</v>
      </c>
      <c r="CP126" s="40">
        <f t="shared" si="101"/>
        <v>4.6071032741815452E-4</v>
      </c>
      <c r="CR126" s="9">
        <f t="shared" si="105"/>
        <v>27.302075508993873</v>
      </c>
      <c r="CS126" s="9">
        <f t="shared" si="105"/>
        <v>29.578818737270876</v>
      </c>
      <c r="CT126" s="9">
        <f t="shared" si="105"/>
        <v>30.267301862278043</v>
      </c>
      <c r="CU126" s="9">
        <f t="shared" si="102"/>
        <v>38.071922300706362</v>
      </c>
      <c r="CV126" s="9">
        <f t="shared" si="102"/>
        <v>45.008599382080327</v>
      </c>
      <c r="CW126" s="9">
        <f t="shared" si="102"/>
        <v>59.042450528598536</v>
      </c>
      <c r="CY126" s="9">
        <f t="shared" si="106"/>
        <v>74.746475942078362</v>
      </c>
      <c r="CZ126" s="9">
        <f t="shared" si="106"/>
        <v>76.891350693891184</v>
      </c>
      <c r="DA126" s="9">
        <f t="shared" si="106"/>
        <v>71.675062408182768</v>
      </c>
      <c r="DB126" s="9">
        <f t="shared" si="103"/>
        <v>74.367548499740224</v>
      </c>
      <c r="DC126" s="9">
        <f t="shared" si="103"/>
        <v>71.272450830865537</v>
      </c>
      <c r="DD126" s="9">
        <f t="shared" si="103"/>
        <v>71.368076075057601</v>
      </c>
      <c r="DF126" s="9">
        <f>IF($A126=2,IF(ISNUMBER(CR126/Ukraine!CR126),100*CR126/Ukraine!CR126,""),"")</f>
        <v>99.999999999999986</v>
      </c>
      <c r="DG126" s="9">
        <f>IF($A126=2,IF(ISNUMBER(CS126/Ukraine!CS126),100*CS126/Ukraine!CS126,""),"")</f>
        <v>100</v>
      </c>
      <c r="DH126" s="9">
        <f>IF($A126=2,IF(ISNUMBER(CT126/Ukraine!CT126),100*CT126/Ukraine!CT126,""),"")</f>
        <v>100</v>
      </c>
      <c r="DI126" s="9">
        <f>IF($A126=2,IF(ISNUMBER(CU126/Ukraine!CU126),100*CU126/Ukraine!CU126,""),"")</f>
        <v>100</v>
      </c>
      <c r="DJ126" s="9">
        <f>IF($A126=2,IF(ISNUMBER(CV126/Ukraine!CV126),100*CV126/Ukraine!CV126,""),"")</f>
        <v>100</v>
      </c>
      <c r="DK126" s="9">
        <f>IF($A126=2,IF(ISNUMBER(CW126/Ukraine!CW126),100*CW126/Ukraine!CW126,""),"")</f>
        <v>100</v>
      </c>
      <c r="DM126" s="40">
        <f t="shared" si="67"/>
        <v>-2.9452460960664117E-2</v>
      </c>
      <c r="DN126" s="40">
        <f t="shared" si="68"/>
        <v>-5.9470468431771839E-2</v>
      </c>
      <c r="DO126" s="40">
        <f t="shared" si="69"/>
        <v>-0.14161974880900818</v>
      </c>
      <c r="DP126" s="40">
        <f t="shared" si="70"/>
        <v>-2.0181634712411745E-2</v>
      </c>
      <c r="DQ126" s="40">
        <f t="shared" si="71"/>
        <v>-5.0205973223480971E-2</v>
      </c>
      <c r="DR126" s="40">
        <f t="shared" si="72"/>
        <v>-0.2708045068195295</v>
      </c>
      <c r="DT126" s="40">
        <f t="shared" si="95"/>
        <v>8.3390847978828342E-2</v>
      </c>
      <c r="DU126" s="40">
        <f t="shared" si="96"/>
        <v>2.3276221106816708E-2</v>
      </c>
      <c r="DV126" s="40">
        <f t="shared" si="97"/>
        <v>0.25785649721738735</v>
      </c>
      <c r="DW126" s="40">
        <f t="shared" si="98"/>
        <v>0.18219928656571316</v>
      </c>
      <c r="DX126" s="40">
        <f t="shared" si="99"/>
        <v>0.31180377392738046</v>
      </c>
      <c r="DY126" s="40">
        <f t="shared" si="88"/>
        <v>1.1625627146606021</v>
      </c>
    </row>
    <row r="127" spans="1:129" x14ac:dyDescent="0.2">
      <c r="A127" s="39">
        <f>'Industry selection'!C127</f>
        <v>1</v>
      </c>
      <c r="B127" s="2">
        <v>27.5</v>
      </c>
      <c r="C127" s="2" t="s">
        <v>256</v>
      </c>
      <c r="E127" s="30" t="s">
        <v>255</v>
      </c>
      <c r="F127" s="31">
        <v>27.5</v>
      </c>
      <c r="G127" s="32" t="s">
        <v>256</v>
      </c>
      <c r="H127" s="157">
        <f>[1]Ukraine!$F$125</f>
        <v>83</v>
      </c>
      <c r="I127" s="157">
        <f>[1]Ukraine!$G$125</f>
        <v>9316</v>
      </c>
      <c r="J127" s="157">
        <f>[1]Ukraine!$H$125</f>
        <v>9291</v>
      </c>
      <c r="K127" s="157">
        <f>[1]Ukraine!$I$125</f>
        <v>2445367.2999999998</v>
      </c>
      <c r="L127" s="157">
        <f>[1]Ukraine!$J$125</f>
        <v>293815.90000000002</v>
      </c>
      <c r="M127" s="11"/>
      <c r="N127" s="33" t="s">
        <v>852</v>
      </c>
      <c r="O127" s="36">
        <v>27.5</v>
      </c>
      <c r="P127" s="35" t="s">
        <v>256</v>
      </c>
      <c r="Q127" s="157">
        <f>[2]Ukraine!$F$125</f>
        <v>100</v>
      </c>
      <c r="R127" s="157">
        <f>[2]Ukraine!$G$125</f>
        <v>8304</v>
      </c>
      <c r="S127" s="157">
        <f>[2]Ukraine!$H$125</f>
        <v>8291</v>
      </c>
      <c r="T127" s="157">
        <f>[2]Ukraine!$I$125</f>
        <v>2258192</v>
      </c>
      <c r="U127" s="157">
        <f>[2]Ukraine!$J$125</f>
        <v>265876.40000000002</v>
      </c>
      <c r="V127" s="11"/>
      <c r="W127" s="36" t="s">
        <v>1197</v>
      </c>
      <c r="X127" s="36">
        <v>27.5</v>
      </c>
      <c r="Y127" s="36" t="s">
        <v>256</v>
      </c>
      <c r="Z127" s="157">
        <f>[3]Ukraine!$F$125</f>
        <v>90</v>
      </c>
      <c r="AA127" s="157">
        <f>[3]Ukraine!$G$125</f>
        <v>7251</v>
      </c>
      <c r="AB127" s="157">
        <f>[3]Ukraine!$H$125</f>
        <v>7238</v>
      </c>
      <c r="AC127" s="157">
        <f>[3]Ukraine!$I$125</f>
        <v>2764392.3</v>
      </c>
      <c r="AD127" s="157">
        <f>[3]Ukraine!$J$125</f>
        <v>221624.2</v>
      </c>
      <c r="AE127" s="11"/>
      <c r="AF127" s="37" t="s">
        <v>1197</v>
      </c>
      <c r="AG127" s="37">
        <v>27.5</v>
      </c>
      <c r="AH127" s="37" t="s">
        <v>256</v>
      </c>
      <c r="AI127" s="157">
        <f>[4]Ukraine!$F$125</f>
        <v>93</v>
      </c>
      <c r="AJ127" s="157">
        <f>[4]Ukraine!$G$125</f>
        <v>6237</v>
      </c>
      <c r="AK127" s="157">
        <f>[4]Ukraine!$H$125</f>
        <v>6222</v>
      </c>
      <c r="AL127" s="157">
        <f>[4]Ukraine!$I$125</f>
        <v>3725521.9</v>
      </c>
      <c r="AM127" s="157">
        <f>[4]Ukraine!$J$125</f>
        <v>180958.3</v>
      </c>
      <c r="AN127" s="11"/>
      <c r="AO127" s="11" t="s">
        <v>1197</v>
      </c>
      <c r="AP127" s="11">
        <v>27.5</v>
      </c>
      <c r="AQ127" s="11" t="s">
        <v>256</v>
      </c>
      <c r="AR127" s="157">
        <f>[5]Ukraine!$F$125</f>
        <v>90</v>
      </c>
      <c r="AS127" s="157">
        <f>[5]Ukraine!$G$125</f>
        <v>5725</v>
      </c>
      <c r="AT127" s="157">
        <f>[5]Ukraine!$H$125</f>
        <v>5711</v>
      </c>
      <c r="AU127" s="157">
        <f>[5]Ukraine!$I$125</f>
        <v>3559862.2</v>
      </c>
      <c r="AV127" s="157">
        <f>[5]Ukraine!$J$125</f>
        <v>226283.8</v>
      </c>
      <c r="AW127" s="11"/>
      <c r="AX127" s="33" t="s">
        <v>1197</v>
      </c>
      <c r="AY127" s="33">
        <v>27.5</v>
      </c>
      <c r="AZ127" s="33" t="s">
        <v>256</v>
      </c>
      <c r="BA127" s="157">
        <f>[6]Ukraine!$F$125</f>
        <v>98</v>
      </c>
      <c r="BB127" s="157">
        <f>[6]Ukraine!$G$125</f>
        <v>7865</v>
      </c>
      <c r="BC127" s="157">
        <f>[6]Ukraine!$H$125</f>
        <v>7852</v>
      </c>
      <c r="BD127" s="157">
        <f>[6]Ukraine!$I$125</f>
        <v>4350940.2</v>
      </c>
      <c r="BE127" s="157">
        <f>[6]Ukraine!$J$125</f>
        <v>681282.8</v>
      </c>
      <c r="BG127" s="2">
        <v>27.5</v>
      </c>
      <c r="BH127" s="2" t="s">
        <v>256</v>
      </c>
      <c r="BI127" s="1">
        <f t="shared" si="73"/>
        <v>83</v>
      </c>
      <c r="BJ127" s="1">
        <f t="shared" si="74"/>
        <v>100</v>
      </c>
      <c r="BK127" s="1">
        <f t="shared" si="75"/>
        <v>90</v>
      </c>
      <c r="BL127" s="1">
        <f t="shared" si="76"/>
        <v>93</v>
      </c>
      <c r="BM127" s="1">
        <f t="shared" si="77"/>
        <v>90</v>
      </c>
      <c r="BN127" s="1">
        <f t="shared" si="78"/>
        <v>98</v>
      </c>
      <c r="BP127" s="1">
        <f t="shared" si="89"/>
        <v>9291</v>
      </c>
      <c r="BQ127" s="1">
        <f t="shared" si="90"/>
        <v>8291</v>
      </c>
      <c r="BR127" s="1">
        <f t="shared" si="91"/>
        <v>7238</v>
      </c>
      <c r="BS127" s="1">
        <f t="shared" si="92"/>
        <v>6222</v>
      </c>
      <c r="BT127" s="1">
        <f t="shared" si="93"/>
        <v>5711</v>
      </c>
      <c r="BU127" s="1">
        <f t="shared" si="94"/>
        <v>7852</v>
      </c>
      <c r="BW127" s="40" t="str">
        <f t="shared" si="100"/>
        <v/>
      </c>
      <c r="BX127" s="40" t="str">
        <f t="shared" si="100"/>
        <v/>
      </c>
      <c r="BY127" s="40" t="str">
        <f t="shared" si="100"/>
        <v/>
      </c>
      <c r="BZ127" s="40" t="str">
        <f t="shared" si="100"/>
        <v/>
      </c>
      <c r="CA127" s="40" t="str">
        <f t="shared" si="100"/>
        <v/>
      </c>
      <c r="CB127" s="40" t="str">
        <f t="shared" si="100"/>
        <v/>
      </c>
      <c r="CD127" s="10">
        <f t="shared" si="79"/>
        <v>293815.90000000002</v>
      </c>
      <c r="CE127" s="10">
        <f t="shared" si="80"/>
        <v>265876.40000000002</v>
      </c>
      <c r="CF127" s="10">
        <f t="shared" si="81"/>
        <v>221624.2</v>
      </c>
      <c r="CG127" s="10">
        <f t="shared" si="82"/>
        <v>180958.3</v>
      </c>
      <c r="CH127" s="10">
        <f t="shared" si="83"/>
        <v>226283.8</v>
      </c>
      <c r="CI127" s="10">
        <f t="shared" si="84"/>
        <v>681282.8</v>
      </c>
      <c r="CK127" s="40" t="str">
        <f t="shared" si="104"/>
        <v/>
      </c>
      <c r="CL127" s="40" t="str">
        <f t="shared" si="104"/>
        <v/>
      </c>
      <c r="CM127" s="40" t="str">
        <f t="shared" si="104"/>
        <v/>
      </c>
      <c r="CN127" s="40" t="str">
        <f t="shared" si="101"/>
        <v/>
      </c>
      <c r="CO127" s="40" t="str">
        <f t="shared" si="101"/>
        <v/>
      </c>
      <c r="CP127" s="40" t="str">
        <f t="shared" si="101"/>
        <v/>
      </c>
      <c r="CR127" s="9" t="str">
        <f t="shared" si="105"/>
        <v/>
      </c>
      <c r="CS127" s="9" t="str">
        <f t="shared" si="105"/>
        <v/>
      </c>
      <c r="CT127" s="9" t="str">
        <f t="shared" si="105"/>
        <v/>
      </c>
      <c r="CU127" s="9" t="str">
        <f t="shared" si="102"/>
        <v/>
      </c>
      <c r="CV127" s="9" t="str">
        <f t="shared" si="102"/>
        <v/>
      </c>
      <c r="CW127" s="9" t="str">
        <f t="shared" si="102"/>
        <v/>
      </c>
      <c r="CY127" s="9" t="str">
        <f t="shared" si="106"/>
        <v/>
      </c>
      <c r="CZ127" s="9" t="str">
        <f t="shared" si="106"/>
        <v/>
      </c>
      <c r="DA127" s="9" t="str">
        <f t="shared" si="106"/>
        <v/>
      </c>
      <c r="DB127" s="9" t="str">
        <f t="shared" si="103"/>
        <v/>
      </c>
      <c r="DC127" s="9" t="str">
        <f t="shared" si="103"/>
        <v/>
      </c>
      <c r="DD127" s="9" t="str">
        <f t="shared" si="103"/>
        <v/>
      </c>
      <c r="DF127" s="9" t="str">
        <f>IF($A127=2,IF(ISNUMBER(CR127/Ukraine!CR127),100*CR127/Ukraine!CR127,""),"")</f>
        <v/>
      </c>
      <c r="DG127" s="9" t="str">
        <f>IF($A127=2,IF(ISNUMBER(CS127/Ukraine!CS127),100*CS127/Ukraine!CS127,""),"")</f>
        <v/>
      </c>
      <c r="DH127" s="9" t="str">
        <f>IF($A127=2,IF(ISNUMBER(CT127/Ukraine!CT127),100*CT127/Ukraine!CT127,""),"")</f>
        <v/>
      </c>
      <c r="DI127" s="9" t="str">
        <f>IF($A127=2,IF(ISNUMBER(CU127/Ukraine!CU127),100*CU127/Ukraine!CU127,""),"")</f>
        <v/>
      </c>
      <c r="DJ127" s="9" t="str">
        <f>IF($A127=2,IF(ISNUMBER(CV127/Ukraine!CV127),100*CV127/Ukraine!CV127,""),"")</f>
        <v/>
      </c>
      <c r="DK127" s="9" t="str">
        <f>IF($A127=2,IF(ISNUMBER(CW127/Ukraine!CW127),100*CW127/Ukraine!CW127,""),"")</f>
        <v/>
      </c>
      <c r="DM127" s="40" t="str">
        <f t="shared" si="67"/>
        <v/>
      </c>
      <c r="DN127" s="40" t="str">
        <f t="shared" si="68"/>
        <v/>
      </c>
      <c r="DO127" s="40" t="str">
        <f t="shared" si="69"/>
        <v/>
      </c>
      <c r="DP127" s="40" t="str">
        <f t="shared" si="70"/>
        <v/>
      </c>
      <c r="DQ127" s="40" t="str">
        <f t="shared" si="71"/>
        <v/>
      </c>
      <c r="DR127" s="40" t="str">
        <f t="shared" si="72"/>
        <v/>
      </c>
      <c r="DT127" s="40" t="str">
        <f t="shared" si="95"/>
        <v/>
      </c>
      <c r="DU127" s="40" t="str">
        <f t="shared" si="96"/>
        <v/>
      </c>
      <c r="DV127" s="40" t="str">
        <f t="shared" si="97"/>
        <v/>
      </c>
      <c r="DW127" s="40" t="str">
        <f t="shared" si="98"/>
        <v/>
      </c>
      <c r="DX127" s="40" t="str">
        <f t="shared" si="99"/>
        <v/>
      </c>
      <c r="DY127" s="40" t="str">
        <f t="shared" si="88"/>
        <v/>
      </c>
    </row>
    <row r="128" spans="1:129" x14ac:dyDescent="0.2">
      <c r="A128" s="39">
        <f>'Industry selection'!C128</f>
        <v>1</v>
      </c>
      <c r="B128" s="2">
        <v>27.9</v>
      </c>
      <c r="C128" s="2" t="s">
        <v>258</v>
      </c>
      <c r="E128" s="30" t="s">
        <v>257</v>
      </c>
      <c r="F128" s="31">
        <v>27.9</v>
      </c>
      <c r="G128" s="32" t="s">
        <v>258</v>
      </c>
      <c r="H128" s="157">
        <f>[1]Ukraine!$F$126</f>
        <v>148</v>
      </c>
      <c r="I128" s="157">
        <f>[1]Ukraine!$G$126</f>
        <v>7690</v>
      </c>
      <c r="J128" s="157">
        <f>[1]Ukraine!$H$126</f>
        <v>7640</v>
      </c>
      <c r="K128" s="157">
        <f>[1]Ukraine!$I$126</f>
        <v>1805382.8</v>
      </c>
      <c r="L128" s="157">
        <f>[1]Ukraine!$J$126</f>
        <v>249795.20000000001</v>
      </c>
      <c r="M128" s="11"/>
      <c r="N128" s="33" t="s">
        <v>853</v>
      </c>
      <c r="O128" s="36">
        <v>27.9</v>
      </c>
      <c r="P128" s="35" t="s">
        <v>258</v>
      </c>
      <c r="Q128" s="157">
        <f>[2]Ukraine!$F$126</f>
        <v>176</v>
      </c>
      <c r="R128" s="157">
        <f>[2]Ukraine!$G$126</f>
        <v>6782</v>
      </c>
      <c r="S128" s="157">
        <f>[2]Ukraine!$H$126</f>
        <v>6755</v>
      </c>
      <c r="T128" s="157">
        <f>[2]Ukraine!$I$126</f>
        <v>2247385.7000000002</v>
      </c>
      <c r="U128" s="157">
        <f>[2]Ukraine!$J$126</f>
        <v>227537.3</v>
      </c>
      <c r="V128" s="11"/>
      <c r="W128" s="36" t="s">
        <v>1198</v>
      </c>
      <c r="X128" s="36">
        <v>27.9</v>
      </c>
      <c r="Y128" s="36" t="s">
        <v>258</v>
      </c>
      <c r="Z128" s="157">
        <f>[3]Ukraine!$F$126</f>
        <v>152</v>
      </c>
      <c r="AA128" s="157">
        <f>[3]Ukraine!$G$126</f>
        <v>5752</v>
      </c>
      <c r="AB128" s="157">
        <f>[3]Ukraine!$H$126</f>
        <v>5700</v>
      </c>
      <c r="AC128" s="157">
        <f>[3]Ukraine!$I$126</f>
        <v>2557358.1</v>
      </c>
      <c r="AD128" s="157">
        <f>[3]Ukraine!$J$126</f>
        <v>222444.1</v>
      </c>
      <c r="AE128" s="11"/>
      <c r="AF128" s="37" t="s">
        <v>1198</v>
      </c>
      <c r="AG128" s="37">
        <v>27.9</v>
      </c>
      <c r="AH128" s="37" t="s">
        <v>258</v>
      </c>
      <c r="AI128" s="157">
        <f>[4]Ukraine!$F$126</f>
        <v>151</v>
      </c>
      <c r="AJ128" s="157">
        <f>[4]Ukraine!$G$126</f>
        <v>6808</v>
      </c>
      <c r="AK128" s="157">
        <f>[4]Ukraine!$H$126</f>
        <v>6780</v>
      </c>
      <c r="AL128" s="157">
        <f>[4]Ukraine!$I$126</f>
        <v>3261514.3</v>
      </c>
      <c r="AM128" s="157">
        <f>[4]Ukraine!$J$126</f>
        <v>363372.9</v>
      </c>
      <c r="AN128" s="11"/>
      <c r="AO128" s="11" t="s">
        <v>1198</v>
      </c>
      <c r="AP128" s="11">
        <v>27.9</v>
      </c>
      <c r="AQ128" s="11" t="s">
        <v>258</v>
      </c>
      <c r="AR128" s="157">
        <f>[5]Ukraine!$F$126</f>
        <v>136</v>
      </c>
      <c r="AS128" s="157">
        <f>[5]Ukraine!$G$126</f>
        <v>7826</v>
      </c>
      <c r="AT128" s="157">
        <f>[5]Ukraine!$H$126</f>
        <v>7807</v>
      </c>
      <c r="AU128" s="157">
        <f>[5]Ukraine!$I$126</f>
        <v>3479981.9</v>
      </c>
      <c r="AV128" s="157">
        <f>[5]Ukraine!$J$126</f>
        <v>553262.69999999995</v>
      </c>
      <c r="AW128" s="11"/>
      <c r="AX128" s="33" t="s">
        <v>1198</v>
      </c>
      <c r="AY128" s="33">
        <v>27.9</v>
      </c>
      <c r="AZ128" s="33" t="s">
        <v>258</v>
      </c>
      <c r="BA128" s="157">
        <f>[6]Ukraine!$F$126</f>
        <v>148</v>
      </c>
      <c r="BB128" s="157">
        <f>[6]Ukraine!$G$126</f>
        <v>6157</v>
      </c>
      <c r="BC128" s="157">
        <f>[6]Ukraine!$H$126</f>
        <v>6119</v>
      </c>
      <c r="BD128" s="157">
        <f>[6]Ukraine!$I$126</f>
        <v>3977992.3</v>
      </c>
      <c r="BE128" s="157">
        <f>[6]Ukraine!$J$126</f>
        <v>496546</v>
      </c>
      <c r="BG128" s="2">
        <v>27.9</v>
      </c>
      <c r="BH128" s="2" t="s">
        <v>258</v>
      </c>
      <c r="BI128" s="1">
        <f t="shared" si="73"/>
        <v>148</v>
      </c>
      <c r="BJ128" s="1">
        <f t="shared" si="74"/>
        <v>176</v>
      </c>
      <c r="BK128" s="1">
        <f t="shared" si="75"/>
        <v>152</v>
      </c>
      <c r="BL128" s="1">
        <f t="shared" si="76"/>
        <v>151</v>
      </c>
      <c r="BM128" s="1">
        <f t="shared" si="77"/>
        <v>136</v>
      </c>
      <c r="BN128" s="1">
        <f t="shared" si="78"/>
        <v>148</v>
      </c>
      <c r="BP128" s="1">
        <f t="shared" si="89"/>
        <v>7640</v>
      </c>
      <c r="BQ128" s="1">
        <f t="shared" si="90"/>
        <v>6755</v>
      </c>
      <c r="BR128" s="1">
        <f t="shared" si="91"/>
        <v>5700</v>
      </c>
      <c r="BS128" s="1">
        <f t="shared" si="92"/>
        <v>6780</v>
      </c>
      <c r="BT128" s="1">
        <f t="shared" si="93"/>
        <v>7807</v>
      </c>
      <c r="BU128" s="1">
        <f t="shared" si="94"/>
        <v>6119</v>
      </c>
      <c r="BW128" s="40" t="str">
        <f t="shared" si="100"/>
        <v/>
      </c>
      <c r="BX128" s="40" t="str">
        <f t="shared" si="100"/>
        <v/>
      </c>
      <c r="BY128" s="40" t="str">
        <f t="shared" si="100"/>
        <v/>
      </c>
      <c r="BZ128" s="40" t="str">
        <f t="shared" si="100"/>
        <v/>
      </c>
      <c r="CA128" s="40" t="str">
        <f t="shared" si="100"/>
        <v/>
      </c>
      <c r="CB128" s="40" t="str">
        <f t="shared" si="100"/>
        <v/>
      </c>
      <c r="CD128" s="10">
        <f t="shared" si="79"/>
        <v>249795.20000000001</v>
      </c>
      <c r="CE128" s="10">
        <f t="shared" si="80"/>
        <v>227537.3</v>
      </c>
      <c r="CF128" s="10">
        <f t="shared" si="81"/>
        <v>222444.1</v>
      </c>
      <c r="CG128" s="10">
        <f t="shared" si="82"/>
        <v>363372.9</v>
      </c>
      <c r="CH128" s="10">
        <f t="shared" si="83"/>
        <v>553262.69999999995</v>
      </c>
      <c r="CI128" s="10">
        <f t="shared" si="84"/>
        <v>496546</v>
      </c>
      <c r="CK128" s="40" t="str">
        <f t="shared" si="104"/>
        <v/>
      </c>
      <c r="CL128" s="40" t="str">
        <f t="shared" si="104"/>
        <v/>
      </c>
      <c r="CM128" s="40" t="str">
        <f t="shared" si="104"/>
        <v/>
      </c>
      <c r="CN128" s="40" t="str">
        <f t="shared" si="101"/>
        <v/>
      </c>
      <c r="CO128" s="40" t="str">
        <f t="shared" si="101"/>
        <v/>
      </c>
      <c r="CP128" s="40" t="str">
        <f t="shared" si="101"/>
        <v/>
      </c>
      <c r="CR128" s="9" t="str">
        <f t="shared" si="105"/>
        <v/>
      </c>
      <c r="CS128" s="9" t="str">
        <f t="shared" si="105"/>
        <v/>
      </c>
      <c r="CT128" s="9" t="str">
        <f t="shared" si="105"/>
        <v/>
      </c>
      <c r="CU128" s="9" t="str">
        <f t="shared" si="102"/>
        <v/>
      </c>
      <c r="CV128" s="9" t="str">
        <f t="shared" si="102"/>
        <v/>
      </c>
      <c r="CW128" s="9" t="str">
        <f t="shared" si="102"/>
        <v/>
      </c>
      <c r="CY128" s="9" t="str">
        <f t="shared" si="106"/>
        <v/>
      </c>
      <c r="CZ128" s="9" t="str">
        <f t="shared" si="106"/>
        <v/>
      </c>
      <c r="DA128" s="9" t="str">
        <f t="shared" si="106"/>
        <v/>
      </c>
      <c r="DB128" s="9" t="str">
        <f t="shared" si="103"/>
        <v/>
      </c>
      <c r="DC128" s="9" t="str">
        <f t="shared" si="103"/>
        <v/>
      </c>
      <c r="DD128" s="9" t="str">
        <f t="shared" si="103"/>
        <v/>
      </c>
      <c r="DF128" s="9" t="str">
        <f>IF($A128=2,IF(ISNUMBER(CR128/Ukraine!CR128),100*CR128/Ukraine!CR128,""),"")</f>
        <v/>
      </c>
      <c r="DG128" s="9" t="str">
        <f>IF($A128=2,IF(ISNUMBER(CS128/Ukraine!CS128),100*CS128/Ukraine!CS128,""),"")</f>
        <v/>
      </c>
      <c r="DH128" s="9" t="str">
        <f>IF($A128=2,IF(ISNUMBER(CT128/Ukraine!CT128),100*CT128/Ukraine!CT128,""),"")</f>
        <v/>
      </c>
      <c r="DI128" s="9" t="str">
        <f>IF($A128=2,IF(ISNUMBER(CU128/Ukraine!CU128),100*CU128/Ukraine!CU128,""),"")</f>
        <v/>
      </c>
      <c r="DJ128" s="9" t="str">
        <f>IF($A128=2,IF(ISNUMBER(CV128/Ukraine!CV128),100*CV128/Ukraine!CV128,""),"")</f>
        <v/>
      </c>
      <c r="DK128" s="9" t="str">
        <f>IF($A128=2,IF(ISNUMBER(CW128/Ukraine!CW128),100*CW128/Ukraine!CW128,""),"")</f>
        <v/>
      </c>
      <c r="DM128" s="40" t="str">
        <f t="shared" si="67"/>
        <v/>
      </c>
      <c r="DN128" s="40" t="str">
        <f t="shared" si="68"/>
        <v/>
      </c>
      <c r="DO128" s="40" t="str">
        <f t="shared" si="69"/>
        <v/>
      </c>
      <c r="DP128" s="40" t="str">
        <f t="shared" si="70"/>
        <v/>
      </c>
      <c r="DQ128" s="40" t="str">
        <f t="shared" si="71"/>
        <v/>
      </c>
      <c r="DR128" s="40" t="str">
        <f t="shared" si="72"/>
        <v/>
      </c>
      <c r="DT128" s="40" t="str">
        <f t="shared" si="95"/>
        <v/>
      </c>
      <c r="DU128" s="40" t="str">
        <f t="shared" si="96"/>
        <v/>
      </c>
      <c r="DV128" s="40" t="str">
        <f t="shared" si="97"/>
        <v/>
      </c>
      <c r="DW128" s="40" t="str">
        <f t="shared" si="98"/>
        <v/>
      </c>
      <c r="DX128" s="40" t="str">
        <f t="shared" si="99"/>
        <v/>
      </c>
      <c r="DY128" s="40" t="str">
        <f t="shared" si="88"/>
        <v/>
      </c>
    </row>
    <row r="129" spans="1:129" x14ac:dyDescent="0.2">
      <c r="A129" s="39" t="str">
        <f>'Industry selection'!C129</f>
        <v/>
      </c>
      <c r="B129" s="2">
        <v>28</v>
      </c>
      <c r="C129" s="2" t="s">
        <v>260</v>
      </c>
      <c r="E129" s="30" t="s">
        <v>259</v>
      </c>
      <c r="F129" s="31">
        <v>28</v>
      </c>
      <c r="G129" s="32" t="s">
        <v>260</v>
      </c>
      <c r="H129" s="157">
        <f>[1]Ukraine!$F$127</f>
        <v>2111</v>
      </c>
      <c r="I129" s="157">
        <f>[1]Ukraine!$G$127</f>
        <v>184245</v>
      </c>
      <c r="J129" s="157">
        <f>[1]Ukraine!$H$127</f>
        <v>183713</v>
      </c>
      <c r="K129" s="157">
        <f>[1]Ukraine!$I$127</f>
        <v>45048484.100000001</v>
      </c>
      <c r="L129" s="157">
        <f>[1]Ukraine!$J$127</f>
        <v>6675067.2999999998</v>
      </c>
      <c r="M129" s="11"/>
      <c r="N129" s="33" t="s">
        <v>854</v>
      </c>
      <c r="O129" s="36">
        <v>28</v>
      </c>
      <c r="P129" s="35" t="s">
        <v>260</v>
      </c>
      <c r="Q129" s="157">
        <f>[2]Ukraine!$F$127</f>
        <v>2372</v>
      </c>
      <c r="R129" s="157">
        <f>[2]Ukraine!$G$127</f>
        <v>171795</v>
      </c>
      <c r="S129" s="157">
        <f>[2]Ukraine!$H$127</f>
        <v>171323</v>
      </c>
      <c r="T129" s="157">
        <f>[2]Ukraine!$I$127</f>
        <v>40933079.100000001</v>
      </c>
      <c r="U129" s="157">
        <f>[2]Ukraine!$J$127</f>
        <v>6576492.5</v>
      </c>
      <c r="V129" s="11"/>
      <c r="W129" s="36" t="s">
        <v>1199</v>
      </c>
      <c r="X129" s="36">
        <v>28</v>
      </c>
      <c r="Y129" s="36" t="s">
        <v>260</v>
      </c>
      <c r="Z129" s="157">
        <f>[3]Ukraine!$F$127</f>
        <v>2126</v>
      </c>
      <c r="AA129" s="157">
        <f>[3]Ukraine!$G$127</f>
        <v>152073</v>
      </c>
      <c r="AB129" s="157">
        <f>[3]Ukraine!$H$127</f>
        <v>151557</v>
      </c>
      <c r="AC129" s="157">
        <f>[3]Ukraine!$I$127</f>
        <v>39102667.299999997</v>
      </c>
      <c r="AD129" s="157">
        <f>[3]Ukraine!$J$127</f>
        <v>6258567.7999999998</v>
      </c>
      <c r="AE129" s="11"/>
      <c r="AF129" s="37" t="s">
        <v>1199</v>
      </c>
      <c r="AG129" s="37">
        <v>28</v>
      </c>
      <c r="AH129" s="37" t="s">
        <v>260</v>
      </c>
      <c r="AI129" s="157">
        <f>[4]Ukraine!$F$127</f>
        <v>2131</v>
      </c>
      <c r="AJ129" s="157">
        <f>[4]Ukraine!$G$127</f>
        <v>136377</v>
      </c>
      <c r="AK129" s="157">
        <f>[4]Ukraine!$H$127</f>
        <v>135980</v>
      </c>
      <c r="AL129" s="157">
        <f>[4]Ukraine!$I$127</f>
        <v>50080692.299999997</v>
      </c>
      <c r="AM129" s="157">
        <f>[4]Ukraine!$J$127</f>
        <v>6754351.9000000004</v>
      </c>
      <c r="AN129" s="11"/>
      <c r="AO129" s="11" t="s">
        <v>1428</v>
      </c>
      <c r="AP129" s="11">
        <v>28</v>
      </c>
      <c r="AQ129" s="11" t="s">
        <v>260</v>
      </c>
      <c r="AR129" s="157">
        <f>[5]Ukraine!$F$127</f>
        <v>2086</v>
      </c>
      <c r="AS129" s="157">
        <f>[5]Ukraine!$G$127</f>
        <v>130737</v>
      </c>
      <c r="AT129" s="157">
        <f>[5]Ukraine!$H$127</f>
        <v>130303</v>
      </c>
      <c r="AU129" s="157">
        <f>[5]Ukraine!$I$127</f>
        <v>60223527.5</v>
      </c>
      <c r="AV129" s="157">
        <f>[5]Ukraine!$J$127</f>
        <v>7937984.5</v>
      </c>
      <c r="AW129" s="11"/>
      <c r="AX129" s="33" t="s">
        <v>1428</v>
      </c>
      <c r="AY129" s="33">
        <v>28</v>
      </c>
      <c r="AZ129" s="33" t="s">
        <v>260</v>
      </c>
      <c r="BA129" s="157">
        <f>[6]Ukraine!$F$127</f>
        <v>2241</v>
      </c>
      <c r="BB129" s="157">
        <f>[6]Ukraine!$G$127</f>
        <v>132964</v>
      </c>
      <c r="BC129" s="157">
        <f>[6]Ukraine!$H$127</f>
        <v>132569</v>
      </c>
      <c r="BD129" s="157">
        <f>[6]Ukraine!$I$127</f>
        <v>67887384.900000006</v>
      </c>
      <c r="BE129" s="157">
        <f>[6]Ukraine!$J$127</f>
        <v>10914952.800000001</v>
      </c>
      <c r="BG129" s="2">
        <v>28</v>
      </c>
      <c r="BH129" s="2" t="s">
        <v>260</v>
      </c>
      <c r="BI129" s="1">
        <f t="shared" si="73"/>
        <v>2111</v>
      </c>
      <c r="BJ129" s="1">
        <f t="shared" si="74"/>
        <v>2372</v>
      </c>
      <c r="BK129" s="1">
        <f t="shared" si="75"/>
        <v>2126</v>
      </c>
      <c r="BL129" s="1">
        <f t="shared" si="76"/>
        <v>2131</v>
      </c>
      <c r="BM129" s="1">
        <f t="shared" si="77"/>
        <v>2086</v>
      </c>
      <c r="BN129" s="1">
        <f t="shared" si="78"/>
        <v>2241</v>
      </c>
      <c r="BP129" s="1">
        <f t="shared" si="89"/>
        <v>183713</v>
      </c>
      <c r="BQ129" s="1">
        <f t="shared" si="90"/>
        <v>171323</v>
      </c>
      <c r="BR129" s="1">
        <f t="shared" si="91"/>
        <v>151557</v>
      </c>
      <c r="BS129" s="1">
        <f t="shared" si="92"/>
        <v>135980</v>
      </c>
      <c r="BT129" s="1">
        <f t="shared" si="93"/>
        <v>130303</v>
      </c>
      <c r="BU129" s="1">
        <f t="shared" si="94"/>
        <v>132569</v>
      </c>
      <c r="BW129" s="40" t="str">
        <f t="shared" si="100"/>
        <v/>
      </c>
      <c r="BX129" s="40" t="str">
        <f t="shared" si="100"/>
        <v/>
      </c>
      <c r="BY129" s="40" t="str">
        <f t="shared" si="100"/>
        <v/>
      </c>
      <c r="BZ129" s="40" t="str">
        <f t="shared" si="100"/>
        <v/>
      </c>
      <c r="CA129" s="40" t="str">
        <f t="shared" si="100"/>
        <v/>
      </c>
      <c r="CB129" s="40" t="str">
        <f t="shared" si="100"/>
        <v/>
      </c>
      <c r="CD129" s="10">
        <f t="shared" si="79"/>
        <v>6675067.2999999998</v>
      </c>
      <c r="CE129" s="10">
        <f t="shared" si="80"/>
        <v>6576492.5</v>
      </c>
      <c r="CF129" s="10">
        <f t="shared" si="81"/>
        <v>6258567.7999999998</v>
      </c>
      <c r="CG129" s="10">
        <f t="shared" si="82"/>
        <v>6754351.9000000004</v>
      </c>
      <c r="CH129" s="10">
        <f t="shared" si="83"/>
        <v>7937984.5</v>
      </c>
      <c r="CI129" s="10">
        <f t="shared" si="84"/>
        <v>10914952.800000001</v>
      </c>
      <c r="CK129" s="40" t="str">
        <f t="shared" si="104"/>
        <v/>
      </c>
      <c r="CL129" s="40" t="str">
        <f t="shared" si="104"/>
        <v/>
      </c>
      <c r="CM129" s="40" t="str">
        <f t="shared" si="104"/>
        <v/>
      </c>
      <c r="CN129" s="40" t="str">
        <f t="shared" si="101"/>
        <v/>
      </c>
      <c r="CO129" s="40" t="str">
        <f t="shared" si="101"/>
        <v/>
      </c>
      <c r="CP129" s="40" t="str">
        <f t="shared" si="101"/>
        <v/>
      </c>
      <c r="CR129" s="9" t="str">
        <f t="shared" si="105"/>
        <v/>
      </c>
      <c r="CS129" s="9" t="str">
        <f t="shared" si="105"/>
        <v/>
      </c>
      <c r="CT129" s="9" t="str">
        <f t="shared" si="105"/>
        <v/>
      </c>
      <c r="CU129" s="9" t="str">
        <f t="shared" si="102"/>
        <v/>
      </c>
      <c r="CV129" s="9" t="str">
        <f t="shared" si="102"/>
        <v/>
      </c>
      <c r="CW129" s="9" t="str">
        <f t="shared" si="102"/>
        <v/>
      </c>
      <c r="CY129" s="9" t="str">
        <f t="shared" si="106"/>
        <v/>
      </c>
      <c r="CZ129" s="9" t="str">
        <f t="shared" si="106"/>
        <v/>
      </c>
      <c r="DA129" s="9" t="str">
        <f t="shared" si="106"/>
        <v/>
      </c>
      <c r="DB129" s="9" t="str">
        <f t="shared" si="103"/>
        <v/>
      </c>
      <c r="DC129" s="9" t="str">
        <f t="shared" si="103"/>
        <v/>
      </c>
      <c r="DD129" s="9" t="str">
        <f t="shared" si="103"/>
        <v/>
      </c>
      <c r="DF129" s="9" t="str">
        <f>IF($A129=2,IF(ISNUMBER(CR129/Ukraine!CR129),100*CR129/Ukraine!CR129,""),"")</f>
        <v/>
      </c>
      <c r="DG129" s="9" t="str">
        <f>IF($A129=2,IF(ISNUMBER(CS129/Ukraine!CS129),100*CS129/Ukraine!CS129,""),"")</f>
        <v/>
      </c>
      <c r="DH129" s="9" t="str">
        <f>IF($A129=2,IF(ISNUMBER(CT129/Ukraine!CT129),100*CT129/Ukraine!CT129,""),"")</f>
        <v/>
      </c>
      <c r="DI129" s="9" t="str">
        <f>IF($A129=2,IF(ISNUMBER(CU129/Ukraine!CU129),100*CU129/Ukraine!CU129,""),"")</f>
        <v/>
      </c>
      <c r="DJ129" s="9" t="str">
        <f>IF($A129=2,IF(ISNUMBER(CV129/Ukraine!CV129),100*CV129/Ukraine!CV129,""),"")</f>
        <v/>
      </c>
      <c r="DK129" s="9" t="str">
        <f>IF($A129=2,IF(ISNUMBER(CW129/Ukraine!CW129),100*CW129/Ukraine!CW129,""),"")</f>
        <v/>
      </c>
      <c r="DM129" s="40" t="str">
        <f t="shared" si="67"/>
        <v/>
      </c>
      <c r="DN129" s="40" t="str">
        <f t="shared" si="68"/>
        <v/>
      </c>
      <c r="DO129" s="40" t="str">
        <f t="shared" si="69"/>
        <v/>
      </c>
      <c r="DP129" s="40" t="str">
        <f t="shared" si="70"/>
        <v/>
      </c>
      <c r="DQ129" s="40" t="str">
        <f t="shared" si="71"/>
        <v/>
      </c>
      <c r="DR129" s="40" t="str">
        <f t="shared" si="72"/>
        <v/>
      </c>
      <c r="DT129" s="40" t="str">
        <f t="shared" si="95"/>
        <v/>
      </c>
      <c r="DU129" s="40" t="str">
        <f t="shared" si="96"/>
        <v/>
      </c>
      <c r="DV129" s="40" t="str">
        <f t="shared" si="97"/>
        <v/>
      </c>
      <c r="DW129" s="40" t="str">
        <f t="shared" si="98"/>
        <v/>
      </c>
      <c r="DX129" s="40" t="str">
        <f t="shared" si="99"/>
        <v/>
      </c>
      <c r="DY129" s="40" t="str">
        <f t="shared" si="88"/>
        <v/>
      </c>
    </row>
    <row r="130" spans="1:129" x14ac:dyDescent="0.2">
      <c r="A130" s="39">
        <f>'Industry selection'!C130</f>
        <v>2</v>
      </c>
      <c r="B130" s="2">
        <v>28.1</v>
      </c>
      <c r="C130" s="2" t="s">
        <v>262</v>
      </c>
      <c r="E130" s="30" t="s">
        <v>261</v>
      </c>
      <c r="F130" s="31">
        <v>28.1</v>
      </c>
      <c r="G130" s="32" t="s">
        <v>262</v>
      </c>
      <c r="H130" s="157">
        <f>[1]Ukraine!$F$128</f>
        <v>324</v>
      </c>
      <c r="I130" s="157">
        <f>[1]Ukraine!$G$128</f>
        <v>63872</v>
      </c>
      <c r="J130" s="157">
        <f>[1]Ukraine!$H$128</f>
        <v>63806</v>
      </c>
      <c r="K130" s="157">
        <f>[1]Ukraine!$I$128</f>
        <v>15327377.4</v>
      </c>
      <c r="L130" s="157">
        <f>[1]Ukraine!$J$128</f>
        <v>2526157</v>
      </c>
      <c r="M130" s="11"/>
      <c r="N130" s="33" t="s">
        <v>855</v>
      </c>
      <c r="O130" s="36">
        <v>28.1</v>
      </c>
      <c r="P130" s="35" t="s">
        <v>262</v>
      </c>
      <c r="Q130" s="157">
        <f>[2]Ukraine!$F$128</f>
        <v>365</v>
      </c>
      <c r="R130" s="157">
        <f>[2]Ukraine!$G$128</f>
        <v>64036</v>
      </c>
      <c r="S130" s="157">
        <f>[2]Ukraine!$H$128</f>
        <v>63988</v>
      </c>
      <c r="T130" s="157">
        <f>[2]Ukraine!$I$128</f>
        <v>15076735.800000001</v>
      </c>
      <c r="U130" s="157">
        <f>[2]Ukraine!$J$128</f>
        <v>2729266.5</v>
      </c>
      <c r="V130" s="11"/>
      <c r="W130" s="36" t="s">
        <v>1200</v>
      </c>
      <c r="X130" s="36">
        <v>28.1</v>
      </c>
      <c r="Y130" s="36" t="s">
        <v>262</v>
      </c>
      <c r="Z130" s="157">
        <f>[3]Ukraine!$F$128</f>
        <v>338</v>
      </c>
      <c r="AA130" s="157">
        <f>[3]Ukraine!$G$128</f>
        <v>59832</v>
      </c>
      <c r="AB130" s="157">
        <f>[3]Ukraine!$H$128</f>
        <v>59752</v>
      </c>
      <c r="AC130" s="157">
        <f>[3]Ukraine!$I$128</f>
        <v>14299602</v>
      </c>
      <c r="AD130" s="157">
        <f>[3]Ukraine!$J$128</f>
        <v>2645986.6</v>
      </c>
      <c r="AE130" s="11"/>
      <c r="AF130" s="37" t="s">
        <v>1200</v>
      </c>
      <c r="AG130" s="37">
        <v>28.1</v>
      </c>
      <c r="AH130" s="37" t="s">
        <v>262</v>
      </c>
      <c r="AI130" s="157">
        <f>[4]Ukraine!$F$128</f>
        <v>322</v>
      </c>
      <c r="AJ130" s="157">
        <f>[4]Ukraine!$G$128</f>
        <v>51492</v>
      </c>
      <c r="AK130" s="157">
        <f>[4]Ukraine!$H$128</f>
        <v>51438</v>
      </c>
      <c r="AL130" s="157">
        <f>[4]Ukraine!$I$128</f>
        <v>18242270.899999999</v>
      </c>
      <c r="AM130" s="157">
        <f>[4]Ukraine!$J$128</f>
        <v>2821272.3</v>
      </c>
      <c r="AN130" s="11"/>
      <c r="AO130" s="11" t="s">
        <v>1200</v>
      </c>
      <c r="AP130" s="11">
        <v>28.1</v>
      </c>
      <c r="AQ130" s="11" t="s">
        <v>262</v>
      </c>
      <c r="AR130" s="157">
        <f>[5]Ukraine!$F$128</f>
        <v>319</v>
      </c>
      <c r="AS130" s="157">
        <f>[5]Ukraine!$G$128</f>
        <v>48674</v>
      </c>
      <c r="AT130" s="157">
        <f>[5]Ukraine!$H$128</f>
        <v>48627</v>
      </c>
      <c r="AU130" s="157">
        <f>[5]Ukraine!$I$128</f>
        <v>19440607.399999999</v>
      </c>
      <c r="AV130" s="157">
        <f>[5]Ukraine!$J$128</f>
        <v>3182218.6</v>
      </c>
      <c r="AW130" s="11"/>
      <c r="AX130" s="33" t="s">
        <v>1200</v>
      </c>
      <c r="AY130" s="33">
        <v>28.1</v>
      </c>
      <c r="AZ130" s="33" t="s">
        <v>262</v>
      </c>
      <c r="BA130" s="157">
        <f>[6]Ukraine!$F$128</f>
        <v>337</v>
      </c>
      <c r="BB130" s="157">
        <f>[6]Ukraine!$G$128</f>
        <v>44428</v>
      </c>
      <c r="BC130" s="157">
        <f>[6]Ukraine!$H$128</f>
        <v>44347</v>
      </c>
      <c r="BD130" s="157">
        <f>[6]Ukraine!$I$128</f>
        <v>19106270.699999999</v>
      </c>
      <c r="BE130" s="157">
        <f>[6]Ukraine!$J$128</f>
        <v>3798412.2</v>
      </c>
      <c r="BG130" s="2">
        <v>28.1</v>
      </c>
      <c r="BH130" s="2" t="s">
        <v>262</v>
      </c>
      <c r="BI130" s="1">
        <f t="shared" si="73"/>
        <v>324</v>
      </c>
      <c r="BJ130" s="1">
        <f t="shared" si="74"/>
        <v>365</v>
      </c>
      <c r="BK130" s="1">
        <f t="shared" si="75"/>
        <v>338</v>
      </c>
      <c r="BL130" s="1">
        <f t="shared" si="76"/>
        <v>322</v>
      </c>
      <c r="BM130" s="1">
        <f t="shared" si="77"/>
        <v>319</v>
      </c>
      <c r="BN130" s="1">
        <f t="shared" si="78"/>
        <v>337</v>
      </c>
      <c r="BP130" s="1">
        <f t="shared" si="89"/>
        <v>63806</v>
      </c>
      <c r="BQ130" s="1">
        <f t="shared" si="90"/>
        <v>63988</v>
      </c>
      <c r="BR130" s="1">
        <f t="shared" si="91"/>
        <v>59752</v>
      </c>
      <c r="BS130" s="1">
        <f t="shared" si="92"/>
        <v>51438</v>
      </c>
      <c r="BT130" s="1">
        <f t="shared" si="93"/>
        <v>48627</v>
      </c>
      <c r="BU130" s="1">
        <f t="shared" si="94"/>
        <v>44347</v>
      </c>
      <c r="BW130" s="40">
        <f t="shared" si="100"/>
        <v>8.7517033698433413E-3</v>
      </c>
      <c r="BX130" s="40">
        <f t="shared" si="100"/>
        <v>9.1206123587233706E-3</v>
      </c>
      <c r="BY130" s="40">
        <f t="shared" si="100"/>
        <v>9.6483328642543581E-3</v>
      </c>
      <c r="BZ130" s="40">
        <f t="shared" si="100"/>
        <v>8.902203484870511E-3</v>
      </c>
      <c r="CA130" s="40">
        <f t="shared" si="100"/>
        <v>8.5103426381169609E-3</v>
      </c>
      <c r="CB130" s="40">
        <f t="shared" si="100"/>
        <v>7.7603185533157704E-3</v>
      </c>
      <c r="CD130" s="10">
        <f t="shared" si="79"/>
        <v>2526157</v>
      </c>
      <c r="CE130" s="10">
        <f t="shared" si="80"/>
        <v>2729266.5</v>
      </c>
      <c r="CF130" s="10">
        <f t="shared" si="81"/>
        <v>2645986.6</v>
      </c>
      <c r="CG130" s="10">
        <f t="shared" si="82"/>
        <v>2821272.3</v>
      </c>
      <c r="CH130" s="10">
        <f t="shared" si="83"/>
        <v>3182218.6</v>
      </c>
      <c r="CI130" s="10">
        <f t="shared" si="84"/>
        <v>3798412.2</v>
      </c>
      <c r="CK130" s="40">
        <f t="shared" si="104"/>
        <v>9.4860730888222042E-3</v>
      </c>
      <c r="CL130" s="40">
        <f t="shared" si="104"/>
        <v>1.0112722037767856E-2</v>
      </c>
      <c r="CM130" s="40">
        <f t="shared" si="104"/>
        <v>1.011770106677443E-2</v>
      </c>
      <c r="CN130" s="40">
        <f t="shared" si="101"/>
        <v>9.5375561491606951E-3</v>
      </c>
      <c r="CO130" s="40">
        <f t="shared" si="101"/>
        <v>8.8191305852520479E-3</v>
      </c>
      <c r="CP130" s="40">
        <f t="shared" si="101"/>
        <v>8.0344658695615436E-3</v>
      </c>
      <c r="CR130" s="9">
        <f t="shared" si="105"/>
        <v>39.591213992414509</v>
      </c>
      <c r="CS130" s="9">
        <f t="shared" si="105"/>
        <v>42.652786459961241</v>
      </c>
      <c r="CT130" s="9">
        <f t="shared" si="105"/>
        <v>44.282812290801985</v>
      </c>
      <c r="CU130" s="9">
        <f t="shared" si="102"/>
        <v>54.848017030211125</v>
      </c>
      <c r="CV130" s="9">
        <f t="shared" si="102"/>
        <v>65.441392641947886</v>
      </c>
      <c r="CW130" s="9">
        <f t="shared" si="102"/>
        <v>85.652066656143603</v>
      </c>
      <c r="CY130" s="9">
        <f t="shared" si="106"/>
        <v>108.39116327353321</v>
      </c>
      <c r="CZ130" s="9">
        <f t="shared" si="106"/>
        <v>110.87766522711151</v>
      </c>
      <c r="DA130" s="9">
        <f t="shared" si="106"/>
        <v>104.86475963385355</v>
      </c>
      <c r="DB130" s="9">
        <f t="shared" si="103"/>
        <v>107.13702697730938</v>
      </c>
      <c r="DC130" s="9">
        <f t="shared" si="103"/>
        <v>103.62838442898943</v>
      </c>
      <c r="DD130" s="9">
        <f t="shared" si="103"/>
        <v>103.53268122129649</v>
      </c>
      <c r="DF130" s="9">
        <f>IF($A130=2,IF(ISNUMBER(CR130/Ukraine!CR130),100*CR130/Ukraine!CR130,""),"")</f>
        <v>100</v>
      </c>
      <c r="DG130" s="9">
        <f>IF($A130=2,IF(ISNUMBER(CS130/Ukraine!CS130),100*CS130/Ukraine!CS130,""),"")</f>
        <v>100</v>
      </c>
      <c r="DH130" s="9">
        <f>IF($A130=2,IF(ISNUMBER(CT130/Ukraine!CT130),100*CT130/Ukraine!CT130,""),"")</f>
        <v>100</v>
      </c>
      <c r="DI130" s="9">
        <f>IF($A130=2,IF(ISNUMBER(CU130/Ukraine!CU130),100*CU130/Ukraine!CU130,""),"")</f>
        <v>100</v>
      </c>
      <c r="DJ130" s="9">
        <f>IF($A130=2,IF(ISNUMBER(CV130/Ukraine!CV130),100*CV130/Ukraine!CV130,""),"")</f>
        <v>100</v>
      </c>
      <c r="DK130" s="9">
        <f>IF($A130=2,IF(ISNUMBER(CW130/Ukraine!CW130),100*CW130/Ukraine!CW130,""),"")</f>
        <v>100</v>
      </c>
      <c r="DM130" s="40">
        <f t="shared" si="67"/>
        <v>2.8523963263642482E-3</v>
      </c>
      <c r="DN130" s="40">
        <f t="shared" si="68"/>
        <v>-6.6199912483590695E-2</v>
      </c>
      <c r="DO130" s="40">
        <f t="shared" si="69"/>
        <v>-0.13914178604900251</v>
      </c>
      <c r="DP130" s="40">
        <f t="shared" si="70"/>
        <v>-5.4648314475679416E-2</v>
      </c>
      <c r="DQ130" s="40">
        <f t="shared" si="71"/>
        <v>-8.8016945318444506E-2</v>
      </c>
      <c r="DR130" s="40">
        <f t="shared" si="72"/>
        <v>-0.30497131931166344</v>
      </c>
      <c r="DT130" s="40">
        <f t="shared" si="95"/>
        <v>7.7329593079245251E-2</v>
      </c>
      <c r="DU130" s="40">
        <f t="shared" si="96"/>
        <v>3.8216162790932096E-2</v>
      </c>
      <c r="DV130" s="40">
        <f t="shared" si="97"/>
        <v>0.23858477347888862</v>
      </c>
      <c r="DW130" s="40">
        <f t="shared" si="98"/>
        <v>0.19314053971908907</v>
      </c>
      <c r="DX130" s="40">
        <f t="shared" si="99"/>
        <v>0.30883624565838907</v>
      </c>
      <c r="DY130" s="40">
        <f t="shared" si="88"/>
        <v>1.1634109697306614</v>
      </c>
    </row>
    <row r="131" spans="1:129" x14ac:dyDescent="0.2">
      <c r="A131" s="39">
        <f>'Industry selection'!C131</f>
        <v>1</v>
      </c>
      <c r="B131" s="2">
        <v>28.2</v>
      </c>
      <c r="C131" s="2" t="s">
        <v>264</v>
      </c>
      <c r="E131" s="30" t="s">
        <v>263</v>
      </c>
      <c r="F131" s="31">
        <v>28.2</v>
      </c>
      <c r="G131" s="32" t="s">
        <v>264</v>
      </c>
      <c r="H131" s="157">
        <f>[1]Ukraine!$F$129</f>
        <v>711</v>
      </c>
      <c r="I131" s="157">
        <f>[1]Ukraine!$G$129</f>
        <v>32753</v>
      </c>
      <c r="J131" s="157">
        <f>[1]Ukraine!$H$129</f>
        <v>32590</v>
      </c>
      <c r="K131" s="157">
        <f>[1]Ukraine!$I$129</f>
        <v>7470589.5</v>
      </c>
      <c r="L131" s="157">
        <f>[1]Ukraine!$J$129</f>
        <v>1086009</v>
      </c>
      <c r="M131" s="11"/>
      <c r="N131" s="33" t="s">
        <v>856</v>
      </c>
      <c r="O131" s="36">
        <v>28.2</v>
      </c>
      <c r="P131" s="35" t="s">
        <v>264</v>
      </c>
      <c r="Q131" s="157">
        <f>[2]Ukraine!$F$129</f>
        <v>811</v>
      </c>
      <c r="R131" s="157">
        <f>[2]Ukraine!$G$129</f>
        <v>30836</v>
      </c>
      <c r="S131" s="157">
        <f>[2]Ukraine!$H$129</f>
        <v>30680</v>
      </c>
      <c r="T131" s="157">
        <f>[2]Ukraine!$I$129</f>
        <v>7373921.9000000004</v>
      </c>
      <c r="U131" s="157">
        <f>[2]Ukraine!$J$129</f>
        <v>1008885.3</v>
      </c>
      <c r="V131" s="11"/>
      <c r="W131" s="36" t="s">
        <v>1201</v>
      </c>
      <c r="X131" s="36">
        <v>28.2</v>
      </c>
      <c r="Y131" s="36" t="s">
        <v>264</v>
      </c>
      <c r="Z131" s="157">
        <f>[3]Ukraine!$F$129</f>
        <v>765</v>
      </c>
      <c r="AA131" s="157">
        <f>[3]Ukraine!$G$129</f>
        <v>27121</v>
      </c>
      <c r="AB131" s="157">
        <f>[3]Ukraine!$H$129</f>
        <v>26942</v>
      </c>
      <c r="AC131" s="157">
        <f>[3]Ukraine!$I$129</f>
        <v>8299574.5999999996</v>
      </c>
      <c r="AD131" s="157">
        <f>[3]Ukraine!$J$129</f>
        <v>965854.4</v>
      </c>
      <c r="AE131" s="11"/>
      <c r="AF131" s="37" t="s">
        <v>1201</v>
      </c>
      <c r="AG131" s="37">
        <v>28.2</v>
      </c>
      <c r="AH131" s="37" t="s">
        <v>264</v>
      </c>
      <c r="AI131" s="157">
        <f>[4]Ukraine!$F$129</f>
        <v>739</v>
      </c>
      <c r="AJ131" s="157">
        <f>[4]Ukraine!$G$129</f>
        <v>22530</v>
      </c>
      <c r="AK131" s="157">
        <f>[4]Ukraine!$H$129</f>
        <v>22405</v>
      </c>
      <c r="AL131" s="157">
        <f>[4]Ukraine!$I$129</f>
        <v>9105406.9000000004</v>
      </c>
      <c r="AM131" s="157">
        <f>[4]Ukraine!$J$129</f>
        <v>998952.3</v>
      </c>
      <c r="AN131" s="11"/>
      <c r="AO131" s="11" t="s">
        <v>1201</v>
      </c>
      <c r="AP131" s="11">
        <v>28.2</v>
      </c>
      <c r="AQ131" s="11" t="s">
        <v>264</v>
      </c>
      <c r="AR131" s="157">
        <f>[5]Ukraine!$F$129</f>
        <v>734</v>
      </c>
      <c r="AS131" s="157">
        <f>[5]Ukraine!$G$129</f>
        <v>22505</v>
      </c>
      <c r="AT131" s="157">
        <f>[5]Ukraine!$H$129</f>
        <v>22348</v>
      </c>
      <c r="AU131" s="157">
        <f>[5]Ukraine!$I$129</f>
        <v>11605074.1</v>
      </c>
      <c r="AV131" s="157">
        <f>[5]Ukraine!$J$129</f>
        <v>1276052.3</v>
      </c>
      <c r="AW131" s="11"/>
      <c r="AX131" s="33" t="s">
        <v>1201</v>
      </c>
      <c r="AY131" s="33">
        <v>28.2</v>
      </c>
      <c r="AZ131" s="33" t="s">
        <v>264</v>
      </c>
      <c r="BA131" s="157">
        <f>[6]Ukraine!$F$129</f>
        <v>777</v>
      </c>
      <c r="BB131" s="157">
        <f>[6]Ukraine!$G$129</f>
        <v>24092</v>
      </c>
      <c r="BC131" s="157">
        <f>[6]Ukraine!$H$129</f>
        <v>23967</v>
      </c>
      <c r="BD131" s="157">
        <f>[6]Ukraine!$I$129</f>
        <v>15522971.699999999</v>
      </c>
      <c r="BE131" s="157">
        <f>[6]Ukraine!$J$129</f>
        <v>1906905</v>
      </c>
      <c r="BG131" s="2">
        <v>28.2</v>
      </c>
      <c r="BH131" s="2" t="s">
        <v>264</v>
      </c>
      <c r="BI131" s="1">
        <f t="shared" si="73"/>
        <v>711</v>
      </c>
      <c r="BJ131" s="1">
        <f t="shared" si="74"/>
        <v>811</v>
      </c>
      <c r="BK131" s="1">
        <f t="shared" si="75"/>
        <v>765</v>
      </c>
      <c r="BL131" s="1">
        <f t="shared" si="76"/>
        <v>739</v>
      </c>
      <c r="BM131" s="1">
        <f t="shared" si="77"/>
        <v>734</v>
      </c>
      <c r="BN131" s="1">
        <f t="shared" si="78"/>
        <v>777</v>
      </c>
      <c r="BP131" s="1">
        <f t="shared" si="89"/>
        <v>32590</v>
      </c>
      <c r="BQ131" s="1">
        <f t="shared" si="90"/>
        <v>30680</v>
      </c>
      <c r="BR131" s="1">
        <f t="shared" si="91"/>
        <v>26942</v>
      </c>
      <c r="BS131" s="1">
        <f t="shared" si="92"/>
        <v>22405</v>
      </c>
      <c r="BT131" s="1">
        <f t="shared" si="93"/>
        <v>22348</v>
      </c>
      <c r="BU131" s="1">
        <f t="shared" si="94"/>
        <v>23967</v>
      </c>
      <c r="BW131" s="40" t="str">
        <f t="shared" si="100"/>
        <v/>
      </c>
      <c r="BX131" s="40" t="str">
        <f t="shared" si="100"/>
        <v/>
      </c>
      <c r="BY131" s="40" t="str">
        <f t="shared" si="100"/>
        <v/>
      </c>
      <c r="BZ131" s="40" t="str">
        <f t="shared" si="100"/>
        <v/>
      </c>
      <c r="CA131" s="40" t="str">
        <f t="shared" si="100"/>
        <v/>
      </c>
      <c r="CB131" s="40" t="str">
        <f t="shared" si="100"/>
        <v/>
      </c>
      <c r="CD131" s="10">
        <f t="shared" si="79"/>
        <v>1086009</v>
      </c>
      <c r="CE131" s="10">
        <f t="shared" si="80"/>
        <v>1008885.3</v>
      </c>
      <c r="CF131" s="10">
        <f t="shared" si="81"/>
        <v>965854.4</v>
      </c>
      <c r="CG131" s="10">
        <f t="shared" si="82"/>
        <v>998952.3</v>
      </c>
      <c r="CH131" s="10">
        <f t="shared" si="83"/>
        <v>1276052.3</v>
      </c>
      <c r="CI131" s="10">
        <f t="shared" si="84"/>
        <v>1906905</v>
      </c>
      <c r="CK131" s="40" t="str">
        <f t="shared" si="104"/>
        <v/>
      </c>
      <c r="CL131" s="40" t="str">
        <f t="shared" si="104"/>
        <v/>
      </c>
      <c r="CM131" s="40" t="str">
        <f t="shared" si="104"/>
        <v/>
      </c>
      <c r="CN131" s="40" t="str">
        <f t="shared" si="101"/>
        <v/>
      </c>
      <c r="CO131" s="40" t="str">
        <f t="shared" si="101"/>
        <v/>
      </c>
      <c r="CP131" s="40" t="str">
        <f t="shared" si="101"/>
        <v/>
      </c>
      <c r="CR131" s="9" t="str">
        <f t="shared" si="105"/>
        <v/>
      </c>
      <c r="CS131" s="9" t="str">
        <f t="shared" si="105"/>
        <v/>
      </c>
      <c r="CT131" s="9" t="str">
        <f t="shared" si="105"/>
        <v/>
      </c>
      <c r="CU131" s="9" t="str">
        <f t="shared" si="102"/>
        <v/>
      </c>
      <c r="CV131" s="9" t="str">
        <f t="shared" si="102"/>
        <v/>
      </c>
      <c r="CW131" s="9" t="str">
        <f t="shared" si="102"/>
        <v/>
      </c>
      <c r="CY131" s="9" t="str">
        <f t="shared" si="106"/>
        <v/>
      </c>
      <c r="CZ131" s="9" t="str">
        <f t="shared" si="106"/>
        <v/>
      </c>
      <c r="DA131" s="9" t="str">
        <f t="shared" si="106"/>
        <v/>
      </c>
      <c r="DB131" s="9" t="str">
        <f t="shared" si="103"/>
        <v/>
      </c>
      <c r="DC131" s="9" t="str">
        <f t="shared" si="103"/>
        <v/>
      </c>
      <c r="DD131" s="9" t="str">
        <f t="shared" si="103"/>
        <v/>
      </c>
      <c r="DF131" s="9" t="str">
        <f>IF($A131=2,IF(ISNUMBER(CR131/Ukraine!CR131),100*CR131/Ukraine!CR131,""),"")</f>
        <v/>
      </c>
      <c r="DG131" s="9" t="str">
        <f>IF($A131=2,IF(ISNUMBER(CS131/Ukraine!CS131),100*CS131/Ukraine!CS131,""),"")</f>
        <v/>
      </c>
      <c r="DH131" s="9" t="str">
        <f>IF($A131=2,IF(ISNUMBER(CT131/Ukraine!CT131),100*CT131/Ukraine!CT131,""),"")</f>
        <v/>
      </c>
      <c r="DI131" s="9" t="str">
        <f>IF($A131=2,IF(ISNUMBER(CU131/Ukraine!CU131),100*CU131/Ukraine!CU131,""),"")</f>
        <v/>
      </c>
      <c r="DJ131" s="9" t="str">
        <f>IF($A131=2,IF(ISNUMBER(CV131/Ukraine!CV131),100*CV131/Ukraine!CV131,""),"")</f>
        <v/>
      </c>
      <c r="DK131" s="9" t="str">
        <f>IF($A131=2,IF(ISNUMBER(CW131/Ukraine!CW131),100*CW131/Ukraine!CW131,""),"")</f>
        <v/>
      </c>
      <c r="DM131" s="40" t="str">
        <f t="shared" si="67"/>
        <v/>
      </c>
      <c r="DN131" s="40" t="str">
        <f t="shared" si="68"/>
        <v/>
      </c>
      <c r="DO131" s="40" t="str">
        <f t="shared" si="69"/>
        <v/>
      </c>
      <c r="DP131" s="40" t="str">
        <f t="shared" si="70"/>
        <v/>
      </c>
      <c r="DQ131" s="40" t="str">
        <f t="shared" si="71"/>
        <v/>
      </c>
      <c r="DR131" s="40" t="str">
        <f t="shared" si="72"/>
        <v/>
      </c>
      <c r="DT131" s="40" t="str">
        <f t="shared" si="95"/>
        <v/>
      </c>
      <c r="DU131" s="40" t="str">
        <f t="shared" si="96"/>
        <v/>
      </c>
      <c r="DV131" s="40" t="str">
        <f t="shared" si="97"/>
        <v/>
      </c>
      <c r="DW131" s="40" t="str">
        <f t="shared" si="98"/>
        <v/>
      </c>
      <c r="DX131" s="40" t="str">
        <f t="shared" si="99"/>
        <v/>
      </c>
      <c r="DY131" s="40" t="str">
        <f t="shared" si="88"/>
        <v/>
      </c>
    </row>
    <row r="132" spans="1:129" x14ac:dyDescent="0.2">
      <c r="A132" s="39">
        <f>'Industry selection'!C132</f>
        <v>1</v>
      </c>
      <c r="B132" s="2">
        <v>28.3</v>
      </c>
      <c r="C132" s="2" t="s">
        <v>266</v>
      </c>
      <c r="E132" s="30" t="s">
        <v>265</v>
      </c>
      <c r="F132" s="31">
        <v>28.3</v>
      </c>
      <c r="G132" s="32" t="s">
        <v>266</v>
      </c>
      <c r="H132" s="157">
        <f>[1]Ukraine!$F$130</f>
        <v>267</v>
      </c>
      <c r="I132" s="157">
        <f>[1]Ukraine!$G$130</f>
        <v>22534</v>
      </c>
      <c r="J132" s="157">
        <f>[1]Ukraine!$H$130</f>
        <v>22449</v>
      </c>
      <c r="K132" s="157">
        <f>[1]Ukraine!$I$130</f>
        <v>7150052.2000000002</v>
      </c>
      <c r="L132" s="157">
        <f>[1]Ukraine!$J$130</f>
        <v>622871.69999999995</v>
      </c>
      <c r="M132" s="11"/>
      <c r="N132" s="33" t="s">
        <v>857</v>
      </c>
      <c r="O132" s="36">
        <v>28.3</v>
      </c>
      <c r="P132" s="35" t="s">
        <v>266</v>
      </c>
      <c r="Q132" s="157">
        <f>[2]Ukraine!$F$130</f>
        <v>296</v>
      </c>
      <c r="R132" s="157">
        <f>[2]Ukraine!$G$130</f>
        <v>18473</v>
      </c>
      <c r="S132" s="157">
        <f>[2]Ukraine!$H$130</f>
        <v>18365</v>
      </c>
      <c r="T132" s="157">
        <f>[2]Ukraine!$I$130</f>
        <v>4754506.0999999996</v>
      </c>
      <c r="U132" s="157">
        <f>[2]Ukraine!$J$130</f>
        <v>535600.30000000005</v>
      </c>
      <c r="V132" s="11"/>
      <c r="W132" s="36" t="s">
        <v>1202</v>
      </c>
      <c r="X132" s="36">
        <v>28.3</v>
      </c>
      <c r="Y132" s="36" t="s">
        <v>266</v>
      </c>
      <c r="Z132" s="157">
        <f>[3]Ukraine!$F$130</f>
        <v>274</v>
      </c>
      <c r="AA132" s="157">
        <f>[3]Ukraine!$G$130</f>
        <v>17660</v>
      </c>
      <c r="AB132" s="157">
        <f>[3]Ukraine!$H$130</f>
        <v>17571</v>
      </c>
      <c r="AC132" s="157">
        <f>[3]Ukraine!$I$130</f>
        <v>5374749.2000000002</v>
      </c>
      <c r="AD132" s="157">
        <f>[3]Ukraine!$J$130</f>
        <v>559236.4</v>
      </c>
      <c r="AE132" s="11"/>
      <c r="AF132" s="37" t="s">
        <v>1202</v>
      </c>
      <c r="AG132" s="37">
        <v>28.3</v>
      </c>
      <c r="AH132" s="37" t="s">
        <v>266</v>
      </c>
      <c r="AI132" s="157">
        <f>[4]Ukraine!$F$130</f>
        <v>287</v>
      </c>
      <c r="AJ132" s="157">
        <f>[4]Ukraine!$G$130</f>
        <v>19091</v>
      </c>
      <c r="AK132" s="157">
        <f>[4]Ukraine!$H$130</f>
        <v>19040</v>
      </c>
      <c r="AL132" s="157">
        <f>[4]Ukraine!$I$130</f>
        <v>9840748.8000000007</v>
      </c>
      <c r="AM132" s="157">
        <f>[4]Ukraine!$J$130</f>
        <v>683009.4</v>
      </c>
      <c r="AN132" s="11"/>
      <c r="AO132" s="11" t="s">
        <v>1202</v>
      </c>
      <c r="AP132" s="11">
        <v>28.3</v>
      </c>
      <c r="AQ132" s="11" t="s">
        <v>266</v>
      </c>
      <c r="AR132" s="157">
        <f>[5]Ukraine!$F$130</f>
        <v>294</v>
      </c>
      <c r="AS132" s="157">
        <f>[5]Ukraine!$G$130</f>
        <v>18460</v>
      </c>
      <c r="AT132" s="157">
        <f>[5]Ukraine!$H$130</f>
        <v>18400</v>
      </c>
      <c r="AU132" s="157">
        <f>[5]Ukraine!$I$130</f>
        <v>12763057.5</v>
      </c>
      <c r="AV132" s="157">
        <f>[5]Ukraine!$J$130</f>
        <v>808425.7</v>
      </c>
      <c r="AW132" s="11"/>
      <c r="AX132" s="33" t="s">
        <v>1202</v>
      </c>
      <c r="AY132" s="33">
        <v>28.3</v>
      </c>
      <c r="AZ132" s="33" t="s">
        <v>266</v>
      </c>
      <c r="BA132" s="157">
        <f>[6]Ukraine!$F$130</f>
        <v>326</v>
      </c>
      <c r="BB132" s="157">
        <f>[6]Ukraine!$G$130</f>
        <v>19694</v>
      </c>
      <c r="BC132" s="157">
        <f>[6]Ukraine!$H$130</f>
        <v>19634</v>
      </c>
      <c r="BD132" s="157">
        <f>[6]Ukraine!$I$130</f>
        <v>11179588.1</v>
      </c>
      <c r="BE132" s="157">
        <f>[6]Ukraine!$J$130</f>
        <v>1265322.1000000001</v>
      </c>
      <c r="BG132" s="2">
        <v>28.3</v>
      </c>
      <c r="BH132" s="2" t="s">
        <v>266</v>
      </c>
      <c r="BI132" s="1">
        <f t="shared" si="73"/>
        <v>267</v>
      </c>
      <c r="BJ132" s="1">
        <f t="shared" si="74"/>
        <v>296</v>
      </c>
      <c r="BK132" s="1">
        <f t="shared" si="75"/>
        <v>274</v>
      </c>
      <c r="BL132" s="1">
        <f t="shared" si="76"/>
        <v>287</v>
      </c>
      <c r="BM132" s="1">
        <f t="shared" si="77"/>
        <v>294</v>
      </c>
      <c r="BN132" s="1">
        <f t="shared" si="78"/>
        <v>326</v>
      </c>
      <c r="BP132" s="1">
        <f t="shared" si="89"/>
        <v>22449</v>
      </c>
      <c r="BQ132" s="1">
        <f t="shared" si="90"/>
        <v>18365</v>
      </c>
      <c r="BR132" s="1">
        <f t="shared" si="91"/>
        <v>17571</v>
      </c>
      <c r="BS132" s="1">
        <f t="shared" si="92"/>
        <v>19040</v>
      </c>
      <c r="BT132" s="1">
        <f t="shared" si="93"/>
        <v>18400</v>
      </c>
      <c r="BU132" s="1">
        <f t="shared" si="94"/>
        <v>19634</v>
      </c>
      <c r="BW132" s="40" t="str">
        <f t="shared" si="100"/>
        <v/>
      </c>
      <c r="BX132" s="40" t="str">
        <f t="shared" si="100"/>
        <v/>
      </c>
      <c r="BY132" s="40" t="str">
        <f t="shared" si="100"/>
        <v/>
      </c>
      <c r="BZ132" s="40" t="str">
        <f t="shared" si="100"/>
        <v/>
      </c>
      <c r="CA132" s="40" t="str">
        <f t="shared" si="100"/>
        <v/>
      </c>
      <c r="CB132" s="40" t="str">
        <f t="shared" si="100"/>
        <v/>
      </c>
      <c r="CD132" s="10">
        <f t="shared" si="79"/>
        <v>622871.69999999995</v>
      </c>
      <c r="CE132" s="10">
        <f t="shared" si="80"/>
        <v>535600.30000000005</v>
      </c>
      <c r="CF132" s="10">
        <f t="shared" si="81"/>
        <v>559236.4</v>
      </c>
      <c r="CG132" s="10">
        <f t="shared" si="82"/>
        <v>683009.4</v>
      </c>
      <c r="CH132" s="10">
        <f t="shared" si="83"/>
        <v>808425.7</v>
      </c>
      <c r="CI132" s="10">
        <f t="shared" si="84"/>
        <v>1265322.1000000001</v>
      </c>
      <c r="CK132" s="40" t="str">
        <f t="shared" si="104"/>
        <v/>
      </c>
      <c r="CL132" s="40" t="str">
        <f t="shared" si="104"/>
        <v/>
      </c>
      <c r="CM132" s="40" t="str">
        <f t="shared" si="104"/>
        <v/>
      </c>
      <c r="CN132" s="40" t="str">
        <f t="shared" si="101"/>
        <v/>
      </c>
      <c r="CO132" s="40" t="str">
        <f t="shared" si="101"/>
        <v/>
      </c>
      <c r="CP132" s="40" t="str">
        <f t="shared" si="101"/>
        <v/>
      </c>
      <c r="CR132" s="9" t="str">
        <f t="shared" si="105"/>
        <v/>
      </c>
      <c r="CS132" s="9" t="str">
        <f t="shared" si="105"/>
        <v/>
      </c>
      <c r="CT132" s="9" t="str">
        <f t="shared" si="105"/>
        <v/>
      </c>
      <c r="CU132" s="9" t="str">
        <f t="shared" si="102"/>
        <v/>
      </c>
      <c r="CV132" s="9" t="str">
        <f t="shared" si="102"/>
        <v/>
      </c>
      <c r="CW132" s="9" t="str">
        <f t="shared" si="102"/>
        <v/>
      </c>
      <c r="CY132" s="9" t="str">
        <f t="shared" si="106"/>
        <v/>
      </c>
      <c r="CZ132" s="9" t="str">
        <f t="shared" si="106"/>
        <v/>
      </c>
      <c r="DA132" s="9" t="str">
        <f t="shared" si="106"/>
        <v/>
      </c>
      <c r="DB132" s="9" t="str">
        <f t="shared" si="103"/>
        <v/>
      </c>
      <c r="DC132" s="9" t="str">
        <f t="shared" si="103"/>
        <v/>
      </c>
      <c r="DD132" s="9" t="str">
        <f t="shared" si="103"/>
        <v/>
      </c>
      <c r="DF132" s="9" t="str">
        <f>IF($A132=2,IF(ISNUMBER(CR132/Ukraine!CR132),100*CR132/Ukraine!CR132,""),"")</f>
        <v/>
      </c>
      <c r="DG132" s="9" t="str">
        <f>IF($A132=2,IF(ISNUMBER(CS132/Ukraine!CS132),100*CS132/Ukraine!CS132,""),"")</f>
        <v/>
      </c>
      <c r="DH132" s="9" t="str">
        <f>IF($A132=2,IF(ISNUMBER(CT132/Ukraine!CT132),100*CT132/Ukraine!CT132,""),"")</f>
        <v/>
      </c>
      <c r="DI132" s="9" t="str">
        <f>IF($A132=2,IF(ISNUMBER(CU132/Ukraine!CU132),100*CU132/Ukraine!CU132,""),"")</f>
        <v/>
      </c>
      <c r="DJ132" s="9" t="str">
        <f>IF($A132=2,IF(ISNUMBER(CV132/Ukraine!CV132),100*CV132/Ukraine!CV132,""),"")</f>
        <v/>
      </c>
      <c r="DK132" s="9" t="str">
        <f>IF($A132=2,IF(ISNUMBER(CW132/Ukraine!CW132),100*CW132/Ukraine!CW132,""),"")</f>
        <v/>
      </c>
      <c r="DM132" s="40" t="str">
        <f t="shared" si="67"/>
        <v/>
      </c>
      <c r="DN132" s="40" t="str">
        <f t="shared" si="68"/>
        <v/>
      </c>
      <c r="DO132" s="40" t="str">
        <f t="shared" si="69"/>
        <v/>
      </c>
      <c r="DP132" s="40" t="str">
        <f t="shared" si="70"/>
        <v/>
      </c>
      <c r="DQ132" s="40" t="str">
        <f t="shared" si="71"/>
        <v/>
      </c>
      <c r="DR132" s="40" t="str">
        <f t="shared" si="72"/>
        <v/>
      </c>
      <c r="DT132" s="40" t="str">
        <f t="shared" si="95"/>
        <v/>
      </c>
      <c r="DU132" s="40" t="str">
        <f t="shared" si="96"/>
        <v/>
      </c>
      <c r="DV132" s="40" t="str">
        <f t="shared" si="97"/>
        <v/>
      </c>
      <c r="DW132" s="40" t="str">
        <f t="shared" si="98"/>
        <v/>
      </c>
      <c r="DX132" s="40" t="str">
        <f t="shared" si="99"/>
        <v/>
      </c>
      <c r="DY132" s="40" t="str">
        <f t="shared" si="88"/>
        <v/>
      </c>
    </row>
    <row r="133" spans="1:129" x14ac:dyDescent="0.2">
      <c r="A133" s="39">
        <f>'Industry selection'!C133</f>
        <v>1</v>
      </c>
      <c r="B133" s="2">
        <v>28.4</v>
      </c>
      <c r="C133" s="2" t="s">
        <v>268</v>
      </c>
      <c r="E133" s="30" t="s">
        <v>267</v>
      </c>
      <c r="F133" s="31">
        <v>28.4</v>
      </c>
      <c r="G133" s="32" t="s">
        <v>268</v>
      </c>
      <c r="H133" s="157">
        <f>[1]Ukraine!$F$131</f>
        <v>136</v>
      </c>
      <c r="I133" s="157">
        <f>[1]Ukraine!$G$131</f>
        <v>4219</v>
      </c>
      <c r="J133" s="157">
        <f>[1]Ukraine!$H$131</f>
        <v>4196</v>
      </c>
      <c r="K133" s="157">
        <f>[1]Ukraine!$I$131</f>
        <v>518914.4</v>
      </c>
      <c r="L133" s="157">
        <f>[1]Ukraine!$J$131</f>
        <v>95931.9</v>
      </c>
      <c r="M133" s="11"/>
      <c r="N133" s="33" t="s">
        <v>858</v>
      </c>
      <c r="O133" s="36">
        <v>28.4</v>
      </c>
      <c r="P133" s="35" t="s">
        <v>268</v>
      </c>
      <c r="Q133" s="157">
        <f>[2]Ukraine!$F$131</f>
        <v>143</v>
      </c>
      <c r="R133" s="157">
        <f>[2]Ukraine!$G$131</f>
        <v>3824</v>
      </c>
      <c r="S133" s="157">
        <f>[2]Ukraine!$H$131</f>
        <v>3799</v>
      </c>
      <c r="T133" s="157">
        <f>[2]Ukraine!$I$131</f>
        <v>416198.6</v>
      </c>
      <c r="U133" s="157">
        <f>[2]Ukraine!$J$131</f>
        <v>84182.399999999994</v>
      </c>
      <c r="V133" s="11"/>
      <c r="W133" s="36" t="s">
        <v>1203</v>
      </c>
      <c r="X133" s="36">
        <v>28.4</v>
      </c>
      <c r="Y133" s="36" t="s">
        <v>268</v>
      </c>
      <c r="Z133" s="157">
        <f>[3]Ukraine!$F$131</f>
        <v>115</v>
      </c>
      <c r="AA133" s="157">
        <f>[3]Ukraine!$G$131</f>
        <v>3404</v>
      </c>
      <c r="AB133" s="157">
        <f>[3]Ukraine!$H$131</f>
        <v>3379</v>
      </c>
      <c r="AC133" s="157">
        <f>[3]Ukraine!$I$131</f>
        <v>635071.30000000005</v>
      </c>
      <c r="AD133" s="157">
        <f>[3]Ukraine!$J$131</f>
        <v>97204</v>
      </c>
      <c r="AE133" s="11"/>
      <c r="AF133" s="37" t="s">
        <v>1203</v>
      </c>
      <c r="AG133" s="37">
        <v>28.4</v>
      </c>
      <c r="AH133" s="37" t="s">
        <v>268</v>
      </c>
      <c r="AI133" s="157">
        <f>[4]Ukraine!$F$131</f>
        <v>108</v>
      </c>
      <c r="AJ133" s="157">
        <f>[4]Ukraine!$G$131</f>
        <v>3210</v>
      </c>
      <c r="AK133" s="157">
        <f>[4]Ukraine!$H$131</f>
        <v>3188</v>
      </c>
      <c r="AL133" s="157">
        <f>[4]Ukraine!$I$131</f>
        <v>649028.1</v>
      </c>
      <c r="AM133" s="157">
        <f>[4]Ukraine!$J$131</f>
        <v>113150.5</v>
      </c>
      <c r="AN133" s="11"/>
      <c r="AO133" s="11" t="s">
        <v>1203</v>
      </c>
      <c r="AP133" s="11">
        <v>28.4</v>
      </c>
      <c r="AQ133" s="11" t="s">
        <v>268</v>
      </c>
      <c r="AR133" s="157">
        <f>[5]Ukraine!$F$131</f>
        <v>99</v>
      </c>
      <c r="AS133" s="157">
        <f>[5]Ukraine!$G$131</f>
        <v>3219</v>
      </c>
      <c r="AT133" s="157">
        <f>[5]Ukraine!$H$131</f>
        <v>3192</v>
      </c>
      <c r="AU133" s="157">
        <f>[5]Ukraine!$I$131</f>
        <v>737538</v>
      </c>
      <c r="AV133" s="157">
        <f>[5]Ukraine!$J$131</f>
        <v>136432.5</v>
      </c>
      <c r="AW133" s="11"/>
      <c r="AX133" s="33" t="s">
        <v>1203</v>
      </c>
      <c r="AY133" s="33">
        <v>28.4</v>
      </c>
      <c r="AZ133" s="33" t="s">
        <v>268</v>
      </c>
      <c r="BA133" s="157">
        <f>[6]Ukraine!$F$131</f>
        <v>105</v>
      </c>
      <c r="BB133" s="157">
        <f>[6]Ukraine!$G$131</f>
        <v>2837</v>
      </c>
      <c r="BC133" s="157">
        <f>[6]Ukraine!$H$131</f>
        <v>2819</v>
      </c>
      <c r="BD133" s="157">
        <f>[6]Ukraine!$I$131</f>
        <v>936984.3</v>
      </c>
      <c r="BE133" s="157">
        <f>[6]Ukraine!$J$131</f>
        <v>187742.4</v>
      </c>
      <c r="BG133" s="2">
        <v>28.4</v>
      </c>
      <c r="BH133" s="2" t="s">
        <v>268</v>
      </c>
      <c r="BI133" s="1">
        <f t="shared" si="73"/>
        <v>136</v>
      </c>
      <c r="BJ133" s="1">
        <f t="shared" si="74"/>
        <v>143</v>
      </c>
      <c r="BK133" s="1">
        <f t="shared" si="75"/>
        <v>115</v>
      </c>
      <c r="BL133" s="1">
        <f t="shared" si="76"/>
        <v>108</v>
      </c>
      <c r="BM133" s="1">
        <f t="shared" si="77"/>
        <v>99</v>
      </c>
      <c r="BN133" s="1">
        <f t="shared" si="78"/>
        <v>105</v>
      </c>
      <c r="BP133" s="1">
        <f t="shared" si="89"/>
        <v>4196</v>
      </c>
      <c r="BQ133" s="1">
        <f t="shared" si="90"/>
        <v>3799</v>
      </c>
      <c r="BR133" s="1">
        <f t="shared" si="91"/>
        <v>3379</v>
      </c>
      <c r="BS133" s="1">
        <f t="shared" si="92"/>
        <v>3188</v>
      </c>
      <c r="BT133" s="1">
        <f t="shared" si="93"/>
        <v>3192</v>
      </c>
      <c r="BU133" s="1">
        <f t="shared" si="94"/>
        <v>2819</v>
      </c>
      <c r="BW133" s="40" t="str">
        <f t="shared" si="100"/>
        <v/>
      </c>
      <c r="BX133" s="40" t="str">
        <f t="shared" si="100"/>
        <v/>
      </c>
      <c r="BY133" s="40" t="str">
        <f t="shared" si="100"/>
        <v/>
      </c>
      <c r="BZ133" s="40" t="str">
        <f t="shared" ref="BZ133:CB196" si="107">IF($A133=2,IF(ISNUMBER(BS133/BS$4),BS133/BS$4,""),"")</f>
        <v/>
      </c>
      <c r="CA133" s="40" t="str">
        <f t="shared" si="107"/>
        <v/>
      </c>
      <c r="CB133" s="40" t="str">
        <f t="shared" si="107"/>
        <v/>
      </c>
      <c r="CD133" s="10">
        <f t="shared" si="79"/>
        <v>95931.9</v>
      </c>
      <c r="CE133" s="10">
        <f t="shared" si="80"/>
        <v>84182.399999999994</v>
      </c>
      <c r="CF133" s="10">
        <f t="shared" si="81"/>
        <v>97204</v>
      </c>
      <c r="CG133" s="10">
        <f t="shared" si="82"/>
        <v>113150.5</v>
      </c>
      <c r="CH133" s="10">
        <f t="shared" si="83"/>
        <v>136432.5</v>
      </c>
      <c r="CI133" s="10">
        <f t="shared" si="84"/>
        <v>187742.4</v>
      </c>
      <c r="CK133" s="40" t="str">
        <f t="shared" si="104"/>
        <v/>
      </c>
      <c r="CL133" s="40" t="str">
        <f t="shared" si="104"/>
        <v/>
      </c>
      <c r="CM133" s="40" t="str">
        <f t="shared" si="104"/>
        <v/>
      </c>
      <c r="CN133" s="40" t="str">
        <f t="shared" si="101"/>
        <v/>
      </c>
      <c r="CO133" s="40" t="str">
        <f t="shared" si="101"/>
        <v/>
      </c>
      <c r="CP133" s="40" t="str">
        <f t="shared" si="101"/>
        <v/>
      </c>
      <c r="CR133" s="9" t="str">
        <f t="shared" si="105"/>
        <v/>
      </c>
      <c r="CS133" s="9" t="str">
        <f t="shared" si="105"/>
        <v/>
      </c>
      <c r="CT133" s="9" t="str">
        <f t="shared" si="105"/>
        <v/>
      </c>
      <c r="CU133" s="9" t="str">
        <f t="shared" si="102"/>
        <v/>
      </c>
      <c r="CV133" s="9" t="str">
        <f t="shared" si="102"/>
        <v/>
      </c>
      <c r="CW133" s="9" t="str">
        <f t="shared" si="102"/>
        <v/>
      </c>
      <c r="CY133" s="9" t="str">
        <f t="shared" si="106"/>
        <v/>
      </c>
      <c r="CZ133" s="9" t="str">
        <f t="shared" si="106"/>
        <v/>
      </c>
      <c r="DA133" s="9" t="str">
        <f t="shared" si="106"/>
        <v/>
      </c>
      <c r="DB133" s="9" t="str">
        <f t="shared" si="103"/>
        <v/>
      </c>
      <c r="DC133" s="9" t="str">
        <f t="shared" si="103"/>
        <v/>
      </c>
      <c r="DD133" s="9" t="str">
        <f t="shared" si="103"/>
        <v/>
      </c>
      <c r="DF133" s="9" t="str">
        <f>IF($A133=2,IF(ISNUMBER(CR133/Ukraine!CR133),100*CR133/Ukraine!CR133,""),"")</f>
        <v/>
      </c>
      <c r="DG133" s="9" t="str">
        <f>IF($A133=2,IF(ISNUMBER(CS133/Ukraine!CS133),100*CS133/Ukraine!CS133,""),"")</f>
        <v/>
      </c>
      <c r="DH133" s="9" t="str">
        <f>IF($A133=2,IF(ISNUMBER(CT133/Ukraine!CT133),100*CT133/Ukraine!CT133,""),"")</f>
        <v/>
      </c>
      <c r="DI133" s="9" t="str">
        <f>IF($A133=2,IF(ISNUMBER(CU133/Ukraine!CU133),100*CU133/Ukraine!CU133,""),"")</f>
        <v/>
      </c>
      <c r="DJ133" s="9" t="str">
        <f>IF($A133=2,IF(ISNUMBER(CV133/Ukraine!CV133),100*CV133/Ukraine!CV133,""),"")</f>
        <v/>
      </c>
      <c r="DK133" s="9" t="str">
        <f>IF($A133=2,IF(ISNUMBER(CW133/Ukraine!CW133),100*CW133/Ukraine!CW133,""),"")</f>
        <v/>
      </c>
      <c r="DM133" s="40" t="str">
        <f t="shared" ref="DM133:DM196" si="108">IF($A133=2,IF(ISNUMBER(BQ133/BP133),BQ133/BP133-1,""),"")</f>
        <v/>
      </c>
      <c r="DN133" s="40" t="str">
        <f t="shared" ref="DN133:DN196" si="109">IF($A133=2,IF(ISNUMBER(BR133/BQ133),BR133/BQ133-1,""),"")</f>
        <v/>
      </c>
      <c r="DO133" s="40" t="str">
        <f t="shared" ref="DO133:DO196" si="110">IF($A133=2,IF(ISNUMBER(BS133/BR133),BS133/BR133-1,""),"")</f>
        <v/>
      </c>
      <c r="DP133" s="40" t="str">
        <f t="shared" ref="DP133:DP196" si="111">IF($A133=2,IF(ISNUMBER(BT133/BS133),BT133/BS133-1,""),"")</f>
        <v/>
      </c>
      <c r="DQ133" s="40" t="str">
        <f t="shared" ref="DQ133:DQ196" si="112">IF($A133=2,IF(ISNUMBER(BU133/BT133),BU133/BT133-1,""),"")</f>
        <v/>
      </c>
      <c r="DR133" s="40" t="str">
        <f t="shared" ref="DR133:DR196" si="113">IF($A133=2,IF(ISNUMBER(BU133/BP133),BU133/BP133-1,IF(ISNUMBER(BU133/BQ133),BU133/BQ133-1,IF(ISNUMBER(BT133/BP133),BT133/BP133-1,""))),"")</f>
        <v/>
      </c>
      <c r="DT133" s="40" t="str">
        <f t="shared" si="95"/>
        <v/>
      </c>
      <c r="DU133" s="40" t="str">
        <f t="shared" si="96"/>
        <v/>
      </c>
      <c r="DV133" s="40" t="str">
        <f t="shared" si="97"/>
        <v/>
      </c>
      <c r="DW133" s="40" t="str">
        <f t="shared" si="98"/>
        <v/>
      </c>
      <c r="DX133" s="40" t="str">
        <f t="shared" si="99"/>
        <v/>
      </c>
      <c r="DY133" s="40" t="str">
        <f t="shared" si="88"/>
        <v/>
      </c>
    </row>
    <row r="134" spans="1:129" x14ac:dyDescent="0.2">
      <c r="A134" s="39">
        <f>'Industry selection'!C134</f>
        <v>2</v>
      </c>
      <c r="B134" s="2">
        <v>28.9</v>
      </c>
      <c r="C134" s="2" t="s">
        <v>270</v>
      </c>
      <c r="E134" s="30" t="s">
        <v>269</v>
      </c>
      <c r="F134" s="31">
        <v>28.9</v>
      </c>
      <c r="G134" s="32" t="s">
        <v>270</v>
      </c>
      <c r="H134" s="157">
        <f>[1]Ukraine!$F$132</f>
        <v>673</v>
      </c>
      <c r="I134" s="157">
        <f>[1]Ukraine!$G$132</f>
        <v>60867</v>
      </c>
      <c r="J134" s="157">
        <f>[1]Ukraine!$H$132</f>
        <v>60672</v>
      </c>
      <c r="K134" s="157">
        <f>[1]Ukraine!$I$132</f>
        <v>14581550.6</v>
      </c>
      <c r="L134" s="157">
        <f>[1]Ukraine!$J$132</f>
        <v>2344097.7000000002</v>
      </c>
      <c r="M134" s="11"/>
      <c r="N134" s="33" t="s">
        <v>859</v>
      </c>
      <c r="O134" s="36">
        <v>28.9</v>
      </c>
      <c r="P134" s="35" t="s">
        <v>270</v>
      </c>
      <c r="Q134" s="157">
        <f>[2]Ukraine!$F$132</f>
        <v>757</v>
      </c>
      <c r="R134" s="157">
        <f>[2]Ukraine!$G$132</f>
        <v>54626</v>
      </c>
      <c r="S134" s="157">
        <f>[2]Ukraine!$H$132</f>
        <v>54491</v>
      </c>
      <c r="T134" s="157">
        <f>[2]Ukraine!$I$132</f>
        <v>13311716.699999999</v>
      </c>
      <c r="U134" s="157">
        <f>[2]Ukraine!$J$132</f>
        <v>2218558</v>
      </c>
      <c r="V134" s="11"/>
      <c r="W134" s="36" t="s">
        <v>1204</v>
      </c>
      <c r="X134" s="36">
        <v>28.9</v>
      </c>
      <c r="Y134" s="36" t="s">
        <v>270</v>
      </c>
      <c r="Z134" s="157">
        <f>[3]Ukraine!$F$132</f>
        <v>634</v>
      </c>
      <c r="AA134" s="157">
        <f>[3]Ukraine!$G$132</f>
        <v>44056</v>
      </c>
      <c r="AB134" s="157">
        <f>[3]Ukraine!$H$132</f>
        <v>43913</v>
      </c>
      <c r="AC134" s="157">
        <f>[3]Ukraine!$I$132</f>
        <v>10493670.199999999</v>
      </c>
      <c r="AD134" s="157">
        <f>[3]Ukraine!$J$132</f>
        <v>1990286.4</v>
      </c>
      <c r="AE134" s="11"/>
      <c r="AF134" s="37" t="s">
        <v>1204</v>
      </c>
      <c r="AG134" s="37">
        <v>28.9</v>
      </c>
      <c r="AH134" s="37" t="s">
        <v>270</v>
      </c>
      <c r="AI134" s="157">
        <f>[4]Ukraine!$F$132</f>
        <v>675</v>
      </c>
      <c r="AJ134" s="157">
        <f>[4]Ukraine!$G$132</f>
        <v>40054</v>
      </c>
      <c r="AK134" s="157">
        <f>[4]Ukraine!$H$132</f>
        <v>39909</v>
      </c>
      <c r="AL134" s="157">
        <f>[4]Ukraine!$I$132</f>
        <v>12243237.6</v>
      </c>
      <c r="AM134" s="157">
        <f>[4]Ukraine!$J$132</f>
        <v>2137967.4</v>
      </c>
      <c r="AN134" s="11"/>
      <c r="AO134" s="11" t="s">
        <v>1204</v>
      </c>
      <c r="AP134" s="11">
        <v>28.9</v>
      </c>
      <c r="AQ134" s="11" t="s">
        <v>270</v>
      </c>
      <c r="AR134" s="157">
        <f>[5]Ukraine!$F$132</f>
        <v>640</v>
      </c>
      <c r="AS134" s="157">
        <f>[5]Ukraine!$G$132</f>
        <v>37879</v>
      </c>
      <c r="AT134" s="157">
        <f>[5]Ukraine!$H$132</f>
        <v>37736</v>
      </c>
      <c r="AU134" s="157">
        <f>[5]Ukraine!$I$132</f>
        <v>15677250.5</v>
      </c>
      <c r="AV134" s="157">
        <f>[5]Ukraine!$J$132</f>
        <v>2534855.4</v>
      </c>
      <c r="AW134" s="11"/>
      <c r="AX134" s="33" t="s">
        <v>1204</v>
      </c>
      <c r="AY134" s="33">
        <v>28.9</v>
      </c>
      <c r="AZ134" s="33" t="s">
        <v>270</v>
      </c>
      <c r="BA134" s="157">
        <f>[6]Ukraine!$F$132</f>
        <v>696</v>
      </c>
      <c r="BB134" s="157">
        <f>[6]Ukraine!$G$132</f>
        <v>41913</v>
      </c>
      <c r="BC134" s="157">
        <f>[6]Ukraine!$H$132</f>
        <v>41802</v>
      </c>
      <c r="BD134" s="157">
        <f>[6]Ukraine!$I$132</f>
        <v>21141570.100000001</v>
      </c>
      <c r="BE134" s="157">
        <f>[6]Ukraine!$J$132</f>
        <v>3756571.1</v>
      </c>
      <c r="BG134" s="2">
        <v>28.9</v>
      </c>
      <c r="BH134" s="2" t="s">
        <v>270</v>
      </c>
      <c r="BI134" s="1">
        <f t="shared" ref="BI134:BI197" si="114">IF($A134&gt;=1,H134,"")</f>
        <v>673</v>
      </c>
      <c r="BJ134" s="1">
        <f t="shared" ref="BJ134:BJ197" si="115">IF($A134&gt;=1,Q134,"")</f>
        <v>757</v>
      </c>
      <c r="BK134" s="1">
        <f t="shared" ref="BK134:BK197" si="116">IF($A134&gt;=1,Z134,"")</f>
        <v>634</v>
      </c>
      <c r="BL134" s="1">
        <f t="shared" ref="BL134:BL197" si="117">IF($A134&gt;=1,AI134,"")</f>
        <v>675</v>
      </c>
      <c r="BM134" s="1">
        <f t="shared" ref="BM134:BM197" si="118">IF($A134&gt;=1,AR134,"")</f>
        <v>640</v>
      </c>
      <c r="BN134" s="1">
        <f t="shared" ref="BN134:BN197" si="119">IF($A134&gt;=1,BA134,"")</f>
        <v>696</v>
      </c>
      <c r="BP134" s="1">
        <f t="shared" si="89"/>
        <v>60672</v>
      </c>
      <c r="BQ134" s="1">
        <f t="shared" si="90"/>
        <v>54491</v>
      </c>
      <c r="BR134" s="1">
        <f t="shared" si="91"/>
        <v>43913</v>
      </c>
      <c r="BS134" s="1">
        <f t="shared" si="92"/>
        <v>39909</v>
      </c>
      <c r="BT134" s="1">
        <f t="shared" si="93"/>
        <v>37736</v>
      </c>
      <c r="BU134" s="1">
        <f t="shared" si="94"/>
        <v>41802</v>
      </c>
      <c r="BW134" s="40">
        <f t="shared" ref="BW134:BZ197" si="120">IF($A134=2,IF(ISNUMBER(BP134/BP$4),BP134/BP$4,""),"")</f>
        <v>8.3218403732428798E-3</v>
      </c>
      <c r="BX134" s="40">
        <f t="shared" si="120"/>
        <v>7.7669451778332689E-3</v>
      </c>
      <c r="BY134" s="40">
        <f t="shared" si="120"/>
        <v>7.0907625028116478E-3</v>
      </c>
      <c r="BZ134" s="40">
        <f t="shared" si="120"/>
        <v>6.9069178210213701E-3</v>
      </c>
      <c r="CA134" s="40">
        <f t="shared" si="107"/>
        <v>6.604279305570602E-3</v>
      </c>
      <c r="CB134" s="40">
        <f t="shared" si="107"/>
        <v>7.3149668786097327E-3</v>
      </c>
      <c r="CD134" s="10">
        <f t="shared" ref="CD134:CD197" si="121">IF($A134&gt;=1,L134,"")</f>
        <v>2344097.7000000002</v>
      </c>
      <c r="CE134" s="10">
        <f t="shared" ref="CE134:CE197" si="122">IF($A134&gt;=1,U134,"")</f>
        <v>2218558</v>
      </c>
      <c r="CF134" s="10">
        <f t="shared" ref="CF134:CF197" si="123">IF($A134&gt;=1,AD134,"")</f>
        <v>1990286.4</v>
      </c>
      <c r="CG134" s="10">
        <f t="shared" ref="CG134:CG197" si="124">IF($A134&gt;=1,AM134,"")</f>
        <v>2137967.4</v>
      </c>
      <c r="CH134" s="10">
        <f t="shared" ref="CH134:CH197" si="125">IF($A134&gt;=1,AV134,"")</f>
        <v>2534855.4</v>
      </c>
      <c r="CI134" s="10">
        <f t="shared" ref="CI134:CI197" si="126">IF($A134&gt;=1,BE134,"")</f>
        <v>3756571.1</v>
      </c>
      <c r="CK134" s="40">
        <f t="shared" si="104"/>
        <v>8.8024149368151009E-3</v>
      </c>
      <c r="CL134" s="40">
        <f t="shared" si="104"/>
        <v>8.220399282615377E-3</v>
      </c>
      <c r="CM134" s="40">
        <f t="shared" si="104"/>
        <v>7.6104402163135057E-3</v>
      </c>
      <c r="CN134" s="40">
        <f t="shared" si="101"/>
        <v>7.2275845626723458E-3</v>
      </c>
      <c r="CO134" s="40">
        <f t="shared" si="101"/>
        <v>7.0250424616747917E-3</v>
      </c>
      <c r="CP134" s="40">
        <f t="shared" si="101"/>
        <v>7.9459628656234991E-3</v>
      </c>
      <c r="CR134" s="9">
        <f t="shared" si="105"/>
        <v>38.635576542721523</v>
      </c>
      <c r="CS134" s="9">
        <f t="shared" si="105"/>
        <v>40.714209686003194</v>
      </c>
      <c r="CT134" s="9">
        <f t="shared" si="105"/>
        <v>45.323398538018353</v>
      </c>
      <c r="CU134" s="9">
        <f t="shared" si="102"/>
        <v>53.57105915958806</v>
      </c>
      <c r="CV134" s="9">
        <f t="shared" si="102"/>
        <v>67.173399406402368</v>
      </c>
      <c r="CW134" s="9">
        <f t="shared" si="102"/>
        <v>89.865822209463659</v>
      </c>
      <c r="CY134" s="9">
        <f t="shared" si="106"/>
        <v>105.7748591900105</v>
      </c>
      <c r="CZ134" s="9">
        <f t="shared" si="106"/>
        <v>105.83825550972421</v>
      </c>
      <c r="DA134" s="9">
        <f t="shared" si="106"/>
        <v>107.32893977616362</v>
      </c>
      <c r="DB134" s="9">
        <f t="shared" si="103"/>
        <v>104.64268940155938</v>
      </c>
      <c r="DC134" s="9">
        <f t="shared" si="103"/>
        <v>106.37106846388649</v>
      </c>
      <c r="DD134" s="9">
        <f t="shared" si="103"/>
        <v>108.6260949295466</v>
      </c>
      <c r="DF134" s="9">
        <f>IF($A134=2,IF(ISNUMBER(CR134/Ukraine!CR134),100*CR134/Ukraine!CR134,""),"")</f>
        <v>100</v>
      </c>
      <c r="DG134" s="9">
        <f>IF($A134=2,IF(ISNUMBER(CS134/Ukraine!CS134),100*CS134/Ukraine!CS134,""),"")</f>
        <v>100</v>
      </c>
      <c r="DH134" s="9">
        <f>IF($A134=2,IF(ISNUMBER(CT134/Ukraine!CT134),100*CT134/Ukraine!CT134,""),"")</f>
        <v>100</v>
      </c>
      <c r="DI134" s="9">
        <f>IF($A134=2,IF(ISNUMBER(CU134/Ukraine!CU134),100*CU134/Ukraine!CU134,""),"")</f>
        <v>100</v>
      </c>
      <c r="DJ134" s="9">
        <f>IF($A134=2,IF(ISNUMBER(CV134/Ukraine!CV134),100*CV134/Ukraine!CV134,""),"")</f>
        <v>100</v>
      </c>
      <c r="DK134" s="9">
        <f>IF($A134=2,IF(ISNUMBER(CW134/Ukraine!CW134),100*CW134/Ukraine!CW134,""),"")</f>
        <v>100</v>
      </c>
      <c r="DM134" s="40">
        <f t="shared" si="108"/>
        <v>-0.10187565928270037</v>
      </c>
      <c r="DN134" s="40">
        <f t="shared" si="109"/>
        <v>-0.1941238002605935</v>
      </c>
      <c r="DO134" s="40">
        <f t="shared" si="110"/>
        <v>-9.1180288297315171E-2</v>
      </c>
      <c r="DP134" s="40">
        <f t="shared" si="111"/>
        <v>-5.4448871181938863E-2</v>
      </c>
      <c r="DQ134" s="40">
        <f t="shared" si="112"/>
        <v>0.10774856900572405</v>
      </c>
      <c r="DR134" s="40">
        <f t="shared" si="113"/>
        <v>-0.31101661392405067</v>
      </c>
      <c r="DT134" s="40">
        <f t="shared" si="95"/>
        <v>5.3801012675020132E-2</v>
      </c>
      <c r="DU134" s="40">
        <f t="shared" si="96"/>
        <v>0.11320835864338807</v>
      </c>
      <c r="DV134" s="40">
        <f t="shared" si="97"/>
        <v>0.18197356967067191</v>
      </c>
      <c r="DW134" s="40">
        <f t="shared" si="98"/>
        <v>0.25391210217242421</v>
      </c>
      <c r="DX134" s="40">
        <f t="shared" si="99"/>
        <v>0.33781858598179637</v>
      </c>
      <c r="DY134" s="40">
        <f t="shared" ref="DY134:DY197" si="127">IF($A134=2,IF(ISNUMBER(CW134/CR134),CW134/CR134-1,IF(ISNUMBER(CW134/CS134),CW134/CS134-1,IF(ISNUMBER(CV134/CR134),CV134/CR134-1,""))),"")</f>
        <v>1.3259863123847517</v>
      </c>
    </row>
    <row r="135" spans="1:129" x14ac:dyDescent="0.2">
      <c r="A135" s="39">
        <f>'Industry selection'!C135</f>
        <v>2</v>
      </c>
      <c r="B135" s="2">
        <v>29</v>
      </c>
      <c r="C135" s="2" t="s">
        <v>272</v>
      </c>
      <c r="E135" s="30" t="s">
        <v>271</v>
      </c>
      <c r="F135" s="31">
        <v>29</v>
      </c>
      <c r="G135" s="32" t="s">
        <v>272</v>
      </c>
      <c r="H135" s="157">
        <f>[1]Ukraine!$F$133</f>
        <v>303</v>
      </c>
      <c r="I135" s="157">
        <f>[1]Ukraine!$G$133</f>
        <v>53229</v>
      </c>
      <c r="J135" s="157">
        <f>[1]Ukraine!$H$133</f>
        <v>53152</v>
      </c>
      <c r="K135" s="157">
        <f>[1]Ukraine!$I$133</f>
        <v>15292841.699999999</v>
      </c>
      <c r="L135" s="157">
        <f>[1]Ukraine!$J$133</f>
        <v>1636838.2</v>
      </c>
      <c r="M135" s="11"/>
      <c r="N135" s="33" t="s">
        <v>860</v>
      </c>
      <c r="O135" s="36">
        <v>29</v>
      </c>
      <c r="P135" s="35" t="s">
        <v>272</v>
      </c>
      <c r="Q135" s="157">
        <f>[2]Ukraine!$F$133</f>
        <v>310</v>
      </c>
      <c r="R135" s="157">
        <f>[2]Ukraine!$G$133</f>
        <v>51325</v>
      </c>
      <c r="S135" s="157">
        <f>[2]Ukraine!$H$133</f>
        <v>51228</v>
      </c>
      <c r="T135" s="157">
        <f>[2]Ukraine!$I$133</f>
        <v>11455293.1</v>
      </c>
      <c r="U135" s="157">
        <f>[2]Ukraine!$J$133</f>
        <v>1649785.3</v>
      </c>
      <c r="V135" s="11"/>
      <c r="W135" s="36" t="s">
        <v>1205</v>
      </c>
      <c r="X135" s="36">
        <v>29</v>
      </c>
      <c r="Y135" s="36" t="s">
        <v>272</v>
      </c>
      <c r="Z135" s="157">
        <f>[3]Ukraine!$F$133</f>
        <v>284</v>
      </c>
      <c r="AA135" s="157">
        <f>[3]Ukraine!$G$133</f>
        <v>48825</v>
      </c>
      <c r="AB135" s="157">
        <f>[3]Ukraine!$H$133</f>
        <v>48739</v>
      </c>
      <c r="AC135" s="157">
        <f>[3]Ukraine!$I$133</f>
        <v>12572489</v>
      </c>
      <c r="AD135" s="157">
        <f>[3]Ukraine!$J$133</f>
        <v>1897042</v>
      </c>
      <c r="AE135" s="11"/>
      <c r="AF135" s="37" t="s">
        <v>1205</v>
      </c>
      <c r="AG135" s="37">
        <v>29</v>
      </c>
      <c r="AH135" s="37" t="s">
        <v>272</v>
      </c>
      <c r="AI135" s="157">
        <f>[4]Ukraine!$F$133</f>
        <v>280</v>
      </c>
      <c r="AJ135" s="157">
        <f>[4]Ukraine!$G$133</f>
        <v>46287</v>
      </c>
      <c r="AK135" s="157">
        <f>[4]Ukraine!$H$133</f>
        <v>46227</v>
      </c>
      <c r="AL135" s="157">
        <f>[4]Ukraine!$I$133</f>
        <v>13903000.300000001</v>
      </c>
      <c r="AM135" s="157">
        <f>[4]Ukraine!$J$133</f>
        <v>2585792.4</v>
      </c>
      <c r="AN135" s="11"/>
      <c r="AO135" s="11" t="s">
        <v>1205</v>
      </c>
      <c r="AP135" s="11">
        <v>29</v>
      </c>
      <c r="AQ135" s="11" t="s">
        <v>272</v>
      </c>
      <c r="AR135" s="157">
        <f>[5]Ukraine!$F$133</f>
        <v>257</v>
      </c>
      <c r="AS135" s="157">
        <f>[5]Ukraine!$G$133</f>
        <v>51029</v>
      </c>
      <c r="AT135" s="157">
        <f>[5]Ukraine!$H$133</f>
        <v>50966</v>
      </c>
      <c r="AU135" s="157">
        <f>[5]Ukraine!$I$133</f>
        <v>16900942.600000001</v>
      </c>
      <c r="AV135" s="157">
        <f>[5]Ukraine!$J$133</f>
        <v>3662602.1</v>
      </c>
      <c r="AW135" s="11"/>
      <c r="AX135" s="33" t="s">
        <v>1205</v>
      </c>
      <c r="AY135" s="33">
        <v>29</v>
      </c>
      <c r="AZ135" s="33" t="s">
        <v>272</v>
      </c>
      <c r="BA135" s="157">
        <f>[6]Ukraine!$F$133</f>
        <v>260</v>
      </c>
      <c r="BB135" s="157">
        <f>[6]Ukraine!$G$133</f>
        <v>58237</v>
      </c>
      <c r="BC135" s="157">
        <f>[6]Ukraine!$H$133</f>
        <v>58169</v>
      </c>
      <c r="BD135" s="157">
        <f>[6]Ukraine!$I$133</f>
        <v>22415387.399999999</v>
      </c>
      <c r="BE135" s="157">
        <f>[6]Ukraine!$J$133</f>
        <v>5843432.5999999996</v>
      </c>
      <c r="BG135" s="2">
        <v>29</v>
      </c>
      <c r="BH135" s="2" t="s">
        <v>272</v>
      </c>
      <c r="BI135" s="1">
        <f t="shared" si="114"/>
        <v>303</v>
      </c>
      <c r="BJ135" s="1">
        <f t="shared" si="115"/>
        <v>310</v>
      </c>
      <c r="BK135" s="1">
        <f t="shared" si="116"/>
        <v>284</v>
      </c>
      <c r="BL135" s="1">
        <f t="shared" si="117"/>
        <v>280</v>
      </c>
      <c r="BM135" s="1">
        <f t="shared" si="118"/>
        <v>257</v>
      </c>
      <c r="BN135" s="1">
        <f t="shared" si="119"/>
        <v>260</v>
      </c>
      <c r="BP135" s="1">
        <f t="shared" si="89"/>
        <v>53152</v>
      </c>
      <c r="BQ135" s="1">
        <f t="shared" si="90"/>
        <v>51228</v>
      </c>
      <c r="BR135" s="1">
        <f t="shared" si="91"/>
        <v>48739</v>
      </c>
      <c r="BS135" s="1">
        <f t="shared" si="92"/>
        <v>46227</v>
      </c>
      <c r="BT135" s="1">
        <f t="shared" si="93"/>
        <v>50966</v>
      </c>
      <c r="BU135" s="1">
        <f t="shared" si="94"/>
        <v>58169</v>
      </c>
      <c r="BW135" s="40">
        <f t="shared" si="120"/>
        <v>7.2903886392175227E-3</v>
      </c>
      <c r="BX135" s="40">
        <f t="shared" si="120"/>
        <v>7.3018492516203166E-3</v>
      </c>
      <c r="BY135" s="40">
        <f t="shared" si="120"/>
        <v>7.8700310528667348E-3</v>
      </c>
      <c r="BZ135" s="40">
        <f t="shared" si="120"/>
        <v>8.000353056011298E-3</v>
      </c>
      <c r="CA135" s="40">
        <f t="shared" si="107"/>
        <v>8.9196973470349605E-3</v>
      </c>
      <c r="CB135" s="40">
        <f t="shared" si="107"/>
        <v>1.0179041872681918E-2</v>
      </c>
      <c r="CD135" s="10">
        <f t="shared" si="121"/>
        <v>1636838.2</v>
      </c>
      <c r="CE135" s="10">
        <f t="shared" si="122"/>
        <v>1649785.3</v>
      </c>
      <c r="CF135" s="10">
        <f t="shared" si="123"/>
        <v>1897042</v>
      </c>
      <c r="CG135" s="10">
        <f t="shared" si="124"/>
        <v>2585792.4</v>
      </c>
      <c r="CH135" s="10">
        <f t="shared" si="125"/>
        <v>3662602.1</v>
      </c>
      <c r="CI135" s="10">
        <f t="shared" si="126"/>
        <v>5843432.5999999996</v>
      </c>
      <c r="CK135" s="40">
        <f t="shared" si="104"/>
        <v>6.1465565282665235E-3</v>
      </c>
      <c r="CL135" s="40">
        <f t="shared" si="104"/>
        <v>6.1129318668204273E-3</v>
      </c>
      <c r="CM135" s="40">
        <f t="shared" si="104"/>
        <v>7.2538930722914081E-3</v>
      </c>
      <c r="CN135" s="40">
        <f t="shared" si="101"/>
        <v>8.7414958864739829E-3</v>
      </c>
      <c r="CO135" s="40">
        <f t="shared" si="101"/>
        <v>1.0150454843585659E-2</v>
      </c>
      <c r="CP135" s="40">
        <f t="shared" si="101"/>
        <v>1.236012768329442E-2</v>
      </c>
      <c r="CR135" s="9">
        <f t="shared" si="105"/>
        <v>30.795420680313065</v>
      </c>
      <c r="CS135" s="9">
        <f t="shared" si="105"/>
        <v>32.20475716405091</v>
      </c>
      <c r="CT135" s="9">
        <f t="shared" si="105"/>
        <v>38.92246455610497</v>
      </c>
      <c r="CU135" s="9">
        <f t="shared" si="102"/>
        <v>55.936842105263153</v>
      </c>
      <c r="CV135" s="9">
        <f t="shared" si="102"/>
        <v>71.863636542008393</v>
      </c>
      <c r="CW135" s="9">
        <f t="shared" si="102"/>
        <v>100.45612955354225</v>
      </c>
      <c r="CY135" s="9">
        <f t="shared" si="106"/>
        <v>84.310409670097272</v>
      </c>
      <c r="CZ135" s="9">
        <f t="shared" si="106"/>
        <v>83.717585178356543</v>
      </c>
      <c r="DA135" s="9">
        <f t="shared" si="106"/>
        <v>92.171085775438058</v>
      </c>
      <c r="DB135" s="9">
        <f t="shared" si="103"/>
        <v>109.26387654737069</v>
      </c>
      <c r="DC135" s="9">
        <f t="shared" si="103"/>
        <v>113.79819795073898</v>
      </c>
      <c r="DD135" s="9">
        <f t="shared" si="103"/>
        <v>121.42722112644027</v>
      </c>
      <c r="DF135" s="9">
        <f>IF($A135=2,IF(ISNUMBER(CR135/Ukraine!CR135),100*CR135/Ukraine!CR135,""),"")</f>
        <v>100</v>
      </c>
      <c r="DG135" s="9">
        <f>IF($A135=2,IF(ISNUMBER(CS135/Ukraine!CS135),100*CS135/Ukraine!CS135,""),"")</f>
        <v>100</v>
      </c>
      <c r="DH135" s="9">
        <f>IF($A135=2,IF(ISNUMBER(CT135/Ukraine!CT135),100*CT135/Ukraine!CT135,""),"")</f>
        <v>100</v>
      </c>
      <c r="DI135" s="9">
        <f>IF($A135=2,IF(ISNUMBER(CU135/Ukraine!CU135),100*CU135/Ukraine!CU135,""),"")</f>
        <v>99.999999999999986</v>
      </c>
      <c r="DJ135" s="9">
        <f>IF($A135=2,IF(ISNUMBER(CV135/Ukraine!CV135),100*CV135/Ukraine!CV135,""),"")</f>
        <v>100</v>
      </c>
      <c r="DK135" s="9">
        <f>IF($A135=2,IF(ISNUMBER(CW135/Ukraine!CW135),100*CW135/Ukraine!CW135,""),"")</f>
        <v>100</v>
      </c>
      <c r="DM135" s="40">
        <f t="shared" si="108"/>
        <v>-3.6198073449729029E-2</v>
      </c>
      <c r="DN135" s="40">
        <f t="shared" si="109"/>
        <v>-4.8586710392753973E-2</v>
      </c>
      <c r="DO135" s="40">
        <f t="shared" si="110"/>
        <v>-5.1539834629352299E-2</v>
      </c>
      <c r="DP135" s="40">
        <f t="shared" si="111"/>
        <v>0.10251584571787054</v>
      </c>
      <c r="DQ135" s="40">
        <f t="shared" si="112"/>
        <v>0.14132951379350933</v>
      </c>
      <c r="DR135" s="40">
        <f t="shared" si="113"/>
        <v>9.4389674894641784E-2</v>
      </c>
      <c r="DT135" s="40">
        <f t="shared" si="95"/>
        <v>4.5764482270534756E-2</v>
      </c>
      <c r="DU135" s="40">
        <f t="shared" si="96"/>
        <v>0.20859363595987035</v>
      </c>
      <c r="DV135" s="40">
        <f t="shared" si="97"/>
        <v>0.43713515429200855</v>
      </c>
      <c r="DW135" s="40">
        <f t="shared" si="98"/>
        <v>0.28472816550447844</v>
      </c>
      <c r="DX135" s="40">
        <f t="shared" si="99"/>
        <v>0.39787150201924337</v>
      </c>
      <c r="DY135" s="40">
        <f t="shared" si="127"/>
        <v>2.2620476465113519</v>
      </c>
    </row>
    <row r="136" spans="1:129" x14ac:dyDescent="0.2">
      <c r="A136" s="39">
        <f>'Industry selection'!C136</f>
        <v>1</v>
      </c>
      <c r="B136" s="2">
        <v>29.1</v>
      </c>
      <c r="C136" s="2" t="s">
        <v>274</v>
      </c>
      <c r="E136" s="30" t="s">
        <v>273</v>
      </c>
      <c r="F136" s="31">
        <v>29.1</v>
      </c>
      <c r="G136" s="32" t="s">
        <v>274</v>
      </c>
      <c r="H136" s="157">
        <f>[1]Ukraine!$F$134</f>
        <v>53</v>
      </c>
      <c r="I136" s="157">
        <f>[1]Ukraine!$G$134</f>
        <v>19448</v>
      </c>
      <c r="J136" s="157">
        <f>[1]Ukraine!$H$134</f>
        <v>19447</v>
      </c>
      <c r="K136" s="157">
        <f>[1]Ukraine!$I$134</f>
        <v>10923321.199999999</v>
      </c>
      <c r="L136" s="157">
        <f>[1]Ukraine!$J$134</f>
        <v>612754</v>
      </c>
      <c r="M136" s="11"/>
      <c r="N136" s="33" t="s">
        <v>861</v>
      </c>
      <c r="O136" s="36">
        <v>29.1</v>
      </c>
      <c r="P136" s="35" t="s">
        <v>274</v>
      </c>
      <c r="Q136" s="157">
        <f>[2]Ukraine!$F$134</f>
        <v>59</v>
      </c>
      <c r="R136" s="157">
        <f>[2]Ukraine!$G$134</f>
        <v>16285</v>
      </c>
      <c r="S136" s="157">
        <f>[2]Ukraine!$H$134</f>
        <v>16270</v>
      </c>
      <c r="T136" s="157">
        <f>[2]Ukraine!$I$134</f>
        <v>6927307.5</v>
      </c>
      <c r="U136" s="157">
        <f>[2]Ukraine!$J$134</f>
        <v>465281.4</v>
      </c>
      <c r="V136" s="11"/>
      <c r="W136" s="36" t="s">
        <v>1206</v>
      </c>
      <c r="X136" s="36">
        <v>29.1</v>
      </c>
      <c r="Y136" s="36" t="s">
        <v>274</v>
      </c>
      <c r="Z136" s="157">
        <f>[3]Ukraine!$F$134</f>
        <v>54</v>
      </c>
      <c r="AA136" s="157">
        <f>[3]Ukraine!$G$134</f>
        <v>12183</v>
      </c>
      <c r="AB136" s="157">
        <f>[3]Ukraine!$H$134</f>
        <v>12175</v>
      </c>
      <c r="AC136" s="157">
        <f>[3]Ukraine!$I$134</f>
        <v>5921380.7999999998</v>
      </c>
      <c r="AD136" s="157">
        <f>[3]Ukraine!$J$134</f>
        <v>410996.1</v>
      </c>
      <c r="AE136" s="11"/>
      <c r="AF136" s="37" t="s">
        <v>1206</v>
      </c>
      <c r="AG136" s="37">
        <v>29.1</v>
      </c>
      <c r="AH136" s="37" t="s">
        <v>274</v>
      </c>
      <c r="AI136" s="157">
        <f>[4]Ukraine!$F$134</f>
        <v>45</v>
      </c>
      <c r="AJ136" s="157">
        <f>[4]Ukraine!$G$134</f>
        <v>8780</v>
      </c>
      <c r="AK136" s="157">
        <f>[4]Ukraine!$H$134</f>
        <v>8776</v>
      </c>
      <c r="AL136" s="157">
        <f>[4]Ukraine!$I$134</f>
        <v>4800602.5</v>
      </c>
      <c r="AM136" s="157">
        <f>[4]Ukraine!$J$134</f>
        <v>368606.1</v>
      </c>
      <c r="AN136" s="11"/>
      <c r="AO136" s="11" t="s">
        <v>1206</v>
      </c>
      <c r="AP136" s="11">
        <v>29.1</v>
      </c>
      <c r="AQ136" s="11" t="s">
        <v>274</v>
      </c>
      <c r="AR136" s="157">
        <f>[5]Ukraine!$F$134</f>
        <v>42</v>
      </c>
      <c r="AS136" s="157">
        <f>[5]Ukraine!$G$134</f>
        <v>8659</v>
      </c>
      <c r="AT136" s="157">
        <f>[5]Ukraine!$H$134</f>
        <v>8648</v>
      </c>
      <c r="AU136" s="157">
        <f>[5]Ukraine!$I$134</f>
        <v>5731550</v>
      </c>
      <c r="AV136" s="157">
        <f>[5]Ukraine!$J$134</f>
        <v>439945.8</v>
      </c>
      <c r="AW136" s="11"/>
      <c r="AX136" s="33" t="s">
        <v>1206</v>
      </c>
      <c r="AY136" s="33">
        <v>29.1</v>
      </c>
      <c r="AZ136" s="33" t="s">
        <v>274</v>
      </c>
      <c r="BA136" s="157">
        <f>[6]Ukraine!$F$134</f>
        <v>44</v>
      </c>
      <c r="BB136" s="157">
        <f>[6]Ukraine!$G$134</f>
        <v>8778</v>
      </c>
      <c r="BC136" s="157">
        <f>[6]Ukraine!$H$134</f>
        <v>8763</v>
      </c>
      <c r="BD136" s="157">
        <f>[6]Ukraine!$I$134</f>
        <v>7564838.7999999998</v>
      </c>
      <c r="BE136" s="157">
        <f>[6]Ukraine!$J$134</f>
        <v>704929.8</v>
      </c>
      <c r="BG136" s="2">
        <v>29.1</v>
      </c>
      <c r="BH136" s="2" t="s">
        <v>274</v>
      </c>
      <c r="BI136" s="1">
        <f t="shared" si="114"/>
        <v>53</v>
      </c>
      <c r="BJ136" s="1">
        <f t="shared" si="115"/>
        <v>59</v>
      </c>
      <c r="BK136" s="1">
        <f t="shared" si="116"/>
        <v>54</v>
      </c>
      <c r="BL136" s="1">
        <f t="shared" si="117"/>
        <v>45</v>
      </c>
      <c r="BM136" s="1">
        <f t="shared" si="118"/>
        <v>42</v>
      </c>
      <c r="BN136" s="1">
        <f t="shared" si="119"/>
        <v>44</v>
      </c>
      <c r="BP136" s="1">
        <f t="shared" ref="BP136:BP199" si="128">IF($A136&gt;=1,J136,"")</f>
        <v>19447</v>
      </c>
      <c r="BQ136" s="1">
        <f t="shared" ref="BQ136:BQ199" si="129">IF($A136&gt;=1,S136,"")</f>
        <v>16270</v>
      </c>
      <c r="BR136" s="1">
        <f t="shared" ref="BR136:BR199" si="130">IF($A136&gt;=1,AB136,"")</f>
        <v>12175</v>
      </c>
      <c r="BS136" s="1">
        <f t="shared" ref="BS136:BS199" si="131">IF($A136&gt;=1,AK136,"")</f>
        <v>8776</v>
      </c>
      <c r="BT136" s="1">
        <f t="shared" ref="BT136:BT199" si="132">IF($A136&gt;=1,AT136,"")</f>
        <v>8648</v>
      </c>
      <c r="BU136" s="1">
        <f t="shared" ref="BU136:BU199" si="133">IF($A136&gt;=1,BC136,"")</f>
        <v>8763</v>
      </c>
      <c r="BW136" s="40" t="str">
        <f t="shared" si="120"/>
        <v/>
      </c>
      <c r="BX136" s="40" t="str">
        <f t="shared" si="120"/>
        <v/>
      </c>
      <c r="BY136" s="40" t="str">
        <f t="shared" si="120"/>
        <v/>
      </c>
      <c r="BZ136" s="40" t="str">
        <f t="shared" si="120"/>
        <v/>
      </c>
      <c r="CA136" s="40" t="str">
        <f t="shared" si="107"/>
        <v/>
      </c>
      <c r="CB136" s="40" t="str">
        <f t="shared" si="107"/>
        <v/>
      </c>
      <c r="CD136" s="10">
        <f t="shared" si="121"/>
        <v>612754</v>
      </c>
      <c r="CE136" s="10">
        <f t="shared" si="122"/>
        <v>465281.4</v>
      </c>
      <c r="CF136" s="10">
        <f t="shared" si="123"/>
        <v>410996.1</v>
      </c>
      <c r="CG136" s="10">
        <f t="shared" si="124"/>
        <v>368606.1</v>
      </c>
      <c r="CH136" s="10">
        <f t="shared" si="125"/>
        <v>439945.8</v>
      </c>
      <c r="CI136" s="10">
        <f t="shared" si="126"/>
        <v>704929.8</v>
      </c>
      <c r="CK136" s="40" t="str">
        <f t="shared" si="104"/>
        <v/>
      </c>
      <c r="CL136" s="40" t="str">
        <f t="shared" si="104"/>
        <v/>
      </c>
      <c r="CM136" s="40" t="str">
        <f t="shared" si="104"/>
        <v/>
      </c>
      <c r="CN136" s="40" t="str">
        <f t="shared" si="101"/>
        <v/>
      </c>
      <c r="CO136" s="40" t="str">
        <f t="shared" si="101"/>
        <v/>
      </c>
      <c r="CP136" s="40" t="str">
        <f t="shared" si="101"/>
        <v/>
      </c>
      <c r="CR136" s="9" t="str">
        <f t="shared" si="105"/>
        <v/>
      </c>
      <c r="CS136" s="9" t="str">
        <f t="shared" si="105"/>
        <v/>
      </c>
      <c r="CT136" s="9" t="str">
        <f t="shared" si="105"/>
        <v/>
      </c>
      <c r="CU136" s="9" t="str">
        <f t="shared" si="102"/>
        <v/>
      </c>
      <c r="CV136" s="9" t="str">
        <f t="shared" si="102"/>
        <v/>
      </c>
      <c r="CW136" s="9" t="str">
        <f t="shared" si="102"/>
        <v/>
      </c>
      <c r="CY136" s="9" t="str">
        <f t="shared" si="106"/>
        <v/>
      </c>
      <c r="CZ136" s="9" t="str">
        <f t="shared" si="106"/>
        <v/>
      </c>
      <c r="DA136" s="9" t="str">
        <f t="shared" si="106"/>
        <v/>
      </c>
      <c r="DB136" s="9" t="str">
        <f t="shared" si="103"/>
        <v/>
      </c>
      <c r="DC136" s="9" t="str">
        <f t="shared" si="103"/>
        <v/>
      </c>
      <c r="DD136" s="9" t="str">
        <f t="shared" si="103"/>
        <v/>
      </c>
      <c r="DF136" s="9" t="str">
        <f>IF($A136=2,IF(ISNUMBER(CR136/Ukraine!CR136),100*CR136/Ukraine!CR136,""),"")</f>
        <v/>
      </c>
      <c r="DG136" s="9" t="str">
        <f>IF($A136=2,IF(ISNUMBER(CS136/Ukraine!CS136),100*CS136/Ukraine!CS136,""),"")</f>
        <v/>
      </c>
      <c r="DH136" s="9" t="str">
        <f>IF($A136=2,IF(ISNUMBER(CT136/Ukraine!CT136),100*CT136/Ukraine!CT136,""),"")</f>
        <v/>
      </c>
      <c r="DI136" s="9" t="str">
        <f>IF($A136=2,IF(ISNUMBER(CU136/Ukraine!CU136),100*CU136/Ukraine!CU136,""),"")</f>
        <v/>
      </c>
      <c r="DJ136" s="9" t="str">
        <f>IF($A136=2,IF(ISNUMBER(CV136/Ukraine!CV136),100*CV136/Ukraine!CV136,""),"")</f>
        <v/>
      </c>
      <c r="DK136" s="9" t="str">
        <f>IF($A136=2,IF(ISNUMBER(CW136/Ukraine!CW136),100*CW136/Ukraine!CW136,""),"")</f>
        <v/>
      </c>
      <c r="DM136" s="40" t="str">
        <f t="shared" si="108"/>
        <v/>
      </c>
      <c r="DN136" s="40" t="str">
        <f t="shared" si="109"/>
        <v/>
      </c>
      <c r="DO136" s="40" t="str">
        <f t="shared" si="110"/>
        <v/>
      </c>
      <c r="DP136" s="40" t="str">
        <f t="shared" si="111"/>
        <v/>
      </c>
      <c r="DQ136" s="40" t="str">
        <f t="shared" si="112"/>
        <v/>
      </c>
      <c r="DR136" s="40" t="str">
        <f t="shared" si="113"/>
        <v/>
      </c>
      <c r="DT136" s="40" t="str">
        <f t="shared" ref="DT136:DT199" si="134">IF($A136=2,IF(ISNUMBER(CS136/CR136),CS136/CR136-1,""),"")</f>
        <v/>
      </c>
      <c r="DU136" s="40" t="str">
        <f t="shared" ref="DU136:DU199" si="135">IF($A136=2,IF(ISNUMBER(CT136/CS136),CT136/CS136-1,""),"")</f>
        <v/>
      </c>
      <c r="DV136" s="40" t="str">
        <f t="shared" ref="DV136:DV199" si="136">IF($A136=2,IF(ISNUMBER(CU136/CT136),CU136/CT136-1,""),"")</f>
        <v/>
      </c>
      <c r="DW136" s="40" t="str">
        <f t="shared" ref="DW136:DW199" si="137">IF($A136=2,IF(ISNUMBER(CV136/CU136),CV136/CU136-1,""),"")</f>
        <v/>
      </c>
      <c r="DX136" s="40" t="str">
        <f t="shared" ref="DX136:DX199" si="138">IF($A136=2,IF(ISNUMBER(CW136/CV136),CW136/CV136-1,""),"")</f>
        <v/>
      </c>
      <c r="DY136" s="40" t="str">
        <f t="shared" si="127"/>
        <v/>
      </c>
    </row>
    <row r="137" spans="1:129" x14ac:dyDescent="0.2">
      <c r="A137" s="39">
        <f>'Industry selection'!C137</f>
        <v>1</v>
      </c>
      <c r="B137" s="2">
        <v>29.2</v>
      </c>
      <c r="C137" s="2" t="s">
        <v>276</v>
      </c>
      <c r="E137" s="30" t="s">
        <v>275</v>
      </c>
      <c r="F137" s="31">
        <v>29.2</v>
      </c>
      <c r="G137" s="32" t="s">
        <v>276</v>
      </c>
      <c r="H137" s="157">
        <f>[1]Ukraine!$F$135</f>
        <v>66</v>
      </c>
      <c r="I137" s="157">
        <f>[1]Ukraine!$G$135</f>
        <v>2652</v>
      </c>
      <c r="J137" s="157">
        <f>[1]Ukraine!$H$135</f>
        <v>2636</v>
      </c>
      <c r="K137" s="157">
        <f>[1]Ukraine!$I$135</f>
        <v>659663.30000000005</v>
      </c>
      <c r="L137" s="157">
        <f>[1]Ukraine!$J$135</f>
        <v>70590.8</v>
      </c>
      <c r="M137" s="11"/>
      <c r="N137" s="33" t="s">
        <v>862</v>
      </c>
      <c r="O137" s="36">
        <v>29.2</v>
      </c>
      <c r="P137" s="35" t="s">
        <v>276</v>
      </c>
      <c r="Q137" s="157">
        <f>[2]Ukraine!$F$135</f>
        <v>73</v>
      </c>
      <c r="R137" s="157">
        <f>[2]Ukraine!$G$135</f>
        <v>2013</v>
      </c>
      <c r="S137" s="157">
        <f>[2]Ukraine!$H$135</f>
        <v>1991</v>
      </c>
      <c r="T137" s="157">
        <f>[2]Ukraine!$I$135</f>
        <v>543065.69999999995</v>
      </c>
      <c r="U137" s="157">
        <f>[2]Ukraine!$J$135</f>
        <v>49321.5</v>
      </c>
      <c r="V137" s="11"/>
      <c r="W137" s="36" t="s">
        <v>1207</v>
      </c>
      <c r="X137" s="36">
        <v>29.2</v>
      </c>
      <c r="Y137" s="36" t="s">
        <v>276</v>
      </c>
      <c r="Z137" s="157">
        <f>[3]Ukraine!$F$135</f>
        <v>66</v>
      </c>
      <c r="AA137" s="157">
        <f>[3]Ukraine!$G$135</f>
        <v>1918</v>
      </c>
      <c r="AB137" s="157">
        <f>[3]Ukraine!$H$135</f>
        <v>1902</v>
      </c>
      <c r="AC137" s="157">
        <f>[3]Ukraine!$I$135</f>
        <v>1256775.3999999999</v>
      </c>
      <c r="AD137" s="157">
        <f>[3]Ukraine!$J$135</f>
        <v>58303.7</v>
      </c>
      <c r="AE137" s="11"/>
      <c r="AF137" s="37" t="s">
        <v>1207</v>
      </c>
      <c r="AG137" s="37">
        <v>29.2</v>
      </c>
      <c r="AH137" s="37" t="s">
        <v>276</v>
      </c>
      <c r="AI137" s="157">
        <f>[4]Ukraine!$F$135</f>
        <v>76</v>
      </c>
      <c r="AJ137" s="157">
        <f>[4]Ukraine!$G$135</f>
        <v>1956</v>
      </c>
      <c r="AK137" s="157">
        <f>[4]Ukraine!$H$135</f>
        <v>1942</v>
      </c>
      <c r="AL137" s="157">
        <f>[4]Ukraine!$I$135</f>
        <v>1018898.1</v>
      </c>
      <c r="AM137" s="157">
        <f>[4]Ukraine!$J$135</f>
        <v>74965.100000000006</v>
      </c>
      <c r="AN137" s="11"/>
      <c r="AO137" s="11" t="s">
        <v>1207</v>
      </c>
      <c r="AP137" s="11">
        <v>29.2</v>
      </c>
      <c r="AQ137" s="11" t="s">
        <v>276</v>
      </c>
      <c r="AR137" s="157">
        <f>[5]Ukraine!$F$135</f>
        <v>66</v>
      </c>
      <c r="AS137" s="157">
        <f>[5]Ukraine!$G$135</f>
        <v>1839</v>
      </c>
      <c r="AT137" s="157">
        <f>[5]Ukraine!$H$135</f>
        <v>1820</v>
      </c>
      <c r="AU137" s="157">
        <f>[5]Ukraine!$I$135</f>
        <v>1310773.2</v>
      </c>
      <c r="AV137" s="157">
        <f>[5]Ukraine!$J$135</f>
        <v>92492.9</v>
      </c>
      <c r="AW137" s="11"/>
      <c r="AX137" s="33" t="s">
        <v>1207</v>
      </c>
      <c r="AY137" s="33">
        <v>29.2</v>
      </c>
      <c r="AZ137" s="33" t="s">
        <v>276</v>
      </c>
      <c r="BA137" s="157">
        <f>[6]Ukraine!$F$135</f>
        <v>64</v>
      </c>
      <c r="BB137" s="157">
        <f>[6]Ukraine!$G$135</f>
        <v>1904</v>
      </c>
      <c r="BC137" s="157">
        <f>[6]Ukraine!$H$135</f>
        <v>1890</v>
      </c>
      <c r="BD137" s="157">
        <f>[6]Ukraine!$I$135</f>
        <v>1317010.3</v>
      </c>
      <c r="BE137" s="157">
        <f>[6]Ukraine!$J$135</f>
        <v>141902.29999999999</v>
      </c>
      <c r="BG137" s="2">
        <v>29.2</v>
      </c>
      <c r="BH137" s="2" t="s">
        <v>276</v>
      </c>
      <c r="BI137" s="1">
        <f t="shared" si="114"/>
        <v>66</v>
      </c>
      <c r="BJ137" s="1">
        <f t="shared" si="115"/>
        <v>73</v>
      </c>
      <c r="BK137" s="1">
        <f t="shared" si="116"/>
        <v>66</v>
      </c>
      <c r="BL137" s="1">
        <f t="shared" si="117"/>
        <v>76</v>
      </c>
      <c r="BM137" s="1">
        <f t="shared" si="118"/>
        <v>66</v>
      </c>
      <c r="BN137" s="1">
        <f t="shared" si="119"/>
        <v>64</v>
      </c>
      <c r="BP137" s="1">
        <f t="shared" si="128"/>
        <v>2636</v>
      </c>
      <c r="BQ137" s="1">
        <f t="shared" si="129"/>
        <v>1991</v>
      </c>
      <c r="BR137" s="1">
        <f t="shared" si="130"/>
        <v>1902</v>
      </c>
      <c r="BS137" s="1">
        <f t="shared" si="131"/>
        <v>1942</v>
      </c>
      <c r="BT137" s="1">
        <f t="shared" si="132"/>
        <v>1820</v>
      </c>
      <c r="BU137" s="1">
        <f t="shared" si="133"/>
        <v>1890</v>
      </c>
      <c r="BW137" s="40" t="str">
        <f t="shared" si="120"/>
        <v/>
      </c>
      <c r="BX137" s="40" t="str">
        <f t="shared" si="120"/>
        <v/>
      </c>
      <c r="BY137" s="40" t="str">
        <f t="shared" si="120"/>
        <v/>
      </c>
      <c r="BZ137" s="40" t="str">
        <f t="shared" si="120"/>
        <v/>
      </c>
      <c r="CA137" s="40" t="str">
        <f t="shared" si="107"/>
        <v/>
      </c>
      <c r="CB137" s="40" t="str">
        <f t="shared" si="107"/>
        <v/>
      </c>
      <c r="CD137" s="10">
        <f t="shared" si="121"/>
        <v>70590.8</v>
      </c>
      <c r="CE137" s="10">
        <f t="shared" si="122"/>
        <v>49321.5</v>
      </c>
      <c r="CF137" s="10">
        <f t="shared" si="123"/>
        <v>58303.7</v>
      </c>
      <c r="CG137" s="10">
        <f t="shared" si="124"/>
        <v>74965.100000000006</v>
      </c>
      <c r="CH137" s="10">
        <f t="shared" si="125"/>
        <v>92492.9</v>
      </c>
      <c r="CI137" s="10">
        <f t="shared" si="126"/>
        <v>141902.29999999999</v>
      </c>
      <c r="CK137" s="40" t="str">
        <f t="shared" si="104"/>
        <v/>
      </c>
      <c r="CL137" s="40" t="str">
        <f t="shared" si="104"/>
        <v/>
      </c>
      <c r="CM137" s="40" t="str">
        <f t="shared" si="104"/>
        <v/>
      </c>
      <c r="CN137" s="40" t="str">
        <f t="shared" si="101"/>
        <v/>
      </c>
      <c r="CO137" s="40" t="str">
        <f t="shared" si="101"/>
        <v/>
      </c>
      <c r="CP137" s="40" t="str">
        <f t="shared" si="101"/>
        <v/>
      </c>
      <c r="CR137" s="9" t="str">
        <f t="shared" si="105"/>
        <v/>
      </c>
      <c r="CS137" s="9" t="str">
        <f t="shared" si="105"/>
        <v/>
      </c>
      <c r="CT137" s="9" t="str">
        <f t="shared" si="105"/>
        <v/>
      </c>
      <c r="CU137" s="9" t="str">
        <f t="shared" si="102"/>
        <v/>
      </c>
      <c r="CV137" s="9" t="str">
        <f t="shared" si="102"/>
        <v/>
      </c>
      <c r="CW137" s="9" t="str">
        <f t="shared" si="102"/>
        <v/>
      </c>
      <c r="CY137" s="9" t="str">
        <f t="shared" si="106"/>
        <v/>
      </c>
      <c r="CZ137" s="9" t="str">
        <f t="shared" si="106"/>
        <v/>
      </c>
      <c r="DA137" s="9" t="str">
        <f t="shared" si="106"/>
        <v/>
      </c>
      <c r="DB137" s="9" t="str">
        <f t="shared" si="103"/>
        <v/>
      </c>
      <c r="DC137" s="9" t="str">
        <f t="shared" si="103"/>
        <v/>
      </c>
      <c r="DD137" s="9" t="str">
        <f t="shared" si="103"/>
        <v/>
      </c>
      <c r="DF137" s="9" t="str">
        <f>IF($A137=2,IF(ISNUMBER(CR137/Ukraine!CR137),100*CR137/Ukraine!CR137,""),"")</f>
        <v/>
      </c>
      <c r="DG137" s="9" t="str">
        <f>IF($A137=2,IF(ISNUMBER(CS137/Ukraine!CS137),100*CS137/Ukraine!CS137,""),"")</f>
        <v/>
      </c>
      <c r="DH137" s="9" t="str">
        <f>IF($A137=2,IF(ISNUMBER(CT137/Ukraine!CT137),100*CT137/Ukraine!CT137,""),"")</f>
        <v/>
      </c>
      <c r="DI137" s="9" t="str">
        <f>IF($A137=2,IF(ISNUMBER(CU137/Ukraine!CU137),100*CU137/Ukraine!CU137,""),"")</f>
        <v/>
      </c>
      <c r="DJ137" s="9" t="str">
        <f>IF($A137=2,IF(ISNUMBER(CV137/Ukraine!CV137),100*CV137/Ukraine!CV137,""),"")</f>
        <v/>
      </c>
      <c r="DK137" s="9" t="str">
        <f>IF($A137=2,IF(ISNUMBER(CW137/Ukraine!CW137),100*CW137/Ukraine!CW137,""),"")</f>
        <v/>
      </c>
      <c r="DM137" s="40" t="str">
        <f t="shared" si="108"/>
        <v/>
      </c>
      <c r="DN137" s="40" t="str">
        <f t="shared" si="109"/>
        <v/>
      </c>
      <c r="DO137" s="40" t="str">
        <f t="shared" si="110"/>
        <v/>
      </c>
      <c r="DP137" s="40" t="str">
        <f t="shared" si="111"/>
        <v/>
      </c>
      <c r="DQ137" s="40" t="str">
        <f t="shared" si="112"/>
        <v/>
      </c>
      <c r="DR137" s="40" t="str">
        <f t="shared" si="113"/>
        <v/>
      </c>
      <c r="DT137" s="40" t="str">
        <f t="shared" si="134"/>
        <v/>
      </c>
      <c r="DU137" s="40" t="str">
        <f t="shared" si="135"/>
        <v/>
      </c>
      <c r="DV137" s="40" t="str">
        <f t="shared" si="136"/>
        <v/>
      </c>
      <c r="DW137" s="40" t="str">
        <f t="shared" si="137"/>
        <v/>
      </c>
      <c r="DX137" s="40" t="str">
        <f t="shared" si="138"/>
        <v/>
      </c>
      <c r="DY137" s="40" t="str">
        <f t="shared" si="127"/>
        <v/>
      </c>
    </row>
    <row r="138" spans="1:129" x14ac:dyDescent="0.2">
      <c r="A138" s="39">
        <f>'Industry selection'!C138</f>
        <v>1</v>
      </c>
      <c r="B138" s="2">
        <v>29.3</v>
      </c>
      <c r="C138" s="2" t="s">
        <v>278</v>
      </c>
      <c r="E138" s="30" t="s">
        <v>277</v>
      </c>
      <c r="F138" s="31">
        <v>29.3</v>
      </c>
      <c r="G138" s="32" t="s">
        <v>278</v>
      </c>
      <c r="H138" s="157">
        <f>[1]Ukraine!$F$136</f>
        <v>184</v>
      </c>
      <c r="I138" s="157">
        <f>[1]Ukraine!$G$136</f>
        <v>31129</v>
      </c>
      <c r="J138" s="157">
        <f>[1]Ukraine!$H$136</f>
        <v>31069</v>
      </c>
      <c r="K138" s="157">
        <f>[1]Ukraine!$I$136</f>
        <v>3709857.2</v>
      </c>
      <c r="L138" s="157">
        <f>[1]Ukraine!$J$136</f>
        <v>953493.4</v>
      </c>
      <c r="M138" s="11"/>
      <c r="N138" s="33" t="s">
        <v>863</v>
      </c>
      <c r="O138" s="36">
        <v>29.3</v>
      </c>
      <c r="P138" s="35" t="s">
        <v>278</v>
      </c>
      <c r="Q138" s="157">
        <f>[2]Ukraine!$F$136</f>
        <v>178</v>
      </c>
      <c r="R138" s="157">
        <f>[2]Ukraine!$G$136</f>
        <v>33027</v>
      </c>
      <c r="S138" s="157">
        <f>[2]Ukraine!$H$136</f>
        <v>32967</v>
      </c>
      <c r="T138" s="157">
        <f>[2]Ukraine!$I$136</f>
        <v>3984919.9</v>
      </c>
      <c r="U138" s="157">
        <f>[2]Ukraine!$J$136</f>
        <v>1135182.3999999999</v>
      </c>
      <c r="V138" s="11"/>
      <c r="W138" s="36" t="s">
        <v>1208</v>
      </c>
      <c r="X138" s="36">
        <v>29.3</v>
      </c>
      <c r="Y138" s="36" t="s">
        <v>278</v>
      </c>
      <c r="Z138" s="157">
        <f>[3]Ukraine!$F$136</f>
        <v>164</v>
      </c>
      <c r="AA138" s="157">
        <f>[3]Ukraine!$G$136</f>
        <v>34724</v>
      </c>
      <c r="AB138" s="157">
        <f>[3]Ukraine!$H$136</f>
        <v>34662</v>
      </c>
      <c r="AC138" s="157">
        <f>[3]Ukraine!$I$136</f>
        <v>5394332.7999999998</v>
      </c>
      <c r="AD138" s="157">
        <f>[3]Ukraine!$J$136</f>
        <v>1427742.2</v>
      </c>
      <c r="AE138" s="11"/>
      <c r="AF138" s="37" t="s">
        <v>1208</v>
      </c>
      <c r="AG138" s="37">
        <v>29.3</v>
      </c>
      <c r="AH138" s="37" t="s">
        <v>278</v>
      </c>
      <c r="AI138" s="157">
        <f>[4]Ukraine!$F$136</f>
        <v>159</v>
      </c>
      <c r="AJ138" s="157">
        <f>[4]Ukraine!$G$136</f>
        <v>35551</v>
      </c>
      <c r="AK138" s="157">
        <f>[4]Ukraine!$H$136</f>
        <v>35509</v>
      </c>
      <c r="AL138" s="157">
        <f>[4]Ukraine!$I$136</f>
        <v>8083499.7000000002</v>
      </c>
      <c r="AM138" s="157">
        <f>[4]Ukraine!$J$136</f>
        <v>2142221.2000000002</v>
      </c>
      <c r="AN138" s="11"/>
      <c r="AO138" s="11" t="s">
        <v>1208</v>
      </c>
      <c r="AP138" s="11">
        <v>29.3</v>
      </c>
      <c r="AQ138" s="11" t="s">
        <v>278</v>
      </c>
      <c r="AR138" s="157">
        <f>[5]Ukraine!$F$136</f>
        <v>149</v>
      </c>
      <c r="AS138" s="157">
        <f>[5]Ukraine!$G$136</f>
        <v>40531</v>
      </c>
      <c r="AT138" s="157">
        <f>[5]Ukraine!$H$136</f>
        <v>40498</v>
      </c>
      <c r="AU138" s="157">
        <f>[5]Ukraine!$I$136</f>
        <v>9858619.4000000004</v>
      </c>
      <c r="AV138" s="157">
        <f>[5]Ukraine!$J$136</f>
        <v>3130163.4</v>
      </c>
      <c r="AW138" s="11"/>
      <c r="AX138" s="33" t="s">
        <v>1208</v>
      </c>
      <c r="AY138" s="33">
        <v>29.3</v>
      </c>
      <c r="AZ138" s="33" t="s">
        <v>278</v>
      </c>
      <c r="BA138" s="157">
        <f>[6]Ukraine!$F$136</f>
        <v>152</v>
      </c>
      <c r="BB138" s="157">
        <f>[6]Ukraine!$G$136</f>
        <v>47555</v>
      </c>
      <c r="BC138" s="157">
        <f>[6]Ukraine!$H$136</f>
        <v>47516</v>
      </c>
      <c r="BD138" s="157">
        <f>[6]Ukraine!$I$136</f>
        <v>13533538.300000001</v>
      </c>
      <c r="BE138" s="157">
        <f>[6]Ukraine!$J$136</f>
        <v>4996600.5</v>
      </c>
      <c r="BG138" s="2">
        <v>29.3</v>
      </c>
      <c r="BH138" s="2" t="s">
        <v>278</v>
      </c>
      <c r="BI138" s="1">
        <f t="shared" si="114"/>
        <v>184</v>
      </c>
      <c r="BJ138" s="1">
        <f t="shared" si="115"/>
        <v>178</v>
      </c>
      <c r="BK138" s="1">
        <f t="shared" si="116"/>
        <v>164</v>
      </c>
      <c r="BL138" s="1">
        <f t="shared" si="117"/>
        <v>159</v>
      </c>
      <c r="BM138" s="1">
        <f t="shared" si="118"/>
        <v>149</v>
      </c>
      <c r="BN138" s="1">
        <f t="shared" si="119"/>
        <v>152</v>
      </c>
      <c r="BP138" s="1">
        <f t="shared" si="128"/>
        <v>31069</v>
      </c>
      <c r="BQ138" s="1">
        <f t="shared" si="129"/>
        <v>32967</v>
      </c>
      <c r="BR138" s="1">
        <f t="shared" si="130"/>
        <v>34662</v>
      </c>
      <c r="BS138" s="1">
        <f t="shared" si="131"/>
        <v>35509</v>
      </c>
      <c r="BT138" s="1">
        <f t="shared" si="132"/>
        <v>40498</v>
      </c>
      <c r="BU138" s="1">
        <f t="shared" si="133"/>
        <v>47516</v>
      </c>
      <c r="BW138" s="40" t="str">
        <f t="shared" si="120"/>
        <v/>
      </c>
      <c r="BX138" s="40" t="str">
        <f t="shared" si="120"/>
        <v/>
      </c>
      <c r="BY138" s="40" t="str">
        <f t="shared" si="120"/>
        <v/>
      </c>
      <c r="BZ138" s="40" t="str">
        <f t="shared" si="120"/>
        <v/>
      </c>
      <c r="CA138" s="40" t="str">
        <f t="shared" si="107"/>
        <v/>
      </c>
      <c r="CB138" s="40" t="str">
        <f t="shared" si="107"/>
        <v/>
      </c>
      <c r="CD138" s="10">
        <f t="shared" si="121"/>
        <v>953493.4</v>
      </c>
      <c r="CE138" s="10">
        <f t="shared" si="122"/>
        <v>1135182.3999999999</v>
      </c>
      <c r="CF138" s="10">
        <f t="shared" si="123"/>
        <v>1427742.2</v>
      </c>
      <c r="CG138" s="10">
        <f t="shared" si="124"/>
        <v>2142221.2000000002</v>
      </c>
      <c r="CH138" s="10">
        <f t="shared" si="125"/>
        <v>3130163.4</v>
      </c>
      <c r="CI138" s="10">
        <f t="shared" si="126"/>
        <v>4996600.5</v>
      </c>
      <c r="CK138" s="40" t="str">
        <f t="shared" si="104"/>
        <v/>
      </c>
      <c r="CL138" s="40" t="str">
        <f t="shared" si="104"/>
        <v/>
      </c>
      <c r="CM138" s="40" t="str">
        <f t="shared" si="104"/>
        <v/>
      </c>
      <c r="CN138" s="40" t="str">
        <f t="shared" si="101"/>
        <v/>
      </c>
      <c r="CO138" s="40" t="str">
        <f t="shared" si="101"/>
        <v/>
      </c>
      <c r="CP138" s="40" t="str">
        <f t="shared" si="101"/>
        <v/>
      </c>
      <c r="CR138" s="9" t="str">
        <f t="shared" si="105"/>
        <v/>
      </c>
      <c r="CS138" s="9" t="str">
        <f t="shared" si="105"/>
        <v/>
      </c>
      <c r="CT138" s="9" t="str">
        <f t="shared" si="105"/>
        <v/>
      </c>
      <c r="CU138" s="9" t="str">
        <f t="shared" si="102"/>
        <v/>
      </c>
      <c r="CV138" s="9" t="str">
        <f t="shared" si="102"/>
        <v/>
      </c>
      <c r="CW138" s="9" t="str">
        <f t="shared" si="102"/>
        <v/>
      </c>
      <c r="CY138" s="9" t="str">
        <f t="shared" si="106"/>
        <v/>
      </c>
      <c r="CZ138" s="9" t="str">
        <f t="shared" si="106"/>
        <v/>
      </c>
      <c r="DA138" s="9" t="str">
        <f t="shared" si="106"/>
        <v/>
      </c>
      <c r="DB138" s="9" t="str">
        <f t="shared" si="103"/>
        <v/>
      </c>
      <c r="DC138" s="9" t="str">
        <f t="shared" si="103"/>
        <v/>
      </c>
      <c r="DD138" s="9" t="str">
        <f t="shared" si="103"/>
        <v/>
      </c>
      <c r="DF138" s="9" t="str">
        <f>IF($A138=2,IF(ISNUMBER(CR138/Ukraine!CR138),100*CR138/Ukraine!CR138,""),"")</f>
        <v/>
      </c>
      <c r="DG138" s="9" t="str">
        <f>IF($A138=2,IF(ISNUMBER(CS138/Ukraine!CS138),100*CS138/Ukraine!CS138,""),"")</f>
        <v/>
      </c>
      <c r="DH138" s="9" t="str">
        <f>IF($A138=2,IF(ISNUMBER(CT138/Ukraine!CT138),100*CT138/Ukraine!CT138,""),"")</f>
        <v/>
      </c>
      <c r="DI138" s="9" t="str">
        <f>IF($A138=2,IF(ISNUMBER(CU138/Ukraine!CU138),100*CU138/Ukraine!CU138,""),"")</f>
        <v/>
      </c>
      <c r="DJ138" s="9" t="str">
        <f>IF($A138=2,IF(ISNUMBER(CV138/Ukraine!CV138),100*CV138/Ukraine!CV138,""),"")</f>
        <v/>
      </c>
      <c r="DK138" s="9" t="str">
        <f>IF($A138=2,IF(ISNUMBER(CW138/Ukraine!CW138),100*CW138/Ukraine!CW138,""),"")</f>
        <v/>
      </c>
      <c r="DM138" s="40" t="str">
        <f t="shared" si="108"/>
        <v/>
      </c>
      <c r="DN138" s="40" t="str">
        <f t="shared" si="109"/>
        <v/>
      </c>
      <c r="DO138" s="40" t="str">
        <f t="shared" si="110"/>
        <v/>
      </c>
      <c r="DP138" s="40" t="str">
        <f t="shared" si="111"/>
        <v/>
      </c>
      <c r="DQ138" s="40" t="str">
        <f t="shared" si="112"/>
        <v/>
      </c>
      <c r="DR138" s="40" t="str">
        <f t="shared" si="113"/>
        <v/>
      </c>
      <c r="DT138" s="40" t="str">
        <f t="shared" si="134"/>
        <v/>
      </c>
      <c r="DU138" s="40" t="str">
        <f t="shared" si="135"/>
        <v/>
      </c>
      <c r="DV138" s="40" t="str">
        <f t="shared" si="136"/>
        <v/>
      </c>
      <c r="DW138" s="40" t="str">
        <f t="shared" si="137"/>
        <v/>
      </c>
      <c r="DX138" s="40" t="str">
        <f t="shared" si="138"/>
        <v/>
      </c>
      <c r="DY138" s="40" t="str">
        <f t="shared" si="127"/>
        <v/>
      </c>
    </row>
    <row r="139" spans="1:129" x14ac:dyDescent="0.2">
      <c r="A139" s="39">
        <f>'Industry selection'!C139</f>
        <v>1</v>
      </c>
      <c r="B139" s="2">
        <v>30</v>
      </c>
      <c r="C139" s="2" t="s">
        <v>280</v>
      </c>
      <c r="E139" s="30" t="s">
        <v>279</v>
      </c>
      <c r="F139" s="31">
        <v>30</v>
      </c>
      <c r="G139" s="32" t="s">
        <v>280</v>
      </c>
      <c r="H139" s="157">
        <f>[1]Ukraine!$F$137</f>
        <v>362</v>
      </c>
      <c r="I139" s="157">
        <f>[1]Ukraine!$G$137</f>
        <v>153270</v>
      </c>
      <c r="J139" s="157">
        <f>[1]Ukraine!$H$137</f>
        <v>153186</v>
      </c>
      <c r="K139" s="157">
        <f>[1]Ukraine!$I$137</f>
        <v>67428673.599999994</v>
      </c>
      <c r="L139" s="157">
        <f>[1]Ukraine!$J$137</f>
        <v>6223791.5999999996</v>
      </c>
      <c r="M139" s="11"/>
      <c r="N139" s="33" t="s">
        <v>864</v>
      </c>
      <c r="O139" s="36">
        <v>30</v>
      </c>
      <c r="P139" s="35" t="s">
        <v>280</v>
      </c>
      <c r="Q139" s="157">
        <f>[2]Ukraine!$F$137</f>
        <v>405</v>
      </c>
      <c r="R139" s="157">
        <f>[2]Ukraine!$G$137</f>
        <v>142787</v>
      </c>
      <c r="S139" s="157">
        <f>[2]Ukraine!$H$137</f>
        <v>142711</v>
      </c>
      <c r="T139" s="157">
        <f>[2]Ukraine!$I$137</f>
        <v>43374104.399999999</v>
      </c>
      <c r="U139" s="157">
        <f>[2]Ukraine!$J$137</f>
        <v>5827726.9000000004</v>
      </c>
      <c r="V139" s="11"/>
      <c r="W139" s="36" t="s">
        <v>1209</v>
      </c>
      <c r="X139" s="36">
        <v>30</v>
      </c>
      <c r="Y139" s="36" t="s">
        <v>280</v>
      </c>
      <c r="Z139" s="157">
        <f>[3]Ukraine!$F$137</f>
        <v>351</v>
      </c>
      <c r="AA139" s="157">
        <f>[3]Ukraine!$G$137</f>
        <v>120284</v>
      </c>
      <c r="AB139" s="157">
        <f>[3]Ukraine!$H$137</f>
        <v>120181</v>
      </c>
      <c r="AC139" s="157">
        <f>[3]Ukraine!$I$137</f>
        <v>29754327.800000001</v>
      </c>
      <c r="AD139" s="157">
        <f>[3]Ukraine!$J$137</f>
        <v>4744323.9000000004</v>
      </c>
      <c r="AE139" s="11"/>
      <c r="AF139" s="37" t="s">
        <v>1209</v>
      </c>
      <c r="AG139" s="37">
        <v>30</v>
      </c>
      <c r="AH139" s="37" t="s">
        <v>280</v>
      </c>
      <c r="AI139" s="157">
        <f>[4]Ukraine!$F$137</f>
        <v>377</v>
      </c>
      <c r="AJ139" s="157">
        <f>[4]Ukraine!$G$137</f>
        <v>101729</v>
      </c>
      <c r="AK139" s="157">
        <f>[4]Ukraine!$H$137</f>
        <v>101640</v>
      </c>
      <c r="AL139" s="157">
        <f>[4]Ukraine!$I$137</f>
        <v>29522395.399999999</v>
      </c>
      <c r="AM139" s="157">
        <f>[4]Ukraine!$J$137</f>
        <v>4956917</v>
      </c>
      <c r="AN139" s="11"/>
      <c r="AO139" s="11" t="s">
        <v>1209</v>
      </c>
      <c r="AP139" s="11">
        <v>30</v>
      </c>
      <c r="AQ139" s="11" t="s">
        <v>280</v>
      </c>
      <c r="AR139" s="157">
        <f>[5]Ukraine!$F$137</f>
        <v>314</v>
      </c>
      <c r="AS139" s="157">
        <f>[5]Ukraine!$G$137</f>
        <v>87008</v>
      </c>
      <c r="AT139" s="157">
        <f>[5]Ukraine!$H$137</f>
        <v>86912</v>
      </c>
      <c r="AU139" s="157">
        <f>[5]Ukraine!$I$137</f>
        <v>28808731.199999999</v>
      </c>
      <c r="AV139" s="157">
        <f>[5]Ukraine!$J$137</f>
        <v>5383931.4000000004</v>
      </c>
      <c r="AW139" s="11"/>
      <c r="AX139" s="33" t="s">
        <v>1209</v>
      </c>
      <c r="AY139" s="33">
        <v>30</v>
      </c>
      <c r="AZ139" s="33" t="s">
        <v>280</v>
      </c>
      <c r="BA139" s="157">
        <f>[6]Ukraine!$F$137</f>
        <v>331</v>
      </c>
      <c r="BB139" s="157">
        <f>[6]Ukraine!$G$137</f>
        <v>85758</v>
      </c>
      <c r="BC139" s="157">
        <f>[6]Ukraine!$H$137</f>
        <v>85667</v>
      </c>
      <c r="BD139" s="157">
        <f>[6]Ukraine!$I$137</f>
        <v>41197110.100000001</v>
      </c>
      <c r="BE139" s="157">
        <f>[6]Ukraine!$J$137</f>
        <v>7288485.5999999996</v>
      </c>
      <c r="BG139" s="2">
        <v>30</v>
      </c>
      <c r="BH139" s="2" t="s">
        <v>280</v>
      </c>
      <c r="BI139" s="1">
        <f t="shared" si="114"/>
        <v>362</v>
      </c>
      <c r="BJ139" s="1">
        <f t="shared" si="115"/>
        <v>405</v>
      </c>
      <c r="BK139" s="1">
        <f t="shared" si="116"/>
        <v>351</v>
      </c>
      <c r="BL139" s="1">
        <f t="shared" si="117"/>
        <v>377</v>
      </c>
      <c r="BM139" s="1">
        <f t="shared" si="118"/>
        <v>314</v>
      </c>
      <c r="BN139" s="1">
        <f t="shared" si="119"/>
        <v>331</v>
      </c>
      <c r="BP139" s="1">
        <f t="shared" si="128"/>
        <v>153186</v>
      </c>
      <c r="BQ139" s="1">
        <f t="shared" si="129"/>
        <v>142711</v>
      </c>
      <c r="BR139" s="1">
        <f t="shared" si="130"/>
        <v>120181</v>
      </c>
      <c r="BS139" s="1">
        <f t="shared" si="131"/>
        <v>101640</v>
      </c>
      <c r="BT139" s="1">
        <f t="shared" si="132"/>
        <v>86912</v>
      </c>
      <c r="BU139" s="1">
        <f t="shared" si="133"/>
        <v>85667</v>
      </c>
      <c r="BW139" s="40" t="str">
        <f t="shared" si="120"/>
        <v/>
      </c>
      <c r="BX139" s="40" t="str">
        <f t="shared" si="120"/>
        <v/>
      </c>
      <c r="BY139" s="40" t="str">
        <f t="shared" si="120"/>
        <v/>
      </c>
      <c r="BZ139" s="40" t="str">
        <f t="shared" si="120"/>
        <v/>
      </c>
      <c r="CA139" s="40" t="str">
        <f t="shared" si="107"/>
        <v/>
      </c>
      <c r="CB139" s="40" t="str">
        <f t="shared" si="107"/>
        <v/>
      </c>
      <c r="CD139" s="10">
        <f t="shared" si="121"/>
        <v>6223791.5999999996</v>
      </c>
      <c r="CE139" s="10">
        <f t="shared" si="122"/>
        <v>5827726.9000000004</v>
      </c>
      <c r="CF139" s="10">
        <f t="shared" si="123"/>
        <v>4744323.9000000004</v>
      </c>
      <c r="CG139" s="10">
        <f t="shared" si="124"/>
        <v>4956917</v>
      </c>
      <c r="CH139" s="10">
        <f t="shared" si="125"/>
        <v>5383931.4000000004</v>
      </c>
      <c r="CI139" s="10">
        <f t="shared" si="126"/>
        <v>7288485.5999999996</v>
      </c>
      <c r="CK139" s="40" t="str">
        <f t="shared" si="104"/>
        <v/>
      </c>
      <c r="CL139" s="40" t="str">
        <f t="shared" si="104"/>
        <v/>
      </c>
      <c r="CM139" s="40" t="str">
        <f t="shared" si="104"/>
        <v/>
      </c>
      <c r="CN139" s="40" t="str">
        <f t="shared" si="101"/>
        <v/>
      </c>
      <c r="CO139" s="40" t="str">
        <f t="shared" si="101"/>
        <v/>
      </c>
      <c r="CP139" s="40" t="str">
        <f t="shared" si="101"/>
        <v/>
      </c>
      <c r="CR139" s="9" t="str">
        <f t="shared" si="105"/>
        <v/>
      </c>
      <c r="CS139" s="9" t="str">
        <f t="shared" si="105"/>
        <v/>
      </c>
      <c r="CT139" s="9" t="str">
        <f t="shared" si="105"/>
        <v/>
      </c>
      <c r="CU139" s="9" t="str">
        <f t="shared" si="102"/>
        <v/>
      </c>
      <c r="CV139" s="9" t="str">
        <f t="shared" si="102"/>
        <v/>
      </c>
      <c r="CW139" s="9" t="str">
        <f t="shared" si="102"/>
        <v/>
      </c>
      <c r="CY139" s="9" t="str">
        <f t="shared" si="106"/>
        <v/>
      </c>
      <c r="CZ139" s="9" t="str">
        <f t="shared" si="106"/>
        <v/>
      </c>
      <c r="DA139" s="9" t="str">
        <f t="shared" si="106"/>
        <v/>
      </c>
      <c r="DB139" s="9" t="str">
        <f t="shared" si="103"/>
        <v/>
      </c>
      <c r="DC139" s="9" t="str">
        <f t="shared" si="103"/>
        <v/>
      </c>
      <c r="DD139" s="9" t="str">
        <f t="shared" si="103"/>
        <v/>
      </c>
      <c r="DF139" s="9" t="str">
        <f>IF($A139=2,IF(ISNUMBER(CR139/Ukraine!CR139),100*CR139/Ukraine!CR139,""),"")</f>
        <v/>
      </c>
      <c r="DG139" s="9" t="str">
        <f>IF($A139=2,IF(ISNUMBER(CS139/Ukraine!CS139),100*CS139/Ukraine!CS139,""),"")</f>
        <v/>
      </c>
      <c r="DH139" s="9" t="str">
        <f>IF($A139=2,IF(ISNUMBER(CT139/Ukraine!CT139),100*CT139/Ukraine!CT139,""),"")</f>
        <v/>
      </c>
      <c r="DI139" s="9" t="str">
        <f>IF($A139=2,IF(ISNUMBER(CU139/Ukraine!CU139),100*CU139/Ukraine!CU139,""),"")</f>
        <v/>
      </c>
      <c r="DJ139" s="9" t="str">
        <f>IF($A139=2,IF(ISNUMBER(CV139/Ukraine!CV139),100*CV139/Ukraine!CV139,""),"")</f>
        <v/>
      </c>
      <c r="DK139" s="9" t="str">
        <f>IF($A139=2,IF(ISNUMBER(CW139/Ukraine!CW139),100*CW139/Ukraine!CW139,""),"")</f>
        <v/>
      </c>
      <c r="DM139" s="40" t="str">
        <f t="shared" si="108"/>
        <v/>
      </c>
      <c r="DN139" s="40" t="str">
        <f t="shared" si="109"/>
        <v/>
      </c>
      <c r="DO139" s="40" t="str">
        <f t="shared" si="110"/>
        <v/>
      </c>
      <c r="DP139" s="40" t="str">
        <f t="shared" si="111"/>
        <v/>
      </c>
      <c r="DQ139" s="40" t="str">
        <f t="shared" si="112"/>
        <v/>
      </c>
      <c r="DR139" s="40" t="str">
        <f t="shared" si="113"/>
        <v/>
      </c>
      <c r="DT139" s="40" t="str">
        <f t="shared" si="134"/>
        <v/>
      </c>
      <c r="DU139" s="40" t="str">
        <f t="shared" si="135"/>
        <v/>
      </c>
      <c r="DV139" s="40" t="str">
        <f t="shared" si="136"/>
        <v/>
      </c>
      <c r="DW139" s="40" t="str">
        <f t="shared" si="137"/>
        <v/>
      </c>
      <c r="DX139" s="40" t="str">
        <f t="shared" si="138"/>
        <v/>
      </c>
      <c r="DY139" s="40" t="str">
        <f t="shared" si="127"/>
        <v/>
      </c>
    </row>
    <row r="140" spans="1:129" x14ac:dyDescent="0.2">
      <c r="A140" s="39">
        <f>'Industry selection'!C140</f>
        <v>1</v>
      </c>
      <c r="B140" s="2">
        <v>30.1</v>
      </c>
      <c r="C140" s="2" t="s">
        <v>282</v>
      </c>
      <c r="E140" s="30" t="s">
        <v>281</v>
      </c>
      <c r="F140" s="31">
        <v>30.1</v>
      </c>
      <c r="G140" s="32" t="s">
        <v>282</v>
      </c>
      <c r="H140" s="157">
        <f>[1]Ukraine!$F$138</f>
        <v>149</v>
      </c>
      <c r="I140" s="157">
        <f>[1]Ukraine!$G$138</f>
        <v>8858</v>
      </c>
      <c r="J140" s="157">
        <f>[1]Ukraine!$H$138</f>
        <v>8807</v>
      </c>
      <c r="K140" s="157">
        <f>[1]Ukraine!$I$138</f>
        <v>779005.2</v>
      </c>
      <c r="L140" s="157">
        <f>[1]Ukraine!$J$138</f>
        <v>248992.7</v>
      </c>
      <c r="M140" s="11"/>
      <c r="N140" s="33" t="s">
        <v>865</v>
      </c>
      <c r="O140" s="36">
        <v>30.1</v>
      </c>
      <c r="P140" s="35" t="s">
        <v>282</v>
      </c>
      <c r="Q140" s="157">
        <f>[2]Ukraine!$F$138</f>
        <v>163</v>
      </c>
      <c r="R140" s="157">
        <f>[2]Ukraine!$G$138</f>
        <v>5272</v>
      </c>
      <c r="S140" s="157">
        <f>[2]Ukraine!$H$138</f>
        <v>5240</v>
      </c>
      <c r="T140" s="157">
        <f>[2]Ukraine!$I$138</f>
        <v>1024965.1</v>
      </c>
      <c r="U140" s="157">
        <f>[2]Ukraine!$J$138</f>
        <v>150176.5</v>
      </c>
      <c r="V140" s="11"/>
      <c r="W140" s="36" t="s">
        <v>1210</v>
      </c>
      <c r="X140" s="36">
        <v>30.1</v>
      </c>
      <c r="Y140" s="36" t="s">
        <v>282</v>
      </c>
      <c r="Z140" s="157">
        <f>[3]Ukraine!$F$138</f>
        <v>134</v>
      </c>
      <c r="AA140" s="157">
        <f>[3]Ukraine!$G$138</f>
        <v>3737</v>
      </c>
      <c r="AB140" s="157">
        <f>[3]Ukraine!$H$138</f>
        <v>3684</v>
      </c>
      <c r="AC140" s="157">
        <f>[3]Ukraine!$I$138</f>
        <v>523754</v>
      </c>
      <c r="AD140" s="157">
        <f>[3]Ukraine!$J$138</f>
        <v>110518.9</v>
      </c>
      <c r="AE140" s="11"/>
      <c r="AF140" s="37" t="s">
        <v>1210</v>
      </c>
      <c r="AG140" s="37">
        <v>30.1</v>
      </c>
      <c r="AH140" s="37" t="s">
        <v>282</v>
      </c>
      <c r="AI140" s="157">
        <f>[4]Ukraine!$F$138</f>
        <v>130</v>
      </c>
      <c r="AJ140" s="157">
        <f>[4]Ukraine!$G$138</f>
        <v>1724</v>
      </c>
      <c r="AK140" s="157">
        <f>[4]Ukraine!$H$138</f>
        <v>1674</v>
      </c>
      <c r="AL140" s="157">
        <f>[4]Ukraine!$I$138</f>
        <v>941719.9</v>
      </c>
      <c r="AM140" s="157">
        <f>[4]Ukraine!$J$138</f>
        <v>76092.399999999994</v>
      </c>
      <c r="AN140" s="11"/>
      <c r="AO140" s="11" t="s">
        <v>1210</v>
      </c>
      <c r="AP140" s="11">
        <v>30.1</v>
      </c>
      <c r="AQ140" s="11" t="s">
        <v>282</v>
      </c>
      <c r="AR140" s="157">
        <f>[5]Ukraine!$F$138</f>
        <v>98</v>
      </c>
      <c r="AS140" s="157">
        <f>[5]Ukraine!$G$138</f>
        <v>1880</v>
      </c>
      <c r="AT140" s="157">
        <f>[5]Ukraine!$H$138</f>
        <v>1833</v>
      </c>
      <c r="AU140" s="157">
        <f>[5]Ukraine!$I$138</f>
        <v>1066676.5</v>
      </c>
      <c r="AV140" s="157">
        <f>[5]Ukraine!$J$138</f>
        <v>107553.1</v>
      </c>
      <c r="AW140" s="11"/>
      <c r="AX140" s="33" t="s">
        <v>1210</v>
      </c>
      <c r="AY140" s="33">
        <v>30.1</v>
      </c>
      <c r="AZ140" s="33" t="s">
        <v>282</v>
      </c>
      <c r="BA140" s="157">
        <f>[6]Ukraine!$F$138</f>
        <v>110</v>
      </c>
      <c r="BB140" s="157">
        <f>[6]Ukraine!$G$138</f>
        <v>2748</v>
      </c>
      <c r="BC140" s="157">
        <f>[6]Ukraine!$H$138</f>
        <v>2695</v>
      </c>
      <c r="BD140" s="157">
        <f>[6]Ukraine!$I$138</f>
        <v>2076379.4</v>
      </c>
      <c r="BE140" s="157">
        <f>[6]Ukraine!$J$138</f>
        <v>240684.6</v>
      </c>
      <c r="BG140" s="2">
        <v>30.1</v>
      </c>
      <c r="BH140" s="2" t="s">
        <v>282</v>
      </c>
      <c r="BI140" s="1">
        <f t="shared" si="114"/>
        <v>149</v>
      </c>
      <c r="BJ140" s="1">
        <f t="shared" si="115"/>
        <v>163</v>
      </c>
      <c r="BK140" s="1">
        <f t="shared" si="116"/>
        <v>134</v>
      </c>
      <c r="BL140" s="1">
        <f t="shared" si="117"/>
        <v>130</v>
      </c>
      <c r="BM140" s="1">
        <f t="shared" si="118"/>
        <v>98</v>
      </c>
      <c r="BN140" s="1">
        <f t="shared" si="119"/>
        <v>110</v>
      </c>
      <c r="BP140" s="1">
        <f t="shared" si="128"/>
        <v>8807</v>
      </c>
      <c r="BQ140" s="1">
        <f t="shared" si="129"/>
        <v>5240</v>
      </c>
      <c r="BR140" s="1">
        <f t="shared" si="130"/>
        <v>3684</v>
      </c>
      <c r="BS140" s="1">
        <f t="shared" si="131"/>
        <v>1674</v>
      </c>
      <c r="BT140" s="1">
        <f t="shared" si="132"/>
        <v>1833</v>
      </c>
      <c r="BU140" s="1">
        <f t="shared" si="133"/>
        <v>2695</v>
      </c>
      <c r="BW140" s="40" t="str">
        <f t="shared" si="120"/>
        <v/>
      </c>
      <c r="BX140" s="40" t="str">
        <f t="shared" si="120"/>
        <v/>
      </c>
      <c r="BY140" s="40" t="str">
        <f t="shared" si="120"/>
        <v/>
      </c>
      <c r="BZ140" s="40" t="str">
        <f t="shared" si="120"/>
        <v/>
      </c>
      <c r="CA140" s="40" t="str">
        <f t="shared" si="107"/>
        <v/>
      </c>
      <c r="CB140" s="40" t="str">
        <f t="shared" si="107"/>
        <v/>
      </c>
      <c r="CD140" s="10">
        <f t="shared" si="121"/>
        <v>248992.7</v>
      </c>
      <c r="CE140" s="10">
        <f t="shared" si="122"/>
        <v>150176.5</v>
      </c>
      <c r="CF140" s="10">
        <f t="shared" si="123"/>
        <v>110518.9</v>
      </c>
      <c r="CG140" s="10">
        <f t="shared" si="124"/>
        <v>76092.399999999994</v>
      </c>
      <c r="CH140" s="10">
        <f t="shared" si="125"/>
        <v>107553.1</v>
      </c>
      <c r="CI140" s="10">
        <f t="shared" si="126"/>
        <v>240684.6</v>
      </c>
      <c r="CK140" s="40" t="str">
        <f t="shared" si="104"/>
        <v/>
      </c>
      <c r="CL140" s="40" t="str">
        <f t="shared" si="104"/>
        <v/>
      </c>
      <c r="CM140" s="40" t="str">
        <f t="shared" si="104"/>
        <v/>
      </c>
      <c r="CN140" s="40" t="str">
        <f t="shared" si="101"/>
        <v/>
      </c>
      <c r="CO140" s="40" t="str">
        <f t="shared" si="101"/>
        <v/>
      </c>
      <c r="CP140" s="40" t="str">
        <f t="shared" si="101"/>
        <v/>
      </c>
      <c r="CR140" s="9" t="str">
        <f t="shared" si="105"/>
        <v/>
      </c>
      <c r="CS140" s="9" t="str">
        <f t="shared" si="105"/>
        <v/>
      </c>
      <c r="CT140" s="9" t="str">
        <f t="shared" si="105"/>
        <v/>
      </c>
      <c r="CU140" s="9" t="str">
        <f t="shared" si="102"/>
        <v/>
      </c>
      <c r="CV140" s="9" t="str">
        <f t="shared" si="102"/>
        <v/>
      </c>
      <c r="CW140" s="9" t="str">
        <f t="shared" si="102"/>
        <v/>
      </c>
      <c r="CY140" s="9" t="str">
        <f t="shared" si="106"/>
        <v/>
      </c>
      <c r="CZ140" s="9" t="str">
        <f t="shared" si="106"/>
        <v/>
      </c>
      <c r="DA140" s="9" t="str">
        <f t="shared" si="106"/>
        <v/>
      </c>
      <c r="DB140" s="9" t="str">
        <f t="shared" si="103"/>
        <v/>
      </c>
      <c r="DC140" s="9" t="str">
        <f t="shared" si="103"/>
        <v/>
      </c>
      <c r="DD140" s="9" t="str">
        <f t="shared" si="103"/>
        <v/>
      </c>
      <c r="DF140" s="9" t="str">
        <f>IF($A140=2,IF(ISNUMBER(CR140/Ukraine!CR140),100*CR140/Ukraine!CR140,""),"")</f>
        <v/>
      </c>
      <c r="DG140" s="9" t="str">
        <f>IF($A140=2,IF(ISNUMBER(CS140/Ukraine!CS140),100*CS140/Ukraine!CS140,""),"")</f>
        <v/>
      </c>
      <c r="DH140" s="9" t="str">
        <f>IF($A140=2,IF(ISNUMBER(CT140/Ukraine!CT140),100*CT140/Ukraine!CT140,""),"")</f>
        <v/>
      </c>
      <c r="DI140" s="9" t="str">
        <f>IF($A140=2,IF(ISNUMBER(CU140/Ukraine!CU140),100*CU140/Ukraine!CU140,""),"")</f>
        <v/>
      </c>
      <c r="DJ140" s="9" t="str">
        <f>IF($A140=2,IF(ISNUMBER(CV140/Ukraine!CV140),100*CV140/Ukraine!CV140,""),"")</f>
        <v/>
      </c>
      <c r="DK140" s="9" t="str">
        <f>IF($A140=2,IF(ISNUMBER(CW140/Ukraine!CW140),100*CW140/Ukraine!CW140,""),"")</f>
        <v/>
      </c>
      <c r="DM140" s="40" t="str">
        <f t="shared" si="108"/>
        <v/>
      </c>
      <c r="DN140" s="40" t="str">
        <f t="shared" si="109"/>
        <v/>
      </c>
      <c r="DO140" s="40" t="str">
        <f t="shared" si="110"/>
        <v/>
      </c>
      <c r="DP140" s="40" t="str">
        <f t="shared" si="111"/>
        <v/>
      </c>
      <c r="DQ140" s="40" t="str">
        <f t="shared" si="112"/>
        <v/>
      </c>
      <c r="DR140" s="40" t="str">
        <f t="shared" si="113"/>
        <v/>
      </c>
      <c r="DT140" s="40" t="str">
        <f t="shared" si="134"/>
        <v/>
      </c>
      <c r="DU140" s="40" t="str">
        <f t="shared" si="135"/>
        <v/>
      </c>
      <c r="DV140" s="40" t="str">
        <f t="shared" si="136"/>
        <v/>
      </c>
      <c r="DW140" s="40" t="str">
        <f t="shared" si="137"/>
        <v/>
      </c>
      <c r="DX140" s="40" t="str">
        <f t="shared" si="138"/>
        <v/>
      </c>
      <c r="DY140" s="40" t="str">
        <f t="shared" si="127"/>
        <v/>
      </c>
    </row>
    <row r="141" spans="1:129" x14ac:dyDescent="0.2">
      <c r="A141" s="39">
        <f>'Industry selection'!C141</f>
        <v>1</v>
      </c>
      <c r="B141" s="2">
        <v>30.2</v>
      </c>
      <c r="C141" s="2" t="s">
        <v>284</v>
      </c>
      <c r="E141" s="30" t="s">
        <v>283</v>
      </c>
      <c r="F141" s="31">
        <v>30.2</v>
      </c>
      <c r="G141" s="32" t="s">
        <v>284</v>
      </c>
      <c r="H141" s="157">
        <f>[1]Ukraine!$F$139</f>
        <v>103</v>
      </c>
      <c r="I141" s="157">
        <f>[1]Ukraine!$G$139</f>
        <v>73097</v>
      </c>
      <c r="J141" s="157">
        <f>[1]Ukraine!$H$139</f>
        <v>73080</v>
      </c>
      <c r="K141" s="157">
        <f>[1]Ukraine!$I$139</f>
        <v>51880227.299999997</v>
      </c>
      <c r="L141" s="157">
        <f>[1]Ukraine!$J$139</f>
        <v>3238582.8</v>
      </c>
      <c r="M141" s="11"/>
      <c r="N141" s="33" t="s">
        <v>866</v>
      </c>
      <c r="O141" s="36">
        <v>30.2</v>
      </c>
      <c r="P141" s="35" t="s">
        <v>284</v>
      </c>
      <c r="Q141" s="157">
        <f>[2]Ukraine!$F$139</f>
        <v>117</v>
      </c>
      <c r="R141" s="157">
        <f>[2]Ukraine!$G$139</f>
        <v>65795</v>
      </c>
      <c r="S141" s="157">
        <f>[2]Ukraine!$H$139</f>
        <v>65773</v>
      </c>
      <c r="T141" s="157">
        <f>[2]Ukraine!$I$139</f>
        <v>27339757.5</v>
      </c>
      <c r="U141" s="157">
        <f>[2]Ukraine!$J$139</f>
        <v>2806492.7</v>
      </c>
      <c r="V141" s="11"/>
      <c r="W141" s="36" t="s">
        <v>1211</v>
      </c>
      <c r="X141" s="36">
        <v>30.2</v>
      </c>
      <c r="Y141" s="36" t="s">
        <v>284</v>
      </c>
      <c r="Z141" s="157">
        <f>[3]Ukraine!$F$139</f>
        <v>92</v>
      </c>
      <c r="AA141" s="157">
        <f>[3]Ukraine!$G$139</f>
        <v>50279</v>
      </c>
      <c r="AB141" s="157">
        <f>[3]Ukraine!$H$139</f>
        <v>50262</v>
      </c>
      <c r="AC141" s="157">
        <f>[3]Ukraine!$I$139</f>
        <v>11751353.4</v>
      </c>
      <c r="AD141" s="157">
        <f>[3]Ukraine!$J$139</f>
        <v>1694995.4</v>
      </c>
      <c r="AE141" s="11"/>
      <c r="AF141" s="37" t="s">
        <v>1211</v>
      </c>
      <c r="AG141" s="37">
        <v>30.2</v>
      </c>
      <c r="AH141" s="37" t="s">
        <v>284</v>
      </c>
      <c r="AI141" s="157">
        <f>[4]Ukraine!$F$139</f>
        <v>106</v>
      </c>
      <c r="AJ141" s="157">
        <f>[4]Ukraine!$G$139</f>
        <v>33985</v>
      </c>
      <c r="AK141" s="157">
        <f>[4]Ukraine!$H$139</f>
        <v>33969</v>
      </c>
      <c r="AL141" s="157">
        <f>[4]Ukraine!$I$139</f>
        <v>6279878.5999999996</v>
      </c>
      <c r="AM141" s="157">
        <f>[4]Ukraine!$J$139</f>
        <v>1122962.1000000001</v>
      </c>
      <c r="AN141" s="11"/>
      <c r="AO141" s="11" t="s">
        <v>1211</v>
      </c>
      <c r="AP141" s="11">
        <v>30.2</v>
      </c>
      <c r="AQ141" s="11" t="s">
        <v>284</v>
      </c>
      <c r="AR141" s="157">
        <f>[5]Ukraine!$F$139</f>
        <v>96</v>
      </c>
      <c r="AS141" s="157">
        <f>[5]Ukraine!$G$139</f>
        <v>24084</v>
      </c>
      <c r="AT141" s="157">
        <f>[5]Ukraine!$H$139</f>
        <v>24063</v>
      </c>
      <c r="AU141" s="157">
        <f>[5]Ukraine!$I$139</f>
        <v>6503627.5</v>
      </c>
      <c r="AV141" s="157">
        <f>[5]Ukraine!$J$139</f>
        <v>1098481</v>
      </c>
      <c r="AW141" s="11"/>
      <c r="AX141" s="33" t="s">
        <v>1211</v>
      </c>
      <c r="AY141" s="33">
        <v>30.2</v>
      </c>
      <c r="AZ141" s="33" t="s">
        <v>284</v>
      </c>
      <c r="BA141" s="157">
        <f>[6]Ukraine!$F$139</f>
        <v>92</v>
      </c>
      <c r="BB141" s="157">
        <f>[6]Ukraine!$G$139</f>
        <v>21529</v>
      </c>
      <c r="BC141" s="157">
        <f>[6]Ukraine!$H$139</f>
        <v>21513</v>
      </c>
      <c r="BD141" s="157">
        <f>[6]Ukraine!$I$139</f>
        <v>10714781.5</v>
      </c>
      <c r="BE141" s="157">
        <f>[6]Ukraine!$J$139</f>
        <v>1609083.3</v>
      </c>
      <c r="BG141" s="2">
        <v>30.2</v>
      </c>
      <c r="BH141" s="2" t="s">
        <v>284</v>
      </c>
      <c r="BI141" s="1">
        <f t="shared" si="114"/>
        <v>103</v>
      </c>
      <c r="BJ141" s="1">
        <f t="shared" si="115"/>
        <v>117</v>
      </c>
      <c r="BK141" s="1">
        <f t="shared" si="116"/>
        <v>92</v>
      </c>
      <c r="BL141" s="1">
        <f t="shared" si="117"/>
        <v>106</v>
      </c>
      <c r="BM141" s="1">
        <f t="shared" si="118"/>
        <v>96</v>
      </c>
      <c r="BN141" s="1">
        <f t="shared" si="119"/>
        <v>92</v>
      </c>
      <c r="BP141" s="1">
        <f t="shared" si="128"/>
        <v>73080</v>
      </c>
      <c r="BQ141" s="1">
        <f t="shared" si="129"/>
        <v>65773</v>
      </c>
      <c r="BR141" s="1">
        <f t="shared" si="130"/>
        <v>50262</v>
      </c>
      <c r="BS141" s="1">
        <f t="shared" si="131"/>
        <v>33969</v>
      </c>
      <c r="BT141" s="1">
        <f t="shared" si="132"/>
        <v>24063</v>
      </c>
      <c r="BU141" s="1">
        <f t="shared" si="133"/>
        <v>21513</v>
      </c>
      <c r="BW141" s="40" t="str">
        <f t="shared" si="120"/>
        <v/>
      </c>
      <c r="BX141" s="40" t="str">
        <f t="shared" si="120"/>
        <v/>
      </c>
      <c r="BY141" s="40" t="str">
        <f t="shared" si="120"/>
        <v/>
      </c>
      <c r="BZ141" s="40" t="str">
        <f t="shared" si="120"/>
        <v/>
      </c>
      <c r="CA141" s="40" t="str">
        <f t="shared" si="107"/>
        <v/>
      </c>
      <c r="CB141" s="40" t="str">
        <f t="shared" si="107"/>
        <v/>
      </c>
      <c r="CD141" s="10">
        <f t="shared" si="121"/>
        <v>3238582.8</v>
      </c>
      <c r="CE141" s="10">
        <f t="shared" si="122"/>
        <v>2806492.7</v>
      </c>
      <c r="CF141" s="10">
        <f t="shared" si="123"/>
        <v>1694995.4</v>
      </c>
      <c r="CG141" s="10">
        <f t="shared" si="124"/>
        <v>1122962.1000000001</v>
      </c>
      <c r="CH141" s="10">
        <f t="shared" si="125"/>
        <v>1098481</v>
      </c>
      <c r="CI141" s="10">
        <f t="shared" si="126"/>
        <v>1609083.3</v>
      </c>
      <c r="CK141" s="40" t="str">
        <f t="shared" si="104"/>
        <v/>
      </c>
      <c r="CL141" s="40" t="str">
        <f t="shared" si="104"/>
        <v/>
      </c>
      <c r="CM141" s="40" t="str">
        <f t="shared" si="104"/>
        <v/>
      </c>
      <c r="CN141" s="40" t="str">
        <f t="shared" si="101"/>
        <v/>
      </c>
      <c r="CO141" s="40" t="str">
        <f t="shared" si="101"/>
        <v/>
      </c>
      <c r="CP141" s="40" t="str">
        <f t="shared" si="101"/>
        <v/>
      </c>
      <c r="CR141" s="9" t="str">
        <f t="shared" si="105"/>
        <v/>
      </c>
      <c r="CS141" s="9" t="str">
        <f t="shared" si="105"/>
        <v/>
      </c>
      <c r="CT141" s="9" t="str">
        <f t="shared" si="105"/>
        <v/>
      </c>
      <c r="CU141" s="9" t="str">
        <f t="shared" si="102"/>
        <v/>
      </c>
      <c r="CV141" s="9" t="str">
        <f t="shared" si="102"/>
        <v/>
      </c>
      <c r="CW141" s="9" t="str">
        <f t="shared" si="102"/>
        <v/>
      </c>
      <c r="CY141" s="9" t="str">
        <f t="shared" si="106"/>
        <v/>
      </c>
      <c r="CZ141" s="9" t="str">
        <f t="shared" si="106"/>
        <v/>
      </c>
      <c r="DA141" s="9" t="str">
        <f t="shared" si="106"/>
        <v/>
      </c>
      <c r="DB141" s="9" t="str">
        <f t="shared" si="103"/>
        <v/>
      </c>
      <c r="DC141" s="9" t="str">
        <f t="shared" si="103"/>
        <v/>
      </c>
      <c r="DD141" s="9" t="str">
        <f t="shared" si="103"/>
        <v/>
      </c>
      <c r="DF141" s="9" t="str">
        <f>IF($A141=2,IF(ISNUMBER(CR141/Ukraine!CR141),100*CR141/Ukraine!CR141,""),"")</f>
        <v/>
      </c>
      <c r="DG141" s="9" t="str">
        <f>IF($A141=2,IF(ISNUMBER(CS141/Ukraine!CS141),100*CS141/Ukraine!CS141,""),"")</f>
        <v/>
      </c>
      <c r="DH141" s="9" t="str">
        <f>IF($A141=2,IF(ISNUMBER(CT141/Ukraine!CT141),100*CT141/Ukraine!CT141,""),"")</f>
        <v/>
      </c>
      <c r="DI141" s="9" t="str">
        <f>IF($A141=2,IF(ISNUMBER(CU141/Ukraine!CU141),100*CU141/Ukraine!CU141,""),"")</f>
        <v/>
      </c>
      <c r="DJ141" s="9" t="str">
        <f>IF($A141=2,IF(ISNUMBER(CV141/Ukraine!CV141),100*CV141/Ukraine!CV141,""),"")</f>
        <v/>
      </c>
      <c r="DK141" s="9" t="str">
        <f>IF($A141=2,IF(ISNUMBER(CW141/Ukraine!CW141),100*CW141/Ukraine!CW141,""),"")</f>
        <v/>
      </c>
      <c r="DM141" s="40" t="str">
        <f t="shared" si="108"/>
        <v/>
      </c>
      <c r="DN141" s="40" t="str">
        <f t="shared" si="109"/>
        <v/>
      </c>
      <c r="DO141" s="40" t="str">
        <f t="shared" si="110"/>
        <v/>
      </c>
      <c r="DP141" s="40" t="str">
        <f t="shared" si="111"/>
        <v/>
      </c>
      <c r="DQ141" s="40" t="str">
        <f t="shared" si="112"/>
        <v/>
      </c>
      <c r="DR141" s="40" t="str">
        <f t="shared" si="113"/>
        <v/>
      </c>
      <c r="DT141" s="40" t="str">
        <f t="shared" si="134"/>
        <v/>
      </c>
      <c r="DU141" s="40" t="str">
        <f t="shared" si="135"/>
        <v/>
      </c>
      <c r="DV141" s="40" t="str">
        <f t="shared" si="136"/>
        <v/>
      </c>
      <c r="DW141" s="40" t="str">
        <f t="shared" si="137"/>
        <v/>
      </c>
      <c r="DX141" s="40" t="str">
        <f t="shared" si="138"/>
        <v/>
      </c>
      <c r="DY141" s="40" t="str">
        <f t="shared" si="127"/>
        <v/>
      </c>
    </row>
    <row r="142" spans="1:129" x14ac:dyDescent="0.2">
      <c r="A142" s="39">
        <f>'Industry selection'!C142</f>
        <v>1</v>
      </c>
      <c r="B142" s="2">
        <v>30.3</v>
      </c>
      <c r="C142" s="2" t="s">
        <v>286</v>
      </c>
      <c r="E142" s="30" t="s">
        <v>285</v>
      </c>
      <c r="F142" s="31">
        <v>30.3</v>
      </c>
      <c r="G142" s="32" t="s">
        <v>286</v>
      </c>
      <c r="H142" s="157">
        <f>[1]Ukraine!$F$140</f>
        <v>70</v>
      </c>
      <c r="I142" s="157">
        <f>[1]Ukraine!$G$140</f>
        <v>62604</v>
      </c>
      <c r="J142" s="157">
        <f>[1]Ukraine!$H$140</f>
        <v>62596</v>
      </c>
      <c r="K142" s="157">
        <f>[1]Ukraine!$I$140</f>
        <v>13482376.1</v>
      </c>
      <c r="L142" s="157">
        <f>[1]Ukraine!$J$140</f>
        <v>2413333.7000000002</v>
      </c>
      <c r="M142" s="11"/>
      <c r="N142" s="33" t="s">
        <v>867</v>
      </c>
      <c r="O142" s="36">
        <v>30.3</v>
      </c>
      <c r="P142" s="35" t="s">
        <v>286</v>
      </c>
      <c r="Q142" s="157">
        <f>[2]Ukraine!$F$140</f>
        <v>82</v>
      </c>
      <c r="R142" s="157">
        <f>[2]Ukraine!$G$140</f>
        <v>62105</v>
      </c>
      <c r="S142" s="157">
        <f>[2]Ukraine!$H$140</f>
        <v>62092</v>
      </c>
      <c r="T142" s="157">
        <f>[2]Ukraine!$I$140</f>
        <v>13384727.1</v>
      </c>
      <c r="U142" s="157">
        <f>[2]Ukraine!$J$140</f>
        <v>2505259</v>
      </c>
      <c r="V142" s="11"/>
      <c r="W142" s="36" t="s">
        <v>1212</v>
      </c>
      <c r="X142" s="36">
        <v>30.3</v>
      </c>
      <c r="Y142" s="36" t="s">
        <v>286</v>
      </c>
      <c r="Z142" s="157">
        <f>[3]Ukraine!$F$140</f>
        <v>82</v>
      </c>
      <c r="AA142" s="157">
        <f>[3]Ukraine!$G$140</f>
        <v>58256</v>
      </c>
      <c r="AB142" s="157">
        <f>[3]Ukraine!$H$140</f>
        <v>58232</v>
      </c>
      <c r="AC142" s="157">
        <f>[3]Ukraine!$I$140</f>
        <v>15434334.800000001</v>
      </c>
      <c r="AD142" s="157">
        <f>[3]Ukraine!$J$140</f>
        <v>2574202.4</v>
      </c>
      <c r="AE142" s="11"/>
      <c r="AF142" s="37" t="s">
        <v>1212</v>
      </c>
      <c r="AG142" s="37">
        <v>30.3</v>
      </c>
      <c r="AH142" s="37" t="s">
        <v>286</v>
      </c>
      <c r="AI142" s="157">
        <f>[4]Ukraine!$F$140</f>
        <v>93</v>
      </c>
      <c r="AJ142" s="157">
        <f>[4]Ukraine!$G$140</f>
        <v>54909</v>
      </c>
      <c r="AK142" s="157">
        <f>[4]Ukraine!$H$140</f>
        <v>54895</v>
      </c>
      <c r="AL142" s="157">
        <f>[4]Ukraine!$I$140</f>
        <v>19408387.899999999</v>
      </c>
      <c r="AM142" s="157">
        <f>[4]Ukraine!$J$140</f>
        <v>3100248.9</v>
      </c>
      <c r="AN142" s="11"/>
      <c r="AO142" s="11" t="s">
        <v>1212</v>
      </c>
      <c r="AP142" s="11">
        <v>30.3</v>
      </c>
      <c r="AQ142" s="11" t="s">
        <v>286</v>
      </c>
      <c r="AR142" s="157">
        <f>[5]Ukraine!$F$140</f>
        <v>76</v>
      </c>
      <c r="AS142" s="157">
        <f>[5]Ukraine!$G$140</f>
        <v>48599</v>
      </c>
      <c r="AT142" s="157">
        <f>[5]Ukraine!$H$140</f>
        <v>48576</v>
      </c>
      <c r="AU142" s="157">
        <f>[5]Ukraine!$I$140</f>
        <v>16237511.1</v>
      </c>
      <c r="AV142" s="157">
        <f>[5]Ukraine!$J$140</f>
        <v>3296166.6</v>
      </c>
      <c r="AW142" s="11"/>
      <c r="AX142" s="33" t="s">
        <v>1212</v>
      </c>
      <c r="AY142" s="33">
        <v>30.3</v>
      </c>
      <c r="AZ142" s="33" t="s">
        <v>286</v>
      </c>
      <c r="BA142" s="157">
        <f>[6]Ukraine!$F$140</f>
        <v>79</v>
      </c>
      <c r="BB142" s="157">
        <f>[6]Ukraine!$G$140</f>
        <v>47723</v>
      </c>
      <c r="BC142" s="157">
        <f>[6]Ukraine!$H$140</f>
        <v>47706</v>
      </c>
      <c r="BD142" s="157">
        <f>[6]Ukraine!$I$140</f>
        <v>22236156.100000001</v>
      </c>
      <c r="BE142" s="157">
        <f>[6]Ukraine!$J$140</f>
        <v>4263076.7</v>
      </c>
      <c r="BG142" s="2">
        <v>30.3</v>
      </c>
      <c r="BH142" s="2" t="s">
        <v>286</v>
      </c>
      <c r="BI142" s="1">
        <f t="shared" si="114"/>
        <v>70</v>
      </c>
      <c r="BJ142" s="1">
        <f t="shared" si="115"/>
        <v>82</v>
      </c>
      <c r="BK142" s="1">
        <f t="shared" si="116"/>
        <v>82</v>
      </c>
      <c r="BL142" s="1">
        <f t="shared" si="117"/>
        <v>93</v>
      </c>
      <c r="BM142" s="1">
        <f t="shared" si="118"/>
        <v>76</v>
      </c>
      <c r="BN142" s="1">
        <f t="shared" si="119"/>
        <v>79</v>
      </c>
      <c r="BP142" s="1">
        <f t="shared" si="128"/>
        <v>62596</v>
      </c>
      <c r="BQ142" s="1">
        <f t="shared" si="129"/>
        <v>62092</v>
      </c>
      <c r="BR142" s="1">
        <f t="shared" si="130"/>
        <v>58232</v>
      </c>
      <c r="BS142" s="1">
        <f t="shared" si="131"/>
        <v>54895</v>
      </c>
      <c r="BT142" s="1">
        <f t="shared" si="132"/>
        <v>48576</v>
      </c>
      <c r="BU142" s="1">
        <f t="shared" si="133"/>
        <v>47706</v>
      </c>
      <c r="BW142" s="40" t="str">
        <f t="shared" si="120"/>
        <v/>
      </c>
      <c r="BX142" s="40" t="str">
        <f t="shared" si="120"/>
        <v/>
      </c>
      <c r="BY142" s="40" t="str">
        <f t="shared" si="120"/>
        <v/>
      </c>
      <c r="BZ142" s="40" t="str">
        <f t="shared" si="120"/>
        <v/>
      </c>
      <c r="CA142" s="40" t="str">
        <f t="shared" si="107"/>
        <v/>
      </c>
      <c r="CB142" s="40" t="str">
        <f t="shared" si="107"/>
        <v/>
      </c>
      <c r="CD142" s="10">
        <f t="shared" si="121"/>
        <v>2413333.7000000002</v>
      </c>
      <c r="CE142" s="10">
        <f t="shared" si="122"/>
        <v>2505259</v>
      </c>
      <c r="CF142" s="10">
        <f t="shared" si="123"/>
        <v>2574202.4</v>
      </c>
      <c r="CG142" s="10">
        <f t="shared" si="124"/>
        <v>3100248.9</v>
      </c>
      <c r="CH142" s="10">
        <f t="shared" si="125"/>
        <v>3296166.6</v>
      </c>
      <c r="CI142" s="10">
        <f t="shared" si="126"/>
        <v>4263076.7</v>
      </c>
      <c r="CK142" s="40" t="str">
        <f t="shared" si="104"/>
        <v/>
      </c>
      <c r="CL142" s="40" t="str">
        <f t="shared" si="104"/>
        <v/>
      </c>
      <c r="CM142" s="40" t="str">
        <f t="shared" si="104"/>
        <v/>
      </c>
      <c r="CN142" s="40" t="str">
        <f t="shared" si="101"/>
        <v/>
      </c>
      <c r="CO142" s="40" t="str">
        <f t="shared" si="101"/>
        <v/>
      </c>
      <c r="CP142" s="40" t="str">
        <f t="shared" si="101"/>
        <v/>
      </c>
      <c r="CR142" s="9" t="str">
        <f t="shared" si="105"/>
        <v/>
      </c>
      <c r="CS142" s="9" t="str">
        <f t="shared" si="105"/>
        <v/>
      </c>
      <c r="CT142" s="9" t="str">
        <f t="shared" si="105"/>
        <v/>
      </c>
      <c r="CU142" s="9" t="str">
        <f t="shared" si="102"/>
        <v/>
      </c>
      <c r="CV142" s="9" t="str">
        <f t="shared" si="102"/>
        <v/>
      </c>
      <c r="CW142" s="9" t="str">
        <f t="shared" si="102"/>
        <v/>
      </c>
      <c r="CY142" s="9" t="str">
        <f t="shared" si="106"/>
        <v/>
      </c>
      <c r="CZ142" s="9" t="str">
        <f t="shared" si="106"/>
        <v/>
      </c>
      <c r="DA142" s="9" t="str">
        <f t="shared" si="106"/>
        <v/>
      </c>
      <c r="DB142" s="9" t="str">
        <f t="shared" si="103"/>
        <v/>
      </c>
      <c r="DC142" s="9" t="str">
        <f t="shared" si="103"/>
        <v/>
      </c>
      <c r="DD142" s="9" t="str">
        <f t="shared" si="103"/>
        <v/>
      </c>
      <c r="DF142" s="9" t="str">
        <f>IF($A142=2,IF(ISNUMBER(CR142/Ukraine!CR142),100*CR142/Ukraine!CR142,""),"")</f>
        <v/>
      </c>
      <c r="DG142" s="9" t="str">
        <f>IF($A142=2,IF(ISNUMBER(CS142/Ukraine!CS142),100*CS142/Ukraine!CS142,""),"")</f>
        <v/>
      </c>
      <c r="DH142" s="9" t="str">
        <f>IF($A142=2,IF(ISNUMBER(CT142/Ukraine!CT142),100*CT142/Ukraine!CT142,""),"")</f>
        <v/>
      </c>
      <c r="DI142" s="9" t="str">
        <f>IF($A142=2,IF(ISNUMBER(CU142/Ukraine!CU142),100*CU142/Ukraine!CU142,""),"")</f>
        <v/>
      </c>
      <c r="DJ142" s="9" t="str">
        <f>IF($A142=2,IF(ISNUMBER(CV142/Ukraine!CV142),100*CV142/Ukraine!CV142,""),"")</f>
        <v/>
      </c>
      <c r="DK142" s="9" t="str">
        <f>IF($A142=2,IF(ISNUMBER(CW142/Ukraine!CW142),100*CW142/Ukraine!CW142,""),"")</f>
        <v/>
      </c>
      <c r="DM142" s="40" t="str">
        <f t="shared" si="108"/>
        <v/>
      </c>
      <c r="DN142" s="40" t="str">
        <f t="shared" si="109"/>
        <v/>
      </c>
      <c r="DO142" s="40" t="str">
        <f t="shared" si="110"/>
        <v/>
      </c>
      <c r="DP142" s="40" t="str">
        <f t="shared" si="111"/>
        <v/>
      </c>
      <c r="DQ142" s="40" t="str">
        <f t="shared" si="112"/>
        <v/>
      </c>
      <c r="DR142" s="40" t="str">
        <f t="shared" si="113"/>
        <v/>
      </c>
      <c r="DT142" s="40" t="str">
        <f t="shared" si="134"/>
        <v/>
      </c>
      <c r="DU142" s="40" t="str">
        <f t="shared" si="135"/>
        <v/>
      </c>
      <c r="DV142" s="40" t="str">
        <f t="shared" si="136"/>
        <v/>
      </c>
      <c r="DW142" s="40" t="str">
        <f t="shared" si="137"/>
        <v/>
      </c>
      <c r="DX142" s="40" t="str">
        <f t="shared" si="138"/>
        <v/>
      </c>
      <c r="DY142" s="40" t="str">
        <f t="shared" si="127"/>
        <v/>
      </c>
    </row>
    <row r="143" spans="1:129" x14ac:dyDescent="0.2">
      <c r="A143" s="39">
        <f>'Industry selection'!C143</f>
        <v>1</v>
      </c>
      <c r="B143" s="2">
        <v>30.4</v>
      </c>
      <c r="C143" s="2" t="s">
        <v>288</v>
      </c>
      <c r="E143" s="30" t="s">
        <v>287</v>
      </c>
      <c r="F143" s="31">
        <v>30.4</v>
      </c>
      <c r="G143" s="32" t="s">
        <v>288</v>
      </c>
      <c r="H143" s="157">
        <f>[1]Ukraine!$F$141</f>
        <v>10</v>
      </c>
      <c r="I143" s="157">
        <f>[1]Ukraine!$G$141</f>
        <v>7301</v>
      </c>
      <c r="J143" s="157">
        <f>[1]Ukraine!$H$141</f>
        <v>7301</v>
      </c>
      <c r="K143" s="157">
        <f>[1]Ukraine!$I$141</f>
        <v>952829.4</v>
      </c>
      <c r="L143" s="157">
        <f>[1]Ukraine!$J$141</f>
        <v>268976.5</v>
      </c>
      <c r="M143" s="11"/>
      <c r="N143" s="33" t="s">
        <v>868</v>
      </c>
      <c r="O143" s="36">
        <v>30.4</v>
      </c>
      <c r="P143" s="35" t="s">
        <v>288</v>
      </c>
      <c r="Q143" s="157">
        <f>[2]Ukraine!$F$141</f>
        <v>11</v>
      </c>
      <c r="R143" s="157">
        <f>[2]Ukraine!$G$141</f>
        <v>8361</v>
      </c>
      <c r="S143" s="157">
        <f>[2]Ukraine!$H$141</f>
        <v>8361</v>
      </c>
      <c r="T143" s="157">
        <f>[2]Ukraine!$I$141</f>
        <v>1321018</v>
      </c>
      <c r="U143" s="157">
        <f>[2]Ukraine!$J$141</f>
        <v>314625.3</v>
      </c>
      <c r="V143" s="11"/>
      <c r="W143" s="36" t="s">
        <v>1213</v>
      </c>
      <c r="X143" s="36">
        <v>30.4</v>
      </c>
      <c r="Y143" s="36" t="s">
        <v>288</v>
      </c>
      <c r="Z143" s="157">
        <f>[3]Ukraine!$F$141</f>
        <v>13</v>
      </c>
      <c r="AA143" s="157">
        <f>[3]Ukraine!$G$141</f>
        <v>7055</v>
      </c>
      <c r="AB143" s="157">
        <f>[3]Ukraine!$H$141</f>
        <v>7055</v>
      </c>
      <c r="AC143" s="157">
        <f>[3]Ukraine!$I$141</f>
        <v>1811477.2</v>
      </c>
      <c r="AD143" s="157">
        <f>[3]Ukraine!$J$141</f>
        <v>328280.59999999998</v>
      </c>
      <c r="AE143" s="11"/>
      <c r="AF143" s="37" t="s">
        <v>1213</v>
      </c>
      <c r="AG143" s="37">
        <v>30.4</v>
      </c>
      <c r="AH143" s="37" t="s">
        <v>288</v>
      </c>
      <c r="AI143" s="157">
        <f>[4]Ukraine!$F$141</f>
        <v>20</v>
      </c>
      <c r="AJ143" s="157">
        <f>[4]Ukraine!$G$141</f>
        <v>10425</v>
      </c>
      <c r="AK143" s="157">
        <f>[4]Ukraine!$H$141</f>
        <v>10424</v>
      </c>
      <c r="AL143" s="157">
        <f>[4]Ukraine!$I$141</f>
        <v>2522902.6</v>
      </c>
      <c r="AM143" s="157">
        <f>[4]Ukraine!$J$141</f>
        <v>623663.19999999995</v>
      </c>
      <c r="AN143" s="11"/>
      <c r="AO143" s="11" t="s">
        <v>1213</v>
      </c>
      <c r="AP143" s="11">
        <v>30.4</v>
      </c>
      <c r="AQ143" s="11" t="s">
        <v>288</v>
      </c>
      <c r="AR143" s="157">
        <f>[5]Ukraine!$F$141</f>
        <v>21</v>
      </c>
      <c r="AS143" s="157">
        <f>[5]Ukraine!$G$141</f>
        <v>11441</v>
      </c>
      <c r="AT143" s="157">
        <f>[5]Ukraine!$H$141</f>
        <v>11438</v>
      </c>
      <c r="AU143" s="157">
        <f>[5]Ukraine!$I$141</f>
        <v>4577621.0999999996</v>
      </c>
      <c r="AV143" s="157">
        <f>[5]Ukraine!$J$141</f>
        <v>836593.7</v>
      </c>
      <c r="AW143" s="11"/>
      <c r="AX143" s="33" t="s">
        <v>1213</v>
      </c>
      <c r="AY143" s="33">
        <v>30.4</v>
      </c>
      <c r="AZ143" s="33" t="s">
        <v>288</v>
      </c>
      <c r="BA143" s="157">
        <f>[6]Ukraine!$F$141</f>
        <v>25</v>
      </c>
      <c r="BB143" s="157">
        <f>[6]Ukraine!$G$141</f>
        <v>12692</v>
      </c>
      <c r="BC143" s="157">
        <f>[6]Ukraine!$H$141</f>
        <v>12690</v>
      </c>
      <c r="BD143" s="157">
        <f>[6]Ukraine!$I$141</f>
        <v>5495512.5</v>
      </c>
      <c r="BE143" s="157">
        <f>[6]Ukraine!$J$141</f>
        <v>1104522.8</v>
      </c>
      <c r="BG143" s="2">
        <v>30.4</v>
      </c>
      <c r="BH143" s="2" t="s">
        <v>288</v>
      </c>
      <c r="BI143" s="1">
        <f t="shared" si="114"/>
        <v>10</v>
      </c>
      <c r="BJ143" s="1">
        <f t="shared" si="115"/>
        <v>11</v>
      </c>
      <c r="BK143" s="1">
        <f t="shared" si="116"/>
        <v>13</v>
      </c>
      <c r="BL143" s="1">
        <f t="shared" si="117"/>
        <v>20</v>
      </c>
      <c r="BM143" s="1">
        <f t="shared" si="118"/>
        <v>21</v>
      </c>
      <c r="BN143" s="1">
        <f t="shared" si="119"/>
        <v>25</v>
      </c>
      <c r="BP143" s="1">
        <f t="shared" si="128"/>
        <v>7301</v>
      </c>
      <c r="BQ143" s="1">
        <f t="shared" si="129"/>
        <v>8361</v>
      </c>
      <c r="BR143" s="1">
        <f t="shared" si="130"/>
        <v>7055</v>
      </c>
      <c r="BS143" s="1">
        <f t="shared" si="131"/>
        <v>10424</v>
      </c>
      <c r="BT143" s="1">
        <f t="shared" si="132"/>
        <v>11438</v>
      </c>
      <c r="BU143" s="1">
        <f t="shared" si="133"/>
        <v>12690</v>
      </c>
      <c r="BW143" s="40" t="str">
        <f t="shared" si="120"/>
        <v/>
      </c>
      <c r="BX143" s="40" t="str">
        <f t="shared" si="120"/>
        <v/>
      </c>
      <c r="BY143" s="40" t="str">
        <f t="shared" si="120"/>
        <v/>
      </c>
      <c r="BZ143" s="40" t="str">
        <f t="shared" si="120"/>
        <v/>
      </c>
      <c r="CA143" s="40" t="str">
        <f t="shared" si="107"/>
        <v/>
      </c>
      <c r="CB143" s="40" t="str">
        <f t="shared" si="107"/>
        <v/>
      </c>
      <c r="CD143" s="10">
        <f t="shared" si="121"/>
        <v>268976.5</v>
      </c>
      <c r="CE143" s="10">
        <f t="shared" si="122"/>
        <v>314625.3</v>
      </c>
      <c r="CF143" s="10">
        <f t="shared" si="123"/>
        <v>328280.59999999998</v>
      </c>
      <c r="CG143" s="10">
        <f t="shared" si="124"/>
        <v>623663.19999999995</v>
      </c>
      <c r="CH143" s="10">
        <f t="shared" si="125"/>
        <v>836593.7</v>
      </c>
      <c r="CI143" s="10">
        <f t="shared" si="126"/>
        <v>1104522.8</v>
      </c>
      <c r="CK143" s="40" t="str">
        <f t="shared" si="104"/>
        <v/>
      </c>
      <c r="CL143" s="40" t="str">
        <f t="shared" si="104"/>
        <v/>
      </c>
      <c r="CM143" s="40" t="str">
        <f t="shared" si="104"/>
        <v/>
      </c>
      <c r="CN143" s="40" t="str">
        <f t="shared" si="101"/>
        <v/>
      </c>
      <c r="CO143" s="40" t="str">
        <f t="shared" si="101"/>
        <v/>
      </c>
      <c r="CP143" s="40" t="str">
        <f t="shared" si="101"/>
        <v/>
      </c>
      <c r="CR143" s="9" t="str">
        <f t="shared" si="105"/>
        <v/>
      </c>
      <c r="CS143" s="9" t="str">
        <f t="shared" si="105"/>
        <v/>
      </c>
      <c r="CT143" s="9" t="str">
        <f t="shared" si="105"/>
        <v/>
      </c>
      <c r="CU143" s="9" t="str">
        <f t="shared" si="102"/>
        <v/>
      </c>
      <c r="CV143" s="9" t="str">
        <f t="shared" si="102"/>
        <v/>
      </c>
      <c r="CW143" s="9" t="str">
        <f t="shared" si="102"/>
        <v/>
      </c>
      <c r="CY143" s="9" t="str">
        <f t="shared" si="106"/>
        <v/>
      </c>
      <c r="CZ143" s="9" t="str">
        <f t="shared" si="106"/>
        <v/>
      </c>
      <c r="DA143" s="9" t="str">
        <f t="shared" si="106"/>
        <v/>
      </c>
      <c r="DB143" s="9" t="str">
        <f t="shared" si="103"/>
        <v/>
      </c>
      <c r="DC143" s="9" t="str">
        <f t="shared" si="103"/>
        <v/>
      </c>
      <c r="DD143" s="9" t="str">
        <f t="shared" si="103"/>
        <v/>
      </c>
      <c r="DF143" s="9" t="str">
        <f>IF($A143=2,IF(ISNUMBER(CR143/Ukraine!CR143),100*CR143/Ukraine!CR143,""),"")</f>
        <v/>
      </c>
      <c r="DG143" s="9" t="str">
        <f>IF($A143=2,IF(ISNUMBER(CS143/Ukraine!CS143),100*CS143/Ukraine!CS143,""),"")</f>
        <v/>
      </c>
      <c r="DH143" s="9" t="str">
        <f>IF($A143=2,IF(ISNUMBER(CT143/Ukraine!CT143),100*CT143/Ukraine!CT143,""),"")</f>
        <v/>
      </c>
      <c r="DI143" s="9" t="str">
        <f>IF($A143=2,IF(ISNUMBER(CU143/Ukraine!CU143),100*CU143/Ukraine!CU143,""),"")</f>
        <v/>
      </c>
      <c r="DJ143" s="9" t="str">
        <f>IF($A143=2,IF(ISNUMBER(CV143/Ukraine!CV143),100*CV143/Ukraine!CV143,""),"")</f>
        <v/>
      </c>
      <c r="DK143" s="9" t="str">
        <f>IF($A143=2,IF(ISNUMBER(CW143/Ukraine!CW143),100*CW143/Ukraine!CW143,""),"")</f>
        <v/>
      </c>
      <c r="DM143" s="40" t="str">
        <f t="shared" si="108"/>
        <v/>
      </c>
      <c r="DN143" s="40" t="str">
        <f t="shared" si="109"/>
        <v/>
      </c>
      <c r="DO143" s="40" t="str">
        <f t="shared" si="110"/>
        <v/>
      </c>
      <c r="DP143" s="40" t="str">
        <f t="shared" si="111"/>
        <v/>
      </c>
      <c r="DQ143" s="40" t="str">
        <f t="shared" si="112"/>
        <v/>
      </c>
      <c r="DR143" s="40" t="str">
        <f t="shared" si="113"/>
        <v/>
      </c>
      <c r="DT143" s="40" t="str">
        <f t="shared" si="134"/>
        <v/>
      </c>
      <c r="DU143" s="40" t="str">
        <f t="shared" si="135"/>
        <v/>
      </c>
      <c r="DV143" s="40" t="str">
        <f t="shared" si="136"/>
        <v/>
      </c>
      <c r="DW143" s="40" t="str">
        <f t="shared" si="137"/>
        <v/>
      </c>
      <c r="DX143" s="40" t="str">
        <f t="shared" si="138"/>
        <v/>
      </c>
      <c r="DY143" s="40" t="str">
        <f t="shared" si="127"/>
        <v/>
      </c>
    </row>
    <row r="144" spans="1:129" x14ac:dyDescent="0.2">
      <c r="A144" s="39">
        <f>'Industry selection'!C144</f>
        <v>1</v>
      </c>
      <c r="B144" s="2">
        <v>30.9</v>
      </c>
      <c r="C144" s="2" t="s">
        <v>290</v>
      </c>
      <c r="E144" s="30" t="s">
        <v>289</v>
      </c>
      <c r="F144" s="31">
        <v>30.9</v>
      </c>
      <c r="G144" s="32" t="s">
        <v>290</v>
      </c>
      <c r="H144" s="157">
        <f>[1]Ukraine!$F$142</f>
        <v>30</v>
      </c>
      <c r="I144" s="157">
        <f>[1]Ukraine!$G$142</f>
        <v>1410</v>
      </c>
      <c r="J144" s="157">
        <f>[1]Ukraine!$H$142</f>
        <v>1402</v>
      </c>
      <c r="K144" s="157">
        <f>[1]Ukraine!$I$142</f>
        <v>334235.59999999998</v>
      </c>
      <c r="L144" s="157">
        <f>[1]Ukraine!$J$142</f>
        <v>53905.9</v>
      </c>
      <c r="M144" s="11"/>
      <c r="N144" s="33" t="s">
        <v>869</v>
      </c>
      <c r="O144" s="36">
        <v>30.9</v>
      </c>
      <c r="P144" s="35" t="s">
        <v>290</v>
      </c>
      <c r="Q144" s="157">
        <f>[2]Ukraine!$F$142</f>
        <v>32</v>
      </c>
      <c r="R144" s="157">
        <f>[2]Ukraine!$G$142</f>
        <v>1254</v>
      </c>
      <c r="S144" s="157">
        <f>[2]Ukraine!$H$142</f>
        <v>1245</v>
      </c>
      <c r="T144" s="157">
        <f>[2]Ukraine!$I$142</f>
        <v>303636.7</v>
      </c>
      <c r="U144" s="157">
        <f>[2]Ukraine!$J$142</f>
        <v>51173.4</v>
      </c>
      <c r="V144" s="11"/>
      <c r="W144" s="36" t="s">
        <v>1214</v>
      </c>
      <c r="X144" s="36">
        <v>30.9</v>
      </c>
      <c r="Y144" s="36" t="s">
        <v>290</v>
      </c>
      <c r="Z144" s="157">
        <f>[3]Ukraine!$F$142</f>
        <v>30</v>
      </c>
      <c r="AA144" s="157">
        <f>[3]Ukraine!$G$142</f>
        <v>957</v>
      </c>
      <c r="AB144" s="157">
        <f>[3]Ukraine!$H$142</f>
        <v>948</v>
      </c>
      <c r="AC144" s="157">
        <f>[3]Ukraine!$I$142</f>
        <v>233408.4</v>
      </c>
      <c r="AD144" s="157">
        <f>[3]Ukraine!$J$142</f>
        <v>36326.6</v>
      </c>
      <c r="AE144" s="11"/>
      <c r="AF144" s="37" t="s">
        <v>1214</v>
      </c>
      <c r="AG144" s="37">
        <v>30.9</v>
      </c>
      <c r="AH144" s="37" t="s">
        <v>290</v>
      </c>
      <c r="AI144" s="157">
        <f>[4]Ukraine!$F$142</f>
        <v>28</v>
      </c>
      <c r="AJ144" s="157">
        <f>[4]Ukraine!$G$142</f>
        <v>686</v>
      </c>
      <c r="AK144" s="157">
        <f>[4]Ukraine!$H$142</f>
        <v>678</v>
      </c>
      <c r="AL144" s="157">
        <f>[4]Ukraine!$I$142</f>
        <v>369506.4</v>
      </c>
      <c r="AM144" s="157">
        <f>[4]Ukraine!$J$142</f>
        <v>33950.400000000001</v>
      </c>
      <c r="AN144" s="11"/>
      <c r="AO144" s="11" t="s">
        <v>1214</v>
      </c>
      <c r="AP144" s="11">
        <v>30.9</v>
      </c>
      <c r="AQ144" s="11" t="s">
        <v>290</v>
      </c>
      <c r="AR144" s="157">
        <f>[5]Ukraine!$F$142</f>
        <v>23</v>
      </c>
      <c r="AS144" s="157">
        <f>[5]Ukraine!$G$142</f>
        <v>1004</v>
      </c>
      <c r="AT144" s="157">
        <f>[5]Ukraine!$H$142</f>
        <v>1002</v>
      </c>
      <c r="AU144" s="157">
        <f>[5]Ukraine!$I$142</f>
        <v>423295</v>
      </c>
      <c r="AV144" s="157">
        <f>[5]Ukraine!$J$142</f>
        <v>45137</v>
      </c>
      <c r="AW144" s="11"/>
      <c r="AX144" s="33" t="s">
        <v>1214</v>
      </c>
      <c r="AY144" s="33">
        <v>30.9</v>
      </c>
      <c r="AZ144" s="33" t="s">
        <v>290</v>
      </c>
      <c r="BA144" s="157">
        <f>[6]Ukraine!$F$142</f>
        <v>25</v>
      </c>
      <c r="BB144" s="157">
        <f>[6]Ukraine!$G$142</f>
        <v>1066</v>
      </c>
      <c r="BC144" s="157">
        <f>[6]Ukraine!$H$142</f>
        <v>1063</v>
      </c>
      <c r="BD144" s="157">
        <f>[6]Ukraine!$I$142</f>
        <v>674280.6</v>
      </c>
      <c r="BE144" s="157">
        <f>[6]Ukraine!$J$142</f>
        <v>71118.2</v>
      </c>
      <c r="BG144" s="2">
        <v>30.9</v>
      </c>
      <c r="BH144" s="2" t="s">
        <v>290</v>
      </c>
      <c r="BI144" s="1">
        <f t="shared" si="114"/>
        <v>30</v>
      </c>
      <c r="BJ144" s="1">
        <f t="shared" si="115"/>
        <v>32</v>
      </c>
      <c r="BK144" s="1">
        <f t="shared" si="116"/>
        <v>30</v>
      </c>
      <c r="BL144" s="1">
        <f t="shared" si="117"/>
        <v>28</v>
      </c>
      <c r="BM144" s="1">
        <f t="shared" si="118"/>
        <v>23</v>
      </c>
      <c r="BN144" s="1">
        <f t="shared" si="119"/>
        <v>25</v>
      </c>
      <c r="BP144" s="1">
        <f t="shared" si="128"/>
        <v>1402</v>
      </c>
      <c r="BQ144" s="1">
        <f t="shared" si="129"/>
        <v>1245</v>
      </c>
      <c r="BR144" s="1">
        <f t="shared" si="130"/>
        <v>948</v>
      </c>
      <c r="BS144" s="1">
        <f t="shared" si="131"/>
        <v>678</v>
      </c>
      <c r="BT144" s="1">
        <f t="shared" si="132"/>
        <v>1002</v>
      </c>
      <c r="BU144" s="1">
        <f t="shared" si="133"/>
        <v>1063</v>
      </c>
      <c r="BW144" s="40" t="str">
        <f t="shared" si="120"/>
        <v/>
      </c>
      <c r="BX144" s="40" t="str">
        <f t="shared" si="120"/>
        <v/>
      </c>
      <c r="BY144" s="40" t="str">
        <f t="shared" si="120"/>
        <v/>
      </c>
      <c r="BZ144" s="40" t="str">
        <f t="shared" si="120"/>
        <v/>
      </c>
      <c r="CA144" s="40" t="str">
        <f t="shared" si="107"/>
        <v/>
      </c>
      <c r="CB144" s="40" t="str">
        <f t="shared" si="107"/>
        <v/>
      </c>
      <c r="CD144" s="10">
        <f t="shared" si="121"/>
        <v>53905.9</v>
      </c>
      <c r="CE144" s="10">
        <f t="shared" si="122"/>
        <v>51173.4</v>
      </c>
      <c r="CF144" s="10">
        <f t="shared" si="123"/>
        <v>36326.6</v>
      </c>
      <c r="CG144" s="10">
        <f t="shared" si="124"/>
        <v>33950.400000000001</v>
      </c>
      <c r="CH144" s="10">
        <f t="shared" si="125"/>
        <v>45137</v>
      </c>
      <c r="CI144" s="10">
        <f t="shared" si="126"/>
        <v>71118.2</v>
      </c>
      <c r="CK144" s="40" t="str">
        <f t="shared" si="104"/>
        <v/>
      </c>
      <c r="CL144" s="40" t="str">
        <f t="shared" si="104"/>
        <v/>
      </c>
      <c r="CM144" s="40" t="str">
        <f t="shared" si="104"/>
        <v/>
      </c>
      <c r="CN144" s="40" t="str">
        <f t="shared" si="101"/>
        <v/>
      </c>
      <c r="CO144" s="40" t="str">
        <f t="shared" si="101"/>
        <v/>
      </c>
      <c r="CP144" s="40" t="str">
        <f t="shared" si="101"/>
        <v/>
      </c>
      <c r="CR144" s="9" t="str">
        <f t="shared" si="105"/>
        <v/>
      </c>
      <c r="CS144" s="9" t="str">
        <f t="shared" si="105"/>
        <v/>
      </c>
      <c r="CT144" s="9" t="str">
        <f t="shared" si="105"/>
        <v/>
      </c>
      <c r="CU144" s="9" t="str">
        <f t="shared" si="102"/>
        <v/>
      </c>
      <c r="CV144" s="9" t="str">
        <f t="shared" si="102"/>
        <v/>
      </c>
      <c r="CW144" s="9" t="str">
        <f t="shared" si="102"/>
        <v/>
      </c>
      <c r="CY144" s="9" t="str">
        <f t="shared" si="106"/>
        <v/>
      </c>
      <c r="CZ144" s="9" t="str">
        <f t="shared" si="106"/>
        <v/>
      </c>
      <c r="DA144" s="9" t="str">
        <f t="shared" si="106"/>
        <v/>
      </c>
      <c r="DB144" s="9" t="str">
        <f t="shared" si="103"/>
        <v/>
      </c>
      <c r="DC144" s="9" t="str">
        <f t="shared" si="103"/>
        <v/>
      </c>
      <c r="DD144" s="9" t="str">
        <f t="shared" si="103"/>
        <v/>
      </c>
      <c r="DF144" s="9" t="str">
        <f>IF($A144=2,IF(ISNUMBER(CR144/Ukraine!CR144),100*CR144/Ukraine!CR144,""),"")</f>
        <v/>
      </c>
      <c r="DG144" s="9" t="str">
        <f>IF($A144=2,IF(ISNUMBER(CS144/Ukraine!CS144),100*CS144/Ukraine!CS144,""),"")</f>
        <v/>
      </c>
      <c r="DH144" s="9" t="str">
        <f>IF($A144=2,IF(ISNUMBER(CT144/Ukraine!CT144),100*CT144/Ukraine!CT144,""),"")</f>
        <v/>
      </c>
      <c r="DI144" s="9" t="str">
        <f>IF($A144=2,IF(ISNUMBER(CU144/Ukraine!CU144),100*CU144/Ukraine!CU144,""),"")</f>
        <v/>
      </c>
      <c r="DJ144" s="9" t="str">
        <f>IF($A144=2,IF(ISNUMBER(CV144/Ukraine!CV144),100*CV144/Ukraine!CV144,""),"")</f>
        <v/>
      </c>
      <c r="DK144" s="9" t="str">
        <f>IF($A144=2,IF(ISNUMBER(CW144/Ukraine!CW144),100*CW144/Ukraine!CW144,""),"")</f>
        <v/>
      </c>
      <c r="DM144" s="40" t="str">
        <f t="shared" si="108"/>
        <v/>
      </c>
      <c r="DN144" s="40" t="str">
        <f t="shared" si="109"/>
        <v/>
      </c>
      <c r="DO144" s="40" t="str">
        <f t="shared" si="110"/>
        <v/>
      </c>
      <c r="DP144" s="40" t="str">
        <f t="shared" si="111"/>
        <v/>
      </c>
      <c r="DQ144" s="40" t="str">
        <f t="shared" si="112"/>
        <v/>
      </c>
      <c r="DR144" s="40" t="str">
        <f t="shared" si="113"/>
        <v/>
      </c>
      <c r="DT144" s="40" t="str">
        <f t="shared" si="134"/>
        <v/>
      </c>
      <c r="DU144" s="40" t="str">
        <f t="shared" si="135"/>
        <v/>
      </c>
      <c r="DV144" s="40" t="str">
        <f t="shared" si="136"/>
        <v/>
      </c>
      <c r="DW144" s="40" t="str">
        <f t="shared" si="137"/>
        <v/>
      </c>
      <c r="DX144" s="40" t="str">
        <f t="shared" si="138"/>
        <v/>
      </c>
      <c r="DY144" s="40" t="str">
        <f t="shared" si="127"/>
        <v/>
      </c>
    </row>
    <row r="145" spans="1:129" x14ac:dyDescent="0.2">
      <c r="A145" s="39">
        <f>'Industry selection'!C145</f>
        <v>2</v>
      </c>
      <c r="B145" s="2">
        <v>31</v>
      </c>
      <c r="C145" s="2" t="s">
        <v>292</v>
      </c>
      <c r="E145" s="30" t="s">
        <v>291</v>
      </c>
      <c r="F145" s="31">
        <v>31</v>
      </c>
      <c r="G145" s="32" t="s">
        <v>292</v>
      </c>
      <c r="H145" s="157">
        <f>[1]Ukraine!$F$143</f>
        <v>1365</v>
      </c>
      <c r="I145" s="157">
        <f>[1]Ukraine!$G$143</f>
        <v>38567</v>
      </c>
      <c r="J145" s="157">
        <f>[1]Ukraine!$H$143</f>
        <v>38124</v>
      </c>
      <c r="K145" s="157">
        <f>[1]Ukraine!$I$143</f>
        <v>7757313.7999999998</v>
      </c>
      <c r="L145" s="157">
        <f>[1]Ukraine!$J$143</f>
        <v>920405</v>
      </c>
      <c r="M145" s="11"/>
      <c r="N145" s="33" t="s">
        <v>870</v>
      </c>
      <c r="O145" s="36">
        <v>31</v>
      </c>
      <c r="P145" s="35" t="s">
        <v>292</v>
      </c>
      <c r="Q145" s="157">
        <f>[2]Ukraine!$F$143</f>
        <v>1523</v>
      </c>
      <c r="R145" s="157">
        <f>[2]Ukraine!$G$143</f>
        <v>38144</v>
      </c>
      <c r="S145" s="157">
        <f>[2]Ukraine!$H$143</f>
        <v>37759</v>
      </c>
      <c r="T145" s="157">
        <f>[2]Ukraine!$I$143</f>
        <v>7610535.7000000002</v>
      </c>
      <c r="U145" s="157">
        <f>[2]Ukraine!$J$143</f>
        <v>991735.4</v>
      </c>
      <c r="V145" s="11"/>
      <c r="W145" s="36" t="s">
        <v>1215</v>
      </c>
      <c r="X145" s="36">
        <v>31</v>
      </c>
      <c r="Y145" s="36" t="s">
        <v>292</v>
      </c>
      <c r="Z145" s="157">
        <f>[3]Ukraine!$F$143</f>
        <v>1401</v>
      </c>
      <c r="AA145" s="157">
        <f>[3]Ukraine!$G$143</f>
        <v>35615</v>
      </c>
      <c r="AB145" s="157">
        <f>[3]Ukraine!$H$143</f>
        <v>35253</v>
      </c>
      <c r="AC145" s="157">
        <f>[3]Ukraine!$I$143</f>
        <v>9469814.5</v>
      </c>
      <c r="AD145" s="157">
        <f>[3]Ukraine!$J$143</f>
        <v>1031426.7</v>
      </c>
      <c r="AE145" s="11"/>
      <c r="AF145" s="37" t="s">
        <v>1215</v>
      </c>
      <c r="AG145" s="37">
        <v>31</v>
      </c>
      <c r="AH145" s="37" t="s">
        <v>292</v>
      </c>
      <c r="AI145" s="157">
        <f>[4]Ukraine!$F$143</f>
        <v>1387</v>
      </c>
      <c r="AJ145" s="157">
        <f>[4]Ukraine!$G$143</f>
        <v>33326</v>
      </c>
      <c r="AK145" s="157">
        <f>[4]Ukraine!$H$143</f>
        <v>32833</v>
      </c>
      <c r="AL145" s="157">
        <f>[4]Ukraine!$I$143</f>
        <v>11564587.800000001</v>
      </c>
      <c r="AM145" s="157">
        <f>[4]Ukraine!$J$143</f>
        <v>1274881.6000000001</v>
      </c>
      <c r="AN145" s="11"/>
      <c r="AO145" s="11" t="s">
        <v>1215</v>
      </c>
      <c r="AP145" s="11">
        <v>31</v>
      </c>
      <c r="AQ145" s="11" t="s">
        <v>292</v>
      </c>
      <c r="AR145" s="157">
        <f>[5]Ukraine!$F$143</f>
        <v>1161</v>
      </c>
      <c r="AS145" s="157">
        <f>[5]Ukraine!$G$143</f>
        <v>32726</v>
      </c>
      <c r="AT145" s="157">
        <f>[5]Ukraine!$H$143</f>
        <v>32444</v>
      </c>
      <c r="AU145" s="157">
        <f>[5]Ukraine!$I$143</f>
        <v>13579743.699999999</v>
      </c>
      <c r="AV145" s="157">
        <f>[5]Ukraine!$J$143</f>
        <v>1613956.3</v>
      </c>
      <c r="AW145" s="11"/>
      <c r="AX145" s="33" t="s">
        <v>1215</v>
      </c>
      <c r="AY145" s="33">
        <v>31</v>
      </c>
      <c r="AZ145" s="33" t="s">
        <v>292</v>
      </c>
      <c r="BA145" s="157">
        <f>[6]Ukraine!$F$143</f>
        <v>1272</v>
      </c>
      <c r="BB145" s="157">
        <f>[6]Ukraine!$G$143</f>
        <v>35291</v>
      </c>
      <c r="BC145" s="157">
        <f>[6]Ukraine!$H$143</f>
        <v>35026</v>
      </c>
      <c r="BD145" s="157">
        <f>[6]Ukraine!$I$143</f>
        <v>17193816.300000001</v>
      </c>
      <c r="BE145" s="157">
        <f>[6]Ukraine!$J$143</f>
        <v>2403896.2000000002</v>
      </c>
      <c r="BG145" s="2">
        <v>31</v>
      </c>
      <c r="BH145" s="2" t="s">
        <v>292</v>
      </c>
      <c r="BI145" s="1">
        <f t="shared" si="114"/>
        <v>1365</v>
      </c>
      <c r="BJ145" s="1">
        <f t="shared" si="115"/>
        <v>1523</v>
      </c>
      <c r="BK145" s="1">
        <f t="shared" si="116"/>
        <v>1401</v>
      </c>
      <c r="BL145" s="1">
        <f t="shared" si="117"/>
        <v>1387</v>
      </c>
      <c r="BM145" s="1">
        <f t="shared" si="118"/>
        <v>1161</v>
      </c>
      <c r="BN145" s="1">
        <f t="shared" si="119"/>
        <v>1272</v>
      </c>
      <c r="BP145" s="1">
        <f t="shared" si="128"/>
        <v>38124</v>
      </c>
      <c r="BQ145" s="1">
        <f t="shared" si="129"/>
        <v>37759</v>
      </c>
      <c r="BR145" s="1">
        <f t="shared" si="130"/>
        <v>35253</v>
      </c>
      <c r="BS145" s="1">
        <f t="shared" si="131"/>
        <v>32833</v>
      </c>
      <c r="BT145" s="1">
        <f t="shared" si="132"/>
        <v>32444</v>
      </c>
      <c r="BU145" s="1">
        <f t="shared" si="133"/>
        <v>35026</v>
      </c>
      <c r="BW145" s="40">
        <f t="shared" si="120"/>
        <v>5.2291311047849348E-3</v>
      </c>
      <c r="BX145" s="40">
        <f t="shared" si="120"/>
        <v>5.3820279123122424E-3</v>
      </c>
      <c r="BY145" s="40">
        <f t="shared" si="120"/>
        <v>5.6924065882909165E-3</v>
      </c>
      <c r="BZ145" s="40">
        <f t="shared" si="120"/>
        <v>5.6822980485002044E-3</v>
      </c>
      <c r="CA145" s="40">
        <f t="shared" si="107"/>
        <v>5.6781120889848585E-3</v>
      </c>
      <c r="CB145" s="40">
        <f t="shared" si="107"/>
        <v>6.1292289816320868E-3</v>
      </c>
      <c r="CD145" s="10">
        <f t="shared" si="121"/>
        <v>920405</v>
      </c>
      <c r="CE145" s="10">
        <f t="shared" si="122"/>
        <v>991735.4</v>
      </c>
      <c r="CF145" s="10">
        <f t="shared" si="123"/>
        <v>1031426.7</v>
      </c>
      <c r="CG145" s="10">
        <f t="shared" si="124"/>
        <v>1274881.6000000001</v>
      </c>
      <c r="CH145" s="10">
        <f t="shared" si="125"/>
        <v>1613956.3</v>
      </c>
      <c r="CI145" s="10">
        <f t="shared" si="126"/>
        <v>2403896.2000000002</v>
      </c>
      <c r="CK145" s="40">
        <f t="shared" si="104"/>
        <v>3.4562495922927199E-3</v>
      </c>
      <c r="CL145" s="40">
        <f t="shared" si="104"/>
        <v>3.6746665945647009E-3</v>
      </c>
      <c r="CM145" s="40">
        <f t="shared" si="104"/>
        <v>3.943960647000113E-3</v>
      </c>
      <c r="CN145" s="40">
        <f t="shared" si="101"/>
        <v>4.3098480226569508E-3</v>
      </c>
      <c r="CO145" s="40">
        <f t="shared" si="101"/>
        <v>4.4728829655480704E-3</v>
      </c>
      <c r="CP145" s="40">
        <f t="shared" si="101"/>
        <v>5.0847619889354528E-3</v>
      </c>
      <c r="CR145" s="9">
        <f t="shared" si="105"/>
        <v>24.14240373517994</v>
      </c>
      <c r="CS145" s="9">
        <f t="shared" si="105"/>
        <v>26.264874599433249</v>
      </c>
      <c r="CT145" s="9">
        <f t="shared" si="105"/>
        <v>29.257841885796953</v>
      </c>
      <c r="CU145" s="9">
        <f t="shared" si="102"/>
        <v>38.829275424115984</v>
      </c>
      <c r="CV145" s="9">
        <f t="shared" si="102"/>
        <v>49.74590987547775</v>
      </c>
      <c r="CW145" s="9">
        <f t="shared" si="102"/>
        <v>68.631764974590311</v>
      </c>
      <c r="CY145" s="9">
        <f t="shared" si="106"/>
        <v>66.096059231141993</v>
      </c>
      <c r="CZ145" s="9">
        <f t="shared" si="106"/>
        <v>68.276617186587202</v>
      </c>
      <c r="DA145" s="9">
        <f t="shared" si="106"/>
        <v>69.284591425930529</v>
      </c>
      <c r="DB145" s="9">
        <f t="shared" si="103"/>
        <v>75.846919430678227</v>
      </c>
      <c r="DC145" s="9">
        <f t="shared" si="103"/>
        <v>78.774122374673638</v>
      </c>
      <c r="DD145" s="9">
        <f t="shared" si="103"/>
        <v>82.959243392167849</v>
      </c>
      <c r="DF145" s="9">
        <f>IF($A145=2,IF(ISNUMBER(CR145/Ukraine!CR145),100*CR145/Ukraine!CR145,""),"")</f>
        <v>100</v>
      </c>
      <c r="DG145" s="9">
        <f>IF($A145=2,IF(ISNUMBER(CS145/Ukraine!CS145),100*CS145/Ukraine!CS145,""),"")</f>
        <v>99.999999999999986</v>
      </c>
      <c r="DH145" s="9">
        <f>IF($A145=2,IF(ISNUMBER(CT145/Ukraine!CT145),100*CT145/Ukraine!CT145,""),"")</f>
        <v>100</v>
      </c>
      <c r="DI145" s="9">
        <f>IF($A145=2,IF(ISNUMBER(CU145/Ukraine!CU145),100*CU145/Ukraine!CU145,""),"")</f>
        <v>100</v>
      </c>
      <c r="DJ145" s="9">
        <f>IF($A145=2,IF(ISNUMBER(CV145/Ukraine!CV145),100*CV145/Ukraine!CV145,""),"")</f>
        <v>99.999999999999986</v>
      </c>
      <c r="DK145" s="9">
        <f>IF($A145=2,IF(ISNUMBER(CW145/Ukraine!CW145),100*CW145/Ukraine!CW145,""),"")</f>
        <v>100</v>
      </c>
      <c r="DM145" s="40">
        <f t="shared" si="108"/>
        <v>-9.5740216136817047E-3</v>
      </c>
      <c r="DN145" s="40">
        <f t="shared" si="109"/>
        <v>-6.6368283058343747E-2</v>
      </c>
      <c r="DO145" s="40">
        <f t="shared" si="110"/>
        <v>-6.8646640002269277E-2</v>
      </c>
      <c r="DP145" s="40">
        <f t="shared" si="111"/>
        <v>-1.1847836018639812E-2</v>
      </c>
      <c r="DQ145" s="40">
        <f t="shared" si="112"/>
        <v>7.958328196276665E-2</v>
      </c>
      <c r="DR145" s="40">
        <f t="shared" si="113"/>
        <v>-8.1261147833385783E-2</v>
      </c>
      <c r="DT145" s="40">
        <f t="shared" si="134"/>
        <v>8.7914645431949046E-2</v>
      </c>
      <c r="DU145" s="40">
        <f t="shared" si="135"/>
        <v>0.11395322962738552</v>
      </c>
      <c r="DV145" s="40">
        <f t="shared" si="136"/>
        <v>0.3271407910289319</v>
      </c>
      <c r="DW145" s="40">
        <f t="shared" si="137"/>
        <v>0.28114442858188626</v>
      </c>
      <c r="DX145" s="40">
        <f t="shared" si="138"/>
        <v>0.37964638995219868</v>
      </c>
      <c r="DY145" s="40">
        <f t="shared" si="127"/>
        <v>1.8427892154989172</v>
      </c>
    </row>
    <row r="146" spans="1:129" x14ac:dyDescent="0.2">
      <c r="A146" s="39" t="str">
        <f>'Industry selection'!C146</f>
        <v/>
      </c>
      <c r="B146" s="2">
        <v>32</v>
      </c>
      <c r="C146" s="2" t="s">
        <v>294</v>
      </c>
      <c r="E146" s="30" t="s">
        <v>293</v>
      </c>
      <c r="F146" s="31">
        <v>32</v>
      </c>
      <c r="G146" s="32" t="s">
        <v>294</v>
      </c>
      <c r="H146" s="157">
        <f>[1]Ukraine!$F$144</f>
        <v>902</v>
      </c>
      <c r="I146" s="157">
        <f>[1]Ukraine!$G$144</f>
        <v>22788</v>
      </c>
      <c r="J146" s="157">
        <f>[1]Ukraine!$H$144</f>
        <v>22538</v>
      </c>
      <c r="K146" s="157">
        <f>[1]Ukraine!$I$144</f>
        <v>3250029.6</v>
      </c>
      <c r="L146" s="157">
        <f>[1]Ukraine!$J$144</f>
        <v>595716</v>
      </c>
      <c r="M146" s="11"/>
      <c r="N146" s="33" t="s">
        <v>871</v>
      </c>
      <c r="O146" s="36">
        <v>32</v>
      </c>
      <c r="P146" s="35" t="s">
        <v>294</v>
      </c>
      <c r="Q146" s="157">
        <f>[2]Ukraine!$F$144</f>
        <v>965</v>
      </c>
      <c r="R146" s="157">
        <f>[2]Ukraine!$G$144</f>
        <v>20905</v>
      </c>
      <c r="S146" s="157">
        <f>[2]Ukraine!$H$144</f>
        <v>20654</v>
      </c>
      <c r="T146" s="157">
        <f>[2]Ukraine!$I$144</f>
        <v>2803334.7</v>
      </c>
      <c r="U146" s="157">
        <f>[2]Ukraine!$J$144</f>
        <v>576765.5</v>
      </c>
      <c r="V146" s="11"/>
      <c r="W146" s="36" t="s">
        <v>1216</v>
      </c>
      <c r="X146" s="36">
        <v>32</v>
      </c>
      <c r="Y146" s="36" t="s">
        <v>294</v>
      </c>
      <c r="Z146" s="157">
        <f>[3]Ukraine!$F$144</f>
        <v>874</v>
      </c>
      <c r="AA146" s="157">
        <f>[3]Ukraine!$G$144</f>
        <v>18821</v>
      </c>
      <c r="AB146" s="157">
        <f>[3]Ukraine!$H$144</f>
        <v>18623</v>
      </c>
      <c r="AC146" s="157">
        <f>[3]Ukraine!$I$144</f>
        <v>3242867.5</v>
      </c>
      <c r="AD146" s="157">
        <f>[3]Ukraine!$J$144</f>
        <v>571736.1</v>
      </c>
      <c r="AE146" s="11"/>
      <c r="AF146" s="37" t="s">
        <v>1216</v>
      </c>
      <c r="AG146" s="37">
        <v>32</v>
      </c>
      <c r="AH146" s="37" t="s">
        <v>294</v>
      </c>
      <c r="AI146" s="157">
        <f>[4]Ukraine!$F$144</f>
        <v>866</v>
      </c>
      <c r="AJ146" s="157">
        <f>[4]Ukraine!$G$144</f>
        <v>16473</v>
      </c>
      <c r="AK146" s="157">
        <f>[4]Ukraine!$H$144</f>
        <v>16209</v>
      </c>
      <c r="AL146" s="157">
        <f>[4]Ukraine!$I$144</f>
        <v>3967928.4</v>
      </c>
      <c r="AM146" s="157">
        <f>[4]Ukraine!$J$144</f>
        <v>597874.6</v>
      </c>
      <c r="AN146" s="11"/>
      <c r="AO146" s="11" t="s">
        <v>1216</v>
      </c>
      <c r="AP146" s="11">
        <v>32</v>
      </c>
      <c r="AQ146" s="11" t="s">
        <v>294</v>
      </c>
      <c r="AR146" s="157">
        <f>[5]Ukraine!$F$144</f>
        <v>720</v>
      </c>
      <c r="AS146" s="157">
        <f>[5]Ukraine!$G$144</f>
        <v>16024</v>
      </c>
      <c r="AT146" s="157">
        <f>[5]Ukraine!$H$144</f>
        <v>15736</v>
      </c>
      <c r="AU146" s="157">
        <f>[5]Ukraine!$I$144</f>
        <v>4400037.8</v>
      </c>
      <c r="AV146" s="157">
        <f>[5]Ukraine!$J$144</f>
        <v>694853</v>
      </c>
      <c r="AW146" s="11"/>
      <c r="AX146" s="33" t="s">
        <v>1216</v>
      </c>
      <c r="AY146" s="33">
        <v>32</v>
      </c>
      <c r="AZ146" s="33" t="s">
        <v>294</v>
      </c>
      <c r="BA146" s="157">
        <f>[6]Ukraine!$F$144</f>
        <v>782</v>
      </c>
      <c r="BB146" s="157">
        <f>[6]Ukraine!$G$144</f>
        <v>17881</v>
      </c>
      <c r="BC146" s="157">
        <f>[6]Ukraine!$H$144</f>
        <v>17624</v>
      </c>
      <c r="BD146" s="157">
        <f>[6]Ukraine!$I$144</f>
        <v>6427463.5</v>
      </c>
      <c r="BE146" s="157">
        <f>[6]Ukraine!$J$144</f>
        <v>1141378.1000000001</v>
      </c>
      <c r="BG146" s="2">
        <v>32</v>
      </c>
      <c r="BH146" s="2" t="s">
        <v>294</v>
      </c>
      <c r="BI146" s="1">
        <f t="shared" si="114"/>
        <v>902</v>
      </c>
      <c r="BJ146" s="1">
        <f t="shared" si="115"/>
        <v>965</v>
      </c>
      <c r="BK146" s="1">
        <f t="shared" si="116"/>
        <v>874</v>
      </c>
      <c r="BL146" s="1">
        <f t="shared" si="117"/>
        <v>866</v>
      </c>
      <c r="BM146" s="1">
        <f t="shared" si="118"/>
        <v>720</v>
      </c>
      <c r="BN146" s="1">
        <f t="shared" si="119"/>
        <v>782</v>
      </c>
      <c r="BP146" s="1">
        <f t="shared" si="128"/>
        <v>22538</v>
      </c>
      <c r="BQ146" s="1">
        <f t="shared" si="129"/>
        <v>20654</v>
      </c>
      <c r="BR146" s="1">
        <f t="shared" si="130"/>
        <v>18623</v>
      </c>
      <c r="BS146" s="1">
        <f t="shared" si="131"/>
        <v>16209</v>
      </c>
      <c r="BT146" s="1">
        <f t="shared" si="132"/>
        <v>15736</v>
      </c>
      <c r="BU146" s="1">
        <f t="shared" si="133"/>
        <v>17624</v>
      </c>
      <c r="BW146" s="40" t="str">
        <f t="shared" si="120"/>
        <v/>
      </c>
      <c r="BX146" s="40" t="str">
        <f t="shared" si="120"/>
        <v/>
      </c>
      <c r="BY146" s="40" t="str">
        <f t="shared" si="120"/>
        <v/>
      </c>
      <c r="BZ146" s="40" t="str">
        <f t="shared" si="120"/>
        <v/>
      </c>
      <c r="CA146" s="40" t="str">
        <f t="shared" si="107"/>
        <v/>
      </c>
      <c r="CB146" s="40" t="str">
        <f t="shared" si="107"/>
        <v/>
      </c>
      <c r="CD146" s="10">
        <f t="shared" si="121"/>
        <v>595716</v>
      </c>
      <c r="CE146" s="10">
        <f t="shared" si="122"/>
        <v>576765.5</v>
      </c>
      <c r="CF146" s="10">
        <f t="shared" si="123"/>
        <v>571736.1</v>
      </c>
      <c r="CG146" s="10">
        <f t="shared" si="124"/>
        <v>597874.6</v>
      </c>
      <c r="CH146" s="10">
        <f t="shared" si="125"/>
        <v>694853</v>
      </c>
      <c r="CI146" s="10">
        <f t="shared" si="126"/>
        <v>1141378.1000000001</v>
      </c>
      <c r="CK146" s="40" t="str">
        <f t="shared" si="104"/>
        <v/>
      </c>
      <c r="CL146" s="40" t="str">
        <f t="shared" si="104"/>
        <v/>
      </c>
      <c r="CM146" s="40" t="str">
        <f t="shared" si="104"/>
        <v/>
      </c>
      <c r="CN146" s="40" t="str">
        <f t="shared" si="101"/>
        <v/>
      </c>
      <c r="CO146" s="40" t="str">
        <f t="shared" si="101"/>
        <v/>
      </c>
      <c r="CP146" s="40" t="str">
        <f t="shared" si="101"/>
        <v/>
      </c>
      <c r="CR146" s="9" t="str">
        <f t="shared" si="105"/>
        <v/>
      </c>
      <c r="CS146" s="9" t="str">
        <f t="shared" si="105"/>
        <v/>
      </c>
      <c r="CT146" s="9" t="str">
        <f t="shared" si="105"/>
        <v/>
      </c>
      <c r="CU146" s="9" t="str">
        <f t="shared" si="102"/>
        <v/>
      </c>
      <c r="CV146" s="9" t="str">
        <f t="shared" si="102"/>
        <v/>
      </c>
      <c r="CW146" s="9" t="str">
        <f t="shared" si="102"/>
        <v/>
      </c>
      <c r="CY146" s="9" t="str">
        <f t="shared" si="106"/>
        <v/>
      </c>
      <c r="CZ146" s="9" t="str">
        <f t="shared" si="106"/>
        <v/>
      </c>
      <c r="DA146" s="9" t="str">
        <f t="shared" si="106"/>
        <v/>
      </c>
      <c r="DB146" s="9" t="str">
        <f t="shared" si="103"/>
        <v/>
      </c>
      <c r="DC146" s="9" t="str">
        <f t="shared" si="103"/>
        <v/>
      </c>
      <c r="DD146" s="9" t="str">
        <f t="shared" si="103"/>
        <v/>
      </c>
      <c r="DF146" s="9" t="str">
        <f>IF($A146=2,IF(ISNUMBER(CR146/Ukraine!CR146),100*CR146/Ukraine!CR146,""),"")</f>
        <v/>
      </c>
      <c r="DG146" s="9" t="str">
        <f>IF($A146=2,IF(ISNUMBER(CS146/Ukraine!CS146),100*CS146/Ukraine!CS146,""),"")</f>
        <v/>
      </c>
      <c r="DH146" s="9" t="str">
        <f>IF($A146=2,IF(ISNUMBER(CT146/Ukraine!CT146),100*CT146/Ukraine!CT146,""),"")</f>
        <v/>
      </c>
      <c r="DI146" s="9" t="str">
        <f>IF($A146=2,IF(ISNUMBER(CU146/Ukraine!CU146),100*CU146/Ukraine!CU146,""),"")</f>
        <v/>
      </c>
      <c r="DJ146" s="9" t="str">
        <f>IF($A146=2,IF(ISNUMBER(CV146/Ukraine!CV146),100*CV146/Ukraine!CV146,""),"")</f>
        <v/>
      </c>
      <c r="DK146" s="9" t="str">
        <f>IF($A146=2,IF(ISNUMBER(CW146/Ukraine!CW146),100*CW146/Ukraine!CW146,""),"")</f>
        <v/>
      </c>
      <c r="DM146" s="40" t="str">
        <f t="shared" si="108"/>
        <v/>
      </c>
      <c r="DN146" s="40" t="str">
        <f t="shared" si="109"/>
        <v/>
      </c>
      <c r="DO146" s="40" t="str">
        <f t="shared" si="110"/>
        <v/>
      </c>
      <c r="DP146" s="40" t="str">
        <f t="shared" si="111"/>
        <v/>
      </c>
      <c r="DQ146" s="40" t="str">
        <f t="shared" si="112"/>
        <v/>
      </c>
      <c r="DR146" s="40" t="str">
        <f t="shared" si="113"/>
        <v/>
      </c>
      <c r="DT146" s="40" t="str">
        <f t="shared" si="134"/>
        <v/>
      </c>
      <c r="DU146" s="40" t="str">
        <f t="shared" si="135"/>
        <v/>
      </c>
      <c r="DV146" s="40" t="str">
        <f t="shared" si="136"/>
        <v/>
      </c>
      <c r="DW146" s="40" t="str">
        <f t="shared" si="137"/>
        <v/>
      </c>
      <c r="DX146" s="40" t="str">
        <f t="shared" si="138"/>
        <v/>
      </c>
      <c r="DY146" s="40" t="str">
        <f t="shared" si="127"/>
        <v/>
      </c>
    </row>
    <row r="147" spans="1:129" x14ac:dyDescent="0.2">
      <c r="A147" s="39">
        <f>'Industry selection'!C147</f>
        <v>1</v>
      </c>
      <c r="B147" s="2">
        <v>32.1</v>
      </c>
      <c r="C147" s="2" t="s">
        <v>296</v>
      </c>
      <c r="E147" s="30" t="s">
        <v>295</v>
      </c>
      <c r="F147" s="31">
        <v>32.1</v>
      </c>
      <c r="G147" s="32" t="s">
        <v>296</v>
      </c>
      <c r="H147" s="157">
        <f>[1]Ukraine!$F$145</f>
        <v>313</v>
      </c>
      <c r="I147" s="157">
        <f>[1]Ukraine!$G$145</f>
        <v>7699</v>
      </c>
      <c r="J147" s="157">
        <f>[1]Ukraine!$H$145</f>
        <v>7612</v>
      </c>
      <c r="K147" s="157">
        <f>[1]Ukraine!$I$145</f>
        <v>816319.9</v>
      </c>
      <c r="L147" s="157">
        <f>[1]Ukraine!$J$145</f>
        <v>161387.4</v>
      </c>
      <c r="M147" s="11"/>
      <c r="N147" s="33" t="s">
        <v>872</v>
      </c>
      <c r="O147" s="36">
        <v>32.1</v>
      </c>
      <c r="P147" s="35" t="s">
        <v>296</v>
      </c>
      <c r="Q147" s="157">
        <f>[2]Ukraine!$F$145</f>
        <v>336</v>
      </c>
      <c r="R147" s="157">
        <f>[2]Ukraine!$G$145</f>
        <v>6027</v>
      </c>
      <c r="S147" s="157">
        <f>[2]Ukraine!$H$145</f>
        <v>5921</v>
      </c>
      <c r="T147" s="157">
        <f>[2]Ukraine!$I$145</f>
        <v>402194.6</v>
      </c>
      <c r="U147" s="157">
        <f>[2]Ukraine!$J$145</f>
        <v>114240.7</v>
      </c>
      <c r="V147" s="11"/>
      <c r="W147" s="36" t="s">
        <v>1217</v>
      </c>
      <c r="X147" s="36">
        <v>32.1</v>
      </c>
      <c r="Y147" s="36" t="s">
        <v>296</v>
      </c>
      <c r="Z147" s="157">
        <f>[3]Ukraine!$F$145</f>
        <v>292</v>
      </c>
      <c r="AA147" s="157">
        <f>[3]Ukraine!$G$145</f>
        <v>4982</v>
      </c>
      <c r="AB147" s="157">
        <f>[3]Ukraine!$H$145</f>
        <v>4897</v>
      </c>
      <c r="AC147" s="157">
        <f>[3]Ukraine!$I$145</f>
        <v>302998.3</v>
      </c>
      <c r="AD147" s="157">
        <f>[3]Ukraine!$J$145</f>
        <v>97137.2</v>
      </c>
      <c r="AE147" s="11"/>
      <c r="AF147" s="37" t="s">
        <v>1217</v>
      </c>
      <c r="AG147" s="37">
        <v>32.1</v>
      </c>
      <c r="AH147" s="37" t="s">
        <v>296</v>
      </c>
      <c r="AI147" s="157">
        <f>[4]Ukraine!$F$145</f>
        <v>285</v>
      </c>
      <c r="AJ147" s="157">
        <f>[4]Ukraine!$G$145</f>
        <v>3957</v>
      </c>
      <c r="AK147" s="157">
        <f>[4]Ukraine!$H$145</f>
        <v>3857</v>
      </c>
      <c r="AL147" s="157">
        <f>[4]Ukraine!$I$145</f>
        <v>350247</v>
      </c>
      <c r="AM147" s="157">
        <f>[4]Ukraine!$J$145</f>
        <v>99368.5</v>
      </c>
      <c r="AN147" s="11"/>
      <c r="AO147" s="11" t="s">
        <v>1217</v>
      </c>
      <c r="AP147" s="11">
        <v>32.1</v>
      </c>
      <c r="AQ147" s="11" t="s">
        <v>296</v>
      </c>
      <c r="AR147" s="157">
        <f>[5]Ukraine!$F$145</f>
        <v>232</v>
      </c>
      <c r="AS147" s="157">
        <f>[5]Ukraine!$G$145</f>
        <v>4158</v>
      </c>
      <c r="AT147" s="157">
        <f>[5]Ukraine!$H$145</f>
        <v>4056</v>
      </c>
      <c r="AU147" s="157">
        <f>[5]Ukraine!$I$145</f>
        <v>354682.1</v>
      </c>
      <c r="AV147" s="157">
        <f>[5]Ukraine!$J$145</f>
        <v>126242</v>
      </c>
      <c r="AW147" s="11"/>
      <c r="AX147" s="33" t="s">
        <v>1217</v>
      </c>
      <c r="AY147" s="33">
        <v>32.1</v>
      </c>
      <c r="AZ147" s="33" t="s">
        <v>296</v>
      </c>
      <c r="BA147" s="157">
        <f>[6]Ukraine!$F$145</f>
        <v>245</v>
      </c>
      <c r="BB147" s="157">
        <f>[6]Ukraine!$G$145</f>
        <v>4039</v>
      </c>
      <c r="BC147" s="157">
        <f>[6]Ukraine!$H$145</f>
        <v>3962</v>
      </c>
      <c r="BD147" s="157">
        <f>[6]Ukraine!$I$145</f>
        <v>415689.2</v>
      </c>
      <c r="BE147" s="157">
        <f>[6]Ukraine!$J$145</f>
        <v>177184.2</v>
      </c>
      <c r="BG147" s="2">
        <v>32.1</v>
      </c>
      <c r="BH147" s="2" t="s">
        <v>296</v>
      </c>
      <c r="BI147" s="1">
        <f t="shared" si="114"/>
        <v>313</v>
      </c>
      <c r="BJ147" s="1">
        <f t="shared" si="115"/>
        <v>336</v>
      </c>
      <c r="BK147" s="1">
        <f t="shared" si="116"/>
        <v>292</v>
      </c>
      <c r="BL147" s="1">
        <f t="shared" si="117"/>
        <v>285</v>
      </c>
      <c r="BM147" s="1">
        <f t="shared" si="118"/>
        <v>232</v>
      </c>
      <c r="BN147" s="1">
        <f t="shared" si="119"/>
        <v>245</v>
      </c>
      <c r="BP147" s="1">
        <f t="shared" si="128"/>
        <v>7612</v>
      </c>
      <c r="BQ147" s="1">
        <f t="shared" si="129"/>
        <v>5921</v>
      </c>
      <c r="BR147" s="1">
        <f t="shared" si="130"/>
        <v>4897</v>
      </c>
      <c r="BS147" s="1">
        <f t="shared" si="131"/>
        <v>3857</v>
      </c>
      <c r="BT147" s="1">
        <f t="shared" si="132"/>
        <v>4056</v>
      </c>
      <c r="BU147" s="1">
        <f t="shared" si="133"/>
        <v>3962</v>
      </c>
      <c r="BW147" s="40" t="str">
        <f t="shared" si="120"/>
        <v/>
      </c>
      <c r="BX147" s="40" t="str">
        <f t="shared" si="120"/>
        <v/>
      </c>
      <c r="BY147" s="40" t="str">
        <f t="shared" si="120"/>
        <v/>
      </c>
      <c r="BZ147" s="40" t="str">
        <f t="shared" si="120"/>
        <v/>
      </c>
      <c r="CA147" s="40" t="str">
        <f t="shared" si="107"/>
        <v/>
      </c>
      <c r="CB147" s="40" t="str">
        <f t="shared" si="107"/>
        <v/>
      </c>
      <c r="CD147" s="10">
        <f t="shared" si="121"/>
        <v>161387.4</v>
      </c>
      <c r="CE147" s="10">
        <f t="shared" si="122"/>
        <v>114240.7</v>
      </c>
      <c r="CF147" s="10">
        <f t="shared" si="123"/>
        <v>97137.2</v>
      </c>
      <c r="CG147" s="10">
        <f t="shared" si="124"/>
        <v>99368.5</v>
      </c>
      <c r="CH147" s="10">
        <f t="shared" si="125"/>
        <v>126242</v>
      </c>
      <c r="CI147" s="10">
        <f t="shared" si="126"/>
        <v>177184.2</v>
      </c>
      <c r="CK147" s="40" t="str">
        <f t="shared" si="104"/>
        <v/>
      </c>
      <c r="CL147" s="40" t="str">
        <f t="shared" si="104"/>
        <v/>
      </c>
      <c r="CM147" s="40" t="str">
        <f t="shared" si="104"/>
        <v/>
      </c>
      <c r="CN147" s="40" t="str">
        <f t="shared" si="101"/>
        <v/>
      </c>
      <c r="CO147" s="40" t="str">
        <f t="shared" si="101"/>
        <v/>
      </c>
      <c r="CP147" s="40" t="str">
        <f t="shared" si="101"/>
        <v/>
      </c>
      <c r="CR147" s="9" t="str">
        <f t="shared" si="105"/>
        <v/>
      </c>
      <c r="CS147" s="9" t="str">
        <f t="shared" si="105"/>
        <v/>
      </c>
      <c r="CT147" s="9" t="str">
        <f t="shared" si="105"/>
        <v/>
      </c>
      <c r="CU147" s="9" t="str">
        <f t="shared" si="102"/>
        <v/>
      </c>
      <c r="CV147" s="9" t="str">
        <f t="shared" si="102"/>
        <v/>
      </c>
      <c r="CW147" s="9" t="str">
        <f t="shared" si="102"/>
        <v/>
      </c>
      <c r="CY147" s="9" t="str">
        <f t="shared" si="106"/>
        <v/>
      </c>
      <c r="CZ147" s="9" t="str">
        <f t="shared" si="106"/>
        <v/>
      </c>
      <c r="DA147" s="9" t="str">
        <f t="shared" si="106"/>
        <v/>
      </c>
      <c r="DB147" s="9" t="str">
        <f t="shared" si="103"/>
        <v/>
      </c>
      <c r="DC147" s="9" t="str">
        <f t="shared" si="103"/>
        <v/>
      </c>
      <c r="DD147" s="9" t="str">
        <f t="shared" si="103"/>
        <v/>
      </c>
      <c r="DF147" s="9" t="str">
        <f>IF($A147=2,IF(ISNUMBER(CR147/Ukraine!CR147),100*CR147/Ukraine!CR147,""),"")</f>
        <v/>
      </c>
      <c r="DG147" s="9" t="str">
        <f>IF($A147=2,IF(ISNUMBER(CS147/Ukraine!CS147),100*CS147/Ukraine!CS147,""),"")</f>
        <v/>
      </c>
      <c r="DH147" s="9" t="str">
        <f>IF($A147=2,IF(ISNUMBER(CT147/Ukraine!CT147),100*CT147/Ukraine!CT147,""),"")</f>
        <v/>
      </c>
      <c r="DI147" s="9" t="str">
        <f>IF($A147=2,IF(ISNUMBER(CU147/Ukraine!CU147),100*CU147/Ukraine!CU147,""),"")</f>
        <v/>
      </c>
      <c r="DJ147" s="9" t="str">
        <f>IF($A147=2,IF(ISNUMBER(CV147/Ukraine!CV147),100*CV147/Ukraine!CV147,""),"")</f>
        <v/>
      </c>
      <c r="DK147" s="9" t="str">
        <f>IF($A147=2,IF(ISNUMBER(CW147/Ukraine!CW147),100*CW147/Ukraine!CW147,""),"")</f>
        <v/>
      </c>
      <c r="DM147" s="40" t="str">
        <f t="shared" si="108"/>
        <v/>
      </c>
      <c r="DN147" s="40" t="str">
        <f t="shared" si="109"/>
        <v/>
      </c>
      <c r="DO147" s="40" t="str">
        <f t="shared" si="110"/>
        <v/>
      </c>
      <c r="DP147" s="40" t="str">
        <f t="shared" si="111"/>
        <v/>
      </c>
      <c r="DQ147" s="40" t="str">
        <f t="shared" si="112"/>
        <v/>
      </c>
      <c r="DR147" s="40" t="str">
        <f t="shared" si="113"/>
        <v/>
      </c>
      <c r="DT147" s="40" t="str">
        <f t="shared" si="134"/>
        <v/>
      </c>
      <c r="DU147" s="40" t="str">
        <f t="shared" si="135"/>
        <v/>
      </c>
      <c r="DV147" s="40" t="str">
        <f t="shared" si="136"/>
        <v/>
      </c>
      <c r="DW147" s="40" t="str">
        <f t="shared" si="137"/>
        <v/>
      </c>
      <c r="DX147" s="40" t="str">
        <f t="shared" si="138"/>
        <v/>
      </c>
      <c r="DY147" s="40" t="str">
        <f t="shared" si="127"/>
        <v/>
      </c>
    </row>
    <row r="148" spans="1:129" x14ac:dyDescent="0.2">
      <c r="A148" s="39">
        <f>'Industry selection'!C148</f>
        <v>1</v>
      </c>
      <c r="B148" s="2">
        <v>32.200000000000003</v>
      </c>
      <c r="C148" s="2" t="s">
        <v>298</v>
      </c>
      <c r="E148" s="30" t="s">
        <v>297</v>
      </c>
      <c r="F148" s="31">
        <v>32.200000000000003</v>
      </c>
      <c r="G148" s="32" t="s">
        <v>298</v>
      </c>
      <c r="H148" s="157">
        <f>[1]Ukraine!$F$146</f>
        <v>16</v>
      </c>
      <c r="I148" s="157">
        <f>[1]Ukraine!$G$146</f>
        <v>153</v>
      </c>
      <c r="J148" s="157">
        <f>[1]Ukraine!$H$146</f>
        <v>142</v>
      </c>
      <c r="K148" s="157">
        <f>[1]Ukraine!$I$146</f>
        <v>9300.5</v>
      </c>
      <c r="L148" s="157">
        <f>[1]Ukraine!$J$146</f>
        <v>2012.9</v>
      </c>
      <c r="M148" s="11"/>
      <c r="N148" s="33" t="s">
        <v>873</v>
      </c>
      <c r="O148" s="36">
        <v>32.200000000000003</v>
      </c>
      <c r="P148" s="35" t="s">
        <v>298</v>
      </c>
      <c r="Q148" s="157">
        <f>[2]Ukraine!$F$146</f>
        <v>14</v>
      </c>
      <c r="R148" s="157">
        <f>[2]Ukraine!$G$146</f>
        <v>103</v>
      </c>
      <c r="S148" s="157">
        <f>[2]Ukraine!$H$146</f>
        <v>96</v>
      </c>
      <c r="T148" s="157">
        <f>[2]Ukraine!$I$146</f>
        <v>7261.2</v>
      </c>
      <c r="U148" s="157">
        <f>[2]Ukraine!$J$146</f>
        <v>1496.8</v>
      </c>
      <c r="V148" s="11"/>
      <c r="W148" s="36" t="s">
        <v>1218</v>
      </c>
      <c r="X148" s="36">
        <v>32.200000000000003</v>
      </c>
      <c r="Y148" s="36" t="s">
        <v>298</v>
      </c>
      <c r="Z148" s="157">
        <f>[3]Ukraine!$F$146</f>
        <v>14</v>
      </c>
      <c r="AA148" s="157">
        <f>[3]Ukraine!$G$146</f>
        <v>87</v>
      </c>
      <c r="AB148" s="157">
        <f>[3]Ukraine!$H$146</f>
        <v>80</v>
      </c>
      <c r="AC148" s="157">
        <f>[3]Ukraine!$I$146</f>
        <v>8346.1</v>
      </c>
      <c r="AD148" s="157">
        <f>[3]Ukraine!$J$146</f>
        <v>1654.1</v>
      </c>
      <c r="AE148" s="11"/>
      <c r="AF148" s="37" t="s">
        <v>1218</v>
      </c>
      <c r="AG148" s="37">
        <v>32.200000000000003</v>
      </c>
      <c r="AH148" s="37" t="s">
        <v>298</v>
      </c>
      <c r="AI148" s="157">
        <f>[4]Ukraine!$F$146</f>
        <v>10</v>
      </c>
      <c r="AJ148" s="157">
        <f>[4]Ukraine!$G$146</f>
        <v>68</v>
      </c>
      <c r="AK148" s="157">
        <f>[4]Ukraine!$H$146</f>
        <v>63</v>
      </c>
      <c r="AL148" s="157">
        <f>[4]Ukraine!$I$146</f>
        <v>14324.7</v>
      </c>
      <c r="AM148" s="157">
        <f>[4]Ukraine!$J$146</f>
        <v>2327.9</v>
      </c>
      <c r="AN148" s="11"/>
      <c r="AO148" s="11" t="s">
        <v>1218</v>
      </c>
      <c r="AP148" s="11">
        <v>32.200000000000003</v>
      </c>
      <c r="AQ148" s="11" t="s">
        <v>298</v>
      </c>
      <c r="AR148" s="157">
        <f>[5]Ukraine!$F$146</f>
        <v>9</v>
      </c>
      <c r="AS148" s="157">
        <f>[5]Ukraine!$G$146</f>
        <v>76</v>
      </c>
      <c r="AT148" s="157">
        <f>[5]Ukraine!$H$146</f>
        <v>73</v>
      </c>
      <c r="AU148" s="157">
        <f>[5]Ukraine!$I$146</f>
        <v>14877.4</v>
      </c>
      <c r="AV148" s="157">
        <f>[5]Ukraine!$J$146</f>
        <v>3045.7</v>
      </c>
      <c r="AW148" s="11"/>
      <c r="AX148" s="33" t="s">
        <v>1218</v>
      </c>
      <c r="AY148" s="33">
        <v>32.200000000000003</v>
      </c>
      <c r="AZ148" s="33" t="s">
        <v>298</v>
      </c>
      <c r="BA148" s="157">
        <f>[6]Ukraine!$F$146</f>
        <v>9</v>
      </c>
      <c r="BB148" s="157" t="str">
        <f>[6]Ukraine!$G$146</f>
        <v>к</v>
      </c>
      <c r="BC148" s="157" t="str">
        <f>[6]Ukraine!$H$146</f>
        <v>к</v>
      </c>
      <c r="BD148" s="157" t="str">
        <f>[6]Ukraine!$I$146</f>
        <v>к</v>
      </c>
      <c r="BE148" s="157" t="str">
        <f>[6]Ukraine!$J$146</f>
        <v>к</v>
      </c>
      <c r="BG148" s="2">
        <v>32.200000000000003</v>
      </c>
      <c r="BH148" s="2" t="s">
        <v>298</v>
      </c>
      <c r="BI148" s="1">
        <f t="shared" si="114"/>
        <v>16</v>
      </c>
      <c r="BJ148" s="1">
        <f t="shared" si="115"/>
        <v>14</v>
      </c>
      <c r="BK148" s="1">
        <f t="shared" si="116"/>
        <v>14</v>
      </c>
      <c r="BL148" s="1">
        <f t="shared" si="117"/>
        <v>10</v>
      </c>
      <c r="BM148" s="1">
        <f t="shared" si="118"/>
        <v>9</v>
      </c>
      <c r="BN148" s="1">
        <f t="shared" si="119"/>
        <v>9</v>
      </c>
      <c r="BP148" s="1">
        <f t="shared" si="128"/>
        <v>142</v>
      </c>
      <c r="BQ148" s="1">
        <f t="shared" si="129"/>
        <v>96</v>
      </c>
      <c r="BR148" s="1">
        <f t="shared" si="130"/>
        <v>80</v>
      </c>
      <c r="BS148" s="1">
        <f t="shared" si="131"/>
        <v>63</v>
      </c>
      <c r="BT148" s="1">
        <f t="shared" si="132"/>
        <v>73</v>
      </c>
      <c r="BU148" s="1" t="str">
        <f t="shared" si="133"/>
        <v>к</v>
      </c>
      <c r="BW148" s="40" t="str">
        <f t="shared" si="120"/>
        <v/>
      </c>
      <c r="BX148" s="40" t="str">
        <f t="shared" si="120"/>
        <v/>
      </c>
      <c r="BY148" s="40" t="str">
        <f t="shared" si="120"/>
        <v/>
      </c>
      <c r="BZ148" s="40" t="str">
        <f t="shared" si="120"/>
        <v/>
      </c>
      <c r="CA148" s="40" t="str">
        <f t="shared" si="107"/>
        <v/>
      </c>
      <c r="CB148" s="40" t="str">
        <f t="shared" si="107"/>
        <v/>
      </c>
      <c r="CD148" s="10">
        <f t="shared" si="121"/>
        <v>2012.9</v>
      </c>
      <c r="CE148" s="10">
        <f t="shared" si="122"/>
        <v>1496.8</v>
      </c>
      <c r="CF148" s="10">
        <f t="shared" si="123"/>
        <v>1654.1</v>
      </c>
      <c r="CG148" s="10">
        <f t="shared" si="124"/>
        <v>2327.9</v>
      </c>
      <c r="CH148" s="10">
        <f t="shared" si="125"/>
        <v>3045.7</v>
      </c>
      <c r="CI148" s="10" t="str">
        <f t="shared" si="126"/>
        <v>к</v>
      </c>
      <c r="CK148" s="40" t="str">
        <f t="shared" si="104"/>
        <v/>
      </c>
      <c r="CL148" s="40" t="str">
        <f t="shared" si="104"/>
        <v/>
      </c>
      <c r="CM148" s="40" t="str">
        <f t="shared" si="104"/>
        <v/>
      </c>
      <c r="CN148" s="40" t="str">
        <f t="shared" si="101"/>
        <v/>
      </c>
      <c r="CO148" s="40" t="str">
        <f t="shared" si="101"/>
        <v/>
      </c>
      <c r="CP148" s="40" t="str">
        <f t="shared" si="101"/>
        <v/>
      </c>
      <c r="CR148" s="9" t="str">
        <f t="shared" si="105"/>
        <v/>
      </c>
      <c r="CS148" s="9" t="str">
        <f t="shared" si="105"/>
        <v/>
      </c>
      <c r="CT148" s="9" t="str">
        <f t="shared" si="105"/>
        <v/>
      </c>
      <c r="CU148" s="9" t="str">
        <f t="shared" si="102"/>
        <v/>
      </c>
      <c r="CV148" s="9" t="str">
        <f t="shared" si="102"/>
        <v/>
      </c>
      <c r="CW148" s="9" t="str">
        <f t="shared" si="102"/>
        <v/>
      </c>
      <c r="CY148" s="9" t="str">
        <f t="shared" si="106"/>
        <v/>
      </c>
      <c r="CZ148" s="9" t="str">
        <f t="shared" si="106"/>
        <v/>
      </c>
      <c r="DA148" s="9" t="str">
        <f t="shared" si="106"/>
        <v/>
      </c>
      <c r="DB148" s="9" t="str">
        <f t="shared" si="103"/>
        <v/>
      </c>
      <c r="DC148" s="9" t="str">
        <f t="shared" si="103"/>
        <v/>
      </c>
      <c r="DD148" s="9" t="str">
        <f t="shared" si="103"/>
        <v/>
      </c>
      <c r="DF148" s="9" t="str">
        <f>IF($A148=2,IF(ISNUMBER(CR148/Ukraine!CR148),100*CR148/Ukraine!CR148,""),"")</f>
        <v/>
      </c>
      <c r="DG148" s="9" t="str">
        <f>IF($A148=2,IF(ISNUMBER(CS148/Ukraine!CS148),100*CS148/Ukraine!CS148,""),"")</f>
        <v/>
      </c>
      <c r="DH148" s="9" t="str">
        <f>IF($A148=2,IF(ISNUMBER(CT148/Ukraine!CT148),100*CT148/Ukraine!CT148,""),"")</f>
        <v/>
      </c>
      <c r="DI148" s="9" t="str">
        <f>IF($A148=2,IF(ISNUMBER(CU148/Ukraine!CU148),100*CU148/Ukraine!CU148,""),"")</f>
        <v/>
      </c>
      <c r="DJ148" s="9" t="str">
        <f>IF($A148=2,IF(ISNUMBER(CV148/Ukraine!CV148),100*CV148/Ukraine!CV148,""),"")</f>
        <v/>
      </c>
      <c r="DK148" s="9" t="str">
        <f>IF($A148=2,IF(ISNUMBER(CW148/Ukraine!CW148),100*CW148/Ukraine!CW148,""),"")</f>
        <v/>
      </c>
      <c r="DM148" s="40" t="str">
        <f t="shared" si="108"/>
        <v/>
      </c>
      <c r="DN148" s="40" t="str">
        <f t="shared" si="109"/>
        <v/>
      </c>
      <c r="DO148" s="40" t="str">
        <f t="shared" si="110"/>
        <v/>
      </c>
      <c r="DP148" s="40" t="str">
        <f t="shared" si="111"/>
        <v/>
      </c>
      <c r="DQ148" s="40" t="str">
        <f t="shared" si="112"/>
        <v/>
      </c>
      <c r="DR148" s="40" t="str">
        <f t="shared" si="113"/>
        <v/>
      </c>
      <c r="DT148" s="40" t="str">
        <f t="shared" si="134"/>
        <v/>
      </c>
      <c r="DU148" s="40" t="str">
        <f t="shared" si="135"/>
        <v/>
      </c>
      <c r="DV148" s="40" t="str">
        <f t="shared" si="136"/>
        <v/>
      </c>
      <c r="DW148" s="40" t="str">
        <f t="shared" si="137"/>
        <v/>
      </c>
      <c r="DX148" s="40" t="str">
        <f t="shared" si="138"/>
        <v/>
      </c>
      <c r="DY148" s="40" t="str">
        <f t="shared" si="127"/>
        <v/>
      </c>
    </row>
    <row r="149" spans="1:129" x14ac:dyDescent="0.2">
      <c r="A149" s="39">
        <f>'Industry selection'!C149</f>
        <v>1</v>
      </c>
      <c r="B149" s="2">
        <v>32.299999999999997</v>
      </c>
      <c r="C149" s="2" t="s">
        <v>300</v>
      </c>
      <c r="E149" s="30" t="s">
        <v>299</v>
      </c>
      <c r="F149" s="31">
        <v>32.299999999999997</v>
      </c>
      <c r="G149" s="32" t="s">
        <v>300</v>
      </c>
      <c r="H149" s="157">
        <f>[1]Ukraine!$F$147</f>
        <v>57</v>
      </c>
      <c r="I149" s="157">
        <f>[1]Ukraine!$G$147</f>
        <v>2416</v>
      </c>
      <c r="J149" s="157">
        <f>[1]Ukraine!$H$147</f>
        <v>2393</v>
      </c>
      <c r="K149" s="157">
        <f>[1]Ukraine!$I$147</f>
        <v>410580.8</v>
      </c>
      <c r="L149" s="157">
        <f>[1]Ukraine!$J$147</f>
        <v>83727.600000000006</v>
      </c>
      <c r="M149" s="11"/>
      <c r="N149" s="33" t="s">
        <v>874</v>
      </c>
      <c r="O149" s="36">
        <v>32.299999999999997</v>
      </c>
      <c r="P149" s="35" t="s">
        <v>300</v>
      </c>
      <c r="Q149" s="157">
        <f>[2]Ukraine!$F$147</f>
        <v>56</v>
      </c>
      <c r="R149" s="157">
        <f>[2]Ukraine!$G$147</f>
        <v>2205</v>
      </c>
      <c r="S149" s="157">
        <f>[2]Ukraine!$H$147</f>
        <v>2191</v>
      </c>
      <c r="T149" s="157">
        <f>[2]Ukraine!$I$147</f>
        <v>431490.2</v>
      </c>
      <c r="U149" s="157">
        <f>[2]Ukraine!$J$147</f>
        <v>86197.1</v>
      </c>
      <c r="V149" s="11"/>
      <c r="W149" s="36" t="s">
        <v>1219</v>
      </c>
      <c r="X149" s="36">
        <v>32.299999999999997</v>
      </c>
      <c r="Y149" s="36" t="s">
        <v>300</v>
      </c>
      <c r="Z149" s="157">
        <f>[3]Ukraine!$F$147</f>
        <v>58</v>
      </c>
      <c r="AA149" s="157">
        <f>[3]Ukraine!$G$147</f>
        <v>2090</v>
      </c>
      <c r="AB149" s="157">
        <f>[3]Ukraine!$H$147</f>
        <v>2073</v>
      </c>
      <c r="AC149" s="157">
        <f>[3]Ukraine!$I$147</f>
        <v>593717</v>
      </c>
      <c r="AD149" s="157">
        <f>[3]Ukraine!$J$147</f>
        <v>101782.8</v>
      </c>
      <c r="AE149" s="11"/>
      <c r="AF149" s="37" t="s">
        <v>1219</v>
      </c>
      <c r="AG149" s="37">
        <v>32.299999999999997</v>
      </c>
      <c r="AH149" s="37" t="s">
        <v>300</v>
      </c>
      <c r="AI149" s="157">
        <f>[4]Ukraine!$F$147</f>
        <v>58</v>
      </c>
      <c r="AJ149" s="157">
        <f>[4]Ukraine!$G$147</f>
        <v>1978</v>
      </c>
      <c r="AK149" s="157">
        <f>[4]Ukraine!$H$147</f>
        <v>1956</v>
      </c>
      <c r="AL149" s="157">
        <f>[4]Ukraine!$I$147</f>
        <v>692176.8</v>
      </c>
      <c r="AM149" s="157">
        <f>[4]Ukraine!$J$147</f>
        <v>116652.6</v>
      </c>
      <c r="AN149" s="11"/>
      <c r="AO149" s="11" t="s">
        <v>1219</v>
      </c>
      <c r="AP149" s="11">
        <v>32.299999999999997</v>
      </c>
      <c r="AQ149" s="11" t="s">
        <v>300</v>
      </c>
      <c r="AR149" s="157">
        <f>[5]Ukraine!$F$147</f>
        <v>33</v>
      </c>
      <c r="AS149" s="157">
        <f>[5]Ukraine!$G$147</f>
        <v>1811</v>
      </c>
      <c r="AT149" s="157">
        <f>[5]Ukraine!$H$147</f>
        <v>1801</v>
      </c>
      <c r="AU149" s="157">
        <f>[5]Ukraine!$I$147</f>
        <v>861275.1</v>
      </c>
      <c r="AV149" s="157">
        <f>[5]Ukraine!$J$147</f>
        <v>133730.20000000001</v>
      </c>
      <c r="AW149" s="11"/>
      <c r="AX149" s="33" t="s">
        <v>1219</v>
      </c>
      <c r="AY149" s="33">
        <v>32.299999999999997</v>
      </c>
      <c r="AZ149" s="33" t="s">
        <v>300</v>
      </c>
      <c r="BA149" s="157">
        <f>[6]Ukraine!$F$147</f>
        <v>51</v>
      </c>
      <c r="BB149" s="157" t="str">
        <f>[6]Ukraine!$G$147</f>
        <v>к</v>
      </c>
      <c r="BC149" s="157" t="str">
        <f>[6]Ukraine!$H$147</f>
        <v>к</v>
      </c>
      <c r="BD149" s="157" t="str">
        <f>[6]Ukraine!$I$147</f>
        <v>к</v>
      </c>
      <c r="BE149" s="157" t="str">
        <f>[6]Ukraine!$J$147</f>
        <v>к</v>
      </c>
      <c r="BG149" s="2">
        <v>32.299999999999997</v>
      </c>
      <c r="BH149" s="2" t="s">
        <v>300</v>
      </c>
      <c r="BI149" s="1">
        <f t="shared" si="114"/>
        <v>57</v>
      </c>
      <c r="BJ149" s="1">
        <f t="shared" si="115"/>
        <v>56</v>
      </c>
      <c r="BK149" s="1">
        <f t="shared" si="116"/>
        <v>58</v>
      </c>
      <c r="BL149" s="1">
        <f t="shared" si="117"/>
        <v>58</v>
      </c>
      <c r="BM149" s="1">
        <f t="shared" si="118"/>
        <v>33</v>
      </c>
      <c r="BN149" s="1">
        <f t="shared" si="119"/>
        <v>51</v>
      </c>
      <c r="BP149" s="1">
        <f t="shared" si="128"/>
        <v>2393</v>
      </c>
      <c r="BQ149" s="1">
        <f t="shared" si="129"/>
        <v>2191</v>
      </c>
      <c r="BR149" s="1">
        <f t="shared" si="130"/>
        <v>2073</v>
      </c>
      <c r="BS149" s="1">
        <f t="shared" si="131"/>
        <v>1956</v>
      </c>
      <c r="BT149" s="1">
        <f t="shared" si="132"/>
        <v>1801</v>
      </c>
      <c r="BU149" s="1" t="str">
        <f t="shared" si="133"/>
        <v>к</v>
      </c>
      <c r="BW149" s="40" t="str">
        <f t="shared" si="120"/>
        <v/>
      </c>
      <c r="BX149" s="40" t="str">
        <f t="shared" si="120"/>
        <v/>
      </c>
      <c r="BY149" s="40" t="str">
        <f t="shared" si="120"/>
        <v/>
      </c>
      <c r="BZ149" s="40" t="str">
        <f t="shared" si="120"/>
        <v/>
      </c>
      <c r="CA149" s="40" t="str">
        <f t="shared" si="107"/>
        <v/>
      </c>
      <c r="CB149" s="40" t="str">
        <f t="shared" si="107"/>
        <v/>
      </c>
      <c r="CD149" s="10">
        <f t="shared" si="121"/>
        <v>83727.600000000006</v>
      </c>
      <c r="CE149" s="10">
        <f t="shared" si="122"/>
        <v>86197.1</v>
      </c>
      <c r="CF149" s="10">
        <f t="shared" si="123"/>
        <v>101782.8</v>
      </c>
      <c r="CG149" s="10">
        <f t="shared" si="124"/>
        <v>116652.6</v>
      </c>
      <c r="CH149" s="10">
        <f t="shared" si="125"/>
        <v>133730.20000000001</v>
      </c>
      <c r="CI149" s="10" t="str">
        <f t="shared" si="126"/>
        <v>к</v>
      </c>
      <c r="CK149" s="40" t="str">
        <f t="shared" si="104"/>
        <v/>
      </c>
      <c r="CL149" s="40" t="str">
        <f t="shared" si="104"/>
        <v/>
      </c>
      <c r="CM149" s="40" t="str">
        <f t="shared" si="104"/>
        <v/>
      </c>
      <c r="CN149" s="40" t="str">
        <f t="shared" si="101"/>
        <v/>
      </c>
      <c r="CO149" s="40" t="str">
        <f t="shared" si="101"/>
        <v/>
      </c>
      <c r="CP149" s="40" t="str">
        <f t="shared" si="101"/>
        <v/>
      </c>
      <c r="CR149" s="9" t="str">
        <f t="shared" si="105"/>
        <v/>
      </c>
      <c r="CS149" s="9" t="str">
        <f t="shared" si="105"/>
        <v/>
      </c>
      <c r="CT149" s="9" t="str">
        <f t="shared" si="105"/>
        <v/>
      </c>
      <c r="CU149" s="9" t="str">
        <f t="shared" si="102"/>
        <v/>
      </c>
      <c r="CV149" s="9" t="str">
        <f t="shared" si="102"/>
        <v/>
      </c>
      <c r="CW149" s="9" t="str">
        <f t="shared" si="102"/>
        <v/>
      </c>
      <c r="CY149" s="9" t="str">
        <f t="shared" si="106"/>
        <v/>
      </c>
      <c r="CZ149" s="9" t="str">
        <f t="shared" si="106"/>
        <v/>
      </c>
      <c r="DA149" s="9" t="str">
        <f t="shared" si="106"/>
        <v/>
      </c>
      <c r="DB149" s="9" t="str">
        <f t="shared" si="103"/>
        <v/>
      </c>
      <c r="DC149" s="9" t="str">
        <f t="shared" si="103"/>
        <v/>
      </c>
      <c r="DD149" s="9" t="str">
        <f t="shared" si="103"/>
        <v/>
      </c>
      <c r="DF149" s="9" t="str">
        <f>IF($A149=2,IF(ISNUMBER(CR149/Ukraine!CR149),100*CR149/Ukraine!CR149,""),"")</f>
        <v/>
      </c>
      <c r="DG149" s="9" t="str">
        <f>IF($A149=2,IF(ISNUMBER(CS149/Ukraine!CS149),100*CS149/Ukraine!CS149,""),"")</f>
        <v/>
      </c>
      <c r="DH149" s="9" t="str">
        <f>IF($A149=2,IF(ISNUMBER(CT149/Ukraine!CT149),100*CT149/Ukraine!CT149,""),"")</f>
        <v/>
      </c>
      <c r="DI149" s="9" t="str">
        <f>IF($A149=2,IF(ISNUMBER(CU149/Ukraine!CU149),100*CU149/Ukraine!CU149,""),"")</f>
        <v/>
      </c>
      <c r="DJ149" s="9" t="str">
        <f>IF($A149=2,IF(ISNUMBER(CV149/Ukraine!CV149),100*CV149/Ukraine!CV149,""),"")</f>
        <v/>
      </c>
      <c r="DK149" s="9" t="str">
        <f>IF($A149=2,IF(ISNUMBER(CW149/Ukraine!CW149),100*CW149/Ukraine!CW149,""),"")</f>
        <v/>
      </c>
      <c r="DM149" s="40" t="str">
        <f t="shared" si="108"/>
        <v/>
      </c>
      <c r="DN149" s="40" t="str">
        <f t="shared" si="109"/>
        <v/>
      </c>
      <c r="DO149" s="40" t="str">
        <f t="shared" si="110"/>
        <v/>
      </c>
      <c r="DP149" s="40" t="str">
        <f t="shared" si="111"/>
        <v/>
      </c>
      <c r="DQ149" s="40" t="str">
        <f t="shared" si="112"/>
        <v/>
      </c>
      <c r="DR149" s="40" t="str">
        <f t="shared" si="113"/>
        <v/>
      </c>
      <c r="DT149" s="40" t="str">
        <f t="shared" si="134"/>
        <v/>
      </c>
      <c r="DU149" s="40" t="str">
        <f t="shared" si="135"/>
        <v/>
      </c>
      <c r="DV149" s="40" t="str">
        <f t="shared" si="136"/>
        <v/>
      </c>
      <c r="DW149" s="40" t="str">
        <f t="shared" si="137"/>
        <v/>
      </c>
      <c r="DX149" s="40" t="str">
        <f t="shared" si="138"/>
        <v/>
      </c>
      <c r="DY149" s="40" t="str">
        <f t="shared" si="127"/>
        <v/>
      </c>
    </row>
    <row r="150" spans="1:129" x14ac:dyDescent="0.2">
      <c r="A150" s="39">
        <f>'Industry selection'!C150</f>
        <v>1</v>
      </c>
      <c r="B150" s="2">
        <v>32.4</v>
      </c>
      <c r="C150" s="2" t="s">
        <v>302</v>
      </c>
      <c r="E150" s="30" t="s">
        <v>301</v>
      </c>
      <c r="F150" s="31">
        <v>32.4</v>
      </c>
      <c r="G150" s="32" t="s">
        <v>302</v>
      </c>
      <c r="H150" s="157">
        <f>[1]Ukraine!$F$148</f>
        <v>78</v>
      </c>
      <c r="I150" s="157">
        <f>[1]Ukraine!$G$148</f>
        <v>2049</v>
      </c>
      <c r="J150" s="157">
        <f>[1]Ukraine!$H$148</f>
        <v>2025</v>
      </c>
      <c r="K150" s="157">
        <f>[1]Ukraine!$I$148</f>
        <v>315935.3</v>
      </c>
      <c r="L150" s="157">
        <f>[1]Ukraine!$J$148</f>
        <v>37447.699999999997</v>
      </c>
      <c r="M150" s="11"/>
      <c r="N150" s="33" t="s">
        <v>875</v>
      </c>
      <c r="O150" s="36">
        <v>32.4</v>
      </c>
      <c r="P150" s="35" t="s">
        <v>302</v>
      </c>
      <c r="Q150" s="157">
        <f>[2]Ukraine!$F$148</f>
        <v>89</v>
      </c>
      <c r="R150" s="157">
        <f>[2]Ukraine!$G$148</f>
        <v>1563</v>
      </c>
      <c r="S150" s="157">
        <f>[2]Ukraine!$H$148</f>
        <v>1546</v>
      </c>
      <c r="T150" s="157">
        <f>[2]Ukraine!$I$148</f>
        <v>265755.09999999998</v>
      </c>
      <c r="U150" s="157">
        <f>[2]Ukraine!$J$148</f>
        <v>34184.5</v>
      </c>
      <c r="V150" s="11"/>
      <c r="W150" s="36" t="s">
        <v>1220</v>
      </c>
      <c r="X150" s="36">
        <v>32.4</v>
      </c>
      <c r="Y150" s="36" t="s">
        <v>302</v>
      </c>
      <c r="Z150" s="157">
        <f>[3]Ukraine!$F$148</f>
        <v>84</v>
      </c>
      <c r="AA150" s="157">
        <f>[3]Ukraine!$G$148</f>
        <v>1221</v>
      </c>
      <c r="AB150" s="157">
        <f>[3]Ukraine!$H$148</f>
        <v>1205</v>
      </c>
      <c r="AC150" s="157">
        <f>[3]Ukraine!$I$148</f>
        <v>299923.59999999998</v>
      </c>
      <c r="AD150" s="157">
        <f>[3]Ukraine!$J$148</f>
        <v>23269.7</v>
      </c>
      <c r="AE150" s="11"/>
      <c r="AF150" s="37" t="s">
        <v>1220</v>
      </c>
      <c r="AG150" s="37">
        <v>32.4</v>
      </c>
      <c r="AH150" s="37" t="s">
        <v>302</v>
      </c>
      <c r="AI150" s="157">
        <f>[4]Ukraine!$F$148</f>
        <v>80</v>
      </c>
      <c r="AJ150" s="157">
        <f>[4]Ukraine!$G$148</f>
        <v>1449</v>
      </c>
      <c r="AK150" s="157">
        <f>[4]Ukraine!$H$148</f>
        <v>1430</v>
      </c>
      <c r="AL150" s="157">
        <f>[4]Ukraine!$I$148</f>
        <v>564929.80000000005</v>
      </c>
      <c r="AM150" s="157">
        <f>[4]Ukraine!$J$148</f>
        <v>36441</v>
      </c>
      <c r="AN150" s="11"/>
      <c r="AO150" s="11" t="s">
        <v>1220</v>
      </c>
      <c r="AP150" s="11">
        <v>32.4</v>
      </c>
      <c r="AQ150" s="11" t="s">
        <v>302</v>
      </c>
      <c r="AR150" s="157">
        <f>[5]Ukraine!$F$148</f>
        <v>71</v>
      </c>
      <c r="AS150" s="157">
        <f>[5]Ukraine!$G$148</f>
        <v>1639</v>
      </c>
      <c r="AT150" s="157">
        <f>[5]Ukraine!$H$148</f>
        <v>1614</v>
      </c>
      <c r="AU150" s="157">
        <f>[5]Ukraine!$I$148</f>
        <v>661251.5</v>
      </c>
      <c r="AV150" s="157">
        <f>[5]Ukraine!$J$148</f>
        <v>59075.3</v>
      </c>
      <c r="AW150" s="11"/>
      <c r="AX150" s="33" t="s">
        <v>1220</v>
      </c>
      <c r="AY150" s="33">
        <v>32.4</v>
      </c>
      <c r="AZ150" s="33" t="s">
        <v>302</v>
      </c>
      <c r="BA150" s="157">
        <f>[6]Ukraine!$F$148</f>
        <v>86</v>
      </c>
      <c r="BB150" s="157">
        <f>[6]Ukraine!$G$148</f>
        <v>2281</v>
      </c>
      <c r="BC150" s="157">
        <f>[6]Ukraine!$H$148</f>
        <v>2256</v>
      </c>
      <c r="BD150" s="157">
        <f>[6]Ukraine!$I$148</f>
        <v>926163.8</v>
      </c>
      <c r="BE150" s="157">
        <f>[6]Ukraine!$J$148</f>
        <v>136716</v>
      </c>
      <c r="BG150" s="2">
        <v>32.4</v>
      </c>
      <c r="BH150" s="2" t="s">
        <v>302</v>
      </c>
      <c r="BI150" s="1">
        <f t="shared" si="114"/>
        <v>78</v>
      </c>
      <c r="BJ150" s="1">
        <f t="shared" si="115"/>
        <v>89</v>
      </c>
      <c r="BK150" s="1">
        <f t="shared" si="116"/>
        <v>84</v>
      </c>
      <c r="BL150" s="1">
        <f t="shared" si="117"/>
        <v>80</v>
      </c>
      <c r="BM150" s="1">
        <f t="shared" si="118"/>
        <v>71</v>
      </c>
      <c r="BN150" s="1">
        <f t="shared" si="119"/>
        <v>86</v>
      </c>
      <c r="BP150" s="1">
        <f t="shared" si="128"/>
        <v>2025</v>
      </c>
      <c r="BQ150" s="1">
        <f t="shared" si="129"/>
        <v>1546</v>
      </c>
      <c r="BR150" s="1">
        <f t="shared" si="130"/>
        <v>1205</v>
      </c>
      <c r="BS150" s="1">
        <f t="shared" si="131"/>
        <v>1430</v>
      </c>
      <c r="BT150" s="1">
        <f t="shared" si="132"/>
        <v>1614</v>
      </c>
      <c r="BU150" s="1">
        <f t="shared" si="133"/>
        <v>2256</v>
      </c>
      <c r="BW150" s="40" t="str">
        <f t="shared" si="120"/>
        <v/>
      </c>
      <c r="BX150" s="40" t="str">
        <f t="shared" si="120"/>
        <v/>
      </c>
      <c r="BY150" s="40" t="str">
        <f t="shared" si="120"/>
        <v/>
      </c>
      <c r="BZ150" s="40" t="str">
        <f t="shared" si="120"/>
        <v/>
      </c>
      <c r="CA150" s="40" t="str">
        <f t="shared" si="107"/>
        <v/>
      </c>
      <c r="CB150" s="40" t="str">
        <f t="shared" si="107"/>
        <v/>
      </c>
      <c r="CD150" s="10">
        <f t="shared" si="121"/>
        <v>37447.699999999997</v>
      </c>
      <c r="CE150" s="10">
        <f t="shared" si="122"/>
        <v>34184.5</v>
      </c>
      <c r="CF150" s="10">
        <f t="shared" si="123"/>
        <v>23269.7</v>
      </c>
      <c r="CG150" s="10">
        <f t="shared" si="124"/>
        <v>36441</v>
      </c>
      <c r="CH150" s="10">
        <f t="shared" si="125"/>
        <v>59075.3</v>
      </c>
      <c r="CI150" s="10">
        <f t="shared" si="126"/>
        <v>136716</v>
      </c>
      <c r="CK150" s="40" t="str">
        <f t="shared" si="104"/>
        <v/>
      </c>
      <c r="CL150" s="40" t="str">
        <f t="shared" si="104"/>
        <v/>
      </c>
      <c r="CM150" s="40" t="str">
        <f t="shared" si="104"/>
        <v/>
      </c>
      <c r="CN150" s="40" t="str">
        <f t="shared" si="101"/>
        <v/>
      </c>
      <c r="CO150" s="40" t="str">
        <f t="shared" si="101"/>
        <v/>
      </c>
      <c r="CP150" s="40" t="str">
        <f t="shared" si="101"/>
        <v/>
      </c>
      <c r="CR150" s="9" t="str">
        <f t="shared" si="105"/>
        <v/>
      </c>
      <c r="CS150" s="9" t="str">
        <f t="shared" si="105"/>
        <v/>
      </c>
      <c r="CT150" s="9" t="str">
        <f t="shared" si="105"/>
        <v/>
      </c>
      <c r="CU150" s="9" t="str">
        <f t="shared" si="102"/>
        <v/>
      </c>
      <c r="CV150" s="9" t="str">
        <f t="shared" si="102"/>
        <v/>
      </c>
      <c r="CW150" s="9" t="str">
        <f t="shared" si="102"/>
        <v/>
      </c>
      <c r="CY150" s="9" t="str">
        <f t="shared" si="106"/>
        <v/>
      </c>
      <c r="CZ150" s="9" t="str">
        <f t="shared" si="106"/>
        <v/>
      </c>
      <c r="DA150" s="9" t="str">
        <f t="shared" si="106"/>
        <v/>
      </c>
      <c r="DB150" s="9" t="str">
        <f t="shared" si="103"/>
        <v/>
      </c>
      <c r="DC150" s="9" t="str">
        <f t="shared" si="103"/>
        <v/>
      </c>
      <c r="DD150" s="9" t="str">
        <f t="shared" si="103"/>
        <v/>
      </c>
      <c r="DF150" s="9" t="str">
        <f>IF($A150=2,IF(ISNUMBER(CR150/Ukraine!CR150),100*CR150/Ukraine!CR150,""),"")</f>
        <v/>
      </c>
      <c r="DG150" s="9" t="str">
        <f>IF($A150=2,IF(ISNUMBER(CS150/Ukraine!CS150),100*CS150/Ukraine!CS150,""),"")</f>
        <v/>
      </c>
      <c r="DH150" s="9" t="str">
        <f>IF($A150=2,IF(ISNUMBER(CT150/Ukraine!CT150),100*CT150/Ukraine!CT150,""),"")</f>
        <v/>
      </c>
      <c r="DI150" s="9" t="str">
        <f>IF($A150=2,IF(ISNUMBER(CU150/Ukraine!CU150),100*CU150/Ukraine!CU150,""),"")</f>
        <v/>
      </c>
      <c r="DJ150" s="9" t="str">
        <f>IF($A150=2,IF(ISNUMBER(CV150/Ukraine!CV150),100*CV150/Ukraine!CV150,""),"")</f>
        <v/>
      </c>
      <c r="DK150" s="9" t="str">
        <f>IF($A150=2,IF(ISNUMBER(CW150/Ukraine!CW150),100*CW150/Ukraine!CW150,""),"")</f>
        <v/>
      </c>
      <c r="DM150" s="40" t="str">
        <f t="shared" si="108"/>
        <v/>
      </c>
      <c r="DN150" s="40" t="str">
        <f t="shared" si="109"/>
        <v/>
      </c>
      <c r="DO150" s="40" t="str">
        <f t="shared" si="110"/>
        <v/>
      </c>
      <c r="DP150" s="40" t="str">
        <f t="shared" si="111"/>
        <v/>
      </c>
      <c r="DQ150" s="40" t="str">
        <f t="shared" si="112"/>
        <v/>
      </c>
      <c r="DR150" s="40" t="str">
        <f t="shared" si="113"/>
        <v/>
      </c>
      <c r="DT150" s="40" t="str">
        <f t="shared" si="134"/>
        <v/>
      </c>
      <c r="DU150" s="40" t="str">
        <f t="shared" si="135"/>
        <v/>
      </c>
      <c r="DV150" s="40" t="str">
        <f t="shared" si="136"/>
        <v/>
      </c>
      <c r="DW150" s="40" t="str">
        <f t="shared" si="137"/>
        <v/>
      </c>
      <c r="DX150" s="40" t="str">
        <f t="shared" si="138"/>
        <v/>
      </c>
      <c r="DY150" s="40" t="str">
        <f t="shared" si="127"/>
        <v/>
      </c>
    </row>
    <row r="151" spans="1:129" x14ac:dyDescent="0.2">
      <c r="A151" s="39">
        <f>'Industry selection'!C151</f>
        <v>2</v>
      </c>
      <c r="B151" s="2">
        <v>32.5</v>
      </c>
      <c r="C151" s="2" t="s">
        <v>304</v>
      </c>
      <c r="E151" s="30" t="s">
        <v>303</v>
      </c>
      <c r="F151" s="31">
        <v>32.5</v>
      </c>
      <c r="G151" s="32" t="s">
        <v>304</v>
      </c>
      <c r="H151" s="157">
        <f>[1]Ukraine!$F$149</f>
        <v>196</v>
      </c>
      <c r="I151" s="157">
        <f>[1]Ukraine!$G$149</f>
        <v>5528</v>
      </c>
      <c r="J151" s="157">
        <f>[1]Ukraine!$H$149</f>
        <v>5479</v>
      </c>
      <c r="K151" s="157">
        <f>[1]Ukraine!$I$149</f>
        <v>843513</v>
      </c>
      <c r="L151" s="157">
        <f>[1]Ukraine!$J$149</f>
        <v>186259.3</v>
      </c>
      <c r="M151" s="11"/>
      <c r="N151" s="33" t="s">
        <v>876</v>
      </c>
      <c r="O151" s="36">
        <v>32.5</v>
      </c>
      <c r="P151" s="35" t="s">
        <v>304</v>
      </c>
      <c r="Q151" s="157">
        <f>[2]Ukraine!$F$149</f>
        <v>223</v>
      </c>
      <c r="R151" s="157">
        <f>[2]Ukraine!$G$149</f>
        <v>6094</v>
      </c>
      <c r="S151" s="157">
        <f>[2]Ukraine!$H$149</f>
        <v>6025</v>
      </c>
      <c r="T151" s="157">
        <f>[2]Ukraine!$I$149</f>
        <v>878702.3</v>
      </c>
      <c r="U151" s="157">
        <f>[2]Ukraine!$J$149</f>
        <v>200611.6</v>
      </c>
      <c r="V151" s="11"/>
      <c r="W151" s="36" t="s">
        <v>1221</v>
      </c>
      <c r="X151" s="36">
        <v>32.5</v>
      </c>
      <c r="Y151" s="36" t="s">
        <v>304</v>
      </c>
      <c r="Z151" s="157">
        <f>[3]Ukraine!$F$149</f>
        <v>215</v>
      </c>
      <c r="AA151" s="157">
        <f>[3]Ukraine!$G$149</f>
        <v>5892</v>
      </c>
      <c r="AB151" s="157">
        <f>[3]Ukraine!$H$149</f>
        <v>5857</v>
      </c>
      <c r="AC151" s="157">
        <f>[3]Ukraine!$I$149</f>
        <v>1026075.9</v>
      </c>
      <c r="AD151" s="157">
        <f>[3]Ukraine!$J$149</f>
        <v>203428.9</v>
      </c>
      <c r="AE151" s="11"/>
      <c r="AF151" s="37" t="s">
        <v>1221</v>
      </c>
      <c r="AG151" s="37">
        <v>32.5</v>
      </c>
      <c r="AH151" s="37" t="s">
        <v>304</v>
      </c>
      <c r="AI151" s="157">
        <f>[4]Ukraine!$F$149</f>
        <v>219</v>
      </c>
      <c r="AJ151" s="157">
        <f>[4]Ukraine!$G$149</f>
        <v>5567</v>
      </c>
      <c r="AK151" s="157">
        <f>[4]Ukraine!$H$149</f>
        <v>5508</v>
      </c>
      <c r="AL151" s="157">
        <f>[4]Ukraine!$I$149</f>
        <v>1541734.6</v>
      </c>
      <c r="AM151" s="157">
        <f>[4]Ukraine!$J$149</f>
        <v>240080.8</v>
      </c>
      <c r="AN151" s="11"/>
      <c r="AO151" s="11" t="s">
        <v>1221</v>
      </c>
      <c r="AP151" s="11">
        <v>32.5</v>
      </c>
      <c r="AQ151" s="11" t="s">
        <v>304</v>
      </c>
      <c r="AR151" s="157">
        <f>[5]Ukraine!$F$149</f>
        <v>198</v>
      </c>
      <c r="AS151" s="157">
        <f>[5]Ukraine!$G$149</f>
        <v>5595</v>
      </c>
      <c r="AT151" s="157">
        <f>[5]Ukraine!$H$149</f>
        <v>5521</v>
      </c>
      <c r="AU151" s="157">
        <f>[5]Ukraine!$I$149</f>
        <v>1714308.9</v>
      </c>
      <c r="AV151" s="157">
        <f>[5]Ukraine!$J$149</f>
        <v>297006.40000000002</v>
      </c>
      <c r="AW151" s="11"/>
      <c r="AX151" s="33" t="s">
        <v>1221</v>
      </c>
      <c r="AY151" s="33">
        <v>32.5</v>
      </c>
      <c r="AZ151" s="33" t="s">
        <v>304</v>
      </c>
      <c r="BA151" s="157">
        <f>[6]Ukraine!$F$149</f>
        <v>212</v>
      </c>
      <c r="BB151" s="157">
        <f>[6]Ukraine!$G$149</f>
        <v>5833</v>
      </c>
      <c r="BC151" s="157">
        <f>[6]Ukraine!$H$149</f>
        <v>5758</v>
      </c>
      <c r="BD151" s="157">
        <f>[6]Ukraine!$I$149</f>
        <v>2026973.1</v>
      </c>
      <c r="BE151" s="157">
        <f>[6]Ukraine!$J$149</f>
        <v>366306.5</v>
      </c>
      <c r="BG151" s="2">
        <v>32.5</v>
      </c>
      <c r="BH151" s="2" t="s">
        <v>304</v>
      </c>
      <c r="BI151" s="1">
        <f t="shared" si="114"/>
        <v>196</v>
      </c>
      <c r="BJ151" s="1">
        <f t="shared" si="115"/>
        <v>223</v>
      </c>
      <c r="BK151" s="1">
        <f t="shared" si="116"/>
        <v>215</v>
      </c>
      <c r="BL151" s="1">
        <f t="shared" si="117"/>
        <v>219</v>
      </c>
      <c r="BM151" s="1">
        <f t="shared" si="118"/>
        <v>198</v>
      </c>
      <c r="BN151" s="1">
        <f t="shared" si="119"/>
        <v>212</v>
      </c>
      <c r="BP151" s="1">
        <f t="shared" si="128"/>
        <v>5479</v>
      </c>
      <c r="BQ151" s="1">
        <f t="shared" si="129"/>
        <v>6025</v>
      </c>
      <c r="BR151" s="1">
        <f t="shared" si="130"/>
        <v>5857</v>
      </c>
      <c r="BS151" s="1">
        <f t="shared" si="131"/>
        <v>5508</v>
      </c>
      <c r="BT151" s="1">
        <f t="shared" si="132"/>
        <v>5521</v>
      </c>
      <c r="BU151" s="1">
        <f t="shared" si="133"/>
        <v>5758</v>
      </c>
      <c r="BW151" s="40">
        <f t="shared" si="120"/>
        <v>7.5150585780916633E-4</v>
      </c>
      <c r="BX151" s="40">
        <f t="shared" si="120"/>
        <v>8.587811693021865E-4</v>
      </c>
      <c r="BY151" s="40">
        <f t="shared" si="120"/>
        <v>9.4574718144895182E-4</v>
      </c>
      <c r="BZ151" s="40">
        <f t="shared" si="120"/>
        <v>9.5325123050403937E-4</v>
      </c>
      <c r="CA151" s="40">
        <f t="shared" si="107"/>
        <v>9.6624512523996425E-4</v>
      </c>
      <c r="CB151" s="40">
        <f t="shared" si="107"/>
        <v>1.0075972270952309E-3</v>
      </c>
      <c r="CD151" s="10">
        <f t="shared" si="121"/>
        <v>186259.3</v>
      </c>
      <c r="CE151" s="10">
        <f t="shared" si="122"/>
        <v>200611.6</v>
      </c>
      <c r="CF151" s="10">
        <f t="shared" si="123"/>
        <v>203428.9</v>
      </c>
      <c r="CG151" s="10">
        <f t="shared" si="124"/>
        <v>240080.8</v>
      </c>
      <c r="CH151" s="10">
        <f t="shared" si="125"/>
        <v>297006.40000000002</v>
      </c>
      <c r="CI151" s="10">
        <f t="shared" si="126"/>
        <v>366306.5</v>
      </c>
      <c r="CK151" s="40">
        <f t="shared" si="104"/>
        <v>6.9942973982727974E-4</v>
      </c>
      <c r="CL151" s="40">
        <f t="shared" si="104"/>
        <v>7.4332402070368363E-4</v>
      </c>
      <c r="CM151" s="40">
        <f t="shared" si="104"/>
        <v>7.7786969841145404E-4</v>
      </c>
      <c r="CN151" s="40">
        <f t="shared" si="101"/>
        <v>8.116140049067291E-4</v>
      </c>
      <c r="CO151" s="40">
        <f t="shared" si="101"/>
        <v>8.2311699964785693E-4</v>
      </c>
      <c r="CP151" s="40">
        <f t="shared" si="101"/>
        <v>7.7481771779496313E-4</v>
      </c>
      <c r="CR151" s="9">
        <f t="shared" si="105"/>
        <v>33.995126847964954</v>
      </c>
      <c r="CS151" s="9">
        <f t="shared" si="105"/>
        <v>33.296531120331949</v>
      </c>
      <c r="CT151" s="9">
        <f t="shared" si="105"/>
        <v>34.732610551476867</v>
      </c>
      <c r="CU151" s="9">
        <f t="shared" si="102"/>
        <v>43.587654320987653</v>
      </c>
      <c r="CV151" s="9">
        <f t="shared" si="102"/>
        <v>53.795761637384537</v>
      </c>
      <c r="CW151" s="9">
        <f t="shared" si="102"/>
        <v>63.616967697117055</v>
      </c>
      <c r="CY151" s="9">
        <f t="shared" si="106"/>
        <v>93.070430863479629</v>
      </c>
      <c r="CZ151" s="9">
        <f t="shared" si="106"/>
        <v>86.555696290788603</v>
      </c>
      <c r="DA151" s="9">
        <f t="shared" si="106"/>
        <v>82.249221955882803</v>
      </c>
      <c r="DB151" s="9">
        <f t="shared" si="103"/>
        <v>85.141668736958422</v>
      </c>
      <c r="DC151" s="9">
        <f t="shared" si="103"/>
        <v>85.187182646167358</v>
      </c>
      <c r="DD151" s="9">
        <f t="shared" si="103"/>
        <v>76.897563526316944</v>
      </c>
      <c r="DF151" s="9">
        <f>IF($A151=2,IF(ISNUMBER(CR151/Ukraine!CR151),100*CR151/Ukraine!CR151,""),"")</f>
        <v>100</v>
      </c>
      <c r="DG151" s="9">
        <f>IF($A151=2,IF(ISNUMBER(CS151/Ukraine!CS151),100*CS151/Ukraine!CS151,""),"")</f>
        <v>100</v>
      </c>
      <c r="DH151" s="9">
        <f>IF($A151=2,IF(ISNUMBER(CT151/Ukraine!CT151),100*CT151/Ukraine!CT151,""),"")</f>
        <v>100</v>
      </c>
      <c r="DI151" s="9">
        <f>IF($A151=2,IF(ISNUMBER(CU151/Ukraine!CU151),100*CU151/Ukraine!CU151,""),"")</f>
        <v>99.999999999999986</v>
      </c>
      <c r="DJ151" s="9">
        <f>IF($A151=2,IF(ISNUMBER(CV151/Ukraine!CV151),100*CV151/Ukraine!CV151,""),"")</f>
        <v>100</v>
      </c>
      <c r="DK151" s="9">
        <f>IF($A151=2,IF(ISNUMBER(CW151/Ukraine!CW151),100*CW151/Ukraine!CW151,""),"")</f>
        <v>100</v>
      </c>
      <c r="DM151" s="40">
        <f t="shared" si="108"/>
        <v>9.9653221390764823E-2</v>
      </c>
      <c r="DN151" s="40">
        <f t="shared" si="109"/>
        <v>-2.7883817427385882E-2</v>
      </c>
      <c r="DO151" s="40">
        <f t="shared" si="110"/>
        <v>-5.9586819190711959E-2</v>
      </c>
      <c r="DP151" s="40">
        <f t="shared" si="111"/>
        <v>2.3602033405953904E-3</v>
      </c>
      <c r="DQ151" s="40">
        <f t="shared" si="112"/>
        <v>4.2927005977178023E-2</v>
      </c>
      <c r="DR151" s="40">
        <f t="shared" si="113"/>
        <v>5.0921701040335776E-2</v>
      </c>
      <c r="DT151" s="40">
        <f t="shared" si="134"/>
        <v>-2.0549878538689059E-2</v>
      </c>
      <c r="DU151" s="40">
        <f t="shared" si="135"/>
        <v>4.3130001319206634E-2</v>
      </c>
      <c r="DV151" s="40">
        <f t="shared" si="136"/>
        <v>0.25494898393504895</v>
      </c>
      <c r="DW151" s="40">
        <f t="shared" si="137"/>
        <v>0.23419721651508185</v>
      </c>
      <c r="DX151" s="40">
        <f t="shared" si="138"/>
        <v>0.18256468094890632</v>
      </c>
      <c r="DY151" s="40">
        <f t="shared" si="127"/>
        <v>0.87135550285276686</v>
      </c>
    </row>
    <row r="152" spans="1:129" x14ac:dyDescent="0.2">
      <c r="A152" s="39">
        <f>'Industry selection'!C152</f>
        <v>1</v>
      </c>
      <c r="B152" s="2">
        <v>32.9</v>
      </c>
      <c r="C152" s="2" t="s">
        <v>306</v>
      </c>
      <c r="E152" s="30" t="s">
        <v>305</v>
      </c>
      <c r="F152" s="31">
        <v>32.9</v>
      </c>
      <c r="G152" s="32" t="s">
        <v>306</v>
      </c>
      <c r="H152" s="157">
        <f>[1]Ukraine!$F$150</f>
        <v>242</v>
      </c>
      <c r="I152" s="157">
        <f>[1]Ukraine!$G$150</f>
        <v>4943</v>
      </c>
      <c r="J152" s="157">
        <f>[1]Ukraine!$H$150</f>
        <v>4887</v>
      </c>
      <c r="K152" s="157">
        <f>[1]Ukraine!$I$150</f>
        <v>854380.1</v>
      </c>
      <c r="L152" s="157">
        <f>[1]Ukraine!$J$150</f>
        <v>124881.1</v>
      </c>
      <c r="M152" s="11"/>
      <c r="N152" s="33" t="s">
        <v>877</v>
      </c>
      <c r="O152" s="36">
        <v>32.9</v>
      </c>
      <c r="P152" s="35" t="s">
        <v>306</v>
      </c>
      <c r="Q152" s="157">
        <f>[2]Ukraine!$F$150</f>
        <v>247</v>
      </c>
      <c r="R152" s="157">
        <f>[2]Ukraine!$G$150</f>
        <v>4913</v>
      </c>
      <c r="S152" s="157">
        <f>[2]Ukraine!$H$150</f>
        <v>4875</v>
      </c>
      <c r="T152" s="157">
        <f>[2]Ukraine!$I$150</f>
        <v>817931.3</v>
      </c>
      <c r="U152" s="157">
        <f>[2]Ukraine!$J$150</f>
        <v>140034.79999999999</v>
      </c>
      <c r="V152" s="11"/>
      <c r="W152" s="36" t="s">
        <v>1222</v>
      </c>
      <c r="X152" s="36">
        <v>32.9</v>
      </c>
      <c r="Y152" s="36" t="s">
        <v>306</v>
      </c>
      <c r="Z152" s="157">
        <f>[3]Ukraine!$F$150</f>
        <v>211</v>
      </c>
      <c r="AA152" s="157">
        <f>[3]Ukraine!$G$150</f>
        <v>4549</v>
      </c>
      <c r="AB152" s="157">
        <f>[3]Ukraine!$H$150</f>
        <v>4511</v>
      </c>
      <c r="AC152" s="157">
        <f>[3]Ukraine!$I$150</f>
        <v>1011806.6</v>
      </c>
      <c r="AD152" s="157">
        <f>[3]Ukraine!$J$150</f>
        <v>144463.4</v>
      </c>
      <c r="AE152" s="11"/>
      <c r="AF152" s="37" t="s">
        <v>1222</v>
      </c>
      <c r="AG152" s="37">
        <v>32.9</v>
      </c>
      <c r="AH152" s="37" t="s">
        <v>306</v>
      </c>
      <c r="AI152" s="157">
        <f>[4]Ukraine!$F$150</f>
        <v>214</v>
      </c>
      <c r="AJ152" s="157">
        <f>[4]Ukraine!$G$150</f>
        <v>3454</v>
      </c>
      <c r="AK152" s="157">
        <f>[4]Ukraine!$H$150</f>
        <v>3395</v>
      </c>
      <c r="AL152" s="157">
        <f>[4]Ukraine!$I$150</f>
        <v>804515.5</v>
      </c>
      <c r="AM152" s="157">
        <f>[4]Ukraine!$J$150</f>
        <v>103003.8</v>
      </c>
      <c r="AN152" s="11"/>
      <c r="AO152" s="11" t="s">
        <v>1222</v>
      </c>
      <c r="AP152" s="11">
        <v>32.9</v>
      </c>
      <c r="AQ152" s="11" t="s">
        <v>306</v>
      </c>
      <c r="AR152" s="157">
        <f>[5]Ukraine!$F$150</f>
        <v>177</v>
      </c>
      <c r="AS152" s="157">
        <f>[5]Ukraine!$G$150</f>
        <v>2745</v>
      </c>
      <c r="AT152" s="157">
        <f>[5]Ukraine!$H$150</f>
        <v>2671</v>
      </c>
      <c r="AU152" s="157">
        <f>[5]Ukraine!$I$150</f>
        <v>793642.8</v>
      </c>
      <c r="AV152" s="157">
        <f>[5]Ukraine!$J$150</f>
        <v>75753.399999999994</v>
      </c>
      <c r="AW152" s="11"/>
      <c r="AX152" s="33" t="s">
        <v>1222</v>
      </c>
      <c r="AY152" s="33">
        <v>32.9</v>
      </c>
      <c r="AZ152" s="33" t="s">
        <v>306</v>
      </c>
      <c r="BA152" s="157">
        <f>[6]Ukraine!$F$150</f>
        <v>179</v>
      </c>
      <c r="BB152" s="157">
        <f>[6]Ukraine!$G$150</f>
        <v>3521</v>
      </c>
      <c r="BC152" s="157">
        <f>[6]Ukraine!$H$150</f>
        <v>3463</v>
      </c>
      <c r="BD152" s="157">
        <f>[6]Ukraine!$I$150</f>
        <v>1819720.1</v>
      </c>
      <c r="BE152" s="157">
        <f>[6]Ukraine!$J$150</f>
        <v>234138.9</v>
      </c>
      <c r="BG152" s="2">
        <v>32.9</v>
      </c>
      <c r="BH152" s="2" t="s">
        <v>306</v>
      </c>
      <c r="BI152" s="1">
        <f t="shared" si="114"/>
        <v>242</v>
      </c>
      <c r="BJ152" s="1">
        <f t="shared" si="115"/>
        <v>247</v>
      </c>
      <c r="BK152" s="1">
        <f t="shared" si="116"/>
        <v>211</v>
      </c>
      <c r="BL152" s="1">
        <f t="shared" si="117"/>
        <v>214</v>
      </c>
      <c r="BM152" s="1">
        <f t="shared" si="118"/>
        <v>177</v>
      </c>
      <c r="BN152" s="1">
        <f t="shared" si="119"/>
        <v>179</v>
      </c>
      <c r="BP152" s="1">
        <f t="shared" si="128"/>
        <v>4887</v>
      </c>
      <c r="BQ152" s="1">
        <f t="shared" si="129"/>
        <v>4875</v>
      </c>
      <c r="BR152" s="1">
        <f t="shared" si="130"/>
        <v>4511</v>
      </c>
      <c r="BS152" s="1">
        <f t="shared" si="131"/>
        <v>3395</v>
      </c>
      <c r="BT152" s="1">
        <f t="shared" si="132"/>
        <v>2671</v>
      </c>
      <c r="BU152" s="1">
        <f t="shared" si="133"/>
        <v>3463</v>
      </c>
      <c r="BW152" s="40" t="str">
        <f t="shared" si="120"/>
        <v/>
      </c>
      <c r="BX152" s="40" t="str">
        <f t="shared" si="120"/>
        <v/>
      </c>
      <c r="BY152" s="40" t="str">
        <f t="shared" si="120"/>
        <v/>
      </c>
      <c r="BZ152" s="40" t="str">
        <f t="shared" si="120"/>
        <v/>
      </c>
      <c r="CA152" s="40" t="str">
        <f t="shared" si="107"/>
        <v/>
      </c>
      <c r="CB152" s="40" t="str">
        <f t="shared" si="107"/>
        <v/>
      </c>
      <c r="CD152" s="10">
        <f t="shared" si="121"/>
        <v>124881.1</v>
      </c>
      <c r="CE152" s="10">
        <f t="shared" si="122"/>
        <v>140034.79999999999</v>
      </c>
      <c r="CF152" s="10">
        <f t="shared" si="123"/>
        <v>144463.4</v>
      </c>
      <c r="CG152" s="10">
        <f t="shared" si="124"/>
        <v>103003.8</v>
      </c>
      <c r="CH152" s="10">
        <f t="shared" si="125"/>
        <v>75753.399999999994</v>
      </c>
      <c r="CI152" s="10">
        <f t="shared" si="126"/>
        <v>234138.9</v>
      </c>
      <c r="CK152" s="40" t="str">
        <f t="shared" si="104"/>
        <v/>
      </c>
      <c r="CL152" s="40" t="str">
        <f t="shared" si="104"/>
        <v/>
      </c>
      <c r="CM152" s="40" t="str">
        <f t="shared" si="104"/>
        <v/>
      </c>
      <c r="CN152" s="40" t="str">
        <f t="shared" si="101"/>
        <v/>
      </c>
      <c r="CO152" s="40" t="str">
        <f t="shared" si="101"/>
        <v/>
      </c>
      <c r="CP152" s="40" t="str">
        <f t="shared" si="101"/>
        <v/>
      </c>
      <c r="CR152" s="9" t="str">
        <f t="shared" si="105"/>
        <v/>
      </c>
      <c r="CS152" s="9" t="str">
        <f t="shared" si="105"/>
        <v/>
      </c>
      <c r="CT152" s="9" t="str">
        <f t="shared" si="105"/>
        <v/>
      </c>
      <c r="CU152" s="9" t="str">
        <f t="shared" si="102"/>
        <v/>
      </c>
      <c r="CV152" s="9" t="str">
        <f t="shared" si="102"/>
        <v/>
      </c>
      <c r="CW152" s="9" t="str">
        <f t="shared" si="102"/>
        <v/>
      </c>
      <c r="CY152" s="9" t="str">
        <f t="shared" si="106"/>
        <v/>
      </c>
      <c r="CZ152" s="9" t="str">
        <f t="shared" si="106"/>
        <v/>
      </c>
      <c r="DA152" s="9" t="str">
        <f t="shared" si="106"/>
        <v/>
      </c>
      <c r="DB152" s="9" t="str">
        <f t="shared" si="103"/>
        <v/>
      </c>
      <c r="DC152" s="9" t="str">
        <f t="shared" si="103"/>
        <v/>
      </c>
      <c r="DD152" s="9" t="str">
        <f t="shared" si="103"/>
        <v/>
      </c>
      <c r="DF152" s="9" t="str">
        <f>IF($A152=2,IF(ISNUMBER(CR152/Ukraine!CR152),100*CR152/Ukraine!CR152,""),"")</f>
        <v/>
      </c>
      <c r="DG152" s="9" t="str">
        <f>IF($A152=2,IF(ISNUMBER(CS152/Ukraine!CS152),100*CS152/Ukraine!CS152,""),"")</f>
        <v/>
      </c>
      <c r="DH152" s="9" t="str">
        <f>IF($A152=2,IF(ISNUMBER(CT152/Ukraine!CT152),100*CT152/Ukraine!CT152,""),"")</f>
        <v/>
      </c>
      <c r="DI152" s="9" t="str">
        <f>IF($A152=2,IF(ISNUMBER(CU152/Ukraine!CU152),100*CU152/Ukraine!CU152,""),"")</f>
        <v/>
      </c>
      <c r="DJ152" s="9" t="str">
        <f>IF($A152=2,IF(ISNUMBER(CV152/Ukraine!CV152),100*CV152/Ukraine!CV152,""),"")</f>
        <v/>
      </c>
      <c r="DK152" s="9" t="str">
        <f>IF($A152=2,IF(ISNUMBER(CW152/Ukraine!CW152),100*CW152/Ukraine!CW152,""),"")</f>
        <v/>
      </c>
      <c r="DM152" s="40" t="str">
        <f t="shared" si="108"/>
        <v/>
      </c>
      <c r="DN152" s="40" t="str">
        <f t="shared" si="109"/>
        <v/>
      </c>
      <c r="DO152" s="40" t="str">
        <f t="shared" si="110"/>
        <v/>
      </c>
      <c r="DP152" s="40" t="str">
        <f t="shared" si="111"/>
        <v/>
      </c>
      <c r="DQ152" s="40" t="str">
        <f t="shared" si="112"/>
        <v/>
      </c>
      <c r="DR152" s="40" t="str">
        <f t="shared" si="113"/>
        <v/>
      </c>
      <c r="DT152" s="40" t="str">
        <f t="shared" si="134"/>
        <v/>
      </c>
      <c r="DU152" s="40" t="str">
        <f t="shared" si="135"/>
        <v/>
      </c>
      <c r="DV152" s="40" t="str">
        <f t="shared" si="136"/>
        <v/>
      </c>
      <c r="DW152" s="40" t="str">
        <f t="shared" si="137"/>
        <v/>
      </c>
      <c r="DX152" s="40" t="str">
        <f t="shared" si="138"/>
        <v/>
      </c>
      <c r="DY152" s="40" t="str">
        <f t="shared" si="127"/>
        <v/>
      </c>
    </row>
    <row r="153" spans="1:129" x14ac:dyDescent="0.2">
      <c r="A153" s="39" t="str">
        <f>'Industry selection'!C153</f>
        <v/>
      </c>
      <c r="B153" s="2">
        <v>33</v>
      </c>
      <c r="C153" s="2" t="s">
        <v>308</v>
      </c>
      <c r="E153" s="30" t="s">
        <v>307</v>
      </c>
      <c r="F153" s="31">
        <v>33</v>
      </c>
      <c r="G153" s="32" t="s">
        <v>308</v>
      </c>
      <c r="H153" s="157">
        <f>[1]Ukraine!$F$151</f>
        <v>4871</v>
      </c>
      <c r="I153" s="157">
        <f>[1]Ukraine!$G$151</f>
        <v>73206</v>
      </c>
      <c r="J153" s="157">
        <f>[1]Ukraine!$H$151</f>
        <v>71852</v>
      </c>
      <c r="K153" s="157">
        <f>[1]Ukraine!$I$151</f>
        <v>18025290.699999999</v>
      </c>
      <c r="L153" s="157">
        <f>[1]Ukraine!$J$151</f>
        <v>2298086.1</v>
      </c>
      <c r="M153" s="11"/>
      <c r="N153" s="33" t="s">
        <v>878</v>
      </c>
      <c r="O153" s="36">
        <v>33</v>
      </c>
      <c r="P153" s="35" t="s">
        <v>308</v>
      </c>
      <c r="Q153" s="157">
        <f>[2]Ukraine!$F$151</f>
        <v>5604</v>
      </c>
      <c r="R153" s="157">
        <f>[2]Ukraine!$G$151</f>
        <v>73618</v>
      </c>
      <c r="S153" s="157">
        <f>[2]Ukraine!$H$151</f>
        <v>72157</v>
      </c>
      <c r="T153" s="157">
        <f>[2]Ukraine!$I$151</f>
        <v>20080467.800000001</v>
      </c>
      <c r="U153" s="157">
        <f>[2]Ukraine!$J$151</f>
        <v>2340979.7000000002</v>
      </c>
      <c r="V153" s="11"/>
      <c r="W153" s="36" t="s">
        <v>1223</v>
      </c>
      <c r="X153" s="36">
        <v>33</v>
      </c>
      <c r="Y153" s="36" t="s">
        <v>308</v>
      </c>
      <c r="Z153" s="157">
        <f>[3]Ukraine!$F$151</f>
        <v>4937</v>
      </c>
      <c r="AA153" s="157">
        <f>[3]Ukraine!$G$151</f>
        <v>70533</v>
      </c>
      <c r="AB153" s="157">
        <f>[3]Ukraine!$H$151</f>
        <v>69414</v>
      </c>
      <c r="AC153" s="157">
        <f>[3]Ukraine!$I$151</f>
        <v>19370249.300000001</v>
      </c>
      <c r="AD153" s="157">
        <f>[3]Ukraine!$J$151</f>
        <v>2669868.6</v>
      </c>
      <c r="AE153" s="11"/>
      <c r="AF153" s="37" t="s">
        <v>1223</v>
      </c>
      <c r="AG153" s="37">
        <v>33</v>
      </c>
      <c r="AH153" s="37" t="s">
        <v>308</v>
      </c>
      <c r="AI153" s="157">
        <f>[4]Ukraine!$F$151</f>
        <v>4878</v>
      </c>
      <c r="AJ153" s="157">
        <f>[4]Ukraine!$G$151</f>
        <v>62211</v>
      </c>
      <c r="AK153" s="157">
        <f>[4]Ukraine!$H$151</f>
        <v>60926</v>
      </c>
      <c r="AL153" s="157">
        <f>[4]Ukraine!$I$151</f>
        <v>18730438.199999999</v>
      </c>
      <c r="AM153" s="157">
        <f>[4]Ukraine!$J$151</f>
        <v>2896447.6</v>
      </c>
      <c r="AN153" s="11"/>
      <c r="AO153" s="11" t="s">
        <v>1223</v>
      </c>
      <c r="AP153" s="11">
        <v>33</v>
      </c>
      <c r="AQ153" s="11" t="s">
        <v>308</v>
      </c>
      <c r="AR153" s="157">
        <f>[5]Ukraine!$F$151</f>
        <v>4347</v>
      </c>
      <c r="AS153" s="157">
        <f>[5]Ukraine!$G$151</f>
        <v>61473</v>
      </c>
      <c r="AT153" s="157">
        <f>[5]Ukraine!$H$151</f>
        <v>60573</v>
      </c>
      <c r="AU153" s="157">
        <f>[5]Ukraine!$I$151</f>
        <v>24440170.199999999</v>
      </c>
      <c r="AV153" s="157">
        <f>[5]Ukraine!$J$151</f>
        <v>3582126.6</v>
      </c>
      <c r="AW153" s="11"/>
      <c r="AX153" s="33" t="s">
        <v>1223</v>
      </c>
      <c r="AY153" s="33">
        <v>33</v>
      </c>
      <c r="AZ153" s="33" t="s">
        <v>308</v>
      </c>
      <c r="BA153" s="157">
        <f>[6]Ukraine!$F$151</f>
        <v>4635</v>
      </c>
      <c r="BB153" s="157">
        <f>[6]Ukraine!$G$151</f>
        <v>62641</v>
      </c>
      <c r="BC153" s="157">
        <f>[6]Ukraine!$H$151</f>
        <v>61683</v>
      </c>
      <c r="BD153" s="157">
        <f>[6]Ukraine!$I$151</f>
        <v>34045682.5</v>
      </c>
      <c r="BE153" s="157">
        <f>[6]Ukraine!$J$151</f>
        <v>5028354.0999999996</v>
      </c>
      <c r="BG153" s="2">
        <v>33</v>
      </c>
      <c r="BH153" s="2" t="s">
        <v>308</v>
      </c>
      <c r="BI153" s="1">
        <f t="shared" si="114"/>
        <v>4871</v>
      </c>
      <c r="BJ153" s="1">
        <f t="shared" si="115"/>
        <v>5604</v>
      </c>
      <c r="BK153" s="1">
        <f t="shared" si="116"/>
        <v>4937</v>
      </c>
      <c r="BL153" s="1">
        <f t="shared" si="117"/>
        <v>4878</v>
      </c>
      <c r="BM153" s="1">
        <f t="shared" si="118"/>
        <v>4347</v>
      </c>
      <c r="BN153" s="1">
        <f t="shared" si="119"/>
        <v>4635</v>
      </c>
      <c r="BP153" s="1">
        <f t="shared" si="128"/>
        <v>71852</v>
      </c>
      <c r="BQ153" s="1">
        <f t="shared" si="129"/>
        <v>72157</v>
      </c>
      <c r="BR153" s="1">
        <f t="shared" si="130"/>
        <v>69414</v>
      </c>
      <c r="BS153" s="1">
        <f t="shared" si="131"/>
        <v>60926</v>
      </c>
      <c r="BT153" s="1">
        <f t="shared" si="132"/>
        <v>60573</v>
      </c>
      <c r="BU153" s="1">
        <f t="shared" si="133"/>
        <v>61683</v>
      </c>
      <c r="BW153" s="40" t="str">
        <f t="shared" si="120"/>
        <v/>
      </c>
      <c r="BX153" s="40" t="str">
        <f t="shared" si="120"/>
        <v/>
      </c>
      <c r="BY153" s="40" t="str">
        <f t="shared" si="120"/>
        <v/>
      </c>
      <c r="BZ153" s="40" t="str">
        <f t="shared" si="120"/>
        <v/>
      </c>
      <c r="CA153" s="40" t="str">
        <f t="shared" si="107"/>
        <v/>
      </c>
      <c r="CB153" s="40" t="str">
        <f t="shared" si="107"/>
        <v/>
      </c>
      <c r="CD153" s="10">
        <f t="shared" si="121"/>
        <v>2298086.1</v>
      </c>
      <c r="CE153" s="10">
        <f t="shared" si="122"/>
        <v>2340979.7000000002</v>
      </c>
      <c r="CF153" s="10">
        <f t="shared" si="123"/>
        <v>2669868.6</v>
      </c>
      <c r="CG153" s="10">
        <f t="shared" si="124"/>
        <v>2896447.6</v>
      </c>
      <c r="CH153" s="10">
        <f t="shared" si="125"/>
        <v>3582126.6</v>
      </c>
      <c r="CI153" s="10">
        <f t="shared" si="126"/>
        <v>5028354.0999999996</v>
      </c>
      <c r="CK153" s="40" t="str">
        <f t="shared" si="104"/>
        <v/>
      </c>
      <c r="CL153" s="40" t="str">
        <f t="shared" si="104"/>
        <v/>
      </c>
      <c r="CM153" s="40" t="str">
        <f t="shared" si="104"/>
        <v/>
      </c>
      <c r="CN153" s="40" t="str">
        <f t="shared" si="101"/>
        <v/>
      </c>
      <c r="CO153" s="40" t="str">
        <f t="shared" si="101"/>
        <v/>
      </c>
      <c r="CP153" s="40" t="str">
        <f t="shared" si="101"/>
        <v/>
      </c>
      <c r="CR153" s="9" t="str">
        <f t="shared" si="105"/>
        <v/>
      </c>
      <c r="CS153" s="9" t="str">
        <f t="shared" si="105"/>
        <v/>
      </c>
      <c r="CT153" s="9" t="str">
        <f t="shared" si="105"/>
        <v/>
      </c>
      <c r="CU153" s="9" t="str">
        <f t="shared" si="102"/>
        <v/>
      </c>
      <c r="CV153" s="9" t="str">
        <f t="shared" si="102"/>
        <v/>
      </c>
      <c r="CW153" s="9" t="str">
        <f t="shared" si="102"/>
        <v/>
      </c>
      <c r="CY153" s="9" t="str">
        <f t="shared" si="106"/>
        <v/>
      </c>
      <c r="CZ153" s="9" t="str">
        <f t="shared" si="106"/>
        <v/>
      </c>
      <c r="DA153" s="9" t="str">
        <f t="shared" si="106"/>
        <v/>
      </c>
      <c r="DB153" s="9" t="str">
        <f t="shared" si="103"/>
        <v/>
      </c>
      <c r="DC153" s="9" t="str">
        <f t="shared" si="103"/>
        <v/>
      </c>
      <c r="DD153" s="9" t="str">
        <f t="shared" si="103"/>
        <v/>
      </c>
      <c r="DF153" s="9" t="str">
        <f>IF($A153=2,IF(ISNUMBER(CR153/Ukraine!CR153),100*CR153/Ukraine!CR153,""),"")</f>
        <v/>
      </c>
      <c r="DG153" s="9" t="str">
        <f>IF($A153=2,IF(ISNUMBER(CS153/Ukraine!CS153),100*CS153/Ukraine!CS153,""),"")</f>
        <v/>
      </c>
      <c r="DH153" s="9" t="str">
        <f>IF($A153=2,IF(ISNUMBER(CT153/Ukraine!CT153),100*CT153/Ukraine!CT153,""),"")</f>
        <v/>
      </c>
      <c r="DI153" s="9" t="str">
        <f>IF($A153=2,IF(ISNUMBER(CU153/Ukraine!CU153),100*CU153/Ukraine!CU153,""),"")</f>
        <v/>
      </c>
      <c r="DJ153" s="9" t="str">
        <f>IF($A153=2,IF(ISNUMBER(CV153/Ukraine!CV153),100*CV153/Ukraine!CV153,""),"")</f>
        <v/>
      </c>
      <c r="DK153" s="9" t="str">
        <f>IF($A153=2,IF(ISNUMBER(CW153/Ukraine!CW153),100*CW153/Ukraine!CW153,""),"")</f>
        <v/>
      </c>
      <c r="DM153" s="40" t="str">
        <f t="shared" si="108"/>
        <v/>
      </c>
      <c r="DN153" s="40" t="str">
        <f t="shared" si="109"/>
        <v/>
      </c>
      <c r="DO153" s="40" t="str">
        <f t="shared" si="110"/>
        <v/>
      </c>
      <c r="DP153" s="40" t="str">
        <f t="shared" si="111"/>
        <v/>
      </c>
      <c r="DQ153" s="40" t="str">
        <f t="shared" si="112"/>
        <v/>
      </c>
      <c r="DR153" s="40" t="str">
        <f t="shared" si="113"/>
        <v/>
      </c>
      <c r="DT153" s="40" t="str">
        <f t="shared" si="134"/>
        <v/>
      </c>
      <c r="DU153" s="40" t="str">
        <f t="shared" si="135"/>
        <v/>
      </c>
      <c r="DV153" s="40" t="str">
        <f t="shared" si="136"/>
        <v/>
      </c>
      <c r="DW153" s="40" t="str">
        <f t="shared" si="137"/>
        <v/>
      </c>
      <c r="DX153" s="40" t="str">
        <f t="shared" si="138"/>
        <v/>
      </c>
      <c r="DY153" s="40" t="str">
        <f t="shared" si="127"/>
        <v/>
      </c>
    </row>
    <row r="154" spans="1:129" x14ac:dyDescent="0.2">
      <c r="A154" s="39">
        <f>'Industry selection'!C154</f>
        <v>2</v>
      </c>
      <c r="B154" s="2">
        <v>33.1</v>
      </c>
      <c r="C154" s="2" t="s">
        <v>310</v>
      </c>
      <c r="E154" s="30" t="s">
        <v>309</v>
      </c>
      <c r="F154" s="31">
        <v>33.1</v>
      </c>
      <c r="G154" s="32" t="s">
        <v>310</v>
      </c>
      <c r="H154" s="157">
        <f>[1]Ukraine!$F$152</f>
        <v>3769</v>
      </c>
      <c r="I154" s="157">
        <f>[1]Ukraine!$G$152</f>
        <v>61309</v>
      </c>
      <c r="J154" s="157">
        <f>[1]Ukraine!$H$152</f>
        <v>60294</v>
      </c>
      <c r="K154" s="157">
        <f>[1]Ukraine!$I$152</f>
        <v>12889289.6</v>
      </c>
      <c r="L154" s="157">
        <f>[1]Ukraine!$J$152</f>
        <v>1934198.6</v>
      </c>
      <c r="M154" s="11"/>
      <c r="N154" s="33" t="s">
        <v>879</v>
      </c>
      <c r="O154" s="36">
        <v>33.1</v>
      </c>
      <c r="P154" s="35" t="s">
        <v>310</v>
      </c>
      <c r="Q154" s="157">
        <f>[2]Ukraine!$F$152</f>
        <v>4320</v>
      </c>
      <c r="R154" s="157">
        <f>[2]Ukraine!$G$152</f>
        <v>62628</v>
      </c>
      <c r="S154" s="157">
        <f>[2]Ukraine!$H$152</f>
        <v>61501</v>
      </c>
      <c r="T154" s="157">
        <f>[2]Ukraine!$I$152</f>
        <v>15934630.9</v>
      </c>
      <c r="U154" s="157">
        <f>[2]Ukraine!$J$152</f>
        <v>2003275.5</v>
      </c>
      <c r="V154" s="11"/>
      <c r="W154" s="36" t="s">
        <v>1224</v>
      </c>
      <c r="X154" s="36">
        <v>33.1</v>
      </c>
      <c r="Y154" s="36" t="s">
        <v>310</v>
      </c>
      <c r="Z154" s="157">
        <f>[3]Ukraine!$F$152</f>
        <v>3818</v>
      </c>
      <c r="AA154" s="157">
        <f>[3]Ukraine!$G$152</f>
        <v>61811</v>
      </c>
      <c r="AB154" s="157">
        <f>[3]Ukraine!$H$152</f>
        <v>61000</v>
      </c>
      <c r="AC154" s="157">
        <f>[3]Ukraine!$I$152</f>
        <v>15866871</v>
      </c>
      <c r="AD154" s="157">
        <f>[3]Ukraine!$J$152</f>
        <v>2379632.7999999998</v>
      </c>
      <c r="AE154" s="11"/>
      <c r="AF154" s="37" t="s">
        <v>1224</v>
      </c>
      <c r="AG154" s="37">
        <v>33.1</v>
      </c>
      <c r="AH154" s="37" t="s">
        <v>310</v>
      </c>
      <c r="AI154" s="157">
        <f>[4]Ukraine!$F$152</f>
        <v>3842</v>
      </c>
      <c r="AJ154" s="157">
        <f>[4]Ukraine!$G$152</f>
        <v>54466</v>
      </c>
      <c r="AK154" s="157">
        <f>[4]Ukraine!$H$152</f>
        <v>53446</v>
      </c>
      <c r="AL154" s="157">
        <f>[4]Ukraine!$I$152</f>
        <v>15736651.5</v>
      </c>
      <c r="AM154" s="157">
        <f>[4]Ukraine!$J$152</f>
        <v>2565201.1</v>
      </c>
      <c r="AN154" s="11"/>
      <c r="AO154" s="11" t="s">
        <v>1224</v>
      </c>
      <c r="AP154" s="11">
        <v>33.1</v>
      </c>
      <c r="AQ154" s="11" t="s">
        <v>310</v>
      </c>
      <c r="AR154" s="157">
        <f>[5]Ukraine!$F$152</f>
        <v>3491</v>
      </c>
      <c r="AS154" s="157">
        <f>[5]Ukraine!$G$152</f>
        <v>54877</v>
      </c>
      <c r="AT154" s="157">
        <f>[5]Ukraine!$H$152</f>
        <v>54177</v>
      </c>
      <c r="AU154" s="157">
        <f>[5]Ukraine!$I$152</f>
        <v>21126601.399999999</v>
      </c>
      <c r="AV154" s="157">
        <f>[5]Ukraine!$J$152</f>
        <v>3237318.3</v>
      </c>
      <c r="AW154" s="11"/>
      <c r="AX154" s="33" t="s">
        <v>1224</v>
      </c>
      <c r="AY154" s="33">
        <v>33.1</v>
      </c>
      <c r="AZ154" s="33" t="s">
        <v>310</v>
      </c>
      <c r="BA154" s="157">
        <f>[6]Ukraine!$F$152</f>
        <v>3766</v>
      </c>
      <c r="BB154" s="157">
        <f>[6]Ukraine!$G$152</f>
        <v>56042</v>
      </c>
      <c r="BC154" s="157">
        <f>[6]Ukraine!$H$152</f>
        <v>55294</v>
      </c>
      <c r="BD154" s="157">
        <f>[6]Ukraine!$I$152</f>
        <v>29417731.100000001</v>
      </c>
      <c r="BE154" s="157">
        <f>[6]Ukraine!$J$152</f>
        <v>4510478.5</v>
      </c>
      <c r="BG154" s="2">
        <v>33.1</v>
      </c>
      <c r="BH154" s="2" t="s">
        <v>310</v>
      </c>
      <c r="BI154" s="1">
        <f t="shared" si="114"/>
        <v>3769</v>
      </c>
      <c r="BJ154" s="1">
        <f t="shared" si="115"/>
        <v>4320</v>
      </c>
      <c r="BK154" s="1">
        <f t="shared" si="116"/>
        <v>3818</v>
      </c>
      <c r="BL154" s="1">
        <f t="shared" si="117"/>
        <v>3842</v>
      </c>
      <c r="BM154" s="1">
        <f t="shared" si="118"/>
        <v>3491</v>
      </c>
      <c r="BN154" s="1">
        <f t="shared" si="119"/>
        <v>3766</v>
      </c>
      <c r="BP154" s="1">
        <f t="shared" si="128"/>
        <v>60294</v>
      </c>
      <c r="BQ154" s="1">
        <f t="shared" si="129"/>
        <v>61501</v>
      </c>
      <c r="BR154" s="1">
        <f t="shared" si="130"/>
        <v>61000</v>
      </c>
      <c r="BS154" s="1">
        <f t="shared" si="131"/>
        <v>53446</v>
      </c>
      <c r="BT154" s="1">
        <f t="shared" si="132"/>
        <v>54177</v>
      </c>
      <c r="BU154" s="1">
        <f t="shared" si="133"/>
        <v>55294</v>
      </c>
      <c r="BW154" s="40">
        <f t="shared" si="120"/>
        <v>8.2699934642719245E-3</v>
      </c>
      <c r="BX154" s="40">
        <f t="shared" si="120"/>
        <v>8.7661245963906679E-3</v>
      </c>
      <c r="BY154" s="40">
        <f t="shared" si="120"/>
        <v>9.8498511299959131E-3</v>
      </c>
      <c r="BZ154" s="40">
        <f t="shared" si="120"/>
        <v>9.24972136265775E-3</v>
      </c>
      <c r="CA154" s="40">
        <f t="shared" si="107"/>
        <v>9.4816631317017827E-3</v>
      </c>
      <c r="CB154" s="40">
        <f t="shared" si="107"/>
        <v>9.6759432224737228E-3</v>
      </c>
      <c r="CD154" s="10">
        <f t="shared" si="121"/>
        <v>1934198.6</v>
      </c>
      <c r="CE154" s="10">
        <f t="shared" si="122"/>
        <v>2003275.5</v>
      </c>
      <c r="CF154" s="10">
        <f t="shared" si="123"/>
        <v>2379632.7999999998</v>
      </c>
      <c r="CG154" s="10">
        <f t="shared" si="124"/>
        <v>2565201.1</v>
      </c>
      <c r="CH154" s="10">
        <f t="shared" si="125"/>
        <v>3237318.3</v>
      </c>
      <c r="CI154" s="10">
        <f t="shared" si="126"/>
        <v>4510478.5</v>
      </c>
      <c r="CK154" s="40">
        <f t="shared" si="104"/>
        <v>7.2631864479909929E-3</v>
      </c>
      <c r="CL154" s="40">
        <f t="shared" si="104"/>
        <v>7.4227153326985188E-3</v>
      </c>
      <c r="CM154" s="40">
        <f t="shared" si="104"/>
        <v>9.0992196706859447E-3</v>
      </c>
      <c r="CN154" s="40">
        <f t="shared" si="101"/>
        <v>8.6718852076557024E-3</v>
      </c>
      <c r="CO154" s="40">
        <f t="shared" si="101"/>
        <v>8.9718326810503089E-3</v>
      </c>
      <c r="CP154" s="40">
        <f t="shared" si="101"/>
        <v>9.5406405770393065E-3</v>
      </c>
      <c r="CR154" s="9">
        <f t="shared" si="105"/>
        <v>32.079454008690753</v>
      </c>
      <c r="CS154" s="9">
        <f t="shared" si="105"/>
        <v>32.573055722671178</v>
      </c>
      <c r="CT154" s="9">
        <f t="shared" si="105"/>
        <v>39.010373770491803</v>
      </c>
      <c r="CU154" s="9">
        <f t="shared" si="102"/>
        <v>47.996128802903868</v>
      </c>
      <c r="CV154" s="9">
        <f t="shared" si="102"/>
        <v>59.754476992081507</v>
      </c>
      <c r="CW154" s="9">
        <f t="shared" si="102"/>
        <v>81.572657069483128</v>
      </c>
      <c r="CY154" s="9">
        <f t="shared" si="106"/>
        <v>87.825782201273256</v>
      </c>
      <c r="CZ154" s="9">
        <f t="shared" si="106"/>
        <v>84.674992364981009</v>
      </c>
      <c r="DA154" s="9">
        <f t="shared" si="106"/>
        <v>92.379260870003819</v>
      </c>
      <c r="DB154" s="9">
        <f t="shared" si="103"/>
        <v>93.752934468546883</v>
      </c>
      <c r="DC154" s="9">
        <f t="shared" si="103"/>
        <v>94.62298498090631</v>
      </c>
      <c r="DD154" s="9">
        <f t="shared" si="103"/>
        <v>98.601659369805347</v>
      </c>
      <c r="DF154" s="9">
        <f>IF($A154=2,IF(ISNUMBER(CR154/Ukraine!CR154),100*CR154/Ukraine!CR154,""),"")</f>
        <v>100</v>
      </c>
      <c r="DG154" s="9">
        <f>IF($A154=2,IF(ISNUMBER(CS154/Ukraine!CS154),100*CS154/Ukraine!CS154,""),"")</f>
        <v>100</v>
      </c>
      <c r="DH154" s="9">
        <f>IF($A154=2,IF(ISNUMBER(CT154/Ukraine!CT154),100*CT154/Ukraine!CT154,""),"")</f>
        <v>100</v>
      </c>
      <c r="DI154" s="9">
        <f>IF($A154=2,IF(ISNUMBER(CU154/Ukraine!CU154),100*CU154/Ukraine!CU154,""),"")</f>
        <v>100</v>
      </c>
      <c r="DJ154" s="9">
        <f>IF($A154=2,IF(ISNUMBER(CV154/Ukraine!CV154),100*CV154/Ukraine!CV154,""),"")</f>
        <v>100</v>
      </c>
      <c r="DK154" s="9">
        <f>IF($A154=2,IF(ISNUMBER(CW154/Ukraine!CW154),100*CW154/Ukraine!CW154,""),"")</f>
        <v>100</v>
      </c>
      <c r="DM154" s="40">
        <f t="shared" si="108"/>
        <v>2.001857564600118E-2</v>
      </c>
      <c r="DN154" s="40">
        <f t="shared" si="109"/>
        <v>-8.1462090047316194E-3</v>
      </c>
      <c r="DO154" s="40">
        <f t="shared" si="110"/>
        <v>-0.12383606557377047</v>
      </c>
      <c r="DP154" s="40">
        <f t="shared" si="111"/>
        <v>1.3677356584215872E-2</v>
      </c>
      <c r="DQ154" s="40">
        <f t="shared" si="112"/>
        <v>2.0617605256843419E-2</v>
      </c>
      <c r="DR154" s="40">
        <f t="shared" si="113"/>
        <v>-8.2926991077055812E-2</v>
      </c>
      <c r="DT154" s="40">
        <f t="shared" si="134"/>
        <v>1.5386848973386602E-2</v>
      </c>
      <c r="DU154" s="40">
        <f t="shared" si="135"/>
        <v>0.19762708487126024</v>
      </c>
      <c r="DV154" s="40">
        <f t="shared" si="136"/>
        <v>0.23034270538594703</v>
      </c>
      <c r="DW154" s="40">
        <f t="shared" si="137"/>
        <v>0.24498534532781391</v>
      </c>
      <c r="DX154" s="40">
        <f t="shared" si="138"/>
        <v>0.36513046679821004</v>
      </c>
      <c r="DY154" s="40">
        <f t="shared" si="127"/>
        <v>1.5428318401985273</v>
      </c>
    </row>
    <row r="155" spans="1:129" x14ac:dyDescent="0.2">
      <c r="A155" s="39">
        <f>'Industry selection'!C155</f>
        <v>2</v>
      </c>
      <c r="B155" s="2">
        <v>33.200000000000003</v>
      </c>
      <c r="C155" s="2" t="s">
        <v>312</v>
      </c>
      <c r="E155" s="30" t="s">
        <v>311</v>
      </c>
      <c r="F155" s="31">
        <v>33.200000000000003</v>
      </c>
      <c r="G155" s="32" t="s">
        <v>312</v>
      </c>
      <c r="H155" s="157">
        <f>[1]Ukraine!$F$153</f>
        <v>1102</v>
      </c>
      <c r="I155" s="157">
        <f>[1]Ukraine!$G$153</f>
        <v>11897</v>
      </c>
      <c r="J155" s="157">
        <f>[1]Ukraine!$H$153</f>
        <v>11558</v>
      </c>
      <c r="K155" s="157">
        <f>[1]Ukraine!$I$153</f>
        <v>5136001.0999999996</v>
      </c>
      <c r="L155" s="157">
        <f>[1]Ukraine!$J$153</f>
        <v>363887.5</v>
      </c>
      <c r="M155" s="11"/>
      <c r="N155" s="33" t="s">
        <v>880</v>
      </c>
      <c r="O155" s="36">
        <v>33.200000000000003</v>
      </c>
      <c r="P155" s="35" t="s">
        <v>312</v>
      </c>
      <c r="Q155" s="157">
        <f>[2]Ukraine!$F$153</f>
        <v>1284</v>
      </c>
      <c r="R155" s="157">
        <f>[2]Ukraine!$G$153</f>
        <v>10990</v>
      </c>
      <c r="S155" s="157">
        <f>[2]Ukraine!$H$153</f>
        <v>10656</v>
      </c>
      <c r="T155" s="157">
        <f>[2]Ukraine!$I$153</f>
        <v>4145836.9</v>
      </c>
      <c r="U155" s="157">
        <f>[2]Ukraine!$J$153</f>
        <v>337704.2</v>
      </c>
      <c r="V155" s="11"/>
      <c r="W155" s="36" t="s">
        <v>1225</v>
      </c>
      <c r="X155" s="36">
        <v>33.200000000000003</v>
      </c>
      <c r="Y155" s="36" t="s">
        <v>312</v>
      </c>
      <c r="Z155" s="157">
        <f>[3]Ukraine!$F$153</f>
        <v>1119</v>
      </c>
      <c r="AA155" s="157">
        <f>[3]Ukraine!$G$153</f>
        <v>8722</v>
      </c>
      <c r="AB155" s="157">
        <f>[3]Ukraine!$H$153</f>
        <v>8414</v>
      </c>
      <c r="AC155" s="157">
        <f>[3]Ukraine!$I$153</f>
        <v>3503378.3</v>
      </c>
      <c r="AD155" s="157">
        <f>[3]Ukraine!$J$153</f>
        <v>290235.8</v>
      </c>
      <c r="AE155" s="11"/>
      <c r="AF155" s="37" t="s">
        <v>1225</v>
      </c>
      <c r="AG155" s="37">
        <v>33.200000000000003</v>
      </c>
      <c r="AH155" s="37" t="s">
        <v>312</v>
      </c>
      <c r="AI155" s="157">
        <f>[4]Ukraine!$F$153</f>
        <v>1036</v>
      </c>
      <c r="AJ155" s="157">
        <f>[4]Ukraine!$G$153</f>
        <v>7745</v>
      </c>
      <c r="AK155" s="157">
        <f>[4]Ukraine!$H$153</f>
        <v>7480</v>
      </c>
      <c r="AL155" s="157">
        <f>[4]Ukraine!$I$153</f>
        <v>2993786.7</v>
      </c>
      <c r="AM155" s="157">
        <f>[4]Ukraine!$J$153</f>
        <v>331246.5</v>
      </c>
      <c r="AN155" s="11"/>
      <c r="AO155" s="11" t="s">
        <v>1225</v>
      </c>
      <c r="AP155" s="11">
        <v>33.200000000000003</v>
      </c>
      <c r="AQ155" s="11" t="s">
        <v>312</v>
      </c>
      <c r="AR155" s="157">
        <f>[5]Ukraine!$F$153</f>
        <v>856</v>
      </c>
      <c r="AS155" s="157">
        <f>[5]Ukraine!$G$153</f>
        <v>6596</v>
      </c>
      <c r="AT155" s="157">
        <f>[5]Ukraine!$H$153</f>
        <v>6396</v>
      </c>
      <c r="AU155" s="157">
        <f>[5]Ukraine!$I$153</f>
        <v>3313568.8</v>
      </c>
      <c r="AV155" s="157">
        <f>[5]Ukraine!$J$153</f>
        <v>344808.3</v>
      </c>
      <c r="AW155" s="11"/>
      <c r="AX155" s="33" t="s">
        <v>1225</v>
      </c>
      <c r="AY155" s="33">
        <v>33.200000000000003</v>
      </c>
      <c r="AZ155" s="33" t="s">
        <v>312</v>
      </c>
      <c r="BA155" s="157">
        <f>[6]Ukraine!$F$153</f>
        <v>869</v>
      </c>
      <c r="BB155" s="157">
        <f>[6]Ukraine!$G$153</f>
        <v>6599</v>
      </c>
      <c r="BC155" s="157">
        <f>[6]Ukraine!$H$153</f>
        <v>6389</v>
      </c>
      <c r="BD155" s="157">
        <f>[6]Ukraine!$I$153</f>
        <v>4627951.4000000004</v>
      </c>
      <c r="BE155" s="157">
        <f>[6]Ukraine!$J$153</f>
        <v>517875.6</v>
      </c>
      <c r="BG155" s="2">
        <v>33.200000000000003</v>
      </c>
      <c r="BH155" s="2" t="s">
        <v>312</v>
      </c>
      <c r="BI155" s="1">
        <f t="shared" si="114"/>
        <v>1102</v>
      </c>
      <c r="BJ155" s="1">
        <f t="shared" si="115"/>
        <v>1284</v>
      </c>
      <c r="BK155" s="1">
        <f t="shared" si="116"/>
        <v>1119</v>
      </c>
      <c r="BL155" s="1">
        <f t="shared" si="117"/>
        <v>1036</v>
      </c>
      <c r="BM155" s="1">
        <f t="shared" si="118"/>
        <v>856</v>
      </c>
      <c r="BN155" s="1">
        <f t="shared" si="119"/>
        <v>869</v>
      </c>
      <c r="BP155" s="1">
        <f t="shared" si="128"/>
        <v>11558</v>
      </c>
      <c r="BQ155" s="1">
        <f t="shared" si="129"/>
        <v>10656</v>
      </c>
      <c r="BR155" s="1">
        <f t="shared" si="130"/>
        <v>8414</v>
      </c>
      <c r="BS155" s="1">
        <f t="shared" si="131"/>
        <v>7480</v>
      </c>
      <c r="BT155" s="1">
        <f t="shared" si="132"/>
        <v>6396</v>
      </c>
      <c r="BU155" s="1">
        <f t="shared" si="133"/>
        <v>6389</v>
      </c>
      <c r="BW155" s="40">
        <f t="shared" si="120"/>
        <v>1.5853083965246112E-3</v>
      </c>
      <c r="BX155" s="40">
        <f t="shared" si="120"/>
        <v>1.5188667452421742E-3</v>
      </c>
      <c r="BY155" s="40">
        <f t="shared" si="120"/>
        <v>1.3586335640620591E-3</v>
      </c>
      <c r="BZ155" s="40">
        <f t="shared" si="120"/>
        <v>1.2945387080919052E-3</v>
      </c>
      <c r="CA155" s="40">
        <f t="shared" si="107"/>
        <v>1.1193812390934272E-3</v>
      </c>
      <c r="CB155" s="40">
        <f t="shared" si="107"/>
        <v>1.1180164438887514E-3</v>
      </c>
      <c r="CD155" s="10">
        <f t="shared" si="121"/>
        <v>363887.5</v>
      </c>
      <c r="CE155" s="10">
        <f t="shared" si="122"/>
        <v>337704.2</v>
      </c>
      <c r="CF155" s="10">
        <f t="shared" si="123"/>
        <v>290235.8</v>
      </c>
      <c r="CG155" s="10">
        <f t="shared" si="124"/>
        <v>331246.5</v>
      </c>
      <c r="CH155" s="10">
        <f t="shared" si="125"/>
        <v>344808.3</v>
      </c>
      <c r="CI155" s="10">
        <f t="shared" si="126"/>
        <v>517875.6</v>
      </c>
      <c r="CK155" s="40">
        <f t="shared" si="104"/>
        <v>1.3664484911701013E-3</v>
      </c>
      <c r="CL155" s="40">
        <f t="shared" si="104"/>
        <v>1.2512917685344263E-3</v>
      </c>
      <c r="CM155" s="40">
        <f t="shared" si="104"/>
        <v>1.1098011846606213E-3</v>
      </c>
      <c r="CN155" s="40">
        <f t="shared" si="101"/>
        <v>1.1198075751011195E-3</v>
      </c>
      <c r="CO155" s="40">
        <f t="shared" si="101"/>
        <v>9.555941331556428E-4</v>
      </c>
      <c r="CP155" s="40">
        <f t="shared" si="101"/>
        <v>1.095419247252498E-3</v>
      </c>
      <c r="CR155" s="9">
        <f t="shared" si="105"/>
        <v>31.483604429832152</v>
      </c>
      <c r="CS155" s="9">
        <f t="shared" si="105"/>
        <v>31.691460210210213</v>
      </c>
      <c r="CT155" s="9">
        <f t="shared" si="105"/>
        <v>34.494390301877822</v>
      </c>
      <c r="CU155" s="9">
        <f t="shared" si="102"/>
        <v>44.284291443850265</v>
      </c>
      <c r="CV155" s="9">
        <f t="shared" si="102"/>
        <v>53.909990619136956</v>
      </c>
      <c r="CW155" s="9">
        <f t="shared" si="102"/>
        <v>81.057379871654405</v>
      </c>
      <c r="CY155" s="9">
        <f t="shared" si="106"/>
        <v>86.194490243393346</v>
      </c>
      <c r="CZ155" s="9">
        <f t="shared" si="106"/>
        <v>82.383248725016728</v>
      </c>
      <c r="DA155" s="9">
        <f t="shared" si="106"/>
        <v>81.685099942807554</v>
      </c>
      <c r="DB155" s="9">
        <f t="shared" si="103"/>
        <v>86.502440452450273</v>
      </c>
      <c r="DC155" s="9">
        <f t="shared" si="103"/>
        <v>85.368067623642361</v>
      </c>
      <c r="DD155" s="9">
        <f t="shared" si="103"/>
        <v>97.978813571144428</v>
      </c>
      <c r="DF155" s="9">
        <f>IF($A155=2,IF(ISNUMBER(CR155/Ukraine!CR155),100*CR155/Ukraine!CR155,""),"")</f>
        <v>100</v>
      </c>
      <c r="DG155" s="9">
        <f>IF($A155=2,IF(ISNUMBER(CS155/Ukraine!CS155),100*CS155/Ukraine!CS155,""),"")</f>
        <v>100</v>
      </c>
      <c r="DH155" s="9">
        <f>IF($A155=2,IF(ISNUMBER(CT155/Ukraine!CT155),100*CT155/Ukraine!CT155,""),"")</f>
        <v>100</v>
      </c>
      <c r="DI155" s="9">
        <f>IF($A155=2,IF(ISNUMBER(CU155/Ukraine!CU155),100*CU155/Ukraine!CU155,""),"")</f>
        <v>99.999999999999986</v>
      </c>
      <c r="DJ155" s="9">
        <f>IF($A155=2,IF(ISNUMBER(CV155/Ukraine!CV155),100*CV155/Ukraine!CV155,""),"")</f>
        <v>100</v>
      </c>
      <c r="DK155" s="9">
        <f>IF($A155=2,IF(ISNUMBER(CW155/Ukraine!CW155),100*CW155/Ukraine!CW155,""),"")</f>
        <v>100</v>
      </c>
      <c r="DM155" s="40">
        <f t="shared" si="108"/>
        <v>-7.804118359577783E-2</v>
      </c>
      <c r="DN155" s="40">
        <f t="shared" si="109"/>
        <v>-0.21039789789789787</v>
      </c>
      <c r="DO155" s="40">
        <f t="shared" si="110"/>
        <v>-0.11100546707867842</v>
      </c>
      <c r="DP155" s="40">
        <f t="shared" si="111"/>
        <v>-0.14491978609625666</v>
      </c>
      <c r="DQ155" s="40">
        <f t="shared" si="112"/>
        <v>-1.0944340212633019E-3</v>
      </c>
      <c r="DR155" s="40">
        <f t="shared" si="113"/>
        <v>-0.44722270288977328</v>
      </c>
      <c r="DT155" s="40">
        <f t="shared" si="134"/>
        <v>6.6020325227154064E-3</v>
      </c>
      <c r="DU155" s="40">
        <f t="shared" si="135"/>
        <v>8.8444333996468005E-2</v>
      </c>
      <c r="DV155" s="40">
        <f t="shared" si="136"/>
        <v>0.28381139820985601</v>
      </c>
      <c r="DW155" s="40">
        <f t="shared" si="137"/>
        <v>0.21736148104551889</v>
      </c>
      <c r="DX155" s="40">
        <f t="shared" si="138"/>
        <v>0.50356879941434585</v>
      </c>
      <c r="DY155" s="40">
        <f t="shared" si="127"/>
        <v>1.5745902141639423</v>
      </c>
    </row>
    <row r="156" spans="1:129" x14ac:dyDescent="0.2">
      <c r="A156" s="39" t="str">
        <f>'Industry selection'!C156</f>
        <v/>
      </c>
      <c r="B156" s="2" t="s">
        <v>314</v>
      </c>
      <c r="C156" s="2" t="s">
        <v>315</v>
      </c>
      <c r="E156" s="30" t="s">
        <v>313</v>
      </c>
      <c r="F156" s="31" t="s">
        <v>314</v>
      </c>
      <c r="G156" s="32" t="s">
        <v>315</v>
      </c>
      <c r="H156" s="157">
        <f>[1]Ukraine!$F$154</f>
        <v>1205</v>
      </c>
      <c r="I156" s="157">
        <f>[1]Ukraine!$G$154</f>
        <v>402229</v>
      </c>
      <c r="J156" s="157">
        <f>[1]Ukraine!$H$154</f>
        <v>402009</v>
      </c>
      <c r="K156" s="157">
        <f>[1]Ukraine!$I$154</f>
        <v>334780151</v>
      </c>
      <c r="L156" s="157">
        <f>[1]Ukraine!$J$154</f>
        <v>19535600.600000001</v>
      </c>
      <c r="M156" s="11"/>
      <c r="N156" s="33" t="s">
        <v>881</v>
      </c>
      <c r="O156" s="36" t="s">
        <v>314</v>
      </c>
      <c r="P156" s="35" t="s">
        <v>315</v>
      </c>
      <c r="Q156" s="157">
        <f>[2]Ukraine!$F$154</f>
        <v>1552</v>
      </c>
      <c r="R156" s="157">
        <f>[2]Ukraine!$G$154</f>
        <v>398656</v>
      </c>
      <c r="S156" s="157">
        <f>[2]Ukraine!$H$154</f>
        <v>398434</v>
      </c>
      <c r="T156" s="157">
        <f>[2]Ukraine!$I$154</f>
        <v>333905115.10000002</v>
      </c>
      <c r="U156" s="157">
        <f>[2]Ukraine!$J$154</f>
        <v>21211828.300000001</v>
      </c>
      <c r="V156" s="11"/>
      <c r="W156" s="36" t="s">
        <v>1226</v>
      </c>
      <c r="X156" s="36" t="s">
        <v>314</v>
      </c>
      <c r="Y156" s="36" t="s">
        <v>315</v>
      </c>
      <c r="Z156" s="157">
        <f>[3]Ukraine!$F$154</f>
        <v>1490</v>
      </c>
      <c r="AA156" s="157">
        <f>[3]Ukraine!$G$154</f>
        <v>362800</v>
      </c>
      <c r="AB156" s="157">
        <f>[3]Ukraine!$H$154</f>
        <v>362611</v>
      </c>
      <c r="AC156" s="157">
        <f>[3]Ukraine!$I$154</f>
        <v>353253155.19999999</v>
      </c>
      <c r="AD156" s="157">
        <f>[3]Ukraine!$J$154</f>
        <v>21045093.199999999</v>
      </c>
      <c r="AE156" s="11"/>
      <c r="AF156" s="37" t="s">
        <v>1226</v>
      </c>
      <c r="AG156" s="37" t="s">
        <v>314</v>
      </c>
      <c r="AH156" s="37" t="s">
        <v>315</v>
      </c>
      <c r="AI156" s="157">
        <f>[4]Ukraine!$F$154</f>
        <v>1622</v>
      </c>
      <c r="AJ156" s="157">
        <f>[4]Ukraine!$G$154</f>
        <v>340316</v>
      </c>
      <c r="AK156" s="157">
        <f>[4]Ukraine!$H$154</f>
        <v>340087</v>
      </c>
      <c r="AL156" s="157">
        <f>[4]Ukraine!$I$154</f>
        <v>424257548.89999998</v>
      </c>
      <c r="AM156" s="157">
        <f>[4]Ukraine!$J$154</f>
        <v>22409827.5</v>
      </c>
      <c r="AN156" s="11"/>
      <c r="AO156" s="11" t="s">
        <v>1226</v>
      </c>
      <c r="AP156" s="11" t="s">
        <v>314</v>
      </c>
      <c r="AQ156" s="11" t="s">
        <v>315</v>
      </c>
      <c r="AR156" s="157">
        <f>[5]Ukraine!$F$154</f>
        <v>1630</v>
      </c>
      <c r="AS156" s="157">
        <f>[5]Ukraine!$G$154</f>
        <v>329967</v>
      </c>
      <c r="AT156" s="157">
        <f>[5]Ukraine!$H$154</f>
        <v>329701</v>
      </c>
      <c r="AU156" s="157">
        <f>[5]Ukraine!$I$154</f>
        <v>573608579.70000005</v>
      </c>
      <c r="AV156" s="157">
        <f>[5]Ukraine!$J$154</f>
        <v>27671786.100000001</v>
      </c>
      <c r="AW156" s="11"/>
      <c r="AX156" s="33" t="s">
        <v>1226</v>
      </c>
      <c r="AY156" s="33" t="s">
        <v>314</v>
      </c>
      <c r="AZ156" s="33" t="s">
        <v>315</v>
      </c>
      <c r="BA156" s="157">
        <f>[6]Ukraine!$F$154</f>
        <v>1908</v>
      </c>
      <c r="BB156" s="157">
        <f>[6]Ukraine!$G$154</f>
        <v>313447</v>
      </c>
      <c r="BC156" s="157">
        <f>[6]Ukraine!$H$154</f>
        <v>313211</v>
      </c>
      <c r="BD156" s="157">
        <f>[6]Ukraine!$I$154</f>
        <v>638437737.60000002</v>
      </c>
      <c r="BE156" s="157">
        <f>[6]Ukraine!$J$154</f>
        <v>31880336.300000001</v>
      </c>
      <c r="BG156" s="2" t="s">
        <v>314</v>
      </c>
      <c r="BH156" s="2" t="s">
        <v>315</v>
      </c>
      <c r="BI156" s="1">
        <f t="shared" si="114"/>
        <v>1205</v>
      </c>
      <c r="BJ156" s="1">
        <f t="shared" si="115"/>
        <v>1552</v>
      </c>
      <c r="BK156" s="1">
        <f t="shared" si="116"/>
        <v>1490</v>
      </c>
      <c r="BL156" s="1">
        <f t="shared" si="117"/>
        <v>1622</v>
      </c>
      <c r="BM156" s="1">
        <f t="shared" si="118"/>
        <v>1630</v>
      </c>
      <c r="BN156" s="1">
        <f t="shared" si="119"/>
        <v>1908</v>
      </c>
      <c r="BP156" s="1">
        <f t="shared" si="128"/>
        <v>402009</v>
      </c>
      <c r="BQ156" s="1">
        <f t="shared" si="129"/>
        <v>398434</v>
      </c>
      <c r="BR156" s="1">
        <f t="shared" si="130"/>
        <v>362611</v>
      </c>
      <c r="BS156" s="1">
        <f t="shared" si="131"/>
        <v>340087</v>
      </c>
      <c r="BT156" s="1">
        <f t="shared" si="132"/>
        <v>329701</v>
      </c>
      <c r="BU156" s="1">
        <f t="shared" si="133"/>
        <v>313211</v>
      </c>
      <c r="BW156" s="40" t="str">
        <f t="shared" si="120"/>
        <v/>
      </c>
      <c r="BX156" s="40" t="str">
        <f t="shared" si="120"/>
        <v/>
      </c>
      <c r="BY156" s="40" t="str">
        <f t="shared" si="120"/>
        <v/>
      </c>
      <c r="BZ156" s="40" t="str">
        <f t="shared" si="120"/>
        <v/>
      </c>
      <c r="CA156" s="40" t="str">
        <f t="shared" si="107"/>
        <v/>
      </c>
      <c r="CB156" s="40" t="str">
        <f t="shared" si="107"/>
        <v/>
      </c>
      <c r="CD156" s="10">
        <f t="shared" si="121"/>
        <v>19535600.600000001</v>
      </c>
      <c r="CE156" s="10">
        <f t="shared" si="122"/>
        <v>21211828.300000001</v>
      </c>
      <c r="CF156" s="10">
        <f t="shared" si="123"/>
        <v>21045093.199999999</v>
      </c>
      <c r="CG156" s="10">
        <f t="shared" si="124"/>
        <v>22409827.5</v>
      </c>
      <c r="CH156" s="10">
        <f t="shared" si="125"/>
        <v>27671786.100000001</v>
      </c>
      <c r="CI156" s="10">
        <f t="shared" si="126"/>
        <v>31880336.300000001</v>
      </c>
      <c r="CK156" s="40" t="str">
        <f t="shared" si="104"/>
        <v/>
      </c>
      <c r="CL156" s="40" t="str">
        <f t="shared" si="104"/>
        <v/>
      </c>
      <c r="CM156" s="40" t="str">
        <f t="shared" si="104"/>
        <v/>
      </c>
      <c r="CN156" s="40" t="str">
        <f t="shared" si="101"/>
        <v/>
      </c>
      <c r="CO156" s="40" t="str">
        <f t="shared" si="101"/>
        <v/>
      </c>
      <c r="CP156" s="40" t="str">
        <f t="shared" si="101"/>
        <v/>
      </c>
      <c r="CR156" s="9" t="str">
        <f t="shared" si="105"/>
        <v/>
      </c>
      <c r="CS156" s="9" t="str">
        <f t="shared" si="105"/>
        <v/>
      </c>
      <c r="CT156" s="9" t="str">
        <f t="shared" si="105"/>
        <v/>
      </c>
      <c r="CU156" s="9" t="str">
        <f t="shared" si="102"/>
        <v/>
      </c>
      <c r="CV156" s="9" t="str">
        <f t="shared" si="102"/>
        <v/>
      </c>
      <c r="CW156" s="9" t="str">
        <f t="shared" si="102"/>
        <v/>
      </c>
      <c r="CY156" s="9" t="str">
        <f t="shared" si="106"/>
        <v/>
      </c>
      <c r="CZ156" s="9" t="str">
        <f t="shared" si="106"/>
        <v/>
      </c>
      <c r="DA156" s="9" t="str">
        <f t="shared" si="106"/>
        <v/>
      </c>
      <c r="DB156" s="9" t="str">
        <f t="shared" si="103"/>
        <v/>
      </c>
      <c r="DC156" s="9" t="str">
        <f t="shared" si="103"/>
        <v/>
      </c>
      <c r="DD156" s="9" t="str">
        <f t="shared" si="103"/>
        <v/>
      </c>
      <c r="DF156" s="9" t="str">
        <f>IF($A156=2,IF(ISNUMBER(CR156/Ukraine!CR156),100*CR156/Ukraine!CR156,""),"")</f>
        <v/>
      </c>
      <c r="DG156" s="9" t="str">
        <f>IF($A156=2,IF(ISNUMBER(CS156/Ukraine!CS156),100*CS156/Ukraine!CS156,""),"")</f>
        <v/>
      </c>
      <c r="DH156" s="9" t="str">
        <f>IF($A156=2,IF(ISNUMBER(CT156/Ukraine!CT156),100*CT156/Ukraine!CT156,""),"")</f>
        <v/>
      </c>
      <c r="DI156" s="9" t="str">
        <f>IF($A156=2,IF(ISNUMBER(CU156/Ukraine!CU156),100*CU156/Ukraine!CU156,""),"")</f>
        <v/>
      </c>
      <c r="DJ156" s="9" t="str">
        <f>IF($A156=2,IF(ISNUMBER(CV156/Ukraine!CV156),100*CV156/Ukraine!CV156,""),"")</f>
        <v/>
      </c>
      <c r="DK156" s="9" t="str">
        <f>IF($A156=2,IF(ISNUMBER(CW156/Ukraine!CW156),100*CW156/Ukraine!CW156,""),"")</f>
        <v/>
      </c>
      <c r="DM156" s="40" t="str">
        <f t="shared" si="108"/>
        <v/>
      </c>
      <c r="DN156" s="40" t="str">
        <f t="shared" si="109"/>
        <v/>
      </c>
      <c r="DO156" s="40" t="str">
        <f t="shared" si="110"/>
        <v/>
      </c>
      <c r="DP156" s="40" t="str">
        <f t="shared" si="111"/>
        <v/>
      </c>
      <c r="DQ156" s="40" t="str">
        <f t="shared" si="112"/>
        <v/>
      </c>
      <c r="DR156" s="40" t="str">
        <f t="shared" si="113"/>
        <v/>
      </c>
      <c r="DT156" s="40" t="str">
        <f t="shared" si="134"/>
        <v/>
      </c>
      <c r="DU156" s="40" t="str">
        <f t="shared" si="135"/>
        <v/>
      </c>
      <c r="DV156" s="40" t="str">
        <f t="shared" si="136"/>
        <v/>
      </c>
      <c r="DW156" s="40" t="str">
        <f t="shared" si="137"/>
        <v/>
      </c>
      <c r="DX156" s="40" t="str">
        <f t="shared" si="138"/>
        <v/>
      </c>
      <c r="DY156" s="40" t="str">
        <f t="shared" si="127"/>
        <v/>
      </c>
    </row>
    <row r="157" spans="1:129" x14ac:dyDescent="0.2">
      <c r="A157" s="39" t="str">
        <f>'Industry selection'!C157</f>
        <v/>
      </c>
      <c r="B157" s="2">
        <v>35</v>
      </c>
      <c r="C157" s="2" t="s">
        <v>316</v>
      </c>
      <c r="E157" s="30" t="s">
        <v>313</v>
      </c>
      <c r="F157" s="31">
        <v>35</v>
      </c>
      <c r="G157" s="32" t="s">
        <v>316</v>
      </c>
      <c r="H157" s="157">
        <f>[1]Ukraine!$F$155</f>
        <v>1205</v>
      </c>
      <c r="I157" s="157">
        <f>[1]Ukraine!$G$155</f>
        <v>402229</v>
      </c>
      <c r="J157" s="157">
        <f>[1]Ukraine!$H$155</f>
        <v>402009</v>
      </c>
      <c r="K157" s="157">
        <f>[1]Ukraine!$I$155</f>
        <v>334780151</v>
      </c>
      <c r="L157" s="157">
        <f>[1]Ukraine!$J$155</f>
        <v>19535600.600000001</v>
      </c>
      <c r="M157" s="11"/>
      <c r="N157" s="33" t="s">
        <v>881</v>
      </c>
      <c r="O157" s="36">
        <v>35</v>
      </c>
      <c r="P157" s="35" t="s">
        <v>316</v>
      </c>
      <c r="Q157" s="157">
        <f>[2]Ukraine!$F$155</f>
        <v>1552</v>
      </c>
      <c r="R157" s="157">
        <f>[2]Ukraine!$G$155</f>
        <v>398656</v>
      </c>
      <c r="S157" s="157">
        <f>[2]Ukraine!$H$155</f>
        <v>398434</v>
      </c>
      <c r="T157" s="157">
        <f>[2]Ukraine!$I$155</f>
        <v>333905115.10000002</v>
      </c>
      <c r="U157" s="157">
        <f>[2]Ukraine!$J$155</f>
        <v>21211828.300000001</v>
      </c>
      <c r="V157" s="11"/>
      <c r="W157" s="36" t="s">
        <v>1226</v>
      </c>
      <c r="X157" s="36">
        <v>35</v>
      </c>
      <c r="Y157" s="36" t="s">
        <v>316</v>
      </c>
      <c r="Z157" s="157">
        <f>[3]Ukraine!$F$155</f>
        <v>1490</v>
      </c>
      <c r="AA157" s="157">
        <f>[3]Ukraine!$G$155</f>
        <v>362800</v>
      </c>
      <c r="AB157" s="157">
        <f>[3]Ukraine!$H$155</f>
        <v>362611</v>
      </c>
      <c r="AC157" s="157">
        <f>[3]Ukraine!$I$155</f>
        <v>353253155.19999999</v>
      </c>
      <c r="AD157" s="157">
        <f>[3]Ukraine!$J$155</f>
        <v>21045093.199999999</v>
      </c>
      <c r="AE157" s="11"/>
      <c r="AF157" s="37" t="s">
        <v>1226</v>
      </c>
      <c r="AG157" s="37">
        <v>35</v>
      </c>
      <c r="AH157" s="37" t="s">
        <v>316</v>
      </c>
      <c r="AI157" s="157">
        <f>[4]Ukraine!$F$155</f>
        <v>1622</v>
      </c>
      <c r="AJ157" s="157">
        <f>[4]Ukraine!$G$155</f>
        <v>340316</v>
      </c>
      <c r="AK157" s="157">
        <f>[4]Ukraine!$H$155</f>
        <v>340087</v>
      </c>
      <c r="AL157" s="157">
        <f>[4]Ukraine!$I$155</f>
        <v>424257548.89999998</v>
      </c>
      <c r="AM157" s="157">
        <f>[4]Ukraine!$J$155</f>
        <v>22409827.5</v>
      </c>
      <c r="AN157" s="11"/>
      <c r="AO157" s="11" t="s">
        <v>1226</v>
      </c>
      <c r="AP157" s="11">
        <v>35</v>
      </c>
      <c r="AQ157" s="11" t="s">
        <v>316</v>
      </c>
      <c r="AR157" s="157">
        <f>[5]Ukraine!$F$155</f>
        <v>1630</v>
      </c>
      <c r="AS157" s="157">
        <f>[5]Ukraine!$G$155</f>
        <v>329967</v>
      </c>
      <c r="AT157" s="157">
        <f>[5]Ukraine!$H$155</f>
        <v>329701</v>
      </c>
      <c r="AU157" s="157">
        <f>[5]Ukraine!$I$155</f>
        <v>573608579.70000005</v>
      </c>
      <c r="AV157" s="157">
        <f>[5]Ukraine!$J$155</f>
        <v>27671786.100000001</v>
      </c>
      <c r="AW157" s="11"/>
      <c r="AX157" s="33" t="s">
        <v>1226</v>
      </c>
      <c r="AY157" s="33">
        <v>35</v>
      </c>
      <c r="AZ157" s="33" t="s">
        <v>316</v>
      </c>
      <c r="BA157" s="157">
        <f>[6]Ukraine!$F$155</f>
        <v>1908</v>
      </c>
      <c r="BB157" s="157">
        <f>[6]Ukraine!$G$155</f>
        <v>313447</v>
      </c>
      <c r="BC157" s="157">
        <f>[6]Ukraine!$H$155</f>
        <v>313211</v>
      </c>
      <c r="BD157" s="157">
        <f>[6]Ukraine!$I$155</f>
        <v>638437737.60000002</v>
      </c>
      <c r="BE157" s="157">
        <f>[6]Ukraine!$J$155</f>
        <v>31880336.300000001</v>
      </c>
      <c r="BG157" s="2">
        <v>35</v>
      </c>
      <c r="BH157" s="2" t="s">
        <v>316</v>
      </c>
      <c r="BI157" s="1">
        <f t="shared" si="114"/>
        <v>1205</v>
      </c>
      <c r="BJ157" s="1">
        <f t="shared" si="115"/>
        <v>1552</v>
      </c>
      <c r="BK157" s="1">
        <f t="shared" si="116"/>
        <v>1490</v>
      </c>
      <c r="BL157" s="1">
        <f t="shared" si="117"/>
        <v>1622</v>
      </c>
      <c r="BM157" s="1">
        <f t="shared" si="118"/>
        <v>1630</v>
      </c>
      <c r="BN157" s="1">
        <f t="shared" si="119"/>
        <v>1908</v>
      </c>
      <c r="BP157" s="1">
        <f t="shared" si="128"/>
        <v>402009</v>
      </c>
      <c r="BQ157" s="1">
        <f t="shared" si="129"/>
        <v>398434</v>
      </c>
      <c r="BR157" s="1">
        <f t="shared" si="130"/>
        <v>362611</v>
      </c>
      <c r="BS157" s="1">
        <f t="shared" si="131"/>
        <v>340087</v>
      </c>
      <c r="BT157" s="1">
        <f t="shared" si="132"/>
        <v>329701</v>
      </c>
      <c r="BU157" s="1">
        <f t="shared" si="133"/>
        <v>313211</v>
      </c>
      <c r="BW157" s="40" t="str">
        <f t="shared" si="120"/>
        <v/>
      </c>
      <c r="BX157" s="40" t="str">
        <f t="shared" si="120"/>
        <v/>
      </c>
      <c r="BY157" s="40" t="str">
        <f t="shared" si="120"/>
        <v/>
      </c>
      <c r="BZ157" s="40" t="str">
        <f t="shared" si="120"/>
        <v/>
      </c>
      <c r="CA157" s="40" t="str">
        <f t="shared" si="107"/>
        <v/>
      </c>
      <c r="CB157" s="40" t="str">
        <f t="shared" si="107"/>
        <v/>
      </c>
      <c r="CD157" s="10">
        <f t="shared" si="121"/>
        <v>19535600.600000001</v>
      </c>
      <c r="CE157" s="10">
        <f t="shared" si="122"/>
        <v>21211828.300000001</v>
      </c>
      <c r="CF157" s="10">
        <f t="shared" si="123"/>
        <v>21045093.199999999</v>
      </c>
      <c r="CG157" s="10">
        <f t="shared" si="124"/>
        <v>22409827.5</v>
      </c>
      <c r="CH157" s="10">
        <f t="shared" si="125"/>
        <v>27671786.100000001</v>
      </c>
      <c r="CI157" s="10">
        <f t="shared" si="126"/>
        <v>31880336.300000001</v>
      </c>
      <c r="CK157" s="40" t="str">
        <f t="shared" si="104"/>
        <v/>
      </c>
      <c r="CL157" s="40" t="str">
        <f t="shared" si="104"/>
        <v/>
      </c>
      <c r="CM157" s="40" t="str">
        <f t="shared" si="104"/>
        <v/>
      </c>
      <c r="CN157" s="40" t="str">
        <f t="shared" si="101"/>
        <v/>
      </c>
      <c r="CO157" s="40" t="str">
        <f t="shared" si="101"/>
        <v/>
      </c>
      <c r="CP157" s="40" t="str">
        <f t="shared" si="101"/>
        <v/>
      </c>
      <c r="CR157" s="9" t="str">
        <f t="shared" si="105"/>
        <v/>
      </c>
      <c r="CS157" s="9" t="str">
        <f t="shared" si="105"/>
        <v/>
      </c>
      <c r="CT157" s="9" t="str">
        <f t="shared" si="105"/>
        <v/>
      </c>
      <c r="CU157" s="9" t="str">
        <f t="shared" si="102"/>
        <v/>
      </c>
      <c r="CV157" s="9" t="str">
        <f t="shared" si="102"/>
        <v/>
      </c>
      <c r="CW157" s="9" t="str">
        <f t="shared" si="102"/>
        <v/>
      </c>
      <c r="CY157" s="9" t="str">
        <f t="shared" si="106"/>
        <v/>
      </c>
      <c r="CZ157" s="9" t="str">
        <f t="shared" si="106"/>
        <v/>
      </c>
      <c r="DA157" s="9" t="str">
        <f t="shared" si="106"/>
        <v/>
      </c>
      <c r="DB157" s="9" t="str">
        <f t="shared" si="103"/>
        <v/>
      </c>
      <c r="DC157" s="9" t="str">
        <f t="shared" si="103"/>
        <v/>
      </c>
      <c r="DD157" s="9" t="str">
        <f t="shared" si="103"/>
        <v/>
      </c>
      <c r="DF157" s="9" t="str">
        <f>IF($A157=2,IF(ISNUMBER(CR157/Ukraine!CR157),100*CR157/Ukraine!CR157,""),"")</f>
        <v/>
      </c>
      <c r="DG157" s="9" t="str">
        <f>IF($A157=2,IF(ISNUMBER(CS157/Ukraine!CS157),100*CS157/Ukraine!CS157,""),"")</f>
        <v/>
      </c>
      <c r="DH157" s="9" t="str">
        <f>IF($A157=2,IF(ISNUMBER(CT157/Ukraine!CT157),100*CT157/Ukraine!CT157,""),"")</f>
        <v/>
      </c>
      <c r="DI157" s="9" t="str">
        <f>IF($A157=2,IF(ISNUMBER(CU157/Ukraine!CU157),100*CU157/Ukraine!CU157,""),"")</f>
        <v/>
      </c>
      <c r="DJ157" s="9" t="str">
        <f>IF($A157=2,IF(ISNUMBER(CV157/Ukraine!CV157),100*CV157/Ukraine!CV157,""),"")</f>
        <v/>
      </c>
      <c r="DK157" s="9" t="str">
        <f>IF($A157=2,IF(ISNUMBER(CW157/Ukraine!CW157),100*CW157/Ukraine!CW157,""),"")</f>
        <v/>
      </c>
      <c r="DM157" s="40" t="str">
        <f t="shared" si="108"/>
        <v/>
      </c>
      <c r="DN157" s="40" t="str">
        <f t="shared" si="109"/>
        <v/>
      </c>
      <c r="DO157" s="40" t="str">
        <f t="shared" si="110"/>
        <v/>
      </c>
      <c r="DP157" s="40" t="str">
        <f t="shared" si="111"/>
        <v/>
      </c>
      <c r="DQ157" s="40" t="str">
        <f t="shared" si="112"/>
        <v/>
      </c>
      <c r="DR157" s="40" t="str">
        <f t="shared" si="113"/>
        <v/>
      </c>
      <c r="DT157" s="40" t="str">
        <f t="shared" si="134"/>
        <v/>
      </c>
      <c r="DU157" s="40" t="str">
        <f t="shared" si="135"/>
        <v/>
      </c>
      <c r="DV157" s="40" t="str">
        <f t="shared" si="136"/>
        <v/>
      </c>
      <c r="DW157" s="40" t="str">
        <f t="shared" si="137"/>
        <v/>
      </c>
      <c r="DX157" s="40" t="str">
        <f t="shared" si="138"/>
        <v/>
      </c>
      <c r="DY157" s="40" t="str">
        <f t="shared" si="127"/>
        <v/>
      </c>
    </row>
    <row r="158" spans="1:129" x14ac:dyDescent="0.2">
      <c r="A158" s="39">
        <f>'Industry selection'!C158</f>
        <v>1</v>
      </c>
      <c r="B158" s="2">
        <v>35.1</v>
      </c>
      <c r="C158" s="2" t="s">
        <v>318</v>
      </c>
      <c r="E158" s="30" t="s">
        <v>317</v>
      </c>
      <c r="F158" s="31">
        <v>35.1</v>
      </c>
      <c r="G158" s="32" t="s">
        <v>318</v>
      </c>
      <c r="H158" s="157">
        <f>[1]Ukraine!$F$156</f>
        <v>455</v>
      </c>
      <c r="I158" s="157">
        <f>[1]Ukraine!$G$156</f>
        <v>215671</v>
      </c>
      <c r="J158" s="157">
        <f>[1]Ukraine!$H$156</f>
        <v>215575</v>
      </c>
      <c r="K158" s="157">
        <f>[1]Ukraine!$I$156</f>
        <v>243632222.90000001</v>
      </c>
      <c r="L158" s="157">
        <f>[1]Ukraine!$J$156</f>
        <v>12640460.6</v>
      </c>
      <c r="M158" s="11"/>
      <c r="N158" s="33" t="s">
        <v>882</v>
      </c>
      <c r="O158" s="36">
        <v>35.1</v>
      </c>
      <c r="P158" s="35" t="s">
        <v>318</v>
      </c>
      <c r="Q158" s="157">
        <f>[2]Ukraine!$F$156</f>
        <v>698</v>
      </c>
      <c r="R158" s="157">
        <f>[2]Ukraine!$G$156</f>
        <v>214001</v>
      </c>
      <c r="S158" s="157">
        <f>[2]Ukraine!$H$156</f>
        <v>213908</v>
      </c>
      <c r="T158" s="157">
        <f>[2]Ukraine!$I$156</f>
        <v>252742539.40000001</v>
      </c>
      <c r="U158" s="157">
        <f>[2]Ukraine!$J$156</f>
        <v>13950199.199999999</v>
      </c>
      <c r="V158" s="11"/>
      <c r="W158" s="36" t="s">
        <v>1227</v>
      </c>
      <c r="X158" s="36">
        <v>35.1</v>
      </c>
      <c r="Y158" s="36" t="s">
        <v>318</v>
      </c>
      <c r="Z158" s="157">
        <f>[3]Ukraine!$F$156</f>
        <v>682</v>
      </c>
      <c r="AA158" s="157">
        <f>[3]Ukraine!$G$156</f>
        <v>211885</v>
      </c>
      <c r="AB158" s="157">
        <f>[3]Ukraine!$H$156</f>
        <v>211785</v>
      </c>
      <c r="AC158" s="157">
        <f>[3]Ukraine!$I$156</f>
        <v>281397112.89999998</v>
      </c>
      <c r="AD158" s="157">
        <f>[3]Ukraine!$J$156</f>
        <v>15228082.9</v>
      </c>
      <c r="AE158" s="11"/>
      <c r="AF158" s="37" t="s">
        <v>1227</v>
      </c>
      <c r="AG158" s="37">
        <v>35.1</v>
      </c>
      <c r="AH158" s="37" t="s">
        <v>318</v>
      </c>
      <c r="AI158" s="157">
        <f>[4]Ukraine!$F$156</f>
        <v>678</v>
      </c>
      <c r="AJ158" s="157">
        <f>[4]Ukraine!$G$156</f>
        <v>191809</v>
      </c>
      <c r="AK158" s="157">
        <f>[4]Ukraine!$H$156</f>
        <v>191700</v>
      </c>
      <c r="AL158" s="157">
        <f>[4]Ukraine!$I$156</f>
        <v>332603927.39999998</v>
      </c>
      <c r="AM158" s="157">
        <f>[4]Ukraine!$J$156</f>
        <v>15358774.800000001</v>
      </c>
      <c r="AN158" s="11"/>
      <c r="AO158" s="11" t="s">
        <v>1227</v>
      </c>
      <c r="AP158" s="11">
        <v>35.1</v>
      </c>
      <c r="AQ158" s="11" t="s">
        <v>318</v>
      </c>
      <c r="AR158" s="157">
        <f>[5]Ukraine!$F$156</f>
        <v>630</v>
      </c>
      <c r="AS158" s="157">
        <f>[5]Ukraine!$G$156</f>
        <v>186056</v>
      </c>
      <c r="AT158" s="157">
        <f>[5]Ukraine!$H$156</f>
        <v>185947</v>
      </c>
      <c r="AU158" s="157">
        <f>[5]Ukraine!$I$156</f>
        <v>390655133.10000002</v>
      </c>
      <c r="AV158" s="157">
        <f>[5]Ukraine!$J$156</f>
        <v>19527651.300000001</v>
      </c>
      <c r="AW158" s="11"/>
      <c r="AX158" s="33" t="s">
        <v>1227</v>
      </c>
      <c r="AY158" s="33">
        <v>35.1</v>
      </c>
      <c r="AZ158" s="33" t="s">
        <v>318</v>
      </c>
      <c r="BA158" s="157">
        <f>[6]Ukraine!$F$156</f>
        <v>769</v>
      </c>
      <c r="BB158" s="157">
        <f>[6]Ukraine!$G$156</f>
        <v>174815</v>
      </c>
      <c r="BC158" s="157">
        <f>[6]Ukraine!$H$156</f>
        <v>174706</v>
      </c>
      <c r="BD158" s="157">
        <f>[6]Ukraine!$I$156</f>
        <v>434654795.10000002</v>
      </c>
      <c r="BE158" s="157">
        <f>[6]Ukraine!$J$156</f>
        <v>21836533.199999999</v>
      </c>
      <c r="BG158" s="2">
        <v>35.1</v>
      </c>
      <c r="BH158" s="2" t="s">
        <v>318</v>
      </c>
      <c r="BI158" s="1">
        <f t="shared" si="114"/>
        <v>455</v>
      </c>
      <c r="BJ158" s="1">
        <f t="shared" si="115"/>
        <v>698</v>
      </c>
      <c r="BK158" s="1">
        <f t="shared" si="116"/>
        <v>682</v>
      </c>
      <c r="BL158" s="1">
        <f t="shared" si="117"/>
        <v>678</v>
      </c>
      <c r="BM158" s="1">
        <f t="shared" si="118"/>
        <v>630</v>
      </c>
      <c r="BN158" s="1">
        <f t="shared" si="119"/>
        <v>769</v>
      </c>
      <c r="BP158" s="1">
        <f t="shared" si="128"/>
        <v>215575</v>
      </c>
      <c r="BQ158" s="1">
        <f t="shared" si="129"/>
        <v>213908</v>
      </c>
      <c r="BR158" s="1">
        <f t="shared" si="130"/>
        <v>211785</v>
      </c>
      <c r="BS158" s="1">
        <f t="shared" si="131"/>
        <v>191700</v>
      </c>
      <c r="BT158" s="1">
        <f t="shared" si="132"/>
        <v>185947</v>
      </c>
      <c r="BU158" s="1">
        <f t="shared" si="133"/>
        <v>174706</v>
      </c>
      <c r="BW158" s="40" t="str">
        <f t="shared" si="120"/>
        <v/>
      </c>
      <c r="BX158" s="40" t="str">
        <f t="shared" si="120"/>
        <v/>
      </c>
      <c r="BY158" s="40" t="str">
        <f t="shared" si="120"/>
        <v/>
      </c>
      <c r="BZ158" s="40" t="str">
        <f t="shared" si="120"/>
        <v/>
      </c>
      <c r="CA158" s="40" t="str">
        <f t="shared" si="107"/>
        <v/>
      </c>
      <c r="CB158" s="40" t="str">
        <f t="shared" si="107"/>
        <v/>
      </c>
      <c r="CD158" s="10">
        <f t="shared" si="121"/>
        <v>12640460.6</v>
      </c>
      <c r="CE158" s="10">
        <f t="shared" si="122"/>
        <v>13950199.199999999</v>
      </c>
      <c r="CF158" s="10">
        <f t="shared" si="123"/>
        <v>15228082.9</v>
      </c>
      <c r="CG158" s="10">
        <f t="shared" si="124"/>
        <v>15358774.800000001</v>
      </c>
      <c r="CH158" s="10">
        <f t="shared" si="125"/>
        <v>19527651.300000001</v>
      </c>
      <c r="CI158" s="10">
        <f t="shared" si="126"/>
        <v>21836533.199999999</v>
      </c>
      <c r="CK158" s="40" t="str">
        <f t="shared" si="104"/>
        <v/>
      </c>
      <c r="CL158" s="40" t="str">
        <f t="shared" si="104"/>
        <v/>
      </c>
      <c r="CM158" s="40" t="str">
        <f t="shared" si="104"/>
        <v/>
      </c>
      <c r="CN158" s="40" t="str">
        <f t="shared" si="101"/>
        <v/>
      </c>
      <c r="CO158" s="40" t="str">
        <f t="shared" si="101"/>
        <v/>
      </c>
      <c r="CP158" s="40" t="str">
        <f t="shared" si="101"/>
        <v/>
      </c>
      <c r="CR158" s="9" t="str">
        <f t="shared" si="105"/>
        <v/>
      </c>
      <c r="CS158" s="9" t="str">
        <f t="shared" si="105"/>
        <v/>
      </c>
      <c r="CT158" s="9" t="str">
        <f t="shared" si="105"/>
        <v/>
      </c>
      <c r="CU158" s="9" t="str">
        <f t="shared" si="102"/>
        <v/>
      </c>
      <c r="CV158" s="9" t="str">
        <f t="shared" si="102"/>
        <v/>
      </c>
      <c r="CW158" s="9" t="str">
        <f t="shared" si="102"/>
        <v/>
      </c>
      <c r="CY158" s="9" t="str">
        <f t="shared" si="106"/>
        <v/>
      </c>
      <c r="CZ158" s="9" t="str">
        <f t="shared" si="106"/>
        <v/>
      </c>
      <c r="DA158" s="9" t="str">
        <f t="shared" si="106"/>
        <v/>
      </c>
      <c r="DB158" s="9" t="str">
        <f t="shared" si="103"/>
        <v/>
      </c>
      <c r="DC158" s="9" t="str">
        <f t="shared" si="103"/>
        <v/>
      </c>
      <c r="DD158" s="9" t="str">
        <f t="shared" si="103"/>
        <v/>
      </c>
      <c r="DF158" s="9" t="str">
        <f>IF($A158=2,IF(ISNUMBER(CR158/Ukraine!CR158),100*CR158/Ukraine!CR158,""),"")</f>
        <v/>
      </c>
      <c r="DG158" s="9" t="str">
        <f>IF($A158=2,IF(ISNUMBER(CS158/Ukraine!CS158),100*CS158/Ukraine!CS158,""),"")</f>
        <v/>
      </c>
      <c r="DH158" s="9" t="str">
        <f>IF($A158=2,IF(ISNUMBER(CT158/Ukraine!CT158),100*CT158/Ukraine!CT158,""),"")</f>
        <v/>
      </c>
      <c r="DI158" s="9" t="str">
        <f>IF($A158=2,IF(ISNUMBER(CU158/Ukraine!CU158),100*CU158/Ukraine!CU158,""),"")</f>
        <v/>
      </c>
      <c r="DJ158" s="9" t="str">
        <f>IF($A158=2,IF(ISNUMBER(CV158/Ukraine!CV158),100*CV158/Ukraine!CV158,""),"")</f>
        <v/>
      </c>
      <c r="DK158" s="9" t="str">
        <f>IF($A158=2,IF(ISNUMBER(CW158/Ukraine!CW158),100*CW158/Ukraine!CW158,""),"")</f>
        <v/>
      </c>
      <c r="DM158" s="40" t="str">
        <f t="shared" si="108"/>
        <v/>
      </c>
      <c r="DN158" s="40" t="str">
        <f t="shared" si="109"/>
        <v/>
      </c>
      <c r="DO158" s="40" t="str">
        <f t="shared" si="110"/>
        <v/>
      </c>
      <c r="DP158" s="40" t="str">
        <f t="shared" si="111"/>
        <v/>
      </c>
      <c r="DQ158" s="40" t="str">
        <f t="shared" si="112"/>
        <v/>
      </c>
      <c r="DR158" s="40" t="str">
        <f t="shared" si="113"/>
        <v/>
      </c>
      <c r="DT158" s="40" t="str">
        <f t="shared" si="134"/>
        <v/>
      </c>
      <c r="DU158" s="40" t="str">
        <f t="shared" si="135"/>
        <v/>
      </c>
      <c r="DV158" s="40" t="str">
        <f t="shared" si="136"/>
        <v/>
      </c>
      <c r="DW158" s="40" t="str">
        <f t="shared" si="137"/>
        <v/>
      </c>
      <c r="DX158" s="40" t="str">
        <f t="shared" si="138"/>
        <v/>
      </c>
      <c r="DY158" s="40" t="str">
        <f t="shared" si="127"/>
        <v/>
      </c>
    </row>
    <row r="159" spans="1:129" x14ac:dyDescent="0.2">
      <c r="A159" s="39">
        <f>'Industry selection'!C159</f>
        <v>1</v>
      </c>
      <c r="B159" s="2">
        <v>35.200000000000003</v>
      </c>
      <c r="C159" s="2" t="s">
        <v>320</v>
      </c>
      <c r="E159" s="30" t="s">
        <v>319</v>
      </c>
      <c r="F159" s="31">
        <v>35.200000000000003</v>
      </c>
      <c r="G159" s="32" t="s">
        <v>320</v>
      </c>
      <c r="H159" s="157">
        <f>[1]Ukraine!$F$157</f>
        <v>203</v>
      </c>
      <c r="I159" s="157">
        <f>[1]Ukraine!$G$157</f>
        <v>84504</v>
      </c>
      <c r="J159" s="157">
        <f>[1]Ukraine!$H$157</f>
        <v>84441</v>
      </c>
      <c r="K159" s="157">
        <f>[1]Ukraine!$I$157</f>
        <v>59539240.399999999</v>
      </c>
      <c r="L159" s="157">
        <f>[1]Ukraine!$J$157</f>
        <v>2857679.2</v>
      </c>
      <c r="M159" s="11"/>
      <c r="N159" s="33" t="s">
        <v>883</v>
      </c>
      <c r="O159" s="36">
        <v>35.200000000000003</v>
      </c>
      <c r="P159" s="35" t="s">
        <v>320</v>
      </c>
      <c r="Q159" s="157">
        <f>[2]Ukraine!$F$157</f>
        <v>223</v>
      </c>
      <c r="R159" s="157">
        <f>[2]Ukraine!$G$157</f>
        <v>83716</v>
      </c>
      <c r="S159" s="157">
        <f>[2]Ukraine!$H$157</f>
        <v>83683</v>
      </c>
      <c r="T159" s="157">
        <f>[2]Ukraine!$I$157</f>
        <v>49560633.299999997</v>
      </c>
      <c r="U159" s="157">
        <f>[2]Ukraine!$J$157</f>
        <v>2907372.8</v>
      </c>
      <c r="V159" s="11"/>
      <c r="W159" s="36" t="s">
        <v>1228</v>
      </c>
      <c r="X159" s="36">
        <v>35.200000000000003</v>
      </c>
      <c r="Y159" s="36" t="s">
        <v>320</v>
      </c>
      <c r="Z159" s="157">
        <f>[3]Ukraine!$F$157</f>
        <v>203</v>
      </c>
      <c r="AA159" s="157">
        <f>[3]Ukraine!$G$157</f>
        <v>76068</v>
      </c>
      <c r="AB159" s="157">
        <f>[3]Ukraine!$H$157</f>
        <v>76044</v>
      </c>
      <c r="AC159" s="157">
        <f>[3]Ukraine!$I$157</f>
        <v>56078156.100000001</v>
      </c>
      <c r="AD159" s="157">
        <f>[3]Ukraine!$J$157</f>
        <v>2764421.7</v>
      </c>
      <c r="AE159" s="11"/>
      <c r="AF159" s="37" t="s">
        <v>1228</v>
      </c>
      <c r="AG159" s="37">
        <v>35.200000000000003</v>
      </c>
      <c r="AH159" s="37" t="s">
        <v>320</v>
      </c>
      <c r="AI159" s="157">
        <f>[4]Ukraine!$F$157</f>
        <v>233</v>
      </c>
      <c r="AJ159" s="157">
        <f>[4]Ukraine!$G$157</f>
        <v>68404</v>
      </c>
      <c r="AK159" s="157">
        <f>[4]Ukraine!$H$157</f>
        <v>68367</v>
      </c>
      <c r="AL159" s="157">
        <f>[4]Ukraine!$I$157</f>
        <v>51749599.799999997</v>
      </c>
      <c r="AM159" s="157">
        <f>[4]Ukraine!$J$157</f>
        <v>2915580.4</v>
      </c>
      <c r="AN159" s="11"/>
      <c r="AO159" s="11" t="s">
        <v>1228</v>
      </c>
      <c r="AP159" s="11">
        <v>35.200000000000003</v>
      </c>
      <c r="AQ159" s="11" t="s">
        <v>320</v>
      </c>
      <c r="AR159" s="157">
        <f>[5]Ukraine!$F$157</f>
        <v>252</v>
      </c>
      <c r="AS159" s="157">
        <f>[5]Ukraine!$G$157</f>
        <v>63356</v>
      </c>
      <c r="AT159" s="157">
        <f>[5]Ukraine!$H$157</f>
        <v>63318</v>
      </c>
      <c r="AU159" s="157">
        <f>[5]Ukraine!$I$157</f>
        <v>129467789.40000001</v>
      </c>
      <c r="AV159" s="157">
        <f>[5]Ukraine!$J$157</f>
        <v>3481496.7</v>
      </c>
      <c r="AW159" s="11"/>
      <c r="AX159" s="33" t="s">
        <v>1228</v>
      </c>
      <c r="AY159" s="33">
        <v>35.200000000000003</v>
      </c>
      <c r="AZ159" s="33" t="s">
        <v>320</v>
      </c>
      <c r="BA159" s="157">
        <f>[6]Ukraine!$F$157</f>
        <v>281</v>
      </c>
      <c r="BB159" s="157">
        <f>[6]Ukraine!$G$157</f>
        <v>62370</v>
      </c>
      <c r="BC159" s="157">
        <f>[6]Ukraine!$H$157</f>
        <v>62334</v>
      </c>
      <c r="BD159" s="157">
        <f>[6]Ukraine!$I$157</f>
        <v>142345244.30000001</v>
      </c>
      <c r="BE159" s="157">
        <f>[6]Ukraine!$J$157</f>
        <v>4581946.4000000004</v>
      </c>
      <c r="BG159" s="2">
        <v>35.200000000000003</v>
      </c>
      <c r="BH159" s="2" t="s">
        <v>320</v>
      </c>
      <c r="BI159" s="1">
        <f t="shared" si="114"/>
        <v>203</v>
      </c>
      <c r="BJ159" s="1">
        <f t="shared" si="115"/>
        <v>223</v>
      </c>
      <c r="BK159" s="1">
        <f t="shared" si="116"/>
        <v>203</v>
      </c>
      <c r="BL159" s="1">
        <f t="shared" si="117"/>
        <v>233</v>
      </c>
      <c r="BM159" s="1">
        <f t="shared" si="118"/>
        <v>252</v>
      </c>
      <c r="BN159" s="1">
        <f t="shared" si="119"/>
        <v>281</v>
      </c>
      <c r="BP159" s="1">
        <f t="shared" si="128"/>
        <v>84441</v>
      </c>
      <c r="BQ159" s="1">
        <f t="shared" si="129"/>
        <v>83683</v>
      </c>
      <c r="BR159" s="1">
        <f t="shared" si="130"/>
        <v>76044</v>
      </c>
      <c r="BS159" s="1">
        <f t="shared" si="131"/>
        <v>68367</v>
      </c>
      <c r="BT159" s="1">
        <f t="shared" si="132"/>
        <v>63318</v>
      </c>
      <c r="BU159" s="1">
        <f t="shared" si="133"/>
        <v>62334</v>
      </c>
      <c r="BW159" s="40" t="str">
        <f t="shared" si="120"/>
        <v/>
      </c>
      <c r="BX159" s="40" t="str">
        <f t="shared" si="120"/>
        <v/>
      </c>
      <c r="BY159" s="40" t="str">
        <f t="shared" si="120"/>
        <v/>
      </c>
      <c r="BZ159" s="40" t="str">
        <f t="shared" si="120"/>
        <v/>
      </c>
      <c r="CA159" s="40" t="str">
        <f t="shared" si="107"/>
        <v/>
      </c>
      <c r="CB159" s="40" t="str">
        <f t="shared" si="107"/>
        <v/>
      </c>
      <c r="CD159" s="10">
        <f t="shared" si="121"/>
        <v>2857679.2</v>
      </c>
      <c r="CE159" s="10">
        <f t="shared" si="122"/>
        <v>2907372.8</v>
      </c>
      <c r="CF159" s="10">
        <f t="shared" si="123"/>
        <v>2764421.7</v>
      </c>
      <c r="CG159" s="10">
        <f t="shared" si="124"/>
        <v>2915580.4</v>
      </c>
      <c r="CH159" s="10">
        <f t="shared" si="125"/>
        <v>3481496.7</v>
      </c>
      <c r="CI159" s="10">
        <f t="shared" si="126"/>
        <v>4581946.4000000004</v>
      </c>
      <c r="CK159" s="40" t="str">
        <f t="shared" si="104"/>
        <v/>
      </c>
      <c r="CL159" s="40" t="str">
        <f t="shared" si="104"/>
        <v/>
      </c>
      <c r="CM159" s="40" t="str">
        <f t="shared" si="104"/>
        <v/>
      </c>
      <c r="CN159" s="40" t="str">
        <f t="shared" si="101"/>
        <v/>
      </c>
      <c r="CO159" s="40" t="str">
        <f t="shared" si="101"/>
        <v/>
      </c>
      <c r="CP159" s="40" t="str">
        <f t="shared" si="101"/>
        <v/>
      </c>
      <c r="CR159" s="9" t="str">
        <f t="shared" si="105"/>
        <v/>
      </c>
      <c r="CS159" s="9" t="str">
        <f t="shared" si="105"/>
        <v/>
      </c>
      <c r="CT159" s="9" t="str">
        <f t="shared" si="105"/>
        <v/>
      </c>
      <c r="CU159" s="9" t="str">
        <f t="shared" si="102"/>
        <v/>
      </c>
      <c r="CV159" s="9" t="str">
        <f t="shared" si="102"/>
        <v/>
      </c>
      <c r="CW159" s="9" t="str">
        <f t="shared" si="102"/>
        <v/>
      </c>
      <c r="CY159" s="9" t="str">
        <f t="shared" si="106"/>
        <v/>
      </c>
      <c r="CZ159" s="9" t="str">
        <f t="shared" si="106"/>
        <v/>
      </c>
      <c r="DA159" s="9" t="str">
        <f t="shared" si="106"/>
        <v/>
      </c>
      <c r="DB159" s="9" t="str">
        <f t="shared" si="103"/>
        <v/>
      </c>
      <c r="DC159" s="9" t="str">
        <f t="shared" si="103"/>
        <v/>
      </c>
      <c r="DD159" s="9" t="str">
        <f t="shared" si="103"/>
        <v/>
      </c>
      <c r="DF159" s="9" t="str">
        <f>IF($A159=2,IF(ISNUMBER(CR159/Ukraine!CR159),100*CR159/Ukraine!CR159,""),"")</f>
        <v/>
      </c>
      <c r="DG159" s="9" t="str">
        <f>IF($A159=2,IF(ISNUMBER(CS159/Ukraine!CS159),100*CS159/Ukraine!CS159,""),"")</f>
        <v/>
      </c>
      <c r="DH159" s="9" t="str">
        <f>IF($A159=2,IF(ISNUMBER(CT159/Ukraine!CT159),100*CT159/Ukraine!CT159,""),"")</f>
        <v/>
      </c>
      <c r="DI159" s="9" t="str">
        <f>IF($A159=2,IF(ISNUMBER(CU159/Ukraine!CU159),100*CU159/Ukraine!CU159,""),"")</f>
        <v/>
      </c>
      <c r="DJ159" s="9" t="str">
        <f>IF($A159=2,IF(ISNUMBER(CV159/Ukraine!CV159),100*CV159/Ukraine!CV159,""),"")</f>
        <v/>
      </c>
      <c r="DK159" s="9" t="str">
        <f>IF($A159=2,IF(ISNUMBER(CW159/Ukraine!CW159),100*CW159/Ukraine!CW159,""),"")</f>
        <v/>
      </c>
      <c r="DM159" s="40" t="str">
        <f t="shared" si="108"/>
        <v/>
      </c>
      <c r="DN159" s="40" t="str">
        <f t="shared" si="109"/>
        <v/>
      </c>
      <c r="DO159" s="40" t="str">
        <f t="shared" si="110"/>
        <v/>
      </c>
      <c r="DP159" s="40" t="str">
        <f t="shared" si="111"/>
        <v/>
      </c>
      <c r="DQ159" s="40" t="str">
        <f t="shared" si="112"/>
        <v/>
      </c>
      <c r="DR159" s="40" t="str">
        <f t="shared" si="113"/>
        <v/>
      </c>
      <c r="DT159" s="40" t="str">
        <f t="shared" si="134"/>
        <v/>
      </c>
      <c r="DU159" s="40" t="str">
        <f t="shared" si="135"/>
        <v/>
      </c>
      <c r="DV159" s="40" t="str">
        <f t="shared" si="136"/>
        <v/>
      </c>
      <c r="DW159" s="40" t="str">
        <f t="shared" si="137"/>
        <v/>
      </c>
      <c r="DX159" s="40" t="str">
        <f t="shared" si="138"/>
        <v/>
      </c>
      <c r="DY159" s="40" t="str">
        <f t="shared" si="127"/>
        <v/>
      </c>
    </row>
    <row r="160" spans="1:129" x14ac:dyDescent="0.2">
      <c r="A160" s="39">
        <f>'Industry selection'!C160</f>
        <v>2</v>
      </c>
      <c r="B160" s="2">
        <v>35.299999999999997</v>
      </c>
      <c r="C160" s="2" t="s">
        <v>322</v>
      </c>
      <c r="E160" s="30" t="s">
        <v>321</v>
      </c>
      <c r="F160" s="31">
        <v>35.299999999999997</v>
      </c>
      <c r="G160" s="32" t="s">
        <v>322</v>
      </c>
      <c r="H160" s="157">
        <f>[1]Ukraine!$F$158</f>
        <v>547</v>
      </c>
      <c r="I160" s="157">
        <f>[1]Ukraine!$G$158</f>
        <v>102054</v>
      </c>
      <c r="J160" s="157">
        <f>[1]Ukraine!$H$158</f>
        <v>101993</v>
      </c>
      <c r="K160" s="157">
        <f>[1]Ukraine!$I$158</f>
        <v>31608687.699999999</v>
      </c>
      <c r="L160" s="157">
        <f>[1]Ukraine!$J$158</f>
        <v>4037460.8</v>
      </c>
      <c r="M160" s="11"/>
      <c r="N160" s="33" t="s">
        <v>884</v>
      </c>
      <c r="O160" s="36">
        <v>35.299999999999997</v>
      </c>
      <c r="P160" s="35" t="s">
        <v>322</v>
      </c>
      <c r="Q160" s="157">
        <f>[2]Ukraine!$F$158</f>
        <v>631</v>
      </c>
      <c r="R160" s="157">
        <f>[2]Ukraine!$G$158</f>
        <v>100939</v>
      </c>
      <c r="S160" s="157">
        <f>[2]Ukraine!$H$158</f>
        <v>100843</v>
      </c>
      <c r="T160" s="157">
        <f>[2]Ukraine!$I$158</f>
        <v>31601942.399999999</v>
      </c>
      <c r="U160" s="157">
        <f>[2]Ukraine!$J$158</f>
        <v>4354256.3</v>
      </c>
      <c r="V160" s="11"/>
      <c r="W160" s="36" t="s">
        <v>1229</v>
      </c>
      <c r="X160" s="36">
        <v>35.299999999999997</v>
      </c>
      <c r="Y160" s="36" t="s">
        <v>322</v>
      </c>
      <c r="Z160" s="157">
        <f>[3]Ukraine!$F$158</f>
        <v>605</v>
      </c>
      <c r="AA160" s="157">
        <f>[3]Ukraine!$G$158</f>
        <v>74847</v>
      </c>
      <c r="AB160" s="157">
        <f>[3]Ukraine!$H$158</f>
        <v>74782</v>
      </c>
      <c r="AC160" s="157">
        <f>[3]Ukraine!$I$158</f>
        <v>15777886.199999999</v>
      </c>
      <c r="AD160" s="157">
        <f>[3]Ukraine!$J$158</f>
        <v>3052588.6</v>
      </c>
      <c r="AE160" s="11"/>
      <c r="AF160" s="37" t="s">
        <v>1229</v>
      </c>
      <c r="AG160" s="37">
        <v>35.299999999999997</v>
      </c>
      <c r="AH160" s="37" t="s">
        <v>322</v>
      </c>
      <c r="AI160" s="157">
        <f>[4]Ukraine!$F$158</f>
        <v>711</v>
      </c>
      <c r="AJ160" s="157">
        <f>[4]Ukraine!$G$158</f>
        <v>80103</v>
      </c>
      <c r="AK160" s="157">
        <f>[4]Ukraine!$H$158</f>
        <v>80020</v>
      </c>
      <c r="AL160" s="157">
        <f>[4]Ukraine!$I$158</f>
        <v>39904021.700000003</v>
      </c>
      <c r="AM160" s="157">
        <f>[4]Ukraine!$J$158</f>
        <v>4135472.3</v>
      </c>
      <c r="AN160" s="11"/>
      <c r="AO160" s="11" t="s">
        <v>1229</v>
      </c>
      <c r="AP160" s="11">
        <v>35.299999999999997</v>
      </c>
      <c r="AQ160" s="11" t="s">
        <v>322</v>
      </c>
      <c r="AR160" s="157">
        <f>[5]Ukraine!$F$158</f>
        <v>748</v>
      </c>
      <c r="AS160" s="157">
        <f>[5]Ukraine!$G$158</f>
        <v>80555</v>
      </c>
      <c r="AT160" s="157">
        <f>[5]Ukraine!$H$158</f>
        <v>80436</v>
      </c>
      <c r="AU160" s="157">
        <f>[5]Ukraine!$I$158</f>
        <v>53485657.200000003</v>
      </c>
      <c r="AV160" s="157">
        <f>[5]Ukraine!$J$158</f>
        <v>4662638.0999999996</v>
      </c>
      <c r="AW160" s="11"/>
      <c r="AX160" s="33" t="s">
        <v>1229</v>
      </c>
      <c r="AY160" s="33">
        <v>35.299999999999997</v>
      </c>
      <c r="AZ160" s="33" t="s">
        <v>322</v>
      </c>
      <c r="BA160" s="157">
        <f>[6]Ukraine!$F$158</f>
        <v>858</v>
      </c>
      <c r="BB160" s="157">
        <f>[6]Ukraine!$G$158</f>
        <v>76262</v>
      </c>
      <c r="BC160" s="157">
        <f>[6]Ukraine!$H$158</f>
        <v>76171</v>
      </c>
      <c r="BD160" s="157">
        <f>[6]Ukraine!$I$158</f>
        <v>61437698.200000003</v>
      </c>
      <c r="BE160" s="157">
        <f>[6]Ukraine!$J$158</f>
        <v>5461856.7000000002</v>
      </c>
      <c r="BG160" s="2">
        <v>35.299999999999997</v>
      </c>
      <c r="BH160" s="2" t="s">
        <v>322</v>
      </c>
      <c r="BI160" s="1">
        <f t="shared" si="114"/>
        <v>547</v>
      </c>
      <c r="BJ160" s="1">
        <f t="shared" si="115"/>
        <v>631</v>
      </c>
      <c r="BK160" s="1">
        <f t="shared" si="116"/>
        <v>605</v>
      </c>
      <c r="BL160" s="1">
        <f t="shared" si="117"/>
        <v>711</v>
      </c>
      <c r="BM160" s="1">
        <f t="shared" si="118"/>
        <v>748</v>
      </c>
      <c r="BN160" s="1">
        <f t="shared" si="119"/>
        <v>858</v>
      </c>
      <c r="BP160" s="1">
        <f t="shared" si="128"/>
        <v>101993</v>
      </c>
      <c r="BQ160" s="1">
        <f t="shared" si="129"/>
        <v>100843</v>
      </c>
      <c r="BR160" s="1">
        <f t="shared" si="130"/>
        <v>74782</v>
      </c>
      <c r="BS160" s="1">
        <f t="shared" si="131"/>
        <v>80020</v>
      </c>
      <c r="BT160" s="1">
        <f t="shared" si="132"/>
        <v>80436</v>
      </c>
      <c r="BU160" s="1">
        <f t="shared" si="133"/>
        <v>76171</v>
      </c>
      <c r="BW160" s="40">
        <f t="shared" si="120"/>
        <v>1.3989475626123436E-2</v>
      </c>
      <c r="BX160" s="40">
        <f t="shared" si="120"/>
        <v>1.4373787461566871E-2</v>
      </c>
      <c r="BY160" s="40">
        <f t="shared" si="120"/>
        <v>1.2075271593497612E-2</v>
      </c>
      <c r="BZ160" s="40">
        <f t="shared" si="120"/>
        <v>1.3848795109828111E-2</v>
      </c>
      <c r="CA160" s="40">
        <f t="shared" si="107"/>
        <v>1.4077321661619593E-2</v>
      </c>
      <c r="CB160" s="40">
        <f t="shared" si="107"/>
        <v>1.332922688174207E-2</v>
      </c>
      <c r="CD160" s="10">
        <f t="shared" si="121"/>
        <v>4037460.8</v>
      </c>
      <c r="CE160" s="10">
        <f t="shared" si="122"/>
        <v>4354256.3</v>
      </c>
      <c r="CF160" s="10">
        <f t="shared" si="123"/>
        <v>3052588.6</v>
      </c>
      <c r="CG160" s="10">
        <f t="shared" si="124"/>
        <v>4135472.3</v>
      </c>
      <c r="CH160" s="10">
        <f t="shared" si="125"/>
        <v>4662638.0999999996</v>
      </c>
      <c r="CI160" s="10">
        <f t="shared" si="126"/>
        <v>5461856.7000000002</v>
      </c>
      <c r="CK160" s="40">
        <f t="shared" si="104"/>
        <v>1.51612303756475E-2</v>
      </c>
      <c r="CL160" s="40">
        <f t="shared" si="104"/>
        <v>1.6133779403037236E-2</v>
      </c>
      <c r="CM160" s="40">
        <f t="shared" si="104"/>
        <v>1.1672462337731969E-2</v>
      </c>
      <c r="CN160" s="40">
        <f t="shared" si="101"/>
        <v>1.3980323439374755E-2</v>
      </c>
      <c r="CO160" s="40">
        <f t="shared" si="101"/>
        <v>1.2921932602515581E-2</v>
      </c>
      <c r="CP160" s="40">
        <f t="shared" si="101"/>
        <v>1.1553011871798968E-2</v>
      </c>
      <c r="CR160" s="9">
        <f t="shared" si="105"/>
        <v>39.585665682939023</v>
      </c>
      <c r="CS160" s="9">
        <f t="shared" si="105"/>
        <v>43.178567674503931</v>
      </c>
      <c r="CT160" s="9">
        <f t="shared" si="105"/>
        <v>40.819830975368404</v>
      </c>
      <c r="CU160" s="9">
        <f t="shared" si="102"/>
        <v>51.680483629092727</v>
      </c>
      <c r="CV160" s="9">
        <f t="shared" si="102"/>
        <v>57.967055795912273</v>
      </c>
      <c r="CW160" s="9">
        <f t="shared" si="102"/>
        <v>71.705198828950657</v>
      </c>
      <c r="CY160" s="9">
        <f t="shared" si="106"/>
        <v>108.37597334481912</v>
      </c>
      <c r="CZ160" s="9">
        <f t="shared" si="106"/>
        <v>112.24445502743305</v>
      </c>
      <c r="DA160" s="9">
        <f t="shared" si="106"/>
        <v>96.66418057228168</v>
      </c>
      <c r="DB160" s="9">
        <f t="shared" si="103"/>
        <v>100.94974565298682</v>
      </c>
      <c r="DC160" s="9">
        <f t="shared" si="103"/>
        <v>91.792550551330635</v>
      </c>
      <c r="DD160" s="9">
        <f t="shared" si="103"/>
        <v>86.674283319641759</v>
      </c>
      <c r="DF160" s="9">
        <f>IF($A160=2,IF(ISNUMBER(CR160/Ukraine!CR160),100*CR160/Ukraine!CR160,""),"")</f>
        <v>100</v>
      </c>
      <c r="DG160" s="9">
        <f>IF($A160=2,IF(ISNUMBER(CS160/Ukraine!CS160),100*CS160/Ukraine!CS160,""),"")</f>
        <v>100</v>
      </c>
      <c r="DH160" s="9">
        <f>IF($A160=2,IF(ISNUMBER(CT160/Ukraine!CT160),100*CT160/Ukraine!CT160,""),"")</f>
        <v>100</v>
      </c>
      <c r="DI160" s="9">
        <f>IF($A160=2,IF(ISNUMBER(CU160/Ukraine!CU160),100*CU160/Ukraine!CU160,""),"")</f>
        <v>99.999999999999986</v>
      </c>
      <c r="DJ160" s="9">
        <f>IF($A160=2,IF(ISNUMBER(CV160/Ukraine!CV160),100*CV160/Ukraine!CV160,""),"")</f>
        <v>100</v>
      </c>
      <c r="DK160" s="9">
        <f>IF($A160=2,IF(ISNUMBER(CW160/Ukraine!CW160),100*CW160/Ukraine!CW160,""),"")</f>
        <v>100</v>
      </c>
      <c r="DM160" s="40">
        <f t="shared" si="108"/>
        <v>-1.1275283597893981E-2</v>
      </c>
      <c r="DN160" s="40">
        <f t="shared" si="109"/>
        <v>-0.25843142310323974</v>
      </c>
      <c r="DO160" s="40">
        <f t="shared" si="110"/>
        <v>7.0043593378085633E-2</v>
      </c>
      <c r="DP160" s="40">
        <f t="shared" si="111"/>
        <v>5.1987003249187591E-3</v>
      </c>
      <c r="DQ160" s="40">
        <f t="shared" si="112"/>
        <v>-5.3023521806156437E-2</v>
      </c>
      <c r="DR160" s="40">
        <f t="shared" si="113"/>
        <v>-0.25317423744766798</v>
      </c>
      <c r="DT160" s="40">
        <f t="shared" si="134"/>
        <v>9.0762702346405266E-2</v>
      </c>
      <c r="DU160" s="40">
        <f t="shared" si="135"/>
        <v>-5.4627488269563762E-2</v>
      </c>
      <c r="DV160" s="40">
        <f t="shared" si="136"/>
        <v>0.2660631461281131</v>
      </c>
      <c r="DW160" s="40">
        <f t="shared" si="137"/>
        <v>0.12164305992060442</v>
      </c>
      <c r="DX160" s="40">
        <f t="shared" si="138"/>
        <v>0.23699915140432526</v>
      </c>
      <c r="DY160" s="40">
        <f t="shared" si="127"/>
        <v>0.8113930280539603</v>
      </c>
    </row>
    <row r="161" spans="1:129" x14ac:dyDescent="0.2">
      <c r="A161" s="39" t="str">
        <f>'Industry selection'!C161</f>
        <v/>
      </c>
      <c r="B161" s="2" t="s">
        <v>324</v>
      </c>
      <c r="C161" s="2" t="s">
        <v>325</v>
      </c>
      <c r="E161" s="30" t="s">
        <v>323</v>
      </c>
      <c r="F161" s="31" t="s">
        <v>324</v>
      </c>
      <c r="G161" s="32" t="s">
        <v>325</v>
      </c>
      <c r="H161" s="157">
        <f>[1]Ukraine!$F$159</f>
        <v>3347</v>
      </c>
      <c r="I161" s="157">
        <f>[1]Ukraine!$G$159</f>
        <v>149232</v>
      </c>
      <c r="J161" s="157">
        <f>[1]Ukraine!$H$159</f>
        <v>148606</v>
      </c>
      <c r="K161" s="157">
        <f>[1]Ukraine!$I$159</f>
        <v>19787690.399999999</v>
      </c>
      <c r="L161" s="157">
        <f>[1]Ukraine!$J$159</f>
        <v>4274824</v>
      </c>
      <c r="M161" s="11"/>
      <c r="N161" s="33" t="s">
        <v>885</v>
      </c>
      <c r="O161" s="36" t="s">
        <v>324</v>
      </c>
      <c r="P161" s="35" t="s">
        <v>325</v>
      </c>
      <c r="Q161" s="157">
        <f>[2]Ukraine!$F$159</f>
        <v>3760</v>
      </c>
      <c r="R161" s="157">
        <f>[2]Ukraine!$G$159</f>
        <v>147921</v>
      </c>
      <c r="S161" s="157">
        <f>[2]Ukraine!$H$159</f>
        <v>147420</v>
      </c>
      <c r="T161" s="157">
        <f>[2]Ukraine!$I$159</f>
        <v>20935422.800000001</v>
      </c>
      <c r="U161" s="157">
        <f>[2]Ukraine!$J$159</f>
        <v>4607816.8</v>
      </c>
      <c r="V161" s="11"/>
      <c r="W161" s="36" t="s">
        <v>1230</v>
      </c>
      <c r="X161" s="36" t="s">
        <v>324</v>
      </c>
      <c r="Y161" s="36" t="s">
        <v>325</v>
      </c>
      <c r="Z161" s="157">
        <f>[3]Ukraine!$F$159</f>
        <v>3411</v>
      </c>
      <c r="AA161" s="157">
        <f>[3]Ukraine!$G$159</f>
        <v>130493</v>
      </c>
      <c r="AB161" s="157">
        <f>[3]Ukraine!$H$159</f>
        <v>130010</v>
      </c>
      <c r="AC161" s="157">
        <f>[3]Ukraine!$I$159</f>
        <v>23342581.600000001</v>
      </c>
      <c r="AD161" s="157">
        <f>[3]Ukraine!$J$159</f>
        <v>4470003.5999999996</v>
      </c>
      <c r="AE161" s="11"/>
      <c r="AF161" s="37" t="s">
        <v>1230</v>
      </c>
      <c r="AG161" s="37" t="s">
        <v>324</v>
      </c>
      <c r="AH161" s="37" t="s">
        <v>325</v>
      </c>
      <c r="AI161" s="157">
        <f>[4]Ukraine!$F$159</f>
        <v>3457</v>
      </c>
      <c r="AJ161" s="157">
        <f>[4]Ukraine!$G$159</f>
        <v>129515</v>
      </c>
      <c r="AK161" s="157">
        <f>[4]Ukraine!$H$159</f>
        <v>129002</v>
      </c>
      <c r="AL161" s="157">
        <f>[4]Ukraine!$I$159</f>
        <v>22034553</v>
      </c>
      <c r="AM161" s="157">
        <f>[4]Ukraine!$J$159</f>
        <v>5199387.2</v>
      </c>
      <c r="AN161" s="11"/>
      <c r="AO161" s="11" t="s">
        <v>1230</v>
      </c>
      <c r="AP161" s="11" t="s">
        <v>324</v>
      </c>
      <c r="AQ161" s="11" t="s">
        <v>325</v>
      </c>
      <c r="AR161" s="157">
        <f>[5]Ukraine!$F$159</f>
        <v>3281</v>
      </c>
      <c r="AS161" s="157">
        <f>[5]Ukraine!$G$159</f>
        <v>129418</v>
      </c>
      <c r="AT161" s="157">
        <f>[5]Ukraine!$H$159</f>
        <v>128972</v>
      </c>
      <c r="AU161" s="157">
        <f>[5]Ukraine!$I$159</f>
        <v>26775662.5</v>
      </c>
      <c r="AV161" s="157">
        <f>[5]Ukraine!$J$159</f>
        <v>5897391.0999999996</v>
      </c>
      <c r="AW161" s="11"/>
      <c r="AX161" s="33" t="s">
        <v>1230</v>
      </c>
      <c r="AY161" s="33" t="s">
        <v>324</v>
      </c>
      <c r="AZ161" s="33" t="s">
        <v>325</v>
      </c>
      <c r="BA161" s="157">
        <f>[6]Ukraine!$F$159</f>
        <v>3604</v>
      </c>
      <c r="BB161" s="157">
        <f>[6]Ukraine!$G$159</f>
        <v>128243</v>
      </c>
      <c r="BC161" s="157">
        <f>[6]Ukraine!$H$159</f>
        <v>127787</v>
      </c>
      <c r="BD161" s="157">
        <f>[6]Ukraine!$I$159</f>
        <v>33905991.100000001</v>
      </c>
      <c r="BE161" s="157">
        <f>[6]Ukraine!$J$159</f>
        <v>7658976.7999999998</v>
      </c>
      <c r="BG161" s="2" t="s">
        <v>324</v>
      </c>
      <c r="BH161" s="2" t="s">
        <v>325</v>
      </c>
      <c r="BI161" s="1">
        <f t="shared" si="114"/>
        <v>3347</v>
      </c>
      <c r="BJ161" s="1">
        <f t="shared" si="115"/>
        <v>3760</v>
      </c>
      <c r="BK161" s="1">
        <f t="shared" si="116"/>
        <v>3411</v>
      </c>
      <c r="BL161" s="1">
        <f t="shared" si="117"/>
        <v>3457</v>
      </c>
      <c r="BM161" s="1">
        <f t="shared" si="118"/>
        <v>3281</v>
      </c>
      <c r="BN161" s="1">
        <f t="shared" si="119"/>
        <v>3604</v>
      </c>
      <c r="BP161" s="1">
        <f t="shared" si="128"/>
        <v>148606</v>
      </c>
      <c r="BQ161" s="1">
        <f t="shared" si="129"/>
        <v>147420</v>
      </c>
      <c r="BR161" s="1">
        <f t="shared" si="130"/>
        <v>130010</v>
      </c>
      <c r="BS161" s="1">
        <f t="shared" si="131"/>
        <v>129002</v>
      </c>
      <c r="BT161" s="1">
        <f t="shared" si="132"/>
        <v>128972</v>
      </c>
      <c r="BU161" s="1">
        <f t="shared" si="133"/>
        <v>127787</v>
      </c>
      <c r="BW161" s="40" t="str">
        <f t="shared" si="120"/>
        <v/>
      </c>
      <c r="BX161" s="40" t="str">
        <f t="shared" si="120"/>
        <v/>
      </c>
      <c r="BY161" s="40" t="str">
        <f t="shared" si="120"/>
        <v/>
      </c>
      <c r="BZ161" s="40" t="str">
        <f t="shared" si="120"/>
        <v/>
      </c>
      <c r="CA161" s="40" t="str">
        <f t="shared" si="107"/>
        <v/>
      </c>
      <c r="CB161" s="40" t="str">
        <f t="shared" si="107"/>
        <v/>
      </c>
      <c r="CD161" s="10">
        <f t="shared" si="121"/>
        <v>4274824</v>
      </c>
      <c r="CE161" s="10">
        <f t="shared" si="122"/>
        <v>4607816.8</v>
      </c>
      <c r="CF161" s="10">
        <f t="shared" si="123"/>
        <v>4470003.5999999996</v>
      </c>
      <c r="CG161" s="10">
        <f t="shared" si="124"/>
        <v>5199387.2</v>
      </c>
      <c r="CH161" s="10">
        <f t="shared" si="125"/>
        <v>5897391.0999999996</v>
      </c>
      <c r="CI161" s="10">
        <f t="shared" si="126"/>
        <v>7658976.7999999998</v>
      </c>
      <c r="CK161" s="40" t="str">
        <f t="shared" si="104"/>
        <v/>
      </c>
      <c r="CL161" s="40" t="str">
        <f t="shared" si="104"/>
        <v/>
      </c>
      <c r="CM161" s="40" t="str">
        <f t="shared" si="104"/>
        <v/>
      </c>
      <c r="CN161" s="40" t="str">
        <f t="shared" si="101"/>
        <v/>
      </c>
      <c r="CO161" s="40" t="str">
        <f t="shared" si="101"/>
        <v/>
      </c>
      <c r="CP161" s="40" t="str">
        <f t="shared" si="101"/>
        <v/>
      </c>
      <c r="CR161" s="9" t="str">
        <f t="shared" si="105"/>
        <v/>
      </c>
      <c r="CS161" s="9" t="str">
        <f t="shared" si="105"/>
        <v/>
      </c>
      <c r="CT161" s="9" t="str">
        <f t="shared" si="105"/>
        <v/>
      </c>
      <c r="CU161" s="9" t="str">
        <f t="shared" si="102"/>
        <v/>
      </c>
      <c r="CV161" s="9" t="str">
        <f t="shared" si="102"/>
        <v/>
      </c>
      <c r="CW161" s="9" t="str">
        <f t="shared" si="102"/>
        <v/>
      </c>
      <c r="CY161" s="9" t="str">
        <f t="shared" si="106"/>
        <v/>
      </c>
      <c r="CZ161" s="9" t="str">
        <f t="shared" si="106"/>
        <v/>
      </c>
      <c r="DA161" s="9" t="str">
        <f t="shared" si="106"/>
        <v/>
      </c>
      <c r="DB161" s="9" t="str">
        <f t="shared" si="103"/>
        <v/>
      </c>
      <c r="DC161" s="9" t="str">
        <f t="shared" si="103"/>
        <v/>
      </c>
      <c r="DD161" s="9" t="str">
        <f t="shared" si="103"/>
        <v/>
      </c>
      <c r="DF161" s="9" t="str">
        <f>IF($A161=2,IF(ISNUMBER(CR161/Ukraine!CR161),100*CR161/Ukraine!CR161,""),"")</f>
        <v/>
      </c>
      <c r="DG161" s="9" t="str">
        <f>IF($A161=2,IF(ISNUMBER(CS161/Ukraine!CS161),100*CS161/Ukraine!CS161,""),"")</f>
        <v/>
      </c>
      <c r="DH161" s="9" t="str">
        <f>IF($A161=2,IF(ISNUMBER(CT161/Ukraine!CT161),100*CT161/Ukraine!CT161,""),"")</f>
        <v/>
      </c>
      <c r="DI161" s="9" t="str">
        <f>IF($A161=2,IF(ISNUMBER(CU161/Ukraine!CU161),100*CU161/Ukraine!CU161,""),"")</f>
        <v/>
      </c>
      <c r="DJ161" s="9" t="str">
        <f>IF($A161=2,IF(ISNUMBER(CV161/Ukraine!CV161),100*CV161/Ukraine!CV161,""),"")</f>
        <v/>
      </c>
      <c r="DK161" s="9" t="str">
        <f>IF($A161=2,IF(ISNUMBER(CW161/Ukraine!CW161),100*CW161/Ukraine!CW161,""),"")</f>
        <v/>
      </c>
      <c r="DM161" s="40" t="str">
        <f t="shared" si="108"/>
        <v/>
      </c>
      <c r="DN161" s="40" t="str">
        <f t="shared" si="109"/>
        <v/>
      </c>
      <c r="DO161" s="40" t="str">
        <f t="shared" si="110"/>
        <v/>
      </c>
      <c r="DP161" s="40" t="str">
        <f t="shared" si="111"/>
        <v/>
      </c>
      <c r="DQ161" s="40" t="str">
        <f t="shared" si="112"/>
        <v/>
      </c>
      <c r="DR161" s="40" t="str">
        <f t="shared" si="113"/>
        <v/>
      </c>
      <c r="DT161" s="40" t="str">
        <f t="shared" si="134"/>
        <v/>
      </c>
      <c r="DU161" s="40" t="str">
        <f t="shared" si="135"/>
        <v/>
      </c>
      <c r="DV161" s="40" t="str">
        <f t="shared" si="136"/>
        <v/>
      </c>
      <c r="DW161" s="40" t="str">
        <f t="shared" si="137"/>
        <v/>
      </c>
      <c r="DX161" s="40" t="str">
        <f t="shared" si="138"/>
        <v/>
      </c>
      <c r="DY161" s="40" t="str">
        <f t="shared" si="127"/>
        <v/>
      </c>
    </row>
    <row r="162" spans="1:129" x14ac:dyDescent="0.2">
      <c r="A162" s="39">
        <f>'Industry selection'!C162</f>
        <v>1</v>
      </c>
      <c r="B162" s="2">
        <v>36</v>
      </c>
      <c r="C162" s="2" t="s">
        <v>327</v>
      </c>
      <c r="E162" s="30" t="s">
        <v>326</v>
      </c>
      <c r="F162" s="31">
        <v>36</v>
      </c>
      <c r="G162" s="32" t="s">
        <v>327</v>
      </c>
      <c r="H162" s="157">
        <f>[1]Ukraine!$F$160</f>
        <v>1493</v>
      </c>
      <c r="I162" s="157">
        <f>[1]Ukraine!$G$160</f>
        <v>94682</v>
      </c>
      <c r="J162" s="157">
        <f>[1]Ukraine!$H$160</f>
        <v>94567</v>
      </c>
      <c r="K162" s="157">
        <f>[1]Ukraine!$I$160</f>
        <v>8101059.9000000004</v>
      </c>
      <c r="L162" s="157">
        <f>[1]Ukraine!$J$160</f>
        <v>2789493.6</v>
      </c>
      <c r="M162" s="11"/>
      <c r="N162" s="33" t="s">
        <v>886</v>
      </c>
      <c r="O162" s="36">
        <v>36</v>
      </c>
      <c r="P162" s="35" t="s">
        <v>327</v>
      </c>
      <c r="Q162" s="157">
        <f>[2]Ukraine!$F$160</f>
        <v>1618</v>
      </c>
      <c r="R162" s="157">
        <f>[2]Ukraine!$G$160</f>
        <v>91545</v>
      </c>
      <c r="S162" s="157">
        <f>[2]Ukraine!$H$160</f>
        <v>91484</v>
      </c>
      <c r="T162" s="157">
        <f>[2]Ukraine!$I$160</f>
        <v>8168675.7000000002</v>
      </c>
      <c r="U162" s="157">
        <f>[2]Ukraine!$J$160</f>
        <v>2892012.7</v>
      </c>
      <c r="V162" s="11"/>
      <c r="W162" s="36" t="s">
        <v>1231</v>
      </c>
      <c r="X162" s="36">
        <v>36</v>
      </c>
      <c r="Y162" s="36" t="s">
        <v>327</v>
      </c>
      <c r="Z162" s="157">
        <f>[3]Ukraine!$F$160</f>
        <v>1561</v>
      </c>
      <c r="AA162" s="157">
        <f>[3]Ukraine!$G$160</f>
        <v>83691</v>
      </c>
      <c r="AB162" s="157">
        <f>[3]Ukraine!$H$160</f>
        <v>83558</v>
      </c>
      <c r="AC162" s="157">
        <f>[3]Ukraine!$I$160</f>
        <v>8188095.9000000004</v>
      </c>
      <c r="AD162" s="157">
        <f>[3]Ukraine!$J$160</f>
        <v>2930711.4</v>
      </c>
      <c r="AE162" s="11"/>
      <c r="AF162" s="37" t="s">
        <v>1231</v>
      </c>
      <c r="AG162" s="37">
        <v>36</v>
      </c>
      <c r="AH162" s="37" t="s">
        <v>327</v>
      </c>
      <c r="AI162" s="157">
        <f>[4]Ukraine!$F$160</f>
        <v>1577</v>
      </c>
      <c r="AJ162" s="157">
        <f>[4]Ukraine!$G$160</f>
        <v>82349</v>
      </c>
      <c r="AK162" s="157">
        <f>[4]Ukraine!$H$160</f>
        <v>82233</v>
      </c>
      <c r="AL162" s="157">
        <f>[4]Ukraine!$I$160</f>
        <v>9705758.6999999993</v>
      </c>
      <c r="AM162" s="157">
        <f>[4]Ukraine!$J$160</f>
        <v>3426254.6</v>
      </c>
      <c r="AN162" s="11"/>
      <c r="AO162" s="11" t="s">
        <v>1231</v>
      </c>
      <c r="AP162" s="11">
        <v>36</v>
      </c>
      <c r="AQ162" s="11" t="s">
        <v>327</v>
      </c>
      <c r="AR162" s="157">
        <f>[5]Ukraine!$F$160</f>
        <v>1583</v>
      </c>
      <c r="AS162" s="157">
        <f>[5]Ukraine!$G$160</f>
        <v>84080</v>
      </c>
      <c r="AT162" s="157">
        <f>[5]Ukraine!$H$160</f>
        <v>83932</v>
      </c>
      <c r="AU162" s="157">
        <f>[5]Ukraine!$I$160</f>
        <v>11581664.5</v>
      </c>
      <c r="AV162" s="157">
        <f>[5]Ukraine!$J$160</f>
        <v>3915193.9</v>
      </c>
      <c r="AW162" s="11"/>
      <c r="AX162" s="33" t="s">
        <v>1231</v>
      </c>
      <c r="AY162" s="33">
        <v>36</v>
      </c>
      <c r="AZ162" s="33" t="s">
        <v>327</v>
      </c>
      <c r="BA162" s="157">
        <f>[6]Ukraine!$F$160</f>
        <v>1680</v>
      </c>
      <c r="BB162" s="157">
        <f>[6]Ukraine!$G$160</f>
        <v>82248</v>
      </c>
      <c r="BC162" s="157">
        <f>[6]Ukraine!$H$160</f>
        <v>82125</v>
      </c>
      <c r="BD162" s="157">
        <f>[6]Ukraine!$I$160</f>
        <v>13946047.1</v>
      </c>
      <c r="BE162" s="157">
        <f>[6]Ukraine!$J$160</f>
        <v>4949334.5</v>
      </c>
      <c r="BG162" s="2">
        <v>36</v>
      </c>
      <c r="BH162" s="2" t="s">
        <v>327</v>
      </c>
      <c r="BI162" s="1">
        <f t="shared" si="114"/>
        <v>1493</v>
      </c>
      <c r="BJ162" s="1">
        <f t="shared" si="115"/>
        <v>1618</v>
      </c>
      <c r="BK162" s="1">
        <f t="shared" si="116"/>
        <v>1561</v>
      </c>
      <c r="BL162" s="1">
        <f t="shared" si="117"/>
        <v>1577</v>
      </c>
      <c r="BM162" s="1">
        <f t="shared" si="118"/>
        <v>1583</v>
      </c>
      <c r="BN162" s="1">
        <f t="shared" si="119"/>
        <v>1680</v>
      </c>
      <c r="BP162" s="1">
        <f t="shared" si="128"/>
        <v>94567</v>
      </c>
      <c r="BQ162" s="1">
        <f t="shared" si="129"/>
        <v>91484</v>
      </c>
      <c r="BR162" s="1">
        <f t="shared" si="130"/>
        <v>83558</v>
      </c>
      <c r="BS162" s="1">
        <f t="shared" si="131"/>
        <v>82233</v>
      </c>
      <c r="BT162" s="1">
        <f t="shared" si="132"/>
        <v>83932</v>
      </c>
      <c r="BU162" s="1">
        <f t="shared" si="133"/>
        <v>82125</v>
      </c>
      <c r="BW162" s="40" t="str">
        <f t="shared" si="120"/>
        <v/>
      </c>
      <c r="BX162" s="40" t="str">
        <f t="shared" si="120"/>
        <v/>
      </c>
      <c r="BY162" s="40" t="str">
        <f t="shared" si="120"/>
        <v/>
      </c>
      <c r="BZ162" s="40" t="str">
        <f t="shared" si="120"/>
        <v/>
      </c>
      <c r="CA162" s="40" t="str">
        <f t="shared" si="107"/>
        <v/>
      </c>
      <c r="CB162" s="40" t="str">
        <f t="shared" si="107"/>
        <v/>
      </c>
      <c r="CD162" s="10">
        <f t="shared" si="121"/>
        <v>2789493.6</v>
      </c>
      <c r="CE162" s="10">
        <f t="shared" si="122"/>
        <v>2892012.7</v>
      </c>
      <c r="CF162" s="10">
        <f t="shared" si="123"/>
        <v>2930711.4</v>
      </c>
      <c r="CG162" s="10">
        <f t="shared" si="124"/>
        <v>3426254.6</v>
      </c>
      <c r="CH162" s="10">
        <f t="shared" si="125"/>
        <v>3915193.9</v>
      </c>
      <c r="CI162" s="10">
        <f t="shared" si="126"/>
        <v>4949334.5</v>
      </c>
      <c r="CK162" s="40" t="str">
        <f t="shared" si="104"/>
        <v/>
      </c>
      <c r="CL162" s="40" t="str">
        <f t="shared" si="104"/>
        <v/>
      </c>
      <c r="CM162" s="40" t="str">
        <f t="shared" si="104"/>
        <v/>
      </c>
      <c r="CN162" s="40" t="str">
        <f t="shared" si="101"/>
        <v/>
      </c>
      <c r="CO162" s="40" t="str">
        <f t="shared" si="101"/>
        <v/>
      </c>
      <c r="CP162" s="40" t="str">
        <f t="shared" si="101"/>
        <v/>
      </c>
      <c r="CR162" s="9" t="str">
        <f t="shared" si="105"/>
        <v/>
      </c>
      <c r="CS162" s="9" t="str">
        <f t="shared" si="105"/>
        <v/>
      </c>
      <c r="CT162" s="9" t="str">
        <f t="shared" si="105"/>
        <v/>
      </c>
      <c r="CU162" s="9" t="str">
        <f t="shared" si="102"/>
        <v/>
      </c>
      <c r="CV162" s="9" t="str">
        <f t="shared" si="102"/>
        <v/>
      </c>
      <c r="CW162" s="9" t="str">
        <f t="shared" si="102"/>
        <v/>
      </c>
      <c r="CY162" s="9" t="str">
        <f t="shared" si="106"/>
        <v/>
      </c>
      <c r="CZ162" s="9" t="str">
        <f t="shared" si="106"/>
        <v/>
      </c>
      <c r="DA162" s="9" t="str">
        <f t="shared" si="106"/>
        <v/>
      </c>
      <c r="DB162" s="9" t="str">
        <f t="shared" si="103"/>
        <v/>
      </c>
      <c r="DC162" s="9" t="str">
        <f t="shared" si="103"/>
        <v/>
      </c>
      <c r="DD162" s="9" t="str">
        <f t="shared" si="103"/>
        <v/>
      </c>
      <c r="DF162" s="9" t="str">
        <f>IF($A162=2,IF(ISNUMBER(CR162/Ukraine!CR162),100*CR162/Ukraine!CR162,""),"")</f>
        <v/>
      </c>
      <c r="DG162" s="9" t="str">
        <f>IF($A162=2,IF(ISNUMBER(CS162/Ukraine!CS162),100*CS162/Ukraine!CS162,""),"")</f>
        <v/>
      </c>
      <c r="DH162" s="9" t="str">
        <f>IF($A162=2,IF(ISNUMBER(CT162/Ukraine!CT162),100*CT162/Ukraine!CT162,""),"")</f>
        <v/>
      </c>
      <c r="DI162" s="9" t="str">
        <f>IF($A162=2,IF(ISNUMBER(CU162/Ukraine!CU162),100*CU162/Ukraine!CU162,""),"")</f>
        <v/>
      </c>
      <c r="DJ162" s="9" t="str">
        <f>IF($A162=2,IF(ISNUMBER(CV162/Ukraine!CV162),100*CV162/Ukraine!CV162,""),"")</f>
        <v/>
      </c>
      <c r="DK162" s="9" t="str">
        <f>IF($A162=2,IF(ISNUMBER(CW162/Ukraine!CW162),100*CW162/Ukraine!CW162,""),"")</f>
        <v/>
      </c>
      <c r="DM162" s="40" t="str">
        <f t="shared" si="108"/>
        <v/>
      </c>
      <c r="DN162" s="40" t="str">
        <f t="shared" si="109"/>
        <v/>
      </c>
      <c r="DO162" s="40" t="str">
        <f t="shared" si="110"/>
        <v/>
      </c>
      <c r="DP162" s="40" t="str">
        <f t="shared" si="111"/>
        <v/>
      </c>
      <c r="DQ162" s="40" t="str">
        <f t="shared" si="112"/>
        <v/>
      </c>
      <c r="DR162" s="40" t="str">
        <f t="shared" si="113"/>
        <v/>
      </c>
      <c r="DT162" s="40" t="str">
        <f t="shared" si="134"/>
        <v/>
      </c>
      <c r="DU162" s="40" t="str">
        <f t="shared" si="135"/>
        <v/>
      </c>
      <c r="DV162" s="40" t="str">
        <f t="shared" si="136"/>
        <v/>
      </c>
      <c r="DW162" s="40" t="str">
        <f t="shared" si="137"/>
        <v/>
      </c>
      <c r="DX162" s="40" t="str">
        <f t="shared" si="138"/>
        <v/>
      </c>
      <c r="DY162" s="40" t="str">
        <f t="shared" si="127"/>
        <v/>
      </c>
    </row>
    <row r="163" spans="1:129" x14ac:dyDescent="0.2">
      <c r="A163" s="39">
        <f>'Industry selection'!C163</f>
        <v>1</v>
      </c>
      <c r="B163" s="2">
        <v>37</v>
      </c>
      <c r="C163" s="2" t="s">
        <v>329</v>
      </c>
      <c r="E163" s="30" t="s">
        <v>328</v>
      </c>
      <c r="F163" s="31">
        <v>37</v>
      </c>
      <c r="G163" s="32" t="s">
        <v>329</v>
      </c>
      <c r="H163" s="157">
        <f>[1]Ukraine!$F$161</f>
        <v>193</v>
      </c>
      <c r="I163" s="157">
        <f>[1]Ukraine!$G$161</f>
        <v>13711</v>
      </c>
      <c r="J163" s="157">
        <f>[1]Ukraine!$H$161</f>
        <v>13680</v>
      </c>
      <c r="K163" s="157">
        <f>[1]Ukraine!$I$161</f>
        <v>1084288.5</v>
      </c>
      <c r="L163" s="157">
        <f>[1]Ukraine!$J$161</f>
        <v>389843.4</v>
      </c>
      <c r="M163" s="11"/>
      <c r="N163" s="33" t="s">
        <v>887</v>
      </c>
      <c r="O163" s="36">
        <v>37</v>
      </c>
      <c r="P163" s="35" t="s">
        <v>329</v>
      </c>
      <c r="Q163" s="157">
        <f>[2]Ukraine!$F$161</f>
        <v>241</v>
      </c>
      <c r="R163" s="157">
        <f>[2]Ukraine!$G$161</f>
        <v>19621</v>
      </c>
      <c r="S163" s="157">
        <f>[2]Ukraine!$H$161</f>
        <v>19575</v>
      </c>
      <c r="T163" s="157">
        <f>[2]Ukraine!$I$161</f>
        <v>1606953.7</v>
      </c>
      <c r="U163" s="157">
        <f>[2]Ukraine!$J$161</f>
        <v>616071.69999999995</v>
      </c>
      <c r="V163" s="11"/>
      <c r="W163" s="36" t="s">
        <v>1232</v>
      </c>
      <c r="X163" s="36">
        <v>37</v>
      </c>
      <c r="Y163" s="36" t="s">
        <v>329</v>
      </c>
      <c r="Z163" s="157">
        <f>[3]Ukraine!$F$161</f>
        <v>208</v>
      </c>
      <c r="AA163" s="157">
        <f>[3]Ukraine!$G$161</f>
        <v>17463</v>
      </c>
      <c r="AB163" s="157">
        <f>[3]Ukraine!$H$161</f>
        <v>17428</v>
      </c>
      <c r="AC163" s="157">
        <f>[3]Ukraine!$I$161</f>
        <v>1513325.8</v>
      </c>
      <c r="AD163" s="157">
        <f>[3]Ukraine!$J$161</f>
        <v>577560.9</v>
      </c>
      <c r="AE163" s="11"/>
      <c r="AF163" s="37" t="s">
        <v>1232</v>
      </c>
      <c r="AG163" s="37">
        <v>37</v>
      </c>
      <c r="AH163" s="37" t="s">
        <v>329</v>
      </c>
      <c r="AI163" s="157">
        <f>[4]Ukraine!$F$161</f>
        <v>230</v>
      </c>
      <c r="AJ163" s="157">
        <f>[4]Ukraine!$G$161</f>
        <v>19480</v>
      </c>
      <c r="AK163" s="157">
        <f>[4]Ukraine!$H$161</f>
        <v>19451</v>
      </c>
      <c r="AL163" s="157">
        <f>[4]Ukraine!$I$161</f>
        <v>1939311.2</v>
      </c>
      <c r="AM163" s="157">
        <f>[4]Ukraine!$J$161</f>
        <v>753809.4</v>
      </c>
      <c r="AN163" s="11"/>
      <c r="AO163" s="11" t="s">
        <v>1232</v>
      </c>
      <c r="AP163" s="11">
        <v>37</v>
      </c>
      <c r="AQ163" s="11" t="s">
        <v>329</v>
      </c>
      <c r="AR163" s="157">
        <f>[5]Ukraine!$F$161</f>
        <v>214</v>
      </c>
      <c r="AS163" s="157">
        <f>[5]Ukraine!$G$161</f>
        <v>18107</v>
      </c>
      <c r="AT163" s="157">
        <f>[5]Ukraine!$H$161</f>
        <v>18069</v>
      </c>
      <c r="AU163" s="157">
        <f>[5]Ukraine!$I$161</f>
        <v>2191498.1</v>
      </c>
      <c r="AV163" s="157">
        <f>[5]Ukraine!$J$161</f>
        <v>809104.4</v>
      </c>
      <c r="AW163" s="11"/>
      <c r="AX163" s="33" t="s">
        <v>1232</v>
      </c>
      <c r="AY163" s="33">
        <v>37</v>
      </c>
      <c r="AZ163" s="33" t="s">
        <v>329</v>
      </c>
      <c r="BA163" s="157">
        <f>[6]Ukraine!$F$161</f>
        <v>227</v>
      </c>
      <c r="BB163" s="157">
        <f>[6]Ukraine!$G$161</f>
        <v>18979</v>
      </c>
      <c r="BC163" s="157">
        <f>[6]Ukraine!$H$161</f>
        <v>18940</v>
      </c>
      <c r="BD163" s="157">
        <f>[6]Ukraine!$I$161</f>
        <v>2892094</v>
      </c>
      <c r="BE163" s="157">
        <f>[6]Ukraine!$J$161</f>
        <v>1123628.3999999999</v>
      </c>
      <c r="BG163" s="2">
        <v>37</v>
      </c>
      <c r="BH163" s="2" t="s">
        <v>329</v>
      </c>
      <c r="BI163" s="1">
        <f t="shared" si="114"/>
        <v>193</v>
      </c>
      <c r="BJ163" s="1">
        <f t="shared" si="115"/>
        <v>241</v>
      </c>
      <c r="BK163" s="1">
        <f t="shared" si="116"/>
        <v>208</v>
      </c>
      <c r="BL163" s="1">
        <f t="shared" si="117"/>
        <v>230</v>
      </c>
      <c r="BM163" s="1">
        <f t="shared" si="118"/>
        <v>214</v>
      </c>
      <c r="BN163" s="1">
        <f t="shared" si="119"/>
        <v>227</v>
      </c>
      <c r="BP163" s="1">
        <f t="shared" si="128"/>
        <v>13680</v>
      </c>
      <c r="BQ163" s="1">
        <f t="shared" si="129"/>
        <v>19575</v>
      </c>
      <c r="BR163" s="1">
        <f t="shared" si="130"/>
        <v>17428</v>
      </c>
      <c r="BS163" s="1">
        <f t="shared" si="131"/>
        <v>19451</v>
      </c>
      <c r="BT163" s="1">
        <f t="shared" si="132"/>
        <v>18069</v>
      </c>
      <c r="BU163" s="1">
        <f t="shared" si="133"/>
        <v>18940</v>
      </c>
      <c r="BW163" s="40" t="str">
        <f t="shared" si="120"/>
        <v/>
      </c>
      <c r="BX163" s="40" t="str">
        <f t="shared" si="120"/>
        <v/>
      </c>
      <c r="BY163" s="40" t="str">
        <f t="shared" si="120"/>
        <v/>
      </c>
      <c r="BZ163" s="40" t="str">
        <f t="shared" si="120"/>
        <v/>
      </c>
      <c r="CA163" s="40" t="str">
        <f t="shared" si="107"/>
        <v/>
      </c>
      <c r="CB163" s="40" t="str">
        <f t="shared" si="107"/>
        <v/>
      </c>
      <c r="CD163" s="10">
        <f t="shared" si="121"/>
        <v>389843.4</v>
      </c>
      <c r="CE163" s="10">
        <f t="shared" si="122"/>
        <v>616071.69999999995</v>
      </c>
      <c r="CF163" s="10">
        <f t="shared" si="123"/>
        <v>577560.9</v>
      </c>
      <c r="CG163" s="10">
        <f t="shared" si="124"/>
        <v>753809.4</v>
      </c>
      <c r="CH163" s="10">
        <f t="shared" si="125"/>
        <v>809104.4</v>
      </c>
      <c r="CI163" s="10">
        <f t="shared" si="126"/>
        <v>1123628.3999999999</v>
      </c>
      <c r="CK163" s="40" t="str">
        <f t="shared" si="104"/>
        <v/>
      </c>
      <c r="CL163" s="40" t="str">
        <f t="shared" si="104"/>
        <v/>
      </c>
      <c r="CM163" s="40" t="str">
        <f t="shared" si="104"/>
        <v/>
      </c>
      <c r="CN163" s="40" t="str">
        <f t="shared" si="101"/>
        <v/>
      </c>
      <c r="CO163" s="40" t="str">
        <f t="shared" si="101"/>
        <v/>
      </c>
      <c r="CP163" s="40" t="str">
        <f t="shared" si="101"/>
        <v/>
      </c>
      <c r="CR163" s="9" t="str">
        <f t="shared" si="105"/>
        <v/>
      </c>
      <c r="CS163" s="9" t="str">
        <f t="shared" si="105"/>
        <v/>
      </c>
      <c r="CT163" s="9" t="str">
        <f t="shared" si="105"/>
        <v/>
      </c>
      <c r="CU163" s="9" t="str">
        <f t="shared" si="102"/>
        <v/>
      </c>
      <c r="CV163" s="9" t="str">
        <f t="shared" si="102"/>
        <v/>
      </c>
      <c r="CW163" s="9" t="str">
        <f t="shared" si="102"/>
        <v/>
      </c>
      <c r="CY163" s="9" t="str">
        <f t="shared" si="106"/>
        <v/>
      </c>
      <c r="CZ163" s="9" t="str">
        <f t="shared" si="106"/>
        <v/>
      </c>
      <c r="DA163" s="9" t="str">
        <f t="shared" si="106"/>
        <v/>
      </c>
      <c r="DB163" s="9" t="str">
        <f t="shared" si="103"/>
        <v/>
      </c>
      <c r="DC163" s="9" t="str">
        <f t="shared" si="103"/>
        <v/>
      </c>
      <c r="DD163" s="9" t="str">
        <f t="shared" si="103"/>
        <v/>
      </c>
      <c r="DF163" s="9" t="str">
        <f>IF($A163=2,IF(ISNUMBER(CR163/Ukraine!CR163),100*CR163/Ukraine!CR163,""),"")</f>
        <v/>
      </c>
      <c r="DG163" s="9" t="str">
        <f>IF($A163=2,IF(ISNUMBER(CS163/Ukraine!CS163),100*CS163/Ukraine!CS163,""),"")</f>
        <v/>
      </c>
      <c r="DH163" s="9" t="str">
        <f>IF($A163=2,IF(ISNUMBER(CT163/Ukraine!CT163),100*CT163/Ukraine!CT163,""),"")</f>
        <v/>
      </c>
      <c r="DI163" s="9" t="str">
        <f>IF($A163=2,IF(ISNUMBER(CU163/Ukraine!CU163),100*CU163/Ukraine!CU163,""),"")</f>
        <v/>
      </c>
      <c r="DJ163" s="9" t="str">
        <f>IF($A163=2,IF(ISNUMBER(CV163/Ukraine!CV163),100*CV163/Ukraine!CV163,""),"")</f>
        <v/>
      </c>
      <c r="DK163" s="9" t="str">
        <f>IF($A163=2,IF(ISNUMBER(CW163/Ukraine!CW163),100*CW163/Ukraine!CW163,""),"")</f>
        <v/>
      </c>
      <c r="DM163" s="40" t="str">
        <f t="shared" si="108"/>
        <v/>
      </c>
      <c r="DN163" s="40" t="str">
        <f t="shared" si="109"/>
        <v/>
      </c>
      <c r="DO163" s="40" t="str">
        <f t="shared" si="110"/>
        <v/>
      </c>
      <c r="DP163" s="40" t="str">
        <f t="shared" si="111"/>
        <v/>
      </c>
      <c r="DQ163" s="40" t="str">
        <f t="shared" si="112"/>
        <v/>
      </c>
      <c r="DR163" s="40" t="str">
        <f t="shared" si="113"/>
        <v/>
      </c>
      <c r="DT163" s="40" t="str">
        <f t="shared" si="134"/>
        <v/>
      </c>
      <c r="DU163" s="40" t="str">
        <f t="shared" si="135"/>
        <v/>
      </c>
      <c r="DV163" s="40" t="str">
        <f t="shared" si="136"/>
        <v/>
      </c>
      <c r="DW163" s="40" t="str">
        <f t="shared" si="137"/>
        <v/>
      </c>
      <c r="DX163" s="40" t="str">
        <f t="shared" si="138"/>
        <v/>
      </c>
      <c r="DY163" s="40" t="str">
        <f t="shared" si="127"/>
        <v/>
      </c>
    </row>
    <row r="164" spans="1:129" x14ac:dyDescent="0.2">
      <c r="A164" s="39" t="str">
        <f>'Industry selection'!C164</f>
        <v/>
      </c>
      <c r="B164" s="2">
        <v>38</v>
      </c>
      <c r="C164" s="2" t="s">
        <v>331</v>
      </c>
      <c r="E164" s="30" t="s">
        <v>330</v>
      </c>
      <c r="F164" s="31">
        <v>38</v>
      </c>
      <c r="G164" s="32" t="s">
        <v>331</v>
      </c>
      <c r="H164" s="157">
        <f>[1]Ukraine!$F$162</f>
        <v>1632</v>
      </c>
      <c r="I164" s="157">
        <f>[1]Ukraine!$G$162</f>
        <v>40203</v>
      </c>
      <c r="J164" s="157">
        <f>[1]Ukraine!$H$162</f>
        <v>39732</v>
      </c>
      <c r="K164" s="157">
        <f>[1]Ukraine!$I$162</f>
        <v>10508398.800000001</v>
      </c>
      <c r="L164" s="157">
        <f>[1]Ukraine!$J$162</f>
        <v>1077364.8999999999</v>
      </c>
      <c r="M164" s="11"/>
      <c r="N164" s="33" t="s">
        <v>888</v>
      </c>
      <c r="O164" s="36">
        <v>38</v>
      </c>
      <c r="P164" s="35" t="s">
        <v>331</v>
      </c>
      <c r="Q164" s="157">
        <f>[2]Ukraine!$F$162</f>
        <v>1867</v>
      </c>
      <c r="R164" s="157">
        <f>[2]Ukraine!$G$162</f>
        <v>36407</v>
      </c>
      <c r="S164" s="157">
        <f>[2]Ukraine!$H$162</f>
        <v>36029</v>
      </c>
      <c r="T164" s="157">
        <f>[2]Ukraine!$I$162</f>
        <v>11115303.300000001</v>
      </c>
      <c r="U164" s="157">
        <f>[2]Ukraine!$J$162</f>
        <v>1091578.1000000001</v>
      </c>
      <c r="V164" s="11"/>
      <c r="W164" s="36" t="s">
        <v>1233</v>
      </c>
      <c r="X164" s="36">
        <v>38</v>
      </c>
      <c r="Y164" s="36" t="s">
        <v>331</v>
      </c>
      <c r="Z164" s="157">
        <f>[3]Ukraine!$F$162</f>
        <v>1604</v>
      </c>
      <c r="AA164" s="157">
        <f>[3]Ukraine!$G$162</f>
        <v>28604</v>
      </c>
      <c r="AB164" s="157">
        <f>[3]Ukraine!$H$162</f>
        <v>28300</v>
      </c>
      <c r="AC164" s="157">
        <f>[3]Ukraine!$I$162</f>
        <v>13586034</v>
      </c>
      <c r="AD164" s="157">
        <f>[3]Ukraine!$J$162</f>
        <v>923153.9</v>
      </c>
      <c r="AE164" s="11"/>
      <c r="AF164" s="37" t="s">
        <v>1233</v>
      </c>
      <c r="AG164" s="37">
        <v>38</v>
      </c>
      <c r="AH164" s="37" t="s">
        <v>331</v>
      </c>
      <c r="AI164" s="157">
        <f>[4]Ukraine!$F$162</f>
        <v>1603</v>
      </c>
      <c r="AJ164" s="157">
        <f>[4]Ukraine!$G$162</f>
        <v>26965</v>
      </c>
      <c r="AK164" s="157">
        <f>[4]Ukraine!$H$162</f>
        <v>26616</v>
      </c>
      <c r="AL164" s="157">
        <f>[4]Ukraine!$I$162</f>
        <v>10229186</v>
      </c>
      <c r="AM164" s="157">
        <f>[4]Ukraine!$J$162</f>
        <v>980003.9</v>
      </c>
      <c r="AN164" s="11"/>
      <c r="AO164" s="11" t="s">
        <v>1233</v>
      </c>
      <c r="AP164" s="11">
        <v>38</v>
      </c>
      <c r="AQ164" s="11" t="s">
        <v>331</v>
      </c>
      <c r="AR164" s="157">
        <f>[5]Ukraine!$F$162</f>
        <v>1438</v>
      </c>
      <c r="AS164" s="157">
        <f>[5]Ukraine!$G$162</f>
        <v>26599</v>
      </c>
      <c r="AT164" s="157">
        <f>[5]Ukraine!$H$162</f>
        <v>26359</v>
      </c>
      <c r="AU164" s="157">
        <f>[5]Ukraine!$I$162</f>
        <v>12795435.1</v>
      </c>
      <c r="AV164" s="157">
        <f>[5]Ukraine!$J$162</f>
        <v>1139355.8</v>
      </c>
      <c r="AW164" s="11"/>
      <c r="AX164" s="33" t="s">
        <v>1233</v>
      </c>
      <c r="AY164" s="33">
        <v>38</v>
      </c>
      <c r="AZ164" s="33" t="s">
        <v>331</v>
      </c>
      <c r="BA164" s="157">
        <f>[6]Ukraine!$F$162</f>
        <v>1644</v>
      </c>
      <c r="BB164" s="157">
        <f>[6]Ukraine!$G$162</f>
        <v>26518</v>
      </c>
      <c r="BC164" s="157">
        <f>[6]Ukraine!$H$162</f>
        <v>26244</v>
      </c>
      <c r="BD164" s="157">
        <f>[6]Ukraine!$I$162</f>
        <v>17008046</v>
      </c>
      <c r="BE164" s="157">
        <f>[6]Ukraine!$J$162</f>
        <v>1539549.8</v>
      </c>
      <c r="BG164" s="2">
        <v>38</v>
      </c>
      <c r="BH164" s="2" t="s">
        <v>331</v>
      </c>
      <c r="BI164" s="1">
        <f t="shared" si="114"/>
        <v>1632</v>
      </c>
      <c r="BJ164" s="1">
        <f t="shared" si="115"/>
        <v>1867</v>
      </c>
      <c r="BK164" s="1">
        <f t="shared" si="116"/>
        <v>1604</v>
      </c>
      <c r="BL164" s="1">
        <f t="shared" si="117"/>
        <v>1603</v>
      </c>
      <c r="BM164" s="1">
        <f t="shared" si="118"/>
        <v>1438</v>
      </c>
      <c r="BN164" s="1">
        <f t="shared" si="119"/>
        <v>1644</v>
      </c>
      <c r="BP164" s="1">
        <f t="shared" si="128"/>
        <v>39732</v>
      </c>
      <c r="BQ164" s="1">
        <f t="shared" si="129"/>
        <v>36029</v>
      </c>
      <c r="BR164" s="1">
        <f t="shared" si="130"/>
        <v>28300</v>
      </c>
      <c r="BS164" s="1">
        <f t="shared" si="131"/>
        <v>26616</v>
      </c>
      <c r="BT164" s="1">
        <f t="shared" si="132"/>
        <v>26359</v>
      </c>
      <c r="BU164" s="1">
        <f t="shared" si="133"/>
        <v>26244</v>
      </c>
      <c r="BW164" s="40" t="str">
        <f t="shared" si="120"/>
        <v/>
      </c>
      <c r="BX164" s="40" t="str">
        <f t="shared" si="120"/>
        <v/>
      </c>
      <c r="BY164" s="40" t="str">
        <f t="shared" si="120"/>
        <v/>
      </c>
      <c r="BZ164" s="40" t="str">
        <f t="shared" si="120"/>
        <v/>
      </c>
      <c r="CA164" s="40" t="str">
        <f t="shared" si="107"/>
        <v/>
      </c>
      <c r="CB164" s="40" t="str">
        <f t="shared" si="107"/>
        <v/>
      </c>
      <c r="CD164" s="10">
        <f t="shared" si="121"/>
        <v>1077364.8999999999</v>
      </c>
      <c r="CE164" s="10">
        <f t="shared" si="122"/>
        <v>1091578.1000000001</v>
      </c>
      <c r="CF164" s="10">
        <f t="shared" si="123"/>
        <v>923153.9</v>
      </c>
      <c r="CG164" s="10">
        <f t="shared" si="124"/>
        <v>980003.9</v>
      </c>
      <c r="CH164" s="10">
        <f t="shared" si="125"/>
        <v>1139355.8</v>
      </c>
      <c r="CI164" s="10">
        <f t="shared" si="126"/>
        <v>1539549.8</v>
      </c>
      <c r="CK164" s="40" t="str">
        <f t="shared" si="104"/>
        <v/>
      </c>
      <c r="CL164" s="40" t="str">
        <f t="shared" si="104"/>
        <v/>
      </c>
      <c r="CM164" s="40" t="str">
        <f t="shared" si="104"/>
        <v/>
      </c>
      <c r="CN164" s="40" t="str">
        <f t="shared" si="101"/>
        <v/>
      </c>
      <c r="CO164" s="40" t="str">
        <f t="shared" si="101"/>
        <v/>
      </c>
      <c r="CP164" s="40" t="str">
        <f t="shared" si="101"/>
        <v/>
      </c>
      <c r="CR164" s="9" t="str">
        <f t="shared" si="105"/>
        <v/>
      </c>
      <c r="CS164" s="9" t="str">
        <f t="shared" si="105"/>
        <v/>
      </c>
      <c r="CT164" s="9" t="str">
        <f t="shared" si="105"/>
        <v/>
      </c>
      <c r="CU164" s="9" t="str">
        <f t="shared" si="102"/>
        <v/>
      </c>
      <c r="CV164" s="9" t="str">
        <f t="shared" si="102"/>
        <v/>
      </c>
      <c r="CW164" s="9" t="str">
        <f t="shared" si="102"/>
        <v/>
      </c>
      <c r="CY164" s="9" t="str">
        <f t="shared" si="106"/>
        <v/>
      </c>
      <c r="CZ164" s="9" t="str">
        <f t="shared" si="106"/>
        <v/>
      </c>
      <c r="DA164" s="9" t="str">
        <f t="shared" si="106"/>
        <v/>
      </c>
      <c r="DB164" s="9" t="str">
        <f t="shared" si="103"/>
        <v/>
      </c>
      <c r="DC164" s="9" t="str">
        <f t="shared" si="103"/>
        <v/>
      </c>
      <c r="DD164" s="9" t="str">
        <f t="shared" si="103"/>
        <v/>
      </c>
      <c r="DF164" s="9" t="str">
        <f>IF($A164=2,IF(ISNUMBER(CR164/Ukraine!CR164),100*CR164/Ukraine!CR164,""),"")</f>
        <v/>
      </c>
      <c r="DG164" s="9" t="str">
        <f>IF($A164=2,IF(ISNUMBER(CS164/Ukraine!CS164),100*CS164/Ukraine!CS164,""),"")</f>
        <v/>
      </c>
      <c r="DH164" s="9" t="str">
        <f>IF($A164=2,IF(ISNUMBER(CT164/Ukraine!CT164),100*CT164/Ukraine!CT164,""),"")</f>
        <v/>
      </c>
      <c r="DI164" s="9" t="str">
        <f>IF($A164=2,IF(ISNUMBER(CU164/Ukraine!CU164),100*CU164/Ukraine!CU164,""),"")</f>
        <v/>
      </c>
      <c r="DJ164" s="9" t="str">
        <f>IF($A164=2,IF(ISNUMBER(CV164/Ukraine!CV164),100*CV164/Ukraine!CV164,""),"")</f>
        <v/>
      </c>
      <c r="DK164" s="9" t="str">
        <f>IF($A164=2,IF(ISNUMBER(CW164/Ukraine!CW164),100*CW164/Ukraine!CW164,""),"")</f>
        <v/>
      </c>
      <c r="DM164" s="40" t="str">
        <f t="shared" si="108"/>
        <v/>
      </c>
      <c r="DN164" s="40" t="str">
        <f t="shared" si="109"/>
        <v/>
      </c>
      <c r="DO164" s="40" t="str">
        <f t="shared" si="110"/>
        <v/>
      </c>
      <c r="DP164" s="40" t="str">
        <f t="shared" si="111"/>
        <v/>
      </c>
      <c r="DQ164" s="40" t="str">
        <f t="shared" si="112"/>
        <v/>
      </c>
      <c r="DR164" s="40" t="str">
        <f t="shared" si="113"/>
        <v/>
      </c>
      <c r="DT164" s="40" t="str">
        <f t="shared" si="134"/>
        <v/>
      </c>
      <c r="DU164" s="40" t="str">
        <f t="shared" si="135"/>
        <v/>
      </c>
      <c r="DV164" s="40" t="str">
        <f t="shared" si="136"/>
        <v/>
      </c>
      <c r="DW164" s="40" t="str">
        <f t="shared" si="137"/>
        <v/>
      </c>
      <c r="DX164" s="40" t="str">
        <f t="shared" si="138"/>
        <v/>
      </c>
      <c r="DY164" s="40" t="str">
        <f t="shared" si="127"/>
        <v/>
      </c>
    </row>
    <row r="165" spans="1:129" x14ac:dyDescent="0.2">
      <c r="A165" s="39">
        <f>'Industry selection'!C165</f>
        <v>2</v>
      </c>
      <c r="B165" s="2">
        <v>38.1</v>
      </c>
      <c r="C165" s="2" t="s">
        <v>333</v>
      </c>
      <c r="E165" s="30" t="s">
        <v>332</v>
      </c>
      <c r="F165" s="31">
        <v>38.1</v>
      </c>
      <c r="G165" s="32" t="s">
        <v>333</v>
      </c>
      <c r="H165" s="157">
        <f>[1]Ukraine!$F$163</f>
        <v>832</v>
      </c>
      <c r="I165" s="157">
        <f>[1]Ukraine!$G$163</f>
        <v>25989</v>
      </c>
      <c r="J165" s="157">
        <f>[1]Ukraine!$H$163</f>
        <v>25786</v>
      </c>
      <c r="K165" s="157">
        <f>[1]Ukraine!$I$163</f>
        <v>2553314.5</v>
      </c>
      <c r="L165" s="157">
        <f>[1]Ukraine!$J$163</f>
        <v>725714.4</v>
      </c>
      <c r="M165" s="11"/>
      <c r="N165" s="33" t="s">
        <v>889</v>
      </c>
      <c r="O165" s="36">
        <v>38.1</v>
      </c>
      <c r="P165" s="35" t="s">
        <v>333</v>
      </c>
      <c r="Q165" s="157">
        <f>[2]Ukraine!$F$163</f>
        <v>991</v>
      </c>
      <c r="R165" s="157">
        <f>[2]Ukraine!$G$163</f>
        <v>24100</v>
      </c>
      <c r="S165" s="157">
        <f>[2]Ukraine!$H$163</f>
        <v>23862</v>
      </c>
      <c r="T165" s="157">
        <f>[2]Ukraine!$I$163</f>
        <v>2742616.5</v>
      </c>
      <c r="U165" s="157">
        <f>[2]Ukraine!$J$163</f>
        <v>690522.9</v>
      </c>
      <c r="V165" s="11"/>
      <c r="W165" s="36" t="s">
        <v>1234</v>
      </c>
      <c r="X165" s="36">
        <v>38.1</v>
      </c>
      <c r="Y165" s="36" t="s">
        <v>333</v>
      </c>
      <c r="Z165" s="157">
        <f>[3]Ukraine!$F$163</f>
        <v>882</v>
      </c>
      <c r="AA165" s="157">
        <f>[3]Ukraine!$G$163</f>
        <v>18975</v>
      </c>
      <c r="AB165" s="157">
        <f>[3]Ukraine!$H$163</f>
        <v>18841</v>
      </c>
      <c r="AC165" s="157">
        <f>[3]Ukraine!$I$163</f>
        <v>2381227.7999999998</v>
      </c>
      <c r="AD165" s="157">
        <f>[3]Ukraine!$J$163</f>
        <v>603756.80000000005</v>
      </c>
      <c r="AE165" s="11"/>
      <c r="AF165" s="37" t="s">
        <v>1234</v>
      </c>
      <c r="AG165" s="37">
        <v>38.1</v>
      </c>
      <c r="AH165" s="37" t="s">
        <v>333</v>
      </c>
      <c r="AI165" s="157">
        <f>[4]Ukraine!$F$163</f>
        <v>889</v>
      </c>
      <c r="AJ165" s="157">
        <f>[4]Ukraine!$G$163</f>
        <v>18339</v>
      </c>
      <c r="AK165" s="157">
        <f>[4]Ukraine!$H$163</f>
        <v>18180</v>
      </c>
      <c r="AL165" s="157">
        <f>[4]Ukraine!$I$163</f>
        <v>2777428</v>
      </c>
      <c r="AM165" s="157">
        <f>[4]Ukraine!$J$163</f>
        <v>650844.6</v>
      </c>
      <c r="AN165" s="11"/>
      <c r="AO165" s="11" t="s">
        <v>1234</v>
      </c>
      <c r="AP165" s="11">
        <v>38.1</v>
      </c>
      <c r="AQ165" s="11" t="s">
        <v>333</v>
      </c>
      <c r="AR165" s="157">
        <f>[5]Ukraine!$F$163</f>
        <v>815</v>
      </c>
      <c r="AS165" s="157">
        <f>[5]Ukraine!$G$163</f>
        <v>19023</v>
      </c>
      <c r="AT165" s="157">
        <f>[5]Ukraine!$H$163</f>
        <v>18889</v>
      </c>
      <c r="AU165" s="157">
        <f>[5]Ukraine!$I$163</f>
        <v>3461564.7</v>
      </c>
      <c r="AV165" s="157">
        <f>[5]Ukraine!$J$163</f>
        <v>814650.1</v>
      </c>
      <c r="AW165" s="11"/>
      <c r="AX165" s="33" t="s">
        <v>1234</v>
      </c>
      <c r="AY165" s="33">
        <v>38.1</v>
      </c>
      <c r="AZ165" s="33" t="s">
        <v>333</v>
      </c>
      <c r="BA165" s="157">
        <f>[6]Ukraine!$F$163</f>
        <v>918</v>
      </c>
      <c r="BB165" s="157">
        <f>[6]Ukraine!$G$163</f>
        <v>18996</v>
      </c>
      <c r="BC165" s="157">
        <f>[6]Ukraine!$H$163</f>
        <v>18839</v>
      </c>
      <c r="BD165" s="157">
        <f>[6]Ukraine!$I$163</f>
        <v>4522968.5999999996</v>
      </c>
      <c r="BE165" s="157">
        <f>[6]Ukraine!$J$163</f>
        <v>1090853</v>
      </c>
      <c r="BG165" s="2">
        <v>38.1</v>
      </c>
      <c r="BH165" s="2" t="s">
        <v>333</v>
      </c>
      <c r="BI165" s="1">
        <f t="shared" si="114"/>
        <v>832</v>
      </c>
      <c r="BJ165" s="1">
        <f t="shared" si="115"/>
        <v>991</v>
      </c>
      <c r="BK165" s="1">
        <f t="shared" si="116"/>
        <v>882</v>
      </c>
      <c r="BL165" s="1">
        <f t="shared" si="117"/>
        <v>889</v>
      </c>
      <c r="BM165" s="1">
        <f t="shared" si="118"/>
        <v>815</v>
      </c>
      <c r="BN165" s="1">
        <f t="shared" si="119"/>
        <v>918</v>
      </c>
      <c r="BP165" s="1">
        <f t="shared" si="128"/>
        <v>25786</v>
      </c>
      <c r="BQ165" s="1">
        <f t="shared" si="129"/>
        <v>23862</v>
      </c>
      <c r="BR165" s="1">
        <f t="shared" si="130"/>
        <v>18841</v>
      </c>
      <c r="BS165" s="1">
        <f t="shared" si="131"/>
        <v>18180</v>
      </c>
      <c r="BT165" s="1">
        <f t="shared" si="132"/>
        <v>18889</v>
      </c>
      <c r="BU165" s="1">
        <f t="shared" si="133"/>
        <v>18839</v>
      </c>
      <c r="BW165" s="40">
        <f t="shared" si="120"/>
        <v>3.5368370230821618E-3</v>
      </c>
      <c r="BX165" s="40">
        <f t="shared" si="120"/>
        <v>3.401201039317639E-3</v>
      </c>
      <c r="BY165" s="40">
        <f t="shared" si="120"/>
        <v>3.0423122154139837E-3</v>
      </c>
      <c r="BZ165" s="40">
        <f t="shared" si="120"/>
        <v>3.1463521006832671E-3</v>
      </c>
      <c r="CA165" s="40">
        <f t="shared" si="107"/>
        <v>3.3058149195177842E-3</v>
      </c>
      <c r="CB165" s="40">
        <f t="shared" si="107"/>
        <v>3.2966523378338058E-3</v>
      </c>
      <c r="CD165" s="10">
        <f t="shared" si="121"/>
        <v>725714.4</v>
      </c>
      <c r="CE165" s="10">
        <f t="shared" si="122"/>
        <v>690522.9</v>
      </c>
      <c r="CF165" s="10">
        <f t="shared" si="123"/>
        <v>603756.80000000005</v>
      </c>
      <c r="CG165" s="10">
        <f t="shared" si="124"/>
        <v>650844.6</v>
      </c>
      <c r="CH165" s="10">
        <f t="shared" si="125"/>
        <v>814650.1</v>
      </c>
      <c r="CI165" s="10">
        <f t="shared" si="126"/>
        <v>1090853</v>
      </c>
      <c r="CK165" s="40">
        <f t="shared" si="104"/>
        <v>2.7251591409444276E-3</v>
      </c>
      <c r="CL165" s="40">
        <f t="shared" si="104"/>
        <v>2.558587132628261E-3</v>
      </c>
      <c r="CM165" s="40">
        <f t="shared" si="104"/>
        <v>2.3086401191269512E-3</v>
      </c>
      <c r="CN165" s="40">
        <f t="shared" si="101"/>
        <v>2.2002367218782932E-3</v>
      </c>
      <c r="CO165" s="40">
        <f t="shared" si="101"/>
        <v>2.2577033561392164E-3</v>
      </c>
      <c r="CP165" s="40">
        <f t="shared" si="101"/>
        <v>2.3073907558555169E-3</v>
      </c>
      <c r="CR165" s="9">
        <f t="shared" si="105"/>
        <v>28.143736911502366</v>
      </c>
      <c r="CS165" s="9">
        <f t="shared" si="105"/>
        <v>28.938182046768922</v>
      </c>
      <c r="CT165" s="9">
        <f t="shared" si="105"/>
        <v>32.044838384374508</v>
      </c>
      <c r="CU165" s="9">
        <f t="shared" si="102"/>
        <v>35.800033003300328</v>
      </c>
      <c r="CV165" s="9">
        <f t="shared" si="102"/>
        <v>43.128281010111706</v>
      </c>
      <c r="CW165" s="9">
        <f t="shared" si="102"/>
        <v>57.903975794893569</v>
      </c>
      <c r="CY165" s="9">
        <f t="shared" si="106"/>
        <v>77.050741189357922</v>
      </c>
      <c r="CZ165" s="9">
        <f t="shared" si="106"/>
        <v>75.225989379962499</v>
      </c>
      <c r="DA165" s="9">
        <f t="shared" si="106"/>
        <v>75.884391727783353</v>
      </c>
      <c r="DB165" s="9">
        <f t="shared" si="103"/>
        <v>69.929767917598483</v>
      </c>
      <c r="DC165" s="9">
        <f t="shared" si="103"/>
        <v>68.294910970652438</v>
      </c>
      <c r="DD165" s="9">
        <f t="shared" si="103"/>
        <v>69.991934829611978</v>
      </c>
      <c r="DF165" s="9">
        <f>IF($A165=2,IF(ISNUMBER(CR165/Ukraine!CR165),100*CR165/Ukraine!CR165,""),"")</f>
        <v>100</v>
      </c>
      <c r="DG165" s="9">
        <f>IF($A165=2,IF(ISNUMBER(CS165/Ukraine!CS165),100*CS165/Ukraine!CS165,""),"")</f>
        <v>100</v>
      </c>
      <c r="DH165" s="9">
        <f>IF($A165=2,IF(ISNUMBER(CT165/Ukraine!CT165),100*CT165/Ukraine!CT165,""),"")</f>
        <v>100</v>
      </c>
      <c r="DI165" s="9">
        <f>IF($A165=2,IF(ISNUMBER(CU165/Ukraine!CU165),100*CU165/Ukraine!CU165,""),"")</f>
        <v>100</v>
      </c>
      <c r="DJ165" s="9">
        <f>IF($A165=2,IF(ISNUMBER(CV165/Ukraine!CV165),100*CV165/Ukraine!CV165,""),"")</f>
        <v>100</v>
      </c>
      <c r="DK165" s="9">
        <f>IF($A165=2,IF(ISNUMBER(CW165/Ukraine!CW165),100*CW165/Ukraine!CW165,""),"")</f>
        <v>100</v>
      </c>
      <c r="DM165" s="40">
        <f t="shared" si="108"/>
        <v>-7.46141316993717E-2</v>
      </c>
      <c r="DN165" s="40">
        <f t="shared" si="109"/>
        <v>-0.21041823820300054</v>
      </c>
      <c r="DO165" s="40">
        <f t="shared" si="110"/>
        <v>-3.5083063531659686E-2</v>
      </c>
      <c r="DP165" s="40">
        <f t="shared" si="111"/>
        <v>3.8998899889989058E-2</v>
      </c>
      <c r="DQ165" s="40">
        <f t="shared" si="112"/>
        <v>-2.6470432526867205E-3</v>
      </c>
      <c r="DR165" s="40">
        <f t="shared" si="113"/>
        <v>-0.26940975723260685</v>
      </c>
      <c r="DT165" s="40">
        <f t="shared" si="134"/>
        <v>2.822813252428702E-2</v>
      </c>
      <c r="DU165" s="40">
        <f t="shared" si="135"/>
        <v>0.10735492411322567</v>
      </c>
      <c r="DV165" s="40">
        <f t="shared" si="136"/>
        <v>0.11718563139194682</v>
      </c>
      <c r="DW165" s="40">
        <f t="shared" si="137"/>
        <v>0.20469947628639895</v>
      </c>
      <c r="DX165" s="40">
        <f t="shared" si="138"/>
        <v>0.34259874121385936</v>
      </c>
      <c r="DY165" s="40">
        <f t="shared" si="127"/>
        <v>1.0574373608228327</v>
      </c>
    </row>
    <row r="166" spans="1:129" x14ac:dyDescent="0.2">
      <c r="A166" s="39">
        <f>'Industry selection'!C166</f>
        <v>1</v>
      </c>
      <c r="B166" s="2">
        <v>38.200000000000003</v>
      </c>
      <c r="C166" s="2" t="s">
        <v>335</v>
      </c>
      <c r="E166" s="30" t="s">
        <v>334</v>
      </c>
      <c r="F166" s="31">
        <v>38.200000000000003</v>
      </c>
      <c r="G166" s="32" t="s">
        <v>335</v>
      </c>
      <c r="H166" s="157">
        <f>[1]Ukraine!$F$164</f>
        <v>97</v>
      </c>
      <c r="I166" s="157">
        <f>[1]Ukraine!$G$164</f>
        <v>1896</v>
      </c>
      <c r="J166" s="157">
        <f>[1]Ukraine!$H$164</f>
        <v>1867</v>
      </c>
      <c r="K166" s="157">
        <f>[1]Ukraine!$I$164</f>
        <v>219360.8</v>
      </c>
      <c r="L166" s="157">
        <f>[1]Ukraine!$J$164</f>
        <v>51746.9</v>
      </c>
      <c r="M166" s="11"/>
      <c r="N166" s="33" t="s">
        <v>890</v>
      </c>
      <c r="O166" s="36">
        <v>38.200000000000003</v>
      </c>
      <c r="P166" s="35" t="s">
        <v>335</v>
      </c>
      <c r="Q166" s="157">
        <f>[2]Ukraine!$F$164</f>
        <v>123</v>
      </c>
      <c r="R166" s="157">
        <f>[2]Ukraine!$G$164</f>
        <v>1644</v>
      </c>
      <c r="S166" s="157">
        <f>[2]Ukraine!$H$164</f>
        <v>1630</v>
      </c>
      <c r="T166" s="157">
        <f>[2]Ukraine!$I$164</f>
        <v>239108.2</v>
      </c>
      <c r="U166" s="157">
        <f>[2]Ukraine!$J$164</f>
        <v>55174.9</v>
      </c>
      <c r="V166" s="11"/>
      <c r="W166" s="36" t="s">
        <v>1235</v>
      </c>
      <c r="X166" s="36">
        <v>38.200000000000003</v>
      </c>
      <c r="Y166" s="36" t="s">
        <v>335</v>
      </c>
      <c r="Z166" s="157">
        <f>[3]Ukraine!$F$164</f>
        <v>130</v>
      </c>
      <c r="AA166" s="157">
        <f>[3]Ukraine!$G$164</f>
        <v>2271</v>
      </c>
      <c r="AB166" s="157">
        <f>[3]Ukraine!$H$164</f>
        <v>2240</v>
      </c>
      <c r="AC166" s="157">
        <f>[3]Ukraine!$I$164</f>
        <v>266250.59999999998</v>
      </c>
      <c r="AD166" s="157">
        <f>[3]Ukraine!$J$164</f>
        <v>81383</v>
      </c>
      <c r="AE166" s="11"/>
      <c r="AF166" s="37" t="s">
        <v>1235</v>
      </c>
      <c r="AG166" s="37">
        <v>38.200000000000003</v>
      </c>
      <c r="AH166" s="37" t="s">
        <v>335</v>
      </c>
      <c r="AI166" s="157">
        <f>[4]Ukraine!$F$164</f>
        <v>154</v>
      </c>
      <c r="AJ166" s="157">
        <f>[4]Ukraine!$G$164</f>
        <v>2214</v>
      </c>
      <c r="AK166" s="157">
        <f>[4]Ukraine!$H$164</f>
        <v>2163</v>
      </c>
      <c r="AL166" s="157">
        <f>[4]Ukraine!$I$164</f>
        <v>342747.6</v>
      </c>
      <c r="AM166" s="157">
        <f>[4]Ukraine!$J$164</f>
        <v>84876.9</v>
      </c>
      <c r="AN166" s="11"/>
      <c r="AO166" s="11" t="s">
        <v>1235</v>
      </c>
      <c r="AP166" s="11">
        <v>38.200000000000003</v>
      </c>
      <c r="AQ166" s="11" t="s">
        <v>335</v>
      </c>
      <c r="AR166" s="157">
        <f>[5]Ukraine!$F$164</f>
        <v>145</v>
      </c>
      <c r="AS166" s="157">
        <f>[5]Ukraine!$G$164</f>
        <v>2204</v>
      </c>
      <c r="AT166" s="157">
        <f>[5]Ukraine!$H$164</f>
        <v>2184</v>
      </c>
      <c r="AU166" s="157">
        <f>[5]Ukraine!$I$164</f>
        <v>504341.7</v>
      </c>
      <c r="AV166" s="157">
        <f>[5]Ukraine!$J$164</f>
        <v>95196</v>
      </c>
      <c r="AW166" s="11"/>
      <c r="AX166" s="33" t="s">
        <v>1235</v>
      </c>
      <c r="AY166" s="33">
        <v>38.200000000000003</v>
      </c>
      <c r="AZ166" s="33" t="s">
        <v>335</v>
      </c>
      <c r="BA166" s="157">
        <f>[6]Ukraine!$F$164</f>
        <v>184</v>
      </c>
      <c r="BB166" s="157">
        <f>[6]Ukraine!$G$164</f>
        <v>1920</v>
      </c>
      <c r="BC166" s="157">
        <f>[6]Ukraine!$H$164</f>
        <v>1895</v>
      </c>
      <c r="BD166" s="157">
        <f>[6]Ukraine!$I$164</f>
        <v>416389.6</v>
      </c>
      <c r="BE166" s="157">
        <f>[6]Ukraine!$J$164</f>
        <v>118685.9</v>
      </c>
      <c r="BG166" s="2">
        <v>38.200000000000003</v>
      </c>
      <c r="BH166" s="2" t="s">
        <v>335</v>
      </c>
      <c r="BI166" s="1">
        <f t="shared" si="114"/>
        <v>97</v>
      </c>
      <c r="BJ166" s="1">
        <f t="shared" si="115"/>
        <v>123</v>
      </c>
      <c r="BK166" s="1">
        <f t="shared" si="116"/>
        <v>130</v>
      </c>
      <c r="BL166" s="1">
        <f t="shared" si="117"/>
        <v>154</v>
      </c>
      <c r="BM166" s="1">
        <f t="shared" si="118"/>
        <v>145</v>
      </c>
      <c r="BN166" s="1">
        <f t="shared" si="119"/>
        <v>184</v>
      </c>
      <c r="BP166" s="1">
        <f t="shared" si="128"/>
        <v>1867</v>
      </c>
      <c r="BQ166" s="1">
        <f t="shared" si="129"/>
        <v>1630</v>
      </c>
      <c r="BR166" s="1">
        <f t="shared" si="130"/>
        <v>2240</v>
      </c>
      <c r="BS166" s="1">
        <f t="shared" si="131"/>
        <v>2163</v>
      </c>
      <c r="BT166" s="1">
        <f t="shared" si="132"/>
        <v>2184</v>
      </c>
      <c r="BU166" s="1">
        <f t="shared" si="133"/>
        <v>1895</v>
      </c>
      <c r="BW166" s="40" t="str">
        <f t="shared" si="120"/>
        <v/>
      </c>
      <c r="BX166" s="40" t="str">
        <f t="shared" si="120"/>
        <v/>
      </c>
      <c r="BY166" s="40" t="str">
        <f t="shared" si="120"/>
        <v/>
      </c>
      <c r="BZ166" s="40" t="str">
        <f t="shared" si="120"/>
        <v/>
      </c>
      <c r="CA166" s="40" t="str">
        <f t="shared" si="107"/>
        <v/>
      </c>
      <c r="CB166" s="40" t="str">
        <f t="shared" si="107"/>
        <v/>
      </c>
      <c r="CD166" s="10">
        <f t="shared" si="121"/>
        <v>51746.9</v>
      </c>
      <c r="CE166" s="10">
        <f t="shared" si="122"/>
        <v>55174.9</v>
      </c>
      <c r="CF166" s="10">
        <f t="shared" si="123"/>
        <v>81383</v>
      </c>
      <c r="CG166" s="10">
        <f t="shared" si="124"/>
        <v>84876.9</v>
      </c>
      <c r="CH166" s="10">
        <f t="shared" si="125"/>
        <v>95196</v>
      </c>
      <c r="CI166" s="10">
        <f t="shared" si="126"/>
        <v>118685.9</v>
      </c>
      <c r="CK166" s="40" t="str">
        <f t="shared" si="104"/>
        <v/>
      </c>
      <c r="CL166" s="40" t="str">
        <f t="shared" si="104"/>
        <v/>
      </c>
      <c r="CM166" s="40" t="str">
        <f t="shared" si="104"/>
        <v/>
      </c>
      <c r="CN166" s="40" t="str">
        <f t="shared" si="101"/>
        <v/>
      </c>
      <c r="CO166" s="40" t="str">
        <f t="shared" si="101"/>
        <v/>
      </c>
      <c r="CP166" s="40" t="str">
        <f t="shared" si="101"/>
        <v/>
      </c>
      <c r="CR166" s="9" t="str">
        <f t="shared" si="105"/>
        <v/>
      </c>
      <c r="CS166" s="9" t="str">
        <f t="shared" si="105"/>
        <v/>
      </c>
      <c r="CT166" s="9" t="str">
        <f t="shared" si="105"/>
        <v/>
      </c>
      <c r="CU166" s="9" t="str">
        <f t="shared" si="102"/>
        <v/>
      </c>
      <c r="CV166" s="9" t="str">
        <f t="shared" si="102"/>
        <v/>
      </c>
      <c r="CW166" s="9" t="str">
        <f t="shared" si="102"/>
        <v/>
      </c>
      <c r="CY166" s="9" t="str">
        <f t="shared" si="106"/>
        <v/>
      </c>
      <c r="CZ166" s="9" t="str">
        <f t="shared" si="106"/>
        <v/>
      </c>
      <c r="DA166" s="9" t="str">
        <f t="shared" si="106"/>
        <v/>
      </c>
      <c r="DB166" s="9" t="str">
        <f t="shared" si="103"/>
        <v/>
      </c>
      <c r="DC166" s="9" t="str">
        <f t="shared" si="103"/>
        <v/>
      </c>
      <c r="DD166" s="9" t="str">
        <f t="shared" si="103"/>
        <v/>
      </c>
      <c r="DF166" s="9" t="str">
        <f>IF($A166=2,IF(ISNUMBER(CR166/Ukraine!CR166),100*CR166/Ukraine!CR166,""),"")</f>
        <v/>
      </c>
      <c r="DG166" s="9" t="str">
        <f>IF($A166=2,IF(ISNUMBER(CS166/Ukraine!CS166),100*CS166/Ukraine!CS166,""),"")</f>
        <v/>
      </c>
      <c r="DH166" s="9" t="str">
        <f>IF($A166=2,IF(ISNUMBER(CT166/Ukraine!CT166),100*CT166/Ukraine!CT166,""),"")</f>
        <v/>
      </c>
      <c r="DI166" s="9" t="str">
        <f>IF($A166=2,IF(ISNUMBER(CU166/Ukraine!CU166),100*CU166/Ukraine!CU166,""),"")</f>
        <v/>
      </c>
      <c r="DJ166" s="9" t="str">
        <f>IF($A166=2,IF(ISNUMBER(CV166/Ukraine!CV166),100*CV166/Ukraine!CV166,""),"")</f>
        <v/>
      </c>
      <c r="DK166" s="9" t="str">
        <f>IF($A166=2,IF(ISNUMBER(CW166/Ukraine!CW166),100*CW166/Ukraine!CW166,""),"")</f>
        <v/>
      </c>
      <c r="DM166" s="40" t="str">
        <f t="shared" si="108"/>
        <v/>
      </c>
      <c r="DN166" s="40" t="str">
        <f t="shared" si="109"/>
        <v/>
      </c>
      <c r="DO166" s="40" t="str">
        <f t="shared" si="110"/>
        <v/>
      </c>
      <c r="DP166" s="40" t="str">
        <f t="shared" si="111"/>
        <v/>
      </c>
      <c r="DQ166" s="40" t="str">
        <f t="shared" si="112"/>
        <v/>
      </c>
      <c r="DR166" s="40" t="str">
        <f t="shared" si="113"/>
        <v/>
      </c>
      <c r="DT166" s="40" t="str">
        <f t="shared" si="134"/>
        <v/>
      </c>
      <c r="DU166" s="40" t="str">
        <f t="shared" si="135"/>
        <v/>
      </c>
      <c r="DV166" s="40" t="str">
        <f t="shared" si="136"/>
        <v/>
      </c>
      <c r="DW166" s="40" t="str">
        <f t="shared" si="137"/>
        <v/>
      </c>
      <c r="DX166" s="40" t="str">
        <f t="shared" si="138"/>
        <v/>
      </c>
      <c r="DY166" s="40" t="str">
        <f t="shared" si="127"/>
        <v/>
      </c>
    </row>
    <row r="167" spans="1:129" x14ac:dyDescent="0.2">
      <c r="A167" s="39">
        <f>'Industry selection'!C167</f>
        <v>2</v>
      </c>
      <c r="B167" s="2">
        <v>38.299999999999997</v>
      </c>
      <c r="C167" s="2" t="s">
        <v>337</v>
      </c>
      <c r="E167" s="30" t="s">
        <v>336</v>
      </c>
      <c r="F167" s="31">
        <v>38.299999999999997</v>
      </c>
      <c r="G167" s="32" t="s">
        <v>337</v>
      </c>
      <c r="H167" s="157">
        <f>[1]Ukraine!$F$165</f>
        <v>703</v>
      </c>
      <c r="I167" s="157">
        <f>[1]Ukraine!$G$165</f>
        <v>12318</v>
      </c>
      <c r="J167" s="157">
        <f>[1]Ukraine!$H$165</f>
        <v>12079</v>
      </c>
      <c r="K167" s="157">
        <f>[1]Ukraine!$I$165</f>
        <v>7735723.5</v>
      </c>
      <c r="L167" s="157">
        <f>[1]Ukraine!$J$165</f>
        <v>299903.59999999998</v>
      </c>
      <c r="M167" s="11"/>
      <c r="N167" s="33" t="s">
        <v>891</v>
      </c>
      <c r="O167" s="36">
        <v>38.299999999999997</v>
      </c>
      <c r="P167" s="35" t="s">
        <v>337</v>
      </c>
      <c r="Q167" s="157">
        <f>[2]Ukraine!$F$165</f>
        <v>753</v>
      </c>
      <c r="R167" s="157">
        <f>[2]Ukraine!$G$165</f>
        <v>10663</v>
      </c>
      <c r="S167" s="157">
        <f>[2]Ukraine!$H$165</f>
        <v>10537</v>
      </c>
      <c r="T167" s="157">
        <f>[2]Ukraine!$I$165</f>
        <v>8133578.5999999996</v>
      </c>
      <c r="U167" s="157">
        <f>[2]Ukraine!$J$165</f>
        <v>345880.3</v>
      </c>
      <c r="V167" s="11"/>
      <c r="W167" s="36" t="s">
        <v>1236</v>
      </c>
      <c r="X167" s="36">
        <v>38.299999999999997</v>
      </c>
      <c r="Y167" s="36" t="s">
        <v>337</v>
      </c>
      <c r="Z167" s="157">
        <f>[3]Ukraine!$F$165</f>
        <v>592</v>
      </c>
      <c r="AA167" s="157">
        <f>[3]Ukraine!$G$165</f>
        <v>7358</v>
      </c>
      <c r="AB167" s="157">
        <f>[3]Ukraine!$H$165</f>
        <v>7219</v>
      </c>
      <c r="AC167" s="157">
        <f>[3]Ukraine!$I$165</f>
        <v>10938555.6</v>
      </c>
      <c r="AD167" s="157">
        <f>[3]Ukraine!$J$165</f>
        <v>238014.1</v>
      </c>
      <c r="AE167" s="11"/>
      <c r="AF167" s="37" t="s">
        <v>1236</v>
      </c>
      <c r="AG167" s="37">
        <v>38.299999999999997</v>
      </c>
      <c r="AH167" s="37" t="s">
        <v>337</v>
      </c>
      <c r="AI167" s="157">
        <f>[4]Ukraine!$F$165</f>
        <v>560</v>
      </c>
      <c r="AJ167" s="157">
        <f>[4]Ukraine!$G$165</f>
        <v>6412</v>
      </c>
      <c r="AK167" s="157">
        <f>[4]Ukraine!$H$165</f>
        <v>6273</v>
      </c>
      <c r="AL167" s="157">
        <f>[4]Ukraine!$I$165</f>
        <v>7109010.4000000004</v>
      </c>
      <c r="AM167" s="157">
        <f>[4]Ukraine!$J$165</f>
        <v>244282.4</v>
      </c>
      <c r="AN167" s="11"/>
      <c r="AO167" s="11" t="s">
        <v>1236</v>
      </c>
      <c r="AP167" s="11">
        <v>38.299999999999997</v>
      </c>
      <c r="AQ167" s="11" t="s">
        <v>337</v>
      </c>
      <c r="AR167" s="157">
        <f>[5]Ukraine!$F$165</f>
        <v>478</v>
      </c>
      <c r="AS167" s="157">
        <f>[5]Ukraine!$G$165</f>
        <v>5372</v>
      </c>
      <c r="AT167" s="157">
        <f>[5]Ukraine!$H$165</f>
        <v>5286</v>
      </c>
      <c r="AU167" s="157">
        <f>[5]Ukraine!$I$165</f>
        <v>8829528.6999999993</v>
      </c>
      <c r="AV167" s="157">
        <f>[5]Ukraine!$J$165</f>
        <v>229509.7</v>
      </c>
      <c r="AW167" s="11"/>
      <c r="AX167" s="33" t="s">
        <v>1236</v>
      </c>
      <c r="AY167" s="33">
        <v>38.299999999999997</v>
      </c>
      <c r="AZ167" s="33" t="s">
        <v>337</v>
      </c>
      <c r="BA167" s="157">
        <f>[6]Ukraine!$F$165</f>
        <v>542</v>
      </c>
      <c r="BB167" s="157">
        <f>[6]Ukraine!$G$165</f>
        <v>5602</v>
      </c>
      <c r="BC167" s="157">
        <f>[6]Ukraine!$H$165</f>
        <v>5510</v>
      </c>
      <c r="BD167" s="157">
        <f>[6]Ukraine!$I$165</f>
        <v>12068687.800000001</v>
      </c>
      <c r="BE167" s="157">
        <f>[6]Ukraine!$J$165</f>
        <v>330010.90000000002</v>
      </c>
      <c r="BG167" s="2">
        <v>38.299999999999997</v>
      </c>
      <c r="BH167" s="2" t="s">
        <v>337</v>
      </c>
      <c r="BI167" s="1">
        <f t="shared" si="114"/>
        <v>703</v>
      </c>
      <c r="BJ167" s="1">
        <f t="shared" si="115"/>
        <v>753</v>
      </c>
      <c r="BK167" s="1">
        <f t="shared" si="116"/>
        <v>592</v>
      </c>
      <c r="BL167" s="1">
        <f t="shared" si="117"/>
        <v>560</v>
      </c>
      <c r="BM167" s="1">
        <f t="shared" si="118"/>
        <v>478</v>
      </c>
      <c r="BN167" s="1">
        <f t="shared" si="119"/>
        <v>542</v>
      </c>
      <c r="BP167" s="1">
        <f t="shared" si="128"/>
        <v>12079</v>
      </c>
      <c r="BQ167" s="1">
        <f t="shared" si="129"/>
        <v>10537</v>
      </c>
      <c r="BR167" s="1">
        <f t="shared" si="130"/>
        <v>7219</v>
      </c>
      <c r="BS167" s="1">
        <f t="shared" si="131"/>
        <v>6273</v>
      </c>
      <c r="BT167" s="1">
        <f t="shared" si="132"/>
        <v>5286</v>
      </c>
      <c r="BU167" s="1">
        <f t="shared" si="133"/>
        <v>5510</v>
      </c>
      <c r="BW167" s="40">
        <f t="shared" si="120"/>
        <v>1.6567693477782296E-3</v>
      </c>
      <c r="BX167" s="40">
        <f t="shared" si="120"/>
        <v>1.5019049262966207E-3</v>
      </c>
      <c r="BY167" s="40">
        <f t="shared" si="120"/>
        <v>1.1656733656957459E-3</v>
      </c>
      <c r="BZ167" s="40">
        <f t="shared" si="120"/>
        <v>1.0856472347407116E-3</v>
      </c>
      <c r="CA167" s="40">
        <f t="shared" si="107"/>
        <v>9.2511714037646277E-4</v>
      </c>
      <c r="CB167" s="40">
        <f t="shared" si="107"/>
        <v>9.6419950005118482E-4</v>
      </c>
      <c r="CD167" s="10">
        <f t="shared" si="121"/>
        <v>299903.59999999998</v>
      </c>
      <c r="CE167" s="10">
        <f t="shared" si="122"/>
        <v>345880.3</v>
      </c>
      <c r="CF167" s="10">
        <f t="shared" si="123"/>
        <v>238014.1</v>
      </c>
      <c r="CG167" s="10">
        <f t="shared" si="124"/>
        <v>244282.4</v>
      </c>
      <c r="CH167" s="10">
        <f t="shared" si="125"/>
        <v>229509.7</v>
      </c>
      <c r="CI167" s="10">
        <f t="shared" si="126"/>
        <v>330010.90000000002</v>
      </c>
      <c r="CK167" s="40">
        <f t="shared" si="104"/>
        <v>1.1261799916635817E-3</v>
      </c>
      <c r="CL167" s="40">
        <f t="shared" si="104"/>
        <v>1.2815865846152281E-3</v>
      </c>
      <c r="CM167" s="40">
        <f t="shared" si="104"/>
        <v>9.1011629215255886E-4</v>
      </c>
      <c r="CN167" s="40">
        <f t="shared" si="101"/>
        <v>8.2581787878175837E-4</v>
      </c>
      <c r="CO167" s="40">
        <f t="shared" si="101"/>
        <v>6.3605813091596589E-4</v>
      </c>
      <c r="CP167" s="40">
        <f t="shared" si="101"/>
        <v>6.9804464945465562E-4</v>
      </c>
      <c r="CR167" s="9">
        <f t="shared" si="105"/>
        <v>24.828512294064076</v>
      </c>
      <c r="CS167" s="9">
        <f t="shared" si="105"/>
        <v>32.825310809528325</v>
      </c>
      <c r="CT167" s="9">
        <f t="shared" si="105"/>
        <v>32.970508380662139</v>
      </c>
      <c r="CU167" s="9">
        <f t="shared" si="102"/>
        <v>38.941877889367127</v>
      </c>
      <c r="CV167" s="9">
        <f t="shared" si="102"/>
        <v>43.418407113129021</v>
      </c>
      <c r="CW167" s="9">
        <f t="shared" si="102"/>
        <v>59.893085299455542</v>
      </c>
      <c r="CY167" s="9">
        <f t="shared" si="106"/>
        <v>67.974458434652831</v>
      </c>
      <c r="CZ167" s="9">
        <f t="shared" si="106"/>
        <v>85.330739794252423</v>
      </c>
      <c r="DA167" s="9">
        <f t="shared" si="106"/>
        <v>78.076442246696203</v>
      </c>
      <c r="DB167" s="9">
        <f t="shared" si="103"/>
        <v>76.066870743606785</v>
      </c>
      <c r="DC167" s="9">
        <f t="shared" si="103"/>
        <v>68.754334251890683</v>
      </c>
      <c r="DD167" s="9">
        <f t="shared" si="103"/>
        <v>72.396288259597711</v>
      </c>
      <c r="DF167" s="9">
        <f>IF($A167=2,IF(ISNUMBER(CR167/Ukraine!CR167),100*CR167/Ukraine!CR167,""),"")</f>
        <v>100</v>
      </c>
      <c r="DG167" s="9">
        <f>IF($A167=2,IF(ISNUMBER(CS167/Ukraine!CS167),100*CS167/Ukraine!CS167,""),"")</f>
        <v>100</v>
      </c>
      <c r="DH167" s="9">
        <f>IF($A167=2,IF(ISNUMBER(CT167/Ukraine!CT167),100*CT167/Ukraine!CT167,""),"")</f>
        <v>100</v>
      </c>
      <c r="DI167" s="9">
        <f>IF($A167=2,IF(ISNUMBER(CU167/Ukraine!CU167),100*CU167/Ukraine!CU167,""),"")</f>
        <v>100</v>
      </c>
      <c r="DJ167" s="9">
        <f>IF($A167=2,IF(ISNUMBER(CV167/Ukraine!CV167),100*CV167/Ukraine!CV167,""),"")</f>
        <v>100</v>
      </c>
      <c r="DK167" s="9">
        <f>IF($A167=2,IF(ISNUMBER(CW167/Ukraine!CW167),100*CW167/Ukraine!CW167,""),"")</f>
        <v>100</v>
      </c>
      <c r="DM167" s="40">
        <f t="shared" si="108"/>
        <v>-0.12765957446808507</v>
      </c>
      <c r="DN167" s="40">
        <f t="shared" si="109"/>
        <v>-0.31489038625794818</v>
      </c>
      <c r="DO167" s="40">
        <f t="shared" si="110"/>
        <v>-0.13104308075910787</v>
      </c>
      <c r="DP167" s="40">
        <f t="shared" si="111"/>
        <v>-0.15734098517455763</v>
      </c>
      <c r="DQ167" s="40">
        <f t="shared" si="112"/>
        <v>4.2376087779038896E-2</v>
      </c>
      <c r="DR167" s="40">
        <f t="shared" si="113"/>
        <v>-0.54383641029886576</v>
      </c>
      <c r="DT167" s="40">
        <f t="shared" si="134"/>
        <v>0.32208125967241696</v>
      </c>
      <c r="DU167" s="40">
        <f t="shared" si="135"/>
        <v>4.4233418527652724E-3</v>
      </c>
      <c r="DV167" s="40">
        <f t="shared" si="136"/>
        <v>0.18111244873031174</v>
      </c>
      <c r="DW167" s="40">
        <f t="shared" si="137"/>
        <v>0.11495411794160515</v>
      </c>
      <c r="DX167" s="40">
        <f t="shared" si="138"/>
        <v>0.3794399491303504</v>
      </c>
      <c r="DY167" s="40">
        <f t="shared" si="127"/>
        <v>1.4122704006624915</v>
      </c>
    </row>
    <row r="168" spans="1:129" x14ac:dyDescent="0.2">
      <c r="A168" s="39">
        <f>'Industry selection'!C168</f>
        <v>1</v>
      </c>
      <c r="B168" s="2">
        <v>39</v>
      </c>
      <c r="C168" s="2" t="s">
        <v>339</v>
      </c>
      <c r="E168" s="30" t="s">
        <v>338</v>
      </c>
      <c r="F168" s="31">
        <v>39</v>
      </c>
      <c r="G168" s="32" t="s">
        <v>339</v>
      </c>
      <c r="H168" s="157">
        <f>[1]Ukraine!$F$166</f>
        <v>29</v>
      </c>
      <c r="I168" s="157">
        <f>[1]Ukraine!$G$166</f>
        <v>636</v>
      </c>
      <c r="J168" s="157">
        <f>[1]Ukraine!$H$166</f>
        <v>627</v>
      </c>
      <c r="K168" s="157">
        <f>[1]Ukraine!$I$166</f>
        <v>93943.2</v>
      </c>
      <c r="L168" s="157">
        <f>[1]Ukraine!$J$166</f>
        <v>18122.099999999999</v>
      </c>
      <c r="M168" s="11"/>
      <c r="N168" s="33" t="s">
        <v>892</v>
      </c>
      <c r="O168" s="36">
        <v>39</v>
      </c>
      <c r="P168" s="35" t="s">
        <v>339</v>
      </c>
      <c r="Q168" s="157">
        <f>[2]Ukraine!$F$166</f>
        <v>34</v>
      </c>
      <c r="R168" s="157">
        <f>[2]Ukraine!$G$166</f>
        <v>348</v>
      </c>
      <c r="S168" s="157">
        <f>[2]Ukraine!$H$166</f>
        <v>332</v>
      </c>
      <c r="T168" s="157">
        <f>[2]Ukraine!$I$166</f>
        <v>44490.1</v>
      </c>
      <c r="U168" s="157">
        <f>[2]Ukraine!$J$166</f>
        <v>8154.3</v>
      </c>
      <c r="V168" s="11"/>
      <c r="W168" s="36" t="s">
        <v>1237</v>
      </c>
      <c r="X168" s="36">
        <v>39</v>
      </c>
      <c r="Y168" s="36" t="s">
        <v>339</v>
      </c>
      <c r="Z168" s="157">
        <f>[3]Ukraine!$F$166</f>
        <v>38</v>
      </c>
      <c r="AA168" s="157">
        <f>[3]Ukraine!$G$166</f>
        <v>735</v>
      </c>
      <c r="AB168" s="157">
        <f>[3]Ukraine!$H$166</f>
        <v>724</v>
      </c>
      <c r="AC168" s="157">
        <f>[3]Ukraine!$I$166</f>
        <v>55125.9</v>
      </c>
      <c r="AD168" s="157">
        <f>[3]Ukraine!$J$166</f>
        <v>38577.4</v>
      </c>
      <c r="AE168" s="11"/>
      <c r="AF168" s="37" t="s">
        <v>1237</v>
      </c>
      <c r="AG168" s="37">
        <v>39</v>
      </c>
      <c r="AH168" s="37" t="s">
        <v>339</v>
      </c>
      <c r="AI168" s="157">
        <f>[4]Ukraine!$F$166</f>
        <v>47</v>
      </c>
      <c r="AJ168" s="157">
        <f>[4]Ukraine!$G$166</f>
        <v>721</v>
      </c>
      <c r="AK168" s="157">
        <f>[4]Ukraine!$H$166</f>
        <v>702</v>
      </c>
      <c r="AL168" s="157">
        <f>[4]Ukraine!$I$166</f>
        <v>160297.1</v>
      </c>
      <c r="AM168" s="157">
        <f>[4]Ukraine!$J$166</f>
        <v>39319.300000000003</v>
      </c>
      <c r="AN168" s="11"/>
      <c r="AO168" s="11" t="s">
        <v>1237</v>
      </c>
      <c r="AP168" s="11">
        <v>39</v>
      </c>
      <c r="AQ168" s="11" t="s">
        <v>339</v>
      </c>
      <c r="AR168" s="157">
        <f>[5]Ukraine!$F$166</f>
        <v>46</v>
      </c>
      <c r="AS168" s="157">
        <f>[5]Ukraine!$G$166</f>
        <v>632</v>
      </c>
      <c r="AT168" s="157">
        <f>[5]Ukraine!$H$166</f>
        <v>612</v>
      </c>
      <c r="AU168" s="157">
        <f>[5]Ukraine!$I$166</f>
        <v>207064.8</v>
      </c>
      <c r="AV168" s="157">
        <f>[5]Ukraine!$J$166</f>
        <v>33737</v>
      </c>
      <c r="AW168" s="11"/>
      <c r="AX168" s="33" t="s">
        <v>1237</v>
      </c>
      <c r="AY168" s="33">
        <v>39</v>
      </c>
      <c r="AZ168" s="33" t="s">
        <v>339</v>
      </c>
      <c r="BA168" s="157">
        <f>[6]Ukraine!$F$166</f>
        <v>53</v>
      </c>
      <c r="BB168" s="157">
        <f>[6]Ukraine!$G$166</f>
        <v>498</v>
      </c>
      <c r="BC168" s="157">
        <f>[6]Ukraine!$H$166</f>
        <v>478</v>
      </c>
      <c r="BD168" s="157">
        <f>[6]Ukraine!$I$166</f>
        <v>59804</v>
      </c>
      <c r="BE168" s="157">
        <f>[6]Ukraine!$J$166</f>
        <v>46464.1</v>
      </c>
      <c r="BG168" s="2">
        <v>39</v>
      </c>
      <c r="BH168" s="2" t="s">
        <v>339</v>
      </c>
      <c r="BI168" s="1">
        <f t="shared" si="114"/>
        <v>29</v>
      </c>
      <c r="BJ168" s="1">
        <f t="shared" si="115"/>
        <v>34</v>
      </c>
      <c r="BK168" s="1">
        <f t="shared" si="116"/>
        <v>38</v>
      </c>
      <c r="BL168" s="1">
        <f t="shared" si="117"/>
        <v>47</v>
      </c>
      <c r="BM168" s="1">
        <f t="shared" si="118"/>
        <v>46</v>
      </c>
      <c r="BN168" s="1">
        <f t="shared" si="119"/>
        <v>53</v>
      </c>
      <c r="BP168" s="1">
        <f t="shared" si="128"/>
        <v>627</v>
      </c>
      <c r="BQ168" s="1">
        <f t="shared" si="129"/>
        <v>332</v>
      </c>
      <c r="BR168" s="1">
        <f t="shared" si="130"/>
        <v>724</v>
      </c>
      <c r="BS168" s="1">
        <f t="shared" si="131"/>
        <v>702</v>
      </c>
      <c r="BT168" s="1">
        <f t="shared" si="132"/>
        <v>612</v>
      </c>
      <c r="BU168" s="1">
        <f t="shared" si="133"/>
        <v>478</v>
      </c>
      <c r="BW168" s="40" t="str">
        <f t="shared" si="120"/>
        <v/>
      </c>
      <c r="BX168" s="40" t="str">
        <f t="shared" si="120"/>
        <v/>
      </c>
      <c r="BY168" s="40" t="str">
        <f t="shared" si="120"/>
        <v/>
      </c>
      <c r="BZ168" s="40" t="str">
        <f t="shared" si="120"/>
        <v/>
      </c>
      <c r="CA168" s="40" t="str">
        <f t="shared" si="107"/>
        <v/>
      </c>
      <c r="CB168" s="40" t="str">
        <f t="shared" si="107"/>
        <v/>
      </c>
      <c r="CD168" s="10">
        <f t="shared" si="121"/>
        <v>18122.099999999999</v>
      </c>
      <c r="CE168" s="10">
        <f t="shared" si="122"/>
        <v>8154.3</v>
      </c>
      <c r="CF168" s="10">
        <f t="shared" si="123"/>
        <v>38577.4</v>
      </c>
      <c r="CG168" s="10">
        <f t="shared" si="124"/>
        <v>39319.300000000003</v>
      </c>
      <c r="CH168" s="10">
        <f t="shared" si="125"/>
        <v>33737</v>
      </c>
      <c r="CI168" s="10">
        <f t="shared" si="126"/>
        <v>46464.1</v>
      </c>
      <c r="CK168" s="40" t="str">
        <f t="shared" si="104"/>
        <v/>
      </c>
      <c r="CL168" s="40" t="str">
        <f t="shared" si="104"/>
        <v/>
      </c>
      <c r="CM168" s="40" t="str">
        <f t="shared" si="104"/>
        <v/>
      </c>
      <c r="CN168" s="40" t="str">
        <f t="shared" si="101"/>
        <v/>
      </c>
      <c r="CO168" s="40" t="str">
        <f t="shared" si="101"/>
        <v/>
      </c>
      <c r="CP168" s="40" t="str">
        <f t="shared" si="101"/>
        <v/>
      </c>
      <c r="CR168" s="9" t="str">
        <f t="shared" si="105"/>
        <v/>
      </c>
      <c r="CS168" s="9" t="str">
        <f t="shared" si="105"/>
        <v/>
      </c>
      <c r="CT168" s="9" t="str">
        <f t="shared" si="105"/>
        <v/>
      </c>
      <c r="CU168" s="9" t="str">
        <f t="shared" si="102"/>
        <v/>
      </c>
      <c r="CV168" s="9" t="str">
        <f t="shared" si="102"/>
        <v/>
      </c>
      <c r="CW168" s="9" t="str">
        <f t="shared" si="102"/>
        <v/>
      </c>
      <c r="CY168" s="9" t="str">
        <f t="shared" si="106"/>
        <v/>
      </c>
      <c r="CZ168" s="9" t="str">
        <f t="shared" si="106"/>
        <v/>
      </c>
      <c r="DA168" s="9" t="str">
        <f t="shared" si="106"/>
        <v/>
      </c>
      <c r="DB168" s="9" t="str">
        <f t="shared" si="103"/>
        <v/>
      </c>
      <c r="DC168" s="9" t="str">
        <f t="shared" si="103"/>
        <v/>
      </c>
      <c r="DD168" s="9" t="str">
        <f t="shared" si="103"/>
        <v/>
      </c>
      <c r="DF168" s="9" t="str">
        <f>IF($A168=2,IF(ISNUMBER(CR168/Ukraine!CR168),100*CR168/Ukraine!CR168,""),"")</f>
        <v/>
      </c>
      <c r="DG168" s="9" t="str">
        <f>IF($A168=2,IF(ISNUMBER(CS168/Ukraine!CS168),100*CS168/Ukraine!CS168,""),"")</f>
        <v/>
      </c>
      <c r="DH168" s="9" t="str">
        <f>IF($A168=2,IF(ISNUMBER(CT168/Ukraine!CT168),100*CT168/Ukraine!CT168,""),"")</f>
        <v/>
      </c>
      <c r="DI168" s="9" t="str">
        <f>IF($A168=2,IF(ISNUMBER(CU168/Ukraine!CU168),100*CU168/Ukraine!CU168,""),"")</f>
        <v/>
      </c>
      <c r="DJ168" s="9" t="str">
        <f>IF($A168=2,IF(ISNUMBER(CV168/Ukraine!CV168),100*CV168/Ukraine!CV168,""),"")</f>
        <v/>
      </c>
      <c r="DK168" s="9" t="str">
        <f>IF($A168=2,IF(ISNUMBER(CW168/Ukraine!CW168),100*CW168/Ukraine!CW168,""),"")</f>
        <v/>
      </c>
      <c r="DM168" s="40" t="str">
        <f t="shared" si="108"/>
        <v/>
      </c>
      <c r="DN168" s="40" t="str">
        <f t="shared" si="109"/>
        <v/>
      </c>
      <c r="DO168" s="40" t="str">
        <f t="shared" si="110"/>
        <v/>
      </c>
      <c r="DP168" s="40" t="str">
        <f t="shared" si="111"/>
        <v/>
      </c>
      <c r="DQ168" s="40" t="str">
        <f t="shared" si="112"/>
        <v/>
      </c>
      <c r="DR168" s="40" t="str">
        <f t="shared" si="113"/>
        <v/>
      </c>
      <c r="DT168" s="40" t="str">
        <f t="shared" si="134"/>
        <v/>
      </c>
      <c r="DU168" s="40" t="str">
        <f t="shared" si="135"/>
        <v/>
      </c>
      <c r="DV168" s="40" t="str">
        <f t="shared" si="136"/>
        <v/>
      </c>
      <c r="DW168" s="40" t="str">
        <f t="shared" si="137"/>
        <v/>
      </c>
      <c r="DX168" s="40" t="str">
        <f t="shared" si="138"/>
        <v/>
      </c>
      <c r="DY168" s="40" t="str">
        <f t="shared" si="127"/>
        <v/>
      </c>
    </row>
    <row r="169" spans="1:129" x14ac:dyDescent="0.2">
      <c r="A169" s="39" t="str">
        <f>'Industry selection'!C169</f>
        <v/>
      </c>
      <c r="B169" s="2" t="s">
        <v>341</v>
      </c>
      <c r="C169" s="2" t="s">
        <v>342</v>
      </c>
      <c r="E169" s="30" t="s">
        <v>340</v>
      </c>
      <c r="F169" s="31" t="s">
        <v>341</v>
      </c>
      <c r="G169" s="32" t="s">
        <v>342</v>
      </c>
      <c r="H169" s="157">
        <f>[1]Ukraine!$F$167</f>
        <v>32062</v>
      </c>
      <c r="I169" s="157">
        <f>[1]Ukraine!$G$167</f>
        <v>391604</v>
      </c>
      <c r="J169" s="157">
        <f>[1]Ukraine!$H$167</f>
        <v>381487</v>
      </c>
      <c r="K169" s="157">
        <f>[1]Ukraine!$I$167</f>
        <v>151390254.09999999</v>
      </c>
      <c r="L169" s="157">
        <f>[1]Ukraine!$J$167</f>
        <v>10923512.4</v>
      </c>
      <c r="M169" s="11"/>
      <c r="N169" s="33" t="s">
        <v>893</v>
      </c>
      <c r="O169" s="36" t="s">
        <v>341</v>
      </c>
      <c r="P169" s="35" t="s">
        <v>342</v>
      </c>
      <c r="Q169" s="157">
        <f>[2]Ukraine!$F$167</f>
        <v>33799</v>
      </c>
      <c r="R169" s="157">
        <f>[2]Ukraine!$G$167</f>
        <v>355502</v>
      </c>
      <c r="S169" s="157">
        <f>[2]Ukraine!$H$167</f>
        <v>346732</v>
      </c>
      <c r="T169" s="157">
        <f>[2]Ukraine!$I$167</f>
        <v>136545195.80000001</v>
      </c>
      <c r="U169" s="157">
        <f>[2]Ukraine!$J$167</f>
        <v>9670605.4000000004</v>
      </c>
      <c r="V169" s="11"/>
      <c r="W169" s="36" t="s">
        <v>1238</v>
      </c>
      <c r="X169" s="36" t="s">
        <v>341</v>
      </c>
      <c r="Y169" s="36" t="s">
        <v>342</v>
      </c>
      <c r="Z169" s="157">
        <f>[3]Ukraine!$F$167</f>
        <v>29785</v>
      </c>
      <c r="AA169" s="157">
        <f>[3]Ukraine!$G$167</f>
        <v>286108</v>
      </c>
      <c r="AB169" s="157">
        <f>[3]Ukraine!$H$167</f>
        <v>278167</v>
      </c>
      <c r="AC169" s="157">
        <f>[3]Ukraine!$I$167</f>
        <v>150466561.90000001</v>
      </c>
      <c r="AD169" s="157">
        <f>[3]Ukraine!$J$167</f>
        <v>11083740.5</v>
      </c>
      <c r="AE169" s="11"/>
      <c r="AF169" s="37" t="s">
        <v>1238</v>
      </c>
      <c r="AG169" s="37" t="s">
        <v>341</v>
      </c>
      <c r="AH169" s="37" t="s">
        <v>342</v>
      </c>
      <c r="AI169" s="157">
        <f>[4]Ukraine!$F$167</f>
        <v>29165</v>
      </c>
      <c r="AJ169" s="157">
        <f>[4]Ukraine!$G$167</f>
        <v>248099</v>
      </c>
      <c r="AK169" s="157">
        <f>[4]Ukraine!$H$167</f>
        <v>239192</v>
      </c>
      <c r="AL169" s="157">
        <f>[4]Ukraine!$I$167</f>
        <v>142871939.19999999</v>
      </c>
      <c r="AM169" s="157">
        <f>[4]Ukraine!$J$167</f>
        <v>8625382.6999999993</v>
      </c>
      <c r="AN169" s="11"/>
      <c r="AO169" s="11" t="s">
        <v>1238</v>
      </c>
      <c r="AP169" s="11" t="s">
        <v>341</v>
      </c>
      <c r="AQ169" s="11" t="s">
        <v>342</v>
      </c>
      <c r="AR169" s="157">
        <f>[5]Ukraine!$F$167</f>
        <v>24333</v>
      </c>
      <c r="AS169" s="157">
        <f>[5]Ukraine!$G$167</f>
        <v>247031</v>
      </c>
      <c r="AT169" s="157">
        <f>[5]Ukraine!$H$167</f>
        <v>241697</v>
      </c>
      <c r="AU169" s="157">
        <f>[5]Ukraine!$I$167</f>
        <v>169705339.09999999</v>
      </c>
      <c r="AV169" s="157">
        <f>[5]Ukraine!$J$167</f>
        <v>10402221.199999999</v>
      </c>
      <c r="AW169" s="11"/>
      <c r="AX169" s="33" t="s">
        <v>1238</v>
      </c>
      <c r="AY169" s="33" t="s">
        <v>341</v>
      </c>
      <c r="AZ169" s="33" t="s">
        <v>342</v>
      </c>
      <c r="BA169" s="157">
        <f>[6]Ukraine!$F$167</f>
        <v>27468</v>
      </c>
      <c r="BB169" s="157">
        <f>[6]Ukraine!$G$167</f>
        <v>257785</v>
      </c>
      <c r="BC169" s="157">
        <f>[6]Ukraine!$H$167</f>
        <v>251841</v>
      </c>
      <c r="BD169" s="157">
        <f>[6]Ukraine!$I$167</f>
        <v>221404892.09999999</v>
      </c>
      <c r="BE169" s="157">
        <f>[6]Ukraine!$J$167</f>
        <v>14925316.1</v>
      </c>
      <c r="BG169" s="2" t="s">
        <v>341</v>
      </c>
      <c r="BH169" s="2" t="s">
        <v>342</v>
      </c>
      <c r="BI169" s="1">
        <f t="shared" si="114"/>
        <v>32062</v>
      </c>
      <c r="BJ169" s="1">
        <f t="shared" si="115"/>
        <v>33799</v>
      </c>
      <c r="BK169" s="1">
        <f t="shared" si="116"/>
        <v>29785</v>
      </c>
      <c r="BL169" s="1">
        <f t="shared" si="117"/>
        <v>29165</v>
      </c>
      <c r="BM169" s="1">
        <f t="shared" si="118"/>
        <v>24333</v>
      </c>
      <c r="BN169" s="1">
        <f t="shared" si="119"/>
        <v>27468</v>
      </c>
      <c r="BP169" s="1">
        <f t="shared" si="128"/>
        <v>381487</v>
      </c>
      <c r="BQ169" s="1">
        <f t="shared" si="129"/>
        <v>346732</v>
      </c>
      <c r="BR169" s="1">
        <f t="shared" si="130"/>
        <v>278167</v>
      </c>
      <c r="BS169" s="1">
        <f t="shared" si="131"/>
        <v>239192</v>
      </c>
      <c r="BT169" s="1">
        <f t="shared" si="132"/>
        <v>241697</v>
      </c>
      <c r="BU169" s="1">
        <f t="shared" si="133"/>
        <v>251841</v>
      </c>
      <c r="BW169" s="40" t="str">
        <f t="shared" si="120"/>
        <v/>
      </c>
      <c r="BX169" s="40" t="str">
        <f t="shared" si="120"/>
        <v/>
      </c>
      <c r="BY169" s="40" t="str">
        <f t="shared" si="120"/>
        <v/>
      </c>
      <c r="BZ169" s="40" t="str">
        <f t="shared" si="120"/>
        <v/>
      </c>
      <c r="CA169" s="40" t="str">
        <f t="shared" si="107"/>
        <v/>
      </c>
      <c r="CB169" s="40" t="str">
        <f t="shared" si="107"/>
        <v/>
      </c>
      <c r="CD169" s="10">
        <f t="shared" si="121"/>
        <v>10923512.4</v>
      </c>
      <c r="CE169" s="10">
        <f t="shared" si="122"/>
        <v>9670605.4000000004</v>
      </c>
      <c r="CF169" s="10">
        <f t="shared" si="123"/>
        <v>11083740.5</v>
      </c>
      <c r="CG169" s="10">
        <f t="shared" si="124"/>
        <v>8625382.6999999993</v>
      </c>
      <c r="CH169" s="10">
        <f t="shared" si="125"/>
        <v>10402221.199999999</v>
      </c>
      <c r="CI169" s="10">
        <f t="shared" si="126"/>
        <v>14925316.1</v>
      </c>
      <c r="CK169" s="40" t="str">
        <f t="shared" si="104"/>
        <v/>
      </c>
      <c r="CL169" s="40" t="str">
        <f t="shared" si="104"/>
        <v/>
      </c>
      <c r="CM169" s="40" t="str">
        <f t="shared" si="104"/>
        <v/>
      </c>
      <c r="CN169" s="40" t="str">
        <f t="shared" si="101"/>
        <v/>
      </c>
      <c r="CO169" s="40" t="str">
        <f t="shared" si="101"/>
        <v/>
      </c>
      <c r="CP169" s="40" t="str">
        <f t="shared" si="101"/>
        <v/>
      </c>
      <c r="CR169" s="9" t="str">
        <f t="shared" si="105"/>
        <v/>
      </c>
      <c r="CS169" s="9" t="str">
        <f t="shared" si="105"/>
        <v/>
      </c>
      <c r="CT169" s="9" t="str">
        <f t="shared" si="105"/>
        <v/>
      </c>
      <c r="CU169" s="9" t="str">
        <f t="shared" si="102"/>
        <v/>
      </c>
      <c r="CV169" s="9" t="str">
        <f t="shared" si="102"/>
        <v/>
      </c>
      <c r="CW169" s="9" t="str">
        <f t="shared" si="102"/>
        <v/>
      </c>
      <c r="CY169" s="9" t="str">
        <f t="shared" si="106"/>
        <v/>
      </c>
      <c r="CZ169" s="9" t="str">
        <f t="shared" si="106"/>
        <v/>
      </c>
      <c r="DA169" s="9" t="str">
        <f t="shared" si="106"/>
        <v/>
      </c>
      <c r="DB169" s="9" t="str">
        <f t="shared" si="103"/>
        <v/>
      </c>
      <c r="DC169" s="9" t="str">
        <f t="shared" si="103"/>
        <v/>
      </c>
      <c r="DD169" s="9" t="str">
        <f t="shared" si="103"/>
        <v/>
      </c>
      <c r="DF169" s="9" t="str">
        <f>IF($A169=2,IF(ISNUMBER(CR169/Ukraine!CR169),100*CR169/Ukraine!CR169,""),"")</f>
        <v/>
      </c>
      <c r="DG169" s="9" t="str">
        <f>IF($A169=2,IF(ISNUMBER(CS169/Ukraine!CS169),100*CS169/Ukraine!CS169,""),"")</f>
        <v/>
      </c>
      <c r="DH169" s="9" t="str">
        <f>IF($A169=2,IF(ISNUMBER(CT169/Ukraine!CT169),100*CT169/Ukraine!CT169,""),"")</f>
        <v/>
      </c>
      <c r="DI169" s="9" t="str">
        <f>IF($A169=2,IF(ISNUMBER(CU169/Ukraine!CU169),100*CU169/Ukraine!CU169,""),"")</f>
        <v/>
      </c>
      <c r="DJ169" s="9" t="str">
        <f>IF($A169=2,IF(ISNUMBER(CV169/Ukraine!CV169),100*CV169/Ukraine!CV169,""),"")</f>
        <v/>
      </c>
      <c r="DK169" s="9" t="str">
        <f>IF($A169=2,IF(ISNUMBER(CW169/Ukraine!CW169),100*CW169/Ukraine!CW169,""),"")</f>
        <v/>
      </c>
      <c r="DM169" s="40" t="str">
        <f t="shared" si="108"/>
        <v/>
      </c>
      <c r="DN169" s="40" t="str">
        <f t="shared" si="109"/>
        <v/>
      </c>
      <c r="DO169" s="40" t="str">
        <f t="shared" si="110"/>
        <v/>
      </c>
      <c r="DP169" s="40" t="str">
        <f t="shared" si="111"/>
        <v/>
      </c>
      <c r="DQ169" s="40" t="str">
        <f t="shared" si="112"/>
        <v/>
      </c>
      <c r="DR169" s="40" t="str">
        <f t="shared" si="113"/>
        <v/>
      </c>
      <c r="DT169" s="40" t="str">
        <f t="shared" si="134"/>
        <v/>
      </c>
      <c r="DU169" s="40" t="str">
        <f t="shared" si="135"/>
        <v/>
      </c>
      <c r="DV169" s="40" t="str">
        <f t="shared" si="136"/>
        <v/>
      </c>
      <c r="DW169" s="40" t="str">
        <f t="shared" si="137"/>
        <v/>
      </c>
      <c r="DX169" s="40" t="str">
        <f t="shared" si="138"/>
        <v/>
      </c>
      <c r="DY169" s="40" t="str">
        <f t="shared" si="127"/>
        <v/>
      </c>
    </row>
    <row r="170" spans="1:129" x14ac:dyDescent="0.2">
      <c r="A170" s="39" t="str">
        <f>'Industry selection'!C170</f>
        <v/>
      </c>
      <c r="B170" s="2">
        <v>41</v>
      </c>
      <c r="C170" s="2" t="s">
        <v>344</v>
      </c>
      <c r="E170" s="30" t="s">
        <v>343</v>
      </c>
      <c r="F170" s="31">
        <v>41</v>
      </c>
      <c r="G170" s="32" t="s">
        <v>344</v>
      </c>
      <c r="H170" s="157">
        <f>[1]Ukraine!$F$168</f>
        <v>19884</v>
      </c>
      <c r="I170" s="157">
        <f>[1]Ukraine!$G$168</f>
        <v>217644</v>
      </c>
      <c r="J170" s="157">
        <f>[1]Ukraine!$H$168</f>
        <v>211510</v>
      </c>
      <c r="K170" s="157">
        <f>[1]Ukraine!$I$168</f>
        <v>103820058.40000001</v>
      </c>
      <c r="L170" s="157">
        <f>[1]Ukraine!$J$168</f>
        <v>6113029.5999999996</v>
      </c>
      <c r="M170" s="11"/>
      <c r="N170" s="33" t="s">
        <v>894</v>
      </c>
      <c r="O170" s="36">
        <v>41</v>
      </c>
      <c r="P170" s="35" t="s">
        <v>344</v>
      </c>
      <c r="Q170" s="157">
        <f>[2]Ukraine!$F$168</f>
        <v>21223</v>
      </c>
      <c r="R170" s="157">
        <f>[2]Ukraine!$G$168</f>
        <v>195054</v>
      </c>
      <c r="S170" s="157">
        <f>[2]Ukraine!$H$168</f>
        <v>189311</v>
      </c>
      <c r="T170" s="157">
        <f>[2]Ukraine!$I$168</f>
        <v>88969540.5</v>
      </c>
      <c r="U170" s="157">
        <f>[2]Ukraine!$J$168</f>
        <v>4985460.5999999996</v>
      </c>
      <c r="V170" s="11"/>
      <c r="W170" s="36" t="s">
        <v>1239</v>
      </c>
      <c r="X170" s="36">
        <v>41</v>
      </c>
      <c r="Y170" s="36" t="s">
        <v>344</v>
      </c>
      <c r="Z170" s="157">
        <f>[3]Ukraine!$F$168</f>
        <v>18525</v>
      </c>
      <c r="AA170" s="157">
        <f>[3]Ukraine!$G$168</f>
        <v>157794</v>
      </c>
      <c r="AB170" s="157">
        <f>[3]Ukraine!$H$168</f>
        <v>152441</v>
      </c>
      <c r="AC170" s="157">
        <f>[3]Ukraine!$I$168</f>
        <v>108391910.40000001</v>
      </c>
      <c r="AD170" s="157">
        <f>[3]Ukraine!$J$168</f>
        <v>7432569</v>
      </c>
      <c r="AE170" s="11"/>
      <c r="AF170" s="37" t="s">
        <v>1239</v>
      </c>
      <c r="AG170" s="37">
        <v>41</v>
      </c>
      <c r="AH170" s="37" t="s">
        <v>344</v>
      </c>
      <c r="AI170" s="157">
        <f>[4]Ukraine!$F$168</f>
        <v>17991</v>
      </c>
      <c r="AJ170" s="157">
        <f>[4]Ukraine!$G$168</f>
        <v>139525</v>
      </c>
      <c r="AK170" s="157">
        <f>[4]Ukraine!$H$168</f>
        <v>133861</v>
      </c>
      <c r="AL170" s="157">
        <f>[4]Ukraine!$I$168</f>
        <v>85189095.599999994</v>
      </c>
      <c r="AM170" s="157">
        <f>[4]Ukraine!$J$168</f>
        <v>4593267.2</v>
      </c>
      <c r="AN170" s="11"/>
      <c r="AO170" s="11" t="s">
        <v>1239</v>
      </c>
      <c r="AP170" s="11">
        <v>41</v>
      </c>
      <c r="AQ170" s="11" t="s">
        <v>344</v>
      </c>
      <c r="AR170" s="157">
        <f>[5]Ukraine!$F$168</f>
        <v>14564</v>
      </c>
      <c r="AS170" s="157">
        <f>[5]Ukraine!$G$168</f>
        <v>139031</v>
      </c>
      <c r="AT170" s="157">
        <f>[5]Ukraine!$H$168</f>
        <v>135776</v>
      </c>
      <c r="AU170" s="157">
        <f>[5]Ukraine!$I$168</f>
        <v>100666201.09999999</v>
      </c>
      <c r="AV170" s="157">
        <f>[5]Ukraine!$J$168</f>
        <v>5485856.2000000002</v>
      </c>
      <c r="AW170" s="11"/>
      <c r="AX170" s="33" t="s">
        <v>1239</v>
      </c>
      <c r="AY170" s="33">
        <v>41</v>
      </c>
      <c r="AZ170" s="33" t="s">
        <v>344</v>
      </c>
      <c r="BA170" s="157">
        <f>[6]Ukraine!$F$168</f>
        <v>16424</v>
      </c>
      <c r="BB170" s="157">
        <f>[6]Ukraine!$G$168</f>
        <v>142794</v>
      </c>
      <c r="BC170" s="157">
        <f>[6]Ukraine!$H$168</f>
        <v>139021</v>
      </c>
      <c r="BD170" s="157">
        <f>[6]Ukraine!$I$168</f>
        <v>128000246.09999999</v>
      </c>
      <c r="BE170" s="157">
        <f>[6]Ukraine!$J$168</f>
        <v>7780973</v>
      </c>
      <c r="BG170" s="2">
        <v>41</v>
      </c>
      <c r="BH170" s="2" t="s">
        <v>344</v>
      </c>
      <c r="BI170" s="1">
        <f t="shared" si="114"/>
        <v>19884</v>
      </c>
      <c r="BJ170" s="1">
        <f t="shared" si="115"/>
        <v>21223</v>
      </c>
      <c r="BK170" s="1">
        <f t="shared" si="116"/>
        <v>18525</v>
      </c>
      <c r="BL170" s="1">
        <f t="shared" si="117"/>
        <v>17991</v>
      </c>
      <c r="BM170" s="1">
        <f t="shared" si="118"/>
        <v>14564</v>
      </c>
      <c r="BN170" s="1">
        <f t="shared" si="119"/>
        <v>16424</v>
      </c>
      <c r="BP170" s="1">
        <f t="shared" si="128"/>
        <v>211510</v>
      </c>
      <c r="BQ170" s="1">
        <f t="shared" si="129"/>
        <v>189311</v>
      </c>
      <c r="BR170" s="1">
        <f t="shared" si="130"/>
        <v>152441</v>
      </c>
      <c r="BS170" s="1">
        <f t="shared" si="131"/>
        <v>133861</v>
      </c>
      <c r="BT170" s="1">
        <f t="shared" si="132"/>
        <v>135776</v>
      </c>
      <c r="BU170" s="1">
        <f t="shared" si="133"/>
        <v>139021</v>
      </c>
      <c r="BW170" s="40" t="str">
        <f t="shared" si="120"/>
        <v/>
      </c>
      <c r="BX170" s="40" t="str">
        <f t="shared" si="120"/>
        <v/>
      </c>
      <c r="BY170" s="40" t="str">
        <f t="shared" si="120"/>
        <v/>
      </c>
      <c r="BZ170" s="40" t="str">
        <f t="shared" si="120"/>
        <v/>
      </c>
      <c r="CA170" s="40" t="str">
        <f t="shared" si="107"/>
        <v/>
      </c>
      <c r="CB170" s="40" t="str">
        <f t="shared" si="107"/>
        <v/>
      </c>
      <c r="CD170" s="10">
        <f t="shared" si="121"/>
        <v>6113029.5999999996</v>
      </c>
      <c r="CE170" s="10">
        <f t="shared" si="122"/>
        <v>4985460.5999999996</v>
      </c>
      <c r="CF170" s="10">
        <f t="shared" si="123"/>
        <v>7432569</v>
      </c>
      <c r="CG170" s="10">
        <f t="shared" si="124"/>
        <v>4593267.2</v>
      </c>
      <c r="CH170" s="10">
        <f t="shared" si="125"/>
        <v>5485856.2000000002</v>
      </c>
      <c r="CI170" s="10">
        <f t="shared" si="126"/>
        <v>7780973</v>
      </c>
      <c r="CK170" s="40" t="str">
        <f t="shared" si="104"/>
        <v/>
      </c>
      <c r="CL170" s="40" t="str">
        <f t="shared" si="104"/>
        <v/>
      </c>
      <c r="CM170" s="40" t="str">
        <f t="shared" si="104"/>
        <v/>
      </c>
      <c r="CN170" s="40" t="str">
        <f t="shared" si="101"/>
        <v/>
      </c>
      <c r="CO170" s="40" t="str">
        <f t="shared" si="101"/>
        <v/>
      </c>
      <c r="CP170" s="40" t="str">
        <f t="shared" si="101"/>
        <v/>
      </c>
      <c r="CR170" s="9" t="str">
        <f t="shared" si="105"/>
        <v/>
      </c>
      <c r="CS170" s="9" t="str">
        <f t="shared" si="105"/>
        <v/>
      </c>
      <c r="CT170" s="9" t="str">
        <f t="shared" si="105"/>
        <v/>
      </c>
      <c r="CU170" s="9" t="str">
        <f t="shared" si="102"/>
        <v/>
      </c>
      <c r="CV170" s="9" t="str">
        <f t="shared" si="102"/>
        <v/>
      </c>
      <c r="CW170" s="9" t="str">
        <f t="shared" si="102"/>
        <v/>
      </c>
      <c r="CY170" s="9" t="str">
        <f t="shared" si="106"/>
        <v/>
      </c>
      <c r="CZ170" s="9" t="str">
        <f t="shared" si="106"/>
        <v/>
      </c>
      <c r="DA170" s="9" t="str">
        <f t="shared" si="106"/>
        <v/>
      </c>
      <c r="DB170" s="9" t="str">
        <f t="shared" si="103"/>
        <v/>
      </c>
      <c r="DC170" s="9" t="str">
        <f t="shared" si="103"/>
        <v/>
      </c>
      <c r="DD170" s="9" t="str">
        <f t="shared" si="103"/>
        <v/>
      </c>
      <c r="DF170" s="9" t="str">
        <f>IF($A170=2,IF(ISNUMBER(CR170/Ukraine!CR170),100*CR170/Ukraine!CR170,""),"")</f>
        <v/>
      </c>
      <c r="DG170" s="9" t="str">
        <f>IF($A170=2,IF(ISNUMBER(CS170/Ukraine!CS170),100*CS170/Ukraine!CS170,""),"")</f>
        <v/>
      </c>
      <c r="DH170" s="9" t="str">
        <f>IF($A170=2,IF(ISNUMBER(CT170/Ukraine!CT170),100*CT170/Ukraine!CT170,""),"")</f>
        <v/>
      </c>
      <c r="DI170" s="9" t="str">
        <f>IF($A170=2,IF(ISNUMBER(CU170/Ukraine!CU170),100*CU170/Ukraine!CU170,""),"")</f>
        <v/>
      </c>
      <c r="DJ170" s="9" t="str">
        <f>IF($A170=2,IF(ISNUMBER(CV170/Ukraine!CV170),100*CV170/Ukraine!CV170,""),"")</f>
        <v/>
      </c>
      <c r="DK170" s="9" t="str">
        <f>IF($A170=2,IF(ISNUMBER(CW170/Ukraine!CW170),100*CW170/Ukraine!CW170,""),"")</f>
        <v/>
      </c>
      <c r="DM170" s="40" t="str">
        <f t="shared" si="108"/>
        <v/>
      </c>
      <c r="DN170" s="40" t="str">
        <f t="shared" si="109"/>
        <v/>
      </c>
      <c r="DO170" s="40" t="str">
        <f t="shared" si="110"/>
        <v/>
      </c>
      <c r="DP170" s="40" t="str">
        <f t="shared" si="111"/>
        <v/>
      </c>
      <c r="DQ170" s="40" t="str">
        <f t="shared" si="112"/>
        <v/>
      </c>
      <c r="DR170" s="40" t="str">
        <f t="shared" si="113"/>
        <v/>
      </c>
      <c r="DT170" s="40" t="str">
        <f t="shared" si="134"/>
        <v/>
      </c>
      <c r="DU170" s="40" t="str">
        <f t="shared" si="135"/>
        <v/>
      </c>
      <c r="DV170" s="40" t="str">
        <f t="shared" si="136"/>
        <v/>
      </c>
      <c r="DW170" s="40" t="str">
        <f t="shared" si="137"/>
        <v/>
      </c>
      <c r="DX170" s="40" t="str">
        <f t="shared" si="138"/>
        <v/>
      </c>
      <c r="DY170" s="40" t="str">
        <f t="shared" si="127"/>
        <v/>
      </c>
    </row>
    <row r="171" spans="1:129" x14ac:dyDescent="0.2">
      <c r="A171" s="39">
        <f>'Industry selection'!C171</f>
        <v>2</v>
      </c>
      <c r="B171" s="2">
        <v>41.1</v>
      </c>
      <c r="C171" s="2" t="s">
        <v>346</v>
      </c>
      <c r="E171" s="30" t="s">
        <v>345</v>
      </c>
      <c r="F171" s="31">
        <v>41.1</v>
      </c>
      <c r="G171" s="32" t="s">
        <v>346</v>
      </c>
      <c r="H171" s="157">
        <f>[1]Ukraine!$F$169</f>
        <v>1837</v>
      </c>
      <c r="I171" s="157">
        <f>[1]Ukraine!$G$169</f>
        <v>10739</v>
      </c>
      <c r="J171" s="157">
        <f>[1]Ukraine!$H$169</f>
        <v>10391</v>
      </c>
      <c r="K171" s="157">
        <f>[1]Ukraine!$I$169</f>
        <v>10528433.4</v>
      </c>
      <c r="L171" s="157">
        <f>[1]Ukraine!$J$169</f>
        <v>393496.8</v>
      </c>
      <c r="M171" s="11"/>
      <c r="N171" s="33" t="s">
        <v>895</v>
      </c>
      <c r="O171" s="36">
        <v>41.1</v>
      </c>
      <c r="P171" s="35" t="s">
        <v>346</v>
      </c>
      <c r="Q171" s="157">
        <f>[2]Ukraine!$F$169</f>
        <v>2299</v>
      </c>
      <c r="R171" s="157">
        <f>[2]Ukraine!$G$169</f>
        <v>10213</v>
      </c>
      <c r="S171" s="157">
        <f>[2]Ukraine!$H$169</f>
        <v>9781</v>
      </c>
      <c r="T171" s="157">
        <f>[2]Ukraine!$I$169</f>
        <v>11202293.4</v>
      </c>
      <c r="U171" s="157">
        <f>[2]Ukraine!$J$169</f>
        <v>437094.6</v>
      </c>
      <c r="V171" s="11"/>
      <c r="W171" s="36" t="s">
        <v>1240</v>
      </c>
      <c r="X171" s="36">
        <v>41.1</v>
      </c>
      <c r="Y171" s="36" t="s">
        <v>346</v>
      </c>
      <c r="Z171" s="157">
        <f>[3]Ukraine!$F$169</f>
        <v>2101</v>
      </c>
      <c r="AA171" s="157">
        <f>[3]Ukraine!$G$169</f>
        <v>8593</v>
      </c>
      <c r="AB171" s="157">
        <f>[3]Ukraine!$H$169</f>
        <v>8052</v>
      </c>
      <c r="AC171" s="157">
        <f>[3]Ukraine!$I$169</f>
        <v>13372764.4</v>
      </c>
      <c r="AD171" s="157">
        <f>[3]Ukraine!$J$169</f>
        <v>356865.5</v>
      </c>
      <c r="AE171" s="11"/>
      <c r="AF171" s="37" t="s">
        <v>1240</v>
      </c>
      <c r="AG171" s="37">
        <v>41.1</v>
      </c>
      <c r="AH171" s="37" t="s">
        <v>346</v>
      </c>
      <c r="AI171" s="157">
        <f>[4]Ukraine!$F$169</f>
        <v>2143</v>
      </c>
      <c r="AJ171" s="157">
        <f>[4]Ukraine!$G$169</f>
        <v>9602</v>
      </c>
      <c r="AK171" s="157">
        <f>[4]Ukraine!$H$169</f>
        <v>8952</v>
      </c>
      <c r="AL171" s="157">
        <f>[4]Ukraine!$I$169</f>
        <v>13044480.300000001</v>
      </c>
      <c r="AM171" s="157">
        <f>[4]Ukraine!$J$169</f>
        <v>453968.3</v>
      </c>
      <c r="AN171" s="11"/>
      <c r="AO171" s="11" t="s">
        <v>1240</v>
      </c>
      <c r="AP171" s="11">
        <v>41.1</v>
      </c>
      <c r="AQ171" s="11" t="s">
        <v>346</v>
      </c>
      <c r="AR171" s="157">
        <f>[5]Ukraine!$F$169</f>
        <v>1803</v>
      </c>
      <c r="AS171" s="157">
        <f>[5]Ukraine!$G$169</f>
        <v>8593</v>
      </c>
      <c r="AT171" s="157">
        <f>[5]Ukraine!$H$169</f>
        <v>8275</v>
      </c>
      <c r="AU171" s="157">
        <f>[5]Ukraine!$I$169</f>
        <v>10316122.4</v>
      </c>
      <c r="AV171" s="157">
        <f>[5]Ukraine!$J$169</f>
        <v>416647.2</v>
      </c>
      <c r="AW171" s="11"/>
      <c r="AX171" s="33" t="s">
        <v>1240</v>
      </c>
      <c r="AY171" s="33">
        <v>41.1</v>
      </c>
      <c r="AZ171" s="33" t="s">
        <v>346</v>
      </c>
      <c r="BA171" s="157">
        <f>[6]Ukraine!$F$169</f>
        <v>2232</v>
      </c>
      <c r="BB171" s="157">
        <f>[6]Ukraine!$G$169</f>
        <v>9684</v>
      </c>
      <c r="BC171" s="157">
        <f>[6]Ukraine!$H$169</f>
        <v>9291</v>
      </c>
      <c r="BD171" s="157">
        <f>[6]Ukraine!$I$169</f>
        <v>14562474.9</v>
      </c>
      <c r="BE171" s="157">
        <f>[6]Ukraine!$J$169</f>
        <v>563492.9</v>
      </c>
      <c r="BG171" s="2">
        <v>41.1</v>
      </c>
      <c r="BH171" s="2" t="s">
        <v>346</v>
      </c>
      <c r="BI171" s="1">
        <f t="shared" si="114"/>
        <v>1837</v>
      </c>
      <c r="BJ171" s="1">
        <f t="shared" si="115"/>
        <v>2299</v>
      </c>
      <c r="BK171" s="1">
        <f t="shared" si="116"/>
        <v>2101</v>
      </c>
      <c r="BL171" s="1">
        <f t="shared" si="117"/>
        <v>2143</v>
      </c>
      <c r="BM171" s="1">
        <f t="shared" si="118"/>
        <v>1803</v>
      </c>
      <c r="BN171" s="1">
        <f t="shared" si="119"/>
        <v>2232</v>
      </c>
      <c r="BP171" s="1">
        <f t="shared" si="128"/>
        <v>10391</v>
      </c>
      <c r="BQ171" s="1">
        <f t="shared" si="129"/>
        <v>9781</v>
      </c>
      <c r="BR171" s="1">
        <f t="shared" si="130"/>
        <v>8052</v>
      </c>
      <c r="BS171" s="1">
        <f t="shared" si="131"/>
        <v>8952</v>
      </c>
      <c r="BT171" s="1">
        <f t="shared" si="132"/>
        <v>8275</v>
      </c>
      <c r="BU171" s="1">
        <f t="shared" si="133"/>
        <v>9291</v>
      </c>
      <c r="BW171" s="40">
        <f t="shared" si="120"/>
        <v>1.4252413521618995E-3</v>
      </c>
      <c r="BX171" s="40">
        <f t="shared" si="120"/>
        <v>1.3941474882895745E-3</v>
      </c>
      <c r="BY171" s="40">
        <f t="shared" si="120"/>
        <v>1.3001803491594606E-3</v>
      </c>
      <c r="BZ171" s="40">
        <f t="shared" si="120"/>
        <v>1.5492928495773712E-3</v>
      </c>
      <c r="CA171" s="40">
        <f t="shared" si="107"/>
        <v>1.4482301052998921E-3</v>
      </c>
      <c r="CB171" s="40">
        <f t="shared" si="107"/>
        <v>1.6258398466380323E-3</v>
      </c>
      <c r="CD171" s="10">
        <f t="shared" si="121"/>
        <v>393496.8</v>
      </c>
      <c r="CE171" s="10">
        <f t="shared" si="122"/>
        <v>437094.6</v>
      </c>
      <c r="CF171" s="10">
        <f t="shared" si="123"/>
        <v>356865.5</v>
      </c>
      <c r="CG171" s="10">
        <f t="shared" si="124"/>
        <v>453968.3</v>
      </c>
      <c r="CH171" s="10">
        <f t="shared" si="125"/>
        <v>416647.2</v>
      </c>
      <c r="CI171" s="10">
        <f t="shared" si="126"/>
        <v>563492.9</v>
      </c>
      <c r="CK171" s="40">
        <f t="shared" si="104"/>
        <v>1.4776355567043746E-3</v>
      </c>
      <c r="CL171" s="40">
        <f t="shared" si="104"/>
        <v>1.6195619570347293E-3</v>
      </c>
      <c r="CM171" s="40">
        <f t="shared" si="104"/>
        <v>1.3645792650820643E-3</v>
      </c>
      <c r="CN171" s="40">
        <f t="shared" si="101"/>
        <v>1.534679283240057E-3</v>
      </c>
      <c r="CO171" s="40">
        <f t="shared" si="101"/>
        <v>1.1546868793927691E-3</v>
      </c>
      <c r="CP171" s="40">
        <f t="shared" si="101"/>
        <v>1.1919097334381601E-3</v>
      </c>
      <c r="CR171" s="9">
        <f t="shared" si="105"/>
        <v>37.869002020979693</v>
      </c>
      <c r="CS171" s="9">
        <f t="shared" si="105"/>
        <v>44.688130048052344</v>
      </c>
      <c r="CT171" s="9">
        <f t="shared" si="105"/>
        <v>44.320106805762542</v>
      </c>
      <c r="CU171" s="9">
        <f t="shared" si="102"/>
        <v>50.71138293118856</v>
      </c>
      <c r="CV171" s="9">
        <f t="shared" si="102"/>
        <v>50.350114803625381</v>
      </c>
      <c r="CW171" s="9">
        <f t="shared" si="102"/>
        <v>60.649327305995051</v>
      </c>
      <c r="CY171" s="9">
        <f t="shared" si="106"/>
        <v>103.67616365207199</v>
      </c>
      <c r="CZ171" s="9">
        <f t="shared" si="106"/>
        <v>116.16862424087621</v>
      </c>
      <c r="DA171" s="9">
        <f t="shared" si="106"/>
        <v>104.95307562248856</v>
      </c>
      <c r="DB171" s="9">
        <f t="shared" si="103"/>
        <v>99.056758937388736</v>
      </c>
      <c r="DC171" s="9">
        <f t="shared" si="103"/>
        <v>79.730898782390838</v>
      </c>
      <c r="DD171" s="9">
        <f t="shared" si="103"/>
        <v>73.310402368525544</v>
      </c>
      <c r="DF171" s="9">
        <f>IF($A171=2,IF(ISNUMBER(CR171/Ukraine!CR171),100*CR171/Ukraine!CR171,""),"")</f>
        <v>100</v>
      </c>
      <c r="DG171" s="9">
        <f>IF($A171=2,IF(ISNUMBER(CS171/Ukraine!CS171),100*CS171/Ukraine!CS171,""),"")</f>
        <v>100</v>
      </c>
      <c r="DH171" s="9">
        <f>IF($A171=2,IF(ISNUMBER(CT171/Ukraine!CT171),100*CT171/Ukraine!CT171,""),"")</f>
        <v>100</v>
      </c>
      <c r="DI171" s="9">
        <f>IF($A171=2,IF(ISNUMBER(CU171/Ukraine!CU171),100*CU171/Ukraine!CU171,""),"")</f>
        <v>100.00000000000001</v>
      </c>
      <c r="DJ171" s="9">
        <f>IF($A171=2,IF(ISNUMBER(CV171/Ukraine!CV171),100*CV171/Ukraine!CV171,""),"")</f>
        <v>100</v>
      </c>
      <c r="DK171" s="9">
        <f>IF($A171=2,IF(ISNUMBER(CW171/Ukraine!CW171),100*CW171/Ukraine!CW171,""),"")</f>
        <v>100</v>
      </c>
      <c r="DM171" s="40">
        <f t="shared" si="108"/>
        <v>-5.8704648253296132E-2</v>
      </c>
      <c r="DN171" s="40">
        <f t="shared" si="109"/>
        <v>-0.17677129127901037</v>
      </c>
      <c r="DO171" s="40">
        <f t="shared" si="110"/>
        <v>0.1117734724292101</v>
      </c>
      <c r="DP171" s="40">
        <f t="shared" si="111"/>
        <v>-7.5625558534405668E-2</v>
      </c>
      <c r="DQ171" s="40">
        <f t="shared" si="112"/>
        <v>0.12277945619335351</v>
      </c>
      <c r="DR171" s="40">
        <f t="shared" si="113"/>
        <v>-0.10586084111250116</v>
      </c>
      <c r="DT171" s="40">
        <f t="shared" si="134"/>
        <v>0.18007150078301004</v>
      </c>
      <c r="DU171" s="40">
        <f t="shared" si="135"/>
        <v>-8.235369031867612E-3</v>
      </c>
      <c r="DV171" s="40">
        <f t="shared" si="136"/>
        <v>0.14420714628320841</v>
      </c>
      <c r="DW171" s="40">
        <f t="shared" si="137"/>
        <v>-7.1240046451384043E-3</v>
      </c>
      <c r="DX171" s="40">
        <f t="shared" si="138"/>
        <v>0.2045519169626222</v>
      </c>
      <c r="DY171" s="40">
        <f t="shared" si="127"/>
        <v>0.60155599749882227</v>
      </c>
    </row>
    <row r="172" spans="1:129" x14ac:dyDescent="0.2">
      <c r="A172" s="39">
        <f>'Industry selection'!C172</f>
        <v>2</v>
      </c>
      <c r="B172" s="2">
        <v>41.2</v>
      </c>
      <c r="C172" s="2" t="s">
        <v>348</v>
      </c>
      <c r="E172" s="30" t="s">
        <v>347</v>
      </c>
      <c r="F172" s="31">
        <v>41.2</v>
      </c>
      <c r="G172" s="32" t="s">
        <v>348</v>
      </c>
      <c r="H172" s="157">
        <f>[1]Ukraine!$F$170</f>
        <v>18047</v>
      </c>
      <c r="I172" s="157">
        <f>[1]Ukraine!$G$170</f>
        <v>206905</v>
      </c>
      <c r="J172" s="157">
        <f>[1]Ukraine!$H$170</f>
        <v>201119</v>
      </c>
      <c r="K172" s="157">
        <f>[1]Ukraine!$I$170</f>
        <v>93291625</v>
      </c>
      <c r="L172" s="157">
        <f>[1]Ukraine!$J$170</f>
        <v>5719532.7999999998</v>
      </c>
      <c r="M172" s="11"/>
      <c r="N172" s="33" t="s">
        <v>896</v>
      </c>
      <c r="O172" s="36">
        <v>41.2</v>
      </c>
      <c r="P172" s="35" t="s">
        <v>348</v>
      </c>
      <c r="Q172" s="157">
        <f>[2]Ukraine!$F$170</f>
        <v>18924</v>
      </c>
      <c r="R172" s="157">
        <f>[2]Ukraine!$G$170</f>
        <v>184841</v>
      </c>
      <c r="S172" s="157">
        <f>[2]Ukraine!$H$170</f>
        <v>179530</v>
      </c>
      <c r="T172" s="157">
        <f>[2]Ukraine!$I$170</f>
        <v>77767247.099999994</v>
      </c>
      <c r="U172" s="157">
        <f>[2]Ukraine!$J$170</f>
        <v>4548366</v>
      </c>
      <c r="V172" s="11"/>
      <c r="W172" s="36" t="s">
        <v>1241</v>
      </c>
      <c r="X172" s="36">
        <v>41.2</v>
      </c>
      <c r="Y172" s="36" t="s">
        <v>348</v>
      </c>
      <c r="Z172" s="157">
        <f>[3]Ukraine!$F$170</f>
        <v>16424</v>
      </c>
      <c r="AA172" s="157">
        <f>[3]Ukraine!$G$170</f>
        <v>149201</v>
      </c>
      <c r="AB172" s="157">
        <f>[3]Ukraine!$H$170</f>
        <v>144389</v>
      </c>
      <c r="AC172" s="157">
        <f>[3]Ukraine!$I$170</f>
        <v>95019146</v>
      </c>
      <c r="AD172" s="157">
        <f>[3]Ukraine!$J$170</f>
        <v>7075703.5</v>
      </c>
      <c r="AE172" s="11"/>
      <c r="AF172" s="37" t="s">
        <v>1241</v>
      </c>
      <c r="AG172" s="37">
        <v>41.2</v>
      </c>
      <c r="AH172" s="37" t="s">
        <v>348</v>
      </c>
      <c r="AI172" s="157">
        <f>[4]Ukraine!$F$170</f>
        <v>15848</v>
      </c>
      <c r="AJ172" s="157">
        <f>[4]Ukraine!$G$170</f>
        <v>129923</v>
      </c>
      <c r="AK172" s="157">
        <f>[4]Ukraine!$H$170</f>
        <v>124909</v>
      </c>
      <c r="AL172" s="157">
        <f>[4]Ukraine!$I$170</f>
        <v>72144615.299999997</v>
      </c>
      <c r="AM172" s="157">
        <f>[4]Ukraine!$J$170</f>
        <v>4139298.9</v>
      </c>
      <c r="AN172" s="11"/>
      <c r="AO172" s="11" t="s">
        <v>1241</v>
      </c>
      <c r="AP172" s="11">
        <v>41.2</v>
      </c>
      <c r="AQ172" s="11" t="s">
        <v>348</v>
      </c>
      <c r="AR172" s="157">
        <f>[5]Ukraine!$F$170</f>
        <v>12761</v>
      </c>
      <c r="AS172" s="157">
        <f>[5]Ukraine!$G$170</f>
        <v>130438</v>
      </c>
      <c r="AT172" s="157">
        <f>[5]Ukraine!$H$170</f>
        <v>127501</v>
      </c>
      <c r="AU172" s="157">
        <f>[5]Ukraine!$I$170</f>
        <v>90350078.700000003</v>
      </c>
      <c r="AV172" s="157">
        <f>[5]Ukraine!$J$170</f>
        <v>5069209</v>
      </c>
      <c r="AW172" s="11"/>
      <c r="AX172" s="33" t="s">
        <v>1241</v>
      </c>
      <c r="AY172" s="33">
        <v>41.2</v>
      </c>
      <c r="AZ172" s="33" t="s">
        <v>348</v>
      </c>
      <c r="BA172" s="157">
        <f>[6]Ukraine!$F$170</f>
        <v>14192</v>
      </c>
      <c r="BB172" s="157">
        <f>[6]Ukraine!$G$170</f>
        <v>133110</v>
      </c>
      <c r="BC172" s="157">
        <f>[6]Ukraine!$H$170</f>
        <v>129730</v>
      </c>
      <c r="BD172" s="157">
        <f>[6]Ukraine!$I$170</f>
        <v>113437771.2</v>
      </c>
      <c r="BE172" s="157">
        <f>[6]Ukraine!$J$170</f>
        <v>7217480.0999999996</v>
      </c>
      <c r="BG172" s="2">
        <v>41.2</v>
      </c>
      <c r="BH172" s="2" t="s">
        <v>348</v>
      </c>
      <c r="BI172" s="1">
        <f t="shared" si="114"/>
        <v>18047</v>
      </c>
      <c r="BJ172" s="1">
        <f t="shared" si="115"/>
        <v>18924</v>
      </c>
      <c r="BK172" s="1">
        <f t="shared" si="116"/>
        <v>16424</v>
      </c>
      <c r="BL172" s="1">
        <f t="shared" si="117"/>
        <v>15848</v>
      </c>
      <c r="BM172" s="1">
        <f t="shared" si="118"/>
        <v>12761</v>
      </c>
      <c r="BN172" s="1">
        <f t="shared" si="119"/>
        <v>14192</v>
      </c>
      <c r="BP172" s="1">
        <f t="shared" si="128"/>
        <v>201119</v>
      </c>
      <c r="BQ172" s="1">
        <f t="shared" si="129"/>
        <v>179530</v>
      </c>
      <c r="BR172" s="1">
        <f t="shared" si="130"/>
        <v>144389</v>
      </c>
      <c r="BS172" s="1">
        <f t="shared" si="131"/>
        <v>124909</v>
      </c>
      <c r="BT172" s="1">
        <f t="shared" si="132"/>
        <v>127501</v>
      </c>
      <c r="BU172" s="1">
        <f t="shared" si="133"/>
        <v>129730</v>
      </c>
      <c r="BW172" s="40">
        <f t="shared" si="120"/>
        <v>2.7585710278649703E-2</v>
      </c>
      <c r="BX172" s="40">
        <f t="shared" si="120"/>
        <v>2.5589540800800257E-2</v>
      </c>
      <c r="BY172" s="40">
        <f t="shared" si="120"/>
        <v>2.3314920570639015E-2</v>
      </c>
      <c r="BZ172" s="40">
        <f t="shared" si="120"/>
        <v>2.1617584958429387E-2</v>
      </c>
      <c r="CA172" s="40">
        <f t="shared" si="107"/>
        <v>2.231429445992043E-2</v>
      </c>
      <c r="CB172" s="40">
        <f t="shared" si="107"/>
        <v>2.2701561005742325E-2</v>
      </c>
      <c r="CD172" s="10">
        <f t="shared" si="121"/>
        <v>5719532.7999999998</v>
      </c>
      <c r="CE172" s="10">
        <f t="shared" si="122"/>
        <v>4548366</v>
      </c>
      <c r="CF172" s="10">
        <f t="shared" si="123"/>
        <v>7075703.5</v>
      </c>
      <c r="CG172" s="10">
        <f t="shared" si="124"/>
        <v>4139298.9</v>
      </c>
      <c r="CH172" s="10">
        <f t="shared" si="125"/>
        <v>5069209</v>
      </c>
      <c r="CI172" s="10">
        <f t="shared" si="126"/>
        <v>7217480.0999999996</v>
      </c>
      <c r="CK172" s="40">
        <f t="shared" si="104"/>
        <v>2.1477646153709333E-2</v>
      </c>
      <c r="CL172" s="40">
        <f t="shared" si="104"/>
        <v>1.6853012003054314E-2</v>
      </c>
      <c r="CM172" s="40">
        <f t="shared" si="104"/>
        <v>2.7056014890676154E-2</v>
      </c>
      <c r="CN172" s="40">
        <f t="shared" si="101"/>
        <v>1.3993259593166212E-2</v>
      </c>
      <c r="CO172" s="40">
        <f t="shared" si="101"/>
        <v>1.4048694245874543E-2</v>
      </c>
      <c r="CP172" s="40">
        <f t="shared" si="101"/>
        <v>1.5266536245773859E-2</v>
      </c>
      <c r="CR172" s="9">
        <f t="shared" si="105"/>
        <v>28.438550311009898</v>
      </c>
      <c r="CS172" s="9">
        <f t="shared" si="105"/>
        <v>25.334852113852836</v>
      </c>
      <c r="CT172" s="9">
        <f t="shared" si="105"/>
        <v>49.004449784955916</v>
      </c>
      <c r="CU172" s="9">
        <f t="shared" si="102"/>
        <v>33.138516039676887</v>
      </c>
      <c r="CV172" s="9">
        <f t="shared" si="102"/>
        <v>39.758190131842106</v>
      </c>
      <c r="CW172" s="9">
        <f t="shared" si="102"/>
        <v>55.634626532028058</v>
      </c>
      <c r="CY172" s="9">
        <f t="shared" si="106"/>
        <v>77.857868935614164</v>
      </c>
      <c r="CZ172" s="9">
        <f t="shared" si="106"/>
        <v>65.85898564669543</v>
      </c>
      <c r="DA172" s="9">
        <f t="shared" si="106"/>
        <v>116.04592350508959</v>
      </c>
      <c r="DB172" s="9">
        <f t="shared" si="103"/>
        <v>64.730910599288734</v>
      </c>
      <c r="DC172" s="9">
        <f t="shared" si="103"/>
        <v>62.95827220129209</v>
      </c>
      <c r="DD172" s="9">
        <f t="shared" si="103"/>
        <v>67.248839152127971</v>
      </c>
      <c r="DF172" s="9">
        <f>IF($A172=2,IF(ISNUMBER(CR172/Ukraine!CR172),100*CR172/Ukraine!CR172,""),"")</f>
        <v>100</v>
      </c>
      <c r="DG172" s="9">
        <f>IF($A172=2,IF(ISNUMBER(CS172/Ukraine!CS172),100*CS172/Ukraine!CS172,""),"")</f>
        <v>100</v>
      </c>
      <c r="DH172" s="9">
        <f>IF($A172=2,IF(ISNUMBER(CT172/Ukraine!CT172),100*CT172/Ukraine!CT172,""),"")</f>
        <v>100</v>
      </c>
      <c r="DI172" s="9">
        <f>IF($A172=2,IF(ISNUMBER(CU172/Ukraine!CU172),100*CU172/Ukraine!CU172,""),"")</f>
        <v>100</v>
      </c>
      <c r="DJ172" s="9">
        <f>IF($A172=2,IF(ISNUMBER(CV172/Ukraine!CV172),100*CV172/Ukraine!CV172,""),"")</f>
        <v>100</v>
      </c>
      <c r="DK172" s="9">
        <f>IF($A172=2,IF(ISNUMBER(CW172/Ukraine!CW172),100*CW172/Ukraine!CW172,""),"")</f>
        <v>100</v>
      </c>
      <c r="DM172" s="40">
        <f t="shared" si="108"/>
        <v>-0.10734440803703282</v>
      </c>
      <c r="DN172" s="40">
        <f t="shared" si="109"/>
        <v>-0.19573887372583965</v>
      </c>
      <c r="DO172" s="40">
        <f t="shared" si="110"/>
        <v>-0.13491332442222048</v>
      </c>
      <c r="DP172" s="40">
        <f t="shared" si="111"/>
        <v>2.0751106805754649E-2</v>
      </c>
      <c r="DQ172" s="40">
        <f t="shared" si="112"/>
        <v>1.7482215825758152E-2</v>
      </c>
      <c r="DR172" s="40">
        <f t="shared" si="113"/>
        <v>-0.35495900437054684</v>
      </c>
      <c r="DT172" s="40">
        <f t="shared" si="134"/>
        <v>-0.10913700463681775</v>
      </c>
      <c r="DU172" s="40">
        <f t="shared" si="135"/>
        <v>0.93427021261990273</v>
      </c>
      <c r="DV172" s="40">
        <f t="shared" si="136"/>
        <v>-0.32376516448818038</v>
      </c>
      <c r="DW172" s="40">
        <f t="shared" si="137"/>
        <v>0.19975771046112789</v>
      </c>
      <c r="DX172" s="40">
        <f t="shared" si="138"/>
        <v>0.39932492770767758</v>
      </c>
      <c r="DY172" s="40">
        <f t="shared" si="127"/>
        <v>0.9563102170678961</v>
      </c>
    </row>
    <row r="173" spans="1:129" x14ac:dyDescent="0.2">
      <c r="A173" s="39" t="str">
        <f>'Industry selection'!C173</f>
        <v/>
      </c>
      <c r="B173" s="2">
        <v>42</v>
      </c>
      <c r="C173" s="2" t="s">
        <v>350</v>
      </c>
      <c r="E173" s="30" t="s">
        <v>349</v>
      </c>
      <c r="F173" s="31">
        <v>42</v>
      </c>
      <c r="G173" s="32" t="s">
        <v>350</v>
      </c>
      <c r="H173" s="157">
        <f>[1]Ukraine!$F$171</f>
        <v>2578</v>
      </c>
      <c r="I173" s="157">
        <f>[1]Ukraine!$G$171</f>
        <v>69809</v>
      </c>
      <c r="J173" s="157">
        <f>[1]Ukraine!$H$171</f>
        <v>68748</v>
      </c>
      <c r="K173" s="157">
        <f>[1]Ukraine!$I$171</f>
        <v>24236737</v>
      </c>
      <c r="L173" s="157">
        <f>[1]Ukraine!$J$171</f>
        <v>2126526.2000000002</v>
      </c>
      <c r="M173" s="11"/>
      <c r="N173" s="33" t="s">
        <v>897</v>
      </c>
      <c r="O173" s="36">
        <v>42</v>
      </c>
      <c r="P173" s="35" t="s">
        <v>350</v>
      </c>
      <c r="Q173" s="157">
        <f>[2]Ukraine!$F$171</f>
        <v>2710</v>
      </c>
      <c r="R173" s="157">
        <f>[2]Ukraine!$G$171</f>
        <v>62123</v>
      </c>
      <c r="S173" s="157">
        <f>[2]Ukraine!$H$171</f>
        <v>61472</v>
      </c>
      <c r="T173" s="157">
        <f>[2]Ukraine!$I$171</f>
        <v>25140184.899999999</v>
      </c>
      <c r="U173" s="157">
        <f>[2]Ukraine!$J$171</f>
        <v>2014694</v>
      </c>
      <c r="V173" s="11"/>
      <c r="W173" s="36" t="s">
        <v>1242</v>
      </c>
      <c r="X173" s="36">
        <v>42</v>
      </c>
      <c r="Y173" s="36" t="s">
        <v>350</v>
      </c>
      <c r="Z173" s="157">
        <f>[3]Ukraine!$F$171</f>
        <v>2424</v>
      </c>
      <c r="AA173" s="157">
        <f>[3]Ukraine!$G$171</f>
        <v>46648</v>
      </c>
      <c r="AB173" s="157">
        <f>[3]Ukraine!$H$171</f>
        <v>46125</v>
      </c>
      <c r="AC173" s="157">
        <f>[3]Ukraine!$I$171</f>
        <v>22605688.800000001</v>
      </c>
      <c r="AD173" s="157">
        <f>[3]Ukraine!$J$171</f>
        <v>1370659.7</v>
      </c>
      <c r="AE173" s="11"/>
      <c r="AF173" s="37" t="s">
        <v>1242</v>
      </c>
      <c r="AG173" s="37">
        <v>42</v>
      </c>
      <c r="AH173" s="37" t="s">
        <v>350</v>
      </c>
      <c r="AI173" s="157">
        <f>[4]Ukraine!$F$171</f>
        <v>2418</v>
      </c>
      <c r="AJ173" s="157">
        <f>[4]Ukraine!$G$171</f>
        <v>38630</v>
      </c>
      <c r="AK173" s="157">
        <f>[4]Ukraine!$H$171</f>
        <v>37967</v>
      </c>
      <c r="AL173" s="157">
        <f>[4]Ukraine!$I$171</f>
        <v>35993710.5</v>
      </c>
      <c r="AM173" s="157">
        <f>[4]Ukraine!$J$171</f>
        <v>1804252.9</v>
      </c>
      <c r="AN173" s="11"/>
      <c r="AO173" s="11" t="s">
        <v>1242</v>
      </c>
      <c r="AP173" s="11">
        <v>42</v>
      </c>
      <c r="AQ173" s="11" t="s">
        <v>350</v>
      </c>
      <c r="AR173" s="157">
        <f>[5]Ukraine!$F$171</f>
        <v>2171</v>
      </c>
      <c r="AS173" s="157">
        <f>[5]Ukraine!$G$171</f>
        <v>39123</v>
      </c>
      <c r="AT173" s="157">
        <f>[5]Ukraine!$H$171</f>
        <v>38711</v>
      </c>
      <c r="AU173" s="157">
        <f>[5]Ukraine!$I$171</f>
        <v>39053409.899999999</v>
      </c>
      <c r="AV173" s="157">
        <f>[5]Ukraine!$J$171</f>
        <v>2218686.4</v>
      </c>
      <c r="AW173" s="11"/>
      <c r="AX173" s="33" t="s">
        <v>1242</v>
      </c>
      <c r="AY173" s="33">
        <v>42</v>
      </c>
      <c r="AZ173" s="33" t="s">
        <v>350</v>
      </c>
      <c r="BA173" s="157">
        <f>[6]Ukraine!$F$171</f>
        <v>2483</v>
      </c>
      <c r="BB173" s="157">
        <f>[6]Ukraine!$G$171</f>
        <v>42491</v>
      </c>
      <c r="BC173" s="157">
        <f>[6]Ukraine!$H$171</f>
        <v>42010</v>
      </c>
      <c r="BD173" s="157">
        <f>[6]Ukraine!$I$171</f>
        <v>48684609.100000001</v>
      </c>
      <c r="BE173" s="157">
        <f>[6]Ukraine!$J$171</f>
        <v>3021710.4</v>
      </c>
      <c r="BG173" s="2">
        <v>42</v>
      </c>
      <c r="BH173" s="2" t="s">
        <v>350</v>
      </c>
      <c r="BI173" s="1">
        <f t="shared" si="114"/>
        <v>2578</v>
      </c>
      <c r="BJ173" s="1">
        <f t="shared" si="115"/>
        <v>2710</v>
      </c>
      <c r="BK173" s="1">
        <f t="shared" si="116"/>
        <v>2424</v>
      </c>
      <c r="BL173" s="1">
        <f t="shared" si="117"/>
        <v>2418</v>
      </c>
      <c r="BM173" s="1">
        <f t="shared" si="118"/>
        <v>2171</v>
      </c>
      <c r="BN173" s="1">
        <f t="shared" si="119"/>
        <v>2483</v>
      </c>
      <c r="BP173" s="1">
        <f t="shared" si="128"/>
        <v>68748</v>
      </c>
      <c r="BQ173" s="1">
        <f t="shared" si="129"/>
        <v>61472</v>
      </c>
      <c r="BR173" s="1">
        <f t="shared" si="130"/>
        <v>46125</v>
      </c>
      <c r="BS173" s="1">
        <f t="shared" si="131"/>
        <v>37967</v>
      </c>
      <c r="BT173" s="1">
        <f t="shared" si="132"/>
        <v>38711</v>
      </c>
      <c r="BU173" s="1">
        <f t="shared" si="133"/>
        <v>42010</v>
      </c>
      <c r="BW173" s="40" t="str">
        <f t="shared" si="120"/>
        <v/>
      </c>
      <c r="BX173" s="40" t="str">
        <f t="shared" si="120"/>
        <v/>
      </c>
      <c r="BY173" s="40" t="str">
        <f t="shared" si="120"/>
        <v/>
      </c>
      <c r="BZ173" s="40" t="str">
        <f t="shared" si="120"/>
        <v/>
      </c>
      <c r="CA173" s="40" t="str">
        <f t="shared" si="107"/>
        <v/>
      </c>
      <c r="CB173" s="40" t="str">
        <f t="shared" si="107"/>
        <v/>
      </c>
      <c r="CD173" s="10">
        <f t="shared" si="121"/>
        <v>2126526.2000000002</v>
      </c>
      <c r="CE173" s="10">
        <f t="shared" si="122"/>
        <v>2014694</v>
      </c>
      <c r="CF173" s="10">
        <f t="shared" si="123"/>
        <v>1370659.7</v>
      </c>
      <c r="CG173" s="10">
        <f t="shared" si="124"/>
        <v>1804252.9</v>
      </c>
      <c r="CH173" s="10">
        <f t="shared" si="125"/>
        <v>2218686.4</v>
      </c>
      <c r="CI173" s="10">
        <f t="shared" si="126"/>
        <v>3021710.4</v>
      </c>
      <c r="CK173" s="40" t="str">
        <f t="shared" si="104"/>
        <v/>
      </c>
      <c r="CL173" s="40" t="str">
        <f t="shared" si="104"/>
        <v/>
      </c>
      <c r="CM173" s="40" t="str">
        <f t="shared" si="104"/>
        <v/>
      </c>
      <c r="CN173" s="40" t="str">
        <f t="shared" si="101"/>
        <v/>
      </c>
      <c r="CO173" s="40" t="str">
        <f t="shared" si="101"/>
        <v/>
      </c>
      <c r="CP173" s="40" t="str">
        <f t="shared" si="101"/>
        <v/>
      </c>
      <c r="CR173" s="9" t="str">
        <f t="shared" si="105"/>
        <v/>
      </c>
      <c r="CS173" s="9" t="str">
        <f t="shared" si="105"/>
        <v/>
      </c>
      <c r="CT173" s="9" t="str">
        <f t="shared" si="105"/>
        <v/>
      </c>
      <c r="CU173" s="9" t="str">
        <f t="shared" si="102"/>
        <v/>
      </c>
      <c r="CV173" s="9" t="str">
        <f t="shared" si="102"/>
        <v/>
      </c>
      <c r="CW173" s="9" t="str">
        <f t="shared" si="102"/>
        <v/>
      </c>
      <c r="CY173" s="9" t="str">
        <f t="shared" si="106"/>
        <v/>
      </c>
      <c r="CZ173" s="9" t="str">
        <f t="shared" si="106"/>
        <v/>
      </c>
      <c r="DA173" s="9" t="str">
        <f t="shared" si="106"/>
        <v/>
      </c>
      <c r="DB173" s="9" t="str">
        <f t="shared" si="103"/>
        <v/>
      </c>
      <c r="DC173" s="9" t="str">
        <f t="shared" si="103"/>
        <v/>
      </c>
      <c r="DD173" s="9" t="str">
        <f t="shared" si="103"/>
        <v/>
      </c>
      <c r="DF173" s="9" t="str">
        <f>IF($A173=2,IF(ISNUMBER(CR173/Ukraine!CR173),100*CR173/Ukraine!CR173,""),"")</f>
        <v/>
      </c>
      <c r="DG173" s="9" t="str">
        <f>IF($A173=2,IF(ISNUMBER(CS173/Ukraine!CS173),100*CS173/Ukraine!CS173,""),"")</f>
        <v/>
      </c>
      <c r="DH173" s="9" t="str">
        <f>IF($A173=2,IF(ISNUMBER(CT173/Ukraine!CT173),100*CT173/Ukraine!CT173,""),"")</f>
        <v/>
      </c>
      <c r="DI173" s="9" t="str">
        <f>IF($A173=2,IF(ISNUMBER(CU173/Ukraine!CU173),100*CU173/Ukraine!CU173,""),"")</f>
        <v/>
      </c>
      <c r="DJ173" s="9" t="str">
        <f>IF($A173=2,IF(ISNUMBER(CV173/Ukraine!CV173),100*CV173/Ukraine!CV173,""),"")</f>
        <v/>
      </c>
      <c r="DK173" s="9" t="str">
        <f>IF($A173=2,IF(ISNUMBER(CW173/Ukraine!CW173),100*CW173/Ukraine!CW173,""),"")</f>
        <v/>
      </c>
      <c r="DM173" s="40" t="str">
        <f t="shared" si="108"/>
        <v/>
      </c>
      <c r="DN173" s="40" t="str">
        <f t="shared" si="109"/>
        <v/>
      </c>
      <c r="DO173" s="40" t="str">
        <f t="shared" si="110"/>
        <v/>
      </c>
      <c r="DP173" s="40" t="str">
        <f t="shared" si="111"/>
        <v/>
      </c>
      <c r="DQ173" s="40" t="str">
        <f t="shared" si="112"/>
        <v/>
      </c>
      <c r="DR173" s="40" t="str">
        <f t="shared" si="113"/>
        <v/>
      </c>
      <c r="DT173" s="40" t="str">
        <f t="shared" si="134"/>
        <v/>
      </c>
      <c r="DU173" s="40" t="str">
        <f t="shared" si="135"/>
        <v/>
      </c>
      <c r="DV173" s="40" t="str">
        <f t="shared" si="136"/>
        <v/>
      </c>
      <c r="DW173" s="40" t="str">
        <f t="shared" si="137"/>
        <v/>
      </c>
      <c r="DX173" s="40" t="str">
        <f t="shared" si="138"/>
        <v/>
      </c>
      <c r="DY173" s="40" t="str">
        <f t="shared" si="127"/>
        <v/>
      </c>
    </row>
    <row r="174" spans="1:129" x14ac:dyDescent="0.2">
      <c r="A174" s="39">
        <f>'Industry selection'!C174</f>
        <v>2</v>
      </c>
      <c r="B174" s="2">
        <v>42.1</v>
      </c>
      <c r="C174" s="2" t="s">
        <v>352</v>
      </c>
      <c r="E174" s="30" t="s">
        <v>351</v>
      </c>
      <c r="F174" s="31">
        <v>42.1</v>
      </c>
      <c r="G174" s="32" t="s">
        <v>352</v>
      </c>
      <c r="H174" s="157">
        <f>[1]Ukraine!$F$172</f>
        <v>885</v>
      </c>
      <c r="I174" s="157">
        <f>[1]Ukraine!$G$172</f>
        <v>32497</v>
      </c>
      <c r="J174" s="157">
        <f>[1]Ukraine!$H$172</f>
        <v>32108</v>
      </c>
      <c r="K174" s="157">
        <f>[1]Ukraine!$I$172</f>
        <v>13027842.800000001</v>
      </c>
      <c r="L174" s="157">
        <f>[1]Ukraine!$J$172</f>
        <v>948923.3</v>
      </c>
      <c r="M174" s="11"/>
      <c r="N174" s="33" t="s">
        <v>898</v>
      </c>
      <c r="O174" s="36">
        <v>42.1</v>
      </c>
      <c r="P174" s="35" t="s">
        <v>352</v>
      </c>
      <c r="Q174" s="157">
        <f>[2]Ukraine!$F$172</f>
        <v>951</v>
      </c>
      <c r="R174" s="157">
        <f>[2]Ukraine!$G$172</f>
        <v>26856</v>
      </c>
      <c r="S174" s="157">
        <f>[2]Ukraine!$H$172</f>
        <v>26616</v>
      </c>
      <c r="T174" s="157">
        <f>[2]Ukraine!$I$172</f>
        <v>8904869.3000000007</v>
      </c>
      <c r="U174" s="157">
        <f>[2]Ukraine!$J$172</f>
        <v>765196.9</v>
      </c>
      <c r="V174" s="11"/>
      <c r="W174" s="36" t="s">
        <v>1243</v>
      </c>
      <c r="X174" s="36">
        <v>42.1</v>
      </c>
      <c r="Y174" s="36" t="s">
        <v>352</v>
      </c>
      <c r="Z174" s="157">
        <f>[3]Ukraine!$F$172</f>
        <v>878</v>
      </c>
      <c r="AA174" s="157">
        <f>[3]Ukraine!$G$172</f>
        <v>20380</v>
      </c>
      <c r="AB174" s="157">
        <f>[3]Ukraine!$H$172</f>
        <v>20193</v>
      </c>
      <c r="AC174" s="157">
        <f>[3]Ukraine!$I$172</f>
        <v>8092345</v>
      </c>
      <c r="AD174" s="157">
        <f>[3]Ukraine!$J$172</f>
        <v>507870.8</v>
      </c>
      <c r="AE174" s="11"/>
      <c r="AF174" s="37" t="s">
        <v>1243</v>
      </c>
      <c r="AG174" s="37">
        <v>42.1</v>
      </c>
      <c r="AH174" s="37" t="s">
        <v>352</v>
      </c>
      <c r="AI174" s="157">
        <f>[4]Ukraine!$F$172</f>
        <v>892</v>
      </c>
      <c r="AJ174" s="157">
        <f>[4]Ukraine!$G$172</f>
        <v>17871</v>
      </c>
      <c r="AK174" s="157">
        <f>[4]Ukraine!$H$172</f>
        <v>17677</v>
      </c>
      <c r="AL174" s="157">
        <f>[4]Ukraine!$I$172</f>
        <v>14636803.800000001</v>
      </c>
      <c r="AM174" s="157">
        <f>[4]Ukraine!$J$172</f>
        <v>926107.8</v>
      </c>
      <c r="AN174" s="11"/>
      <c r="AO174" s="11" t="s">
        <v>1243</v>
      </c>
      <c r="AP174" s="11">
        <v>42.1</v>
      </c>
      <c r="AQ174" s="11" t="s">
        <v>352</v>
      </c>
      <c r="AR174" s="157">
        <f>[5]Ukraine!$F$172</f>
        <v>834</v>
      </c>
      <c r="AS174" s="157">
        <f>[5]Ukraine!$G$172</f>
        <v>19611</v>
      </c>
      <c r="AT174" s="157">
        <f>[5]Ukraine!$H$172</f>
        <v>19487</v>
      </c>
      <c r="AU174" s="157">
        <f>[5]Ukraine!$I$172</f>
        <v>24389056.800000001</v>
      </c>
      <c r="AV174" s="157">
        <f>[5]Ukraine!$J$172</f>
        <v>1245419.3999999999</v>
      </c>
      <c r="AW174" s="11"/>
      <c r="AX174" s="33" t="s">
        <v>1243</v>
      </c>
      <c r="AY174" s="33">
        <v>42.1</v>
      </c>
      <c r="AZ174" s="33" t="s">
        <v>352</v>
      </c>
      <c r="BA174" s="157">
        <f>[6]Ukraine!$F$172</f>
        <v>1022</v>
      </c>
      <c r="BB174" s="157">
        <f>[6]Ukraine!$G$172</f>
        <v>23433</v>
      </c>
      <c r="BC174" s="157">
        <f>[6]Ukraine!$H$172</f>
        <v>23263</v>
      </c>
      <c r="BD174" s="157">
        <f>[6]Ukraine!$I$172</f>
        <v>32779022.699999999</v>
      </c>
      <c r="BE174" s="157">
        <f>[6]Ukraine!$J$172</f>
        <v>1627385.8</v>
      </c>
      <c r="BG174" s="2">
        <v>42.1</v>
      </c>
      <c r="BH174" s="2" t="s">
        <v>352</v>
      </c>
      <c r="BI174" s="1">
        <f t="shared" si="114"/>
        <v>885</v>
      </c>
      <c r="BJ174" s="1">
        <f t="shared" si="115"/>
        <v>951</v>
      </c>
      <c r="BK174" s="1">
        <f t="shared" si="116"/>
        <v>878</v>
      </c>
      <c r="BL174" s="1">
        <f t="shared" si="117"/>
        <v>892</v>
      </c>
      <c r="BM174" s="1">
        <f t="shared" si="118"/>
        <v>834</v>
      </c>
      <c r="BN174" s="1">
        <f t="shared" si="119"/>
        <v>1022</v>
      </c>
      <c r="BP174" s="1">
        <f t="shared" si="128"/>
        <v>32108</v>
      </c>
      <c r="BQ174" s="1">
        <f t="shared" si="129"/>
        <v>26616</v>
      </c>
      <c r="BR174" s="1">
        <f t="shared" si="130"/>
        <v>20193</v>
      </c>
      <c r="BS174" s="1">
        <f t="shared" si="131"/>
        <v>17677</v>
      </c>
      <c r="BT174" s="1">
        <f t="shared" si="132"/>
        <v>19487</v>
      </c>
      <c r="BU174" s="1">
        <f t="shared" si="133"/>
        <v>23263</v>
      </c>
      <c r="BW174" s="40">
        <f t="shared" si="120"/>
        <v>4.403969717564649E-3</v>
      </c>
      <c r="BX174" s="40">
        <f t="shared" si="120"/>
        <v>3.7937459920575926E-3</v>
      </c>
      <c r="BY174" s="40">
        <f t="shared" si="120"/>
        <v>3.2606236699673358E-3</v>
      </c>
      <c r="BZ174" s="40">
        <f t="shared" si="120"/>
        <v>3.0592995645642527E-3</v>
      </c>
      <c r="CA174" s="40">
        <f t="shared" si="107"/>
        <v>3.4104725150427792E-3</v>
      </c>
      <c r="CB174" s="40">
        <f t="shared" si="107"/>
        <v>4.0708117912324343E-3</v>
      </c>
      <c r="CD174" s="10">
        <f t="shared" si="121"/>
        <v>948923.3</v>
      </c>
      <c r="CE174" s="10">
        <f t="shared" si="122"/>
        <v>765196.9</v>
      </c>
      <c r="CF174" s="10">
        <f t="shared" si="123"/>
        <v>507870.8</v>
      </c>
      <c r="CG174" s="10">
        <f t="shared" si="124"/>
        <v>926107.8</v>
      </c>
      <c r="CH174" s="10">
        <f t="shared" si="125"/>
        <v>1245419.3999999999</v>
      </c>
      <c r="CI174" s="10">
        <f t="shared" si="126"/>
        <v>1627385.8</v>
      </c>
      <c r="CK174" s="40">
        <f t="shared" si="104"/>
        <v>3.563339800133705E-3</v>
      </c>
      <c r="CL174" s="40">
        <f t="shared" si="104"/>
        <v>2.8352759079634205E-3</v>
      </c>
      <c r="CM174" s="40">
        <f t="shared" si="104"/>
        <v>1.9419920474818666E-3</v>
      </c>
      <c r="CN174" s="40">
        <f t="shared" si="101"/>
        <v>3.1307878869670553E-3</v>
      </c>
      <c r="CO174" s="40">
        <f t="shared" si="101"/>
        <v>3.4515279126349939E-3</v>
      </c>
      <c r="CP174" s="40">
        <f t="shared" si="101"/>
        <v>3.4422740287926379E-3</v>
      </c>
      <c r="CR174" s="9">
        <f t="shared" si="105"/>
        <v>29.554108010464684</v>
      </c>
      <c r="CS174" s="9">
        <f t="shared" si="105"/>
        <v>28.749507814848211</v>
      </c>
      <c r="CT174" s="9">
        <f t="shared" si="105"/>
        <v>25.150834447580845</v>
      </c>
      <c r="CU174" s="9">
        <f t="shared" si="102"/>
        <v>52.390552695593144</v>
      </c>
      <c r="CV174" s="9">
        <f t="shared" si="102"/>
        <v>63.910268384050902</v>
      </c>
      <c r="CW174" s="9">
        <f t="shared" si="102"/>
        <v>69.955973004341658</v>
      </c>
      <c r="CY174" s="9">
        <f t="shared" si="106"/>
        <v>80.91199596404573</v>
      </c>
      <c r="CZ174" s="9">
        <f t="shared" si="106"/>
        <v>74.73552298702181</v>
      </c>
      <c r="DA174" s="9">
        <f t="shared" si="106"/>
        <v>59.558914000686293</v>
      </c>
      <c r="DB174" s="9">
        <f t="shared" si="103"/>
        <v>102.33675457058369</v>
      </c>
      <c r="DC174" s="9">
        <f t="shared" si="103"/>
        <v>101.20380379584147</v>
      </c>
      <c r="DD174" s="9">
        <f t="shared" si="103"/>
        <v>84.55989137612508</v>
      </c>
      <c r="DF174" s="9">
        <f>IF($A174=2,IF(ISNUMBER(CR174/Ukraine!CR174),100*CR174/Ukraine!CR174,""),"")</f>
        <v>100</v>
      </c>
      <c r="DG174" s="9">
        <f>IF($A174=2,IF(ISNUMBER(CS174/Ukraine!CS174),100*CS174/Ukraine!CS174,""),"")</f>
        <v>100</v>
      </c>
      <c r="DH174" s="9">
        <f>IF($A174=2,IF(ISNUMBER(CT174/Ukraine!CT174),100*CT174/Ukraine!CT174,""),"")</f>
        <v>100</v>
      </c>
      <c r="DI174" s="9">
        <f>IF($A174=2,IF(ISNUMBER(CU174/Ukraine!CU174),100*CU174/Ukraine!CU174,""),"")</f>
        <v>100</v>
      </c>
      <c r="DJ174" s="9">
        <f>IF($A174=2,IF(ISNUMBER(CV174/Ukraine!CV174),100*CV174/Ukraine!CV174,""),"")</f>
        <v>100</v>
      </c>
      <c r="DK174" s="9">
        <f>IF($A174=2,IF(ISNUMBER(CW174/Ukraine!CW174),100*CW174/Ukraine!CW174,""),"")</f>
        <v>100</v>
      </c>
      <c r="DM174" s="40">
        <f t="shared" si="108"/>
        <v>-0.17104771396536689</v>
      </c>
      <c r="DN174" s="40">
        <f t="shared" si="109"/>
        <v>-0.24132100991884575</v>
      </c>
      <c r="DO174" s="40">
        <f t="shared" si="110"/>
        <v>-0.12459763284306447</v>
      </c>
      <c r="DP174" s="40">
        <f t="shared" si="111"/>
        <v>0.10239293997850307</v>
      </c>
      <c r="DQ174" s="40">
        <f t="shared" si="112"/>
        <v>0.19377020577821114</v>
      </c>
      <c r="DR174" s="40">
        <f t="shared" si="113"/>
        <v>-0.27547651675594864</v>
      </c>
      <c r="DT174" s="40">
        <f t="shared" si="134"/>
        <v>-2.7224648273315388E-2</v>
      </c>
      <c r="DU174" s="40">
        <f t="shared" si="135"/>
        <v>-0.12517339046092346</v>
      </c>
      <c r="DV174" s="40">
        <f t="shared" si="136"/>
        <v>1.0830542543145074</v>
      </c>
      <c r="DW174" s="40">
        <f t="shared" si="137"/>
        <v>0.21988154535019344</v>
      </c>
      <c r="DX174" s="40">
        <f t="shared" si="138"/>
        <v>9.4596764700795477E-2</v>
      </c>
      <c r="DY174" s="40">
        <f t="shared" si="127"/>
        <v>1.3670473485300674</v>
      </c>
    </row>
    <row r="175" spans="1:129" x14ac:dyDescent="0.2">
      <c r="A175" s="39">
        <f>'Industry selection'!C175</f>
        <v>2</v>
      </c>
      <c r="B175" s="2">
        <v>42.2</v>
      </c>
      <c r="C175" s="2" t="s">
        <v>354</v>
      </c>
      <c r="E175" s="30" t="s">
        <v>353</v>
      </c>
      <c r="F175" s="31">
        <v>42.2</v>
      </c>
      <c r="G175" s="32" t="s">
        <v>354</v>
      </c>
      <c r="H175" s="157">
        <f>[1]Ukraine!$F$173</f>
        <v>1139</v>
      </c>
      <c r="I175" s="157">
        <f>[1]Ukraine!$G$173</f>
        <v>20452</v>
      </c>
      <c r="J175" s="157">
        <f>[1]Ukraine!$H$173</f>
        <v>19955</v>
      </c>
      <c r="K175" s="157">
        <f>[1]Ukraine!$I$173</f>
        <v>6838991.7000000002</v>
      </c>
      <c r="L175" s="157">
        <f>[1]Ukraine!$J$173</f>
        <v>522981.1</v>
      </c>
      <c r="M175" s="11"/>
      <c r="N175" s="33" t="s">
        <v>899</v>
      </c>
      <c r="O175" s="36">
        <v>42.2</v>
      </c>
      <c r="P175" s="35" t="s">
        <v>354</v>
      </c>
      <c r="Q175" s="157">
        <f>[2]Ukraine!$F$173</f>
        <v>1184</v>
      </c>
      <c r="R175" s="157">
        <f>[2]Ukraine!$G$173</f>
        <v>18001</v>
      </c>
      <c r="S175" s="157">
        <f>[2]Ukraine!$H$173</f>
        <v>17682</v>
      </c>
      <c r="T175" s="157">
        <f>[2]Ukraine!$I$173</f>
        <v>5481917.2999999998</v>
      </c>
      <c r="U175" s="157">
        <f>[2]Ukraine!$J$173</f>
        <v>465210.5</v>
      </c>
      <c r="V175" s="11"/>
      <c r="W175" s="36" t="s">
        <v>1244</v>
      </c>
      <c r="X175" s="36">
        <v>42.2</v>
      </c>
      <c r="Y175" s="36" t="s">
        <v>354</v>
      </c>
      <c r="Z175" s="157">
        <f>[3]Ukraine!$F$173</f>
        <v>1068</v>
      </c>
      <c r="AA175" s="157">
        <f>[3]Ukraine!$G$173</f>
        <v>15034</v>
      </c>
      <c r="AB175" s="157">
        <f>[3]Ukraine!$H$173</f>
        <v>14819</v>
      </c>
      <c r="AC175" s="157">
        <f>[3]Ukraine!$I$173</f>
        <v>5282128.0999999996</v>
      </c>
      <c r="AD175" s="157">
        <f>[3]Ukraine!$J$173</f>
        <v>399714.3</v>
      </c>
      <c r="AE175" s="11"/>
      <c r="AF175" s="37" t="s">
        <v>1244</v>
      </c>
      <c r="AG175" s="37">
        <v>42.2</v>
      </c>
      <c r="AH175" s="37" t="s">
        <v>354</v>
      </c>
      <c r="AI175" s="157">
        <f>[4]Ukraine!$F$173</f>
        <v>1046</v>
      </c>
      <c r="AJ175" s="157">
        <f>[4]Ukraine!$G$173</f>
        <v>11893</v>
      </c>
      <c r="AK175" s="157">
        <f>[4]Ukraine!$H$173</f>
        <v>11555</v>
      </c>
      <c r="AL175" s="157">
        <f>[4]Ukraine!$I$173</f>
        <v>6492846</v>
      </c>
      <c r="AM175" s="157">
        <f>[4]Ukraine!$J$173</f>
        <v>418070.6</v>
      </c>
      <c r="AN175" s="11"/>
      <c r="AO175" s="11" t="s">
        <v>1244</v>
      </c>
      <c r="AP175" s="11">
        <v>42.2</v>
      </c>
      <c r="AQ175" s="11" t="s">
        <v>354</v>
      </c>
      <c r="AR175" s="157">
        <f>[5]Ukraine!$F$173</f>
        <v>919</v>
      </c>
      <c r="AS175" s="157">
        <f>[5]Ukraine!$G$173</f>
        <v>12189</v>
      </c>
      <c r="AT175" s="157">
        <f>[5]Ukraine!$H$173</f>
        <v>11955</v>
      </c>
      <c r="AU175" s="157">
        <f>[5]Ukraine!$I$173</f>
        <v>8955417</v>
      </c>
      <c r="AV175" s="157">
        <f>[5]Ukraine!$J$173</f>
        <v>514856.8</v>
      </c>
      <c r="AW175" s="11"/>
      <c r="AX175" s="33" t="s">
        <v>1244</v>
      </c>
      <c r="AY175" s="33">
        <v>42.2</v>
      </c>
      <c r="AZ175" s="33" t="s">
        <v>354</v>
      </c>
      <c r="BA175" s="157">
        <f>[6]Ukraine!$F$173</f>
        <v>981</v>
      </c>
      <c r="BB175" s="157">
        <f>[6]Ukraine!$G$173</f>
        <v>12423</v>
      </c>
      <c r="BC175" s="157">
        <f>[6]Ukraine!$H$173</f>
        <v>12199</v>
      </c>
      <c r="BD175" s="157">
        <f>[6]Ukraine!$I$173</f>
        <v>11102069.800000001</v>
      </c>
      <c r="BE175" s="157">
        <f>[6]Ukraine!$J$173</f>
        <v>803551</v>
      </c>
      <c r="BG175" s="2">
        <v>42.2</v>
      </c>
      <c r="BH175" s="2" t="s">
        <v>354</v>
      </c>
      <c r="BI175" s="1">
        <f t="shared" si="114"/>
        <v>1139</v>
      </c>
      <c r="BJ175" s="1">
        <f t="shared" si="115"/>
        <v>1184</v>
      </c>
      <c r="BK175" s="1">
        <f t="shared" si="116"/>
        <v>1068</v>
      </c>
      <c r="BL175" s="1">
        <f t="shared" si="117"/>
        <v>1046</v>
      </c>
      <c r="BM175" s="1">
        <f t="shared" si="118"/>
        <v>919</v>
      </c>
      <c r="BN175" s="1">
        <f t="shared" si="119"/>
        <v>981</v>
      </c>
      <c r="BP175" s="1">
        <f t="shared" si="128"/>
        <v>19955</v>
      </c>
      <c r="BQ175" s="1">
        <f t="shared" si="129"/>
        <v>17682</v>
      </c>
      <c r="BR175" s="1">
        <f t="shared" si="130"/>
        <v>14819</v>
      </c>
      <c r="BS175" s="1">
        <f t="shared" si="131"/>
        <v>11555</v>
      </c>
      <c r="BT175" s="1">
        <f t="shared" si="132"/>
        <v>11955</v>
      </c>
      <c r="BU175" s="1">
        <f t="shared" si="133"/>
        <v>12199</v>
      </c>
      <c r="BW175" s="40">
        <f t="shared" si="120"/>
        <v>2.7370504458079786E-3</v>
      </c>
      <c r="BX175" s="40">
        <f t="shared" si="120"/>
        <v>2.5203267444981348E-3</v>
      </c>
      <c r="BY175" s="40">
        <f t="shared" si="120"/>
        <v>2.3928679327116301E-3</v>
      </c>
      <c r="BZ175" s="40">
        <f t="shared" si="120"/>
        <v>1.999785397326466E-3</v>
      </c>
      <c r="CA175" s="40">
        <f t="shared" si="107"/>
        <v>2.0922768469921705E-3</v>
      </c>
      <c r="CB175" s="40">
        <f t="shared" si="107"/>
        <v>2.1347131943964433E-3</v>
      </c>
      <c r="CD175" s="10">
        <f t="shared" si="121"/>
        <v>522981.1</v>
      </c>
      <c r="CE175" s="10">
        <f t="shared" si="122"/>
        <v>465210.5</v>
      </c>
      <c r="CF175" s="10">
        <f t="shared" si="123"/>
        <v>399714.3</v>
      </c>
      <c r="CG175" s="10">
        <f t="shared" si="124"/>
        <v>418070.6</v>
      </c>
      <c r="CH175" s="10">
        <f t="shared" si="125"/>
        <v>514856.8</v>
      </c>
      <c r="CI175" s="10">
        <f t="shared" si="126"/>
        <v>803551</v>
      </c>
      <c r="CK175" s="40">
        <f t="shared" si="104"/>
        <v>1.9638672254624844E-3</v>
      </c>
      <c r="CL175" s="40">
        <f t="shared" si="104"/>
        <v>1.7237395012729623E-3</v>
      </c>
      <c r="CM175" s="40">
        <f t="shared" si="104"/>
        <v>1.5284241422518898E-3</v>
      </c>
      <c r="CN175" s="40">
        <f t="shared" si="101"/>
        <v>1.4133239892559471E-3</v>
      </c>
      <c r="CO175" s="40">
        <f t="shared" si="101"/>
        <v>1.4268628031729172E-3</v>
      </c>
      <c r="CP175" s="40">
        <f t="shared" si="101"/>
        <v>1.699684695608351E-3</v>
      </c>
      <c r="CR175" s="9">
        <f t="shared" si="105"/>
        <v>26.2080230518667</v>
      </c>
      <c r="CS175" s="9">
        <f t="shared" si="105"/>
        <v>26.30983486030992</v>
      </c>
      <c r="CT175" s="9">
        <f t="shared" si="105"/>
        <v>26.973095350563465</v>
      </c>
      <c r="CU175" s="9">
        <f t="shared" si="102"/>
        <v>36.18092600605798</v>
      </c>
      <c r="CV175" s="9">
        <f t="shared" si="102"/>
        <v>43.066231702216648</v>
      </c>
      <c r="CW175" s="9">
        <f t="shared" si="102"/>
        <v>65.87023526518567</v>
      </c>
      <c r="CY175" s="9">
        <f t="shared" si="106"/>
        <v>71.751225063108038</v>
      </c>
      <c r="CZ175" s="9">
        <f t="shared" si="106"/>
        <v>68.393493226062077</v>
      </c>
      <c r="DA175" s="9">
        <f t="shared" si="106"/>
        <v>63.874153744868785</v>
      </c>
      <c r="DB175" s="9">
        <f t="shared" si="103"/>
        <v>70.673782854171989</v>
      </c>
      <c r="DC175" s="9">
        <f t="shared" si="103"/>
        <v>68.1966540529355</v>
      </c>
      <c r="DD175" s="9">
        <f t="shared" si="103"/>
        <v>79.621220315214771</v>
      </c>
      <c r="DF175" s="9">
        <f>IF($A175=2,IF(ISNUMBER(CR175/Ukraine!CR175),100*CR175/Ukraine!CR175,""),"")</f>
        <v>100</v>
      </c>
      <c r="DG175" s="9">
        <f>IF($A175=2,IF(ISNUMBER(CS175/Ukraine!CS175),100*CS175/Ukraine!CS175,""),"")</f>
        <v>100</v>
      </c>
      <c r="DH175" s="9">
        <f>IF($A175=2,IF(ISNUMBER(CT175/Ukraine!CT175),100*CT175/Ukraine!CT175,""),"")</f>
        <v>100</v>
      </c>
      <c r="DI175" s="9">
        <f>IF($A175=2,IF(ISNUMBER(CU175/Ukraine!CU175),100*CU175/Ukraine!CU175,""),"")</f>
        <v>100</v>
      </c>
      <c r="DJ175" s="9">
        <f>IF($A175=2,IF(ISNUMBER(CV175/Ukraine!CV175),100*CV175/Ukraine!CV175,""),"")</f>
        <v>100</v>
      </c>
      <c r="DK175" s="9">
        <f>IF($A175=2,IF(ISNUMBER(CW175/Ukraine!CW175),100*CW175/Ukraine!CW175,""),"")</f>
        <v>100</v>
      </c>
      <c r="DM175" s="40">
        <f t="shared" si="108"/>
        <v>-0.11390628915058887</v>
      </c>
      <c r="DN175" s="40">
        <f t="shared" si="109"/>
        <v>-0.16191607284243859</v>
      </c>
      <c r="DO175" s="40">
        <f t="shared" si="110"/>
        <v>-0.22025777717794726</v>
      </c>
      <c r="DP175" s="40">
        <f t="shared" si="111"/>
        <v>3.461704889658157E-2</v>
      </c>
      <c r="DQ175" s="40">
        <f t="shared" si="112"/>
        <v>2.0409870347135151E-2</v>
      </c>
      <c r="DR175" s="40">
        <f t="shared" si="113"/>
        <v>-0.3886745176647457</v>
      </c>
      <c r="DT175" s="40">
        <f t="shared" si="134"/>
        <v>3.8847572837421573E-3</v>
      </c>
      <c r="DU175" s="40">
        <f t="shared" si="135"/>
        <v>2.5209602940310161E-2</v>
      </c>
      <c r="DV175" s="40">
        <f t="shared" si="136"/>
        <v>0.34137093039646871</v>
      </c>
      <c r="DW175" s="40">
        <f t="shared" si="137"/>
        <v>0.19030208610486699</v>
      </c>
      <c r="DX175" s="40">
        <f t="shared" si="138"/>
        <v>0.52951007463685951</v>
      </c>
      <c r="DY175" s="40">
        <f t="shared" si="127"/>
        <v>1.5133614670143531</v>
      </c>
    </row>
    <row r="176" spans="1:129" x14ac:dyDescent="0.2">
      <c r="A176" s="39">
        <f>'Industry selection'!C176</f>
        <v>2</v>
      </c>
      <c r="B176" s="2">
        <v>42.9</v>
      </c>
      <c r="C176" s="2" t="s">
        <v>356</v>
      </c>
      <c r="E176" s="30" t="s">
        <v>355</v>
      </c>
      <c r="F176" s="31">
        <v>42.9</v>
      </c>
      <c r="G176" s="32" t="s">
        <v>356</v>
      </c>
      <c r="H176" s="157">
        <f>[1]Ukraine!$F$174</f>
        <v>554</v>
      </c>
      <c r="I176" s="157">
        <f>[1]Ukraine!$G$174</f>
        <v>16860</v>
      </c>
      <c r="J176" s="157">
        <f>[1]Ukraine!$H$174</f>
        <v>16685</v>
      </c>
      <c r="K176" s="157">
        <f>[1]Ukraine!$I$174</f>
        <v>4369902.5</v>
      </c>
      <c r="L176" s="157">
        <f>[1]Ukraine!$J$174</f>
        <v>654621.80000000005</v>
      </c>
      <c r="M176" s="11"/>
      <c r="N176" s="33" t="s">
        <v>900</v>
      </c>
      <c r="O176" s="36">
        <v>42.9</v>
      </c>
      <c r="P176" s="35" t="s">
        <v>356</v>
      </c>
      <c r="Q176" s="157">
        <f>[2]Ukraine!$F$174</f>
        <v>575</v>
      </c>
      <c r="R176" s="157">
        <f>[2]Ukraine!$G$174</f>
        <v>17266</v>
      </c>
      <c r="S176" s="157">
        <f>[2]Ukraine!$H$174</f>
        <v>17174</v>
      </c>
      <c r="T176" s="157">
        <f>[2]Ukraine!$I$174</f>
        <v>10753398.300000001</v>
      </c>
      <c r="U176" s="157">
        <f>[2]Ukraine!$J$174</f>
        <v>784286.6</v>
      </c>
      <c r="V176" s="11"/>
      <c r="W176" s="36" t="s">
        <v>1245</v>
      </c>
      <c r="X176" s="36">
        <v>42.9</v>
      </c>
      <c r="Y176" s="36" t="s">
        <v>356</v>
      </c>
      <c r="Z176" s="157">
        <f>[3]Ukraine!$F$174</f>
        <v>478</v>
      </c>
      <c r="AA176" s="157">
        <f>[3]Ukraine!$G$174</f>
        <v>11234</v>
      </c>
      <c r="AB176" s="157">
        <f>[3]Ukraine!$H$174</f>
        <v>11113</v>
      </c>
      <c r="AC176" s="157">
        <f>[3]Ukraine!$I$174</f>
        <v>9231215.6999999993</v>
      </c>
      <c r="AD176" s="157">
        <f>[3]Ukraine!$J$174</f>
        <v>463074.6</v>
      </c>
      <c r="AE176" s="11"/>
      <c r="AF176" s="37" t="s">
        <v>1245</v>
      </c>
      <c r="AG176" s="37">
        <v>42.9</v>
      </c>
      <c r="AH176" s="37" t="s">
        <v>356</v>
      </c>
      <c r="AI176" s="157">
        <f>[4]Ukraine!$F$174</f>
        <v>480</v>
      </c>
      <c r="AJ176" s="157">
        <f>[4]Ukraine!$G$174</f>
        <v>8866</v>
      </c>
      <c r="AK176" s="157">
        <f>[4]Ukraine!$H$174</f>
        <v>8735</v>
      </c>
      <c r="AL176" s="157">
        <f>[4]Ukraine!$I$174</f>
        <v>14864060.699999999</v>
      </c>
      <c r="AM176" s="157">
        <f>[4]Ukraine!$J$174</f>
        <v>460074.5</v>
      </c>
      <c r="AN176" s="11"/>
      <c r="AO176" s="11" t="s">
        <v>1245</v>
      </c>
      <c r="AP176" s="11">
        <v>42.9</v>
      </c>
      <c r="AQ176" s="11" t="s">
        <v>356</v>
      </c>
      <c r="AR176" s="157">
        <f>[5]Ukraine!$F$174</f>
        <v>418</v>
      </c>
      <c r="AS176" s="157">
        <f>[5]Ukraine!$G$174</f>
        <v>7323</v>
      </c>
      <c r="AT176" s="157">
        <f>[5]Ukraine!$H$174</f>
        <v>7269</v>
      </c>
      <c r="AU176" s="157">
        <f>[5]Ukraine!$I$174</f>
        <v>5708936.0999999996</v>
      </c>
      <c r="AV176" s="157">
        <f>[5]Ukraine!$J$174</f>
        <v>458410.2</v>
      </c>
      <c r="AW176" s="11"/>
      <c r="AX176" s="33" t="s">
        <v>1245</v>
      </c>
      <c r="AY176" s="33">
        <v>42.9</v>
      </c>
      <c r="AZ176" s="33" t="s">
        <v>356</v>
      </c>
      <c r="BA176" s="157">
        <f>[6]Ukraine!$F$174</f>
        <v>480</v>
      </c>
      <c r="BB176" s="157">
        <f>[6]Ukraine!$G$174</f>
        <v>6635</v>
      </c>
      <c r="BC176" s="157">
        <f>[6]Ukraine!$H$174</f>
        <v>6548</v>
      </c>
      <c r="BD176" s="157">
        <f>[6]Ukraine!$I$174</f>
        <v>4803516.5999999996</v>
      </c>
      <c r="BE176" s="157">
        <f>[6]Ukraine!$J$174</f>
        <v>590773.6</v>
      </c>
      <c r="BG176" s="2">
        <v>42.9</v>
      </c>
      <c r="BH176" s="2" t="s">
        <v>356</v>
      </c>
      <c r="BI176" s="1">
        <f t="shared" si="114"/>
        <v>554</v>
      </c>
      <c r="BJ176" s="1">
        <f t="shared" si="115"/>
        <v>575</v>
      </c>
      <c r="BK176" s="1">
        <f t="shared" si="116"/>
        <v>478</v>
      </c>
      <c r="BL176" s="1">
        <f t="shared" si="117"/>
        <v>480</v>
      </c>
      <c r="BM176" s="1">
        <f t="shared" si="118"/>
        <v>418</v>
      </c>
      <c r="BN176" s="1">
        <f t="shared" si="119"/>
        <v>480</v>
      </c>
      <c r="BP176" s="1">
        <f t="shared" si="128"/>
        <v>16685</v>
      </c>
      <c r="BQ176" s="1">
        <f t="shared" si="129"/>
        <v>17174</v>
      </c>
      <c r="BR176" s="1">
        <f t="shared" si="130"/>
        <v>11113</v>
      </c>
      <c r="BS176" s="1">
        <f t="shared" si="131"/>
        <v>8735</v>
      </c>
      <c r="BT176" s="1">
        <f t="shared" si="132"/>
        <v>7269</v>
      </c>
      <c r="BU176" s="1">
        <f t="shared" si="133"/>
        <v>6548</v>
      </c>
      <c r="BW176" s="40">
        <f t="shared" si="120"/>
        <v>2.288533534868761E-3</v>
      </c>
      <c r="BX176" s="40">
        <f t="shared" si="120"/>
        <v>2.447918307318797E-3</v>
      </c>
      <c r="BY176" s="40">
        <f t="shared" si="120"/>
        <v>1.7944491083220424E-3</v>
      </c>
      <c r="BZ176" s="40">
        <f t="shared" si="120"/>
        <v>1.5117373817089296E-3</v>
      </c>
      <c r="CA176" s="40">
        <f t="shared" si="107"/>
        <v>1.2721673275437964E-3</v>
      </c>
      <c r="CB176" s="40">
        <f t="shared" si="107"/>
        <v>1.1458399866307002E-3</v>
      </c>
      <c r="CD176" s="10">
        <f t="shared" si="121"/>
        <v>654621.80000000005</v>
      </c>
      <c r="CE176" s="10">
        <f t="shared" si="122"/>
        <v>784286.6</v>
      </c>
      <c r="CF176" s="10">
        <f t="shared" si="123"/>
        <v>463074.6</v>
      </c>
      <c r="CG176" s="10">
        <f t="shared" si="124"/>
        <v>460074.5</v>
      </c>
      <c r="CH176" s="10">
        <f t="shared" si="125"/>
        <v>458410.2</v>
      </c>
      <c r="CI176" s="10">
        <f t="shared" si="126"/>
        <v>590773.6</v>
      </c>
      <c r="CK176" s="40">
        <f t="shared" si="104"/>
        <v>2.4581964780242683E-3</v>
      </c>
      <c r="CL176" s="40">
        <f t="shared" si="104"/>
        <v>2.9060087696624803E-3</v>
      </c>
      <c r="CM176" s="40">
        <f t="shared" si="104"/>
        <v>1.7707007187474577E-3</v>
      </c>
      <c r="CN176" s="40">
        <f t="shared" si="104"/>
        <v>1.5553218229048761E-3</v>
      </c>
      <c r="CO176" s="40">
        <f t="shared" si="104"/>
        <v>1.2704279383608367E-3</v>
      </c>
      <c r="CP176" s="40">
        <f t="shared" si="104"/>
        <v>1.2496143324934568E-3</v>
      </c>
      <c r="CR176" s="9">
        <f t="shared" si="105"/>
        <v>39.234150434522029</v>
      </c>
      <c r="CS176" s="9">
        <f t="shared" si="105"/>
        <v>45.667089786887153</v>
      </c>
      <c r="CT176" s="9">
        <f t="shared" si="105"/>
        <v>41.669630162872309</v>
      </c>
      <c r="CU176" s="9">
        <f t="shared" si="105"/>
        <v>52.670234688036636</v>
      </c>
      <c r="CV176" s="9">
        <f t="shared" si="105"/>
        <v>63.063722657862158</v>
      </c>
      <c r="CW176" s="9">
        <f t="shared" si="105"/>
        <v>90.221991447770307</v>
      </c>
      <c r="CY176" s="9">
        <f t="shared" si="106"/>
        <v>107.41360965747164</v>
      </c>
      <c r="CZ176" s="9">
        <f t="shared" si="106"/>
        <v>118.71347017480456</v>
      </c>
      <c r="DA176" s="9">
        <f t="shared" si="106"/>
        <v>98.676563773001547</v>
      </c>
      <c r="DB176" s="9">
        <f t="shared" si="106"/>
        <v>102.8830696206425</v>
      </c>
      <c r="DC176" s="9">
        <f t="shared" si="106"/>
        <v>99.863273553305433</v>
      </c>
      <c r="DD176" s="9">
        <f t="shared" si="106"/>
        <v>109.05661759700857</v>
      </c>
      <c r="DF176" s="9">
        <f>IF($A176=2,IF(ISNUMBER(CR176/Ukraine!CR176),100*CR176/Ukraine!CR176,""),"")</f>
        <v>100</v>
      </c>
      <c r="DG176" s="9">
        <f>IF($A176=2,IF(ISNUMBER(CS176/Ukraine!CS176),100*CS176/Ukraine!CS176,""),"")</f>
        <v>100</v>
      </c>
      <c r="DH176" s="9">
        <f>IF($A176=2,IF(ISNUMBER(CT176/Ukraine!CT176),100*CT176/Ukraine!CT176,""),"")</f>
        <v>100</v>
      </c>
      <c r="DI176" s="9">
        <f>IF($A176=2,IF(ISNUMBER(CU176/Ukraine!CU176),100*CU176/Ukraine!CU176,""),"")</f>
        <v>100</v>
      </c>
      <c r="DJ176" s="9">
        <f>IF($A176=2,IF(ISNUMBER(CV176/Ukraine!CV176),100*CV176/Ukraine!CV176,""),"")</f>
        <v>100</v>
      </c>
      <c r="DK176" s="9">
        <f>IF($A176=2,IF(ISNUMBER(CW176/Ukraine!CW176),100*CW176/Ukraine!CW176,""),"")</f>
        <v>100</v>
      </c>
      <c r="DM176" s="40">
        <f t="shared" si="108"/>
        <v>2.9307761462391335E-2</v>
      </c>
      <c r="DN176" s="40">
        <f t="shared" si="109"/>
        <v>-0.35291720041923835</v>
      </c>
      <c r="DO176" s="40">
        <f t="shared" si="110"/>
        <v>-0.21398362278412675</v>
      </c>
      <c r="DP176" s="40">
        <f t="shared" si="111"/>
        <v>-0.16783056668574703</v>
      </c>
      <c r="DQ176" s="40">
        <f t="shared" si="112"/>
        <v>-9.9188334021185875E-2</v>
      </c>
      <c r="DR176" s="40">
        <f t="shared" si="113"/>
        <v>-0.60755169313754864</v>
      </c>
      <c r="DT176" s="40">
        <f t="shared" si="134"/>
        <v>0.16396275390494486</v>
      </c>
      <c r="DU176" s="40">
        <f t="shared" si="135"/>
        <v>-8.7534801159207531E-2</v>
      </c>
      <c r="DV176" s="40">
        <f t="shared" si="136"/>
        <v>0.26399573219552774</v>
      </c>
      <c r="DW176" s="40">
        <f t="shared" si="137"/>
        <v>0.19733133963396354</v>
      </c>
      <c r="DX176" s="40">
        <f t="shared" si="138"/>
        <v>0.43064804368193021</v>
      </c>
      <c r="DY176" s="40">
        <f t="shared" si="127"/>
        <v>1.299578057599132</v>
      </c>
    </row>
    <row r="177" spans="1:129" x14ac:dyDescent="0.2">
      <c r="A177" s="39" t="str">
        <f>'Industry selection'!C177</f>
        <v/>
      </c>
      <c r="B177" s="2">
        <v>43</v>
      </c>
      <c r="C177" s="2" t="s">
        <v>358</v>
      </c>
      <c r="E177" s="30" t="s">
        <v>357</v>
      </c>
      <c r="F177" s="31">
        <v>43</v>
      </c>
      <c r="G177" s="32" t="s">
        <v>358</v>
      </c>
      <c r="H177" s="157">
        <f>[1]Ukraine!$F$175</f>
        <v>9600</v>
      </c>
      <c r="I177" s="157">
        <f>[1]Ukraine!$G$175</f>
        <v>104151</v>
      </c>
      <c r="J177" s="157">
        <f>[1]Ukraine!$H$175</f>
        <v>101229</v>
      </c>
      <c r="K177" s="157">
        <f>[1]Ukraine!$I$175</f>
        <v>23333458.699999999</v>
      </c>
      <c r="L177" s="157">
        <f>[1]Ukraine!$J$175</f>
        <v>2683956.6</v>
      </c>
      <c r="M177" s="11"/>
      <c r="N177" s="33" t="s">
        <v>901</v>
      </c>
      <c r="O177" s="36">
        <v>43</v>
      </c>
      <c r="P177" s="35" t="s">
        <v>358</v>
      </c>
      <c r="Q177" s="157">
        <f>[2]Ukraine!$F$175</f>
        <v>9866</v>
      </c>
      <c r="R177" s="157">
        <f>[2]Ukraine!$G$175</f>
        <v>98325</v>
      </c>
      <c r="S177" s="157">
        <f>[2]Ukraine!$H$175</f>
        <v>95949</v>
      </c>
      <c r="T177" s="157">
        <f>[2]Ukraine!$I$175</f>
        <v>22435470.399999999</v>
      </c>
      <c r="U177" s="157">
        <f>[2]Ukraine!$J$175</f>
        <v>2670450.7999999998</v>
      </c>
      <c r="V177" s="11"/>
      <c r="W177" s="36" t="s">
        <v>1246</v>
      </c>
      <c r="X177" s="36">
        <v>43</v>
      </c>
      <c r="Y177" s="36" t="s">
        <v>358</v>
      </c>
      <c r="Z177" s="157">
        <f>[3]Ukraine!$F$175</f>
        <v>8836</v>
      </c>
      <c r="AA177" s="157">
        <f>[3]Ukraine!$G$175</f>
        <v>81666</v>
      </c>
      <c r="AB177" s="157">
        <f>[3]Ukraine!$H$175</f>
        <v>79601</v>
      </c>
      <c r="AC177" s="157">
        <f>[3]Ukraine!$I$175</f>
        <v>19468962.699999999</v>
      </c>
      <c r="AD177" s="157">
        <f>[3]Ukraine!$J$175</f>
        <v>2280511.7999999998</v>
      </c>
      <c r="AE177" s="11"/>
      <c r="AF177" s="37" t="s">
        <v>1246</v>
      </c>
      <c r="AG177" s="37">
        <v>43</v>
      </c>
      <c r="AH177" s="37" t="s">
        <v>358</v>
      </c>
      <c r="AI177" s="157">
        <f>[4]Ukraine!$F$175</f>
        <v>8756</v>
      </c>
      <c r="AJ177" s="157">
        <f>[4]Ukraine!$G$175</f>
        <v>69944</v>
      </c>
      <c r="AK177" s="157">
        <f>[4]Ukraine!$H$175</f>
        <v>67364</v>
      </c>
      <c r="AL177" s="157">
        <f>[4]Ukraine!$I$175</f>
        <v>21689133.100000001</v>
      </c>
      <c r="AM177" s="157">
        <f>[4]Ukraine!$J$175</f>
        <v>2227862.6</v>
      </c>
      <c r="AN177" s="11"/>
      <c r="AO177" s="11" t="s">
        <v>1246</v>
      </c>
      <c r="AP177" s="11">
        <v>43</v>
      </c>
      <c r="AQ177" s="11" t="s">
        <v>358</v>
      </c>
      <c r="AR177" s="157">
        <f>[5]Ukraine!$F$175</f>
        <v>7598</v>
      </c>
      <c r="AS177" s="157">
        <f>[5]Ukraine!$G$175</f>
        <v>68877</v>
      </c>
      <c r="AT177" s="157">
        <f>[5]Ukraine!$H$175</f>
        <v>67210</v>
      </c>
      <c r="AU177" s="157">
        <f>[5]Ukraine!$I$175</f>
        <v>29985728.100000001</v>
      </c>
      <c r="AV177" s="157">
        <f>[5]Ukraine!$J$175</f>
        <v>2697678.6</v>
      </c>
      <c r="AW177" s="11"/>
      <c r="AX177" s="33" t="s">
        <v>1246</v>
      </c>
      <c r="AY177" s="33">
        <v>43</v>
      </c>
      <c r="AZ177" s="33" t="s">
        <v>358</v>
      </c>
      <c r="BA177" s="157">
        <f>[6]Ukraine!$F$175</f>
        <v>8561</v>
      </c>
      <c r="BB177" s="157">
        <f>[6]Ukraine!$G$175</f>
        <v>72500</v>
      </c>
      <c r="BC177" s="157">
        <f>[6]Ukraine!$H$175</f>
        <v>70810</v>
      </c>
      <c r="BD177" s="157">
        <f>[6]Ukraine!$I$175</f>
        <v>44720036.899999999</v>
      </c>
      <c r="BE177" s="157">
        <f>[6]Ukraine!$J$175</f>
        <v>4122632.7</v>
      </c>
      <c r="BG177" s="2">
        <v>43</v>
      </c>
      <c r="BH177" s="2" t="s">
        <v>358</v>
      </c>
      <c r="BI177" s="1">
        <f t="shared" si="114"/>
        <v>9600</v>
      </c>
      <c r="BJ177" s="1">
        <f t="shared" si="115"/>
        <v>9866</v>
      </c>
      <c r="BK177" s="1">
        <f t="shared" si="116"/>
        <v>8836</v>
      </c>
      <c r="BL177" s="1">
        <f t="shared" si="117"/>
        <v>8756</v>
      </c>
      <c r="BM177" s="1">
        <f t="shared" si="118"/>
        <v>7598</v>
      </c>
      <c r="BN177" s="1">
        <f t="shared" si="119"/>
        <v>8561</v>
      </c>
      <c r="BP177" s="1">
        <f t="shared" si="128"/>
        <v>101229</v>
      </c>
      <c r="BQ177" s="1">
        <f t="shared" si="129"/>
        <v>95949</v>
      </c>
      <c r="BR177" s="1">
        <f t="shared" si="130"/>
        <v>79601</v>
      </c>
      <c r="BS177" s="1">
        <f t="shared" si="131"/>
        <v>67364</v>
      </c>
      <c r="BT177" s="1">
        <f t="shared" si="132"/>
        <v>67210</v>
      </c>
      <c r="BU177" s="1">
        <f t="shared" si="133"/>
        <v>70810</v>
      </c>
      <c r="BW177" s="40" t="str">
        <f t="shared" si="120"/>
        <v/>
      </c>
      <c r="BX177" s="40" t="str">
        <f t="shared" si="120"/>
        <v/>
      </c>
      <c r="BY177" s="40" t="str">
        <f t="shared" si="120"/>
        <v/>
      </c>
      <c r="BZ177" s="40" t="str">
        <f t="shared" si="120"/>
        <v/>
      </c>
      <c r="CA177" s="40" t="str">
        <f t="shared" si="107"/>
        <v/>
      </c>
      <c r="CB177" s="40" t="str">
        <f t="shared" si="107"/>
        <v/>
      </c>
      <c r="CD177" s="10">
        <f t="shared" si="121"/>
        <v>2683956.6</v>
      </c>
      <c r="CE177" s="10">
        <f t="shared" si="122"/>
        <v>2670450.7999999998</v>
      </c>
      <c r="CF177" s="10">
        <f t="shared" si="123"/>
        <v>2280511.7999999998</v>
      </c>
      <c r="CG177" s="10">
        <f t="shared" si="124"/>
        <v>2227862.6</v>
      </c>
      <c r="CH177" s="10">
        <f t="shared" si="125"/>
        <v>2697678.6</v>
      </c>
      <c r="CI177" s="10">
        <f t="shared" si="126"/>
        <v>4122632.7</v>
      </c>
      <c r="CK177" s="40" t="str">
        <f t="shared" ref="CK177:CP219" si="139">IF($A177=2,IF(ISNUMBER(CD177/CD$4),CD177/CD$4,""),"")</f>
        <v/>
      </c>
      <c r="CL177" s="40" t="str">
        <f t="shared" si="139"/>
        <v/>
      </c>
      <c r="CM177" s="40" t="str">
        <f t="shared" si="139"/>
        <v/>
      </c>
      <c r="CN177" s="40" t="str">
        <f t="shared" si="139"/>
        <v/>
      </c>
      <c r="CO177" s="40" t="str">
        <f t="shared" si="139"/>
        <v/>
      </c>
      <c r="CP177" s="40" t="str">
        <f t="shared" si="139"/>
        <v/>
      </c>
      <c r="CR177" s="9" t="str">
        <f t="shared" ref="CR177:CW219" si="140">IF($A177=2,IF(ISNUMBER(CD177/BP177),CD177/BP177,""),"")</f>
        <v/>
      </c>
      <c r="CS177" s="9" t="str">
        <f t="shared" si="140"/>
        <v/>
      </c>
      <c r="CT177" s="9" t="str">
        <f t="shared" si="140"/>
        <v/>
      </c>
      <c r="CU177" s="9" t="str">
        <f t="shared" si="140"/>
        <v/>
      </c>
      <c r="CV177" s="9" t="str">
        <f t="shared" si="140"/>
        <v/>
      </c>
      <c r="CW177" s="9" t="str">
        <f t="shared" si="140"/>
        <v/>
      </c>
      <c r="CY177" s="9" t="str">
        <f t="shared" ref="CY177:DD219" si="141">IF($A177=2,IF(ISNUMBER(CR177/CR$4),100*CR177/CR$4,""),"")</f>
        <v/>
      </c>
      <c r="CZ177" s="9" t="str">
        <f t="shared" si="141"/>
        <v/>
      </c>
      <c r="DA177" s="9" t="str">
        <f t="shared" si="141"/>
        <v/>
      </c>
      <c r="DB177" s="9" t="str">
        <f t="shared" si="141"/>
        <v/>
      </c>
      <c r="DC177" s="9" t="str">
        <f t="shared" si="141"/>
        <v/>
      </c>
      <c r="DD177" s="9" t="str">
        <f t="shared" si="141"/>
        <v/>
      </c>
      <c r="DF177" s="9" t="str">
        <f>IF($A177=2,IF(ISNUMBER(CR177/Ukraine!CR177),100*CR177/Ukraine!CR177,""),"")</f>
        <v/>
      </c>
      <c r="DG177" s="9" t="str">
        <f>IF($A177=2,IF(ISNUMBER(CS177/Ukraine!CS177),100*CS177/Ukraine!CS177,""),"")</f>
        <v/>
      </c>
      <c r="DH177" s="9" t="str">
        <f>IF($A177=2,IF(ISNUMBER(CT177/Ukraine!CT177),100*CT177/Ukraine!CT177,""),"")</f>
        <v/>
      </c>
      <c r="DI177" s="9" t="str">
        <f>IF($A177=2,IF(ISNUMBER(CU177/Ukraine!CU177),100*CU177/Ukraine!CU177,""),"")</f>
        <v/>
      </c>
      <c r="DJ177" s="9" t="str">
        <f>IF($A177=2,IF(ISNUMBER(CV177/Ukraine!CV177),100*CV177/Ukraine!CV177,""),"")</f>
        <v/>
      </c>
      <c r="DK177" s="9" t="str">
        <f>IF($A177=2,IF(ISNUMBER(CW177/Ukraine!CW177),100*CW177/Ukraine!CW177,""),"")</f>
        <v/>
      </c>
      <c r="DM177" s="40" t="str">
        <f t="shared" si="108"/>
        <v/>
      </c>
      <c r="DN177" s="40" t="str">
        <f t="shared" si="109"/>
        <v/>
      </c>
      <c r="DO177" s="40" t="str">
        <f t="shared" si="110"/>
        <v/>
      </c>
      <c r="DP177" s="40" t="str">
        <f t="shared" si="111"/>
        <v/>
      </c>
      <c r="DQ177" s="40" t="str">
        <f t="shared" si="112"/>
        <v/>
      </c>
      <c r="DR177" s="40" t="str">
        <f t="shared" si="113"/>
        <v/>
      </c>
      <c r="DT177" s="40" t="str">
        <f t="shared" si="134"/>
        <v/>
      </c>
      <c r="DU177" s="40" t="str">
        <f t="shared" si="135"/>
        <v/>
      </c>
      <c r="DV177" s="40" t="str">
        <f t="shared" si="136"/>
        <v/>
      </c>
      <c r="DW177" s="40" t="str">
        <f t="shared" si="137"/>
        <v/>
      </c>
      <c r="DX177" s="40" t="str">
        <f t="shared" si="138"/>
        <v/>
      </c>
      <c r="DY177" s="40" t="str">
        <f t="shared" si="127"/>
        <v/>
      </c>
    </row>
    <row r="178" spans="1:129" x14ac:dyDescent="0.2">
      <c r="A178" s="39">
        <f>'Industry selection'!C178</f>
        <v>1</v>
      </c>
      <c r="B178" s="2">
        <v>43.1</v>
      </c>
      <c r="C178" s="2" t="s">
        <v>360</v>
      </c>
      <c r="E178" s="30" t="s">
        <v>359</v>
      </c>
      <c r="F178" s="31">
        <v>43.1</v>
      </c>
      <c r="G178" s="32" t="s">
        <v>360</v>
      </c>
      <c r="H178" s="157">
        <f>[1]Ukraine!$F$176</f>
        <v>574</v>
      </c>
      <c r="I178" s="157">
        <f>[1]Ukraine!$G$176</f>
        <v>8523</v>
      </c>
      <c r="J178" s="157">
        <f>[1]Ukraine!$H$176</f>
        <v>8364</v>
      </c>
      <c r="K178" s="157">
        <f>[1]Ukraine!$I$176</f>
        <v>2152450.5</v>
      </c>
      <c r="L178" s="157">
        <f>[1]Ukraine!$J$176</f>
        <v>285791.2</v>
      </c>
      <c r="M178" s="11"/>
      <c r="N178" s="33" t="s">
        <v>902</v>
      </c>
      <c r="O178" s="36">
        <v>43.1</v>
      </c>
      <c r="P178" s="35" t="s">
        <v>360</v>
      </c>
      <c r="Q178" s="157">
        <f>[2]Ukraine!$F$176</f>
        <v>552</v>
      </c>
      <c r="R178" s="157">
        <f>[2]Ukraine!$G$176</f>
        <v>7165</v>
      </c>
      <c r="S178" s="157">
        <f>[2]Ukraine!$H$176</f>
        <v>7070</v>
      </c>
      <c r="T178" s="157">
        <f>[2]Ukraine!$I$176</f>
        <v>1553153.3</v>
      </c>
      <c r="U178" s="157">
        <f>[2]Ukraine!$J$176</f>
        <v>263787.7</v>
      </c>
      <c r="V178" s="11"/>
      <c r="W178" s="36" t="s">
        <v>1247</v>
      </c>
      <c r="X178" s="36">
        <v>43.1</v>
      </c>
      <c r="Y178" s="36" t="s">
        <v>360</v>
      </c>
      <c r="Z178" s="157">
        <f>[3]Ukraine!$F$176</f>
        <v>462</v>
      </c>
      <c r="AA178" s="157">
        <f>[3]Ukraine!$G$176</f>
        <v>5842</v>
      </c>
      <c r="AB178" s="157">
        <f>[3]Ukraine!$H$176</f>
        <v>5708</v>
      </c>
      <c r="AC178" s="157">
        <f>[3]Ukraine!$I$176</f>
        <v>2457621.2000000002</v>
      </c>
      <c r="AD178" s="157">
        <f>[3]Ukraine!$J$176</f>
        <v>282677.7</v>
      </c>
      <c r="AE178" s="11"/>
      <c r="AF178" s="37" t="s">
        <v>1247</v>
      </c>
      <c r="AG178" s="37">
        <v>43.1</v>
      </c>
      <c r="AH178" s="37" t="s">
        <v>360</v>
      </c>
      <c r="AI178" s="157">
        <f>[4]Ukraine!$F$176</f>
        <v>446</v>
      </c>
      <c r="AJ178" s="157">
        <f>[4]Ukraine!$G$176</f>
        <v>4779</v>
      </c>
      <c r="AK178" s="157">
        <f>[4]Ukraine!$H$176</f>
        <v>4656</v>
      </c>
      <c r="AL178" s="157">
        <f>[4]Ukraine!$I$176</f>
        <v>1755281.6</v>
      </c>
      <c r="AM178" s="157">
        <f>[4]Ukraine!$J$176</f>
        <v>230434.5</v>
      </c>
      <c r="AN178" s="11"/>
      <c r="AO178" s="11" t="s">
        <v>1247</v>
      </c>
      <c r="AP178" s="11">
        <v>43.1</v>
      </c>
      <c r="AQ178" s="11" t="s">
        <v>360</v>
      </c>
      <c r="AR178" s="157">
        <f>[5]Ukraine!$F$176</f>
        <v>355</v>
      </c>
      <c r="AS178" s="157">
        <f>[5]Ukraine!$G$176</f>
        <v>4740</v>
      </c>
      <c r="AT178" s="157">
        <f>[5]Ukraine!$H$176</f>
        <v>4675</v>
      </c>
      <c r="AU178" s="157">
        <f>[5]Ukraine!$I$176</f>
        <v>2941530.2</v>
      </c>
      <c r="AV178" s="157">
        <f>[5]Ukraine!$J$176</f>
        <v>262393</v>
      </c>
      <c r="AW178" s="11"/>
      <c r="AX178" s="33" t="s">
        <v>1247</v>
      </c>
      <c r="AY178" s="33">
        <v>43.1</v>
      </c>
      <c r="AZ178" s="33" t="s">
        <v>360</v>
      </c>
      <c r="BA178" s="157">
        <f>[6]Ukraine!$F$176</f>
        <v>385</v>
      </c>
      <c r="BB178" s="157">
        <f>[6]Ukraine!$G$176</f>
        <v>4591</v>
      </c>
      <c r="BC178" s="157">
        <f>[6]Ukraine!$H$176</f>
        <v>4534</v>
      </c>
      <c r="BD178" s="157">
        <f>[6]Ukraine!$I$176</f>
        <v>3134340.5</v>
      </c>
      <c r="BE178" s="157">
        <f>[6]Ukraine!$J$176</f>
        <v>356654.8</v>
      </c>
      <c r="BG178" s="2">
        <v>43.1</v>
      </c>
      <c r="BH178" s="2" t="s">
        <v>360</v>
      </c>
      <c r="BI178" s="1">
        <f t="shared" si="114"/>
        <v>574</v>
      </c>
      <c r="BJ178" s="1">
        <f t="shared" si="115"/>
        <v>552</v>
      </c>
      <c r="BK178" s="1">
        <f t="shared" si="116"/>
        <v>462</v>
      </c>
      <c r="BL178" s="1">
        <f t="shared" si="117"/>
        <v>446</v>
      </c>
      <c r="BM178" s="1">
        <f t="shared" si="118"/>
        <v>355</v>
      </c>
      <c r="BN178" s="1">
        <f t="shared" si="119"/>
        <v>385</v>
      </c>
      <c r="BP178" s="1">
        <f t="shared" si="128"/>
        <v>8364</v>
      </c>
      <c r="BQ178" s="1">
        <f t="shared" si="129"/>
        <v>7070</v>
      </c>
      <c r="BR178" s="1">
        <f t="shared" si="130"/>
        <v>5708</v>
      </c>
      <c r="BS178" s="1">
        <f t="shared" si="131"/>
        <v>4656</v>
      </c>
      <c r="BT178" s="1">
        <f t="shared" si="132"/>
        <v>4675</v>
      </c>
      <c r="BU178" s="1">
        <f t="shared" si="133"/>
        <v>4534</v>
      </c>
      <c r="BW178" s="40" t="str">
        <f t="shared" si="120"/>
        <v/>
      </c>
      <c r="BX178" s="40" t="str">
        <f t="shared" si="120"/>
        <v/>
      </c>
      <c r="BY178" s="40" t="str">
        <f t="shared" si="120"/>
        <v/>
      </c>
      <c r="BZ178" s="40" t="str">
        <f t="shared" si="120"/>
        <v/>
      </c>
      <c r="CA178" s="40" t="str">
        <f t="shared" si="107"/>
        <v/>
      </c>
      <c r="CB178" s="40" t="str">
        <f t="shared" si="107"/>
        <v/>
      </c>
      <c r="CD178" s="10">
        <f t="shared" si="121"/>
        <v>285791.2</v>
      </c>
      <c r="CE178" s="10">
        <f t="shared" si="122"/>
        <v>263787.7</v>
      </c>
      <c r="CF178" s="10">
        <f t="shared" si="123"/>
        <v>282677.7</v>
      </c>
      <c r="CG178" s="10">
        <f t="shared" si="124"/>
        <v>230434.5</v>
      </c>
      <c r="CH178" s="10">
        <f t="shared" si="125"/>
        <v>262393</v>
      </c>
      <c r="CI178" s="10">
        <f t="shared" si="126"/>
        <v>356654.8</v>
      </c>
      <c r="CK178" s="40" t="str">
        <f t="shared" si="139"/>
        <v/>
      </c>
      <c r="CL178" s="40" t="str">
        <f t="shared" si="139"/>
        <v/>
      </c>
      <c r="CM178" s="40" t="str">
        <f t="shared" si="139"/>
        <v/>
      </c>
      <c r="CN178" s="40" t="str">
        <f t="shared" si="139"/>
        <v/>
      </c>
      <c r="CO178" s="40" t="str">
        <f t="shared" si="139"/>
        <v/>
      </c>
      <c r="CP178" s="40" t="str">
        <f t="shared" si="139"/>
        <v/>
      </c>
      <c r="CR178" s="9" t="str">
        <f t="shared" si="140"/>
        <v/>
      </c>
      <c r="CS178" s="9" t="str">
        <f t="shared" si="140"/>
        <v/>
      </c>
      <c r="CT178" s="9" t="str">
        <f t="shared" si="140"/>
        <v/>
      </c>
      <c r="CU178" s="9" t="str">
        <f t="shared" si="140"/>
        <v/>
      </c>
      <c r="CV178" s="9" t="str">
        <f t="shared" si="140"/>
        <v/>
      </c>
      <c r="CW178" s="9" t="str">
        <f t="shared" si="140"/>
        <v/>
      </c>
      <c r="CY178" s="9" t="str">
        <f t="shared" si="141"/>
        <v/>
      </c>
      <c r="CZ178" s="9" t="str">
        <f t="shared" si="141"/>
        <v/>
      </c>
      <c r="DA178" s="9" t="str">
        <f t="shared" si="141"/>
        <v/>
      </c>
      <c r="DB178" s="9" t="str">
        <f t="shared" si="141"/>
        <v/>
      </c>
      <c r="DC178" s="9" t="str">
        <f t="shared" si="141"/>
        <v/>
      </c>
      <c r="DD178" s="9" t="str">
        <f t="shared" si="141"/>
        <v/>
      </c>
      <c r="DF178" s="9" t="str">
        <f>IF($A178=2,IF(ISNUMBER(CR178/Ukraine!CR178),100*CR178/Ukraine!CR178,""),"")</f>
        <v/>
      </c>
      <c r="DG178" s="9" t="str">
        <f>IF($A178=2,IF(ISNUMBER(CS178/Ukraine!CS178),100*CS178/Ukraine!CS178,""),"")</f>
        <v/>
      </c>
      <c r="DH178" s="9" t="str">
        <f>IF($A178=2,IF(ISNUMBER(CT178/Ukraine!CT178),100*CT178/Ukraine!CT178,""),"")</f>
        <v/>
      </c>
      <c r="DI178" s="9" t="str">
        <f>IF($A178=2,IF(ISNUMBER(CU178/Ukraine!CU178),100*CU178/Ukraine!CU178,""),"")</f>
        <v/>
      </c>
      <c r="DJ178" s="9" t="str">
        <f>IF($A178=2,IF(ISNUMBER(CV178/Ukraine!CV178),100*CV178/Ukraine!CV178,""),"")</f>
        <v/>
      </c>
      <c r="DK178" s="9" t="str">
        <f>IF($A178=2,IF(ISNUMBER(CW178/Ukraine!CW178),100*CW178/Ukraine!CW178,""),"")</f>
        <v/>
      </c>
      <c r="DM178" s="40" t="str">
        <f t="shared" si="108"/>
        <v/>
      </c>
      <c r="DN178" s="40" t="str">
        <f t="shared" si="109"/>
        <v/>
      </c>
      <c r="DO178" s="40" t="str">
        <f t="shared" si="110"/>
        <v/>
      </c>
      <c r="DP178" s="40" t="str">
        <f t="shared" si="111"/>
        <v/>
      </c>
      <c r="DQ178" s="40" t="str">
        <f t="shared" si="112"/>
        <v/>
      </c>
      <c r="DR178" s="40" t="str">
        <f t="shared" si="113"/>
        <v/>
      </c>
      <c r="DT178" s="40" t="str">
        <f t="shared" si="134"/>
        <v/>
      </c>
      <c r="DU178" s="40" t="str">
        <f t="shared" si="135"/>
        <v/>
      </c>
      <c r="DV178" s="40" t="str">
        <f t="shared" si="136"/>
        <v/>
      </c>
      <c r="DW178" s="40" t="str">
        <f t="shared" si="137"/>
        <v/>
      </c>
      <c r="DX178" s="40" t="str">
        <f t="shared" si="138"/>
        <v/>
      </c>
      <c r="DY178" s="40" t="str">
        <f t="shared" si="127"/>
        <v/>
      </c>
    </row>
    <row r="179" spans="1:129" x14ac:dyDescent="0.2">
      <c r="A179" s="39">
        <f>'Industry selection'!C179</f>
        <v>2</v>
      </c>
      <c r="B179" s="2">
        <v>43.2</v>
      </c>
      <c r="C179" s="2" t="s">
        <v>362</v>
      </c>
      <c r="E179" s="30" t="s">
        <v>361</v>
      </c>
      <c r="F179" s="31">
        <v>43.2</v>
      </c>
      <c r="G179" s="32" t="s">
        <v>362</v>
      </c>
      <c r="H179" s="157">
        <f>[1]Ukraine!$F$177</f>
        <v>6657</v>
      </c>
      <c r="I179" s="157">
        <f>[1]Ukraine!$G$177</f>
        <v>72052</v>
      </c>
      <c r="J179" s="157">
        <f>[1]Ukraine!$H$177</f>
        <v>69908</v>
      </c>
      <c r="K179" s="157">
        <f>[1]Ukraine!$I$177</f>
        <v>16115700.9</v>
      </c>
      <c r="L179" s="157">
        <f>[1]Ukraine!$J$177</f>
        <v>1845814.1</v>
      </c>
      <c r="M179" s="11"/>
      <c r="N179" s="33" t="s">
        <v>903</v>
      </c>
      <c r="O179" s="36">
        <v>43.2</v>
      </c>
      <c r="P179" s="35" t="s">
        <v>362</v>
      </c>
      <c r="Q179" s="157">
        <f>[2]Ukraine!$F$177</f>
        <v>6908</v>
      </c>
      <c r="R179" s="157">
        <f>[2]Ukraine!$G$177</f>
        <v>69410</v>
      </c>
      <c r="S179" s="157">
        <f>[2]Ukraine!$H$177</f>
        <v>67579</v>
      </c>
      <c r="T179" s="157">
        <f>[2]Ukraine!$I$177</f>
        <v>15699536.9</v>
      </c>
      <c r="U179" s="157">
        <f>[2]Ukraine!$J$177</f>
        <v>1854384.8</v>
      </c>
      <c r="V179" s="11"/>
      <c r="W179" s="36" t="s">
        <v>1248</v>
      </c>
      <c r="X179" s="36">
        <v>43.2</v>
      </c>
      <c r="Y179" s="36" t="s">
        <v>362</v>
      </c>
      <c r="Z179" s="157">
        <f>[3]Ukraine!$F$177</f>
        <v>6253</v>
      </c>
      <c r="AA179" s="157">
        <f>[3]Ukraine!$G$177</f>
        <v>57784</v>
      </c>
      <c r="AB179" s="157">
        <f>[3]Ukraine!$H$177</f>
        <v>56477</v>
      </c>
      <c r="AC179" s="157">
        <f>[3]Ukraine!$I$177</f>
        <v>12878763.699999999</v>
      </c>
      <c r="AD179" s="157">
        <f>[3]Ukraine!$J$177</f>
        <v>1555829.4</v>
      </c>
      <c r="AE179" s="11"/>
      <c r="AF179" s="37" t="s">
        <v>1248</v>
      </c>
      <c r="AG179" s="37">
        <v>43.2</v>
      </c>
      <c r="AH179" s="37" t="s">
        <v>362</v>
      </c>
      <c r="AI179" s="157">
        <f>[4]Ukraine!$F$177</f>
        <v>6226</v>
      </c>
      <c r="AJ179" s="157">
        <f>[4]Ukraine!$G$177</f>
        <v>49927</v>
      </c>
      <c r="AK179" s="157">
        <f>[4]Ukraine!$H$177</f>
        <v>48218</v>
      </c>
      <c r="AL179" s="157">
        <f>[4]Ukraine!$I$177</f>
        <v>15484647.199999999</v>
      </c>
      <c r="AM179" s="157">
        <f>[4]Ukraine!$J$177</f>
        <v>1570242.8</v>
      </c>
      <c r="AN179" s="11"/>
      <c r="AO179" s="11" t="s">
        <v>1248</v>
      </c>
      <c r="AP179" s="11">
        <v>43.2</v>
      </c>
      <c r="AQ179" s="11" t="s">
        <v>362</v>
      </c>
      <c r="AR179" s="157">
        <f>[5]Ukraine!$F$177</f>
        <v>5576</v>
      </c>
      <c r="AS179" s="157">
        <f>[5]Ukraine!$G$177</f>
        <v>49959</v>
      </c>
      <c r="AT179" s="157">
        <f>[5]Ukraine!$H$177</f>
        <v>48742</v>
      </c>
      <c r="AU179" s="157">
        <f>[5]Ukraine!$I$177</f>
        <v>20948434.699999999</v>
      </c>
      <c r="AV179" s="157">
        <f>[5]Ukraine!$J$177</f>
        <v>1907288.3</v>
      </c>
      <c r="AW179" s="11"/>
      <c r="AX179" s="33" t="s">
        <v>1248</v>
      </c>
      <c r="AY179" s="33">
        <v>43.2</v>
      </c>
      <c r="AZ179" s="33" t="s">
        <v>362</v>
      </c>
      <c r="BA179" s="157">
        <f>[6]Ukraine!$F$177</f>
        <v>6215</v>
      </c>
      <c r="BB179" s="157">
        <f>[6]Ukraine!$G$177</f>
        <v>51919</v>
      </c>
      <c r="BC179" s="157">
        <f>[6]Ukraine!$H$177</f>
        <v>50752</v>
      </c>
      <c r="BD179" s="157">
        <f>[6]Ukraine!$I$177</f>
        <v>31036336.600000001</v>
      </c>
      <c r="BE179" s="157">
        <f>[6]Ukraine!$J$177</f>
        <v>2883290.2</v>
      </c>
      <c r="BG179" s="2">
        <v>43.2</v>
      </c>
      <c r="BH179" s="2" t="s">
        <v>362</v>
      </c>
      <c r="BI179" s="1">
        <f t="shared" si="114"/>
        <v>6657</v>
      </c>
      <c r="BJ179" s="1">
        <f t="shared" si="115"/>
        <v>6908</v>
      </c>
      <c r="BK179" s="1">
        <f t="shared" si="116"/>
        <v>6253</v>
      </c>
      <c r="BL179" s="1">
        <f t="shared" si="117"/>
        <v>6226</v>
      </c>
      <c r="BM179" s="1">
        <f t="shared" si="118"/>
        <v>5576</v>
      </c>
      <c r="BN179" s="1">
        <f t="shared" si="119"/>
        <v>6215</v>
      </c>
      <c r="BP179" s="1">
        <f t="shared" si="128"/>
        <v>69908</v>
      </c>
      <c r="BQ179" s="1">
        <f t="shared" si="129"/>
        <v>67579</v>
      </c>
      <c r="BR179" s="1">
        <f t="shared" si="130"/>
        <v>56477</v>
      </c>
      <c r="BS179" s="1">
        <f t="shared" si="131"/>
        <v>48218</v>
      </c>
      <c r="BT179" s="1">
        <f t="shared" si="132"/>
        <v>48742</v>
      </c>
      <c r="BU179" s="1">
        <f t="shared" si="133"/>
        <v>50752</v>
      </c>
      <c r="BW179" s="40">
        <f t="shared" si="120"/>
        <v>9.5886606146601931E-3</v>
      </c>
      <c r="BX179" s="40">
        <f t="shared" si="120"/>
        <v>9.63246018925684E-3</v>
      </c>
      <c r="BY179" s="40">
        <f t="shared" si="120"/>
        <v>9.1195088896521177E-3</v>
      </c>
      <c r="BZ179" s="40">
        <f t="shared" si="120"/>
        <v>8.3449288003710556E-3</v>
      </c>
      <c r="CA179" s="40">
        <f t="shared" si="107"/>
        <v>8.5304690987948444E-3</v>
      </c>
      <c r="CB179" s="40">
        <f t="shared" si="107"/>
        <v>8.8811348505622011E-3</v>
      </c>
      <c r="CD179" s="10">
        <f t="shared" si="121"/>
        <v>1845814.1</v>
      </c>
      <c r="CE179" s="10">
        <f t="shared" si="122"/>
        <v>1854384.8</v>
      </c>
      <c r="CF179" s="10">
        <f t="shared" si="123"/>
        <v>1555829.4</v>
      </c>
      <c r="CG179" s="10">
        <f t="shared" si="124"/>
        <v>1570242.8</v>
      </c>
      <c r="CH179" s="10">
        <f t="shared" si="125"/>
        <v>1907288.3</v>
      </c>
      <c r="CI179" s="10">
        <f t="shared" si="126"/>
        <v>2883290.2</v>
      </c>
      <c r="CK179" s="40">
        <f t="shared" si="139"/>
        <v>6.9312902804451893E-3</v>
      </c>
      <c r="CL179" s="40">
        <f t="shared" si="139"/>
        <v>6.8710322108382375E-3</v>
      </c>
      <c r="CM179" s="40">
        <f t="shared" si="139"/>
        <v>5.9491672331594648E-3</v>
      </c>
      <c r="CN179" s="40">
        <f t="shared" si="139"/>
        <v>5.3083422230513905E-3</v>
      </c>
      <c r="CO179" s="40">
        <f t="shared" si="139"/>
        <v>5.2858168139119609E-3</v>
      </c>
      <c r="CP179" s="40">
        <f t="shared" si="139"/>
        <v>6.0987843035943479E-3</v>
      </c>
      <c r="CR179" s="9">
        <f t="shared" si="140"/>
        <v>26.403474566573212</v>
      </c>
      <c r="CS179" s="9">
        <f t="shared" si="140"/>
        <v>27.440252149336334</v>
      </c>
      <c r="CT179" s="9">
        <f t="shared" si="140"/>
        <v>27.548017777148218</v>
      </c>
      <c r="CU179" s="9">
        <f t="shared" si="140"/>
        <v>32.565490065950478</v>
      </c>
      <c r="CV179" s="9">
        <f t="shared" si="140"/>
        <v>39.130283944031845</v>
      </c>
      <c r="CW179" s="9">
        <f t="shared" si="140"/>
        <v>56.811361128625478</v>
      </c>
      <c r="CY179" s="9">
        <f t="shared" si="141"/>
        <v>72.286324013260767</v>
      </c>
      <c r="CZ179" s="9">
        <f t="shared" si="141"/>
        <v>71.332059264584927</v>
      </c>
      <c r="DA179" s="9">
        <f t="shared" si="141"/>
        <v>65.235609780587723</v>
      </c>
      <c r="DB179" s="9">
        <f t="shared" si="141"/>
        <v>63.611593939727278</v>
      </c>
      <c r="DC179" s="9">
        <f t="shared" si="141"/>
        <v>61.963964146575755</v>
      </c>
      <c r="DD179" s="9">
        <f t="shared" si="141"/>
        <v>68.671227339919042</v>
      </c>
      <c r="DF179" s="9">
        <f>IF($A179=2,IF(ISNUMBER(CR179/Ukraine!CR179),100*CR179/Ukraine!CR179,""),"")</f>
        <v>100</v>
      </c>
      <c r="DG179" s="9">
        <f>IF($A179=2,IF(ISNUMBER(CS179/Ukraine!CS179),100*CS179/Ukraine!CS179,""),"")</f>
        <v>100</v>
      </c>
      <c r="DH179" s="9">
        <f>IF($A179=2,IF(ISNUMBER(CT179/Ukraine!CT179),100*CT179/Ukraine!CT179,""),"")</f>
        <v>100</v>
      </c>
      <c r="DI179" s="9">
        <f>IF($A179=2,IF(ISNUMBER(CU179/Ukraine!CU179),100*CU179/Ukraine!CU179,""),"")</f>
        <v>100</v>
      </c>
      <c r="DJ179" s="9">
        <f>IF($A179=2,IF(ISNUMBER(CV179/Ukraine!CV179),100*CV179/Ukraine!CV179,""),"")</f>
        <v>100</v>
      </c>
      <c r="DK179" s="9">
        <f>IF($A179=2,IF(ISNUMBER(CW179/Ukraine!CW179),100*CW179/Ukraine!CW179,""),"")</f>
        <v>100</v>
      </c>
      <c r="DM179" s="40">
        <f t="shared" si="108"/>
        <v>-3.3315214281627314E-2</v>
      </c>
      <c r="DN179" s="40">
        <f t="shared" si="109"/>
        <v>-0.16428180351884458</v>
      </c>
      <c r="DO179" s="40">
        <f t="shared" si="110"/>
        <v>-0.14623652106167118</v>
      </c>
      <c r="DP179" s="40">
        <f t="shared" si="111"/>
        <v>1.0867310962711096E-2</v>
      </c>
      <c r="DQ179" s="40">
        <f t="shared" si="112"/>
        <v>4.1237536416232512E-2</v>
      </c>
      <c r="DR179" s="40">
        <f t="shared" si="113"/>
        <v>-0.27401727985352176</v>
      </c>
      <c r="DT179" s="40">
        <f t="shared" si="134"/>
        <v>3.9266710150174022E-2</v>
      </c>
      <c r="DU179" s="40">
        <f t="shared" si="135"/>
        <v>3.927282709553781E-3</v>
      </c>
      <c r="DV179" s="40">
        <f t="shared" si="136"/>
        <v>0.18213551077945001</v>
      </c>
      <c r="DW179" s="40">
        <f t="shared" si="137"/>
        <v>0.201587443173328</v>
      </c>
      <c r="DX179" s="40">
        <f t="shared" si="138"/>
        <v>0.4518514920536465</v>
      </c>
      <c r="DY179" s="40">
        <f t="shared" si="127"/>
        <v>1.1516623119196834</v>
      </c>
    </row>
    <row r="180" spans="1:129" x14ac:dyDescent="0.2">
      <c r="A180" s="39">
        <f>'Industry selection'!C180</f>
        <v>2</v>
      </c>
      <c r="B180" s="2">
        <v>43.3</v>
      </c>
      <c r="C180" s="2" t="s">
        <v>364</v>
      </c>
      <c r="E180" s="30" t="s">
        <v>363</v>
      </c>
      <c r="F180" s="31">
        <v>43.3</v>
      </c>
      <c r="G180" s="32" t="s">
        <v>364</v>
      </c>
      <c r="H180" s="157">
        <f>[1]Ukraine!$F$178</f>
        <v>742</v>
      </c>
      <c r="I180" s="157">
        <f>[1]Ukraine!$G$178</f>
        <v>4191</v>
      </c>
      <c r="J180" s="157">
        <f>[1]Ukraine!$H$178</f>
        <v>4037</v>
      </c>
      <c r="K180" s="157">
        <f>[1]Ukraine!$I$178</f>
        <v>1070341.7</v>
      </c>
      <c r="L180" s="157">
        <f>[1]Ukraine!$J$178</f>
        <v>93942.399999999994</v>
      </c>
      <c r="M180" s="11"/>
      <c r="N180" s="33" t="s">
        <v>904</v>
      </c>
      <c r="O180" s="36">
        <v>43.3</v>
      </c>
      <c r="P180" s="35" t="s">
        <v>364</v>
      </c>
      <c r="Q180" s="157">
        <f>[2]Ukraine!$F$178</f>
        <v>838</v>
      </c>
      <c r="R180" s="157">
        <f>[2]Ukraine!$G$178</f>
        <v>3407</v>
      </c>
      <c r="S180" s="157">
        <f>[2]Ukraine!$H$178</f>
        <v>3297</v>
      </c>
      <c r="T180" s="157">
        <f>[2]Ukraine!$I$178</f>
        <v>741723.4</v>
      </c>
      <c r="U180" s="157">
        <f>[2]Ukraine!$J$178</f>
        <v>69131.8</v>
      </c>
      <c r="V180" s="11"/>
      <c r="W180" s="36" t="s">
        <v>1249</v>
      </c>
      <c r="X180" s="36">
        <v>43.3</v>
      </c>
      <c r="Y180" s="36" t="s">
        <v>364</v>
      </c>
      <c r="Z180" s="157">
        <f>[3]Ukraine!$F$178</f>
        <v>780</v>
      </c>
      <c r="AA180" s="157">
        <f>[3]Ukraine!$G$178</f>
        <v>3479</v>
      </c>
      <c r="AB180" s="157">
        <f>[3]Ukraine!$H$178</f>
        <v>3224</v>
      </c>
      <c r="AC180" s="157">
        <f>[3]Ukraine!$I$178</f>
        <v>945287.5</v>
      </c>
      <c r="AD180" s="157">
        <f>[3]Ukraine!$J$178</f>
        <v>79262.100000000006</v>
      </c>
      <c r="AE180" s="11"/>
      <c r="AF180" s="37" t="s">
        <v>1249</v>
      </c>
      <c r="AG180" s="37">
        <v>43.3</v>
      </c>
      <c r="AH180" s="37" t="s">
        <v>364</v>
      </c>
      <c r="AI180" s="157">
        <f>[4]Ukraine!$F$178</f>
        <v>780</v>
      </c>
      <c r="AJ180" s="157">
        <f>[4]Ukraine!$G$178</f>
        <v>3210</v>
      </c>
      <c r="AK180" s="157">
        <f>[4]Ukraine!$H$178</f>
        <v>2887</v>
      </c>
      <c r="AL180" s="157">
        <f>[4]Ukraine!$I$178</f>
        <v>1144263.8999999999</v>
      </c>
      <c r="AM180" s="157">
        <f>[4]Ukraine!$J$178</f>
        <v>88667.8</v>
      </c>
      <c r="AN180" s="11"/>
      <c r="AO180" s="11" t="s">
        <v>1249</v>
      </c>
      <c r="AP180" s="11">
        <v>43.3</v>
      </c>
      <c r="AQ180" s="11" t="s">
        <v>364</v>
      </c>
      <c r="AR180" s="157">
        <f>[5]Ukraine!$F$178</f>
        <v>596</v>
      </c>
      <c r="AS180" s="157">
        <f>[5]Ukraine!$G$178</f>
        <v>3054</v>
      </c>
      <c r="AT180" s="157">
        <f>[5]Ukraine!$H$178</f>
        <v>2908</v>
      </c>
      <c r="AU180" s="157">
        <f>[5]Ukraine!$I$178</f>
        <v>1666108.1</v>
      </c>
      <c r="AV180" s="157">
        <f>[5]Ukraine!$J$178</f>
        <v>105194.4</v>
      </c>
      <c r="AW180" s="11"/>
      <c r="AX180" s="33" t="s">
        <v>1249</v>
      </c>
      <c r="AY180" s="33">
        <v>43.3</v>
      </c>
      <c r="AZ180" s="33" t="s">
        <v>364</v>
      </c>
      <c r="BA180" s="157">
        <f>[6]Ukraine!$F$178</f>
        <v>738</v>
      </c>
      <c r="BB180" s="157">
        <f>[6]Ukraine!$G$178</f>
        <v>3872</v>
      </c>
      <c r="BC180" s="157">
        <f>[6]Ukraine!$H$178</f>
        <v>3683</v>
      </c>
      <c r="BD180" s="157">
        <f>[6]Ukraine!$I$178</f>
        <v>2682408.9</v>
      </c>
      <c r="BE180" s="157">
        <f>[6]Ukraine!$J$178</f>
        <v>177560.5</v>
      </c>
      <c r="BG180" s="2">
        <v>43.3</v>
      </c>
      <c r="BH180" s="2" t="s">
        <v>364</v>
      </c>
      <c r="BI180" s="1">
        <f t="shared" si="114"/>
        <v>742</v>
      </c>
      <c r="BJ180" s="1">
        <f t="shared" si="115"/>
        <v>838</v>
      </c>
      <c r="BK180" s="1">
        <f t="shared" si="116"/>
        <v>780</v>
      </c>
      <c r="BL180" s="1">
        <f t="shared" si="117"/>
        <v>780</v>
      </c>
      <c r="BM180" s="1">
        <f t="shared" si="118"/>
        <v>596</v>
      </c>
      <c r="BN180" s="1">
        <f t="shared" si="119"/>
        <v>738</v>
      </c>
      <c r="BP180" s="1">
        <f t="shared" si="128"/>
        <v>4037</v>
      </c>
      <c r="BQ180" s="1">
        <f t="shared" si="129"/>
        <v>3297</v>
      </c>
      <c r="BR180" s="1">
        <f t="shared" si="130"/>
        <v>3224</v>
      </c>
      <c r="BS180" s="1">
        <f t="shared" si="131"/>
        <v>2887</v>
      </c>
      <c r="BT180" s="1">
        <f t="shared" si="132"/>
        <v>2908</v>
      </c>
      <c r="BU180" s="1">
        <f t="shared" si="133"/>
        <v>3683</v>
      </c>
      <c r="BW180" s="40">
        <f t="shared" si="120"/>
        <v>5.5371950136441043E-4</v>
      </c>
      <c r="BX180" s="40">
        <f t="shared" si="120"/>
        <v>4.6994216019739565E-4</v>
      </c>
      <c r="BY180" s="40">
        <f t="shared" si="120"/>
        <v>5.2058885316568567E-4</v>
      </c>
      <c r="BZ180" s="40">
        <f t="shared" si="120"/>
        <v>4.9964348265525813E-4</v>
      </c>
      <c r="CA180" s="40">
        <f t="shared" si="107"/>
        <v>5.0893693609813735E-4</v>
      </c>
      <c r="CB180" s="40">
        <f t="shared" si="107"/>
        <v>6.4449124477105517E-4</v>
      </c>
      <c r="CD180" s="10">
        <f t="shared" si="121"/>
        <v>93942.399999999994</v>
      </c>
      <c r="CE180" s="10">
        <f t="shared" si="122"/>
        <v>69131.8</v>
      </c>
      <c r="CF180" s="10">
        <f t="shared" si="123"/>
        <v>79262.100000000006</v>
      </c>
      <c r="CG180" s="10">
        <f t="shared" si="124"/>
        <v>88667.8</v>
      </c>
      <c r="CH180" s="10">
        <f t="shared" si="125"/>
        <v>105194.4</v>
      </c>
      <c r="CI180" s="10">
        <f t="shared" si="126"/>
        <v>177560.5</v>
      </c>
      <c r="CK180" s="40">
        <f t="shared" si="139"/>
        <v>3.5276685991384181E-4</v>
      </c>
      <c r="CL180" s="40">
        <f t="shared" si="139"/>
        <v>2.5615332081735512E-4</v>
      </c>
      <c r="CM180" s="40">
        <f t="shared" si="139"/>
        <v>3.0308174414971772E-4</v>
      </c>
      <c r="CN180" s="40">
        <f t="shared" si="139"/>
        <v>2.997492022030453E-4</v>
      </c>
      <c r="CO180" s="40">
        <f t="shared" si="139"/>
        <v>2.915334447599665E-4</v>
      </c>
      <c r="CP180" s="40">
        <f t="shared" si="139"/>
        <v>3.7557897929884552E-4</v>
      </c>
      <c r="CR180" s="9">
        <f t="shared" si="140"/>
        <v>23.270349269259349</v>
      </c>
      <c r="CS180" s="9">
        <f t="shared" si="140"/>
        <v>20.968092205034882</v>
      </c>
      <c r="CT180" s="9">
        <f t="shared" si="140"/>
        <v>24.585018610421837</v>
      </c>
      <c r="CU180" s="9">
        <f t="shared" si="140"/>
        <v>30.712781434014548</v>
      </c>
      <c r="CV180" s="9">
        <f t="shared" si="140"/>
        <v>36.17414030261348</v>
      </c>
      <c r="CW180" s="9">
        <f t="shared" si="140"/>
        <v>48.210833559598157</v>
      </c>
      <c r="CY180" s="9">
        <f t="shared" si="141"/>
        <v>63.70858513102668</v>
      </c>
      <c r="CZ180" s="9">
        <f t="shared" si="141"/>
        <v>54.507414425162423</v>
      </c>
      <c r="DA180" s="9">
        <f t="shared" si="141"/>
        <v>58.219022998031271</v>
      </c>
      <c r="DB180" s="9">
        <f t="shared" si="141"/>
        <v>59.992617257826822</v>
      </c>
      <c r="DC180" s="9">
        <f t="shared" si="141"/>
        <v>57.282823092987435</v>
      </c>
      <c r="DD180" s="9">
        <f t="shared" si="141"/>
        <v>58.275264768300119</v>
      </c>
      <c r="DF180" s="9">
        <f>IF($A180=2,IF(ISNUMBER(CR180/Ukraine!CR180),100*CR180/Ukraine!CR180,""),"")</f>
        <v>100</v>
      </c>
      <c r="DG180" s="9">
        <f>IF($A180=2,IF(ISNUMBER(CS180/Ukraine!CS180),100*CS180/Ukraine!CS180,""),"")</f>
        <v>100</v>
      </c>
      <c r="DH180" s="9">
        <f>IF($A180=2,IF(ISNUMBER(CT180/Ukraine!CT180),100*CT180/Ukraine!CT180,""),"")</f>
        <v>100.00000000000001</v>
      </c>
      <c r="DI180" s="9">
        <f>IF($A180=2,IF(ISNUMBER(CU180/Ukraine!CU180),100*CU180/Ukraine!CU180,""),"")</f>
        <v>100</v>
      </c>
      <c r="DJ180" s="9">
        <f>IF($A180=2,IF(ISNUMBER(CV180/Ukraine!CV180),100*CV180/Ukraine!CV180,""),"")</f>
        <v>100</v>
      </c>
      <c r="DK180" s="9">
        <f>IF($A180=2,IF(ISNUMBER(CW180/Ukraine!CW180),100*CW180/Ukraine!CW180,""),"")</f>
        <v>100</v>
      </c>
      <c r="DM180" s="40">
        <f t="shared" si="108"/>
        <v>-0.1833044339856329</v>
      </c>
      <c r="DN180" s="40">
        <f t="shared" si="109"/>
        <v>-2.214134061267814E-2</v>
      </c>
      <c r="DO180" s="40">
        <f t="shared" si="110"/>
        <v>-0.10452853598014888</v>
      </c>
      <c r="DP180" s="40">
        <f t="shared" si="111"/>
        <v>7.2739868375475414E-3</v>
      </c>
      <c r="DQ180" s="40">
        <f t="shared" si="112"/>
        <v>0.2665061898211829</v>
      </c>
      <c r="DR180" s="40">
        <f t="shared" si="113"/>
        <v>-8.7688877879613547E-2</v>
      </c>
      <c r="DT180" s="40">
        <f t="shared" si="134"/>
        <v>-9.8935217412735588E-2</v>
      </c>
      <c r="DU180" s="40">
        <f t="shared" si="135"/>
        <v>0.17249668544086494</v>
      </c>
      <c r="DV180" s="40">
        <f t="shared" si="136"/>
        <v>0.24924784156946256</v>
      </c>
      <c r="DW180" s="40">
        <f t="shared" si="137"/>
        <v>0.17782039312631093</v>
      </c>
      <c r="DX180" s="40">
        <f t="shared" si="138"/>
        <v>0.33274303566835717</v>
      </c>
      <c r="DY180" s="40">
        <f t="shared" si="127"/>
        <v>1.0717709477307134</v>
      </c>
    </row>
    <row r="181" spans="1:129" x14ac:dyDescent="0.2">
      <c r="A181" s="39">
        <f>'Industry selection'!C181</f>
        <v>2</v>
      </c>
      <c r="B181" s="2">
        <v>43.9</v>
      </c>
      <c r="C181" s="2" t="s">
        <v>366</v>
      </c>
      <c r="E181" s="30" t="s">
        <v>365</v>
      </c>
      <c r="F181" s="31">
        <v>43.9</v>
      </c>
      <c r="G181" s="32" t="s">
        <v>366</v>
      </c>
      <c r="H181" s="157">
        <f>[1]Ukraine!$F$179</f>
        <v>1627</v>
      </c>
      <c r="I181" s="157">
        <f>[1]Ukraine!$G$179</f>
        <v>19385</v>
      </c>
      <c r="J181" s="157">
        <f>[1]Ukraine!$H$179</f>
        <v>18920</v>
      </c>
      <c r="K181" s="157">
        <f>[1]Ukraine!$I$179</f>
        <v>3994965.6</v>
      </c>
      <c r="L181" s="157">
        <f>[1]Ukraine!$J$179</f>
        <v>458408.9</v>
      </c>
      <c r="M181" s="11"/>
      <c r="N181" s="33" t="s">
        <v>905</v>
      </c>
      <c r="O181" s="36">
        <v>43.9</v>
      </c>
      <c r="P181" s="35" t="s">
        <v>366</v>
      </c>
      <c r="Q181" s="157">
        <f>[2]Ukraine!$F$179</f>
        <v>1568</v>
      </c>
      <c r="R181" s="157">
        <f>[2]Ukraine!$G$179</f>
        <v>18343</v>
      </c>
      <c r="S181" s="157">
        <f>[2]Ukraine!$H$179</f>
        <v>18003</v>
      </c>
      <c r="T181" s="157">
        <f>[2]Ukraine!$I$179</f>
        <v>4441056.8</v>
      </c>
      <c r="U181" s="157">
        <f>[2]Ukraine!$J$179</f>
        <v>483146.5</v>
      </c>
      <c r="V181" s="11"/>
      <c r="W181" s="36" t="s">
        <v>1250</v>
      </c>
      <c r="X181" s="36">
        <v>43.9</v>
      </c>
      <c r="Y181" s="36" t="s">
        <v>366</v>
      </c>
      <c r="Z181" s="157">
        <f>[3]Ukraine!$F$179</f>
        <v>1341</v>
      </c>
      <c r="AA181" s="157">
        <f>[3]Ukraine!$G$179</f>
        <v>14561</v>
      </c>
      <c r="AB181" s="157">
        <f>[3]Ukraine!$H$179</f>
        <v>14192</v>
      </c>
      <c r="AC181" s="157">
        <f>[3]Ukraine!$I$179</f>
        <v>3187290.3</v>
      </c>
      <c r="AD181" s="157">
        <f>[3]Ukraine!$J$179</f>
        <v>362742.6</v>
      </c>
      <c r="AE181" s="11"/>
      <c r="AF181" s="37" t="s">
        <v>1250</v>
      </c>
      <c r="AG181" s="37">
        <v>43.9</v>
      </c>
      <c r="AH181" s="37" t="s">
        <v>366</v>
      </c>
      <c r="AI181" s="157">
        <f>[4]Ukraine!$F$179</f>
        <v>1304</v>
      </c>
      <c r="AJ181" s="157">
        <f>[4]Ukraine!$G$179</f>
        <v>12028</v>
      </c>
      <c r="AK181" s="157">
        <f>[4]Ukraine!$H$179</f>
        <v>11603</v>
      </c>
      <c r="AL181" s="157">
        <f>[4]Ukraine!$I$179</f>
        <v>3304940.4</v>
      </c>
      <c r="AM181" s="157">
        <f>[4]Ukraine!$J$179</f>
        <v>338517.5</v>
      </c>
      <c r="AN181" s="11"/>
      <c r="AO181" s="11" t="s">
        <v>1250</v>
      </c>
      <c r="AP181" s="11">
        <v>43.9</v>
      </c>
      <c r="AQ181" s="11" t="s">
        <v>366</v>
      </c>
      <c r="AR181" s="157">
        <f>[5]Ukraine!$F$179</f>
        <v>1071</v>
      </c>
      <c r="AS181" s="157">
        <f>[5]Ukraine!$G$179</f>
        <v>11124</v>
      </c>
      <c r="AT181" s="157">
        <f>[5]Ukraine!$H$179</f>
        <v>10885</v>
      </c>
      <c r="AU181" s="157">
        <f>[5]Ukraine!$I$179</f>
        <v>4429655.0999999996</v>
      </c>
      <c r="AV181" s="157">
        <f>[5]Ukraine!$J$179</f>
        <v>422802.9</v>
      </c>
      <c r="AW181" s="11"/>
      <c r="AX181" s="33" t="s">
        <v>1250</v>
      </c>
      <c r="AY181" s="33">
        <v>43.9</v>
      </c>
      <c r="AZ181" s="33" t="s">
        <v>366</v>
      </c>
      <c r="BA181" s="157">
        <f>[6]Ukraine!$F$179</f>
        <v>1223</v>
      </c>
      <c r="BB181" s="157">
        <f>[6]Ukraine!$G$179</f>
        <v>12118</v>
      </c>
      <c r="BC181" s="157">
        <f>[6]Ukraine!$H$179</f>
        <v>11841</v>
      </c>
      <c r="BD181" s="157">
        <f>[6]Ukraine!$I$179</f>
        <v>7866950.9000000004</v>
      </c>
      <c r="BE181" s="157">
        <f>[6]Ukraine!$J$179</f>
        <v>705127.2</v>
      </c>
      <c r="BG181" s="2">
        <v>43.9</v>
      </c>
      <c r="BH181" s="2" t="s">
        <v>366</v>
      </c>
      <c r="BI181" s="1">
        <f t="shared" si="114"/>
        <v>1627</v>
      </c>
      <c r="BJ181" s="1">
        <f t="shared" si="115"/>
        <v>1568</v>
      </c>
      <c r="BK181" s="1">
        <f t="shared" si="116"/>
        <v>1341</v>
      </c>
      <c r="BL181" s="1">
        <f t="shared" si="117"/>
        <v>1304</v>
      </c>
      <c r="BM181" s="1">
        <f t="shared" si="118"/>
        <v>1071</v>
      </c>
      <c r="BN181" s="1">
        <f t="shared" si="119"/>
        <v>1223</v>
      </c>
      <c r="BP181" s="1">
        <f t="shared" si="128"/>
        <v>18920</v>
      </c>
      <c r="BQ181" s="1">
        <f t="shared" si="129"/>
        <v>18003</v>
      </c>
      <c r="BR181" s="1">
        <f t="shared" si="130"/>
        <v>14192</v>
      </c>
      <c r="BS181" s="1">
        <f t="shared" si="131"/>
        <v>11603</v>
      </c>
      <c r="BT181" s="1">
        <f t="shared" si="132"/>
        <v>10885</v>
      </c>
      <c r="BU181" s="1">
        <f t="shared" si="133"/>
        <v>11841</v>
      </c>
      <c r="BW181" s="40">
        <f t="shared" si="120"/>
        <v>2.5950886712446481E-3</v>
      </c>
      <c r="BX181" s="40">
        <f t="shared" si="120"/>
        <v>2.5660808947630311E-3</v>
      </c>
      <c r="BY181" s="40">
        <f t="shared" si="120"/>
        <v>2.2916243809328195E-3</v>
      </c>
      <c r="BZ181" s="40">
        <f t="shared" si="120"/>
        <v>2.0080925975922963E-3</v>
      </c>
      <c r="CA181" s="40">
        <f t="shared" si="107"/>
        <v>1.9050132563370786E-3</v>
      </c>
      <c r="CB181" s="40">
        <f t="shared" si="107"/>
        <v>2.0720664755183448E-3</v>
      </c>
      <c r="CD181" s="10">
        <f t="shared" si="121"/>
        <v>458408.9</v>
      </c>
      <c r="CE181" s="10">
        <f t="shared" si="122"/>
        <v>483146.5</v>
      </c>
      <c r="CF181" s="10">
        <f t="shared" si="123"/>
        <v>362742.6</v>
      </c>
      <c r="CG181" s="10">
        <f t="shared" si="124"/>
        <v>338517.5</v>
      </c>
      <c r="CH181" s="10">
        <f t="shared" si="125"/>
        <v>422802.9</v>
      </c>
      <c r="CI181" s="10">
        <f t="shared" si="126"/>
        <v>705127.2</v>
      </c>
      <c r="CK181" s="40">
        <f t="shared" si="139"/>
        <v>1.7213895771191533E-3</v>
      </c>
      <c r="CL181" s="40">
        <f t="shared" si="139"/>
        <v>1.790197570673442E-3</v>
      </c>
      <c r="CM181" s="40">
        <f t="shared" si="139"/>
        <v>1.3870520700991192E-3</v>
      </c>
      <c r="CN181" s="40">
        <f t="shared" si="139"/>
        <v>1.1443878223748576E-3</v>
      </c>
      <c r="CO181" s="40">
        <f t="shared" si="139"/>
        <v>1.1717466508816405E-3</v>
      </c>
      <c r="CP181" s="40">
        <f t="shared" si="139"/>
        <v>1.4914970055381286E-3</v>
      </c>
      <c r="CR181" s="9">
        <f t="shared" si="140"/>
        <v>24.228800211416491</v>
      </c>
      <c r="CS181" s="9">
        <f t="shared" si="140"/>
        <v>26.836999388990723</v>
      </c>
      <c r="CT181" s="9">
        <f t="shared" si="140"/>
        <v>25.559653325817361</v>
      </c>
      <c r="CU181" s="9">
        <f t="shared" si="140"/>
        <v>29.174997845384816</v>
      </c>
      <c r="CV181" s="9">
        <f t="shared" si="140"/>
        <v>38.842710151584754</v>
      </c>
      <c r="CW181" s="9">
        <f t="shared" si="140"/>
        <v>59.549632632379016</v>
      </c>
      <c r="CY181" s="9">
        <f t="shared" si="141"/>
        <v>66.332591876082063</v>
      </c>
      <c r="CZ181" s="9">
        <f t="shared" si="141"/>
        <v>69.763879008138616</v>
      </c>
      <c r="DA181" s="9">
        <f t="shared" si="141"/>
        <v>60.52702535546036</v>
      </c>
      <c r="DB181" s="9">
        <f t="shared" si="141"/>
        <v>56.988797416363113</v>
      </c>
      <c r="DC181" s="9">
        <f t="shared" si="141"/>
        <v>61.508582524756363</v>
      </c>
      <c r="DD181" s="9">
        <f t="shared" si="141"/>
        <v>71.981136858315239</v>
      </c>
      <c r="DF181" s="9">
        <f>IF($A181=2,IF(ISNUMBER(CR181/Ukraine!CR181),100*CR181/Ukraine!CR181,""),"")</f>
        <v>100</v>
      </c>
      <c r="DG181" s="9">
        <f>IF($A181=2,IF(ISNUMBER(CS181/Ukraine!CS181),100*CS181/Ukraine!CS181,""),"")</f>
        <v>100</v>
      </c>
      <c r="DH181" s="9">
        <f>IF($A181=2,IF(ISNUMBER(CT181/Ukraine!CT181),100*CT181/Ukraine!CT181,""),"")</f>
        <v>100</v>
      </c>
      <c r="DI181" s="9">
        <f>IF($A181=2,IF(ISNUMBER(CU181/Ukraine!CU181),100*CU181/Ukraine!CU181,""),"")</f>
        <v>100</v>
      </c>
      <c r="DJ181" s="9">
        <f>IF($A181=2,IF(ISNUMBER(CV181/Ukraine!CV181),100*CV181/Ukraine!CV181,""),"")</f>
        <v>100</v>
      </c>
      <c r="DK181" s="9">
        <f>IF($A181=2,IF(ISNUMBER(CW181/Ukraine!CW181),100*CW181/Ukraine!CW181,""),"")</f>
        <v>100</v>
      </c>
      <c r="DM181" s="40">
        <f t="shared" si="108"/>
        <v>-4.8467230443974607E-2</v>
      </c>
      <c r="DN181" s="40">
        <f t="shared" si="109"/>
        <v>-0.211686941065378</v>
      </c>
      <c r="DO181" s="40">
        <f t="shared" si="110"/>
        <v>-0.18242671927846676</v>
      </c>
      <c r="DP181" s="40">
        <f t="shared" si="111"/>
        <v>-6.1880548134103264E-2</v>
      </c>
      <c r="DQ181" s="40">
        <f t="shared" si="112"/>
        <v>8.7827285254937992E-2</v>
      </c>
      <c r="DR181" s="40">
        <f t="shared" si="113"/>
        <v>-0.37415433403805498</v>
      </c>
      <c r="DT181" s="40">
        <f t="shared" si="134"/>
        <v>0.10764871371324691</v>
      </c>
      <c r="DU181" s="40">
        <f t="shared" si="135"/>
        <v>-4.7596456096256623E-2</v>
      </c>
      <c r="DV181" s="40">
        <f t="shared" si="136"/>
        <v>0.14144732221057388</v>
      </c>
      <c r="DW181" s="40">
        <f t="shared" si="137"/>
        <v>0.33136976932902407</v>
      </c>
      <c r="DX181" s="40">
        <f t="shared" si="138"/>
        <v>0.53309674839847476</v>
      </c>
      <c r="DY181" s="40">
        <f t="shared" si="127"/>
        <v>1.4578036102802781</v>
      </c>
    </row>
    <row r="182" spans="1:129" x14ac:dyDescent="0.2">
      <c r="A182" s="39" t="str">
        <f>'Industry selection'!C182</f>
        <v/>
      </c>
      <c r="B182" s="2" t="s">
        <v>368</v>
      </c>
      <c r="C182" s="2" t="s">
        <v>369</v>
      </c>
      <c r="E182" s="30" t="s">
        <v>367</v>
      </c>
      <c r="F182" s="31" t="s">
        <v>368</v>
      </c>
      <c r="G182" s="32" t="s">
        <v>369</v>
      </c>
      <c r="H182" s="157">
        <f>[1]Ukraine!$F$180</f>
        <v>99652</v>
      </c>
      <c r="I182" s="157">
        <f>[1]Ukraine!$G$180</f>
        <v>1157343</v>
      </c>
      <c r="J182" s="157">
        <f>[1]Ukraine!$H$180</f>
        <v>1130128</v>
      </c>
      <c r="K182" s="157">
        <f>[1]Ukraine!$I$180</f>
        <v>1584321690.8</v>
      </c>
      <c r="L182" s="157">
        <f>[1]Ukraine!$J$180</f>
        <v>36893239.600000001</v>
      </c>
      <c r="M182" s="11"/>
      <c r="N182" s="33" t="s">
        <v>906</v>
      </c>
      <c r="O182" s="36" t="s">
        <v>368</v>
      </c>
      <c r="P182" s="35" t="s">
        <v>369</v>
      </c>
      <c r="Q182" s="157">
        <f>[2]Ukraine!$F$180</f>
        <v>105772</v>
      </c>
      <c r="R182" s="157">
        <f>[2]Ukraine!$G$180</f>
        <v>1122579</v>
      </c>
      <c r="S182" s="157">
        <f>[2]Ukraine!$H$180</f>
        <v>1097185</v>
      </c>
      <c r="T182" s="157">
        <f>[2]Ukraine!$I$180</f>
        <v>1566633801.3</v>
      </c>
      <c r="U182" s="157">
        <f>[2]Ukraine!$J$180</f>
        <v>36232920.899999999</v>
      </c>
      <c r="V182" s="11"/>
      <c r="W182" s="36" t="s">
        <v>1251</v>
      </c>
      <c r="X182" s="36" t="s">
        <v>368</v>
      </c>
      <c r="Y182" s="36" t="s">
        <v>369</v>
      </c>
      <c r="Z182" s="157">
        <f>[3]Ukraine!$F$180</f>
        <v>93972</v>
      </c>
      <c r="AA182" s="157">
        <f>[3]Ukraine!$G$180</f>
        <v>1015185</v>
      </c>
      <c r="AB182" s="157">
        <f>[3]Ukraine!$H$180</f>
        <v>993424</v>
      </c>
      <c r="AC182" s="157">
        <f>[3]Ukraine!$I$180</f>
        <v>1629690588.5999999</v>
      </c>
      <c r="AD182" s="157">
        <f>[3]Ukraine!$J$180</f>
        <v>37449108.600000001</v>
      </c>
      <c r="AE182" s="11"/>
      <c r="AF182" s="37" t="s">
        <v>1251</v>
      </c>
      <c r="AG182" s="37" t="s">
        <v>368</v>
      </c>
      <c r="AH182" s="37" t="s">
        <v>369</v>
      </c>
      <c r="AI182" s="157">
        <f>[4]Ukraine!$F$180</f>
        <v>93643</v>
      </c>
      <c r="AJ182" s="157">
        <f>[4]Ukraine!$G$180</f>
        <v>925644</v>
      </c>
      <c r="AK182" s="157">
        <f>[4]Ukraine!$H$180</f>
        <v>899933</v>
      </c>
      <c r="AL182" s="157">
        <f>[4]Ukraine!$I$180</f>
        <v>1953257730.5</v>
      </c>
      <c r="AM182" s="157">
        <f>[4]Ukraine!$J$180</f>
        <v>44688520.100000001</v>
      </c>
      <c r="AN182" s="11"/>
      <c r="AO182" s="11" t="s">
        <v>1251</v>
      </c>
      <c r="AP182" s="11" t="s">
        <v>368</v>
      </c>
      <c r="AQ182" s="11" t="s">
        <v>369</v>
      </c>
      <c r="AR182" s="157">
        <f>[5]Ukraine!$F$180</f>
        <v>82192</v>
      </c>
      <c r="AS182" s="157">
        <f>[5]Ukraine!$G$180</f>
        <v>927821</v>
      </c>
      <c r="AT182" s="157">
        <f>[5]Ukraine!$H$180</f>
        <v>912814</v>
      </c>
      <c r="AU182" s="157">
        <f>[5]Ukraine!$I$180</f>
        <v>2385691547.8000002</v>
      </c>
      <c r="AV182" s="157">
        <f>[5]Ukraine!$J$180</f>
        <v>56735817.700000003</v>
      </c>
      <c r="AW182" s="11"/>
      <c r="AX182" s="33" t="s">
        <v>1251</v>
      </c>
      <c r="AY182" s="33" t="s">
        <v>368</v>
      </c>
      <c r="AZ182" s="33" t="s">
        <v>369</v>
      </c>
      <c r="BA182" s="157">
        <f>[6]Ukraine!$F$180</f>
        <v>89538</v>
      </c>
      <c r="BB182" s="157">
        <f>[6]Ukraine!$G$180</f>
        <v>989402</v>
      </c>
      <c r="BC182" s="157">
        <f>[6]Ukraine!$H$180</f>
        <v>971316</v>
      </c>
      <c r="BD182" s="157">
        <f>[6]Ukraine!$I$180</f>
        <v>3061652945.5</v>
      </c>
      <c r="BE182" s="157">
        <f>[6]Ukraine!$J$180</f>
        <v>79120067.400000006</v>
      </c>
      <c r="BG182" s="2" t="s">
        <v>368</v>
      </c>
      <c r="BH182" s="2" t="s">
        <v>369</v>
      </c>
      <c r="BI182" s="1">
        <f t="shared" si="114"/>
        <v>99652</v>
      </c>
      <c r="BJ182" s="1">
        <f t="shared" si="115"/>
        <v>105772</v>
      </c>
      <c r="BK182" s="1">
        <f t="shared" si="116"/>
        <v>93972</v>
      </c>
      <c r="BL182" s="1">
        <f t="shared" si="117"/>
        <v>93643</v>
      </c>
      <c r="BM182" s="1">
        <f t="shared" si="118"/>
        <v>82192</v>
      </c>
      <c r="BN182" s="1">
        <f t="shared" si="119"/>
        <v>89538</v>
      </c>
      <c r="BP182" s="1">
        <f t="shared" si="128"/>
        <v>1130128</v>
      </c>
      <c r="BQ182" s="1">
        <f t="shared" si="129"/>
        <v>1097185</v>
      </c>
      <c r="BR182" s="1">
        <f t="shared" si="130"/>
        <v>993424</v>
      </c>
      <c r="BS182" s="1">
        <f t="shared" si="131"/>
        <v>899933</v>
      </c>
      <c r="BT182" s="1">
        <f t="shared" si="132"/>
        <v>912814</v>
      </c>
      <c r="BU182" s="1">
        <f t="shared" si="133"/>
        <v>971316</v>
      </c>
      <c r="BW182" s="40" t="str">
        <f t="shared" si="120"/>
        <v/>
      </c>
      <c r="BX182" s="40" t="str">
        <f t="shared" si="120"/>
        <v/>
      </c>
      <c r="BY182" s="40" t="str">
        <f t="shared" si="120"/>
        <v/>
      </c>
      <c r="BZ182" s="40" t="str">
        <f t="shared" si="120"/>
        <v/>
      </c>
      <c r="CA182" s="40" t="str">
        <f t="shared" si="107"/>
        <v/>
      </c>
      <c r="CB182" s="40" t="str">
        <f t="shared" si="107"/>
        <v/>
      </c>
      <c r="CD182" s="10">
        <f t="shared" si="121"/>
        <v>36893239.600000001</v>
      </c>
      <c r="CE182" s="10">
        <f t="shared" si="122"/>
        <v>36232920.899999999</v>
      </c>
      <c r="CF182" s="10">
        <f t="shared" si="123"/>
        <v>37449108.600000001</v>
      </c>
      <c r="CG182" s="10">
        <f t="shared" si="124"/>
        <v>44688520.100000001</v>
      </c>
      <c r="CH182" s="10">
        <f t="shared" si="125"/>
        <v>56735817.700000003</v>
      </c>
      <c r="CI182" s="10">
        <f t="shared" si="126"/>
        <v>79120067.400000006</v>
      </c>
      <c r="CK182" s="40" t="str">
        <f t="shared" si="139"/>
        <v/>
      </c>
      <c r="CL182" s="40" t="str">
        <f t="shared" si="139"/>
        <v/>
      </c>
      <c r="CM182" s="40" t="str">
        <f t="shared" si="139"/>
        <v/>
      </c>
      <c r="CN182" s="40" t="str">
        <f t="shared" si="139"/>
        <v/>
      </c>
      <c r="CO182" s="40" t="str">
        <f t="shared" si="139"/>
        <v/>
      </c>
      <c r="CP182" s="40" t="str">
        <f t="shared" si="139"/>
        <v/>
      </c>
      <c r="CR182" s="9" t="str">
        <f t="shared" si="140"/>
        <v/>
      </c>
      <c r="CS182" s="9" t="str">
        <f t="shared" si="140"/>
        <v/>
      </c>
      <c r="CT182" s="9" t="str">
        <f t="shared" si="140"/>
        <v/>
      </c>
      <c r="CU182" s="9" t="str">
        <f t="shared" si="140"/>
        <v/>
      </c>
      <c r="CV182" s="9" t="str">
        <f t="shared" si="140"/>
        <v/>
      </c>
      <c r="CW182" s="9" t="str">
        <f t="shared" si="140"/>
        <v/>
      </c>
      <c r="CY182" s="9" t="str">
        <f t="shared" si="141"/>
        <v/>
      </c>
      <c r="CZ182" s="9" t="str">
        <f t="shared" si="141"/>
        <v/>
      </c>
      <c r="DA182" s="9" t="str">
        <f t="shared" si="141"/>
        <v/>
      </c>
      <c r="DB182" s="9" t="str">
        <f t="shared" si="141"/>
        <v/>
      </c>
      <c r="DC182" s="9" t="str">
        <f t="shared" si="141"/>
        <v/>
      </c>
      <c r="DD182" s="9" t="str">
        <f t="shared" si="141"/>
        <v/>
      </c>
      <c r="DF182" s="9" t="str">
        <f>IF($A182=2,IF(ISNUMBER(CR182/Ukraine!CR182),100*CR182/Ukraine!CR182,""),"")</f>
        <v/>
      </c>
      <c r="DG182" s="9" t="str">
        <f>IF($A182=2,IF(ISNUMBER(CS182/Ukraine!CS182),100*CS182/Ukraine!CS182,""),"")</f>
        <v/>
      </c>
      <c r="DH182" s="9" t="str">
        <f>IF($A182=2,IF(ISNUMBER(CT182/Ukraine!CT182),100*CT182/Ukraine!CT182,""),"")</f>
        <v/>
      </c>
      <c r="DI182" s="9" t="str">
        <f>IF($A182=2,IF(ISNUMBER(CU182/Ukraine!CU182),100*CU182/Ukraine!CU182,""),"")</f>
        <v/>
      </c>
      <c r="DJ182" s="9" t="str">
        <f>IF($A182=2,IF(ISNUMBER(CV182/Ukraine!CV182),100*CV182/Ukraine!CV182,""),"")</f>
        <v/>
      </c>
      <c r="DK182" s="9" t="str">
        <f>IF($A182=2,IF(ISNUMBER(CW182/Ukraine!CW182),100*CW182/Ukraine!CW182,""),"")</f>
        <v/>
      </c>
      <c r="DM182" s="40" t="str">
        <f t="shared" si="108"/>
        <v/>
      </c>
      <c r="DN182" s="40" t="str">
        <f t="shared" si="109"/>
        <v/>
      </c>
      <c r="DO182" s="40" t="str">
        <f t="shared" si="110"/>
        <v/>
      </c>
      <c r="DP182" s="40" t="str">
        <f t="shared" si="111"/>
        <v/>
      </c>
      <c r="DQ182" s="40" t="str">
        <f t="shared" si="112"/>
        <v/>
      </c>
      <c r="DR182" s="40" t="str">
        <f t="shared" si="113"/>
        <v/>
      </c>
      <c r="DT182" s="40" t="str">
        <f t="shared" si="134"/>
        <v/>
      </c>
      <c r="DU182" s="40" t="str">
        <f t="shared" si="135"/>
        <v/>
      </c>
      <c r="DV182" s="40" t="str">
        <f t="shared" si="136"/>
        <v/>
      </c>
      <c r="DW182" s="40" t="str">
        <f t="shared" si="137"/>
        <v/>
      </c>
      <c r="DX182" s="40" t="str">
        <f t="shared" si="138"/>
        <v/>
      </c>
      <c r="DY182" s="40" t="str">
        <f t="shared" si="127"/>
        <v/>
      </c>
    </row>
    <row r="183" spans="1:129" x14ac:dyDescent="0.2">
      <c r="A183" s="39" t="str">
        <f>'Industry selection'!C183</f>
        <v/>
      </c>
      <c r="B183" s="2">
        <v>45</v>
      </c>
      <c r="C183" s="2" t="s">
        <v>371</v>
      </c>
      <c r="E183" s="30" t="s">
        <v>370</v>
      </c>
      <c r="F183" s="31">
        <v>45</v>
      </c>
      <c r="G183" s="32" t="s">
        <v>371</v>
      </c>
      <c r="H183" s="157">
        <f>[1]Ukraine!$F$181</f>
        <v>7772</v>
      </c>
      <c r="I183" s="157">
        <f>[1]Ukraine!$G$181</f>
        <v>79413</v>
      </c>
      <c r="J183" s="157">
        <f>[1]Ukraine!$H$181</f>
        <v>76990</v>
      </c>
      <c r="K183" s="157">
        <f>[1]Ukraine!$I$181</f>
        <v>111425272.09999999</v>
      </c>
      <c r="L183" s="157">
        <f>[1]Ukraine!$J$181</f>
        <v>2673276.2000000002</v>
      </c>
      <c r="M183" s="11"/>
      <c r="N183" s="33" t="s">
        <v>907</v>
      </c>
      <c r="O183" s="36">
        <v>45</v>
      </c>
      <c r="P183" s="35" t="s">
        <v>371</v>
      </c>
      <c r="Q183" s="157">
        <f>[2]Ukraine!$F$181</f>
        <v>8465</v>
      </c>
      <c r="R183" s="157">
        <f>[2]Ukraine!$G$181</f>
        <v>75425</v>
      </c>
      <c r="S183" s="157">
        <f>[2]Ukraine!$H$181</f>
        <v>73365</v>
      </c>
      <c r="T183" s="157">
        <f>[2]Ukraine!$I$181</f>
        <v>108052419.59999999</v>
      </c>
      <c r="U183" s="157">
        <f>[2]Ukraine!$J$181</f>
        <v>2609700.9</v>
      </c>
      <c r="V183" s="11"/>
      <c r="W183" s="36" t="s">
        <v>1252</v>
      </c>
      <c r="X183" s="36">
        <v>45</v>
      </c>
      <c r="Y183" s="36" t="s">
        <v>371</v>
      </c>
      <c r="Z183" s="157">
        <f>[3]Ukraine!$F$181</f>
        <v>7560</v>
      </c>
      <c r="AA183" s="157">
        <f>[3]Ukraine!$G$181</f>
        <v>64266</v>
      </c>
      <c r="AB183" s="157">
        <f>[3]Ukraine!$H$181</f>
        <v>62414</v>
      </c>
      <c r="AC183" s="157">
        <f>[3]Ukraine!$I$181</f>
        <v>83623382.200000003</v>
      </c>
      <c r="AD183" s="157">
        <f>[3]Ukraine!$J$181</f>
        <v>2254174.4</v>
      </c>
      <c r="AE183" s="11"/>
      <c r="AF183" s="37" t="s">
        <v>1252</v>
      </c>
      <c r="AG183" s="37">
        <v>45</v>
      </c>
      <c r="AH183" s="37" t="s">
        <v>371</v>
      </c>
      <c r="AI183" s="157">
        <f>[4]Ukraine!$F$181</f>
        <v>7681</v>
      </c>
      <c r="AJ183" s="157">
        <f>[4]Ukraine!$G$181</f>
        <v>58668</v>
      </c>
      <c r="AK183" s="157">
        <f>[4]Ukraine!$H$181</f>
        <v>56564</v>
      </c>
      <c r="AL183" s="157">
        <f>[4]Ukraine!$I$181</f>
        <v>97737851.400000006</v>
      </c>
      <c r="AM183" s="157">
        <f>[4]Ukraine!$J$181</f>
        <v>2594935.7999999998</v>
      </c>
      <c r="AN183" s="11"/>
      <c r="AO183" s="11" t="s">
        <v>1252</v>
      </c>
      <c r="AP183" s="11">
        <v>45</v>
      </c>
      <c r="AQ183" s="11" t="s">
        <v>371</v>
      </c>
      <c r="AR183" s="157">
        <f>[5]Ukraine!$F$181</f>
        <v>6798</v>
      </c>
      <c r="AS183" s="157">
        <f>[5]Ukraine!$G$181</f>
        <v>59923</v>
      </c>
      <c r="AT183" s="157">
        <f>[5]Ukraine!$H$181</f>
        <v>58314</v>
      </c>
      <c r="AU183" s="157">
        <f>[5]Ukraine!$I$181</f>
        <v>158057364.19999999</v>
      </c>
      <c r="AV183" s="157">
        <f>[5]Ukraine!$J$181</f>
        <v>3369151.7</v>
      </c>
      <c r="AW183" s="11"/>
      <c r="AX183" s="33" t="s">
        <v>1252</v>
      </c>
      <c r="AY183" s="33">
        <v>45</v>
      </c>
      <c r="AZ183" s="33" t="s">
        <v>371</v>
      </c>
      <c r="BA183" s="157">
        <f>[6]Ukraine!$F$181</f>
        <v>7375</v>
      </c>
      <c r="BB183" s="157">
        <f>[6]Ukraine!$G$181</f>
        <v>62033</v>
      </c>
      <c r="BC183" s="157">
        <f>[6]Ukraine!$H$181</f>
        <v>60495</v>
      </c>
      <c r="BD183" s="157">
        <f>[6]Ukraine!$I$181</f>
        <v>201687312.19999999</v>
      </c>
      <c r="BE183" s="157">
        <f>[6]Ukraine!$J$181</f>
        <v>4843624.4000000004</v>
      </c>
      <c r="BG183" s="2">
        <v>45</v>
      </c>
      <c r="BH183" s="2" t="s">
        <v>371</v>
      </c>
      <c r="BI183" s="1">
        <f t="shared" si="114"/>
        <v>7772</v>
      </c>
      <c r="BJ183" s="1">
        <f t="shared" si="115"/>
        <v>8465</v>
      </c>
      <c r="BK183" s="1">
        <f t="shared" si="116"/>
        <v>7560</v>
      </c>
      <c r="BL183" s="1">
        <f t="shared" si="117"/>
        <v>7681</v>
      </c>
      <c r="BM183" s="1">
        <f t="shared" si="118"/>
        <v>6798</v>
      </c>
      <c r="BN183" s="1">
        <f t="shared" si="119"/>
        <v>7375</v>
      </c>
      <c r="BP183" s="1">
        <f t="shared" si="128"/>
        <v>76990</v>
      </c>
      <c r="BQ183" s="1">
        <f t="shared" si="129"/>
        <v>73365</v>
      </c>
      <c r="BR183" s="1">
        <f t="shared" si="130"/>
        <v>62414</v>
      </c>
      <c r="BS183" s="1">
        <f t="shared" si="131"/>
        <v>56564</v>
      </c>
      <c r="BT183" s="1">
        <f t="shared" si="132"/>
        <v>58314</v>
      </c>
      <c r="BU183" s="1">
        <f t="shared" si="133"/>
        <v>60495</v>
      </c>
      <c r="BW183" s="40" t="str">
        <f t="shared" si="120"/>
        <v/>
      </c>
      <c r="BX183" s="40" t="str">
        <f t="shared" si="120"/>
        <v/>
      </c>
      <c r="BY183" s="40" t="str">
        <f t="shared" si="120"/>
        <v/>
      </c>
      <c r="BZ183" s="40" t="str">
        <f t="shared" si="120"/>
        <v/>
      </c>
      <c r="CA183" s="40" t="str">
        <f t="shared" si="107"/>
        <v/>
      </c>
      <c r="CB183" s="40" t="str">
        <f t="shared" si="107"/>
        <v/>
      </c>
      <c r="CD183" s="10">
        <f t="shared" si="121"/>
        <v>2673276.2000000002</v>
      </c>
      <c r="CE183" s="10">
        <f t="shared" si="122"/>
        <v>2609700.9</v>
      </c>
      <c r="CF183" s="10">
        <f t="shared" si="123"/>
        <v>2254174.4</v>
      </c>
      <c r="CG183" s="10">
        <f t="shared" si="124"/>
        <v>2594935.7999999998</v>
      </c>
      <c r="CH183" s="10">
        <f t="shared" si="125"/>
        <v>3369151.7</v>
      </c>
      <c r="CI183" s="10">
        <f t="shared" si="126"/>
        <v>4843624.4000000004</v>
      </c>
      <c r="CK183" s="40" t="str">
        <f t="shared" si="139"/>
        <v/>
      </c>
      <c r="CL183" s="40" t="str">
        <f t="shared" si="139"/>
        <v/>
      </c>
      <c r="CM183" s="40" t="str">
        <f t="shared" si="139"/>
        <v/>
      </c>
      <c r="CN183" s="40" t="str">
        <f t="shared" si="139"/>
        <v/>
      </c>
      <c r="CO183" s="40" t="str">
        <f t="shared" si="139"/>
        <v/>
      </c>
      <c r="CP183" s="40" t="str">
        <f t="shared" si="139"/>
        <v/>
      </c>
      <c r="CR183" s="9" t="str">
        <f t="shared" si="140"/>
        <v/>
      </c>
      <c r="CS183" s="9" t="str">
        <f t="shared" si="140"/>
        <v/>
      </c>
      <c r="CT183" s="9" t="str">
        <f t="shared" si="140"/>
        <v/>
      </c>
      <c r="CU183" s="9" t="str">
        <f t="shared" si="140"/>
        <v/>
      </c>
      <c r="CV183" s="9" t="str">
        <f t="shared" si="140"/>
        <v/>
      </c>
      <c r="CW183" s="9" t="str">
        <f t="shared" si="140"/>
        <v/>
      </c>
      <c r="CY183" s="9" t="str">
        <f t="shared" si="141"/>
        <v/>
      </c>
      <c r="CZ183" s="9" t="str">
        <f t="shared" si="141"/>
        <v/>
      </c>
      <c r="DA183" s="9" t="str">
        <f t="shared" si="141"/>
        <v/>
      </c>
      <c r="DB183" s="9" t="str">
        <f t="shared" si="141"/>
        <v/>
      </c>
      <c r="DC183" s="9" t="str">
        <f t="shared" si="141"/>
        <v/>
      </c>
      <c r="DD183" s="9" t="str">
        <f t="shared" si="141"/>
        <v/>
      </c>
      <c r="DF183" s="9" t="str">
        <f>IF($A183=2,IF(ISNUMBER(CR183/Ukraine!CR183),100*CR183/Ukraine!CR183,""),"")</f>
        <v/>
      </c>
      <c r="DG183" s="9" t="str">
        <f>IF($A183=2,IF(ISNUMBER(CS183/Ukraine!CS183),100*CS183/Ukraine!CS183,""),"")</f>
        <v/>
      </c>
      <c r="DH183" s="9" t="str">
        <f>IF($A183=2,IF(ISNUMBER(CT183/Ukraine!CT183),100*CT183/Ukraine!CT183,""),"")</f>
        <v/>
      </c>
      <c r="DI183" s="9" t="str">
        <f>IF($A183=2,IF(ISNUMBER(CU183/Ukraine!CU183),100*CU183/Ukraine!CU183,""),"")</f>
        <v/>
      </c>
      <c r="DJ183" s="9" t="str">
        <f>IF($A183=2,IF(ISNUMBER(CV183/Ukraine!CV183),100*CV183/Ukraine!CV183,""),"")</f>
        <v/>
      </c>
      <c r="DK183" s="9" t="str">
        <f>IF($A183=2,IF(ISNUMBER(CW183/Ukraine!CW183),100*CW183/Ukraine!CW183,""),"")</f>
        <v/>
      </c>
      <c r="DM183" s="40" t="str">
        <f t="shared" si="108"/>
        <v/>
      </c>
      <c r="DN183" s="40" t="str">
        <f t="shared" si="109"/>
        <v/>
      </c>
      <c r="DO183" s="40" t="str">
        <f t="shared" si="110"/>
        <v/>
      </c>
      <c r="DP183" s="40" t="str">
        <f t="shared" si="111"/>
        <v/>
      </c>
      <c r="DQ183" s="40" t="str">
        <f t="shared" si="112"/>
        <v/>
      </c>
      <c r="DR183" s="40" t="str">
        <f t="shared" si="113"/>
        <v/>
      </c>
      <c r="DT183" s="40" t="str">
        <f t="shared" si="134"/>
        <v/>
      </c>
      <c r="DU183" s="40" t="str">
        <f t="shared" si="135"/>
        <v/>
      </c>
      <c r="DV183" s="40" t="str">
        <f t="shared" si="136"/>
        <v/>
      </c>
      <c r="DW183" s="40" t="str">
        <f t="shared" si="137"/>
        <v/>
      </c>
      <c r="DX183" s="40" t="str">
        <f t="shared" si="138"/>
        <v/>
      </c>
      <c r="DY183" s="40" t="str">
        <f t="shared" si="127"/>
        <v/>
      </c>
    </row>
    <row r="184" spans="1:129" x14ac:dyDescent="0.2">
      <c r="A184" s="39">
        <f>'Industry selection'!C184</f>
        <v>2</v>
      </c>
      <c r="B184" s="2">
        <v>45.1</v>
      </c>
      <c r="C184" s="2" t="s">
        <v>373</v>
      </c>
      <c r="E184" s="30" t="s">
        <v>372</v>
      </c>
      <c r="F184" s="31">
        <v>45.1</v>
      </c>
      <c r="G184" s="32" t="s">
        <v>373</v>
      </c>
      <c r="H184" s="157">
        <f>[1]Ukraine!$F$182</f>
        <v>1647</v>
      </c>
      <c r="I184" s="157">
        <f>[1]Ukraine!$G$182</f>
        <v>34456</v>
      </c>
      <c r="J184" s="157">
        <f>[1]Ukraine!$H$182</f>
        <v>33919</v>
      </c>
      <c r="K184" s="157">
        <f>[1]Ukraine!$I$182</f>
        <v>85997504.099999994</v>
      </c>
      <c r="L184" s="157">
        <f>[1]Ukraine!$J$182</f>
        <v>1523691.1</v>
      </c>
      <c r="M184" s="11"/>
      <c r="N184" s="33" t="s">
        <v>908</v>
      </c>
      <c r="O184" s="36">
        <v>45.1</v>
      </c>
      <c r="P184" s="35" t="s">
        <v>373</v>
      </c>
      <c r="Q184" s="157">
        <f>[2]Ukraine!$F$182</f>
        <v>1783</v>
      </c>
      <c r="R184" s="157">
        <f>[2]Ukraine!$G$182</f>
        <v>32649</v>
      </c>
      <c r="S184" s="157">
        <f>[2]Ukraine!$H$182</f>
        <v>32222</v>
      </c>
      <c r="T184" s="157">
        <f>[2]Ukraine!$I$182</f>
        <v>82461870.299999997</v>
      </c>
      <c r="U184" s="157">
        <f>[2]Ukraine!$J$182</f>
        <v>1750375.7</v>
      </c>
      <c r="V184" s="11"/>
      <c r="W184" s="36" t="s">
        <v>1253</v>
      </c>
      <c r="X184" s="36">
        <v>45.1</v>
      </c>
      <c r="Y184" s="36" t="s">
        <v>373</v>
      </c>
      <c r="Z184" s="157">
        <f>[3]Ukraine!$F$182</f>
        <v>1602</v>
      </c>
      <c r="AA184" s="157">
        <f>[3]Ukraine!$G$182</f>
        <v>24002</v>
      </c>
      <c r="AB184" s="157">
        <f>[3]Ukraine!$H$182</f>
        <v>23661</v>
      </c>
      <c r="AC184" s="157">
        <f>[3]Ukraine!$I$182</f>
        <v>56127963.899999999</v>
      </c>
      <c r="AD184" s="157">
        <f>[3]Ukraine!$J$182</f>
        <v>1203620.3</v>
      </c>
      <c r="AE184" s="11"/>
      <c r="AF184" s="37" t="s">
        <v>1253</v>
      </c>
      <c r="AG184" s="37">
        <v>45.1</v>
      </c>
      <c r="AH184" s="37" t="s">
        <v>373</v>
      </c>
      <c r="AI184" s="157">
        <f>[4]Ukraine!$F$182</f>
        <v>1586</v>
      </c>
      <c r="AJ184" s="157">
        <f>[4]Ukraine!$G$182</f>
        <v>20074</v>
      </c>
      <c r="AK184" s="157">
        <f>[4]Ukraine!$H$182</f>
        <v>19685</v>
      </c>
      <c r="AL184" s="157">
        <f>[4]Ukraine!$I$182</f>
        <v>60783806.799999997</v>
      </c>
      <c r="AM184" s="157">
        <f>[4]Ukraine!$J$182</f>
        <v>1397549</v>
      </c>
      <c r="AN184" s="11"/>
      <c r="AO184" s="11" t="s">
        <v>1253</v>
      </c>
      <c r="AP184" s="11">
        <v>45.1</v>
      </c>
      <c r="AQ184" s="11" t="s">
        <v>373</v>
      </c>
      <c r="AR184" s="157">
        <f>[5]Ukraine!$F$182</f>
        <v>1338</v>
      </c>
      <c r="AS184" s="157">
        <f>[5]Ukraine!$G$182</f>
        <v>20901</v>
      </c>
      <c r="AT184" s="157">
        <f>[5]Ukraine!$H$182</f>
        <v>20546</v>
      </c>
      <c r="AU184" s="157">
        <f>[5]Ukraine!$I$182</f>
        <v>106035333.59999999</v>
      </c>
      <c r="AV184" s="157">
        <f>[5]Ukraine!$J$182</f>
        <v>1920563.9</v>
      </c>
      <c r="AW184" s="11"/>
      <c r="AX184" s="33" t="s">
        <v>1253</v>
      </c>
      <c r="AY184" s="33">
        <v>45.1</v>
      </c>
      <c r="AZ184" s="33" t="s">
        <v>373</v>
      </c>
      <c r="BA184" s="157">
        <f>[6]Ukraine!$F$182</f>
        <v>1395</v>
      </c>
      <c r="BB184" s="157">
        <f>[6]Ukraine!$G$182</f>
        <v>20977</v>
      </c>
      <c r="BC184" s="157">
        <f>[6]Ukraine!$H$182</f>
        <v>20705</v>
      </c>
      <c r="BD184" s="157">
        <f>[6]Ukraine!$I$182</f>
        <v>139074042.09999999</v>
      </c>
      <c r="BE184" s="157">
        <f>[6]Ukraine!$J$182</f>
        <v>2491349.9</v>
      </c>
      <c r="BG184" s="2">
        <v>45.1</v>
      </c>
      <c r="BH184" s="2" t="s">
        <v>373</v>
      </c>
      <c r="BI184" s="1">
        <f t="shared" si="114"/>
        <v>1647</v>
      </c>
      <c r="BJ184" s="1">
        <f t="shared" si="115"/>
        <v>1783</v>
      </c>
      <c r="BK184" s="1">
        <f t="shared" si="116"/>
        <v>1602</v>
      </c>
      <c r="BL184" s="1">
        <f t="shared" si="117"/>
        <v>1586</v>
      </c>
      <c r="BM184" s="1">
        <f t="shared" si="118"/>
        <v>1338</v>
      </c>
      <c r="BN184" s="1">
        <f t="shared" si="119"/>
        <v>1395</v>
      </c>
      <c r="BP184" s="1">
        <f t="shared" si="128"/>
        <v>33919</v>
      </c>
      <c r="BQ184" s="1">
        <f t="shared" si="129"/>
        <v>32222</v>
      </c>
      <c r="BR184" s="1">
        <f t="shared" si="130"/>
        <v>23661</v>
      </c>
      <c r="BS184" s="1">
        <f t="shared" si="131"/>
        <v>19685</v>
      </c>
      <c r="BT184" s="1">
        <f t="shared" si="132"/>
        <v>20546</v>
      </c>
      <c r="BU184" s="1">
        <f t="shared" si="133"/>
        <v>20705</v>
      </c>
      <c r="BW184" s="40">
        <f t="shared" si="120"/>
        <v>4.6523685327667661E-3</v>
      </c>
      <c r="BX184" s="40">
        <f t="shared" si="120"/>
        <v>4.5928044543161912E-3</v>
      </c>
      <c r="BY184" s="40">
        <f t="shared" si="120"/>
        <v>3.820611927653005E-3</v>
      </c>
      <c r="BZ184" s="40">
        <f t="shared" si="120"/>
        <v>3.4068174423514913E-3</v>
      </c>
      <c r="CA184" s="40">
        <f t="shared" si="107"/>
        <v>3.5958109659808561E-3</v>
      </c>
      <c r="CB184" s="40">
        <f t="shared" si="107"/>
        <v>3.6231852356732818E-3</v>
      </c>
      <c r="CD184" s="10">
        <f t="shared" si="121"/>
        <v>1523691.1</v>
      </c>
      <c r="CE184" s="10">
        <f t="shared" si="122"/>
        <v>1750375.7</v>
      </c>
      <c r="CF184" s="10">
        <f t="shared" si="123"/>
        <v>1203620.3</v>
      </c>
      <c r="CG184" s="10">
        <f t="shared" si="124"/>
        <v>1397549</v>
      </c>
      <c r="CH184" s="10">
        <f t="shared" si="125"/>
        <v>1920563.9</v>
      </c>
      <c r="CI184" s="10">
        <f t="shared" si="126"/>
        <v>2491349.9</v>
      </c>
      <c r="CK184" s="40">
        <f t="shared" si="139"/>
        <v>5.7216733320169339E-3</v>
      </c>
      <c r="CL184" s="40">
        <f t="shared" si="139"/>
        <v>6.4856484025152313E-3</v>
      </c>
      <c r="CM184" s="40">
        <f t="shared" si="139"/>
        <v>4.6023930708119836E-3</v>
      </c>
      <c r="CN184" s="40">
        <f t="shared" si="139"/>
        <v>4.7245358268690977E-3</v>
      </c>
      <c r="CO184" s="40">
        <f t="shared" si="139"/>
        <v>5.3226085195470082E-3</v>
      </c>
      <c r="CP184" s="40">
        <f t="shared" si="139"/>
        <v>5.2697455375394914E-3</v>
      </c>
      <c r="CR184" s="9">
        <f t="shared" si="140"/>
        <v>44.921462896901446</v>
      </c>
      <c r="CS184" s="9">
        <f t="shared" si="140"/>
        <v>54.322379119855995</v>
      </c>
      <c r="CT184" s="9">
        <f t="shared" si="140"/>
        <v>50.86937576602849</v>
      </c>
      <c r="CU184" s="9">
        <f t="shared" si="140"/>
        <v>70.995631191262376</v>
      </c>
      <c r="CV184" s="9">
        <f t="shared" si="140"/>
        <v>93.476292222330372</v>
      </c>
      <c r="CW184" s="9">
        <f t="shared" si="140"/>
        <v>120.32600338082588</v>
      </c>
      <c r="CY184" s="9">
        <f t="shared" si="141"/>
        <v>122.98409491249508</v>
      </c>
      <c r="CZ184" s="9">
        <f t="shared" si="141"/>
        <v>141.2132492690865</v>
      </c>
      <c r="DA184" s="9">
        <f t="shared" si="141"/>
        <v>120.46219710252606</v>
      </c>
      <c r="DB184" s="9">
        <f t="shared" si="141"/>
        <v>138.67886691363407</v>
      </c>
      <c r="DC184" s="9">
        <f t="shared" si="141"/>
        <v>148.02247865371646</v>
      </c>
      <c r="DD184" s="9">
        <f t="shared" si="141"/>
        <v>145.4451040938909</v>
      </c>
      <c r="DF184" s="9">
        <f>IF($A184=2,IF(ISNUMBER(CR184/Ukraine!CR184),100*CR184/Ukraine!CR184,""),"")</f>
        <v>100</v>
      </c>
      <c r="DG184" s="9">
        <f>IF($A184=2,IF(ISNUMBER(CS184/Ukraine!CS184),100*CS184/Ukraine!CS184,""),"")</f>
        <v>100</v>
      </c>
      <c r="DH184" s="9">
        <f>IF($A184=2,IF(ISNUMBER(CT184/Ukraine!CT184),100*CT184/Ukraine!CT184,""),"")</f>
        <v>100</v>
      </c>
      <c r="DI184" s="9">
        <f>IF($A184=2,IF(ISNUMBER(CU184/Ukraine!CU184),100*CU184/Ukraine!CU184,""),"")</f>
        <v>100</v>
      </c>
      <c r="DJ184" s="9">
        <f>IF($A184=2,IF(ISNUMBER(CV184/Ukraine!CV184),100*CV184/Ukraine!CV184,""),"")</f>
        <v>100</v>
      </c>
      <c r="DK184" s="9">
        <f>IF($A184=2,IF(ISNUMBER(CW184/Ukraine!CW184),100*CW184/Ukraine!CW184,""),"")</f>
        <v>100</v>
      </c>
      <c r="DM184" s="40">
        <f t="shared" si="108"/>
        <v>-5.003095610130015E-2</v>
      </c>
      <c r="DN184" s="40">
        <f t="shared" si="109"/>
        <v>-0.26568803922785678</v>
      </c>
      <c r="DO184" s="40">
        <f t="shared" si="110"/>
        <v>-0.16804023498584164</v>
      </c>
      <c r="DP184" s="40">
        <f t="shared" si="111"/>
        <v>4.3738887477774879E-2</v>
      </c>
      <c r="DQ184" s="40">
        <f t="shared" si="112"/>
        <v>7.73873260001956E-3</v>
      </c>
      <c r="DR184" s="40">
        <f t="shared" si="113"/>
        <v>-0.38957516436215689</v>
      </c>
      <c r="DT184" s="40">
        <f t="shared" si="134"/>
        <v>0.20927448966945805</v>
      </c>
      <c r="DU184" s="40">
        <f t="shared" si="135"/>
        <v>-6.3565024392780334E-2</v>
      </c>
      <c r="DV184" s="40">
        <f t="shared" si="136"/>
        <v>0.3956458109060299</v>
      </c>
      <c r="DW184" s="40">
        <f t="shared" si="137"/>
        <v>0.31664851278672423</v>
      </c>
      <c r="DX184" s="40">
        <f t="shared" si="138"/>
        <v>0.2872355173719805</v>
      </c>
      <c r="DY184" s="40">
        <f t="shared" si="127"/>
        <v>1.678586039305626</v>
      </c>
    </row>
    <row r="185" spans="1:129" x14ac:dyDescent="0.2">
      <c r="A185" s="39">
        <f>'Industry selection'!C185</f>
        <v>2</v>
      </c>
      <c r="B185" s="2">
        <v>45.2</v>
      </c>
      <c r="C185" s="2" t="s">
        <v>375</v>
      </c>
      <c r="E185" s="30" t="s">
        <v>374</v>
      </c>
      <c r="F185" s="31">
        <v>45.2</v>
      </c>
      <c r="G185" s="32" t="s">
        <v>375</v>
      </c>
      <c r="H185" s="157">
        <f>[1]Ukraine!$F$183</f>
        <v>2838</v>
      </c>
      <c r="I185" s="157">
        <f>[1]Ukraine!$G$183</f>
        <v>20083</v>
      </c>
      <c r="J185" s="157">
        <f>[1]Ukraine!$H$183</f>
        <v>19088</v>
      </c>
      <c r="K185" s="157">
        <f>[1]Ukraine!$I$183</f>
        <v>3564186.2</v>
      </c>
      <c r="L185" s="157">
        <f>[1]Ukraine!$J$183</f>
        <v>432847.5</v>
      </c>
      <c r="M185" s="11"/>
      <c r="N185" s="33" t="s">
        <v>909</v>
      </c>
      <c r="O185" s="36">
        <v>45.2</v>
      </c>
      <c r="P185" s="35" t="s">
        <v>375</v>
      </c>
      <c r="Q185" s="157">
        <f>[2]Ukraine!$F$183</f>
        <v>3126</v>
      </c>
      <c r="R185" s="157">
        <f>[2]Ukraine!$G$183</f>
        <v>19853</v>
      </c>
      <c r="S185" s="157">
        <f>[2]Ukraine!$H$183</f>
        <v>18980</v>
      </c>
      <c r="T185" s="157">
        <f>[2]Ukraine!$I$183</f>
        <v>5178528.4000000004</v>
      </c>
      <c r="U185" s="157">
        <f>[2]Ukraine!$J$183</f>
        <v>247294.5</v>
      </c>
      <c r="V185" s="11"/>
      <c r="W185" s="36" t="s">
        <v>1254</v>
      </c>
      <c r="X185" s="36">
        <v>45.2</v>
      </c>
      <c r="Y185" s="36" t="s">
        <v>375</v>
      </c>
      <c r="Z185" s="157">
        <f>[3]Ukraine!$F$183</f>
        <v>2746</v>
      </c>
      <c r="AA185" s="157">
        <f>[3]Ukraine!$G$183</f>
        <v>18747</v>
      </c>
      <c r="AB185" s="157">
        <f>[3]Ukraine!$H$183</f>
        <v>17996</v>
      </c>
      <c r="AC185" s="157">
        <f>[3]Ukraine!$I$183</f>
        <v>6426556.7999999998</v>
      </c>
      <c r="AD185" s="157">
        <f>[3]Ukraine!$J$183</f>
        <v>490705.8</v>
      </c>
      <c r="AE185" s="11"/>
      <c r="AF185" s="37" t="s">
        <v>1254</v>
      </c>
      <c r="AG185" s="37">
        <v>45.2</v>
      </c>
      <c r="AH185" s="37" t="s">
        <v>375</v>
      </c>
      <c r="AI185" s="157">
        <f>[4]Ukraine!$F$183</f>
        <v>2775</v>
      </c>
      <c r="AJ185" s="157">
        <f>[4]Ukraine!$G$183</f>
        <v>16139</v>
      </c>
      <c r="AK185" s="157">
        <f>[4]Ukraine!$H$183</f>
        <v>15299</v>
      </c>
      <c r="AL185" s="157">
        <f>[4]Ukraine!$I$183</f>
        <v>6656159.9000000004</v>
      </c>
      <c r="AM185" s="157">
        <f>[4]Ukraine!$J$183</f>
        <v>469382.3</v>
      </c>
      <c r="AN185" s="11"/>
      <c r="AO185" s="11" t="s">
        <v>1254</v>
      </c>
      <c r="AP185" s="11">
        <v>45.2</v>
      </c>
      <c r="AQ185" s="11" t="s">
        <v>375</v>
      </c>
      <c r="AR185" s="157">
        <f>[5]Ukraine!$F$183</f>
        <v>2405</v>
      </c>
      <c r="AS185" s="157">
        <f>[5]Ukraine!$G$183</f>
        <v>15493</v>
      </c>
      <c r="AT185" s="157">
        <f>[5]Ukraine!$H$183</f>
        <v>14911</v>
      </c>
      <c r="AU185" s="157">
        <f>[5]Ukraine!$I$183</f>
        <v>7099338</v>
      </c>
      <c r="AV185" s="157">
        <f>[5]Ukraine!$J$183</f>
        <v>454928.5</v>
      </c>
      <c r="AW185" s="11"/>
      <c r="AX185" s="33" t="s">
        <v>1254</v>
      </c>
      <c r="AY185" s="33">
        <v>45.2</v>
      </c>
      <c r="AZ185" s="33" t="s">
        <v>375</v>
      </c>
      <c r="BA185" s="157">
        <f>[6]Ukraine!$F$183</f>
        <v>2571</v>
      </c>
      <c r="BB185" s="157">
        <f>[6]Ukraine!$G$183</f>
        <v>16326</v>
      </c>
      <c r="BC185" s="157">
        <f>[6]Ukraine!$H$183</f>
        <v>15719</v>
      </c>
      <c r="BD185" s="157">
        <f>[6]Ukraine!$I$183</f>
        <v>12321151.800000001</v>
      </c>
      <c r="BE185" s="157">
        <f>[6]Ukraine!$J$183</f>
        <v>895146.7</v>
      </c>
      <c r="BG185" s="2">
        <v>45.2</v>
      </c>
      <c r="BH185" s="2" t="s">
        <v>375</v>
      </c>
      <c r="BI185" s="1">
        <f t="shared" si="114"/>
        <v>2838</v>
      </c>
      <c r="BJ185" s="1">
        <f t="shared" si="115"/>
        <v>3126</v>
      </c>
      <c r="BK185" s="1">
        <f t="shared" si="116"/>
        <v>2746</v>
      </c>
      <c r="BL185" s="1">
        <f t="shared" si="117"/>
        <v>2775</v>
      </c>
      <c r="BM185" s="1">
        <f t="shared" si="118"/>
        <v>2405</v>
      </c>
      <c r="BN185" s="1">
        <f t="shared" si="119"/>
        <v>2571</v>
      </c>
      <c r="BP185" s="1">
        <f t="shared" si="128"/>
        <v>19088</v>
      </c>
      <c r="BQ185" s="1">
        <f t="shared" si="129"/>
        <v>18980</v>
      </c>
      <c r="BR185" s="1">
        <f t="shared" si="130"/>
        <v>17996</v>
      </c>
      <c r="BS185" s="1">
        <f t="shared" si="131"/>
        <v>15299</v>
      </c>
      <c r="BT185" s="1">
        <f t="shared" si="132"/>
        <v>14911</v>
      </c>
      <c r="BU185" s="1">
        <f t="shared" si="133"/>
        <v>15719</v>
      </c>
      <c r="BW185" s="40">
        <f t="shared" si="120"/>
        <v>2.6181317418984061E-3</v>
      </c>
      <c r="BX185" s="40">
        <f t="shared" si="120"/>
        <v>2.7053388536689626E-3</v>
      </c>
      <c r="BY185" s="40">
        <f t="shared" si="120"/>
        <v>2.9058675563181386E-3</v>
      </c>
      <c r="BZ185" s="40">
        <f t="shared" si="120"/>
        <v>2.647747018061238E-3</v>
      </c>
      <c r="CA185" s="40">
        <f t="shared" si="107"/>
        <v>2.6096143927645549E-3</v>
      </c>
      <c r="CB185" s="40">
        <f t="shared" si="107"/>
        <v>2.7506809330861298E-3</v>
      </c>
      <c r="CD185" s="10">
        <f t="shared" si="121"/>
        <v>432847.5</v>
      </c>
      <c r="CE185" s="10">
        <f t="shared" si="122"/>
        <v>247294.5</v>
      </c>
      <c r="CF185" s="10">
        <f t="shared" si="123"/>
        <v>490705.8</v>
      </c>
      <c r="CG185" s="10">
        <f t="shared" si="124"/>
        <v>469382.3</v>
      </c>
      <c r="CH185" s="10">
        <f t="shared" si="125"/>
        <v>454928.5</v>
      </c>
      <c r="CI185" s="10">
        <f t="shared" si="126"/>
        <v>895146.7</v>
      </c>
      <c r="CK185" s="40">
        <f t="shared" si="139"/>
        <v>1.6254029426175684E-3</v>
      </c>
      <c r="CL185" s="40">
        <f t="shared" si="139"/>
        <v>9.1629767190883819E-4</v>
      </c>
      <c r="CM185" s="40">
        <f t="shared" si="139"/>
        <v>1.8763566664065493E-3</v>
      </c>
      <c r="CN185" s="40">
        <f t="shared" si="139"/>
        <v>1.586787649555199E-3</v>
      </c>
      <c r="CO185" s="40">
        <f t="shared" si="139"/>
        <v>1.2607788316154132E-3</v>
      </c>
      <c r="CP185" s="40">
        <f t="shared" si="139"/>
        <v>1.8934294728204181E-3</v>
      </c>
      <c r="CR185" s="9">
        <f t="shared" si="140"/>
        <v>22.67641974015088</v>
      </c>
      <c r="CS185" s="9">
        <f t="shared" si="140"/>
        <v>13.029214963119072</v>
      </c>
      <c r="CT185" s="9">
        <f t="shared" si="140"/>
        <v>27.267492776172482</v>
      </c>
      <c r="CU185" s="9">
        <f t="shared" si="140"/>
        <v>30.680586966468397</v>
      </c>
      <c r="CV185" s="9">
        <f t="shared" si="140"/>
        <v>30.509590235396686</v>
      </c>
      <c r="CW185" s="9">
        <f t="shared" si="140"/>
        <v>56.9467968700299</v>
      </c>
      <c r="CY185" s="9">
        <f t="shared" si="141"/>
        <v>62.082549804731734</v>
      </c>
      <c r="CZ185" s="9">
        <f t="shared" si="141"/>
        <v>33.869977901886912</v>
      </c>
      <c r="DA185" s="9">
        <f t="shared" si="141"/>
        <v>64.571307192815595</v>
      </c>
      <c r="DB185" s="9">
        <f t="shared" si="141"/>
        <v>59.929730398378233</v>
      </c>
      <c r="DC185" s="9">
        <f t="shared" si="141"/>
        <v>48.312840207774073</v>
      </c>
      <c r="DD185" s="9">
        <f t="shared" si="141"/>
        <v>68.834936471387948</v>
      </c>
      <c r="DF185" s="9">
        <f>IF($A185=2,IF(ISNUMBER(CR185/Ukraine!CR185),100*CR185/Ukraine!CR185,""),"")</f>
        <v>100</v>
      </c>
      <c r="DG185" s="9">
        <f>IF($A185=2,IF(ISNUMBER(CS185/Ukraine!CS185),100*CS185/Ukraine!CS185,""),"")</f>
        <v>100</v>
      </c>
      <c r="DH185" s="9">
        <f>IF($A185=2,IF(ISNUMBER(CT185/Ukraine!CT185),100*CT185/Ukraine!CT185,""),"")</f>
        <v>100</v>
      </c>
      <c r="DI185" s="9">
        <f>IF($A185=2,IF(ISNUMBER(CU185/Ukraine!CU185),100*CU185/Ukraine!CU185,""),"")</f>
        <v>100</v>
      </c>
      <c r="DJ185" s="9">
        <f>IF($A185=2,IF(ISNUMBER(CV185/Ukraine!CV185),100*CV185/Ukraine!CV185,""),"")</f>
        <v>100</v>
      </c>
      <c r="DK185" s="9">
        <f>IF($A185=2,IF(ISNUMBER(CW185/Ukraine!CW185),100*CW185/Ukraine!CW185,""),"")</f>
        <v>100</v>
      </c>
      <c r="DM185" s="40">
        <f t="shared" si="108"/>
        <v>-5.6580050293377759E-3</v>
      </c>
      <c r="DN185" s="40">
        <f t="shared" si="109"/>
        <v>-5.1844046364594276E-2</v>
      </c>
      <c r="DO185" s="40">
        <f t="shared" si="110"/>
        <v>-0.14986663703045122</v>
      </c>
      <c r="DP185" s="40">
        <f t="shared" si="111"/>
        <v>-2.5361134714687261E-2</v>
      </c>
      <c r="DQ185" s="40">
        <f t="shared" si="112"/>
        <v>5.4188183220441388E-2</v>
      </c>
      <c r="DR185" s="40">
        <f t="shared" si="113"/>
        <v>-0.17649832355406536</v>
      </c>
      <c r="DT185" s="40">
        <f t="shared" si="134"/>
        <v>-0.42542892077228855</v>
      </c>
      <c r="DU185" s="40">
        <f t="shared" si="135"/>
        <v>1.0927962930504065</v>
      </c>
      <c r="DV185" s="40">
        <f t="shared" si="136"/>
        <v>0.12517081120411722</v>
      </c>
      <c r="DW185" s="40">
        <f t="shared" si="137"/>
        <v>-5.573450444693151E-3</v>
      </c>
      <c r="DX185" s="40">
        <f t="shared" si="138"/>
        <v>0.86652119647156822</v>
      </c>
      <c r="DY185" s="40">
        <f t="shared" si="127"/>
        <v>1.511278126026212</v>
      </c>
    </row>
    <row r="186" spans="1:129" x14ac:dyDescent="0.2">
      <c r="A186" s="39">
        <f>'Industry selection'!C186</f>
        <v>2</v>
      </c>
      <c r="B186" s="2">
        <v>45.3</v>
      </c>
      <c r="C186" s="2" t="s">
        <v>377</v>
      </c>
      <c r="E186" s="30" t="s">
        <v>376</v>
      </c>
      <c r="F186" s="31">
        <v>45.3</v>
      </c>
      <c r="G186" s="32" t="s">
        <v>377</v>
      </c>
      <c r="H186" s="157">
        <f>[1]Ukraine!$F$184</f>
        <v>3229</v>
      </c>
      <c r="I186" s="157">
        <f>[1]Ukraine!$G$184</f>
        <v>24619</v>
      </c>
      <c r="J186" s="157">
        <f>[1]Ukraine!$H$184</f>
        <v>23737</v>
      </c>
      <c r="K186" s="157">
        <f>[1]Ukraine!$I$184</f>
        <v>21664672</v>
      </c>
      <c r="L186" s="157">
        <f>[1]Ukraine!$J$184</f>
        <v>705865.6</v>
      </c>
      <c r="M186" s="11"/>
      <c r="N186" s="33" t="s">
        <v>910</v>
      </c>
      <c r="O186" s="36">
        <v>45.3</v>
      </c>
      <c r="P186" s="35" t="s">
        <v>377</v>
      </c>
      <c r="Q186" s="157">
        <f>[2]Ukraine!$F$184</f>
        <v>3491</v>
      </c>
      <c r="R186" s="157">
        <f>[2]Ukraine!$G$184</f>
        <v>22638</v>
      </c>
      <c r="S186" s="157">
        <f>[2]Ukraine!$H$184</f>
        <v>21887</v>
      </c>
      <c r="T186" s="157">
        <f>[2]Ukraine!$I$184</f>
        <v>20121982.600000001</v>
      </c>
      <c r="U186" s="157">
        <f>[2]Ukraine!$J$184</f>
        <v>598754.4</v>
      </c>
      <c r="V186" s="11"/>
      <c r="W186" s="36" t="s">
        <v>1255</v>
      </c>
      <c r="X186" s="36">
        <v>45.3</v>
      </c>
      <c r="Y186" s="36" t="s">
        <v>377</v>
      </c>
      <c r="Z186" s="157">
        <f>[3]Ukraine!$F$184</f>
        <v>3157</v>
      </c>
      <c r="AA186" s="157">
        <f>[3]Ukraine!$G$184</f>
        <v>21265</v>
      </c>
      <c r="AB186" s="157">
        <f>[3]Ukraine!$H$184</f>
        <v>20523</v>
      </c>
      <c r="AC186" s="157">
        <f>[3]Ukraine!$I$184</f>
        <v>20856304.199999999</v>
      </c>
      <c r="AD186" s="157">
        <f>[3]Ukraine!$J$184</f>
        <v>550432.19999999995</v>
      </c>
      <c r="AE186" s="11"/>
      <c r="AF186" s="37" t="s">
        <v>1255</v>
      </c>
      <c r="AG186" s="37">
        <v>45.3</v>
      </c>
      <c r="AH186" s="37" t="s">
        <v>377</v>
      </c>
      <c r="AI186" s="157">
        <f>[4]Ukraine!$F$184</f>
        <v>3267</v>
      </c>
      <c r="AJ186" s="157">
        <f>[4]Ukraine!$G$184</f>
        <v>22238</v>
      </c>
      <c r="AK186" s="157">
        <f>[4]Ukraine!$H$184</f>
        <v>21379</v>
      </c>
      <c r="AL186" s="157">
        <f>[4]Ukraine!$I$184</f>
        <v>30035655.699999999</v>
      </c>
      <c r="AM186" s="157">
        <f>[4]Ukraine!$J$184</f>
        <v>718130.1</v>
      </c>
      <c r="AN186" s="11"/>
      <c r="AO186" s="11" t="s">
        <v>1255</v>
      </c>
      <c r="AP186" s="11">
        <v>45.3</v>
      </c>
      <c r="AQ186" s="11" t="s">
        <v>377</v>
      </c>
      <c r="AR186" s="157">
        <f>[5]Ukraine!$F$184</f>
        <v>3003</v>
      </c>
      <c r="AS186" s="157">
        <f>[5]Ukraine!$G$184</f>
        <v>23309</v>
      </c>
      <c r="AT186" s="157">
        <f>[5]Ukraine!$H$184</f>
        <v>22650</v>
      </c>
      <c r="AU186" s="157">
        <f>[5]Ukraine!$I$184</f>
        <v>44636976.200000003</v>
      </c>
      <c r="AV186" s="157">
        <f>[5]Ukraine!$J$184</f>
        <v>983797.1</v>
      </c>
      <c r="AW186" s="11"/>
      <c r="AX186" s="33" t="s">
        <v>1255</v>
      </c>
      <c r="AY186" s="33">
        <v>45.3</v>
      </c>
      <c r="AZ186" s="33" t="s">
        <v>377</v>
      </c>
      <c r="BA186" s="157">
        <f>[6]Ukraine!$F$184</f>
        <v>3349</v>
      </c>
      <c r="BB186" s="157">
        <f>[6]Ukraine!$G$184</f>
        <v>24537</v>
      </c>
      <c r="BC186" s="157">
        <f>[6]Ukraine!$H$184</f>
        <v>23888</v>
      </c>
      <c r="BD186" s="157">
        <f>[6]Ukraine!$I$184</f>
        <v>49908324.899999999</v>
      </c>
      <c r="BE186" s="157">
        <f>[6]Ukraine!$J$184</f>
        <v>1440221.9</v>
      </c>
      <c r="BG186" s="2">
        <v>45.3</v>
      </c>
      <c r="BH186" s="2" t="s">
        <v>377</v>
      </c>
      <c r="BI186" s="1">
        <f t="shared" si="114"/>
        <v>3229</v>
      </c>
      <c r="BJ186" s="1">
        <f t="shared" si="115"/>
        <v>3491</v>
      </c>
      <c r="BK186" s="1">
        <f t="shared" si="116"/>
        <v>3157</v>
      </c>
      <c r="BL186" s="1">
        <f t="shared" si="117"/>
        <v>3267</v>
      </c>
      <c r="BM186" s="1">
        <f t="shared" si="118"/>
        <v>3003</v>
      </c>
      <c r="BN186" s="1">
        <f t="shared" si="119"/>
        <v>3349</v>
      </c>
      <c r="BP186" s="1">
        <f t="shared" si="128"/>
        <v>23737</v>
      </c>
      <c r="BQ186" s="1">
        <f t="shared" si="129"/>
        <v>21887</v>
      </c>
      <c r="BR186" s="1">
        <f t="shared" si="130"/>
        <v>20523</v>
      </c>
      <c r="BS186" s="1">
        <f t="shared" si="131"/>
        <v>21379</v>
      </c>
      <c r="BT186" s="1">
        <f t="shared" si="132"/>
        <v>22650</v>
      </c>
      <c r="BU186" s="1">
        <f t="shared" si="133"/>
        <v>23888</v>
      </c>
      <c r="BW186" s="40">
        <f t="shared" si="120"/>
        <v>3.2557938577872205E-3</v>
      </c>
      <c r="BX186" s="40">
        <f t="shared" si="120"/>
        <v>3.1196918593389138E-3</v>
      </c>
      <c r="BY186" s="40">
        <f t="shared" si="120"/>
        <v>3.3139097498509199E-3</v>
      </c>
      <c r="BZ186" s="40">
        <f t="shared" si="120"/>
        <v>3.6999923850664228E-3</v>
      </c>
      <c r="CA186" s="40">
        <f t="shared" si="107"/>
        <v>3.9640376900353545E-3</v>
      </c>
      <c r="CB186" s="40">
        <f t="shared" si="107"/>
        <v>4.1801810630168242E-3</v>
      </c>
      <c r="CD186" s="10">
        <f t="shared" si="121"/>
        <v>705865.6</v>
      </c>
      <c r="CE186" s="10">
        <f t="shared" si="122"/>
        <v>598754.4</v>
      </c>
      <c r="CF186" s="10">
        <f t="shared" si="123"/>
        <v>550432.19999999995</v>
      </c>
      <c r="CG186" s="10">
        <f t="shared" si="124"/>
        <v>718130.1</v>
      </c>
      <c r="CH186" s="10">
        <f t="shared" si="125"/>
        <v>983797.1</v>
      </c>
      <c r="CI186" s="10">
        <f t="shared" si="126"/>
        <v>1440221.9</v>
      </c>
      <c r="CK186" s="40">
        <f t="shared" si="139"/>
        <v>2.650624118962257E-3</v>
      </c>
      <c r="CL186" s="40">
        <f t="shared" si="139"/>
        <v>2.218558288862766E-3</v>
      </c>
      <c r="CM186" s="40">
        <f t="shared" si="139"/>
        <v>2.1047379669749634E-3</v>
      </c>
      <c r="CN186" s="40">
        <f t="shared" si="139"/>
        <v>2.4277012010334434E-3</v>
      </c>
      <c r="CO186" s="40">
        <f t="shared" si="139"/>
        <v>2.7264736288991165E-3</v>
      </c>
      <c r="CP186" s="40">
        <f t="shared" si="139"/>
        <v>3.0463817750335459E-3</v>
      </c>
      <c r="CR186" s="9">
        <f t="shared" si="140"/>
        <v>29.736933900661413</v>
      </c>
      <c r="CS186" s="9">
        <f t="shared" si="140"/>
        <v>27.356622652716226</v>
      </c>
      <c r="CT186" s="9">
        <f t="shared" si="140"/>
        <v>26.820260195877793</v>
      </c>
      <c r="CU186" s="9">
        <f t="shared" si="140"/>
        <v>33.590443893540389</v>
      </c>
      <c r="CV186" s="9">
        <f t="shared" si="140"/>
        <v>43.434750551876377</v>
      </c>
      <c r="CW186" s="9">
        <f t="shared" si="140"/>
        <v>60.290601975887469</v>
      </c>
      <c r="CY186" s="9">
        <f t="shared" si="141"/>
        <v>81.412529009552728</v>
      </c>
      <c r="CZ186" s="9">
        <f t="shared" si="141"/>
        <v>71.114660963114972</v>
      </c>
      <c r="DA186" s="9">
        <f t="shared" si="141"/>
        <v>63.512229537018847</v>
      </c>
      <c r="DB186" s="9">
        <f t="shared" si="141"/>
        <v>65.613681012747833</v>
      </c>
      <c r="DC186" s="9">
        <f t="shared" si="141"/>
        <v>68.780214571441164</v>
      </c>
      <c r="DD186" s="9">
        <f t="shared" si="141"/>
        <v>72.876790002846931</v>
      </c>
      <c r="DF186" s="9">
        <f>IF($A186=2,IF(ISNUMBER(CR186/Ukraine!CR186),100*CR186/Ukraine!CR186,""),"")</f>
        <v>100</v>
      </c>
      <c r="DG186" s="9">
        <f>IF($A186=2,IF(ISNUMBER(CS186/Ukraine!CS186),100*CS186/Ukraine!CS186,""),"")</f>
        <v>99.999999999999986</v>
      </c>
      <c r="DH186" s="9">
        <f>IF($A186=2,IF(ISNUMBER(CT186/Ukraine!CT186),100*CT186/Ukraine!CT186,""),"")</f>
        <v>100</v>
      </c>
      <c r="DI186" s="9">
        <f>IF($A186=2,IF(ISNUMBER(CU186/Ukraine!CU186),100*CU186/Ukraine!CU186,""),"")</f>
        <v>100</v>
      </c>
      <c r="DJ186" s="9">
        <f>IF($A186=2,IF(ISNUMBER(CV186/Ukraine!CV186),100*CV186/Ukraine!CV186,""),"")</f>
        <v>100</v>
      </c>
      <c r="DK186" s="9">
        <f>IF($A186=2,IF(ISNUMBER(CW186/Ukraine!CW186),100*CW186/Ukraine!CW186,""),"")</f>
        <v>100</v>
      </c>
      <c r="DM186" s="40">
        <f t="shared" si="108"/>
        <v>-7.7937397312213053E-2</v>
      </c>
      <c r="DN186" s="40">
        <f t="shared" si="109"/>
        <v>-6.232009868871935E-2</v>
      </c>
      <c r="DO186" s="40">
        <f t="shared" si="110"/>
        <v>4.1709301759002004E-2</v>
      </c>
      <c r="DP186" s="40">
        <f t="shared" si="111"/>
        <v>5.9450862996398346E-2</v>
      </c>
      <c r="DQ186" s="40">
        <f t="shared" si="112"/>
        <v>5.4657836644591562E-2</v>
      </c>
      <c r="DR186" s="40">
        <f t="shared" si="113"/>
        <v>6.3613767535914967E-3</v>
      </c>
      <c r="DT186" s="40">
        <f t="shared" si="134"/>
        <v>-8.004561788033715E-2</v>
      </c>
      <c r="DU186" s="40">
        <f t="shared" si="135"/>
        <v>-1.9606311190068504E-2</v>
      </c>
      <c r="DV186" s="40">
        <f t="shared" si="136"/>
        <v>0.25242796483768482</v>
      </c>
      <c r="DW186" s="40">
        <f t="shared" si="137"/>
        <v>0.29306866826577127</v>
      </c>
      <c r="DX186" s="40">
        <f t="shared" si="138"/>
        <v>0.38807294182291385</v>
      </c>
      <c r="DY186" s="40">
        <f t="shared" si="127"/>
        <v>1.027465312237402</v>
      </c>
    </row>
    <row r="187" spans="1:129" x14ac:dyDescent="0.2">
      <c r="A187" s="39">
        <f>'Industry selection'!C187</f>
        <v>1</v>
      </c>
      <c r="B187" s="2">
        <v>45.4</v>
      </c>
      <c r="C187" s="2" t="s">
        <v>379</v>
      </c>
      <c r="E187" s="30" t="s">
        <v>378</v>
      </c>
      <c r="F187" s="31">
        <v>45.4</v>
      </c>
      <c r="G187" s="32" t="s">
        <v>379</v>
      </c>
      <c r="H187" s="157">
        <f>[1]Ukraine!$F$185</f>
        <v>58</v>
      </c>
      <c r="I187" s="157">
        <f>[1]Ukraine!$G$185</f>
        <v>255</v>
      </c>
      <c r="J187" s="157">
        <f>[1]Ukraine!$H$185</f>
        <v>246</v>
      </c>
      <c r="K187" s="157">
        <f>[1]Ukraine!$I$185</f>
        <v>198909.8</v>
      </c>
      <c r="L187" s="157">
        <f>[1]Ukraine!$J$185</f>
        <v>10872</v>
      </c>
      <c r="M187" s="11"/>
      <c r="N187" s="33" t="s">
        <v>911</v>
      </c>
      <c r="O187" s="36">
        <v>45.4</v>
      </c>
      <c r="P187" s="35" t="s">
        <v>379</v>
      </c>
      <c r="Q187" s="157">
        <f>[2]Ukraine!$F$185</f>
        <v>65</v>
      </c>
      <c r="R187" s="157">
        <f>[2]Ukraine!$G$185</f>
        <v>285</v>
      </c>
      <c r="S187" s="157">
        <f>[2]Ukraine!$H$185</f>
        <v>276</v>
      </c>
      <c r="T187" s="157">
        <f>[2]Ukraine!$I$185</f>
        <v>290038.3</v>
      </c>
      <c r="U187" s="157">
        <f>[2]Ukraine!$J$185</f>
        <v>13276.3</v>
      </c>
      <c r="V187" s="11"/>
      <c r="W187" s="36" t="s">
        <v>1256</v>
      </c>
      <c r="X187" s="36">
        <v>45.4</v>
      </c>
      <c r="Y187" s="36" t="s">
        <v>379</v>
      </c>
      <c r="Z187" s="157">
        <f>[3]Ukraine!$F$185</f>
        <v>55</v>
      </c>
      <c r="AA187" s="157">
        <f>[3]Ukraine!$G$185</f>
        <v>252</v>
      </c>
      <c r="AB187" s="157">
        <f>[3]Ukraine!$H$185</f>
        <v>234</v>
      </c>
      <c r="AC187" s="157">
        <f>[3]Ukraine!$I$185</f>
        <v>212557.3</v>
      </c>
      <c r="AD187" s="157">
        <f>[3]Ukraine!$J$185</f>
        <v>9416.1</v>
      </c>
      <c r="AE187" s="11"/>
      <c r="AF187" s="37" t="s">
        <v>1256</v>
      </c>
      <c r="AG187" s="37">
        <v>45.4</v>
      </c>
      <c r="AH187" s="37" t="s">
        <v>379</v>
      </c>
      <c r="AI187" s="157">
        <f>[4]Ukraine!$F$185</f>
        <v>53</v>
      </c>
      <c r="AJ187" s="157">
        <f>[4]Ukraine!$G$185</f>
        <v>217</v>
      </c>
      <c r="AK187" s="157">
        <f>[4]Ukraine!$H$185</f>
        <v>201</v>
      </c>
      <c r="AL187" s="157">
        <f>[4]Ukraine!$I$185</f>
        <v>262229</v>
      </c>
      <c r="AM187" s="157">
        <f>[4]Ukraine!$J$185</f>
        <v>9874.4</v>
      </c>
      <c r="AN187" s="11"/>
      <c r="AO187" s="11" t="s">
        <v>1256</v>
      </c>
      <c r="AP187" s="11">
        <v>45.4</v>
      </c>
      <c r="AQ187" s="11" t="s">
        <v>379</v>
      </c>
      <c r="AR187" s="157">
        <f>[5]Ukraine!$F$185</f>
        <v>52</v>
      </c>
      <c r="AS187" s="157">
        <f>[5]Ukraine!$G$185</f>
        <v>220</v>
      </c>
      <c r="AT187" s="157">
        <f>[5]Ukraine!$H$185</f>
        <v>207</v>
      </c>
      <c r="AU187" s="157">
        <f>[5]Ukraine!$I$185</f>
        <v>285716.40000000002</v>
      </c>
      <c r="AV187" s="157">
        <f>[5]Ukraine!$J$185</f>
        <v>9862.2000000000007</v>
      </c>
      <c r="AW187" s="11"/>
      <c r="AX187" s="33" t="s">
        <v>1256</v>
      </c>
      <c r="AY187" s="33">
        <v>45.4</v>
      </c>
      <c r="AZ187" s="33" t="s">
        <v>379</v>
      </c>
      <c r="BA187" s="157">
        <f>[6]Ukraine!$F$185</f>
        <v>60</v>
      </c>
      <c r="BB187" s="157">
        <f>[6]Ukraine!$G$185</f>
        <v>193</v>
      </c>
      <c r="BC187" s="157">
        <f>[6]Ukraine!$H$185</f>
        <v>183</v>
      </c>
      <c r="BD187" s="157">
        <f>[6]Ukraine!$I$185</f>
        <v>383793.4</v>
      </c>
      <c r="BE187" s="157">
        <f>[6]Ukraine!$J$185</f>
        <v>16905.900000000001</v>
      </c>
      <c r="BG187" s="2">
        <v>45.4</v>
      </c>
      <c r="BH187" s="2" t="s">
        <v>379</v>
      </c>
      <c r="BI187" s="1">
        <f t="shared" si="114"/>
        <v>58</v>
      </c>
      <c r="BJ187" s="1">
        <f t="shared" si="115"/>
        <v>65</v>
      </c>
      <c r="BK187" s="1">
        <f t="shared" si="116"/>
        <v>55</v>
      </c>
      <c r="BL187" s="1">
        <f t="shared" si="117"/>
        <v>53</v>
      </c>
      <c r="BM187" s="1">
        <f t="shared" si="118"/>
        <v>52</v>
      </c>
      <c r="BN187" s="1">
        <f t="shared" si="119"/>
        <v>60</v>
      </c>
      <c r="BP187" s="1">
        <f t="shared" si="128"/>
        <v>246</v>
      </c>
      <c r="BQ187" s="1">
        <f t="shared" si="129"/>
        <v>276</v>
      </c>
      <c r="BR187" s="1">
        <f t="shared" si="130"/>
        <v>234</v>
      </c>
      <c r="BS187" s="1">
        <f t="shared" si="131"/>
        <v>201</v>
      </c>
      <c r="BT187" s="1">
        <f t="shared" si="132"/>
        <v>207</v>
      </c>
      <c r="BU187" s="1">
        <f t="shared" si="133"/>
        <v>183</v>
      </c>
      <c r="BW187" s="40" t="str">
        <f t="shared" si="120"/>
        <v/>
      </c>
      <c r="BX187" s="40" t="str">
        <f t="shared" si="120"/>
        <v/>
      </c>
      <c r="BY187" s="40" t="str">
        <f t="shared" si="120"/>
        <v/>
      </c>
      <c r="BZ187" s="40" t="str">
        <f t="shared" si="120"/>
        <v/>
      </c>
      <c r="CA187" s="40" t="str">
        <f t="shared" si="107"/>
        <v/>
      </c>
      <c r="CB187" s="40" t="str">
        <f t="shared" si="107"/>
        <v/>
      </c>
      <c r="CD187" s="10">
        <f t="shared" si="121"/>
        <v>10872</v>
      </c>
      <c r="CE187" s="10">
        <f t="shared" si="122"/>
        <v>13276.3</v>
      </c>
      <c r="CF187" s="10">
        <f t="shared" si="123"/>
        <v>9416.1</v>
      </c>
      <c r="CG187" s="10">
        <f t="shared" si="124"/>
        <v>9874.4</v>
      </c>
      <c r="CH187" s="10">
        <f t="shared" si="125"/>
        <v>9862.2000000000007</v>
      </c>
      <c r="CI187" s="10">
        <f t="shared" si="126"/>
        <v>16905.900000000001</v>
      </c>
      <c r="CK187" s="40" t="str">
        <f t="shared" si="139"/>
        <v/>
      </c>
      <c r="CL187" s="40" t="str">
        <f t="shared" si="139"/>
        <v/>
      </c>
      <c r="CM187" s="40" t="str">
        <f t="shared" si="139"/>
        <v/>
      </c>
      <c r="CN187" s="40" t="str">
        <f t="shared" si="139"/>
        <v/>
      </c>
      <c r="CO187" s="40" t="str">
        <f t="shared" si="139"/>
        <v/>
      </c>
      <c r="CP187" s="40" t="str">
        <f t="shared" si="139"/>
        <v/>
      </c>
      <c r="CR187" s="9" t="str">
        <f t="shared" si="140"/>
        <v/>
      </c>
      <c r="CS187" s="9" t="str">
        <f t="shared" si="140"/>
        <v/>
      </c>
      <c r="CT187" s="9" t="str">
        <f t="shared" si="140"/>
        <v/>
      </c>
      <c r="CU187" s="9" t="str">
        <f t="shared" si="140"/>
        <v/>
      </c>
      <c r="CV187" s="9" t="str">
        <f t="shared" si="140"/>
        <v/>
      </c>
      <c r="CW187" s="9" t="str">
        <f t="shared" si="140"/>
        <v/>
      </c>
      <c r="CY187" s="9" t="str">
        <f t="shared" si="141"/>
        <v/>
      </c>
      <c r="CZ187" s="9" t="str">
        <f t="shared" si="141"/>
        <v/>
      </c>
      <c r="DA187" s="9" t="str">
        <f t="shared" si="141"/>
        <v/>
      </c>
      <c r="DB187" s="9" t="str">
        <f t="shared" si="141"/>
        <v/>
      </c>
      <c r="DC187" s="9" t="str">
        <f t="shared" si="141"/>
        <v/>
      </c>
      <c r="DD187" s="9" t="str">
        <f t="shared" si="141"/>
        <v/>
      </c>
      <c r="DF187" s="9" t="str">
        <f>IF($A187=2,IF(ISNUMBER(CR187/Ukraine!CR187),100*CR187/Ukraine!CR187,""),"")</f>
        <v/>
      </c>
      <c r="DG187" s="9" t="str">
        <f>IF($A187=2,IF(ISNUMBER(CS187/Ukraine!CS187),100*CS187/Ukraine!CS187,""),"")</f>
        <v/>
      </c>
      <c r="DH187" s="9" t="str">
        <f>IF($A187=2,IF(ISNUMBER(CT187/Ukraine!CT187),100*CT187/Ukraine!CT187,""),"")</f>
        <v/>
      </c>
      <c r="DI187" s="9" t="str">
        <f>IF($A187=2,IF(ISNUMBER(CU187/Ukraine!CU187),100*CU187/Ukraine!CU187,""),"")</f>
        <v/>
      </c>
      <c r="DJ187" s="9" t="str">
        <f>IF($A187=2,IF(ISNUMBER(CV187/Ukraine!CV187),100*CV187/Ukraine!CV187,""),"")</f>
        <v/>
      </c>
      <c r="DK187" s="9" t="str">
        <f>IF($A187=2,IF(ISNUMBER(CW187/Ukraine!CW187),100*CW187/Ukraine!CW187,""),"")</f>
        <v/>
      </c>
      <c r="DM187" s="40" t="str">
        <f t="shared" si="108"/>
        <v/>
      </c>
      <c r="DN187" s="40" t="str">
        <f t="shared" si="109"/>
        <v/>
      </c>
      <c r="DO187" s="40" t="str">
        <f t="shared" si="110"/>
        <v/>
      </c>
      <c r="DP187" s="40" t="str">
        <f t="shared" si="111"/>
        <v/>
      </c>
      <c r="DQ187" s="40" t="str">
        <f t="shared" si="112"/>
        <v/>
      </c>
      <c r="DR187" s="40" t="str">
        <f t="shared" si="113"/>
        <v/>
      </c>
      <c r="DT187" s="40" t="str">
        <f t="shared" si="134"/>
        <v/>
      </c>
      <c r="DU187" s="40" t="str">
        <f t="shared" si="135"/>
        <v/>
      </c>
      <c r="DV187" s="40" t="str">
        <f t="shared" si="136"/>
        <v/>
      </c>
      <c r="DW187" s="40" t="str">
        <f t="shared" si="137"/>
        <v/>
      </c>
      <c r="DX187" s="40" t="str">
        <f t="shared" si="138"/>
        <v/>
      </c>
      <c r="DY187" s="40" t="str">
        <f t="shared" si="127"/>
        <v/>
      </c>
    </row>
    <row r="188" spans="1:129" x14ac:dyDescent="0.2">
      <c r="A188" s="39" t="str">
        <f>'Industry selection'!C188</f>
        <v/>
      </c>
      <c r="B188" s="2">
        <v>46</v>
      </c>
      <c r="C188" s="2" t="s">
        <v>381</v>
      </c>
      <c r="E188" s="30" t="s">
        <v>380</v>
      </c>
      <c r="F188" s="31">
        <v>46</v>
      </c>
      <c r="G188" s="32" t="s">
        <v>381</v>
      </c>
      <c r="H188" s="157">
        <f>[1]Ukraine!$F$186</f>
        <v>72632</v>
      </c>
      <c r="I188" s="157">
        <f>[1]Ukraine!$G$186</f>
        <v>586100</v>
      </c>
      <c r="J188" s="157">
        <f>[1]Ukraine!$H$186</f>
        <v>568590</v>
      </c>
      <c r="K188" s="157">
        <f>[1]Ukraine!$I$186</f>
        <v>1187379820.9000001</v>
      </c>
      <c r="L188" s="157">
        <f>[1]Ukraine!$J$186</f>
        <v>21901156</v>
      </c>
      <c r="M188" s="11"/>
      <c r="N188" s="33" t="s">
        <v>912</v>
      </c>
      <c r="O188" s="36">
        <v>46</v>
      </c>
      <c r="P188" s="35" t="s">
        <v>381</v>
      </c>
      <c r="Q188" s="157">
        <f>[2]Ukraine!$F$186</f>
        <v>77817</v>
      </c>
      <c r="R188" s="157">
        <f>[2]Ukraine!$G$186</f>
        <v>553759</v>
      </c>
      <c r="S188" s="157">
        <f>[2]Ukraine!$H$186</f>
        <v>535294</v>
      </c>
      <c r="T188" s="157">
        <f>[2]Ukraine!$I$186</f>
        <v>1133407478.5999999</v>
      </c>
      <c r="U188" s="157">
        <f>[2]Ukraine!$J$186</f>
        <v>20569587.800000001</v>
      </c>
      <c r="V188" s="11"/>
      <c r="W188" s="36" t="s">
        <v>1257</v>
      </c>
      <c r="X188" s="36">
        <v>46</v>
      </c>
      <c r="Y188" s="36" t="s">
        <v>381</v>
      </c>
      <c r="Z188" s="157">
        <f>[3]Ukraine!$F$186</f>
        <v>69301</v>
      </c>
      <c r="AA188" s="157">
        <f>[3]Ukraine!$G$186</f>
        <v>513157</v>
      </c>
      <c r="AB188" s="157">
        <f>[3]Ukraine!$H$186</f>
        <v>497521</v>
      </c>
      <c r="AC188" s="157">
        <f>[3]Ukraine!$I$186</f>
        <v>1187283254.2</v>
      </c>
      <c r="AD188" s="157">
        <f>[3]Ukraine!$J$186</f>
        <v>21736467</v>
      </c>
      <c r="AE188" s="11"/>
      <c r="AF188" s="37" t="s">
        <v>1257</v>
      </c>
      <c r="AG188" s="37">
        <v>46</v>
      </c>
      <c r="AH188" s="37" t="s">
        <v>381</v>
      </c>
      <c r="AI188" s="157">
        <f>[4]Ukraine!$F$186</f>
        <v>69279</v>
      </c>
      <c r="AJ188" s="157">
        <f>[4]Ukraine!$G$186</f>
        <v>464421</v>
      </c>
      <c r="AK188" s="157">
        <f>[4]Ukraine!$H$186</f>
        <v>445406</v>
      </c>
      <c r="AL188" s="157">
        <f>[4]Ukraine!$I$186</f>
        <v>1442196903.0999999</v>
      </c>
      <c r="AM188" s="157">
        <f>[4]Ukraine!$J$186</f>
        <v>25828026.699999999</v>
      </c>
      <c r="AN188" s="11"/>
      <c r="AO188" s="11" t="s">
        <v>1257</v>
      </c>
      <c r="AP188" s="11">
        <v>46</v>
      </c>
      <c r="AQ188" s="11" t="s">
        <v>381</v>
      </c>
      <c r="AR188" s="157">
        <f>[5]Ukraine!$F$186</f>
        <v>61317</v>
      </c>
      <c r="AS188" s="157">
        <f>[5]Ukraine!$G$186</f>
        <v>449577</v>
      </c>
      <c r="AT188" s="157">
        <f>[5]Ukraine!$H$186</f>
        <v>439205</v>
      </c>
      <c r="AU188" s="157">
        <f>[5]Ukraine!$I$186</f>
        <v>1741023037.9000001</v>
      </c>
      <c r="AV188" s="157">
        <f>[5]Ukraine!$J$186</f>
        <v>32300939.899999999</v>
      </c>
      <c r="AW188" s="11"/>
      <c r="AX188" s="33" t="s">
        <v>1257</v>
      </c>
      <c r="AY188" s="33">
        <v>46</v>
      </c>
      <c r="AZ188" s="33" t="s">
        <v>381</v>
      </c>
      <c r="BA188" s="157">
        <f>[6]Ukraine!$F$186</f>
        <v>67256</v>
      </c>
      <c r="BB188" s="157">
        <f>[6]Ukraine!$G$186</f>
        <v>504414</v>
      </c>
      <c r="BC188" s="157">
        <f>[6]Ukraine!$H$186</f>
        <v>491261</v>
      </c>
      <c r="BD188" s="157">
        <f>[6]Ukraine!$I$186</f>
        <v>2320308938.0999999</v>
      </c>
      <c r="BE188" s="157">
        <f>[6]Ukraine!$J$186</f>
        <v>45458398</v>
      </c>
      <c r="BG188" s="2">
        <v>46</v>
      </c>
      <c r="BH188" s="2" t="s">
        <v>381</v>
      </c>
      <c r="BI188" s="1">
        <f t="shared" si="114"/>
        <v>72632</v>
      </c>
      <c r="BJ188" s="1">
        <f t="shared" si="115"/>
        <v>77817</v>
      </c>
      <c r="BK188" s="1">
        <f t="shared" si="116"/>
        <v>69301</v>
      </c>
      <c r="BL188" s="1">
        <f t="shared" si="117"/>
        <v>69279</v>
      </c>
      <c r="BM188" s="1">
        <f t="shared" si="118"/>
        <v>61317</v>
      </c>
      <c r="BN188" s="1">
        <f t="shared" si="119"/>
        <v>67256</v>
      </c>
      <c r="BP188" s="1">
        <f t="shared" si="128"/>
        <v>568590</v>
      </c>
      <c r="BQ188" s="1">
        <f t="shared" si="129"/>
        <v>535294</v>
      </c>
      <c r="BR188" s="1">
        <f t="shared" si="130"/>
        <v>497521</v>
      </c>
      <c r="BS188" s="1">
        <f t="shared" si="131"/>
        <v>445406</v>
      </c>
      <c r="BT188" s="1">
        <f t="shared" si="132"/>
        <v>439205</v>
      </c>
      <c r="BU188" s="1">
        <f t="shared" si="133"/>
        <v>491261</v>
      </c>
      <c r="BW188" s="40" t="str">
        <f t="shared" si="120"/>
        <v/>
      </c>
      <c r="BX188" s="40" t="str">
        <f t="shared" si="120"/>
        <v/>
      </c>
      <c r="BY188" s="40" t="str">
        <f t="shared" si="120"/>
        <v/>
      </c>
      <c r="BZ188" s="40" t="str">
        <f t="shared" si="120"/>
        <v/>
      </c>
      <c r="CA188" s="40" t="str">
        <f t="shared" si="107"/>
        <v/>
      </c>
      <c r="CB188" s="40" t="str">
        <f t="shared" si="107"/>
        <v/>
      </c>
      <c r="CD188" s="10">
        <f t="shared" si="121"/>
        <v>21901156</v>
      </c>
      <c r="CE188" s="10">
        <f t="shared" si="122"/>
        <v>20569587.800000001</v>
      </c>
      <c r="CF188" s="10">
        <f t="shared" si="123"/>
        <v>21736467</v>
      </c>
      <c r="CG188" s="10">
        <f t="shared" si="124"/>
        <v>25828026.699999999</v>
      </c>
      <c r="CH188" s="10">
        <f t="shared" si="125"/>
        <v>32300939.899999999</v>
      </c>
      <c r="CI188" s="10">
        <f t="shared" si="126"/>
        <v>45458398</v>
      </c>
      <c r="CK188" s="40" t="str">
        <f t="shared" si="139"/>
        <v/>
      </c>
      <c r="CL188" s="40" t="str">
        <f t="shared" si="139"/>
        <v/>
      </c>
      <c r="CM188" s="40" t="str">
        <f t="shared" si="139"/>
        <v/>
      </c>
      <c r="CN188" s="40" t="str">
        <f t="shared" si="139"/>
        <v/>
      </c>
      <c r="CO188" s="40" t="str">
        <f t="shared" si="139"/>
        <v/>
      </c>
      <c r="CP188" s="40" t="str">
        <f t="shared" si="139"/>
        <v/>
      </c>
      <c r="CR188" s="9" t="str">
        <f t="shared" si="140"/>
        <v/>
      </c>
      <c r="CS188" s="9" t="str">
        <f t="shared" si="140"/>
        <v/>
      </c>
      <c r="CT188" s="9" t="str">
        <f t="shared" si="140"/>
        <v/>
      </c>
      <c r="CU188" s="9" t="str">
        <f t="shared" si="140"/>
        <v/>
      </c>
      <c r="CV188" s="9" t="str">
        <f t="shared" si="140"/>
        <v/>
      </c>
      <c r="CW188" s="9" t="str">
        <f t="shared" si="140"/>
        <v/>
      </c>
      <c r="CY188" s="9" t="str">
        <f t="shared" si="141"/>
        <v/>
      </c>
      <c r="CZ188" s="9" t="str">
        <f t="shared" si="141"/>
        <v/>
      </c>
      <c r="DA188" s="9" t="str">
        <f t="shared" si="141"/>
        <v/>
      </c>
      <c r="DB188" s="9" t="str">
        <f t="shared" si="141"/>
        <v/>
      </c>
      <c r="DC188" s="9" t="str">
        <f t="shared" si="141"/>
        <v/>
      </c>
      <c r="DD188" s="9" t="str">
        <f t="shared" si="141"/>
        <v/>
      </c>
      <c r="DF188" s="9" t="str">
        <f>IF($A188=2,IF(ISNUMBER(CR188/Ukraine!CR188),100*CR188/Ukraine!CR188,""),"")</f>
        <v/>
      </c>
      <c r="DG188" s="9" t="str">
        <f>IF($A188=2,IF(ISNUMBER(CS188/Ukraine!CS188),100*CS188/Ukraine!CS188,""),"")</f>
        <v/>
      </c>
      <c r="DH188" s="9" t="str">
        <f>IF($A188=2,IF(ISNUMBER(CT188/Ukraine!CT188),100*CT188/Ukraine!CT188,""),"")</f>
        <v/>
      </c>
      <c r="DI188" s="9" t="str">
        <f>IF($A188=2,IF(ISNUMBER(CU188/Ukraine!CU188),100*CU188/Ukraine!CU188,""),"")</f>
        <v/>
      </c>
      <c r="DJ188" s="9" t="str">
        <f>IF($A188=2,IF(ISNUMBER(CV188/Ukraine!CV188),100*CV188/Ukraine!CV188,""),"")</f>
        <v/>
      </c>
      <c r="DK188" s="9" t="str">
        <f>IF($A188=2,IF(ISNUMBER(CW188/Ukraine!CW188),100*CW188/Ukraine!CW188,""),"")</f>
        <v/>
      </c>
      <c r="DM188" s="40" t="str">
        <f t="shared" si="108"/>
        <v/>
      </c>
      <c r="DN188" s="40" t="str">
        <f t="shared" si="109"/>
        <v/>
      </c>
      <c r="DO188" s="40" t="str">
        <f t="shared" si="110"/>
        <v/>
      </c>
      <c r="DP188" s="40" t="str">
        <f t="shared" si="111"/>
        <v/>
      </c>
      <c r="DQ188" s="40" t="str">
        <f t="shared" si="112"/>
        <v/>
      </c>
      <c r="DR188" s="40" t="str">
        <f t="shared" si="113"/>
        <v/>
      </c>
      <c r="DT188" s="40" t="str">
        <f t="shared" si="134"/>
        <v/>
      </c>
      <c r="DU188" s="40" t="str">
        <f t="shared" si="135"/>
        <v/>
      </c>
      <c r="DV188" s="40" t="str">
        <f t="shared" si="136"/>
        <v/>
      </c>
      <c r="DW188" s="40" t="str">
        <f t="shared" si="137"/>
        <v/>
      </c>
      <c r="DX188" s="40" t="str">
        <f t="shared" si="138"/>
        <v/>
      </c>
      <c r="DY188" s="40" t="str">
        <f t="shared" si="127"/>
        <v/>
      </c>
    </row>
    <row r="189" spans="1:129" x14ac:dyDescent="0.2">
      <c r="A189" s="39">
        <f>'Industry selection'!C189</f>
        <v>2</v>
      </c>
      <c r="B189" s="2">
        <v>46.1</v>
      </c>
      <c r="C189" s="2" t="s">
        <v>383</v>
      </c>
      <c r="E189" s="30" t="s">
        <v>382</v>
      </c>
      <c r="F189" s="31">
        <v>46.1</v>
      </c>
      <c r="G189" s="32" t="s">
        <v>383</v>
      </c>
      <c r="H189" s="157">
        <f>[1]Ukraine!$F$187</f>
        <v>5251</v>
      </c>
      <c r="I189" s="157">
        <f>[1]Ukraine!$G$187</f>
        <v>20140</v>
      </c>
      <c r="J189" s="157">
        <f>[1]Ukraine!$H$187</f>
        <v>19391</v>
      </c>
      <c r="K189" s="157">
        <f>[1]Ukraine!$I$187</f>
        <v>29964696</v>
      </c>
      <c r="L189" s="157">
        <f>[1]Ukraine!$J$187</f>
        <v>1293097.2</v>
      </c>
      <c r="M189" s="11"/>
      <c r="N189" s="33" t="s">
        <v>913</v>
      </c>
      <c r="O189" s="36">
        <v>46.1</v>
      </c>
      <c r="P189" s="35" t="s">
        <v>383</v>
      </c>
      <c r="Q189" s="157">
        <f>[2]Ukraine!$F$187</f>
        <v>6083</v>
      </c>
      <c r="R189" s="157">
        <f>[2]Ukraine!$G$187</f>
        <v>20177</v>
      </c>
      <c r="S189" s="157">
        <f>[2]Ukraine!$H$187</f>
        <v>19411</v>
      </c>
      <c r="T189" s="157">
        <f>[2]Ukraine!$I$187</f>
        <v>28049058.100000001</v>
      </c>
      <c r="U189" s="157">
        <f>[2]Ukraine!$J$187</f>
        <v>699892.9</v>
      </c>
      <c r="V189" s="11"/>
      <c r="W189" s="36" t="s">
        <v>1258</v>
      </c>
      <c r="X189" s="36">
        <v>46.1</v>
      </c>
      <c r="Y189" s="36" t="s">
        <v>383</v>
      </c>
      <c r="Z189" s="157">
        <f>[3]Ukraine!$F$187</f>
        <v>5393</v>
      </c>
      <c r="AA189" s="157">
        <f>[3]Ukraine!$G$187</f>
        <v>26622</v>
      </c>
      <c r="AB189" s="157">
        <f>[3]Ukraine!$H$187</f>
        <v>25277</v>
      </c>
      <c r="AC189" s="157">
        <f>[3]Ukraine!$I$187</f>
        <v>29037594.100000001</v>
      </c>
      <c r="AD189" s="157">
        <f>[3]Ukraine!$J$187</f>
        <v>1099696</v>
      </c>
      <c r="AE189" s="11"/>
      <c r="AF189" s="37" t="s">
        <v>1258</v>
      </c>
      <c r="AG189" s="37">
        <v>46.1</v>
      </c>
      <c r="AH189" s="37" t="s">
        <v>383</v>
      </c>
      <c r="AI189" s="157">
        <f>[4]Ukraine!$F$187</f>
        <v>5239</v>
      </c>
      <c r="AJ189" s="157">
        <f>[4]Ukraine!$G$187</f>
        <v>14605</v>
      </c>
      <c r="AK189" s="157">
        <f>[4]Ukraine!$H$187</f>
        <v>12904</v>
      </c>
      <c r="AL189" s="157">
        <f>[4]Ukraine!$I$187</f>
        <v>18921538.899999999</v>
      </c>
      <c r="AM189" s="157">
        <f>[4]Ukraine!$J$187</f>
        <v>659572.30000000005</v>
      </c>
      <c r="AN189" s="11"/>
      <c r="AO189" s="11" t="s">
        <v>1258</v>
      </c>
      <c r="AP189" s="11">
        <v>46.1</v>
      </c>
      <c r="AQ189" s="11" t="s">
        <v>383</v>
      </c>
      <c r="AR189" s="157">
        <f>[5]Ukraine!$F$187</f>
        <v>4081</v>
      </c>
      <c r="AS189" s="157">
        <f>[5]Ukraine!$G$187</f>
        <v>10086</v>
      </c>
      <c r="AT189" s="157">
        <f>[5]Ukraine!$H$187</f>
        <v>9629</v>
      </c>
      <c r="AU189" s="157">
        <f>[5]Ukraine!$I$187</f>
        <v>17991866.899999999</v>
      </c>
      <c r="AV189" s="157">
        <f>[5]Ukraine!$J$187</f>
        <v>671556.2</v>
      </c>
      <c r="AW189" s="11"/>
      <c r="AX189" s="33" t="s">
        <v>1258</v>
      </c>
      <c r="AY189" s="33">
        <v>46.1</v>
      </c>
      <c r="AZ189" s="33" t="s">
        <v>383</v>
      </c>
      <c r="BA189" s="157">
        <f>[6]Ukraine!$F$187</f>
        <v>4557</v>
      </c>
      <c r="BB189" s="157">
        <f>[6]Ukraine!$G$187</f>
        <v>18831</v>
      </c>
      <c r="BC189" s="157">
        <f>[6]Ukraine!$H$187</f>
        <v>17914</v>
      </c>
      <c r="BD189" s="157">
        <f>[6]Ukraine!$I$187</f>
        <v>42950633.899999999</v>
      </c>
      <c r="BE189" s="157">
        <f>[6]Ukraine!$J$187</f>
        <v>1313471.6000000001</v>
      </c>
      <c r="BG189" s="2">
        <v>46.1</v>
      </c>
      <c r="BH189" s="2" t="s">
        <v>383</v>
      </c>
      <c r="BI189" s="1">
        <f t="shared" si="114"/>
        <v>5251</v>
      </c>
      <c r="BJ189" s="1">
        <f t="shared" si="115"/>
        <v>6083</v>
      </c>
      <c r="BK189" s="1">
        <f t="shared" si="116"/>
        <v>5393</v>
      </c>
      <c r="BL189" s="1">
        <f t="shared" si="117"/>
        <v>5239</v>
      </c>
      <c r="BM189" s="1">
        <f t="shared" si="118"/>
        <v>4081</v>
      </c>
      <c r="BN189" s="1">
        <f t="shared" si="119"/>
        <v>4557</v>
      </c>
      <c r="BP189" s="1">
        <f t="shared" si="128"/>
        <v>19391</v>
      </c>
      <c r="BQ189" s="1">
        <f t="shared" si="129"/>
        <v>19411</v>
      </c>
      <c r="BR189" s="1">
        <f t="shared" si="130"/>
        <v>25277</v>
      </c>
      <c r="BS189" s="1">
        <f t="shared" si="131"/>
        <v>12904</v>
      </c>
      <c r="BT189" s="1">
        <f t="shared" si="132"/>
        <v>9629</v>
      </c>
      <c r="BU189" s="1">
        <f t="shared" si="133"/>
        <v>17914</v>
      </c>
      <c r="BW189" s="40">
        <f t="shared" si="120"/>
        <v>2.6596915657560766E-3</v>
      </c>
      <c r="BX189" s="40">
        <f t="shared" si="120"/>
        <v>2.7667719962364717E-3</v>
      </c>
      <c r="BY189" s="40">
        <f t="shared" si="120"/>
        <v>4.0815522461132249E-3</v>
      </c>
      <c r="BZ189" s="40">
        <f t="shared" si="120"/>
        <v>2.2332523381307415E-3</v>
      </c>
      <c r="CA189" s="40">
        <f t="shared" si="107"/>
        <v>1.6851973031942794E-3</v>
      </c>
      <c r="CB189" s="40">
        <f t="shared" si="107"/>
        <v>3.1347858155929085E-3</v>
      </c>
      <c r="CD189" s="10">
        <f t="shared" si="121"/>
        <v>1293097.2</v>
      </c>
      <c r="CE189" s="10">
        <f t="shared" si="122"/>
        <v>699892.9</v>
      </c>
      <c r="CF189" s="10">
        <f t="shared" si="123"/>
        <v>1099696</v>
      </c>
      <c r="CG189" s="10">
        <f t="shared" si="124"/>
        <v>659572.30000000005</v>
      </c>
      <c r="CH189" s="10">
        <f t="shared" si="125"/>
        <v>671556.2</v>
      </c>
      <c r="CI189" s="10">
        <f t="shared" si="126"/>
        <v>1313471.6000000001</v>
      </c>
      <c r="CK189" s="40">
        <f t="shared" si="139"/>
        <v>4.8557609642438469E-3</v>
      </c>
      <c r="CL189" s="40">
        <f t="shared" si="139"/>
        <v>2.5933056936386588E-3</v>
      </c>
      <c r="CM189" s="40">
        <f t="shared" si="139"/>
        <v>4.2050082159628367E-3</v>
      </c>
      <c r="CN189" s="40">
        <f t="shared" si="139"/>
        <v>2.2297414700740031E-3</v>
      </c>
      <c r="CO189" s="40">
        <f t="shared" si="139"/>
        <v>1.861136071272929E-3</v>
      </c>
      <c r="CP189" s="40">
        <f t="shared" si="139"/>
        <v>2.7782773920214322E-3</v>
      </c>
      <c r="CR189" s="9">
        <f t="shared" si="140"/>
        <v>66.685431385694386</v>
      </c>
      <c r="CS189" s="9">
        <f t="shared" si="140"/>
        <v>36.056509195816808</v>
      </c>
      <c r="CT189" s="9">
        <f t="shared" si="140"/>
        <v>43.505795782727382</v>
      </c>
      <c r="CU189" s="9">
        <f t="shared" si="140"/>
        <v>51.113786422814634</v>
      </c>
      <c r="CV189" s="9">
        <f t="shared" si="140"/>
        <v>69.743088586561427</v>
      </c>
      <c r="CW189" s="9">
        <f t="shared" si="140"/>
        <v>73.320955677124047</v>
      </c>
      <c r="CY189" s="9">
        <f t="shared" si="141"/>
        <v>182.56857399416114</v>
      </c>
      <c r="CZ189" s="9">
        <f t="shared" si="141"/>
        <v>93.730372331591767</v>
      </c>
      <c r="DA189" s="9">
        <f t="shared" si="141"/>
        <v>103.02473084761263</v>
      </c>
      <c r="DB189" s="9">
        <f t="shared" si="141"/>
        <v>99.84279125127091</v>
      </c>
      <c r="DC189" s="9">
        <f t="shared" si="141"/>
        <v>110.44024742652738</v>
      </c>
      <c r="DD189" s="9">
        <f t="shared" si="141"/>
        <v>88.627343475967393</v>
      </c>
      <c r="DF189" s="9">
        <f>IF($A189=2,IF(ISNUMBER(CR189/Ukraine!CR189),100*CR189/Ukraine!CR189,""),"")</f>
        <v>100</v>
      </c>
      <c r="DG189" s="9">
        <f>IF($A189=2,IF(ISNUMBER(CS189/Ukraine!CS189),100*CS189/Ukraine!CS189,""),"")</f>
        <v>100</v>
      </c>
      <c r="DH189" s="9">
        <f>IF($A189=2,IF(ISNUMBER(CT189/Ukraine!CT189),100*CT189/Ukraine!CT189,""),"")</f>
        <v>100</v>
      </c>
      <c r="DI189" s="9">
        <f>IF($A189=2,IF(ISNUMBER(CU189/Ukraine!CU189),100*CU189/Ukraine!CU189,""),"")</f>
        <v>100</v>
      </c>
      <c r="DJ189" s="9">
        <f>IF($A189=2,IF(ISNUMBER(CV189/Ukraine!CV189),100*CV189/Ukraine!CV189,""),"")</f>
        <v>100</v>
      </c>
      <c r="DK189" s="9">
        <f>IF($A189=2,IF(ISNUMBER(CW189/Ukraine!CW189),100*CW189/Ukraine!CW189,""),"")</f>
        <v>100</v>
      </c>
      <c r="DM189" s="40">
        <f t="shared" si="108"/>
        <v>1.0314063225207448E-3</v>
      </c>
      <c r="DN189" s="40">
        <f t="shared" si="109"/>
        <v>0.30219978362783984</v>
      </c>
      <c r="DO189" s="40">
        <f t="shared" si="110"/>
        <v>-0.48949638010839891</v>
      </c>
      <c r="DP189" s="40">
        <f t="shared" si="111"/>
        <v>-0.25379727216367021</v>
      </c>
      <c r="DQ189" s="40">
        <f t="shared" si="112"/>
        <v>0.86042164295357781</v>
      </c>
      <c r="DR189" s="40">
        <f t="shared" si="113"/>
        <v>-7.616935691815796E-2</v>
      </c>
      <c r="DT189" s="40">
        <f t="shared" si="134"/>
        <v>-0.4593045520351573</v>
      </c>
      <c r="DU189" s="40">
        <f t="shared" si="135"/>
        <v>0.20660032690504671</v>
      </c>
      <c r="DV189" s="40">
        <f t="shared" si="136"/>
        <v>0.17487303710251334</v>
      </c>
      <c r="DW189" s="40">
        <f t="shared" si="137"/>
        <v>0.36446726935165197</v>
      </c>
      <c r="DX189" s="40">
        <f t="shared" si="138"/>
        <v>5.1300668827162221E-2</v>
      </c>
      <c r="DY189" s="40">
        <f t="shared" si="127"/>
        <v>9.9504856661287722E-2</v>
      </c>
    </row>
    <row r="190" spans="1:129" x14ac:dyDescent="0.2">
      <c r="A190" s="39">
        <f>'Industry selection'!C190</f>
        <v>2</v>
      </c>
      <c r="B190" s="2">
        <v>46.2</v>
      </c>
      <c r="C190" s="2" t="s">
        <v>385</v>
      </c>
      <c r="E190" s="30" t="s">
        <v>384</v>
      </c>
      <c r="F190" s="31">
        <v>46.2</v>
      </c>
      <c r="G190" s="32" t="s">
        <v>385</v>
      </c>
      <c r="H190" s="157">
        <f>[1]Ukraine!$F$188</f>
        <v>2642</v>
      </c>
      <c r="I190" s="157">
        <f>[1]Ukraine!$G$188</f>
        <v>19554</v>
      </c>
      <c r="J190" s="157">
        <f>[1]Ukraine!$H$188</f>
        <v>18943</v>
      </c>
      <c r="K190" s="157">
        <f>[1]Ukraine!$I$188</f>
        <v>63373610.600000001</v>
      </c>
      <c r="L190" s="157">
        <f>[1]Ukraine!$J$188</f>
        <v>965292.3</v>
      </c>
      <c r="M190" s="11"/>
      <c r="N190" s="33" t="s">
        <v>914</v>
      </c>
      <c r="O190" s="36">
        <v>46.2</v>
      </c>
      <c r="P190" s="35" t="s">
        <v>385</v>
      </c>
      <c r="Q190" s="157">
        <f>[2]Ukraine!$F$188</f>
        <v>3125</v>
      </c>
      <c r="R190" s="157">
        <f>[2]Ukraine!$G$188</f>
        <v>21883</v>
      </c>
      <c r="S190" s="157">
        <f>[2]Ukraine!$H$188</f>
        <v>21336</v>
      </c>
      <c r="T190" s="157">
        <f>[2]Ukraine!$I$188</f>
        <v>71863339.5</v>
      </c>
      <c r="U190" s="157">
        <f>[2]Ukraine!$J$188</f>
        <v>1167483.7</v>
      </c>
      <c r="V190" s="11"/>
      <c r="W190" s="36" t="s">
        <v>1259</v>
      </c>
      <c r="X190" s="36">
        <v>46.2</v>
      </c>
      <c r="Y190" s="36" t="s">
        <v>385</v>
      </c>
      <c r="Z190" s="157">
        <f>[3]Ukraine!$F$188</f>
        <v>2957</v>
      </c>
      <c r="AA190" s="157">
        <f>[3]Ukraine!$G$188</f>
        <v>22794</v>
      </c>
      <c r="AB190" s="157">
        <f>[3]Ukraine!$H$188</f>
        <v>22074</v>
      </c>
      <c r="AC190" s="157">
        <f>[3]Ukraine!$I$188</f>
        <v>98772967.299999997</v>
      </c>
      <c r="AD190" s="157">
        <f>[3]Ukraine!$J$188</f>
        <v>1251770.8999999999</v>
      </c>
      <c r="AE190" s="11"/>
      <c r="AF190" s="37" t="s">
        <v>1259</v>
      </c>
      <c r="AG190" s="37">
        <v>46.2</v>
      </c>
      <c r="AH190" s="37" t="s">
        <v>385</v>
      </c>
      <c r="AI190" s="157">
        <f>[4]Ukraine!$F$188</f>
        <v>3086</v>
      </c>
      <c r="AJ190" s="157">
        <f>[4]Ukraine!$G$188</f>
        <v>27927</v>
      </c>
      <c r="AK190" s="157">
        <f>[4]Ukraine!$H$188</f>
        <v>27120</v>
      </c>
      <c r="AL190" s="157">
        <f>[4]Ukraine!$I$188</f>
        <v>153698612.30000001</v>
      </c>
      <c r="AM190" s="157">
        <f>[4]Ukraine!$J$188</f>
        <v>2029531</v>
      </c>
      <c r="AN190" s="11"/>
      <c r="AO190" s="11" t="s">
        <v>1259</v>
      </c>
      <c r="AP190" s="11">
        <v>46.2</v>
      </c>
      <c r="AQ190" s="11" t="s">
        <v>385</v>
      </c>
      <c r="AR190" s="157">
        <f>[5]Ukraine!$F$188</f>
        <v>2978</v>
      </c>
      <c r="AS190" s="157">
        <f>[5]Ukraine!$G$188</f>
        <v>29309</v>
      </c>
      <c r="AT190" s="157">
        <f>[5]Ukraine!$H$188</f>
        <v>28606</v>
      </c>
      <c r="AU190" s="157">
        <f>[5]Ukraine!$I$188</f>
        <v>174326496.80000001</v>
      </c>
      <c r="AV190" s="157">
        <f>[5]Ukraine!$J$188</f>
        <v>2619752.4</v>
      </c>
      <c r="AW190" s="11"/>
      <c r="AX190" s="33" t="s">
        <v>1259</v>
      </c>
      <c r="AY190" s="33">
        <v>46.2</v>
      </c>
      <c r="AZ190" s="33" t="s">
        <v>385</v>
      </c>
      <c r="BA190" s="157">
        <f>[6]Ukraine!$F$188</f>
        <v>3451</v>
      </c>
      <c r="BB190" s="157">
        <f>[6]Ukraine!$G$188</f>
        <v>31310</v>
      </c>
      <c r="BC190" s="157">
        <f>[6]Ukraine!$H$188</f>
        <v>30597</v>
      </c>
      <c r="BD190" s="157">
        <f>[6]Ukraine!$I$188</f>
        <v>188445158.19999999</v>
      </c>
      <c r="BE190" s="157">
        <f>[6]Ukraine!$J$188</f>
        <v>3436346.3</v>
      </c>
      <c r="BG190" s="2">
        <v>46.2</v>
      </c>
      <c r="BH190" s="2" t="s">
        <v>385</v>
      </c>
      <c r="BI190" s="1">
        <f t="shared" si="114"/>
        <v>2642</v>
      </c>
      <c r="BJ190" s="1">
        <f t="shared" si="115"/>
        <v>3125</v>
      </c>
      <c r="BK190" s="1">
        <f t="shared" si="116"/>
        <v>2957</v>
      </c>
      <c r="BL190" s="1">
        <f t="shared" si="117"/>
        <v>3086</v>
      </c>
      <c r="BM190" s="1">
        <f t="shared" si="118"/>
        <v>2978</v>
      </c>
      <c r="BN190" s="1">
        <f t="shared" si="119"/>
        <v>3451</v>
      </c>
      <c r="BP190" s="1">
        <f t="shared" si="128"/>
        <v>18943</v>
      </c>
      <c r="BQ190" s="1">
        <f t="shared" si="129"/>
        <v>21336</v>
      </c>
      <c r="BR190" s="1">
        <f t="shared" si="130"/>
        <v>22074</v>
      </c>
      <c r="BS190" s="1">
        <f t="shared" si="131"/>
        <v>27120</v>
      </c>
      <c r="BT190" s="1">
        <f t="shared" si="132"/>
        <v>28606</v>
      </c>
      <c r="BU190" s="1">
        <f t="shared" si="133"/>
        <v>30597</v>
      </c>
      <c r="BW190" s="40">
        <f t="shared" si="120"/>
        <v>2.5982433773460555E-3</v>
      </c>
      <c r="BX190" s="40">
        <f t="shared" si="120"/>
        <v>3.0411543615321912E-3</v>
      </c>
      <c r="BY190" s="40">
        <f t="shared" si="120"/>
        <v>3.564354325303767E-3</v>
      </c>
      <c r="BZ190" s="40">
        <f t="shared" si="120"/>
        <v>4.6935681501941804E-3</v>
      </c>
      <c r="CA190" s="40">
        <f t="shared" si="107"/>
        <v>5.006413340448183E-3</v>
      </c>
      <c r="CB190" s="40">
        <f t="shared" si="107"/>
        <v>5.3541945740591835E-3</v>
      </c>
      <c r="CD190" s="10">
        <f t="shared" si="121"/>
        <v>965292.3</v>
      </c>
      <c r="CE190" s="10">
        <f t="shared" si="122"/>
        <v>1167483.7</v>
      </c>
      <c r="CF190" s="10">
        <f t="shared" si="123"/>
        <v>1251770.8999999999</v>
      </c>
      <c r="CG190" s="10">
        <f t="shared" si="124"/>
        <v>2029531</v>
      </c>
      <c r="CH190" s="10">
        <f t="shared" si="125"/>
        <v>2619752.4</v>
      </c>
      <c r="CI190" s="10">
        <f t="shared" si="126"/>
        <v>3436346.3</v>
      </c>
      <c r="CK190" s="40">
        <f t="shared" si="139"/>
        <v>3.6248076860928634E-3</v>
      </c>
      <c r="CL190" s="40">
        <f t="shared" si="139"/>
        <v>4.3258648951008472E-3</v>
      </c>
      <c r="CM190" s="40">
        <f t="shared" si="139"/>
        <v>4.7865109257496565E-3</v>
      </c>
      <c r="CN190" s="40">
        <f t="shared" si="139"/>
        <v>6.8610058904850328E-3</v>
      </c>
      <c r="CO190" s="40">
        <f t="shared" si="139"/>
        <v>7.2603241388342881E-3</v>
      </c>
      <c r="CP190" s="40">
        <f t="shared" si="139"/>
        <v>7.2686179407659042E-3</v>
      </c>
      <c r="CR190" s="9">
        <f t="shared" si="140"/>
        <v>50.957731088000848</v>
      </c>
      <c r="CS190" s="9">
        <f t="shared" si="140"/>
        <v>54.718958567679039</v>
      </c>
      <c r="CT190" s="9">
        <f t="shared" si="140"/>
        <v>56.707932409169153</v>
      </c>
      <c r="CU190" s="9">
        <f t="shared" si="140"/>
        <v>74.83521386430678</v>
      </c>
      <c r="CV190" s="9">
        <f t="shared" si="140"/>
        <v>91.580521568901631</v>
      </c>
      <c r="CW190" s="9">
        <f t="shared" si="140"/>
        <v>112.30990946824852</v>
      </c>
      <c r="CY190" s="9">
        <f t="shared" si="141"/>
        <v>139.50993650931113</v>
      </c>
      <c r="CZ190" s="9">
        <f t="shared" si="141"/>
        <v>142.24417378542387</v>
      </c>
      <c r="DA190" s="9">
        <f t="shared" si="141"/>
        <v>134.2883027023901</v>
      </c>
      <c r="DB190" s="9">
        <f t="shared" si="141"/>
        <v>146.17889143041805</v>
      </c>
      <c r="DC190" s="9">
        <f t="shared" si="141"/>
        <v>145.02046964792424</v>
      </c>
      <c r="DD190" s="9">
        <f t="shared" si="141"/>
        <v>135.75558079233824</v>
      </c>
      <c r="DF190" s="9">
        <f>IF($A190=2,IF(ISNUMBER(CR190/Ukraine!CR190),100*CR190/Ukraine!CR190,""),"")</f>
        <v>100</v>
      </c>
      <c r="DG190" s="9">
        <f>IF($A190=2,IF(ISNUMBER(CS190/Ukraine!CS190),100*CS190/Ukraine!CS190,""),"")</f>
        <v>100</v>
      </c>
      <c r="DH190" s="9">
        <f>IF($A190=2,IF(ISNUMBER(CT190/Ukraine!CT190),100*CT190/Ukraine!CT190,""),"")</f>
        <v>100</v>
      </c>
      <c r="DI190" s="9">
        <f>IF($A190=2,IF(ISNUMBER(CU190/Ukraine!CU190),100*CU190/Ukraine!CU190,""),"")</f>
        <v>100</v>
      </c>
      <c r="DJ190" s="9">
        <f>IF($A190=2,IF(ISNUMBER(CV190/Ukraine!CV190),100*CV190/Ukraine!CV190,""),"")</f>
        <v>99.999999999999986</v>
      </c>
      <c r="DK190" s="9">
        <f>IF($A190=2,IF(ISNUMBER(CW190/Ukraine!CW190),100*CW190/Ukraine!CW190,""),"")</f>
        <v>100</v>
      </c>
      <c r="DM190" s="40">
        <f t="shared" si="108"/>
        <v>0.12632634746344307</v>
      </c>
      <c r="DN190" s="40">
        <f t="shared" si="109"/>
        <v>3.4589426321709693E-2</v>
      </c>
      <c r="DO190" s="40">
        <f t="shared" si="110"/>
        <v>0.22859472682794246</v>
      </c>
      <c r="DP190" s="40">
        <f t="shared" si="111"/>
        <v>5.4793510324483874E-2</v>
      </c>
      <c r="DQ190" s="40">
        <f t="shared" si="112"/>
        <v>6.9600783052506499E-2</v>
      </c>
      <c r="DR190" s="40">
        <f t="shared" si="113"/>
        <v>0.61521406324235861</v>
      </c>
      <c r="DT190" s="40">
        <f t="shared" si="134"/>
        <v>7.3810732922601652E-2</v>
      </c>
      <c r="DU190" s="40">
        <f t="shared" si="135"/>
        <v>3.6348897960659432E-2</v>
      </c>
      <c r="DV190" s="40">
        <f t="shared" si="136"/>
        <v>0.31966041936324618</v>
      </c>
      <c r="DW190" s="40">
        <f t="shared" si="137"/>
        <v>0.22376240862968455</v>
      </c>
      <c r="DX190" s="40">
        <f t="shared" si="138"/>
        <v>0.22635149422850698</v>
      </c>
      <c r="DY190" s="40">
        <f t="shared" si="127"/>
        <v>1.2039817525292924</v>
      </c>
    </row>
    <row r="191" spans="1:129" x14ac:dyDescent="0.2">
      <c r="A191" s="39">
        <f>'Industry selection'!C191</f>
        <v>2</v>
      </c>
      <c r="B191" s="2">
        <v>46.3</v>
      </c>
      <c r="C191" s="2" t="s">
        <v>387</v>
      </c>
      <c r="E191" s="30" t="s">
        <v>386</v>
      </c>
      <c r="F191" s="31">
        <v>46.3</v>
      </c>
      <c r="G191" s="32" t="s">
        <v>387</v>
      </c>
      <c r="H191" s="157">
        <f>[1]Ukraine!$F$189</f>
        <v>6870</v>
      </c>
      <c r="I191" s="157">
        <f>[1]Ukraine!$G$189</f>
        <v>130818</v>
      </c>
      <c r="J191" s="157">
        <f>[1]Ukraine!$H$189</f>
        <v>128855</v>
      </c>
      <c r="K191" s="157">
        <f>[1]Ukraine!$I$189</f>
        <v>193575450.19999999</v>
      </c>
      <c r="L191" s="157">
        <f>[1]Ukraine!$J$189</f>
        <v>4221259.5999999996</v>
      </c>
      <c r="M191" s="11"/>
      <c r="N191" s="33" t="s">
        <v>915</v>
      </c>
      <c r="O191" s="36">
        <v>46.3</v>
      </c>
      <c r="P191" s="35" t="s">
        <v>387</v>
      </c>
      <c r="Q191" s="157">
        <f>[2]Ukraine!$F$189</f>
        <v>7288</v>
      </c>
      <c r="R191" s="157">
        <f>[2]Ukraine!$G$189</f>
        <v>122955</v>
      </c>
      <c r="S191" s="157">
        <f>[2]Ukraine!$H$189</f>
        <v>120922</v>
      </c>
      <c r="T191" s="157">
        <f>[2]Ukraine!$I$189</f>
        <v>187149659.69999999</v>
      </c>
      <c r="U191" s="157">
        <f>[2]Ukraine!$J$189</f>
        <v>4308402.4000000004</v>
      </c>
      <c r="V191" s="11"/>
      <c r="W191" s="36" t="s">
        <v>1260</v>
      </c>
      <c r="X191" s="36">
        <v>46.3</v>
      </c>
      <c r="Y191" s="36" t="s">
        <v>387</v>
      </c>
      <c r="Z191" s="157">
        <f>[3]Ukraine!$F$189</f>
        <v>6621</v>
      </c>
      <c r="AA191" s="157">
        <f>[3]Ukraine!$G$189</f>
        <v>110479</v>
      </c>
      <c r="AB191" s="157">
        <f>[3]Ukraine!$H$189</f>
        <v>108823</v>
      </c>
      <c r="AC191" s="157">
        <f>[3]Ukraine!$I$189</f>
        <v>208287903.40000001</v>
      </c>
      <c r="AD191" s="157">
        <f>[3]Ukraine!$J$189</f>
        <v>4315084.3</v>
      </c>
      <c r="AE191" s="11"/>
      <c r="AF191" s="37" t="s">
        <v>1260</v>
      </c>
      <c r="AG191" s="37">
        <v>46.3</v>
      </c>
      <c r="AH191" s="37" t="s">
        <v>387</v>
      </c>
      <c r="AI191" s="157">
        <f>[4]Ukraine!$F$189</f>
        <v>6519</v>
      </c>
      <c r="AJ191" s="157">
        <f>[4]Ukraine!$G$189</f>
        <v>100159</v>
      </c>
      <c r="AK191" s="157">
        <f>[4]Ukraine!$H$189</f>
        <v>98314</v>
      </c>
      <c r="AL191" s="157">
        <f>[4]Ukraine!$I$189</f>
        <v>243409523.30000001</v>
      </c>
      <c r="AM191" s="157">
        <f>[4]Ukraine!$J$189</f>
        <v>4937233</v>
      </c>
      <c r="AN191" s="11"/>
      <c r="AO191" s="11" t="s">
        <v>1260</v>
      </c>
      <c r="AP191" s="11">
        <v>46.3</v>
      </c>
      <c r="AQ191" s="11" t="s">
        <v>387</v>
      </c>
      <c r="AR191" s="157">
        <f>[5]Ukraine!$F$189</f>
        <v>5726</v>
      </c>
      <c r="AS191" s="157">
        <f>[5]Ukraine!$G$189</f>
        <v>99219</v>
      </c>
      <c r="AT191" s="157">
        <f>[5]Ukraine!$H$189</f>
        <v>98022</v>
      </c>
      <c r="AU191" s="157">
        <f>[5]Ukraine!$I$189</f>
        <v>276421217.69999999</v>
      </c>
      <c r="AV191" s="157">
        <f>[5]Ukraine!$J$189</f>
        <v>5898099.0999999996</v>
      </c>
      <c r="AW191" s="11"/>
      <c r="AX191" s="33" t="s">
        <v>1260</v>
      </c>
      <c r="AY191" s="33">
        <v>46.3</v>
      </c>
      <c r="AZ191" s="33" t="s">
        <v>387</v>
      </c>
      <c r="BA191" s="157">
        <f>[6]Ukraine!$F$189</f>
        <v>6275</v>
      </c>
      <c r="BB191" s="157">
        <f>[6]Ukraine!$G$189</f>
        <v>102647</v>
      </c>
      <c r="BC191" s="157">
        <f>[6]Ukraine!$H$189</f>
        <v>101291</v>
      </c>
      <c r="BD191" s="157">
        <f>[6]Ukraine!$I$189</f>
        <v>373463755.10000002</v>
      </c>
      <c r="BE191" s="157">
        <f>[6]Ukraine!$J$189</f>
        <v>8254341.5</v>
      </c>
      <c r="BG191" s="2">
        <v>46.3</v>
      </c>
      <c r="BH191" s="2" t="s">
        <v>387</v>
      </c>
      <c r="BI191" s="1">
        <f t="shared" si="114"/>
        <v>6870</v>
      </c>
      <c r="BJ191" s="1">
        <f t="shared" si="115"/>
        <v>7288</v>
      </c>
      <c r="BK191" s="1">
        <f t="shared" si="116"/>
        <v>6621</v>
      </c>
      <c r="BL191" s="1">
        <f t="shared" si="117"/>
        <v>6519</v>
      </c>
      <c r="BM191" s="1">
        <f t="shared" si="118"/>
        <v>5726</v>
      </c>
      <c r="BN191" s="1">
        <f t="shared" si="119"/>
        <v>6275</v>
      </c>
      <c r="BP191" s="1">
        <f t="shared" si="128"/>
        <v>128855</v>
      </c>
      <c r="BQ191" s="1">
        <f t="shared" si="129"/>
        <v>120922</v>
      </c>
      <c r="BR191" s="1">
        <f t="shared" si="130"/>
        <v>108823</v>
      </c>
      <c r="BS191" s="1">
        <f t="shared" si="131"/>
        <v>98314</v>
      </c>
      <c r="BT191" s="1">
        <f t="shared" si="132"/>
        <v>98022</v>
      </c>
      <c r="BU191" s="1">
        <f t="shared" si="133"/>
        <v>101291</v>
      </c>
      <c r="BW191" s="40">
        <f t="shared" si="120"/>
        <v>1.7673898030297522E-2</v>
      </c>
      <c r="BX191" s="40">
        <f t="shared" si="120"/>
        <v>1.7235773701968299E-2</v>
      </c>
      <c r="BY191" s="40">
        <f t="shared" si="120"/>
        <v>1.7571972942943364E-2</v>
      </c>
      <c r="BZ191" s="40">
        <f t="shared" si="120"/>
        <v>1.7014876811142724E-2</v>
      </c>
      <c r="CA191" s="40">
        <f t="shared" si="107"/>
        <v>1.7155095031021875E-2</v>
      </c>
      <c r="CB191" s="40">
        <f t="shared" si="107"/>
        <v>1.7724996653300282E-2</v>
      </c>
      <c r="CD191" s="10">
        <f t="shared" si="121"/>
        <v>4221259.5999999996</v>
      </c>
      <c r="CE191" s="10">
        <f t="shared" si="122"/>
        <v>4308402.4000000004</v>
      </c>
      <c r="CF191" s="10">
        <f t="shared" si="123"/>
        <v>4315084.3</v>
      </c>
      <c r="CG191" s="10">
        <f t="shared" si="124"/>
        <v>4937233</v>
      </c>
      <c r="CH191" s="10">
        <f t="shared" si="125"/>
        <v>5898099.0999999996</v>
      </c>
      <c r="CI191" s="10">
        <f t="shared" si="126"/>
        <v>8254341.5</v>
      </c>
      <c r="CK191" s="40">
        <f t="shared" si="139"/>
        <v>1.5851420593610128E-2</v>
      </c>
      <c r="CL191" s="40">
        <f t="shared" si="139"/>
        <v>1.5963877436685616E-2</v>
      </c>
      <c r="CM191" s="40">
        <f t="shared" si="139"/>
        <v>1.6499982662546965E-2</v>
      </c>
      <c r="CN191" s="40">
        <f t="shared" si="139"/>
        <v>1.6690745150331327E-2</v>
      </c>
      <c r="CO191" s="40">
        <f t="shared" si="139"/>
        <v>1.6345862024581707E-2</v>
      </c>
      <c r="CP191" s="40">
        <f t="shared" si="139"/>
        <v>1.7459723054137049E-2</v>
      </c>
      <c r="CR191" s="9">
        <f t="shared" si="140"/>
        <v>32.759765628031502</v>
      </c>
      <c r="CS191" s="9">
        <f t="shared" si="140"/>
        <v>35.629599245794815</v>
      </c>
      <c r="CT191" s="9">
        <f t="shared" si="140"/>
        <v>39.65231890317304</v>
      </c>
      <c r="CU191" s="9">
        <f t="shared" si="140"/>
        <v>50.219022723111664</v>
      </c>
      <c r="CV191" s="9">
        <f t="shared" si="140"/>
        <v>60.171176878659892</v>
      </c>
      <c r="CW191" s="9">
        <f t="shared" si="140"/>
        <v>81.491361522741414</v>
      </c>
      <c r="CY191" s="9">
        <f t="shared" si="141"/>
        <v>89.688310787109828</v>
      </c>
      <c r="CZ191" s="9">
        <f t="shared" si="141"/>
        <v>92.620602432617062</v>
      </c>
      <c r="DA191" s="9">
        <f t="shared" si="141"/>
        <v>93.89943130531114</v>
      </c>
      <c r="DB191" s="9">
        <f t="shared" si="141"/>
        <v>98.095010240690499</v>
      </c>
      <c r="DC191" s="9">
        <f t="shared" si="141"/>
        <v>95.282841599088684</v>
      </c>
      <c r="DD191" s="9">
        <f t="shared" si="141"/>
        <v>98.503392669956639</v>
      </c>
      <c r="DF191" s="9">
        <f>IF($A191=2,IF(ISNUMBER(CR191/Ukraine!CR191),100*CR191/Ukraine!CR191,""),"")</f>
        <v>100</v>
      </c>
      <c r="DG191" s="9">
        <f>IF($A191=2,IF(ISNUMBER(CS191/Ukraine!CS191),100*CS191/Ukraine!CS191,""),"")</f>
        <v>100</v>
      </c>
      <c r="DH191" s="9">
        <f>IF($A191=2,IF(ISNUMBER(CT191/Ukraine!CT191),100*CT191/Ukraine!CT191,""),"")</f>
        <v>100</v>
      </c>
      <c r="DI191" s="9">
        <f>IF($A191=2,IF(ISNUMBER(CU191/Ukraine!CU191),100*CU191/Ukraine!CU191,""),"")</f>
        <v>100</v>
      </c>
      <c r="DJ191" s="9">
        <f>IF($A191=2,IF(ISNUMBER(CV191/Ukraine!CV191),100*CV191/Ukraine!CV191,""),"")</f>
        <v>100</v>
      </c>
      <c r="DK191" s="9">
        <f>IF($A191=2,IF(ISNUMBER(CW191/Ukraine!CW191),100*CW191/Ukraine!CW191,""),"")</f>
        <v>100</v>
      </c>
      <c r="DM191" s="40">
        <f t="shared" si="108"/>
        <v>-6.1565325365721124E-2</v>
      </c>
      <c r="DN191" s="40">
        <f t="shared" si="109"/>
        <v>-0.10005623459750912</v>
      </c>
      <c r="DO191" s="40">
        <f t="shared" si="110"/>
        <v>-9.6569658987530227E-2</v>
      </c>
      <c r="DP191" s="40">
        <f t="shared" si="111"/>
        <v>-2.9700754724657497E-3</v>
      </c>
      <c r="DQ191" s="40">
        <f t="shared" si="112"/>
        <v>3.3349656199628708E-2</v>
      </c>
      <c r="DR191" s="40">
        <f t="shared" si="113"/>
        <v>-0.2139148655465446</v>
      </c>
      <c r="DT191" s="40">
        <f t="shared" si="134"/>
        <v>8.760238550997701E-2</v>
      </c>
      <c r="DU191" s="40">
        <f t="shared" si="135"/>
        <v>0.11290387044847283</v>
      </c>
      <c r="DV191" s="40">
        <f t="shared" si="136"/>
        <v>0.26648388069664852</v>
      </c>
      <c r="DW191" s="40">
        <f t="shared" si="137"/>
        <v>0.19817498660658073</v>
      </c>
      <c r="DX191" s="40">
        <f t="shared" si="138"/>
        <v>0.35432553840646031</v>
      </c>
      <c r="DY191" s="40">
        <f t="shared" si="127"/>
        <v>1.4875440944245284</v>
      </c>
    </row>
    <row r="192" spans="1:129" x14ac:dyDescent="0.2">
      <c r="A192" s="39">
        <f>'Industry selection'!C192</f>
        <v>2</v>
      </c>
      <c r="B192" s="2">
        <v>46.4</v>
      </c>
      <c r="C192" s="2" t="s">
        <v>389</v>
      </c>
      <c r="E192" s="30" t="s">
        <v>388</v>
      </c>
      <c r="F192" s="31">
        <v>46.4</v>
      </c>
      <c r="G192" s="32" t="s">
        <v>389</v>
      </c>
      <c r="H192" s="157">
        <f>[1]Ukraine!$F$190</f>
        <v>9324</v>
      </c>
      <c r="I192" s="157">
        <f>[1]Ukraine!$G$190</f>
        <v>90013</v>
      </c>
      <c r="J192" s="157">
        <f>[1]Ukraine!$H$190</f>
        <v>87494</v>
      </c>
      <c r="K192" s="157">
        <f>[1]Ukraine!$I$190</f>
        <v>136166418.30000001</v>
      </c>
      <c r="L192" s="157">
        <f>[1]Ukraine!$J$190</f>
        <v>3637974.3</v>
      </c>
      <c r="M192" s="11"/>
      <c r="N192" s="33" t="s">
        <v>916</v>
      </c>
      <c r="O192" s="36">
        <v>46.4</v>
      </c>
      <c r="P192" s="35" t="s">
        <v>389</v>
      </c>
      <c r="Q192" s="157">
        <f>[2]Ukraine!$F$190</f>
        <v>9977</v>
      </c>
      <c r="R192" s="157">
        <f>[2]Ukraine!$G$190</f>
        <v>89616</v>
      </c>
      <c r="S192" s="157">
        <f>[2]Ukraine!$H$190</f>
        <v>86733</v>
      </c>
      <c r="T192" s="157">
        <f>[2]Ukraine!$I$190</f>
        <v>144307034.80000001</v>
      </c>
      <c r="U192" s="157">
        <f>[2]Ukraine!$J$190</f>
        <v>3960769.6</v>
      </c>
      <c r="V192" s="11"/>
      <c r="W192" s="36" t="s">
        <v>1261</v>
      </c>
      <c r="X192" s="36">
        <v>46.4</v>
      </c>
      <c r="Y192" s="36" t="s">
        <v>389</v>
      </c>
      <c r="Z192" s="157">
        <f>[3]Ukraine!$F$190</f>
        <v>9239</v>
      </c>
      <c r="AA192" s="157">
        <f>[3]Ukraine!$G$190</f>
        <v>83986</v>
      </c>
      <c r="AB192" s="157">
        <f>[3]Ukraine!$H$190</f>
        <v>81989</v>
      </c>
      <c r="AC192" s="157">
        <f>[3]Ukraine!$I$190</f>
        <v>155284042.5</v>
      </c>
      <c r="AD192" s="157">
        <f>[3]Ukraine!$J$190</f>
        <v>4385324.5</v>
      </c>
      <c r="AE192" s="11"/>
      <c r="AF192" s="37" t="s">
        <v>1261</v>
      </c>
      <c r="AG192" s="37">
        <v>46.4</v>
      </c>
      <c r="AH192" s="37" t="s">
        <v>389</v>
      </c>
      <c r="AI192" s="157">
        <f>[4]Ukraine!$F$190</f>
        <v>9170</v>
      </c>
      <c r="AJ192" s="157">
        <f>[4]Ukraine!$G$190</f>
        <v>75357</v>
      </c>
      <c r="AK192" s="157">
        <f>[4]Ukraine!$H$190</f>
        <v>72932</v>
      </c>
      <c r="AL192" s="157">
        <f>[4]Ukraine!$I$190</f>
        <v>179513009.09999999</v>
      </c>
      <c r="AM192" s="157">
        <f>[4]Ukraine!$J$190</f>
        <v>5199682.2</v>
      </c>
      <c r="AN192" s="11"/>
      <c r="AO192" s="11" t="s">
        <v>1261</v>
      </c>
      <c r="AP192" s="11">
        <v>46.4</v>
      </c>
      <c r="AQ192" s="11" t="s">
        <v>389</v>
      </c>
      <c r="AR192" s="157">
        <f>[5]Ukraine!$F$190</f>
        <v>7873</v>
      </c>
      <c r="AS192" s="157">
        <f>[5]Ukraine!$G$190</f>
        <v>71928</v>
      </c>
      <c r="AT192" s="157">
        <f>[5]Ukraine!$H$190</f>
        <v>70865</v>
      </c>
      <c r="AU192" s="157">
        <f>[5]Ukraine!$I$190</f>
        <v>222174127.90000001</v>
      </c>
      <c r="AV192" s="157">
        <f>[5]Ukraine!$J$190</f>
        <v>6436081.2000000002</v>
      </c>
      <c r="AW192" s="11"/>
      <c r="AX192" s="33" t="s">
        <v>1261</v>
      </c>
      <c r="AY192" s="33">
        <v>46.4</v>
      </c>
      <c r="AZ192" s="33" t="s">
        <v>389</v>
      </c>
      <c r="BA192" s="157">
        <f>[6]Ukraine!$F$190</f>
        <v>8396</v>
      </c>
      <c r="BB192" s="157">
        <f>[6]Ukraine!$G$190</f>
        <v>76502</v>
      </c>
      <c r="BC192" s="157">
        <f>[6]Ukraine!$H$190</f>
        <v>74988</v>
      </c>
      <c r="BD192" s="157">
        <f>[6]Ukraine!$I$190</f>
        <v>263833037.30000001</v>
      </c>
      <c r="BE192" s="157">
        <f>[6]Ukraine!$J$190</f>
        <v>8309884.0999999996</v>
      </c>
      <c r="BG192" s="2">
        <v>46.4</v>
      </c>
      <c r="BH192" s="2" t="s">
        <v>389</v>
      </c>
      <c r="BI192" s="1">
        <f t="shared" si="114"/>
        <v>9324</v>
      </c>
      <c r="BJ192" s="1">
        <f t="shared" si="115"/>
        <v>9977</v>
      </c>
      <c r="BK192" s="1">
        <f t="shared" si="116"/>
        <v>9239</v>
      </c>
      <c r="BL192" s="1">
        <f t="shared" si="117"/>
        <v>9170</v>
      </c>
      <c r="BM192" s="1">
        <f t="shared" si="118"/>
        <v>7873</v>
      </c>
      <c r="BN192" s="1">
        <f t="shared" si="119"/>
        <v>8396</v>
      </c>
      <c r="BP192" s="1">
        <f t="shared" si="128"/>
        <v>87494</v>
      </c>
      <c r="BQ192" s="1">
        <f t="shared" si="129"/>
        <v>86733</v>
      </c>
      <c r="BR192" s="1">
        <f t="shared" si="130"/>
        <v>81989</v>
      </c>
      <c r="BS192" s="1">
        <f t="shared" si="131"/>
        <v>72932</v>
      </c>
      <c r="BT192" s="1">
        <f t="shared" si="132"/>
        <v>70865</v>
      </c>
      <c r="BU192" s="1">
        <f t="shared" si="133"/>
        <v>74988</v>
      </c>
      <c r="BW192" s="40">
        <f t="shared" si="120"/>
        <v>1.2000776332023216E-2</v>
      </c>
      <c r="BX192" s="40">
        <f t="shared" si="120"/>
        <v>1.2362600358022663E-2</v>
      </c>
      <c r="BY192" s="40">
        <f t="shared" si="120"/>
        <v>1.3239007283561229E-2</v>
      </c>
      <c r="BZ192" s="40">
        <f t="shared" si="120"/>
        <v>1.2622098537240486E-2</v>
      </c>
      <c r="CA192" s="40">
        <f t="shared" si="107"/>
        <v>1.2402275095115028E-2</v>
      </c>
      <c r="CB192" s="40">
        <f t="shared" si="107"/>
        <v>1.3122212724108575E-2</v>
      </c>
      <c r="CD192" s="10">
        <f t="shared" si="121"/>
        <v>3637974.3</v>
      </c>
      <c r="CE192" s="10">
        <f t="shared" si="122"/>
        <v>3960769.6</v>
      </c>
      <c r="CF192" s="10">
        <f t="shared" si="123"/>
        <v>4385324.5</v>
      </c>
      <c r="CG192" s="10">
        <f t="shared" si="124"/>
        <v>5199682.2</v>
      </c>
      <c r="CH192" s="10">
        <f t="shared" si="125"/>
        <v>6436081.2000000002</v>
      </c>
      <c r="CI192" s="10">
        <f t="shared" si="126"/>
        <v>8309884.0999999996</v>
      </c>
      <c r="CK192" s="40">
        <f t="shared" si="139"/>
        <v>1.3661102657141577E-2</v>
      </c>
      <c r="CL192" s="40">
        <f t="shared" si="139"/>
        <v>1.4675797332521752E-2</v>
      </c>
      <c r="CM192" s="40">
        <f t="shared" si="139"/>
        <v>1.6768566542174491E-2</v>
      </c>
      <c r="CN192" s="40">
        <f t="shared" si="139"/>
        <v>1.7577977475017714E-2</v>
      </c>
      <c r="CO192" s="40">
        <f t="shared" si="139"/>
        <v>1.7836813775171101E-2</v>
      </c>
      <c r="CP192" s="40">
        <f t="shared" si="139"/>
        <v>1.7577207703119248E-2</v>
      </c>
      <c r="CR192" s="9">
        <f t="shared" si="140"/>
        <v>41.579700322307815</v>
      </c>
      <c r="CS192" s="9">
        <f t="shared" si="140"/>
        <v>45.666235458245424</v>
      </c>
      <c r="CT192" s="9">
        <f t="shared" si="140"/>
        <v>53.486742123943458</v>
      </c>
      <c r="CU192" s="9">
        <f t="shared" si="140"/>
        <v>71.294935007952617</v>
      </c>
      <c r="CV192" s="9">
        <f t="shared" si="140"/>
        <v>90.821720172158336</v>
      </c>
      <c r="CW192" s="9">
        <f t="shared" si="140"/>
        <v>110.81618525630768</v>
      </c>
      <c r="CY192" s="9">
        <f t="shared" si="141"/>
        <v>113.835157652992</v>
      </c>
      <c r="CZ192" s="9">
        <f t="shared" si="141"/>
        <v>118.71124931251177</v>
      </c>
      <c r="DA192" s="9">
        <f t="shared" si="141"/>
        <v>126.66030150913122</v>
      </c>
      <c r="DB192" s="9">
        <f t="shared" si="141"/>
        <v>139.26351012991464</v>
      </c>
      <c r="DC192" s="9">
        <f t="shared" si="141"/>
        <v>143.81888515113337</v>
      </c>
      <c r="DD192" s="9">
        <f t="shared" si="141"/>
        <v>133.95002864742321</v>
      </c>
      <c r="DF192" s="9">
        <f>IF($A192=2,IF(ISNUMBER(CR192/Ukraine!CR192),100*CR192/Ukraine!CR192,""),"")</f>
        <v>100</v>
      </c>
      <c r="DG192" s="9">
        <f>IF($A192=2,IF(ISNUMBER(CS192/Ukraine!CS192),100*CS192/Ukraine!CS192,""),"")</f>
        <v>100.00000000000001</v>
      </c>
      <c r="DH192" s="9">
        <f>IF($A192=2,IF(ISNUMBER(CT192/Ukraine!CT192),100*CT192/Ukraine!CT192,""),"")</f>
        <v>100</v>
      </c>
      <c r="DI192" s="9">
        <f>IF($A192=2,IF(ISNUMBER(CU192/Ukraine!CU192),100*CU192/Ukraine!CU192,""),"")</f>
        <v>100</v>
      </c>
      <c r="DJ192" s="9">
        <f>IF($A192=2,IF(ISNUMBER(CV192/Ukraine!CV192),100*CV192/Ukraine!CV192,""),"")</f>
        <v>99.999999999999986</v>
      </c>
      <c r="DK192" s="9">
        <f>IF($A192=2,IF(ISNUMBER(CW192/Ukraine!CW192),100*CW192/Ukraine!CW192,""),"")</f>
        <v>100</v>
      </c>
      <c r="DM192" s="40">
        <f t="shared" si="108"/>
        <v>-8.6977392735502201E-3</v>
      </c>
      <c r="DN192" s="40">
        <f t="shared" si="109"/>
        <v>-5.4696597604141473E-2</v>
      </c>
      <c r="DO192" s="40">
        <f t="shared" si="110"/>
        <v>-0.11046603812706579</v>
      </c>
      <c r="DP192" s="40">
        <f t="shared" si="111"/>
        <v>-2.8341468765425315E-2</v>
      </c>
      <c r="DQ192" s="40">
        <f t="shared" si="112"/>
        <v>5.818104847244765E-2</v>
      </c>
      <c r="DR192" s="40">
        <f t="shared" si="113"/>
        <v>-0.14293551557821105</v>
      </c>
      <c r="DT192" s="40">
        <f t="shared" si="134"/>
        <v>9.82819766439047E-2</v>
      </c>
      <c r="DU192" s="40">
        <f t="shared" si="135"/>
        <v>0.17125358784716682</v>
      </c>
      <c r="DV192" s="40">
        <f t="shared" si="136"/>
        <v>0.33294592597811801</v>
      </c>
      <c r="DW192" s="40">
        <f t="shared" si="137"/>
        <v>0.27388741096443381</v>
      </c>
      <c r="DX192" s="40">
        <f t="shared" si="138"/>
        <v>0.22015069794151176</v>
      </c>
      <c r="DY192" s="40">
        <f t="shared" si="127"/>
        <v>1.6651511289717971</v>
      </c>
    </row>
    <row r="193" spans="1:129" x14ac:dyDescent="0.2">
      <c r="A193" s="39">
        <f>'Industry selection'!C193</f>
        <v>2</v>
      </c>
      <c r="B193" s="2">
        <v>46.5</v>
      </c>
      <c r="C193" s="2" t="s">
        <v>391</v>
      </c>
      <c r="E193" s="30" t="s">
        <v>390</v>
      </c>
      <c r="F193" s="31">
        <v>46.5</v>
      </c>
      <c r="G193" s="32" t="s">
        <v>391</v>
      </c>
      <c r="H193" s="157">
        <f>[1]Ukraine!$F$191</f>
        <v>1731</v>
      </c>
      <c r="I193" s="157">
        <f>[1]Ukraine!$G$191</f>
        <v>13384</v>
      </c>
      <c r="J193" s="157">
        <f>[1]Ukraine!$H$191</f>
        <v>12888</v>
      </c>
      <c r="K193" s="157">
        <f>[1]Ukraine!$I$191</f>
        <v>18002992.5</v>
      </c>
      <c r="L193" s="157">
        <f>[1]Ukraine!$J$191</f>
        <v>414926.3</v>
      </c>
      <c r="M193" s="11"/>
      <c r="N193" s="33" t="s">
        <v>917</v>
      </c>
      <c r="O193" s="36">
        <v>46.5</v>
      </c>
      <c r="P193" s="35" t="s">
        <v>391</v>
      </c>
      <c r="Q193" s="157">
        <f>[2]Ukraine!$F$191</f>
        <v>1946</v>
      </c>
      <c r="R193" s="157">
        <f>[2]Ukraine!$G$191</f>
        <v>14361</v>
      </c>
      <c r="S193" s="157">
        <f>[2]Ukraine!$H$191</f>
        <v>13811</v>
      </c>
      <c r="T193" s="157">
        <f>[2]Ukraine!$I$191</f>
        <v>18480778.600000001</v>
      </c>
      <c r="U193" s="157">
        <f>[2]Ukraine!$J$191</f>
        <v>326277.8</v>
      </c>
      <c r="V193" s="11"/>
      <c r="W193" s="36" t="s">
        <v>1262</v>
      </c>
      <c r="X193" s="36">
        <v>46.5</v>
      </c>
      <c r="Y193" s="36" t="s">
        <v>391</v>
      </c>
      <c r="Z193" s="157">
        <f>[3]Ukraine!$F$191</f>
        <v>1867</v>
      </c>
      <c r="AA193" s="157">
        <f>[3]Ukraine!$G$191</f>
        <v>12499</v>
      </c>
      <c r="AB193" s="157">
        <f>[3]Ukraine!$H$191</f>
        <v>12162</v>
      </c>
      <c r="AC193" s="157">
        <f>[3]Ukraine!$I$191</f>
        <v>22537369.800000001</v>
      </c>
      <c r="AD193" s="157">
        <f>[3]Ukraine!$J$191</f>
        <v>388448.4</v>
      </c>
      <c r="AE193" s="11"/>
      <c r="AF193" s="37" t="s">
        <v>1262</v>
      </c>
      <c r="AG193" s="37">
        <v>46.5</v>
      </c>
      <c r="AH193" s="37" t="s">
        <v>391</v>
      </c>
      <c r="AI193" s="157">
        <f>[4]Ukraine!$F$191</f>
        <v>1908</v>
      </c>
      <c r="AJ193" s="157">
        <f>[4]Ukraine!$G$191</f>
        <v>11359</v>
      </c>
      <c r="AK193" s="157">
        <f>[4]Ukraine!$H$191</f>
        <v>10939</v>
      </c>
      <c r="AL193" s="157">
        <f>[4]Ukraine!$I$191</f>
        <v>26283043.800000001</v>
      </c>
      <c r="AM193" s="157">
        <f>[4]Ukraine!$J$191</f>
        <v>635865.80000000005</v>
      </c>
      <c r="AN193" s="11"/>
      <c r="AO193" s="11" t="s">
        <v>1262</v>
      </c>
      <c r="AP193" s="11">
        <v>46.5</v>
      </c>
      <c r="AQ193" s="11" t="s">
        <v>391</v>
      </c>
      <c r="AR193" s="157">
        <f>[5]Ukraine!$F$191</f>
        <v>1732</v>
      </c>
      <c r="AS193" s="157">
        <f>[5]Ukraine!$G$191</f>
        <v>10315</v>
      </c>
      <c r="AT193" s="157">
        <f>[5]Ukraine!$H$191</f>
        <v>10121</v>
      </c>
      <c r="AU193" s="157">
        <f>[5]Ukraine!$I$191</f>
        <v>42942744.200000003</v>
      </c>
      <c r="AV193" s="157">
        <f>[5]Ukraine!$J$191</f>
        <v>786060.3</v>
      </c>
      <c r="AW193" s="11"/>
      <c r="AX193" s="33" t="s">
        <v>1262</v>
      </c>
      <c r="AY193" s="33">
        <v>46.5</v>
      </c>
      <c r="AZ193" s="33" t="s">
        <v>391</v>
      </c>
      <c r="BA193" s="157">
        <f>[6]Ukraine!$F$191</f>
        <v>1882</v>
      </c>
      <c r="BB193" s="157">
        <f>[6]Ukraine!$G$191</f>
        <v>11980</v>
      </c>
      <c r="BC193" s="157">
        <f>[6]Ukraine!$H$191</f>
        <v>11697</v>
      </c>
      <c r="BD193" s="157">
        <f>[6]Ukraine!$I$191</f>
        <v>63091522.200000003</v>
      </c>
      <c r="BE193" s="157">
        <f>[6]Ukraine!$J$191</f>
        <v>1117293.1000000001</v>
      </c>
      <c r="BG193" s="2">
        <v>46.5</v>
      </c>
      <c r="BH193" s="2" t="s">
        <v>391</v>
      </c>
      <c r="BI193" s="1">
        <f t="shared" si="114"/>
        <v>1731</v>
      </c>
      <c r="BJ193" s="1">
        <f t="shared" si="115"/>
        <v>1946</v>
      </c>
      <c r="BK193" s="1">
        <f t="shared" si="116"/>
        <v>1867</v>
      </c>
      <c r="BL193" s="1">
        <f t="shared" si="117"/>
        <v>1908</v>
      </c>
      <c r="BM193" s="1">
        <f t="shared" si="118"/>
        <v>1732</v>
      </c>
      <c r="BN193" s="1">
        <f t="shared" si="119"/>
        <v>1882</v>
      </c>
      <c r="BP193" s="1">
        <f t="shared" si="128"/>
        <v>12888</v>
      </c>
      <c r="BQ193" s="1">
        <f t="shared" si="129"/>
        <v>13811</v>
      </c>
      <c r="BR193" s="1">
        <f t="shared" si="130"/>
        <v>12162</v>
      </c>
      <c r="BS193" s="1">
        <f t="shared" si="131"/>
        <v>10939</v>
      </c>
      <c r="BT193" s="1">
        <f t="shared" si="132"/>
        <v>10121</v>
      </c>
      <c r="BU193" s="1">
        <f t="shared" si="133"/>
        <v>11697</v>
      </c>
      <c r="BW193" s="40">
        <f t="shared" si="120"/>
        <v>1.7677327058668619E-3</v>
      </c>
      <c r="BX193" s="40">
        <f t="shared" si="120"/>
        <v>1.9685687517398335E-3</v>
      </c>
      <c r="BY193" s="40">
        <f t="shared" si="120"/>
        <v>1.9638342531641032E-3</v>
      </c>
      <c r="BZ193" s="40">
        <f t="shared" si="120"/>
        <v>1.8931763272483091E-3</v>
      </c>
      <c r="CA193" s="40">
        <f t="shared" si="107"/>
        <v>1.7713035523553122E-3</v>
      </c>
      <c r="CB193" s="40">
        <f t="shared" si="107"/>
        <v>2.0468677952992214E-3</v>
      </c>
      <c r="CD193" s="10">
        <f t="shared" si="121"/>
        <v>414926.3</v>
      </c>
      <c r="CE193" s="10">
        <f t="shared" si="122"/>
        <v>326277.8</v>
      </c>
      <c r="CF193" s="10">
        <f t="shared" si="123"/>
        <v>388448.4</v>
      </c>
      <c r="CG193" s="10">
        <f t="shared" si="124"/>
        <v>635865.80000000005</v>
      </c>
      <c r="CH193" s="10">
        <f t="shared" si="125"/>
        <v>786060.3</v>
      </c>
      <c r="CI193" s="10">
        <f t="shared" si="126"/>
        <v>1117293.1000000001</v>
      </c>
      <c r="CK193" s="40">
        <f t="shared" si="139"/>
        <v>1.5581063284168673E-3</v>
      </c>
      <c r="CL193" s="40">
        <f t="shared" si="139"/>
        <v>1.2089536505483847E-3</v>
      </c>
      <c r="CM193" s="40">
        <f t="shared" si="139"/>
        <v>1.4853456896065991E-3</v>
      </c>
      <c r="CN193" s="40">
        <f t="shared" si="139"/>
        <v>2.149599586977473E-3</v>
      </c>
      <c r="CO193" s="40">
        <f t="shared" si="139"/>
        <v>2.1784702137000898E-3</v>
      </c>
      <c r="CP193" s="40">
        <f t="shared" si="139"/>
        <v>2.3633173035424149E-3</v>
      </c>
      <c r="CR193" s="9">
        <f t="shared" si="140"/>
        <v>32.194778088144012</v>
      </c>
      <c r="CS193" s="9">
        <f t="shared" si="140"/>
        <v>23.624487727173992</v>
      </c>
      <c r="CT193" s="9">
        <f t="shared" si="140"/>
        <v>31.939516526887026</v>
      </c>
      <c r="CU193" s="9">
        <f t="shared" si="140"/>
        <v>58.128329829052021</v>
      </c>
      <c r="CV193" s="9">
        <f t="shared" si="140"/>
        <v>77.666268155320623</v>
      </c>
      <c r="CW193" s="9">
        <f t="shared" si="140"/>
        <v>95.519628964691805</v>
      </c>
      <c r="CY193" s="9">
        <f t="shared" si="141"/>
        <v>88.141511623659326</v>
      </c>
      <c r="CZ193" s="9">
        <f t="shared" si="141"/>
        <v>61.412823376369452</v>
      </c>
      <c r="DA193" s="9">
        <f t="shared" si="141"/>
        <v>75.634982291068113</v>
      </c>
      <c r="DB193" s="9">
        <f t="shared" si="141"/>
        <v>113.54460522448375</v>
      </c>
      <c r="DC193" s="9">
        <f t="shared" si="141"/>
        <v>122.98683705587139</v>
      </c>
      <c r="DD193" s="9">
        <f t="shared" si="141"/>
        <v>115.46018306458008</v>
      </c>
      <c r="DF193" s="9">
        <f>IF($A193=2,IF(ISNUMBER(CR193/Ukraine!CR193),100*CR193/Ukraine!CR193,""),"")</f>
        <v>100</v>
      </c>
      <c r="DG193" s="9">
        <f>IF($A193=2,IF(ISNUMBER(CS193/Ukraine!CS193),100*CS193/Ukraine!CS193,""),"")</f>
        <v>100</v>
      </c>
      <c r="DH193" s="9">
        <f>IF($A193=2,IF(ISNUMBER(CT193/Ukraine!CT193),100*CT193/Ukraine!CT193,""),"")</f>
        <v>100</v>
      </c>
      <c r="DI193" s="9">
        <f>IF($A193=2,IF(ISNUMBER(CU193/Ukraine!CU193),100*CU193/Ukraine!CU193,""),"")</f>
        <v>100</v>
      </c>
      <c r="DJ193" s="9">
        <f>IF($A193=2,IF(ISNUMBER(CV193/Ukraine!CV193),100*CV193/Ukraine!CV193,""),"")</f>
        <v>100</v>
      </c>
      <c r="DK193" s="9">
        <f>IF($A193=2,IF(ISNUMBER(CW193/Ukraine!CW193),100*CW193/Ukraine!CW193,""),"")</f>
        <v>100</v>
      </c>
      <c r="DM193" s="40">
        <f t="shared" si="108"/>
        <v>7.1617008069521981E-2</v>
      </c>
      <c r="DN193" s="40">
        <f t="shared" si="109"/>
        <v>-0.11939758163782488</v>
      </c>
      <c r="DO193" s="40">
        <f t="shared" si="110"/>
        <v>-0.10055911856602529</v>
      </c>
      <c r="DP193" s="40">
        <f t="shared" si="111"/>
        <v>-7.477831611664687E-2</v>
      </c>
      <c r="DQ193" s="40">
        <f t="shared" si="112"/>
        <v>0.15571583835589364</v>
      </c>
      <c r="DR193" s="40">
        <f t="shared" si="113"/>
        <v>-9.2411545623836133E-2</v>
      </c>
      <c r="DT193" s="40">
        <f t="shared" si="134"/>
        <v>-0.26620125591504229</v>
      </c>
      <c r="DU193" s="40">
        <f t="shared" si="135"/>
        <v>0.35196652286130625</v>
      </c>
      <c r="DV193" s="40">
        <f t="shared" si="136"/>
        <v>0.81995021058377549</v>
      </c>
      <c r="DW193" s="40">
        <f t="shared" si="137"/>
        <v>0.33611731807411593</v>
      </c>
      <c r="DX193" s="40">
        <f t="shared" si="138"/>
        <v>0.2298727778920342</v>
      </c>
      <c r="DY193" s="40">
        <f t="shared" si="127"/>
        <v>1.966929254898877</v>
      </c>
    </row>
    <row r="194" spans="1:129" x14ac:dyDescent="0.2">
      <c r="A194" s="39">
        <f>'Industry selection'!C194</f>
        <v>2</v>
      </c>
      <c r="B194" s="2">
        <v>46.6</v>
      </c>
      <c r="C194" s="2" t="s">
        <v>393</v>
      </c>
      <c r="E194" s="30" t="s">
        <v>392</v>
      </c>
      <c r="F194" s="31">
        <v>46.6</v>
      </c>
      <c r="G194" s="32" t="s">
        <v>393</v>
      </c>
      <c r="H194" s="157">
        <f>[1]Ukraine!$F$192</f>
        <v>5690</v>
      </c>
      <c r="I194" s="157">
        <f>[1]Ukraine!$G$192</f>
        <v>39786</v>
      </c>
      <c r="J194" s="157">
        <f>[1]Ukraine!$H$192</f>
        <v>38228</v>
      </c>
      <c r="K194" s="157">
        <f>[1]Ukraine!$I$192</f>
        <v>47330381.100000001</v>
      </c>
      <c r="L194" s="157">
        <f>[1]Ukraine!$J$192</f>
        <v>1450110.1</v>
      </c>
      <c r="M194" s="11"/>
      <c r="N194" s="33" t="s">
        <v>918</v>
      </c>
      <c r="O194" s="36">
        <v>46.6</v>
      </c>
      <c r="P194" s="35" t="s">
        <v>393</v>
      </c>
      <c r="Q194" s="157">
        <f>[2]Ukraine!$F$192</f>
        <v>5910</v>
      </c>
      <c r="R194" s="157">
        <f>[2]Ukraine!$G$192</f>
        <v>36826</v>
      </c>
      <c r="S194" s="157">
        <f>[2]Ukraine!$H$192</f>
        <v>35172</v>
      </c>
      <c r="T194" s="157">
        <f>[2]Ukraine!$I$192</f>
        <v>43120004</v>
      </c>
      <c r="U194" s="157">
        <f>[2]Ukraine!$J$192</f>
        <v>1361988.1</v>
      </c>
      <c r="V194" s="11"/>
      <c r="W194" s="36" t="s">
        <v>1263</v>
      </c>
      <c r="X194" s="36">
        <v>46.6</v>
      </c>
      <c r="Y194" s="36" t="s">
        <v>393</v>
      </c>
      <c r="Z194" s="157">
        <f>[3]Ukraine!$F$192</f>
        <v>5427</v>
      </c>
      <c r="AA194" s="157">
        <f>[3]Ukraine!$G$192</f>
        <v>36276</v>
      </c>
      <c r="AB194" s="157">
        <f>[3]Ukraine!$H$192</f>
        <v>35202</v>
      </c>
      <c r="AC194" s="157">
        <f>[3]Ukraine!$I$192</f>
        <v>46354077.899999999</v>
      </c>
      <c r="AD194" s="157">
        <f>[3]Ukraine!$J$192</f>
        <v>1678185.3</v>
      </c>
      <c r="AE194" s="11"/>
      <c r="AF194" s="37" t="s">
        <v>1263</v>
      </c>
      <c r="AG194" s="37">
        <v>46.6</v>
      </c>
      <c r="AH194" s="37" t="s">
        <v>393</v>
      </c>
      <c r="AI194" s="157">
        <f>[4]Ukraine!$F$192</f>
        <v>5413</v>
      </c>
      <c r="AJ194" s="157">
        <f>[4]Ukraine!$G$192</f>
        <v>31279</v>
      </c>
      <c r="AK194" s="157">
        <f>[4]Ukraine!$H$192</f>
        <v>30005</v>
      </c>
      <c r="AL194" s="157">
        <f>[4]Ukraine!$I$192</f>
        <v>53481845.299999997</v>
      </c>
      <c r="AM194" s="157">
        <f>[4]Ukraine!$J$192</f>
        <v>1847674.8</v>
      </c>
      <c r="AN194" s="11"/>
      <c r="AO194" s="11" t="s">
        <v>1263</v>
      </c>
      <c r="AP194" s="11">
        <v>46.6</v>
      </c>
      <c r="AQ194" s="11" t="s">
        <v>393</v>
      </c>
      <c r="AR194" s="157">
        <f>[5]Ukraine!$F$192</f>
        <v>4961</v>
      </c>
      <c r="AS194" s="157">
        <f>[5]Ukraine!$G$192</f>
        <v>29210</v>
      </c>
      <c r="AT194" s="157">
        <f>[5]Ukraine!$H$192</f>
        <v>28535</v>
      </c>
      <c r="AU194" s="157">
        <f>[5]Ukraine!$I$192</f>
        <v>80678552.299999997</v>
      </c>
      <c r="AV194" s="157">
        <f>[5]Ukraine!$J$192</f>
        <v>2579130</v>
      </c>
      <c r="AW194" s="11"/>
      <c r="AX194" s="33" t="s">
        <v>1263</v>
      </c>
      <c r="AY194" s="33">
        <v>46.6</v>
      </c>
      <c r="AZ194" s="33" t="s">
        <v>393</v>
      </c>
      <c r="BA194" s="157">
        <f>[6]Ukraine!$F$192</f>
        <v>5360</v>
      </c>
      <c r="BB194" s="157">
        <f>[6]Ukraine!$G$192</f>
        <v>33589</v>
      </c>
      <c r="BC194" s="157">
        <f>[6]Ukraine!$H$192</f>
        <v>32746</v>
      </c>
      <c r="BD194" s="157">
        <f>[6]Ukraine!$I$192</f>
        <v>114482274.90000001</v>
      </c>
      <c r="BE194" s="157">
        <f>[6]Ukraine!$J$192</f>
        <v>3567522.8</v>
      </c>
      <c r="BG194" s="2">
        <v>46.6</v>
      </c>
      <c r="BH194" s="2" t="s">
        <v>393</v>
      </c>
      <c r="BI194" s="1">
        <f t="shared" si="114"/>
        <v>5690</v>
      </c>
      <c r="BJ194" s="1">
        <f t="shared" si="115"/>
        <v>5910</v>
      </c>
      <c r="BK194" s="1">
        <f t="shared" si="116"/>
        <v>5427</v>
      </c>
      <c r="BL194" s="1">
        <f t="shared" si="117"/>
        <v>5413</v>
      </c>
      <c r="BM194" s="1">
        <f t="shared" si="118"/>
        <v>4961</v>
      </c>
      <c r="BN194" s="1">
        <f t="shared" si="119"/>
        <v>5360</v>
      </c>
      <c r="BP194" s="1">
        <f t="shared" si="128"/>
        <v>38228</v>
      </c>
      <c r="BQ194" s="1">
        <f t="shared" si="129"/>
        <v>35172</v>
      </c>
      <c r="BR194" s="1">
        <f t="shared" si="130"/>
        <v>35202</v>
      </c>
      <c r="BS194" s="1">
        <f t="shared" si="131"/>
        <v>30005</v>
      </c>
      <c r="BT194" s="1">
        <f t="shared" si="132"/>
        <v>28535</v>
      </c>
      <c r="BU194" s="1">
        <f t="shared" si="133"/>
        <v>32746</v>
      </c>
      <c r="BW194" s="40">
        <f t="shared" si="120"/>
        <v>5.2433958628086896E-3</v>
      </c>
      <c r="BX194" s="40">
        <f t="shared" si="120"/>
        <v>5.0132865206135276E-3</v>
      </c>
      <c r="BY194" s="40">
        <f t="shared" si="120"/>
        <v>5.6841714668543625E-3</v>
      </c>
      <c r="BZ194" s="40">
        <f t="shared" si="120"/>
        <v>5.192865499505029E-3</v>
      </c>
      <c r="CA194" s="40">
        <f t="shared" si="107"/>
        <v>4.9939874386383592E-3</v>
      </c>
      <c r="CB194" s="40">
        <f t="shared" si="107"/>
        <v>5.7302498781626309E-3</v>
      </c>
      <c r="CD194" s="10">
        <f t="shared" si="121"/>
        <v>1450110.1</v>
      </c>
      <c r="CE194" s="10">
        <f t="shared" si="122"/>
        <v>1361988.1</v>
      </c>
      <c r="CF194" s="10">
        <f t="shared" si="123"/>
        <v>1678185.3</v>
      </c>
      <c r="CG194" s="10">
        <f t="shared" si="124"/>
        <v>1847674.8</v>
      </c>
      <c r="CH194" s="10">
        <f t="shared" si="125"/>
        <v>2579130</v>
      </c>
      <c r="CI194" s="10">
        <f t="shared" si="126"/>
        <v>3567522.8</v>
      </c>
      <c r="CK194" s="40">
        <f t="shared" si="139"/>
        <v>5.445366378827316E-3</v>
      </c>
      <c r="CL194" s="40">
        <f t="shared" si="139"/>
        <v>5.0465599728159822E-3</v>
      </c>
      <c r="CM194" s="40">
        <f t="shared" si="139"/>
        <v>6.4170306833961918E-3</v>
      </c>
      <c r="CN194" s="40">
        <f t="shared" si="139"/>
        <v>6.2462252049861541E-3</v>
      </c>
      <c r="CO194" s="40">
        <f t="shared" si="139"/>
        <v>7.1477441136008416E-3</v>
      </c>
      <c r="CP194" s="40">
        <f t="shared" si="139"/>
        <v>7.5460846970433135E-3</v>
      </c>
      <c r="CR194" s="9">
        <f t="shared" si="140"/>
        <v>37.933192947577695</v>
      </c>
      <c r="CS194" s="9">
        <f t="shared" si="140"/>
        <v>38.723646650744911</v>
      </c>
      <c r="CT194" s="9">
        <f t="shared" si="140"/>
        <v>47.673010056246802</v>
      </c>
      <c r="CU194" s="9">
        <f t="shared" si="140"/>
        <v>61.578896850524913</v>
      </c>
      <c r="CV194" s="9">
        <f t="shared" si="140"/>
        <v>90.384790608025227</v>
      </c>
      <c r="CW194" s="9">
        <f t="shared" si="140"/>
        <v>108.94530018933609</v>
      </c>
      <c r="CY194" s="9">
        <f t="shared" si="141"/>
        <v>103.85190287560013</v>
      </c>
      <c r="CZ194" s="9">
        <f t="shared" si="141"/>
        <v>100.66370537701451</v>
      </c>
      <c r="DA194" s="9">
        <f t="shared" si="141"/>
        <v>112.89298221940155</v>
      </c>
      <c r="DB194" s="9">
        <f t="shared" si="141"/>
        <v>120.28474848003532</v>
      </c>
      <c r="DC194" s="9">
        <f t="shared" si="141"/>
        <v>143.12699423909078</v>
      </c>
      <c r="DD194" s="9">
        <f t="shared" si="141"/>
        <v>131.68858003558685</v>
      </c>
      <c r="DF194" s="9">
        <f>IF($A194=2,IF(ISNUMBER(CR194/Ukraine!CR194),100*CR194/Ukraine!CR194,""),"")</f>
        <v>100</v>
      </c>
      <c r="DG194" s="9">
        <f>IF($A194=2,IF(ISNUMBER(CS194/Ukraine!CS194),100*CS194/Ukraine!CS194,""),"")</f>
        <v>100</v>
      </c>
      <c r="DH194" s="9">
        <f>IF($A194=2,IF(ISNUMBER(CT194/Ukraine!CT194),100*CT194/Ukraine!CT194,""),"")</f>
        <v>100</v>
      </c>
      <c r="DI194" s="9">
        <f>IF($A194=2,IF(ISNUMBER(CU194/Ukraine!CU194),100*CU194/Ukraine!CU194,""),"")</f>
        <v>100</v>
      </c>
      <c r="DJ194" s="9">
        <f>IF($A194=2,IF(ISNUMBER(CV194/Ukraine!CV194),100*CV194/Ukraine!CV194,""),"")</f>
        <v>100</v>
      </c>
      <c r="DK194" s="9">
        <f>IF($A194=2,IF(ISNUMBER(CW194/Ukraine!CW194),100*CW194/Ukraine!CW194,""),"")</f>
        <v>100.00000000000001</v>
      </c>
      <c r="DM194" s="40">
        <f t="shared" si="108"/>
        <v>-7.9941404206340883E-2</v>
      </c>
      <c r="DN194" s="40">
        <f t="shared" si="109"/>
        <v>8.5295121119077777E-4</v>
      </c>
      <c r="DO194" s="40">
        <f t="shared" si="110"/>
        <v>-0.14763365717856936</v>
      </c>
      <c r="DP194" s="40">
        <f t="shared" si="111"/>
        <v>-4.899183469421764E-2</v>
      </c>
      <c r="DQ194" s="40">
        <f t="shared" si="112"/>
        <v>0.1475731557736113</v>
      </c>
      <c r="DR194" s="40">
        <f t="shared" si="113"/>
        <v>-0.14340274144606047</v>
      </c>
      <c r="DT194" s="40">
        <f t="shared" si="134"/>
        <v>2.0838048203840831E-2</v>
      </c>
      <c r="DU194" s="40">
        <f t="shared" si="135"/>
        <v>0.23110848743708745</v>
      </c>
      <c r="DV194" s="40">
        <f t="shared" si="136"/>
        <v>0.29169307282823786</v>
      </c>
      <c r="DW194" s="40">
        <f t="shared" si="137"/>
        <v>0.46778840204661387</v>
      </c>
      <c r="DX194" s="40">
        <f t="shared" si="138"/>
        <v>0.20534992067197289</v>
      </c>
      <c r="DY194" s="40">
        <f t="shared" si="127"/>
        <v>1.8720308448564973</v>
      </c>
    </row>
    <row r="195" spans="1:129" x14ac:dyDescent="0.2">
      <c r="A195" s="39">
        <f>'Industry selection'!C195</f>
        <v>2</v>
      </c>
      <c r="B195" s="2">
        <v>46.7</v>
      </c>
      <c r="C195" s="2" t="s">
        <v>395</v>
      </c>
      <c r="E195" s="30" t="s">
        <v>394</v>
      </c>
      <c r="F195" s="31">
        <v>46.7</v>
      </c>
      <c r="G195" s="32" t="s">
        <v>395</v>
      </c>
      <c r="H195" s="157">
        <f>[1]Ukraine!$F$193</f>
        <v>17151</v>
      </c>
      <c r="I195" s="157">
        <f>[1]Ukraine!$G$193</f>
        <v>127255</v>
      </c>
      <c r="J195" s="157">
        <f>[1]Ukraine!$H$193</f>
        <v>122957</v>
      </c>
      <c r="K195" s="157">
        <f>[1]Ukraine!$I$193</f>
        <v>420267823.39999998</v>
      </c>
      <c r="L195" s="157">
        <f>[1]Ukraine!$J$193</f>
        <v>4514208.9000000004</v>
      </c>
      <c r="M195" s="11"/>
      <c r="N195" s="33" t="s">
        <v>919</v>
      </c>
      <c r="O195" s="36">
        <v>46.7</v>
      </c>
      <c r="P195" s="35" t="s">
        <v>395</v>
      </c>
      <c r="Q195" s="157">
        <f>[2]Ukraine!$F$193</f>
        <v>18171</v>
      </c>
      <c r="R195" s="157">
        <f>[2]Ukraine!$G$193</f>
        <v>112251</v>
      </c>
      <c r="S195" s="157">
        <f>[2]Ukraine!$H$193</f>
        <v>107739</v>
      </c>
      <c r="T195" s="157">
        <f>[2]Ukraine!$I$193</f>
        <v>404203414.39999998</v>
      </c>
      <c r="U195" s="157">
        <f>[2]Ukraine!$J$193</f>
        <v>4196745.0999999996</v>
      </c>
      <c r="V195" s="11"/>
      <c r="W195" s="36" t="s">
        <v>1264</v>
      </c>
      <c r="X195" s="36">
        <v>46.7</v>
      </c>
      <c r="Y195" s="36" t="s">
        <v>395</v>
      </c>
      <c r="Z195" s="157">
        <f>[3]Ukraine!$F$193</f>
        <v>16276</v>
      </c>
      <c r="AA195" s="157">
        <f>[3]Ukraine!$G$193</f>
        <v>103532</v>
      </c>
      <c r="AB195" s="157">
        <f>[3]Ukraine!$H$193</f>
        <v>99772</v>
      </c>
      <c r="AC195" s="157">
        <f>[3]Ukraine!$I$193</f>
        <v>411446934.89999998</v>
      </c>
      <c r="AD195" s="157">
        <f>[3]Ukraine!$J$193</f>
        <v>4048468.8</v>
      </c>
      <c r="AE195" s="11"/>
      <c r="AF195" s="37" t="s">
        <v>1264</v>
      </c>
      <c r="AG195" s="37">
        <v>46.7</v>
      </c>
      <c r="AH195" s="37" t="s">
        <v>395</v>
      </c>
      <c r="AI195" s="157">
        <f>[4]Ukraine!$F$193</f>
        <v>16256</v>
      </c>
      <c r="AJ195" s="157">
        <f>[4]Ukraine!$G$193</f>
        <v>96859</v>
      </c>
      <c r="AK195" s="157">
        <f>[4]Ukraine!$H$193</f>
        <v>92150</v>
      </c>
      <c r="AL195" s="157">
        <f>[4]Ukraine!$I$193</f>
        <v>512425126.80000001</v>
      </c>
      <c r="AM195" s="157">
        <f>[4]Ukraine!$J$193</f>
        <v>4867009.5</v>
      </c>
      <c r="AN195" s="11"/>
      <c r="AO195" s="11" t="s">
        <v>1264</v>
      </c>
      <c r="AP195" s="11">
        <v>46.7</v>
      </c>
      <c r="AQ195" s="11" t="s">
        <v>395</v>
      </c>
      <c r="AR195" s="157">
        <f>[5]Ukraine!$F$193</f>
        <v>14742</v>
      </c>
      <c r="AS195" s="157">
        <f>[5]Ukraine!$G$193</f>
        <v>100393</v>
      </c>
      <c r="AT195" s="157">
        <f>[5]Ukraine!$H$193</f>
        <v>97074</v>
      </c>
      <c r="AU195" s="157">
        <f>[5]Ukraine!$I$193</f>
        <v>639173938.70000005</v>
      </c>
      <c r="AV195" s="157">
        <f>[5]Ukraine!$J$193</f>
        <v>6165699.2999999998</v>
      </c>
      <c r="AW195" s="11"/>
      <c r="AX195" s="33" t="s">
        <v>1264</v>
      </c>
      <c r="AY195" s="33">
        <v>46.7</v>
      </c>
      <c r="AZ195" s="33" t="s">
        <v>395</v>
      </c>
      <c r="BA195" s="157">
        <f>[6]Ukraine!$F$193</f>
        <v>16317</v>
      </c>
      <c r="BB195" s="157">
        <f>[6]Ukraine!$G$193</f>
        <v>110678</v>
      </c>
      <c r="BC195" s="157">
        <f>[6]Ukraine!$H$193</f>
        <v>106930</v>
      </c>
      <c r="BD195" s="157">
        <f>[6]Ukraine!$I$193</f>
        <v>876330962.89999998</v>
      </c>
      <c r="BE195" s="157">
        <f>[6]Ukraine!$J$193</f>
        <v>8754835.5</v>
      </c>
      <c r="BG195" s="2">
        <v>46.7</v>
      </c>
      <c r="BH195" s="2" t="s">
        <v>395</v>
      </c>
      <c r="BI195" s="1">
        <f t="shared" si="114"/>
        <v>17151</v>
      </c>
      <c r="BJ195" s="1">
        <f t="shared" si="115"/>
        <v>18171</v>
      </c>
      <c r="BK195" s="1">
        <f t="shared" si="116"/>
        <v>16276</v>
      </c>
      <c r="BL195" s="1">
        <f t="shared" si="117"/>
        <v>16256</v>
      </c>
      <c r="BM195" s="1">
        <f t="shared" si="118"/>
        <v>14742</v>
      </c>
      <c r="BN195" s="1">
        <f t="shared" si="119"/>
        <v>16317</v>
      </c>
      <c r="BP195" s="1">
        <f t="shared" si="128"/>
        <v>122957</v>
      </c>
      <c r="BQ195" s="1">
        <f t="shared" si="129"/>
        <v>107739</v>
      </c>
      <c r="BR195" s="1">
        <f t="shared" si="130"/>
        <v>99772</v>
      </c>
      <c r="BS195" s="1">
        <f t="shared" si="131"/>
        <v>92150</v>
      </c>
      <c r="BT195" s="1">
        <f t="shared" si="132"/>
        <v>97074</v>
      </c>
      <c r="BU195" s="1">
        <f t="shared" si="133"/>
        <v>106930</v>
      </c>
      <c r="BW195" s="40">
        <f t="shared" si="120"/>
        <v>1.6864921656988805E-2</v>
      </c>
      <c r="BX195" s="40">
        <f t="shared" si="120"/>
        <v>1.5356717742647016E-2</v>
      </c>
      <c r="BY195" s="40">
        <f t="shared" si="120"/>
        <v>1.6110481097409052E-2</v>
      </c>
      <c r="BZ195" s="40">
        <f t="shared" si="120"/>
        <v>1.5948093843672337E-2</v>
      </c>
      <c r="CA195" s="40">
        <f t="shared" si="107"/>
        <v>1.6989182989955495E-2</v>
      </c>
      <c r="CB195" s="40">
        <f t="shared" si="107"/>
        <v>1.8711769971047766E-2</v>
      </c>
      <c r="CD195" s="10">
        <f t="shared" si="121"/>
        <v>4514208.9000000004</v>
      </c>
      <c r="CE195" s="10">
        <f t="shared" si="122"/>
        <v>4196745.0999999996</v>
      </c>
      <c r="CF195" s="10">
        <f t="shared" si="123"/>
        <v>4048468.8</v>
      </c>
      <c r="CG195" s="10">
        <f t="shared" si="124"/>
        <v>4867009.5</v>
      </c>
      <c r="CH195" s="10">
        <f t="shared" si="125"/>
        <v>6165699.2999999998</v>
      </c>
      <c r="CI195" s="10">
        <f t="shared" si="126"/>
        <v>8754835.5</v>
      </c>
      <c r="CK195" s="40">
        <f t="shared" si="139"/>
        <v>1.695148621546946E-2</v>
      </c>
      <c r="CL195" s="40">
        <f t="shared" si="139"/>
        <v>1.5550154834518454E-2</v>
      </c>
      <c r="CM195" s="40">
        <f t="shared" si="139"/>
        <v>1.5480500580223268E-2</v>
      </c>
      <c r="CN195" s="40">
        <f t="shared" si="139"/>
        <v>1.6453348506894751E-2</v>
      </c>
      <c r="CO195" s="40">
        <f t="shared" si="139"/>
        <v>1.7087483328799957E-2</v>
      </c>
      <c r="CP195" s="40">
        <f t="shared" si="139"/>
        <v>1.8518376446446692E-2</v>
      </c>
      <c r="CR195" s="9">
        <f t="shared" si="140"/>
        <v>36.713720243662422</v>
      </c>
      <c r="CS195" s="9">
        <f t="shared" si="140"/>
        <v>38.952887069677644</v>
      </c>
      <c r="CT195" s="9">
        <f t="shared" si="140"/>
        <v>40.577204025177402</v>
      </c>
      <c r="CU195" s="9">
        <f t="shared" si="140"/>
        <v>52.816163863266411</v>
      </c>
      <c r="CV195" s="9">
        <f t="shared" si="140"/>
        <v>63.515455219729276</v>
      </c>
      <c r="CW195" s="9">
        <f t="shared" si="140"/>
        <v>81.874455251098851</v>
      </c>
      <c r="CY195" s="9">
        <f t="shared" si="141"/>
        <v>100.51328171124224</v>
      </c>
      <c r="CZ195" s="9">
        <f t="shared" si="141"/>
        <v>101.25962523446171</v>
      </c>
      <c r="DA195" s="9">
        <f t="shared" si="141"/>
        <v>96.089623187683074</v>
      </c>
      <c r="DB195" s="9">
        <f t="shared" si="141"/>
        <v>103.1681194516101</v>
      </c>
      <c r="DC195" s="9">
        <f t="shared" si="141"/>
        <v>100.57860545090706</v>
      </c>
      <c r="DD195" s="9">
        <f t="shared" si="141"/>
        <v>98.966460549160743</v>
      </c>
      <c r="DF195" s="9">
        <f>IF($A195=2,IF(ISNUMBER(CR195/Ukraine!CR195),100*CR195/Ukraine!CR195,""),"")</f>
        <v>100</v>
      </c>
      <c r="DG195" s="9">
        <f>IF($A195=2,IF(ISNUMBER(CS195/Ukraine!CS195),100*CS195/Ukraine!CS195,""),"")</f>
        <v>100</v>
      </c>
      <c r="DH195" s="9">
        <f>IF($A195=2,IF(ISNUMBER(CT195/Ukraine!CT195),100*CT195/Ukraine!CT195,""),"")</f>
        <v>100</v>
      </c>
      <c r="DI195" s="9">
        <f>IF($A195=2,IF(ISNUMBER(CU195/Ukraine!CU195),100*CU195/Ukraine!CU195,""),"")</f>
        <v>100</v>
      </c>
      <c r="DJ195" s="9">
        <f>IF($A195=2,IF(ISNUMBER(CV195/Ukraine!CV195),100*CV195/Ukraine!CV195,""),"")</f>
        <v>100</v>
      </c>
      <c r="DK195" s="9">
        <f>IF($A195=2,IF(ISNUMBER(CW195/Ukraine!CW195),100*CW195/Ukraine!CW195,""),"")</f>
        <v>100</v>
      </c>
      <c r="DM195" s="40">
        <f t="shared" si="108"/>
        <v>-0.12376684531990856</v>
      </c>
      <c r="DN195" s="40">
        <f t="shared" si="109"/>
        <v>-7.3947224310602522E-2</v>
      </c>
      <c r="DO195" s="40">
        <f t="shared" si="110"/>
        <v>-7.6394178727498652E-2</v>
      </c>
      <c r="DP195" s="40">
        <f t="shared" si="111"/>
        <v>5.3434617471513901E-2</v>
      </c>
      <c r="DQ195" s="40">
        <f t="shared" si="112"/>
        <v>0.10153079094299189</v>
      </c>
      <c r="DR195" s="40">
        <f t="shared" si="113"/>
        <v>-0.13034638125523557</v>
      </c>
      <c r="DT195" s="40">
        <f t="shared" si="134"/>
        <v>6.0989919058985764E-2</v>
      </c>
      <c r="DU195" s="40">
        <f t="shared" si="135"/>
        <v>4.169952672812749E-2</v>
      </c>
      <c r="DV195" s="40">
        <f t="shared" si="136"/>
        <v>0.30162156639710713</v>
      </c>
      <c r="DW195" s="40">
        <f t="shared" si="137"/>
        <v>0.20257607849297465</v>
      </c>
      <c r="DX195" s="40">
        <f t="shared" si="138"/>
        <v>0.28904775960208928</v>
      </c>
      <c r="DY195" s="40">
        <f t="shared" si="127"/>
        <v>1.230077875729092</v>
      </c>
    </row>
    <row r="196" spans="1:129" x14ac:dyDescent="0.2">
      <c r="A196" s="39">
        <f>'Industry selection'!C196</f>
        <v>2</v>
      </c>
      <c r="B196" s="2">
        <v>46.9</v>
      </c>
      <c r="C196" s="2" t="s">
        <v>397</v>
      </c>
      <c r="E196" s="30" t="s">
        <v>396</v>
      </c>
      <c r="F196" s="31">
        <v>46.9</v>
      </c>
      <c r="G196" s="32" t="s">
        <v>397</v>
      </c>
      <c r="H196" s="157">
        <f>[1]Ukraine!$F$194</f>
        <v>23973</v>
      </c>
      <c r="I196" s="157">
        <f>[1]Ukraine!$G$194</f>
        <v>145150</v>
      </c>
      <c r="J196" s="157">
        <f>[1]Ukraine!$H$194</f>
        <v>139834</v>
      </c>
      <c r="K196" s="157">
        <f>[1]Ukraine!$I$194</f>
        <v>278698448.80000001</v>
      </c>
      <c r="L196" s="157">
        <f>[1]Ukraine!$J$194</f>
        <v>5404287.2999999998</v>
      </c>
      <c r="M196" s="11"/>
      <c r="N196" s="33" t="s">
        <v>920</v>
      </c>
      <c r="O196" s="36">
        <v>46.9</v>
      </c>
      <c r="P196" s="35" t="s">
        <v>397</v>
      </c>
      <c r="Q196" s="157">
        <f>[2]Ukraine!$F$194</f>
        <v>25317</v>
      </c>
      <c r="R196" s="157">
        <f>[2]Ukraine!$G$194</f>
        <v>135690</v>
      </c>
      <c r="S196" s="157">
        <f>[2]Ukraine!$H$194</f>
        <v>130170</v>
      </c>
      <c r="T196" s="157">
        <f>[2]Ukraine!$I$194</f>
        <v>236234189.5</v>
      </c>
      <c r="U196" s="157">
        <f>[2]Ukraine!$J$194</f>
        <v>4548028.2</v>
      </c>
      <c r="V196" s="11"/>
      <c r="W196" s="36" t="s">
        <v>1265</v>
      </c>
      <c r="X196" s="36">
        <v>46.9</v>
      </c>
      <c r="Y196" s="36" t="s">
        <v>397</v>
      </c>
      <c r="Z196" s="157">
        <f>[3]Ukraine!$F$194</f>
        <v>21521</v>
      </c>
      <c r="AA196" s="157">
        <f>[3]Ukraine!$G$194</f>
        <v>116969</v>
      </c>
      <c r="AB196" s="157">
        <f>[3]Ukraine!$H$194</f>
        <v>112222</v>
      </c>
      <c r="AC196" s="157">
        <f>[3]Ukraine!$I$194</f>
        <v>215562364.30000001</v>
      </c>
      <c r="AD196" s="157">
        <f>[3]Ukraine!$J$194</f>
        <v>4569488.8</v>
      </c>
      <c r="AE196" s="11"/>
      <c r="AF196" s="37" t="s">
        <v>1265</v>
      </c>
      <c r="AG196" s="37">
        <v>46.9</v>
      </c>
      <c r="AH196" s="37" t="s">
        <v>397</v>
      </c>
      <c r="AI196" s="157">
        <f>[4]Ukraine!$F$194</f>
        <v>21688</v>
      </c>
      <c r="AJ196" s="157">
        <f>[4]Ukraine!$G$194</f>
        <v>106876</v>
      </c>
      <c r="AK196" s="157">
        <f>[4]Ukraine!$H$194</f>
        <v>101042</v>
      </c>
      <c r="AL196" s="157">
        <f>[4]Ukraine!$I$194</f>
        <v>254464203.59999999</v>
      </c>
      <c r="AM196" s="157">
        <f>[4]Ukraine!$J$194</f>
        <v>5651458.0999999996</v>
      </c>
      <c r="AN196" s="11"/>
      <c r="AO196" s="11" t="s">
        <v>1265</v>
      </c>
      <c r="AP196" s="11">
        <v>46.9</v>
      </c>
      <c r="AQ196" s="11" t="s">
        <v>397</v>
      </c>
      <c r="AR196" s="157">
        <f>[5]Ukraine!$F$194</f>
        <v>19224</v>
      </c>
      <c r="AS196" s="157">
        <f>[5]Ukraine!$G$194</f>
        <v>99117</v>
      </c>
      <c r="AT196" s="157">
        <f>[5]Ukraine!$H$194</f>
        <v>96353</v>
      </c>
      <c r="AU196" s="157">
        <f>[5]Ukraine!$I$194</f>
        <v>287314093.39999998</v>
      </c>
      <c r="AV196" s="157">
        <f>[5]Ukraine!$J$194</f>
        <v>7144561.4000000004</v>
      </c>
      <c r="AW196" s="11"/>
      <c r="AX196" s="33" t="s">
        <v>1265</v>
      </c>
      <c r="AY196" s="33">
        <v>46.9</v>
      </c>
      <c r="AZ196" s="33" t="s">
        <v>397</v>
      </c>
      <c r="BA196" s="157">
        <f>[6]Ukraine!$F$194</f>
        <v>21018</v>
      </c>
      <c r="BB196" s="157">
        <f>[6]Ukraine!$G$194</f>
        <v>118877</v>
      </c>
      <c r="BC196" s="157">
        <f>[6]Ukraine!$H$194</f>
        <v>115098</v>
      </c>
      <c r="BD196" s="157">
        <f>[6]Ukraine!$I$194</f>
        <v>397711593.60000002</v>
      </c>
      <c r="BE196" s="157">
        <f>[6]Ukraine!$J$194</f>
        <v>10704703.1</v>
      </c>
      <c r="BG196" s="2">
        <v>46.9</v>
      </c>
      <c r="BH196" s="2" t="s">
        <v>397</v>
      </c>
      <c r="BI196" s="1">
        <f t="shared" si="114"/>
        <v>23973</v>
      </c>
      <c r="BJ196" s="1">
        <f t="shared" si="115"/>
        <v>25317</v>
      </c>
      <c r="BK196" s="1">
        <f t="shared" si="116"/>
        <v>21521</v>
      </c>
      <c r="BL196" s="1">
        <f t="shared" si="117"/>
        <v>21688</v>
      </c>
      <c r="BM196" s="1">
        <f t="shared" si="118"/>
        <v>19224</v>
      </c>
      <c r="BN196" s="1">
        <f t="shared" si="119"/>
        <v>21018</v>
      </c>
      <c r="BP196" s="1">
        <f t="shared" si="128"/>
        <v>139834</v>
      </c>
      <c r="BQ196" s="1">
        <f t="shared" si="129"/>
        <v>130170</v>
      </c>
      <c r="BR196" s="1">
        <f t="shared" si="130"/>
        <v>112222</v>
      </c>
      <c r="BS196" s="1">
        <f t="shared" si="131"/>
        <v>101042</v>
      </c>
      <c r="BT196" s="1">
        <f t="shared" si="132"/>
        <v>96353</v>
      </c>
      <c r="BU196" s="1">
        <f t="shared" si="133"/>
        <v>115098</v>
      </c>
      <c r="BW196" s="40">
        <f t="shared" si="120"/>
        <v>1.9179790129747576E-2</v>
      </c>
      <c r="BX196" s="40">
        <f t="shared" si="120"/>
        <v>1.8553949345737033E-2</v>
      </c>
      <c r="BY196" s="40">
        <f t="shared" si="120"/>
        <v>1.8120819565744285E-2</v>
      </c>
      <c r="BZ196" s="40">
        <f t="shared" si="120"/>
        <v>1.7487002692917419E-2</v>
      </c>
      <c r="CA196" s="40">
        <f t="shared" si="107"/>
        <v>1.6862998832140243E-2</v>
      </c>
      <c r="CB196" s="40">
        <f t="shared" si="107"/>
        <v>2.0141095110143607E-2</v>
      </c>
      <c r="CD196" s="10">
        <f t="shared" si="121"/>
        <v>5404287.2999999998</v>
      </c>
      <c r="CE196" s="10">
        <f t="shared" si="122"/>
        <v>4548028.2</v>
      </c>
      <c r="CF196" s="10">
        <f t="shared" si="123"/>
        <v>4569488.8</v>
      </c>
      <c r="CG196" s="10">
        <f t="shared" si="124"/>
        <v>5651458.0999999996</v>
      </c>
      <c r="CH196" s="10">
        <f t="shared" si="125"/>
        <v>7144561.4000000004</v>
      </c>
      <c r="CI196" s="10">
        <f t="shared" si="126"/>
        <v>10704703.1</v>
      </c>
      <c r="CK196" s="40">
        <f t="shared" si="139"/>
        <v>2.0293855180336617E-2</v>
      </c>
      <c r="CL196" s="40">
        <f t="shared" si="139"/>
        <v>1.6851760356319061E-2</v>
      </c>
      <c r="CM196" s="40">
        <f t="shared" si="139"/>
        <v>1.7472772426879942E-2</v>
      </c>
      <c r="CN196" s="40">
        <f t="shared" si="139"/>
        <v>1.9105245159561173E-2</v>
      </c>
      <c r="CO196" s="40">
        <f t="shared" si="139"/>
        <v>1.9800280207321767E-2</v>
      </c>
      <c r="CP196" s="40">
        <f t="shared" si="139"/>
        <v>2.2642769444753689E-2</v>
      </c>
      <c r="CR196" s="9">
        <f t="shared" si="140"/>
        <v>38.647877483301627</v>
      </c>
      <c r="CS196" s="9">
        <f t="shared" si="140"/>
        <v>34.939142659598986</v>
      </c>
      <c r="CT196" s="9">
        <f t="shared" si="140"/>
        <v>40.718297659995365</v>
      </c>
      <c r="CU196" s="9">
        <f t="shared" si="140"/>
        <v>55.931771936422471</v>
      </c>
      <c r="CV196" s="9">
        <f t="shared" si="140"/>
        <v>74.149859371270225</v>
      </c>
      <c r="CW196" s="9">
        <f t="shared" si="140"/>
        <v>93.005118247059031</v>
      </c>
      <c r="CY196" s="9">
        <f t="shared" si="141"/>
        <v>105.8085361886267</v>
      </c>
      <c r="CZ196" s="9">
        <f t="shared" si="141"/>
        <v>90.82573225948218</v>
      </c>
      <c r="DA196" s="9">
        <f t="shared" si="141"/>
        <v>96.423742665097691</v>
      </c>
      <c r="DB196" s="9">
        <f t="shared" si="141"/>
        <v>109.25397276515073</v>
      </c>
      <c r="DC196" s="9">
        <f t="shared" si="141"/>
        <v>117.41849954696774</v>
      </c>
      <c r="DD196" s="9">
        <f t="shared" si="141"/>
        <v>112.42074634437417</v>
      </c>
      <c r="DF196" s="9">
        <f>IF($A196=2,IF(ISNUMBER(CR196/Ukraine!CR196),100*CR196/Ukraine!CR196,""),"")</f>
        <v>100</v>
      </c>
      <c r="DG196" s="9">
        <f>IF($A196=2,IF(ISNUMBER(CS196/Ukraine!CS196),100*CS196/Ukraine!CS196,""),"")</f>
        <v>100</v>
      </c>
      <c r="DH196" s="9">
        <f>IF($A196=2,IF(ISNUMBER(CT196/Ukraine!CT196),100*CT196/Ukraine!CT196,""),"")</f>
        <v>100</v>
      </c>
      <c r="DI196" s="9">
        <f>IF($A196=2,IF(ISNUMBER(CU196/Ukraine!CU196),100*CU196/Ukraine!CU196,""),"")</f>
        <v>100</v>
      </c>
      <c r="DJ196" s="9">
        <f>IF($A196=2,IF(ISNUMBER(CV196/Ukraine!CV196),100*CV196/Ukraine!CV196,""),"")</f>
        <v>100</v>
      </c>
      <c r="DK196" s="9">
        <f>IF($A196=2,IF(ISNUMBER(CW196/Ukraine!CW196),100*CW196/Ukraine!CW196,""),"")</f>
        <v>100</v>
      </c>
      <c r="DM196" s="40">
        <f t="shared" si="108"/>
        <v>-6.9110516755581664E-2</v>
      </c>
      <c r="DN196" s="40">
        <f t="shared" si="109"/>
        <v>-0.13788123223476989</v>
      </c>
      <c r="DO196" s="40">
        <f t="shared" si="110"/>
        <v>-9.9623959651405247E-2</v>
      </c>
      <c r="DP196" s="40">
        <f t="shared" si="111"/>
        <v>-4.6406444844718009E-2</v>
      </c>
      <c r="DQ196" s="40">
        <f t="shared" si="112"/>
        <v>0.19454505827530011</v>
      </c>
      <c r="DR196" s="40">
        <f t="shared" si="113"/>
        <v>-0.17689546176180326</v>
      </c>
      <c r="DT196" s="40">
        <f t="shared" si="134"/>
        <v>-9.5962186417741902E-2</v>
      </c>
      <c r="DU196" s="40">
        <f t="shared" si="135"/>
        <v>0.16540631968851827</v>
      </c>
      <c r="DV196" s="40">
        <f t="shared" si="136"/>
        <v>0.37362746359050125</v>
      </c>
      <c r="DW196" s="40">
        <f t="shared" si="137"/>
        <v>0.32571983336333798</v>
      </c>
      <c r="DX196" s="40">
        <f t="shared" si="138"/>
        <v>0.25428583460125043</v>
      </c>
      <c r="DY196" s="40">
        <f t="shared" si="127"/>
        <v>1.4064741533928542</v>
      </c>
    </row>
    <row r="197" spans="1:129" x14ac:dyDescent="0.2">
      <c r="A197" s="39" t="str">
        <f>'Industry selection'!C197</f>
        <v/>
      </c>
      <c r="B197" s="2">
        <v>47</v>
      </c>
      <c r="C197" s="2" t="s">
        <v>399</v>
      </c>
      <c r="E197" s="30" t="s">
        <v>398</v>
      </c>
      <c r="F197" s="31">
        <v>47</v>
      </c>
      <c r="G197" s="32" t="s">
        <v>399</v>
      </c>
      <c r="H197" s="157">
        <f>[1]Ukraine!$F$195</f>
        <v>19248</v>
      </c>
      <c r="I197" s="157">
        <f>[1]Ukraine!$G$195</f>
        <v>491830</v>
      </c>
      <c r="J197" s="157">
        <f>[1]Ukraine!$H$195</f>
        <v>484548</v>
      </c>
      <c r="K197" s="157">
        <f>[1]Ukraine!$I$195</f>
        <v>285516597.80000001</v>
      </c>
      <c r="L197" s="157">
        <f>[1]Ukraine!$J$195</f>
        <v>12318807.4</v>
      </c>
      <c r="M197" s="11"/>
      <c r="N197" s="33" t="s">
        <v>921</v>
      </c>
      <c r="O197" s="36">
        <v>47</v>
      </c>
      <c r="P197" s="35" t="s">
        <v>399</v>
      </c>
      <c r="Q197" s="157">
        <f>[2]Ukraine!$F$195</f>
        <v>19490</v>
      </c>
      <c r="R197" s="157">
        <f>[2]Ukraine!$G$195</f>
        <v>493395</v>
      </c>
      <c r="S197" s="157">
        <f>[2]Ukraine!$H$195</f>
        <v>488526</v>
      </c>
      <c r="T197" s="157">
        <f>[2]Ukraine!$I$195</f>
        <v>325173903.10000002</v>
      </c>
      <c r="U197" s="157">
        <f>[2]Ukraine!$J$195</f>
        <v>13053632.199999999</v>
      </c>
      <c r="V197" s="11"/>
      <c r="W197" s="36" t="s">
        <v>1266</v>
      </c>
      <c r="X197" s="36">
        <v>47</v>
      </c>
      <c r="Y197" s="36" t="s">
        <v>399</v>
      </c>
      <c r="Z197" s="157">
        <f>[3]Ukraine!$F$195</f>
        <v>17111</v>
      </c>
      <c r="AA197" s="157">
        <f>[3]Ukraine!$G$195</f>
        <v>437762</v>
      </c>
      <c r="AB197" s="157">
        <f>[3]Ukraine!$H$195</f>
        <v>433489</v>
      </c>
      <c r="AC197" s="157">
        <f>[3]Ukraine!$I$195</f>
        <v>358783952.19999999</v>
      </c>
      <c r="AD197" s="157">
        <f>[3]Ukraine!$J$195</f>
        <v>13458467.199999999</v>
      </c>
      <c r="AE197" s="11"/>
      <c r="AF197" s="37" t="s">
        <v>1266</v>
      </c>
      <c r="AG197" s="37">
        <v>47</v>
      </c>
      <c r="AH197" s="37" t="s">
        <v>399</v>
      </c>
      <c r="AI197" s="157">
        <f>[4]Ukraine!$F$195</f>
        <v>16683</v>
      </c>
      <c r="AJ197" s="157">
        <f>[4]Ukraine!$G$195</f>
        <v>402555</v>
      </c>
      <c r="AK197" s="157">
        <f>[4]Ukraine!$H$195</f>
        <v>397963</v>
      </c>
      <c r="AL197" s="157">
        <f>[4]Ukraine!$I$195</f>
        <v>413322976</v>
      </c>
      <c r="AM197" s="157">
        <f>[4]Ukraine!$J$195</f>
        <v>16265557.6</v>
      </c>
      <c r="AN197" s="11"/>
      <c r="AO197" s="11" t="s">
        <v>1266</v>
      </c>
      <c r="AP197" s="11">
        <v>47</v>
      </c>
      <c r="AQ197" s="11" t="s">
        <v>399</v>
      </c>
      <c r="AR197" s="157">
        <f>[5]Ukraine!$F$195</f>
        <v>14077</v>
      </c>
      <c r="AS197" s="157">
        <f>[5]Ukraine!$G$195</f>
        <v>418321</v>
      </c>
      <c r="AT197" s="157">
        <f>[5]Ukraine!$H$195</f>
        <v>415295</v>
      </c>
      <c r="AU197" s="157">
        <f>[5]Ukraine!$I$195</f>
        <v>486611145.69999999</v>
      </c>
      <c r="AV197" s="157">
        <f>[5]Ukraine!$J$195</f>
        <v>21065726.100000001</v>
      </c>
      <c r="AW197" s="11"/>
      <c r="AX197" s="33" t="s">
        <v>1266</v>
      </c>
      <c r="AY197" s="33">
        <v>47</v>
      </c>
      <c r="AZ197" s="33" t="s">
        <v>399</v>
      </c>
      <c r="BA197" s="157">
        <f>[6]Ukraine!$F$195</f>
        <v>14907</v>
      </c>
      <c r="BB197" s="157">
        <f>[6]Ukraine!$G$195</f>
        <v>422955</v>
      </c>
      <c r="BC197" s="157">
        <f>[6]Ukraine!$H$195</f>
        <v>419560</v>
      </c>
      <c r="BD197" s="157">
        <f>[6]Ukraine!$I$195</f>
        <v>539656695.20000005</v>
      </c>
      <c r="BE197" s="157">
        <f>[6]Ukraine!$J$195</f>
        <v>28818045</v>
      </c>
      <c r="BG197" s="2">
        <v>47</v>
      </c>
      <c r="BH197" s="2" t="s">
        <v>399</v>
      </c>
      <c r="BI197" s="1">
        <f t="shared" si="114"/>
        <v>19248</v>
      </c>
      <c r="BJ197" s="1">
        <f t="shared" si="115"/>
        <v>19490</v>
      </c>
      <c r="BK197" s="1">
        <f t="shared" si="116"/>
        <v>17111</v>
      </c>
      <c r="BL197" s="1">
        <f t="shared" si="117"/>
        <v>16683</v>
      </c>
      <c r="BM197" s="1">
        <f t="shared" si="118"/>
        <v>14077</v>
      </c>
      <c r="BN197" s="1">
        <f t="shared" si="119"/>
        <v>14907</v>
      </c>
      <c r="BP197" s="1">
        <f t="shared" si="128"/>
        <v>484548</v>
      </c>
      <c r="BQ197" s="1">
        <f t="shared" si="129"/>
        <v>488526</v>
      </c>
      <c r="BR197" s="1">
        <f t="shared" si="130"/>
        <v>433489</v>
      </c>
      <c r="BS197" s="1">
        <f t="shared" si="131"/>
        <v>397963</v>
      </c>
      <c r="BT197" s="1">
        <f t="shared" si="132"/>
        <v>415295</v>
      </c>
      <c r="BU197" s="1">
        <f t="shared" si="133"/>
        <v>419560</v>
      </c>
      <c r="BW197" s="40" t="str">
        <f t="shared" si="120"/>
        <v/>
      </c>
      <c r="BX197" s="40" t="str">
        <f t="shared" si="120"/>
        <v/>
      </c>
      <c r="BY197" s="40" t="str">
        <f t="shared" si="120"/>
        <v/>
      </c>
      <c r="BZ197" s="40" t="str">
        <f t="shared" ref="BZ197:CB260" si="142">IF($A197=2,IF(ISNUMBER(BS197/BS$4),BS197/BS$4,""),"")</f>
        <v/>
      </c>
      <c r="CA197" s="40" t="str">
        <f t="shared" si="142"/>
        <v/>
      </c>
      <c r="CB197" s="40" t="str">
        <f t="shared" si="142"/>
        <v/>
      </c>
      <c r="CD197" s="10">
        <f t="shared" si="121"/>
        <v>12318807.4</v>
      </c>
      <c r="CE197" s="10">
        <f t="shared" si="122"/>
        <v>13053632.199999999</v>
      </c>
      <c r="CF197" s="10">
        <f t="shared" si="123"/>
        <v>13458467.199999999</v>
      </c>
      <c r="CG197" s="10">
        <f t="shared" si="124"/>
        <v>16265557.6</v>
      </c>
      <c r="CH197" s="10">
        <f t="shared" si="125"/>
        <v>21065726.100000001</v>
      </c>
      <c r="CI197" s="10">
        <f t="shared" si="126"/>
        <v>28818045</v>
      </c>
      <c r="CK197" s="40" t="str">
        <f t="shared" si="139"/>
        <v/>
      </c>
      <c r="CL197" s="40" t="str">
        <f t="shared" si="139"/>
        <v/>
      </c>
      <c r="CM197" s="40" t="str">
        <f t="shared" si="139"/>
        <v/>
      </c>
      <c r="CN197" s="40" t="str">
        <f t="shared" si="139"/>
        <v/>
      </c>
      <c r="CO197" s="40" t="str">
        <f t="shared" si="139"/>
        <v/>
      </c>
      <c r="CP197" s="40" t="str">
        <f t="shared" si="139"/>
        <v/>
      </c>
      <c r="CR197" s="9" t="str">
        <f t="shared" si="140"/>
        <v/>
      </c>
      <c r="CS197" s="9" t="str">
        <f t="shared" si="140"/>
        <v/>
      </c>
      <c r="CT197" s="9" t="str">
        <f t="shared" si="140"/>
        <v/>
      </c>
      <c r="CU197" s="9" t="str">
        <f t="shared" si="140"/>
        <v/>
      </c>
      <c r="CV197" s="9" t="str">
        <f t="shared" si="140"/>
        <v/>
      </c>
      <c r="CW197" s="9" t="str">
        <f t="shared" si="140"/>
        <v/>
      </c>
      <c r="CY197" s="9" t="str">
        <f t="shared" si="141"/>
        <v/>
      </c>
      <c r="CZ197" s="9" t="str">
        <f t="shared" si="141"/>
        <v/>
      </c>
      <c r="DA197" s="9" t="str">
        <f t="shared" si="141"/>
        <v/>
      </c>
      <c r="DB197" s="9" t="str">
        <f t="shared" si="141"/>
        <v/>
      </c>
      <c r="DC197" s="9" t="str">
        <f t="shared" si="141"/>
        <v/>
      </c>
      <c r="DD197" s="9" t="str">
        <f t="shared" si="141"/>
        <v/>
      </c>
      <c r="DF197" s="9" t="str">
        <f>IF($A197=2,IF(ISNUMBER(CR197/Ukraine!CR197),100*CR197/Ukraine!CR197,""),"")</f>
        <v/>
      </c>
      <c r="DG197" s="9" t="str">
        <f>IF($A197=2,IF(ISNUMBER(CS197/Ukraine!CS197),100*CS197/Ukraine!CS197,""),"")</f>
        <v/>
      </c>
      <c r="DH197" s="9" t="str">
        <f>IF($A197=2,IF(ISNUMBER(CT197/Ukraine!CT197),100*CT197/Ukraine!CT197,""),"")</f>
        <v/>
      </c>
      <c r="DI197" s="9" t="str">
        <f>IF($A197=2,IF(ISNUMBER(CU197/Ukraine!CU197),100*CU197/Ukraine!CU197,""),"")</f>
        <v/>
      </c>
      <c r="DJ197" s="9" t="str">
        <f>IF($A197=2,IF(ISNUMBER(CV197/Ukraine!CV197),100*CV197/Ukraine!CV197,""),"")</f>
        <v/>
      </c>
      <c r="DK197" s="9" t="str">
        <f>IF($A197=2,IF(ISNUMBER(CW197/Ukraine!CW197),100*CW197/Ukraine!CW197,""),"")</f>
        <v/>
      </c>
      <c r="DM197" s="40" t="str">
        <f t="shared" ref="DM197:DM260" si="143">IF($A197=2,IF(ISNUMBER(BQ197/BP197),BQ197/BP197-1,""),"")</f>
        <v/>
      </c>
      <c r="DN197" s="40" t="str">
        <f t="shared" ref="DN197:DN260" si="144">IF($A197=2,IF(ISNUMBER(BR197/BQ197),BR197/BQ197-1,""),"")</f>
        <v/>
      </c>
      <c r="DO197" s="40" t="str">
        <f t="shared" ref="DO197:DO260" si="145">IF($A197=2,IF(ISNUMBER(BS197/BR197),BS197/BR197-1,""),"")</f>
        <v/>
      </c>
      <c r="DP197" s="40" t="str">
        <f t="shared" ref="DP197:DP260" si="146">IF($A197=2,IF(ISNUMBER(BT197/BS197),BT197/BS197-1,""),"")</f>
        <v/>
      </c>
      <c r="DQ197" s="40" t="str">
        <f t="shared" ref="DQ197:DQ260" si="147">IF($A197=2,IF(ISNUMBER(BU197/BT197),BU197/BT197-1,""),"")</f>
        <v/>
      </c>
      <c r="DR197" s="40" t="str">
        <f t="shared" ref="DR197:DR260" si="148">IF($A197=2,IF(ISNUMBER(BU197/BP197),BU197/BP197-1,IF(ISNUMBER(BU197/BQ197),BU197/BQ197-1,IF(ISNUMBER(BT197/BP197),BT197/BP197-1,""))),"")</f>
        <v/>
      </c>
      <c r="DT197" s="40" t="str">
        <f t="shared" si="134"/>
        <v/>
      </c>
      <c r="DU197" s="40" t="str">
        <f t="shared" si="135"/>
        <v/>
      </c>
      <c r="DV197" s="40" t="str">
        <f t="shared" si="136"/>
        <v/>
      </c>
      <c r="DW197" s="40" t="str">
        <f t="shared" si="137"/>
        <v/>
      </c>
      <c r="DX197" s="40" t="str">
        <f t="shared" si="138"/>
        <v/>
      </c>
      <c r="DY197" s="40" t="str">
        <f t="shared" si="127"/>
        <v/>
      </c>
    </row>
    <row r="198" spans="1:129" x14ac:dyDescent="0.2">
      <c r="A198" s="39">
        <f>'Industry selection'!C198</f>
        <v>2</v>
      </c>
      <c r="B198" s="2">
        <v>47.1</v>
      </c>
      <c r="C198" s="2" t="s">
        <v>401</v>
      </c>
      <c r="E198" s="30" t="s">
        <v>400</v>
      </c>
      <c r="F198" s="31">
        <v>47.1</v>
      </c>
      <c r="G198" s="32" t="s">
        <v>401</v>
      </c>
      <c r="H198" s="157">
        <f>[1]Ukraine!$F$196</f>
        <v>9431</v>
      </c>
      <c r="I198" s="157">
        <f>[1]Ukraine!$G$196</f>
        <v>257444</v>
      </c>
      <c r="J198" s="157">
        <f>[1]Ukraine!$H$196</f>
        <v>254054</v>
      </c>
      <c r="K198" s="157">
        <f>[1]Ukraine!$I$196</f>
        <v>127725154.59999999</v>
      </c>
      <c r="L198" s="157">
        <f>[1]Ukraine!$J$196</f>
        <v>5124207.5</v>
      </c>
      <c r="M198" s="11"/>
      <c r="N198" s="33" t="s">
        <v>922</v>
      </c>
      <c r="O198" s="36">
        <v>47.1</v>
      </c>
      <c r="P198" s="35" t="s">
        <v>401</v>
      </c>
      <c r="Q198" s="157">
        <f>[2]Ukraine!$F$196</f>
        <v>9607</v>
      </c>
      <c r="R198" s="157">
        <f>[2]Ukraine!$G$196</f>
        <v>258137</v>
      </c>
      <c r="S198" s="157">
        <f>[2]Ukraine!$H$196</f>
        <v>255971</v>
      </c>
      <c r="T198" s="157">
        <f>[2]Ukraine!$I$196</f>
        <v>154410817.69999999</v>
      </c>
      <c r="U198" s="157">
        <f>[2]Ukraine!$J$196</f>
        <v>5670729.4000000004</v>
      </c>
      <c r="V198" s="11"/>
      <c r="W198" s="36" t="s">
        <v>1267</v>
      </c>
      <c r="X198" s="36">
        <v>47.1</v>
      </c>
      <c r="Y198" s="36" t="s">
        <v>401</v>
      </c>
      <c r="Z198" s="157">
        <f>[3]Ukraine!$F$196</f>
        <v>8369</v>
      </c>
      <c r="AA198" s="157">
        <f>[3]Ukraine!$G$196</f>
        <v>227284</v>
      </c>
      <c r="AB198" s="157">
        <f>[3]Ukraine!$H$196</f>
        <v>225157</v>
      </c>
      <c r="AC198" s="157">
        <f>[3]Ukraine!$I$196</f>
        <v>162418493.30000001</v>
      </c>
      <c r="AD198" s="157">
        <f>[3]Ukraine!$J$196</f>
        <v>6236432.2000000002</v>
      </c>
      <c r="AE198" s="11"/>
      <c r="AF198" s="37" t="s">
        <v>1267</v>
      </c>
      <c r="AG198" s="37">
        <v>47.1</v>
      </c>
      <c r="AH198" s="37" t="s">
        <v>401</v>
      </c>
      <c r="AI198" s="157">
        <f>[4]Ukraine!$F$196</f>
        <v>8019</v>
      </c>
      <c r="AJ198" s="157">
        <f>[4]Ukraine!$G$196</f>
        <v>210986</v>
      </c>
      <c r="AK198" s="157">
        <f>[4]Ukraine!$H$196</f>
        <v>208825</v>
      </c>
      <c r="AL198" s="157">
        <f>[4]Ukraine!$I$196</f>
        <v>198667887.5</v>
      </c>
      <c r="AM198" s="157">
        <f>[4]Ukraine!$J$196</f>
        <v>8040885.5999999996</v>
      </c>
      <c r="AN198" s="11"/>
      <c r="AO198" s="11" t="s">
        <v>1267</v>
      </c>
      <c r="AP198" s="11">
        <v>47.1</v>
      </c>
      <c r="AQ198" s="11" t="s">
        <v>401</v>
      </c>
      <c r="AR198" s="157">
        <f>[5]Ukraine!$F$196</f>
        <v>6625</v>
      </c>
      <c r="AS198" s="157">
        <f>[5]Ukraine!$G$196</f>
        <v>219278</v>
      </c>
      <c r="AT198" s="157">
        <f>[5]Ukraine!$H$196</f>
        <v>217875</v>
      </c>
      <c r="AU198" s="157">
        <f>[5]Ukraine!$I$196</f>
        <v>238204247.5</v>
      </c>
      <c r="AV198" s="157">
        <f>[5]Ukraine!$J$196</f>
        <v>10884648</v>
      </c>
      <c r="AW198" s="11"/>
      <c r="AX198" s="33" t="s">
        <v>1267</v>
      </c>
      <c r="AY198" s="33">
        <v>47.1</v>
      </c>
      <c r="AZ198" s="33" t="s">
        <v>401</v>
      </c>
      <c r="BA198" s="157">
        <f>[6]Ukraine!$F$196</f>
        <v>6826</v>
      </c>
      <c r="BB198" s="157">
        <f>[6]Ukraine!$G$196</f>
        <v>219152</v>
      </c>
      <c r="BC198" s="157">
        <f>[6]Ukraine!$H$196</f>
        <v>217601</v>
      </c>
      <c r="BD198" s="157">
        <f>[6]Ukraine!$I$196</f>
        <v>269920475.19999999</v>
      </c>
      <c r="BE198" s="157">
        <f>[6]Ukraine!$J$196</f>
        <v>14325870.5</v>
      </c>
      <c r="BG198" s="2">
        <v>47.1</v>
      </c>
      <c r="BH198" s="2" t="s">
        <v>401</v>
      </c>
      <c r="BI198" s="1">
        <f t="shared" ref="BI198:BI261" si="149">IF($A198&gt;=1,H198,"")</f>
        <v>9431</v>
      </c>
      <c r="BJ198" s="1">
        <f t="shared" ref="BJ198:BJ261" si="150">IF($A198&gt;=1,Q198,"")</f>
        <v>9607</v>
      </c>
      <c r="BK198" s="1">
        <f t="shared" ref="BK198:BK261" si="151">IF($A198&gt;=1,Z198,"")</f>
        <v>8369</v>
      </c>
      <c r="BL198" s="1">
        <f t="shared" ref="BL198:BL261" si="152">IF($A198&gt;=1,AI198,"")</f>
        <v>8019</v>
      </c>
      <c r="BM198" s="1">
        <f t="shared" ref="BM198:BM261" si="153">IF($A198&gt;=1,AR198,"")</f>
        <v>6625</v>
      </c>
      <c r="BN198" s="1">
        <f t="shared" ref="BN198:BN261" si="154">IF($A198&gt;=1,BA198,"")</f>
        <v>6826</v>
      </c>
      <c r="BP198" s="1">
        <f t="shared" si="128"/>
        <v>254054</v>
      </c>
      <c r="BQ198" s="1">
        <f t="shared" si="129"/>
        <v>255971</v>
      </c>
      <c r="BR198" s="1">
        <f t="shared" si="130"/>
        <v>225157</v>
      </c>
      <c r="BS198" s="1">
        <f t="shared" si="131"/>
        <v>208825</v>
      </c>
      <c r="BT198" s="1">
        <f t="shared" si="132"/>
        <v>217875</v>
      </c>
      <c r="BU198" s="1">
        <f t="shared" si="133"/>
        <v>217601</v>
      </c>
      <c r="BW198" s="40">
        <f t="shared" ref="BW198:BZ261" si="155">IF($A198=2,IF(ISNUMBER(BP198/BP$4),BP198/BP$4,""),"")</f>
        <v>3.484633495160612E-2</v>
      </c>
      <c r="BX198" s="40">
        <f t="shared" si="155"/>
        <v>3.6485157624473026E-2</v>
      </c>
      <c r="BY198" s="40">
        <f t="shared" si="155"/>
        <v>3.6356769358630983E-2</v>
      </c>
      <c r="BZ198" s="40">
        <f t="shared" si="155"/>
        <v>3.61406478231674E-2</v>
      </c>
      <c r="CA198" s="40">
        <f t="shared" si="142"/>
        <v>3.8130892349512266E-2</v>
      </c>
      <c r="CB198" s="40">
        <f t="shared" si="142"/>
        <v>3.8078180655288181E-2</v>
      </c>
      <c r="CD198" s="10">
        <f t="shared" ref="CD198:CD261" si="156">IF($A198&gt;=1,L198,"")</f>
        <v>5124207.5</v>
      </c>
      <c r="CE198" s="10">
        <f t="shared" ref="CE198:CE261" si="157">IF($A198&gt;=1,U198,"")</f>
        <v>5670729.4000000004</v>
      </c>
      <c r="CF198" s="10">
        <f t="shared" ref="CF198:CF261" si="158">IF($A198&gt;=1,AD198,"")</f>
        <v>6236432.2000000002</v>
      </c>
      <c r="CG198" s="10">
        <f t="shared" ref="CG198:CG261" si="159">IF($A198&gt;=1,AM198,"")</f>
        <v>8040885.5999999996</v>
      </c>
      <c r="CH198" s="10">
        <f t="shared" ref="CH198:CH261" si="160">IF($A198&gt;=1,AV198,"")</f>
        <v>10884648</v>
      </c>
      <c r="CI198" s="10">
        <f t="shared" ref="CI198:CI261" si="161">IF($A198&gt;=1,BE198,"")</f>
        <v>14325870.5</v>
      </c>
      <c r="CK198" s="40">
        <f t="shared" si="139"/>
        <v>1.9242116332156278E-2</v>
      </c>
      <c r="CL198" s="40">
        <f t="shared" si="139"/>
        <v>2.1011693132055115E-2</v>
      </c>
      <c r="CM198" s="40">
        <f t="shared" si="139"/>
        <v>2.3846816428626814E-2</v>
      </c>
      <c r="CN198" s="40">
        <f t="shared" si="139"/>
        <v>2.7182912439532223E-2</v>
      </c>
      <c r="CO198" s="40">
        <f t="shared" si="139"/>
        <v>3.0165473888721071E-2</v>
      </c>
      <c r="CP198" s="40">
        <f t="shared" si="139"/>
        <v>3.0302324109007586E-2</v>
      </c>
      <c r="CR198" s="9">
        <f t="shared" si="140"/>
        <v>20.169757216969622</v>
      </c>
      <c r="CS198" s="9">
        <f t="shared" si="140"/>
        <v>22.153796328490337</v>
      </c>
      <c r="CT198" s="9">
        <f t="shared" si="140"/>
        <v>27.698149291383345</v>
      </c>
      <c r="CU198" s="9">
        <f t="shared" si="140"/>
        <v>38.505378187477554</v>
      </c>
      <c r="CV198" s="9">
        <f t="shared" si="140"/>
        <v>49.958223752151461</v>
      </c>
      <c r="CW198" s="9">
        <f t="shared" si="140"/>
        <v>65.83549937730065</v>
      </c>
      <c r="CY198" s="9">
        <f t="shared" si="141"/>
        <v>55.219914400981722</v>
      </c>
      <c r="CZ198" s="9">
        <f t="shared" si="141"/>
        <v>57.589700854029402</v>
      </c>
      <c r="DA198" s="9">
        <f t="shared" si="141"/>
        <v>65.591131581017805</v>
      </c>
      <c r="DB198" s="9">
        <f t="shared" si="141"/>
        <v>75.214236813173684</v>
      </c>
      <c r="DC198" s="9">
        <f t="shared" si="141"/>
        <v>79.110327689739776</v>
      </c>
      <c r="DD198" s="9">
        <f t="shared" si="141"/>
        <v>79.579233008337795</v>
      </c>
      <c r="DF198" s="9">
        <f>IF($A198=2,IF(ISNUMBER(CR198/Ukraine!CR198),100*CR198/Ukraine!CR198,""),"")</f>
        <v>100</v>
      </c>
      <c r="DG198" s="9">
        <f>IF($A198=2,IF(ISNUMBER(CS198/Ukraine!CS198),100*CS198/Ukraine!CS198,""),"")</f>
        <v>100.00000000000001</v>
      </c>
      <c r="DH198" s="9">
        <f>IF($A198=2,IF(ISNUMBER(CT198/Ukraine!CT198),100*CT198/Ukraine!CT198,""),"")</f>
        <v>99.999999999999986</v>
      </c>
      <c r="DI198" s="9">
        <f>IF($A198=2,IF(ISNUMBER(CU198/Ukraine!CU198),100*CU198/Ukraine!CU198,""),"")</f>
        <v>100</v>
      </c>
      <c r="DJ198" s="9">
        <f>IF($A198=2,IF(ISNUMBER(CV198/Ukraine!CV198),100*CV198/Ukraine!CV198,""),"")</f>
        <v>100</v>
      </c>
      <c r="DK198" s="9">
        <f>IF($A198=2,IF(ISNUMBER(CW198/Ukraine!CW198),100*CW198/Ukraine!CW198,""),"")</f>
        <v>100</v>
      </c>
      <c r="DM198" s="40">
        <f t="shared" si="143"/>
        <v>7.5456399033275723E-3</v>
      </c>
      <c r="DN198" s="40">
        <f t="shared" si="144"/>
        <v>-0.12038082439026299</v>
      </c>
      <c r="DO198" s="40">
        <f t="shared" si="145"/>
        <v>-7.2536052621059999E-2</v>
      </c>
      <c r="DP198" s="40">
        <f t="shared" si="146"/>
        <v>4.3337722973781911E-2</v>
      </c>
      <c r="DQ198" s="40">
        <f t="shared" si="147"/>
        <v>-1.2576018359150565E-3</v>
      </c>
      <c r="DR198" s="40">
        <f t="shared" si="148"/>
        <v>-0.14348524329473267</v>
      </c>
      <c r="DT198" s="40">
        <f t="shared" si="134"/>
        <v>9.8367029914046888E-2</v>
      </c>
      <c r="DU198" s="40">
        <f t="shared" si="135"/>
        <v>0.25026649521747335</v>
      </c>
      <c r="DV198" s="40">
        <f t="shared" si="136"/>
        <v>0.39017873657920688</v>
      </c>
      <c r="DW198" s="40">
        <f t="shared" si="137"/>
        <v>0.29743495853777957</v>
      </c>
      <c r="DX198" s="40">
        <f t="shared" si="138"/>
        <v>0.31781105156817002</v>
      </c>
      <c r="DY198" s="40">
        <f t="shared" ref="DY198:DY261" si="162">IF($A198=2,IF(ISNUMBER(CW198/CR198),CW198/CR198-1,IF(ISNUMBER(CW198/CS198),CW198/CS198-1,IF(ISNUMBER(CV198/CR198),CV198/CR198-1,""))),"")</f>
        <v>2.2640699969313771</v>
      </c>
    </row>
    <row r="199" spans="1:129" x14ac:dyDescent="0.2">
      <c r="A199" s="39">
        <f>'Industry selection'!C199</f>
        <v>2</v>
      </c>
      <c r="B199" s="2">
        <v>47.2</v>
      </c>
      <c r="C199" s="2" t="s">
        <v>403</v>
      </c>
      <c r="E199" s="30" t="s">
        <v>402</v>
      </c>
      <c r="F199" s="31">
        <v>47.2</v>
      </c>
      <c r="G199" s="32" t="s">
        <v>403</v>
      </c>
      <c r="H199" s="157">
        <f>[1]Ukraine!$F$197</f>
        <v>1209</v>
      </c>
      <c r="I199" s="157">
        <f>[1]Ukraine!$G$197</f>
        <v>11670</v>
      </c>
      <c r="J199" s="157">
        <f>[1]Ukraine!$H$197</f>
        <v>11402</v>
      </c>
      <c r="K199" s="157">
        <f>[1]Ukraine!$I$197</f>
        <v>7984010.2000000002</v>
      </c>
      <c r="L199" s="157">
        <f>[1]Ukraine!$J$197</f>
        <v>266060.2</v>
      </c>
      <c r="M199" s="11"/>
      <c r="N199" s="33" t="s">
        <v>923</v>
      </c>
      <c r="O199" s="36">
        <v>47.2</v>
      </c>
      <c r="P199" s="35" t="s">
        <v>403</v>
      </c>
      <c r="Q199" s="157">
        <f>[2]Ukraine!$F$197</f>
        <v>1108</v>
      </c>
      <c r="R199" s="157">
        <f>[2]Ukraine!$G$197</f>
        <v>9467</v>
      </c>
      <c r="S199" s="157">
        <f>[2]Ukraine!$H$197</f>
        <v>9319</v>
      </c>
      <c r="T199" s="157">
        <f>[2]Ukraine!$I$197</f>
        <v>5272347.5</v>
      </c>
      <c r="U199" s="157">
        <f>[2]Ukraine!$J$197</f>
        <v>204806</v>
      </c>
      <c r="V199" s="11"/>
      <c r="W199" s="36" t="s">
        <v>1268</v>
      </c>
      <c r="X199" s="36">
        <v>47.2</v>
      </c>
      <c r="Y199" s="36" t="s">
        <v>403</v>
      </c>
      <c r="Z199" s="157">
        <f>[3]Ukraine!$F$197</f>
        <v>955</v>
      </c>
      <c r="AA199" s="157">
        <f>[3]Ukraine!$G$197</f>
        <v>8355</v>
      </c>
      <c r="AB199" s="157">
        <f>[3]Ukraine!$H$197</f>
        <v>8076</v>
      </c>
      <c r="AC199" s="157">
        <f>[3]Ukraine!$I$197</f>
        <v>5998644.5999999996</v>
      </c>
      <c r="AD199" s="157">
        <f>[3]Ukraine!$J$197</f>
        <v>189964</v>
      </c>
      <c r="AE199" s="11"/>
      <c r="AF199" s="37" t="s">
        <v>1268</v>
      </c>
      <c r="AG199" s="37">
        <v>47.2</v>
      </c>
      <c r="AH199" s="37" t="s">
        <v>403</v>
      </c>
      <c r="AI199" s="157">
        <f>[4]Ukraine!$F$197</f>
        <v>945</v>
      </c>
      <c r="AJ199" s="157">
        <f>[4]Ukraine!$G$197</f>
        <v>7929</v>
      </c>
      <c r="AK199" s="157">
        <f>[4]Ukraine!$H$197</f>
        <v>7588</v>
      </c>
      <c r="AL199" s="157">
        <f>[4]Ukraine!$I$197</f>
        <v>5279675.0999999996</v>
      </c>
      <c r="AM199" s="157">
        <f>[4]Ukraine!$J$197</f>
        <v>202224</v>
      </c>
      <c r="AN199" s="11"/>
      <c r="AO199" s="11" t="s">
        <v>1268</v>
      </c>
      <c r="AP199" s="11">
        <v>47.2</v>
      </c>
      <c r="AQ199" s="11" t="s">
        <v>403</v>
      </c>
      <c r="AR199" s="157">
        <f>[5]Ukraine!$F$197</f>
        <v>814</v>
      </c>
      <c r="AS199" s="157">
        <f>[5]Ukraine!$G$197</f>
        <v>8807</v>
      </c>
      <c r="AT199" s="157">
        <f>[5]Ukraine!$H$197</f>
        <v>8627</v>
      </c>
      <c r="AU199" s="157">
        <f>[5]Ukraine!$I$197</f>
        <v>7024994.5</v>
      </c>
      <c r="AV199" s="157">
        <f>[5]Ukraine!$J$197</f>
        <v>282214</v>
      </c>
      <c r="AW199" s="11"/>
      <c r="AX199" s="33" t="s">
        <v>1268</v>
      </c>
      <c r="AY199" s="33">
        <v>47.2</v>
      </c>
      <c r="AZ199" s="33" t="s">
        <v>403</v>
      </c>
      <c r="BA199" s="157">
        <f>[6]Ukraine!$F$197</f>
        <v>877</v>
      </c>
      <c r="BB199" s="157">
        <f>[6]Ukraine!$G$197</f>
        <v>9117</v>
      </c>
      <c r="BC199" s="157">
        <f>[6]Ukraine!$H$197</f>
        <v>8853</v>
      </c>
      <c r="BD199" s="157">
        <f>[6]Ukraine!$I$197</f>
        <v>9665146.6999999993</v>
      </c>
      <c r="BE199" s="157">
        <f>[6]Ukraine!$J$197</f>
        <v>457183.9</v>
      </c>
      <c r="BG199" s="2">
        <v>47.2</v>
      </c>
      <c r="BH199" s="2" t="s">
        <v>403</v>
      </c>
      <c r="BI199" s="1">
        <f t="shared" si="149"/>
        <v>1209</v>
      </c>
      <c r="BJ199" s="1">
        <f t="shared" si="150"/>
        <v>1108</v>
      </c>
      <c r="BK199" s="1">
        <f t="shared" si="151"/>
        <v>955</v>
      </c>
      <c r="BL199" s="1">
        <f t="shared" si="152"/>
        <v>945</v>
      </c>
      <c r="BM199" s="1">
        <f t="shared" si="153"/>
        <v>814</v>
      </c>
      <c r="BN199" s="1">
        <f t="shared" si="154"/>
        <v>877</v>
      </c>
      <c r="BP199" s="1">
        <f t="shared" si="128"/>
        <v>11402</v>
      </c>
      <c r="BQ199" s="1">
        <f t="shared" si="129"/>
        <v>9319</v>
      </c>
      <c r="BR199" s="1">
        <f t="shared" si="130"/>
        <v>8076</v>
      </c>
      <c r="BS199" s="1">
        <f t="shared" si="131"/>
        <v>7588</v>
      </c>
      <c r="BT199" s="1">
        <f t="shared" si="132"/>
        <v>8627</v>
      </c>
      <c r="BU199" s="1">
        <f t="shared" si="133"/>
        <v>8853</v>
      </c>
      <c r="BW199" s="40">
        <f t="shared" si="155"/>
        <v>1.5639112594889788E-3</v>
      </c>
      <c r="BX199" s="40">
        <f t="shared" si="155"/>
        <v>1.3282957206186019E-3</v>
      </c>
      <c r="BY199" s="40">
        <f t="shared" si="155"/>
        <v>1.3040557004237211E-3</v>
      </c>
      <c r="BZ199" s="40">
        <f t="shared" si="155"/>
        <v>1.3132299086900238E-3</v>
      </c>
      <c r="CA199" s="40">
        <f t="shared" si="142"/>
        <v>1.5098345762443708E-3</v>
      </c>
      <c r="CB199" s="40">
        <f t="shared" si="142"/>
        <v>1.5491938609715316E-3</v>
      </c>
      <c r="CD199" s="10">
        <f t="shared" si="156"/>
        <v>266060.2</v>
      </c>
      <c r="CE199" s="10">
        <f t="shared" si="157"/>
        <v>204806</v>
      </c>
      <c r="CF199" s="10">
        <f t="shared" si="158"/>
        <v>189964</v>
      </c>
      <c r="CG199" s="10">
        <f t="shared" si="159"/>
        <v>202224</v>
      </c>
      <c r="CH199" s="10">
        <f t="shared" si="160"/>
        <v>282214</v>
      </c>
      <c r="CI199" s="10">
        <f t="shared" si="161"/>
        <v>457183.9</v>
      </c>
      <c r="CK199" s="40">
        <f t="shared" si="139"/>
        <v>9.9909328803659213E-4</v>
      </c>
      <c r="CL199" s="40">
        <f t="shared" si="139"/>
        <v>7.5886548626419726E-4</v>
      </c>
      <c r="CM199" s="40">
        <f t="shared" si="139"/>
        <v>7.263827282605051E-4</v>
      </c>
      <c r="CN199" s="40">
        <f t="shared" si="139"/>
        <v>6.8363580314735042E-4</v>
      </c>
      <c r="CO199" s="40">
        <f t="shared" si="139"/>
        <v>7.821216678786056E-4</v>
      </c>
      <c r="CP199" s="40">
        <f t="shared" si="139"/>
        <v>9.6704313467164981E-4</v>
      </c>
      <c r="CR199" s="9">
        <f t="shared" si="140"/>
        <v>23.334520259603579</v>
      </c>
      <c r="CS199" s="9">
        <f t="shared" si="140"/>
        <v>21.977250777980469</v>
      </c>
      <c r="CT199" s="9">
        <f t="shared" si="140"/>
        <v>23.52204061416543</v>
      </c>
      <c r="CU199" s="9">
        <f t="shared" si="140"/>
        <v>26.650500790722194</v>
      </c>
      <c r="CV199" s="9">
        <f t="shared" si="140"/>
        <v>32.712878173177238</v>
      </c>
      <c r="CW199" s="9">
        <f t="shared" si="140"/>
        <v>51.641692081780192</v>
      </c>
      <c r="CY199" s="9">
        <f t="shared" si="141"/>
        <v>63.884269773916344</v>
      </c>
      <c r="CZ199" s="9">
        <f t="shared" si="141"/>
        <v>57.130763465140532</v>
      </c>
      <c r="DA199" s="9">
        <f t="shared" si="141"/>
        <v>55.701817646630026</v>
      </c>
      <c r="DB199" s="9">
        <f t="shared" si="141"/>
        <v>52.057587070134005</v>
      </c>
      <c r="DC199" s="9">
        <f t="shared" si="141"/>
        <v>51.801811945788756</v>
      </c>
      <c r="DD199" s="9">
        <f t="shared" si="141"/>
        <v>62.422344874591552</v>
      </c>
      <c r="DF199" s="9">
        <f>IF($A199=2,IF(ISNUMBER(CR199/Ukraine!CR199),100*CR199/Ukraine!CR199,""),"")</f>
        <v>100</v>
      </c>
      <c r="DG199" s="9">
        <f>IF($A199=2,IF(ISNUMBER(CS199/Ukraine!CS199),100*CS199/Ukraine!CS199,""),"")</f>
        <v>100.00000000000001</v>
      </c>
      <c r="DH199" s="9">
        <f>IF($A199=2,IF(ISNUMBER(CT199/Ukraine!CT199),100*CT199/Ukraine!CT199,""),"")</f>
        <v>100</v>
      </c>
      <c r="DI199" s="9">
        <f>IF($A199=2,IF(ISNUMBER(CU199/Ukraine!CU199),100*CU199/Ukraine!CU199,""),"")</f>
        <v>100</v>
      </c>
      <c r="DJ199" s="9">
        <f>IF($A199=2,IF(ISNUMBER(CV199/Ukraine!CV199),100*CV199/Ukraine!CV199,""),"")</f>
        <v>100</v>
      </c>
      <c r="DK199" s="9">
        <f>IF($A199=2,IF(ISNUMBER(CW199/Ukraine!CW199),100*CW199/Ukraine!CW199,""),"")</f>
        <v>100</v>
      </c>
      <c r="DM199" s="40">
        <f t="shared" si="143"/>
        <v>-0.18268724785125412</v>
      </c>
      <c r="DN199" s="40">
        <f t="shared" si="144"/>
        <v>-0.13338341023714995</v>
      </c>
      <c r="DO199" s="40">
        <f t="shared" si="145"/>
        <v>-6.0425953442298175E-2</v>
      </c>
      <c r="DP199" s="40">
        <f t="shared" si="146"/>
        <v>0.13692672641012127</v>
      </c>
      <c r="DQ199" s="40">
        <f t="shared" si="147"/>
        <v>2.6196823924887092E-2</v>
      </c>
      <c r="DR199" s="40">
        <f t="shared" si="148"/>
        <v>-0.22355727065427122</v>
      </c>
      <c r="DT199" s="40">
        <f t="shared" si="134"/>
        <v>-5.816573327941077E-2</v>
      </c>
      <c r="DU199" s="40">
        <f t="shared" si="135"/>
        <v>7.0290404008708895E-2</v>
      </c>
      <c r="DV199" s="40">
        <f t="shared" si="136"/>
        <v>0.13300122331532505</v>
      </c>
      <c r="DW199" s="40">
        <f t="shared" si="137"/>
        <v>0.22747705306031363</v>
      </c>
      <c r="DX199" s="40">
        <f t="shared" si="138"/>
        <v>0.57863492806706152</v>
      </c>
      <c r="DY199" s="40">
        <f t="shared" si="162"/>
        <v>1.2131027982255809</v>
      </c>
    </row>
    <row r="200" spans="1:129" x14ac:dyDescent="0.2">
      <c r="A200" s="39">
        <f>'Industry selection'!C200</f>
        <v>2</v>
      </c>
      <c r="B200" s="2">
        <v>47.3</v>
      </c>
      <c r="C200" s="2" t="s">
        <v>405</v>
      </c>
      <c r="E200" s="30" t="s">
        <v>404</v>
      </c>
      <c r="F200" s="31">
        <v>47.3</v>
      </c>
      <c r="G200" s="32" t="s">
        <v>405</v>
      </c>
      <c r="H200" s="157">
        <f>[1]Ukraine!$F$198</f>
        <v>1316</v>
      </c>
      <c r="I200" s="157">
        <f>[1]Ukraine!$G$198</f>
        <v>49465</v>
      </c>
      <c r="J200" s="157">
        <f>[1]Ukraine!$H$198</f>
        <v>48834</v>
      </c>
      <c r="K200" s="157">
        <f>[1]Ukraine!$I$198</f>
        <v>63042483.200000003</v>
      </c>
      <c r="L200" s="157">
        <f>[1]Ukraine!$J$198</f>
        <v>1872438.6</v>
      </c>
      <c r="M200" s="11"/>
      <c r="N200" s="33" t="s">
        <v>924</v>
      </c>
      <c r="O200" s="36">
        <v>47.3</v>
      </c>
      <c r="P200" s="35" t="s">
        <v>405</v>
      </c>
      <c r="Q200" s="157">
        <f>[2]Ukraine!$F$198</f>
        <v>1381</v>
      </c>
      <c r="R200" s="157">
        <f>[2]Ukraine!$G$198</f>
        <v>56431</v>
      </c>
      <c r="S200" s="157">
        <f>[2]Ukraine!$H$198</f>
        <v>55991</v>
      </c>
      <c r="T200" s="157">
        <f>[2]Ukraine!$I$198</f>
        <v>70591894.099999994</v>
      </c>
      <c r="U200" s="157">
        <f>[2]Ukraine!$J$198</f>
        <v>1745852.4</v>
      </c>
      <c r="V200" s="11"/>
      <c r="W200" s="36" t="s">
        <v>1269</v>
      </c>
      <c r="X200" s="36">
        <v>47.3</v>
      </c>
      <c r="Y200" s="36" t="s">
        <v>405</v>
      </c>
      <c r="Z200" s="157">
        <f>[3]Ukraine!$F$198</f>
        <v>1191</v>
      </c>
      <c r="AA200" s="157">
        <f>[3]Ukraine!$G$198</f>
        <v>44076</v>
      </c>
      <c r="AB200" s="157">
        <f>[3]Ukraine!$H$198</f>
        <v>43863</v>
      </c>
      <c r="AC200" s="157">
        <f>[3]Ukraine!$I$198</f>
        <v>83223899.799999997</v>
      </c>
      <c r="AD200" s="157">
        <f>[3]Ukraine!$J$198</f>
        <v>1521134.4</v>
      </c>
      <c r="AE200" s="11"/>
      <c r="AF200" s="37" t="s">
        <v>1269</v>
      </c>
      <c r="AG200" s="37">
        <v>47.3</v>
      </c>
      <c r="AH200" s="37" t="s">
        <v>405</v>
      </c>
      <c r="AI200" s="157">
        <f>[4]Ukraine!$F$198</f>
        <v>1256</v>
      </c>
      <c r="AJ200" s="157">
        <f>[4]Ukraine!$G$198</f>
        <v>47617</v>
      </c>
      <c r="AK200" s="157">
        <f>[4]Ukraine!$H$198</f>
        <v>47347</v>
      </c>
      <c r="AL200" s="157">
        <f>[4]Ukraine!$I$198</f>
        <v>87145291.200000003</v>
      </c>
      <c r="AM200" s="157">
        <f>[4]Ukraine!$J$198</f>
        <v>1928741.3</v>
      </c>
      <c r="AN200" s="11"/>
      <c r="AO200" s="11" t="s">
        <v>1269</v>
      </c>
      <c r="AP200" s="11">
        <v>47.3</v>
      </c>
      <c r="AQ200" s="11" t="s">
        <v>405</v>
      </c>
      <c r="AR200" s="157">
        <f>[5]Ukraine!$F$198</f>
        <v>1157</v>
      </c>
      <c r="AS200" s="157">
        <f>[5]Ukraine!$G$198</f>
        <v>40949</v>
      </c>
      <c r="AT200" s="157">
        <f>[5]Ukraine!$H$198</f>
        <v>40744</v>
      </c>
      <c r="AU200" s="157">
        <f>[5]Ukraine!$I$198</f>
        <v>79219552.299999997</v>
      </c>
      <c r="AV200" s="157">
        <f>[5]Ukraine!$J$198</f>
        <v>1812206.7</v>
      </c>
      <c r="AW200" s="11"/>
      <c r="AX200" s="33" t="s">
        <v>1269</v>
      </c>
      <c r="AY200" s="33">
        <v>47.3</v>
      </c>
      <c r="AZ200" s="33" t="s">
        <v>405</v>
      </c>
      <c r="BA200" s="157">
        <f>[6]Ukraine!$F$198</f>
        <v>1280</v>
      </c>
      <c r="BB200" s="157">
        <f>[6]Ukraine!$G$198</f>
        <v>46491</v>
      </c>
      <c r="BC200" s="157">
        <f>[6]Ukraine!$H$198</f>
        <v>46288</v>
      </c>
      <c r="BD200" s="157">
        <f>[6]Ukraine!$I$198</f>
        <v>73765122.700000003</v>
      </c>
      <c r="BE200" s="157">
        <f>[6]Ukraine!$J$198</f>
        <v>3037327.2</v>
      </c>
      <c r="BG200" s="2">
        <v>47.3</v>
      </c>
      <c r="BH200" s="2" t="s">
        <v>405</v>
      </c>
      <c r="BI200" s="1">
        <f t="shared" si="149"/>
        <v>1316</v>
      </c>
      <c r="BJ200" s="1">
        <f t="shared" si="150"/>
        <v>1381</v>
      </c>
      <c r="BK200" s="1">
        <f t="shared" si="151"/>
        <v>1191</v>
      </c>
      <c r="BL200" s="1">
        <f t="shared" si="152"/>
        <v>1256</v>
      </c>
      <c r="BM200" s="1">
        <f t="shared" si="153"/>
        <v>1157</v>
      </c>
      <c r="BN200" s="1">
        <f t="shared" si="154"/>
        <v>1280</v>
      </c>
      <c r="BP200" s="1">
        <f t="shared" ref="BP200:BP263" si="163">IF($A200&gt;=1,J200,"")</f>
        <v>48834</v>
      </c>
      <c r="BQ200" s="1">
        <f t="shared" ref="BQ200:BQ263" si="164">IF($A200&gt;=1,S200,"")</f>
        <v>55991</v>
      </c>
      <c r="BR200" s="1">
        <f t="shared" ref="BR200:BR263" si="165">IF($A200&gt;=1,AB200,"")</f>
        <v>43863</v>
      </c>
      <c r="BS200" s="1">
        <f t="shared" ref="BS200:BS263" si="166">IF($A200&gt;=1,AK200,"")</f>
        <v>47347</v>
      </c>
      <c r="BT200" s="1">
        <f t="shared" ref="BT200:BT263" si="167">IF($A200&gt;=1,AT200,"")</f>
        <v>40744</v>
      </c>
      <c r="BU200" s="1">
        <f t="shared" ref="BU200:BU263" si="168">IF($A200&gt;=1,BC200,"")</f>
        <v>46288</v>
      </c>
      <c r="BW200" s="40">
        <f t="shared" si="155"/>
        <v>6.6981268589620052E-3</v>
      </c>
      <c r="BX200" s="40">
        <f t="shared" si="155"/>
        <v>7.9807496183234398E-3</v>
      </c>
      <c r="BY200" s="40">
        <f t="shared" si="155"/>
        <v>7.0826888543444383E-3</v>
      </c>
      <c r="BZ200" s="40">
        <f t="shared" si="155"/>
        <v>8.1941877288806732E-3</v>
      </c>
      <c r="CA200" s="40">
        <f t="shared" si="142"/>
        <v>7.1307175118234204E-3</v>
      </c>
      <c r="CB200" s="40">
        <f t="shared" si="142"/>
        <v>8.099975763769373E-3</v>
      </c>
      <c r="CD200" s="10">
        <f t="shared" si="156"/>
        <v>1872438.6</v>
      </c>
      <c r="CE200" s="10">
        <f t="shared" si="157"/>
        <v>1745852.4</v>
      </c>
      <c r="CF200" s="10">
        <f t="shared" si="158"/>
        <v>1521134.4</v>
      </c>
      <c r="CG200" s="10">
        <f t="shared" si="159"/>
        <v>1928741.3</v>
      </c>
      <c r="CH200" s="10">
        <f t="shared" si="160"/>
        <v>1812206.7</v>
      </c>
      <c r="CI200" s="10">
        <f t="shared" si="161"/>
        <v>3037327.2</v>
      </c>
      <c r="CK200" s="40">
        <f t="shared" si="139"/>
        <v>7.0312690042352568E-3</v>
      </c>
      <c r="CL200" s="40">
        <f t="shared" si="139"/>
        <v>6.468888267294492E-3</v>
      </c>
      <c r="CM200" s="40">
        <f t="shared" si="139"/>
        <v>5.8165007871118016E-3</v>
      </c>
      <c r="CN200" s="40">
        <f t="shared" si="139"/>
        <v>6.520277552065851E-3</v>
      </c>
      <c r="CO200" s="40">
        <f t="shared" si="139"/>
        <v>5.0223097604824131E-3</v>
      </c>
      <c r="CP200" s="40">
        <f t="shared" si="139"/>
        <v>6.4246059769634606E-3</v>
      </c>
      <c r="CR200" s="9">
        <f t="shared" si="140"/>
        <v>38.342929106769873</v>
      </c>
      <c r="CS200" s="9">
        <f t="shared" si="140"/>
        <v>31.180946937900732</v>
      </c>
      <c r="CT200" s="9">
        <f t="shared" si="140"/>
        <v>34.679214827987138</v>
      </c>
      <c r="CU200" s="9">
        <f t="shared" si="140"/>
        <v>40.736293746171881</v>
      </c>
      <c r="CV200" s="9">
        <f t="shared" si="140"/>
        <v>44.477878951502063</v>
      </c>
      <c r="CW200" s="9">
        <f t="shared" si="140"/>
        <v>65.618026270307638</v>
      </c>
      <c r="CY200" s="9">
        <f t="shared" si="141"/>
        <v>104.97366132783094</v>
      </c>
      <c r="CZ200" s="9">
        <f t="shared" si="141"/>
        <v>81.056148565821658</v>
      </c>
      <c r="DA200" s="9">
        <f t="shared" si="141"/>
        <v>82.122777192789272</v>
      </c>
      <c r="DB200" s="9">
        <f t="shared" si="141"/>
        <v>79.571981602092507</v>
      </c>
      <c r="DC200" s="9">
        <f t="shared" si="141"/>
        <v>70.432039302565798</v>
      </c>
      <c r="DD200" s="9">
        <f t="shared" si="141"/>
        <v>79.316360497031056</v>
      </c>
      <c r="DF200" s="9">
        <f>IF($A200=2,IF(ISNUMBER(CR200/Ukraine!CR200),100*CR200/Ukraine!CR200,""),"")</f>
        <v>100</v>
      </c>
      <c r="DG200" s="9">
        <f>IF($A200=2,IF(ISNUMBER(CS200/Ukraine!CS200),100*CS200/Ukraine!CS200,""),"")</f>
        <v>100</v>
      </c>
      <c r="DH200" s="9">
        <f>IF($A200=2,IF(ISNUMBER(CT200/Ukraine!CT200),100*CT200/Ukraine!CT200,""),"")</f>
        <v>100</v>
      </c>
      <c r="DI200" s="9">
        <f>IF($A200=2,IF(ISNUMBER(CU200/Ukraine!CU200),100*CU200/Ukraine!CU200,""),"")</f>
        <v>100</v>
      </c>
      <c r="DJ200" s="9">
        <f>IF($A200=2,IF(ISNUMBER(CV200/Ukraine!CV200),100*CV200/Ukraine!CV200,""),"")</f>
        <v>100</v>
      </c>
      <c r="DK200" s="9">
        <f>IF($A200=2,IF(ISNUMBER(CW200/Ukraine!CW200),100*CW200/Ukraine!CW200,""),"")</f>
        <v>100</v>
      </c>
      <c r="DM200" s="40">
        <f t="shared" si="143"/>
        <v>0.14655772617438667</v>
      </c>
      <c r="DN200" s="40">
        <f t="shared" si="144"/>
        <v>-0.21660624028861786</v>
      </c>
      <c r="DO200" s="40">
        <f t="shared" si="145"/>
        <v>7.9429131614344728E-2</v>
      </c>
      <c r="DP200" s="40">
        <f t="shared" si="146"/>
        <v>-0.13945973345724116</v>
      </c>
      <c r="DQ200" s="40">
        <f t="shared" si="147"/>
        <v>0.13606911447084236</v>
      </c>
      <c r="DR200" s="40">
        <f t="shared" si="148"/>
        <v>-5.2135807019699443E-2</v>
      </c>
      <c r="DT200" s="40">
        <f t="shared" ref="DT200:DT263" si="169">IF($A200=2,IF(ISNUMBER(CS200/CR200),CS200/CR200-1,""),"")</f>
        <v>-0.18678755994164808</v>
      </c>
      <c r="DU200" s="40">
        <f t="shared" ref="DU200:DU263" si="170">IF($A200=2,IF(ISNUMBER(CT200/CS200),CT200/CS200-1,""),"")</f>
        <v>0.11219248398881132</v>
      </c>
      <c r="DV200" s="40">
        <f t="shared" ref="DV200:DV263" si="171">IF($A200=2,IF(ISNUMBER(CU200/CT200),CU200/CT200-1,""),"")</f>
        <v>0.17466020924143022</v>
      </c>
      <c r="DW200" s="40">
        <f t="shared" ref="DW200:DW263" si="172">IF($A200=2,IF(ISNUMBER(CV200/CU200),CV200/CU200-1,""),"")</f>
        <v>9.1848935218407979E-2</v>
      </c>
      <c r="DX200" s="40">
        <f t="shared" ref="DX200:DX263" si="173">IF($A200=2,IF(ISNUMBER(CW200/CV200),CW200/CV200-1,""),"")</f>
        <v>0.4752957608850108</v>
      </c>
      <c r="DY200" s="40">
        <f t="shared" si="162"/>
        <v>0.7113462064305891</v>
      </c>
    </row>
    <row r="201" spans="1:129" x14ac:dyDescent="0.2">
      <c r="A201" s="39">
        <f>'Industry selection'!C201</f>
        <v>2</v>
      </c>
      <c r="B201" s="2">
        <v>47.4</v>
      </c>
      <c r="C201" s="2" t="s">
        <v>407</v>
      </c>
      <c r="E201" s="30" t="s">
        <v>406</v>
      </c>
      <c r="F201" s="31">
        <v>47.4</v>
      </c>
      <c r="G201" s="32" t="s">
        <v>407</v>
      </c>
      <c r="H201" s="157">
        <f>[1]Ukraine!$F$199</f>
        <v>570</v>
      </c>
      <c r="I201" s="157">
        <f>[1]Ukraine!$G$199</f>
        <v>15732</v>
      </c>
      <c r="J201" s="157">
        <f>[1]Ukraine!$H$199</f>
        <v>15618</v>
      </c>
      <c r="K201" s="157">
        <f>[1]Ukraine!$I$199</f>
        <v>13084724.699999999</v>
      </c>
      <c r="L201" s="157">
        <f>[1]Ukraine!$J$199</f>
        <v>526877.1</v>
      </c>
      <c r="M201" s="11"/>
      <c r="N201" s="33" t="s">
        <v>925</v>
      </c>
      <c r="O201" s="36">
        <v>47.4</v>
      </c>
      <c r="P201" s="35" t="s">
        <v>407</v>
      </c>
      <c r="Q201" s="157">
        <f>[2]Ukraine!$F$199</f>
        <v>475</v>
      </c>
      <c r="R201" s="157">
        <f>[2]Ukraine!$G$199</f>
        <v>15106</v>
      </c>
      <c r="S201" s="157">
        <f>[2]Ukraine!$H$199</f>
        <v>15051</v>
      </c>
      <c r="T201" s="157">
        <f>[2]Ukraine!$I$199</f>
        <v>14285131.4</v>
      </c>
      <c r="U201" s="157">
        <f>[2]Ukraine!$J$199</f>
        <v>529718.30000000005</v>
      </c>
      <c r="V201" s="11"/>
      <c r="W201" s="36" t="s">
        <v>1270</v>
      </c>
      <c r="X201" s="36">
        <v>47.4</v>
      </c>
      <c r="Y201" s="36" t="s">
        <v>407</v>
      </c>
      <c r="Z201" s="157">
        <f>[3]Ukraine!$F$199</f>
        <v>420</v>
      </c>
      <c r="AA201" s="157">
        <f>[3]Ukraine!$G$199</f>
        <v>20830</v>
      </c>
      <c r="AB201" s="157">
        <f>[3]Ukraine!$H$199</f>
        <v>20690</v>
      </c>
      <c r="AC201" s="157">
        <f>[3]Ukraine!$I$199</f>
        <v>24014841.5</v>
      </c>
      <c r="AD201" s="157">
        <f>[3]Ukraine!$J$199</f>
        <v>571800.80000000005</v>
      </c>
      <c r="AE201" s="11"/>
      <c r="AF201" s="37" t="s">
        <v>1270</v>
      </c>
      <c r="AG201" s="37">
        <v>47.4</v>
      </c>
      <c r="AH201" s="37" t="s">
        <v>407</v>
      </c>
      <c r="AI201" s="157">
        <f>[4]Ukraine!$F$199</f>
        <v>386</v>
      </c>
      <c r="AJ201" s="157">
        <f>[4]Ukraine!$G$199</f>
        <v>12223</v>
      </c>
      <c r="AK201" s="157">
        <f>[4]Ukraine!$H$199</f>
        <v>12093</v>
      </c>
      <c r="AL201" s="157">
        <f>[4]Ukraine!$I$199</f>
        <v>18559916.899999999</v>
      </c>
      <c r="AM201" s="157">
        <f>[4]Ukraine!$J$199</f>
        <v>532948.4</v>
      </c>
      <c r="AN201" s="11"/>
      <c r="AO201" s="11" t="s">
        <v>1270</v>
      </c>
      <c r="AP201" s="11">
        <v>47.4</v>
      </c>
      <c r="AQ201" s="11" t="s">
        <v>407</v>
      </c>
      <c r="AR201" s="157">
        <f>[5]Ukraine!$F$199</f>
        <v>286</v>
      </c>
      <c r="AS201" s="157">
        <f>[5]Ukraine!$G$199</f>
        <v>16038</v>
      </c>
      <c r="AT201" s="157">
        <f>[5]Ukraine!$H$199</f>
        <v>15933</v>
      </c>
      <c r="AU201" s="157">
        <f>[5]Ukraine!$I$199</f>
        <v>27473306.300000001</v>
      </c>
      <c r="AV201" s="157">
        <f>[5]Ukraine!$J$199</f>
        <v>894832.9</v>
      </c>
      <c r="AW201" s="11"/>
      <c r="AX201" s="33" t="s">
        <v>1270</v>
      </c>
      <c r="AY201" s="33">
        <v>47.4</v>
      </c>
      <c r="AZ201" s="33" t="s">
        <v>407</v>
      </c>
      <c r="BA201" s="157">
        <f>[6]Ukraine!$F$199</f>
        <v>318</v>
      </c>
      <c r="BB201" s="157">
        <f>[6]Ukraine!$G$199</f>
        <v>16293</v>
      </c>
      <c r="BC201" s="157">
        <f>[6]Ukraine!$H$199</f>
        <v>16202</v>
      </c>
      <c r="BD201" s="157">
        <f>[6]Ukraine!$I$199</f>
        <v>34372000.200000003</v>
      </c>
      <c r="BE201" s="157">
        <f>[6]Ukraine!$J$199</f>
        <v>1362808.4</v>
      </c>
      <c r="BG201" s="2">
        <v>47.4</v>
      </c>
      <c r="BH201" s="2" t="s">
        <v>407</v>
      </c>
      <c r="BI201" s="1">
        <f t="shared" si="149"/>
        <v>570</v>
      </c>
      <c r="BJ201" s="1">
        <f t="shared" si="150"/>
        <v>475</v>
      </c>
      <c r="BK201" s="1">
        <f t="shared" si="151"/>
        <v>420</v>
      </c>
      <c r="BL201" s="1">
        <f t="shared" si="152"/>
        <v>386</v>
      </c>
      <c r="BM201" s="1">
        <f t="shared" si="153"/>
        <v>286</v>
      </c>
      <c r="BN201" s="1">
        <f t="shared" si="154"/>
        <v>318</v>
      </c>
      <c r="BP201" s="1">
        <f t="shared" si="163"/>
        <v>15618</v>
      </c>
      <c r="BQ201" s="1">
        <f t="shared" si="164"/>
        <v>15051</v>
      </c>
      <c r="BR201" s="1">
        <f t="shared" si="165"/>
        <v>20690</v>
      </c>
      <c r="BS201" s="1">
        <f t="shared" si="166"/>
        <v>12093</v>
      </c>
      <c r="BT201" s="1">
        <f t="shared" si="167"/>
        <v>15933</v>
      </c>
      <c r="BU201" s="1">
        <f t="shared" si="168"/>
        <v>16202</v>
      </c>
      <c r="BW201" s="40">
        <f t="shared" si="155"/>
        <v>2.1421826039904287E-3</v>
      </c>
      <c r="BX201" s="40">
        <f t="shared" si="155"/>
        <v>2.1453137558783749E-3</v>
      </c>
      <c r="BY201" s="40">
        <f t="shared" si="155"/>
        <v>3.3408757357314008E-3</v>
      </c>
      <c r="BZ201" s="40">
        <f t="shared" si="155"/>
        <v>2.0928952669726484E-3</v>
      </c>
      <c r="CA201" s="40">
        <f t="shared" si="142"/>
        <v>2.7884773737453994E-3</v>
      </c>
      <c r="CB201" s="40">
        <f t="shared" si="142"/>
        <v>2.8352015063211064E-3</v>
      </c>
      <c r="CD201" s="10">
        <f t="shared" si="156"/>
        <v>526877.1</v>
      </c>
      <c r="CE201" s="10">
        <f t="shared" si="157"/>
        <v>529718.30000000005</v>
      </c>
      <c r="CF201" s="10">
        <f t="shared" si="158"/>
        <v>571800.80000000005</v>
      </c>
      <c r="CG201" s="10">
        <f t="shared" si="159"/>
        <v>532948.4</v>
      </c>
      <c r="CH201" s="10">
        <f t="shared" si="160"/>
        <v>894832.9</v>
      </c>
      <c r="CI201" s="10">
        <f t="shared" si="161"/>
        <v>1362808.4</v>
      </c>
      <c r="CK201" s="40">
        <f t="shared" si="139"/>
        <v>1.9784972507356766E-3</v>
      </c>
      <c r="CL201" s="40">
        <f t="shared" si="139"/>
        <v>1.9627595642341725E-3</v>
      </c>
      <c r="CM201" s="40">
        <f t="shared" si="139"/>
        <v>2.1864470379942486E-3</v>
      </c>
      <c r="CN201" s="40">
        <f t="shared" si="139"/>
        <v>1.8016783738334489E-3</v>
      </c>
      <c r="CO201" s="40">
        <f t="shared" si="139"/>
        <v>2.4799202031814491E-3</v>
      </c>
      <c r="CP201" s="40">
        <f t="shared" si="139"/>
        <v>2.8826354276536323E-3</v>
      </c>
      <c r="CR201" s="9">
        <f t="shared" si="140"/>
        <v>33.735247791010373</v>
      </c>
      <c r="CS201" s="9">
        <f t="shared" si="140"/>
        <v>35.194890704936554</v>
      </c>
      <c r="CT201" s="9">
        <f t="shared" si="140"/>
        <v>27.636578057032384</v>
      </c>
      <c r="CU201" s="9">
        <f t="shared" si="140"/>
        <v>44.070817828495827</v>
      </c>
      <c r="CV201" s="9">
        <f t="shared" si="140"/>
        <v>56.162235611623679</v>
      </c>
      <c r="CW201" s="9">
        <f t="shared" si="140"/>
        <v>84.113590914701888</v>
      </c>
      <c r="CY201" s="9">
        <f t="shared" si="141"/>
        <v>92.358944893407255</v>
      </c>
      <c r="CZ201" s="9">
        <f t="shared" si="141"/>
        <v>91.490559777375907</v>
      </c>
      <c r="DA201" s="9">
        <f t="shared" si="141"/>
        <v>65.445326643242566</v>
      </c>
      <c r="DB201" s="9">
        <f t="shared" si="141"/>
        <v>86.085453116799215</v>
      </c>
      <c r="DC201" s="9">
        <f t="shared" si="141"/>
        <v>88.934564308495524</v>
      </c>
      <c r="DD201" s="9">
        <f t="shared" si="141"/>
        <v>101.67303527550941</v>
      </c>
      <c r="DF201" s="9">
        <f>IF($A201=2,IF(ISNUMBER(CR201/Ukraine!CR201),100*CR201/Ukraine!CR201,""),"")</f>
        <v>100</v>
      </c>
      <c r="DG201" s="9">
        <f>IF($A201=2,IF(ISNUMBER(CS201/Ukraine!CS201),100*CS201/Ukraine!CS201,""),"")</f>
        <v>100</v>
      </c>
      <c r="DH201" s="9">
        <f>IF($A201=2,IF(ISNUMBER(CT201/Ukraine!CT201),100*CT201/Ukraine!CT201,""),"")</f>
        <v>100</v>
      </c>
      <c r="DI201" s="9">
        <f>IF($A201=2,IF(ISNUMBER(CU201/Ukraine!CU201),100*CU201/Ukraine!CU201,""),"")</f>
        <v>100</v>
      </c>
      <c r="DJ201" s="9">
        <f>IF($A201=2,IF(ISNUMBER(CV201/Ukraine!CV201),100*CV201/Ukraine!CV201,""),"")</f>
        <v>100</v>
      </c>
      <c r="DK201" s="9">
        <f>IF($A201=2,IF(ISNUMBER(CW201/Ukraine!CW201),100*CW201/Ukraine!CW201,""),"")</f>
        <v>100</v>
      </c>
      <c r="DM201" s="40">
        <f t="shared" si="143"/>
        <v>-3.6304264310411116E-2</v>
      </c>
      <c r="DN201" s="40">
        <f t="shared" si="144"/>
        <v>0.37465949106371665</v>
      </c>
      <c r="DO201" s="40">
        <f t="shared" si="145"/>
        <v>-0.41551474142097633</v>
      </c>
      <c r="DP201" s="40">
        <f t="shared" si="146"/>
        <v>0.31753907219052335</v>
      </c>
      <c r="DQ201" s="40">
        <f t="shared" si="147"/>
        <v>1.6883198393271792E-2</v>
      </c>
      <c r="DR201" s="40">
        <f t="shared" si="148"/>
        <v>3.7392751952874947E-2</v>
      </c>
      <c r="DT201" s="40">
        <f t="shared" si="169"/>
        <v>4.3267591302979636E-2</v>
      </c>
      <c r="DU201" s="40">
        <f t="shared" si="170"/>
        <v>-0.2147559630535808</v>
      </c>
      <c r="DV201" s="40">
        <f t="shared" si="171"/>
        <v>0.59465537801202561</v>
      </c>
      <c r="DW201" s="40">
        <f t="shared" si="172"/>
        <v>0.27436336285344898</v>
      </c>
      <c r="DX201" s="40">
        <f t="shared" si="173"/>
        <v>0.49768950610102181</v>
      </c>
      <c r="DY201" s="40">
        <f t="shared" si="162"/>
        <v>1.493344392659719</v>
      </c>
    </row>
    <row r="202" spans="1:129" x14ac:dyDescent="0.2">
      <c r="A202" s="39">
        <f>'Industry selection'!C202</f>
        <v>2</v>
      </c>
      <c r="B202" s="2">
        <v>47.5</v>
      </c>
      <c r="C202" s="2" t="s">
        <v>409</v>
      </c>
      <c r="E202" s="30" t="s">
        <v>408</v>
      </c>
      <c r="F202" s="31">
        <v>47.5</v>
      </c>
      <c r="G202" s="32" t="s">
        <v>409</v>
      </c>
      <c r="H202" s="157">
        <f>[1]Ukraine!$F$200</f>
        <v>1184</v>
      </c>
      <c r="I202" s="157">
        <f>[1]Ukraine!$G$200</f>
        <v>13658</v>
      </c>
      <c r="J202" s="157">
        <f>[1]Ukraine!$H$200</f>
        <v>13363</v>
      </c>
      <c r="K202" s="157">
        <f>[1]Ukraine!$I$200</f>
        <v>6289572.2999999998</v>
      </c>
      <c r="L202" s="157">
        <f>[1]Ukraine!$J$200</f>
        <v>291499.2</v>
      </c>
      <c r="M202" s="11"/>
      <c r="N202" s="33" t="s">
        <v>926</v>
      </c>
      <c r="O202" s="36">
        <v>47.5</v>
      </c>
      <c r="P202" s="35" t="s">
        <v>409</v>
      </c>
      <c r="Q202" s="157">
        <f>[2]Ukraine!$F$200</f>
        <v>1155</v>
      </c>
      <c r="R202" s="157">
        <f>[2]Ukraine!$G$200</f>
        <v>11828</v>
      </c>
      <c r="S202" s="157">
        <f>[2]Ukraine!$H$200</f>
        <v>11650</v>
      </c>
      <c r="T202" s="157">
        <f>[2]Ukraine!$I$200</f>
        <v>5077382.4000000004</v>
      </c>
      <c r="U202" s="157">
        <f>[2]Ukraine!$J$200</f>
        <v>258136.9</v>
      </c>
      <c r="V202" s="11"/>
      <c r="W202" s="36" t="s">
        <v>1271</v>
      </c>
      <c r="X202" s="36">
        <v>47.5</v>
      </c>
      <c r="Y202" s="36" t="s">
        <v>409</v>
      </c>
      <c r="Z202" s="157">
        <f>[3]Ukraine!$F$200</f>
        <v>1013</v>
      </c>
      <c r="AA202" s="157">
        <f>[3]Ukraine!$G$200</f>
        <v>8335</v>
      </c>
      <c r="AB202" s="157">
        <f>[3]Ukraine!$H$200</f>
        <v>8057</v>
      </c>
      <c r="AC202" s="157">
        <f>[3]Ukraine!$I$200</f>
        <v>3961756.3</v>
      </c>
      <c r="AD202" s="157">
        <f>[3]Ukraine!$J$200</f>
        <v>204093.9</v>
      </c>
      <c r="AE202" s="11"/>
      <c r="AF202" s="37" t="s">
        <v>1271</v>
      </c>
      <c r="AG202" s="37">
        <v>47.5</v>
      </c>
      <c r="AH202" s="37" t="s">
        <v>409</v>
      </c>
      <c r="AI202" s="157">
        <f>[4]Ukraine!$F$200</f>
        <v>985</v>
      </c>
      <c r="AJ202" s="157">
        <f>[4]Ukraine!$G$200</f>
        <v>7669</v>
      </c>
      <c r="AK202" s="157">
        <f>[4]Ukraine!$H$200</f>
        <v>7368</v>
      </c>
      <c r="AL202" s="157">
        <f>[4]Ukraine!$I$200</f>
        <v>4677054.8</v>
      </c>
      <c r="AM202" s="157">
        <f>[4]Ukraine!$J$200</f>
        <v>236437.8</v>
      </c>
      <c r="AN202" s="11"/>
      <c r="AO202" s="11" t="s">
        <v>1271</v>
      </c>
      <c r="AP202" s="11">
        <v>47.5</v>
      </c>
      <c r="AQ202" s="11" t="s">
        <v>409</v>
      </c>
      <c r="AR202" s="157">
        <f>[5]Ukraine!$F$200</f>
        <v>795</v>
      </c>
      <c r="AS202" s="157">
        <f>[5]Ukraine!$G$200</f>
        <v>7765</v>
      </c>
      <c r="AT202" s="157">
        <f>[5]Ukraine!$H$200</f>
        <v>7610</v>
      </c>
      <c r="AU202" s="157">
        <f>[5]Ukraine!$I$200</f>
        <v>6157695.7000000002</v>
      </c>
      <c r="AV202" s="157">
        <f>[5]Ukraine!$J$200</f>
        <v>307620.59999999998</v>
      </c>
      <c r="AW202" s="11"/>
      <c r="AX202" s="33" t="s">
        <v>1271</v>
      </c>
      <c r="AY202" s="33">
        <v>47.5</v>
      </c>
      <c r="AZ202" s="33" t="s">
        <v>409</v>
      </c>
      <c r="BA202" s="157">
        <f>[6]Ukraine!$F$200</f>
        <v>852</v>
      </c>
      <c r="BB202" s="157">
        <f>[6]Ukraine!$G$200</f>
        <v>7438</v>
      </c>
      <c r="BC202" s="157">
        <f>[6]Ukraine!$H$200</f>
        <v>7236</v>
      </c>
      <c r="BD202" s="157">
        <f>[6]Ukraine!$I$200</f>
        <v>7074156.5999999996</v>
      </c>
      <c r="BE202" s="157">
        <f>[6]Ukraine!$J$200</f>
        <v>398964.8</v>
      </c>
      <c r="BG202" s="2">
        <v>47.5</v>
      </c>
      <c r="BH202" s="2" t="s">
        <v>409</v>
      </c>
      <c r="BI202" s="1">
        <f t="shared" si="149"/>
        <v>1184</v>
      </c>
      <c r="BJ202" s="1">
        <f t="shared" si="150"/>
        <v>1155</v>
      </c>
      <c r="BK202" s="1">
        <f t="shared" si="151"/>
        <v>1013</v>
      </c>
      <c r="BL202" s="1">
        <f t="shared" si="152"/>
        <v>985</v>
      </c>
      <c r="BM202" s="1">
        <f t="shared" si="153"/>
        <v>795</v>
      </c>
      <c r="BN202" s="1">
        <f t="shared" si="154"/>
        <v>852</v>
      </c>
      <c r="BP202" s="1">
        <f t="shared" si="163"/>
        <v>13363</v>
      </c>
      <c r="BQ202" s="1">
        <f t="shared" si="164"/>
        <v>11650</v>
      </c>
      <c r="BR202" s="1">
        <f t="shared" si="165"/>
        <v>8057</v>
      </c>
      <c r="BS202" s="1">
        <f t="shared" si="166"/>
        <v>7368</v>
      </c>
      <c r="BT202" s="1">
        <f t="shared" si="167"/>
        <v>7610</v>
      </c>
      <c r="BU202" s="1">
        <f t="shared" si="168"/>
        <v>7236</v>
      </c>
      <c r="BW202" s="40">
        <f t="shared" si="155"/>
        <v>1.8328842449176657E-3</v>
      </c>
      <c r="BX202" s="40">
        <f t="shared" si="155"/>
        <v>1.6605478211403275E-3</v>
      </c>
      <c r="BY202" s="40">
        <f t="shared" si="155"/>
        <v>1.3009877140061814E-3</v>
      </c>
      <c r="BZ202" s="40">
        <f t="shared" si="155"/>
        <v>1.2751552408049678E-3</v>
      </c>
      <c r="CA202" s="40">
        <f t="shared" si="142"/>
        <v>1.3318466587712602E-3</v>
      </c>
      <c r="CB202" s="40">
        <f t="shared" si="142"/>
        <v>1.2662336810109571E-3</v>
      </c>
      <c r="CD202" s="10">
        <f t="shared" si="156"/>
        <v>291499.2</v>
      </c>
      <c r="CE202" s="10">
        <f t="shared" si="157"/>
        <v>258136.9</v>
      </c>
      <c r="CF202" s="10">
        <f t="shared" si="158"/>
        <v>204093.9</v>
      </c>
      <c r="CG202" s="10">
        <f t="shared" si="159"/>
        <v>236437.8</v>
      </c>
      <c r="CH202" s="10">
        <f t="shared" si="160"/>
        <v>307620.59999999998</v>
      </c>
      <c r="CI202" s="10">
        <f t="shared" si="161"/>
        <v>398964.8</v>
      </c>
      <c r="CK202" s="40">
        <f t="shared" si="139"/>
        <v>1.0946202934074174E-3</v>
      </c>
      <c r="CL202" s="40">
        <f t="shared" si="139"/>
        <v>9.5647190092688905E-4</v>
      </c>
      <c r="CM202" s="40">
        <f t="shared" si="139"/>
        <v>7.804125197580946E-4</v>
      </c>
      <c r="CN202" s="40">
        <f t="shared" si="139"/>
        <v>7.9929852686818877E-4</v>
      </c>
      <c r="CO202" s="40">
        <f t="shared" si="139"/>
        <v>8.5253295990212158E-4</v>
      </c>
      <c r="CP202" s="40">
        <f t="shared" si="139"/>
        <v>8.4389710752204479E-4</v>
      </c>
      <c r="CR202" s="9">
        <f t="shared" si="140"/>
        <v>21.813904063458804</v>
      </c>
      <c r="CS202" s="9">
        <f t="shared" si="140"/>
        <v>22.157673819742488</v>
      </c>
      <c r="CT202" s="9">
        <f t="shared" si="140"/>
        <v>25.331252327168922</v>
      </c>
      <c r="CU202" s="9">
        <f t="shared" si="140"/>
        <v>32.089820846905539</v>
      </c>
      <c r="CV202" s="9">
        <f t="shared" si="140"/>
        <v>40.42320630749014</v>
      </c>
      <c r="CW202" s="9">
        <f t="shared" si="140"/>
        <v>55.136097291321171</v>
      </c>
      <c r="CY202" s="9">
        <f t="shared" si="141"/>
        <v>59.721190601242171</v>
      </c>
      <c r="CZ202" s="9">
        <f t="shared" si="141"/>
        <v>57.599780551340167</v>
      </c>
      <c r="DA202" s="9">
        <f t="shared" si="141"/>
        <v>59.98615600718783</v>
      </c>
      <c r="DB202" s="9">
        <f t="shared" si="141"/>
        <v>62.682448480830885</v>
      </c>
      <c r="DC202" s="9">
        <f t="shared" si="141"/>
        <v>64.011345021404665</v>
      </c>
      <c r="DD202" s="9">
        <f t="shared" si="141"/>
        <v>66.646237592438709</v>
      </c>
      <c r="DF202" s="9">
        <f>IF($A202=2,IF(ISNUMBER(CR202/Ukraine!CR202),100*CR202/Ukraine!CR202,""),"")</f>
        <v>100</v>
      </c>
      <c r="DG202" s="9">
        <f>IF($A202=2,IF(ISNUMBER(CS202/Ukraine!CS202),100*CS202/Ukraine!CS202,""),"")</f>
        <v>100.00000000000001</v>
      </c>
      <c r="DH202" s="9">
        <f>IF($A202=2,IF(ISNUMBER(CT202/Ukraine!CT202),100*CT202/Ukraine!CT202,""),"")</f>
        <v>100</v>
      </c>
      <c r="DI202" s="9">
        <f>IF($A202=2,IF(ISNUMBER(CU202/Ukraine!CU202),100*CU202/Ukraine!CU202,""),"")</f>
        <v>100</v>
      </c>
      <c r="DJ202" s="9">
        <f>IF($A202=2,IF(ISNUMBER(CV202/Ukraine!CV202),100*CV202/Ukraine!CV202,""),"")</f>
        <v>100</v>
      </c>
      <c r="DK202" s="9">
        <f>IF($A202=2,IF(ISNUMBER(CW202/Ukraine!CW202),100*CW202/Ukraine!CW202,""),"")</f>
        <v>100.00000000000001</v>
      </c>
      <c r="DM202" s="40">
        <f t="shared" si="143"/>
        <v>-0.12818977774451845</v>
      </c>
      <c r="DN202" s="40">
        <f t="shared" si="144"/>
        <v>-0.30841201716738198</v>
      </c>
      <c r="DO202" s="40">
        <f t="shared" si="145"/>
        <v>-8.5515700632989966E-2</v>
      </c>
      <c r="DP202" s="40">
        <f t="shared" si="146"/>
        <v>3.2844733984799035E-2</v>
      </c>
      <c r="DQ202" s="40">
        <f t="shared" si="147"/>
        <v>-4.9145860709592593E-2</v>
      </c>
      <c r="DR202" s="40">
        <f t="shared" si="148"/>
        <v>-0.45850482676045801</v>
      </c>
      <c r="DT202" s="40">
        <f t="shared" si="169"/>
        <v>1.5759203638359587E-2</v>
      </c>
      <c r="DU202" s="40">
        <f t="shared" si="170"/>
        <v>0.14322706134426322</v>
      </c>
      <c r="DV202" s="40">
        <f t="shared" si="171"/>
        <v>0.26680751636142941</v>
      </c>
      <c r="DW202" s="40">
        <f t="shared" si="172"/>
        <v>0.25968937316109075</v>
      </c>
      <c r="DX202" s="40">
        <f t="shared" si="173"/>
        <v>0.36397139979232263</v>
      </c>
      <c r="DY202" s="40">
        <f t="shared" si="162"/>
        <v>1.5275666900764215</v>
      </c>
    </row>
    <row r="203" spans="1:129" x14ac:dyDescent="0.2">
      <c r="A203" s="39">
        <f>'Industry selection'!C203</f>
        <v>2</v>
      </c>
      <c r="B203" s="2">
        <v>47.6</v>
      </c>
      <c r="C203" s="2" t="s">
        <v>411</v>
      </c>
      <c r="E203" s="30" t="s">
        <v>410</v>
      </c>
      <c r="F203" s="31">
        <v>47.6</v>
      </c>
      <c r="G203" s="32" t="s">
        <v>411</v>
      </c>
      <c r="H203" s="157">
        <f>[1]Ukraine!$F$201</f>
        <v>547</v>
      </c>
      <c r="I203" s="157">
        <f>[1]Ukraine!$G$201</f>
        <v>8401</v>
      </c>
      <c r="J203" s="157">
        <f>[1]Ukraine!$H$201</f>
        <v>8246</v>
      </c>
      <c r="K203" s="157">
        <f>[1]Ukraine!$I$201</f>
        <v>1433384.4</v>
      </c>
      <c r="L203" s="157">
        <f>[1]Ukraine!$J$201</f>
        <v>153044.6</v>
      </c>
      <c r="M203" s="11"/>
      <c r="N203" s="33" t="s">
        <v>927</v>
      </c>
      <c r="O203" s="36">
        <v>47.6</v>
      </c>
      <c r="P203" s="35" t="s">
        <v>411</v>
      </c>
      <c r="Q203" s="157">
        <f>[2]Ukraine!$F$201</f>
        <v>520</v>
      </c>
      <c r="R203" s="157">
        <f>[2]Ukraine!$G$201</f>
        <v>7340</v>
      </c>
      <c r="S203" s="157">
        <f>[2]Ukraine!$H$201</f>
        <v>7251</v>
      </c>
      <c r="T203" s="157">
        <f>[2]Ukraine!$I$201</f>
        <v>1736545.4</v>
      </c>
      <c r="U203" s="157">
        <f>[2]Ukraine!$J$201</f>
        <v>136027.4</v>
      </c>
      <c r="V203" s="11"/>
      <c r="W203" s="36" t="s">
        <v>1272</v>
      </c>
      <c r="X203" s="36">
        <v>47.6</v>
      </c>
      <c r="Y203" s="36" t="s">
        <v>411</v>
      </c>
      <c r="Z203" s="157">
        <f>[3]Ukraine!$F$201</f>
        <v>439</v>
      </c>
      <c r="AA203" s="157">
        <f>[3]Ukraine!$G$201</f>
        <v>5810</v>
      </c>
      <c r="AB203" s="157">
        <f>[3]Ukraine!$H$201</f>
        <v>5731</v>
      </c>
      <c r="AC203" s="157">
        <f>[3]Ukraine!$I$201</f>
        <v>1421671</v>
      </c>
      <c r="AD203" s="157">
        <f>[3]Ukraine!$J$201</f>
        <v>121154.1</v>
      </c>
      <c r="AE203" s="11"/>
      <c r="AF203" s="37" t="s">
        <v>1272</v>
      </c>
      <c r="AG203" s="37">
        <v>47.6</v>
      </c>
      <c r="AH203" s="37" t="s">
        <v>411</v>
      </c>
      <c r="AI203" s="157">
        <f>[4]Ukraine!$F$201</f>
        <v>415</v>
      </c>
      <c r="AJ203" s="157">
        <f>[4]Ukraine!$G$201</f>
        <v>4057</v>
      </c>
      <c r="AK203" s="157">
        <f>[4]Ukraine!$H$201</f>
        <v>3933</v>
      </c>
      <c r="AL203" s="157">
        <f>[4]Ukraine!$I$201</f>
        <v>1422943.7</v>
      </c>
      <c r="AM203" s="157">
        <f>[4]Ukraine!$J$201</f>
        <v>103290.2</v>
      </c>
      <c r="AN203" s="11"/>
      <c r="AO203" s="11" t="s">
        <v>1272</v>
      </c>
      <c r="AP203" s="11">
        <v>47.6</v>
      </c>
      <c r="AQ203" s="11" t="s">
        <v>411</v>
      </c>
      <c r="AR203" s="157">
        <f>[5]Ukraine!$F$201</f>
        <v>338</v>
      </c>
      <c r="AS203" s="157">
        <f>[5]Ukraine!$G$201</f>
        <v>4400</v>
      </c>
      <c r="AT203" s="157">
        <f>[5]Ukraine!$H$201</f>
        <v>4342</v>
      </c>
      <c r="AU203" s="157">
        <f>[5]Ukraine!$I$201</f>
        <v>2185499.4</v>
      </c>
      <c r="AV203" s="157">
        <f>[5]Ukraine!$J$201</f>
        <v>163613.70000000001</v>
      </c>
      <c r="AW203" s="11"/>
      <c r="AX203" s="33" t="s">
        <v>1272</v>
      </c>
      <c r="AY203" s="33">
        <v>47.6</v>
      </c>
      <c r="AZ203" s="33" t="s">
        <v>411</v>
      </c>
      <c r="BA203" s="157">
        <f>[6]Ukraine!$F$201</f>
        <v>356</v>
      </c>
      <c r="BB203" s="157">
        <f>[6]Ukraine!$G$201</f>
        <v>3387</v>
      </c>
      <c r="BC203" s="157">
        <f>[6]Ukraine!$H$201</f>
        <v>3308</v>
      </c>
      <c r="BD203" s="157">
        <f>[6]Ukraine!$I$201</f>
        <v>1703235.7</v>
      </c>
      <c r="BE203" s="157">
        <f>[6]Ukraine!$J$201</f>
        <v>178588.7</v>
      </c>
      <c r="BG203" s="2">
        <v>47.6</v>
      </c>
      <c r="BH203" s="2" t="s">
        <v>411</v>
      </c>
      <c r="BI203" s="1">
        <f t="shared" si="149"/>
        <v>547</v>
      </c>
      <c r="BJ203" s="1">
        <f t="shared" si="150"/>
        <v>520</v>
      </c>
      <c r="BK203" s="1">
        <f t="shared" si="151"/>
        <v>439</v>
      </c>
      <c r="BL203" s="1">
        <f t="shared" si="152"/>
        <v>415</v>
      </c>
      <c r="BM203" s="1">
        <f t="shared" si="153"/>
        <v>338</v>
      </c>
      <c r="BN203" s="1">
        <f t="shared" si="154"/>
        <v>356</v>
      </c>
      <c r="BP203" s="1">
        <f t="shared" si="163"/>
        <v>8246</v>
      </c>
      <c r="BQ203" s="1">
        <f t="shared" si="164"/>
        <v>7251</v>
      </c>
      <c r="BR203" s="1">
        <f t="shared" si="165"/>
        <v>5731</v>
      </c>
      <c r="BS203" s="1">
        <f t="shared" si="166"/>
        <v>3933</v>
      </c>
      <c r="BT203" s="1">
        <f t="shared" si="167"/>
        <v>4342</v>
      </c>
      <c r="BU203" s="1">
        <f t="shared" si="168"/>
        <v>3308</v>
      </c>
      <c r="BW203" s="40">
        <f t="shared" si="155"/>
        <v>1.131030717921954E-3</v>
      </c>
      <c r="BX203" s="40">
        <f t="shared" si="155"/>
        <v>1.0335306653294861E-3</v>
      </c>
      <c r="BY203" s="40">
        <f t="shared" si="155"/>
        <v>9.2540158731158322E-4</v>
      </c>
      <c r="BZ203" s="40">
        <f t="shared" si="155"/>
        <v>6.8067122178147913E-4</v>
      </c>
      <c r="CA203" s="40">
        <f t="shared" si="142"/>
        <v>7.5990515011626974E-4</v>
      </c>
      <c r="CB203" s="40">
        <f t="shared" si="142"/>
        <v>5.7886968170042092E-4</v>
      </c>
      <c r="CD203" s="10">
        <f t="shared" si="156"/>
        <v>153044.6</v>
      </c>
      <c r="CE203" s="10">
        <f t="shared" si="157"/>
        <v>136027.4</v>
      </c>
      <c r="CF203" s="10">
        <f t="shared" si="158"/>
        <v>121154.1</v>
      </c>
      <c r="CG203" s="10">
        <f t="shared" si="159"/>
        <v>103290.2</v>
      </c>
      <c r="CH203" s="10">
        <f t="shared" si="160"/>
        <v>163613.70000000001</v>
      </c>
      <c r="CI203" s="10">
        <f t="shared" si="161"/>
        <v>178588.7</v>
      </c>
      <c r="CK203" s="40">
        <f t="shared" si="139"/>
        <v>5.7470389269137219E-4</v>
      </c>
      <c r="CL203" s="40">
        <f t="shared" si="139"/>
        <v>5.0402087363775696E-4</v>
      </c>
      <c r="CM203" s="40">
        <f t="shared" si="139"/>
        <v>4.6326801761357973E-4</v>
      </c>
      <c r="CN203" s="40">
        <f t="shared" si="139"/>
        <v>3.4918149593643905E-4</v>
      </c>
      <c r="CO203" s="40">
        <f t="shared" si="139"/>
        <v>4.5343540693158318E-4</v>
      </c>
      <c r="CP203" s="40">
        <f t="shared" si="139"/>
        <v>3.7775384536711565E-4</v>
      </c>
      <c r="CR203" s="9">
        <f t="shared" si="140"/>
        <v>18.55985932573369</v>
      </c>
      <c r="CS203" s="9">
        <f t="shared" si="140"/>
        <v>18.759812439663495</v>
      </c>
      <c r="CT203" s="9">
        <f t="shared" si="140"/>
        <v>21.140132612109582</v>
      </c>
      <c r="CU203" s="9">
        <f t="shared" si="140"/>
        <v>26.262445969997458</v>
      </c>
      <c r="CV203" s="9">
        <f t="shared" si="140"/>
        <v>37.681644403500691</v>
      </c>
      <c r="CW203" s="9">
        <f t="shared" si="140"/>
        <v>53.986910519951635</v>
      </c>
      <c r="CY203" s="9">
        <f t="shared" si="141"/>
        <v>50.81240355233475</v>
      </c>
      <c r="CZ203" s="9">
        <f t="shared" si="141"/>
        <v>48.766900736039297</v>
      </c>
      <c r="DA203" s="9">
        <f t="shared" si="141"/>
        <v>50.06129489786548</v>
      </c>
      <c r="DB203" s="9">
        <f t="shared" si="141"/>
        <v>51.29958264175584</v>
      </c>
      <c r="DC203" s="9">
        <f t="shared" si="141"/>
        <v>59.670000507590323</v>
      </c>
      <c r="DD203" s="9">
        <f t="shared" si="141"/>
        <v>65.257148078211571</v>
      </c>
      <c r="DF203" s="9">
        <f>IF($A203=2,IF(ISNUMBER(CR203/Ukraine!CR203),100*CR203/Ukraine!CR203,""),"")</f>
        <v>100</v>
      </c>
      <c r="DG203" s="9">
        <f>IF($A203=2,IF(ISNUMBER(CS203/Ukraine!CS203),100*CS203/Ukraine!CS203,""),"")</f>
        <v>100</v>
      </c>
      <c r="DH203" s="9">
        <f>IF($A203=2,IF(ISNUMBER(CT203/Ukraine!CT203),100*CT203/Ukraine!CT203,""),"")</f>
        <v>100</v>
      </c>
      <c r="DI203" s="9">
        <f>IF($A203=2,IF(ISNUMBER(CU203/Ukraine!CU203),100*CU203/Ukraine!CU203,""),"")</f>
        <v>100</v>
      </c>
      <c r="DJ203" s="9">
        <f>IF($A203=2,IF(ISNUMBER(CV203/Ukraine!CV203),100*CV203/Ukraine!CV203,""),"")</f>
        <v>100</v>
      </c>
      <c r="DK203" s="9">
        <f>IF($A203=2,IF(ISNUMBER(CW203/Ukraine!CW203),100*CW203/Ukraine!CW203,""),"")</f>
        <v>100</v>
      </c>
      <c r="DM203" s="40">
        <f t="shared" si="143"/>
        <v>-0.12066456463739994</v>
      </c>
      <c r="DN203" s="40">
        <f t="shared" si="144"/>
        <v>-0.20962625844711069</v>
      </c>
      <c r="DO203" s="40">
        <f t="shared" si="145"/>
        <v>-0.31373233292619085</v>
      </c>
      <c r="DP203" s="40">
        <f t="shared" si="146"/>
        <v>0.1039918637172641</v>
      </c>
      <c r="DQ203" s="40">
        <f t="shared" si="147"/>
        <v>-0.2381391064025794</v>
      </c>
      <c r="DR203" s="40">
        <f t="shared" si="148"/>
        <v>-0.59883579917535767</v>
      </c>
      <c r="DT203" s="40">
        <f t="shared" si="169"/>
        <v>1.0773417536229069E-2</v>
      </c>
      <c r="DU203" s="40">
        <f t="shared" si="170"/>
        <v>0.12688400697511359</v>
      </c>
      <c r="DV203" s="40">
        <f t="shared" si="171"/>
        <v>0.24230280158950812</v>
      </c>
      <c r="DW203" s="40">
        <f t="shared" si="172"/>
        <v>0.4348109253246506</v>
      </c>
      <c r="DX203" s="40">
        <f t="shared" si="173"/>
        <v>0.43271110840736449</v>
      </c>
      <c r="DY203" s="40">
        <f t="shared" si="162"/>
        <v>1.9087995535126439</v>
      </c>
    </row>
    <row r="204" spans="1:129" x14ac:dyDescent="0.2">
      <c r="A204" s="39">
        <f>'Industry selection'!C204</f>
        <v>2</v>
      </c>
      <c r="B204" s="2">
        <v>47.7</v>
      </c>
      <c r="C204" s="2" t="s">
        <v>413</v>
      </c>
      <c r="E204" s="30" t="s">
        <v>412</v>
      </c>
      <c r="F204" s="31">
        <v>47.7</v>
      </c>
      <c r="G204" s="32" t="s">
        <v>413</v>
      </c>
      <c r="H204" s="157">
        <f>[1]Ukraine!$F$202</f>
        <v>4311</v>
      </c>
      <c r="I204" s="157">
        <f>[1]Ukraine!$G$202</f>
        <v>129177</v>
      </c>
      <c r="J204" s="157">
        <f>[1]Ukraine!$H$202</f>
        <v>126892</v>
      </c>
      <c r="K204" s="157">
        <f>[1]Ukraine!$I$202</f>
        <v>63460317.899999999</v>
      </c>
      <c r="L204" s="157">
        <f>[1]Ukraine!$J$202</f>
        <v>3841590.9</v>
      </c>
      <c r="M204" s="11"/>
      <c r="N204" s="33" t="s">
        <v>928</v>
      </c>
      <c r="O204" s="36">
        <v>47.7</v>
      </c>
      <c r="P204" s="35" t="s">
        <v>413</v>
      </c>
      <c r="Q204" s="157">
        <f>[2]Ukraine!$F$202</f>
        <v>4332</v>
      </c>
      <c r="R204" s="157">
        <f>[2]Ukraine!$G$202</f>
        <v>129120</v>
      </c>
      <c r="S204" s="157">
        <f>[2]Ukraine!$H$202</f>
        <v>127444</v>
      </c>
      <c r="T204" s="157">
        <f>[2]Ukraine!$I$202</f>
        <v>70667348.599999994</v>
      </c>
      <c r="U204" s="157">
        <f>[2]Ukraine!$J$202</f>
        <v>4246425.2</v>
      </c>
      <c r="V204" s="11"/>
      <c r="W204" s="36" t="s">
        <v>1273</v>
      </c>
      <c r="X204" s="36">
        <v>47.7</v>
      </c>
      <c r="Y204" s="36" t="s">
        <v>413</v>
      </c>
      <c r="Z204" s="157">
        <f>[3]Ukraine!$F$202</f>
        <v>3843</v>
      </c>
      <c r="AA204" s="157">
        <f>[3]Ukraine!$G$202</f>
        <v>116864</v>
      </c>
      <c r="AB204" s="157">
        <f>[3]Ukraine!$H$202</f>
        <v>115955</v>
      </c>
      <c r="AC204" s="157">
        <f>[3]Ukraine!$I$202</f>
        <v>74440151.400000006</v>
      </c>
      <c r="AD204" s="157">
        <f>[3]Ukraine!$J$202</f>
        <v>4369036.5999999996</v>
      </c>
      <c r="AE204" s="11"/>
      <c r="AF204" s="37" t="s">
        <v>1273</v>
      </c>
      <c r="AG204" s="37">
        <v>47.7</v>
      </c>
      <c r="AH204" s="37" t="s">
        <v>413</v>
      </c>
      <c r="AI204" s="157">
        <f>[4]Ukraine!$F$202</f>
        <v>3744</v>
      </c>
      <c r="AJ204" s="157">
        <f>[4]Ukraine!$G$202</f>
        <v>106868</v>
      </c>
      <c r="AK204" s="157">
        <f>[4]Ukraine!$H$202</f>
        <v>105891</v>
      </c>
      <c r="AL204" s="157">
        <f>[4]Ukraine!$I$202</f>
        <v>94015534.900000006</v>
      </c>
      <c r="AM204" s="157">
        <f>[4]Ukraine!$J$202</f>
        <v>4954945</v>
      </c>
      <c r="AN204" s="11"/>
      <c r="AO204" s="11" t="s">
        <v>1273</v>
      </c>
      <c r="AP204" s="11">
        <v>47.7</v>
      </c>
      <c r="AQ204" s="11" t="s">
        <v>413</v>
      </c>
      <c r="AR204" s="157">
        <f>[5]Ukraine!$F$202</f>
        <v>3248</v>
      </c>
      <c r="AS204" s="157">
        <f>[5]Ukraine!$G$202</f>
        <v>115534</v>
      </c>
      <c r="AT204" s="157">
        <f>[5]Ukraine!$H$202</f>
        <v>114813</v>
      </c>
      <c r="AU204" s="157">
        <f>[5]Ukraine!$I$202</f>
        <v>120410219.90000001</v>
      </c>
      <c r="AV204" s="157">
        <f>[5]Ukraine!$J$202</f>
        <v>6389124.9000000004</v>
      </c>
      <c r="AW204" s="11"/>
      <c r="AX204" s="33" t="s">
        <v>1273</v>
      </c>
      <c r="AY204" s="33">
        <v>47.7</v>
      </c>
      <c r="AZ204" s="33" t="s">
        <v>413</v>
      </c>
      <c r="BA204" s="157">
        <f>[6]Ukraine!$F$202</f>
        <v>3402</v>
      </c>
      <c r="BB204" s="157">
        <f>[6]Ukraine!$G$202</f>
        <v>115060</v>
      </c>
      <c r="BC204" s="157">
        <f>[6]Ukraine!$H$202</f>
        <v>114282</v>
      </c>
      <c r="BD204" s="157">
        <f>[6]Ukraine!$I$202</f>
        <v>137386154.90000001</v>
      </c>
      <c r="BE204" s="157">
        <f>[6]Ukraine!$J$202</f>
        <v>8566194.1999999993</v>
      </c>
      <c r="BG204" s="2">
        <v>47.7</v>
      </c>
      <c r="BH204" s="2" t="s">
        <v>413</v>
      </c>
      <c r="BI204" s="1">
        <f t="shared" si="149"/>
        <v>4311</v>
      </c>
      <c r="BJ204" s="1">
        <f t="shared" si="150"/>
        <v>4332</v>
      </c>
      <c r="BK204" s="1">
        <f t="shared" si="151"/>
        <v>3843</v>
      </c>
      <c r="BL204" s="1">
        <f t="shared" si="152"/>
        <v>3744</v>
      </c>
      <c r="BM204" s="1">
        <f t="shared" si="153"/>
        <v>3248</v>
      </c>
      <c r="BN204" s="1">
        <f t="shared" si="154"/>
        <v>3402</v>
      </c>
      <c r="BP204" s="1">
        <f t="shared" si="163"/>
        <v>126892</v>
      </c>
      <c r="BQ204" s="1">
        <f t="shared" si="164"/>
        <v>127444</v>
      </c>
      <c r="BR204" s="1">
        <f t="shared" si="165"/>
        <v>115955</v>
      </c>
      <c r="BS204" s="1">
        <f t="shared" si="166"/>
        <v>105891</v>
      </c>
      <c r="BT204" s="1">
        <f t="shared" si="167"/>
        <v>114813</v>
      </c>
      <c r="BU204" s="1">
        <f t="shared" si="168"/>
        <v>114282</v>
      </c>
      <c r="BW204" s="40">
        <f t="shared" si="155"/>
        <v>1.7404650722599148E-2</v>
      </c>
      <c r="BX204" s="40">
        <f t="shared" si="155"/>
        <v>1.8165395409219562E-2</v>
      </c>
      <c r="BY204" s="40">
        <f t="shared" si="155"/>
        <v>1.8723598160306165E-2</v>
      </c>
      <c r="BZ204" s="40">
        <f t="shared" si="155"/>
        <v>1.8326202986438497E-2</v>
      </c>
      <c r="CA204" s="40">
        <f t="shared" si="142"/>
        <v>2.0093733302694441E-2</v>
      </c>
      <c r="CB204" s="40">
        <f t="shared" si="142"/>
        <v>1.9998302588901905E-2</v>
      </c>
      <c r="CD204" s="10">
        <f t="shared" si="156"/>
        <v>3841590.9</v>
      </c>
      <c r="CE204" s="10">
        <f t="shared" si="157"/>
        <v>4246425.2</v>
      </c>
      <c r="CF204" s="10">
        <f t="shared" si="158"/>
        <v>4369036.5999999996</v>
      </c>
      <c r="CG204" s="10">
        <f t="shared" si="159"/>
        <v>4954945</v>
      </c>
      <c r="CH204" s="10">
        <f t="shared" si="160"/>
        <v>6389124.9000000004</v>
      </c>
      <c r="CI204" s="10">
        <f t="shared" si="161"/>
        <v>8566194.1999999993</v>
      </c>
      <c r="CK204" s="40">
        <f t="shared" si="139"/>
        <v>1.4425711487747701E-2</v>
      </c>
      <c r="CL204" s="40">
        <f t="shared" si="139"/>
        <v>1.5734233978899743E-2</v>
      </c>
      <c r="CM204" s="40">
        <f t="shared" si="139"/>
        <v>1.6706285008622691E-2</v>
      </c>
      <c r="CN204" s="40">
        <f t="shared" si="139"/>
        <v>1.6750622105318597E-2</v>
      </c>
      <c r="CO204" s="40">
        <f t="shared" si="139"/>
        <v>1.7706680118891087E-2</v>
      </c>
      <c r="CP204" s="40">
        <f t="shared" si="139"/>
        <v>1.8119359171165268E-2</v>
      </c>
      <c r="CR204" s="9">
        <f t="shared" si="140"/>
        <v>30.274492481795541</v>
      </c>
      <c r="CS204" s="9">
        <f t="shared" si="140"/>
        <v>33.319930322337655</v>
      </c>
      <c r="CT204" s="9">
        <f t="shared" si="140"/>
        <v>37.678725367599498</v>
      </c>
      <c r="CU204" s="9">
        <f t="shared" si="140"/>
        <v>46.792881359133446</v>
      </c>
      <c r="CV204" s="9">
        <f t="shared" si="140"/>
        <v>55.648096469911948</v>
      </c>
      <c r="CW204" s="9">
        <f t="shared" si="140"/>
        <v>74.95663534064856</v>
      </c>
      <c r="CY204" s="9">
        <f t="shared" si="141"/>
        <v>82.88423432144242</v>
      </c>
      <c r="CZ204" s="9">
        <f t="shared" si="141"/>
        <v>86.616523474705545</v>
      </c>
      <c r="DA204" s="9">
        <f t="shared" si="141"/>
        <v>89.225825429429705</v>
      </c>
      <c r="DB204" s="9">
        <f t="shared" si="141"/>
        <v>91.402578688635941</v>
      </c>
      <c r="DC204" s="9">
        <f t="shared" si="141"/>
        <v>88.120409742458037</v>
      </c>
      <c r="DD204" s="9">
        <f t="shared" si="141"/>
        <v>90.604485508788315</v>
      </c>
      <c r="DF204" s="9">
        <f>IF($A204=2,IF(ISNUMBER(CR204/Ukraine!CR204),100*CR204/Ukraine!CR204,""),"")</f>
        <v>100</v>
      </c>
      <c r="DG204" s="9">
        <f>IF($A204=2,IF(ISNUMBER(CS204/Ukraine!CS204),100*CS204/Ukraine!CS204,""),"")</f>
        <v>100</v>
      </c>
      <c r="DH204" s="9">
        <f>IF($A204=2,IF(ISNUMBER(CT204/Ukraine!CT204),100*CT204/Ukraine!CT204,""),"")</f>
        <v>100</v>
      </c>
      <c r="DI204" s="9">
        <f>IF($A204=2,IF(ISNUMBER(CU204/Ukraine!CU204),100*CU204/Ukraine!CU204,""),"")</f>
        <v>100</v>
      </c>
      <c r="DJ204" s="9">
        <f>IF($A204=2,IF(ISNUMBER(CV204/Ukraine!CV204),100*CV204/Ukraine!CV204,""),"")</f>
        <v>100.00000000000001</v>
      </c>
      <c r="DK204" s="9">
        <f>IF($A204=2,IF(ISNUMBER(CW204/Ukraine!CW204),100*CW204/Ukraine!CW204,""),"")</f>
        <v>100</v>
      </c>
      <c r="DM204" s="40">
        <f t="shared" si="143"/>
        <v>4.3501560382057658E-3</v>
      </c>
      <c r="DN204" s="40">
        <f t="shared" si="144"/>
        <v>-9.014939895169638E-2</v>
      </c>
      <c r="DO204" s="40">
        <f t="shared" si="145"/>
        <v>-8.6792290112543635E-2</v>
      </c>
      <c r="DP204" s="40">
        <f t="shared" si="146"/>
        <v>8.425645238972157E-2</v>
      </c>
      <c r="DQ204" s="40">
        <f t="shared" si="147"/>
        <v>-4.62491181312219E-3</v>
      </c>
      <c r="DR204" s="40">
        <f t="shared" si="148"/>
        <v>-9.9375847177126997E-2</v>
      </c>
      <c r="DT204" s="40">
        <f t="shared" si="169"/>
        <v>0.10059418311878798</v>
      </c>
      <c r="DU204" s="40">
        <f t="shared" si="170"/>
        <v>0.1308164513879464</v>
      </c>
      <c r="DV204" s="40">
        <f t="shared" si="171"/>
        <v>0.24189130345081544</v>
      </c>
      <c r="DW204" s="40">
        <f t="shared" si="172"/>
        <v>0.18924278338012757</v>
      </c>
      <c r="DX204" s="40">
        <f t="shared" si="173"/>
        <v>0.34697572955036171</v>
      </c>
      <c r="DY204" s="40">
        <f t="shared" si="162"/>
        <v>1.4759006409676725</v>
      </c>
    </row>
    <row r="205" spans="1:129" x14ac:dyDescent="0.2">
      <c r="A205" s="39">
        <f>'Industry selection'!C205</f>
        <v>2</v>
      </c>
      <c r="B205" s="2">
        <v>47.8</v>
      </c>
      <c r="C205" s="2" t="s">
        <v>415</v>
      </c>
      <c r="E205" s="30" t="s">
        <v>414</v>
      </c>
      <c r="F205" s="31">
        <v>47.8</v>
      </c>
      <c r="G205" s="32" t="s">
        <v>415</v>
      </c>
      <c r="H205" s="157">
        <f>[1]Ukraine!$F$203</f>
        <v>209</v>
      </c>
      <c r="I205" s="157">
        <f>[1]Ukraine!$G$203</f>
        <v>1119</v>
      </c>
      <c r="J205" s="157">
        <f>[1]Ukraine!$H$203</f>
        <v>1062</v>
      </c>
      <c r="K205" s="157">
        <f>[1]Ukraine!$I$203</f>
        <v>120169.7</v>
      </c>
      <c r="L205" s="157">
        <f>[1]Ukraine!$J$203</f>
        <v>20043.3</v>
      </c>
      <c r="M205" s="11"/>
      <c r="N205" s="33" t="s">
        <v>929</v>
      </c>
      <c r="O205" s="36">
        <v>47.8</v>
      </c>
      <c r="P205" s="35" t="s">
        <v>415</v>
      </c>
      <c r="Q205" s="157">
        <f>[2]Ukraine!$F$203</f>
        <v>211</v>
      </c>
      <c r="R205" s="157">
        <f>[2]Ukraine!$G$203</f>
        <v>876</v>
      </c>
      <c r="S205" s="157">
        <f>[2]Ukraine!$H$203</f>
        <v>856</v>
      </c>
      <c r="T205" s="157">
        <f>[2]Ukraine!$I$203</f>
        <v>114125.6</v>
      </c>
      <c r="U205" s="157">
        <f>[2]Ukraine!$J$203</f>
        <v>14793.1</v>
      </c>
      <c r="V205" s="11"/>
      <c r="W205" s="36" t="s">
        <v>1274</v>
      </c>
      <c r="X205" s="36">
        <v>47.8</v>
      </c>
      <c r="Y205" s="36" t="s">
        <v>415</v>
      </c>
      <c r="Z205" s="157">
        <f>[3]Ukraine!$F$203</f>
        <v>169</v>
      </c>
      <c r="AA205" s="157">
        <f>[3]Ukraine!$G$203</f>
        <v>660</v>
      </c>
      <c r="AB205" s="157">
        <f>[3]Ukraine!$H$203</f>
        <v>602</v>
      </c>
      <c r="AC205" s="157">
        <f>[3]Ukraine!$I$203</f>
        <v>121593.4</v>
      </c>
      <c r="AD205" s="157">
        <f>[3]Ukraine!$J$203</f>
        <v>10062</v>
      </c>
      <c r="AE205" s="11"/>
      <c r="AF205" s="37" t="s">
        <v>1274</v>
      </c>
      <c r="AG205" s="37">
        <v>47.8</v>
      </c>
      <c r="AH205" s="37" t="s">
        <v>415</v>
      </c>
      <c r="AI205" s="157">
        <f>[4]Ukraine!$F$203</f>
        <v>162</v>
      </c>
      <c r="AJ205" s="157">
        <f>[4]Ukraine!$G$203</f>
        <v>609</v>
      </c>
      <c r="AK205" s="157">
        <f>[4]Ukraine!$H$203</f>
        <v>551</v>
      </c>
      <c r="AL205" s="157">
        <f>[4]Ukraine!$I$203</f>
        <v>133120.5</v>
      </c>
      <c r="AM205" s="157">
        <f>[4]Ukraine!$J$203</f>
        <v>10640.5</v>
      </c>
      <c r="AN205" s="11"/>
      <c r="AO205" s="11" t="s">
        <v>1274</v>
      </c>
      <c r="AP205" s="11">
        <v>47.8</v>
      </c>
      <c r="AQ205" s="11" t="s">
        <v>415</v>
      </c>
      <c r="AR205" s="157">
        <f>[5]Ukraine!$F$203</f>
        <v>121</v>
      </c>
      <c r="AS205" s="157">
        <f>[5]Ukraine!$G$203</f>
        <v>563</v>
      </c>
      <c r="AT205" s="157">
        <f>[5]Ukraine!$H$203</f>
        <v>527</v>
      </c>
      <c r="AU205" s="157">
        <f>[5]Ukraine!$I$203</f>
        <v>168244.3</v>
      </c>
      <c r="AV205" s="157">
        <f>[5]Ukraine!$J$203</f>
        <v>12927.9</v>
      </c>
      <c r="AW205" s="11"/>
      <c r="AX205" s="33" t="s">
        <v>1274</v>
      </c>
      <c r="AY205" s="33">
        <v>47.8</v>
      </c>
      <c r="AZ205" s="33" t="s">
        <v>415</v>
      </c>
      <c r="BA205" s="157">
        <f>[6]Ukraine!$F$203</f>
        <v>126</v>
      </c>
      <c r="BB205" s="157">
        <f>[6]Ukraine!$G$203</f>
        <v>525</v>
      </c>
      <c r="BC205" s="157">
        <f>[6]Ukraine!$H$203</f>
        <v>490</v>
      </c>
      <c r="BD205" s="157">
        <f>[6]Ukraine!$I$203</f>
        <v>323224.2</v>
      </c>
      <c r="BE205" s="157">
        <f>[6]Ukraine!$J$203</f>
        <v>17772.3</v>
      </c>
      <c r="BG205" s="2">
        <v>47.8</v>
      </c>
      <c r="BH205" s="2" t="s">
        <v>415</v>
      </c>
      <c r="BI205" s="1">
        <f t="shared" si="149"/>
        <v>209</v>
      </c>
      <c r="BJ205" s="1">
        <f t="shared" si="150"/>
        <v>211</v>
      </c>
      <c r="BK205" s="1">
        <f t="shared" si="151"/>
        <v>169</v>
      </c>
      <c r="BL205" s="1">
        <f t="shared" si="152"/>
        <v>162</v>
      </c>
      <c r="BM205" s="1">
        <f t="shared" si="153"/>
        <v>121</v>
      </c>
      <c r="BN205" s="1">
        <f t="shared" si="154"/>
        <v>126</v>
      </c>
      <c r="BP205" s="1">
        <f t="shared" si="163"/>
        <v>1062</v>
      </c>
      <c r="BQ205" s="1">
        <f t="shared" si="164"/>
        <v>856</v>
      </c>
      <c r="BR205" s="1">
        <f t="shared" si="165"/>
        <v>602</v>
      </c>
      <c r="BS205" s="1">
        <f t="shared" si="166"/>
        <v>551</v>
      </c>
      <c r="BT205" s="1">
        <f t="shared" si="167"/>
        <v>527</v>
      </c>
      <c r="BU205" s="1">
        <f t="shared" si="168"/>
        <v>490</v>
      </c>
      <c r="BW205" s="40">
        <f t="shared" si="155"/>
        <v>1.456651252041129E-4</v>
      </c>
      <c r="BX205" s="40">
        <f t="shared" si="155"/>
        <v>1.2201106737305754E-4</v>
      </c>
      <c r="BY205" s="40">
        <f t="shared" si="155"/>
        <v>9.7206727545205563E-5</v>
      </c>
      <c r="BZ205" s="40">
        <f t="shared" si="155"/>
        <v>9.5359736384844899E-5</v>
      </c>
      <c r="CA205" s="40">
        <f t="shared" si="142"/>
        <v>9.2231693715171372E-5</v>
      </c>
      <c r="CB205" s="40">
        <f t="shared" si="142"/>
        <v>8.5745509078961996E-5</v>
      </c>
      <c r="CD205" s="10">
        <f t="shared" si="156"/>
        <v>20043.3</v>
      </c>
      <c r="CE205" s="10">
        <f t="shared" si="157"/>
        <v>14793.1</v>
      </c>
      <c r="CF205" s="10">
        <f t="shared" si="158"/>
        <v>10062</v>
      </c>
      <c r="CG205" s="10">
        <f t="shared" si="159"/>
        <v>10640.5</v>
      </c>
      <c r="CH205" s="10">
        <f t="shared" si="160"/>
        <v>12927.9</v>
      </c>
      <c r="CI205" s="10">
        <f t="shared" si="161"/>
        <v>17772.3</v>
      </c>
      <c r="CK205" s="40">
        <f t="shared" si="139"/>
        <v>7.5265396703843066E-5</v>
      </c>
      <c r="CL205" s="40">
        <f t="shared" si="139"/>
        <v>5.4812715569147857E-5</v>
      </c>
      <c r="CM205" s="40">
        <f t="shared" si="139"/>
        <v>3.8474990059996644E-5</v>
      </c>
      <c r="CN205" s="40">
        <f t="shared" si="139"/>
        <v>3.5971134797993228E-5</v>
      </c>
      <c r="CO205" s="40">
        <f t="shared" si="139"/>
        <v>3.5828097508159855E-5</v>
      </c>
      <c r="CP205" s="40">
        <f t="shared" si="139"/>
        <v>3.7592270205326479E-5</v>
      </c>
      <c r="CR205" s="9">
        <f t="shared" si="140"/>
        <v>18.873163841807909</v>
      </c>
      <c r="CS205" s="9">
        <f t="shared" si="140"/>
        <v>17.281658878504672</v>
      </c>
      <c r="CT205" s="9">
        <f t="shared" si="140"/>
        <v>16.714285714285715</v>
      </c>
      <c r="CU205" s="9">
        <f t="shared" si="140"/>
        <v>19.311252268602541</v>
      </c>
      <c r="CV205" s="9">
        <f t="shared" si="140"/>
        <v>24.53111954459203</v>
      </c>
      <c r="CW205" s="9">
        <f t="shared" si="140"/>
        <v>36.269999999999996</v>
      </c>
      <c r="CY205" s="9">
        <f t="shared" si="141"/>
        <v>51.670155501104055</v>
      </c>
      <c r="CZ205" s="9">
        <f t="shared" si="141"/>
        <v>44.924380016735753</v>
      </c>
      <c r="DA205" s="9">
        <f t="shared" si="141"/>
        <v>39.580583599117681</v>
      </c>
      <c r="DB205" s="9">
        <f t="shared" si="141"/>
        <v>37.721512413608096</v>
      </c>
      <c r="DC205" s="9">
        <f t="shared" si="141"/>
        <v>38.845754712912111</v>
      </c>
      <c r="DD205" s="9">
        <f t="shared" si="141"/>
        <v>43.841678251286858</v>
      </c>
      <c r="DF205" s="9">
        <f>IF($A205=2,IF(ISNUMBER(CR205/Ukraine!CR205),100*CR205/Ukraine!CR205,""),"")</f>
        <v>100</v>
      </c>
      <c r="DG205" s="9">
        <f>IF($A205=2,IF(ISNUMBER(CS205/Ukraine!CS205),100*CS205/Ukraine!CS205,""),"")</f>
        <v>100</v>
      </c>
      <c r="DH205" s="9">
        <f>IF($A205=2,IF(ISNUMBER(CT205/Ukraine!CT205),100*CT205/Ukraine!CT205,""),"")</f>
        <v>100</v>
      </c>
      <c r="DI205" s="9">
        <f>IF($A205=2,IF(ISNUMBER(CU205/Ukraine!CU205),100*CU205/Ukraine!CU205,""),"")</f>
        <v>100</v>
      </c>
      <c r="DJ205" s="9">
        <f>IF($A205=2,IF(ISNUMBER(CV205/Ukraine!CV205),100*CV205/Ukraine!CV205,""),"")</f>
        <v>100</v>
      </c>
      <c r="DK205" s="9">
        <f>IF($A205=2,IF(ISNUMBER(CW205/Ukraine!CW205),100*CW205/Ukraine!CW205,""),"")</f>
        <v>100</v>
      </c>
      <c r="DM205" s="40">
        <f t="shared" si="143"/>
        <v>-0.19397363465160078</v>
      </c>
      <c r="DN205" s="40">
        <f t="shared" si="144"/>
        <v>-0.29672897196261683</v>
      </c>
      <c r="DO205" s="40">
        <f t="shared" si="145"/>
        <v>-8.4717607973421982E-2</v>
      </c>
      <c r="DP205" s="40">
        <f t="shared" si="146"/>
        <v>-4.3557168784029043E-2</v>
      </c>
      <c r="DQ205" s="40">
        <f t="shared" si="147"/>
        <v>-7.0208728652751407E-2</v>
      </c>
      <c r="DR205" s="40">
        <f t="shared" si="148"/>
        <v>-0.53860640301318274</v>
      </c>
      <c r="DT205" s="40">
        <f t="shared" si="169"/>
        <v>-8.432634701012498E-2</v>
      </c>
      <c r="DU205" s="40">
        <f t="shared" si="170"/>
        <v>-3.2830943383836186E-2</v>
      </c>
      <c r="DV205" s="40">
        <f t="shared" si="171"/>
        <v>0.15537406735228876</v>
      </c>
      <c r="DW205" s="40">
        <f t="shared" si="172"/>
        <v>0.27030185320898537</v>
      </c>
      <c r="DX205" s="40">
        <f t="shared" si="173"/>
        <v>0.47853015570974389</v>
      </c>
      <c r="DY205" s="40">
        <f t="shared" si="162"/>
        <v>0.92177635419317161</v>
      </c>
    </row>
    <row r="206" spans="1:129" x14ac:dyDescent="0.2">
      <c r="A206" s="39">
        <f>'Industry selection'!C206</f>
        <v>2</v>
      </c>
      <c r="B206" s="2">
        <v>47.9</v>
      </c>
      <c r="C206" s="2" t="s">
        <v>417</v>
      </c>
      <c r="E206" s="30" t="s">
        <v>416</v>
      </c>
      <c r="F206" s="31">
        <v>47.9</v>
      </c>
      <c r="G206" s="32" t="s">
        <v>417</v>
      </c>
      <c r="H206" s="157">
        <f>[1]Ukraine!$F$204</f>
        <v>471</v>
      </c>
      <c r="I206" s="157">
        <f>[1]Ukraine!$G$204</f>
        <v>5164</v>
      </c>
      <c r="J206" s="157">
        <f>[1]Ukraine!$H$204</f>
        <v>5077</v>
      </c>
      <c r="K206" s="157">
        <f>[1]Ukraine!$I$204</f>
        <v>2376780.7999999998</v>
      </c>
      <c r="L206" s="157">
        <f>[1]Ukraine!$J$204</f>
        <v>223046</v>
      </c>
      <c r="M206" s="11"/>
      <c r="N206" s="33" t="s">
        <v>930</v>
      </c>
      <c r="O206" s="36">
        <v>47.9</v>
      </c>
      <c r="P206" s="35" t="s">
        <v>417</v>
      </c>
      <c r="Q206" s="157">
        <f>[2]Ukraine!$F$204</f>
        <v>701</v>
      </c>
      <c r="R206" s="157">
        <f>[2]Ukraine!$G$204</f>
        <v>5090</v>
      </c>
      <c r="S206" s="157">
        <f>[2]Ukraine!$H$204</f>
        <v>4993</v>
      </c>
      <c r="T206" s="157">
        <f>[2]Ukraine!$I$204</f>
        <v>3018310.4</v>
      </c>
      <c r="U206" s="157">
        <f>[2]Ukraine!$J$204</f>
        <v>247143.5</v>
      </c>
      <c r="V206" s="11"/>
      <c r="W206" s="36" t="s">
        <v>1275</v>
      </c>
      <c r="X206" s="36">
        <v>47.9</v>
      </c>
      <c r="Y206" s="36" t="s">
        <v>417</v>
      </c>
      <c r="Z206" s="157">
        <f>[3]Ukraine!$F$204</f>
        <v>712</v>
      </c>
      <c r="AA206" s="157">
        <f>[3]Ukraine!$G$204</f>
        <v>5548</v>
      </c>
      <c r="AB206" s="157">
        <f>[3]Ukraine!$H$204</f>
        <v>5358</v>
      </c>
      <c r="AC206" s="157">
        <f>[3]Ukraine!$I$204</f>
        <v>3182900.9</v>
      </c>
      <c r="AD206" s="157">
        <f>[3]Ukraine!$J$204</f>
        <v>234789.2</v>
      </c>
      <c r="AE206" s="11"/>
      <c r="AF206" s="37" t="s">
        <v>1275</v>
      </c>
      <c r="AG206" s="37">
        <v>47.9</v>
      </c>
      <c r="AH206" s="37" t="s">
        <v>417</v>
      </c>
      <c r="AI206" s="157">
        <f>[4]Ukraine!$F$204</f>
        <v>771</v>
      </c>
      <c r="AJ206" s="157">
        <f>[4]Ukraine!$G$204</f>
        <v>4597</v>
      </c>
      <c r="AK206" s="157">
        <f>[4]Ukraine!$H$204</f>
        <v>4367</v>
      </c>
      <c r="AL206" s="157">
        <f>[4]Ukraine!$I$204</f>
        <v>3421551.4</v>
      </c>
      <c r="AM206" s="157">
        <f>[4]Ukraine!$J$204</f>
        <v>255444.8</v>
      </c>
      <c r="AN206" s="11"/>
      <c r="AO206" s="11" t="s">
        <v>1275</v>
      </c>
      <c r="AP206" s="11">
        <v>47.9</v>
      </c>
      <c r="AQ206" s="11" t="s">
        <v>417</v>
      </c>
      <c r="AR206" s="157">
        <f>[5]Ukraine!$F$204</f>
        <v>693</v>
      </c>
      <c r="AS206" s="157">
        <f>[5]Ukraine!$G$204</f>
        <v>4987</v>
      </c>
      <c r="AT206" s="157">
        <f>[5]Ukraine!$H$204</f>
        <v>4824</v>
      </c>
      <c r="AU206" s="157">
        <f>[5]Ukraine!$I$204</f>
        <v>5767385.7999999998</v>
      </c>
      <c r="AV206" s="157">
        <f>[5]Ukraine!$J$204</f>
        <v>318537.40000000002</v>
      </c>
      <c r="AW206" s="11"/>
      <c r="AX206" s="33" t="s">
        <v>1275</v>
      </c>
      <c r="AY206" s="33">
        <v>47.9</v>
      </c>
      <c r="AZ206" s="33" t="s">
        <v>417</v>
      </c>
      <c r="BA206" s="157">
        <f>[6]Ukraine!$F$204</f>
        <v>870</v>
      </c>
      <c r="BB206" s="157">
        <f>[6]Ukraine!$G$204</f>
        <v>5492</v>
      </c>
      <c r="BC206" s="157">
        <f>[6]Ukraine!$H$204</f>
        <v>5300</v>
      </c>
      <c r="BD206" s="157">
        <f>[6]Ukraine!$I$204</f>
        <v>5447179</v>
      </c>
      <c r="BE206" s="157">
        <f>[6]Ukraine!$J$204</f>
        <v>473335</v>
      </c>
      <c r="BG206" s="2">
        <v>47.9</v>
      </c>
      <c r="BH206" s="2" t="s">
        <v>417</v>
      </c>
      <c r="BI206" s="1">
        <f t="shared" si="149"/>
        <v>471</v>
      </c>
      <c r="BJ206" s="1">
        <f t="shared" si="150"/>
        <v>701</v>
      </c>
      <c r="BK206" s="1">
        <f t="shared" si="151"/>
        <v>712</v>
      </c>
      <c r="BL206" s="1">
        <f t="shared" si="152"/>
        <v>771</v>
      </c>
      <c r="BM206" s="1">
        <f t="shared" si="153"/>
        <v>693</v>
      </c>
      <c r="BN206" s="1">
        <f t="shared" si="154"/>
        <v>870</v>
      </c>
      <c r="BP206" s="1">
        <f t="shared" si="163"/>
        <v>5077</v>
      </c>
      <c r="BQ206" s="1">
        <f t="shared" si="164"/>
        <v>4993</v>
      </c>
      <c r="BR206" s="1">
        <f t="shared" si="165"/>
        <v>5358</v>
      </c>
      <c r="BS206" s="1">
        <f t="shared" si="166"/>
        <v>4367</v>
      </c>
      <c r="BT206" s="1">
        <f t="shared" si="167"/>
        <v>4824</v>
      </c>
      <c r="BU206" s="1">
        <f t="shared" si="168"/>
        <v>5300</v>
      </c>
      <c r="BW206" s="40">
        <f t="shared" si="155"/>
        <v>6.9636708160195971E-4</v>
      </c>
      <c r="BX206" s="40">
        <f t="shared" si="155"/>
        <v>7.1168371424494895E-4</v>
      </c>
      <c r="BY206" s="40">
        <f t="shared" si="155"/>
        <v>8.6517216974619842E-4</v>
      </c>
      <c r="BZ206" s="40">
        <f t="shared" si="155"/>
        <v>7.5578215751836238E-4</v>
      </c>
      <c r="CA206" s="40">
        <f t="shared" si="142"/>
        <v>8.442612722618344E-4</v>
      </c>
      <c r="CB206" s="40">
        <f t="shared" si="142"/>
        <v>9.2745142473162968E-4</v>
      </c>
      <c r="CD206" s="10">
        <f t="shared" si="156"/>
        <v>223046</v>
      </c>
      <c r="CE206" s="10">
        <f t="shared" si="157"/>
        <v>247143.5</v>
      </c>
      <c r="CF206" s="10">
        <f t="shared" si="158"/>
        <v>234789.2</v>
      </c>
      <c r="CG206" s="10">
        <f t="shared" si="159"/>
        <v>255444.8</v>
      </c>
      <c r="CH206" s="10">
        <f t="shared" si="160"/>
        <v>318537.40000000002</v>
      </c>
      <c r="CI206" s="10">
        <f t="shared" si="161"/>
        <v>473335</v>
      </c>
      <c r="CK206" s="40">
        <f t="shared" si="139"/>
        <v>8.3756894689025155E-4</v>
      </c>
      <c r="CL206" s="40">
        <f t="shared" si="139"/>
        <v>9.1573817322019679E-4</v>
      </c>
      <c r="CM206" s="40">
        <f t="shared" si="139"/>
        <v>8.9778494694837648E-4</v>
      </c>
      <c r="CN206" s="40">
        <f t="shared" si="139"/>
        <v>8.6355334187739475E-4</v>
      </c>
      <c r="CO206" s="40">
        <f t="shared" si="139"/>
        <v>8.827875391359555E-4</v>
      </c>
      <c r="CP206" s="40">
        <f t="shared" si="139"/>
        <v>1.0012062151571945E-3</v>
      </c>
      <c r="CR206" s="9">
        <f t="shared" si="140"/>
        <v>43.932637384282053</v>
      </c>
      <c r="CS206" s="9">
        <f t="shared" si="140"/>
        <v>49.497997196074508</v>
      </c>
      <c r="CT206" s="9">
        <f t="shared" si="140"/>
        <v>43.820306084359835</v>
      </c>
      <c r="CU206" s="9">
        <f t="shared" si="140"/>
        <v>58.494343943210438</v>
      </c>
      <c r="CV206" s="9">
        <f t="shared" si="140"/>
        <v>66.031799336650082</v>
      </c>
      <c r="CW206" s="9">
        <f t="shared" si="140"/>
        <v>89.308490566037733</v>
      </c>
      <c r="CY206" s="9">
        <f t="shared" si="141"/>
        <v>120.27692994382554</v>
      </c>
      <c r="CZ206" s="9">
        <f t="shared" si="141"/>
        <v>128.67207087796535</v>
      </c>
      <c r="DA206" s="9">
        <f t="shared" si="141"/>
        <v>103.76951297586757</v>
      </c>
      <c r="DB206" s="9">
        <f t="shared" si="141"/>
        <v>114.25955657816837</v>
      </c>
      <c r="DC206" s="9">
        <f t="shared" si="141"/>
        <v>104.56331092517208</v>
      </c>
      <c r="DD206" s="9">
        <f t="shared" si="141"/>
        <v>107.95241545366181</v>
      </c>
      <c r="DF206" s="9">
        <f>IF($A206=2,IF(ISNUMBER(CR206/Ukraine!CR206),100*CR206/Ukraine!CR206,""),"")</f>
        <v>100</v>
      </c>
      <c r="DG206" s="9">
        <f>IF($A206=2,IF(ISNUMBER(CS206/Ukraine!CS206),100*CS206/Ukraine!CS206,""),"")</f>
        <v>100.00000000000001</v>
      </c>
      <c r="DH206" s="9">
        <f>IF($A206=2,IF(ISNUMBER(CT206/Ukraine!CT206),100*CT206/Ukraine!CT206,""),"")</f>
        <v>100</v>
      </c>
      <c r="DI206" s="9">
        <f>IF($A206=2,IF(ISNUMBER(CU206/Ukraine!CU206),100*CU206/Ukraine!CU206,""),"")</f>
        <v>100</v>
      </c>
      <c r="DJ206" s="9">
        <f>IF($A206=2,IF(ISNUMBER(CV206/Ukraine!CV206),100*CV206/Ukraine!CV206,""),"")</f>
        <v>100</v>
      </c>
      <c r="DK206" s="9">
        <f>IF($A206=2,IF(ISNUMBER(CW206/Ukraine!CW206),100*CW206/Ukraine!CW206,""),"")</f>
        <v>99.999999999999986</v>
      </c>
      <c r="DM206" s="40">
        <f t="shared" si="143"/>
        <v>-1.6545203860547586E-2</v>
      </c>
      <c r="DN206" s="40">
        <f t="shared" si="144"/>
        <v>7.3102343280592841E-2</v>
      </c>
      <c r="DO206" s="40">
        <f t="shared" si="145"/>
        <v>-0.1849570735349011</v>
      </c>
      <c r="DP206" s="40">
        <f t="shared" si="146"/>
        <v>0.104648500114495</v>
      </c>
      <c r="DQ206" s="40">
        <f t="shared" si="147"/>
        <v>9.867330016583753E-2</v>
      </c>
      <c r="DR206" s="40">
        <f t="shared" si="148"/>
        <v>4.3923576915501306E-2</v>
      </c>
      <c r="DT206" s="40">
        <f t="shared" si="169"/>
        <v>0.12667939243236948</v>
      </c>
      <c r="DU206" s="40">
        <f t="shared" si="170"/>
        <v>-0.11470547160168632</v>
      </c>
      <c r="DV206" s="40">
        <f t="shared" si="171"/>
        <v>0.33486844730388587</v>
      </c>
      <c r="DW206" s="40">
        <f t="shared" si="172"/>
        <v>0.12885784992746352</v>
      </c>
      <c r="DX206" s="40">
        <f t="shared" si="173"/>
        <v>0.35250729895631094</v>
      </c>
      <c r="DY206" s="40">
        <f t="shared" si="162"/>
        <v>1.0328506523487246</v>
      </c>
    </row>
    <row r="207" spans="1:129" x14ac:dyDescent="0.2">
      <c r="A207" s="39" t="str">
        <f>'Industry selection'!C207</f>
        <v/>
      </c>
      <c r="B207" s="2" t="s">
        <v>419</v>
      </c>
      <c r="C207" s="2" t="s">
        <v>420</v>
      </c>
      <c r="E207" s="30" t="s">
        <v>418</v>
      </c>
      <c r="F207" s="31" t="s">
        <v>419</v>
      </c>
      <c r="G207" s="32" t="s">
        <v>420</v>
      </c>
      <c r="H207" s="157">
        <f>[1]Ukraine!$F$205</f>
        <v>14791</v>
      </c>
      <c r="I207" s="157">
        <f>[1]Ukraine!$G$205</f>
        <v>912240</v>
      </c>
      <c r="J207" s="157">
        <f>[1]Ukraine!$H$205</f>
        <v>905946</v>
      </c>
      <c r="K207" s="157">
        <f>[1]Ukraine!$I$205</f>
        <v>208600620.69999999</v>
      </c>
      <c r="L207" s="157">
        <f>[1]Ukraine!$J$205</f>
        <v>35801788.200000003</v>
      </c>
      <c r="M207" s="11"/>
      <c r="N207" s="33" t="s">
        <v>931</v>
      </c>
      <c r="O207" s="36" t="s">
        <v>419</v>
      </c>
      <c r="P207" s="35" t="s">
        <v>420</v>
      </c>
      <c r="Q207" s="157">
        <f>[2]Ukraine!$F$205</f>
        <v>16052</v>
      </c>
      <c r="R207" s="157">
        <f>[2]Ukraine!$G$205</f>
        <v>889889</v>
      </c>
      <c r="S207" s="157">
        <f>[2]Ukraine!$H$205</f>
        <v>886544</v>
      </c>
      <c r="T207" s="157">
        <f>[2]Ukraine!$I$205</f>
        <v>202872506.90000001</v>
      </c>
      <c r="U207" s="157">
        <f>[2]Ukraine!$J$205</f>
        <v>36935879.799999997</v>
      </c>
      <c r="V207" s="11"/>
      <c r="W207" s="36" t="s">
        <v>1276</v>
      </c>
      <c r="X207" s="36" t="s">
        <v>419</v>
      </c>
      <c r="Y207" s="36" t="s">
        <v>420</v>
      </c>
      <c r="Z207" s="157">
        <f>[3]Ukraine!$F$205</f>
        <v>14909</v>
      </c>
      <c r="AA207" s="157">
        <f>[3]Ukraine!$G$205</f>
        <v>762317</v>
      </c>
      <c r="AB207" s="157">
        <f>[3]Ukraine!$H$205</f>
        <v>758813</v>
      </c>
      <c r="AC207" s="157">
        <f>[3]Ukraine!$I$205</f>
        <v>203561259.59999999</v>
      </c>
      <c r="AD207" s="157">
        <f>[3]Ukraine!$J$205</f>
        <v>33100938.5</v>
      </c>
      <c r="AE207" s="11"/>
      <c r="AF207" s="37" t="s">
        <v>1276</v>
      </c>
      <c r="AG207" s="37" t="s">
        <v>419</v>
      </c>
      <c r="AH207" s="37" t="s">
        <v>420</v>
      </c>
      <c r="AI207" s="157">
        <f>[4]Ukraine!$F$205</f>
        <v>15148</v>
      </c>
      <c r="AJ207" s="157">
        <f>[4]Ukraine!$G$205</f>
        <v>776506</v>
      </c>
      <c r="AK207" s="157">
        <f>[4]Ukraine!$H$205</f>
        <v>772685</v>
      </c>
      <c r="AL207" s="157">
        <f>[4]Ukraine!$I$205</f>
        <v>293959424.5</v>
      </c>
      <c r="AM207" s="157">
        <f>[4]Ukraine!$J$205</f>
        <v>40870027</v>
      </c>
      <c r="AN207" s="11"/>
      <c r="AO207" s="11" t="s">
        <v>1276</v>
      </c>
      <c r="AP207" s="11" t="s">
        <v>419</v>
      </c>
      <c r="AQ207" s="11" t="s">
        <v>420</v>
      </c>
      <c r="AR207" s="157">
        <f>[5]Ukraine!$F$205</f>
        <v>13716</v>
      </c>
      <c r="AS207" s="157">
        <f>[5]Ukraine!$G$205</f>
        <v>765231</v>
      </c>
      <c r="AT207" s="157">
        <f>[5]Ukraine!$H$205</f>
        <v>762256</v>
      </c>
      <c r="AU207" s="157">
        <f>[5]Ukraine!$I$205</f>
        <v>365332652.69999999</v>
      </c>
      <c r="AV207" s="157">
        <f>[5]Ukraine!$J$205</f>
        <v>51521617.799999997</v>
      </c>
      <c r="AW207" s="11"/>
      <c r="AX207" s="33" t="s">
        <v>1276</v>
      </c>
      <c r="AY207" s="33" t="s">
        <v>419</v>
      </c>
      <c r="AZ207" s="33" t="s">
        <v>420</v>
      </c>
      <c r="BA207" s="157">
        <f>[6]Ukraine!$F$205</f>
        <v>15252</v>
      </c>
      <c r="BB207" s="157">
        <f>[6]Ukraine!$G$205</f>
        <v>764165</v>
      </c>
      <c r="BC207" s="157">
        <f>[6]Ukraine!$H$205</f>
        <v>760885</v>
      </c>
      <c r="BD207" s="157">
        <f>[6]Ukraine!$I$205</f>
        <v>437226465.89999998</v>
      </c>
      <c r="BE207" s="157">
        <f>[6]Ukraine!$J$205</f>
        <v>68108672.200000003</v>
      </c>
      <c r="BG207" s="2" t="s">
        <v>419</v>
      </c>
      <c r="BH207" s="2" t="s">
        <v>420</v>
      </c>
      <c r="BI207" s="1">
        <f t="shared" si="149"/>
        <v>14791</v>
      </c>
      <c r="BJ207" s="1">
        <f t="shared" si="150"/>
        <v>16052</v>
      </c>
      <c r="BK207" s="1">
        <f t="shared" si="151"/>
        <v>14909</v>
      </c>
      <c r="BL207" s="1">
        <f t="shared" si="152"/>
        <v>15148</v>
      </c>
      <c r="BM207" s="1">
        <f t="shared" si="153"/>
        <v>13716</v>
      </c>
      <c r="BN207" s="1">
        <f t="shared" si="154"/>
        <v>15252</v>
      </c>
      <c r="BP207" s="1">
        <f t="shared" si="163"/>
        <v>905946</v>
      </c>
      <c r="BQ207" s="1">
        <f t="shared" si="164"/>
        <v>886544</v>
      </c>
      <c r="BR207" s="1">
        <f t="shared" si="165"/>
        <v>758813</v>
      </c>
      <c r="BS207" s="1">
        <f t="shared" si="166"/>
        <v>772685</v>
      </c>
      <c r="BT207" s="1">
        <f t="shared" si="167"/>
        <v>762256</v>
      </c>
      <c r="BU207" s="1">
        <f t="shared" si="168"/>
        <v>760885</v>
      </c>
      <c r="BW207" s="40" t="str">
        <f t="shared" si="155"/>
        <v/>
      </c>
      <c r="BX207" s="40" t="str">
        <f t="shared" si="155"/>
        <v/>
      </c>
      <c r="BY207" s="40" t="str">
        <f t="shared" si="155"/>
        <v/>
      </c>
      <c r="BZ207" s="40" t="str">
        <f t="shared" si="155"/>
        <v/>
      </c>
      <c r="CA207" s="40" t="str">
        <f t="shared" si="142"/>
        <v/>
      </c>
      <c r="CB207" s="40" t="str">
        <f t="shared" si="142"/>
        <v/>
      </c>
      <c r="CD207" s="10">
        <f t="shared" si="156"/>
        <v>35801788.200000003</v>
      </c>
      <c r="CE207" s="10">
        <f t="shared" si="157"/>
        <v>36935879.799999997</v>
      </c>
      <c r="CF207" s="10">
        <f t="shared" si="158"/>
        <v>33100938.5</v>
      </c>
      <c r="CG207" s="10">
        <f t="shared" si="159"/>
        <v>40870027</v>
      </c>
      <c r="CH207" s="10">
        <f t="shared" si="160"/>
        <v>51521617.799999997</v>
      </c>
      <c r="CI207" s="10">
        <f t="shared" si="161"/>
        <v>68108672.200000003</v>
      </c>
      <c r="CK207" s="40" t="str">
        <f t="shared" si="139"/>
        <v/>
      </c>
      <c r="CL207" s="40" t="str">
        <f t="shared" si="139"/>
        <v/>
      </c>
      <c r="CM207" s="40" t="str">
        <f t="shared" si="139"/>
        <v/>
      </c>
      <c r="CN207" s="40" t="str">
        <f t="shared" si="139"/>
        <v/>
      </c>
      <c r="CO207" s="40" t="str">
        <f t="shared" si="139"/>
        <v/>
      </c>
      <c r="CP207" s="40" t="str">
        <f t="shared" si="139"/>
        <v/>
      </c>
      <c r="CR207" s="9" t="str">
        <f t="shared" si="140"/>
        <v/>
      </c>
      <c r="CS207" s="9" t="str">
        <f t="shared" si="140"/>
        <v/>
      </c>
      <c r="CT207" s="9" t="str">
        <f t="shared" si="140"/>
        <v/>
      </c>
      <c r="CU207" s="9" t="str">
        <f t="shared" si="140"/>
        <v/>
      </c>
      <c r="CV207" s="9" t="str">
        <f t="shared" si="140"/>
        <v/>
      </c>
      <c r="CW207" s="9" t="str">
        <f t="shared" si="140"/>
        <v/>
      </c>
      <c r="CY207" s="9" t="str">
        <f t="shared" si="141"/>
        <v/>
      </c>
      <c r="CZ207" s="9" t="str">
        <f t="shared" si="141"/>
        <v/>
      </c>
      <c r="DA207" s="9" t="str">
        <f t="shared" si="141"/>
        <v/>
      </c>
      <c r="DB207" s="9" t="str">
        <f t="shared" si="141"/>
        <v/>
      </c>
      <c r="DC207" s="9" t="str">
        <f t="shared" si="141"/>
        <v/>
      </c>
      <c r="DD207" s="9" t="str">
        <f t="shared" si="141"/>
        <v/>
      </c>
      <c r="DF207" s="9" t="str">
        <f>IF($A207=2,IF(ISNUMBER(CR207/Ukraine!CR207),100*CR207/Ukraine!CR207,""),"")</f>
        <v/>
      </c>
      <c r="DG207" s="9" t="str">
        <f>IF($A207=2,IF(ISNUMBER(CS207/Ukraine!CS207),100*CS207/Ukraine!CS207,""),"")</f>
        <v/>
      </c>
      <c r="DH207" s="9" t="str">
        <f>IF($A207=2,IF(ISNUMBER(CT207/Ukraine!CT207),100*CT207/Ukraine!CT207,""),"")</f>
        <v/>
      </c>
      <c r="DI207" s="9" t="str">
        <f>IF($A207=2,IF(ISNUMBER(CU207/Ukraine!CU207),100*CU207/Ukraine!CU207,""),"")</f>
        <v/>
      </c>
      <c r="DJ207" s="9" t="str">
        <f>IF($A207=2,IF(ISNUMBER(CV207/Ukraine!CV207),100*CV207/Ukraine!CV207,""),"")</f>
        <v/>
      </c>
      <c r="DK207" s="9" t="str">
        <f>IF($A207=2,IF(ISNUMBER(CW207/Ukraine!CW207),100*CW207/Ukraine!CW207,""),"")</f>
        <v/>
      </c>
      <c r="DM207" s="40" t="str">
        <f t="shared" si="143"/>
        <v/>
      </c>
      <c r="DN207" s="40" t="str">
        <f t="shared" si="144"/>
        <v/>
      </c>
      <c r="DO207" s="40" t="str">
        <f t="shared" si="145"/>
        <v/>
      </c>
      <c r="DP207" s="40" t="str">
        <f t="shared" si="146"/>
        <v/>
      </c>
      <c r="DQ207" s="40" t="str">
        <f t="shared" si="147"/>
        <v/>
      </c>
      <c r="DR207" s="40" t="str">
        <f t="shared" si="148"/>
        <v/>
      </c>
      <c r="DT207" s="40" t="str">
        <f t="shared" si="169"/>
        <v/>
      </c>
      <c r="DU207" s="40" t="str">
        <f t="shared" si="170"/>
        <v/>
      </c>
      <c r="DV207" s="40" t="str">
        <f t="shared" si="171"/>
        <v/>
      </c>
      <c r="DW207" s="40" t="str">
        <f t="shared" si="172"/>
        <v/>
      </c>
      <c r="DX207" s="40" t="str">
        <f t="shared" si="173"/>
        <v/>
      </c>
      <c r="DY207" s="40" t="str">
        <f t="shared" si="162"/>
        <v/>
      </c>
    </row>
    <row r="208" spans="1:129" x14ac:dyDescent="0.2">
      <c r="A208" s="39" t="str">
        <f>'Industry selection'!C208</f>
        <v/>
      </c>
      <c r="B208" s="2">
        <v>49</v>
      </c>
      <c r="C208" s="2" t="s">
        <v>422</v>
      </c>
      <c r="E208" s="30" t="s">
        <v>421</v>
      </c>
      <c r="F208" s="31">
        <v>49</v>
      </c>
      <c r="G208" s="32" t="s">
        <v>422</v>
      </c>
      <c r="H208" s="157">
        <f>[1]Ukraine!$F$206</f>
        <v>7233</v>
      </c>
      <c r="I208" s="157">
        <f>[1]Ukraine!$G$206</f>
        <v>286617</v>
      </c>
      <c r="J208" s="157">
        <f>[1]Ukraine!$H$206</f>
        <v>282957</v>
      </c>
      <c r="K208" s="157">
        <f>[1]Ukraine!$I$206</f>
        <v>64237388.5</v>
      </c>
      <c r="L208" s="157">
        <f>[1]Ukraine!$J$206</f>
        <v>9784128.8000000007</v>
      </c>
      <c r="M208" s="11"/>
      <c r="N208" s="33" t="s">
        <v>932</v>
      </c>
      <c r="O208" s="36">
        <v>49</v>
      </c>
      <c r="P208" s="35" t="s">
        <v>422</v>
      </c>
      <c r="Q208" s="157">
        <f>[2]Ukraine!$F$206</f>
        <v>7812</v>
      </c>
      <c r="R208" s="157">
        <f>[2]Ukraine!$G$206</f>
        <v>280162</v>
      </c>
      <c r="S208" s="157">
        <f>[2]Ukraine!$H$206</f>
        <v>278528</v>
      </c>
      <c r="T208" s="157">
        <f>[2]Ukraine!$I$206</f>
        <v>60695140.600000001</v>
      </c>
      <c r="U208" s="157">
        <f>[2]Ukraine!$J$206</f>
        <v>10106526</v>
      </c>
      <c r="V208" s="11"/>
      <c r="W208" s="36" t="s">
        <v>1277</v>
      </c>
      <c r="X208" s="36">
        <v>49</v>
      </c>
      <c r="Y208" s="36" t="s">
        <v>422</v>
      </c>
      <c r="Z208" s="157">
        <f>[3]Ukraine!$F$206</f>
        <v>7251</v>
      </c>
      <c r="AA208" s="157">
        <f>[3]Ukraine!$G$206</f>
        <v>267189</v>
      </c>
      <c r="AB208" s="157">
        <f>[3]Ukraine!$H$206</f>
        <v>265332</v>
      </c>
      <c r="AC208" s="157">
        <f>[3]Ukraine!$I$206</f>
        <v>65076857.100000001</v>
      </c>
      <c r="AD208" s="157">
        <f>[3]Ukraine!$J$206</f>
        <v>9902370.5</v>
      </c>
      <c r="AE208" s="11"/>
      <c r="AF208" s="37" t="s">
        <v>1277</v>
      </c>
      <c r="AG208" s="37">
        <v>49</v>
      </c>
      <c r="AH208" s="37" t="s">
        <v>422</v>
      </c>
      <c r="AI208" s="157">
        <f>[4]Ukraine!$F$206</f>
        <v>7399</v>
      </c>
      <c r="AJ208" s="157">
        <f>[4]Ukraine!$G$206</f>
        <v>352190</v>
      </c>
      <c r="AK208" s="157">
        <f>[4]Ukraine!$H$206</f>
        <v>350250</v>
      </c>
      <c r="AL208" s="157">
        <f>[4]Ukraine!$I$206</f>
        <v>114569004.40000001</v>
      </c>
      <c r="AM208" s="157">
        <f>[4]Ukraine!$J$206</f>
        <v>16273413.5</v>
      </c>
      <c r="AN208" s="11"/>
      <c r="AO208" s="11" t="s">
        <v>1277</v>
      </c>
      <c r="AP208" s="11">
        <v>49</v>
      </c>
      <c r="AQ208" s="11" t="s">
        <v>422</v>
      </c>
      <c r="AR208" s="157">
        <f>[5]Ukraine!$F$206</f>
        <v>6703</v>
      </c>
      <c r="AS208" s="157">
        <f>[5]Ukraine!$G$206</f>
        <v>476165</v>
      </c>
      <c r="AT208" s="157">
        <f>[5]Ukraine!$H$206</f>
        <v>474619</v>
      </c>
      <c r="AU208" s="157">
        <f>[5]Ukraine!$I$206</f>
        <v>177841965.59999999</v>
      </c>
      <c r="AV208" s="157">
        <f>[5]Ukraine!$J$206</f>
        <v>30090562.600000001</v>
      </c>
      <c r="AW208" s="11"/>
      <c r="AX208" s="33" t="s">
        <v>1277</v>
      </c>
      <c r="AY208" s="33">
        <v>49</v>
      </c>
      <c r="AZ208" s="33" t="s">
        <v>422</v>
      </c>
      <c r="BA208" s="157">
        <f>[6]Ukraine!$F$206</f>
        <v>7523</v>
      </c>
      <c r="BB208" s="157">
        <f>[6]Ukraine!$G$206</f>
        <v>470798</v>
      </c>
      <c r="BC208" s="157">
        <f>[6]Ukraine!$H$206</f>
        <v>469024</v>
      </c>
      <c r="BD208" s="157">
        <f>[6]Ukraine!$I$206</f>
        <v>216967422.09999999</v>
      </c>
      <c r="BE208" s="157">
        <f>[6]Ukraine!$J$206</f>
        <v>39883527.799999997</v>
      </c>
      <c r="BG208" s="2">
        <v>49</v>
      </c>
      <c r="BH208" s="2" t="s">
        <v>422</v>
      </c>
      <c r="BI208" s="1">
        <f t="shared" si="149"/>
        <v>7233</v>
      </c>
      <c r="BJ208" s="1">
        <f t="shared" si="150"/>
        <v>7812</v>
      </c>
      <c r="BK208" s="1">
        <f t="shared" si="151"/>
        <v>7251</v>
      </c>
      <c r="BL208" s="1">
        <f t="shared" si="152"/>
        <v>7399</v>
      </c>
      <c r="BM208" s="1">
        <f t="shared" si="153"/>
        <v>6703</v>
      </c>
      <c r="BN208" s="1">
        <f t="shared" si="154"/>
        <v>7523</v>
      </c>
      <c r="BP208" s="1">
        <f t="shared" si="163"/>
        <v>282957</v>
      </c>
      <c r="BQ208" s="1">
        <f t="shared" si="164"/>
        <v>278528</v>
      </c>
      <c r="BR208" s="1">
        <f t="shared" si="165"/>
        <v>265332</v>
      </c>
      <c r="BS208" s="1">
        <f t="shared" si="166"/>
        <v>350250</v>
      </c>
      <c r="BT208" s="1">
        <f t="shared" si="167"/>
        <v>474619</v>
      </c>
      <c r="BU208" s="1">
        <f t="shared" si="168"/>
        <v>469024</v>
      </c>
      <c r="BW208" s="40" t="str">
        <f t="shared" si="155"/>
        <v/>
      </c>
      <c r="BX208" s="40" t="str">
        <f t="shared" si="155"/>
        <v/>
      </c>
      <c r="BY208" s="40" t="str">
        <f t="shared" si="155"/>
        <v/>
      </c>
      <c r="BZ208" s="40" t="str">
        <f t="shared" si="155"/>
        <v/>
      </c>
      <c r="CA208" s="40" t="str">
        <f t="shared" si="142"/>
        <v/>
      </c>
      <c r="CB208" s="40" t="str">
        <f t="shared" si="142"/>
        <v/>
      </c>
      <c r="CD208" s="10">
        <f t="shared" si="156"/>
        <v>9784128.8000000007</v>
      </c>
      <c r="CE208" s="10">
        <f t="shared" si="157"/>
        <v>10106526</v>
      </c>
      <c r="CF208" s="10">
        <f t="shared" si="158"/>
        <v>9902370.5</v>
      </c>
      <c r="CG208" s="10">
        <f t="shared" si="159"/>
        <v>16273413.5</v>
      </c>
      <c r="CH208" s="10">
        <f t="shared" si="160"/>
        <v>30090562.600000001</v>
      </c>
      <c r="CI208" s="10">
        <f t="shared" si="161"/>
        <v>39883527.799999997</v>
      </c>
      <c r="CK208" s="40" t="str">
        <f t="shared" si="139"/>
        <v/>
      </c>
      <c r="CL208" s="40" t="str">
        <f t="shared" si="139"/>
        <v/>
      </c>
      <c r="CM208" s="40" t="str">
        <f t="shared" si="139"/>
        <v/>
      </c>
      <c r="CN208" s="40" t="str">
        <f t="shared" si="139"/>
        <v/>
      </c>
      <c r="CO208" s="40" t="str">
        <f t="shared" si="139"/>
        <v/>
      </c>
      <c r="CP208" s="40" t="str">
        <f t="shared" si="139"/>
        <v/>
      </c>
      <c r="CR208" s="9" t="str">
        <f t="shared" si="140"/>
        <v/>
      </c>
      <c r="CS208" s="9" t="str">
        <f t="shared" si="140"/>
        <v/>
      </c>
      <c r="CT208" s="9" t="str">
        <f t="shared" si="140"/>
        <v/>
      </c>
      <c r="CU208" s="9" t="str">
        <f t="shared" si="140"/>
        <v/>
      </c>
      <c r="CV208" s="9" t="str">
        <f t="shared" si="140"/>
        <v/>
      </c>
      <c r="CW208" s="9" t="str">
        <f t="shared" si="140"/>
        <v/>
      </c>
      <c r="CY208" s="9" t="str">
        <f t="shared" si="141"/>
        <v/>
      </c>
      <c r="CZ208" s="9" t="str">
        <f t="shared" si="141"/>
        <v/>
      </c>
      <c r="DA208" s="9" t="str">
        <f t="shared" si="141"/>
        <v/>
      </c>
      <c r="DB208" s="9" t="str">
        <f t="shared" si="141"/>
        <v/>
      </c>
      <c r="DC208" s="9" t="str">
        <f t="shared" si="141"/>
        <v/>
      </c>
      <c r="DD208" s="9" t="str">
        <f t="shared" si="141"/>
        <v/>
      </c>
      <c r="DF208" s="9" t="str">
        <f>IF($A208=2,IF(ISNUMBER(CR208/Ukraine!CR208),100*CR208/Ukraine!CR208,""),"")</f>
        <v/>
      </c>
      <c r="DG208" s="9" t="str">
        <f>IF($A208=2,IF(ISNUMBER(CS208/Ukraine!CS208),100*CS208/Ukraine!CS208,""),"")</f>
        <v/>
      </c>
      <c r="DH208" s="9" t="str">
        <f>IF($A208=2,IF(ISNUMBER(CT208/Ukraine!CT208),100*CT208/Ukraine!CT208,""),"")</f>
        <v/>
      </c>
      <c r="DI208" s="9" t="str">
        <f>IF($A208=2,IF(ISNUMBER(CU208/Ukraine!CU208),100*CU208/Ukraine!CU208,""),"")</f>
        <v/>
      </c>
      <c r="DJ208" s="9" t="str">
        <f>IF($A208=2,IF(ISNUMBER(CV208/Ukraine!CV208),100*CV208/Ukraine!CV208,""),"")</f>
        <v/>
      </c>
      <c r="DK208" s="9" t="str">
        <f>IF($A208=2,IF(ISNUMBER(CW208/Ukraine!CW208),100*CW208/Ukraine!CW208,""),"")</f>
        <v/>
      </c>
      <c r="DM208" s="40" t="str">
        <f t="shared" si="143"/>
        <v/>
      </c>
      <c r="DN208" s="40" t="str">
        <f t="shared" si="144"/>
        <v/>
      </c>
      <c r="DO208" s="40" t="str">
        <f t="shared" si="145"/>
        <v/>
      </c>
      <c r="DP208" s="40" t="str">
        <f t="shared" si="146"/>
        <v/>
      </c>
      <c r="DQ208" s="40" t="str">
        <f t="shared" si="147"/>
        <v/>
      </c>
      <c r="DR208" s="40" t="str">
        <f t="shared" si="148"/>
        <v/>
      </c>
      <c r="DT208" s="40" t="str">
        <f t="shared" si="169"/>
        <v/>
      </c>
      <c r="DU208" s="40" t="str">
        <f t="shared" si="170"/>
        <v/>
      </c>
      <c r="DV208" s="40" t="str">
        <f t="shared" si="171"/>
        <v/>
      </c>
      <c r="DW208" s="40" t="str">
        <f t="shared" si="172"/>
        <v/>
      </c>
      <c r="DX208" s="40" t="str">
        <f t="shared" si="173"/>
        <v/>
      </c>
      <c r="DY208" s="40" t="str">
        <f t="shared" si="162"/>
        <v/>
      </c>
    </row>
    <row r="209" spans="1:129" x14ac:dyDescent="0.2">
      <c r="A209" s="39">
        <f>'Industry selection'!C209</f>
        <v>1</v>
      </c>
      <c r="B209" s="2">
        <v>49.1</v>
      </c>
      <c r="C209" s="2" t="s">
        <v>424</v>
      </c>
      <c r="E209" s="30" t="s">
        <v>423</v>
      </c>
      <c r="F209" s="31">
        <v>49.1</v>
      </c>
      <c r="G209" s="32" t="s">
        <v>424</v>
      </c>
      <c r="H209" s="157">
        <f>[1]Ukraine!$F$207</f>
        <v>3</v>
      </c>
      <c r="I209" s="157" t="str">
        <f>[1]Ukraine!$G$207</f>
        <v>к</v>
      </c>
      <c r="J209" s="157" t="str">
        <f>[1]Ukraine!$H$207</f>
        <v>к</v>
      </c>
      <c r="K209" s="157" t="str">
        <f>[1]Ukraine!$I$207</f>
        <v>к</v>
      </c>
      <c r="L209" s="157" t="str">
        <f>[1]Ukraine!$J$207</f>
        <v>к</v>
      </c>
      <c r="M209" s="11"/>
      <c r="N209" s="33" t="s">
        <v>933</v>
      </c>
      <c r="O209" s="36">
        <v>49.1</v>
      </c>
      <c r="P209" s="35" t="s">
        <v>424</v>
      </c>
      <c r="Q209" s="157">
        <f>[2]Ukraine!$F$207</f>
        <v>10</v>
      </c>
      <c r="R209" s="157">
        <f>[2]Ukraine!$G$207</f>
        <v>518</v>
      </c>
      <c r="S209" s="157">
        <f>[2]Ukraine!$H$207</f>
        <v>518</v>
      </c>
      <c r="T209" s="157">
        <f>[2]Ukraine!$I$207</f>
        <v>400514.8</v>
      </c>
      <c r="U209" s="157">
        <f>[2]Ukraine!$J$207</f>
        <v>38836.5</v>
      </c>
      <c r="V209" s="11"/>
      <c r="W209" s="36" t="s">
        <v>1278</v>
      </c>
      <c r="X209" s="36">
        <v>49.1</v>
      </c>
      <c r="Y209" s="36" t="s">
        <v>424</v>
      </c>
      <c r="Z209" s="157">
        <f>[3]Ukraine!$F$207</f>
        <v>6</v>
      </c>
      <c r="AA209" s="157" t="str">
        <f>[3]Ukraine!$G$207</f>
        <v>к</v>
      </c>
      <c r="AB209" s="157" t="str">
        <f>[3]Ukraine!$H$207</f>
        <v>к</v>
      </c>
      <c r="AC209" s="157" t="str">
        <f>[3]Ukraine!$I$207</f>
        <v>к</v>
      </c>
      <c r="AD209" s="157" t="str">
        <f>[3]Ukraine!$J$207</f>
        <v>к</v>
      </c>
      <c r="AE209" s="11"/>
      <c r="AF209" s="37" t="s">
        <v>1278</v>
      </c>
      <c r="AG209" s="37">
        <v>49.1</v>
      </c>
      <c r="AH209" s="37" t="s">
        <v>424</v>
      </c>
      <c r="AI209" s="157">
        <f>[4]Ukraine!$F$207</f>
        <v>3</v>
      </c>
      <c r="AJ209" s="157">
        <f>[4]Ukraine!$G$207</f>
        <v>457</v>
      </c>
      <c r="AK209" s="157">
        <f>[4]Ukraine!$H$207</f>
        <v>457</v>
      </c>
      <c r="AL209" s="157">
        <f>[4]Ukraine!$I$207</f>
        <v>457</v>
      </c>
      <c r="AM209" s="157">
        <f>[4]Ukraine!$J$207</f>
        <v>40091.800000000003</v>
      </c>
      <c r="AN209" s="11"/>
      <c r="AO209" s="11" t="s">
        <v>1278</v>
      </c>
      <c r="AP209" s="11">
        <v>49.1</v>
      </c>
      <c r="AQ209" s="11" t="s">
        <v>424</v>
      </c>
      <c r="AR209" s="157">
        <f>[5]Ukraine!$F$207</f>
        <v>3</v>
      </c>
      <c r="AS209" s="157" t="str">
        <f>[5]Ukraine!$G$207</f>
        <v>к</v>
      </c>
      <c r="AT209" s="157" t="str">
        <f>[5]Ukraine!$H$207</f>
        <v>к</v>
      </c>
      <c r="AU209" s="157" t="str">
        <f>[5]Ukraine!$I$207</f>
        <v>к</v>
      </c>
      <c r="AV209" s="157" t="str">
        <f>[5]Ukraine!$J$207</f>
        <v>к</v>
      </c>
      <c r="AW209" s="11"/>
      <c r="AX209" s="33" t="s">
        <v>1278</v>
      </c>
      <c r="AY209" s="33">
        <v>49.1</v>
      </c>
      <c r="AZ209" s="33" t="s">
        <v>424</v>
      </c>
      <c r="BA209" s="157">
        <f>[6]Ukraine!$F$207</f>
        <v>3</v>
      </c>
      <c r="BB209" s="157" t="str">
        <f>[6]Ukraine!$G$207</f>
        <v>к</v>
      </c>
      <c r="BC209" s="157" t="str">
        <f>[6]Ukraine!$H$207</f>
        <v>к</v>
      </c>
      <c r="BD209" s="157" t="str">
        <f>[6]Ukraine!$I$207</f>
        <v>к</v>
      </c>
      <c r="BE209" s="157" t="str">
        <f>[6]Ukraine!$J$207</f>
        <v>к</v>
      </c>
      <c r="BG209" s="2">
        <v>49.1</v>
      </c>
      <c r="BH209" s="2" t="s">
        <v>424</v>
      </c>
      <c r="BI209" s="1">
        <f t="shared" si="149"/>
        <v>3</v>
      </c>
      <c r="BJ209" s="1">
        <f t="shared" si="150"/>
        <v>10</v>
      </c>
      <c r="BK209" s="1">
        <f t="shared" si="151"/>
        <v>6</v>
      </c>
      <c r="BL209" s="1">
        <f t="shared" si="152"/>
        <v>3</v>
      </c>
      <c r="BM209" s="1">
        <f t="shared" si="153"/>
        <v>3</v>
      </c>
      <c r="BN209" s="1">
        <f t="shared" si="154"/>
        <v>3</v>
      </c>
      <c r="BP209" s="1" t="str">
        <f t="shared" si="163"/>
        <v>к</v>
      </c>
      <c r="BQ209" s="1">
        <f t="shared" si="164"/>
        <v>518</v>
      </c>
      <c r="BR209" s="1" t="str">
        <f t="shared" si="165"/>
        <v>к</v>
      </c>
      <c r="BS209" s="1">
        <f t="shared" si="166"/>
        <v>457</v>
      </c>
      <c r="BT209" s="1" t="str">
        <f t="shared" si="167"/>
        <v>к</v>
      </c>
      <c r="BU209" s="1" t="str">
        <f t="shared" si="168"/>
        <v>к</v>
      </c>
      <c r="BW209" s="40" t="str">
        <f t="shared" si="155"/>
        <v/>
      </c>
      <c r="BX209" s="40" t="str">
        <f t="shared" si="155"/>
        <v/>
      </c>
      <c r="BY209" s="40" t="str">
        <f t="shared" si="155"/>
        <v/>
      </c>
      <c r="BZ209" s="40" t="str">
        <f t="shared" si="155"/>
        <v/>
      </c>
      <c r="CA209" s="40" t="str">
        <f t="shared" si="142"/>
        <v/>
      </c>
      <c r="CB209" s="40" t="str">
        <f t="shared" si="142"/>
        <v/>
      </c>
      <c r="CD209" s="10" t="str">
        <f t="shared" si="156"/>
        <v>к</v>
      </c>
      <c r="CE209" s="10">
        <f t="shared" si="157"/>
        <v>38836.5</v>
      </c>
      <c r="CF209" s="10" t="str">
        <f t="shared" si="158"/>
        <v>к</v>
      </c>
      <c r="CG209" s="10">
        <f t="shared" si="159"/>
        <v>40091.800000000003</v>
      </c>
      <c r="CH209" s="10" t="str">
        <f t="shared" si="160"/>
        <v>к</v>
      </c>
      <c r="CI209" s="10" t="str">
        <f t="shared" si="161"/>
        <v>к</v>
      </c>
      <c r="CK209" s="40" t="str">
        <f t="shared" si="139"/>
        <v/>
      </c>
      <c r="CL209" s="40" t="str">
        <f t="shared" si="139"/>
        <v/>
      </c>
      <c r="CM209" s="40" t="str">
        <f t="shared" si="139"/>
        <v/>
      </c>
      <c r="CN209" s="40" t="str">
        <f t="shared" si="139"/>
        <v/>
      </c>
      <c r="CO209" s="40" t="str">
        <f t="shared" si="139"/>
        <v/>
      </c>
      <c r="CP209" s="40" t="str">
        <f t="shared" si="139"/>
        <v/>
      </c>
      <c r="CR209" s="9" t="str">
        <f t="shared" si="140"/>
        <v/>
      </c>
      <c r="CS209" s="9" t="str">
        <f t="shared" si="140"/>
        <v/>
      </c>
      <c r="CT209" s="9" t="str">
        <f t="shared" si="140"/>
        <v/>
      </c>
      <c r="CU209" s="9" t="str">
        <f t="shared" si="140"/>
        <v/>
      </c>
      <c r="CV209" s="9" t="str">
        <f t="shared" si="140"/>
        <v/>
      </c>
      <c r="CW209" s="9" t="str">
        <f t="shared" si="140"/>
        <v/>
      </c>
      <c r="CY209" s="9" t="str">
        <f t="shared" si="141"/>
        <v/>
      </c>
      <c r="CZ209" s="9" t="str">
        <f t="shared" si="141"/>
        <v/>
      </c>
      <c r="DA209" s="9" t="str">
        <f t="shared" si="141"/>
        <v/>
      </c>
      <c r="DB209" s="9" t="str">
        <f t="shared" si="141"/>
        <v/>
      </c>
      <c r="DC209" s="9" t="str">
        <f t="shared" si="141"/>
        <v/>
      </c>
      <c r="DD209" s="9" t="str">
        <f t="shared" si="141"/>
        <v/>
      </c>
      <c r="DF209" s="9" t="str">
        <f>IF($A209=2,IF(ISNUMBER(CR209/Ukraine!CR209),100*CR209/Ukraine!CR209,""),"")</f>
        <v/>
      </c>
      <c r="DG209" s="9" t="str">
        <f>IF($A209=2,IF(ISNUMBER(CS209/Ukraine!CS209),100*CS209/Ukraine!CS209,""),"")</f>
        <v/>
      </c>
      <c r="DH209" s="9" t="str">
        <f>IF($A209=2,IF(ISNUMBER(CT209/Ukraine!CT209),100*CT209/Ukraine!CT209,""),"")</f>
        <v/>
      </c>
      <c r="DI209" s="9" t="str">
        <f>IF($A209=2,IF(ISNUMBER(CU209/Ukraine!CU209),100*CU209/Ukraine!CU209,""),"")</f>
        <v/>
      </c>
      <c r="DJ209" s="9" t="str">
        <f>IF($A209=2,IF(ISNUMBER(CV209/Ukraine!CV209),100*CV209/Ukraine!CV209,""),"")</f>
        <v/>
      </c>
      <c r="DK209" s="9" t="str">
        <f>IF($A209=2,IF(ISNUMBER(CW209/Ukraine!CW209),100*CW209/Ukraine!CW209,""),"")</f>
        <v/>
      </c>
      <c r="DM209" s="40" t="str">
        <f t="shared" si="143"/>
        <v/>
      </c>
      <c r="DN209" s="40" t="str">
        <f t="shared" si="144"/>
        <v/>
      </c>
      <c r="DO209" s="40" t="str">
        <f t="shared" si="145"/>
        <v/>
      </c>
      <c r="DP209" s="40" t="str">
        <f t="shared" si="146"/>
        <v/>
      </c>
      <c r="DQ209" s="40" t="str">
        <f t="shared" si="147"/>
        <v/>
      </c>
      <c r="DR209" s="40" t="str">
        <f t="shared" si="148"/>
        <v/>
      </c>
      <c r="DT209" s="40" t="str">
        <f t="shared" si="169"/>
        <v/>
      </c>
      <c r="DU209" s="40" t="str">
        <f t="shared" si="170"/>
        <v/>
      </c>
      <c r="DV209" s="40" t="str">
        <f t="shared" si="171"/>
        <v/>
      </c>
      <c r="DW209" s="40" t="str">
        <f t="shared" si="172"/>
        <v/>
      </c>
      <c r="DX209" s="40" t="str">
        <f t="shared" si="173"/>
        <v/>
      </c>
      <c r="DY209" s="40" t="str">
        <f t="shared" si="162"/>
        <v/>
      </c>
    </row>
    <row r="210" spans="1:129" x14ac:dyDescent="0.2">
      <c r="A210" s="39">
        <f>'Industry selection'!C210</f>
        <v>1</v>
      </c>
      <c r="B210" s="2">
        <v>49.2</v>
      </c>
      <c r="C210" s="2" t="s">
        <v>426</v>
      </c>
      <c r="E210" s="30" t="s">
        <v>425</v>
      </c>
      <c r="F210" s="31">
        <v>49.2</v>
      </c>
      <c r="G210" s="32" t="s">
        <v>426</v>
      </c>
      <c r="H210" s="157">
        <f>[1]Ukraine!$F$208</f>
        <v>109</v>
      </c>
      <c r="I210" s="157">
        <f>[1]Ukraine!$G$208</f>
        <v>59053</v>
      </c>
      <c r="J210" s="157">
        <f>[1]Ukraine!$H$208</f>
        <v>59026</v>
      </c>
      <c r="K210" s="157">
        <f>[1]Ukraine!$I$208</f>
        <v>13301229.199999999</v>
      </c>
      <c r="L210" s="157">
        <f>[1]Ukraine!$J$208</f>
        <v>2730476.3</v>
      </c>
      <c r="M210" s="11"/>
      <c r="N210" s="33" t="s">
        <v>934</v>
      </c>
      <c r="O210" s="36">
        <v>49.2</v>
      </c>
      <c r="P210" s="35" t="s">
        <v>426</v>
      </c>
      <c r="Q210" s="157">
        <f>[2]Ukraine!$F$208</f>
        <v>127</v>
      </c>
      <c r="R210" s="157">
        <f>[2]Ukraine!$G$208</f>
        <v>56785</v>
      </c>
      <c r="S210" s="157">
        <f>[2]Ukraine!$H$208</f>
        <v>56770</v>
      </c>
      <c r="T210" s="157">
        <f>[2]Ukraine!$I$208</f>
        <v>11645862.5</v>
      </c>
      <c r="U210" s="157">
        <f>[2]Ukraine!$J$208</f>
        <v>2680195.1</v>
      </c>
      <c r="V210" s="11"/>
      <c r="W210" s="36" t="s">
        <v>1279</v>
      </c>
      <c r="X210" s="36">
        <v>49.2</v>
      </c>
      <c r="Y210" s="36" t="s">
        <v>426</v>
      </c>
      <c r="Z210" s="157">
        <f>[3]Ukraine!$F$208</f>
        <v>110</v>
      </c>
      <c r="AA210" s="157">
        <f>[3]Ukraine!$G$208</f>
        <v>53377</v>
      </c>
      <c r="AB210" s="157">
        <f>[3]Ukraine!$H$208</f>
        <v>53364</v>
      </c>
      <c r="AC210" s="157">
        <f>[3]Ukraine!$I$208</f>
        <v>11857740.300000001</v>
      </c>
      <c r="AD210" s="157">
        <f>[3]Ukraine!$J$208</f>
        <v>2759415.7</v>
      </c>
      <c r="AE210" s="11"/>
      <c r="AF210" s="37" t="s">
        <v>1279</v>
      </c>
      <c r="AG210" s="37">
        <v>49.2</v>
      </c>
      <c r="AH210" s="37" t="s">
        <v>426</v>
      </c>
      <c r="AI210" s="157">
        <f>[4]Ukraine!$F$208</f>
        <v>121</v>
      </c>
      <c r="AJ210" s="157">
        <f>[4]Ukraine!$G$208</f>
        <v>147196</v>
      </c>
      <c r="AK210" s="157">
        <f>[4]Ukraine!$H$208</f>
        <v>147188</v>
      </c>
      <c r="AL210" s="157">
        <f>[4]Ukraine!$I$208</f>
        <v>147188</v>
      </c>
      <c r="AM210" s="157">
        <f>[4]Ukraine!$J$208</f>
        <v>7890031.0999999996</v>
      </c>
      <c r="AN210" s="11"/>
      <c r="AO210" s="11" t="s">
        <v>1279</v>
      </c>
      <c r="AP210" s="11">
        <v>49.2</v>
      </c>
      <c r="AQ210" s="11" t="s">
        <v>426</v>
      </c>
      <c r="AR210" s="157">
        <f>[5]Ukraine!$F$208</f>
        <v>110</v>
      </c>
      <c r="AS210" s="157">
        <f>[5]Ukraine!$G$208</f>
        <v>280125</v>
      </c>
      <c r="AT210" s="157">
        <f>[5]Ukraine!$H$208</f>
        <v>280101</v>
      </c>
      <c r="AU210" s="157">
        <f>[5]Ukraine!$I$208</f>
        <v>77040157.799999997</v>
      </c>
      <c r="AV210" s="157">
        <f>[5]Ukraine!$J$208</f>
        <v>19844853.5</v>
      </c>
      <c r="AW210" s="11"/>
      <c r="AX210" s="33" t="s">
        <v>1279</v>
      </c>
      <c r="AY210" s="33">
        <v>49.2</v>
      </c>
      <c r="AZ210" s="33" t="s">
        <v>426</v>
      </c>
      <c r="BA210" s="157">
        <f>[6]Ukraine!$F$208</f>
        <v>123</v>
      </c>
      <c r="BB210" s="157" t="str">
        <f>[6]Ukraine!$G$208</f>
        <v>к</v>
      </c>
      <c r="BC210" s="157" t="str">
        <f>[6]Ukraine!$H$208</f>
        <v>к</v>
      </c>
      <c r="BD210" s="157" t="str">
        <f>[6]Ukraine!$I$208</f>
        <v>к</v>
      </c>
      <c r="BE210" s="157" t="str">
        <f>[6]Ukraine!$J$208</f>
        <v>к</v>
      </c>
      <c r="BG210" s="2">
        <v>49.2</v>
      </c>
      <c r="BH210" s="2" t="s">
        <v>426</v>
      </c>
      <c r="BI210" s="1">
        <f t="shared" si="149"/>
        <v>109</v>
      </c>
      <c r="BJ210" s="1">
        <f t="shared" si="150"/>
        <v>127</v>
      </c>
      <c r="BK210" s="1">
        <f t="shared" si="151"/>
        <v>110</v>
      </c>
      <c r="BL210" s="1">
        <f t="shared" si="152"/>
        <v>121</v>
      </c>
      <c r="BM210" s="1">
        <f t="shared" si="153"/>
        <v>110</v>
      </c>
      <c r="BN210" s="1">
        <f t="shared" si="154"/>
        <v>123</v>
      </c>
      <c r="BP210" s="1">
        <f t="shared" si="163"/>
        <v>59026</v>
      </c>
      <c r="BQ210" s="1">
        <f t="shared" si="164"/>
        <v>56770</v>
      </c>
      <c r="BR210" s="1">
        <f t="shared" si="165"/>
        <v>53364</v>
      </c>
      <c r="BS210" s="1">
        <f t="shared" si="166"/>
        <v>147188</v>
      </c>
      <c r="BT210" s="1">
        <f t="shared" si="167"/>
        <v>280101</v>
      </c>
      <c r="BU210" s="1" t="str">
        <f t="shared" si="168"/>
        <v>к</v>
      </c>
      <c r="BW210" s="40" t="str">
        <f t="shared" si="155"/>
        <v/>
      </c>
      <c r="BX210" s="40" t="str">
        <f t="shared" si="155"/>
        <v/>
      </c>
      <c r="BY210" s="40" t="str">
        <f t="shared" si="155"/>
        <v/>
      </c>
      <c r="BZ210" s="40" t="str">
        <f t="shared" si="155"/>
        <v/>
      </c>
      <c r="CA210" s="40" t="str">
        <f t="shared" si="142"/>
        <v/>
      </c>
      <c r="CB210" s="40" t="str">
        <f t="shared" si="142"/>
        <v/>
      </c>
      <c r="CD210" s="10">
        <f t="shared" si="156"/>
        <v>2730476.3</v>
      </c>
      <c r="CE210" s="10">
        <f t="shared" si="157"/>
        <v>2680195.1</v>
      </c>
      <c r="CF210" s="10">
        <f t="shared" si="158"/>
        <v>2759415.7</v>
      </c>
      <c r="CG210" s="10">
        <f t="shared" si="159"/>
        <v>7890031.0999999996</v>
      </c>
      <c r="CH210" s="10">
        <f t="shared" si="160"/>
        <v>19844853.5</v>
      </c>
      <c r="CI210" s="10" t="str">
        <f t="shared" si="161"/>
        <v>к</v>
      </c>
      <c r="CK210" s="40" t="str">
        <f t="shared" si="139"/>
        <v/>
      </c>
      <c r="CL210" s="40" t="str">
        <f t="shared" si="139"/>
        <v/>
      </c>
      <c r="CM210" s="40" t="str">
        <f t="shared" si="139"/>
        <v/>
      </c>
      <c r="CN210" s="40" t="str">
        <f t="shared" si="139"/>
        <v/>
      </c>
      <c r="CO210" s="40" t="str">
        <f t="shared" si="139"/>
        <v/>
      </c>
      <c r="CP210" s="40" t="str">
        <f t="shared" si="139"/>
        <v/>
      </c>
      <c r="CR210" s="9" t="str">
        <f t="shared" si="140"/>
        <v/>
      </c>
      <c r="CS210" s="9" t="str">
        <f t="shared" si="140"/>
        <v/>
      </c>
      <c r="CT210" s="9" t="str">
        <f t="shared" si="140"/>
        <v/>
      </c>
      <c r="CU210" s="9" t="str">
        <f t="shared" si="140"/>
        <v/>
      </c>
      <c r="CV210" s="9" t="str">
        <f t="shared" si="140"/>
        <v/>
      </c>
      <c r="CW210" s="9" t="str">
        <f t="shared" si="140"/>
        <v/>
      </c>
      <c r="CY210" s="9" t="str">
        <f t="shared" si="141"/>
        <v/>
      </c>
      <c r="CZ210" s="9" t="str">
        <f t="shared" si="141"/>
        <v/>
      </c>
      <c r="DA210" s="9" t="str">
        <f t="shared" si="141"/>
        <v/>
      </c>
      <c r="DB210" s="9" t="str">
        <f t="shared" si="141"/>
        <v/>
      </c>
      <c r="DC210" s="9" t="str">
        <f t="shared" si="141"/>
        <v/>
      </c>
      <c r="DD210" s="9" t="str">
        <f t="shared" si="141"/>
        <v/>
      </c>
      <c r="DF210" s="9" t="str">
        <f>IF($A210=2,IF(ISNUMBER(CR210/Ukraine!CR210),100*CR210/Ukraine!CR210,""),"")</f>
        <v/>
      </c>
      <c r="DG210" s="9" t="str">
        <f>IF($A210=2,IF(ISNUMBER(CS210/Ukraine!CS210),100*CS210/Ukraine!CS210,""),"")</f>
        <v/>
      </c>
      <c r="DH210" s="9" t="str">
        <f>IF($A210=2,IF(ISNUMBER(CT210/Ukraine!CT210),100*CT210/Ukraine!CT210,""),"")</f>
        <v/>
      </c>
      <c r="DI210" s="9" t="str">
        <f>IF($A210=2,IF(ISNUMBER(CU210/Ukraine!CU210),100*CU210/Ukraine!CU210,""),"")</f>
        <v/>
      </c>
      <c r="DJ210" s="9" t="str">
        <f>IF($A210=2,IF(ISNUMBER(CV210/Ukraine!CV210),100*CV210/Ukraine!CV210,""),"")</f>
        <v/>
      </c>
      <c r="DK210" s="9" t="str">
        <f>IF($A210=2,IF(ISNUMBER(CW210/Ukraine!CW210),100*CW210/Ukraine!CW210,""),"")</f>
        <v/>
      </c>
      <c r="DM210" s="40" t="str">
        <f t="shared" si="143"/>
        <v/>
      </c>
      <c r="DN210" s="40" t="str">
        <f t="shared" si="144"/>
        <v/>
      </c>
      <c r="DO210" s="40" t="str">
        <f t="shared" si="145"/>
        <v/>
      </c>
      <c r="DP210" s="40" t="str">
        <f t="shared" si="146"/>
        <v/>
      </c>
      <c r="DQ210" s="40" t="str">
        <f t="shared" si="147"/>
        <v/>
      </c>
      <c r="DR210" s="40" t="str">
        <f t="shared" si="148"/>
        <v/>
      </c>
      <c r="DT210" s="40" t="str">
        <f t="shared" si="169"/>
        <v/>
      </c>
      <c r="DU210" s="40" t="str">
        <f t="shared" si="170"/>
        <v/>
      </c>
      <c r="DV210" s="40" t="str">
        <f t="shared" si="171"/>
        <v/>
      </c>
      <c r="DW210" s="40" t="str">
        <f t="shared" si="172"/>
        <v/>
      </c>
      <c r="DX210" s="40" t="str">
        <f t="shared" si="173"/>
        <v/>
      </c>
      <c r="DY210" s="40" t="str">
        <f t="shared" si="162"/>
        <v/>
      </c>
    </row>
    <row r="211" spans="1:129" x14ac:dyDescent="0.2">
      <c r="A211" s="39">
        <f>'Industry selection'!C211</f>
        <v>2</v>
      </c>
      <c r="B211" s="2">
        <v>49.3</v>
      </c>
      <c r="C211" s="2" t="s">
        <v>428</v>
      </c>
      <c r="E211" s="30" t="s">
        <v>427</v>
      </c>
      <c r="F211" s="31">
        <v>49.3</v>
      </c>
      <c r="G211" s="32" t="s">
        <v>428</v>
      </c>
      <c r="H211" s="157">
        <f>[1]Ukraine!$F$209</f>
        <v>1975</v>
      </c>
      <c r="I211" s="157">
        <f>[1]Ukraine!$G$209</f>
        <v>113986</v>
      </c>
      <c r="J211" s="157">
        <f>[1]Ukraine!$H$209</f>
        <v>112554</v>
      </c>
      <c r="K211" s="157">
        <f>[1]Ukraine!$I$209</f>
        <v>7122595.7999999998</v>
      </c>
      <c r="L211" s="157">
        <f>[1]Ukraine!$J$209</f>
        <v>3096254.4</v>
      </c>
      <c r="M211" s="11"/>
      <c r="N211" s="33" t="s">
        <v>935</v>
      </c>
      <c r="O211" s="36">
        <v>49.3</v>
      </c>
      <c r="P211" s="35" t="s">
        <v>428</v>
      </c>
      <c r="Q211" s="157">
        <f>[2]Ukraine!$F$209</f>
        <v>2041</v>
      </c>
      <c r="R211" s="157">
        <f>[2]Ukraine!$G$209</f>
        <v>112120</v>
      </c>
      <c r="S211" s="157">
        <f>[2]Ukraine!$H$209</f>
        <v>111464</v>
      </c>
      <c r="T211" s="157">
        <f>[2]Ukraine!$I$209</f>
        <v>7273592.9000000004</v>
      </c>
      <c r="U211" s="157">
        <f>[2]Ukraine!$J$209</f>
        <v>3020201.4</v>
      </c>
      <c r="V211" s="11"/>
      <c r="W211" s="36" t="s">
        <v>1280</v>
      </c>
      <c r="X211" s="36">
        <v>49.3</v>
      </c>
      <c r="Y211" s="36" t="s">
        <v>428</v>
      </c>
      <c r="Z211" s="157">
        <f>[3]Ukraine!$F$209</f>
        <v>1780</v>
      </c>
      <c r="AA211" s="157">
        <f>[3]Ukraine!$G$209</f>
        <v>103512</v>
      </c>
      <c r="AB211" s="157">
        <f>[3]Ukraine!$H$209</f>
        <v>103017</v>
      </c>
      <c r="AC211" s="157">
        <f>[3]Ukraine!$I$209</f>
        <v>7484391.7999999998</v>
      </c>
      <c r="AD211" s="157">
        <f>[3]Ukraine!$J$209</f>
        <v>3118347.6</v>
      </c>
      <c r="AE211" s="11"/>
      <c r="AF211" s="37" t="s">
        <v>1280</v>
      </c>
      <c r="AG211" s="37">
        <v>49.3</v>
      </c>
      <c r="AH211" s="37" t="s">
        <v>428</v>
      </c>
      <c r="AI211" s="157">
        <f>[4]Ukraine!$F$209</f>
        <v>1752</v>
      </c>
      <c r="AJ211" s="157">
        <f>[4]Ukraine!$G$209</f>
        <v>100748</v>
      </c>
      <c r="AK211" s="157">
        <f>[4]Ukraine!$H$209</f>
        <v>100263</v>
      </c>
      <c r="AL211" s="157">
        <f>[4]Ukraine!$I$209</f>
        <v>9735386</v>
      </c>
      <c r="AM211" s="157">
        <f>[4]Ukraine!$J$209</f>
        <v>3485655.8</v>
      </c>
      <c r="AN211" s="11"/>
      <c r="AO211" s="11" t="s">
        <v>1280</v>
      </c>
      <c r="AP211" s="11">
        <v>49.3</v>
      </c>
      <c r="AQ211" s="11" t="s">
        <v>428</v>
      </c>
      <c r="AR211" s="157">
        <f>[5]Ukraine!$F$209</f>
        <v>1546</v>
      </c>
      <c r="AS211" s="157">
        <f>[5]Ukraine!$G$209</f>
        <v>100701</v>
      </c>
      <c r="AT211" s="157">
        <f>[5]Ukraine!$H$209</f>
        <v>100310</v>
      </c>
      <c r="AU211" s="157">
        <f>[5]Ukraine!$I$209</f>
        <v>10407682.800000001</v>
      </c>
      <c r="AV211" s="157">
        <f>[5]Ukraine!$J$209</f>
        <v>3999722</v>
      </c>
      <c r="AW211" s="11"/>
      <c r="AX211" s="33" t="s">
        <v>1280</v>
      </c>
      <c r="AY211" s="33">
        <v>49.3</v>
      </c>
      <c r="AZ211" s="33" t="s">
        <v>428</v>
      </c>
      <c r="BA211" s="157">
        <f>[6]Ukraine!$F$209</f>
        <v>1634</v>
      </c>
      <c r="BB211" s="157">
        <f>[6]Ukraine!$G$209</f>
        <v>97943</v>
      </c>
      <c r="BC211" s="157">
        <f>[6]Ukraine!$H$209</f>
        <v>97417</v>
      </c>
      <c r="BD211" s="157">
        <f>[6]Ukraine!$I$209</f>
        <v>13315840.199999999</v>
      </c>
      <c r="BE211" s="157">
        <f>[6]Ukraine!$J$209</f>
        <v>5745133.7999999998</v>
      </c>
      <c r="BG211" s="2">
        <v>49.3</v>
      </c>
      <c r="BH211" s="2" t="s">
        <v>428</v>
      </c>
      <c r="BI211" s="1">
        <f t="shared" si="149"/>
        <v>1975</v>
      </c>
      <c r="BJ211" s="1">
        <f t="shared" si="150"/>
        <v>2041</v>
      </c>
      <c r="BK211" s="1">
        <f t="shared" si="151"/>
        <v>1780</v>
      </c>
      <c r="BL211" s="1">
        <f t="shared" si="152"/>
        <v>1752</v>
      </c>
      <c r="BM211" s="1">
        <f t="shared" si="153"/>
        <v>1546</v>
      </c>
      <c r="BN211" s="1">
        <f t="shared" si="154"/>
        <v>1634</v>
      </c>
      <c r="BP211" s="1">
        <f t="shared" si="163"/>
        <v>112554</v>
      </c>
      <c r="BQ211" s="1">
        <f t="shared" si="164"/>
        <v>111464</v>
      </c>
      <c r="BR211" s="1">
        <f t="shared" si="165"/>
        <v>103017</v>
      </c>
      <c r="BS211" s="1">
        <f t="shared" si="166"/>
        <v>100263</v>
      </c>
      <c r="BT211" s="1">
        <f t="shared" si="167"/>
        <v>100310</v>
      </c>
      <c r="BU211" s="1">
        <f t="shared" si="168"/>
        <v>97417</v>
      </c>
      <c r="BW211" s="40">
        <f t="shared" si="155"/>
        <v>1.5438034371208781E-2</v>
      </c>
      <c r="BX211" s="40">
        <f t="shared" si="155"/>
        <v>1.5887665436530939E-2</v>
      </c>
      <c r="BY211" s="40">
        <f t="shared" si="155"/>
        <v>1.6634460882930968E-2</v>
      </c>
      <c r="BZ211" s="40">
        <f t="shared" si="155"/>
        <v>1.7352183755269882E-2</v>
      </c>
      <c r="CA211" s="40">
        <f t="shared" si="142"/>
        <v>1.755552409216099E-2</v>
      </c>
      <c r="CB211" s="40">
        <f t="shared" si="142"/>
        <v>1.7047082159071917E-2</v>
      </c>
      <c r="CD211" s="10">
        <f t="shared" si="156"/>
        <v>3096254.4</v>
      </c>
      <c r="CE211" s="10">
        <f t="shared" si="157"/>
        <v>3020201.4</v>
      </c>
      <c r="CF211" s="10">
        <f t="shared" si="158"/>
        <v>3118347.6</v>
      </c>
      <c r="CG211" s="10">
        <f t="shared" si="159"/>
        <v>3485655.8</v>
      </c>
      <c r="CH211" s="10">
        <f t="shared" si="160"/>
        <v>3999722</v>
      </c>
      <c r="CI211" s="10">
        <f t="shared" si="161"/>
        <v>5745133.7999999998</v>
      </c>
      <c r="CK211" s="40">
        <f t="shared" si="139"/>
        <v>1.1626868615049397E-2</v>
      </c>
      <c r="CL211" s="40">
        <f t="shared" si="139"/>
        <v>1.1190720018099124E-2</v>
      </c>
      <c r="CM211" s="40">
        <f t="shared" si="139"/>
        <v>1.1923911042895486E-2</v>
      </c>
      <c r="CN211" s="40">
        <f t="shared" si="139"/>
        <v>1.1783562298877582E-2</v>
      </c>
      <c r="CO211" s="40">
        <f t="shared" si="139"/>
        <v>1.1084741514208197E-2</v>
      </c>
      <c r="CP211" s="40">
        <f t="shared" si="139"/>
        <v>1.2152204395342982E-2</v>
      </c>
      <c r="CR211" s="9">
        <f t="shared" si="140"/>
        <v>27.509056985980063</v>
      </c>
      <c r="CS211" s="9">
        <f t="shared" si="140"/>
        <v>27.095756477427688</v>
      </c>
      <c r="CT211" s="9">
        <f t="shared" si="140"/>
        <v>30.270223361192812</v>
      </c>
      <c r="CU211" s="9">
        <f t="shared" si="140"/>
        <v>34.765125719358089</v>
      </c>
      <c r="CV211" s="9">
        <f t="shared" si="140"/>
        <v>39.873611803409432</v>
      </c>
      <c r="CW211" s="9">
        <f t="shared" si="140"/>
        <v>58.974653294599506</v>
      </c>
      <c r="CY211" s="9">
        <f t="shared" si="141"/>
        <v>75.313141138828982</v>
      </c>
      <c r="CZ211" s="9">
        <f t="shared" si="141"/>
        <v>70.436528656803148</v>
      </c>
      <c r="DA211" s="9">
        <f t="shared" si="141"/>
        <v>71.681980719500842</v>
      </c>
      <c r="DB211" s="9">
        <f t="shared" si="141"/>
        <v>67.908238323599477</v>
      </c>
      <c r="DC211" s="9">
        <f t="shared" si="141"/>
        <v>63.141045838431161</v>
      </c>
      <c r="DD211" s="9">
        <f t="shared" si="141"/>
        <v>71.286125578247209</v>
      </c>
      <c r="DF211" s="9">
        <f>IF($A211=2,IF(ISNUMBER(CR211/Ukraine!CR211),100*CR211/Ukraine!CR211,""),"")</f>
        <v>100</v>
      </c>
      <c r="DG211" s="9">
        <f>IF($A211=2,IF(ISNUMBER(CS211/Ukraine!CS211),100*CS211/Ukraine!CS211,""),"")</f>
        <v>100</v>
      </c>
      <c r="DH211" s="9">
        <f>IF($A211=2,IF(ISNUMBER(CT211/Ukraine!CT211),100*CT211/Ukraine!CT211,""),"")</f>
        <v>100</v>
      </c>
      <c r="DI211" s="9">
        <f>IF($A211=2,IF(ISNUMBER(CU211/Ukraine!CU211),100*CU211/Ukraine!CU211,""),"")</f>
        <v>100</v>
      </c>
      <c r="DJ211" s="9">
        <f>IF($A211=2,IF(ISNUMBER(CV211/Ukraine!CV211),100*CV211/Ukraine!CV211,""),"")</f>
        <v>100</v>
      </c>
      <c r="DK211" s="9">
        <f>IF($A211=2,IF(ISNUMBER(CW211/Ukraine!CW211),100*CW211/Ukraine!CW211,""),"")</f>
        <v>100</v>
      </c>
      <c r="DM211" s="40">
        <f t="shared" si="143"/>
        <v>-9.6842404534712712E-3</v>
      </c>
      <c r="DN211" s="40">
        <f t="shared" si="144"/>
        <v>-7.5782315366396347E-2</v>
      </c>
      <c r="DO211" s="40">
        <f t="shared" si="145"/>
        <v>-2.6733451760389104E-2</v>
      </c>
      <c r="DP211" s="40">
        <f t="shared" si="146"/>
        <v>4.6876714241550488E-4</v>
      </c>
      <c r="DQ211" s="40">
        <f t="shared" si="147"/>
        <v>-2.8840594158109911E-2</v>
      </c>
      <c r="DR211" s="40">
        <f t="shared" si="148"/>
        <v>-0.1344865575634806</v>
      </c>
      <c r="DT211" s="40">
        <f t="shared" si="169"/>
        <v>-1.5024161270341341E-2</v>
      </c>
      <c r="DU211" s="40">
        <f t="shared" si="170"/>
        <v>0.11715734478236972</v>
      </c>
      <c r="DV211" s="40">
        <f t="shared" si="171"/>
        <v>0.14849254016169078</v>
      </c>
      <c r="DW211" s="40">
        <f t="shared" si="172"/>
        <v>0.14694283361117866</v>
      </c>
      <c r="DX211" s="40">
        <f t="shared" si="173"/>
        <v>0.47903966125177599</v>
      </c>
      <c r="DY211" s="40">
        <f t="shared" si="162"/>
        <v>1.143826788561157</v>
      </c>
    </row>
    <row r="212" spans="1:129" x14ac:dyDescent="0.2">
      <c r="A212" s="39">
        <f>'Industry selection'!C212</f>
        <v>2</v>
      </c>
      <c r="B212" s="2">
        <v>49.4</v>
      </c>
      <c r="C212" s="2" t="s">
        <v>430</v>
      </c>
      <c r="E212" s="30" t="s">
        <v>429</v>
      </c>
      <c r="F212" s="31">
        <v>49.4</v>
      </c>
      <c r="G212" s="32" t="s">
        <v>430</v>
      </c>
      <c r="H212" s="157">
        <f>[1]Ukraine!$F$210</f>
        <v>5125</v>
      </c>
      <c r="I212" s="157">
        <f>[1]Ukraine!$G$210</f>
        <v>81018</v>
      </c>
      <c r="J212" s="157">
        <f>[1]Ukraine!$H$210</f>
        <v>78822</v>
      </c>
      <c r="K212" s="157">
        <f>[1]Ukraine!$I$210</f>
        <v>23568332.300000001</v>
      </c>
      <c r="L212" s="157">
        <f>[1]Ukraine!$J$210</f>
        <v>1877874.1</v>
      </c>
      <c r="M212" s="11"/>
      <c r="N212" s="33" t="s">
        <v>936</v>
      </c>
      <c r="O212" s="36">
        <v>49.4</v>
      </c>
      <c r="P212" s="35" t="s">
        <v>430</v>
      </c>
      <c r="Q212" s="157">
        <f>[2]Ukraine!$F$210</f>
        <v>5617</v>
      </c>
      <c r="R212" s="157">
        <f>[2]Ukraine!$G$210</f>
        <v>84326</v>
      </c>
      <c r="S212" s="157">
        <f>[2]Ukraine!$H$210</f>
        <v>83364</v>
      </c>
      <c r="T212" s="157">
        <f>[2]Ukraine!$I$210</f>
        <v>23283263.800000001</v>
      </c>
      <c r="U212" s="157">
        <f>[2]Ukraine!$J$210</f>
        <v>2030757.7</v>
      </c>
      <c r="V212" s="11"/>
      <c r="W212" s="36" t="s">
        <v>1281</v>
      </c>
      <c r="X212" s="36">
        <v>49.4</v>
      </c>
      <c r="Y212" s="36" t="s">
        <v>430</v>
      </c>
      <c r="Z212" s="157">
        <f>[3]Ukraine!$F$210</f>
        <v>5338</v>
      </c>
      <c r="AA212" s="157">
        <f>[3]Ukraine!$G$210</f>
        <v>80343</v>
      </c>
      <c r="AB212" s="157">
        <f>[3]Ukraine!$H$210</f>
        <v>78994</v>
      </c>
      <c r="AC212" s="157">
        <f>[3]Ukraine!$I$210</f>
        <v>27093471.399999999</v>
      </c>
      <c r="AD212" s="157">
        <f>[3]Ukraine!$J$210</f>
        <v>1868394.7</v>
      </c>
      <c r="AE212" s="11"/>
      <c r="AF212" s="37" t="s">
        <v>1281</v>
      </c>
      <c r="AG212" s="37">
        <v>49.4</v>
      </c>
      <c r="AH212" s="37" t="s">
        <v>430</v>
      </c>
      <c r="AI212" s="157">
        <f>[4]Ukraine!$F$210</f>
        <v>5506</v>
      </c>
      <c r="AJ212" s="157">
        <f>[4]Ukraine!$G$210</f>
        <v>76300</v>
      </c>
      <c r="AK212" s="157">
        <f>[4]Ukraine!$H$210</f>
        <v>74856</v>
      </c>
      <c r="AL212" s="157">
        <f>[4]Ukraine!$I$210</f>
        <v>35422539.399999999</v>
      </c>
      <c r="AM212" s="157">
        <f>[4]Ukraine!$J$210</f>
        <v>2524611.7000000002</v>
      </c>
      <c r="AN212" s="11"/>
      <c r="AO212" s="11" t="s">
        <v>1281</v>
      </c>
      <c r="AP212" s="11">
        <v>49.4</v>
      </c>
      <c r="AQ212" s="11" t="s">
        <v>430</v>
      </c>
      <c r="AR212" s="157">
        <f>[5]Ukraine!$F$210</f>
        <v>5027</v>
      </c>
      <c r="AS212" s="157">
        <f>[5]Ukraine!$G$210</f>
        <v>68723</v>
      </c>
      <c r="AT212" s="157">
        <f>[5]Ukraine!$H$210</f>
        <v>67595</v>
      </c>
      <c r="AU212" s="157">
        <f>[5]Ukraine!$I$210</f>
        <v>45438908.899999999</v>
      </c>
      <c r="AV212" s="157">
        <f>[5]Ukraine!$J$210</f>
        <v>2384782.1</v>
      </c>
      <c r="AW212" s="11"/>
      <c r="AX212" s="33" t="s">
        <v>1281</v>
      </c>
      <c r="AY212" s="33">
        <v>49.4</v>
      </c>
      <c r="AZ212" s="33" t="s">
        <v>430</v>
      </c>
      <c r="BA212" s="157">
        <f>[6]Ukraine!$F$210</f>
        <v>5747</v>
      </c>
      <c r="BB212" s="157">
        <f>[6]Ukraine!$G$210</f>
        <v>71897</v>
      </c>
      <c r="BC212" s="157">
        <f>[6]Ukraine!$H$210</f>
        <v>70672</v>
      </c>
      <c r="BD212" s="157">
        <f>[6]Ukraine!$I$210</f>
        <v>56787282.899999999</v>
      </c>
      <c r="BE212" s="157">
        <f>[6]Ukraine!$J$210</f>
        <v>3782642.5</v>
      </c>
      <c r="BG212" s="2">
        <v>49.4</v>
      </c>
      <c r="BH212" s="2" t="s">
        <v>430</v>
      </c>
      <c r="BI212" s="1">
        <f t="shared" si="149"/>
        <v>5125</v>
      </c>
      <c r="BJ212" s="1">
        <f t="shared" si="150"/>
        <v>5617</v>
      </c>
      <c r="BK212" s="1">
        <f t="shared" si="151"/>
        <v>5338</v>
      </c>
      <c r="BL212" s="1">
        <f t="shared" si="152"/>
        <v>5506</v>
      </c>
      <c r="BM212" s="1">
        <f t="shared" si="153"/>
        <v>5027</v>
      </c>
      <c r="BN212" s="1">
        <f t="shared" si="154"/>
        <v>5747</v>
      </c>
      <c r="BP212" s="1">
        <f t="shared" si="163"/>
        <v>78822</v>
      </c>
      <c r="BQ212" s="1">
        <f t="shared" si="164"/>
        <v>83364</v>
      </c>
      <c r="BR212" s="1">
        <f t="shared" si="165"/>
        <v>78994</v>
      </c>
      <c r="BS212" s="1">
        <f t="shared" si="166"/>
        <v>74856</v>
      </c>
      <c r="BT212" s="1">
        <f t="shared" si="167"/>
        <v>67595</v>
      </c>
      <c r="BU212" s="1">
        <f t="shared" si="168"/>
        <v>70672</v>
      </c>
      <c r="BW212" s="40">
        <f t="shared" si="155"/>
        <v>1.0811314970657805E-2</v>
      </c>
      <c r="BX212" s="40">
        <f t="shared" si="155"/>
        <v>1.1882395584681739E-2</v>
      </c>
      <c r="BY212" s="40">
        <f t="shared" si="155"/>
        <v>1.2755395740375363E-2</v>
      </c>
      <c r="BZ212" s="40">
        <f t="shared" si="155"/>
        <v>1.2955078814562522E-2</v>
      </c>
      <c r="CA212" s="40">
        <f t="shared" si="142"/>
        <v>1.1829983561056944E-2</v>
      </c>
      <c r="CB212" s="40">
        <f t="shared" si="142"/>
        <v>1.236695228087429E-2</v>
      </c>
      <c r="CD212" s="10">
        <f t="shared" si="156"/>
        <v>1877874.1</v>
      </c>
      <c r="CE212" s="10">
        <f t="shared" si="157"/>
        <v>2030757.7</v>
      </c>
      <c r="CF212" s="10">
        <f t="shared" si="158"/>
        <v>1868394.7</v>
      </c>
      <c r="CG212" s="10">
        <f t="shared" si="159"/>
        <v>2524611.7000000002</v>
      </c>
      <c r="CH212" s="10">
        <f t="shared" si="160"/>
        <v>2384782.1</v>
      </c>
      <c r="CI212" s="10">
        <f t="shared" si="161"/>
        <v>3782642.5</v>
      </c>
      <c r="CK212" s="40">
        <f t="shared" si="139"/>
        <v>7.0516800674725348E-3</v>
      </c>
      <c r="CL212" s="40">
        <f t="shared" si="139"/>
        <v>7.5245448350891222E-3</v>
      </c>
      <c r="CM212" s="40">
        <f t="shared" si="139"/>
        <v>7.1443517700904794E-3</v>
      </c>
      <c r="CN212" s="40">
        <f t="shared" si="139"/>
        <v>8.5346692141620075E-3</v>
      </c>
      <c r="CO212" s="40">
        <f t="shared" si="139"/>
        <v>6.6091326212698292E-3</v>
      </c>
      <c r="CP212" s="40">
        <f t="shared" si="139"/>
        <v>8.0011095328208319E-3</v>
      </c>
      <c r="CR212" s="9">
        <f t="shared" si="140"/>
        <v>23.82423815685976</v>
      </c>
      <c r="CS212" s="9">
        <f t="shared" si="140"/>
        <v>24.360127872942755</v>
      </c>
      <c r="CT212" s="9">
        <f t="shared" si="140"/>
        <v>23.652362204724408</v>
      </c>
      <c r="CU212" s="9">
        <f t="shared" si="140"/>
        <v>33.726243721278188</v>
      </c>
      <c r="CV212" s="9">
        <f t="shared" si="140"/>
        <v>35.280451216805979</v>
      </c>
      <c r="CW212" s="9">
        <f t="shared" si="140"/>
        <v>53.523920364500789</v>
      </c>
      <c r="CY212" s="9">
        <f t="shared" si="141"/>
        <v>65.224998870266774</v>
      </c>
      <c r="CZ212" s="9">
        <f t="shared" si="141"/>
        <v>63.325150063085204</v>
      </c>
      <c r="DA212" s="9">
        <f t="shared" si="141"/>
        <v>56.010428178845643</v>
      </c>
      <c r="DB212" s="9">
        <f t="shared" si="141"/>
        <v>65.878944746892401</v>
      </c>
      <c r="DC212" s="9">
        <f t="shared" si="141"/>
        <v>55.867639943527863</v>
      </c>
      <c r="DD212" s="9">
        <f t="shared" si="141"/>
        <v>64.697504697213802</v>
      </c>
      <c r="DF212" s="9">
        <f>IF($A212=2,IF(ISNUMBER(CR212/Ukraine!CR212),100*CR212/Ukraine!CR212,""),"")</f>
        <v>100</v>
      </c>
      <c r="DG212" s="9">
        <f>IF($A212=2,IF(ISNUMBER(CS212/Ukraine!CS212),100*CS212/Ukraine!CS212,""),"")</f>
        <v>100</v>
      </c>
      <c r="DH212" s="9">
        <f>IF($A212=2,IF(ISNUMBER(CT212/Ukraine!CT212),100*CT212/Ukraine!CT212,""),"")</f>
        <v>100</v>
      </c>
      <c r="DI212" s="9">
        <f>IF($A212=2,IF(ISNUMBER(CU212/Ukraine!CU212),100*CU212/Ukraine!CU212,""),"")</f>
        <v>100</v>
      </c>
      <c r="DJ212" s="9">
        <f>IF($A212=2,IF(ISNUMBER(CV212/Ukraine!CV212),100*CV212/Ukraine!CV212,""),"")</f>
        <v>100</v>
      </c>
      <c r="DK212" s="9">
        <f>IF($A212=2,IF(ISNUMBER(CW212/Ukraine!CW212),100*CW212/Ukraine!CW212,""),"")</f>
        <v>100</v>
      </c>
      <c r="DM212" s="40">
        <f t="shared" si="143"/>
        <v>5.7623506127730817E-2</v>
      </c>
      <c r="DN212" s="40">
        <f t="shared" si="144"/>
        <v>-5.2420709179022085E-2</v>
      </c>
      <c r="DO212" s="40">
        <f t="shared" si="145"/>
        <v>-5.2383725346228815E-2</v>
      </c>
      <c r="DP212" s="40">
        <f t="shared" si="146"/>
        <v>-9.6999572512557419E-2</v>
      </c>
      <c r="DQ212" s="40">
        <f t="shared" si="147"/>
        <v>4.5521118425918994E-2</v>
      </c>
      <c r="DR212" s="40">
        <f t="shared" si="148"/>
        <v>-0.10339752860876406</v>
      </c>
      <c r="DT212" s="40">
        <f t="shared" si="169"/>
        <v>2.2493467054630401E-2</v>
      </c>
      <c r="DU212" s="40">
        <f t="shared" si="170"/>
        <v>-2.9054267363041064E-2</v>
      </c>
      <c r="DV212" s="40">
        <f t="shared" si="171"/>
        <v>0.42591439406173071</v>
      </c>
      <c r="DW212" s="40">
        <f t="shared" si="172"/>
        <v>4.6083029831965217E-2</v>
      </c>
      <c r="DX212" s="40">
        <f t="shared" si="173"/>
        <v>0.51709852109273657</v>
      </c>
      <c r="DY212" s="40">
        <f t="shared" si="162"/>
        <v>1.2466162406578167</v>
      </c>
    </row>
    <row r="213" spans="1:129" x14ac:dyDescent="0.2">
      <c r="A213" s="39">
        <f>'Industry selection'!C213</f>
        <v>1</v>
      </c>
      <c r="B213" s="2">
        <v>49.5</v>
      </c>
      <c r="C213" s="2" t="s">
        <v>432</v>
      </c>
      <c r="E213" s="30" t="s">
        <v>431</v>
      </c>
      <c r="F213" s="31">
        <v>49.5</v>
      </c>
      <c r="G213" s="32" t="s">
        <v>432</v>
      </c>
      <c r="H213" s="157">
        <f>[1]Ukraine!$F$211</f>
        <v>21</v>
      </c>
      <c r="I213" s="157" t="str">
        <f>[1]Ukraine!$G$211</f>
        <v>к</v>
      </c>
      <c r="J213" s="157" t="str">
        <f>[1]Ukraine!$H$211</f>
        <v>к</v>
      </c>
      <c r="K213" s="157" t="str">
        <f>[1]Ukraine!$I$211</f>
        <v>к</v>
      </c>
      <c r="L213" s="157" t="str">
        <f>[1]Ukraine!$J$211</f>
        <v>к</v>
      </c>
      <c r="M213" s="11"/>
      <c r="N213" s="33" t="s">
        <v>937</v>
      </c>
      <c r="O213" s="36">
        <v>49.5</v>
      </c>
      <c r="P213" s="35" t="s">
        <v>432</v>
      </c>
      <c r="Q213" s="157">
        <f>[2]Ukraine!$F$211</f>
        <v>17</v>
      </c>
      <c r="R213" s="157">
        <f>[2]Ukraine!$G$211</f>
        <v>26413</v>
      </c>
      <c r="S213" s="157">
        <f>[2]Ukraine!$H$211</f>
        <v>26412</v>
      </c>
      <c r="T213" s="157">
        <f>[2]Ukraine!$I$211</f>
        <v>18127558.199999999</v>
      </c>
      <c r="U213" s="157">
        <f>[2]Ukraine!$J$211</f>
        <v>2336535.2999999998</v>
      </c>
      <c r="V213" s="11"/>
      <c r="W213" s="36" t="s">
        <v>1282</v>
      </c>
      <c r="X213" s="36">
        <v>49.5</v>
      </c>
      <c r="Y213" s="36" t="s">
        <v>432</v>
      </c>
      <c r="Z213" s="157">
        <f>[3]Ukraine!$F$211</f>
        <v>17</v>
      </c>
      <c r="AA213" s="157" t="str">
        <f>[3]Ukraine!$G$211</f>
        <v>к</v>
      </c>
      <c r="AB213" s="157" t="str">
        <f>[3]Ukraine!$H$211</f>
        <v>к</v>
      </c>
      <c r="AC213" s="157" t="str">
        <f>[3]Ukraine!$I$211</f>
        <v>к</v>
      </c>
      <c r="AD213" s="157" t="str">
        <f>[3]Ukraine!$J$211</f>
        <v>к</v>
      </c>
      <c r="AE213" s="11"/>
      <c r="AF213" s="37" t="s">
        <v>1282</v>
      </c>
      <c r="AG213" s="37">
        <v>49.5</v>
      </c>
      <c r="AH213" s="37" t="s">
        <v>432</v>
      </c>
      <c r="AI213" s="157">
        <f>[4]Ukraine!$F$211</f>
        <v>17</v>
      </c>
      <c r="AJ213" s="157">
        <f>[4]Ukraine!$G$211</f>
        <v>27489</v>
      </c>
      <c r="AK213" s="157">
        <f>[4]Ukraine!$H$211</f>
        <v>27486</v>
      </c>
      <c r="AL213" s="157" t="str">
        <f>[4]Ukraine!$I$211</f>
        <v>к</v>
      </c>
      <c r="AM213" s="157">
        <f>[4]Ukraine!$J$211</f>
        <v>2333023.1</v>
      </c>
      <c r="AN213" s="11"/>
      <c r="AO213" s="11" t="s">
        <v>1282</v>
      </c>
      <c r="AP213" s="11">
        <v>49.5</v>
      </c>
      <c r="AQ213" s="11" t="s">
        <v>432</v>
      </c>
      <c r="AR213" s="157">
        <f>[5]Ukraine!$F$211</f>
        <v>17</v>
      </c>
      <c r="AS213" s="157" t="str">
        <f>[5]Ukraine!$G$211</f>
        <v>к</v>
      </c>
      <c r="AT213" s="157" t="str">
        <f>[5]Ukraine!$H$211</f>
        <v>к</v>
      </c>
      <c r="AU213" s="157" t="str">
        <f>[5]Ukraine!$I$211</f>
        <v>к</v>
      </c>
      <c r="AV213" s="157" t="str">
        <f>[5]Ukraine!$J$211</f>
        <v>к</v>
      </c>
      <c r="AW213" s="11"/>
      <c r="AX213" s="33" t="s">
        <v>1282</v>
      </c>
      <c r="AY213" s="33">
        <v>49.5</v>
      </c>
      <c r="AZ213" s="33" t="s">
        <v>432</v>
      </c>
      <c r="BA213" s="157">
        <f>[6]Ukraine!$F$211</f>
        <v>16</v>
      </c>
      <c r="BB213" s="157" t="str">
        <f>[6]Ukraine!$G$211</f>
        <v>к</v>
      </c>
      <c r="BC213" s="157" t="str">
        <f>[6]Ukraine!$H$211</f>
        <v>к</v>
      </c>
      <c r="BD213" s="157" t="str">
        <f>[6]Ukraine!$I$211</f>
        <v>к</v>
      </c>
      <c r="BE213" s="157" t="str">
        <f>[6]Ukraine!$J$211</f>
        <v>к</v>
      </c>
      <c r="BG213" s="2">
        <v>49.5</v>
      </c>
      <c r="BH213" s="2" t="s">
        <v>432</v>
      </c>
      <c r="BI213" s="1">
        <f t="shared" si="149"/>
        <v>21</v>
      </c>
      <c r="BJ213" s="1">
        <f t="shared" si="150"/>
        <v>17</v>
      </c>
      <c r="BK213" s="1">
        <f t="shared" si="151"/>
        <v>17</v>
      </c>
      <c r="BL213" s="1">
        <f t="shared" si="152"/>
        <v>17</v>
      </c>
      <c r="BM213" s="1">
        <f t="shared" si="153"/>
        <v>17</v>
      </c>
      <c r="BN213" s="1">
        <f t="shared" si="154"/>
        <v>16</v>
      </c>
      <c r="BP213" s="1" t="str">
        <f t="shared" si="163"/>
        <v>к</v>
      </c>
      <c r="BQ213" s="1">
        <f t="shared" si="164"/>
        <v>26412</v>
      </c>
      <c r="BR213" s="1" t="str">
        <f t="shared" si="165"/>
        <v>к</v>
      </c>
      <c r="BS213" s="1">
        <f t="shared" si="166"/>
        <v>27486</v>
      </c>
      <c r="BT213" s="1" t="str">
        <f t="shared" si="167"/>
        <v>к</v>
      </c>
      <c r="BU213" s="1" t="str">
        <f t="shared" si="168"/>
        <v>к</v>
      </c>
      <c r="BW213" s="40" t="str">
        <f t="shared" si="155"/>
        <v/>
      </c>
      <c r="BX213" s="40" t="str">
        <f t="shared" si="155"/>
        <v/>
      </c>
      <c r="BY213" s="40" t="str">
        <f t="shared" si="155"/>
        <v/>
      </c>
      <c r="BZ213" s="40" t="str">
        <f t="shared" si="155"/>
        <v/>
      </c>
      <c r="CA213" s="40" t="str">
        <f t="shared" si="142"/>
        <v/>
      </c>
      <c r="CB213" s="40" t="str">
        <f t="shared" si="142"/>
        <v/>
      </c>
      <c r="CD213" s="10" t="str">
        <f t="shared" si="156"/>
        <v>к</v>
      </c>
      <c r="CE213" s="10">
        <f t="shared" si="157"/>
        <v>2336535.2999999998</v>
      </c>
      <c r="CF213" s="10" t="str">
        <f t="shared" si="158"/>
        <v>к</v>
      </c>
      <c r="CG213" s="10">
        <f t="shared" si="159"/>
        <v>2333023.1</v>
      </c>
      <c r="CH213" s="10" t="str">
        <f t="shared" si="160"/>
        <v>к</v>
      </c>
      <c r="CI213" s="10" t="str">
        <f t="shared" si="161"/>
        <v>к</v>
      </c>
      <c r="CK213" s="40" t="str">
        <f t="shared" si="139"/>
        <v/>
      </c>
      <c r="CL213" s="40" t="str">
        <f t="shared" si="139"/>
        <v/>
      </c>
      <c r="CM213" s="40" t="str">
        <f t="shared" si="139"/>
        <v/>
      </c>
      <c r="CN213" s="40" t="str">
        <f t="shared" si="139"/>
        <v/>
      </c>
      <c r="CO213" s="40" t="str">
        <f t="shared" si="139"/>
        <v/>
      </c>
      <c r="CP213" s="40" t="str">
        <f t="shared" si="139"/>
        <v/>
      </c>
      <c r="CR213" s="9" t="str">
        <f t="shared" si="140"/>
        <v/>
      </c>
      <c r="CS213" s="9" t="str">
        <f t="shared" si="140"/>
        <v/>
      </c>
      <c r="CT213" s="9" t="str">
        <f t="shared" si="140"/>
        <v/>
      </c>
      <c r="CU213" s="9" t="str">
        <f t="shared" si="140"/>
        <v/>
      </c>
      <c r="CV213" s="9" t="str">
        <f t="shared" si="140"/>
        <v/>
      </c>
      <c r="CW213" s="9" t="str">
        <f t="shared" si="140"/>
        <v/>
      </c>
      <c r="CY213" s="9" t="str">
        <f t="shared" si="141"/>
        <v/>
      </c>
      <c r="CZ213" s="9" t="str">
        <f t="shared" si="141"/>
        <v/>
      </c>
      <c r="DA213" s="9" t="str">
        <f t="shared" si="141"/>
        <v/>
      </c>
      <c r="DB213" s="9" t="str">
        <f t="shared" si="141"/>
        <v/>
      </c>
      <c r="DC213" s="9" t="str">
        <f t="shared" si="141"/>
        <v/>
      </c>
      <c r="DD213" s="9" t="str">
        <f t="shared" si="141"/>
        <v/>
      </c>
      <c r="DF213" s="9" t="str">
        <f>IF($A213=2,IF(ISNUMBER(CR213/Ukraine!CR213),100*CR213/Ukraine!CR213,""),"")</f>
        <v/>
      </c>
      <c r="DG213" s="9" t="str">
        <f>IF($A213=2,IF(ISNUMBER(CS213/Ukraine!CS213),100*CS213/Ukraine!CS213,""),"")</f>
        <v/>
      </c>
      <c r="DH213" s="9" t="str">
        <f>IF($A213=2,IF(ISNUMBER(CT213/Ukraine!CT213),100*CT213/Ukraine!CT213,""),"")</f>
        <v/>
      </c>
      <c r="DI213" s="9" t="str">
        <f>IF($A213=2,IF(ISNUMBER(CU213/Ukraine!CU213),100*CU213/Ukraine!CU213,""),"")</f>
        <v/>
      </c>
      <c r="DJ213" s="9" t="str">
        <f>IF($A213=2,IF(ISNUMBER(CV213/Ukraine!CV213),100*CV213/Ukraine!CV213,""),"")</f>
        <v/>
      </c>
      <c r="DK213" s="9" t="str">
        <f>IF($A213=2,IF(ISNUMBER(CW213/Ukraine!CW213),100*CW213/Ukraine!CW213,""),"")</f>
        <v/>
      </c>
      <c r="DM213" s="40" t="str">
        <f t="shared" si="143"/>
        <v/>
      </c>
      <c r="DN213" s="40" t="str">
        <f t="shared" si="144"/>
        <v/>
      </c>
      <c r="DO213" s="40" t="str">
        <f t="shared" si="145"/>
        <v/>
      </c>
      <c r="DP213" s="40" t="str">
        <f t="shared" si="146"/>
        <v/>
      </c>
      <c r="DQ213" s="40" t="str">
        <f t="shared" si="147"/>
        <v/>
      </c>
      <c r="DR213" s="40" t="str">
        <f t="shared" si="148"/>
        <v/>
      </c>
      <c r="DT213" s="40" t="str">
        <f t="shared" si="169"/>
        <v/>
      </c>
      <c r="DU213" s="40" t="str">
        <f t="shared" si="170"/>
        <v/>
      </c>
      <c r="DV213" s="40" t="str">
        <f t="shared" si="171"/>
        <v/>
      </c>
      <c r="DW213" s="40" t="str">
        <f t="shared" si="172"/>
        <v/>
      </c>
      <c r="DX213" s="40" t="str">
        <f t="shared" si="173"/>
        <v/>
      </c>
      <c r="DY213" s="40" t="str">
        <f t="shared" si="162"/>
        <v/>
      </c>
    </row>
    <row r="214" spans="1:129" x14ac:dyDescent="0.2">
      <c r="A214" s="39">
        <f>'Industry selection'!C214</f>
        <v>1</v>
      </c>
      <c r="B214" s="2">
        <v>50</v>
      </c>
      <c r="C214" s="2" t="s">
        <v>434</v>
      </c>
      <c r="E214" s="30" t="s">
        <v>433</v>
      </c>
      <c r="F214" s="31">
        <v>50</v>
      </c>
      <c r="G214" s="32" t="s">
        <v>434</v>
      </c>
      <c r="H214" s="157">
        <f>[1]Ukraine!$F$212</f>
        <v>129</v>
      </c>
      <c r="I214" s="157">
        <f>[1]Ukraine!$G$212</f>
        <v>6708</v>
      </c>
      <c r="J214" s="157">
        <f>[1]Ukraine!$H$212</f>
        <v>6676</v>
      </c>
      <c r="K214" s="157">
        <f>[1]Ukraine!$I$212</f>
        <v>1408892.2</v>
      </c>
      <c r="L214" s="157">
        <f>[1]Ukraine!$J$212</f>
        <v>250587.9</v>
      </c>
      <c r="M214" s="11"/>
      <c r="N214" s="33" t="s">
        <v>938</v>
      </c>
      <c r="O214" s="36">
        <v>50</v>
      </c>
      <c r="P214" s="35" t="s">
        <v>434</v>
      </c>
      <c r="Q214" s="157">
        <f>[2]Ukraine!$F$212</f>
        <v>148</v>
      </c>
      <c r="R214" s="157">
        <f>[2]Ukraine!$G$212</f>
        <v>6836</v>
      </c>
      <c r="S214" s="157">
        <f>[2]Ukraine!$H$212</f>
        <v>6773</v>
      </c>
      <c r="T214" s="157">
        <f>[2]Ukraine!$I$212</f>
        <v>1436699.7</v>
      </c>
      <c r="U214" s="157">
        <f>[2]Ukraine!$J$212</f>
        <v>269107.3</v>
      </c>
      <c r="V214" s="11"/>
      <c r="W214" s="36" t="s">
        <v>1283</v>
      </c>
      <c r="X214" s="36">
        <v>50</v>
      </c>
      <c r="Y214" s="36" t="s">
        <v>434</v>
      </c>
      <c r="Z214" s="157">
        <f>[3]Ukraine!$F$212</f>
        <v>123</v>
      </c>
      <c r="AA214" s="157">
        <f>[3]Ukraine!$G$212</f>
        <v>5779</v>
      </c>
      <c r="AB214" s="157">
        <f>[3]Ukraine!$H$212</f>
        <v>5724</v>
      </c>
      <c r="AC214" s="157">
        <f>[3]Ukraine!$I$212</f>
        <v>1860860.2</v>
      </c>
      <c r="AD214" s="157">
        <f>[3]Ukraine!$J$212</f>
        <v>259870.1</v>
      </c>
      <c r="AE214" s="11"/>
      <c r="AF214" s="37" t="s">
        <v>1283</v>
      </c>
      <c r="AG214" s="37">
        <v>50</v>
      </c>
      <c r="AH214" s="37" t="s">
        <v>434</v>
      </c>
      <c r="AI214" s="157">
        <f>[4]Ukraine!$F$212</f>
        <v>137</v>
      </c>
      <c r="AJ214" s="157">
        <f>[4]Ukraine!$G$212</f>
        <v>4826</v>
      </c>
      <c r="AK214" s="157">
        <f>[4]Ukraine!$H$212</f>
        <v>4778</v>
      </c>
      <c r="AL214" s="157">
        <f>[4]Ukraine!$I$212</f>
        <v>2627355.4</v>
      </c>
      <c r="AM214" s="157">
        <f>[4]Ukraine!$J$212</f>
        <v>257840.8</v>
      </c>
      <c r="AN214" s="11"/>
      <c r="AO214" s="11" t="s">
        <v>1283</v>
      </c>
      <c r="AP214" s="11">
        <v>50</v>
      </c>
      <c r="AQ214" s="11" t="s">
        <v>434</v>
      </c>
      <c r="AR214" s="157">
        <f>[5]Ukraine!$F$212</f>
        <v>114</v>
      </c>
      <c r="AS214" s="157">
        <f>[5]Ukraine!$G$212</f>
        <v>4229</v>
      </c>
      <c r="AT214" s="157">
        <f>[5]Ukraine!$H$212</f>
        <v>4175</v>
      </c>
      <c r="AU214" s="157">
        <f>[5]Ukraine!$I$212</f>
        <v>2879507.2</v>
      </c>
      <c r="AV214" s="157">
        <f>[5]Ukraine!$J$212</f>
        <v>323706.5</v>
      </c>
      <c r="AW214" s="11"/>
      <c r="AX214" s="33" t="s">
        <v>1283</v>
      </c>
      <c r="AY214" s="33">
        <v>50</v>
      </c>
      <c r="AZ214" s="33" t="s">
        <v>434</v>
      </c>
      <c r="BA214" s="157">
        <f>[6]Ukraine!$F$212</f>
        <v>120</v>
      </c>
      <c r="BB214" s="157">
        <f>[6]Ukraine!$G$212</f>
        <v>3953</v>
      </c>
      <c r="BC214" s="157">
        <f>[6]Ukraine!$H$212</f>
        <v>3902</v>
      </c>
      <c r="BD214" s="157">
        <f>[6]Ukraine!$I$212</f>
        <v>2695390.2</v>
      </c>
      <c r="BE214" s="157">
        <f>[6]Ukraine!$J$212</f>
        <v>399989.6</v>
      </c>
      <c r="BG214" s="2">
        <v>50</v>
      </c>
      <c r="BH214" s="2" t="s">
        <v>434</v>
      </c>
      <c r="BI214" s="1">
        <f t="shared" si="149"/>
        <v>129</v>
      </c>
      <c r="BJ214" s="1">
        <f t="shared" si="150"/>
        <v>148</v>
      </c>
      <c r="BK214" s="1">
        <f t="shared" si="151"/>
        <v>123</v>
      </c>
      <c r="BL214" s="1">
        <f t="shared" si="152"/>
        <v>137</v>
      </c>
      <c r="BM214" s="1">
        <f t="shared" si="153"/>
        <v>114</v>
      </c>
      <c r="BN214" s="1">
        <f t="shared" si="154"/>
        <v>120</v>
      </c>
      <c r="BP214" s="1">
        <f t="shared" si="163"/>
        <v>6676</v>
      </c>
      <c r="BQ214" s="1">
        <f t="shared" si="164"/>
        <v>6773</v>
      </c>
      <c r="BR214" s="1">
        <f t="shared" si="165"/>
        <v>5724</v>
      </c>
      <c r="BS214" s="1">
        <f t="shared" si="166"/>
        <v>4778</v>
      </c>
      <c r="BT214" s="1">
        <f t="shared" si="167"/>
        <v>4175</v>
      </c>
      <c r="BU214" s="1">
        <f t="shared" si="168"/>
        <v>3902</v>
      </c>
      <c r="BW214" s="40" t="str">
        <f t="shared" si="155"/>
        <v/>
      </c>
      <c r="BX214" s="40" t="str">
        <f t="shared" si="155"/>
        <v/>
      </c>
      <c r="BY214" s="40" t="str">
        <f t="shared" si="155"/>
        <v/>
      </c>
      <c r="BZ214" s="40" t="str">
        <f t="shared" si="155"/>
        <v/>
      </c>
      <c r="CA214" s="40" t="str">
        <f t="shared" si="142"/>
        <v/>
      </c>
      <c r="CB214" s="40" t="str">
        <f t="shared" si="142"/>
        <v/>
      </c>
      <c r="CD214" s="10">
        <f t="shared" si="156"/>
        <v>250587.9</v>
      </c>
      <c r="CE214" s="10">
        <f t="shared" si="157"/>
        <v>269107.3</v>
      </c>
      <c r="CF214" s="10">
        <f t="shared" si="158"/>
        <v>259870.1</v>
      </c>
      <c r="CG214" s="10">
        <f t="shared" si="159"/>
        <v>257840.8</v>
      </c>
      <c r="CH214" s="10">
        <f t="shared" si="160"/>
        <v>323706.5</v>
      </c>
      <c r="CI214" s="10">
        <f t="shared" si="161"/>
        <v>399989.6</v>
      </c>
      <c r="CK214" s="40" t="str">
        <f t="shared" si="139"/>
        <v/>
      </c>
      <c r="CL214" s="40" t="str">
        <f t="shared" si="139"/>
        <v/>
      </c>
      <c r="CM214" s="40" t="str">
        <f t="shared" si="139"/>
        <v/>
      </c>
      <c r="CN214" s="40" t="str">
        <f t="shared" si="139"/>
        <v/>
      </c>
      <c r="CO214" s="40" t="str">
        <f t="shared" si="139"/>
        <v/>
      </c>
      <c r="CP214" s="40" t="str">
        <f t="shared" si="139"/>
        <v/>
      </c>
      <c r="CR214" s="9" t="str">
        <f t="shared" si="140"/>
        <v/>
      </c>
      <c r="CS214" s="9" t="str">
        <f t="shared" si="140"/>
        <v/>
      </c>
      <c r="CT214" s="9" t="str">
        <f t="shared" si="140"/>
        <v/>
      </c>
      <c r="CU214" s="9" t="str">
        <f t="shared" si="140"/>
        <v/>
      </c>
      <c r="CV214" s="9" t="str">
        <f t="shared" si="140"/>
        <v/>
      </c>
      <c r="CW214" s="9" t="str">
        <f t="shared" si="140"/>
        <v/>
      </c>
      <c r="CY214" s="9" t="str">
        <f t="shared" si="141"/>
        <v/>
      </c>
      <c r="CZ214" s="9" t="str">
        <f t="shared" si="141"/>
        <v/>
      </c>
      <c r="DA214" s="9" t="str">
        <f t="shared" si="141"/>
        <v/>
      </c>
      <c r="DB214" s="9" t="str">
        <f t="shared" si="141"/>
        <v/>
      </c>
      <c r="DC214" s="9" t="str">
        <f t="shared" si="141"/>
        <v/>
      </c>
      <c r="DD214" s="9" t="str">
        <f t="shared" si="141"/>
        <v/>
      </c>
      <c r="DF214" s="9" t="str">
        <f>IF($A214=2,IF(ISNUMBER(CR214/Ukraine!CR214),100*CR214/Ukraine!CR214,""),"")</f>
        <v/>
      </c>
      <c r="DG214" s="9" t="str">
        <f>IF($A214=2,IF(ISNUMBER(CS214/Ukraine!CS214),100*CS214/Ukraine!CS214,""),"")</f>
        <v/>
      </c>
      <c r="DH214" s="9" t="str">
        <f>IF($A214=2,IF(ISNUMBER(CT214/Ukraine!CT214),100*CT214/Ukraine!CT214,""),"")</f>
        <v/>
      </c>
      <c r="DI214" s="9" t="str">
        <f>IF($A214=2,IF(ISNUMBER(CU214/Ukraine!CU214),100*CU214/Ukraine!CU214,""),"")</f>
        <v/>
      </c>
      <c r="DJ214" s="9" t="str">
        <f>IF($A214=2,IF(ISNUMBER(CV214/Ukraine!CV214),100*CV214/Ukraine!CV214,""),"")</f>
        <v/>
      </c>
      <c r="DK214" s="9" t="str">
        <f>IF($A214=2,IF(ISNUMBER(CW214/Ukraine!CW214),100*CW214/Ukraine!CW214,""),"")</f>
        <v/>
      </c>
      <c r="DM214" s="40" t="str">
        <f t="shared" si="143"/>
        <v/>
      </c>
      <c r="DN214" s="40" t="str">
        <f t="shared" si="144"/>
        <v/>
      </c>
      <c r="DO214" s="40" t="str">
        <f t="shared" si="145"/>
        <v/>
      </c>
      <c r="DP214" s="40" t="str">
        <f t="shared" si="146"/>
        <v/>
      </c>
      <c r="DQ214" s="40" t="str">
        <f t="shared" si="147"/>
        <v/>
      </c>
      <c r="DR214" s="40" t="str">
        <f t="shared" si="148"/>
        <v/>
      </c>
      <c r="DT214" s="40" t="str">
        <f t="shared" si="169"/>
        <v/>
      </c>
      <c r="DU214" s="40" t="str">
        <f t="shared" si="170"/>
        <v/>
      </c>
      <c r="DV214" s="40" t="str">
        <f t="shared" si="171"/>
        <v/>
      </c>
      <c r="DW214" s="40" t="str">
        <f t="shared" si="172"/>
        <v/>
      </c>
      <c r="DX214" s="40" t="str">
        <f t="shared" si="173"/>
        <v/>
      </c>
      <c r="DY214" s="40" t="str">
        <f t="shared" si="162"/>
        <v/>
      </c>
    </row>
    <row r="215" spans="1:129" x14ac:dyDescent="0.2">
      <c r="A215" s="39">
        <f>'Industry selection'!C215</f>
        <v>1</v>
      </c>
      <c r="B215" s="2">
        <v>50.1</v>
      </c>
      <c r="C215" s="2" t="s">
        <v>436</v>
      </c>
      <c r="E215" s="30" t="s">
        <v>435</v>
      </c>
      <c r="F215" s="31">
        <v>50.1</v>
      </c>
      <c r="G215" s="32" t="s">
        <v>436</v>
      </c>
      <c r="H215" s="157">
        <f>[1]Ukraine!$F$213</f>
        <v>19</v>
      </c>
      <c r="I215" s="157">
        <f>[1]Ukraine!$G$213</f>
        <v>29</v>
      </c>
      <c r="J215" s="157">
        <f>[1]Ukraine!$H$213</f>
        <v>26</v>
      </c>
      <c r="K215" s="157">
        <f>[1]Ukraine!$I$213</f>
        <v>5000.8</v>
      </c>
      <c r="L215" s="157">
        <f>[1]Ukraine!$J$213</f>
        <v>592.5</v>
      </c>
      <c r="M215" s="11"/>
      <c r="N215" s="33" t="s">
        <v>939</v>
      </c>
      <c r="O215" s="36">
        <v>50.1</v>
      </c>
      <c r="P215" s="35" t="s">
        <v>436</v>
      </c>
      <c r="Q215" s="157">
        <f>[2]Ukraine!$F$213</f>
        <v>22</v>
      </c>
      <c r="R215" s="157">
        <f>[2]Ukraine!$G$213</f>
        <v>39</v>
      </c>
      <c r="S215" s="157">
        <f>[2]Ukraine!$H$213</f>
        <v>23</v>
      </c>
      <c r="T215" s="157">
        <f>[2]Ukraine!$I$213</f>
        <v>4716</v>
      </c>
      <c r="U215" s="157">
        <f>[2]Ukraine!$J$213</f>
        <v>430</v>
      </c>
      <c r="V215" s="11"/>
      <c r="W215" s="36" t="s">
        <v>1284</v>
      </c>
      <c r="X215" s="36">
        <v>50.1</v>
      </c>
      <c r="Y215" s="36" t="s">
        <v>436</v>
      </c>
      <c r="Z215" s="157">
        <f>[3]Ukraine!$F$213</f>
        <v>17</v>
      </c>
      <c r="AA215" s="157" t="str">
        <f>[3]Ukraine!$G$213</f>
        <v>к</v>
      </c>
      <c r="AB215" s="157" t="str">
        <f>[3]Ukraine!$H$213</f>
        <v>к</v>
      </c>
      <c r="AC215" s="157" t="str">
        <f>[3]Ukraine!$I$213</f>
        <v>к</v>
      </c>
      <c r="AD215" s="157" t="str">
        <f>[3]Ukraine!$J$213</f>
        <v>к</v>
      </c>
      <c r="AE215" s="11"/>
      <c r="AF215" s="37" t="s">
        <v>1284</v>
      </c>
      <c r="AG215" s="37">
        <v>50.1</v>
      </c>
      <c r="AH215" s="37" t="s">
        <v>436</v>
      </c>
      <c r="AI215" s="157">
        <f>[4]Ukraine!$F$213</f>
        <v>23</v>
      </c>
      <c r="AJ215" s="157">
        <f>[4]Ukraine!$G$213</f>
        <v>82</v>
      </c>
      <c r="AK215" s="157">
        <f>[4]Ukraine!$H$213</f>
        <v>73</v>
      </c>
      <c r="AL215" s="157">
        <f>[4]Ukraine!$I$213</f>
        <v>18558.5</v>
      </c>
      <c r="AM215" s="157">
        <f>[4]Ukraine!$J$213</f>
        <v>3964.4</v>
      </c>
      <c r="AN215" s="11"/>
      <c r="AO215" s="11" t="s">
        <v>1284</v>
      </c>
      <c r="AP215" s="11">
        <v>50.1</v>
      </c>
      <c r="AQ215" s="11" t="s">
        <v>436</v>
      </c>
      <c r="AR215" s="157">
        <f>[5]Ukraine!$F$213</f>
        <v>13</v>
      </c>
      <c r="AS215" s="157">
        <f>[5]Ukraine!$G$213</f>
        <v>50</v>
      </c>
      <c r="AT215" s="157">
        <f>[5]Ukraine!$H$213</f>
        <v>43</v>
      </c>
      <c r="AU215" s="157">
        <f>[5]Ukraine!$I$213</f>
        <v>15531.3</v>
      </c>
      <c r="AV215" s="157">
        <f>[5]Ukraine!$J$213</f>
        <v>3121.8</v>
      </c>
      <c r="AW215" s="11"/>
      <c r="AX215" s="33" t="s">
        <v>1284</v>
      </c>
      <c r="AY215" s="33">
        <v>50.1</v>
      </c>
      <c r="AZ215" s="33" t="s">
        <v>436</v>
      </c>
      <c r="BA215" s="157">
        <f>[6]Ukraine!$F$213</f>
        <v>13</v>
      </c>
      <c r="BB215" s="157" t="str">
        <f>[6]Ukraine!$G$213</f>
        <v>к</v>
      </c>
      <c r="BC215" s="157" t="str">
        <f>[6]Ukraine!$H$213</f>
        <v>к</v>
      </c>
      <c r="BD215" s="157" t="str">
        <f>[6]Ukraine!$I$213</f>
        <v>к</v>
      </c>
      <c r="BE215" s="157" t="str">
        <f>[6]Ukraine!$J$213</f>
        <v>к</v>
      </c>
      <c r="BG215" s="2">
        <v>50.1</v>
      </c>
      <c r="BH215" s="2" t="s">
        <v>436</v>
      </c>
      <c r="BI215" s="1">
        <f t="shared" si="149"/>
        <v>19</v>
      </c>
      <c r="BJ215" s="1">
        <f t="shared" si="150"/>
        <v>22</v>
      </c>
      <c r="BK215" s="1">
        <f t="shared" si="151"/>
        <v>17</v>
      </c>
      <c r="BL215" s="1">
        <f t="shared" si="152"/>
        <v>23</v>
      </c>
      <c r="BM215" s="1">
        <f t="shared" si="153"/>
        <v>13</v>
      </c>
      <c r="BN215" s="1">
        <f t="shared" si="154"/>
        <v>13</v>
      </c>
      <c r="BP215" s="1">
        <f t="shared" si="163"/>
        <v>26</v>
      </c>
      <c r="BQ215" s="1">
        <f t="shared" si="164"/>
        <v>23</v>
      </c>
      <c r="BR215" s="1" t="str">
        <f t="shared" si="165"/>
        <v>к</v>
      </c>
      <c r="BS215" s="1">
        <f t="shared" si="166"/>
        <v>73</v>
      </c>
      <c r="BT215" s="1">
        <f t="shared" si="167"/>
        <v>43</v>
      </c>
      <c r="BU215" s="1" t="str">
        <f t="shared" si="168"/>
        <v>к</v>
      </c>
      <c r="BW215" s="40" t="str">
        <f t="shared" si="155"/>
        <v/>
      </c>
      <c r="BX215" s="40" t="str">
        <f t="shared" si="155"/>
        <v/>
      </c>
      <c r="BY215" s="40" t="str">
        <f t="shared" si="155"/>
        <v/>
      </c>
      <c r="BZ215" s="40" t="str">
        <f t="shared" si="155"/>
        <v/>
      </c>
      <c r="CA215" s="40" t="str">
        <f t="shared" si="142"/>
        <v/>
      </c>
      <c r="CB215" s="40" t="str">
        <f t="shared" si="142"/>
        <v/>
      </c>
      <c r="CD215" s="10">
        <f t="shared" si="156"/>
        <v>592.5</v>
      </c>
      <c r="CE215" s="10">
        <f t="shared" si="157"/>
        <v>430</v>
      </c>
      <c r="CF215" s="10" t="str">
        <f t="shared" si="158"/>
        <v>к</v>
      </c>
      <c r="CG215" s="10">
        <f t="shared" si="159"/>
        <v>3964.4</v>
      </c>
      <c r="CH215" s="10">
        <f t="shared" si="160"/>
        <v>3121.8</v>
      </c>
      <c r="CI215" s="10" t="str">
        <f t="shared" si="161"/>
        <v>к</v>
      </c>
      <c r="CK215" s="40" t="str">
        <f t="shared" si="139"/>
        <v/>
      </c>
      <c r="CL215" s="40" t="str">
        <f t="shared" si="139"/>
        <v/>
      </c>
      <c r="CM215" s="40" t="str">
        <f t="shared" si="139"/>
        <v/>
      </c>
      <c r="CN215" s="40" t="str">
        <f t="shared" si="139"/>
        <v/>
      </c>
      <c r="CO215" s="40" t="str">
        <f t="shared" si="139"/>
        <v/>
      </c>
      <c r="CP215" s="40" t="str">
        <f t="shared" si="139"/>
        <v/>
      </c>
      <c r="CR215" s="9" t="str">
        <f t="shared" si="140"/>
        <v/>
      </c>
      <c r="CS215" s="9" t="str">
        <f t="shared" si="140"/>
        <v/>
      </c>
      <c r="CT215" s="9" t="str">
        <f t="shared" si="140"/>
        <v/>
      </c>
      <c r="CU215" s="9" t="str">
        <f t="shared" si="140"/>
        <v/>
      </c>
      <c r="CV215" s="9" t="str">
        <f t="shared" si="140"/>
        <v/>
      </c>
      <c r="CW215" s="9" t="str">
        <f t="shared" si="140"/>
        <v/>
      </c>
      <c r="CY215" s="9" t="str">
        <f t="shared" si="141"/>
        <v/>
      </c>
      <c r="CZ215" s="9" t="str">
        <f t="shared" si="141"/>
        <v/>
      </c>
      <c r="DA215" s="9" t="str">
        <f t="shared" si="141"/>
        <v/>
      </c>
      <c r="DB215" s="9" t="str">
        <f t="shared" si="141"/>
        <v/>
      </c>
      <c r="DC215" s="9" t="str">
        <f t="shared" si="141"/>
        <v/>
      </c>
      <c r="DD215" s="9" t="str">
        <f t="shared" si="141"/>
        <v/>
      </c>
      <c r="DF215" s="9" t="str">
        <f>IF($A215=2,IF(ISNUMBER(CR215/Ukraine!CR215),100*CR215/Ukraine!CR215,""),"")</f>
        <v/>
      </c>
      <c r="DG215" s="9" t="str">
        <f>IF($A215=2,IF(ISNUMBER(CS215/Ukraine!CS215),100*CS215/Ukraine!CS215,""),"")</f>
        <v/>
      </c>
      <c r="DH215" s="9" t="str">
        <f>IF($A215=2,IF(ISNUMBER(CT215/Ukraine!CT215),100*CT215/Ukraine!CT215,""),"")</f>
        <v/>
      </c>
      <c r="DI215" s="9" t="str">
        <f>IF($A215=2,IF(ISNUMBER(CU215/Ukraine!CU215),100*CU215/Ukraine!CU215,""),"")</f>
        <v/>
      </c>
      <c r="DJ215" s="9" t="str">
        <f>IF($A215=2,IF(ISNUMBER(CV215/Ukraine!CV215),100*CV215/Ukraine!CV215,""),"")</f>
        <v/>
      </c>
      <c r="DK215" s="9" t="str">
        <f>IF($A215=2,IF(ISNUMBER(CW215/Ukraine!CW215),100*CW215/Ukraine!CW215,""),"")</f>
        <v/>
      </c>
      <c r="DM215" s="40" t="str">
        <f t="shared" si="143"/>
        <v/>
      </c>
      <c r="DN215" s="40" t="str">
        <f t="shared" si="144"/>
        <v/>
      </c>
      <c r="DO215" s="40" t="str">
        <f t="shared" si="145"/>
        <v/>
      </c>
      <c r="DP215" s="40" t="str">
        <f t="shared" si="146"/>
        <v/>
      </c>
      <c r="DQ215" s="40" t="str">
        <f t="shared" si="147"/>
        <v/>
      </c>
      <c r="DR215" s="40" t="str">
        <f t="shared" si="148"/>
        <v/>
      </c>
      <c r="DT215" s="40" t="str">
        <f t="shared" si="169"/>
        <v/>
      </c>
      <c r="DU215" s="40" t="str">
        <f t="shared" si="170"/>
        <v/>
      </c>
      <c r="DV215" s="40" t="str">
        <f t="shared" si="171"/>
        <v/>
      </c>
      <c r="DW215" s="40" t="str">
        <f t="shared" si="172"/>
        <v/>
      </c>
      <c r="DX215" s="40" t="str">
        <f t="shared" si="173"/>
        <v/>
      </c>
      <c r="DY215" s="40" t="str">
        <f t="shared" si="162"/>
        <v/>
      </c>
    </row>
    <row r="216" spans="1:129" x14ac:dyDescent="0.2">
      <c r="A216" s="39">
        <f>'Industry selection'!C216</f>
        <v>1</v>
      </c>
      <c r="B216" s="2">
        <v>50.2</v>
      </c>
      <c r="C216" s="2" t="s">
        <v>438</v>
      </c>
      <c r="E216" s="30" t="s">
        <v>437</v>
      </c>
      <c r="F216" s="31">
        <v>50.2</v>
      </c>
      <c r="G216" s="32" t="s">
        <v>438</v>
      </c>
      <c r="H216" s="157">
        <f>[1]Ukraine!$F$214</f>
        <v>58</v>
      </c>
      <c r="I216" s="157">
        <f>[1]Ukraine!$G$214</f>
        <v>1067</v>
      </c>
      <c r="J216" s="157">
        <f>[1]Ukraine!$H$214</f>
        <v>1052</v>
      </c>
      <c r="K216" s="157">
        <f>[1]Ukraine!$I$214</f>
        <v>415677.6</v>
      </c>
      <c r="L216" s="157">
        <f>[1]Ukraine!$J$214</f>
        <v>43831.8</v>
      </c>
      <c r="M216" s="11"/>
      <c r="N216" s="33" t="s">
        <v>940</v>
      </c>
      <c r="O216" s="36">
        <v>50.2</v>
      </c>
      <c r="P216" s="35" t="s">
        <v>438</v>
      </c>
      <c r="Q216" s="157">
        <f>[2]Ukraine!$F$214</f>
        <v>67</v>
      </c>
      <c r="R216" s="157">
        <f>[2]Ukraine!$G$214</f>
        <v>1803</v>
      </c>
      <c r="S216" s="157">
        <f>[2]Ukraine!$H$214</f>
        <v>1778</v>
      </c>
      <c r="T216" s="157">
        <f>[2]Ukraine!$I$214</f>
        <v>456890.2</v>
      </c>
      <c r="U216" s="157">
        <f>[2]Ukraine!$J$214</f>
        <v>92022.3</v>
      </c>
      <c r="V216" s="11"/>
      <c r="W216" s="36" t="s">
        <v>1285</v>
      </c>
      <c r="X216" s="36">
        <v>50.2</v>
      </c>
      <c r="Y216" s="36" t="s">
        <v>438</v>
      </c>
      <c r="Z216" s="157">
        <f>[3]Ukraine!$F$214</f>
        <v>56</v>
      </c>
      <c r="AA216" s="157">
        <f>[3]Ukraine!$G$214</f>
        <v>1313</v>
      </c>
      <c r="AB216" s="157">
        <f>[3]Ukraine!$H$214</f>
        <v>1287</v>
      </c>
      <c r="AC216" s="157">
        <f>[3]Ukraine!$I$214</f>
        <v>594856.9</v>
      </c>
      <c r="AD216" s="157">
        <f>[3]Ukraine!$J$214</f>
        <v>76355.199999999997</v>
      </c>
      <c r="AE216" s="11"/>
      <c r="AF216" s="37" t="s">
        <v>1285</v>
      </c>
      <c r="AG216" s="37">
        <v>50.2</v>
      </c>
      <c r="AH216" s="37" t="s">
        <v>438</v>
      </c>
      <c r="AI216" s="157">
        <f>[4]Ukraine!$F$214</f>
        <v>64</v>
      </c>
      <c r="AJ216" s="157">
        <f>[4]Ukraine!$G$214</f>
        <v>519</v>
      </c>
      <c r="AK216" s="157">
        <f>[4]Ukraine!$H$214</f>
        <v>500</v>
      </c>
      <c r="AL216" s="157">
        <f>[4]Ukraine!$I$214</f>
        <v>602287.19999999995</v>
      </c>
      <c r="AM216" s="157">
        <f>[4]Ukraine!$J$214</f>
        <v>38514.5</v>
      </c>
      <c r="AN216" s="11"/>
      <c r="AO216" s="11" t="s">
        <v>1285</v>
      </c>
      <c r="AP216" s="11">
        <v>50.2</v>
      </c>
      <c r="AQ216" s="11" t="s">
        <v>438</v>
      </c>
      <c r="AR216" s="157">
        <f>[5]Ukraine!$F$214</f>
        <v>54</v>
      </c>
      <c r="AS216" s="157">
        <f>[5]Ukraine!$G$214</f>
        <v>462</v>
      </c>
      <c r="AT216" s="157">
        <f>[5]Ukraine!$H$214</f>
        <v>436</v>
      </c>
      <c r="AU216" s="157">
        <f>[5]Ukraine!$I$214</f>
        <v>906771.4</v>
      </c>
      <c r="AV216" s="157">
        <f>[5]Ukraine!$J$214</f>
        <v>40259.599999999999</v>
      </c>
      <c r="AW216" s="11"/>
      <c r="AX216" s="33" t="s">
        <v>1285</v>
      </c>
      <c r="AY216" s="33">
        <v>50.2</v>
      </c>
      <c r="AZ216" s="33" t="s">
        <v>438</v>
      </c>
      <c r="BA216" s="157">
        <f>[6]Ukraine!$F$214</f>
        <v>55</v>
      </c>
      <c r="BB216" s="157">
        <f>[6]Ukraine!$G$214</f>
        <v>437</v>
      </c>
      <c r="BC216" s="157">
        <f>[6]Ukraine!$H$214</f>
        <v>416</v>
      </c>
      <c r="BD216" s="157">
        <f>[6]Ukraine!$I$214</f>
        <v>566280.4</v>
      </c>
      <c r="BE216" s="157">
        <f>[6]Ukraine!$J$214</f>
        <v>43796.9</v>
      </c>
      <c r="BG216" s="2">
        <v>50.2</v>
      </c>
      <c r="BH216" s="2" t="s">
        <v>438</v>
      </c>
      <c r="BI216" s="1">
        <f t="shared" si="149"/>
        <v>58</v>
      </c>
      <c r="BJ216" s="1">
        <f t="shared" si="150"/>
        <v>67</v>
      </c>
      <c r="BK216" s="1">
        <f t="shared" si="151"/>
        <v>56</v>
      </c>
      <c r="BL216" s="1">
        <f t="shared" si="152"/>
        <v>64</v>
      </c>
      <c r="BM216" s="1">
        <f t="shared" si="153"/>
        <v>54</v>
      </c>
      <c r="BN216" s="1">
        <f t="shared" si="154"/>
        <v>55</v>
      </c>
      <c r="BP216" s="1">
        <f t="shared" si="163"/>
        <v>1052</v>
      </c>
      <c r="BQ216" s="1">
        <f t="shared" si="164"/>
        <v>1778</v>
      </c>
      <c r="BR216" s="1">
        <f t="shared" si="165"/>
        <v>1287</v>
      </c>
      <c r="BS216" s="1">
        <f t="shared" si="166"/>
        <v>500</v>
      </c>
      <c r="BT216" s="1">
        <f t="shared" si="167"/>
        <v>436</v>
      </c>
      <c r="BU216" s="1">
        <f t="shared" si="168"/>
        <v>416</v>
      </c>
      <c r="BW216" s="40" t="str">
        <f t="shared" si="155"/>
        <v/>
      </c>
      <c r="BX216" s="40" t="str">
        <f t="shared" si="155"/>
        <v/>
      </c>
      <c r="BY216" s="40" t="str">
        <f t="shared" si="155"/>
        <v/>
      </c>
      <c r="BZ216" s="40" t="str">
        <f t="shared" si="155"/>
        <v/>
      </c>
      <c r="CA216" s="40" t="str">
        <f t="shared" si="142"/>
        <v/>
      </c>
      <c r="CB216" s="40" t="str">
        <f t="shared" si="142"/>
        <v/>
      </c>
      <c r="CD216" s="10">
        <f t="shared" si="156"/>
        <v>43831.8</v>
      </c>
      <c r="CE216" s="10">
        <f t="shared" si="157"/>
        <v>92022.3</v>
      </c>
      <c r="CF216" s="10">
        <f t="shared" si="158"/>
        <v>76355.199999999997</v>
      </c>
      <c r="CG216" s="10">
        <f t="shared" si="159"/>
        <v>38514.5</v>
      </c>
      <c r="CH216" s="10">
        <f t="shared" si="160"/>
        <v>40259.599999999999</v>
      </c>
      <c r="CI216" s="10">
        <f t="shared" si="161"/>
        <v>43796.9</v>
      </c>
      <c r="CK216" s="40" t="str">
        <f t="shared" si="139"/>
        <v/>
      </c>
      <c r="CL216" s="40" t="str">
        <f t="shared" si="139"/>
        <v/>
      </c>
      <c r="CM216" s="40" t="str">
        <f t="shared" si="139"/>
        <v/>
      </c>
      <c r="CN216" s="40" t="str">
        <f t="shared" si="139"/>
        <v/>
      </c>
      <c r="CO216" s="40" t="str">
        <f t="shared" si="139"/>
        <v/>
      </c>
      <c r="CP216" s="40" t="str">
        <f t="shared" si="139"/>
        <v/>
      </c>
      <c r="CR216" s="9" t="str">
        <f t="shared" si="140"/>
        <v/>
      </c>
      <c r="CS216" s="9" t="str">
        <f t="shared" si="140"/>
        <v/>
      </c>
      <c r="CT216" s="9" t="str">
        <f t="shared" si="140"/>
        <v/>
      </c>
      <c r="CU216" s="9" t="str">
        <f t="shared" si="140"/>
        <v/>
      </c>
      <c r="CV216" s="9" t="str">
        <f t="shared" si="140"/>
        <v/>
      </c>
      <c r="CW216" s="9" t="str">
        <f t="shared" si="140"/>
        <v/>
      </c>
      <c r="CY216" s="9" t="str">
        <f t="shared" si="141"/>
        <v/>
      </c>
      <c r="CZ216" s="9" t="str">
        <f t="shared" si="141"/>
        <v/>
      </c>
      <c r="DA216" s="9" t="str">
        <f t="shared" si="141"/>
        <v/>
      </c>
      <c r="DB216" s="9" t="str">
        <f t="shared" si="141"/>
        <v/>
      </c>
      <c r="DC216" s="9" t="str">
        <f t="shared" si="141"/>
        <v/>
      </c>
      <c r="DD216" s="9" t="str">
        <f t="shared" si="141"/>
        <v/>
      </c>
      <c r="DF216" s="9" t="str">
        <f>IF($A216=2,IF(ISNUMBER(CR216/Ukraine!CR216),100*CR216/Ukraine!CR216,""),"")</f>
        <v/>
      </c>
      <c r="DG216" s="9" t="str">
        <f>IF($A216=2,IF(ISNUMBER(CS216/Ukraine!CS216),100*CS216/Ukraine!CS216,""),"")</f>
        <v/>
      </c>
      <c r="DH216" s="9" t="str">
        <f>IF($A216=2,IF(ISNUMBER(CT216/Ukraine!CT216),100*CT216/Ukraine!CT216,""),"")</f>
        <v/>
      </c>
      <c r="DI216" s="9" t="str">
        <f>IF($A216=2,IF(ISNUMBER(CU216/Ukraine!CU216),100*CU216/Ukraine!CU216,""),"")</f>
        <v/>
      </c>
      <c r="DJ216" s="9" t="str">
        <f>IF($A216=2,IF(ISNUMBER(CV216/Ukraine!CV216),100*CV216/Ukraine!CV216,""),"")</f>
        <v/>
      </c>
      <c r="DK216" s="9" t="str">
        <f>IF($A216=2,IF(ISNUMBER(CW216/Ukraine!CW216),100*CW216/Ukraine!CW216,""),"")</f>
        <v/>
      </c>
      <c r="DM216" s="40" t="str">
        <f t="shared" si="143"/>
        <v/>
      </c>
      <c r="DN216" s="40" t="str">
        <f t="shared" si="144"/>
        <v/>
      </c>
      <c r="DO216" s="40" t="str">
        <f t="shared" si="145"/>
        <v/>
      </c>
      <c r="DP216" s="40" t="str">
        <f t="shared" si="146"/>
        <v/>
      </c>
      <c r="DQ216" s="40" t="str">
        <f t="shared" si="147"/>
        <v/>
      </c>
      <c r="DR216" s="40" t="str">
        <f t="shared" si="148"/>
        <v/>
      </c>
      <c r="DT216" s="40" t="str">
        <f t="shared" si="169"/>
        <v/>
      </c>
      <c r="DU216" s="40" t="str">
        <f t="shared" si="170"/>
        <v/>
      </c>
      <c r="DV216" s="40" t="str">
        <f t="shared" si="171"/>
        <v/>
      </c>
      <c r="DW216" s="40" t="str">
        <f t="shared" si="172"/>
        <v/>
      </c>
      <c r="DX216" s="40" t="str">
        <f t="shared" si="173"/>
        <v/>
      </c>
      <c r="DY216" s="40" t="str">
        <f t="shared" si="162"/>
        <v/>
      </c>
    </row>
    <row r="217" spans="1:129" x14ac:dyDescent="0.2">
      <c r="A217" s="39">
        <f>'Industry selection'!C217</f>
        <v>1</v>
      </c>
      <c r="B217" s="2">
        <v>50.3</v>
      </c>
      <c r="C217" s="2" t="s">
        <v>440</v>
      </c>
      <c r="E217" s="30" t="s">
        <v>439</v>
      </c>
      <c r="F217" s="31">
        <v>50.3</v>
      </c>
      <c r="G217" s="32" t="s">
        <v>440</v>
      </c>
      <c r="H217" s="157">
        <f>[1]Ukraine!$F$215</f>
        <v>24</v>
      </c>
      <c r="I217" s="157">
        <f>[1]Ukraine!$G$215</f>
        <v>275</v>
      </c>
      <c r="J217" s="157">
        <f>[1]Ukraine!$H$215</f>
        <v>269</v>
      </c>
      <c r="K217" s="157">
        <f>[1]Ukraine!$I$215</f>
        <v>60259.5</v>
      </c>
      <c r="L217" s="157">
        <f>[1]Ukraine!$J$215</f>
        <v>7437</v>
      </c>
      <c r="M217" s="11"/>
      <c r="N217" s="33" t="s">
        <v>941</v>
      </c>
      <c r="O217" s="36">
        <v>50.3</v>
      </c>
      <c r="P217" s="35" t="s">
        <v>440</v>
      </c>
      <c r="Q217" s="157">
        <f>[2]Ukraine!$F$215</f>
        <v>31</v>
      </c>
      <c r="R217" s="157">
        <f>[2]Ukraine!$G$215</f>
        <v>356</v>
      </c>
      <c r="S217" s="157">
        <f>[2]Ukraine!$H$215</f>
        <v>344</v>
      </c>
      <c r="T217" s="157">
        <f>[2]Ukraine!$I$215</f>
        <v>47671.9</v>
      </c>
      <c r="U217" s="157">
        <f>[2]Ukraine!$J$215</f>
        <v>8216.9</v>
      </c>
      <c r="V217" s="11"/>
      <c r="W217" s="36" t="s">
        <v>1286</v>
      </c>
      <c r="X217" s="36">
        <v>50.3</v>
      </c>
      <c r="Y217" s="36" t="s">
        <v>440</v>
      </c>
      <c r="Z217" s="157">
        <f>[3]Ukraine!$F$215</f>
        <v>28</v>
      </c>
      <c r="AA217" s="157">
        <f>[3]Ukraine!$G$215</f>
        <v>270</v>
      </c>
      <c r="AB217" s="157">
        <f>[3]Ukraine!$H$215</f>
        <v>257</v>
      </c>
      <c r="AC217" s="157">
        <f>[3]Ukraine!$I$215</f>
        <v>20145.3</v>
      </c>
      <c r="AD217" s="157">
        <f>[3]Ukraine!$J$215</f>
        <v>7718.1</v>
      </c>
      <c r="AE217" s="11"/>
      <c r="AF217" s="37" t="s">
        <v>1286</v>
      </c>
      <c r="AG217" s="37">
        <v>50.3</v>
      </c>
      <c r="AH217" s="37" t="s">
        <v>440</v>
      </c>
      <c r="AI217" s="157">
        <f>[4]Ukraine!$F$215</f>
        <v>27</v>
      </c>
      <c r="AJ217" s="157">
        <f>[4]Ukraine!$G$215</f>
        <v>222</v>
      </c>
      <c r="AK217" s="157">
        <f>[4]Ukraine!$H$215</f>
        <v>211</v>
      </c>
      <c r="AL217" s="157">
        <f>[4]Ukraine!$I$215</f>
        <v>36650.400000000001</v>
      </c>
      <c r="AM217" s="157">
        <f>[4]Ukraine!$J$215</f>
        <v>8589</v>
      </c>
      <c r="AN217" s="11"/>
      <c r="AO217" s="11" t="s">
        <v>1286</v>
      </c>
      <c r="AP217" s="11">
        <v>50.3</v>
      </c>
      <c r="AQ217" s="11" t="s">
        <v>440</v>
      </c>
      <c r="AR217" s="157">
        <f>[5]Ukraine!$F$215</f>
        <v>23</v>
      </c>
      <c r="AS217" s="157">
        <f>[5]Ukraine!$G$215</f>
        <v>64</v>
      </c>
      <c r="AT217" s="157">
        <f>[5]Ukraine!$H$215</f>
        <v>49</v>
      </c>
      <c r="AU217" s="157">
        <f>[5]Ukraine!$I$215</f>
        <v>6625.3</v>
      </c>
      <c r="AV217" s="157">
        <f>[5]Ukraine!$J$215</f>
        <v>2047.8</v>
      </c>
      <c r="AW217" s="11"/>
      <c r="AX217" s="33" t="s">
        <v>1286</v>
      </c>
      <c r="AY217" s="33">
        <v>50.3</v>
      </c>
      <c r="AZ217" s="33" t="s">
        <v>440</v>
      </c>
      <c r="BA217" s="157">
        <f>[6]Ukraine!$F$215</f>
        <v>27</v>
      </c>
      <c r="BB217" s="157">
        <f>[6]Ukraine!$G$215</f>
        <v>162</v>
      </c>
      <c r="BC217" s="157">
        <f>[6]Ukraine!$H$215</f>
        <v>149</v>
      </c>
      <c r="BD217" s="157">
        <f>[6]Ukraine!$I$215</f>
        <v>27195.8</v>
      </c>
      <c r="BE217" s="157">
        <f>[6]Ukraine!$J$215</f>
        <v>8455.7000000000007</v>
      </c>
      <c r="BG217" s="2">
        <v>50.3</v>
      </c>
      <c r="BH217" s="2" t="s">
        <v>440</v>
      </c>
      <c r="BI217" s="1">
        <f t="shared" si="149"/>
        <v>24</v>
      </c>
      <c r="BJ217" s="1">
        <f t="shared" si="150"/>
        <v>31</v>
      </c>
      <c r="BK217" s="1">
        <f t="shared" si="151"/>
        <v>28</v>
      </c>
      <c r="BL217" s="1">
        <f t="shared" si="152"/>
        <v>27</v>
      </c>
      <c r="BM217" s="1">
        <f t="shared" si="153"/>
        <v>23</v>
      </c>
      <c r="BN217" s="1">
        <f t="shared" si="154"/>
        <v>27</v>
      </c>
      <c r="BP217" s="1">
        <f t="shared" si="163"/>
        <v>269</v>
      </c>
      <c r="BQ217" s="1">
        <f t="shared" si="164"/>
        <v>344</v>
      </c>
      <c r="BR217" s="1">
        <f t="shared" si="165"/>
        <v>257</v>
      </c>
      <c r="BS217" s="1">
        <f t="shared" si="166"/>
        <v>211</v>
      </c>
      <c r="BT217" s="1">
        <f t="shared" si="167"/>
        <v>49</v>
      </c>
      <c r="BU217" s="1">
        <f t="shared" si="168"/>
        <v>149</v>
      </c>
      <c r="BW217" s="40" t="str">
        <f t="shared" si="155"/>
        <v/>
      </c>
      <c r="BX217" s="40" t="str">
        <f t="shared" si="155"/>
        <v/>
      </c>
      <c r="BY217" s="40" t="str">
        <f t="shared" si="155"/>
        <v/>
      </c>
      <c r="BZ217" s="40" t="str">
        <f t="shared" si="155"/>
        <v/>
      </c>
      <c r="CA217" s="40" t="str">
        <f t="shared" si="142"/>
        <v/>
      </c>
      <c r="CB217" s="40" t="str">
        <f t="shared" si="142"/>
        <v/>
      </c>
      <c r="CD217" s="10">
        <f t="shared" si="156"/>
        <v>7437</v>
      </c>
      <c r="CE217" s="10">
        <f t="shared" si="157"/>
        <v>8216.9</v>
      </c>
      <c r="CF217" s="10">
        <f t="shared" si="158"/>
        <v>7718.1</v>
      </c>
      <c r="CG217" s="10">
        <f t="shared" si="159"/>
        <v>8589</v>
      </c>
      <c r="CH217" s="10">
        <f t="shared" si="160"/>
        <v>2047.8</v>
      </c>
      <c r="CI217" s="10">
        <f t="shared" si="161"/>
        <v>8455.7000000000007</v>
      </c>
      <c r="CK217" s="40" t="str">
        <f t="shared" si="139"/>
        <v/>
      </c>
      <c r="CL217" s="40" t="str">
        <f t="shared" si="139"/>
        <v/>
      </c>
      <c r="CM217" s="40" t="str">
        <f t="shared" si="139"/>
        <v/>
      </c>
      <c r="CN217" s="40" t="str">
        <f t="shared" si="139"/>
        <v/>
      </c>
      <c r="CO217" s="40" t="str">
        <f t="shared" si="139"/>
        <v/>
      </c>
      <c r="CP217" s="40" t="str">
        <f t="shared" si="139"/>
        <v/>
      </c>
      <c r="CR217" s="9" t="str">
        <f t="shared" si="140"/>
        <v/>
      </c>
      <c r="CS217" s="9" t="str">
        <f t="shared" si="140"/>
        <v/>
      </c>
      <c r="CT217" s="9" t="str">
        <f t="shared" si="140"/>
        <v/>
      </c>
      <c r="CU217" s="9" t="str">
        <f t="shared" si="140"/>
        <v/>
      </c>
      <c r="CV217" s="9" t="str">
        <f t="shared" si="140"/>
        <v/>
      </c>
      <c r="CW217" s="9" t="str">
        <f t="shared" si="140"/>
        <v/>
      </c>
      <c r="CY217" s="9" t="str">
        <f t="shared" si="141"/>
        <v/>
      </c>
      <c r="CZ217" s="9" t="str">
        <f t="shared" si="141"/>
        <v/>
      </c>
      <c r="DA217" s="9" t="str">
        <f t="shared" si="141"/>
        <v/>
      </c>
      <c r="DB217" s="9" t="str">
        <f t="shared" si="141"/>
        <v/>
      </c>
      <c r="DC217" s="9" t="str">
        <f t="shared" si="141"/>
        <v/>
      </c>
      <c r="DD217" s="9" t="str">
        <f t="shared" si="141"/>
        <v/>
      </c>
      <c r="DF217" s="9" t="str">
        <f>IF($A217=2,IF(ISNUMBER(CR217/Ukraine!CR217),100*CR217/Ukraine!CR217,""),"")</f>
        <v/>
      </c>
      <c r="DG217" s="9" t="str">
        <f>IF($A217=2,IF(ISNUMBER(CS217/Ukraine!CS217),100*CS217/Ukraine!CS217,""),"")</f>
        <v/>
      </c>
      <c r="DH217" s="9" t="str">
        <f>IF($A217=2,IF(ISNUMBER(CT217/Ukraine!CT217),100*CT217/Ukraine!CT217,""),"")</f>
        <v/>
      </c>
      <c r="DI217" s="9" t="str">
        <f>IF($A217=2,IF(ISNUMBER(CU217/Ukraine!CU217),100*CU217/Ukraine!CU217,""),"")</f>
        <v/>
      </c>
      <c r="DJ217" s="9" t="str">
        <f>IF($A217=2,IF(ISNUMBER(CV217/Ukraine!CV217),100*CV217/Ukraine!CV217,""),"")</f>
        <v/>
      </c>
      <c r="DK217" s="9" t="str">
        <f>IF($A217=2,IF(ISNUMBER(CW217/Ukraine!CW217),100*CW217/Ukraine!CW217,""),"")</f>
        <v/>
      </c>
      <c r="DM217" s="40" t="str">
        <f t="shared" si="143"/>
        <v/>
      </c>
      <c r="DN217" s="40" t="str">
        <f t="shared" si="144"/>
        <v/>
      </c>
      <c r="DO217" s="40" t="str">
        <f t="shared" si="145"/>
        <v/>
      </c>
      <c r="DP217" s="40" t="str">
        <f t="shared" si="146"/>
        <v/>
      </c>
      <c r="DQ217" s="40" t="str">
        <f t="shared" si="147"/>
        <v/>
      </c>
      <c r="DR217" s="40" t="str">
        <f t="shared" si="148"/>
        <v/>
      </c>
      <c r="DT217" s="40" t="str">
        <f t="shared" si="169"/>
        <v/>
      </c>
      <c r="DU217" s="40" t="str">
        <f t="shared" si="170"/>
        <v/>
      </c>
      <c r="DV217" s="40" t="str">
        <f t="shared" si="171"/>
        <v/>
      </c>
      <c r="DW217" s="40" t="str">
        <f t="shared" si="172"/>
        <v/>
      </c>
      <c r="DX217" s="40" t="str">
        <f t="shared" si="173"/>
        <v/>
      </c>
      <c r="DY217" s="40" t="str">
        <f t="shared" si="162"/>
        <v/>
      </c>
    </row>
    <row r="218" spans="1:129" x14ac:dyDescent="0.2">
      <c r="A218" s="39">
        <f>'Industry selection'!C218</f>
        <v>1</v>
      </c>
      <c r="B218" s="2">
        <v>50.4</v>
      </c>
      <c r="C218" s="2" t="s">
        <v>442</v>
      </c>
      <c r="E218" s="30" t="s">
        <v>441</v>
      </c>
      <c r="F218" s="31">
        <v>50.4</v>
      </c>
      <c r="G218" s="32" t="s">
        <v>442</v>
      </c>
      <c r="H218" s="157">
        <f>[1]Ukraine!$F$216</f>
        <v>28</v>
      </c>
      <c r="I218" s="157">
        <f>[1]Ukraine!$G$216</f>
        <v>5337</v>
      </c>
      <c r="J218" s="157">
        <f>[1]Ukraine!$H$216</f>
        <v>5329</v>
      </c>
      <c r="K218" s="157">
        <f>[1]Ukraine!$I$216</f>
        <v>927954.3</v>
      </c>
      <c r="L218" s="157">
        <f>[1]Ukraine!$J$216</f>
        <v>198726.6</v>
      </c>
      <c r="M218" s="11"/>
      <c r="N218" s="33" t="s">
        <v>942</v>
      </c>
      <c r="O218" s="36">
        <v>50.4</v>
      </c>
      <c r="P218" s="35" t="s">
        <v>442</v>
      </c>
      <c r="Q218" s="157">
        <f>[2]Ukraine!$F$216</f>
        <v>28</v>
      </c>
      <c r="R218" s="157">
        <f>[2]Ukraine!$G$216</f>
        <v>4638</v>
      </c>
      <c r="S218" s="157">
        <f>[2]Ukraine!$H$216</f>
        <v>4628</v>
      </c>
      <c r="T218" s="157">
        <f>[2]Ukraine!$I$216</f>
        <v>927421.6</v>
      </c>
      <c r="U218" s="157">
        <f>[2]Ukraine!$J$216</f>
        <v>168438.1</v>
      </c>
      <c r="V218" s="11"/>
      <c r="W218" s="36" t="s">
        <v>1287</v>
      </c>
      <c r="X218" s="36">
        <v>50.4</v>
      </c>
      <c r="Y218" s="36" t="s">
        <v>442</v>
      </c>
      <c r="Z218" s="157">
        <f>[3]Ukraine!$F$216</f>
        <v>22</v>
      </c>
      <c r="AA218" s="157" t="str">
        <f>[3]Ukraine!$G$216</f>
        <v>к</v>
      </c>
      <c r="AB218" s="157" t="str">
        <f>[3]Ukraine!$H$216</f>
        <v>к</v>
      </c>
      <c r="AC218" s="157" t="str">
        <f>[3]Ukraine!$I$216</f>
        <v>к</v>
      </c>
      <c r="AD218" s="157" t="str">
        <f>[3]Ukraine!$J$216</f>
        <v>к</v>
      </c>
      <c r="AE218" s="11"/>
      <c r="AF218" s="37" t="s">
        <v>1287</v>
      </c>
      <c r="AG218" s="37">
        <v>50.4</v>
      </c>
      <c r="AH218" s="37" t="s">
        <v>442</v>
      </c>
      <c r="AI218" s="157">
        <f>[4]Ukraine!$F$216</f>
        <v>23</v>
      </c>
      <c r="AJ218" s="157">
        <f>[4]Ukraine!$G$216</f>
        <v>4003</v>
      </c>
      <c r="AK218" s="157">
        <f>[4]Ukraine!$H$216</f>
        <v>3994</v>
      </c>
      <c r="AL218" s="157">
        <f>[4]Ukraine!$I$216</f>
        <v>1969859.3</v>
      </c>
      <c r="AM218" s="157">
        <f>[4]Ukraine!$J$216</f>
        <v>206772.9</v>
      </c>
      <c r="AN218" s="11"/>
      <c r="AO218" s="11" t="s">
        <v>1287</v>
      </c>
      <c r="AP218" s="11">
        <v>50.4</v>
      </c>
      <c r="AQ218" s="11" t="s">
        <v>442</v>
      </c>
      <c r="AR218" s="157">
        <f>[5]Ukraine!$F$216</f>
        <v>24</v>
      </c>
      <c r="AS218" s="157">
        <f>[5]Ukraine!$G$216</f>
        <v>3653</v>
      </c>
      <c r="AT218" s="157">
        <f>[5]Ukraine!$H$216</f>
        <v>3647</v>
      </c>
      <c r="AU218" s="157">
        <f>[5]Ukraine!$I$216</f>
        <v>1950579.2</v>
      </c>
      <c r="AV218" s="157">
        <f>[5]Ukraine!$J$216</f>
        <v>278277.3</v>
      </c>
      <c r="AW218" s="11"/>
      <c r="AX218" s="33" t="s">
        <v>1287</v>
      </c>
      <c r="AY218" s="33">
        <v>50.4</v>
      </c>
      <c r="AZ218" s="33" t="s">
        <v>442</v>
      </c>
      <c r="BA218" s="157">
        <f>[6]Ukraine!$F$216</f>
        <v>25</v>
      </c>
      <c r="BB218" s="157" t="str">
        <f>[6]Ukraine!$G$216</f>
        <v>к</v>
      </c>
      <c r="BC218" s="157" t="str">
        <f>[6]Ukraine!$H$216</f>
        <v>к</v>
      </c>
      <c r="BD218" s="157" t="str">
        <f>[6]Ukraine!$I$216</f>
        <v>к</v>
      </c>
      <c r="BE218" s="157" t="str">
        <f>[6]Ukraine!$J$216</f>
        <v>к</v>
      </c>
      <c r="BG218" s="2">
        <v>50.4</v>
      </c>
      <c r="BH218" s="2" t="s">
        <v>442</v>
      </c>
      <c r="BI218" s="1">
        <f t="shared" si="149"/>
        <v>28</v>
      </c>
      <c r="BJ218" s="1">
        <f t="shared" si="150"/>
        <v>28</v>
      </c>
      <c r="BK218" s="1">
        <f t="shared" si="151"/>
        <v>22</v>
      </c>
      <c r="BL218" s="1">
        <f t="shared" si="152"/>
        <v>23</v>
      </c>
      <c r="BM218" s="1">
        <f t="shared" si="153"/>
        <v>24</v>
      </c>
      <c r="BN218" s="1">
        <f t="shared" si="154"/>
        <v>25</v>
      </c>
      <c r="BP218" s="1">
        <f t="shared" si="163"/>
        <v>5329</v>
      </c>
      <c r="BQ218" s="1">
        <f t="shared" si="164"/>
        <v>4628</v>
      </c>
      <c r="BR218" s="1" t="str">
        <f t="shared" si="165"/>
        <v>к</v>
      </c>
      <c r="BS218" s="1">
        <f t="shared" si="166"/>
        <v>3994</v>
      </c>
      <c r="BT218" s="1">
        <f t="shared" si="167"/>
        <v>3647</v>
      </c>
      <c r="BU218" s="1" t="str">
        <f t="shared" si="168"/>
        <v>к</v>
      </c>
      <c r="BW218" s="40" t="str">
        <f t="shared" si="155"/>
        <v/>
      </c>
      <c r="BX218" s="40" t="str">
        <f t="shared" si="155"/>
        <v/>
      </c>
      <c r="BY218" s="40" t="str">
        <f t="shared" si="155"/>
        <v/>
      </c>
      <c r="BZ218" s="40" t="str">
        <f t="shared" si="155"/>
        <v/>
      </c>
      <c r="CA218" s="40" t="str">
        <f t="shared" si="142"/>
        <v/>
      </c>
      <c r="CB218" s="40" t="str">
        <f t="shared" si="142"/>
        <v/>
      </c>
      <c r="CD218" s="10">
        <f t="shared" si="156"/>
        <v>198726.6</v>
      </c>
      <c r="CE218" s="10">
        <f t="shared" si="157"/>
        <v>168438.1</v>
      </c>
      <c r="CF218" s="10" t="str">
        <f t="shared" si="158"/>
        <v>к</v>
      </c>
      <c r="CG218" s="10">
        <f t="shared" si="159"/>
        <v>206772.9</v>
      </c>
      <c r="CH218" s="10">
        <f t="shared" si="160"/>
        <v>278277.3</v>
      </c>
      <c r="CI218" s="10" t="str">
        <f t="shared" si="161"/>
        <v>к</v>
      </c>
      <c r="CK218" s="40" t="str">
        <f t="shared" si="139"/>
        <v/>
      </c>
      <c r="CL218" s="40" t="str">
        <f t="shared" si="139"/>
        <v/>
      </c>
      <c r="CM218" s="40" t="str">
        <f t="shared" si="139"/>
        <v/>
      </c>
      <c r="CN218" s="40" t="str">
        <f t="shared" si="139"/>
        <v/>
      </c>
      <c r="CO218" s="40" t="str">
        <f t="shared" si="139"/>
        <v/>
      </c>
      <c r="CP218" s="40" t="str">
        <f t="shared" si="139"/>
        <v/>
      </c>
      <c r="CR218" s="9" t="str">
        <f t="shared" si="140"/>
        <v/>
      </c>
      <c r="CS218" s="9" t="str">
        <f t="shared" si="140"/>
        <v/>
      </c>
      <c r="CT218" s="9" t="str">
        <f t="shared" si="140"/>
        <v/>
      </c>
      <c r="CU218" s="9" t="str">
        <f t="shared" si="140"/>
        <v/>
      </c>
      <c r="CV218" s="9" t="str">
        <f t="shared" si="140"/>
        <v/>
      </c>
      <c r="CW218" s="9" t="str">
        <f t="shared" si="140"/>
        <v/>
      </c>
      <c r="CY218" s="9" t="str">
        <f t="shared" si="141"/>
        <v/>
      </c>
      <c r="CZ218" s="9" t="str">
        <f t="shared" si="141"/>
        <v/>
      </c>
      <c r="DA218" s="9" t="str">
        <f t="shared" si="141"/>
        <v/>
      </c>
      <c r="DB218" s="9" t="str">
        <f t="shared" si="141"/>
        <v/>
      </c>
      <c r="DC218" s="9" t="str">
        <f t="shared" si="141"/>
        <v/>
      </c>
      <c r="DD218" s="9" t="str">
        <f t="shared" si="141"/>
        <v/>
      </c>
      <c r="DF218" s="9" t="str">
        <f>IF($A218=2,IF(ISNUMBER(CR218/Ukraine!CR218),100*CR218/Ukraine!CR218,""),"")</f>
        <v/>
      </c>
      <c r="DG218" s="9" t="str">
        <f>IF($A218=2,IF(ISNUMBER(CS218/Ukraine!CS218),100*CS218/Ukraine!CS218,""),"")</f>
        <v/>
      </c>
      <c r="DH218" s="9" t="str">
        <f>IF($A218=2,IF(ISNUMBER(CT218/Ukraine!CT218),100*CT218/Ukraine!CT218,""),"")</f>
        <v/>
      </c>
      <c r="DI218" s="9" t="str">
        <f>IF($A218=2,IF(ISNUMBER(CU218/Ukraine!CU218),100*CU218/Ukraine!CU218,""),"")</f>
        <v/>
      </c>
      <c r="DJ218" s="9" t="str">
        <f>IF($A218=2,IF(ISNUMBER(CV218/Ukraine!CV218),100*CV218/Ukraine!CV218,""),"")</f>
        <v/>
      </c>
      <c r="DK218" s="9" t="str">
        <f>IF($A218=2,IF(ISNUMBER(CW218/Ukraine!CW218),100*CW218/Ukraine!CW218,""),"")</f>
        <v/>
      </c>
      <c r="DM218" s="40" t="str">
        <f t="shared" si="143"/>
        <v/>
      </c>
      <c r="DN218" s="40" t="str">
        <f t="shared" si="144"/>
        <v/>
      </c>
      <c r="DO218" s="40" t="str">
        <f t="shared" si="145"/>
        <v/>
      </c>
      <c r="DP218" s="40" t="str">
        <f t="shared" si="146"/>
        <v/>
      </c>
      <c r="DQ218" s="40" t="str">
        <f t="shared" si="147"/>
        <v/>
      </c>
      <c r="DR218" s="40" t="str">
        <f t="shared" si="148"/>
        <v/>
      </c>
      <c r="DT218" s="40" t="str">
        <f t="shared" si="169"/>
        <v/>
      </c>
      <c r="DU218" s="40" t="str">
        <f t="shared" si="170"/>
        <v/>
      </c>
      <c r="DV218" s="40" t="str">
        <f t="shared" si="171"/>
        <v/>
      </c>
      <c r="DW218" s="40" t="str">
        <f t="shared" si="172"/>
        <v/>
      </c>
      <c r="DX218" s="40" t="str">
        <f t="shared" si="173"/>
        <v/>
      </c>
      <c r="DY218" s="40" t="str">
        <f t="shared" si="162"/>
        <v/>
      </c>
    </row>
    <row r="219" spans="1:129" x14ac:dyDescent="0.2">
      <c r="A219" s="39">
        <f>'Industry selection'!C219</f>
        <v>1</v>
      </c>
      <c r="B219" s="2">
        <v>51</v>
      </c>
      <c r="C219" s="2" t="s">
        <v>444</v>
      </c>
      <c r="E219" s="30" t="s">
        <v>443</v>
      </c>
      <c r="F219" s="31">
        <v>51</v>
      </c>
      <c r="G219" s="32" t="s">
        <v>444</v>
      </c>
      <c r="H219" s="157">
        <f>[1]Ukraine!$F$217</f>
        <v>111</v>
      </c>
      <c r="I219" s="157">
        <f>[1]Ukraine!$G$217</f>
        <v>24586</v>
      </c>
      <c r="J219" s="157">
        <f>[1]Ukraine!$H$217</f>
        <v>24569</v>
      </c>
      <c r="K219" s="157">
        <f>[1]Ukraine!$I$217</f>
        <v>18103408</v>
      </c>
      <c r="L219" s="157">
        <f>[1]Ukraine!$J$217</f>
        <v>2034938</v>
      </c>
      <c r="M219" s="11"/>
      <c r="N219" s="33" t="s">
        <v>943</v>
      </c>
      <c r="O219" s="36">
        <v>51</v>
      </c>
      <c r="P219" s="35" t="s">
        <v>444</v>
      </c>
      <c r="Q219" s="157">
        <f>[2]Ukraine!$F$217</f>
        <v>130</v>
      </c>
      <c r="R219" s="157">
        <f>[2]Ukraine!$G$217</f>
        <v>22213</v>
      </c>
      <c r="S219" s="157">
        <f>[2]Ukraine!$H$217</f>
        <v>22180</v>
      </c>
      <c r="T219" s="157">
        <f>[2]Ukraine!$I$217</f>
        <v>14143717.800000001</v>
      </c>
      <c r="U219" s="157">
        <f>[2]Ukraine!$J$217</f>
        <v>1973141.7</v>
      </c>
      <c r="V219" s="11"/>
      <c r="W219" s="36" t="s">
        <v>1288</v>
      </c>
      <c r="X219" s="36">
        <v>51</v>
      </c>
      <c r="Y219" s="36" t="s">
        <v>444</v>
      </c>
      <c r="Z219" s="157">
        <f>[3]Ukraine!$F$217</f>
        <v>121</v>
      </c>
      <c r="AA219" s="157">
        <f>[3]Ukraine!$G$217</f>
        <v>20574</v>
      </c>
      <c r="AB219" s="157">
        <f>[3]Ukraine!$H$217</f>
        <v>20543</v>
      </c>
      <c r="AC219" s="157">
        <f>[3]Ukraine!$I$217</f>
        <v>15765225</v>
      </c>
      <c r="AD219" s="157">
        <f>[3]Ukraine!$J$217</f>
        <v>1876055.3</v>
      </c>
      <c r="AE219" s="11"/>
      <c r="AF219" s="37" t="s">
        <v>1288</v>
      </c>
      <c r="AG219" s="37">
        <v>51</v>
      </c>
      <c r="AH219" s="37" t="s">
        <v>444</v>
      </c>
      <c r="AI219" s="157">
        <f>[4]Ukraine!$F$217</f>
        <v>115</v>
      </c>
      <c r="AJ219" s="157">
        <f>[4]Ukraine!$G$217</f>
        <v>20166</v>
      </c>
      <c r="AK219" s="157">
        <f>[4]Ukraine!$H$217</f>
        <v>20134</v>
      </c>
      <c r="AL219" s="157">
        <f>[4]Ukraine!$I$217</f>
        <v>23139046.100000001</v>
      </c>
      <c r="AM219" s="157">
        <f>[4]Ukraine!$J$217</f>
        <v>2747421.3</v>
      </c>
      <c r="AN219" s="11"/>
      <c r="AO219" s="11" t="s">
        <v>1288</v>
      </c>
      <c r="AP219" s="11">
        <v>51</v>
      </c>
      <c r="AQ219" s="11" t="s">
        <v>444</v>
      </c>
      <c r="AR219" s="157">
        <f>[5]Ukraine!$F$217</f>
        <v>100</v>
      </c>
      <c r="AS219" s="157">
        <f>[5]Ukraine!$G$217</f>
        <v>19861</v>
      </c>
      <c r="AT219" s="157">
        <f>[5]Ukraine!$H$217</f>
        <v>19831</v>
      </c>
      <c r="AU219" s="157">
        <f>[5]Ukraine!$I$217</f>
        <v>30168553.100000001</v>
      </c>
      <c r="AV219" s="157">
        <f>[5]Ukraine!$J$217</f>
        <v>3467991.6</v>
      </c>
      <c r="AW219" s="11"/>
      <c r="AX219" s="33" t="s">
        <v>1288</v>
      </c>
      <c r="AY219" s="33">
        <v>51</v>
      </c>
      <c r="AZ219" s="33" t="s">
        <v>444</v>
      </c>
      <c r="BA219" s="157">
        <f>[6]Ukraine!$F$217</f>
        <v>103</v>
      </c>
      <c r="BB219" s="157">
        <f>[6]Ukraine!$G$217</f>
        <v>18516</v>
      </c>
      <c r="BC219" s="157">
        <f>[6]Ukraine!$H$217</f>
        <v>18490</v>
      </c>
      <c r="BD219" s="157">
        <f>[6]Ukraine!$I$217</f>
        <v>40414981.100000001</v>
      </c>
      <c r="BE219" s="157">
        <f>[6]Ukraine!$J$217</f>
        <v>4220250.5999999996</v>
      </c>
      <c r="BG219" s="2">
        <v>51</v>
      </c>
      <c r="BH219" s="2" t="s">
        <v>444</v>
      </c>
      <c r="BI219" s="1">
        <f t="shared" si="149"/>
        <v>111</v>
      </c>
      <c r="BJ219" s="1">
        <f t="shared" si="150"/>
        <v>130</v>
      </c>
      <c r="BK219" s="1">
        <f t="shared" si="151"/>
        <v>121</v>
      </c>
      <c r="BL219" s="1">
        <f t="shared" si="152"/>
        <v>115</v>
      </c>
      <c r="BM219" s="1">
        <f t="shared" si="153"/>
        <v>100</v>
      </c>
      <c r="BN219" s="1">
        <f t="shared" si="154"/>
        <v>103</v>
      </c>
      <c r="BP219" s="1">
        <f t="shared" si="163"/>
        <v>24569</v>
      </c>
      <c r="BQ219" s="1">
        <f t="shared" si="164"/>
        <v>22180</v>
      </c>
      <c r="BR219" s="1">
        <f t="shared" si="165"/>
        <v>20543</v>
      </c>
      <c r="BS219" s="1">
        <f t="shared" si="166"/>
        <v>20134</v>
      </c>
      <c r="BT219" s="1">
        <f t="shared" si="167"/>
        <v>19831</v>
      </c>
      <c r="BU219" s="1">
        <f t="shared" si="168"/>
        <v>18490</v>
      </c>
      <c r="BW219" s="40" t="str">
        <f t="shared" si="155"/>
        <v/>
      </c>
      <c r="BX219" s="40" t="str">
        <f t="shared" si="155"/>
        <v/>
      </c>
      <c r="BY219" s="40" t="str">
        <f t="shared" si="155"/>
        <v/>
      </c>
      <c r="BZ219" s="40" t="str">
        <f t="shared" si="155"/>
        <v/>
      </c>
      <c r="CA219" s="40" t="str">
        <f t="shared" si="142"/>
        <v/>
      </c>
      <c r="CB219" s="40" t="str">
        <f t="shared" si="142"/>
        <v/>
      </c>
      <c r="CD219" s="10">
        <f t="shared" si="156"/>
        <v>2034938</v>
      </c>
      <c r="CE219" s="10">
        <f t="shared" si="157"/>
        <v>1973141.7</v>
      </c>
      <c r="CF219" s="10">
        <f t="shared" si="158"/>
        <v>1876055.3</v>
      </c>
      <c r="CG219" s="10">
        <f t="shared" si="159"/>
        <v>2747421.3</v>
      </c>
      <c r="CH219" s="10">
        <f t="shared" si="160"/>
        <v>3467991.6</v>
      </c>
      <c r="CI219" s="10">
        <f t="shared" si="161"/>
        <v>4220250.5999999996</v>
      </c>
      <c r="CK219" s="40" t="str">
        <f t="shared" si="139"/>
        <v/>
      </c>
      <c r="CL219" s="40" t="str">
        <f t="shared" si="139"/>
        <v/>
      </c>
      <c r="CM219" s="40" t="str">
        <f t="shared" si="139"/>
        <v/>
      </c>
      <c r="CN219" s="40" t="str">
        <f t="shared" ref="CN219:CP282" si="174">IF($A219=2,IF(ISNUMBER(CG219/CG$4),CG219/CG$4,""),"")</f>
        <v/>
      </c>
      <c r="CO219" s="40" t="str">
        <f t="shared" si="174"/>
        <v/>
      </c>
      <c r="CP219" s="40" t="str">
        <f t="shared" si="174"/>
        <v/>
      </c>
      <c r="CR219" s="9" t="str">
        <f t="shared" si="140"/>
        <v/>
      </c>
      <c r="CS219" s="9" t="str">
        <f t="shared" si="140"/>
        <v/>
      </c>
      <c r="CT219" s="9" t="str">
        <f t="shared" si="140"/>
        <v/>
      </c>
      <c r="CU219" s="9" t="str">
        <f t="shared" ref="CU219:CW282" si="175">IF($A219=2,IF(ISNUMBER(CG219/BS219),CG219/BS219,""),"")</f>
        <v/>
      </c>
      <c r="CV219" s="9" t="str">
        <f t="shared" si="175"/>
        <v/>
      </c>
      <c r="CW219" s="9" t="str">
        <f t="shared" si="175"/>
        <v/>
      </c>
      <c r="CY219" s="9" t="str">
        <f t="shared" si="141"/>
        <v/>
      </c>
      <c r="CZ219" s="9" t="str">
        <f t="shared" si="141"/>
        <v/>
      </c>
      <c r="DA219" s="9" t="str">
        <f t="shared" si="141"/>
        <v/>
      </c>
      <c r="DB219" s="9" t="str">
        <f t="shared" ref="DB219:DD282" si="176">IF($A219=2,IF(ISNUMBER(CU219/CU$4),100*CU219/CU$4,""),"")</f>
        <v/>
      </c>
      <c r="DC219" s="9" t="str">
        <f t="shared" si="176"/>
        <v/>
      </c>
      <c r="DD219" s="9" t="str">
        <f t="shared" si="176"/>
        <v/>
      </c>
      <c r="DF219" s="9" t="str">
        <f>IF($A219=2,IF(ISNUMBER(CR219/Ukraine!CR219),100*CR219/Ukraine!CR219,""),"")</f>
        <v/>
      </c>
      <c r="DG219" s="9" t="str">
        <f>IF($A219=2,IF(ISNUMBER(CS219/Ukraine!CS219),100*CS219/Ukraine!CS219,""),"")</f>
        <v/>
      </c>
      <c r="DH219" s="9" t="str">
        <f>IF($A219=2,IF(ISNUMBER(CT219/Ukraine!CT219),100*CT219/Ukraine!CT219,""),"")</f>
        <v/>
      </c>
      <c r="DI219" s="9" t="str">
        <f>IF($A219=2,IF(ISNUMBER(CU219/Ukraine!CU219),100*CU219/Ukraine!CU219,""),"")</f>
        <v/>
      </c>
      <c r="DJ219" s="9" t="str">
        <f>IF($A219=2,IF(ISNUMBER(CV219/Ukraine!CV219),100*CV219/Ukraine!CV219,""),"")</f>
        <v/>
      </c>
      <c r="DK219" s="9" t="str">
        <f>IF($A219=2,IF(ISNUMBER(CW219/Ukraine!CW219),100*CW219/Ukraine!CW219,""),"")</f>
        <v/>
      </c>
      <c r="DM219" s="40" t="str">
        <f t="shared" si="143"/>
        <v/>
      </c>
      <c r="DN219" s="40" t="str">
        <f t="shared" si="144"/>
        <v/>
      </c>
      <c r="DO219" s="40" t="str">
        <f t="shared" si="145"/>
        <v/>
      </c>
      <c r="DP219" s="40" t="str">
        <f t="shared" si="146"/>
        <v/>
      </c>
      <c r="DQ219" s="40" t="str">
        <f t="shared" si="147"/>
        <v/>
      </c>
      <c r="DR219" s="40" t="str">
        <f t="shared" si="148"/>
        <v/>
      </c>
      <c r="DT219" s="40" t="str">
        <f t="shared" si="169"/>
        <v/>
      </c>
      <c r="DU219" s="40" t="str">
        <f t="shared" si="170"/>
        <v/>
      </c>
      <c r="DV219" s="40" t="str">
        <f t="shared" si="171"/>
        <v/>
      </c>
      <c r="DW219" s="40" t="str">
        <f t="shared" si="172"/>
        <v/>
      </c>
      <c r="DX219" s="40" t="str">
        <f t="shared" si="173"/>
        <v/>
      </c>
      <c r="DY219" s="40" t="str">
        <f t="shared" si="162"/>
        <v/>
      </c>
    </row>
    <row r="220" spans="1:129" x14ac:dyDescent="0.2">
      <c r="A220" s="39">
        <f>'Industry selection'!C220</f>
        <v>1</v>
      </c>
      <c r="B220" s="2">
        <v>51.1</v>
      </c>
      <c r="C220" s="2" t="s">
        <v>446</v>
      </c>
      <c r="E220" s="30" t="s">
        <v>445</v>
      </c>
      <c r="F220" s="31">
        <v>51.1</v>
      </c>
      <c r="G220" s="32" t="s">
        <v>446</v>
      </c>
      <c r="H220" s="157">
        <f>[1]Ukraine!$F$218</f>
        <v>75</v>
      </c>
      <c r="I220" s="157" t="str">
        <f>[1]Ukraine!$G$218</f>
        <v>к</v>
      </c>
      <c r="J220" s="157" t="str">
        <f>[1]Ukraine!$H$218</f>
        <v>к</v>
      </c>
      <c r="K220" s="157" t="str">
        <f>[1]Ukraine!$I$218</f>
        <v>к</v>
      </c>
      <c r="L220" s="157" t="str">
        <f>[1]Ukraine!$J$218</f>
        <v>к</v>
      </c>
      <c r="M220" s="11"/>
      <c r="N220" s="33" t="s">
        <v>944</v>
      </c>
      <c r="O220" s="36">
        <v>51.1</v>
      </c>
      <c r="P220" s="35" t="s">
        <v>446</v>
      </c>
      <c r="Q220" s="157">
        <f>[2]Ukraine!$F$218</f>
        <v>91</v>
      </c>
      <c r="R220" s="157">
        <f>[2]Ukraine!$G$218</f>
        <v>7792</v>
      </c>
      <c r="S220" s="157">
        <f>[2]Ukraine!$H$218</f>
        <v>7771</v>
      </c>
      <c r="T220" s="157">
        <f>[2]Ukraine!$I$218</f>
        <v>10556079.199999999</v>
      </c>
      <c r="U220" s="157">
        <f>[2]Ukraine!$J$218</f>
        <v>1092161</v>
      </c>
      <c r="V220" s="11"/>
      <c r="W220" s="36" t="s">
        <v>1289</v>
      </c>
      <c r="X220" s="36">
        <v>51.1</v>
      </c>
      <c r="Y220" s="36" t="s">
        <v>446</v>
      </c>
      <c r="Z220" s="157">
        <f>[3]Ukraine!$F$218</f>
        <v>85</v>
      </c>
      <c r="AA220" s="157" t="str">
        <f>[3]Ukraine!$G$218</f>
        <v>к</v>
      </c>
      <c r="AB220" s="157" t="str">
        <f>[3]Ukraine!$H$218</f>
        <v>к</v>
      </c>
      <c r="AC220" s="157" t="str">
        <f>[3]Ukraine!$I$218</f>
        <v>к</v>
      </c>
      <c r="AD220" s="157" t="str">
        <f>[3]Ukraine!$J$218</f>
        <v>к</v>
      </c>
      <c r="AE220" s="11"/>
      <c r="AF220" s="37" t="s">
        <v>1289</v>
      </c>
      <c r="AG220" s="37">
        <v>51.1</v>
      </c>
      <c r="AH220" s="37" t="s">
        <v>446</v>
      </c>
      <c r="AI220" s="157">
        <f>[4]Ukraine!$F$218</f>
        <v>79</v>
      </c>
      <c r="AJ220" s="157">
        <f>[4]Ukraine!$G$218</f>
        <v>6106</v>
      </c>
      <c r="AK220" s="157">
        <f>[4]Ukraine!$H$218</f>
        <v>6085</v>
      </c>
      <c r="AL220" s="157">
        <f>[4]Ukraine!$I$218</f>
        <v>18763222.199999999</v>
      </c>
      <c r="AM220" s="157">
        <f>[4]Ukraine!$J$218</f>
        <v>1534556.9</v>
      </c>
      <c r="AN220" s="11"/>
      <c r="AO220" s="11" t="s">
        <v>1289</v>
      </c>
      <c r="AP220" s="11">
        <v>51.1</v>
      </c>
      <c r="AQ220" s="11" t="s">
        <v>446</v>
      </c>
      <c r="AR220" s="157">
        <f>[5]Ukraine!$F$218</f>
        <v>68</v>
      </c>
      <c r="AS220" s="157">
        <f>[5]Ukraine!$G$218</f>
        <v>6692</v>
      </c>
      <c r="AT220" s="157">
        <f>[5]Ukraine!$H$218</f>
        <v>6669</v>
      </c>
      <c r="AU220" s="157">
        <f>[5]Ukraine!$I$218</f>
        <v>25654870</v>
      </c>
      <c r="AV220" s="157">
        <f>[5]Ukraine!$J$218</f>
        <v>2114556.1</v>
      </c>
      <c r="AW220" s="11"/>
      <c r="AX220" s="33" t="s">
        <v>1289</v>
      </c>
      <c r="AY220" s="33">
        <v>51.1</v>
      </c>
      <c r="AZ220" s="33" t="s">
        <v>446</v>
      </c>
      <c r="BA220" s="157">
        <f>[6]Ukraine!$F$218</f>
        <v>72</v>
      </c>
      <c r="BB220" s="157" t="str">
        <f>[6]Ukraine!$G$218</f>
        <v>к</v>
      </c>
      <c r="BC220" s="157" t="str">
        <f>[6]Ukraine!$H$218</f>
        <v>к</v>
      </c>
      <c r="BD220" s="157" t="str">
        <f>[6]Ukraine!$I$218</f>
        <v>к</v>
      </c>
      <c r="BE220" s="157" t="str">
        <f>[6]Ukraine!$J$218</f>
        <v>к</v>
      </c>
      <c r="BG220" s="2">
        <v>51.1</v>
      </c>
      <c r="BH220" s="2" t="s">
        <v>446</v>
      </c>
      <c r="BI220" s="1">
        <f t="shared" si="149"/>
        <v>75</v>
      </c>
      <c r="BJ220" s="1">
        <f t="shared" si="150"/>
        <v>91</v>
      </c>
      <c r="BK220" s="1">
        <f t="shared" si="151"/>
        <v>85</v>
      </c>
      <c r="BL220" s="1">
        <f t="shared" si="152"/>
        <v>79</v>
      </c>
      <c r="BM220" s="1">
        <f t="shared" si="153"/>
        <v>68</v>
      </c>
      <c r="BN220" s="1">
        <f t="shared" si="154"/>
        <v>72</v>
      </c>
      <c r="BP220" s="1" t="str">
        <f t="shared" si="163"/>
        <v>к</v>
      </c>
      <c r="BQ220" s="1">
        <f t="shared" si="164"/>
        <v>7771</v>
      </c>
      <c r="BR220" s="1" t="str">
        <f t="shared" si="165"/>
        <v>к</v>
      </c>
      <c r="BS220" s="1">
        <f t="shared" si="166"/>
        <v>6085</v>
      </c>
      <c r="BT220" s="1">
        <f t="shared" si="167"/>
        <v>6669</v>
      </c>
      <c r="BU220" s="1" t="str">
        <f t="shared" si="168"/>
        <v>к</v>
      </c>
      <c r="BW220" s="40" t="str">
        <f t="shared" si="155"/>
        <v/>
      </c>
      <c r="BX220" s="40" t="str">
        <f t="shared" si="155"/>
        <v/>
      </c>
      <c r="BY220" s="40" t="str">
        <f t="shared" si="155"/>
        <v/>
      </c>
      <c r="BZ220" s="40" t="str">
        <f t="shared" si="155"/>
        <v/>
      </c>
      <c r="CA220" s="40" t="str">
        <f t="shared" si="142"/>
        <v/>
      </c>
      <c r="CB220" s="40" t="str">
        <f t="shared" si="142"/>
        <v/>
      </c>
      <c r="CD220" s="10" t="str">
        <f t="shared" si="156"/>
        <v>к</v>
      </c>
      <c r="CE220" s="10">
        <f t="shared" si="157"/>
        <v>1092161</v>
      </c>
      <c r="CF220" s="10" t="str">
        <f t="shared" si="158"/>
        <v>к</v>
      </c>
      <c r="CG220" s="10">
        <f t="shared" si="159"/>
        <v>1534556.9</v>
      </c>
      <c r="CH220" s="10">
        <f t="shared" si="160"/>
        <v>2114556.1</v>
      </c>
      <c r="CI220" s="10" t="str">
        <f t="shared" si="161"/>
        <v>к</v>
      </c>
      <c r="CK220" s="40" t="str">
        <f t="shared" ref="CK220:CP283" si="177">IF($A220=2,IF(ISNUMBER(CD220/CD$4),CD220/CD$4,""),"")</f>
        <v/>
      </c>
      <c r="CL220" s="40" t="str">
        <f t="shared" si="177"/>
        <v/>
      </c>
      <c r="CM220" s="40" t="str">
        <f t="shared" si="177"/>
        <v/>
      </c>
      <c r="CN220" s="40" t="str">
        <f t="shared" si="174"/>
        <v/>
      </c>
      <c r="CO220" s="40" t="str">
        <f t="shared" si="174"/>
        <v/>
      </c>
      <c r="CP220" s="40" t="str">
        <f t="shared" si="174"/>
        <v/>
      </c>
      <c r="CR220" s="9" t="str">
        <f t="shared" ref="CR220:CW283" si="178">IF($A220=2,IF(ISNUMBER(CD220/BP220),CD220/BP220,""),"")</f>
        <v/>
      </c>
      <c r="CS220" s="9" t="str">
        <f t="shared" si="178"/>
        <v/>
      </c>
      <c r="CT220" s="9" t="str">
        <f t="shared" si="178"/>
        <v/>
      </c>
      <c r="CU220" s="9" t="str">
        <f t="shared" si="175"/>
        <v/>
      </c>
      <c r="CV220" s="9" t="str">
        <f t="shared" si="175"/>
        <v/>
      </c>
      <c r="CW220" s="9" t="str">
        <f t="shared" si="175"/>
        <v/>
      </c>
      <c r="CY220" s="9" t="str">
        <f t="shared" ref="CY220:DD283" si="179">IF($A220=2,IF(ISNUMBER(CR220/CR$4),100*CR220/CR$4,""),"")</f>
        <v/>
      </c>
      <c r="CZ220" s="9" t="str">
        <f t="shared" si="179"/>
        <v/>
      </c>
      <c r="DA220" s="9" t="str">
        <f t="shared" si="179"/>
        <v/>
      </c>
      <c r="DB220" s="9" t="str">
        <f t="shared" si="176"/>
        <v/>
      </c>
      <c r="DC220" s="9" t="str">
        <f t="shared" si="176"/>
        <v/>
      </c>
      <c r="DD220" s="9" t="str">
        <f t="shared" si="176"/>
        <v/>
      </c>
      <c r="DF220" s="9" t="str">
        <f>IF($A220=2,IF(ISNUMBER(CR220/Ukraine!CR220),100*CR220/Ukraine!CR220,""),"")</f>
        <v/>
      </c>
      <c r="DG220" s="9" t="str">
        <f>IF($A220=2,IF(ISNUMBER(CS220/Ukraine!CS220),100*CS220/Ukraine!CS220,""),"")</f>
        <v/>
      </c>
      <c r="DH220" s="9" t="str">
        <f>IF($A220=2,IF(ISNUMBER(CT220/Ukraine!CT220),100*CT220/Ukraine!CT220,""),"")</f>
        <v/>
      </c>
      <c r="DI220" s="9" t="str">
        <f>IF($A220=2,IF(ISNUMBER(CU220/Ukraine!CU220),100*CU220/Ukraine!CU220,""),"")</f>
        <v/>
      </c>
      <c r="DJ220" s="9" t="str">
        <f>IF($A220=2,IF(ISNUMBER(CV220/Ukraine!CV220),100*CV220/Ukraine!CV220,""),"")</f>
        <v/>
      </c>
      <c r="DK220" s="9" t="str">
        <f>IF($A220=2,IF(ISNUMBER(CW220/Ukraine!CW220),100*CW220/Ukraine!CW220,""),"")</f>
        <v/>
      </c>
      <c r="DM220" s="40" t="str">
        <f t="shared" si="143"/>
        <v/>
      </c>
      <c r="DN220" s="40" t="str">
        <f t="shared" si="144"/>
        <v/>
      </c>
      <c r="DO220" s="40" t="str">
        <f t="shared" si="145"/>
        <v/>
      </c>
      <c r="DP220" s="40" t="str">
        <f t="shared" si="146"/>
        <v/>
      </c>
      <c r="DQ220" s="40" t="str">
        <f t="shared" si="147"/>
        <v/>
      </c>
      <c r="DR220" s="40" t="str">
        <f t="shared" si="148"/>
        <v/>
      </c>
      <c r="DT220" s="40" t="str">
        <f t="shared" si="169"/>
        <v/>
      </c>
      <c r="DU220" s="40" t="str">
        <f t="shared" si="170"/>
        <v/>
      </c>
      <c r="DV220" s="40" t="str">
        <f t="shared" si="171"/>
        <v/>
      </c>
      <c r="DW220" s="40" t="str">
        <f t="shared" si="172"/>
        <v/>
      </c>
      <c r="DX220" s="40" t="str">
        <f t="shared" si="173"/>
        <v/>
      </c>
      <c r="DY220" s="40" t="str">
        <f t="shared" si="162"/>
        <v/>
      </c>
    </row>
    <row r="221" spans="1:129" x14ac:dyDescent="0.2">
      <c r="A221" s="39">
        <f>'Industry selection'!C221</f>
        <v>1</v>
      </c>
      <c r="B221" s="2">
        <v>51.2</v>
      </c>
      <c r="C221" s="2" t="s">
        <v>448</v>
      </c>
      <c r="E221" s="30" t="s">
        <v>447</v>
      </c>
      <c r="F221" s="31">
        <v>51.2</v>
      </c>
      <c r="G221" s="32" t="s">
        <v>448</v>
      </c>
      <c r="H221" s="157">
        <f>[1]Ukraine!$F$219</f>
        <v>36</v>
      </c>
      <c r="I221" s="157" t="str">
        <f>[1]Ukraine!$G$219</f>
        <v>к</v>
      </c>
      <c r="J221" s="157" t="str">
        <f>[1]Ukraine!$H$219</f>
        <v>к</v>
      </c>
      <c r="K221" s="157" t="str">
        <f>[1]Ukraine!$I$219</f>
        <v>к</v>
      </c>
      <c r="L221" s="157" t="str">
        <f>[1]Ukraine!$J$219</f>
        <v>к</v>
      </c>
      <c r="M221" s="11"/>
      <c r="N221" s="33" t="s">
        <v>945</v>
      </c>
      <c r="O221" s="36">
        <v>51.2</v>
      </c>
      <c r="P221" s="35" t="s">
        <v>448</v>
      </c>
      <c r="Q221" s="157">
        <f>[2]Ukraine!$F$219</f>
        <v>39</v>
      </c>
      <c r="R221" s="157">
        <f>[2]Ukraine!$G$219</f>
        <v>14421</v>
      </c>
      <c r="S221" s="157">
        <f>[2]Ukraine!$H$219</f>
        <v>14409</v>
      </c>
      <c r="T221" s="157">
        <f>[2]Ukraine!$I$219</f>
        <v>3587638.6</v>
      </c>
      <c r="U221" s="157">
        <f>[2]Ukraine!$J$219</f>
        <v>880980.7</v>
      </c>
      <c r="V221" s="11"/>
      <c r="W221" s="36" t="s">
        <v>1290</v>
      </c>
      <c r="X221" s="36">
        <v>51.2</v>
      </c>
      <c r="Y221" s="36" t="s">
        <v>448</v>
      </c>
      <c r="Z221" s="157">
        <f>[3]Ukraine!$F$219</f>
        <v>36</v>
      </c>
      <c r="AA221" s="157" t="str">
        <f>[3]Ukraine!$G$219</f>
        <v>к</v>
      </c>
      <c r="AB221" s="157" t="str">
        <f>[3]Ukraine!$H$219</f>
        <v>к</v>
      </c>
      <c r="AC221" s="157" t="str">
        <f>[3]Ukraine!$I$219</f>
        <v>к</v>
      </c>
      <c r="AD221" s="157" t="str">
        <f>[3]Ukraine!$J$219</f>
        <v>к</v>
      </c>
      <c r="AE221" s="11"/>
      <c r="AF221" s="37" t="s">
        <v>1290</v>
      </c>
      <c r="AG221" s="37">
        <v>51.2</v>
      </c>
      <c r="AH221" s="37" t="s">
        <v>448</v>
      </c>
      <c r="AI221" s="157">
        <f>[4]Ukraine!$F$219</f>
        <v>36</v>
      </c>
      <c r="AJ221" s="157">
        <f>[4]Ukraine!$G$219</f>
        <v>14060</v>
      </c>
      <c r="AK221" s="157">
        <f>[4]Ukraine!$H$219</f>
        <v>14049</v>
      </c>
      <c r="AL221" s="157">
        <f>[4]Ukraine!$I$219</f>
        <v>4375823.9000000004</v>
      </c>
      <c r="AM221" s="157">
        <f>[4]Ukraine!$J$219</f>
        <v>1212864.3999999999</v>
      </c>
      <c r="AN221" s="11"/>
      <c r="AO221" s="11" t="s">
        <v>1290</v>
      </c>
      <c r="AP221" s="11">
        <v>51.2</v>
      </c>
      <c r="AQ221" s="11" t="s">
        <v>448</v>
      </c>
      <c r="AR221" s="157">
        <f>[5]Ukraine!$F$219</f>
        <v>32</v>
      </c>
      <c r="AS221" s="157">
        <f>[5]Ukraine!$G$219</f>
        <v>13169</v>
      </c>
      <c r="AT221" s="157">
        <f>[5]Ukraine!$H$219</f>
        <v>13162</v>
      </c>
      <c r="AU221" s="157">
        <f>[5]Ukraine!$I$219</f>
        <v>4513683.0999999996</v>
      </c>
      <c r="AV221" s="157">
        <f>[5]Ukraine!$J$219</f>
        <v>1353435.5</v>
      </c>
      <c r="AW221" s="11"/>
      <c r="AX221" s="33" t="s">
        <v>1290</v>
      </c>
      <c r="AY221" s="33">
        <v>51.2</v>
      </c>
      <c r="AZ221" s="33" t="s">
        <v>448</v>
      </c>
      <c r="BA221" s="157">
        <f>[6]Ukraine!$F$219</f>
        <v>31</v>
      </c>
      <c r="BB221" s="157" t="str">
        <f>[6]Ukraine!$G$219</f>
        <v>к</v>
      </c>
      <c r="BC221" s="157" t="str">
        <f>[6]Ukraine!$H$219</f>
        <v>к</v>
      </c>
      <c r="BD221" s="157" t="str">
        <f>[6]Ukraine!$I$219</f>
        <v>к</v>
      </c>
      <c r="BE221" s="157" t="str">
        <f>[6]Ukraine!$J$219</f>
        <v>к</v>
      </c>
      <c r="BG221" s="2">
        <v>51.2</v>
      </c>
      <c r="BH221" s="2" t="s">
        <v>448</v>
      </c>
      <c r="BI221" s="1">
        <f t="shared" si="149"/>
        <v>36</v>
      </c>
      <c r="BJ221" s="1">
        <f t="shared" si="150"/>
        <v>39</v>
      </c>
      <c r="BK221" s="1">
        <f t="shared" si="151"/>
        <v>36</v>
      </c>
      <c r="BL221" s="1">
        <f t="shared" si="152"/>
        <v>36</v>
      </c>
      <c r="BM221" s="1">
        <f t="shared" si="153"/>
        <v>32</v>
      </c>
      <c r="BN221" s="1">
        <f t="shared" si="154"/>
        <v>31</v>
      </c>
      <c r="BP221" s="1" t="str">
        <f t="shared" si="163"/>
        <v>к</v>
      </c>
      <c r="BQ221" s="1">
        <f t="shared" si="164"/>
        <v>14409</v>
      </c>
      <c r="BR221" s="1" t="str">
        <f t="shared" si="165"/>
        <v>к</v>
      </c>
      <c r="BS221" s="1">
        <f t="shared" si="166"/>
        <v>14049</v>
      </c>
      <c r="BT221" s="1">
        <f t="shared" si="167"/>
        <v>13162</v>
      </c>
      <c r="BU221" s="1" t="str">
        <f t="shared" si="168"/>
        <v>к</v>
      </c>
      <c r="BW221" s="40" t="str">
        <f t="shared" si="155"/>
        <v/>
      </c>
      <c r="BX221" s="40" t="str">
        <f t="shared" si="155"/>
        <v/>
      </c>
      <c r="BY221" s="40" t="str">
        <f t="shared" si="155"/>
        <v/>
      </c>
      <c r="BZ221" s="40" t="str">
        <f t="shared" si="155"/>
        <v/>
      </c>
      <c r="CA221" s="40" t="str">
        <f t="shared" si="142"/>
        <v/>
      </c>
      <c r="CB221" s="40" t="str">
        <f t="shared" si="142"/>
        <v/>
      </c>
      <c r="CD221" s="10" t="str">
        <f t="shared" si="156"/>
        <v>к</v>
      </c>
      <c r="CE221" s="10">
        <f t="shared" si="157"/>
        <v>880980.7</v>
      </c>
      <c r="CF221" s="10" t="str">
        <f t="shared" si="158"/>
        <v>к</v>
      </c>
      <c r="CG221" s="10">
        <f t="shared" si="159"/>
        <v>1212864.3999999999</v>
      </c>
      <c r="CH221" s="10">
        <f t="shared" si="160"/>
        <v>1353435.5</v>
      </c>
      <c r="CI221" s="10" t="str">
        <f t="shared" si="161"/>
        <v>к</v>
      </c>
      <c r="CK221" s="40" t="str">
        <f t="shared" si="177"/>
        <v/>
      </c>
      <c r="CL221" s="40" t="str">
        <f t="shared" si="177"/>
        <v/>
      </c>
      <c r="CM221" s="40" t="str">
        <f t="shared" si="177"/>
        <v/>
      </c>
      <c r="CN221" s="40" t="str">
        <f t="shared" si="174"/>
        <v/>
      </c>
      <c r="CO221" s="40" t="str">
        <f t="shared" si="174"/>
        <v/>
      </c>
      <c r="CP221" s="40" t="str">
        <f t="shared" si="174"/>
        <v/>
      </c>
      <c r="CR221" s="9" t="str">
        <f t="shared" si="178"/>
        <v/>
      </c>
      <c r="CS221" s="9" t="str">
        <f t="shared" si="178"/>
        <v/>
      </c>
      <c r="CT221" s="9" t="str">
        <f t="shared" si="178"/>
        <v/>
      </c>
      <c r="CU221" s="9" t="str">
        <f t="shared" si="175"/>
        <v/>
      </c>
      <c r="CV221" s="9" t="str">
        <f t="shared" si="175"/>
        <v/>
      </c>
      <c r="CW221" s="9" t="str">
        <f t="shared" si="175"/>
        <v/>
      </c>
      <c r="CY221" s="9" t="str">
        <f t="shared" si="179"/>
        <v/>
      </c>
      <c r="CZ221" s="9" t="str">
        <f t="shared" si="179"/>
        <v/>
      </c>
      <c r="DA221" s="9" t="str">
        <f t="shared" si="179"/>
        <v/>
      </c>
      <c r="DB221" s="9" t="str">
        <f t="shared" si="176"/>
        <v/>
      </c>
      <c r="DC221" s="9" t="str">
        <f t="shared" si="176"/>
        <v/>
      </c>
      <c r="DD221" s="9" t="str">
        <f t="shared" si="176"/>
        <v/>
      </c>
      <c r="DF221" s="9" t="str">
        <f>IF($A221=2,IF(ISNUMBER(CR221/Ukraine!CR221),100*CR221/Ukraine!CR221,""),"")</f>
        <v/>
      </c>
      <c r="DG221" s="9" t="str">
        <f>IF($A221=2,IF(ISNUMBER(CS221/Ukraine!CS221),100*CS221/Ukraine!CS221,""),"")</f>
        <v/>
      </c>
      <c r="DH221" s="9" t="str">
        <f>IF($A221=2,IF(ISNUMBER(CT221/Ukraine!CT221),100*CT221/Ukraine!CT221,""),"")</f>
        <v/>
      </c>
      <c r="DI221" s="9" t="str">
        <f>IF($A221=2,IF(ISNUMBER(CU221/Ukraine!CU221),100*CU221/Ukraine!CU221,""),"")</f>
        <v/>
      </c>
      <c r="DJ221" s="9" t="str">
        <f>IF($A221=2,IF(ISNUMBER(CV221/Ukraine!CV221),100*CV221/Ukraine!CV221,""),"")</f>
        <v/>
      </c>
      <c r="DK221" s="9" t="str">
        <f>IF($A221=2,IF(ISNUMBER(CW221/Ukraine!CW221),100*CW221/Ukraine!CW221,""),"")</f>
        <v/>
      </c>
      <c r="DM221" s="40" t="str">
        <f t="shared" si="143"/>
        <v/>
      </c>
      <c r="DN221" s="40" t="str">
        <f t="shared" si="144"/>
        <v/>
      </c>
      <c r="DO221" s="40" t="str">
        <f t="shared" si="145"/>
        <v/>
      </c>
      <c r="DP221" s="40" t="str">
        <f t="shared" si="146"/>
        <v/>
      </c>
      <c r="DQ221" s="40" t="str">
        <f t="shared" si="147"/>
        <v/>
      </c>
      <c r="DR221" s="40" t="str">
        <f t="shared" si="148"/>
        <v/>
      </c>
      <c r="DT221" s="40" t="str">
        <f t="shared" si="169"/>
        <v/>
      </c>
      <c r="DU221" s="40" t="str">
        <f t="shared" si="170"/>
        <v/>
      </c>
      <c r="DV221" s="40" t="str">
        <f t="shared" si="171"/>
        <v/>
      </c>
      <c r="DW221" s="40" t="str">
        <f t="shared" si="172"/>
        <v/>
      </c>
      <c r="DX221" s="40" t="str">
        <f t="shared" si="173"/>
        <v/>
      </c>
      <c r="DY221" s="40" t="str">
        <f t="shared" si="162"/>
        <v/>
      </c>
    </row>
    <row r="222" spans="1:129" x14ac:dyDescent="0.2">
      <c r="A222" s="39" t="str">
        <f>'Industry selection'!C222</f>
        <v/>
      </c>
      <c r="B222" s="2">
        <v>52</v>
      </c>
      <c r="C222" s="2" t="s">
        <v>450</v>
      </c>
      <c r="E222" s="30" t="s">
        <v>449</v>
      </c>
      <c r="F222" s="31">
        <v>52</v>
      </c>
      <c r="G222" s="32" t="s">
        <v>450</v>
      </c>
      <c r="H222" s="157">
        <f>[1]Ukraine!$F$220</f>
        <v>7094</v>
      </c>
      <c r="I222" s="157">
        <f>[1]Ukraine!$G$220</f>
        <v>492056</v>
      </c>
      <c r="J222" s="157">
        <f>[1]Ukraine!$H$220</f>
        <v>489511</v>
      </c>
      <c r="K222" s="157">
        <f>[1]Ukraine!$I$220</f>
        <v>119952936.2</v>
      </c>
      <c r="L222" s="157">
        <f>[1]Ukraine!$J$220</f>
        <v>21472718.600000001</v>
      </c>
      <c r="M222" s="11"/>
      <c r="N222" s="33" t="s">
        <v>946</v>
      </c>
      <c r="O222" s="36">
        <v>52</v>
      </c>
      <c r="P222" s="35" t="s">
        <v>450</v>
      </c>
      <c r="Q222" s="157">
        <f>[2]Ukraine!$F$220</f>
        <v>7708</v>
      </c>
      <c r="R222" s="157">
        <f>[2]Ukraine!$G$220</f>
        <v>481506</v>
      </c>
      <c r="S222" s="157">
        <f>[2]Ukraine!$H$220</f>
        <v>479958</v>
      </c>
      <c r="T222" s="157">
        <f>[2]Ukraine!$I$220</f>
        <v>121614942.3</v>
      </c>
      <c r="U222" s="157">
        <f>[2]Ukraine!$J$220</f>
        <v>22302806.699999999</v>
      </c>
      <c r="V222" s="11"/>
      <c r="W222" s="36" t="s">
        <v>1291</v>
      </c>
      <c r="X222" s="36">
        <v>52</v>
      </c>
      <c r="Y222" s="36" t="s">
        <v>450</v>
      </c>
      <c r="Z222" s="157">
        <f>[3]Ukraine!$F$220</f>
        <v>7167</v>
      </c>
      <c r="AA222" s="157">
        <f>[3]Ukraine!$G$220</f>
        <v>378281</v>
      </c>
      <c r="AB222" s="157">
        <f>[3]Ukraine!$H$220</f>
        <v>376797</v>
      </c>
      <c r="AC222" s="157">
        <f>[3]Ukraine!$I$220</f>
        <v>116140986.40000001</v>
      </c>
      <c r="AD222" s="157">
        <f>[3]Ukraine!$J$220</f>
        <v>18958753.199999999</v>
      </c>
      <c r="AE222" s="11"/>
      <c r="AF222" s="37" t="s">
        <v>1291</v>
      </c>
      <c r="AG222" s="37">
        <v>52</v>
      </c>
      <c r="AH222" s="37" t="s">
        <v>450</v>
      </c>
      <c r="AI222" s="157">
        <f>[4]Ukraine!$F$220</f>
        <v>7257</v>
      </c>
      <c r="AJ222" s="157">
        <f>[4]Ukraine!$G$220</f>
        <v>319279</v>
      </c>
      <c r="AK222" s="157">
        <f>[4]Ukraine!$H$220</f>
        <v>317545</v>
      </c>
      <c r="AL222" s="157">
        <f>[4]Ukraine!$I$220</f>
        <v>148606988.90000001</v>
      </c>
      <c r="AM222" s="157">
        <f>[4]Ukraine!$J$220</f>
        <v>19428888.600000001</v>
      </c>
      <c r="AN222" s="11"/>
      <c r="AO222" s="11" t="s">
        <v>1291</v>
      </c>
      <c r="AP222" s="11">
        <v>52</v>
      </c>
      <c r="AQ222" s="11" t="s">
        <v>450</v>
      </c>
      <c r="AR222" s="157">
        <f>[5]Ukraine!$F$220</f>
        <v>6588</v>
      </c>
      <c r="AS222" s="157">
        <f>[5]Ukraine!$G$220</f>
        <v>185607</v>
      </c>
      <c r="AT222" s="157">
        <f>[5]Ukraine!$H$220</f>
        <v>184344</v>
      </c>
      <c r="AU222" s="157">
        <f>[5]Ukraine!$I$220</f>
        <v>148570014.19999999</v>
      </c>
      <c r="AV222" s="157">
        <f>[5]Ukraine!$J$220</f>
        <v>14916055.699999999</v>
      </c>
      <c r="AW222" s="11"/>
      <c r="AX222" s="33" t="s">
        <v>1291</v>
      </c>
      <c r="AY222" s="33">
        <v>52</v>
      </c>
      <c r="AZ222" s="33" t="s">
        <v>450</v>
      </c>
      <c r="BA222" s="157">
        <f>[6]Ukraine!$F$220</f>
        <v>7279</v>
      </c>
      <c r="BB222" s="157">
        <f>[6]Ukraine!$G$220</f>
        <v>193880</v>
      </c>
      <c r="BC222" s="157">
        <f>[6]Ukraine!$H$220</f>
        <v>192559</v>
      </c>
      <c r="BD222" s="157">
        <f>[6]Ukraine!$I$220</f>
        <v>170023042.09999999</v>
      </c>
      <c r="BE222" s="157">
        <f>[6]Ukraine!$J$220</f>
        <v>19945157.199999999</v>
      </c>
      <c r="BG222" s="2">
        <v>52</v>
      </c>
      <c r="BH222" s="2" t="s">
        <v>450</v>
      </c>
      <c r="BI222" s="1">
        <f t="shared" si="149"/>
        <v>7094</v>
      </c>
      <c r="BJ222" s="1">
        <f t="shared" si="150"/>
        <v>7708</v>
      </c>
      <c r="BK222" s="1">
        <f t="shared" si="151"/>
        <v>7167</v>
      </c>
      <c r="BL222" s="1">
        <f t="shared" si="152"/>
        <v>7257</v>
      </c>
      <c r="BM222" s="1">
        <f t="shared" si="153"/>
        <v>6588</v>
      </c>
      <c r="BN222" s="1">
        <f t="shared" si="154"/>
        <v>7279</v>
      </c>
      <c r="BP222" s="1">
        <f t="shared" si="163"/>
        <v>489511</v>
      </c>
      <c r="BQ222" s="1">
        <f t="shared" si="164"/>
        <v>479958</v>
      </c>
      <c r="BR222" s="1">
        <f t="shared" si="165"/>
        <v>376797</v>
      </c>
      <c r="BS222" s="1">
        <f t="shared" si="166"/>
        <v>317545</v>
      </c>
      <c r="BT222" s="1">
        <f t="shared" si="167"/>
        <v>184344</v>
      </c>
      <c r="BU222" s="1">
        <f t="shared" si="168"/>
        <v>192559</v>
      </c>
      <c r="BW222" s="40" t="str">
        <f t="shared" si="155"/>
        <v/>
      </c>
      <c r="BX222" s="40" t="str">
        <f t="shared" si="155"/>
        <v/>
      </c>
      <c r="BY222" s="40" t="str">
        <f t="shared" si="155"/>
        <v/>
      </c>
      <c r="BZ222" s="40" t="str">
        <f t="shared" si="155"/>
        <v/>
      </c>
      <c r="CA222" s="40" t="str">
        <f t="shared" si="142"/>
        <v/>
      </c>
      <c r="CB222" s="40" t="str">
        <f t="shared" si="142"/>
        <v/>
      </c>
      <c r="CD222" s="10">
        <f t="shared" si="156"/>
        <v>21472718.600000001</v>
      </c>
      <c r="CE222" s="10">
        <f t="shared" si="157"/>
        <v>22302806.699999999</v>
      </c>
      <c r="CF222" s="10">
        <f t="shared" si="158"/>
        <v>18958753.199999999</v>
      </c>
      <c r="CG222" s="10">
        <f t="shared" si="159"/>
        <v>19428888.600000001</v>
      </c>
      <c r="CH222" s="10">
        <f t="shared" si="160"/>
        <v>14916055.699999999</v>
      </c>
      <c r="CI222" s="10">
        <f t="shared" si="161"/>
        <v>19945157.199999999</v>
      </c>
      <c r="CK222" s="40" t="str">
        <f t="shared" si="177"/>
        <v/>
      </c>
      <c r="CL222" s="40" t="str">
        <f t="shared" si="177"/>
        <v/>
      </c>
      <c r="CM222" s="40" t="str">
        <f t="shared" si="177"/>
        <v/>
      </c>
      <c r="CN222" s="40" t="str">
        <f t="shared" si="174"/>
        <v/>
      </c>
      <c r="CO222" s="40" t="str">
        <f t="shared" si="174"/>
        <v/>
      </c>
      <c r="CP222" s="40" t="str">
        <f t="shared" si="174"/>
        <v/>
      </c>
      <c r="CR222" s="9" t="str">
        <f t="shared" si="178"/>
        <v/>
      </c>
      <c r="CS222" s="9" t="str">
        <f t="shared" si="178"/>
        <v/>
      </c>
      <c r="CT222" s="9" t="str">
        <f t="shared" si="178"/>
        <v/>
      </c>
      <c r="CU222" s="9" t="str">
        <f t="shared" si="175"/>
        <v/>
      </c>
      <c r="CV222" s="9" t="str">
        <f t="shared" si="175"/>
        <v/>
      </c>
      <c r="CW222" s="9" t="str">
        <f t="shared" si="175"/>
        <v/>
      </c>
      <c r="CY222" s="9" t="str">
        <f t="shared" si="179"/>
        <v/>
      </c>
      <c r="CZ222" s="9" t="str">
        <f t="shared" si="179"/>
        <v/>
      </c>
      <c r="DA222" s="9" t="str">
        <f t="shared" si="179"/>
        <v/>
      </c>
      <c r="DB222" s="9" t="str">
        <f t="shared" si="176"/>
        <v/>
      </c>
      <c r="DC222" s="9" t="str">
        <f t="shared" si="176"/>
        <v/>
      </c>
      <c r="DD222" s="9" t="str">
        <f t="shared" si="176"/>
        <v/>
      </c>
      <c r="DF222" s="9" t="str">
        <f>IF($A222=2,IF(ISNUMBER(CR222/Ukraine!CR222),100*CR222/Ukraine!CR222,""),"")</f>
        <v/>
      </c>
      <c r="DG222" s="9" t="str">
        <f>IF($A222=2,IF(ISNUMBER(CS222/Ukraine!CS222),100*CS222/Ukraine!CS222,""),"")</f>
        <v/>
      </c>
      <c r="DH222" s="9" t="str">
        <f>IF($A222=2,IF(ISNUMBER(CT222/Ukraine!CT222),100*CT222/Ukraine!CT222,""),"")</f>
        <v/>
      </c>
      <c r="DI222" s="9" t="str">
        <f>IF($A222=2,IF(ISNUMBER(CU222/Ukraine!CU222),100*CU222/Ukraine!CU222,""),"")</f>
        <v/>
      </c>
      <c r="DJ222" s="9" t="str">
        <f>IF($A222=2,IF(ISNUMBER(CV222/Ukraine!CV222),100*CV222/Ukraine!CV222,""),"")</f>
        <v/>
      </c>
      <c r="DK222" s="9" t="str">
        <f>IF($A222=2,IF(ISNUMBER(CW222/Ukraine!CW222),100*CW222/Ukraine!CW222,""),"")</f>
        <v/>
      </c>
      <c r="DM222" s="40" t="str">
        <f t="shared" si="143"/>
        <v/>
      </c>
      <c r="DN222" s="40" t="str">
        <f t="shared" si="144"/>
        <v/>
      </c>
      <c r="DO222" s="40" t="str">
        <f t="shared" si="145"/>
        <v/>
      </c>
      <c r="DP222" s="40" t="str">
        <f t="shared" si="146"/>
        <v/>
      </c>
      <c r="DQ222" s="40" t="str">
        <f t="shared" si="147"/>
        <v/>
      </c>
      <c r="DR222" s="40" t="str">
        <f t="shared" si="148"/>
        <v/>
      </c>
      <c r="DT222" s="40" t="str">
        <f t="shared" si="169"/>
        <v/>
      </c>
      <c r="DU222" s="40" t="str">
        <f t="shared" si="170"/>
        <v/>
      </c>
      <c r="DV222" s="40" t="str">
        <f t="shared" si="171"/>
        <v/>
      </c>
      <c r="DW222" s="40" t="str">
        <f t="shared" si="172"/>
        <v/>
      </c>
      <c r="DX222" s="40" t="str">
        <f t="shared" si="173"/>
        <v/>
      </c>
      <c r="DY222" s="40" t="str">
        <f t="shared" si="162"/>
        <v/>
      </c>
    </row>
    <row r="223" spans="1:129" x14ac:dyDescent="0.2">
      <c r="A223" s="39">
        <f>'Industry selection'!C223</f>
        <v>2</v>
      </c>
      <c r="B223" s="2">
        <v>52.1</v>
      </c>
      <c r="C223" s="2" t="s">
        <v>452</v>
      </c>
      <c r="E223" s="30" t="s">
        <v>451</v>
      </c>
      <c r="F223" s="31">
        <v>52.1</v>
      </c>
      <c r="G223" s="32" t="s">
        <v>452</v>
      </c>
      <c r="H223" s="157">
        <f>[1]Ukraine!$F$221</f>
        <v>925</v>
      </c>
      <c r="I223" s="157">
        <f>[1]Ukraine!$G$221</f>
        <v>42466</v>
      </c>
      <c r="J223" s="157">
        <f>[1]Ukraine!$H$221</f>
        <v>41978</v>
      </c>
      <c r="K223" s="157">
        <f>[1]Ukraine!$I$221</f>
        <v>9349217.1999999993</v>
      </c>
      <c r="L223" s="157">
        <f>[1]Ukraine!$J$221</f>
        <v>1232392.6000000001</v>
      </c>
      <c r="M223" s="11"/>
      <c r="N223" s="33" t="s">
        <v>947</v>
      </c>
      <c r="O223" s="36">
        <v>52.1</v>
      </c>
      <c r="P223" s="35" t="s">
        <v>452</v>
      </c>
      <c r="Q223" s="157">
        <f>[2]Ukraine!$F$221</f>
        <v>1042</v>
      </c>
      <c r="R223" s="157">
        <f>[2]Ukraine!$G$221</f>
        <v>42119</v>
      </c>
      <c r="S223" s="157">
        <f>[2]Ukraine!$H$221</f>
        <v>41787</v>
      </c>
      <c r="T223" s="157">
        <f>[2]Ukraine!$I$221</f>
        <v>13764325.199999999</v>
      </c>
      <c r="U223" s="157">
        <f>[2]Ukraine!$J$221</f>
        <v>1282010.8999999999</v>
      </c>
      <c r="V223" s="11"/>
      <c r="W223" s="36" t="s">
        <v>1292</v>
      </c>
      <c r="X223" s="36">
        <v>52.1</v>
      </c>
      <c r="Y223" s="36" t="s">
        <v>452</v>
      </c>
      <c r="Z223" s="157">
        <f>[3]Ukraine!$F$221</f>
        <v>1014</v>
      </c>
      <c r="AA223" s="157">
        <f>[3]Ukraine!$G$221</f>
        <v>40518</v>
      </c>
      <c r="AB223" s="157">
        <f>[3]Ukraine!$H$221</f>
        <v>40373</v>
      </c>
      <c r="AC223" s="157">
        <f>[3]Ukraine!$I$221</f>
        <v>11316858.5</v>
      </c>
      <c r="AD223" s="157">
        <f>[3]Ukraine!$J$221</f>
        <v>1330554.3999999999</v>
      </c>
      <c r="AE223" s="11"/>
      <c r="AF223" s="37" t="s">
        <v>1292</v>
      </c>
      <c r="AG223" s="37">
        <v>52.1</v>
      </c>
      <c r="AH223" s="37" t="s">
        <v>452</v>
      </c>
      <c r="AI223" s="157">
        <f>[4]Ukraine!$F$221</f>
        <v>1058</v>
      </c>
      <c r="AJ223" s="157">
        <f>[4]Ukraine!$G$221</f>
        <v>36857</v>
      </c>
      <c r="AK223" s="157">
        <f>[4]Ukraine!$H$221</f>
        <v>36713</v>
      </c>
      <c r="AL223" s="157">
        <f>[4]Ukraine!$I$221</f>
        <v>14259063.800000001</v>
      </c>
      <c r="AM223" s="157">
        <f>[4]Ukraine!$J$221</f>
        <v>1695016.9</v>
      </c>
      <c r="AN223" s="11"/>
      <c r="AO223" s="11" t="s">
        <v>1292</v>
      </c>
      <c r="AP223" s="11">
        <v>52.1</v>
      </c>
      <c r="AQ223" s="11" t="s">
        <v>452</v>
      </c>
      <c r="AR223" s="157">
        <f>[5]Ukraine!$F$221</f>
        <v>1005</v>
      </c>
      <c r="AS223" s="157">
        <f>[5]Ukraine!$G$221</f>
        <v>35789</v>
      </c>
      <c r="AT223" s="157">
        <f>[5]Ukraine!$H$221</f>
        <v>35673</v>
      </c>
      <c r="AU223" s="157">
        <f>[5]Ukraine!$I$221</f>
        <v>26151397.199999999</v>
      </c>
      <c r="AV223" s="157">
        <f>[5]Ukraine!$J$221</f>
        <v>2115263.5</v>
      </c>
      <c r="AW223" s="11"/>
      <c r="AX223" s="33" t="s">
        <v>1292</v>
      </c>
      <c r="AY223" s="33">
        <v>52.1</v>
      </c>
      <c r="AZ223" s="33" t="s">
        <v>452</v>
      </c>
      <c r="BA223" s="157">
        <f>[6]Ukraine!$F$221</f>
        <v>1102</v>
      </c>
      <c r="BB223" s="157">
        <f>[6]Ukraine!$G$221</f>
        <v>36936</v>
      </c>
      <c r="BC223" s="157">
        <f>[6]Ukraine!$H$221</f>
        <v>36790</v>
      </c>
      <c r="BD223" s="157">
        <f>[6]Ukraine!$I$221</f>
        <v>28089213.300000001</v>
      </c>
      <c r="BE223" s="157">
        <f>[6]Ukraine!$J$221</f>
        <v>2838661.3</v>
      </c>
      <c r="BG223" s="2">
        <v>52.1</v>
      </c>
      <c r="BH223" s="2" t="s">
        <v>452</v>
      </c>
      <c r="BI223" s="1">
        <f t="shared" si="149"/>
        <v>925</v>
      </c>
      <c r="BJ223" s="1">
        <f t="shared" si="150"/>
        <v>1042</v>
      </c>
      <c r="BK223" s="1">
        <f t="shared" si="151"/>
        <v>1014</v>
      </c>
      <c r="BL223" s="1">
        <f t="shared" si="152"/>
        <v>1058</v>
      </c>
      <c r="BM223" s="1">
        <f t="shared" si="153"/>
        <v>1005</v>
      </c>
      <c r="BN223" s="1">
        <f t="shared" si="154"/>
        <v>1102</v>
      </c>
      <c r="BP223" s="1">
        <f t="shared" si="163"/>
        <v>41978</v>
      </c>
      <c r="BQ223" s="1">
        <f t="shared" si="164"/>
        <v>41787</v>
      </c>
      <c r="BR223" s="1">
        <f t="shared" si="165"/>
        <v>40373</v>
      </c>
      <c r="BS223" s="1">
        <f t="shared" si="166"/>
        <v>36713</v>
      </c>
      <c r="BT223" s="1">
        <f t="shared" si="167"/>
        <v>35673</v>
      </c>
      <c r="BU223" s="1">
        <f t="shared" si="168"/>
        <v>36790</v>
      </c>
      <c r="BW223" s="40">
        <f t="shared" si="155"/>
        <v>5.7577501184729301E-3</v>
      </c>
      <c r="BX223" s="40">
        <f t="shared" si="155"/>
        <v>5.956164103175181E-3</v>
      </c>
      <c r="BY223" s="40">
        <f t="shared" si="155"/>
        <v>6.5191481913331965E-3</v>
      </c>
      <c r="BZ223" s="40">
        <f t="shared" si="155"/>
        <v>6.3537967366548292E-3</v>
      </c>
      <c r="CA223" s="40">
        <f t="shared" si="142"/>
        <v>6.2432281022795234E-3</v>
      </c>
      <c r="CB223" s="40">
        <f t="shared" si="142"/>
        <v>6.4379128143163501E-3</v>
      </c>
      <c r="CD223" s="10">
        <f t="shared" si="156"/>
        <v>1232392.6000000001</v>
      </c>
      <c r="CE223" s="10">
        <f t="shared" si="157"/>
        <v>1282010.8999999999</v>
      </c>
      <c r="CF223" s="10">
        <f t="shared" si="158"/>
        <v>1330554.3999999999</v>
      </c>
      <c r="CG223" s="10">
        <f t="shared" si="159"/>
        <v>1695016.9</v>
      </c>
      <c r="CH223" s="10">
        <f t="shared" si="160"/>
        <v>2115263.5</v>
      </c>
      <c r="CI223" s="10">
        <f t="shared" si="161"/>
        <v>2838661.3</v>
      </c>
      <c r="CK223" s="40">
        <f t="shared" si="177"/>
        <v>4.6278066951989235E-3</v>
      </c>
      <c r="CL223" s="40">
        <f t="shared" si="177"/>
        <v>4.7502213071125895E-3</v>
      </c>
      <c r="CM223" s="40">
        <f t="shared" si="177"/>
        <v>5.0877626032880931E-3</v>
      </c>
      <c r="CN223" s="40">
        <f t="shared" si="174"/>
        <v>5.7301519096636996E-3</v>
      </c>
      <c r="CO223" s="40">
        <f t="shared" si="174"/>
        <v>5.8621947055168657E-3</v>
      </c>
      <c r="CP223" s="40">
        <f t="shared" si="174"/>
        <v>6.0043844978423348E-3</v>
      </c>
      <c r="CR223" s="9">
        <f t="shared" si="178"/>
        <v>29.358058983276958</v>
      </c>
      <c r="CS223" s="9">
        <f t="shared" si="178"/>
        <v>30.67965874554287</v>
      </c>
      <c r="CT223" s="9">
        <f t="shared" si="178"/>
        <v>32.956540262056322</v>
      </c>
      <c r="CU223" s="9">
        <f t="shared" si="175"/>
        <v>46.169392313349491</v>
      </c>
      <c r="CV223" s="9">
        <f t="shared" si="175"/>
        <v>59.295924088246011</v>
      </c>
      <c r="CW223" s="9">
        <f t="shared" si="175"/>
        <v>77.158502310410427</v>
      </c>
      <c r="CY223" s="9">
        <f t="shared" si="179"/>
        <v>80.375261169310875</v>
      </c>
      <c r="CZ223" s="9">
        <f t="shared" si="179"/>
        <v>79.753029379769558</v>
      </c>
      <c r="DA223" s="9">
        <f t="shared" si="179"/>
        <v>78.043364776581669</v>
      </c>
      <c r="DB223" s="9">
        <f t="shared" si="176"/>
        <v>90.18469030661079</v>
      </c>
      <c r="DC223" s="9">
        <f t="shared" si="176"/>
        <v>93.896852869695167</v>
      </c>
      <c r="DD223" s="9">
        <f t="shared" si="176"/>
        <v>93.266011377010969</v>
      </c>
      <c r="DF223" s="9">
        <f>IF($A223=2,IF(ISNUMBER(CR223/Ukraine!CR223),100*CR223/Ukraine!CR223,""),"")</f>
        <v>100</v>
      </c>
      <c r="DG223" s="9">
        <f>IF($A223=2,IF(ISNUMBER(CS223/Ukraine!CS223),100*CS223/Ukraine!CS223,""),"")</f>
        <v>100</v>
      </c>
      <c r="DH223" s="9">
        <f>IF($A223=2,IF(ISNUMBER(CT223/Ukraine!CT223),100*CT223/Ukraine!CT223,""),"")</f>
        <v>100</v>
      </c>
      <c r="DI223" s="9">
        <f>IF($A223=2,IF(ISNUMBER(CU223/Ukraine!CU223),100*CU223/Ukraine!CU223,""),"")</f>
        <v>100</v>
      </c>
      <c r="DJ223" s="9">
        <f>IF($A223=2,IF(ISNUMBER(CV223/Ukraine!CV223),100*CV223/Ukraine!CV223,""),"")</f>
        <v>100</v>
      </c>
      <c r="DK223" s="9">
        <f>IF($A223=2,IF(ISNUMBER(CW223/Ukraine!CW223),100*CW223/Ukraine!CW223,""),"")</f>
        <v>100</v>
      </c>
      <c r="DM223" s="40">
        <f t="shared" si="143"/>
        <v>-4.5500023822001578E-3</v>
      </c>
      <c r="DN223" s="40">
        <f t="shared" si="144"/>
        <v>-3.383827506162207E-2</v>
      </c>
      <c r="DO223" s="40">
        <f t="shared" si="145"/>
        <v>-9.0654645431352598E-2</v>
      </c>
      <c r="DP223" s="40">
        <f t="shared" si="146"/>
        <v>-2.8327840274562144E-2</v>
      </c>
      <c r="DQ223" s="40">
        <f t="shared" si="147"/>
        <v>3.1312196899615952E-2</v>
      </c>
      <c r="DR223" s="40">
        <f t="shared" si="148"/>
        <v>-0.1235885463814379</v>
      </c>
      <c r="DT223" s="40">
        <f t="shared" si="169"/>
        <v>4.5016591969473385E-2</v>
      </c>
      <c r="DU223" s="40">
        <f t="shared" si="170"/>
        <v>7.4214695000290209E-2</v>
      </c>
      <c r="DV223" s="40">
        <f t="shared" si="171"/>
        <v>0.40091744904744897</v>
      </c>
      <c r="DW223" s="40">
        <f t="shared" si="172"/>
        <v>0.2843124225202569</v>
      </c>
      <c r="DX223" s="40">
        <f t="shared" si="173"/>
        <v>0.30124462173117972</v>
      </c>
      <c r="DY223" s="40">
        <f t="shared" si="162"/>
        <v>1.6281881358151682</v>
      </c>
    </row>
    <row r="224" spans="1:129" x14ac:dyDescent="0.2">
      <c r="A224" s="39">
        <f>'Industry selection'!C224</f>
        <v>2</v>
      </c>
      <c r="B224" s="2">
        <v>52.2</v>
      </c>
      <c r="C224" s="2" t="s">
        <v>454</v>
      </c>
      <c r="E224" s="30" t="s">
        <v>453</v>
      </c>
      <c r="F224" s="31">
        <v>52.2</v>
      </c>
      <c r="G224" s="32" t="s">
        <v>454</v>
      </c>
      <c r="H224" s="157">
        <f>[1]Ukraine!$F$222</f>
        <v>6169</v>
      </c>
      <c r="I224" s="157">
        <f>[1]Ukraine!$G$222</f>
        <v>449590</v>
      </c>
      <c r="J224" s="157">
        <f>[1]Ukraine!$H$222</f>
        <v>447533</v>
      </c>
      <c r="K224" s="157">
        <f>[1]Ukraine!$I$222</f>
        <v>110603719</v>
      </c>
      <c r="L224" s="157">
        <f>[1]Ukraine!$J$222</f>
        <v>20240326</v>
      </c>
      <c r="M224" s="11"/>
      <c r="N224" s="33" t="s">
        <v>948</v>
      </c>
      <c r="O224" s="36">
        <v>52.2</v>
      </c>
      <c r="P224" s="35" t="s">
        <v>454</v>
      </c>
      <c r="Q224" s="157">
        <f>[2]Ukraine!$F$222</f>
        <v>6666</v>
      </c>
      <c r="R224" s="157">
        <f>[2]Ukraine!$G$222</f>
        <v>439387</v>
      </c>
      <c r="S224" s="157">
        <f>[2]Ukraine!$H$222</f>
        <v>438171</v>
      </c>
      <c r="T224" s="157">
        <f>[2]Ukraine!$I$222</f>
        <v>107850617.09999999</v>
      </c>
      <c r="U224" s="157">
        <f>[2]Ukraine!$J$222</f>
        <v>21020795.800000001</v>
      </c>
      <c r="V224" s="11"/>
      <c r="W224" s="36" t="s">
        <v>1293</v>
      </c>
      <c r="X224" s="36">
        <v>52.2</v>
      </c>
      <c r="Y224" s="36" t="s">
        <v>454</v>
      </c>
      <c r="Z224" s="157">
        <f>[3]Ukraine!$F$222</f>
        <v>6153</v>
      </c>
      <c r="AA224" s="157">
        <f>[3]Ukraine!$G$222</f>
        <v>337763</v>
      </c>
      <c r="AB224" s="157">
        <f>[3]Ukraine!$H$222</f>
        <v>336424</v>
      </c>
      <c r="AC224" s="157">
        <f>[3]Ukraine!$I$222</f>
        <v>104824127.90000001</v>
      </c>
      <c r="AD224" s="157">
        <f>[3]Ukraine!$J$222</f>
        <v>17628198.800000001</v>
      </c>
      <c r="AE224" s="11"/>
      <c r="AF224" s="37" t="s">
        <v>1293</v>
      </c>
      <c r="AG224" s="37">
        <v>52.2</v>
      </c>
      <c r="AH224" s="37" t="s">
        <v>454</v>
      </c>
      <c r="AI224" s="157">
        <f>[4]Ukraine!$F$222</f>
        <v>6199</v>
      </c>
      <c r="AJ224" s="157">
        <f>[4]Ukraine!$G$222</f>
        <v>282422</v>
      </c>
      <c r="AK224" s="157">
        <f>[4]Ukraine!$H$222</f>
        <v>280832</v>
      </c>
      <c r="AL224" s="157">
        <f>[4]Ukraine!$I$222</f>
        <v>134347925.09999999</v>
      </c>
      <c r="AM224" s="157">
        <f>[4]Ukraine!$J$222</f>
        <v>17733871.699999999</v>
      </c>
      <c r="AN224" s="11"/>
      <c r="AO224" s="11" t="s">
        <v>1293</v>
      </c>
      <c r="AP224" s="11">
        <v>52.2</v>
      </c>
      <c r="AQ224" s="11" t="s">
        <v>454</v>
      </c>
      <c r="AR224" s="157">
        <f>[5]Ukraine!$F$222</f>
        <v>5583</v>
      </c>
      <c r="AS224" s="157">
        <f>[5]Ukraine!$G$222</f>
        <v>149818</v>
      </c>
      <c r="AT224" s="157">
        <f>[5]Ukraine!$H$222</f>
        <v>148671</v>
      </c>
      <c r="AU224" s="157">
        <f>[5]Ukraine!$I$222</f>
        <v>122418617</v>
      </c>
      <c r="AV224" s="157">
        <f>[5]Ukraine!$J$222</f>
        <v>12800792.199999999</v>
      </c>
      <c r="AW224" s="11"/>
      <c r="AX224" s="33" t="s">
        <v>1293</v>
      </c>
      <c r="AY224" s="33">
        <v>52.2</v>
      </c>
      <c r="AZ224" s="33" t="s">
        <v>454</v>
      </c>
      <c r="BA224" s="157">
        <f>[6]Ukraine!$F$222</f>
        <v>6177</v>
      </c>
      <c r="BB224" s="157">
        <f>[6]Ukraine!$G$222</f>
        <v>156944</v>
      </c>
      <c r="BC224" s="157">
        <f>[6]Ukraine!$H$222</f>
        <v>155769</v>
      </c>
      <c r="BD224" s="157">
        <f>[6]Ukraine!$I$222</f>
        <v>141933828.80000001</v>
      </c>
      <c r="BE224" s="157">
        <f>[6]Ukraine!$J$222</f>
        <v>17106495.899999999</v>
      </c>
      <c r="BG224" s="2">
        <v>52.2</v>
      </c>
      <c r="BH224" s="2" t="s">
        <v>454</v>
      </c>
      <c r="BI224" s="1">
        <f t="shared" si="149"/>
        <v>6169</v>
      </c>
      <c r="BJ224" s="1">
        <f t="shared" si="150"/>
        <v>6666</v>
      </c>
      <c r="BK224" s="1">
        <f t="shared" si="151"/>
        <v>6153</v>
      </c>
      <c r="BL224" s="1">
        <f t="shared" si="152"/>
        <v>6199</v>
      </c>
      <c r="BM224" s="1">
        <f t="shared" si="153"/>
        <v>5583</v>
      </c>
      <c r="BN224" s="1">
        <f t="shared" si="154"/>
        <v>6177</v>
      </c>
      <c r="BP224" s="1">
        <f t="shared" si="163"/>
        <v>447533</v>
      </c>
      <c r="BQ224" s="1">
        <f t="shared" si="164"/>
        <v>438171</v>
      </c>
      <c r="BR224" s="1">
        <f t="shared" si="165"/>
        <v>336424</v>
      </c>
      <c r="BS224" s="1">
        <f t="shared" si="166"/>
        <v>280832</v>
      </c>
      <c r="BT224" s="1">
        <f t="shared" si="167"/>
        <v>148671</v>
      </c>
      <c r="BU224" s="1">
        <f t="shared" si="168"/>
        <v>155769</v>
      </c>
      <c r="BW224" s="40">
        <f t="shared" si="155"/>
        <v>6.1384134160049217E-2</v>
      </c>
      <c r="BX224" s="40">
        <f t="shared" si="155"/>
        <v>6.2455270329345787E-2</v>
      </c>
      <c r="BY224" s="40">
        <f t="shared" si="155"/>
        <v>5.432338223865156E-2</v>
      </c>
      <c r="BZ224" s="40">
        <f t="shared" si="155"/>
        <v>4.8602659688618446E-2</v>
      </c>
      <c r="CA224" s="40">
        <f t="shared" si="142"/>
        <v>2.6019313351666497E-2</v>
      </c>
      <c r="CB224" s="40">
        <f t="shared" si="142"/>
        <v>2.7258147354532306E-2</v>
      </c>
      <c r="CD224" s="10">
        <f t="shared" si="156"/>
        <v>20240326</v>
      </c>
      <c r="CE224" s="10">
        <f t="shared" si="157"/>
        <v>21020795.800000001</v>
      </c>
      <c r="CF224" s="10">
        <f t="shared" si="158"/>
        <v>17628198.800000001</v>
      </c>
      <c r="CG224" s="10">
        <f t="shared" si="159"/>
        <v>17733871.699999999</v>
      </c>
      <c r="CH224" s="10">
        <f t="shared" si="160"/>
        <v>12800792.199999999</v>
      </c>
      <c r="CI224" s="10">
        <f t="shared" si="161"/>
        <v>17106495.899999999</v>
      </c>
      <c r="CK224" s="40">
        <f t="shared" si="177"/>
        <v>7.6005256909047358E-2</v>
      </c>
      <c r="CL224" s="40">
        <f t="shared" si="177"/>
        <v>7.7888130359595881E-2</v>
      </c>
      <c r="CM224" s="40">
        <f t="shared" si="177"/>
        <v>6.7406556708968862E-2</v>
      </c>
      <c r="CN224" s="40">
        <f t="shared" si="174"/>
        <v>5.9950894169542523E-2</v>
      </c>
      <c r="CO224" s="40">
        <f t="shared" si="174"/>
        <v>3.547583374896867E-2</v>
      </c>
      <c r="CP224" s="40">
        <f t="shared" si="174"/>
        <v>3.6183950087445606E-2</v>
      </c>
      <c r="CR224" s="9">
        <f t="shared" si="178"/>
        <v>45.226443636558642</v>
      </c>
      <c r="CS224" s="9">
        <f t="shared" si="178"/>
        <v>47.973954917144219</v>
      </c>
      <c r="CT224" s="9">
        <f t="shared" si="178"/>
        <v>52.398755142320404</v>
      </c>
      <c r="CU224" s="9">
        <f t="shared" si="175"/>
        <v>63.14761743675934</v>
      </c>
      <c r="CV224" s="9">
        <f t="shared" si="175"/>
        <v>86.101473723860067</v>
      </c>
      <c r="CW224" s="9">
        <f t="shared" si="175"/>
        <v>109.81964254761859</v>
      </c>
      <c r="CY224" s="9">
        <f t="shared" si="179"/>
        <v>123.81905837569677</v>
      </c>
      <c r="CZ224" s="9">
        <f t="shared" si="179"/>
        <v>124.71026055746441</v>
      </c>
      <c r="DA224" s="9">
        <f t="shared" si="179"/>
        <v>124.08387315215531</v>
      </c>
      <c r="DB224" s="9">
        <f t="shared" si="176"/>
        <v>123.34899890999496</v>
      </c>
      <c r="DC224" s="9">
        <f t="shared" si="176"/>
        <v>136.34423502838709</v>
      </c>
      <c r="DD224" s="9">
        <f t="shared" si="176"/>
        <v>132.74544897281575</v>
      </c>
      <c r="DF224" s="9">
        <f>IF($A224=2,IF(ISNUMBER(CR224/Ukraine!CR224),100*CR224/Ukraine!CR224,""),"")</f>
        <v>100</v>
      </c>
      <c r="DG224" s="9">
        <f>IF($A224=2,IF(ISNUMBER(CS224/Ukraine!CS224),100*CS224/Ukraine!CS224,""),"")</f>
        <v>100</v>
      </c>
      <c r="DH224" s="9">
        <f>IF($A224=2,IF(ISNUMBER(CT224/Ukraine!CT224),100*CT224/Ukraine!CT224,""),"")</f>
        <v>100</v>
      </c>
      <c r="DI224" s="9">
        <f>IF($A224=2,IF(ISNUMBER(CU224/Ukraine!CU224),100*CU224/Ukraine!CU224,""),"")</f>
        <v>100</v>
      </c>
      <c r="DJ224" s="9">
        <f>IF($A224=2,IF(ISNUMBER(CV224/Ukraine!CV224),100*CV224/Ukraine!CV224,""),"")</f>
        <v>100</v>
      </c>
      <c r="DK224" s="9">
        <f>IF($A224=2,IF(ISNUMBER(CW224/Ukraine!CW224),100*CW224/Ukraine!CW224,""),"")</f>
        <v>100</v>
      </c>
      <c r="DM224" s="40">
        <f t="shared" si="143"/>
        <v>-2.0919127751473088E-2</v>
      </c>
      <c r="DN224" s="40">
        <f t="shared" si="144"/>
        <v>-0.23220843004215252</v>
      </c>
      <c r="DO224" s="40">
        <f t="shared" si="145"/>
        <v>-0.16524385893990912</v>
      </c>
      <c r="DP224" s="40">
        <f t="shared" si="146"/>
        <v>-0.47060520168641751</v>
      </c>
      <c r="DQ224" s="40">
        <f t="shared" si="147"/>
        <v>4.7743003006638807E-2</v>
      </c>
      <c r="DR224" s="40">
        <f t="shared" si="148"/>
        <v>-0.65193851626583954</v>
      </c>
      <c r="DT224" s="40">
        <f t="shared" si="169"/>
        <v>6.0750106788512559E-2</v>
      </c>
      <c r="DU224" s="40">
        <f t="shared" si="170"/>
        <v>9.2233384402396146E-2</v>
      </c>
      <c r="DV224" s="40">
        <f t="shared" si="171"/>
        <v>0.20513583319382156</v>
      </c>
      <c r="DW224" s="40">
        <f t="shared" si="172"/>
        <v>0.36349520724338347</v>
      </c>
      <c r="DX224" s="40">
        <f t="shared" si="173"/>
        <v>0.27546762904228705</v>
      </c>
      <c r="DY224" s="40">
        <f t="shared" si="162"/>
        <v>1.4282175142961329</v>
      </c>
    </row>
    <row r="225" spans="1:129" x14ac:dyDescent="0.2">
      <c r="A225" s="39">
        <f>'Industry selection'!C225</f>
        <v>1</v>
      </c>
      <c r="B225" s="2">
        <v>53</v>
      </c>
      <c r="C225" s="2" t="s">
        <v>456</v>
      </c>
      <c r="E225" s="30" t="s">
        <v>455</v>
      </c>
      <c r="F225" s="31">
        <v>53</v>
      </c>
      <c r="G225" s="32" t="s">
        <v>456</v>
      </c>
      <c r="H225" s="157">
        <f>[1]Ukraine!$F$223</f>
        <v>224</v>
      </c>
      <c r="I225" s="157">
        <f>[1]Ukraine!$G$223</f>
        <v>102273</v>
      </c>
      <c r="J225" s="157">
        <f>[1]Ukraine!$H$223</f>
        <v>102233</v>
      </c>
      <c r="K225" s="157">
        <f>[1]Ukraine!$I$223</f>
        <v>4897995.8</v>
      </c>
      <c r="L225" s="157">
        <f>[1]Ukraine!$J$223</f>
        <v>2259414.9</v>
      </c>
      <c r="M225" s="11"/>
      <c r="N225" s="33" t="s">
        <v>949</v>
      </c>
      <c r="O225" s="36">
        <v>53</v>
      </c>
      <c r="P225" s="35" t="s">
        <v>456</v>
      </c>
      <c r="Q225" s="157">
        <f>[2]Ukraine!$F$223</f>
        <v>254</v>
      </c>
      <c r="R225" s="157">
        <f>[2]Ukraine!$G$223</f>
        <v>99172</v>
      </c>
      <c r="S225" s="157">
        <f>[2]Ukraine!$H$223</f>
        <v>99105</v>
      </c>
      <c r="T225" s="157">
        <f>[2]Ukraine!$I$223</f>
        <v>4982006.5</v>
      </c>
      <c r="U225" s="157">
        <f>[2]Ukraine!$J$223</f>
        <v>2284298.1</v>
      </c>
      <c r="V225" s="11"/>
      <c r="W225" s="36" t="s">
        <v>1294</v>
      </c>
      <c r="X225" s="36">
        <v>53</v>
      </c>
      <c r="Y225" s="36" t="s">
        <v>456</v>
      </c>
      <c r="Z225" s="157">
        <f>[3]Ukraine!$F$223</f>
        <v>247</v>
      </c>
      <c r="AA225" s="157">
        <f>[3]Ukraine!$G$223</f>
        <v>90494</v>
      </c>
      <c r="AB225" s="157">
        <f>[3]Ukraine!$H$223</f>
        <v>90417</v>
      </c>
      <c r="AC225" s="157">
        <f>[3]Ukraine!$I$223</f>
        <v>4717330.9000000004</v>
      </c>
      <c r="AD225" s="157">
        <f>[3]Ukraine!$J$223</f>
        <v>2103889.4</v>
      </c>
      <c r="AE225" s="11"/>
      <c r="AF225" s="37" t="s">
        <v>1294</v>
      </c>
      <c r="AG225" s="37">
        <v>53</v>
      </c>
      <c r="AH225" s="37" t="s">
        <v>456</v>
      </c>
      <c r="AI225" s="157">
        <f>[4]Ukraine!$F$223</f>
        <v>240</v>
      </c>
      <c r="AJ225" s="157">
        <f>[4]Ukraine!$G$223</f>
        <v>80045</v>
      </c>
      <c r="AK225" s="157">
        <f>[4]Ukraine!$H$223</f>
        <v>79978</v>
      </c>
      <c r="AL225" s="157">
        <f>[4]Ukraine!$I$223</f>
        <v>5017029.7</v>
      </c>
      <c r="AM225" s="157">
        <f>[4]Ukraine!$J$223</f>
        <v>2162462.7999999998</v>
      </c>
      <c r="AN225" s="11"/>
      <c r="AO225" s="11" t="s">
        <v>1294</v>
      </c>
      <c r="AP225" s="11">
        <v>53</v>
      </c>
      <c r="AQ225" s="11" t="s">
        <v>456</v>
      </c>
      <c r="AR225" s="157">
        <f>[5]Ukraine!$F$223</f>
        <v>211</v>
      </c>
      <c r="AS225" s="157">
        <f>[5]Ukraine!$G$223</f>
        <v>79369</v>
      </c>
      <c r="AT225" s="157">
        <f>[5]Ukraine!$H$223</f>
        <v>79287</v>
      </c>
      <c r="AU225" s="157">
        <f>[5]Ukraine!$I$223</f>
        <v>5872612.5999999996</v>
      </c>
      <c r="AV225" s="157">
        <f>[5]Ukraine!$J$223</f>
        <v>2723301.4</v>
      </c>
      <c r="AW225" s="11"/>
      <c r="AX225" s="33" t="s">
        <v>1294</v>
      </c>
      <c r="AY225" s="33">
        <v>53</v>
      </c>
      <c r="AZ225" s="33" t="s">
        <v>456</v>
      </c>
      <c r="BA225" s="157">
        <f>[6]Ukraine!$F$223</f>
        <v>227</v>
      </c>
      <c r="BB225" s="157">
        <f>[6]Ukraine!$G$223</f>
        <v>77018</v>
      </c>
      <c r="BC225" s="157">
        <f>[6]Ukraine!$H$223</f>
        <v>76910</v>
      </c>
      <c r="BD225" s="157">
        <f>[6]Ukraine!$I$223</f>
        <v>7125630.4000000004</v>
      </c>
      <c r="BE225" s="157">
        <f>[6]Ukraine!$J$223</f>
        <v>3659747</v>
      </c>
      <c r="BG225" s="2">
        <v>53</v>
      </c>
      <c r="BH225" s="2" t="s">
        <v>456</v>
      </c>
      <c r="BI225" s="1">
        <f t="shared" si="149"/>
        <v>224</v>
      </c>
      <c r="BJ225" s="1">
        <f t="shared" si="150"/>
        <v>254</v>
      </c>
      <c r="BK225" s="1">
        <f t="shared" si="151"/>
        <v>247</v>
      </c>
      <c r="BL225" s="1">
        <f t="shared" si="152"/>
        <v>240</v>
      </c>
      <c r="BM225" s="1">
        <f t="shared" si="153"/>
        <v>211</v>
      </c>
      <c r="BN225" s="1">
        <f t="shared" si="154"/>
        <v>227</v>
      </c>
      <c r="BP225" s="1">
        <f t="shared" si="163"/>
        <v>102233</v>
      </c>
      <c r="BQ225" s="1">
        <f t="shared" si="164"/>
        <v>99105</v>
      </c>
      <c r="BR225" s="1">
        <f t="shared" si="165"/>
        <v>90417</v>
      </c>
      <c r="BS225" s="1">
        <f t="shared" si="166"/>
        <v>79978</v>
      </c>
      <c r="BT225" s="1">
        <f t="shared" si="167"/>
        <v>79287</v>
      </c>
      <c r="BU225" s="1">
        <f t="shared" si="168"/>
        <v>76910</v>
      </c>
      <c r="BW225" s="40" t="str">
        <f t="shared" si="155"/>
        <v/>
      </c>
      <c r="BX225" s="40" t="str">
        <f t="shared" si="155"/>
        <v/>
      </c>
      <c r="BY225" s="40" t="str">
        <f t="shared" si="155"/>
        <v/>
      </c>
      <c r="BZ225" s="40" t="str">
        <f t="shared" si="155"/>
        <v/>
      </c>
      <c r="CA225" s="40" t="str">
        <f t="shared" si="142"/>
        <v/>
      </c>
      <c r="CB225" s="40" t="str">
        <f t="shared" si="142"/>
        <v/>
      </c>
      <c r="CD225" s="10">
        <f t="shared" si="156"/>
        <v>2259414.9</v>
      </c>
      <c r="CE225" s="10">
        <f t="shared" si="157"/>
        <v>2284298.1</v>
      </c>
      <c r="CF225" s="10">
        <f t="shared" si="158"/>
        <v>2103889.4</v>
      </c>
      <c r="CG225" s="10">
        <f t="shared" si="159"/>
        <v>2162462.7999999998</v>
      </c>
      <c r="CH225" s="10">
        <f t="shared" si="160"/>
        <v>2723301.4</v>
      </c>
      <c r="CI225" s="10">
        <f t="shared" si="161"/>
        <v>3659747</v>
      </c>
      <c r="CK225" s="40" t="str">
        <f t="shared" si="177"/>
        <v/>
      </c>
      <c r="CL225" s="40" t="str">
        <f t="shared" si="177"/>
        <v/>
      </c>
      <c r="CM225" s="40" t="str">
        <f t="shared" si="177"/>
        <v/>
      </c>
      <c r="CN225" s="40" t="str">
        <f t="shared" si="174"/>
        <v/>
      </c>
      <c r="CO225" s="40" t="str">
        <f t="shared" si="174"/>
        <v/>
      </c>
      <c r="CP225" s="40" t="str">
        <f t="shared" si="174"/>
        <v/>
      </c>
      <c r="CR225" s="9" t="str">
        <f t="shared" si="178"/>
        <v/>
      </c>
      <c r="CS225" s="9" t="str">
        <f t="shared" si="178"/>
        <v/>
      </c>
      <c r="CT225" s="9" t="str">
        <f t="shared" si="178"/>
        <v/>
      </c>
      <c r="CU225" s="9" t="str">
        <f t="shared" si="175"/>
        <v/>
      </c>
      <c r="CV225" s="9" t="str">
        <f t="shared" si="175"/>
        <v/>
      </c>
      <c r="CW225" s="9" t="str">
        <f t="shared" si="175"/>
        <v/>
      </c>
      <c r="CY225" s="9" t="str">
        <f t="shared" si="179"/>
        <v/>
      </c>
      <c r="CZ225" s="9" t="str">
        <f t="shared" si="179"/>
        <v/>
      </c>
      <c r="DA225" s="9" t="str">
        <f t="shared" si="179"/>
        <v/>
      </c>
      <c r="DB225" s="9" t="str">
        <f t="shared" si="176"/>
        <v/>
      </c>
      <c r="DC225" s="9" t="str">
        <f t="shared" si="176"/>
        <v/>
      </c>
      <c r="DD225" s="9" t="str">
        <f t="shared" si="176"/>
        <v/>
      </c>
      <c r="DF225" s="9" t="str">
        <f>IF($A225=2,IF(ISNUMBER(CR225/Ukraine!CR225),100*CR225/Ukraine!CR225,""),"")</f>
        <v/>
      </c>
      <c r="DG225" s="9" t="str">
        <f>IF($A225=2,IF(ISNUMBER(CS225/Ukraine!CS225),100*CS225/Ukraine!CS225,""),"")</f>
        <v/>
      </c>
      <c r="DH225" s="9" t="str">
        <f>IF($A225=2,IF(ISNUMBER(CT225/Ukraine!CT225),100*CT225/Ukraine!CT225,""),"")</f>
        <v/>
      </c>
      <c r="DI225" s="9" t="str">
        <f>IF($A225=2,IF(ISNUMBER(CU225/Ukraine!CU225),100*CU225/Ukraine!CU225,""),"")</f>
        <v/>
      </c>
      <c r="DJ225" s="9" t="str">
        <f>IF($A225=2,IF(ISNUMBER(CV225/Ukraine!CV225),100*CV225/Ukraine!CV225,""),"")</f>
        <v/>
      </c>
      <c r="DK225" s="9" t="str">
        <f>IF($A225=2,IF(ISNUMBER(CW225/Ukraine!CW225),100*CW225/Ukraine!CW225,""),"")</f>
        <v/>
      </c>
      <c r="DM225" s="40" t="str">
        <f t="shared" si="143"/>
        <v/>
      </c>
      <c r="DN225" s="40" t="str">
        <f t="shared" si="144"/>
        <v/>
      </c>
      <c r="DO225" s="40" t="str">
        <f t="shared" si="145"/>
        <v/>
      </c>
      <c r="DP225" s="40" t="str">
        <f t="shared" si="146"/>
        <v/>
      </c>
      <c r="DQ225" s="40" t="str">
        <f t="shared" si="147"/>
        <v/>
      </c>
      <c r="DR225" s="40" t="str">
        <f t="shared" si="148"/>
        <v/>
      </c>
      <c r="DT225" s="40" t="str">
        <f t="shared" si="169"/>
        <v/>
      </c>
      <c r="DU225" s="40" t="str">
        <f t="shared" si="170"/>
        <v/>
      </c>
      <c r="DV225" s="40" t="str">
        <f t="shared" si="171"/>
        <v/>
      </c>
      <c r="DW225" s="40" t="str">
        <f t="shared" si="172"/>
        <v/>
      </c>
      <c r="DX225" s="40" t="str">
        <f t="shared" si="173"/>
        <v/>
      </c>
      <c r="DY225" s="40" t="str">
        <f t="shared" si="162"/>
        <v/>
      </c>
    </row>
    <row r="226" spans="1:129" x14ac:dyDescent="0.2">
      <c r="A226" s="39">
        <f>'Industry selection'!C226</f>
        <v>1</v>
      </c>
      <c r="B226" s="2">
        <v>53.1</v>
      </c>
      <c r="C226" s="2" t="s">
        <v>458</v>
      </c>
      <c r="E226" s="30" t="s">
        <v>457</v>
      </c>
      <c r="F226" s="31">
        <v>53.1</v>
      </c>
      <c r="G226" s="32" t="s">
        <v>458</v>
      </c>
      <c r="H226" s="157">
        <f>[1]Ukraine!$F$224</f>
        <v>8</v>
      </c>
      <c r="I226" s="157">
        <f>[1]Ukraine!$G$224</f>
        <v>97377</v>
      </c>
      <c r="J226" s="157">
        <f>[1]Ukraine!$H$224</f>
        <v>97376</v>
      </c>
      <c r="K226" s="157">
        <f>[1]Ukraine!$I$224</f>
        <v>4062720.9</v>
      </c>
      <c r="L226" s="157">
        <f>[1]Ukraine!$J$224</f>
        <v>2124324.6</v>
      </c>
      <c r="M226" s="11"/>
      <c r="N226" s="33" t="s">
        <v>950</v>
      </c>
      <c r="O226" s="36">
        <v>53.1</v>
      </c>
      <c r="P226" s="35" t="s">
        <v>458</v>
      </c>
      <c r="Q226" s="157">
        <f>[2]Ukraine!$F$224</f>
        <v>5</v>
      </c>
      <c r="R226" s="157">
        <f>[2]Ukraine!$G$224</f>
        <v>95996</v>
      </c>
      <c r="S226" s="157">
        <f>[2]Ukraine!$H$224</f>
        <v>95996</v>
      </c>
      <c r="T226" s="157">
        <f>[2]Ukraine!$I$224</f>
        <v>4159239.1</v>
      </c>
      <c r="U226" s="157">
        <f>[2]Ukraine!$J$224</f>
        <v>2209517.5</v>
      </c>
      <c r="V226" s="11"/>
      <c r="W226" s="36" t="s">
        <v>1295</v>
      </c>
      <c r="X226" s="36">
        <v>53.1</v>
      </c>
      <c r="Y226" s="36" t="s">
        <v>458</v>
      </c>
      <c r="Z226" s="157">
        <f>[3]Ukraine!$F$224</f>
        <v>7</v>
      </c>
      <c r="AA226" s="157" t="str">
        <f>[3]Ukraine!$G$224</f>
        <v>к</v>
      </c>
      <c r="AB226" s="157" t="str">
        <f>[3]Ukraine!$H$224</f>
        <v>к</v>
      </c>
      <c r="AC226" s="157" t="str">
        <f>[3]Ukraine!$I$224</f>
        <v>к</v>
      </c>
      <c r="AD226" s="157" t="str">
        <f>[3]Ukraine!$J$224</f>
        <v>к</v>
      </c>
      <c r="AE226" s="11"/>
      <c r="AF226" s="37" t="s">
        <v>1295</v>
      </c>
      <c r="AG226" s="37">
        <v>53.1</v>
      </c>
      <c r="AH226" s="37" t="s">
        <v>458</v>
      </c>
      <c r="AI226" s="157">
        <f>[4]Ukraine!$F$224</f>
        <v>6</v>
      </c>
      <c r="AJ226" s="157">
        <f>[4]Ukraine!$G$224</f>
        <v>77655</v>
      </c>
      <c r="AK226" s="157">
        <f>[4]Ukraine!$H$224</f>
        <v>77655</v>
      </c>
      <c r="AL226" s="157">
        <f>[4]Ukraine!$I$224</f>
        <v>4111209.3</v>
      </c>
      <c r="AM226" s="157">
        <f>[4]Ukraine!$J$224</f>
        <v>2091346</v>
      </c>
      <c r="AN226" s="11"/>
      <c r="AO226" s="11" t="s">
        <v>1295</v>
      </c>
      <c r="AP226" s="11">
        <v>53.1</v>
      </c>
      <c r="AQ226" s="11" t="s">
        <v>458</v>
      </c>
      <c r="AR226" s="157">
        <f>[5]Ukraine!$F$224</f>
        <v>5</v>
      </c>
      <c r="AS226" s="157">
        <f>[5]Ukraine!$G$224</f>
        <v>76482</v>
      </c>
      <c r="AT226" s="157">
        <f>[5]Ukraine!$H$224</f>
        <v>76482</v>
      </c>
      <c r="AU226" s="157">
        <f>[5]Ukraine!$I$224</f>
        <v>4721733.5</v>
      </c>
      <c r="AV226" s="157">
        <f>[5]Ukraine!$J$224</f>
        <v>2617427.6</v>
      </c>
      <c r="AW226" s="11"/>
      <c r="AX226" s="33" t="s">
        <v>1295</v>
      </c>
      <c r="AY226" s="33">
        <v>53.1</v>
      </c>
      <c r="AZ226" s="33" t="s">
        <v>458</v>
      </c>
      <c r="BA226" s="157">
        <f>[6]Ukraine!$F$224</f>
        <v>6</v>
      </c>
      <c r="BB226" s="157" t="str">
        <f>[6]Ukraine!$G$224</f>
        <v>к</v>
      </c>
      <c r="BC226" s="157" t="str">
        <f>[6]Ukraine!$H$224</f>
        <v>к</v>
      </c>
      <c r="BD226" s="157" t="str">
        <f>[6]Ukraine!$I$224</f>
        <v>к</v>
      </c>
      <c r="BE226" s="157" t="str">
        <f>[6]Ukraine!$J$224</f>
        <v>к</v>
      </c>
      <c r="BG226" s="2">
        <v>53.1</v>
      </c>
      <c r="BH226" s="2" t="s">
        <v>458</v>
      </c>
      <c r="BI226" s="1">
        <f t="shared" si="149"/>
        <v>8</v>
      </c>
      <c r="BJ226" s="1">
        <f t="shared" si="150"/>
        <v>5</v>
      </c>
      <c r="BK226" s="1">
        <f t="shared" si="151"/>
        <v>7</v>
      </c>
      <c r="BL226" s="1">
        <f t="shared" si="152"/>
        <v>6</v>
      </c>
      <c r="BM226" s="1">
        <f t="shared" si="153"/>
        <v>5</v>
      </c>
      <c r="BN226" s="1">
        <f t="shared" si="154"/>
        <v>6</v>
      </c>
      <c r="BP226" s="1">
        <f t="shared" si="163"/>
        <v>97376</v>
      </c>
      <c r="BQ226" s="1">
        <f t="shared" si="164"/>
        <v>95996</v>
      </c>
      <c r="BR226" s="1" t="str">
        <f t="shared" si="165"/>
        <v>к</v>
      </c>
      <c r="BS226" s="1">
        <f t="shared" si="166"/>
        <v>77655</v>
      </c>
      <c r="BT226" s="1">
        <f t="shared" si="167"/>
        <v>76482</v>
      </c>
      <c r="BU226" s="1" t="str">
        <f t="shared" si="168"/>
        <v>к</v>
      </c>
      <c r="BW226" s="40" t="str">
        <f t="shared" si="155"/>
        <v/>
      </c>
      <c r="BX226" s="40" t="str">
        <f t="shared" si="155"/>
        <v/>
      </c>
      <c r="BY226" s="40" t="str">
        <f t="shared" si="155"/>
        <v/>
      </c>
      <c r="BZ226" s="40" t="str">
        <f t="shared" si="155"/>
        <v/>
      </c>
      <c r="CA226" s="40" t="str">
        <f t="shared" si="142"/>
        <v/>
      </c>
      <c r="CB226" s="40" t="str">
        <f t="shared" si="142"/>
        <v/>
      </c>
      <c r="CD226" s="10">
        <f t="shared" si="156"/>
        <v>2124324.6</v>
      </c>
      <c r="CE226" s="10">
        <f t="shared" si="157"/>
        <v>2209517.5</v>
      </c>
      <c r="CF226" s="10" t="str">
        <f t="shared" si="158"/>
        <v>к</v>
      </c>
      <c r="CG226" s="10">
        <f t="shared" si="159"/>
        <v>2091346</v>
      </c>
      <c r="CH226" s="10">
        <f t="shared" si="160"/>
        <v>2617427.6</v>
      </c>
      <c r="CI226" s="10" t="str">
        <f t="shared" si="161"/>
        <v>к</v>
      </c>
      <c r="CK226" s="40" t="str">
        <f t="shared" si="177"/>
        <v/>
      </c>
      <c r="CL226" s="40" t="str">
        <f t="shared" si="177"/>
        <v/>
      </c>
      <c r="CM226" s="40" t="str">
        <f t="shared" si="177"/>
        <v/>
      </c>
      <c r="CN226" s="40" t="str">
        <f t="shared" si="174"/>
        <v/>
      </c>
      <c r="CO226" s="40" t="str">
        <f t="shared" si="174"/>
        <v/>
      </c>
      <c r="CP226" s="40" t="str">
        <f t="shared" si="174"/>
        <v/>
      </c>
      <c r="CR226" s="9" t="str">
        <f t="shared" si="178"/>
        <v/>
      </c>
      <c r="CS226" s="9" t="str">
        <f t="shared" si="178"/>
        <v/>
      </c>
      <c r="CT226" s="9" t="str">
        <f t="shared" si="178"/>
        <v/>
      </c>
      <c r="CU226" s="9" t="str">
        <f t="shared" si="175"/>
        <v/>
      </c>
      <c r="CV226" s="9" t="str">
        <f t="shared" si="175"/>
        <v/>
      </c>
      <c r="CW226" s="9" t="str">
        <f t="shared" si="175"/>
        <v/>
      </c>
      <c r="CY226" s="9" t="str">
        <f t="shared" si="179"/>
        <v/>
      </c>
      <c r="CZ226" s="9" t="str">
        <f t="shared" si="179"/>
        <v/>
      </c>
      <c r="DA226" s="9" t="str">
        <f t="shared" si="179"/>
        <v/>
      </c>
      <c r="DB226" s="9" t="str">
        <f t="shared" si="176"/>
        <v/>
      </c>
      <c r="DC226" s="9" t="str">
        <f t="shared" si="176"/>
        <v/>
      </c>
      <c r="DD226" s="9" t="str">
        <f t="shared" si="176"/>
        <v/>
      </c>
      <c r="DF226" s="9" t="str">
        <f>IF($A226=2,IF(ISNUMBER(CR226/Ukraine!CR226),100*CR226/Ukraine!CR226,""),"")</f>
        <v/>
      </c>
      <c r="DG226" s="9" t="str">
        <f>IF($A226=2,IF(ISNUMBER(CS226/Ukraine!CS226),100*CS226/Ukraine!CS226,""),"")</f>
        <v/>
      </c>
      <c r="DH226" s="9" t="str">
        <f>IF($A226=2,IF(ISNUMBER(CT226/Ukraine!CT226),100*CT226/Ukraine!CT226,""),"")</f>
        <v/>
      </c>
      <c r="DI226" s="9" t="str">
        <f>IF($A226=2,IF(ISNUMBER(CU226/Ukraine!CU226),100*CU226/Ukraine!CU226,""),"")</f>
        <v/>
      </c>
      <c r="DJ226" s="9" t="str">
        <f>IF($A226=2,IF(ISNUMBER(CV226/Ukraine!CV226),100*CV226/Ukraine!CV226,""),"")</f>
        <v/>
      </c>
      <c r="DK226" s="9" t="str">
        <f>IF($A226=2,IF(ISNUMBER(CW226/Ukraine!CW226),100*CW226/Ukraine!CW226,""),"")</f>
        <v/>
      </c>
      <c r="DM226" s="40" t="str">
        <f t="shared" si="143"/>
        <v/>
      </c>
      <c r="DN226" s="40" t="str">
        <f t="shared" si="144"/>
        <v/>
      </c>
      <c r="DO226" s="40" t="str">
        <f t="shared" si="145"/>
        <v/>
      </c>
      <c r="DP226" s="40" t="str">
        <f t="shared" si="146"/>
        <v/>
      </c>
      <c r="DQ226" s="40" t="str">
        <f t="shared" si="147"/>
        <v/>
      </c>
      <c r="DR226" s="40" t="str">
        <f t="shared" si="148"/>
        <v/>
      </c>
      <c r="DT226" s="40" t="str">
        <f t="shared" si="169"/>
        <v/>
      </c>
      <c r="DU226" s="40" t="str">
        <f t="shared" si="170"/>
        <v/>
      </c>
      <c r="DV226" s="40" t="str">
        <f t="shared" si="171"/>
        <v/>
      </c>
      <c r="DW226" s="40" t="str">
        <f t="shared" si="172"/>
        <v/>
      </c>
      <c r="DX226" s="40" t="str">
        <f t="shared" si="173"/>
        <v/>
      </c>
      <c r="DY226" s="40" t="str">
        <f t="shared" si="162"/>
        <v/>
      </c>
    </row>
    <row r="227" spans="1:129" x14ac:dyDescent="0.2">
      <c r="A227" s="39">
        <f>'Industry selection'!C227</f>
        <v>1</v>
      </c>
      <c r="B227" s="2">
        <v>53.2</v>
      </c>
      <c r="C227" s="2" t="s">
        <v>460</v>
      </c>
      <c r="E227" s="30" t="s">
        <v>459</v>
      </c>
      <c r="F227" s="31">
        <v>53.2</v>
      </c>
      <c r="G227" s="32" t="s">
        <v>460</v>
      </c>
      <c r="H227" s="157">
        <f>[1]Ukraine!$F$225</f>
        <v>216</v>
      </c>
      <c r="I227" s="157">
        <f>[1]Ukraine!$G$225</f>
        <v>4896</v>
      </c>
      <c r="J227" s="157">
        <f>[1]Ukraine!$H$225</f>
        <v>4857</v>
      </c>
      <c r="K227" s="157">
        <f>[1]Ukraine!$I$225</f>
        <v>835274.9</v>
      </c>
      <c r="L227" s="157">
        <f>[1]Ukraine!$J$225</f>
        <v>135090.29999999999</v>
      </c>
      <c r="M227" s="11"/>
      <c r="N227" s="33" t="s">
        <v>951</v>
      </c>
      <c r="O227" s="36">
        <v>53.2</v>
      </c>
      <c r="P227" s="35" t="s">
        <v>460</v>
      </c>
      <c r="Q227" s="157">
        <f>[2]Ukraine!$F$225</f>
        <v>249</v>
      </c>
      <c r="R227" s="157">
        <f>[2]Ukraine!$G$225</f>
        <v>3176</v>
      </c>
      <c r="S227" s="157">
        <f>[2]Ukraine!$H$225</f>
        <v>3109</v>
      </c>
      <c r="T227" s="157">
        <f>[2]Ukraine!$I$225</f>
        <v>828960.6</v>
      </c>
      <c r="U227" s="157">
        <f>[2]Ukraine!$J$225</f>
        <v>74780.600000000006</v>
      </c>
      <c r="V227" s="11"/>
      <c r="W227" s="36" t="s">
        <v>1296</v>
      </c>
      <c r="X227" s="36">
        <v>53.2</v>
      </c>
      <c r="Y227" s="36" t="s">
        <v>460</v>
      </c>
      <c r="Z227" s="157">
        <f>[3]Ukraine!$F$225</f>
        <v>240</v>
      </c>
      <c r="AA227" s="157" t="str">
        <f>[3]Ukraine!$G$225</f>
        <v>к</v>
      </c>
      <c r="AB227" s="157" t="str">
        <f>[3]Ukraine!$H$225</f>
        <v>к</v>
      </c>
      <c r="AC227" s="157" t="str">
        <f>[3]Ukraine!$I$225</f>
        <v>к</v>
      </c>
      <c r="AD227" s="157" t="str">
        <f>[3]Ukraine!$J$225</f>
        <v>к</v>
      </c>
      <c r="AE227" s="11"/>
      <c r="AF227" s="37" t="s">
        <v>1296</v>
      </c>
      <c r="AG227" s="37">
        <v>53.2</v>
      </c>
      <c r="AH227" s="37" t="s">
        <v>460</v>
      </c>
      <c r="AI227" s="157">
        <f>[4]Ukraine!$F$225</f>
        <v>234</v>
      </c>
      <c r="AJ227" s="157">
        <f>[4]Ukraine!$G$225</f>
        <v>2390</v>
      </c>
      <c r="AK227" s="157">
        <f>[4]Ukraine!$H$225</f>
        <v>2323</v>
      </c>
      <c r="AL227" s="157">
        <f>[4]Ukraine!$I$225</f>
        <v>905820.4</v>
      </c>
      <c r="AM227" s="157">
        <f>[4]Ukraine!$J$225</f>
        <v>71116.800000000003</v>
      </c>
      <c r="AN227" s="11"/>
      <c r="AO227" s="11" t="s">
        <v>1296</v>
      </c>
      <c r="AP227" s="11">
        <v>53.2</v>
      </c>
      <c r="AQ227" s="11" t="s">
        <v>460</v>
      </c>
      <c r="AR227" s="157">
        <f>[5]Ukraine!$F$225</f>
        <v>206</v>
      </c>
      <c r="AS227" s="157">
        <f>[5]Ukraine!$G$225</f>
        <v>2887</v>
      </c>
      <c r="AT227" s="157">
        <f>[5]Ukraine!$H$225</f>
        <v>2805</v>
      </c>
      <c r="AU227" s="157">
        <f>[5]Ukraine!$I$225</f>
        <v>1150879.1000000001</v>
      </c>
      <c r="AV227" s="157">
        <f>[5]Ukraine!$J$225</f>
        <v>105873.8</v>
      </c>
      <c r="AW227" s="11"/>
      <c r="AX227" s="33" t="s">
        <v>1296</v>
      </c>
      <c r="AY227" s="33">
        <v>53.2</v>
      </c>
      <c r="AZ227" s="33" t="s">
        <v>460</v>
      </c>
      <c r="BA227" s="157">
        <f>[6]Ukraine!$F$225</f>
        <v>221</v>
      </c>
      <c r="BB227" s="157" t="str">
        <f>[6]Ukraine!$G$225</f>
        <v>к</v>
      </c>
      <c r="BC227" s="157" t="str">
        <f>[6]Ukraine!$H$225</f>
        <v>к</v>
      </c>
      <c r="BD227" s="157" t="str">
        <f>[6]Ukraine!$I$225</f>
        <v>к</v>
      </c>
      <c r="BE227" s="157" t="str">
        <f>[6]Ukraine!$J$225</f>
        <v>к</v>
      </c>
      <c r="BG227" s="2">
        <v>53.2</v>
      </c>
      <c r="BH227" s="2" t="s">
        <v>460</v>
      </c>
      <c r="BI227" s="1">
        <f t="shared" si="149"/>
        <v>216</v>
      </c>
      <c r="BJ227" s="1">
        <f t="shared" si="150"/>
        <v>249</v>
      </c>
      <c r="BK227" s="1">
        <f t="shared" si="151"/>
        <v>240</v>
      </c>
      <c r="BL227" s="1">
        <f t="shared" si="152"/>
        <v>234</v>
      </c>
      <c r="BM227" s="1">
        <f t="shared" si="153"/>
        <v>206</v>
      </c>
      <c r="BN227" s="1">
        <f t="shared" si="154"/>
        <v>221</v>
      </c>
      <c r="BP227" s="1">
        <f t="shared" si="163"/>
        <v>4857</v>
      </c>
      <c r="BQ227" s="1">
        <f t="shared" si="164"/>
        <v>3109</v>
      </c>
      <c r="BR227" s="1" t="str">
        <f t="shared" si="165"/>
        <v>к</v>
      </c>
      <c r="BS227" s="1">
        <f t="shared" si="166"/>
        <v>2323</v>
      </c>
      <c r="BT227" s="1">
        <f t="shared" si="167"/>
        <v>2805</v>
      </c>
      <c r="BU227" s="1" t="str">
        <f t="shared" si="168"/>
        <v>к</v>
      </c>
      <c r="BW227" s="40" t="str">
        <f t="shared" si="155"/>
        <v/>
      </c>
      <c r="BX227" s="40" t="str">
        <f t="shared" si="155"/>
        <v/>
      </c>
      <c r="BY227" s="40" t="str">
        <f t="shared" si="155"/>
        <v/>
      </c>
      <c r="BZ227" s="40" t="str">
        <f t="shared" si="155"/>
        <v/>
      </c>
      <c r="CA227" s="40" t="str">
        <f t="shared" si="142"/>
        <v/>
      </c>
      <c r="CB227" s="40" t="str">
        <f t="shared" si="142"/>
        <v/>
      </c>
      <c r="CD227" s="10">
        <f t="shared" si="156"/>
        <v>135090.29999999999</v>
      </c>
      <c r="CE227" s="10">
        <f t="shared" si="157"/>
        <v>74780.600000000006</v>
      </c>
      <c r="CF227" s="10" t="str">
        <f t="shared" si="158"/>
        <v>к</v>
      </c>
      <c r="CG227" s="10">
        <f t="shared" si="159"/>
        <v>71116.800000000003</v>
      </c>
      <c r="CH227" s="10">
        <f t="shared" si="160"/>
        <v>105873.8</v>
      </c>
      <c r="CI227" s="10" t="str">
        <f t="shared" si="161"/>
        <v>к</v>
      </c>
      <c r="CK227" s="40" t="str">
        <f t="shared" si="177"/>
        <v/>
      </c>
      <c r="CL227" s="40" t="str">
        <f t="shared" si="177"/>
        <v/>
      </c>
      <c r="CM227" s="40" t="str">
        <f t="shared" si="177"/>
        <v/>
      </c>
      <c r="CN227" s="40" t="str">
        <f t="shared" si="174"/>
        <v/>
      </c>
      <c r="CO227" s="40" t="str">
        <f t="shared" si="174"/>
        <v/>
      </c>
      <c r="CP227" s="40" t="str">
        <f t="shared" si="174"/>
        <v/>
      </c>
      <c r="CR227" s="9" t="str">
        <f t="shared" si="178"/>
        <v/>
      </c>
      <c r="CS227" s="9" t="str">
        <f t="shared" si="178"/>
        <v/>
      </c>
      <c r="CT227" s="9" t="str">
        <f t="shared" si="178"/>
        <v/>
      </c>
      <c r="CU227" s="9" t="str">
        <f t="shared" si="175"/>
        <v/>
      </c>
      <c r="CV227" s="9" t="str">
        <f t="shared" si="175"/>
        <v/>
      </c>
      <c r="CW227" s="9" t="str">
        <f t="shared" si="175"/>
        <v/>
      </c>
      <c r="CY227" s="9" t="str">
        <f t="shared" si="179"/>
        <v/>
      </c>
      <c r="CZ227" s="9" t="str">
        <f t="shared" si="179"/>
        <v/>
      </c>
      <c r="DA227" s="9" t="str">
        <f t="shared" si="179"/>
        <v/>
      </c>
      <c r="DB227" s="9" t="str">
        <f t="shared" si="176"/>
        <v/>
      </c>
      <c r="DC227" s="9" t="str">
        <f t="shared" si="176"/>
        <v/>
      </c>
      <c r="DD227" s="9" t="str">
        <f t="shared" si="176"/>
        <v/>
      </c>
      <c r="DF227" s="9" t="str">
        <f>IF($A227=2,IF(ISNUMBER(CR227/Ukraine!CR227),100*CR227/Ukraine!CR227,""),"")</f>
        <v/>
      </c>
      <c r="DG227" s="9" t="str">
        <f>IF($A227=2,IF(ISNUMBER(CS227/Ukraine!CS227),100*CS227/Ukraine!CS227,""),"")</f>
        <v/>
      </c>
      <c r="DH227" s="9" t="str">
        <f>IF($A227=2,IF(ISNUMBER(CT227/Ukraine!CT227),100*CT227/Ukraine!CT227,""),"")</f>
        <v/>
      </c>
      <c r="DI227" s="9" t="str">
        <f>IF($A227=2,IF(ISNUMBER(CU227/Ukraine!CU227),100*CU227/Ukraine!CU227,""),"")</f>
        <v/>
      </c>
      <c r="DJ227" s="9" t="str">
        <f>IF($A227=2,IF(ISNUMBER(CV227/Ukraine!CV227),100*CV227/Ukraine!CV227,""),"")</f>
        <v/>
      </c>
      <c r="DK227" s="9" t="str">
        <f>IF($A227=2,IF(ISNUMBER(CW227/Ukraine!CW227),100*CW227/Ukraine!CW227,""),"")</f>
        <v/>
      </c>
      <c r="DM227" s="40" t="str">
        <f t="shared" si="143"/>
        <v/>
      </c>
      <c r="DN227" s="40" t="str">
        <f t="shared" si="144"/>
        <v/>
      </c>
      <c r="DO227" s="40" t="str">
        <f t="shared" si="145"/>
        <v/>
      </c>
      <c r="DP227" s="40" t="str">
        <f t="shared" si="146"/>
        <v/>
      </c>
      <c r="DQ227" s="40" t="str">
        <f t="shared" si="147"/>
        <v/>
      </c>
      <c r="DR227" s="40" t="str">
        <f t="shared" si="148"/>
        <v/>
      </c>
      <c r="DT227" s="40" t="str">
        <f t="shared" si="169"/>
        <v/>
      </c>
      <c r="DU227" s="40" t="str">
        <f t="shared" si="170"/>
        <v/>
      </c>
      <c r="DV227" s="40" t="str">
        <f t="shared" si="171"/>
        <v/>
      </c>
      <c r="DW227" s="40" t="str">
        <f t="shared" si="172"/>
        <v/>
      </c>
      <c r="DX227" s="40" t="str">
        <f t="shared" si="173"/>
        <v/>
      </c>
      <c r="DY227" s="40" t="str">
        <f t="shared" si="162"/>
        <v/>
      </c>
    </row>
    <row r="228" spans="1:129" x14ac:dyDescent="0.2">
      <c r="A228" s="39" t="str">
        <f>'Industry selection'!C228</f>
        <v/>
      </c>
      <c r="B228" s="2" t="s">
        <v>462</v>
      </c>
      <c r="C228" s="2" t="s">
        <v>463</v>
      </c>
      <c r="E228" s="30" t="s">
        <v>461</v>
      </c>
      <c r="F228" s="31" t="s">
        <v>462</v>
      </c>
      <c r="G228" s="32" t="s">
        <v>463</v>
      </c>
      <c r="H228" s="157">
        <f>[1]Ukraine!$F$226</f>
        <v>8389</v>
      </c>
      <c r="I228" s="157">
        <f>[1]Ukraine!$G$226</f>
        <v>121020</v>
      </c>
      <c r="J228" s="157">
        <f>[1]Ukraine!$H$226</f>
        <v>118544</v>
      </c>
      <c r="K228" s="157">
        <f>[1]Ukraine!$I$226</f>
        <v>14679601.300000001</v>
      </c>
      <c r="L228" s="157">
        <f>[1]Ukraine!$J$226</f>
        <v>2831968.9</v>
      </c>
      <c r="M228" s="11"/>
      <c r="N228" s="33" t="s">
        <v>952</v>
      </c>
      <c r="O228" s="36" t="s">
        <v>462</v>
      </c>
      <c r="P228" s="35" t="s">
        <v>463</v>
      </c>
      <c r="Q228" s="157">
        <f>[2]Ukraine!$F$226</f>
        <v>8790</v>
      </c>
      <c r="R228" s="157">
        <f>[2]Ukraine!$G$226</f>
        <v>116764</v>
      </c>
      <c r="S228" s="157">
        <f>[2]Ukraine!$H$226</f>
        <v>114474</v>
      </c>
      <c r="T228" s="157">
        <f>[2]Ukraine!$I$226</f>
        <v>14738360.9</v>
      </c>
      <c r="U228" s="157">
        <f>[2]Ukraine!$J$226</f>
        <v>2697824.3</v>
      </c>
      <c r="V228" s="11"/>
      <c r="W228" s="36" t="s">
        <v>1297</v>
      </c>
      <c r="X228" s="36" t="s">
        <v>462</v>
      </c>
      <c r="Y228" s="36" t="s">
        <v>463</v>
      </c>
      <c r="Z228" s="157">
        <f>[3]Ukraine!$F$226</f>
        <v>7885</v>
      </c>
      <c r="AA228" s="157">
        <f>[3]Ukraine!$G$226</f>
        <v>101536</v>
      </c>
      <c r="AB228" s="157">
        <f>[3]Ukraine!$H$226</f>
        <v>99293</v>
      </c>
      <c r="AC228" s="157">
        <f>[3]Ukraine!$I$226</f>
        <v>14346267.199999999</v>
      </c>
      <c r="AD228" s="157">
        <f>[3]Ukraine!$J$226</f>
        <v>2492376.9</v>
      </c>
      <c r="AE228" s="11"/>
      <c r="AF228" s="37" t="s">
        <v>1297</v>
      </c>
      <c r="AG228" s="37" t="s">
        <v>462</v>
      </c>
      <c r="AH228" s="37" t="s">
        <v>463</v>
      </c>
      <c r="AI228" s="157">
        <f>[4]Ukraine!$F$226</f>
        <v>7700</v>
      </c>
      <c r="AJ228" s="157">
        <f>[4]Ukraine!$G$226</f>
        <v>87854</v>
      </c>
      <c r="AK228" s="157">
        <f>[4]Ukraine!$H$226</f>
        <v>85500</v>
      </c>
      <c r="AL228" s="157">
        <f>[4]Ukraine!$I$226</f>
        <v>18250036.600000001</v>
      </c>
      <c r="AM228" s="157">
        <f>[4]Ukraine!$J$226</f>
        <v>2599726.2999999998</v>
      </c>
      <c r="AN228" s="11"/>
      <c r="AO228" s="11" t="s">
        <v>1297</v>
      </c>
      <c r="AP228" s="11" t="s">
        <v>462</v>
      </c>
      <c r="AQ228" s="11" t="s">
        <v>463</v>
      </c>
      <c r="AR228" s="157">
        <f>[5]Ukraine!$F$226</f>
        <v>6544</v>
      </c>
      <c r="AS228" s="157">
        <f>[5]Ukraine!$G$226</f>
        <v>90264</v>
      </c>
      <c r="AT228" s="157">
        <f>[5]Ukraine!$H$226</f>
        <v>88708</v>
      </c>
      <c r="AU228" s="157">
        <f>[5]Ukraine!$I$226</f>
        <v>23083768</v>
      </c>
      <c r="AV228" s="157">
        <f>[5]Ukraine!$J$226</f>
        <v>3187136.4</v>
      </c>
      <c r="AW228" s="11"/>
      <c r="AX228" s="33" t="s">
        <v>1297</v>
      </c>
      <c r="AY228" s="33" t="s">
        <v>462</v>
      </c>
      <c r="AZ228" s="33" t="s">
        <v>463</v>
      </c>
      <c r="BA228" s="157">
        <f>[6]Ukraine!$F$226</f>
        <v>7285</v>
      </c>
      <c r="BB228" s="157">
        <f>[6]Ukraine!$G$226</f>
        <v>92881</v>
      </c>
      <c r="BC228" s="157">
        <f>[6]Ukraine!$H$226</f>
        <v>91325</v>
      </c>
      <c r="BD228" s="157">
        <f>[6]Ukraine!$I$226</f>
        <v>29548159.699999999</v>
      </c>
      <c r="BE228" s="157">
        <f>[6]Ukraine!$J$226</f>
        <v>4837010.9000000004</v>
      </c>
      <c r="BG228" s="2" t="s">
        <v>462</v>
      </c>
      <c r="BH228" s="2" t="s">
        <v>463</v>
      </c>
      <c r="BI228" s="1">
        <f t="shared" si="149"/>
        <v>8389</v>
      </c>
      <c r="BJ228" s="1">
        <f t="shared" si="150"/>
        <v>8790</v>
      </c>
      <c r="BK228" s="1">
        <f t="shared" si="151"/>
        <v>7885</v>
      </c>
      <c r="BL228" s="1">
        <f t="shared" si="152"/>
        <v>7700</v>
      </c>
      <c r="BM228" s="1">
        <f t="shared" si="153"/>
        <v>6544</v>
      </c>
      <c r="BN228" s="1">
        <f t="shared" si="154"/>
        <v>7285</v>
      </c>
      <c r="BP228" s="1">
        <f t="shared" si="163"/>
        <v>118544</v>
      </c>
      <c r="BQ228" s="1">
        <f t="shared" si="164"/>
        <v>114474</v>
      </c>
      <c r="BR228" s="1">
        <f t="shared" si="165"/>
        <v>99293</v>
      </c>
      <c r="BS228" s="1">
        <f t="shared" si="166"/>
        <v>85500</v>
      </c>
      <c r="BT228" s="1">
        <f t="shared" si="167"/>
        <v>88708</v>
      </c>
      <c r="BU228" s="1">
        <f t="shared" si="168"/>
        <v>91325</v>
      </c>
      <c r="BW228" s="40" t="str">
        <f t="shared" si="155"/>
        <v/>
      </c>
      <c r="BX228" s="40" t="str">
        <f t="shared" si="155"/>
        <v/>
      </c>
      <c r="BY228" s="40" t="str">
        <f t="shared" si="155"/>
        <v/>
      </c>
      <c r="BZ228" s="40" t="str">
        <f t="shared" si="155"/>
        <v/>
      </c>
      <c r="CA228" s="40" t="str">
        <f t="shared" si="142"/>
        <v/>
      </c>
      <c r="CB228" s="40" t="str">
        <f t="shared" si="142"/>
        <v/>
      </c>
      <c r="CD228" s="10">
        <f t="shared" si="156"/>
        <v>2831968.9</v>
      </c>
      <c r="CE228" s="10">
        <f t="shared" si="157"/>
        <v>2697824.3</v>
      </c>
      <c r="CF228" s="10">
        <f t="shared" si="158"/>
        <v>2492376.9</v>
      </c>
      <c r="CG228" s="10">
        <f t="shared" si="159"/>
        <v>2599726.2999999998</v>
      </c>
      <c r="CH228" s="10">
        <f t="shared" si="160"/>
        <v>3187136.4</v>
      </c>
      <c r="CI228" s="10">
        <f t="shared" si="161"/>
        <v>4837010.9000000004</v>
      </c>
      <c r="CK228" s="40" t="str">
        <f t="shared" si="177"/>
        <v/>
      </c>
      <c r="CL228" s="40" t="str">
        <f t="shared" si="177"/>
        <v/>
      </c>
      <c r="CM228" s="40" t="str">
        <f t="shared" si="177"/>
        <v/>
      </c>
      <c r="CN228" s="40" t="str">
        <f t="shared" si="174"/>
        <v/>
      </c>
      <c r="CO228" s="40" t="str">
        <f t="shared" si="174"/>
        <v/>
      </c>
      <c r="CP228" s="40" t="str">
        <f t="shared" si="174"/>
        <v/>
      </c>
      <c r="CR228" s="9" t="str">
        <f t="shared" si="178"/>
        <v/>
      </c>
      <c r="CS228" s="9" t="str">
        <f t="shared" si="178"/>
        <v/>
      </c>
      <c r="CT228" s="9" t="str">
        <f t="shared" si="178"/>
        <v/>
      </c>
      <c r="CU228" s="9" t="str">
        <f t="shared" si="175"/>
        <v/>
      </c>
      <c r="CV228" s="9" t="str">
        <f t="shared" si="175"/>
        <v/>
      </c>
      <c r="CW228" s="9" t="str">
        <f t="shared" si="175"/>
        <v/>
      </c>
      <c r="CY228" s="9" t="str">
        <f t="shared" si="179"/>
        <v/>
      </c>
      <c r="CZ228" s="9" t="str">
        <f t="shared" si="179"/>
        <v/>
      </c>
      <c r="DA228" s="9" t="str">
        <f t="shared" si="179"/>
        <v/>
      </c>
      <c r="DB228" s="9" t="str">
        <f t="shared" si="176"/>
        <v/>
      </c>
      <c r="DC228" s="9" t="str">
        <f t="shared" si="176"/>
        <v/>
      </c>
      <c r="DD228" s="9" t="str">
        <f t="shared" si="176"/>
        <v/>
      </c>
      <c r="DF228" s="9" t="str">
        <f>IF($A228=2,IF(ISNUMBER(CR228/Ukraine!CR228),100*CR228/Ukraine!CR228,""),"")</f>
        <v/>
      </c>
      <c r="DG228" s="9" t="str">
        <f>IF($A228=2,IF(ISNUMBER(CS228/Ukraine!CS228),100*CS228/Ukraine!CS228,""),"")</f>
        <v/>
      </c>
      <c r="DH228" s="9" t="str">
        <f>IF($A228=2,IF(ISNUMBER(CT228/Ukraine!CT228),100*CT228/Ukraine!CT228,""),"")</f>
        <v/>
      </c>
      <c r="DI228" s="9" t="str">
        <f>IF($A228=2,IF(ISNUMBER(CU228/Ukraine!CU228),100*CU228/Ukraine!CU228,""),"")</f>
        <v/>
      </c>
      <c r="DJ228" s="9" t="str">
        <f>IF($A228=2,IF(ISNUMBER(CV228/Ukraine!CV228),100*CV228/Ukraine!CV228,""),"")</f>
        <v/>
      </c>
      <c r="DK228" s="9" t="str">
        <f>IF($A228=2,IF(ISNUMBER(CW228/Ukraine!CW228),100*CW228/Ukraine!CW228,""),"")</f>
        <v/>
      </c>
      <c r="DM228" s="40" t="str">
        <f t="shared" si="143"/>
        <v/>
      </c>
      <c r="DN228" s="40" t="str">
        <f t="shared" si="144"/>
        <v/>
      </c>
      <c r="DO228" s="40" t="str">
        <f t="shared" si="145"/>
        <v/>
      </c>
      <c r="DP228" s="40" t="str">
        <f t="shared" si="146"/>
        <v/>
      </c>
      <c r="DQ228" s="40" t="str">
        <f t="shared" si="147"/>
        <v/>
      </c>
      <c r="DR228" s="40" t="str">
        <f t="shared" si="148"/>
        <v/>
      </c>
      <c r="DT228" s="40" t="str">
        <f t="shared" si="169"/>
        <v/>
      </c>
      <c r="DU228" s="40" t="str">
        <f t="shared" si="170"/>
        <v/>
      </c>
      <c r="DV228" s="40" t="str">
        <f t="shared" si="171"/>
        <v/>
      </c>
      <c r="DW228" s="40" t="str">
        <f t="shared" si="172"/>
        <v/>
      </c>
      <c r="DX228" s="40" t="str">
        <f t="shared" si="173"/>
        <v/>
      </c>
      <c r="DY228" s="40" t="str">
        <f t="shared" si="162"/>
        <v/>
      </c>
    </row>
    <row r="229" spans="1:129" x14ac:dyDescent="0.2">
      <c r="A229" s="39" t="str">
        <f>'Industry selection'!C229</f>
        <v/>
      </c>
      <c r="B229" s="2">
        <v>55</v>
      </c>
      <c r="C229" s="2" t="s">
        <v>465</v>
      </c>
      <c r="E229" s="30" t="s">
        <v>464</v>
      </c>
      <c r="F229" s="31">
        <v>55</v>
      </c>
      <c r="G229" s="32" t="s">
        <v>465</v>
      </c>
      <c r="H229" s="157">
        <f>[1]Ukraine!$F$227</f>
        <v>1688</v>
      </c>
      <c r="I229" s="157">
        <f>[1]Ukraine!$G$227</f>
        <v>34251</v>
      </c>
      <c r="J229" s="157">
        <f>[1]Ukraine!$H$227</f>
        <v>33649</v>
      </c>
      <c r="K229" s="157">
        <f>[1]Ukraine!$I$227</f>
        <v>4284833.5</v>
      </c>
      <c r="L229" s="157">
        <f>[1]Ukraine!$J$227</f>
        <v>941431.5</v>
      </c>
      <c r="M229" s="11"/>
      <c r="N229" s="33" t="s">
        <v>953</v>
      </c>
      <c r="O229" s="36">
        <v>55</v>
      </c>
      <c r="P229" s="35" t="s">
        <v>465</v>
      </c>
      <c r="Q229" s="157">
        <f>[2]Ukraine!$F$227</f>
        <v>1894</v>
      </c>
      <c r="R229" s="157">
        <f>[2]Ukraine!$G$227</f>
        <v>33414</v>
      </c>
      <c r="S229" s="157">
        <f>[2]Ukraine!$H$227</f>
        <v>32963</v>
      </c>
      <c r="T229" s="157">
        <f>[2]Ukraine!$I$227</f>
        <v>4727332</v>
      </c>
      <c r="U229" s="157">
        <f>[2]Ukraine!$J$227</f>
        <v>967907.8</v>
      </c>
      <c r="V229" s="11"/>
      <c r="W229" s="36" t="s">
        <v>1298</v>
      </c>
      <c r="X229" s="36">
        <v>55</v>
      </c>
      <c r="Y229" s="36" t="s">
        <v>465</v>
      </c>
      <c r="Z229" s="157">
        <f>[3]Ukraine!$F$227</f>
        <v>1785</v>
      </c>
      <c r="AA229" s="157">
        <f>[3]Ukraine!$G$227</f>
        <v>29598</v>
      </c>
      <c r="AB229" s="157">
        <f>[3]Ukraine!$H$227</f>
        <v>29125</v>
      </c>
      <c r="AC229" s="157">
        <f>[3]Ukraine!$I$227</f>
        <v>3858570.1</v>
      </c>
      <c r="AD229" s="157">
        <f>[3]Ukraine!$J$227</f>
        <v>849019.3</v>
      </c>
      <c r="AE229" s="11"/>
      <c r="AF229" s="37" t="s">
        <v>1298</v>
      </c>
      <c r="AG229" s="37">
        <v>55</v>
      </c>
      <c r="AH229" s="37" t="s">
        <v>465</v>
      </c>
      <c r="AI229" s="157">
        <f>[4]Ukraine!$F$227</f>
        <v>1772</v>
      </c>
      <c r="AJ229" s="157">
        <f>[4]Ukraine!$G$227</f>
        <v>26186</v>
      </c>
      <c r="AK229" s="157">
        <f>[4]Ukraine!$H$227</f>
        <v>25648</v>
      </c>
      <c r="AL229" s="157">
        <f>[4]Ukraine!$I$227</f>
        <v>5136271.7</v>
      </c>
      <c r="AM229" s="157">
        <f>[4]Ukraine!$J$227</f>
        <v>988211.6</v>
      </c>
      <c r="AN229" s="11"/>
      <c r="AO229" s="11" t="s">
        <v>1298</v>
      </c>
      <c r="AP229" s="11">
        <v>55</v>
      </c>
      <c r="AQ229" s="11" t="s">
        <v>465</v>
      </c>
      <c r="AR229" s="157">
        <f>[5]Ukraine!$F$227</f>
        <v>1541</v>
      </c>
      <c r="AS229" s="157">
        <f>[5]Ukraine!$G$227</f>
        <v>26811</v>
      </c>
      <c r="AT229" s="157">
        <f>[5]Ukraine!$H$227</f>
        <v>26385</v>
      </c>
      <c r="AU229" s="157">
        <f>[5]Ukraine!$I$227</f>
        <v>7113861.7999999998</v>
      </c>
      <c r="AV229" s="157">
        <f>[5]Ukraine!$J$227</f>
        <v>1192928.8</v>
      </c>
      <c r="AW229" s="11"/>
      <c r="AX229" s="33" t="s">
        <v>1298</v>
      </c>
      <c r="AY229" s="33">
        <v>55</v>
      </c>
      <c r="AZ229" s="33" t="s">
        <v>465</v>
      </c>
      <c r="BA229" s="157">
        <f>[6]Ukraine!$F$227</f>
        <v>1726</v>
      </c>
      <c r="BB229" s="157">
        <f>[6]Ukraine!$G$227</f>
        <v>27515</v>
      </c>
      <c r="BC229" s="157">
        <f>[6]Ukraine!$H$227</f>
        <v>27169</v>
      </c>
      <c r="BD229" s="157">
        <f>[6]Ukraine!$I$227</f>
        <v>8894504.4000000004</v>
      </c>
      <c r="BE229" s="157">
        <f>[6]Ukraine!$J$227</f>
        <v>1689176.3</v>
      </c>
      <c r="BG229" s="2">
        <v>55</v>
      </c>
      <c r="BH229" s="2" t="s">
        <v>465</v>
      </c>
      <c r="BI229" s="1">
        <f t="shared" si="149"/>
        <v>1688</v>
      </c>
      <c r="BJ229" s="1">
        <f t="shared" si="150"/>
        <v>1894</v>
      </c>
      <c r="BK229" s="1">
        <f t="shared" si="151"/>
        <v>1785</v>
      </c>
      <c r="BL229" s="1">
        <f t="shared" si="152"/>
        <v>1772</v>
      </c>
      <c r="BM229" s="1">
        <f t="shared" si="153"/>
        <v>1541</v>
      </c>
      <c r="BN229" s="1">
        <f t="shared" si="154"/>
        <v>1726</v>
      </c>
      <c r="BP229" s="1">
        <f t="shared" si="163"/>
        <v>33649</v>
      </c>
      <c r="BQ229" s="1">
        <f t="shared" si="164"/>
        <v>32963</v>
      </c>
      <c r="BR229" s="1">
        <f t="shared" si="165"/>
        <v>29125</v>
      </c>
      <c r="BS229" s="1">
        <f t="shared" si="166"/>
        <v>25648</v>
      </c>
      <c r="BT229" s="1">
        <f t="shared" si="167"/>
        <v>26385</v>
      </c>
      <c r="BU229" s="1">
        <f t="shared" si="168"/>
        <v>27169</v>
      </c>
      <c r="BW229" s="40" t="str">
        <f t="shared" si="155"/>
        <v/>
      </c>
      <c r="BX229" s="40" t="str">
        <f t="shared" si="155"/>
        <v/>
      </c>
      <c r="BY229" s="40" t="str">
        <f t="shared" si="155"/>
        <v/>
      </c>
      <c r="BZ229" s="40" t="str">
        <f t="shared" si="155"/>
        <v/>
      </c>
      <c r="CA229" s="40" t="str">
        <f t="shared" si="142"/>
        <v/>
      </c>
      <c r="CB229" s="40" t="str">
        <f t="shared" si="142"/>
        <v/>
      </c>
      <c r="CD229" s="10">
        <f t="shared" si="156"/>
        <v>941431.5</v>
      </c>
      <c r="CE229" s="10">
        <f t="shared" si="157"/>
        <v>967907.8</v>
      </c>
      <c r="CF229" s="10">
        <f t="shared" si="158"/>
        <v>849019.3</v>
      </c>
      <c r="CG229" s="10">
        <f t="shared" si="159"/>
        <v>988211.6</v>
      </c>
      <c r="CH229" s="10">
        <f t="shared" si="160"/>
        <v>1192928.8</v>
      </c>
      <c r="CI229" s="10">
        <f t="shared" si="161"/>
        <v>1689176.3</v>
      </c>
      <c r="CK229" s="40" t="str">
        <f t="shared" si="177"/>
        <v/>
      </c>
      <c r="CL229" s="40" t="str">
        <f t="shared" si="177"/>
        <v/>
      </c>
      <c r="CM229" s="40" t="str">
        <f t="shared" si="177"/>
        <v/>
      </c>
      <c r="CN229" s="40" t="str">
        <f t="shared" si="174"/>
        <v/>
      </c>
      <c r="CO229" s="40" t="str">
        <f t="shared" si="174"/>
        <v/>
      </c>
      <c r="CP229" s="40" t="str">
        <f t="shared" si="174"/>
        <v/>
      </c>
      <c r="CR229" s="9" t="str">
        <f t="shared" si="178"/>
        <v/>
      </c>
      <c r="CS229" s="9" t="str">
        <f t="shared" si="178"/>
        <v/>
      </c>
      <c r="CT229" s="9" t="str">
        <f t="shared" si="178"/>
        <v/>
      </c>
      <c r="CU229" s="9" t="str">
        <f t="shared" si="175"/>
        <v/>
      </c>
      <c r="CV229" s="9" t="str">
        <f t="shared" si="175"/>
        <v/>
      </c>
      <c r="CW229" s="9" t="str">
        <f t="shared" si="175"/>
        <v/>
      </c>
      <c r="CY229" s="9" t="str">
        <f t="shared" si="179"/>
        <v/>
      </c>
      <c r="CZ229" s="9" t="str">
        <f t="shared" si="179"/>
        <v/>
      </c>
      <c r="DA229" s="9" t="str">
        <f t="shared" si="179"/>
        <v/>
      </c>
      <c r="DB229" s="9" t="str">
        <f t="shared" si="176"/>
        <v/>
      </c>
      <c r="DC229" s="9" t="str">
        <f t="shared" si="176"/>
        <v/>
      </c>
      <c r="DD229" s="9" t="str">
        <f t="shared" si="176"/>
        <v/>
      </c>
      <c r="DF229" s="9" t="str">
        <f>IF($A229=2,IF(ISNUMBER(CR229/Ukraine!CR229),100*CR229/Ukraine!CR229,""),"")</f>
        <v/>
      </c>
      <c r="DG229" s="9" t="str">
        <f>IF($A229=2,IF(ISNUMBER(CS229/Ukraine!CS229),100*CS229/Ukraine!CS229,""),"")</f>
        <v/>
      </c>
      <c r="DH229" s="9" t="str">
        <f>IF($A229=2,IF(ISNUMBER(CT229/Ukraine!CT229),100*CT229/Ukraine!CT229,""),"")</f>
        <v/>
      </c>
      <c r="DI229" s="9" t="str">
        <f>IF($A229=2,IF(ISNUMBER(CU229/Ukraine!CU229),100*CU229/Ukraine!CU229,""),"")</f>
        <v/>
      </c>
      <c r="DJ229" s="9" t="str">
        <f>IF($A229=2,IF(ISNUMBER(CV229/Ukraine!CV229),100*CV229/Ukraine!CV229,""),"")</f>
        <v/>
      </c>
      <c r="DK229" s="9" t="str">
        <f>IF($A229=2,IF(ISNUMBER(CW229/Ukraine!CW229),100*CW229/Ukraine!CW229,""),"")</f>
        <v/>
      </c>
      <c r="DM229" s="40" t="str">
        <f t="shared" si="143"/>
        <v/>
      </c>
      <c r="DN229" s="40" t="str">
        <f t="shared" si="144"/>
        <v/>
      </c>
      <c r="DO229" s="40" t="str">
        <f t="shared" si="145"/>
        <v/>
      </c>
      <c r="DP229" s="40" t="str">
        <f t="shared" si="146"/>
        <v/>
      </c>
      <c r="DQ229" s="40" t="str">
        <f t="shared" si="147"/>
        <v/>
      </c>
      <c r="DR229" s="40" t="str">
        <f t="shared" si="148"/>
        <v/>
      </c>
      <c r="DT229" s="40" t="str">
        <f t="shared" si="169"/>
        <v/>
      </c>
      <c r="DU229" s="40" t="str">
        <f t="shared" si="170"/>
        <v/>
      </c>
      <c r="DV229" s="40" t="str">
        <f t="shared" si="171"/>
        <v/>
      </c>
      <c r="DW229" s="40" t="str">
        <f t="shared" si="172"/>
        <v/>
      </c>
      <c r="DX229" s="40" t="str">
        <f t="shared" si="173"/>
        <v/>
      </c>
      <c r="DY229" s="40" t="str">
        <f t="shared" si="162"/>
        <v/>
      </c>
    </row>
    <row r="230" spans="1:129" x14ac:dyDescent="0.2">
      <c r="A230" s="39">
        <f>'Industry selection'!C230</f>
        <v>2</v>
      </c>
      <c r="B230" s="2">
        <v>55.1</v>
      </c>
      <c r="C230" s="2" t="s">
        <v>467</v>
      </c>
      <c r="E230" s="30" t="s">
        <v>466</v>
      </c>
      <c r="F230" s="31">
        <v>55.1</v>
      </c>
      <c r="G230" s="32" t="s">
        <v>467</v>
      </c>
      <c r="H230" s="157">
        <f>[1]Ukraine!$F$228</f>
        <v>992</v>
      </c>
      <c r="I230" s="157">
        <f>[1]Ukraine!$G$228</f>
        <v>26917</v>
      </c>
      <c r="J230" s="157">
        <f>[1]Ukraine!$H$228</f>
        <v>26566</v>
      </c>
      <c r="K230" s="157">
        <f>[1]Ukraine!$I$228</f>
        <v>3585471.1</v>
      </c>
      <c r="L230" s="157">
        <f>[1]Ukraine!$J$228</f>
        <v>795204.5</v>
      </c>
      <c r="M230" s="11"/>
      <c r="N230" s="33" t="s">
        <v>954</v>
      </c>
      <c r="O230" s="36">
        <v>55.1</v>
      </c>
      <c r="P230" s="35" t="s">
        <v>467</v>
      </c>
      <c r="Q230" s="157">
        <f>[2]Ukraine!$F$228</f>
        <v>1147</v>
      </c>
      <c r="R230" s="157">
        <f>[2]Ukraine!$G$228</f>
        <v>25996</v>
      </c>
      <c r="S230" s="157">
        <f>[2]Ukraine!$H$228</f>
        <v>25699</v>
      </c>
      <c r="T230" s="157">
        <f>[2]Ukraine!$I$228</f>
        <v>3971012.7</v>
      </c>
      <c r="U230" s="157">
        <f>[2]Ukraine!$J$228</f>
        <v>815986.7</v>
      </c>
      <c r="V230" s="11"/>
      <c r="W230" s="36" t="s">
        <v>1299</v>
      </c>
      <c r="X230" s="36">
        <v>55.1</v>
      </c>
      <c r="Y230" s="36" t="s">
        <v>467</v>
      </c>
      <c r="Z230" s="157">
        <f>[3]Ukraine!$F$228</f>
        <v>1075</v>
      </c>
      <c r="AA230" s="157">
        <f>[3]Ukraine!$G$228</f>
        <v>23140</v>
      </c>
      <c r="AB230" s="157">
        <f>[3]Ukraine!$H$228</f>
        <v>22864</v>
      </c>
      <c r="AC230" s="157">
        <f>[3]Ukraine!$I$228</f>
        <v>3176561.8</v>
      </c>
      <c r="AD230" s="157">
        <f>[3]Ukraine!$J$228</f>
        <v>698135.1</v>
      </c>
      <c r="AE230" s="11"/>
      <c r="AF230" s="37" t="s">
        <v>1299</v>
      </c>
      <c r="AG230" s="37">
        <v>55.1</v>
      </c>
      <c r="AH230" s="37" t="s">
        <v>467</v>
      </c>
      <c r="AI230" s="157">
        <f>[4]Ukraine!$F$228</f>
        <v>1073</v>
      </c>
      <c r="AJ230" s="157">
        <f>[4]Ukraine!$G$228</f>
        <v>20842</v>
      </c>
      <c r="AK230" s="157">
        <f>[4]Ukraine!$H$228</f>
        <v>20556</v>
      </c>
      <c r="AL230" s="157">
        <f>[4]Ukraine!$I$228</f>
        <v>4501250.5</v>
      </c>
      <c r="AM230" s="157">
        <f>[4]Ukraine!$J$228</f>
        <v>846600.7</v>
      </c>
      <c r="AN230" s="11"/>
      <c r="AO230" s="11" t="s">
        <v>1299</v>
      </c>
      <c r="AP230" s="11">
        <v>55.1</v>
      </c>
      <c r="AQ230" s="11" t="s">
        <v>467</v>
      </c>
      <c r="AR230" s="157">
        <f>[5]Ukraine!$F$228</f>
        <v>930</v>
      </c>
      <c r="AS230" s="157">
        <f>[5]Ukraine!$G$228</f>
        <v>21285</v>
      </c>
      <c r="AT230" s="157">
        <f>[5]Ukraine!$H$228</f>
        <v>21034</v>
      </c>
      <c r="AU230" s="157">
        <f>[5]Ukraine!$I$228</f>
        <v>6352042.5</v>
      </c>
      <c r="AV230" s="157">
        <f>[5]Ukraine!$J$228</f>
        <v>1026015.8</v>
      </c>
      <c r="AW230" s="11"/>
      <c r="AX230" s="33" t="s">
        <v>1299</v>
      </c>
      <c r="AY230" s="33">
        <v>55.1</v>
      </c>
      <c r="AZ230" s="33" t="s">
        <v>467</v>
      </c>
      <c r="BA230" s="157">
        <f>[6]Ukraine!$F$228</f>
        <v>1040</v>
      </c>
      <c r="BB230" s="157">
        <f>[6]Ukraine!$G$228</f>
        <v>22242</v>
      </c>
      <c r="BC230" s="157">
        <f>[6]Ukraine!$H$228</f>
        <v>22008</v>
      </c>
      <c r="BD230" s="157">
        <f>[6]Ukraine!$I$228</f>
        <v>7895318</v>
      </c>
      <c r="BE230" s="157">
        <f>[6]Ukraine!$J$228</f>
        <v>1444366.7</v>
      </c>
      <c r="BG230" s="2">
        <v>55.1</v>
      </c>
      <c r="BH230" s="2" t="s">
        <v>467</v>
      </c>
      <c r="BI230" s="1">
        <f t="shared" si="149"/>
        <v>992</v>
      </c>
      <c r="BJ230" s="1">
        <f t="shared" si="150"/>
        <v>1147</v>
      </c>
      <c r="BK230" s="1">
        <f t="shared" si="151"/>
        <v>1075</v>
      </c>
      <c r="BL230" s="1">
        <f t="shared" si="152"/>
        <v>1073</v>
      </c>
      <c r="BM230" s="1">
        <f t="shared" si="153"/>
        <v>930</v>
      </c>
      <c r="BN230" s="1">
        <f t="shared" si="154"/>
        <v>1040</v>
      </c>
      <c r="BP230" s="1">
        <f t="shared" si="163"/>
        <v>26566</v>
      </c>
      <c r="BQ230" s="1">
        <f t="shared" si="164"/>
        <v>25699</v>
      </c>
      <c r="BR230" s="1">
        <f t="shared" si="165"/>
        <v>22864</v>
      </c>
      <c r="BS230" s="1">
        <f t="shared" si="166"/>
        <v>20556</v>
      </c>
      <c r="BT230" s="1">
        <f t="shared" si="167"/>
        <v>21034</v>
      </c>
      <c r="BU230" s="1">
        <f t="shared" si="168"/>
        <v>22008</v>
      </c>
      <c r="BW230" s="40">
        <f t="shared" si="155"/>
        <v>3.6438227082603238E-3</v>
      </c>
      <c r="BX230" s="40">
        <f t="shared" si="155"/>
        <v>3.6630402107712683E-3</v>
      </c>
      <c r="BY230" s="40">
        <f t="shared" si="155"/>
        <v>3.6919179710856813E-3</v>
      </c>
      <c r="BZ230" s="40">
        <f t="shared" si="155"/>
        <v>3.5575585138418724E-3</v>
      </c>
      <c r="CA230" s="40">
        <f t="shared" si="142"/>
        <v>3.6812171643357018E-3</v>
      </c>
      <c r="CB230" s="40">
        <f t="shared" si="142"/>
        <v>3.8511982934893783E-3</v>
      </c>
      <c r="CD230" s="10">
        <f t="shared" si="156"/>
        <v>795204.5</v>
      </c>
      <c r="CE230" s="10">
        <f t="shared" si="157"/>
        <v>815986.7</v>
      </c>
      <c r="CF230" s="10">
        <f t="shared" si="158"/>
        <v>698135.1</v>
      </c>
      <c r="CG230" s="10">
        <f t="shared" si="159"/>
        <v>846600.7</v>
      </c>
      <c r="CH230" s="10">
        <f t="shared" si="160"/>
        <v>1026015.8</v>
      </c>
      <c r="CI230" s="10">
        <f t="shared" si="161"/>
        <v>1444366.7</v>
      </c>
      <c r="CK230" s="40">
        <f t="shared" si="177"/>
        <v>2.9861041920831986E-3</v>
      </c>
      <c r="CL230" s="40">
        <f t="shared" si="177"/>
        <v>3.0234668119128228E-3</v>
      </c>
      <c r="CM230" s="40">
        <f t="shared" si="177"/>
        <v>2.6695230603294338E-3</v>
      </c>
      <c r="CN230" s="40">
        <f t="shared" si="174"/>
        <v>2.8620072270828835E-3</v>
      </c>
      <c r="CO230" s="40">
        <f t="shared" si="174"/>
        <v>2.8434776048169184E-3</v>
      </c>
      <c r="CP230" s="40">
        <f t="shared" si="174"/>
        <v>3.0551489262490351E-3</v>
      </c>
      <c r="CR230" s="9">
        <f t="shared" si="178"/>
        <v>29.933166453361441</v>
      </c>
      <c r="CS230" s="9">
        <f t="shared" si="178"/>
        <v>31.75169072726565</v>
      </c>
      <c r="CT230" s="9">
        <f t="shared" si="178"/>
        <v>30.534250349895032</v>
      </c>
      <c r="CU230" s="9">
        <f t="shared" si="175"/>
        <v>41.185089511578127</v>
      </c>
      <c r="CV230" s="9">
        <f t="shared" si="175"/>
        <v>48.778919844061996</v>
      </c>
      <c r="CW230" s="9">
        <f t="shared" si="175"/>
        <v>65.629166666666663</v>
      </c>
      <c r="CY230" s="9">
        <f t="shared" si="179"/>
        <v>81.949766252729106</v>
      </c>
      <c r="CZ230" s="9">
        <f t="shared" si="179"/>
        <v>82.539820420814323</v>
      </c>
      <c r="DA230" s="9">
        <f t="shared" si="179"/>
        <v>72.307214874127013</v>
      </c>
      <c r="DB230" s="9">
        <f t="shared" si="176"/>
        <v>80.44863397038408</v>
      </c>
      <c r="DC230" s="9">
        <f t="shared" si="176"/>
        <v>77.242865005766134</v>
      </c>
      <c r="DD230" s="9">
        <f t="shared" si="176"/>
        <v>79.329826548113601</v>
      </c>
      <c r="DF230" s="9">
        <f>IF($A230=2,IF(ISNUMBER(CR230/Ukraine!CR230),100*CR230/Ukraine!CR230,""),"")</f>
        <v>100</v>
      </c>
      <c r="DG230" s="9">
        <f>IF($A230=2,IF(ISNUMBER(CS230/Ukraine!CS230),100*CS230/Ukraine!CS230,""),"")</f>
        <v>100</v>
      </c>
      <c r="DH230" s="9">
        <f>IF($A230=2,IF(ISNUMBER(CT230/Ukraine!CT230),100*CT230/Ukraine!CT230,""),"")</f>
        <v>100</v>
      </c>
      <c r="DI230" s="9">
        <f>IF($A230=2,IF(ISNUMBER(CU230/Ukraine!CU230),100*CU230/Ukraine!CU230,""),"")</f>
        <v>100</v>
      </c>
      <c r="DJ230" s="9">
        <f>IF($A230=2,IF(ISNUMBER(CV230/Ukraine!CV230),100*CV230/Ukraine!CV230,""),"")</f>
        <v>100</v>
      </c>
      <c r="DK230" s="9">
        <f>IF($A230=2,IF(ISNUMBER(CW230/Ukraine!CW230),100*CW230/Ukraine!CW230,""),"")</f>
        <v>100</v>
      </c>
      <c r="DM230" s="40">
        <f t="shared" si="143"/>
        <v>-3.2635699766618953E-2</v>
      </c>
      <c r="DN230" s="40">
        <f t="shared" si="144"/>
        <v>-0.11031557648157519</v>
      </c>
      <c r="DO230" s="40">
        <f t="shared" si="145"/>
        <v>-0.10094471658502446</v>
      </c>
      <c r="DP230" s="40">
        <f t="shared" si="146"/>
        <v>2.3253551274567075E-2</v>
      </c>
      <c r="DQ230" s="40">
        <f t="shared" si="147"/>
        <v>4.6305980793001744E-2</v>
      </c>
      <c r="DR230" s="40">
        <f t="shared" si="148"/>
        <v>-0.17157268689302119</v>
      </c>
      <c r="DT230" s="40">
        <f t="shared" si="169"/>
        <v>6.075282001112825E-2</v>
      </c>
      <c r="DU230" s="40">
        <f t="shared" si="170"/>
        <v>-3.8342537026703427E-2</v>
      </c>
      <c r="DV230" s="40">
        <f t="shared" si="171"/>
        <v>0.3488161340014595</v>
      </c>
      <c r="DW230" s="40">
        <f t="shared" si="172"/>
        <v>0.18438299934613611</v>
      </c>
      <c r="DX230" s="40">
        <f t="shared" si="173"/>
        <v>0.34544116344667075</v>
      </c>
      <c r="DY230" s="40">
        <f t="shared" si="162"/>
        <v>1.1925233592952083</v>
      </c>
    </row>
    <row r="231" spans="1:129" x14ac:dyDescent="0.2">
      <c r="A231" s="39">
        <f>'Industry selection'!C231</f>
        <v>1</v>
      </c>
      <c r="B231" s="2">
        <v>55.2</v>
      </c>
      <c r="C231" s="2" t="s">
        <v>469</v>
      </c>
      <c r="E231" s="30" t="s">
        <v>468</v>
      </c>
      <c r="F231" s="31">
        <v>55.2</v>
      </c>
      <c r="G231" s="32" t="s">
        <v>469</v>
      </c>
      <c r="H231" s="157">
        <f>[1]Ukraine!$F$229</f>
        <v>589</v>
      </c>
      <c r="I231" s="157">
        <f>[1]Ukraine!$G$229</f>
        <v>6304</v>
      </c>
      <c r="J231" s="157">
        <f>[1]Ukraine!$H$229</f>
        <v>6086</v>
      </c>
      <c r="K231" s="157">
        <f>[1]Ukraine!$I$229</f>
        <v>627885.9</v>
      </c>
      <c r="L231" s="157">
        <f>[1]Ukraine!$J$229</f>
        <v>125810.5</v>
      </c>
      <c r="M231" s="11"/>
      <c r="N231" s="33" t="s">
        <v>955</v>
      </c>
      <c r="O231" s="36">
        <v>55.2</v>
      </c>
      <c r="P231" s="35" t="s">
        <v>469</v>
      </c>
      <c r="Q231" s="157">
        <f>[2]Ukraine!$F$229</f>
        <v>613</v>
      </c>
      <c r="R231" s="157">
        <f>[2]Ukraine!$G$229</f>
        <v>6268</v>
      </c>
      <c r="S231" s="157">
        <f>[2]Ukraine!$H$229</f>
        <v>6139</v>
      </c>
      <c r="T231" s="157">
        <f>[2]Ukraine!$I$229</f>
        <v>649707.69999999995</v>
      </c>
      <c r="U231" s="157">
        <f>[2]Ukraine!$J$229</f>
        <v>130386.2</v>
      </c>
      <c r="V231" s="11"/>
      <c r="W231" s="36" t="s">
        <v>1300</v>
      </c>
      <c r="X231" s="36">
        <v>55.2</v>
      </c>
      <c r="Y231" s="36" t="s">
        <v>469</v>
      </c>
      <c r="Z231" s="157">
        <f>[3]Ukraine!$F$229</f>
        <v>597</v>
      </c>
      <c r="AA231" s="157">
        <f>[3]Ukraine!$G$229</f>
        <v>5600</v>
      </c>
      <c r="AB231" s="157">
        <f>[3]Ukraine!$H$229</f>
        <v>5420</v>
      </c>
      <c r="AC231" s="157">
        <f>[3]Ukraine!$I$229</f>
        <v>598337.5</v>
      </c>
      <c r="AD231" s="157">
        <f>[3]Ukraine!$J$229</f>
        <v>134830.6</v>
      </c>
      <c r="AE231" s="11"/>
      <c r="AF231" s="37" t="s">
        <v>1300</v>
      </c>
      <c r="AG231" s="37">
        <v>55.2</v>
      </c>
      <c r="AH231" s="37" t="s">
        <v>469</v>
      </c>
      <c r="AI231" s="157">
        <f>[4]Ukraine!$F$229</f>
        <v>588</v>
      </c>
      <c r="AJ231" s="157">
        <f>[4]Ukraine!$G$229</f>
        <v>4786</v>
      </c>
      <c r="AK231" s="157">
        <f>[4]Ukraine!$H$229</f>
        <v>4579</v>
      </c>
      <c r="AL231" s="157">
        <f>[4]Ukraine!$I$229</f>
        <v>580075.5</v>
      </c>
      <c r="AM231" s="157">
        <f>[4]Ukraine!$J$229</f>
        <v>129422.9</v>
      </c>
      <c r="AN231" s="11"/>
      <c r="AO231" s="11" t="s">
        <v>1300</v>
      </c>
      <c r="AP231" s="11">
        <v>55.2</v>
      </c>
      <c r="AQ231" s="11" t="s">
        <v>469</v>
      </c>
      <c r="AR231" s="157">
        <f>[5]Ukraine!$F$229</f>
        <v>516</v>
      </c>
      <c r="AS231" s="157">
        <f>[5]Ukraine!$G$229</f>
        <v>4975</v>
      </c>
      <c r="AT231" s="157">
        <f>[5]Ukraine!$H$229</f>
        <v>4840</v>
      </c>
      <c r="AU231" s="157">
        <f>[5]Ukraine!$I$229</f>
        <v>700282.6</v>
      </c>
      <c r="AV231" s="157">
        <f>[5]Ukraine!$J$229</f>
        <v>154487</v>
      </c>
      <c r="AW231" s="11"/>
      <c r="AX231" s="33" t="s">
        <v>1300</v>
      </c>
      <c r="AY231" s="33">
        <v>55.2</v>
      </c>
      <c r="AZ231" s="33" t="s">
        <v>469</v>
      </c>
      <c r="BA231" s="157">
        <f>[6]Ukraine!$F$229</f>
        <v>576</v>
      </c>
      <c r="BB231" s="157">
        <f>[6]Ukraine!$G$229</f>
        <v>4734</v>
      </c>
      <c r="BC231" s="157">
        <f>[6]Ukraine!$H$229</f>
        <v>4637</v>
      </c>
      <c r="BD231" s="157">
        <f>[6]Ukraine!$I$229</f>
        <v>906268.6</v>
      </c>
      <c r="BE231" s="157">
        <f>[6]Ukraine!$J$229</f>
        <v>223859.9</v>
      </c>
      <c r="BG231" s="2">
        <v>55.2</v>
      </c>
      <c r="BH231" s="2" t="s">
        <v>469</v>
      </c>
      <c r="BI231" s="1">
        <f t="shared" si="149"/>
        <v>589</v>
      </c>
      <c r="BJ231" s="1">
        <f t="shared" si="150"/>
        <v>613</v>
      </c>
      <c r="BK231" s="1">
        <f t="shared" si="151"/>
        <v>597</v>
      </c>
      <c r="BL231" s="1">
        <f t="shared" si="152"/>
        <v>588</v>
      </c>
      <c r="BM231" s="1">
        <f t="shared" si="153"/>
        <v>516</v>
      </c>
      <c r="BN231" s="1">
        <f t="shared" si="154"/>
        <v>576</v>
      </c>
      <c r="BP231" s="1">
        <f t="shared" si="163"/>
        <v>6086</v>
      </c>
      <c r="BQ231" s="1">
        <f t="shared" si="164"/>
        <v>6139</v>
      </c>
      <c r="BR231" s="1">
        <f t="shared" si="165"/>
        <v>5420</v>
      </c>
      <c r="BS231" s="1">
        <f t="shared" si="166"/>
        <v>4579</v>
      </c>
      <c r="BT231" s="1">
        <f t="shared" si="167"/>
        <v>4840</v>
      </c>
      <c r="BU231" s="1">
        <f t="shared" si="168"/>
        <v>4637</v>
      </c>
      <c r="BW231" s="40" t="str">
        <f t="shared" si="155"/>
        <v/>
      </c>
      <c r="BX231" s="40" t="str">
        <f t="shared" si="155"/>
        <v/>
      </c>
      <c r="BY231" s="40" t="str">
        <f t="shared" si="155"/>
        <v/>
      </c>
      <c r="BZ231" s="40" t="str">
        <f t="shared" si="155"/>
        <v/>
      </c>
      <c r="CA231" s="40" t="str">
        <f t="shared" si="142"/>
        <v/>
      </c>
      <c r="CB231" s="40" t="str">
        <f t="shared" si="142"/>
        <v/>
      </c>
      <c r="CD231" s="10">
        <f t="shared" si="156"/>
        <v>125810.5</v>
      </c>
      <c r="CE231" s="10">
        <f t="shared" si="157"/>
        <v>130386.2</v>
      </c>
      <c r="CF231" s="10">
        <f t="shared" si="158"/>
        <v>134830.6</v>
      </c>
      <c r="CG231" s="10">
        <f t="shared" si="159"/>
        <v>129422.9</v>
      </c>
      <c r="CH231" s="10">
        <f t="shared" si="160"/>
        <v>154487</v>
      </c>
      <c r="CI231" s="10">
        <f t="shared" si="161"/>
        <v>223859.9</v>
      </c>
      <c r="CK231" s="40" t="str">
        <f t="shared" si="177"/>
        <v/>
      </c>
      <c r="CL231" s="40" t="str">
        <f t="shared" si="177"/>
        <v/>
      </c>
      <c r="CM231" s="40" t="str">
        <f t="shared" si="177"/>
        <v/>
      </c>
      <c r="CN231" s="40" t="str">
        <f t="shared" si="174"/>
        <v/>
      </c>
      <c r="CO231" s="40" t="str">
        <f t="shared" si="174"/>
        <v/>
      </c>
      <c r="CP231" s="40" t="str">
        <f t="shared" si="174"/>
        <v/>
      </c>
      <c r="CR231" s="9" t="str">
        <f t="shared" si="178"/>
        <v/>
      </c>
      <c r="CS231" s="9" t="str">
        <f t="shared" si="178"/>
        <v/>
      </c>
      <c r="CT231" s="9" t="str">
        <f t="shared" si="178"/>
        <v/>
      </c>
      <c r="CU231" s="9" t="str">
        <f t="shared" si="175"/>
        <v/>
      </c>
      <c r="CV231" s="9" t="str">
        <f t="shared" si="175"/>
        <v/>
      </c>
      <c r="CW231" s="9" t="str">
        <f t="shared" si="175"/>
        <v/>
      </c>
      <c r="CY231" s="9" t="str">
        <f t="shared" si="179"/>
        <v/>
      </c>
      <c r="CZ231" s="9" t="str">
        <f t="shared" si="179"/>
        <v/>
      </c>
      <c r="DA231" s="9" t="str">
        <f t="shared" si="179"/>
        <v/>
      </c>
      <c r="DB231" s="9" t="str">
        <f t="shared" si="176"/>
        <v/>
      </c>
      <c r="DC231" s="9" t="str">
        <f t="shared" si="176"/>
        <v/>
      </c>
      <c r="DD231" s="9" t="str">
        <f t="shared" si="176"/>
        <v/>
      </c>
      <c r="DF231" s="9" t="str">
        <f>IF($A231=2,IF(ISNUMBER(CR231/Ukraine!CR231),100*CR231/Ukraine!CR231,""),"")</f>
        <v/>
      </c>
      <c r="DG231" s="9" t="str">
        <f>IF($A231=2,IF(ISNUMBER(CS231/Ukraine!CS231),100*CS231/Ukraine!CS231,""),"")</f>
        <v/>
      </c>
      <c r="DH231" s="9" t="str">
        <f>IF($A231=2,IF(ISNUMBER(CT231/Ukraine!CT231),100*CT231/Ukraine!CT231,""),"")</f>
        <v/>
      </c>
      <c r="DI231" s="9" t="str">
        <f>IF($A231=2,IF(ISNUMBER(CU231/Ukraine!CU231),100*CU231/Ukraine!CU231,""),"")</f>
        <v/>
      </c>
      <c r="DJ231" s="9" t="str">
        <f>IF($A231=2,IF(ISNUMBER(CV231/Ukraine!CV231),100*CV231/Ukraine!CV231,""),"")</f>
        <v/>
      </c>
      <c r="DK231" s="9" t="str">
        <f>IF($A231=2,IF(ISNUMBER(CW231/Ukraine!CW231),100*CW231/Ukraine!CW231,""),"")</f>
        <v/>
      </c>
      <c r="DM231" s="40" t="str">
        <f t="shared" si="143"/>
        <v/>
      </c>
      <c r="DN231" s="40" t="str">
        <f t="shared" si="144"/>
        <v/>
      </c>
      <c r="DO231" s="40" t="str">
        <f t="shared" si="145"/>
        <v/>
      </c>
      <c r="DP231" s="40" t="str">
        <f t="shared" si="146"/>
        <v/>
      </c>
      <c r="DQ231" s="40" t="str">
        <f t="shared" si="147"/>
        <v/>
      </c>
      <c r="DR231" s="40" t="str">
        <f t="shared" si="148"/>
        <v/>
      </c>
      <c r="DT231" s="40" t="str">
        <f t="shared" si="169"/>
        <v/>
      </c>
      <c r="DU231" s="40" t="str">
        <f t="shared" si="170"/>
        <v/>
      </c>
      <c r="DV231" s="40" t="str">
        <f t="shared" si="171"/>
        <v/>
      </c>
      <c r="DW231" s="40" t="str">
        <f t="shared" si="172"/>
        <v/>
      </c>
      <c r="DX231" s="40" t="str">
        <f t="shared" si="173"/>
        <v/>
      </c>
      <c r="DY231" s="40" t="str">
        <f t="shared" si="162"/>
        <v/>
      </c>
    </row>
    <row r="232" spans="1:129" x14ac:dyDescent="0.2">
      <c r="A232" s="39">
        <f>'Industry selection'!C232</f>
        <v>1</v>
      </c>
      <c r="B232" s="2">
        <v>55.3</v>
      </c>
      <c r="C232" s="2" t="s">
        <v>471</v>
      </c>
      <c r="E232" s="30" t="s">
        <v>470</v>
      </c>
      <c r="F232" s="31">
        <v>55.3</v>
      </c>
      <c r="G232" s="32" t="s">
        <v>471</v>
      </c>
      <c r="H232" s="157">
        <f>[1]Ukraine!$F$230</f>
        <v>28</v>
      </c>
      <c r="I232" s="157">
        <f>[1]Ukraine!$G$230</f>
        <v>92</v>
      </c>
      <c r="J232" s="157">
        <f>[1]Ukraine!$H$230</f>
        <v>90</v>
      </c>
      <c r="K232" s="157">
        <f>[1]Ukraine!$I$230</f>
        <v>4513.2</v>
      </c>
      <c r="L232" s="157">
        <f>[1]Ukraine!$J$230</f>
        <v>1943.3</v>
      </c>
      <c r="M232" s="11"/>
      <c r="N232" s="33" t="s">
        <v>956</v>
      </c>
      <c r="O232" s="36">
        <v>55.3</v>
      </c>
      <c r="P232" s="35" t="s">
        <v>471</v>
      </c>
      <c r="Q232" s="157">
        <f>[2]Ukraine!$F$230</f>
        <v>36</v>
      </c>
      <c r="R232" s="157">
        <f>[2]Ukraine!$G$230</f>
        <v>298</v>
      </c>
      <c r="S232" s="157">
        <f>[2]Ukraine!$H$230</f>
        <v>296</v>
      </c>
      <c r="T232" s="157">
        <f>[2]Ukraine!$I$230</f>
        <v>33749.300000000003</v>
      </c>
      <c r="U232" s="157">
        <f>[2]Ukraine!$J$230</f>
        <v>4003.6</v>
      </c>
      <c r="V232" s="11"/>
      <c r="W232" s="36" t="s">
        <v>1301</v>
      </c>
      <c r="X232" s="36">
        <v>55.3</v>
      </c>
      <c r="Y232" s="36" t="s">
        <v>471</v>
      </c>
      <c r="Z232" s="157">
        <f>[3]Ukraine!$F$230</f>
        <v>28</v>
      </c>
      <c r="AA232" s="157" t="str">
        <f>[3]Ukraine!$G$230</f>
        <v>к</v>
      </c>
      <c r="AB232" s="157" t="str">
        <f>[3]Ukraine!$H$230</f>
        <v>к</v>
      </c>
      <c r="AC232" s="157" t="str">
        <f>[3]Ukraine!$I$230</f>
        <v>к</v>
      </c>
      <c r="AD232" s="157" t="str">
        <f>[3]Ukraine!$J$230</f>
        <v>к</v>
      </c>
      <c r="AE232" s="11"/>
      <c r="AF232" s="37" t="s">
        <v>1301</v>
      </c>
      <c r="AG232" s="37">
        <v>55.3</v>
      </c>
      <c r="AH232" s="37" t="s">
        <v>471</v>
      </c>
      <c r="AI232" s="157">
        <f>[4]Ukraine!$F$230</f>
        <v>29</v>
      </c>
      <c r="AJ232" s="157">
        <f>[4]Ukraine!$G$230</f>
        <v>60</v>
      </c>
      <c r="AK232" s="157">
        <f>[4]Ukraine!$H$230</f>
        <v>50</v>
      </c>
      <c r="AL232" s="157">
        <f>[4]Ukraine!$I$230</f>
        <v>4129</v>
      </c>
      <c r="AM232" s="157">
        <f>[4]Ukraine!$J$230</f>
        <v>842.2</v>
      </c>
      <c r="AN232" s="11"/>
      <c r="AO232" s="11" t="s">
        <v>1301</v>
      </c>
      <c r="AP232" s="11">
        <v>55.3</v>
      </c>
      <c r="AQ232" s="11" t="s">
        <v>471</v>
      </c>
      <c r="AR232" s="157">
        <f>[5]Ukraine!$F$230</f>
        <v>24</v>
      </c>
      <c r="AS232" s="157">
        <f>[5]Ukraine!$G$230</f>
        <v>82</v>
      </c>
      <c r="AT232" s="157">
        <f>[5]Ukraine!$H$230</f>
        <v>65</v>
      </c>
      <c r="AU232" s="157">
        <f>[5]Ukraine!$I$230</f>
        <v>4320.7</v>
      </c>
      <c r="AV232" s="157">
        <f>[5]Ukraine!$J$230</f>
        <v>1528.6</v>
      </c>
      <c r="AW232" s="11"/>
      <c r="AX232" s="33" t="s">
        <v>1301</v>
      </c>
      <c r="AY232" s="33">
        <v>55.3</v>
      </c>
      <c r="AZ232" s="33" t="s">
        <v>471</v>
      </c>
      <c r="BA232" s="157">
        <f>[6]Ukraine!$F$230</f>
        <v>28</v>
      </c>
      <c r="BB232" s="157">
        <f>[6]Ukraine!$G$230</f>
        <v>62</v>
      </c>
      <c r="BC232" s="157">
        <f>[6]Ukraine!$H$230</f>
        <v>60</v>
      </c>
      <c r="BD232" s="157">
        <f>[6]Ukraine!$I$230</f>
        <v>6899.2</v>
      </c>
      <c r="BE232" s="157">
        <f>[6]Ukraine!$J$230</f>
        <v>1569.1</v>
      </c>
      <c r="BG232" s="2">
        <v>55.3</v>
      </c>
      <c r="BH232" s="2" t="s">
        <v>471</v>
      </c>
      <c r="BI232" s="1">
        <f t="shared" si="149"/>
        <v>28</v>
      </c>
      <c r="BJ232" s="1">
        <f t="shared" si="150"/>
        <v>36</v>
      </c>
      <c r="BK232" s="1">
        <f t="shared" si="151"/>
        <v>28</v>
      </c>
      <c r="BL232" s="1">
        <f t="shared" si="152"/>
        <v>29</v>
      </c>
      <c r="BM232" s="1">
        <f t="shared" si="153"/>
        <v>24</v>
      </c>
      <c r="BN232" s="1">
        <f t="shared" si="154"/>
        <v>28</v>
      </c>
      <c r="BP232" s="1">
        <f t="shared" si="163"/>
        <v>90</v>
      </c>
      <c r="BQ232" s="1">
        <f t="shared" si="164"/>
        <v>296</v>
      </c>
      <c r="BR232" s="1" t="str">
        <f t="shared" si="165"/>
        <v>к</v>
      </c>
      <c r="BS232" s="1">
        <f t="shared" si="166"/>
        <v>50</v>
      </c>
      <c r="BT232" s="1">
        <f t="shared" si="167"/>
        <v>65</v>
      </c>
      <c r="BU232" s="1">
        <f t="shared" si="168"/>
        <v>60</v>
      </c>
      <c r="BW232" s="40" t="str">
        <f t="shared" si="155"/>
        <v/>
      </c>
      <c r="BX232" s="40" t="str">
        <f t="shared" si="155"/>
        <v/>
      </c>
      <c r="BY232" s="40" t="str">
        <f t="shared" si="155"/>
        <v/>
      </c>
      <c r="BZ232" s="40" t="str">
        <f t="shared" si="155"/>
        <v/>
      </c>
      <c r="CA232" s="40" t="str">
        <f t="shared" si="142"/>
        <v/>
      </c>
      <c r="CB232" s="40" t="str">
        <f t="shared" si="142"/>
        <v/>
      </c>
      <c r="CD232" s="10">
        <f t="shared" si="156"/>
        <v>1943.3</v>
      </c>
      <c r="CE232" s="10">
        <f t="shared" si="157"/>
        <v>4003.6</v>
      </c>
      <c r="CF232" s="10" t="str">
        <f t="shared" si="158"/>
        <v>к</v>
      </c>
      <c r="CG232" s="10">
        <f t="shared" si="159"/>
        <v>842.2</v>
      </c>
      <c r="CH232" s="10">
        <f t="shared" si="160"/>
        <v>1528.6</v>
      </c>
      <c r="CI232" s="10">
        <f t="shared" si="161"/>
        <v>1569.1</v>
      </c>
      <c r="CK232" s="40" t="str">
        <f t="shared" si="177"/>
        <v/>
      </c>
      <c r="CL232" s="40" t="str">
        <f t="shared" si="177"/>
        <v/>
      </c>
      <c r="CM232" s="40" t="str">
        <f t="shared" si="177"/>
        <v/>
      </c>
      <c r="CN232" s="40" t="str">
        <f t="shared" si="174"/>
        <v/>
      </c>
      <c r="CO232" s="40" t="str">
        <f t="shared" si="174"/>
        <v/>
      </c>
      <c r="CP232" s="40" t="str">
        <f t="shared" si="174"/>
        <v/>
      </c>
      <c r="CR232" s="9" t="str">
        <f t="shared" si="178"/>
        <v/>
      </c>
      <c r="CS232" s="9" t="str">
        <f t="shared" si="178"/>
        <v/>
      </c>
      <c r="CT232" s="9" t="str">
        <f t="shared" si="178"/>
        <v/>
      </c>
      <c r="CU232" s="9" t="str">
        <f t="shared" si="175"/>
        <v/>
      </c>
      <c r="CV232" s="9" t="str">
        <f t="shared" si="175"/>
        <v/>
      </c>
      <c r="CW232" s="9" t="str">
        <f t="shared" si="175"/>
        <v/>
      </c>
      <c r="CY232" s="9" t="str">
        <f t="shared" si="179"/>
        <v/>
      </c>
      <c r="CZ232" s="9" t="str">
        <f t="shared" si="179"/>
        <v/>
      </c>
      <c r="DA232" s="9" t="str">
        <f t="shared" si="179"/>
        <v/>
      </c>
      <c r="DB232" s="9" t="str">
        <f t="shared" si="176"/>
        <v/>
      </c>
      <c r="DC232" s="9" t="str">
        <f t="shared" si="176"/>
        <v/>
      </c>
      <c r="DD232" s="9" t="str">
        <f t="shared" si="176"/>
        <v/>
      </c>
      <c r="DF232" s="9" t="str">
        <f>IF($A232=2,IF(ISNUMBER(CR232/Ukraine!CR232),100*CR232/Ukraine!CR232,""),"")</f>
        <v/>
      </c>
      <c r="DG232" s="9" t="str">
        <f>IF($A232=2,IF(ISNUMBER(CS232/Ukraine!CS232),100*CS232/Ukraine!CS232,""),"")</f>
        <v/>
      </c>
      <c r="DH232" s="9" t="str">
        <f>IF($A232=2,IF(ISNUMBER(CT232/Ukraine!CT232),100*CT232/Ukraine!CT232,""),"")</f>
        <v/>
      </c>
      <c r="DI232" s="9" t="str">
        <f>IF($A232=2,IF(ISNUMBER(CU232/Ukraine!CU232),100*CU232/Ukraine!CU232,""),"")</f>
        <v/>
      </c>
      <c r="DJ232" s="9" t="str">
        <f>IF($A232=2,IF(ISNUMBER(CV232/Ukraine!CV232),100*CV232/Ukraine!CV232,""),"")</f>
        <v/>
      </c>
      <c r="DK232" s="9" t="str">
        <f>IF($A232=2,IF(ISNUMBER(CW232/Ukraine!CW232),100*CW232/Ukraine!CW232,""),"")</f>
        <v/>
      </c>
      <c r="DM232" s="40" t="str">
        <f t="shared" si="143"/>
        <v/>
      </c>
      <c r="DN232" s="40" t="str">
        <f t="shared" si="144"/>
        <v/>
      </c>
      <c r="DO232" s="40" t="str">
        <f t="shared" si="145"/>
        <v/>
      </c>
      <c r="DP232" s="40" t="str">
        <f t="shared" si="146"/>
        <v/>
      </c>
      <c r="DQ232" s="40" t="str">
        <f t="shared" si="147"/>
        <v/>
      </c>
      <c r="DR232" s="40" t="str">
        <f t="shared" si="148"/>
        <v/>
      </c>
      <c r="DT232" s="40" t="str">
        <f t="shared" si="169"/>
        <v/>
      </c>
      <c r="DU232" s="40" t="str">
        <f t="shared" si="170"/>
        <v/>
      </c>
      <c r="DV232" s="40" t="str">
        <f t="shared" si="171"/>
        <v/>
      </c>
      <c r="DW232" s="40" t="str">
        <f t="shared" si="172"/>
        <v/>
      </c>
      <c r="DX232" s="40" t="str">
        <f t="shared" si="173"/>
        <v/>
      </c>
      <c r="DY232" s="40" t="str">
        <f t="shared" si="162"/>
        <v/>
      </c>
    </row>
    <row r="233" spans="1:129" x14ac:dyDescent="0.2">
      <c r="A233" s="39">
        <f>'Industry selection'!C233</f>
        <v>1</v>
      </c>
      <c r="B233" s="2">
        <v>55.9</v>
      </c>
      <c r="C233" s="2" t="s">
        <v>473</v>
      </c>
      <c r="E233" s="30" t="s">
        <v>472</v>
      </c>
      <c r="F233" s="31">
        <v>55.9</v>
      </c>
      <c r="G233" s="32" t="s">
        <v>473</v>
      </c>
      <c r="H233" s="157">
        <f>[1]Ukraine!$F$231</f>
        <v>79</v>
      </c>
      <c r="I233" s="157">
        <f>[1]Ukraine!$G$231</f>
        <v>938</v>
      </c>
      <c r="J233" s="157">
        <f>[1]Ukraine!$H$231</f>
        <v>907</v>
      </c>
      <c r="K233" s="157">
        <f>[1]Ukraine!$I$231</f>
        <v>66963.3</v>
      </c>
      <c r="L233" s="157">
        <f>[1]Ukraine!$J$231</f>
        <v>18473.2</v>
      </c>
      <c r="M233" s="11"/>
      <c r="N233" s="33" t="s">
        <v>957</v>
      </c>
      <c r="O233" s="36">
        <v>55.9</v>
      </c>
      <c r="P233" s="35" t="s">
        <v>473</v>
      </c>
      <c r="Q233" s="157">
        <f>[2]Ukraine!$F$231</f>
        <v>98</v>
      </c>
      <c r="R233" s="157">
        <f>[2]Ukraine!$G$231</f>
        <v>852</v>
      </c>
      <c r="S233" s="157">
        <f>[2]Ukraine!$H$231</f>
        <v>829</v>
      </c>
      <c r="T233" s="157">
        <f>[2]Ukraine!$I$231</f>
        <v>72862.3</v>
      </c>
      <c r="U233" s="157">
        <f>[2]Ukraine!$J$231</f>
        <v>17531.3</v>
      </c>
      <c r="V233" s="11"/>
      <c r="W233" s="36" t="s">
        <v>1302</v>
      </c>
      <c r="X233" s="36">
        <v>55.9</v>
      </c>
      <c r="Y233" s="36" t="s">
        <v>473</v>
      </c>
      <c r="Z233" s="157">
        <f>[3]Ukraine!$F$231</f>
        <v>85</v>
      </c>
      <c r="AA233" s="157" t="str">
        <f>[3]Ukraine!$G$231</f>
        <v>к</v>
      </c>
      <c r="AB233" s="157" t="str">
        <f>[3]Ukraine!$H$231</f>
        <v>к</v>
      </c>
      <c r="AC233" s="157" t="str">
        <f>[3]Ukraine!$I$231</f>
        <v>к</v>
      </c>
      <c r="AD233" s="157" t="str">
        <f>[3]Ukraine!$J$231</f>
        <v>к</v>
      </c>
      <c r="AE233" s="11"/>
      <c r="AF233" s="37" t="s">
        <v>1302</v>
      </c>
      <c r="AG233" s="37">
        <v>55.9</v>
      </c>
      <c r="AH233" s="37" t="s">
        <v>473</v>
      </c>
      <c r="AI233" s="157">
        <f>[4]Ukraine!$F$231</f>
        <v>82</v>
      </c>
      <c r="AJ233" s="157">
        <f>[4]Ukraine!$G$231</f>
        <v>498</v>
      </c>
      <c r="AK233" s="157">
        <f>[4]Ukraine!$H$231</f>
        <v>463</v>
      </c>
      <c r="AL233" s="157">
        <f>[4]Ukraine!$I$231</f>
        <v>50816.7</v>
      </c>
      <c r="AM233" s="157">
        <f>[4]Ukraine!$J$231</f>
        <v>11345.8</v>
      </c>
      <c r="AN233" s="11"/>
      <c r="AO233" s="11" t="s">
        <v>1302</v>
      </c>
      <c r="AP233" s="11">
        <v>55.9</v>
      </c>
      <c r="AQ233" s="11" t="s">
        <v>473</v>
      </c>
      <c r="AR233" s="157">
        <f>[5]Ukraine!$F$231</f>
        <v>71</v>
      </c>
      <c r="AS233" s="157">
        <f>[5]Ukraine!$G$231</f>
        <v>469</v>
      </c>
      <c r="AT233" s="157">
        <f>[5]Ukraine!$H$231</f>
        <v>446</v>
      </c>
      <c r="AU233" s="157">
        <f>[5]Ukraine!$I$231</f>
        <v>57216</v>
      </c>
      <c r="AV233" s="157">
        <f>[5]Ukraine!$J$231</f>
        <v>10897.4</v>
      </c>
      <c r="AW233" s="11"/>
      <c r="AX233" s="33" t="s">
        <v>1302</v>
      </c>
      <c r="AY233" s="33">
        <v>55.9</v>
      </c>
      <c r="AZ233" s="33" t="s">
        <v>473</v>
      </c>
      <c r="BA233" s="157">
        <f>[6]Ukraine!$F$231</f>
        <v>82</v>
      </c>
      <c r="BB233" s="157">
        <f>[6]Ukraine!$G$231</f>
        <v>477</v>
      </c>
      <c r="BC233" s="157">
        <f>[6]Ukraine!$H$231</f>
        <v>464</v>
      </c>
      <c r="BD233" s="157">
        <f>[6]Ukraine!$I$231</f>
        <v>86018.6</v>
      </c>
      <c r="BE233" s="157">
        <f>[6]Ukraine!$J$231</f>
        <v>19380.599999999999</v>
      </c>
      <c r="BG233" s="2">
        <v>55.9</v>
      </c>
      <c r="BH233" s="2" t="s">
        <v>473</v>
      </c>
      <c r="BI233" s="1">
        <f t="shared" si="149"/>
        <v>79</v>
      </c>
      <c r="BJ233" s="1">
        <f t="shared" si="150"/>
        <v>98</v>
      </c>
      <c r="BK233" s="1">
        <f t="shared" si="151"/>
        <v>85</v>
      </c>
      <c r="BL233" s="1">
        <f t="shared" si="152"/>
        <v>82</v>
      </c>
      <c r="BM233" s="1">
        <f t="shared" si="153"/>
        <v>71</v>
      </c>
      <c r="BN233" s="1">
        <f t="shared" si="154"/>
        <v>82</v>
      </c>
      <c r="BP233" s="1">
        <f t="shared" si="163"/>
        <v>907</v>
      </c>
      <c r="BQ233" s="1">
        <f t="shared" si="164"/>
        <v>829</v>
      </c>
      <c r="BR233" s="1" t="str">
        <f t="shared" si="165"/>
        <v>к</v>
      </c>
      <c r="BS233" s="1">
        <f t="shared" si="166"/>
        <v>463</v>
      </c>
      <c r="BT233" s="1">
        <f t="shared" si="167"/>
        <v>446</v>
      </c>
      <c r="BU233" s="1">
        <f t="shared" si="168"/>
        <v>464</v>
      </c>
      <c r="BW233" s="40" t="str">
        <f t="shared" si="155"/>
        <v/>
      </c>
      <c r="BX233" s="40" t="str">
        <f t="shared" si="155"/>
        <v/>
      </c>
      <c r="BY233" s="40" t="str">
        <f t="shared" si="155"/>
        <v/>
      </c>
      <c r="BZ233" s="40" t="str">
        <f t="shared" si="155"/>
        <v/>
      </c>
      <c r="CA233" s="40" t="str">
        <f t="shared" si="142"/>
        <v/>
      </c>
      <c r="CB233" s="40" t="str">
        <f t="shared" si="142"/>
        <v/>
      </c>
      <c r="CD233" s="10">
        <f t="shared" si="156"/>
        <v>18473.2</v>
      </c>
      <c r="CE233" s="10">
        <f t="shared" si="157"/>
        <v>17531.3</v>
      </c>
      <c r="CF233" s="10" t="str">
        <f t="shared" si="158"/>
        <v>к</v>
      </c>
      <c r="CG233" s="10">
        <f t="shared" si="159"/>
        <v>11345.8</v>
      </c>
      <c r="CH233" s="10">
        <f t="shared" si="160"/>
        <v>10897.4</v>
      </c>
      <c r="CI233" s="10">
        <f t="shared" si="161"/>
        <v>19380.599999999999</v>
      </c>
      <c r="CK233" s="40" t="str">
        <f t="shared" si="177"/>
        <v/>
      </c>
      <c r="CL233" s="40" t="str">
        <f t="shared" si="177"/>
        <v/>
      </c>
      <c r="CM233" s="40" t="str">
        <f t="shared" si="177"/>
        <v/>
      </c>
      <c r="CN233" s="40" t="str">
        <f t="shared" si="174"/>
        <v/>
      </c>
      <c r="CO233" s="40" t="str">
        <f t="shared" si="174"/>
        <v/>
      </c>
      <c r="CP233" s="40" t="str">
        <f t="shared" si="174"/>
        <v/>
      </c>
      <c r="CR233" s="9" t="str">
        <f t="shared" si="178"/>
        <v/>
      </c>
      <c r="CS233" s="9" t="str">
        <f t="shared" si="178"/>
        <v/>
      </c>
      <c r="CT233" s="9" t="str">
        <f t="shared" si="178"/>
        <v/>
      </c>
      <c r="CU233" s="9" t="str">
        <f t="shared" si="175"/>
        <v/>
      </c>
      <c r="CV233" s="9" t="str">
        <f t="shared" si="175"/>
        <v/>
      </c>
      <c r="CW233" s="9" t="str">
        <f t="shared" si="175"/>
        <v/>
      </c>
      <c r="CY233" s="9" t="str">
        <f t="shared" si="179"/>
        <v/>
      </c>
      <c r="CZ233" s="9" t="str">
        <f t="shared" si="179"/>
        <v/>
      </c>
      <c r="DA233" s="9" t="str">
        <f t="shared" si="179"/>
        <v/>
      </c>
      <c r="DB233" s="9" t="str">
        <f t="shared" si="176"/>
        <v/>
      </c>
      <c r="DC233" s="9" t="str">
        <f t="shared" si="176"/>
        <v/>
      </c>
      <c r="DD233" s="9" t="str">
        <f t="shared" si="176"/>
        <v/>
      </c>
      <c r="DF233" s="9" t="str">
        <f>IF($A233=2,IF(ISNUMBER(CR233/Ukraine!CR233),100*CR233/Ukraine!CR233,""),"")</f>
        <v/>
      </c>
      <c r="DG233" s="9" t="str">
        <f>IF($A233=2,IF(ISNUMBER(CS233/Ukraine!CS233),100*CS233/Ukraine!CS233,""),"")</f>
        <v/>
      </c>
      <c r="DH233" s="9" t="str">
        <f>IF($A233=2,IF(ISNUMBER(CT233/Ukraine!CT233),100*CT233/Ukraine!CT233,""),"")</f>
        <v/>
      </c>
      <c r="DI233" s="9" t="str">
        <f>IF($A233=2,IF(ISNUMBER(CU233/Ukraine!CU233),100*CU233/Ukraine!CU233,""),"")</f>
        <v/>
      </c>
      <c r="DJ233" s="9" t="str">
        <f>IF($A233=2,IF(ISNUMBER(CV233/Ukraine!CV233),100*CV233/Ukraine!CV233,""),"")</f>
        <v/>
      </c>
      <c r="DK233" s="9" t="str">
        <f>IF($A233=2,IF(ISNUMBER(CW233/Ukraine!CW233),100*CW233/Ukraine!CW233,""),"")</f>
        <v/>
      </c>
      <c r="DM233" s="40" t="str">
        <f t="shared" si="143"/>
        <v/>
      </c>
      <c r="DN233" s="40" t="str">
        <f t="shared" si="144"/>
        <v/>
      </c>
      <c r="DO233" s="40" t="str">
        <f t="shared" si="145"/>
        <v/>
      </c>
      <c r="DP233" s="40" t="str">
        <f t="shared" si="146"/>
        <v/>
      </c>
      <c r="DQ233" s="40" t="str">
        <f t="shared" si="147"/>
        <v/>
      </c>
      <c r="DR233" s="40" t="str">
        <f t="shared" si="148"/>
        <v/>
      </c>
      <c r="DT233" s="40" t="str">
        <f t="shared" si="169"/>
        <v/>
      </c>
      <c r="DU233" s="40" t="str">
        <f t="shared" si="170"/>
        <v/>
      </c>
      <c r="DV233" s="40" t="str">
        <f t="shared" si="171"/>
        <v/>
      </c>
      <c r="DW233" s="40" t="str">
        <f t="shared" si="172"/>
        <v/>
      </c>
      <c r="DX233" s="40" t="str">
        <f t="shared" si="173"/>
        <v/>
      </c>
      <c r="DY233" s="40" t="str">
        <f t="shared" si="162"/>
        <v/>
      </c>
    </row>
    <row r="234" spans="1:129" x14ac:dyDescent="0.2">
      <c r="A234" s="39" t="str">
        <f>'Industry selection'!C234</f>
        <v/>
      </c>
      <c r="B234" s="2">
        <v>56</v>
      </c>
      <c r="C234" s="2" t="s">
        <v>475</v>
      </c>
      <c r="E234" s="30" t="s">
        <v>474</v>
      </c>
      <c r="F234" s="31">
        <v>56</v>
      </c>
      <c r="G234" s="32" t="s">
        <v>475</v>
      </c>
      <c r="H234" s="157">
        <f>[1]Ukraine!$F$232</f>
        <v>6701</v>
      </c>
      <c r="I234" s="157">
        <f>[1]Ukraine!$G$232</f>
        <v>86769</v>
      </c>
      <c r="J234" s="157">
        <f>[1]Ukraine!$H$232</f>
        <v>84895</v>
      </c>
      <c r="K234" s="157">
        <f>[1]Ukraine!$I$232</f>
        <v>10394767.800000001</v>
      </c>
      <c r="L234" s="157">
        <f>[1]Ukraine!$J$232</f>
        <v>1890537.4</v>
      </c>
      <c r="M234" s="11"/>
      <c r="N234" s="33" t="s">
        <v>958</v>
      </c>
      <c r="O234" s="36">
        <v>56</v>
      </c>
      <c r="P234" s="35" t="s">
        <v>475</v>
      </c>
      <c r="Q234" s="157">
        <f>[2]Ukraine!$F$232</f>
        <v>6896</v>
      </c>
      <c r="R234" s="157">
        <f>[2]Ukraine!$G$232</f>
        <v>83350</v>
      </c>
      <c r="S234" s="157">
        <f>[2]Ukraine!$H$232</f>
        <v>81511</v>
      </c>
      <c r="T234" s="157">
        <f>[2]Ukraine!$I$232</f>
        <v>10011028.9</v>
      </c>
      <c r="U234" s="157">
        <f>[2]Ukraine!$J$232</f>
        <v>1729916.5</v>
      </c>
      <c r="V234" s="11"/>
      <c r="W234" s="36" t="s">
        <v>1303</v>
      </c>
      <c r="X234" s="36">
        <v>56</v>
      </c>
      <c r="Y234" s="36" t="s">
        <v>475</v>
      </c>
      <c r="Z234" s="157">
        <f>[3]Ukraine!$F$232</f>
        <v>6100</v>
      </c>
      <c r="AA234" s="157">
        <f>[3]Ukraine!$G$232</f>
        <v>71938</v>
      </c>
      <c r="AB234" s="157">
        <f>[3]Ukraine!$H$232</f>
        <v>70168</v>
      </c>
      <c r="AC234" s="157">
        <f>[3]Ukraine!$I$232</f>
        <v>10487697.1</v>
      </c>
      <c r="AD234" s="157">
        <f>[3]Ukraine!$J$232</f>
        <v>1643357.6</v>
      </c>
      <c r="AE234" s="11"/>
      <c r="AF234" s="37" t="s">
        <v>1303</v>
      </c>
      <c r="AG234" s="37">
        <v>56</v>
      </c>
      <c r="AH234" s="37" t="s">
        <v>475</v>
      </c>
      <c r="AI234" s="157">
        <f>[4]Ukraine!$F$232</f>
        <v>5928</v>
      </c>
      <c r="AJ234" s="157">
        <f>[4]Ukraine!$G$232</f>
        <v>61668</v>
      </c>
      <c r="AK234" s="157">
        <f>[4]Ukraine!$H$232</f>
        <v>59852</v>
      </c>
      <c r="AL234" s="157">
        <f>[4]Ukraine!$I$232</f>
        <v>13113764.9</v>
      </c>
      <c r="AM234" s="157">
        <f>[4]Ukraine!$J$232</f>
        <v>1611514.7</v>
      </c>
      <c r="AN234" s="11"/>
      <c r="AO234" s="11" t="s">
        <v>1303</v>
      </c>
      <c r="AP234" s="11">
        <v>56</v>
      </c>
      <c r="AQ234" s="11" t="s">
        <v>475</v>
      </c>
      <c r="AR234" s="157">
        <f>[5]Ukraine!$F$232</f>
        <v>5003</v>
      </c>
      <c r="AS234" s="157">
        <f>[5]Ukraine!$G$232</f>
        <v>63453</v>
      </c>
      <c r="AT234" s="157">
        <f>[5]Ukraine!$H$232</f>
        <v>62323</v>
      </c>
      <c r="AU234" s="157">
        <f>[5]Ukraine!$I$232</f>
        <v>15969906.199999999</v>
      </c>
      <c r="AV234" s="157">
        <f>[5]Ukraine!$J$232</f>
        <v>1994207.6</v>
      </c>
      <c r="AW234" s="11"/>
      <c r="AX234" s="33" t="s">
        <v>1303</v>
      </c>
      <c r="AY234" s="33">
        <v>56</v>
      </c>
      <c r="AZ234" s="33" t="s">
        <v>475</v>
      </c>
      <c r="BA234" s="157">
        <f>[6]Ukraine!$F$232</f>
        <v>5559</v>
      </c>
      <c r="BB234" s="157">
        <f>[6]Ukraine!$G$232</f>
        <v>65366</v>
      </c>
      <c r="BC234" s="157">
        <f>[6]Ukraine!$H$232</f>
        <v>64156</v>
      </c>
      <c r="BD234" s="157">
        <f>[6]Ukraine!$I$232</f>
        <v>20653655.300000001</v>
      </c>
      <c r="BE234" s="157">
        <f>[6]Ukraine!$J$232</f>
        <v>3147834.6</v>
      </c>
      <c r="BG234" s="2">
        <v>56</v>
      </c>
      <c r="BH234" s="2" t="s">
        <v>475</v>
      </c>
      <c r="BI234" s="1">
        <f t="shared" si="149"/>
        <v>6701</v>
      </c>
      <c r="BJ234" s="1">
        <f t="shared" si="150"/>
        <v>6896</v>
      </c>
      <c r="BK234" s="1">
        <f t="shared" si="151"/>
        <v>6100</v>
      </c>
      <c r="BL234" s="1">
        <f t="shared" si="152"/>
        <v>5928</v>
      </c>
      <c r="BM234" s="1">
        <f t="shared" si="153"/>
        <v>5003</v>
      </c>
      <c r="BN234" s="1">
        <f t="shared" si="154"/>
        <v>5559</v>
      </c>
      <c r="BP234" s="1">
        <f t="shared" si="163"/>
        <v>84895</v>
      </c>
      <c r="BQ234" s="1">
        <f t="shared" si="164"/>
        <v>81511</v>
      </c>
      <c r="BR234" s="1">
        <f t="shared" si="165"/>
        <v>70168</v>
      </c>
      <c r="BS234" s="1">
        <f t="shared" si="166"/>
        <v>59852</v>
      </c>
      <c r="BT234" s="1">
        <f t="shared" si="167"/>
        <v>62323</v>
      </c>
      <c r="BU234" s="1">
        <f t="shared" si="168"/>
        <v>64156</v>
      </c>
      <c r="BW234" s="40" t="str">
        <f t="shared" si="155"/>
        <v/>
      </c>
      <c r="BX234" s="40" t="str">
        <f t="shared" si="155"/>
        <v/>
      </c>
      <c r="BY234" s="40" t="str">
        <f t="shared" si="155"/>
        <v/>
      </c>
      <c r="BZ234" s="40" t="str">
        <f t="shared" si="155"/>
        <v/>
      </c>
      <c r="CA234" s="40" t="str">
        <f t="shared" si="142"/>
        <v/>
      </c>
      <c r="CB234" s="40" t="str">
        <f t="shared" si="142"/>
        <v/>
      </c>
      <c r="CD234" s="10">
        <f t="shared" si="156"/>
        <v>1890537.4</v>
      </c>
      <c r="CE234" s="10">
        <f t="shared" si="157"/>
        <v>1729916.5</v>
      </c>
      <c r="CF234" s="10">
        <f t="shared" si="158"/>
        <v>1643357.6</v>
      </c>
      <c r="CG234" s="10">
        <f t="shared" si="159"/>
        <v>1611514.7</v>
      </c>
      <c r="CH234" s="10">
        <f t="shared" si="160"/>
        <v>1994207.6</v>
      </c>
      <c r="CI234" s="10">
        <f t="shared" si="161"/>
        <v>3147834.6</v>
      </c>
      <c r="CK234" s="40" t="str">
        <f t="shared" si="177"/>
        <v/>
      </c>
      <c r="CL234" s="40" t="str">
        <f t="shared" si="177"/>
        <v/>
      </c>
      <c r="CM234" s="40" t="str">
        <f t="shared" si="177"/>
        <v/>
      </c>
      <c r="CN234" s="40" t="str">
        <f t="shared" si="174"/>
        <v/>
      </c>
      <c r="CO234" s="40" t="str">
        <f t="shared" si="174"/>
        <v/>
      </c>
      <c r="CP234" s="40" t="str">
        <f t="shared" si="174"/>
        <v/>
      </c>
      <c r="CR234" s="9" t="str">
        <f t="shared" si="178"/>
        <v/>
      </c>
      <c r="CS234" s="9" t="str">
        <f t="shared" si="178"/>
        <v/>
      </c>
      <c r="CT234" s="9" t="str">
        <f t="shared" si="178"/>
        <v/>
      </c>
      <c r="CU234" s="9" t="str">
        <f t="shared" si="175"/>
        <v/>
      </c>
      <c r="CV234" s="9" t="str">
        <f t="shared" si="175"/>
        <v/>
      </c>
      <c r="CW234" s="9" t="str">
        <f t="shared" si="175"/>
        <v/>
      </c>
      <c r="CY234" s="9" t="str">
        <f t="shared" si="179"/>
        <v/>
      </c>
      <c r="CZ234" s="9" t="str">
        <f t="shared" si="179"/>
        <v/>
      </c>
      <c r="DA234" s="9" t="str">
        <f t="shared" si="179"/>
        <v/>
      </c>
      <c r="DB234" s="9" t="str">
        <f t="shared" si="176"/>
        <v/>
      </c>
      <c r="DC234" s="9" t="str">
        <f t="shared" si="176"/>
        <v/>
      </c>
      <c r="DD234" s="9" t="str">
        <f t="shared" si="176"/>
        <v/>
      </c>
      <c r="DF234" s="9" t="str">
        <f>IF($A234=2,IF(ISNUMBER(CR234/Ukraine!CR234),100*CR234/Ukraine!CR234,""),"")</f>
        <v/>
      </c>
      <c r="DG234" s="9" t="str">
        <f>IF($A234=2,IF(ISNUMBER(CS234/Ukraine!CS234),100*CS234/Ukraine!CS234,""),"")</f>
        <v/>
      </c>
      <c r="DH234" s="9" t="str">
        <f>IF($A234=2,IF(ISNUMBER(CT234/Ukraine!CT234),100*CT234/Ukraine!CT234,""),"")</f>
        <v/>
      </c>
      <c r="DI234" s="9" t="str">
        <f>IF($A234=2,IF(ISNUMBER(CU234/Ukraine!CU234),100*CU234/Ukraine!CU234,""),"")</f>
        <v/>
      </c>
      <c r="DJ234" s="9" t="str">
        <f>IF($A234=2,IF(ISNUMBER(CV234/Ukraine!CV234),100*CV234/Ukraine!CV234,""),"")</f>
        <v/>
      </c>
      <c r="DK234" s="9" t="str">
        <f>IF($A234=2,IF(ISNUMBER(CW234/Ukraine!CW234),100*CW234/Ukraine!CW234,""),"")</f>
        <v/>
      </c>
      <c r="DM234" s="40" t="str">
        <f t="shared" si="143"/>
        <v/>
      </c>
      <c r="DN234" s="40" t="str">
        <f t="shared" si="144"/>
        <v/>
      </c>
      <c r="DO234" s="40" t="str">
        <f t="shared" si="145"/>
        <v/>
      </c>
      <c r="DP234" s="40" t="str">
        <f t="shared" si="146"/>
        <v/>
      </c>
      <c r="DQ234" s="40" t="str">
        <f t="shared" si="147"/>
        <v/>
      </c>
      <c r="DR234" s="40" t="str">
        <f t="shared" si="148"/>
        <v/>
      </c>
      <c r="DT234" s="40" t="str">
        <f t="shared" si="169"/>
        <v/>
      </c>
      <c r="DU234" s="40" t="str">
        <f t="shared" si="170"/>
        <v/>
      </c>
      <c r="DV234" s="40" t="str">
        <f t="shared" si="171"/>
        <v/>
      </c>
      <c r="DW234" s="40" t="str">
        <f t="shared" si="172"/>
        <v/>
      </c>
      <c r="DX234" s="40" t="str">
        <f t="shared" si="173"/>
        <v/>
      </c>
      <c r="DY234" s="40" t="str">
        <f t="shared" si="162"/>
        <v/>
      </c>
    </row>
    <row r="235" spans="1:129" x14ac:dyDescent="0.2">
      <c r="A235" s="39">
        <f>'Industry selection'!C235</f>
        <v>2</v>
      </c>
      <c r="B235" s="2">
        <v>56.1</v>
      </c>
      <c r="C235" s="2" t="s">
        <v>477</v>
      </c>
      <c r="E235" s="30" t="s">
        <v>476</v>
      </c>
      <c r="F235" s="31">
        <v>56.1</v>
      </c>
      <c r="G235" s="32" t="s">
        <v>477</v>
      </c>
      <c r="H235" s="157">
        <f>[1]Ukraine!$F$233</f>
        <v>5184</v>
      </c>
      <c r="I235" s="157">
        <f>[1]Ukraine!$G$233</f>
        <v>58674</v>
      </c>
      <c r="J235" s="157">
        <f>[1]Ukraine!$H$233</f>
        <v>57189</v>
      </c>
      <c r="K235" s="157">
        <f>[1]Ukraine!$I$233</f>
        <v>7641964.7000000002</v>
      </c>
      <c r="L235" s="157">
        <f>[1]Ukraine!$J$233</f>
        <v>1349454.9</v>
      </c>
      <c r="M235" s="11"/>
      <c r="N235" s="33" t="s">
        <v>959</v>
      </c>
      <c r="O235" s="36">
        <v>56.1</v>
      </c>
      <c r="P235" s="35" t="s">
        <v>477</v>
      </c>
      <c r="Q235" s="157">
        <f>[2]Ukraine!$F$233</f>
        <v>5433</v>
      </c>
      <c r="R235" s="157">
        <f>[2]Ukraine!$G$233</f>
        <v>57786</v>
      </c>
      <c r="S235" s="157">
        <f>[2]Ukraine!$H$233</f>
        <v>56330</v>
      </c>
      <c r="T235" s="157">
        <f>[2]Ukraine!$I$233</f>
        <v>7255360.7999999998</v>
      </c>
      <c r="U235" s="157">
        <f>[2]Ukraine!$J$233</f>
        <v>1205533.6000000001</v>
      </c>
      <c r="V235" s="11"/>
      <c r="W235" s="36" t="s">
        <v>1304</v>
      </c>
      <c r="X235" s="36">
        <v>56.1</v>
      </c>
      <c r="Y235" s="36" t="s">
        <v>477</v>
      </c>
      <c r="Z235" s="157">
        <f>[3]Ukraine!$F$233</f>
        <v>4830</v>
      </c>
      <c r="AA235" s="157">
        <f>[3]Ukraine!$G$233</f>
        <v>47917</v>
      </c>
      <c r="AB235" s="157">
        <f>[3]Ukraine!$H$233</f>
        <v>46552</v>
      </c>
      <c r="AC235" s="157">
        <f>[3]Ukraine!$I$233</f>
        <v>6951808.5999999996</v>
      </c>
      <c r="AD235" s="157">
        <f>[3]Ukraine!$J$233</f>
        <v>1114054.7</v>
      </c>
      <c r="AE235" s="11"/>
      <c r="AF235" s="37" t="s">
        <v>1304</v>
      </c>
      <c r="AG235" s="37">
        <v>56.1</v>
      </c>
      <c r="AH235" s="37" t="s">
        <v>477</v>
      </c>
      <c r="AI235" s="157">
        <f>[4]Ukraine!$F$233</f>
        <v>4712</v>
      </c>
      <c r="AJ235" s="157">
        <f>[4]Ukraine!$G$233</f>
        <v>41647</v>
      </c>
      <c r="AK235" s="157">
        <f>[4]Ukraine!$H$233</f>
        <v>40219</v>
      </c>
      <c r="AL235" s="157">
        <f>[4]Ukraine!$I$233</f>
        <v>8636370.0999999996</v>
      </c>
      <c r="AM235" s="157">
        <f>[4]Ukraine!$J$233</f>
        <v>1151797.3</v>
      </c>
      <c r="AN235" s="11"/>
      <c r="AO235" s="11" t="s">
        <v>1304</v>
      </c>
      <c r="AP235" s="11">
        <v>56.1</v>
      </c>
      <c r="AQ235" s="11" t="s">
        <v>477</v>
      </c>
      <c r="AR235" s="157">
        <f>[5]Ukraine!$F$233</f>
        <v>3992</v>
      </c>
      <c r="AS235" s="157">
        <f>[5]Ukraine!$G$233</f>
        <v>43717</v>
      </c>
      <c r="AT235" s="157">
        <f>[5]Ukraine!$H$233</f>
        <v>42818</v>
      </c>
      <c r="AU235" s="157">
        <f>[5]Ukraine!$I$233</f>
        <v>11039172.9</v>
      </c>
      <c r="AV235" s="157">
        <f>[5]Ukraine!$J$233</f>
        <v>1461446.7</v>
      </c>
      <c r="AW235" s="11"/>
      <c r="AX235" s="33" t="s">
        <v>1304</v>
      </c>
      <c r="AY235" s="33">
        <v>56.1</v>
      </c>
      <c r="AZ235" s="33" t="s">
        <v>477</v>
      </c>
      <c r="BA235" s="157">
        <f>[6]Ukraine!$F$233</f>
        <v>4443</v>
      </c>
      <c r="BB235" s="157">
        <f>[6]Ukraine!$G$233</f>
        <v>46308</v>
      </c>
      <c r="BC235" s="157">
        <f>[6]Ukraine!$H$233</f>
        <v>45350</v>
      </c>
      <c r="BD235" s="157">
        <f>[6]Ukraine!$I$233</f>
        <v>14753587.1</v>
      </c>
      <c r="BE235" s="157">
        <f>[6]Ukraine!$J$233</f>
        <v>2303675.2000000002</v>
      </c>
      <c r="BG235" s="2">
        <v>56.1</v>
      </c>
      <c r="BH235" s="2" t="s">
        <v>477</v>
      </c>
      <c r="BI235" s="1">
        <f t="shared" si="149"/>
        <v>5184</v>
      </c>
      <c r="BJ235" s="1">
        <f t="shared" si="150"/>
        <v>5433</v>
      </c>
      <c r="BK235" s="1">
        <f t="shared" si="151"/>
        <v>4830</v>
      </c>
      <c r="BL235" s="1">
        <f t="shared" si="152"/>
        <v>4712</v>
      </c>
      <c r="BM235" s="1">
        <f t="shared" si="153"/>
        <v>3992</v>
      </c>
      <c r="BN235" s="1">
        <f t="shared" si="154"/>
        <v>4443</v>
      </c>
      <c r="BP235" s="1">
        <f t="shared" si="163"/>
        <v>57189</v>
      </c>
      <c r="BQ235" s="1">
        <f t="shared" si="164"/>
        <v>56330</v>
      </c>
      <c r="BR235" s="1">
        <f t="shared" si="165"/>
        <v>46552</v>
      </c>
      <c r="BS235" s="1">
        <f t="shared" si="166"/>
        <v>40219</v>
      </c>
      <c r="BT235" s="1">
        <f t="shared" si="167"/>
        <v>42818</v>
      </c>
      <c r="BU235" s="1">
        <f t="shared" si="168"/>
        <v>45350</v>
      </c>
      <c r="BW235" s="40">
        <f t="shared" si="155"/>
        <v>7.8441081405819339E-3</v>
      </c>
      <c r="BX235" s="40">
        <f t="shared" si="155"/>
        <v>8.0290694218742176E-3</v>
      </c>
      <c r="BY235" s="40">
        <f t="shared" si="155"/>
        <v>7.5168896689109792E-3</v>
      </c>
      <c r="BZ235" s="40">
        <f t="shared" si="155"/>
        <v>6.9605684894048581E-3</v>
      </c>
      <c r="CA235" s="40">
        <f t="shared" si="142"/>
        <v>7.4936938548315147E-3</v>
      </c>
      <c r="CB235" s="40">
        <f t="shared" si="142"/>
        <v>7.9358343606753604E-3</v>
      </c>
      <c r="CD235" s="10">
        <f t="shared" si="156"/>
        <v>1349454.9</v>
      </c>
      <c r="CE235" s="10">
        <f t="shared" si="157"/>
        <v>1205533.6000000001</v>
      </c>
      <c r="CF235" s="10">
        <f t="shared" si="158"/>
        <v>1114054.7</v>
      </c>
      <c r="CG235" s="10">
        <f t="shared" si="159"/>
        <v>1151797.3</v>
      </c>
      <c r="CH235" s="10">
        <f t="shared" si="160"/>
        <v>1461446.7</v>
      </c>
      <c r="CI235" s="10">
        <f t="shared" si="161"/>
        <v>2303675.2000000002</v>
      </c>
      <c r="CK235" s="40">
        <f t="shared" si="177"/>
        <v>5.0673920154088829E-3</v>
      </c>
      <c r="CL235" s="40">
        <f t="shared" si="177"/>
        <v>4.4668507835308943E-3</v>
      </c>
      <c r="CM235" s="40">
        <f t="shared" si="177"/>
        <v>4.2599128909553306E-3</v>
      </c>
      <c r="CN235" s="40">
        <f t="shared" si="174"/>
        <v>3.89375085177056E-3</v>
      </c>
      <c r="CO235" s="40">
        <f t="shared" si="174"/>
        <v>4.0502212169477208E-3</v>
      </c>
      <c r="CP235" s="40">
        <f t="shared" si="174"/>
        <v>4.872772830962201E-3</v>
      </c>
      <c r="CR235" s="9">
        <f t="shared" si="178"/>
        <v>23.596406651628808</v>
      </c>
      <c r="CS235" s="9">
        <f t="shared" si="178"/>
        <v>21.401271081129064</v>
      </c>
      <c r="CT235" s="9">
        <f t="shared" si="178"/>
        <v>23.931403591682418</v>
      </c>
      <c r="CU235" s="9">
        <f t="shared" si="175"/>
        <v>28.63813869066859</v>
      </c>
      <c r="CV235" s="9">
        <f t="shared" si="175"/>
        <v>34.131596524826008</v>
      </c>
      <c r="CW235" s="9">
        <f t="shared" si="175"/>
        <v>50.797689084895261</v>
      </c>
      <c r="CY235" s="9">
        <f t="shared" si="179"/>
        <v>64.601251341659179</v>
      </c>
      <c r="CZ235" s="9">
        <f t="shared" si="179"/>
        <v>55.633480654202657</v>
      </c>
      <c r="DA235" s="9">
        <f t="shared" si="179"/>
        <v>56.671217466099804</v>
      </c>
      <c r="DB235" s="9">
        <f t="shared" si="176"/>
        <v>55.940126983844713</v>
      </c>
      <c r="DC235" s="9">
        <f t="shared" si="176"/>
        <v>54.048394495544613</v>
      </c>
      <c r="DD235" s="9">
        <f t="shared" si="176"/>
        <v>61.402148904573608</v>
      </c>
      <c r="DF235" s="9">
        <f>IF($A235=2,IF(ISNUMBER(CR235/Ukraine!CR235),100*CR235/Ukraine!CR235,""),"")</f>
        <v>100</v>
      </c>
      <c r="DG235" s="9">
        <f>IF($A235=2,IF(ISNUMBER(CS235/Ukraine!CS235),100*CS235/Ukraine!CS235,""),"")</f>
        <v>99.999999999999986</v>
      </c>
      <c r="DH235" s="9">
        <f>IF($A235=2,IF(ISNUMBER(CT235/Ukraine!CT235),100*CT235/Ukraine!CT235,""),"")</f>
        <v>100</v>
      </c>
      <c r="DI235" s="9">
        <f>IF($A235=2,IF(ISNUMBER(CU235/Ukraine!CU235),100*CU235/Ukraine!CU235,""),"")</f>
        <v>100</v>
      </c>
      <c r="DJ235" s="9">
        <f>IF($A235=2,IF(ISNUMBER(CV235/Ukraine!CV235),100*CV235/Ukraine!CV235,""),"")</f>
        <v>100</v>
      </c>
      <c r="DK235" s="9">
        <f>IF($A235=2,IF(ISNUMBER(CW235/Ukraine!CW235),100*CW235/Ukraine!CW235,""),"")</f>
        <v>100.00000000000001</v>
      </c>
      <c r="DM235" s="40">
        <f t="shared" si="143"/>
        <v>-1.5020371050376791E-2</v>
      </c>
      <c r="DN235" s="40">
        <f t="shared" si="144"/>
        <v>-0.17358423575359494</v>
      </c>
      <c r="DO235" s="40">
        <f t="shared" si="145"/>
        <v>-0.13604141605086784</v>
      </c>
      <c r="DP235" s="40">
        <f t="shared" si="146"/>
        <v>6.4621198935826296E-2</v>
      </c>
      <c r="DQ235" s="40">
        <f t="shared" si="147"/>
        <v>5.9134009061609705E-2</v>
      </c>
      <c r="DR235" s="40">
        <f t="shared" si="148"/>
        <v>-0.20701533511689307</v>
      </c>
      <c r="DT235" s="40">
        <f t="shared" si="169"/>
        <v>-9.3028383639430889E-2</v>
      </c>
      <c r="DU235" s="40">
        <f t="shared" si="170"/>
        <v>0.11822346910900738</v>
      </c>
      <c r="DV235" s="40">
        <f t="shared" si="171"/>
        <v>0.19667609887378457</v>
      </c>
      <c r="DW235" s="40">
        <f t="shared" si="172"/>
        <v>0.19182314512456067</v>
      </c>
      <c r="DX235" s="40">
        <f t="shared" si="173"/>
        <v>0.48828927612416195</v>
      </c>
      <c r="DY235" s="40">
        <f t="shared" si="162"/>
        <v>1.1527722349787868</v>
      </c>
    </row>
    <row r="236" spans="1:129" x14ac:dyDescent="0.2">
      <c r="A236" s="39">
        <f>'Industry selection'!C236</f>
        <v>2</v>
      </c>
      <c r="B236" s="2">
        <v>56.2</v>
      </c>
      <c r="C236" s="2" t="s">
        <v>479</v>
      </c>
      <c r="E236" s="30" t="s">
        <v>478</v>
      </c>
      <c r="F236" s="31">
        <v>56.2</v>
      </c>
      <c r="G236" s="32" t="s">
        <v>479</v>
      </c>
      <c r="H236" s="157">
        <f>[1]Ukraine!$F$234</f>
        <v>559</v>
      </c>
      <c r="I236" s="157">
        <f>[1]Ukraine!$G$234</f>
        <v>22133</v>
      </c>
      <c r="J236" s="157">
        <f>[1]Ukraine!$H$234</f>
        <v>22009</v>
      </c>
      <c r="K236" s="157">
        <f>[1]Ukraine!$I$234</f>
        <v>2372707.2000000002</v>
      </c>
      <c r="L236" s="157">
        <f>[1]Ukraine!$J$234</f>
        <v>430876.8</v>
      </c>
      <c r="M236" s="11"/>
      <c r="N236" s="33" t="s">
        <v>960</v>
      </c>
      <c r="O236" s="36">
        <v>56.2</v>
      </c>
      <c r="P236" s="35" t="s">
        <v>479</v>
      </c>
      <c r="Q236" s="157">
        <f>[2]Ukraine!$F$234</f>
        <v>543</v>
      </c>
      <c r="R236" s="157">
        <f>[2]Ukraine!$G$234</f>
        <v>20219</v>
      </c>
      <c r="S236" s="157">
        <f>[2]Ukraine!$H$234</f>
        <v>20095</v>
      </c>
      <c r="T236" s="157">
        <f>[2]Ukraine!$I$234</f>
        <v>2360765.4</v>
      </c>
      <c r="U236" s="157">
        <f>[2]Ukraine!$J$234</f>
        <v>443772.8</v>
      </c>
      <c r="V236" s="11"/>
      <c r="W236" s="36" t="s">
        <v>1305</v>
      </c>
      <c r="X236" s="36">
        <v>56.2</v>
      </c>
      <c r="Y236" s="36" t="s">
        <v>479</v>
      </c>
      <c r="Z236" s="157">
        <f>[3]Ukraine!$F$234</f>
        <v>472</v>
      </c>
      <c r="AA236" s="157">
        <f>[3]Ukraine!$G$234</f>
        <v>20060</v>
      </c>
      <c r="AB236" s="157">
        <f>[3]Ukraine!$H$234</f>
        <v>19945</v>
      </c>
      <c r="AC236" s="157">
        <f>[3]Ukraine!$I$234</f>
        <v>3281794.7</v>
      </c>
      <c r="AD236" s="157">
        <f>[3]Ukraine!$J$234</f>
        <v>470266.4</v>
      </c>
      <c r="AE236" s="11"/>
      <c r="AF236" s="37" t="s">
        <v>1305</v>
      </c>
      <c r="AG236" s="37">
        <v>56.2</v>
      </c>
      <c r="AH236" s="37" t="s">
        <v>479</v>
      </c>
      <c r="AI236" s="157">
        <f>[4]Ukraine!$F$234</f>
        <v>464</v>
      </c>
      <c r="AJ236" s="157">
        <f>[4]Ukraine!$G$234</f>
        <v>16769</v>
      </c>
      <c r="AK236" s="157">
        <f>[4]Ukraine!$H$234</f>
        <v>16647</v>
      </c>
      <c r="AL236" s="157">
        <f>[4]Ukraine!$I$234</f>
        <v>4192273.1</v>
      </c>
      <c r="AM236" s="157">
        <f>[4]Ukraine!$J$234</f>
        <v>407097.9</v>
      </c>
      <c r="AN236" s="11"/>
      <c r="AO236" s="11" t="s">
        <v>1305</v>
      </c>
      <c r="AP236" s="11">
        <v>56.2</v>
      </c>
      <c r="AQ236" s="11" t="s">
        <v>479</v>
      </c>
      <c r="AR236" s="157">
        <f>[5]Ukraine!$F$234</f>
        <v>393</v>
      </c>
      <c r="AS236" s="157">
        <f>[5]Ukraine!$G$234</f>
        <v>16329</v>
      </c>
      <c r="AT236" s="157">
        <f>[5]Ukraine!$H$234</f>
        <v>16264</v>
      </c>
      <c r="AU236" s="157">
        <f>[5]Ukraine!$I$234</f>
        <v>4516601.5999999996</v>
      </c>
      <c r="AV236" s="157">
        <f>[5]Ukraine!$J$234</f>
        <v>462990.3</v>
      </c>
      <c r="AW236" s="11"/>
      <c r="AX236" s="33" t="s">
        <v>1305</v>
      </c>
      <c r="AY236" s="33">
        <v>56.2</v>
      </c>
      <c r="AZ236" s="33" t="s">
        <v>479</v>
      </c>
      <c r="BA236" s="157">
        <f>[6]Ukraine!$F$234</f>
        <v>413</v>
      </c>
      <c r="BB236" s="157">
        <f>[6]Ukraine!$G$234</f>
        <v>15452</v>
      </c>
      <c r="BC236" s="157">
        <f>[6]Ukraine!$H$234</f>
        <v>15374</v>
      </c>
      <c r="BD236" s="157">
        <f>[6]Ukraine!$I$234</f>
        <v>5241885.9000000004</v>
      </c>
      <c r="BE236" s="157">
        <f>[6]Ukraine!$J$234</f>
        <v>720497.2</v>
      </c>
      <c r="BG236" s="2">
        <v>56.2</v>
      </c>
      <c r="BH236" s="2" t="s">
        <v>479</v>
      </c>
      <c r="BI236" s="1">
        <f t="shared" si="149"/>
        <v>559</v>
      </c>
      <c r="BJ236" s="1">
        <f t="shared" si="150"/>
        <v>543</v>
      </c>
      <c r="BK236" s="1">
        <f t="shared" si="151"/>
        <v>472</v>
      </c>
      <c r="BL236" s="1">
        <f t="shared" si="152"/>
        <v>464</v>
      </c>
      <c r="BM236" s="1">
        <f t="shared" si="153"/>
        <v>393</v>
      </c>
      <c r="BN236" s="1">
        <f t="shared" si="154"/>
        <v>413</v>
      </c>
      <c r="BP236" s="1">
        <f t="shared" si="163"/>
        <v>22009</v>
      </c>
      <c r="BQ236" s="1">
        <f t="shared" si="164"/>
        <v>20095</v>
      </c>
      <c r="BR236" s="1">
        <f t="shared" si="165"/>
        <v>19945</v>
      </c>
      <c r="BS236" s="1">
        <f t="shared" si="166"/>
        <v>16647</v>
      </c>
      <c r="BT236" s="1">
        <f t="shared" si="167"/>
        <v>16264</v>
      </c>
      <c r="BU236" s="1">
        <f t="shared" si="168"/>
        <v>15374</v>
      </c>
      <c r="BW236" s="40">
        <f t="shared" si="155"/>
        <v>3.0187794167771385E-3</v>
      </c>
      <c r="BX236" s="40">
        <f t="shared" si="155"/>
        <v>2.8642668210999895E-3</v>
      </c>
      <c r="BY236" s="40">
        <f t="shared" si="155"/>
        <v>3.2205783735699753E-3</v>
      </c>
      <c r="BZ236" s="40">
        <f t="shared" si="155"/>
        <v>2.8810408921933085E-3</v>
      </c>
      <c r="CA236" s="40">
        <f t="shared" si="142"/>
        <v>2.8464065779573952E-3</v>
      </c>
      <c r="CB236" s="40">
        <f t="shared" si="142"/>
        <v>2.6903090950611461E-3</v>
      </c>
      <c r="CD236" s="10">
        <f t="shared" si="156"/>
        <v>430876.8</v>
      </c>
      <c r="CE236" s="10">
        <f t="shared" si="157"/>
        <v>443772.8</v>
      </c>
      <c r="CF236" s="10">
        <f t="shared" si="158"/>
        <v>470266.4</v>
      </c>
      <c r="CG236" s="10">
        <f t="shared" si="159"/>
        <v>407097.9</v>
      </c>
      <c r="CH236" s="10">
        <f t="shared" si="160"/>
        <v>462990.3</v>
      </c>
      <c r="CI236" s="10">
        <f t="shared" si="161"/>
        <v>720497.2</v>
      </c>
      <c r="CK236" s="40">
        <f t="shared" si="177"/>
        <v>1.6180026883039443E-3</v>
      </c>
      <c r="CL236" s="40">
        <f t="shared" si="177"/>
        <v>1.6443066202299949E-3</v>
      </c>
      <c r="CM236" s="40">
        <f t="shared" si="177"/>
        <v>1.7982006624478637E-3</v>
      </c>
      <c r="CN236" s="40">
        <f t="shared" si="174"/>
        <v>1.3762298234932537E-3</v>
      </c>
      <c r="CO236" s="40">
        <f t="shared" si="174"/>
        <v>1.2831211266897318E-3</v>
      </c>
      <c r="CP236" s="40">
        <f t="shared" si="174"/>
        <v>1.5240078900638156E-3</v>
      </c>
      <c r="CR236" s="9">
        <f t="shared" si="178"/>
        <v>19.577300195374619</v>
      </c>
      <c r="CS236" s="9">
        <f t="shared" si="178"/>
        <v>22.083742224433937</v>
      </c>
      <c r="CT236" s="9">
        <f t="shared" si="178"/>
        <v>23.578159939834546</v>
      </c>
      <c r="CU236" s="9">
        <f t="shared" si="175"/>
        <v>24.454730582086864</v>
      </c>
      <c r="CV236" s="9">
        <f t="shared" si="175"/>
        <v>28.467185194294146</v>
      </c>
      <c r="CW236" s="9">
        <f t="shared" si="175"/>
        <v>46.864654611682056</v>
      </c>
      <c r="CY236" s="9">
        <f t="shared" si="179"/>
        <v>53.59791044392805</v>
      </c>
      <c r="CZ236" s="9">
        <f t="shared" si="179"/>
        <v>57.4075923415025</v>
      </c>
      <c r="DA236" s="9">
        <f t="shared" si="179"/>
        <v>55.834712087896754</v>
      </c>
      <c r="DB236" s="9">
        <f t="shared" si="176"/>
        <v>47.768493228346486</v>
      </c>
      <c r="DC236" s="9">
        <f t="shared" si="176"/>
        <v>45.078631303982931</v>
      </c>
      <c r="DD236" s="9">
        <f t="shared" si="176"/>
        <v>56.648059245741706</v>
      </c>
      <c r="DF236" s="9">
        <f>IF($A236=2,IF(ISNUMBER(CR236/Ukraine!CR236),100*CR236/Ukraine!CR236,""),"")</f>
        <v>100</v>
      </c>
      <c r="DG236" s="9">
        <f>IF($A236=2,IF(ISNUMBER(CS236/Ukraine!CS236),100*CS236/Ukraine!CS236,""),"")</f>
        <v>100</v>
      </c>
      <c r="DH236" s="9">
        <f>IF($A236=2,IF(ISNUMBER(CT236/Ukraine!CT236),100*CT236/Ukraine!CT236,""),"")</f>
        <v>100</v>
      </c>
      <c r="DI236" s="9">
        <f>IF($A236=2,IF(ISNUMBER(CU236/Ukraine!CU236),100*CU236/Ukraine!CU236,""),"")</f>
        <v>100</v>
      </c>
      <c r="DJ236" s="9">
        <f>IF($A236=2,IF(ISNUMBER(CV236/Ukraine!CV236),100*CV236/Ukraine!CV236,""),"")</f>
        <v>100</v>
      </c>
      <c r="DK236" s="9">
        <f>IF($A236=2,IF(ISNUMBER(CW236/Ukraine!CW236),100*CW236/Ukraine!CW236,""),"")</f>
        <v>100</v>
      </c>
      <c r="DM236" s="40">
        <f t="shared" si="143"/>
        <v>-8.6964423644872557E-2</v>
      </c>
      <c r="DN236" s="40">
        <f t="shared" si="144"/>
        <v>-7.464543418760905E-3</v>
      </c>
      <c r="DO236" s="40">
        <f t="shared" si="145"/>
        <v>-0.16535472549511154</v>
      </c>
      <c r="DP236" s="40">
        <f t="shared" si="146"/>
        <v>-2.3007148435153502E-2</v>
      </c>
      <c r="DQ236" s="40">
        <f t="shared" si="147"/>
        <v>-5.4722085587801228E-2</v>
      </c>
      <c r="DR236" s="40">
        <f t="shared" si="148"/>
        <v>-0.30146758144395469</v>
      </c>
      <c r="DT236" s="40">
        <f t="shared" si="169"/>
        <v>0.12802797137735555</v>
      </c>
      <c r="DU236" s="40">
        <f t="shared" si="170"/>
        <v>6.7670492628153944E-2</v>
      </c>
      <c r="DV236" s="40">
        <f t="shared" si="171"/>
        <v>3.7177228608555657E-2</v>
      </c>
      <c r="DW236" s="40">
        <f t="shared" si="172"/>
        <v>0.16407682753808017</v>
      </c>
      <c r="DX236" s="40">
        <f t="shared" si="173"/>
        <v>0.64626935511261685</v>
      </c>
      <c r="DY236" s="40">
        <f t="shared" si="162"/>
        <v>1.3938262244532784</v>
      </c>
    </row>
    <row r="237" spans="1:129" x14ac:dyDescent="0.2">
      <c r="A237" s="39">
        <f>'Industry selection'!C237</f>
        <v>2</v>
      </c>
      <c r="B237" s="2">
        <v>56.3</v>
      </c>
      <c r="C237" s="2" t="s">
        <v>481</v>
      </c>
      <c r="E237" s="30" t="s">
        <v>480</v>
      </c>
      <c r="F237" s="31">
        <v>56.3</v>
      </c>
      <c r="G237" s="32" t="s">
        <v>481</v>
      </c>
      <c r="H237" s="157">
        <f>[1]Ukraine!$F$235</f>
        <v>958</v>
      </c>
      <c r="I237" s="157">
        <f>[1]Ukraine!$G$235</f>
        <v>5962</v>
      </c>
      <c r="J237" s="157">
        <f>[1]Ukraine!$H$235</f>
        <v>5697</v>
      </c>
      <c r="K237" s="157">
        <f>[1]Ukraine!$I$235</f>
        <v>380095.9</v>
      </c>
      <c r="L237" s="157">
        <f>[1]Ukraine!$J$235</f>
        <v>110205.7</v>
      </c>
      <c r="M237" s="11"/>
      <c r="N237" s="33" t="s">
        <v>961</v>
      </c>
      <c r="O237" s="36">
        <v>56.3</v>
      </c>
      <c r="P237" s="35" t="s">
        <v>481</v>
      </c>
      <c r="Q237" s="157">
        <f>[2]Ukraine!$F$235</f>
        <v>920</v>
      </c>
      <c r="R237" s="157">
        <f>[2]Ukraine!$G$235</f>
        <v>5345</v>
      </c>
      <c r="S237" s="157">
        <f>[2]Ukraine!$H$235</f>
        <v>5086</v>
      </c>
      <c r="T237" s="157">
        <f>[2]Ukraine!$I$235</f>
        <v>394902.7</v>
      </c>
      <c r="U237" s="157">
        <f>[2]Ukraine!$J$235</f>
        <v>80610.100000000006</v>
      </c>
      <c r="V237" s="11"/>
      <c r="W237" s="36" t="s">
        <v>1306</v>
      </c>
      <c r="X237" s="36">
        <v>56.3</v>
      </c>
      <c r="Y237" s="36" t="s">
        <v>481</v>
      </c>
      <c r="Z237" s="157">
        <f>[3]Ukraine!$F$235</f>
        <v>798</v>
      </c>
      <c r="AA237" s="157">
        <f>[3]Ukraine!$G$235</f>
        <v>3961</v>
      </c>
      <c r="AB237" s="157">
        <f>[3]Ukraine!$H$235</f>
        <v>3671</v>
      </c>
      <c r="AC237" s="157">
        <f>[3]Ukraine!$I$235</f>
        <v>254093.8</v>
      </c>
      <c r="AD237" s="157">
        <f>[3]Ukraine!$J$235</f>
        <v>59036.5</v>
      </c>
      <c r="AE237" s="11"/>
      <c r="AF237" s="37" t="s">
        <v>1306</v>
      </c>
      <c r="AG237" s="37">
        <v>56.3</v>
      </c>
      <c r="AH237" s="37" t="s">
        <v>481</v>
      </c>
      <c r="AI237" s="157">
        <f>[4]Ukraine!$F$235</f>
        <v>752</v>
      </c>
      <c r="AJ237" s="157">
        <f>[4]Ukraine!$G$235</f>
        <v>3252</v>
      </c>
      <c r="AK237" s="157">
        <f>[4]Ukraine!$H$235</f>
        <v>2986</v>
      </c>
      <c r="AL237" s="157">
        <f>[4]Ukraine!$I$235</f>
        <v>285121.7</v>
      </c>
      <c r="AM237" s="157">
        <f>[4]Ukraine!$J$235</f>
        <v>52619.5</v>
      </c>
      <c r="AN237" s="11"/>
      <c r="AO237" s="11" t="s">
        <v>1306</v>
      </c>
      <c r="AP237" s="11">
        <v>56.3</v>
      </c>
      <c r="AQ237" s="11" t="s">
        <v>481</v>
      </c>
      <c r="AR237" s="157">
        <f>[5]Ukraine!$F$235</f>
        <v>618</v>
      </c>
      <c r="AS237" s="157">
        <f>[5]Ukraine!$G$235</f>
        <v>3407</v>
      </c>
      <c r="AT237" s="157">
        <f>[5]Ukraine!$H$235</f>
        <v>3241</v>
      </c>
      <c r="AU237" s="157">
        <f>[5]Ukraine!$I$235</f>
        <v>414131.7</v>
      </c>
      <c r="AV237" s="157">
        <f>[5]Ukraine!$J$235</f>
        <v>69770.600000000006</v>
      </c>
      <c r="AW237" s="11"/>
      <c r="AX237" s="33" t="s">
        <v>1306</v>
      </c>
      <c r="AY237" s="33">
        <v>56.3</v>
      </c>
      <c r="AZ237" s="33" t="s">
        <v>481</v>
      </c>
      <c r="BA237" s="157">
        <f>[6]Ukraine!$F$235</f>
        <v>703</v>
      </c>
      <c r="BB237" s="157">
        <f>[6]Ukraine!$G$235</f>
        <v>3606</v>
      </c>
      <c r="BC237" s="157">
        <f>[6]Ukraine!$H$235</f>
        <v>3432</v>
      </c>
      <c r="BD237" s="157">
        <f>[6]Ukraine!$I$235</f>
        <v>658182.30000000005</v>
      </c>
      <c r="BE237" s="157">
        <f>[6]Ukraine!$J$235</f>
        <v>123662.2</v>
      </c>
      <c r="BG237" s="2">
        <v>56.3</v>
      </c>
      <c r="BH237" s="2" t="s">
        <v>481</v>
      </c>
      <c r="BI237" s="1">
        <f t="shared" si="149"/>
        <v>958</v>
      </c>
      <c r="BJ237" s="1">
        <f t="shared" si="150"/>
        <v>920</v>
      </c>
      <c r="BK237" s="1">
        <f t="shared" si="151"/>
        <v>798</v>
      </c>
      <c r="BL237" s="1">
        <f t="shared" si="152"/>
        <v>752</v>
      </c>
      <c r="BM237" s="1">
        <f t="shared" si="153"/>
        <v>618</v>
      </c>
      <c r="BN237" s="1">
        <f t="shared" si="154"/>
        <v>703</v>
      </c>
      <c r="BP237" s="1">
        <f t="shared" si="163"/>
        <v>5697</v>
      </c>
      <c r="BQ237" s="1">
        <f t="shared" si="164"/>
        <v>5086</v>
      </c>
      <c r="BR237" s="1">
        <f t="shared" si="165"/>
        <v>3671</v>
      </c>
      <c r="BS237" s="1">
        <f t="shared" si="166"/>
        <v>2986</v>
      </c>
      <c r="BT237" s="1">
        <f t="shared" si="167"/>
        <v>3241</v>
      </c>
      <c r="BU237" s="1">
        <f t="shared" si="168"/>
        <v>3432</v>
      </c>
      <c r="BW237" s="40">
        <f t="shared" si="155"/>
        <v>7.8140698520511422E-4</v>
      </c>
      <c r="BX237" s="40">
        <f t="shared" si="155"/>
        <v>7.2493958955533952E-4</v>
      </c>
      <c r="BY237" s="40">
        <f t="shared" si="155"/>
        <v>5.9276727046254094E-4</v>
      </c>
      <c r="BZ237" s="40">
        <f t="shared" si="155"/>
        <v>5.1677708320353331E-4</v>
      </c>
      <c r="CA237" s="40">
        <f t="shared" si="142"/>
        <v>5.6721616571322661E-4</v>
      </c>
      <c r="CB237" s="40">
        <f t="shared" si="142"/>
        <v>6.0056854522244402E-4</v>
      </c>
      <c r="CD237" s="10">
        <f t="shared" si="156"/>
        <v>110205.7</v>
      </c>
      <c r="CE237" s="10">
        <f t="shared" si="157"/>
        <v>80610.100000000006</v>
      </c>
      <c r="CF237" s="10">
        <f t="shared" si="158"/>
        <v>59036.5</v>
      </c>
      <c r="CG237" s="10">
        <f t="shared" si="159"/>
        <v>52619.5</v>
      </c>
      <c r="CH237" s="10">
        <f t="shared" si="160"/>
        <v>69770.600000000006</v>
      </c>
      <c r="CI237" s="10">
        <f t="shared" si="161"/>
        <v>123662.2</v>
      </c>
      <c r="CK237" s="40">
        <f t="shared" si="177"/>
        <v>4.1383782757952619E-4</v>
      </c>
      <c r="CL237" s="40">
        <f t="shared" si="177"/>
        <v>2.9868374331955884E-4</v>
      </c>
      <c r="CM237" s="40">
        <f t="shared" si="177"/>
        <v>2.2574326681345575E-4</v>
      </c>
      <c r="CN237" s="40">
        <f t="shared" si="174"/>
        <v>1.7788479183337291E-4</v>
      </c>
      <c r="CO237" s="40">
        <f t="shared" si="174"/>
        <v>1.9336070514181097E-4</v>
      </c>
      <c r="CP237" s="40">
        <f t="shared" si="174"/>
        <v>2.6157238154797768E-4</v>
      </c>
      <c r="CR237" s="9">
        <f t="shared" si="178"/>
        <v>19.344514656836932</v>
      </c>
      <c r="CS237" s="9">
        <f t="shared" si="178"/>
        <v>15.849410145497446</v>
      </c>
      <c r="CT237" s="9">
        <f t="shared" si="178"/>
        <v>16.081857804412966</v>
      </c>
      <c r="CU237" s="9">
        <f t="shared" si="175"/>
        <v>17.622069658405895</v>
      </c>
      <c r="CV237" s="9">
        <f t="shared" si="175"/>
        <v>21.52749151496452</v>
      </c>
      <c r="CW237" s="9">
        <f t="shared" si="175"/>
        <v>36.032109557109557</v>
      </c>
      <c r="CY237" s="9">
        <f t="shared" si="179"/>
        <v>52.96059997094811</v>
      </c>
      <c r="CZ237" s="9">
        <f t="shared" si="179"/>
        <v>41.201190778222539</v>
      </c>
      <c r="DA237" s="9">
        <f t="shared" si="179"/>
        <v>38.082950605101139</v>
      </c>
      <c r="DB237" s="9">
        <f t="shared" si="176"/>
        <v>34.42195825144838</v>
      </c>
      <c r="DC237" s="9">
        <f t="shared" si="176"/>
        <v>34.089420723521897</v>
      </c>
      <c r="DD237" s="9">
        <f t="shared" si="176"/>
        <v>43.554126107469415</v>
      </c>
      <c r="DF237" s="9">
        <f>IF($A237=2,IF(ISNUMBER(CR237/Ukraine!CR237),100*CR237/Ukraine!CR237,""),"")</f>
        <v>100</v>
      </c>
      <c r="DG237" s="9">
        <f>IF($A237=2,IF(ISNUMBER(CS237/Ukraine!CS237),100*CS237/Ukraine!CS237,""),"")</f>
        <v>100</v>
      </c>
      <c r="DH237" s="9">
        <f>IF($A237=2,IF(ISNUMBER(CT237/Ukraine!CT237),100*CT237/Ukraine!CT237,""),"")</f>
        <v>100</v>
      </c>
      <c r="DI237" s="9">
        <f>IF($A237=2,IF(ISNUMBER(CU237/Ukraine!CU237),100*CU237/Ukraine!CU237,""),"")</f>
        <v>100</v>
      </c>
      <c r="DJ237" s="9">
        <f>IF($A237=2,IF(ISNUMBER(CV237/Ukraine!CV237),100*CV237/Ukraine!CV237,""),"")</f>
        <v>100.00000000000001</v>
      </c>
      <c r="DK237" s="9">
        <f>IF($A237=2,IF(ISNUMBER(CW237/Ukraine!CW237),100*CW237/Ukraine!CW237,""),"")</f>
        <v>100</v>
      </c>
      <c r="DM237" s="40">
        <f t="shared" si="143"/>
        <v>-0.10724942952431105</v>
      </c>
      <c r="DN237" s="40">
        <f t="shared" si="144"/>
        <v>-0.27821470703893036</v>
      </c>
      <c r="DO237" s="40">
        <f t="shared" si="145"/>
        <v>-0.1865976573140834</v>
      </c>
      <c r="DP237" s="40">
        <f t="shared" si="146"/>
        <v>8.5398526456798463E-2</v>
      </c>
      <c r="DQ237" s="40">
        <f t="shared" si="147"/>
        <v>5.8932428262881809E-2</v>
      </c>
      <c r="DR237" s="40">
        <f t="shared" si="148"/>
        <v>-0.39757767245918907</v>
      </c>
      <c r="DT237" s="40">
        <f t="shared" si="169"/>
        <v>-0.18067677444180341</v>
      </c>
      <c r="DU237" s="40">
        <f t="shared" si="170"/>
        <v>1.4666013232142561E-2</v>
      </c>
      <c r="DV237" s="40">
        <f t="shared" si="171"/>
        <v>9.5773254105647299E-2</v>
      </c>
      <c r="DW237" s="40">
        <f t="shared" si="172"/>
        <v>0.22162106564456252</v>
      </c>
      <c r="DX237" s="40">
        <f t="shared" si="173"/>
        <v>0.67377186199619987</v>
      </c>
      <c r="DY237" s="40">
        <f t="shared" si="162"/>
        <v>0.86265255015714382</v>
      </c>
    </row>
    <row r="238" spans="1:129" x14ac:dyDescent="0.2">
      <c r="A238" s="39" t="str">
        <f>'Industry selection'!C238</f>
        <v/>
      </c>
      <c r="B238" s="2" t="s">
        <v>483</v>
      </c>
      <c r="C238" s="2" t="s">
        <v>484</v>
      </c>
      <c r="E238" s="30" t="s">
        <v>482</v>
      </c>
      <c r="F238" s="31" t="s">
        <v>483</v>
      </c>
      <c r="G238" s="32" t="s">
        <v>484</v>
      </c>
      <c r="H238" s="157">
        <f>[1]Ukraine!$F$236</f>
        <v>12853</v>
      </c>
      <c r="I238" s="157">
        <f>[1]Ukraine!$G$236</f>
        <v>214674</v>
      </c>
      <c r="J238" s="157">
        <f>[1]Ukraine!$H$236</f>
        <v>211481</v>
      </c>
      <c r="K238" s="157">
        <f>[1]Ukraine!$I$236</f>
        <v>78825871.799999997</v>
      </c>
      <c r="L238" s="157">
        <f>[1]Ukraine!$J$236</f>
        <v>9843718.1999999993</v>
      </c>
      <c r="M238" s="11"/>
      <c r="N238" s="33" t="s">
        <v>962</v>
      </c>
      <c r="O238" s="36" t="s">
        <v>483</v>
      </c>
      <c r="P238" s="35" t="s">
        <v>484</v>
      </c>
      <c r="Q238" s="157">
        <f>[2]Ukraine!$F$236</f>
        <v>14216</v>
      </c>
      <c r="R238" s="157">
        <f>[2]Ukraine!$G$236</f>
        <v>213457</v>
      </c>
      <c r="S238" s="157">
        <f>[2]Ukraine!$H$236</f>
        <v>210118</v>
      </c>
      <c r="T238" s="157">
        <f>[2]Ukraine!$I$236</f>
        <v>79839943.400000006</v>
      </c>
      <c r="U238" s="157">
        <f>[2]Ukraine!$J$236</f>
        <v>10500756.9</v>
      </c>
      <c r="V238" s="11"/>
      <c r="W238" s="36" t="s">
        <v>1307</v>
      </c>
      <c r="X238" s="36" t="s">
        <v>483</v>
      </c>
      <c r="Y238" s="36" t="s">
        <v>484</v>
      </c>
      <c r="Z238" s="157">
        <f>[3]Ukraine!$F$236</f>
        <v>13319</v>
      </c>
      <c r="AA238" s="157">
        <f>[3]Ukraine!$G$236</f>
        <v>192691</v>
      </c>
      <c r="AB238" s="157">
        <f>[3]Ukraine!$H$236</f>
        <v>189583</v>
      </c>
      <c r="AC238" s="157">
        <f>[3]Ukraine!$I$236</f>
        <v>84103557.799999997</v>
      </c>
      <c r="AD238" s="157">
        <f>[3]Ukraine!$J$236</f>
        <v>10810353.800000001</v>
      </c>
      <c r="AE238" s="11"/>
      <c r="AF238" s="37" t="s">
        <v>1307</v>
      </c>
      <c r="AG238" s="37" t="s">
        <v>483</v>
      </c>
      <c r="AH238" s="37" t="s">
        <v>484</v>
      </c>
      <c r="AI238" s="157">
        <f>[4]Ukraine!$F$236</f>
        <v>13617</v>
      </c>
      <c r="AJ238" s="157">
        <f>[4]Ukraine!$G$236</f>
        <v>166380</v>
      </c>
      <c r="AK238" s="157">
        <f>[4]Ukraine!$H$236</f>
        <v>162275</v>
      </c>
      <c r="AL238" s="157">
        <f>[4]Ukraine!$I$236</f>
        <v>100590377.7</v>
      </c>
      <c r="AM238" s="157">
        <f>[4]Ukraine!$J$236</f>
        <v>12215256.1</v>
      </c>
      <c r="AN238" s="11"/>
      <c r="AO238" s="11" t="s">
        <v>1307</v>
      </c>
      <c r="AP238" s="11" t="s">
        <v>483</v>
      </c>
      <c r="AQ238" s="11" t="s">
        <v>484</v>
      </c>
      <c r="AR238" s="157">
        <f>[5]Ukraine!$F$236</f>
        <v>11932</v>
      </c>
      <c r="AS238" s="157">
        <f>[5]Ukraine!$G$236</f>
        <v>157107</v>
      </c>
      <c r="AT238" s="157">
        <f>[5]Ukraine!$H$236</f>
        <v>154171</v>
      </c>
      <c r="AU238" s="157">
        <f>[5]Ukraine!$I$236</f>
        <v>117407179.59999999</v>
      </c>
      <c r="AV238" s="157">
        <f>[5]Ukraine!$J$236</f>
        <v>14513159.699999999</v>
      </c>
      <c r="AW238" s="11"/>
      <c r="AX238" s="33" t="s">
        <v>1307</v>
      </c>
      <c r="AY238" s="33" t="s">
        <v>483</v>
      </c>
      <c r="AZ238" s="33" t="s">
        <v>484</v>
      </c>
      <c r="BA238" s="157">
        <f>[6]Ukraine!$F$236</f>
        <v>13413</v>
      </c>
      <c r="BB238" s="157">
        <f>[6]Ukraine!$G$236</f>
        <v>159000</v>
      </c>
      <c r="BC238" s="157">
        <f>[6]Ukraine!$H$236</f>
        <v>155782</v>
      </c>
      <c r="BD238" s="157">
        <f>[6]Ukraine!$I$236</f>
        <v>139117052.90000001</v>
      </c>
      <c r="BE238" s="157">
        <f>[6]Ukraine!$J$236</f>
        <v>18717913.100000001</v>
      </c>
      <c r="BG238" s="2" t="s">
        <v>483</v>
      </c>
      <c r="BH238" s="2" t="s">
        <v>484</v>
      </c>
      <c r="BI238" s="1">
        <f t="shared" si="149"/>
        <v>12853</v>
      </c>
      <c r="BJ238" s="1">
        <f t="shared" si="150"/>
        <v>14216</v>
      </c>
      <c r="BK238" s="1">
        <f t="shared" si="151"/>
        <v>13319</v>
      </c>
      <c r="BL238" s="1">
        <f t="shared" si="152"/>
        <v>13617</v>
      </c>
      <c r="BM238" s="1">
        <f t="shared" si="153"/>
        <v>11932</v>
      </c>
      <c r="BN238" s="1">
        <f t="shared" si="154"/>
        <v>13413</v>
      </c>
      <c r="BP238" s="1">
        <f t="shared" si="163"/>
        <v>211481</v>
      </c>
      <c r="BQ238" s="1">
        <f t="shared" si="164"/>
        <v>210118</v>
      </c>
      <c r="BR238" s="1">
        <f t="shared" si="165"/>
        <v>189583</v>
      </c>
      <c r="BS238" s="1">
        <f t="shared" si="166"/>
        <v>162275</v>
      </c>
      <c r="BT238" s="1">
        <f t="shared" si="167"/>
        <v>154171</v>
      </c>
      <c r="BU238" s="1">
        <f t="shared" si="168"/>
        <v>155782</v>
      </c>
      <c r="BW238" s="40" t="str">
        <f t="shared" si="155"/>
        <v/>
      </c>
      <c r="BX238" s="40" t="str">
        <f t="shared" si="155"/>
        <v/>
      </c>
      <c r="BY238" s="40" t="str">
        <f t="shared" si="155"/>
        <v/>
      </c>
      <c r="BZ238" s="40" t="str">
        <f t="shared" si="155"/>
        <v/>
      </c>
      <c r="CA238" s="40" t="str">
        <f t="shared" si="142"/>
        <v/>
      </c>
      <c r="CB238" s="40" t="str">
        <f t="shared" si="142"/>
        <v/>
      </c>
      <c r="CD238" s="10">
        <f t="shared" si="156"/>
        <v>9843718.1999999993</v>
      </c>
      <c r="CE238" s="10">
        <f t="shared" si="157"/>
        <v>10500756.9</v>
      </c>
      <c r="CF238" s="10">
        <f t="shared" si="158"/>
        <v>10810353.800000001</v>
      </c>
      <c r="CG238" s="10">
        <f t="shared" si="159"/>
        <v>12215256.1</v>
      </c>
      <c r="CH238" s="10">
        <f t="shared" si="160"/>
        <v>14513159.699999999</v>
      </c>
      <c r="CI238" s="10">
        <f t="shared" si="161"/>
        <v>18717913.100000001</v>
      </c>
      <c r="CK238" s="40" t="str">
        <f t="shared" si="177"/>
        <v/>
      </c>
      <c r="CL238" s="40" t="str">
        <f t="shared" si="177"/>
        <v/>
      </c>
      <c r="CM238" s="40" t="str">
        <f t="shared" si="177"/>
        <v/>
      </c>
      <c r="CN238" s="40" t="str">
        <f t="shared" si="174"/>
        <v/>
      </c>
      <c r="CO238" s="40" t="str">
        <f t="shared" si="174"/>
        <v/>
      </c>
      <c r="CP238" s="40" t="str">
        <f t="shared" si="174"/>
        <v/>
      </c>
      <c r="CR238" s="9" t="str">
        <f t="shared" si="178"/>
        <v/>
      </c>
      <c r="CS238" s="9" t="str">
        <f t="shared" si="178"/>
        <v/>
      </c>
      <c r="CT238" s="9" t="str">
        <f t="shared" si="178"/>
        <v/>
      </c>
      <c r="CU238" s="9" t="str">
        <f t="shared" si="175"/>
        <v/>
      </c>
      <c r="CV238" s="9" t="str">
        <f t="shared" si="175"/>
        <v/>
      </c>
      <c r="CW238" s="9" t="str">
        <f t="shared" si="175"/>
        <v/>
      </c>
      <c r="CY238" s="9" t="str">
        <f t="shared" si="179"/>
        <v/>
      </c>
      <c r="CZ238" s="9" t="str">
        <f t="shared" si="179"/>
        <v/>
      </c>
      <c r="DA238" s="9" t="str">
        <f t="shared" si="179"/>
        <v/>
      </c>
      <c r="DB238" s="9" t="str">
        <f t="shared" si="176"/>
        <v/>
      </c>
      <c r="DC238" s="9" t="str">
        <f t="shared" si="176"/>
        <v/>
      </c>
      <c r="DD238" s="9" t="str">
        <f t="shared" si="176"/>
        <v/>
      </c>
      <c r="DF238" s="9" t="str">
        <f>IF($A238=2,IF(ISNUMBER(CR238/Ukraine!CR238),100*CR238/Ukraine!CR238,""),"")</f>
        <v/>
      </c>
      <c r="DG238" s="9" t="str">
        <f>IF($A238=2,IF(ISNUMBER(CS238/Ukraine!CS238),100*CS238/Ukraine!CS238,""),"")</f>
        <v/>
      </c>
      <c r="DH238" s="9" t="str">
        <f>IF($A238=2,IF(ISNUMBER(CT238/Ukraine!CT238),100*CT238/Ukraine!CT238,""),"")</f>
        <v/>
      </c>
      <c r="DI238" s="9" t="str">
        <f>IF($A238=2,IF(ISNUMBER(CU238/Ukraine!CU238),100*CU238/Ukraine!CU238,""),"")</f>
        <v/>
      </c>
      <c r="DJ238" s="9" t="str">
        <f>IF($A238=2,IF(ISNUMBER(CV238/Ukraine!CV238),100*CV238/Ukraine!CV238,""),"")</f>
        <v/>
      </c>
      <c r="DK238" s="9" t="str">
        <f>IF($A238=2,IF(ISNUMBER(CW238/Ukraine!CW238),100*CW238/Ukraine!CW238,""),"")</f>
        <v/>
      </c>
      <c r="DM238" s="40" t="str">
        <f t="shared" si="143"/>
        <v/>
      </c>
      <c r="DN238" s="40" t="str">
        <f t="shared" si="144"/>
        <v/>
      </c>
      <c r="DO238" s="40" t="str">
        <f t="shared" si="145"/>
        <v/>
      </c>
      <c r="DP238" s="40" t="str">
        <f t="shared" si="146"/>
        <v/>
      </c>
      <c r="DQ238" s="40" t="str">
        <f t="shared" si="147"/>
        <v/>
      </c>
      <c r="DR238" s="40" t="str">
        <f t="shared" si="148"/>
        <v/>
      </c>
      <c r="DT238" s="40" t="str">
        <f t="shared" si="169"/>
        <v/>
      </c>
      <c r="DU238" s="40" t="str">
        <f t="shared" si="170"/>
        <v/>
      </c>
      <c r="DV238" s="40" t="str">
        <f t="shared" si="171"/>
        <v/>
      </c>
      <c r="DW238" s="40" t="str">
        <f t="shared" si="172"/>
        <v/>
      </c>
      <c r="DX238" s="40" t="str">
        <f t="shared" si="173"/>
        <v/>
      </c>
      <c r="DY238" s="40" t="str">
        <f t="shared" si="162"/>
        <v/>
      </c>
    </row>
    <row r="239" spans="1:129" x14ac:dyDescent="0.2">
      <c r="A239" s="39" t="str">
        <f>'Industry selection'!C239</f>
        <v/>
      </c>
      <c r="B239" s="2">
        <v>58</v>
      </c>
      <c r="C239" s="2" t="s">
        <v>486</v>
      </c>
      <c r="E239" s="30" t="s">
        <v>485</v>
      </c>
      <c r="F239" s="31">
        <v>58</v>
      </c>
      <c r="G239" s="32" t="s">
        <v>486</v>
      </c>
      <c r="H239" s="157">
        <f>[1]Ukraine!$F$237</f>
        <v>3675</v>
      </c>
      <c r="I239" s="157">
        <f>[1]Ukraine!$G$237</f>
        <v>32722</v>
      </c>
      <c r="J239" s="157">
        <f>[1]Ukraine!$H$237</f>
        <v>31805</v>
      </c>
      <c r="K239" s="157">
        <f>[1]Ukraine!$I$237</f>
        <v>7946877.2999999998</v>
      </c>
      <c r="L239" s="157">
        <f>[1]Ukraine!$J$237</f>
        <v>1078796.7</v>
      </c>
      <c r="M239" s="11"/>
      <c r="N239" s="33" t="s">
        <v>963</v>
      </c>
      <c r="O239" s="36">
        <v>58</v>
      </c>
      <c r="P239" s="35" t="s">
        <v>486</v>
      </c>
      <c r="Q239" s="157">
        <f>[2]Ukraine!$F$237</f>
        <v>3770</v>
      </c>
      <c r="R239" s="157">
        <f>[2]Ukraine!$G$237</f>
        <v>29862</v>
      </c>
      <c r="S239" s="157">
        <f>[2]Ukraine!$H$237</f>
        <v>28886</v>
      </c>
      <c r="T239" s="157">
        <f>[2]Ukraine!$I$237</f>
        <v>6216613.4000000004</v>
      </c>
      <c r="U239" s="157">
        <f>[2]Ukraine!$J$237</f>
        <v>1015277.7</v>
      </c>
      <c r="V239" s="11"/>
      <c r="W239" s="36" t="s">
        <v>1308</v>
      </c>
      <c r="X239" s="36">
        <v>58</v>
      </c>
      <c r="Y239" s="36" t="s">
        <v>486</v>
      </c>
      <c r="Z239" s="157">
        <f>[3]Ukraine!$F$237</f>
        <v>3406</v>
      </c>
      <c r="AA239" s="157">
        <f>[3]Ukraine!$G$237</f>
        <v>25886</v>
      </c>
      <c r="AB239" s="157">
        <f>[3]Ukraine!$H$237</f>
        <v>25027</v>
      </c>
      <c r="AC239" s="157">
        <f>[3]Ukraine!$I$237</f>
        <v>5338103.9000000004</v>
      </c>
      <c r="AD239" s="157">
        <f>[3]Ukraine!$J$237</f>
        <v>888342.8</v>
      </c>
      <c r="AE239" s="11"/>
      <c r="AF239" s="37" t="s">
        <v>1308</v>
      </c>
      <c r="AG239" s="37">
        <v>58</v>
      </c>
      <c r="AH239" s="37" t="s">
        <v>486</v>
      </c>
      <c r="AI239" s="157">
        <f>[4]Ukraine!$F$237</f>
        <v>3276</v>
      </c>
      <c r="AJ239" s="157">
        <f>[4]Ukraine!$G$237</f>
        <v>21746</v>
      </c>
      <c r="AK239" s="157">
        <f>[4]Ukraine!$H$237</f>
        <v>20647</v>
      </c>
      <c r="AL239" s="157">
        <f>[4]Ukraine!$I$237</f>
        <v>5369114.5999999996</v>
      </c>
      <c r="AM239" s="157">
        <f>[4]Ukraine!$J$237</f>
        <v>884627.6</v>
      </c>
      <c r="AN239" s="11"/>
      <c r="AO239" s="11" t="s">
        <v>1308</v>
      </c>
      <c r="AP239" s="11">
        <v>58</v>
      </c>
      <c r="AQ239" s="11" t="s">
        <v>486</v>
      </c>
      <c r="AR239" s="157">
        <f>[5]Ukraine!$F$237</f>
        <v>2685</v>
      </c>
      <c r="AS239" s="157">
        <f>[5]Ukraine!$G$237</f>
        <v>19551</v>
      </c>
      <c r="AT239" s="157">
        <f>[5]Ukraine!$H$237</f>
        <v>18823</v>
      </c>
      <c r="AU239" s="157">
        <f>[5]Ukraine!$I$237</f>
        <v>6331743.7999999998</v>
      </c>
      <c r="AV239" s="157">
        <f>[5]Ukraine!$J$237</f>
        <v>980061.1</v>
      </c>
      <c r="AW239" s="11"/>
      <c r="AX239" s="33" t="s">
        <v>1308</v>
      </c>
      <c r="AY239" s="33">
        <v>58</v>
      </c>
      <c r="AZ239" s="33" t="s">
        <v>486</v>
      </c>
      <c r="BA239" s="157">
        <f>[6]Ukraine!$F$237</f>
        <v>2807</v>
      </c>
      <c r="BB239" s="157">
        <f>[6]Ukraine!$G$237</f>
        <v>18476</v>
      </c>
      <c r="BC239" s="157">
        <f>[6]Ukraine!$H$237</f>
        <v>17656</v>
      </c>
      <c r="BD239" s="157">
        <f>[6]Ukraine!$I$237</f>
        <v>6406979.9000000004</v>
      </c>
      <c r="BE239" s="157">
        <f>[6]Ukraine!$J$237</f>
        <v>1130129.6000000001</v>
      </c>
      <c r="BG239" s="2">
        <v>58</v>
      </c>
      <c r="BH239" s="2" t="s">
        <v>486</v>
      </c>
      <c r="BI239" s="1">
        <f t="shared" si="149"/>
        <v>3675</v>
      </c>
      <c r="BJ239" s="1">
        <f t="shared" si="150"/>
        <v>3770</v>
      </c>
      <c r="BK239" s="1">
        <f t="shared" si="151"/>
        <v>3406</v>
      </c>
      <c r="BL239" s="1">
        <f t="shared" si="152"/>
        <v>3276</v>
      </c>
      <c r="BM239" s="1">
        <f t="shared" si="153"/>
        <v>2685</v>
      </c>
      <c r="BN239" s="1">
        <f t="shared" si="154"/>
        <v>2807</v>
      </c>
      <c r="BP239" s="1">
        <f t="shared" si="163"/>
        <v>31805</v>
      </c>
      <c r="BQ239" s="1">
        <f t="shared" si="164"/>
        <v>28886</v>
      </c>
      <c r="BR239" s="1">
        <f t="shared" si="165"/>
        <v>25027</v>
      </c>
      <c r="BS239" s="1">
        <f t="shared" si="166"/>
        <v>20647</v>
      </c>
      <c r="BT239" s="1">
        <f t="shared" si="167"/>
        <v>18823</v>
      </c>
      <c r="BU239" s="1">
        <f t="shared" si="168"/>
        <v>17656</v>
      </c>
      <c r="BW239" s="40" t="str">
        <f t="shared" si="155"/>
        <v/>
      </c>
      <c r="BX239" s="40" t="str">
        <f t="shared" si="155"/>
        <v/>
      </c>
      <c r="BY239" s="40" t="str">
        <f t="shared" si="155"/>
        <v/>
      </c>
      <c r="BZ239" s="40" t="str">
        <f t="shared" si="155"/>
        <v/>
      </c>
      <c r="CA239" s="40" t="str">
        <f t="shared" si="142"/>
        <v/>
      </c>
      <c r="CB239" s="40" t="str">
        <f t="shared" si="142"/>
        <v/>
      </c>
      <c r="CD239" s="10">
        <f t="shared" si="156"/>
        <v>1078796.7</v>
      </c>
      <c r="CE239" s="10">
        <f t="shared" si="157"/>
        <v>1015277.7</v>
      </c>
      <c r="CF239" s="10">
        <f t="shared" si="158"/>
        <v>888342.8</v>
      </c>
      <c r="CG239" s="10">
        <f t="shared" si="159"/>
        <v>884627.6</v>
      </c>
      <c r="CH239" s="10">
        <f t="shared" si="160"/>
        <v>980061.1</v>
      </c>
      <c r="CI239" s="10">
        <f t="shared" si="161"/>
        <v>1130129.6000000001</v>
      </c>
      <c r="CK239" s="40" t="str">
        <f t="shared" si="177"/>
        <v/>
      </c>
      <c r="CL239" s="40" t="str">
        <f t="shared" si="177"/>
        <v/>
      </c>
      <c r="CM239" s="40" t="str">
        <f t="shared" si="177"/>
        <v/>
      </c>
      <c r="CN239" s="40" t="str">
        <f t="shared" si="174"/>
        <v/>
      </c>
      <c r="CO239" s="40" t="str">
        <f t="shared" si="174"/>
        <v/>
      </c>
      <c r="CP239" s="40" t="str">
        <f t="shared" si="174"/>
        <v/>
      </c>
      <c r="CR239" s="9" t="str">
        <f t="shared" si="178"/>
        <v/>
      </c>
      <c r="CS239" s="9" t="str">
        <f t="shared" si="178"/>
        <v/>
      </c>
      <c r="CT239" s="9" t="str">
        <f t="shared" si="178"/>
        <v/>
      </c>
      <c r="CU239" s="9" t="str">
        <f t="shared" si="175"/>
        <v/>
      </c>
      <c r="CV239" s="9" t="str">
        <f t="shared" si="175"/>
        <v/>
      </c>
      <c r="CW239" s="9" t="str">
        <f t="shared" si="175"/>
        <v/>
      </c>
      <c r="CY239" s="9" t="str">
        <f t="shared" si="179"/>
        <v/>
      </c>
      <c r="CZ239" s="9" t="str">
        <f t="shared" si="179"/>
        <v/>
      </c>
      <c r="DA239" s="9" t="str">
        <f t="shared" si="179"/>
        <v/>
      </c>
      <c r="DB239" s="9" t="str">
        <f t="shared" si="176"/>
        <v/>
      </c>
      <c r="DC239" s="9" t="str">
        <f t="shared" si="176"/>
        <v/>
      </c>
      <c r="DD239" s="9" t="str">
        <f t="shared" si="176"/>
        <v/>
      </c>
      <c r="DF239" s="9" t="str">
        <f>IF($A239=2,IF(ISNUMBER(CR239/Ukraine!CR239),100*CR239/Ukraine!CR239,""),"")</f>
        <v/>
      </c>
      <c r="DG239" s="9" t="str">
        <f>IF($A239=2,IF(ISNUMBER(CS239/Ukraine!CS239),100*CS239/Ukraine!CS239,""),"")</f>
        <v/>
      </c>
      <c r="DH239" s="9" t="str">
        <f>IF($A239=2,IF(ISNUMBER(CT239/Ukraine!CT239),100*CT239/Ukraine!CT239,""),"")</f>
        <v/>
      </c>
      <c r="DI239" s="9" t="str">
        <f>IF($A239=2,IF(ISNUMBER(CU239/Ukraine!CU239),100*CU239/Ukraine!CU239,""),"")</f>
        <v/>
      </c>
      <c r="DJ239" s="9" t="str">
        <f>IF($A239=2,IF(ISNUMBER(CV239/Ukraine!CV239),100*CV239/Ukraine!CV239,""),"")</f>
        <v/>
      </c>
      <c r="DK239" s="9" t="str">
        <f>IF($A239=2,IF(ISNUMBER(CW239/Ukraine!CW239),100*CW239/Ukraine!CW239,""),"")</f>
        <v/>
      </c>
      <c r="DM239" s="40" t="str">
        <f t="shared" si="143"/>
        <v/>
      </c>
      <c r="DN239" s="40" t="str">
        <f t="shared" si="144"/>
        <v/>
      </c>
      <c r="DO239" s="40" t="str">
        <f t="shared" si="145"/>
        <v/>
      </c>
      <c r="DP239" s="40" t="str">
        <f t="shared" si="146"/>
        <v/>
      </c>
      <c r="DQ239" s="40" t="str">
        <f t="shared" si="147"/>
        <v/>
      </c>
      <c r="DR239" s="40" t="str">
        <f t="shared" si="148"/>
        <v/>
      </c>
      <c r="DT239" s="40" t="str">
        <f t="shared" si="169"/>
        <v/>
      </c>
      <c r="DU239" s="40" t="str">
        <f t="shared" si="170"/>
        <v/>
      </c>
      <c r="DV239" s="40" t="str">
        <f t="shared" si="171"/>
        <v/>
      </c>
      <c r="DW239" s="40" t="str">
        <f t="shared" si="172"/>
        <v/>
      </c>
      <c r="DX239" s="40" t="str">
        <f t="shared" si="173"/>
        <v/>
      </c>
      <c r="DY239" s="40" t="str">
        <f t="shared" si="162"/>
        <v/>
      </c>
    </row>
    <row r="240" spans="1:129" x14ac:dyDescent="0.2">
      <c r="A240" s="39">
        <f>'Industry selection'!C240</f>
        <v>2</v>
      </c>
      <c r="B240" s="2">
        <v>58.1</v>
      </c>
      <c r="C240" s="2" t="s">
        <v>488</v>
      </c>
      <c r="E240" s="30" t="s">
        <v>487</v>
      </c>
      <c r="F240" s="31">
        <v>58.1</v>
      </c>
      <c r="G240" s="32" t="s">
        <v>488</v>
      </c>
      <c r="H240" s="157">
        <f>[1]Ukraine!$F$238</f>
        <v>3291</v>
      </c>
      <c r="I240" s="157">
        <f>[1]Ukraine!$G$238</f>
        <v>30192</v>
      </c>
      <c r="J240" s="157">
        <f>[1]Ukraine!$H$238</f>
        <v>29359</v>
      </c>
      <c r="K240" s="157">
        <f>[1]Ukraine!$I$238</f>
        <v>7047722.0999999996</v>
      </c>
      <c r="L240" s="157">
        <f>[1]Ukraine!$J$238</f>
        <v>1002308.1</v>
      </c>
      <c r="M240" s="11"/>
      <c r="N240" s="33" t="s">
        <v>964</v>
      </c>
      <c r="O240" s="36">
        <v>58.1</v>
      </c>
      <c r="P240" s="35" t="s">
        <v>488</v>
      </c>
      <c r="Q240" s="157">
        <f>[2]Ukraine!$F$238</f>
        <v>3393</v>
      </c>
      <c r="R240" s="157">
        <f>[2]Ukraine!$G$238</f>
        <v>27370</v>
      </c>
      <c r="S240" s="157">
        <f>[2]Ukraine!$H$238</f>
        <v>26492</v>
      </c>
      <c r="T240" s="157">
        <f>[2]Ukraine!$I$238</f>
        <v>5513717.7000000002</v>
      </c>
      <c r="U240" s="157">
        <f>[2]Ukraine!$J$238</f>
        <v>927342.1</v>
      </c>
      <c r="V240" s="11"/>
      <c r="W240" s="36" t="s">
        <v>1309</v>
      </c>
      <c r="X240" s="36">
        <v>58.1</v>
      </c>
      <c r="Y240" s="36" t="s">
        <v>488</v>
      </c>
      <c r="Z240" s="157">
        <f>[3]Ukraine!$F$238</f>
        <v>3048</v>
      </c>
      <c r="AA240" s="157">
        <f>[3]Ukraine!$G$238</f>
        <v>23982</v>
      </c>
      <c r="AB240" s="157">
        <f>[3]Ukraine!$H$238</f>
        <v>23224</v>
      </c>
      <c r="AC240" s="157">
        <f>[3]Ukraine!$I$238</f>
        <v>4721160.8</v>
      </c>
      <c r="AD240" s="157">
        <f>[3]Ukraine!$J$238</f>
        <v>835972.2</v>
      </c>
      <c r="AE240" s="11"/>
      <c r="AF240" s="37" t="s">
        <v>1309</v>
      </c>
      <c r="AG240" s="37">
        <v>58.1</v>
      </c>
      <c r="AH240" s="37" t="s">
        <v>488</v>
      </c>
      <c r="AI240" s="157">
        <f>[4]Ukraine!$F$238</f>
        <v>2921</v>
      </c>
      <c r="AJ240" s="157">
        <f>[4]Ukraine!$G$238</f>
        <v>19864</v>
      </c>
      <c r="AK240" s="157">
        <f>[4]Ukraine!$H$238</f>
        <v>18880</v>
      </c>
      <c r="AL240" s="157">
        <f>[4]Ukraine!$I$238</f>
        <v>4552030.0999999996</v>
      </c>
      <c r="AM240" s="157">
        <f>[4]Ukraine!$J$238</f>
        <v>778667.2</v>
      </c>
      <c r="AN240" s="11"/>
      <c r="AO240" s="11" t="s">
        <v>1309</v>
      </c>
      <c r="AP240" s="11">
        <v>58.1</v>
      </c>
      <c r="AQ240" s="11" t="s">
        <v>488</v>
      </c>
      <c r="AR240" s="157">
        <f>[5]Ukraine!$F$238</f>
        <v>2376</v>
      </c>
      <c r="AS240" s="157">
        <f>[5]Ukraine!$G$238</f>
        <v>17600</v>
      </c>
      <c r="AT240" s="157">
        <f>[5]Ukraine!$H$238</f>
        <v>16946</v>
      </c>
      <c r="AU240" s="157">
        <f>[5]Ukraine!$I$238</f>
        <v>4996193.7</v>
      </c>
      <c r="AV240" s="157">
        <f>[5]Ukraine!$J$238</f>
        <v>800481.4</v>
      </c>
      <c r="AW240" s="11"/>
      <c r="AX240" s="33" t="s">
        <v>1309</v>
      </c>
      <c r="AY240" s="33">
        <v>58.1</v>
      </c>
      <c r="AZ240" s="33" t="s">
        <v>488</v>
      </c>
      <c r="BA240" s="157">
        <f>[6]Ukraine!$F$238</f>
        <v>2453</v>
      </c>
      <c r="BB240" s="157">
        <f>[6]Ukraine!$G$238</f>
        <v>16531</v>
      </c>
      <c r="BC240" s="157">
        <f>[6]Ukraine!$H$238</f>
        <v>15796</v>
      </c>
      <c r="BD240" s="157">
        <f>[6]Ukraine!$I$238</f>
        <v>4960969.4000000004</v>
      </c>
      <c r="BE240" s="157">
        <f>[6]Ukraine!$J$238</f>
        <v>938939.4</v>
      </c>
      <c r="BG240" s="2">
        <v>58.1</v>
      </c>
      <c r="BH240" s="2" t="s">
        <v>488</v>
      </c>
      <c r="BI240" s="1">
        <f t="shared" si="149"/>
        <v>3291</v>
      </c>
      <c r="BJ240" s="1">
        <f t="shared" si="150"/>
        <v>3393</v>
      </c>
      <c r="BK240" s="1">
        <f t="shared" si="151"/>
        <v>3048</v>
      </c>
      <c r="BL240" s="1">
        <f t="shared" si="152"/>
        <v>2921</v>
      </c>
      <c r="BM240" s="1">
        <f t="shared" si="153"/>
        <v>2376</v>
      </c>
      <c r="BN240" s="1">
        <f t="shared" si="154"/>
        <v>2453</v>
      </c>
      <c r="BP240" s="1">
        <f t="shared" si="163"/>
        <v>29359</v>
      </c>
      <c r="BQ240" s="1">
        <f t="shared" si="164"/>
        <v>26492</v>
      </c>
      <c r="BR240" s="1">
        <f t="shared" si="165"/>
        <v>23224</v>
      </c>
      <c r="BS240" s="1">
        <f t="shared" si="166"/>
        <v>18880</v>
      </c>
      <c r="BT240" s="1">
        <f t="shared" si="167"/>
        <v>16946</v>
      </c>
      <c r="BU240" s="1">
        <f t="shared" si="168"/>
        <v>15796</v>
      </c>
      <c r="BW240" s="40">
        <f t="shared" si="155"/>
        <v>4.0269137578790503E-3</v>
      </c>
      <c r="BX240" s="40">
        <f t="shared" si="155"/>
        <v>3.7760714916437385E-3</v>
      </c>
      <c r="BY240" s="40">
        <f t="shared" si="155"/>
        <v>3.7500482400495915E-3</v>
      </c>
      <c r="BZ240" s="40">
        <f t="shared" si="155"/>
        <v>3.2674987712266275E-3</v>
      </c>
      <c r="CA240" s="40">
        <f t="shared" si="142"/>
        <v>2.9657652404123228E-3</v>
      </c>
      <c r="CB240" s="40">
        <f t="shared" si="142"/>
        <v>2.7641552273699665E-3</v>
      </c>
      <c r="CD240" s="10">
        <f t="shared" si="156"/>
        <v>1002308.1</v>
      </c>
      <c r="CE240" s="10">
        <f t="shared" si="157"/>
        <v>927342.1</v>
      </c>
      <c r="CF240" s="10">
        <f t="shared" si="158"/>
        <v>835972.2</v>
      </c>
      <c r="CG240" s="10">
        <f t="shared" si="159"/>
        <v>778667.2</v>
      </c>
      <c r="CH240" s="10">
        <f t="shared" si="160"/>
        <v>800481.4</v>
      </c>
      <c r="CI240" s="10">
        <f t="shared" si="161"/>
        <v>938939.4</v>
      </c>
      <c r="CK240" s="40">
        <f t="shared" si="177"/>
        <v>3.7638071957200262E-3</v>
      </c>
      <c r="CL240" s="40">
        <f t="shared" si="177"/>
        <v>3.4360707872316326E-3</v>
      </c>
      <c r="CM240" s="40">
        <f t="shared" si="177"/>
        <v>3.1965833915159531E-3</v>
      </c>
      <c r="CN240" s="40">
        <f t="shared" si="174"/>
        <v>2.6323521276233213E-3</v>
      </c>
      <c r="CO240" s="40">
        <f t="shared" si="174"/>
        <v>2.2184365328219054E-3</v>
      </c>
      <c r="CP240" s="40">
        <f t="shared" si="174"/>
        <v>1.9860605341586132E-3</v>
      </c>
      <c r="CR240" s="9">
        <f t="shared" si="178"/>
        <v>34.139722061378109</v>
      </c>
      <c r="CS240" s="9">
        <f t="shared" si="178"/>
        <v>35.004608938547484</v>
      </c>
      <c r="CT240" s="9">
        <f t="shared" si="178"/>
        <v>35.996047192559416</v>
      </c>
      <c r="CU240" s="9">
        <f t="shared" si="175"/>
        <v>41.242966101694911</v>
      </c>
      <c r="CV240" s="9">
        <f t="shared" si="175"/>
        <v>47.237188717101382</v>
      </c>
      <c r="CW240" s="9">
        <f t="shared" si="175"/>
        <v>59.441592808305899</v>
      </c>
      <c r="CY240" s="9">
        <f t="shared" si="179"/>
        <v>93.46629756735588</v>
      </c>
      <c r="CZ240" s="9">
        <f t="shared" si="179"/>
        <v>90.995914532748913</v>
      </c>
      <c r="DA240" s="9">
        <f t="shared" si="179"/>
        <v>85.241127230770786</v>
      </c>
      <c r="DB240" s="9">
        <f t="shared" si="176"/>
        <v>80.561686841434664</v>
      </c>
      <c r="DC240" s="9">
        <f t="shared" si="176"/>
        <v>74.801488081149728</v>
      </c>
      <c r="DD240" s="9">
        <f t="shared" si="176"/>
        <v>71.850542780417811</v>
      </c>
      <c r="DF240" s="9">
        <f>IF($A240=2,IF(ISNUMBER(CR240/Ukraine!CR240),100*CR240/Ukraine!CR240,""),"")</f>
        <v>100</v>
      </c>
      <c r="DG240" s="9">
        <f>IF($A240=2,IF(ISNUMBER(CS240/Ukraine!CS240),100*CS240/Ukraine!CS240,""),"")</f>
        <v>100</v>
      </c>
      <c r="DH240" s="9">
        <f>IF($A240=2,IF(ISNUMBER(CT240/Ukraine!CT240),100*CT240/Ukraine!CT240,""),"")</f>
        <v>100</v>
      </c>
      <c r="DI240" s="9">
        <f>IF($A240=2,IF(ISNUMBER(CU240/Ukraine!CU240),100*CU240/Ukraine!CU240,""),"")</f>
        <v>100</v>
      </c>
      <c r="DJ240" s="9">
        <f>IF($A240=2,IF(ISNUMBER(CV240/Ukraine!CV240),100*CV240/Ukraine!CV240,""),"")</f>
        <v>100</v>
      </c>
      <c r="DK240" s="9">
        <f>IF($A240=2,IF(ISNUMBER(CW240/Ukraine!CW240),100*CW240/Ukraine!CW240,""),"")</f>
        <v>100</v>
      </c>
      <c r="DM240" s="40">
        <f t="shared" si="143"/>
        <v>-9.7653189822541675E-2</v>
      </c>
      <c r="DN240" s="40">
        <f t="shared" si="144"/>
        <v>-0.12335799486637478</v>
      </c>
      <c r="DO240" s="40">
        <f t="shared" si="145"/>
        <v>-0.18704788150189455</v>
      </c>
      <c r="DP240" s="40">
        <f t="shared" si="146"/>
        <v>-0.10243644067796609</v>
      </c>
      <c r="DQ240" s="40">
        <f t="shared" si="147"/>
        <v>-6.78626224477753E-2</v>
      </c>
      <c r="DR240" s="40">
        <f t="shared" si="148"/>
        <v>-0.461970775571375</v>
      </c>
      <c r="DT240" s="40">
        <f t="shared" si="169"/>
        <v>2.5333741019169409E-2</v>
      </c>
      <c r="DU240" s="40">
        <f t="shared" si="170"/>
        <v>2.8323077562513399E-2</v>
      </c>
      <c r="DV240" s="40">
        <f t="shared" si="171"/>
        <v>0.1457637523661226</v>
      </c>
      <c r="DW240" s="40">
        <f t="shared" si="172"/>
        <v>0.14533927071651953</v>
      </c>
      <c r="DX240" s="40">
        <f t="shared" si="173"/>
        <v>0.25836431893302181</v>
      </c>
      <c r="DY240" s="40">
        <f t="shared" si="162"/>
        <v>0.7411270279658051</v>
      </c>
    </row>
    <row r="241" spans="1:129" x14ac:dyDescent="0.2">
      <c r="A241" s="39">
        <f>'Industry selection'!C241</f>
        <v>1</v>
      </c>
      <c r="B241" s="2">
        <v>58.2</v>
      </c>
      <c r="C241" s="2" t="s">
        <v>490</v>
      </c>
      <c r="E241" s="30" t="s">
        <v>489</v>
      </c>
      <c r="F241" s="31">
        <v>58.2</v>
      </c>
      <c r="G241" s="32" t="s">
        <v>490</v>
      </c>
      <c r="H241" s="157">
        <f>[1]Ukraine!$F$239</f>
        <v>384</v>
      </c>
      <c r="I241" s="157">
        <f>[1]Ukraine!$G$239</f>
        <v>2530</v>
      </c>
      <c r="J241" s="157">
        <f>[1]Ukraine!$H$239</f>
        <v>2446</v>
      </c>
      <c r="K241" s="157">
        <f>[1]Ukraine!$I$239</f>
        <v>899155.2</v>
      </c>
      <c r="L241" s="157">
        <f>[1]Ukraine!$J$239</f>
        <v>76488.600000000006</v>
      </c>
      <c r="M241" s="11"/>
      <c r="N241" s="33" t="s">
        <v>965</v>
      </c>
      <c r="O241" s="36">
        <v>58.2</v>
      </c>
      <c r="P241" s="35" t="s">
        <v>490</v>
      </c>
      <c r="Q241" s="157">
        <f>[2]Ukraine!$F$239</f>
        <v>377</v>
      </c>
      <c r="R241" s="157">
        <f>[2]Ukraine!$G$239</f>
        <v>2492</v>
      </c>
      <c r="S241" s="157">
        <f>[2]Ukraine!$H$239</f>
        <v>2394</v>
      </c>
      <c r="T241" s="157">
        <f>[2]Ukraine!$I$239</f>
        <v>702895.7</v>
      </c>
      <c r="U241" s="157">
        <f>[2]Ukraine!$J$239</f>
        <v>87935.6</v>
      </c>
      <c r="V241" s="11"/>
      <c r="W241" s="36" t="s">
        <v>1310</v>
      </c>
      <c r="X241" s="36">
        <v>58.2</v>
      </c>
      <c r="Y241" s="36" t="s">
        <v>490</v>
      </c>
      <c r="Z241" s="157">
        <f>[3]Ukraine!$F$239</f>
        <v>358</v>
      </c>
      <c r="AA241" s="157">
        <f>[3]Ukraine!$G$239</f>
        <v>1904</v>
      </c>
      <c r="AB241" s="157">
        <f>[3]Ukraine!$H$239</f>
        <v>1803</v>
      </c>
      <c r="AC241" s="157">
        <f>[3]Ukraine!$I$239</f>
        <v>616943.1</v>
      </c>
      <c r="AD241" s="157">
        <f>[3]Ukraine!$J$239</f>
        <v>52370.6</v>
      </c>
      <c r="AE241" s="11"/>
      <c r="AF241" s="37" t="s">
        <v>1310</v>
      </c>
      <c r="AG241" s="37">
        <v>58.2</v>
      </c>
      <c r="AH241" s="37" t="s">
        <v>490</v>
      </c>
      <c r="AI241" s="157">
        <f>[4]Ukraine!$F$239</f>
        <v>355</v>
      </c>
      <c r="AJ241" s="157">
        <f>[4]Ukraine!$G$239</f>
        <v>1882</v>
      </c>
      <c r="AK241" s="157">
        <f>[4]Ukraine!$H$239</f>
        <v>1767</v>
      </c>
      <c r="AL241" s="157">
        <f>[4]Ukraine!$I$239</f>
        <v>817084.5</v>
      </c>
      <c r="AM241" s="157">
        <f>[4]Ukraine!$J$239</f>
        <v>105960.4</v>
      </c>
      <c r="AN241" s="11"/>
      <c r="AO241" s="11" t="s">
        <v>1310</v>
      </c>
      <c r="AP241" s="11">
        <v>58.2</v>
      </c>
      <c r="AQ241" s="11" t="s">
        <v>490</v>
      </c>
      <c r="AR241" s="157">
        <f>[5]Ukraine!$F$239</f>
        <v>309</v>
      </c>
      <c r="AS241" s="157">
        <f>[5]Ukraine!$G$239</f>
        <v>1951</v>
      </c>
      <c r="AT241" s="157">
        <f>[5]Ukraine!$H$239</f>
        <v>1877</v>
      </c>
      <c r="AU241" s="157">
        <f>[5]Ukraine!$I$239</f>
        <v>1335550.1000000001</v>
      </c>
      <c r="AV241" s="157">
        <f>[5]Ukraine!$J$239</f>
        <v>179579.7</v>
      </c>
      <c r="AW241" s="11"/>
      <c r="AX241" s="33" t="s">
        <v>1310</v>
      </c>
      <c r="AY241" s="33">
        <v>58.2</v>
      </c>
      <c r="AZ241" s="33" t="s">
        <v>490</v>
      </c>
      <c r="BA241" s="157">
        <f>[6]Ukraine!$F$239</f>
        <v>354</v>
      </c>
      <c r="BB241" s="157">
        <f>[6]Ukraine!$G$239</f>
        <v>1945</v>
      </c>
      <c r="BC241" s="157">
        <f>[6]Ukraine!$H$239</f>
        <v>1860</v>
      </c>
      <c r="BD241" s="157">
        <f>[6]Ukraine!$I$239</f>
        <v>1446010.5</v>
      </c>
      <c r="BE241" s="157">
        <f>[6]Ukraine!$J$239</f>
        <v>191190.2</v>
      </c>
      <c r="BG241" s="2">
        <v>58.2</v>
      </c>
      <c r="BH241" s="2" t="s">
        <v>490</v>
      </c>
      <c r="BI241" s="1">
        <f t="shared" si="149"/>
        <v>384</v>
      </c>
      <c r="BJ241" s="1">
        <f t="shared" si="150"/>
        <v>377</v>
      </c>
      <c r="BK241" s="1">
        <f t="shared" si="151"/>
        <v>358</v>
      </c>
      <c r="BL241" s="1">
        <f t="shared" si="152"/>
        <v>355</v>
      </c>
      <c r="BM241" s="1">
        <f t="shared" si="153"/>
        <v>309</v>
      </c>
      <c r="BN241" s="1">
        <f t="shared" si="154"/>
        <v>354</v>
      </c>
      <c r="BP241" s="1">
        <f t="shared" si="163"/>
        <v>2446</v>
      </c>
      <c r="BQ241" s="1">
        <f t="shared" si="164"/>
        <v>2394</v>
      </c>
      <c r="BR241" s="1">
        <f t="shared" si="165"/>
        <v>1803</v>
      </c>
      <c r="BS241" s="1">
        <f t="shared" si="166"/>
        <v>1767</v>
      </c>
      <c r="BT241" s="1">
        <f t="shared" si="167"/>
        <v>1877</v>
      </c>
      <c r="BU241" s="1">
        <f t="shared" si="168"/>
        <v>1860</v>
      </c>
      <c r="BW241" s="40" t="str">
        <f t="shared" si="155"/>
        <v/>
      </c>
      <c r="BX241" s="40" t="str">
        <f t="shared" si="155"/>
        <v/>
      </c>
      <c r="BY241" s="40" t="str">
        <f t="shared" si="155"/>
        <v/>
      </c>
      <c r="BZ241" s="40" t="str">
        <f t="shared" si="155"/>
        <v/>
      </c>
      <c r="CA241" s="40" t="str">
        <f t="shared" si="142"/>
        <v/>
      </c>
      <c r="CB241" s="40" t="str">
        <f t="shared" si="142"/>
        <v/>
      </c>
      <c r="CD241" s="10">
        <f t="shared" si="156"/>
        <v>76488.600000000006</v>
      </c>
      <c r="CE241" s="10">
        <f t="shared" si="157"/>
        <v>87935.6</v>
      </c>
      <c r="CF241" s="10">
        <f t="shared" si="158"/>
        <v>52370.6</v>
      </c>
      <c r="CG241" s="10">
        <f t="shared" si="159"/>
        <v>105960.4</v>
      </c>
      <c r="CH241" s="10">
        <f t="shared" si="160"/>
        <v>179579.7</v>
      </c>
      <c r="CI241" s="10">
        <f t="shared" si="161"/>
        <v>191190.2</v>
      </c>
      <c r="CK241" s="40" t="str">
        <f t="shared" si="177"/>
        <v/>
      </c>
      <c r="CL241" s="40" t="str">
        <f t="shared" si="177"/>
        <v/>
      </c>
      <c r="CM241" s="40" t="str">
        <f t="shared" si="177"/>
        <v/>
      </c>
      <c r="CN241" s="40" t="str">
        <f t="shared" si="174"/>
        <v/>
      </c>
      <c r="CO241" s="40" t="str">
        <f t="shared" si="174"/>
        <v/>
      </c>
      <c r="CP241" s="40" t="str">
        <f t="shared" si="174"/>
        <v/>
      </c>
      <c r="CR241" s="9" t="str">
        <f t="shared" si="178"/>
        <v/>
      </c>
      <c r="CS241" s="9" t="str">
        <f t="shared" si="178"/>
        <v/>
      </c>
      <c r="CT241" s="9" t="str">
        <f t="shared" si="178"/>
        <v/>
      </c>
      <c r="CU241" s="9" t="str">
        <f t="shared" si="175"/>
        <v/>
      </c>
      <c r="CV241" s="9" t="str">
        <f t="shared" si="175"/>
        <v/>
      </c>
      <c r="CW241" s="9" t="str">
        <f t="shared" si="175"/>
        <v/>
      </c>
      <c r="CY241" s="9" t="str">
        <f t="shared" si="179"/>
        <v/>
      </c>
      <c r="CZ241" s="9" t="str">
        <f t="shared" si="179"/>
        <v/>
      </c>
      <c r="DA241" s="9" t="str">
        <f t="shared" si="179"/>
        <v/>
      </c>
      <c r="DB241" s="9" t="str">
        <f t="shared" si="176"/>
        <v/>
      </c>
      <c r="DC241" s="9" t="str">
        <f t="shared" si="176"/>
        <v/>
      </c>
      <c r="DD241" s="9" t="str">
        <f t="shared" si="176"/>
        <v/>
      </c>
      <c r="DF241" s="9" t="str">
        <f>IF($A241=2,IF(ISNUMBER(CR241/Ukraine!CR241),100*CR241/Ukraine!CR241,""),"")</f>
        <v/>
      </c>
      <c r="DG241" s="9" t="str">
        <f>IF($A241=2,IF(ISNUMBER(CS241/Ukraine!CS241),100*CS241/Ukraine!CS241,""),"")</f>
        <v/>
      </c>
      <c r="DH241" s="9" t="str">
        <f>IF($A241=2,IF(ISNUMBER(CT241/Ukraine!CT241),100*CT241/Ukraine!CT241,""),"")</f>
        <v/>
      </c>
      <c r="DI241" s="9" t="str">
        <f>IF($A241=2,IF(ISNUMBER(CU241/Ukraine!CU241),100*CU241/Ukraine!CU241,""),"")</f>
        <v/>
      </c>
      <c r="DJ241" s="9" t="str">
        <f>IF($A241=2,IF(ISNUMBER(CV241/Ukraine!CV241),100*CV241/Ukraine!CV241,""),"")</f>
        <v/>
      </c>
      <c r="DK241" s="9" t="str">
        <f>IF($A241=2,IF(ISNUMBER(CW241/Ukraine!CW241),100*CW241/Ukraine!CW241,""),"")</f>
        <v/>
      </c>
      <c r="DM241" s="40" t="str">
        <f t="shared" si="143"/>
        <v/>
      </c>
      <c r="DN241" s="40" t="str">
        <f t="shared" si="144"/>
        <v/>
      </c>
      <c r="DO241" s="40" t="str">
        <f t="shared" si="145"/>
        <v/>
      </c>
      <c r="DP241" s="40" t="str">
        <f t="shared" si="146"/>
        <v/>
      </c>
      <c r="DQ241" s="40" t="str">
        <f t="shared" si="147"/>
        <v/>
      </c>
      <c r="DR241" s="40" t="str">
        <f t="shared" si="148"/>
        <v/>
      </c>
      <c r="DT241" s="40" t="str">
        <f t="shared" si="169"/>
        <v/>
      </c>
      <c r="DU241" s="40" t="str">
        <f t="shared" si="170"/>
        <v/>
      </c>
      <c r="DV241" s="40" t="str">
        <f t="shared" si="171"/>
        <v/>
      </c>
      <c r="DW241" s="40" t="str">
        <f t="shared" si="172"/>
        <v/>
      </c>
      <c r="DX241" s="40" t="str">
        <f t="shared" si="173"/>
        <v/>
      </c>
      <c r="DY241" s="40" t="str">
        <f t="shared" si="162"/>
        <v/>
      </c>
    </row>
    <row r="242" spans="1:129" x14ac:dyDescent="0.2">
      <c r="A242" s="39" t="str">
        <f>'Industry selection'!C242</f>
        <v/>
      </c>
      <c r="B242" s="2">
        <v>59</v>
      </c>
      <c r="C242" s="2" t="s">
        <v>492</v>
      </c>
      <c r="E242" s="30" t="s">
        <v>491</v>
      </c>
      <c r="F242" s="31">
        <v>59</v>
      </c>
      <c r="G242" s="32" t="s">
        <v>492</v>
      </c>
      <c r="H242" s="157">
        <f>[1]Ukraine!$F$240</f>
        <v>919</v>
      </c>
      <c r="I242" s="157">
        <f>[1]Ukraine!$G$240</f>
        <v>10665</v>
      </c>
      <c r="J242" s="157">
        <f>[1]Ukraine!$H$240</f>
        <v>10422</v>
      </c>
      <c r="K242" s="157">
        <f>[1]Ukraine!$I$240</f>
        <v>3186675.4</v>
      </c>
      <c r="L242" s="157">
        <f>[1]Ukraine!$J$240</f>
        <v>483871.5</v>
      </c>
      <c r="M242" s="11"/>
      <c r="N242" s="33" t="s">
        <v>966</v>
      </c>
      <c r="O242" s="36">
        <v>59</v>
      </c>
      <c r="P242" s="35" t="s">
        <v>492</v>
      </c>
      <c r="Q242" s="157">
        <f>[2]Ukraine!$F$240</f>
        <v>1049</v>
      </c>
      <c r="R242" s="157">
        <f>[2]Ukraine!$G$240</f>
        <v>11953</v>
      </c>
      <c r="S242" s="157">
        <f>[2]Ukraine!$H$240</f>
        <v>11732</v>
      </c>
      <c r="T242" s="157">
        <f>[2]Ukraine!$I$240</f>
        <v>3120232.3</v>
      </c>
      <c r="U242" s="157">
        <f>[2]Ukraine!$J$240</f>
        <v>516534.4</v>
      </c>
      <c r="V242" s="11"/>
      <c r="W242" s="36" t="s">
        <v>1311</v>
      </c>
      <c r="X242" s="36">
        <v>59</v>
      </c>
      <c r="Y242" s="36" t="s">
        <v>492</v>
      </c>
      <c r="Z242" s="157">
        <f>[3]Ukraine!$F$240</f>
        <v>956</v>
      </c>
      <c r="AA242" s="157">
        <f>[3]Ukraine!$G$240</f>
        <v>10816</v>
      </c>
      <c r="AB242" s="157">
        <f>[3]Ukraine!$H$240</f>
        <v>10581</v>
      </c>
      <c r="AC242" s="157">
        <f>[3]Ukraine!$I$240</f>
        <v>3211960.1</v>
      </c>
      <c r="AD242" s="157">
        <f>[3]Ukraine!$J$240</f>
        <v>504351.4</v>
      </c>
      <c r="AE242" s="11"/>
      <c r="AF242" s="37" t="s">
        <v>1311</v>
      </c>
      <c r="AG242" s="37">
        <v>59</v>
      </c>
      <c r="AH242" s="37" t="s">
        <v>492</v>
      </c>
      <c r="AI242" s="157">
        <f>[4]Ukraine!$F$240</f>
        <v>921</v>
      </c>
      <c r="AJ242" s="157">
        <f>[4]Ukraine!$G$240</f>
        <v>9161</v>
      </c>
      <c r="AK242" s="157">
        <f>[4]Ukraine!$H$240</f>
        <v>8842</v>
      </c>
      <c r="AL242" s="157">
        <f>[4]Ukraine!$I$240</f>
        <v>3859530.3</v>
      </c>
      <c r="AM242" s="157">
        <f>[4]Ukraine!$J$240</f>
        <v>538326.6</v>
      </c>
      <c r="AN242" s="11"/>
      <c r="AO242" s="11" t="s">
        <v>1311</v>
      </c>
      <c r="AP242" s="11">
        <v>59</v>
      </c>
      <c r="AQ242" s="11" t="s">
        <v>492</v>
      </c>
      <c r="AR242" s="157">
        <f>[5]Ukraine!$F$240</f>
        <v>765</v>
      </c>
      <c r="AS242" s="157">
        <f>[5]Ukraine!$G$240</f>
        <v>11634</v>
      </c>
      <c r="AT242" s="157">
        <f>[5]Ukraine!$H$240</f>
        <v>11460</v>
      </c>
      <c r="AU242" s="157">
        <f>[5]Ukraine!$I$240</f>
        <v>5439674.7000000002</v>
      </c>
      <c r="AV242" s="157">
        <f>[5]Ukraine!$J$240</f>
        <v>775397.5</v>
      </c>
      <c r="AW242" s="11"/>
      <c r="AX242" s="33" t="s">
        <v>1311</v>
      </c>
      <c r="AY242" s="33">
        <v>59</v>
      </c>
      <c r="AZ242" s="33" t="s">
        <v>492</v>
      </c>
      <c r="BA242" s="157">
        <f>[6]Ukraine!$F$240</f>
        <v>835</v>
      </c>
      <c r="BB242" s="157">
        <f>[6]Ukraine!$G$240</f>
        <v>11057</v>
      </c>
      <c r="BC242" s="157">
        <f>[6]Ukraine!$H$240</f>
        <v>10872</v>
      </c>
      <c r="BD242" s="157">
        <f>[6]Ukraine!$I$240</f>
        <v>6804482</v>
      </c>
      <c r="BE242" s="157">
        <f>[6]Ukraine!$J$240</f>
        <v>996951.3</v>
      </c>
      <c r="BG242" s="2">
        <v>59</v>
      </c>
      <c r="BH242" s="2" t="s">
        <v>492</v>
      </c>
      <c r="BI242" s="1">
        <f t="shared" si="149"/>
        <v>919</v>
      </c>
      <c r="BJ242" s="1">
        <f t="shared" si="150"/>
        <v>1049</v>
      </c>
      <c r="BK242" s="1">
        <f t="shared" si="151"/>
        <v>956</v>
      </c>
      <c r="BL242" s="1">
        <f t="shared" si="152"/>
        <v>921</v>
      </c>
      <c r="BM242" s="1">
        <f t="shared" si="153"/>
        <v>765</v>
      </c>
      <c r="BN242" s="1">
        <f t="shared" si="154"/>
        <v>835</v>
      </c>
      <c r="BP242" s="1">
        <f t="shared" si="163"/>
        <v>10422</v>
      </c>
      <c r="BQ242" s="1">
        <f t="shared" si="164"/>
        <v>11732</v>
      </c>
      <c r="BR242" s="1">
        <f t="shared" si="165"/>
        <v>10581</v>
      </c>
      <c r="BS242" s="1">
        <f t="shared" si="166"/>
        <v>8842</v>
      </c>
      <c r="BT242" s="1">
        <f t="shared" si="167"/>
        <v>11460</v>
      </c>
      <c r="BU242" s="1">
        <f t="shared" si="168"/>
        <v>10872</v>
      </c>
      <c r="BW242" s="40" t="str">
        <f t="shared" si="155"/>
        <v/>
      </c>
      <c r="BX242" s="40" t="str">
        <f t="shared" si="155"/>
        <v/>
      </c>
      <c r="BY242" s="40" t="str">
        <f t="shared" si="155"/>
        <v/>
      </c>
      <c r="BZ242" s="40" t="str">
        <f t="shared" si="155"/>
        <v/>
      </c>
      <c r="CA242" s="40" t="str">
        <f t="shared" si="142"/>
        <v/>
      </c>
      <c r="CB242" s="40" t="str">
        <f t="shared" si="142"/>
        <v/>
      </c>
      <c r="CD242" s="10">
        <f t="shared" si="156"/>
        <v>483871.5</v>
      </c>
      <c r="CE242" s="10">
        <f t="shared" si="157"/>
        <v>516534.4</v>
      </c>
      <c r="CF242" s="10">
        <f t="shared" si="158"/>
        <v>504351.4</v>
      </c>
      <c r="CG242" s="10">
        <f t="shared" si="159"/>
        <v>538326.6</v>
      </c>
      <c r="CH242" s="10">
        <f t="shared" si="160"/>
        <v>775397.5</v>
      </c>
      <c r="CI242" s="10">
        <f t="shared" si="161"/>
        <v>996951.3</v>
      </c>
      <c r="CK242" s="40" t="str">
        <f t="shared" si="177"/>
        <v/>
      </c>
      <c r="CL242" s="40" t="str">
        <f t="shared" si="177"/>
        <v/>
      </c>
      <c r="CM242" s="40" t="str">
        <f t="shared" si="177"/>
        <v/>
      </c>
      <c r="CN242" s="40" t="str">
        <f t="shared" si="174"/>
        <v/>
      </c>
      <c r="CO242" s="40" t="str">
        <f t="shared" si="174"/>
        <v/>
      </c>
      <c r="CP242" s="40" t="str">
        <f t="shared" si="174"/>
        <v/>
      </c>
      <c r="CR242" s="9" t="str">
        <f t="shared" si="178"/>
        <v/>
      </c>
      <c r="CS242" s="9" t="str">
        <f t="shared" si="178"/>
        <v/>
      </c>
      <c r="CT242" s="9" t="str">
        <f t="shared" si="178"/>
        <v/>
      </c>
      <c r="CU242" s="9" t="str">
        <f t="shared" si="175"/>
        <v/>
      </c>
      <c r="CV242" s="9" t="str">
        <f t="shared" si="175"/>
        <v/>
      </c>
      <c r="CW242" s="9" t="str">
        <f t="shared" si="175"/>
        <v/>
      </c>
      <c r="CY242" s="9" t="str">
        <f t="shared" si="179"/>
        <v/>
      </c>
      <c r="CZ242" s="9" t="str">
        <f t="shared" si="179"/>
        <v/>
      </c>
      <c r="DA242" s="9" t="str">
        <f t="shared" si="179"/>
        <v/>
      </c>
      <c r="DB242" s="9" t="str">
        <f t="shared" si="176"/>
        <v/>
      </c>
      <c r="DC242" s="9" t="str">
        <f t="shared" si="176"/>
        <v/>
      </c>
      <c r="DD242" s="9" t="str">
        <f t="shared" si="176"/>
        <v/>
      </c>
      <c r="DF242" s="9" t="str">
        <f>IF($A242=2,IF(ISNUMBER(CR242/Ukraine!CR242),100*CR242/Ukraine!CR242,""),"")</f>
        <v/>
      </c>
      <c r="DG242" s="9" t="str">
        <f>IF($A242=2,IF(ISNUMBER(CS242/Ukraine!CS242),100*CS242/Ukraine!CS242,""),"")</f>
        <v/>
      </c>
      <c r="DH242" s="9" t="str">
        <f>IF($A242=2,IF(ISNUMBER(CT242/Ukraine!CT242),100*CT242/Ukraine!CT242,""),"")</f>
        <v/>
      </c>
      <c r="DI242" s="9" t="str">
        <f>IF($A242=2,IF(ISNUMBER(CU242/Ukraine!CU242),100*CU242/Ukraine!CU242,""),"")</f>
        <v/>
      </c>
      <c r="DJ242" s="9" t="str">
        <f>IF($A242=2,IF(ISNUMBER(CV242/Ukraine!CV242),100*CV242/Ukraine!CV242,""),"")</f>
        <v/>
      </c>
      <c r="DK242" s="9" t="str">
        <f>IF($A242=2,IF(ISNUMBER(CW242/Ukraine!CW242),100*CW242/Ukraine!CW242,""),"")</f>
        <v/>
      </c>
      <c r="DM242" s="40" t="str">
        <f t="shared" si="143"/>
        <v/>
      </c>
      <c r="DN242" s="40" t="str">
        <f t="shared" si="144"/>
        <v/>
      </c>
      <c r="DO242" s="40" t="str">
        <f t="shared" si="145"/>
        <v/>
      </c>
      <c r="DP242" s="40" t="str">
        <f t="shared" si="146"/>
        <v/>
      </c>
      <c r="DQ242" s="40" t="str">
        <f t="shared" si="147"/>
        <v/>
      </c>
      <c r="DR242" s="40" t="str">
        <f t="shared" si="148"/>
        <v/>
      </c>
      <c r="DT242" s="40" t="str">
        <f t="shared" si="169"/>
        <v/>
      </c>
      <c r="DU242" s="40" t="str">
        <f t="shared" si="170"/>
        <v/>
      </c>
      <c r="DV242" s="40" t="str">
        <f t="shared" si="171"/>
        <v/>
      </c>
      <c r="DW242" s="40" t="str">
        <f t="shared" si="172"/>
        <v/>
      </c>
      <c r="DX242" s="40" t="str">
        <f t="shared" si="173"/>
        <v/>
      </c>
      <c r="DY242" s="40" t="str">
        <f t="shared" si="162"/>
        <v/>
      </c>
    </row>
    <row r="243" spans="1:129" x14ac:dyDescent="0.2">
      <c r="A243" s="39">
        <f>'Industry selection'!C243</f>
        <v>2</v>
      </c>
      <c r="B243" s="2">
        <v>59.1</v>
      </c>
      <c r="C243" s="2" t="s">
        <v>494</v>
      </c>
      <c r="E243" s="30" t="s">
        <v>493</v>
      </c>
      <c r="F243" s="31">
        <v>59.1</v>
      </c>
      <c r="G243" s="32" t="s">
        <v>494</v>
      </c>
      <c r="H243" s="157">
        <f>[1]Ukraine!$F$241</f>
        <v>803</v>
      </c>
      <c r="I243" s="157">
        <f>[1]Ukraine!$G$241</f>
        <v>9616</v>
      </c>
      <c r="J243" s="157">
        <f>[1]Ukraine!$H$241</f>
        <v>9399</v>
      </c>
      <c r="K243" s="157">
        <f>[1]Ukraine!$I$241</f>
        <v>3085570.2</v>
      </c>
      <c r="L243" s="157">
        <f>[1]Ukraine!$J$241</f>
        <v>390094.7</v>
      </c>
      <c r="M243" s="11"/>
      <c r="N243" s="33" t="s">
        <v>967</v>
      </c>
      <c r="O243" s="36">
        <v>59.1</v>
      </c>
      <c r="P243" s="35" t="s">
        <v>494</v>
      </c>
      <c r="Q243" s="157">
        <f>[2]Ukraine!$F$241</f>
        <v>958</v>
      </c>
      <c r="R243" s="157">
        <f>[2]Ukraine!$G$241</f>
        <v>11676</v>
      </c>
      <c r="S243" s="157">
        <f>[2]Ukraine!$H$241</f>
        <v>11465</v>
      </c>
      <c r="T243" s="157">
        <f>[2]Ukraine!$I$241</f>
        <v>3054058.6</v>
      </c>
      <c r="U243" s="157">
        <f>[2]Ukraine!$J$241</f>
        <v>506112.2</v>
      </c>
      <c r="V243" s="11"/>
      <c r="W243" s="36" t="s">
        <v>1312</v>
      </c>
      <c r="X243" s="36">
        <v>59.1</v>
      </c>
      <c r="Y243" s="36" t="s">
        <v>494</v>
      </c>
      <c r="Z243" s="157">
        <f>[3]Ukraine!$F$241</f>
        <v>876</v>
      </c>
      <c r="AA243" s="157">
        <f>[3]Ukraine!$G$241</f>
        <v>10583</v>
      </c>
      <c r="AB243" s="157">
        <f>[3]Ukraine!$H$241</f>
        <v>10365</v>
      </c>
      <c r="AC243" s="157">
        <f>[3]Ukraine!$I$241</f>
        <v>3140523.1</v>
      </c>
      <c r="AD243" s="157">
        <f>[3]Ukraine!$J$241</f>
        <v>499033.3</v>
      </c>
      <c r="AE243" s="11"/>
      <c r="AF243" s="37" t="s">
        <v>1312</v>
      </c>
      <c r="AG243" s="37">
        <v>59.1</v>
      </c>
      <c r="AH243" s="37" t="s">
        <v>494</v>
      </c>
      <c r="AI243" s="157">
        <f>[4]Ukraine!$F$241</f>
        <v>847</v>
      </c>
      <c r="AJ243" s="157">
        <f>[4]Ukraine!$G$241</f>
        <v>8972</v>
      </c>
      <c r="AK243" s="157">
        <f>[4]Ukraine!$H$241</f>
        <v>8682</v>
      </c>
      <c r="AL243" s="157">
        <f>[4]Ukraine!$I$241</f>
        <v>3798707.8</v>
      </c>
      <c r="AM243" s="157">
        <f>[4]Ukraine!$J$241</f>
        <v>533888.19999999995</v>
      </c>
      <c r="AN243" s="11"/>
      <c r="AO243" s="11" t="s">
        <v>1312</v>
      </c>
      <c r="AP243" s="11">
        <v>59.1</v>
      </c>
      <c r="AQ243" s="11" t="s">
        <v>494</v>
      </c>
      <c r="AR243" s="157">
        <f>[5]Ukraine!$F$241</f>
        <v>711</v>
      </c>
      <c r="AS243" s="157">
        <f>[5]Ukraine!$G$241</f>
        <v>11440</v>
      </c>
      <c r="AT243" s="157">
        <f>[5]Ukraine!$H$241</f>
        <v>11277</v>
      </c>
      <c r="AU243" s="157">
        <f>[5]Ukraine!$I$241</f>
        <v>5341403.8</v>
      </c>
      <c r="AV243" s="157">
        <f>[5]Ukraine!$J$241</f>
        <v>768890.1</v>
      </c>
      <c r="AW243" s="11"/>
      <c r="AX243" s="33" t="s">
        <v>1312</v>
      </c>
      <c r="AY243" s="33">
        <v>59.1</v>
      </c>
      <c r="AZ243" s="33" t="s">
        <v>494</v>
      </c>
      <c r="BA243" s="157">
        <f>[6]Ukraine!$F$241</f>
        <v>780</v>
      </c>
      <c r="BB243" s="157">
        <f>[6]Ukraine!$G$241</f>
        <v>10872</v>
      </c>
      <c r="BC243" s="157">
        <f>[6]Ukraine!$H$241</f>
        <v>10697</v>
      </c>
      <c r="BD243" s="157">
        <f>[6]Ukraine!$I$241</f>
        <v>6723543.7000000002</v>
      </c>
      <c r="BE243" s="157">
        <f>[6]Ukraine!$J$241</f>
        <v>989461.8</v>
      </c>
      <c r="BG243" s="2">
        <v>59.1</v>
      </c>
      <c r="BH243" s="2" t="s">
        <v>494</v>
      </c>
      <c r="BI243" s="1">
        <f t="shared" si="149"/>
        <v>803</v>
      </c>
      <c r="BJ243" s="1">
        <f t="shared" si="150"/>
        <v>958</v>
      </c>
      <c r="BK243" s="1">
        <f t="shared" si="151"/>
        <v>876</v>
      </c>
      <c r="BL243" s="1">
        <f t="shared" si="152"/>
        <v>847</v>
      </c>
      <c r="BM243" s="1">
        <f t="shared" si="153"/>
        <v>711</v>
      </c>
      <c r="BN243" s="1">
        <f t="shared" si="154"/>
        <v>780</v>
      </c>
      <c r="BP243" s="1">
        <f t="shared" si="163"/>
        <v>9399</v>
      </c>
      <c r="BQ243" s="1">
        <f t="shared" si="164"/>
        <v>11465</v>
      </c>
      <c r="BR243" s="1">
        <f t="shared" si="165"/>
        <v>10365</v>
      </c>
      <c r="BS243" s="1">
        <f t="shared" si="166"/>
        <v>8682</v>
      </c>
      <c r="BT243" s="1">
        <f t="shared" si="167"/>
        <v>11277</v>
      </c>
      <c r="BU243" s="1">
        <f t="shared" si="168"/>
        <v>10697</v>
      </c>
      <c r="BW243" s="40">
        <f t="shared" si="155"/>
        <v>1.2891775063968525E-3</v>
      </c>
      <c r="BX243" s="40">
        <f t="shared" si="155"/>
        <v>1.6341786068132063E-3</v>
      </c>
      <c r="BY243" s="40">
        <f t="shared" si="155"/>
        <v>1.6736673272525842E-3</v>
      </c>
      <c r="BZ243" s="40">
        <f t="shared" si="155"/>
        <v>1.5025648480820751E-3</v>
      </c>
      <c r="CA243" s="40">
        <f t="shared" si="142"/>
        <v>1.97361823534343E-3</v>
      </c>
      <c r="CB243" s="40">
        <f t="shared" si="142"/>
        <v>1.8718769604441968E-3</v>
      </c>
      <c r="CD243" s="10">
        <f t="shared" si="156"/>
        <v>390094.7</v>
      </c>
      <c r="CE243" s="10">
        <f t="shared" si="157"/>
        <v>506112.2</v>
      </c>
      <c r="CF243" s="10">
        <f t="shared" si="158"/>
        <v>499033.3</v>
      </c>
      <c r="CG243" s="10">
        <f t="shared" si="159"/>
        <v>533888.19999999995</v>
      </c>
      <c r="CH243" s="10">
        <f t="shared" si="160"/>
        <v>768890.1</v>
      </c>
      <c r="CI243" s="10">
        <f t="shared" si="161"/>
        <v>989461.8</v>
      </c>
      <c r="CK243" s="40">
        <f t="shared" si="177"/>
        <v>1.4648601950560361E-3</v>
      </c>
      <c r="CL243" s="40">
        <f t="shared" si="177"/>
        <v>1.8752921338107411E-3</v>
      </c>
      <c r="CM243" s="40">
        <f t="shared" si="177"/>
        <v>1.9081992901120374E-3</v>
      </c>
      <c r="CN243" s="40">
        <f t="shared" si="174"/>
        <v>1.8048554493922246E-3</v>
      </c>
      <c r="CO243" s="40">
        <f t="shared" si="174"/>
        <v>2.1308850993478276E-3</v>
      </c>
      <c r="CP243" s="40">
        <f t="shared" si="174"/>
        <v>2.0929263710070564E-3</v>
      </c>
      <c r="CR243" s="9">
        <f t="shared" si="178"/>
        <v>41.503851473561021</v>
      </c>
      <c r="CS243" s="9">
        <f t="shared" si="178"/>
        <v>44.144108155255125</v>
      </c>
      <c r="CT243" s="9">
        <f t="shared" si="178"/>
        <v>48.146000964785337</v>
      </c>
      <c r="CU243" s="9">
        <f t="shared" si="175"/>
        <v>61.493688090301767</v>
      </c>
      <c r="CV243" s="9">
        <f t="shared" si="175"/>
        <v>68.182149507847825</v>
      </c>
      <c r="CW243" s="9">
        <f t="shared" si="175"/>
        <v>92.498999719547541</v>
      </c>
      <c r="CY243" s="9">
        <f t="shared" si="179"/>
        <v>113.62750185970918</v>
      </c>
      <c r="CZ243" s="9">
        <f t="shared" si="179"/>
        <v>114.75441705039377</v>
      </c>
      <c r="DA243" s="9">
        <f t="shared" si="179"/>
        <v>114.01305737648892</v>
      </c>
      <c r="DB243" s="9">
        <f t="shared" si="176"/>
        <v>120.11830648747063</v>
      </c>
      <c r="DC243" s="9">
        <f t="shared" si="176"/>
        <v>107.9684541411339</v>
      </c>
      <c r="DD243" s="9">
        <f t="shared" si="176"/>
        <v>111.80897116819071</v>
      </c>
      <c r="DF243" s="9">
        <f>IF($A243=2,IF(ISNUMBER(CR243/Ukraine!CR243),100*CR243/Ukraine!CR243,""),"")</f>
        <v>99.999999999999986</v>
      </c>
      <c r="DG243" s="9">
        <f>IF($A243=2,IF(ISNUMBER(CS243/Ukraine!CS243),100*CS243/Ukraine!CS243,""),"")</f>
        <v>100</v>
      </c>
      <c r="DH243" s="9">
        <f>IF($A243=2,IF(ISNUMBER(CT243/Ukraine!CT243),100*CT243/Ukraine!CT243,""),"")</f>
        <v>100</v>
      </c>
      <c r="DI243" s="9">
        <f>IF($A243=2,IF(ISNUMBER(CU243/Ukraine!CU243),100*CU243/Ukraine!CU243,""),"")</f>
        <v>100</v>
      </c>
      <c r="DJ243" s="9">
        <f>IF($A243=2,IF(ISNUMBER(CV243/Ukraine!CV243),100*CV243/Ukraine!CV243,""),"")</f>
        <v>100</v>
      </c>
      <c r="DK243" s="9">
        <f>IF($A243=2,IF(ISNUMBER(CW243/Ukraine!CW243),100*CW243/Ukraine!CW243,""),"")</f>
        <v>100</v>
      </c>
      <c r="DM243" s="40">
        <f t="shared" si="143"/>
        <v>0.21981061815086722</v>
      </c>
      <c r="DN243" s="40">
        <f t="shared" si="144"/>
        <v>-9.5944177932839048E-2</v>
      </c>
      <c r="DO243" s="40">
        <f t="shared" si="145"/>
        <v>-0.16237337192474677</v>
      </c>
      <c r="DP243" s="40">
        <f t="shared" si="146"/>
        <v>0.29889426399447139</v>
      </c>
      <c r="DQ243" s="40">
        <f t="shared" si="147"/>
        <v>-5.1432118471224642E-2</v>
      </c>
      <c r="DR243" s="40">
        <f t="shared" si="148"/>
        <v>0.13809979785083515</v>
      </c>
      <c r="DT243" s="40">
        <f t="shared" si="169"/>
        <v>6.3614739065265047E-2</v>
      </c>
      <c r="DU243" s="40">
        <f t="shared" si="170"/>
        <v>9.0655196735553556E-2</v>
      </c>
      <c r="DV243" s="40">
        <f t="shared" si="171"/>
        <v>0.27723355747197198</v>
      </c>
      <c r="DW243" s="40">
        <f t="shared" si="172"/>
        <v>0.10876663321484692</v>
      </c>
      <c r="DX243" s="40">
        <f t="shared" si="173"/>
        <v>0.35664540333831551</v>
      </c>
      <c r="DY243" s="40">
        <f t="shared" si="162"/>
        <v>1.2286847228737723</v>
      </c>
    </row>
    <row r="244" spans="1:129" x14ac:dyDescent="0.2">
      <c r="A244" s="39">
        <f>'Industry selection'!C244</f>
        <v>1</v>
      </c>
      <c r="B244" s="2">
        <v>59.2</v>
      </c>
      <c r="C244" s="2" t="s">
        <v>496</v>
      </c>
      <c r="E244" s="30" t="s">
        <v>495</v>
      </c>
      <c r="F244" s="31">
        <v>59.2</v>
      </c>
      <c r="G244" s="32" t="s">
        <v>496</v>
      </c>
      <c r="H244" s="157">
        <f>[1]Ukraine!$F$242</f>
        <v>116</v>
      </c>
      <c r="I244" s="157">
        <f>[1]Ukraine!$G$242</f>
        <v>1049</v>
      </c>
      <c r="J244" s="157">
        <f>[1]Ukraine!$H$242</f>
        <v>1023</v>
      </c>
      <c r="K244" s="157">
        <f>[1]Ukraine!$I$242</f>
        <v>101105.2</v>
      </c>
      <c r="L244" s="157">
        <f>[1]Ukraine!$J$242</f>
        <v>93776.8</v>
      </c>
      <c r="M244" s="11"/>
      <c r="N244" s="33" t="s">
        <v>968</v>
      </c>
      <c r="O244" s="36">
        <v>59.2</v>
      </c>
      <c r="P244" s="35" t="s">
        <v>496</v>
      </c>
      <c r="Q244" s="157">
        <f>[2]Ukraine!$F$242</f>
        <v>91</v>
      </c>
      <c r="R244" s="157">
        <f>[2]Ukraine!$G$242</f>
        <v>277</v>
      </c>
      <c r="S244" s="157">
        <f>[2]Ukraine!$H$242</f>
        <v>267</v>
      </c>
      <c r="T244" s="157">
        <f>[2]Ukraine!$I$242</f>
        <v>66173.7</v>
      </c>
      <c r="U244" s="157">
        <f>[2]Ukraine!$J$242</f>
        <v>10422.200000000001</v>
      </c>
      <c r="V244" s="11"/>
      <c r="W244" s="36" t="s">
        <v>1313</v>
      </c>
      <c r="X244" s="36">
        <v>59.2</v>
      </c>
      <c r="Y244" s="36" t="s">
        <v>496</v>
      </c>
      <c r="Z244" s="157">
        <f>[3]Ukraine!$F$242</f>
        <v>80</v>
      </c>
      <c r="AA244" s="157">
        <f>[3]Ukraine!$G$242</f>
        <v>233</v>
      </c>
      <c r="AB244" s="157">
        <f>[3]Ukraine!$H$242</f>
        <v>216</v>
      </c>
      <c r="AC244" s="157">
        <f>[3]Ukraine!$I$242</f>
        <v>71437</v>
      </c>
      <c r="AD244" s="157">
        <f>[3]Ukraine!$J$242</f>
        <v>5318.1</v>
      </c>
      <c r="AE244" s="11"/>
      <c r="AF244" s="37" t="s">
        <v>1313</v>
      </c>
      <c r="AG244" s="37">
        <v>59.2</v>
      </c>
      <c r="AH244" s="37" t="s">
        <v>496</v>
      </c>
      <c r="AI244" s="157">
        <f>[4]Ukraine!$F$242</f>
        <v>74</v>
      </c>
      <c r="AJ244" s="157">
        <f>[4]Ukraine!$G$242</f>
        <v>189</v>
      </c>
      <c r="AK244" s="157">
        <f>[4]Ukraine!$H$242</f>
        <v>160</v>
      </c>
      <c r="AL244" s="157">
        <f>[4]Ukraine!$I$242</f>
        <v>60822.5</v>
      </c>
      <c r="AM244" s="157">
        <f>[4]Ukraine!$J$242</f>
        <v>4438.3999999999996</v>
      </c>
      <c r="AN244" s="11"/>
      <c r="AO244" s="11" t="s">
        <v>1313</v>
      </c>
      <c r="AP244" s="11">
        <v>59.2</v>
      </c>
      <c r="AQ244" s="11" t="s">
        <v>496</v>
      </c>
      <c r="AR244" s="157">
        <f>[5]Ukraine!$F$242</f>
        <v>54</v>
      </c>
      <c r="AS244" s="157">
        <f>[5]Ukraine!$G$242</f>
        <v>194</v>
      </c>
      <c r="AT244" s="157">
        <f>[5]Ukraine!$H$242</f>
        <v>183</v>
      </c>
      <c r="AU244" s="157">
        <f>[5]Ukraine!$I$242</f>
        <v>98270.9</v>
      </c>
      <c r="AV244" s="157">
        <f>[5]Ukraine!$J$242</f>
        <v>6507.4</v>
      </c>
      <c r="AW244" s="11"/>
      <c r="AX244" s="33" t="s">
        <v>1313</v>
      </c>
      <c r="AY244" s="33">
        <v>59.2</v>
      </c>
      <c r="AZ244" s="33" t="s">
        <v>496</v>
      </c>
      <c r="BA244" s="157">
        <f>[6]Ukraine!$F$242</f>
        <v>55</v>
      </c>
      <c r="BB244" s="157">
        <f>[6]Ukraine!$G$242</f>
        <v>185</v>
      </c>
      <c r="BC244" s="157">
        <f>[6]Ukraine!$H$242</f>
        <v>175</v>
      </c>
      <c r="BD244" s="157">
        <f>[6]Ukraine!$I$242</f>
        <v>80938.3</v>
      </c>
      <c r="BE244" s="157">
        <f>[6]Ukraine!$J$242</f>
        <v>7489.5</v>
      </c>
      <c r="BG244" s="2">
        <v>59.2</v>
      </c>
      <c r="BH244" s="2" t="s">
        <v>496</v>
      </c>
      <c r="BI244" s="1">
        <f t="shared" si="149"/>
        <v>116</v>
      </c>
      <c r="BJ244" s="1">
        <f t="shared" si="150"/>
        <v>91</v>
      </c>
      <c r="BK244" s="1">
        <f t="shared" si="151"/>
        <v>80</v>
      </c>
      <c r="BL244" s="1">
        <f t="shared" si="152"/>
        <v>74</v>
      </c>
      <c r="BM244" s="1">
        <f t="shared" si="153"/>
        <v>54</v>
      </c>
      <c r="BN244" s="1">
        <f t="shared" si="154"/>
        <v>55</v>
      </c>
      <c r="BP244" s="1">
        <f t="shared" si="163"/>
        <v>1023</v>
      </c>
      <c r="BQ244" s="1">
        <f t="shared" si="164"/>
        <v>267</v>
      </c>
      <c r="BR244" s="1">
        <f t="shared" si="165"/>
        <v>216</v>
      </c>
      <c r="BS244" s="1">
        <f t="shared" si="166"/>
        <v>160</v>
      </c>
      <c r="BT244" s="1">
        <f t="shared" si="167"/>
        <v>183</v>
      </c>
      <c r="BU244" s="1">
        <f t="shared" si="168"/>
        <v>175</v>
      </c>
      <c r="BW244" s="40" t="str">
        <f t="shared" si="155"/>
        <v/>
      </c>
      <c r="BX244" s="40" t="str">
        <f t="shared" si="155"/>
        <v/>
      </c>
      <c r="BY244" s="40" t="str">
        <f t="shared" si="155"/>
        <v/>
      </c>
      <c r="BZ244" s="40" t="str">
        <f t="shared" si="155"/>
        <v/>
      </c>
      <c r="CA244" s="40" t="str">
        <f t="shared" si="142"/>
        <v/>
      </c>
      <c r="CB244" s="40" t="str">
        <f t="shared" si="142"/>
        <v/>
      </c>
      <c r="CD244" s="10">
        <f t="shared" si="156"/>
        <v>93776.8</v>
      </c>
      <c r="CE244" s="10">
        <f t="shared" si="157"/>
        <v>10422.200000000001</v>
      </c>
      <c r="CF244" s="10">
        <f t="shared" si="158"/>
        <v>5318.1</v>
      </c>
      <c r="CG244" s="10">
        <f t="shared" si="159"/>
        <v>4438.3999999999996</v>
      </c>
      <c r="CH244" s="10">
        <f t="shared" si="160"/>
        <v>6507.4</v>
      </c>
      <c r="CI244" s="10">
        <f t="shared" si="161"/>
        <v>7489.5</v>
      </c>
      <c r="CK244" s="40" t="str">
        <f t="shared" si="177"/>
        <v/>
      </c>
      <c r="CL244" s="40" t="str">
        <f t="shared" si="177"/>
        <v/>
      </c>
      <c r="CM244" s="40" t="str">
        <f t="shared" si="177"/>
        <v/>
      </c>
      <c r="CN244" s="40" t="str">
        <f t="shared" si="174"/>
        <v/>
      </c>
      <c r="CO244" s="40" t="str">
        <f t="shared" si="174"/>
        <v/>
      </c>
      <c r="CP244" s="40" t="str">
        <f t="shared" si="174"/>
        <v/>
      </c>
      <c r="CR244" s="9" t="str">
        <f t="shared" si="178"/>
        <v/>
      </c>
      <c r="CS244" s="9" t="str">
        <f t="shared" si="178"/>
        <v/>
      </c>
      <c r="CT244" s="9" t="str">
        <f t="shared" si="178"/>
        <v/>
      </c>
      <c r="CU244" s="9" t="str">
        <f t="shared" si="175"/>
        <v/>
      </c>
      <c r="CV244" s="9" t="str">
        <f t="shared" si="175"/>
        <v/>
      </c>
      <c r="CW244" s="9" t="str">
        <f t="shared" si="175"/>
        <v/>
      </c>
      <c r="CY244" s="9" t="str">
        <f t="shared" si="179"/>
        <v/>
      </c>
      <c r="CZ244" s="9" t="str">
        <f t="shared" si="179"/>
        <v/>
      </c>
      <c r="DA244" s="9" t="str">
        <f t="shared" si="179"/>
        <v/>
      </c>
      <c r="DB244" s="9" t="str">
        <f t="shared" si="176"/>
        <v/>
      </c>
      <c r="DC244" s="9" t="str">
        <f t="shared" si="176"/>
        <v/>
      </c>
      <c r="DD244" s="9" t="str">
        <f t="shared" si="176"/>
        <v/>
      </c>
      <c r="DF244" s="9" t="str">
        <f>IF($A244=2,IF(ISNUMBER(CR244/Ukraine!CR244),100*CR244/Ukraine!CR244,""),"")</f>
        <v/>
      </c>
      <c r="DG244" s="9" t="str">
        <f>IF($A244=2,IF(ISNUMBER(CS244/Ukraine!CS244),100*CS244/Ukraine!CS244,""),"")</f>
        <v/>
      </c>
      <c r="DH244" s="9" t="str">
        <f>IF($A244=2,IF(ISNUMBER(CT244/Ukraine!CT244),100*CT244/Ukraine!CT244,""),"")</f>
        <v/>
      </c>
      <c r="DI244" s="9" t="str">
        <f>IF($A244=2,IF(ISNUMBER(CU244/Ukraine!CU244),100*CU244/Ukraine!CU244,""),"")</f>
        <v/>
      </c>
      <c r="DJ244" s="9" t="str">
        <f>IF($A244=2,IF(ISNUMBER(CV244/Ukraine!CV244),100*CV244/Ukraine!CV244,""),"")</f>
        <v/>
      </c>
      <c r="DK244" s="9" t="str">
        <f>IF($A244=2,IF(ISNUMBER(CW244/Ukraine!CW244),100*CW244/Ukraine!CW244,""),"")</f>
        <v/>
      </c>
      <c r="DM244" s="40" t="str">
        <f t="shared" si="143"/>
        <v/>
      </c>
      <c r="DN244" s="40" t="str">
        <f t="shared" si="144"/>
        <v/>
      </c>
      <c r="DO244" s="40" t="str">
        <f t="shared" si="145"/>
        <v/>
      </c>
      <c r="DP244" s="40" t="str">
        <f t="shared" si="146"/>
        <v/>
      </c>
      <c r="DQ244" s="40" t="str">
        <f t="shared" si="147"/>
        <v/>
      </c>
      <c r="DR244" s="40" t="str">
        <f t="shared" si="148"/>
        <v/>
      </c>
      <c r="DT244" s="40" t="str">
        <f t="shared" si="169"/>
        <v/>
      </c>
      <c r="DU244" s="40" t="str">
        <f t="shared" si="170"/>
        <v/>
      </c>
      <c r="DV244" s="40" t="str">
        <f t="shared" si="171"/>
        <v/>
      </c>
      <c r="DW244" s="40" t="str">
        <f t="shared" si="172"/>
        <v/>
      </c>
      <c r="DX244" s="40" t="str">
        <f t="shared" si="173"/>
        <v/>
      </c>
      <c r="DY244" s="40" t="str">
        <f t="shared" si="162"/>
        <v/>
      </c>
    </row>
    <row r="245" spans="1:129" x14ac:dyDescent="0.2">
      <c r="A245" s="39" t="str">
        <f>'Industry selection'!C245</f>
        <v/>
      </c>
      <c r="B245" s="2">
        <v>60</v>
      </c>
      <c r="C245" s="2" t="s">
        <v>498</v>
      </c>
      <c r="E245" s="30" t="s">
        <v>497</v>
      </c>
      <c r="F245" s="31">
        <v>60</v>
      </c>
      <c r="G245" s="32" t="s">
        <v>498</v>
      </c>
      <c r="H245" s="157">
        <f>[1]Ukraine!$F$243</f>
        <v>1011</v>
      </c>
      <c r="I245" s="157">
        <f>[1]Ukraine!$G$243</f>
        <v>17059</v>
      </c>
      <c r="J245" s="157">
        <f>[1]Ukraine!$H$243</f>
        <v>16832</v>
      </c>
      <c r="K245" s="157">
        <f>[1]Ukraine!$I$243</f>
        <v>6664910.9000000004</v>
      </c>
      <c r="L245" s="157">
        <f>[1]Ukraine!$J$243</f>
        <v>908719.1</v>
      </c>
      <c r="M245" s="11"/>
      <c r="N245" s="33" t="s">
        <v>969</v>
      </c>
      <c r="O245" s="36">
        <v>60</v>
      </c>
      <c r="P245" s="35" t="s">
        <v>498</v>
      </c>
      <c r="Q245" s="157">
        <f>[2]Ukraine!$F$243</f>
        <v>1111</v>
      </c>
      <c r="R245" s="157">
        <f>[2]Ukraine!$G$243</f>
        <v>16678</v>
      </c>
      <c r="S245" s="157">
        <f>[2]Ukraine!$H$243</f>
        <v>16461</v>
      </c>
      <c r="T245" s="157">
        <f>[2]Ukraine!$I$243</f>
        <v>6710911.7999999998</v>
      </c>
      <c r="U245" s="157">
        <f>[2]Ukraine!$J$243</f>
        <v>875096.6</v>
      </c>
      <c r="V245" s="11"/>
      <c r="W245" s="36" t="s">
        <v>1314</v>
      </c>
      <c r="X245" s="36">
        <v>60</v>
      </c>
      <c r="Y245" s="36" t="s">
        <v>498</v>
      </c>
      <c r="Z245" s="157">
        <f>[3]Ukraine!$F$243</f>
        <v>1022</v>
      </c>
      <c r="AA245" s="157">
        <f>[3]Ukraine!$G$243</f>
        <v>14885</v>
      </c>
      <c r="AB245" s="157">
        <f>[3]Ukraine!$H$243</f>
        <v>14705</v>
      </c>
      <c r="AC245" s="157">
        <f>[3]Ukraine!$I$243</f>
        <v>6287206.2000000002</v>
      </c>
      <c r="AD245" s="157">
        <f>[3]Ukraine!$J$243</f>
        <v>849007.4</v>
      </c>
      <c r="AE245" s="11"/>
      <c r="AF245" s="37" t="s">
        <v>1314</v>
      </c>
      <c r="AG245" s="37">
        <v>60</v>
      </c>
      <c r="AH245" s="37" t="s">
        <v>498</v>
      </c>
      <c r="AI245" s="157">
        <f>[4]Ukraine!$F$243</f>
        <v>1018</v>
      </c>
      <c r="AJ245" s="157">
        <f>[4]Ukraine!$G$243</f>
        <v>15441</v>
      </c>
      <c r="AK245" s="157">
        <f>[4]Ukraine!$H$243</f>
        <v>15233</v>
      </c>
      <c r="AL245" s="157">
        <f>[4]Ukraine!$I$243</f>
        <v>5854346.2000000002</v>
      </c>
      <c r="AM245" s="157">
        <f>[4]Ukraine!$J$243</f>
        <v>1009701.1</v>
      </c>
      <c r="AN245" s="11"/>
      <c r="AO245" s="11" t="s">
        <v>1314</v>
      </c>
      <c r="AP245" s="11">
        <v>60</v>
      </c>
      <c r="AQ245" s="11" t="s">
        <v>498</v>
      </c>
      <c r="AR245" s="157">
        <f>[5]Ukraine!$F$243</f>
        <v>902</v>
      </c>
      <c r="AS245" s="157">
        <f>[5]Ukraine!$G$243</f>
        <v>14978</v>
      </c>
      <c r="AT245" s="157">
        <f>[5]Ukraine!$H$243</f>
        <v>14789</v>
      </c>
      <c r="AU245" s="157">
        <f>[5]Ukraine!$I$243</f>
        <v>6351135.5</v>
      </c>
      <c r="AV245" s="157">
        <f>[5]Ukraine!$J$243</f>
        <v>1001253.7</v>
      </c>
      <c r="AW245" s="11"/>
      <c r="AX245" s="33" t="s">
        <v>1314</v>
      </c>
      <c r="AY245" s="33">
        <v>60</v>
      </c>
      <c r="AZ245" s="33" t="s">
        <v>498</v>
      </c>
      <c r="BA245" s="157">
        <f>[6]Ukraine!$F$243</f>
        <v>931</v>
      </c>
      <c r="BB245" s="157">
        <f>[6]Ukraine!$G$243</f>
        <v>20632</v>
      </c>
      <c r="BC245" s="157">
        <f>[6]Ukraine!$H$243</f>
        <v>20390</v>
      </c>
      <c r="BD245" s="157">
        <f>[6]Ukraine!$I$243</f>
        <v>9091845.4000000004</v>
      </c>
      <c r="BE245" s="157">
        <f>[6]Ukraine!$J$243</f>
        <v>1839473.8</v>
      </c>
      <c r="BG245" s="2">
        <v>60</v>
      </c>
      <c r="BH245" s="2" t="s">
        <v>498</v>
      </c>
      <c r="BI245" s="1">
        <f t="shared" si="149"/>
        <v>1011</v>
      </c>
      <c r="BJ245" s="1">
        <f t="shared" si="150"/>
        <v>1111</v>
      </c>
      <c r="BK245" s="1">
        <f t="shared" si="151"/>
        <v>1022</v>
      </c>
      <c r="BL245" s="1">
        <f t="shared" si="152"/>
        <v>1018</v>
      </c>
      <c r="BM245" s="1">
        <f t="shared" si="153"/>
        <v>902</v>
      </c>
      <c r="BN245" s="1">
        <f t="shared" si="154"/>
        <v>931</v>
      </c>
      <c r="BP245" s="1">
        <f t="shared" si="163"/>
        <v>16832</v>
      </c>
      <c r="BQ245" s="1">
        <f t="shared" si="164"/>
        <v>16461</v>
      </c>
      <c r="BR245" s="1">
        <f t="shared" si="165"/>
        <v>14705</v>
      </c>
      <c r="BS245" s="1">
        <f t="shared" si="166"/>
        <v>15233</v>
      </c>
      <c r="BT245" s="1">
        <f t="shared" si="167"/>
        <v>14789</v>
      </c>
      <c r="BU245" s="1">
        <f t="shared" si="168"/>
        <v>20390</v>
      </c>
      <c r="BW245" s="40" t="str">
        <f t="shared" si="155"/>
        <v/>
      </c>
      <c r="BX245" s="40" t="str">
        <f t="shared" si="155"/>
        <v/>
      </c>
      <c r="BY245" s="40" t="str">
        <f t="shared" si="155"/>
        <v/>
      </c>
      <c r="BZ245" s="40" t="str">
        <f t="shared" si="155"/>
        <v/>
      </c>
      <c r="CA245" s="40" t="str">
        <f t="shared" si="142"/>
        <v/>
      </c>
      <c r="CB245" s="40" t="str">
        <f t="shared" si="142"/>
        <v/>
      </c>
      <c r="CD245" s="10">
        <f t="shared" si="156"/>
        <v>908719.1</v>
      </c>
      <c r="CE245" s="10">
        <f t="shared" si="157"/>
        <v>875096.6</v>
      </c>
      <c r="CF245" s="10">
        <f t="shared" si="158"/>
        <v>849007.4</v>
      </c>
      <c r="CG245" s="10">
        <f t="shared" si="159"/>
        <v>1009701.1</v>
      </c>
      <c r="CH245" s="10">
        <f t="shared" si="160"/>
        <v>1001253.7</v>
      </c>
      <c r="CI245" s="10">
        <f t="shared" si="161"/>
        <v>1839473.8</v>
      </c>
      <c r="CK245" s="40" t="str">
        <f t="shared" si="177"/>
        <v/>
      </c>
      <c r="CL245" s="40" t="str">
        <f t="shared" si="177"/>
        <v/>
      </c>
      <c r="CM245" s="40" t="str">
        <f t="shared" si="177"/>
        <v/>
      </c>
      <c r="CN245" s="40" t="str">
        <f t="shared" si="174"/>
        <v/>
      </c>
      <c r="CO245" s="40" t="str">
        <f t="shared" si="174"/>
        <v/>
      </c>
      <c r="CP245" s="40" t="str">
        <f t="shared" si="174"/>
        <v/>
      </c>
      <c r="CR245" s="9" t="str">
        <f t="shared" si="178"/>
        <v/>
      </c>
      <c r="CS245" s="9" t="str">
        <f t="shared" si="178"/>
        <v/>
      </c>
      <c r="CT245" s="9" t="str">
        <f t="shared" si="178"/>
        <v/>
      </c>
      <c r="CU245" s="9" t="str">
        <f t="shared" si="175"/>
        <v/>
      </c>
      <c r="CV245" s="9" t="str">
        <f t="shared" si="175"/>
        <v/>
      </c>
      <c r="CW245" s="9" t="str">
        <f t="shared" si="175"/>
        <v/>
      </c>
      <c r="CY245" s="9" t="str">
        <f t="shared" si="179"/>
        <v/>
      </c>
      <c r="CZ245" s="9" t="str">
        <f t="shared" si="179"/>
        <v/>
      </c>
      <c r="DA245" s="9" t="str">
        <f t="shared" si="179"/>
        <v/>
      </c>
      <c r="DB245" s="9" t="str">
        <f t="shared" si="176"/>
        <v/>
      </c>
      <c r="DC245" s="9" t="str">
        <f t="shared" si="176"/>
        <v/>
      </c>
      <c r="DD245" s="9" t="str">
        <f t="shared" si="176"/>
        <v/>
      </c>
      <c r="DF245" s="9" t="str">
        <f>IF($A245=2,IF(ISNUMBER(CR245/Ukraine!CR245),100*CR245/Ukraine!CR245,""),"")</f>
        <v/>
      </c>
      <c r="DG245" s="9" t="str">
        <f>IF($A245=2,IF(ISNUMBER(CS245/Ukraine!CS245),100*CS245/Ukraine!CS245,""),"")</f>
        <v/>
      </c>
      <c r="DH245" s="9" t="str">
        <f>IF($A245=2,IF(ISNUMBER(CT245/Ukraine!CT245),100*CT245/Ukraine!CT245,""),"")</f>
        <v/>
      </c>
      <c r="DI245" s="9" t="str">
        <f>IF($A245=2,IF(ISNUMBER(CU245/Ukraine!CU245),100*CU245/Ukraine!CU245,""),"")</f>
        <v/>
      </c>
      <c r="DJ245" s="9" t="str">
        <f>IF($A245=2,IF(ISNUMBER(CV245/Ukraine!CV245),100*CV245/Ukraine!CV245,""),"")</f>
        <v/>
      </c>
      <c r="DK245" s="9" t="str">
        <f>IF($A245=2,IF(ISNUMBER(CW245/Ukraine!CW245),100*CW245/Ukraine!CW245,""),"")</f>
        <v/>
      </c>
      <c r="DM245" s="40" t="str">
        <f t="shared" si="143"/>
        <v/>
      </c>
      <c r="DN245" s="40" t="str">
        <f t="shared" si="144"/>
        <v/>
      </c>
      <c r="DO245" s="40" t="str">
        <f t="shared" si="145"/>
        <v/>
      </c>
      <c r="DP245" s="40" t="str">
        <f t="shared" si="146"/>
        <v/>
      </c>
      <c r="DQ245" s="40" t="str">
        <f t="shared" si="147"/>
        <v/>
      </c>
      <c r="DR245" s="40" t="str">
        <f t="shared" si="148"/>
        <v/>
      </c>
      <c r="DT245" s="40" t="str">
        <f t="shared" si="169"/>
        <v/>
      </c>
      <c r="DU245" s="40" t="str">
        <f t="shared" si="170"/>
        <v/>
      </c>
      <c r="DV245" s="40" t="str">
        <f t="shared" si="171"/>
        <v/>
      </c>
      <c r="DW245" s="40" t="str">
        <f t="shared" si="172"/>
        <v/>
      </c>
      <c r="DX245" s="40" t="str">
        <f t="shared" si="173"/>
        <v/>
      </c>
      <c r="DY245" s="40" t="str">
        <f t="shared" si="162"/>
        <v/>
      </c>
    </row>
    <row r="246" spans="1:129" x14ac:dyDescent="0.2">
      <c r="A246" s="39">
        <f>'Industry selection'!C246</f>
        <v>2</v>
      </c>
      <c r="B246" s="2">
        <v>60.1</v>
      </c>
      <c r="C246" s="2" t="s">
        <v>500</v>
      </c>
      <c r="E246" s="30" t="s">
        <v>499</v>
      </c>
      <c r="F246" s="31">
        <v>60.1</v>
      </c>
      <c r="G246" s="32" t="s">
        <v>500</v>
      </c>
      <c r="H246" s="157">
        <f>[1]Ukraine!$F$244</f>
        <v>340</v>
      </c>
      <c r="I246" s="157">
        <f>[1]Ukraine!$G$244</f>
        <v>1831</v>
      </c>
      <c r="J246" s="157">
        <f>[1]Ukraine!$H$244</f>
        <v>1762</v>
      </c>
      <c r="K246" s="157">
        <f>[1]Ukraine!$I$244</f>
        <v>261618.3</v>
      </c>
      <c r="L246" s="157">
        <f>[1]Ukraine!$J$244</f>
        <v>40988.800000000003</v>
      </c>
      <c r="M246" s="11"/>
      <c r="N246" s="33" t="s">
        <v>970</v>
      </c>
      <c r="O246" s="36">
        <v>60.1</v>
      </c>
      <c r="P246" s="35" t="s">
        <v>500</v>
      </c>
      <c r="Q246" s="157">
        <f>[2]Ukraine!$F$244</f>
        <v>376</v>
      </c>
      <c r="R246" s="157">
        <f>[2]Ukraine!$G$244</f>
        <v>1816</v>
      </c>
      <c r="S246" s="157">
        <f>[2]Ukraine!$H$244</f>
        <v>1757</v>
      </c>
      <c r="T246" s="157">
        <f>[2]Ukraine!$I$244</f>
        <v>209730.9</v>
      </c>
      <c r="U246" s="157">
        <f>[2]Ukraine!$J$244</f>
        <v>34553</v>
      </c>
      <c r="V246" s="11"/>
      <c r="W246" s="36" t="s">
        <v>1315</v>
      </c>
      <c r="X246" s="36">
        <v>60.1</v>
      </c>
      <c r="Y246" s="36" t="s">
        <v>500</v>
      </c>
      <c r="Z246" s="157">
        <f>[3]Ukraine!$F$244</f>
        <v>335</v>
      </c>
      <c r="AA246" s="157">
        <f>[3]Ukraine!$G$244</f>
        <v>1606</v>
      </c>
      <c r="AB246" s="157">
        <f>[3]Ukraine!$H$244</f>
        <v>1558</v>
      </c>
      <c r="AC246" s="157">
        <f>[3]Ukraine!$I$244</f>
        <v>234993.1</v>
      </c>
      <c r="AD246" s="157">
        <f>[3]Ukraine!$J$244</f>
        <v>37818.800000000003</v>
      </c>
      <c r="AE246" s="11"/>
      <c r="AF246" s="37" t="s">
        <v>1315</v>
      </c>
      <c r="AG246" s="37">
        <v>60.1</v>
      </c>
      <c r="AH246" s="37" t="s">
        <v>500</v>
      </c>
      <c r="AI246" s="157">
        <f>[4]Ukraine!$F$244</f>
        <v>336</v>
      </c>
      <c r="AJ246" s="157">
        <f>[4]Ukraine!$G$244</f>
        <v>1435</v>
      </c>
      <c r="AK246" s="157">
        <f>[4]Ukraine!$H$244</f>
        <v>1374</v>
      </c>
      <c r="AL246" s="157">
        <f>[4]Ukraine!$I$244</f>
        <v>233839.5</v>
      </c>
      <c r="AM246" s="157">
        <f>[4]Ukraine!$J$244</f>
        <v>41385.199999999997</v>
      </c>
      <c r="AN246" s="11"/>
      <c r="AO246" s="11" t="s">
        <v>1315</v>
      </c>
      <c r="AP246" s="11">
        <v>60.1</v>
      </c>
      <c r="AQ246" s="11" t="s">
        <v>500</v>
      </c>
      <c r="AR246" s="157">
        <f>[5]Ukraine!$F$244</f>
        <v>297</v>
      </c>
      <c r="AS246" s="157">
        <f>[5]Ukraine!$G$244</f>
        <v>1604</v>
      </c>
      <c r="AT246" s="157">
        <f>[5]Ukraine!$H$244</f>
        <v>1555</v>
      </c>
      <c r="AU246" s="157">
        <f>[5]Ukraine!$I$244</f>
        <v>335879.2</v>
      </c>
      <c r="AV246" s="157">
        <f>[5]Ukraine!$J$244</f>
        <v>55454.2</v>
      </c>
      <c r="AW246" s="11"/>
      <c r="AX246" s="33" t="s">
        <v>1315</v>
      </c>
      <c r="AY246" s="33">
        <v>60.1</v>
      </c>
      <c r="AZ246" s="33" t="s">
        <v>500</v>
      </c>
      <c r="BA246" s="157">
        <f>[6]Ukraine!$F$244</f>
        <v>313</v>
      </c>
      <c r="BB246" s="157">
        <f>[6]Ukraine!$G$244</f>
        <v>1410</v>
      </c>
      <c r="BC246" s="157">
        <f>[6]Ukraine!$H$244</f>
        <v>1355</v>
      </c>
      <c r="BD246" s="157">
        <f>[6]Ukraine!$I$244</f>
        <v>333697.90000000002</v>
      </c>
      <c r="BE246" s="157">
        <f>[6]Ukraine!$J$244</f>
        <v>72267.199999999997</v>
      </c>
      <c r="BG246" s="2">
        <v>60.1</v>
      </c>
      <c r="BH246" s="2" t="s">
        <v>500</v>
      </c>
      <c r="BI246" s="1">
        <f t="shared" si="149"/>
        <v>340</v>
      </c>
      <c r="BJ246" s="1">
        <f t="shared" si="150"/>
        <v>376</v>
      </c>
      <c r="BK246" s="1">
        <f t="shared" si="151"/>
        <v>335</v>
      </c>
      <c r="BL246" s="1">
        <f t="shared" si="152"/>
        <v>336</v>
      </c>
      <c r="BM246" s="1">
        <f t="shared" si="153"/>
        <v>297</v>
      </c>
      <c r="BN246" s="1">
        <f t="shared" si="154"/>
        <v>313</v>
      </c>
      <c r="BP246" s="1">
        <f t="shared" si="163"/>
        <v>1762</v>
      </c>
      <c r="BQ246" s="1">
        <f t="shared" si="164"/>
        <v>1757</v>
      </c>
      <c r="BR246" s="1">
        <f t="shared" si="165"/>
        <v>1558</v>
      </c>
      <c r="BS246" s="1">
        <f t="shared" si="166"/>
        <v>1374</v>
      </c>
      <c r="BT246" s="1">
        <f t="shared" si="167"/>
        <v>1555</v>
      </c>
      <c r="BU246" s="1">
        <f t="shared" si="168"/>
        <v>1355</v>
      </c>
      <c r="BW246" s="40">
        <f t="shared" si="155"/>
        <v>2.4167791959477114E-4</v>
      </c>
      <c r="BX246" s="40">
        <f t="shared" si="155"/>
        <v>2.5043626796082018E-4</v>
      </c>
      <c r="BY246" s="40">
        <f t="shared" si="155"/>
        <v>2.515748862382563E-4</v>
      </c>
      <c r="BZ246" s="40">
        <f t="shared" si="155"/>
        <v>2.3779360760939545E-4</v>
      </c>
      <c r="CA246" s="40">
        <f t="shared" si="142"/>
        <v>2.7214475090529697E-4</v>
      </c>
      <c r="CB246" s="40">
        <f t="shared" si="142"/>
        <v>2.3711258122855816E-4</v>
      </c>
      <c r="CD246" s="10">
        <f t="shared" si="156"/>
        <v>40988.800000000003</v>
      </c>
      <c r="CE246" s="10">
        <f t="shared" si="157"/>
        <v>34553</v>
      </c>
      <c r="CF246" s="10">
        <f t="shared" si="158"/>
        <v>37818.800000000003</v>
      </c>
      <c r="CG246" s="10">
        <f t="shared" si="159"/>
        <v>41385.199999999997</v>
      </c>
      <c r="CH246" s="10">
        <f t="shared" si="160"/>
        <v>55454.2</v>
      </c>
      <c r="CI246" s="10">
        <f t="shared" si="161"/>
        <v>72267.199999999997</v>
      </c>
      <c r="CK246" s="40">
        <f t="shared" si="177"/>
        <v>1.539186806770583E-4</v>
      </c>
      <c r="CL246" s="40">
        <f t="shared" si="177"/>
        <v>1.2802886217633667E-4</v>
      </c>
      <c r="CM246" s="40">
        <f t="shared" si="177"/>
        <v>1.4461120593132589E-4</v>
      </c>
      <c r="CN246" s="40">
        <f t="shared" si="174"/>
        <v>1.3990626454037959E-4</v>
      </c>
      <c r="CO246" s="40">
        <f t="shared" si="174"/>
        <v>1.5368454929547707E-4</v>
      </c>
      <c r="CP246" s="40">
        <f t="shared" si="174"/>
        <v>1.5286080638872681E-4</v>
      </c>
      <c r="CR246" s="9">
        <f t="shared" si="178"/>
        <v>23.262656072644724</v>
      </c>
      <c r="CS246" s="9">
        <f t="shared" si="178"/>
        <v>19.665907797381902</v>
      </c>
      <c r="CT246" s="9">
        <f t="shared" si="178"/>
        <v>24.273940949935817</v>
      </c>
      <c r="CU246" s="9">
        <f t="shared" si="175"/>
        <v>30.120232896652109</v>
      </c>
      <c r="CV246" s="9">
        <f t="shared" si="175"/>
        <v>35.661864951768486</v>
      </c>
      <c r="CW246" s="9">
        <f t="shared" si="175"/>
        <v>53.333726937269368</v>
      </c>
      <c r="CY246" s="9">
        <f t="shared" si="179"/>
        <v>63.687523020364672</v>
      </c>
      <c r="CZ246" s="9">
        <f t="shared" si="179"/>
        <v>51.122332727129724</v>
      </c>
      <c r="DA246" s="9">
        <f t="shared" si="179"/>
        <v>57.482369601221059</v>
      </c>
      <c r="DB246" s="9">
        <f t="shared" si="176"/>
        <v>58.835166322129417</v>
      </c>
      <c r="DC246" s="9">
        <f t="shared" si="176"/>
        <v>56.47161989501587</v>
      </c>
      <c r="DD246" s="9">
        <f t="shared" si="176"/>
        <v>64.467606736304234</v>
      </c>
      <c r="DF246" s="9">
        <f>IF($A246=2,IF(ISNUMBER(CR246/Ukraine!CR246),100*CR246/Ukraine!CR246,""),"")</f>
        <v>100</v>
      </c>
      <c r="DG246" s="9">
        <f>IF($A246=2,IF(ISNUMBER(CS246/Ukraine!CS246),100*CS246/Ukraine!CS246,""),"")</f>
        <v>100</v>
      </c>
      <c r="DH246" s="9">
        <f>IF($A246=2,IF(ISNUMBER(CT246/Ukraine!CT246),100*CT246/Ukraine!CT246,""),"")</f>
        <v>100</v>
      </c>
      <c r="DI246" s="9">
        <f>IF($A246=2,IF(ISNUMBER(CU246/Ukraine!CU246),100*CU246/Ukraine!CU246,""),"")</f>
        <v>100</v>
      </c>
      <c r="DJ246" s="9">
        <f>IF($A246=2,IF(ISNUMBER(CV246/Ukraine!CV246),100*CV246/Ukraine!CV246,""),"")</f>
        <v>100</v>
      </c>
      <c r="DK246" s="9">
        <f>IF($A246=2,IF(ISNUMBER(CW246/Ukraine!CW246),100*CW246/Ukraine!CW246,""),"")</f>
        <v>100</v>
      </c>
      <c r="DM246" s="40">
        <f t="shared" si="143"/>
        <v>-2.8376844494891751E-3</v>
      </c>
      <c r="DN246" s="40">
        <f t="shared" si="144"/>
        <v>-0.11326124075128063</v>
      </c>
      <c r="DO246" s="40">
        <f t="shared" si="145"/>
        <v>-0.11810012836970474</v>
      </c>
      <c r="DP246" s="40">
        <f t="shared" si="146"/>
        <v>0.13173216885007277</v>
      </c>
      <c r="DQ246" s="40">
        <f t="shared" si="147"/>
        <v>-0.12861736334405149</v>
      </c>
      <c r="DR246" s="40">
        <f t="shared" si="148"/>
        <v>-0.23098751418842223</v>
      </c>
      <c r="DT246" s="40">
        <f t="shared" si="169"/>
        <v>-0.15461468647564924</v>
      </c>
      <c r="DU246" s="40">
        <f t="shared" si="170"/>
        <v>0.23431581191321249</v>
      </c>
      <c r="DV246" s="40">
        <f t="shared" si="171"/>
        <v>0.24084642698826997</v>
      </c>
      <c r="DW246" s="40">
        <f t="shared" si="172"/>
        <v>0.18398370537607422</v>
      </c>
      <c r="DX246" s="40">
        <f t="shared" si="173"/>
        <v>0.49553947920002228</v>
      </c>
      <c r="DY246" s="40">
        <f t="shared" si="162"/>
        <v>1.2926757276004328</v>
      </c>
    </row>
    <row r="247" spans="1:129" x14ac:dyDescent="0.2">
      <c r="A247" s="39">
        <f>'Industry selection'!C247</f>
        <v>2</v>
      </c>
      <c r="B247" s="2">
        <v>60.2</v>
      </c>
      <c r="C247" s="2" t="s">
        <v>502</v>
      </c>
      <c r="E247" s="30" t="s">
        <v>501</v>
      </c>
      <c r="F247" s="31">
        <v>60.2</v>
      </c>
      <c r="G247" s="32" t="s">
        <v>502</v>
      </c>
      <c r="H247" s="157">
        <f>[1]Ukraine!$F$245</f>
        <v>671</v>
      </c>
      <c r="I247" s="157">
        <f>[1]Ukraine!$G$245</f>
        <v>15228</v>
      </c>
      <c r="J247" s="157">
        <f>[1]Ukraine!$H$245</f>
        <v>15070</v>
      </c>
      <c r="K247" s="157">
        <f>[1]Ukraine!$I$245</f>
        <v>6403292.5999999996</v>
      </c>
      <c r="L247" s="157">
        <f>[1]Ukraine!$J$245</f>
        <v>867730.3</v>
      </c>
      <c r="M247" s="11"/>
      <c r="N247" s="33" t="s">
        <v>971</v>
      </c>
      <c r="O247" s="36">
        <v>60.2</v>
      </c>
      <c r="P247" s="35" t="s">
        <v>502</v>
      </c>
      <c r="Q247" s="157">
        <f>[2]Ukraine!$F$245</f>
        <v>735</v>
      </c>
      <c r="R247" s="157">
        <f>[2]Ukraine!$G$245</f>
        <v>14862</v>
      </c>
      <c r="S247" s="157">
        <f>[2]Ukraine!$H$245</f>
        <v>14704</v>
      </c>
      <c r="T247" s="157">
        <f>[2]Ukraine!$I$245</f>
        <v>6501180.9000000004</v>
      </c>
      <c r="U247" s="157">
        <f>[2]Ukraine!$J$245</f>
        <v>840543.6</v>
      </c>
      <c r="V247" s="11"/>
      <c r="W247" s="36" t="s">
        <v>1316</v>
      </c>
      <c r="X247" s="36">
        <v>60.2</v>
      </c>
      <c r="Y247" s="36" t="s">
        <v>502</v>
      </c>
      <c r="Z247" s="157">
        <f>[3]Ukraine!$F$245</f>
        <v>687</v>
      </c>
      <c r="AA247" s="157">
        <f>[3]Ukraine!$G$245</f>
        <v>13279</v>
      </c>
      <c r="AB247" s="157">
        <f>[3]Ukraine!$H$245</f>
        <v>13147</v>
      </c>
      <c r="AC247" s="157">
        <f>[3]Ukraine!$I$245</f>
        <v>6052213.0999999996</v>
      </c>
      <c r="AD247" s="157">
        <f>[3]Ukraine!$J$245</f>
        <v>811188.6</v>
      </c>
      <c r="AE247" s="11"/>
      <c r="AF247" s="37" t="s">
        <v>1316</v>
      </c>
      <c r="AG247" s="37">
        <v>60.2</v>
      </c>
      <c r="AH247" s="37" t="s">
        <v>502</v>
      </c>
      <c r="AI247" s="157">
        <f>[4]Ukraine!$F$245</f>
        <v>682</v>
      </c>
      <c r="AJ247" s="157">
        <f>[4]Ukraine!$G$245</f>
        <v>14006</v>
      </c>
      <c r="AK247" s="157">
        <f>[4]Ukraine!$H$245</f>
        <v>13859</v>
      </c>
      <c r="AL247" s="157">
        <f>[4]Ukraine!$I$245</f>
        <v>5620506.7000000002</v>
      </c>
      <c r="AM247" s="157">
        <f>[4]Ukraine!$J$245</f>
        <v>968315.9</v>
      </c>
      <c r="AN247" s="11"/>
      <c r="AO247" s="11" t="s">
        <v>1316</v>
      </c>
      <c r="AP247" s="11">
        <v>60.2</v>
      </c>
      <c r="AQ247" s="11" t="s">
        <v>502</v>
      </c>
      <c r="AR247" s="157">
        <f>[5]Ukraine!$F$245</f>
        <v>605</v>
      </c>
      <c r="AS247" s="157">
        <f>[5]Ukraine!$G$245</f>
        <v>13374</v>
      </c>
      <c r="AT247" s="157">
        <f>[5]Ukraine!$H$245</f>
        <v>13234</v>
      </c>
      <c r="AU247" s="157">
        <f>[5]Ukraine!$I$245</f>
        <v>6015256.2999999998</v>
      </c>
      <c r="AV247" s="157">
        <f>[5]Ukraine!$J$245</f>
        <v>945799.5</v>
      </c>
      <c r="AW247" s="11"/>
      <c r="AX247" s="33" t="s">
        <v>1316</v>
      </c>
      <c r="AY247" s="33">
        <v>60.2</v>
      </c>
      <c r="AZ247" s="33" t="s">
        <v>502</v>
      </c>
      <c r="BA247" s="157">
        <f>[6]Ukraine!$F$245</f>
        <v>618</v>
      </c>
      <c r="BB247" s="157">
        <f>[6]Ukraine!$G$245</f>
        <v>19222</v>
      </c>
      <c r="BC247" s="157">
        <f>[6]Ukraine!$H$245</f>
        <v>19035</v>
      </c>
      <c r="BD247" s="157">
        <f>[6]Ukraine!$I$245</f>
        <v>8758147.5</v>
      </c>
      <c r="BE247" s="157">
        <f>[6]Ukraine!$J$245</f>
        <v>1767206.6</v>
      </c>
      <c r="BG247" s="2">
        <v>60.2</v>
      </c>
      <c r="BH247" s="2" t="s">
        <v>502</v>
      </c>
      <c r="BI247" s="1">
        <f t="shared" si="149"/>
        <v>671</v>
      </c>
      <c r="BJ247" s="1">
        <f t="shared" si="150"/>
        <v>735</v>
      </c>
      <c r="BK247" s="1">
        <f t="shared" si="151"/>
        <v>687</v>
      </c>
      <c r="BL247" s="1">
        <f t="shared" si="152"/>
        <v>682</v>
      </c>
      <c r="BM247" s="1">
        <f t="shared" si="153"/>
        <v>605</v>
      </c>
      <c r="BN247" s="1">
        <f t="shared" si="154"/>
        <v>618</v>
      </c>
      <c r="BP247" s="1">
        <f t="shared" si="163"/>
        <v>15070</v>
      </c>
      <c r="BQ247" s="1">
        <f t="shared" si="164"/>
        <v>14704</v>
      </c>
      <c r="BR247" s="1">
        <f t="shared" si="165"/>
        <v>13147</v>
      </c>
      <c r="BS247" s="1">
        <f t="shared" si="166"/>
        <v>13859</v>
      </c>
      <c r="BT247" s="1">
        <f t="shared" si="167"/>
        <v>13234</v>
      </c>
      <c r="BU247" s="1">
        <f t="shared" si="168"/>
        <v>19035</v>
      </c>
      <c r="BW247" s="40">
        <f t="shared" si="155"/>
        <v>2.0670183020960278E-3</v>
      </c>
      <c r="BX247" s="40">
        <f t="shared" si="155"/>
        <v>2.0958536619783154E-3</v>
      </c>
      <c r="BY247" s="40">
        <f t="shared" si="155"/>
        <v>2.1228851279681354E-3</v>
      </c>
      <c r="BZ247" s="40">
        <f t="shared" si="155"/>
        <v>2.3985310100863256E-3</v>
      </c>
      <c r="CA247" s="40">
        <f t="shared" si="142"/>
        <v>2.3161180922705465E-3</v>
      </c>
      <c r="CB247" s="40">
        <f t="shared" si="142"/>
        <v>3.3309505414653908E-3</v>
      </c>
      <c r="CD247" s="10">
        <f t="shared" si="156"/>
        <v>867730.3</v>
      </c>
      <c r="CE247" s="10">
        <f t="shared" si="157"/>
        <v>840543.6</v>
      </c>
      <c r="CF247" s="10">
        <f t="shared" si="158"/>
        <v>811188.6</v>
      </c>
      <c r="CG247" s="10">
        <f t="shared" si="159"/>
        <v>968315.9</v>
      </c>
      <c r="CH247" s="10">
        <f t="shared" si="160"/>
        <v>945799.5</v>
      </c>
      <c r="CI247" s="10">
        <f t="shared" si="161"/>
        <v>1767206.6</v>
      </c>
      <c r="CK247" s="40">
        <f t="shared" si="177"/>
        <v>3.2584487215899954E-3</v>
      </c>
      <c r="CL247" s="40">
        <f t="shared" si="177"/>
        <v>3.1144572314300307E-3</v>
      </c>
      <c r="CM247" s="40">
        <f t="shared" si="177"/>
        <v>3.101816072528582E-3</v>
      </c>
      <c r="CN247" s="40">
        <f t="shared" si="174"/>
        <v>3.2734760364588251E-3</v>
      </c>
      <c r="CO247" s="40">
        <f t="shared" si="174"/>
        <v>2.6211679166120434E-3</v>
      </c>
      <c r="CP247" s="40">
        <f t="shared" si="174"/>
        <v>3.7380253549532875E-3</v>
      </c>
      <c r="CR247" s="9">
        <f t="shared" si="178"/>
        <v>57.579980092899802</v>
      </c>
      <c r="CS247" s="9">
        <f t="shared" si="178"/>
        <v>57.164281828073989</v>
      </c>
      <c r="CT247" s="9">
        <f t="shared" si="178"/>
        <v>61.701422377728761</v>
      </c>
      <c r="CU247" s="9">
        <f t="shared" si="175"/>
        <v>69.869103109892492</v>
      </c>
      <c r="CV247" s="9">
        <f t="shared" si="175"/>
        <v>71.467394589693214</v>
      </c>
      <c r="CW247" s="9">
        <f t="shared" si="175"/>
        <v>92.839852902547946</v>
      </c>
      <c r="CY247" s="9">
        <f t="shared" si="179"/>
        <v>157.64005177340792</v>
      </c>
      <c r="CZ247" s="9">
        <f t="shared" si="179"/>
        <v>148.60089174786356</v>
      </c>
      <c r="DA247" s="9">
        <f t="shared" si="179"/>
        <v>146.11323201917216</v>
      </c>
      <c r="DB247" s="9">
        <f t="shared" si="176"/>
        <v>136.47837041477356</v>
      </c>
      <c r="DC247" s="9">
        <f t="shared" si="176"/>
        <v>113.1707370776785</v>
      </c>
      <c r="DD247" s="9">
        <f t="shared" si="176"/>
        <v>112.22098042046618</v>
      </c>
      <c r="DF247" s="9">
        <f>IF($A247=2,IF(ISNUMBER(CR247/Ukraine!CR247),100*CR247/Ukraine!CR247,""),"")</f>
        <v>100</v>
      </c>
      <c r="DG247" s="9">
        <f>IF($A247=2,IF(ISNUMBER(CS247/Ukraine!CS247),100*CS247/Ukraine!CS247,""),"")</f>
        <v>100</v>
      </c>
      <c r="DH247" s="9">
        <f>IF($A247=2,IF(ISNUMBER(CT247/Ukraine!CT247),100*CT247/Ukraine!CT247,""),"")</f>
        <v>100</v>
      </c>
      <c r="DI247" s="9">
        <f>IF($A247=2,IF(ISNUMBER(CU247/Ukraine!CU247),100*CU247/Ukraine!CU247,""),"")</f>
        <v>100</v>
      </c>
      <c r="DJ247" s="9">
        <f>IF($A247=2,IF(ISNUMBER(CV247/Ukraine!CV247),100*CV247/Ukraine!CV247,""),"")</f>
        <v>100</v>
      </c>
      <c r="DK247" s="9">
        <f>IF($A247=2,IF(ISNUMBER(CW247/Ukraine!CW247),100*CW247/Ukraine!CW247,""),"")</f>
        <v>100.00000000000001</v>
      </c>
      <c r="DM247" s="40">
        <f t="shared" si="143"/>
        <v>-2.4286662242866575E-2</v>
      </c>
      <c r="DN247" s="40">
        <f t="shared" si="144"/>
        <v>-0.10588955386289445</v>
      </c>
      <c r="DO247" s="40">
        <f t="shared" si="145"/>
        <v>5.4156841865064198E-2</v>
      </c>
      <c r="DP247" s="40">
        <f t="shared" si="146"/>
        <v>-4.5097048849123356E-2</v>
      </c>
      <c r="DQ247" s="40">
        <f t="shared" si="147"/>
        <v>0.43834063775124688</v>
      </c>
      <c r="DR247" s="40">
        <f t="shared" si="148"/>
        <v>0.26310550763105511</v>
      </c>
      <c r="DT247" s="40">
        <f t="shared" si="169"/>
        <v>-7.2194930278739466E-3</v>
      </c>
      <c r="DU247" s="40">
        <f t="shared" si="170"/>
        <v>7.9370201191376388E-2</v>
      </c>
      <c r="DV247" s="40">
        <f t="shared" si="171"/>
        <v>0.13237426978850109</v>
      </c>
      <c r="DW247" s="40">
        <f t="shared" si="172"/>
        <v>2.2875511616155642E-2</v>
      </c>
      <c r="DX247" s="40">
        <f t="shared" si="173"/>
        <v>0.29905187443249814</v>
      </c>
      <c r="DY247" s="40">
        <f t="shared" si="162"/>
        <v>0.61236340743362017</v>
      </c>
    </row>
    <row r="248" spans="1:129" x14ac:dyDescent="0.2">
      <c r="A248" s="39" t="str">
        <f>'Industry selection'!C248</f>
        <v/>
      </c>
      <c r="B248" s="2">
        <v>61</v>
      </c>
      <c r="C248" s="2" t="s">
        <v>504</v>
      </c>
      <c r="E248" s="30" t="s">
        <v>503</v>
      </c>
      <c r="F248" s="31">
        <v>61</v>
      </c>
      <c r="G248" s="32" t="s">
        <v>504</v>
      </c>
      <c r="H248" s="157">
        <f>[1]Ukraine!$F$246</f>
        <v>1705</v>
      </c>
      <c r="I248" s="157">
        <f>[1]Ukraine!$G$246</f>
        <v>103276</v>
      </c>
      <c r="J248" s="157">
        <f>[1]Ukraine!$H$246</f>
        <v>102725</v>
      </c>
      <c r="K248" s="157">
        <f>[1]Ukraine!$I$246</f>
        <v>44475513.5</v>
      </c>
      <c r="L248" s="157">
        <f>[1]Ukraine!$J$246</f>
        <v>4951498.5</v>
      </c>
      <c r="M248" s="11"/>
      <c r="N248" s="33" t="s">
        <v>972</v>
      </c>
      <c r="O248" s="36">
        <v>61</v>
      </c>
      <c r="P248" s="35" t="s">
        <v>504</v>
      </c>
      <c r="Q248" s="157">
        <f>[2]Ukraine!$F$246</f>
        <v>1822</v>
      </c>
      <c r="R248" s="157">
        <f>[2]Ukraine!$G$246</f>
        <v>97813</v>
      </c>
      <c r="S248" s="157">
        <f>[2]Ukraine!$H$246</f>
        <v>97383</v>
      </c>
      <c r="T248" s="157">
        <f>[2]Ukraine!$I$246</f>
        <v>44003285</v>
      </c>
      <c r="U248" s="157">
        <f>[2]Ukraine!$J$246</f>
        <v>5049187.9000000004</v>
      </c>
      <c r="V248" s="11"/>
      <c r="W248" s="36" t="s">
        <v>1317</v>
      </c>
      <c r="X248" s="36">
        <v>61</v>
      </c>
      <c r="Y248" s="36" t="s">
        <v>504</v>
      </c>
      <c r="Z248" s="157">
        <f>[3]Ukraine!$F$246</f>
        <v>1694</v>
      </c>
      <c r="AA248" s="157">
        <f>[3]Ukraine!$G$246</f>
        <v>87870</v>
      </c>
      <c r="AB248" s="157">
        <f>[3]Ukraine!$H$246</f>
        <v>87427</v>
      </c>
      <c r="AC248" s="157">
        <f>[3]Ukraine!$I$246</f>
        <v>44832676</v>
      </c>
      <c r="AD248" s="157">
        <f>[3]Ukraine!$J$246</f>
        <v>5135443.9000000004</v>
      </c>
      <c r="AE248" s="11"/>
      <c r="AF248" s="37" t="s">
        <v>1317</v>
      </c>
      <c r="AG248" s="37">
        <v>61</v>
      </c>
      <c r="AH248" s="37" t="s">
        <v>504</v>
      </c>
      <c r="AI248" s="157">
        <f>[4]Ukraine!$F$246</f>
        <v>1792</v>
      </c>
      <c r="AJ248" s="157">
        <f>[4]Ukraine!$G$246</f>
        <v>69502</v>
      </c>
      <c r="AK248" s="157">
        <f>[4]Ukraine!$H$246</f>
        <v>69039</v>
      </c>
      <c r="AL248" s="157">
        <f>[4]Ukraine!$I$246</f>
        <v>47650785.399999999</v>
      </c>
      <c r="AM248" s="157">
        <f>[4]Ukraine!$J$246</f>
        <v>5016167.4000000004</v>
      </c>
      <c r="AN248" s="11"/>
      <c r="AO248" s="11" t="s">
        <v>1317</v>
      </c>
      <c r="AP248" s="11">
        <v>61</v>
      </c>
      <c r="AQ248" s="11" t="s">
        <v>504</v>
      </c>
      <c r="AR248" s="157">
        <f>[5]Ukraine!$F$246</f>
        <v>1716</v>
      </c>
      <c r="AS248" s="157">
        <f>[5]Ukraine!$G$246</f>
        <v>61879</v>
      </c>
      <c r="AT248" s="157">
        <f>[5]Ukraine!$H$246</f>
        <v>61406</v>
      </c>
      <c r="AU248" s="157">
        <f>[5]Ukraine!$I$246</f>
        <v>50766193.299999997</v>
      </c>
      <c r="AV248" s="157">
        <f>[5]Ukraine!$J$246</f>
        <v>5574381.2000000002</v>
      </c>
      <c r="AW248" s="11"/>
      <c r="AX248" s="33" t="s">
        <v>1317</v>
      </c>
      <c r="AY248" s="33">
        <v>61</v>
      </c>
      <c r="AZ248" s="33" t="s">
        <v>504</v>
      </c>
      <c r="BA248" s="157">
        <f>[6]Ukraine!$F$246</f>
        <v>1877</v>
      </c>
      <c r="BB248" s="157">
        <f>[6]Ukraine!$G$246</f>
        <v>54985</v>
      </c>
      <c r="BC248" s="157">
        <f>[6]Ukraine!$H$246</f>
        <v>54552</v>
      </c>
      <c r="BD248" s="157">
        <f>[6]Ukraine!$I$246</f>
        <v>55103017.899999999</v>
      </c>
      <c r="BE248" s="157">
        <f>[6]Ukraine!$J$246</f>
        <v>6219490</v>
      </c>
      <c r="BG248" s="2">
        <v>61</v>
      </c>
      <c r="BH248" s="2" t="s">
        <v>504</v>
      </c>
      <c r="BI248" s="1">
        <f t="shared" si="149"/>
        <v>1705</v>
      </c>
      <c r="BJ248" s="1">
        <f t="shared" si="150"/>
        <v>1822</v>
      </c>
      <c r="BK248" s="1">
        <f t="shared" si="151"/>
        <v>1694</v>
      </c>
      <c r="BL248" s="1">
        <f t="shared" si="152"/>
        <v>1792</v>
      </c>
      <c r="BM248" s="1">
        <f t="shared" si="153"/>
        <v>1716</v>
      </c>
      <c r="BN248" s="1">
        <f t="shared" si="154"/>
        <v>1877</v>
      </c>
      <c r="BP248" s="1">
        <f t="shared" si="163"/>
        <v>102725</v>
      </c>
      <c r="BQ248" s="1">
        <f t="shared" si="164"/>
        <v>97383</v>
      </c>
      <c r="BR248" s="1">
        <f t="shared" si="165"/>
        <v>87427</v>
      </c>
      <c r="BS248" s="1">
        <f t="shared" si="166"/>
        <v>69039</v>
      </c>
      <c r="BT248" s="1">
        <f t="shared" si="167"/>
        <v>61406</v>
      </c>
      <c r="BU248" s="1">
        <f t="shared" si="168"/>
        <v>54552</v>
      </c>
      <c r="BW248" s="40" t="str">
        <f t="shared" si="155"/>
        <v/>
      </c>
      <c r="BX248" s="40" t="str">
        <f t="shared" si="155"/>
        <v/>
      </c>
      <c r="BY248" s="40" t="str">
        <f t="shared" si="155"/>
        <v/>
      </c>
      <c r="BZ248" s="40" t="str">
        <f t="shared" si="155"/>
        <v/>
      </c>
      <c r="CA248" s="40" t="str">
        <f t="shared" si="142"/>
        <v/>
      </c>
      <c r="CB248" s="40" t="str">
        <f t="shared" si="142"/>
        <v/>
      </c>
      <c r="CD248" s="10">
        <f t="shared" si="156"/>
        <v>4951498.5</v>
      </c>
      <c r="CE248" s="10">
        <f t="shared" si="157"/>
        <v>5049187.9000000004</v>
      </c>
      <c r="CF248" s="10">
        <f t="shared" si="158"/>
        <v>5135443.9000000004</v>
      </c>
      <c r="CG248" s="10">
        <f t="shared" si="159"/>
        <v>5016167.4000000004</v>
      </c>
      <c r="CH248" s="10">
        <f t="shared" si="160"/>
        <v>5574381.2000000002</v>
      </c>
      <c r="CI248" s="10">
        <f t="shared" si="161"/>
        <v>6219490</v>
      </c>
      <c r="CK248" s="40" t="str">
        <f t="shared" si="177"/>
        <v/>
      </c>
      <c r="CL248" s="40" t="str">
        <f t="shared" si="177"/>
        <v/>
      </c>
      <c r="CM248" s="40" t="str">
        <f t="shared" si="177"/>
        <v/>
      </c>
      <c r="CN248" s="40" t="str">
        <f t="shared" si="174"/>
        <v/>
      </c>
      <c r="CO248" s="40" t="str">
        <f t="shared" si="174"/>
        <v/>
      </c>
      <c r="CP248" s="40" t="str">
        <f t="shared" si="174"/>
        <v/>
      </c>
      <c r="CR248" s="9" t="str">
        <f t="shared" si="178"/>
        <v/>
      </c>
      <c r="CS248" s="9" t="str">
        <f t="shared" si="178"/>
        <v/>
      </c>
      <c r="CT248" s="9" t="str">
        <f t="shared" si="178"/>
        <v/>
      </c>
      <c r="CU248" s="9" t="str">
        <f t="shared" si="175"/>
        <v/>
      </c>
      <c r="CV248" s="9" t="str">
        <f t="shared" si="175"/>
        <v/>
      </c>
      <c r="CW248" s="9" t="str">
        <f t="shared" si="175"/>
        <v/>
      </c>
      <c r="CY248" s="9" t="str">
        <f t="shared" si="179"/>
        <v/>
      </c>
      <c r="CZ248" s="9" t="str">
        <f t="shared" si="179"/>
        <v/>
      </c>
      <c r="DA248" s="9" t="str">
        <f t="shared" si="179"/>
        <v/>
      </c>
      <c r="DB248" s="9" t="str">
        <f t="shared" si="176"/>
        <v/>
      </c>
      <c r="DC248" s="9" t="str">
        <f t="shared" si="176"/>
        <v/>
      </c>
      <c r="DD248" s="9" t="str">
        <f t="shared" si="176"/>
        <v/>
      </c>
      <c r="DF248" s="9" t="str">
        <f>IF($A248=2,IF(ISNUMBER(CR248/Ukraine!CR248),100*CR248/Ukraine!CR248,""),"")</f>
        <v/>
      </c>
      <c r="DG248" s="9" t="str">
        <f>IF($A248=2,IF(ISNUMBER(CS248/Ukraine!CS248),100*CS248/Ukraine!CS248,""),"")</f>
        <v/>
      </c>
      <c r="DH248" s="9" t="str">
        <f>IF($A248=2,IF(ISNUMBER(CT248/Ukraine!CT248),100*CT248/Ukraine!CT248,""),"")</f>
        <v/>
      </c>
      <c r="DI248" s="9" t="str">
        <f>IF($A248=2,IF(ISNUMBER(CU248/Ukraine!CU248),100*CU248/Ukraine!CU248,""),"")</f>
        <v/>
      </c>
      <c r="DJ248" s="9" t="str">
        <f>IF($A248=2,IF(ISNUMBER(CV248/Ukraine!CV248),100*CV248/Ukraine!CV248,""),"")</f>
        <v/>
      </c>
      <c r="DK248" s="9" t="str">
        <f>IF($A248=2,IF(ISNUMBER(CW248/Ukraine!CW248),100*CW248/Ukraine!CW248,""),"")</f>
        <v/>
      </c>
      <c r="DM248" s="40" t="str">
        <f t="shared" si="143"/>
        <v/>
      </c>
      <c r="DN248" s="40" t="str">
        <f t="shared" si="144"/>
        <v/>
      </c>
      <c r="DO248" s="40" t="str">
        <f t="shared" si="145"/>
        <v/>
      </c>
      <c r="DP248" s="40" t="str">
        <f t="shared" si="146"/>
        <v/>
      </c>
      <c r="DQ248" s="40" t="str">
        <f t="shared" si="147"/>
        <v/>
      </c>
      <c r="DR248" s="40" t="str">
        <f t="shared" si="148"/>
        <v/>
      </c>
      <c r="DT248" s="40" t="str">
        <f t="shared" si="169"/>
        <v/>
      </c>
      <c r="DU248" s="40" t="str">
        <f t="shared" si="170"/>
        <v/>
      </c>
      <c r="DV248" s="40" t="str">
        <f t="shared" si="171"/>
        <v/>
      </c>
      <c r="DW248" s="40" t="str">
        <f t="shared" si="172"/>
        <v/>
      </c>
      <c r="DX248" s="40" t="str">
        <f t="shared" si="173"/>
        <v/>
      </c>
      <c r="DY248" s="40" t="str">
        <f t="shared" si="162"/>
        <v/>
      </c>
    </row>
    <row r="249" spans="1:129" x14ac:dyDescent="0.2">
      <c r="A249" s="39">
        <f>'Industry selection'!C249</f>
        <v>2</v>
      </c>
      <c r="B249" s="2">
        <v>61.1</v>
      </c>
      <c r="C249" s="2" t="s">
        <v>506</v>
      </c>
      <c r="E249" s="30" t="s">
        <v>505</v>
      </c>
      <c r="F249" s="31">
        <v>61.1</v>
      </c>
      <c r="G249" s="32" t="s">
        <v>506</v>
      </c>
      <c r="H249" s="157">
        <f>[1]Ukraine!$F$247</f>
        <v>1050</v>
      </c>
      <c r="I249" s="157">
        <f>[1]Ukraine!$G$247</f>
        <v>81728</v>
      </c>
      <c r="J249" s="157">
        <f>[1]Ukraine!$H$247</f>
        <v>81308</v>
      </c>
      <c r="K249" s="157">
        <f>[1]Ukraine!$I$247</f>
        <v>13349162</v>
      </c>
      <c r="L249" s="157">
        <f>[1]Ukraine!$J$247</f>
        <v>2839358.8</v>
      </c>
      <c r="M249" s="11"/>
      <c r="N249" s="33" t="s">
        <v>973</v>
      </c>
      <c r="O249" s="36">
        <v>61.1</v>
      </c>
      <c r="P249" s="35" t="s">
        <v>506</v>
      </c>
      <c r="Q249" s="157">
        <f>[2]Ukraine!$F$247</f>
        <v>1279</v>
      </c>
      <c r="R249" s="157">
        <f>[2]Ukraine!$G$247</f>
        <v>77009</v>
      </c>
      <c r="S249" s="157">
        <f>[2]Ukraine!$H$247</f>
        <v>76653</v>
      </c>
      <c r="T249" s="157">
        <f>[2]Ukraine!$I$247</f>
        <v>12815267.1</v>
      </c>
      <c r="U249" s="157">
        <f>[2]Ukraine!$J$247</f>
        <v>2934525.4</v>
      </c>
      <c r="V249" s="11"/>
      <c r="W249" s="36" t="s">
        <v>1318</v>
      </c>
      <c r="X249" s="36">
        <v>61.1</v>
      </c>
      <c r="Y249" s="36" t="s">
        <v>506</v>
      </c>
      <c r="Z249" s="157">
        <f>[3]Ukraine!$F$247</f>
        <v>1189</v>
      </c>
      <c r="AA249" s="157">
        <f>[3]Ukraine!$G$247</f>
        <v>68149</v>
      </c>
      <c r="AB249" s="157">
        <f>[3]Ukraine!$H$247</f>
        <v>67846</v>
      </c>
      <c r="AC249" s="157">
        <f>[3]Ukraine!$I$247</f>
        <v>13311391.699999999</v>
      </c>
      <c r="AD249" s="157">
        <f>[3]Ukraine!$J$247</f>
        <v>2950752</v>
      </c>
      <c r="AE249" s="11"/>
      <c r="AF249" s="37" t="s">
        <v>1318</v>
      </c>
      <c r="AG249" s="37">
        <v>61.1</v>
      </c>
      <c r="AH249" s="37" t="s">
        <v>506</v>
      </c>
      <c r="AI249" s="157">
        <f>[4]Ukraine!$F$247</f>
        <v>1257</v>
      </c>
      <c r="AJ249" s="157">
        <f>[4]Ukraine!$G$247</f>
        <v>51760</v>
      </c>
      <c r="AK249" s="157">
        <f>[4]Ukraine!$H$247</f>
        <v>51416</v>
      </c>
      <c r="AL249" s="157">
        <f>[4]Ukraine!$I$247</f>
        <v>13478660.5</v>
      </c>
      <c r="AM249" s="157">
        <f>[4]Ukraine!$J$247</f>
        <v>2661177</v>
      </c>
      <c r="AN249" s="11"/>
      <c r="AO249" s="11" t="s">
        <v>1318</v>
      </c>
      <c r="AP249" s="11">
        <v>61.1</v>
      </c>
      <c r="AQ249" s="11" t="s">
        <v>506</v>
      </c>
      <c r="AR249" s="157">
        <f>[5]Ukraine!$F$247</f>
        <v>1237</v>
      </c>
      <c r="AS249" s="157">
        <f>[5]Ukraine!$G$247</f>
        <v>45694</v>
      </c>
      <c r="AT249" s="157">
        <f>[5]Ukraine!$H$247</f>
        <v>45318</v>
      </c>
      <c r="AU249" s="157">
        <f>[5]Ukraine!$I$247</f>
        <v>15051732.300000001</v>
      </c>
      <c r="AV249" s="157">
        <f>[5]Ukraine!$J$247</f>
        <v>2990145.1</v>
      </c>
      <c r="AW249" s="11"/>
      <c r="AX249" s="33" t="s">
        <v>1318</v>
      </c>
      <c r="AY249" s="33">
        <v>61.1</v>
      </c>
      <c r="AZ249" s="33" t="s">
        <v>506</v>
      </c>
      <c r="BA249" s="157">
        <f>[6]Ukraine!$F$247</f>
        <v>1358</v>
      </c>
      <c r="BB249" s="157">
        <f>[6]Ukraine!$G$247</f>
        <v>40142</v>
      </c>
      <c r="BC249" s="157">
        <f>[6]Ukraine!$H$247</f>
        <v>39826</v>
      </c>
      <c r="BD249" s="157">
        <f>[6]Ukraine!$I$247</f>
        <v>15452944.1</v>
      </c>
      <c r="BE249" s="157">
        <f>[6]Ukraine!$J$247</f>
        <v>3158524.4</v>
      </c>
      <c r="BG249" s="2">
        <v>61.1</v>
      </c>
      <c r="BH249" s="2" t="s">
        <v>506</v>
      </c>
      <c r="BI249" s="1">
        <f t="shared" si="149"/>
        <v>1050</v>
      </c>
      <c r="BJ249" s="1">
        <f t="shared" si="150"/>
        <v>1279</v>
      </c>
      <c r="BK249" s="1">
        <f t="shared" si="151"/>
        <v>1189</v>
      </c>
      <c r="BL249" s="1">
        <f t="shared" si="152"/>
        <v>1257</v>
      </c>
      <c r="BM249" s="1">
        <f t="shared" si="153"/>
        <v>1237</v>
      </c>
      <c r="BN249" s="1">
        <f t="shared" si="154"/>
        <v>1358</v>
      </c>
      <c r="BP249" s="1">
        <f t="shared" si="163"/>
        <v>81308</v>
      </c>
      <c r="BQ249" s="1">
        <f t="shared" si="164"/>
        <v>76653</v>
      </c>
      <c r="BR249" s="1">
        <f t="shared" si="165"/>
        <v>67846</v>
      </c>
      <c r="BS249" s="1">
        <f t="shared" si="166"/>
        <v>51416</v>
      </c>
      <c r="BT249" s="1">
        <f t="shared" si="167"/>
        <v>45318</v>
      </c>
      <c r="BU249" s="1">
        <f t="shared" si="168"/>
        <v>39826</v>
      </c>
      <c r="BW249" s="40">
        <f t="shared" si="155"/>
        <v>1.1152297551879485E-2</v>
      </c>
      <c r="BX249" s="40">
        <f t="shared" si="155"/>
        <v>1.0925834517928714E-2</v>
      </c>
      <c r="BY249" s="40">
        <f t="shared" si="155"/>
        <v>1.0955295078126275E-2</v>
      </c>
      <c r="BZ249" s="40">
        <f t="shared" si="155"/>
        <v>8.8983960180820058E-3</v>
      </c>
      <c r="CA249" s="40">
        <f t="shared" si="142"/>
        <v>7.9312256086985517E-3</v>
      </c>
      <c r="CB249" s="40">
        <f t="shared" si="142"/>
        <v>6.9691849889362044E-3</v>
      </c>
      <c r="CD249" s="10">
        <f t="shared" si="156"/>
        <v>2839358.8</v>
      </c>
      <c r="CE249" s="10">
        <f t="shared" si="157"/>
        <v>2934525.4</v>
      </c>
      <c r="CF249" s="10">
        <f t="shared" si="158"/>
        <v>2950752</v>
      </c>
      <c r="CG249" s="10">
        <f t="shared" si="159"/>
        <v>2661177</v>
      </c>
      <c r="CH249" s="10">
        <f t="shared" si="160"/>
        <v>2990145.1</v>
      </c>
      <c r="CI249" s="10">
        <f t="shared" si="161"/>
        <v>3158524.4</v>
      </c>
      <c r="CK249" s="40">
        <f t="shared" si="177"/>
        <v>1.0662189682664421E-2</v>
      </c>
      <c r="CL249" s="40">
        <f t="shared" si="177"/>
        <v>1.0873265649569044E-2</v>
      </c>
      <c r="CM249" s="40">
        <f t="shared" si="177"/>
        <v>1.1283060412394673E-2</v>
      </c>
      <c r="CN249" s="40">
        <f t="shared" si="174"/>
        <v>8.9963400769060859E-3</v>
      </c>
      <c r="CO249" s="40">
        <f t="shared" si="174"/>
        <v>8.2868223150199486E-3</v>
      </c>
      <c r="CP249" s="40">
        <f t="shared" si="174"/>
        <v>6.6809643487290155E-3</v>
      </c>
      <c r="CR249" s="9">
        <f t="shared" si="178"/>
        <v>34.921026221282034</v>
      </c>
      <c r="CS249" s="9">
        <f t="shared" si="178"/>
        <v>38.283242664996806</v>
      </c>
      <c r="CT249" s="9">
        <f t="shared" si="178"/>
        <v>43.49190814491643</v>
      </c>
      <c r="CU249" s="9">
        <f t="shared" si="175"/>
        <v>51.757760230278514</v>
      </c>
      <c r="CV249" s="9">
        <f t="shared" si="175"/>
        <v>65.981400326581053</v>
      </c>
      <c r="CW249" s="9">
        <f t="shared" si="175"/>
        <v>79.308100236026718</v>
      </c>
      <c r="CY249" s="9">
        <f t="shared" si="179"/>
        <v>95.605319290172034</v>
      </c>
      <c r="CZ249" s="9">
        <f t="shared" si="179"/>
        <v>99.518857179527984</v>
      </c>
      <c r="DA249" s="9">
        <f t="shared" si="179"/>
        <v>102.99184396158191</v>
      </c>
      <c r="DB249" s="9">
        <f t="shared" si="176"/>
        <v>101.1006934128921</v>
      </c>
      <c r="DC249" s="9">
        <f t="shared" si="176"/>
        <v>104.48350259928803</v>
      </c>
      <c r="DD249" s="9">
        <f t="shared" si="176"/>
        <v>95.864356583090469</v>
      </c>
      <c r="DF249" s="9">
        <f>IF($A249=2,IF(ISNUMBER(CR249/Ukraine!CR249),100*CR249/Ukraine!CR249,""),"")</f>
        <v>100</v>
      </c>
      <c r="DG249" s="9">
        <f>IF($A249=2,IF(ISNUMBER(CS249/Ukraine!CS249),100*CS249/Ukraine!CS249,""),"")</f>
        <v>100</v>
      </c>
      <c r="DH249" s="9">
        <f>IF($A249=2,IF(ISNUMBER(CT249/Ukraine!CT249),100*CT249/Ukraine!CT249,""),"")</f>
        <v>100.00000000000001</v>
      </c>
      <c r="DI249" s="9">
        <f>IF($A249=2,IF(ISNUMBER(CU249/Ukraine!CU249),100*CU249/Ukraine!CU249,""),"")</f>
        <v>100.00000000000001</v>
      </c>
      <c r="DJ249" s="9">
        <f>IF($A249=2,IF(ISNUMBER(CV249/Ukraine!CV249),100*CV249/Ukraine!CV249,""),"")</f>
        <v>100</v>
      </c>
      <c r="DK249" s="9">
        <f>IF($A249=2,IF(ISNUMBER(CW249/Ukraine!CW249),100*CW249/Ukraine!CW249,""),"")</f>
        <v>100</v>
      </c>
      <c r="DM249" s="40">
        <f t="shared" si="143"/>
        <v>-5.7251438972794833E-2</v>
      </c>
      <c r="DN249" s="40">
        <f t="shared" si="144"/>
        <v>-0.11489439421809977</v>
      </c>
      <c r="DO249" s="40">
        <f t="shared" si="145"/>
        <v>-0.24216608200925627</v>
      </c>
      <c r="DP249" s="40">
        <f t="shared" si="146"/>
        <v>-0.11860121362999843</v>
      </c>
      <c r="DQ249" s="40">
        <f t="shared" si="147"/>
        <v>-0.12118804889889223</v>
      </c>
      <c r="DR249" s="40">
        <f t="shared" si="148"/>
        <v>-0.51018349977861954</v>
      </c>
      <c r="DT249" s="40">
        <f t="shared" si="169"/>
        <v>9.6280573841375894E-2</v>
      </c>
      <c r="DU249" s="40">
        <f t="shared" si="170"/>
        <v>0.1360560160877391</v>
      </c>
      <c r="DV249" s="40">
        <f t="shared" si="171"/>
        <v>0.19005494212440621</v>
      </c>
      <c r="DW249" s="40">
        <f t="shared" si="172"/>
        <v>0.27481173901303491</v>
      </c>
      <c r="DX249" s="40">
        <f t="shared" si="173"/>
        <v>0.20197661528072963</v>
      </c>
      <c r="DY249" s="40">
        <f t="shared" si="162"/>
        <v>1.2710701493558552</v>
      </c>
    </row>
    <row r="250" spans="1:129" x14ac:dyDescent="0.2">
      <c r="A250" s="39">
        <f>'Industry selection'!C250</f>
        <v>1</v>
      </c>
      <c r="B250" s="2">
        <v>61.2</v>
      </c>
      <c r="C250" s="2" t="s">
        <v>508</v>
      </c>
      <c r="E250" s="30" t="s">
        <v>507</v>
      </c>
      <c r="F250" s="31">
        <v>61.2</v>
      </c>
      <c r="G250" s="32" t="s">
        <v>508</v>
      </c>
      <c r="H250" s="157">
        <f>[1]Ukraine!$F$248</f>
        <v>245</v>
      </c>
      <c r="I250" s="157">
        <f>[1]Ukraine!$G$248</f>
        <v>18391</v>
      </c>
      <c r="J250" s="157">
        <f>[1]Ukraine!$H$248</f>
        <v>18327</v>
      </c>
      <c r="K250" s="157">
        <f>[1]Ukraine!$I$248</f>
        <v>30135657.300000001</v>
      </c>
      <c r="L250" s="157">
        <f>[1]Ukraine!$J$248</f>
        <v>1963426.6</v>
      </c>
      <c r="M250" s="11"/>
      <c r="N250" s="33" t="s">
        <v>974</v>
      </c>
      <c r="O250" s="36">
        <v>61.2</v>
      </c>
      <c r="P250" s="35" t="s">
        <v>508</v>
      </c>
      <c r="Q250" s="157">
        <f>[2]Ukraine!$F$248</f>
        <v>270</v>
      </c>
      <c r="R250" s="157">
        <f>[2]Ukraine!$G$248</f>
        <v>17413</v>
      </c>
      <c r="S250" s="157">
        <f>[2]Ukraine!$H$248</f>
        <v>17369</v>
      </c>
      <c r="T250" s="157">
        <f>[2]Ukraine!$I$248</f>
        <v>30196384.199999999</v>
      </c>
      <c r="U250" s="157">
        <f>[2]Ukraine!$J$248</f>
        <v>1941663</v>
      </c>
      <c r="V250" s="11"/>
      <c r="W250" s="36" t="s">
        <v>1319</v>
      </c>
      <c r="X250" s="36">
        <v>61.2</v>
      </c>
      <c r="Y250" s="36" t="s">
        <v>508</v>
      </c>
      <c r="Z250" s="157">
        <f>[3]Ukraine!$F$248</f>
        <v>252</v>
      </c>
      <c r="AA250" s="157">
        <f>[3]Ukraine!$G$248</f>
        <v>16620</v>
      </c>
      <c r="AB250" s="157">
        <f>[3]Ukraine!$H$248</f>
        <v>16547</v>
      </c>
      <c r="AC250" s="157">
        <f>[3]Ukraine!$I$248</f>
        <v>30748162.100000001</v>
      </c>
      <c r="AD250" s="157">
        <f>[3]Ukraine!$J$248</f>
        <v>2033120.9</v>
      </c>
      <c r="AE250" s="11"/>
      <c r="AF250" s="37" t="s">
        <v>1319</v>
      </c>
      <c r="AG250" s="37">
        <v>61.2</v>
      </c>
      <c r="AH250" s="37" t="s">
        <v>508</v>
      </c>
      <c r="AI250" s="157">
        <f>[4]Ukraine!$F$248</f>
        <v>274</v>
      </c>
      <c r="AJ250" s="157">
        <f>[4]Ukraine!$G$248</f>
        <v>14895</v>
      </c>
      <c r="AK250" s="157">
        <f>[4]Ukraine!$H$248</f>
        <v>14836</v>
      </c>
      <c r="AL250" s="157">
        <f>[4]Ukraine!$I$248</f>
        <v>33240902.300000001</v>
      </c>
      <c r="AM250" s="157">
        <f>[4]Ukraine!$J$248</f>
        <v>2186495.7999999998</v>
      </c>
      <c r="AN250" s="11"/>
      <c r="AO250" s="11" t="s">
        <v>1319</v>
      </c>
      <c r="AP250" s="11">
        <v>61.2</v>
      </c>
      <c r="AQ250" s="11" t="s">
        <v>508</v>
      </c>
      <c r="AR250" s="157">
        <f>[5]Ukraine!$F$248</f>
        <v>250</v>
      </c>
      <c r="AS250" s="157">
        <f>[5]Ukraine!$G$248</f>
        <v>13946</v>
      </c>
      <c r="AT250" s="157">
        <f>[5]Ukraine!$H$248</f>
        <v>13906</v>
      </c>
      <c r="AU250" s="157">
        <f>[5]Ukraine!$I$248</f>
        <v>34740618.299999997</v>
      </c>
      <c r="AV250" s="157">
        <f>[5]Ukraine!$J$248</f>
        <v>2398488.2000000002</v>
      </c>
      <c r="AW250" s="11"/>
      <c r="AX250" s="33" t="s">
        <v>1319</v>
      </c>
      <c r="AY250" s="33">
        <v>61.2</v>
      </c>
      <c r="AZ250" s="33" t="s">
        <v>508</v>
      </c>
      <c r="BA250" s="157">
        <f>[6]Ukraine!$F$248</f>
        <v>260</v>
      </c>
      <c r="BB250" s="157">
        <f>[6]Ukraine!$G$248</f>
        <v>12457</v>
      </c>
      <c r="BC250" s="157">
        <f>[6]Ukraine!$H$248</f>
        <v>12394</v>
      </c>
      <c r="BD250" s="157">
        <f>[6]Ukraine!$I$248</f>
        <v>38543404.700000003</v>
      </c>
      <c r="BE250" s="157">
        <f>[6]Ukraine!$J$248</f>
        <v>2821911.8</v>
      </c>
      <c r="BG250" s="2">
        <v>61.2</v>
      </c>
      <c r="BH250" s="2" t="s">
        <v>508</v>
      </c>
      <c r="BI250" s="1">
        <f t="shared" si="149"/>
        <v>245</v>
      </c>
      <c r="BJ250" s="1">
        <f t="shared" si="150"/>
        <v>270</v>
      </c>
      <c r="BK250" s="1">
        <f t="shared" si="151"/>
        <v>252</v>
      </c>
      <c r="BL250" s="1">
        <f t="shared" si="152"/>
        <v>274</v>
      </c>
      <c r="BM250" s="1">
        <f t="shared" si="153"/>
        <v>250</v>
      </c>
      <c r="BN250" s="1">
        <f t="shared" si="154"/>
        <v>260</v>
      </c>
      <c r="BP250" s="1">
        <f t="shared" si="163"/>
        <v>18327</v>
      </c>
      <c r="BQ250" s="1">
        <f t="shared" si="164"/>
        <v>17369</v>
      </c>
      <c r="BR250" s="1">
        <f t="shared" si="165"/>
        <v>16547</v>
      </c>
      <c r="BS250" s="1">
        <f t="shared" si="166"/>
        <v>14836</v>
      </c>
      <c r="BT250" s="1">
        <f t="shared" si="167"/>
        <v>13906</v>
      </c>
      <c r="BU250" s="1">
        <f t="shared" si="168"/>
        <v>12394</v>
      </c>
      <c r="BW250" s="40" t="str">
        <f t="shared" si="155"/>
        <v/>
      </c>
      <c r="BX250" s="40" t="str">
        <f t="shared" si="155"/>
        <v/>
      </c>
      <c r="BY250" s="40" t="str">
        <f t="shared" si="155"/>
        <v/>
      </c>
      <c r="BZ250" s="40" t="str">
        <f t="shared" si="155"/>
        <v/>
      </c>
      <c r="CA250" s="40" t="str">
        <f t="shared" si="142"/>
        <v/>
      </c>
      <c r="CB250" s="40" t="str">
        <f t="shared" si="142"/>
        <v/>
      </c>
      <c r="CD250" s="10">
        <f t="shared" si="156"/>
        <v>1963426.6</v>
      </c>
      <c r="CE250" s="10">
        <f t="shared" si="157"/>
        <v>1941663</v>
      </c>
      <c r="CF250" s="10">
        <f t="shared" si="158"/>
        <v>2033120.9</v>
      </c>
      <c r="CG250" s="10">
        <f t="shared" si="159"/>
        <v>2186495.7999999998</v>
      </c>
      <c r="CH250" s="10">
        <f t="shared" si="160"/>
        <v>2398488.2000000002</v>
      </c>
      <c r="CI250" s="10">
        <f t="shared" si="161"/>
        <v>2821911.8</v>
      </c>
      <c r="CK250" s="40" t="str">
        <f t="shared" si="177"/>
        <v/>
      </c>
      <c r="CL250" s="40" t="str">
        <f t="shared" si="177"/>
        <v/>
      </c>
      <c r="CM250" s="40" t="str">
        <f t="shared" si="177"/>
        <v/>
      </c>
      <c r="CN250" s="40" t="str">
        <f t="shared" si="174"/>
        <v/>
      </c>
      <c r="CO250" s="40" t="str">
        <f t="shared" si="174"/>
        <v/>
      </c>
      <c r="CP250" s="40" t="str">
        <f t="shared" si="174"/>
        <v/>
      </c>
      <c r="CR250" s="9" t="str">
        <f t="shared" si="178"/>
        <v/>
      </c>
      <c r="CS250" s="9" t="str">
        <f t="shared" si="178"/>
        <v/>
      </c>
      <c r="CT250" s="9" t="str">
        <f t="shared" si="178"/>
        <v/>
      </c>
      <c r="CU250" s="9" t="str">
        <f t="shared" si="175"/>
        <v/>
      </c>
      <c r="CV250" s="9" t="str">
        <f t="shared" si="175"/>
        <v/>
      </c>
      <c r="CW250" s="9" t="str">
        <f t="shared" si="175"/>
        <v/>
      </c>
      <c r="CY250" s="9" t="str">
        <f t="shared" si="179"/>
        <v/>
      </c>
      <c r="CZ250" s="9" t="str">
        <f t="shared" si="179"/>
        <v/>
      </c>
      <c r="DA250" s="9" t="str">
        <f t="shared" si="179"/>
        <v/>
      </c>
      <c r="DB250" s="9" t="str">
        <f t="shared" si="176"/>
        <v/>
      </c>
      <c r="DC250" s="9" t="str">
        <f t="shared" si="176"/>
        <v/>
      </c>
      <c r="DD250" s="9" t="str">
        <f t="shared" si="176"/>
        <v/>
      </c>
      <c r="DF250" s="9" t="str">
        <f>IF($A250=2,IF(ISNUMBER(CR250/Ukraine!CR250),100*CR250/Ukraine!CR250,""),"")</f>
        <v/>
      </c>
      <c r="DG250" s="9" t="str">
        <f>IF($A250=2,IF(ISNUMBER(CS250/Ukraine!CS250),100*CS250/Ukraine!CS250,""),"")</f>
        <v/>
      </c>
      <c r="DH250" s="9" t="str">
        <f>IF($A250=2,IF(ISNUMBER(CT250/Ukraine!CT250),100*CT250/Ukraine!CT250,""),"")</f>
        <v/>
      </c>
      <c r="DI250" s="9" t="str">
        <f>IF($A250=2,IF(ISNUMBER(CU250/Ukraine!CU250),100*CU250/Ukraine!CU250,""),"")</f>
        <v/>
      </c>
      <c r="DJ250" s="9" t="str">
        <f>IF($A250=2,IF(ISNUMBER(CV250/Ukraine!CV250),100*CV250/Ukraine!CV250,""),"")</f>
        <v/>
      </c>
      <c r="DK250" s="9" t="str">
        <f>IF($A250=2,IF(ISNUMBER(CW250/Ukraine!CW250),100*CW250/Ukraine!CW250,""),"")</f>
        <v/>
      </c>
      <c r="DM250" s="40" t="str">
        <f t="shared" si="143"/>
        <v/>
      </c>
      <c r="DN250" s="40" t="str">
        <f t="shared" si="144"/>
        <v/>
      </c>
      <c r="DO250" s="40" t="str">
        <f t="shared" si="145"/>
        <v/>
      </c>
      <c r="DP250" s="40" t="str">
        <f t="shared" si="146"/>
        <v/>
      </c>
      <c r="DQ250" s="40" t="str">
        <f t="shared" si="147"/>
        <v/>
      </c>
      <c r="DR250" s="40" t="str">
        <f t="shared" si="148"/>
        <v/>
      </c>
      <c r="DT250" s="40" t="str">
        <f t="shared" si="169"/>
        <v/>
      </c>
      <c r="DU250" s="40" t="str">
        <f t="shared" si="170"/>
        <v/>
      </c>
      <c r="DV250" s="40" t="str">
        <f t="shared" si="171"/>
        <v/>
      </c>
      <c r="DW250" s="40" t="str">
        <f t="shared" si="172"/>
        <v/>
      </c>
      <c r="DX250" s="40" t="str">
        <f t="shared" si="173"/>
        <v/>
      </c>
      <c r="DY250" s="40" t="str">
        <f t="shared" si="162"/>
        <v/>
      </c>
    </row>
    <row r="251" spans="1:129" x14ac:dyDescent="0.2">
      <c r="A251" s="39">
        <f>'Industry selection'!C251</f>
        <v>1</v>
      </c>
      <c r="B251" s="2">
        <v>61.3</v>
      </c>
      <c r="C251" s="2" t="s">
        <v>510</v>
      </c>
      <c r="E251" s="30" t="s">
        <v>509</v>
      </c>
      <c r="F251" s="31">
        <v>61.3</v>
      </c>
      <c r="G251" s="32" t="s">
        <v>510</v>
      </c>
      <c r="H251" s="157">
        <f>[1]Ukraine!$F$249</f>
        <v>30</v>
      </c>
      <c r="I251" s="157">
        <f>[1]Ukraine!$G$249</f>
        <v>222</v>
      </c>
      <c r="J251" s="157">
        <f>[1]Ukraine!$H$249</f>
        <v>216</v>
      </c>
      <c r="K251" s="157">
        <f>[1]Ukraine!$I$249</f>
        <v>81338.100000000006</v>
      </c>
      <c r="L251" s="157">
        <f>[1]Ukraine!$J$249</f>
        <v>7860.3</v>
      </c>
      <c r="M251" s="11"/>
      <c r="N251" s="33" t="s">
        <v>975</v>
      </c>
      <c r="O251" s="36">
        <v>61.3</v>
      </c>
      <c r="P251" s="35" t="s">
        <v>510</v>
      </c>
      <c r="Q251" s="157">
        <f>[2]Ukraine!$F$249</f>
        <v>22</v>
      </c>
      <c r="R251" s="157">
        <f>[2]Ukraine!$G$249</f>
        <v>137</v>
      </c>
      <c r="S251" s="157">
        <f>[2]Ukraine!$H$249</f>
        <v>135</v>
      </c>
      <c r="T251" s="157">
        <f>[2]Ukraine!$I$249</f>
        <v>77825.399999999994</v>
      </c>
      <c r="U251" s="157">
        <f>[2]Ukraine!$J$249</f>
        <v>10176.700000000001</v>
      </c>
      <c r="V251" s="11"/>
      <c r="W251" s="36" t="s">
        <v>1320</v>
      </c>
      <c r="X251" s="36">
        <v>61.3</v>
      </c>
      <c r="Y251" s="36" t="s">
        <v>510</v>
      </c>
      <c r="Z251" s="157">
        <f>[3]Ukraine!$F$249</f>
        <v>24</v>
      </c>
      <c r="AA251" s="157">
        <f>[3]Ukraine!$G$249</f>
        <v>133</v>
      </c>
      <c r="AB251" s="157">
        <f>[3]Ukraine!$H$249</f>
        <v>127</v>
      </c>
      <c r="AC251" s="157">
        <f>[3]Ukraine!$I$249</f>
        <v>74036.600000000006</v>
      </c>
      <c r="AD251" s="157">
        <f>[3]Ukraine!$J$249</f>
        <v>7568.1</v>
      </c>
      <c r="AE251" s="11"/>
      <c r="AF251" s="37" t="s">
        <v>1320</v>
      </c>
      <c r="AG251" s="37">
        <v>61.3</v>
      </c>
      <c r="AH251" s="37" t="s">
        <v>510</v>
      </c>
      <c r="AI251" s="157">
        <f>[4]Ukraine!$F$249</f>
        <v>20</v>
      </c>
      <c r="AJ251" s="157">
        <f>[4]Ukraine!$G$249</f>
        <v>121</v>
      </c>
      <c r="AK251" s="157">
        <f>[4]Ukraine!$H$249</f>
        <v>115</v>
      </c>
      <c r="AL251" s="157">
        <f>[4]Ukraine!$I$249</f>
        <v>74111.100000000006</v>
      </c>
      <c r="AM251" s="157">
        <f>[4]Ukraine!$J$249</f>
        <v>11464.7</v>
      </c>
      <c r="AN251" s="11"/>
      <c r="AO251" s="11" t="s">
        <v>1320</v>
      </c>
      <c r="AP251" s="11">
        <v>61.3</v>
      </c>
      <c r="AQ251" s="11" t="s">
        <v>510</v>
      </c>
      <c r="AR251" s="157">
        <f>[5]Ukraine!$F$249</f>
        <v>13</v>
      </c>
      <c r="AS251" s="157">
        <f>[5]Ukraine!$G$249</f>
        <v>126</v>
      </c>
      <c r="AT251" s="157">
        <f>[5]Ukraine!$H$249</f>
        <v>125</v>
      </c>
      <c r="AU251" s="157">
        <f>[5]Ukraine!$I$249</f>
        <v>86038.6</v>
      </c>
      <c r="AV251" s="157">
        <f>[5]Ukraine!$J$249</f>
        <v>14337.8</v>
      </c>
      <c r="AW251" s="11"/>
      <c r="AX251" s="33" t="s">
        <v>1320</v>
      </c>
      <c r="AY251" s="33">
        <v>61.3</v>
      </c>
      <c r="AZ251" s="33" t="s">
        <v>510</v>
      </c>
      <c r="BA251" s="157">
        <f>[6]Ukraine!$F$249</f>
        <v>16</v>
      </c>
      <c r="BB251" s="157">
        <f>[6]Ukraine!$G$249</f>
        <v>136</v>
      </c>
      <c r="BC251" s="157">
        <f>[6]Ukraine!$H$249</f>
        <v>132</v>
      </c>
      <c r="BD251" s="157">
        <f>[6]Ukraine!$I$249</f>
        <v>80337.100000000006</v>
      </c>
      <c r="BE251" s="157">
        <f>[6]Ukraine!$J$249</f>
        <v>25200.7</v>
      </c>
      <c r="BG251" s="2">
        <v>61.3</v>
      </c>
      <c r="BH251" s="2" t="s">
        <v>510</v>
      </c>
      <c r="BI251" s="1">
        <f t="shared" si="149"/>
        <v>30</v>
      </c>
      <c r="BJ251" s="1">
        <f t="shared" si="150"/>
        <v>22</v>
      </c>
      <c r="BK251" s="1">
        <f t="shared" si="151"/>
        <v>24</v>
      </c>
      <c r="BL251" s="1">
        <f t="shared" si="152"/>
        <v>20</v>
      </c>
      <c r="BM251" s="1">
        <f t="shared" si="153"/>
        <v>13</v>
      </c>
      <c r="BN251" s="1">
        <f t="shared" si="154"/>
        <v>16</v>
      </c>
      <c r="BP251" s="1">
        <f t="shared" si="163"/>
        <v>216</v>
      </c>
      <c r="BQ251" s="1">
        <f t="shared" si="164"/>
        <v>135</v>
      </c>
      <c r="BR251" s="1">
        <f t="shared" si="165"/>
        <v>127</v>
      </c>
      <c r="BS251" s="1">
        <f t="shared" si="166"/>
        <v>115</v>
      </c>
      <c r="BT251" s="1">
        <f t="shared" si="167"/>
        <v>125</v>
      </c>
      <c r="BU251" s="1">
        <f t="shared" si="168"/>
        <v>132</v>
      </c>
      <c r="BW251" s="40" t="str">
        <f t="shared" si="155"/>
        <v/>
      </c>
      <c r="BX251" s="40" t="str">
        <f t="shared" si="155"/>
        <v/>
      </c>
      <c r="BY251" s="40" t="str">
        <f t="shared" si="155"/>
        <v/>
      </c>
      <c r="BZ251" s="40" t="str">
        <f t="shared" si="155"/>
        <v/>
      </c>
      <c r="CA251" s="40" t="str">
        <f t="shared" si="142"/>
        <v/>
      </c>
      <c r="CB251" s="40" t="str">
        <f t="shared" si="142"/>
        <v/>
      </c>
      <c r="CD251" s="10">
        <f t="shared" si="156"/>
        <v>7860.3</v>
      </c>
      <c r="CE251" s="10">
        <f t="shared" si="157"/>
        <v>10176.700000000001</v>
      </c>
      <c r="CF251" s="10">
        <f t="shared" si="158"/>
        <v>7568.1</v>
      </c>
      <c r="CG251" s="10">
        <f t="shared" si="159"/>
        <v>11464.7</v>
      </c>
      <c r="CH251" s="10">
        <f t="shared" si="160"/>
        <v>14337.8</v>
      </c>
      <c r="CI251" s="10">
        <f t="shared" si="161"/>
        <v>25200.7</v>
      </c>
      <c r="CK251" s="40" t="str">
        <f t="shared" si="177"/>
        <v/>
      </c>
      <c r="CL251" s="40" t="str">
        <f t="shared" si="177"/>
        <v/>
      </c>
      <c r="CM251" s="40" t="str">
        <f t="shared" si="177"/>
        <v/>
      </c>
      <c r="CN251" s="40" t="str">
        <f t="shared" si="174"/>
        <v/>
      </c>
      <c r="CO251" s="40" t="str">
        <f t="shared" si="174"/>
        <v/>
      </c>
      <c r="CP251" s="40" t="str">
        <f t="shared" si="174"/>
        <v/>
      </c>
      <c r="CR251" s="9" t="str">
        <f t="shared" si="178"/>
        <v/>
      </c>
      <c r="CS251" s="9" t="str">
        <f t="shared" si="178"/>
        <v/>
      </c>
      <c r="CT251" s="9" t="str">
        <f t="shared" si="178"/>
        <v/>
      </c>
      <c r="CU251" s="9" t="str">
        <f t="shared" si="175"/>
        <v/>
      </c>
      <c r="CV251" s="9" t="str">
        <f t="shared" si="175"/>
        <v/>
      </c>
      <c r="CW251" s="9" t="str">
        <f t="shared" si="175"/>
        <v/>
      </c>
      <c r="CY251" s="9" t="str">
        <f t="shared" si="179"/>
        <v/>
      </c>
      <c r="CZ251" s="9" t="str">
        <f t="shared" si="179"/>
        <v/>
      </c>
      <c r="DA251" s="9" t="str">
        <f t="shared" si="179"/>
        <v/>
      </c>
      <c r="DB251" s="9" t="str">
        <f t="shared" si="176"/>
        <v/>
      </c>
      <c r="DC251" s="9" t="str">
        <f t="shared" si="176"/>
        <v/>
      </c>
      <c r="DD251" s="9" t="str">
        <f t="shared" si="176"/>
        <v/>
      </c>
      <c r="DF251" s="9" t="str">
        <f>IF($A251=2,IF(ISNUMBER(CR251/Ukraine!CR251),100*CR251/Ukraine!CR251,""),"")</f>
        <v/>
      </c>
      <c r="DG251" s="9" t="str">
        <f>IF($A251=2,IF(ISNUMBER(CS251/Ukraine!CS251),100*CS251/Ukraine!CS251,""),"")</f>
        <v/>
      </c>
      <c r="DH251" s="9" t="str">
        <f>IF($A251=2,IF(ISNUMBER(CT251/Ukraine!CT251),100*CT251/Ukraine!CT251,""),"")</f>
        <v/>
      </c>
      <c r="DI251" s="9" t="str">
        <f>IF($A251=2,IF(ISNUMBER(CU251/Ukraine!CU251),100*CU251/Ukraine!CU251,""),"")</f>
        <v/>
      </c>
      <c r="DJ251" s="9" t="str">
        <f>IF($A251=2,IF(ISNUMBER(CV251/Ukraine!CV251),100*CV251/Ukraine!CV251,""),"")</f>
        <v/>
      </c>
      <c r="DK251" s="9" t="str">
        <f>IF($A251=2,IF(ISNUMBER(CW251/Ukraine!CW251),100*CW251/Ukraine!CW251,""),"")</f>
        <v/>
      </c>
      <c r="DM251" s="40" t="str">
        <f t="shared" si="143"/>
        <v/>
      </c>
      <c r="DN251" s="40" t="str">
        <f t="shared" si="144"/>
        <v/>
      </c>
      <c r="DO251" s="40" t="str">
        <f t="shared" si="145"/>
        <v/>
      </c>
      <c r="DP251" s="40" t="str">
        <f t="shared" si="146"/>
        <v/>
      </c>
      <c r="DQ251" s="40" t="str">
        <f t="shared" si="147"/>
        <v/>
      </c>
      <c r="DR251" s="40" t="str">
        <f t="shared" si="148"/>
        <v/>
      </c>
      <c r="DT251" s="40" t="str">
        <f t="shared" si="169"/>
        <v/>
      </c>
      <c r="DU251" s="40" t="str">
        <f t="shared" si="170"/>
        <v/>
      </c>
      <c r="DV251" s="40" t="str">
        <f t="shared" si="171"/>
        <v/>
      </c>
      <c r="DW251" s="40" t="str">
        <f t="shared" si="172"/>
        <v/>
      </c>
      <c r="DX251" s="40" t="str">
        <f t="shared" si="173"/>
        <v/>
      </c>
      <c r="DY251" s="40" t="str">
        <f t="shared" si="162"/>
        <v/>
      </c>
    </row>
    <row r="252" spans="1:129" x14ac:dyDescent="0.2">
      <c r="A252" s="39">
        <f>'Industry selection'!C252</f>
        <v>2</v>
      </c>
      <c r="B252" s="2">
        <v>61.9</v>
      </c>
      <c r="C252" s="2" t="s">
        <v>512</v>
      </c>
      <c r="E252" s="30" t="s">
        <v>511</v>
      </c>
      <c r="F252" s="31">
        <v>61.9</v>
      </c>
      <c r="G252" s="32" t="s">
        <v>512</v>
      </c>
      <c r="H252" s="157">
        <f>[1]Ukraine!$F$250</f>
        <v>380</v>
      </c>
      <c r="I252" s="157">
        <f>[1]Ukraine!$G$250</f>
        <v>2935</v>
      </c>
      <c r="J252" s="157">
        <f>[1]Ukraine!$H$250</f>
        <v>2874</v>
      </c>
      <c r="K252" s="157">
        <f>[1]Ukraine!$I$250</f>
        <v>909356.1</v>
      </c>
      <c r="L252" s="157">
        <f>[1]Ukraine!$J$250</f>
        <v>140852.79999999999</v>
      </c>
      <c r="M252" s="11"/>
      <c r="N252" s="33" t="s">
        <v>976</v>
      </c>
      <c r="O252" s="36">
        <v>61.9</v>
      </c>
      <c r="P252" s="35" t="s">
        <v>512</v>
      </c>
      <c r="Q252" s="157">
        <f>[2]Ukraine!$F$250</f>
        <v>251</v>
      </c>
      <c r="R252" s="157">
        <f>[2]Ukraine!$G$250</f>
        <v>3254</v>
      </c>
      <c r="S252" s="157">
        <f>[2]Ukraine!$H$250</f>
        <v>3226</v>
      </c>
      <c r="T252" s="157">
        <f>[2]Ukraine!$I$250</f>
        <v>913808.3</v>
      </c>
      <c r="U252" s="157">
        <f>[2]Ukraine!$J$250</f>
        <v>162822.79999999999</v>
      </c>
      <c r="V252" s="11"/>
      <c r="W252" s="36" t="s">
        <v>1321</v>
      </c>
      <c r="X252" s="36">
        <v>61.9</v>
      </c>
      <c r="Y252" s="36" t="s">
        <v>512</v>
      </c>
      <c r="Z252" s="157">
        <f>[3]Ukraine!$F$250</f>
        <v>229</v>
      </c>
      <c r="AA252" s="157">
        <f>[3]Ukraine!$G$250</f>
        <v>2968</v>
      </c>
      <c r="AB252" s="157">
        <f>[3]Ukraine!$H$250</f>
        <v>2907</v>
      </c>
      <c r="AC252" s="157">
        <f>[3]Ukraine!$I$250</f>
        <v>699085.6</v>
      </c>
      <c r="AD252" s="157">
        <f>[3]Ukraine!$J$250</f>
        <v>144002.9</v>
      </c>
      <c r="AE252" s="11"/>
      <c r="AF252" s="37" t="s">
        <v>1321</v>
      </c>
      <c r="AG252" s="37">
        <v>61.9</v>
      </c>
      <c r="AH252" s="37" t="s">
        <v>512</v>
      </c>
      <c r="AI252" s="157">
        <f>[4]Ukraine!$F$250</f>
        <v>241</v>
      </c>
      <c r="AJ252" s="157">
        <f>[4]Ukraine!$G$250</f>
        <v>2726</v>
      </c>
      <c r="AK252" s="157">
        <f>[4]Ukraine!$H$250</f>
        <v>2672</v>
      </c>
      <c r="AL252" s="157">
        <f>[4]Ukraine!$I$250</f>
        <v>857111.5</v>
      </c>
      <c r="AM252" s="157">
        <f>[4]Ukraine!$J$250</f>
        <v>157029.9</v>
      </c>
      <c r="AN252" s="11"/>
      <c r="AO252" s="11" t="s">
        <v>1321</v>
      </c>
      <c r="AP252" s="11">
        <v>61.9</v>
      </c>
      <c r="AQ252" s="11" t="s">
        <v>512</v>
      </c>
      <c r="AR252" s="157">
        <f>[5]Ukraine!$F$250</f>
        <v>216</v>
      </c>
      <c r="AS252" s="157">
        <f>[5]Ukraine!$G$250</f>
        <v>2113</v>
      </c>
      <c r="AT252" s="157">
        <f>[5]Ukraine!$H$250</f>
        <v>2057</v>
      </c>
      <c r="AU252" s="157">
        <f>[5]Ukraine!$I$250</f>
        <v>887804.1</v>
      </c>
      <c r="AV252" s="157">
        <f>[5]Ukraine!$J$250</f>
        <v>171410.1</v>
      </c>
      <c r="AW252" s="11"/>
      <c r="AX252" s="33" t="s">
        <v>1321</v>
      </c>
      <c r="AY252" s="33">
        <v>61.9</v>
      </c>
      <c r="AZ252" s="33" t="s">
        <v>512</v>
      </c>
      <c r="BA252" s="157">
        <f>[6]Ukraine!$F$250</f>
        <v>243</v>
      </c>
      <c r="BB252" s="157">
        <f>[6]Ukraine!$G$250</f>
        <v>2250</v>
      </c>
      <c r="BC252" s="157">
        <f>[6]Ukraine!$H$250</f>
        <v>2200</v>
      </c>
      <c r="BD252" s="157">
        <f>[6]Ukraine!$I$250</f>
        <v>1026332</v>
      </c>
      <c r="BE252" s="157">
        <f>[6]Ukraine!$J$250</f>
        <v>213853.1</v>
      </c>
      <c r="BG252" s="2">
        <v>61.9</v>
      </c>
      <c r="BH252" s="2" t="s">
        <v>512</v>
      </c>
      <c r="BI252" s="1">
        <f t="shared" si="149"/>
        <v>380</v>
      </c>
      <c r="BJ252" s="1">
        <f t="shared" si="150"/>
        <v>251</v>
      </c>
      <c r="BK252" s="1">
        <f t="shared" si="151"/>
        <v>229</v>
      </c>
      <c r="BL252" s="1">
        <f t="shared" si="152"/>
        <v>241</v>
      </c>
      <c r="BM252" s="1">
        <f t="shared" si="153"/>
        <v>216</v>
      </c>
      <c r="BN252" s="1">
        <f t="shared" si="154"/>
        <v>243</v>
      </c>
      <c r="BP252" s="1">
        <f t="shared" si="163"/>
        <v>2874</v>
      </c>
      <c r="BQ252" s="1">
        <f t="shared" si="164"/>
        <v>3226</v>
      </c>
      <c r="BR252" s="1">
        <f t="shared" si="165"/>
        <v>2907</v>
      </c>
      <c r="BS252" s="1">
        <f t="shared" si="166"/>
        <v>2672</v>
      </c>
      <c r="BT252" s="1">
        <f t="shared" si="167"/>
        <v>2057</v>
      </c>
      <c r="BU252" s="1">
        <f t="shared" si="168"/>
        <v>2200</v>
      </c>
      <c r="BW252" s="40">
        <f t="shared" si="155"/>
        <v>3.9420110154107395E-4</v>
      </c>
      <c r="BX252" s="40">
        <f t="shared" si="155"/>
        <v>4.5982208334752759E-4</v>
      </c>
      <c r="BY252" s="40">
        <f t="shared" si="155"/>
        <v>4.694019218835757E-4</v>
      </c>
      <c r="BZ252" s="40">
        <f t="shared" si="155"/>
        <v>4.6243414813122605E-4</v>
      </c>
      <c r="CA252" s="40">
        <f t="shared" si="142"/>
        <v>3.6000112708179798E-4</v>
      </c>
      <c r="CB252" s="40">
        <f t="shared" si="142"/>
        <v>3.8497983668105384E-4</v>
      </c>
      <c r="CD252" s="10">
        <f t="shared" si="156"/>
        <v>140852.79999999999</v>
      </c>
      <c r="CE252" s="10">
        <f t="shared" si="157"/>
        <v>162822.79999999999</v>
      </c>
      <c r="CF252" s="10">
        <f t="shared" si="158"/>
        <v>144002.9</v>
      </c>
      <c r="CG252" s="10">
        <f t="shared" si="159"/>
        <v>157029.9</v>
      </c>
      <c r="CH252" s="10">
        <f t="shared" si="160"/>
        <v>171410.1</v>
      </c>
      <c r="CI252" s="10">
        <f t="shared" si="161"/>
        <v>213853.1</v>
      </c>
      <c r="CK252" s="40">
        <f t="shared" si="177"/>
        <v>5.289219773613659E-4</v>
      </c>
      <c r="CL252" s="40">
        <f t="shared" si="177"/>
        <v>6.0330558331737406E-4</v>
      </c>
      <c r="CM252" s="40">
        <f t="shared" si="177"/>
        <v>5.506370648092517E-4</v>
      </c>
      <c r="CN252" s="40">
        <f t="shared" si="174"/>
        <v>5.3085322120345808E-4</v>
      </c>
      <c r="CO252" s="40">
        <f t="shared" si="174"/>
        <v>4.7504217828753557E-4</v>
      </c>
      <c r="CP252" s="40">
        <f t="shared" si="174"/>
        <v>4.5234570198830228E-4</v>
      </c>
      <c r="CR252" s="9">
        <f t="shared" si="178"/>
        <v>49.009324982602642</v>
      </c>
      <c r="CS252" s="9">
        <f t="shared" si="178"/>
        <v>50.472039677619343</v>
      </c>
      <c r="CT252" s="9">
        <f t="shared" si="178"/>
        <v>49.536601307189542</v>
      </c>
      <c r="CU252" s="9">
        <f t="shared" si="175"/>
        <v>58.768675149700599</v>
      </c>
      <c r="CV252" s="9">
        <f t="shared" si="175"/>
        <v>83.330140982012637</v>
      </c>
      <c r="CW252" s="9">
        <f t="shared" si="175"/>
        <v>97.205954545454546</v>
      </c>
      <c r="CY252" s="9">
        <f t="shared" si="179"/>
        <v>134.17567208554709</v>
      </c>
      <c r="CZ252" s="9">
        <f t="shared" si="179"/>
        <v>131.20413420018448</v>
      </c>
      <c r="DA252" s="9">
        <f t="shared" si="179"/>
        <v>117.30609508365507</v>
      </c>
      <c r="DB252" s="9">
        <f t="shared" si="176"/>
        <v>114.79541970434603</v>
      </c>
      <c r="DC252" s="9">
        <f t="shared" si="176"/>
        <v>131.95574751064555</v>
      </c>
      <c r="DD252" s="9">
        <f t="shared" si="176"/>
        <v>117.49854379076466</v>
      </c>
      <c r="DF252" s="9">
        <f>IF($A252=2,IF(ISNUMBER(CR252/Ukraine!CR252),100*CR252/Ukraine!CR252,""),"")</f>
        <v>99.999999999999986</v>
      </c>
      <c r="DG252" s="9">
        <f>IF($A252=2,IF(ISNUMBER(CS252/Ukraine!CS252),100*CS252/Ukraine!CS252,""),"")</f>
        <v>100</v>
      </c>
      <c r="DH252" s="9">
        <f>IF($A252=2,IF(ISNUMBER(CT252/Ukraine!CT252),100*CT252/Ukraine!CT252,""),"")</f>
        <v>100</v>
      </c>
      <c r="DI252" s="9">
        <f>IF($A252=2,IF(ISNUMBER(CU252/Ukraine!CU252),100*CU252/Ukraine!CU252,""),"")</f>
        <v>100</v>
      </c>
      <c r="DJ252" s="9">
        <f>IF($A252=2,IF(ISNUMBER(CV252/Ukraine!CV252),100*CV252/Ukraine!CV252,""),"")</f>
        <v>100</v>
      </c>
      <c r="DK252" s="9">
        <f>IF($A252=2,IF(ISNUMBER(CW252/Ukraine!CW252),100*CW252/Ukraine!CW252,""),"")</f>
        <v>100</v>
      </c>
      <c r="DM252" s="40">
        <f t="shared" si="143"/>
        <v>0.12247738343771752</v>
      </c>
      <c r="DN252" s="40">
        <f t="shared" si="144"/>
        <v>-9.8884066955982619E-2</v>
      </c>
      <c r="DO252" s="40">
        <f t="shared" si="145"/>
        <v>-8.0839353285173665E-2</v>
      </c>
      <c r="DP252" s="40">
        <f t="shared" si="146"/>
        <v>-0.23016467065868262</v>
      </c>
      <c r="DQ252" s="40">
        <f t="shared" si="147"/>
        <v>6.9518716577540163E-2</v>
      </c>
      <c r="DR252" s="40">
        <f t="shared" si="148"/>
        <v>-0.23451635351426581</v>
      </c>
      <c r="DT252" s="40">
        <f t="shared" si="169"/>
        <v>2.9845640508942672E-2</v>
      </c>
      <c r="DU252" s="40">
        <f t="shared" si="170"/>
        <v>-1.8533793688639055E-2</v>
      </c>
      <c r="DV252" s="40">
        <f t="shared" si="171"/>
        <v>0.18636873743639626</v>
      </c>
      <c r="DW252" s="40">
        <f t="shared" si="172"/>
        <v>0.41793465259761198</v>
      </c>
      <c r="DX252" s="40">
        <f t="shared" si="173"/>
        <v>0.16651614169760132</v>
      </c>
      <c r="DY252" s="40">
        <f t="shared" si="162"/>
        <v>0.98341753492750139</v>
      </c>
    </row>
    <row r="253" spans="1:129" x14ac:dyDescent="0.2">
      <c r="A253" s="39">
        <f>'Industry selection'!C253</f>
        <v>2</v>
      </c>
      <c r="B253" s="2">
        <v>62</v>
      </c>
      <c r="C253" s="2" t="s">
        <v>514</v>
      </c>
      <c r="E253" s="30" t="s">
        <v>513</v>
      </c>
      <c r="F253" s="31">
        <v>62</v>
      </c>
      <c r="G253" s="32" t="s">
        <v>514</v>
      </c>
      <c r="H253" s="157">
        <f>[1]Ukraine!$F$251</f>
        <v>3695</v>
      </c>
      <c r="I253" s="157">
        <f>[1]Ukraine!$G$251</f>
        <v>33589</v>
      </c>
      <c r="J253" s="157">
        <f>[1]Ukraine!$H$251</f>
        <v>32720</v>
      </c>
      <c r="K253" s="157">
        <f>[1]Ukraine!$I$251</f>
        <v>11537751</v>
      </c>
      <c r="L253" s="157">
        <f>[1]Ukraine!$J$251</f>
        <v>1578346.3</v>
      </c>
      <c r="M253" s="11"/>
      <c r="N253" s="33" t="s">
        <v>977</v>
      </c>
      <c r="O253" s="36">
        <v>62</v>
      </c>
      <c r="P253" s="35" t="s">
        <v>514</v>
      </c>
      <c r="Q253" s="157">
        <f>[2]Ukraine!$F$251</f>
        <v>4372</v>
      </c>
      <c r="R253" s="157">
        <f>[2]Ukraine!$G$251</f>
        <v>35280</v>
      </c>
      <c r="S253" s="157">
        <f>[2]Ukraine!$H$251</f>
        <v>34314</v>
      </c>
      <c r="T253" s="157">
        <f>[2]Ukraine!$I$251</f>
        <v>14353859</v>
      </c>
      <c r="U253" s="157">
        <f>[2]Ukraine!$J$251</f>
        <v>2024803.5</v>
      </c>
      <c r="V253" s="11"/>
      <c r="W253" s="36" t="s">
        <v>1322</v>
      </c>
      <c r="X253" s="36">
        <v>62</v>
      </c>
      <c r="Y253" s="36" t="s">
        <v>514</v>
      </c>
      <c r="Z253" s="157">
        <f>[3]Ukraine!$F$251</f>
        <v>4194</v>
      </c>
      <c r="AA253" s="157">
        <f>[3]Ukraine!$G$251</f>
        <v>34042</v>
      </c>
      <c r="AB253" s="157">
        <f>[3]Ukraine!$H$251</f>
        <v>33125</v>
      </c>
      <c r="AC253" s="157">
        <f>[3]Ukraine!$I$251</f>
        <v>18547288</v>
      </c>
      <c r="AD253" s="157">
        <f>[3]Ukraine!$J$251</f>
        <v>2397617.5</v>
      </c>
      <c r="AE253" s="11"/>
      <c r="AF253" s="37" t="s">
        <v>1322</v>
      </c>
      <c r="AG253" s="37">
        <v>62</v>
      </c>
      <c r="AH253" s="37" t="s">
        <v>514</v>
      </c>
      <c r="AI253" s="157">
        <f>[4]Ukraine!$F$251</f>
        <v>4458</v>
      </c>
      <c r="AJ253" s="157">
        <f>[4]Ukraine!$G$251</f>
        <v>32349</v>
      </c>
      <c r="AK253" s="157">
        <f>[4]Ukraine!$H$251</f>
        <v>31033</v>
      </c>
      <c r="AL253" s="157">
        <f>[4]Ukraine!$I$251</f>
        <v>29670613.899999999</v>
      </c>
      <c r="AM253" s="157">
        <f>[4]Ukraine!$J$251</f>
        <v>3569448.1</v>
      </c>
      <c r="AN253" s="11"/>
      <c r="AO253" s="11" t="s">
        <v>1322</v>
      </c>
      <c r="AP253" s="11">
        <v>62</v>
      </c>
      <c r="AQ253" s="11" t="s">
        <v>514</v>
      </c>
      <c r="AR253" s="157">
        <f>[5]Ukraine!$F$251</f>
        <v>3996</v>
      </c>
      <c r="AS253" s="157">
        <f>[5]Ukraine!$G$251</f>
        <v>32123</v>
      </c>
      <c r="AT253" s="157">
        <f>[5]Ukraine!$H$251</f>
        <v>31282</v>
      </c>
      <c r="AU253" s="157">
        <f>[5]Ukraine!$I$251</f>
        <v>38988021.600000001</v>
      </c>
      <c r="AV253" s="157">
        <f>[5]Ukraine!$J$251</f>
        <v>4692734.0999999996</v>
      </c>
      <c r="AW253" s="11"/>
      <c r="AX253" s="33" t="s">
        <v>1322</v>
      </c>
      <c r="AY253" s="33">
        <v>62</v>
      </c>
      <c r="AZ253" s="33" t="s">
        <v>514</v>
      </c>
      <c r="BA253" s="157">
        <f>[6]Ukraine!$F$251</f>
        <v>4669</v>
      </c>
      <c r="BB253" s="157">
        <f>[6]Ukraine!$G$251</f>
        <v>33348</v>
      </c>
      <c r="BC253" s="157">
        <f>[6]Ukraine!$H$251</f>
        <v>32465</v>
      </c>
      <c r="BD253" s="157">
        <f>[6]Ukraine!$I$251</f>
        <v>48555675.899999999</v>
      </c>
      <c r="BE253" s="157">
        <f>[6]Ukraine!$J$251</f>
        <v>5893468.0999999996</v>
      </c>
      <c r="BG253" s="2">
        <v>62</v>
      </c>
      <c r="BH253" s="2" t="s">
        <v>514</v>
      </c>
      <c r="BI253" s="1">
        <f t="shared" si="149"/>
        <v>3695</v>
      </c>
      <c r="BJ253" s="1">
        <f t="shared" si="150"/>
        <v>4372</v>
      </c>
      <c r="BK253" s="1">
        <f t="shared" si="151"/>
        <v>4194</v>
      </c>
      <c r="BL253" s="1">
        <f t="shared" si="152"/>
        <v>4458</v>
      </c>
      <c r="BM253" s="1">
        <f t="shared" si="153"/>
        <v>3996</v>
      </c>
      <c r="BN253" s="1">
        <f t="shared" si="154"/>
        <v>4669</v>
      </c>
      <c r="BP253" s="1">
        <f t="shared" si="163"/>
        <v>32720</v>
      </c>
      <c r="BQ253" s="1">
        <f t="shared" si="164"/>
        <v>34314</v>
      </c>
      <c r="BR253" s="1">
        <f t="shared" si="165"/>
        <v>33125</v>
      </c>
      <c r="BS253" s="1">
        <f t="shared" si="166"/>
        <v>31033</v>
      </c>
      <c r="BT253" s="1">
        <f t="shared" si="167"/>
        <v>31282</v>
      </c>
      <c r="BU253" s="1">
        <f t="shared" si="168"/>
        <v>32465</v>
      </c>
      <c r="BW253" s="40">
        <f t="shared" si="155"/>
        <v>4.4879123320890535E-3</v>
      </c>
      <c r="BX253" s="40">
        <f t="shared" si="155"/>
        <v>4.8909903806531501E-3</v>
      </c>
      <c r="BY253" s="40">
        <f t="shared" si="155"/>
        <v>5.3487921095264693E-3</v>
      </c>
      <c r="BZ253" s="40">
        <f t="shared" si="155"/>
        <v>5.3707780385315639E-3</v>
      </c>
      <c r="CA253" s="40">
        <f t="shared" si="142"/>
        <v>5.4747473297874589E-3</v>
      </c>
      <c r="CB253" s="40">
        <f t="shared" si="142"/>
        <v>5.6810774535683691E-3</v>
      </c>
      <c r="CD253" s="10">
        <f t="shared" si="156"/>
        <v>1578346.3</v>
      </c>
      <c r="CE253" s="10">
        <f t="shared" si="157"/>
        <v>2024803.5</v>
      </c>
      <c r="CF253" s="10">
        <f t="shared" si="158"/>
        <v>2397617.5</v>
      </c>
      <c r="CG253" s="10">
        <f t="shared" si="159"/>
        <v>3569448.1</v>
      </c>
      <c r="CH253" s="10">
        <f t="shared" si="160"/>
        <v>4692734.0999999996</v>
      </c>
      <c r="CI253" s="10">
        <f t="shared" si="161"/>
        <v>5893468.0999999996</v>
      </c>
      <c r="CK253" s="40">
        <f t="shared" si="177"/>
        <v>5.926911257404863E-3</v>
      </c>
      <c r="CL253" s="40">
        <f t="shared" si="177"/>
        <v>7.5024828013678727E-3</v>
      </c>
      <c r="CM253" s="40">
        <f t="shared" si="177"/>
        <v>9.1679894136527523E-3</v>
      </c>
      <c r="CN253" s="40">
        <f t="shared" si="174"/>
        <v>1.2066829449700748E-2</v>
      </c>
      <c r="CO253" s="40">
        <f t="shared" si="174"/>
        <v>1.3005339994482225E-2</v>
      </c>
      <c r="CP253" s="40">
        <f t="shared" si="174"/>
        <v>1.2465963621009775E-2</v>
      </c>
      <c r="CR253" s="9">
        <f t="shared" si="178"/>
        <v>48.237967603911983</v>
      </c>
      <c r="CS253" s="9">
        <f t="shared" si="178"/>
        <v>59.008087078160514</v>
      </c>
      <c r="CT253" s="9">
        <f t="shared" si="178"/>
        <v>72.380905660377366</v>
      </c>
      <c r="CU253" s="9">
        <f t="shared" si="175"/>
        <v>115.02104533883286</v>
      </c>
      <c r="CV253" s="9">
        <f t="shared" si="175"/>
        <v>150.01387698996226</v>
      </c>
      <c r="CW253" s="9">
        <f t="shared" si="175"/>
        <v>181.53297705221007</v>
      </c>
      <c r="CY253" s="9">
        <f t="shared" si="179"/>
        <v>132.06388224268139</v>
      </c>
      <c r="CZ253" s="9">
        <f t="shared" si="179"/>
        <v>153.39393900762448</v>
      </c>
      <c r="DA253" s="9">
        <f t="shared" si="179"/>
        <v>171.40298642985397</v>
      </c>
      <c r="DB253" s="9">
        <f t="shared" si="176"/>
        <v>224.67563103762089</v>
      </c>
      <c r="DC253" s="9">
        <f t="shared" si="176"/>
        <v>237.55141947321829</v>
      </c>
      <c r="DD253" s="9">
        <f t="shared" si="176"/>
        <v>219.42956636121411</v>
      </c>
      <c r="DF253" s="9">
        <f>IF($A253=2,IF(ISNUMBER(CR253/Ukraine!CR253),100*CR253/Ukraine!CR253,""),"")</f>
        <v>100</v>
      </c>
      <c r="DG253" s="9">
        <f>IF($A253=2,IF(ISNUMBER(CS253/Ukraine!CS253),100*CS253/Ukraine!CS253,""),"")</f>
        <v>100</v>
      </c>
      <c r="DH253" s="9">
        <f>IF($A253=2,IF(ISNUMBER(CT253/Ukraine!CT253),100*CT253/Ukraine!CT253,""),"")</f>
        <v>100</v>
      </c>
      <c r="DI253" s="9">
        <f>IF($A253=2,IF(ISNUMBER(CU253/Ukraine!CU253),100*CU253/Ukraine!CU253,""),"")</f>
        <v>100</v>
      </c>
      <c r="DJ253" s="9">
        <f>IF($A253=2,IF(ISNUMBER(CV253/Ukraine!CV253),100*CV253/Ukraine!CV253,""),"")</f>
        <v>100</v>
      </c>
      <c r="DK253" s="9">
        <f>IF($A253=2,IF(ISNUMBER(CW253/Ukraine!CW253),100*CW253/Ukraine!CW253,""),"")</f>
        <v>100</v>
      </c>
      <c r="DM253" s="40">
        <f t="shared" si="143"/>
        <v>4.8716381418092869E-2</v>
      </c>
      <c r="DN253" s="40">
        <f t="shared" si="144"/>
        <v>-3.4650579938217629E-2</v>
      </c>
      <c r="DO253" s="40">
        <f t="shared" si="145"/>
        <v>-6.3154716981132064E-2</v>
      </c>
      <c r="DP253" s="40">
        <f t="shared" si="146"/>
        <v>8.0237166886862887E-3</v>
      </c>
      <c r="DQ253" s="40">
        <f t="shared" si="147"/>
        <v>3.7817275110286985E-2</v>
      </c>
      <c r="DR253" s="40">
        <f t="shared" si="148"/>
        <v>-7.7933985330073119E-3</v>
      </c>
      <c r="DT253" s="40">
        <f t="shared" si="169"/>
        <v>0.22327058972889025</v>
      </c>
      <c r="DU253" s="40">
        <f t="shared" si="170"/>
        <v>0.22662687852435504</v>
      </c>
      <c r="DV253" s="40">
        <f t="shared" si="171"/>
        <v>0.58910757318414553</v>
      </c>
      <c r="DW253" s="40">
        <f t="shared" si="172"/>
        <v>0.30422981766550916</v>
      </c>
      <c r="DX253" s="40">
        <f t="shared" si="173"/>
        <v>0.21010789598056201</v>
      </c>
      <c r="DY253" s="40">
        <f t="shared" si="162"/>
        <v>2.7632799653335351</v>
      </c>
    </row>
    <row r="254" spans="1:129" x14ac:dyDescent="0.2">
      <c r="A254" s="39" t="str">
        <f>'Industry selection'!C254</f>
        <v/>
      </c>
      <c r="B254" s="2">
        <v>63</v>
      </c>
      <c r="C254" s="2" t="s">
        <v>516</v>
      </c>
      <c r="E254" s="30" t="s">
        <v>515</v>
      </c>
      <c r="F254" s="31">
        <v>63</v>
      </c>
      <c r="G254" s="32" t="s">
        <v>516</v>
      </c>
      <c r="H254" s="157">
        <f>[1]Ukraine!$F$252</f>
        <v>1848</v>
      </c>
      <c r="I254" s="157">
        <f>[1]Ukraine!$G$252</f>
        <v>17363</v>
      </c>
      <c r="J254" s="157">
        <f>[1]Ukraine!$H$252</f>
        <v>16977</v>
      </c>
      <c r="K254" s="157">
        <f>[1]Ukraine!$I$252</f>
        <v>5014143.7</v>
      </c>
      <c r="L254" s="157">
        <f>[1]Ukraine!$J$252</f>
        <v>842486.1</v>
      </c>
      <c r="M254" s="11"/>
      <c r="N254" s="33" t="s">
        <v>978</v>
      </c>
      <c r="O254" s="36">
        <v>63</v>
      </c>
      <c r="P254" s="35" t="s">
        <v>516</v>
      </c>
      <c r="Q254" s="157">
        <f>[2]Ukraine!$F$252</f>
        <v>2092</v>
      </c>
      <c r="R254" s="157">
        <f>[2]Ukraine!$G$252</f>
        <v>21871</v>
      </c>
      <c r="S254" s="157">
        <f>[2]Ukraine!$H$252</f>
        <v>21342</v>
      </c>
      <c r="T254" s="157">
        <f>[2]Ukraine!$I$252</f>
        <v>5435041.9000000004</v>
      </c>
      <c r="U254" s="157">
        <f>[2]Ukraine!$J$252</f>
        <v>1019856.8</v>
      </c>
      <c r="V254" s="11"/>
      <c r="W254" s="36" t="s">
        <v>1323</v>
      </c>
      <c r="X254" s="36">
        <v>63</v>
      </c>
      <c r="Y254" s="36" t="s">
        <v>516</v>
      </c>
      <c r="Z254" s="157">
        <f>[3]Ukraine!$F$252</f>
        <v>2047</v>
      </c>
      <c r="AA254" s="157">
        <f>[3]Ukraine!$G$252</f>
        <v>19192</v>
      </c>
      <c r="AB254" s="157">
        <f>[3]Ukraine!$H$252</f>
        <v>18718</v>
      </c>
      <c r="AC254" s="157">
        <f>[3]Ukraine!$I$252</f>
        <v>5886323.5999999996</v>
      </c>
      <c r="AD254" s="157">
        <f>[3]Ukraine!$J$252</f>
        <v>1035590.8</v>
      </c>
      <c r="AE254" s="11"/>
      <c r="AF254" s="37" t="s">
        <v>1323</v>
      </c>
      <c r="AG254" s="37">
        <v>63</v>
      </c>
      <c r="AH254" s="37" t="s">
        <v>516</v>
      </c>
      <c r="AI254" s="157">
        <f>[4]Ukraine!$F$252</f>
        <v>2152</v>
      </c>
      <c r="AJ254" s="157">
        <f>[4]Ukraine!$G$252</f>
        <v>18181</v>
      </c>
      <c r="AK254" s="157">
        <f>[4]Ukraine!$H$252</f>
        <v>17481</v>
      </c>
      <c r="AL254" s="157">
        <f>[4]Ukraine!$I$252</f>
        <v>8185987.2999999998</v>
      </c>
      <c r="AM254" s="157">
        <f>[4]Ukraine!$J$252</f>
        <v>1196985.3</v>
      </c>
      <c r="AN254" s="11"/>
      <c r="AO254" s="11" t="s">
        <v>1323</v>
      </c>
      <c r="AP254" s="11">
        <v>63</v>
      </c>
      <c r="AQ254" s="11" t="s">
        <v>516</v>
      </c>
      <c r="AR254" s="157">
        <f>[5]Ukraine!$F$252</f>
        <v>1868</v>
      </c>
      <c r="AS254" s="157">
        <f>[5]Ukraine!$G$252</f>
        <v>16942</v>
      </c>
      <c r="AT254" s="157">
        <f>[5]Ukraine!$H$252</f>
        <v>16411</v>
      </c>
      <c r="AU254" s="157">
        <f>[5]Ukraine!$I$252</f>
        <v>9530410.6999999993</v>
      </c>
      <c r="AV254" s="157">
        <f>[5]Ukraine!$J$252</f>
        <v>1489332.1</v>
      </c>
      <c r="AW254" s="11"/>
      <c r="AX254" s="33" t="s">
        <v>1323</v>
      </c>
      <c r="AY254" s="33">
        <v>63</v>
      </c>
      <c r="AZ254" s="33" t="s">
        <v>516</v>
      </c>
      <c r="BA254" s="157">
        <f>[6]Ukraine!$F$252</f>
        <v>2294</v>
      </c>
      <c r="BB254" s="157">
        <f>[6]Ukraine!$G$252</f>
        <v>20502</v>
      </c>
      <c r="BC254" s="157">
        <f>[6]Ukraine!$H$252</f>
        <v>19847</v>
      </c>
      <c r="BD254" s="157">
        <f>[6]Ukraine!$I$252</f>
        <v>13155051.800000001</v>
      </c>
      <c r="BE254" s="157">
        <f>[6]Ukraine!$J$252</f>
        <v>2638400.2999999998</v>
      </c>
      <c r="BG254" s="2">
        <v>63</v>
      </c>
      <c r="BH254" s="2" t="s">
        <v>516</v>
      </c>
      <c r="BI254" s="1">
        <f t="shared" si="149"/>
        <v>1848</v>
      </c>
      <c r="BJ254" s="1">
        <f t="shared" si="150"/>
        <v>2092</v>
      </c>
      <c r="BK254" s="1">
        <f t="shared" si="151"/>
        <v>2047</v>
      </c>
      <c r="BL254" s="1">
        <f t="shared" si="152"/>
        <v>2152</v>
      </c>
      <c r="BM254" s="1">
        <f t="shared" si="153"/>
        <v>1868</v>
      </c>
      <c r="BN254" s="1">
        <f t="shared" si="154"/>
        <v>2294</v>
      </c>
      <c r="BP254" s="1">
        <f t="shared" si="163"/>
        <v>16977</v>
      </c>
      <c r="BQ254" s="1">
        <f t="shared" si="164"/>
        <v>21342</v>
      </c>
      <c r="BR254" s="1">
        <f t="shared" si="165"/>
        <v>18718</v>
      </c>
      <c r="BS254" s="1">
        <f t="shared" si="166"/>
        <v>17481</v>
      </c>
      <c r="BT254" s="1">
        <f t="shared" si="167"/>
        <v>16411</v>
      </c>
      <c r="BU254" s="1">
        <f t="shared" si="168"/>
        <v>19847</v>
      </c>
      <c r="BW254" s="40" t="str">
        <f t="shared" si="155"/>
        <v/>
      </c>
      <c r="BX254" s="40" t="str">
        <f t="shared" si="155"/>
        <v/>
      </c>
      <c r="BY254" s="40" t="str">
        <f t="shared" si="155"/>
        <v/>
      </c>
      <c r="BZ254" s="40" t="str">
        <f t="shared" si="155"/>
        <v/>
      </c>
      <c r="CA254" s="40" t="str">
        <f t="shared" si="142"/>
        <v/>
      </c>
      <c r="CB254" s="40" t="str">
        <f t="shared" si="142"/>
        <v/>
      </c>
      <c r="CD254" s="10">
        <f t="shared" si="156"/>
        <v>842486.1</v>
      </c>
      <c r="CE254" s="10">
        <f t="shared" si="157"/>
        <v>1019856.8</v>
      </c>
      <c r="CF254" s="10">
        <f t="shared" si="158"/>
        <v>1035590.8</v>
      </c>
      <c r="CG254" s="10">
        <f t="shared" si="159"/>
        <v>1196985.3</v>
      </c>
      <c r="CH254" s="10">
        <f t="shared" si="160"/>
        <v>1489332.1</v>
      </c>
      <c r="CI254" s="10">
        <f t="shared" si="161"/>
        <v>2638400.2999999998</v>
      </c>
      <c r="CK254" s="40" t="str">
        <f t="shared" si="177"/>
        <v/>
      </c>
      <c r="CL254" s="40" t="str">
        <f t="shared" si="177"/>
        <v/>
      </c>
      <c r="CM254" s="40" t="str">
        <f t="shared" si="177"/>
        <v/>
      </c>
      <c r="CN254" s="40" t="str">
        <f t="shared" si="174"/>
        <v/>
      </c>
      <c r="CO254" s="40" t="str">
        <f t="shared" si="174"/>
        <v/>
      </c>
      <c r="CP254" s="40" t="str">
        <f t="shared" si="174"/>
        <v/>
      </c>
      <c r="CR254" s="9" t="str">
        <f t="shared" si="178"/>
        <v/>
      </c>
      <c r="CS254" s="9" t="str">
        <f t="shared" si="178"/>
        <v/>
      </c>
      <c r="CT254" s="9" t="str">
        <f t="shared" si="178"/>
        <v/>
      </c>
      <c r="CU254" s="9" t="str">
        <f t="shared" si="175"/>
        <v/>
      </c>
      <c r="CV254" s="9" t="str">
        <f t="shared" si="175"/>
        <v/>
      </c>
      <c r="CW254" s="9" t="str">
        <f t="shared" si="175"/>
        <v/>
      </c>
      <c r="CY254" s="9" t="str">
        <f t="shared" si="179"/>
        <v/>
      </c>
      <c r="CZ254" s="9" t="str">
        <f t="shared" si="179"/>
        <v/>
      </c>
      <c r="DA254" s="9" t="str">
        <f t="shared" si="179"/>
        <v/>
      </c>
      <c r="DB254" s="9" t="str">
        <f t="shared" si="176"/>
        <v/>
      </c>
      <c r="DC254" s="9" t="str">
        <f t="shared" si="176"/>
        <v/>
      </c>
      <c r="DD254" s="9" t="str">
        <f t="shared" si="176"/>
        <v/>
      </c>
      <c r="DF254" s="9" t="str">
        <f>IF($A254=2,IF(ISNUMBER(CR254/Ukraine!CR254),100*CR254/Ukraine!CR254,""),"")</f>
        <v/>
      </c>
      <c r="DG254" s="9" t="str">
        <f>IF($A254=2,IF(ISNUMBER(CS254/Ukraine!CS254),100*CS254/Ukraine!CS254,""),"")</f>
        <v/>
      </c>
      <c r="DH254" s="9" t="str">
        <f>IF($A254=2,IF(ISNUMBER(CT254/Ukraine!CT254),100*CT254/Ukraine!CT254,""),"")</f>
        <v/>
      </c>
      <c r="DI254" s="9" t="str">
        <f>IF($A254=2,IF(ISNUMBER(CU254/Ukraine!CU254),100*CU254/Ukraine!CU254,""),"")</f>
        <v/>
      </c>
      <c r="DJ254" s="9" t="str">
        <f>IF($A254=2,IF(ISNUMBER(CV254/Ukraine!CV254),100*CV254/Ukraine!CV254,""),"")</f>
        <v/>
      </c>
      <c r="DK254" s="9" t="str">
        <f>IF($A254=2,IF(ISNUMBER(CW254/Ukraine!CW254),100*CW254/Ukraine!CW254,""),"")</f>
        <v/>
      </c>
      <c r="DM254" s="40" t="str">
        <f t="shared" si="143"/>
        <v/>
      </c>
      <c r="DN254" s="40" t="str">
        <f t="shared" si="144"/>
        <v/>
      </c>
      <c r="DO254" s="40" t="str">
        <f t="shared" si="145"/>
        <v/>
      </c>
      <c r="DP254" s="40" t="str">
        <f t="shared" si="146"/>
        <v/>
      </c>
      <c r="DQ254" s="40" t="str">
        <f t="shared" si="147"/>
        <v/>
      </c>
      <c r="DR254" s="40" t="str">
        <f t="shared" si="148"/>
        <v/>
      </c>
      <c r="DT254" s="40" t="str">
        <f t="shared" si="169"/>
        <v/>
      </c>
      <c r="DU254" s="40" t="str">
        <f t="shared" si="170"/>
        <v/>
      </c>
      <c r="DV254" s="40" t="str">
        <f t="shared" si="171"/>
        <v/>
      </c>
      <c r="DW254" s="40" t="str">
        <f t="shared" si="172"/>
        <v/>
      </c>
      <c r="DX254" s="40" t="str">
        <f t="shared" si="173"/>
        <v/>
      </c>
      <c r="DY254" s="40" t="str">
        <f t="shared" si="162"/>
        <v/>
      </c>
    </row>
    <row r="255" spans="1:129" x14ac:dyDescent="0.2">
      <c r="A255" s="39">
        <f>'Industry selection'!C255</f>
        <v>2</v>
      </c>
      <c r="B255" s="2">
        <v>63.1</v>
      </c>
      <c r="C255" s="2" t="s">
        <v>518</v>
      </c>
      <c r="E255" s="30" t="s">
        <v>517</v>
      </c>
      <c r="F255" s="31">
        <v>63.1</v>
      </c>
      <c r="G255" s="32" t="s">
        <v>518</v>
      </c>
      <c r="H255" s="157">
        <f>[1]Ukraine!$F$253</f>
        <v>940</v>
      </c>
      <c r="I255" s="157">
        <f>[1]Ukraine!$G$253</f>
        <v>11408</v>
      </c>
      <c r="J255" s="157">
        <f>[1]Ukraine!$H$253</f>
        <v>11189</v>
      </c>
      <c r="K255" s="157">
        <f>[1]Ukraine!$I$253</f>
        <v>3693728.6</v>
      </c>
      <c r="L255" s="157">
        <f>[1]Ukraine!$J$253</f>
        <v>650697.1</v>
      </c>
      <c r="M255" s="11"/>
      <c r="N255" s="33" t="s">
        <v>979</v>
      </c>
      <c r="O255" s="36">
        <v>63.1</v>
      </c>
      <c r="P255" s="35" t="s">
        <v>518</v>
      </c>
      <c r="Q255" s="157">
        <f>[2]Ukraine!$F$253</f>
        <v>1094</v>
      </c>
      <c r="R255" s="157">
        <f>[2]Ukraine!$G$253</f>
        <v>14403</v>
      </c>
      <c r="S255" s="157">
        <f>[2]Ukraine!$H$253</f>
        <v>14080</v>
      </c>
      <c r="T255" s="157">
        <f>[2]Ukraine!$I$253</f>
        <v>4275073.8</v>
      </c>
      <c r="U255" s="157">
        <f>[2]Ukraine!$J$253</f>
        <v>717149.1</v>
      </c>
      <c r="V255" s="11"/>
      <c r="W255" s="36" t="s">
        <v>1324</v>
      </c>
      <c r="X255" s="36">
        <v>63.1</v>
      </c>
      <c r="Y255" s="36" t="s">
        <v>518</v>
      </c>
      <c r="Z255" s="157">
        <f>[3]Ukraine!$F$253</f>
        <v>1081</v>
      </c>
      <c r="AA255" s="157">
        <f>[3]Ukraine!$G$253</f>
        <v>11789</v>
      </c>
      <c r="AB255" s="157">
        <f>[3]Ukraine!$H$253</f>
        <v>11573</v>
      </c>
      <c r="AC255" s="157">
        <f>[3]Ukraine!$I$253</f>
        <v>4916012.4000000004</v>
      </c>
      <c r="AD255" s="157">
        <f>[3]Ukraine!$J$253</f>
        <v>716079.5</v>
      </c>
      <c r="AE255" s="11"/>
      <c r="AF255" s="37" t="s">
        <v>1324</v>
      </c>
      <c r="AG255" s="37">
        <v>63.1</v>
      </c>
      <c r="AH255" s="37" t="s">
        <v>518</v>
      </c>
      <c r="AI255" s="157">
        <f>[4]Ukraine!$F$253</f>
        <v>1148</v>
      </c>
      <c r="AJ255" s="157">
        <f>[4]Ukraine!$G$253</f>
        <v>11026</v>
      </c>
      <c r="AK255" s="157">
        <f>[4]Ukraine!$H$253</f>
        <v>10694</v>
      </c>
      <c r="AL255" s="157">
        <f>[4]Ukraine!$I$253</f>
        <v>7047158.5999999996</v>
      </c>
      <c r="AM255" s="157">
        <f>[4]Ukraine!$J$253</f>
        <v>835539</v>
      </c>
      <c r="AN255" s="11"/>
      <c r="AO255" s="11" t="s">
        <v>1324</v>
      </c>
      <c r="AP255" s="11">
        <v>63.1</v>
      </c>
      <c r="AQ255" s="11" t="s">
        <v>518</v>
      </c>
      <c r="AR255" s="157">
        <f>[5]Ukraine!$F$253</f>
        <v>1045</v>
      </c>
      <c r="AS255" s="157">
        <f>[5]Ukraine!$G$253</f>
        <v>10865</v>
      </c>
      <c r="AT255" s="157">
        <f>[5]Ukraine!$H$253</f>
        <v>10559</v>
      </c>
      <c r="AU255" s="157">
        <f>[5]Ukraine!$I$253</f>
        <v>8336709.9000000004</v>
      </c>
      <c r="AV255" s="157">
        <f>[5]Ukraine!$J$253</f>
        <v>1147630.2</v>
      </c>
      <c r="AW255" s="11"/>
      <c r="AX255" s="33" t="s">
        <v>1324</v>
      </c>
      <c r="AY255" s="33">
        <v>63.1</v>
      </c>
      <c r="AZ255" s="33" t="s">
        <v>518</v>
      </c>
      <c r="BA255" s="157">
        <f>[6]Ukraine!$F$253</f>
        <v>1241</v>
      </c>
      <c r="BB255" s="157">
        <f>[6]Ukraine!$G$253</f>
        <v>11884</v>
      </c>
      <c r="BC255" s="157">
        <f>[6]Ukraine!$H$253</f>
        <v>11523</v>
      </c>
      <c r="BD255" s="157">
        <f>[6]Ukraine!$I$253</f>
        <v>10825215.5</v>
      </c>
      <c r="BE255" s="157">
        <f>[6]Ukraine!$J$253</f>
        <v>1745501.3</v>
      </c>
      <c r="BG255" s="2">
        <v>63.1</v>
      </c>
      <c r="BH255" s="2" t="s">
        <v>518</v>
      </c>
      <c r="BI255" s="1">
        <f t="shared" si="149"/>
        <v>940</v>
      </c>
      <c r="BJ255" s="1">
        <f t="shared" si="150"/>
        <v>1094</v>
      </c>
      <c r="BK255" s="1">
        <f t="shared" si="151"/>
        <v>1081</v>
      </c>
      <c r="BL255" s="1">
        <f t="shared" si="152"/>
        <v>1148</v>
      </c>
      <c r="BM255" s="1">
        <f t="shared" si="153"/>
        <v>1045</v>
      </c>
      <c r="BN255" s="1">
        <f t="shared" si="154"/>
        <v>1241</v>
      </c>
      <c r="BP255" s="1">
        <f t="shared" si="163"/>
        <v>11189</v>
      </c>
      <c r="BQ255" s="1">
        <f t="shared" si="164"/>
        <v>14080</v>
      </c>
      <c r="BR255" s="1">
        <f t="shared" si="165"/>
        <v>11573</v>
      </c>
      <c r="BS255" s="1">
        <f t="shared" si="166"/>
        <v>10694</v>
      </c>
      <c r="BT255" s="1">
        <f t="shared" si="167"/>
        <v>10559</v>
      </c>
      <c r="BU255" s="1">
        <f t="shared" si="168"/>
        <v>11523</v>
      </c>
      <c r="BW255" s="40">
        <f t="shared" si="155"/>
        <v>1.5346959377672499E-3</v>
      </c>
      <c r="BX255" s="40">
        <f t="shared" si="155"/>
        <v>2.0069110147344043E-3</v>
      </c>
      <c r="BY255" s="40">
        <f t="shared" si="155"/>
        <v>1.8687266742203723E-3</v>
      </c>
      <c r="BZ255" s="40">
        <f t="shared" si="155"/>
        <v>1.850774992558133E-3</v>
      </c>
      <c r="CA255" s="40">
        <f t="shared" si="142"/>
        <v>1.8479591156328171E-3</v>
      </c>
      <c r="CB255" s="40">
        <f t="shared" si="142"/>
        <v>2.0164193900344468E-3</v>
      </c>
      <c r="CD255" s="10">
        <f t="shared" si="156"/>
        <v>650697.1</v>
      </c>
      <c r="CE255" s="10">
        <f t="shared" si="157"/>
        <v>717149.1</v>
      </c>
      <c r="CF255" s="10">
        <f t="shared" si="158"/>
        <v>716079.5</v>
      </c>
      <c r="CG255" s="10">
        <f t="shared" si="159"/>
        <v>835539</v>
      </c>
      <c r="CH255" s="10">
        <f t="shared" si="160"/>
        <v>1147630.2</v>
      </c>
      <c r="CI255" s="10">
        <f t="shared" si="161"/>
        <v>1745501.3</v>
      </c>
      <c r="CK255" s="40">
        <f t="shared" si="177"/>
        <v>2.4434586802343046E-3</v>
      </c>
      <c r="CL255" s="40">
        <f t="shared" si="177"/>
        <v>2.6572449073534532E-3</v>
      </c>
      <c r="CM255" s="40">
        <f t="shared" si="177"/>
        <v>2.7381387044988436E-3</v>
      </c>
      <c r="CN255" s="40">
        <f t="shared" si="174"/>
        <v>2.8246121890870223E-3</v>
      </c>
      <c r="CO255" s="40">
        <f t="shared" si="174"/>
        <v>3.180517076161557E-3</v>
      </c>
      <c r="CP255" s="40">
        <f t="shared" si="174"/>
        <v>3.6921139364825394E-3</v>
      </c>
      <c r="CR255" s="9">
        <f t="shared" si="178"/>
        <v>58.155071945660914</v>
      </c>
      <c r="CS255" s="9">
        <f t="shared" si="178"/>
        <v>50.933884943181816</v>
      </c>
      <c r="CT255" s="9">
        <f t="shared" si="178"/>
        <v>61.875010801002333</v>
      </c>
      <c r="CU255" s="9">
        <f t="shared" si="175"/>
        <v>78.131569104170566</v>
      </c>
      <c r="CV255" s="9">
        <f t="shared" si="175"/>
        <v>108.6873946396439</v>
      </c>
      <c r="CW255" s="9">
        <f t="shared" si="175"/>
        <v>151.47976221470103</v>
      </c>
      <c r="CY255" s="9">
        <f t="shared" si="179"/>
        <v>159.21451410037395</v>
      </c>
      <c r="CZ255" s="9">
        <f t="shared" si="179"/>
        <v>132.4047198826658</v>
      </c>
      <c r="DA255" s="9">
        <f t="shared" si="179"/>
        <v>146.5243014011767</v>
      </c>
      <c r="DB255" s="9">
        <f t="shared" si="176"/>
        <v>152.61780607824488</v>
      </c>
      <c r="DC255" s="9">
        <f t="shared" si="176"/>
        <v>172.10971007182792</v>
      </c>
      <c r="DD255" s="9">
        <f t="shared" si="176"/>
        <v>183.10248129579165</v>
      </c>
      <c r="DF255" s="9">
        <f>IF($A255=2,IF(ISNUMBER(CR255/Ukraine!CR255),100*CR255/Ukraine!CR255,""),"")</f>
        <v>100</v>
      </c>
      <c r="DG255" s="9">
        <f>IF($A255=2,IF(ISNUMBER(CS255/Ukraine!CS255),100*CS255/Ukraine!CS255,""),"")</f>
        <v>100.00000000000001</v>
      </c>
      <c r="DH255" s="9">
        <f>IF($A255=2,IF(ISNUMBER(CT255/Ukraine!CT255),100*CT255/Ukraine!CT255,""),"")</f>
        <v>100</v>
      </c>
      <c r="DI255" s="9">
        <f>IF($A255=2,IF(ISNUMBER(CU255/Ukraine!CU255),100*CU255/Ukraine!CU255,""),"")</f>
        <v>100</v>
      </c>
      <c r="DJ255" s="9">
        <f>IF($A255=2,IF(ISNUMBER(CV255/Ukraine!CV255),100*CV255/Ukraine!CV255,""),"")</f>
        <v>100</v>
      </c>
      <c r="DK255" s="9">
        <f>IF($A255=2,IF(ISNUMBER(CW255/Ukraine!CW255),100*CW255/Ukraine!CW255,""),"")</f>
        <v>100</v>
      </c>
      <c r="DM255" s="40">
        <f t="shared" si="143"/>
        <v>0.2583787648583431</v>
      </c>
      <c r="DN255" s="40">
        <f t="shared" si="144"/>
        <v>-0.17805397727272732</v>
      </c>
      <c r="DO255" s="40">
        <f t="shared" si="145"/>
        <v>-7.5952648405772094E-2</v>
      </c>
      <c r="DP255" s="40">
        <f t="shared" si="146"/>
        <v>-1.2623901253039138E-2</v>
      </c>
      <c r="DQ255" s="40">
        <f t="shared" si="147"/>
        <v>9.1296524292073133E-2</v>
      </c>
      <c r="DR255" s="40">
        <f t="shared" si="148"/>
        <v>2.9850746268656803E-2</v>
      </c>
      <c r="DT255" s="40">
        <f t="shared" si="169"/>
        <v>-0.12417123323699863</v>
      </c>
      <c r="DU255" s="40">
        <f t="shared" si="170"/>
        <v>0.21481035405066096</v>
      </c>
      <c r="DV255" s="40">
        <f t="shared" si="171"/>
        <v>0.26273220954177012</v>
      </c>
      <c r="DW255" s="40">
        <f t="shared" si="172"/>
        <v>0.39108168293323442</v>
      </c>
      <c r="DX255" s="40">
        <f t="shared" si="173"/>
        <v>0.39371969230596071</v>
      </c>
      <c r="DY255" s="40">
        <f t="shared" si="162"/>
        <v>1.6047558217491518</v>
      </c>
    </row>
    <row r="256" spans="1:129" x14ac:dyDescent="0.2">
      <c r="A256" s="39">
        <f>'Industry selection'!C256</f>
        <v>2</v>
      </c>
      <c r="B256" s="2">
        <v>63.9</v>
      </c>
      <c r="C256" s="2" t="s">
        <v>520</v>
      </c>
      <c r="E256" s="30" t="s">
        <v>519</v>
      </c>
      <c r="F256" s="31">
        <v>63.9</v>
      </c>
      <c r="G256" s="32" t="s">
        <v>520</v>
      </c>
      <c r="H256" s="157">
        <f>[1]Ukraine!$F$254</f>
        <v>908</v>
      </c>
      <c r="I256" s="157">
        <f>[1]Ukraine!$G$254</f>
        <v>5955</v>
      </c>
      <c r="J256" s="157">
        <f>[1]Ukraine!$H$254</f>
        <v>5788</v>
      </c>
      <c r="K256" s="157">
        <f>[1]Ukraine!$I$254</f>
        <v>1320415.1000000001</v>
      </c>
      <c r="L256" s="157">
        <f>[1]Ukraine!$J$254</f>
        <v>191789</v>
      </c>
      <c r="M256" s="11"/>
      <c r="N256" s="33" t="s">
        <v>980</v>
      </c>
      <c r="O256" s="36">
        <v>63.9</v>
      </c>
      <c r="P256" s="35" t="s">
        <v>520</v>
      </c>
      <c r="Q256" s="157">
        <f>[2]Ukraine!$F$254</f>
        <v>998</v>
      </c>
      <c r="R256" s="157">
        <f>[2]Ukraine!$G$254</f>
        <v>7468</v>
      </c>
      <c r="S256" s="157">
        <f>[2]Ukraine!$H$254</f>
        <v>7262</v>
      </c>
      <c r="T256" s="157">
        <f>[2]Ukraine!$I$254</f>
        <v>1159968.1000000001</v>
      </c>
      <c r="U256" s="157">
        <f>[2]Ukraine!$J$254</f>
        <v>302707.7</v>
      </c>
      <c r="V256" s="11"/>
      <c r="W256" s="36" t="s">
        <v>1325</v>
      </c>
      <c r="X256" s="36">
        <v>63.9</v>
      </c>
      <c r="Y256" s="36" t="s">
        <v>520</v>
      </c>
      <c r="Z256" s="157">
        <f>[3]Ukraine!$F$254</f>
        <v>966</v>
      </c>
      <c r="AA256" s="157">
        <f>[3]Ukraine!$G$254</f>
        <v>7403</v>
      </c>
      <c r="AB256" s="157">
        <f>[3]Ukraine!$H$254</f>
        <v>7145</v>
      </c>
      <c r="AC256" s="157">
        <f>[3]Ukraine!$I$254</f>
        <v>970311.2</v>
      </c>
      <c r="AD256" s="157">
        <f>[3]Ukraine!$J$254</f>
        <v>319511.3</v>
      </c>
      <c r="AE256" s="11"/>
      <c r="AF256" s="37" t="s">
        <v>1325</v>
      </c>
      <c r="AG256" s="37">
        <v>63.9</v>
      </c>
      <c r="AH256" s="37" t="s">
        <v>520</v>
      </c>
      <c r="AI256" s="157">
        <f>[4]Ukraine!$F$254</f>
        <v>1004</v>
      </c>
      <c r="AJ256" s="157">
        <f>[4]Ukraine!$G$254</f>
        <v>7155</v>
      </c>
      <c r="AK256" s="157">
        <f>[4]Ukraine!$H$254</f>
        <v>6787</v>
      </c>
      <c r="AL256" s="157">
        <f>[4]Ukraine!$I$254</f>
        <v>1138828.7</v>
      </c>
      <c r="AM256" s="157">
        <f>[4]Ukraine!$J$254</f>
        <v>361446.3</v>
      </c>
      <c r="AN256" s="11"/>
      <c r="AO256" s="11" t="s">
        <v>1325</v>
      </c>
      <c r="AP256" s="11">
        <v>63.9</v>
      </c>
      <c r="AQ256" s="11" t="s">
        <v>520</v>
      </c>
      <c r="AR256" s="157">
        <f>[5]Ukraine!$F$254</f>
        <v>823</v>
      </c>
      <c r="AS256" s="157">
        <f>[5]Ukraine!$G$254</f>
        <v>6077</v>
      </c>
      <c r="AT256" s="157">
        <f>[5]Ukraine!$H$254</f>
        <v>5852</v>
      </c>
      <c r="AU256" s="157">
        <f>[5]Ukraine!$I$254</f>
        <v>1193700.8</v>
      </c>
      <c r="AV256" s="157">
        <f>[5]Ukraine!$J$254</f>
        <v>341701.9</v>
      </c>
      <c r="AW256" s="11"/>
      <c r="AX256" s="33" t="s">
        <v>1325</v>
      </c>
      <c r="AY256" s="33">
        <v>63.9</v>
      </c>
      <c r="AZ256" s="33" t="s">
        <v>520</v>
      </c>
      <c r="BA256" s="157">
        <f>[6]Ukraine!$F$254</f>
        <v>1053</v>
      </c>
      <c r="BB256" s="157">
        <f>[6]Ukraine!$G$254</f>
        <v>8618</v>
      </c>
      <c r="BC256" s="157">
        <f>[6]Ukraine!$H$254</f>
        <v>8324</v>
      </c>
      <c r="BD256" s="157">
        <f>[6]Ukraine!$I$254</f>
        <v>2329836.2999999998</v>
      </c>
      <c r="BE256" s="157">
        <f>[6]Ukraine!$J$254</f>
        <v>892899</v>
      </c>
      <c r="BG256" s="2">
        <v>63.9</v>
      </c>
      <c r="BH256" s="2" t="s">
        <v>520</v>
      </c>
      <c r="BI256" s="1">
        <f t="shared" si="149"/>
        <v>908</v>
      </c>
      <c r="BJ256" s="1">
        <f t="shared" si="150"/>
        <v>998</v>
      </c>
      <c r="BK256" s="1">
        <f t="shared" si="151"/>
        <v>966</v>
      </c>
      <c r="BL256" s="1">
        <f t="shared" si="152"/>
        <v>1004</v>
      </c>
      <c r="BM256" s="1">
        <f t="shared" si="153"/>
        <v>823</v>
      </c>
      <c r="BN256" s="1">
        <f t="shared" si="154"/>
        <v>1053</v>
      </c>
      <c r="BP256" s="1">
        <f t="shared" si="163"/>
        <v>5788</v>
      </c>
      <c r="BQ256" s="1">
        <f t="shared" si="164"/>
        <v>7262</v>
      </c>
      <c r="BR256" s="1">
        <f t="shared" si="165"/>
        <v>7145</v>
      </c>
      <c r="BS256" s="1">
        <f t="shared" si="166"/>
        <v>6787</v>
      </c>
      <c r="BT256" s="1">
        <f t="shared" si="167"/>
        <v>5852</v>
      </c>
      <c r="BU256" s="1">
        <f t="shared" si="168"/>
        <v>8324</v>
      </c>
      <c r="BW256" s="40">
        <f t="shared" si="155"/>
        <v>7.9388864847589979E-4</v>
      </c>
      <c r="BX256" s="40">
        <f t="shared" si="155"/>
        <v>1.0350985645597474E-3</v>
      </c>
      <c r="BY256" s="40">
        <f t="shared" si="155"/>
        <v>1.1537243659642754E-3</v>
      </c>
      <c r="BZ256" s="40">
        <f t="shared" si="155"/>
        <v>1.1746035042539788E-3</v>
      </c>
      <c r="CA256" s="40">
        <f t="shared" si="142"/>
        <v>1.0241743294519599E-3</v>
      </c>
      <c r="CB256" s="40">
        <f t="shared" si="142"/>
        <v>1.4566237093332237E-3</v>
      </c>
      <c r="CD256" s="10">
        <f t="shared" si="156"/>
        <v>191789</v>
      </c>
      <c r="CE256" s="10">
        <f t="shared" si="157"/>
        <v>302707.7</v>
      </c>
      <c r="CF256" s="10">
        <f t="shared" si="158"/>
        <v>319511.3</v>
      </c>
      <c r="CG256" s="10">
        <f t="shared" si="159"/>
        <v>361446.3</v>
      </c>
      <c r="CH256" s="10">
        <f t="shared" si="160"/>
        <v>341701.9</v>
      </c>
      <c r="CI256" s="10">
        <f t="shared" si="161"/>
        <v>892899</v>
      </c>
      <c r="CK256" s="40">
        <f t="shared" si="177"/>
        <v>7.2019453724852481E-4</v>
      </c>
      <c r="CL256" s="40">
        <f t="shared" si="177"/>
        <v>1.1216196105407886E-3</v>
      </c>
      <c r="CM256" s="40">
        <f t="shared" si="177"/>
        <v>1.221744592681038E-3</v>
      </c>
      <c r="CN256" s="40">
        <f t="shared" si="174"/>
        <v>1.2219006230474035E-3</v>
      </c>
      <c r="CO256" s="40">
        <f t="shared" si="174"/>
        <v>9.4698512456961213E-4</v>
      </c>
      <c r="CP256" s="40">
        <f t="shared" si="174"/>
        <v>1.888675099681291E-3</v>
      </c>
      <c r="CR256" s="9">
        <f t="shared" si="178"/>
        <v>33.135625431928126</v>
      </c>
      <c r="CS256" s="9">
        <f t="shared" si="178"/>
        <v>41.683792343706969</v>
      </c>
      <c r="CT256" s="9">
        <f t="shared" si="178"/>
        <v>44.718166550034987</v>
      </c>
      <c r="CU256" s="9">
        <f t="shared" si="175"/>
        <v>53.255679976425519</v>
      </c>
      <c r="CV256" s="9">
        <f t="shared" si="175"/>
        <v>58.390618591934384</v>
      </c>
      <c r="CW256" s="9">
        <f t="shared" si="175"/>
        <v>107.26802018260452</v>
      </c>
      <c r="CY256" s="9">
        <f t="shared" si="179"/>
        <v>90.717323976246249</v>
      </c>
      <c r="CZ256" s="9">
        <f t="shared" si="179"/>
        <v>108.35872533721857</v>
      </c>
      <c r="DA256" s="9">
        <f t="shared" si="179"/>
        <v>105.89570860453412</v>
      </c>
      <c r="DB256" s="9">
        <f t="shared" si="176"/>
        <v>104.02664546990812</v>
      </c>
      <c r="DC256" s="9">
        <f t="shared" si="176"/>
        <v>92.463274789981085</v>
      </c>
      <c r="DD256" s="9">
        <f t="shared" si="176"/>
        <v>129.66115322575939</v>
      </c>
      <c r="DF256" s="9">
        <f>IF($A256=2,IF(ISNUMBER(CR256/Ukraine!CR256),100*CR256/Ukraine!CR256,""),"")</f>
        <v>100</v>
      </c>
      <c r="DG256" s="9">
        <f>IF($A256=2,IF(ISNUMBER(CS256/Ukraine!CS256),100*CS256/Ukraine!CS256,""),"")</f>
        <v>100.00000000000001</v>
      </c>
      <c r="DH256" s="9">
        <f>IF($A256=2,IF(ISNUMBER(CT256/Ukraine!CT256),100*CT256/Ukraine!CT256,""),"")</f>
        <v>100</v>
      </c>
      <c r="DI256" s="9">
        <f>IF($A256=2,IF(ISNUMBER(CU256/Ukraine!CU256),100*CU256/Ukraine!CU256,""),"")</f>
        <v>100</v>
      </c>
      <c r="DJ256" s="9">
        <f>IF($A256=2,IF(ISNUMBER(CV256/Ukraine!CV256),100*CV256/Ukraine!CV256,""),"")</f>
        <v>100</v>
      </c>
      <c r="DK256" s="9">
        <f>IF($A256=2,IF(ISNUMBER(CW256/Ukraine!CW256),100*CW256/Ukraine!CW256,""),"")</f>
        <v>100</v>
      </c>
      <c r="DM256" s="40">
        <f t="shared" si="143"/>
        <v>0.25466482377332422</v>
      </c>
      <c r="DN256" s="40">
        <f t="shared" si="144"/>
        <v>-1.6111264114568979E-2</v>
      </c>
      <c r="DO256" s="40">
        <f t="shared" si="145"/>
        <v>-5.0104968509447123E-2</v>
      </c>
      <c r="DP256" s="40">
        <f t="shared" si="146"/>
        <v>-0.13776337115072934</v>
      </c>
      <c r="DQ256" s="40">
        <f t="shared" si="147"/>
        <v>0.42241968557758036</v>
      </c>
      <c r="DR256" s="40">
        <f t="shared" si="148"/>
        <v>0.43814789219073935</v>
      </c>
      <c r="DT256" s="40">
        <f t="shared" si="169"/>
        <v>0.25797511893474567</v>
      </c>
      <c r="DU256" s="40">
        <f t="shared" si="170"/>
        <v>7.2795060998957384E-2</v>
      </c>
      <c r="DV256" s="40">
        <f t="shared" si="171"/>
        <v>0.19091823491551119</v>
      </c>
      <c r="DW256" s="40">
        <f t="shared" si="172"/>
        <v>9.6420487312938841E-2</v>
      </c>
      <c r="DX256" s="40">
        <f t="shared" si="173"/>
        <v>0.83707627645208182</v>
      </c>
      <c r="DY256" s="40">
        <f t="shared" si="162"/>
        <v>2.2372414518920007</v>
      </c>
    </row>
    <row r="257" spans="1:129" x14ac:dyDescent="0.2">
      <c r="A257" s="39" t="str">
        <f>'Industry selection'!C257</f>
        <v/>
      </c>
      <c r="B257" s="2" t="s">
        <v>522</v>
      </c>
      <c r="C257" s="2" t="s">
        <v>523</v>
      </c>
      <c r="E257" s="30" t="s">
        <v>521</v>
      </c>
      <c r="F257" s="31" t="s">
        <v>522</v>
      </c>
      <c r="G257" s="32" t="s">
        <v>523</v>
      </c>
      <c r="H257" s="157">
        <f>[1]Ukraine!$F$255</f>
        <v>4847</v>
      </c>
      <c r="I257" s="157">
        <f>[1]Ukraine!$G$255</f>
        <v>68394</v>
      </c>
      <c r="J257" s="157">
        <f>[1]Ukraine!$H$255</f>
        <v>67517</v>
      </c>
      <c r="K257" s="157">
        <f>[1]Ukraine!$I$255</f>
        <v>164041809.5</v>
      </c>
      <c r="L257" s="157">
        <f>[1]Ukraine!$J$255</f>
        <v>3049192.5</v>
      </c>
      <c r="M257" s="11"/>
      <c r="N257" s="33" t="s">
        <v>981</v>
      </c>
      <c r="O257" s="36" t="s">
        <v>522</v>
      </c>
      <c r="P257" s="35" t="s">
        <v>523</v>
      </c>
      <c r="Q257" s="157">
        <f>[2]Ukraine!$F$255</f>
        <v>4850</v>
      </c>
      <c r="R257" s="157">
        <f>[2]Ukraine!$G$255</f>
        <v>62066</v>
      </c>
      <c r="S257" s="157">
        <f>[2]Ukraine!$H$255</f>
        <v>61153</v>
      </c>
      <c r="T257" s="157">
        <f>[2]Ukraine!$I$255</f>
        <v>92086881.700000003</v>
      </c>
      <c r="U257" s="157">
        <f>[2]Ukraine!$J$255</f>
        <v>2677552.7000000002</v>
      </c>
      <c r="V257" s="11"/>
      <c r="W257" s="36" t="s">
        <v>1326</v>
      </c>
      <c r="X257" s="36" t="s">
        <v>522</v>
      </c>
      <c r="Y257" s="36" t="s">
        <v>523</v>
      </c>
      <c r="Z257" s="157">
        <f>[3]Ukraine!$F$255</f>
        <v>4410</v>
      </c>
      <c r="AA257" s="157">
        <f>[3]Ukraine!$G$255</f>
        <v>61795</v>
      </c>
      <c r="AB257" s="157">
        <f>[3]Ukraine!$H$255</f>
        <v>60720</v>
      </c>
      <c r="AC257" s="157">
        <f>[3]Ukraine!$I$255</f>
        <v>58596994</v>
      </c>
      <c r="AD257" s="157">
        <f>[3]Ukraine!$J$255</f>
        <v>2667469.9</v>
      </c>
      <c r="AE257" s="11"/>
      <c r="AF257" s="37" t="s">
        <v>1326</v>
      </c>
      <c r="AG257" s="37" t="s">
        <v>522</v>
      </c>
      <c r="AH257" s="37" t="s">
        <v>523</v>
      </c>
      <c r="AI257" s="157">
        <f>[4]Ukraine!$F$255</f>
        <v>4333</v>
      </c>
      <c r="AJ257" s="157">
        <f>[4]Ukraine!$G$255</f>
        <v>54540</v>
      </c>
      <c r="AK257" s="157">
        <f>[4]Ukraine!$H$255</f>
        <v>53492</v>
      </c>
      <c r="AL257" s="157">
        <f>[4]Ukraine!$I$255</f>
        <v>74175632.900000006</v>
      </c>
      <c r="AM257" s="157">
        <f>[4]Ukraine!$J$255</f>
        <v>2808016.3</v>
      </c>
      <c r="AN257" s="11"/>
      <c r="AO257" s="11" t="s">
        <v>1326</v>
      </c>
      <c r="AP257" s="11" t="s">
        <v>522</v>
      </c>
      <c r="AQ257" s="11" t="s">
        <v>523</v>
      </c>
      <c r="AR257" s="157">
        <f>[5]Ukraine!$F$255</f>
        <v>3786</v>
      </c>
      <c r="AS257" s="157">
        <f>[5]Ukraine!$G$255</f>
        <v>65231</v>
      </c>
      <c r="AT257" s="157">
        <f>[5]Ukraine!$H$255</f>
        <v>64393</v>
      </c>
      <c r="AU257" s="157">
        <f>[5]Ukraine!$I$255</f>
        <v>61162283.100000001</v>
      </c>
      <c r="AV257" s="157">
        <f>[5]Ukraine!$J$255</f>
        <v>3793403.3</v>
      </c>
      <c r="AW257" s="11"/>
      <c r="AX257" s="33" t="s">
        <v>1326</v>
      </c>
      <c r="AY257" s="33" t="s">
        <v>522</v>
      </c>
      <c r="AZ257" s="33" t="s">
        <v>523</v>
      </c>
      <c r="BA257" s="157">
        <f>[6]Ukraine!$F$255</f>
        <v>3981</v>
      </c>
      <c r="BB257" s="157">
        <f>[6]Ukraine!$G$255</f>
        <v>63950</v>
      </c>
      <c r="BC257" s="157">
        <f>[6]Ukraine!$H$255</f>
        <v>63176</v>
      </c>
      <c r="BD257" s="157">
        <f>[6]Ukraine!$I$255</f>
        <v>64573142.299999997</v>
      </c>
      <c r="BE257" s="157">
        <f>[6]Ukraine!$J$255</f>
        <v>5103762.5</v>
      </c>
      <c r="BG257" s="2" t="s">
        <v>522</v>
      </c>
      <c r="BH257" s="2" t="s">
        <v>523</v>
      </c>
      <c r="BI257" s="1">
        <f t="shared" si="149"/>
        <v>4847</v>
      </c>
      <c r="BJ257" s="1">
        <f t="shared" si="150"/>
        <v>4850</v>
      </c>
      <c r="BK257" s="1">
        <f t="shared" si="151"/>
        <v>4410</v>
      </c>
      <c r="BL257" s="1">
        <f t="shared" si="152"/>
        <v>4333</v>
      </c>
      <c r="BM257" s="1">
        <f t="shared" si="153"/>
        <v>3786</v>
      </c>
      <c r="BN257" s="1">
        <f t="shared" si="154"/>
        <v>3981</v>
      </c>
      <c r="BP257" s="1">
        <f t="shared" si="163"/>
        <v>67517</v>
      </c>
      <c r="BQ257" s="1">
        <f t="shared" si="164"/>
        <v>61153</v>
      </c>
      <c r="BR257" s="1">
        <f t="shared" si="165"/>
        <v>60720</v>
      </c>
      <c r="BS257" s="1">
        <f t="shared" si="166"/>
        <v>53492</v>
      </c>
      <c r="BT257" s="1">
        <f t="shared" si="167"/>
        <v>64393</v>
      </c>
      <c r="BU257" s="1">
        <f t="shared" si="168"/>
        <v>63176</v>
      </c>
      <c r="BW257" s="40" t="str">
        <f t="shared" si="155"/>
        <v/>
      </c>
      <c r="BX257" s="40" t="str">
        <f t="shared" si="155"/>
        <v/>
      </c>
      <c r="BY257" s="40" t="str">
        <f t="shared" si="155"/>
        <v/>
      </c>
      <c r="BZ257" s="40" t="str">
        <f t="shared" si="155"/>
        <v/>
      </c>
      <c r="CA257" s="40" t="str">
        <f t="shared" si="142"/>
        <v/>
      </c>
      <c r="CB257" s="40" t="str">
        <f t="shared" si="142"/>
        <v/>
      </c>
      <c r="CD257" s="10">
        <f t="shared" si="156"/>
        <v>3049192.5</v>
      </c>
      <c r="CE257" s="10">
        <f t="shared" si="157"/>
        <v>2677552.7000000002</v>
      </c>
      <c r="CF257" s="10">
        <f t="shared" si="158"/>
        <v>2667469.9</v>
      </c>
      <c r="CG257" s="10">
        <f t="shared" si="159"/>
        <v>2808016.3</v>
      </c>
      <c r="CH257" s="10">
        <f t="shared" si="160"/>
        <v>3793403.3</v>
      </c>
      <c r="CI257" s="10">
        <f t="shared" si="161"/>
        <v>5103762.5</v>
      </c>
      <c r="CK257" s="40" t="str">
        <f t="shared" si="177"/>
        <v/>
      </c>
      <c r="CL257" s="40" t="str">
        <f t="shared" si="177"/>
        <v/>
      </c>
      <c r="CM257" s="40" t="str">
        <f t="shared" si="177"/>
        <v/>
      </c>
      <c r="CN257" s="40" t="str">
        <f t="shared" si="174"/>
        <v/>
      </c>
      <c r="CO257" s="40" t="str">
        <f t="shared" si="174"/>
        <v/>
      </c>
      <c r="CP257" s="40" t="str">
        <f t="shared" si="174"/>
        <v/>
      </c>
      <c r="CR257" s="9" t="str">
        <f t="shared" si="178"/>
        <v/>
      </c>
      <c r="CS257" s="9" t="str">
        <f t="shared" si="178"/>
        <v/>
      </c>
      <c r="CT257" s="9" t="str">
        <f t="shared" si="178"/>
        <v/>
      </c>
      <c r="CU257" s="9" t="str">
        <f t="shared" si="175"/>
        <v/>
      </c>
      <c r="CV257" s="9" t="str">
        <f t="shared" si="175"/>
        <v/>
      </c>
      <c r="CW257" s="9" t="str">
        <f t="shared" si="175"/>
        <v/>
      </c>
      <c r="CY257" s="9" t="str">
        <f t="shared" si="179"/>
        <v/>
      </c>
      <c r="CZ257" s="9" t="str">
        <f t="shared" si="179"/>
        <v/>
      </c>
      <c r="DA257" s="9" t="str">
        <f t="shared" si="179"/>
        <v/>
      </c>
      <c r="DB257" s="9" t="str">
        <f t="shared" si="176"/>
        <v/>
      </c>
      <c r="DC257" s="9" t="str">
        <f t="shared" si="176"/>
        <v/>
      </c>
      <c r="DD257" s="9" t="str">
        <f t="shared" si="176"/>
        <v/>
      </c>
      <c r="DF257" s="9" t="str">
        <f>IF($A257=2,IF(ISNUMBER(CR257/Ukraine!CR257),100*CR257/Ukraine!CR257,""),"")</f>
        <v/>
      </c>
      <c r="DG257" s="9" t="str">
        <f>IF($A257=2,IF(ISNUMBER(CS257/Ukraine!CS257),100*CS257/Ukraine!CS257,""),"")</f>
        <v/>
      </c>
      <c r="DH257" s="9" t="str">
        <f>IF($A257=2,IF(ISNUMBER(CT257/Ukraine!CT257),100*CT257/Ukraine!CT257,""),"")</f>
        <v/>
      </c>
      <c r="DI257" s="9" t="str">
        <f>IF($A257=2,IF(ISNUMBER(CU257/Ukraine!CU257),100*CU257/Ukraine!CU257,""),"")</f>
        <v/>
      </c>
      <c r="DJ257" s="9" t="str">
        <f>IF($A257=2,IF(ISNUMBER(CV257/Ukraine!CV257),100*CV257/Ukraine!CV257,""),"")</f>
        <v/>
      </c>
      <c r="DK257" s="9" t="str">
        <f>IF($A257=2,IF(ISNUMBER(CW257/Ukraine!CW257),100*CW257/Ukraine!CW257,""),"")</f>
        <v/>
      </c>
      <c r="DM257" s="40" t="str">
        <f t="shared" si="143"/>
        <v/>
      </c>
      <c r="DN257" s="40" t="str">
        <f t="shared" si="144"/>
        <v/>
      </c>
      <c r="DO257" s="40" t="str">
        <f t="shared" si="145"/>
        <v/>
      </c>
      <c r="DP257" s="40" t="str">
        <f t="shared" si="146"/>
        <v/>
      </c>
      <c r="DQ257" s="40" t="str">
        <f t="shared" si="147"/>
        <v/>
      </c>
      <c r="DR257" s="40" t="str">
        <f t="shared" si="148"/>
        <v/>
      </c>
      <c r="DT257" s="40" t="str">
        <f t="shared" si="169"/>
        <v/>
      </c>
      <c r="DU257" s="40" t="str">
        <f t="shared" si="170"/>
        <v/>
      </c>
      <c r="DV257" s="40" t="str">
        <f t="shared" si="171"/>
        <v/>
      </c>
      <c r="DW257" s="40" t="str">
        <f t="shared" si="172"/>
        <v/>
      </c>
      <c r="DX257" s="40" t="str">
        <f t="shared" si="173"/>
        <v/>
      </c>
      <c r="DY257" s="40" t="str">
        <f t="shared" si="162"/>
        <v/>
      </c>
    </row>
    <row r="258" spans="1:129" x14ac:dyDescent="0.2">
      <c r="A258" s="39" t="str">
        <f>'Industry selection'!C258</f>
        <v/>
      </c>
      <c r="B258" s="2">
        <v>64</v>
      </c>
      <c r="C258" s="2" t="s">
        <v>525</v>
      </c>
      <c r="E258" s="30" t="s">
        <v>524</v>
      </c>
      <c r="F258" s="31">
        <v>64</v>
      </c>
      <c r="G258" s="32" t="s">
        <v>525</v>
      </c>
      <c r="H258" s="157">
        <f>[1]Ukraine!$F$256</f>
        <v>2630</v>
      </c>
      <c r="I258" s="157">
        <f>[1]Ukraine!$G$256</f>
        <v>26860</v>
      </c>
      <c r="J258" s="157">
        <f>[1]Ukraine!$H$256</f>
        <v>26298</v>
      </c>
      <c r="K258" s="157">
        <f>[1]Ukraine!$I$256</f>
        <v>53083573.600000001</v>
      </c>
      <c r="L258" s="157">
        <f>[1]Ukraine!$J$256</f>
        <v>1127801.7</v>
      </c>
      <c r="M258" s="11"/>
      <c r="N258" s="33" t="s">
        <v>982</v>
      </c>
      <c r="O258" s="36">
        <v>64</v>
      </c>
      <c r="P258" s="35" t="s">
        <v>525</v>
      </c>
      <c r="Q258" s="157">
        <f>[2]Ukraine!$F$256</f>
        <v>2536</v>
      </c>
      <c r="R258" s="157">
        <f>[2]Ukraine!$G$256</f>
        <v>24487</v>
      </c>
      <c r="S258" s="157">
        <f>[2]Ukraine!$H$256</f>
        <v>23969</v>
      </c>
      <c r="T258" s="157">
        <f>[2]Ukraine!$I$256</f>
        <v>13962491</v>
      </c>
      <c r="U258" s="157">
        <f>[2]Ukraine!$J$256</f>
        <v>906328</v>
      </c>
      <c r="V258" s="11"/>
      <c r="W258" s="36" t="s">
        <v>1327</v>
      </c>
      <c r="X258" s="36">
        <v>64</v>
      </c>
      <c r="Y258" s="36" t="s">
        <v>525</v>
      </c>
      <c r="Z258" s="157">
        <f>[3]Ukraine!$F$256</f>
        <v>2314</v>
      </c>
      <c r="AA258" s="157">
        <f>[3]Ukraine!$G$256</f>
        <v>25519</v>
      </c>
      <c r="AB258" s="157">
        <f>[3]Ukraine!$H$256</f>
        <v>24870</v>
      </c>
      <c r="AC258" s="157">
        <f>[3]Ukraine!$I$256</f>
        <v>13872270.4</v>
      </c>
      <c r="AD258" s="157">
        <f>[3]Ukraine!$J$256</f>
        <v>978453.4</v>
      </c>
      <c r="AE258" s="11"/>
      <c r="AF258" s="37" t="s">
        <v>1327</v>
      </c>
      <c r="AG258" s="37">
        <v>64</v>
      </c>
      <c r="AH258" s="37" t="s">
        <v>525</v>
      </c>
      <c r="AI258" s="157">
        <f>[4]Ukraine!$F$256</f>
        <v>2362</v>
      </c>
      <c r="AJ258" s="157">
        <f>[4]Ukraine!$G$256</f>
        <v>23858</v>
      </c>
      <c r="AK258" s="157">
        <f>[4]Ukraine!$H$256</f>
        <v>23224</v>
      </c>
      <c r="AL258" s="157">
        <f>[4]Ukraine!$I$256</f>
        <v>23993089.300000001</v>
      </c>
      <c r="AM258" s="157">
        <f>[4]Ukraine!$J$256</f>
        <v>1041802.8</v>
      </c>
      <c r="AN258" s="11"/>
      <c r="AO258" s="11" t="s">
        <v>1327</v>
      </c>
      <c r="AP258" s="11">
        <v>64</v>
      </c>
      <c r="AQ258" s="11" t="s">
        <v>525</v>
      </c>
      <c r="AR258" s="157">
        <f>[5]Ukraine!$F$256</f>
        <v>2198</v>
      </c>
      <c r="AS258" s="157">
        <f>[5]Ukraine!$G$256</f>
        <v>34043</v>
      </c>
      <c r="AT258" s="157">
        <f>[5]Ukraine!$H$256</f>
        <v>33577</v>
      </c>
      <c r="AU258" s="157">
        <f>[5]Ukraine!$I$256</f>
        <v>28518336</v>
      </c>
      <c r="AV258" s="157">
        <f>[5]Ukraine!$J$256</f>
        <v>1721174.9</v>
      </c>
      <c r="AW258" s="11"/>
      <c r="AX258" s="33" t="s">
        <v>1327</v>
      </c>
      <c r="AY258" s="33">
        <v>64</v>
      </c>
      <c r="AZ258" s="33" t="s">
        <v>525</v>
      </c>
      <c r="BA258" s="157">
        <f>[6]Ukraine!$F$256</f>
        <v>2366</v>
      </c>
      <c r="BB258" s="157">
        <f>[6]Ukraine!$G$256</f>
        <v>35190</v>
      </c>
      <c r="BC258" s="157">
        <f>[6]Ukraine!$H$256</f>
        <v>34676</v>
      </c>
      <c r="BD258" s="157">
        <f>[6]Ukraine!$I$256</f>
        <v>30249476.5</v>
      </c>
      <c r="BE258" s="157">
        <f>[6]Ukraine!$J$256</f>
        <v>2664569.9</v>
      </c>
      <c r="BG258" s="2">
        <v>64</v>
      </c>
      <c r="BH258" s="2" t="s">
        <v>525</v>
      </c>
      <c r="BI258" s="1">
        <f t="shared" si="149"/>
        <v>2630</v>
      </c>
      <c r="BJ258" s="1">
        <f t="shared" si="150"/>
        <v>2536</v>
      </c>
      <c r="BK258" s="1">
        <f t="shared" si="151"/>
        <v>2314</v>
      </c>
      <c r="BL258" s="1">
        <f t="shared" si="152"/>
        <v>2362</v>
      </c>
      <c r="BM258" s="1">
        <f t="shared" si="153"/>
        <v>2198</v>
      </c>
      <c r="BN258" s="1">
        <f t="shared" si="154"/>
        <v>2366</v>
      </c>
      <c r="BP258" s="1">
        <f t="shared" si="163"/>
        <v>26298</v>
      </c>
      <c r="BQ258" s="1">
        <f t="shared" si="164"/>
        <v>23969</v>
      </c>
      <c r="BR258" s="1">
        <f t="shared" si="165"/>
        <v>24870</v>
      </c>
      <c r="BS258" s="1">
        <f t="shared" si="166"/>
        <v>23224</v>
      </c>
      <c r="BT258" s="1">
        <f t="shared" si="167"/>
        <v>33577</v>
      </c>
      <c r="BU258" s="1">
        <f t="shared" si="168"/>
        <v>34676</v>
      </c>
      <c r="BW258" s="40" t="str">
        <f t="shared" si="155"/>
        <v/>
      </c>
      <c r="BX258" s="40" t="str">
        <f t="shared" si="155"/>
        <v/>
      </c>
      <c r="BY258" s="40" t="str">
        <f t="shared" si="155"/>
        <v/>
      </c>
      <c r="BZ258" s="40" t="str">
        <f t="shared" si="155"/>
        <v/>
      </c>
      <c r="CA258" s="40" t="str">
        <f t="shared" si="142"/>
        <v/>
      </c>
      <c r="CB258" s="40" t="str">
        <f t="shared" si="142"/>
        <v/>
      </c>
      <c r="CD258" s="10">
        <f t="shared" si="156"/>
        <v>1127801.7</v>
      </c>
      <c r="CE258" s="10">
        <f t="shared" si="157"/>
        <v>906328</v>
      </c>
      <c r="CF258" s="10">
        <f t="shared" si="158"/>
        <v>978453.4</v>
      </c>
      <c r="CG258" s="10">
        <f t="shared" si="159"/>
        <v>1041802.8</v>
      </c>
      <c r="CH258" s="10">
        <f t="shared" si="160"/>
        <v>1721174.9</v>
      </c>
      <c r="CI258" s="10">
        <f t="shared" si="161"/>
        <v>2664569.9</v>
      </c>
      <c r="CK258" s="40" t="str">
        <f t="shared" si="177"/>
        <v/>
      </c>
      <c r="CL258" s="40" t="str">
        <f t="shared" si="177"/>
        <v/>
      </c>
      <c r="CM258" s="40" t="str">
        <f t="shared" si="177"/>
        <v/>
      </c>
      <c r="CN258" s="40" t="str">
        <f t="shared" si="174"/>
        <v/>
      </c>
      <c r="CO258" s="40" t="str">
        <f t="shared" si="174"/>
        <v/>
      </c>
      <c r="CP258" s="40" t="str">
        <f t="shared" si="174"/>
        <v/>
      </c>
      <c r="CR258" s="9" t="str">
        <f t="shared" si="178"/>
        <v/>
      </c>
      <c r="CS258" s="9" t="str">
        <f t="shared" si="178"/>
        <v/>
      </c>
      <c r="CT258" s="9" t="str">
        <f t="shared" si="178"/>
        <v/>
      </c>
      <c r="CU258" s="9" t="str">
        <f t="shared" si="175"/>
        <v/>
      </c>
      <c r="CV258" s="9" t="str">
        <f t="shared" si="175"/>
        <v/>
      </c>
      <c r="CW258" s="9" t="str">
        <f t="shared" si="175"/>
        <v/>
      </c>
      <c r="CY258" s="9" t="str">
        <f t="shared" si="179"/>
        <v/>
      </c>
      <c r="CZ258" s="9" t="str">
        <f t="shared" si="179"/>
        <v/>
      </c>
      <c r="DA258" s="9" t="str">
        <f t="shared" si="179"/>
        <v/>
      </c>
      <c r="DB258" s="9" t="str">
        <f t="shared" si="176"/>
        <v/>
      </c>
      <c r="DC258" s="9" t="str">
        <f t="shared" si="176"/>
        <v/>
      </c>
      <c r="DD258" s="9" t="str">
        <f t="shared" si="176"/>
        <v/>
      </c>
      <c r="DF258" s="9" t="str">
        <f>IF($A258=2,IF(ISNUMBER(CR258/Ukraine!CR258),100*CR258/Ukraine!CR258,""),"")</f>
        <v/>
      </c>
      <c r="DG258" s="9" t="str">
        <f>IF($A258=2,IF(ISNUMBER(CS258/Ukraine!CS258),100*CS258/Ukraine!CS258,""),"")</f>
        <v/>
      </c>
      <c r="DH258" s="9" t="str">
        <f>IF($A258=2,IF(ISNUMBER(CT258/Ukraine!CT258),100*CT258/Ukraine!CT258,""),"")</f>
        <v/>
      </c>
      <c r="DI258" s="9" t="str">
        <f>IF($A258=2,IF(ISNUMBER(CU258/Ukraine!CU258),100*CU258/Ukraine!CU258,""),"")</f>
        <v/>
      </c>
      <c r="DJ258" s="9" t="str">
        <f>IF($A258=2,IF(ISNUMBER(CV258/Ukraine!CV258),100*CV258/Ukraine!CV258,""),"")</f>
        <v/>
      </c>
      <c r="DK258" s="9" t="str">
        <f>IF($A258=2,IF(ISNUMBER(CW258/Ukraine!CW258),100*CW258/Ukraine!CW258,""),"")</f>
        <v/>
      </c>
      <c r="DM258" s="40" t="str">
        <f t="shared" si="143"/>
        <v/>
      </c>
      <c r="DN258" s="40" t="str">
        <f t="shared" si="144"/>
        <v/>
      </c>
      <c r="DO258" s="40" t="str">
        <f t="shared" si="145"/>
        <v/>
      </c>
      <c r="DP258" s="40" t="str">
        <f t="shared" si="146"/>
        <v/>
      </c>
      <c r="DQ258" s="40" t="str">
        <f t="shared" si="147"/>
        <v/>
      </c>
      <c r="DR258" s="40" t="str">
        <f t="shared" si="148"/>
        <v/>
      </c>
      <c r="DT258" s="40" t="str">
        <f t="shared" si="169"/>
        <v/>
      </c>
      <c r="DU258" s="40" t="str">
        <f t="shared" si="170"/>
        <v/>
      </c>
      <c r="DV258" s="40" t="str">
        <f t="shared" si="171"/>
        <v/>
      </c>
      <c r="DW258" s="40" t="str">
        <f t="shared" si="172"/>
        <v/>
      </c>
      <c r="DX258" s="40" t="str">
        <f t="shared" si="173"/>
        <v/>
      </c>
      <c r="DY258" s="40" t="str">
        <f t="shared" si="162"/>
        <v/>
      </c>
    </row>
    <row r="259" spans="1:129" x14ac:dyDescent="0.2">
      <c r="A259" s="39">
        <f>'Industry selection'!C259</f>
        <v>1</v>
      </c>
      <c r="B259" s="2">
        <v>64.099999999999994</v>
      </c>
      <c r="C259" s="2" t="s">
        <v>527</v>
      </c>
      <c r="E259" s="30" t="s">
        <v>526</v>
      </c>
      <c r="F259" s="31">
        <v>64.099999999999994</v>
      </c>
      <c r="G259" s="32" t="s">
        <v>527</v>
      </c>
      <c r="H259" s="157">
        <f>[1]Ukraine!$F$257</f>
        <v>155</v>
      </c>
      <c r="I259" s="157">
        <f>[1]Ukraine!$G$257</f>
        <v>2178</v>
      </c>
      <c r="J259" s="157">
        <f>[1]Ukraine!$H$257</f>
        <v>2156</v>
      </c>
      <c r="K259" s="157">
        <f>[1]Ukraine!$I$257</f>
        <v>395014.7</v>
      </c>
      <c r="L259" s="157">
        <f>[1]Ukraine!$J$257</f>
        <v>42371.1</v>
      </c>
      <c r="M259" s="11"/>
      <c r="N259" s="33" t="s">
        <v>983</v>
      </c>
      <c r="O259" s="36">
        <v>64.099999999999994</v>
      </c>
      <c r="P259" s="35" t="s">
        <v>527</v>
      </c>
      <c r="Q259" s="157">
        <f>[2]Ukraine!$F$257</f>
        <v>161</v>
      </c>
      <c r="R259" s="157" t="str">
        <f>[2]Ukraine!$G$257</f>
        <v>к</v>
      </c>
      <c r="S259" s="157" t="str">
        <f>[2]Ukraine!$H$257</f>
        <v>к</v>
      </c>
      <c r="T259" s="157" t="str">
        <f>[2]Ukraine!$I$257</f>
        <v>к</v>
      </c>
      <c r="U259" s="157" t="str">
        <f>[2]Ukraine!$J$257</f>
        <v>к</v>
      </c>
      <c r="V259" s="11"/>
      <c r="W259" s="36" t="s">
        <v>1328</v>
      </c>
      <c r="X259" s="36">
        <v>64.099999999999994</v>
      </c>
      <c r="Y259" s="36" t="s">
        <v>527</v>
      </c>
      <c r="Z259" s="157">
        <f>[3]Ukraine!$F$257</f>
        <v>151</v>
      </c>
      <c r="AA259" s="157" t="str">
        <f>[3]Ukraine!$G$257</f>
        <v>к</v>
      </c>
      <c r="AB259" s="157" t="str">
        <f>[3]Ukraine!$H$257</f>
        <v>к</v>
      </c>
      <c r="AC259" s="157" t="str">
        <f>[3]Ukraine!$I$257</f>
        <v>к</v>
      </c>
      <c r="AD259" s="157" t="str">
        <f>[3]Ukraine!$J$257</f>
        <v>к</v>
      </c>
      <c r="AE259" s="11"/>
      <c r="AF259" s="37" t="s">
        <v>1328</v>
      </c>
      <c r="AG259" s="37">
        <v>64.099999999999994</v>
      </c>
      <c r="AH259" s="37" t="s">
        <v>527</v>
      </c>
      <c r="AI259" s="157">
        <f>[4]Ukraine!$F$257</f>
        <v>136</v>
      </c>
      <c r="AJ259" s="157">
        <f>[4]Ukraine!$G$257</f>
        <v>2504</v>
      </c>
      <c r="AK259" s="157">
        <f>[4]Ukraine!$H$257</f>
        <v>2469</v>
      </c>
      <c r="AL259" s="157">
        <f>[4]Ukraine!$I$257</f>
        <v>501852.8</v>
      </c>
      <c r="AM259" s="157">
        <f>[4]Ukraine!$J$257</f>
        <v>67803.3</v>
      </c>
      <c r="AN259" s="11"/>
      <c r="AO259" s="11" t="s">
        <v>1328</v>
      </c>
      <c r="AP259" s="11">
        <v>64.099999999999994</v>
      </c>
      <c r="AQ259" s="11" t="s">
        <v>527</v>
      </c>
      <c r="AR259" s="157">
        <f>[5]Ukraine!$F$257</f>
        <v>110</v>
      </c>
      <c r="AS259" s="157">
        <f>[5]Ukraine!$G$257</f>
        <v>2178</v>
      </c>
      <c r="AT259" s="157">
        <f>[5]Ukraine!$H$257</f>
        <v>2164</v>
      </c>
      <c r="AU259" s="157">
        <f>[5]Ukraine!$I$257</f>
        <v>1006431.1</v>
      </c>
      <c r="AV259" s="157">
        <f>[5]Ukraine!$J$257</f>
        <v>65234</v>
      </c>
      <c r="AW259" s="11"/>
      <c r="AX259" s="33" t="s">
        <v>1328</v>
      </c>
      <c r="AY259" s="33">
        <v>64.099999999999994</v>
      </c>
      <c r="AZ259" s="33" t="s">
        <v>527</v>
      </c>
      <c r="BA259" s="157">
        <f>[6]Ukraine!$F$257</f>
        <v>136</v>
      </c>
      <c r="BB259" s="157">
        <f>[6]Ukraine!$G$257</f>
        <v>5919</v>
      </c>
      <c r="BC259" s="157">
        <f>[6]Ukraine!$H$257</f>
        <v>5904</v>
      </c>
      <c r="BD259" s="157">
        <f>[6]Ukraine!$I$257</f>
        <v>1859911.1</v>
      </c>
      <c r="BE259" s="157">
        <f>[6]Ukraine!$J$257</f>
        <v>230163.7</v>
      </c>
      <c r="BG259" s="2">
        <v>64.099999999999994</v>
      </c>
      <c r="BH259" s="2" t="s">
        <v>527</v>
      </c>
      <c r="BI259" s="1">
        <f t="shared" si="149"/>
        <v>155</v>
      </c>
      <c r="BJ259" s="1">
        <f t="shared" si="150"/>
        <v>161</v>
      </c>
      <c r="BK259" s="1">
        <f t="shared" si="151"/>
        <v>151</v>
      </c>
      <c r="BL259" s="1">
        <f t="shared" si="152"/>
        <v>136</v>
      </c>
      <c r="BM259" s="1">
        <f t="shared" si="153"/>
        <v>110</v>
      </c>
      <c r="BN259" s="1">
        <f t="shared" si="154"/>
        <v>136</v>
      </c>
      <c r="BP259" s="1">
        <f t="shared" si="163"/>
        <v>2156</v>
      </c>
      <c r="BQ259" s="1" t="str">
        <f t="shared" si="164"/>
        <v>к</v>
      </c>
      <c r="BR259" s="1" t="str">
        <f t="shared" si="165"/>
        <v>к</v>
      </c>
      <c r="BS259" s="1">
        <f t="shared" si="166"/>
        <v>2469</v>
      </c>
      <c r="BT259" s="1">
        <f t="shared" si="167"/>
        <v>2164</v>
      </c>
      <c r="BU259" s="1">
        <f t="shared" si="168"/>
        <v>5904</v>
      </c>
      <c r="BW259" s="40" t="str">
        <f t="shared" si="155"/>
        <v/>
      </c>
      <c r="BX259" s="40" t="str">
        <f t="shared" si="155"/>
        <v/>
      </c>
      <c r="BY259" s="40" t="str">
        <f t="shared" si="155"/>
        <v/>
      </c>
      <c r="BZ259" s="40" t="str">
        <f t="shared" si="155"/>
        <v/>
      </c>
      <c r="CA259" s="40" t="str">
        <f t="shared" si="142"/>
        <v/>
      </c>
      <c r="CB259" s="40" t="str">
        <f t="shared" si="142"/>
        <v/>
      </c>
      <c r="CD259" s="10">
        <f t="shared" si="156"/>
        <v>42371.1</v>
      </c>
      <c r="CE259" s="10" t="str">
        <f t="shared" si="157"/>
        <v>к</v>
      </c>
      <c r="CF259" s="10" t="str">
        <f t="shared" si="158"/>
        <v>к</v>
      </c>
      <c r="CG259" s="10">
        <f t="shared" si="159"/>
        <v>67803.3</v>
      </c>
      <c r="CH259" s="10">
        <f t="shared" si="160"/>
        <v>65234</v>
      </c>
      <c r="CI259" s="10">
        <f t="shared" si="161"/>
        <v>230163.7</v>
      </c>
      <c r="CK259" s="40" t="str">
        <f t="shared" si="177"/>
        <v/>
      </c>
      <c r="CL259" s="40" t="str">
        <f t="shared" si="177"/>
        <v/>
      </c>
      <c r="CM259" s="40" t="str">
        <f t="shared" si="177"/>
        <v/>
      </c>
      <c r="CN259" s="40" t="str">
        <f t="shared" si="174"/>
        <v/>
      </c>
      <c r="CO259" s="40" t="str">
        <f t="shared" si="174"/>
        <v/>
      </c>
      <c r="CP259" s="40" t="str">
        <f t="shared" si="174"/>
        <v/>
      </c>
      <c r="CR259" s="9" t="str">
        <f t="shared" si="178"/>
        <v/>
      </c>
      <c r="CS259" s="9" t="str">
        <f t="shared" si="178"/>
        <v/>
      </c>
      <c r="CT259" s="9" t="str">
        <f t="shared" si="178"/>
        <v/>
      </c>
      <c r="CU259" s="9" t="str">
        <f t="shared" si="175"/>
        <v/>
      </c>
      <c r="CV259" s="9" t="str">
        <f t="shared" si="175"/>
        <v/>
      </c>
      <c r="CW259" s="9" t="str">
        <f t="shared" si="175"/>
        <v/>
      </c>
      <c r="CY259" s="9" t="str">
        <f t="shared" si="179"/>
        <v/>
      </c>
      <c r="CZ259" s="9" t="str">
        <f t="shared" si="179"/>
        <v/>
      </c>
      <c r="DA259" s="9" t="str">
        <f t="shared" si="179"/>
        <v/>
      </c>
      <c r="DB259" s="9" t="str">
        <f t="shared" si="176"/>
        <v/>
      </c>
      <c r="DC259" s="9" t="str">
        <f t="shared" si="176"/>
        <v/>
      </c>
      <c r="DD259" s="9" t="str">
        <f t="shared" si="176"/>
        <v/>
      </c>
      <c r="DF259" s="9" t="str">
        <f>IF($A259=2,IF(ISNUMBER(CR259/Ukraine!CR259),100*CR259/Ukraine!CR259,""),"")</f>
        <v/>
      </c>
      <c r="DG259" s="9" t="str">
        <f>IF($A259=2,IF(ISNUMBER(CS259/Ukraine!CS259),100*CS259/Ukraine!CS259,""),"")</f>
        <v/>
      </c>
      <c r="DH259" s="9" t="str">
        <f>IF($A259=2,IF(ISNUMBER(CT259/Ukraine!CT259),100*CT259/Ukraine!CT259,""),"")</f>
        <v/>
      </c>
      <c r="DI259" s="9" t="str">
        <f>IF($A259=2,IF(ISNUMBER(CU259/Ukraine!CU259),100*CU259/Ukraine!CU259,""),"")</f>
        <v/>
      </c>
      <c r="DJ259" s="9" t="str">
        <f>IF($A259=2,IF(ISNUMBER(CV259/Ukraine!CV259),100*CV259/Ukraine!CV259,""),"")</f>
        <v/>
      </c>
      <c r="DK259" s="9" t="str">
        <f>IF($A259=2,IF(ISNUMBER(CW259/Ukraine!CW259),100*CW259/Ukraine!CW259,""),"")</f>
        <v/>
      </c>
      <c r="DM259" s="40" t="str">
        <f t="shared" si="143"/>
        <v/>
      </c>
      <c r="DN259" s="40" t="str">
        <f t="shared" si="144"/>
        <v/>
      </c>
      <c r="DO259" s="40" t="str">
        <f t="shared" si="145"/>
        <v/>
      </c>
      <c r="DP259" s="40" t="str">
        <f t="shared" si="146"/>
        <v/>
      </c>
      <c r="DQ259" s="40" t="str">
        <f t="shared" si="147"/>
        <v/>
      </c>
      <c r="DR259" s="40" t="str">
        <f t="shared" si="148"/>
        <v/>
      </c>
      <c r="DT259" s="40" t="str">
        <f t="shared" si="169"/>
        <v/>
      </c>
      <c r="DU259" s="40" t="str">
        <f t="shared" si="170"/>
        <v/>
      </c>
      <c r="DV259" s="40" t="str">
        <f t="shared" si="171"/>
        <v/>
      </c>
      <c r="DW259" s="40" t="str">
        <f t="shared" si="172"/>
        <v/>
      </c>
      <c r="DX259" s="40" t="str">
        <f t="shared" si="173"/>
        <v/>
      </c>
      <c r="DY259" s="40" t="str">
        <f t="shared" si="162"/>
        <v/>
      </c>
    </row>
    <row r="260" spans="1:129" x14ac:dyDescent="0.2">
      <c r="A260" s="39">
        <f>'Industry selection'!C260</f>
        <v>1</v>
      </c>
      <c r="B260" s="2">
        <v>64.2</v>
      </c>
      <c r="C260" s="2" t="s">
        <v>529</v>
      </c>
      <c r="E260" s="30" t="s">
        <v>528</v>
      </c>
      <c r="F260" s="31">
        <v>64.2</v>
      </c>
      <c r="G260" s="32" t="s">
        <v>529</v>
      </c>
      <c r="H260" s="157">
        <f>[1]Ukraine!$F$258</f>
        <v>244</v>
      </c>
      <c r="I260" s="157">
        <f>[1]Ukraine!$G$258</f>
        <v>1400</v>
      </c>
      <c r="J260" s="157">
        <f>[1]Ukraine!$H$258</f>
        <v>1380</v>
      </c>
      <c r="K260" s="157">
        <f>[1]Ukraine!$I$258</f>
        <v>443234.6</v>
      </c>
      <c r="L260" s="157">
        <f>[1]Ukraine!$J$258</f>
        <v>158505.79999999999</v>
      </c>
      <c r="M260" s="11"/>
      <c r="N260" s="33" t="s">
        <v>984</v>
      </c>
      <c r="O260" s="36">
        <v>64.2</v>
      </c>
      <c r="P260" s="35" t="s">
        <v>529</v>
      </c>
      <c r="Q260" s="157">
        <f>[2]Ukraine!$F$258</f>
        <v>2</v>
      </c>
      <c r="R260" s="157" t="str">
        <f>[2]Ukraine!$G$258</f>
        <v>к</v>
      </c>
      <c r="S260" s="157" t="str">
        <f>[2]Ukraine!$H$258</f>
        <v>к</v>
      </c>
      <c r="T260" s="157" t="str">
        <f>[2]Ukraine!$I$258</f>
        <v>к</v>
      </c>
      <c r="U260" s="157" t="str">
        <f>[2]Ukraine!$J$258</f>
        <v>к</v>
      </c>
      <c r="V260" s="11"/>
      <c r="W260" s="36" t="s">
        <v>1329</v>
      </c>
      <c r="X260" s="36">
        <v>64.2</v>
      </c>
      <c r="Y260" s="36" t="s">
        <v>529</v>
      </c>
      <c r="Z260" s="157">
        <f>[3]Ukraine!$F$258</f>
        <v>3</v>
      </c>
      <c r="AA260" s="157" t="str">
        <f>[3]Ukraine!$G$258</f>
        <v>к</v>
      </c>
      <c r="AB260" s="157" t="str">
        <f>[3]Ukraine!$H$258</f>
        <v>к</v>
      </c>
      <c r="AC260" s="157" t="str">
        <f>[3]Ukraine!$I$258</f>
        <v>к</v>
      </c>
      <c r="AD260" s="157" t="str">
        <f>[3]Ukraine!$J$258</f>
        <v>к</v>
      </c>
      <c r="AE260" s="11"/>
      <c r="AF260" s="37" t="s">
        <v>1329</v>
      </c>
      <c r="AG260" s="37">
        <v>64.2</v>
      </c>
      <c r="AH260" s="37" t="s">
        <v>529</v>
      </c>
      <c r="AI260" s="157">
        <f>[4]Ukraine!$F$258</f>
        <v>21</v>
      </c>
      <c r="AJ260" s="157">
        <f>[4]Ukraine!$G$258</f>
        <v>58</v>
      </c>
      <c r="AK260" s="157">
        <f>[4]Ukraine!$H$258</f>
        <v>53</v>
      </c>
      <c r="AL260" s="157">
        <f>[4]Ukraine!$I$258</f>
        <v>7868.5</v>
      </c>
      <c r="AM260" s="157">
        <f>[4]Ukraine!$J$258</f>
        <v>2236.6</v>
      </c>
      <c r="AN260" s="11"/>
      <c r="AO260" s="11" t="s">
        <v>1329</v>
      </c>
      <c r="AP260" s="11">
        <v>64.2</v>
      </c>
      <c r="AQ260" s="11" t="s">
        <v>529</v>
      </c>
      <c r="AR260" s="157">
        <f>[5]Ukraine!$F$258</f>
        <v>31</v>
      </c>
      <c r="AS260" s="157">
        <f>[5]Ukraine!$G$258</f>
        <v>87</v>
      </c>
      <c r="AT260" s="157">
        <f>[5]Ukraine!$H$258</f>
        <v>86</v>
      </c>
      <c r="AU260" s="157">
        <f>[5]Ukraine!$I$258</f>
        <v>11697.2</v>
      </c>
      <c r="AV260" s="157">
        <f>[5]Ukraine!$J$258</f>
        <v>5496.6</v>
      </c>
      <c r="AW260" s="11"/>
      <c r="AX260" s="33" t="s">
        <v>1329</v>
      </c>
      <c r="AY260" s="33">
        <v>64.2</v>
      </c>
      <c r="AZ260" s="33" t="s">
        <v>529</v>
      </c>
      <c r="BA260" s="157">
        <f>[6]Ukraine!$F$258</f>
        <v>58</v>
      </c>
      <c r="BB260" s="157">
        <f>[6]Ukraine!$G$258</f>
        <v>254</v>
      </c>
      <c r="BC260" s="157">
        <f>[6]Ukraine!$H$258</f>
        <v>250</v>
      </c>
      <c r="BD260" s="157">
        <f>[6]Ukraine!$I$258</f>
        <v>82302.2</v>
      </c>
      <c r="BE260" s="157">
        <f>[6]Ukraine!$J$258</f>
        <v>23618.3</v>
      </c>
      <c r="BG260" s="2">
        <v>64.2</v>
      </c>
      <c r="BH260" s="2" t="s">
        <v>529</v>
      </c>
      <c r="BI260" s="1">
        <f t="shared" si="149"/>
        <v>244</v>
      </c>
      <c r="BJ260" s="1">
        <f t="shared" si="150"/>
        <v>2</v>
      </c>
      <c r="BK260" s="1">
        <f t="shared" si="151"/>
        <v>3</v>
      </c>
      <c r="BL260" s="1">
        <f t="shared" si="152"/>
        <v>21</v>
      </c>
      <c r="BM260" s="1">
        <f t="shared" si="153"/>
        <v>31</v>
      </c>
      <c r="BN260" s="1">
        <f t="shared" si="154"/>
        <v>58</v>
      </c>
      <c r="BP260" s="1">
        <f t="shared" si="163"/>
        <v>1380</v>
      </c>
      <c r="BQ260" s="1" t="str">
        <f t="shared" si="164"/>
        <v>к</v>
      </c>
      <c r="BR260" s="1" t="str">
        <f t="shared" si="165"/>
        <v>к</v>
      </c>
      <c r="BS260" s="1">
        <f t="shared" si="166"/>
        <v>53</v>
      </c>
      <c r="BT260" s="1">
        <f t="shared" si="167"/>
        <v>86</v>
      </c>
      <c r="BU260" s="1">
        <f t="shared" si="168"/>
        <v>250</v>
      </c>
      <c r="BW260" s="40" t="str">
        <f t="shared" si="155"/>
        <v/>
      </c>
      <c r="BX260" s="40" t="str">
        <f t="shared" si="155"/>
        <v/>
      </c>
      <c r="BY260" s="40" t="str">
        <f t="shared" si="155"/>
        <v/>
      </c>
      <c r="BZ260" s="40" t="str">
        <f t="shared" si="155"/>
        <v/>
      </c>
      <c r="CA260" s="40" t="str">
        <f t="shared" si="142"/>
        <v/>
      </c>
      <c r="CB260" s="40" t="str">
        <f t="shared" si="142"/>
        <v/>
      </c>
      <c r="CD260" s="10">
        <f t="shared" si="156"/>
        <v>158505.79999999999</v>
      </c>
      <c r="CE260" s="10" t="str">
        <f t="shared" si="157"/>
        <v>к</v>
      </c>
      <c r="CF260" s="10" t="str">
        <f t="shared" si="158"/>
        <v>к</v>
      </c>
      <c r="CG260" s="10">
        <f t="shared" si="159"/>
        <v>2236.6</v>
      </c>
      <c r="CH260" s="10">
        <f t="shared" si="160"/>
        <v>5496.6</v>
      </c>
      <c r="CI260" s="10">
        <f t="shared" si="161"/>
        <v>23618.3</v>
      </c>
      <c r="CK260" s="40" t="str">
        <f t="shared" si="177"/>
        <v/>
      </c>
      <c r="CL260" s="40" t="str">
        <f t="shared" si="177"/>
        <v/>
      </c>
      <c r="CM260" s="40" t="str">
        <f t="shared" si="177"/>
        <v/>
      </c>
      <c r="CN260" s="40" t="str">
        <f t="shared" si="174"/>
        <v/>
      </c>
      <c r="CO260" s="40" t="str">
        <f t="shared" si="174"/>
        <v/>
      </c>
      <c r="CP260" s="40" t="str">
        <f t="shared" si="174"/>
        <v/>
      </c>
      <c r="CR260" s="9" t="str">
        <f t="shared" si="178"/>
        <v/>
      </c>
      <c r="CS260" s="9" t="str">
        <f t="shared" si="178"/>
        <v/>
      </c>
      <c r="CT260" s="9" t="str">
        <f t="shared" si="178"/>
        <v/>
      </c>
      <c r="CU260" s="9" t="str">
        <f t="shared" si="175"/>
        <v/>
      </c>
      <c r="CV260" s="9" t="str">
        <f t="shared" si="175"/>
        <v/>
      </c>
      <c r="CW260" s="9" t="str">
        <f t="shared" si="175"/>
        <v/>
      </c>
      <c r="CY260" s="9" t="str">
        <f t="shared" si="179"/>
        <v/>
      </c>
      <c r="CZ260" s="9" t="str">
        <f t="shared" si="179"/>
        <v/>
      </c>
      <c r="DA260" s="9" t="str">
        <f t="shared" si="179"/>
        <v/>
      </c>
      <c r="DB260" s="9" t="str">
        <f t="shared" si="176"/>
        <v/>
      </c>
      <c r="DC260" s="9" t="str">
        <f t="shared" si="176"/>
        <v/>
      </c>
      <c r="DD260" s="9" t="str">
        <f t="shared" si="176"/>
        <v/>
      </c>
      <c r="DF260" s="9" t="str">
        <f>IF($A260=2,IF(ISNUMBER(CR260/Ukraine!CR260),100*CR260/Ukraine!CR260,""),"")</f>
        <v/>
      </c>
      <c r="DG260" s="9" t="str">
        <f>IF($A260=2,IF(ISNUMBER(CS260/Ukraine!CS260),100*CS260/Ukraine!CS260,""),"")</f>
        <v/>
      </c>
      <c r="DH260" s="9" t="str">
        <f>IF($A260=2,IF(ISNUMBER(CT260/Ukraine!CT260),100*CT260/Ukraine!CT260,""),"")</f>
        <v/>
      </c>
      <c r="DI260" s="9" t="str">
        <f>IF($A260=2,IF(ISNUMBER(CU260/Ukraine!CU260),100*CU260/Ukraine!CU260,""),"")</f>
        <v/>
      </c>
      <c r="DJ260" s="9" t="str">
        <f>IF($A260=2,IF(ISNUMBER(CV260/Ukraine!CV260),100*CV260/Ukraine!CV260,""),"")</f>
        <v/>
      </c>
      <c r="DK260" s="9" t="str">
        <f>IF($A260=2,IF(ISNUMBER(CW260/Ukraine!CW260),100*CW260/Ukraine!CW260,""),"")</f>
        <v/>
      </c>
      <c r="DM260" s="40" t="str">
        <f t="shared" si="143"/>
        <v/>
      </c>
      <c r="DN260" s="40" t="str">
        <f t="shared" si="144"/>
        <v/>
      </c>
      <c r="DO260" s="40" t="str">
        <f t="shared" si="145"/>
        <v/>
      </c>
      <c r="DP260" s="40" t="str">
        <f t="shared" si="146"/>
        <v/>
      </c>
      <c r="DQ260" s="40" t="str">
        <f t="shared" si="147"/>
        <v/>
      </c>
      <c r="DR260" s="40" t="str">
        <f t="shared" si="148"/>
        <v/>
      </c>
      <c r="DT260" s="40" t="str">
        <f t="shared" si="169"/>
        <v/>
      </c>
      <c r="DU260" s="40" t="str">
        <f t="shared" si="170"/>
        <v/>
      </c>
      <c r="DV260" s="40" t="str">
        <f t="shared" si="171"/>
        <v/>
      </c>
      <c r="DW260" s="40" t="str">
        <f t="shared" si="172"/>
        <v/>
      </c>
      <c r="DX260" s="40" t="str">
        <f t="shared" si="173"/>
        <v/>
      </c>
      <c r="DY260" s="40" t="str">
        <f t="shared" si="162"/>
        <v/>
      </c>
    </row>
    <row r="261" spans="1:129" x14ac:dyDescent="0.2">
      <c r="A261" s="39">
        <f>'Industry selection'!C261</f>
        <v>1</v>
      </c>
      <c r="B261" s="2">
        <v>64.3</v>
      </c>
      <c r="C261" s="2" t="s">
        <v>531</v>
      </c>
      <c r="E261" s="30" t="s">
        <v>530</v>
      </c>
      <c r="F261" s="31">
        <v>64.3</v>
      </c>
      <c r="G261" s="32" t="s">
        <v>531</v>
      </c>
      <c r="H261" s="157">
        <f>[1]Ukraine!$F$259</f>
        <v>375</v>
      </c>
      <c r="I261" s="157">
        <f>[1]Ukraine!$G$259</f>
        <v>1162</v>
      </c>
      <c r="J261" s="157">
        <f>[1]Ukraine!$H$259</f>
        <v>1135</v>
      </c>
      <c r="K261" s="157">
        <f>[1]Ukraine!$I$259</f>
        <v>1678920.3</v>
      </c>
      <c r="L261" s="157">
        <f>[1]Ukraine!$J$259</f>
        <v>40694.800000000003</v>
      </c>
      <c r="M261" s="11"/>
      <c r="N261" s="33" t="s">
        <v>985</v>
      </c>
      <c r="O261" s="36">
        <v>64.3</v>
      </c>
      <c r="P261" s="35" t="s">
        <v>531</v>
      </c>
      <c r="Q261" s="157">
        <f>[2]Ukraine!$F$259</f>
        <v>310</v>
      </c>
      <c r="R261" s="157">
        <f>[2]Ukraine!$G$259</f>
        <v>422</v>
      </c>
      <c r="S261" s="157">
        <f>[2]Ukraine!$H$259</f>
        <v>396</v>
      </c>
      <c r="T261" s="157">
        <f>[2]Ukraine!$I$259</f>
        <v>1638407.4</v>
      </c>
      <c r="U261" s="157">
        <f>[2]Ukraine!$J$259</f>
        <v>34126.699999999997</v>
      </c>
      <c r="V261" s="11"/>
      <c r="W261" s="36" t="s">
        <v>1330</v>
      </c>
      <c r="X261" s="36">
        <v>64.3</v>
      </c>
      <c r="Y261" s="36" t="s">
        <v>531</v>
      </c>
      <c r="Z261" s="157">
        <f>[3]Ukraine!$F$259</f>
        <v>306</v>
      </c>
      <c r="AA261" s="157">
        <f>[3]Ukraine!$G$259</f>
        <v>530</v>
      </c>
      <c r="AB261" s="157">
        <f>[3]Ukraine!$H$259</f>
        <v>333</v>
      </c>
      <c r="AC261" s="157">
        <f>[3]Ukraine!$I$259</f>
        <v>1486541.5</v>
      </c>
      <c r="AD261" s="157">
        <f>[3]Ukraine!$J$259</f>
        <v>13976.6</v>
      </c>
      <c r="AE261" s="11"/>
      <c r="AF261" s="37" t="s">
        <v>1330</v>
      </c>
      <c r="AG261" s="37">
        <v>64.3</v>
      </c>
      <c r="AH261" s="37" t="s">
        <v>531</v>
      </c>
      <c r="AI261" s="157">
        <f>[4]Ukraine!$F$259</f>
        <v>307</v>
      </c>
      <c r="AJ261" s="157">
        <f>[4]Ukraine!$G$259</f>
        <v>409</v>
      </c>
      <c r="AK261" s="157">
        <f>[4]Ukraine!$H$259</f>
        <v>223</v>
      </c>
      <c r="AL261" s="157">
        <f>[4]Ukraine!$I$259</f>
        <v>2481924.2000000002</v>
      </c>
      <c r="AM261" s="157">
        <f>[4]Ukraine!$J$259</f>
        <v>11545</v>
      </c>
      <c r="AN261" s="11"/>
      <c r="AO261" s="11" t="s">
        <v>1330</v>
      </c>
      <c r="AP261" s="11">
        <v>64.3</v>
      </c>
      <c r="AQ261" s="11" t="s">
        <v>531</v>
      </c>
      <c r="AR261" s="157">
        <f>[5]Ukraine!$F$259</f>
        <v>238</v>
      </c>
      <c r="AS261" s="157">
        <f>[5]Ukraine!$G$259</f>
        <v>486</v>
      </c>
      <c r="AT261" s="157">
        <f>[5]Ukraine!$H$259</f>
        <v>339</v>
      </c>
      <c r="AU261" s="157">
        <f>[5]Ukraine!$I$259</f>
        <v>4086239</v>
      </c>
      <c r="AV261" s="157">
        <f>[5]Ukraine!$J$259</f>
        <v>19291.400000000001</v>
      </c>
      <c r="AW261" s="11"/>
      <c r="AX261" s="33" t="s">
        <v>1330</v>
      </c>
      <c r="AY261" s="33">
        <v>64.3</v>
      </c>
      <c r="AZ261" s="33" t="s">
        <v>531</v>
      </c>
      <c r="BA261" s="157">
        <f>[6]Ukraine!$F$259</f>
        <v>244</v>
      </c>
      <c r="BB261" s="157">
        <f>[6]Ukraine!$G$259</f>
        <v>492</v>
      </c>
      <c r="BC261" s="157">
        <f>[6]Ukraine!$H$259</f>
        <v>327</v>
      </c>
      <c r="BD261" s="157">
        <f>[6]Ukraine!$I$259</f>
        <v>5225254.8</v>
      </c>
      <c r="BE261" s="157">
        <f>[6]Ukraine!$J$259</f>
        <v>22158.400000000001</v>
      </c>
      <c r="BG261" s="2">
        <v>64.3</v>
      </c>
      <c r="BH261" s="2" t="s">
        <v>531</v>
      </c>
      <c r="BI261" s="1">
        <f t="shared" si="149"/>
        <v>375</v>
      </c>
      <c r="BJ261" s="1">
        <f t="shared" si="150"/>
        <v>310</v>
      </c>
      <c r="BK261" s="1">
        <f t="shared" si="151"/>
        <v>306</v>
      </c>
      <c r="BL261" s="1">
        <f t="shared" si="152"/>
        <v>307</v>
      </c>
      <c r="BM261" s="1">
        <f t="shared" si="153"/>
        <v>238</v>
      </c>
      <c r="BN261" s="1">
        <f t="shared" si="154"/>
        <v>244</v>
      </c>
      <c r="BP261" s="1">
        <f t="shared" si="163"/>
        <v>1135</v>
      </c>
      <c r="BQ261" s="1">
        <f t="shared" si="164"/>
        <v>396</v>
      </c>
      <c r="BR261" s="1">
        <f t="shared" si="165"/>
        <v>333</v>
      </c>
      <c r="BS261" s="1">
        <f t="shared" si="166"/>
        <v>223</v>
      </c>
      <c r="BT261" s="1">
        <f t="shared" si="167"/>
        <v>339</v>
      </c>
      <c r="BU261" s="1">
        <f t="shared" si="168"/>
        <v>327</v>
      </c>
      <c r="BW261" s="40" t="str">
        <f t="shared" si="155"/>
        <v/>
      </c>
      <c r="BX261" s="40" t="str">
        <f t="shared" si="155"/>
        <v/>
      </c>
      <c r="BY261" s="40" t="str">
        <f t="shared" si="155"/>
        <v/>
      </c>
      <c r="BZ261" s="40" t="str">
        <f t="shared" ref="BZ261:CB324" si="180">IF($A261=2,IF(ISNUMBER(BS261/BS$4),BS261/BS$4,""),"")</f>
        <v/>
      </c>
      <c r="CA261" s="40" t="str">
        <f t="shared" si="180"/>
        <v/>
      </c>
      <c r="CB261" s="40" t="str">
        <f t="shared" si="180"/>
        <v/>
      </c>
      <c r="CD261" s="10">
        <f t="shared" si="156"/>
        <v>40694.800000000003</v>
      </c>
      <c r="CE261" s="10">
        <f t="shared" si="157"/>
        <v>34126.699999999997</v>
      </c>
      <c r="CF261" s="10">
        <f t="shared" si="158"/>
        <v>13976.6</v>
      </c>
      <c r="CG261" s="10">
        <f t="shared" si="159"/>
        <v>11545</v>
      </c>
      <c r="CH261" s="10">
        <f t="shared" si="160"/>
        <v>19291.400000000001</v>
      </c>
      <c r="CI261" s="10">
        <f t="shared" si="161"/>
        <v>22158.400000000001</v>
      </c>
      <c r="CK261" s="40" t="str">
        <f t="shared" si="177"/>
        <v/>
      </c>
      <c r="CL261" s="40" t="str">
        <f t="shared" si="177"/>
        <v/>
      </c>
      <c r="CM261" s="40" t="str">
        <f t="shared" si="177"/>
        <v/>
      </c>
      <c r="CN261" s="40" t="str">
        <f t="shared" si="174"/>
        <v/>
      </c>
      <c r="CO261" s="40" t="str">
        <f t="shared" si="174"/>
        <v/>
      </c>
      <c r="CP261" s="40" t="str">
        <f t="shared" si="174"/>
        <v/>
      </c>
      <c r="CR261" s="9" t="str">
        <f t="shared" si="178"/>
        <v/>
      </c>
      <c r="CS261" s="9" t="str">
        <f t="shared" si="178"/>
        <v/>
      </c>
      <c r="CT261" s="9" t="str">
        <f t="shared" si="178"/>
        <v/>
      </c>
      <c r="CU261" s="9" t="str">
        <f t="shared" si="175"/>
        <v/>
      </c>
      <c r="CV261" s="9" t="str">
        <f t="shared" si="175"/>
        <v/>
      </c>
      <c r="CW261" s="9" t="str">
        <f t="shared" si="175"/>
        <v/>
      </c>
      <c r="CY261" s="9" t="str">
        <f t="shared" si="179"/>
        <v/>
      </c>
      <c r="CZ261" s="9" t="str">
        <f t="shared" si="179"/>
        <v/>
      </c>
      <c r="DA261" s="9" t="str">
        <f t="shared" si="179"/>
        <v/>
      </c>
      <c r="DB261" s="9" t="str">
        <f t="shared" si="176"/>
        <v/>
      </c>
      <c r="DC261" s="9" t="str">
        <f t="shared" si="176"/>
        <v/>
      </c>
      <c r="DD261" s="9" t="str">
        <f t="shared" si="176"/>
        <v/>
      </c>
      <c r="DF261" s="9" t="str">
        <f>IF($A261=2,IF(ISNUMBER(CR261/Ukraine!CR261),100*CR261/Ukraine!CR261,""),"")</f>
        <v/>
      </c>
      <c r="DG261" s="9" t="str">
        <f>IF($A261=2,IF(ISNUMBER(CS261/Ukraine!CS261),100*CS261/Ukraine!CS261,""),"")</f>
        <v/>
      </c>
      <c r="DH261" s="9" t="str">
        <f>IF($A261=2,IF(ISNUMBER(CT261/Ukraine!CT261),100*CT261/Ukraine!CT261,""),"")</f>
        <v/>
      </c>
      <c r="DI261" s="9" t="str">
        <f>IF($A261=2,IF(ISNUMBER(CU261/Ukraine!CU261),100*CU261/Ukraine!CU261,""),"")</f>
        <v/>
      </c>
      <c r="DJ261" s="9" t="str">
        <f>IF($A261=2,IF(ISNUMBER(CV261/Ukraine!CV261),100*CV261/Ukraine!CV261,""),"")</f>
        <v/>
      </c>
      <c r="DK261" s="9" t="str">
        <f>IF($A261=2,IF(ISNUMBER(CW261/Ukraine!CW261),100*CW261/Ukraine!CW261,""),"")</f>
        <v/>
      </c>
      <c r="DM261" s="40" t="str">
        <f t="shared" ref="DM261:DM324" si="181">IF($A261=2,IF(ISNUMBER(BQ261/BP261),BQ261/BP261-1,""),"")</f>
        <v/>
      </c>
      <c r="DN261" s="40" t="str">
        <f t="shared" ref="DN261:DN324" si="182">IF($A261=2,IF(ISNUMBER(BR261/BQ261),BR261/BQ261-1,""),"")</f>
        <v/>
      </c>
      <c r="DO261" s="40" t="str">
        <f t="shared" ref="DO261:DO324" si="183">IF($A261=2,IF(ISNUMBER(BS261/BR261),BS261/BR261-1,""),"")</f>
        <v/>
      </c>
      <c r="DP261" s="40" t="str">
        <f t="shared" ref="DP261:DP324" si="184">IF($A261=2,IF(ISNUMBER(BT261/BS261),BT261/BS261-1,""),"")</f>
        <v/>
      </c>
      <c r="DQ261" s="40" t="str">
        <f t="shared" ref="DQ261:DQ324" si="185">IF($A261=2,IF(ISNUMBER(BU261/BT261),BU261/BT261-1,""),"")</f>
        <v/>
      </c>
      <c r="DR261" s="40" t="str">
        <f t="shared" ref="DR261:DR324" si="186">IF($A261=2,IF(ISNUMBER(BU261/BP261),BU261/BP261-1,IF(ISNUMBER(BU261/BQ261),BU261/BQ261-1,IF(ISNUMBER(BT261/BP261),BT261/BP261-1,""))),"")</f>
        <v/>
      </c>
      <c r="DT261" s="40" t="str">
        <f t="shared" si="169"/>
        <v/>
      </c>
      <c r="DU261" s="40" t="str">
        <f t="shared" si="170"/>
        <v/>
      </c>
      <c r="DV261" s="40" t="str">
        <f t="shared" si="171"/>
        <v/>
      </c>
      <c r="DW261" s="40" t="str">
        <f t="shared" si="172"/>
        <v/>
      </c>
      <c r="DX261" s="40" t="str">
        <f t="shared" si="173"/>
        <v/>
      </c>
      <c r="DY261" s="40" t="str">
        <f t="shared" si="162"/>
        <v/>
      </c>
    </row>
    <row r="262" spans="1:129" x14ac:dyDescent="0.2">
      <c r="A262" s="39">
        <f>'Industry selection'!C262</f>
        <v>2</v>
      </c>
      <c r="B262" s="2">
        <v>64.900000000000006</v>
      </c>
      <c r="C262" s="2" t="s">
        <v>533</v>
      </c>
      <c r="E262" s="30" t="s">
        <v>532</v>
      </c>
      <c r="F262" s="31">
        <v>64.900000000000006</v>
      </c>
      <c r="G262" s="32" t="s">
        <v>533</v>
      </c>
      <c r="H262" s="157">
        <f>[1]Ukraine!$F$260</f>
        <v>1856</v>
      </c>
      <c r="I262" s="157">
        <f>[1]Ukraine!$G$260</f>
        <v>22120</v>
      </c>
      <c r="J262" s="157">
        <f>[1]Ukraine!$H$260</f>
        <v>21627</v>
      </c>
      <c r="K262" s="157">
        <f>[1]Ukraine!$I$260</f>
        <v>50566404</v>
      </c>
      <c r="L262" s="157">
        <f>[1]Ukraine!$J$260</f>
        <v>886230</v>
      </c>
      <c r="M262" s="11"/>
      <c r="N262" s="33" t="s">
        <v>986</v>
      </c>
      <c r="O262" s="36">
        <v>64.900000000000006</v>
      </c>
      <c r="P262" s="35" t="s">
        <v>533</v>
      </c>
      <c r="Q262" s="157">
        <f>[2]Ukraine!$F$260</f>
        <v>2063</v>
      </c>
      <c r="R262" s="157">
        <f>[2]Ukraine!$G$260</f>
        <v>21788</v>
      </c>
      <c r="S262" s="157">
        <f>[2]Ukraine!$H$260</f>
        <v>21315</v>
      </c>
      <c r="T262" s="157">
        <f>[2]Ukraine!$I$260</f>
        <v>12051927.699999999</v>
      </c>
      <c r="U262" s="157">
        <f>[2]Ukraine!$J$260</f>
        <v>826694.8</v>
      </c>
      <c r="V262" s="11"/>
      <c r="W262" s="36" t="s">
        <v>1331</v>
      </c>
      <c r="X262" s="36">
        <v>64.900000000000006</v>
      </c>
      <c r="Y262" s="36" t="s">
        <v>533</v>
      </c>
      <c r="Z262" s="157">
        <f>[3]Ukraine!$F$260</f>
        <v>1854</v>
      </c>
      <c r="AA262" s="157">
        <f>[3]Ukraine!$G$260</f>
        <v>22908</v>
      </c>
      <c r="AB262" s="157">
        <f>[3]Ukraine!$H$260</f>
        <v>22490</v>
      </c>
      <c r="AC262" s="157">
        <f>[3]Ukraine!$I$260</f>
        <v>11971535.1</v>
      </c>
      <c r="AD262" s="157">
        <f>[3]Ukraine!$J$260</f>
        <v>919843.8</v>
      </c>
      <c r="AE262" s="11"/>
      <c r="AF262" s="37" t="s">
        <v>1331</v>
      </c>
      <c r="AG262" s="37">
        <v>64.900000000000006</v>
      </c>
      <c r="AH262" s="37" t="s">
        <v>533</v>
      </c>
      <c r="AI262" s="157">
        <f>[4]Ukraine!$F$260</f>
        <v>1898</v>
      </c>
      <c r="AJ262" s="157">
        <f>[4]Ukraine!$G$260</f>
        <v>20887</v>
      </c>
      <c r="AK262" s="157">
        <f>[4]Ukraine!$H$260</f>
        <v>20479</v>
      </c>
      <c r="AL262" s="157">
        <f>[4]Ukraine!$I$260</f>
        <v>21001443.800000001</v>
      </c>
      <c r="AM262" s="157">
        <f>[4]Ukraine!$J$260</f>
        <v>960217.9</v>
      </c>
      <c r="AN262" s="11"/>
      <c r="AO262" s="11" t="s">
        <v>1331</v>
      </c>
      <c r="AP262" s="11">
        <v>64.900000000000006</v>
      </c>
      <c r="AQ262" s="11" t="s">
        <v>533</v>
      </c>
      <c r="AR262" s="157">
        <f>[5]Ukraine!$F$260</f>
        <v>1819</v>
      </c>
      <c r="AS262" s="157">
        <f>[5]Ukraine!$G$260</f>
        <v>31292</v>
      </c>
      <c r="AT262" s="157">
        <f>[5]Ukraine!$H$260</f>
        <v>30988</v>
      </c>
      <c r="AU262" s="157">
        <f>[5]Ukraine!$I$260</f>
        <v>23413968.699999999</v>
      </c>
      <c r="AV262" s="157">
        <f>[5]Ukraine!$J$260</f>
        <v>1631152.9</v>
      </c>
      <c r="AW262" s="11"/>
      <c r="AX262" s="33" t="s">
        <v>1331</v>
      </c>
      <c r="AY262" s="33">
        <v>64.900000000000006</v>
      </c>
      <c r="AZ262" s="33" t="s">
        <v>533</v>
      </c>
      <c r="BA262" s="157">
        <f>[6]Ukraine!$F$260</f>
        <v>1928</v>
      </c>
      <c r="BB262" s="157">
        <f>[6]Ukraine!$G$260</f>
        <v>28525</v>
      </c>
      <c r="BC262" s="157">
        <f>[6]Ukraine!$H$260</f>
        <v>28195</v>
      </c>
      <c r="BD262" s="157">
        <f>[6]Ukraine!$I$260</f>
        <v>23082008.399999999</v>
      </c>
      <c r="BE262" s="157">
        <f>[6]Ukraine!$J$260</f>
        <v>2388629.5</v>
      </c>
      <c r="BG262" s="2">
        <v>64.900000000000006</v>
      </c>
      <c r="BH262" s="2" t="s">
        <v>533</v>
      </c>
      <c r="BI262" s="1">
        <f t="shared" ref="BI262:BI325" si="187">IF($A262&gt;=1,H262,"")</f>
        <v>1856</v>
      </c>
      <c r="BJ262" s="1">
        <f t="shared" ref="BJ262:BJ325" si="188">IF($A262&gt;=1,Q262,"")</f>
        <v>2063</v>
      </c>
      <c r="BK262" s="1">
        <f t="shared" ref="BK262:BK325" si="189">IF($A262&gt;=1,Z262,"")</f>
        <v>1854</v>
      </c>
      <c r="BL262" s="1">
        <f t="shared" ref="BL262:BL325" si="190">IF($A262&gt;=1,AI262,"")</f>
        <v>1898</v>
      </c>
      <c r="BM262" s="1">
        <f t="shared" ref="BM262:BM325" si="191">IF($A262&gt;=1,AR262,"")</f>
        <v>1819</v>
      </c>
      <c r="BN262" s="1">
        <f t="shared" ref="BN262:BN325" si="192">IF($A262&gt;=1,BA262,"")</f>
        <v>1928</v>
      </c>
      <c r="BP262" s="1">
        <f t="shared" si="163"/>
        <v>21627</v>
      </c>
      <c r="BQ262" s="1">
        <f t="shared" si="164"/>
        <v>21315</v>
      </c>
      <c r="BR262" s="1">
        <f t="shared" si="165"/>
        <v>22490</v>
      </c>
      <c r="BS262" s="1">
        <f t="shared" si="166"/>
        <v>20479</v>
      </c>
      <c r="BT262" s="1">
        <f t="shared" si="167"/>
        <v>30988</v>
      </c>
      <c r="BU262" s="1">
        <f t="shared" si="168"/>
        <v>28195</v>
      </c>
      <c r="BW262" s="40">
        <f t="shared" ref="BW262:BZ325" si="193">IF($A262=2,IF(ISNUMBER(BP262/BP$4),BP262/BP$4,""),"")</f>
        <v>2.9663838632668078E-3</v>
      </c>
      <c r="BX262" s="40">
        <f t="shared" si="193"/>
        <v>3.0381610993653286E-3</v>
      </c>
      <c r="BY262" s="40">
        <f t="shared" si="193"/>
        <v>3.631527080550952E-3</v>
      </c>
      <c r="BZ262" s="40">
        <f t="shared" si="193"/>
        <v>3.544232380082103E-3</v>
      </c>
      <c r="CA262" s="40">
        <f t="shared" si="180"/>
        <v>5.4232935955326961E-3</v>
      </c>
      <c r="CB262" s="40">
        <f t="shared" si="180"/>
        <v>4.933866588737415E-3</v>
      </c>
      <c r="CD262" s="10">
        <f t="shared" ref="CD262:CD325" si="194">IF($A262&gt;=1,L262,"")</f>
        <v>886230</v>
      </c>
      <c r="CE262" s="10">
        <f t="shared" ref="CE262:CE325" si="195">IF($A262&gt;=1,U262,"")</f>
        <v>826694.8</v>
      </c>
      <c r="CF262" s="10">
        <f t="shared" ref="CF262:CF325" si="196">IF($A262&gt;=1,AD262,"")</f>
        <v>919843.8</v>
      </c>
      <c r="CG262" s="10">
        <f t="shared" ref="CG262:CG325" si="197">IF($A262&gt;=1,AM262,"")</f>
        <v>960217.9</v>
      </c>
      <c r="CH262" s="10">
        <f t="shared" ref="CH262:CH325" si="198">IF($A262&gt;=1,AV262,"")</f>
        <v>1631152.9</v>
      </c>
      <c r="CI262" s="10">
        <f t="shared" ref="CI262:CI325" si="199">IF($A262&gt;=1,BE262,"")</f>
        <v>2388629.5</v>
      </c>
      <c r="CK262" s="40">
        <f t="shared" si="177"/>
        <v>3.3279176842559276E-3</v>
      </c>
      <c r="CL262" s="40">
        <f t="shared" si="177"/>
        <v>3.0631434205740226E-3</v>
      </c>
      <c r="CM262" s="40">
        <f t="shared" si="177"/>
        <v>3.5172909025789644E-3</v>
      </c>
      <c r="CN262" s="40">
        <f t="shared" si="174"/>
        <v>3.2461000438274499E-3</v>
      </c>
      <c r="CO262" s="40">
        <f t="shared" si="174"/>
        <v>4.5205412442792499E-3</v>
      </c>
      <c r="CP262" s="40">
        <f t="shared" si="174"/>
        <v>5.0524696063207284E-3</v>
      </c>
      <c r="CR262" s="9">
        <f t="shared" si="178"/>
        <v>40.977944236371201</v>
      </c>
      <c r="CS262" s="9">
        <f t="shared" si="178"/>
        <v>38.784649307999061</v>
      </c>
      <c r="CT262" s="9">
        <f t="shared" si="178"/>
        <v>40.900124499777682</v>
      </c>
      <c r="CU262" s="9">
        <f t="shared" si="175"/>
        <v>46.887929098100493</v>
      </c>
      <c r="CV262" s="9">
        <f t="shared" si="175"/>
        <v>52.638211565767392</v>
      </c>
      <c r="CW262" s="9">
        <f t="shared" si="175"/>
        <v>84.718194715375063</v>
      </c>
      <c r="CY262" s="9">
        <f t="shared" si="179"/>
        <v>112.18769510804213</v>
      </c>
      <c r="CZ262" s="9">
        <f t="shared" si="179"/>
        <v>100.82228428288128</v>
      </c>
      <c r="DA262" s="9">
        <f t="shared" si="179"/>
        <v>96.854321186704283</v>
      </c>
      <c r="DB262" s="9">
        <f t="shared" si="176"/>
        <v>91.588239588067111</v>
      </c>
      <c r="DC262" s="9">
        <f t="shared" si="176"/>
        <v>83.354167806864353</v>
      </c>
      <c r="DD262" s="9">
        <f t="shared" si="176"/>
        <v>102.4038553829982</v>
      </c>
      <c r="DF262" s="9">
        <f>IF($A262=2,IF(ISNUMBER(CR262/Ukraine!CR262),100*CR262/Ukraine!CR262,""),"")</f>
        <v>100.00000000000001</v>
      </c>
      <c r="DG262" s="9">
        <f>IF($A262=2,IF(ISNUMBER(CS262/Ukraine!CS262),100*CS262/Ukraine!CS262,""),"")</f>
        <v>100</v>
      </c>
      <c r="DH262" s="9">
        <f>IF($A262=2,IF(ISNUMBER(CT262/Ukraine!CT262),100*CT262/Ukraine!CT262,""),"")</f>
        <v>100</v>
      </c>
      <c r="DI262" s="9">
        <f>IF($A262=2,IF(ISNUMBER(CU262/Ukraine!CU262),100*CU262/Ukraine!CU262,""),"")</f>
        <v>100</v>
      </c>
      <c r="DJ262" s="9">
        <f>IF($A262=2,IF(ISNUMBER(CV262/Ukraine!CV262),100*CV262/Ukraine!CV262,""),"")</f>
        <v>100.00000000000001</v>
      </c>
      <c r="DK262" s="9">
        <f>IF($A262=2,IF(ISNUMBER(CW262/Ukraine!CW262),100*CW262/Ukraine!CW262,""),"")</f>
        <v>100</v>
      </c>
      <c r="DM262" s="40">
        <f t="shared" si="181"/>
        <v>-1.4426411430156771E-2</v>
      </c>
      <c r="DN262" s="40">
        <f t="shared" si="182"/>
        <v>5.5125498475252277E-2</v>
      </c>
      <c r="DO262" s="40">
        <f t="shared" si="183"/>
        <v>-8.9417518897287662E-2</v>
      </c>
      <c r="DP262" s="40">
        <f t="shared" si="184"/>
        <v>0.51315982225694623</v>
      </c>
      <c r="DQ262" s="40">
        <f t="shared" si="185"/>
        <v>-9.0131663869885137E-2</v>
      </c>
      <c r="DR262" s="40">
        <f t="shared" si="186"/>
        <v>0.30369445600406908</v>
      </c>
      <c r="DT262" s="40">
        <f t="shared" si="169"/>
        <v>-5.3523791133119225E-2</v>
      </c>
      <c r="DU262" s="40">
        <f t="shared" si="170"/>
        <v>5.4544136134352605E-2</v>
      </c>
      <c r="DV262" s="40">
        <f t="shared" si="171"/>
        <v>0.14640064477934178</v>
      </c>
      <c r="DW262" s="40">
        <f t="shared" si="172"/>
        <v>0.12263886629831666</v>
      </c>
      <c r="DX262" s="40">
        <f t="shared" si="173"/>
        <v>0.60944287800367603</v>
      </c>
      <c r="DY262" s="40">
        <f t="shared" ref="DY262:DY325" si="200">IF($A262=2,IF(ISNUMBER(CW262/CR262),CW262/CR262-1,IF(ISNUMBER(CW262/CS262),CW262/CS262-1,IF(ISNUMBER(CV262/CR262),CV262/CR262-1,""))),"")</f>
        <v>1.0674095856712329</v>
      </c>
    </row>
    <row r="263" spans="1:129" x14ac:dyDescent="0.2">
      <c r="A263" s="39">
        <f>'Industry selection'!C263</f>
        <v>1</v>
      </c>
      <c r="B263" s="2">
        <v>65</v>
      </c>
      <c r="C263" s="2" t="s">
        <v>535</v>
      </c>
      <c r="E263" s="30" t="s">
        <v>534</v>
      </c>
      <c r="F263" s="31">
        <v>65</v>
      </c>
      <c r="G263" s="32" t="s">
        <v>535</v>
      </c>
      <c r="H263" s="157">
        <f>[1]Ukraine!$F$261</f>
        <v>445</v>
      </c>
      <c r="I263" s="157">
        <f>[1]Ukraine!$G$261</f>
        <v>32257</v>
      </c>
      <c r="J263" s="157">
        <f>[1]Ukraine!$H$261</f>
        <v>32257</v>
      </c>
      <c r="K263" s="157">
        <f>[1]Ukraine!$I$261</f>
        <v>17492416.5</v>
      </c>
      <c r="L263" s="157">
        <f>[1]Ukraine!$J$261</f>
        <v>1472127.3</v>
      </c>
      <c r="M263" s="11"/>
      <c r="N263" s="33" t="s">
        <v>987</v>
      </c>
      <c r="O263" s="36">
        <v>65</v>
      </c>
      <c r="P263" s="35" t="s">
        <v>535</v>
      </c>
      <c r="Q263" s="157">
        <f>[2]Ukraine!$F$261</f>
        <v>462</v>
      </c>
      <c r="R263" s="157">
        <f>[2]Ukraine!$G$261</f>
        <v>27869</v>
      </c>
      <c r="S263" s="157">
        <f>[2]Ukraine!$H$261</f>
        <v>27869</v>
      </c>
      <c r="T263" s="157">
        <f>[2]Ukraine!$I$261</f>
        <v>20350848.100000001</v>
      </c>
      <c r="U263" s="157">
        <f>[2]Ukraine!$J$261</f>
        <v>1382011.5</v>
      </c>
      <c r="V263" s="11"/>
      <c r="W263" s="36" t="s">
        <v>1332</v>
      </c>
      <c r="X263" s="36">
        <v>65</v>
      </c>
      <c r="Y263" s="36" t="s">
        <v>535</v>
      </c>
      <c r="Z263" s="157">
        <f>[3]Ukraine!$F$261</f>
        <v>445</v>
      </c>
      <c r="AA263" s="157">
        <f>[3]Ukraine!$G$261</f>
        <v>28501</v>
      </c>
      <c r="AB263" s="157">
        <f>[3]Ukraine!$H$261</f>
        <v>28501</v>
      </c>
      <c r="AC263" s="157">
        <f>[3]Ukraine!$I$261</f>
        <v>15545708.199999999</v>
      </c>
      <c r="AD263" s="157">
        <f>[3]Ukraine!$J$261</f>
        <v>1369120.3</v>
      </c>
      <c r="AE263" s="11"/>
      <c r="AF263" s="37" t="s">
        <v>1332</v>
      </c>
      <c r="AG263" s="37">
        <v>65</v>
      </c>
      <c r="AH263" s="37" t="s">
        <v>535</v>
      </c>
      <c r="AI263" s="157">
        <f>[4]Ukraine!$F$261</f>
        <v>433</v>
      </c>
      <c r="AJ263" s="157">
        <f>[4]Ukraine!$G$261</f>
        <v>23804</v>
      </c>
      <c r="AK263" s="157">
        <f>[4]Ukraine!$H$261</f>
        <v>23804</v>
      </c>
      <c r="AL263" s="157">
        <f>[4]Ukraine!$I$261</f>
        <v>17041330.300000001</v>
      </c>
      <c r="AM263" s="157">
        <f>[4]Ukraine!$J$261</f>
        <v>1433464.8</v>
      </c>
      <c r="AN263" s="11"/>
      <c r="AO263" s="11" t="s">
        <v>1332</v>
      </c>
      <c r="AP263" s="11">
        <v>65</v>
      </c>
      <c r="AQ263" s="11" t="s">
        <v>535</v>
      </c>
      <c r="AR263" s="157">
        <f>[5]Ukraine!$F$261</f>
        <v>380</v>
      </c>
      <c r="AS263" s="157">
        <f>[5]Ukraine!$G$261</f>
        <v>23357</v>
      </c>
      <c r="AT263" s="157">
        <f>[5]Ukraine!$H$261</f>
        <v>23357</v>
      </c>
      <c r="AU263" s="157">
        <f>[5]Ukraine!$I$261</f>
        <v>20724192.199999999</v>
      </c>
      <c r="AV263" s="157">
        <f>[5]Ukraine!$J$261</f>
        <v>1628954.6</v>
      </c>
      <c r="AW263" s="11"/>
      <c r="AX263" s="33" t="s">
        <v>1332</v>
      </c>
      <c r="AY263" s="33">
        <v>65</v>
      </c>
      <c r="AZ263" s="33" t="s">
        <v>535</v>
      </c>
      <c r="BA263" s="157">
        <f>[6]Ukraine!$F$261</f>
        <v>368</v>
      </c>
      <c r="BB263" s="157">
        <f>[6]Ukraine!$G$261</f>
        <v>20137</v>
      </c>
      <c r="BC263" s="157">
        <f>[6]Ukraine!$H$261</f>
        <v>20137</v>
      </c>
      <c r="BD263" s="157">
        <f>[6]Ukraine!$I$261</f>
        <v>24368174.899999999</v>
      </c>
      <c r="BE263" s="157">
        <f>[6]Ukraine!$J$261</f>
        <v>1801760.6</v>
      </c>
      <c r="BG263" s="2">
        <v>65</v>
      </c>
      <c r="BH263" s="2" t="s">
        <v>535</v>
      </c>
      <c r="BI263" s="1">
        <f t="shared" si="187"/>
        <v>445</v>
      </c>
      <c r="BJ263" s="1">
        <f t="shared" si="188"/>
        <v>462</v>
      </c>
      <c r="BK263" s="1">
        <f t="shared" si="189"/>
        <v>445</v>
      </c>
      <c r="BL263" s="1">
        <f t="shared" si="190"/>
        <v>433</v>
      </c>
      <c r="BM263" s="1">
        <f t="shared" si="191"/>
        <v>380</v>
      </c>
      <c r="BN263" s="1">
        <f t="shared" si="192"/>
        <v>368</v>
      </c>
      <c r="BP263" s="1">
        <f t="shared" si="163"/>
        <v>32257</v>
      </c>
      <c r="BQ263" s="1">
        <f t="shared" si="164"/>
        <v>27869</v>
      </c>
      <c r="BR263" s="1">
        <f t="shared" si="165"/>
        <v>28501</v>
      </c>
      <c r="BS263" s="1">
        <f t="shared" si="166"/>
        <v>23804</v>
      </c>
      <c r="BT263" s="1">
        <f t="shared" si="167"/>
        <v>23357</v>
      </c>
      <c r="BU263" s="1">
        <f t="shared" si="168"/>
        <v>20137</v>
      </c>
      <c r="BW263" s="40" t="str">
        <f t="shared" si="193"/>
        <v/>
      </c>
      <c r="BX263" s="40" t="str">
        <f t="shared" si="193"/>
        <v/>
      </c>
      <c r="BY263" s="40" t="str">
        <f t="shared" si="193"/>
        <v/>
      </c>
      <c r="BZ263" s="40" t="str">
        <f t="shared" si="193"/>
        <v/>
      </c>
      <c r="CA263" s="40" t="str">
        <f t="shared" si="180"/>
        <v/>
      </c>
      <c r="CB263" s="40" t="str">
        <f t="shared" si="180"/>
        <v/>
      </c>
      <c r="CD263" s="10">
        <f t="shared" si="194"/>
        <v>1472127.3</v>
      </c>
      <c r="CE263" s="10">
        <f t="shared" si="195"/>
        <v>1382011.5</v>
      </c>
      <c r="CF263" s="10">
        <f t="shared" si="196"/>
        <v>1369120.3</v>
      </c>
      <c r="CG263" s="10">
        <f t="shared" si="197"/>
        <v>1433464.8</v>
      </c>
      <c r="CH263" s="10">
        <f t="shared" si="198"/>
        <v>1628954.6</v>
      </c>
      <c r="CI263" s="10">
        <f t="shared" si="199"/>
        <v>1801760.6</v>
      </c>
      <c r="CK263" s="40" t="str">
        <f t="shared" si="177"/>
        <v/>
      </c>
      <c r="CL263" s="40" t="str">
        <f t="shared" si="177"/>
        <v/>
      </c>
      <c r="CM263" s="40" t="str">
        <f t="shared" si="177"/>
        <v/>
      </c>
      <c r="CN263" s="40" t="str">
        <f t="shared" si="174"/>
        <v/>
      </c>
      <c r="CO263" s="40" t="str">
        <f t="shared" si="174"/>
        <v/>
      </c>
      <c r="CP263" s="40" t="str">
        <f t="shared" si="174"/>
        <v/>
      </c>
      <c r="CR263" s="9" t="str">
        <f t="shared" si="178"/>
        <v/>
      </c>
      <c r="CS263" s="9" t="str">
        <f t="shared" si="178"/>
        <v/>
      </c>
      <c r="CT263" s="9" t="str">
        <f t="shared" si="178"/>
        <v/>
      </c>
      <c r="CU263" s="9" t="str">
        <f t="shared" si="175"/>
        <v/>
      </c>
      <c r="CV263" s="9" t="str">
        <f t="shared" si="175"/>
        <v/>
      </c>
      <c r="CW263" s="9" t="str">
        <f t="shared" si="175"/>
        <v/>
      </c>
      <c r="CY263" s="9" t="str">
        <f t="shared" si="179"/>
        <v/>
      </c>
      <c r="CZ263" s="9" t="str">
        <f t="shared" si="179"/>
        <v/>
      </c>
      <c r="DA263" s="9" t="str">
        <f t="shared" si="179"/>
        <v/>
      </c>
      <c r="DB263" s="9" t="str">
        <f t="shared" si="176"/>
        <v/>
      </c>
      <c r="DC263" s="9" t="str">
        <f t="shared" si="176"/>
        <v/>
      </c>
      <c r="DD263" s="9" t="str">
        <f t="shared" si="176"/>
        <v/>
      </c>
      <c r="DF263" s="9" t="str">
        <f>IF($A263=2,IF(ISNUMBER(CR263/Ukraine!CR263),100*CR263/Ukraine!CR263,""),"")</f>
        <v/>
      </c>
      <c r="DG263" s="9" t="str">
        <f>IF($A263=2,IF(ISNUMBER(CS263/Ukraine!CS263),100*CS263/Ukraine!CS263,""),"")</f>
        <v/>
      </c>
      <c r="DH263" s="9" t="str">
        <f>IF($A263=2,IF(ISNUMBER(CT263/Ukraine!CT263),100*CT263/Ukraine!CT263,""),"")</f>
        <v/>
      </c>
      <c r="DI263" s="9" t="str">
        <f>IF($A263=2,IF(ISNUMBER(CU263/Ukraine!CU263),100*CU263/Ukraine!CU263,""),"")</f>
        <v/>
      </c>
      <c r="DJ263" s="9" t="str">
        <f>IF($A263=2,IF(ISNUMBER(CV263/Ukraine!CV263),100*CV263/Ukraine!CV263,""),"")</f>
        <v/>
      </c>
      <c r="DK263" s="9" t="str">
        <f>IF($A263=2,IF(ISNUMBER(CW263/Ukraine!CW263),100*CW263/Ukraine!CW263,""),"")</f>
        <v/>
      </c>
      <c r="DM263" s="40" t="str">
        <f t="shared" si="181"/>
        <v/>
      </c>
      <c r="DN263" s="40" t="str">
        <f t="shared" si="182"/>
        <v/>
      </c>
      <c r="DO263" s="40" t="str">
        <f t="shared" si="183"/>
        <v/>
      </c>
      <c r="DP263" s="40" t="str">
        <f t="shared" si="184"/>
        <v/>
      </c>
      <c r="DQ263" s="40" t="str">
        <f t="shared" si="185"/>
        <v/>
      </c>
      <c r="DR263" s="40" t="str">
        <f t="shared" si="186"/>
        <v/>
      </c>
      <c r="DT263" s="40" t="str">
        <f t="shared" si="169"/>
        <v/>
      </c>
      <c r="DU263" s="40" t="str">
        <f t="shared" si="170"/>
        <v/>
      </c>
      <c r="DV263" s="40" t="str">
        <f t="shared" si="171"/>
        <v/>
      </c>
      <c r="DW263" s="40" t="str">
        <f t="shared" si="172"/>
        <v/>
      </c>
      <c r="DX263" s="40" t="str">
        <f t="shared" si="173"/>
        <v/>
      </c>
      <c r="DY263" s="40" t="str">
        <f t="shared" si="200"/>
        <v/>
      </c>
    </row>
    <row r="264" spans="1:129" x14ac:dyDescent="0.2">
      <c r="A264" s="39">
        <f>'Industry selection'!C264</f>
        <v>1</v>
      </c>
      <c r="B264" s="2">
        <v>65.099999999999994</v>
      </c>
      <c r="C264" s="2" t="s">
        <v>537</v>
      </c>
      <c r="E264" s="30" t="s">
        <v>536</v>
      </c>
      <c r="F264" s="31">
        <v>65.099999999999994</v>
      </c>
      <c r="G264" s="32" t="s">
        <v>537</v>
      </c>
      <c r="H264" s="157">
        <f>[1]Ukraine!$F$262</f>
        <v>430</v>
      </c>
      <c r="I264" s="157">
        <f>[1]Ukraine!$G$262</f>
        <v>32205</v>
      </c>
      <c r="J264" s="157">
        <f>[1]Ukraine!$H$262</f>
        <v>32205</v>
      </c>
      <c r="K264" s="157">
        <f>[1]Ukraine!$I$262</f>
        <v>17490691.199999999</v>
      </c>
      <c r="L264" s="157">
        <f>[1]Ukraine!$J$262</f>
        <v>1471093.3</v>
      </c>
      <c r="M264" s="11"/>
      <c r="N264" s="33" t="s">
        <v>988</v>
      </c>
      <c r="O264" s="36">
        <v>65.099999999999994</v>
      </c>
      <c r="P264" s="35" t="s">
        <v>537</v>
      </c>
      <c r="Q264" s="157">
        <f>[2]Ukraine!$F$262</f>
        <v>419</v>
      </c>
      <c r="R264" s="157">
        <f>[2]Ukraine!$G$262</f>
        <v>27726</v>
      </c>
      <c r="S264" s="157">
        <f>[2]Ukraine!$H$262</f>
        <v>27726</v>
      </c>
      <c r="T264" s="157">
        <f>[2]Ukraine!$I$262</f>
        <v>20210395.5</v>
      </c>
      <c r="U264" s="157">
        <f>[2]Ukraine!$J$262</f>
        <v>1376976.2</v>
      </c>
      <c r="V264" s="11"/>
      <c r="W264" s="36" t="s">
        <v>1333</v>
      </c>
      <c r="X264" s="36">
        <v>65.099999999999994</v>
      </c>
      <c r="Y264" s="36" t="s">
        <v>537</v>
      </c>
      <c r="Z264" s="157">
        <f>[3]Ukraine!$F$262</f>
        <v>391</v>
      </c>
      <c r="AA264" s="157">
        <f>[3]Ukraine!$G$262</f>
        <v>28409</v>
      </c>
      <c r="AB264" s="157">
        <f>[3]Ukraine!$H$262</f>
        <v>28409</v>
      </c>
      <c r="AC264" s="157">
        <f>[3]Ukraine!$I$262</f>
        <v>15517494.199999999</v>
      </c>
      <c r="AD264" s="157">
        <f>[3]Ukraine!$J$262</f>
        <v>1364834.5</v>
      </c>
      <c r="AE264" s="11"/>
      <c r="AF264" s="37" t="s">
        <v>1333</v>
      </c>
      <c r="AG264" s="37">
        <v>65.099999999999994</v>
      </c>
      <c r="AH264" s="37" t="s">
        <v>537</v>
      </c>
      <c r="AI264" s="157">
        <f>[4]Ukraine!$F$262</f>
        <v>373</v>
      </c>
      <c r="AJ264" s="157">
        <f>[4]Ukraine!$G$262</f>
        <v>23773</v>
      </c>
      <c r="AK264" s="157">
        <f>[4]Ukraine!$H$262</f>
        <v>23773</v>
      </c>
      <c r="AL264" s="157">
        <f>[4]Ukraine!$I$262</f>
        <v>17034657.399999999</v>
      </c>
      <c r="AM264" s="157">
        <f>[4]Ukraine!$J$262</f>
        <v>1431376.7</v>
      </c>
      <c r="AN264" s="11"/>
      <c r="AO264" s="11" t="s">
        <v>1333</v>
      </c>
      <c r="AP264" s="11">
        <v>65.099999999999994</v>
      </c>
      <c r="AQ264" s="11" t="s">
        <v>537</v>
      </c>
      <c r="AR264" s="157">
        <f>[5]Ukraine!$F$262</f>
        <v>323</v>
      </c>
      <c r="AS264" s="157">
        <f>[5]Ukraine!$G$262</f>
        <v>23320</v>
      </c>
      <c r="AT264" s="157">
        <f>[5]Ukraine!$H$262</f>
        <v>23320</v>
      </c>
      <c r="AU264" s="157">
        <f>[5]Ukraine!$I$262</f>
        <v>20714154.600000001</v>
      </c>
      <c r="AV264" s="157">
        <f>[5]Ukraine!$J$262</f>
        <v>1626143.2</v>
      </c>
      <c r="AW264" s="11"/>
      <c r="AX264" s="33" t="s">
        <v>1333</v>
      </c>
      <c r="AY264" s="33">
        <v>65.099999999999994</v>
      </c>
      <c r="AZ264" s="33" t="s">
        <v>537</v>
      </c>
      <c r="BA264" s="157">
        <f>[6]Ukraine!$F$262</f>
        <v>313</v>
      </c>
      <c r="BB264" s="157">
        <f>[6]Ukraine!$G$262</f>
        <v>20098</v>
      </c>
      <c r="BC264" s="157">
        <f>[6]Ukraine!$H$262</f>
        <v>20098</v>
      </c>
      <c r="BD264" s="157">
        <f>[6]Ukraine!$I$262</f>
        <v>24357231.899999999</v>
      </c>
      <c r="BE264" s="157">
        <f>[6]Ukraine!$J$262</f>
        <v>1798379.2</v>
      </c>
      <c r="BG264" s="2">
        <v>65.099999999999994</v>
      </c>
      <c r="BH264" s="2" t="s">
        <v>537</v>
      </c>
      <c r="BI264" s="1">
        <f t="shared" si="187"/>
        <v>430</v>
      </c>
      <c r="BJ264" s="1">
        <f t="shared" si="188"/>
        <v>419</v>
      </c>
      <c r="BK264" s="1">
        <f t="shared" si="189"/>
        <v>391</v>
      </c>
      <c r="BL264" s="1">
        <f t="shared" si="190"/>
        <v>373</v>
      </c>
      <c r="BM264" s="1">
        <f t="shared" si="191"/>
        <v>323</v>
      </c>
      <c r="BN264" s="1">
        <f t="shared" si="192"/>
        <v>313</v>
      </c>
      <c r="BP264" s="1">
        <f t="shared" ref="BP264:BP327" si="201">IF($A264&gt;=1,J264,"")</f>
        <v>32205</v>
      </c>
      <c r="BQ264" s="1">
        <f t="shared" ref="BQ264:BQ327" si="202">IF($A264&gt;=1,S264,"")</f>
        <v>27726</v>
      </c>
      <c r="BR264" s="1">
        <f t="shared" ref="BR264:BR327" si="203">IF($A264&gt;=1,AB264,"")</f>
        <v>28409</v>
      </c>
      <c r="BS264" s="1">
        <f t="shared" ref="BS264:BS327" si="204">IF($A264&gt;=1,AK264,"")</f>
        <v>23773</v>
      </c>
      <c r="BT264" s="1">
        <f t="shared" ref="BT264:BT327" si="205">IF($A264&gt;=1,AT264,"")</f>
        <v>23320</v>
      </c>
      <c r="BU264" s="1">
        <f t="shared" ref="BU264:BU327" si="206">IF($A264&gt;=1,BC264,"")</f>
        <v>20098</v>
      </c>
      <c r="BW264" s="40" t="str">
        <f t="shared" si="193"/>
        <v/>
      </c>
      <c r="BX264" s="40" t="str">
        <f t="shared" si="193"/>
        <v/>
      </c>
      <c r="BY264" s="40" t="str">
        <f t="shared" si="193"/>
        <v/>
      </c>
      <c r="BZ264" s="40" t="str">
        <f t="shared" si="193"/>
        <v/>
      </c>
      <c r="CA264" s="40" t="str">
        <f t="shared" si="180"/>
        <v/>
      </c>
      <c r="CB264" s="40" t="str">
        <f t="shared" si="180"/>
        <v/>
      </c>
      <c r="CD264" s="10">
        <f t="shared" si="194"/>
        <v>1471093.3</v>
      </c>
      <c r="CE264" s="10">
        <f t="shared" si="195"/>
        <v>1376976.2</v>
      </c>
      <c r="CF264" s="10">
        <f t="shared" si="196"/>
        <v>1364834.5</v>
      </c>
      <c r="CG264" s="10">
        <f t="shared" si="197"/>
        <v>1431376.7</v>
      </c>
      <c r="CH264" s="10">
        <f t="shared" si="198"/>
        <v>1626143.2</v>
      </c>
      <c r="CI264" s="10">
        <f t="shared" si="199"/>
        <v>1798379.2</v>
      </c>
      <c r="CK264" s="40" t="str">
        <f t="shared" si="177"/>
        <v/>
      </c>
      <c r="CL264" s="40" t="str">
        <f t="shared" si="177"/>
        <v/>
      </c>
      <c r="CM264" s="40" t="str">
        <f t="shared" si="177"/>
        <v/>
      </c>
      <c r="CN264" s="40" t="str">
        <f t="shared" si="174"/>
        <v/>
      </c>
      <c r="CO264" s="40" t="str">
        <f t="shared" si="174"/>
        <v/>
      </c>
      <c r="CP264" s="40" t="str">
        <f t="shared" si="174"/>
        <v/>
      </c>
      <c r="CR264" s="9" t="str">
        <f t="shared" si="178"/>
        <v/>
      </c>
      <c r="CS264" s="9" t="str">
        <f t="shared" si="178"/>
        <v/>
      </c>
      <c r="CT264" s="9" t="str">
        <f t="shared" si="178"/>
        <v/>
      </c>
      <c r="CU264" s="9" t="str">
        <f t="shared" si="175"/>
        <v/>
      </c>
      <c r="CV264" s="9" t="str">
        <f t="shared" si="175"/>
        <v/>
      </c>
      <c r="CW264" s="9" t="str">
        <f t="shared" si="175"/>
        <v/>
      </c>
      <c r="CY264" s="9" t="str">
        <f t="shared" si="179"/>
        <v/>
      </c>
      <c r="CZ264" s="9" t="str">
        <f t="shared" si="179"/>
        <v/>
      </c>
      <c r="DA264" s="9" t="str">
        <f t="shared" si="179"/>
        <v/>
      </c>
      <c r="DB264" s="9" t="str">
        <f t="shared" si="176"/>
        <v/>
      </c>
      <c r="DC264" s="9" t="str">
        <f t="shared" si="176"/>
        <v/>
      </c>
      <c r="DD264" s="9" t="str">
        <f t="shared" si="176"/>
        <v/>
      </c>
      <c r="DF264" s="9" t="str">
        <f>IF($A264=2,IF(ISNUMBER(CR264/Ukraine!CR264),100*CR264/Ukraine!CR264,""),"")</f>
        <v/>
      </c>
      <c r="DG264" s="9" t="str">
        <f>IF($A264=2,IF(ISNUMBER(CS264/Ukraine!CS264),100*CS264/Ukraine!CS264,""),"")</f>
        <v/>
      </c>
      <c r="DH264" s="9" t="str">
        <f>IF($A264=2,IF(ISNUMBER(CT264/Ukraine!CT264),100*CT264/Ukraine!CT264,""),"")</f>
        <v/>
      </c>
      <c r="DI264" s="9" t="str">
        <f>IF($A264=2,IF(ISNUMBER(CU264/Ukraine!CU264),100*CU264/Ukraine!CU264,""),"")</f>
        <v/>
      </c>
      <c r="DJ264" s="9" t="str">
        <f>IF($A264=2,IF(ISNUMBER(CV264/Ukraine!CV264),100*CV264/Ukraine!CV264,""),"")</f>
        <v/>
      </c>
      <c r="DK264" s="9" t="str">
        <f>IF($A264=2,IF(ISNUMBER(CW264/Ukraine!CW264),100*CW264/Ukraine!CW264,""),"")</f>
        <v/>
      </c>
      <c r="DM264" s="40" t="str">
        <f t="shared" si="181"/>
        <v/>
      </c>
      <c r="DN264" s="40" t="str">
        <f t="shared" si="182"/>
        <v/>
      </c>
      <c r="DO264" s="40" t="str">
        <f t="shared" si="183"/>
        <v/>
      </c>
      <c r="DP264" s="40" t="str">
        <f t="shared" si="184"/>
        <v/>
      </c>
      <c r="DQ264" s="40" t="str">
        <f t="shared" si="185"/>
        <v/>
      </c>
      <c r="DR264" s="40" t="str">
        <f t="shared" si="186"/>
        <v/>
      </c>
      <c r="DT264" s="40" t="str">
        <f t="shared" ref="DT264:DT327" si="207">IF($A264=2,IF(ISNUMBER(CS264/CR264),CS264/CR264-1,""),"")</f>
        <v/>
      </c>
      <c r="DU264" s="40" t="str">
        <f t="shared" ref="DU264:DU327" si="208">IF($A264=2,IF(ISNUMBER(CT264/CS264),CT264/CS264-1,""),"")</f>
        <v/>
      </c>
      <c r="DV264" s="40" t="str">
        <f t="shared" ref="DV264:DV327" si="209">IF($A264=2,IF(ISNUMBER(CU264/CT264),CU264/CT264-1,""),"")</f>
        <v/>
      </c>
      <c r="DW264" s="40" t="str">
        <f t="shared" ref="DW264:DW327" si="210">IF($A264=2,IF(ISNUMBER(CV264/CU264),CV264/CU264-1,""),"")</f>
        <v/>
      </c>
      <c r="DX264" s="40" t="str">
        <f t="shared" ref="DX264:DX327" si="211">IF($A264=2,IF(ISNUMBER(CW264/CV264),CW264/CV264-1,""),"")</f>
        <v/>
      </c>
      <c r="DY264" s="40" t="str">
        <f t="shared" si="200"/>
        <v/>
      </c>
    </row>
    <row r="265" spans="1:129" x14ac:dyDescent="0.2">
      <c r="A265" s="39">
        <f>'Industry selection'!C265</f>
        <v>1</v>
      </c>
      <c r="B265" s="2">
        <v>65.2</v>
      </c>
      <c r="C265" s="2" t="s">
        <v>539</v>
      </c>
      <c r="E265" s="30" t="s">
        <v>538</v>
      </c>
      <c r="F265" s="31">
        <v>65.2</v>
      </c>
      <c r="G265" s="32" t="s">
        <v>539</v>
      </c>
      <c r="H265" s="157">
        <f>[1]Ukraine!$F$263</f>
        <v>1</v>
      </c>
      <c r="I265" s="157" t="str">
        <f>[1]Ukraine!$G$263</f>
        <v>к</v>
      </c>
      <c r="J265" s="157" t="str">
        <f>[1]Ukraine!$H$263</f>
        <v>к</v>
      </c>
      <c r="K265" s="157" t="str">
        <f>[1]Ukraine!$I$263</f>
        <v>к</v>
      </c>
      <c r="L265" s="157" t="str">
        <f>[1]Ukraine!$J$263</f>
        <v>к</v>
      </c>
      <c r="M265" s="11"/>
      <c r="N265" s="33" t="s">
        <v>989</v>
      </c>
      <c r="O265" s="36">
        <v>65.2</v>
      </c>
      <c r="P265" s="35" t="s">
        <v>539</v>
      </c>
      <c r="Q265" s="157">
        <f>[2]Ukraine!$F$263</f>
        <v>4</v>
      </c>
      <c r="R265" s="157">
        <f>[2]Ukraine!$G$263</f>
        <v>95</v>
      </c>
      <c r="S265" s="157">
        <f>[2]Ukraine!$H$263</f>
        <v>95</v>
      </c>
      <c r="T265" s="157">
        <f>[2]Ukraine!$I$263</f>
        <v>23964.6</v>
      </c>
      <c r="U265" s="157">
        <f>[2]Ukraine!$J$263</f>
        <v>3391.6</v>
      </c>
      <c r="V265" s="11"/>
      <c r="W265" s="36" t="s">
        <v>1334</v>
      </c>
      <c r="X265" s="36">
        <v>65.2</v>
      </c>
      <c r="Y265" s="36" t="s">
        <v>539</v>
      </c>
      <c r="Z265" s="157">
        <f>[3]Ukraine!$F$263</f>
        <v>5</v>
      </c>
      <c r="AA265" s="157">
        <f>[3]Ukraine!$G$263</f>
        <v>71</v>
      </c>
      <c r="AB265" s="157">
        <f>[3]Ukraine!$H$263</f>
        <v>71</v>
      </c>
      <c r="AC265" s="157">
        <f>[3]Ukraine!$I$263</f>
        <v>8301</v>
      </c>
      <c r="AD265" s="157">
        <f>[3]Ukraine!$J$263</f>
        <v>2710.4</v>
      </c>
      <c r="AE265" s="11"/>
      <c r="AF265" s="37" t="s">
        <v>1334</v>
      </c>
      <c r="AG265" s="37">
        <v>65.2</v>
      </c>
      <c r="AH265" s="37" t="s">
        <v>539</v>
      </c>
      <c r="AI265" s="157">
        <f>[4]Ukraine!$F$263</f>
        <v>3</v>
      </c>
      <c r="AJ265" s="157">
        <f>[4]Ukraine!$G$263</f>
        <v>8</v>
      </c>
      <c r="AK265" s="157">
        <f>[4]Ukraine!$H$263</f>
        <v>8</v>
      </c>
      <c r="AL265" s="157" t="str">
        <f>[4]Ukraine!$I$263</f>
        <v>к</v>
      </c>
      <c r="AM265" s="157" t="str">
        <f>[4]Ukraine!$J$263</f>
        <v>к</v>
      </c>
      <c r="AN265" s="11"/>
      <c r="AO265" s="11" t="s">
        <v>1334</v>
      </c>
      <c r="AP265" s="11">
        <v>65.2</v>
      </c>
      <c r="AQ265" s="11" t="s">
        <v>539</v>
      </c>
      <c r="AR265" s="157">
        <f>[5]Ukraine!$F$263</f>
        <v>3</v>
      </c>
      <c r="AS265" s="157" t="str">
        <f>[5]Ukraine!$G$263</f>
        <v>к</v>
      </c>
      <c r="AT265" s="157" t="str">
        <f>[5]Ukraine!$H$263</f>
        <v>к</v>
      </c>
      <c r="AU265" s="157" t="str">
        <f>[5]Ukraine!$I$263</f>
        <v>к</v>
      </c>
      <c r="AV265" s="157" t="str">
        <f>[5]Ukraine!$J$263</f>
        <v>к</v>
      </c>
      <c r="AW265" s="11"/>
      <c r="AX265" s="33" t="s">
        <v>1334</v>
      </c>
      <c r="AY265" s="33">
        <v>65.2</v>
      </c>
      <c r="AZ265" s="33" t="s">
        <v>539</v>
      </c>
      <c r="BA265" s="157">
        <f>[6]Ukraine!$F$263</f>
        <v>3</v>
      </c>
      <c r="BB265" s="157" t="str">
        <f>[6]Ukraine!$G$263</f>
        <v>к</v>
      </c>
      <c r="BC265" s="157" t="str">
        <f>[6]Ukraine!$H$263</f>
        <v>к</v>
      </c>
      <c r="BD265" s="157" t="str">
        <f>[6]Ukraine!$I$263</f>
        <v>к</v>
      </c>
      <c r="BE265" s="157">
        <f>[6]Ukraine!$J$263</f>
        <v>382</v>
      </c>
      <c r="BG265" s="2">
        <v>65.2</v>
      </c>
      <c r="BH265" s="2" t="s">
        <v>539</v>
      </c>
      <c r="BI265" s="1">
        <f t="shared" si="187"/>
        <v>1</v>
      </c>
      <c r="BJ265" s="1">
        <f t="shared" si="188"/>
        <v>4</v>
      </c>
      <c r="BK265" s="1">
        <f t="shared" si="189"/>
        <v>5</v>
      </c>
      <c r="BL265" s="1">
        <f t="shared" si="190"/>
        <v>3</v>
      </c>
      <c r="BM265" s="1">
        <f t="shared" si="191"/>
        <v>3</v>
      </c>
      <c r="BN265" s="1">
        <f t="shared" si="192"/>
        <v>3</v>
      </c>
      <c r="BP265" s="1" t="str">
        <f t="shared" si="201"/>
        <v>к</v>
      </c>
      <c r="BQ265" s="1">
        <f t="shared" si="202"/>
        <v>95</v>
      </c>
      <c r="BR265" s="1">
        <f t="shared" si="203"/>
        <v>71</v>
      </c>
      <c r="BS265" s="1">
        <f t="shared" si="204"/>
        <v>8</v>
      </c>
      <c r="BT265" s="1" t="str">
        <f t="shared" si="205"/>
        <v>к</v>
      </c>
      <c r="BU265" s="1" t="str">
        <f t="shared" si="206"/>
        <v>к</v>
      </c>
      <c r="BW265" s="40" t="str">
        <f t="shared" si="193"/>
        <v/>
      </c>
      <c r="BX265" s="40" t="str">
        <f t="shared" si="193"/>
        <v/>
      </c>
      <c r="BY265" s="40" t="str">
        <f t="shared" si="193"/>
        <v/>
      </c>
      <c r="BZ265" s="40" t="str">
        <f t="shared" si="193"/>
        <v/>
      </c>
      <c r="CA265" s="40" t="str">
        <f t="shared" si="180"/>
        <v/>
      </c>
      <c r="CB265" s="40" t="str">
        <f t="shared" si="180"/>
        <v/>
      </c>
      <c r="CD265" s="10" t="str">
        <f t="shared" si="194"/>
        <v>к</v>
      </c>
      <c r="CE265" s="10">
        <f t="shared" si="195"/>
        <v>3391.6</v>
      </c>
      <c r="CF265" s="10">
        <f t="shared" si="196"/>
        <v>2710.4</v>
      </c>
      <c r="CG265" s="10" t="str">
        <f t="shared" si="197"/>
        <v>к</v>
      </c>
      <c r="CH265" s="10" t="str">
        <f t="shared" si="198"/>
        <v>к</v>
      </c>
      <c r="CI265" s="10">
        <f t="shared" si="199"/>
        <v>382</v>
      </c>
      <c r="CK265" s="40" t="str">
        <f t="shared" si="177"/>
        <v/>
      </c>
      <c r="CL265" s="40" t="str">
        <f t="shared" si="177"/>
        <v/>
      </c>
      <c r="CM265" s="40" t="str">
        <f t="shared" si="177"/>
        <v/>
      </c>
      <c r="CN265" s="40" t="str">
        <f t="shared" si="174"/>
        <v/>
      </c>
      <c r="CO265" s="40" t="str">
        <f t="shared" si="174"/>
        <v/>
      </c>
      <c r="CP265" s="40" t="str">
        <f t="shared" si="174"/>
        <v/>
      </c>
      <c r="CR265" s="9" t="str">
        <f t="shared" si="178"/>
        <v/>
      </c>
      <c r="CS265" s="9" t="str">
        <f t="shared" si="178"/>
        <v/>
      </c>
      <c r="CT265" s="9" t="str">
        <f t="shared" si="178"/>
        <v/>
      </c>
      <c r="CU265" s="9" t="str">
        <f t="shared" si="175"/>
        <v/>
      </c>
      <c r="CV265" s="9" t="str">
        <f t="shared" si="175"/>
        <v/>
      </c>
      <c r="CW265" s="9" t="str">
        <f t="shared" si="175"/>
        <v/>
      </c>
      <c r="CY265" s="9" t="str">
        <f t="shared" si="179"/>
        <v/>
      </c>
      <c r="CZ265" s="9" t="str">
        <f t="shared" si="179"/>
        <v/>
      </c>
      <c r="DA265" s="9" t="str">
        <f t="shared" si="179"/>
        <v/>
      </c>
      <c r="DB265" s="9" t="str">
        <f t="shared" si="176"/>
        <v/>
      </c>
      <c r="DC265" s="9" t="str">
        <f t="shared" si="176"/>
        <v/>
      </c>
      <c r="DD265" s="9" t="str">
        <f t="shared" si="176"/>
        <v/>
      </c>
      <c r="DF265" s="9" t="str">
        <f>IF($A265=2,IF(ISNUMBER(CR265/Ukraine!CR265),100*CR265/Ukraine!CR265,""),"")</f>
        <v/>
      </c>
      <c r="DG265" s="9" t="str">
        <f>IF($A265=2,IF(ISNUMBER(CS265/Ukraine!CS265),100*CS265/Ukraine!CS265,""),"")</f>
        <v/>
      </c>
      <c r="DH265" s="9" t="str">
        <f>IF($A265=2,IF(ISNUMBER(CT265/Ukraine!CT265),100*CT265/Ukraine!CT265,""),"")</f>
        <v/>
      </c>
      <c r="DI265" s="9" t="str">
        <f>IF($A265=2,IF(ISNUMBER(CU265/Ukraine!CU265),100*CU265/Ukraine!CU265,""),"")</f>
        <v/>
      </c>
      <c r="DJ265" s="9" t="str">
        <f>IF($A265=2,IF(ISNUMBER(CV265/Ukraine!CV265),100*CV265/Ukraine!CV265,""),"")</f>
        <v/>
      </c>
      <c r="DK265" s="9" t="str">
        <f>IF($A265=2,IF(ISNUMBER(CW265/Ukraine!CW265),100*CW265/Ukraine!CW265,""),"")</f>
        <v/>
      </c>
      <c r="DM265" s="40" t="str">
        <f t="shared" si="181"/>
        <v/>
      </c>
      <c r="DN265" s="40" t="str">
        <f t="shared" si="182"/>
        <v/>
      </c>
      <c r="DO265" s="40" t="str">
        <f t="shared" si="183"/>
        <v/>
      </c>
      <c r="DP265" s="40" t="str">
        <f t="shared" si="184"/>
        <v/>
      </c>
      <c r="DQ265" s="40" t="str">
        <f t="shared" si="185"/>
        <v/>
      </c>
      <c r="DR265" s="40" t="str">
        <f t="shared" si="186"/>
        <v/>
      </c>
      <c r="DT265" s="40" t="str">
        <f t="shared" si="207"/>
        <v/>
      </c>
      <c r="DU265" s="40" t="str">
        <f t="shared" si="208"/>
        <v/>
      </c>
      <c r="DV265" s="40" t="str">
        <f t="shared" si="209"/>
        <v/>
      </c>
      <c r="DW265" s="40" t="str">
        <f t="shared" si="210"/>
        <v/>
      </c>
      <c r="DX265" s="40" t="str">
        <f t="shared" si="211"/>
        <v/>
      </c>
      <c r="DY265" s="40" t="str">
        <f t="shared" si="200"/>
        <v/>
      </c>
    </row>
    <row r="266" spans="1:129" x14ac:dyDescent="0.2">
      <c r="A266" s="39">
        <f>'Industry selection'!C266</f>
        <v>1</v>
      </c>
      <c r="B266" s="2">
        <v>65.3</v>
      </c>
      <c r="C266" s="2" t="s">
        <v>541</v>
      </c>
      <c r="E266" s="30" t="s">
        <v>540</v>
      </c>
      <c r="F266" s="31">
        <v>65.3</v>
      </c>
      <c r="G266" s="32" t="s">
        <v>541</v>
      </c>
      <c r="H266" s="157">
        <f>[1]Ukraine!$F$264</f>
        <v>14</v>
      </c>
      <c r="I266" s="157" t="str">
        <f>[1]Ukraine!$G$264</f>
        <v>к</v>
      </c>
      <c r="J266" s="157" t="str">
        <f>[1]Ukraine!$H$264</f>
        <v>к</v>
      </c>
      <c r="K266" s="157" t="str">
        <f>[1]Ukraine!$I$264</f>
        <v>к</v>
      </c>
      <c r="L266" s="157" t="str">
        <f>[1]Ukraine!$J$264</f>
        <v>к</v>
      </c>
      <c r="M266" s="11"/>
      <c r="N266" s="33" t="s">
        <v>990</v>
      </c>
      <c r="O266" s="36">
        <v>65.3</v>
      </c>
      <c r="P266" s="35" t="s">
        <v>541</v>
      </c>
      <c r="Q266" s="157">
        <f>[2]Ukraine!$F$264</f>
        <v>39</v>
      </c>
      <c r="R266" s="157">
        <f>[2]Ukraine!$G$264</f>
        <v>48</v>
      </c>
      <c r="S266" s="157">
        <f>[2]Ukraine!$H$264</f>
        <v>48</v>
      </c>
      <c r="T266" s="157">
        <f>[2]Ukraine!$I$264</f>
        <v>116488</v>
      </c>
      <c r="U266" s="157">
        <f>[2]Ukraine!$J$264</f>
        <v>1643.7</v>
      </c>
      <c r="V266" s="11"/>
      <c r="W266" s="36" t="s">
        <v>1335</v>
      </c>
      <c r="X266" s="36">
        <v>65.3</v>
      </c>
      <c r="Y266" s="36" t="s">
        <v>541</v>
      </c>
      <c r="Z266" s="157">
        <f>[3]Ukraine!$F$264</f>
        <v>49</v>
      </c>
      <c r="AA266" s="157">
        <f>[3]Ukraine!$G$264</f>
        <v>21</v>
      </c>
      <c r="AB266" s="157">
        <f>[3]Ukraine!$H$264</f>
        <v>21</v>
      </c>
      <c r="AC266" s="157">
        <f>[3]Ukraine!$I$264</f>
        <v>19913</v>
      </c>
      <c r="AD266" s="157">
        <f>[3]Ukraine!$J$264</f>
        <v>1575.4</v>
      </c>
      <c r="AE266" s="11"/>
      <c r="AF266" s="37" t="s">
        <v>1335</v>
      </c>
      <c r="AG266" s="37">
        <v>65.3</v>
      </c>
      <c r="AH266" s="37" t="s">
        <v>541</v>
      </c>
      <c r="AI266" s="157">
        <f>[4]Ukraine!$F$264</f>
        <v>57</v>
      </c>
      <c r="AJ266" s="157">
        <f>[4]Ukraine!$G$264</f>
        <v>23</v>
      </c>
      <c r="AK266" s="157">
        <f>[4]Ukraine!$H$264</f>
        <v>23</v>
      </c>
      <c r="AL266" s="157" t="str">
        <f>[4]Ukraine!$I$264</f>
        <v>к</v>
      </c>
      <c r="AM266" s="157" t="str">
        <f>[4]Ukraine!$J$264</f>
        <v>к</v>
      </c>
      <c r="AN266" s="11"/>
      <c r="AO266" s="11" t="s">
        <v>1335</v>
      </c>
      <c r="AP266" s="11">
        <v>65.3</v>
      </c>
      <c r="AQ266" s="11" t="s">
        <v>541</v>
      </c>
      <c r="AR266" s="157">
        <f>[5]Ukraine!$F$264</f>
        <v>54</v>
      </c>
      <c r="AS266" s="157" t="str">
        <f>[5]Ukraine!$G$264</f>
        <v>к</v>
      </c>
      <c r="AT266" s="157" t="str">
        <f>[5]Ukraine!$H$264</f>
        <v>к</v>
      </c>
      <c r="AU266" s="157" t="str">
        <f>[5]Ukraine!$I$264</f>
        <v>к</v>
      </c>
      <c r="AV266" s="157" t="str">
        <f>[5]Ukraine!$J$264</f>
        <v>к</v>
      </c>
      <c r="AW266" s="11"/>
      <c r="AX266" s="33" t="s">
        <v>1335</v>
      </c>
      <c r="AY266" s="33">
        <v>65.3</v>
      </c>
      <c r="AZ266" s="33" t="s">
        <v>541</v>
      </c>
      <c r="BA266" s="157">
        <f>[6]Ukraine!$F$264</f>
        <v>52</v>
      </c>
      <c r="BB266" s="157" t="str">
        <f>[6]Ukraine!$G$264</f>
        <v>к</v>
      </c>
      <c r="BC266" s="157" t="str">
        <f>[6]Ukraine!$H$264</f>
        <v>к</v>
      </c>
      <c r="BD266" s="157" t="str">
        <f>[6]Ukraine!$I$264</f>
        <v>к</v>
      </c>
      <c r="BE266" s="157">
        <f>[6]Ukraine!$J$264</f>
        <v>2999.4</v>
      </c>
      <c r="BG266" s="2">
        <v>65.3</v>
      </c>
      <c r="BH266" s="2" t="s">
        <v>541</v>
      </c>
      <c r="BI266" s="1">
        <f t="shared" si="187"/>
        <v>14</v>
      </c>
      <c r="BJ266" s="1">
        <f t="shared" si="188"/>
        <v>39</v>
      </c>
      <c r="BK266" s="1">
        <f t="shared" si="189"/>
        <v>49</v>
      </c>
      <c r="BL266" s="1">
        <f t="shared" si="190"/>
        <v>57</v>
      </c>
      <c r="BM266" s="1">
        <f t="shared" si="191"/>
        <v>54</v>
      </c>
      <c r="BN266" s="1">
        <f t="shared" si="192"/>
        <v>52</v>
      </c>
      <c r="BP266" s="1" t="str">
        <f t="shared" si="201"/>
        <v>к</v>
      </c>
      <c r="BQ266" s="1">
        <f t="shared" si="202"/>
        <v>48</v>
      </c>
      <c r="BR266" s="1">
        <f t="shared" si="203"/>
        <v>21</v>
      </c>
      <c r="BS266" s="1">
        <f t="shared" si="204"/>
        <v>23</v>
      </c>
      <c r="BT266" s="1" t="str">
        <f t="shared" si="205"/>
        <v>к</v>
      </c>
      <c r="BU266" s="1" t="str">
        <f t="shared" si="206"/>
        <v>к</v>
      </c>
      <c r="BW266" s="40" t="str">
        <f t="shared" si="193"/>
        <v/>
      </c>
      <c r="BX266" s="40" t="str">
        <f t="shared" si="193"/>
        <v/>
      </c>
      <c r="BY266" s="40" t="str">
        <f t="shared" si="193"/>
        <v/>
      </c>
      <c r="BZ266" s="40" t="str">
        <f t="shared" si="193"/>
        <v/>
      </c>
      <c r="CA266" s="40" t="str">
        <f t="shared" si="180"/>
        <v/>
      </c>
      <c r="CB266" s="40" t="str">
        <f t="shared" si="180"/>
        <v/>
      </c>
      <c r="CD266" s="10" t="str">
        <f t="shared" si="194"/>
        <v>к</v>
      </c>
      <c r="CE266" s="10">
        <f t="shared" si="195"/>
        <v>1643.7</v>
      </c>
      <c r="CF266" s="10">
        <f t="shared" si="196"/>
        <v>1575.4</v>
      </c>
      <c r="CG266" s="10" t="str">
        <f t="shared" si="197"/>
        <v>к</v>
      </c>
      <c r="CH266" s="10" t="str">
        <f t="shared" si="198"/>
        <v>к</v>
      </c>
      <c r="CI266" s="10">
        <f t="shared" si="199"/>
        <v>2999.4</v>
      </c>
      <c r="CK266" s="40" t="str">
        <f t="shared" si="177"/>
        <v/>
      </c>
      <c r="CL266" s="40" t="str">
        <f t="shared" si="177"/>
        <v/>
      </c>
      <c r="CM266" s="40" t="str">
        <f t="shared" si="177"/>
        <v/>
      </c>
      <c r="CN266" s="40" t="str">
        <f t="shared" si="174"/>
        <v/>
      </c>
      <c r="CO266" s="40" t="str">
        <f t="shared" si="174"/>
        <v/>
      </c>
      <c r="CP266" s="40" t="str">
        <f t="shared" si="174"/>
        <v/>
      </c>
      <c r="CR266" s="9" t="str">
        <f t="shared" si="178"/>
        <v/>
      </c>
      <c r="CS266" s="9" t="str">
        <f t="shared" si="178"/>
        <v/>
      </c>
      <c r="CT266" s="9" t="str">
        <f t="shared" si="178"/>
        <v/>
      </c>
      <c r="CU266" s="9" t="str">
        <f t="shared" si="175"/>
        <v/>
      </c>
      <c r="CV266" s="9" t="str">
        <f t="shared" si="175"/>
        <v/>
      </c>
      <c r="CW266" s="9" t="str">
        <f t="shared" si="175"/>
        <v/>
      </c>
      <c r="CY266" s="9" t="str">
        <f t="shared" si="179"/>
        <v/>
      </c>
      <c r="CZ266" s="9" t="str">
        <f t="shared" si="179"/>
        <v/>
      </c>
      <c r="DA266" s="9" t="str">
        <f t="shared" si="179"/>
        <v/>
      </c>
      <c r="DB266" s="9" t="str">
        <f t="shared" si="176"/>
        <v/>
      </c>
      <c r="DC266" s="9" t="str">
        <f t="shared" si="176"/>
        <v/>
      </c>
      <c r="DD266" s="9" t="str">
        <f t="shared" si="176"/>
        <v/>
      </c>
      <c r="DF266" s="9" t="str">
        <f>IF($A266=2,IF(ISNUMBER(CR266/Ukraine!CR266),100*CR266/Ukraine!CR266,""),"")</f>
        <v/>
      </c>
      <c r="DG266" s="9" t="str">
        <f>IF($A266=2,IF(ISNUMBER(CS266/Ukraine!CS266),100*CS266/Ukraine!CS266,""),"")</f>
        <v/>
      </c>
      <c r="DH266" s="9" t="str">
        <f>IF($A266=2,IF(ISNUMBER(CT266/Ukraine!CT266),100*CT266/Ukraine!CT266,""),"")</f>
        <v/>
      </c>
      <c r="DI266" s="9" t="str">
        <f>IF($A266=2,IF(ISNUMBER(CU266/Ukraine!CU266),100*CU266/Ukraine!CU266,""),"")</f>
        <v/>
      </c>
      <c r="DJ266" s="9" t="str">
        <f>IF($A266=2,IF(ISNUMBER(CV266/Ukraine!CV266),100*CV266/Ukraine!CV266,""),"")</f>
        <v/>
      </c>
      <c r="DK266" s="9" t="str">
        <f>IF($A266=2,IF(ISNUMBER(CW266/Ukraine!CW266),100*CW266/Ukraine!CW266,""),"")</f>
        <v/>
      </c>
      <c r="DM266" s="40" t="str">
        <f t="shared" si="181"/>
        <v/>
      </c>
      <c r="DN266" s="40" t="str">
        <f t="shared" si="182"/>
        <v/>
      </c>
      <c r="DO266" s="40" t="str">
        <f t="shared" si="183"/>
        <v/>
      </c>
      <c r="DP266" s="40" t="str">
        <f t="shared" si="184"/>
        <v/>
      </c>
      <c r="DQ266" s="40" t="str">
        <f t="shared" si="185"/>
        <v/>
      </c>
      <c r="DR266" s="40" t="str">
        <f t="shared" si="186"/>
        <v/>
      </c>
      <c r="DT266" s="40" t="str">
        <f t="shared" si="207"/>
        <v/>
      </c>
      <c r="DU266" s="40" t="str">
        <f t="shared" si="208"/>
        <v/>
      </c>
      <c r="DV266" s="40" t="str">
        <f t="shared" si="209"/>
        <v/>
      </c>
      <c r="DW266" s="40" t="str">
        <f t="shared" si="210"/>
        <v/>
      </c>
      <c r="DX266" s="40" t="str">
        <f t="shared" si="211"/>
        <v/>
      </c>
      <c r="DY266" s="40" t="str">
        <f t="shared" si="200"/>
        <v/>
      </c>
    </row>
    <row r="267" spans="1:129" x14ac:dyDescent="0.2">
      <c r="A267" s="39" t="str">
        <f>'Industry selection'!C267</f>
        <v/>
      </c>
      <c r="B267" s="2">
        <v>66</v>
      </c>
      <c r="C267" s="2" t="s">
        <v>543</v>
      </c>
      <c r="E267" s="30" t="s">
        <v>542</v>
      </c>
      <c r="F267" s="31">
        <v>66</v>
      </c>
      <c r="G267" s="32" t="s">
        <v>543</v>
      </c>
      <c r="H267" s="157">
        <f>[1]Ukraine!$F$265</f>
        <v>1772</v>
      </c>
      <c r="I267" s="157">
        <f>[1]Ukraine!$G$265</f>
        <v>9277</v>
      </c>
      <c r="J267" s="157">
        <f>[1]Ukraine!$H$265</f>
        <v>8962</v>
      </c>
      <c r="K267" s="157">
        <f>[1]Ukraine!$I$265</f>
        <v>93465819.400000006</v>
      </c>
      <c r="L267" s="157">
        <f>[1]Ukraine!$J$265</f>
        <v>449263.5</v>
      </c>
      <c r="M267" s="11"/>
      <c r="N267" s="33" t="s">
        <v>991</v>
      </c>
      <c r="O267" s="36">
        <v>66</v>
      </c>
      <c r="P267" s="35" t="s">
        <v>543</v>
      </c>
      <c r="Q267" s="157">
        <f>[2]Ukraine!$F$265</f>
        <v>1852</v>
      </c>
      <c r="R267" s="157">
        <f>[2]Ukraine!$G$265</f>
        <v>9710</v>
      </c>
      <c r="S267" s="157">
        <f>[2]Ukraine!$H$265</f>
        <v>9315</v>
      </c>
      <c r="T267" s="157">
        <f>[2]Ukraine!$I$265</f>
        <v>57773542.600000001</v>
      </c>
      <c r="U267" s="157">
        <f>[2]Ukraine!$J$265</f>
        <v>389213.2</v>
      </c>
      <c r="V267" s="11"/>
      <c r="W267" s="36" t="s">
        <v>1336</v>
      </c>
      <c r="X267" s="36">
        <v>66</v>
      </c>
      <c r="Y267" s="36" t="s">
        <v>543</v>
      </c>
      <c r="Z267" s="157">
        <f>[3]Ukraine!$F$265</f>
        <v>1651</v>
      </c>
      <c r="AA267" s="157">
        <f>[3]Ukraine!$G$265</f>
        <v>7775</v>
      </c>
      <c r="AB267" s="157">
        <f>[3]Ukraine!$H$265</f>
        <v>7349</v>
      </c>
      <c r="AC267" s="157">
        <f>[3]Ukraine!$I$265</f>
        <v>29179015.399999999</v>
      </c>
      <c r="AD267" s="157">
        <f>[3]Ukraine!$J$265</f>
        <v>319896.2</v>
      </c>
      <c r="AE267" s="11"/>
      <c r="AF267" s="37" t="s">
        <v>1336</v>
      </c>
      <c r="AG267" s="37">
        <v>66</v>
      </c>
      <c r="AH267" s="37" t="s">
        <v>543</v>
      </c>
      <c r="AI267" s="157">
        <f>[4]Ukraine!$F$265</f>
        <v>1538</v>
      </c>
      <c r="AJ267" s="157">
        <f>[4]Ukraine!$G$265</f>
        <v>6878</v>
      </c>
      <c r="AK267" s="157">
        <f>[4]Ukraine!$H$265</f>
        <v>6464</v>
      </c>
      <c r="AL267" s="157">
        <f>[4]Ukraine!$I$265</f>
        <v>33141213.300000001</v>
      </c>
      <c r="AM267" s="157">
        <f>[4]Ukraine!$J$265</f>
        <v>332748.7</v>
      </c>
      <c r="AN267" s="11"/>
      <c r="AO267" s="11" t="s">
        <v>1336</v>
      </c>
      <c r="AP267" s="11">
        <v>66</v>
      </c>
      <c r="AQ267" s="11" t="s">
        <v>543</v>
      </c>
      <c r="AR267" s="157">
        <f>[5]Ukraine!$F$265</f>
        <v>1208</v>
      </c>
      <c r="AS267" s="157">
        <f>[5]Ukraine!$G$265</f>
        <v>7831</v>
      </c>
      <c r="AT267" s="157">
        <f>[5]Ukraine!$H$265</f>
        <v>7459</v>
      </c>
      <c r="AU267" s="157">
        <f>[5]Ukraine!$I$265</f>
        <v>11919754.9</v>
      </c>
      <c r="AV267" s="157">
        <f>[5]Ukraine!$J$265</f>
        <v>443273.8</v>
      </c>
      <c r="AW267" s="11"/>
      <c r="AX267" s="33" t="s">
        <v>1336</v>
      </c>
      <c r="AY267" s="33">
        <v>66</v>
      </c>
      <c r="AZ267" s="33" t="s">
        <v>543</v>
      </c>
      <c r="BA267" s="157">
        <f>[6]Ukraine!$F$265</f>
        <v>1247</v>
      </c>
      <c r="BB267" s="157">
        <f>[6]Ukraine!$G$265</f>
        <v>8623</v>
      </c>
      <c r="BC267" s="157">
        <f>[6]Ukraine!$H$265</f>
        <v>8363</v>
      </c>
      <c r="BD267" s="157">
        <f>[6]Ukraine!$I$265</f>
        <v>9955490.9000000004</v>
      </c>
      <c r="BE267" s="157">
        <f>[6]Ukraine!$J$265</f>
        <v>637432</v>
      </c>
      <c r="BG267" s="2">
        <v>66</v>
      </c>
      <c r="BH267" s="2" t="s">
        <v>543</v>
      </c>
      <c r="BI267" s="1">
        <f t="shared" si="187"/>
        <v>1772</v>
      </c>
      <c r="BJ267" s="1">
        <f t="shared" si="188"/>
        <v>1852</v>
      </c>
      <c r="BK267" s="1">
        <f t="shared" si="189"/>
        <v>1651</v>
      </c>
      <c r="BL267" s="1">
        <f t="shared" si="190"/>
        <v>1538</v>
      </c>
      <c r="BM267" s="1">
        <f t="shared" si="191"/>
        <v>1208</v>
      </c>
      <c r="BN267" s="1">
        <f t="shared" si="192"/>
        <v>1247</v>
      </c>
      <c r="BP267" s="1">
        <f t="shared" si="201"/>
        <v>8962</v>
      </c>
      <c r="BQ267" s="1">
        <f t="shared" si="202"/>
        <v>9315</v>
      </c>
      <c r="BR267" s="1">
        <f t="shared" si="203"/>
        <v>7349</v>
      </c>
      <c r="BS267" s="1">
        <f t="shared" si="204"/>
        <v>6464</v>
      </c>
      <c r="BT267" s="1">
        <f t="shared" si="205"/>
        <v>7459</v>
      </c>
      <c r="BU267" s="1">
        <f t="shared" si="206"/>
        <v>8363</v>
      </c>
      <c r="BW267" s="40" t="str">
        <f t="shared" si="193"/>
        <v/>
      </c>
      <c r="BX267" s="40" t="str">
        <f t="shared" si="193"/>
        <v/>
      </c>
      <c r="BY267" s="40" t="str">
        <f t="shared" si="193"/>
        <v/>
      </c>
      <c r="BZ267" s="40" t="str">
        <f t="shared" si="193"/>
        <v/>
      </c>
      <c r="CA267" s="40" t="str">
        <f t="shared" si="180"/>
        <v/>
      </c>
      <c r="CB267" s="40" t="str">
        <f t="shared" si="180"/>
        <v/>
      </c>
      <c r="CD267" s="10">
        <f t="shared" si="194"/>
        <v>449263.5</v>
      </c>
      <c r="CE267" s="10">
        <f t="shared" si="195"/>
        <v>389213.2</v>
      </c>
      <c r="CF267" s="10">
        <f t="shared" si="196"/>
        <v>319896.2</v>
      </c>
      <c r="CG267" s="10">
        <f t="shared" si="197"/>
        <v>332748.7</v>
      </c>
      <c r="CH267" s="10">
        <f t="shared" si="198"/>
        <v>443273.8</v>
      </c>
      <c r="CI267" s="10">
        <f t="shared" si="199"/>
        <v>637432</v>
      </c>
      <c r="CK267" s="40" t="str">
        <f t="shared" si="177"/>
        <v/>
      </c>
      <c r="CL267" s="40" t="str">
        <f t="shared" si="177"/>
        <v/>
      </c>
      <c r="CM267" s="40" t="str">
        <f t="shared" si="177"/>
        <v/>
      </c>
      <c r="CN267" s="40" t="str">
        <f t="shared" si="174"/>
        <v/>
      </c>
      <c r="CO267" s="40" t="str">
        <f t="shared" si="174"/>
        <v/>
      </c>
      <c r="CP267" s="40" t="str">
        <f t="shared" si="174"/>
        <v/>
      </c>
      <c r="CR267" s="9" t="str">
        <f t="shared" si="178"/>
        <v/>
      </c>
      <c r="CS267" s="9" t="str">
        <f t="shared" si="178"/>
        <v/>
      </c>
      <c r="CT267" s="9" t="str">
        <f t="shared" si="178"/>
        <v/>
      </c>
      <c r="CU267" s="9" t="str">
        <f t="shared" si="175"/>
        <v/>
      </c>
      <c r="CV267" s="9" t="str">
        <f t="shared" si="175"/>
        <v/>
      </c>
      <c r="CW267" s="9" t="str">
        <f t="shared" si="175"/>
        <v/>
      </c>
      <c r="CY267" s="9" t="str">
        <f t="shared" si="179"/>
        <v/>
      </c>
      <c r="CZ267" s="9" t="str">
        <f t="shared" si="179"/>
        <v/>
      </c>
      <c r="DA267" s="9" t="str">
        <f t="shared" si="179"/>
        <v/>
      </c>
      <c r="DB267" s="9" t="str">
        <f t="shared" si="176"/>
        <v/>
      </c>
      <c r="DC267" s="9" t="str">
        <f t="shared" si="176"/>
        <v/>
      </c>
      <c r="DD267" s="9" t="str">
        <f t="shared" si="176"/>
        <v/>
      </c>
      <c r="DF267" s="9" t="str">
        <f>IF($A267=2,IF(ISNUMBER(CR267/Ukraine!CR267),100*CR267/Ukraine!CR267,""),"")</f>
        <v/>
      </c>
      <c r="DG267" s="9" t="str">
        <f>IF($A267=2,IF(ISNUMBER(CS267/Ukraine!CS267),100*CS267/Ukraine!CS267,""),"")</f>
        <v/>
      </c>
      <c r="DH267" s="9" t="str">
        <f>IF($A267=2,IF(ISNUMBER(CT267/Ukraine!CT267),100*CT267/Ukraine!CT267,""),"")</f>
        <v/>
      </c>
      <c r="DI267" s="9" t="str">
        <f>IF($A267=2,IF(ISNUMBER(CU267/Ukraine!CU267),100*CU267/Ukraine!CU267,""),"")</f>
        <v/>
      </c>
      <c r="DJ267" s="9" t="str">
        <f>IF($A267=2,IF(ISNUMBER(CV267/Ukraine!CV267),100*CV267/Ukraine!CV267,""),"")</f>
        <v/>
      </c>
      <c r="DK267" s="9" t="str">
        <f>IF($A267=2,IF(ISNUMBER(CW267/Ukraine!CW267),100*CW267/Ukraine!CW267,""),"")</f>
        <v/>
      </c>
      <c r="DM267" s="40" t="str">
        <f t="shared" si="181"/>
        <v/>
      </c>
      <c r="DN267" s="40" t="str">
        <f t="shared" si="182"/>
        <v/>
      </c>
      <c r="DO267" s="40" t="str">
        <f t="shared" si="183"/>
        <v/>
      </c>
      <c r="DP267" s="40" t="str">
        <f t="shared" si="184"/>
        <v/>
      </c>
      <c r="DQ267" s="40" t="str">
        <f t="shared" si="185"/>
        <v/>
      </c>
      <c r="DR267" s="40" t="str">
        <f t="shared" si="186"/>
        <v/>
      </c>
      <c r="DT267" s="40" t="str">
        <f t="shared" si="207"/>
        <v/>
      </c>
      <c r="DU267" s="40" t="str">
        <f t="shared" si="208"/>
        <v/>
      </c>
      <c r="DV267" s="40" t="str">
        <f t="shared" si="209"/>
        <v/>
      </c>
      <c r="DW267" s="40" t="str">
        <f t="shared" si="210"/>
        <v/>
      </c>
      <c r="DX267" s="40" t="str">
        <f t="shared" si="211"/>
        <v/>
      </c>
      <c r="DY267" s="40" t="str">
        <f t="shared" si="200"/>
        <v/>
      </c>
    </row>
    <row r="268" spans="1:129" x14ac:dyDescent="0.2">
      <c r="A268" s="39">
        <f>'Industry selection'!C268</f>
        <v>2</v>
      </c>
      <c r="B268" s="2">
        <v>66.099999999999994</v>
      </c>
      <c r="C268" s="2" t="s">
        <v>545</v>
      </c>
      <c r="E268" s="30" t="s">
        <v>544</v>
      </c>
      <c r="F268" s="31">
        <v>66.099999999999994</v>
      </c>
      <c r="G268" s="32" t="s">
        <v>545</v>
      </c>
      <c r="H268" s="157">
        <f>[1]Ukraine!$F$266</f>
        <v>1227</v>
      </c>
      <c r="I268" s="157">
        <f>[1]Ukraine!$G$266</f>
        <v>5604</v>
      </c>
      <c r="J268" s="157">
        <f>[1]Ukraine!$H$266</f>
        <v>5412</v>
      </c>
      <c r="K268" s="157">
        <f>[1]Ukraine!$I$266</f>
        <v>92522731.299999997</v>
      </c>
      <c r="L268" s="157">
        <f>[1]Ukraine!$J$266</f>
        <v>304902</v>
      </c>
      <c r="M268" s="11"/>
      <c r="N268" s="33" t="s">
        <v>992</v>
      </c>
      <c r="O268" s="36">
        <v>66.099999999999994</v>
      </c>
      <c r="P268" s="35" t="s">
        <v>545</v>
      </c>
      <c r="Q268" s="157">
        <f>[2]Ukraine!$F$266</f>
        <v>1192</v>
      </c>
      <c r="R268" s="157">
        <f>[2]Ukraine!$G$266</f>
        <v>4865</v>
      </c>
      <c r="S268" s="157">
        <f>[2]Ukraine!$H$266</f>
        <v>4632</v>
      </c>
      <c r="T268" s="157">
        <f>[2]Ukraine!$I$266</f>
        <v>57061371.299999997</v>
      </c>
      <c r="U268" s="157">
        <f>[2]Ukraine!$J$266</f>
        <v>261231.3</v>
      </c>
      <c r="V268" s="11"/>
      <c r="W268" s="36" t="s">
        <v>1337</v>
      </c>
      <c r="X268" s="36">
        <v>66.099999999999994</v>
      </c>
      <c r="Y268" s="36" t="s">
        <v>545</v>
      </c>
      <c r="Z268" s="157">
        <f>[3]Ukraine!$F$266</f>
        <v>1017</v>
      </c>
      <c r="AA268" s="157">
        <f>[3]Ukraine!$G$266</f>
        <v>4196</v>
      </c>
      <c r="AB268" s="157">
        <f>[3]Ukraine!$H$266</f>
        <v>3891</v>
      </c>
      <c r="AC268" s="157">
        <f>[3]Ukraine!$I$266</f>
        <v>28396543.5</v>
      </c>
      <c r="AD268" s="157">
        <f>[3]Ukraine!$J$266</f>
        <v>152722.70000000001</v>
      </c>
      <c r="AE268" s="11"/>
      <c r="AF268" s="37" t="s">
        <v>1337</v>
      </c>
      <c r="AG268" s="37">
        <v>66.099999999999994</v>
      </c>
      <c r="AH268" s="37" t="s">
        <v>545</v>
      </c>
      <c r="AI268" s="157">
        <f>[4]Ukraine!$F$266</f>
        <v>922</v>
      </c>
      <c r="AJ268" s="157">
        <f>[4]Ukraine!$G$266</f>
        <v>3469</v>
      </c>
      <c r="AK268" s="157">
        <f>[4]Ukraine!$H$266</f>
        <v>3205</v>
      </c>
      <c r="AL268" s="157">
        <f>[4]Ukraine!$I$266</f>
        <v>32410611.5</v>
      </c>
      <c r="AM268" s="157">
        <f>[4]Ukraine!$J$266</f>
        <v>153588.79999999999</v>
      </c>
      <c r="AN268" s="11"/>
      <c r="AO268" s="11" t="s">
        <v>1337</v>
      </c>
      <c r="AP268" s="11">
        <v>66.099999999999994</v>
      </c>
      <c r="AQ268" s="11" t="s">
        <v>545</v>
      </c>
      <c r="AR268" s="157">
        <f>[5]Ukraine!$F$266</f>
        <v>678</v>
      </c>
      <c r="AS268" s="157">
        <f>[5]Ukraine!$G$266</f>
        <v>3752</v>
      </c>
      <c r="AT268" s="157">
        <f>[5]Ukraine!$H$266</f>
        <v>3495</v>
      </c>
      <c r="AU268" s="157">
        <f>[5]Ukraine!$I$266</f>
        <v>10768263.5</v>
      </c>
      <c r="AV268" s="157">
        <f>[5]Ukraine!$J$266</f>
        <v>204690.5</v>
      </c>
      <c r="AW268" s="11"/>
      <c r="AX268" s="33" t="s">
        <v>1337</v>
      </c>
      <c r="AY268" s="33">
        <v>66.099999999999994</v>
      </c>
      <c r="AZ268" s="33" t="s">
        <v>545</v>
      </c>
      <c r="BA268" s="157">
        <f>[6]Ukraine!$F$266</f>
        <v>686</v>
      </c>
      <c r="BB268" s="157">
        <f>[6]Ukraine!$G$266</f>
        <v>4152</v>
      </c>
      <c r="BC268" s="157">
        <f>[6]Ukraine!$H$266</f>
        <v>3992</v>
      </c>
      <c r="BD268" s="157">
        <f>[6]Ukraine!$I$266</f>
        <v>8539456.5</v>
      </c>
      <c r="BE268" s="157">
        <f>[6]Ukraine!$J$266</f>
        <v>307660.3</v>
      </c>
      <c r="BG268" s="2">
        <v>66.099999999999994</v>
      </c>
      <c r="BH268" s="2" t="s">
        <v>545</v>
      </c>
      <c r="BI268" s="1">
        <f t="shared" si="187"/>
        <v>1227</v>
      </c>
      <c r="BJ268" s="1">
        <f t="shared" si="188"/>
        <v>1192</v>
      </c>
      <c r="BK268" s="1">
        <f t="shared" si="189"/>
        <v>1017</v>
      </c>
      <c r="BL268" s="1">
        <f t="shared" si="190"/>
        <v>922</v>
      </c>
      <c r="BM268" s="1">
        <f t="shared" si="191"/>
        <v>678</v>
      </c>
      <c r="BN268" s="1">
        <f t="shared" si="192"/>
        <v>686</v>
      </c>
      <c r="BP268" s="1">
        <f t="shared" si="201"/>
        <v>5412</v>
      </c>
      <c r="BQ268" s="1">
        <f t="shared" si="202"/>
        <v>4632</v>
      </c>
      <c r="BR268" s="1">
        <f t="shared" si="203"/>
        <v>3891</v>
      </c>
      <c r="BS268" s="1">
        <f t="shared" si="204"/>
        <v>3205</v>
      </c>
      <c r="BT268" s="1">
        <f t="shared" si="205"/>
        <v>3495</v>
      </c>
      <c r="BU268" s="1">
        <f t="shared" si="206"/>
        <v>3992</v>
      </c>
      <c r="BW268" s="40">
        <f t="shared" si="193"/>
        <v>7.4231606177463188E-4</v>
      </c>
      <c r="BX268" s="40">
        <f t="shared" si="193"/>
        <v>6.6022811223364773E-4</v>
      </c>
      <c r="BY268" s="40">
        <f t="shared" si="193"/>
        <v>6.282913237182639E-4</v>
      </c>
      <c r="BZ268" s="40">
        <f t="shared" si="193"/>
        <v>5.5467868441638453E-4</v>
      </c>
      <c r="CA268" s="40">
        <f t="shared" si="180"/>
        <v>6.116693919061176E-4</v>
      </c>
      <c r="CB268" s="40">
        <f t="shared" si="180"/>
        <v>6.9856341274125765E-4</v>
      </c>
      <c r="CD268" s="10">
        <f t="shared" si="194"/>
        <v>304902</v>
      </c>
      <c r="CE268" s="10">
        <f t="shared" si="195"/>
        <v>261231.3</v>
      </c>
      <c r="CF268" s="10">
        <f t="shared" si="196"/>
        <v>152722.70000000001</v>
      </c>
      <c r="CG268" s="10">
        <f t="shared" si="197"/>
        <v>153588.79999999999</v>
      </c>
      <c r="CH268" s="10">
        <f t="shared" si="198"/>
        <v>204690.5</v>
      </c>
      <c r="CI268" s="10">
        <f t="shared" si="199"/>
        <v>307660.3</v>
      </c>
      <c r="CK268" s="40">
        <f t="shared" si="177"/>
        <v>1.1449496832255746E-3</v>
      </c>
      <c r="CL268" s="40">
        <f t="shared" si="177"/>
        <v>9.679375482257765E-4</v>
      </c>
      <c r="CM268" s="40">
        <f t="shared" si="177"/>
        <v>5.8397976191968293E-4</v>
      </c>
      <c r="CN268" s="40">
        <f t="shared" si="174"/>
        <v>5.1922028365791284E-4</v>
      </c>
      <c r="CO268" s="40">
        <f t="shared" si="174"/>
        <v>5.6727474632337765E-4</v>
      </c>
      <c r="CP268" s="40">
        <f t="shared" si="174"/>
        <v>6.507682814858969E-4</v>
      </c>
      <c r="CR268" s="9">
        <f t="shared" si="178"/>
        <v>56.338137472283812</v>
      </c>
      <c r="CS268" s="9">
        <f t="shared" si="178"/>
        <v>56.39708549222798</v>
      </c>
      <c r="CT268" s="9">
        <f t="shared" si="178"/>
        <v>39.250244153173995</v>
      </c>
      <c r="CU268" s="9">
        <f t="shared" si="175"/>
        <v>47.92162246489859</v>
      </c>
      <c r="CV268" s="9">
        <f t="shared" si="175"/>
        <v>58.56666666666667</v>
      </c>
      <c r="CW268" s="9">
        <f t="shared" si="175"/>
        <v>77.069213426853707</v>
      </c>
      <c r="CY268" s="9">
        <f t="shared" si="179"/>
        <v>154.24018719039691</v>
      </c>
      <c r="CZ268" s="9">
        <f t="shared" si="179"/>
        <v>146.60653345267335</v>
      </c>
      <c r="DA268" s="9">
        <f t="shared" si="179"/>
        <v>92.947290512251129</v>
      </c>
      <c r="DB268" s="9">
        <f t="shared" si="176"/>
        <v>93.607397984694515</v>
      </c>
      <c r="DC268" s="9">
        <f t="shared" si="176"/>
        <v>92.742052133033027</v>
      </c>
      <c r="DD268" s="9">
        <f t="shared" si="176"/>
        <v>93.158082661700519</v>
      </c>
      <c r="DF268" s="9">
        <f>IF($A268=2,IF(ISNUMBER(CR268/Ukraine!CR268),100*CR268/Ukraine!CR268,""),"")</f>
        <v>100</v>
      </c>
      <c r="DG268" s="9">
        <f>IF($A268=2,IF(ISNUMBER(CS268/Ukraine!CS268),100*CS268/Ukraine!CS268,""),"")</f>
        <v>100</v>
      </c>
      <c r="DH268" s="9">
        <f>IF($A268=2,IF(ISNUMBER(CT268/Ukraine!CT268),100*CT268/Ukraine!CT268,""),"")</f>
        <v>100</v>
      </c>
      <c r="DI268" s="9">
        <f>IF($A268=2,IF(ISNUMBER(CU268/Ukraine!CU268),100*CU268/Ukraine!CU268,""),"")</f>
        <v>100</v>
      </c>
      <c r="DJ268" s="9">
        <f>IF($A268=2,IF(ISNUMBER(CV268/Ukraine!CV268),100*CV268/Ukraine!CV268,""),"")</f>
        <v>100</v>
      </c>
      <c r="DK268" s="9">
        <f>IF($A268=2,IF(ISNUMBER(CW268/Ukraine!CW268),100*CW268/Ukraine!CW268,""),"")</f>
        <v>100</v>
      </c>
      <c r="DM268" s="40">
        <f t="shared" si="181"/>
        <v>-0.14412416851441245</v>
      </c>
      <c r="DN268" s="40">
        <f t="shared" si="182"/>
        <v>-0.15997409326424872</v>
      </c>
      <c r="DO268" s="40">
        <f t="shared" si="183"/>
        <v>-0.17630429195579544</v>
      </c>
      <c r="DP268" s="40">
        <f t="shared" si="184"/>
        <v>9.048361934477378E-2</v>
      </c>
      <c r="DQ268" s="40">
        <f t="shared" si="185"/>
        <v>0.14220314735336204</v>
      </c>
      <c r="DR268" s="40">
        <f t="shared" si="186"/>
        <v>-0.26237989652623794</v>
      </c>
      <c r="DT268" s="40">
        <f t="shared" si="207"/>
        <v>1.0463253239987313E-3</v>
      </c>
      <c r="DU268" s="40">
        <f t="shared" si="208"/>
        <v>-0.30403772091054193</v>
      </c>
      <c r="DV268" s="40">
        <f t="shared" si="209"/>
        <v>0.22092546170883831</v>
      </c>
      <c r="DW268" s="40">
        <f t="shared" si="210"/>
        <v>0.22213446987453977</v>
      </c>
      <c r="DX268" s="40">
        <f t="shared" si="211"/>
        <v>0.31592282459055832</v>
      </c>
      <c r="DY268" s="40">
        <f t="shared" si="200"/>
        <v>0.36797588427144556</v>
      </c>
    </row>
    <row r="269" spans="1:129" x14ac:dyDescent="0.2">
      <c r="A269" s="39">
        <f>'Industry selection'!C269</f>
        <v>2</v>
      </c>
      <c r="B269" s="2">
        <v>66.2</v>
      </c>
      <c r="C269" s="2" t="s">
        <v>547</v>
      </c>
      <c r="E269" s="30" t="s">
        <v>546</v>
      </c>
      <c r="F269" s="31">
        <v>66.2</v>
      </c>
      <c r="G269" s="32" t="s">
        <v>547</v>
      </c>
      <c r="H269" s="157">
        <f>[1]Ukraine!$F$267</f>
        <v>333</v>
      </c>
      <c r="I269" s="157">
        <f>[1]Ukraine!$G$267</f>
        <v>2159</v>
      </c>
      <c r="J269" s="157">
        <f>[1]Ukraine!$H$267</f>
        <v>2090</v>
      </c>
      <c r="K269" s="157">
        <f>[1]Ukraine!$I$267</f>
        <v>467294.9</v>
      </c>
      <c r="L269" s="157">
        <f>[1]Ukraine!$J$267</f>
        <v>80946.899999999994</v>
      </c>
      <c r="M269" s="11"/>
      <c r="N269" s="33" t="s">
        <v>993</v>
      </c>
      <c r="O269" s="36">
        <v>66.2</v>
      </c>
      <c r="P269" s="35" t="s">
        <v>547</v>
      </c>
      <c r="Q269" s="157">
        <f>[2]Ukraine!$F$267</f>
        <v>395</v>
      </c>
      <c r="R269" s="157">
        <f>[2]Ukraine!$G$267</f>
        <v>3277</v>
      </c>
      <c r="S269" s="157">
        <f>[2]Ukraine!$H$267</f>
        <v>3184</v>
      </c>
      <c r="T269" s="157">
        <f>[2]Ukraine!$I$267</f>
        <v>462574.2</v>
      </c>
      <c r="U269" s="157">
        <f>[2]Ukraine!$J$267</f>
        <v>69101.3</v>
      </c>
      <c r="V269" s="11"/>
      <c r="W269" s="36" t="s">
        <v>1338</v>
      </c>
      <c r="X269" s="36">
        <v>66.2</v>
      </c>
      <c r="Y269" s="36" t="s">
        <v>547</v>
      </c>
      <c r="Z269" s="157">
        <f>[3]Ukraine!$F$267</f>
        <v>383</v>
      </c>
      <c r="AA269" s="157">
        <f>[3]Ukraine!$G$267</f>
        <v>2112</v>
      </c>
      <c r="AB269" s="157">
        <f>[3]Ukraine!$H$267</f>
        <v>2010</v>
      </c>
      <c r="AC269" s="157">
        <f>[3]Ukraine!$I$267</f>
        <v>518135.2</v>
      </c>
      <c r="AD269" s="157">
        <f>[3]Ukraine!$J$267</f>
        <v>73958.399999999994</v>
      </c>
      <c r="AE269" s="11"/>
      <c r="AF269" s="37" t="s">
        <v>1338</v>
      </c>
      <c r="AG269" s="37">
        <v>66.2</v>
      </c>
      <c r="AH269" s="37" t="s">
        <v>547</v>
      </c>
      <c r="AI269" s="157">
        <f>[4]Ukraine!$F$267</f>
        <v>373</v>
      </c>
      <c r="AJ269" s="157">
        <f>[4]Ukraine!$G$267</f>
        <v>2010</v>
      </c>
      <c r="AK269" s="157">
        <f>[4]Ukraine!$H$267</f>
        <v>1912</v>
      </c>
      <c r="AL269" s="157">
        <f>[4]Ukraine!$I$267</f>
        <v>528349.1</v>
      </c>
      <c r="AM269" s="157">
        <f>[4]Ukraine!$J$267</f>
        <v>78899.199999999997</v>
      </c>
      <c r="AN269" s="11"/>
      <c r="AO269" s="11" t="s">
        <v>1338</v>
      </c>
      <c r="AP269" s="11">
        <v>66.2</v>
      </c>
      <c r="AQ269" s="11" t="s">
        <v>547</v>
      </c>
      <c r="AR269" s="157">
        <f>[5]Ukraine!$F$267</f>
        <v>309</v>
      </c>
      <c r="AS269" s="157">
        <f>[5]Ukraine!$G$267</f>
        <v>2743</v>
      </c>
      <c r="AT269" s="157">
        <f>[5]Ukraine!$H$267</f>
        <v>2641</v>
      </c>
      <c r="AU269" s="157">
        <f>[5]Ukraine!$I$267</f>
        <v>792226.6</v>
      </c>
      <c r="AV269" s="157">
        <f>[5]Ukraine!$J$267</f>
        <v>102344.4</v>
      </c>
      <c r="AW269" s="11"/>
      <c r="AX269" s="33" t="s">
        <v>1338</v>
      </c>
      <c r="AY269" s="33">
        <v>66.2</v>
      </c>
      <c r="AZ269" s="33" t="s">
        <v>547</v>
      </c>
      <c r="BA269" s="157">
        <f>[6]Ukraine!$F$267</f>
        <v>331</v>
      </c>
      <c r="BB269" s="157">
        <f>[6]Ukraine!$G$267</f>
        <v>3034</v>
      </c>
      <c r="BC269" s="157">
        <f>[6]Ukraine!$H$267</f>
        <v>2956</v>
      </c>
      <c r="BD269" s="157">
        <f>[6]Ukraine!$I$267</f>
        <v>995245</v>
      </c>
      <c r="BE269" s="157">
        <f>[6]Ukraine!$J$267</f>
        <v>140690</v>
      </c>
      <c r="BG269" s="2">
        <v>66.2</v>
      </c>
      <c r="BH269" s="2" t="s">
        <v>547</v>
      </c>
      <c r="BI269" s="1">
        <f t="shared" si="187"/>
        <v>333</v>
      </c>
      <c r="BJ269" s="1">
        <f t="shared" si="188"/>
        <v>395</v>
      </c>
      <c r="BK269" s="1">
        <f t="shared" si="189"/>
        <v>383</v>
      </c>
      <c r="BL269" s="1">
        <f t="shared" si="190"/>
        <v>373</v>
      </c>
      <c r="BM269" s="1">
        <f t="shared" si="191"/>
        <v>309</v>
      </c>
      <c r="BN269" s="1">
        <f t="shared" si="192"/>
        <v>331</v>
      </c>
      <c r="BP269" s="1">
        <f t="shared" si="201"/>
        <v>2090</v>
      </c>
      <c r="BQ269" s="1">
        <f t="shared" si="202"/>
        <v>3184</v>
      </c>
      <c r="BR269" s="1">
        <f t="shared" si="203"/>
        <v>2010</v>
      </c>
      <c r="BS269" s="1">
        <f t="shared" si="204"/>
        <v>1912</v>
      </c>
      <c r="BT269" s="1">
        <f t="shared" si="205"/>
        <v>2641</v>
      </c>
      <c r="BU269" s="1">
        <f t="shared" si="206"/>
        <v>2956</v>
      </c>
      <c r="BW269" s="40">
        <f t="shared" si="193"/>
        <v>2.8666677182353671E-4</v>
      </c>
      <c r="BX269" s="40">
        <f t="shared" si="193"/>
        <v>4.5383555901380278E-4</v>
      </c>
      <c r="BY269" s="40">
        <f t="shared" si="193"/>
        <v>3.2456066838183257E-4</v>
      </c>
      <c r="BZ269" s="40">
        <f t="shared" si="193"/>
        <v>3.3090347725557795E-4</v>
      </c>
      <c r="CA269" s="40">
        <f t="shared" si="180"/>
        <v>4.6220854478513777E-4</v>
      </c>
      <c r="CB269" s="40">
        <f t="shared" si="180"/>
        <v>5.1727290783145231E-4</v>
      </c>
      <c r="CD269" s="10">
        <f t="shared" si="194"/>
        <v>80946.899999999994</v>
      </c>
      <c r="CE269" s="10">
        <f t="shared" si="195"/>
        <v>69101.3</v>
      </c>
      <c r="CF269" s="10">
        <f t="shared" si="196"/>
        <v>73958.399999999994</v>
      </c>
      <c r="CG269" s="10">
        <f t="shared" si="197"/>
        <v>78899.199999999997</v>
      </c>
      <c r="CH269" s="10">
        <f t="shared" si="198"/>
        <v>102344.4</v>
      </c>
      <c r="CI269" s="10">
        <f t="shared" si="199"/>
        <v>140690</v>
      </c>
      <c r="CK269" s="40">
        <f t="shared" si="177"/>
        <v>3.0396693860024616E-4</v>
      </c>
      <c r="CL269" s="40">
        <f t="shared" si="177"/>
        <v>2.560403094928282E-4</v>
      </c>
      <c r="CM269" s="40">
        <f t="shared" si="177"/>
        <v>2.8280150117802178E-4</v>
      </c>
      <c r="CN269" s="40">
        <f t="shared" si="174"/>
        <v>2.6672560111402915E-4</v>
      </c>
      <c r="CO269" s="40">
        <f t="shared" si="174"/>
        <v>2.8363501749039793E-4</v>
      </c>
      <c r="CP269" s="40">
        <f t="shared" si="174"/>
        <v>2.9758987273382636E-4</v>
      </c>
      <c r="CR269" s="9">
        <f t="shared" si="178"/>
        <v>38.730574162679424</v>
      </c>
      <c r="CS269" s="9">
        <f t="shared" si="178"/>
        <v>21.702669597989949</v>
      </c>
      <c r="CT269" s="9">
        <f t="shared" si="178"/>
        <v>36.795223880597014</v>
      </c>
      <c r="CU269" s="9">
        <f t="shared" si="175"/>
        <v>41.265271966527195</v>
      </c>
      <c r="CV269" s="9">
        <f t="shared" si="175"/>
        <v>38.752139341158653</v>
      </c>
      <c r="CW269" s="9">
        <f t="shared" si="175"/>
        <v>47.594722598105548</v>
      </c>
      <c r="CY269" s="9">
        <f t="shared" si="179"/>
        <v>106.03493968507759</v>
      </c>
      <c r="CZ269" s="9">
        <f t="shared" si="179"/>
        <v>56.41697844241444</v>
      </c>
      <c r="DA269" s="9">
        <f t="shared" si="179"/>
        <v>87.133632854526056</v>
      </c>
      <c r="DB269" s="9">
        <f t="shared" si="176"/>
        <v>80.60525786134906</v>
      </c>
      <c r="DC269" s="9">
        <f t="shared" si="176"/>
        <v>61.365160962623158</v>
      </c>
      <c r="DD269" s="9">
        <f t="shared" si="176"/>
        <v>57.530535279994353</v>
      </c>
      <c r="DF269" s="9">
        <f>IF($A269=2,IF(ISNUMBER(CR269/Ukraine!CR269),100*CR269/Ukraine!CR269,""),"")</f>
        <v>100</v>
      </c>
      <c r="DG269" s="9">
        <f>IF($A269=2,IF(ISNUMBER(CS269/Ukraine!CS269),100*CS269/Ukraine!CS269,""),"")</f>
        <v>99.999999999999986</v>
      </c>
      <c r="DH269" s="9">
        <f>IF($A269=2,IF(ISNUMBER(CT269/Ukraine!CT269),100*CT269/Ukraine!CT269,""),"")</f>
        <v>100</v>
      </c>
      <c r="DI269" s="9">
        <f>IF($A269=2,IF(ISNUMBER(CU269/Ukraine!CU269),100*CU269/Ukraine!CU269,""),"")</f>
        <v>100.00000000000001</v>
      </c>
      <c r="DJ269" s="9">
        <f>IF($A269=2,IF(ISNUMBER(CV269/Ukraine!CV269),100*CV269/Ukraine!CV269,""),"")</f>
        <v>100</v>
      </c>
      <c r="DK269" s="9">
        <f>IF($A269=2,IF(ISNUMBER(CW269/Ukraine!CW269),100*CW269/Ukraine!CW269,""),"")</f>
        <v>100</v>
      </c>
      <c r="DM269" s="40">
        <f t="shared" si="181"/>
        <v>0.52344497607655494</v>
      </c>
      <c r="DN269" s="40">
        <f t="shared" si="182"/>
        <v>-0.36871859296482412</v>
      </c>
      <c r="DO269" s="40">
        <f t="shared" si="183"/>
        <v>-4.8756218905472659E-2</v>
      </c>
      <c r="DP269" s="40">
        <f t="shared" si="184"/>
        <v>0.381276150627615</v>
      </c>
      <c r="DQ269" s="40">
        <f t="shared" si="185"/>
        <v>0.11927300265051111</v>
      </c>
      <c r="DR269" s="40">
        <f t="shared" si="186"/>
        <v>0.41435406698564603</v>
      </c>
      <c r="DT269" s="40">
        <f t="shared" si="207"/>
        <v>-0.43965019710700481</v>
      </c>
      <c r="DU269" s="40">
        <f t="shared" si="208"/>
        <v>0.69542386085096664</v>
      </c>
      <c r="DV269" s="40">
        <f t="shared" si="209"/>
        <v>0.12148446495218468</v>
      </c>
      <c r="DW269" s="40">
        <f t="shared" si="210"/>
        <v>-6.0901879609738141E-2</v>
      </c>
      <c r="DX269" s="40">
        <f t="shared" si="211"/>
        <v>0.22818309923744473</v>
      </c>
      <c r="DY269" s="40">
        <f t="shared" si="200"/>
        <v>0.22886695142174185</v>
      </c>
    </row>
    <row r="270" spans="1:129" x14ac:dyDescent="0.2">
      <c r="A270" s="39">
        <f>'Industry selection'!C270</f>
        <v>1</v>
      </c>
      <c r="B270" s="2">
        <v>66.3</v>
      </c>
      <c r="C270" s="2" t="s">
        <v>549</v>
      </c>
      <c r="E270" s="30" t="s">
        <v>548</v>
      </c>
      <c r="F270" s="31">
        <v>66.3</v>
      </c>
      <c r="G270" s="32" t="s">
        <v>549</v>
      </c>
      <c r="H270" s="157">
        <f>[1]Ukraine!$F$268</f>
        <v>212</v>
      </c>
      <c r="I270" s="157">
        <f>[1]Ukraine!$G$268</f>
        <v>1514</v>
      </c>
      <c r="J270" s="157">
        <f>[1]Ukraine!$H$268</f>
        <v>1460</v>
      </c>
      <c r="K270" s="157">
        <f>[1]Ukraine!$I$268</f>
        <v>475793.2</v>
      </c>
      <c r="L270" s="157">
        <f>[1]Ukraine!$J$268</f>
        <v>63414.6</v>
      </c>
      <c r="M270" s="11"/>
      <c r="N270" s="33" t="s">
        <v>994</v>
      </c>
      <c r="O270" s="36">
        <v>66.3</v>
      </c>
      <c r="P270" s="35" t="s">
        <v>549</v>
      </c>
      <c r="Q270" s="157">
        <f>[2]Ukraine!$F$268</f>
        <v>265</v>
      </c>
      <c r="R270" s="157">
        <f>[2]Ukraine!$G$268</f>
        <v>1568</v>
      </c>
      <c r="S270" s="157">
        <f>[2]Ukraine!$H$268</f>
        <v>1499</v>
      </c>
      <c r="T270" s="157">
        <f>[2]Ukraine!$I$268</f>
        <v>249597.1</v>
      </c>
      <c r="U270" s="157">
        <f>[2]Ukraine!$J$268</f>
        <v>58880.6</v>
      </c>
      <c r="V270" s="11"/>
      <c r="W270" s="36" t="s">
        <v>1339</v>
      </c>
      <c r="X270" s="36">
        <v>66.3</v>
      </c>
      <c r="Y270" s="36" t="s">
        <v>549</v>
      </c>
      <c r="Z270" s="157">
        <f>[3]Ukraine!$F$268</f>
        <v>251</v>
      </c>
      <c r="AA270" s="157">
        <f>[3]Ukraine!$G$268</f>
        <v>1467</v>
      </c>
      <c r="AB270" s="157">
        <f>[3]Ukraine!$H$268</f>
        <v>1448</v>
      </c>
      <c r="AC270" s="157">
        <f>[3]Ukraine!$I$268</f>
        <v>264336.7</v>
      </c>
      <c r="AD270" s="157">
        <f>[3]Ukraine!$J$268</f>
        <v>93215.1</v>
      </c>
      <c r="AE270" s="11"/>
      <c r="AF270" s="37" t="s">
        <v>1339</v>
      </c>
      <c r="AG270" s="37">
        <v>66.3</v>
      </c>
      <c r="AH270" s="37" t="s">
        <v>549</v>
      </c>
      <c r="AI270" s="157">
        <f>[4]Ukraine!$F$268</f>
        <v>243</v>
      </c>
      <c r="AJ270" s="157">
        <f>[4]Ukraine!$G$268</f>
        <v>1399</v>
      </c>
      <c r="AK270" s="157">
        <f>[4]Ukraine!$H$268</f>
        <v>1347</v>
      </c>
      <c r="AL270" s="157">
        <f>[4]Ukraine!$I$268</f>
        <v>202252.7</v>
      </c>
      <c r="AM270" s="157">
        <f>[4]Ukraine!$J$268</f>
        <v>100260.7</v>
      </c>
      <c r="AN270" s="11"/>
      <c r="AO270" s="11" t="s">
        <v>1339</v>
      </c>
      <c r="AP270" s="11">
        <v>66.3</v>
      </c>
      <c r="AQ270" s="11" t="s">
        <v>549</v>
      </c>
      <c r="AR270" s="157">
        <f>[5]Ukraine!$F$268</f>
        <v>221</v>
      </c>
      <c r="AS270" s="157">
        <f>[5]Ukraine!$G$268</f>
        <v>1336</v>
      </c>
      <c r="AT270" s="157">
        <f>[5]Ukraine!$H$268</f>
        <v>1323</v>
      </c>
      <c r="AU270" s="157">
        <f>[5]Ukraine!$I$268</f>
        <v>359264.8</v>
      </c>
      <c r="AV270" s="157">
        <f>[5]Ukraine!$J$268</f>
        <v>136238.9</v>
      </c>
      <c r="AW270" s="11"/>
      <c r="AX270" s="33" t="s">
        <v>1339</v>
      </c>
      <c r="AY270" s="33">
        <v>66.3</v>
      </c>
      <c r="AZ270" s="33" t="s">
        <v>549</v>
      </c>
      <c r="BA270" s="157">
        <f>[6]Ukraine!$F$268</f>
        <v>230</v>
      </c>
      <c r="BB270" s="157">
        <f>[6]Ukraine!$G$268</f>
        <v>1437</v>
      </c>
      <c r="BC270" s="157">
        <f>[6]Ukraine!$H$268</f>
        <v>1415</v>
      </c>
      <c r="BD270" s="157">
        <f>[6]Ukraine!$I$268</f>
        <v>420789.4</v>
      </c>
      <c r="BE270" s="157">
        <f>[6]Ukraine!$J$268</f>
        <v>189081.7</v>
      </c>
      <c r="BG270" s="2">
        <v>66.3</v>
      </c>
      <c r="BH270" s="2" t="s">
        <v>549</v>
      </c>
      <c r="BI270" s="1">
        <f t="shared" si="187"/>
        <v>212</v>
      </c>
      <c r="BJ270" s="1">
        <f t="shared" si="188"/>
        <v>265</v>
      </c>
      <c r="BK270" s="1">
        <f t="shared" si="189"/>
        <v>251</v>
      </c>
      <c r="BL270" s="1">
        <f t="shared" si="190"/>
        <v>243</v>
      </c>
      <c r="BM270" s="1">
        <f t="shared" si="191"/>
        <v>221</v>
      </c>
      <c r="BN270" s="1">
        <f t="shared" si="192"/>
        <v>230</v>
      </c>
      <c r="BP270" s="1">
        <f t="shared" si="201"/>
        <v>1460</v>
      </c>
      <c r="BQ270" s="1">
        <f t="shared" si="202"/>
        <v>1499</v>
      </c>
      <c r="BR270" s="1">
        <f t="shared" si="203"/>
        <v>1448</v>
      </c>
      <c r="BS270" s="1">
        <f t="shared" si="204"/>
        <v>1347</v>
      </c>
      <c r="BT270" s="1">
        <f t="shared" si="205"/>
        <v>1323</v>
      </c>
      <c r="BU270" s="1">
        <f t="shared" si="206"/>
        <v>1415</v>
      </c>
      <c r="BW270" s="40" t="str">
        <f t="shared" si="193"/>
        <v/>
      </c>
      <c r="BX270" s="40" t="str">
        <f t="shared" si="193"/>
        <v/>
      </c>
      <c r="BY270" s="40" t="str">
        <f t="shared" si="193"/>
        <v/>
      </c>
      <c r="BZ270" s="40" t="str">
        <f t="shared" si="193"/>
        <v/>
      </c>
      <c r="CA270" s="40" t="str">
        <f t="shared" si="180"/>
        <v/>
      </c>
      <c r="CB270" s="40" t="str">
        <f t="shared" si="180"/>
        <v/>
      </c>
      <c r="CD270" s="10">
        <f t="shared" si="194"/>
        <v>63414.6</v>
      </c>
      <c r="CE270" s="10">
        <f t="shared" si="195"/>
        <v>58880.6</v>
      </c>
      <c r="CF270" s="10">
        <f t="shared" si="196"/>
        <v>93215.1</v>
      </c>
      <c r="CG270" s="10">
        <f t="shared" si="197"/>
        <v>100260.7</v>
      </c>
      <c r="CH270" s="10">
        <f t="shared" si="198"/>
        <v>136238.9</v>
      </c>
      <c r="CI270" s="10">
        <f t="shared" si="199"/>
        <v>189081.7</v>
      </c>
      <c r="CK270" s="40" t="str">
        <f t="shared" si="177"/>
        <v/>
      </c>
      <c r="CL270" s="40" t="str">
        <f t="shared" si="177"/>
        <v/>
      </c>
      <c r="CM270" s="40" t="str">
        <f t="shared" si="177"/>
        <v/>
      </c>
      <c r="CN270" s="40" t="str">
        <f t="shared" si="174"/>
        <v/>
      </c>
      <c r="CO270" s="40" t="str">
        <f t="shared" si="174"/>
        <v/>
      </c>
      <c r="CP270" s="40" t="str">
        <f t="shared" si="174"/>
        <v/>
      </c>
      <c r="CR270" s="9" t="str">
        <f t="shared" si="178"/>
        <v/>
      </c>
      <c r="CS270" s="9" t="str">
        <f t="shared" si="178"/>
        <v/>
      </c>
      <c r="CT270" s="9" t="str">
        <f t="shared" si="178"/>
        <v/>
      </c>
      <c r="CU270" s="9" t="str">
        <f t="shared" si="175"/>
        <v/>
      </c>
      <c r="CV270" s="9" t="str">
        <f t="shared" si="175"/>
        <v/>
      </c>
      <c r="CW270" s="9" t="str">
        <f t="shared" si="175"/>
        <v/>
      </c>
      <c r="CY270" s="9" t="str">
        <f t="shared" si="179"/>
        <v/>
      </c>
      <c r="CZ270" s="9" t="str">
        <f t="shared" si="179"/>
        <v/>
      </c>
      <c r="DA270" s="9" t="str">
        <f t="shared" si="179"/>
        <v/>
      </c>
      <c r="DB270" s="9" t="str">
        <f t="shared" si="176"/>
        <v/>
      </c>
      <c r="DC270" s="9" t="str">
        <f t="shared" si="176"/>
        <v/>
      </c>
      <c r="DD270" s="9" t="str">
        <f t="shared" si="176"/>
        <v/>
      </c>
      <c r="DF270" s="9" t="str">
        <f>IF($A270=2,IF(ISNUMBER(CR270/Ukraine!CR270),100*CR270/Ukraine!CR270,""),"")</f>
        <v/>
      </c>
      <c r="DG270" s="9" t="str">
        <f>IF($A270=2,IF(ISNUMBER(CS270/Ukraine!CS270),100*CS270/Ukraine!CS270,""),"")</f>
        <v/>
      </c>
      <c r="DH270" s="9" t="str">
        <f>IF($A270=2,IF(ISNUMBER(CT270/Ukraine!CT270),100*CT270/Ukraine!CT270,""),"")</f>
        <v/>
      </c>
      <c r="DI270" s="9" t="str">
        <f>IF($A270=2,IF(ISNUMBER(CU270/Ukraine!CU270),100*CU270/Ukraine!CU270,""),"")</f>
        <v/>
      </c>
      <c r="DJ270" s="9" t="str">
        <f>IF($A270=2,IF(ISNUMBER(CV270/Ukraine!CV270),100*CV270/Ukraine!CV270,""),"")</f>
        <v/>
      </c>
      <c r="DK270" s="9" t="str">
        <f>IF($A270=2,IF(ISNUMBER(CW270/Ukraine!CW270),100*CW270/Ukraine!CW270,""),"")</f>
        <v/>
      </c>
      <c r="DM270" s="40" t="str">
        <f t="shared" si="181"/>
        <v/>
      </c>
      <c r="DN270" s="40" t="str">
        <f t="shared" si="182"/>
        <v/>
      </c>
      <c r="DO270" s="40" t="str">
        <f t="shared" si="183"/>
        <v/>
      </c>
      <c r="DP270" s="40" t="str">
        <f t="shared" si="184"/>
        <v/>
      </c>
      <c r="DQ270" s="40" t="str">
        <f t="shared" si="185"/>
        <v/>
      </c>
      <c r="DR270" s="40" t="str">
        <f t="shared" si="186"/>
        <v/>
      </c>
      <c r="DT270" s="40" t="str">
        <f t="shared" si="207"/>
        <v/>
      </c>
      <c r="DU270" s="40" t="str">
        <f t="shared" si="208"/>
        <v/>
      </c>
      <c r="DV270" s="40" t="str">
        <f t="shared" si="209"/>
        <v/>
      </c>
      <c r="DW270" s="40" t="str">
        <f t="shared" si="210"/>
        <v/>
      </c>
      <c r="DX270" s="40" t="str">
        <f t="shared" si="211"/>
        <v/>
      </c>
      <c r="DY270" s="40" t="str">
        <f t="shared" si="200"/>
        <v/>
      </c>
    </row>
    <row r="271" spans="1:129" x14ac:dyDescent="0.2">
      <c r="A271" s="39" t="str">
        <f>'Industry selection'!C271</f>
        <v/>
      </c>
      <c r="B271" s="2" t="s">
        <v>551</v>
      </c>
      <c r="C271" s="2" t="s">
        <v>552</v>
      </c>
      <c r="E271" s="30" t="s">
        <v>550</v>
      </c>
      <c r="F271" s="31" t="s">
        <v>551</v>
      </c>
      <c r="G271" s="32" t="s">
        <v>552</v>
      </c>
      <c r="H271" s="157">
        <f>[1]Ukraine!$F$269</f>
        <v>30082</v>
      </c>
      <c r="I271" s="157">
        <f>[1]Ukraine!$G$269</f>
        <v>205480</v>
      </c>
      <c r="J271" s="157">
        <f>[1]Ukraine!$H$269</f>
        <v>198464</v>
      </c>
      <c r="K271" s="157">
        <f>[1]Ukraine!$I$269</f>
        <v>51476893.200000003</v>
      </c>
      <c r="L271" s="157">
        <f>[1]Ukraine!$J$269</f>
        <v>5881709.5</v>
      </c>
      <c r="M271" s="11"/>
      <c r="N271" s="33" t="s">
        <v>995</v>
      </c>
      <c r="O271" s="36" t="s">
        <v>551</v>
      </c>
      <c r="P271" s="35" t="s">
        <v>552</v>
      </c>
      <c r="Q271" s="157">
        <f>[2]Ukraine!$F$269</f>
        <v>32718</v>
      </c>
      <c r="R271" s="157">
        <f>[2]Ukraine!$G$269</f>
        <v>190266</v>
      </c>
      <c r="S271" s="157">
        <f>[2]Ukraine!$H$269</f>
        <v>181016</v>
      </c>
      <c r="T271" s="157">
        <f>[2]Ukraine!$I$269</f>
        <v>48699073.899999999</v>
      </c>
      <c r="U271" s="157">
        <f>[2]Ukraine!$J$269</f>
        <v>5329180.7</v>
      </c>
      <c r="V271" s="11"/>
      <c r="W271" s="36" t="s">
        <v>1340</v>
      </c>
      <c r="X271" s="36" t="s">
        <v>551</v>
      </c>
      <c r="Y271" s="36" t="s">
        <v>552</v>
      </c>
      <c r="Z271" s="157">
        <f>[3]Ukraine!$F$269</f>
        <v>31201</v>
      </c>
      <c r="AA271" s="157">
        <f>[3]Ukraine!$G$269</f>
        <v>172242</v>
      </c>
      <c r="AB271" s="157">
        <f>[3]Ukraine!$H$269</f>
        <v>164334</v>
      </c>
      <c r="AC271" s="157">
        <f>[3]Ukraine!$I$269</f>
        <v>55103889.399999999</v>
      </c>
      <c r="AD271" s="157">
        <f>[3]Ukraine!$J$269</f>
        <v>5072505.2</v>
      </c>
      <c r="AE271" s="11"/>
      <c r="AF271" s="37" t="s">
        <v>1340</v>
      </c>
      <c r="AG271" s="37" t="s">
        <v>551</v>
      </c>
      <c r="AH271" s="37" t="s">
        <v>552</v>
      </c>
      <c r="AI271" s="157">
        <f>[4]Ukraine!$F$269</f>
        <v>32719</v>
      </c>
      <c r="AJ271" s="157">
        <f>[4]Ukraine!$G$269</f>
        <v>167713</v>
      </c>
      <c r="AK271" s="157">
        <f>[4]Ukraine!$H$269</f>
        <v>158126</v>
      </c>
      <c r="AL271" s="157">
        <f>[4]Ukraine!$I$269</f>
        <v>75284558.799999997</v>
      </c>
      <c r="AM271" s="157">
        <f>[4]Ukraine!$J$269</f>
        <v>6003513.0999999996</v>
      </c>
      <c r="AN271" s="11"/>
      <c r="AO271" s="11" t="s">
        <v>1340</v>
      </c>
      <c r="AP271" s="11" t="s">
        <v>551</v>
      </c>
      <c r="AQ271" s="11" t="s">
        <v>552</v>
      </c>
      <c r="AR271" s="157">
        <f>[5]Ukraine!$F$269</f>
        <v>30913</v>
      </c>
      <c r="AS271" s="157">
        <f>[5]Ukraine!$G$269</f>
        <v>164218</v>
      </c>
      <c r="AT271" s="157">
        <f>[5]Ukraine!$H$269</f>
        <v>155958</v>
      </c>
      <c r="AU271" s="157">
        <f>[5]Ukraine!$I$269</f>
        <v>85497340.799999997</v>
      </c>
      <c r="AV271" s="157">
        <f>[5]Ukraine!$J$269</f>
        <v>6924825</v>
      </c>
      <c r="AW271" s="11"/>
      <c r="AX271" s="33" t="s">
        <v>1340</v>
      </c>
      <c r="AY271" s="33" t="s">
        <v>551</v>
      </c>
      <c r="AZ271" s="33" t="s">
        <v>552</v>
      </c>
      <c r="BA271" s="157">
        <f>[6]Ukraine!$F$269</f>
        <v>34058</v>
      </c>
      <c r="BB271" s="157">
        <f>[6]Ukraine!$G$269</f>
        <v>162644</v>
      </c>
      <c r="BC271" s="157">
        <f>[6]Ukraine!$H$269</f>
        <v>153736</v>
      </c>
      <c r="BD271" s="157">
        <f>[6]Ukraine!$I$269</f>
        <v>99482366.400000006</v>
      </c>
      <c r="BE271" s="157">
        <f>[6]Ukraine!$J$269</f>
        <v>8996543.6999999993</v>
      </c>
      <c r="BG271" s="2" t="s">
        <v>551</v>
      </c>
      <c r="BH271" s="2" t="s">
        <v>552</v>
      </c>
      <c r="BI271" s="1">
        <f t="shared" si="187"/>
        <v>30082</v>
      </c>
      <c r="BJ271" s="1">
        <f t="shared" si="188"/>
        <v>32718</v>
      </c>
      <c r="BK271" s="1">
        <f t="shared" si="189"/>
        <v>31201</v>
      </c>
      <c r="BL271" s="1">
        <f t="shared" si="190"/>
        <v>32719</v>
      </c>
      <c r="BM271" s="1">
        <f t="shared" si="191"/>
        <v>30913</v>
      </c>
      <c r="BN271" s="1">
        <f t="shared" si="192"/>
        <v>34058</v>
      </c>
      <c r="BP271" s="1">
        <f t="shared" si="201"/>
        <v>198464</v>
      </c>
      <c r="BQ271" s="1">
        <f t="shared" si="202"/>
        <v>181016</v>
      </c>
      <c r="BR271" s="1">
        <f t="shared" si="203"/>
        <v>164334</v>
      </c>
      <c r="BS271" s="1">
        <f t="shared" si="204"/>
        <v>158126</v>
      </c>
      <c r="BT271" s="1">
        <f t="shared" si="205"/>
        <v>155958</v>
      </c>
      <c r="BU271" s="1">
        <f t="shared" si="206"/>
        <v>153736</v>
      </c>
      <c r="BW271" s="40" t="str">
        <f t="shared" si="193"/>
        <v/>
      </c>
      <c r="BX271" s="40" t="str">
        <f t="shared" si="193"/>
        <v/>
      </c>
      <c r="BY271" s="40" t="str">
        <f t="shared" si="193"/>
        <v/>
      </c>
      <c r="BZ271" s="40" t="str">
        <f t="shared" si="193"/>
        <v/>
      </c>
      <c r="CA271" s="40" t="str">
        <f t="shared" si="180"/>
        <v/>
      </c>
      <c r="CB271" s="40" t="str">
        <f t="shared" si="180"/>
        <v/>
      </c>
      <c r="CD271" s="10">
        <f t="shared" si="194"/>
        <v>5881709.5</v>
      </c>
      <c r="CE271" s="10">
        <f t="shared" si="195"/>
        <v>5329180.7</v>
      </c>
      <c r="CF271" s="10">
        <f t="shared" si="196"/>
        <v>5072505.2</v>
      </c>
      <c r="CG271" s="10">
        <f t="shared" si="197"/>
        <v>6003513.0999999996</v>
      </c>
      <c r="CH271" s="10">
        <f t="shared" si="198"/>
        <v>6924825</v>
      </c>
      <c r="CI271" s="10">
        <f t="shared" si="199"/>
        <v>8996543.6999999993</v>
      </c>
      <c r="CK271" s="40" t="str">
        <f t="shared" si="177"/>
        <v/>
      </c>
      <c r="CL271" s="40" t="str">
        <f t="shared" si="177"/>
        <v/>
      </c>
      <c r="CM271" s="40" t="str">
        <f t="shared" si="177"/>
        <v/>
      </c>
      <c r="CN271" s="40" t="str">
        <f t="shared" si="174"/>
        <v/>
      </c>
      <c r="CO271" s="40" t="str">
        <f t="shared" si="174"/>
        <v/>
      </c>
      <c r="CP271" s="40" t="str">
        <f t="shared" si="174"/>
        <v/>
      </c>
      <c r="CR271" s="9" t="str">
        <f t="shared" si="178"/>
        <v/>
      </c>
      <c r="CS271" s="9" t="str">
        <f t="shared" si="178"/>
        <v/>
      </c>
      <c r="CT271" s="9" t="str">
        <f t="shared" si="178"/>
        <v/>
      </c>
      <c r="CU271" s="9" t="str">
        <f t="shared" si="175"/>
        <v/>
      </c>
      <c r="CV271" s="9" t="str">
        <f t="shared" si="175"/>
        <v/>
      </c>
      <c r="CW271" s="9" t="str">
        <f t="shared" si="175"/>
        <v/>
      </c>
      <c r="CY271" s="9" t="str">
        <f t="shared" si="179"/>
        <v/>
      </c>
      <c r="CZ271" s="9" t="str">
        <f t="shared" si="179"/>
        <v/>
      </c>
      <c r="DA271" s="9" t="str">
        <f t="shared" si="179"/>
        <v/>
      </c>
      <c r="DB271" s="9" t="str">
        <f t="shared" si="176"/>
        <v/>
      </c>
      <c r="DC271" s="9" t="str">
        <f t="shared" si="176"/>
        <v/>
      </c>
      <c r="DD271" s="9" t="str">
        <f t="shared" si="176"/>
        <v/>
      </c>
      <c r="DF271" s="9" t="str">
        <f>IF($A271=2,IF(ISNUMBER(CR271/Ukraine!CR271),100*CR271/Ukraine!CR271,""),"")</f>
        <v/>
      </c>
      <c r="DG271" s="9" t="str">
        <f>IF($A271=2,IF(ISNUMBER(CS271/Ukraine!CS271),100*CS271/Ukraine!CS271,""),"")</f>
        <v/>
      </c>
      <c r="DH271" s="9" t="str">
        <f>IF($A271=2,IF(ISNUMBER(CT271/Ukraine!CT271),100*CT271/Ukraine!CT271,""),"")</f>
        <v/>
      </c>
      <c r="DI271" s="9" t="str">
        <f>IF($A271=2,IF(ISNUMBER(CU271/Ukraine!CU271),100*CU271/Ukraine!CU271,""),"")</f>
        <v/>
      </c>
      <c r="DJ271" s="9" t="str">
        <f>IF($A271=2,IF(ISNUMBER(CV271/Ukraine!CV271),100*CV271/Ukraine!CV271,""),"")</f>
        <v/>
      </c>
      <c r="DK271" s="9" t="str">
        <f>IF($A271=2,IF(ISNUMBER(CW271/Ukraine!CW271),100*CW271/Ukraine!CW271,""),"")</f>
        <v/>
      </c>
      <c r="DM271" s="40" t="str">
        <f t="shared" si="181"/>
        <v/>
      </c>
      <c r="DN271" s="40" t="str">
        <f t="shared" si="182"/>
        <v/>
      </c>
      <c r="DO271" s="40" t="str">
        <f t="shared" si="183"/>
        <v/>
      </c>
      <c r="DP271" s="40" t="str">
        <f t="shared" si="184"/>
        <v/>
      </c>
      <c r="DQ271" s="40" t="str">
        <f t="shared" si="185"/>
        <v/>
      </c>
      <c r="DR271" s="40" t="str">
        <f t="shared" si="186"/>
        <v/>
      </c>
      <c r="DT271" s="40" t="str">
        <f t="shared" si="207"/>
        <v/>
      </c>
      <c r="DU271" s="40" t="str">
        <f t="shared" si="208"/>
        <v/>
      </c>
      <c r="DV271" s="40" t="str">
        <f t="shared" si="209"/>
        <v/>
      </c>
      <c r="DW271" s="40" t="str">
        <f t="shared" si="210"/>
        <v/>
      </c>
      <c r="DX271" s="40" t="str">
        <f t="shared" si="211"/>
        <v/>
      </c>
      <c r="DY271" s="40" t="str">
        <f t="shared" si="200"/>
        <v/>
      </c>
    </row>
    <row r="272" spans="1:129" x14ac:dyDescent="0.2">
      <c r="A272" s="39" t="str">
        <f>'Industry selection'!C272</f>
        <v/>
      </c>
      <c r="B272" s="2">
        <v>68</v>
      </c>
      <c r="C272" s="2" t="s">
        <v>553</v>
      </c>
      <c r="E272" s="30" t="s">
        <v>550</v>
      </c>
      <c r="F272" s="31">
        <v>68</v>
      </c>
      <c r="G272" s="32" t="s">
        <v>553</v>
      </c>
      <c r="H272" s="157">
        <f>[1]Ukraine!$F$270</f>
        <v>30082</v>
      </c>
      <c r="I272" s="157">
        <f>[1]Ukraine!$G$270</f>
        <v>205480</v>
      </c>
      <c r="J272" s="157">
        <f>[1]Ukraine!$H$270</f>
        <v>198464</v>
      </c>
      <c r="K272" s="157">
        <f>[1]Ukraine!$I$270</f>
        <v>51476893.200000003</v>
      </c>
      <c r="L272" s="157">
        <f>[1]Ukraine!$J$270</f>
        <v>5881709.5</v>
      </c>
      <c r="M272" s="11"/>
      <c r="N272" s="33" t="s">
        <v>995</v>
      </c>
      <c r="O272" s="36">
        <v>68</v>
      </c>
      <c r="P272" s="35" t="s">
        <v>553</v>
      </c>
      <c r="Q272" s="157">
        <f>[2]Ukraine!$F$270</f>
        <v>32718</v>
      </c>
      <c r="R272" s="157">
        <f>[2]Ukraine!$G$270</f>
        <v>190266</v>
      </c>
      <c r="S272" s="157">
        <f>[2]Ukraine!$H$270</f>
        <v>181016</v>
      </c>
      <c r="T272" s="157">
        <f>[2]Ukraine!$I$270</f>
        <v>48699073.899999999</v>
      </c>
      <c r="U272" s="157">
        <f>[2]Ukraine!$J$270</f>
        <v>5329180.7</v>
      </c>
      <c r="V272" s="11"/>
      <c r="W272" s="36" t="s">
        <v>1340</v>
      </c>
      <c r="X272" s="36">
        <v>68</v>
      </c>
      <c r="Y272" s="36" t="s">
        <v>553</v>
      </c>
      <c r="Z272" s="157">
        <f>[3]Ukraine!$F$270</f>
        <v>31201</v>
      </c>
      <c r="AA272" s="157">
        <f>[3]Ukraine!$G$270</f>
        <v>172242</v>
      </c>
      <c r="AB272" s="157">
        <f>[3]Ukraine!$H$270</f>
        <v>164334</v>
      </c>
      <c r="AC272" s="157">
        <f>[3]Ukraine!$I$270</f>
        <v>55103889.399999999</v>
      </c>
      <c r="AD272" s="157">
        <f>[3]Ukraine!$J$270</f>
        <v>5072505.2</v>
      </c>
      <c r="AE272" s="11"/>
      <c r="AF272" s="37" t="s">
        <v>1340</v>
      </c>
      <c r="AG272" s="37">
        <v>68</v>
      </c>
      <c r="AH272" s="37" t="s">
        <v>553</v>
      </c>
      <c r="AI272" s="157">
        <f>[4]Ukraine!$F$270</f>
        <v>32719</v>
      </c>
      <c r="AJ272" s="157">
        <f>[4]Ukraine!$G$270</f>
        <v>167713</v>
      </c>
      <c r="AK272" s="157">
        <f>[4]Ukraine!$H$270</f>
        <v>158126</v>
      </c>
      <c r="AL272" s="157">
        <f>[4]Ukraine!$I$270</f>
        <v>75284558.799999997</v>
      </c>
      <c r="AM272" s="157">
        <f>[4]Ukraine!$J$270</f>
        <v>6003513.0999999996</v>
      </c>
      <c r="AN272" s="11"/>
      <c r="AO272" s="11" t="s">
        <v>1340</v>
      </c>
      <c r="AP272" s="11">
        <v>68</v>
      </c>
      <c r="AQ272" s="11" t="s">
        <v>553</v>
      </c>
      <c r="AR272" s="157">
        <f>[5]Ukraine!$F$270</f>
        <v>30913</v>
      </c>
      <c r="AS272" s="157">
        <f>[5]Ukraine!$G$270</f>
        <v>164218</v>
      </c>
      <c r="AT272" s="157">
        <f>[5]Ukraine!$H$270</f>
        <v>155958</v>
      </c>
      <c r="AU272" s="157">
        <f>[5]Ukraine!$I$270</f>
        <v>85497340.799999997</v>
      </c>
      <c r="AV272" s="157">
        <f>[5]Ukraine!$J$270</f>
        <v>6924825</v>
      </c>
      <c r="AW272" s="11"/>
      <c r="AX272" s="33" t="s">
        <v>1340</v>
      </c>
      <c r="AY272" s="33">
        <v>68</v>
      </c>
      <c r="AZ272" s="33" t="s">
        <v>553</v>
      </c>
      <c r="BA272" s="157">
        <f>[6]Ukraine!$F$270</f>
        <v>34058</v>
      </c>
      <c r="BB272" s="157">
        <f>[6]Ukraine!$G$270</f>
        <v>162644</v>
      </c>
      <c r="BC272" s="157">
        <f>[6]Ukraine!$H$270</f>
        <v>153736</v>
      </c>
      <c r="BD272" s="157">
        <f>[6]Ukraine!$I$270</f>
        <v>99482366.400000006</v>
      </c>
      <c r="BE272" s="157">
        <f>[6]Ukraine!$J$270</f>
        <v>8996543.6999999993</v>
      </c>
      <c r="BG272" s="2">
        <v>68</v>
      </c>
      <c r="BH272" s="2" t="s">
        <v>553</v>
      </c>
      <c r="BI272" s="1">
        <f t="shared" si="187"/>
        <v>30082</v>
      </c>
      <c r="BJ272" s="1">
        <f t="shared" si="188"/>
        <v>32718</v>
      </c>
      <c r="BK272" s="1">
        <f t="shared" si="189"/>
        <v>31201</v>
      </c>
      <c r="BL272" s="1">
        <f t="shared" si="190"/>
        <v>32719</v>
      </c>
      <c r="BM272" s="1">
        <f t="shared" si="191"/>
        <v>30913</v>
      </c>
      <c r="BN272" s="1">
        <f t="shared" si="192"/>
        <v>34058</v>
      </c>
      <c r="BP272" s="1">
        <f t="shared" si="201"/>
        <v>198464</v>
      </c>
      <c r="BQ272" s="1">
        <f t="shared" si="202"/>
        <v>181016</v>
      </c>
      <c r="BR272" s="1">
        <f t="shared" si="203"/>
        <v>164334</v>
      </c>
      <c r="BS272" s="1">
        <f t="shared" si="204"/>
        <v>158126</v>
      </c>
      <c r="BT272" s="1">
        <f t="shared" si="205"/>
        <v>155958</v>
      </c>
      <c r="BU272" s="1">
        <f t="shared" si="206"/>
        <v>153736</v>
      </c>
      <c r="BW272" s="40" t="str">
        <f t="shared" si="193"/>
        <v/>
      </c>
      <c r="BX272" s="40" t="str">
        <f t="shared" si="193"/>
        <v/>
      </c>
      <c r="BY272" s="40" t="str">
        <f t="shared" si="193"/>
        <v/>
      </c>
      <c r="BZ272" s="40" t="str">
        <f t="shared" si="193"/>
        <v/>
      </c>
      <c r="CA272" s="40" t="str">
        <f t="shared" si="180"/>
        <v/>
      </c>
      <c r="CB272" s="40" t="str">
        <f t="shared" si="180"/>
        <v/>
      </c>
      <c r="CD272" s="10">
        <f t="shared" si="194"/>
        <v>5881709.5</v>
      </c>
      <c r="CE272" s="10">
        <f t="shared" si="195"/>
        <v>5329180.7</v>
      </c>
      <c r="CF272" s="10">
        <f t="shared" si="196"/>
        <v>5072505.2</v>
      </c>
      <c r="CG272" s="10">
        <f t="shared" si="197"/>
        <v>6003513.0999999996</v>
      </c>
      <c r="CH272" s="10">
        <f t="shared" si="198"/>
        <v>6924825</v>
      </c>
      <c r="CI272" s="10">
        <f t="shared" si="199"/>
        <v>8996543.6999999993</v>
      </c>
      <c r="CK272" s="40" t="str">
        <f t="shared" si="177"/>
        <v/>
      </c>
      <c r="CL272" s="40" t="str">
        <f t="shared" si="177"/>
        <v/>
      </c>
      <c r="CM272" s="40" t="str">
        <f t="shared" si="177"/>
        <v/>
      </c>
      <c r="CN272" s="40" t="str">
        <f t="shared" si="174"/>
        <v/>
      </c>
      <c r="CO272" s="40" t="str">
        <f t="shared" si="174"/>
        <v/>
      </c>
      <c r="CP272" s="40" t="str">
        <f t="shared" si="174"/>
        <v/>
      </c>
      <c r="CR272" s="9" t="str">
        <f t="shared" si="178"/>
        <v/>
      </c>
      <c r="CS272" s="9" t="str">
        <f t="shared" si="178"/>
        <v/>
      </c>
      <c r="CT272" s="9" t="str">
        <f t="shared" si="178"/>
        <v/>
      </c>
      <c r="CU272" s="9" t="str">
        <f t="shared" si="175"/>
        <v/>
      </c>
      <c r="CV272" s="9" t="str">
        <f t="shared" si="175"/>
        <v/>
      </c>
      <c r="CW272" s="9" t="str">
        <f t="shared" si="175"/>
        <v/>
      </c>
      <c r="CY272" s="9" t="str">
        <f t="shared" si="179"/>
        <v/>
      </c>
      <c r="CZ272" s="9" t="str">
        <f t="shared" si="179"/>
        <v/>
      </c>
      <c r="DA272" s="9" t="str">
        <f t="shared" si="179"/>
        <v/>
      </c>
      <c r="DB272" s="9" t="str">
        <f t="shared" si="176"/>
        <v/>
      </c>
      <c r="DC272" s="9" t="str">
        <f t="shared" si="176"/>
        <v/>
      </c>
      <c r="DD272" s="9" t="str">
        <f t="shared" si="176"/>
        <v/>
      </c>
      <c r="DF272" s="9" t="str">
        <f>IF($A272=2,IF(ISNUMBER(CR272/Ukraine!CR272),100*CR272/Ukraine!CR272,""),"")</f>
        <v/>
      </c>
      <c r="DG272" s="9" t="str">
        <f>IF($A272=2,IF(ISNUMBER(CS272/Ukraine!CS272),100*CS272/Ukraine!CS272,""),"")</f>
        <v/>
      </c>
      <c r="DH272" s="9" t="str">
        <f>IF($A272=2,IF(ISNUMBER(CT272/Ukraine!CT272),100*CT272/Ukraine!CT272,""),"")</f>
        <v/>
      </c>
      <c r="DI272" s="9" t="str">
        <f>IF($A272=2,IF(ISNUMBER(CU272/Ukraine!CU272),100*CU272/Ukraine!CU272,""),"")</f>
        <v/>
      </c>
      <c r="DJ272" s="9" t="str">
        <f>IF($A272=2,IF(ISNUMBER(CV272/Ukraine!CV272),100*CV272/Ukraine!CV272,""),"")</f>
        <v/>
      </c>
      <c r="DK272" s="9" t="str">
        <f>IF($A272=2,IF(ISNUMBER(CW272/Ukraine!CW272),100*CW272/Ukraine!CW272,""),"")</f>
        <v/>
      </c>
      <c r="DM272" s="40" t="str">
        <f t="shared" si="181"/>
        <v/>
      </c>
      <c r="DN272" s="40" t="str">
        <f t="shared" si="182"/>
        <v/>
      </c>
      <c r="DO272" s="40" t="str">
        <f t="shared" si="183"/>
        <v/>
      </c>
      <c r="DP272" s="40" t="str">
        <f t="shared" si="184"/>
        <v/>
      </c>
      <c r="DQ272" s="40" t="str">
        <f t="shared" si="185"/>
        <v/>
      </c>
      <c r="DR272" s="40" t="str">
        <f t="shared" si="186"/>
        <v/>
      </c>
      <c r="DT272" s="40" t="str">
        <f t="shared" si="207"/>
        <v/>
      </c>
      <c r="DU272" s="40" t="str">
        <f t="shared" si="208"/>
        <v/>
      </c>
      <c r="DV272" s="40" t="str">
        <f t="shared" si="209"/>
        <v/>
      </c>
      <c r="DW272" s="40" t="str">
        <f t="shared" si="210"/>
        <v/>
      </c>
      <c r="DX272" s="40" t="str">
        <f t="shared" si="211"/>
        <v/>
      </c>
      <c r="DY272" s="40" t="str">
        <f t="shared" si="200"/>
        <v/>
      </c>
    </row>
    <row r="273" spans="1:129" x14ac:dyDescent="0.2">
      <c r="A273" s="39">
        <f>'Industry selection'!C273</f>
        <v>2</v>
      </c>
      <c r="B273" s="2">
        <v>68.099999999999994</v>
      </c>
      <c r="C273" s="2" t="s">
        <v>555</v>
      </c>
      <c r="E273" s="30" t="s">
        <v>554</v>
      </c>
      <c r="F273" s="31">
        <v>68.099999999999994</v>
      </c>
      <c r="G273" s="32" t="s">
        <v>555</v>
      </c>
      <c r="H273" s="157">
        <f>[1]Ukraine!$F$271</f>
        <v>1549</v>
      </c>
      <c r="I273" s="157">
        <f>[1]Ukraine!$G$271</f>
        <v>4185</v>
      </c>
      <c r="J273" s="157">
        <f>[1]Ukraine!$H$271</f>
        <v>4050</v>
      </c>
      <c r="K273" s="157">
        <f>[1]Ukraine!$I$271</f>
        <v>3462810.3</v>
      </c>
      <c r="L273" s="157">
        <f>[1]Ukraine!$J$271</f>
        <v>118345.9</v>
      </c>
      <c r="M273" s="11"/>
      <c r="N273" s="33" t="s">
        <v>996</v>
      </c>
      <c r="O273" s="36">
        <v>68.099999999999994</v>
      </c>
      <c r="P273" s="35" t="s">
        <v>555</v>
      </c>
      <c r="Q273" s="157">
        <f>[2]Ukraine!$F$271</f>
        <v>1933</v>
      </c>
      <c r="R273" s="157">
        <f>[2]Ukraine!$G$271</f>
        <v>4233</v>
      </c>
      <c r="S273" s="157">
        <f>[2]Ukraine!$H$271</f>
        <v>3991</v>
      </c>
      <c r="T273" s="157">
        <f>[2]Ukraine!$I$271</f>
        <v>2185969.4</v>
      </c>
      <c r="U273" s="157">
        <f>[2]Ukraine!$J$271</f>
        <v>199786.3</v>
      </c>
      <c r="V273" s="11"/>
      <c r="W273" s="36" t="s">
        <v>1341</v>
      </c>
      <c r="X273" s="36">
        <v>68.099999999999994</v>
      </c>
      <c r="Y273" s="36" t="s">
        <v>555</v>
      </c>
      <c r="Z273" s="157">
        <f>[3]Ukraine!$F$271</f>
        <v>1785</v>
      </c>
      <c r="AA273" s="157">
        <f>[3]Ukraine!$G$271</f>
        <v>4369</v>
      </c>
      <c r="AB273" s="157">
        <f>[3]Ukraine!$H$271</f>
        <v>3903</v>
      </c>
      <c r="AC273" s="157">
        <f>[3]Ukraine!$I$271</f>
        <v>2328266.6</v>
      </c>
      <c r="AD273" s="157">
        <f>[3]Ukraine!$J$271</f>
        <v>115798</v>
      </c>
      <c r="AE273" s="11"/>
      <c r="AF273" s="37" t="s">
        <v>1341</v>
      </c>
      <c r="AG273" s="37">
        <v>68.099999999999994</v>
      </c>
      <c r="AH273" s="37" t="s">
        <v>555</v>
      </c>
      <c r="AI273" s="157">
        <f>[4]Ukraine!$F$271</f>
        <v>1802</v>
      </c>
      <c r="AJ273" s="157">
        <f>[4]Ukraine!$G$271</f>
        <v>4277</v>
      </c>
      <c r="AK273" s="157">
        <f>[4]Ukraine!$H$271</f>
        <v>3724</v>
      </c>
      <c r="AL273" s="157">
        <f>[4]Ukraine!$I$271</f>
        <v>4117912.7</v>
      </c>
      <c r="AM273" s="157">
        <f>[4]Ukraine!$J$271</f>
        <v>140556.5</v>
      </c>
      <c r="AN273" s="11"/>
      <c r="AO273" s="11" t="s">
        <v>1341</v>
      </c>
      <c r="AP273" s="11">
        <v>68.099999999999994</v>
      </c>
      <c r="AQ273" s="11" t="s">
        <v>555</v>
      </c>
      <c r="AR273" s="157">
        <f>[5]Ukraine!$F$271</f>
        <v>1440</v>
      </c>
      <c r="AS273" s="157">
        <f>[5]Ukraine!$G$271</f>
        <v>4231</v>
      </c>
      <c r="AT273" s="157">
        <f>[5]Ukraine!$H$271</f>
        <v>3955</v>
      </c>
      <c r="AU273" s="157">
        <f>[5]Ukraine!$I$271</f>
        <v>7791215.0999999996</v>
      </c>
      <c r="AV273" s="157">
        <f>[5]Ukraine!$J$271</f>
        <v>245247</v>
      </c>
      <c r="AW273" s="11"/>
      <c r="AX273" s="33" t="s">
        <v>1341</v>
      </c>
      <c r="AY273" s="33">
        <v>68.099999999999994</v>
      </c>
      <c r="AZ273" s="33" t="s">
        <v>555</v>
      </c>
      <c r="BA273" s="157">
        <f>[6]Ukraine!$F$271</f>
        <v>1663</v>
      </c>
      <c r="BB273" s="157">
        <f>[6]Ukraine!$G$271</f>
        <v>4385</v>
      </c>
      <c r="BC273" s="157">
        <f>[6]Ukraine!$H$271</f>
        <v>4021</v>
      </c>
      <c r="BD273" s="157">
        <f>[6]Ukraine!$I$271</f>
        <v>9856526.4000000004</v>
      </c>
      <c r="BE273" s="157">
        <f>[6]Ukraine!$J$271</f>
        <v>306220.3</v>
      </c>
      <c r="BG273" s="2">
        <v>68.099999999999994</v>
      </c>
      <c r="BH273" s="2" t="s">
        <v>555</v>
      </c>
      <c r="BI273" s="1">
        <f t="shared" si="187"/>
        <v>1549</v>
      </c>
      <c r="BJ273" s="1">
        <f t="shared" si="188"/>
        <v>1933</v>
      </c>
      <c r="BK273" s="1">
        <f t="shared" si="189"/>
        <v>1785</v>
      </c>
      <c r="BL273" s="1">
        <f t="shared" si="190"/>
        <v>1802</v>
      </c>
      <c r="BM273" s="1">
        <f t="shared" si="191"/>
        <v>1440</v>
      </c>
      <c r="BN273" s="1">
        <f t="shared" si="192"/>
        <v>1663</v>
      </c>
      <c r="BP273" s="1">
        <f t="shared" si="201"/>
        <v>4050</v>
      </c>
      <c r="BQ273" s="1">
        <f t="shared" si="202"/>
        <v>3991</v>
      </c>
      <c r="BR273" s="1">
        <f t="shared" si="203"/>
        <v>3903</v>
      </c>
      <c r="BS273" s="1">
        <f t="shared" si="204"/>
        <v>3724</v>
      </c>
      <c r="BT273" s="1">
        <f t="shared" si="205"/>
        <v>3955</v>
      </c>
      <c r="BU273" s="1">
        <f t="shared" si="206"/>
        <v>4021</v>
      </c>
      <c r="BW273" s="40">
        <f t="shared" si="193"/>
        <v>5.5550259611737978E-4</v>
      </c>
      <c r="BX273" s="40">
        <f t="shared" si="193"/>
        <v>5.6886234799751476E-4</v>
      </c>
      <c r="BY273" s="40">
        <f t="shared" si="193"/>
        <v>6.3022899935039425E-4</v>
      </c>
      <c r="BZ273" s="40">
        <f t="shared" si="193"/>
        <v>6.4450028729067584E-4</v>
      </c>
      <c r="CA273" s="40">
        <f t="shared" si="180"/>
        <v>6.9217523461765241E-4</v>
      </c>
      <c r="CB273" s="40">
        <f t="shared" si="180"/>
        <v>7.0363814695205342E-4</v>
      </c>
      <c r="CD273" s="10">
        <f t="shared" si="194"/>
        <v>118345.9</v>
      </c>
      <c r="CE273" s="10">
        <f t="shared" si="195"/>
        <v>199786.3</v>
      </c>
      <c r="CF273" s="10">
        <f t="shared" si="196"/>
        <v>115798</v>
      </c>
      <c r="CG273" s="10">
        <f t="shared" si="197"/>
        <v>140556.5</v>
      </c>
      <c r="CH273" s="10">
        <f t="shared" si="198"/>
        <v>245247</v>
      </c>
      <c r="CI273" s="10">
        <f t="shared" si="199"/>
        <v>306220.3</v>
      </c>
      <c r="CK273" s="40">
        <f t="shared" si="177"/>
        <v>4.4440541785900227E-4</v>
      </c>
      <c r="CL273" s="40">
        <f t="shared" si="177"/>
        <v>7.4026604542066533E-4</v>
      </c>
      <c r="CM273" s="40">
        <f t="shared" si="177"/>
        <v>4.4278740796735151E-4</v>
      </c>
      <c r="CN273" s="40">
        <f t="shared" si="174"/>
        <v>4.7516346113755318E-4</v>
      </c>
      <c r="CO273" s="40">
        <f t="shared" si="174"/>
        <v>6.7967213774732785E-4</v>
      </c>
      <c r="CP273" s="40">
        <f t="shared" si="174"/>
        <v>6.4772236907750466E-4</v>
      </c>
      <c r="CR273" s="9">
        <f t="shared" si="178"/>
        <v>29.22120987654321</v>
      </c>
      <c r="CS273" s="9">
        <f t="shared" si="178"/>
        <v>50.059208218491605</v>
      </c>
      <c r="CT273" s="9">
        <f t="shared" si="178"/>
        <v>29.668972585190879</v>
      </c>
      <c r="CU273" s="9">
        <f t="shared" si="175"/>
        <v>37.743421052631582</v>
      </c>
      <c r="CV273" s="9">
        <f t="shared" si="175"/>
        <v>62.009355246523391</v>
      </c>
      <c r="CW273" s="9">
        <f t="shared" si="175"/>
        <v>76.1552598856006</v>
      </c>
      <c r="CY273" s="9">
        <f t="shared" si="179"/>
        <v>80.000601431050328</v>
      </c>
      <c r="CZ273" s="9">
        <f t="shared" si="179"/>
        <v>130.13096191486721</v>
      </c>
      <c r="DA273" s="9">
        <f t="shared" si="179"/>
        <v>70.258177332961935</v>
      </c>
      <c r="DB273" s="9">
        <f t="shared" si="176"/>
        <v>73.725872665631556</v>
      </c>
      <c r="DC273" s="9">
        <f t="shared" si="176"/>
        <v>98.193651514095123</v>
      </c>
      <c r="DD273" s="9">
        <f t="shared" si="176"/>
        <v>92.053333362217657</v>
      </c>
      <c r="DF273" s="9">
        <f>IF($A273=2,IF(ISNUMBER(CR273/Ukraine!CR273),100*CR273/Ukraine!CR273,""),"")</f>
        <v>99.999999999999986</v>
      </c>
      <c r="DG273" s="9">
        <f>IF($A273=2,IF(ISNUMBER(CS273/Ukraine!CS273),100*CS273/Ukraine!CS273,""),"")</f>
        <v>100</v>
      </c>
      <c r="DH273" s="9">
        <f>IF($A273=2,IF(ISNUMBER(CT273/Ukraine!CT273),100*CT273/Ukraine!CT273,""),"")</f>
        <v>100</v>
      </c>
      <c r="DI273" s="9">
        <f>IF($A273=2,IF(ISNUMBER(CU273/Ukraine!CU273),100*CU273/Ukraine!CU273,""),"")</f>
        <v>100</v>
      </c>
      <c r="DJ273" s="9">
        <f>IF($A273=2,IF(ISNUMBER(CV273/Ukraine!CV273),100*CV273/Ukraine!CV273,""),"")</f>
        <v>100</v>
      </c>
      <c r="DK273" s="9">
        <f>IF($A273=2,IF(ISNUMBER(CW273/Ukraine!CW273),100*CW273/Ukraine!CW273,""),"")</f>
        <v>100</v>
      </c>
      <c r="DM273" s="40">
        <f t="shared" si="181"/>
        <v>-1.4567901234567859E-2</v>
      </c>
      <c r="DN273" s="40">
        <f t="shared" si="182"/>
        <v>-2.2049611626158816E-2</v>
      </c>
      <c r="DO273" s="40">
        <f t="shared" si="183"/>
        <v>-4.5862157314885965E-2</v>
      </c>
      <c r="DP273" s="40">
        <f t="shared" si="184"/>
        <v>6.203007518796988E-2</v>
      </c>
      <c r="DQ273" s="40">
        <f t="shared" si="185"/>
        <v>1.668773704171933E-2</v>
      </c>
      <c r="DR273" s="40">
        <f t="shared" si="186"/>
        <v>-7.1604938271604412E-3</v>
      </c>
      <c r="DT273" s="40">
        <f t="shared" si="207"/>
        <v>0.71311210008028159</v>
      </c>
      <c r="DU273" s="40">
        <f t="shared" si="208"/>
        <v>-0.40732237602129473</v>
      </c>
      <c r="DV273" s="40">
        <f t="shared" si="209"/>
        <v>0.27215126658855127</v>
      </c>
      <c r="DW273" s="40">
        <f t="shared" si="210"/>
        <v>0.64291824951569709</v>
      </c>
      <c r="DX273" s="40">
        <f t="shared" si="211"/>
        <v>0.22812533016734293</v>
      </c>
      <c r="DY273" s="40">
        <f t="shared" si="200"/>
        <v>1.6061638175609163</v>
      </c>
    </row>
    <row r="274" spans="1:129" x14ac:dyDescent="0.2">
      <c r="A274" s="39">
        <f>'Industry selection'!C274</f>
        <v>2</v>
      </c>
      <c r="B274" s="2">
        <v>68.2</v>
      </c>
      <c r="C274" s="2" t="s">
        <v>557</v>
      </c>
      <c r="E274" s="30" t="s">
        <v>556</v>
      </c>
      <c r="F274" s="31">
        <v>68.2</v>
      </c>
      <c r="G274" s="32" t="s">
        <v>557</v>
      </c>
      <c r="H274" s="157">
        <f>[1]Ukraine!$F$272</f>
        <v>25539</v>
      </c>
      <c r="I274" s="157">
        <f>[1]Ukraine!$G$272</f>
        <v>180270</v>
      </c>
      <c r="J274" s="157">
        <f>[1]Ukraine!$H$272</f>
        <v>173987</v>
      </c>
      <c r="K274" s="157">
        <f>[1]Ukraine!$I$272</f>
        <v>45299064.899999999</v>
      </c>
      <c r="L274" s="157">
        <f>[1]Ukraine!$J$272</f>
        <v>5131614.5999999996</v>
      </c>
      <c r="M274" s="11"/>
      <c r="N274" s="33" t="s">
        <v>997</v>
      </c>
      <c r="O274" s="36">
        <v>68.2</v>
      </c>
      <c r="P274" s="35" t="s">
        <v>557</v>
      </c>
      <c r="Q274" s="157">
        <f>[2]Ukraine!$F$272</f>
        <v>27429</v>
      </c>
      <c r="R274" s="157">
        <f>[2]Ukraine!$G$272</f>
        <v>167954</v>
      </c>
      <c r="S274" s="157">
        <f>[2]Ukraine!$H$272</f>
        <v>159751</v>
      </c>
      <c r="T274" s="157">
        <f>[2]Ukraine!$I$272</f>
        <v>44045463</v>
      </c>
      <c r="U274" s="157">
        <f>[2]Ukraine!$J$272</f>
        <v>4664704.9000000004</v>
      </c>
      <c r="V274" s="11"/>
      <c r="W274" s="36" t="s">
        <v>1342</v>
      </c>
      <c r="X274" s="36">
        <v>68.2</v>
      </c>
      <c r="Y274" s="36" t="s">
        <v>557</v>
      </c>
      <c r="Z274" s="157">
        <f>[3]Ukraine!$F$272</f>
        <v>26260</v>
      </c>
      <c r="AA274" s="157">
        <f>[3]Ukraine!$G$272</f>
        <v>151720</v>
      </c>
      <c r="AB274" s="157">
        <f>[3]Ukraine!$H$272</f>
        <v>145167</v>
      </c>
      <c r="AC274" s="157">
        <f>[3]Ukraine!$I$272</f>
        <v>50457778.100000001</v>
      </c>
      <c r="AD274" s="157">
        <f>[3]Ukraine!$J$272</f>
        <v>4468195.9000000004</v>
      </c>
      <c r="AE274" s="11"/>
      <c r="AF274" s="37" t="s">
        <v>1342</v>
      </c>
      <c r="AG274" s="37">
        <v>68.2</v>
      </c>
      <c r="AH274" s="37" t="s">
        <v>557</v>
      </c>
      <c r="AI274" s="157">
        <f>[4]Ukraine!$F$272</f>
        <v>27841</v>
      </c>
      <c r="AJ274" s="157">
        <f>[4]Ukraine!$G$272</f>
        <v>149948</v>
      </c>
      <c r="AK274" s="157">
        <f>[4]Ukraine!$H$272</f>
        <v>142192</v>
      </c>
      <c r="AL274" s="157">
        <f>[4]Ukraine!$I$272</f>
        <v>68854802</v>
      </c>
      <c r="AM274" s="157">
        <f>[4]Ukraine!$J$272</f>
        <v>5393376.5</v>
      </c>
      <c r="AN274" s="11"/>
      <c r="AO274" s="11" t="s">
        <v>1342</v>
      </c>
      <c r="AP274" s="11">
        <v>68.2</v>
      </c>
      <c r="AQ274" s="11" t="s">
        <v>557</v>
      </c>
      <c r="AR274" s="157">
        <f>[5]Ukraine!$F$272</f>
        <v>27168</v>
      </c>
      <c r="AS274" s="157">
        <f>[5]Ukraine!$G$272</f>
        <v>149009</v>
      </c>
      <c r="AT274" s="157">
        <f>[5]Ukraine!$H$272</f>
        <v>141685</v>
      </c>
      <c r="AU274" s="157">
        <f>[5]Ukraine!$I$272</f>
        <v>74555348.5</v>
      </c>
      <c r="AV274" s="157">
        <f>[5]Ukraine!$J$272</f>
        <v>6248234.5</v>
      </c>
      <c r="AW274" s="11"/>
      <c r="AX274" s="33" t="s">
        <v>1342</v>
      </c>
      <c r="AY274" s="33">
        <v>68.2</v>
      </c>
      <c r="AZ274" s="33" t="s">
        <v>557</v>
      </c>
      <c r="BA274" s="157">
        <f>[6]Ukraine!$F$272</f>
        <v>29804</v>
      </c>
      <c r="BB274" s="157">
        <f>[6]Ukraine!$G$272</f>
        <v>146388</v>
      </c>
      <c r="BC274" s="157">
        <f>[6]Ukraine!$H$272</f>
        <v>138590</v>
      </c>
      <c r="BD274" s="157">
        <f>[6]Ukraine!$I$272</f>
        <v>85315052.599999994</v>
      </c>
      <c r="BE274" s="157">
        <f>[6]Ukraine!$J$272</f>
        <v>8022775</v>
      </c>
      <c r="BG274" s="2">
        <v>68.2</v>
      </c>
      <c r="BH274" s="2" t="s">
        <v>557</v>
      </c>
      <c r="BI274" s="1">
        <f t="shared" si="187"/>
        <v>25539</v>
      </c>
      <c r="BJ274" s="1">
        <f t="shared" si="188"/>
        <v>27429</v>
      </c>
      <c r="BK274" s="1">
        <f t="shared" si="189"/>
        <v>26260</v>
      </c>
      <c r="BL274" s="1">
        <f t="shared" si="190"/>
        <v>27841</v>
      </c>
      <c r="BM274" s="1">
        <f t="shared" si="191"/>
        <v>27168</v>
      </c>
      <c r="BN274" s="1">
        <f t="shared" si="192"/>
        <v>29804</v>
      </c>
      <c r="BP274" s="1">
        <f t="shared" si="201"/>
        <v>173987</v>
      </c>
      <c r="BQ274" s="1">
        <f t="shared" si="202"/>
        <v>159751</v>
      </c>
      <c r="BR274" s="1">
        <f t="shared" si="203"/>
        <v>145167</v>
      </c>
      <c r="BS274" s="1">
        <f t="shared" si="204"/>
        <v>142192</v>
      </c>
      <c r="BT274" s="1">
        <f t="shared" si="205"/>
        <v>141685</v>
      </c>
      <c r="BU274" s="1">
        <f t="shared" si="206"/>
        <v>138590</v>
      </c>
      <c r="BW274" s="40">
        <f t="shared" si="193"/>
        <v>2.3864254368067789E-2</v>
      </c>
      <c r="BX274" s="40">
        <f t="shared" si="193"/>
        <v>2.277031544849686E-2</v>
      </c>
      <c r="BY274" s="40">
        <f t="shared" si="193"/>
        <v>2.3440546540788799E-2</v>
      </c>
      <c r="BZ274" s="40">
        <f t="shared" si="193"/>
        <v>2.4608696254144947E-2</v>
      </c>
      <c r="CA274" s="40">
        <f t="shared" si="180"/>
        <v>2.479667461866045E-2</v>
      </c>
      <c r="CB274" s="40">
        <f t="shared" si="180"/>
        <v>2.425197980255784E-2</v>
      </c>
      <c r="CD274" s="10">
        <f t="shared" si="194"/>
        <v>5131614.5999999996</v>
      </c>
      <c r="CE274" s="10">
        <f t="shared" si="195"/>
        <v>4664704.9000000004</v>
      </c>
      <c r="CF274" s="10">
        <f t="shared" si="196"/>
        <v>4468195.9000000004</v>
      </c>
      <c r="CG274" s="10">
        <f t="shared" si="197"/>
        <v>5393376.5</v>
      </c>
      <c r="CH274" s="10">
        <f t="shared" si="198"/>
        <v>6248234.5</v>
      </c>
      <c r="CI274" s="10">
        <f t="shared" si="199"/>
        <v>8022775</v>
      </c>
      <c r="CK274" s="40">
        <f t="shared" si="177"/>
        <v>1.9269931029333141E-2</v>
      </c>
      <c r="CL274" s="40">
        <f t="shared" si="177"/>
        <v>1.7284081287742954E-2</v>
      </c>
      <c r="CM274" s="40">
        <f t="shared" si="177"/>
        <v>1.7085449496980498E-2</v>
      </c>
      <c r="CN274" s="40">
        <f t="shared" si="174"/>
        <v>1.823277788617348E-2</v>
      </c>
      <c r="CO274" s="40">
        <f t="shared" si="174"/>
        <v>1.7316219565424271E-2</v>
      </c>
      <c r="CP274" s="40">
        <f t="shared" si="174"/>
        <v>1.6969909668221792E-2</v>
      </c>
      <c r="CR274" s="9">
        <f t="shared" si="178"/>
        <v>29.494241523792006</v>
      </c>
      <c r="CS274" s="9">
        <f t="shared" si="178"/>
        <v>29.199847888276132</v>
      </c>
      <c r="CT274" s="9">
        <f t="shared" si="178"/>
        <v>30.779694420908335</v>
      </c>
      <c r="CU274" s="9">
        <f t="shared" si="175"/>
        <v>37.930238691346908</v>
      </c>
      <c r="CV274" s="9">
        <f t="shared" si="175"/>
        <v>44.099477714648692</v>
      </c>
      <c r="CW274" s="9">
        <f t="shared" si="175"/>
        <v>57.888556172884044</v>
      </c>
      <c r="CY274" s="9">
        <f t="shared" si="179"/>
        <v>80.748096010566286</v>
      </c>
      <c r="CZ274" s="9">
        <f t="shared" si="179"/>
        <v>75.906200451359709</v>
      </c>
      <c r="DA274" s="9">
        <f t="shared" si="179"/>
        <v>72.888443395507764</v>
      </c>
      <c r="DB274" s="9">
        <f t="shared" si="176"/>
        <v>74.090791717998684</v>
      </c>
      <c r="DC274" s="9">
        <f t="shared" si="176"/>
        <v>69.832829731100915</v>
      </c>
      <c r="DD274" s="9">
        <f t="shared" si="176"/>
        <v>69.973296227271248</v>
      </c>
      <c r="DF274" s="9">
        <f>IF($A274=2,IF(ISNUMBER(CR274/Ukraine!CR274),100*CR274/Ukraine!CR274,""),"")</f>
        <v>100</v>
      </c>
      <c r="DG274" s="9">
        <f>IF($A274=2,IF(ISNUMBER(CS274/Ukraine!CS274),100*CS274/Ukraine!CS274,""),"")</f>
        <v>100</v>
      </c>
      <c r="DH274" s="9">
        <f>IF($A274=2,IF(ISNUMBER(CT274/Ukraine!CT274),100*CT274/Ukraine!CT274,""),"")</f>
        <v>100</v>
      </c>
      <c r="DI274" s="9">
        <f>IF($A274=2,IF(ISNUMBER(CU274/Ukraine!CU274),100*CU274/Ukraine!CU274,""),"")</f>
        <v>100</v>
      </c>
      <c r="DJ274" s="9">
        <f>IF($A274=2,IF(ISNUMBER(CV274/Ukraine!CV274),100*CV274/Ukraine!CV274,""),"")</f>
        <v>100</v>
      </c>
      <c r="DK274" s="9">
        <f>IF($A274=2,IF(ISNUMBER(CW274/Ukraine!CW274),100*CW274/Ukraine!CW274,""),"")</f>
        <v>100</v>
      </c>
      <c r="DM274" s="40">
        <f t="shared" si="181"/>
        <v>-8.1822205107278112E-2</v>
      </c>
      <c r="DN274" s="40">
        <f t="shared" si="182"/>
        <v>-9.1292073289056086E-2</v>
      </c>
      <c r="DO274" s="40">
        <f t="shared" si="183"/>
        <v>-2.0493638361335553E-2</v>
      </c>
      <c r="DP274" s="40">
        <f t="shared" si="184"/>
        <v>-3.5656014403060432E-3</v>
      </c>
      <c r="DQ274" s="40">
        <f t="shared" si="185"/>
        <v>-2.1844231922927615E-2</v>
      </c>
      <c r="DR274" s="40">
        <f t="shared" si="186"/>
        <v>-0.20344623448878363</v>
      </c>
      <c r="DT274" s="40">
        <f t="shared" si="207"/>
        <v>-9.9813936655531732E-3</v>
      </c>
      <c r="DU274" s="40">
        <f t="shared" si="208"/>
        <v>5.4104615156797431E-2</v>
      </c>
      <c r="DV274" s="40">
        <f t="shared" si="209"/>
        <v>0.23231368618075954</v>
      </c>
      <c r="DW274" s="40">
        <f t="shared" si="210"/>
        <v>0.16264698657720777</v>
      </c>
      <c r="DX274" s="40">
        <f t="shared" si="211"/>
        <v>0.31268121920761383</v>
      </c>
      <c r="DY274" s="40">
        <f t="shared" si="200"/>
        <v>0.96270706355297553</v>
      </c>
    </row>
    <row r="275" spans="1:129" x14ac:dyDescent="0.2">
      <c r="A275" s="39">
        <f>'Industry selection'!C275</f>
        <v>2</v>
      </c>
      <c r="B275" s="2">
        <v>68.3</v>
      </c>
      <c r="C275" s="2" t="s">
        <v>559</v>
      </c>
      <c r="E275" s="30" t="s">
        <v>558</v>
      </c>
      <c r="F275" s="31">
        <v>68.3</v>
      </c>
      <c r="G275" s="32" t="s">
        <v>559</v>
      </c>
      <c r="H275" s="157">
        <f>[1]Ukraine!$F$273</f>
        <v>2994</v>
      </c>
      <c r="I275" s="157">
        <f>[1]Ukraine!$G$273</f>
        <v>21025</v>
      </c>
      <c r="J275" s="157">
        <f>[1]Ukraine!$H$273</f>
        <v>20427</v>
      </c>
      <c r="K275" s="157">
        <f>[1]Ukraine!$I$273</f>
        <v>2715018</v>
      </c>
      <c r="L275" s="157">
        <f>[1]Ukraine!$J$273</f>
        <v>631749</v>
      </c>
      <c r="M275" s="11"/>
      <c r="N275" s="33" t="s">
        <v>998</v>
      </c>
      <c r="O275" s="36">
        <v>68.3</v>
      </c>
      <c r="P275" s="35" t="s">
        <v>559</v>
      </c>
      <c r="Q275" s="157">
        <f>[2]Ukraine!$F$273</f>
        <v>3356</v>
      </c>
      <c r="R275" s="157">
        <f>[2]Ukraine!$G$273</f>
        <v>18079</v>
      </c>
      <c r="S275" s="157">
        <f>[2]Ukraine!$H$273</f>
        <v>17274</v>
      </c>
      <c r="T275" s="157">
        <f>[2]Ukraine!$I$273</f>
        <v>2467641.5</v>
      </c>
      <c r="U275" s="157">
        <f>[2]Ukraine!$J$273</f>
        <v>464689.5</v>
      </c>
      <c r="V275" s="11"/>
      <c r="W275" s="36" t="s">
        <v>1343</v>
      </c>
      <c r="X275" s="36">
        <v>68.3</v>
      </c>
      <c r="Y275" s="36" t="s">
        <v>559</v>
      </c>
      <c r="Z275" s="157">
        <f>[3]Ukraine!$F$273</f>
        <v>3156</v>
      </c>
      <c r="AA275" s="157">
        <f>[3]Ukraine!$G$273</f>
        <v>16153</v>
      </c>
      <c r="AB275" s="157">
        <f>[3]Ukraine!$H$273</f>
        <v>15264</v>
      </c>
      <c r="AC275" s="157">
        <f>[3]Ukraine!$I$273</f>
        <v>2317844.7000000002</v>
      </c>
      <c r="AD275" s="157">
        <f>[3]Ukraine!$J$273</f>
        <v>488511.3</v>
      </c>
      <c r="AE275" s="11"/>
      <c r="AF275" s="37" t="s">
        <v>1343</v>
      </c>
      <c r="AG275" s="37">
        <v>68.3</v>
      </c>
      <c r="AH275" s="37" t="s">
        <v>559</v>
      </c>
      <c r="AI275" s="157">
        <f>[4]Ukraine!$F$273</f>
        <v>3076</v>
      </c>
      <c r="AJ275" s="157">
        <f>[4]Ukraine!$G$273</f>
        <v>13488</v>
      </c>
      <c r="AK275" s="157">
        <f>[4]Ukraine!$H$273</f>
        <v>12210</v>
      </c>
      <c r="AL275" s="157">
        <f>[4]Ukraine!$I$273</f>
        <v>2311844.1</v>
      </c>
      <c r="AM275" s="157">
        <f>[4]Ukraine!$J$273</f>
        <v>469580.1</v>
      </c>
      <c r="AN275" s="11"/>
      <c r="AO275" s="11" t="s">
        <v>1343</v>
      </c>
      <c r="AP275" s="11">
        <v>68.3</v>
      </c>
      <c r="AQ275" s="11" t="s">
        <v>559</v>
      </c>
      <c r="AR275" s="157">
        <f>[5]Ukraine!$F$273</f>
        <v>2305</v>
      </c>
      <c r="AS275" s="157">
        <f>[5]Ukraine!$G$273</f>
        <v>10978</v>
      </c>
      <c r="AT275" s="157">
        <f>[5]Ukraine!$H$273</f>
        <v>10318</v>
      </c>
      <c r="AU275" s="157">
        <f>[5]Ukraine!$I$273</f>
        <v>3150777.2</v>
      </c>
      <c r="AV275" s="157">
        <f>[5]Ukraine!$J$273</f>
        <v>431343.5</v>
      </c>
      <c r="AW275" s="11"/>
      <c r="AX275" s="33" t="s">
        <v>1343</v>
      </c>
      <c r="AY275" s="33">
        <v>68.3</v>
      </c>
      <c r="AZ275" s="33" t="s">
        <v>559</v>
      </c>
      <c r="BA275" s="157">
        <f>[6]Ukraine!$F$273</f>
        <v>2591</v>
      </c>
      <c r="BB275" s="157">
        <f>[6]Ukraine!$G$273</f>
        <v>11871</v>
      </c>
      <c r="BC275" s="157">
        <f>[6]Ukraine!$H$273</f>
        <v>11125</v>
      </c>
      <c r="BD275" s="157">
        <f>[6]Ukraine!$I$273</f>
        <v>4310787.4000000004</v>
      </c>
      <c r="BE275" s="157">
        <f>[6]Ukraine!$J$273</f>
        <v>667548.4</v>
      </c>
      <c r="BG275" s="2">
        <v>68.3</v>
      </c>
      <c r="BH275" s="2" t="s">
        <v>559</v>
      </c>
      <c r="BI275" s="1">
        <f t="shared" si="187"/>
        <v>2994</v>
      </c>
      <c r="BJ275" s="1">
        <f t="shared" si="188"/>
        <v>3356</v>
      </c>
      <c r="BK275" s="1">
        <f t="shared" si="189"/>
        <v>3156</v>
      </c>
      <c r="BL275" s="1">
        <f t="shared" si="190"/>
        <v>3076</v>
      </c>
      <c r="BM275" s="1">
        <f t="shared" si="191"/>
        <v>2305</v>
      </c>
      <c r="BN275" s="1">
        <f t="shared" si="192"/>
        <v>2591</v>
      </c>
      <c r="BP275" s="1">
        <f t="shared" si="201"/>
        <v>20427</v>
      </c>
      <c r="BQ275" s="1">
        <f t="shared" si="202"/>
        <v>17274</v>
      </c>
      <c r="BR275" s="1">
        <f t="shared" si="203"/>
        <v>15264</v>
      </c>
      <c r="BS275" s="1">
        <f t="shared" si="204"/>
        <v>12210</v>
      </c>
      <c r="BT275" s="1">
        <f t="shared" si="205"/>
        <v>10318</v>
      </c>
      <c r="BU275" s="1">
        <f t="shared" si="206"/>
        <v>11125</v>
      </c>
      <c r="BW275" s="40">
        <f t="shared" si="193"/>
        <v>2.8017905014542511E-3</v>
      </c>
      <c r="BX275" s="40">
        <f t="shared" si="193"/>
        <v>2.4621719366848083E-3</v>
      </c>
      <c r="BY275" s="40">
        <f t="shared" si="193"/>
        <v>2.464723404069797E-3</v>
      </c>
      <c r="BZ275" s="40">
        <f t="shared" si="193"/>
        <v>2.11314406762061E-3</v>
      </c>
      <c r="CA275" s="40">
        <f t="shared" si="180"/>
        <v>1.8057810545600347E-3</v>
      </c>
      <c r="CB275" s="40">
        <f t="shared" si="180"/>
        <v>1.9467730377621473E-3</v>
      </c>
      <c r="CD275" s="10">
        <f t="shared" si="194"/>
        <v>631749</v>
      </c>
      <c r="CE275" s="10">
        <f t="shared" si="195"/>
        <v>464689.5</v>
      </c>
      <c r="CF275" s="10">
        <f t="shared" si="196"/>
        <v>488511.3</v>
      </c>
      <c r="CG275" s="10">
        <f t="shared" si="197"/>
        <v>469580.1</v>
      </c>
      <c r="CH275" s="10">
        <f t="shared" si="198"/>
        <v>431343.5</v>
      </c>
      <c r="CI275" s="10">
        <f t="shared" si="199"/>
        <v>667548.4</v>
      </c>
      <c r="CK275" s="40">
        <f t="shared" si="177"/>
        <v>2.3723059128115706E-3</v>
      </c>
      <c r="CL275" s="40">
        <f t="shared" si="177"/>
        <v>1.721809045532683E-3</v>
      </c>
      <c r="CM275" s="40">
        <f t="shared" si="177"/>
        <v>1.8679653559626353E-3</v>
      </c>
      <c r="CN275" s="40">
        <f t="shared" si="174"/>
        <v>1.5874563296419471E-3</v>
      </c>
      <c r="CO275" s="40">
        <f t="shared" si="174"/>
        <v>1.1954158817372466E-3</v>
      </c>
      <c r="CP275" s="40">
        <f t="shared" si="174"/>
        <v>1.4120096908072316E-3</v>
      </c>
      <c r="CR275" s="9">
        <f t="shared" si="178"/>
        <v>30.927155235717432</v>
      </c>
      <c r="CS275" s="9">
        <f t="shared" si="178"/>
        <v>26.901094129906216</v>
      </c>
      <c r="CT275" s="9">
        <f t="shared" si="178"/>
        <v>32.004147012578613</v>
      </c>
      <c r="CU275" s="9">
        <f t="shared" si="175"/>
        <v>38.458648648648648</v>
      </c>
      <c r="CV275" s="9">
        <f t="shared" si="175"/>
        <v>41.804952510176392</v>
      </c>
      <c r="CW275" s="9">
        <f t="shared" si="175"/>
        <v>60.004350561797757</v>
      </c>
      <c r="CY275" s="9">
        <f t="shared" si="179"/>
        <v>84.671067004483049</v>
      </c>
      <c r="CZ275" s="9">
        <f t="shared" si="179"/>
        <v>69.930495912117863</v>
      </c>
      <c r="DA275" s="9">
        <f t="shared" si="179"/>
        <v>75.788031747425137</v>
      </c>
      <c r="DB275" s="9">
        <f t="shared" si="176"/>
        <v>75.12295796421563</v>
      </c>
      <c r="DC275" s="9">
        <f t="shared" si="176"/>
        <v>66.199381077707713</v>
      </c>
      <c r="DD275" s="9">
        <f t="shared" si="176"/>
        <v>72.530781114082203</v>
      </c>
      <c r="DF275" s="9">
        <f>IF($A275=2,IF(ISNUMBER(CR275/Ukraine!CR275),100*CR275/Ukraine!CR275,""),"")</f>
        <v>100</v>
      </c>
      <c r="DG275" s="9">
        <f>IF($A275=2,IF(ISNUMBER(CS275/Ukraine!CS275),100*CS275/Ukraine!CS275,""),"")</f>
        <v>100</v>
      </c>
      <c r="DH275" s="9">
        <f>IF($A275=2,IF(ISNUMBER(CT275/Ukraine!CT275),100*CT275/Ukraine!CT275,""),"")</f>
        <v>100</v>
      </c>
      <c r="DI275" s="9">
        <f>IF($A275=2,IF(ISNUMBER(CU275/Ukraine!CU275),100*CU275/Ukraine!CU275,""),"")</f>
        <v>100</v>
      </c>
      <c r="DJ275" s="9">
        <f>IF($A275=2,IF(ISNUMBER(CV275/Ukraine!CV275),100*CV275/Ukraine!CV275,""),"")</f>
        <v>100</v>
      </c>
      <c r="DK275" s="9">
        <f>IF($A275=2,IF(ISNUMBER(CW275/Ukraine!CW275),100*CW275/Ukraine!CW275,""),"")</f>
        <v>100</v>
      </c>
      <c r="DM275" s="40">
        <f t="shared" si="181"/>
        <v>-0.15435453076810102</v>
      </c>
      <c r="DN275" s="40">
        <f t="shared" si="182"/>
        <v>-0.11635984716915593</v>
      </c>
      <c r="DO275" s="40">
        <f t="shared" si="183"/>
        <v>-0.20007861635220126</v>
      </c>
      <c r="DP275" s="40">
        <f t="shared" si="184"/>
        <v>-0.15495495495495493</v>
      </c>
      <c r="DQ275" s="40">
        <f t="shared" si="185"/>
        <v>7.8212831944175276E-2</v>
      </c>
      <c r="DR275" s="40">
        <f t="shared" si="186"/>
        <v>-0.45537768639545695</v>
      </c>
      <c r="DT275" s="40">
        <f t="shared" si="207"/>
        <v>-0.13017883717806555</v>
      </c>
      <c r="DU275" s="40">
        <f t="shared" si="208"/>
        <v>0.18969685240420331</v>
      </c>
      <c r="DV275" s="40">
        <f t="shared" si="209"/>
        <v>0.20167703996401509</v>
      </c>
      <c r="DW275" s="40">
        <f t="shared" si="210"/>
        <v>8.7010437940734153E-2</v>
      </c>
      <c r="DX275" s="40">
        <f t="shared" si="211"/>
        <v>0.4353407182364617</v>
      </c>
      <c r="DY275" s="40">
        <f t="shared" si="200"/>
        <v>0.94018331477508132</v>
      </c>
    </row>
    <row r="276" spans="1:129" x14ac:dyDescent="0.2">
      <c r="A276" s="39" t="str">
        <f>'Industry selection'!C276</f>
        <v/>
      </c>
      <c r="B276" s="2" t="s">
        <v>561</v>
      </c>
      <c r="C276" s="2" t="s">
        <v>562</v>
      </c>
      <c r="E276" s="30" t="s">
        <v>560</v>
      </c>
      <c r="F276" s="31" t="s">
        <v>561</v>
      </c>
      <c r="G276" s="32" t="s">
        <v>562</v>
      </c>
      <c r="H276" s="157">
        <f>[1]Ukraine!$F$274</f>
        <v>29610</v>
      </c>
      <c r="I276" s="157">
        <f>[1]Ukraine!$G$274</f>
        <v>271511</v>
      </c>
      <c r="J276" s="157">
        <f>[1]Ukraine!$H$274</f>
        <v>265083</v>
      </c>
      <c r="K276" s="157">
        <f>[1]Ukraine!$I$274</f>
        <v>175523625.30000001</v>
      </c>
      <c r="L276" s="157">
        <f>[1]Ukraine!$J$274</f>
        <v>12612378.5</v>
      </c>
      <c r="M276" s="11"/>
      <c r="N276" s="33" t="s">
        <v>999</v>
      </c>
      <c r="O276" s="36" t="s">
        <v>561</v>
      </c>
      <c r="P276" s="35" t="s">
        <v>562</v>
      </c>
      <c r="Q276" s="157">
        <f>[2]Ukraine!$F$274</f>
        <v>32334</v>
      </c>
      <c r="R276" s="157">
        <f>[2]Ukraine!$G$274</f>
        <v>253808</v>
      </c>
      <c r="S276" s="157">
        <f>[2]Ukraine!$H$274</f>
        <v>245353</v>
      </c>
      <c r="T276" s="157">
        <f>[2]Ukraine!$I$274</f>
        <v>151456914.59999999</v>
      </c>
      <c r="U276" s="157">
        <f>[2]Ukraine!$J$274</f>
        <v>12506109.300000001</v>
      </c>
      <c r="V276" s="11"/>
      <c r="W276" s="36" t="s">
        <v>1344</v>
      </c>
      <c r="X276" s="36" t="s">
        <v>561</v>
      </c>
      <c r="Y276" s="36" t="s">
        <v>562</v>
      </c>
      <c r="Z276" s="157">
        <f>[3]Ukraine!$F$274</f>
        <v>30028</v>
      </c>
      <c r="AA276" s="157">
        <f>[3]Ukraine!$G$274</f>
        <v>232149</v>
      </c>
      <c r="AB276" s="157">
        <f>[3]Ukraine!$H$274</f>
        <v>224314</v>
      </c>
      <c r="AC276" s="157">
        <f>[3]Ukraine!$I$274</f>
        <v>145645546.69999999</v>
      </c>
      <c r="AD276" s="157">
        <f>[3]Ukraine!$J$274</f>
        <v>12851344.5</v>
      </c>
      <c r="AE276" s="11"/>
      <c r="AF276" s="37" t="s">
        <v>1344</v>
      </c>
      <c r="AG276" s="37" t="s">
        <v>561</v>
      </c>
      <c r="AH276" s="37" t="s">
        <v>562</v>
      </c>
      <c r="AI276" s="157">
        <f>[4]Ukraine!$F$274</f>
        <v>29780</v>
      </c>
      <c r="AJ276" s="157">
        <f>[4]Ukraine!$G$274</f>
        <v>203426</v>
      </c>
      <c r="AK276" s="157">
        <f>[4]Ukraine!$H$274</f>
        <v>194152</v>
      </c>
      <c r="AL276" s="157">
        <f>[4]Ukraine!$I$274</f>
        <v>180668661.59999999</v>
      </c>
      <c r="AM276" s="157">
        <f>[4]Ukraine!$J$274</f>
        <v>14443132.4</v>
      </c>
      <c r="AN276" s="11"/>
      <c r="AO276" s="11" t="s">
        <v>1344</v>
      </c>
      <c r="AP276" s="11" t="s">
        <v>561</v>
      </c>
      <c r="AQ276" s="11" t="s">
        <v>562</v>
      </c>
      <c r="AR276" s="157">
        <f>[5]Ukraine!$F$274</f>
        <v>24853</v>
      </c>
      <c r="AS276" s="157">
        <f>[5]Ukraine!$G$274</f>
        <v>195036</v>
      </c>
      <c r="AT276" s="157">
        <f>[5]Ukraine!$H$274</f>
        <v>189213</v>
      </c>
      <c r="AU276" s="157">
        <f>[5]Ukraine!$I$274</f>
        <v>241869507.69999999</v>
      </c>
      <c r="AV276" s="157">
        <f>[5]Ukraine!$J$274</f>
        <v>17225139.300000001</v>
      </c>
      <c r="AW276" s="11"/>
      <c r="AX276" s="33" t="s">
        <v>1344</v>
      </c>
      <c r="AY276" s="33" t="s">
        <v>561</v>
      </c>
      <c r="AZ276" s="33" t="s">
        <v>562</v>
      </c>
      <c r="BA276" s="157">
        <f>[6]Ukraine!$F$274</f>
        <v>27445</v>
      </c>
      <c r="BB276" s="157">
        <f>[6]Ukraine!$G$274</f>
        <v>191851</v>
      </c>
      <c r="BC276" s="157">
        <f>[6]Ukraine!$H$274</f>
        <v>185482</v>
      </c>
      <c r="BD276" s="157">
        <f>[6]Ukraine!$I$274</f>
        <v>284547966.60000002</v>
      </c>
      <c r="BE276" s="157">
        <f>[6]Ukraine!$J$274</f>
        <v>21133129.399999999</v>
      </c>
      <c r="BG276" s="2" t="s">
        <v>561</v>
      </c>
      <c r="BH276" s="2" t="s">
        <v>562</v>
      </c>
      <c r="BI276" s="1">
        <f t="shared" si="187"/>
        <v>29610</v>
      </c>
      <c r="BJ276" s="1">
        <f t="shared" si="188"/>
        <v>32334</v>
      </c>
      <c r="BK276" s="1">
        <f t="shared" si="189"/>
        <v>30028</v>
      </c>
      <c r="BL276" s="1">
        <f t="shared" si="190"/>
        <v>29780</v>
      </c>
      <c r="BM276" s="1">
        <f t="shared" si="191"/>
        <v>24853</v>
      </c>
      <c r="BN276" s="1">
        <f t="shared" si="192"/>
        <v>27445</v>
      </c>
      <c r="BP276" s="1">
        <f t="shared" si="201"/>
        <v>265083</v>
      </c>
      <c r="BQ276" s="1">
        <f t="shared" si="202"/>
        <v>245353</v>
      </c>
      <c r="BR276" s="1">
        <f t="shared" si="203"/>
        <v>224314</v>
      </c>
      <c r="BS276" s="1">
        <f t="shared" si="204"/>
        <v>194152</v>
      </c>
      <c r="BT276" s="1">
        <f t="shared" si="205"/>
        <v>189213</v>
      </c>
      <c r="BU276" s="1">
        <f t="shared" si="206"/>
        <v>185482</v>
      </c>
      <c r="BW276" s="40" t="str">
        <f t="shared" si="193"/>
        <v/>
      </c>
      <c r="BX276" s="40" t="str">
        <f t="shared" si="193"/>
        <v/>
      </c>
      <c r="BY276" s="40" t="str">
        <f t="shared" si="193"/>
        <v/>
      </c>
      <c r="BZ276" s="40" t="str">
        <f t="shared" si="193"/>
        <v/>
      </c>
      <c r="CA276" s="40" t="str">
        <f t="shared" si="180"/>
        <v/>
      </c>
      <c r="CB276" s="40" t="str">
        <f t="shared" si="180"/>
        <v/>
      </c>
      <c r="CD276" s="10">
        <f t="shared" si="194"/>
        <v>12612378.5</v>
      </c>
      <c r="CE276" s="10">
        <f t="shared" si="195"/>
        <v>12506109.300000001</v>
      </c>
      <c r="CF276" s="10">
        <f t="shared" si="196"/>
        <v>12851344.5</v>
      </c>
      <c r="CG276" s="10">
        <f t="shared" si="197"/>
        <v>14443132.4</v>
      </c>
      <c r="CH276" s="10">
        <f t="shared" si="198"/>
        <v>17225139.300000001</v>
      </c>
      <c r="CI276" s="10">
        <f t="shared" si="199"/>
        <v>21133129.399999999</v>
      </c>
      <c r="CK276" s="40" t="str">
        <f t="shared" si="177"/>
        <v/>
      </c>
      <c r="CL276" s="40" t="str">
        <f t="shared" si="177"/>
        <v/>
      </c>
      <c r="CM276" s="40" t="str">
        <f t="shared" si="177"/>
        <v/>
      </c>
      <c r="CN276" s="40" t="str">
        <f t="shared" si="174"/>
        <v/>
      </c>
      <c r="CO276" s="40" t="str">
        <f t="shared" si="174"/>
        <v/>
      </c>
      <c r="CP276" s="40" t="str">
        <f t="shared" si="174"/>
        <v/>
      </c>
      <c r="CR276" s="9" t="str">
        <f t="shared" si="178"/>
        <v/>
      </c>
      <c r="CS276" s="9" t="str">
        <f t="shared" si="178"/>
        <v/>
      </c>
      <c r="CT276" s="9" t="str">
        <f t="shared" si="178"/>
        <v/>
      </c>
      <c r="CU276" s="9" t="str">
        <f t="shared" si="175"/>
        <v/>
      </c>
      <c r="CV276" s="9" t="str">
        <f t="shared" si="175"/>
        <v/>
      </c>
      <c r="CW276" s="9" t="str">
        <f t="shared" si="175"/>
        <v/>
      </c>
      <c r="CY276" s="9" t="str">
        <f t="shared" si="179"/>
        <v/>
      </c>
      <c r="CZ276" s="9" t="str">
        <f t="shared" si="179"/>
        <v/>
      </c>
      <c r="DA276" s="9" t="str">
        <f t="shared" si="179"/>
        <v/>
      </c>
      <c r="DB276" s="9" t="str">
        <f t="shared" si="176"/>
        <v/>
      </c>
      <c r="DC276" s="9" t="str">
        <f t="shared" si="176"/>
        <v/>
      </c>
      <c r="DD276" s="9" t="str">
        <f t="shared" si="176"/>
        <v/>
      </c>
      <c r="DF276" s="9" t="str">
        <f>IF($A276=2,IF(ISNUMBER(CR276/Ukraine!CR276),100*CR276/Ukraine!CR276,""),"")</f>
        <v/>
      </c>
      <c r="DG276" s="9" t="str">
        <f>IF($A276=2,IF(ISNUMBER(CS276/Ukraine!CS276),100*CS276/Ukraine!CS276,""),"")</f>
        <v/>
      </c>
      <c r="DH276" s="9" t="str">
        <f>IF($A276=2,IF(ISNUMBER(CT276/Ukraine!CT276),100*CT276/Ukraine!CT276,""),"")</f>
        <v/>
      </c>
      <c r="DI276" s="9" t="str">
        <f>IF($A276=2,IF(ISNUMBER(CU276/Ukraine!CU276),100*CU276/Ukraine!CU276,""),"")</f>
        <v/>
      </c>
      <c r="DJ276" s="9" t="str">
        <f>IF($A276=2,IF(ISNUMBER(CV276/Ukraine!CV276),100*CV276/Ukraine!CV276,""),"")</f>
        <v/>
      </c>
      <c r="DK276" s="9" t="str">
        <f>IF($A276=2,IF(ISNUMBER(CW276/Ukraine!CW276),100*CW276/Ukraine!CW276,""),"")</f>
        <v/>
      </c>
      <c r="DM276" s="40" t="str">
        <f t="shared" si="181"/>
        <v/>
      </c>
      <c r="DN276" s="40" t="str">
        <f t="shared" si="182"/>
        <v/>
      </c>
      <c r="DO276" s="40" t="str">
        <f t="shared" si="183"/>
        <v/>
      </c>
      <c r="DP276" s="40" t="str">
        <f t="shared" si="184"/>
        <v/>
      </c>
      <c r="DQ276" s="40" t="str">
        <f t="shared" si="185"/>
        <v/>
      </c>
      <c r="DR276" s="40" t="str">
        <f t="shared" si="186"/>
        <v/>
      </c>
      <c r="DT276" s="40" t="str">
        <f t="shared" si="207"/>
        <v/>
      </c>
      <c r="DU276" s="40" t="str">
        <f t="shared" si="208"/>
        <v/>
      </c>
      <c r="DV276" s="40" t="str">
        <f t="shared" si="209"/>
        <v/>
      </c>
      <c r="DW276" s="40" t="str">
        <f t="shared" si="210"/>
        <v/>
      </c>
      <c r="DX276" s="40" t="str">
        <f t="shared" si="211"/>
        <v/>
      </c>
      <c r="DY276" s="40" t="str">
        <f t="shared" si="200"/>
        <v/>
      </c>
    </row>
    <row r="277" spans="1:129" x14ac:dyDescent="0.2">
      <c r="A277" s="39" t="str">
        <f>'Industry selection'!C277</f>
        <v/>
      </c>
      <c r="B277" s="2">
        <v>69</v>
      </c>
      <c r="C277" s="2" t="s">
        <v>564</v>
      </c>
      <c r="E277" s="30" t="s">
        <v>563</v>
      </c>
      <c r="F277" s="31">
        <v>69</v>
      </c>
      <c r="G277" s="32" t="s">
        <v>564</v>
      </c>
      <c r="H277" s="157">
        <f>[1]Ukraine!$F$275</f>
        <v>6720</v>
      </c>
      <c r="I277" s="157">
        <f>[1]Ukraine!$G$275</f>
        <v>25809</v>
      </c>
      <c r="J277" s="157">
        <f>[1]Ukraine!$H$275</f>
        <v>24832</v>
      </c>
      <c r="K277" s="157">
        <f>[1]Ukraine!$I$275</f>
        <v>4818133.7</v>
      </c>
      <c r="L277" s="157">
        <f>[1]Ukraine!$J$275</f>
        <v>1437340.7</v>
      </c>
      <c r="M277" s="11"/>
      <c r="N277" s="33" t="s">
        <v>1000</v>
      </c>
      <c r="O277" s="36">
        <v>69</v>
      </c>
      <c r="P277" s="35" t="s">
        <v>564</v>
      </c>
      <c r="Q277" s="157">
        <f>[2]Ukraine!$F$275</f>
        <v>7586</v>
      </c>
      <c r="R277" s="157">
        <f>[2]Ukraine!$G$275</f>
        <v>27030</v>
      </c>
      <c r="S277" s="157">
        <f>[2]Ukraine!$H$275</f>
        <v>24908</v>
      </c>
      <c r="T277" s="157">
        <f>[2]Ukraine!$I$275</f>
        <v>5466252.2000000002</v>
      </c>
      <c r="U277" s="157">
        <f>[2]Ukraine!$J$275</f>
        <v>1439220.3</v>
      </c>
      <c r="V277" s="11"/>
      <c r="W277" s="36" t="s">
        <v>1345</v>
      </c>
      <c r="X277" s="36">
        <v>69</v>
      </c>
      <c r="Y277" s="36" t="s">
        <v>564</v>
      </c>
      <c r="Z277" s="157">
        <f>[3]Ukraine!$F$275</f>
        <v>7412</v>
      </c>
      <c r="AA277" s="157">
        <f>[3]Ukraine!$G$275</f>
        <v>26835</v>
      </c>
      <c r="AB277" s="157">
        <f>[3]Ukraine!$H$275</f>
        <v>24823</v>
      </c>
      <c r="AC277" s="157">
        <f>[3]Ukraine!$I$275</f>
        <v>5597190.5999999996</v>
      </c>
      <c r="AD277" s="157">
        <f>[3]Ukraine!$J$275</f>
        <v>1726595.8</v>
      </c>
      <c r="AE277" s="11"/>
      <c r="AF277" s="37" t="s">
        <v>1345</v>
      </c>
      <c r="AG277" s="37">
        <v>69</v>
      </c>
      <c r="AH277" s="37" t="s">
        <v>564</v>
      </c>
      <c r="AI277" s="157">
        <f>[4]Ukraine!$F$275</f>
        <v>7589</v>
      </c>
      <c r="AJ277" s="157">
        <f>[4]Ukraine!$G$275</f>
        <v>26818</v>
      </c>
      <c r="AK277" s="157">
        <f>[4]Ukraine!$H$275</f>
        <v>24387</v>
      </c>
      <c r="AL277" s="157">
        <f>[4]Ukraine!$I$275</f>
        <v>7565639.9000000004</v>
      </c>
      <c r="AM277" s="157">
        <f>[4]Ukraine!$J$275</f>
        <v>2238350.7999999998</v>
      </c>
      <c r="AN277" s="11"/>
      <c r="AO277" s="11" t="s">
        <v>1345</v>
      </c>
      <c r="AP277" s="11">
        <v>69</v>
      </c>
      <c r="AQ277" s="11" t="s">
        <v>564</v>
      </c>
      <c r="AR277" s="157">
        <f>[5]Ukraine!$F$275</f>
        <v>6613</v>
      </c>
      <c r="AS277" s="157">
        <f>[5]Ukraine!$G$275</f>
        <v>27427</v>
      </c>
      <c r="AT277" s="157">
        <f>[5]Ukraine!$H$275</f>
        <v>25714</v>
      </c>
      <c r="AU277" s="157">
        <f>[5]Ukraine!$I$275</f>
        <v>9163258.0999999996</v>
      </c>
      <c r="AV277" s="157">
        <f>[5]Ukraine!$J$275</f>
        <v>2679972.9</v>
      </c>
      <c r="AW277" s="11"/>
      <c r="AX277" s="33" t="s">
        <v>1345</v>
      </c>
      <c r="AY277" s="33">
        <v>69</v>
      </c>
      <c r="AZ277" s="33" t="s">
        <v>564</v>
      </c>
      <c r="BA277" s="157">
        <f>[6]Ukraine!$F$275</f>
        <v>7476</v>
      </c>
      <c r="BB277" s="157">
        <f>[6]Ukraine!$G$275</f>
        <v>28111</v>
      </c>
      <c r="BC277" s="157">
        <f>[6]Ukraine!$H$275</f>
        <v>26246</v>
      </c>
      <c r="BD277" s="157">
        <f>[6]Ukraine!$I$275</f>
        <v>10019758.199999999</v>
      </c>
      <c r="BE277" s="157">
        <f>[6]Ukraine!$J$275</f>
        <v>3282858.8</v>
      </c>
      <c r="BG277" s="2">
        <v>69</v>
      </c>
      <c r="BH277" s="2" t="s">
        <v>564</v>
      </c>
      <c r="BI277" s="1">
        <f t="shared" si="187"/>
        <v>6720</v>
      </c>
      <c r="BJ277" s="1">
        <f t="shared" si="188"/>
        <v>7586</v>
      </c>
      <c r="BK277" s="1">
        <f t="shared" si="189"/>
        <v>7412</v>
      </c>
      <c r="BL277" s="1">
        <f t="shared" si="190"/>
        <v>7589</v>
      </c>
      <c r="BM277" s="1">
        <f t="shared" si="191"/>
        <v>6613</v>
      </c>
      <c r="BN277" s="1">
        <f t="shared" si="192"/>
        <v>7476</v>
      </c>
      <c r="BP277" s="1">
        <f t="shared" si="201"/>
        <v>24832</v>
      </c>
      <c r="BQ277" s="1">
        <f t="shared" si="202"/>
        <v>24908</v>
      </c>
      <c r="BR277" s="1">
        <f t="shared" si="203"/>
        <v>24823</v>
      </c>
      <c r="BS277" s="1">
        <f t="shared" si="204"/>
        <v>24387</v>
      </c>
      <c r="BT277" s="1">
        <f t="shared" si="205"/>
        <v>25714</v>
      </c>
      <c r="BU277" s="1">
        <f t="shared" si="206"/>
        <v>26246</v>
      </c>
      <c r="BW277" s="40" t="str">
        <f t="shared" si="193"/>
        <v/>
      </c>
      <c r="BX277" s="40" t="str">
        <f t="shared" si="193"/>
        <v/>
      </c>
      <c r="BY277" s="40" t="str">
        <f t="shared" si="193"/>
        <v/>
      </c>
      <c r="BZ277" s="40" t="str">
        <f t="shared" si="193"/>
        <v/>
      </c>
      <c r="CA277" s="40" t="str">
        <f t="shared" si="180"/>
        <v/>
      </c>
      <c r="CB277" s="40" t="str">
        <f t="shared" si="180"/>
        <v/>
      </c>
      <c r="CD277" s="10">
        <f t="shared" si="194"/>
        <v>1437340.7</v>
      </c>
      <c r="CE277" s="10">
        <f t="shared" si="195"/>
        <v>1439220.3</v>
      </c>
      <c r="CF277" s="10">
        <f t="shared" si="196"/>
        <v>1726595.8</v>
      </c>
      <c r="CG277" s="10">
        <f t="shared" si="197"/>
        <v>2238350.7999999998</v>
      </c>
      <c r="CH277" s="10">
        <f t="shared" si="198"/>
        <v>2679972.9</v>
      </c>
      <c r="CI277" s="10">
        <f t="shared" si="199"/>
        <v>3282858.8</v>
      </c>
      <c r="CK277" s="40" t="str">
        <f t="shared" si="177"/>
        <v/>
      </c>
      <c r="CL277" s="40" t="str">
        <f t="shared" si="177"/>
        <v/>
      </c>
      <c r="CM277" s="40" t="str">
        <f t="shared" si="177"/>
        <v/>
      </c>
      <c r="CN277" s="40" t="str">
        <f t="shared" si="174"/>
        <v/>
      </c>
      <c r="CO277" s="40" t="str">
        <f t="shared" si="174"/>
        <v/>
      </c>
      <c r="CP277" s="40" t="str">
        <f t="shared" si="174"/>
        <v/>
      </c>
      <c r="CR277" s="9" t="str">
        <f t="shared" si="178"/>
        <v/>
      </c>
      <c r="CS277" s="9" t="str">
        <f t="shared" si="178"/>
        <v/>
      </c>
      <c r="CT277" s="9" t="str">
        <f t="shared" si="178"/>
        <v/>
      </c>
      <c r="CU277" s="9" t="str">
        <f t="shared" si="175"/>
        <v/>
      </c>
      <c r="CV277" s="9" t="str">
        <f t="shared" si="175"/>
        <v/>
      </c>
      <c r="CW277" s="9" t="str">
        <f t="shared" si="175"/>
        <v/>
      </c>
      <c r="CY277" s="9" t="str">
        <f t="shared" si="179"/>
        <v/>
      </c>
      <c r="CZ277" s="9" t="str">
        <f t="shared" si="179"/>
        <v/>
      </c>
      <c r="DA277" s="9" t="str">
        <f t="shared" si="179"/>
        <v/>
      </c>
      <c r="DB277" s="9" t="str">
        <f t="shared" si="176"/>
        <v/>
      </c>
      <c r="DC277" s="9" t="str">
        <f t="shared" si="176"/>
        <v/>
      </c>
      <c r="DD277" s="9" t="str">
        <f t="shared" si="176"/>
        <v/>
      </c>
      <c r="DF277" s="9" t="str">
        <f>IF($A277=2,IF(ISNUMBER(CR277/Ukraine!CR277),100*CR277/Ukraine!CR277,""),"")</f>
        <v/>
      </c>
      <c r="DG277" s="9" t="str">
        <f>IF($A277=2,IF(ISNUMBER(CS277/Ukraine!CS277),100*CS277/Ukraine!CS277,""),"")</f>
        <v/>
      </c>
      <c r="DH277" s="9" t="str">
        <f>IF($A277=2,IF(ISNUMBER(CT277/Ukraine!CT277),100*CT277/Ukraine!CT277,""),"")</f>
        <v/>
      </c>
      <c r="DI277" s="9" t="str">
        <f>IF($A277=2,IF(ISNUMBER(CU277/Ukraine!CU277),100*CU277/Ukraine!CU277,""),"")</f>
        <v/>
      </c>
      <c r="DJ277" s="9" t="str">
        <f>IF($A277=2,IF(ISNUMBER(CV277/Ukraine!CV277),100*CV277/Ukraine!CV277,""),"")</f>
        <v/>
      </c>
      <c r="DK277" s="9" t="str">
        <f>IF($A277=2,IF(ISNUMBER(CW277/Ukraine!CW277),100*CW277/Ukraine!CW277,""),"")</f>
        <v/>
      </c>
      <c r="DM277" s="40" t="str">
        <f t="shared" si="181"/>
        <v/>
      </c>
      <c r="DN277" s="40" t="str">
        <f t="shared" si="182"/>
        <v/>
      </c>
      <c r="DO277" s="40" t="str">
        <f t="shared" si="183"/>
        <v/>
      </c>
      <c r="DP277" s="40" t="str">
        <f t="shared" si="184"/>
        <v/>
      </c>
      <c r="DQ277" s="40" t="str">
        <f t="shared" si="185"/>
        <v/>
      </c>
      <c r="DR277" s="40" t="str">
        <f t="shared" si="186"/>
        <v/>
      </c>
      <c r="DT277" s="40" t="str">
        <f t="shared" si="207"/>
        <v/>
      </c>
      <c r="DU277" s="40" t="str">
        <f t="shared" si="208"/>
        <v/>
      </c>
      <c r="DV277" s="40" t="str">
        <f t="shared" si="209"/>
        <v/>
      </c>
      <c r="DW277" s="40" t="str">
        <f t="shared" si="210"/>
        <v/>
      </c>
      <c r="DX277" s="40" t="str">
        <f t="shared" si="211"/>
        <v/>
      </c>
      <c r="DY277" s="40" t="str">
        <f t="shared" si="200"/>
        <v/>
      </c>
    </row>
    <row r="278" spans="1:129" x14ac:dyDescent="0.2">
      <c r="A278" s="39">
        <f>'Industry selection'!C278</f>
        <v>2</v>
      </c>
      <c r="B278" s="2">
        <v>69.099999999999994</v>
      </c>
      <c r="C278" s="2" t="s">
        <v>566</v>
      </c>
      <c r="E278" s="30" t="s">
        <v>565</v>
      </c>
      <c r="F278" s="31">
        <v>69.099999999999994</v>
      </c>
      <c r="G278" s="32" t="s">
        <v>566</v>
      </c>
      <c r="H278" s="157">
        <f>[1]Ukraine!$F$276</f>
        <v>4169</v>
      </c>
      <c r="I278" s="157">
        <f>[1]Ukraine!$G$276</f>
        <v>13406</v>
      </c>
      <c r="J278" s="157">
        <f>[1]Ukraine!$H$276</f>
        <v>12823</v>
      </c>
      <c r="K278" s="157">
        <f>[1]Ukraine!$I$276</f>
        <v>2428268.7000000002</v>
      </c>
      <c r="L278" s="157">
        <f>[1]Ukraine!$J$276</f>
        <v>514560.7</v>
      </c>
      <c r="M278" s="11"/>
      <c r="N278" s="33" t="s">
        <v>1001</v>
      </c>
      <c r="O278" s="36">
        <v>69.099999999999994</v>
      </c>
      <c r="P278" s="35" t="s">
        <v>566</v>
      </c>
      <c r="Q278" s="157">
        <f>[2]Ukraine!$F$276</f>
        <v>4789</v>
      </c>
      <c r="R278" s="157">
        <f>[2]Ukraine!$G$276</f>
        <v>14069</v>
      </c>
      <c r="S278" s="157">
        <f>[2]Ukraine!$H$276</f>
        <v>12757</v>
      </c>
      <c r="T278" s="157">
        <f>[2]Ukraine!$I$276</f>
        <v>3098872.5</v>
      </c>
      <c r="U278" s="157">
        <f>[2]Ukraine!$J$276</f>
        <v>574942.6</v>
      </c>
      <c r="V278" s="11"/>
      <c r="W278" s="36" t="s">
        <v>1346</v>
      </c>
      <c r="X278" s="36">
        <v>69.099999999999994</v>
      </c>
      <c r="Y278" s="36" t="s">
        <v>566</v>
      </c>
      <c r="Z278" s="157">
        <f>[3]Ukraine!$F$276</f>
        <v>4799</v>
      </c>
      <c r="AA278" s="157">
        <f>[3]Ukraine!$G$276</f>
        <v>14910</v>
      </c>
      <c r="AB278" s="157">
        <f>[3]Ukraine!$H$276</f>
        <v>13545</v>
      </c>
      <c r="AC278" s="157">
        <f>[3]Ukraine!$I$276</f>
        <v>3212935.7</v>
      </c>
      <c r="AD278" s="157">
        <f>[3]Ukraine!$J$276</f>
        <v>692425.7</v>
      </c>
      <c r="AE278" s="11"/>
      <c r="AF278" s="37" t="s">
        <v>1346</v>
      </c>
      <c r="AG278" s="37">
        <v>69.099999999999994</v>
      </c>
      <c r="AH278" s="37" t="s">
        <v>566</v>
      </c>
      <c r="AI278" s="157">
        <f>[4]Ukraine!$F$276</f>
        <v>4937</v>
      </c>
      <c r="AJ278" s="157">
        <f>[4]Ukraine!$G$276</f>
        <v>14562</v>
      </c>
      <c r="AK278" s="157">
        <f>[4]Ukraine!$H$276</f>
        <v>12818</v>
      </c>
      <c r="AL278" s="157">
        <f>[4]Ukraine!$I$276</f>
        <v>4470866</v>
      </c>
      <c r="AM278" s="157">
        <f>[4]Ukraine!$J$276</f>
        <v>1046008.7</v>
      </c>
      <c r="AN278" s="11"/>
      <c r="AO278" s="11" t="s">
        <v>1346</v>
      </c>
      <c r="AP278" s="11">
        <v>69.099999999999994</v>
      </c>
      <c r="AQ278" s="11" t="s">
        <v>566</v>
      </c>
      <c r="AR278" s="157">
        <f>[5]Ukraine!$F$276</f>
        <v>4265</v>
      </c>
      <c r="AS278" s="157">
        <f>[5]Ukraine!$G$276</f>
        <v>15053</v>
      </c>
      <c r="AT278" s="157">
        <f>[5]Ukraine!$H$276</f>
        <v>13907</v>
      </c>
      <c r="AU278" s="157">
        <f>[5]Ukraine!$I$276</f>
        <v>5407911.2999999998</v>
      </c>
      <c r="AV278" s="157">
        <f>[5]Ukraine!$J$276</f>
        <v>1178852.8</v>
      </c>
      <c r="AW278" s="11"/>
      <c r="AX278" s="33" t="s">
        <v>1346</v>
      </c>
      <c r="AY278" s="33">
        <v>69.099999999999994</v>
      </c>
      <c r="AZ278" s="33" t="s">
        <v>566</v>
      </c>
      <c r="BA278" s="157">
        <f>[6]Ukraine!$F$276</f>
        <v>4989</v>
      </c>
      <c r="BB278" s="157">
        <f>[6]Ukraine!$G$276</f>
        <v>16290</v>
      </c>
      <c r="BC278" s="157">
        <f>[6]Ukraine!$H$276</f>
        <v>14992</v>
      </c>
      <c r="BD278" s="157">
        <f>[6]Ukraine!$I$276</f>
        <v>6047857.2000000002</v>
      </c>
      <c r="BE278" s="157">
        <f>[6]Ukraine!$J$276</f>
        <v>1620014.3</v>
      </c>
      <c r="BG278" s="2">
        <v>69.099999999999994</v>
      </c>
      <c r="BH278" s="2" t="s">
        <v>566</v>
      </c>
      <c r="BI278" s="1">
        <f t="shared" si="187"/>
        <v>4169</v>
      </c>
      <c r="BJ278" s="1">
        <f t="shared" si="188"/>
        <v>4789</v>
      </c>
      <c r="BK278" s="1">
        <f t="shared" si="189"/>
        <v>4799</v>
      </c>
      <c r="BL278" s="1">
        <f t="shared" si="190"/>
        <v>4937</v>
      </c>
      <c r="BM278" s="1">
        <f t="shared" si="191"/>
        <v>4265</v>
      </c>
      <c r="BN278" s="1">
        <f t="shared" si="192"/>
        <v>4989</v>
      </c>
      <c r="BP278" s="1">
        <f t="shared" si="201"/>
        <v>12823</v>
      </c>
      <c r="BQ278" s="1">
        <f t="shared" si="202"/>
        <v>12757</v>
      </c>
      <c r="BR278" s="1">
        <f t="shared" si="203"/>
        <v>13545</v>
      </c>
      <c r="BS278" s="1">
        <f t="shared" si="204"/>
        <v>12818</v>
      </c>
      <c r="BT278" s="1">
        <f t="shared" si="205"/>
        <v>13907</v>
      </c>
      <c r="BU278" s="1">
        <f t="shared" si="206"/>
        <v>14992</v>
      </c>
      <c r="BW278" s="40">
        <f t="shared" si="193"/>
        <v>1.7588172321020149E-3</v>
      </c>
      <c r="BX278" s="40">
        <f t="shared" si="193"/>
        <v>1.8183354982220735E-3</v>
      </c>
      <c r="BY278" s="40">
        <f t="shared" si="193"/>
        <v>2.1871513697671254E-3</v>
      </c>
      <c r="BZ278" s="40">
        <f t="shared" si="193"/>
        <v>2.2183686043211288E-3</v>
      </c>
      <c r="CA278" s="40">
        <f t="shared" si="180"/>
        <v>2.4339016404115528E-3</v>
      </c>
      <c r="CB278" s="40">
        <f t="shared" si="180"/>
        <v>2.6234625961465267E-3</v>
      </c>
      <c r="CD278" s="10">
        <f t="shared" si="194"/>
        <v>514560.7</v>
      </c>
      <c r="CE278" s="10">
        <f t="shared" si="195"/>
        <v>574942.6</v>
      </c>
      <c r="CF278" s="10">
        <f t="shared" si="196"/>
        <v>692425.7</v>
      </c>
      <c r="CG278" s="10">
        <f t="shared" si="197"/>
        <v>1046008.7</v>
      </c>
      <c r="CH278" s="10">
        <f t="shared" si="198"/>
        <v>1178852.8</v>
      </c>
      <c r="CI278" s="10">
        <f t="shared" si="199"/>
        <v>1620014.3</v>
      </c>
      <c r="CK278" s="40">
        <f t="shared" si="177"/>
        <v>1.9322474449670055E-3</v>
      </c>
      <c r="CL278" s="40">
        <f t="shared" si="177"/>
        <v>2.1303286804244103E-3</v>
      </c>
      <c r="CM278" s="40">
        <f t="shared" si="177"/>
        <v>2.647691505146712E-3</v>
      </c>
      <c r="CN278" s="40">
        <f t="shared" si="174"/>
        <v>3.5361232975493306E-3</v>
      </c>
      <c r="CO278" s="40">
        <f t="shared" si="174"/>
        <v>3.2670467025709719E-3</v>
      </c>
      <c r="CP278" s="40">
        <f t="shared" si="174"/>
        <v>3.4266817070437048E-3</v>
      </c>
      <c r="CR278" s="9">
        <f t="shared" si="178"/>
        <v>40.127949777743119</v>
      </c>
      <c r="CS278" s="9">
        <f t="shared" si="178"/>
        <v>45.068793603511793</v>
      </c>
      <c r="CT278" s="9">
        <f t="shared" si="178"/>
        <v>51.120391288298265</v>
      </c>
      <c r="CU278" s="9">
        <f t="shared" si="175"/>
        <v>81.604673115930723</v>
      </c>
      <c r="CV278" s="9">
        <f t="shared" si="175"/>
        <v>84.76686560724815</v>
      </c>
      <c r="CW278" s="9">
        <f t="shared" si="175"/>
        <v>108.05858457844184</v>
      </c>
      <c r="CY278" s="9">
        <f t="shared" si="179"/>
        <v>109.86061596961493</v>
      </c>
      <c r="CZ278" s="9">
        <f t="shared" si="179"/>
        <v>117.15817474318666</v>
      </c>
      <c r="DA278" s="9">
        <f t="shared" si="179"/>
        <v>121.05661920549296</v>
      </c>
      <c r="DB278" s="9">
        <f t="shared" si="176"/>
        <v>159.40197182115574</v>
      </c>
      <c r="DC278" s="9">
        <f t="shared" si="176"/>
        <v>134.2308435281937</v>
      </c>
      <c r="DD278" s="9">
        <f t="shared" si="176"/>
        <v>130.61675482154718</v>
      </c>
      <c r="DF278" s="9">
        <f>IF($A278=2,IF(ISNUMBER(CR278/Ukraine!CR278),100*CR278/Ukraine!CR278,""),"")</f>
        <v>100</v>
      </c>
      <c r="DG278" s="9">
        <f>IF($A278=2,IF(ISNUMBER(CS278/Ukraine!CS278),100*CS278/Ukraine!CS278,""),"")</f>
        <v>100</v>
      </c>
      <c r="DH278" s="9">
        <f>IF($A278=2,IF(ISNUMBER(CT278/Ukraine!CT278),100*CT278/Ukraine!CT278,""),"")</f>
        <v>100.00000000000001</v>
      </c>
      <c r="DI278" s="9">
        <f>IF($A278=2,IF(ISNUMBER(CU278/Ukraine!CU278),100*CU278/Ukraine!CU278,""),"")</f>
        <v>100</v>
      </c>
      <c r="DJ278" s="9">
        <f>IF($A278=2,IF(ISNUMBER(CV278/Ukraine!CV278),100*CV278/Ukraine!CV278,""),"")</f>
        <v>100</v>
      </c>
      <c r="DK278" s="9">
        <f>IF($A278=2,IF(ISNUMBER(CW278/Ukraine!CW278),100*CW278/Ukraine!CW278,""),"")</f>
        <v>100</v>
      </c>
      <c r="DM278" s="40">
        <f t="shared" si="181"/>
        <v>-5.1470014817125431E-3</v>
      </c>
      <c r="DN278" s="40">
        <f t="shared" si="182"/>
        <v>6.1770008622716865E-2</v>
      </c>
      <c r="DO278" s="40">
        <f t="shared" si="183"/>
        <v>-5.3672942045035033E-2</v>
      </c>
      <c r="DP278" s="40">
        <f t="shared" si="184"/>
        <v>8.4958651895771675E-2</v>
      </c>
      <c r="DQ278" s="40">
        <f t="shared" si="185"/>
        <v>7.8018264183504771E-2</v>
      </c>
      <c r="DR278" s="40">
        <f t="shared" si="186"/>
        <v>0.16914918505809884</v>
      </c>
      <c r="DT278" s="40">
        <f t="shared" si="207"/>
        <v>0.12312724305962686</v>
      </c>
      <c r="DU278" s="40">
        <f t="shared" si="208"/>
        <v>0.13427467657609826</v>
      </c>
      <c r="DV278" s="40">
        <f t="shared" si="209"/>
        <v>0.59632332733357774</v>
      </c>
      <c r="DW278" s="40">
        <f t="shared" si="210"/>
        <v>3.8750139796836169E-2</v>
      </c>
      <c r="DX278" s="40">
        <f t="shared" si="211"/>
        <v>0.27477386127631087</v>
      </c>
      <c r="DY278" s="40">
        <f t="shared" si="200"/>
        <v>1.6928508726946299</v>
      </c>
    </row>
    <row r="279" spans="1:129" x14ac:dyDescent="0.2">
      <c r="A279" s="39">
        <f>'Industry selection'!C279</f>
        <v>2</v>
      </c>
      <c r="B279" s="2">
        <v>69.2</v>
      </c>
      <c r="C279" s="2" t="s">
        <v>568</v>
      </c>
      <c r="E279" s="30" t="s">
        <v>567</v>
      </c>
      <c r="F279" s="31">
        <v>69.2</v>
      </c>
      <c r="G279" s="32" t="s">
        <v>568</v>
      </c>
      <c r="H279" s="157">
        <f>[1]Ukraine!$F$277</f>
        <v>2551</v>
      </c>
      <c r="I279" s="157">
        <f>[1]Ukraine!$G$277</f>
        <v>12403</v>
      </c>
      <c r="J279" s="157">
        <f>[1]Ukraine!$H$277</f>
        <v>12009</v>
      </c>
      <c r="K279" s="157">
        <f>[1]Ukraine!$I$277</f>
        <v>2389865</v>
      </c>
      <c r="L279" s="157">
        <f>[1]Ukraine!$J$277</f>
        <v>922780</v>
      </c>
      <c r="M279" s="11"/>
      <c r="N279" s="33" t="s">
        <v>1002</v>
      </c>
      <c r="O279" s="36">
        <v>69.2</v>
      </c>
      <c r="P279" s="35" t="s">
        <v>568</v>
      </c>
      <c r="Q279" s="157">
        <f>[2]Ukraine!$F$277</f>
        <v>2797</v>
      </c>
      <c r="R279" s="157">
        <f>[2]Ukraine!$G$277</f>
        <v>12961</v>
      </c>
      <c r="S279" s="157">
        <f>[2]Ukraine!$H$277</f>
        <v>12151</v>
      </c>
      <c r="T279" s="157">
        <f>[2]Ukraine!$I$277</f>
        <v>2367379.7000000002</v>
      </c>
      <c r="U279" s="157">
        <f>[2]Ukraine!$J$277</f>
        <v>864277.7</v>
      </c>
      <c r="V279" s="11"/>
      <c r="W279" s="36" t="s">
        <v>1347</v>
      </c>
      <c r="X279" s="36">
        <v>69.2</v>
      </c>
      <c r="Y279" s="36" t="s">
        <v>568</v>
      </c>
      <c r="Z279" s="157">
        <f>[3]Ukraine!$F$277</f>
        <v>2613</v>
      </c>
      <c r="AA279" s="157">
        <f>[3]Ukraine!$G$277</f>
        <v>11925</v>
      </c>
      <c r="AB279" s="157">
        <f>[3]Ukraine!$H$277</f>
        <v>11278</v>
      </c>
      <c r="AC279" s="157">
        <f>[3]Ukraine!$I$277</f>
        <v>2384254.9</v>
      </c>
      <c r="AD279" s="157">
        <f>[3]Ukraine!$J$277</f>
        <v>1034170.1</v>
      </c>
      <c r="AE279" s="11"/>
      <c r="AF279" s="37" t="s">
        <v>1347</v>
      </c>
      <c r="AG279" s="37">
        <v>69.2</v>
      </c>
      <c r="AH279" s="37" t="s">
        <v>568</v>
      </c>
      <c r="AI279" s="157">
        <f>[4]Ukraine!$F$277</f>
        <v>2652</v>
      </c>
      <c r="AJ279" s="157">
        <f>[4]Ukraine!$G$277</f>
        <v>12256</v>
      </c>
      <c r="AK279" s="157">
        <f>[4]Ukraine!$H$277</f>
        <v>11569</v>
      </c>
      <c r="AL279" s="157">
        <f>[4]Ukraine!$I$277</f>
        <v>3094773.9</v>
      </c>
      <c r="AM279" s="157">
        <f>[4]Ukraine!$J$277</f>
        <v>1192342.1000000001</v>
      </c>
      <c r="AN279" s="11"/>
      <c r="AO279" s="11" t="s">
        <v>1347</v>
      </c>
      <c r="AP279" s="11">
        <v>69.2</v>
      </c>
      <c r="AQ279" s="11" t="s">
        <v>568</v>
      </c>
      <c r="AR279" s="157">
        <f>[5]Ukraine!$F$277</f>
        <v>2348</v>
      </c>
      <c r="AS279" s="157">
        <f>[5]Ukraine!$G$277</f>
        <v>12374</v>
      </c>
      <c r="AT279" s="157">
        <f>[5]Ukraine!$H$277</f>
        <v>11807</v>
      </c>
      <c r="AU279" s="157">
        <f>[5]Ukraine!$I$277</f>
        <v>3755346.8</v>
      </c>
      <c r="AV279" s="157">
        <f>[5]Ukraine!$J$277</f>
        <v>1501120.1</v>
      </c>
      <c r="AW279" s="11"/>
      <c r="AX279" s="33" t="s">
        <v>1347</v>
      </c>
      <c r="AY279" s="33">
        <v>69.2</v>
      </c>
      <c r="AZ279" s="33" t="s">
        <v>568</v>
      </c>
      <c r="BA279" s="157">
        <f>[6]Ukraine!$F$277</f>
        <v>2487</v>
      </c>
      <c r="BB279" s="157">
        <f>[6]Ukraine!$G$277</f>
        <v>11821</v>
      </c>
      <c r="BC279" s="157">
        <f>[6]Ukraine!$H$277</f>
        <v>11254</v>
      </c>
      <c r="BD279" s="157">
        <f>[6]Ukraine!$I$277</f>
        <v>3971901</v>
      </c>
      <c r="BE279" s="157">
        <f>[6]Ukraine!$J$277</f>
        <v>1662844.5</v>
      </c>
      <c r="BG279" s="2">
        <v>69.2</v>
      </c>
      <c r="BH279" s="2" t="s">
        <v>568</v>
      </c>
      <c r="BI279" s="1">
        <f t="shared" si="187"/>
        <v>2551</v>
      </c>
      <c r="BJ279" s="1">
        <f t="shared" si="188"/>
        <v>2797</v>
      </c>
      <c r="BK279" s="1">
        <f t="shared" si="189"/>
        <v>2613</v>
      </c>
      <c r="BL279" s="1">
        <f t="shared" si="190"/>
        <v>2652</v>
      </c>
      <c r="BM279" s="1">
        <f t="shared" si="191"/>
        <v>2348</v>
      </c>
      <c r="BN279" s="1">
        <f t="shared" si="192"/>
        <v>2487</v>
      </c>
      <c r="BP279" s="1">
        <f t="shared" si="201"/>
        <v>12009</v>
      </c>
      <c r="BQ279" s="1">
        <f t="shared" si="202"/>
        <v>12151</v>
      </c>
      <c r="BR279" s="1">
        <f t="shared" si="203"/>
        <v>11278</v>
      </c>
      <c r="BS279" s="1">
        <f t="shared" si="204"/>
        <v>11569</v>
      </c>
      <c r="BT279" s="1">
        <f t="shared" si="205"/>
        <v>11807</v>
      </c>
      <c r="BU279" s="1">
        <f t="shared" si="206"/>
        <v>11254</v>
      </c>
      <c r="BW279" s="40">
        <f t="shared" si="193"/>
        <v>1.6471680683391638E-3</v>
      </c>
      <c r="BX279" s="40">
        <f t="shared" si="193"/>
        <v>1.7319585042640444E-3</v>
      </c>
      <c r="BY279" s="40">
        <f t="shared" si="193"/>
        <v>1.8210921482638347E-3</v>
      </c>
      <c r="BZ279" s="40">
        <f t="shared" si="193"/>
        <v>2.0022083307373335E-3</v>
      </c>
      <c r="CA279" s="40">
        <f t="shared" si="180"/>
        <v>2.066374967163242E-3</v>
      </c>
      <c r="CB279" s="40">
        <f t="shared" si="180"/>
        <v>1.9693468554584453E-3</v>
      </c>
      <c r="CD279" s="10">
        <f t="shared" si="194"/>
        <v>922780</v>
      </c>
      <c r="CE279" s="10">
        <f t="shared" si="195"/>
        <v>864277.7</v>
      </c>
      <c r="CF279" s="10">
        <f t="shared" si="196"/>
        <v>1034170.1</v>
      </c>
      <c r="CG279" s="10">
        <f t="shared" si="197"/>
        <v>1192342.1000000001</v>
      </c>
      <c r="CH279" s="10">
        <f t="shared" si="198"/>
        <v>1501120.1</v>
      </c>
      <c r="CI279" s="10">
        <f t="shared" si="199"/>
        <v>1662844.5</v>
      </c>
      <c r="CK279" s="40">
        <f t="shared" si="177"/>
        <v>3.4651680496910341E-3</v>
      </c>
      <c r="CL279" s="40">
        <f t="shared" si="177"/>
        <v>3.2023989388875419E-3</v>
      </c>
      <c r="CM279" s="40">
        <f t="shared" si="177"/>
        <v>3.9544508365976679E-3</v>
      </c>
      <c r="CN279" s="40">
        <f t="shared" si="174"/>
        <v>4.0308160710889824E-3</v>
      </c>
      <c r="CO279" s="40">
        <f t="shared" si="174"/>
        <v>4.1601712044693007E-3</v>
      </c>
      <c r="CP279" s="40">
        <f t="shared" si="174"/>
        <v>3.5172768720672623E-3</v>
      </c>
      <c r="CR279" s="9">
        <f t="shared" si="178"/>
        <v>76.840702806228663</v>
      </c>
      <c r="CS279" s="9">
        <f t="shared" si="178"/>
        <v>71.12811291251748</v>
      </c>
      <c r="CT279" s="9">
        <f t="shared" si="178"/>
        <v>91.6980049654194</v>
      </c>
      <c r="CU279" s="9">
        <f t="shared" si="175"/>
        <v>103.06354049615352</v>
      </c>
      <c r="CV279" s="9">
        <f t="shared" si="175"/>
        <v>127.13814686203101</v>
      </c>
      <c r="CW279" s="9">
        <f t="shared" si="175"/>
        <v>147.75586458148214</v>
      </c>
      <c r="CY279" s="9">
        <f t="shared" si="179"/>
        <v>210.37124967975831</v>
      </c>
      <c r="CZ279" s="9">
        <f t="shared" si="179"/>
        <v>184.90044253388893</v>
      </c>
      <c r="DA279" s="9">
        <f t="shared" si="179"/>
        <v>217.14721247728747</v>
      </c>
      <c r="DB279" s="9">
        <f t="shared" si="176"/>
        <v>201.31851462253155</v>
      </c>
      <c r="DC279" s="9">
        <f t="shared" si="176"/>
        <v>201.3270229546219</v>
      </c>
      <c r="DD279" s="9">
        <f t="shared" si="176"/>
        <v>178.60118761295982</v>
      </c>
      <c r="DF279" s="9">
        <f>IF($A279=2,IF(ISNUMBER(CR279/Ukraine!CR279),100*CR279/Ukraine!CR279,""),"")</f>
        <v>100</v>
      </c>
      <c r="DG279" s="9">
        <f>IF($A279=2,IF(ISNUMBER(CS279/Ukraine!CS279),100*CS279/Ukraine!CS279,""),"")</f>
        <v>100</v>
      </c>
      <c r="DH279" s="9">
        <f>IF($A279=2,IF(ISNUMBER(CT279/Ukraine!CT279),100*CT279/Ukraine!CT279,""),"")</f>
        <v>100</v>
      </c>
      <c r="DI279" s="9">
        <f>IF($A279=2,IF(ISNUMBER(CU279/Ukraine!CU279),100*CU279/Ukraine!CU279,""),"")</f>
        <v>100</v>
      </c>
      <c r="DJ279" s="9">
        <f>IF($A279=2,IF(ISNUMBER(CV279/Ukraine!CV279),100*CV279/Ukraine!CV279,""),"")</f>
        <v>100</v>
      </c>
      <c r="DK279" s="9">
        <f>IF($A279=2,IF(ISNUMBER(CW279/Ukraine!CW279),100*CW279/Ukraine!CW279,""),"")</f>
        <v>100</v>
      </c>
      <c r="DM279" s="40">
        <f t="shared" si="181"/>
        <v>1.1824464984594885E-2</v>
      </c>
      <c r="DN279" s="40">
        <f t="shared" si="182"/>
        <v>-7.184593860587607E-2</v>
      </c>
      <c r="DO279" s="40">
        <f t="shared" si="183"/>
        <v>2.5802447242418758E-2</v>
      </c>
      <c r="DP279" s="40">
        <f t="shared" si="184"/>
        <v>2.0572218860748448E-2</v>
      </c>
      <c r="DQ279" s="40">
        <f t="shared" si="185"/>
        <v>-4.6836622342678047E-2</v>
      </c>
      <c r="DR279" s="40">
        <f t="shared" si="186"/>
        <v>-6.2869514530768611E-2</v>
      </c>
      <c r="DT279" s="40">
        <f t="shared" si="207"/>
        <v>-7.4343280124815836E-2</v>
      </c>
      <c r="DU279" s="40">
        <f t="shared" si="208"/>
        <v>0.28919496399688582</v>
      </c>
      <c r="DV279" s="40">
        <f t="shared" si="209"/>
        <v>0.12394528686878448</v>
      </c>
      <c r="DW279" s="40">
        <f t="shared" si="210"/>
        <v>0.23358994121472065</v>
      </c>
      <c r="DX279" s="40">
        <f t="shared" si="211"/>
        <v>0.16216783261616419</v>
      </c>
      <c r="DY279" s="40">
        <f t="shared" si="200"/>
        <v>0.9228853873718752</v>
      </c>
    </row>
    <row r="280" spans="1:129" x14ac:dyDescent="0.2">
      <c r="A280" s="39">
        <f>'Industry selection'!C280</f>
        <v>2</v>
      </c>
      <c r="B280" s="2">
        <v>70</v>
      </c>
      <c r="C280" s="2" t="s">
        <v>570</v>
      </c>
      <c r="E280" s="30" t="s">
        <v>569</v>
      </c>
      <c r="F280" s="31">
        <v>70</v>
      </c>
      <c r="G280" s="32" t="s">
        <v>570</v>
      </c>
      <c r="H280" s="157">
        <f>[1]Ukraine!$F$278</f>
        <v>4211</v>
      </c>
      <c r="I280" s="157">
        <f>[1]Ukraine!$G$278</f>
        <v>28630</v>
      </c>
      <c r="J280" s="157">
        <f>[1]Ukraine!$H$278</f>
        <v>27988</v>
      </c>
      <c r="K280" s="157">
        <f>[1]Ukraine!$I$278</f>
        <v>110910310.3</v>
      </c>
      <c r="L280" s="157">
        <f>[1]Ukraine!$J$278</f>
        <v>2228953.1</v>
      </c>
      <c r="M280" s="11"/>
      <c r="N280" s="33" t="s">
        <v>1003</v>
      </c>
      <c r="O280" s="36">
        <v>70</v>
      </c>
      <c r="P280" s="35" t="s">
        <v>570</v>
      </c>
      <c r="Q280" s="157">
        <f>[2]Ukraine!$F$278</f>
        <v>4878</v>
      </c>
      <c r="R280" s="157">
        <f>[2]Ukraine!$G$278</f>
        <v>27353</v>
      </c>
      <c r="S280" s="157">
        <f>[2]Ukraine!$H$278</f>
        <v>25988</v>
      </c>
      <c r="T280" s="157">
        <f>[2]Ukraine!$I$278</f>
        <v>86799015.400000006</v>
      </c>
      <c r="U280" s="157">
        <f>[2]Ukraine!$J$278</f>
        <v>2513723.9</v>
      </c>
      <c r="V280" s="11"/>
      <c r="W280" s="36" t="s">
        <v>1348</v>
      </c>
      <c r="X280" s="36">
        <v>70</v>
      </c>
      <c r="Y280" s="36" t="s">
        <v>570</v>
      </c>
      <c r="Z280" s="157">
        <f>[3]Ukraine!$F$278</f>
        <v>4477</v>
      </c>
      <c r="AA280" s="157">
        <f>[3]Ukraine!$G$278</f>
        <v>28204</v>
      </c>
      <c r="AB280" s="157">
        <f>[3]Ukraine!$H$278</f>
        <v>27028</v>
      </c>
      <c r="AC280" s="157">
        <f>[3]Ukraine!$I$278</f>
        <v>88254240.5</v>
      </c>
      <c r="AD280" s="157">
        <f>[3]Ukraine!$J$278</f>
        <v>2520054.9</v>
      </c>
      <c r="AE280" s="11"/>
      <c r="AF280" s="37" t="s">
        <v>1348</v>
      </c>
      <c r="AG280" s="37">
        <v>70</v>
      </c>
      <c r="AH280" s="37" t="s">
        <v>570</v>
      </c>
      <c r="AI280" s="157">
        <f>[4]Ukraine!$F$278</f>
        <v>4382</v>
      </c>
      <c r="AJ280" s="157">
        <f>[4]Ukraine!$G$278</f>
        <v>21416</v>
      </c>
      <c r="AK280" s="157">
        <f>[4]Ukraine!$H$278</f>
        <v>19935</v>
      </c>
      <c r="AL280" s="157">
        <f>[4]Ukraine!$I$278</f>
        <v>119532761.5</v>
      </c>
      <c r="AM280" s="157">
        <f>[4]Ukraine!$J$278</f>
        <v>2958680.7</v>
      </c>
      <c r="AN280" s="11"/>
      <c r="AO280" s="11" t="s">
        <v>1348</v>
      </c>
      <c r="AP280" s="11">
        <v>70</v>
      </c>
      <c r="AQ280" s="11" t="s">
        <v>570</v>
      </c>
      <c r="AR280" s="157">
        <f>[5]Ukraine!$F$278</f>
        <v>3447</v>
      </c>
      <c r="AS280" s="157">
        <f>[5]Ukraine!$G$278</f>
        <v>20968</v>
      </c>
      <c r="AT280" s="157">
        <f>[5]Ukraine!$H$278</f>
        <v>20067</v>
      </c>
      <c r="AU280" s="157">
        <f>[5]Ukraine!$I$278</f>
        <v>170112884.59999999</v>
      </c>
      <c r="AV280" s="157">
        <f>[5]Ukraine!$J$278</f>
        <v>3952139.5</v>
      </c>
      <c r="AW280" s="11"/>
      <c r="AX280" s="33" t="s">
        <v>1348</v>
      </c>
      <c r="AY280" s="33">
        <v>70</v>
      </c>
      <c r="AZ280" s="33" t="s">
        <v>570</v>
      </c>
      <c r="BA280" s="157">
        <f>[6]Ukraine!$F$278</f>
        <v>3871</v>
      </c>
      <c r="BB280" s="157" t="str">
        <f>[6]Ukraine!$G$278</f>
        <v>к</v>
      </c>
      <c r="BC280" s="157" t="str">
        <f>[6]Ukraine!$H$278</f>
        <v>к</v>
      </c>
      <c r="BD280" s="157" t="str">
        <f>[6]Ukraine!$I$278</f>
        <v>к</v>
      </c>
      <c r="BE280" s="157" t="str">
        <f>[6]Ukraine!$J$278</f>
        <v>к</v>
      </c>
      <c r="BG280" s="2">
        <v>70</v>
      </c>
      <c r="BH280" s="2" t="s">
        <v>570</v>
      </c>
      <c r="BI280" s="1">
        <f t="shared" si="187"/>
        <v>4211</v>
      </c>
      <c r="BJ280" s="1">
        <f t="shared" si="188"/>
        <v>4878</v>
      </c>
      <c r="BK280" s="1">
        <f t="shared" si="189"/>
        <v>4477</v>
      </c>
      <c r="BL280" s="1">
        <f t="shared" si="190"/>
        <v>4382</v>
      </c>
      <c r="BM280" s="1">
        <f t="shared" si="191"/>
        <v>3447</v>
      </c>
      <c r="BN280" s="1">
        <f t="shared" si="192"/>
        <v>3871</v>
      </c>
      <c r="BP280" s="1">
        <f t="shared" si="201"/>
        <v>27988</v>
      </c>
      <c r="BQ280" s="1">
        <f t="shared" si="202"/>
        <v>25988</v>
      </c>
      <c r="BR280" s="1">
        <f t="shared" si="203"/>
        <v>27028</v>
      </c>
      <c r="BS280" s="1">
        <f t="shared" si="204"/>
        <v>19935</v>
      </c>
      <c r="BT280" s="1">
        <f t="shared" si="205"/>
        <v>20067</v>
      </c>
      <c r="BU280" s="1" t="str">
        <f t="shared" si="206"/>
        <v>к</v>
      </c>
      <c r="BW280" s="40">
        <f t="shared" si="193"/>
        <v>3.8388658420082035E-3</v>
      </c>
      <c r="BX280" s="40">
        <f t="shared" si="193"/>
        <v>3.7042331996390409E-3</v>
      </c>
      <c r="BY280" s="40">
        <f t="shared" si="193"/>
        <v>4.3642914154349106E-3</v>
      </c>
      <c r="BZ280" s="40">
        <f t="shared" si="193"/>
        <v>3.4500841104026917E-3</v>
      </c>
      <c r="CA280" s="40">
        <f t="shared" si="180"/>
        <v>3.5119798819399318E-3</v>
      </c>
      <c r="CB280" s="40" t="str">
        <f t="shared" si="180"/>
        <v/>
      </c>
      <c r="CD280" s="10">
        <f t="shared" si="194"/>
        <v>2228953.1</v>
      </c>
      <c r="CE280" s="10">
        <f t="shared" si="195"/>
        <v>2513723.9</v>
      </c>
      <c r="CF280" s="10">
        <f t="shared" si="196"/>
        <v>2520054.9</v>
      </c>
      <c r="CG280" s="10">
        <f t="shared" si="197"/>
        <v>2958680.7</v>
      </c>
      <c r="CH280" s="10">
        <f t="shared" si="198"/>
        <v>3952139.5</v>
      </c>
      <c r="CI280" s="10" t="str">
        <f t="shared" si="199"/>
        <v>к</v>
      </c>
      <c r="CK280" s="40">
        <f t="shared" si="177"/>
        <v>8.3700308485010338E-3</v>
      </c>
      <c r="CL280" s="40">
        <f t="shared" si="177"/>
        <v>9.3140743420965892E-3</v>
      </c>
      <c r="CM280" s="40">
        <f t="shared" si="177"/>
        <v>9.6361645028966228E-3</v>
      </c>
      <c r="CN280" s="40">
        <f t="shared" si="174"/>
        <v>1.0002077184711335E-2</v>
      </c>
      <c r="CO280" s="40">
        <f t="shared" si="174"/>
        <v>1.0952872421031268E-2</v>
      </c>
      <c r="CP280" s="40" t="str">
        <f t="shared" si="174"/>
        <v/>
      </c>
      <c r="CR280" s="9">
        <f t="shared" si="178"/>
        <v>79.639599113905959</v>
      </c>
      <c r="CS280" s="9">
        <f t="shared" si="178"/>
        <v>96.726331383715561</v>
      </c>
      <c r="CT280" s="9">
        <f t="shared" si="178"/>
        <v>93.238674707710516</v>
      </c>
      <c r="CU280" s="9">
        <f t="shared" si="175"/>
        <v>148.41638826185101</v>
      </c>
      <c r="CV280" s="9">
        <f t="shared" si="175"/>
        <v>196.94720187372303</v>
      </c>
      <c r="CW280" s="9" t="str">
        <f t="shared" si="175"/>
        <v/>
      </c>
      <c r="CY280" s="9">
        <f t="shared" si="179"/>
        <v>218.03395046810149</v>
      </c>
      <c r="CZ280" s="9">
        <f t="shared" si="179"/>
        <v>251.44405981254641</v>
      </c>
      <c r="DA280" s="9">
        <f t="shared" si="179"/>
        <v>220.79562489381476</v>
      </c>
      <c r="DB280" s="9">
        <f t="shared" si="176"/>
        <v>289.90821280423501</v>
      </c>
      <c r="DC280" s="9">
        <f t="shared" si="176"/>
        <v>311.87173017008195</v>
      </c>
      <c r="DD280" s="9" t="str">
        <f t="shared" si="176"/>
        <v/>
      </c>
      <c r="DF280" s="9">
        <f>IF($A280=2,IF(ISNUMBER(CR280/Ukraine!CR280),100*CR280/Ukraine!CR280,""),"")</f>
        <v>100</v>
      </c>
      <c r="DG280" s="9">
        <f>IF($A280=2,IF(ISNUMBER(CS280/Ukraine!CS280),100*CS280/Ukraine!CS280,""),"")</f>
        <v>100.00000000000001</v>
      </c>
      <c r="DH280" s="9">
        <f>IF($A280=2,IF(ISNUMBER(CT280/Ukraine!CT280),100*CT280/Ukraine!CT280,""),"")</f>
        <v>100.00000000000001</v>
      </c>
      <c r="DI280" s="9">
        <f>IF($A280=2,IF(ISNUMBER(CU280/Ukraine!CU280),100*CU280/Ukraine!CU280,""),"")</f>
        <v>100</v>
      </c>
      <c r="DJ280" s="9">
        <f>IF($A280=2,IF(ISNUMBER(CV280/Ukraine!CV280),100*CV280/Ukraine!CV280,""),"")</f>
        <v>100</v>
      </c>
      <c r="DK280" s="9" t="str">
        <f>IF($A280=2,IF(ISNUMBER(CW280/Ukraine!CW280),100*CW280/Ukraine!CW280,""),"")</f>
        <v/>
      </c>
      <c r="DM280" s="40">
        <f t="shared" si="181"/>
        <v>-7.1459196798628E-2</v>
      </c>
      <c r="DN280" s="40">
        <f t="shared" si="182"/>
        <v>4.0018470063106104E-2</v>
      </c>
      <c r="DO280" s="40">
        <f t="shared" si="183"/>
        <v>-0.26243155246411132</v>
      </c>
      <c r="DP280" s="40">
        <f t="shared" si="184"/>
        <v>6.6215199398043101E-3</v>
      </c>
      <c r="DQ280" s="40" t="str">
        <f t="shared" si="185"/>
        <v/>
      </c>
      <c r="DR280" s="40">
        <f t="shared" si="186"/>
        <v>-0.2830141489209661</v>
      </c>
      <c r="DT280" s="40">
        <f t="shared" si="207"/>
        <v>0.21455070668262644</v>
      </c>
      <c r="DU280" s="40">
        <f t="shared" si="208"/>
        <v>-3.6056951877658117E-2</v>
      </c>
      <c r="DV280" s="40">
        <f t="shared" si="209"/>
        <v>0.5917899812187859</v>
      </c>
      <c r="DW280" s="40">
        <f t="shared" si="210"/>
        <v>0.32699093530189605</v>
      </c>
      <c r="DX280" s="40" t="str">
        <f t="shared" si="211"/>
        <v/>
      </c>
      <c r="DY280" s="40">
        <f t="shared" si="200"/>
        <v>1.4729808294493769</v>
      </c>
    </row>
    <row r="281" spans="1:129" x14ac:dyDescent="0.2">
      <c r="A281" s="39">
        <f>'Industry selection'!C281</f>
        <v>1</v>
      </c>
      <c r="B281" s="2">
        <v>70.099999999999994</v>
      </c>
      <c r="C281" s="2" t="s">
        <v>572</v>
      </c>
      <c r="E281" s="30" t="s">
        <v>571</v>
      </c>
      <c r="F281" s="31">
        <v>70.099999999999994</v>
      </c>
      <c r="G281" s="32" t="s">
        <v>572</v>
      </c>
      <c r="H281" s="157">
        <f>[1]Ukraine!$F$279</f>
        <v>429</v>
      </c>
      <c r="I281" s="157">
        <f>[1]Ukraine!$G$279</f>
        <v>6901</v>
      </c>
      <c r="J281" s="157">
        <f>[1]Ukraine!$H$279</f>
        <v>6823</v>
      </c>
      <c r="K281" s="157">
        <f>[1]Ukraine!$I$279</f>
        <v>99121794.299999997</v>
      </c>
      <c r="L281" s="157">
        <f>[1]Ukraine!$J$279</f>
        <v>698566.4</v>
      </c>
      <c r="M281" s="11"/>
      <c r="N281" s="33" t="s">
        <v>1004</v>
      </c>
      <c r="O281" s="36">
        <v>70.099999999999994</v>
      </c>
      <c r="P281" s="35" t="s">
        <v>572</v>
      </c>
      <c r="Q281" s="157">
        <f>[2]Ukraine!$F$279</f>
        <v>670</v>
      </c>
      <c r="R281" s="157">
        <f>[2]Ukraine!$G$279</f>
        <v>7452</v>
      </c>
      <c r="S281" s="157">
        <f>[2]Ukraine!$H$279</f>
        <v>7243</v>
      </c>
      <c r="T281" s="157">
        <f>[2]Ukraine!$I$279</f>
        <v>76867546.900000006</v>
      </c>
      <c r="U281" s="157">
        <f>[2]Ukraine!$J$279</f>
        <v>940829.9</v>
      </c>
      <c r="V281" s="11"/>
      <c r="W281" s="36" t="s">
        <v>1349</v>
      </c>
      <c r="X281" s="36">
        <v>70.099999999999994</v>
      </c>
      <c r="Y281" s="36" t="s">
        <v>572</v>
      </c>
      <c r="Z281" s="157">
        <f>[3]Ukraine!$F$279</f>
        <v>606</v>
      </c>
      <c r="AA281" s="157" t="str">
        <f>[3]Ukraine!$G$279</f>
        <v>к</v>
      </c>
      <c r="AB281" s="157" t="str">
        <f>[3]Ukraine!$H$279</f>
        <v>к</v>
      </c>
      <c r="AC281" s="157" t="str">
        <f>[3]Ukraine!$I$279</f>
        <v>к</v>
      </c>
      <c r="AD281" s="157" t="str">
        <f>[3]Ukraine!$J$279</f>
        <v>к</v>
      </c>
      <c r="AE281" s="11"/>
      <c r="AF281" s="37" t="s">
        <v>1349</v>
      </c>
      <c r="AG281" s="37">
        <v>70.099999999999994</v>
      </c>
      <c r="AH281" s="37" t="s">
        <v>572</v>
      </c>
      <c r="AI281" s="157">
        <f>[4]Ukraine!$F$279</f>
        <v>550</v>
      </c>
      <c r="AJ281" s="157">
        <f>[4]Ukraine!$G$279</f>
        <v>6828</v>
      </c>
      <c r="AK281" s="157">
        <f>[4]Ukraine!$H$279</f>
        <v>6672</v>
      </c>
      <c r="AL281" s="157">
        <f>[4]Ukraine!$I$279</f>
        <v>113839419.09999999</v>
      </c>
      <c r="AM281" s="157">
        <f>[4]Ukraine!$J$279</f>
        <v>1381927.4</v>
      </c>
      <c r="AN281" s="11"/>
      <c r="AO281" s="11" t="s">
        <v>1349</v>
      </c>
      <c r="AP281" s="11">
        <v>70.099999999999994</v>
      </c>
      <c r="AQ281" s="11" t="s">
        <v>572</v>
      </c>
      <c r="AR281" s="157">
        <f>[5]Ukraine!$F$279</f>
        <v>418</v>
      </c>
      <c r="AS281" s="157">
        <f>[5]Ukraine!$G$279</f>
        <v>6470</v>
      </c>
      <c r="AT281" s="157">
        <f>[5]Ukraine!$H$279</f>
        <v>6388</v>
      </c>
      <c r="AU281" s="157">
        <f>[5]Ukraine!$I$279</f>
        <v>163497796.09999999</v>
      </c>
      <c r="AV281" s="157">
        <f>[5]Ukraine!$J$279</f>
        <v>1851312.1</v>
      </c>
      <c r="AW281" s="11"/>
      <c r="AX281" s="33" t="s">
        <v>1349</v>
      </c>
      <c r="AY281" s="33">
        <v>70.099999999999994</v>
      </c>
      <c r="AZ281" s="33" t="s">
        <v>572</v>
      </c>
      <c r="BA281" s="157">
        <f>[6]Ukraine!$F$279</f>
        <v>416</v>
      </c>
      <c r="BB281" s="157" t="str">
        <f>[6]Ukraine!$G$279</f>
        <v>к</v>
      </c>
      <c r="BC281" s="157" t="str">
        <f>[6]Ukraine!$H$279</f>
        <v>к</v>
      </c>
      <c r="BD281" s="157" t="str">
        <f>[6]Ukraine!$I$279</f>
        <v>к</v>
      </c>
      <c r="BE281" s="157" t="str">
        <f>[6]Ukraine!$J$279</f>
        <v>к</v>
      </c>
      <c r="BG281" s="2">
        <v>70.099999999999994</v>
      </c>
      <c r="BH281" s="2" t="s">
        <v>572</v>
      </c>
      <c r="BI281" s="1">
        <f t="shared" si="187"/>
        <v>429</v>
      </c>
      <c r="BJ281" s="1">
        <f t="shared" si="188"/>
        <v>670</v>
      </c>
      <c r="BK281" s="1">
        <f t="shared" si="189"/>
        <v>606</v>
      </c>
      <c r="BL281" s="1">
        <f t="shared" si="190"/>
        <v>550</v>
      </c>
      <c r="BM281" s="1">
        <f t="shared" si="191"/>
        <v>418</v>
      </c>
      <c r="BN281" s="1">
        <f t="shared" si="192"/>
        <v>416</v>
      </c>
      <c r="BP281" s="1">
        <f t="shared" si="201"/>
        <v>6823</v>
      </c>
      <c r="BQ281" s="1">
        <f t="shared" si="202"/>
        <v>7243</v>
      </c>
      <c r="BR281" s="1" t="str">
        <f t="shared" si="203"/>
        <v>к</v>
      </c>
      <c r="BS281" s="1">
        <f t="shared" si="204"/>
        <v>6672</v>
      </c>
      <c r="BT281" s="1">
        <f t="shared" si="205"/>
        <v>6388</v>
      </c>
      <c r="BU281" s="1" t="str">
        <f t="shared" si="206"/>
        <v>к</v>
      </c>
      <c r="BW281" s="40" t="str">
        <f t="shared" si="193"/>
        <v/>
      </c>
      <c r="BX281" s="40" t="str">
        <f t="shared" si="193"/>
        <v/>
      </c>
      <c r="BY281" s="40" t="str">
        <f t="shared" si="193"/>
        <v/>
      </c>
      <c r="BZ281" s="40" t="str">
        <f t="shared" si="193"/>
        <v/>
      </c>
      <c r="CA281" s="40" t="str">
        <f t="shared" si="180"/>
        <v/>
      </c>
      <c r="CB281" s="40" t="str">
        <f t="shared" si="180"/>
        <v/>
      </c>
      <c r="CD281" s="10">
        <f t="shared" si="194"/>
        <v>698566.4</v>
      </c>
      <c r="CE281" s="10">
        <f t="shared" si="195"/>
        <v>940829.9</v>
      </c>
      <c r="CF281" s="10" t="str">
        <f t="shared" si="196"/>
        <v>к</v>
      </c>
      <c r="CG281" s="10">
        <f t="shared" si="197"/>
        <v>1381927.4</v>
      </c>
      <c r="CH281" s="10">
        <f t="shared" si="198"/>
        <v>1851312.1</v>
      </c>
      <c r="CI281" s="10" t="str">
        <f t="shared" si="199"/>
        <v>к</v>
      </c>
      <c r="CK281" s="40" t="str">
        <f t="shared" si="177"/>
        <v/>
      </c>
      <c r="CL281" s="40" t="str">
        <f t="shared" si="177"/>
        <v/>
      </c>
      <c r="CM281" s="40" t="str">
        <f t="shared" si="177"/>
        <v/>
      </c>
      <c r="CN281" s="40" t="str">
        <f t="shared" si="174"/>
        <v/>
      </c>
      <c r="CO281" s="40" t="str">
        <f t="shared" si="174"/>
        <v/>
      </c>
      <c r="CP281" s="40" t="str">
        <f t="shared" si="174"/>
        <v/>
      </c>
      <c r="CR281" s="9" t="str">
        <f t="shared" si="178"/>
        <v/>
      </c>
      <c r="CS281" s="9" t="str">
        <f t="shared" si="178"/>
        <v/>
      </c>
      <c r="CT281" s="9" t="str">
        <f t="shared" si="178"/>
        <v/>
      </c>
      <c r="CU281" s="9" t="str">
        <f t="shared" si="175"/>
        <v/>
      </c>
      <c r="CV281" s="9" t="str">
        <f t="shared" si="175"/>
        <v/>
      </c>
      <c r="CW281" s="9" t="str">
        <f t="shared" si="175"/>
        <v/>
      </c>
      <c r="CY281" s="9" t="str">
        <f t="shared" si="179"/>
        <v/>
      </c>
      <c r="CZ281" s="9" t="str">
        <f t="shared" si="179"/>
        <v/>
      </c>
      <c r="DA281" s="9" t="str">
        <f t="shared" si="179"/>
        <v/>
      </c>
      <c r="DB281" s="9" t="str">
        <f t="shared" si="176"/>
        <v/>
      </c>
      <c r="DC281" s="9" t="str">
        <f t="shared" si="176"/>
        <v/>
      </c>
      <c r="DD281" s="9" t="str">
        <f t="shared" si="176"/>
        <v/>
      </c>
      <c r="DF281" s="9" t="str">
        <f>IF($A281=2,IF(ISNUMBER(CR281/Ukraine!CR281),100*CR281/Ukraine!CR281,""),"")</f>
        <v/>
      </c>
      <c r="DG281" s="9" t="str">
        <f>IF($A281=2,IF(ISNUMBER(CS281/Ukraine!CS281),100*CS281/Ukraine!CS281,""),"")</f>
        <v/>
      </c>
      <c r="DH281" s="9" t="str">
        <f>IF($A281=2,IF(ISNUMBER(CT281/Ukraine!CT281),100*CT281/Ukraine!CT281,""),"")</f>
        <v/>
      </c>
      <c r="DI281" s="9" t="str">
        <f>IF($A281=2,IF(ISNUMBER(CU281/Ukraine!CU281),100*CU281/Ukraine!CU281,""),"")</f>
        <v/>
      </c>
      <c r="DJ281" s="9" t="str">
        <f>IF($A281=2,IF(ISNUMBER(CV281/Ukraine!CV281),100*CV281/Ukraine!CV281,""),"")</f>
        <v/>
      </c>
      <c r="DK281" s="9" t="str">
        <f>IF($A281=2,IF(ISNUMBER(CW281/Ukraine!CW281),100*CW281/Ukraine!CW281,""),"")</f>
        <v/>
      </c>
      <c r="DM281" s="40" t="str">
        <f t="shared" si="181"/>
        <v/>
      </c>
      <c r="DN281" s="40" t="str">
        <f t="shared" si="182"/>
        <v/>
      </c>
      <c r="DO281" s="40" t="str">
        <f t="shared" si="183"/>
        <v/>
      </c>
      <c r="DP281" s="40" t="str">
        <f t="shared" si="184"/>
        <v/>
      </c>
      <c r="DQ281" s="40" t="str">
        <f t="shared" si="185"/>
        <v/>
      </c>
      <c r="DR281" s="40" t="str">
        <f t="shared" si="186"/>
        <v/>
      </c>
      <c r="DT281" s="40" t="str">
        <f t="shared" si="207"/>
        <v/>
      </c>
      <c r="DU281" s="40" t="str">
        <f t="shared" si="208"/>
        <v/>
      </c>
      <c r="DV281" s="40" t="str">
        <f t="shared" si="209"/>
        <v/>
      </c>
      <c r="DW281" s="40" t="str">
        <f t="shared" si="210"/>
        <v/>
      </c>
      <c r="DX281" s="40" t="str">
        <f t="shared" si="211"/>
        <v/>
      </c>
      <c r="DY281" s="40" t="str">
        <f t="shared" si="200"/>
        <v/>
      </c>
    </row>
    <row r="282" spans="1:129" x14ac:dyDescent="0.2">
      <c r="A282" s="39">
        <f>'Industry selection'!C282</f>
        <v>1</v>
      </c>
      <c r="B282" s="2">
        <v>70.2</v>
      </c>
      <c r="C282" s="2" t="s">
        <v>574</v>
      </c>
      <c r="E282" s="30" t="s">
        <v>573</v>
      </c>
      <c r="F282" s="31">
        <v>70.2</v>
      </c>
      <c r="G282" s="32" t="s">
        <v>574</v>
      </c>
      <c r="H282" s="157">
        <f>[1]Ukraine!$F$280</f>
        <v>3782</v>
      </c>
      <c r="I282" s="157">
        <f>[1]Ukraine!$G$280</f>
        <v>21729</v>
      </c>
      <c r="J282" s="157">
        <f>[1]Ukraine!$H$280</f>
        <v>21165</v>
      </c>
      <c r="K282" s="157">
        <f>[1]Ukraine!$I$280</f>
        <v>11788516</v>
      </c>
      <c r="L282" s="157">
        <f>[1]Ukraine!$J$280</f>
        <v>1530386.7</v>
      </c>
      <c r="M282" s="11"/>
      <c r="N282" s="33" t="s">
        <v>1005</v>
      </c>
      <c r="O282" s="36">
        <v>70.2</v>
      </c>
      <c r="P282" s="35" t="s">
        <v>574</v>
      </c>
      <c r="Q282" s="157">
        <f>[2]Ukraine!$F$280</f>
        <v>4208</v>
      </c>
      <c r="R282" s="157">
        <f>[2]Ukraine!$G$280</f>
        <v>19901</v>
      </c>
      <c r="S282" s="157">
        <f>[2]Ukraine!$H$280</f>
        <v>18745</v>
      </c>
      <c r="T282" s="157">
        <f>[2]Ukraine!$I$280</f>
        <v>9931468.5</v>
      </c>
      <c r="U282" s="157">
        <f>[2]Ukraine!$J$280</f>
        <v>1572894</v>
      </c>
      <c r="V282" s="11"/>
      <c r="W282" s="36" t="s">
        <v>1350</v>
      </c>
      <c r="X282" s="36">
        <v>70.2</v>
      </c>
      <c r="Y282" s="36" t="s">
        <v>574</v>
      </c>
      <c r="Z282" s="157">
        <f>[3]Ukraine!$F$280</f>
        <v>3871</v>
      </c>
      <c r="AA282" s="157" t="str">
        <f>[3]Ukraine!$G$280</f>
        <v>к</v>
      </c>
      <c r="AB282" s="157" t="str">
        <f>[3]Ukraine!$H$280</f>
        <v>к</v>
      </c>
      <c r="AC282" s="157" t="str">
        <f>[3]Ukraine!$I$280</f>
        <v>к</v>
      </c>
      <c r="AD282" s="157" t="str">
        <f>[3]Ukraine!$J$280</f>
        <v>к</v>
      </c>
      <c r="AE282" s="11"/>
      <c r="AF282" s="37" t="s">
        <v>1350</v>
      </c>
      <c r="AG282" s="37">
        <v>70.2</v>
      </c>
      <c r="AH282" s="37" t="s">
        <v>574</v>
      </c>
      <c r="AI282" s="157">
        <f>[4]Ukraine!$F$280</f>
        <v>3832</v>
      </c>
      <c r="AJ282" s="157">
        <f>[4]Ukraine!$G$280</f>
        <v>14588</v>
      </c>
      <c r="AK282" s="157">
        <f>[4]Ukraine!$H$280</f>
        <v>13263</v>
      </c>
      <c r="AL282" s="157">
        <f>[4]Ukraine!$I$280</f>
        <v>5693342.4000000004</v>
      </c>
      <c r="AM282" s="157">
        <f>[4]Ukraine!$J$280</f>
        <v>1576753.3</v>
      </c>
      <c r="AN282" s="11"/>
      <c r="AO282" s="11" t="s">
        <v>1350</v>
      </c>
      <c r="AP282" s="11">
        <v>70.2</v>
      </c>
      <c r="AQ282" s="11" t="s">
        <v>574</v>
      </c>
      <c r="AR282" s="157">
        <f>[5]Ukraine!$F$280</f>
        <v>3029</v>
      </c>
      <c r="AS282" s="157">
        <f>[5]Ukraine!$G$280</f>
        <v>14498</v>
      </c>
      <c r="AT282" s="157">
        <f>[5]Ukraine!$H$280</f>
        <v>13679</v>
      </c>
      <c r="AU282" s="157">
        <f>[5]Ukraine!$I$280</f>
        <v>6615088.5</v>
      </c>
      <c r="AV282" s="157">
        <f>[5]Ukraine!$J$280</f>
        <v>2100827.4</v>
      </c>
      <c r="AW282" s="11"/>
      <c r="AX282" s="33" t="s">
        <v>1350</v>
      </c>
      <c r="AY282" s="33">
        <v>70.2</v>
      </c>
      <c r="AZ282" s="33" t="s">
        <v>574</v>
      </c>
      <c r="BA282" s="157">
        <f>[6]Ukraine!$F$280</f>
        <v>3455</v>
      </c>
      <c r="BB282" s="157">
        <f>[6]Ukraine!$G$280</f>
        <v>15857</v>
      </c>
      <c r="BC282" s="157">
        <f>[6]Ukraine!$H$280</f>
        <v>14968</v>
      </c>
      <c r="BD282" s="157">
        <f>[6]Ukraine!$I$280</f>
        <v>9919415.0999999996</v>
      </c>
      <c r="BE282" s="157">
        <f>[6]Ukraine!$J$280</f>
        <v>2372315.7999999998</v>
      </c>
      <c r="BG282" s="2">
        <v>70.2</v>
      </c>
      <c r="BH282" s="2" t="s">
        <v>574</v>
      </c>
      <c r="BI282" s="1">
        <f t="shared" si="187"/>
        <v>3782</v>
      </c>
      <c r="BJ282" s="1">
        <f t="shared" si="188"/>
        <v>4208</v>
      </c>
      <c r="BK282" s="1">
        <f t="shared" si="189"/>
        <v>3871</v>
      </c>
      <c r="BL282" s="1">
        <f t="shared" si="190"/>
        <v>3832</v>
      </c>
      <c r="BM282" s="1">
        <f t="shared" si="191"/>
        <v>3029</v>
      </c>
      <c r="BN282" s="1">
        <f t="shared" si="192"/>
        <v>3455</v>
      </c>
      <c r="BP282" s="1">
        <f t="shared" si="201"/>
        <v>21165</v>
      </c>
      <c r="BQ282" s="1">
        <f t="shared" si="202"/>
        <v>18745</v>
      </c>
      <c r="BR282" s="1" t="str">
        <f t="shared" si="203"/>
        <v>к</v>
      </c>
      <c r="BS282" s="1">
        <f t="shared" si="204"/>
        <v>13263</v>
      </c>
      <c r="BT282" s="1">
        <f t="shared" si="205"/>
        <v>13679</v>
      </c>
      <c r="BU282" s="1">
        <f t="shared" si="206"/>
        <v>14968</v>
      </c>
      <c r="BW282" s="40" t="str">
        <f t="shared" si="193"/>
        <v/>
      </c>
      <c r="BX282" s="40" t="str">
        <f t="shared" si="193"/>
        <v/>
      </c>
      <c r="BY282" s="40" t="str">
        <f t="shared" si="193"/>
        <v/>
      </c>
      <c r="BZ282" s="40" t="str">
        <f t="shared" si="193"/>
        <v/>
      </c>
      <c r="CA282" s="40" t="str">
        <f t="shared" si="180"/>
        <v/>
      </c>
      <c r="CB282" s="40" t="str">
        <f t="shared" si="180"/>
        <v/>
      </c>
      <c r="CD282" s="10">
        <f t="shared" si="194"/>
        <v>1530386.7</v>
      </c>
      <c r="CE282" s="10">
        <f t="shared" si="195"/>
        <v>1572894</v>
      </c>
      <c r="CF282" s="10" t="str">
        <f t="shared" si="196"/>
        <v>к</v>
      </c>
      <c r="CG282" s="10">
        <f t="shared" si="197"/>
        <v>1576753.3</v>
      </c>
      <c r="CH282" s="10">
        <f t="shared" si="198"/>
        <v>2100827.4</v>
      </c>
      <c r="CI282" s="10">
        <f t="shared" si="199"/>
        <v>2372315.7999999998</v>
      </c>
      <c r="CK282" s="40" t="str">
        <f t="shared" si="177"/>
        <v/>
      </c>
      <c r="CL282" s="40" t="str">
        <f t="shared" si="177"/>
        <v/>
      </c>
      <c r="CM282" s="40" t="str">
        <f t="shared" si="177"/>
        <v/>
      </c>
      <c r="CN282" s="40" t="str">
        <f t="shared" si="174"/>
        <v/>
      </c>
      <c r="CO282" s="40" t="str">
        <f t="shared" si="174"/>
        <v/>
      </c>
      <c r="CP282" s="40" t="str">
        <f t="shared" si="174"/>
        <v/>
      </c>
      <c r="CR282" s="9" t="str">
        <f t="shared" si="178"/>
        <v/>
      </c>
      <c r="CS282" s="9" t="str">
        <f t="shared" si="178"/>
        <v/>
      </c>
      <c r="CT282" s="9" t="str">
        <f t="shared" si="178"/>
        <v/>
      </c>
      <c r="CU282" s="9" t="str">
        <f t="shared" si="175"/>
        <v/>
      </c>
      <c r="CV282" s="9" t="str">
        <f t="shared" si="175"/>
        <v/>
      </c>
      <c r="CW282" s="9" t="str">
        <f t="shared" si="175"/>
        <v/>
      </c>
      <c r="CY282" s="9" t="str">
        <f t="shared" si="179"/>
        <v/>
      </c>
      <c r="CZ282" s="9" t="str">
        <f t="shared" si="179"/>
        <v/>
      </c>
      <c r="DA282" s="9" t="str">
        <f t="shared" si="179"/>
        <v/>
      </c>
      <c r="DB282" s="9" t="str">
        <f t="shared" si="176"/>
        <v/>
      </c>
      <c r="DC282" s="9" t="str">
        <f t="shared" si="176"/>
        <v/>
      </c>
      <c r="DD282" s="9" t="str">
        <f t="shared" si="176"/>
        <v/>
      </c>
      <c r="DF282" s="9" t="str">
        <f>IF($A282=2,IF(ISNUMBER(CR282/Ukraine!CR282),100*CR282/Ukraine!CR282,""),"")</f>
        <v/>
      </c>
      <c r="DG282" s="9" t="str">
        <f>IF($A282=2,IF(ISNUMBER(CS282/Ukraine!CS282),100*CS282/Ukraine!CS282,""),"")</f>
        <v/>
      </c>
      <c r="DH282" s="9" t="str">
        <f>IF($A282=2,IF(ISNUMBER(CT282/Ukraine!CT282),100*CT282/Ukraine!CT282,""),"")</f>
        <v/>
      </c>
      <c r="DI282" s="9" t="str">
        <f>IF($A282=2,IF(ISNUMBER(CU282/Ukraine!CU282),100*CU282/Ukraine!CU282,""),"")</f>
        <v/>
      </c>
      <c r="DJ282" s="9" t="str">
        <f>IF($A282=2,IF(ISNUMBER(CV282/Ukraine!CV282),100*CV282/Ukraine!CV282,""),"")</f>
        <v/>
      </c>
      <c r="DK282" s="9" t="str">
        <f>IF($A282=2,IF(ISNUMBER(CW282/Ukraine!CW282),100*CW282/Ukraine!CW282,""),"")</f>
        <v/>
      </c>
      <c r="DM282" s="40" t="str">
        <f t="shared" si="181"/>
        <v/>
      </c>
      <c r="DN282" s="40" t="str">
        <f t="shared" si="182"/>
        <v/>
      </c>
      <c r="DO282" s="40" t="str">
        <f t="shared" si="183"/>
        <v/>
      </c>
      <c r="DP282" s="40" t="str">
        <f t="shared" si="184"/>
        <v/>
      </c>
      <c r="DQ282" s="40" t="str">
        <f t="shared" si="185"/>
        <v/>
      </c>
      <c r="DR282" s="40" t="str">
        <f t="shared" si="186"/>
        <v/>
      </c>
      <c r="DT282" s="40" t="str">
        <f t="shared" si="207"/>
        <v/>
      </c>
      <c r="DU282" s="40" t="str">
        <f t="shared" si="208"/>
        <v/>
      </c>
      <c r="DV282" s="40" t="str">
        <f t="shared" si="209"/>
        <v/>
      </c>
      <c r="DW282" s="40" t="str">
        <f t="shared" si="210"/>
        <v/>
      </c>
      <c r="DX282" s="40" t="str">
        <f t="shared" si="211"/>
        <v/>
      </c>
      <c r="DY282" s="40" t="str">
        <f t="shared" si="200"/>
        <v/>
      </c>
    </row>
    <row r="283" spans="1:129" x14ac:dyDescent="0.2">
      <c r="A283" s="39" t="str">
        <f>'Industry selection'!C283</f>
        <v/>
      </c>
      <c r="B283" s="2">
        <v>71</v>
      </c>
      <c r="C283" s="2" t="s">
        <v>576</v>
      </c>
      <c r="E283" s="30" t="s">
        <v>575</v>
      </c>
      <c r="F283" s="31">
        <v>71</v>
      </c>
      <c r="G283" s="32" t="s">
        <v>576</v>
      </c>
      <c r="H283" s="157">
        <f>[1]Ukraine!$F$281</f>
        <v>8649</v>
      </c>
      <c r="I283" s="157">
        <f>[1]Ukraine!$G$281</f>
        <v>116735</v>
      </c>
      <c r="J283" s="157">
        <f>[1]Ukraine!$H$281</f>
        <v>113911</v>
      </c>
      <c r="K283" s="157">
        <f>[1]Ukraine!$I$281</f>
        <v>24397434.100000001</v>
      </c>
      <c r="L283" s="157">
        <f>[1]Ukraine!$J$281</f>
        <v>4748464.5999999996</v>
      </c>
      <c r="M283" s="11"/>
      <c r="N283" s="33" t="s">
        <v>1006</v>
      </c>
      <c r="O283" s="36">
        <v>71</v>
      </c>
      <c r="P283" s="35" t="s">
        <v>576</v>
      </c>
      <c r="Q283" s="157">
        <f>[2]Ukraine!$F$281</f>
        <v>9242</v>
      </c>
      <c r="R283" s="157">
        <f>[2]Ukraine!$G$281</f>
        <v>105476</v>
      </c>
      <c r="S283" s="157">
        <f>[2]Ukraine!$H$281</f>
        <v>103486</v>
      </c>
      <c r="T283" s="157">
        <f>[2]Ukraine!$I$281</f>
        <v>23798943.100000001</v>
      </c>
      <c r="U283" s="157">
        <f>[2]Ukraine!$J$281</f>
        <v>4403618.5</v>
      </c>
      <c r="V283" s="11"/>
      <c r="W283" s="36" t="s">
        <v>1351</v>
      </c>
      <c r="X283" s="36">
        <v>71</v>
      </c>
      <c r="Y283" s="36" t="s">
        <v>576</v>
      </c>
      <c r="Z283" s="157">
        <f>[3]Ukraine!$F$281</f>
        <v>8446</v>
      </c>
      <c r="AA283" s="157">
        <f>[3]Ukraine!$G$281</f>
        <v>96765</v>
      </c>
      <c r="AB283" s="157">
        <f>[3]Ukraine!$H$281</f>
        <v>94655</v>
      </c>
      <c r="AC283" s="157">
        <f>[3]Ukraine!$I$281</f>
        <v>21317372.100000001</v>
      </c>
      <c r="AD283" s="157">
        <f>[3]Ukraine!$J$281</f>
        <v>4499991.2</v>
      </c>
      <c r="AE283" s="11"/>
      <c r="AF283" s="37" t="s">
        <v>1351</v>
      </c>
      <c r="AG283" s="37">
        <v>71</v>
      </c>
      <c r="AH283" s="37" t="s">
        <v>576</v>
      </c>
      <c r="AI283" s="157">
        <f>[4]Ukraine!$F$281</f>
        <v>8377</v>
      </c>
      <c r="AJ283" s="157">
        <f>[4]Ukraine!$G$281</f>
        <v>80634</v>
      </c>
      <c r="AK283" s="157">
        <f>[4]Ukraine!$H$281</f>
        <v>78323</v>
      </c>
      <c r="AL283" s="157">
        <f>[4]Ukraine!$I$281</f>
        <v>20447228.699999999</v>
      </c>
      <c r="AM283" s="157">
        <f>[4]Ukraine!$J$281</f>
        <v>4165215.5</v>
      </c>
      <c r="AN283" s="11"/>
      <c r="AO283" s="11" t="s">
        <v>1351</v>
      </c>
      <c r="AP283" s="11">
        <v>71</v>
      </c>
      <c r="AQ283" s="11" t="s">
        <v>576</v>
      </c>
      <c r="AR283" s="157">
        <f>[5]Ukraine!$F$281</f>
        <v>7256</v>
      </c>
      <c r="AS283" s="157">
        <f>[5]Ukraine!$G$281</f>
        <v>75596</v>
      </c>
      <c r="AT283" s="157">
        <f>[5]Ukraine!$H$281</f>
        <v>74139</v>
      </c>
      <c r="AU283" s="157">
        <f>[5]Ukraine!$I$281</f>
        <v>23609180</v>
      </c>
      <c r="AV283" s="157">
        <f>[5]Ukraine!$J$281</f>
        <v>4628549.3</v>
      </c>
      <c r="AW283" s="11"/>
      <c r="AX283" s="33" t="s">
        <v>1351</v>
      </c>
      <c r="AY283" s="33">
        <v>71</v>
      </c>
      <c r="AZ283" s="33" t="s">
        <v>576</v>
      </c>
      <c r="BA283" s="157">
        <f>[6]Ukraine!$F$281</f>
        <v>7865</v>
      </c>
      <c r="BB283" s="157">
        <f>[6]Ukraine!$G$281</f>
        <v>71382</v>
      </c>
      <c r="BC283" s="157">
        <f>[6]Ukraine!$H$281</f>
        <v>69711</v>
      </c>
      <c r="BD283" s="157">
        <f>[6]Ukraine!$I$281</f>
        <v>28095047.699999999</v>
      </c>
      <c r="BE283" s="157">
        <f>[6]Ukraine!$J$281</f>
        <v>5759872.9000000004</v>
      </c>
      <c r="BG283" s="2">
        <v>71</v>
      </c>
      <c r="BH283" s="2" t="s">
        <v>576</v>
      </c>
      <c r="BI283" s="1">
        <f t="shared" si="187"/>
        <v>8649</v>
      </c>
      <c r="BJ283" s="1">
        <f t="shared" si="188"/>
        <v>9242</v>
      </c>
      <c r="BK283" s="1">
        <f t="shared" si="189"/>
        <v>8446</v>
      </c>
      <c r="BL283" s="1">
        <f t="shared" si="190"/>
        <v>8377</v>
      </c>
      <c r="BM283" s="1">
        <f t="shared" si="191"/>
        <v>7256</v>
      </c>
      <c r="BN283" s="1">
        <f t="shared" si="192"/>
        <v>7865</v>
      </c>
      <c r="BP283" s="1">
        <f t="shared" si="201"/>
        <v>113911</v>
      </c>
      <c r="BQ283" s="1">
        <f t="shared" si="202"/>
        <v>103486</v>
      </c>
      <c r="BR283" s="1">
        <f t="shared" si="203"/>
        <v>94655</v>
      </c>
      <c r="BS283" s="1">
        <f t="shared" si="204"/>
        <v>78323</v>
      </c>
      <c r="BT283" s="1">
        <f t="shared" si="205"/>
        <v>74139</v>
      </c>
      <c r="BU283" s="1">
        <f t="shared" si="206"/>
        <v>69711</v>
      </c>
      <c r="BW283" s="40" t="str">
        <f t="shared" si="193"/>
        <v/>
      </c>
      <c r="BX283" s="40" t="str">
        <f t="shared" si="193"/>
        <v/>
      </c>
      <c r="BY283" s="40" t="str">
        <f t="shared" si="193"/>
        <v/>
      </c>
      <c r="BZ283" s="40" t="str">
        <f t="shared" si="193"/>
        <v/>
      </c>
      <c r="CA283" s="40" t="str">
        <f t="shared" si="180"/>
        <v/>
      </c>
      <c r="CB283" s="40" t="str">
        <f t="shared" si="180"/>
        <v/>
      </c>
      <c r="CD283" s="10">
        <f t="shared" si="194"/>
        <v>4748464.5999999996</v>
      </c>
      <c r="CE283" s="10">
        <f t="shared" si="195"/>
        <v>4403618.5</v>
      </c>
      <c r="CF283" s="10">
        <f t="shared" si="196"/>
        <v>4499991.2</v>
      </c>
      <c r="CG283" s="10">
        <f t="shared" si="197"/>
        <v>4165215.5</v>
      </c>
      <c r="CH283" s="10">
        <f t="shared" si="198"/>
        <v>4628549.3</v>
      </c>
      <c r="CI283" s="10">
        <f t="shared" si="199"/>
        <v>5759872.9000000004</v>
      </c>
      <c r="CK283" s="40" t="str">
        <f t="shared" si="177"/>
        <v/>
      </c>
      <c r="CL283" s="40" t="str">
        <f t="shared" si="177"/>
        <v/>
      </c>
      <c r="CM283" s="40" t="str">
        <f t="shared" si="177"/>
        <v/>
      </c>
      <c r="CN283" s="40" t="str">
        <f t="shared" si="177"/>
        <v/>
      </c>
      <c r="CO283" s="40" t="str">
        <f t="shared" si="177"/>
        <v/>
      </c>
      <c r="CP283" s="40" t="str">
        <f t="shared" si="177"/>
        <v/>
      </c>
      <c r="CR283" s="9" t="str">
        <f t="shared" si="178"/>
        <v/>
      </c>
      <c r="CS283" s="9" t="str">
        <f t="shared" si="178"/>
        <v/>
      </c>
      <c r="CT283" s="9" t="str">
        <f t="shared" si="178"/>
        <v/>
      </c>
      <c r="CU283" s="9" t="str">
        <f t="shared" si="178"/>
        <v/>
      </c>
      <c r="CV283" s="9" t="str">
        <f t="shared" si="178"/>
        <v/>
      </c>
      <c r="CW283" s="9" t="str">
        <f t="shared" si="178"/>
        <v/>
      </c>
      <c r="CY283" s="9" t="str">
        <f t="shared" si="179"/>
        <v/>
      </c>
      <c r="CZ283" s="9" t="str">
        <f t="shared" si="179"/>
        <v/>
      </c>
      <c r="DA283" s="9" t="str">
        <f t="shared" si="179"/>
        <v/>
      </c>
      <c r="DB283" s="9" t="str">
        <f t="shared" si="179"/>
        <v/>
      </c>
      <c r="DC283" s="9" t="str">
        <f t="shared" si="179"/>
        <v/>
      </c>
      <c r="DD283" s="9" t="str">
        <f t="shared" si="179"/>
        <v/>
      </c>
      <c r="DF283" s="9" t="str">
        <f>IF($A283=2,IF(ISNUMBER(CR283/Ukraine!CR283),100*CR283/Ukraine!CR283,""),"")</f>
        <v/>
      </c>
      <c r="DG283" s="9" t="str">
        <f>IF($A283=2,IF(ISNUMBER(CS283/Ukraine!CS283),100*CS283/Ukraine!CS283,""),"")</f>
        <v/>
      </c>
      <c r="DH283" s="9" t="str">
        <f>IF($A283=2,IF(ISNUMBER(CT283/Ukraine!CT283),100*CT283/Ukraine!CT283,""),"")</f>
        <v/>
      </c>
      <c r="DI283" s="9" t="str">
        <f>IF($A283=2,IF(ISNUMBER(CU283/Ukraine!CU283),100*CU283/Ukraine!CU283,""),"")</f>
        <v/>
      </c>
      <c r="DJ283" s="9" t="str">
        <f>IF($A283=2,IF(ISNUMBER(CV283/Ukraine!CV283),100*CV283/Ukraine!CV283,""),"")</f>
        <v/>
      </c>
      <c r="DK283" s="9" t="str">
        <f>IF($A283=2,IF(ISNUMBER(CW283/Ukraine!CW283),100*CW283/Ukraine!CW283,""),"")</f>
        <v/>
      </c>
      <c r="DM283" s="40" t="str">
        <f t="shared" si="181"/>
        <v/>
      </c>
      <c r="DN283" s="40" t="str">
        <f t="shared" si="182"/>
        <v/>
      </c>
      <c r="DO283" s="40" t="str">
        <f t="shared" si="183"/>
        <v/>
      </c>
      <c r="DP283" s="40" t="str">
        <f t="shared" si="184"/>
        <v/>
      </c>
      <c r="DQ283" s="40" t="str">
        <f t="shared" si="185"/>
        <v/>
      </c>
      <c r="DR283" s="40" t="str">
        <f t="shared" si="186"/>
        <v/>
      </c>
      <c r="DT283" s="40" t="str">
        <f t="shared" si="207"/>
        <v/>
      </c>
      <c r="DU283" s="40" t="str">
        <f t="shared" si="208"/>
        <v/>
      </c>
      <c r="DV283" s="40" t="str">
        <f t="shared" si="209"/>
        <v/>
      </c>
      <c r="DW283" s="40" t="str">
        <f t="shared" si="210"/>
        <v/>
      </c>
      <c r="DX283" s="40" t="str">
        <f t="shared" si="211"/>
        <v/>
      </c>
      <c r="DY283" s="40" t="str">
        <f t="shared" si="200"/>
        <v/>
      </c>
    </row>
    <row r="284" spans="1:129" x14ac:dyDescent="0.2">
      <c r="A284" s="39">
        <f>'Industry selection'!C284</f>
        <v>2</v>
      </c>
      <c r="B284" s="2">
        <v>71.099999999999994</v>
      </c>
      <c r="C284" s="2" t="s">
        <v>578</v>
      </c>
      <c r="E284" s="30" t="s">
        <v>577</v>
      </c>
      <c r="F284" s="31">
        <v>71.099999999999994</v>
      </c>
      <c r="G284" s="32" t="s">
        <v>578</v>
      </c>
      <c r="H284" s="157">
        <f>[1]Ukraine!$F$282</f>
        <v>7722</v>
      </c>
      <c r="I284" s="157">
        <f>[1]Ukraine!$G$282</f>
        <v>101261</v>
      </c>
      <c r="J284" s="157">
        <f>[1]Ukraine!$H$282</f>
        <v>98726</v>
      </c>
      <c r="K284" s="157">
        <f>[1]Ukraine!$I$282</f>
        <v>21792061.600000001</v>
      </c>
      <c r="L284" s="157">
        <f>[1]Ukraine!$J$282</f>
        <v>3975492.2</v>
      </c>
      <c r="M284" s="11"/>
      <c r="N284" s="33" t="s">
        <v>1007</v>
      </c>
      <c r="O284" s="36">
        <v>71.099999999999994</v>
      </c>
      <c r="P284" s="35" t="s">
        <v>578</v>
      </c>
      <c r="Q284" s="157">
        <f>[2]Ukraine!$F$282</f>
        <v>8244</v>
      </c>
      <c r="R284" s="157">
        <f>[2]Ukraine!$G$282</f>
        <v>89729</v>
      </c>
      <c r="S284" s="157">
        <f>[2]Ukraine!$H$282</f>
        <v>87927</v>
      </c>
      <c r="T284" s="157">
        <f>[2]Ukraine!$I$282</f>
        <v>21617238.300000001</v>
      </c>
      <c r="U284" s="157">
        <f>[2]Ukraine!$J$282</f>
        <v>3650596.5</v>
      </c>
      <c r="V284" s="11"/>
      <c r="W284" s="36" t="s">
        <v>1352</v>
      </c>
      <c r="X284" s="36">
        <v>71.099999999999994</v>
      </c>
      <c r="Y284" s="36" t="s">
        <v>578</v>
      </c>
      <c r="Z284" s="157">
        <f>[3]Ukraine!$F$282</f>
        <v>7529</v>
      </c>
      <c r="AA284" s="157">
        <f>[3]Ukraine!$G$282</f>
        <v>81307</v>
      </c>
      <c r="AB284" s="157">
        <f>[3]Ukraine!$H$282</f>
        <v>79378</v>
      </c>
      <c r="AC284" s="157">
        <f>[3]Ukraine!$I$282</f>
        <v>19078345.199999999</v>
      </c>
      <c r="AD284" s="157">
        <f>[3]Ukraine!$J$282</f>
        <v>3686316</v>
      </c>
      <c r="AE284" s="11"/>
      <c r="AF284" s="37" t="s">
        <v>1352</v>
      </c>
      <c r="AG284" s="37">
        <v>71.099999999999994</v>
      </c>
      <c r="AH284" s="37" t="s">
        <v>578</v>
      </c>
      <c r="AI284" s="157">
        <f>[4]Ukraine!$F$282</f>
        <v>7434</v>
      </c>
      <c r="AJ284" s="157">
        <f>[4]Ukraine!$G$282</f>
        <v>67601</v>
      </c>
      <c r="AK284" s="157">
        <f>[4]Ukraine!$H$282</f>
        <v>65485</v>
      </c>
      <c r="AL284" s="157">
        <f>[4]Ukraine!$I$282</f>
        <v>18313694.100000001</v>
      </c>
      <c r="AM284" s="157">
        <f>[4]Ukraine!$J$282</f>
        <v>3444156.6</v>
      </c>
      <c r="AN284" s="11"/>
      <c r="AO284" s="11" t="s">
        <v>1352</v>
      </c>
      <c r="AP284" s="11">
        <v>71.099999999999994</v>
      </c>
      <c r="AQ284" s="11" t="s">
        <v>578</v>
      </c>
      <c r="AR284" s="157">
        <f>[5]Ukraine!$F$282</f>
        <v>6343</v>
      </c>
      <c r="AS284" s="157">
        <f>[5]Ukraine!$G$282</f>
        <v>62237</v>
      </c>
      <c r="AT284" s="157">
        <f>[5]Ukraine!$H$282</f>
        <v>60936</v>
      </c>
      <c r="AU284" s="157">
        <f>[5]Ukraine!$I$282</f>
        <v>20954099.199999999</v>
      </c>
      <c r="AV284" s="157">
        <f>[5]Ukraine!$J$282</f>
        <v>3646337.1</v>
      </c>
      <c r="AW284" s="11"/>
      <c r="AX284" s="33" t="s">
        <v>1352</v>
      </c>
      <c r="AY284" s="33">
        <v>71.099999999999994</v>
      </c>
      <c r="AZ284" s="33" t="s">
        <v>578</v>
      </c>
      <c r="BA284" s="157">
        <f>[6]Ukraine!$F$282</f>
        <v>6869</v>
      </c>
      <c r="BB284" s="157">
        <f>[6]Ukraine!$G$282</f>
        <v>59108</v>
      </c>
      <c r="BC284" s="157">
        <f>[6]Ukraine!$H$282</f>
        <v>57646</v>
      </c>
      <c r="BD284" s="157">
        <f>[6]Ukraine!$I$282</f>
        <v>24857743.699999999</v>
      </c>
      <c r="BE284" s="157">
        <f>[6]Ukraine!$J$282</f>
        <v>4670876.5</v>
      </c>
      <c r="BG284" s="2">
        <v>71.099999999999994</v>
      </c>
      <c r="BH284" s="2" t="s">
        <v>578</v>
      </c>
      <c r="BI284" s="1">
        <f t="shared" si="187"/>
        <v>7722</v>
      </c>
      <c r="BJ284" s="1">
        <f t="shared" si="188"/>
        <v>8244</v>
      </c>
      <c r="BK284" s="1">
        <f t="shared" si="189"/>
        <v>7529</v>
      </c>
      <c r="BL284" s="1">
        <f t="shared" si="190"/>
        <v>7434</v>
      </c>
      <c r="BM284" s="1">
        <f t="shared" si="191"/>
        <v>6343</v>
      </c>
      <c r="BN284" s="1">
        <f t="shared" si="192"/>
        <v>6869</v>
      </c>
      <c r="BP284" s="1">
        <f t="shared" si="201"/>
        <v>98726</v>
      </c>
      <c r="BQ284" s="1">
        <f t="shared" si="202"/>
        <v>87927</v>
      </c>
      <c r="BR284" s="1">
        <f t="shared" si="203"/>
        <v>79378</v>
      </c>
      <c r="BS284" s="1">
        <f t="shared" si="204"/>
        <v>65485</v>
      </c>
      <c r="BT284" s="1">
        <f t="shared" si="205"/>
        <v>60936</v>
      </c>
      <c r="BU284" s="1">
        <f t="shared" si="206"/>
        <v>57646</v>
      </c>
      <c r="BW284" s="40">
        <f t="shared" si="193"/>
        <v>1.3541370198588748E-2</v>
      </c>
      <c r="BX284" s="40">
        <f t="shared" si="193"/>
        <v>1.2532788692652839E-2</v>
      </c>
      <c r="BY284" s="40">
        <f t="shared" si="193"/>
        <v>1.2817401360603534E-2</v>
      </c>
      <c r="BZ284" s="40">
        <f t="shared" si="193"/>
        <v>1.133327102933134E-2</v>
      </c>
      <c r="CA284" s="40">
        <f t="shared" si="180"/>
        <v>1.0664573981456704E-2</v>
      </c>
      <c r="CB284" s="40">
        <f t="shared" si="180"/>
        <v>1.0087521666052741E-2</v>
      </c>
      <c r="CD284" s="10">
        <f t="shared" si="194"/>
        <v>3975492.2</v>
      </c>
      <c r="CE284" s="10">
        <f t="shared" si="195"/>
        <v>3650596.5</v>
      </c>
      <c r="CF284" s="10">
        <f t="shared" si="196"/>
        <v>3686316</v>
      </c>
      <c r="CG284" s="10">
        <f t="shared" si="197"/>
        <v>3444156.6</v>
      </c>
      <c r="CH284" s="10">
        <f t="shared" si="198"/>
        <v>3646337.1</v>
      </c>
      <c r="CI284" s="10">
        <f t="shared" si="199"/>
        <v>4670876.5</v>
      </c>
      <c r="CK284" s="40">
        <f t="shared" ref="CK284:CP326" si="212">IF($A284=2,IF(ISNUMBER(CD284/CD$4),CD284/CD$4,""),"")</f>
        <v>1.4928529609696697E-2</v>
      </c>
      <c r="CL284" s="40">
        <f t="shared" si="212"/>
        <v>1.3526516255026105E-2</v>
      </c>
      <c r="CM284" s="40">
        <f t="shared" si="212"/>
        <v>1.4095703782350087E-2</v>
      </c>
      <c r="CN284" s="40">
        <f t="shared" si="212"/>
        <v>1.1643270647431796E-2</v>
      </c>
      <c r="CO284" s="40">
        <f t="shared" si="212"/>
        <v>1.0105378380589333E-2</v>
      </c>
      <c r="CP284" s="40">
        <f t="shared" si="212"/>
        <v>9.8799171454291013E-3</v>
      </c>
      <c r="CR284" s="9">
        <f t="shared" ref="CR284:CW326" si="213">IF($A284=2,IF(ISNUMBER(CD284/BP284),CD284/BP284,""),"")</f>
        <v>40.267935498247674</v>
      </c>
      <c r="CS284" s="9">
        <f t="shared" si="213"/>
        <v>41.518492613190489</v>
      </c>
      <c r="CT284" s="9">
        <f t="shared" si="213"/>
        <v>46.440021164554409</v>
      </c>
      <c r="CU284" s="9">
        <f t="shared" si="213"/>
        <v>52.59458807360464</v>
      </c>
      <c r="CV284" s="9">
        <f t="shared" si="213"/>
        <v>59.838799724300905</v>
      </c>
      <c r="CW284" s="9">
        <f t="shared" si="213"/>
        <v>81.026896922596535</v>
      </c>
      <c r="CY284" s="9">
        <f t="shared" ref="CY284:DD326" si="214">IF($A284=2,IF(ISNUMBER(CR284/CR$4),100*CR284/CR$4,""),"")</f>
        <v>110.24386299735394</v>
      </c>
      <c r="CZ284" s="9">
        <f t="shared" si="214"/>
        <v>107.92902191796968</v>
      </c>
      <c r="DA284" s="9">
        <f t="shared" si="214"/>
        <v>109.97317931913744</v>
      </c>
      <c r="DB284" s="9">
        <f t="shared" si="214"/>
        <v>102.73530578504788</v>
      </c>
      <c r="DC284" s="9">
        <f t="shared" si="214"/>
        <v>94.756512526054138</v>
      </c>
      <c r="DD284" s="9">
        <f t="shared" si="214"/>
        <v>97.941967041099062</v>
      </c>
      <c r="DF284" s="9">
        <f>IF($A284=2,IF(ISNUMBER(CR284/Ukraine!CR284),100*CR284/Ukraine!CR284,""),"")</f>
        <v>100</v>
      </c>
      <c r="DG284" s="9">
        <f>IF($A284=2,IF(ISNUMBER(CS284/Ukraine!CS284),100*CS284/Ukraine!CS284,""),"")</f>
        <v>100.00000000000001</v>
      </c>
      <c r="DH284" s="9">
        <f>IF($A284=2,IF(ISNUMBER(CT284/Ukraine!CT284),100*CT284/Ukraine!CT284,""),"")</f>
        <v>100</v>
      </c>
      <c r="DI284" s="9">
        <f>IF($A284=2,IF(ISNUMBER(CU284/Ukraine!CU284),100*CU284/Ukraine!CU284,""),"")</f>
        <v>99.999999999999986</v>
      </c>
      <c r="DJ284" s="9">
        <f>IF($A284=2,IF(ISNUMBER(CV284/Ukraine!CV284),100*CV284/Ukraine!CV284,""),"")</f>
        <v>100</v>
      </c>
      <c r="DK284" s="9">
        <f>IF($A284=2,IF(ISNUMBER(CW284/Ukraine!CW284),100*CW284/Ukraine!CW284,""),"")</f>
        <v>100</v>
      </c>
      <c r="DM284" s="40">
        <f t="shared" si="181"/>
        <v>-0.10938354638089254</v>
      </c>
      <c r="DN284" s="40">
        <f t="shared" si="182"/>
        <v>-9.7228382635595412E-2</v>
      </c>
      <c r="DO284" s="40">
        <f t="shared" si="183"/>
        <v>-0.17502330620574968</v>
      </c>
      <c r="DP284" s="40">
        <f t="shared" si="184"/>
        <v>-6.9466289990074093E-2</v>
      </c>
      <c r="DQ284" s="40">
        <f t="shared" si="185"/>
        <v>-5.3991072600761414E-2</v>
      </c>
      <c r="DR284" s="40">
        <f t="shared" si="186"/>
        <v>-0.41610112837550395</v>
      </c>
      <c r="DT284" s="40">
        <f t="shared" si="207"/>
        <v>3.1055903399796581E-2</v>
      </c>
      <c r="DU284" s="40">
        <f t="shared" si="208"/>
        <v>0.11853822818703064</v>
      </c>
      <c r="DV284" s="40">
        <f t="shared" si="209"/>
        <v>0.13252722015871377</v>
      </c>
      <c r="DW284" s="40">
        <f t="shared" si="210"/>
        <v>0.13773682646887919</v>
      </c>
      <c r="DX284" s="40">
        <f t="shared" si="211"/>
        <v>0.35408626670182053</v>
      </c>
      <c r="DY284" s="40">
        <f t="shared" si="200"/>
        <v>1.0121939682287051</v>
      </c>
    </row>
    <row r="285" spans="1:129" x14ac:dyDescent="0.2">
      <c r="A285" s="39">
        <f>'Industry selection'!C285</f>
        <v>2</v>
      </c>
      <c r="B285" s="2">
        <v>71.2</v>
      </c>
      <c r="C285" s="2" t="s">
        <v>580</v>
      </c>
      <c r="E285" s="30" t="s">
        <v>579</v>
      </c>
      <c r="F285" s="31">
        <v>71.2</v>
      </c>
      <c r="G285" s="32" t="s">
        <v>580</v>
      </c>
      <c r="H285" s="157">
        <f>[1]Ukraine!$F$283</f>
        <v>927</v>
      </c>
      <c r="I285" s="157">
        <f>[1]Ukraine!$G$283</f>
        <v>15474</v>
      </c>
      <c r="J285" s="157">
        <f>[1]Ukraine!$H$283</f>
        <v>15185</v>
      </c>
      <c r="K285" s="157">
        <f>[1]Ukraine!$I$283</f>
        <v>2605372.5</v>
      </c>
      <c r="L285" s="157">
        <f>[1]Ukraine!$J$283</f>
        <v>772972.4</v>
      </c>
      <c r="M285" s="11"/>
      <c r="N285" s="33" t="s">
        <v>1008</v>
      </c>
      <c r="O285" s="36">
        <v>71.2</v>
      </c>
      <c r="P285" s="35" t="s">
        <v>580</v>
      </c>
      <c r="Q285" s="157">
        <f>[2]Ukraine!$F$283</f>
        <v>998</v>
      </c>
      <c r="R285" s="157">
        <f>[2]Ukraine!$G$283</f>
        <v>15747</v>
      </c>
      <c r="S285" s="157">
        <f>[2]Ukraine!$H$283</f>
        <v>15559</v>
      </c>
      <c r="T285" s="157">
        <f>[2]Ukraine!$I$283</f>
        <v>2181704.7999999998</v>
      </c>
      <c r="U285" s="157">
        <f>[2]Ukraine!$J$283</f>
        <v>753022</v>
      </c>
      <c r="V285" s="11"/>
      <c r="W285" s="36" t="s">
        <v>1353</v>
      </c>
      <c r="X285" s="36">
        <v>71.2</v>
      </c>
      <c r="Y285" s="36" t="s">
        <v>580</v>
      </c>
      <c r="Z285" s="157">
        <f>[3]Ukraine!$F$283</f>
        <v>917</v>
      </c>
      <c r="AA285" s="157">
        <f>[3]Ukraine!$G$283</f>
        <v>15458</v>
      </c>
      <c r="AB285" s="157">
        <f>[3]Ukraine!$H$283</f>
        <v>15277</v>
      </c>
      <c r="AC285" s="157">
        <f>[3]Ukraine!$I$283</f>
        <v>2239026.9</v>
      </c>
      <c r="AD285" s="157">
        <f>[3]Ukraine!$J$283</f>
        <v>813675.2</v>
      </c>
      <c r="AE285" s="11"/>
      <c r="AF285" s="37" t="s">
        <v>1353</v>
      </c>
      <c r="AG285" s="37">
        <v>71.2</v>
      </c>
      <c r="AH285" s="37" t="s">
        <v>580</v>
      </c>
      <c r="AI285" s="157">
        <f>[4]Ukraine!$F$283</f>
        <v>943</v>
      </c>
      <c r="AJ285" s="157">
        <f>[4]Ukraine!$G$283</f>
        <v>13033</v>
      </c>
      <c r="AK285" s="157">
        <f>[4]Ukraine!$H$283</f>
        <v>12838</v>
      </c>
      <c r="AL285" s="157">
        <f>[4]Ukraine!$I$283</f>
        <v>2133534.6</v>
      </c>
      <c r="AM285" s="157">
        <f>[4]Ukraine!$J$283</f>
        <v>721058.9</v>
      </c>
      <c r="AN285" s="11"/>
      <c r="AO285" s="11" t="s">
        <v>1353</v>
      </c>
      <c r="AP285" s="11">
        <v>71.2</v>
      </c>
      <c r="AQ285" s="11" t="s">
        <v>580</v>
      </c>
      <c r="AR285" s="157">
        <f>[5]Ukraine!$F$283</f>
        <v>913</v>
      </c>
      <c r="AS285" s="157">
        <f>[5]Ukraine!$G$283</f>
        <v>13359</v>
      </c>
      <c r="AT285" s="157">
        <f>[5]Ukraine!$H$283</f>
        <v>13203</v>
      </c>
      <c r="AU285" s="157">
        <f>[5]Ukraine!$I$283</f>
        <v>2655080.7999999998</v>
      </c>
      <c r="AV285" s="157">
        <f>[5]Ukraine!$J$283</f>
        <v>982212.2</v>
      </c>
      <c r="AW285" s="11"/>
      <c r="AX285" s="33" t="s">
        <v>1353</v>
      </c>
      <c r="AY285" s="33">
        <v>71.2</v>
      </c>
      <c r="AZ285" s="33" t="s">
        <v>580</v>
      </c>
      <c r="BA285" s="157">
        <f>[6]Ukraine!$F$283</f>
        <v>996</v>
      </c>
      <c r="BB285" s="157">
        <f>[6]Ukraine!$G$283</f>
        <v>12274</v>
      </c>
      <c r="BC285" s="157">
        <f>[6]Ukraine!$H$283</f>
        <v>12065</v>
      </c>
      <c r="BD285" s="157">
        <f>[6]Ukraine!$I$283</f>
        <v>3237304</v>
      </c>
      <c r="BE285" s="157">
        <f>[6]Ukraine!$J$283</f>
        <v>1088996.3999999999</v>
      </c>
      <c r="BG285" s="2">
        <v>71.2</v>
      </c>
      <c r="BH285" s="2" t="s">
        <v>580</v>
      </c>
      <c r="BI285" s="1">
        <f t="shared" si="187"/>
        <v>927</v>
      </c>
      <c r="BJ285" s="1">
        <f t="shared" si="188"/>
        <v>998</v>
      </c>
      <c r="BK285" s="1">
        <f t="shared" si="189"/>
        <v>917</v>
      </c>
      <c r="BL285" s="1">
        <f t="shared" si="190"/>
        <v>943</v>
      </c>
      <c r="BM285" s="1">
        <f t="shared" si="191"/>
        <v>913</v>
      </c>
      <c r="BN285" s="1">
        <f t="shared" si="192"/>
        <v>996</v>
      </c>
      <c r="BP285" s="1">
        <f t="shared" si="201"/>
        <v>15185</v>
      </c>
      <c r="BQ285" s="1">
        <f t="shared" si="202"/>
        <v>15559</v>
      </c>
      <c r="BR285" s="1">
        <f t="shared" si="203"/>
        <v>15277</v>
      </c>
      <c r="BS285" s="1">
        <f t="shared" si="204"/>
        <v>12838</v>
      </c>
      <c r="BT285" s="1">
        <f t="shared" si="205"/>
        <v>13203</v>
      </c>
      <c r="BU285" s="1">
        <f t="shared" si="206"/>
        <v>12065</v>
      </c>
      <c r="BW285" s="40">
        <f t="shared" si="193"/>
        <v>2.0827918326030647E-3</v>
      </c>
      <c r="BX285" s="40">
        <f t="shared" si="193"/>
        <v>2.2177221930577127E-3</v>
      </c>
      <c r="BY285" s="40">
        <f t="shared" si="193"/>
        <v>2.4668225526712716E-3</v>
      </c>
      <c r="BZ285" s="40">
        <f t="shared" si="193"/>
        <v>2.2218299377652247E-3</v>
      </c>
      <c r="CA285" s="40">
        <f t="shared" si="180"/>
        <v>2.3106926985225953E-3</v>
      </c>
      <c r="CB285" s="40">
        <f t="shared" si="180"/>
        <v>2.11126442252587E-3</v>
      </c>
      <c r="CD285" s="10">
        <f t="shared" si="194"/>
        <v>772972.4</v>
      </c>
      <c r="CE285" s="10">
        <f t="shared" si="195"/>
        <v>753022</v>
      </c>
      <c r="CF285" s="10">
        <f t="shared" si="196"/>
        <v>813675.2</v>
      </c>
      <c r="CG285" s="10">
        <f t="shared" si="197"/>
        <v>721058.9</v>
      </c>
      <c r="CH285" s="10">
        <f t="shared" si="198"/>
        <v>982212.2</v>
      </c>
      <c r="CI285" s="10">
        <f t="shared" si="199"/>
        <v>1088996.3999999999</v>
      </c>
      <c r="CK285" s="40">
        <f t="shared" si="212"/>
        <v>2.9026195450410691E-3</v>
      </c>
      <c r="CL285" s="40">
        <f t="shared" si="212"/>
        <v>2.7901643809148087E-3</v>
      </c>
      <c r="CM285" s="40">
        <f t="shared" si="212"/>
        <v>3.1113243124692683E-3</v>
      </c>
      <c r="CN285" s="40">
        <f t="shared" si="212"/>
        <v>2.437602263915485E-3</v>
      </c>
      <c r="CO285" s="40">
        <f t="shared" si="212"/>
        <v>2.7220812719238397E-3</v>
      </c>
      <c r="CP285" s="40">
        <f t="shared" si="212"/>
        <v>2.303463644065641E-3</v>
      </c>
      <c r="CR285" s="9">
        <f t="shared" si="213"/>
        <v>50.903681264405662</v>
      </c>
      <c r="CS285" s="9">
        <f t="shared" si="213"/>
        <v>48.39784047817983</v>
      </c>
      <c r="CT285" s="9">
        <f t="shared" si="213"/>
        <v>53.261451855730833</v>
      </c>
      <c r="CU285" s="9">
        <f t="shared" si="213"/>
        <v>56.165983798099397</v>
      </c>
      <c r="CV285" s="9">
        <f t="shared" si="213"/>
        <v>74.393107627054448</v>
      </c>
      <c r="CW285" s="9">
        <f t="shared" si="213"/>
        <v>90.260787401574802</v>
      </c>
      <c r="CY285" s="9">
        <f t="shared" si="214"/>
        <v>139.36196117176948</v>
      </c>
      <c r="CZ285" s="9">
        <f t="shared" si="214"/>
        <v>125.81216843340663</v>
      </c>
      <c r="DA285" s="9">
        <f t="shared" si="214"/>
        <v>126.12679858549528</v>
      </c>
      <c r="DB285" s="9">
        <f t="shared" si="214"/>
        <v>109.71146902302027</v>
      </c>
      <c r="DC285" s="9">
        <f t="shared" si="214"/>
        <v>117.80369036801288</v>
      </c>
      <c r="DD285" s="9">
        <f t="shared" si="214"/>
        <v>109.10351254391092</v>
      </c>
      <c r="DF285" s="9">
        <f>IF($A285=2,IF(ISNUMBER(CR285/Ukraine!CR285),100*CR285/Ukraine!CR285,""),"")</f>
        <v>100</v>
      </c>
      <c r="DG285" s="9">
        <f>IF($A285=2,IF(ISNUMBER(CS285/Ukraine!CS285),100*CS285/Ukraine!CS285,""),"")</f>
        <v>100</v>
      </c>
      <c r="DH285" s="9">
        <f>IF($A285=2,IF(ISNUMBER(CT285/Ukraine!CT285),100*CT285/Ukraine!CT285,""),"")</f>
        <v>100</v>
      </c>
      <c r="DI285" s="9">
        <f>IF($A285=2,IF(ISNUMBER(CU285/Ukraine!CU285),100*CU285/Ukraine!CU285,""),"")</f>
        <v>100</v>
      </c>
      <c r="DJ285" s="9">
        <f>IF($A285=2,IF(ISNUMBER(CV285/Ukraine!CV285),100*CV285/Ukraine!CV285,""),"")</f>
        <v>100</v>
      </c>
      <c r="DK285" s="9">
        <f>IF($A285=2,IF(ISNUMBER(CW285/Ukraine!CW285),100*CW285/Ukraine!CW285,""),"")</f>
        <v>100</v>
      </c>
      <c r="DM285" s="40">
        <f t="shared" si="181"/>
        <v>2.4629568653276257E-2</v>
      </c>
      <c r="DN285" s="40">
        <f t="shared" si="182"/>
        <v>-1.8124558133556179E-2</v>
      </c>
      <c r="DO285" s="40">
        <f t="shared" si="183"/>
        <v>-0.15965176408980819</v>
      </c>
      <c r="DP285" s="40">
        <f t="shared" si="184"/>
        <v>2.8431219816170694E-2</v>
      </c>
      <c r="DQ285" s="40">
        <f t="shared" si="185"/>
        <v>-8.6192532000302968E-2</v>
      </c>
      <c r="DR285" s="40">
        <f t="shared" si="186"/>
        <v>-0.20546592031610145</v>
      </c>
      <c r="DT285" s="40">
        <f t="shared" si="207"/>
        <v>-4.9227103501805813E-2</v>
      </c>
      <c r="DU285" s="40">
        <f t="shared" si="208"/>
        <v>0.10049232216763393</v>
      </c>
      <c r="DV285" s="40">
        <f t="shared" si="209"/>
        <v>5.4533472918388837E-2</v>
      </c>
      <c r="DW285" s="40">
        <f t="shared" si="210"/>
        <v>0.32452247065548301</v>
      </c>
      <c r="DX285" s="40">
        <f t="shared" si="211"/>
        <v>0.21329502531427758</v>
      </c>
      <c r="DY285" s="40">
        <f t="shared" si="200"/>
        <v>0.7731681709371685</v>
      </c>
    </row>
    <row r="286" spans="1:129" x14ac:dyDescent="0.2">
      <c r="A286" s="39">
        <f>'Industry selection'!C286</f>
        <v>2</v>
      </c>
      <c r="B286" s="2">
        <v>72</v>
      </c>
      <c r="C286" s="2" t="s">
        <v>582</v>
      </c>
      <c r="E286" s="30" t="s">
        <v>581</v>
      </c>
      <c r="F286" s="31">
        <v>72</v>
      </c>
      <c r="G286" s="32" t="s">
        <v>582</v>
      </c>
      <c r="H286" s="157">
        <f>[1]Ukraine!$F$284</f>
        <v>2846</v>
      </c>
      <c r="I286" s="157">
        <f>[1]Ukraine!$G$284</f>
        <v>54064</v>
      </c>
      <c r="J286" s="157">
        <f>[1]Ukraine!$H$284</f>
        <v>53347</v>
      </c>
      <c r="K286" s="157">
        <f>[1]Ukraine!$I$284</f>
        <v>9756048.9000000004</v>
      </c>
      <c r="L286" s="157">
        <f>[1]Ukraine!$J$284</f>
        <v>2259395.1</v>
      </c>
      <c r="M286" s="11"/>
      <c r="N286" s="33" t="s">
        <v>1009</v>
      </c>
      <c r="O286" s="36">
        <v>72</v>
      </c>
      <c r="P286" s="35" t="s">
        <v>582</v>
      </c>
      <c r="Q286" s="157">
        <f>[2]Ukraine!$F$284</f>
        <v>2935</v>
      </c>
      <c r="R286" s="157">
        <f>[2]Ukraine!$G$284</f>
        <v>50605</v>
      </c>
      <c r="S286" s="157">
        <f>[2]Ukraine!$H$284</f>
        <v>49700</v>
      </c>
      <c r="T286" s="157">
        <f>[2]Ukraine!$I$284</f>
        <v>8052562.7000000002</v>
      </c>
      <c r="U286" s="157">
        <f>[2]Ukraine!$J$284</f>
        <v>2330262.1</v>
      </c>
      <c r="V286" s="11"/>
      <c r="W286" s="36" t="s">
        <v>1354</v>
      </c>
      <c r="X286" s="36">
        <v>72</v>
      </c>
      <c r="Y286" s="36" t="s">
        <v>582</v>
      </c>
      <c r="Z286" s="157">
        <f>[3]Ukraine!$F$284</f>
        <v>2579</v>
      </c>
      <c r="AA286" s="157">
        <f>[3]Ukraine!$G$284</f>
        <v>41739</v>
      </c>
      <c r="AB286" s="157">
        <f>[3]Ukraine!$H$284</f>
        <v>40993</v>
      </c>
      <c r="AC286" s="157">
        <f>[3]Ukraine!$I$284</f>
        <v>6843584</v>
      </c>
      <c r="AD286" s="157">
        <f>[3]Ukraine!$J$284</f>
        <v>2179045.6</v>
      </c>
      <c r="AE286" s="11"/>
      <c r="AF286" s="37" t="s">
        <v>1354</v>
      </c>
      <c r="AG286" s="37">
        <v>72</v>
      </c>
      <c r="AH286" s="37" t="s">
        <v>582</v>
      </c>
      <c r="AI286" s="157">
        <f>[4]Ukraine!$F$284</f>
        <v>2461</v>
      </c>
      <c r="AJ286" s="157">
        <f>[4]Ukraine!$G$284</f>
        <v>38565</v>
      </c>
      <c r="AK286" s="157">
        <f>[4]Ukraine!$H$284</f>
        <v>37680</v>
      </c>
      <c r="AL286" s="157">
        <f>[4]Ukraine!$I$284</f>
        <v>8502432.4000000004</v>
      </c>
      <c r="AM286" s="157">
        <f>[4]Ukraine!$J$284</f>
        <v>2748047.2</v>
      </c>
      <c r="AN286" s="11"/>
      <c r="AO286" s="11" t="s">
        <v>1354</v>
      </c>
      <c r="AP286" s="11">
        <v>72</v>
      </c>
      <c r="AQ286" s="11" t="s">
        <v>582</v>
      </c>
      <c r="AR286" s="157">
        <f>[5]Ukraine!$F$284</f>
        <v>1866</v>
      </c>
      <c r="AS286" s="157">
        <f>[5]Ukraine!$G$284</f>
        <v>35476</v>
      </c>
      <c r="AT286" s="157">
        <f>[5]Ukraine!$H$284</f>
        <v>35057</v>
      </c>
      <c r="AU286" s="157">
        <f>[5]Ukraine!$I$284</f>
        <v>9519791.4000000004</v>
      </c>
      <c r="AV286" s="157">
        <f>[5]Ukraine!$J$284</f>
        <v>3289004.5</v>
      </c>
      <c r="AW286" s="11"/>
      <c r="AX286" s="33" t="s">
        <v>1354</v>
      </c>
      <c r="AY286" s="33">
        <v>72</v>
      </c>
      <c r="AZ286" s="33" t="s">
        <v>582</v>
      </c>
      <c r="BA286" s="157">
        <f>[6]Ukraine!$F$284</f>
        <v>2001</v>
      </c>
      <c r="BB286" s="157">
        <f>[6]Ukraine!$G$284</f>
        <v>34223</v>
      </c>
      <c r="BC286" s="157">
        <f>[6]Ukraine!$H$284</f>
        <v>33734</v>
      </c>
      <c r="BD286" s="157">
        <f>[6]Ukraine!$I$284</f>
        <v>11021368.6</v>
      </c>
      <c r="BE286" s="157">
        <f>[6]Ukraine!$J$284</f>
        <v>4131134.4</v>
      </c>
      <c r="BG286" s="2">
        <v>72</v>
      </c>
      <c r="BH286" s="2" t="s">
        <v>582</v>
      </c>
      <c r="BI286" s="1">
        <f t="shared" si="187"/>
        <v>2846</v>
      </c>
      <c r="BJ286" s="1">
        <f t="shared" si="188"/>
        <v>2935</v>
      </c>
      <c r="BK286" s="1">
        <f t="shared" si="189"/>
        <v>2579</v>
      </c>
      <c r="BL286" s="1">
        <f t="shared" si="190"/>
        <v>2461</v>
      </c>
      <c r="BM286" s="1">
        <f t="shared" si="191"/>
        <v>1866</v>
      </c>
      <c r="BN286" s="1">
        <f t="shared" si="192"/>
        <v>2001</v>
      </c>
      <c r="BP286" s="1">
        <f t="shared" si="201"/>
        <v>53347</v>
      </c>
      <c r="BQ286" s="1">
        <f t="shared" si="202"/>
        <v>49700</v>
      </c>
      <c r="BR286" s="1">
        <f t="shared" si="203"/>
        <v>40993</v>
      </c>
      <c r="BS286" s="1">
        <f t="shared" si="204"/>
        <v>37680</v>
      </c>
      <c r="BT286" s="1">
        <f t="shared" si="205"/>
        <v>35057</v>
      </c>
      <c r="BU286" s="1">
        <f t="shared" si="206"/>
        <v>33734</v>
      </c>
      <c r="BW286" s="40">
        <f t="shared" si="193"/>
        <v>7.3171350605120639E-3</v>
      </c>
      <c r="BX286" s="40">
        <f t="shared" si="193"/>
        <v>7.084053794907663E-3</v>
      </c>
      <c r="BY286" s="40">
        <f t="shared" si="193"/>
        <v>6.6192614323265977E-3</v>
      </c>
      <c r="BZ286" s="40">
        <f t="shared" si="193"/>
        <v>6.5211522086768706E-3</v>
      </c>
      <c r="CA286" s="40">
        <f t="shared" si="180"/>
        <v>6.1354202781266848E-3</v>
      </c>
      <c r="CB286" s="40">
        <f t="shared" si="180"/>
        <v>5.9031408229993955E-3</v>
      </c>
      <c r="CD286" s="10">
        <f t="shared" si="194"/>
        <v>2259395.1</v>
      </c>
      <c r="CE286" s="10">
        <f t="shared" si="195"/>
        <v>2330262.1</v>
      </c>
      <c r="CF286" s="10">
        <f t="shared" si="196"/>
        <v>2179045.6</v>
      </c>
      <c r="CG286" s="10">
        <f t="shared" si="197"/>
        <v>2748047.2</v>
      </c>
      <c r="CH286" s="10">
        <f t="shared" si="198"/>
        <v>3289004.5</v>
      </c>
      <c r="CI286" s="10">
        <f t="shared" si="199"/>
        <v>4131134.4</v>
      </c>
      <c r="CK286" s="40">
        <f t="shared" si="212"/>
        <v>8.484344819077656E-3</v>
      </c>
      <c r="CL286" s="40">
        <f t="shared" si="212"/>
        <v>8.6342952923231225E-3</v>
      </c>
      <c r="CM286" s="40">
        <f t="shared" si="212"/>
        <v>8.3322160405763686E-3</v>
      </c>
      <c r="CN286" s="40">
        <f t="shared" si="212"/>
        <v>9.290012336116522E-3</v>
      </c>
      <c r="CO286" s="40">
        <f t="shared" si="212"/>
        <v>9.1150746780820201E-3</v>
      </c>
      <c r="CP286" s="40">
        <f t="shared" si="212"/>
        <v>8.7382455067334715E-3</v>
      </c>
      <c r="CR286" s="9">
        <f t="shared" si="213"/>
        <v>42.352805218662716</v>
      </c>
      <c r="CS286" s="9">
        <f t="shared" si="213"/>
        <v>46.886561368209257</v>
      </c>
      <c r="CT286" s="9">
        <f t="shared" si="213"/>
        <v>53.156529163515728</v>
      </c>
      <c r="CU286" s="9">
        <f t="shared" si="213"/>
        <v>72.931188959660304</v>
      </c>
      <c r="CV286" s="9">
        <f t="shared" si="213"/>
        <v>93.818766580140917</v>
      </c>
      <c r="CW286" s="9">
        <f t="shared" si="213"/>
        <v>122.46203829963835</v>
      </c>
      <c r="CY286" s="9">
        <f t="shared" si="214"/>
        <v>115.95173177634237</v>
      </c>
      <c r="CZ286" s="9">
        <f t="shared" si="214"/>
        <v>121.88353649332596</v>
      </c>
      <c r="DA286" s="9">
        <f t="shared" si="214"/>
        <v>125.87833439972903</v>
      </c>
      <c r="DB286" s="9">
        <f t="shared" si="214"/>
        <v>142.45967643195755</v>
      </c>
      <c r="DC286" s="9">
        <f t="shared" si="214"/>
        <v>148.56479694762012</v>
      </c>
      <c r="DD286" s="9">
        <f t="shared" si="214"/>
        <v>148.02705489742249</v>
      </c>
      <c r="DF286" s="9">
        <f>IF($A286=2,IF(ISNUMBER(CR286/Ukraine!CR286),100*CR286/Ukraine!CR286,""),"")</f>
        <v>100</v>
      </c>
      <c r="DG286" s="9">
        <f>IF($A286=2,IF(ISNUMBER(CS286/Ukraine!CS286),100*CS286/Ukraine!CS286,""),"")</f>
        <v>100</v>
      </c>
      <c r="DH286" s="9">
        <f>IF($A286=2,IF(ISNUMBER(CT286/Ukraine!CT286),100*CT286/Ukraine!CT286,""),"")</f>
        <v>100</v>
      </c>
      <c r="DI286" s="9">
        <f>IF($A286=2,IF(ISNUMBER(CU286/Ukraine!CU286),100*CU286/Ukraine!CU286,""),"")</f>
        <v>100</v>
      </c>
      <c r="DJ286" s="9">
        <f>IF($A286=2,IF(ISNUMBER(CV286/Ukraine!CV286),100*CV286/Ukraine!CV286,""),"")</f>
        <v>99.999999999999986</v>
      </c>
      <c r="DK286" s="9">
        <f>IF($A286=2,IF(ISNUMBER(CW286/Ukraine!CW286),100*CW286/Ukraine!CW286,""),"")</f>
        <v>100</v>
      </c>
      <c r="DM286" s="40">
        <f t="shared" si="181"/>
        <v>-6.83637317937279E-2</v>
      </c>
      <c r="DN286" s="40">
        <f t="shared" si="182"/>
        <v>-0.17519114688128767</v>
      </c>
      <c r="DO286" s="40">
        <f t="shared" si="183"/>
        <v>-8.081867635937845E-2</v>
      </c>
      <c r="DP286" s="40">
        <f t="shared" si="184"/>
        <v>-6.9612526539278186E-2</v>
      </c>
      <c r="DQ286" s="40">
        <f t="shared" si="185"/>
        <v>-3.7738540091850403E-2</v>
      </c>
      <c r="DR286" s="40">
        <f t="shared" si="186"/>
        <v>-0.36764953980542481</v>
      </c>
      <c r="DT286" s="40">
        <f t="shared" si="207"/>
        <v>0.10704736383196511</v>
      </c>
      <c r="DU286" s="40">
        <f t="shared" si="208"/>
        <v>0.13372633036718562</v>
      </c>
      <c r="DV286" s="40">
        <f t="shared" si="209"/>
        <v>0.37200810713798482</v>
      </c>
      <c r="DW286" s="40">
        <f t="shared" si="210"/>
        <v>0.28640116688669304</v>
      </c>
      <c r="DX286" s="40">
        <f t="shared" si="211"/>
        <v>0.30530428786899555</v>
      </c>
      <c r="DY286" s="40">
        <f t="shared" si="200"/>
        <v>1.8914740751499406</v>
      </c>
    </row>
    <row r="287" spans="1:129" x14ac:dyDescent="0.2">
      <c r="A287" s="39">
        <f>'Industry selection'!C287</f>
        <v>1</v>
      </c>
      <c r="B287" s="2">
        <v>72.099999999999994</v>
      </c>
      <c r="C287" s="2" t="s">
        <v>584</v>
      </c>
      <c r="E287" s="30" t="s">
        <v>583</v>
      </c>
      <c r="F287" s="31">
        <v>72.099999999999994</v>
      </c>
      <c r="G287" s="32" t="s">
        <v>584</v>
      </c>
      <c r="H287" s="157">
        <f>[1]Ukraine!$F$285</f>
        <v>2718</v>
      </c>
      <c r="I287" s="157">
        <f>[1]Ukraine!$G$285</f>
        <v>53253</v>
      </c>
      <c r="J287" s="157">
        <f>[1]Ukraine!$H$285</f>
        <v>52554</v>
      </c>
      <c r="K287" s="157">
        <f>[1]Ukraine!$I$285</f>
        <v>9510567.6999999993</v>
      </c>
      <c r="L287" s="157">
        <f>[1]Ukraine!$J$285</f>
        <v>2231722.4</v>
      </c>
      <c r="M287" s="11"/>
      <c r="N287" s="33" t="s">
        <v>1010</v>
      </c>
      <c r="O287" s="36">
        <v>72.099999999999994</v>
      </c>
      <c r="P287" s="35" t="s">
        <v>584</v>
      </c>
      <c r="Q287" s="157">
        <f>[2]Ukraine!$F$285</f>
        <v>2795</v>
      </c>
      <c r="R287" s="157">
        <f>[2]Ukraine!$G$285</f>
        <v>50110</v>
      </c>
      <c r="S287" s="157">
        <f>[2]Ukraine!$H$285</f>
        <v>49227</v>
      </c>
      <c r="T287" s="157">
        <f>[2]Ukraine!$I$285</f>
        <v>7986208.7000000002</v>
      </c>
      <c r="U287" s="157">
        <f>[2]Ukraine!$J$285</f>
        <v>2314209.6</v>
      </c>
      <c r="V287" s="11"/>
      <c r="W287" s="36" t="s">
        <v>1355</v>
      </c>
      <c r="X287" s="36">
        <v>72.099999999999994</v>
      </c>
      <c r="Y287" s="36" t="s">
        <v>584</v>
      </c>
      <c r="Z287" s="157">
        <f>[3]Ukraine!$F$285</f>
        <v>2462</v>
      </c>
      <c r="AA287" s="157">
        <f>[3]Ukraine!$G$285</f>
        <v>41289</v>
      </c>
      <c r="AB287" s="157">
        <f>[3]Ukraine!$H$285</f>
        <v>40582</v>
      </c>
      <c r="AC287" s="157">
        <f>[3]Ukraine!$I$285</f>
        <v>6795213.2999999998</v>
      </c>
      <c r="AD287" s="157">
        <f>[3]Ukraine!$J$285</f>
        <v>2165865.9</v>
      </c>
      <c r="AE287" s="11"/>
      <c r="AF287" s="37" t="s">
        <v>1355</v>
      </c>
      <c r="AG287" s="37">
        <v>72.099999999999994</v>
      </c>
      <c r="AH287" s="37" t="s">
        <v>584</v>
      </c>
      <c r="AI287" s="157">
        <f>[4]Ukraine!$F$285</f>
        <v>2338</v>
      </c>
      <c r="AJ287" s="157">
        <f>[4]Ukraine!$G$285</f>
        <v>38168</v>
      </c>
      <c r="AK287" s="157">
        <f>[4]Ukraine!$H$285</f>
        <v>37342</v>
      </c>
      <c r="AL287" s="157">
        <f>[4]Ukraine!$I$285</f>
        <v>8453068.4000000004</v>
      </c>
      <c r="AM287" s="157">
        <f>[4]Ukraine!$J$285</f>
        <v>2730521.3</v>
      </c>
      <c r="AN287" s="11"/>
      <c r="AO287" s="11" t="s">
        <v>1355</v>
      </c>
      <c r="AP287" s="11">
        <v>72.099999999999994</v>
      </c>
      <c r="AQ287" s="11" t="s">
        <v>584</v>
      </c>
      <c r="AR287" s="157">
        <f>[5]Ukraine!$F$285</f>
        <v>1776</v>
      </c>
      <c r="AS287" s="157">
        <f>[5]Ukraine!$G$285</f>
        <v>35067</v>
      </c>
      <c r="AT287" s="157">
        <f>[5]Ukraine!$H$285</f>
        <v>34669</v>
      </c>
      <c r="AU287" s="157">
        <f>[5]Ukraine!$I$285</f>
        <v>9431900.5</v>
      </c>
      <c r="AV287" s="157">
        <f>[5]Ukraine!$J$285</f>
        <v>3268348.3</v>
      </c>
      <c r="AW287" s="11"/>
      <c r="AX287" s="33" t="s">
        <v>1355</v>
      </c>
      <c r="AY287" s="33">
        <v>72.099999999999994</v>
      </c>
      <c r="AZ287" s="33" t="s">
        <v>584</v>
      </c>
      <c r="BA287" s="157">
        <f>[6]Ukraine!$F$285</f>
        <v>1906</v>
      </c>
      <c r="BB287" s="157">
        <f>[6]Ukraine!$G$285</f>
        <v>33843</v>
      </c>
      <c r="BC287" s="157">
        <f>[6]Ukraine!$H$285</f>
        <v>33378</v>
      </c>
      <c r="BD287" s="157">
        <f>[6]Ukraine!$I$285</f>
        <v>10962813.300000001</v>
      </c>
      <c r="BE287" s="157">
        <f>[6]Ukraine!$J$285</f>
        <v>4110386.4</v>
      </c>
      <c r="BG287" s="2">
        <v>72.099999999999994</v>
      </c>
      <c r="BH287" s="2" t="s">
        <v>584</v>
      </c>
      <c r="BI287" s="1">
        <f t="shared" si="187"/>
        <v>2718</v>
      </c>
      <c r="BJ287" s="1">
        <f t="shared" si="188"/>
        <v>2795</v>
      </c>
      <c r="BK287" s="1">
        <f t="shared" si="189"/>
        <v>2462</v>
      </c>
      <c r="BL287" s="1">
        <f t="shared" si="190"/>
        <v>2338</v>
      </c>
      <c r="BM287" s="1">
        <f t="shared" si="191"/>
        <v>1776</v>
      </c>
      <c r="BN287" s="1">
        <f t="shared" si="192"/>
        <v>1906</v>
      </c>
      <c r="BP287" s="1">
        <f t="shared" si="201"/>
        <v>52554</v>
      </c>
      <c r="BQ287" s="1">
        <f t="shared" si="202"/>
        <v>49227</v>
      </c>
      <c r="BR287" s="1">
        <f t="shared" si="203"/>
        <v>40582</v>
      </c>
      <c r="BS287" s="1">
        <f t="shared" si="204"/>
        <v>37342</v>
      </c>
      <c r="BT287" s="1">
        <f t="shared" si="205"/>
        <v>34669</v>
      </c>
      <c r="BU287" s="1">
        <f t="shared" si="206"/>
        <v>33378</v>
      </c>
      <c r="BW287" s="40" t="str">
        <f t="shared" si="193"/>
        <v/>
      </c>
      <c r="BX287" s="40" t="str">
        <f t="shared" si="193"/>
        <v/>
      </c>
      <c r="BY287" s="40" t="str">
        <f t="shared" si="193"/>
        <v/>
      </c>
      <c r="BZ287" s="40" t="str">
        <f t="shared" si="193"/>
        <v/>
      </c>
      <c r="CA287" s="40" t="str">
        <f t="shared" si="180"/>
        <v/>
      </c>
      <c r="CB287" s="40" t="str">
        <f t="shared" si="180"/>
        <v/>
      </c>
      <c r="CD287" s="10">
        <f t="shared" si="194"/>
        <v>2231722.4</v>
      </c>
      <c r="CE287" s="10">
        <f t="shared" si="195"/>
        <v>2314209.6</v>
      </c>
      <c r="CF287" s="10">
        <f t="shared" si="196"/>
        <v>2165865.9</v>
      </c>
      <c r="CG287" s="10">
        <f t="shared" si="197"/>
        <v>2730521.3</v>
      </c>
      <c r="CH287" s="10">
        <f t="shared" si="198"/>
        <v>3268348.3</v>
      </c>
      <c r="CI287" s="10">
        <f t="shared" si="199"/>
        <v>4110386.4</v>
      </c>
      <c r="CK287" s="40" t="str">
        <f t="shared" si="212"/>
        <v/>
      </c>
      <c r="CL287" s="40" t="str">
        <f t="shared" si="212"/>
        <v/>
      </c>
      <c r="CM287" s="40" t="str">
        <f t="shared" si="212"/>
        <v/>
      </c>
      <c r="CN287" s="40" t="str">
        <f t="shared" si="212"/>
        <v/>
      </c>
      <c r="CO287" s="40" t="str">
        <f t="shared" si="212"/>
        <v/>
      </c>
      <c r="CP287" s="40" t="str">
        <f t="shared" si="212"/>
        <v/>
      </c>
      <c r="CR287" s="9" t="str">
        <f t="shared" si="213"/>
        <v/>
      </c>
      <c r="CS287" s="9" t="str">
        <f t="shared" si="213"/>
        <v/>
      </c>
      <c r="CT287" s="9" t="str">
        <f t="shared" si="213"/>
        <v/>
      </c>
      <c r="CU287" s="9" t="str">
        <f t="shared" si="213"/>
        <v/>
      </c>
      <c r="CV287" s="9" t="str">
        <f t="shared" si="213"/>
        <v/>
      </c>
      <c r="CW287" s="9" t="str">
        <f t="shared" si="213"/>
        <v/>
      </c>
      <c r="CY287" s="9" t="str">
        <f t="shared" si="214"/>
        <v/>
      </c>
      <c r="CZ287" s="9" t="str">
        <f t="shared" si="214"/>
        <v/>
      </c>
      <c r="DA287" s="9" t="str">
        <f t="shared" si="214"/>
        <v/>
      </c>
      <c r="DB287" s="9" t="str">
        <f t="shared" si="214"/>
        <v/>
      </c>
      <c r="DC287" s="9" t="str">
        <f t="shared" si="214"/>
        <v/>
      </c>
      <c r="DD287" s="9" t="str">
        <f t="shared" si="214"/>
        <v/>
      </c>
      <c r="DF287" s="9" t="str">
        <f>IF($A287=2,IF(ISNUMBER(CR287/Ukraine!CR287),100*CR287/Ukraine!CR287,""),"")</f>
        <v/>
      </c>
      <c r="DG287" s="9" t="str">
        <f>IF($A287=2,IF(ISNUMBER(CS287/Ukraine!CS287),100*CS287/Ukraine!CS287,""),"")</f>
        <v/>
      </c>
      <c r="DH287" s="9" t="str">
        <f>IF($A287=2,IF(ISNUMBER(CT287/Ukraine!CT287),100*CT287/Ukraine!CT287,""),"")</f>
        <v/>
      </c>
      <c r="DI287" s="9" t="str">
        <f>IF($A287=2,IF(ISNUMBER(CU287/Ukraine!CU287),100*CU287/Ukraine!CU287,""),"")</f>
        <v/>
      </c>
      <c r="DJ287" s="9" t="str">
        <f>IF($A287=2,IF(ISNUMBER(CV287/Ukraine!CV287),100*CV287/Ukraine!CV287,""),"")</f>
        <v/>
      </c>
      <c r="DK287" s="9" t="str">
        <f>IF($A287=2,IF(ISNUMBER(CW287/Ukraine!CW287),100*CW287/Ukraine!CW287,""),"")</f>
        <v/>
      </c>
      <c r="DM287" s="40" t="str">
        <f t="shared" si="181"/>
        <v/>
      </c>
      <c r="DN287" s="40" t="str">
        <f t="shared" si="182"/>
        <v/>
      </c>
      <c r="DO287" s="40" t="str">
        <f t="shared" si="183"/>
        <v/>
      </c>
      <c r="DP287" s="40" t="str">
        <f t="shared" si="184"/>
        <v/>
      </c>
      <c r="DQ287" s="40" t="str">
        <f t="shared" si="185"/>
        <v/>
      </c>
      <c r="DR287" s="40" t="str">
        <f t="shared" si="186"/>
        <v/>
      </c>
      <c r="DT287" s="40" t="str">
        <f t="shared" si="207"/>
        <v/>
      </c>
      <c r="DU287" s="40" t="str">
        <f t="shared" si="208"/>
        <v/>
      </c>
      <c r="DV287" s="40" t="str">
        <f t="shared" si="209"/>
        <v/>
      </c>
      <c r="DW287" s="40" t="str">
        <f t="shared" si="210"/>
        <v/>
      </c>
      <c r="DX287" s="40" t="str">
        <f t="shared" si="211"/>
        <v/>
      </c>
      <c r="DY287" s="40" t="str">
        <f t="shared" si="200"/>
        <v/>
      </c>
    </row>
    <row r="288" spans="1:129" x14ac:dyDescent="0.2">
      <c r="A288" s="39">
        <f>'Industry selection'!C288</f>
        <v>1</v>
      </c>
      <c r="B288" s="2">
        <v>72.2</v>
      </c>
      <c r="C288" s="2" t="s">
        <v>586</v>
      </c>
      <c r="E288" s="30" t="s">
        <v>585</v>
      </c>
      <c r="F288" s="31">
        <v>72.2</v>
      </c>
      <c r="G288" s="32" t="s">
        <v>586</v>
      </c>
      <c r="H288" s="157">
        <f>[1]Ukraine!$F$286</f>
        <v>128</v>
      </c>
      <c r="I288" s="157">
        <f>[1]Ukraine!$G$286</f>
        <v>811</v>
      </c>
      <c r="J288" s="157">
        <f>[1]Ukraine!$H$286</f>
        <v>793</v>
      </c>
      <c r="K288" s="157">
        <f>[1]Ukraine!$I$286</f>
        <v>245481.2</v>
      </c>
      <c r="L288" s="157">
        <f>[1]Ukraine!$J$286</f>
        <v>27672.7</v>
      </c>
      <c r="M288" s="11"/>
      <c r="N288" s="33" t="s">
        <v>1011</v>
      </c>
      <c r="O288" s="36">
        <v>72.2</v>
      </c>
      <c r="P288" s="35" t="s">
        <v>586</v>
      </c>
      <c r="Q288" s="157">
        <f>[2]Ukraine!$F$286</f>
        <v>140</v>
      </c>
      <c r="R288" s="157">
        <f>[2]Ukraine!$G$286</f>
        <v>495</v>
      </c>
      <c r="S288" s="157">
        <f>[2]Ukraine!$H$286</f>
        <v>473</v>
      </c>
      <c r="T288" s="157">
        <f>[2]Ukraine!$I$286</f>
        <v>66354</v>
      </c>
      <c r="U288" s="157">
        <f>[2]Ukraine!$J$286</f>
        <v>16052.5</v>
      </c>
      <c r="V288" s="11"/>
      <c r="W288" s="36" t="s">
        <v>1356</v>
      </c>
      <c r="X288" s="36">
        <v>72.2</v>
      </c>
      <c r="Y288" s="36" t="s">
        <v>586</v>
      </c>
      <c r="Z288" s="157">
        <f>[3]Ukraine!$F$286</f>
        <v>117</v>
      </c>
      <c r="AA288" s="157">
        <f>[3]Ukraine!$G$286</f>
        <v>450</v>
      </c>
      <c r="AB288" s="157">
        <f>[3]Ukraine!$H$286</f>
        <v>411</v>
      </c>
      <c r="AC288" s="157">
        <f>[3]Ukraine!$I$286</f>
        <v>48370.7</v>
      </c>
      <c r="AD288" s="157">
        <f>[3]Ukraine!$J$286</f>
        <v>13179.7</v>
      </c>
      <c r="AE288" s="11"/>
      <c r="AF288" s="37" t="s">
        <v>1356</v>
      </c>
      <c r="AG288" s="37">
        <v>72.2</v>
      </c>
      <c r="AH288" s="37" t="s">
        <v>586</v>
      </c>
      <c r="AI288" s="157">
        <f>[4]Ukraine!$F$286</f>
        <v>123</v>
      </c>
      <c r="AJ288" s="157">
        <f>[4]Ukraine!$G$286</f>
        <v>397</v>
      </c>
      <c r="AK288" s="157">
        <f>[4]Ukraine!$H$286</f>
        <v>338</v>
      </c>
      <c r="AL288" s="157">
        <f>[4]Ukraine!$I$286</f>
        <v>49364</v>
      </c>
      <c r="AM288" s="157">
        <f>[4]Ukraine!$J$286</f>
        <v>17525.900000000001</v>
      </c>
      <c r="AN288" s="11"/>
      <c r="AO288" s="11" t="s">
        <v>1356</v>
      </c>
      <c r="AP288" s="11">
        <v>72.2</v>
      </c>
      <c r="AQ288" s="11" t="s">
        <v>586</v>
      </c>
      <c r="AR288" s="157">
        <f>[5]Ukraine!$F$286</f>
        <v>90</v>
      </c>
      <c r="AS288" s="157">
        <f>[5]Ukraine!$G$286</f>
        <v>409</v>
      </c>
      <c r="AT288" s="157">
        <f>[5]Ukraine!$H$286</f>
        <v>388</v>
      </c>
      <c r="AU288" s="157">
        <f>[5]Ukraine!$I$286</f>
        <v>87890.9</v>
      </c>
      <c r="AV288" s="157">
        <f>[5]Ukraine!$J$286</f>
        <v>20656.2</v>
      </c>
      <c r="AW288" s="11"/>
      <c r="AX288" s="33" t="s">
        <v>1356</v>
      </c>
      <c r="AY288" s="33">
        <v>72.2</v>
      </c>
      <c r="AZ288" s="33" t="s">
        <v>586</v>
      </c>
      <c r="BA288" s="157">
        <f>[6]Ukraine!$F$286</f>
        <v>95</v>
      </c>
      <c r="BB288" s="157">
        <f>[6]Ukraine!$G$286</f>
        <v>380</v>
      </c>
      <c r="BC288" s="157">
        <f>[6]Ukraine!$H$286</f>
        <v>356</v>
      </c>
      <c r="BD288" s="157">
        <f>[6]Ukraine!$I$286</f>
        <v>58555.3</v>
      </c>
      <c r="BE288" s="157">
        <f>[6]Ukraine!$J$286</f>
        <v>20748</v>
      </c>
      <c r="BG288" s="2">
        <v>72.2</v>
      </c>
      <c r="BH288" s="2" t="s">
        <v>586</v>
      </c>
      <c r="BI288" s="1">
        <f t="shared" si="187"/>
        <v>128</v>
      </c>
      <c r="BJ288" s="1">
        <f t="shared" si="188"/>
        <v>140</v>
      </c>
      <c r="BK288" s="1">
        <f t="shared" si="189"/>
        <v>117</v>
      </c>
      <c r="BL288" s="1">
        <f t="shared" si="190"/>
        <v>123</v>
      </c>
      <c r="BM288" s="1">
        <f t="shared" si="191"/>
        <v>90</v>
      </c>
      <c r="BN288" s="1">
        <f t="shared" si="192"/>
        <v>95</v>
      </c>
      <c r="BP288" s="1">
        <f t="shared" si="201"/>
        <v>793</v>
      </c>
      <c r="BQ288" s="1">
        <f t="shared" si="202"/>
        <v>473</v>
      </c>
      <c r="BR288" s="1">
        <f t="shared" si="203"/>
        <v>411</v>
      </c>
      <c r="BS288" s="1">
        <f t="shared" si="204"/>
        <v>338</v>
      </c>
      <c r="BT288" s="1">
        <f t="shared" si="205"/>
        <v>388</v>
      </c>
      <c r="BU288" s="1">
        <f t="shared" si="206"/>
        <v>356</v>
      </c>
      <c r="BW288" s="40" t="str">
        <f t="shared" si="193"/>
        <v/>
      </c>
      <c r="BX288" s="40" t="str">
        <f t="shared" si="193"/>
        <v/>
      </c>
      <c r="BY288" s="40" t="str">
        <f t="shared" si="193"/>
        <v/>
      </c>
      <c r="BZ288" s="40" t="str">
        <f t="shared" si="193"/>
        <v/>
      </c>
      <c r="CA288" s="40" t="str">
        <f t="shared" si="180"/>
        <v/>
      </c>
      <c r="CB288" s="40" t="str">
        <f t="shared" si="180"/>
        <v/>
      </c>
      <c r="CD288" s="10">
        <f t="shared" si="194"/>
        <v>27672.7</v>
      </c>
      <c r="CE288" s="10">
        <f t="shared" si="195"/>
        <v>16052.5</v>
      </c>
      <c r="CF288" s="10">
        <f t="shared" si="196"/>
        <v>13179.7</v>
      </c>
      <c r="CG288" s="10">
        <f t="shared" si="197"/>
        <v>17525.900000000001</v>
      </c>
      <c r="CH288" s="10">
        <f t="shared" si="198"/>
        <v>20656.2</v>
      </c>
      <c r="CI288" s="10">
        <f t="shared" si="199"/>
        <v>20748</v>
      </c>
      <c r="CK288" s="40" t="str">
        <f t="shared" si="212"/>
        <v/>
      </c>
      <c r="CL288" s="40" t="str">
        <f t="shared" si="212"/>
        <v/>
      </c>
      <c r="CM288" s="40" t="str">
        <f t="shared" si="212"/>
        <v/>
      </c>
      <c r="CN288" s="40" t="str">
        <f t="shared" si="212"/>
        <v/>
      </c>
      <c r="CO288" s="40" t="str">
        <f t="shared" si="212"/>
        <v/>
      </c>
      <c r="CP288" s="40" t="str">
        <f t="shared" si="212"/>
        <v/>
      </c>
      <c r="CR288" s="9" t="str">
        <f t="shared" si="213"/>
        <v/>
      </c>
      <c r="CS288" s="9" t="str">
        <f t="shared" si="213"/>
        <v/>
      </c>
      <c r="CT288" s="9" t="str">
        <f t="shared" si="213"/>
        <v/>
      </c>
      <c r="CU288" s="9" t="str">
        <f t="shared" si="213"/>
        <v/>
      </c>
      <c r="CV288" s="9" t="str">
        <f t="shared" si="213"/>
        <v/>
      </c>
      <c r="CW288" s="9" t="str">
        <f t="shared" si="213"/>
        <v/>
      </c>
      <c r="CY288" s="9" t="str">
        <f t="shared" si="214"/>
        <v/>
      </c>
      <c r="CZ288" s="9" t="str">
        <f t="shared" si="214"/>
        <v/>
      </c>
      <c r="DA288" s="9" t="str">
        <f t="shared" si="214"/>
        <v/>
      </c>
      <c r="DB288" s="9" t="str">
        <f t="shared" si="214"/>
        <v/>
      </c>
      <c r="DC288" s="9" t="str">
        <f t="shared" si="214"/>
        <v/>
      </c>
      <c r="DD288" s="9" t="str">
        <f t="shared" si="214"/>
        <v/>
      </c>
      <c r="DF288" s="9" t="str">
        <f>IF($A288=2,IF(ISNUMBER(CR288/Ukraine!CR288),100*CR288/Ukraine!CR288,""),"")</f>
        <v/>
      </c>
      <c r="DG288" s="9" t="str">
        <f>IF($A288=2,IF(ISNUMBER(CS288/Ukraine!CS288),100*CS288/Ukraine!CS288,""),"")</f>
        <v/>
      </c>
      <c r="DH288" s="9" t="str">
        <f>IF($A288=2,IF(ISNUMBER(CT288/Ukraine!CT288),100*CT288/Ukraine!CT288,""),"")</f>
        <v/>
      </c>
      <c r="DI288" s="9" t="str">
        <f>IF($A288=2,IF(ISNUMBER(CU288/Ukraine!CU288),100*CU288/Ukraine!CU288,""),"")</f>
        <v/>
      </c>
      <c r="DJ288" s="9" t="str">
        <f>IF($A288=2,IF(ISNUMBER(CV288/Ukraine!CV288),100*CV288/Ukraine!CV288,""),"")</f>
        <v/>
      </c>
      <c r="DK288" s="9" t="str">
        <f>IF($A288=2,IF(ISNUMBER(CW288/Ukraine!CW288),100*CW288/Ukraine!CW288,""),"")</f>
        <v/>
      </c>
      <c r="DM288" s="40" t="str">
        <f t="shared" si="181"/>
        <v/>
      </c>
      <c r="DN288" s="40" t="str">
        <f t="shared" si="182"/>
        <v/>
      </c>
      <c r="DO288" s="40" t="str">
        <f t="shared" si="183"/>
        <v/>
      </c>
      <c r="DP288" s="40" t="str">
        <f t="shared" si="184"/>
        <v/>
      </c>
      <c r="DQ288" s="40" t="str">
        <f t="shared" si="185"/>
        <v/>
      </c>
      <c r="DR288" s="40" t="str">
        <f t="shared" si="186"/>
        <v/>
      </c>
      <c r="DT288" s="40" t="str">
        <f t="shared" si="207"/>
        <v/>
      </c>
      <c r="DU288" s="40" t="str">
        <f t="shared" si="208"/>
        <v/>
      </c>
      <c r="DV288" s="40" t="str">
        <f t="shared" si="209"/>
        <v/>
      </c>
      <c r="DW288" s="40" t="str">
        <f t="shared" si="210"/>
        <v/>
      </c>
      <c r="DX288" s="40" t="str">
        <f t="shared" si="211"/>
        <v/>
      </c>
      <c r="DY288" s="40" t="str">
        <f t="shared" si="200"/>
        <v/>
      </c>
    </row>
    <row r="289" spans="1:129" x14ac:dyDescent="0.2">
      <c r="A289" s="39" t="str">
        <f>'Industry selection'!C289</f>
        <v/>
      </c>
      <c r="B289" s="2">
        <v>73</v>
      </c>
      <c r="C289" s="2" t="s">
        <v>588</v>
      </c>
      <c r="E289" s="30" t="s">
        <v>587</v>
      </c>
      <c r="F289" s="31">
        <v>73</v>
      </c>
      <c r="G289" s="32" t="s">
        <v>588</v>
      </c>
      <c r="H289" s="157">
        <f>[1]Ukraine!$F$287</f>
        <v>5627</v>
      </c>
      <c r="I289" s="157">
        <f>[1]Ukraine!$G$287</f>
        <v>34854</v>
      </c>
      <c r="J289" s="157">
        <f>[1]Ukraine!$H$287</f>
        <v>33891</v>
      </c>
      <c r="K289" s="157">
        <f>[1]Ukraine!$I$287</f>
        <v>24361092</v>
      </c>
      <c r="L289" s="157">
        <f>[1]Ukraine!$J$287</f>
        <v>1579990.6</v>
      </c>
      <c r="M289" s="11"/>
      <c r="N289" s="33" t="s">
        <v>1012</v>
      </c>
      <c r="O289" s="36">
        <v>73</v>
      </c>
      <c r="P289" s="35" t="s">
        <v>588</v>
      </c>
      <c r="Q289" s="157">
        <f>[2]Ukraine!$F$287</f>
        <v>6027</v>
      </c>
      <c r="R289" s="157">
        <f>[2]Ukraine!$G$287</f>
        <v>35722</v>
      </c>
      <c r="S289" s="157">
        <f>[2]Ukraine!$H$287</f>
        <v>34141</v>
      </c>
      <c r="T289" s="157">
        <f>[2]Ukraine!$I$287</f>
        <v>25969229.100000001</v>
      </c>
      <c r="U289" s="157">
        <f>[2]Ukraine!$J$287</f>
        <v>1587843.5</v>
      </c>
      <c r="V289" s="11"/>
      <c r="W289" s="36" t="s">
        <v>1357</v>
      </c>
      <c r="X289" s="36">
        <v>73</v>
      </c>
      <c r="Y289" s="36" t="s">
        <v>588</v>
      </c>
      <c r="Z289" s="157">
        <f>[3]Ukraine!$F$287</f>
        <v>5578</v>
      </c>
      <c r="AA289" s="157">
        <f>[3]Ukraine!$G$287</f>
        <v>31565</v>
      </c>
      <c r="AB289" s="157">
        <f>[3]Ukraine!$H$287</f>
        <v>30226</v>
      </c>
      <c r="AC289" s="157">
        <f>[3]Ukraine!$I$287</f>
        <v>22547889</v>
      </c>
      <c r="AD289" s="157">
        <f>[3]Ukraine!$J$287</f>
        <v>1655568.3</v>
      </c>
      <c r="AE289" s="11"/>
      <c r="AF289" s="37" t="s">
        <v>1357</v>
      </c>
      <c r="AG289" s="37">
        <v>73</v>
      </c>
      <c r="AH289" s="37" t="s">
        <v>588</v>
      </c>
      <c r="AI289" s="157">
        <f>[4]Ukraine!$F$287</f>
        <v>5470</v>
      </c>
      <c r="AJ289" s="157">
        <f>[4]Ukraine!$G$287</f>
        <v>30187</v>
      </c>
      <c r="AK289" s="157">
        <f>[4]Ukraine!$H$287</f>
        <v>28524</v>
      </c>
      <c r="AL289" s="157">
        <f>[4]Ukraine!$I$287</f>
        <v>23387672.5</v>
      </c>
      <c r="AM289" s="157">
        <f>[4]Ukraine!$J$287</f>
        <v>2040813.3</v>
      </c>
      <c r="AN289" s="11"/>
      <c r="AO289" s="11" t="s">
        <v>1357</v>
      </c>
      <c r="AP289" s="11">
        <v>73</v>
      </c>
      <c r="AQ289" s="11" t="s">
        <v>588</v>
      </c>
      <c r="AR289" s="157">
        <f>[5]Ukraine!$F$287</f>
        <v>4458</v>
      </c>
      <c r="AS289" s="157">
        <f>[5]Ukraine!$G$287</f>
        <v>29555</v>
      </c>
      <c r="AT289" s="157">
        <f>[5]Ukraine!$H$287</f>
        <v>28567</v>
      </c>
      <c r="AU289" s="157">
        <f>[5]Ukraine!$I$287</f>
        <v>27908243.399999999</v>
      </c>
      <c r="AV289" s="157">
        <f>[5]Ukraine!$J$287</f>
        <v>2265280.7999999998</v>
      </c>
      <c r="AW289" s="11"/>
      <c r="AX289" s="33" t="s">
        <v>1357</v>
      </c>
      <c r="AY289" s="33">
        <v>73</v>
      </c>
      <c r="AZ289" s="33" t="s">
        <v>588</v>
      </c>
      <c r="BA289" s="157">
        <f>[6]Ukraine!$F$287</f>
        <v>4874</v>
      </c>
      <c r="BB289" s="157">
        <f>[6]Ukraine!$G$287</f>
        <v>29981</v>
      </c>
      <c r="BC289" s="157">
        <f>[6]Ukraine!$H$287</f>
        <v>28942</v>
      </c>
      <c r="BD289" s="157">
        <f>[6]Ukraine!$I$287</f>
        <v>33592111.899999999</v>
      </c>
      <c r="BE289" s="157">
        <f>[6]Ukraine!$J$287</f>
        <v>2908818.2</v>
      </c>
      <c r="BG289" s="2">
        <v>73</v>
      </c>
      <c r="BH289" s="2" t="s">
        <v>588</v>
      </c>
      <c r="BI289" s="1">
        <f t="shared" si="187"/>
        <v>5627</v>
      </c>
      <c r="BJ289" s="1">
        <f t="shared" si="188"/>
        <v>6027</v>
      </c>
      <c r="BK289" s="1">
        <f t="shared" si="189"/>
        <v>5578</v>
      </c>
      <c r="BL289" s="1">
        <f t="shared" si="190"/>
        <v>5470</v>
      </c>
      <c r="BM289" s="1">
        <f t="shared" si="191"/>
        <v>4458</v>
      </c>
      <c r="BN289" s="1">
        <f t="shared" si="192"/>
        <v>4874</v>
      </c>
      <c r="BP289" s="1">
        <f t="shared" si="201"/>
        <v>33891</v>
      </c>
      <c r="BQ289" s="1">
        <f t="shared" si="202"/>
        <v>34141</v>
      </c>
      <c r="BR289" s="1">
        <f t="shared" si="203"/>
        <v>30226</v>
      </c>
      <c r="BS289" s="1">
        <f t="shared" si="204"/>
        <v>28524</v>
      </c>
      <c r="BT289" s="1">
        <f t="shared" si="205"/>
        <v>28567</v>
      </c>
      <c r="BU289" s="1">
        <f t="shared" si="206"/>
        <v>28942</v>
      </c>
      <c r="BW289" s="40" t="str">
        <f t="shared" si="193"/>
        <v/>
      </c>
      <c r="BX289" s="40" t="str">
        <f t="shared" si="193"/>
        <v/>
      </c>
      <c r="BY289" s="40" t="str">
        <f t="shared" si="193"/>
        <v/>
      </c>
      <c r="BZ289" s="40" t="str">
        <f t="shared" si="193"/>
        <v/>
      </c>
      <c r="CA289" s="40" t="str">
        <f t="shared" si="180"/>
        <v/>
      </c>
      <c r="CB289" s="40" t="str">
        <f t="shared" si="180"/>
        <v/>
      </c>
      <c r="CD289" s="10">
        <f t="shared" si="194"/>
        <v>1579990.6</v>
      </c>
      <c r="CE289" s="10">
        <f t="shared" si="195"/>
        <v>1587843.5</v>
      </c>
      <c r="CF289" s="10">
        <f t="shared" si="196"/>
        <v>1655568.3</v>
      </c>
      <c r="CG289" s="10">
        <f t="shared" si="197"/>
        <v>2040813.3</v>
      </c>
      <c r="CH289" s="10">
        <f t="shared" si="198"/>
        <v>2265280.7999999998</v>
      </c>
      <c r="CI289" s="10">
        <f t="shared" si="199"/>
        <v>2908818.2</v>
      </c>
      <c r="CK289" s="40" t="str">
        <f t="shared" si="212"/>
        <v/>
      </c>
      <c r="CL289" s="40" t="str">
        <f t="shared" si="212"/>
        <v/>
      </c>
      <c r="CM289" s="40" t="str">
        <f t="shared" si="212"/>
        <v/>
      </c>
      <c r="CN289" s="40" t="str">
        <f t="shared" si="212"/>
        <v/>
      </c>
      <c r="CO289" s="40" t="str">
        <f t="shared" si="212"/>
        <v/>
      </c>
      <c r="CP289" s="40" t="str">
        <f t="shared" si="212"/>
        <v/>
      </c>
      <c r="CR289" s="9" t="str">
        <f t="shared" si="213"/>
        <v/>
      </c>
      <c r="CS289" s="9" t="str">
        <f t="shared" si="213"/>
        <v/>
      </c>
      <c r="CT289" s="9" t="str">
        <f t="shared" si="213"/>
        <v/>
      </c>
      <c r="CU289" s="9" t="str">
        <f t="shared" si="213"/>
        <v/>
      </c>
      <c r="CV289" s="9" t="str">
        <f t="shared" si="213"/>
        <v/>
      </c>
      <c r="CW289" s="9" t="str">
        <f t="shared" si="213"/>
        <v/>
      </c>
      <c r="CY289" s="9" t="str">
        <f t="shared" si="214"/>
        <v/>
      </c>
      <c r="CZ289" s="9" t="str">
        <f t="shared" si="214"/>
        <v/>
      </c>
      <c r="DA289" s="9" t="str">
        <f t="shared" si="214"/>
        <v/>
      </c>
      <c r="DB289" s="9" t="str">
        <f t="shared" si="214"/>
        <v/>
      </c>
      <c r="DC289" s="9" t="str">
        <f t="shared" si="214"/>
        <v/>
      </c>
      <c r="DD289" s="9" t="str">
        <f t="shared" si="214"/>
        <v/>
      </c>
      <c r="DF289" s="9" t="str">
        <f>IF($A289=2,IF(ISNUMBER(CR289/Ukraine!CR289),100*CR289/Ukraine!CR289,""),"")</f>
        <v/>
      </c>
      <c r="DG289" s="9" t="str">
        <f>IF($A289=2,IF(ISNUMBER(CS289/Ukraine!CS289),100*CS289/Ukraine!CS289,""),"")</f>
        <v/>
      </c>
      <c r="DH289" s="9" t="str">
        <f>IF($A289=2,IF(ISNUMBER(CT289/Ukraine!CT289),100*CT289/Ukraine!CT289,""),"")</f>
        <v/>
      </c>
      <c r="DI289" s="9" t="str">
        <f>IF($A289=2,IF(ISNUMBER(CU289/Ukraine!CU289),100*CU289/Ukraine!CU289,""),"")</f>
        <v/>
      </c>
      <c r="DJ289" s="9" t="str">
        <f>IF($A289=2,IF(ISNUMBER(CV289/Ukraine!CV289),100*CV289/Ukraine!CV289,""),"")</f>
        <v/>
      </c>
      <c r="DK289" s="9" t="str">
        <f>IF($A289=2,IF(ISNUMBER(CW289/Ukraine!CW289),100*CW289/Ukraine!CW289,""),"")</f>
        <v/>
      </c>
      <c r="DM289" s="40" t="str">
        <f t="shared" si="181"/>
        <v/>
      </c>
      <c r="DN289" s="40" t="str">
        <f t="shared" si="182"/>
        <v/>
      </c>
      <c r="DO289" s="40" t="str">
        <f t="shared" si="183"/>
        <v/>
      </c>
      <c r="DP289" s="40" t="str">
        <f t="shared" si="184"/>
        <v/>
      </c>
      <c r="DQ289" s="40" t="str">
        <f t="shared" si="185"/>
        <v/>
      </c>
      <c r="DR289" s="40" t="str">
        <f t="shared" si="186"/>
        <v/>
      </c>
      <c r="DT289" s="40" t="str">
        <f t="shared" si="207"/>
        <v/>
      </c>
      <c r="DU289" s="40" t="str">
        <f t="shared" si="208"/>
        <v/>
      </c>
      <c r="DV289" s="40" t="str">
        <f t="shared" si="209"/>
        <v/>
      </c>
      <c r="DW289" s="40" t="str">
        <f t="shared" si="210"/>
        <v/>
      </c>
      <c r="DX289" s="40" t="str">
        <f t="shared" si="211"/>
        <v/>
      </c>
      <c r="DY289" s="40" t="str">
        <f t="shared" si="200"/>
        <v/>
      </c>
    </row>
    <row r="290" spans="1:129" x14ac:dyDescent="0.2">
      <c r="A290" s="39">
        <f>'Industry selection'!C290</f>
        <v>2</v>
      </c>
      <c r="B290" s="2">
        <v>73.099999999999994</v>
      </c>
      <c r="C290" s="2" t="s">
        <v>590</v>
      </c>
      <c r="E290" s="30" t="s">
        <v>589</v>
      </c>
      <c r="F290" s="31">
        <v>73.099999999999994</v>
      </c>
      <c r="G290" s="32" t="s">
        <v>590</v>
      </c>
      <c r="H290" s="157">
        <f>[1]Ukraine!$F$288</f>
        <v>4446</v>
      </c>
      <c r="I290" s="157">
        <f>[1]Ukraine!$G$288</f>
        <v>26299</v>
      </c>
      <c r="J290" s="157">
        <f>[1]Ukraine!$H$288</f>
        <v>25519</v>
      </c>
      <c r="K290" s="157">
        <f>[1]Ukraine!$I$288</f>
        <v>21215825.699999999</v>
      </c>
      <c r="L290" s="157">
        <f>[1]Ukraine!$J$288</f>
        <v>1143643.2</v>
      </c>
      <c r="M290" s="11"/>
      <c r="N290" s="33" t="s">
        <v>1013</v>
      </c>
      <c r="O290" s="36">
        <v>73.099999999999994</v>
      </c>
      <c r="P290" s="35" t="s">
        <v>590</v>
      </c>
      <c r="Q290" s="157">
        <f>[2]Ukraine!$F$288</f>
        <v>4755</v>
      </c>
      <c r="R290" s="157">
        <f>[2]Ukraine!$G$288</f>
        <v>27406</v>
      </c>
      <c r="S290" s="157">
        <f>[2]Ukraine!$H$288</f>
        <v>26138</v>
      </c>
      <c r="T290" s="157">
        <f>[2]Ukraine!$I$288</f>
        <v>22887905.899999999</v>
      </c>
      <c r="U290" s="157">
        <f>[2]Ukraine!$J$288</f>
        <v>1167780</v>
      </c>
      <c r="V290" s="11"/>
      <c r="W290" s="36" t="s">
        <v>1358</v>
      </c>
      <c r="X290" s="36">
        <v>73.099999999999994</v>
      </c>
      <c r="Y290" s="36" t="s">
        <v>590</v>
      </c>
      <c r="Z290" s="157">
        <f>[3]Ukraine!$F$288</f>
        <v>4387</v>
      </c>
      <c r="AA290" s="157">
        <f>[3]Ukraine!$G$288</f>
        <v>23804</v>
      </c>
      <c r="AB290" s="157">
        <f>[3]Ukraine!$H$288</f>
        <v>22797</v>
      </c>
      <c r="AC290" s="157">
        <f>[3]Ukraine!$I$288</f>
        <v>19779980.399999999</v>
      </c>
      <c r="AD290" s="157">
        <f>[3]Ukraine!$J$288</f>
        <v>1082496.1000000001</v>
      </c>
      <c r="AE290" s="11"/>
      <c r="AF290" s="37" t="s">
        <v>1358</v>
      </c>
      <c r="AG290" s="37">
        <v>73.099999999999994</v>
      </c>
      <c r="AH290" s="37" t="s">
        <v>590</v>
      </c>
      <c r="AI290" s="157">
        <f>[4]Ukraine!$F$288</f>
        <v>4327</v>
      </c>
      <c r="AJ290" s="157">
        <f>[4]Ukraine!$G$288</f>
        <v>21412</v>
      </c>
      <c r="AK290" s="157">
        <f>[4]Ukraine!$H$288</f>
        <v>20162</v>
      </c>
      <c r="AL290" s="157">
        <f>[4]Ukraine!$I$288</f>
        <v>19113816.600000001</v>
      </c>
      <c r="AM290" s="157">
        <f>[4]Ukraine!$J$288</f>
        <v>1296056.3999999999</v>
      </c>
      <c r="AN290" s="11"/>
      <c r="AO290" s="11" t="s">
        <v>1358</v>
      </c>
      <c r="AP290" s="11">
        <v>73.099999999999994</v>
      </c>
      <c r="AQ290" s="11" t="s">
        <v>590</v>
      </c>
      <c r="AR290" s="157">
        <f>[5]Ukraine!$F$288</f>
        <v>3592</v>
      </c>
      <c r="AS290" s="157">
        <f>[5]Ukraine!$G$288</f>
        <v>22804</v>
      </c>
      <c r="AT290" s="157">
        <f>[5]Ukraine!$H$288</f>
        <v>22034</v>
      </c>
      <c r="AU290" s="157">
        <f>[5]Ukraine!$I$288</f>
        <v>24240964.800000001</v>
      </c>
      <c r="AV290" s="157">
        <f>[5]Ukraine!$J$288</f>
        <v>1429436</v>
      </c>
      <c r="AW290" s="11"/>
      <c r="AX290" s="33" t="s">
        <v>1358</v>
      </c>
      <c r="AY290" s="33">
        <v>73.099999999999994</v>
      </c>
      <c r="AZ290" s="33" t="s">
        <v>590</v>
      </c>
      <c r="BA290" s="157">
        <f>[6]Ukraine!$F$288</f>
        <v>3891</v>
      </c>
      <c r="BB290" s="157">
        <f>[6]Ukraine!$G$288</f>
        <v>23228</v>
      </c>
      <c r="BC290" s="157">
        <f>[6]Ukraine!$H$288</f>
        <v>22419</v>
      </c>
      <c r="BD290" s="157">
        <f>[6]Ukraine!$I$288</f>
        <v>29514482.399999999</v>
      </c>
      <c r="BE290" s="157">
        <f>[6]Ukraine!$J$288</f>
        <v>1966162.5</v>
      </c>
      <c r="BG290" s="2">
        <v>73.099999999999994</v>
      </c>
      <c r="BH290" s="2" t="s">
        <v>590</v>
      </c>
      <c r="BI290" s="1">
        <f t="shared" si="187"/>
        <v>4446</v>
      </c>
      <c r="BJ290" s="1">
        <f t="shared" si="188"/>
        <v>4755</v>
      </c>
      <c r="BK290" s="1">
        <f t="shared" si="189"/>
        <v>4387</v>
      </c>
      <c r="BL290" s="1">
        <f t="shared" si="190"/>
        <v>4327</v>
      </c>
      <c r="BM290" s="1">
        <f t="shared" si="191"/>
        <v>3592</v>
      </c>
      <c r="BN290" s="1">
        <f t="shared" si="192"/>
        <v>3891</v>
      </c>
      <c r="BP290" s="1">
        <f t="shared" si="201"/>
        <v>25519</v>
      </c>
      <c r="BQ290" s="1">
        <f t="shared" si="202"/>
        <v>26138</v>
      </c>
      <c r="BR290" s="1">
        <f t="shared" si="203"/>
        <v>22797</v>
      </c>
      <c r="BS290" s="1">
        <f t="shared" si="204"/>
        <v>20162</v>
      </c>
      <c r="BT290" s="1">
        <f t="shared" si="205"/>
        <v>22034</v>
      </c>
      <c r="BU290" s="1">
        <f t="shared" si="206"/>
        <v>22419</v>
      </c>
      <c r="BW290" s="40">
        <f t="shared" si="193"/>
        <v>3.5002150000788676E-3</v>
      </c>
      <c r="BX290" s="40">
        <f t="shared" si="193"/>
        <v>3.7256136436880582E-3</v>
      </c>
      <c r="BY290" s="40">
        <f t="shared" si="193"/>
        <v>3.68109928213962E-3</v>
      </c>
      <c r="BZ290" s="40">
        <f t="shared" si="193"/>
        <v>3.489370244993181E-3</v>
      </c>
      <c r="CA290" s="40">
        <f t="shared" si="180"/>
        <v>3.8562298658825164E-3</v>
      </c>
      <c r="CB290" s="40">
        <f t="shared" si="180"/>
        <v>3.9231195266147935E-3</v>
      </c>
      <c r="CD290" s="10">
        <f t="shared" si="194"/>
        <v>1143643.2</v>
      </c>
      <c r="CE290" s="10">
        <f t="shared" si="195"/>
        <v>1167780</v>
      </c>
      <c r="CF290" s="10">
        <f t="shared" si="196"/>
        <v>1082496.1000000001</v>
      </c>
      <c r="CG290" s="10">
        <f t="shared" si="197"/>
        <v>1296056.3999999999</v>
      </c>
      <c r="CH290" s="10">
        <f t="shared" si="198"/>
        <v>1429436</v>
      </c>
      <c r="CI290" s="10">
        <f t="shared" si="199"/>
        <v>1966162.5</v>
      </c>
      <c r="CK290" s="40">
        <f t="shared" si="212"/>
        <v>4.2945402770827425E-3</v>
      </c>
      <c r="CL290" s="40">
        <f t="shared" si="212"/>
        <v>4.3269627723289562E-3</v>
      </c>
      <c r="CM290" s="40">
        <f t="shared" si="212"/>
        <v>4.139239384564215E-3</v>
      </c>
      <c r="CN290" s="40">
        <f t="shared" si="212"/>
        <v>4.3814312739252686E-3</v>
      </c>
      <c r="CO290" s="40">
        <f t="shared" si="212"/>
        <v>3.9615074675449216E-3</v>
      </c>
      <c r="CP290" s="40">
        <f t="shared" si="212"/>
        <v>4.1588602469899913E-3</v>
      </c>
      <c r="CR290" s="9">
        <f t="shared" si="213"/>
        <v>44.815361103491512</v>
      </c>
      <c r="CS290" s="9">
        <f t="shared" si="213"/>
        <v>44.677481062055243</v>
      </c>
      <c r="CT290" s="9">
        <f t="shared" si="213"/>
        <v>47.484147036890825</v>
      </c>
      <c r="CU290" s="9">
        <f t="shared" si="213"/>
        <v>64.282134708858237</v>
      </c>
      <c r="CV290" s="9">
        <f t="shared" si="213"/>
        <v>64.874103657983113</v>
      </c>
      <c r="CW290" s="9">
        <f t="shared" si="213"/>
        <v>87.700722601364916</v>
      </c>
      <c r="CY290" s="9">
        <f t="shared" si="214"/>
        <v>122.69361387760399</v>
      </c>
      <c r="CZ290" s="9">
        <f t="shared" si="214"/>
        <v>116.14094176565261</v>
      </c>
      <c r="DA290" s="9">
        <f t="shared" si="214"/>
        <v>112.44574153833481</v>
      </c>
      <c r="DB290" s="9">
        <f t="shared" si="214"/>
        <v>125.5651010440089</v>
      </c>
      <c r="DC290" s="9">
        <f t="shared" si="214"/>
        <v>102.73006551279099</v>
      </c>
      <c r="DD290" s="9">
        <f t="shared" si="214"/>
        <v>106.00901192981536</v>
      </c>
      <c r="DF290" s="9">
        <f>IF($A290=2,IF(ISNUMBER(CR290/Ukraine!CR290),100*CR290/Ukraine!CR290,""),"")</f>
        <v>100</v>
      </c>
      <c r="DG290" s="9">
        <f>IF($A290=2,IF(ISNUMBER(CS290/Ukraine!CS290),100*CS290/Ukraine!CS290,""),"")</f>
        <v>100</v>
      </c>
      <c r="DH290" s="9">
        <f>IF($A290=2,IF(ISNUMBER(CT290/Ukraine!CT290),100*CT290/Ukraine!CT290,""),"")</f>
        <v>100</v>
      </c>
      <c r="DI290" s="9">
        <f>IF($A290=2,IF(ISNUMBER(CU290/Ukraine!CU290),100*CU290/Ukraine!CU290,""),"")</f>
        <v>100</v>
      </c>
      <c r="DJ290" s="9">
        <f>IF($A290=2,IF(ISNUMBER(CV290/Ukraine!CV290),100*CV290/Ukraine!CV290,""),"")</f>
        <v>100</v>
      </c>
      <c r="DK290" s="9">
        <f>IF($A290=2,IF(ISNUMBER(CW290/Ukraine!CW290),100*CW290/Ukraine!CW290,""),"")</f>
        <v>100.00000000000001</v>
      </c>
      <c r="DM290" s="40">
        <f t="shared" si="181"/>
        <v>2.4256436380735824E-2</v>
      </c>
      <c r="DN290" s="40">
        <f t="shared" si="182"/>
        <v>-0.12782156247608845</v>
      </c>
      <c r="DO290" s="40">
        <f t="shared" si="183"/>
        <v>-0.11558538404175989</v>
      </c>
      <c r="DP290" s="40">
        <f t="shared" si="184"/>
        <v>9.2847931752802371E-2</v>
      </c>
      <c r="DQ290" s="40">
        <f t="shared" si="185"/>
        <v>1.7472996278478758E-2</v>
      </c>
      <c r="DR290" s="40">
        <f t="shared" si="186"/>
        <v>-0.12147811434617339</v>
      </c>
      <c r="DT290" s="40">
        <f t="shared" si="207"/>
        <v>-3.0766245778509616E-3</v>
      </c>
      <c r="DU290" s="40">
        <f t="shared" si="208"/>
        <v>6.2820595703173998E-2</v>
      </c>
      <c r="DV290" s="40">
        <f t="shared" si="209"/>
        <v>0.3537599118905288</v>
      </c>
      <c r="DW290" s="40">
        <f t="shared" si="210"/>
        <v>9.208918649108E-3</v>
      </c>
      <c r="DX290" s="40">
        <f t="shared" si="211"/>
        <v>0.35186025942992538</v>
      </c>
      <c r="DY290" s="40">
        <f t="shared" si="200"/>
        <v>0.95693441806345847</v>
      </c>
    </row>
    <row r="291" spans="1:129" x14ac:dyDescent="0.2">
      <c r="A291" s="39">
        <f>'Industry selection'!C291</f>
        <v>2</v>
      </c>
      <c r="B291" s="2">
        <v>73.2</v>
      </c>
      <c r="C291" s="2" t="s">
        <v>592</v>
      </c>
      <c r="E291" s="30" t="s">
        <v>591</v>
      </c>
      <c r="F291" s="31">
        <v>73.2</v>
      </c>
      <c r="G291" s="32" t="s">
        <v>592</v>
      </c>
      <c r="H291" s="157">
        <f>[1]Ukraine!$F$289</f>
        <v>1181</v>
      </c>
      <c r="I291" s="157">
        <f>[1]Ukraine!$G$289</f>
        <v>8555</v>
      </c>
      <c r="J291" s="157">
        <f>[1]Ukraine!$H$289</f>
        <v>8372</v>
      </c>
      <c r="K291" s="157">
        <f>[1]Ukraine!$I$289</f>
        <v>3145266.3</v>
      </c>
      <c r="L291" s="157">
        <f>[1]Ukraine!$J$289</f>
        <v>436347.4</v>
      </c>
      <c r="M291" s="11"/>
      <c r="N291" s="33" t="s">
        <v>1014</v>
      </c>
      <c r="O291" s="36">
        <v>73.2</v>
      </c>
      <c r="P291" s="35" t="s">
        <v>592</v>
      </c>
      <c r="Q291" s="157">
        <f>[2]Ukraine!$F$289</f>
        <v>1272</v>
      </c>
      <c r="R291" s="157">
        <f>[2]Ukraine!$G$289</f>
        <v>8316</v>
      </c>
      <c r="S291" s="157">
        <f>[2]Ukraine!$H$289</f>
        <v>8003</v>
      </c>
      <c r="T291" s="157">
        <f>[2]Ukraine!$I$289</f>
        <v>3081323.2</v>
      </c>
      <c r="U291" s="157">
        <f>[2]Ukraine!$J$289</f>
        <v>420063.5</v>
      </c>
      <c r="V291" s="11"/>
      <c r="W291" s="36" t="s">
        <v>1359</v>
      </c>
      <c r="X291" s="36">
        <v>73.2</v>
      </c>
      <c r="Y291" s="36" t="s">
        <v>592</v>
      </c>
      <c r="Z291" s="157">
        <f>[3]Ukraine!$F$289</f>
        <v>1191</v>
      </c>
      <c r="AA291" s="157">
        <f>[3]Ukraine!$G$289</f>
        <v>7761</v>
      </c>
      <c r="AB291" s="157">
        <f>[3]Ukraine!$H$289</f>
        <v>7429</v>
      </c>
      <c r="AC291" s="157">
        <f>[3]Ukraine!$I$289</f>
        <v>2767908.6</v>
      </c>
      <c r="AD291" s="157">
        <f>[3]Ukraine!$J$289</f>
        <v>573072.19999999995</v>
      </c>
      <c r="AE291" s="11"/>
      <c r="AF291" s="37" t="s">
        <v>1359</v>
      </c>
      <c r="AG291" s="37">
        <v>73.2</v>
      </c>
      <c r="AH291" s="37" t="s">
        <v>592</v>
      </c>
      <c r="AI291" s="157">
        <f>[4]Ukraine!$F$289</f>
        <v>1143</v>
      </c>
      <c r="AJ291" s="157">
        <f>[4]Ukraine!$G$289</f>
        <v>8775</v>
      </c>
      <c r="AK291" s="157">
        <f>[4]Ukraine!$H$289</f>
        <v>8362</v>
      </c>
      <c r="AL291" s="157">
        <f>[4]Ukraine!$I$289</f>
        <v>4273855.9000000004</v>
      </c>
      <c r="AM291" s="157">
        <f>[4]Ukraine!$J$289</f>
        <v>744756.9</v>
      </c>
      <c r="AN291" s="11"/>
      <c r="AO291" s="11" t="s">
        <v>1359</v>
      </c>
      <c r="AP291" s="11">
        <v>73.2</v>
      </c>
      <c r="AQ291" s="11" t="s">
        <v>592</v>
      </c>
      <c r="AR291" s="157">
        <f>[5]Ukraine!$F$289</f>
        <v>866</v>
      </c>
      <c r="AS291" s="157">
        <f>[5]Ukraine!$G$289</f>
        <v>6751</v>
      </c>
      <c r="AT291" s="157">
        <f>[5]Ukraine!$H$289</f>
        <v>6533</v>
      </c>
      <c r="AU291" s="157">
        <f>[5]Ukraine!$I$289</f>
        <v>3667278.6</v>
      </c>
      <c r="AV291" s="157">
        <f>[5]Ukraine!$J$289</f>
        <v>835844.8</v>
      </c>
      <c r="AW291" s="11"/>
      <c r="AX291" s="33" t="s">
        <v>1359</v>
      </c>
      <c r="AY291" s="33">
        <v>73.2</v>
      </c>
      <c r="AZ291" s="33" t="s">
        <v>592</v>
      </c>
      <c r="BA291" s="157">
        <f>[6]Ukraine!$F$289</f>
        <v>983</v>
      </c>
      <c r="BB291" s="157">
        <f>[6]Ukraine!$G$289</f>
        <v>6753</v>
      </c>
      <c r="BC291" s="157">
        <f>[6]Ukraine!$H$289</f>
        <v>6523</v>
      </c>
      <c r="BD291" s="157">
        <f>[6]Ukraine!$I$289</f>
        <v>4077629.5</v>
      </c>
      <c r="BE291" s="157">
        <f>[6]Ukraine!$J$289</f>
        <v>942655.7</v>
      </c>
      <c r="BG291" s="2">
        <v>73.2</v>
      </c>
      <c r="BH291" s="2" t="s">
        <v>592</v>
      </c>
      <c r="BI291" s="1">
        <f t="shared" si="187"/>
        <v>1181</v>
      </c>
      <c r="BJ291" s="1">
        <f t="shared" si="188"/>
        <v>1272</v>
      </c>
      <c r="BK291" s="1">
        <f t="shared" si="189"/>
        <v>1191</v>
      </c>
      <c r="BL291" s="1">
        <f t="shared" si="190"/>
        <v>1143</v>
      </c>
      <c r="BM291" s="1">
        <f t="shared" si="191"/>
        <v>866</v>
      </c>
      <c r="BN291" s="1">
        <f t="shared" si="192"/>
        <v>983</v>
      </c>
      <c r="BP291" s="1">
        <f t="shared" si="201"/>
        <v>8372</v>
      </c>
      <c r="BQ291" s="1">
        <f t="shared" si="202"/>
        <v>8003</v>
      </c>
      <c r="BR291" s="1">
        <f t="shared" si="203"/>
        <v>7429</v>
      </c>
      <c r="BS291" s="1">
        <f t="shared" si="204"/>
        <v>8362</v>
      </c>
      <c r="BT291" s="1">
        <f t="shared" si="205"/>
        <v>6533</v>
      </c>
      <c r="BU291" s="1">
        <f t="shared" si="206"/>
        <v>6523</v>
      </c>
      <c r="BW291" s="40">
        <f t="shared" si="193"/>
        <v>1.1483130209122723E-3</v>
      </c>
      <c r="BX291" s="40">
        <f t="shared" si="193"/>
        <v>1.1407179581618919E-3</v>
      </c>
      <c r="BY291" s="40">
        <f t="shared" si="193"/>
        <v>1.1995826892580268E-3</v>
      </c>
      <c r="BZ291" s="40">
        <f t="shared" si="193"/>
        <v>1.4471835129765392E-3</v>
      </c>
      <c r="CA291" s="40">
        <f t="shared" si="180"/>
        <v>1.1433579792053407E-3</v>
      </c>
      <c r="CB291" s="40">
        <f t="shared" si="180"/>
        <v>1.1414652157593246E-3</v>
      </c>
      <c r="CD291" s="10">
        <f t="shared" si="194"/>
        <v>436347.4</v>
      </c>
      <c r="CE291" s="10">
        <f t="shared" si="195"/>
        <v>420063.5</v>
      </c>
      <c r="CF291" s="10">
        <f t="shared" si="196"/>
        <v>573072.19999999995</v>
      </c>
      <c r="CG291" s="10">
        <f t="shared" si="197"/>
        <v>744756.9</v>
      </c>
      <c r="CH291" s="10">
        <f t="shared" si="198"/>
        <v>835844.8</v>
      </c>
      <c r="CI291" s="10">
        <f t="shared" si="199"/>
        <v>942655.7</v>
      </c>
      <c r="CK291" s="40">
        <f t="shared" si="212"/>
        <v>1.6385455569537198E-3</v>
      </c>
      <c r="CL291" s="40">
        <f t="shared" si="212"/>
        <v>1.5564568039478366E-3</v>
      </c>
      <c r="CM291" s="40">
        <f t="shared" si="212"/>
        <v>2.1913086065057054E-3</v>
      </c>
      <c r="CN291" s="40">
        <f t="shared" si="212"/>
        <v>2.5177154120234538E-3</v>
      </c>
      <c r="CO291" s="40">
        <f t="shared" si="212"/>
        <v>2.3164418812095058E-3</v>
      </c>
      <c r="CP291" s="40">
        <f t="shared" si="212"/>
        <v>1.9939213149109103E-3</v>
      </c>
      <c r="CR291" s="9">
        <f t="shared" si="213"/>
        <v>52.119851887243193</v>
      </c>
      <c r="CS291" s="9">
        <f t="shared" si="213"/>
        <v>52.488254404598273</v>
      </c>
      <c r="CT291" s="9">
        <f t="shared" si="213"/>
        <v>77.139884237447831</v>
      </c>
      <c r="CU291" s="9">
        <f t="shared" si="213"/>
        <v>89.064446304711794</v>
      </c>
      <c r="CV291" s="9">
        <f t="shared" si="213"/>
        <v>127.94195622225624</v>
      </c>
      <c r="CW291" s="9">
        <f t="shared" si="213"/>
        <v>144.51260156369767</v>
      </c>
      <c r="CY291" s="9">
        <f t="shared" si="214"/>
        <v>142.69154203720376</v>
      </c>
      <c r="CZ291" s="9">
        <f t="shared" si="214"/>
        <v>136.44536695607476</v>
      </c>
      <c r="DA291" s="9">
        <f t="shared" si="214"/>
        <v>182.67257656586278</v>
      </c>
      <c r="DB291" s="9">
        <f t="shared" si="214"/>
        <v>173.97347257260179</v>
      </c>
      <c r="DC291" s="9">
        <f t="shared" si="214"/>
        <v>202.5998788952769</v>
      </c>
      <c r="DD291" s="9">
        <f t="shared" si="214"/>
        <v>174.6808652057361</v>
      </c>
      <c r="DF291" s="9">
        <f>IF($A291=2,IF(ISNUMBER(CR291/Ukraine!CR291),100*CR291/Ukraine!CR291,""),"")</f>
        <v>100</v>
      </c>
      <c r="DG291" s="9">
        <f>IF($A291=2,IF(ISNUMBER(CS291/Ukraine!CS291),100*CS291/Ukraine!CS291,""),"")</f>
        <v>100</v>
      </c>
      <c r="DH291" s="9">
        <f>IF($A291=2,IF(ISNUMBER(CT291/Ukraine!CT291),100*CT291/Ukraine!CT291,""),"")</f>
        <v>100</v>
      </c>
      <c r="DI291" s="9">
        <f>IF($A291=2,IF(ISNUMBER(CU291/Ukraine!CU291),100*CU291/Ukraine!CU291,""),"")</f>
        <v>100.00000000000001</v>
      </c>
      <c r="DJ291" s="9">
        <f>IF($A291=2,IF(ISNUMBER(CV291/Ukraine!CV291),100*CV291/Ukraine!CV291,""),"")</f>
        <v>100</v>
      </c>
      <c r="DK291" s="9">
        <f>IF($A291=2,IF(ISNUMBER(CW291/Ukraine!CW291),100*CW291/Ukraine!CW291,""),"")</f>
        <v>100</v>
      </c>
      <c r="DM291" s="40">
        <f t="shared" si="181"/>
        <v>-4.4075489727663619E-2</v>
      </c>
      <c r="DN291" s="40">
        <f t="shared" si="182"/>
        <v>-7.1723103836061508E-2</v>
      </c>
      <c r="DO291" s="40">
        <f t="shared" si="183"/>
        <v>0.1255889083322117</v>
      </c>
      <c r="DP291" s="40">
        <f t="shared" si="184"/>
        <v>-0.21872757713465674</v>
      </c>
      <c r="DQ291" s="40">
        <f t="shared" si="185"/>
        <v>-1.5306903413438988E-3</v>
      </c>
      <c r="DR291" s="40">
        <f t="shared" si="186"/>
        <v>-0.22085523172479693</v>
      </c>
      <c r="DT291" s="40">
        <f t="shared" si="207"/>
        <v>7.0683722999076437E-3</v>
      </c>
      <c r="DU291" s="40">
        <f t="shared" si="208"/>
        <v>0.46965992892097264</v>
      </c>
      <c r="DV291" s="40">
        <f t="shared" si="209"/>
        <v>0.15458361371866225</v>
      </c>
      <c r="DW291" s="40">
        <f t="shared" si="210"/>
        <v>0.43650987044296818</v>
      </c>
      <c r="DX291" s="40">
        <f t="shared" si="211"/>
        <v>0.12951689837112923</v>
      </c>
      <c r="DY291" s="40">
        <f t="shared" si="200"/>
        <v>1.7726978556335546</v>
      </c>
    </row>
    <row r="292" spans="1:129" x14ac:dyDescent="0.2">
      <c r="A292" s="39" t="str">
        <f>'Industry selection'!C292</f>
        <v/>
      </c>
      <c r="B292" s="2">
        <v>74</v>
      </c>
      <c r="C292" s="2" t="s">
        <v>594</v>
      </c>
      <c r="E292" s="30" t="s">
        <v>593</v>
      </c>
      <c r="F292" s="31">
        <v>74</v>
      </c>
      <c r="G292" s="32" t="s">
        <v>594</v>
      </c>
      <c r="H292" s="157">
        <f>[1]Ukraine!$F$290</f>
        <v>1443</v>
      </c>
      <c r="I292" s="157">
        <f>[1]Ukraine!$G$290</f>
        <v>10617</v>
      </c>
      <c r="J292" s="157">
        <f>[1]Ukraine!$H$290</f>
        <v>10350</v>
      </c>
      <c r="K292" s="157">
        <f>[1]Ukraine!$I$290</f>
        <v>1211483.1000000001</v>
      </c>
      <c r="L292" s="157">
        <f>[1]Ukraine!$J$290</f>
        <v>341458.8</v>
      </c>
      <c r="M292" s="11"/>
      <c r="N292" s="33" t="s">
        <v>1015</v>
      </c>
      <c r="O292" s="36">
        <v>74</v>
      </c>
      <c r="P292" s="35" t="s">
        <v>594</v>
      </c>
      <c r="Q292" s="157">
        <f>[2]Ukraine!$F$290</f>
        <v>1531</v>
      </c>
      <c r="R292" s="157">
        <f>[2]Ukraine!$G$290</f>
        <v>6748</v>
      </c>
      <c r="S292" s="157">
        <f>[2]Ukraine!$H$290</f>
        <v>6289</v>
      </c>
      <c r="T292" s="157">
        <f>[2]Ukraine!$I$290</f>
        <v>1299365.6000000001</v>
      </c>
      <c r="U292" s="157">
        <f>[2]Ukraine!$J$290</f>
        <v>211831</v>
      </c>
      <c r="V292" s="11"/>
      <c r="W292" s="36" t="s">
        <v>1360</v>
      </c>
      <c r="X292" s="36">
        <v>74</v>
      </c>
      <c r="Y292" s="36" t="s">
        <v>594</v>
      </c>
      <c r="Z292" s="157">
        <f>[3]Ukraine!$F$290</f>
        <v>1425</v>
      </c>
      <c r="AA292" s="157">
        <f>[3]Ukraine!$G$290</f>
        <v>6266</v>
      </c>
      <c r="AB292" s="157">
        <f>[3]Ukraine!$H$290</f>
        <v>5851</v>
      </c>
      <c r="AC292" s="157">
        <f>[3]Ukraine!$I$290</f>
        <v>1019021.5</v>
      </c>
      <c r="AD292" s="157">
        <f>[3]Ukraine!$J$290</f>
        <v>248476.5</v>
      </c>
      <c r="AE292" s="11"/>
      <c r="AF292" s="37" t="s">
        <v>1360</v>
      </c>
      <c r="AG292" s="37">
        <v>74</v>
      </c>
      <c r="AH292" s="37" t="s">
        <v>594</v>
      </c>
      <c r="AI292" s="157">
        <f>[4]Ukraine!$F$290</f>
        <v>1391</v>
      </c>
      <c r="AJ292" s="157">
        <f>[4]Ukraine!$G$290</f>
        <v>5084</v>
      </c>
      <c r="AK292" s="157">
        <f>[4]Ukraine!$H$290</f>
        <v>4613</v>
      </c>
      <c r="AL292" s="157">
        <f>[4]Ukraine!$I$290</f>
        <v>1160957.7</v>
      </c>
      <c r="AM292" s="157">
        <f>[4]Ukraine!$J$290</f>
        <v>269730.3</v>
      </c>
      <c r="AN292" s="11"/>
      <c r="AO292" s="11" t="s">
        <v>1360</v>
      </c>
      <c r="AP292" s="11">
        <v>74</v>
      </c>
      <c r="AQ292" s="11" t="s">
        <v>594</v>
      </c>
      <c r="AR292" s="157">
        <f>[5]Ukraine!$F$290</f>
        <v>1115</v>
      </c>
      <c r="AS292" s="157">
        <f>[5]Ukraine!$G$290</f>
        <v>5243</v>
      </c>
      <c r="AT292" s="157">
        <f>[5]Ukraine!$H$290</f>
        <v>4925</v>
      </c>
      <c r="AU292" s="157">
        <f>[5]Ukraine!$I$290</f>
        <v>1481810.2</v>
      </c>
      <c r="AV292" s="157">
        <f>[5]Ukraine!$J$290</f>
        <v>379996</v>
      </c>
      <c r="AW292" s="11"/>
      <c r="AX292" s="33" t="s">
        <v>1360</v>
      </c>
      <c r="AY292" s="33">
        <v>74</v>
      </c>
      <c r="AZ292" s="33" t="s">
        <v>594</v>
      </c>
      <c r="BA292" s="157">
        <f>[6]Ukraine!$F$290</f>
        <v>1252</v>
      </c>
      <c r="BB292" s="157">
        <f>[6]Ukraine!$G$290</f>
        <v>6818</v>
      </c>
      <c r="BC292" s="157">
        <f>[6]Ukraine!$H$290</f>
        <v>6499</v>
      </c>
      <c r="BD292" s="157">
        <f>[6]Ukraine!$I$290</f>
        <v>2011439.5</v>
      </c>
      <c r="BE292" s="157">
        <f>[6]Ukraine!$J$290</f>
        <v>537107.9</v>
      </c>
      <c r="BG292" s="2">
        <v>74</v>
      </c>
      <c r="BH292" s="2" t="s">
        <v>594</v>
      </c>
      <c r="BI292" s="1">
        <f t="shared" si="187"/>
        <v>1443</v>
      </c>
      <c r="BJ292" s="1">
        <f t="shared" si="188"/>
        <v>1531</v>
      </c>
      <c r="BK292" s="1">
        <f t="shared" si="189"/>
        <v>1425</v>
      </c>
      <c r="BL292" s="1">
        <f t="shared" si="190"/>
        <v>1391</v>
      </c>
      <c r="BM292" s="1">
        <f t="shared" si="191"/>
        <v>1115</v>
      </c>
      <c r="BN292" s="1">
        <f t="shared" si="192"/>
        <v>1252</v>
      </c>
      <c r="BP292" s="1">
        <f t="shared" si="201"/>
        <v>10350</v>
      </c>
      <c r="BQ292" s="1">
        <f t="shared" si="202"/>
        <v>6289</v>
      </c>
      <c r="BR292" s="1">
        <f t="shared" si="203"/>
        <v>5851</v>
      </c>
      <c r="BS292" s="1">
        <f t="shared" si="204"/>
        <v>4613</v>
      </c>
      <c r="BT292" s="1">
        <f t="shared" si="205"/>
        <v>4925</v>
      </c>
      <c r="BU292" s="1">
        <f t="shared" si="206"/>
        <v>6499</v>
      </c>
      <c r="BW292" s="40" t="str">
        <f t="shared" si="193"/>
        <v/>
      </c>
      <c r="BX292" s="40" t="str">
        <f t="shared" si="193"/>
        <v/>
      </c>
      <c r="BY292" s="40" t="str">
        <f t="shared" si="193"/>
        <v/>
      </c>
      <c r="BZ292" s="40" t="str">
        <f t="shared" si="193"/>
        <v/>
      </c>
      <c r="CA292" s="40" t="str">
        <f t="shared" si="180"/>
        <v/>
      </c>
      <c r="CB292" s="40" t="str">
        <f t="shared" si="180"/>
        <v/>
      </c>
      <c r="CD292" s="10">
        <f t="shared" si="194"/>
        <v>341458.8</v>
      </c>
      <c r="CE292" s="10">
        <f t="shared" si="195"/>
        <v>211831</v>
      </c>
      <c r="CF292" s="10">
        <f t="shared" si="196"/>
        <v>248476.5</v>
      </c>
      <c r="CG292" s="10">
        <f t="shared" si="197"/>
        <v>269730.3</v>
      </c>
      <c r="CH292" s="10">
        <f t="shared" si="198"/>
        <v>379996</v>
      </c>
      <c r="CI292" s="10">
        <f t="shared" si="199"/>
        <v>537107.9</v>
      </c>
      <c r="CK292" s="40" t="str">
        <f t="shared" si="212"/>
        <v/>
      </c>
      <c r="CL292" s="40" t="str">
        <f t="shared" si="212"/>
        <v/>
      </c>
      <c r="CM292" s="40" t="str">
        <f t="shared" si="212"/>
        <v/>
      </c>
      <c r="CN292" s="40" t="str">
        <f t="shared" si="212"/>
        <v/>
      </c>
      <c r="CO292" s="40" t="str">
        <f t="shared" si="212"/>
        <v/>
      </c>
      <c r="CP292" s="40" t="str">
        <f t="shared" si="212"/>
        <v/>
      </c>
      <c r="CR292" s="9" t="str">
        <f t="shared" si="213"/>
        <v/>
      </c>
      <c r="CS292" s="9" t="str">
        <f t="shared" si="213"/>
        <v/>
      </c>
      <c r="CT292" s="9" t="str">
        <f t="shared" si="213"/>
        <v/>
      </c>
      <c r="CU292" s="9" t="str">
        <f t="shared" si="213"/>
        <v/>
      </c>
      <c r="CV292" s="9" t="str">
        <f t="shared" si="213"/>
        <v/>
      </c>
      <c r="CW292" s="9" t="str">
        <f t="shared" si="213"/>
        <v/>
      </c>
      <c r="CY292" s="9" t="str">
        <f t="shared" si="214"/>
        <v/>
      </c>
      <c r="CZ292" s="9" t="str">
        <f t="shared" si="214"/>
        <v/>
      </c>
      <c r="DA292" s="9" t="str">
        <f t="shared" si="214"/>
        <v/>
      </c>
      <c r="DB292" s="9" t="str">
        <f t="shared" si="214"/>
        <v/>
      </c>
      <c r="DC292" s="9" t="str">
        <f t="shared" si="214"/>
        <v/>
      </c>
      <c r="DD292" s="9" t="str">
        <f t="shared" si="214"/>
        <v/>
      </c>
      <c r="DF292" s="9" t="str">
        <f>IF($A292=2,IF(ISNUMBER(CR292/Ukraine!CR292),100*CR292/Ukraine!CR292,""),"")</f>
        <v/>
      </c>
      <c r="DG292" s="9" t="str">
        <f>IF($A292=2,IF(ISNUMBER(CS292/Ukraine!CS292),100*CS292/Ukraine!CS292,""),"")</f>
        <v/>
      </c>
      <c r="DH292" s="9" t="str">
        <f>IF($A292=2,IF(ISNUMBER(CT292/Ukraine!CT292),100*CT292/Ukraine!CT292,""),"")</f>
        <v/>
      </c>
      <c r="DI292" s="9" t="str">
        <f>IF($A292=2,IF(ISNUMBER(CU292/Ukraine!CU292),100*CU292/Ukraine!CU292,""),"")</f>
        <v/>
      </c>
      <c r="DJ292" s="9" t="str">
        <f>IF($A292=2,IF(ISNUMBER(CV292/Ukraine!CV292),100*CV292/Ukraine!CV292,""),"")</f>
        <v/>
      </c>
      <c r="DK292" s="9" t="str">
        <f>IF($A292=2,IF(ISNUMBER(CW292/Ukraine!CW292),100*CW292/Ukraine!CW292,""),"")</f>
        <v/>
      </c>
      <c r="DM292" s="40" t="str">
        <f t="shared" si="181"/>
        <v/>
      </c>
      <c r="DN292" s="40" t="str">
        <f t="shared" si="182"/>
        <v/>
      </c>
      <c r="DO292" s="40" t="str">
        <f t="shared" si="183"/>
        <v/>
      </c>
      <c r="DP292" s="40" t="str">
        <f t="shared" si="184"/>
        <v/>
      </c>
      <c r="DQ292" s="40" t="str">
        <f t="shared" si="185"/>
        <v/>
      </c>
      <c r="DR292" s="40" t="str">
        <f t="shared" si="186"/>
        <v/>
      </c>
      <c r="DT292" s="40" t="str">
        <f t="shared" si="207"/>
        <v/>
      </c>
      <c r="DU292" s="40" t="str">
        <f t="shared" si="208"/>
        <v/>
      </c>
      <c r="DV292" s="40" t="str">
        <f t="shared" si="209"/>
        <v/>
      </c>
      <c r="DW292" s="40" t="str">
        <f t="shared" si="210"/>
        <v/>
      </c>
      <c r="DX292" s="40" t="str">
        <f t="shared" si="211"/>
        <v/>
      </c>
      <c r="DY292" s="40" t="str">
        <f t="shared" si="200"/>
        <v/>
      </c>
    </row>
    <row r="293" spans="1:129" x14ac:dyDescent="0.2">
      <c r="A293" s="39">
        <f>'Industry selection'!C293</f>
        <v>1</v>
      </c>
      <c r="B293" s="2">
        <v>74.099999999999994</v>
      </c>
      <c r="C293" s="2" t="s">
        <v>596</v>
      </c>
      <c r="E293" s="30" t="s">
        <v>595</v>
      </c>
      <c r="F293" s="31">
        <v>74.099999999999994</v>
      </c>
      <c r="G293" s="32" t="s">
        <v>596</v>
      </c>
      <c r="H293" s="157">
        <f>[1]Ukraine!$F$291</f>
        <v>238</v>
      </c>
      <c r="I293" s="157">
        <f>[1]Ukraine!$G$291</f>
        <v>988</v>
      </c>
      <c r="J293" s="157">
        <f>[1]Ukraine!$H$291</f>
        <v>945</v>
      </c>
      <c r="K293" s="157">
        <f>[1]Ukraine!$I$291</f>
        <v>101817.8</v>
      </c>
      <c r="L293" s="157">
        <f>[1]Ukraine!$J$291</f>
        <v>23899.1</v>
      </c>
      <c r="M293" s="11"/>
      <c r="N293" s="33" t="s">
        <v>1016</v>
      </c>
      <c r="O293" s="36">
        <v>74.099999999999994</v>
      </c>
      <c r="P293" s="35" t="s">
        <v>596</v>
      </c>
      <c r="Q293" s="157">
        <f>[2]Ukraine!$F$291</f>
        <v>287</v>
      </c>
      <c r="R293" s="157">
        <f>[2]Ukraine!$G$291</f>
        <v>931</v>
      </c>
      <c r="S293" s="157">
        <f>[2]Ukraine!$H$291</f>
        <v>854</v>
      </c>
      <c r="T293" s="157">
        <f>[2]Ukraine!$I$291</f>
        <v>451203.1</v>
      </c>
      <c r="U293" s="157">
        <f>[2]Ukraine!$J$291</f>
        <v>15962.3</v>
      </c>
      <c r="V293" s="11"/>
      <c r="W293" s="36" t="s">
        <v>1361</v>
      </c>
      <c r="X293" s="36">
        <v>74.099999999999994</v>
      </c>
      <c r="Y293" s="36" t="s">
        <v>596</v>
      </c>
      <c r="Z293" s="157">
        <f>[3]Ukraine!$F$291</f>
        <v>287</v>
      </c>
      <c r="AA293" s="157">
        <f>[3]Ukraine!$G$291</f>
        <v>926</v>
      </c>
      <c r="AB293" s="157">
        <f>[3]Ukraine!$H$291</f>
        <v>853</v>
      </c>
      <c r="AC293" s="157">
        <f>[3]Ukraine!$I$291</f>
        <v>116727.3</v>
      </c>
      <c r="AD293" s="157">
        <f>[3]Ukraine!$J$291</f>
        <v>23364.7</v>
      </c>
      <c r="AE293" s="11"/>
      <c r="AF293" s="37" t="s">
        <v>1361</v>
      </c>
      <c r="AG293" s="37">
        <v>74.099999999999994</v>
      </c>
      <c r="AH293" s="37" t="s">
        <v>596</v>
      </c>
      <c r="AI293" s="157">
        <f>[4]Ukraine!$F$291</f>
        <v>278</v>
      </c>
      <c r="AJ293" s="157">
        <f>[4]Ukraine!$G$291</f>
        <v>681</v>
      </c>
      <c r="AK293" s="157">
        <f>[4]Ukraine!$H$291</f>
        <v>580</v>
      </c>
      <c r="AL293" s="157">
        <f>[4]Ukraine!$I$291</f>
        <v>143502.79999999999</v>
      </c>
      <c r="AM293" s="157">
        <f>[4]Ukraine!$J$291</f>
        <v>15526.9</v>
      </c>
      <c r="AN293" s="11"/>
      <c r="AO293" s="11" t="s">
        <v>1361</v>
      </c>
      <c r="AP293" s="11">
        <v>74.099999999999994</v>
      </c>
      <c r="AQ293" s="11" t="s">
        <v>596</v>
      </c>
      <c r="AR293" s="157">
        <f>[5]Ukraine!$F$291</f>
        <v>224</v>
      </c>
      <c r="AS293" s="157">
        <f>[5]Ukraine!$G$291</f>
        <v>698</v>
      </c>
      <c r="AT293" s="157">
        <f>[5]Ukraine!$H$291</f>
        <v>633</v>
      </c>
      <c r="AU293" s="157">
        <f>[5]Ukraine!$I$291</f>
        <v>160212.5</v>
      </c>
      <c r="AV293" s="157">
        <f>[5]Ukraine!$J$291</f>
        <v>25258.3</v>
      </c>
      <c r="AW293" s="11"/>
      <c r="AX293" s="33" t="s">
        <v>1361</v>
      </c>
      <c r="AY293" s="33">
        <v>74.099999999999994</v>
      </c>
      <c r="AZ293" s="33" t="s">
        <v>596</v>
      </c>
      <c r="BA293" s="157">
        <f>[6]Ukraine!$F$291</f>
        <v>261</v>
      </c>
      <c r="BB293" s="157">
        <f>[6]Ukraine!$G$291</f>
        <v>762</v>
      </c>
      <c r="BC293" s="157">
        <f>[6]Ukraine!$H$291</f>
        <v>688</v>
      </c>
      <c r="BD293" s="157">
        <f>[6]Ukraine!$I$291</f>
        <v>203774.4</v>
      </c>
      <c r="BE293" s="157">
        <f>[6]Ukraine!$J$291</f>
        <v>34939.800000000003</v>
      </c>
      <c r="BG293" s="2">
        <v>74.099999999999994</v>
      </c>
      <c r="BH293" s="2" t="s">
        <v>596</v>
      </c>
      <c r="BI293" s="1">
        <f t="shared" si="187"/>
        <v>238</v>
      </c>
      <c r="BJ293" s="1">
        <f t="shared" si="188"/>
        <v>287</v>
      </c>
      <c r="BK293" s="1">
        <f t="shared" si="189"/>
        <v>287</v>
      </c>
      <c r="BL293" s="1">
        <f t="shared" si="190"/>
        <v>278</v>
      </c>
      <c r="BM293" s="1">
        <f t="shared" si="191"/>
        <v>224</v>
      </c>
      <c r="BN293" s="1">
        <f t="shared" si="192"/>
        <v>261</v>
      </c>
      <c r="BP293" s="1">
        <f t="shared" si="201"/>
        <v>945</v>
      </c>
      <c r="BQ293" s="1">
        <f t="shared" si="202"/>
        <v>854</v>
      </c>
      <c r="BR293" s="1">
        <f t="shared" si="203"/>
        <v>853</v>
      </c>
      <c r="BS293" s="1">
        <f t="shared" si="204"/>
        <v>580</v>
      </c>
      <c r="BT293" s="1">
        <f t="shared" si="205"/>
        <v>633</v>
      </c>
      <c r="BU293" s="1">
        <f t="shared" si="206"/>
        <v>688</v>
      </c>
      <c r="BW293" s="40" t="str">
        <f t="shared" si="193"/>
        <v/>
      </c>
      <c r="BX293" s="40" t="str">
        <f t="shared" si="193"/>
        <v/>
      </c>
      <c r="BY293" s="40" t="str">
        <f t="shared" si="193"/>
        <v/>
      </c>
      <c r="BZ293" s="40" t="str">
        <f t="shared" si="193"/>
        <v/>
      </c>
      <c r="CA293" s="40" t="str">
        <f t="shared" si="180"/>
        <v/>
      </c>
      <c r="CB293" s="40" t="str">
        <f t="shared" si="180"/>
        <v/>
      </c>
      <c r="CD293" s="10">
        <f t="shared" si="194"/>
        <v>23899.1</v>
      </c>
      <c r="CE293" s="10">
        <f t="shared" si="195"/>
        <v>15962.3</v>
      </c>
      <c r="CF293" s="10">
        <f t="shared" si="196"/>
        <v>23364.7</v>
      </c>
      <c r="CG293" s="10">
        <f t="shared" si="197"/>
        <v>15526.9</v>
      </c>
      <c r="CH293" s="10">
        <f t="shared" si="198"/>
        <v>25258.3</v>
      </c>
      <c r="CI293" s="10">
        <f t="shared" si="199"/>
        <v>34939.800000000003</v>
      </c>
      <c r="CK293" s="40" t="str">
        <f t="shared" si="212"/>
        <v/>
      </c>
      <c r="CL293" s="40" t="str">
        <f t="shared" si="212"/>
        <v/>
      </c>
      <c r="CM293" s="40" t="str">
        <f t="shared" si="212"/>
        <v/>
      </c>
      <c r="CN293" s="40" t="str">
        <f t="shared" si="212"/>
        <v/>
      </c>
      <c r="CO293" s="40" t="str">
        <f t="shared" si="212"/>
        <v/>
      </c>
      <c r="CP293" s="40" t="str">
        <f t="shared" si="212"/>
        <v/>
      </c>
      <c r="CR293" s="9" t="str">
        <f t="shared" si="213"/>
        <v/>
      </c>
      <c r="CS293" s="9" t="str">
        <f t="shared" si="213"/>
        <v/>
      </c>
      <c r="CT293" s="9" t="str">
        <f t="shared" si="213"/>
        <v/>
      </c>
      <c r="CU293" s="9" t="str">
        <f t="shared" si="213"/>
        <v/>
      </c>
      <c r="CV293" s="9" t="str">
        <f t="shared" si="213"/>
        <v/>
      </c>
      <c r="CW293" s="9" t="str">
        <f t="shared" si="213"/>
        <v/>
      </c>
      <c r="CY293" s="9" t="str">
        <f t="shared" si="214"/>
        <v/>
      </c>
      <c r="CZ293" s="9" t="str">
        <f t="shared" si="214"/>
        <v/>
      </c>
      <c r="DA293" s="9" t="str">
        <f t="shared" si="214"/>
        <v/>
      </c>
      <c r="DB293" s="9" t="str">
        <f t="shared" si="214"/>
        <v/>
      </c>
      <c r="DC293" s="9" t="str">
        <f t="shared" si="214"/>
        <v/>
      </c>
      <c r="DD293" s="9" t="str">
        <f t="shared" si="214"/>
        <v/>
      </c>
      <c r="DF293" s="9" t="str">
        <f>IF($A293=2,IF(ISNUMBER(CR293/Ukraine!CR293),100*CR293/Ukraine!CR293,""),"")</f>
        <v/>
      </c>
      <c r="DG293" s="9" t="str">
        <f>IF($A293=2,IF(ISNUMBER(CS293/Ukraine!CS293),100*CS293/Ukraine!CS293,""),"")</f>
        <v/>
      </c>
      <c r="DH293" s="9" t="str">
        <f>IF($A293=2,IF(ISNUMBER(CT293/Ukraine!CT293),100*CT293/Ukraine!CT293,""),"")</f>
        <v/>
      </c>
      <c r="DI293" s="9" t="str">
        <f>IF($A293=2,IF(ISNUMBER(CU293/Ukraine!CU293),100*CU293/Ukraine!CU293,""),"")</f>
        <v/>
      </c>
      <c r="DJ293" s="9" t="str">
        <f>IF($A293=2,IF(ISNUMBER(CV293/Ukraine!CV293),100*CV293/Ukraine!CV293,""),"")</f>
        <v/>
      </c>
      <c r="DK293" s="9" t="str">
        <f>IF($A293=2,IF(ISNUMBER(CW293/Ukraine!CW293),100*CW293/Ukraine!CW293,""),"")</f>
        <v/>
      </c>
      <c r="DM293" s="40" t="str">
        <f t="shared" si="181"/>
        <v/>
      </c>
      <c r="DN293" s="40" t="str">
        <f t="shared" si="182"/>
        <v/>
      </c>
      <c r="DO293" s="40" t="str">
        <f t="shared" si="183"/>
        <v/>
      </c>
      <c r="DP293" s="40" t="str">
        <f t="shared" si="184"/>
        <v/>
      </c>
      <c r="DQ293" s="40" t="str">
        <f t="shared" si="185"/>
        <v/>
      </c>
      <c r="DR293" s="40" t="str">
        <f t="shared" si="186"/>
        <v/>
      </c>
      <c r="DT293" s="40" t="str">
        <f t="shared" si="207"/>
        <v/>
      </c>
      <c r="DU293" s="40" t="str">
        <f t="shared" si="208"/>
        <v/>
      </c>
      <c r="DV293" s="40" t="str">
        <f t="shared" si="209"/>
        <v/>
      </c>
      <c r="DW293" s="40" t="str">
        <f t="shared" si="210"/>
        <v/>
      </c>
      <c r="DX293" s="40" t="str">
        <f t="shared" si="211"/>
        <v/>
      </c>
      <c r="DY293" s="40" t="str">
        <f t="shared" si="200"/>
        <v/>
      </c>
    </row>
    <row r="294" spans="1:129" x14ac:dyDescent="0.2">
      <c r="A294" s="39">
        <f>'Industry selection'!C294</f>
        <v>1</v>
      </c>
      <c r="B294" s="2">
        <v>74.2</v>
      </c>
      <c r="C294" s="2" t="s">
        <v>598</v>
      </c>
      <c r="E294" s="30" t="s">
        <v>597</v>
      </c>
      <c r="F294" s="31">
        <v>74.2</v>
      </c>
      <c r="G294" s="32" t="s">
        <v>598</v>
      </c>
      <c r="H294" s="157">
        <f>[1]Ukraine!$F$292</f>
        <v>213</v>
      </c>
      <c r="I294" s="157">
        <f>[1]Ukraine!$G$292</f>
        <v>1758</v>
      </c>
      <c r="J294" s="157">
        <f>[1]Ukraine!$H$292</f>
        <v>1721</v>
      </c>
      <c r="K294" s="157">
        <f>[1]Ukraine!$I$292</f>
        <v>228542.3</v>
      </c>
      <c r="L294" s="157">
        <f>[1]Ukraine!$J$292</f>
        <v>61696.4</v>
      </c>
      <c r="M294" s="11"/>
      <c r="N294" s="33" t="s">
        <v>1017</v>
      </c>
      <c r="O294" s="36">
        <v>74.2</v>
      </c>
      <c r="P294" s="35" t="s">
        <v>598</v>
      </c>
      <c r="Q294" s="157">
        <f>[2]Ukraine!$F$292</f>
        <v>218</v>
      </c>
      <c r="R294" s="157">
        <f>[2]Ukraine!$G$292</f>
        <v>1002</v>
      </c>
      <c r="S294" s="157">
        <f>[2]Ukraine!$H$292</f>
        <v>938</v>
      </c>
      <c r="T294" s="157">
        <f>[2]Ukraine!$I$292</f>
        <v>68755.7</v>
      </c>
      <c r="U294" s="157">
        <f>[2]Ukraine!$J$292</f>
        <v>23020.6</v>
      </c>
      <c r="V294" s="11"/>
      <c r="W294" s="36" t="s">
        <v>1362</v>
      </c>
      <c r="X294" s="36">
        <v>74.2</v>
      </c>
      <c r="Y294" s="36" t="s">
        <v>598</v>
      </c>
      <c r="Z294" s="157">
        <f>[3]Ukraine!$F$292</f>
        <v>190</v>
      </c>
      <c r="AA294" s="157">
        <f>[3]Ukraine!$G$292</f>
        <v>857</v>
      </c>
      <c r="AB294" s="157">
        <f>[3]Ukraine!$H$292</f>
        <v>764</v>
      </c>
      <c r="AC294" s="157">
        <f>[3]Ukraine!$I$292</f>
        <v>41393.9</v>
      </c>
      <c r="AD294" s="157">
        <f>[3]Ukraine!$J$292</f>
        <v>14890.2</v>
      </c>
      <c r="AE294" s="11"/>
      <c r="AF294" s="37" t="s">
        <v>1362</v>
      </c>
      <c r="AG294" s="37">
        <v>74.2</v>
      </c>
      <c r="AH294" s="37" t="s">
        <v>598</v>
      </c>
      <c r="AI294" s="157">
        <f>[4]Ukraine!$F$292</f>
        <v>188</v>
      </c>
      <c r="AJ294" s="157">
        <f>[4]Ukraine!$G$292</f>
        <v>425</v>
      </c>
      <c r="AK294" s="157">
        <f>[4]Ukraine!$H$292</f>
        <v>366</v>
      </c>
      <c r="AL294" s="157">
        <f>[4]Ukraine!$I$292</f>
        <v>32535</v>
      </c>
      <c r="AM294" s="157">
        <f>[4]Ukraine!$J$292</f>
        <v>7350.7</v>
      </c>
      <c r="AN294" s="11"/>
      <c r="AO294" s="11" t="s">
        <v>1362</v>
      </c>
      <c r="AP294" s="11">
        <v>74.2</v>
      </c>
      <c r="AQ294" s="11" t="s">
        <v>598</v>
      </c>
      <c r="AR294" s="157">
        <f>[5]Ukraine!$F$292</f>
        <v>149</v>
      </c>
      <c r="AS294" s="157">
        <f>[5]Ukraine!$G$292</f>
        <v>431</v>
      </c>
      <c r="AT294" s="157">
        <f>[5]Ukraine!$H$292</f>
        <v>362</v>
      </c>
      <c r="AU294" s="157">
        <f>[5]Ukraine!$I$292</f>
        <v>45881.1</v>
      </c>
      <c r="AV294" s="157">
        <f>[5]Ukraine!$J$292</f>
        <v>8455.6</v>
      </c>
      <c r="AW294" s="11"/>
      <c r="AX294" s="33" t="s">
        <v>1362</v>
      </c>
      <c r="AY294" s="33">
        <v>74.2</v>
      </c>
      <c r="AZ294" s="33" t="s">
        <v>598</v>
      </c>
      <c r="BA294" s="157">
        <f>[6]Ukraine!$F$292</f>
        <v>156</v>
      </c>
      <c r="BB294" s="157">
        <f>[6]Ukraine!$G$292</f>
        <v>498</v>
      </c>
      <c r="BC294" s="157">
        <f>[6]Ukraine!$H$292</f>
        <v>472</v>
      </c>
      <c r="BD294" s="157">
        <f>[6]Ukraine!$I$292</f>
        <v>59928.3</v>
      </c>
      <c r="BE294" s="157">
        <f>[6]Ukraine!$J$292</f>
        <v>13603.8</v>
      </c>
      <c r="BG294" s="2">
        <v>74.2</v>
      </c>
      <c r="BH294" s="2" t="s">
        <v>598</v>
      </c>
      <c r="BI294" s="1">
        <f t="shared" si="187"/>
        <v>213</v>
      </c>
      <c r="BJ294" s="1">
        <f t="shared" si="188"/>
        <v>218</v>
      </c>
      <c r="BK294" s="1">
        <f t="shared" si="189"/>
        <v>190</v>
      </c>
      <c r="BL294" s="1">
        <f t="shared" si="190"/>
        <v>188</v>
      </c>
      <c r="BM294" s="1">
        <f t="shared" si="191"/>
        <v>149</v>
      </c>
      <c r="BN294" s="1">
        <f t="shared" si="192"/>
        <v>156</v>
      </c>
      <c r="BP294" s="1">
        <f t="shared" si="201"/>
        <v>1721</v>
      </c>
      <c r="BQ294" s="1">
        <f t="shared" si="202"/>
        <v>938</v>
      </c>
      <c r="BR294" s="1">
        <f t="shared" si="203"/>
        <v>764</v>
      </c>
      <c r="BS294" s="1">
        <f t="shared" si="204"/>
        <v>366</v>
      </c>
      <c r="BT294" s="1">
        <f t="shared" si="205"/>
        <v>362</v>
      </c>
      <c r="BU294" s="1">
        <f t="shared" si="206"/>
        <v>472</v>
      </c>
      <c r="BW294" s="40" t="str">
        <f t="shared" si="193"/>
        <v/>
      </c>
      <c r="BX294" s="40" t="str">
        <f t="shared" si="193"/>
        <v/>
      </c>
      <c r="BY294" s="40" t="str">
        <f t="shared" si="193"/>
        <v/>
      </c>
      <c r="BZ294" s="40" t="str">
        <f t="shared" si="193"/>
        <v/>
      </c>
      <c r="CA294" s="40" t="str">
        <f t="shared" si="180"/>
        <v/>
      </c>
      <c r="CB294" s="40" t="str">
        <f t="shared" si="180"/>
        <v/>
      </c>
      <c r="CD294" s="10">
        <f t="shared" si="194"/>
        <v>61696.4</v>
      </c>
      <c r="CE294" s="10">
        <f t="shared" si="195"/>
        <v>23020.6</v>
      </c>
      <c r="CF294" s="10">
        <f t="shared" si="196"/>
        <v>14890.2</v>
      </c>
      <c r="CG294" s="10">
        <f t="shared" si="197"/>
        <v>7350.7</v>
      </c>
      <c r="CH294" s="10">
        <f t="shared" si="198"/>
        <v>8455.6</v>
      </c>
      <c r="CI294" s="10">
        <f t="shared" si="199"/>
        <v>13603.8</v>
      </c>
      <c r="CK294" s="40" t="str">
        <f t="shared" si="212"/>
        <v/>
      </c>
      <c r="CL294" s="40" t="str">
        <f t="shared" si="212"/>
        <v/>
      </c>
      <c r="CM294" s="40" t="str">
        <f t="shared" si="212"/>
        <v/>
      </c>
      <c r="CN294" s="40" t="str">
        <f t="shared" si="212"/>
        <v/>
      </c>
      <c r="CO294" s="40" t="str">
        <f t="shared" si="212"/>
        <v/>
      </c>
      <c r="CP294" s="40" t="str">
        <f t="shared" si="212"/>
        <v/>
      </c>
      <c r="CR294" s="9" t="str">
        <f t="shared" si="213"/>
        <v/>
      </c>
      <c r="CS294" s="9" t="str">
        <f t="shared" si="213"/>
        <v/>
      </c>
      <c r="CT294" s="9" t="str">
        <f t="shared" si="213"/>
        <v/>
      </c>
      <c r="CU294" s="9" t="str">
        <f t="shared" si="213"/>
        <v/>
      </c>
      <c r="CV294" s="9" t="str">
        <f t="shared" si="213"/>
        <v/>
      </c>
      <c r="CW294" s="9" t="str">
        <f t="shared" si="213"/>
        <v/>
      </c>
      <c r="CY294" s="9" t="str">
        <f t="shared" si="214"/>
        <v/>
      </c>
      <c r="CZ294" s="9" t="str">
        <f t="shared" si="214"/>
        <v/>
      </c>
      <c r="DA294" s="9" t="str">
        <f t="shared" si="214"/>
        <v/>
      </c>
      <c r="DB294" s="9" t="str">
        <f t="shared" si="214"/>
        <v/>
      </c>
      <c r="DC294" s="9" t="str">
        <f t="shared" si="214"/>
        <v/>
      </c>
      <c r="DD294" s="9" t="str">
        <f t="shared" si="214"/>
        <v/>
      </c>
      <c r="DF294" s="9" t="str">
        <f>IF($A294=2,IF(ISNUMBER(CR294/Ukraine!CR294),100*CR294/Ukraine!CR294,""),"")</f>
        <v/>
      </c>
      <c r="DG294" s="9" t="str">
        <f>IF($A294=2,IF(ISNUMBER(CS294/Ukraine!CS294),100*CS294/Ukraine!CS294,""),"")</f>
        <v/>
      </c>
      <c r="DH294" s="9" t="str">
        <f>IF($A294=2,IF(ISNUMBER(CT294/Ukraine!CT294),100*CT294/Ukraine!CT294,""),"")</f>
        <v/>
      </c>
      <c r="DI294" s="9" t="str">
        <f>IF($A294=2,IF(ISNUMBER(CU294/Ukraine!CU294),100*CU294/Ukraine!CU294,""),"")</f>
        <v/>
      </c>
      <c r="DJ294" s="9" t="str">
        <f>IF($A294=2,IF(ISNUMBER(CV294/Ukraine!CV294),100*CV294/Ukraine!CV294,""),"")</f>
        <v/>
      </c>
      <c r="DK294" s="9" t="str">
        <f>IF($A294=2,IF(ISNUMBER(CW294/Ukraine!CW294),100*CW294/Ukraine!CW294,""),"")</f>
        <v/>
      </c>
      <c r="DM294" s="40" t="str">
        <f t="shared" si="181"/>
        <v/>
      </c>
      <c r="DN294" s="40" t="str">
        <f t="shared" si="182"/>
        <v/>
      </c>
      <c r="DO294" s="40" t="str">
        <f t="shared" si="183"/>
        <v/>
      </c>
      <c r="DP294" s="40" t="str">
        <f t="shared" si="184"/>
        <v/>
      </c>
      <c r="DQ294" s="40" t="str">
        <f t="shared" si="185"/>
        <v/>
      </c>
      <c r="DR294" s="40" t="str">
        <f t="shared" si="186"/>
        <v/>
      </c>
      <c r="DT294" s="40" t="str">
        <f t="shared" si="207"/>
        <v/>
      </c>
      <c r="DU294" s="40" t="str">
        <f t="shared" si="208"/>
        <v/>
      </c>
      <c r="DV294" s="40" t="str">
        <f t="shared" si="209"/>
        <v/>
      </c>
      <c r="DW294" s="40" t="str">
        <f t="shared" si="210"/>
        <v/>
      </c>
      <c r="DX294" s="40" t="str">
        <f t="shared" si="211"/>
        <v/>
      </c>
      <c r="DY294" s="40" t="str">
        <f t="shared" si="200"/>
        <v/>
      </c>
    </row>
    <row r="295" spans="1:129" x14ac:dyDescent="0.2">
      <c r="A295" s="39">
        <f>'Industry selection'!C295</f>
        <v>1</v>
      </c>
      <c r="B295" s="2">
        <v>74.3</v>
      </c>
      <c r="C295" s="2" t="s">
        <v>600</v>
      </c>
      <c r="E295" s="30" t="s">
        <v>599</v>
      </c>
      <c r="F295" s="31">
        <v>74.3</v>
      </c>
      <c r="G295" s="32" t="s">
        <v>600</v>
      </c>
      <c r="H295" s="157">
        <f>[1]Ukraine!$F$293</f>
        <v>231</v>
      </c>
      <c r="I295" s="157">
        <f>[1]Ukraine!$G$293</f>
        <v>946</v>
      </c>
      <c r="J295" s="157">
        <f>[1]Ukraine!$H$293</f>
        <v>914</v>
      </c>
      <c r="K295" s="157">
        <f>[1]Ukraine!$I$293</f>
        <v>122626.6</v>
      </c>
      <c r="L295" s="157">
        <f>[1]Ukraine!$J$293</f>
        <v>22425.9</v>
      </c>
      <c r="M295" s="11"/>
      <c r="N295" s="33" t="s">
        <v>1018</v>
      </c>
      <c r="O295" s="36">
        <v>74.3</v>
      </c>
      <c r="P295" s="35" t="s">
        <v>600</v>
      </c>
      <c r="Q295" s="157">
        <f>[2]Ukraine!$F$293</f>
        <v>279</v>
      </c>
      <c r="R295" s="157">
        <f>[2]Ukraine!$G$293</f>
        <v>1054</v>
      </c>
      <c r="S295" s="157">
        <f>[2]Ukraine!$H$293</f>
        <v>966</v>
      </c>
      <c r="T295" s="157">
        <f>[2]Ukraine!$I$293</f>
        <v>115513.9</v>
      </c>
      <c r="U295" s="157">
        <f>[2]Ukraine!$J$293</f>
        <v>18569.8</v>
      </c>
      <c r="V295" s="11"/>
      <c r="W295" s="36" t="s">
        <v>1363</v>
      </c>
      <c r="X295" s="36">
        <v>74.3</v>
      </c>
      <c r="Y295" s="36" t="s">
        <v>600</v>
      </c>
      <c r="Z295" s="157">
        <f>[3]Ukraine!$F$293</f>
        <v>265</v>
      </c>
      <c r="AA295" s="157">
        <f>[3]Ukraine!$G$293</f>
        <v>1024</v>
      </c>
      <c r="AB295" s="157">
        <f>[3]Ukraine!$H$293</f>
        <v>960</v>
      </c>
      <c r="AC295" s="157">
        <f>[3]Ukraine!$I$293</f>
        <v>108003.1</v>
      </c>
      <c r="AD295" s="157">
        <f>[3]Ukraine!$J$293</f>
        <v>19675.400000000001</v>
      </c>
      <c r="AE295" s="11"/>
      <c r="AF295" s="37" t="s">
        <v>1363</v>
      </c>
      <c r="AG295" s="37">
        <v>74.3</v>
      </c>
      <c r="AH295" s="37" t="s">
        <v>600</v>
      </c>
      <c r="AI295" s="157">
        <f>[4]Ukraine!$F$293</f>
        <v>262</v>
      </c>
      <c r="AJ295" s="157">
        <f>[4]Ukraine!$G$293</f>
        <v>911</v>
      </c>
      <c r="AK295" s="157">
        <f>[4]Ukraine!$H$293</f>
        <v>835</v>
      </c>
      <c r="AL295" s="157">
        <f>[4]Ukraine!$I$293</f>
        <v>121844.1</v>
      </c>
      <c r="AM295" s="157">
        <f>[4]Ukraine!$J$293</f>
        <v>19944.400000000001</v>
      </c>
      <c r="AN295" s="11"/>
      <c r="AO295" s="11" t="s">
        <v>1363</v>
      </c>
      <c r="AP295" s="11">
        <v>74.3</v>
      </c>
      <c r="AQ295" s="11" t="s">
        <v>600</v>
      </c>
      <c r="AR295" s="157">
        <f>[5]Ukraine!$F$293</f>
        <v>234</v>
      </c>
      <c r="AS295" s="157">
        <f>[5]Ukraine!$G$293</f>
        <v>965</v>
      </c>
      <c r="AT295" s="157">
        <f>[5]Ukraine!$H$293</f>
        <v>912</v>
      </c>
      <c r="AU295" s="157">
        <f>[5]Ukraine!$I$293</f>
        <v>152356.5</v>
      </c>
      <c r="AV295" s="157">
        <f>[5]Ukraine!$J$293</f>
        <v>26512.2</v>
      </c>
      <c r="AW295" s="11"/>
      <c r="AX295" s="33" t="s">
        <v>1363</v>
      </c>
      <c r="AY295" s="33">
        <v>74.3</v>
      </c>
      <c r="AZ295" s="33" t="s">
        <v>600</v>
      </c>
      <c r="BA295" s="157">
        <f>[6]Ukraine!$F$293</f>
        <v>250</v>
      </c>
      <c r="BB295" s="157">
        <f>[6]Ukraine!$G$293</f>
        <v>928</v>
      </c>
      <c r="BC295" s="157">
        <f>[6]Ukraine!$H$293</f>
        <v>866</v>
      </c>
      <c r="BD295" s="157">
        <f>[6]Ukraine!$I$293</f>
        <v>226839</v>
      </c>
      <c r="BE295" s="157">
        <f>[6]Ukraine!$J$293</f>
        <v>32620</v>
      </c>
      <c r="BG295" s="2">
        <v>74.3</v>
      </c>
      <c r="BH295" s="2" t="s">
        <v>600</v>
      </c>
      <c r="BI295" s="1">
        <f t="shared" si="187"/>
        <v>231</v>
      </c>
      <c r="BJ295" s="1">
        <f t="shared" si="188"/>
        <v>279</v>
      </c>
      <c r="BK295" s="1">
        <f t="shared" si="189"/>
        <v>265</v>
      </c>
      <c r="BL295" s="1">
        <f t="shared" si="190"/>
        <v>262</v>
      </c>
      <c r="BM295" s="1">
        <f t="shared" si="191"/>
        <v>234</v>
      </c>
      <c r="BN295" s="1">
        <f t="shared" si="192"/>
        <v>250</v>
      </c>
      <c r="BP295" s="1">
        <f t="shared" si="201"/>
        <v>914</v>
      </c>
      <c r="BQ295" s="1">
        <f t="shared" si="202"/>
        <v>966</v>
      </c>
      <c r="BR295" s="1">
        <f t="shared" si="203"/>
        <v>960</v>
      </c>
      <c r="BS295" s="1">
        <f t="shared" si="204"/>
        <v>835</v>
      </c>
      <c r="BT295" s="1">
        <f t="shared" si="205"/>
        <v>912</v>
      </c>
      <c r="BU295" s="1">
        <f t="shared" si="206"/>
        <v>866</v>
      </c>
      <c r="BW295" s="40" t="str">
        <f t="shared" si="193"/>
        <v/>
      </c>
      <c r="BX295" s="40" t="str">
        <f t="shared" si="193"/>
        <v/>
      </c>
      <c r="BY295" s="40" t="str">
        <f t="shared" si="193"/>
        <v/>
      </c>
      <c r="BZ295" s="40" t="str">
        <f t="shared" si="193"/>
        <v/>
      </c>
      <c r="CA295" s="40" t="str">
        <f t="shared" si="180"/>
        <v/>
      </c>
      <c r="CB295" s="40" t="str">
        <f t="shared" si="180"/>
        <v/>
      </c>
      <c r="CD295" s="10">
        <f t="shared" si="194"/>
        <v>22425.9</v>
      </c>
      <c r="CE295" s="10">
        <f t="shared" si="195"/>
        <v>18569.8</v>
      </c>
      <c r="CF295" s="10">
        <f t="shared" si="196"/>
        <v>19675.400000000001</v>
      </c>
      <c r="CG295" s="10">
        <f t="shared" si="197"/>
        <v>19944.400000000001</v>
      </c>
      <c r="CH295" s="10">
        <f t="shared" si="198"/>
        <v>26512.2</v>
      </c>
      <c r="CI295" s="10">
        <f t="shared" si="199"/>
        <v>32620</v>
      </c>
      <c r="CK295" s="40" t="str">
        <f t="shared" si="212"/>
        <v/>
      </c>
      <c r="CL295" s="40" t="str">
        <f t="shared" si="212"/>
        <v/>
      </c>
      <c r="CM295" s="40" t="str">
        <f t="shared" si="212"/>
        <v/>
      </c>
      <c r="CN295" s="40" t="str">
        <f t="shared" si="212"/>
        <v/>
      </c>
      <c r="CO295" s="40" t="str">
        <f t="shared" si="212"/>
        <v/>
      </c>
      <c r="CP295" s="40" t="str">
        <f t="shared" si="212"/>
        <v/>
      </c>
      <c r="CR295" s="9" t="str">
        <f t="shared" si="213"/>
        <v/>
      </c>
      <c r="CS295" s="9" t="str">
        <f t="shared" si="213"/>
        <v/>
      </c>
      <c r="CT295" s="9" t="str">
        <f t="shared" si="213"/>
        <v/>
      </c>
      <c r="CU295" s="9" t="str">
        <f t="shared" si="213"/>
        <v/>
      </c>
      <c r="CV295" s="9" t="str">
        <f t="shared" si="213"/>
        <v/>
      </c>
      <c r="CW295" s="9" t="str">
        <f t="shared" si="213"/>
        <v/>
      </c>
      <c r="CY295" s="9" t="str">
        <f t="shared" si="214"/>
        <v/>
      </c>
      <c r="CZ295" s="9" t="str">
        <f t="shared" si="214"/>
        <v/>
      </c>
      <c r="DA295" s="9" t="str">
        <f t="shared" si="214"/>
        <v/>
      </c>
      <c r="DB295" s="9" t="str">
        <f t="shared" si="214"/>
        <v/>
      </c>
      <c r="DC295" s="9" t="str">
        <f t="shared" si="214"/>
        <v/>
      </c>
      <c r="DD295" s="9" t="str">
        <f t="shared" si="214"/>
        <v/>
      </c>
      <c r="DF295" s="9" t="str">
        <f>IF($A295=2,IF(ISNUMBER(CR295/Ukraine!CR295),100*CR295/Ukraine!CR295,""),"")</f>
        <v/>
      </c>
      <c r="DG295" s="9" t="str">
        <f>IF($A295=2,IF(ISNUMBER(CS295/Ukraine!CS295),100*CS295/Ukraine!CS295,""),"")</f>
        <v/>
      </c>
      <c r="DH295" s="9" t="str">
        <f>IF($A295=2,IF(ISNUMBER(CT295/Ukraine!CT295),100*CT295/Ukraine!CT295,""),"")</f>
        <v/>
      </c>
      <c r="DI295" s="9" t="str">
        <f>IF($A295=2,IF(ISNUMBER(CU295/Ukraine!CU295),100*CU295/Ukraine!CU295,""),"")</f>
        <v/>
      </c>
      <c r="DJ295" s="9" t="str">
        <f>IF($A295=2,IF(ISNUMBER(CV295/Ukraine!CV295),100*CV295/Ukraine!CV295,""),"")</f>
        <v/>
      </c>
      <c r="DK295" s="9" t="str">
        <f>IF($A295=2,IF(ISNUMBER(CW295/Ukraine!CW295),100*CW295/Ukraine!CW295,""),"")</f>
        <v/>
      </c>
      <c r="DM295" s="40" t="str">
        <f t="shared" si="181"/>
        <v/>
      </c>
      <c r="DN295" s="40" t="str">
        <f t="shared" si="182"/>
        <v/>
      </c>
      <c r="DO295" s="40" t="str">
        <f t="shared" si="183"/>
        <v/>
      </c>
      <c r="DP295" s="40" t="str">
        <f t="shared" si="184"/>
        <v/>
      </c>
      <c r="DQ295" s="40" t="str">
        <f t="shared" si="185"/>
        <v/>
      </c>
      <c r="DR295" s="40" t="str">
        <f t="shared" si="186"/>
        <v/>
      </c>
      <c r="DT295" s="40" t="str">
        <f t="shared" si="207"/>
        <v/>
      </c>
      <c r="DU295" s="40" t="str">
        <f t="shared" si="208"/>
        <v/>
      </c>
      <c r="DV295" s="40" t="str">
        <f t="shared" si="209"/>
        <v/>
      </c>
      <c r="DW295" s="40" t="str">
        <f t="shared" si="210"/>
        <v/>
      </c>
      <c r="DX295" s="40" t="str">
        <f t="shared" si="211"/>
        <v/>
      </c>
      <c r="DY295" s="40" t="str">
        <f t="shared" si="200"/>
        <v/>
      </c>
    </row>
    <row r="296" spans="1:129" x14ac:dyDescent="0.2">
      <c r="A296" s="39">
        <f>'Industry selection'!C296</f>
        <v>2</v>
      </c>
      <c r="B296" s="2">
        <v>74.900000000000006</v>
      </c>
      <c r="C296" s="2" t="s">
        <v>602</v>
      </c>
      <c r="E296" s="30" t="s">
        <v>601</v>
      </c>
      <c r="F296" s="31">
        <v>74.900000000000006</v>
      </c>
      <c r="G296" s="32" t="s">
        <v>602</v>
      </c>
      <c r="H296" s="157">
        <f>[1]Ukraine!$F$294</f>
        <v>761</v>
      </c>
      <c r="I296" s="157">
        <f>[1]Ukraine!$G$294</f>
        <v>6925</v>
      </c>
      <c r="J296" s="157">
        <f>[1]Ukraine!$H$294</f>
        <v>6770</v>
      </c>
      <c r="K296" s="157">
        <f>[1]Ukraine!$I$294</f>
        <v>758496.4</v>
      </c>
      <c r="L296" s="157">
        <f>[1]Ukraine!$J$294</f>
        <v>233437.4</v>
      </c>
      <c r="M296" s="11"/>
      <c r="N296" s="33" t="s">
        <v>1019</v>
      </c>
      <c r="O296" s="36">
        <v>74.900000000000006</v>
      </c>
      <c r="P296" s="35" t="s">
        <v>602</v>
      </c>
      <c r="Q296" s="157">
        <f>[2]Ukraine!$F$294</f>
        <v>747</v>
      </c>
      <c r="R296" s="157">
        <f>[2]Ukraine!$G$294</f>
        <v>3761</v>
      </c>
      <c r="S296" s="157">
        <f>[2]Ukraine!$H$294</f>
        <v>3531</v>
      </c>
      <c r="T296" s="157">
        <f>[2]Ukraine!$I$294</f>
        <v>663892.9</v>
      </c>
      <c r="U296" s="157">
        <f>[2]Ukraine!$J$294</f>
        <v>154278.29999999999</v>
      </c>
      <c r="V296" s="11"/>
      <c r="W296" s="36" t="s">
        <v>1364</v>
      </c>
      <c r="X296" s="36">
        <v>74.900000000000006</v>
      </c>
      <c r="Y296" s="36" t="s">
        <v>602</v>
      </c>
      <c r="Z296" s="157">
        <f>[3]Ukraine!$F$294</f>
        <v>683</v>
      </c>
      <c r="AA296" s="157">
        <f>[3]Ukraine!$G$294</f>
        <v>3459</v>
      </c>
      <c r="AB296" s="157">
        <f>[3]Ukraine!$H$294</f>
        <v>3274</v>
      </c>
      <c r="AC296" s="157">
        <f>[3]Ukraine!$I$294</f>
        <v>752897.2</v>
      </c>
      <c r="AD296" s="157">
        <f>[3]Ukraine!$J$294</f>
        <v>190546.2</v>
      </c>
      <c r="AE296" s="11"/>
      <c r="AF296" s="37" t="s">
        <v>1364</v>
      </c>
      <c r="AG296" s="37">
        <v>74.900000000000006</v>
      </c>
      <c r="AH296" s="37" t="s">
        <v>602</v>
      </c>
      <c r="AI296" s="157">
        <f>[4]Ukraine!$F$294</f>
        <v>663</v>
      </c>
      <c r="AJ296" s="157">
        <f>[4]Ukraine!$G$294</f>
        <v>3067</v>
      </c>
      <c r="AK296" s="157">
        <f>[4]Ukraine!$H$294</f>
        <v>2832</v>
      </c>
      <c r="AL296" s="157">
        <f>[4]Ukraine!$I$294</f>
        <v>863075.8</v>
      </c>
      <c r="AM296" s="157">
        <f>[4]Ukraine!$J$294</f>
        <v>226908.3</v>
      </c>
      <c r="AN296" s="11"/>
      <c r="AO296" s="11" t="s">
        <v>1364</v>
      </c>
      <c r="AP296" s="11">
        <v>74.900000000000006</v>
      </c>
      <c r="AQ296" s="11" t="s">
        <v>602</v>
      </c>
      <c r="AR296" s="157">
        <f>[5]Ukraine!$F$294</f>
        <v>508</v>
      </c>
      <c r="AS296" s="157">
        <f>[5]Ukraine!$G$294</f>
        <v>3149</v>
      </c>
      <c r="AT296" s="157">
        <f>[5]Ukraine!$H$294</f>
        <v>3018</v>
      </c>
      <c r="AU296" s="157">
        <f>[5]Ukraine!$I$294</f>
        <v>1123360.1000000001</v>
      </c>
      <c r="AV296" s="157">
        <f>[5]Ukraine!$J$294</f>
        <v>319769.90000000002</v>
      </c>
      <c r="AW296" s="11"/>
      <c r="AX296" s="33" t="s">
        <v>1364</v>
      </c>
      <c r="AY296" s="33">
        <v>74.900000000000006</v>
      </c>
      <c r="AZ296" s="33" t="s">
        <v>602</v>
      </c>
      <c r="BA296" s="157">
        <f>[6]Ukraine!$F$294</f>
        <v>585</v>
      </c>
      <c r="BB296" s="157">
        <f>[6]Ukraine!$G$294</f>
        <v>4630</v>
      </c>
      <c r="BC296" s="157">
        <f>[6]Ukraine!$H$294</f>
        <v>4473</v>
      </c>
      <c r="BD296" s="157">
        <f>[6]Ukraine!$I$294</f>
        <v>1520897.8</v>
      </c>
      <c r="BE296" s="157">
        <f>[6]Ukraine!$J$294</f>
        <v>455944.3</v>
      </c>
      <c r="BG296" s="2">
        <v>74.900000000000006</v>
      </c>
      <c r="BH296" s="2" t="s">
        <v>602</v>
      </c>
      <c r="BI296" s="1">
        <f t="shared" si="187"/>
        <v>761</v>
      </c>
      <c r="BJ296" s="1">
        <f t="shared" si="188"/>
        <v>747</v>
      </c>
      <c r="BK296" s="1">
        <f t="shared" si="189"/>
        <v>683</v>
      </c>
      <c r="BL296" s="1">
        <f t="shared" si="190"/>
        <v>663</v>
      </c>
      <c r="BM296" s="1">
        <f t="shared" si="191"/>
        <v>508</v>
      </c>
      <c r="BN296" s="1">
        <f t="shared" si="192"/>
        <v>585</v>
      </c>
      <c r="BP296" s="1">
        <f t="shared" si="201"/>
        <v>6770</v>
      </c>
      <c r="BQ296" s="1">
        <f t="shared" si="202"/>
        <v>3531</v>
      </c>
      <c r="BR296" s="1">
        <f t="shared" si="203"/>
        <v>3274</v>
      </c>
      <c r="BS296" s="1">
        <f t="shared" si="204"/>
        <v>2832</v>
      </c>
      <c r="BT296" s="1">
        <f t="shared" si="205"/>
        <v>3018</v>
      </c>
      <c r="BU296" s="1">
        <f t="shared" si="206"/>
        <v>4473</v>
      </c>
      <c r="BW296" s="40">
        <f t="shared" si="193"/>
        <v>9.2858088289250892E-4</v>
      </c>
      <c r="BX296" s="40">
        <f t="shared" si="193"/>
        <v>5.0329565291386236E-4</v>
      </c>
      <c r="BY296" s="40">
        <f t="shared" si="193"/>
        <v>5.2866250163289543E-4</v>
      </c>
      <c r="BZ296" s="40">
        <f t="shared" si="193"/>
        <v>4.9012481568399408E-4</v>
      </c>
      <c r="CA296" s="40">
        <f t="shared" si="180"/>
        <v>5.2818833326828696E-4</v>
      </c>
      <c r="CB296" s="40">
        <f t="shared" si="180"/>
        <v>7.8273400430652442E-4</v>
      </c>
      <c r="CD296" s="10">
        <f t="shared" si="194"/>
        <v>233437.4</v>
      </c>
      <c r="CE296" s="10">
        <f t="shared" si="195"/>
        <v>154278.29999999999</v>
      </c>
      <c r="CF296" s="10">
        <f t="shared" si="196"/>
        <v>190546.2</v>
      </c>
      <c r="CG296" s="10">
        <f t="shared" si="197"/>
        <v>226908.3</v>
      </c>
      <c r="CH296" s="10">
        <f t="shared" si="198"/>
        <v>319769.90000000002</v>
      </c>
      <c r="CI296" s="10">
        <f t="shared" si="199"/>
        <v>455944.3</v>
      </c>
      <c r="CK296" s="40">
        <f t="shared" si="212"/>
        <v>8.7659010824134222E-4</v>
      </c>
      <c r="CL296" s="40">
        <f t="shared" si="212"/>
        <v>5.716457386478604E-4</v>
      </c>
      <c r="CM296" s="40">
        <f t="shared" si="212"/>
        <v>7.2860893967105272E-4</v>
      </c>
      <c r="CN296" s="40">
        <f t="shared" si="212"/>
        <v>7.6708322410445797E-4</v>
      </c>
      <c r="CO296" s="40">
        <f t="shared" si="212"/>
        <v>8.8620326250779524E-4</v>
      </c>
      <c r="CP296" s="40">
        <f t="shared" si="212"/>
        <v>9.6442111174009203E-4</v>
      </c>
      <c r="CR296" s="9">
        <f t="shared" si="213"/>
        <v>34.48115214180207</v>
      </c>
      <c r="CS296" s="9">
        <f t="shared" si="213"/>
        <v>43.692523364485979</v>
      </c>
      <c r="CT296" s="9">
        <f t="shared" si="213"/>
        <v>58.199816737935251</v>
      </c>
      <c r="CU296" s="9">
        <f t="shared" si="213"/>
        <v>80.12298728813559</v>
      </c>
      <c r="CV296" s="9">
        <f t="shared" si="213"/>
        <v>105.95424121935056</v>
      </c>
      <c r="CW296" s="9">
        <f t="shared" si="213"/>
        <v>101.93255086071987</v>
      </c>
      <c r="CY296" s="9">
        <f t="shared" si="214"/>
        <v>94.401050505238004</v>
      </c>
      <c r="CZ296" s="9">
        <f t="shared" si="214"/>
        <v>113.58050389235054</v>
      </c>
      <c r="DA296" s="9">
        <f t="shared" si="214"/>
        <v>137.82118788841214</v>
      </c>
      <c r="DB296" s="9">
        <f t="shared" si="214"/>
        <v>156.50773018582103</v>
      </c>
      <c r="DC296" s="9">
        <f t="shared" si="214"/>
        <v>167.78168064110929</v>
      </c>
      <c r="DD296" s="9">
        <f t="shared" si="214"/>
        <v>123.21185823459098</v>
      </c>
      <c r="DF296" s="9">
        <f>IF($A296=2,IF(ISNUMBER(CR296/Ukraine!CR296),100*CR296/Ukraine!CR296,""),"")</f>
        <v>100</v>
      </c>
      <c r="DG296" s="9">
        <f>IF($A296=2,IF(ISNUMBER(CS296/Ukraine!CS296),100*CS296/Ukraine!CS296,""),"")</f>
        <v>100</v>
      </c>
      <c r="DH296" s="9">
        <f>IF($A296=2,IF(ISNUMBER(CT296/Ukraine!CT296),100*CT296/Ukraine!CT296,""),"")</f>
        <v>100</v>
      </c>
      <c r="DI296" s="9">
        <f>IF($A296=2,IF(ISNUMBER(CU296/Ukraine!CU296),100*CU296/Ukraine!CU296,""),"")</f>
        <v>100</v>
      </c>
      <c r="DJ296" s="9">
        <f>IF($A296=2,IF(ISNUMBER(CV296/Ukraine!CV296),100*CV296/Ukraine!CV296,""),"")</f>
        <v>100</v>
      </c>
      <c r="DK296" s="9">
        <f>IF($A296=2,IF(ISNUMBER(CW296/Ukraine!CW296),100*CW296/Ukraine!CW296,""),"")</f>
        <v>100</v>
      </c>
      <c r="DM296" s="40">
        <f t="shared" si="181"/>
        <v>-0.47843426883308715</v>
      </c>
      <c r="DN296" s="40">
        <f t="shared" si="182"/>
        <v>-7.2783913905409281E-2</v>
      </c>
      <c r="DO296" s="40">
        <f t="shared" si="183"/>
        <v>-0.13500305436774584</v>
      </c>
      <c r="DP296" s="40">
        <f t="shared" si="184"/>
        <v>6.5677966101694851E-2</v>
      </c>
      <c r="DQ296" s="40">
        <f t="shared" si="185"/>
        <v>0.48210735586481124</v>
      </c>
      <c r="DR296" s="40">
        <f t="shared" si="186"/>
        <v>-0.33929098966026583</v>
      </c>
      <c r="DT296" s="40">
        <f t="shared" si="207"/>
        <v>0.26714221104917235</v>
      </c>
      <c r="DU296" s="40">
        <f t="shared" si="208"/>
        <v>0.33203148402367266</v>
      </c>
      <c r="DV296" s="40">
        <f t="shared" si="209"/>
        <v>0.37668796534045756</v>
      </c>
      <c r="DW296" s="40">
        <f t="shared" si="210"/>
        <v>0.32239504298961652</v>
      </c>
      <c r="DX296" s="40">
        <f t="shared" si="211"/>
        <v>-3.7956860549874905E-2</v>
      </c>
      <c r="DY296" s="40">
        <f t="shared" si="200"/>
        <v>1.9561816972219255</v>
      </c>
    </row>
    <row r="297" spans="1:129" x14ac:dyDescent="0.2">
      <c r="A297" s="39">
        <f>'Industry selection'!C297</f>
        <v>1</v>
      </c>
      <c r="B297" s="2">
        <v>75</v>
      </c>
      <c r="C297" s="2" t="s">
        <v>604</v>
      </c>
      <c r="E297" s="30" t="s">
        <v>603</v>
      </c>
      <c r="F297" s="31">
        <v>75</v>
      </c>
      <c r="G297" s="32" t="s">
        <v>604</v>
      </c>
      <c r="H297" s="157">
        <f>[1]Ukraine!$F$295</f>
        <v>114</v>
      </c>
      <c r="I297" s="157">
        <f>[1]Ukraine!$G$295</f>
        <v>802</v>
      </c>
      <c r="J297" s="157">
        <f>[1]Ukraine!$H$295</f>
        <v>764</v>
      </c>
      <c r="K297" s="157">
        <f>[1]Ukraine!$I$295</f>
        <v>69123.199999999997</v>
      </c>
      <c r="L297" s="157">
        <f>[1]Ukraine!$J$295</f>
        <v>16775.599999999999</v>
      </c>
      <c r="M297" s="11"/>
      <c r="N297" s="33" t="s">
        <v>1020</v>
      </c>
      <c r="O297" s="36">
        <v>75</v>
      </c>
      <c r="P297" s="35" t="s">
        <v>604</v>
      </c>
      <c r="Q297" s="157">
        <f>[2]Ukraine!$F$295</f>
        <v>135</v>
      </c>
      <c r="R297" s="157">
        <f>[2]Ukraine!$G$295</f>
        <v>874</v>
      </c>
      <c r="S297" s="157">
        <f>[2]Ukraine!$H$295</f>
        <v>841</v>
      </c>
      <c r="T297" s="157">
        <f>[2]Ukraine!$I$295</f>
        <v>71546.5</v>
      </c>
      <c r="U297" s="157">
        <f>[2]Ukraine!$J$295</f>
        <v>19610</v>
      </c>
      <c r="V297" s="11"/>
      <c r="W297" s="36" t="s">
        <v>1365</v>
      </c>
      <c r="X297" s="36">
        <v>75</v>
      </c>
      <c r="Y297" s="36" t="s">
        <v>604</v>
      </c>
      <c r="Z297" s="157">
        <f>[3]Ukraine!$F$295</f>
        <v>111</v>
      </c>
      <c r="AA297" s="157">
        <f>[3]Ukraine!$G$295</f>
        <v>775</v>
      </c>
      <c r="AB297" s="157">
        <f>[3]Ukraine!$H$295</f>
        <v>738</v>
      </c>
      <c r="AC297" s="157">
        <f>[3]Ukraine!$I$295</f>
        <v>66249</v>
      </c>
      <c r="AD297" s="157">
        <f>[3]Ukraine!$J$295</f>
        <v>21612.2</v>
      </c>
      <c r="AE297" s="11"/>
      <c r="AF297" s="37" t="s">
        <v>1365</v>
      </c>
      <c r="AG297" s="37">
        <v>75</v>
      </c>
      <c r="AH297" s="37" t="s">
        <v>604</v>
      </c>
      <c r="AI297" s="157">
        <f>[4]Ukraine!$F$295</f>
        <v>110</v>
      </c>
      <c r="AJ297" s="157">
        <f>[4]Ukraine!$G$295</f>
        <v>722</v>
      </c>
      <c r="AK297" s="157">
        <f>[4]Ukraine!$H$295</f>
        <v>690</v>
      </c>
      <c r="AL297" s="157">
        <f>[4]Ukraine!$I$295</f>
        <v>71968.899999999994</v>
      </c>
      <c r="AM297" s="157">
        <f>[4]Ukraine!$J$295</f>
        <v>22294.6</v>
      </c>
      <c r="AN297" s="11"/>
      <c r="AO297" s="11" t="s">
        <v>1365</v>
      </c>
      <c r="AP297" s="11">
        <v>75</v>
      </c>
      <c r="AQ297" s="11" t="s">
        <v>604</v>
      </c>
      <c r="AR297" s="157">
        <f>[5]Ukraine!$F$295</f>
        <v>98</v>
      </c>
      <c r="AS297" s="157">
        <f>[5]Ukraine!$G$295</f>
        <v>771</v>
      </c>
      <c r="AT297" s="157">
        <f>[5]Ukraine!$H$295</f>
        <v>744</v>
      </c>
      <c r="AU297" s="157">
        <f>[5]Ukraine!$I$295</f>
        <v>74340</v>
      </c>
      <c r="AV297" s="157">
        <f>[5]Ukraine!$J$295</f>
        <v>30196.3</v>
      </c>
      <c r="AW297" s="11"/>
      <c r="AX297" s="33" t="s">
        <v>1365</v>
      </c>
      <c r="AY297" s="33">
        <v>75</v>
      </c>
      <c r="AZ297" s="33" t="s">
        <v>604</v>
      </c>
      <c r="BA297" s="157">
        <f>[6]Ukraine!$F$295</f>
        <v>106</v>
      </c>
      <c r="BB297" s="157" t="str">
        <f>[6]Ukraine!$G$295</f>
        <v>к</v>
      </c>
      <c r="BC297" s="157" t="str">
        <f>[6]Ukraine!$H$295</f>
        <v>к</v>
      </c>
      <c r="BD297" s="157" t="str">
        <f>[6]Ukraine!$I$295</f>
        <v>к</v>
      </c>
      <c r="BE297" s="157" t="str">
        <f>[6]Ukraine!$J$295</f>
        <v>к</v>
      </c>
      <c r="BG297" s="2">
        <v>75</v>
      </c>
      <c r="BH297" s="2" t="s">
        <v>604</v>
      </c>
      <c r="BI297" s="1">
        <f t="shared" si="187"/>
        <v>114</v>
      </c>
      <c r="BJ297" s="1">
        <f t="shared" si="188"/>
        <v>135</v>
      </c>
      <c r="BK297" s="1">
        <f t="shared" si="189"/>
        <v>111</v>
      </c>
      <c r="BL297" s="1">
        <f t="shared" si="190"/>
        <v>110</v>
      </c>
      <c r="BM297" s="1">
        <f t="shared" si="191"/>
        <v>98</v>
      </c>
      <c r="BN297" s="1">
        <f t="shared" si="192"/>
        <v>106</v>
      </c>
      <c r="BP297" s="1">
        <f t="shared" si="201"/>
        <v>764</v>
      </c>
      <c r="BQ297" s="1">
        <f t="shared" si="202"/>
        <v>841</v>
      </c>
      <c r="BR297" s="1">
        <f t="shared" si="203"/>
        <v>738</v>
      </c>
      <c r="BS297" s="1">
        <f t="shared" si="204"/>
        <v>690</v>
      </c>
      <c r="BT297" s="1">
        <f t="shared" si="205"/>
        <v>744</v>
      </c>
      <c r="BU297" s="1" t="str">
        <f t="shared" si="206"/>
        <v>к</v>
      </c>
      <c r="BW297" s="40" t="str">
        <f t="shared" si="193"/>
        <v/>
      </c>
      <c r="BX297" s="40" t="str">
        <f t="shared" si="193"/>
        <v/>
      </c>
      <c r="BY297" s="40" t="str">
        <f t="shared" si="193"/>
        <v/>
      </c>
      <c r="BZ297" s="40" t="str">
        <f t="shared" si="193"/>
        <v/>
      </c>
      <c r="CA297" s="40" t="str">
        <f t="shared" si="180"/>
        <v/>
      </c>
      <c r="CB297" s="40" t="str">
        <f t="shared" si="180"/>
        <v/>
      </c>
      <c r="CD297" s="10">
        <f t="shared" si="194"/>
        <v>16775.599999999999</v>
      </c>
      <c r="CE297" s="10">
        <f t="shared" si="195"/>
        <v>19610</v>
      </c>
      <c r="CF297" s="10">
        <f t="shared" si="196"/>
        <v>21612.2</v>
      </c>
      <c r="CG297" s="10">
        <f t="shared" si="197"/>
        <v>22294.6</v>
      </c>
      <c r="CH297" s="10">
        <f t="shared" si="198"/>
        <v>30196.3</v>
      </c>
      <c r="CI297" s="10" t="str">
        <f t="shared" si="199"/>
        <v>к</v>
      </c>
      <c r="CK297" s="40" t="str">
        <f t="shared" si="212"/>
        <v/>
      </c>
      <c r="CL297" s="40" t="str">
        <f t="shared" si="212"/>
        <v/>
      </c>
      <c r="CM297" s="40" t="str">
        <f t="shared" si="212"/>
        <v/>
      </c>
      <c r="CN297" s="40" t="str">
        <f t="shared" si="212"/>
        <v/>
      </c>
      <c r="CO297" s="40" t="str">
        <f t="shared" si="212"/>
        <v/>
      </c>
      <c r="CP297" s="40" t="str">
        <f t="shared" si="212"/>
        <v/>
      </c>
      <c r="CR297" s="9" t="str">
        <f t="shared" si="213"/>
        <v/>
      </c>
      <c r="CS297" s="9" t="str">
        <f t="shared" si="213"/>
        <v/>
      </c>
      <c r="CT297" s="9" t="str">
        <f t="shared" si="213"/>
        <v/>
      </c>
      <c r="CU297" s="9" t="str">
        <f t="shared" si="213"/>
        <v/>
      </c>
      <c r="CV297" s="9" t="str">
        <f t="shared" si="213"/>
        <v/>
      </c>
      <c r="CW297" s="9" t="str">
        <f t="shared" si="213"/>
        <v/>
      </c>
      <c r="CY297" s="9" t="str">
        <f t="shared" si="214"/>
        <v/>
      </c>
      <c r="CZ297" s="9" t="str">
        <f t="shared" si="214"/>
        <v/>
      </c>
      <c r="DA297" s="9" t="str">
        <f t="shared" si="214"/>
        <v/>
      </c>
      <c r="DB297" s="9" t="str">
        <f t="shared" si="214"/>
        <v/>
      </c>
      <c r="DC297" s="9" t="str">
        <f t="shared" si="214"/>
        <v/>
      </c>
      <c r="DD297" s="9" t="str">
        <f t="shared" si="214"/>
        <v/>
      </c>
      <c r="DF297" s="9" t="str">
        <f>IF($A297=2,IF(ISNUMBER(CR297/Ukraine!CR297),100*CR297/Ukraine!CR297,""),"")</f>
        <v/>
      </c>
      <c r="DG297" s="9" t="str">
        <f>IF($A297=2,IF(ISNUMBER(CS297/Ukraine!CS297),100*CS297/Ukraine!CS297,""),"")</f>
        <v/>
      </c>
      <c r="DH297" s="9" t="str">
        <f>IF($A297=2,IF(ISNUMBER(CT297/Ukraine!CT297),100*CT297/Ukraine!CT297,""),"")</f>
        <v/>
      </c>
      <c r="DI297" s="9" t="str">
        <f>IF($A297=2,IF(ISNUMBER(CU297/Ukraine!CU297),100*CU297/Ukraine!CU297,""),"")</f>
        <v/>
      </c>
      <c r="DJ297" s="9" t="str">
        <f>IF($A297=2,IF(ISNUMBER(CV297/Ukraine!CV297),100*CV297/Ukraine!CV297,""),"")</f>
        <v/>
      </c>
      <c r="DK297" s="9" t="str">
        <f>IF($A297=2,IF(ISNUMBER(CW297/Ukraine!CW297),100*CW297/Ukraine!CW297,""),"")</f>
        <v/>
      </c>
      <c r="DM297" s="40" t="str">
        <f t="shared" si="181"/>
        <v/>
      </c>
      <c r="DN297" s="40" t="str">
        <f t="shared" si="182"/>
        <v/>
      </c>
      <c r="DO297" s="40" t="str">
        <f t="shared" si="183"/>
        <v/>
      </c>
      <c r="DP297" s="40" t="str">
        <f t="shared" si="184"/>
        <v/>
      </c>
      <c r="DQ297" s="40" t="str">
        <f t="shared" si="185"/>
        <v/>
      </c>
      <c r="DR297" s="40" t="str">
        <f t="shared" si="186"/>
        <v/>
      </c>
      <c r="DT297" s="40" t="str">
        <f t="shared" si="207"/>
        <v/>
      </c>
      <c r="DU297" s="40" t="str">
        <f t="shared" si="208"/>
        <v/>
      </c>
      <c r="DV297" s="40" t="str">
        <f t="shared" si="209"/>
        <v/>
      </c>
      <c r="DW297" s="40" t="str">
        <f t="shared" si="210"/>
        <v/>
      </c>
      <c r="DX297" s="40" t="str">
        <f t="shared" si="211"/>
        <v/>
      </c>
      <c r="DY297" s="40" t="str">
        <f t="shared" si="200"/>
        <v/>
      </c>
    </row>
    <row r="298" spans="1:129" x14ac:dyDescent="0.2">
      <c r="A298" s="39" t="str">
        <f>'Industry selection'!C298</f>
        <v/>
      </c>
      <c r="B298" s="2" t="s">
        <v>606</v>
      </c>
      <c r="C298" s="2" t="s">
        <v>607</v>
      </c>
      <c r="E298" s="30" t="s">
        <v>605</v>
      </c>
      <c r="F298" s="31" t="s">
        <v>606</v>
      </c>
      <c r="G298" s="32" t="s">
        <v>607</v>
      </c>
      <c r="H298" s="157">
        <f>[1]Ukraine!$F$296</f>
        <v>14929</v>
      </c>
      <c r="I298" s="157">
        <f>[1]Ukraine!$G$296</f>
        <v>268203</v>
      </c>
      <c r="J298" s="157">
        <f>[1]Ukraine!$H$296</f>
        <v>263631</v>
      </c>
      <c r="K298" s="157">
        <f>[1]Ukraine!$I$296</f>
        <v>33254275.100000001</v>
      </c>
      <c r="L298" s="157">
        <f>[1]Ukraine!$J$296</f>
        <v>7053768.7999999998</v>
      </c>
      <c r="M298" s="11"/>
      <c r="N298" s="33" t="s">
        <v>1021</v>
      </c>
      <c r="O298" s="36" t="s">
        <v>606</v>
      </c>
      <c r="P298" s="35" t="s">
        <v>607</v>
      </c>
      <c r="Q298" s="157">
        <f>[2]Ukraine!$F$296</f>
        <v>16139</v>
      </c>
      <c r="R298" s="157">
        <f>[2]Ukraine!$G$296</f>
        <v>279301</v>
      </c>
      <c r="S298" s="157">
        <f>[2]Ukraine!$H$296</f>
        <v>275330</v>
      </c>
      <c r="T298" s="157">
        <f>[2]Ukraine!$I$296</f>
        <v>35340357.600000001</v>
      </c>
      <c r="U298" s="157">
        <f>[2]Ukraine!$J$296</f>
        <v>7435513.0999999996</v>
      </c>
      <c r="V298" s="11"/>
      <c r="W298" s="36" t="s">
        <v>1366</v>
      </c>
      <c r="X298" s="36" t="s">
        <v>606</v>
      </c>
      <c r="Y298" s="36" t="s">
        <v>607</v>
      </c>
      <c r="Z298" s="157">
        <f>[3]Ukraine!$F$296</f>
        <v>15177</v>
      </c>
      <c r="AA298" s="157">
        <f>[3]Ukraine!$G$296</f>
        <v>270870</v>
      </c>
      <c r="AB298" s="157">
        <f>[3]Ukraine!$H$296</f>
        <v>267028</v>
      </c>
      <c r="AC298" s="157">
        <f>[3]Ukraine!$I$296</f>
        <v>41289299.100000001</v>
      </c>
      <c r="AD298" s="157">
        <f>[3]Ukraine!$J$296</f>
        <v>7926606.2999999998</v>
      </c>
      <c r="AE298" s="11"/>
      <c r="AF298" s="37" t="s">
        <v>1366</v>
      </c>
      <c r="AG298" s="37" t="s">
        <v>606</v>
      </c>
      <c r="AH298" s="37" t="s">
        <v>607</v>
      </c>
      <c r="AI298" s="157">
        <f>[4]Ukraine!$F$296</f>
        <v>15646</v>
      </c>
      <c r="AJ298" s="157">
        <f>[4]Ukraine!$G$296</f>
        <v>249032</v>
      </c>
      <c r="AK298" s="157">
        <f>[4]Ukraine!$H$296</f>
        <v>244684</v>
      </c>
      <c r="AL298" s="157">
        <f>[4]Ukraine!$I$296</f>
        <v>49242350.100000001</v>
      </c>
      <c r="AM298" s="157">
        <f>[4]Ukraine!$J$296</f>
        <v>8737132.5</v>
      </c>
      <c r="AN298" s="11"/>
      <c r="AO298" s="11" t="s">
        <v>1366</v>
      </c>
      <c r="AP298" s="11" t="s">
        <v>606</v>
      </c>
      <c r="AQ298" s="11" t="s">
        <v>607</v>
      </c>
      <c r="AR298" s="157">
        <f>[5]Ukraine!$F$296</f>
        <v>13801</v>
      </c>
      <c r="AS298" s="157">
        <f>[5]Ukraine!$G$296</f>
        <v>241857</v>
      </c>
      <c r="AT298" s="157">
        <f>[5]Ukraine!$H$296</f>
        <v>238949</v>
      </c>
      <c r="AU298" s="157">
        <f>[5]Ukraine!$I$296</f>
        <v>53787040.100000001</v>
      </c>
      <c r="AV298" s="157">
        <f>[5]Ukraine!$J$296</f>
        <v>10461525.4</v>
      </c>
      <c r="AW298" s="11"/>
      <c r="AX298" s="33" t="s">
        <v>1366</v>
      </c>
      <c r="AY298" s="33" t="s">
        <v>606</v>
      </c>
      <c r="AZ298" s="33" t="s">
        <v>607</v>
      </c>
      <c r="BA298" s="157">
        <f>[6]Ukraine!$F$296</f>
        <v>15936</v>
      </c>
      <c r="BB298" s="157">
        <f>[6]Ukraine!$G$296</f>
        <v>233806</v>
      </c>
      <c r="BC298" s="157">
        <f>[6]Ukraine!$H$296</f>
        <v>230437</v>
      </c>
      <c r="BD298" s="157">
        <f>[6]Ukraine!$I$296</f>
        <v>66974760.799999997</v>
      </c>
      <c r="BE298" s="157">
        <f>[6]Ukraine!$J$296</f>
        <v>14430726.9</v>
      </c>
      <c r="BG298" s="2" t="s">
        <v>606</v>
      </c>
      <c r="BH298" s="2" t="s">
        <v>607</v>
      </c>
      <c r="BI298" s="1">
        <f t="shared" si="187"/>
        <v>14929</v>
      </c>
      <c r="BJ298" s="1">
        <f t="shared" si="188"/>
        <v>16139</v>
      </c>
      <c r="BK298" s="1">
        <f t="shared" si="189"/>
        <v>15177</v>
      </c>
      <c r="BL298" s="1">
        <f t="shared" si="190"/>
        <v>15646</v>
      </c>
      <c r="BM298" s="1">
        <f t="shared" si="191"/>
        <v>13801</v>
      </c>
      <c r="BN298" s="1">
        <f t="shared" si="192"/>
        <v>15936</v>
      </c>
      <c r="BP298" s="1">
        <f t="shared" si="201"/>
        <v>263631</v>
      </c>
      <c r="BQ298" s="1">
        <f t="shared" si="202"/>
        <v>275330</v>
      </c>
      <c r="BR298" s="1">
        <f t="shared" si="203"/>
        <v>267028</v>
      </c>
      <c r="BS298" s="1">
        <f t="shared" si="204"/>
        <v>244684</v>
      </c>
      <c r="BT298" s="1">
        <f t="shared" si="205"/>
        <v>238949</v>
      </c>
      <c r="BU298" s="1">
        <f t="shared" si="206"/>
        <v>230437</v>
      </c>
      <c r="BW298" s="40" t="str">
        <f t="shared" si="193"/>
        <v/>
      </c>
      <c r="BX298" s="40" t="str">
        <f t="shared" si="193"/>
        <v/>
      </c>
      <c r="BY298" s="40" t="str">
        <f t="shared" si="193"/>
        <v/>
      </c>
      <c r="BZ298" s="40" t="str">
        <f t="shared" si="193"/>
        <v/>
      </c>
      <c r="CA298" s="40" t="str">
        <f t="shared" si="180"/>
        <v/>
      </c>
      <c r="CB298" s="40" t="str">
        <f t="shared" si="180"/>
        <v/>
      </c>
      <c r="CD298" s="10">
        <f t="shared" si="194"/>
        <v>7053768.7999999998</v>
      </c>
      <c r="CE298" s="10">
        <f t="shared" si="195"/>
        <v>7435513.0999999996</v>
      </c>
      <c r="CF298" s="10">
        <f t="shared" si="196"/>
        <v>7926606.2999999998</v>
      </c>
      <c r="CG298" s="10">
        <f t="shared" si="197"/>
        <v>8737132.5</v>
      </c>
      <c r="CH298" s="10">
        <f t="shared" si="198"/>
        <v>10461525.4</v>
      </c>
      <c r="CI298" s="10">
        <f t="shared" si="199"/>
        <v>14430726.9</v>
      </c>
      <c r="CK298" s="40" t="str">
        <f t="shared" si="212"/>
        <v/>
      </c>
      <c r="CL298" s="40" t="str">
        <f t="shared" si="212"/>
        <v/>
      </c>
      <c r="CM298" s="40" t="str">
        <f t="shared" si="212"/>
        <v/>
      </c>
      <c r="CN298" s="40" t="str">
        <f t="shared" si="212"/>
        <v/>
      </c>
      <c r="CO298" s="40" t="str">
        <f t="shared" si="212"/>
        <v/>
      </c>
      <c r="CP298" s="40" t="str">
        <f t="shared" si="212"/>
        <v/>
      </c>
      <c r="CR298" s="9" t="str">
        <f t="shared" si="213"/>
        <v/>
      </c>
      <c r="CS298" s="9" t="str">
        <f t="shared" si="213"/>
        <v/>
      </c>
      <c r="CT298" s="9" t="str">
        <f t="shared" si="213"/>
        <v/>
      </c>
      <c r="CU298" s="9" t="str">
        <f t="shared" si="213"/>
        <v/>
      </c>
      <c r="CV298" s="9" t="str">
        <f t="shared" si="213"/>
        <v/>
      </c>
      <c r="CW298" s="9" t="str">
        <f t="shared" si="213"/>
        <v/>
      </c>
      <c r="CY298" s="9" t="str">
        <f t="shared" si="214"/>
        <v/>
      </c>
      <c r="CZ298" s="9" t="str">
        <f t="shared" si="214"/>
        <v/>
      </c>
      <c r="DA298" s="9" t="str">
        <f t="shared" si="214"/>
        <v/>
      </c>
      <c r="DB298" s="9" t="str">
        <f t="shared" si="214"/>
        <v/>
      </c>
      <c r="DC298" s="9" t="str">
        <f t="shared" si="214"/>
        <v/>
      </c>
      <c r="DD298" s="9" t="str">
        <f t="shared" si="214"/>
        <v/>
      </c>
      <c r="DF298" s="9" t="str">
        <f>IF($A298=2,IF(ISNUMBER(CR298/Ukraine!CR298),100*CR298/Ukraine!CR298,""),"")</f>
        <v/>
      </c>
      <c r="DG298" s="9" t="str">
        <f>IF($A298=2,IF(ISNUMBER(CS298/Ukraine!CS298),100*CS298/Ukraine!CS298,""),"")</f>
        <v/>
      </c>
      <c r="DH298" s="9" t="str">
        <f>IF($A298=2,IF(ISNUMBER(CT298/Ukraine!CT298),100*CT298/Ukraine!CT298,""),"")</f>
        <v/>
      </c>
      <c r="DI298" s="9" t="str">
        <f>IF($A298=2,IF(ISNUMBER(CU298/Ukraine!CU298),100*CU298/Ukraine!CU298,""),"")</f>
        <v/>
      </c>
      <c r="DJ298" s="9" t="str">
        <f>IF($A298=2,IF(ISNUMBER(CV298/Ukraine!CV298),100*CV298/Ukraine!CV298,""),"")</f>
        <v/>
      </c>
      <c r="DK298" s="9" t="str">
        <f>IF($A298=2,IF(ISNUMBER(CW298/Ukraine!CW298),100*CW298/Ukraine!CW298,""),"")</f>
        <v/>
      </c>
      <c r="DM298" s="40" t="str">
        <f t="shared" si="181"/>
        <v/>
      </c>
      <c r="DN298" s="40" t="str">
        <f t="shared" si="182"/>
        <v/>
      </c>
      <c r="DO298" s="40" t="str">
        <f t="shared" si="183"/>
        <v/>
      </c>
      <c r="DP298" s="40" t="str">
        <f t="shared" si="184"/>
        <v/>
      </c>
      <c r="DQ298" s="40" t="str">
        <f t="shared" si="185"/>
        <v/>
      </c>
      <c r="DR298" s="40" t="str">
        <f t="shared" si="186"/>
        <v/>
      </c>
      <c r="DT298" s="40" t="str">
        <f t="shared" si="207"/>
        <v/>
      </c>
      <c r="DU298" s="40" t="str">
        <f t="shared" si="208"/>
        <v/>
      </c>
      <c r="DV298" s="40" t="str">
        <f t="shared" si="209"/>
        <v/>
      </c>
      <c r="DW298" s="40" t="str">
        <f t="shared" si="210"/>
        <v/>
      </c>
      <c r="DX298" s="40" t="str">
        <f t="shared" si="211"/>
        <v/>
      </c>
      <c r="DY298" s="40" t="str">
        <f t="shared" si="200"/>
        <v/>
      </c>
    </row>
    <row r="299" spans="1:129" x14ac:dyDescent="0.2">
      <c r="A299" s="39" t="str">
        <f>'Industry selection'!C299</f>
        <v/>
      </c>
      <c r="B299" s="2">
        <v>77</v>
      </c>
      <c r="C299" s="2" t="s">
        <v>609</v>
      </c>
      <c r="E299" s="30" t="s">
        <v>608</v>
      </c>
      <c r="F299" s="31">
        <v>77</v>
      </c>
      <c r="G299" s="32" t="s">
        <v>609</v>
      </c>
      <c r="H299" s="157">
        <f>[1]Ukraine!$F$297</f>
        <v>2369</v>
      </c>
      <c r="I299" s="157">
        <f>[1]Ukraine!$G$297</f>
        <v>14867</v>
      </c>
      <c r="J299" s="157">
        <f>[1]Ukraine!$H$297</f>
        <v>14449</v>
      </c>
      <c r="K299" s="157">
        <f>[1]Ukraine!$I$297</f>
        <v>6822027.2000000002</v>
      </c>
      <c r="L299" s="157">
        <f>[1]Ukraine!$J$297</f>
        <v>579005.6</v>
      </c>
      <c r="M299" s="11"/>
      <c r="N299" s="33" t="s">
        <v>1022</v>
      </c>
      <c r="O299" s="36">
        <v>77</v>
      </c>
      <c r="P299" s="35" t="s">
        <v>609</v>
      </c>
      <c r="Q299" s="157">
        <f>[2]Ukraine!$F$297</f>
        <v>2452</v>
      </c>
      <c r="R299" s="157">
        <f>[2]Ukraine!$G$297</f>
        <v>13737</v>
      </c>
      <c r="S299" s="157">
        <f>[2]Ukraine!$H$297</f>
        <v>13137</v>
      </c>
      <c r="T299" s="157">
        <f>[2]Ukraine!$I$297</f>
        <v>5944729</v>
      </c>
      <c r="U299" s="157">
        <f>[2]Ukraine!$J$297</f>
        <v>605755.30000000005</v>
      </c>
      <c r="V299" s="11"/>
      <c r="W299" s="36" t="s">
        <v>1367</v>
      </c>
      <c r="X299" s="36">
        <v>77</v>
      </c>
      <c r="Y299" s="36" t="s">
        <v>609</v>
      </c>
      <c r="Z299" s="157">
        <f>[3]Ukraine!$F$297</f>
        <v>2388</v>
      </c>
      <c r="AA299" s="157">
        <f>[3]Ukraine!$G$297</f>
        <v>13579</v>
      </c>
      <c r="AB299" s="157">
        <f>[3]Ukraine!$H$297</f>
        <v>12915</v>
      </c>
      <c r="AC299" s="157">
        <f>[3]Ukraine!$I$297</f>
        <v>6552629.0999999996</v>
      </c>
      <c r="AD299" s="157">
        <f>[3]Ukraine!$J$297</f>
        <v>635696.19999999995</v>
      </c>
      <c r="AE299" s="11"/>
      <c r="AF299" s="37" t="s">
        <v>1367</v>
      </c>
      <c r="AG299" s="37">
        <v>77</v>
      </c>
      <c r="AH299" s="37" t="s">
        <v>609</v>
      </c>
      <c r="AI299" s="157">
        <f>[4]Ukraine!$F$297</f>
        <v>2520</v>
      </c>
      <c r="AJ299" s="157">
        <f>[4]Ukraine!$G$297</f>
        <v>12051</v>
      </c>
      <c r="AK299" s="157">
        <f>[4]Ukraine!$H$297</f>
        <v>11403</v>
      </c>
      <c r="AL299" s="157">
        <f>[4]Ukraine!$I$297</f>
        <v>9455392.4000000004</v>
      </c>
      <c r="AM299" s="157">
        <f>[4]Ukraine!$J$297</f>
        <v>753582.4</v>
      </c>
      <c r="AN299" s="11"/>
      <c r="AO299" s="11" t="s">
        <v>1367</v>
      </c>
      <c r="AP299" s="11">
        <v>77</v>
      </c>
      <c r="AQ299" s="11" t="s">
        <v>609</v>
      </c>
      <c r="AR299" s="157">
        <f>[5]Ukraine!$F$297</f>
        <v>2352</v>
      </c>
      <c r="AS299" s="157">
        <f>[5]Ukraine!$G$297</f>
        <v>12476</v>
      </c>
      <c r="AT299" s="157">
        <f>[5]Ukraine!$H$297</f>
        <v>11963</v>
      </c>
      <c r="AU299" s="157">
        <f>[5]Ukraine!$I$297</f>
        <v>12804991.699999999</v>
      </c>
      <c r="AV299" s="157">
        <f>[5]Ukraine!$J$297</f>
        <v>954339.2</v>
      </c>
      <c r="AW299" s="11"/>
      <c r="AX299" s="33" t="s">
        <v>1367</v>
      </c>
      <c r="AY299" s="33">
        <v>77</v>
      </c>
      <c r="AZ299" s="33" t="s">
        <v>609</v>
      </c>
      <c r="BA299" s="157">
        <f>[6]Ukraine!$F$297</f>
        <v>2727</v>
      </c>
      <c r="BB299" s="157">
        <f>[6]Ukraine!$G$297</f>
        <v>13330</v>
      </c>
      <c r="BC299" s="157">
        <f>[6]Ukraine!$H$297</f>
        <v>12622</v>
      </c>
      <c r="BD299" s="157">
        <f>[6]Ukraine!$I$297</f>
        <v>16266397.1</v>
      </c>
      <c r="BE299" s="157">
        <f>[6]Ukraine!$J$297</f>
        <v>1197488.1000000001</v>
      </c>
      <c r="BG299" s="2">
        <v>77</v>
      </c>
      <c r="BH299" s="2" t="s">
        <v>609</v>
      </c>
      <c r="BI299" s="1">
        <f t="shared" si="187"/>
        <v>2369</v>
      </c>
      <c r="BJ299" s="1">
        <f t="shared" si="188"/>
        <v>2452</v>
      </c>
      <c r="BK299" s="1">
        <f t="shared" si="189"/>
        <v>2388</v>
      </c>
      <c r="BL299" s="1">
        <f t="shared" si="190"/>
        <v>2520</v>
      </c>
      <c r="BM299" s="1">
        <f t="shared" si="191"/>
        <v>2352</v>
      </c>
      <c r="BN299" s="1">
        <f t="shared" si="192"/>
        <v>2727</v>
      </c>
      <c r="BP299" s="1">
        <f t="shared" si="201"/>
        <v>14449</v>
      </c>
      <c r="BQ299" s="1">
        <f t="shared" si="202"/>
        <v>13137</v>
      </c>
      <c r="BR299" s="1">
        <f t="shared" si="203"/>
        <v>12915</v>
      </c>
      <c r="BS299" s="1">
        <f t="shared" si="204"/>
        <v>11403</v>
      </c>
      <c r="BT299" s="1">
        <f t="shared" si="205"/>
        <v>11963</v>
      </c>
      <c r="BU299" s="1">
        <f t="shared" si="206"/>
        <v>12622</v>
      </c>
      <c r="BW299" s="40" t="str">
        <f t="shared" si="193"/>
        <v/>
      </c>
      <c r="BX299" s="40" t="str">
        <f t="shared" si="193"/>
        <v/>
      </c>
      <c r="BY299" s="40" t="str">
        <f t="shared" si="193"/>
        <v/>
      </c>
      <c r="BZ299" s="40" t="str">
        <f t="shared" si="193"/>
        <v/>
      </c>
      <c r="CA299" s="40" t="str">
        <f t="shared" si="180"/>
        <v/>
      </c>
      <c r="CB299" s="40" t="str">
        <f t="shared" si="180"/>
        <v/>
      </c>
      <c r="CD299" s="10">
        <f t="shared" si="194"/>
        <v>579005.6</v>
      </c>
      <c r="CE299" s="10">
        <f t="shared" si="195"/>
        <v>605755.30000000005</v>
      </c>
      <c r="CF299" s="10">
        <f t="shared" si="196"/>
        <v>635696.19999999995</v>
      </c>
      <c r="CG299" s="10">
        <f t="shared" si="197"/>
        <v>753582.4</v>
      </c>
      <c r="CH299" s="10">
        <f t="shared" si="198"/>
        <v>954339.2</v>
      </c>
      <c r="CI299" s="10">
        <f t="shared" si="199"/>
        <v>1197488.1000000001</v>
      </c>
      <c r="CK299" s="40" t="str">
        <f t="shared" si="212"/>
        <v/>
      </c>
      <c r="CL299" s="40" t="str">
        <f t="shared" si="212"/>
        <v/>
      </c>
      <c r="CM299" s="40" t="str">
        <f t="shared" si="212"/>
        <v/>
      </c>
      <c r="CN299" s="40" t="str">
        <f t="shared" si="212"/>
        <v/>
      </c>
      <c r="CO299" s="40" t="str">
        <f t="shared" si="212"/>
        <v/>
      </c>
      <c r="CP299" s="40" t="str">
        <f t="shared" si="212"/>
        <v/>
      </c>
      <c r="CR299" s="9" t="str">
        <f t="shared" si="213"/>
        <v/>
      </c>
      <c r="CS299" s="9" t="str">
        <f t="shared" si="213"/>
        <v/>
      </c>
      <c r="CT299" s="9" t="str">
        <f t="shared" si="213"/>
        <v/>
      </c>
      <c r="CU299" s="9" t="str">
        <f t="shared" si="213"/>
        <v/>
      </c>
      <c r="CV299" s="9" t="str">
        <f t="shared" si="213"/>
        <v/>
      </c>
      <c r="CW299" s="9" t="str">
        <f t="shared" si="213"/>
        <v/>
      </c>
      <c r="CY299" s="9" t="str">
        <f t="shared" si="214"/>
        <v/>
      </c>
      <c r="CZ299" s="9" t="str">
        <f t="shared" si="214"/>
        <v/>
      </c>
      <c r="DA299" s="9" t="str">
        <f t="shared" si="214"/>
        <v/>
      </c>
      <c r="DB299" s="9" t="str">
        <f t="shared" si="214"/>
        <v/>
      </c>
      <c r="DC299" s="9" t="str">
        <f t="shared" si="214"/>
        <v/>
      </c>
      <c r="DD299" s="9" t="str">
        <f t="shared" si="214"/>
        <v/>
      </c>
      <c r="DF299" s="9" t="str">
        <f>IF($A299=2,IF(ISNUMBER(CR299/Ukraine!CR299),100*CR299/Ukraine!CR299,""),"")</f>
        <v/>
      </c>
      <c r="DG299" s="9" t="str">
        <f>IF($A299=2,IF(ISNUMBER(CS299/Ukraine!CS299),100*CS299/Ukraine!CS299,""),"")</f>
        <v/>
      </c>
      <c r="DH299" s="9" t="str">
        <f>IF($A299=2,IF(ISNUMBER(CT299/Ukraine!CT299),100*CT299/Ukraine!CT299,""),"")</f>
        <v/>
      </c>
      <c r="DI299" s="9" t="str">
        <f>IF($A299=2,IF(ISNUMBER(CU299/Ukraine!CU299),100*CU299/Ukraine!CU299,""),"")</f>
        <v/>
      </c>
      <c r="DJ299" s="9" t="str">
        <f>IF($A299=2,IF(ISNUMBER(CV299/Ukraine!CV299),100*CV299/Ukraine!CV299,""),"")</f>
        <v/>
      </c>
      <c r="DK299" s="9" t="str">
        <f>IF($A299=2,IF(ISNUMBER(CW299/Ukraine!CW299),100*CW299/Ukraine!CW299,""),"")</f>
        <v/>
      </c>
      <c r="DM299" s="40" t="str">
        <f t="shared" si="181"/>
        <v/>
      </c>
      <c r="DN299" s="40" t="str">
        <f t="shared" si="182"/>
        <v/>
      </c>
      <c r="DO299" s="40" t="str">
        <f t="shared" si="183"/>
        <v/>
      </c>
      <c r="DP299" s="40" t="str">
        <f t="shared" si="184"/>
        <v/>
      </c>
      <c r="DQ299" s="40" t="str">
        <f t="shared" si="185"/>
        <v/>
      </c>
      <c r="DR299" s="40" t="str">
        <f t="shared" si="186"/>
        <v/>
      </c>
      <c r="DT299" s="40" t="str">
        <f t="shared" si="207"/>
        <v/>
      </c>
      <c r="DU299" s="40" t="str">
        <f t="shared" si="208"/>
        <v/>
      </c>
      <c r="DV299" s="40" t="str">
        <f t="shared" si="209"/>
        <v/>
      </c>
      <c r="DW299" s="40" t="str">
        <f t="shared" si="210"/>
        <v/>
      </c>
      <c r="DX299" s="40" t="str">
        <f t="shared" si="211"/>
        <v/>
      </c>
      <c r="DY299" s="40" t="str">
        <f t="shared" si="200"/>
        <v/>
      </c>
    </row>
    <row r="300" spans="1:129" x14ac:dyDescent="0.2">
      <c r="A300" s="39">
        <f>'Industry selection'!C300</f>
        <v>2</v>
      </c>
      <c r="B300" s="2">
        <v>77.099999999999994</v>
      </c>
      <c r="C300" s="2" t="s">
        <v>611</v>
      </c>
      <c r="E300" s="30" t="s">
        <v>610</v>
      </c>
      <c r="F300" s="31">
        <v>77.099999999999994</v>
      </c>
      <c r="G300" s="32" t="s">
        <v>611</v>
      </c>
      <c r="H300" s="157">
        <f>[1]Ukraine!$F$298</f>
        <v>705</v>
      </c>
      <c r="I300" s="157">
        <f>[1]Ukraine!$G$298</f>
        <v>3439</v>
      </c>
      <c r="J300" s="157">
        <f>[1]Ukraine!$H$298</f>
        <v>3305</v>
      </c>
      <c r="K300" s="157">
        <f>[1]Ukraine!$I$298</f>
        <v>1523338.9</v>
      </c>
      <c r="L300" s="157">
        <f>[1]Ukraine!$J$298</f>
        <v>113092</v>
      </c>
      <c r="M300" s="11"/>
      <c r="N300" s="33" t="s">
        <v>1023</v>
      </c>
      <c r="O300" s="36">
        <v>77.099999999999994</v>
      </c>
      <c r="P300" s="35" t="s">
        <v>611</v>
      </c>
      <c r="Q300" s="157">
        <f>[2]Ukraine!$F$298</f>
        <v>670</v>
      </c>
      <c r="R300" s="157">
        <f>[2]Ukraine!$G$298</f>
        <v>3332</v>
      </c>
      <c r="S300" s="157">
        <f>[2]Ukraine!$H$298</f>
        <v>3165</v>
      </c>
      <c r="T300" s="157">
        <f>[2]Ukraine!$I$298</f>
        <v>1354955.3</v>
      </c>
      <c r="U300" s="157">
        <f>[2]Ukraine!$J$298</f>
        <v>123297</v>
      </c>
      <c r="V300" s="11"/>
      <c r="W300" s="36" t="s">
        <v>1368</v>
      </c>
      <c r="X300" s="36">
        <v>77.099999999999994</v>
      </c>
      <c r="Y300" s="36" t="s">
        <v>611</v>
      </c>
      <c r="Z300" s="157">
        <f>[3]Ukraine!$F$298</f>
        <v>642</v>
      </c>
      <c r="AA300" s="157">
        <f>[3]Ukraine!$G$298</f>
        <v>3219</v>
      </c>
      <c r="AB300" s="157">
        <f>[3]Ukraine!$H$298</f>
        <v>2987</v>
      </c>
      <c r="AC300" s="157">
        <f>[3]Ukraine!$I$298</f>
        <v>1659802.2</v>
      </c>
      <c r="AD300" s="157">
        <f>[3]Ukraine!$J$298</f>
        <v>137254.1</v>
      </c>
      <c r="AE300" s="11"/>
      <c r="AF300" s="37" t="s">
        <v>1368</v>
      </c>
      <c r="AG300" s="37">
        <v>77.099999999999994</v>
      </c>
      <c r="AH300" s="37" t="s">
        <v>611</v>
      </c>
      <c r="AI300" s="157">
        <f>[4]Ukraine!$F$298</f>
        <v>670</v>
      </c>
      <c r="AJ300" s="157">
        <f>[4]Ukraine!$G$298</f>
        <v>2834</v>
      </c>
      <c r="AK300" s="157">
        <f>[4]Ukraine!$H$298</f>
        <v>2639</v>
      </c>
      <c r="AL300" s="157">
        <f>[4]Ukraine!$I$298</f>
        <v>2292288.9</v>
      </c>
      <c r="AM300" s="157">
        <f>[4]Ukraine!$J$298</f>
        <v>151527.20000000001</v>
      </c>
      <c r="AN300" s="11"/>
      <c r="AO300" s="11" t="s">
        <v>1368</v>
      </c>
      <c r="AP300" s="11">
        <v>77.099999999999994</v>
      </c>
      <c r="AQ300" s="11" t="s">
        <v>611</v>
      </c>
      <c r="AR300" s="157">
        <f>[5]Ukraine!$F$298</f>
        <v>611</v>
      </c>
      <c r="AS300" s="157">
        <f>[5]Ukraine!$G$298</f>
        <v>2832</v>
      </c>
      <c r="AT300" s="157">
        <f>[5]Ukraine!$H$298</f>
        <v>2714</v>
      </c>
      <c r="AU300" s="157">
        <f>[5]Ukraine!$I$298</f>
        <v>2964305.5</v>
      </c>
      <c r="AV300" s="157">
        <f>[5]Ukraine!$J$298</f>
        <v>183845</v>
      </c>
      <c r="AW300" s="11"/>
      <c r="AX300" s="33" t="s">
        <v>1368</v>
      </c>
      <c r="AY300" s="33">
        <v>77.099999999999994</v>
      </c>
      <c r="AZ300" s="33" t="s">
        <v>611</v>
      </c>
      <c r="BA300" s="157">
        <f>[6]Ukraine!$F$298</f>
        <v>716</v>
      </c>
      <c r="BB300" s="157">
        <f>[6]Ukraine!$G$298</f>
        <v>3232</v>
      </c>
      <c r="BC300" s="157">
        <f>[6]Ukraine!$H$298</f>
        <v>3012</v>
      </c>
      <c r="BD300" s="157">
        <f>[6]Ukraine!$I$298</f>
        <v>3179823.7</v>
      </c>
      <c r="BE300" s="157">
        <f>[6]Ukraine!$J$298</f>
        <v>259181.1</v>
      </c>
      <c r="BG300" s="2">
        <v>77.099999999999994</v>
      </c>
      <c r="BH300" s="2" t="s">
        <v>611</v>
      </c>
      <c r="BI300" s="1">
        <f t="shared" si="187"/>
        <v>705</v>
      </c>
      <c r="BJ300" s="1">
        <f t="shared" si="188"/>
        <v>670</v>
      </c>
      <c r="BK300" s="1">
        <f t="shared" si="189"/>
        <v>642</v>
      </c>
      <c r="BL300" s="1">
        <f t="shared" si="190"/>
        <v>670</v>
      </c>
      <c r="BM300" s="1">
        <f t="shared" si="191"/>
        <v>611</v>
      </c>
      <c r="BN300" s="1">
        <f t="shared" si="192"/>
        <v>716</v>
      </c>
      <c r="BP300" s="1">
        <f t="shared" si="201"/>
        <v>3305</v>
      </c>
      <c r="BQ300" s="1">
        <f t="shared" si="202"/>
        <v>3165</v>
      </c>
      <c r="BR300" s="1">
        <f t="shared" si="203"/>
        <v>2987</v>
      </c>
      <c r="BS300" s="1">
        <f t="shared" si="204"/>
        <v>2639</v>
      </c>
      <c r="BT300" s="1">
        <f t="shared" si="205"/>
        <v>2714</v>
      </c>
      <c r="BU300" s="1">
        <f t="shared" si="206"/>
        <v>3012</v>
      </c>
      <c r="BW300" s="40">
        <f t="shared" si="193"/>
        <v>4.5331755065875065E-4</v>
      </c>
      <c r="BX300" s="40">
        <f t="shared" si="193"/>
        <v>4.5112736943426064E-4</v>
      </c>
      <c r="BY300" s="40">
        <f t="shared" si="193"/>
        <v>4.8231975943111135E-4</v>
      </c>
      <c r="BZ300" s="40">
        <f t="shared" si="193"/>
        <v>4.5672294794846767E-4</v>
      </c>
      <c r="CA300" s="40">
        <f t="shared" si="180"/>
        <v>4.7498447199805524E-4</v>
      </c>
      <c r="CB300" s="40">
        <f t="shared" si="180"/>
        <v>5.2707239458333374E-4</v>
      </c>
      <c r="CD300" s="10">
        <f t="shared" si="194"/>
        <v>113092</v>
      </c>
      <c r="CE300" s="10">
        <f t="shared" si="195"/>
        <v>123297</v>
      </c>
      <c r="CF300" s="10">
        <f t="shared" si="196"/>
        <v>137254.1</v>
      </c>
      <c r="CG300" s="10">
        <f t="shared" si="197"/>
        <v>151527.20000000001</v>
      </c>
      <c r="CH300" s="10">
        <f t="shared" si="198"/>
        <v>183845</v>
      </c>
      <c r="CI300" s="10">
        <f t="shared" si="199"/>
        <v>259181.1</v>
      </c>
      <c r="CK300" s="40">
        <f t="shared" si="212"/>
        <v>4.2467628803794882E-4</v>
      </c>
      <c r="CL300" s="40">
        <f t="shared" si="212"/>
        <v>4.5685105836702403E-4</v>
      </c>
      <c r="CM300" s="40">
        <f t="shared" si="212"/>
        <v>5.2483106074277335E-4</v>
      </c>
      <c r="CN300" s="40">
        <f t="shared" si="212"/>
        <v>5.1225086572646774E-4</v>
      </c>
      <c r="CO300" s="40">
        <f t="shared" si="212"/>
        <v>5.0950398644695951E-4</v>
      </c>
      <c r="CP300" s="40">
        <f t="shared" si="212"/>
        <v>5.4822425591025039E-4</v>
      </c>
      <c r="CR300" s="9">
        <f t="shared" si="213"/>
        <v>34.21845688350983</v>
      </c>
      <c r="CS300" s="9">
        <f t="shared" si="213"/>
        <v>38.956398104265404</v>
      </c>
      <c r="CT300" s="9">
        <f t="shared" si="213"/>
        <v>45.950485436893203</v>
      </c>
      <c r="CU300" s="9">
        <f t="shared" si="213"/>
        <v>57.418416066691933</v>
      </c>
      <c r="CV300" s="9">
        <f t="shared" si="213"/>
        <v>67.739498894620482</v>
      </c>
      <c r="CW300" s="9">
        <f t="shared" si="213"/>
        <v>86.049501992031878</v>
      </c>
      <c r="CY300" s="9">
        <f t="shared" si="214"/>
        <v>93.681854457392831</v>
      </c>
      <c r="CZ300" s="9">
        <f t="shared" si="214"/>
        <v>101.26875231266533</v>
      </c>
      <c r="DA300" s="9">
        <f t="shared" si="214"/>
        <v>108.81392488705073</v>
      </c>
      <c r="DB300" s="9">
        <f t="shared" si="214"/>
        <v>112.15789966924659</v>
      </c>
      <c r="DC300" s="9">
        <f t="shared" si="214"/>
        <v>107.26750377832258</v>
      </c>
      <c r="DD300" s="9">
        <f t="shared" si="214"/>
        <v>104.01308464345546</v>
      </c>
      <c r="DF300" s="9">
        <f>IF($A300=2,IF(ISNUMBER(CR300/Ukraine!CR300),100*CR300/Ukraine!CR300,""),"")</f>
        <v>100</v>
      </c>
      <c r="DG300" s="9">
        <f>IF($A300=2,IF(ISNUMBER(CS300/Ukraine!CS300),100*CS300/Ukraine!CS300,""),"")</f>
        <v>100</v>
      </c>
      <c r="DH300" s="9">
        <f>IF($A300=2,IF(ISNUMBER(CT300/Ukraine!CT300),100*CT300/Ukraine!CT300,""),"")</f>
        <v>100</v>
      </c>
      <c r="DI300" s="9">
        <f>IF($A300=2,IF(ISNUMBER(CU300/Ukraine!CU300),100*CU300/Ukraine!CU300,""),"")</f>
        <v>100</v>
      </c>
      <c r="DJ300" s="9">
        <f>IF($A300=2,IF(ISNUMBER(CV300/Ukraine!CV300),100*CV300/Ukraine!CV300,""),"")</f>
        <v>100</v>
      </c>
      <c r="DK300" s="9">
        <f>IF($A300=2,IF(ISNUMBER(CW300/Ukraine!CW300),100*CW300/Ukraine!CW300,""),"")</f>
        <v>100</v>
      </c>
      <c r="DM300" s="40">
        <f t="shared" si="181"/>
        <v>-4.2360060514372133E-2</v>
      </c>
      <c r="DN300" s="40">
        <f t="shared" si="182"/>
        <v>-5.6240126382306466E-2</v>
      </c>
      <c r="DO300" s="40">
        <f t="shared" si="183"/>
        <v>-0.11650485436893199</v>
      </c>
      <c r="DP300" s="40">
        <f t="shared" si="184"/>
        <v>2.8419856006062894E-2</v>
      </c>
      <c r="DQ300" s="40">
        <f t="shared" si="185"/>
        <v>0.10980103168754596</v>
      </c>
      <c r="DR300" s="40">
        <f t="shared" si="186"/>
        <v>-8.8653555219364577E-2</v>
      </c>
      <c r="DT300" s="40">
        <f t="shared" si="207"/>
        <v>0.13846156876345961</v>
      </c>
      <c r="DU300" s="40">
        <f t="shared" si="208"/>
        <v>0.1795362937278846</v>
      </c>
      <c r="DV300" s="40">
        <f t="shared" si="209"/>
        <v>0.24957147940359392</v>
      </c>
      <c r="DW300" s="40">
        <f t="shared" si="210"/>
        <v>0.17975213415745461</v>
      </c>
      <c r="DX300" s="40">
        <f t="shared" si="211"/>
        <v>0.2703002442621476</v>
      </c>
      <c r="DY300" s="40">
        <f t="shared" si="200"/>
        <v>1.5147101835997718</v>
      </c>
    </row>
    <row r="301" spans="1:129" x14ac:dyDescent="0.2">
      <c r="A301" s="39">
        <f>'Industry selection'!C301</f>
        <v>1</v>
      </c>
      <c r="B301" s="2">
        <v>77.2</v>
      </c>
      <c r="C301" s="2" t="s">
        <v>613</v>
      </c>
      <c r="E301" s="30" t="s">
        <v>612</v>
      </c>
      <c r="F301" s="31">
        <v>77.2</v>
      </c>
      <c r="G301" s="32" t="s">
        <v>613</v>
      </c>
      <c r="H301" s="157">
        <f>[1]Ukraine!$F$299</f>
        <v>66</v>
      </c>
      <c r="I301" s="157">
        <f>[1]Ukraine!$G$299</f>
        <v>294</v>
      </c>
      <c r="J301" s="157">
        <f>[1]Ukraine!$H$299</f>
        <v>279</v>
      </c>
      <c r="K301" s="157">
        <f>[1]Ukraine!$I$299</f>
        <v>47469.9</v>
      </c>
      <c r="L301" s="157">
        <f>[1]Ukraine!$J$299</f>
        <v>6943.9</v>
      </c>
      <c r="M301" s="11"/>
      <c r="N301" s="33" t="s">
        <v>1024</v>
      </c>
      <c r="O301" s="36">
        <v>77.2</v>
      </c>
      <c r="P301" s="35" t="s">
        <v>613</v>
      </c>
      <c r="Q301" s="157">
        <f>[2]Ukraine!$F$299</f>
        <v>75</v>
      </c>
      <c r="R301" s="157">
        <f>[2]Ukraine!$G$299</f>
        <v>327</v>
      </c>
      <c r="S301" s="157">
        <f>[2]Ukraine!$H$299</f>
        <v>303</v>
      </c>
      <c r="T301" s="157">
        <f>[2]Ukraine!$I$299</f>
        <v>60876.800000000003</v>
      </c>
      <c r="U301" s="157">
        <f>[2]Ukraine!$J$299</f>
        <v>9489.2999999999993</v>
      </c>
      <c r="V301" s="11"/>
      <c r="W301" s="36" t="s">
        <v>1369</v>
      </c>
      <c r="X301" s="36">
        <v>77.2</v>
      </c>
      <c r="Y301" s="36" t="s">
        <v>613</v>
      </c>
      <c r="Z301" s="157">
        <f>[3]Ukraine!$F$299</f>
        <v>75</v>
      </c>
      <c r="AA301" s="157">
        <f>[3]Ukraine!$G$299</f>
        <v>262</v>
      </c>
      <c r="AB301" s="157">
        <f>[3]Ukraine!$H$299</f>
        <v>239</v>
      </c>
      <c r="AC301" s="157">
        <f>[3]Ukraine!$I$299</f>
        <v>63664.6</v>
      </c>
      <c r="AD301" s="157">
        <f>[3]Ukraine!$J$299</f>
        <v>11004.2</v>
      </c>
      <c r="AE301" s="11"/>
      <c r="AF301" s="37" t="s">
        <v>1369</v>
      </c>
      <c r="AG301" s="37">
        <v>77.2</v>
      </c>
      <c r="AH301" s="37" t="s">
        <v>613</v>
      </c>
      <c r="AI301" s="157">
        <f>[4]Ukraine!$F$299</f>
        <v>73</v>
      </c>
      <c r="AJ301" s="157">
        <f>[4]Ukraine!$G$299</f>
        <v>272</v>
      </c>
      <c r="AK301" s="157">
        <f>[4]Ukraine!$H$299</f>
        <v>247</v>
      </c>
      <c r="AL301" s="157">
        <f>[4]Ukraine!$I$299</f>
        <v>83530.100000000006</v>
      </c>
      <c r="AM301" s="157">
        <f>[4]Ukraine!$J$299</f>
        <v>12995.7</v>
      </c>
      <c r="AN301" s="11"/>
      <c r="AO301" s="11" t="s">
        <v>1369</v>
      </c>
      <c r="AP301" s="11">
        <v>77.2</v>
      </c>
      <c r="AQ301" s="11" t="s">
        <v>613</v>
      </c>
      <c r="AR301" s="157">
        <f>[5]Ukraine!$F$299</f>
        <v>56</v>
      </c>
      <c r="AS301" s="157">
        <f>[5]Ukraine!$G$299</f>
        <v>168</v>
      </c>
      <c r="AT301" s="157">
        <f>[5]Ukraine!$H$299</f>
        <v>157</v>
      </c>
      <c r="AU301" s="157">
        <f>[5]Ukraine!$I$299</f>
        <v>40122.1</v>
      </c>
      <c r="AV301" s="157">
        <f>[5]Ukraine!$J$299</f>
        <v>4826.6000000000004</v>
      </c>
      <c r="AW301" s="11"/>
      <c r="AX301" s="33" t="s">
        <v>1369</v>
      </c>
      <c r="AY301" s="33">
        <v>77.2</v>
      </c>
      <c r="AZ301" s="33" t="s">
        <v>613</v>
      </c>
      <c r="BA301" s="157">
        <f>[6]Ukraine!$F$299</f>
        <v>65</v>
      </c>
      <c r="BB301" s="157">
        <f>[6]Ukraine!$G$299</f>
        <v>191</v>
      </c>
      <c r="BC301" s="157">
        <f>[6]Ukraine!$H$299</f>
        <v>175</v>
      </c>
      <c r="BD301" s="157">
        <f>[6]Ukraine!$I$299</f>
        <v>40804.400000000001</v>
      </c>
      <c r="BE301" s="157">
        <f>[6]Ukraine!$J$299</f>
        <v>10683.5</v>
      </c>
      <c r="BG301" s="2">
        <v>77.2</v>
      </c>
      <c r="BH301" s="2" t="s">
        <v>613</v>
      </c>
      <c r="BI301" s="1">
        <f t="shared" si="187"/>
        <v>66</v>
      </c>
      <c r="BJ301" s="1">
        <f t="shared" si="188"/>
        <v>75</v>
      </c>
      <c r="BK301" s="1">
        <f t="shared" si="189"/>
        <v>75</v>
      </c>
      <c r="BL301" s="1">
        <f t="shared" si="190"/>
        <v>73</v>
      </c>
      <c r="BM301" s="1">
        <f t="shared" si="191"/>
        <v>56</v>
      </c>
      <c r="BN301" s="1">
        <f t="shared" si="192"/>
        <v>65</v>
      </c>
      <c r="BP301" s="1">
        <f t="shared" si="201"/>
        <v>279</v>
      </c>
      <c r="BQ301" s="1">
        <f t="shared" si="202"/>
        <v>303</v>
      </c>
      <c r="BR301" s="1">
        <f t="shared" si="203"/>
        <v>239</v>
      </c>
      <c r="BS301" s="1">
        <f t="shared" si="204"/>
        <v>247</v>
      </c>
      <c r="BT301" s="1">
        <f t="shared" si="205"/>
        <v>157</v>
      </c>
      <c r="BU301" s="1">
        <f t="shared" si="206"/>
        <v>175</v>
      </c>
      <c r="BW301" s="40" t="str">
        <f t="shared" si="193"/>
        <v/>
      </c>
      <c r="BX301" s="40" t="str">
        <f t="shared" si="193"/>
        <v/>
      </c>
      <c r="BY301" s="40" t="str">
        <f t="shared" si="193"/>
        <v/>
      </c>
      <c r="BZ301" s="40" t="str">
        <f t="shared" si="193"/>
        <v/>
      </c>
      <c r="CA301" s="40" t="str">
        <f t="shared" si="180"/>
        <v/>
      </c>
      <c r="CB301" s="40" t="str">
        <f t="shared" si="180"/>
        <v/>
      </c>
      <c r="CD301" s="10">
        <f t="shared" si="194"/>
        <v>6943.9</v>
      </c>
      <c r="CE301" s="10">
        <f t="shared" si="195"/>
        <v>9489.2999999999993</v>
      </c>
      <c r="CF301" s="10">
        <f t="shared" si="196"/>
        <v>11004.2</v>
      </c>
      <c r="CG301" s="10">
        <f t="shared" si="197"/>
        <v>12995.7</v>
      </c>
      <c r="CH301" s="10">
        <f t="shared" si="198"/>
        <v>4826.6000000000004</v>
      </c>
      <c r="CI301" s="10">
        <f t="shared" si="199"/>
        <v>10683.5</v>
      </c>
      <c r="CK301" s="40" t="str">
        <f t="shared" si="212"/>
        <v/>
      </c>
      <c r="CL301" s="40" t="str">
        <f t="shared" si="212"/>
        <v/>
      </c>
      <c r="CM301" s="40" t="str">
        <f t="shared" si="212"/>
        <v/>
      </c>
      <c r="CN301" s="40" t="str">
        <f t="shared" si="212"/>
        <v/>
      </c>
      <c r="CO301" s="40" t="str">
        <f t="shared" si="212"/>
        <v/>
      </c>
      <c r="CP301" s="40" t="str">
        <f t="shared" si="212"/>
        <v/>
      </c>
      <c r="CR301" s="9" t="str">
        <f t="shared" si="213"/>
        <v/>
      </c>
      <c r="CS301" s="9" t="str">
        <f t="shared" si="213"/>
        <v/>
      </c>
      <c r="CT301" s="9" t="str">
        <f t="shared" si="213"/>
        <v/>
      </c>
      <c r="CU301" s="9" t="str">
        <f t="shared" si="213"/>
        <v/>
      </c>
      <c r="CV301" s="9" t="str">
        <f t="shared" si="213"/>
        <v/>
      </c>
      <c r="CW301" s="9" t="str">
        <f t="shared" si="213"/>
        <v/>
      </c>
      <c r="CY301" s="9" t="str">
        <f t="shared" si="214"/>
        <v/>
      </c>
      <c r="CZ301" s="9" t="str">
        <f t="shared" si="214"/>
        <v/>
      </c>
      <c r="DA301" s="9" t="str">
        <f t="shared" si="214"/>
        <v/>
      </c>
      <c r="DB301" s="9" t="str">
        <f t="shared" si="214"/>
        <v/>
      </c>
      <c r="DC301" s="9" t="str">
        <f t="shared" si="214"/>
        <v/>
      </c>
      <c r="DD301" s="9" t="str">
        <f t="shared" si="214"/>
        <v/>
      </c>
      <c r="DF301" s="9" t="str">
        <f>IF($A301=2,IF(ISNUMBER(CR301/Ukraine!CR301),100*CR301/Ukraine!CR301,""),"")</f>
        <v/>
      </c>
      <c r="DG301" s="9" t="str">
        <f>IF($A301=2,IF(ISNUMBER(CS301/Ukraine!CS301),100*CS301/Ukraine!CS301,""),"")</f>
        <v/>
      </c>
      <c r="DH301" s="9" t="str">
        <f>IF($A301=2,IF(ISNUMBER(CT301/Ukraine!CT301),100*CT301/Ukraine!CT301,""),"")</f>
        <v/>
      </c>
      <c r="DI301" s="9" t="str">
        <f>IF($A301=2,IF(ISNUMBER(CU301/Ukraine!CU301),100*CU301/Ukraine!CU301,""),"")</f>
        <v/>
      </c>
      <c r="DJ301" s="9" t="str">
        <f>IF($A301=2,IF(ISNUMBER(CV301/Ukraine!CV301),100*CV301/Ukraine!CV301,""),"")</f>
        <v/>
      </c>
      <c r="DK301" s="9" t="str">
        <f>IF($A301=2,IF(ISNUMBER(CW301/Ukraine!CW301),100*CW301/Ukraine!CW301,""),"")</f>
        <v/>
      </c>
      <c r="DM301" s="40" t="str">
        <f t="shared" si="181"/>
        <v/>
      </c>
      <c r="DN301" s="40" t="str">
        <f t="shared" si="182"/>
        <v/>
      </c>
      <c r="DO301" s="40" t="str">
        <f t="shared" si="183"/>
        <v/>
      </c>
      <c r="DP301" s="40" t="str">
        <f t="shared" si="184"/>
        <v/>
      </c>
      <c r="DQ301" s="40" t="str">
        <f t="shared" si="185"/>
        <v/>
      </c>
      <c r="DR301" s="40" t="str">
        <f t="shared" si="186"/>
        <v/>
      </c>
      <c r="DT301" s="40" t="str">
        <f t="shared" si="207"/>
        <v/>
      </c>
      <c r="DU301" s="40" t="str">
        <f t="shared" si="208"/>
        <v/>
      </c>
      <c r="DV301" s="40" t="str">
        <f t="shared" si="209"/>
        <v/>
      </c>
      <c r="DW301" s="40" t="str">
        <f t="shared" si="210"/>
        <v/>
      </c>
      <c r="DX301" s="40" t="str">
        <f t="shared" si="211"/>
        <v/>
      </c>
      <c r="DY301" s="40" t="str">
        <f t="shared" si="200"/>
        <v/>
      </c>
    </row>
    <row r="302" spans="1:129" x14ac:dyDescent="0.2">
      <c r="A302" s="39">
        <f>'Industry selection'!C302</f>
        <v>2</v>
      </c>
      <c r="B302" s="2">
        <v>77.3</v>
      </c>
      <c r="C302" s="2" t="s">
        <v>615</v>
      </c>
      <c r="E302" s="30" t="s">
        <v>614</v>
      </c>
      <c r="F302" s="31">
        <v>77.3</v>
      </c>
      <c r="G302" s="32" t="s">
        <v>615</v>
      </c>
      <c r="H302" s="157">
        <f>[1]Ukraine!$F$300</f>
        <v>1551</v>
      </c>
      <c r="I302" s="157">
        <f>[1]Ukraine!$G$300</f>
        <v>10650</v>
      </c>
      <c r="J302" s="157">
        <f>[1]Ukraine!$H$300</f>
        <v>10388</v>
      </c>
      <c r="K302" s="157">
        <f>[1]Ukraine!$I$300</f>
        <v>5079402.4000000004</v>
      </c>
      <c r="L302" s="157">
        <f>[1]Ukraine!$J$300</f>
        <v>416548</v>
      </c>
      <c r="M302" s="11"/>
      <c r="N302" s="33" t="s">
        <v>1025</v>
      </c>
      <c r="O302" s="36">
        <v>77.3</v>
      </c>
      <c r="P302" s="35" t="s">
        <v>615</v>
      </c>
      <c r="Q302" s="157">
        <f>[2]Ukraine!$F$300</f>
        <v>1634</v>
      </c>
      <c r="R302" s="157">
        <f>[2]Ukraine!$G$300</f>
        <v>8870</v>
      </c>
      <c r="S302" s="157">
        <f>[2]Ukraine!$H$300</f>
        <v>8487</v>
      </c>
      <c r="T302" s="157">
        <f>[2]Ukraine!$I$300</f>
        <v>4304549.5</v>
      </c>
      <c r="U302" s="157">
        <f>[2]Ukraine!$J$300</f>
        <v>380503.3</v>
      </c>
      <c r="V302" s="11"/>
      <c r="W302" s="36" t="s">
        <v>1370</v>
      </c>
      <c r="X302" s="36">
        <v>77.3</v>
      </c>
      <c r="Y302" s="36" t="s">
        <v>615</v>
      </c>
      <c r="Z302" s="157">
        <f>[3]Ukraine!$F$300</f>
        <v>1581</v>
      </c>
      <c r="AA302" s="157">
        <f>[3]Ukraine!$G$300</f>
        <v>9137</v>
      </c>
      <c r="AB302" s="157">
        <f>[3]Ukraine!$H$300</f>
        <v>8734</v>
      </c>
      <c r="AC302" s="157">
        <f>[3]Ukraine!$I$300</f>
        <v>4529472.4000000004</v>
      </c>
      <c r="AD302" s="157">
        <f>[3]Ukraine!$J$300</f>
        <v>382190.4</v>
      </c>
      <c r="AE302" s="11"/>
      <c r="AF302" s="37" t="s">
        <v>1370</v>
      </c>
      <c r="AG302" s="37">
        <v>77.3</v>
      </c>
      <c r="AH302" s="37" t="s">
        <v>615</v>
      </c>
      <c r="AI302" s="157">
        <f>[4]Ukraine!$F$300</f>
        <v>1681</v>
      </c>
      <c r="AJ302" s="157">
        <f>[4]Ukraine!$G$300</f>
        <v>8137</v>
      </c>
      <c r="AK302" s="157">
        <f>[4]Ukraine!$H$300</f>
        <v>7728</v>
      </c>
      <c r="AL302" s="157">
        <f>[4]Ukraine!$I$300</f>
        <v>6810476.7000000002</v>
      </c>
      <c r="AM302" s="157">
        <f>[4]Ukraine!$J$300</f>
        <v>475360.7</v>
      </c>
      <c r="AN302" s="11"/>
      <c r="AO302" s="11" t="s">
        <v>1370</v>
      </c>
      <c r="AP302" s="11">
        <v>77.3</v>
      </c>
      <c r="AQ302" s="11" t="s">
        <v>615</v>
      </c>
      <c r="AR302" s="157">
        <f>[5]Ukraine!$F$300</f>
        <v>1584</v>
      </c>
      <c r="AS302" s="157">
        <f>[5]Ukraine!$G$300</f>
        <v>8475</v>
      </c>
      <c r="AT302" s="157">
        <f>[5]Ukraine!$H$300</f>
        <v>8123</v>
      </c>
      <c r="AU302" s="157">
        <f>[5]Ukraine!$I$300</f>
        <v>8691013.6999999993</v>
      </c>
      <c r="AV302" s="157">
        <f>[5]Ukraine!$J$300</f>
        <v>617994.6</v>
      </c>
      <c r="AW302" s="11"/>
      <c r="AX302" s="33" t="s">
        <v>1370</v>
      </c>
      <c r="AY302" s="33">
        <v>77.3</v>
      </c>
      <c r="AZ302" s="33" t="s">
        <v>615</v>
      </c>
      <c r="BA302" s="157">
        <f>[6]Ukraine!$F$300</f>
        <v>1824</v>
      </c>
      <c r="BB302" s="157">
        <f>[6]Ukraine!$G$300</f>
        <v>8894</v>
      </c>
      <c r="BC302" s="157">
        <f>[6]Ukraine!$H$300</f>
        <v>8465</v>
      </c>
      <c r="BD302" s="157">
        <f>[6]Ukraine!$I$300</f>
        <v>12149434</v>
      </c>
      <c r="BE302" s="157">
        <f>[6]Ukraine!$J$300</f>
        <v>755586.2</v>
      </c>
      <c r="BG302" s="2">
        <v>77.3</v>
      </c>
      <c r="BH302" s="2" t="s">
        <v>615</v>
      </c>
      <c r="BI302" s="1">
        <f t="shared" si="187"/>
        <v>1551</v>
      </c>
      <c r="BJ302" s="1">
        <f t="shared" si="188"/>
        <v>1634</v>
      </c>
      <c r="BK302" s="1">
        <f t="shared" si="189"/>
        <v>1581</v>
      </c>
      <c r="BL302" s="1">
        <f t="shared" si="190"/>
        <v>1681</v>
      </c>
      <c r="BM302" s="1">
        <f t="shared" si="191"/>
        <v>1584</v>
      </c>
      <c r="BN302" s="1">
        <f t="shared" si="192"/>
        <v>1824</v>
      </c>
      <c r="BP302" s="1">
        <f t="shared" si="201"/>
        <v>10388</v>
      </c>
      <c r="BQ302" s="1">
        <f t="shared" si="202"/>
        <v>8487</v>
      </c>
      <c r="BR302" s="1">
        <f t="shared" si="203"/>
        <v>8734</v>
      </c>
      <c r="BS302" s="1">
        <f t="shared" si="204"/>
        <v>7728</v>
      </c>
      <c r="BT302" s="1">
        <f t="shared" si="205"/>
        <v>8123</v>
      </c>
      <c r="BU302" s="1">
        <f t="shared" si="206"/>
        <v>8465</v>
      </c>
      <c r="BW302" s="40">
        <f t="shared" si="193"/>
        <v>1.4248298687573682E-3</v>
      </c>
      <c r="BX302" s="40">
        <f t="shared" si="193"/>
        <v>1.2097055242933871E-3</v>
      </c>
      <c r="BY302" s="40">
        <f t="shared" si="193"/>
        <v>1.4103049142522018E-3</v>
      </c>
      <c r="BZ302" s="40">
        <f t="shared" si="193"/>
        <v>1.3374592427986957E-3</v>
      </c>
      <c r="CA302" s="40">
        <f t="shared" si="180"/>
        <v>1.4216281746647762E-3</v>
      </c>
      <c r="CB302" s="40">
        <f t="shared" si="180"/>
        <v>1.4812974170477821E-3</v>
      </c>
      <c r="CD302" s="10">
        <f t="shared" si="194"/>
        <v>416548</v>
      </c>
      <c r="CE302" s="10">
        <f t="shared" si="195"/>
        <v>380503.3</v>
      </c>
      <c r="CF302" s="10">
        <f t="shared" si="196"/>
        <v>382190.4</v>
      </c>
      <c r="CG302" s="10">
        <f t="shared" si="197"/>
        <v>475360.7</v>
      </c>
      <c r="CH302" s="10">
        <f t="shared" si="198"/>
        <v>617994.6</v>
      </c>
      <c r="CI302" s="10">
        <f t="shared" si="199"/>
        <v>755586.2</v>
      </c>
      <c r="CK302" s="40">
        <f t="shared" si="212"/>
        <v>1.5641960388854341E-3</v>
      </c>
      <c r="CL302" s="40">
        <f t="shared" si="212"/>
        <v>1.4098748170445774E-3</v>
      </c>
      <c r="CM302" s="40">
        <f t="shared" si="212"/>
        <v>1.4614164024076865E-3</v>
      </c>
      <c r="CN302" s="40">
        <f t="shared" si="212"/>
        <v>1.6069981502155367E-3</v>
      </c>
      <c r="CO302" s="40">
        <f t="shared" si="212"/>
        <v>1.7126966319600434E-3</v>
      </c>
      <c r="CP302" s="40">
        <f t="shared" si="212"/>
        <v>1.5982287376319244E-3</v>
      </c>
      <c r="CR302" s="9">
        <f t="shared" si="213"/>
        <v>40.098960338852521</v>
      </c>
      <c r="CS302" s="9">
        <f t="shared" si="213"/>
        <v>44.833663249675972</v>
      </c>
      <c r="CT302" s="9">
        <f t="shared" si="213"/>
        <v>43.758919166475842</v>
      </c>
      <c r="CU302" s="9">
        <f t="shared" si="213"/>
        <v>61.511477743271222</v>
      </c>
      <c r="CV302" s="9">
        <f t="shared" si="213"/>
        <v>76.079601132586475</v>
      </c>
      <c r="CW302" s="9">
        <f t="shared" si="213"/>
        <v>89.260035440047247</v>
      </c>
      <c r="CY302" s="9">
        <f t="shared" si="214"/>
        <v>109.78124990105736</v>
      </c>
      <c r="CZ302" s="9">
        <f t="shared" si="214"/>
        <v>116.5469437587394</v>
      </c>
      <c r="DA302" s="9">
        <f t="shared" si="214"/>
        <v>103.62414451222315</v>
      </c>
      <c r="DB302" s="9">
        <f t="shared" si="214"/>
        <v>120.15305579352223</v>
      </c>
      <c r="DC302" s="9">
        <f t="shared" si="214"/>
        <v>120.47430280874264</v>
      </c>
      <c r="DD302" s="9">
        <f t="shared" si="214"/>
        <v>107.89384489829099</v>
      </c>
      <c r="DF302" s="9">
        <f>IF($A302=2,IF(ISNUMBER(CR302/Ukraine!CR302),100*CR302/Ukraine!CR302,""),"")</f>
        <v>100</v>
      </c>
      <c r="DG302" s="9">
        <f>IF($A302=2,IF(ISNUMBER(CS302/Ukraine!CS302),100*CS302/Ukraine!CS302,""),"")</f>
        <v>100</v>
      </c>
      <c r="DH302" s="9">
        <f>IF($A302=2,IF(ISNUMBER(CT302/Ukraine!CT302),100*CT302/Ukraine!CT302,""),"")</f>
        <v>100</v>
      </c>
      <c r="DI302" s="9">
        <f>IF($A302=2,IF(ISNUMBER(CU302/Ukraine!CU302),100*CU302/Ukraine!CU302,""),"")</f>
        <v>100</v>
      </c>
      <c r="DJ302" s="9">
        <f>IF($A302=2,IF(ISNUMBER(CV302/Ukraine!CV302),100*CV302/Ukraine!CV302,""),"")</f>
        <v>100</v>
      </c>
      <c r="DK302" s="9">
        <f>IF($A302=2,IF(ISNUMBER(CW302/Ukraine!CW302),100*CW302/Ukraine!CW302,""),"")</f>
        <v>100</v>
      </c>
      <c r="DM302" s="40">
        <f t="shared" si="181"/>
        <v>-0.1829996149403158</v>
      </c>
      <c r="DN302" s="40">
        <f t="shared" si="182"/>
        <v>2.9103334511606072E-2</v>
      </c>
      <c r="DO302" s="40">
        <f t="shared" si="183"/>
        <v>-0.11518204717197156</v>
      </c>
      <c r="DP302" s="40">
        <f t="shared" si="184"/>
        <v>5.1112836438923503E-2</v>
      </c>
      <c r="DQ302" s="40">
        <f t="shared" si="185"/>
        <v>4.2102671426812677E-2</v>
      </c>
      <c r="DR302" s="40">
        <f t="shared" si="186"/>
        <v>-0.18511744320369661</v>
      </c>
      <c r="DT302" s="40">
        <f t="shared" si="207"/>
        <v>0.1180754530993644</v>
      </c>
      <c r="DU302" s="40">
        <f t="shared" si="208"/>
        <v>-2.3971810583822806E-2</v>
      </c>
      <c r="DV302" s="40">
        <f t="shared" si="209"/>
        <v>0.40569006079098502</v>
      </c>
      <c r="DW302" s="40">
        <f t="shared" si="210"/>
        <v>0.2368358544419602</v>
      </c>
      <c r="DX302" s="40">
        <f t="shared" si="211"/>
        <v>0.17324531295176993</v>
      </c>
      <c r="DY302" s="40">
        <f t="shared" si="200"/>
        <v>1.2259937585853509</v>
      </c>
    </row>
    <row r="303" spans="1:129" x14ac:dyDescent="0.2">
      <c r="A303" s="39">
        <f>'Industry selection'!C303</f>
        <v>1</v>
      </c>
      <c r="B303" s="2">
        <v>77.400000000000006</v>
      </c>
      <c r="C303" s="2" t="s">
        <v>617</v>
      </c>
      <c r="E303" s="30" t="s">
        <v>616</v>
      </c>
      <c r="F303" s="31">
        <v>77.400000000000006</v>
      </c>
      <c r="G303" s="32" t="s">
        <v>617</v>
      </c>
      <c r="H303" s="157">
        <f>[1]Ukraine!$F$301</f>
        <v>47</v>
      </c>
      <c r="I303" s="157">
        <f>[1]Ukraine!$G$301</f>
        <v>484</v>
      </c>
      <c r="J303" s="157">
        <f>[1]Ukraine!$H$301</f>
        <v>477</v>
      </c>
      <c r="K303" s="157">
        <f>[1]Ukraine!$I$301</f>
        <v>171816</v>
      </c>
      <c r="L303" s="157">
        <f>[1]Ukraine!$J$301</f>
        <v>42421.7</v>
      </c>
      <c r="M303" s="11"/>
      <c r="N303" s="33" t="s">
        <v>1026</v>
      </c>
      <c r="O303" s="36">
        <v>77.400000000000006</v>
      </c>
      <c r="P303" s="35" t="s">
        <v>617</v>
      </c>
      <c r="Q303" s="157">
        <f>[2]Ukraine!$F$301</f>
        <v>73</v>
      </c>
      <c r="R303" s="157">
        <f>[2]Ukraine!$G$301</f>
        <v>1208</v>
      </c>
      <c r="S303" s="157">
        <f>[2]Ukraine!$H$301</f>
        <v>1182</v>
      </c>
      <c r="T303" s="157">
        <f>[2]Ukraine!$I$301</f>
        <v>224347.4</v>
      </c>
      <c r="U303" s="157">
        <f>[2]Ukraine!$J$301</f>
        <v>92465.7</v>
      </c>
      <c r="V303" s="11"/>
      <c r="W303" s="36" t="s">
        <v>1371</v>
      </c>
      <c r="X303" s="36">
        <v>77.400000000000006</v>
      </c>
      <c r="Y303" s="36" t="s">
        <v>617</v>
      </c>
      <c r="Z303" s="157">
        <f>[3]Ukraine!$F$301</f>
        <v>90</v>
      </c>
      <c r="AA303" s="157">
        <f>[3]Ukraine!$G$301</f>
        <v>961</v>
      </c>
      <c r="AB303" s="157">
        <f>[3]Ukraine!$H$301</f>
        <v>955</v>
      </c>
      <c r="AC303" s="157">
        <f>[3]Ukraine!$I$301</f>
        <v>299689.90000000002</v>
      </c>
      <c r="AD303" s="157">
        <f>[3]Ukraine!$J$301</f>
        <v>105247.5</v>
      </c>
      <c r="AE303" s="11"/>
      <c r="AF303" s="37" t="s">
        <v>1371</v>
      </c>
      <c r="AG303" s="37">
        <v>77.400000000000006</v>
      </c>
      <c r="AH303" s="37" t="s">
        <v>617</v>
      </c>
      <c r="AI303" s="157">
        <f>[4]Ukraine!$F$301</f>
        <v>96</v>
      </c>
      <c r="AJ303" s="157">
        <f>[4]Ukraine!$G$301</f>
        <v>808</v>
      </c>
      <c r="AK303" s="157">
        <f>[4]Ukraine!$H$301</f>
        <v>789</v>
      </c>
      <c r="AL303" s="157">
        <f>[4]Ukraine!$I$301</f>
        <v>269096.7</v>
      </c>
      <c r="AM303" s="157">
        <f>[4]Ukraine!$J$301</f>
        <v>113698.8</v>
      </c>
      <c r="AN303" s="11"/>
      <c r="AO303" s="11" t="s">
        <v>1371</v>
      </c>
      <c r="AP303" s="11">
        <v>77.400000000000006</v>
      </c>
      <c r="AQ303" s="11" t="s">
        <v>617</v>
      </c>
      <c r="AR303" s="157">
        <f>[5]Ukraine!$F$301</f>
        <v>101</v>
      </c>
      <c r="AS303" s="157">
        <f>[5]Ukraine!$G$301</f>
        <v>1001</v>
      </c>
      <c r="AT303" s="157">
        <f>[5]Ukraine!$H$301</f>
        <v>969</v>
      </c>
      <c r="AU303" s="157">
        <f>[5]Ukraine!$I$301</f>
        <v>1109550.3999999999</v>
      </c>
      <c r="AV303" s="157">
        <f>[5]Ukraine!$J$301</f>
        <v>147673</v>
      </c>
      <c r="AW303" s="11"/>
      <c r="AX303" s="33" t="s">
        <v>1371</v>
      </c>
      <c r="AY303" s="33">
        <v>77.400000000000006</v>
      </c>
      <c r="AZ303" s="33" t="s">
        <v>617</v>
      </c>
      <c r="BA303" s="157">
        <f>[6]Ukraine!$F$301</f>
        <v>122</v>
      </c>
      <c r="BB303" s="157">
        <f>[6]Ukraine!$G$301</f>
        <v>1013</v>
      </c>
      <c r="BC303" s="157">
        <f>[6]Ukraine!$H$301</f>
        <v>970</v>
      </c>
      <c r="BD303" s="157">
        <f>[6]Ukraine!$I$301</f>
        <v>896335</v>
      </c>
      <c r="BE303" s="157">
        <f>[6]Ukraine!$J$301</f>
        <v>172037.3</v>
      </c>
      <c r="BG303" s="2">
        <v>77.400000000000006</v>
      </c>
      <c r="BH303" s="2" t="s">
        <v>617</v>
      </c>
      <c r="BI303" s="1">
        <f t="shared" si="187"/>
        <v>47</v>
      </c>
      <c r="BJ303" s="1">
        <f t="shared" si="188"/>
        <v>73</v>
      </c>
      <c r="BK303" s="1">
        <f t="shared" si="189"/>
        <v>90</v>
      </c>
      <c r="BL303" s="1">
        <f t="shared" si="190"/>
        <v>96</v>
      </c>
      <c r="BM303" s="1">
        <f t="shared" si="191"/>
        <v>101</v>
      </c>
      <c r="BN303" s="1">
        <f t="shared" si="192"/>
        <v>122</v>
      </c>
      <c r="BP303" s="1">
        <f t="shared" si="201"/>
        <v>477</v>
      </c>
      <c r="BQ303" s="1">
        <f t="shared" si="202"/>
        <v>1182</v>
      </c>
      <c r="BR303" s="1">
        <f t="shared" si="203"/>
        <v>955</v>
      </c>
      <c r="BS303" s="1">
        <f t="shared" si="204"/>
        <v>789</v>
      </c>
      <c r="BT303" s="1">
        <f t="shared" si="205"/>
        <v>969</v>
      </c>
      <c r="BU303" s="1">
        <f t="shared" si="206"/>
        <v>970</v>
      </c>
      <c r="BW303" s="40" t="str">
        <f t="shared" si="193"/>
        <v/>
      </c>
      <c r="BX303" s="40" t="str">
        <f t="shared" si="193"/>
        <v/>
      </c>
      <c r="BY303" s="40" t="str">
        <f t="shared" si="193"/>
        <v/>
      </c>
      <c r="BZ303" s="40" t="str">
        <f t="shared" si="193"/>
        <v/>
      </c>
      <c r="CA303" s="40" t="str">
        <f t="shared" si="180"/>
        <v/>
      </c>
      <c r="CB303" s="40" t="str">
        <f t="shared" si="180"/>
        <v/>
      </c>
      <c r="CD303" s="10">
        <f t="shared" si="194"/>
        <v>42421.7</v>
      </c>
      <c r="CE303" s="10">
        <f t="shared" si="195"/>
        <v>92465.7</v>
      </c>
      <c r="CF303" s="10">
        <f t="shared" si="196"/>
        <v>105247.5</v>
      </c>
      <c r="CG303" s="10">
        <f t="shared" si="197"/>
        <v>113698.8</v>
      </c>
      <c r="CH303" s="10">
        <f t="shared" si="198"/>
        <v>147673</v>
      </c>
      <c r="CI303" s="10">
        <f t="shared" si="199"/>
        <v>172037.3</v>
      </c>
      <c r="CK303" s="40" t="str">
        <f t="shared" si="212"/>
        <v/>
      </c>
      <c r="CL303" s="40" t="str">
        <f t="shared" si="212"/>
        <v/>
      </c>
      <c r="CM303" s="40" t="str">
        <f t="shared" si="212"/>
        <v/>
      </c>
      <c r="CN303" s="40" t="str">
        <f t="shared" si="212"/>
        <v/>
      </c>
      <c r="CO303" s="40" t="str">
        <f t="shared" si="212"/>
        <v/>
      </c>
      <c r="CP303" s="40" t="str">
        <f t="shared" si="212"/>
        <v/>
      </c>
      <c r="CR303" s="9" t="str">
        <f t="shared" si="213"/>
        <v/>
      </c>
      <c r="CS303" s="9" t="str">
        <f t="shared" si="213"/>
        <v/>
      </c>
      <c r="CT303" s="9" t="str">
        <f t="shared" si="213"/>
        <v/>
      </c>
      <c r="CU303" s="9" t="str">
        <f t="shared" si="213"/>
        <v/>
      </c>
      <c r="CV303" s="9" t="str">
        <f t="shared" si="213"/>
        <v/>
      </c>
      <c r="CW303" s="9" t="str">
        <f t="shared" si="213"/>
        <v/>
      </c>
      <c r="CY303" s="9" t="str">
        <f t="shared" si="214"/>
        <v/>
      </c>
      <c r="CZ303" s="9" t="str">
        <f t="shared" si="214"/>
        <v/>
      </c>
      <c r="DA303" s="9" t="str">
        <f t="shared" si="214"/>
        <v/>
      </c>
      <c r="DB303" s="9" t="str">
        <f t="shared" si="214"/>
        <v/>
      </c>
      <c r="DC303" s="9" t="str">
        <f t="shared" si="214"/>
        <v/>
      </c>
      <c r="DD303" s="9" t="str">
        <f t="shared" si="214"/>
        <v/>
      </c>
      <c r="DF303" s="9" t="str">
        <f>IF($A303=2,IF(ISNUMBER(CR303/Ukraine!CR303),100*CR303/Ukraine!CR303,""),"")</f>
        <v/>
      </c>
      <c r="DG303" s="9" t="str">
        <f>IF($A303=2,IF(ISNUMBER(CS303/Ukraine!CS303),100*CS303/Ukraine!CS303,""),"")</f>
        <v/>
      </c>
      <c r="DH303" s="9" t="str">
        <f>IF($A303=2,IF(ISNUMBER(CT303/Ukraine!CT303),100*CT303/Ukraine!CT303,""),"")</f>
        <v/>
      </c>
      <c r="DI303" s="9" t="str">
        <f>IF($A303=2,IF(ISNUMBER(CU303/Ukraine!CU303),100*CU303/Ukraine!CU303,""),"")</f>
        <v/>
      </c>
      <c r="DJ303" s="9" t="str">
        <f>IF($A303=2,IF(ISNUMBER(CV303/Ukraine!CV303),100*CV303/Ukraine!CV303,""),"")</f>
        <v/>
      </c>
      <c r="DK303" s="9" t="str">
        <f>IF($A303=2,IF(ISNUMBER(CW303/Ukraine!CW303),100*CW303/Ukraine!CW303,""),"")</f>
        <v/>
      </c>
      <c r="DM303" s="40" t="str">
        <f t="shared" si="181"/>
        <v/>
      </c>
      <c r="DN303" s="40" t="str">
        <f t="shared" si="182"/>
        <v/>
      </c>
      <c r="DO303" s="40" t="str">
        <f t="shared" si="183"/>
        <v/>
      </c>
      <c r="DP303" s="40" t="str">
        <f t="shared" si="184"/>
        <v/>
      </c>
      <c r="DQ303" s="40" t="str">
        <f t="shared" si="185"/>
        <v/>
      </c>
      <c r="DR303" s="40" t="str">
        <f t="shared" si="186"/>
        <v/>
      </c>
      <c r="DT303" s="40" t="str">
        <f t="shared" si="207"/>
        <v/>
      </c>
      <c r="DU303" s="40" t="str">
        <f t="shared" si="208"/>
        <v/>
      </c>
      <c r="DV303" s="40" t="str">
        <f t="shared" si="209"/>
        <v/>
      </c>
      <c r="DW303" s="40" t="str">
        <f t="shared" si="210"/>
        <v/>
      </c>
      <c r="DX303" s="40" t="str">
        <f t="shared" si="211"/>
        <v/>
      </c>
      <c r="DY303" s="40" t="str">
        <f t="shared" si="200"/>
        <v/>
      </c>
    </row>
    <row r="304" spans="1:129" x14ac:dyDescent="0.2">
      <c r="A304" s="39">
        <f>'Industry selection'!C304</f>
        <v>2</v>
      </c>
      <c r="B304" s="2">
        <v>78</v>
      </c>
      <c r="C304" s="2" t="s">
        <v>619</v>
      </c>
      <c r="E304" s="30" t="s">
        <v>618</v>
      </c>
      <c r="F304" s="31">
        <v>78</v>
      </c>
      <c r="G304" s="32" t="s">
        <v>619</v>
      </c>
      <c r="H304" s="157">
        <f>[1]Ukraine!$F$302</f>
        <v>990</v>
      </c>
      <c r="I304" s="157">
        <f>[1]Ukraine!$G$302</f>
        <v>17660</v>
      </c>
      <c r="J304" s="157">
        <f>[1]Ukraine!$H$302</f>
        <v>17414</v>
      </c>
      <c r="K304" s="157">
        <f>[1]Ukraine!$I$302</f>
        <v>1325787.8</v>
      </c>
      <c r="L304" s="157">
        <f>[1]Ukraine!$J$302</f>
        <v>610870.80000000005</v>
      </c>
      <c r="M304" s="11"/>
      <c r="N304" s="33" t="s">
        <v>1027</v>
      </c>
      <c r="O304" s="36">
        <v>78</v>
      </c>
      <c r="P304" s="35" t="s">
        <v>619</v>
      </c>
      <c r="Q304" s="157">
        <f>[2]Ukraine!$F$302</f>
        <v>1076</v>
      </c>
      <c r="R304" s="157">
        <f>[2]Ukraine!$G$302</f>
        <v>19177</v>
      </c>
      <c r="S304" s="157">
        <f>[2]Ukraine!$H$302</f>
        <v>18848</v>
      </c>
      <c r="T304" s="157">
        <f>[2]Ukraine!$I$302</f>
        <v>1602295.9</v>
      </c>
      <c r="U304" s="157">
        <f>[2]Ukraine!$J$302</f>
        <v>498309.2</v>
      </c>
      <c r="V304" s="11"/>
      <c r="W304" s="36" t="s">
        <v>1372</v>
      </c>
      <c r="X304" s="36">
        <v>78</v>
      </c>
      <c r="Y304" s="36" t="s">
        <v>619</v>
      </c>
      <c r="Z304" s="157">
        <f>[3]Ukraine!$F$302</f>
        <v>1005</v>
      </c>
      <c r="AA304" s="157">
        <f>[3]Ukraine!$G$302</f>
        <v>31342</v>
      </c>
      <c r="AB304" s="157">
        <f>[3]Ukraine!$H$302</f>
        <v>31057</v>
      </c>
      <c r="AC304" s="157">
        <f>[3]Ukraine!$I$302</f>
        <v>2360917.2000000002</v>
      </c>
      <c r="AD304" s="157">
        <f>[3]Ukraine!$J$302</f>
        <v>963322.5</v>
      </c>
      <c r="AE304" s="11"/>
      <c r="AF304" s="37" t="s">
        <v>1372</v>
      </c>
      <c r="AG304" s="37">
        <v>78</v>
      </c>
      <c r="AH304" s="37" t="s">
        <v>619</v>
      </c>
      <c r="AI304" s="157">
        <f>[4]Ukraine!$F$302</f>
        <v>1015</v>
      </c>
      <c r="AJ304" s="157">
        <f>[4]Ukraine!$G$302</f>
        <v>26727</v>
      </c>
      <c r="AK304" s="157">
        <f>[4]Ukraine!$H$302</f>
        <v>26447</v>
      </c>
      <c r="AL304" s="157">
        <f>[4]Ukraine!$I$302</f>
        <v>2726340.2</v>
      </c>
      <c r="AM304" s="157">
        <f>[4]Ukraine!$J$302</f>
        <v>1016493.3</v>
      </c>
      <c r="AN304" s="11"/>
      <c r="AO304" s="11" t="s">
        <v>1372</v>
      </c>
      <c r="AP304" s="11">
        <v>78</v>
      </c>
      <c r="AQ304" s="11" t="s">
        <v>619</v>
      </c>
      <c r="AR304" s="157">
        <f>[5]Ukraine!$F$302</f>
        <v>915</v>
      </c>
      <c r="AS304" s="157">
        <f>[5]Ukraine!$G$302</f>
        <v>25723</v>
      </c>
      <c r="AT304" s="157">
        <f>[5]Ukraine!$H$302</f>
        <v>25478</v>
      </c>
      <c r="AU304" s="157">
        <f>[5]Ukraine!$I$302</f>
        <v>3277851.6</v>
      </c>
      <c r="AV304" s="157">
        <f>[5]Ukraine!$J$302</f>
        <v>1432627.3</v>
      </c>
      <c r="AW304" s="11"/>
      <c r="AX304" s="33" t="s">
        <v>1372</v>
      </c>
      <c r="AY304" s="33">
        <v>78</v>
      </c>
      <c r="AZ304" s="33" t="s">
        <v>619</v>
      </c>
      <c r="BA304" s="157">
        <f>[6]Ukraine!$F$302</f>
        <v>1222</v>
      </c>
      <c r="BB304" s="157">
        <f>[6]Ukraine!$G$302</f>
        <v>21856</v>
      </c>
      <c r="BC304" s="157">
        <f>[6]Ukraine!$H$302</f>
        <v>21622</v>
      </c>
      <c r="BD304" s="157">
        <f>[6]Ukraine!$I$302</f>
        <v>3922532.9</v>
      </c>
      <c r="BE304" s="157">
        <f>[6]Ukraine!$J$302</f>
        <v>2006821.7</v>
      </c>
      <c r="BG304" s="2">
        <v>78</v>
      </c>
      <c r="BH304" s="2" t="s">
        <v>619</v>
      </c>
      <c r="BI304" s="1">
        <f t="shared" si="187"/>
        <v>990</v>
      </c>
      <c r="BJ304" s="1">
        <f t="shared" si="188"/>
        <v>1076</v>
      </c>
      <c r="BK304" s="1">
        <f t="shared" si="189"/>
        <v>1005</v>
      </c>
      <c r="BL304" s="1">
        <f t="shared" si="190"/>
        <v>1015</v>
      </c>
      <c r="BM304" s="1">
        <f t="shared" si="191"/>
        <v>915</v>
      </c>
      <c r="BN304" s="1">
        <f t="shared" si="192"/>
        <v>1222</v>
      </c>
      <c r="BP304" s="1">
        <f t="shared" si="201"/>
        <v>17414</v>
      </c>
      <c r="BQ304" s="1">
        <f t="shared" si="202"/>
        <v>18848</v>
      </c>
      <c r="BR304" s="1">
        <f t="shared" si="203"/>
        <v>31057</v>
      </c>
      <c r="BS304" s="1">
        <f t="shared" si="204"/>
        <v>26447</v>
      </c>
      <c r="BT304" s="1">
        <f t="shared" si="205"/>
        <v>25478</v>
      </c>
      <c r="BU304" s="1">
        <f t="shared" si="206"/>
        <v>21622</v>
      </c>
      <c r="BW304" s="40">
        <f t="shared" si="193"/>
        <v>2.3885240021698892E-3</v>
      </c>
      <c r="BX304" s="40">
        <f t="shared" si="193"/>
        <v>2.6865240629058277E-3</v>
      </c>
      <c r="BY304" s="40">
        <f t="shared" si="193"/>
        <v>5.0148660089226731E-3</v>
      </c>
      <c r="BZ304" s="40">
        <f t="shared" si="193"/>
        <v>4.5770942798003499E-3</v>
      </c>
      <c r="CA304" s="40">
        <f t="shared" si="180"/>
        <v>4.4589736100097465E-3</v>
      </c>
      <c r="CB304" s="40">
        <f t="shared" si="180"/>
        <v>3.7836518312353391E-3</v>
      </c>
      <c r="CD304" s="10">
        <f t="shared" si="194"/>
        <v>610870.80000000005</v>
      </c>
      <c r="CE304" s="10">
        <f t="shared" si="195"/>
        <v>498309.2</v>
      </c>
      <c r="CF304" s="10">
        <f t="shared" si="196"/>
        <v>963322.5</v>
      </c>
      <c r="CG304" s="10">
        <f t="shared" si="197"/>
        <v>1016493.3</v>
      </c>
      <c r="CH304" s="10">
        <f t="shared" si="198"/>
        <v>1432627.3</v>
      </c>
      <c r="CI304" s="10">
        <f t="shared" si="199"/>
        <v>2006821.7</v>
      </c>
      <c r="CK304" s="40">
        <f t="shared" si="212"/>
        <v>2.293905349757474E-3</v>
      </c>
      <c r="CL304" s="40">
        <f t="shared" si="212"/>
        <v>1.8463797611784963E-3</v>
      </c>
      <c r="CM304" s="40">
        <f t="shared" si="212"/>
        <v>3.6835443860138259E-3</v>
      </c>
      <c r="CN304" s="40">
        <f t="shared" si="212"/>
        <v>3.4363439232702382E-3</v>
      </c>
      <c r="CO304" s="40">
        <f t="shared" si="212"/>
        <v>3.9703517661222459E-3</v>
      </c>
      <c r="CP304" s="40">
        <f t="shared" si="212"/>
        <v>4.244863276014507E-3</v>
      </c>
      <c r="CR304" s="9">
        <f t="shared" si="213"/>
        <v>35.079292523257152</v>
      </c>
      <c r="CS304" s="9">
        <f t="shared" si="213"/>
        <v>26.438306451612902</v>
      </c>
      <c r="CT304" s="9">
        <f t="shared" si="213"/>
        <v>31.017886466819075</v>
      </c>
      <c r="CU304" s="9">
        <f t="shared" si="213"/>
        <v>38.435107951752563</v>
      </c>
      <c r="CV304" s="9">
        <f t="shared" si="213"/>
        <v>56.229974880288879</v>
      </c>
      <c r="CW304" s="9">
        <f t="shared" si="213"/>
        <v>92.813879382110812</v>
      </c>
      <c r="CY304" s="9">
        <f t="shared" si="214"/>
        <v>96.038614126278091</v>
      </c>
      <c r="CZ304" s="9">
        <f t="shared" si="214"/>
        <v>68.727460389146671</v>
      </c>
      <c r="DA304" s="9">
        <f t="shared" si="214"/>
        <v>73.452498620300105</v>
      </c>
      <c r="DB304" s="9">
        <f t="shared" si="214"/>
        <v>75.07697489290365</v>
      </c>
      <c r="DC304" s="9">
        <f t="shared" si="214"/>
        <v>89.041831447698726</v>
      </c>
      <c r="DD304" s="9">
        <f t="shared" si="214"/>
        <v>112.18958470152329</v>
      </c>
      <c r="DF304" s="9">
        <f>IF($A304=2,IF(ISNUMBER(CR304/Ukraine!CR304),100*CR304/Ukraine!CR304,""),"")</f>
        <v>100</v>
      </c>
      <c r="DG304" s="9">
        <f>IF($A304=2,IF(ISNUMBER(CS304/Ukraine!CS304),100*CS304/Ukraine!CS304,""),"")</f>
        <v>100</v>
      </c>
      <c r="DH304" s="9">
        <f>IF($A304=2,IF(ISNUMBER(CT304/Ukraine!CT304),100*CT304/Ukraine!CT304,""),"")</f>
        <v>100</v>
      </c>
      <c r="DI304" s="9">
        <f>IF($A304=2,IF(ISNUMBER(CU304/Ukraine!CU304),100*CU304/Ukraine!CU304,""),"")</f>
        <v>100</v>
      </c>
      <c r="DJ304" s="9">
        <f>IF($A304=2,IF(ISNUMBER(CV304/Ukraine!CV304),100*CV304/Ukraine!CV304,""),"")</f>
        <v>100</v>
      </c>
      <c r="DK304" s="9">
        <f>IF($A304=2,IF(ISNUMBER(CW304/Ukraine!CW304),100*CW304/Ukraine!CW304,""),"")</f>
        <v>100</v>
      </c>
      <c r="DM304" s="40">
        <f t="shared" si="181"/>
        <v>8.2347536464913329E-2</v>
      </c>
      <c r="DN304" s="40">
        <f t="shared" si="182"/>
        <v>0.64776103565365029</v>
      </c>
      <c r="DO304" s="40">
        <f t="shared" si="183"/>
        <v>-0.14843674533921503</v>
      </c>
      <c r="DP304" s="40">
        <f t="shared" si="184"/>
        <v>-3.6639316368586194E-2</v>
      </c>
      <c r="DQ304" s="40">
        <f t="shared" si="185"/>
        <v>-0.1513462595180155</v>
      </c>
      <c r="DR304" s="40">
        <f t="shared" si="186"/>
        <v>0.24164465372688637</v>
      </c>
      <c r="DT304" s="40">
        <f t="shared" si="207"/>
        <v>-0.24632726175749919</v>
      </c>
      <c r="DU304" s="40">
        <f t="shared" si="208"/>
        <v>0.17321760089238958</v>
      </c>
      <c r="DV304" s="40">
        <f t="shared" si="209"/>
        <v>0.23912723688855952</v>
      </c>
      <c r="DW304" s="40">
        <f t="shared" si="210"/>
        <v>0.462984700104762</v>
      </c>
      <c r="DX304" s="40">
        <f t="shared" si="211"/>
        <v>0.65061214378465304</v>
      </c>
      <c r="DY304" s="40">
        <f t="shared" si="200"/>
        <v>1.6458309933296493</v>
      </c>
    </row>
    <row r="305" spans="1:129" x14ac:dyDescent="0.2">
      <c r="A305" s="39">
        <f>'Industry selection'!C305</f>
        <v>1</v>
      </c>
      <c r="B305" s="2">
        <v>78.099999999999994</v>
      </c>
      <c r="C305" s="2" t="s">
        <v>621</v>
      </c>
      <c r="E305" s="30" t="s">
        <v>620</v>
      </c>
      <c r="F305" s="31">
        <v>78.099999999999994</v>
      </c>
      <c r="G305" s="32" t="s">
        <v>621</v>
      </c>
      <c r="H305" s="157">
        <f>[1]Ukraine!$F$303</f>
        <v>633</v>
      </c>
      <c r="I305" s="157">
        <f>[1]Ukraine!$G$303</f>
        <v>8797</v>
      </c>
      <c r="J305" s="157">
        <f>[1]Ukraine!$H$303</f>
        <v>8654</v>
      </c>
      <c r="K305" s="157">
        <f>[1]Ukraine!$I$303</f>
        <v>748470.2</v>
      </c>
      <c r="L305" s="157">
        <f>[1]Ukraine!$J$303</f>
        <v>337133.7</v>
      </c>
      <c r="M305" s="11"/>
      <c r="N305" s="33" t="s">
        <v>1028</v>
      </c>
      <c r="O305" s="36">
        <v>78.099999999999994</v>
      </c>
      <c r="P305" s="35" t="s">
        <v>621</v>
      </c>
      <c r="Q305" s="157">
        <f>[2]Ukraine!$F$303</f>
        <v>695</v>
      </c>
      <c r="R305" s="157">
        <f>[2]Ukraine!$G$303</f>
        <v>5048</v>
      </c>
      <c r="S305" s="157">
        <f>[2]Ukraine!$H$303</f>
        <v>4874</v>
      </c>
      <c r="T305" s="157">
        <f>[2]Ukraine!$I$303</f>
        <v>581899.4</v>
      </c>
      <c r="U305" s="157">
        <f>[2]Ukraine!$J$303</f>
        <v>195624.1</v>
      </c>
      <c r="V305" s="11"/>
      <c r="W305" s="36" t="s">
        <v>1373</v>
      </c>
      <c r="X305" s="36">
        <v>78.099999999999994</v>
      </c>
      <c r="Y305" s="36" t="s">
        <v>621</v>
      </c>
      <c r="Z305" s="157">
        <f>[3]Ukraine!$F$303</f>
        <v>657</v>
      </c>
      <c r="AA305" s="157">
        <f>[3]Ukraine!$G$303</f>
        <v>4939</v>
      </c>
      <c r="AB305" s="157">
        <f>[3]Ukraine!$H$303</f>
        <v>4765</v>
      </c>
      <c r="AC305" s="157">
        <f>[3]Ukraine!$I$303</f>
        <v>738966.6</v>
      </c>
      <c r="AD305" s="157">
        <f>[3]Ukraine!$J$303</f>
        <v>258012.79999999999</v>
      </c>
      <c r="AE305" s="11"/>
      <c r="AF305" s="37" t="s">
        <v>1373</v>
      </c>
      <c r="AG305" s="37">
        <v>78.099999999999994</v>
      </c>
      <c r="AH305" s="37" t="s">
        <v>621</v>
      </c>
      <c r="AI305" s="157">
        <f>[4]Ukraine!$F$303</f>
        <v>673</v>
      </c>
      <c r="AJ305" s="157">
        <f>[4]Ukraine!$G$303</f>
        <v>9057</v>
      </c>
      <c r="AK305" s="157">
        <f>[4]Ukraine!$H$303</f>
        <v>8849</v>
      </c>
      <c r="AL305" s="157">
        <f>[4]Ukraine!$I$303</f>
        <v>926974</v>
      </c>
      <c r="AM305" s="157">
        <f>[4]Ukraine!$J$303</f>
        <v>353414.2</v>
      </c>
      <c r="AN305" s="11"/>
      <c r="AO305" s="11" t="s">
        <v>1373</v>
      </c>
      <c r="AP305" s="11">
        <v>78.099999999999994</v>
      </c>
      <c r="AQ305" s="11" t="s">
        <v>621</v>
      </c>
      <c r="AR305" s="157">
        <f>[5]Ukraine!$F$303</f>
        <v>598</v>
      </c>
      <c r="AS305" s="157">
        <f>[5]Ukraine!$G$303</f>
        <v>9850</v>
      </c>
      <c r="AT305" s="157">
        <f>[5]Ukraine!$H$303</f>
        <v>9687</v>
      </c>
      <c r="AU305" s="157">
        <f>[5]Ukraine!$I$303</f>
        <v>1424317.7</v>
      </c>
      <c r="AV305" s="157">
        <f>[5]Ukraine!$J$303</f>
        <v>597303.6</v>
      </c>
      <c r="AW305" s="11"/>
      <c r="AX305" s="33" t="s">
        <v>1373</v>
      </c>
      <c r="AY305" s="33">
        <v>78.099999999999994</v>
      </c>
      <c r="AZ305" s="33" t="s">
        <v>621</v>
      </c>
      <c r="BA305" s="157">
        <f>[6]Ukraine!$F$303</f>
        <v>810</v>
      </c>
      <c r="BB305" s="157">
        <f>[6]Ukraine!$G$303</f>
        <v>8235</v>
      </c>
      <c r="BC305" s="157">
        <f>[6]Ukraine!$H$303</f>
        <v>8074</v>
      </c>
      <c r="BD305" s="157">
        <f>[6]Ukraine!$I$303</f>
        <v>1709069.7</v>
      </c>
      <c r="BE305" s="157">
        <f>[6]Ukraine!$J$303</f>
        <v>894024.1</v>
      </c>
      <c r="BG305" s="2">
        <v>78.099999999999994</v>
      </c>
      <c r="BH305" s="2" t="s">
        <v>621</v>
      </c>
      <c r="BI305" s="1">
        <f t="shared" si="187"/>
        <v>633</v>
      </c>
      <c r="BJ305" s="1">
        <f t="shared" si="188"/>
        <v>695</v>
      </c>
      <c r="BK305" s="1">
        <f t="shared" si="189"/>
        <v>657</v>
      </c>
      <c r="BL305" s="1">
        <f t="shared" si="190"/>
        <v>673</v>
      </c>
      <c r="BM305" s="1">
        <f t="shared" si="191"/>
        <v>598</v>
      </c>
      <c r="BN305" s="1">
        <f t="shared" si="192"/>
        <v>810</v>
      </c>
      <c r="BP305" s="1">
        <f t="shared" si="201"/>
        <v>8654</v>
      </c>
      <c r="BQ305" s="1">
        <f t="shared" si="202"/>
        <v>4874</v>
      </c>
      <c r="BR305" s="1">
        <f t="shared" si="203"/>
        <v>4765</v>
      </c>
      <c r="BS305" s="1">
        <f t="shared" si="204"/>
        <v>8849</v>
      </c>
      <c r="BT305" s="1">
        <f t="shared" si="205"/>
        <v>9687</v>
      </c>
      <c r="BU305" s="1">
        <f t="shared" si="206"/>
        <v>8074</v>
      </c>
      <c r="BW305" s="40" t="str">
        <f t="shared" si="193"/>
        <v/>
      </c>
      <c r="BX305" s="40" t="str">
        <f t="shared" si="193"/>
        <v/>
      </c>
      <c r="BY305" s="40" t="str">
        <f t="shared" si="193"/>
        <v/>
      </c>
      <c r="BZ305" s="40" t="str">
        <f t="shared" si="193"/>
        <v/>
      </c>
      <c r="CA305" s="40" t="str">
        <f t="shared" si="180"/>
        <v/>
      </c>
      <c r="CB305" s="40" t="str">
        <f t="shared" si="180"/>
        <v/>
      </c>
      <c r="CD305" s="10">
        <f t="shared" si="194"/>
        <v>337133.7</v>
      </c>
      <c r="CE305" s="10">
        <f t="shared" si="195"/>
        <v>195624.1</v>
      </c>
      <c r="CF305" s="10">
        <f t="shared" si="196"/>
        <v>258012.79999999999</v>
      </c>
      <c r="CG305" s="10">
        <f t="shared" si="197"/>
        <v>353414.2</v>
      </c>
      <c r="CH305" s="10">
        <f t="shared" si="198"/>
        <v>597303.6</v>
      </c>
      <c r="CI305" s="10">
        <f t="shared" si="199"/>
        <v>894024.1</v>
      </c>
      <c r="CK305" s="40" t="str">
        <f t="shared" si="212"/>
        <v/>
      </c>
      <c r="CL305" s="40" t="str">
        <f t="shared" si="212"/>
        <v/>
      </c>
      <c r="CM305" s="40" t="str">
        <f t="shared" si="212"/>
        <v/>
      </c>
      <c r="CN305" s="40" t="str">
        <f t="shared" si="212"/>
        <v/>
      </c>
      <c r="CO305" s="40" t="str">
        <f t="shared" si="212"/>
        <v/>
      </c>
      <c r="CP305" s="40" t="str">
        <f t="shared" si="212"/>
        <v/>
      </c>
      <c r="CR305" s="9" t="str">
        <f t="shared" si="213"/>
        <v/>
      </c>
      <c r="CS305" s="9" t="str">
        <f t="shared" si="213"/>
        <v/>
      </c>
      <c r="CT305" s="9" t="str">
        <f t="shared" si="213"/>
        <v/>
      </c>
      <c r="CU305" s="9" t="str">
        <f t="shared" si="213"/>
        <v/>
      </c>
      <c r="CV305" s="9" t="str">
        <f t="shared" si="213"/>
        <v/>
      </c>
      <c r="CW305" s="9" t="str">
        <f t="shared" si="213"/>
        <v/>
      </c>
      <c r="CY305" s="9" t="str">
        <f t="shared" si="214"/>
        <v/>
      </c>
      <c r="CZ305" s="9" t="str">
        <f t="shared" si="214"/>
        <v/>
      </c>
      <c r="DA305" s="9" t="str">
        <f t="shared" si="214"/>
        <v/>
      </c>
      <c r="DB305" s="9" t="str">
        <f t="shared" si="214"/>
        <v/>
      </c>
      <c r="DC305" s="9" t="str">
        <f t="shared" si="214"/>
        <v/>
      </c>
      <c r="DD305" s="9" t="str">
        <f t="shared" si="214"/>
        <v/>
      </c>
      <c r="DF305" s="9" t="str">
        <f>IF($A305=2,IF(ISNUMBER(CR305/Ukraine!CR305),100*CR305/Ukraine!CR305,""),"")</f>
        <v/>
      </c>
      <c r="DG305" s="9" t="str">
        <f>IF($A305=2,IF(ISNUMBER(CS305/Ukraine!CS305),100*CS305/Ukraine!CS305,""),"")</f>
        <v/>
      </c>
      <c r="DH305" s="9" t="str">
        <f>IF($A305=2,IF(ISNUMBER(CT305/Ukraine!CT305),100*CT305/Ukraine!CT305,""),"")</f>
        <v/>
      </c>
      <c r="DI305" s="9" t="str">
        <f>IF($A305=2,IF(ISNUMBER(CU305/Ukraine!CU305),100*CU305/Ukraine!CU305,""),"")</f>
        <v/>
      </c>
      <c r="DJ305" s="9" t="str">
        <f>IF($A305=2,IF(ISNUMBER(CV305/Ukraine!CV305),100*CV305/Ukraine!CV305,""),"")</f>
        <v/>
      </c>
      <c r="DK305" s="9" t="str">
        <f>IF($A305=2,IF(ISNUMBER(CW305/Ukraine!CW305),100*CW305/Ukraine!CW305,""),"")</f>
        <v/>
      </c>
      <c r="DM305" s="40" t="str">
        <f t="shared" si="181"/>
        <v/>
      </c>
      <c r="DN305" s="40" t="str">
        <f t="shared" si="182"/>
        <v/>
      </c>
      <c r="DO305" s="40" t="str">
        <f t="shared" si="183"/>
        <v/>
      </c>
      <c r="DP305" s="40" t="str">
        <f t="shared" si="184"/>
        <v/>
      </c>
      <c r="DQ305" s="40" t="str">
        <f t="shared" si="185"/>
        <v/>
      </c>
      <c r="DR305" s="40" t="str">
        <f t="shared" si="186"/>
        <v/>
      </c>
      <c r="DT305" s="40" t="str">
        <f t="shared" si="207"/>
        <v/>
      </c>
      <c r="DU305" s="40" t="str">
        <f t="shared" si="208"/>
        <v/>
      </c>
      <c r="DV305" s="40" t="str">
        <f t="shared" si="209"/>
        <v/>
      </c>
      <c r="DW305" s="40" t="str">
        <f t="shared" si="210"/>
        <v/>
      </c>
      <c r="DX305" s="40" t="str">
        <f t="shared" si="211"/>
        <v/>
      </c>
      <c r="DY305" s="40" t="str">
        <f t="shared" si="200"/>
        <v/>
      </c>
    </row>
    <row r="306" spans="1:129" x14ac:dyDescent="0.2">
      <c r="A306" s="39">
        <f>'Industry selection'!C306</f>
        <v>1</v>
      </c>
      <c r="B306" s="2">
        <v>78.2</v>
      </c>
      <c r="C306" s="2" t="s">
        <v>623</v>
      </c>
      <c r="E306" s="30" t="s">
        <v>622</v>
      </c>
      <c r="F306" s="31">
        <v>78.2</v>
      </c>
      <c r="G306" s="32" t="s">
        <v>623</v>
      </c>
      <c r="H306" s="157">
        <f>[1]Ukraine!$F$304</f>
        <v>119</v>
      </c>
      <c r="I306" s="157">
        <f>[1]Ukraine!$G$304</f>
        <v>1683</v>
      </c>
      <c r="J306" s="157">
        <f>[1]Ukraine!$H$304</f>
        <v>1659</v>
      </c>
      <c r="K306" s="157">
        <f>[1]Ukraine!$I$304</f>
        <v>181838.2</v>
      </c>
      <c r="L306" s="157">
        <f>[1]Ukraine!$J$304</f>
        <v>90904.3</v>
      </c>
      <c r="M306" s="11"/>
      <c r="N306" s="33" t="s">
        <v>1029</v>
      </c>
      <c r="O306" s="36">
        <v>78.2</v>
      </c>
      <c r="P306" s="35" t="s">
        <v>623</v>
      </c>
      <c r="Q306" s="157">
        <f>[2]Ukraine!$F$304</f>
        <v>116</v>
      </c>
      <c r="R306" s="157">
        <f>[2]Ukraine!$G$304</f>
        <v>2045</v>
      </c>
      <c r="S306" s="157">
        <f>[2]Ukraine!$H$304</f>
        <v>2008</v>
      </c>
      <c r="T306" s="157">
        <f>[2]Ukraine!$I$304</f>
        <v>163330.20000000001</v>
      </c>
      <c r="U306" s="157">
        <f>[2]Ukraine!$J$304</f>
        <v>41485.599999999999</v>
      </c>
      <c r="V306" s="11"/>
      <c r="W306" s="36" t="s">
        <v>1374</v>
      </c>
      <c r="X306" s="36">
        <v>78.2</v>
      </c>
      <c r="Y306" s="36" t="s">
        <v>623</v>
      </c>
      <c r="Z306" s="157">
        <f>[3]Ukraine!$F$304</f>
        <v>104</v>
      </c>
      <c r="AA306" s="157">
        <f>[3]Ukraine!$G$304</f>
        <v>3105</v>
      </c>
      <c r="AB306" s="157">
        <f>[3]Ukraine!$H$304</f>
        <v>3080</v>
      </c>
      <c r="AC306" s="157">
        <f>[3]Ukraine!$I$304</f>
        <v>218238.6</v>
      </c>
      <c r="AD306" s="157">
        <f>[3]Ukraine!$J$304</f>
        <v>76639.100000000006</v>
      </c>
      <c r="AE306" s="11"/>
      <c r="AF306" s="37" t="s">
        <v>1374</v>
      </c>
      <c r="AG306" s="37">
        <v>78.2</v>
      </c>
      <c r="AH306" s="37" t="s">
        <v>623</v>
      </c>
      <c r="AI306" s="157">
        <f>[4]Ukraine!$F$304</f>
        <v>105</v>
      </c>
      <c r="AJ306" s="157">
        <f>[4]Ukraine!$G$304</f>
        <v>1676</v>
      </c>
      <c r="AK306" s="157">
        <f>[4]Ukraine!$H$304</f>
        <v>1659</v>
      </c>
      <c r="AL306" s="157">
        <f>[4]Ukraine!$I$304</f>
        <v>181858.9</v>
      </c>
      <c r="AM306" s="157">
        <f>[4]Ukraine!$J$304</f>
        <v>72272.800000000003</v>
      </c>
      <c r="AN306" s="11"/>
      <c r="AO306" s="11" t="s">
        <v>1374</v>
      </c>
      <c r="AP306" s="11">
        <v>78.2</v>
      </c>
      <c r="AQ306" s="11" t="s">
        <v>623</v>
      </c>
      <c r="AR306" s="157">
        <f>[5]Ukraine!$F$304</f>
        <v>92</v>
      </c>
      <c r="AS306" s="157">
        <f>[5]Ukraine!$G$304</f>
        <v>1257</v>
      </c>
      <c r="AT306" s="157">
        <f>[5]Ukraine!$H$304</f>
        <v>1231</v>
      </c>
      <c r="AU306" s="157">
        <f>[5]Ukraine!$I$304</f>
        <v>176282.2</v>
      </c>
      <c r="AV306" s="157">
        <f>[5]Ukraine!$J$304</f>
        <v>61402.1</v>
      </c>
      <c r="AW306" s="11"/>
      <c r="AX306" s="33" t="s">
        <v>1374</v>
      </c>
      <c r="AY306" s="33">
        <v>78.2</v>
      </c>
      <c r="AZ306" s="33" t="s">
        <v>623</v>
      </c>
      <c r="BA306" s="157">
        <f>[6]Ukraine!$F$304</f>
        <v>104</v>
      </c>
      <c r="BB306" s="157">
        <f>[6]Ukraine!$G$304</f>
        <v>1960</v>
      </c>
      <c r="BC306" s="157">
        <f>[6]Ukraine!$H$304</f>
        <v>1950</v>
      </c>
      <c r="BD306" s="157">
        <f>[6]Ukraine!$I$304</f>
        <v>208161.8</v>
      </c>
      <c r="BE306" s="157">
        <f>[6]Ukraine!$J$304</f>
        <v>121318.6</v>
      </c>
      <c r="BG306" s="2">
        <v>78.2</v>
      </c>
      <c r="BH306" s="2" t="s">
        <v>623</v>
      </c>
      <c r="BI306" s="1">
        <f t="shared" si="187"/>
        <v>119</v>
      </c>
      <c r="BJ306" s="1">
        <f t="shared" si="188"/>
        <v>116</v>
      </c>
      <c r="BK306" s="1">
        <f t="shared" si="189"/>
        <v>104</v>
      </c>
      <c r="BL306" s="1">
        <f t="shared" si="190"/>
        <v>105</v>
      </c>
      <c r="BM306" s="1">
        <f t="shared" si="191"/>
        <v>92</v>
      </c>
      <c r="BN306" s="1">
        <f t="shared" si="192"/>
        <v>104</v>
      </c>
      <c r="BP306" s="1">
        <f t="shared" si="201"/>
        <v>1659</v>
      </c>
      <c r="BQ306" s="1">
        <f t="shared" si="202"/>
        <v>2008</v>
      </c>
      <c r="BR306" s="1">
        <f t="shared" si="203"/>
        <v>3080</v>
      </c>
      <c r="BS306" s="1">
        <f t="shared" si="204"/>
        <v>1659</v>
      </c>
      <c r="BT306" s="1">
        <f t="shared" si="205"/>
        <v>1231</v>
      </c>
      <c r="BU306" s="1">
        <f t="shared" si="206"/>
        <v>1950</v>
      </c>
      <c r="BW306" s="40" t="str">
        <f t="shared" si="193"/>
        <v/>
      </c>
      <c r="BX306" s="40" t="str">
        <f t="shared" si="193"/>
        <v/>
      </c>
      <c r="BY306" s="40" t="str">
        <f t="shared" si="193"/>
        <v/>
      </c>
      <c r="BZ306" s="40" t="str">
        <f t="shared" si="193"/>
        <v/>
      </c>
      <c r="CA306" s="40" t="str">
        <f t="shared" si="180"/>
        <v/>
      </c>
      <c r="CB306" s="40" t="str">
        <f t="shared" si="180"/>
        <v/>
      </c>
      <c r="CD306" s="10">
        <f t="shared" si="194"/>
        <v>90904.3</v>
      </c>
      <c r="CE306" s="10">
        <f t="shared" si="195"/>
        <v>41485.599999999999</v>
      </c>
      <c r="CF306" s="10">
        <f t="shared" si="196"/>
        <v>76639.100000000006</v>
      </c>
      <c r="CG306" s="10">
        <f t="shared" si="197"/>
        <v>72272.800000000003</v>
      </c>
      <c r="CH306" s="10">
        <f t="shared" si="198"/>
        <v>61402.1</v>
      </c>
      <c r="CI306" s="10">
        <f t="shared" si="199"/>
        <v>121318.6</v>
      </c>
      <c r="CK306" s="40" t="str">
        <f t="shared" si="212"/>
        <v/>
      </c>
      <c r="CL306" s="40" t="str">
        <f t="shared" si="212"/>
        <v/>
      </c>
      <c r="CM306" s="40" t="str">
        <f t="shared" si="212"/>
        <v/>
      </c>
      <c r="CN306" s="40" t="str">
        <f t="shared" si="212"/>
        <v/>
      </c>
      <c r="CO306" s="40" t="str">
        <f t="shared" si="212"/>
        <v/>
      </c>
      <c r="CP306" s="40" t="str">
        <f t="shared" si="212"/>
        <v/>
      </c>
      <c r="CR306" s="9" t="str">
        <f t="shared" si="213"/>
        <v/>
      </c>
      <c r="CS306" s="9" t="str">
        <f t="shared" si="213"/>
        <v/>
      </c>
      <c r="CT306" s="9" t="str">
        <f t="shared" si="213"/>
        <v/>
      </c>
      <c r="CU306" s="9" t="str">
        <f t="shared" si="213"/>
        <v/>
      </c>
      <c r="CV306" s="9" t="str">
        <f t="shared" si="213"/>
        <v/>
      </c>
      <c r="CW306" s="9" t="str">
        <f t="shared" si="213"/>
        <v/>
      </c>
      <c r="CY306" s="9" t="str">
        <f t="shared" si="214"/>
        <v/>
      </c>
      <c r="CZ306" s="9" t="str">
        <f t="shared" si="214"/>
        <v/>
      </c>
      <c r="DA306" s="9" t="str">
        <f t="shared" si="214"/>
        <v/>
      </c>
      <c r="DB306" s="9" t="str">
        <f t="shared" si="214"/>
        <v/>
      </c>
      <c r="DC306" s="9" t="str">
        <f t="shared" si="214"/>
        <v/>
      </c>
      <c r="DD306" s="9" t="str">
        <f t="shared" si="214"/>
        <v/>
      </c>
      <c r="DF306" s="9" t="str">
        <f>IF($A306=2,IF(ISNUMBER(CR306/Ukraine!CR306),100*CR306/Ukraine!CR306,""),"")</f>
        <v/>
      </c>
      <c r="DG306" s="9" t="str">
        <f>IF($A306=2,IF(ISNUMBER(CS306/Ukraine!CS306),100*CS306/Ukraine!CS306,""),"")</f>
        <v/>
      </c>
      <c r="DH306" s="9" t="str">
        <f>IF($A306=2,IF(ISNUMBER(CT306/Ukraine!CT306),100*CT306/Ukraine!CT306,""),"")</f>
        <v/>
      </c>
      <c r="DI306" s="9" t="str">
        <f>IF($A306=2,IF(ISNUMBER(CU306/Ukraine!CU306),100*CU306/Ukraine!CU306,""),"")</f>
        <v/>
      </c>
      <c r="DJ306" s="9" t="str">
        <f>IF($A306=2,IF(ISNUMBER(CV306/Ukraine!CV306),100*CV306/Ukraine!CV306,""),"")</f>
        <v/>
      </c>
      <c r="DK306" s="9" t="str">
        <f>IF($A306=2,IF(ISNUMBER(CW306/Ukraine!CW306),100*CW306/Ukraine!CW306,""),"")</f>
        <v/>
      </c>
      <c r="DM306" s="40" t="str">
        <f t="shared" si="181"/>
        <v/>
      </c>
      <c r="DN306" s="40" t="str">
        <f t="shared" si="182"/>
        <v/>
      </c>
      <c r="DO306" s="40" t="str">
        <f t="shared" si="183"/>
        <v/>
      </c>
      <c r="DP306" s="40" t="str">
        <f t="shared" si="184"/>
        <v/>
      </c>
      <c r="DQ306" s="40" t="str">
        <f t="shared" si="185"/>
        <v/>
      </c>
      <c r="DR306" s="40" t="str">
        <f t="shared" si="186"/>
        <v/>
      </c>
      <c r="DT306" s="40" t="str">
        <f t="shared" si="207"/>
        <v/>
      </c>
      <c r="DU306" s="40" t="str">
        <f t="shared" si="208"/>
        <v/>
      </c>
      <c r="DV306" s="40" t="str">
        <f t="shared" si="209"/>
        <v/>
      </c>
      <c r="DW306" s="40" t="str">
        <f t="shared" si="210"/>
        <v/>
      </c>
      <c r="DX306" s="40" t="str">
        <f t="shared" si="211"/>
        <v/>
      </c>
      <c r="DY306" s="40" t="str">
        <f t="shared" si="200"/>
        <v/>
      </c>
    </row>
    <row r="307" spans="1:129" x14ac:dyDescent="0.2">
      <c r="A307" s="39">
        <f>'Industry selection'!C307</f>
        <v>1</v>
      </c>
      <c r="B307" s="2">
        <v>78.3</v>
      </c>
      <c r="C307" s="2" t="s">
        <v>625</v>
      </c>
      <c r="E307" s="30" t="s">
        <v>624</v>
      </c>
      <c r="F307" s="31">
        <v>78.3</v>
      </c>
      <c r="G307" s="32" t="s">
        <v>625</v>
      </c>
      <c r="H307" s="157">
        <f>[1]Ukraine!$F$305</f>
        <v>238</v>
      </c>
      <c r="I307" s="157">
        <f>[1]Ukraine!$G$305</f>
        <v>7180</v>
      </c>
      <c r="J307" s="157">
        <f>[1]Ukraine!$H$305</f>
        <v>7101</v>
      </c>
      <c r="K307" s="157">
        <f>[1]Ukraine!$I$305</f>
        <v>395479.4</v>
      </c>
      <c r="L307" s="157">
        <f>[1]Ukraine!$J$305</f>
        <v>182832.8</v>
      </c>
      <c r="M307" s="11"/>
      <c r="N307" s="33" t="s">
        <v>1030</v>
      </c>
      <c r="O307" s="36">
        <v>78.3</v>
      </c>
      <c r="P307" s="35" t="s">
        <v>625</v>
      </c>
      <c r="Q307" s="157">
        <f>[2]Ukraine!$F$305</f>
        <v>265</v>
      </c>
      <c r="R307" s="157">
        <f>[2]Ukraine!$G$305</f>
        <v>12084</v>
      </c>
      <c r="S307" s="157">
        <f>[2]Ukraine!$H$305</f>
        <v>11966</v>
      </c>
      <c r="T307" s="157">
        <f>[2]Ukraine!$I$305</f>
        <v>857066.3</v>
      </c>
      <c r="U307" s="157">
        <f>[2]Ukraine!$J$305</f>
        <v>261199.5</v>
      </c>
      <c r="V307" s="11"/>
      <c r="W307" s="36" t="s">
        <v>1375</v>
      </c>
      <c r="X307" s="36">
        <v>78.3</v>
      </c>
      <c r="Y307" s="36" t="s">
        <v>625</v>
      </c>
      <c r="Z307" s="157">
        <f>[3]Ukraine!$F$305</f>
        <v>244</v>
      </c>
      <c r="AA307" s="157">
        <f>[3]Ukraine!$G$305</f>
        <v>23298</v>
      </c>
      <c r="AB307" s="157">
        <f>[3]Ukraine!$H$305</f>
        <v>23212</v>
      </c>
      <c r="AC307" s="157">
        <f>[3]Ukraine!$I$305</f>
        <v>1403712</v>
      </c>
      <c r="AD307" s="157">
        <f>[3]Ukraine!$J$305</f>
        <v>628670.6</v>
      </c>
      <c r="AE307" s="11"/>
      <c r="AF307" s="37" t="s">
        <v>1375</v>
      </c>
      <c r="AG307" s="37">
        <v>78.3</v>
      </c>
      <c r="AH307" s="37" t="s">
        <v>625</v>
      </c>
      <c r="AI307" s="157">
        <f>[4]Ukraine!$F$305</f>
        <v>237</v>
      </c>
      <c r="AJ307" s="157">
        <f>[4]Ukraine!$G$305</f>
        <v>15994</v>
      </c>
      <c r="AK307" s="157">
        <f>[4]Ukraine!$H$305</f>
        <v>15939</v>
      </c>
      <c r="AL307" s="157">
        <f>[4]Ukraine!$I$305</f>
        <v>1617507.3</v>
      </c>
      <c r="AM307" s="157">
        <f>[4]Ukraine!$J$305</f>
        <v>590806.30000000005</v>
      </c>
      <c r="AN307" s="11"/>
      <c r="AO307" s="11" t="s">
        <v>1375</v>
      </c>
      <c r="AP307" s="11">
        <v>78.3</v>
      </c>
      <c r="AQ307" s="11" t="s">
        <v>625</v>
      </c>
      <c r="AR307" s="157">
        <f>[5]Ukraine!$F$305</f>
        <v>225</v>
      </c>
      <c r="AS307" s="157">
        <f>[5]Ukraine!$G$305</f>
        <v>14616</v>
      </c>
      <c r="AT307" s="157">
        <f>[5]Ukraine!$H$305</f>
        <v>14560</v>
      </c>
      <c r="AU307" s="157">
        <f>[5]Ukraine!$I$305</f>
        <v>1677251.7</v>
      </c>
      <c r="AV307" s="157">
        <f>[5]Ukraine!$J$305</f>
        <v>773921.6</v>
      </c>
      <c r="AW307" s="11"/>
      <c r="AX307" s="33" t="s">
        <v>1375</v>
      </c>
      <c r="AY307" s="33">
        <v>78.3</v>
      </c>
      <c r="AZ307" s="33" t="s">
        <v>625</v>
      </c>
      <c r="BA307" s="157">
        <f>[6]Ukraine!$F$305</f>
        <v>308</v>
      </c>
      <c r="BB307" s="157">
        <f>[6]Ukraine!$G$305</f>
        <v>11661</v>
      </c>
      <c r="BC307" s="157">
        <f>[6]Ukraine!$H$305</f>
        <v>11598</v>
      </c>
      <c r="BD307" s="157">
        <f>[6]Ukraine!$I$305</f>
        <v>2005301.4</v>
      </c>
      <c r="BE307" s="157">
        <f>[6]Ukraine!$J$305</f>
        <v>991479</v>
      </c>
      <c r="BG307" s="2">
        <v>78.3</v>
      </c>
      <c r="BH307" s="2" t="s">
        <v>625</v>
      </c>
      <c r="BI307" s="1">
        <f t="shared" si="187"/>
        <v>238</v>
      </c>
      <c r="BJ307" s="1">
        <f t="shared" si="188"/>
        <v>265</v>
      </c>
      <c r="BK307" s="1">
        <f t="shared" si="189"/>
        <v>244</v>
      </c>
      <c r="BL307" s="1">
        <f t="shared" si="190"/>
        <v>237</v>
      </c>
      <c r="BM307" s="1">
        <f t="shared" si="191"/>
        <v>225</v>
      </c>
      <c r="BN307" s="1">
        <f t="shared" si="192"/>
        <v>308</v>
      </c>
      <c r="BP307" s="1">
        <f t="shared" si="201"/>
        <v>7101</v>
      </c>
      <c r="BQ307" s="1">
        <f t="shared" si="202"/>
        <v>11966</v>
      </c>
      <c r="BR307" s="1">
        <f t="shared" si="203"/>
        <v>23212</v>
      </c>
      <c r="BS307" s="1">
        <f t="shared" si="204"/>
        <v>15939</v>
      </c>
      <c r="BT307" s="1">
        <f t="shared" si="205"/>
        <v>14560</v>
      </c>
      <c r="BU307" s="1">
        <f t="shared" si="206"/>
        <v>11598</v>
      </c>
      <c r="BW307" s="40" t="str">
        <f t="shared" si="193"/>
        <v/>
      </c>
      <c r="BX307" s="40" t="str">
        <f t="shared" si="193"/>
        <v/>
      </c>
      <c r="BY307" s="40" t="str">
        <f t="shared" si="193"/>
        <v/>
      </c>
      <c r="BZ307" s="40" t="str">
        <f t="shared" si="193"/>
        <v/>
      </c>
      <c r="CA307" s="40" t="str">
        <f t="shared" si="180"/>
        <v/>
      </c>
      <c r="CB307" s="40" t="str">
        <f t="shared" si="180"/>
        <v/>
      </c>
      <c r="CD307" s="10">
        <f t="shared" si="194"/>
        <v>182832.8</v>
      </c>
      <c r="CE307" s="10">
        <f t="shared" si="195"/>
        <v>261199.5</v>
      </c>
      <c r="CF307" s="10">
        <f t="shared" si="196"/>
        <v>628670.6</v>
      </c>
      <c r="CG307" s="10">
        <f t="shared" si="197"/>
        <v>590806.30000000005</v>
      </c>
      <c r="CH307" s="10">
        <f t="shared" si="198"/>
        <v>773921.6</v>
      </c>
      <c r="CI307" s="10">
        <f t="shared" si="199"/>
        <v>991479</v>
      </c>
      <c r="CK307" s="40" t="str">
        <f t="shared" si="212"/>
        <v/>
      </c>
      <c r="CL307" s="40" t="str">
        <f t="shared" si="212"/>
        <v/>
      </c>
      <c r="CM307" s="40" t="str">
        <f t="shared" si="212"/>
        <v/>
      </c>
      <c r="CN307" s="40" t="str">
        <f t="shared" si="212"/>
        <v/>
      </c>
      <c r="CO307" s="40" t="str">
        <f t="shared" si="212"/>
        <v/>
      </c>
      <c r="CP307" s="40" t="str">
        <f t="shared" si="212"/>
        <v/>
      </c>
      <c r="CR307" s="9" t="str">
        <f t="shared" si="213"/>
        <v/>
      </c>
      <c r="CS307" s="9" t="str">
        <f t="shared" si="213"/>
        <v/>
      </c>
      <c r="CT307" s="9" t="str">
        <f t="shared" si="213"/>
        <v/>
      </c>
      <c r="CU307" s="9" t="str">
        <f t="shared" si="213"/>
        <v/>
      </c>
      <c r="CV307" s="9" t="str">
        <f t="shared" si="213"/>
        <v/>
      </c>
      <c r="CW307" s="9" t="str">
        <f t="shared" si="213"/>
        <v/>
      </c>
      <c r="CY307" s="9" t="str">
        <f t="shared" si="214"/>
        <v/>
      </c>
      <c r="CZ307" s="9" t="str">
        <f t="shared" si="214"/>
        <v/>
      </c>
      <c r="DA307" s="9" t="str">
        <f t="shared" si="214"/>
        <v/>
      </c>
      <c r="DB307" s="9" t="str">
        <f t="shared" si="214"/>
        <v/>
      </c>
      <c r="DC307" s="9" t="str">
        <f t="shared" si="214"/>
        <v/>
      </c>
      <c r="DD307" s="9" t="str">
        <f t="shared" si="214"/>
        <v/>
      </c>
      <c r="DF307" s="9" t="str">
        <f>IF($A307=2,IF(ISNUMBER(CR307/Ukraine!CR307),100*CR307/Ukraine!CR307,""),"")</f>
        <v/>
      </c>
      <c r="DG307" s="9" t="str">
        <f>IF($A307=2,IF(ISNUMBER(CS307/Ukraine!CS307),100*CS307/Ukraine!CS307,""),"")</f>
        <v/>
      </c>
      <c r="DH307" s="9" t="str">
        <f>IF($A307=2,IF(ISNUMBER(CT307/Ukraine!CT307),100*CT307/Ukraine!CT307,""),"")</f>
        <v/>
      </c>
      <c r="DI307" s="9" t="str">
        <f>IF($A307=2,IF(ISNUMBER(CU307/Ukraine!CU307),100*CU307/Ukraine!CU307,""),"")</f>
        <v/>
      </c>
      <c r="DJ307" s="9" t="str">
        <f>IF($A307=2,IF(ISNUMBER(CV307/Ukraine!CV307),100*CV307/Ukraine!CV307,""),"")</f>
        <v/>
      </c>
      <c r="DK307" s="9" t="str">
        <f>IF($A307=2,IF(ISNUMBER(CW307/Ukraine!CW307),100*CW307/Ukraine!CW307,""),"")</f>
        <v/>
      </c>
      <c r="DM307" s="40" t="str">
        <f t="shared" si="181"/>
        <v/>
      </c>
      <c r="DN307" s="40" t="str">
        <f t="shared" si="182"/>
        <v/>
      </c>
      <c r="DO307" s="40" t="str">
        <f t="shared" si="183"/>
        <v/>
      </c>
      <c r="DP307" s="40" t="str">
        <f t="shared" si="184"/>
        <v/>
      </c>
      <c r="DQ307" s="40" t="str">
        <f t="shared" si="185"/>
        <v/>
      </c>
      <c r="DR307" s="40" t="str">
        <f t="shared" si="186"/>
        <v/>
      </c>
      <c r="DT307" s="40" t="str">
        <f t="shared" si="207"/>
        <v/>
      </c>
      <c r="DU307" s="40" t="str">
        <f t="shared" si="208"/>
        <v/>
      </c>
      <c r="DV307" s="40" t="str">
        <f t="shared" si="209"/>
        <v/>
      </c>
      <c r="DW307" s="40" t="str">
        <f t="shared" si="210"/>
        <v/>
      </c>
      <c r="DX307" s="40" t="str">
        <f t="shared" si="211"/>
        <v/>
      </c>
      <c r="DY307" s="40" t="str">
        <f t="shared" si="200"/>
        <v/>
      </c>
    </row>
    <row r="308" spans="1:129" x14ac:dyDescent="0.2">
      <c r="A308" s="39">
        <f>'Industry selection'!C308</f>
        <v>2</v>
      </c>
      <c r="B308" s="2">
        <v>79</v>
      </c>
      <c r="C308" s="2" t="s">
        <v>627</v>
      </c>
      <c r="E308" s="30" t="s">
        <v>626</v>
      </c>
      <c r="F308" s="31">
        <v>79</v>
      </c>
      <c r="G308" s="32" t="s">
        <v>627</v>
      </c>
      <c r="H308" s="157">
        <f>[1]Ukraine!$F$306</f>
        <v>3590</v>
      </c>
      <c r="I308" s="157">
        <f>[1]Ukraine!$G$306</f>
        <v>14456</v>
      </c>
      <c r="J308" s="157">
        <f>[1]Ukraine!$H$306</f>
        <v>13937</v>
      </c>
      <c r="K308" s="157">
        <f>[1]Ukraine!$I$306</f>
        <v>4419527.5</v>
      </c>
      <c r="L308" s="157">
        <f>[1]Ukraine!$J$306</f>
        <v>399607.6</v>
      </c>
      <c r="M308" s="11"/>
      <c r="N308" s="33" t="s">
        <v>1031</v>
      </c>
      <c r="O308" s="36">
        <v>79</v>
      </c>
      <c r="P308" s="35" t="s">
        <v>627</v>
      </c>
      <c r="Q308" s="157">
        <f>[2]Ukraine!$F$306</f>
        <v>3938</v>
      </c>
      <c r="R308" s="157">
        <f>[2]Ukraine!$G$306</f>
        <v>15088</v>
      </c>
      <c r="S308" s="157">
        <f>[2]Ukraine!$H$306</f>
        <v>13880</v>
      </c>
      <c r="T308" s="157">
        <f>[2]Ukraine!$I$306</f>
        <v>4625408.8</v>
      </c>
      <c r="U308" s="157">
        <f>[2]Ukraine!$J$306</f>
        <v>359102.7</v>
      </c>
      <c r="V308" s="11"/>
      <c r="W308" s="36" t="s">
        <v>1376</v>
      </c>
      <c r="X308" s="36">
        <v>79</v>
      </c>
      <c r="Y308" s="36" t="s">
        <v>627</v>
      </c>
      <c r="Z308" s="157">
        <f>[3]Ukraine!$F$306</f>
        <v>3725</v>
      </c>
      <c r="AA308" s="157">
        <f>[3]Ukraine!$G$306</f>
        <v>13885</v>
      </c>
      <c r="AB308" s="157">
        <f>[3]Ukraine!$H$306</f>
        <v>12730</v>
      </c>
      <c r="AC308" s="157">
        <f>[3]Ukraine!$I$306</f>
        <v>3874319.7</v>
      </c>
      <c r="AD308" s="157">
        <f>[3]Ukraine!$J$306</f>
        <v>331209.8</v>
      </c>
      <c r="AE308" s="11"/>
      <c r="AF308" s="37" t="s">
        <v>1424</v>
      </c>
      <c r="AG308" s="37">
        <v>79</v>
      </c>
      <c r="AH308" s="37" t="s">
        <v>627</v>
      </c>
      <c r="AI308" s="157">
        <f>[4]Ukraine!$F$306</f>
        <v>3687</v>
      </c>
      <c r="AJ308" s="157">
        <f>[4]Ukraine!$G$306</f>
        <v>12704</v>
      </c>
      <c r="AK308" s="157">
        <f>[4]Ukraine!$H$306</f>
        <v>11356</v>
      </c>
      <c r="AL308" s="157">
        <f>[4]Ukraine!$I$306</f>
        <v>4610759.5</v>
      </c>
      <c r="AM308" s="157">
        <f>[4]Ukraine!$J$306</f>
        <v>409291.4</v>
      </c>
      <c r="AN308" s="11"/>
      <c r="AO308" s="11" t="s">
        <v>1424</v>
      </c>
      <c r="AP308" s="11">
        <v>79</v>
      </c>
      <c r="AQ308" s="11" t="s">
        <v>627</v>
      </c>
      <c r="AR308" s="157">
        <f>[5]Ukraine!$F$306</f>
        <v>2848</v>
      </c>
      <c r="AS308" s="157">
        <f>[5]Ukraine!$G$306</f>
        <v>11870</v>
      </c>
      <c r="AT308" s="157">
        <f>[5]Ukraine!$H$306</f>
        <v>11241</v>
      </c>
      <c r="AU308" s="157">
        <f>[5]Ukraine!$I$306</f>
        <v>5703299</v>
      </c>
      <c r="AV308" s="157">
        <f>[5]Ukraine!$J$306</f>
        <v>463950.6</v>
      </c>
      <c r="AW308" s="11"/>
      <c r="AX308" s="33" t="s">
        <v>1424</v>
      </c>
      <c r="AY308" s="33">
        <v>79</v>
      </c>
      <c r="AZ308" s="33" t="s">
        <v>627</v>
      </c>
      <c r="BA308" s="157">
        <f>[6]Ukraine!$F$306</f>
        <v>3224</v>
      </c>
      <c r="BB308" s="157">
        <f>[6]Ukraine!$G$306</f>
        <v>12214</v>
      </c>
      <c r="BC308" s="157">
        <f>[6]Ukraine!$H$306</f>
        <v>11342</v>
      </c>
      <c r="BD308" s="157">
        <f>[6]Ukraine!$I$306</f>
        <v>6727776.0999999996</v>
      </c>
      <c r="BE308" s="157">
        <f>[6]Ukraine!$J$306</f>
        <v>636244</v>
      </c>
      <c r="BG308" s="2">
        <v>79</v>
      </c>
      <c r="BH308" s="2" t="s">
        <v>627</v>
      </c>
      <c r="BI308" s="1">
        <f t="shared" si="187"/>
        <v>3590</v>
      </c>
      <c r="BJ308" s="1">
        <f t="shared" si="188"/>
        <v>3938</v>
      </c>
      <c r="BK308" s="1">
        <f t="shared" si="189"/>
        <v>3725</v>
      </c>
      <c r="BL308" s="1">
        <f t="shared" si="190"/>
        <v>3687</v>
      </c>
      <c r="BM308" s="1">
        <f t="shared" si="191"/>
        <v>2848</v>
      </c>
      <c r="BN308" s="1">
        <f t="shared" si="192"/>
        <v>3224</v>
      </c>
      <c r="BP308" s="1">
        <f t="shared" si="201"/>
        <v>13937</v>
      </c>
      <c r="BQ308" s="1">
        <f t="shared" si="202"/>
        <v>13880</v>
      </c>
      <c r="BR308" s="1">
        <f t="shared" si="203"/>
        <v>12730</v>
      </c>
      <c r="BS308" s="1">
        <f t="shared" si="204"/>
        <v>11356</v>
      </c>
      <c r="BT308" s="1">
        <f t="shared" si="205"/>
        <v>11241</v>
      </c>
      <c r="BU308" s="1">
        <f t="shared" si="206"/>
        <v>11342</v>
      </c>
      <c r="BW308" s="40">
        <f t="shared" si="193"/>
        <v>1.9116147363180053E-3</v>
      </c>
      <c r="BX308" s="40">
        <f t="shared" si="193"/>
        <v>1.9784037560023815E-3</v>
      </c>
      <c r="BY308" s="40">
        <f t="shared" si="193"/>
        <v>2.0555508997516063E-3</v>
      </c>
      <c r="BZ308" s="40">
        <f t="shared" si="193"/>
        <v>1.9653451295577108E-3</v>
      </c>
      <c r="CA308" s="40">
        <f t="shared" si="180"/>
        <v>1.9673177780877445E-3</v>
      </c>
      <c r="CB308" s="40">
        <f t="shared" si="180"/>
        <v>1.9847460489256876E-3</v>
      </c>
      <c r="CD308" s="10">
        <f t="shared" si="194"/>
        <v>399607.6</v>
      </c>
      <c r="CE308" s="10">
        <f t="shared" si="195"/>
        <v>359102.7</v>
      </c>
      <c r="CF308" s="10">
        <f t="shared" si="196"/>
        <v>331209.8</v>
      </c>
      <c r="CG308" s="10">
        <f t="shared" si="197"/>
        <v>409291.4</v>
      </c>
      <c r="CH308" s="10">
        <f t="shared" si="198"/>
        <v>463950.6</v>
      </c>
      <c r="CI308" s="10">
        <f t="shared" si="199"/>
        <v>636244</v>
      </c>
      <c r="CK308" s="40">
        <f t="shared" si="212"/>
        <v>1.5005824659547397E-3</v>
      </c>
      <c r="CL308" s="40">
        <f t="shared" si="212"/>
        <v>1.3305794022357067E-3</v>
      </c>
      <c r="CM308" s="40">
        <f t="shared" si="212"/>
        <v>1.2664772175286698E-3</v>
      </c>
      <c r="CN308" s="40">
        <f t="shared" si="212"/>
        <v>1.3836451408354273E-3</v>
      </c>
      <c r="CO308" s="40">
        <f t="shared" si="212"/>
        <v>1.2857824809728779E-3</v>
      </c>
      <c r="CP308" s="40">
        <f t="shared" si="212"/>
        <v>1.3457940933091236E-3</v>
      </c>
      <c r="CR308" s="9">
        <f t="shared" si="213"/>
        <v>28.67242591662481</v>
      </c>
      <c r="CS308" s="9">
        <f t="shared" si="213"/>
        <v>25.871952449567726</v>
      </c>
      <c r="CT308" s="9">
        <f t="shared" si="213"/>
        <v>26.018051846032993</v>
      </c>
      <c r="CU308" s="9">
        <f t="shared" si="213"/>
        <v>36.04186333215921</v>
      </c>
      <c r="CV308" s="9">
        <f t="shared" si="213"/>
        <v>41.273071790765947</v>
      </c>
      <c r="CW308" s="9">
        <f t="shared" si="213"/>
        <v>56.096279315817313</v>
      </c>
      <c r="CY308" s="9">
        <f t="shared" si="214"/>
        <v>78.498163748467334</v>
      </c>
      <c r="CZ308" s="9">
        <f t="shared" si="214"/>
        <v>67.25519996607332</v>
      </c>
      <c r="DA308" s="9">
        <f t="shared" si="214"/>
        <v>61.612544728603496</v>
      </c>
      <c r="DB308" s="9">
        <f t="shared" si="214"/>
        <v>70.402145660126791</v>
      </c>
      <c r="DC308" s="9">
        <f t="shared" si="214"/>
        <v>65.357132197660164</v>
      </c>
      <c r="DD308" s="9">
        <f t="shared" si="214"/>
        <v>67.806865973487206</v>
      </c>
      <c r="DF308" s="9">
        <f>IF($A308=2,IF(ISNUMBER(CR308/Ukraine!CR308),100*CR308/Ukraine!CR308,""),"")</f>
        <v>100</v>
      </c>
      <c r="DG308" s="9">
        <f>IF($A308=2,IF(ISNUMBER(CS308/Ukraine!CS308),100*CS308/Ukraine!CS308,""),"")</f>
        <v>100</v>
      </c>
      <c r="DH308" s="9">
        <f>IF($A308=2,IF(ISNUMBER(CT308/Ukraine!CT308),100*CT308/Ukraine!CT308,""),"")</f>
        <v>100.00000000000001</v>
      </c>
      <c r="DI308" s="9">
        <f>IF($A308=2,IF(ISNUMBER(CU308/Ukraine!CU308),100*CU308/Ukraine!CU308,""),"")</f>
        <v>100</v>
      </c>
      <c r="DJ308" s="9">
        <f>IF($A308=2,IF(ISNUMBER(CV308/Ukraine!CV308),100*CV308/Ukraine!CV308,""),"")</f>
        <v>99.999999999999986</v>
      </c>
      <c r="DK308" s="9">
        <f>IF($A308=2,IF(ISNUMBER(CW308/Ukraine!CW308),100*CW308/Ukraine!CW308,""),"")</f>
        <v>100</v>
      </c>
      <c r="DM308" s="40">
        <f t="shared" si="181"/>
        <v>-4.0898328191145694E-3</v>
      </c>
      <c r="DN308" s="40">
        <f t="shared" si="182"/>
        <v>-8.2853025936599378E-2</v>
      </c>
      <c r="DO308" s="40">
        <f t="shared" si="183"/>
        <v>-0.10793401413982717</v>
      </c>
      <c r="DP308" s="40">
        <f t="shared" si="184"/>
        <v>-1.0126805213103163E-2</v>
      </c>
      <c r="DQ308" s="40">
        <f t="shared" si="185"/>
        <v>8.9849657503779934E-3</v>
      </c>
      <c r="DR308" s="40">
        <f t="shared" si="186"/>
        <v>-0.18619502044916414</v>
      </c>
      <c r="DT308" s="40">
        <f t="shared" si="207"/>
        <v>-9.767131233333548E-2</v>
      </c>
      <c r="DU308" s="40">
        <f t="shared" si="208"/>
        <v>5.6470185908874537E-3</v>
      </c>
      <c r="DV308" s="40">
        <f t="shared" si="209"/>
        <v>0.3852637217207544</v>
      </c>
      <c r="DW308" s="40">
        <f t="shared" si="210"/>
        <v>0.14514256408988335</v>
      </c>
      <c r="DX308" s="40">
        <f t="shared" si="211"/>
        <v>0.35914960728384093</v>
      </c>
      <c r="DY308" s="40">
        <f t="shared" si="200"/>
        <v>0.95645389333072228</v>
      </c>
    </row>
    <row r="309" spans="1:129" x14ac:dyDescent="0.2">
      <c r="A309" s="39">
        <f>'Industry selection'!C309</f>
        <v>1</v>
      </c>
      <c r="B309" s="2">
        <v>79.099999999999994</v>
      </c>
      <c r="C309" s="2" t="s">
        <v>629</v>
      </c>
      <c r="E309" s="30" t="s">
        <v>628</v>
      </c>
      <c r="F309" s="31">
        <v>79.099999999999994</v>
      </c>
      <c r="G309" s="32" t="s">
        <v>629</v>
      </c>
      <c r="H309" s="157">
        <f>[1]Ukraine!$F$307</f>
        <v>3341</v>
      </c>
      <c r="I309" s="157">
        <f>[1]Ukraine!$G$307</f>
        <v>13612</v>
      </c>
      <c r="J309" s="157">
        <f>[1]Ukraine!$H$307</f>
        <v>13135</v>
      </c>
      <c r="K309" s="157">
        <f>[1]Ukraine!$I$307</f>
        <v>4272112.5</v>
      </c>
      <c r="L309" s="157">
        <f>[1]Ukraine!$J$307</f>
        <v>379144.7</v>
      </c>
      <c r="M309" s="11"/>
      <c r="N309" s="33" t="s">
        <v>1032</v>
      </c>
      <c r="O309" s="36">
        <v>79.099999999999994</v>
      </c>
      <c r="P309" s="35" t="s">
        <v>629</v>
      </c>
      <c r="Q309" s="157">
        <f>[2]Ukraine!$F$307</f>
        <v>3704</v>
      </c>
      <c r="R309" s="157">
        <f>[2]Ukraine!$G$307</f>
        <v>13996</v>
      </c>
      <c r="S309" s="157">
        <f>[2]Ukraine!$H$307</f>
        <v>12849</v>
      </c>
      <c r="T309" s="157">
        <f>[2]Ukraine!$I$307</f>
        <v>4389050</v>
      </c>
      <c r="U309" s="157">
        <f>[2]Ukraine!$J$307</f>
        <v>330908.7</v>
      </c>
      <c r="V309" s="11"/>
      <c r="W309" s="36" t="s">
        <v>1377</v>
      </c>
      <c r="X309" s="36">
        <v>79.099999999999994</v>
      </c>
      <c r="Y309" s="36" t="s">
        <v>629</v>
      </c>
      <c r="Z309" s="157">
        <f>[3]Ukraine!$F$307</f>
        <v>3509</v>
      </c>
      <c r="AA309" s="157">
        <f>[3]Ukraine!$G$307</f>
        <v>12837</v>
      </c>
      <c r="AB309" s="157">
        <f>[3]Ukraine!$H$307</f>
        <v>11745</v>
      </c>
      <c r="AC309" s="157">
        <f>[3]Ukraine!$I$307</f>
        <v>3596846.6</v>
      </c>
      <c r="AD309" s="157">
        <f>[3]Ukraine!$J$307</f>
        <v>305461.09999999998</v>
      </c>
      <c r="AE309" s="11"/>
      <c r="AF309" s="37" t="s">
        <v>1377</v>
      </c>
      <c r="AG309" s="37">
        <v>79.099999999999994</v>
      </c>
      <c r="AH309" s="37" t="s">
        <v>629</v>
      </c>
      <c r="AI309" s="157">
        <f>[4]Ukraine!$F$307</f>
        <v>3463</v>
      </c>
      <c r="AJ309" s="157">
        <f>[4]Ukraine!$G$307</f>
        <v>11684</v>
      </c>
      <c r="AK309" s="157">
        <f>[4]Ukraine!$H$307</f>
        <v>10413</v>
      </c>
      <c r="AL309" s="157">
        <f>[4]Ukraine!$I$307</f>
        <v>4223404.0999999996</v>
      </c>
      <c r="AM309" s="157">
        <f>[4]Ukraine!$J$307</f>
        <v>374014.3</v>
      </c>
      <c r="AN309" s="11"/>
      <c r="AO309" s="11" t="s">
        <v>1377</v>
      </c>
      <c r="AP309" s="11">
        <v>79.099999999999994</v>
      </c>
      <c r="AQ309" s="11" t="s">
        <v>629</v>
      </c>
      <c r="AR309" s="157">
        <f>[5]Ukraine!$F$307</f>
        <v>2659</v>
      </c>
      <c r="AS309" s="157">
        <f>[5]Ukraine!$G$307</f>
        <v>10687</v>
      </c>
      <c r="AT309" s="157">
        <f>[5]Ukraine!$H$307</f>
        <v>10096</v>
      </c>
      <c r="AU309" s="157">
        <f>[5]Ukraine!$I$307</f>
        <v>5261991.9000000004</v>
      </c>
      <c r="AV309" s="157">
        <f>[5]Ukraine!$J$307</f>
        <v>417003.2</v>
      </c>
      <c r="AW309" s="11"/>
      <c r="AX309" s="33" t="s">
        <v>1377</v>
      </c>
      <c r="AY309" s="33">
        <v>79.099999999999994</v>
      </c>
      <c r="AZ309" s="33" t="s">
        <v>629</v>
      </c>
      <c r="BA309" s="157">
        <f>[6]Ukraine!$F$307</f>
        <v>3004</v>
      </c>
      <c r="BB309" s="157">
        <f>[6]Ukraine!$G$307</f>
        <v>10994</v>
      </c>
      <c r="BC309" s="157">
        <f>[6]Ukraine!$H$307</f>
        <v>10167</v>
      </c>
      <c r="BD309" s="157">
        <f>[6]Ukraine!$I$307</f>
        <v>6303875.5999999996</v>
      </c>
      <c r="BE309" s="157">
        <f>[6]Ukraine!$J$307</f>
        <v>574794.1</v>
      </c>
      <c r="BG309" s="2">
        <v>79.099999999999994</v>
      </c>
      <c r="BH309" s="2" t="s">
        <v>629</v>
      </c>
      <c r="BI309" s="1">
        <f t="shared" si="187"/>
        <v>3341</v>
      </c>
      <c r="BJ309" s="1">
        <f t="shared" si="188"/>
        <v>3704</v>
      </c>
      <c r="BK309" s="1">
        <f t="shared" si="189"/>
        <v>3509</v>
      </c>
      <c r="BL309" s="1">
        <f t="shared" si="190"/>
        <v>3463</v>
      </c>
      <c r="BM309" s="1">
        <f t="shared" si="191"/>
        <v>2659</v>
      </c>
      <c r="BN309" s="1">
        <f t="shared" si="192"/>
        <v>3004</v>
      </c>
      <c r="BP309" s="1">
        <f t="shared" si="201"/>
        <v>13135</v>
      </c>
      <c r="BQ309" s="1">
        <f t="shared" si="202"/>
        <v>12849</v>
      </c>
      <c r="BR309" s="1">
        <f t="shared" si="203"/>
        <v>11745</v>
      </c>
      <c r="BS309" s="1">
        <f t="shared" si="204"/>
        <v>10413</v>
      </c>
      <c r="BT309" s="1">
        <f t="shared" si="205"/>
        <v>10096</v>
      </c>
      <c r="BU309" s="1">
        <f t="shared" si="206"/>
        <v>10167</v>
      </c>
      <c r="BW309" s="40" t="str">
        <f t="shared" si="193"/>
        <v/>
      </c>
      <c r="BX309" s="40" t="str">
        <f t="shared" si="193"/>
        <v/>
      </c>
      <c r="BY309" s="40" t="str">
        <f t="shared" si="193"/>
        <v/>
      </c>
      <c r="BZ309" s="40" t="str">
        <f t="shared" si="193"/>
        <v/>
      </c>
      <c r="CA309" s="40" t="str">
        <f t="shared" si="180"/>
        <v/>
      </c>
      <c r="CB309" s="40" t="str">
        <f t="shared" si="180"/>
        <v/>
      </c>
      <c r="CD309" s="10">
        <f t="shared" si="194"/>
        <v>379144.7</v>
      </c>
      <c r="CE309" s="10">
        <f t="shared" si="195"/>
        <v>330908.7</v>
      </c>
      <c r="CF309" s="10">
        <f t="shared" si="196"/>
        <v>305461.09999999998</v>
      </c>
      <c r="CG309" s="10">
        <f t="shared" si="197"/>
        <v>374014.3</v>
      </c>
      <c r="CH309" s="10">
        <f t="shared" si="198"/>
        <v>417003.2</v>
      </c>
      <c r="CI309" s="10">
        <f t="shared" si="199"/>
        <v>574794.1</v>
      </c>
      <c r="CK309" s="40" t="str">
        <f t="shared" si="212"/>
        <v/>
      </c>
      <c r="CL309" s="40" t="str">
        <f t="shared" si="212"/>
        <v/>
      </c>
      <c r="CM309" s="40" t="str">
        <f t="shared" si="212"/>
        <v/>
      </c>
      <c r="CN309" s="40" t="str">
        <f t="shared" si="212"/>
        <v/>
      </c>
      <c r="CO309" s="40" t="str">
        <f t="shared" si="212"/>
        <v/>
      </c>
      <c r="CP309" s="40" t="str">
        <f t="shared" si="212"/>
        <v/>
      </c>
      <c r="CR309" s="9" t="str">
        <f t="shared" si="213"/>
        <v/>
      </c>
      <c r="CS309" s="9" t="str">
        <f t="shared" si="213"/>
        <v/>
      </c>
      <c r="CT309" s="9" t="str">
        <f t="shared" si="213"/>
        <v/>
      </c>
      <c r="CU309" s="9" t="str">
        <f t="shared" si="213"/>
        <v/>
      </c>
      <c r="CV309" s="9" t="str">
        <f t="shared" si="213"/>
        <v/>
      </c>
      <c r="CW309" s="9" t="str">
        <f t="shared" si="213"/>
        <v/>
      </c>
      <c r="CY309" s="9" t="str">
        <f t="shared" si="214"/>
        <v/>
      </c>
      <c r="CZ309" s="9" t="str">
        <f t="shared" si="214"/>
        <v/>
      </c>
      <c r="DA309" s="9" t="str">
        <f t="shared" si="214"/>
        <v/>
      </c>
      <c r="DB309" s="9" t="str">
        <f t="shared" si="214"/>
        <v/>
      </c>
      <c r="DC309" s="9" t="str">
        <f t="shared" si="214"/>
        <v/>
      </c>
      <c r="DD309" s="9" t="str">
        <f t="shared" si="214"/>
        <v/>
      </c>
      <c r="DF309" s="9" t="str">
        <f>IF($A309=2,IF(ISNUMBER(CR309/Ukraine!CR309),100*CR309/Ukraine!CR309,""),"")</f>
        <v/>
      </c>
      <c r="DG309" s="9" t="str">
        <f>IF($A309=2,IF(ISNUMBER(CS309/Ukraine!CS309),100*CS309/Ukraine!CS309,""),"")</f>
        <v/>
      </c>
      <c r="DH309" s="9" t="str">
        <f>IF($A309=2,IF(ISNUMBER(CT309/Ukraine!CT309),100*CT309/Ukraine!CT309,""),"")</f>
        <v/>
      </c>
      <c r="DI309" s="9" t="str">
        <f>IF($A309=2,IF(ISNUMBER(CU309/Ukraine!CU309),100*CU309/Ukraine!CU309,""),"")</f>
        <v/>
      </c>
      <c r="DJ309" s="9" t="str">
        <f>IF($A309=2,IF(ISNUMBER(CV309/Ukraine!CV309),100*CV309/Ukraine!CV309,""),"")</f>
        <v/>
      </c>
      <c r="DK309" s="9" t="str">
        <f>IF($A309=2,IF(ISNUMBER(CW309/Ukraine!CW309),100*CW309/Ukraine!CW309,""),"")</f>
        <v/>
      </c>
      <c r="DM309" s="40" t="str">
        <f t="shared" si="181"/>
        <v/>
      </c>
      <c r="DN309" s="40" t="str">
        <f t="shared" si="182"/>
        <v/>
      </c>
      <c r="DO309" s="40" t="str">
        <f t="shared" si="183"/>
        <v/>
      </c>
      <c r="DP309" s="40" t="str">
        <f t="shared" si="184"/>
        <v/>
      </c>
      <c r="DQ309" s="40" t="str">
        <f t="shared" si="185"/>
        <v/>
      </c>
      <c r="DR309" s="40" t="str">
        <f t="shared" si="186"/>
        <v/>
      </c>
      <c r="DT309" s="40" t="str">
        <f t="shared" si="207"/>
        <v/>
      </c>
      <c r="DU309" s="40" t="str">
        <f t="shared" si="208"/>
        <v/>
      </c>
      <c r="DV309" s="40" t="str">
        <f t="shared" si="209"/>
        <v/>
      </c>
      <c r="DW309" s="40" t="str">
        <f t="shared" si="210"/>
        <v/>
      </c>
      <c r="DX309" s="40" t="str">
        <f t="shared" si="211"/>
        <v/>
      </c>
      <c r="DY309" s="40" t="str">
        <f t="shared" si="200"/>
        <v/>
      </c>
    </row>
    <row r="310" spans="1:129" x14ac:dyDescent="0.2">
      <c r="A310" s="39">
        <f>'Industry selection'!C310</f>
        <v>1</v>
      </c>
      <c r="B310" s="2">
        <v>79.900000000000006</v>
      </c>
      <c r="C310" s="2" t="s">
        <v>631</v>
      </c>
      <c r="E310" s="30" t="s">
        <v>630</v>
      </c>
      <c r="F310" s="31">
        <v>79.900000000000006</v>
      </c>
      <c r="G310" s="32" t="s">
        <v>631</v>
      </c>
      <c r="H310" s="157">
        <f>[1]Ukraine!$F$308</f>
        <v>249</v>
      </c>
      <c r="I310" s="157">
        <f>[1]Ukraine!$G$308</f>
        <v>844</v>
      </c>
      <c r="J310" s="157">
        <f>[1]Ukraine!$H$308</f>
        <v>802</v>
      </c>
      <c r="K310" s="157">
        <f>[1]Ukraine!$I$308</f>
        <v>147415</v>
      </c>
      <c r="L310" s="157">
        <f>[1]Ukraine!$J$308</f>
        <v>20462.900000000001</v>
      </c>
      <c r="M310" s="11"/>
      <c r="N310" s="33" t="s">
        <v>1033</v>
      </c>
      <c r="O310" s="36">
        <v>79.900000000000006</v>
      </c>
      <c r="P310" s="35" t="s">
        <v>631</v>
      </c>
      <c r="Q310" s="157">
        <f>[2]Ukraine!$F$308</f>
        <v>234</v>
      </c>
      <c r="R310" s="157">
        <f>[2]Ukraine!$G$308</f>
        <v>1092</v>
      </c>
      <c r="S310" s="157">
        <f>[2]Ukraine!$H$308</f>
        <v>1031</v>
      </c>
      <c r="T310" s="157">
        <f>[2]Ukraine!$I$308</f>
        <v>236358.8</v>
      </c>
      <c r="U310" s="157">
        <f>[2]Ukraine!$J$308</f>
        <v>28194</v>
      </c>
      <c r="V310" s="11"/>
      <c r="W310" s="36" t="s">
        <v>1378</v>
      </c>
      <c r="X310" s="36">
        <v>79.900000000000006</v>
      </c>
      <c r="Y310" s="36" t="s">
        <v>631</v>
      </c>
      <c r="Z310" s="157">
        <f>[3]Ukraine!$F$308</f>
        <v>216</v>
      </c>
      <c r="AA310" s="157">
        <f>[3]Ukraine!$G$308</f>
        <v>1048</v>
      </c>
      <c r="AB310" s="157">
        <f>[3]Ukraine!$H$308</f>
        <v>985</v>
      </c>
      <c r="AC310" s="157">
        <f>[3]Ukraine!$I$308</f>
        <v>277473.09999999998</v>
      </c>
      <c r="AD310" s="157">
        <f>[3]Ukraine!$J$308</f>
        <v>25748.7</v>
      </c>
      <c r="AE310" s="11"/>
      <c r="AF310" s="37" t="s">
        <v>1378</v>
      </c>
      <c r="AG310" s="37">
        <v>79.900000000000006</v>
      </c>
      <c r="AH310" s="37" t="s">
        <v>631</v>
      </c>
      <c r="AI310" s="157">
        <f>[4]Ukraine!$F$308</f>
        <v>224</v>
      </c>
      <c r="AJ310" s="157">
        <f>[4]Ukraine!$G$308</f>
        <v>1020</v>
      </c>
      <c r="AK310" s="157">
        <f>[4]Ukraine!$H$308</f>
        <v>943</v>
      </c>
      <c r="AL310" s="157">
        <f>[4]Ukraine!$I$308</f>
        <v>387355.4</v>
      </c>
      <c r="AM310" s="157">
        <f>[4]Ukraine!$J$308</f>
        <v>35277.1</v>
      </c>
      <c r="AN310" s="11"/>
      <c r="AO310" s="11" t="s">
        <v>1378</v>
      </c>
      <c r="AP310" s="11">
        <v>79.900000000000006</v>
      </c>
      <c r="AQ310" s="11" t="s">
        <v>631</v>
      </c>
      <c r="AR310" s="157">
        <f>[5]Ukraine!$F$308</f>
        <v>189</v>
      </c>
      <c r="AS310" s="157">
        <f>[5]Ukraine!$G$308</f>
        <v>1183</v>
      </c>
      <c r="AT310" s="157">
        <f>[5]Ukraine!$H$308</f>
        <v>1145</v>
      </c>
      <c r="AU310" s="157">
        <f>[5]Ukraine!$I$308</f>
        <v>441307.1</v>
      </c>
      <c r="AV310" s="157">
        <f>[5]Ukraine!$J$308</f>
        <v>46947.4</v>
      </c>
      <c r="AW310" s="11"/>
      <c r="AX310" s="33" t="s">
        <v>1378</v>
      </c>
      <c r="AY310" s="33">
        <v>79.900000000000006</v>
      </c>
      <c r="AZ310" s="33" t="s">
        <v>631</v>
      </c>
      <c r="BA310" s="157">
        <f>[6]Ukraine!$F$308</f>
        <v>220</v>
      </c>
      <c r="BB310" s="157">
        <f>[6]Ukraine!$G$308</f>
        <v>1220</v>
      </c>
      <c r="BC310" s="157">
        <f>[6]Ukraine!$H$308</f>
        <v>1175</v>
      </c>
      <c r="BD310" s="157">
        <f>[6]Ukraine!$I$308</f>
        <v>423900.5</v>
      </c>
      <c r="BE310" s="157">
        <f>[6]Ukraine!$J$308</f>
        <v>61449.9</v>
      </c>
      <c r="BG310" s="2">
        <v>79.900000000000006</v>
      </c>
      <c r="BH310" s="2" t="s">
        <v>631</v>
      </c>
      <c r="BI310" s="1">
        <f t="shared" si="187"/>
        <v>249</v>
      </c>
      <c r="BJ310" s="1">
        <f t="shared" si="188"/>
        <v>234</v>
      </c>
      <c r="BK310" s="1">
        <f t="shared" si="189"/>
        <v>216</v>
      </c>
      <c r="BL310" s="1">
        <f t="shared" si="190"/>
        <v>224</v>
      </c>
      <c r="BM310" s="1">
        <f t="shared" si="191"/>
        <v>189</v>
      </c>
      <c r="BN310" s="1">
        <f t="shared" si="192"/>
        <v>220</v>
      </c>
      <c r="BP310" s="1">
        <f t="shared" si="201"/>
        <v>802</v>
      </c>
      <c r="BQ310" s="1">
        <f t="shared" si="202"/>
        <v>1031</v>
      </c>
      <c r="BR310" s="1">
        <f t="shared" si="203"/>
        <v>985</v>
      </c>
      <c r="BS310" s="1">
        <f t="shared" si="204"/>
        <v>943</v>
      </c>
      <c r="BT310" s="1">
        <f t="shared" si="205"/>
        <v>1145</v>
      </c>
      <c r="BU310" s="1">
        <f t="shared" si="206"/>
        <v>1175</v>
      </c>
      <c r="BW310" s="40" t="str">
        <f t="shared" si="193"/>
        <v/>
      </c>
      <c r="BX310" s="40" t="str">
        <f t="shared" si="193"/>
        <v/>
      </c>
      <c r="BY310" s="40" t="str">
        <f t="shared" si="193"/>
        <v/>
      </c>
      <c r="BZ310" s="40" t="str">
        <f t="shared" si="193"/>
        <v/>
      </c>
      <c r="CA310" s="40" t="str">
        <f t="shared" si="180"/>
        <v/>
      </c>
      <c r="CB310" s="40" t="str">
        <f t="shared" si="180"/>
        <v/>
      </c>
      <c r="CD310" s="10">
        <f t="shared" si="194"/>
        <v>20462.900000000001</v>
      </c>
      <c r="CE310" s="10">
        <f t="shared" si="195"/>
        <v>28194</v>
      </c>
      <c r="CF310" s="10">
        <f t="shared" si="196"/>
        <v>25748.7</v>
      </c>
      <c r="CG310" s="10">
        <f t="shared" si="197"/>
        <v>35277.1</v>
      </c>
      <c r="CH310" s="10">
        <f t="shared" si="198"/>
        <v>46947.4</v>
      </c>
      <c r="CI310" s="10">
        <f t="shared" si="199"/>
        <v>61449.9</v>
      </c>
      <c r="CK310" s="40" t="str">
        <f t="shared" si="212"/>
        <v/>
      </c>
      <c r="CL310" s="40" t="str">
        <f t="shared" si="212"/>
        <v/>
      </c>
      <c r="CM310" s="40" t="str">
        <f t="shared" si="212"/>
        <v/>
      </c>
      <c r="CN310" s="40" t="str">
        <f t="shared" si="212"/>
        <v/>
      </c>
      <c r="CO310" s="40" t="str">
        <f t="shared" si="212"/>
        <v/>
      </c>
      <c r="CP310" s="40" t="str">
        <f t="shared" si="212"/>
        <v/>
      </c>
      <c r="CR310" s="9" t="str">
        <f t="shared" si="213"/>
        <v/>
      </c>
      <c r="CS310" s="9" t="str">
        <f t="shared" si="213"/>
        <v/>
      </c>
      <c r="CT310" s="9" t="str">
        <f t="shared" si="213"/>
        <v/>
      </c>
      <c r="CU310" s="9" t="str">
        <f t="shared" si="213"/>
        <v/>
      </c>
      <c r="CV310" s="9" t="str">
        <f t="shared" si="213"/>
        <v/>
      </c>
      <c r="CW310" s="9" t="str">
        <f t="shared" si="213"/>
        <v/>
      </c>
      <c r="CY310" s="9" t="str">
        <f t="shared" si="214"/>
        <v/>
      </c>
      <c r="CZ310" s="9" t="str">
        <f t="shared" si="214"/>
        <v/>
      </c>
      <c r="DA310" s="9" t="str">
        <f t="shared" si="214"/>
        <v/>
      </c>
      <c r="DB310" s="9" t="str">
        <f t="shared" si="214"/>
        <v/>
      </c>
      <c r="DC310" s="9" t="str">
        <f t="shared" si="214"/>
        <v/>
      </c>
      <c r="DD310" s="9" t="str">
        <f t="shared" si="214"/>
        <v/>
      </c>
      <c r="DF310" s="9" t="str">
        <f>IF($A310=2,IF(ISNUMBER(CR310/Ukraine!CR310),100*CR310/Ukraine!CR310,""),"")</f>
        <v/>
      </c>
      <c r="DG310" s="9" t="str">
        <f>IF($A310=2,IF(ISNUMBER(CS310/Ukraine!CS310),100*CS310/Ukraine!CS310,""),"")</f>
        <v/>
      </c>
      <c r="DH310" s="9" t="str">
        <f>IF($A310=2,IF(ISNUMBER(CT310/Ukraine!CT310),100*CT310/Ukraine!CT310,""),"")</f>
        <v/>
      </c>
      <c r="DI310" s="9" t="str">
        <f>IF($A310=2,IF(ISNUMBER(CU310/Ukraine!CU310),100*CU310/Ukraine!CU310,""),"")</f>
        <v/>
      </c>
      <c r="DJ310" s="9" t="str">
        <f>IF($A310=2,IF(ISNUMBER(CV310/Ukraine!CV310),100*CV310/Ukraine!CV310,""),"")</f>
        <v/>
      </c>
      <c r="DK310" s="9" t="str">
        <f>IF($A310=2,IF(ISNUMBER(CW310/Ukraine!CW310),100*CW310/Ukraine!CW310,""),"")</f>
        <v/>
      </c>
      <c r="DM310" s="40" t="str">
        <f t="shared" si="181"/>
        <v/>
      </c>
      <c r="DN310" s="40" t="str">
        <f t="shared" si="182"/>
        <v/>
      </c>
      <c r="DO310" s="40" t="str">
        <f t="shared" si="183"/>
        <v/>
      </c>
      <c r="DP310" s="40" t="str">
        <f t="shared" si="184"/>
        <v/>
      </c>
      <c r="DQ310" s="40" t="str">
        <f t="shared" si="185"/>
        <v/>
      </c>
      <c r="DR310" s="40" t="str">
        <f t="shared" si="186"/>
        <v/>
      </c>
      <c r="DT310" s="40" t="str">
        <f t="shared" si="207"/>
        <v/>
      </c>
      <c r="DU310" s="40" t="str">
        <f t="shared" si="208"/>
        <v/>
      </c>
      <c r="DV310" s="40" t="str">
        <f t="shared" si="209"/>
        <v/>
      </c>
      <c r="DW310" s="40" t="str">
        <f t="shared" si="210"/>
        <v/>
      </c>
      <c r="DX310" s="40" t="str">
        <f t="shared" si="211"/>
        <v/>
      </c>
      <c r="DY310" s="40" t="str">
        <f t="shared" si="200"/>
        <v/>
      </c>
    </row>
    <row r="311" spans="1:129" x14ac:dyDescent="0.2">
      <c r="A311" s="39" t="str">
        <f>'Industry selection'!C311</f>
        <v/>
      </c>
      <c r="B311" s="2">
        <v>80</v>
      </c>
      <c r="C311" s="2" t="s">
        <v>633</v>
      </c>
      <c r="E311" s="30" t="s">
        <v>632</v>
      </c>
      <c r="F311" s="31">
        <v>80</v>
      </c>
      <c r="G311" s="32" t="s">
        <v>633</v>
      </c>
      <c r="H311" s="157">
        <f>[1]Ukraine!$F$309</f>
        <v>3614</v>
      </c>
      <c r="I311" s="157">
        <f>[1]Ukraine!$G$309</f>
        <v>90117</v>
      </c>
      <c r="J311" s="157">
        <f>[1]Ukraine!$H$309</f>
        <v>88467</v>
      </c>
      <c r="K311" s="157">
        <f>[1]Ukraine!$I$309</f>
        <v>6504827.2999999998</v>
      </c>
      <c r="L311" s="157">
        <f>[1]Ukraine!$J$309</f>
        <v>1933025.6</v>
      </c>
      <c r="M311" s="11"/>
      <c r="N311" s="33" t="s">
        <v>1034</v>
      </c>
      <c r="O311" s="36">
        <v>80</v>
      </c>
      <c r="P311" s="35" t="s">
        <v>633</v>
      </c>
      <c r="Q311" s="157">
        <f>[2]Ukraine!$F$309</f>
        <v>3954</v>
      </c>
      <c r="R311" s="157">
        <f>[2]Ukraine!$G$309</f>
        <v>89021</v>
      </c>
      <c r="S311" s="157">
        <f>[2]Ukraine!$H$309</f>
        <v>88112</v>
      </c>
      <c r="T311" s="157">
        <f>[2]Ukraine!$I$309</f>
        <v>8264719.5</v>
      </c>
      <c r="U311" s="157">
        <f>[2]Ukraine!$J$309</f>
        <v>1971556.6</v>
      </c>
      <c r="V311" s="11"/>
      <c r="W311" s="36" t="s">
        <v>1379</v>
      </c>
      <c r="X311" s="36">
        <v>80</v>
      </c>
      <c r="Y311" s="36" t="s">
        <v>633</v>
      </c>
      <c r="Z311" s="157">
        <f>[3]Ukraine!$F$309</f>
        <v>3707</v>
      </c>
      <c r="AA311" s="157">
        <f>[3]Ukraine!$G$309</f>
        <v>81073</v>
      </c>
      <c r="AB311" s="157">
        <f>[3]Ukraine!$H$309</f>
        <v>80173</v>
      </c>
      <c r="AC311" s="157">
        <f>[3]Ukraine!$I$309</f>
        <v>7545382.2000000002</v>
      </c>
      <c r="AD311" s="157">
        <f>[3]Ukraine!$J$309</f>
        <v>2021270.1</v>
      </c>
      <c r="AE311" s="11"/>
      <c r="AF311" s="37" t="s">
        <v>1379</v>
      </c>
      <c r="AG311" s="37">
        <v>80</v>
      </c>
      <c r="AH311" s="37" t="s">
        <v>633</v>
      </c>
      <c r="AI311" s="157">
        <f>[4]Ukraine!$F$309</f>
        <v>3839</v>
      </c>
      <c r="AJ311" s="157">
        <f>[4]Ukraine!$G$309</f>
        <v>69015</v>
      </c>
      <c r="AK311" s="157">
        <f>[4]Ukraine!$H$309</f>
        <v>68042</v>
      </c>
      <c r="AL311" s="157">
        <f>[4]Ukraine!$I$309</f>
        <v>7691383.2000000002</v>
      </c>
      <c r="AM311" s="157">
        <f>[4]Ukraine!$J$309</f>
        <v>1834762.5</v>
      </c>
      <c r="AN311" s="11"/>
      <c r="AO311" s="11" t="s">
        <v>1379</v>
      </c>
      <c r="AP311" s="11">
        <v>80</v>
      </c>
      <c r="AQ311" s="11" t="s">
        <v>633</v>
      </c>
      <c r="AR311" s="157">
        <f>[5]Ukraine!$F$309</f>
        <v>3492</v>
      </c>
      <c r="AS311" s="157">
        <f>[5]Ukraine!$G$309</f>
        <v>67221</v>
      </c>
      <c r="AT311" s="157">
        <f>[5]Ukraine!$H$309</f>
        <v>66486</v>
      </c>
      <c r="AU311" s="157">
        <f>[5]Ukraine!$I$309</f>
        <v>9100937.3000000007</v>
      </c>
      <c r="AV311" s="157">
        <f>[5]Ukraine!$J$309</f>
        <v>2045166.1</v>
      </c>
      <c r="AW311" s="11"/>
      <c r="AX311" s="33" t="s">
        <v>1379</v>
      </c>
      <c r="AY311" s="33">
        <v>80</v>
      </c>
      <c r="AZ311" s="33" t="s">
        <v>633</v>
      </c>
      <c r="BA311" s="157">
        <f>[6]Ukraine!$F$309</f>
        <v>3896</v>
      </c>
      <c r="BB311" s="157">
        <f>[6]Ukraine!$G$309</f>
        <v>67422</v>
      </c>
      <c r="BC311" s="157">
        <f>[6]Ukraine!$H$309</f>
        <v>66718</v>
      </c>
      <c r="BD311" s="157">
        <f>[6]Ukraine!$I$309</f>
        <v>12161796.199999999</v>
      </c>
      <c r="BE311" s="157">
        <f>[6]Ukraine!$J$309</f>
        <v>3192864.9</v>
      </c>
      <c r="BG311" s="2">
        <v>80</v>
      </c>
      <c r="BH311" s="2" t="s">
        <v>633</v>
      </c>
      <c r="BI311" s="1">
        <f t="shared" si="187"/>
        <v>3614</v>
      </c>
      <c r="BJ311" s="1">
        <f t="shared" si="188"/>
        <v>3954</v>
      </c>
      <c r="BK311" s="1">
        <f t="shared" si="189"/>
        <v>3707</v>
      </c>
      <c r="BL311" s="1">
        <f t="shared" si="190"/>
        <v>3839</v>
      </c>
      <c r="BM311" s="1">
        <f t="shared" si="191"/>
        <v>3492</v>
      </c>
      <c r="BN311" s="1">
        <f t="shared" si="192"/>
        <v>3896</v>
      </c>
      <c r="BP311" s="1">
        <f t="shared" si="201"/>
        <v>88467</v>
      </c>
      <c r="BQ311" s="1">
        <f t="shared" si="202"/>
        <v>88112</v>
      </c>
      <c r="BR311" s="1">
        <f t="shared" si="203"/>
        <v>80173</v>
      </c>
      <c r="BS311" s="1">
        <f t="shared" si="204"/>
        <v>68042</v>
      </c>
      <c r="BT311" s="1">
        <f t="shared" si="205"/>
        <v>66486</v>
      </c>
      <c r="BU311" s="1">
        <f t="shared" si="206"/>
        <v>66718</v>
      </c>
      <c r="BW311" s="40" t="str">
        <f t="shared" si="193"/>
        <v/>
      </c>
      <c r="BX311" s="40" t="str">
        <f t="shared" si="193"/>
        <v/>
      </c>
      <c r="BY311" s="40" t="str">
        <f t="shared" si="193"/>
        <v/>
      </c>
      <c r="BZ311" s="40" t="str">
        <f t="shared" si="193"/>
        <v/>
      </c>
      <c r="CA311" s="40" t="str">
        <f t="shared" si="180"/>
        <v/>
      </c>
      <c r="CB311" s="40" t="str">
        <f t="shared" si="180"/>
        <v/>
      </c>
      <c r="CD311" s="10">
        <f t="shared" si="194"/>
        <v>1933025.6</v>
      </c>
      <c r="CE311" s="10">
        <f t="shared" si="195"/>
        <v>1971556.6</v>
      </c>
      <c r="CF311" s="10">
        <f t="shared" si="196"/>
        <v>2021270.1</v>
      </c>
      <c r="CG311" s="10">
        <f t="shared" si="197"/>
        <v>1834762.5</v>
      </c>
      <c r="CH311" s="10">
        <f t="shared" si="198"/>
        <v>2045166.1</v>
      </c>
      <c r="CI311" s="10">
        <f t="shared" si="199"/>
        <v>3192864.9</v>
      </c>
      <c r="CK311" s="40" t="str">
        <f t="shared" si="212"/>
        <v/>
      </c>
      <c r="CL311" s="40" t="str">
        <f t="shared" si="212"/>
        <v/>
      </c>
      <c r="CM311" s="40" t="str">
        <f t="shared" si="212"/>
        <v/>
      </c>
      <c r="CN311" s="40" t="str">
        <f t="shared" si="212"/>
        <v/>
      </c>
      <c r="CO311" s="40" t="str">
        <f t="shared" si="212"/>
        <v/>
      </c>
      <c r="CP311" s="40" t="str">
        <f t="shared" si="212"/>
        <v/>
      </c>
      <c r="CR311" s="9" t="str">
        <f t="shared" si="213"/>
        <v/>
      </c>
      <c r="CS311" s="9" t="str">
        <f t="shared" si="213"/>
        <v/>
      </c>
      <c r="CT311" s="9" t="str">
        <f t="shared" si="213"/>
        <v/>
      </c>
      <c r="CU311" s="9" t="str">
        <f t="shared" si="213"/>
        <v/>
      </c>
      <c r="CV311" s="9" t="str">
        <f t="shared" si="213"/>
        <v/>
      </c>
      <c r="CW311" s="9" t="str">
        <f t="shared" si="213"/>
        <v/>
      </c>
      <c r="CY311" s="9" t="str">
        <f t="shared" si="214"/>
        <v/>
      </c>
      <c r="CZ311" s="9" t="str">
        <f t="shared" si="214"/>
        <v/>
      </c>
      <c r="DA311" s="9" t="str">
        <f t="shared" si="214"/>
        <v/>
      </c>
      <c r="DB311" s="9" t="str">
        <f t="shared" si="214"/>
        <v/>
      </c>
      <c r="DC311" s="9" t="str">
        <f t="shared" si="214"/>
        <v/>
      </c>
      <c r="DD311" s="9" t="str">
        <f t="shared" si="214"/>
        <v/>
      </c>
      <c r="DF311" s="9" t="str">
        <f>IF($A311=2,IF(ISNUMBER(CR311/Ukraine!CR311),100*CR311/Ukraine!CR311,""),"")</f>
        <v/>
      </c>
      <c r="DG311" s="9" t="str">
        <f>IF($A311=2,IF(ISNUMBER(CS311/Ukraine!CS311),100*CS311/Ukraine!CS311,""),"")</f>
        <v/>
      </c>
      <c r="DH311" s="9" t="str">
        <f>IF($A311=2,IF(ISNUMBER(CT311/Ukraine!CT311),100*CT311/Ukraine!CT311,""),"")</f>
        <v/>
      </c>
      <c r="DI311" s="9" t="str">
        <f>IF($A311=2,IF(ISNUMBER(CU311/Ukraine!CU311),100*CU311/Ukraine!CU311,""),"")</f>
        <v/>
      </c>
      <c r="DJ311" s="9" t="str">
        <f>IF($A311=2,IF(ISNUMBER(CV311/Ukraine!CV311),100*CV311/Ukraine!CV311,""),"")</f>
        <v/>
      </c>
      <c r="DK311" s="9" t="str">
        <f>IF($A311=2,IF(ISNUMBER(CW311/Ukraine!CW311),100*CW311/Ukraine!CW311,""),"")</f>
        <v/>
      </c>
      <c r="DM311" s="40" t="str">
        <f t="shared" si="181"/>
        <v/>
      </c>
      <c r="DN311" s="40" t="str">
        <f t="shared" si="182"/>
        <v/>
      </c>
      <c r="DO311" s="40" t="str">
        <f t="shared" si="183"/>
        <v/>
      </c>
      <c r="DP311" s="40" t="str">
        <f t="shared" si="184"/>
        <v/>
      </c>
      <c r="DQ311" s="40" t="str">
        <f t="shared" si="185"/>
        <v/>
      </c>
      <c r="DR311" s="40" t="str">
        <f t="shared" si="186"/>
        <v/>
      </c>
      <c r="DT311" s="40" t="str">
        <f t="shared" si="207"/>
        <v/>
      </c>
      <c r="DU311" s="40" t="str">
        <f t="shared" si="208"/>
        <v/>
      </c>
      <c r="DV311" s="40" t="str">
        <f t="shared" si="209"/>
        <v/>
      </c>
      <c r="DW311" s="40" t="str">
        <f t="shared" si="210"/>
        <v/>
      </c>
      <c r="DX311" s="40" t="str">
        <f t="shared" si="211"/>
        <v/>
      </c>
      <c r="DY311" s="40" t="str">
        <f t="shared" si="200"/>
        <v/>
      </c>
    </row>
    <row r="312" spans="1:129" x14ac:dyDescent="0.2">
      <c r="A312" s="39">
        <f>'Industry selection'!C312</f>
        <v>2</v>
      </c>
      <c r="B312" s="2">
        <v>80.099999999999994</v>
      </c>
      <c r="C312" s="2" t="s">
        <v>635</v>
      </c>
      <c r="E312" s="30" t="s">
        <v>634</v>
      </c>
      <c r="F312" s="31">
        <v>80.099999999999994</v>
      </c>
      <c r="G312" s="32" t="s">
        <v>635</v>
      </c>
      <c r="H312" s="157">
        <f>[1]Ukraine!$F$310</f>
        <v>3270</v>
      </c>
      <c r="I312" s="157">
        <f>[1]Ukraine!$G$310</f>
        <v>84241</v>
      </c>
      <c r="J312" s="157">
        <f>[1]Ukraine!$H$310</f>
        <v>82726</v>
      </c>
      <c r="K312" s="157">
        <f>[1]Ukraine!$I$310</f>
        <v>5971858.0999999996</v>
      </c>
      <c r="L312" s="157">
        <f>[1]Ukraine!$J$310</f>
        <v>1793291</v>
      </c>
      <c r="M312" s="11"/>
      <c r="N312" s="33" t="s">
        <v>1035</v>
      </c>
      <c r="O312" s="36">
        <v>80.099999999999994</v>
      </c>
      <c r="P312" s="35" t="s">
        <v>635</v>
      </c>
      <c r="Q312" s="157">
        <f>[2]Ukraine!$F$310</f>
        <v>3569</v>
      </c>
      <c r="R312" s="157">
        <f>[2]Ukraine!$G$310</f>
        <v>84300</v>
      </c>
      <c r="S312" s="157">
        <f>[2]Ukraine!$H$310</f>
        <v>83451</v>
      </c>
      <c r="T312" s="157">
        <f>[2]Ukraine!$I$310</f>
        <v>7806586.9000000004</v>
      </c>
      <c r="U312" s="157">
        <f>[2]Ukraine!$J$310</f>
        <v>1856626.1</v>
      </c>
      <c r="V312" s="11"/>
      <c r="W312" s="36" t="s">
        <v>1380</v>
      </c>
      <c r="X312" s="36">
        <v>80.099999999999994</v>
      </c>
      <c r="Y312" s="36" t="s">
        <v>635</v>
      </c>
      <c r="Z312" s="157">
        <f>[3]Ukraine!$F$310</f>
        <v>3357</v>
      </c>
      <c r="AA312" s="157">
        <f>[3]Ukraine!$G$310</f>
        <v>74365</v>
      </c>
      <c r="AB312" s="157">
        <f>[3]Ukraine!$H$310</f>
        <v>73530</v>
      </c>
      <c r="AC312" s="157">
        <f>[3]Ukraine!$I$310</f>
        <v>6825729.2000000002</v>
      </c>
      <c r="AD312" s="157">
        <f>[3]Ukraine!$J$310</f>
        <v>1794365.1</v>
      </c>
      <c r="AE312" s="11"/>
      <c r="AF312" s="37" t="s">
        <v>1380</v>
      </c>
      <c r="AG312" s="37">
        <v>80.099999999999994</v>
      </c>
      <c r="AH312" s="37" t="s">
        <v>635</v>
      </c>
      <c r="AI312" s="157">
        <f>[4]Ukraine!$F$310</f>
        <v>3478</v>
      </c>
      <c r="AJ312" s="157">
        <f>[4]Ukraine!$G$310</f>
        <v>63270</v>
      </c>
      <c r="AK312" s="157">
        <f>[4]Ukraine!$H$310</f>
        <v>62382</v>
      </c>
      <c r="AL312" s="157">
        <f>[4]Ukraine!$I$310</f>
        <v>6910454.0999999996</v>
      </c>
      <c r="AM312" s="157">
        <f>[4]Ukraine!$J$310</f>
        <v>1600096.6</v>
      </c>
      <c r="AN312" s="11"/>
      <c r="AO312" s="11" t="s">
        <v>1380</v>
      </c>
      <c r="AP312" s="11">
        <v>80.099999999999994</v>
      </c>
      <c r="AQ312" s="11" t="s">
        <v>635</v>
      </c>
      <c r="AR312" s="157">
        <f>[5]Ukraine!$F$310</f>
        <v>3161</v>
      </c>
      <c r="AS312" s="157">
        <f>[5]Ukraine!$G$310</f>
        <v>60729</v>
      </c>
      <c r="AT312" s="157">
        <f>[5]Ukraine!$H$310</f>
        <v>60075</v>
      </c>
      <c r="AU312" s="157">
        <f>[5]Ukraine!$I$310</f>
        <v>8047717.0999999996</v>
      </c>
      <c r="AV312" s="157">
        <f>[5]Ukraine!$J$310</f>
        <v>1794808.6</v>
      </c>
      <c r="AW312" s="11"/>
      <c r="AX312" s="33" t="s">
        <v>1380</v>
      </c>
      <c r="AY312" s="33">
        <v>80.099999999999994</v>
      </c>
      <c r="AZ312" s="33" t="s">
        <v>635</v>
      </c>
      <c r="BA312" s="157">
        <f>[6]Ukraine!$F$310</f>
        <v>3540</v>
      </c>
      <c r="BB312" s="157">
        <f>[6]Ukraine!$G$310</f>
        <v>61186</v>
      </c>
      <c r="BC312" s="157">
        <f>[6]Ukraine!$H$310</f>
        <v>60534</v>
      </c>
      <c r="BD312" s="157">
        <f>[6]Ukraine!$I$310</f>
        <v>10925057.6</v>
      </c>
      <c r="BE312" s="157">
        <f>[6]Ukraine!$J$310</f>
        <v>2824346.2</v>
      </c>
      <c r="BG312" s="2">
        <v>80.099999999999994</v>
      </c>
      <c r="BH312" s="2" t="s">
        <v>635</v>
      </c>
      <c r="BI312" s="1">
        <f t="shared" si="187"/>
        <v>3270</v>
      </c>
      <c r="BJ312" s="1">
        <f t="shared" si="188"/>
        <v>3569</v>
      </c>
      <c r="BK312" s="1">
        <f t="shared" si="189"/>
        <v>3357</v>
      </c>
      <c r="BL312" s="1">
        <f t="shared" si="190"/>
        <v>3478</v>
      </c>
      <c r="BM312" s="1">
        <f t="shared" si="191"/>
        <v>3161</v>
      </c>
      <c r="BN312" s="1">
        <f t="shared" si="192"/>
        <v>3540</v>
      </c>
      <c r="BP312" s="1">
        <f t="shared" si="201"/>
        <v>82726</v>
      </c>
      <c r="BQ312" s="1">
        <f t="shared" si="202"/>
        <v>83451</v>
      </c>
      <c r="BR312" s="1">
        <f t="shared" si="203"/>
        <v>73530</v>
      </c>
      <c r="BS312" s="1">
        <f t="shared" si="204"/>
        <v>62382</v>
      </c>
      <c r="BT312" s="1">
        <f t="shared" si="205"/>
        <v>60075</v>
      </c>
      <c r="BU312" s="1">
        <f t="shared" si="206"/>
        <v>60534</v>
      </c>
      <c r="BW312" s="40">
        <f t="shared" si="193"/>
        <v>1.134679204108799E-2</v>
      </c>
      <c r="BX312" s="40">
        <f t="shared" si="193"/>
        <v>1.1894796242230169E-2</v>
      </c>
      <c r="BY312" s="40">
        <f t="shared" si="193"/>
        <v>1.1873107435878679E-2</v>
      </c>
      <c r="BZ312" s="40">
        <f t="shared" si="193"/>
        <v>1.0796245145479845E-2</v>
      </c>
      <c r="CA312" s="40">
        <f t="shared" si="180"/>
        <v>1.0513888045424897E-2</v>
      </c>
      <c r="CB312" s="40">
        <f t="shared" si="180"/>
        <v>1.0592895197114051E-2</v>
      </c>
      <c r="CD312" s="10">
        <f t="shared" si="194"/>
        <v>1793291</v>
      </c>
      <c r="CE312" s="10">
        <f t="shared" si="195"/>
        <v>1856626.1</v>
      </c>
      <c r="CF312" s="10">
        <f t="shared" si="196"/>
        <v>1794365.1</v>
      </c>
      <c r="CG312" s="10">
        <f t="shared" si="197"/>
        <v>1600096.6</v>
      </c>
      <c r="CH312" s="10">
        <f t="shared" si="198"/>
        <v>1794808.6</v>
      </c>
      <c r="CI312" s="10">
        <f t="shared" si="199"/>
        <v>2824346.2</v>
      </c>
      <c r="CK312" s="40">
        <f t="shared" si="212"/>
        <v>6.7340586889599735E-3</v>
      </c>
      <c r="CL312" s="40">
        <f t="shared" si="212"/>
        <v>6.8793368758107674E-3</v>
      </c>
      <c r="CM312" s="40">
        <f t="shared" si="212"/>
        <v>6.8612780149577505E-3</v>
      </c>
      <c r="CN312" s="40">
        <f t="shared" si="212"/>
        <v>5.4092655879338985E-3</v>
      </c>
      <c r="CO312" s="40">
        <f t="shared" si="212"/>
        <v>4.9740930490863849E-3</v>
      </c>
      <c r="CP312" s="40">
        <f t="shared" si="212"/>
        <v>5.9741049556774903E-3</v>
      </c>
      <c r="CR312" s="9">
        <f t="shared" si="213"/>
        <v>21.677477455697122</v>
      </c>
      <c r="CS312" s="9">
        <f t="shared" si="213"/>
        <v>22.248098884375263</v>
      </c>
      <c r="CT312" s="9">
        <f t="shared" si="213"/>
        <v>24.403170134638923</v>
      </c>
      <c r="CU312" s="9">
        <f t="shared" si="213"/>
        <v>25.649972748549263</v>
      </c>
      <c r="CV312" s="9">
        <f t="shared" si="213"/>
        <v>29.876131502288807</v>
      </c>
      <c r="CW312" s="9">
        <f t="shared" si="213"/>
        <v>46.657187696170752</v>
      </c>
      <c r="CY312" s="9">
        <f t="shared" si="214"/>
        <v>59.347687562927049</v>
      </c>
      <c r="CZ312" s="9">
        <f t="shared" si="214"/>
        <v>57.834844210168278</v>
      </c>
      <c r="DA312" s="9">
        <f t="shared" si="214"/>
        <v>57.788393240880112</v>
      </c>
      <c r="DB312" s="9">
        <f t="shared" si="214"/>
        <v>50.10321195048671</v>
      </c>
      <c r="DC312" s="9">
        <f t="shared" si="214"/>
        <v>47.309739533044151</v>
      </c>
      <c r="DD312" s="9">
        <f t="shared" si="214"/>
        <v>56.39728180549816</v>
      </c>
      <c r="DF312" s="9">
        <f>IF($A312=2,IF(ISNUMBER(CR312/Ukraine!CR312),100*CR312/Ukraine!CR312,""),"")</f>
        <v>100</v>
      </c>
      <c r="DG312" s="9">
        <f>IF($A312=2,IF(ISNUMBER(CS312/Ukraine!CS312),100*CS312/Ukraine!CS312,""),"")</f>
        <v>100</v>
      </c>
      <c r="DH312" s="9">
        <f>IF($A312=2,IF(ISNUMBER(CT312/Ukraine!CT312),100*CT312/Ukraine!CT312,""),"")</f>
        <v>100</v>
      </c>
      <c r="DI312" s="9">
        <f>IF($A312=2,IF(ISNUMBER(CU312/Ukraine!CU312),100*CU312/Ukraine!CU312,""),"")</f>
        <v>100</v>
      </c>
      <c r="DJ312" s="9">
        <f>IF($A312=2,IF(ISNUMBER(CV312/Ukraine!CV312),100*CV312/Ukraine!CV312,""),"")</f>
        <v>100</v>
      </c>
      <c r="DK312" s="9">
        <f>IF($A312=2,IF(ISNUMBER(CW312/Ukraine!CW312),100*CW312/Ukraine!CW312,""),"")</f>
        <v>100</v>
      </c>
      <c r="DM312" s="40">
        <f t="shared" si="181"/>
        <v>8.7638710925224128E-3</v>
      </c>
      <c r="DN312" s="40">
        <f t="shared" si="182"/>
        <v>-0.11888413560053201</v>
      </c>
      <c r="DO312" s="40">
        <f t="shared" si="183"/>
        <v>-0.15161158710730316</v>
      </c>
      <c r="DP312" s="40">
        <f t="shared" si="184"/>
        <v>-3.6981821679330618E-2</v>
      </c>
      <c r="DQ312" s="40">
        <f t="shared" si="185"/>
        <v>7.6404494382023014E-3</v>
      </c>
      <c r="DR312" s="40">
        <f t="shared" si="186"/>
        <v>-0.26825907211759303</v>
      </c>
      <c r="DT312" s="40">
        <f t="shared" si="207"/>
        <v>2.6323239401094378E-2</v>
      </c>
      <c r="DU312" s="40">
        <f t="shared" si="208"/>
        <v>9.6865411353288966E-2</v>
      </c>
      <c r="DV312" s="40">
        <f t="shared" si="209"/>
        <v>5.1091829751273687E-2</v>
      </c>
      <c r="DW312" s="40">
        <f t="shared" si="210"/>
        <v>0.1647626995618765</v>
      </c>
      <c r="DX312" s="40">
        <f t="shared" si="211"/>
        <v>0.56168772026580305</v>
      </c>
      <c r="DY312" s="40">
        <f t="shared" si="200"/>
        <v>1.152334735050486</v>
      </c>
    </row>
    <row r="313" spans="1:129" x14ac:dyDescent="0.2">
      <c r="A313" s="39">
        <f>'Industry selection'!C313</f>
        <v>2</v>
      </c>
      <c r="B313" s="2">
        <v>80.2</v>
      </c>
      <c r="C313" s="2" t="s">
        <v>637</v>
      </c>
      <c r="E313" s="30" t="s">
        <v>636</v>
      </c>
      <c r="F313" s="31">
        <v>80.2</v>
      </c>
      <c r="G313" s="32" t="s">
        <v>637</v>
      </c>
      <c r="H313" s="157">
        <f>[1]Ukraine!$F$311</f>
        <v>278</v>
      </c>
      <c r="I313" s="157">
        <f>[1]Ukraine!$G$311</f>
        <v>4411</v>
      </c>
      <c r="J313" s="157">
        <f>[1]Ukraine!$H$311</f>
        <v>4308</v>
      </c>
      <c r="K313" s="157">
        <f>[1]Ukraine!$I$311</f>
        <v>426986.9</v>
      </c>
      <c r="L313" s="157">
        <f>[1]Ukraine!$J$311</f>
        <v>104537.2</v>
      </c>
      <c r="M313" s="11"/>
      <c r="N313" s="33" t="s">
        <v>1036</v>
      </c>
      <c r="O313" s="36">
        <v>80.2</v>
      </c>
      <c r="P313" s="35" t="s">
        <v>637</v>
      </c>
      <c r="Q313" s="157">
        <f>[2]Ukraine!$F$311</f>
        <v>308</v>
      </c>
      <c r="R313" s="157">
        <f>[2]Ukraine!$G$311</f>
        <v>4297</v>
      </c>
      <c r="S313" s="157">
        <f>[2]Ukraine!$H$311</f>
        <v>4245</v>
      </c>
      <c r="T313" s="157">
        <f>[2]Ukraine!$I$311</f>
        <v>427958.9</v>
      </c>
      <c r="U313" s="157">
        <f>[2]Ukraine!$J$311</f>
        <v>106142.39999999999</v>
      </c>
      <c r="V313" s="11"/>
      <c r="W313" s="36" t="s">
        <v>1381</v>
      </c>
      <c r="X313" s="36">
        <v>80.2</v>
      </c>
      <c r="Y313" s="36" t="s">
        <v>637</v>
      </c>
      <c r="Z313" s="157">
        <f>[3]Ukraine!$F$311</f>
        <v>292</v>
      </c>
      <c r="AA313" s="157">
        <f>[3]Ukraine!$G$311</f>
        <v>6239</v>
      </c>
      <c r="AB313" s="157">
        <f>[3]Ukraine!$H$311</f>
        <v>6183</v>
      </c>
      <c r="AC313" s="157">
        <f>[3]Ukraine!$I$311</f>
        <v>685729.4</v>
      </c>
      <c r="AD313" s="157">
        <f>[3]Ukraine!$J$311</f>
        <v>218369.2</v>
      </c>
      <c r="AE313" s="11"/>
      <c r="AF313" s="37" t="s">
        <v>1381</v>
      </c>
      <c r="AG313" s="37">
        <v>80.2</v>
      </c>
      <c r="AH313" s="37" t="s">
        <v>637</v>
      </c>
      <c r="AI313" s="157">
        <f>[4]Ukraine!$F$311</f>
        <v>303</v>
      </c>
      <c r="AJ313" s="157">
        <f>[4]Ukraine!$G$311</f>
        <v>5272</v>
      </c>
      <c r="AK313" s="157">
        <f>[4]Ukraine!$H$311</f>
        <v>5198</v>
      </c>
      <c r="AL313" s="157">
        <f>[4]Ukraine!$I$311</f>
        <v>728874.5</v>
      </c>
      <c r="AM313" s="157">
        <f>[4]Ukraine!$J$311</f>
        <v>218861</v>
      </c>
      <c r="AN313" s="11"/>
      <c r="AO313" s="11" t="s">
        <v>1381</v>
      </c>
      <c r="AP313" s="11">
        <v>80.2</v>
      </c>
      <c r="AQ313" s="11" t="s">
        <v>637</v>
      </c>
      <c r="AR313" s="157">
        <f>[5]Ukraine!$F$311</f>
        <v>290</v>
      </c>
      <c r="AS313" s="157">
        <f>[5]Ukraine!$G$311</f>
        <v>6096</v>
      </c>
      <c r="AT313" s="157">
        <f>[5]Ukraine!$H$311</f>
        <v>6042</v>
      </c>
      <c r="AU313" s="157">
        <f>[5]Ukraine!$I$311</f>
        <v>1013434.5</v>
      </c>
      <c r="AV313" s="157">
        <f>[5]Ukraine!$J$311</f>
        <v>237167.9</v>
      </c>
      <c r="AW313" s="11"/>
      <c r="AX313" s="33" t="s">
        <v>1381</v>
      </c>
      <c r="AY313" s="33">
        <v>80.2</v>
      </c>
      <c r="AZ313" s="33" t="s">
        <v>637</v>
      </c>
      <c r="BA313" s="157">
        <f>[6]Ukraine!$F$311</f>
        <v>311</v>
      </c>
      <c r="BB313" s="157">
        <f>[6]Ukraine!$G$311</f>
        <v>5912</v>
      </c>
      <c r="BC313" s="157">
        <f>[6]Ukraine!$H$311</f>
        <v>5872</v>
      </c>
      <c r="BD313" s="157">
        <f>[6]Ukraine!$I$311</f>
        <v>1200681.3999999999</v>
      </c>
      <c r="BE313" s="157">
        <f>[6]Ukraine!$J$311</f>
        <v>355570.2</v>
      </c>
      <c r="BG313" s="2">
        <v>80.2</v>
      </c>
      <c r="BH313" s="2" t="s">
        <v>637</v>
      </c>
      <c r="BI313" s="1">
        <f t="shared" si="187"/>
        <v>278</v>
      </c>
      <c r="BJ313" s="1">
        <f t="shared" si="188"/>
        <v>308</v>
      </c>
      <c r="BK313" s="1">
        <f t="shared" si="189"/>
        <v>292</v>
      </c>
      <c r="BL313" s="1">
        <f t="shared" si="190"/>
        <v>303</v>
      </c>
      <c r="BM313" s="1">
        <f t="shared" si="191"/>
        <v>290</v>
      </c>
      <c r="BN313" s="1">
        <f t="shared" si="192"/>
        <v>311</v>
      </c>
      <c r="BP313" s="1">
        <f t="shared" si="201"/>
        <v>4308</v>
      </c>
      <c r="BQ313" s="1">
        <f t="shared" si="202"/>
        <v>4245</v>
      </c>
      <c r="BR313" s="1">
        <f t="shared" si="203"/>
        <v>6183</v>
      </c>
      <c r="BS313" s="1">
        <f t="shared" si="204"/>
        <v>5198</v>
      </c>
      <c r="BT313" s="1">
        <f t="shared" si="205"/>
        <v>6042</v>
      </c>
      <c r="BU313" s="1">
        <f t="shared" si="206"/>
        <v>5872</v>
      </c>
      <c r="BW313" s="40">
        <f t="shared" si="193"/>
        <v>5.9089016890707946E-4</v>
      </c>
      <c r="BX313" s="40">
        <f t="shared" si="193"/>
        <v>6.0506656658718366E-4</v>
      </c>
      <c r="BY313" s="40">
        <f t="shared" si="193"/>
        <v>9.9838736945515949E-4</v>
      </c>
      <c r="BZ313" s="40">
        <f t="shared" si="193"/>
        <v>8.9960056212055135E-4</v>
      </c>
      <c r="CA313" s="40">
        <f t="shared" si="180"/>
        <v>1.0574267427458548E-3</v>
      </c>
      <c r="CB313" s="40">
        <f t="shared" si="180"/>
        <v>1.0275461822687037E-3</v>
      </c>
      <c r="CD313" s="10">
        <f t="shared" si="194"/>
        <v>104537.2</v>
      </c>
      <c r="CE313" s="10">
        <f t="shared" si="195"/>
        <v>106142.39999999999</v>
      </c>
      <c r="CF313" s="10">
        <f t="shared" si="196"/>
        <v>218369.2</v>
      </c>
      <c r="CG313" s="10">
        <f t="shared" si="197"/>
        <v>218861</v>
      </c>
      <c r="CH313" s="10">
        <f t="shared" si="198"/>
        <v>237167.9</v>
      </c>
      <c r="CI313" s="10">
        <f t="shared" si="199"/>
        <v>355570.2</v>
      </c>
      <c r="CK313" s="40">
        <f t="shared" si="212"/>
        <v>3.9255181673222389E-4</v>
      </c>
      <c r="CL313" s="40">
        <f t="shared" si="212"/>
        <v>3.9328830204803046E-4</v>
      </c>
      <c r="CM313" s="40">
        <f t="shared" si="212"/>
        <v>8.3499829053959639E-4</v>
      </c>
      <c r="CN313" s="40">
        <f t="shared" si="212"/>
        <v>7.3987862722838167E-4</v>
      </c>
      <c r="CO313" s="40">
        <f t="shared" si="212"/>
        <v>6.5728189783379398E-4</v>
      </c>
      <c r="CP313" s="40">
        <f t="shared" si="212"/>
        <v>7.5210811405175342E-4</v>
      </c>
      <c r="CR313" s="9">
        <f t="shared" si="213"/>
        <v>24.265831012070567</v>
      </c>
      <c r="CS313" s="9">
        <f t="shared" si="213"/>
        <v>25.004098939929328</v>
      </c>
      <c r="CT313" s="9">
        <f t="shared" si="213"/>
        <v>35.317677502830342</v>
      </c>
      <c r="CU313" s="9">
        <f t="shared" si="213"/>
        <v>42.104848018468644</v>
      </c>
      <c r="CV313" s="9">
        <f t="shared" si="213"/>
        <v>39.253210857332007</v>
      </c>
      <c r="CW313" s="9">
        <f t="shared" si="213"/>
        <v>60.55350817438692</v>
      </c>
      <c r="CY313" s="9">
        <f t="shared" si="214"/>
        <v>66.433973247227044</v>
      </c>
      <c r="CZ313" s="9">
        <f t="shared" si="214"/>
        <v>64.999179225243438</v>
      </c>
      <c r="DA313" s="9">
        <f t="shared" si="214"/>
        <v>83.634700927283575</v>
      </c>
      <c r="DB313" s="9">
        <f t="shared" si="214"/>
        <v>82.24523842941241</v>
      </c>
      <c r="DC313" s="9">
        <f t="shared" si="214"/>
        <v>62.158622556396523</v>
      </c>
      <c r="DD313" s="9">
        <f t="shared" si="214"/>
        <v>73.194580159033364</v>
      </c>
      <c r="DF313" s="9">
        <f>IF($A313=2,IF(ISNUMBER(CR313/Ukraine!CR313),100*CR313/Ukraine!CR313,""),"")</f>
        <v>100</v>
      </c>
      <c r="DG313" s="9">
        <f>IF($A313=2,IF(ISNUMBER(CS313/Ukraine!CS313),100*CS313/Ukraine!CS313,""),"")</f>
        <v>100</v>
      </c>
      <c r="DH313" s="9">
        <f>IF($A313=2,IF(ISNUMBER(CT313/Ukraine!CT313),100*CT313/Ukraine!CT313,""),"")</f>
        <v>100</v>
      </c>
      <c r="DI313" s="9">
        <f>IF($A313=2,IF(ISNUMBER(CU313/Ukraine!CU313),100*CU313/Ukraine!CU313,""),"")</f>
        <v>100</v>
      </c>
      <c r="DJ313" s="9">
        <f>IF($A313=2,IF(ISNUMBER(CV313/Ukraine!CV313),100*CV313/Ukraine!CV313,""),"")</f>
        <v>100</v>
      </c>
      <c r="DK313" s="9">
        <f>IF($A313=2,IF(ISNUMBER(CW313/Ukraine!CW313),100*CW313/Ukraine!CW313,""),"")</f>
        <v>100</v>
      </c>
      <c r="DM313" s="40">
        <f t="shared" si="181"/>
        <v>-1.4623955431754876E-2</v>
      </c>
      <c r="DN313" s="40">
        <f t="shared" si="182"/>
        <v>0.45653710247349832</v>
      </c>
      <c r="DO313" s="40">
        <f t="shared" si="183"/>
        <v>-0.15930777939511565</v>
      </c>
      <c r="DP313" s="40">
        <f t="shared" si="184"/>
        <v>0.16237014236244707</v>
      </c>
      <c r="DQ313" s="40">
        <f t="shared" si="185"/>
        <v>-2.8136378682555474E-2</v>
      </c>
      <c r="DR313" s="40">
        <f t="shared" si="186"/>
        <v>0.36304549675023212</v>
      </c>
      <c r="DT313" s="40">
        <f t="shared" si="207"/>
        <v>3.0424176591830943E-2</v>
      </c>
      <c r="DU313" s="40">
        <f t="shared" si="208"/>
        <v>0.41247551402186877</v>
      </c>
      <c r="DV313" s="40">
        <f t="shared" si="209"/>
        <v>0.19217488225533463</v>
      </c>
      <c r="DW313" s="40">
        <f t="shared" si="210"/>
        <v>-6.7727050336004346E-2</v>
      </c>
      <c r="DX313" s="40">
        <f t="shared" si="211"/>
        <v>0.54263834350958029</v>
      </c>
      <c r="DY313" s="40">
        <f t="shared" si="200"/>
        <v>1.4954228084859631</v>
      </c>
    </row>
    <row r="314" spans="1:129" x14ac:dyDescent="0.2">
      <c r="A314" s="39">
        <f>'Industry selection'!C314</f>
        <v>1</v>
      </c>
      <c r="B314" s="2">
        <v>80.3</v>
      </c>
      <c r="C314" s="2" t="s">
        <v>639</v>
      </c>
      <c r="E314" s="30" t="s">
        <v>638</v>
      </c>
      <c r="F314" s="31">
        <v>80.3</v>
      </c>
      <c r="G314" s="32" t="s">
        <v>639</v>
      </c>
      <c r="H314" s="157">
        <f>[1]Ukraine!$F$312</f>
        <v>66</v>
      </c>
      <c r="I314" s="157">
        <f>[1]Ukraine!$G$312</f>
        <v>1465</v>
      </c>
      <c r="J314" s="157">
        <f>[1]Ukraine!$H$312</f>
        <v>1433</v>
      </c>
      <c r="K314" s="157">
        <f>[1]Ukraine!$I$312</f>
        <v>105982.3</v>
      </c>
      <c r="L314" s="157">
        <f>[1]Ukraine!$J$312</f>
        <v>35197.4</v>
      </c>
      <c r="M314" s="11"/>
      <c r="N314" s="33" t="s">
        <v>1037</v>
      </c>
      <c r="O314" s="36">
        <v>80.3</v>
      </c>
      <c r="P314" s="35" t="s">
        <v>639</v>
      </c>
      <c r="Q314" s="157">
        <f>[2]Ukraine!$F$312</f>
        <v>77</v>
      </c>
      <c r="R314" s="157">
        <f>[2]Ukraine!$G$312</f>
        <v>424</v>
      </c>
      <c r="S314" s="157">
        <f>[2]Ukraine!$H$312</f>
        <v>416</v>
      </c>
      <c r="T314" s="157">
        <f>[2]Ukraine!$I$312</f>
        <v>30173.7</v>
      </c>
      <c r="U314" s="157">
        <f>[2]Ukraine!$J$312</f>
        <v>8788.1</v>
      </c>
      <c r="V314" s="11"/>
      <c r="W314" s="36" t="s">
        <v>1382</v>
      </c>
      <c r="X314" s="36">
        <v>80.3</v>
      </c>
      <c r="Y314" s="36" t="s">
        <v>639</v>
      </c>
      <c r="Z314" s="157">
        <f>[3]Ukraine!$F$312</f>
        <v>58</v>
      </c>
      <c r="AA314" s="157">
        <f>[3]Ukraine!$G$312</f>
        <v>469</v>
      </c>
      <c r="AB314" s="157">
        <f>[3]Ukraine!$H$312</f>
        <v>460</v>
      </c>
      <c r="AC314" s="157">
        <f>[3]Ukraine!$I$312</f>
        <v>33923.599999999999</v>
      </c>
      <c r="AD314" s="157">
        <f>[3]Ukraine!$J$312</f>
        <v>8535.7999999999993</v>
      </c>
      <c r="AE314" s="11"/>
      <c r="AF314" s="37" t="s">
        <v>1382</v>
      </c>
      <c r="AG314" s="37">
        <v>80.3</v>
      </c>
      <c r="AH314" s="37" t="s">
        <v>639</v>
      </c>
      <c r="AI314" s="157">
        <f>[4]Ukraine!$F$312</f>
        <v>58</v>
      </c>
      <c r="AJ314" s="157">
        <f>[4]Ukraine!$G$312</f>
        <v>473</v>
      </c>
      <c r="AK314" s="157">
        <f>[4]Ukraine!$H$312</f>
        <v>462</v>
      </c>
      <c r="AL314" s="157">
        <f>[4]Ukraine!$I$312</f>
        <v>52054.6</v>
      </c>
      <c r="AM314" s="157">
        <f>[4]Ukraine!$J$312</f>
        <v>15804.9</v>
      </c>
      <c r="AN314" s="11"/>
      <c r="AO314" s="11" t="s">
        <v>1382</v>
      </c>
      <c r="AP314" s="11">
        <v>80.3</v>
      </c>
      <c r="AQ314" s="11" t="s">
        <v>639</v>
      </c>
      <c r="AR314" s="157">
        <f>[5]Ukraine!$F$312</f>
        <v>41</v>
      </c>
      <c r="AS314" s="157">
        <f>[5]Ukraine!$G$312</f>
        <v>396</v>
      </c>
      <c r="AT314" s="157">
        <f>[5]Ukraine!$H$312</f>
        <v>369</v>
      </c>
      <c r="AU314" s="157">
        <f>[5]Ukraine!$I$312</f>
        <v>39785.699999999997</v>
      </c>
      <c r="AV314" s="157">
        <f>[5]Ukraine!$J$312</f>
        <v>13189.6</v>
      </c>
      <c r="AW314" s="11"/>
      <c r="AX314" s="33" t="s">
        <v>1382</v>
      </c>
      <c r="AY314" s="33">
        <v>80.3</v>
      </c>
      <c r="AZ314" s="33" t="s">
        <v>639</v>
      </c>
      <c r="BA314" s="157">
        <f>[6]Ukraine!$F$312</f>
        <v>45</v>
      </c>
      <c r="BB314" s="157">
        <f>[6]Ukraine!$G$312</f>
        <v>324</v>
      </c>
      <c r="BC314" s="157">
        <f>[6]Ukraine!$H$312</f>
        <v>312</v>
      </c>
      <c r="BD314" s="157">
        <f>[6]Ukraine!$I$312</f>
        <v>36057.199999999997</v>
      </c>
      <c r="BE314" s="157">
        <f>[6]Ukraine!$J$312</f>
        <v>12948.5</v>
      </c>
      <c r="BG314" s="2">
        <v>80.3</v>
      </c>
      <c r="BH314" s="2" t="s">
        <v>639</v>
      </c>
      <c r="BI314" s="1">
        <f t="shared" si="187"/>
        <v>66</v>
      </c>
      <c r="BJ314" s="1">
        <f t="shared" si="188"/>
        <v>77</v>
      </c>
      <c r="BK314" s="1">
        <f t="shared" si="189"/>
        <v>58</v>
      </c>
      <c r="BL314" s="1">
        <f t="shared" si="190"/>
        <v>58</v>
      </c>
      <c r="BM314" s="1">
        <f t="shared" si="191"/>
        <v>41</v>
      </c>
      <c r="BN314" s="1">
        <f t="shared" si="192"/>
        <v>45</v>
      </c>
      <c r="BP314" s="1">
        <f t="shared" si="201"/>
        <v>1433</v>
      </c>
      <c r="BQ314" s="1">
        <f t="shared" si="202"/>
        <v>416</v>
      </c>
      <c r="BR314" s="1">
        <f t="shared" si="203"/>
        <v>460</v>
      </c>
      <c r="BS314" s="1">
        <f t="shared" si="204"/>
        <v>462</v>
      </c>
      <c r="BT314" s="1">
        <f t="shared" si="205"/>
        <v>369</v>
      </c>
      <c r="BU314" s="1">
        <f t="shared" si="206"/>
        <v>312</v>
      </c>
      <c r="BW314" s="40" t="str">
        <f t="shared" si="193"/>
        <v/>
      </c>
      <c r="BX314" s="40" t="str">
        <f t="shared" si="193"/>
        <v/>
      </c>
      <c r="BY314" s="40" t="str">
        <f t="shared" si="193"/>
        <v/>
      </c>
      <c r="BZ314" s="40" t="str">
        <f t="shared" si="193"/>
        <v/>
      </c>
      <c r="CA314" s="40" t="str">
        <f t="shared" si="180"/>
        <v/>
      </c>
      <c r="CB314" s="40" t="str">
        <f t="shared" si="180"/>
        <v/>
      </c>
      <c r="CD314" s="10">
        <f t="shared" si="194"/>
        <v>35197.4</v>
      </c>
      <c r="CE314" s="10">
        <f t="shared" si="195"/>
        <v>8788.1</v>
      </c>
      <c r="CF314" s="10">
        <f t="shared" si="196"/>
        <v>8535.7999999999993</v>
      </c>
      <c r="CG314" s="10">
        <f t="shared" si="197"/>
        <v>15804.9</v>
      </c>
      <c r="CH314" s="10">
        <f t="shared" si="198"/>
        <v>13189.6</v>
      </c>
      <c r="CI314" s="10">
        <f t="shared" si="199"/>
        <v>12948.5</v>
      </c>
      <c r="CK314" s="40" t="str">
        <f t="shared" si="212"/>
        <v/>
      </c>
      <c r="CL314" s="40" t="str">
        <f t="shared" si="212"/>
        <v/>
      </c>
      <c r="CM314" s="40" t="str">
        <f t="shared" si="212"/>
        <v/>
      </c>
      <c r="CN314" s="40" t="str">
        <f t="shared" si="212"/>
        <v/>
      </c>
      <c r="CO314" s="40" t="str">
        <f t="shared" si="212"/>
        <v/>
      </c>
      <c r="CP314" s="40" t="str">
        <f t="shared" si="212"/>
        <v/>
      </c>
      <c r="CR314" s="9" t="str">
        <f t="shared" si="213"/>
        <v/>
      </c>
      <c r="CS314" s="9" t="str">
        <f t="shared" si="213"/>
        <v/>
      </c>
      <c r="CT314" s="9" t="str">
        <f t="shared" si="213"/>
        <v/>
      </c>
      <c r="CU314" s="9" t="str">
        <f t="shared" si="213"/>
        <v/>
      </c>
      <c r="CV314" s="9" t="str">
        <f t="shared" si="213"/>
        <v/>
      </c>
      <c r="CW314" s="9" t="str">
        <f t="shared" si="213"/>
        <v/>
      </c>
      <c r="CY314" s="9" t="str">
        <f t="shared" si="214"/>
        <v/>
      </c>
      <c r="CZ314" s="9" t="str">
        <f t="shared" si="214"/>
        <v/>
      </c>
      <c r="DA314" s="9" t="str">
        <f t="shared" si="214"/>
        <v/>
      </c>
      <c r="DB314" s="9" t="str">
        <f t="shared" si="214"/>
        <v/>
      </c>
      <c r="DC314" s="9" t="str">
        <f t="shared" si="214"/>
        <v/>
      </c>
      <c r="DD314" s="9" t="str">
        <f t="shared" si="214"/>
        <v/>
      </c>
      <c r="DF314" s="9" t="str">
        <f>IF($A314=2,IF(ISNUMBER(CR314/Ukraine!CR314),100*CR314/Ukraine!CR314,""),"")</f>
        <v/>
      </c>
      <c r="DG314" s="9" t="str">
        <f>IF($A314=2,IF(ISNUMBER(CS314/Ukraine!CS314),100*CS314/Ukraine!CS314,""),"")</f>
        <v/>
      </c>
      <c r="DH314" s="9" t="str">
        <f>IF($A314=2,IF(ISNUMBER(CT314/Ukraine!CT314),100*CT314/Ukraine!CT314,""),"")</f>
        <v/>
      </c>
      <c r="DI314" s="9" t="str">
        <f>IF($A314=2,IF(ISNUMBER(CU314/Ukraine!CU314),100*CU314/Ukraine!CU314,""),"")</f>
        <v/>
      </c>
      <c r="DJ314" s="9" t="str">
        <f>IF($A314=2,IF(ISNUMBER(CV314/Ukraine!CV314),100*CV314/Ukraine!CV314,""),"")</f>
        <v/>
      </c>
      <c r="DK314" s="9" t="str">
        <f>IF($A314=2,IF(ISNUMBER(CW314/Ukraine!CW314),100*CW314/Ukraine!CW314,""),"")</f>
        <v/>
      </c>
      <c r="DM314" s="40" t="str">
        <f t="shared" si="181"/>
        <v/>
      </c>
      <c r="DN314" s="40" t="str">
        <f t="shared" si="182"/>
        <v/>
      </c>
      <c r="DO314" s="40" t="str">
        <f t="shared" si="183"/>
        <v/>
      </c>
      <c r="DP314" s="40" t="str">
        <f t="shared" si="184"/>
        <v/>
      </c>
      <c r="DQ314" s="40" t="str">
        <f t="shared" si="185"/>
        <v/>
      </c>
      <c r="DR314" s="40" t="str">
        <f t="shared" si="186"/>
        <v/>
      </c>
      <c r="DT314" s="40" t="str">
        <f t="shared" si="207"/>
        <v/>
      </c>
      <c r="DU314" s="40" t="str">
        <f t="shared" si="208"/>
        <v/>
      </c>
      <c r="DV314" s="40" t="str">
        <f t="shared" si="209"/>
        <v/>
      </c>
      <c r="DW314" s="40" t="str">
        <f t="shared" si="210"/>
        <v/>
      </c>
      <c r="DX314" s="40" t="str">
        <f t="shared" si="211"/>
        <v/>
      </c>
      <c r="DY314" s="40" t="str">
        <f t="shared" si="200"/>
        <v/>
      </c>
    </row>
    <row r="315" spans="1:129" x14ac:dyDescent="0.2">
      <c r="A315" s="39" t="str">
        <f>'Industry selection'!C315</f>
        <v/>
      </c>
      <c r="B315" s="2">
        <v>81</v>
      </c>
      <c r="C315" s="2" t="s">
        <v>641</v>
      </c>
      <c r="E315" s="30" t="s">
        <v>640</v>
      </c>
      <c r="F315" s="31">
        <v>81</v>
      </c>
      <c r="G315" s="32" t="s">
        <v>641</v>
      </c>
      <c r="H315" s="157">
        <f>[1]Ukraine!$F$313</f>
        <v>2798</v>
      </c>
      <c r="I315" s="157">
        <f>[1]Ukraine!$G$313</f>
        <v>114424</v>
      </c>
      <c r="J315" s="157">
        <f>[1]Ukraine!$H$313</f>
        <v>113058</v>
      </c>
      <c r="K315" s="157">
        <f>[1]Ukraine!$I$313</f>
        <v>8627871.6999999993</v>
      </c>
      <c r="L315" s="157">
        <f>[1]Ukraine!$J$313</f>
        <v>2905090.1</v>
      </c>
      <c r="M315" s="11"/>
      <c r="N315" s="33" t="s">
        <v>1038</v>
      </c>
      <c r="O315" s="36">
        <v>81</v>
      </c>
      <c r="P315" s="35" t="s">
        <v>641</v>
      </c>
      <c r="Q315" s="157">
        <f>[2]Ukraine!$F$313</f>
        <v>3003</v>
      </c>
      <c r="R315" s="157">
        <f>[2]Ukraine!$G$313</f>
        <v>122138</v>
      </c>
      <c r="S315" s="157">
        <f>[2]Ukraine!$H$313</f>
        <v>121574</v>
      </c>
      <c r="T315" s="157">
        <f>[2]Ukraine!$I$313</f>
        <v>10088895.300000001</v>
      </c>
      <c r="U315" s="157">
        <f>[2]Ukraine!$J$313</f>
        <v>3269155.6</v>
      </c>
      <c r="V315" s="11"/>
      <c r="W315" s="36" t="s">
        <v>1383</v>
      </c>
      <c r="X315" s="36">
        <v>81</v>
      </c>
      <c r="Y315" s="36" t="s">
        <v>641</v>
      </c>
      <c r="Z315" s="157">
        <f>[3]Ukraine!$F$313</f>
        <v>2725</v>
      </c>
      <c r="AA315" s="157">
        <f>[3]Ukraine!$G$313</f>
        <v>106391</v>
      </c>
      <c r="AB315" s="157">
        <f>[3]Ukraine!$H$313</f>
        <v>105985</v>
      </c>
      <c r="AC315" s="157">
        <f>[3]Ukraine!$I$313</f>
        <v>9372163.1999999993</v>
      </c>
      <c r="AD315" s="157">
        <f>[3]Ukraine!$J$313</f>
        <v>3117830</v>
      </c>
      <c r="AE315" s="11"/>
      <c r="AF315" s="37" t="s">
        <v>1383</v>
      </c>
      <c r="AG315" s="37">
        <v>81</v>
      </c>
      <c r="AH315" s="37" t="s">
        <v>641</v>
      </c>
      <c r="AI315" s="157">
        <f>[4]Ukraine!$F$313</f>
        <v>2898</v>
      </c>
      <c r="AJ315" s="157">
        <f>[4]Ukraine!$G$313</f>
        <v>102326</v>
      </c>
      <c r="AK315" s="157">
        <f>[4]Ukraine!$H$313</f>
        <v>101679</v>
      </c>
      <c r="AL315" s="157">
        <f>[4]Ukraine!$I$313</f>
        <v>11076930.1</v>
      </c>
      <c r="AM315" s="157">
        <f>[4]Ukraine!$J$313</f>
        <v>3440934.6</v>
      </c>
      <c r="AN315" s="11"/>
      <c r="AO315" s="11" t="s">
        <v>1383</v>
      </c>
      <c r="AP315" s="11">
        <v>81</v>
      </c>
      <c r="AQ315" s="11" t="s">
        <v>641</v>
      </c>
      <c r="AR315" s="157">
        <f>[5]Ukraine!$F$313</f>
        <v>2745</v>
      </c>
      <c r="AS315" s="157">
        <f>[5]Ukraine!$G$313</f>
        <v>102781</v>
      </c>
      <c r="AT315" s="157">
        <f>[5]Ukraine!$H$313</f>
        <v>102318</v>
      </c>
      <c r="AU315" s="157">
        <f>[5]Ukraine!$I$313</f>
        <v>13316525.1</v>
      </c>
      <c r="AV315" s="157">
        <f>[5]Ukraine!$J$313</f>
        <v>4098585.6</v>
      </c>
      <c r="AW315" s="11"/>
      <c r="AX315" s="33" t="s">
        <v>1383</v>
      </c>
      <c r="AY315" s="33">
        <v>81</v>
      </c>
      <c r="AZ315" s="33" t="s">
        <v>641</v>
      </c>
      <c r="BA315" s="157">
        <f>[6]Ukraine!$F$313</f>
        <v>3152</v>
      </c>
      <c r="BB315" s="157">
        <f>[6]Ukraine!$G$313</f>
        <v>96176</v>
      </c>
      <c r="BC315" s="157">
        <f>[6]Ukraine!$H$313</f>
        <v>95677</v>
      </c>
      <c r="BD315" s="157">
        <f>[6]Ukraine!$I$313</f>
        <v>16639309.9</v>
      </c>
      <c r="BE315" s="157">
        <f>[6]Ukraine!$J$313</f>
        <v>5363509.9000000004</v>
      </c>
      <c r="BG315" s="2">
        <v>81</v>
      </c>
      <c r="BH315" s="2" t="s">
        <v>641</v>
      </c>
      <c r="BI315" s="1">
        <f t="shared" si="187"/>
        <v>2798</v>
      </c>
      <c r="BJ315" s="1">
        <f t="shared" si="188"/>
        <v>3003</v>
      </c>
      <c r="BK315" s="1">
        <f t="shared" si="189"/>
        <v>2725</v>
      </c>
      <c r="BL315" s="1">
        <f t="shared" si="190"/>
        <v>2898</v>
      </c>
      <c r="BM315" s="1">
        <f t="shared" si="191"/>
        <v>2745</v>
      </c>
      <c r="BN315" s="1">
        <f t="shared" si="192"/>
        <v>3152</v>
      </c>
      <c r="BP315" s="1">
        <f t="shared" si="201"/>
        <v>113058</v>
      </c>
      <c r="BQ315" s="1">
        <f t="shared" si="202"/>
        <v>121574</v>
      </c>
      <c r="BR315" s="1">
        <f t="shared" si="203"/>
        <v>105985</v>
      </c>
      <c r="BS315" s="1">
        <f t="shared" si="204"/>
        <v>101679</v>
      </c>
      <c r="BT315" s="1">
        <f t="shared" si="205"/>
        <v>102318</v>
      </c>
      <c r="BU315" s="1">
        <f t="shared" si="206"/>
        <v>95677</v>
      </c>
      <c r="BW315" s="40" t="str">
        <f t="shared" si="193"/>
        <v/>
      </c>
      <c r="BX315" s="40" t="str">
        <f t="shared" si="193"/>
        <v/>
      </c>
      <c r="BY315" s="40" t="str">
        <f t="shared" si="193"/>
        <v/>
      </c>
      <c r="BZ315" s="40" t="str">
        <f t="shared" si="193"/>
        <v/>
      </c>
      <c r="CA315" s="40" t="str">
        <f t="shared" si="180"/>
        <v/>
      </c>
      <c r="CB315" s="40" t="str">
        <f t="shared" si="180"/>
        <v/>
      </c>
      <c r="CD315" s="10">
        <f t="shared" si="194"/>
        <v>2905090.1</v>
      </c>
      <c r="CE315" s="10">
        <f t="shared" si="195"/>
        <v>3269155.6</v>
      </c>
      <c r="CF315" s="10">
        <f t="shared" si="196"/>
        <v>3117830</v>
      </c>
      <c r="CG315" s="10">
        <f t="shared" si="197"/>
        <v>3440934.6</v>
      </c>
      <c r="CH315" s="10">
        <f t="shared" si="198"/>
        <v>4098585.6</v>
      </c>
      <c r="CI315" s="10">
        <f t="shared" si="199"/>
        <v>5363509.9000000004</v>
      </c>
      <c r="CK315" s="40" t="str">
        <f t="shared" si="212"/>
        <v/>
      </c>
      <c r="CL315" s="40" t="str">
        <f t="shared" si="212"/>
        <v/>
      </c>
      <c r="CM315" s="40" t="str">
        <f t="shared" si="212"/>
        <v/>
      </c>
      <c r="CN315" s="40" t="str">
        <f t="shared" si="212"/>
        <v/>
      </c>
      <c r="CO315" s="40" t="str">
        <f t="shared" si="212"/>
        <v/>
      </c>
      <c r="CP315" s="40" t="str">
        <f t="shared" si="212"/>
        <v/>
      </c>
      <c r="CR315" s="9" t="str">
        <f t="shared" si="213"/>
        <v/>
      </c>
      <c r="CS315" s="9" t="str">
        <f t="shared" si="213"/>
        <v/>
      </c>
      <c r="CT315" s="9" t="str">
        <f t="shared" si="213"/>
        <v/>
      </c>
      <c r="CU315" s="9" t="str">
        <f t="shared" si="213"/>
        <v/>
      </c>
      <c r="CV315" s="9" t="str">
        <f t="shared" si="213"/>
        <v/>
      </c>
      <c r="CW315" s="9" t="str">
        <f t="shared" si="213"/>
        <v/>
      </c>
      <c r="CY315" s="9" t="str">
        <f t="shared" si="214"/>
        <v/>
      </c>
      <c r="CZ315" s="9" t="str">
        <f t="shared" si="214"/>
        <v/>
      </c>
      <c r="DA315" s="9" t="str">
        <f t="shared" si="214"/>
        <v/>
      </c>
      <c r="DB315" s="9" t="str">
        <f t="shared" si="214"/>
        <v/>
      </c>
      <c r="DC315" s="9" t="str">
        <f t="shared" si="214"/>
        <v/>
      </c>
      <c r="DD315" s="9" t="str">
        <f t="shared" si="214"/>
        <v/>
      </c>
      <c r="DF315" s="9" t="str">
        <f>IF($A315=2,IF(ISNUMBER(CR315/Ukraine!CR315),100*CR315/Ukraine!CR315,""),"")</f>
        <v/>
      </c>
      <c r="DG315" s="9" t="str">
        <f>IF($A315=2,IF(ISNUMBER(CS315/Ukraine!CS315),100*CS315/Ukraine!CS315,""),"")</f>
        <v/>
      </c>
      <c r="DH315" s="9" t="str">
        <f>IF($A315=2,IF(ISNUMBER(CT315/Ukraine!CT315),100*CT315/Ukraine!CT315,""),"")</f>
        <v/>
      </c>
      <c r="DI315" s="9" t="str">
        <f>IF($A315=2,IF(ISNUMBER(CU315/Ukraine!CU315),100*CU315/Ukraine!CU315,""),"")</f>
        <v/>
      </c>
      <c r="DJ315" s="9" t="str">
        <f>IF($A315=2,IF(ISNUMBER(CV315/Ukraine!CV315),100*CV315/Ukraine!CV315,""),"")</f>
        <v/>
      </c>
      <c r="DK315" s="9" t="str">
        <f>IF($A315=2,IF(ISNUMBER(CW315/Ukraine!CW315),100*CW315/Ukraine!CW315,""),"")</f>
        <v/>
      </c>
      <c r="DM315" s="40" t="str">
        <f t="shared" si="181"/>
        <v/>
      </c>
      <c r="DN315" s="40" t="str">
        <f t="shared" si="182"/>
        <v/>
      </c>
      <c r="DO315" s="40" t="str">
        <f t="shared" si="183"/>
        <v/>
      </c>
      <c r="DP315" s="40" t="str">
        <f t="shared" si="184"/>
        <v/>
      </c>
      <c r="DQ315" s="40" t="str">
        <f t="shared" si="185"/>
        <v/>
      </c>
      <c r="DR315" s="40" t="str">
        <f t="shared" si="186"/>
        <v/>
      </c>
      <c r="DT315" s="40" t="str">
        <f t="shared" si="207"/>
        <v/>
      </c>
      <c r="DU315" s="40" t="str">
        <f t="shared" si="208"/>
        <v/>
      </c>
      <c r="DV315" s="40" t="str">
        <f t="shared" si="209"/>
        <v/>
      </c>
      <c r="DW315" s="40" t="str">
        <f t="shared" si="210"/>
        <v/>
      </c>
      <c r="DX315" s="40" t="str">
        <f t="shared" si="211"/>
        <v/>
      </c>
      <c r="DY315" s="40" t="str">
        <f t="shared" si="200"/>
        <v/>
      </c>
    </row>
    <row r="316" spans="1:129" x14ac:dyDescent="0.2">
      <c r="A316" s="39">
        <f>'Industry selection'!C316</f>
        <v>2</v>
      </c>
      <c r="B316" s="2">
        <v>81.099999999999994</v>
      </c>
      <c r="C316" s="2" t="s">
        <v>643</v>
      </c>
      <c r="E316" s="30" t="s">
        <v>642</v>
      </c>
      <c r="F316" s="31">
        <v>81.099999999999994</v>
      </c>
      <c r="G316" s="32" t="s">
        <v>643</v>
      </c>
      <c r="H316" s="157">
        <f>[1]Ukraine!$F$314</f>
        <v>1523</v>
      </c>
      <c r="I316" s="157">
        <f>[1]Ukraine!$G$314</f>
        <v>76667</v>
      </c>
      <c r="J316" s="157">
        <f>[1]Ukraine!$H$314</f>
        <v>75936</v>
      </c>
      <c r="K316" s="157">
        <f>[1]Ukraine!$I$314</f>
        <v>5858760.2999999998</v>
      </c>
      <c r="L316" s="157">
        <f>[1]Ukraine!$J$314</f>
        <v>2010793.9</v>
      </c>
      <c r="M316" s="11"/>
      <c r="N316" s="33" t="s">
        <v>1039</v>
      </c>
      <c r="O316" s="36">
        <v>81.099999999999994</v>
      </c>
      <c r="P316" s="35" t="s">
        <v>643</v>
      </c>
      <c r="Q316" s="157">
        <f>[2]Ukraine!$F$314</f>
        <v>1582</v>
      </c>
      <c r="R316" s="157">
        <f>[2]Ukraine!$G$314</f>
        <v>79874</v>
      </c>
      <c r="S316" s="157">
        <f>[2]Ukraine!$H$314</f>
        <v>79549</v>
      </c>
      <c r="T316" s="157">
        <f>[2]Ukraine!$I$314</f>
        <v>6760546.5</v>
      </c>
      <c r="U316" s="157">
        <f>[2]Ukraine!$J$314</f>
        <v>2225383.7999999998</v>
      </c>
      <c r="V316" s="11"/>
      <c r="W316" s="36" t="s">
        <v>1384</v>
      </c>
      <c r="X316" s="36">
        <v>81.099999999999994</v>
      </c>
      <c r="Y316" s="36" t="s">
        <v>643</v>
      </c>
      <c r="Z316" s="157">
        <f>[3]Ukraine!$F$314</f>
        <v>1409</v>
      </c>
      <c r="AA316" s="157">
        <f>[3]Ukraine!$G$314</f>
        <v>69039</v>
      </c>
      <c r="AB316" s="157">
        <f>[3]Ukraine!$H$314</f>
        <v>68878</v>
      </c>
      <c r="AC316" s="157">
        <f>[3]Ukraine!$I$314</f>
        <v>6196855.0999999996</v>
      </c>
      <c r="AD316" s="157">
        <f>[3]Ukraine!$J$314</f>
        <v>2133673.5</v>
      </c>
      <c r="AE316" s="11"/>
      <c r="AF316" s="37" t="s">
        <v>1384</v>
      </c>
      <c r="AG316" s="37">
        <v>81.099999999999994</v>
      </c>
      <c r="AH316" s="37" t="s">
        <v>643</v>
      </c>
      <c r="AI316" s="157">
        <f>[4]Ukraine!$F$314</f>
        <v>1547</v>
      </c>
      <c r="AJ316" s="157">
        <f>[4]Ukraine!$G$314</f>
        <v>67786</v>
      </c>
      <c r="AK316" s="157">
        <f>[4]Ukraine!$H$314</f>
        <v>67517</v>
      </c>
      <c r="AL316" s="157">
        <f>[4]Ukraine!$I$314</f>
        <v>7049772.5999999996</v>
      </c>
      <c r="AM316" s="157">
        <f>[4]Ukraine!$J$314</f>
        <v>2353285.2000000002</v>
      </c>
      <c r="AN316" s="11"/>
      <c r="AO316" s="11" t="s">
        <v>1384</v>
      </c>
      <c r="AP316" s="11">
        <v>81.099999999999994</v>
      </c>
      <c r="AQ316" s="11" t="s">
        <v>643</v>
      </c>
      <c r="AR316" s="157">
        <f>[5]Ukraine!$F$314</f>
        <v>1525</v>
      </c>
      <c r="AS316" s="157">
        <f>[5]Ukraine!$G$314</f>
        <v>65048</v>
      </c>
      <c r="AT316" s="157">
        <f>[5]Ukraine!$H$314</f>
        <v>64839</v>
      </c>
      <c r="AU316" s="157">
        <f>[5]Ukraine!$I$314</f>
        <v>8201905.4000000004</v>
      </c>
      <c r="AV316" s="157">
        <f>[5]Ukraine!$J$314</f>
        <v>2666423.7000000002</v>
      </c>
      <c r="AW316" s="11"/>
      <c r="AX316" s="33" t="s">
        <v>1384</v>
      </c>
      <c r="AY316" s="33">
        <v>81.099999999999994</v>
      </c>
      <c r="AZ316" s="33" t="s">
        <v>643</v>
      </c>
      <c r="BA316" s="157">
        <f>[6]Ukraine!$F$314</f>
        <v>1804</v>
      </c>
      <c r="BB316" s="157">
        <f>[6]Ukraine!$G$314</f>
        <v>62705</v>
      </c>
      <c r="BC316" s="157">
        <f>[6]Ukraine!$H$314</f>
        <v>62445</v>
      </c>
      <c r="BD316" s="157">
        <f>[6]Ukraine!$I$314</f>
        <v>11051788.699999999</v>
      </c>
      <c r="BE316" s="157">
        <f>[6]Ukraine!$J$314</f>
        <v>3510065</v>
      </c>
      <c r="BG316" s="2">
        <v>81.099999999999994</v>
      </c>
      <c r="BH316" s="2" t="s">
        <v>643</v>
      </c>
      <c r="BI316" s="1">
        <f t="shared" si="187"/>
        <v>1523</v>
      </c>
      <c r="BJ316" s="1">
        <f t="shared" si="188"/>
        <v>1582</v>
      </c>
      <c r="BK316" s="1">
        <f t="shared" si="189"/>
        <v>1409</v>
      </c>
      <c r="BL316" s="1">
        <f t="shared" si="190"/>
        <v>1547</v>
      </c>
      <c r="BM316" s="1">
        <f t="shared" si="191"/>
        <v>1525</v>
      </c>
      <c r="BN316" s="1">
        <f t="shared" si="192"/>
        <v>1804</v>
      </c>
      <c r="BP316" s="1">
        <f t="shared" si="201"/>
        <v>75936</v>
      </c>
      <c r="BQ316" s="1">
        <f t="shared" si="202"/>
        <v>79549</v>
      </c>
      <c r="BR316" s="1">
        <f t="shared" si="203"/>
        <v>68878</v>
      </c>
      <c r="BS316" s="1">
        <f t="shared" si="204"/>
        <v>67517</v>
      </c>
      <c r="BT316" s="1">
        <f t="shared" si="205"/>
        <v>64839</v>
      </c>
      <c r="BU316" s="1">
        <f t="shared" si="206"/>
        <v>62445</v>
      </c>
      <c r="BW316" s="40">
        <f t="shared" si="193"/>
        <v>1.0415467935498605E-2</v>
      </c>
      <c r="BX316" s="40">
        <f t="shared" si="193"/>
        <v>1.1338619624368404E-2</v>
      </c>
      <c r="BY316" s="40">
        <f t="shared" si="193"/>
        <v>1.1121935182489483E-2</v>
      </c>
      <c r="BZ316" s="40">
        <f t="shared" si="193"/>
        <v>1.1684942507251493E-2</v>
      </c>
      <c r="CA316" s="40">
        <f t="shared" si="180"/>
        <v>1.1347648555593922E-2</v>
      </c>
      <c r="CB316" s="40">
        <f t="shared" si="180"/>
        <v>1.0927302682522002E-2</v>
      </c>
      <c r="CD316" s="10">
        <f t="shared" si="194"/>
        <v>2010793.9</v>
      </c>
      <c r="CE316" s="10">
        <f t="shared" si="195"/>
        <v>2225383.7999999998</v>
      </c>
      <c r="CF316" s="10">
        <f t="shared" si="196"/>
        <v>2133673.5</v>
      </c>
      <c r="CG316" s="10">
        <f t="shared" si="197"/>
        <v>2353285.2000000002</v>
      </c>
      <c r="CH316" s="10">
        <f t="shared" si="198"/>
        <v>2666423.7000000002</v>
      </c>
      <c r="CI316" s="10">
        <f t="shared" si="199"/>
        <v>3510065</v>
      </c>
      <c r="CK316" s="40">
        <f t="shared" si="212"/>
        <v>7.5508125195535535E-3</v>
      </c>
      <c r="CL316" s="40">
        <f t="shared" si="212"/>
        <v>8.2456908465155659E-3</v>
      </c>
      <c r="CM316" s="40">
        <f t="shared" si="212"/>
        <v>8.1587225903178538E-3</v>
      </c>
      <c r="CN316" s="40">
        <f t="shared" si="212"/>
        <v>7.9554850944337629E-3</v>
      </c>
      <c r="CO316" s="40">
        <f t="shared" si="212"/>
        <v>7.3896679523873469E-3</v>
      </c>
      <c r="CP316" s="40">
        <f t="shared" si="212"/>
        <v>7.4245489845579521E-3</v>
      </c>
      <c r="CR316" s="9">
        <f t="shared" si="213"/>
        <v>26.480113516645595</v>
      </c>
      <c r="CS316" s="9">
        <f t="shared" si="213"/>
        <v>27.975006599705839</v>
      </c>
      <c r="CT316" s="9">
        <f t="shared" si="213"/>
        <v>30.97757629431749</v>
      </c>
      <c r="CU316" s="9">
        <f t="shared" si="213"/>
        <v>34.854706222136649</v>
      </c>
      <c r="CV316" s="9">
        <f t="shared" si="213"/>
        <v>41.123763475685934</v>
      </c>
      <c r="CW316" s="9">
        <f t="shared" si="213"/>
        <v>56.210505244615263</v>
      </c>
      <c r="CY316" s="9">
        <f t="shared" si="214"/>
        <v>72.496142912777202</v>
      </c>
      <c r="CZ316" s="9">
        <f t="shared" si="214"/>
        <v>72.722175358932873</v>
      </c>
      <c r="DA316" s="9">
        <f t="shared" si="214"/>
        <v>73.357041346213308</v>
      </c>
      <c r="DB316" s="9">
        <f t="shared" si="214"/>
        <v>68.083219831819562</v>
      </c>
      <c r="DC316" s="9">
        <f t="shared" si="214"/>
        <v>65.120698056378799</v>
      </c>
      <c r="DD316" s="9">
        <f t="shared" si="214"/>
        <v>67.944937559324373</v>
      </c>
      <c r="DF316" s="9">
        <f>IF($A316=2,IF(ISNUMBER(CR316/Ukraine!CR316),100*CR316/Ukraine!CR316,""),"")</f>
        <v>100.00000000000001</v>
      </c>
      <c r="DG316" s="9">
        <f>IF($A316=2,IF(ISNUMBER(CS316/Ukraine!CS316),100*CS316/Ukraine!CS316,""),"")</f>
        <v>100</v>
      </c>
      <c r="DH316" s="9">
        <f>IF($A316=2,IF(ISNUMBER(CT316/Ukraine!CT316),100*CT316/Ukraine!CT316,""),"")</f>
        <v>100</v>
      </c>
      <c r="DI316" s="9">
        <f>IF($A316=2,IF(ISNUMBER(CU316/Ukraine!CU316),100*CU316/Ukraine!CU316,""),"")</f>
        <v>100</v>
      </c>
      <c r="DJ316" s="9">
        <f>IF($A316=2,IF(ISNUMBER(CV316/Ukraine!CV316),100*CV316/Ukraine!CV316,""),"")</f>
        <v>100.00000000000001</v>
      </c>
      <c r="DK316" s="9">
        <f>IF($A316=2,IF(ISNUMBER(CW316/Ukraine!CW316),100*CW316/Ukraine!CW316,""),"")</f>
        <v>100</v>
      </c>
      <c r="DM316" s="40">
        <f t="shared" si="181"/>
        <v>4.7579540665823927E-2</v>
      </c>
      <c r="DN316" s="40">
        <f t="shared" si="182"/>
        <v>-0.13414373530779766</v>
      </c>
      <c r="DO316" s="40">
        <f t="shared" si="183"/>
        <v>-1.9759574900548804E-2</v>
      </c>
      <c r="DP316" s="40">
        <f t="shared" si="184"/>
        <v>-3.9664084600915306E-2</v>
      </c>
      <c r="DQ316" s="40">
        <f t="shared" si="185"/>
        <v>-3.6922222736316068E-2</v>
      </c>
      <c r="DR316" s="40">
        <f t="shared" si="186"/>
        <v>-0.17766276864728192</v>
      </c>
      <c r="DT316" s="40">
        <f t="shared" si="207"/>
        <v>5.6453424269520047E-2</v>
      </c>
      <c r="DU316" s="40">
        <f t="shared" si="208"/>
        <v>0.10733043739990489</v>
      </c>
      <c r="DV316" s="40">
        <f t="shared" si="209"/>
        <v>0.12515924070310103</v>
      </c>
      <c r="DW316" s="40">
        <f t="shared" si="210"/>
        <v>0.17986257619258694</v>
      </c>
      <c r="DX316" s="40">
        <f t="shared" si="211"/>
        <v>0.36686189428769644</v>
      </c>
      <c r="DY316" s="40">
        <f t="shared" si="200"/>
        <v>1.1227441192531491</v>
      </c>
    </row>
    <row r="317" spans="1:129" x14ac:dyDescent="0.2">
      <c r="A317" s="39">
        <f>'Industry selection'!C317</f>
        <v>1</v>
      </c>
      <c r="B317" s="2">
        <v>81.2</v>
      </c>
      <c r="C317" s="2" t="s">
        <v>645</v>
      </c>
      <c r="E317" s="30" t="s">
        <v>644</v>
      </c>
      <c r="F317" s="31">
        <v>81.2</v>
      </c>
      <c r="G317" s="32" t="s">
        <v>645</v>
      </c>
      <c r="H317" s="157">
        <f>[1]Ukraine!$F$315</f>
        <v>1113</v>
      </c>
      <c r="I317" s="157">
        <f>[1]Ukraine!$G$315</f>
        <v>33856</v>
      </c>
      <c r="J317" s="157">
        <f>[1]Ukraine!$H$315</f>
        <v>33265</v>
      </c>
      <c r="K317" s="157">
        <f>[1]Ukraine!$I$315</f>
        <v>2468000</v>
      </c>
      <c r="L317" s="157">
        <f>[1]Ukraine!$J$315</f>
        <v>774092.3</v>
      </c>
      <c r="M317" s="11"/>
      <c r="N317" s="33" t="s">
        <v>1040</v>
      </c>
      <c r="O317" s="36">
        <v>81.2</v>
      </c>
      <c r="P317" s="35" t="s">
        <v>645</v>
      </c>
      <c r="Q317" s="157">
        <f>[2]Ukraine!$F$315</f>
        <v>1215</v>
      </c>
      <c r="R317" s="157">
        <f>[2]Ukraine!$G$315</f>
        <v>38001</v>
      </c>
      <c r="S317" s="157">
        <f>[2]Ukraine!$H$315</f>
        <v>37772</v>
      </c>
      <c r="T317" s="157">
        <f>[2]Ukraine!$I$315</f>
        <v>3037878.7</v>
      </c>
      <c r="U317" s="157">
        <f>[2]Ukraine!$J$315</f>
        <v>902662.6</v>
      </c>
      <c r="V317" s="11"/>
      <c r="W317" s="36" t="s">
        <v>1385</v>
      </c>
      <c r="X317" s="36">
        <v>81.2</v>
      </c>
      <c r="Y317" s="36" t="s">
        <v>645</v>
      </c>
      <c r="Z317" s="157">
        <f>[3]Ukraine!$F$315</f>
        <v>1125</v>
      </c>
      <c r="AA317" s="157">
        <f>[3]Ukraine!$G$315</f>
        <v>33476</v>
      </c>
      <c r="AB317" s="157">
        <f>[3]Ukraine!$H$315</f>
        <v>33271</v>
      </c>
      <c r="AC317" s="157">
        <f>[3]Ukraine!$I$315</f>
        <v>2937834.4</v>
      </c>
      <c r="AD317" s="157">
        <f>[3]Ukraine!$J$315</f>
        <v>853555.9</v>
      </c>
      <c r="AE317" s="11"/>
      <c r="AF317" s="37" t="s">
        <v>1385</v>
      </c>
      <c r="AG317" s="37">
        <v>81.2</v>
      </c>
      <c r="AH317" s="37" t="s">
        <v>645</v>
      </c>
      <c r="AI317" s="157">
        <f>[4]Ukraine!$F$315</f>
        <v>1154</v>
      </c>
      <c r="AJ317" s="157">
        <f>[4]Ukraine!$G$315</f>
        <v>29994</v>
      </c>
      <c r="AK317" s="157">
        <f>[4]Ukraine!$H$315</f>
        <v>29685</v>
      </c>
      <c r="AL317" s="157">
        <f>[4]Ukraine!$I$315</f>
        <v>3631952</v>
      </c>
      <c r="AM317" s="157">
        <f>[4]Ukraine!$J$315</f>
        <v>904375.9</v>
      </c>
      <c r="AN317" s="11"/>
      <c r="AO317" s="11" t="s">
        <v>1385</v>
      </c>
      <c r="AP317" s="11">
        <v>81.2</v>
      </c>
      <c r="AQ317" s="11" t="s">
        <v>645</v>
      </c>
      <c r="AR317" s="157">
        <f>[5]Ukraine!$F$315</f>
        <v>1053</v>
      </c>
      <c r="AS317" s="157">
        <f>[5]Ukraine!$G$315</f>
        <v>32903</v>
      </c>
      <c r="AT317" s="157">
        <f>[5]Ukraine!$H$315</f>
        <v>32691</v>
      </c>
      <c r="AU317" s="157">
        <f>[5]Ukraine!$I$315</f>
        <v>4558429.0999999996</v>
      </c>
      <c r="AV317" s="157">
        <f>[5]Ukraine!$J$315</f>
        <v>1204249.8</v>
      </c>
      <c r="AW317" s="11"/>
      <c r="AX317" s="33" t="s">
        <v>1385</v>
      </c>
      <c r="AY317" s="33">
        <v>81.2</v>
      </c>
      <c r="AZ317" s="33" t="s">
        <v>645</v>
      </c>
      <c r="BA317" s="157">
        <f>[6]Ukraine!$F$315</f>
        <v>1138</v>
      </c>
      <c r="BB317" s="157">
        <f>[6]Ukraine!$G$315</f>
        <v>28451</v>
      </c>
      <c r="BC317" s="157">
        <f>[6]Ukraine!$H$315</f>
        <v>28266</v>
      </c>
      <c r="BD317" s="157">
        <f>[6]Ukraine!$I$315</f>
        <v>4780757.5999999996</v>
      </c>
      <c r="BE317" s="157">
        <f>[6]Ukraine!$J$315</f>
        <v>1523856.1</v>
      </c>
      <c r="BG317" s="2">
        <v>81.2</v>
      </c>
      <c r="BH317" s="2" t="s">
        <v>645</v>
      </c>
      <c r="BI317" s="1">
        <f t="shared" si="187"/>
        <v>1113</v>
      </c>
      <c r="BJ317" s="1">
        <f t="shared" si="188"/>
        <v>1215</v>
      </c>
      <c r="BK317" s="1">
        <f t="shared" si="189"/>
        <v>1125</v>
      </c>
      <c r="BL317" s="1">
        <f t="shared" si="190"/>
        <v>1154</v>
      </c>
      <c r="BM317" s="1">
        <f t="shared" si="191"/>
        <v>1053</v>
      </c>
      <c r="BN317" s="1">
        <f t="shared" si="192"/>
        <v>1138</v>
      </c>
      <c r="BP317" s="1">
        <f t="shared" si="201"/>
        <v>33265</v>
      </c>
      <c r="BQ317" s="1">
        <f t="shared" si="202"/>
        <v>37772</v>
      </c>
      <c r="BR317" s="1">
        <f t="shared" si="203"/>
        <v>33271</v>
      </c>
      <c r="BS317" s="1">
        <f t="shared" si="204"/>
        <v>29685</v>
      </c>
      <c r="BT317" s="1">
        <f t="shared" si="205"/>
        <v>32691</v>
      </c>
      <c r="BU317" s="1">
        <f t="shared" si="206"/>
        <v>28266</v>
      </c>
      <c r="BW317" s="40" t="str">
        <f t="shared" si="193"/>
        <v/>
      </c>
      <c r="BX317" s="40" t="str">
        <f t="shared" si="193"/>
        <v/>
      </c>
      <c r="BY317" s="40" t="str">
        <f t="shared" si="193"/>
        <v/>
      </c>
      <c r="BZ317" s="40" t="str">
        <f t="shared" si="193"/>
        <v/>
      </c>
      <c r="CA317" s="40" t="str">
        <f t="shared" si="180"/>
        <v/>
      </c>
      <c r="CB317" s="40" t="str">
        <f t="shared" si="180"/>
        <v/>
      </c>
      <c r="CD317" s="10">
        <f t="shared" si="194"/>
        <v>774092.3</v>
      </c>
      <c r="CE317" s="10">
        <f t="shared" si="195"/>
        <v>902662.6</v>
      </c>
      <c r="CF317" s="10">
        <f t="shared" si="196"/>
        <v>853555.9</v>
      </c>
      <c r="CG317" s="10">
        <f t="shared" si="197"/>
        <v>904375.9</v>
      </c>
      <c r="CH317" s="10">
        <f t="shared" si="198"/>
        <v>1204249.8</v>
      </c>
      <c r="CI317" s="10">
        <f t="shared" si="199"/>
        <v>1523856.1</v>
      </c>
      <c r="CK317" s="40" t="str">
        <f t="shared" si="212"/>
        <v/>
      </c>
      <c r="CL317" s="40" t="str">
        <f t="shared" si="212"/>
        <v/>
      </c>
      <c r="CM317" s="40" t="str">
        <f t="shared" si="212"/>
        <v/>
      </c>
      <c r="CN317" s="40" t="str">
        <f t="shared" si="212"/>
        <v/>
      </c>
      <c r="CO317" s="40" t="str">
        <f t="shared" si="212"/>
        <v/>
      </c>
      <c r="CP317" s="40" t="str">
        <f t="shared" si="212"/>
        <v/>
      </c>
      <c r="CR317" s="9" t="str">
        <f t="shared" si="213"/>
        <v/>
      </c>
      <c r="CS317" s="9" t="str">
        <f t="shared" si="213"/>
        <v/>
      </c>
      <c r="CT317" s="9" t="str">
        <f t="shared" si="213"/>
        <v/>
      </c>
      <c r="CU317" s="9" t="str">
        <f t="shared" si="213"/>
        <v/>
      </c>
      <c r="CV317" s="9" t="str">
        <f t="shared" si="213"/>
        <v/>
      </c>
      <c r="CW317" s="9" t="str">
        <f t="shared" si="213"/>
        <v/>
      </c>
      <c r="CY317" s="9" t="str">
        <f t="shared" si="214"/>
        <v/>
      </c>
      <c r="CZ317" s="9" t="str">
        <f t="shared" si="214"/>
        <v/>
      </c>
      <c r="DA317" s="9" t="str">
        <f t="shared" si="214"/>
        <v/>
      </c>
      <c r="DB317" s="9" t="str">
        <f t="shared" si="214"/>
        <v/>
      </c>
      <c r="DC317" s="9" t="str">
        <f t="shared" si="214"/>
        <v/>
      </c>
      <c r="DD317" s="9" t="str">
        <f t="shared" si="214"/>
        <v/>
      </c>
      <c r="DF317" s="9" t="str">
        <f>IF($A317=2,IF(ISNUMBER(CR317/Ukraine!CR317),100*CR317/Ukraine!CR317,""),"")</f>
        <v/>
      </c>
      <c r="DG317" s="9" t="str">
        <f>IF($A317=2,IF(ISNUMBER(CS317/Ukraine!CS317),100*CS317/Ukraine!CS317,""),"")</f>
        <v/>
      </c>
      <c r="DH317" s="9" t="str">
        <f>IF($A317=2,IF(ISNUMBER(CT317/Ukraine!CT317),100*CT317/Ukraine!CT317,""),"")</f>
        <v/>
      </c>
      <c r="DI317" s="9" t="str">
        <f>IF($A317=2,IF(ISNUMBER(CU317/Ukraine!CU317),100*CU317/Ukraine!CU317,""),"")</f>
        <v/>
      </c>
      <c r="DJ317" s="9" t="str">
        <f>IF($A317=2,IF(ISNUMBER(CV317/Ukraine!CV317),100*CV317/Ukraine!CV317,""),"")</f>
        <v/>
      </c>
      <c r="DK317" s="9" t="str">
        <f>IF($A317=2,IF(ISNUMBER(CW317/Ukraine!CW317),100*CW317/Ukraine!CW317,""),"")</f>
        <v/>
      </c>
      <c r="DM317" s="40" t="str">
        <f t="shared" si="181"/>
        <v/>
      </c>
      <c r="DN317" s="40" t="str">
        <f t="shared" si="182"/>
        <v/>
      </c>
      <c r="DO317" s="40" t="str">
        <f t="shared" si="183"/>
        <v/>
      </c>
      <c r="DP317" s="40" t="str">
        <f t="shared" si="184"/>
        <v/>
      </c>
      <c r="DQ317" s="40" t="str">
        <f t="shared" si="185"/>
        <v/>
      </c>
      <c r="DR317" s="40" t="str">
        <f t="shared" si="186"/>
        <v/>
      </c>
      <c r="DT317" s="40" t="str">
        <f t="shared" si="207"/>
        <v/>
      </c>
      <c r="DU317" s="40" t="str">
        <f t="shared" si="208"/>
        <v/>
      </c>
      <c r="DV317" s="40" t="str">
        <f t="shared" si="209"/>
        <v/>
      </c>
      <c r="DW317" s="40" t="str">
        <f t="shared" si="210"/>
        <v/>
      </c>
      <c r="DX317" s="40" t="str">
        <f t="shared" si="211"/>
        <v/>
      </c>
      <c r="DY317" s="40" t="str">
        <f t="shared" si="200"/>
        <v/>
      </c>
    </row>
    <row r="318" spans="1:129" x14ac:dyDescent="0.2">
      <c r="A318" s="39">
        <f>'Industry selection'!C318</f>
        <v>1</v>
      </c>
      <c r="B318" s="2">
        <v>81.3</v>
      </c>
      <c r="C318" s="2" t="s">
        <v>647</v>
      </c>
      <c r="E318" s="30" t="s">
        <v>646</v>
      </c>
      <c r="F318" s="31">
        <v>81.3</v>
      </c>
      <c r="G318" s="32" t="s">
        <v>647</v>
      </c>
      <c r="H318" s="157">
        <f>[1]Ukraine!$F$316</f>
        <v>162</v>
      </c>
      <c r="I318" s="157">
        <f>[1]Ukraine!$G$316</f>
        <v>3901</v>
      </c>
      <c r="J318" s="157">
        <f>[1]Ukraine!$H$316</f>
        <v>3857</v>
      </c>
      <c r="K318" s="157">
        <f>[1]Ukraine!$I$316</f>
        <v>301111.40000000002</v>
      </c>
      <c r="L318" s="157">
        <f>[1]Ukraine!$J$316</f>
        <v>120203.9</v>
      </c>
      <c r="M318" s="11"/>
      <c r="N318" s="33" t="s">
        <v>1041</v>
      </c>
      <c r="O318" s="36">
        <v>81.3</v>
      </c>
      <c r="P318" s="35" t="s">
        <v>647</v>
      </c>
      <c r="Q318" s="157">
        <f>[2]Ukraine!$F$316</f>
        <v>206</v>
      </c>
      <c r="R318" s="157">
        <f>[2]Ukraine!$G$316</f>
        <v>4263</v>
      </c>
      <c r="S318" s="157">
        <f>[2]Ukraine!$H$316</f>
        <v>4253</v>
      </c>
      <c r="T318" s="157">
        <f>[2]Ukraine!$I$316</f>
        <v>290470.09999999998</v>
      </c>
      <c r="U318" s="157">
        <f>[2]Ukraine!$J$316</f>
        <v>141109.20000000001</v>
      </c>
      <c r="V318" s="11"/>
      <c r="W318" s="36" t="s">
        <v>1386</v>
      </c>
      <c r="X318" s="36">
        <v>81.3</v>
      </c>
      <c r="Y318" s="36" t="s">
        <v>647</v>
      </c>
      <c r="Z318" s="157">
        <f>[3]Ukraine!$F$316</f>
        <v>191</v>
      </c>
      <c r="AA318" s="157">
        <f>[3]Ukraine!$G$316</f>
        <v>3876</v>
      </c>
      <c r="AB318" s="157">
        <f>[3]Ukraine!$H$316</f>
        <v>3836</v>
      </c>
      <c r="AC318" s="157">
        <f>[3]Ukraine!$I$316</f>
        <v>237473.7</v>
      </c>
      <c r="AD318" s="157">
        <f>[3]Ukraine!$J$316</f>
        <v>130600.6</v>
      </c>
      <c r="AE318" s="11"/>
      <c r="AF318" s="37" t="s">
        <v>1386</v>
      </c>
      <c r="AG318" s="37">
        <v>81.3</v>
      </c>
      <c r="AH318" s="37" t="s">
        <v>647</v>
      </c>
      <c r="AI318" s="157">
        <f>[4]Ukraine!$F$316</f>
        <v>197</v>
      </c>
      <c r="AJ318" s="157">
        <f>[4]Ukraine!$G$316</f>
        <v>4546</v>
      </c>
      <c r="AK318" s="157">
        <f>[4]Ukraine!$H$316</f>
        <v>4477</v>
      </c>
      <c r="AL318" s="157">
        <f>[4]Ukraine!$I$316</f>
        <v>395205.5</v>
      </c>
      <c r="AM318" s="157">
        <f>[4]Ukraine!$J$316</f>
        <v>183273.5</v>
      </c>
      <c r="AN318" s="11"/>
      <c r="AO318" s="11" t="s">
        <v>1386</v>
      </c>
      <c r="AP318" s="11">
        <v>81.3</v>
      </c>
      <c r="AQ318" s="11" t="s">
        <v>647</v>
      </c>
      <c r="AR318" s="157">
        <f>[5]Ukraine!$F$316</f>
        <v>167</v>
      </c>
      <c r="AS318" s="157">
        <f>[5]Ukraine!$G$316</f>
        <v>4830</v>
      </c>
      <c r="AT318" s="157">
        <f>[5]Ukraine!$H$316</f>
        <v>4788</v>
      </c>
      <c r="AU318" s="157">
        <f>[5]Ukraine!$I$316</f>
        <v>556190.6</v>
      </c>
      <c r="AV318" s="157">
        <f>[5]Ukraine!$J$316</f>
        <v>227912.1</v>
      </c>
      <c r="AW318" s="11"/>
      <c r="AX318" s="33" t="s">
        <v>1386</v>
      </c>
      <c r="AY318" s="33">
        <v>81.3</v>
      </c>
      <c r="AZ318" s="33" t="s">
        <v>647</v>
      </c>
      <c r="BA318" s="157">
        <f>[6]Ukraine!$F$316</f>
        <v>210</v>
      </c>
      <c r="BB318" s="157">
        <f>[6]Ukraine!$G$316</f>
        <v>5020</v>
      </c>
      <c r="BC318" s="157">
        <f>[6]Ukraine!$H$316</f>
        <v>4966</v>
      </c>
      <c r="BD318" s="157">
        <f>[6]Ukraine!$I$316</f>
        <v>806763.6</v>
      </c>
      <c r="BE318" s="157">
        <f>[6]Ukraine!$J$316</f>
        <v>329588.8</v>
      </c>
      <c r="BG318" s="2">
        <v>81.3</v>
      </c>
      <c r="BH318" s="2" t="s">
        <v>647</v>
      </c>
      <c r="BI318" s="1">
        <f t="shared" si="187"/>
        <v>162</v>
      </c>
      <c r="BJ318" s="1">
        <f t="shared" si="188"/>
        <v>206</v>
      </c>
      <c r="BK318" s="1">
        <f t="shared" si="189"/>
        <v>191</v>
      </c>
      <c r="BL318" s="1">
        <f t="shared" si="190"/>
        <v>197</v>
      </c>
      <c r="BM318" s="1">
        <f t="shared" si="191"/>
        <v>167</v>
      </c>
      <c r="BN318" s="1">
        <f t="shared" si="192"/>
        <v>210</v>
      </c>
      <c r="BP318" s="1">
        <f t="shared" si="201"/>
        <v>3857</v>
      </c>
      <c r="BQ318" s="1">
        <f t="shared" si="202"/>
        <v>4253</v>
      </c>
      <c r="BR318" s="1">
        <f t="shared" si="203"/>
        <v>3836</v>
      </c>
      <c r="BS318" s="1">
        <f t="shared" si="204"/>
        <v>4477</v>
      </c>
      <c r="BT318" s="1">
        <f t="shared" si="205"/>
        <v>4788</v>
      </c>
      <c r="BU318" s="1">
        <f t="shared" si="206"/>
        <v>4966</v>
      </c>
      <c r="BW318" s="40" t="str">
        <f t="shared" si="193"/>
        <v/>
      </c>
      <c r="BX318" s="40" t="str">
        <f t="shared" si="193"/>
        <v/>
      </c>
      <c r="BY318" s="40" t="str">
        <f t="shared" si="193"/>
        <v/>
      </c>
      <c r="BZ318" s="40" t="str">
        <f t="shared" si="193"/>
        <v/>
      </c>
      <c r="CA318" s="40" t="str">
        <f t="shared" si="180"/>
        <v/>
      </c>
      <c r="CB318" s="40" t="str">
        <f t="shared" si="180"/>
        <v/>
      </c>
      <c r="CD318" s="10">
        <f t="shared" si="194"/>
        <v>120203.9</v>
      </c>
      <c r="CE318" s="10">
        <f t="shared" si="195"/>
        <v>141109.20000000001</v>
      </c>
      <c r="CF318" s="10">
        <f t="shared" si="196"/>
        <v>130600.6</v>
      </c>
      <c r="CG318" s="10">
        <f t="shared" si="197"/>
        <v>183273.5</v>
      </c>
      <c r="CH318" s="10">
        <f t="shared" si="198"/>
        <v>227912.1</v>
      </c>
      <c r="CI318" s="10">
        <f t="shared" si="199"/>
        <v>329588.8</v>
      </c>
      <c r="CK318" s="40" t="str">
        <f t="shared" si="212"/>
        <v/>
      </c>
      <c r="CL318" s="40" t="str">
        <f t="shared" si="212"/>
        <v/>
      </c>
      <c r="CM318" s="40" t="str">
        <f t="shared" si="212"/>
        <v/>
      </c>
      <c r="CN318" s="40" t="str">
        <f t="shared" si="212"/>
        <v/>
      </c>
      <c r="CO318" s="40" t="str">
        <f t="shared" si="212"/>
        <v/>
      </c>
      <c r="CP318" s="40" t="str">
        <f t="shared" si="212"/>
        <v/>
      </c>
      <c r="CR318" s="9" t="str">
        <f t="shared" si="213"/>
        <v/>
      </c>
      <c r="CS318" s="9" t="str">
        <f t="shared" si="213"/>
        <v/>
      </c>
      <c r="CT318" s="9" t="str">
        <f t="shared" si="213"/>
        <v/>
      </c>
      <c r="CU318" s="9" t="str">
        <f t="shared" si="213"/>
        <v/>
      </c>
      <c r="CV318" s="9" t="str">
        <f t="shared" si="213"/>
        <v/>
      </c>
      <c r="CW318" s="9" t="str">
        <f t="shared" si="213"/>
        <v/>
      </c>
      <c r="CY318" s="9" t="str">
        <f t="shared" si="214"/>
        <v/>
      </c>
      <c r="CZ318" s="9" t="str">
        <f t="shared" si="214"/>
        <v/>
      </c>
      <c r="DA318" s="9" t="str">
        <f t="shared" si="214"/>
        <v/>
      </c>
      <c r="DB318" s="9" t="str">
        <f t="shared" si="214"/>
        <v/>
      </c>
      <c r="DC318" s="9" t="str">
        <f t="shared" si="214"/>
        <v/>
      </c>
      <c r="DD318" s="9" t="str">
        <f t="shared" si="214"/>
        <v/>
      </c>
      <c r="DF318" s="9" t="str">
        <f>IF($A318=2,IF(ISNUMBER(CR318/Ukraine!CR318),100*CR318/Ukraine!CR318,""),"")</f>
        <v/>
      </c>
      <c r="DG318" s="9" t="str">
        <f>IF($A318=2,IF(ISNUMBER(CS318/Ukraine!CS318),100*CS318/Ukraine!CS318,""),"")</f>
        <v/>
      </c>
      <c r="DH318" s="9" t="str">
        <f>IF($A318=2,IF(ISNUMBER(CT318/Ukraine!CT318),100*CT318/Ukraine!CT318,""),"")</f>
        <v/>
      </c>
      <c r="DI318" s="9" t="str">
        <f>IF($A318=2,IF(ISNUMBER(CU318/Ukraine!CU318),100*CU318/Ukraine!CU318,""),"")</f>
        <v/>
      </c>
      <c r="DJ318" s="9" t="str">
        <f>IF($A318=2,IF(ISNUMBER(CV318/Ukraine!CV318),100*CV318/Ukraine!CV318,""),"")</f>
        <v/>
      </c>
      <c r="DK318" s="9" t="str">
        <f>IF($A318=2,IF(ISNUMBER(CW318/Ukraine!CW318),100*CW318/Ukraine!CW318,""),"")</f>
        <v/>
      </c>
      <c r="DM318" s="40" t="str">
        <f t="shared" si="181"/>
        <v/>
      </c>
      <c r="DN318" s="40" t="str">
        <f t="shared" si="182"/>
        <v/>
      </c>
      <c r="DO318" s="40" t="str">
        <f t="shared" si="183"/>
        <v/>
      </c>
      <c r="DP318" s="40" t="str">
        <f t="shared" si="184"/>
        <v/>
      </c>
      <c r="DQ318" s="40" t="str">
        <f t="shared" si="185"/>
        <v/>
      </c>
      <c r="DR318" s="40" t="str">
        <f t="shared" si="186"/>
        <v/>
      </c>
      <c r="DT318" s="40" t="str">
        <f t="shared" si="207"/>
        <v/>
      </c>
      <c r="DU318" s="40" t="str">
        <f t="shared" si="208"/>
        <v/>
      </c>
      <c r="DV318" s="40" t="str">
        <f t="shared" si="209"/>
        <v/>
      </c>
      <c r="DW318" s="40" t="str">
        <f t="shared" si="210"/>
        <v/>
      </c>
      <c r="DX318" s="40" t="str">
        <f t="shared" si="211"/>
        <v/>
      </c>
      <c r="DY318" s="40" t="str">
        <f t="shared" si="200"/>
        <v/>
      </c>
    </row>
    <row r="319" spans="1:129" x14ac:dyDescent="0.2">
      <c r="A319" s="39">
        <f>'Industry selection'!C319</f>
        <v>2</v>
      </c>
      <c r="B319" s="2">
        <v>82</v>
      </c>
      <c r="C319" s="2" t="s">
        <v>649</v>
      </c>
      <c r="E319" s="30" t="s">
        <v>648</v>
      </c>
      <c r="F319" s="31">
        <v>82</v>
      </c>
      <c r="G319" s="32" t="s">
        <v>649</v>
      </c>
      <c r="H319" s="157">
        <f>[1]Ukraine!$F$317</f>
        <v>1568</v>
      </c>
      <c r="I319" s="157">
        <f>[1]Ukraine!$G$317</f>
        <v>16679</v>
      </c>
      <c r="J319" s="157">
        <f>[1]Ukraine!$H$317</f>
        <v>16306</v>
      </c>
      <c r="K319" s="157">
        <f>[1]Ukraine!$I$317</f>
        <v>5554233.5999999996</v>
      </c>
      <c r="L319" s="157">
        <f>[1]Ukraine!$J$317</f>
        <v>626169.1</v>
      </c>
      <c r="M319" s="11"/>
      <c r="N319" s="33" t="s">
        <v>1042</v>
      </c>
      <c r="O319" s="36">
        <v>82</v>
      </c>
      <c r="P319" s="35" t="s">
        <v>649</v>
      </c>
      <c r="Q319" s="157">
        <f>[2]Ukraine!$F$317</f>
        <v>1716</v>
      </c>
      <c r="R319" s="157">
        <f>[2]Ukraine!$G$317</f>
        <v>20140</v>
      </c>
      <c r="S319" s="157">
        <f>[2]Ukraine!$H$317</f>
        <v>19779</v>
      </c>
      <c r="T319" s="157">
        <f>[2]Ukraine!$I$317</f>
        <v>4814309.0999999996</v>
      </c>
      <c r="U319" s="157">
        <f>[2]Ukraine!$J$317</f>
        <v>731633.7</v>
      </c>
      <c r="V319" s="11"/>
      <c r="W319" s="36" t="s">
        <v>1387</v>
      </c>
      <c r="X319" s="36">
        <v>82</v>
      </c>
      <c r="Y319" s="36" t="s">
        <v>649</v>
      </c>
      <c r="Z319" s="157">
        <f>[3]Ukraine!$F$317</f>
        <v>1627</v>
      </c>
      <c r="AA319" s="157">
        <f>[3]Ukraine!$G$317</f>
        <v>24600</v>
      </c>
      <c r="AB319" s="157">
        <f>[3]Ukraine!$H$317</f>
        <v>24168</v>
      </c>
      <c r="AC319" s="157">
        <f>[3]Ukraine!$I$317</f>
        <v>11583887.699999999</v>
      </c>
      <c r="AD319" s="157">
        <f>[3]Ukraine!$J$317</f>
        <v>857277.7</v>
      </c>
      <c r="AE319" s="11"/>
      <c r="AF319" s="37" t="s">
        <v>1387</v>
      </c>
      <c r="AG319" s="37">
        <v>82</v>
      </c>
      <c r="AH319" s="37" t="s">
        <v>649</v>
      </c>
      <c r="AI319" s="157">
        <f>[4]Ukraine!$F$317</f>
        <v>1687</v>
      </c>
      <c r="AJ319" s="157">
        <f>[4]Ukraine!$G$317</f>
        <v>26209</v>
      </c>
      <c r="AK319" s="157">
        <f>[4]Ukraine!$H$317</f>
        <v>25757</v>
      </c>
      <c r="AL319" s="157">
        <f>[4]Ukraine!$I$317</f>
        <v>13681544.699999999</v>
      </c>
      <c r="AM319" s="157">
        <f>[4]Ukraine!$J$317</f>
        <v>1282068.3</v>
      </c>
      <c r="AN319" s="11"/>
      <c r="AO319" s="11" t="s">
        <v>1387</v>
      </c>
      <c r="AP319" s="11">
        <v>82</v>
      </c>
      <c r="AQ319" s="11" t="s">
        <v>649</v>
      </c>
      <c r="AR319" s="157">
        <f>[5]Ukraine!$F$317</f>
        <v>1449</v>
      </c>
      <c r="AS319" s="157">
        <f>[5]Ukraine!$G$317</f>
        <v>21786</v>
      </c>
      <c r="AT319" s="157">
        <f>[5]Ukraine!$H$317</f>
        <v>21463</v>
      </c>
      <c r="AU319" s="157">
        <f>[5]Ukraine!$I$317</f>
        <v>9583435.4000000004</v>
      </c>
      <c r="AV319" s="157">
        <f>[5]Ukraine!$J$317</f>
        <v>1466856.6</v>
      </c>
      <c r="AW319" s="11"/>
      <c r="AX319" s="33" t="s">
        <v>1387</v>
      </c>
      <c r="AY319" s="33">
        <v>82</v>
      </c>
      <c r="AZ319" s="33" t="s">
        <v>649</v>
      </c>
      <c r="BA319" s="157">
        <f>[6]Ukraine!$F$317</f>
        <v>1715</v>
      </c>
      <c r="BB319" s="157">
        <f>[6]Ukraine!$G$317</f>
        <v>22808</v>
      </c>
      <c r="BC319" s="157">
        <f>[6]Ukraine!$H$317</f>
        <v>22456</v>
      </c>
      <c r="BD319" s="157">
        <f>[6]Ukraine!$I$317</f>
        <v>11256948.6</v>
      </c>
      <c r="BE319" s="157">
        <f>[6]Ukraine!$J$317</f>
        <v>2033798.3</v>
      </c>
      <c r="BG319" s="2">
        <v>82</v>
      </c>
      <c r="BH319" s="2" t="s">
        <v>649</v>
      </c>
      <c r="BI319" s="1">
        <f t="shared" si="187"/>
        <v>1568</v>
      </c>
      <c r="BJ319" s="1">
        <f t="shared" si="188"/>
        <v>1716</v>
      </c>
      <c r="BK319" s="1">
        <f t="shared" si="189"/>
        <v>1627</v>
      </c>
      <c r="BL319" s="1">
        <f t="shared" si="190"/>
        <v>1687</v>
      </c>
      <c r="BM319" s="1">
        <f t="shared" si="191"/>
        <v>1449</v>
      </c>
      <c r="BN319" s="1">
        <f t="shared" si="192"/>
        <v>1715</v>
      </c>
      <c r="BP319" s="1">
        <f t="shared" si="201"/>
        <v>16306</v>
      </c>
      <c r="BQ319" s="1">
        <f t="shared" si="202"/>
        <v>19779</v>
      </c>
      <c r="BR319" s="1">
        <f t="shared" si="203"/>
        <v>24168</v>
      </c>
      <c r="BS319" s="1">
        <f t="shared" si="204"/>
        <v>25757</v>
      </c>
      <c r="BT319" s="1">
        <f t="shared" si="205"/>
        <v>21463</v>
      </c>
      <c r="BU319" s="1">
        <f t="shared" si="206"/>
        <v>22456</v>
      </c>
      <c r="BW319" s="40">
        <f t="shared" si="193"/>
        <v>2.2365494647629616E-3</v>
      </c>
      <c r="BX319" s="40">
        <f t="shared" si="193"/>
        <v>2.8192253523033938E-3</v>
      </c>
      <c r="BY319" s="40">
        <f t="shared" si="193"/>
        <v>3.902478723110512E-3</v>
      </c>
      <c r="BZ319" s="40">
        <f t="shared" si="193"/>
        <v>4.4576782759790379E-3</v>
      </c>
      <c r="CA319" s="40">
        <f t="shared" si="180"/>
        <v>3.7562976132992851E-3</v>
      </c>
      <c r="CB319" s="40">
        <f t="shared" si="180"/>
        <v>3.9295941875044293E-3</v>
      </c>
      <c r="CD319" s="10">
        <f t="shared" si="194"/>
        <v>626169.1</v>
      </c>
      <c r="CE319" s="10">
        <f t="shared" si="195"/>
        <v>731633.7</v>
      </c>
      <c r="CF319" s="10">
        <f t="shared" si="196"/>
        <v>857277.7</v>
      </c>
      <c r="CG319" s="10">
        <f t="shared" si="197"/>
        <v>1282068.3</v>
      </c>
      <c r="CH319" s="10">
        <f t="shared" si="198"/>
        <v>1466856.6</v>
      </c>
      <c r="CI319" s="10">
        <f t="shared" si="199"/>
        <v>2033798.3</v>
      </c>
      <c r="CK319" s="40">
        <f t="shared" si="212"/>
        <v>2.3513526073644748E-3</v>
      </c>
      <c r="CL319" s="40">
        <f t="shared" si="212"/>
        <v>2.7109145411646812E-3</v>
      </c>
      <c r="CM319" s="40">
        <f t="shared" si="212"/>
        <v>3.2780511812916698E-3</v>
      </c>
      <c r="CN319" s="40">
        <f t="shared" si="212"/>
        <v>4.334143286455901E-3</v>
      </c>
      <c r="CO319" s="40">
        <f t="shared" si="212"/>
        <v>4.0652140947321554E-3</v>
      </c>
      <c r="CP319" s="40">
        <f t="shared" si="212"/>
        <v>4.3019246375952261E-3</v>
      </c>
      <c r="CR319" s="9">
        <f t="shared" si="213"/>
        <v>38.40114681712253</v>
      </c>
      <c r="CS319" s="9">
        <f t="shared" si="213"/>
        <v>36.99042924313666</v>
      </c>
      <c r="CT319" s="9">
        <f t="shared" si="213"/>
        <v>35.471602946044356</v>
      </c>
      <c r="CU319" s="9">
        <f t="shared" si="213"/>
        <v>49.775528982412553</v>
      </c>
      <c r="CV319" s="9">
        <f t="shared" si="213"/>
        <v>68.343502772212645</v>
      </c>
      <c r="CW319" s="9">
        <f t="shared" si="213"/>
        <v>90.568146597791241</v>
      </c>
      <c r="CY319" s="9">
        <f t="shared" si="214"/>
        <v>105.13304733073187</v>
      </c>
      <c r="CZ319" s="9">
        <f t="shared" si="214"/>
        <v>96.158135742847989</v>
      </c>
      <c r="DA319" s="9">
        <f t="shared" si="214"/>
        <v>83.999207013712166</v>
      </c>
      <c r="DB319" s="9">
        <f t="shared" si="214"/>
        <v>97.228714548808384</v>
      </c>
      <c r="DC319" s="9">
        <f t="shared" si="214"/>
        <v>108.22396181652758</v>
      </c>
      <c r="DD319" s="9">
        <f t="shared" si="214"/>
        <v>109.47503564807677</v>
      </c>
      <c r="DF319" s="9">
        <f>IF($A319=2,IF(ISNUMBER(CR319/Ukraine!CR319),100*CR319/Ukraine!CR319,""),"")</f>
        <v>100</v>
      </c>
      <c r="DG319" s="9">
        <f>IF($A319=2,IF(ISNUMBER(CS319/Ukraine!CS319),100*CS319/Ukraine!CS319,""),"")</f>
        <v>100</v>
      </c>
      <c r="DH319" s="9">
        <f>IF($A319=2,IF(ISNUMBER(CT319/Ukraine!CT319),100*CT319/Ukraine!CT319,""),"")</f>
        <v>100</v>
      </c>
      <c r="DI319" s="9">
        <f>IF($A319=2,IF(ISNUMBER(CU319/Ukraine!CU319),100*CU319/Ukraine!CU319,""),"")</f>
        <v>100</v>
      </c>
      <c r="DJ319" s="9">
        <f>IF($A319=2,IF(ISNUMBER(CV319/Ukraine!CV319),100*CV319/Ukraine!CV319,""),"")</f>
        <v>100</v>
      </c>
      <c r="DK319" s="9">
        <f>IF($A319=2,IF(ISNUMBER(CW319/Ukraine!CW319),100*CW319/Ukraine!CW319,""),"")</f>
        <v>100</v>
      </c>
      <c r="DM319" s="40">
        <f t="shared" si="181"/>
        <v>0.21298908377284431</v>
      </c>
      <c r="DN319" s="40">
        <f t="shared" si="182"/>
        <v>0.22190201729106618</v>
      </c>
      <c r="DO319" s="40">
        <f t="shared" si="183"/>
        <v>6.5748096656736088E-2</v>
      </c>
      <c r="DP319" s="40">
        <f t="shared" si="184"/>
        <v>-0.16671196179679315</v>
      </c>
      <c r="DQ319" s="40">
        <f t="shared" si="185"/>
        <v>4.6265666495830082E-2</v>
      </c>
      <c r="DR319" s="40">
        <f t="shared" si="186"/>
        <v>0.37716178093953157</v>
      </c>
      <c r="DT319" s="40">
        <f t="shared" si="207"/>
        <v>-3.6736339690689901E-2</v>
      </c>
      <c r="DU319" s="40">
        <f t="shared" si="208"/>
        <v>-4.1059980329212098E-2</v>
      </c>
      <c r="DV319" s="40">
        <f t="shared" si="209"/>
        <v>0.40325006056607626</v>
      </c>
      <c r="DW319" s="40">
        <f t="shared" si="210"/>
        <v>0.37303418304928138</v>
      </c>
      <c r="DX319" s="40">
        <f t="shared" si="211"/>
        <v>0.32519029496706997</v>
      </c>
      <c r="DY319" s="40">
        <f t="shared" si="200"/>
        <v>1.3584750483912158</v>
      </c>
    </row>
    <row r="320" spans="1:129" x14ac:dyDescent="0.2">
      <c r="A320" s="39">
        <f>'Industry selection'!C320</f>
        <v>1</v>
      </c>
      <c r="B320" s="2">
        <v>82.1</v>
      </c>
      <c r="C320" s="2" t="s">
        <v>651</v>
      </c>
      <c r="E320" s="30" t="s">
        <v>650</v>
      </c>
      <c r="F320" s="31">
        <v>82.1</v>
      </c>
      <c r="G320" s="32" t="s">
        <v>651</v>
      </c>
      <c r="H320" s="157">
        <f>[1]Ukraine!$F$318</f>
        <v>95</v>
      </c>
      <c r="I320" s="157">
        <f>[1]Ukraine!$G$318</f>
        <v>956</v>
      </c>
      <c r="J320" s="157">
        <f>[1]Ukraine!$H$318</f>
        <v>949</v>
      </c>
      <c r="K320" s="157">
        <f>[1]Ukraine!$I$318</f>
        <v>258199.6</v>
      </c>
      <c r="L320" s="157">
        <f>[1]Ukraine!$J$318</f>
        <v>24790</v>
      </c>
      <c r="M320" s="11"/>
      <c r="N320" s="33" t="s">
        <v>1043</v>
      </c>
      <c r="O320" s="36">
        <v>82.1</v>
      </c>
      <c r="P320" s="35" t="s">
        <v>651</v>
      </c>
      <c r="Q320" s="157">
        <f>[2]Ukraine!$F$318</f>
        <v>111</v>
      </c>
      <c r="R320" s="157">
        <f>[2]Ukraine!$G$318</f>
        <v>898</v>
      </c>
      <c r="S320" s="157">
        <f>[2]Ukraine!$H$318</f>
        <v>884</v>
      </c>
      <c r="T320" s="157">
        <f>[2]Ukraine!$I$318</f>
        <v>163674.79999999999</v>
      </c>
      <c r="U320" s="157">
        <f>[2]Ukraine!$J$318</f>
        <v>22686.9</v>
      </c>
      <c r="V320" s="11"/>
      <c r="W320" s="36" t="s">
        <v>1388</v>
      </c>
      <c r="X320" s="36">
        <v>82.1</v>
      </c>
      <c r="Y320" s="36" t="s">
        <v>651</v>
      </c>
      <c r="Z320" s="157">
        <f>[3]Ukraine!$F$318</f>
        <v>112</v>
      </c>
      <c r="AA320" s="157">
        <f>[3]Ukraine!$G$318</f>
        <v>1235</v>
      </c>
      <c r="AB320" s="157">
        <f>[3]Ukraine!$H$318</f>
        <v>1188</v>
      </c>
      <c r="AC320" s="157">
        <f>[3]Ukraine!$I$318</f>
        <v>344206.2</v>
      </c>
      <c r="AD320" s="157">
        <f>[3]Ukraine!$J$318</f>
        <v>59694.400000000001</v>
      </c>
      <c r="AE320" s="11"/>
      <c r="AF320" s="37" t="s">
        <v>1388</v>
      </c>
      <c r="AG320" s="37">
        <v>82.1</v>
      </c>
      <c r="AH320" s="37" t="s">
        <v>651</v>
      </c>
      <c r="AI320" s="157">
        <f>[4]Ukraine!$F$318</f>
        <v>119</v>
      </c>
      <c r="AJ320" s="157">
        <f>[4]Ukraine!$G$318</f>
        <v>1345</v>
      </c>
      <c r="AK320" s="157">
        <f>[4]Ukraine!$H$318</f>
        <v>1307</v>
      </c>
      <c r="AL320" s="157">
        <f>[4]Ukraine!$I$318</f>
        <v>630932.30000000005</v>
      </c>
      <c r="AM320" s="157">
        <f>[4]Ukraine!$J$318</f>
        <v>93816</v>
      </c>
      <c r="AN320" s="11"/>
      <c r="AO320" s="11" t="s">
        <v>1388</v>
      </c>
      <c r="AP320" s="11">
        <v>82.1</v>
      </c>
      <c r="AQ320" s="11" t="s">
        <v>651</v>
      </c>
      <c r="AR320" s="157">
        <f>[5]Ukraine!$F$318</f>
        <v>104</v>
      </c>
      <c r="AS320" s="157">
        <f>[5]Ukraine!$G$318</f>
        <v>1792</v>
      </c>
      <c r="AT320" s="157">
        <f>[5]Ukraine!$H$318</f>
        <v>1763</v>
      </c>
      <c r="AU320" s="157">
        <f>[5]Ukraine!$I$318</f>
        <v>1012570.5</v>
      </c>
      <c r="AV320" s="157">
        <f>[5]Ukraine!$J$318</f>
        <v>151436.4</v>
      </c>
      <c r="AW320" s="11"/>
      <c r="AX320" s="33" t="s">
        <v>1388</v>
      </c>
      <c r="AY320" s="33">
        <v>82.1</v>
      </c>
      <c r="AZ320" s="33" t="s">
        <v>651</v>
      </c>
      <c r="BA320" s="157">
        <f>[6]Ukraine!$F$318</f>
        <v>133</v>
      </c>
      <c r="BB320" s="157">
        <f>[6]Ukraine!$G$318</f>
        <v>2442</v>
      </c>
      <c r="BC320" s="157">
        <f>[6]Ukraine!$H$318</f>
        <v>2396</v>
      </c>
      <c r="BD320" s="157">
        <f>[6]Ukraine!$I$318</f>
        <v>1327565.7</v>
      </c>
      <c r="BE320" s="157">
        <f>[6]Ukraine!$J$318</f>
        <v>245186.2</v>
      </c>
      <c r="BG320" s="2">
        <v>82.1</v>
      </c>
      <c r="BH320" s="2" t="s">
        <v>651</v>
      </c>
      <c r="BI320" s="1">
        <f t="shared" si="187"/>
        <v>95</v>
      </c>
      <c r="BJ320" s="1">
        <f t="shared" si="188"/>
        <v>111</v>
      </c>
      <c r="BK320" s="1">
        <f t="shared" si="189"/>
        <v>112</v>
      </c>
      <c r="BL320" s="1">
        <f t="shared" si="190"/>
        <v>119</v>
      </c>
      <c r="BM320" s="1">
        <f t="shared" si="191"/>
        <v>104</v>
      </c>
      <c r="BN320" s="1">
        <f t="shared" si="192"/>
        <v>133</v>
      </c>
      <c r="BP320" s="1">
        <f t="shared" si="201"/>
        <v>949</v>
      </c>
      <c r="BQ320" s="1">
        <f t="shared" si="202"/>
        <v>884</v>
      </c>
      <c r="BR320" s="1">
        <f t="shared" si="203"/>
        <v>1188</v>
      </c>
      <c r="BS320" s="1">
        <f t="shared" si="204"/>
        <v>1307</v>
      </c>
      <c r="BT320" s="1">
        <f t="shared" si="205"/>
        <v>1763</v>
      </c>
      <c r="BU320" s="1">
        <f t="shared" si="206"/>
        <v>2396</v>
      </c>
      <c r="BW320" s="40" t="str">
        <f t="shared" si="193"/>
        <v/>
      </c>
      <c r="BX320" s="40" t="str">
        <f t="shared" si="193"/>
        <v/>
      </c>
      <c r="BY320" s="40" t="str">
        <f t="shared" si="193"/>
        <v/>
      </c>
      <c r="BZ320" s="40" t="str">
        <f t="shared" si="193"/>
        <v/>
      </c>
      <c r="CA320" s="40" t="str">
        <f t="shared" si="180"/>
        <v/>
      </c>
      <c r="CB320" s="40" t="str">
        <f t="shared" si="180"/>
        <v/>
      </c>
      <c r="CD320" s="10">
        <f t="shared" si="194"/>
        <v>24790</v>
      </c>
      <c r="CE320" s="10">
        <f t="shared" si="195"/>
        <v>22686.9</v>
      </c>
      <c r="CF320" s="10">
        <f t="shared" si="196"/>
        <v>59694.400000000001</v>
      </c>
      <c r="CG320" s="10">
        <f t="shared" si="197"/>
        <v>93816</v>
      </c>
      <c r="CH320" s="10">
        <f t="shared" si="198"/>
        <v>151436.4</v>
      </c>
      <c r="CI320" s="10">
        <f t="shared" si="199"/>
        <v>245186.2</v>
      </c>
      <c r="CK320" s="40" t="str">
        <f t="shared" si="212"/>
        <v/>
      </c>
      <c r="CL320" s="40" t="str">
        <f t="shared" si="212"/>
        <v/>
      </c>
      <c r="CM320" s="40" t="str">
        <f t="shared" si="212"/>
        <v/>
      </c>
      <c r="CN320" s="40" t="str">
        <f t="shared" si="212"/>
        <v/>
      </c>
      <c r="CO320" s="40" t="str">
        <f t="shared" si="212"/>
        <v/>
      </c>
      <c r="CP320" s="40" t="str">
        <f t="shared" si="212"/>
        <v/>
      </c>
      <c r="CR320" s="9" t="str">
        <f t="shared" si="213"/>
        <v/>
      </c>
      <c r="CS320" s="9" t="str">
        <f t="shared" si="213"/>
        <v/>
      </c>
      <c r="CT320" s="9" t="str">
        <f t="shared" si="213"/>
        <v/>
      </c>
      <c r="CU320" s="9" t="str">
        <f t="shared" si="213"/>
        <v/>
      </c>
      <c r="CV320" s="9" t="str">
        <f t="shared" si="213"/>
        <v/>
      </c>
      <c r="CW320" s="9" t="str">
        <f t="shared" si="213"/>
        <v/>
      </c>
      <c r="CY320" s="9" t="str">
        <f t="shared" si="214"/>
        <v/>
      </c>
      <c r="CZ320" s="9" t="str">
        <f t="shared" si="214"/>
        <v/>
      </c>
      <c r="DA320" s="9" t="str">
        <f t="shared" si="214"/>
        <v/>
      </c>
      <c r="DB320" s="9" t="str">
        <f t="shared" si="214"/>
        <v/>
      </c>
      <c r="DC320" s="9" t="str">
        <f t="shared" si="214"/>
        <v/>
      </c>
      <c r="DD320" s="9" t="str">
        <f t="shared" si="214"/>
        <v/>
      </c>
      <c r="DF320" s="9" t="str">
        <f>IF($A320=2,IF(ISNUMBER(CR320/Ukraine!CR320),100*CR320/Ukraine!CR320,""),"")</f>
        <v/>
      </c>
      <c r="DG320" s="9" t="str">
        <f>IF($A320=2,IF(ISNUMBER(CS320/Ukraine!CS320),100*CS320/Ukraine!CS320,""),"")</f>
        <v/>
      </c>
      <c r="DH320" s="9" t="str">
        <f>IF($A320=2,IF(ISNUMBER(CT320/Ukraine!CT320),100*CT320/Ukraine!CT320,""),"")</f>
        <v/>
      </c>
      <c r="DI320" s="9" t="str">
        <f>IF($A320=2,IF(ISNUMBER(CU320/Ukraine!CU320),100*CU320/Ukraine!CU320,""),"")</f>
        <v/>
      </c>
      <c r="DJ320" s="9" t="str">
        <f>IF($A320=2,IF(ISNUMBER(CV320/Ukraine!CV320),100*CV320/Ukraine!CV320,""),"")</f>
        <v/>
      </c>
      <c r="DK320" s="9" t="str">
        <f>IF($A320=2,IF(ISNUMBER(CW320/Ukraine!CW320),100*CW320/Ukraine!CW320,""),"")</f>
        <v/>
      </c>
      <c r="DM320" s="40" t="str">
        <f t="shared" si="181"/>
        <v/>
      </c>
      <c r="DN320" s="40" t="str">
        <f t="shared" si="182"/>
        <v/>
      </c>
      <c r="DO320" s="40" t="str">
        <f t="shared" si="183"/>
        <v/>
      </c>
      <c r="DP320" s="40" t="str">
        <f t="shared" si="184"/>
        <v/>
      </c>
      <c r="DQ320" s="40" t="str">
        <f t="shared" si="185"/>
        <v/>
      </c>
      <c r="DR320" s="40" t="str">
        <f t="shared" si="186"/>
        <v/>
      </c>
      <c r="DT320" s="40" t="str">
        <f t="shared" si="207"/>
        <v/>
      </c>
      <c r="DU320" s="40" t="str">
        <f t="shared" si="208"/>
        <v/>
      </c>
      <c r="DV320" s="40" t="str">
        <f t="shared" si="209"/>
        <v/>
      </c>
      <c r="DW320" s="40" t="str">
        <f t="shared" si="210"/>
        <v/>
      </c>
      <c r="DX320" s="40" t="str">
        <f t="shared" si="211"/>
        <v/>
      </c>
      <c r="DY320" s="40" t="str">
        <f t="shared" si="200"/>
        <v/>
      </c>
    </row>
    <row r="321" spans="1:129" x14ac:dyDescent="0.2">
      <c r="A321" s="39">
        <f>'Industry selection'!C321</f>
        <v>1</v>
      </c>
      <c r="B321" s="2">
        <v>82.2</v>
      </c>
      <c r="C321" s="2" t="s">
        <v>653</v>
      </c>
      <c r="E321" s="30" t="s">
        <v>652</v>
      </c>
      <c r="F321" s="31">
        <v>82.2</v>
      </c>
      <c r="G321" s="32" t="s">
        <v>653</v>
      </c>
      <c r="H321" s="157">
        <f>[1]Ukraine!$F$319</f>
        <v>125</v>
      </c>
      <c r="I321" s="157">
        <f>[1]Ukraine!$G$319</f>
        <v>3855</v>
      </c>
      <c r="J321" s="157">
        <f>[1]Ukraine!$H$319</f>
        <v>3817</v>
      </c>
      <c r="K321" s="157">
        <f>[1]Ukraine!$I$319</f>
        <v>614867.30000000005</v>
      </c>
      <c r="L321" s="157">
        <f>[1]Ukraine!$J$319</f>
        <v>169588.6</v>
      </c>
      <c r="M321" s="11"/>
      <c r="N321" s="33" t="s">
        <v>1044</v>
      </c>
      <c r="O321" s="36">
        <v>82.2</v>
      </c>
      <c r="P321" s="35" t="s">
        <v>653</v>
      </c>
      <c r="Q321" s="157">
        <f>[2]Ukraine!$F$319</f>
        <v>153</v>
      </c>
      <c r="R321" s="157">
        <f>[2]Ukraine!$G$319</f>
        <v>6272</v>
      </c>
      <c r="S321" s="157">
        <f>[2]Ukraine!$H$319</f>
        <v>6230</v>
      </c>
      <c r="T321" s="157">
        <f>[2]Ukraine!$I$319</f>
        <v>966315.1</v>
      </c>
      <c r="U321" s="157">
        <f>[2]Ukraine!$J$319</f>
        <v>238865.4</v>
      </c>
      <c r="V321" s="11"/>
      <c r="W321" s="36" t="s">
        <v>1389</v>
      </c>
      <c r="X321" s="36">
        <v>82.2</v>
      </c>
      <c r="Y321" s="36" t="s">
        <v>653</v>
      </c>
      <c r="Z321" s="157">
        <f>[3]Ukraine!$F$319</f>
        <v>168</v>
      </c>
      <c r="AA321" s="157">
        <f>[3]Ukraine!$G$319</f>
        <v>6683</v>
      </c>
      <c r="AB321" s="157">
        <f>[3]Ukraine!$H$319</f>
        <v>6647</v>
      </c>
      <c r="AC321" s="157">
        <f>[3]Ukraine!$I$319</f>
        <v>1027765.2</v>
      </c>
      <c r="AD321" s="157">
        <f>[3]Ukraine!$J$319</f>
        <v>286295.5</v>
      </c>
      <c r="AE321" s="11"/>
      <c r="AF321" s="37" t="s">
        <v>1389</v>
      </c>
      <c r="AG321" s="37">
        <v>82.2</v>
      </c>
      <c r="AH321" s="37" t="s">
        <v>653</v>
      </c>
      <c r="AI321" s="157">
        <f>[4]Ukraine!$F$319</f>
        <v>191</v>
      </c>
      <c r="AJ321" s="157">
        <f>[4]Ukraine!$G$319</f>
        <v>6656</v>
      </c>
      <c r="AK321" s="157">
        <f>[4]Ukraine!$H$319</f>
        <v>6612</v>
      </c>
      <c r="AL321" s="157">
        <f>[4]Ukraine!$I$319</f>
        <v>1110691.3</v>
      </c>
      <c r="AM321" s="157">
        <f>[4]Ukraine!$J$319</f>
        <v>315259.40000000002</v>
      </c>
      <c r="AN321" s="11"/>
      <c r="AO321" s="11" t="s">
        <v>1389</v>
      </c>
      <c r="AP321" s="11">
        <v>82.2</v>
      </c>
      <c r="AQ321" s="11" t="s">
        <v>653</v>
      </c>
      <c r="AR321" s="157">
        <f>[5]Ukraine!$F$319</f>
        <v>206</v>
      </c>
      <c r="AS321" s="157">
        <f>[5]Ukraine!$G$319</f>
        <v>7254</v>
      </c>
      <c r="AT321" s="157">
        <f>[5]Ukraine!$H$319</f>
        <v>7210</v>
      </c>
      <c r="AU321" s="157">
        <f>[5]Ukraine!$I$319</f>
        <v>1360299.1</v>
      </c>
      <c r="AV321" s="157">
        <f>[5]Ukraine!$J$319</f>
        <v>430797.8</v>
      </c>
      <c r="AW321" s="11"/>
      <c r="AX321" s="33" t="s">
        <v>1389</v>
      </c>
      <c r="AY321" s="33">
        <v>82.2</v>
      </c>
      <c r="AZ321" s="33" t="s">
        <v>653</v>
      </c>
      <c r="BA321" s="157">
        <f>[6]Ukraine!$F$319</f>
        <v>277</v>
      </c>
      <c r="BB321" s="157">
        <f>[6]Ukraine!$G$319</f>
        <v>7645</v>
      </c>
      <c r="BC321" s="157">
        <f>[6]Ukraine!$H$319</f>
        <v>7600</v>
      </c>
      <c r="BD321" s="157">
        <f>[6]Ukraine!$I$319</f>
        <v>1802539.9</v>
      </c>
      <c r="BE321" s="157">
        <f>[6]Ukraine!$J$319</f>
        <v>592168.30000000005</v>
      </c>
      <c r="BG321" s="2">
        <v>82.2</v>
      </c>
      <c r="BH321" s="2" t="s">
        <v>653</v>
      </c>
      <c r="BI321" s="1">
        <f t="shared" si="187"/>
        <v>125</v>
      </c>
      <c r="BJ321" s="1">
        <f t="shared" si="188"/>
        <v>153</v>
      </c>
      <c r="BK321" s="1">
        <f t="shared" si="189"/>
        <v>168</v>
      </c>
      <c r="BL321" s="1">
        <f t="shared" si="190"/>
        <v>191</v>
      </c>
      <c r="BM321" s="1">
        <f t="shared" si="191"/>
        <v>206</v>
      </c>
      <c r="BN321" s="1">
        <f t="shared" si="192"/>
        <v>277</v>
      </c>
      <c r="BP321" s="1">
        <f t="shared" si="201"/>
        <v>3817</v>
      </c>
      <c r="BQ321" s="1">
        <f t="shared" si="202"/>
        <v>6230</v>
      </c>
      <c r="BR321" s="1">
        <f t="shared" si="203"/>
        <v>6647</v>
      </c>
      <c r="BS321" s="1">
        <f t="shared" si="204"/>
        <v>6612</v>
      </c>
      <c r="BT321" s="1">
        <f t="shared" si="205"/>
        <v>7210</v>
      </c>
      <c r="BU321" s="1">
        <f t="shared" si="206"/>
        <v>7600</v>
      </c>
      <c r="BW321" s="40" t="str">
        <f t="shared" si="193"/>
        <v/>
      </c>
      <c r="BX321" s="40" t="str">
        <f t="shared" si="193"/>
        <v/>
      </c>
      <c r="BY321" s="40" t="str">
        <f t="shared" si="193"/>
        <v/>
      </c>
      <c r="BZ321" s="40" t="str">
        <f t="shared" si="193"/>
        <v/>
      </c>
      <c r="CA321" s="40" t="str">
        <f t="shared" si="180"/>
        <v/>
      </c>
      <c r="CB321" s="40" t="str">
        <f t="shared" si="180"/>
        <v/>
      </c>
      <c r="CD321" s="10">
        <f t="shared" si="194"/>
        <v>169588.6</v>
      </c>
      <c r="CE321" s="10">
        <f t="shared" si="195"/>
        <v>238865.4</v>
      </c>
      <c r="CF321" s="10">
        <f t="shared" si="196"/>
        <v>286295.5</v>
      </c>
      <c r="CG321" s="10">
        <f t="shared" si="197"/>
        <v>315259.40000000002</v>
      </c>
      <c r="CH321" s="10">
        <f t="shared" si="198"/>
        <v>430797.8</v>
      </c>
      <c r="CI321" s="10">
        <f t="shared" si="199"/>
        <v>592168.30000000005</v>
      </c>
      <c r="CK321" s="40" t="str">
        <f t="shared" si="212"/>
        <v/>
      </c>
      <c r="CL321" s="40" t="str">
        <f t="shared" si="212"/>
        <v/>
      </c>
      <c r="CM321" s="40" t="str">
        <f t="shared" si="212"/>
        <v/>
      </c>
      <c r="CN321" s="40" t="str">
        <f t="shared" si="212"/>
        <v/>
      </c>
      <c r="CO321" s="40" t="str">
        <f t="shared" si="212"/>
        <v/>
      </c>
      <c r="CP321" s="40" t="str">
        <f t="shared" si="212"/>
        <v/>
      </c>
      <c r="CR321" s="9" t="str">
        <f t="shared" si="213"/>
        <v/>
      </c>
      <c r="CS321" s="9" t="str">
        <f t="shared" si="213"/>
        <v/>
      </c>
      <c r="CT321" s="9" t="str">
        <f t="shared" si="213"/>
        <v/>
      </c>
      <c r="CU321" s="9" t="str">
        <f t="shared" si="213"/>
        <v/>
      </c>
      <c r="CV321" s="9" t="str">
        <f t="shared" si="213"/>
        <v/>
      </c>
      <c r="CW321" s="9" t="str">
        <f t="shared" si="213"/>
        <v/>
      </c>
      <c r="CY321" s="9" t="str">
        <f t="shared" si="214"/>
        <v/>
      </c>
      <c r="CZ321" s="9" t="str">
        <f t="shared" si="214"/>
        <v/>
      </c>
      <c r="DA321" s="9" t="str">
        <f t="shared" si="214"/>
        <v/>
      </c>
      <c r="DB321" s="9" t="str">
        <f t="shared" si="214"/>
        <v/>
      </c>
      <c r="DC321" s="9" t="str">
        <f t="shared" si="214"/>
        <v/>
      </c>
      <c r="DD321" s="9" t="str">
        <f t="shared" si="214"/>
        <v/>
      </c>
      <c r="DF321" s="9" t="str">
        <f>IF($A321=2,IF(ISNUMBER(CR321/Ukraine!CR321),100*CR321/Ukraine!CR321,""),"")</f>
        <v/>
      </c>
      <c r="DG321" s="9" t="str">
        <f>IF($A321=2,IF(ISNUMBER(CS321/Ukraine!CS321),100*CS321/Ukraine!CS321,""),"")</f>
        <v/>
      </c>
      <c r="DH321" s="9" t="str">
        <f>IF($A321=2,IF(ISNUMBER(CT321/Ukraine!CT321),100*CT321/Ukraine!CT321,""),"")</f>
        <v/>
      </c>
      <c r="DI321" s="9" t="str">
        <f>IF($A321=2,IF(ISNUMBER(CU321/Ukraine!CU321),100*CU321/Ukraine!CU321,""),"")</f>
        <v/>
      </c>
      <c r="DJ321" s="9" t="str">
        <f>IF($A321=2,IF(ISNUMBER(CV321/Ukraine!CV321),100*CV321/Ukraine!CV321,""),"")</f>
        <v/>
      </c>
      <c r="DK321" s="9" t="str">
        <f>IF($A321=2,IF(ISNUMBER(CW321/Ukraine!CW321),100*CW321/Ukraine!CW321,""),"")</f>
        <v/>
      </c>
      <c r="DM321" s="40" t="str">
        <f t="shared" si="181"/>
        <v/>
      </c>
      <c r="DN321" s="40" t="str">
        <f t="shared" si="182"/>
        <v/>
      </c>
      <c r="DO321" s="40" t="str">
        <f t="shared" si="183"/>
        <v/>
      </c>
      <c r="DP321" s="40" t="str">
        <f t="shared" si="184"/>
        <v/>
      </c>
      <c r="DQ321" s="40" t="str">
        <f t="shared" si="185"/>
        <v/>
      </c>
      <c r="DR321" s="40" t="str">
        <f t="shared" si="186"/>
        <v/>
      </c>
      <c r="DT321" s="40" t="str">
        <f t="shared" si="207"/>
        <v/>
      </c>
      <c r="DU321" s="40" t="str">
        <f t="shared" si="208"/>
        <v/>
      </c>
      <c r="DV321" s="40" t="str">
        <f t="shared" si="209"/>
        <v/>
      </c>
      <c r="DW321" s="40" t="str">
        <f t="shared" si="210"/>
        <v/>
      </c>
      <c r="DX321" s="40" t="str">
        <f t="shared" si="211"/>
        <v/>
      </c>
      <c r="DY321" s="40" t="str">
        <f t="shared" si="200"/>
        <v/>
      </c>
    </row>
    <row r="322" spans="1:129" x14ac:dyDescent="0.2">
      <c r="A322" s="39">
        <f>'Industry selection'!C322</f>
        <v>1</v>
      </c>
      <c r="B322" s="2">
        <v>82.3</v>
      </c>
      <c r="C322" s="2" t="s">
        <v>655</v>
      </c>
      <c r="E322" s="30" t="s">
        <v>654</v>
      </c>
      <c r="F322" s="31">
        <v>82.3</v>
      </c>
      <c r="G322" s="32" t="s">
        <v>655</v>
      </c>
      <c r="H322" s="157">
        <f>[1]Ukraine!$F$320</f>
        <v>239</v>
      </c>
      <c r="I322" s="157">
        <f>[1]Ukraine!$G$320</f>
        <v>2118</v>
      </c>
      <c r="J322" s="157">
        <f>[1]Ukraine!$H$320</f>
        <v>2075</v>
      </c>
      <c r="K322" s="157">
        <f>[1]Ukraine!$I$320</f>
        <v>700145.4</v>
      </c>
      <c r="L322" s="157">
        <f>[1]Ukraine!$J$320</f>
        <v>91088.1</v>
      </c>
      <c r="M322" s="11"/>
      <c r="N322" s="33" t="s">
        <v>1045</v>
      </c>
      <c r="O322" s="36">
        <v>82.3</v>
      </c>
      <c r="P322" s="35" t="s">
        <v>655</v>
      </c>
      <c r="Q322" s="157">
        <f>[2]Ukraine!$F$320</f>
        <v>294</v>
      </c>
      <c r="R322" s="157">
        <f>[2]Ukraine!$G$320</f>
        <v>2259</v>
      </c>
      <c r="S322" s="157">
        <f>[2]Ukraine!$H$320</f>
        <v>2187</v>
      </c>
      <c r="T322" s="157">
        <f>[2]Ukraine!$I$320</f>
        <v>711446.6</v>
      </c>
      <c r="U322" s="157">
        <f>[2]Ukraine!$J$320</f>
        <v>97354.7</v>
      </c>
      <c r="V322" s="11"/>
      <c r="W322" s="36" t="s">
        <v>1390</v>
      </c>
      <c r="X322" s="36">
        <v>82.3</v>
      </c>
      <c r="Y322" s="36" t="s">
        <v>655</v>
      </c>
      <c r="Z322" s="157">
        <f>[3]Ukraine!$F$320</f>
        <v>306</v>
      </c>
      <c r="AA322" s="157">
        <f>[3]Ukraine!$G$320</f>
        <v>1978</v>
      </c>
      <c r="AB322" s="157">
        <f>[3]Ukraine!$H$320</f>
        <v>1896</v>
      </c>
      <c r="AC322" s="157">
        <f>[3]Ukraine!$I$320</f>
        <v>519944</v>
      </c>
      <c r="AD322" s="157">
        <f>[3]Ukraine!$J$320</f>
        <v>77304</v>
      </c>
      <c r="AE322" s="11"/>
      <c r="AF322" s="37" t="s">
        <v>1390</v>
      </c>
      <c r="AG322" s="37">
        <v>82.3</v>
      </c>
      <c r="AH322" s="37" t="s">
        <v>655</v>
      </c>
      <c r="AI322" s="157">
        <f>[4]Ukraine!$F$320</f>
        <v>339</v>
      </c>
      <c r="AJ322" s="157">
        <f>[4]Ukraine!$G$320</f>
        <v>1672</v>
      </c>
      <c r="AK322" s="157">
        <f>[4]Ukraine!$H$320</f>
        <v>1594</v>
      </c>
      <c r="AL322" s="157">
        <f>[4]Ukraine!$I$320</f>
        <v>648581.69999999995</v>
      </c>
      <c r="AM322" s="157">
        <f>[4]Ukraine!$J$320</f>
        <v>82321.600000000006</v>
      </c>
      <c r="AN322" s="11"/>
      <c r="AO322" s="11" t="s">
        <v>1390</v>
      </c>
      <c r="AP322" s="11">
        <v>82.3</v>
      </c>
      <c r="AQ322" s="11" t="s">
        <v>655</v>
      </c>
      <c r="AR322" s="157">
        <f>[5]Ukraine!$F$320</f>
        <v>301</v>
      </c>
      <c r="AS322" s="157">
        <f>[5]Ukraine!$G$320</f>
        <v>1994</v>
      </c>
      <c r="AT322" s="157">
        <f>[5]Ukraine!$H$320</f>
        <v>1915</v>
      </c>
      <c r="AU322" s="157">
        <f>[5]Ukraine!$I$320</f>
        <v>1049202.3999999999</v>
      </c>
      <c r="AV322" s="157">
        <f>[5]Ukraine!$J$320</f>
        <v>114832.7</v>
      </c>
      <c r="AW322" s="11"/>
      <c r="AX322" s="33" t="s">
        <v>1390</v>
      </c>
      <c r="AY322" s="33">
        <v>82.3</v>
      </c>
      <c r="AZ322" s="33" t="s">
        <v>655</v>
      </c>
      <c r="BA322" s="157">
        <f>[6]Ukraine!$F$320</f>
        <v>389</v>
      </c>
      <c r="BB322" s="157">
        <f>[6]Ukraine!$G$320</f>
        <v>2068</v>
      </c>
      <c r="BC322" s="157">
        <f>[6]Ukraine!$H$320</f>
        <v>1986</v>
      </c>
      <c r="BD322" s="157">
        <f>[6]Ukraine!$I$320</f>
        <v>1913741.4</v>
      </c>
      <c r="BE322" s="157">
        <f>[6]Ukraine!$J$320</f>
        <v>152244.1</v>
      </c>
      <c r="BG322" s="2">
        <v>82.3</v>
      </c>
      <c r="BH322" s="2" t="s">
        <v>655</v>
      </c>
      <c r="BI322" s="1">
        <f t="shared" si="187"/>
        <v>239</v>
      </c>
      <c r="BJ322" s="1">
        <f t="shared" si="188"/>
        <v>294</v>
      </c>
      <c r="BK322" s="1">
        <f t="shared" si="189"/>
        <v>306</v>
      </c>
      <c r="BL322" s="1">
        <f t="shared" si="190"/>
        <v>339</v>
      </c>
      <c r="BM322" s="1">
        <f t="shared" si="191"/>
        <v>301</v>
      </c>
      <c r="BN322" s="1">
        <f t="shared" si="192"/>
        <v>389</v>
      </c>
      <c r="BP322" s="1">
        <f t="shared" si="201"/>
        <v>2075</v>
      </c>
      <c r="BQ322" s="1">
        <f t="shared" si="202"/>
        <v>2187</v>
      </c>
      <c r="BR322" s="1">
        <f t="shared" si="203"/>
        <v>1896</v>
      </c>
      <c r="BS322" s="1">
        <f t="shared" si="204"/>
        <v>1594</v>
      </c>
      <c r="BT322" s="1">
        <f t="shared" si="205"/>
        <v>1915</v>
      </c>
      <c r="BU322" s="1">
        <f t="shared" si="206"/>
        <v>1986</v>
      </c>
      <c r="BW322" s="40" t="str">
        <f t="shared" si="193"/>
        <v/>
      </c>
      <c r="BX322" s="40" t="str">
        <f t="shared" si="193"/>
        <v/>
      </c>
      <c r="BY322" s="40" t="str">
        <f t="shared" si="193"/>
        <v/>
      </c>
      <c r="BZ322" s="40" t="str">
        <f t="shared" si="193"/>
        <v/>
      </c>
      <c r="CA322" s="40" t="str">
        <f t="shared" si="180"/>
        <v/>
      </c>
      <c r="CB322" s="40" t="str">
        <f t="shared" si="180"/>
        <v/>
      </c>
      <c r="CD322" s="10">
        <f t="shared" si="194"/>
        <v>91088.1</v>
      </c>
      <c r="CE322" s="10">
        <f t="shared" si="195"/>
        <v>97354.7</v>
      </c>
      <c r="CF322" s="10">
        <f t="shared" si="196"/>
        <v>77304</v>
      </c>
      <c r="CG322" s="10">
        <f t="shared" si="197"/>
        <v>82321.600000000006</v>
      </c>
      <c r="CH322" s="10">
        <f t="shared" si="198"/>
        <v>114832.7</v>
      </c>
      <c r="CI322" s="10">
        <f t="shared" si="199"/>
        <v>152244.1</v>
      </c>
      <c r="CK322" s="40" t="str">
        <f t="shared" si="212"/>
        <v/>
      </c>
      <c r="CL322" s="40" t="str">
        <f t="shared" si="212"/>
        <v/>
      </c>
      <c r="CM322" s="40" t="str">
        <f t="shared" si="212"/>
        <v/>
      </c>
      <c r="CN322" s="40" t="str">
        <f t="shared" si="212"/>
        <v/>
      </c>
      <c r="CO322" s="40" t="str">
        <f t="shared" si="212"/>
        <v/>
      </c>
      <c r="CP322" s="40" t="str">
        <f t="shared" si="212"/>
        <v/>
      </c>
      <c r="CR322" s="9" t="str">
        <f t="shared" si="213"/>
        <v/>
      </c>
      <c r="CS322" s="9" t="str">
        <f t="shared" si="213"/>
        <v/>
      </c>
      <c r="CT322" s="9" t="str">
        <f t="shared" si="213"/>
        <v/>
      </c>
      <c r="CU322" s="9" t="str">
        <f t="shared" si="213"/>
        <v/>
      </c>
      <c r="CV322" s="9" t="str">
        <f t="shared" si="213"/>
        <v/>
      </c>
      <c r="CW322" s="9" t="str">
        <f t="shared" si="213"/>
        <v/>
      </c>
      <c r="CY322" s="9" t="str">
        <f t="shared" si="214"/>
        <v/>
      </c>
      <c r="CZ322" s="9" t="str">
        <f t="shared" si="214"/>
        <v/>
      </c>
      <c r="DA322" s="9" t="str">
        <f t="shared" si="214"/>
        <v/>
      </c>
      <c r="DB322" s="9" t="str">
        <f t="shared" si="214"/>
        <v/>
      </c>
      <c r="DC322" s="9" t="str">
        <f t="shared" si="214"/>
        <v/>
      </c>
      <c r="DD322" s="9" t="str">
        <f t="shared" si="214"/>
        <v/>
      </c>
      <c r="DF322" s="9" t="str">
        <f>IF($A322=2,IF(ISNUMBER(CR322/Ukraine!CR322),100*CR322/Ukraine!CR322,""),"")</f>
        <v/>
      </c>
      <c r="DG322" s="9" t="str">
        <f>IF($A322=2,IF(ISNUMBER(CS322/Ukraine!CS322),100*CS322/Ukraine!CS322,""),"")</f>
        <v/>
      </c>
      <c r="DH322" s="9" t="str">
        <f>IF($A322=2,IF(ISNUMBER(CT322/Ukraine!CT322),100*CT322/Ukraine!CT322,""),"")</f>
        <v/>
      </c>
      <c r="DI322" s="9" t="str">
        <f>IF($A322=2,IF(ISNUMBER(CU322/Ukraine!CU322),100*CU322/Ukraine!CU322,""),"")</f>
        <v/>
      </c>
      <c r="DJ322" s="9" t="str">
        <f>IF($A322=2,IF(ISNUMBER(CV322/Ukraine!CV322),100*CV322/Ukraine!CV322,""),"")</f>
        <v/>
      </c>
      <c r="DK322" s="9" t="str">
        <f>IF($A322=2,IF(ISNUMBER(CW322/Ukraine!CW322),100*CW322/Ukraine!CW322,""),"")</f>
        <v/>
      </c>
      <c r="DM322" s="40" t="str">
        <f t="shared" si="181"/>
        <v/>
      </c>
      <c r="DN322" s="40" t="str">
        <f t="shared" si="182"/>
        <v/>
      </c>
      <c r="DO322" s="40" t="str">
        <f t="shared" si="183"/>
        <v/>
      </c>
      <c r="DP322" s="40" t="str">
        <f t="shared" si="184"/>
        <v/>
      </c>
      <c r="DQ322" s="40" t="str">
        <f t="shared" si="185"/>
        <v/>
      </c>
      <c r="DR322" s="40" t="str">
        <f t="shared" si="186"/>
        <v/>
      </c>
      <c r="DT322" s="40" t="str">
        <f t="shared" si="207"/>
        <v/>
      </c>
      <c r="DU322" s="40" t="str">
        <f t="shared" si="208"/>
        <v/>
      </c>
      <c r="DV322" s="40" t="str">
        <f t="shared" si="209"/>
        <v/>
      </c>
      <c r="DW322" s="40" t="str">
        <f t="shared" si="210"/>
        <v/>
      </c>
      <c r="DX322" s="40" t="str">
        <f t="shared" si="211"/>
        <v/>
      </c>
      <c r="DY322" s="40" t="str">
        <f t="shared" si="200"/>
        <v/>
      </c>
    </row>
    <row r="323" spans="1:129" x14ac:dyDescent="0.2">
      <c r="A323" s="39">
        <f>'Industry selection'!C323</f>
        <v>1</v>
      </c>
      <c r="B323" s="2">
        <v>82.9</v>
      </c>
      <c r="C323" s="2" t="s">
        <v>657</v>
      </c>
      <c r="E323" s="30" t="s">
        <v>656</v>
      </c>
      <c r="F323" s="31">
        <v>82.9</v>
      </c>
      <c r="G323" s="32" t="s">
        <v>657</v>
      </c>
      <c r="H323" s="157">
        <f>[1]Ukraine!$F$321</f>
        <v>1109</v>
      </c>
      <c r="I323" s="157">
        <f>[1]Ukraine!$G$321</f>
        <v>9750</v>
      </c>
      <c r="J323" s="157">
        <f>[1]Ukraine!$H$321</f>
        <v>9465</v>
      </c>
      <c r="K323" s="157">
        <f>[1]Ukraine!$I$321</f>
        <v>3981021.3</v>
      </c>
      <c r="L323" s="157">
        <f>[1]Ukraine!$J$321</f>
        <v>340702.4</v>
      </c>
      <c r="M323" s="11"/>
      <c r="N323" s="33" t="s">
        <v>1046</v>
      </c>
      <c r="O323" s="36">
        <v>82.9</v>
      </c>
      <c r="P323" s="35" t="s">
        <v>657</v>
      </c>
      <c r="Q323" s="157">
        <f>[2]Ukraine!$F$321</f>
        <v>1158</v>
      </c>
      <c r="R323" s="157">
        <f>[2]Ukraine!$G$321</f>
        <v>10711</v>
      </c>
      <c r="S323" s="157">
        <f>[2]Ukraine!$H$321</f>
        <v>10478</v>
      </c>
      <c r="T323" s="157">
        <f>[2]Ukraine!$I$321</f>
        <v>2972872.6</v>
      </c>
      <c r="U323" s="157">
        <f>[2]Ukraine!$J$321</f>
        <v>372726.7</v>
      </c>
      <c r="V323" s="11"/>
      <c r="W323" s="36" t="s">
        <v>1391</v>
      </c>
      <c r="X323" s="36">
        <v>82.9</v>
      </c>
      <c r="Y323" s="36" t="s">
        <v>657</v>
      </c>
      <c r="Z323" s="157">
        <f>[3]Ukraine!$F$321</f>
        <v>1041</v>
      </c>
      <c r="AA323" s="157">
        <f>[3]Ukraine!$G$321</f>
        <v>14704</v>
      </c>
      <c r="AB323" s="157">
        <f>[3]Ukraine!$H$321</f>
        <v>14437</v>
      </c>
      <c r="AC323" s="157">
        <f>[3]Ukraine!$I$321</f>
        <v>9691972.3000000007</v>
      </c>
      <c r="AD323" s="157">
        <f>[3]Ukraine!$J$321</f>
        <v>433983.8</v>
      </c>
      <c r="AE323" s="11"/>
      <c r="AF323" s="37" t="s">
        <v>1391</v>
      </c>
      <c r="AG323" s="37">
        <v>82.9</v>
      </c>
      <c r="AH323" s="37" t="s">
        <v>657</v>
      </c>
      <c r="AI323" s="157">
        <f>[4]Ukraine!$F$321</f>
        <v>1038</v>
      </c>
      <c r="AJ323" s="157">
        <f>[4]Ukraine!$G$321</f>
        <v>16536</v>
      </c>
      <c r="AK323" s="157">
        <f>[4]Ukraine!$H$321</f>
        <v>16244</v>
      </c>
      <c r="AL323" s="157">
        <f>[4]Ukraine!$I$321</f>
        <v>11291339.4</v>
      </c>
      <c r="AM323" s="157">
        <f>[4]Ukraine!$J$321</f>
        <v>790671.3</v>
      </c>
      <c r="AN323" s="11"/>
      <c r="AO323" s="11" t="s">
        <v>1391</v>
      </c>
      <c r="AP323" s="11">
        <v>82.9</v>
      </c>
      <c r="AQ323" s="11" t="s">
        <v>657</v>
      </c>
      <c r="AR323" s="157">
        <f>[5]Ukraine!$F$321</f>
        <v>838</v>
      </c>
      <c r="AS323" s="157">
        <f>[5]Ukraine!$G$321</f>
        <v>10746</v>
      </c>
      <c r="AT323" s="157">
        <f>[5]Ukraine!$H$321</f>
        <v>10575</v>
      </c>
      <c r="AU323" s="157">
        <f>[5]Ukraine!$I$321</f>
        <v>6161363.4000000004</v>
      </c>
      <c r="AV323" s="157">
        <f>[5]Ukraine!$J$321</f>
        <v>769789.7</v>
      </c>
      <c r="AW323" s="11"/>
      <c r="AX323" s="33" t="s">
        <v>1391</v>
      </c>
      <c r="AY323" s="33">
        <v>82.9</v>
      </c>
      <c r="AZ323" s="33" t="s">
        <v>657</v>
      </c>
      <c r="BA323" s="157">
        <f>[6]Ukraine!$F$321</f>
        <v>916</v>
      </c>
      <c r="BB323" s="157">
        <f>[6]Ukraine!$G$321</f>
        <v>10653</v>
      </c>
      <c r="BC323" s="157">
        <f>[6]Ukraine!$H$321</f>
        <v>10474</v>
      </c>
      <c r="BD323" s="157">
        <f>[6]Ukraine!$I$321</f>
        <v>6213101.5999999996</v>
      </c>
      <c r="BE323" s="157">
        <f>[6]Ukraine!$J$321</f>
        <v>1044199.7</v>
      </c>
      <c r="BG323" s="2">
        <v>82.9</v>
      </c>
      <c r="BH323" s="2" t="s">
        <v>657</v>
      </c>
      <c r="BI323" s="1">
        <f t="shared" si="187"/>
        <v>1109</v>
      </c>
      <c r="BJ323" s="1">
        <f t="shared" si="188"/>
        <v>1158</v>
      </c>
      <c r="BK323" s="1">
        <f t="shared" si="189"/>
        <v>1041</v>
      </c>
      <c r="BL323" s="1">
        <f t="shared" si="190"/>
        <v>1038</v>
      </c>
      <c r="BM323" s="1">
        <f t="shared" si="191"/>
        <v>838</v>
      </c>
      <c r="BN323" s="1">
        <f t="shared" si="192"/>
        <v>916</v>
      </c>
      <c r="BP323" s="1">
        <f t="shared" si="201"/>
        <v>9465</v>
      </c>
      <c r="BQ323" s="1">
        <f t="shared" si="202"/>
        <v>10478</v>
      </c>
      <c r="BR323" s="1">
        <f t="shared" si="203"/>
        <v>14437</v>
      </c>
      <c r="BS323" s="1">
        <f t="shared" si="204"/>
        <v>16244</v>
      </c>
      <c r="BT323" s="1">
        <f t="shared" si="205"/>
        <v>10575</v>
      </c>
      <c r="BU323" s="1">
        <f t="shared" si="206"/>
        <v>10474</v>
      </c>
      <c r="BW323" s="40" t="str">
        <f t="shared" si="193"/>
        <v/>
      </c>
      <c r="BX323" s="40" t="str">
        <f t="shared" si="193"/>
        <v/>
      </c>
      <c r="BY323" s="40" t="str">
        <f t="shared" si="193"/>
        <v/>
      </c>
      <c r="BZ323" s="40" t="str">
        <f t="shared" si="193"/>
        <v/>
      </c>
      <c r="CA323" s="40" t="str">
        <f t="shared" si="180"/>
        <v/>
      </c>
      <c r="CB323" s="40" t="str">
        <f t="shared" si="180"/>
        <v/>
      </c>
      <c r="CD323" s="10">
        <f t="shared" si="194"/>
        <v>340702.4</v>
      </c>
      <c r="CE323" s="10">
        <f t="shared" si="195"/>
        <v>372726.7</v>
      </c>
      <c r="CF323" s="10">
        <f t="shared" si="196"/>
        <v>433983.8</v>
      </c>
      <c r="CG323" s="10">
        <f t="shared" si="197"/>
        <v>790671.3</v>
      </c>
      <c r="CH323" s="10">
        <f t="shared" si="198"/>
        <v>769789.7</v>
      </c>
      <c r="CI323" s="10">
        <f t="shared" si="199"/>
        <v>1044199.7</v>
      </c>
      <c r="CK323" s="40" t="str">
        <f t="shared" si="212"/>
        <v/>
      </c>
      <c r="CL323" s="40" t="str">
        <f t="shared" si="212"/>
        <v/>
      </c>
      <c r="CM323" s="40" t="str">
        <f t="shared" si="212"/>
        <v/>
      </c>
      <c r="CN323" s="40" t="str">
        <f t="shared" si="212"/>
        <v/>
      </c>
      <c r="CO323" s="40" t="str">
        <f t="shared" si="212"/>
        <v/>
      </c>
      <c r="CP323" s="40" t="str">
        <f t="shared" si="212"/>
        <v/>
      </c>
      <c r="CR323" s="9" t="str">
        <f t="shared" si="213"/>
        <v/>
      </c>
      <c r="CS323" s="9" t="str">
        <f t="shared" si="213"/>
        <v/>
      </c>
      <c r="CT323" s="9" t="str">
        <f t="shared" si="213"/>
        <v/>
      </c>
      <c r="CU323" s="9" t="str">
        <f t="shared" si="213"/>
        <v/>
      </c>
      <c r="CV323" s="9" t="str">
        <f t="shared" si="213"/>
        <v/>
      </c>
      <c r="CW323" s="9" t="str">
        <f t="shared" si="213"/>
        <v/>
      </c>
      <c r="CY323" s="9" t="str">
        <f t="shared" si="214"/>
        <v/>
      </c>
      <c r="CZ323" s="9" t="str">
        <f t="shared" si="214"/>
        <v/>
      </c>
      <c r="DA323" s="9" t="str">
        <f t="shared" si="214"/>
        <v/>
      </c>
      <c r="DB323" s="9" t="str">
        <f t="shared" si="214"/>
        <v/>
      </c>
      <c r="DC323" s="9" t="str">
        <f t="shared" si="214"/>
        <v/>
      </c>
      <c r="DD323" s="9" t="str">
        <f t="shared" si="214"/>
        <v/>
      </c>
      <c r="DF323" s="9" t="str">
        <f>IF($A323=2,IF(ISNUMBER(CR323/Ukraine!CR323),100*CR323/Ukraine!CR323,""),"")</f>
        <v/>
      </c>
      <c r="DG323" s="9" t="str">
        <f>IF($A323=2,IF(ISNUMBER(CS323/Ukraine!CS323),100*CS323/Ukraine!CS323,""),"")</f>
        <v/>
      </c>
      <c r="DH323" s="9" t="str">
        <f>IF($A323=2,IF(ISNUMBER(CT323/Ukraine!CT323),100*CT323/Ukraine!CT323,""),"")</f>
        <v/>
      </c>
      <c r="DI323" s="9" t="str">
        <f>IF($A323=2,IF(ISNUMBER(CU323/Ukraine!CU323),100*CU323/Ukraine!CU323,""),"")</f>
        <v/>
      </c>
      <c r="DJ323" s="9" t="str">
        <f>IF($A323=2,IF(ISNUMBER(CV323/Ukraine!CV323),100*CV323/Ukraine!CV323,""),"")</f>
        <v/>
      </c>
      <c r="DK323" s="9" t="str">
        <f>IF($A323=2,IF(ISNUMBER(CW323/Ukraine!CW323),100*CW323/Ukraine!CW323,""),"")</f>
        <v/>
      </c>
      <c r="DM323" s="40" t="str">
        <f t="shared" si="181"/>
        <v/>
      </c>
      <c r="DN323" s="40" t="str">
        <f t="shared" si="182"/>
        <v/>
      </c>
      <c r="DO323" s="40" t="str">
        <f t="shared" si="183"/>
        <v/>
      </c>
      <c r="DP323" s="40" t="str">
        <f t="shared" si="184"/>
        <v/>
      </c>
      <c r="DQ323" s="40" t="str">
        <f t="shared" si="185"/>
        <v/>
      </c>
      <c r="DR323" s="40" t="str">
        <f t="shared" si="186"/>
        <v/>
      </c>
      <c r="DT323" s="40" t="str">
        <f t="shared" si="207"/>
        <v/>
      </c>
      <c r="DU323" s="40" t="str">
        <f t="shared" si="208"/>
        <v/>
      </c>
      <c r="DV323" s="40" t="str">
        <f t="shared" si="209"/>
        <v/>
      </c>
      <c r="DW323" s="40" t="str">
        <f t="shared" si="210"/>
        <v/>
      </c>
      <c r="DX323" s="40" t="str">
        <f t="shared" si="211"/>
        <v/>
      </c>
      <c r="DY323" s="40" t="str">
        <f t="shared" si="200"/>
        <v/>
      </c>
    </row>
    <row r="324" spans="1:129" x14ac:dyDescent="0.2">
      <c r="A324" s="39" t="str">
        <f>'Industry selection'!C324</f>
        <v/>
      </c>
      <c r="B324" s="2" t="s">
        <v>659</v>
      </c>
      <c r="C324" s="2" t="s">
        <v>660</v>
      </c>
      <c r="E324" s="30" t="s">
        <v>658</v>
      </c>
      <c r="F324" s="31" t="s">
        <v>659</v>
      </c>
      <c r="G324" s="32" t="s">
        <v>660</v>
      </c>
      <c r="H324" s="157">
        <f>[1]Ukraine!$F$322</f>
        <v>2027</v>
      </c>
      <c r="I324" s="157">
        <f>[1]Ukraine!$G$322</f>
        <v>24828</v>
      </c>
      <c r="J324" s="157">
        <f>[1]Ukraine!$H$322</f>
        <v>24344</v>
      </c>
      <c r="K324" s="157">
        <f>[1]Ukraine!$I$322</f>
        <v>1707042.8</v>
      </c>
      <c r="L324" s="157">
        <f>[1]Ukraine!$J$322</f>
        <v>623312.5</v>
      </c>
      <c r="M324" s="11"/>
      <c r="N324" s="33" t="s">
        <v>1047</v>
      </c>
      <c r="O324" s="36" t="s">
        <v>659</v>
      </c>
      <c r="P324" s="35" t="s">
        <v>660</v>
      </c>
      <c r="Q324" s="157">
        <f>[2]Ukraine!$F$322</f>
        <v>2223</v>
      </c>
      <c r="R324" s="157">
        <f>[2]Ukraine!$G$322</f>
        <v>23460</v>
      </c>
      <c r="S324" s="157">
        <f>[2]Ukraine!$H$322</f>
        <v>22914</v>
      </c>
      <c r="T324" s="157">
        <f>[2]Ukraine!$I$322</f>
        <v>1709913.5</v>
      </c>
      <c r="U324" s="157">
        <f>[2]Ukraine!$J$322</f>
        <v>560553</v>
      </c>
      <c r="V324" s="11"/>
      <c r="W324" s="36" t="s">
        <v>1392</v>
      </c>
      <c r="X324" s="36" t="s">
        <v>659</v>
      </c>
      <c r="Y324" s="36" t="s">
        <v>660</v>
      </c>
      <c r="Z324" s="157">
        <f>[3]Ukraine!$F$322</f>
        <v>2081</v>
      </c>
      <c r="AA324" s="157">
        <f>[3]Ukraine!$G$322</f>
        <v>20546</v>
      </c>
      <c r="AB324" s="157">
        <f>[3]Ukraine!$H$322</f>
        <v>20053</v>
      </c>
      <c r="AC324" s="157">
        <f>[3]Ukraine!$I$322</f>
        <v>1591045.5</v>
      </c>
      <c r="AD324" s="157">
        <f>[3]Ukraine!$J$322</f>
        <v>539456.80000000005</v>
      </c>
      <c r="AE324" s="11"/>
      <c r="AF324" s="37" t="s">
        <v>1392</v>
      </c>
      <c r="AG324" s="37" t="s">
        <v>659</v>
      </c>
      <c r="AH324" s="37" t="s">
        <v>660</v>
      </c>
      <c r="AI324" s="157">
        <f>[4]Ukraine!$F$322</f>
        <v>2089</v>
      </c>
      <c r="AJ324" s="157">
        <f>[4]Ukraine!$G$322</f>
        <v>19618</v>
      </c>
      <c r="AK324" s="157">
        <f>[4]Ukraine!$H$322</f>
        <v>19045</v>
      </c>
      <c r="AL324" s="157">
        <f>[4]Ukraine!$I$322</f>
        <v>1975557.8</v>
      </c>
      <c r="AM324" s="157">
        <f>[4]Ukraine!$J$322</f>
        <v>622849.1</v>
      </c>
      <c r="AN324" s="11"/>
      <c r="AO324" s="11" t="s">
        <v>1392</v>
      </c>
      <c r="AP324" s="11" t="s">
        <v>659</v>
      </c>
      <c r="AQ324" s="11" t="s">
        <v>660</v>
      </c>
      <c r="AR324" s="157">
        <f>[5]Ukraine!$F$322</f>
        <v>1855</v>
      </c>
      <c r="AS324" s="157">
        <f>[5]Ukraine!$G$322</f>
        <v>18292</v>
      </c>
      <c r="AT324" s="157">
        <f>[5]Ukraine!$H$322</f>
        <v>17973</v>
      </c>
      <c r="AU324" s="157">
        <f>[5]Ukraine!$I$322</f>
        <v>2253034.9</v>
      </c>
      <c r="AV324" s="157">
        <f>[5]Ukraine!$J$322</f>
        <v>766228.6</v>
      </c>
      <c r="AW324" s="11"/>
      <c r="AX324" s="33" t="s">
        <v>1392</v>
      </c>
      <c r="AY324" s="33" t="s">
        <v>659</v>
      </c>
      <c r="AZ324" s="33" t="s">
        <v>660</v>
      </c>
      <c r="BA324" s="157">
        <f>[6]Ukraine!$F$322</f>
        <v>2098</v>
      </c>
      <c r="BB324" s="157">
        <f>[6]Ukraine!$G$322</f>
        <v>18239</v>
      </c>
      <c r="BC324" s="157">
        <f>[6]Ukraine!$H$322</f>
        <v>17762</v>
      </c>
      <c r="BD324" s="157">
        <f>[6]Ukraine!$I$322</f>
        <v>2713579.2</v>
      </c>
      <c r="BE324" s="157">
        <f>[6]Ukraine!$J$322</f>
        <v>1008624.5</v>
      </c>
      <c r="BG324" s="2" t="s">
        <v>659</v>
      </c>
      <c r="BH324" s="2" t="s">
        <v>660</v>
      </c>
      <c r="BI324" s="1">
        <f t="shared" si="187"/>
        <v>2027</v>
      </c>
      <c r="BJ324" s="1">
        <f t="shared" si="188"/>
        <v>2223</v>
      </c>
      <c r="BK324" s="1">
        <f t="shared" si="189"/>
        <v>2081</v>
      </c>
      <c r="BL324" s="1">
        <f t="shared" si="190"/>
        <v>2089</v>
      </c>
      <c r="BM324" s="1">
        <f t="shared" si="191"/>
        <v>1855</v>
      </c>
      <c r="BN324" s="1">
        <f t="shared" si="192"/>
        <v>2098</v>
      </c>
      <c r="BP324" s="1">
        <f t="shared" si="201"/>
        <v>24344</v>
      </c>
      <c r="BQ324" s="1">
        <f t="shared" si="202"/>
        <v>22914</v>
      </c>
      <c r="BR324" s="1">
        <f t="shared" si="203"/>
        <v>20053</v>
      </c>
      <c r="BS324" s="1">
        <f t="shared" si="204"/>
        <v>19045</v>
      </c>
      <c r="BT324" s="1">
        <f t="shared" si="205"/>
        <v>17973</v>
      </c>
      <c r="BU324" s="1">
        <f t="shared" si="206"/>
        <v>17762</v>
      </c>
      <c r="BW324" s="40" t="str">
        <f t="shared" si="193"/>
        <v/>
      </c>
      <c r="BX324" s="40" t="str">
        <f t="shared" si="193"/>
        <v/>
      </c>
      <c r="BY324" s="40" t="str">
        <f t="shared" si="193"/>
        <v/>
      </c>
      <c r="BZ324" s="40" t="str">
        <f t="shared" si="193"/>
        <v/>
      </c>
      <c r="CA324" s="40" t="str">
        <f t="shared" si="180"/>
        <v/>
      </c>
      <c r="CB324" s="40" t="str">
        <f t="shared" si="180"/>
        <v/>
      </c>
      <c r="CD324" s="10">
        <f t="shared" si="194"/>
        <v>623312.5</v>
      </c>
      <c r="CE324" s="10">
        <f t="shared" si="195"/>
        <v>560553</v>
      </c>
      <c r="CF324" s="10">
        <f t="shared" si="196"/>
        <v>539456.80000000005</v>
      </c>
      <c r="CG324" s="10">
        <f t="shared" si="197"/>
        <v>622849.1</v>
      </c>
      <c r="CH324" s="10">
        <f t="shared" si="198"/>
        <v>766228.6</v>
      </c>
      <c r="CI324" s="10">
        <f t="shared" si="199"/>
        <v>1008624.5</v>
      </c>
      <c r="CK324" s="40" t="str">
        <f t="shared" si="212"/>
        <v/>
      </c>
      <c r="CL324" s="40" t="str">
        <f t="shared" si="212"/>
        <v/>
      </c>
      <c r="CM324" s="40" t="str">
        <f t="shared" si="212"/>
        <v/>
      </c>
      <c r="CN324" s="40" t="str">
        <f t="shared" si="212"/>
        <v/>
      </c>
      <c r="CO324" s="40" t="str">
        <f t="shared" si="212"/>
        <v/>
      </c>
      <c r="CP324" s="40" t="str">
        <f t="shared" si="212"/>
        <v/>
      </c>
      <c r="CR324" s="9" t="str">
        <f t="shared" si="213"/>
        <v/>
      </c>
      <c r="CS324" s="9" t="str">
        <f t="shared" si="213"/>
        <v/>
      </c>
      <c r="CT324" s="9" t="str">
        <f t="shared" si="213"/>
        <v/>
      </c>
      <c r="CU324" s="9" t="str">
        <f t="shared" si="213"/>
        <v/>
      </c>
      <c r="CV324" s="9" t="str">
        <f t="shared" si="213"/>
        <v/>
      </c>
      <c r="CW324" s="9" t="str">
        <f t="shared" si="213"/>
        <v/>
      </c>
      <c r="CY324" s="9" t="str">
        <f t="shared" si="214"/>
        <v/>
      </c>
      <c r="CZ324" s="9" t="str">
        <f t="shared" si="214"/>
        <v/>
      </c>
      <c r="DA324" s="9" t="str">
        <f t="shared" si="214"/>
        <v/>
      </c>
      <c r="DB324" s="9" t="str">
        <f t="shared" si="214"/>
        <v/>
      </c>
      <c r="DC324" s="9" t="str">
        <f t="shared" si="214"/>
        <v/>
      </c>
      <c r="DD324" s="9" t="str">
        <f t="shared" si="214"/>
        <v/>
      </c>
      <c r="DF324" s="9" t="str">
        <f>IF($A324=2,IF(ISNUMBER(CR324/Ukraine!CR324),100*CR324/Ukraine!CR324,""),"")</f>
        <v/>
      </c>
      <c r="DG324" s="9" t="str">
        <f>IF($A324=2,IF(ISNUMBER(CS324/Ukraine!CS324),100*CS324/Ukraine!CS324,""),"")</f>
        <v/>
      </c>
      <c r="DH324" s="9" t="str">
        <f>IF($A324=2,IF(ISNUMBER(CT324/Ukraine!CT324),100*CT324/Ukraine!CT324,""),"")</f>
        <v/>
      </c>
      <c r="DI324" s="9" t="str">
        <f>IF($A324=2,IF(ISNUMBER(CU324/Ukraine!CU324),100*CU324/Ukraine!CU324,""),"")</f>
        <v/>
      </c>
      <c r="DJ324" s="9" t="str">
        <f>IF($A324=2,IF(ISNUMBER(CV324/Ukraine!CV324),100*CV324/Ukraine!CV324,""),"")</f>
        <v/>
      </c>
      <c r="DK324" s="9" t="str">
        <f>IF($A324=2,IF(ISNUMBER(CW324/Ukraine!CW324),100*CW324/Ukraine!CW324,""),"")</f>
        <v/>
      </c>
      <c r="DM324" s="40" t="str">
        <f t="shared" si="181"/>
        <v/>
      </c>
      <c r="DN324" s="40" t="str">
        <f t="shared" si="182"/>
        <v/>
      </c>
      <c r="DO324" s="40" t="str">
        <f t="shared" si="183"/>
        <v/>
      </c>
      <c r="DP324" s="40" t="str">
        <f t="shared" si="184"/>
        <v/>
      </c>
      <c r="DQ324" s="40" t="str">
        <f t="shared" si="185"/>
        <v/>
      </c>
      <c r="DR324" s="40" t="str">
        <f t="shared" si="186"/>
        <v/>
      </c>
      <c r="DT324" s="40" t="str">
        <f t="shared" si="207"/>
        <v/>
      </c>
      <c r="DU324" s="40" t="str">
        <f t="shared" si="208"/>
        <v/>
      </c>
      <c r="DV324" s="40" t="str">
        <f t="shared" si="209"/>
        <v/>
      </c>
      <c r="DW324" s="40" t="str">
        <f t="shared" si="210"/>
        <v/>
      </c>
      <c r="DX324" s="40" t="str">
        <f t="shared" si="211"/>
        <v/>
      </c>
      <c r="DY324" s="40" t="str">
        <f t="shared" si="200"/>
        <v/>
      </c>
    </row>
    <row r="325" spans="1:129" x14ac:dyDescent="0.2">
      <c r="A325" s="39" t="str">
        <f>'Industry selection'!C325</f>
        <v/>
      </c>
      <c r="B325" s="2">
        <v>85</v>
      </c>
      <c r="C325" s="2" t="s">
        <v>661</v>
      </c>
      <c r="E325" s="30" t="s">
        <v>658</v>
      </c>
      <c r="F325" s="31">
        <v>85</v>
      </c>
      <c r="G325" s="32" t="s">
        <v>661</v>
      </c>
      <c r="H325" s="157">
        <f>[1]Ukraine!$F$323</f>
        <v>2027</v>
      </c>
      <c r="I325" s="157">
        <f>[1]Ukraine!$G$323</f>
        <v>24828</v>
      </c>
      <c r="J325" s="157">
        <f>[1]Ukraine!$H$323</f>
        <v>24344</v>
      </c>
      <c r="K325" s="157">
        <f>[1]Ukraine!$I$323</f>
        <v>1707042.8</v>
      </c>
      <c r="L325" s="157">
        <f>[1]Ukraine!$J$323</f>
        <v>623312.5</v>
      </c>
      <c r="M325" s="11"/>
      <c r="N325" s="33" t="s">
        <v>1047</v>
      </c>
      <c r="O325" s="36">
        <v>85</v>
      </c>
      <c r="P325" s="35" t="s">
        <v>661</v>
      </c>
      <c r="Q325" s="157">
        <f>[2]Ukraine!$F$323</f>
        <v>2223</v>
      </c>
      <c r="R325" s="157">
        <f>[2]Ukraine!$G$323</f>
        <v>23460</v>
      </c>
      <c r="S325" s="157">
        <f>[2]Ukraine!$H$323</f>
        <v>22914</v>
      </c>
      <c r="T325" s="157">
        <f>[2]Ukraine!$I$323</f>
        <v>1709913.5</v>
      </c>
      <c r="U325" s="157">
        <f>[2]Ukraine!$J$323</f>
        <v>560553</v>
      </c>
      <c r="V325" s="11"/>
      <c r="W325" s="36" t="s">
        <v>1392</v>
      </c>
      <c r="X325" s="36">
        <v>85</v>
      </c>
      <c r="Y325" s="36" t="s">
        <v>661</v>
      </c>
      <c r="Z325" s="157">
        <f>[3]Ukraine!$F$323</f>
        <v>2081</v>
      </c>
      <c r="AA325" s="157">
        <f>[3]Ukraine!$G$323</f>
        <v>20546</v>
      </c>
      <c r="AB325" s="157">
        <f>[3]Ukraine!$H$323</f>
        <v>20053</v>
      </c>
      <c r="AC325" s="157">
        <f>[3]Ukraine!$I$323</f>
        <v>1591045.5</v>
      </c>
      <c r="AD325" s="157">
        <f>[3]Ukraine!$J$323</f>
        <v>539456.80000000005</v>
      </c>
      <c r="AE325" s="11"/>
      <c r="AF325" s="37" t="s">
        <v>1392</v>
      </c>
      <c r="AG325" s="37">
        <v>85</v>
      </c>
      <c r="AH325" s="37" t="s">
        <v>661</v>
      </c>
      <c r="AI325" s="157">
        <f>[4]Ukraine!$F$323</f>
        <v>2089</v>
      </c>
      <c r="AJ325" s="157">
        <f>[4]Ukraine!$G$323</f>
        <v>19618</v>
      </c>
      <c r="AK325" s="157">
        <f>[4]Ukraine!$H$323</f>
        <v>19045</v>
      </c>
      <c r="AL325" s="157">
        <f>[4]Ukraine!$I$323</f>
        <v>1975557.8</v>
      </c>
      <c r="AM325" s="157">
        <f>[4]Ukraine!$J$323</f>
        <v>622849.1</v>
      </c>
      <c r="AN325" s="11"/>
      <c r="AO325" s="11" t="s">
        <v>1392</v>
      </c>
      <c r="AP325" s="11">
        <v>85</v>
      </c>
      <c r="AQ325" s="11" t="s">
        <v>661</v>
      </c>
      <c r="AR325" s="157">
        <f>[5]Ukraine!$F$323</f>
        <v>1855</v>
      </c>
      <c r="AS325" s="157">
        <f>[5]Ukraine!$G$323</f>
        <v>18292</v>
      </c>
      <c r="AT325" s="157">
        <f>[5]Ukraine!$H$323</f>
        <v>17973</v>
      </c>
      <c r="AU325" s="157">
        <f>[5]Ukraine!$I$323</f>
        <v>2253034.9</v>
      </c>
      <c r="AV325" s="157">
        <f>[5]Ukraine!$J$323</f>
        <v>766228.6</v>
      </c>
      <c r="AW325" s="11"/>
      <c r="AX325" s="33" t="s">
        <v>1392</v>
      </c>
      <c r="AY325" s="33">
        <v>85</v>
      </c>
      <c r="AZ325" s="33" t="s">
        <v>661</v>
      </c>
      <c r="BA325" s="157">
        <f>[6]Ukraine!$F$323</f>
        <v>2098</v>
      </c>
      <c r="BB325" s="157">
        <f>[6]Ukraine!$G$323</f>
        <v>18239</v>
      </c>
      <c r="BC325" s="157">
        <f>[6]Ukraine!$H$323</f>
        <v>17762</v>
      </c>
      <c r="BD325" s="157">
        <f>[6]Ukraine!$I$323</f>
        <v>2713579.2</v>
      </c>
      <c r="BE325" s="157">
        <f>[6]Ukraine!$J$323</f>
        <v>1008624.5</v>
      </c>
      <c r="BG325" s="2">
        <v>85</v>
      </c>
      <c r="BH325" s="2" t="s">
        <v>661</v>
      </c>
      <c r="BI325" s="1">
        <f t="shared" si="187"/>
        <v>2027</v>
      </c>
      <c r="BJ325" s="1">
        <f t="shared" si="188"/>
        <v>2223</v>
      </c>
      <c r="BK325" s="1">
        <f t="shared" si="189"/>
        <v>2081</v>
      </c>
      <c r="BL325" s="1">
        <f t="shared" si="190"/>
        <v>2089</v>
      </c>
      <c r="BM325" s="1">
        <f t="shared" si="191"/>
        <v>1855</v>
      </c>
      <c r="BN325" s="1">
        <f t="shared" si="192"/>
        <v>2098</v>
      </c>
      <c r="BP325" s="1">
        <f t="shared" si="201"/>
        <v>24344</v>
      </c>
      <c r="BQ325" s="1">
        <f t="shared" si="202"/>
        <v>22914</v>
      </c>
      <c r="BR325" s="1">
        <f t="shared" si="203"/>
        <v>20053</v>
      </c>
      <c r="BS325" s="1">
        <f t="shared" si="204"/>
        <v>19045</v>
      </c>
      <c r="BT325" s="1">
        <f t="shared" si="205"/>
        <v>17973</v>
      </c>
      <c r="BU325" s="1">
        <f t="shared" si="206"/>
        <v>17762</v>
      </c>
      <c r="BW325" s="40" t="str">
        <f t="shared" si="193"/>
        <v/>
      </c>
      <c r="BX325" s="40" t="str">
        <f t="shared" si="193"/>
        <v/>
      </c>
      <c r="BY325" s="40" t="str">
        <f t="shared" si="193"/>
        <v/>
      </c>
      <c r="BZ325" s="40" t="str">
        <f t="shared" ref="BZ325:CB325" si="215">IF($A325=2,IF(ISNUMBER(BS325/BS$4),BS325/BS$4,""),"")</f>
        <v/>
      </c>
      <c r="CA325" s="40" t="str">
        <f t="shared" si="215"/>
        <v/>
      </c>
      <c r="CB325" s="40" t="str">
        <f t="shared" si="215"/>
        <v/>
      </c>
      <c r="CD325" s="10">
        <f t="shared" si="194"/>
        <v>623312.5</v>
      </c>
      <c r="CE325" s="10">
        <f t="shared" si="195"/>
        <v>560553</v>
      </c>
      <c r="CF325" s="10">
        <f t="shared" si="196"/>
        <v>539456.80000000005</v>
      </c>
      <c r="CG325" s="10">
        <f t="shared" si="197"/>
        <v>622849.1</v>
      </c>
      <c r="CH325" s="10">
        <f t="shared" si="198"/>
        <v>766228.6</v>
      </c>
      <c r="CI325" s="10">
        <f t="shared" si="199"/>
        <v>1008624.5</v>
      </c>
      <c r="CK325" s="40" t="str">
        <f t="shared" si="212"/>
        <v/>
      </c>
      <c r="CL325" s="40" t="str">
        <f t="shared" si="212"/>
        <v/>
      </c>
      <c r="CM325" s="40" t="str">
        <f t="shared" si="212"/>
        <v/>
      </c>
      <c r="CN325" s="40" t="str">
        <f t="shared" si="212"/>
        <v/>
      </c>
      <c r="CO325" s="40" t="str">
        <f t="shared" si="212"/>
        <v/>
      </c>
      <c r="CP325" s="40" t="str">
        <f t="shared" si="212"/>
        <v/>
      </c>
      <c r="CR325" s="9" t="str">
        <f t="shared" si="213"/>
        <v/>
      </c>
      <c r="CS325" s="9" t="str">
        <f t="shared" si="213"/>
        <v/>
      </c>
      <c r="CT325" s="9" t="str">
        <f t="shared" si="213"/>
        <v/>
      </c>
      <c r="CU325" s="9" t="str">
        <f t="shared" si="213"/>
        <v/>
      </c>
      <c r="CV325" s="9" t="str">
        <f t="shared" si="213"/>
        <v/>
      </c>
      <c r="CW325" s="9" t="str">
        <f t="shared" si="213"/>
        <v/>
      </c>
      <c r="CY325" s="9" t="str">
        <f t="shared" si="214"/>
        <v/>
      </c>
      <c r="CZ325" s="9" t="str">
        <f t="shared" si="214"/>
        <v/>
      </c>
      <c r="DA325" s="9" t="str">
        <f t="shared" si="214"/>
        <v/>
      </c>
      <c r="DB325" s="9" t="str">
        <f t="shared" si="214"/>
        <v/>
      </c>
      <c r="DC325" s="9" t="str">
        <f t="shared" si="214"/>
        <v/>
      </c>
      <c r="DD325" s="9" t="str">
        <f t="shared" si="214"/>
        <v/>
      </c>
      <c r="DF325" s="9" t="str">
        <f>IF($A325=2,IF(ISNUMBER(CR325/Ukraine!CR325),100*CR325/Ukraine!CR325,""),"")</f>
        <v/>
      </c>
      <c r="DG325" s="9" t="str">
        <f>IF($A325=2,IF(ISNUMBER(CS325/Ukraine!CS325),100*CS325/Ukraine!CS325,""),"")</f>
        <v/>
      </c>
      <c r="DH325" s="9" t="str">
        <f>IF($A325=2,IF(ISNUMBER(CT325/Ukraine!CT325),100*CT325/Ukraine!CT325,""),"")</f>
        <v/>
      </c>
      <c r="DI325" s="9" t="str">
        <f>IF($A325=2,IF(ISNUMBER(CU325/Ukraine!CU325),100*CU325/Ukraine!CU325,""),"")</f>
        <v/>
      </c>
      <c r="DJ325" s="9" t="str">
        <f>IF($A325=2,IF(ISNUMBER(CV325/Ukraine!CV325),100*CV325/Ukraine!CV325,""),"")</f>
        <v/>
      </c>
      <c r="DK325" s="9" t="str">
        <f>IF($A325=2,IF(ISNUMBER(CW325/Ukraine!CW325),100*CW325/Ukraine!CW325,""),"")</f>
        <v/>
      </c>
      <c r="DM325" s="40" t="str">
        <f t="shared" ref="DM325:DM356" si="216">IF($A325=2,IF(ISNUMBER(BQ325/BP325),BQ325/BP325-1,""),"")</f>
        <v/>
      </c>
      <c r="DN325" s="40" t="str">
        <f t="shared" ref="DN325:DN356" si="217">IF($A325=2,IF(ISNUMBER(BR325/BQ325),BR325/BQ325-1,""),"")</f>
        <v/>
      </c>
      <c r="DO325" s="40" t="str">
        <f t="shared" ref="DO325:DO356" si="218">IF($A325=2,IF(ISNUMBER(BS325/BR325),BS325/BR325-1,""),"")</f>
        <v/>
      </c>
      <c r="DP325" s="40" t="str">
        <f t="shared" ref="DP325:DP356" si="219">IF($A325=2,IF(ISNUMBER(BT325/BS325),BT325/BS325-1,""),"")</f>
        <v/>
      </c>
      <c r="DQ325" s="40" t="str">
        <f t="shared" ref="DQ325:DQ356" si="220">IF($A325=2,IF(ISNUMBER(BU325/BT325),BU325/BT325-1,""),"")</f>
        <v/>
      </c>
      <c r="DR325" s="40" t="str">
        <f t="shared" ref="DR325:DR356" si="221">IF($A325=2,IF(ISNUMBER(BU325/BP325),BU325/BP325-1,IF(ISNUMBER(BU325/BQ325),BU325/BQ325-1,IF(ISNUMBER(BT325/BP325),BT325/BP325-1,""))),"")</f>
        <v/>
      </c>
      <c r="DT325" s="40" t="str">
        <f t="shared" si="207"/>
        <v/>
      </c>
      <c r="DU325" s="40" t="str">
        <f t="shared" si="208"/>
        <v/>
      </c>
      <c r="DV325" s="40" t="str">
        <f t="shared" si="209"/>
        <v/>
      </c>
      <c r="DW325" s="40" t="str">
        <f t="shared" si="210"/>
        <v/>
      </c>
      <c r="DX325" s="40" t="str">
        <f t="shared" si="211"/>
        <v/>
      </c>
      <c r="DY325" s="40" t="str">
        <f t="shared" si="200"/>
        <v/>
      </c>
    </row>
    <row r="326" spans="1:129" x14ac:dyDescent="0.2">
      <c r="A326" s="39">
        <f>'Industry selection'!C326</f>
        <v>1</v>
      </c>
      <c r="B326" s="2">
        <v>85.1</v>
      </c>
      <c r="C326" s="2" t="s">
        <v>663</v>
      </c>
      <c r="E326" s="30" t="s">
        <v>662</v>
      </c>
      <c r="F326" s="31">
        <v>85.1</v>
      </c>
      <c r="G326" s="32" t="s">
        <v>663</v>
      </c>
      <c r="H326" s="157">
        <f>[1]Ukraine!$F$324</f>
        <v>107</v>
      </c>
      <c r="I326" s="157">
        <f>[1]Ukraine!$G$324</f>
        <v>1002</v>
      </c>
      <c r="J326" s="157">
        <f>[1]Ukraine!$H$324</f>
        <v>972</v>
      </c>
      <c r="K326" s="157">
        <f>[1]Ukraine!$I$324</f>
        <v>57527.5</v>
      </c>
      <c r="L326" s="157">
        <f>[1]Ukraine!$J$324</f>
        <v>22831.200000000001</v>
      </c>
      <c r="M326" s="11"/>
      <c r="N326" s="33" t="s">
        <v>1048</v>
      </c>
      <c r="O326" s="36">
        <v>85.1</v>
      </c>
      <c r="P326" s="35" t="s">
        <v>663</v>
      </c>
      <c r="Q326" s="157">
        <f>[2]Ukraine!$F$324</f>
        <v>129</v>
      </c>
      <c r="R326" s="157">
        <f>[2]Ukraine!$G$324</f>
        <v>859</v>
      </c>
      <c r="S326" s="157">
        <f>[2]Ukraine!$H$324</f>
        <v>821</v>
      </c>
      <c r="T326" s="157">
        <f>[2]Ukraine!$I$324</f>
        <v>53000.2</v>
      </c>
      <c r="U326" s="157">
        <f>[2]Ukraine!$J$324</f>
        <v>16181.7</v>
      </c>
      <c r="V326" s="11"/>
      <c r="W326" s="36" t="s">
        <v>1393</v>
      </c>
      <c r="X326" s="36">
        <v>85.1</v>
      </c>
      <c r="Y326" s="36" t="s">
        <v>663</v>
      </c>
      <c r="Z326" s="157">
        <f>[3]Ukraine!$F$324</f>
        <v>133</v>
      </c>
      <c r="AA326" s="157">
        <f>[3]Ukraine!$G$324</f>
        <v>1206</v>
      </c>
      <c r="AB326" s="157">
        <f>[3]Ukraine!$H$324</f>
        <v>1176</v>
      </c>
      <c r="AC326" s="157">
        <f>[3]Ukraine!$I$324</f>
        <v>76575.899999999994</v>
      </c>
      <c r="AD326" s="157">
        <f>[3]Ukraine!$J$324</f>
        <v>24469.200000000001</v>
      </c>
      <c r="AE326" s="11"/>
      <c r="AF326" s="37" t="s">
        <v>1393</v>
      </c>
      <c r="AG326" s="37">
        <v>85.1</v>
      </c>
      <c r="AH326" s="37" t="s">
        <v>663</v>
      </c>
      <c r="AI326" s="157">
        <f>[4]Ukraine!$F$324</f>
        <v>140</v>
      </c>
      <c r="AJ326" s="157">
        <f>[4]Ukraine!$G$324</f>
        <v>1215</v>
      </c>
      <c r="AK326" s="157">
        <f>[4]Ukraine!$H$324</f>
        <v>1179</v>
      </c>
      <c r="AL326" s="157">
        <f>[4]Ukraine!$I$324</f>
        <v>109669.6</v>
      </c>
      <c r="AM326" s="157">
        <f>[4]Ukraine!$J$324</f>
        <v>32157.1</v>
      </c>
      <c r="AN326" s="11"/>
      <c r="AO326" s="11" t="s">
        <v>1393</v>
      </c>
      <c r="AP326" s="11">
        <v>85.1</v>
      </c>
      <c r="AQ326" s="11" t="s">
        <v>663</v>
      </c>
      <c r="AR326" s="157">
        <f>[5]Ukraine!$F$324</f>
        <v>132</v>
      </c>
      <c r="AS326" s="157">
        <f>[5]Ukraine!$G$324</f>
        <v>1542</v>
      </c>
      <c r="AT326" s="157">
        <f>[5]Ukraine!$H$324</f>
        <v>1523</v>
      </c>
      <c r="AU326" s="157">
        <f>[5]Ukraine!$I$324</f>
        <v>172319.5</v>
      </c>
      <c r="AV326" s="157">
        <f>[5]Ukraine!$J$324</f>
        <v>50395.3</v>
      </c>
      <c r="AW326" s="11"/>
      <c r="AX326" s="33" t="s">
        <v>1393</v>
      </c>
      <c r="AY326" s="33">
        <v>85.1</v>
      </c>
      <c r="AZ326" s="33" t="s">
        <v>663</v>
      </c>
      <c r="BA326" s="157">
        <f>[6]Ukraine!$F$324</f>
        <v>161</v>
      </c>
      <c r="BB326" s="157">
        <f>[6]Ukraine!$G$324</f>
        <v>1641</v>
      </c>
      <c r="BC326" s="157">
        <f>[6]Ukraine!$H$324</f>
        <v>1590</v>
      </c>
      <c r="BD326" s="157">
        <f>[6]Ukraine!$I$324</f>
        <v>253765.8</v>
      </c>
      <c r="BE326" s="157">
        <f>[6]Ukraine!$J$324</f>
        <v>73951.899999999994</v>
      </c>
      <c r="BG326" s="2">
        <v>85.1</v>
      </c>
      <c r="BH326" s="2" t="s">
        <v>663</v>
      </c>
      <c r="BI326" s="1">
        <f t="shared" ref="BI326:BI356" si="222">IF($A326&gt;=1,H326,"")</f>
        <v>107</v>
      </c>
      <c r="BJ326" s="1">
        <f t="shared" ref="BJ326:BJ356" si="223">IF($A326&gt;=1,Q326,"")</f>
        <v>129</v>
      </c>
      <c r="BK326" s="1">
        <f t="shared" ref="BK326:BK356" si="224">IF($A326&gt;=1,Z326,"")</f>
        <v>133</v>
      </c>
      <c r="BL326" s="1">
        <f t="shared" ref="BL326:BL356" si="225">IF($A326&gt;=1,AI326,"")</f>
        <v>140</v>
      </c>
      <c r="BM326" s="1">
        <f t="shared" ref="BM326:BM356" si="226">IF($A326&gt;=1,AR326,"")</f>
        <v>132</v>
      </c>
      <c r="BN326" s="1">
        <f t="shared" ref="BN326:BN356" si="227">IF($A326&gt;=1,BA326,"")</f>
        <v>161</v>
      </c>
      <c r="BP326" s="1">
        <f t="shared" si="201"/>
        <v>972</v>
      </c>
      <c r="BQ326" s="1">
        <f t="shared" si="202"/>
        <v>821</v>
      </c>
      <c r="BR326" s="1">
        <f t="shared" si="203"/>
        <v>1176</v>
      </c>
      <c r="BS326" s="1">
        <f t="shared" si="204"/>
        <v>1179</v>
      </c>
      <c r="BT326" s="1">
        <f t="shared" si="205"/>
        <v>1523</v>
      </c>
      <c r="BU326" s="1">
        <f t="shared" si="206"/>
        <v>1590</v>
      </c>
      <c r="BW326" s="40" t="str">
        <f t="shared" ref="BW326:CB356" si="228">IF($A326=2,IF(ISNUMBER(BP326/BP$4),BP326/BP$4,""),"")</f>
        <v/>
      </c>
      <c r="BX326" s="40" t="str">
        <f t="shared" si="228"/>
        <v/>
      </c>
      <c r="BY326" s="40" t="str">
        <f t="shared" si="228"/>
        <v/>
      </c>
      <c r="BZ326" s="40" t="str">
        <f t="shared" si="228"/>
        <v/>
      </c>
      <c r="CA326" s="40" t="str">
        <f t="shared" si="228"/>
        <v/>
      </c>
      <c r="CB326" s="40" t="str">
        <f t="shared" si="228"/>
        <v/>
      </c>
      <c r="CD326" s="10">
        <f t="shared" ref="CD326:CD356" si="229">IF($A326&gt;=1,L326,"")</f>
        <v>22831.200000000001</v>
      </c>
      <c r="CE326" s="10">
        <f t="shared" ref="CE326:CE356" si="230">IF($A326&gt;=1,U326,"")</f>
        <v>16181.7</v>
      </c>
      <c r="CF326" s="10">
        <f t="shared" ref="CF326:CF356" si="231">IF($A326&gt;=1,AD326,"")</f>
        <v>24469.200000000001</v>
      </c>
      <c r="CG326" s="10">
        <f t="shared" ref="CG326:CG356" si="232">IF($A326&gt;=1,AM326,"")</f>
        <v>32157.1</v>
      </c>
      <c r="CH326" s="10">
        <f t="shared" ref="CH326:CH356" si="233">IF($A326&gt;=1,AV326,"")</f>
        <v>50395.3</v>
      </c>
      <c r="CI326" s="10">
        <f t="shared" ref="CI326:CI356" si="234">IF($A326&gt;=1,BE326,"")</f>
        <v>73951.899999999994</v>
      </c>
      <c r="CK326" s="40" t="str">
        <f t="shared" si="212"/>
        <v/>
      </c>
      <c r="CL326" s="40" t="str">
        <f t="shared" si="212"/>
        <v/>
      </c>
      <c r="CM326" s="40" t="str">
        <f t="shared" si="212"/>
        <v/>
      </c>
      <c r="CN326" s="40" t="str">
        <f t="shared" ref="CN326:CP356" si="235">IF($A326=2,IF(ISNUMBER(CG326/CG$4),CG326/CG$4,""),"")</f>
        <v/>
      </c>
      <c r="CO326" s="40" t="str">
        <f t="shared" si="235"/>
        <v/>
      </c>
      <c r="CP326" s="40" t="str">
        <f t="shared" si="235"/>
        <v/>
      </c>
      <c r="CR326" s="9" t="str">
        <f t="shared" si="213"/>
        <v/>
      </c>
      <c r="CS326" s="9" t="str">
        <f t="shared" si="213"/>
        <v/>
      </c>
      <c r="CT326" s="9" t="str">
        <f t="shared" si="213"/>
        <v/>
      </c>
      <c r="CU326" s="9" t="str">
        <f t="shared" ref="CU326:CW356" si="236">IF($A326=2,IF(ISNUMBER(CG326/BS326),CG326/BS326,""),"")</f>
        <v/>
      </c>
      <c r="CV326" s="9" t="str">
        <f t="shared" si="236"/>
        <v/>
      </c>
      <c r="CW326" s="9" t="str">
        <f t="shared" si="236"/>
        <v/>
      </c>
      <c r="CY326" s="9" t="str">
        <f t="shared" si="214"/>
        <v/>
      </c>
      <c r="CZ326" s="9" t="str">
        <f t="shared" si="214"/>
        <v/>
      </c>
      <c r="DA326" s="9" t="str">
        <f t="shared" si="214"/>
        <v/>
      </c>
      <c r="DB326" s="9" t="str">
        <f t="shared" ref="DB326:DD356" si="237">IF($A326=2,IF(ISNUMBER(CU326/CU$4),100*CU326/CU$4,""),"")</f>
        <v/>
      </c>
      <c r="DC326" s="9" t="str">
        <f t="shared" si="237"/>
        <v/>
      </c>
      <c r="DD326" s="9" t="str">
        <f t="shared" si="237"/>
        <v/>
      </c>
      <c r="DF326" s="9" t="str">
        <f>IF($A326=2,IF(ISNUMBER(CR326/Ukraine!CR326),100*CR326/Ukraine!CR326,""),"")</f>
        <v/>
      </c>
      <c r="DG326" s="9" t="str">
        <f>IF($A326=2,IF(ISNUMBER(CS326/Ukraine!CS326),100*CS326/Ukraine!CS326,""),"")</f>
        <v/>
      </c>
      <c r="DH326" s="9" t="str">
        <f>IF($A326=2,IF(ISNUMBER(CT326/Ukraine!CT326),100*CT326/Ukraine!CT326,""),"")</f>
        <v/>
      </c>
      <c r="DI326" s="9" t="str">
        <f>IF($A326=2,IF(ISNUMBER(CU326/Ukraine!CU326),100*CU326/Ukraine!CU326,""),"")</f>
        <v/>
      </c>
      <c r="DJ326" s="9" t="str">
        <f>IF($A326=2,IF(ISNUMBER(CV326/Ukraine!CV326),100*CV326/Ukraine!CV326,""),"")</f>
        <v/>
      </c>
      <c r="DK326" s="9" t="str">
        <f>IF($A326=2,IF(ISNUMBER(CW326/Ukraine!CW326),100*CW326/Ukraine!CW326,""),"")</f>
        <v/>
      </c>
      <c r="DM326" s="40" t="str">
        <f t="shared" si="216"/>
        <v/>
      </c>
      <c r="DN326" s="40" t="str">
        <f t="shared" si="217"/>
        <v/>
      </c>
      <c r="DO326" s="40" t="str">
        <f t="shared" si="218"/>
        <v/>
      </c>
      <c r="DP326" s="40" t="str">
        <f t="shared" si="219"/>
        <v/>
      </c>
      <c r="DQ326" s="40" t="str">
        <f t="shared" si="220"/>
        <v/>
      </c>
      <c r="DR326" s="40" t="str">
        <f t="shared" si="221"/>
        <v/>
      </c>
      <c r="DT326" s="40" t="str">
        <f t="shared" si="207"/>
        <v/>
      </c>
      <c r="DU326" s="40" t="str">
        <f t="shared" si="208"/>
        <v/>
      </c>
      <c r="DV326" s="40" t="str">
        <f t="shared" si="209"/>
        <v/>
      </c>
      <c r="DW326" s="40" t="str">
        <f t="shared" si="210"/>
        <v/>
      </c>
      <c r="DX326" s="40" t="str">
        <f t="shared" si="211"/>
        <v/>
      </c>
      <c r="DY326" s="40" t="str">
        <f t="shared" ref="DY326:DY356" si="238">IF($A326=2,IF(ISNUMBER(CW326/CR326),CW326/CR326-1,IF(ISNUMBER(CW326/CS326),CW326/CS326-1,IF(ISNUMBER(CV326/CR326),CV326/CR326-1,""))),"")</f>
        <v/>
      </c>
    </row>
    <row r="327" spans="1:129" x14ac:dyDescent="0.2">
      <c r="A327" s="39">
        <f>'Industry selection'!C327</f>
        <v>1</v>
      </c>
      <c r="B327" s="2">
        <v>85.2</v>
      </c>
      <c r="C327" s="2" t="s">
        <v>665</v>
      </c>
      <c r="E327" s="30" t="s">
        <v>664</v>
      </c>
      <c r="F327" s="31">
        <v>85.2</v>
      </c>
      <c r="G327" s="32" t="s">
        <v>665</v>
      </c>
      <c r="H327" s="157">
        <f>[1]Ukraine!$F$325</f>
        <v>14</v>
      </c>
      <c r="I327" s="157">
        <f>[1]Ukraine!$G$325</f>
        <v>240</v>
      </c>
      <c r="J327" s="157">
        <f>[1]Ukraine!$H$325</f>
        <v>235</v>
      </c>
      <c r="K327" s="157">
        <f>[1]Ukraine!$I$325</f>
        <v>18163.8</v>
      </c>
      <c r="L327" s="157">
        <f>[1]Ukraine!$J$325</f>
        <v>8905.2000000000007</v>
      </c>
      <c r="M327" s="11"/>
      <c r="N327" s="33" t="s">
        <v>1049</v>
      </c>
      <c r="O327" s="36">
        <v>85.2</v>
      </c>
      <c r="P327" s="35" t="s">
        <v>665</v>
      </c>
      <c r="Q327" s="157">
        <f>[2]Ukraine!$F$325</f>
        <v>20</v>
      </c>
      <c r="R327" s="157">
        <f>[2]Ukraine!$G$325</f>
        <v>357</v>
      </c>
      <c r="S327" s="157">
        <f>[2]Ukraine!$H$325</f>
        <v>352</v>
      </c>
      <c r="T327" s="157">
        <f>[2]Ukraine!$I$325</f>
        <v>25641.9</v>
      </c>
      <c r="U327" s="157">
        <f>[2]Ukraine!$J$325</f>
        <v>9849.4</v>
      </c>
      <c r="V327" s="11"/>
      <c r="W327" s="36" t="s">
        <v>1394</v>
      </c>
      <c r="X327" s="36">
        <v>85.2</v>
      </c>
      <c r="Y327" s="36" t="s">
        <v>665</v>
      </c>
      <c r="Z327" s="157">
        <f>[3]Ukraine!$F$325</f>
        <v>14</v>
      </c>
      <c r="AA327" s="157">
        <f>[3]Ukraine!$G$325</f>
        <v>99</v>
      </c>
      <c r="AB327" s="157">
        <f>[3]Ukraine!$H$325</f>
        <v>99</v>
      </c>
      <c r="AC327" s="157">
        <f>[3]Ukraine!$I$325</f>
        <v>4258.8999999999996</v>
      </c>
      <c r="AD327" s="157">
        <f>[3]Ukraine!$J$325</f>
        <v>1584.2</v>
      </c>
      <c r="AE327" s="11"/>
      <c r="AF327" s="37" t="s">
        <v>1394</v>
      </c>
      <c r="AG327" s="37">
        <v>85.2</v>
      </c>
      <c r="AH327" s="37" t="s">
        <v>665</v>
      </c>
      <c r="AI327" s="157">
        <f>[4]Ukraine!$F$325</f>
        <v>13</v>
      </c>
      <c r="AJ327" s="157">
        <f>[4]Ukraine!$G$325</f>
        <v>111</v>
      </c>
      <c r="AK327" s="157">
        <f>[4]Ukraine!$H$325</f>
        <v>109</v>
      </c>
      <c r="AL327" s="157">
        <f>[4]Ukraine!$I$325</f>
        <v>6989.9</v>
      </c>
      <c r="AM327" s="157">
        <f>[4]Ukraine!$J$325</f>
        <v>2150</v>
      </c>
      <c r="AN327" s="11"/>
      <c r="AO327" s="11" t="s">
        <v>1394</v>
      </c>
      <c r="AP327" s="11">
        <v>85.2</v>
      </c>
      <c r="AQ327" s="11" t="s">
        <v>665</v>
      </c>
      <c r="AR327" s="157">
        <f>[5]Ukraine!$F$325</f>
        <v>9</v>
      </c>
      <c r="AS327" s="157">
        <f>[5]Ukraine!$G$325</f>
        <v>139</v>
      </c>
      <c r="AT327" s="157">
        <f>[5]Ukraine!$H$325</f>
        <v>139</v>
      </c>
      <c r="AU327" s="157">
        <f>[5]Ukraine!$I$325</f>
        <v>26423.4</v>
      </c>
      <c r="AV327" s="157">
        <f>[5]Ukraine!$J$325</f>
        <v>6100</v>
      </c>
      <c r="AW327" s="11"/>
      <c r="AX327" s="33" t="s">
        <v>1394</v>
      </c>
      <c r="AY327" s="33">
        <v>85.2</v>
      </c>
      <c r="AZ327" s="33" t="s">
        <v>665</v>
      </c>
      <c r="BA327" s="157">
        <f>[6]Ukraine!$F$325</f>
        <v>11</v>
      </c>
      <c r="BB327" s="157">
        <f>[6]Ukraine!$G$325</f>
        <v>293</v>
      </c>
      <c r="BC327" s="157">
        <f>[6]Ukraine!$H$325</f>
        <v>291</v>
      </c>
      <c r="BD327" s="157">
        <f>[6]Ukraine!$I$325</f>
        <v>82285.100000000006</v>
      </c>
      <c r="BE327" s="157">
        <f>[6]Ukraine!$J$325</f>
        <v>20111</v>
      </c>
      <c r="BG327" s="2">
        <v>85.2</v>
      </c>
      <c r="BH327" s="2" t="s">
        <v>665</v>
      </c>
      <c r="BI327" s="1">
        <f t="shared" si="222"/>
        <v>14</v>
      </c>
      <c r="BJ327" s="1">
        <f t="shared" si="223"/>
        <v>20</v>
      </c>
      <c r="BK327" s="1">
        <f t="shared" si="224"/>
        <v>14</v>
      </c>
      <c r="BL327" s="1">
        <f t="shared" si="225"/>
        <v>13</v>
      </c>
      <c r="BM327" s="1">
        <f t="shared" si="226"/>
        <v>9</v>
      </c>
      <c r="BN327" s="1">
        <f t="shared" si="227"/>
        <v>11</v>
      </c>
      <c r="BP327" s="1">
        <f t="shared" si="201"/>
        <v>235</v>
      </c>
      <c r="BQ327" s="1">
        <f t="shared" si="202"/>
        <v>352</v>
      </c>
      <c r="BR327" s="1">
        <f t="shared" si="203"/>
        <v>99</v>
      </c>
      <c r="BS327" s="1">
        <f t="shared" si="204"/>
        <v>109</v>
      </c>
      <c r="BT327" s="1">
        <f t="shared" si="205"/>
        <v>139</v>
      </c>
      <c r="BU327" s="1">
        <f t="shared" si="206"/>
        <v>291</v>
      </c>
      <c r="BW327" s="40" t="str">
        <f t="shared" si="228"/>
        <v/>
      </c>
      <c r="BX327" s="40" t="str">
        <f t="shared" si="228"/>
        <v/>
      </c>
      <c r="BY327" s="40" t="str">
        <f t="shared" si="228"/>
        <v/>
      </c>
      <c r="BZ327" s="40" t="str">
        <f t="shared" si="228"/>
        <v/>
      </c>
      <c r="CA327" s="40" t="str">
        <f t="shared" si="228"/>
        <v/>
      </c>
      <c r="CB327" s="40" t="str">
        <f t="shared" si="228"/>
        <v/>
      </c>
      <c r="CD327" s="10">
        <f t="shared" si="229"/>
        <v>8905.2000000000007</v>
      </c>
      <c r="CE327" s="10">
        <f t="shared" si="230"/>
        <v>9849.4</v>
      </c>
      <c r="CF327" s="10">
        <f t="shared" si="231"/>
        <v>1584.2</v>
      </c>
      <c r="CG327" s="10">
        <f t="shared" si="232"/>
        <v>2150</v>
      </c>
      <c r="CH327" s="10">
        <f t="shared" si="233"/>
        <v>6100</v>
      </c>
      <c r="CI327" s="10">
        <f t="shared" si="234"/>
        <v>20111</v>
      </c>
      <c r="CK327" s="40" t="str">
        <f t="shared" ref="CK327:CM356" si="239">IF($A327=2,IF(ISNUMBER(CD327/CD$4),CD327/CD$4,""),"")</f>
        <v/>
      </c>
      <c r="CL327" s="40" t="str">
        <f t="shared" si="239"/>
        <v/>
      </c>
      <c r="CM327" s="40" t="str">
        <f t="shared" si="239"/>
        <v/>
      </c>
      <c r="CN327" s="40" t="str">
        <f t="shared" si="235"/>
        <v/>
      </c>
      <c r="CO327" s="40" t="str">
        <f t="shared" si="235"/>
        <v/>
      </c>
      <c r="CP327" s="40" t="str">
        <f t="shared" si="235"/>
        <v/>
      </c>
      <c r="CR327" s="9" t="str">
        <f t="shared" ref="CR327:CT356" si="240">IF($A327=2,IF(ISNUMBER(CD327/BP327),CD327/BP327,""),"")</f>
        <v/>
      </c>
      <c r="CS327" s="9" t="str">
        <f t="shared" si="240"/>
        <v/>
      </c>
      <c r="CT327" s="9" t="str">
        <f t="shared" si="240"/>
        <v/>
      </c>
      <c r="CU327" s="9" t="str">
        <f t="shared" si="236"/>
        <v/>
      </c>
      <c r="CV327" s="9" t="str">
        <f t="shared" si="236"/>
        <v/>
      </c>
      <c r="CW327" s="9" t="str">
        <f t="shared" si="236"/>
        <v/>
      </c>
      <c r="CY327" s="9" t="str">
        <f t="shared" ref="CY327:DA356" si="241">IF($A327=2,IF(ISNUMBER(CR327/CR$4),100*CR327/CR$4,""),"")</f>
        <v/>
      </c>
      <c r="CZ327" s="9" t="str">
        <f t="shared" si="241"/>
        <v/>
      </c>
      <c r="DA327" s="9" t="str">
        <f t="shared" si="241"/>
        <v/>
      </c>
      <c r="DB327" s="9" t="str">
        <f t="shared" si="237"/>
        <v/>
      </c>
      <c r="DC327" s="9" t="str">
        <f t="shared" si="237"/>
        <v/>
      </c>
      <c r="DD327" s="9" t="str">
        <f t="shared" si="237"/>
        <v/>
      </c>
      <c r="DF327" s="9" t="str">
        <f>IF($A327=2,IF(ISNUMBER(CR327/Ukraine!CR327),100*CR327/Ukraine!CR327,""),"")</f>
        <v/>
      </c>
      <c r="DG327" s="9" t="str">
        <f>IF($A327=2,IF(ISNUMBER(CS327/Ukraine!CS327),100*CS327/Ukraine!CS327,""),"")</f>
        <v/>
      </c>
      <c r="DH327" s="9" t="str">
        <f>IF($A327=2,IF(ISNUMBER(CT327/Ukraine!CT327),100*CT327/Ukraine!CT327,""),"")</f>
        <v/>
      </c>
      <c r="DI327" s="9" t="str">
        <f>IF($A327=2,IF(ISNUMBER(CU327/Ukraine!CU327),100*CU327/Ukraine!CU327,""),"")</f>
        <v/>
      </c>
      <c r="DJ327" s="9" t="str">
        <f>IF($A327=2,IF(ISNUMBER(CV327/Ukraine!CV327),100*CV327/Ukraine!CV327,""),"")</f>
        <v/>
      </c>
      <c r="DK327" s="9" t="str">
        <f>IF($A327=2,IF(ISNUMBER(CW327/Ukraine!CW327),100*CW327/Ukraine!CW327,""),"")</f>
        <v/>
      </c>
      <c r="DM327" s="40" t="str">
        <f t="shared" si="216"/>
        <v/>
      </c>
      <c r="DN327" s="40" t="str">
        <f t="shared" si="217"/>
        <v/>
      </c>
      <c r="DO327" s="40" t="str">
        <f t="shared" si="218"/>
        <v/>
      </c>
      <c r="DP327" s="40" t="str">
        <f t="shared" si="219"/>
        <v/>
      </c>
      <c r="DQ327" s="40" t="str">
        <f t="shared" si="220"/>
        <v/>
      </c>
      <c r="DR327" s="40" t="str">
        <f t="shared" si="221"/>
        <v/>
      </c>
      <c r="DT327" s="40" t="str">
        <f t="shared" si="207"/>
        <v/>
      </c>
      <c r="DU327" s="40" t="str">
        <f t="shared" si="208"/>
        <v/>
      </c>
      <c r="DV327" s="40" t="str">
        <f t="shared" si="209"/>
        <v/>
      </c>
      <c r="DW327" s="40" t="str">
        <f t="shared" si="210"/>
        <v/>
      </c>
      <c r="DX327" s="40" t="str">
        <f t="shared" si="211"/>
        <v/>
      </c>
      <c r="DY327" s="40" t="str">
        <f t="shared" si="238"/>
        <v/>
      </c>
    </row>
    <row r="328" spans="1:129" x14ac:dyDescent="0.2">
      <c r="A328" s="39">
        <f>'Industry selection'!C328</f>
        <v>1</v>
      </c>
      <c r="B328" s="2">
        <v>85.3</v>
      </c>
      <c r="C328" s="2" t="s">
        <v>667</v>
      </c>
      <c r="E328" s="30" t="s">
        <v>666</v>
      </c>
      <c r="F328" s="31">
        <v>85.3</v>
      </c>
      <c r="G328" s="32" t="s">
        <v>667</v>
      </c>
      <c r="H328" s="157">
        <f>[1]Ukraine!$F$326</f>
        <v>611</v>
      </c>
      <c r="I328" s="157">
        <f>[1]Ukraine!$G$326</f>
        <v>6839</v>
      </c>
      <c r="J328" s="157">
        <f>[1]Ukraine!$H$326</f>
        <v>6684</v>
      </c>
      <c r="K328" s="157">
        <f>[1]Ukraine!$I$326</f>
        <v>444701.9</v>
      </c>
      <c r="L328" s="157">
        <f>[1]Ukraine!$J$326</f>
        <v>203997.6</v>
      </c>
      <c r="M328" s="11"/>
      <c r="N328" s="33" t="s">
        <v>1050</v>
      </c>
      <c r="O328" s="36">
        <v>85.3</v>
      </c>
      <c r="P328" s="35" t="s">
        <v>667</v>
      </c>
      <c r="Q328" s="157">
        <f>[2]Ukraine!$F$326</f>
        <v>587</v>
      </c>
      <c r="R328" s="157">
        <f>[2]Ukraine!$G$326</f>
        <v>6381</v>
      </c>
      <c r="S328" s="157">
        <f>[2]Ukraine!$H$326</f>
        <v>6244</v>
      </c>
      <c r="T328" s="157">
        <f>[2]Ukraine!$I$326</f>
        <v>455238.9</v>
      </c>
      <c r="U328" s="157">
        <f>[2]Ukraine!$J$326</f>
        <v>199071.3</v>
      </c>
      <c r="V328" s="11"/>
      <c r="W328" s="36" t="s">
        <v>1395</v>
      </c>
      <c r="X328" s="36">
        <v>85.3</v>
      </c>
      <c r="Y328" s="36" t="s">
        <v>667</v>
      </c>
      <c r="Z328" s="157">
        <f>[3]Ukraine!$F$326</f>
        <v>507</v>
      </c>
      <c r="AA328" s="157">
        <f>[3]Ukraine!$G$326</f>
        <v>5475</v>
      </c>
      <c r="AB328" s="157">
        <f>[3]Ukraine!$H$326</f>
        <v>5361</v>
      </c>
      <c r="AC328" s="157">
        <f>[3]Ukraine!$I$326</f>
        <v>439358.1</v>
      </c>
      <c r="AD328" s="157">
        <f>[3]Ukraine!$J$326</f>
        <v>200859.4</v>
      </c>
      <c r="AE328" s="11"/>
      <c r="AF328" s="37" t="s">
        <v>1395</v>
      </c>
      <c r="AG328" s="37">
        <v>85.3</v>
      </c>
      <c r="AH328" s="37" t="s">
        <v>667</v>
      </c>
      <c r="AI328" s="157">
        <f>[4]Ukraine!$F$326</f>
        <v>476</v>
      </c>
      <c r="AJ328" s="157">
        <f>[4]Ukraine!$G$326</f>
        <v>5105</v>
      </c>
      <c r="AK328" s="157">
        <f>[4]Ukraine!$H$326</f>
        <v>4969</v>
      </c>
      <c r="AL328" s="157">
        <f>[4]Ukraine!$I$326</f>
        <v>620161.6</v>
      </c>
      <c r="AM328" s="157">
        <f>[4]Ukraine!$J$326</f>
        <v>247756.4</v>
      </c>
      <c r="AN328" s="11"/>
      <c r="AO328" s="11" t="s">
        <v>1395</v>
      </c>
      <c r="AP328" s="11">
        <v>85.3</v>
      </c>
      <c r="AQ328" s="11" t="s">
        <v>667</v>
      </c>
      <c r="AR328" s="157">
        <f>[5]Ukraine!$F$326</f>
        <v>398</v>
      </c>
      <c r="AS328" s="157">
        <f>[5]Ukraine!$G$326</f>
        <v>4904</v>
      </c>
      <c r="AT328" s="157">
        <f>[5]Ukraine!$H$326</f>
        <v>4840</v>
      </c>
      <c r="AU328" s="157">
        <f>[5]Ukraine!$I$326</f>
        <v>732342.5</v>
      </c>
      <c r="AV328" s="157">
        <f>[5]Ukraine!$J$326</f>
        <v>333393.09999999998</v>
      </c>
      <c r="AW328" s="11"/>
      <c r="AX328" s="33" t="s">
        <v>1395</v>
      </c>
      <c r="AY328" s="33">
        <v>85.3</v>
      </c>
      <c r="AZ328" s="33" t="s">
        <v>667</v>
      </c>
      <c r="BA328" s="157">
        <f>[6]Ukraine!$F$326</f>
        <v>422</v>
      </c>
      <c r="BB328" s="157">
        <f>[6]Ukraine!$G$326</f>
        <v>4679</v>
      </c>
      <c r="BC328" s="157">
        <f>[6]Ukraine!$H$326</f>
        <v>4605</v>
      </c>
      <c r="BD328" s="157">
        <f>[6]Ukraine!$I$326</f>
        <v>782736</v>
      </c>
      <c r="BE328" s="157">
        <f>[6]Ukraine!$J$326</f>
        <v>407078.7</v>
      </c>
      <c r="BG328" s="2">
        <v>85.3</v>
      </c>
      <c r="BH328" s="2" t="s">
        <v>667</v>
      </c>
      <c r="BI328" s="1">
        <f t="shared" si="222"/>
        <v>611</v>
      </c>
      <c r="BJ328" s="1">
        <f t="shared" si="223"/>
        <v>587</v>
      </c>
      <c r="BK328" s="1">
        <f t="shared" si="224"/>
        <v>507</v>
      </c>
      <c r="BL328" s="1">
        <f t="shared" si="225"/>
        <v>476</v>
      </c>
      <c r="BM328" s="1">
        <f t="shared" si="226"/>
        <v>398</v>
      </c>
      <c r="BN328" s="1">
        <f t="shared" si="227"/>
        <v>422</v>
      </c>
      <c r="BP328" s="1">
        <f t="shared" ref="BP328:BP356" si="242">IF($A328&gt;=1,J328,"")</f>
        <v>6684</v>
      </c>
      <c r="BQ328" s="1">
        <f t="shared" ref="BQ328:BQ356" si="243">IF($A328&gt;=1,S328,"")</f>
        <v>6244</v>
      </c>
      <c r="BR328" s="1">
        <f t="shared" ref="BR328:BR356" si="244">IF($A328&gt;=1,AB328,"")</f>
        <v>5361</v>
      </c>
      <c r="BS328" s="1">
        <f t="shared" ref="BS328:BS356" si="245">IF($A328&gt;=1,AK328,"")</f>
        <v>4969</v>
      </c>
      <c r="BT328" s="1">
        <f t="shared" ref="BT328:BT356" si="246">IF($A328&gt;=1,AT328,"")</f>
        <v>4840</v>
      </c>
      <c r="BU328" s="1">
        <f t="shared" ref="BU328:BU356" si="247">IF($A328&gt;=1,BC328,"")</f>
        <v>4605</v>
      </c>
      <c r="BW328" s="40" t="str">
        <f t="shared" si="228"/>
        <v/>
      </c>
      <c r="BX328" s="40" t="str">
        <f t="shared" si="228"/>
        <v/>
      </c>
      <c r="BY328" s="40" t="str">
        <f t="shared" si="228"/>
        <v/>
      </c>
      <c r="BZ328" s="40" t="str">
        <f t="shared" si="228"/>
        <v/>
      </c>
      <c r="CA328" s="40" t="str">
        <f t="shared" si="228"/>
        <v/>
      </c>
      <c r="CB328" s="40" t="str">
        <f t="shared" si="228"/>
        <v/>
      </c>
      <c r="CD328" s="10">
        <f t="shared" si="229"/>
        <v>203997.6</v>
      </c>
      <c r="CE328" s="10">
        <f t="shared" si="230"/>
        <v>199071.3</v>
      </c>
      <c r="CF328" s="10">
        <f t="shared" si="231"/>
        <v>200859.4</v>
      </c>
      <c r="CG328" s="10">
        <f t="shared" si="232"/>
        <v>247756.4</v>
      </c>
      <c r="CH328" s="10">
        <f t="shared" si="233"/>
        <v>333393.09999999998</v>
      </c>
      <c r="CI328" s="10">
        <f t="shared" si="234"/>
        <v>407078.7</v>
      </c>
      <c r="CK328" s="40" t="str">
        <f t="shared" si="239"/>
        <v/>
      </c>
      <c r="CL328" s="40" t="str">
        <f t="shared" si="239"/>
        <v/>
      </c>
      <c r="CM328" s="40" t="str">
        <f t="shared" si="239"/>
        <v/>
      </c>
      <c r="CN328" s="40" t="str">
        <f t="shared" si="235"/>
        <v/>
      </c>
      <c r="CO328" s="40" t="str">
        <f t="shared" si="235"/>
        <v/>
      </c>
      <c r="CP328" s="40" t="str">
        <f t="shared" si="235"/>
        <v/>
      </c>
      <c r="CR328" s="9" t="str">
        <f t="shared" si="240"/>
        <v/>
      </c>
      <c r="CS328" s="9" t="str">
        <f t="shared" si="240"/>
        <v/>
      </c>
      <c r="CT328" s="9" t="str">
        <f t="shared" si="240"/>
        <v/>
      </c>
      <c r="CU328" s="9" t="str">
        <f t="shared" si="236"/>
        <v/>
      </c>
      <c r="CV328" s="9" t="str">
        <f t="shared" si="236"/>
        <v/>
      </c>
      <c r="CW328" s="9" t="str">
        <f t="shared" si="236"/>
        <v/>
      </c>
      <c r="CY328" s="9" t="str">
        <f t="shared" si="241"/>
        <v/>
      </c>
      <c r="CZ328" s="9" t="str">
        <f t="shared" si="241"/>
        <v/>
      </c>
      <c r="DA328" s="9" t="str">
        <f t="shared" si="241"/>
        <v/>
      </c>
      <c r="DB328" s="9" t="str">
        <f t="shared" si="237"/>
        <v/>
      </c>
      <c r="DC328" s="9" t="str">
        <f t="shared" si="237"/>
        <v/>
      </c>
      <c r="DD328" s="9" t="str">
        <f t="shared" si="237"/>
        <v/>
      </c>
      <c r="DF328" s="9" t="str">
        <f>IF($A328=2,IF(ISNUMBER(CR328/Ukraine!CR328),100*CR328/Ukraine!CR328,""),"")</f>
        <v/>
      </c>
      <c r="DG328" s="9" t="str">
        <f>IF($A328=2,IF(ISNUMBER(CS328/Ukraine!CS328),100*CS328/Ukraine!CS328,""),"")</f>
        <v/>
      </c>
      <c r="DH328" s="9" t="str">
        <f>IF($A328=2,IF(ISNUMBER(CT328/Ukraine!CT328),100*CT328/Ukraine!CT328,""),"")</f>
        <v/>
      </c>
      <c r="DI328" s="9" t="str">
        <f>IF($A328=2,IF(ISNUMBER(CU328/Ukraine!CU328),100*CU328/Ukraine!CU328,""),"")</f>
        <v/>
      </c>
      <c r="DJ328" s="9" t="str">
        <f>IF($A328=2,IF(ISNUMBER(CV328/Ukraine!CV328),100*CV328/Ukraine!CV328,""),"")</f>
        <v/>
      </c>
      <c r="DK328" s="9" t="str">
        <f>IF($A328=2,IF(ISNUMBER(CW328/Ukraine!CW328),100*CW328/Ukraine!CW328,""),"")</f>
        <v/>
      </c>
      <c r="DM328" s="40" t="str">
        <f t="shared" si="216"/>
        <v/>
      </c>
      <c r="DN328" s="40" t="str">
        <f t="shared" si="217"/>
        <v/>
      </c>
      <c r="DO328" s="40" t="str">
        <f t="shared" si="218"/>
        <v/>
      </c>
      <c r="DP328" s="40" t="str">
        <f t="shared" si="219"/>
        <v/>
      </c>
      <c r="DQ328" s="40" t="str">
        <f t="shared" si="220"/>
        <v/>
      </c>
      <c r="DR328" s="40" t="str">
        <f t="shared" si="221"/>
        <v/>
      </c>
      <c r="DT328" s="40" t="str">
        <f t="shared" ref="DT328:DT356" si="248">IF($A328=2,IF(ISNUMBER(CS328/CR328),CS328/CR328-1,""),"")</f>
        <v/>
      </c>
      <c r="DU328" s="40" t="str">
        <f t="shared" ref="DU328:DU356" si="249">IF($A328=2,IF(ISNUMBER(CT328/CS328),CT328/CS328-1,""),"")</f>
        <v/>
      </c>
      <c r="DV328" s="40" t="str">
        <f t="shared" ref="DV328:DV356" si="250">IF($A328=2,IF(ISNUMBER(CU328/CT328),CU328/CT328-1,""),"")</f>
        <v/>
      </c>
      <c r="DW328" s="40" t="str">
        <f t="shared" ref="DW328:DW356" si="251">IF($A328=2,IF(ISNUMBER(CV328/CU328),CV328/CU328-1,""),"")</f>
        <v/>
      </c>
      <c r="DX328" s="40" t="str">
        <f t="shared" ref="DX328:DX356" si="252">IF($A328=2,IF(ISNUMBER(CW328/CV328),CW328/CV328-1,""),"")</f>
        <v/>
      </c>
      <c r="DY328" s="40" t="str">
        <f t="shared" si="238"/>
        <v/>
      </c>
    </row>
    <row r="329" spans="1:129" x14ac:dyDescent="0.2">
      <c r="A329" s="39">
        <f>'Industry selection'!C329</f>
        <v>1</v>
      </c>
      <c r="B329" s="2">
        <v>85.4</v>
      </c>
      <c r="C329" s="2" t="s">
        <v>669</v>
      </c>
      <c r="E329" s="30" t="s">
        <v>668</v>
      </c>
      <c r="F329" s="31">
        <v>85.4</v>
      </c>
      <c r="G329" s="32" t="s">
        <v>669</v>
      </c>
      <c r="H329" s="157">
        <f>[1]Ukraine!$F$327</f>
        <v>91</v>
      </c>
      <c r="I329" s="157">
        <f>[1]Ukraine!$G$327</f>
        <v>8200</v>
      </c>
      <c r="J329" s="157">
        <f>[1]Ukraine!$H$327</f>
        <v>8181</v>
      </c>
      <c r="K329" s="157">
        <f>[1]Ukraine!$I$327</f>
        <v>481049.2</v>
      </c>
      <c r="L329" s="157">
        <f>[1]Ukraine!$J$327</f>
        <v>169931.7</v>
      </c>
      <c r="M329" s="11"/>
      <c r="N329" s="33" t="s">
        <v>1051</v>
      </c>
      <c r="O329" s="36">
        <v>85.4</v>
      </c>
      <c r="P329" s="35" t="s">
        <v>669</v>
      </c>
      <c r="Q329" s="157">
        <f>[2]Ukraine!$F$327</f>
        <v>102</v>
      </c>
      <c r="R329" s="157">
        <f>[2]Ukraine!$G$327</f>
        <v>7343</v>
      </c>
      <c r="S329" s="157">
        <f>[2]Ukraine!$H$327</f>
        <v>7315</v>
      </c>
      <c r="T329" s="157">
        <f>[2]Ukraine!$I$327</f>
        <v>423278</v>
      </c>
      <c r="U329" s="157">
        <f>[2]Ukraine!$J$327</f>
        <v>142793.5</v>
      </c>
      <c r="V329" s="11"/>
      <c r="W329" s="36" t="s">
        <v>1396</v>
      </c>
      <c r="X329" s="36">
        <v>85.4</v>
      </c>
      <c r="Y329" s="36" t="s">
        <v>669</v>
      </c>
      <c r="Z329" s="157">
        <f>[3]Ukraine!$F$327</f>
        <v>93</v>
      </c>
      <c r="AA329" s="157">
        <f>[3]Ukraine!$G$327</f>
        <v>6050</v>
      </c>
      <c r="AB329" s="157">
        <f>[3]Ukraine!$H$327</f>
        <v>6028</v>
      </c>
      <c r="AC329" s="157">
        <f>[3]Ukraine!$I$327</f>
        <v>383289.3</v>
      </c>
      <c r="AD329" s="157">
        <f>[3]Ukraine!$J$327</f>
        <v>130149.5</v>
      </c>
      <c r="AE329" s="11"/>
      <c r="AF329" s="37" t="s">
        <v>1396</v>
      </c>
      <c r="AG329" s="37">
        <v>85.4</v>
      </c>
      <c r="AH329" s="37" t="s">
        <v>669</v>
      </c>
      <c r="AI329" s="157">
        <f>[4]Ukraine!$F$327</f>
        <v>96</v>
      </c>
      <c r="AJ329" s="157">
        <f>[4]Ukraine!$G$327</f>
        <v>5198</v>
      </c>
      <c r="AK329" s="157">
        <f>[4]Ukraine!$H$327</f>
        <v>5151</v>
      </c>
      <c r="AL329" s="157">
        <f>[4]Ukraine!$I$327</f>
        <v>358811.2</v>
      </c>
      <c r="AM329" s="157">
        <f>[4]Ukraine!$J$327</f>
        <v>125822.8</v>
      </c>
      <c r="AN329" s="11"/>
      <c r="AO329" s="11" t="s">
        <v>1396</v>
      </c>
      <c r="AP329" s="11">
        <v>85.4</v>
      </c>
      <c r="AQ329" s="11" t="s">
        <v>669</v>
      </c>
      <c r="AR329" s="157">
        <f>[5]Ukraine!$F$327</f>
        <v>76</v>
      </c>
      <c r="AS329" s="157">
        <f>[5]Ukraine!$G$327</f>
        <v>4119</v>
      </c>
      <c r="AT329" s="157">
        <f>[5]Ukraine!$H$327</f>
        <v>4100</v>
      </c>
      <c r="AU329" s="157">
        <f>[5]Ukraine!$I$327</f>
        <v>314775.09999999998</v>
      </c>
      <c r="AV329" s="157">
        <f>[5]Ukraine!$J$327</f>
        <v>115634.2</v>
      </c>
      <c r="AW329" s="11"/>
      <c r="AX329" s="33" t="s">
        <v>1396</v>
      </c>
      <c r="AY329" s="33">
        <v>85.4</v>
      </c>
      <c r="AZ329" s="33" t="s">
        <v>669</v>
      </c>
      <c r="BA329" s="157">
        <f>[6]Ukraine!$F$327</f>
        <v>68</v>
      </c>
      <c r="BB329" s="157">
        <f>[6]Ukraine!$G$327</f>
        <v>3598</v>
      </c>
      <c r="BC329" s="157">
        <f>[6]Ukraine!$H$327</f>
        <v>3581</v>
      </c>
      <c r="BD329" s="157">
        <f>[6]Ukraine!$I$327</f>
        <v>342557.1</v>
      </c>
      <c r="BE329" s="157">
        <f>[6]Ukraine!$J$327</f>
        <v>130538.2</v>
      </c>
      <c r="BG329" s="2">
        <v>85.4</v>
      </c>
      <c r="BH329" s="2" t="s">
        <v>669</v>
      </c>
      <c r="BI329" s="1">
        <f t="shared" si="222"/>
        <v>91</v>
      </c>
      <c r="BJ329" s="1">
        <f t="shared" si="223"/>
        <v>102</v>
      </c>
      <c r="BK329" s="1">
        <f t="shared" si="224"/>
        <v>93</v>
      </c>
      <c r="BL329" s="1">
        <f t="shared" si="225"/>
        <v>96</v>
      </c>
      <c r="BM329" s="1">
        <f t="shared" si="226"/>
        <v>76</v>
      </c>
      <c r="BN329" s="1">
        <f t="shared" si="227"/>
        <v>68</v>
      </c>
      <c r="BP329" s="1">
        <f t="shared" si="242"/>
        <v>8181</v>
      </c>
      <c r="BQ329" s="1">
        <f t="shared" si="243"/>
        <v>7315</v>
      </c>
      <c r="BR329" s="1">
        <f t="shared" si="244"/>
        <v>6028</v>
      </c>
      <c r="BS329" s="1">
        <f t="shared" si="245"/>
        <v>5151</v>
      </c>
      <c r="BT329" s="1">
        <f t="shared" si="246"/>
        <v>4100</v>
      </c>
      <c r="BU329" s="1">
        <f t="shared" si="247"/>
        <v>3581</v>
      </c>
      <c r="BW329" s="40" t="str">
        <f t="shared" si="228"/>
        <v/>
      </c>
      <c r="BX329" s="40" t="str">
        <f t="shared" si="228"/>
        <v/>
      </c>
      <c r="BY329" s="40" t="str">
        <f t="shared" si="228"/>
        <v/>
      </c>
      <c r="BZ329" s="40" t="str">
        <f t="shared" si="228"/>
        <v/>
      </c>
      <c r="CA329" s="40" t="str">
        <f t="shared" si="228"/>
        <v/>
      </c>
      <c r="CB329" s="40" t="str">
        <f t="shared" si="228"/>
        <v/>
      </c>
      <c r="CD329" s="10">
        <f t="shared" si="229"/>
        <v>169931.7</v>
      </c>
      <c r="CE329" s="10">
        <f t="shared" si="230"/>
        <v>142793.5</v>
      </c>
      <c r="CF329" s="10">
        <f t="shared" si="231"/>
        <v>130149.5</v>
      </c>
      <c r="CG329" s="10">
        <f t="shared" si="232"/>
        <v>125822.8</v>
      </c>
      <c r="CH329" s="10">
        <f t="shared" si="233"/>
        <v>115634.2</v>
      </c>
      <c r="CI329" s="10">
        <f t="shared" si="234"/>
        <v>130538.2</v>
      </c>
      <c r="CK329" s="40" t="str">
        <f t="shared" si="239"/>
        <v/>
      </c>
      <c r="CL329" s="40" t="str">
        <f t="shared" si="239"/>
        <v/>
      </c>
      <c r="CM329" s="40" t="str">
        <f t="shared" si="239"/>
        <v/>
      </c>
      <c r="CN329" s="40" t="str">
        <f t="shared" si="235"/>
        <v/>
      </c>
      <c r="CO329" s="40" t="str">
        <f t="shared" si="235"/>
        <v/>
      </c>
      <c r="CP329" s="40" t="str">
        <f t="shared" si="235"/>
        <v/>
      </c>
      <c r="CR329" s="9" t="str">
        <f t="shared" si="240"/>
        <v/>
      </c>
      <c r="CS329" s="9" t="str">
        <f t="shared" si="240"/>
        <v/>
      </c>
      <c r="CT329" s="9" t="str">
        <f t="shared" si="240"/>
        <v/>
      </c>
      <c r="CU329" s="9" t="str">
        <f t="shared" si="236"/>
        <v/>
      </c>
      <c r="CV329" s="9" t="str">
        <f t="shared" si="236"/>
        <v/>
      </c>
      <c r="CW329" s="9" t="str">
        <f t="shared" si="236"/>
        <v/>
      </c>
      <c r="CY329" s="9" t="str">
        <f t="shared" si="241"/>
        <v/>
      </c>
      <c r="CZ329" s="9" t="str">
        <f t="shared" si="241"/>
        <v/>
      </c>
      <c r="DA329" s="9" t="str">
        <f t="shared" si="241"/>
        <v/>
      </c>
      <c r="DB329" s="9" t="str">
        <f t="shared" si="237"/>
        <v/>
      </c>
      <c r="DC329" s="9" t="str">
        <f t="shared" si="237"/>
        <v/>
      </c>
      <c r="DD329" s="9" t="str">
        <f t="shared" si="237"/>
        <v/>
      </c>
      <c r="DF329" s="9" t="str">
        <f>IF($A329=2,IF(ISNUMBER(CR329/Ukraine!CR329),100*CR329/Ukraine!CR329,""),"")</f>
        <v/>
      </c>
      <c r="DG329" s="9" t="str">
        <f>IF($A329=2,IF(ISNUMBER(CS329/Ukraine!CS329),100*CS329/Ukraine!CS329,""),"")</f>
        <v/>
      </c>
      <c r="DH329" s="9" t="str">
        <f>IF($A329=2,IF(ISNUMBER(CT329/Ukraine!CT329),100*CT329/Ukraine!CT329,""),"")</f>
        <v/>
      </c>
      <c r="DI329" s="9" t="str">
        <f>IF($A329=2,IF(ISNUMBER(CU329/Ukraine!CU329),100*CU329/Ukraine!CU329,""),"")</f>
        <v/>
      </c>
      <c r="DJ329" s="9" t="str">
        <f>IF($A329=2,IF(ISNUMBER(CV329/Ukraine!CV329),100*CV329/Ukraine!CV329,""),"")</f>
        <v/>
      </c>
      <c r="DK329" s="9" t="str">
        <f>IF($A329=2,IF(ISNUMBER(CW329/Ukraine!CW329),100*CW329/Ukraine!CW329,""),"")</f>
        <v/>
      </c>
      <c r="DM329" s="40" t="str">
        <f t="shared" si="216"/>
        <v/>
      </c>
      <c r="DN329" s="40" t="str">
        <f t="shared" si="217"/>
        <v/>
      </c>
      <c r="DO329" s="40" t="str">
        <f t="shared" si="218"/>
        <v/>
      </c>
      <c r="DP329" s="40" t="str">
        <f t="shared" si="219"/>
        <v/>
      </c>
      <c r="DQ329" s="40" t="str">
        <f t="shared" si="220"/>
        <v/>
      </c>
      <c r="DR329" s="40" t="str">
        <f t="shared" si="221"/>
        <v/>
      </c>
      <c r="DT329" s="40" t="str">
        <f t="shared" si="248"/>
        <v/>
      </c>
      <c r="DU329" s="40" t="str">
        <f t="shared" si="249"/>
        <v/>
      </c>
      <c r="DV329" s="40" t="str">
        <f t="shared" si="250"/>
        <v/>
      </c>
      <c r="DW329" s="40" t="str">
        <f t="shared" si="251"/>
        <v/>
      </c>
      <c r="DX329" s="40" t="str">
        <f t="shared" si="252"/>
        <v/>
      </c>
      <c r="DY329" s="40" t="str">
        <f t="shared" si="238"/>
        <v/>
      </c>
    </row>
    <row r="330" spans="1:129" x14ac:dyDescent="0.2">
      <c r="A330" s="39">
        <f>'Industry selection'!C330</f>
        <v>2</v>
      </c>
      <c r="B330" s="2">
        <v>85.5</v>
      </c>
      <c r="C330" s="2" t="s">
        <v>671</v>
      </c>
      <c r="E330" s="30" t="s">
        <v>670</v>
      </c>
      <c r="F330" s="31">
        <v>85.5</v>
      </c>
      <c r="G330" s="32" t="s">
        <v>671</v>
      </c>
      <c r="H330" s="157">
        <f>[1]Ukraine!$F$328</f>
        <v>1169</v>
      </c>
      <c r="I330" s="157">
        <f>[1]Ukraine!$G$328</f>
        <v>8434</v>
      </c>
      <c r="J330" s="157">
        <f>[1]Ukraine!$H$328</f>
        <v>8162</v>
      </c>
      <c r="K330" s="157">
        <f>[1]Ukraine!$I$328</f>
        <v>696257.5</v>
      </c>
      <c r="L330" s="157">
        <f>[1]Ukraine!$J$328</f>
        <v>214821.1</v>
      </c>
      <c r="M330" s="11"/>
      <c r="N330" s="33" t="s">
        <v>1052</v>
      </c>
      <c r="O330" s="36">
        <v>85.5</v>
      </c>
      <c r="P330" s="35" t="s">
        <v>671</v>
      </c>
      <c r="Q330" s="157">
        <f>[2]Ukraine!$F$328</f>
        <v>1302</v>
      </c>
      <c r="R330" s="157">
        <f>[2]Ukraine!$G$328</f>
        <v>8313</v>
      </c>
      <c r="S330" s="157">
        <f>[2]Ukraine!$H$328</f>
        <v>7989</v>
      </c>
      <c r="T330" s="157">
        <f>[2]Ukraine!$I$328</f>
        <v>736615.5</v>
      </c>
      <c r="U330" s="157">
        <f>[2]Ukraine!$J$328</f>
        <v>188991.1</v>
      </c>
      <c r="V330" s="11"/>
      <c r="W330" s="36" t="s">
        <v>1397</v>
      </c>
      <c r="X330" s="36">
        <v>85.5</v>
      </c>
      <c r="Y330" s="36" t="s">
        <v>671</v>
      </c>
      <c r="Z330" s="157">
        <f>[3]Ukraine!$F$328</f>
        <v>1245</v>
      </c>
      <c r="AA330" s="157">
        <f>[3]Ukraine!$G$328</f>
        <v>7461</v>
      </c>
      <c r="AB330" s="157">
        <f>[3]Ukraine!$H$328</f>
        <v>7185</v>
      </c>
      <c r="AC330" s="157">
        <f>[3]Ukraine!$I$328</f>
        <v>673189.9</v>
      </c>
      <c r="AD330" s="157">
        <f>[3]Ukraine!$J$328</f>
        <v>178161.6</v>
      </c>
      <c r="AE330" s="11"/>
      <c r="AF330" s="37" t="s">
        <v>1397</v>
      </c>
      <c r="AG330" s="37">
        <v>85.5</v>
      </c>
      <c r="AH330" s="37" t="s">
        <v>671</v>
      </c>
      <c r="AI330" s="157">
        <f>[4]Ukraine!$F$328</f>
        <v>1261</v>
      </c>
      <c r="AJ330" s="157">
        <f>[4]Ukraine!$G$328</f>
        <v>7733</v>
      </c>
      <c r="AK330" s="157">
        <f>[4]Ukraine!$H$328</f>
        <v>7412</v>
      </c>
      <c r="AL330" s="157">
        <f>[4]Ukraine!$I$328</f>
        <v>852622.3</v>
      </c>
      <c r="AM330" s="157">
        <f>[4]Ukraine!$J$328</f>
        <v>208467.3</v>
      </c>
      <c r="AN330" s="11"/>
      <c r="AO330" s="11" t="s">
        <v>1397</v>
      </c>
      <c r="AP330" s="11">
        <v>85.5</v>
      </c>
      <c r="AQ330" s="11" t="s">
        <v>671</v>
      </c>
      <c r="AR330" s="157">
        <f>[5]Ukraine!$F$328</f>
        <v>1135</v>
      </c>
      <c r="AS330" s="157">
        <f>[5]Ukraine!$G$328</f>
        <v>7095</v>
      </c>
      <c r="AT330" s="157">
        <f>[5]Ukraine!$H$328</f>
        <v>6898</v>
      </c>
      <c r="AU330" s="157">
        <f>[5]Ukraine!$I$328</f>
        <v>949565.9</v>
      </c>
      <c r="AV330" s="157">
        <f>[5]Ukraine!$J$328</f>
        <v>247038.6</v>
      </c>
      <c r="AW330" s="11"/>
      <c r="AX330" s="33" t="s">
        <v>1397</v>
      </c>
      <c r="AY330" s="33">
        <v>85.5</v>
      </c>
      <c r="AZ330" s="33" t="s">
        <v>671</v>
      </c>
      <c r="BA330" s="157">
        <f>[6]Ukraine!$F$328</f>
        <v>1299</v>
      </c>
      <c r="BB330" s="157">
        <f>[6]Ukraine!$G$328</f>
        <v>7469</v>
      </c>
      <c r="BC330" s="157">
        <f>[6]Ukraine!$H$328</f>
        <v>7173</v>
      </c>
      <c r="BD330" s="157">
        <f>[6]Ukraine!$I$328</f>
        <v>1130945</v>
      </c>
      <c r="BE330" s="157">
        <f>[6]Ukraine!$J$328</f>
        <v>331916.90000000002</v>
      </c>
      <c r="BG330" s="2">
        <v>85.5</v>
      </c>
      <c r="BH330" s="2" t="s">
        <v>671</v>
      </c>
      <c r="BI330" s="1">
        <f t="shared" si="222"/>
        <v>1169</v>
      </c>
      <c r="BJ330" s="1">
        <f t="shared" si="223"/>
        <v>1302</v>
      </c>
      <c r="BK330" s="1">
        <f t="shared" si="224"/>
        <v>1245</v>
      </c>
      <c r="BL330" s="1">
        <f t="shared" si="225"/>
        <v>1261</v>
      </c>
      <c r="BM330" s="1">
        <f t="shared" si="226"/>
        <v>1135</v>
      </c>
      <c r="BN330" s="1">
        <f t="shared" si="227"/>
        <v>1299</v>
      </c>
      <c r="BP330" s="1">
        <f t="shared" si="242"/>
        <v>8162</v>
      </c>
      <c r="BQ330" s="1">
        <f t="shared" si="243"/>
        <v>7989</v>
      </c>
      <c r="BR330" s="1">
        <f t="shared" si="244"/>
        <v>7185</v>
      </c>
      <c r="BS330" s="1">
        <f t="shared" si="245"/>
        <v>7412</v>
      </c>
      <c r="BT330" s="1">
        <f t="shared" si="246"/>
        <v>6898</v>
      </c>
      <c r="BU330" s="1">
        <f t="shared" si="247"/>
        <v>7173</v>
      </c>
      <c r="BW330" s="40">
        <f t="shared" si="228"/>
        <v>1.119509182595075E-3</v>
      </c>
      <c r="BX330" s="40">
        <f t="shared" si="228"/>
        <v>1.1387224500506502E-3</v>
      </c>
      <c r="BY330" s="40">
        <f t="shared" si="228"/>
        <v>1.1601832847380432E-3</v>
      </c>
      <c r="BZ330" s="40">
        <f t="shared" si="228"/>
        <v>1.2827701743819788E-3</v>
      </c>
      <c r="CA330" s="40">
        <f t="shared" si="228"/>
        <v>1.2072376152699282E-3</v>
      </c>
      <c r="CB330" s="40">
        <f t="shared" si="228"/>
        <v>1.2552092584150905E-3</v>
      </c>
      <c r="CD330" s="10">
        <f t="shared" si="229"/>
        <v>214821.1</v>
      </c>
      <c r="CE330" s="10">
        <f t="shared" si="230"/>
        <v>188991.1</v>
      </c>
      <c r="CF330" s="10">
        <f t="shared" si="231"/>
        <v>178161.6</v>
      </c>
      <c r="CG330" s="10">
        <f t="shared" si="232"/>
        <v>208467.3</v>
      </c>
      <c r="CH330" s="10">
        <f t="shared" si="233"/>
        <v>247038.6</v>
      </c>
      <c r="CI330" s="10">
        <f t="shared" si="234"/>
        <v>331916.90000000002</v>
      </c>
      <c r="CK330" s="40">
        <f t="shared" si="239"/>
        <v>8.0668329625640199E-4</v>
      </c>
      <c r="CL330" s="40">
        <f t="shared" si="239"/>
        <v>7.0026670605893154E-4</v>
      </c>
      <c r="CM330" s="40">
        <f t="shared" si="239"/>
        <v>6.8125281147615757E-4</v>
      </c>
      <c r="CN330" s="40">
        <f t="shared" si="235"/>
        <v>7.0474182127472319E-4</v>
      </c>
      <c r="CO330" s="40">
        <f t="shared" si="235"/>
        <v>6.8463733855299769E-4</v>
      </c>
      <c r="CP330" s="40">
        <f t="shared" si="235"/>
        <v>7.0207625296187491E-4</v>
      </c>
      <c r="CR330" s="9">
        <f t="shared" si="240"/>
        <v>26.319664297966185</v>
      </c>
      <c r="CS330" s="9">
        <f t="shared" si="240"/>
        <v>23.656415070722243</v>
      </c>
      <c r="CT330" s="9">
        <f t="shared" si="240"/>
        <v>24.796325678496871</v>
      </c>
      <c r="CU330" s="9">
        <f t="shared" si="236"/>
        <v>28.125647598488936</v>
      </c>
      <c r="CV330" s="9">
        <f t="shared" si="236"/>
        <v>35.813076253986665</v>
      </c>
      <c r="CW330" s="9">
        <f t="shared" si="236"/>
        <v>46.273093545239092</v>
      </c>
      <c r="CY330" s="9">
        <f t="shared" si="241"/>
        <v>72.056871778976571</v>
      </c>
      <c r="CZ330" s="9">
        <f t="shared" si="241"/>
        <v>61.49581981349219</v>
      </c>
      <c r="DA330" s="9">
        <f t="shared" si="241"/>
        <v>58.719412737443214</v>
      </c>
      <c r="DB330" s="9">
        <f t="shared" si="237"/>
        <v>54.939055752076413</v>
      </c>
      <c r="DC330" s="9">
        <f t="shared" si="237"/>
        <v>56.71106747282046</v>
      </c>
      <c r="DD330" s="9">
        <f t="shared" si="237"/>
        <v>55.933004656798211</v>
      </c>
      <c r="DF330" s="9">
        <f>IF($A330=2,IF(ISNUMBER(CR330/Ukraine!CR330),100*CR330/Ukraine!CR330,""),"")</f>
        <v>100</v>
      </c>
      <c r="DG330" s="9">
        <f>IF($A330=2,IF(ISNUMBER(CS330/Ukraine!CS330),100*CS330/Ukraine!CS330,""),"")</f>
        <v>100</v>
      </c>
      <c r="DH330" s="9">
        <f>IF($A330=2,IF(ISNUMBER(CT330/Ukraine!CT330),100*CT330/Ukraine!CT330,""),"")</f>
        <v>100</v>
      </c>
      <c r="DI330" s="9">
        <f>IF($A330=2,IF(ISNUMBER(CU330/Ukraine!CU330),100*CU330/Ukraine!CU330,""),"")</f>
        <v>100</v>
      </c>
      <c r="DJ330" s="9">
        <f>IF($A330=2,IF(ISNUMBER(CV330/Ukraine!CV330),100*CV330/Ukraine!CV330,""),"")</f>
        <v>100</v>
      </c>
      <c r="DK330" s="9">
        <f>IF($A330=2,IF(ISNUMBER(CW330/Ukraine!CW330),100*CW330/Ukraine!CW330,""),"")</f>
        <v>100</v>
      </c>
      <c r="DM330" s="40">
        <f t="shared" si="216"/>
        <v>-2.1195785346728724E-2</v>
      </c>
      <c r="DN330" s="40">
        <f t="shared" si="217"/>
        <v>-0.10063837776943296</v>
      </c>
      <c r="DO330" s="40">
        <f t="shared" si="218"/>
        <v>3.1593597773138526E-2</v>
      </c>
      <c r="DP330" s="40">
        <f t="shared" si="219"/>
        <v>-6.9347004856988637E-2</v>
      </c>
      <c r="DQ330" s="40">
        <f t="shared" si="220"/>
        <v>3.9866628008118354E-2</v>
      </c>
      <c r="DR330" s="40">
        <f t="shared" si="221"/>
        <v>-0.12117128154863999</v>
      </c>
      <c r="DT330" s="40">
        <f t="shared" si="248"/>
        <v>-0.10118857129381165</v>
      </c>
      <c r="DU330" s="40">
        <f t="shared" si="249"/>
        <v>4.81861095337901E-2</v>
      </c>
      <c r="DV330" s="40">
        <f t="shared" si="250"/>
        <v>0.13426674432168872</v>
      </c>
      <c r="DW330" s="40">
        <f t="shared" si="251"/>
        <v>0.27332450314533352</v>
      </c>
      <c r="DX330" s="40">
        <f t="shared" si="252"/>
        <v>0.29207257195863012</v>
      </c>
      <c r="DY330" s="40">
        <f t="shared" si="238"/>
        <v>0.7581186834824023</v>
      </c>
    </row>
    <row r="331" spans="1:129" x14ac:dyDescent="0.2">
      <c r="A331" s="39">
        <f>'Industry selection'!C331</f>
        <v>1</v>
      </c>
      <c r="B331" s="2">
        <v>85.6</v>
      </c>
      <c r="C331" s="2" t="s">
        <v>673</v>
      </c>
      <c r="E331" s="30" t="s">
        <v>672</v>
      </c>
      <c r="F331" s="31">
        <v>85.6</v>
      </c>
      <c r="G331" s="32" t="s">
        <v>673</v>
      </c>
      <c r="H331" s="157">
        <f>[1]Ukraine!$F$329</f>
        <v>35</v>
      </c>
      <c r="I331" s="157">
        <f>[1]Ukraine!$G$329</f>
        <v>113</v>
      </c>
      <c r="J331" s="157">
        <f>[1]Ukraine!$H$329</f>
        <v>110</v>
      </c>
      <c r="K331" s="157">
        <f>[1]Ukraine!$I$329</f>
        <v>9342.9</v>
      </c>
      <c r="L331" s="157">
        <f>[1]Ukraine!$J$329</f>
        <v>2825.7</v>
      </c>
      <c r="M331" s="11"/>
      <c r="N331" s="33" t="s">
        <v>1053</v>
      </c>
      <c r="O331" s="36">
        <v>85.6</v>
      </c>
      <c r="P331" s="35" t="s">
        <v>673</v>
      </c>
      <c r="Q331" s="157">
        <f>[2]Ukraine!$F$329</f>
        <v>83</v>
      </c>
      <c r="R331" s="157">
        <f>[2]Ukraine!$G$329</f>
        <v>207</v>
      </c>
      <c r="S331" s="157">
        <f>[2]Ukraine!$H$329</f>
        <v>193</v>
      </c>
      <c r="T331" s="157">
        <f>[2]Ukraine!$I$329</f>
        <v>16139</v>
      </c>
      <c r="U331" s="157">
        <f>[2]Ukraine!$J$329</f>
        <v>3666</v>
      </c>
      <c r="V331" s="11"/>
      <c r="W331" s="36" t="s">
        <v>1398</v>
      </c>
      <c r="X331" s="36">
        <v>85.6</v>
      </c>
      <c r="Y331" s="36" t="s">
        <v>673</v>
      </c>
      <c r="Z331" s="157">
        <f>[3]Ukraine!$F$329</f>
        <v>89</v>
      </c>
      <c r="AA331" s="157">
        <f>[3]Ukraine!$G$329</f>
        <v>255</v>
      </c>
      <c r="AB331" s="157">
        <f>[3]Ukraine!$H$329</f>
        <v>204</v>
      </c>
      <c r="AC331" s="157">
        <f>[3]Ukraine!$I$329</f>
        <v>14373.4</v>
      </c>
      <c r="AD331" s="157">
        <f>[3]Ukraine!$J$329</f>
        <v>4232.8999999999996</v>
      </c>
      <c r="AE331" s="11"/>
      <c r="AF331" s="37" t="s">
        <v>1398</v>
      </c>
      <c r="AG331" s="37">
        <v>85.6</v>
      </c>
      <c r="AH331" s="37" t="s">
        <v>673</v>
      </c>
      <c r="AI331" s="157">
        <f>[4]Ukraine!$F$329</f>
        <v>103</v>
      </c>
      <c r="AJ331" s="157">
        <f>[4]Ukraine!$G$329</f>
        <v>256</v>
      </c>
      <c r="AK331" s="157">
        <f>[4]Ukraine!$H$329</f>
        <v>225</v>
      </c>
      <c r="AL331" s="157">
        <f>[4]Ukraine!$I$329</f>
        <v>27303.200000000001</v>
      </c>
      <c r="AM331" s="157">
        <f>[4]Ukraine!$J$329</f>
        <v>6495.5</v>
      </c>
      <c r="AN331" s="11"/>
      <c r="AO331" s="11" t="s">
        <v>1398</v>
      </c>
      <c r="AP331" s="11">
        <v>85.6</v>
      </c>
      <c r="AQ331" s="11" t="s">
        <v>673</v>
      </c>
      <c r="AR331" s="157">
        <f>[5]Ukraine!$F$329</f>
        <v>105</v>
      </c>
      <c r="AS331" s="157">
        <f>[5]Ukraine!$G$329</f>
        <v>493</v>
      </c>
      <c r="AT331" s="157">
        <f>[5]Ukraine!$H$329</f>
        <v>473</v>
      </c>
      <c r="AU331" s="157">
        <f>[5]Ukraine!$I$329</f>
        <v>57608.5</v>
      </c>
      <c r="AV331" s="157">
        <f>[5]Ukraine!$J$329</f>
        <v>13667.4</v>
      </c>
      <c r="AW331" s="11"/>
      <c r="AX331" s="33" t="s">
        <v>1398</v>
      </c>
      <c r="AY331" s="33">
        <v>85.6</v>
      </c>
      <c r="AZ331" s="33" t="s">
        <v>673</v>
      </c>
      <c r="BA331" s="157">
        <f>[6]Ukraine!$F$329</f>
        <v>137</v>
      </c>
      <c r="BB331" s="157">
        <f>[6]Ukraine!$G$329</f>
        <v>559</v>
      </c>
      <c r="BC331" s="157">
        <f>[6]Ukraine!$H$329</f>
        <v>522</v>
      </c>
      <c r="BD331" s="157">
        <f>[6]Ukraine!$I$329</f>
        <v>121290.2</v>
      </c>
      <c r="BE331" s="157">
        <f>[6]Ukraine!$J$329</f>
        <v>45027.8</v>
      </c>
      <c r="BG331" s="2">
        <v>85.6</v>
      </c>
      <c r="BH331" s="2" t="s">
        <v>673</v>
      </c>
      <c r="BI331" s="1">
        <f t="shared" si="222"/>
        <v>35</v>
      </c>
      <c r="BJ331" s="1">
        <f t="shared" si="223"/>
        <v>83</v>
      </c>
      <c r="BK331" s="1">
        <f t="shared" si="224"/>
        <v>89</v>
      </c>
      <c r="BL331" s="1">
        <f t="shared" si="225"/>
        <v>103</v>
      </c>
      <c r="BM331" s="1">
        <f t="shared" si="226"/>
        <v>105</v>
      </c>
      <c r="BN331" s="1">
        <f t="shared" si="227"/>
        <v>137</v>
      </c>
      <c r="BP331" s="1">
        <f t="shared" si="242"/>
        <v>110</v>
      </c>
      <c r="BQ331" s="1">
        <f t="shared" si="243"/>
        <v>193</v>
      </c>
      <c r="BR331" s="1">
        <f t="shared" si="244"/>
        <v>204</v>
      </c>
      <c r="BS331" s="1">
        <f t="shared" si="245"/>
        <v>225</v>
      </c>
      <c r="BT331" s="1">
        <f t="shared" si="246"/>
        <v>473</v>
      </c>
      <c r="BU331" s="1">
        <f t="shared" si="247"/>
        <v>522</v>
      </c>
      <c r="BW331" s="40" t="str">
        <f t="shared" si="228"/>
        <v/>
      </c>
      <c r="BX331" s="40" t="str">
        <f t="shared" si="228"/>
        <v/>
      </c>
      <c r="BY331" s="40" t="str">
        <f t="shared" si="228"/>
        <v/>
      </c>
      <c r="BZ331" s="40" t="str">
        <f t="shared" si="228"/>
        <v/>
      </c>
      <c r="CA331" s="40" t="str">
        <f t="shared" si="228"/>
        <v/>
      </c>
      <c r="CB331" s="40" t="str">
        <f t="shared" si="228"/>
        <v/>
      </c>
      <c r="CD331" s="10">
        <f t="shared" si="229"/>
        <v>2825.7</v>
      </c>
      <c r="CE331" s="10">
        <f t="shared" si="230"/>
        <v>3666</v>
      </c>
      <c r="CF331" s="10">
        <f t="shared" si="231"/>
        <v>4232.8999999999996</v>
      </c>
      <c r="CG331" s="10">
        <f t="shared" si="232"/>
        <v>6495.5</v>
      </c>
      <c r="CH331" s="10">
        <f t="shared" si="233"/>
        <v>13667.4</v>
      </c>
      <c r="CI331" s="10">
        <f t="shared" si="234"/>
        <v>45027.8</v>
      </c>
      <c r="CK331" s="40" t="str">
        <f t="shared" si="239"/>
        <v/>
      </c>
      <c r="CL331" s="40" t="str">
        <f t="shared" si="239"/>
        <v/>
      </c>
      <c r="CM331" s="40" t="str">
        <f t="shared" si="239"/>
        <v/>
      </c>
      <c r="CN331" s="40" t="str">
        <f t="shared" si="235"/>
        <v/>
      </c>
      <c r="CO331" s="40" t="str">
        <f t="shared" si="235"/>
        <v/>
      </c>
      <c r="CP331" s="40" t="str">
        <f t="shared" si="235"/>
        <v/>
      </c>
      <c r="CR331" s="9" t="str">
        <f t="shared" si="240"/>
        <v/>
      </c>
      <c r="CS331" s="9" t="str">
        <f t="shared" si="240"/>
        <v/>
      </c>
      <c r="CT331" s="9" t="str">
        <f t="shared" si="240"/>
        <v/>
      </c>
      <c r="CU331" s="9" t="str">
        <f t="shared" si="236"/>
        <v/>
      </c>
      <c r="CV331" s="9" t="str">
        <f t="shared" si="236"/>
        <v/>
      </c>
      <c r="CW331" s="9" t="str">
        <f t="shared" si="236"/>
        <v/>
      </c>
      <c r="CY331" s="9" t="str">
        <f t="shared" si="241"/>
        <v/>
      </c>
      <c r="CZ331" s="9" t="str">
        <f t="shared" si="241"/>
        <v/>
      </c>
      <c r="DA331" s="9" t="str">
        <f t="shared" si="241"/>
        <v/>
      </c>
      <c r="DB331" s="9" t="str">
        <f t="shared" si="237"/>
        <v/>
      </c>
      <c r="DC331" s="9" t="str">
        <f t="shared" si="237"/>
        <v/>
      </c>
      <c r="DD331" s="9" t="str">
        <f t="shared" si="237"/>
        <v/>
      </c>
      <c r="DF331" s="9" t="str">
        <f>IF($A331=2,IF(ISNUMBER(CR331/Ukraine!CR331),100*CR331/Ukraine!CR331,""),"")</f>
        <v/>
      </c>
      <c r="DG331" s="9" t="str">
        <f>IF($A331=2,IF(ISNUMBER(CS331/Ukraine!CS331),100*CS331/Ukraine!CS331,""),"")</f>
        <v/>
      </c>
      <c r="DH331" s="9" t="str">
        <f>IF($A331=2,IF(ISNUMBER(CT331/Ukraine!CT331),100*CT331/Ukraine!CT331,""),"")</f>
        <v/>
      </c>
      <c r="DI331" s="9" t="str">
        <f>IF($A331=2,IF(ISNUMBER(CU331/Ukraine!CU331),100*CU331/Ukraine!CU331,""),"")</f>
        <v/>
      </c>
      <c r="DJ331" s="9" t="str">
        <f>IF($A331=2,IF(ISNUMBER(CV331/Ukraine!CV331),100*CV331/Ukraine!CV331,""),"")</f>
        <v/>
      </c>
      <c r="DK331" s="9" t="str">
        <f>IF($A331=2,IF(ISNUMBER(CW331/Ukraine!CW331),100*CW331/Ukraine!CW331,""),"")</f>
        <v/>
      </c>
      <c r="DM331" s="40" t="str">
        <f t="shared" si="216"/>
        <v/>
      </c>
      <c r="DN331" s="40" t="str">
        <f t="shared" si="217"/>
        <v/>
      </c>
      <c r="DO331" s="40" t="str">
        <f t="shared" si="218"/>
        <v/>
      </c>
      <c r="DP331" s="40" t="str">
        <f t="shared" si="219"/>
        <v/>
      </c>
      <c r="DQ331" s="40" t="str">
        <f t="shared" si="220"/>
        <v/>
      </c>
      <c r="DR331" s="40" t="str">
        <f t="shared" si="221"/>
        <v/>
      </c>
      <c r="DT331" s="40" t="str">
        <f t="shared" si="248"/>
        <v/>
      </c>
      <c r="DU331" s="40" t="str">
        <f t="shared" si="249"/>
        <v/>
      </c>
      <c r="DV331" s="40" t="str">
        <f t="shared" si="250"/>
        <v/>
      </c>
      <c r="DW331" s="40" t="str">
        <f t="shared" si="251"/>
        <v/>
      </c>
      <c r="DX331" s="40" t="str">
        <f t="shared" si="252"/>
        <v/>
      </c>
      <c r="DY331" s="40" t="str">
        <f t="shared" si="238"/>
        <v/>
      </c>
    </row>
    <row r="332" spans="1:129" x14ac:dyDescent="0.2">
      <c r="A332" s="39" t="str">
        <f>'Industry selection'!C332</f>
        <v/>
      </c>
      <c r="B332" s="2" t="s">
        <v>675</v>
      </c>
      <c r="C332" s="2" t="s">
        <v>676</v>
      </c>
      <c r="E332" s="30" t="s">
        <v>674</v>
      </c>
      <c r="F332" s="31" t="s">
        <v>675</v>
      </c>
      <c r="G332" s="32" t="s">
        <v>676</v>
      </c>
      <c r="H332" s="157">
        <f>[1]Ukraine!$F$330</f>
        <v>4203</v>
      </c>
      <c r="I332" s="157">
        <f>[1]Ukraine!$G$330</f>
        <v>76724</v>
      </c>
      <c r="J332" s="157">
        <f>[1]Ukraine!$H$330</f>
        <v>74742</v>
      </c>
      <c r="K332" s="157">
        <f>[1]Ukraine!$I$330</f>
        <v>6727058.5</v>
      </c>
      <c r="L332" s="157">
        <f>[1]Ukraine!$J$330</f>
        <v>1838371.9</v>
      </c>
      <c r="M332" s="11"/>
      <c r="N332" s="33" t="s">
        <v>1054</v>
      </c>
      <c r="O332" s="36" t="s">
        <v>675</v>
      </c>
      <c r="P332" s="35" t="s">
        <v>676</v>
      </c>
      <c r="Q332" s="157">
        <f>[2]Ukraine!$F$330</f>
        <v>4447</v>
      </c>
      <c r="R332" s="157">
        <f>[2]Ukraine!$G$330</f>
        <v>71652</v>
      </c>
      <c r="S332" s="157">
        <f>[2]Ukraine!$H$330</f>
        <v>70713</v>
      </c>
      <c r="T332" s="157">
        <f>[2]Ukraine!$I$330</f>
        <v>7449980.2000000002</v>
      </c>
      <c r="U332" s="157">
        <f>[2]Ukraine!$J$330</f>
        <v>1702473.4</v>
      </c>
      <c r="V332" s="11"/>
      <c r="W332" s="36" t="s">
        <v>1399</v>
      </c>
      <c r="X332" s="36" t="s">
        <v>675</v>
      </c>
      <c r="Y332" s="36" t="s">
        <v>676</v>
      </c>
      <c r="Z332" s="157">
        <f>[3]Ukraine!$F$330</f>
        <v>4093</v>
      </c>
      <c r="AA332" s="157">
        <f>[3]Ukraine!$G$330</f>
        <v>67722</v>
      </c>
      <c r="AB332" s="157">
        <f>[3]Ukraine!$H$330</f>
        <v>66800</v>
      </c>
      <c r="AC332" s="157">
        <f>[3]Ukraine!$I$330</f>
        <v>7509420.4000000004</v>
      </c>
      <c r="AD332" s="157">
        <f>[3]Ukraine!$J$330</f>
        <v>1703513.1</v>
      </c>
      <c r="AE332" s="11"/>
      <c r="AF332" s="37" t="s">
        <v>1399</v>
      </c>
      <c r="AG332" s="37" t="s">
        <v>675</v>
      </c>
      <c r="AH332" s="37" t="s">
        <v>676</v>
      </c>
      <c r="AI332" s="157">
        <f>[4]Ukraine!$F$330</f>
        <v>4307</v>
      </c>
      <c r="AJ332" s="157">
        <f>[4]Ukraine!$G$330</f>
        <v>86263</v>
      </c>
      <c r="AK332" s="157">
        <f>[4]Ukraine!$H$330</f>
        <v>85239</v>
      </c>
      <c r="AL332" s="157">
        <f>[4]Ukraine!$I$330</f>
        <v>10573248.699999999</v>
      </c>
      <c r="AM332" s="157">
        <f>[4]Ukraine!$J$330</f>
        <v>2811672.5</v>
      </c>
      <c r="AN332" s="11"/>
      <c r="AO332" s="11" t="s">
        <v>1399</v>
      </c>
      <c r="AP332" s="11" t="s">
        <v>675</v>
      </c>
      <c r="AQ332" s="11" t="s">
        <v>676</v>
      </c>
      <c r="AR332" s="157">
        <f>[5]Ukraine!$F$330</f>
        <v>3936</v>
      </c>
      <c r="AS332" s="157">
        <f>[5]Ukraine!$G$330</f>
        <v>88712</v>
      </c>
      <c r="AT332" s="157">
        <f>[5]Ukraine!$H$330</f>
        <v>88046</v>
      </c>
      <c r="AU332" s="157">
        <f>[5]Ukraine!$I$330</f>
        <v>13805001.4</v>
      </c>
      <c r="AV332" s="157">
        <f>[5]Ukraine!$J$330</f>
        <v>3707578.5</v>
      </c>
      <c r="AW332" s="11"/>
      <c r="AX332" s="33" t="s">
        <v>1399</v>
      </c>
      <c r="AY332" s="33" t="s">
        <v>675</v>
      </c>
      <c r="AZ332" s="33" t="s">
        <v>676</v>
      </c>
      <c r="BA332" s="157">
        <f>[6]Ukraine!$F$330</f>
        <v>4301</v>
      </c>
      <c r="BB332" s="157">
        <f>[6]Ukraine!$G$330</f>
        <v>88016</v>
      </c>
      <c r="BC332" s="157">
        <f>[6]Ukraine!$H$330</f>
        <v>87203</v>
      </c>
      <c r="BD332" s="157">
        <f>[6]Ukraine!$I$330</f>
        <v>17499291.899999999</v>
      </c>
      <c r="BE332" s="157">
        <f>[6]Ukraine!$J$330</f>
        <v>4960000.4000000004</v>
      </c>
      <c r="BG332" s="2" t="s">
        <v>675</v>
      </c>
      <c r="BH332" s="2" t="s">
        <v>676</v>
      </c>
      <c r="BI332" s="1">
        <f t="shared" si="222"/>
        <v>4203</v>
      </c>
      <c r="BJ332" s="1">
        <f t="shared" si="223"/>
        <v>4447</v>
      </c>
      <c r="BK332" s="1">
        <f t="shared" si="224"/>
        <v>4093</v>
      </c>
      <c r="BL332" s="1">
        <f t="shared" si="225"/>
        <v>4307</v>
      </c>
      <c r="BM332" s="1">
        <f t="shared" si="226"/>
        <v>3936</v>
      </c>
      <c r="BN332" s="1">
        <f t="shared" si="227"/>
        <v>4301</v>
      </c>
      <c r="BP332" s="1">
        <f t="shared" si="242"/>
        <v>74742</v>
      </c>
      <c r="BQ332" s="1">
        <f t="shared" si="243"/>
        <v>70713</v>
      </c>
      <c r="BR332" s="1">
        <f t="shared" si="244"/>
        <v>66800</v>
      </c>
      <c r="BS332" s="1">
        <f t="shared" si="245"/>
        <v>85239</v>
      </c>
      <c r="BT332" s="1">
        <f t="shared" si="246"/>
        <v>88046</v>
      </c>
      <c r="BU332" s="1">
        <f t="shared" si="247"/>
        <v>87203</v>
      </c>
      <c r="BW332" s="40" t="str">
        <f t="shared" si="228"/>
        <v/>
      </c>
      <c r="BX332" s="40" t="str">
        <f t="shared" si="228"/>
        <v/>
      </c>
      <c r="BY332" s="40" t="str">
        <f t="shared" si="228"/>
        <v/>
      </c>
      <c r="BZ332" s="40" t="str">
        <f t="shared" si="228"/>
        <v/>
      </c>
      <c r="CA332" s="40" t="str">
        <f t="shared" si="228"/>
        <v/>
      </c>
      <c r="CB332" s="40" t="str">
        <f t="shared" si="228"/>
        <v/>
      </c>
      <c r="CD332" s="10">
        <f t="shared" si="229"/>
        <v>1838371.9</v>
      </c>
      <c r="CE332" s="10">
        <f t="shared" si="230"/>
        <v>1702473.4</v>
      </c>
      <c r="CF332" s="10">
        <f t="shared" si="231"/>
        <v>1703513.1</v>
      </c>
      <c r="CG332" s="10">
        <f t="shared" si="232"/>
        <v>2811672.5</v>
      </c>
      <c r="CH332" s="10">
        <f t="shared" si="233"/>
        <v>3707578.5</v>
      </c>
      <c r="CI332" s="10">
        <f t="shared" si="234"/>
        <v>4960000.4000000004</v>
      </c>
      <c r="CK332" s="40" t="str">
        <f t="shared" si="239"/>
        <v/>
      </c>
      <c r="CL332" s="40" t="str">
        <f t="shared" si="239"/>
        <v/>
      </c>
      <c r="CM332" s="40" t="str">
        <f t="shared" si="239"/>
        <v/>
      </c>
      <c r="CN332" s="40" t="str">
        <f t="shared" si="235"/>
        <v/>
      </c>
      <c r="CO332" s="40" t="str">
        <f t="shared" si="235"/>
        <v/>
      </c>
      <c r="CP332" s="40" t="str">
        <f t="shared" si="235"/>
        <v/>
      </c>
      <c r="CR332" s="9" t="str">
        <f t="shared" si="240"/>
        <v/>
      </c>
      <c r="CS332" s="9" t="str">
        <f t="shared" si="240"/>
        <v/>
      </c>
      <c r="CT332" s="9" t="str">
        <f t="shared" si="240"/>
        <v/>
      </c>
      <c r="CU332" s="9" t="str">
        <f t="shared" si="236"/>
        <v/>
      </c>
      <c r="CV332" s="9" t="str">
        <f t="shared" si="236"/>
        <v/>
      </c>
      <c r="CW332" s="9" t="str">
        <f t="shared" si="236"/>
        <v/>
      </c>
      <c r="CY332" s="9" t="str">
        <f t="shared" si="241"/>
        <v/>
      </c>
      <c r="CZ332" s="9" t="str">
        <f t="shared" si="241"/>
        <v/>
      </c>
      <c r="DA332" s="9" t="str">
        <f t="shared" si="241"/>
        <v/>
      </c>
      <c r="DB332" s="9" t="str">
        <f t="shared" si="237"/>
        <v/>
      </c>
      <c r="DC332" s="9" t="str">
        <f t="shared" si="237"/>
        <v/>
      </c>
      <c r="DD332" s="9" t="str">
        <f t="shared" si="237"/>
        <v/>
      </c>
      <c r="DF332" s="9" t="str">
        <f>IF($A332=2,IF(ISNUMBER(CR332/Ukraine!CR332),100*CR332/Ukraine!CR332,""),"")</f>
        <v/>
      </c>
      <c r="DG332" s="9" t="str">
        <f>IF($A332=2,IF(ISNUMBER(CS332/Ukraine!CS332),100*CS332/Ukraine!CS332,""),"")</f>
        <v/>
      </c>
      <c r="DH332" s="9" t="str">
        <f>IF($A332=2,IF(ISNUMBER(CT332/Ukraine!CT332),100*CT332/Ukraine!CT332,""),"")</f>
        <v/>
      </c>
      <c r="DI332" s="9" t="str">
        <f>IF($A332=2,IF(ISNUMBER(CU332/Ukraine!CU332),100*CU332/Ukraine!CU332,""),"")</f>
        <v/>
      </c>
      <c r="DJ332" s="9" t="str">
        <f>IF($A332=2,IF(ISNUMBER(CV332/Ukraine!CV332),100*CV332/Ukraine!CV332,""),"")</f>
        <v/>
      </c>
      <c r="DK332" s="9" t="str">
        <f>IF($A332=2,IF(ISNUMBER(CW332/Ukraine!CW332),100*CW332/Ukraine!CW332,""),"")</f>
        <v/>
      </c>
      <c r="DM332" s="40" t="str">
        <f t="shared" si="216"/>
        <v/>
      </c>
      <c r="DN332" s="40" t="str">
        <f t="shared" si="217"/>
        <v/>
      </c>
      <c r="DO332" s="40" t="str">
        <f t="shared" si="218"/>
        <v/>
      </c>
      <c r="DP332" s="40" t="str">
        <f t="shared" si="219"/>
        <v/>
      </c>
      <c r="DQ332" s="40" t="str">
        <f t="shared" si="220"/>
        <v/>
      </c>
      <c r="DR332" s="40" t="str">
        <f t="shared" si="221"/>
        <v/>
      </c>
      <c r="DT332" s="40" t="str">
        <f t="shared" si="248"/>
        <v/>
      </c>
      <c r="DU332" s="40" t="str">
        <f t="shared" si="249"/>
        <v/>
      </c>
      <c r="DV332" s="40" t="str">
        <f t="shared" si="250"/>
        <v/>
      </c>
      <c r="DW332" s="40" t="str">
        <f t="shared" si="251"/>
        <v/>
      </c>
      <c r="DX332" s="40" t="str">
        <f t="shared" si="252"/>
        <v/>
      </c>
      <c r="DY332" s="40" t="str">
        <f t="shared" si="238"/>
        <v/>
      </c>
    </row>
    <row r="333" spans="1:129" x14ac:dyDescent="0.2">
      <c r="A333" s="39" t="str">
        <f>'Industry selection'!C333</f>
        <v/>
      </c>
      <c r="B333" s="2">
        <v>86</v>
      </c>
      <c r="C333" s="2" t="s">
        <v>678</v>
      </c>
      <c r="E333" s="30" t="s">
        <v>677</v>
      </c>
      <c r="F333" s="31">
        <v>86</v>
      </c>
      <c r="G333" s="32" t="s">
        <v>678</v>
      </c>
      <c r="H333" s="157">
        <f>[1]Ukraine!$F$331</f>
        <v>4163</v>
      </c>
      <c r="I333" s="157">
        <f>[1]Ukraine!$G$331</f>
        <v>76516</v>
      </c>
      <c r="J333" s="157">
        <f>[1]Ukraine!$H$331</f>
        <v>74548</v>
      </c>
      <c r="K333" s="157">
        <f>[1]Ukraine!$I$331</f>
        <v>6716402.5</v>
      </c>
      <c r="L333" s="157">
        <f>[1]Ukraine!$J$331</f>
        <v>1834274.9</v>
      </c>
      <c r="M333" s="11"/>
      <c r="N333" s="33" t="s">
        <v>1055</v>
      </c>
      <c r="O333" s="36">
        <v>86</v>
      </c>
      <c r="P333" s="35" t="s">
        <v>678</v>
      </c>
      <c r="Q333" s="157">
        <f>[2]Ukraine!$F$331</f>
        <v>4416</v>
      </c>
      <c r="R333" s="157">
        <f>[2]Ukraine!$G$331</f>
        <v>71511</v>
      </c>
      <c r="S333" s="157">
        <f>[2]Ukraine!$H$331</f>
        <v>70590</v>
      </c>
      <c r="T333" s="157">
        <f>[2]Ukraine!$I$331</f>
        <v>7443629.0999999996</v>
      </c>
      <c r="U333" s="157">
        <f>[2]Ukraine!$J$331</f>
        <v>1700153.6</v>
      </c>
      <c r="V333" s="11"/>
      <c r="W333" s="36" t="s">
        <v>1400</v>
      </c>
      <c r="X333" s="36">
        <v>86</v>
      </c>
      <c r="Y333" s="36" t="s">
        <v>678</v>
      </c>
      <c r="Z333" s="157">
        <f>[3]Ukraine!$F$331</f>
        <v>4056</v>
      </c>
      <c r="AA333" s="157">
        <f>[3]Ukraine!$G$331</f>
        <v>67591</v>
      </c>
      <c r="AB333" s="157">
        <f>[3]Ukraine!$H$331</f>
        <v>66689</v>
      </c>
      <c r="AC333" s="157">
        <f>[3]Ukraine!$I$331</f>
        <v>7503819.2999999998</v>
      </c>
      <c r="AD333" s="157">
        <f>[3]Ukraine!$J$331</f>
        <v>1701262.9</v>
      </c>
      <c r="AE333" s="11"/>
      <c r="AF333" s="37" t="s">
        <v>1400</v>
      </c>
      <c r="AG333" s="37">
        <v>86</v>
      </c>
      <c r="AH333" s="37" t="s">
        <v>678</v>
      </c>
      <c r="AI333" s="157">
        <f>[4]Ukraine!$F$331</f>
        <v>4259</v>
      </c>
      <c r="AJ333" s="157">
        <f>[4]Ukraine!$G$331</f>
        <v>86100</v>
      </c>
      <c r="AK333" s="157">
        <f>[4]Ukraine!$H$331</f>
        <v>85093</v>
      </c>
      <c r="AL333" s="157">
        <f>[4]Ukraine!$I$331</f>
        <v>10565693.5</v>
      </c>
      <c r="AM333" s="157">
        <f>[4]Ukraine!$J$331</f>
        <v>2808332</v>
      </c>
      <c r="AN333" s="11"/>
      <c r="AO333" s="11" t="s">
        <v>1400</v>
      </c>
      <c r="AP333" s="11">
        <v>86</v>
      </c>
      <c r="AQ333" s="11" t="s">
        <v>678</v>
      </c>
      <c r="AR333" s="157">
        <f>[5]Ukraine!$F$331</f>
        <v>3891</v>
      </c>
      <c r="AS333" s="157">
        <f>[5]Ukraine!$G$331</f>
        <v>88483</v>
      </c>
      <c r="AT333" s="157">
        <f>[5]Ukraine!$H$331</f>
        <v>87839</v>
      </c>
      <c r="AU333" s="157">
        <f>[5]Ukraine!$I$331</f>
        <v>13789995.300000001</v>
      </c>
      <c r="AV333" s="157">
        <f>[5]Ukraine!$J$331</f>
        <v>3703256.1</v>
      </c>
      <c r="AW333" s="11"/>
      <c r="AX333" s="33" t="s">
        <v>1400</v>
      </c>
      <c r="AY333" s="33">
        <v>86</v>
      </c>
      <c r="AZ333" s="33" t="s">
        <v>678</v>
      </c>
      <c r="BA333" s="157">
        <f>[6]Ukraine!$F$331</f>
        <v>4240</v>
      </c>
      <c r="BB333" s="157">
        <f>[6]Ukraine!$G$331</f>
        <v>87755</v>
      </c>
      <c r="BC333" s="157">
        <f>[6]Ukraine!$H$331</f>
        <v>86966</v>
      </c>
      <c r="BD333" s="157">
        <f>[6]Ukraine!$I$331</f>
        <v>17477498.100000001</v>
      </c>
      <c r="BE333" s="157">
        <f>[6]Ukraine!$J$331</f>
        <v>4953101.8</v>
      </c>
      <c r="BG333" s="2">
        <v>86</v>
      </c>
      <c r="BH333" s="2" t="s">
        <v>678</v>
      </c>
      <c r="BI333" s="1">
        <f t="shared" si="222"/>
        <v>4163</v>
      </c>
      <c r="BJ333" s="1">
        <f t="shared" si="223"/>
        <v>4416</v>
      </c>
      <c r="BK333" s="1">
        <f t="shared" si="224"/>
        <v>4056</v>
      </c>
      <c r="BL333" s="1">
        <f t="shared" si="225"/>
        <v>4259</v>
      </c>
      <c r="BM333" s="1">
        <f t="shared" si="226"/>
        <v>3891</v>
      </c>
      <c r="BN333" s="1">
        <f t="shared" si="227"/>
        <v>4240</v>
      </c>
      <c r="BP333" s="1">
        <f t="shared" si="242"/>
        <v>74548</v>
      </c>
      <c r="BQ333" s="1">
        <f t="shared" si="243"/>
        <v>70590</v>
      </c>
      <c r="BR333" s="1">
        <f t="shared" si="244"/>
        <v>66689</v>
      </c>
      <c r="BS333" s="1">
        <f t="shared" si="245"/>
        <v>85093</v>
      </c>
      <c r="BT333" s="1">
        <f t="shared" si="246"/>
        <v>87839</v>
      </c>
      <c r="BU333" s="1">
        <f t="shared" si="247"/>
        <v>86966</v>
      </c>
      <c r="BW333" s="40" t="str">
        <f t="shared" si="228"/>
        <v/>
      </c>
      <c r="BX333" s="40" t="str">
        <f t="shared" si="228"/>
        <v/>
      </c>
      <c r="BY333" s="40" t="str">
        <f t="shared" si="228"/>
        <v/>
      </c>
      <c r="BZ333" s="40" t="str">
        <f t="shared" si="228"/>
        <v/>
      </c>
      <c r="CA333" s="40" t="str">
        <f t="shared" si="228"/>
        <v/>
      </c>
      <c r="CB333" s="40" t="str">
        <f t="shared" si="228"/>
        <v/>
      </c>
      <c r="CD333" s="10">
        <f t="shared" si="229"/>
        <v>1834274.9</v>
      </c>
      <c r="CE333" s="10">
        <f t="shared" si="230"/>
        <v>1700153.6</v>
      </c>
      <c r="CF333" s="10">
        <f t="shared" si="231"/>
        <v>1701262.9</v>
      </c>
      <c r="CG333" s="10">
        <f t="shared" si="232"/>
        <v>2808332</v>
      </c>
      <c r="CH333" s="10">
        <f t="shared" si="233"/>
        <v>3703256.1</v>
      </c>
      <c r="CI333" s="10">
        <f t="shared" si="234"/>
        <v>4953101.8</v>
      </c>
      <c r="CK333" s="40" t="str">
        <f t="shared" si="239"/>
        <v/>
      </c>
      <c r="CL333" s="40" t="str">
        <f t="shared" si="239"/>
        <v/>
      </c>
      <c r="CM333" s="40" t="str">
        <f t="shared" si="239"/>
        <v/>
      </c>
      <c r="CN333" s="40" t="str">
        <f t="shared" si="235"/>
        <v/>
      </c>
      <c r="CO333" s="40" t="str">
        <f t="shared" si="235"/>
        <v/>
      </c>
      <c r="CP333" s="40" t="str">
        <f t="shared" si="235"/>
        <v/>
      </c>
      <c r="CR333" s="9" t="str">
        <f t="shared" si="240"/>
        <v/>
      </c>
      <c r="CS333" s="9" t="str">
        <f t="shared" si="240"/>
        <v/>
      </c>
      <c r="CT333" s="9" t="str">
        <f t="shared" si="240"/>
        <v/>
      </c>
      <c r="CU333" s="9" t="str">
        <f t="shared" si="236"/>
        <v/>
      </c>
      <c r="CV333" s="9" t="str">
        <f t="shared" si="236"/>
        <v/>
      </c>
      <c r="CW333" s="9" t="str">
        <f t="shared" si="236"/>
        <v/>
      </c>
      <c r="CY333" s="9" t="str">
        <f t="shared" si="241"/>
        <v/>
      </c>
      <c r="CZ333" s="9" t="str">
        <f t="shared" si="241"/>
        <v/>
      </c>
      <c r="DA333" s="9" t="str">
        <f t="shared" si="241"/>
        <v/>
      </c>
      <c r="DB333" s="9" t="str">
        <f t="shared" si="237"/>
        <v/>
      </c>
      <c r="DC333" s="9" t="str">
        <f t="shared" si="237"/>
        <v/>
      </c>
      <c r="DD333" s="9" t="str">
        <f t="shared" si="237"/>
        <v/>
      </c>
      <c r="DF333" s="9" t="str">
        <f>IF($A333=2,IF(ISNUMBER(CR333/Ukraine!CR333),100*CR333/Ukraine!CR333,""),"")</f>
        <v/>
      </c>
      <c r="DG333" s="9" t="str">
        <f>IF($A333=2,IF(ISNUMBER(CS333/Ukraine!CS333),100*CS333/Ukraine!CS333,""),"")</f>
        <v/>
      </c>
      <c r="DH333" s="9" t="str">
        <f>IF($A333=2,IF(ISNUMBER(CT333/Ukraine!CT333),100*CT333/Ukraine!CT333,""),"")</f>
        <v/>
      </c>
      <c r="DI333" s="9" t="str">
        <f>IF($A333=2,IF(ISNUMBER(CU333/Ukraine!CU333),100*CU333/Ukraine!CU333,""),"")</f>
        <v/>
      </c>
      <c r="DJ333" s="9" t="str">
        <f>IF($A333=2,IF(ISNUMBER(CV333/Ukraine!CV333),100*CV333/Ukraine!CV333,""),"")</f>
        <v/>
      </c>
      <c r="DK333" s="9" t="str">
        <f>IF($A333=2,IF(ISNUMBER(CW333/Ukraine!CW333),100*CW333/Ukraine!CW333,""),"")</f>
        <v/>
      </c>
      <c r="DM333" s="40" t="str">
        <f t="shared" si="216"/>
        <v/>
      </c>
      <c r="DN333" s="40" t="str">
        <f t="shared" si="217"/>
        <v/>
      </c>
      <c r="DO333" s="40" t="str">
        <f t="shared" si="218"/>
        <v/>
      </c>
      <c r="DP333" s="40" t="str">
        <f t="shared" si="219"/>
        <v/>
      </c>
      <c r="DQ333" s="40" t="str">
        <f t="shared" si="220"/>
        <v/>
      </c>
      <c r="DR333" s="40" t="str">
        <f t="shared" si="221"/>
        <v/>
      </c>
      <c r="DT333" s="40" t="str">
        <f t="shared" si="248"/>
        <v/>
      </c>
      <c r="DU333" s="40" t="str">
        <f t="shared" si="249"/>
        <v/>
      </c>
      <c r="DV333" s="40" t="str">
        <f t="shared" si="250"/>
        <v/>
      </c>
      <c r="DW333" s="40" t="str">
        <f t="shared" si="251"/>
        <v/>
      </c>
      <c r="DX333" s="40" t="str">
        <f t="shared" si="252"/>
        <v/>
      </c>
      <c r="DY333" s="40" t="str">
        <f t="shared" si="238"/>
        <v/>
      </c>
    </row>
    <row r="334" spans="1:129" x14ac:dyDescent="0.2">
      <c r="A334" s="39">
        <f>'Industry selection'!C334</f>
        <v>2</v>
      </c>
      <c r="B334" s="2">
        <v>86.1</v>
      </c>
      <c r="C334" s="2" t="s">
        <v>680</v>
      </c>
      <c r="E334" s="30" t="s">
        <v>679</v>
      </c>
      <c r="F334" s="31">
        <v>86.1</v>
      </c>
      <c r="G334" s="32" t="s">
        <v>680</v>
      </c>
      <c r="H334" s="157">
        <f>[1]Ukraine!$F$332</f>
        <v>528</v>
      </c>
      <c r="I334" s="157">
        <f>[1]Ukraine!$G$332</f>
        <v>31572</v>
      </c>
      <c r="J334" s="157">
        <f>[1]Ukraine!$H$332</f>
        <v>31384</v>
      </c>
      <c r="K334" s="157">
        <f>[1]Ukraine!$I$332</f>
        <v>3349668.4</v>
      </c>
      <c r="L334" s="157">
        <f>[1]Ukraine!$J$332</f>
        <v>782216.6</v>
      </c>
      <c r="M334" s="11"/>
      <c r="N334" s="33" t="s">
        <v>1056</v>
      </c>
      <c r="O334" s="36">
        <v>86.1</v>
      </c>
      <c r="P334" s="35" t="s">
        <v>680</v>
      </c>
      <c r="Q334" s="157">
        <f>[2]Ukraine!$F$332</f>
        <v>594</v>
      </c>
      <c r="R334" s="157">
        <f>[2]Ukraine!$G$332</f>
        <v>30758</v>
      </c>
      <c r="S334" s="157">
        <f>[2]Ukraine!$H$332</f>
        <v>30650</v>
      </c>
      <c r="T334" s="157">
        <f>[2]Ukraine!$I$332</f>
        <v>3823244.4</v>
      </c>
      <c r="U334" s="157">
        <f>[2]Ukraine!$J$332</f>
        <v>853158.1</v>
      </c>
      <c r="V334" s="11"/>
      <c r="W334" s="36" t="s">
        <v>1401</v>
      </c>
      <c r="X334" s="36">
        <v>86.1</v>
      </c>
      <c r="Y334" s="36" t="s">
        <v>680</v>
      </c>
      <c r="Z334" s="157">
        <f>[3]Ukraine!$F$332</f>
        <v>545</v>
      </c>
      <c r="AA334" s="157">
        <f>[3]Ukraine!$G$332</f>
        <v>27967</v>
      </c>
      <c r="AB334" s="157">
        <f>[3]Ukraine!$H$332</f>
        <v>27885</v>
      </c>
      <c r="AC334" s="157">
        <f>[3]Ukraine!$I$332</f>
        <v>3424661</v>
      </c>
      <c r="AD334" s="157">
        <f>[3]Ukraine!$J$332</f>
        <v>759367.5</v>
      </c>
      <c r="AE334" s="11"/>
      <c r="AF334" s="37" t="s">
        <v>1401</v>
      </c>
      <c r="AG334" s="37">
        <v>86.1</v>
      </c>
      <c r="AH334" s="37" t="s">
        <v>680</v>
      </c>
      <c r="AI334" s="157">
        <f>[4]Ukraine!$F$332</f>
        <v>579</v>
      </c>
      <c r="AJ334" s="157">
        <f>[4]Ukraine!$G$332</f>
        <v>25858</v>
      </c>
      <c r="AK334" s="157">
        <f>[4]Ukraine!$H$332</f>
        <v>25760</v>
      </c>
      <c r="AL334" s="157">
        <f>[4]Ukraine!$I$332</f>
        <v>3560448.1</v>
      </c>
      <c r="AM334" s="157">
        <f>[4]Ukraine!$J$332</f>
        <v>826818.5</v>
      </c>
      <c r="AN334" s="11"/>
      <c r="AO334" s="11" t="s">
        <v>1401</v>
      </c>
      <c r="AP334" s="11">
        <v>86.1</v>
      </c>
      <c r="AQ334" s="11" t="s">
        <v>680</v>
      </c>
      <c r="AR334" s="157">
        <f>[5]Ukraine!$F$332</f>
        <v>541</v>
      </c>
      <c r="AS334" s="157">
        <f>[5]Ukraine!$G$332</f>
        <v>25618</v>
      </c>
      <c r="AT334" s="157">
        <f>[5]Ukraine!$H$332</f>
        <v>25527</v>
      </c>
      <c r="AU334" s="157">
        <f>[5]Ukraine!$I$332</f>
        <v>4423531.7</v>
      </c>
      <c r="AV334" s="157">
        <f>[5]Ukraine!$J$332</f>
        <v>1013953.7</v>
      </c>
      <c r="AW334" s="11"/>
      <c r="AX334" s="33" t="s">
        <v>1401</v>
      </c>
      <c r="AY334" s="33">
        <v>86.1</v>
      </c>
      <c r="AZ334" s="33" t="s">
        <v>680</v>
      </c>
      <c r="BA334" s="157">
        <f>[6]Ukraine!$F$332</f>
        <v>604</v>
      </c>
      <c r="BB334" s="157">
        <f>[6]Ukraine!$G$332</f>
        <v>26760</v>
      </c>
      <c r="BC334" s="157">
        <f>[6]Ukraine!$H$332</f>
        <v>26654</v>
      </c>
      <c r="BD334" s="157">
        <f>[6]Ukraine!$I$332</f>
        <v>5798273.7999999998</v>
      </c>
      <c r="BE334" s="157">
        <f>[6]Ukraine!$J$332</f>
        <v>1572158.6</v>
      </c>
      <c r="BG334" s="2">
        <v>86.1</v>
      </c>
      <c r="BH334" s="2" t="s">
        <v>680</v>
      </c>
      <c r="BI334" s="1">
        <f t="shared" si="222"/>
        <v>528</v>
      </c>
      <c r="BJ334" s="1">
        <f t="shared" si="223"/>
        <v>594</v>
      </c>
      <c r="BK334" s="1">
        <f t="shared" si="224"/>
        <v>545</v>
      </c>
      <c r="BL334" s="1">
        <f t="shared" si="225"/>
        <v>579</v>
      </c>
      <c r="BM334" s="1">
        <f t="shared" si="226"/>
        <v>541</v>
      </c>
      <c r="BN334" s="1">
        <f t="shared" si="227"/>
        <v>604</v>
      </c>
      <c r="BP334" s="1">
        <f t="shared" si="242"/>
        <v>31384</v>
      </c>
      <c r="BQ334" s="1">
        <f t="shared" si="243"/>
        <v>30650</v>
      </c>
      <c r="BR334" s="1">
        <f t="shared" si="244"/>
        <v>27885</v>
      </c>
      <c r="BS334" s="1">
        <f t="shared" si="245"/>
        <v>25760</v>
      </c>
      <c r="BT334" s="1">
        <f t="shared" si="246"/>
        <v>25527</v>
      </c>
      <c r="BU334" s="1">
        <f t="shared" si="247"/>
        <v>26654</v>
      </c>
      <c r="BW334" s="40">
        <f t="shared" si="228"/>
        <v>4.3046650559377397E-3</v>
      </c>
      <c r="BX334" s="40">
        <f t="shared" si="228"/>
        <v>4.3687374006824925E-3</v>
      </c>
      <c r="BY334" s="40">
        <f t="shared" si="228"/>
        <v>4.5026737501628862E-3</v>
      </c>
      <c r="BZ334" s="40">
        <f t="shared" si="228"/>
        <v>4.4581974759956523E-3</v>
      </c>
      <c r="CA334" s="40">
        <f t="shared" si="228"/>
        <v>4.46754923238554E-3</v>
      </c>
      <c r="CB334" s="40">
        <f t="shared" si="228"/>
        <v>4.664205712225822E-3</v>
      </c>
      <c r="CD334" s="10">
        <f t="shared" si="229"/>
        <v>782216.6</v>
      </c>
      <c r="CE334" s="10">
        <f t="shared" si="230"/>
        <v>853158.1</v>
      </c>
      <c r="CF334" s="10">
        <f t="shared" si="231"/>
        <v>759367.5</v>
      </c>
      <c r="CG334" s="10">
        <f t="shared" si="232"/>
        <v>826818.5</v>
      </c>
      <c r="CH334" s="10">
        <f t="shared" si="233"/>
        <v>1013953.7</v>
      </c>
      <c r="CI334" s="10">
        <f t="shared" si="234"/>
        <v>1572158.6</v>
      </c>
      <c r="CK334" s="40">
        <f t="shared" si="239"/>
        <v>2.9373328098332772E-3</v>
      </c>
      <c r="CL334" s="40">
        <f t="shared" si="239"/>
        <v>3.1611976036675614E-3</v>
      </c>
      <c r="CM334" s="40">
        <f t="shared" si="239"/>
        <v>2.9036629908949017E-3</v>
      </c>
      <c r="CN334" s="40">
        <f t="shared" si="235"/>
        <v>2.7951317811169174E-3</v>
      </c>
      <c r="CO334" s="40">
        <f t="shared" si="235"/>
        <v>2.8100489663719134E-3</v>
      </c>
      <c r="CP334" s="40">
        <f t="shared" si="235"/>
        <v>3.3254565192365531E-3</v>
      </c>
      <c r="CR334" s="9">
        <f t="shared" si="240"/>
        <v>24.924056844251847</v>
      </c>
      <c r="CS334" s="9">
        <f t="shared" si="240"/>
        <v>27.835500815660684</v>
      </c>
      <c r="CT334" s="9">
        <f t="shared" si="240"/>
        <v>27.232114039806348</v>
      </c>
      <c r="CU334" s="9">
        <f t="shared" si="236"/>
        <v>32.096991459627333</v>
      </c>
      <c r="CV334" s="9">
        <f t="shared" si="236"/>
        <v>39.720832843655735</v>
      </c>
      <c r="CW334" s="9">
        <f t="shared" si="236"/>
        <v>58.98396488331958</v>
      </c>
      <c r="CY334" s="9">
        <f t="shared" si="241"/>
        <v>68.236036292338213</v>
      </c>
      <c r="CZ334" s="9">
        <f t="shared" si="241"/>
        <v>72.359524359914914</v>
      </c>
      <c r="DA334" s="9">
        <f t="shared" si="241"/>
        <v>64.487527900280597</v>
      </c>
      <c r="DB334" s="9">
        <f t="shared" si="237"/>
        <v>62.696455151814</v>
      </c>
      <c r="DC334" s="9">
        <f t="shared" si="237"/>
        <v>62.899115828465746</v>
      </c>
      <c r="DD334" s="9">
        <f t="shared" si="237"/>
        <v>71.297381042175346</v>
      </c>
      <c r="DF334" s="9">
        <f>IF($A334=2,IF(ISNUMBER(CR334/Ukraine!CR334),100*CR334/Ukraine!CR334,""),"")</f>
        <v>99.999999999999986</v>
      </c>
      <c r="DG334" s="9">
        <f>IF($A334=2,IF(ISNUMBER(CS334/Ukraine!CS334),100*CS334/Ukraine!CS334,""),"")</f>
        <v>100</v>
      </c>
      <c r="DH334" s="9">
        <f>IF($A334=2,IF(ISNUMBER(CT334/Ukraine!CT334),100*CT334/Ukraine!CT334,""),"")</f>
        <v>100</v>
      </c>
      <c r="DI334" s="9">
        <f>IF($A334=2,IF(ISNUMBER(CU334/Ukraine!CU334),100*CU334/Ukraine!CU334,""),"")</f>
        <v>100</v>
      </c>
      <c r="DJ334" s="9">
        <f>IF($A334=2,IF(ISNUMBER(CV334/Ukraine!CV334),100*CV334/Ukraine!CV334,""),"")</f>
        <v>100</v>
      </c>
      <c r="DK334" s="9">
        <f>IF($A334=2,IF(ISNUMBER(CW334/Ukraine!CW334),100*CW334/Ukraine!CW334,""),"")</f>
        <v>100</v>
      </c>
      <c r="DM334" s="40">
        <f t="shared" si="216"/>
        <v>-2.3387713484578132E-2</v>
      </c>
      <c r="DN334" s="40">
        <f t="shared" si="217"/>
        <v>-9.0212071778140279E-2</v>
      </c>
      <c r="DO334" s="40">
        <f t="shared" si="218"/>
        <v>-7.6205845436614683E-2</v>
      </c>
      <c r="DP334" s="40">
        <f t="shared" si="219"/>
        <v>-9.0450310559005986E-3</v>
      </c>
      <c r="DQ334" s="40">
        <f t="shared" si="220"/>
        <v>4.4149332079758796E-2</v>
      </c>
      <c r="DR334" s="40">
        <f t="shared" si="221"/>
        <v>-0.15071373948508793</v>
      </c>
      <c r="DT334" s="40">
        <f t="shared" si="248"/>
        <v>0.1168126035661925</v>
      </c>
      <c r="DU334" s="40">
        <f t="shared" si="249"/>
        <v>-2.167687874021873E-2</v>
      </c>
      <c r="DV334" s="40">
        <f t="shared" si="250"/>
        <v>0.17864486806679003</v>
      </c>
      <c r="DW334" s="40">
        <f t="shared" si="251"/>
        <v>0.23752510865754894</v>
      </c>
      <c r="DX334" s="40">
        <f t="shared" si="252"/>
        <v>0.48496294414281338</v>
      </c>
      <c r="DY334" s="40">
        <f t="shared" si="238"/>
        <v>1.3665475188050236</v>
      </c>
    </row>
    <row r="335" spans="1:129" x14ac:dyDescent="0.2">
      <c r="A335" s="39">
        <f>'Industry selection'!C335</f>
        <v>2</v>
      </c>
      <c r="B335" s="2">
        <v>86.2</v>
      </c>
      <c r="C335" s="2" t="s">
        <v>682</v>
      </c>
      <c r="E335" s="30" t="s">
        <v>681</v>
      </c>
      <c r="F335" s="31">
        <v>86.2</v>
      </c>
      <c r="G335" s="32" t="s">
        <v>682</v>
      </c>
      <c r="H335" s="157">
        <f>[1]Ukraine!$F$333</f>
        <v>3082</v>
      </c>
      <c r="I335" s="157">
        <f>[1]Ukraine!$G$333</f>
        <v>39147</v>
      </c>
      <c r="J335" s="157">
        <f>[1]Ukraine!$H$333</f>
        <v>37537</v>
      </c>
      <c r="K335" s="157">
        <f>[1]Ukraine!$I$333</f>
        <v>2870979.1</v>
      </c>
      <c r="L335" s="157">
        <f>[1]Ukraine!$J$333</f>
        <v>891566.9</v>
      </c>
      <c r="M335" s="11"/>
      <c r="N335" s="33" t="s">
        <v>1057</v>
      </c>
      <c r="O335" s="36">
        <v>86.2</v>
      </c>
      <c r="P335" s="35" t="s">
        <v>682</v>
      </c>
      <c r="Q335" s="157">
        <f>[2]Ukraine!$F$333</f>
        <v>3465</v>
      </c>
      <c r="R335" s="157">
        <f>[2]Ukraine!$G$333</f>
        <v>37887</v>
      </c>
      <c r="S335" s="157">
        <f>[2]Ukraine!$H$333</f>
        <v>37108</v>
      </c>
      <c r="T335" s="157">
        <f>[2]Ukraine!$I$333</f>
        <v>3277082.4</v>
      </c>
      <c r="U335" s="157">
        <f>[2]Ukraine!$J$333</f>
        <v>768797.7</v>
      </c>
      <c r="V335" s="11"/>
      <c r="W335" s="36" t="s">
        <v>1402</v>
      </c>
      <c r="X335" s="36">
        <v>86.2</v>
      </c>
      <c r="Y335" s="36" t="s">
        <v>682</v>
      </c>
      <c r="Z335" s="157">
        <f>[3]Ukraine!$F$333</f>
        <v>3184</v>
      </c>
      <c r="AA335" s="157">
        <f>[3]Ukraine!$G$333</f>
        <v>36950</v>
      </c>
      <c r="AB335" s="157">
        <f>[3]Ukraine!$H$333</f>
        <v>36231</v>
      </c>
      <c r="AC335" s="157">
        <f>[3]Ukraine!$I$333</f>
        <v>3736043.5</v>
      </c>
      <c r="AD335" s="157">
        <f>[3]Ukraine!$J$333</f>
        <v>873284.9</v>
      </c>
      <c r="AE335" s="11"/>
      <c r="AF335" s="37" t="s">
        <v>1402</v>
      </c>
      <c r="AG335" s="37">
        <v>86.2</v>
      </c>
      <c r="AH335" s="37" t="s">
        <v>682</v>
      </c>
      <c r="AI335" s="157">
        <f>[4]Ukraine!$F$333</f>
        <v>3317</v>
      </c>
      <c r="AJ335" s="157">
        <f>[4]Ukraine!$G$333</f>
        <v>55764</v>
      </c>
      <c r="AK335" s="157">
        <f>[4]Ukraine!$H$333</f>
        <v>54994</v>
      </c>
      <c r="AL335" s="157">
        <f>[4]Ukraine!$I$333</f>
        <v>6250229.9000000004</v>
      </c>
      <c r="AM335" s="157">
        <f>[4]Ukraine!$J$333</f>
        <v>1804041.9</v>
      </c>
      <c r="AN335" s="11"/>
      <c r="AO335" s="11" t="s">
        <v>1402</v>
      </c>
      <c r="AP335" s="11">
        <v>86.2</v>
      </c>
      <c r="AQ335" s="11" t="s">
        <v>682</v>
      </c>
      <c r="AR335" s="157">
        <f>[5]Ukraine!$F$333</f>
        <v>3047</v>
      </c>
      <c r="AS335" s="157">
        <f>[5]Ukraine!$G$333</f>
        <v>58527</v>
      </c>
      <c r="AT335" s="157">
        <f>[5]Ukraine!$H$333</f>
        <v>58017</v>
      </c>
      <c r="AU335" s="157">
        <f>[5]Ukraine!$I$333</f>
        <v>8378699</v>
      </c>
      <c r="AV335" s="157">
        <f>[5]Ukraine!$J$333</f>
        <v>2413469.7999999998</v>
      </c>
      <c r="AW335" s="11"/>
      <c r="AX335" s="33" t="s">
        <v>1402</v>
      </c>
      <c r="AY335" s="33">
        <v>86.2</v>
      </c>
      <c r="AZ335" s="33" t="s">
        <v>682</v>
      </c>
      <c r="BA335" s="157">
        <f>[6]Ukraine!$F$333</f>
        <v>3290</v>
      </c>
      <c r="BB335" s="157">
        <f>[6]Ukraine!$G$333</f>
        <v>55827</v>
      </c>
      <c r="BC335" s="157">
        <f>[6]Ukraine!$H$333</f>
        <v>55195</v>
      </c>
      <c r="BD335" s="157">
        <f>[6]Ukraine!$I$333</f>
        <v>10329682.199999999</v>
      </c>
      <c r="BE335" s="157">
        <f>[6]Ukraine!$J$333</f>
        <v>2988442.3</v>
      </c>
      <c r="BG335" s="2">
        <v>86.2</v>
      </c>
      <c r="BH335" s="2" t="s">
        <v>682</v>
      </c>
      <c r="BI335" s="1">
        <f t="shared" si="222"/>
        <v>3082</v>
      </c>
      <c r="BJ335" s="1">
        <f t="shared" si="223"/>
        <v>3465</v>
      </c>
      <c r="BK335" s="1">
        <f t="shared" si="224"/>
        <v>3184</v>
      </c>
      <c r="BL335" s="1">
        <f t="shared" si="225"/>
        <v>3317</v>
      </c>
      <c r="BM335" s="1">
        <f t="shared" si="226"/>
        <v>3047</v>
      </c>
      <c r="BN335" s="1">
        <f t="shared" si="227"/>
        <v>3290</v>
      </c>
      <c r="BP335" s="1">
        <f t="shared" si="242"/>
        <v>37537</v>
      </c>
      <c r="BQ335" s="1">
        <f t="shared" si="243"/>
        <v>37108</v>
      </c>
      <c r="BR335" s="1">
        <f t="shared" si="244"/>
        <v>36231</v>
      </c>
      <c r="BS335" s="1">
        <f t="shared" si="245"/>
        <v>54994</v>
      </c>
      <c r="BT335" s="1">
        <f t="shared" si="246"/>
        <v>58017</v>
      </c>
      <c r="BU335" s="1">
        <f t="shared" si="247"/>
        <v>55195</v>
      </c>
      <c r="BW335" s="40">
        <f t="shared" si="228"/>
        <v>5.1486175186316258E-3</v>
      </c>
      <c r="BX335" s="40">
        <f t="shared" si="228"/>
        <v>5.2892367851395082E-3</v>
      </c>
      <c r="BY335" s="40">
        <f t="shared" si="228"/>
        <v>5.8503271523095398E-3</v>
      </c>
      <c r="BZ335" s="40">
        <f t="shared" si="228"/>
        <v>9.5176285712307816E-3</v>
      </c>
      <c r="CA335" s="40">
        <f t="shared" si="228"/>
        <v>1.0153711905641552E-2</v>
      </c>
      <c r="CB335" s="40">
        <f t="shared" si="228"/>
        <v>9.6586191298230761E-3</v>
      </c>
      <c r="CD335" s="10">
        <f t="shared" si="229"/>
        <v>891566.9</v>
      </c>
      <c r="CE335" s="10">
        <f t="shared" si="230"/>
        <v>768797.7</v>
      </c>
      <c r="CF335" s="10">
        <f t="shared" si="231"/>
        <v>873284.9</v>
      </c>
      <c r="CG335" s="10">
        <f t="shared" si="232"/>
        <v>1804041.9</v>
      </c>
      <c r="CH335" s="10">
        <f t="shared" si="233"/>
        <v>2413469.7999999998</v>
      </c>
      <c r="CI335" s="10">
        <f t="shared" si="234"/>
        <v>2988442.3</v>
      </c>
      <c r="CK335" s="40">
        <f t="shared" si="239"/>
        <v>3.3479584906934276E-3</v>
      </c>
      <c r="CL335" s="40">
        <f t="shared" si="239"/>
        <v>2.8486179137783871E-3</v>
      </c>
      <c r="CM335" s="40">
        <f t="shared" si="239"/>
        <v>3.3392593765697834E-3</v>
      </c>
      <c r="CN335" s="40">
        <f t="shared" si="235"/>
        <v>6.0987203952941882E-3</v>
      </c>
      <c r="CO335" s="40">
        <f t="shared" si="235"/>
        <v>6.6886370816141103E-3</v>
      </c>
      <c r="CP335" s="40">
        <f t="shared" si="235"/>
        <v>6.3212038078710878E-3</v>
      </c>
      <c r="CR335" s="9">
        <f t="shared" si="240"/>
        <v>23.751682340091111</v>
      </c>
      <c r="CS335" s="9">
        <f t="shared" si="240"/>
        <v>20.717842513743665</v>
      </c>
      <c r="CT335" s="9">
        <f t="shared" si="240"/>
        <v>24.103251359333168</v>
      </c>
      <c r="CU335" s="9">
        <f t="shared" si="236"/>
        <v>32.804340473506201</v>
      </c>
      <c r="CV335" s="9">
        <f t="shared" si="236"/>
        <v>41.599355361359599</v>
      </c>
      <c r="CW335" s="9">
        <f t="shared" si="236"/>
        <v>54.143351752876164</v>
      </c>
      <c r="CY335" s="9">
        <f t="shared" si="241"/>
        <v>65.026358601662679</v>
      </c>
      <c r="CZ335" s="9">
        <f t="shared" si="241"/>
        <v>53.856880103794651</v>
      </c>
      <c r="DA335" s="9">
        <f t="shared" si="241"/>
        <v>57.078164855302845</v>
      </c>
      <c r="DB335" s="9">
        <f t="shared" si="237"/>
        <v>64.078150871835575</v>
      </c>
      <c r="DC335" s="9">
        <f t="shared" si="237"/>
        <v>65.873811900235282</v>
      </c>
      <c r="DD335" s="9">
        <f t="shared" si="237"/>
        <v>65.446247780420322</v>
      </c>
      <c r="DF335" s="9">
        <f>IF($A335=2,IF(ISNUMBER(CR335/Ukraine!CR335),100*CR335/Ukraine!CR335,""),"")</f>
        <v>100</v>
      </c>
      <c r="DG335" s="9">
        <f>IF($A335=2,IF(ISNUMBER(CS335/Ukraine!CS335),100*CS335/Ukraine!CS335,""),"")</f>
        <v>100.00000000000001</v>
      </c>
      <c r="DH335" s="9">
        <f>IF($A335=2,IF(ISNUMBER(CT335/Ukraine!CT335),100*CT335/Ukraine!CT335,""),"")</f>
        <v>100</v>
      </c>
      <c r="DI335" s="9">
        <f>IF($A335=2,IF(ISNUMBER(CU335/Ukraine!CU335),100*CU335/Ukraine!CU335,""),"")</f>
        <v>100</v>
      </c>
      <c r="DJ335" s="9">
        <f>IF($A335=2,IF(ISNUMBER(CV335/Ukraine!CV335),100*CV335/Ukraine!CV335,""),"")</f>
        <v>100.00000000000001</v>
      </c>
      <c r="DK335" s="9">
        <f>IF($A335=2,IF(ISNUMBER(CW335/Ukraine!CW335),100*CW335/Ukraine!CW335,""),"")</f>
        <v>100</v>
      </c>
      <c r="DM335" s="40">
        <f t="shared" si="216"/>
        <v>-1.1428723659322793E-2</v>
      </c>
      <c r="DN335" s="40">
        <f t="shared" si="217"/>
        <v>-2.3633717796701537E-2</v>
      </c>
      <c r="DO335" s="40">
        <f t="shared" si="218"/>
        <v>0.51787143606303987</v>
      </c>
      <c r="DP335" s="40">
        <f t="shared" si="219"/>
        <v>5.4969633050878208E-2</v>
      </c>
      <c r="DQ335" s="40">
        <f t="shared" si="220"/>
        <v>-4.8640915593705314E-2</v>
      </c>
      <c r="DR335" s="40">
        <f t="shared" si="221"/>
        <v>0.47041585635506311</v>
      </c>
      <c r="DT335" s="40">
        <f t="shared" si="248"/>
        <v>-0.12773157635350085</v>
      </c>
      <c r="DU335" s="40">
        <f t="shared" si="249"/>
        <v>0.16340547252175086</v>
      </c>
      <c r="DV335" s="40">
        <f t="shared" si="250"/>
        <v>0.36099234018085413</v>
      </c>
      <c r="DW335" s="40">
        <f t="shared" si="251"/>
        <v>0.26810521903211315</v>
      </c>
      <c r="DX335" s="40">
        <f t="shared" si="252"/>
        <v>0.301543047543672</v>
      </c>
      <c r="DY335" s="40">
        <f t="shared" si="238"/>
        <v>1.2795586004232686</v>
      </c>
    </row>
    <row r="336" spans="1:129" x14ac:dyDescent="0.2">
      <c r="A336" s="39">
        <f>'Industry selection'!C336</f>
        <v>2</v>
      </c>
      <c r="B336" s="2">
        <v>86.9</v>
      </c>
      <c r="C336" s="2" t="s">
        <v>684</v>
      </c>
      <c r="E336" s="30" t="s">
        <v>683</v>
      </c>
      <c r="F336" s="31">
        <v>86.9</v>
      </c>
      <c r="G336" s="32" t="s">
        <v>684</v>
      </c>
      <c r="H336" s="157">
        <f>[1]Ukraine!$F$334</f>
        <v>553</v>
      </c>
      <c r="I336" s="157">
        <f>[1]Ukraine!$G$334</f>
        <v>5797</v>
      </c>
      <c r="J336" s="157">
        <f>[1]Ukraine!$H$334</f>
        <v>5627</v>
      </c>
      <c r="K336" s="157">
        <f>[1]Ukraine!$I$334</f>
        <v>495755</v>
      </c>
      <c r="L336" s="157">
        <f>[1]Ukraine!$J$334</f>
        <v>160491.4</v>
      </c>
      <c r="M336" s="11"/>
      <c r="N336" s="33" t="s">
        <v>1058</v>
      </c>
      <c r="O336" s="36">
        <v>86.9</v>
      </c>
      <c r="P336" s="35" t="s">
        <v>684</v>
      </c>
      <c r="Q336" s="157">
        <f>[2]Ukraine!$F$334</f>
        <v>357</v>
      </c>
      <c r="R336" s="157">
        <f>[2]Ukraine!$G$334</f>
        <v>2866</v>
      </c>
      <c r="S336" s="157">
        <f>[2]Ukraine!$H$334</f>
        <v>2832</v>
      </c>
      <c r="T336" s="157">
        <f>[2]Ukraine!$I$334</f>
        <v>343302.3</v>
      </c>
      <c r="U336" s="157">
        <f>[2]Ukraine!$J$334</f>
        <v>78197.8</v>
      </c>
      <c r="V336" s="11"/>
      <c r="W336" s="36" t="s">
        <v>1403</v>
      </c>
      <c r="X336" s="36">
        <v>86.9</v>
      </c>
      <c r="Y336" s="36" t="s">
        <v>684</v>
      </c>
      <c r="Z336" s="157">
        <f>[3]Ukraine!$F$334</f>
        <v>327</v>
      </c>
      <c r="AA336" s="157">
        <f>[3]Ukraine!$G$334</f>
        <v>2674</v>
      </c>
      <c r="AB336" s="157">
        <f>[3]Ukraine!$H$334</f>
        <v>2573</v>
      </c>
      <c r="AC336" s="157">
        <f>[3]Ukraine!$I$334</f>
        <v>343114.8</v>
      </c>
      <c r="AD336" s="157">
        <f>[3]Ukraine!$J$334</f>
        <v>68610.5</v>
      </c>
      <c r="AE336" s="11"/>
      <c r="AF336" s="37" t="s">
        <v>1403</v>
      </c>
      <c r="AG336" s="37">
        <v>86.9</v>
      </c>
      <c r="AH336" s="37" t="s">
        <v>684</v>
      </c>
      <c r="AI336" s="157">
        <f>[4]Ukraine!$F$334</f>
        <v>363</v>
      </c>
      <c r="AJ336" s="157">
        <f>[4]Ukraine!$G$334</f>
        <v>4478</v>
      </c>
      <c r="AK336" s="157">
        <f>[4]Ukraine!$H$334</f>
        <v>4339</v>
      </c>
      <c r="AL336" s="157">
        <f>[4]Ukraine!$I$334</f>
        <v>755015.5</v>
      </c>
      <c r="AM336" s="157">
        <f>[4]Ukraine!$J$334</f>
        <v>177471.6</v>
      </c>
      <c r="AN336" s="11"/>
      <c r="AO336" s="11" t="s">
        <v>1403</v>
      </c>
      <c r="AP336" s="11">
        <v>86.9</v>
      </c>
      <c r="AQ336" s="11" t="s">
        <v>684</v>
      </c>
      <c r="AR336" s="157">
        <f>[5]Ukraine!$F$334</f>
        <v>303</v>
      </c>
      <c r="AS336" s="157">
        <f>[5]Ukraine!$G$334</f>
        <v>4338</v>
      </c>
      <c r="AT336" s="157">
        <f>[5]Ukraine!$H$334</f>
        <v>4295</v>
      </c>
      <c r="AU336" s="157">
        <f>[5]Ukraine!$I$334</f>
        <v>987764.6</v>
      </c>
      <c r="AV336" s="157">
        <f>[5]Ukraine!$J$334</f>
        <v>275832.59999999998</v>
      </c>
      <c r="AW336" s="11"/>
      <c r="AX336" s="33" t="s">
        <v>1403</v>
      </c>
      <c r="AY336" s="33">
        <v>86.9</v>
      </c>
      <c r="AZ336" s="33" t="s">
        <v>684</v>
      </c>
      <c r="BA336" s="157">
        <f>[6]Ukraine!$F$334</f>
        <v>346</v>
      </c>
      <c r="BB336" s="157">
        <f>[6]Ukraine!$G$334</f>
        <v>5168</v>
      </c>
      <c r="BC336" s="157">
        <f>[6]Ukraine!$H$334</f>
        <v>5117</v>
      </c>
      <c r="BD336" s="157">
        <f>[6]Ukraine!$I$334</f>
        <v>1349542.1</v>
      </c>
      <c r="BE336" s="157">
        <f>[6]Ukraine!$J$334</f>
        <v>392500.9</v>
      </c>
      <c r="BG336" s="2">
        <v>86.9</v>
      </c>
      <c r="BH336" s="2" t="s">
        <v>684</v>
      </c>
      <c r="BI336" s="1">
        <f t="shared" si="222"/>
        <v>553</v>
      </c>
      <c r="BJ336" s="1">
        <f t="shared" si="223"/>
        <v>357</v>
      </c>
      <c r="BK336" s="1">
        <f t="shared" si="224"/>
        <v>327</v>
      </c>
      <c r="BL336" s="1">
        <f t="shared" si="225"/>
        <v>363</v>
      </c>
      <c r="BM336" s="1">
        <f t="shared" si="226"/>
        <v>303</v>
      </c>
      <c r="BN336" s="1">
        <f t="shared" si="227"/>
        <v>346</v>
      </c>
      <c r="BP336" s="1">
        <f t="shared" si="242"/>
        <v>5627</v>
      </c>
      <c r="BQ336" s="1">
        <f t="shared" si="243"/>
        <v>2832</v>
      </c>
      <c r="BR336" s="1">
        <f t="shared" si="244"/>
        <v>2573</v>
      </c>
      <c r="BS336" s="1">
        <f t="shared" si="245"/>
        <v>4339</v>
      </c>
      <c r="BT336" s="1">
        <f t="shared" si="246"/>
        <v>4295</v>
      </c>
      <c r="BU336" s="1">
        <f t="shared" si="247"/>
        <v>5117</v>
      </c>
      <c r="BW336" s="40">
        <f t="shared" si="228"/>
        <v>7.7180570576604833E-4</v>
      </c>
      <c r="BX336" s="40">
        <f t="shared" si="228"/>
        <v>4.036627836454427E-4</v>
      </c>
      <c r="BY336" s="40">
        <f t="shared" si="228"/>
        <v>4.154699501226145E-4</v>
      </c>
      <c r="BZ336" s="40">
        <f t="shared" si="228"/>
        <v>7.5093629069662802E-4</v>
      </c>
      <c r="CA336" s="40">
        <f t="shared" si="228"/>
        <v>7.5167955314356936E-4</v>
      </c>
      <c r="CB336" s="40">
        <f t="shared" si="228"/>
        <v>8.9542810195316019E-4</v>
      </c>
      <c r="CD336" s="10">
        <f t="shared" si="229"/>
        <v>160491.4</v>
      </c>
      <c r="CE336" s="10">
        <f t="shared" si="230"/>
        <v>78197.8</v>
      </c>
      <c r="CF336" s="10">
        <f t="shared" si="231"/>
        <v>68610.5</v>
      </c>
      <c r="CG336" s="10">
        <f t="shared" si="232"/>
        <v>177471.6</v>
      </c>
      <c r="CH336" s="10">
        <f t="shared" si="233"/>
        <v>275832.59999999998</v>
      </c>
      <c r="CI336" s="10">
        <f t="shared" si="234"/>
        <v>392500.9</v>
      </c>
      <c r="CK336" s="40">
        <f t="shared" si="239"/>
        <v>6.0266766892453629E-4</v>
      </c>
      <c r="CL336" s="40">
        <f t="shared" si="239"/>
        <v>2.8974547387181256E-4</v>
      </c>
      <c r="CM336" s="40">
        <f t="shared" si="239"/>
        <v>2.6235224662208304E-4</v>
      </c>
      <c r="CN336" s="40">
        <f t="shared" si="235"/>
        <v>5.9995816422306607E-4</v>
      </c>
      <c r="CO336" s="40">
        <f t="shared" si="235"/>
        <v>7.6443639637754413E-4</v>
      </c>
      <c r="CP336" s="40">
        <f t="shared" si="235"/>
        <v>8.3022455667717903E-4</v>
      </c>
      <c r="CR336" s="9">
        <f t="shared" si="240"/>
        <v>28.521663408565843</v>
      </c>
      <c r="CS336" s="9">
        <f t="shared" si="240"/>
        <v>27.612217514124296</v>
      </c>
      <c r="CT336" s="9">
        <f t="shared" si="240"/>
        <v>26.665565487757483</v>
      </c>
      <c r="CU336" s="9">
        <f t="shared" si="236"/>
        <v>40.901498041023281</v>
      </c>
      <c r="CV336" s="9">
        <f t="shared" si="236"/>
        <v>64.221792782305002</v>
      </c>
      <c r="CW336" s="9">
        <f t="shared" si="236"/>
        <v>76.705276529216349</v>
      </c>
      <c r="CY336" s="9">
        <f t="shared" si="241"/>
        <v>78.085412484268204</v>
      </c>
      <c r="CZ336" s="9">
        <f t="shared" si="241"/>
        <v>71.779090273110384</v>
      </c>
      <c r="DA336" s="9">
        <f t="shared" si="241"/>
        <v>63.145901778132703</v>
      </c>
      <c r="DB336" s="9">
        <f t="shared" si="237"/>
        <v>79.894682365996388</v>
      </c>
      <c r="DC336" s="9">
        <f t="shared" si="237"/>
        <v>101.69711191166832</v>
      </c>
      <c r="DD336" s="9">
        <f t="shared" si="237"/>
        <v>92.718170768400583</v>
      </c>
      <c r="DF336" s="9">
        <f>IF($A336=2,IF(ISNUMBER(CR336/Ukraine!CR336),100*CR336/Ukraine!CR336,""),"")</f>
        <v>100</v>
      </c>
      <c r="DG336" s="9">
        <f>IF($A336=2,IF(ISNUMBER(CS336/Ukraine!CS336),100*CS336/Ukraine!CS336,""),"")</f>
        <v>100</v>
      </c>
      <c r="DH336" s="9">
        <f>IF($A336=2,IF(ISNUMBER(CT336/Ukraine!CT336),100*CT336/Ukraine!CT336,""),"")</f>
        <v>100.00000000000001</v>
      </c>
      <c r="DI336" s="9">
        <f>IF($A336=2,IF(ISNUMBER(CU336/Ukraine!CU336),100*CU336/Ukraine!CU336,""),"")</f>
        <v>100</v>
      </c>
      <c r="DJ336" s="9">
        <f>IF($A336=2,IF(ISNUMBER(CV336/Ukraine!CV336),100*CV336/Ukraine!CV336,""),"")</f>
        <v>100</v>
      </c>
      <c r="DK336" s="9">
        <f>IF($A336=2,IF(ISNUMBER(CW336/Ukraine!CW336),100*CW336/Ukraine!CW336,""),"")</f>
        <v>100</v>
      </c>
      <c r="DM336" s="40">
        <f t="shared" si="216"/>
        <v>-0.49671228007819446</v>
      </c>
      <c r="DN336" s="40">
        <f t="shared" si="217"/>
        <v>-9.1454802259887003E-2</v>
      </c>
      <c r="DO336" s="40">
        <f t="shared" si="218"/>
        <v>0.68635833657209488</v>
      </c>
      <c r="DP336" s="40">
        <f t="shared" si="219"/>
        <v>-1.0140585388338286E-2</v>
      </c>
      <c r="DQ336" s="40">
        <f t="shared" si="220"/>
        <v>0.19138533178114092</v>
      </c>
      <c r="DR336" s="40">
        <f t="shared" si="221"/>
        <v>-9.0634441087613316E-2</v>
      </c>
      <c r="DT336" s="40">
        <f t="shared" si="248"/>
        <v>-3.1886144977379405E-2</v>
      </c>
      <c r="DU336" s="40">
        <f t="shared" si="249"/>
        <v>-3.4283810269225112E-2</v>
      </c>
      <c r="DV336" s="40">
        <f t="shared" si="250"/>
        <v>0.53386951646690961</v>
      </c>
      <c r="DW336" s="40">
        <f t="shared" si="251"/>
        <v>0.57015747242049652</v>
      </c>
      <c r="DX336" s="40">
        <f t="shared" si="252"/>
        <v>0.19438080449150763</v>
      </c>
      <c r="DY336" s="40">
        <f t="shared" si="238"/>
        <v>1.6893689694893332</v>
      </c>
    </row>
    <row r="337" spans="1:129" x14ac:dyDescent="0.2">
      <c r="A337" s="39">
        <f>'Industry selection'!C337</f>
        <v>1</v>
      </c>
      <c r="B337" s="2">
        <v>87</v>
      </c>
      <c r="C337" s="2" t="s">
        <v>686</v>
      </c>
      <c r="E337" s="30" t="s">
        <v>685</v>
      </c>
      <c r="F337" s="31">
        <v>87</v>
      </c>
      <c r="G337" s="32" t="s">
        <v>686</v>
      </c>
      <c r="H337" s="157">
        <f>[1]Ukraine!$F$335</f>
        <v>17</v>
      </c>
      <c r="I337" s="157">
        <f>[1]Ukraine!$G$335</f>
        <v>139</v>
      </c>
      <c r="J337" s="157">
        <f>[1]Ukraine!$H$335</f>
        <v>134</v>
      </c>
      <c r="K337" s="157">
        <f>[1]Ukraine!$I$335</f>
        <v>4713.7</v>
      </c>
      <c r="L337" s="157">
        <f>[1]Ukraine!$J$335</f>
        <v>2663.6</v>
      </c>
      <c r="M337" s="11"/>
      <c r="N337" s="33" t="s">
        <v>1059</v>
      </c>
      <c r="O337" s="36">
        <v>87</v>
      </c>
      <c r="P337" s="35" t="s">
        <v>686</v>
      </c>
      <c r="Q337" s="157">
        <f>[2]Ukraine!$F$335</f>
        <v>10</v>
      </c>
      <c r="R337" s="157">
        <f>[2]Ukraine!$G$335</f>
        <v>110</v>
      </c>
      <c r="S337" s="157">
        <f>[2]Ukraine!$H$335</f>
        <v>106</v>
      </c>
      <c r="T337" s="157">
        <f>[2]Ukraine!$I$335</f>
        <v>6006.4</v>
      </c>
      <c r="U337" s="157">
        <f>[2]Ukraine!$J$335</f>
        <v>2163.8000000000002</v>
      </c>
      <c r="V337" s="11"/>
      <c r="W337" s="36" t="s">
        <v>1404</v>
      </c>
      <c r="X337" s="36">
        <v>87</v>
      </c>
      <c r="Y337" s="36" t="s">
        <v>686</v>
      </c>
      <c r="Z337" s="157">
        <f>[3]Ukraine!$F$335</f>
        <v>10</v>
      </c>
      <c r="AA337" s="157">
        <f>[3]Ukraine!$G$335</f>
        <v>95</v>
      </c>
      <c r="AB337" s="157">
        <f>[3]Ukraine!$H$335</f>
        <v>93</v>
      </c>
      <c r="AC337" s="157">
        <f>[3]Ukraine!$I$335</f>
        <v>4712.5</v>
      </c>
      <c r="AD337" s="157">
        <f>[3]Ukraine!$J$335</f>
        <v>1965.3</v>
      </c>
      <c r="AE337" s="11"/>
      <c r="AF337" s="37" t="s">
        <v>1404</v>
      </c>
      <c r="AG337" s="37">
        <v>87</v>
      </c>
      <c r="AH337" s="37" t="s">
        <v>686</v>
      </c>
      <c r="AI337" s="157">
        <f>[4]Ukraine!$F$335</f>
        <v>13</v>
      </c>
      <c r="AJ337" s="157">
        <f>[4]Ukraine!$G$335</f>
        <v>88</v>
      </c>
      <c r="AK337" s="157">
        <f>[4]Ukraine!$H$335</f>
        <v>86</v>
      </c>
      <c r="AL337" s="157">
        <f>[4]Ukraine!$I$335</f>
        <v>4315.5</v>
      </c>
      <c r="AM337" s="157">
        <f>[4]Ukraine!$J$335</f>
        <v>1805.2</v>
      </c>
      <c r="AN337" s="11"/>
      <c r="AO337" s="11" t="s">
        <v>1404</v>
      </c>
      <c r="AP337" s="11">
        <v>87</v>
      </c>
      <c r="AQ337" s="11" t="s">
        <v>686</v>
      </c>
      <c r="AR337" s="157">
        <f>[5]Ukraine!$F$335</f>
        <v>15</v>
      </c>
      <c r="AS337" s="157">
        <f>[5]Ukraine!$G$335</f>
        <v>150</v>
      </c>
      <c r="AT337" s="157">
        <f>[5]Ukraine!$H$335</f>
        <v>146</v>
      </c>
      <c r="AU337" s="157">
        <f>[5]Ukraine!$I$335</f>
        <v>8878</v>
      </c>
      <c r="AV337" s="157">
        <f>[5]Ukraine!$J$335</f>
        <v>3362.3</v>
      </c>
      <c r="AW337" s="11"/>
      <c r="AX337" s="33" t="s">
        <v>1404</v>
      </c>
      <c r="AY337" s="33">
        <v>87</v>
      </c>
      <c r="AZ337" s="33" t="s">
        <v>686</v>
      </c>
      <c r="BA337" s="157">
        <f>[6]Ukraine!$F$335</f>
        <v>26</v>
      </c>
      <c r="BB337" s="157">
        <f>[6]Ukraine!$G$335</f>
        <v>185</v>
      </c>
      <c r="BC337" s="157">
        <f>[6]Ukraine!$H$335</f>
        <v>180</v>
      </c>
      <c r="BD337" s="157">
        <f>[6]Ukraine!$I$335</f>
        <v>18094.3</v>
      </c>
      <c r="BE337" s="157">
        <f>[6]Ukraine!$J$335</f>
        <v>5181.3999999999996</v>
      </c>
      <c r="BG337" s="2">
        <v>87</v>
      </c>
      <c r="BH337" s="2" t="s">
        <v>686</v>
      </c>
      <c r="BI337" s="1">
        <f t="shared" si="222"/>
        <v>17</v>
      </c>
      <c r="BJ337" s="1">
        <f t="shared" si="223"/>
        <v>10</v>
      </c>
      <c r="BK337" s="1">
        <f t="shared" si="224"/>
        <v>10</v>
      </c>
      <c r="BL337" s="1">
        <f t="shared" si="225"/>
        <v>13</v>
      </c>
      <c r="BM337" s="1">
        <f t="shared" si="226"/>
        <v>15</v>
      </c>
      <c r="BN337" s="1">
        <f t="shared" si="227"/>
        <v>26</v>
      </c>
      <c r="BP337" s="1">
        <f t="shared" si="242"/>
        <v>134</v>
      </c>
      <c r="BQ337" s="1">
        <f t="shared" si="243"/>
        <v>106</v>
      </c>
      <c r="BR337" s="1">
        <f t="shared" si="244"/>
        <v>93</v>
      </c>
      <c r="BS337" s="1">
        <f t="shared" si="245"/>
        <v>86</v>
      </c>
      <c r="BT337" s="1">
        <f t="shared" si="246"/>
        <v>146</v>
      </c>
      <c r="BU337" s="1">
        <f t="shared" si="247"/>
        <v>180</v>
      </c>
      <c r="BW337" s="40" t="str">
        <f t="shared" si="228"/>
        <v/>
      </c>
      <c r="BX337" s="40" t="str">
        <f t="shared" si="228"/>
        <v/>
      </c>
      <c r="BY337" s="40" t="str">
        <f t="shared" si="228"/>
        <v/>
      </c>
      <c r="BZ337" s="40" t="str">
        <f t="shared" si="228"/>
        <v/>
      </c>
      <c r="CA337" s="40" t="str">
        <f t="shared" si="228"/>
        <v/>
      </c>
      <c r="CB337" s="40" t="str">
        <f t="shared" si="228"/>
        <v/>
      </c>
      <c r="CD337" s="10">
        <f t="shared" si="229"/>
        <v>2663.6</v>
      </c>
      <c r="CE337" s="10">
        <f t="shared" si="230"/>
        <v>2163.8000000000002</v>
      </c>
      <c r="CF337" s="10">
        <f t="shared" si="231"/>
        <v>1965.3</v>
      </c>
      <c r="CG337" s="10">
        <f t="shared" si="232"/>
        <v>1805.2</v>
      </c>
      <c r="CH337" s="10">
        <f t="shared" si="233"/>
        <v>3362.3</v>
      </c>
      <c r="CI337" s="10">
        <f t="shared" si="234"/>
        <v>5181.3999999999996</v>
      </c>
      <c r="CK337" s="40" t="str">
        <f t="shared" si="239"/>
        <v/>
      </c>
      <c r="CL337" s="40" t="str">
        <f t="shared" si="239"/>
        <v/>
      </c>
      <c r="CM337" s="40" t="str">
        <f t="shared" si="239"/>
        <v/>
      </c>
      <c r="CN337" s="40" t="str">
        <f t="shared" si="235"/>
        <v/>
      </c>
      <c r="CO337" s="40" t="str">
        <f t="shared" si="235"/>
        <v/>
      </c>
      <c r="CP337" s="40" t="str">
        <f t="shared" si="235"/>
        <v/>
      </c>
      <c r="CR337" s="9" t="str">
        <f t="shared" si="240"/>
        <v/>
      </c>
      <c r="CS337" s="9" t="str">
        <f t="shared" si="240"/>
        <v/>
      </c>
      <c r="CT337" s="9" t="str">
        <f t="shared" si="240"/>
        <v/>
      </c>
      <c r="CU337" s="9" t="str">
        <f t="shared" si="236"/>
        <v/>
      </c>
      <c r="CV337" s="9" t="str">
        <f t="shared" si="236"/>
        <v/>
      </c>
      <c r="CW337" s="9" t="str">
        <f t="shared" si="236"/>
        <v/>
      </c>
      <c r="CY337" s="9" t="str">
        <f t="shared" si="241"/>
        <v/>
      </c>
      <c r="CZ337" s="9" t="str">
        <f t="shared" si="241"/>
        <v/>
      </c>
      <c r="DA337" s="9" t="str">
        <f t="shared" si="241"/>
        <v/>
      </c>
      <c r="DB337" s="9" t="str">
        <f t="shared" si="237"/>
        <v/>
      </c>
      <c r="DC337" s="9" t="str">
        <f t="shared" si="237"/>
        <v/>
      </c>
      <c r="DD337" s="9" t="str">
        <f t="shared" si="237"/>
        <v/>
      </c>
      <c r="DF337" s="9" t="str">
        <f>IF($A337=2,IF(ISNUMBER(CR337/Ukraine!CR337),100*CR337/Ukraine!CR337,""),"")</f>
        <v/>
      </c>
      <c r="DG337" s="9" t="str">
        <f>IF($A337=2,IF(ISNUMBER(CS337/Ukraine!CS337),100*CS337/Ukraine!CS337,""),"")</f>
        <v/>
      </c>
      <c r="DH337" s="9" t="str">
        <f>IF($A337=2,IF(ISNUMBER(CT337/Ukraine!CT337),100*CT337/Ukraine!CT337,""),"")</f>
        <v/>
      </c>
      <c r="DI337" s="9" t="str">
        <f>IF($A337=2,IF(ISNUMBER(CU337/Ukraine!CU337),100*CU337/Ukraine!CU337,""),"")</f>
        <v/>
      </c>
      <c r="DJ337" s="9" t="str">
        <f>IF($A337=2,IF(ISNUMBER(CV337/Ukraine!CV337),100*CV337/Ukraine!CV337,""),"")</f>
        <v/>
      </c>
      <c r="DK337" s="9" t="str">
        <f>IF($A337=2,IF(ISNUMBER(CW337/Ukraine!CW337),100*CW337/Ukraine!CW337,""),"")</f>
        <v/>
      </c>
      <c r="DM337" s="40" t="str">
        <f t="shared" si="216"/>
        <v/>
      </c>
      <c r="DN337" s="40" t="str">
        <f t="shared" si="217"/>
        <v/>
      </c>
      <c r="DO337" s="40" t="str">
        <f t="shared" si="218"/>
        <v/>
      </c>
      <c r="DP337" s="40" t="str">
        <f t="shared" si="219"/>
        <v/>
      </c>
      <c r="DQ337" s="40" t="str">
        <f t="shared" si="220"/>
        <v/>
      </c>
      <c r="DR337" s="40" t="str">
        <f t="shared" si="221"/>
        <v/>
      </c>
      <c r="DT337" s="40" t="str">
        <f t="shared" si="248"/>
        <v/>
      </c>
      <c r="DU337" s="40" t="str">
        <f t="shared" si="249"/>
        <v/>
      </c>
      <c r="DV337" s="40" t="str">
        <f t="shared" si="250"/>
        <v/>
      </c>
      <c r="DW337" s="40" t="str">
        <f t="shared" si="251"/>
        <v/>
      </c>
      <c r="DX337" s="40" t="str">
        <f t="shared" si="252"/>
        <v/>
      </c>
      <c r="DY337" s="40" t="str">
        <f t="shared" si="238"/>
        <v/>
      </c>
    </row>
    <row r="338" spans="1:129" x14ac:dyDescent="0.2">
      <c r="A338" s="39">
        <f>'Industry selection'!C338</f>
        <v>1</v>
      </c>
      <c r="B338" s="2">
        <v>87.1</v>
      </c>
      <c r="C338" s="2" t="s">
        <v>688</v>
      </c>
      <c r="E338" s="30" t="s">
        <v>687</v>
      </c>
      <c r="F338" s="31">
        <v>87.1</v>
      </c>
      <c r="G338" s="32" t="s">
        <v>688</v>
      </c>
      <c r="H338" s="157">
        <f>[1]Ukraine!$F$336</f>
        <v>4</v>
      </c>
      <c r="I338" s="157" t="str">
        <f>[1]Ukraine!$G$336</f>
        <v>к</v>
      </c>
      <c r="J338" s="157" t="str">
        <f>[1]Ukraine!$H$336</f>
        <v>к</v>
      </c>
      <c r="K338" s="157" t="str">
        <f>[1]Ukraine!$I$336</f>
        <v>к</v>
      </c>
      <c r="L338" s="157" t="str">
        <f>[1]Ukraine!$J$336</f>
        <v>к</v>
      </c>
      <c r="M338" s="11"/>
      <c r="N338" s="33" t="s">
        <v>1405</v>
      </c>
      <c r="O338" s="33">
        <v>87.1</v>
      </c>
      <c r="P338" s="33" t="s">
        <v>688</v>
      </c>
      <c r="Q338" s="157" t="e">
        <f>[2]Ukraine!$F$336</f>
        <v>#N/A</v>
      </c>
      <c r="R338" s="157" t="e">
        <f>[2]Ukraine!$G$336</f>
        <v>#N/A</v>
      </c>
      <c r="S338" s="157" t="e">
        <f>[2]Ukraine!$H$336</f>
        <v>#N/A</v>
      </c>
      <c r="T338" s="157" t="e">
        <f>[2]Ukraine!$I$336</f>
        <v>#N/A</v>
      </c>
      <c r="U338" s="157" t="e">
        <f>[2]Ukraine!$J$336</f>
        <v>#N/A</v>
      </c>
      <c r="V338" s="11"/>
      <c r="W338" s="36" t="s">
        <v>1405</v>
      </c>
      <c r="X338" s="36">
        <v>87.1</v>
      </c>
      <c r="Y338" s="36" t="s">
        <v>688</v>
      </c>
      <c r="Z338" s="157">
        <f>[3]Ukraine!$F$336</f>
        <v>2</v>
      </c>
      <c r="AA338" s="157" t="str">
        <f>[3]Ukraine!$G$336</f>
        <v>к</v>
      </c>
      <c r="AB338" s="157" t="str">
        <f>[3]Ukraine!$H$336</f>
        <v>к</v>
      </c>
      <c r="AC338" s="157" t="str">
        <f>[3]Ukraine!$I$336</f>
        <v>к</v>
      </c>
      <c r="AD338" s="157" t="str">
        <f>[3]Ukraine!$J$336</f>
        <v>к</v>
      </c>
      <c r="AE338" s="11"/>
      <c r="AF338" s="37" t="s">
        <v>1405</v>
      </c>
      <c r="AG338" s="37">
        <v>87.1</v>
      </c>
      <c r="AH338" s="37" t="s">
        <v>688</v>
      </c>
      <c r="AI338" s="157">
        <f>[4]Ukraine!$F$336</f>
        <v>2</v>
      </c>
      <c r="AJ338" s="157" t="str">
        <f>[4]Ukraine!$G$336</f>
        <v>к</v>
      </c>
      <c r="AK338" s="157" t="str">
        <f>[4]Ukraine!$H$336</f>
        <v>к</v>
      </c>
      <c r="AL338" s="157" t="str">
        <f>[4]Ukraine!$I$336</f>
        <v>к</v>
      </c>
      <c r="AM338" s="157" t="str">
        <f>[4]Ukraine!$J$336</f>
        <v>к</v>
      </c>
      <c r="AN338" s="11"/>
      <c r="AO338" s="11" t="s">
        <v>1405</v>
      </c>
      <c r="AP338" s="11">
        <v>87.1</v>
      </c>
      <c r="AQ338" s="11" t="s">
        <v>688</v>
      </c>
      <c r="AR338" s="157">
        <f>[5]Ukraine!$F$336</f>
        <v>4</v>
      </c>
      <c r="AS338" s="157" t="str">
        <f>[5]Ukraine!$G$336</f>
        <v>к</v>
      </c>
      <c r="AT338" s="157" t="str">
        <f>[5]Ukraine!$H$336</f>
        <v>к</v>
      </c>
      <c r="AU338" s="157" t="str">
        <f>[5]Ukraine!$I$336</f>
        <v>к</v>
      </c>
      <c r="AV338" s="157" t="str">
        <f>[5]Ukraine!$J$336</f>
        <v>к</v>
      </c>
      <c r="AW338" s="11"/>
      <c r="AX338" s="33" t="s">
        <v>1405</v>
      </c>
      <c r="AY338" s="33">
        <v>87.1</v>
      </c>
      <c r="AZ338" s="33" t="s">
        <v>688</v>
      </c>
      <c r="BA338" s="157">
        <f>[6]Ukraine!$F$336</f>
        <v>3</v>
      </c>
      <c r="BB338" s="157" t="str">
        <f>[6]Ukraine!$G$336</f>
        <v>к</v>
      </c>
      <c r="BC338" s="157" t="str">
        <f>[6]Ukraine!$H$336</f>
        <v>к</v>
      </c>
      <c r="BD338" s="157" t="str">
        <f>[6]Ukraine!$I$336</f>
        <v>к</v>
      </c>
      <c r="BE338" s="157" t="str">
        <f>[6]Ukraine!$J$336</f>
        <v>к</v>
      </c>
      <c r="BG338" s="2">
        <v>87.1</v>
      </c>
      <c r="BH338" s="2" t="s">
        <v>688</v>
      </c>
      <c r="BI338" s="1">
        <f t="shared" si="222"/>
        <v>4</v>
      </c>
      <c r="BJ338" s="1" t="e">
        <f t="shared" si="223"/>
        <v>#N/A</v>
      </c>
      <c r="BK338" s="1">
        <f t="shared" si="224"/>
        <v>2</v>
      </c>
      <c r="BL338" s="1">
        <f t="shared" si="225"/>
        <v>2</v>
      </c>
      <c r="BM338" s="1">
        <f t="shared" si="226"/>
        <v>4</v>
      </c>
      <c r="BN338" s="1">
        <f t="shared" si="227"/>
        <v>3</v>
      </c>
      <c r="BP338" s="1" t="str">
        <f t="shared" si="242"/>
        <v>к</v>
      </c>
      <c r="BQ338" s="1" t="e">
        <f t="shared" si="243"/>
        <v>#N/A</v>
      </c>
      <c r="BR338" s="1" t="str">
        <f t="shared" si="244"/>
        <v>к</v>
      </c>
      <c r="BS338" s="1" t="str">
        <f t="shared" si="245"/>
        <v>к</v>
      </c>
      <c r="BT338" s="1" t="str">
        <f t="shared" si="246"/>
        <v>к</v>
      </c>
      <c r="BU338" s="1" t="str">
        <f t="shared" si="247"/>
        <v>к</v>
      </c>
      <c r="BW338" s="40" t="str">
        <f t="shared" si="228"/>
        <v/>
      </c>
      <c r="BX338" s="40" t="str">
        <f t="shared" si="228"/>
        <v/>
      </c>
      <c r="BY338" s="40" t="str">
        <f t="shared" si="228"/>
        <v/>
      </c>
      <c r="BZ338" s="40" t="str">
        <f t="shared" si="228"/>
        <v/>
      </c>
      <c r="CA338" s="40" t="str">
        <f t="shared" si="228"/>
        <v/>
      </c>
      <c r="CB338" s="40" t="str">
        <f t="shared" si="228"/>
        <v/>
      </c>
      <c r="CD338" s="10" t="str">
        <f t="shared" si="229"/>
        <v>к</v>
      </c>
      <c r="CE338" s="10" t="e">
        <f t="shared" si="230"/>
        <v>#N/A</v>
      </c>
      <c r="CF338" s="10" t="str">
        <f t="shared" si="231"/>
        <v>к</v>
      </c>
      <c r="CG338" s="10" t="str">
        <f t="shared" si="232"/>
        <v>к</v>
      </c>
      <c r="CH338" s="10" t="str">
        <f t="shared" si="233"/>
        <v>к</v>
      </c>
      <c r="CI338" s="10" t="str">
        <f t="shared" si="234"/>
        <v>к</v>
      </c>
      <c r="CK338" s="40" t="str">
        <f t="shared" si="239"/>
        <v/>
      </c>
      <c r="CL338" s="40" t="str">
        <f t="shared" si="239"/>
        <v/>
      </c>
      <c r="CM338" s="40" t="str">
        <f t="shared" si="239"/>
        <v/>
      </c>
      <c r="CN338" s="40" t="str">
        <f t="shared" si="235"/>
        <v/>
      </c>
      <c r="CO338" s="40" t="str">
        <f t="shared" si="235"/>
        <v/>
      </c>
      <c r="CP338" s="40" t="str">
        <f t="shared" si="235"/>
        <v/>
      </c>
      <c r="CR338" s="9" t="str">
        <f t="shared" si="240"/>
        <v/>
      </c>
      <c r="CS338" s="9" t="str">
        <f t="shared" si="240"/>
        <v/>
      </c>
      <c r="CT338" s="9" t="str">
        <f t="shared" si="240"/>
        <v/>
      </c>
      <c r="CU338" s="9" t="str">
        <f t="shared" si="236"/>
        <v/>
      </c>
      <c r="CV338" s="9" t="str">
        <f t="shared" si="236"/>
        <v/>
      </c>
      <c r="CW338" s="9" t="str">
        <f t="shared" si="236"/>
        <v/>
      </c>
      <c r="CY338" s="9" t="str">
        <f t="shared" si="241"/>
        <v/>
      </c>
      <c r="CZ338" s="9" t="str">
        <f t="shared" si="241"/>
        <v/>
      </c>
      <c r="DA338" s="9" t="str">
        <f t="shared" si="241"/>
        <v/>
      </c>
      <c r="DB338" s="9" t="str">
        <f t="shared" si="237"/>
        <v/>
      </c>
      <c r="DC338" s="9" t="str">
        <f t="shared" si="237"/>
        <v/>
      </c>
      <c r="DD338" s="9" t="str">
        <f t="shared" si="237"/>
        <v/>
      </c>
      <c r="DF338" s="9" t="str">
        <f>IF($A338=2,IF(ISNUMBER(CR338/Ukraine!CR338),100*CR338/Ukraine!CR338,""),"")</f>
        <v/>
      </c>
      <c r="DG338" s="9" t="str">
        <f>IF($A338=2,IF(ISNUMBER(CS338/Ukraine!CS338),100*CS338/Ukraine!CS338,""),"")</f>
        <v/>
      </c>
      <c r="DH338" s="9" t="str">
        <f>IF($A338=2,IF(ISNUMBER(CT338/Ukraine!CT338),100*CT338/Ukraine!CT338,""),"")</f>
        <v/>
      </c>
      <c r="DI338" s="9" t="str">
        <f>IF($A338=2,IF(ISNUMBER(CU338/Ukraine!CU338),100*CU338/Ukraine!CU338,""),"")</f>
        <v/>
      </c>
      <c r="DJ338" s="9" t="str">
        <f>IF($A338=2,IF(ISNUMBER(CV338/Ukraine!CV338),100*CV338/Ukraine!CV338,""),"")</f>
        <v/>
      </c>
      <c r="DK338" s="9" t="str">
        <f>IF($A338=2,IF(ISNUMBER(CW338/Ukraine!CW338),100*CW338/Ukraine!CW338,""),"")</f>
        <v/>
      </c>
      <c r="DM338" s="40" t="str">
        <f t="shared" si="216"/>
        <v/>
      </c>
      <c r="DN338" s="40" t="str">
        <f t="shared" si="217"/>
        <v/>
      </c>
      <c r="DO338" s="40" t="str">
        <f t="shared" si="218"/>
        <v/>
      </c>
      <c r="DP338" s="40" t="str">
        <f t="shared" si="219"/>
        <v/>
      </c>
      <c r="DQ338" s="40" t="str">
        <f t="shared" si="220"/>
        <v/>
      </c>
      <c r="DR338" s="40" t="str">
        <f t="shared" si="221"/>
        <v/>
      </c>
      <c r="DT338" s="40" t="str">
        <f t="shared" si="248"/>
        <v/>
      </c>
      <c r="DU338" s="40" t="str">
        <f t="shared" si="249"/>
        <v/>
      </c>
      <c r="DV338" s="40" t="str">
        <f t="shared" si="250"/>
        <v/>
      </c>
      <c r="DW338" s="40" t="str">
        <f t="shared" si="251"/>
        <v/>
      </c>
      <c r="DX338" s="40" t="str">
        <f t="shared" si="252"/>
        <v/>
      </c>
      <c r="DY338" s="40" t="str">
        <f t="shared" si="238"/>
        <v/>
      </c>
    </row>
    <row r="339" spans="1:129" x14ac:dyDescent="0.2">
      <c r="A339" s="39">
        <f>'Industry selection'!C339</f>
        <v>1</v>
      </c>
      <c r="B339" s="2">
        <v>87.2</v>
      </c>
      <c r="C339" s="2" t="s">
        <v>690</v>
      </c>
      <c r="E339" s="30" t="s">
        <v>689</v>
      </c>
      <c r="F339" s="31">
        <v>87.2</v>
      </c>
      <c r="G339" s="32" t="s">
        <v>690</v>
      </c>
      <c r="H339" s="157">
        <f>[1]Ukraine!$F$337</f>
        <v>6</v>
      </c>
      <c r="I339" s="157">
        <f>[1]Ukraine!$G$337</f>
        <v>25</v>
      </c>
      <c r="J339" s="157">
        <f>[1]Ukraine!$H$337</f>
        <v>23</v>
      </c>
      <c r="K339" s="157">
        <f>[1]Ukraine!$I$337</f>
        <v>2274.3000000000002</v>
      </c>
      <c r="L339" s="157">
        <f>[1]Ukraine!$J$337</f>
        <v>630.20000000000005</v>
      </c>
      <c r="M339" s="11"/>
      <c r="N339" s="33" t="s">
        <v>1060</v>
      </c>
      <c r="O339" s="36">
        <v>87.2</v>
      </c>
      <c r="P339" s="35" t="s">
        <v>690</v>
      </c>
      <c r="Q339" s="157">
        <f>[2]Ukraine!$F$337</f>
        <v>4</v>
      </c>
      <c r="R339" s="157" t="str">
        <f>[2]Ukraine!$G$337</f>
        <v>к</v>
      </c>
      <c r="S339" s="157" t="str">
        <f>[2]Ukraine!$H$337</f>
        <v>к</v>
      </c>
      <c r="T339" s="157" t="str">
        <f>[2]Ukraine!$I$337</f>
        <v>к</v>
      </c>
      <c r="U339" s="157" t="str">
        <f>[2]Ukraine!$J$337</f>
        <v>к</v>
      </c>
      <c r="V339" s="11"/>
      <c r="W339" s="36" t="s">
        <v>1406</v>
      </c>
      <c r="X339" s="36">
        <v>87.2</v>
      </c>
      <c r="Y339" s="36" t="s">
        <v>690</v>
      </c>
      <c r="Z339" s="157">
        <f>[3]Ukraine!$F$337</f>
        <v>2</v>
      </c>
      <c r="AA339" s="157" t="str">
        <f>[3]Ukraine!$G$337</f>
        <v>к</v>
      </c>
      <c r="AB339" s="157" t="str">
        <f>[3]Ukraine!$H$337</f>
        <v>к</v>
      </c>
      <c r="AC339" s="157" t="str">
        <f>[3]Ukraine!$I$337</f>
        <v>к</v>
      </c>
      <c r="AD339" s="157" t="str">
        <f>[3]Ukraine!$J$337</f>
        <v>к</v>
      </c>
      <c r="AE339" s="11"/>
      <c r="AF339" s="37" t="s">
        <v>1406</v>
      </c>
      <c r="AG339" s="37">
        <v>87.2</v>
      </c>
      <c r="AH339" s="37" t="s">
        <v>690</v>
      </c>
      <c r="AI339" s="157">
        <f>[4]Ukraine!$F$337</f>
        <v>2</v>
      </c>
      <c r="AJ339" s="157" t="str">
        <f>[4]Ukraine!$G$337</f>
        <v>к</v>
      </c>
      <c r="AK339" s="157" t="str">
        <f>[4]Ukraine!$H$337</f>
        <v>к</v>
      </c>
      <c r="AL339" s="157" t="str">
        <f>[4]Ukraine!$I$337</f>
        <v>к</v>
      </c>
      <c r="AM339" s="157" t="str">
        <f>[4]Ukraine!$J$337</f>
        <v>к</v>
      </c>
      <c r="AN339" s="11"/>
      <c r="AO339" s="11" t="s">
        <v>1406</v>
      </c>
      <c r="AP339" s="11">
        <v>87.2</v>
      </c>
      <c r="AQ339" s="11" t="s">
        <v>690</v>
      </c>
      <c r="AR339" s="157">
        <f>[5]Ukraine!$F$337</f>
        <v>4</v>
      </c>
      <c r="AS339" s="157" t="str">
        <f>[5]Ukraine!$G$337</f>
        <v>к</v>
      </c>
      <c r="AT339" s="157" t="str">
        <f>[5]Ukraine!$H$337</f>
        <v>к</v>
      </c>
      <c r="AU339" s="157" t="str">
        <f>[5]Ukraine!$I$337</f>
        <v>к</v>
      </c>
      <c r="AV339" s="157" t="str">
        <f>[5]Ukraine!$J$337</f>
        <v>к</v>
      </c>
      <c r="AW339" s="11"/>
      <c r="AX339" s="33" t="s">
        <v>1406</v>
      </c>
      <c r="AY339" s="33">
        <v>87.2</v>
      </c>
      <c r="AZ339" s="33" t="s">
        <v>690</v>
      </c>
      <c r="BA339" s="157">
        <f>[6]Ukraine!$F$337</f>
        <v>11</v>
      </c>
      <c r="BB339" s="157">
        <f>[6]Ukraine!$G$337</f>
        <v>76</v>
      </c>
      <c r="BC339" s="157">
        <f>[6]Ukraine!$H$337</f>
        <v>76</v>
      </c>
      <c r="BD339" s="157">
        <f>[6]Ukraine!$I$337</f>
        <v>6537.2</v>
      </c>
      <c r="BE339" s="157">
        <f>[6]Ukraine!$J$337</f>
        <v>1967.3</v>
      </c>
      <c r="BG339" s="2">
        <v>87.2</v>
      </c>
      <c r="BH339" s="2" t="s">
        <v>690</v>
      </c>
      <c r="BI339" s="1">
        <f t="shared" si="222"/>
        <v>6</v>
      </c>
      <c r="BJ339" s="1">
        <f t="shared" si="223"/>
        <v>4</v>
      </c>
      <c r="BK339" s="1">
        <f t="shared" si="224"/>
        <v>2</v>
      </c>
      <c r="BL339" s="1">
        <f t="shared" si="225"/>
        <v>2</v>
      </c>
      <c r="BM339" s="1">
        <f t="shared" si="226"/>
        <v>4</v>
      </c>
      <c r="BN339" s="1">
        <f t="shared" si="227"/>
        <v>11</v>
      </c>
      <c r="BP339" s="1">
        <f t="shared" si="242"/>
        <v>23</v>
      </c>
      <c r="BQ339" s="1" t="str">
        <f t="shared" si="243"/>
        <v>к</v>
      </c>
      <c r="BR339" s="1" t="str">
        <f t="shared" si="244"/>
        <v>к</v>
      </c>
      <c r="BS339" s="1" t="str">
        <f t="shared" si="245"/>
        <v>к</v>
      </c>
      <c r="BT339" s="1" t="str">
        <f t="shared" si="246"/>
        <v>к</v>
      </c>
      <c r="BU339" s="1">
        <f t="shared" si="247"/>
        <v>76</v>
      </c>
      <c r="BW339" s="40" t="str">
        <f t="shared" si="228"/>
        <v/>
      </c>
      <c r="BX339" s="40" t="str">
        <f t="shared" si="228"/>
        <v/>
      </c>
      <c r="BY339" s="40" t="str">
        <f t="shared" si="228"/>
        <v/>
      </c>
      <c r="BZ339" s="40" t="str">
        <f t="shared" si="228"/>
        <v/>
      </c>
      <c r="CA339" s="40" t="str">
        <f t="shared" si="228"/>
        <v/>
      </c>
      <c r="CB339" s="40" t="str">
        <f t="shared" si="228"/>
        <v/>
      </c>
      <c r="CD339" s="10">
        <f t="shared" si="229"/>
        <v>630.20000000000005</v>
      </c>
      <c r="CE339" s="10" t="str">
        <f t="shared" si="230"/>
        <v>к</v>
      </c>
      <c r="CF339" s="10" t="str">
        <f t="shared" si="231"/>
        <v>к</v>
      </c>
      <c r="CG339" s="10" t="str">
        <f t="shared" si="232"/>
        <v>к</v>
      </c>
      <c r="CH339" s="10" t="str">
        <f t="shared" si="233"/>
        <v>к</v>
      </c>
      <c r="CI339" s="10">
        <f t="shared" si="234"/>
        <v>1967.3</v>
      </c>
      <c r="CK339" s="40" t="str">
        <f t="shared" si="239"/>
        <v/>
      </c>
      <c r="CL339" s="40" t="str">
        <f t="shared" si="239"/>
        <v/>
      </c>
      <c r="CM339" s="40" t="str">
        <f t="shared" si="239"/>
        <v/>
      </c>
      <c r="CN339" s="40" t="str">
        <f t="shared" si="235"/>
        <v/>
      </c>
      <c r="CO339" s="40" t="str">
        <f t="shared" si="235"/>
        <v/>
      </c>
      <c r="CP339" s="40" t="str">
        <f t="shared" si="235"/>
        <v/>
      </c>
      <c r="CR339" s="9" t="str">
        <f t="shared" si="240"/>
        <v/>
      </c>
      <c r="CS339" s="9" t="str">
        <f t="shared" si="240"/>
        <v/>
      </c>
      <c r="CT339" s="9" t="str">
        <f t="shared" si="240"/>
        <v/>
      </c>
      <c r="CU339" s="9" t="str">
        <f t="shared" si="236"/>
        <v/>
      </c>
      <c r="CV339" s="9" t="str">
        <f t="shared" si="236"/>
        <v/>
      </c>
      <c r="CW339" s="9" t="str">
        <f t="shared" si="236"/>
        <v/>
      </c>
      <c r="CY339" s="9" t="str">
        <f t="shared" si="241"/>
        <v/>
      </c>
      <c r="CZ339" s="9" t="str">
        <f t="shared" si="241"/>
        <v/>
      </c>
      <c r="DA339" s="9" t="str">
        <f t="shared" si="241"/>
        <v/>
      </c>
      <c r="DB339" s="9" t="str">
        <f t="shared" si="237"/>
        <v/>
      </c>
      <c r="DC339" s="9" t="str">
        <f t="shared" si="237"/>
        <v/>
      </c>
      <c r="DD339" s="9" t="str">
        <f t="shared" si="237"/>
        <v/>
      </c>
      <c r="DF339" s="9" t="str">
        <f>IF($A339=2,IF(ISNUMBER(CR339/Ukraine!CR339),100*CR339/Ukraine!CR339,""),"")</f>
        <v/>
      </c>
      <c r="DG339" s="9" t="str">
        <f>IF($A339=2,IF(ISNUMBER(CS339/Ukraine!CS339),100*CS339/Ukraine!CS339,""),"")</f>
        <v/>
      </c>
      <c r="DH339" s="9" t="str">
        <f>IF($A339=2,IF(ISNUMBER(CT339/Ukraine!CT339),100*CT339/Ukraine!CT339,""),"")</f>
        <v/>
      </c>
      <c r="DI339" s="9" t="str">
        <f>IF($A339=2,IF(ISNUMBER(CU339/Ukraine!CU339),100*CU339/Ukraine!CU339,""),"")</f>
        <v/>
      </c>
      <c r="DJ339" s="9" t="str">
        <f>IF($A339=2,IF(ISNUMBER(CV339/Ukraine!CV339),100*CV339/Ukraine!CV339,""),"")</f>
        <v/>
      </c>
      <c r="DK339" s="9" t="str">
        <f>IF($A339=2,IF(ISNUMBER(CW339/Ukraine!CW339),100*CW339/Ukraine!CW339,""),"")</f>
        <v/>
      </c>
      <c r="DM339" s="40" t="str">
        <f t="shared" si="216"/>
        <v/>
      </c>
      <c r="DN339" s="40" t="str">
        <f t="shared" si="217"/>
        <v/>
      </c>
      <c r="DO339" s="40" t="str">
        <f t="shared" si="218"/>
        <v/>
      </c>
      <c r="DP339" s="40" t="str">
        <f t="shared" si="219"/>
        <v/>
      </c>
      <c r="DQ339" s="40" t="str">
        <f t="shared" si="220"/>
        <v/>
      </c>
      <c r="DR339" s="40" t="str">
        <f t="shared" si="221"/>
        <v/>
      </c>
      <c r="DT339" s="40" t="str">
        <f t="shared" si="248"/>
        <v/>
      </c>
      <c r="DU339" s="40" t="str">
        <f t="shared" si="249"/>
        <v/>
      </c>
      <c r="DV339" s="40" t="str">
        <f t="shared" si="250"/>
        <v/>
      </c>
      <c r="DW339" s="40" t="str">
        <f t="shared" si="251"/>
        <v/>
      </c>
      <c r="DX339" s="40" t="str">
        <f t="shared" si="252"/>
        <v/>
      </c>
      <c r="DY339" s="40" t="str">
        <f t="shared" si="238"/>
        <v/>
      </c>
    </row>
    <row r="340" spans="1:129" x14ac:dyDescent="0.2">
      <c r="A340" s="39">
        <f>'Industry selection'!C340</f>
        <v>1</v>
      </c>
      <c r="B340" s="2">
        <v>87.3</v>
      </c>
      <c r="C340" s="2" t="s">
        <v>692</v>
      </c>
      <c r="E340" s="30" t="s">
        <v>691</v>
      </c>
      <c r="F340" s="31">
        <v>87.3</v>
      </c>
      <c r="G340" s="32" t="s">
        <v>692</v>
      </c>
      <c r="H340" s="157">
        <f>[1]Ukraine!$F$338</f>
        <v>4</v>
      </c>
      <c r="I340" s="157">
        <f>[1]Ukraine!$G$338</f>
        <v>34</v>
      </c>
      <c r="J340" s="157">
        <f>[1]Ukraine!$H$338</f>
        <v>34</v>
      </c>
      <c r="K340" s="157">
        <f>[1]Ukraine!$I$338</f>
        <v>2126</v>
      </c>
      <c r="L340" s="157">
        <f>[1]Ukraine!$J$338</f>
        <v>735.4</v>
      </c>
      <c r="M340" s="11"/>
      <c r="N340" s="33" t="s">
        <v>1061</v>
      </c>
      <c r="O340" s="36">
        <v>87.3</v>
      </c>
      <c r="P340" s="35" t="s">
        <v>692</v>
      </c>
      <c r="Q340" s="157">
        <f>[2]Ukraine!$F$338</f>
        <v>3</v>
      </c>
      <c r="R340" s="157" t="str">
        <f>[2]Ukraine!$G$338</f>
        <v>к</v>
      </c>
      <c r="S340" s="157" t="str">
        <f>[2]Ukraine!$H$338</f>
        <v>к</v>
      </c>
      <c r="T340" s="157" t="str">
        <f>[2]Ukraine!$I$338</f>
        <v>к</v>
      </c>
      <c r="U340" s="157" t="str">
        <f>[2]Ukraine!$J$338</f>
        <v>к</v>
      </c>
      <c r="V340" s="11"/>
      <c r="W340" s="36" t="s">
        <v>1407</v>
      </c>
      <c r="X340" s="36">
        <v>87.3</v>
      </c>
      <c r="Y340" s="36" t="s">
        <v>692</v>
      </c>
      <c r="Z340" s="157">
        <f>[3]Ukraine!$F$338</f>
        <v>3</v>
      </c>
      <c r="AA340" s="157" t="str">
        <f>[3]Ukraine!$G$338</f>
        <v>к</v>
      </c>
      <c r="AB340" s="157" t="str">
        <f>[3]Ukraine!$H$338</f>
        <v>к</v>
      </c>
      <c r="AC340" s="157" t="str">
        <f>[3]Ukraine!$I$338</f>
        <v>к</v>
      </c>
      <c r="AD340" s="157" t="str">
        <f>[3]Ukraine!$J$338</f>
        <v>к</v>
      </c>
      <c r="AE340" s="11"/>
      <c r="AF340" s="37" t="s">
        <v>1407</v>
      </c>
      <c r="AG340" s="37">
        <v>87.3</v>
      </c>
      <c r="AH340" s="37" t="s">
        <v>692</v>
      </c>
      <c r="AI340" s="157">
        <f>[4]Ukraine!$F$338</f>
        <v>6</v>
      </c>
      <c r="AJ340" s="157" t="str">
        <f>[4]Ukraine!$G$338</f>
        <v>к</v>
      </c>
      <c r="AK340" s="157" t="str">
        <f>[4]Ukraine!$H$338</f>
        <v>к</v>
      </c>
      <c r="AL340" s="157" t="str">
        <f>[4]Ukraine!$I$338</f>
        <v>к</v>
      </c>
      <c r="AM340" s="157" t="str">
        <f>[4]Ukraine!$J$338</f>
        <v>к</v>
      </c>
      <c r="AN340" s="11"/>
      <c r="AO340" s="11" t="s">
        <v>1407</v>
      </c>
      <c r="AP340" s="11">
        <v>87.3</v>
      </c>
      <c r="AQ340" s="11" t="s">
        <v>692</v>
      </c>
      <c r="AR340" s="157">
        <f>[5]Ukraine!$F$338</f>
        <v>4</v>
      </c>
      <c r="AS340" s="157" t="str">
        <f>[5]Ukraine!$G$338</f>
        <v>к</v>
      </c>
      <c r="AT340" s="157" t="str">
        <f>[5]Ukraine!$H$338</f>
        <v>к</v>
      </c>
      <c r="AU340" s="157" t="str">
        <f>[5]Ukraine!$I$338</f>
        <v>к</v>
      </c>
      <c r="AV340" s="157" t="str">
        <f>[5]Ukraine!$J$338</f>
        <v>к</v>
      </c>
      <c r="AW340" s="11"/>
      <c r="AX340" s="33" t="s">
        <v>1407</v>
      </c>
      <c r="AY340" s="33">
        <v>87.3</v>
      </c>
      <c r="AZ340" s="33" t="s">
        <v>692</v>
      </c>
      <c r="BA340" s="157">
        <f>[6]Ukraine!$F$338</f>
        <v>6</v>
      </c>
      <c r="BB340" s="157" t="str">
        <f>[6]Ukraine!$G$338</f>
        <v>к</v>
      </c>
      <c r="BC340" s="157" t="str">
        <f>[6]Ukraine!$H$338</f>
        <v>к</v>
      </c>
      <c r="BD340" s="157" t="str">
        <f>[6]Ukraine!$I$338</f>
        <v>к</v>
      </c>
      <c r="BE340" s="157" t="str">
        <f>[6]Ukraine!$J$338</f>
        <v>к</v>
      </c>
      <c r="BG340" s="2">
        <v>87.3</v>
      </c>
      <c r="BH340" s="2" t="s">
        <v>692</v>
      </c>
      <c r="BI340" s="1">
        <f t="shared" si="222"/>
        <v>4</v>
      </c>
      <c r="BJ340" s="1">
        <f t="shared" si="223"/>
        <v>3</v>
      </c>
      <c r="BK340" s="1">
        <f t="shared" si="224"/>
        <v>3</v>
      </c>
      <c r="BL340" s="1">
        <f t="shared" si="225"/>
        <v>6</v>
      </c>
      <c r="BM340" s="1">
        <f t="shared" si="226"/>
        <v>4</v>
      </c>
      <c r="BN340" s="1">
        <f t="shared" si="227"/>
        <v>6</v>
      </c>
      <c r="BP340" s="1">
        <f t="shared" si="242"/>
        <v>34</v>
      </c>
      <c r="BQ340" s="1" t="str">
        <f t="shared" si="243"/>
        <v>к</v>
      </c>
      <c r="BR340" s="1" t="str">
        <f t="shared" si="244"/>
        <v>к</v>
      </c>
      <c r="BS340" s="1" t="str">
        <f t="shared" si="245"/>
        <v>к</v>
      </c>
      <c r="BT340" s="1" t="str">
        <f t="shared" si="246"/>
        <v>к</v>
      </c>
      <c r="BU340" s="1" t="str">
        <f t="shared" si="247"/>
        <v>к</v>
      </c>
      <c r="BW340" s="40" t="str">
        <f t="shared" si="228"/>
        <v/>
      </c>
      <c r="BX340" s="40" t="str">
        <f t="shared" si="228"/>
        <v/>
      </c>
      <c r="BY340" s="40" t="str">
        <f t="shared" si="228"/>
        <v/>
      </c>
      <c r="BZ340" s="40" t="str">
        <f t="shared" si="228"/>
        <v/>
      </c>
      <c r="CA340" s="40" t="str">
        <f t="shared" si="228"/>
        <v/>
      </c>
      <c r="CB340" s="40" t="str">
        <f t="shared" si="228"/>
        <v/>
      </c>
      <c r="CD340" s="10">
        <f t="shared" si="229"/>
        <v>735.4</v>
      </c>
      <c r="CE340" s="10" t="str">
        <f t="shared" si="230"/>
        <v>к</v>
      </c>
      <c r="CF340" s="10" t="str">
        <f t="shared" si="231"/>
        <v>к</v>
      </c>
      <c r="CG340" s="10" t="str">
        <f t="shared" si="232"/>
        <v>к</v>
      </c>
      <c r="CH340" s="10" t="str">
        <f t="shared" si="233"/>
        <v>к</v>
      </c>
      <c r="CI340" s="10" t="str">
        <f t="shared" si="234"/>
        <v>к</v>
      </c>
      <c r="CK340" s="40" t="str">
        <f t="shared" si="239"/>
        <v/>
      </c>
      <c r="CL340" s="40" t="str">
        <f t="shared" si="239"/>
        <v/>
      </c>
      <c r="CM340" s="40" t="str">
        <f t="shared" si="239"/>
        <v/>
      </c>
      <c r="CN340" s="40" t="str">
        <f t="shared" si="235"/>
        <v/>
      </c>
      <c r="CO340" s="40" t="str">
        <f t="shared" si="235"/>
        <v/>
      </c>
      <c r="CP340" s="40" t="str">
        <f t="shared" si="235"/>
        <v/>
      </c>
      <c r="CR340" s="9" t="str">
        <f t="shared" si="240"/>
        <v/>
      </c>
      <c r="CS340" s="9" t="str">
        <f t="shared" si="240"/>
        <v/>
      </c>
      <c r="CT340" s="9" t="str">
        <f t="shared" si="240"/>
        <v/>
      </c>
      <c r="CU340" s="9" t="str">
        <f t="shared" si="236"/>
        <v/>
      </c>
      <c r="CV340" s="9" t="str">
        <f t="shared" si="236"/>
        <v/>
      </c>
      <c r="CW340" s="9" t="str">
        <f t="shared" si="236"/>
        <v/>
      </c>
      <c r="CY340" s="9" t="str">
        <f t="shared" si="241"/>
        <v/>
      </c>
      <c r="CZ340" s="9" t="str">
        <f t="shared" si="241"/>
        <v/>
      </c>
      <c r="DA340" s="9" t="str">
        <f t="shared" si="241"/>
        <v/>
      </c>
      <c r="DB340" s="9" t="str">
        <f t="shared" si="237"/>
        <v/>
      </c>
      <c r="DC340" s="9" t="str">
        <f t="shared" si="237"/>
        <v/>
      </c>
      <c r="DD340" s="9" t="str">
        <f t="shared" si="237"/>
        <v/>
      </c>
      <c r="DF340" s="9" t="str">
        <f>IF($A340=2,IF(ISNUMBER(CR340/Ukraine!CR340),100*CR340/Ukraine!CR340,""),"")</f>
        <v/>
      </c>
      <c r="DG340" s="9" t="str">
        <f>IF($A340=2,IF(ISNUMBER(CS340/Ukraine!CS340),100*CS340/Ukraine!CS340,""),"")</f>
        <v/>
      </c>
      <c r="DH340" s="9" t="str">
        <f>IF($A340=2,IF(ISNUMBER(CT340/Ukraine!CT340),100*CT340/Ukraine!CT340,""),"")</f>
        <v/>
      </c>
      <c r="DI340" s="9" t="str">
        <f>IF($A340=2,IF(ISNUMBER(CU340/Ukraine!CU340),100*CU340/Ukraine!CU340,""),"")</f>
        <v/>
      </c>
      <c r="DJ340" s="9" t="str">
        <f>IF($A340=2,IF(ISNUMBER(CV340/Ukraine!CV340),100*CV340/Ukraine!CV340,""),"")</f>
        <v/>
      </c>
      <c r="DK340" s="9" t="str">
        <f>IF($A340=2,IF(ISNUMBER(CW340/Ukraine!CW340),100*CW340/Ukraine!CW340,""),"")</f>
        <v/>
      </c>
      <c r="DM340" s="40" t="str">
        <f t="shared" si="216"/>
        <v/>
      </c>
      <c r="DN340" s="40" t="str">
        <f t="shared" si="217"/>
        <v/>
      </c>
      <c r="DO340" s="40" t="str">
        <f t="shared" si="218"/>
        <v/>
      </c>
      <c r="DP340" s="40" t="str">
        <f t="shared" si="219"/>
        <v/>
      </c>
      <c r="DQ340" s="40" t="str">
        <f t="shared" si="220"/>
        <v/>
      </c>
      <c r="DR340" s="40" t="str">
        <f t="shared" si="221"/>
        <v/>
      </c>
      <c r="DT340" s="40" t="str">
        <f t="shared" si="248"/>
        <v/>
      </c>
      <c r="DU340" s="40" t="str">
        <f t="shared" si="249"/>
        <v/>
      </c>
      <c r="DV340" s="40" t="str">
        <f t="shared" si="250"/>
        <v/>
      </c>
      <c r="DW340" s="40" t="str">
        <f t="shared" si="251"/>
        <v/>
      </c>
      <c r="DX340" s="40" t="str">
        <f t="shared" si="252"/>
        <v/>
      </c>
      <c r="DY340" s="40" t="str">
        <f t="shared" si="238"/>
        <v/>
      </c>
    </row>
    <row r="341" spans="1:129" x14ac:dyDescent="0.2">
      <c r="A341" s="39">
        <f>'Industry selection'!C341</f>
        <v>1</v>
      </c>
      <c r="B341" s="2">
        <v>87.9</v>
      </c>
      <c r="C341" s="2" t="s">
        <v>694</v>
      </c>
      <c r="E341" s="30" t="s">
        <v>693</v>
      </c>
      <c r="F341" s="31">
        <v>87.9</v>
      </c>
      <c r="G341" s="32" t="s">
        <v>694</v>
      </c>
      <c r="H341" s="157">
        <f>[1]Ukraine!$F$339</f>
        <v>3</v>
      </c>
      <c r="I341" s="157" t="str">
        <f>[1]Ukraine!$G$339</f>
        <v>к</v>
      </c>
      <c r="J341" s="157" t="str">
        <f>[1]Ukraine!$H$339</f>
        <v>к</v>
      </c>
      <c r="K341" s="157" t="str">
        <f>[1]Ukraine!$I$339</f>
        <v>к</v>
      </c>
      <c r="L341" s="157" t="str">
        <f>[1]Ukraine!$J$339</f>
        <v>к</v>
      </c>
      <c r="M341" s="11"/>
      <c r="N341" s="33" t="s">
        <v>1062</v>
      </c>
      <c r="O341" s="36">
        <v>87.9</v>
      </c>
      <c r="P341" s="35" t="s">
        <v>694</v>
      </c>
      <c r="Q341" s="157">
        <f>[2]Ukraine!$F$339</f>
        <v>3</v>
      </c>
      <c r="R341" s="157" t="str">
        <f>[2]Ukraine!$G$339</f>
        <v>к</v>
      </c>
      <c r="S341" s="157" t="str">
        <f>[2]Ukraine!$H$339</f>
        <v>к</v>
      </c>
      <c r="T341" s="157" t="str">
        <f>[2]Ukraine!$I$339</f>
        <v>к</v>
      </c>
      <c r="U341" s="157" t="str">
        <f>[2]Ukraine!$J$339</f>
        <v>к</v>
      </c>
      <c r="V341" s="11"/>
      <c r="W341" s="36" t="s">
        <v>1408</v>
      </c>
      <c r="X341" s="36">
        <v>87.9</v>
      </c>
      <c r="Y341" s="36" t="s">
        <v>694</v>
      </c>
      <c r="Z341" s="157">
        <f>[3]Ukraine!$F$339</f>
        <v>3</v>
      </c>
      <c r="AA341" s="157" t="str">
        <f>[3]Ukraine!$G$339</f>
        <v>к</v>
      </c>
      <c r="AB341" s="157" t="str">
        <f>[3]Ukraine!$H$339</f>
        <v>к</v>
      </c>
      <c r="AC341" s="157" t="str">
        <f>[3]Ukraine!$I$339</f>
        <v>к</v>
      </c>
      <c r="AD341" s="157" t="str">
        <f>[3]Ukraine!$J$339</f>
        <v>к</v>
      </c>
      <c r="AE341" s="11"/>
      <c r="AF341" s="37" t="s">
        <v>1408</v>
      </c>
      <c r="AG341" s="37">
        <v>87.9</v>
      </c>
      <c r="AH341" s="37" t="s">
        <v>694</v>
      </c>
      <c r="AI341" s="157">
        <f>[4]Ukraine!$F$339</f>
        <v>3</v>
      </c>
      <c r="AJ341" s="157" t="str">
        <f>[4]Ukraine!$G$339</f>
        <v>к</v>
      </c>
      <c r="AK341" s="157" t="str">
        <f>[4]Ukraine!$H$339</f>
        <v>к</v>
      </c>
      <c r="AL341" s="157" t="str">
        <f>[4]Ukraine!$I$339</f>
        <v>к</v>
      </c>
      <c r="AM341" s="157" t="str">
        <f>[4]Ukraine!$J$339</f>
        <v>к</v>
      </c>
      <c r="AN341" s="11"/>
      <c r="AO341" s="11" t="s">
        <v>1408</v>
      </c>
      <c r="AP341" s="11">
        <v>87.9</v>
      </c>
      <c r="AQ341" s="11" t="s">
        <v>694</v>
      </c>
      <c r="AR341" s="157">
        <f>[5]Ukraine!$F$339</f>
        <v>3</v>
      </c>
      <c r="AS341" s="157" t="str">
        <f>[5]Ukraine!$G$339</f>
        <v>к</v>
      </c>
      <c r="AT341" s="157" t="str">
        <f>[5]Ukraine!$H$339</f>
        <v>к</v>
      </c>
      <c r="AU341" s="157" t="str">
        <f>[5]Ukraine!$I$339</f>
        <v>к</v>
      </c>
      <c r="AV341" s="157" t="str">
        <f>[5]Ukraine!$J$339</f>
        <v>к</v>
      </c>
      <c r="AW341" s="11"/>
      <c r="AX341" s="33" t="s">
        <v>1408</v>
      </c>
      <c r="AY341" s="33">
        <v>87.9</v>
      </c>
      <c r="AZ341" s="33" t="s">
        <v>694</v>
      </c>
      <c r="BA341" s="157">
        <f>[6]Ukraine!$F$339</f>
        <v>6</v>
      </c>
      <c r="BB341" s="157" t="str">
        <f>[6]Ukraine!$G$339</f>
        <v>к</v>
      </c>
      <c r="BC341" s="157" t="str">
        <f>[6]Ukraine!$H$339</f>
        <v>к</v>
      </c>
      <c r="BD341" s="157" t="str">
        <f>[6]Ukraine!$I$339</f>
        <v>к</v>
      </c>
      <c r="BE341" s="157" t="str">
        <f>[6]Ukraine!$J$339</f>
        <v>к</v>
      </c>
      <c r="BG341" s="2">
        <v>87.9</v>
      </c>
      <c r="BH341" s="2" t="s">
        <v>694</v>
      </c>
      <c r="BI341" s="1">
        <f t="shared" si="222"/>
        <v>3</v>
      </c>
      <c r="BJ341" s="1">
        <f t="shared" si="223"/>
        <v>3</v>
      </c>
      <c r="BK341" s="1">
        <f t="shared" si="224"/>
        <v>3</v>
      </c>
      <c r="BL341" s="1">
        <f t="shared" si="225"/>
        <v>3</v>
      </c>
      <c r="BM341" s="1">
        <f t="shared" si="226"/>
        <v>3</v>
      </c>
      <c r="BN341" s="1">
        <f t="shared" si="227"/>
        <v>6</v>
      </c>
      <c r="BP341" s="1" t="str">
        <f t="shared" si="242"/>
        <v>к</v>
      </c>
      <c r="BQ341" s="1" t="str">
        <f t="shared" si="243"/>
        <v>к</v>
      </c>
      <c r="BR341" s="1" t="str">
        <f t="shared" si="244"/>
        <v>к</v>
      </c>
      <c r="BS341" s="1" t="str">
        <f t="shared" si="245"/>
        <v>к</v>
      </c>
      <c r="BT341" s="1" t="str">
        <f t="shared" si="246"/>
        <v>к</v>
      </c>
      <c r="BU341" s="1" t="str">
        <f t="shared" si="247"/>
        <v>к</v>
      </c>
      <c r="BW341" s="40" t="str">
        <f t="shared" si="228"/>
        <v/>
      </c>
      <c r="BX341" s="40" t="str">
        <f t="shared" si="228"/>
        <v/>
      </c>
      <c r="BY341" s="40" t="str">
        <f t="shared" si="228"/>
        <v/>
      </c>
      <c r="BZ341" s="40" t="str">
        <f t="shared" si="228"/>
        <v/>
      </c>
      <c r="CA341" s="40" t="str">
        <f t="shared" si="228"/>
        <v/>
      </c>
      <c r="CB341" s="40" t="str">
        <f t="shared" si="228"/>
        <v/>
      </c>
      <c r="CD341" s="10" t="str">
        <f t="shared" si="229"/>
        <v>к</v>
      </c>
      <c r="CE341" s="10" t="str">
        <f t="shared" si="230"/>
        <v>к</v>
      </c>
      <c r="CF341" s="10" t="str">
        <f t="shared" si="231"/>
        <v>к</v>
      </c>
      <c r="CG341" s="10" t="str">
        <f t="shared" si="232"/>
        <v>к</v>
      </c>
      <c r="CH341" s="10" t="str">
        <f t="shared" si="233"/>
        <v>к</v>
      </c>
      <c r="CI341" s="10" t="str">
        <f t="shared" si="234"/>
        <v>к</v>
      </c>
      <c r="CK341" s="40" t="str">
        <f t="shared" si="239"/>
        <v/>
      </c>
      <c r="CL341" s="40" t="str">
        <f t="shared" si="239"/>
        <v/>
      </c>
      <c r="CM341" s="40" t="str">
        <f t="shared" si="239"/>
        <v/>
      </c>
      <c r="CN341" s="40" t="str">
        <f t="shared" si="235"/>
        <v/>
      </c>
      <c r="CO341" s="40" t="str">
        <f t="shared" si="235"/>
        <v/>
      </c>
      <c r="CP341" s="40" t="str">
        <f t="shared" si="235"/>
        <v/>
      </c>
      <c r="CR341" s="9" t="str">
        <f t="shared" si="240"/>
        <v/>
      </c>
      <c r="CS341" s="9" t="str">
        <f t="shared" si="240"/>
        <v/>
      </c>
      <c r="CT341" s="9" t="str">
        <f t="shared" si="240"/>
        <v/>
      </c>
      <c r="CU341" s="9" t="str">
        <f t="shared" si="236"/>
        <v/>
      </c>
      <c r="CV341" s="9" t="str">
        <f t="shared" si="236"/>
        <v/>
      </c>
      <c r="CW341" s="9" t="str">
        <f t="shared" si="236"/>
        <v/>
      </c>
      <c r="CY341" s="9" t="str">
        <f t="shared" si="241"/>
        <v/>
      </c>
      <c r="CZ341" s="9" t="str">
        <f t="shared" si="241"/>
        <v/>
      </c>
      <c r="DA341" s="9" t="str">
        <f t="shared" si="241"/>
        <v/>
      </c>
      <c r="DB341" s="9" t="str">
        <f t="shared" si="237"/>
        <v/>
      </c>
      <c r="DC341" s="9" t="str">
        <f t="shared" si="237"/>
        <v/>
      </c>
      <c r="DD341" s="9" t="str">
        <f t="shared" si="237"/>
        <v/>
      </c>
      <c r="DF341" s="9" t="str">
        <f>IF($A341=2,IF(ISNUMBER(CR341/Ukraine!CR341),100*CR341/Ukraine!CR341,""),"")</f>
        <v/>
      </c>
      <c r="DG341" s="9" t="str">
        <f>IF($A341=2,IF(ISNUMBER(CS341/Ukraine!CS341),100*CS341/Ukraine!CS341,""),"")</f>
        <v/>
      </c>
      <c r="DH341" s="9" t="str">
        <f>IF($A341=2,IF(ISNUMBER(CT341/Ukraine!CT341),100*CT341/Ukraine!CT341,""),"")</f>
        <v/>
      </c>
      <c r="DI341" s="9" t="str">
        <f>IF($A341=2,IF(ISNUMBER(CU341/Ukraine!CU341),100*CU341/Ukraine!CU341,""),"")</f>
        <v/>
      </c>
      <c r="DJ341" s="9" t="str">
        <f>IF($A341=2,IF(ISNUMBER(CV341/Ukraine!CV341),100*CV341/Ukraine!CV341,""),"")</f>
        <v/>
      </c>
      <c r="DK341" s="9" t="str">
        <f>IF($A341=2,IF(ISNUMBER(CW341/Ukraine!CW341),100*CW341/Ukraine!CW341,""),"")</f>
        <v/>
      </c>
      <c r="DM341" s="40" t="str">
        <f t="shared" si="216"/>
        <v/>
      </c>
      <c r="DN341" s="40" t="str">
        <f t="shared" si="217"/>
        <v/>
      </c>
      <c r="DO341" s="40" t="str">
        <f t="shared" si="218"/>
        <v/>
      </c>
      <c r="DP341" s="40" t="str">
        <f t="shared" si="219"/>
        <v/>
      </c>
      <c r="DQ341" s="40" t="str">
        <f t="shared" si="220"/>
        <v/>
      </c>
      <c r="DR341" s="40" t="str">
        <f t="shared" si="221"/>
        <v/>
      </c>
      <c r="DT341" s="40" t="str">
        <f t="shared" si="248"/>
        <v/>
      </c>
      <c r="DU341" s="40" t="str">
        <f t="shared" si="249"/>
        <v/>
      </c>
      <c r="DV341" s="40" t="str">
        <f t="shared" si="250"/>
        <v/>
      </c>
      <c r="DW341" s="40" t="str">
        <f t="shared" si="251"/>
        <v/>
      </c>
      <c r="DX341" s="40" t="str">
        <f t="shared" si="252"/>
        <v/>
      </c>
      <c r="DY341" s="40" t="str">
        <f t="shared" si="238"/>
        <v/>
      </c>
    </row>
    <row r="342" spans="1:129" x14ac:dyDescent="0.2">
      <c r="A342" s="39">
        <f>'Industry selection'!C342</f>
        <v>1</v>
      </c>
      <c r="B342" s="2">
        <v>88</v>
      </c>
      <c r="C342" s="2" t="s">
        <v>696</v>
      </c>
      <c r="E342" s="30" t="s">
        <v>695</v>
      </c>
      <c r="F342" s="31">
        <v>88</v>
      </c>
      <c r="G342" s="32" t="s">
        <v>696</v>
      </c>
      <c r="H342" s="157">
        <f>[1]Ukraine!$F$340</f>
        <v>23</v>
      </c>
      <c r="I342" s="157">
        <f>[1]Ukraine!$G$340</f>
        <v>69</v>
      </c>
      <c r="J342" s="157">
        <f>[1]Ukraine!$H$340</f>
        <v>60</v>
      </c>
      <c r="K342" s="157">
        <f>[1]Ukraine!$I$340</f>
        <v>5942.3</v>
      </c>
      <c r="L342" s="157">
        <f>[1]Ukraine!$J$340</f>
        <v>1433.4</v>
      </c>
      <c r="M342" s="11"/>
      <c r="N342" s="33" t="s">
        <v>1063</v>
      </c>
      <c r="O342" s="36">
        <v>88</v>
      </c>
      <c r="P342" s="35" t="s">
        <v>696</v>
      </c>
      <c r="Q342" s="157">
        <f>[2]Ukraine!$F$340</f>
        <v>21</v>
      </c>
      <c r="R342" s="157">
        <f>[2]Ukraine!$G$340</f>
        <v>31</v>
      </c>
      <c r="S342" s="157">
        <f>[2]Ukraine!$H$340</f>
        <v>17</v>
      </c>
      <c r="T342" s="157">
        <f>[2]Ukraine!$I$340</f>
        <v>344.7</v>
      </c>
      <c r="U342" s="157">
        <f>[2]Ukraine!$J$340</f>
        <v>156</v>
      </c>
      <c r="V342" s="11"/>
      <c r="W342" s="36" t="s">
        <v>1409</v>
      </c>
      <c r="X342" s="36">
        <v>88</v>
      </c>
      <c r="Y342" s="36" t="s">
        <v>696</v>
      </c>
      <c r="Z342" s="157">
        <f>[3]Ukraine!$F$340</f>
        <v>27</v>
      </c>
      <c r="AA342" s="157">
        <f>[3]Ukraine!$G$340</f>
        <v>36</v>
      </c>
      <c r="AB342" s="157">
        <f>[3]Ukraine!$H$340</f>
        <v>18</v>
      </c>
      <c r="AC342" s="157">
        <f>[3]Ukraine!$I$340</f>
        <v>888.6</v>
      </c>
      <c r="AD342" s="157">
        <f>[3]Ukraine!$J$340</f>
        <v>284.89999999999998</v>
      </c>
      <c r="AE342" s="11"/>
      <c r="AF342" s="37" t="s">
        <v>1409</v>
      </c>
      <c r="AG342" s="37">
        <v>88</v>
      </c>
      <c r="AH342" s="37" t="s">
        <v>696</v>
      </c>
      <c r="AI342" s="157">
        <f>[4]Ukraine!$F$340</f>
        <v>35</v>
      </c>
      <c r="AJ342" s="157">
        <f>[4]Ukraine!$G$340</f>
        <v>75</v>
      </c>
      <c r="AK342" s="157">
        <f>[4]Ukraine!$H$340</f>
        <v>60</v>
      </c>
      <c r="AL342" s="157">
        <f>[4]Ukraine!$I$340</f>
        <v>3239.7</v>
      </c>
      <c r="AM342" s="157">
        <f>[4]Ukraine!$J$340</f>
        <v>1535.3</v>
      </c>
      <c r="AN342" s="11"/>
      <c r="AO342" s="11" t="s">
        <v>1409</v>
      </c>
      <c r="AP342" s="11">
        <v>88</v>
      </c>
      <c r="AQ342" s="11" t="s">
        <v>696</v>
      </c>
      <c r="AR342" s="157">
        <f>[5]Ukraine!$F$340</f>
        <v>30</v>
      </c>
      <c r="AS342" s="157">
        <f>[5]Ukraine!$G$340</f>
        <v>79</v>
      </c>
      <c r="AT342" s="157">
        <f>[5]Ukraine!$H$340</f>
        <v>61</v>
      </c>
      <c r="AU342" s="157">
        <f>[5]Ukraine!$I$340</f>
        <v>6128.1</v>
      </c>
      <c r="AV342" s="157">
        <f>[5]Ukraine!$J$340</f>
        <v>960.1</v>
      </c>
      <c r="AW342" s="11"/>
      <c r="AX342" s="33" t="s">
        <v>1409</v>
      </c>
      <c r="AY342" s="33">
        <v>88</v>
      </c>
      <c r="AZ342" s="33" t="s">
        <v>696</v>
      </c>
      <c r="BA342" s="157">
        <f>[6]Ukraine!$F$340</f>
        <v>35</v>
      </c>
      <c r="BB342" s="157">
        <f>[6]Ukraine!$G$340</f>
        <v>76</v>
      </c>
      <c r="BC342" s="157">
        <f>[6]Ukraine!$H$340</f>
        <v>57</v>
      </c>
      <c r="BD342" s="157">
        <f>[6]Ukraine!$I$340</f>
        <v>3699.5</v>
      </c>
      <c r="BE342" s="157">
        <f>[6]Ukraine!$J$340</f>
        <v>1717.2</v>
      </c>
      <c r="BG342" s="2">
        <v>88</v>
      </c>
      <c r="BH342" s="2" t="s">
        <v>696</v>
      </c>
      <c r="BI342" s="1">
        <f t="shared" si="222"/>
        <v>23</v>
      </c>
      <c r="BJ342" s="1">
        <f t="shared" si="223"/>
        <v>21</v>
      </c>
      <c r="BK342" s="1">
        <f t="shared" si="224"/>
        <v>27</v>
      </c>
      <c r="BL342" s="1">
        <f t="shared" si="225"/>
        <v>35</v>
      </c>
      <c r="BM342" s="1">
        <f t="shared" si="226"/>
        <v>30</v>
      </c>
      <c r="BN342" s="1">
        <f t="shared" si="227"/>
        <v>35</v>
      </c>
      <c r="BP342" s="1">
        <f t="shared" si="242"/>
        <v>60</v>
      </c>
      <c r="BQ342" s="1">
        <f t="shared" si="243"/>
        <v>17</v>
      </c>
      <c r="BR342" s="1">
        <f t="shared" si="244"/>
        <v>18</v>
      </c>
      <c r="BS342" s="1">
        <f t="shared" si="245"/>
        <v>60</v>
      </c>
      <c r="BT342" s="1">
        <f t="shared" si="246"/>
        <v>61</v>
      </c>
      <c r="BU342" s="1">
        <f t="shared" si="247"/>
        <v>57</v>
      </c>
      <c r="BW342" s="40" t="str">
        <f t="shared" si="228"/>
        <v/>
      </c>
      <c r="BX342" s="40" t="str">
        <f t="shared" si="228"/>
        <v/>
      </c>
      <c r="BY342" s="40" t="str">
        <f t="shared" si="228"/>
        <v/>
      </c>
      <c r="BZ342" s="40" t="str">
        <f t="shared" si="228"/>
        <v/>
      </c>
      <c r="CA342" s="40" t="str">
        <f t="shared" si="228"/>
        <v/>
      </c>
      <c r="CB342" s="40" t="str">
        <f t="shared" si="228"/>
        <v/>
      </c>
      <c r="CD342" s="10">
        <f t="shared" si="229"/>
        <v>1433.4</v>
      </c>
      <c r="CE342" s="10">
        <f t="shared" si="230"/>
        <v>156</v>
      </c>
      <c r="CF342" s="10">
        <f t="shared" si="231"/>
        <v>284.89999999999998</v>
      </c>
      <c r="CG342" s="10">
        <f t="shared" si="232"/>
        <v>1535.3</v>
      </c>
      <c r="CH342" s="10">
        <f t="shared" si="233"/>
        <v>960.1</v>
      </c>
      <c r="CI342" s="10">
        <f t="shared" si="234"/>
        <v>1717.2</v>
      </c>
      <c r="CK342" s="40" t="str">
        <f t="shared" si="239"/>
        <v/>
      </c>
      <c r="CL342" s="40" t="str">
        <f t="shared" si="239"/>
        <v/>
      </c>
      <c r="CM342" s="40" t="str">
        <f t="shared" si="239"/>
        <v/>
      </c>
      <c r="CN342" s="40" t="str">
        <f t="shared" si="235"/>
        <v/>
      </c>
      <c r="CO342" s="40" t="str">
        <f t="shared" si="235"/>
        <v/>
      </c>
      <c r="CP342" s="40" t="str">
        <f t="shared" si="235"/>
        <v/>
      </c>
      <c r="CR342" s="9" t="str">
        <f t="shared" si="240"/>
        <v/>
      </c>
      <c r="CS342" s="9" t="str">
        <f t="shared" si="240"/>
        <v/>
      </c>
      <c r="CT342" s="9" t="str">
        <f t="shared" si="240"/>
        <v/>
      </c>
      <c r="CU342" s="9" t="str">
        <f t="shared" si="236"/>
        <v/>
      </c>
      <c r="CV342" s="9" t="str">
        <f t="shared" si="236"/>
        <v/>
      </c>
      <c r="CW342" s="9" t="str">
        <f t="shared" si="236"/>
        <v/>
      </c>
      <c r="CY342" s="9" t="str">
        <f t="shared" si="241"/>
        <v/>
      </c>
      <c r="CZ342" s="9" t="str">
        <f t="shared" si="241"/>
        <v/>
      </c>
      <c r="DA342" s="9" t="str">
        <f t="shared" si="241"/>
        <v/>
      </c>
      <c r="DB342" s="9" t="str">
        <f t="shared" si="237"/>
        <v/>
      </c>
      <c r="DC342" s="9" t="str">
        <f t="shared" si="237"/>
        <v/>
      </c>
      <c r="DD342" s="9" t="str">
        <f t="shared" si="237"/>
        <v/>
      </c>
      <c r="DF342" s="9" t="str">
        <f>IF($A342=2,IF(ISNUMBER(CR342/Ukraine!CR342),100*CR342/Ukraine!CR342,""),"")</f>
        <v/>
      </c>
      <c r="DG342" s="9" t="str">
        <f>IF($A342=2,IF(ISNUMBER(CS342/Ukraine!CS342),100*CS342/Ukraine!CS342,""),"")</f>
        <v/>
      </c>
      <c r="DH342" s="9" t="str">
        <f>IF($A342=2,IF(ISNUMBER(CT342/Ukraine!CT342),100*CT342/Ukraine!CT342,""),"")</f>
        <v/>
      </c>
      <c r="DI342" s="9" t="str">
        <f>IF($A342=2,IF(ISNUMBER(CU342/Ukraine!CU342),100*CU342/Ukraine!CU342,""),"")</f>
        <v/>
      </c>
      <c r="DJ342" s="9" t="str">
        <f>IF($A342=2,IF(ISNUMBER(CV342/Ukraine!CV342),100*CV342/Ukraine!CV342,""),"")</f>
        <v/>
      </c>
      <c r="DK342" s="9" t="str">
        <f>IF($A342=2,IF(ISNUMBER(CW342/Ukraine!CW342),100*CW342/Ukraine!CW342,""),"")</f>
        <v/>
      </c>
      <c r="DM342" s="40" t="str">
        <f t="shared" si="216"/>
        <v/>
      </c>
      <c r="DN342" s="40" t="str">
        <f t="shared" si="217"/>
        <v/>
      </c>
      <c r="DO342" s="40" t="str">
        <f t="shared" si="218"/>
        <v/>
      </c>
      <c r="DP342" s="40" t="str">
        <f t="shared" si="219"/>
        <v/>
      </c>
      <c r="DQ342" s="40" t="str">
        <f t="shared" si="220"/>
        <v/>
      </c>
      <c r="DR342" s="40" t="str">
        <f t="shared" si="221"/>
        <v/>
      </c>
      <c r="DT342" s="40" t="str">
        <f t="shared" si="248"/>
        <v/>
      </c>
      <c r="DU342" s="40" t="str">
        <f t="shared" si="249"/>
        <v/>
      </c>
      <c r="DV342" s="40" t="str">
        <f t="shared" si="250"/>
        <v/>
      </c>
      <c r="DW342" s="40" t="str">
        <f t="shared" si="251"/>
        <v/>
      </c>
      <c r="DX342" s="40" t="str">
        <f t="shared" si="252"/>
        <v/>
      </c>
      <c r="DY342" s="40" t="str">
        <f t="shared" si="238"/>
        <v/>
      </c>
    </row>
    <row r="343" spans="1:129" x14ac:dyDescent="0.2">
      <c r="A343" s="39">
        <f>'Industry selection'!C343</f>
        <v>1</v>
      </c>
      <c r="B343" s="2">
        <v>88.1</v>
      </c>
      <c r="C343" s="2" t="s">
        <v>698</v>
      </c>
      <c r="E343" s="30" t="s">
        <v>697</v>
      </c>
      <c r="F343" s="31">
        <v>88.1</v>
      </c>
      <c r="G343" s="32" t="s">
        <v>698</v>
      </c>
      <c r="H343" s="157">
        <f>[1]Ukraine!$F$341</f>
        <v>10</v>
      </c>
      <c r="I343" s="157">
        <f>[1]Ukraine!$G$341</f>
        <v>49</v>
      </c>
      <c r="J343" s="157">
        <f>[1]Ukraine!$H$341</f>
        <v>45</v>
      </c>
      <c r="K343" s="157">
        <f>[1]Ukraine!$I$341</f>
        <v>5760.5</v>
      </c>
      <c r="L343" s="157">
        <f>[1]Ukraine!$J$341</f>
        <v>1294.0999999999999</v>
      </c>
      <c r="M343" s="11"/>
      <c r="N343" s="33" t="s">
        <v>1064</v>
      </c>
      <c r="O343" s="36">
        <v>88.1</v>
      </c>
      <c r="P343" s="35" t="s">
        <v>698</v>
      </c>
      <c r="Q343" s="157">
        <f>[2]Ukraine!$F$341</f>
        <v>7</v>
      </c>
      <c r="R343" s="157">
        <f>[2]Ukraine!$G$341</f>
        <v>14</v>
      </c>
      <c r="S343" s="157">
        <f>[2]Ukraine!$H$341</f>
        <v>9</v>
      </c>
      <c r="T343" s="157">
        <f>[2]Ukraine!$I$341</f>
        <v>157.19999999999999</v>
      </c>
      <c r="U343" s="157">
        <f>[2]Ukraine!$J$341</f>
        <v>85</v>
      </c>
      <c r="V343" s="11"/>
      <c r="W343" s="36" t="s">
        <v>1410</v>
      </c>
      <c r="X343" s="36">
        <v>88.1</v>
      </c>
      <c r="Y343" s="36" t="s">
        <v>698</v>
      </c>
      <c r="Z343" s="157">
        <f>[3]Ukraine!$F$341</f>
        <v>7</v>
      </c>
      <c r="AA343" s="157">
        <f>[3]Ukraine!$G$341</f>
        <v>7</v>
      </c>
      <c r="AB343" s="157">
        <f>[3]Ukraine!$H$341</f>
        <v>5</v>
      </c>
      <c r="AC343" s="157">
        <f>[3]Ukraine!$I$341</f>
        <v>249.9</v>
      </c>
      <c r="AD343" s="157">
        <f>[3]Ukraine!$J$341</f>
        <v>107.9</v>
      </c>
      <c r="AE343" s="11"/>
      <c r="AF343" s="37" t="s">
        <v>1410</v>
      </c>
      <c r="AG343" s="37">
        <v>88.1</v>
      </c>
      <c r="AH343" s="37" t="s">
        <v>698</v>
      </c>
      <c r="AI343" s="157">
        <f>[4]Ukraine!$F$341</f>
        <v>7</v>
      </c>
      <c r="AJ343" s="157">
        <f>[4]Ukraine!$G$341</f>
        <v>10</v>
      </c>
      <c r="AK343" s="157">
        <f>[4]Ukraine!$H$341</f>
        <v>8</v>
      </c>
      <c r="AL343" s="157">
        <f>[4]Ukraine!$I$341</f>
        <v>631.29999999999995</v>
      </c>
      <c r="AM343" s="157">
        <f>[4]Ukraine!$J$341</f>
        <v>340.7</v>
      </c>
      <c r="AN343" s="11"/>
      <c r="AO343" s="11" t="s">
        <v>1410</v>
      </c>
      <c r="AP343" s="11">
        <v>88.1</v>
      </c>
      <c r="AQ343" s="11" t="s">
        <v>698</v>
      </c>
      <c r="AR343" s="157">
        <f>[5]Ukraine!$F$341</f>
        <v>6</v>
      </c>
      <c r="AS343" s="157">
        <f>[5]Ukraine!$G$341</f>
        <v>10</v>
      </c>
      <c r="AT343" s="157">
        <f>[5]Ukraine!$H$341</f>
        <v>10</v>
      </c>
      <c r="AU343" s="157">
        <f>[5]Ukraine!$I$341</f>
        <v>666.7</v>
      </c>
      <c r="AV343" s="157">
        <f>[5]Ukraine!$J$341</f>
        <v>191.7</v>
      </c>
      <c r="AW343" s="11"/>
      <c r="AX343" s="33" t="s">
        <v>1410</v>
      </c>
      <c r="AY343" s="33">
        <v>88.1</v>
      </c>
      <c r="AZ343" s="33" t="s">
        <v>698</v>
      </c>
      <c r="BA343" s="157">
        <f>[6]Ukraine!$F$341</f>
        <v>8</v>
      </c>
      <c r="BB343" s="157">
        <f>[6]Ukraine!$G$341</f>
        <v>24</v>
      </c>
      <c r="BC343" s="157">
        <f>[6]Ukraine!$H$341</f>
        <v>21</v>
      </c>
      <c r="BD343" s="157">
        <f>[6]Ukraine!$I$341</f>
        <v>1948.3</v>
      </c>
      <c r="BE343" s="157">
        <f>[6]Ukraine!$J$341</f>
        <v>567.1</v>
      </c>
      <c r="BG343" s="2">
        <v>88.1</v>
      </c>
      <c r="BH343" s="2" t="s">
        <v>698</v>
      </c>
      <c r="BI343" s="1">
        <f t="shared" si="222"/>
        <v>10</v>
      </c>
      <c r="BJ343" s="1">
        <f t="shared" si="223"/>
        <v>7</v>
      </c>
      <c r="BK343" s="1">
        <f t="shared" si="224"/>
        <v>7</v>
      </c>
      <c r="BL343" s="1">
        <f t="shared" si="225"/>
        <v>7</v>
      </c>
      <c r="BM343" s="1">
        <f t="shared" si="226"/>
        <v>6</v>
      </c>
      <c r="BN343" s="1">
        <f t="shared" si="227"/>
        <v>8</v>
      </c>
      <c r="BP343" s="1">
        <f t="shared" si="242"/>
        <v>45</v>
      </c>
      <c r="BQ343" s="1">
        <f t="shared" si="243"/>
        <v>9</v>
      </c>
      <c r="BR343" s="1">
        <f t="shared" si="244"/>
        <v>5</v>
      </c>
      <c r="BS343" s="1">
        <f t="shared" si="245"/>
        <v>8</v>
      </c>
      <c r="BT343" s="1">
        <f t="shared" si="246"/>
        <v>10</v>
      </c>
      <c r="BU343" s="1">
        <f t="shared" si="247"/>
        <v>21</v>
      </c>
      <c r="BW343" s="40" t="str">
        <f t="shared" si="228"/>
        <v/>
      </c>
      <c r="BX343" s="40" t="str">
        <f t="shared" si="228"/>
        <v/>
      </c>
      <c r="BY343" s="40" t="str">
        <f t="shared" si="228"/>
        <v/>
      </c>
      <c r="BZ343" s="40" t="str">
        <f t="shared" si="228"/>
        <v/>
      </c>
      <c r="CA343" s="40" t="str">
        <f t="shared" si="228"/>
        <v/>
      </c>
      <c r="CB343" s="40" t="str">
        <f t="shared" si="228"/>
        <v/>
      </c>
      <c r="CD343" s="10">
        <f t="shared" si="229"/>
        <v>1294.0999999999999</v>
      </c>
      <c r="CE343" s="10">
        <f t="shared" si="230"/>
        <v>85</v>
      </c>
      <c r="CF343" s="10">
        <f t="shared" si="231"/>
        <v>107.9</v>
      </c>
      <c r="CG343" s="10">
        <f t="shared" si="232"/>
        <v>340.7</v>
      </c>
      <c r="CH343" s="10">
        <f t="shared" si="233"/>
        <v>191.7</v>
      </c>
      <c r="CI343" s="10">
        <f t="shared" si="234"/>
        <v>567.1</v>
      </c>
      <c r="CK343" s="40" t="str">
        <f t="shared" si="239"/>
        <v/>
      </c>
      <c r="CL343" s="40" t="str">
        <f t="shared" si="239"/>
        <v/>
      </c>
      <c r="CM343" s="40" t="str">
        <f t="shared" si="239"/>
        <v/>
      </c>
      <c r="CN343" s="40" t="str">
        <f t="shared" si="235"/>
        <v/>
      </c>
      <c r="CO343" s="40" t="str">
        <f t="shared" si="235"/>
        <v/>
      </c>
      <c r="CP343" s="40" t="str">
        <f t="shared" si="235"/>
        <v/>
      </c>
      <c r="CR343" s="9" t="str">
        <f t="shared" si="240"/>
        <v/>
      </c>
      <c r="CS343" s="9" t="str">
        <f t="shared" si="240"/>
        <v/>
      </c>
      <c r="CT343" s="9" t="str">
        <f t="shared" si="240"/>
        <v/>
      </c>
      <c r="CU343" s="9" t="str">
        <f t="shared" si="236"/>
        <v/>
      </c>
      <c r="CV343" s="9" t="str">
        <f t="shared" si="236"/>
        <v/>
      </c>
      <c r="CW343" s="9" t="str">
        <f t="shared" si="236"/>
        <v/>
      </c>
      <c r="CY343" s="9" t="str">
        <f t="shared" si="241"/>
        <v/>
      </c>
      <c r="CZ343" s="9" t="str">
        <f t="shared" si="241"/>
        <v/>
      </c>
      <c r="DA343" s="9" t="str">
        <f t="shared" si="241"/>
        <v/>
      </c>
      <c r="DB343" s="9" t="str">
        <f t="shared" si="237"/>
        <v/>
      </c>
      <c r="DC343" s="9" t="str">
        <f t="shared" si="237"/>
        <v/>
      </c>
      <c r="DD343" s="9" t="str">
        <f t="shared" si="237"/>
        <v/>
      </c>
      <c r="DF343" s="9" t="str">
        <f>IF($A343=2,IF(ISNUMBER(CR343/Ukraine!CR343),100*CR343/Ukraine!CR343,""),"")</f>
        <v/>
      </c>
      <c r="DG343" s="9" t="str">
        <f>IF($A343=2,IF(ISNUMBER(CS343/Ukraine!CS343),100*CS343/Ukraine!CS343,""),"")</f>
        <v/>
      </c>
      <c r="DH343" s="9" t="str">
        <f>IF($A343=2,IF(ISNUMBER(CT343/Ukraine!CT343),100*CT343/Ukraine!CT343,""),"")</f>
        <v/>
      </c>
      <c r="DI343" s="9" t="str">
        <f>IF($A343=2,IF(ISNUMBER(CU343/Ukraine!CU343),100*CU343/Ukraine!CU343,""),"")</f>
        <v/>
      </c>
      <c r="DJ343" s="9" t="str">
        <f>IF($A343=2,IF(ISNUMBER(CV343/Ukraine!CV343),100*CV343/Ukraine!CV343,""),"")</f>
        <v/>
      </c>
      <c r="DK343" s="9" t="str">
        <f>IF($A343=2,IF(ISNUMBER(CW343/Ukraine!CW343),100*CW343/Ukraine!CW343,""),"")</f>
        <v/>
      </c>
      <c r="DM343" s="40" t="str">
        <f t="shared" si="216"/>
        <v/>
      </c>
      <c r="DN343" s="40" t="str">
        <f t="shared" si="217"/>
        <v/>
      </c>
      <c r="DO343" s="40" t="str">
        <f t="shared" si="218"/>
        <v/>
      </c>
      <c r="DP343" s="40" t="str">
        <f t="shared" si="219"/>
        <v/>
      </c>
      <c r="DQ343" s="40" t="str">
        <f t="shared" si="220"/>
        <v/>
      </c>
      <c r="DR343" s="40" t="str">
        <f t="shared" si="221"/>
        <v/>
      </c>
      <c r="DT343" s="40" t="str">
        <f t="shared" si="248"/>
        <v/>
      </c>
      <c r="DU343" s="40" t="str">
        <f t="shared" si="249"/>
        <v/>
      </c>
      <c r="DV343" s="40" t="str">
        <f t="shared" si="250"/>
        <v/>
      </c>
      <c r="DW343" s="40" t="str">
        <f t="shared" si="251"/>
        <v/>
      </c>
      <c r="DX343" s="40" t="str">
        <f t="shared" si="252"/>
        <v/>
      </c>
      <c r="DY343" s="40" t="str">
        <f t="shared" si="238"/>
        <v/>
      </c>
    </row>
    <row r="344" spans="1:129" x14ac:dyDescent="0.2">
      <c r="A344" s="39">
        <f>'Industry selection'!C344</f>
        <v>1</v>
      </c>
      <c r="B344" s="2">
        <v>88.9</v>
      </c>
      <c r="C344" s="2" t="s">
        <v>700</v>
      </c>
      <c r="E344" s="30" t="s">
        <v>699</v>
      </c>
      <c r="F344" s="31">
        <v>88.9</v>
      </c>
      <c r="G344" s="32" t="s">
        <v>700</v>
      </c>
      <c r="H344" s="157">
        <f>[1]Ukraine!$F$342</f>
        <v>13</v>
      </c>
      <c r="I344" s="157">
        <f>[1]Ukraine!$G$342</f>
        <v>20</v>
      </c>
      <c r="J344" s="157">
        <f>[1]Ukraine!$H$342</f>
        <v>15</v>
      </c>
      <c r="K344" s="157">
        <f>[1]Ukraine!$I$342</f>
        <v>181.8</v>
      </c>
      <c r="L344" s="157">
        <f>[1]Ukraine!$J$342</f>
        <v>139.30000000000001</v>
      </c>
      <c r="M344" s="11"/>
      <c r="N344" s="33" t="s">
        <v>1065</v>
      </c>
      <c r="O344" s="36">
        <v>88.9</v>
      </c>
      <c r="P344" s="35" t="s">
        <v>700</v>
      </c>
      <c r="Q344" s="157">
        <f>[2]Ukraine!$F$342</f>
        <v>14</v>
      </c>
      <c r="R344" s="157">
        <f>[2]Ukraine!$G$342</f>
        <v>17</v>
      </c>
      <c r="S344" s="157">
        <f>[2]Ukraine!$H$342</f>
        <v>8</v>
      </c>
      <c r="T344" s="157">
        <f>[2]Ukraine!$I$342</f>
        <v>187.5</v>
      </c>
      <c r="U344" s="157">
        <f>[2]Ukraine!$J$342</f>
        <v>71</v>
      </c>
      <c r="V344" s="11"/>
      <c r="W344" s="36" t="s">
        <v>1411</v>
      </c>
      <c r="X344" s="36">
        <v>88.9</v>
      </c>
      <c r="Y344" s="36" t="s">
        <v>700</v>
      </c>
      <c r="Z344" s="157">
        <f>[3]Ukraine!$F$342</f>
        <v>20</v>
      </c>
      <c r="AA344" s="157">
        <f>[3]Ukraine!$G$342</f>
        <v>29</v>
      </c>
      <c r="AB344" s="157">
        <f>[3]Ukraine!$H$342</f>
        <v>13</v>
      </c>
      <c r="AC344" s="157">
        <f>[3]Ukraine!$I$342</f>
        <v>638.70000000000005</v>
      </c>
      <c r="AD344" s="157">
        <f>[3]Ukraine!$J$342</f>
        <v>177</v>
      </c>
      <c r="AE344" s="11"/>
      <c r="AF344" s="37" t="s">
        <v>1411</v>
      </c>
      <c r="AG344" s="37">
        <v>88.9</v>
      </c>
      <c r="AH344" s="37" t="s">
        <v>700</v>
      </c>
      <c r="AI344" s="157">
        <f>[4]Ukraine!$F$342</f>
        <v>28</v>
      </c>
      <c r="AJ344" s="157">
        <f>[4]Ukraine!$G$342</f>
        <v>65</v>
      </c>
      <c r="AK344" s="157">
        <f>[4]Ukraine!$H$342</f>
        <v>52</v>
      </c>
      <c r="AL344" s="157">
        <f>[4]Ukraine!$I$342</f>
        <v>2608.4</v>
      </c>
      <c r="AM344" s="157">
        <f>[4]Ukraine!$J$342</f>
        <v>1194.5999999999999</v>
      </c>
      <c r="AN344" s="11"/>
      <c r="AO344" s="11" t="s">
        <v>1411</v>
      </c>
      <c r="AP344" s="11">
        <v>88.9</v>
      </c>
      <c r="AQ344" s="11" t="s">
        <v>700</v>
      </c>
      <c r="AR344" s="157">
        <f>[5]Ukraine!$F$342</f>
        <v>24</v>
      </c>
      <c r="AS344" s="157">
        <f>[5]Ukraine!$G$342</f>
        <v>69</v>
      </c>
      <c r="AT344" s="157">
        <f>[5]Ukraine!$H$342</f>
        <v>51</v>
      </c>
      <c r="AU344" s="157">
        <f>[5]Ukraine!$I$342</f>
        <v>5461.4</v>
      </c>
      <c r="AV344" s="157">
        <f>[5]Ukraine!$J$342</f>
        <v>768.4</v>
      </c>
      <c r="AW344" s="11"/>
      <c r="AX344" s="33" t="s">
        <v>1411</v>
      </c>
      <c r="AY344" s="33">
        <v>88.9</v>
      </c>
      <c r="AZ344" s="33" t="s">
        <v>700</v>
      </c>
      <c r="BA344" s="157">
        <f>[6]Ukraine!$F$342</f>
        <v>27</v>
      </c>
      <c r="BB344" s="157">
        <f>[6]Ukraine!$G$342</f>
        <v>52</v>
      </c>
      <c r="BC344" s="157">
        <f>[6]Ukraine!$H$342</f>
        <v>36</v>
      </c>
      <c r="BD344" s="157">
        <f>[6]Ukraine!$I$342</f>
        <v>1751.2</v>
      </c>
      <c r="BE344" s="157">
        <f>[6]Ukraine!$J$342</f>
        <v>1150.0999999999999</v>
      </c>
      <c r="BG344" s="2">
        <v>88.9</v>
      </c>
      <c r="BH344" s="2" t="s">
        <v>700</v>
      </c>
      <c r="BI344" s="1">
        <f t="shared" si="222"/>
        <v>13</v>
      </c>
      <c r="BJ344" s="1">
        <f t="shared" si="223"/>
        <v>14</v>
      </c>
      <c r="BK344" s="1">
        <f t="shared" si="224"/>
        <v>20</v>
      </c>
      <c r="BL344" s="1">
        <f t="shared" si="225"/>
        <v>28</v>
      </c>
      <c r="BM344" s="1">
        <f t="shared" si="226"/>
        <v>24</v>
      </c>
      <c r="BN344" s="1">
        <f t="shared" si="227"/>
        <v>27</v>
      </c>
      <c r="BP344" s="1">
        <f t="shared" si="242"/>
        <v>15</v>
      </c>
      <c r="BQ344" s="1">
        <f t="shared" si="243"/>
        <v>8</v>
      </c>
      <c r="BR344" s="1">
        <f t="shared" si="244"/>
        <v>13</v>
      </c>
      <c r="BS344" s="1">
        <f t="shared" si="245"/>
        <v>52</v>
      </c>
      <c r="BT344" s="1">
        <f t="shared" si="246"/>
        <v>51</v>
      </c>
      <c r="BU344" s="1">
        <f t="shared" si="247"/>
        <v>36</v>
      </c>
      <c r="BW344" s="40" t="str">
        <f t="shared" si="228"/>
        <v/>
      </c>
      <c r="BX344" s="40" t="str">
        <f t="shared" si="228"/>
        <v/>
      </c>
      <c r="BY344" s="40" t="str">
        <f t="shared" si="228"/>
        <v/>
      </c>
      <c r="BZ344" s="40" t="str">
        <f t="shared" si="228"/>
        <v/>
      </c>
      <c r="CA344" s="40" t="str">
        <f t="shared" si="228"/>
        <v/>
      </c>
      <c r="CB344" s="40" t="str">
        <f t="shared" si="228"/>
        <v/>
      </c>
      <c r="CD344" s="10">
        <f t="shared" si="229"/>
        <v>139.30000000000001</v>
      </c>
      <c r="CE344" s="10">
        <f t="shared" si="230"/>
        <v>71</v>
      </c>
      <c r="CF344" s="10">
        <f t="shared" si="231"/>
        <v>177</v>
      </c>
      <c r="CG344" s="10">
        <f t="shared" si="232"/>
        <v>1194.5999999999999</v>
      </c>
      <c r="CH344" s="10">
        <f t="shared" si="233"/>
        <v>768.4</v>
      </c>
      <c r="CI344" s="10">
        <f t="shared" si="234"/>
        <v>1150.0999999999999</v>
      </c>
      <c r="CK344" s="40" t="str">
        <f t="shared" si="239"/>
        <v/>
      </c>
      <c r="CL344" s="40" t="str">
        <f t="shared" si="239"/>
        <v/>
      </c>
      <c r="CM344" s="40" t="str">
        <f t="shared" si="239"/>
        <v/>
      </c>
      <c r="CN344" s="40" t="str">
        <f t="shared" si="235"/>
        <v/>
      </c>
      <c r="CO344" s="40" t="str">
        <f t="shared" si="235"/>
        <v/>
      </c>
      <c r="CP344" s="40" t="str">
        <f t="shared" si="235"/>
        <v/>
      </c>
      <c r="CR344" s="9" t="str">
        <f t="shared" si="240"/>
        <v/>
      </c>
      <c r="CS344" s="9" t="str">
        <f t="shared" si="240"/>
        <v/>
      </c>
      <c r="CT344" s="9" t="str">
        <f t="shared" si="240"/>
        <v/>
      </c>
      <c r="CU344" s="9" t="str">
        <f t="shared" si="236"/>
        <v/>
      </c>
      <c r="CV344" s="9" t="str">
        <f t="shared" si="236"/>
        <v/>
      </c>
      <c r="CW344" s="9" t="str">
        <f t="shared" si="236"/>
        <v/>
      </c>
      <c r="CY344" s="9" t="str">
        <f t="shared" si="241"/>
        <v/>
      </c>
      <c r="CZ344" s="9" t="str">
        <f t="shared" si="241"/>
        <v/>
      </c>
      <c r="DA344" s="9" t="str">
        <f t="shared" si="241"/>
        <v/>
      </c>
      <c r="DB344" s="9" t="str">
        <f t="shared" si="237"/>
        <v/>
      </c>
      <c r="DC344" s="9" t="str">
        <f t="shared" si="237"/>
        <v/>
      </c>
      <c r="DD344" s="9" t="str">
        <f t="shared" si="237"/>
        <v/>
      </c>
      <c r="DF344" s="9" t="str">
        <f>IF($A344=2,IF(ISNUMBER(CR344/Ukraine!CR344),100*CR344/Ukraine!CR344,""),"")</f>
        <v/>
      </c>
      <c r="DG344" s="9" t="str">
        <f>IF($A344=2,IF(ISNUMBER(CS344/Ukraine!CS344),100*CS344/Ukraine!CS344,""),"")</f>
        <v/>
      </c>
      <c r="DH344" s="9" t="str">
        <f>IF($A344=2,IF(ISNUMBER(CT344/Ukraine!CT344),100*CT344/Ukraine!CT344,""),"")</f>
        <v/>
      </c>
      <c r="DI344" s="9" t="str">
        <f>IF($A344=2,IF(ISNUMBER(CU344/Ukraine!CU344),100*CU344/Ukraine!CU344,""),"")</f>
        <v/>
      </c>
      <c r="DJ344" s="9" t="str">
        <f>IF($A344=2,IF(ISNUMBER(CV344/Ukraine!CV344),100*CV344/Ukraine!CV344,""),"")</f>
        <v/>
      </c>
      <c r="DK344" s="9" t="str">
        <f>IF($A344=2,IF(ISNUMBER(CW344/Ukraine!CW344),100*CW344/Ukraine!CW344,""),"")</f>
        <v/>
      </c>
      <c r="DM344" s="40" t="str">
        <f t="shared" si="216"/>
        <v/>
      </c>
      <c r="DN344" s="40" t="str">
        <f t="shared" si="217"/>
        <v/>
      </c>
      <c r="DO344" s="40" t="str">
        <f t="shared" si="218"/>
        <v/>
      </c>
      <c r="DP344" s="40" t="str">
        <f t="shared" si="219"/>
        <v/>
      </c>
      <c r="DQ344" s="40" t="str">
        <f t="shared" si="220"/>
        <v/>
      </c>
      <c r="DR344" s="40" t="str">
        <f t="shared" si="221"/>
        <v/>
      </c>
      <c r="DT344" s="40" t="str">
        <f t="shared" si="248"/>
        <v/>
      </c>
      <c r="DU344" s="40" t="str">
        <f t="shared" si="249"/>
        <v/>
      </c>
      <c r="DV344" s="40" t="str">
        <f t="shared" si="250"/>
        <v/>
      </c>
      <c r="DW344" s="40" t="str">
        <f t="shared" si="251"/>
        <v/>
      </c>
      <c r="DX344" s="40" t="str">
        <f t="shared" si="252"/>
        <v/>
      </c>
      <c r="DY344" s="40" t="str">
        <f t="shared" si="238"/>
        <v/>
      </c>
    </row>
    <row r="345" spans="1:129" x14ac:dyDescent="0.2">
      <c r="A345" s="39" t="str">
        <f>'Industry selection'!C345</f>
        <v/>
      </c>
      <c r="B345" s="2" t="s">
        <v>702</v>
      </c>
      <c r="C345" s="2" t="s">
        <v>703</v>
      </c>
      <c r="E345" s="30" t="s">
        <v>701</v>
      </c>
      <c r="F345" s="31" t="s">
        <v>702</v>
      </c>
      <c r="G345" s="32" t="s">
        <v>703</v>
      </c>
      <c r="H345" s="157">
        <f>[1]Ukraine!$F$343</f>
        <v>1823</v>
      </c>
      <c r="I345" s="157">
        <f>[1]Ukraine!$G$343</f>
        <v>35197</v>
      </c>
      <c r="J345" s="157">
        <f>[1]Ukraine!$H$343</f>
        <v>34582</v>
      </c>
      <c r="K345" s="157">
        <f>[1]Ukraine!$I$343</f>
        <v>7775963</v>
      </c>
      <c r="L345" s="157">
        <f>[1]Ukraine!$J$343</f>
        <v>2489009.7999999998</v>
      </c>
      <c r="M345" s="11"/>
      <c r="N345" s="33" t="s">
        <v>1066</v>
      </c>
      <c r="O345" s="36" t="s">
        <v>702</v>
      </c>
      <c r="P345" s="35" t="s">
        <v>703</v>
      </c>
      <c r="Q345" s="157">
        <f>[2]Ukraine!$F$343</f>
        <v>2074</v>
      </c>
      <c r="R345" s="157">
        <f>[2]Ukraine!$G$343</f>
        <v>33961</v>
      </c>
      <c r="S345" s="157">
        <f>[2]Ukraine!$H$343</f>
        <v>33388</v>
      </c>
      <c r="T345" s="157">
        <f>[2]Ukraine!$I$343</f>
        <v>12381615.6</v>
      </c>
      <c r="U345" s="157">
        <f>[2]Ukraine!$J$343</f>
        <v>2614910.4</v>
      </c>
      <c r="V345" s="11"/>
      <c r="W345" s="36" t="s">
        <v>1412</v>
      </c>
      <c r="X345" s="36" t="s">
        <v>702</v>
      </c>
      <c r="Y345" s="36" t="s">
        <v>703</v>
      </c>
      <c r="Z345" s="157">
        <f>[3]Ukraine!$F$343</f>
        <v>1946</v>
      </c>
      <c r="AA345" s="157">
        <f>[3]Ukraine!$G$343</f>
        <v>31204</v>
      </c>
      <c r="AB345" s="157">
        <f>[3]Ukraine!$H$343</f>
        <v>30582</v>
      </c>
      <c r="AC345" s="157">
        <f>[3]Ukraine!$I$343</f>
        <v>15594984.199999999</v>
      </c>
      <c r="AD345" s="157">
        <f>[3]Ukraine!$J$343</f>
        <v>2680477.6</v>
      </c>
      <c r="AE345" s="11"/>
      <c r="AF345" s="37" t="s">
        <v>1412</v>
      </c>
      <c r="AG345" s="37" t="s">
        <v>702</v>
      </c>
      <c r="AH345" s="37" t="s">
        <v>703</v>
      </c>
      <c r="AI345" s="157">
        <f>[4]Ukraine!$F$343</f>
        <v>2089</v>
      </c>
      <c r="AJ345" s="157">
        <f>[4]Ukraine!$G$343</f>
        <v>31332</v>
      </c>
      <c r="AK345" s="157">
        <f>[4]Ukraine!$H$343</f>
        <v>30685</v>
      </c>
      <c r="AL345" s="157">
        <f>[4]Ukraine!$I$343</f>
        <v>4995109.8</v>
      </c>
      <c r="AM345" s="157">
        <f>[4]Ukraine!$J$343</f>
        <v>3330370.5</v>
      </c>
      <c r="AN345" s="11"/>
      <c r="AO345" s="11" t="s">
        <v>1412</v>
      </c>
      <c r="AP345" s="11" t="s">
        <v>702</v>
      </c>
      <c r="AQ345" s="11" t="s">
        <v>703</v>
      </c>
      <c r="AR345" s="157">
        <f>[5]Ukraine!$F$343</f>
        <v>1705</v>
      </c>
      <c r="AS345" s="157">
        <f>[5]Ukraine!$G$343</f>
        <v>27989</v>
      </c>
      <c r="AT345" s="157">
        <f>[5]Ukraine!$H$343</f>
        <v>27536</v>
      </c>
      <c r="AU345" s="157">
        <f>[5]Ukraine!$I$343</f>
        <v>4921406.2</v>
      </c>
      <c r="AV345" s="157">
        <f>[5]Ukraine!$J$343</f>
        <v>3592186.2</v>
      </c>
      <c r="AW345" s="11"/>
      <c r="AX345" s="33" t="s">
        <v>1412</v>
      </c>
      <c r="AY345" s="33" t="s">
        <v>702</v>
      </c>
      <c r="AZ345" s="33" t="s">
        <v>703</v>
      </c>
      <c r="BA345" s="157">
        <f>[6]Ukraine!$F$343</f>
        <v>1926</v>
      </c>
      <c r="BB345" s="157">
        <f>[6]Ukraine!$G$343</f>
        <v>26640</v>
      </c>
      <c r="BC345" s="157">
        <f>[6]Ukraine!$H$343</f>
        <v>26109</v>
      </c>
      <c r="BD345" s="157">
        <f>[6]Ukraine!$I$343</f>
        <v>6688332.5</v>
      </c>
      <c r="BE345" s="157">
        <f>[6]Ukraine!$J$343</f>
        <v>3980270.9</v>
      </c>
      <c r="BG345" s="2" t="s">
        <v>702</v>
      </c>
      <c r="BH345" s="2" t="s">
        <v>703</v>
      </c>
      <c r="BI345" s="1">
        <f t="shared" si="222"/>
        <v>1823</v>
      </c>
      <c r="BJ345" s="1">
        <f t="shared" si="223"/>
        <v>2074</v>
      </c>
      <c r="BK345" s="1">
        <f t="shared" si="224"/>
        <v>1946</v>
      </c>
      <c r="BL345" s="1">
        <f t="shared" si="225"/>
        <v>2089</v>
      </c>
      <c r="BM345" s="1">
        <f t="shared" si="226"/>
        <v>1705</v>
      </c>
      <c r="BN345" s="1">
        <f t="shared" si="227"/>
        <v>1926</v>
      </c>
      <c r="BP345" s="1">
        <f t="shared" si="242"/>
        <v>34582</v>
      </c>
      <c r="BQ345" s="1">
        <f t="shared" si="243"/>
        <v>33388</v>
      </c>
      <c r="BR345" s="1">
        <f t="shared" si="244"/>
        <v>30582</v>
      </c>
      <c r="BS345" s="1">
        <f t="shared" si="245"/>
        <v>30685</v>
      </c>
      <c r="BT345" s="1">
        <f t="shared" si="246"/>
        <v>27536</v>
      </c>
      <c r="BU345" s="1">
        <f t="shared" si="247"/>
        <v>26109</v>
      </c>
      <c r="BW345" s="40" t="str">
        <f t="shared" si="228"/>
        <v/>
      </c>
      <c r="BX345" s="40" t="str">
        <f t="shared" si="228"/>
        <v/>
      </c>
      <c r="BY345" s="40" t="str">
        <f t="shared" si="228"/>
        <v/>
      </c>
      <c r="BZ345" s="40" t="str">
        <f t="shared" si="228"/>
        <v/>
      </c>
      <c r="CA345" s="40" t="str">
        <f t="shared" si="228"/>
        <v/>
      </c>
      <c r="CB345" s="40" t="str">
        <f t="shared" si="228"/>
        <v/>
      </c>
      <c r="CD345" s="10">
        <f t="shared" si="229"/>
        <v>2489009.7999999998</v>
      </c>
      <c r="CE345" s="10">
        <f t="shared" si="230"/>
        <v>2614910.4</v>
      </c>
      <c r="CF345" s="10">
        <f t="shared" si="231"/>
        <v>2680477.6</v>
      </c>
      <c r="CG345" s="10">
        <f t="shared" si="232"/>
        <v>3330370.5</v>
      </c>
      <c r="CH345" s="10">
        <f t="shared" si="233"/>
        <v>3592186.2</v>
      </c>
      <c r="CI345" s="10">
        <f t="shared" si="234"/>
        <v>3980270.9</v>
      </c>
      <c r="CK345" s="40" t="str">
        <f t="shared" si="239"/>
        <v/>
      </c>
      <c r="CL345" s="40" t="str">
        <f t="shared" si="239"/>
        <v/>
      </c>
      <c r="CM345" s="40" t="str">
        <f t="shared" si="239"/>
        <v/>
      </c>
      <c r="CN345" s="40" t="str">
        <f t="shared" si="235"/>
        <v/>
      </c>
      <c r="CO345" s="40" t="str">
        <f t="shared" si="235"/>
        <v/>
      </c>
      <c r="CP345" s="40" t="str">
        <f t="shared" si="235"/>
        <v/>
      </c>
      <c r="CR345" s="9" t="str">
        <f t="shared" si="240"/>
        <v/>
      </c>
      <c r="CS345" s="9" t="str">
        <f t="shared" si="240"/>
        <v/>
      </c>
      <c r="CT345" s="9" t="str">
        <f t="shared" si="240"/>
        <v/>
      </c>
      <c r="CU345" s="9" t="str">
        <f t="shared" si="236"/>
        <v/>
      </c>
      <c r="CV345" s="9" t="str">
        <f t="shared" si="236"/>
        <v/>
      </c>
      <c r="CW345" s="9" t="str">
        <f t="shared" si="236"/>
        <v/>
      </c>
      <c r="CY345" s="9" t="str">
        <f t="shared" si="241"/>
        <v/>
      </c>
      <c r="CZ345" s="9" t="str">
        <f t="shared" si="241"/>
        <v/>
      </c>
      <c r="DA345" s="9" t="str">
        <f t="shared" si="241"/>
        <v/>
      </c>
      <c r="DB345" s="9" t="str">
        <f t="shared" si="237"/>
        <v/>
      </c>
      <c r="DC345" s="9" t="str">
        <f t="shared" si="237"/>
        <v/>
      </c>
      <c r="DD345" s="9" t="str">
        <f t="shared" si="237"/>
        <v/>
      </c>
      <c r="DF345" s="9" t="str">
        <f>IF($A345=2,IF(ISNUMBER(CR345/Ukraine!CR345),100*CR345/Ukraine!CR345,""),"")</f>
        <v/>
      </c>
      <c r="DG345" s="9" t="str">
        <f>IF($A345=2,IF(ISNUMBER(CS345/Ukraine!CS345),100*CS345/Ukraine!CS345,""),"")</f>
        <v/>
      </c>
      <c r="DH345" s="9" t="str">
        <f>IF($A345=2,IF(ISNUMBER(CT345/Ukraine!CT345),100*CT345/Ukraine!CT345,""),"")</f>
        <v/>
      </c>
      <c r="DI345" s="9" t="str">
        <f>IF($A345=2,IF(ISNUMBER(CU345/Ukraine!CU345),100*CU345/Ukraine!CU345,""),"")</f>
        <v/>
      </c>
      <c r="DJ345" s="9" t="str">
        <f>IF($A345=2,IF(ISNUMBER(CV345/Ukraine!CV345),100*CV345/Ukraine!CV345,""),"")</f>
        <v/>
      </c>
      <c r="DK345" s="9" t="str">
        <f>IF($A345=2,IF(ISNUMBER(CW345/Ukraine!CW345),100*CW345/Ukraine!CW345,""),"")</f>
        <v/>
      </c>
      <c r="DM345" s="40" t="str">
        <f t="shared" si="216"/>
        <v/>
      </c>
      <c r="DN345" s="40" t="str">
        <f t="shared" si="217"/>
        <v/>
      </c>
      <c r="DO345" s="40" t="str">
        <f t="shared" si="218"/>
        <v/>
      </c>
      <c r="DP345" s="40" t="str">
        <f t="shared" si="219"/>
        <v/>
      </c>
      <c r="DQ345" s="40" t="str">
        <f t="shared" si="220"/>
        <v/>
      </c>
      <c r="DR345" s="40" t="str">
        <f t="shared" si="221"/>
        <v/>
      </c>
      <c r="DT345" s="40" t="str">
        <f t="shared" si="248"/>
        <v/>
      </c>
      <c r="DU345" s="40" t="str">
        <f t="shared" si="249"/>
        <v/>
      </c>
      <c r="DV345" s="40" t="str">
        <f t="shared" si="250"/>
        <v/>
      </c>
      <c r="DW345" s="40" t="str">
        <f t="shared" si="251"/>
        <v/>
      </c>
      <c r="DX345" s="40" t="str">
        <f t="shared" si="252"/>
        <v/>
      </c>
      <c r="DY345" s="40" t="str">
        <f t="shared" si="238"/>
        <v/>
      </c>
    </row>
    <row r="346" spans="1:129" x14ac:dyDescent="0.2">
      <c r="A346" s="39">
        <f>'Industry selection'!C346</f>
        <v>1</v>
      </c>
      <c r="B346" s="2">
        <v>90</v>
      </c>
      <c r="C346" s="2" t="s">
        <v>705</v>
      </c>
      <c r="E346" s="30" t="s">
        <v>704</v>
      </c>
      <c r="F346" s="31">
        <v>90</v>
      </c>
      <c r="G346" s="32" t="s">
        <v>705</v>
      </c>
      <c r="H346" s="157">
        <f>[1]Ukraine!$F$344</f>
        <v>430</v>
      </c>
      <c r="I346" s="157">
        <f>[1]Ukraine!$G$344</f>
        <v>10973</v>
      </c>
      <c r="J346" s="157">
        <f>[1]Ukraine!$H$344</f>
        <v>10846</v>
      </c>
      <c r="K346" s="157">
        <f>[1]Ukraine!$I$344</f>
        <v>436467</v>
      </c>
      <c r="L346" s="157">
        <f>[1]Ukraine!$J$344</f>
        <v>483212.7</v>
      </c>
      <c r="M346" s="11"/>
      <c r="N346" s="33" t="s">
        <v>1067</v>
      </c>
      <c r="O346" s="36">
        <v>90</v>
      </c>
      <c r="P346" s="35" t="s">
        <v>705</v>
      </c>
      <c r="Q346" s="157">
        <f>[2]Ukraine!$F$344</f>
        <v>481</v>
      </c>
      <c r="R346" s="157">
        <f>[2]Ukraine!$G$344</f>
        <v>8063</v>
      </c>
      <c r="S346" s="157">
        <f>[2]Ukraine!$H$344</f>
        <v>7918</v>
      </c>
      <c r="T346" s="157">
        <f>[2]Ukraine!$I$344</f>
        <v>460355.5</v>
      </c>
      <c r="U346" s="157">
        <f>[2]Ukraine!$J$344</f>
        <v>504292.1</v>
      </c>
      <c r="V346" s="11"/>
      <c r="W346" s="36" t="s">
        <v>1413</v>
      </c>
      <c r="X346" s="36">
        <v>90</v>
      </c>
      <c r="Y346" s="36" t="s">
        <v>705</v>
      </c>
      <c r="Z346" s="157">
        <f>[3]Ukraine!$F$344</f>
        <v>468</v>
      </c>
      <c r="AA346" s="157">
        <f>[3]Ukraine!$G$344</f>
        <v>7790</v>
      </c>
      <c r="AB346" s="157">
        <f>[3]Ukraine!$H$344</f>
        <v>7642</v>
      </c>
      <c r="AC346" s="157">
        <f>[3]Ukraine!$I$344</f>
        <v>312471.3</v>
      </c>
      <c r="AD346" s="157">
        <f>[3]Ukraine!$J$344</f>
        <v>461819.2</v>
      </c>
      <c r="AE346" s="11"/>
      <c r="AF346" s="37" t="s">
        <v>1413</v>
      </c>
      <c r="AG346" s="37">
        <v>90</v>
      </c>
      <c r="AH346" s="37" t="s">
        <v>705</v>
      </c>
      <c r="AI346" s="157">
        <f>[4]Ukraine!$F$344</f>
        <v>466</v>
      </c>
      <c r="AJ346" s="157">
        <f>[4]Ukraine!$G$344</f>
        <v>11112</v>
      </c>
      <c r="AK346" s="157">
        <f>[4]Ukraine!$H$344</f>
        <v>10958</v>
      </c>
      <c r="AL346" s="157">
        <f>[4]Ukraine!$I$344</f>
        <v>573469.80000000005</v>
      </c>
      <c r="AM346" s="157">
        <f>[4]Ukraine!$J$344</f>
        <v>636686.80000000005</v>
      </c>
      <c r="AN346" s="11"/>
      <c r="AO346" s="11" t="s">
        <v>1413</v>
      </c>
      <c r="AP346" s="11">
        <v>90</v>
      </c>
      <c r="AQ346" s="11" t="s">
        <v>705</v>
      </c>
      <c r="AR346" s="157">
        <f>[5]Ukraine!$F$344</f>
        <v>360</v>
      </c>
      <c r="AS346" s="157">
        <f>[5]Ukraine!$G$344</f>
        <v>11236</v>
      </c>
      <c r="AT346" s="157">
        <f>[5]Ukraine!$H$344</f>
        <v>11097</v>
      </c>
      <c r="AU346" s="157">
        <f>[5]Ukraine!$I$344</f>
        <v>612594.1</v>
      </c>
      <c r="AV346" s="157">
        <f>[5]Ukraine!$J$344</f>
        <v>757878.4</v>
      </c>
      <c r="AW346" s="11"/>
      <c r="AX346" s="33" t="s">
        <v>1413</v>
      </c>
      <c r="AY346" s="33">
        <v>90</v>
      </c>
      <c r="AZ346" s="33" t="s">
        <v>705</v>
      </c>
      <c r="BA346" s="157">
        <f>[6]Ukraine!$F$344</f>
        <v>413</v>
      </c>
      <c r="BB346" s="157">
        <f>[6]Ukraine!$G$344</f>
        <v>10752</v>
      </c>
      <c r="BC346" s="157">
        <f>[6]Ukraine!$H$344</f>
        <v>10582</v>
      </c>
      <c r="BD346" s="157">
        <f>[6]Ukraine!$I$344</f>
        <v>817234.7</v>
      </c>
      <c r="BE346" s="157">
        <f>[6]Ukraine!$J$344</f>
        <v>1105476.8</v>
      </c>
      <c r="BG346" s="2">
        <v>90</v>
      </c>
      <c r="BH346" s="2" t="s">
        <v>705</v>
      </c>
      <c r="BI346" s="1">
        <f t="shared" si="222"/>
        <v>430</v>
      </c>
      <c r="BJ346" s="1">
        <f t="shared" si="223"/>
        <v>481</v>
      </c>
      <c r="BK346" s="1">
        <f t="shared" si="224"/>
        <v>468</v>
      </c>
      <c r="BL346" s="1">
        <f t="shared" si="225"/>
        <v>466</v>
      </c>
      <c r="BM346" s="1">
        <f t="shared" si="226"/>
        <v>360</v>
      </c>
      <c r="BN346" s="1">
        <f t="shared" si="227"/>
        <v>413</v>
      </c>
      <c r="BP346" s="1">
        <f t="shared" si="242"/>
        <v>10846</v>
      </c>
      <c r="BQ346" s="1">
        <f t="shared" si="243"/>
        <v>7918</v>
      </c>
      <c r="BR346" s="1">
        <f t="shared" si="244"/>
        <v>7642</v>
      </c>
      <c r="BS346" s="1">
        <f t="shared" si="245"/>
        <v>10958</v>
      </c>
      <c r="BT346" s="1">
        <f t="shared" si="246"/>
        <v>11097</v>
      </c>
      <c r="BU346" s="1">
        <f t="shared" si="247"/>
        <v>10582</v>
      </c>
      <c r="BW346" s="40" t="str">
        <f t="shared" si="228"/>
        <v/>
      </c>
      <c r="BX346" s="40" t="str">
        <f t="shared" si="228"/>
        <v/>
      </c>
      <c r="BY346" s="40" t="str">
        <f t="shared" si="228"/>
        <v/>
      </c>
      <c r="BZ346" s="40" t="str">
        <f t="shared" si="228"/>
        <v/>
      </c>
      <c r="CA346" s="40" t="str">
        <f t="shared" si="228"/>
        <v/>
      </c>
      <c r="CB346" s="40" t="str">
        <f t="shared" si="228"/>
        <v/>
      </c>
      <c r="CD346" s="10">
        <f t="shared" si="229"/>
        <v>483212.7</v>
      </c>
      <c r="CE346" s="10">
        <f t="shared" si="230"/>
        <v>504292.1</v>
      </c>
      <c r="CF346" s="10">
        <f t="shared" si="231"/>
        <v>461819.2</v>
      </c>
      <c r="CG346" s="10">
        <f t="shared" si="232"/>
        <v>636686.80000000005</v>
      </c>
      <c r="CH346" s="10">
        <f t="shared" si="233"/>
        <v>757878.4</v>
      </c>
      <c r="CI346" s="10">
        <f t="shared" si="234"/>
        <v>1105476.8</v>
      </c>
      <c r="CK346" s="40" t="str">
        <f t="shared" si="239"/>
        <v/>
      </c>
      <c r="CL346" s="40" t="str">
        <f t="shared" si="239"/>
        <v/>
      </c>
      <c r="CM346" s="40" t="str">
        <f t="shared" si="239"/>
        <v/>
      </c>
      <c r="CN346" s="40" t="str">
        <f t="shared" si="235"/>
        <v/>
      </c>
      <c r="CO346" s="40" t="str">
        <f t="shared" si="235"/>
        <v/>
      </c>
      <c r="CP346" s="40" t="str">
        <f t="shared" si="235"/>
        <v/>
      </c>
      <c r="CR346" s="9" t="str">
        <f t="shared" si="240"/>
        <v/>
      </c>
      <c r="CS346" s="9" t="str">
        <f t="shared" si="240"/>
        <v/>
      </c>
      <c r="CT346" s="9" t="str">
        <f t="shared" si="240"/>
        <v/>
      </c>
      <c r="CU346" s="9" t="str">
        <f t="shared" si="236"/>
        <v/>
      </c>
      <c r="CV346" s="9" t="str">
        <f t="shared" si="236"/>
        <v/>
      </c>
      <c r="CW346" s="9" t="str">
        <f t="shared" si="236"/>
        <v/>
      </c>
      <c r="CY346" s="9" t="str">
        <f t="shared" si="241"/>
        <v/>
      </c>
      <c r="CZ346" s="9" t="str">
        <f t="shared" si="241"/>
        <v/>
      </c>
      <c r="DA346" s="9" t="str">
        <f t="shared" si="241"/>
        <v/>
      </c>
      <c r="DB346" s="9" t="str">
        <f t="shared" si="237"/>
        <v/>
      </c>
      <c r="DC346" s="9" t="str">
        <f t="shared" si="237"/>
        <v/>
      </c>
      <c r="DD346" s="9" t="str">
        <f t="shared" si="237"/>
        <v/>
      </c>
      <c r="DF346" s="9" t="str">
        <f>IF($A346=2,IF(ISNUMBER(CR346/Ukraine!CR346),100*CR346/Ukraine!CR346,""),"")</f>
        <v/>
      </c>
      <c r="DG346" s="9" t="str">
        <f>IF($A346=2,IF(ISNUMBER(CS346/Ukraine!CS346),100*CS346/Ukraine!CS346,""),"")</f>
        <v/>
      </c>
      <c r="DH346" s="9" t="str">
        <f>IF($A346=2,IF(ISNUMBER(CT346/Ukraine!CT346),100*CT346/Ukraine!CT346,""),"")</f>
        <v/>
      </c>
      <c r="DI346" s="9" t="str">
        <f>IF($A346=2,IF(ISNUMBER(CU346/Ukraine!CU346),100*CU346/Ukraine!CU346,""),"")</f>
        <v/>
      </c>
      <c r="DJ346" s="9" t="str">
        <f>IF($A346=2,IF(ISNUMBER(CV346/Ukraine!CV346),100*CV346/Ukraine!CV346,""),"")</f>
        <v/>
      </c>
      <c r="DK346" s="9" t="str">
        <f>IF($A346=2,IF(ISNUMBER(CW346/Ukraine!CW346),100*CW346/Ukraine!CW346,""),"")</f>
        <v/>
      </c>
      <c r="DM346" s="40" t="str">
        <f t="shared" si="216"/>
        <v/>
      </c>
      <c r="DN346" s="40" t="str">
        <f t="shared" si="217"/>
        <v/>
      </c>
      <c r="DO346" s="40" t="str">
        <f t="shared" si="218"/>
        <v/>
      </c>
      <c r="DP346" s="40" t="str">
        <f t="shared" si="219"/>
        <v/>
      </c>
      <c r="DQ346" s="40" t="str">
        <f t="shared" si="220"/>
        <v/>
      </c>
      <c r="DR346" s="40" t="str">
        <f t="shared" si="221"/>
        <v/>
      </c>
      <c r="DT346" s="40" t="str">
        <f t="shared" si="248"/>
        <v/>
      </c>
      <c r="DU346" s="40" t="str">
        <f t="shared" si="249"/>
        <v/>
      </c>
      <c r="DV346" s="40" t="str">
        <f t="shared" si="250"/>
        <v/>
      </c>
      <c r="DW346" s="40" t="str">
        <f t="shared" si="251"/>
        <v/>
      </c>
      <c r="DX346" s="40" t="str">
        <f t="shared" si="252"/>
        <v/>
      </c>
      <c r="DY346" s="40" t="str">
        <f t="shared" si="238"/>
        <v/>
      </c>
    </row>
    <row r="347" spans="1:129" x14ac:dyDescent="0.2">
      <c r="A347" s="39">
        <f>'Industry selection'!C347</f>
        <v>1</v>
      </c>
      <c r="B347" s="2">
        <v>91</v>
      </c>
      <c r="C347" s="2" t="s">
        <v>707</v>
      </c>
      <c r="E347" s="30" t="s">
        <v>706</v>
      </c>
      <c r="F347" s="31">
        <v>91</v>
      </c>
      <c r="G347" s="32" t="s">
        <v>707</v>
      </c>
      <c r="H347" s="157">
        <f>[1]Ukraine!$F$345</f>
        <v>122</v>
      </c>
      <c r="I347" s="157">
        <f>[1]Ukraine!$G$345</f>
        <v>910</v>
      </c>
      <c r="J347" s="157">
        <f>[1]Ukraine!$H$345</f>
        <v>885</v>
      </c>
      <c r="K347" s="157">
        <f>[1]Ukraine!$I$345</f>
        <v>78852.899999999994</v>
      </c>
      <c r="L347" s="157">
        <f>[1]Ukraine!$J$345</f>
        <v>30324.7</v>
      </c>
      <c r="M347" s="11"/>
      <c r="N347" s="33" t="s">
        <v>1068</v>
      </c>
      <c r="O347" s="36">
        <v>91</v>
      </c>
      <c r="P347" s="35" t="s">
        <v>707</v>
      </c>
      <c r="Q347" s="157">
        <f>[2]Ukraine!$F$345</f>
        <v>95</v>
      </c>
      <c r="R347" s="157">
        <f>[2]Ukraine!$G$345</f>
        <v>451</v>
      </c>
      <c r="S347" s="157">
        <f>[2]Ukraine!$H$345</f>
        <v>417</v>
      </c>
      <c r="T347" s="157">
        <f>[2]Ukraine!$I$345</f>
        <v>60505.3</v>
      </c>
      <c r="U347" s="157">
        <f>[2]Ukraine!$J$345</f>
        <v>20086.2</v>
      </c>
      <c r="V347" s="11"/>
      <c r="W347" s="36" t="s">
        <v>1414</v>
      </c>
      <c r="X347" s="36">
        <v>91</v>
      </c>
      <c r="Y347" s="36" t="s">
        <v>707</v>
      </c>
      <c r="Z347" s="157">
        <f>[3]Ukraine!$F$345</f>
        <v>77</v>
      </c>
      <c r="AA347" s="157">
        <f>[3]Ukraine!$G$345</f>
        <v>344</v>
      </c>
      <c r="AB347" s="157">
        <f>[3]Ukraine!$H$345</f>
        <v>306</v>
      </c>
      <c r="AC347" s="157">
        <f>[3]Ukraine!$I$345</f>
        <v>53169.3</v>
      </c>
      <c r="AD347" s="157">
        <f>[3]Ukraine!$J$345</f>
        <v>18174.400000000001</v>
      </c>
      <c r="AE347" s="11"/>
      <c r="AF347" s="37" t="s">
        <v>1414</v>
      </c>
      <c r="AG347" s="37">
        <v>91</v>
      </c>
      <c r="AH347" s="37" t="s">
        <v>707</v>
      </c>
      <c r="AI347" s="157">
        <f>[4]Ukraine!$F$345</f>
        <v>115</v>
      </c>
      <c r="AJ347" s="157">
        <f>[4]Ukraine!$G$345</f>
        <v>619</v>
      </c>
      <c r="AK347" s="157">
        <f>[4]Ukraine!$H$345</f>
        <v>600</v>
      </c>
      <c r="AL347" s="157">
        <f>[4]Ukraine!$I$345</f>
        <v>80663.399999999994</v>
      </c>
      <c r="AM347" s="157">
        <f>[4]Ukraine!$J$345</f>
        <v>34400.699999999997</v>
      </c>
      <c r="AN347" s="11"/>
      <c r="AO347" s="11" t="s">
        <v>1414</v>
      </c>
      <c r="AP347" s="11">
        <v>91</v>
      </c>
      <c r="AQ347" s="11" t="s">
        <v>707</v>
      </c>
      <c r="AR347" s="157">
        <f>[5]Ukraine!$F$345</f>
        <v>120</v>
      </c>
      <c r="AS347" s="157">
        <f>[5]Ukraine!$G$345</f>
        <v>595</v>
      </c>
      <c r="AT347" s="157">
        <f>[5]Ukraine!$H$345</f>
        <v>556</v>
      </c>
      <c r="AU347" s="157">
        <f>[5]Ukraine!$I$345</f>
        <v>106053.6</v>
      </c>
      <c r="AV347" s="157">
        <f>[5]Ukraine!$J$345</f>
        <v>35443</v>
      </c>
      <c r="AW347" s="11"/>
      <c r="AX347" s="33" t="s">
        <v>1414</v>
      </c>
      <c r="AY347" s="33">
        <v>91</v>
      </c>
      <c r="AZ347" s="33" t="s">
        <v>707</v>
      </c>
      <c r="BA347" s="157">
        <f>[6]Ukraine!$F$345</f>
        <v>125</v>
      </c>
      <c r="BB347" s="157" t="str">
        <f>[6]Ukraine!$G$345</f>
        <v>к</v>
      </c>
      <c r="BC347" s="157" t="str">
        <f>[6]Ukraine!$H$345</f>
        <v>к</v>
      </c>
      <c r="BD347" s="157" t="str">
        <f>[6]Ukraine!$I$345</f>
        <v>к</v>
      </c>
      <c r="BE347" s="157" t="str">
        <f>[6]Ukraine!$J$345</f>
        <v>к</v>
      </c>
      <c r="BG347" s="2">
        <v>91</v>
      </c>
      <c r="BH347" s="2" t="s">
        <v>707</v>
      </c>
      <c r="BI347" s="1">
        <f t="shared" si="222"/>
        <v>122</v>
      </c>
      <c r="BJ347" s="1">
        <f t="shared" si="223"/>
        <v>95</v>
      </c>
      <c r="BK347" s="1">
        <f t="shared" si="224"/>
        <v>77</v>
      </c>
      <c r="BL347" s="1">
        <f t="shared" si="225"/>
        <v>115</v>
      </c>
      <c r="BM347" s="1">
        <f t="shared" si="226"/>
        <v>120</v>
      </c>
      <c r="BN347" s="1">
        <f t="shared" si="227"/>
        <v>125</v>
      </c>
      <c r="BP347" s="1">
        <f t="shared" si="242"/>
        <v>885</v>
      </c>
      <c r="BQ347" s="1">
        <f t="shared" si="243"/>
        <v>417</v>
      </c>
      <c r="BR347" s="1">
        <f t="shared" si="244"/>
        <v>306</v>
      </c>
      <c r="BS347" s="1">
        <f t="shared" si="245"/>
        <v>600</v>
      </c>
      <c r="BT347" s="1">
        <f t="shared" si="246"/>
        <v>556</v>
      </c>
      <c r="BU347" s="1" t="str">
        <f t="shared" si="247"/>
        <v>к</v>
      </c>
      <c r="BW347" s="40" t="str">
        <f t="shared" si="228"/>
        <v/>
      </c>
      <c r="BX347" s="40" t="str">
        <f t="shared" si="228"/>
        <v/>
      </c>
      <c r="BY347" s="40" t="str">
        <f t="shared" si="228"/>
        <v/>
      </c>
      <c r="BZ347" s="40" t="str">
        <f t="shared" si="228"/>
        <v/>
      </c>
      <c r="CA347" s="40" t="str">
        <f t="shared" si="228"/>
        <v/>
      </c>
      <c r="CB347" s="40" t="str">
        <f t="shared" si="228"/>
        <v/>
      </c>
      <c r="CD347" s="10">
        <f t="shared" si="229"/>
        <v>30324.7</v>
      </c>
      <c r="CE347" s="10">
        <f t="shared" si="230"/>
        <v>20086.2</v>
      </c>
      <c r="CF347" s="10">
        <f t="shared" si="231"/>
        <v>18174.400000000001</v>
      </c>
      <c r="CG347" s="10">
        <f t="shared" si="232"/>
        <v>34400.699999999997</v>
      </c>
      <c r="CH347" s="10">
        <f t="shared" si="233"/>
        <v>35443</v>
      </c>
      <c r="CI347" s="10" t="str">
        <f t="shared" si="234"/>
        <v>к</v>
      </c>
      <c r="CK347" s="40" t="str">
        <f t="shared" si="239"/>
        <v/>
      </c>
      <c r="CL347" s="40" t="str">
        <f t="shared" si="239"/>
        <v/>
      </c>
      <c r="CM347" s="40" t="str">
        <f t="shared" si="239"/>
        <v/>
      </c>
      <c r="CN347" s="40" t="str">
        <f t="shared" si="235"/>
        <v/>
      </c>
      <c r="CO347" s="40" t="str">
        <f t="shared" si="235"/>
        <v/>
      </c>
      <c r="CP347" s="40" t="str">
        <f t="shared" si="235"/>
        <v/>
      </c>
      <c r="CR347" s="9" t="str">
        <f t="shared" si="240"/>
        <v/>
      </c>
      <c r="CS347" s="9" t="str">
        <f t="shared" si="240"/>
        <v/>
      </c>
      <c r="CT347" s="9" t="str">
        <f t="shared" si="240"/>
        <v/>
      </c>
      <c r="CU347" s="9" t="str">
        <f t="shared" si="236"/>
        <v/>
      </c>
      <c r="CV347" s="9" t="str">
        <f t="shared" si="236"/>
        <v/>
      </c>
      <c r="CW347" s="9" t="str">
        <f t="shared" si="236"/>
        <v/>
      </c>
      <c r="CY347" s="9" t="str">
        <f t="shared" si="241"/>
        <v/>
      </c>
      <c r="CZ347" s="9" t="str">
        <f t="shared" si="241"/>
        <v/>
      </c>
      <c r="DA347" s="9" t="str">
        <f t="shared" si="241"/>
        <v/>
      </c>
      <c r="DB347" s="9" t="str">
        <f t="shared" si="237"/>
        <v/>
      </c>
      <c r="DC347" s="9" t="str">
        <f t="shared" si="237"/>
        <v/>
      </c>
      <c r="DD347" s="9" t="str">
        <f t="shared" si="237"/>
        <v/>
      </c>
      <c r="DF347" s="9" t="str">
        <f>IF($A347=2,IF(ISNUMBER(CR347/Ukraine!CR347),100*CR347/Ukraine!CR347,""),"")</f>
        <v/>
      </c>
      <c r="DG347" s="9" t="str">
        <f>IF($A347=2,IF(ISNUMBER(CS347/Ukraine!CS347),100*CS347/Ukraine!CS347,""),"")</f>
        <v/>
      </c>
      <c r="DH347" s="9" t="str">
        <f>IF($A347=2,IF(ISNUMBER(CT347/Ukraine!CT347),100*CT347/Ukraine!CT347,""),"")</f>
        <v/>
      </c>
      <c r="DI347" s="9" t="str">
        <f>IF($A347=2,IF(ISNUMBER(CU347/Ukraine!CU347),100*CU347/Ukraine!CU347,""),"")</f>
        <v/>
      </c>
      <c r="DJ347" s="9" t="str">
        <f>IF($A347=2,IF(ISNUMBER(CV347/Ukraine!CV347),100*CV347/Ukraine!CV347,""),"")</f>
        <v/>
      </c>
      <c r="DK347" s="9" t="str">
        <f>IF($A347=2,IF(ISNUMBER(CW347/Ukraine!CW347),100*CW347/Ukraine!CW347,""),"")</f>
        <v/>
      </c>
      <c r="DM347" s="40" t="str">
        <f t="shared" si="216"/>
        <v/>
      </c>
      <c r="DN347" s="40" t="str">
        <f t="shared" si="217"/>
        <v/>
      </c>
      <c r="DO347" s="40" t="str">
        <f t="shared" si="218"/>
        <v/>
      </c>
      <c r="DP347" s="40" t="str">
        <f t="shared" si="219"/>
        <v/>
      </c>
      <c r="DQ347" s="40" t="str">
        <f t="shared" si="220"/>
        <v/>
      </c>
      <c r="DR347" s="40" t="str">
        <f t="shared" si="221"/>
        <v/>
      </c>
      <c r="DT347" s="40" t="str">
        <f t="shared" si="248"/>
        <v/>
      </c>
      <c r="DU347" s="40" t="str">
        <f t="shared" si="249"/>
        <v/>
      </c>
      <c r="DV347" s="40" t="str">
        <f t="shared" si="250"/>
        <v/>
      </c>
      <c r="DW347" s="40" t="str">
        <f t="shared" si="251"/>
        <v/>
      </c>
      <c r="DX347" s="40" t="str">
        <f t="shared" si="252"/>
        <v/>
      </c>
      <c r="DY347" s="40" t="str">
        <f t="shared" si="238"/>
        <v/>
      </c>
    </row>
    <row r="348" spans="1:129" x14ac:dyDescent="0.2">
      <c r="A348" s="39">
        <f>'Industry selection'!C348</f>
        <v>1</v>
      </c>
      <c r="B348" s="2">
        <v>92</v>
      </c>
      <c r="C348" s="2" t="s">
        <v>709</v>
      </c>
      <c r="E348" s="30" t="s">
        <v>708</v>
      </c>
      <c r="F348" s="31">
        <v>92</v>
      </c>
      <c r="G348" s="32" t="s">
        <v>709</v>
      </c>
      <c r="H348" s="157">
        <f>[1]Ukraine!$F$346</f>
        <v>88</v>
      </c>
      <c r="I348" s="157">
        <f>[1]Ukraine!$G$346</f>
        <v>5157</v>
      </c>
      <c r="J348" s="157">
        <f>[1]Ukraine!$H$346</f>
        <v>5111</v>
      </c>
      <c r="K348" s="157">
        <f>[1]Ukraine!$I$346</f>
        <v>4133978.9</v>
      </c>
      <c r="L348" s="157">
        <f>[1]Ukraine!$J$346</f>
        <v>137611.6</v>
      </c>
      <c r="M348" s="11"/>
      <c r="N348" s="33" t="s">
        <v>1069</v>
      </c>
      <c r="O348" s="33">
        <v>92</v>
      </c>
      <c r="P348" s="35" t="s">
        <v>709</v>
      </c>
      <c r="Q348" s="157">
        <f>[2]Ukraine!$F$346</f>
        <v>87</v>
      </c>
      <c r="R348" s="157">
        <f>[2]Ukraine!$G$346</f>
        <v>6366</v>
      </c>
      <c r="S348" s="157">
        <f>[2]Ukraine!$H$346</f>
        <v>6310</v>
      </c>
      <c r="T348" s="157">
        <f>[2]Ukraine!$I$346</f>
        <v>9129058.9000000004</v>
      </c>
      <c r="U348" s="157">
        <f>[2]Ukraine!$J$346</f>
        <v>179717.1</v>
      </c>
      <c r="V348" s="11"/>
      <c r="W348" s="36" t="s">
        <v>1415</v>
      </c>
      <c r="X348" s="36">
        <v>92</v>
      </c>
      <c r="Y348" s="36" t="s">
        <v>709</v>
      </c>
      <c r="Z348" s="157">
        <f>[3]Ukraine!$F$346</f>
        <v>75</v>
      </c>
      <c r="AA348" s="157">
        <f>[3]Ukraine!$G$346</f>
        <v>6282</v>
      </c>
      <c r="AB348" s="157">
        <f>[3]Ukraine!$H$346</f>
        <v>6232</v>
      </c>
      <c r="AC348" s="157">
        <f>[3]Ukraine!$I$346</f>
        <v>12493602.1</v>
      </c>
      <c r="AD348" s="157">
        <f>[3]Ukraine!$J$346</f>
        <v>182468.2</v>
      </c>
      <c r="AE348" s="11"/>
      <c r="AF348" s="37" t="s">
        <v>1415</v>
      </c>
      <c r="AG348" s="37">
        <v>92</v>
      </c>
      <c r="AH348" s="37" t="s">
        <v>709</v>
      </c>
      <c r="AI348" s="157">
        <f>[4]Ukraine!$F$346</f>
        <v>67</v>
      </c>
      <c r="AJ348" s="157">
        <f>[4]Ukraine!$G$346</f>
        <v>2552</v>
      </c>
      <c r="AK348" s="157">
        <f>[4]Ukraine!$H$346</f>
        <v>2515</v>
      </c>
      <c r="AL348" s="157">
        <f>[4]Ukraine!$I$346</f>
        <v>1439435.9</v>
      </c>
      <c r="AM348" s="157">
        <f>[4]Ukraine!$J$346</f>
        <v>61269.8</v>
      </c>
      <c r="AN348" s="11"/>
      <c r="AO348" s="11" t="s">
        <v>1415</v>
      </c>
      <c r="AP348" s="11">
        <v>92</v>
      </c>
      <c r="AQ348" s="11" t="s">
        <v>709</v>
      </c>
      <c r="AR348" s="157">
        <f>[5]Ukraine!$F$346</f>
        <v>28</v>
      </c>
      <c r="AS348" s="157">
        <f>[5]Ukraine!$G$346</f>
        <v>238</v>
      </c>
      <c r="AT348" s="157">
        <f>[5]Ukraine!$H$346</f>
        <v>222</v>
      </c>
      <c r="AU348" s="157">
        <f>[5]Ukraine!$I$346</f>
        <v>804889.7</v>
      </c>
      <c r="AV348" s="157">
        <f>[5]Ukraine!$J$346</f>
        <v>10729.7</v>
      </c>
      <c r="AW348" s="11"/>
      <c r="AX348" s="33" t="s">
        <v>1415</v>
      </c>
      <c r="AY348" s="33">
        <v>92</v>
      </c>
      <c r="AZ348" s="33" t="s">
        <v>709</v>
      </c>
      <c r="BA348" s="157">
        <f>[6]Ukraine!$F$346</f>
        <v>35</v>
      </c>
      <c r="BB348" s="157" t="str">
        <f>[6]Ukraine!$G$346</f>
        <v>к</v>
      </c>
      <c r="BC348" s="157" t="str">
        <f>[6]Ukraine!$H$346</f>
        <v>к</v>
      </c>
      <c r="BD348" s="157" t="str">
        <f>[6]Ukraine!$I$346</f>
        <v>к</v>
      </c>
      <c r="BE348" s="157" t="str">
        <f>[6]Ukraine!$J$346</f>
        <v>к</v>
      </c>
      <c r="BG348" s="2">
        <v>92</v>
      </c>
      <c r="BH348" s="2" t="s">
        <v>709</v>
      </c>
      <c r="BI348" s="1">
        <f t="shared" si="222"/>
        <v>88</v>
      </c>
      <c r="BJ348" s="1">
        <f t="shared" si="223"/>
        <v>87</v>
      </c>
      <c r="BK348" s="1">
        <f t="shared" si="224"/>
        <v>75</v>
      </c>
      <c r="BL348" s="1">
        <f t="shared" si="225"/>
        <v>67</v>
      </c>
      <c r="BM348" s="1">
        <f t="shared" si="226"/>
        <v>28</v>
      </c>
      <c r="BN348" s="1">
        <f t="shared" si="227"/>
        <v>35</v>
      </c>
      <c r="BP348" s="1">
        <f t="shared" si="242"/>
        <v>5111</v>
      </c>
      <c r="BQ348" s="1">
        <f t="shared" si="243"/>
        <v>6310</v>
      </c>
      <c r="BR348" s="1">
        <f t="shared" si="244"/>
        <v>6232</v>
      </c>
      <c r="BS348" s="1">
        <f t="shared" si="245"/>
        <v>2515</v>
      </c>
      <c r="BT348" s="1">
        <f t="shared" si="246"/>
        <v>222</v>
      </c>
      <c r="BU348" s="1" t="str">
        <f t="shared" si="247"/>
        <v>к</v>
      </c>
      <c r="BW348" s="40" t="str">
        <f t="shared" si="228"/>
        <v/>
      </c>
      <c r="BX348" s="40" t="str">
        <f t="shared" si="228"/>
        <v/>
      </c>
      <c r="BY348" s="40" t="str">
        <f t="shared" si="228"/>
        <v/>
      </c>
      <c r="BZ348" s="40" t="str">
        <f t="shared" si="228"/>
        <v/>
      </c>
      <c r="CA348" s="40" t="str">
        <f t="shared" si="228"/>
        <v/>
      </c>
      <c r="CB348" s="40" t="str">
        <f t="shared" si="228"/>
        <v/>
      </c>
      <c r="CD348" s="10">
        <f t="shared" si="229"/>
        <v>137611.6</v>
      </c>
      <c r="CE348" s="10">
        <f t="shared" si="230"/>
        <v>179717.1</v>
      </c>
      <c r="CF348" s="10">
        <f t="shared" si="231"/>
        <v>182468.2</v>
      </c>
      <c r="CG348" s="10">
        <f t="shared" si="232"/>
        <v>61269.8</v>
      </c>
      <c r="CH348" s="10">
        <f t="shared" si="233"/>
        <v>10729.7</v>
      </c>
      <c r="CI348" s="10" t="str">
        <f t="shared" si="234"/>
        <v>к</v>
      </c>
      <c r="CK348" s="40" t="str">
        <f t="shared" si="239"/>
        <v/>
      </c>
      <c r="CL348" s="40" t="str">
        <f t="shared" si="239"/>
        <v/>
      </c>
      <c r="CM348" s="40" t="str">
        <f t="shared" si="239"/>
        <v/>
      </c>
      <c r="CN348" s="40" t="str">
        <f t="shared" si="235"/>
        <v/>
      </c>
      <c r="CO348" s="40" t="str">
        <f t="shared" si="235"/>
        <v/>
      </c>
      <c r="CP348" s="40" t="str">
        <f t="shared" si="235"/>
        <v/>
      </c>
      <c r="CR348" s="9" t="str">
        <f t="shared" si="240"/>
        <v/>
      </c>
      <c r="CS348" s="9" t="str">
        <f t="shared" si="240"/>
        <v/>
      </c>
      <c r="CT348" s="9" t="str">
        <f t="shared" si="240"/>
        <v/>
      </c>
      <c r="CU348" s="9" t="str">
        <f t="shared" si="236"/>
        <v/>
      </c>
      <c r="CV348" s="9" t="str">
        <f t="shared" si="236"/>
        <v/>
      </c>
      <c r="CW348" s="9" t="str">
        <f t="shared" si="236"/>
        <v/>
      </c>
      <c r="CY348" s="9" t="str">
        <f t="shared" si="241"/>
        <v/>
      </c>
      <c r="CZ348" s="9" t="str">
        <f t="shared" si="241"/>
        <v/>
      </c>
      <c r="DA348" s="9" t="str">
        <f t="shared" si="241"/>
        <v/>
      </c>
      <c r="DB348" s="9" t="str">
        <f t="shared" si="237"/>
        <v/>
      </c>
      <c r="DC348" s="9" t="str">
        <f t="shared" si="237"/>
        <v/>
      </c>
      <c r="DD348" s="9" t="str">
        <f t="shared" si="237"/>
        <v/>
      </c>
      <c r="DF348" s="9" t="str">
        <f>IF($A348=2,IF(ISNUMBER(CR348/Ukraine!CR348),100*CR348/Ukraine!CR348,""),"")</f>
        <v/>
      </c>
      <c r="DG348" s="9" t="str">
        <f>IF($A348=2,IF(ISNUMBER(CS348/Ukraine!CS348),100*CS348/Ukraine!CS348,""),"")</f>
        <v/>
      </c>
      <c r="DH348" s="9" t="str">
        <f>IF($A348=2,IF(ISNUMBER(CT348/Ukraine!CT348),100*CT348/Ukraine!CT348,""),"")</f>
        <v/>
      </c>
      <c r="DI348" s="9" t="str">
        <f>IF($A348=2,IF(ISNUMBER(CU348/Ukraine!CU348),100*CU348/Ukraine!CU348,""),"")</f>
        <v/>
      </c>
      <c r="DJ348" s="9" t="str">
        <f>IF($A348=2,IF(ISNUMBER(CV348/Ukraine!CV348),100*CV348/Ukraine!CV348,""),"")</f>
        <v/>
      </c>
      <c r="DK348" s="9" t="str">
        <f>IF($A348=2,IF(ISNUMBER(CW348/Ukraine!CW348),100*CW348/Ukraine!CW348,""),"")</f>
        <v/>
      </c>
      <c r="DM348" s="40" t="str">
        <f t="shared" si="216"/>
        <v/>
      </c>
      <c r="DN348" s="40" t="str">
        <f t="shared" si="217"/>
        <v/>
      </c>
      <c r="DO348" s="40" t="str">
        <f t="shared" si="218"/>
        <v/>
      </c>
      <c r="DP348" s="40" t="str">
        <f t="shared" si="219"/>
        <v/>
      </c>
      <c r="DQ348" s="40" t="str">
        <f t="shared" si="220"/>
        <v/>
      </c>
      <c r="DR348" s="40" t="str">
        <f t="shared" si="221"/>
        <v/>
      </c>
      <c r="DT348" s="40" t="str">
        <f t="shared" si="248"/>
        <v/>
      </c>
      <c r="DU348" s="40" t="str">
        <f t="shared" si="249"/>
        <v/>
      </c>
      <c r="DV348" s="40" t="str">
        <f t="shared" si="250"/>
        <v/>
      </c>
      <c r="DW348" s="40" t="str">
        <f t="shared" si="251"/>
        <v/>
      </c>
      <c r="DX348" s="40" t="str">
        <f t="shared" si="252"/>
        <v/>
      </c>
      <c r="DY348" s="40" t="str">
        <f t="shared" si="238"/>
        <v/>
      </c>
    </row>
    <row r="349" spans="1:129" x14ac:dyDescent="0.2">
      <c r="A349" s="39" t="str">
        <f>'Industry selection'!C349</f>
        <v/>
      </c>
      <c r="B349" s="2">
        <v>93</v>
      </c>
      <c r="C349" s="2" t="s">
        <v>711</v>
      </c>
      <c r="E349" s="30" t="s">
        <v>710</v>
      </c>
      <c r="F349" s="31">
        <v>93</v>
      </c>
      <c r="G349" s="32" t="s">
        <v>711</v>
      </c>
      <c r="H349" s="157">
        <f>[1]Ukraine!$F$347</f>
        <v>1183</v>
      </c>
      <c r="I349" s="157">
        <f>[1]Ukraine!$G$347</f>
        <v>18157</v>
      </c>
      <c r="J349" s="157">
        <f>[1]Ukraine!$H$347</f>
        <v>17740</v>
      </c>
      <c r="K349" s="157">
        <f>[1]Ukraine!$I$347</f>
        <v>3126664.2</v>
      </c>
      <c r="L349" s="157">
        <f>[1]Ukraine!$J$347</f>
        <v>1837860.8</v>
      </c>
      <c r="M349" s="11"/>
      <c r="N349" s="33" t="s">
        <v>1070</v>
      </c>
      <c r="O349" s="36">
        <v>93</v>
      </c>
      <c r="P349" s="35" t="s">
        <v>711</v>
      </c>
      <c r="Q349" s="157">
        <f>[2]Ukraine!$F$347</f>
        <v>1411</v>
      </c>
      <c r="R349" s="157">
        <f>[2]Ukraine!$G$347</f>
        <v>19081</v>
      </c>
      <c r="S349" s="157">
        <f>[2]Ukraine!$H$347</f>
        <v>18743</v>
      </c>
      <c r="T349" s="157">
        <f>[2]Ukraine!$I$347</f>
        <v>2731695.9</v>
      </c>
      <c r="U349" s="157">
        <f>[2]Ukraine!$J$347</f>
        <v>1910815</v>
      </c>
      <c r="V349" s="11"/>
      <c r="W349" s="36" t="s">
        <v>1416</v>
      </c>
      <c r="X349" s="36">
        <v>93</v>
      </c>
      <c r="Y349" s="36" t="s">
        <v>711</v>
      </c>
      <c r="Z349" s="157">
        <f>[3]Ukraine!$F$347</f>
        <v>1326</v>
      </c>
      <c r="AA349" s="157">
        <f>[3]Ukraine!$G$347</f>
        <v>16788</v>
      </c>
      <c r="AB349" s="157">
        <f>[3]Ukraine!$H$347</f>
        <v>16402</v>
      </c>
      <c r="AC349" s="157">
        <f>[3]Ukraine!$I$347</f>
        <v>2735741.5</v>
      </c>
      <c r="AD349" s="157">
        <f>[3]Ukraine!$J$347</f>
        <v>2018015.8</v>
      </c>
      <c r="AE349" s="11"/>
      <c r="AF349" s="37" t="s">
        <v>1416</v>
      </c>
      <c r="AG349" s="37">
        <v>93</v>
      </c>
      <c r="AH349" s="37" t="s">
        <v>711</v>
      </c>
      <c r="AI349" s="157">
        <f>[4]Ukraine!$F$347</f>
        <v>1441</v>
      </c>
      <c r="AJ349" s="157">
        <f>[4]Ukraine!$G$347</f>
        <v>17049</v>
      </c>
      <c r="AK349" s="157">
        <f>[4]Ukraine!$H$347</f>
        <v>16612</v>
      </c>
      <c r="AL349" s="157">
        <f>[4]Ukraine!$I$347</f>
        <v>2901540.7</v>
      </c>
      <c r="AM349" s="157">
        <f>[4]Ukraine!$J$347</f>
        <v>2598013.2000000002</v>
      </c>
      <c r="AN349" s="11"/>
      <c r="AO349" s="11" t="s">
        <v>1416</v>
      </c>
      <c r="AP349" s="11">
        <v>93</v>
      </c>
      <c r="AQ349" s="11" t="s">
        <v>711</v>
      </c>
      <c r="AR349" s="157">
        <f>[5]Ukraine!$F$347</f>
        <v>1197</v>
      </c>
      <c r="AS349" s="157">
        <f>[5]Ukraine!$G$347</f>
        <v>15920</v>
      </c>
      <c r="AT349" s="157">
        <f>[5]Ukraine!$H$347</f>
        <v>15661</v>
      </c>
      <c r="AU349" s="157">
        <f>[5]Ukraine!$I$347</f>
        <v>3397868.8</v>
      </c>
      <c r="AV349" s="157">
        <f>[5]Ukraine!$J$347</f>
        <v>2788135.1</v>
      </c>
      <c r="AW349" s="11"/>
      <c r="AX349" s="33" t="s">
        <v>1416</v>
      </c>
      <c r="AY349" s="33">
        <v>93</v>
      </c>
      <c r="AZ349" s="33" t="s">
        <v>711</v>
      </c>
      <c r="BA349" s="157">
        <f>[6]Ukraine!$F$347</f>
        <v>1353</v>
      </c>
      <c r="BB349" s="157">
        <f>[6]Ukraine!$G$347</f>
        <v>14949</v>
      </c>
      <c r="BC349" s="157">
        <f>[6]Ukraine!$H$347</f>
        <v>14648</v>
      </c>
      <c r="BD349" s="157">
        <f>[6]Ukraine!$I$347</f>
        <v>4440548.0999999996</v>
      </c>
      <c r="BE349" s="157">
        <f>[6]Ukraine!$J$347</f>
        <v>2792924</v>
      </c>
      <c r="BG349" s="2">
        <v>93</v>
      </c>
      <c r="BH349" s="2" t="s">
        <v>711</v>
      </c>
      <c r="BI349" s="1">
        <f t="shared" si="222"/>
        <v>1183</v>
      </c>
      <c r="BJ349" s="1">
        <f t="shared" si="223"/>
        <v>1411</v>
      </c>
      <c r="BK349" s="1">
        <f t="shared" si="224"/>
        <v>1326</v>
      </c>
      <c r="BL349" s="1">
        <f t="shared" si="225"/>
        <v>1441</v>
      </c>
      <c r="BM349" s="1">
        <f t="shared" si="226"/>
        <v>1197</v>
      </c>
      <c r="BN349" s="1">
        <f t="shared" si="227"/>
        <v>1353</v>
      </c>
      <c r="BP349" s="1">
        <f t="shared" si="242"/>
        <v>17740</v>
      </c>
      <c r="BQ349" s="1">
        <f t="shared" si="243"/>
        <v>18743</v>
      </c>
      <c r="BR349" s="1">
        <f t="shared" si="244"/>
        <v>16402</v>
      </c>
      <c r="BS349" s="1">
        <f t="shared" si="245"/>
        <v>16612</v>
      </c>
      <c r="BT349" s="1">
        <f t="shared" si="246"/>
        <v>15661</v>
      </c>
      <c r="BU349" s="1">
        <f t="shared" si="247"/>
        <v>14648</v>
      </c>
      <c r="BW349" s="40" t="str">
        <f t="shared" si="228"/>
        <v/>
      </c>
      <c r="BX349" s="40" t="str">
        <f t="shared" si="228"/>
        <v/>
      </c>
      <c r="BY349" s="40" t="str">
        <f t="shared" si="228"/>
        <v/>
      </c>
      <c r="BZ349" s="40" t="str">
        <f t="shared" si="228"/>
        <v/>
      </c>
      <c r="CA349" s="40" t="str">
        <f t="shared" si="228"/>
        <v/>
      </c>
      <c r="CB349" s="40" t="str">
        <f t="shared" si="228"/>
        <v/>
      </c>
      <c r="CD349" s="10">
        <f t="shared" si="229"/>
        <v>1837860.8</v>
      </c>
      <c r="CE349" s="10">
        <f t="shared" si="230"/>
        <v>1910815</v>
      </c>
      <c r="CF349" s="10">
        <f t="shared" si="231"/>
        <v>2018015.8</v>
      </c>
      <c r="CG349" s="10">
        <f t="shared" si="232"/>
        <v>2598013.2000000002</v>
      </c>
      <c r="CH349" s="10">
        <f t="shared" si="233"/>
        <v>2788135.1</v>
      </c>
      <c r="CI349" s="10">
        <f t="shared" si="234"/>
        <v>2792924</v>
      </c>
      <c r="CK349" s="40" t="str">
        <f t="shared" si="239"/>
        <v/>
      </c>
      <c r="CL349" s="40" t="str">
        <f t="shared" si="239"/>
        <v/>
      </c>
      <c r="CM349" s="40" t="str">
        <f t="shared" si="239"/>
        <v/>
      </c>
      <c r="CN349" s="40" t="str">
        <f t="shared" si="235"/>
        <v/>
      </c>
      <c r="CO349" s="40" t="str">
        <f t="shared" si="235"/>
        <v/>
      </c>
      <c r="CP349" s="40" t="str">
        <f t="shared" si="235"/>
        <v/>
      </c>
      <c r="CR349" s="9" t="str">
        <f t="shared" si="240"/>
        <v/>
      </c>
      <c r="CS349" s="9" t="str">
        <f t="shared" si="240"/>
        <v/>
      </c>
      <c r="CT349" s="9" t="str">
        <f t="shared" si="240"/>
        <v/>
      </c>
      <c r="CU349" s="9" t="str">
        <f t="shared" si="236"/>
        <v/>
      </c>
      <c r="CV349" s="9" t="str">
        <f t="shared" si="236"/>
        <v/>
      </c>
      <c r="CW349" s="9" t="str">
        <f t="shared" si="236"/>
        <v/>
      </c>
      <c r="CY349" s="9" t="str">
        <f t="shared" si="241"/>
        <v/>
      </c>
      <c r="CZ349" s="9" t="str">
        <f t="shared" si="241"/>
        <v/>
      </c>
      <c r="DA349" s="9" t="str">
        <f t="shared" si="241"/>
        <v/>
      </c>
      <c r="DB349" s="9" t="str">
        <f t="shared" si="237"/>
        <v/>
      </c>
      <c r="DC349" s="9" t="str">
        <f t="shared" si="237"/>
        <v/>
      </c>
      <c r="DD349" s="9" t="str">
        <f t="shared" si="237"/>
        <v/>
      </c>
      <c r="DF349" s="9" t="str">
        <f>IF($A349=2,IF(ISNUMBER(CR349/Ukraine!CR349),100*CR349/Ukraine!CR349,""),"")</f>
        <v/>
      </c>
      <c r="DG349" s="9" t="str">
        <f>IF($A349=2,IF(ISNUMBER(CS349/Ukraine!CS349),100*CS349/Ukraine!CS349,""),"")</f>
        <v/>
      </c>
      <c r="DH349" s="9" t="str">
        <f>IF($A349=2,IF(ISNUMBER(CT349/Ukraine!CT349),100*CT349/Ukraine!CT349,""),"")</f>
        <v/>
      </c>
      <c r="DI349" s="9" t="str">
        <f>IF($A349=2,IF(ISNUMBER(CU349/Ukraine!CU349),100*CU349/Ukraine!CU349,""),"")</f>
        <v/>
      </c>
      <c r="DJ349" s="9" t="str">
        <f>IF($A349=2,IF(ISNUMBER(CV349/Ukraine!CV349),100*CV349/Ukraine!CV349,""),"")</f>
        <v/>
      </c>
      <c r="DK349" s="9" t="str">
        <f>IF($A349=2,IF(ISNUMBER(CW349/Ukraine!CW349),100*CW349/Ukraine!CW349,""),"")</f>
        <v/>
      </c>
      <c r="DM349" s="40" t="str">
        <f t="shared" si="216"/>
        <v/>
      </c>
      <c r="DN349" s="40" t="str">
        <f t="shared" si="217"/>
        <v/>
      </c>
      <c r="DO349" s="40" t="str">
        <f t="shared" si="218"/>
        <v/>
      </c>
      <c r="DP349" s="40" t="str">
        <f t="shared" si="219"/>
        <v/>
      </c>
      <c r="DQ349" s="40" t="str">
        <f t="shared" si="220"/>
        <v/>
      </c>
      <c r="DR349" s="40" t="str">
        <f t="shared" si="221"/>
        <v/>
      </c>
      <c r="DT349" s="40" t="str">
        <f t="shared" si="248"/>
        <v/>
      </c>
      <c r="DU349" s="40" t="str">
        <f t="shared" si="249"/>
        <v/>
      </c>
      <c r="DV349" s="40" t="str">
        <f t="shared" si="250"/>
        <v/>
      </c>
      <c r="DW349" s="40" t="str">
        <f t="shared" si="251"/>
        <v/>
      </c>
      <c r="DX349" s="40" t="str">
        <f t="shared" si="252"/>
        <v/>
      </c>
      <c r="DY349" s="40" t="str">
        <f t="shared" si="238"/>
        <v/>
      </c>
    </row>
    <row r="350" spans="1:129" x14ac:dyDescent="0.2">
      <c r="A350" s="39">
        <f>'Industry selection'!C350</f>
        <v>2</v>
      </c>
      <c r="B350" s="2">
        <v>93.1</v>
      </c>
      <c r="C350" s="2" t="s">
        <v>713</v>
      </c>
      <c r="E350" s="30" t="s">
        <v>712</v>
      </c>
      <c r="F350" s="31">
        <v>93.1</v>
      </c>
      <c r="G350" s="32" t="s">
        <v>713</v>
      </c>
      <c r="H350" s="157">
        <f>[1]Ukraine!$F$348</f>
        <v>706</v>
      </c>
      <c r="I350" s="157">
        <f>[1]Ukraine!$G$348</f>
        <v>13473</v>
      </c>
      <c r="J350" s="157">
        <f>[1]Ukraine!$H$348</f>
        <v>13218</v>
      </c>
      <c r="K350" s="157">
        <f>[1]Ukraine!$I$348</f>
        <v>2274945.7000000002</v>
      </c>
      <c r="L350" s="157">
        <f>[1]Ukraine!$J$348</f>
        <v>1692319.3</v>
      </c>
      <c r="M350" s="11"/>
      <c r="N350" s="33" t="s">
        <v>1071</v>
      </c>
      <c r="O350" s="36">
        <v>93.1</v>
      </c>
      <c r="P350" s="35" t="s">
        <v>713</v>
      </c>
      <c r="Q350" s="157">
        <f>[2]Ukraine!$F$348</f>
        <v>790</v>
      </c>
      <c r="R350" s="157">
        <f>[2]Ukraine!$G$348</f>
        <v>14342</v>
      </c>
      <c r="S350" s="157">
        <f>[2]Ukraine!$H$348</f>
        <v>14137</v>
      </c>
      <c r="T350" s="157">
        <f>[2]Ukraine!$I$348</f>
        <v>2147197.7000000002</v>
      </c>
      <c r="U350" s="157">
        <f>[2]Ukraine!$J$348</f>
        <v>1797827.8</v>
      </c>
      <c r="V350" s="11"/>
      <c r="W350" s="36" t="s">
        <v>1417</v>
      </c>
      <c r="X350" s="36">
        <v>93.1</v>
      </c>
      <c r="Y350" s="36" t="s">
        <v>713</v>
      </c>
      <c r="Z350" s="157">
        <f>[3]Ukraine!$F$348</f>
        <v>739</v>
      </c>
      <c r="AA350" s="157">
        <f>[3]Ukraine!$G$348</f>
        <v>12506</v>
      </c>
      <c r="AB350" s="157">
        <f>[3]Ukraine!$H$348</f>
        <v>12282</v>
      </c>
      <c r="AC350" s="157">
        <f>[3]Ukraine!$I$348</f>
        <v>2188079.2000000002</v>
      </c>
      <c r="AD350" s="157">
        <f>[3]Ukraine!$J$348</f>
        <v>1919670.6</v>
      </c>
      <c r="AE350" s="11"/>
      <c r="AF350" s="37" t="s">
        <v>1417</v>
      </c>
      <c r="AG350" s="37">
        <v>93.1</v>
      </c>
      <c r="AH350" s="37" t="s">
        <v>713</v>
      </c>
      <c r="AI350" s="157">
        <f>[4]Ukraine!$F$348</f>
        <v>865</v>
      </c>
      <c r="AJ350" s="157">
        <f>[4]Ukraine!$G$348</f>
        <v>13146</v>
      </c>
      <c r="AK350" s="157">
        <f>[4]Ukraine!$H$348</f>
        <v>12902</v>
      </c>
      <c r="AL350" s="157">
        <f>[4]Ukraine!$I$348</f>
        <v>2311032.2000000002</v>
      </c>
      <c r="AM350" s="157">
        <f>[4]Ukraine!$J$348</f>
        <v>2493633.7000000002</v>
      </c>
      <c r="AN350" s="11"/>
      <c r="AO350" s="11" t="s">
        <v>1417</v>
      </c>
      <c r="AP350" s="11">
        <v>93.1</v>
      </c>
      <c r="AQ350" s="11" t="s">
        <v>713</v>
      </c>
      <c r="AR350" s="157">
        <f>[5]Ukraine!$F$348</f>
        <v>719</v>
      </c>
      <c r="AS350" s="157">
        <f>[5]Ukraine!$G$348</f>
        <v>12071</v>
      </c>
      <c r="AT350" s="157">
        <f>[5]Ukraine!$H$348</f>
        <v>11923</v>
      </c>
      <c r="AU350" s="157">
        <f>[5]Ukraine!$I$348</f>
        <v>2559303</v>
      </c>
      <c r="AV350" s="157">
        <f>[5]Ukraine!$J$348</f>
        <v>2654820.4</v>
      </c>
      <c r="AW350" s="11"/>
      <c r="AX350" s="33" t="s">
        <v>1417</v>
      </c>
      <c r="AY350" s="33">
        <v>93.1</v>
      </c>
      <c r="AZ350" s="33" t="s">
        <v>713</v>
      </c>
      <c r="BA350" s="157">
        <f>[6]Ukraine!$F$348</f>
        <v>814</v>
      </c>
      <c r="BB350" s="157">
        <f>[6]Ukraine!$G$348</f>
        <v>11062</v>
      </c>
      <c r="BC350" s="157">
        <f>[6]Ukraine!$H$348</f>
        <v>10886</v>
      </c>
      <c r="BD350" s="157">
        <f>[6]Ukraine!$I$348</f>
        <v>3379866.8</v>
      </c>
      <c r="BE350" s="157">
        <f>[6]Ukraine!$J$348</f>
        <v>2611200</v>
      </c>
      <c r="BG350" s="2">
        <v>93.1</v>
      </c>
      <c r="BH350" s="2" t="s">
        <v>713</v>
      </c>
      <c r="BI350" s="1">
        <f t="shared" si="222"/>
        <v>706</v>
      </c>
      <c r="BJ350" s="1">
        <f t="shared" si="223"/>
        <v>790</v>
      </c>
      <c r="BK350" s="1">
        <f t="shared" si="224"/>
        <v>739</v>
      </c>
      <c r="BL350" s="1">
        <f t="shared" si="225"/>
        <v>865</v>
      </c>
      <c r="BM350" s="1">
        <f t="shared" si="226"/>
        <v>719</v>
      </c>
      <c r="BN350" s="1">
        <f t="shared" si="227"/>
        <v>814</v>
      </c>
      <c r="BP350" s="1">
        <f t="shared" si="242"/>
        <v>13218</v>
      </c>
      <c r="BQ350" s="1">
        <f t="shared" si="243"/>
        <v>14137</v>
      </c>
      <c r="BR350" s="1">
        <f t="shared" si="244"/>
        <v>12282</v>
      </c>
      <c r="BS350" s="1">
        <f t="shared" si="245"/>
        <v>12902</v>
      </c>
      <c r="BT350" s="1">
        <f t="shared" si="246"/>
        <v>11923</v>
      </c>
      <c r="BU350" s="1">
        <f t="shared" si="247"/>
        <v>10886</v>
      </c>
      <c r="BW350" s="40">
        <f t="shared" si="228"/>
        <v>1.8129958803653149E-3</v>
      </c>
      <c r="BX350" s="40">
        <f t="shared" si="228"/>
        <v>2.0150355834730308E-3</v>
      </c>
      <c r="BY350" s="40">
        <f t="shared" si="228"/>
        <v>1.9832110094854067E-3</v>
      </c>
      <c r="BZ350" s="40">
        <f t="shared" si="228"/>
        <v>2.2329062047863318E-3</v>
      </c>
      <c r="CA350" s="40">
        <f t="shared" si="228"/>
        <v>2.0866764405426722E-3</v>
      </c>
      <c r="CB350" s="40">
        <f t="shared" si="228"/>
        <v>1.9049502282317964E-3</v>
      </c>
      <c r="CD350" s="10">
        <f t="shared" si="229"/>
        <v>1692319.3</v>
      </c>
      <c r="CE350" s="10">
        <f t="shared" si="230"/>
        <v>1797827.8</v>
      </c>
      <c r="CF350" s="10">
        <f t="shared" si="231"/>
        <v>1919670.6</v>
      </c>
      <c r="CG350" s="10">
        <f t="shared" si="232"/>
        <v>2493633.7000000002</v>
      </c>
      <c r="CH350" s="10">
        <f t="shared" si="233"/>
        <v>2654820.4</v>
      </c>
      <c r="CI350" s="10">
        <f t="shared" si="234"/>
        <v>2611200</v>
      </c>
      <c r="CK350" s="40">
        <f t="shared" si="239"/>
        <v>6.3548958237450923E-3</v>
      </c>
      <c r="CL350" s="40">
        <f t="shared" si="239"/>
        <v>6.661472162272062E-3</v>
      </c>
      <c r="CM350" s="40">
        <f t="shared" si="239"/>
        <v>7.3404201205990649E-3</v>
      </c>
      <c r="CN350" s="40">
        <f t="shared" si="235"/>
        <v>8.4299453934982942E-3</v>
      </c>
      <c r="CO350" s="40">
        <f t="shared" si="235"/>
        <v>7.3575108221638425E-3</v>
      </c>
      <c r="CP350" s="40">
        <f t="shared" si="235"/>
        <v>5.5232545005513356E-3</v>
      </c>
      <c r="CR350" s="9">
        <f t="shared" si="240"/>
        <v>128.03141927674383</v>
      </c>
      <c r="CS350" s="9">
        <f t="shared" si="240"/>
        <v>127.17180448468558</v>
      </c>
      <c r="CT350" s="9">
        <f t="shared" si="240"/>
        <v>156.29951148021496</v>
      </c>
      <c r="CU350" s="9">
        <f t="shared" si="236"/>
        <v>193.27497287242289</v>
      </c>
      <c r="CV350" s="9">
        <f t="shared" si="236"/>
        <v>222.66379266963011</v>
      </c>
      <c r="CW350" s="9">
        <f t="shared" si="236"/>
        <v>239.86772000734888</v>
      </c>
      <c r="CY350" s="9">
        <f t="shared" si="241"/>
        <v>350.51904378649738</v>
      </c>
      <c r="CZ350" s="9">
        <f t="shared" si="241"/>
        <v>330.58831401828792</v>
      </c>
      <c r="DA350" s="9">
        <f t="shared" si="241"/>
        <v>370.12804414108814</v>
      </c>
      <c r="DB350" s="9">
        <f t="shared" si="237"/>
        <v>377.53244517966488</v>
      </c>
      <c r="DC350" s="9">
        <f t="shared" si="237"/>
        <v>352.59471373771817</v>
      </c>
      <c r="DD350" s="9">
        <f t="shared" si="237"/>
        <v>289.94219474584929</v>
      </c>
      <c r="DF350" s="9">
        <f>IF($A350=2,IF(ISNUMBER(CR350/Ukraine!CR350),100*CR350/Ukraine!CR350,""),"")</f>
        <v>100</v>
      </c>
      <c r="DG350" s="9">
        <f>IF($A350=2,IF(ISNUMBER(CS350/Ukraine!CS350),100*CS350/Ukraine!CS350,""),"")</f>
        <v>100</v>
      </c>
      <c r="DH350" s="9">
        <f>IF($A350=2,IF(ISNUMBER(CT350/Ukraine!CT350),100*CT350/Ukraine!CT350,""),"")</f>
        <v>100</v>
      </c>
      <c r="DI350" s="9">
        <f>IF($A350=2,IF(ISNUMBER(CU350/Ukraine!CU350),100*CU350/Ukraine!CU350,""),"")</f>
        <v>99.999999999999986</v>
      </c>
      <c r="DJ350" s="9">
        <f>IF($A350=2,IF(ISNUMBER(CV350/Ukraine!CV350),100*CV350/Ukraine!CV350,""),"")</f>
        <v>100.00000000000001</v>
      </c>
      <c r="DK350" s="9">
        <f>IF($A350=2,IF(ISNUMBER(CW350/Ukraine!CW350),100*CW350/Ukraine!CW350,""),"")</f>
        <v>100</v>
      </c>
      <c r="DM350" s="40">
        <f t="shared" si="216"/>
        <v>6.9526403389317704E-2</v>
      </c>
      <c r="DN350" s="40">
        <f t="shared" si="217"/>
        <v>-0.13121595812407161</v>
      </c>
      <c r="DO350" s="40">
        <f t="shared" si="218"/>
        <v>5.048037778863379E-2</v>
      </c>
      <c r="DP350" s="40">
        <f t="shared" si="219"/>
        <v>-7.5879708572314408E-2</v>
      </c>
      <c r="DQ350" s="40">
        <f t="shared" si="220"/>
        <v>-8.6974754675836596E-2</v>
      </c>
      <c r="DR350" s="40">
        <f t="shared" si="221"/>
        <v>-0.17642608564079287</v>
      </c>
      <c r="DT350" s="40">
        <f t="shared" si="248"/>
        <v>-6.7140925009990804E-3</v>
      </c>
      <c r="DU350" s="40">
        <f t="shared" si="249"/>
        <v>0.22904217734078802</v>
      </c>
      <c r="DV350" s="40">
        <f t="shared" si="250"/>
        <v>0.23656799078919977</v>
      </c>
      <c r="DW350" s="40">
        <f t="shared" si="251"/>
        <v>0.15205703749655264</v>
      </c>
      <c r="DX350" s="40">
        <f t="shared" si="252"/>
        <v>7.7264143987902489E-2</v>
      </c>
      <c r="DY350" s="40">
        <f t="shared" si="238"/>
        <v>0.87350668579926816</v>
      </c>
    </row>
    <row r="351" spans="1:129" x14ac:dyDescent="0.2">
      <c r="A351" s="39">
        <f>'Industry selection'!C351</f>
        <v>2</v>
      </c>
      <c r="B351" s="2">
        <v>93.2</v>
      </c>
      <c r="C351" s="2" t="s">
        <v>715</v>
      </c>
      <c r="E351" s="30" t="s">
        <v>714</v>
      </c>
      <c r="F351" s="31">
        <v>93.2</v>
      </c>
      <c r="G351" s="32" t="s">
        <v>715</v>
      </c>
      <c r="H351" s="157">
        <f>[1]Ukraine!$F$349</f>
        <v>477</v>
      </c>
      <c r="I351" s="157">
        <f>[1]Ukraine!$G$349</f>
        <v>4684</v>
      </c>
      <c r="J351" s="157">
        <f>[1]Ukraine!$H$349</f>
        <v>4522</v>
      </c>
      <c r="K351" s="157">
        <f>[1]Ukraine!$I$349</f>
        <v>851718.5</v>
      </c>
      <c r="L351" s="157">
        <f>[1]Ukraine!$J$349</f>
        <v>145541.5</v>
      </c>
      <c r="M351" s="11"/>
      <c r="N351" s="33" t="s">
        <v>1072</v>
      </c>
      <c r="O351" s="36">
        <v>93.2</v>
      </c>
      <c r="P351" s="35" t="s">
        <v>715</v>
      </c>
      <c r="Q351" s="157">
        <f>[2]Ukraine!$F$349</f>
        <v>621</v>
      </c>
      <c r="R351" s="157">
        <f>[2]Ukraine!$G$349</f>
        <v>4739</v>
      </c>
      <c r="S351" s="157">
        <f>[2]Ukraine!$H$349</f>
        <v>4606</v>
      </c>
      <c r="T351" s="157">
        <f>[2]Ukraine!$I$349</f>
        <v>584498.19999999995</v>
      </c>
      <c r="U351" s="157">
        <f>[2]Ukraine!$J$349</f>
        <v>112987.2</v>
      </c>
      <c r="V351" s="11"/>
      <c r="W351" s="36" t="s">
        <v>1418</v>
      </c>
      <c r="X351" s="36">
        <v>93.2</v>
      </c>
      <c r="Y351" s="36" t="s">
        <v>715</v>
      </c>
      <c r="Z351" s="157">
        <f>[3]Ukraine!$F$349</f>
        <v>587</v>
      </c>
      <c r="AA351" s="157">
        <f>[3]Ukraine!$G$349</f>
        <v>4282</v>
      </c>
      <c r="AB351" s="157">
        <f>[3]Ukraine!$H$349</f>
        <v>4120</v>
      </c>
      <c r="AC351" s="157">
        <f>[3]Ukraine!$I$349</f>
        <v>547662.30000000005</v>
      </c>
      <c r="AD351" s="157">
        <f>[3]Ukraine!$J$349</f>
        <v>98345.2</v>
      </c>
      <c r="AE351" s="11"/>
      <c r="AF351" s="37" t="s">
        <v>1418</v>
      </c>
      <c r="AG351" s="37">
        <v>93.2</v>
      </c>
      <c r="AH351" s="37" t="s">
        <v>715</v>
      </c>
      <c r="AI351" s="157">
        <f>[4]Ukraine!$F$349</f>
        <v>576</v>
      </c>
      <c r="AJ351" s="157">
        <f>[4]Ukraine!$G$349</f>
        <v>3903</v>
      </c>
      <c r="AK351" s="157">
        <f>[4]Ukraine!$H$349</f>
        <v>3710</v>
      </c>
      <c r="AL351" s="157">
        <f>[4]Ukraine!$I$349</f>
        <v>590508.5</v>
      </c>
      <c r="AM351" s="157">
        <f>[4]Ukraine!$J$349</f>
        <v>104379.5</v>
      </c>
      <c r="AN351" s="11"/>
      <c r="AO351" s="11" t="s">
        <v>1418</v>
      </c>
      <c r="AP351" s="11">
        <v>93.2</v>
      </c>
      <c r="AQ351" s="11" t="s">
        <v>715</v>
      </c>
      <c r="AR351" s="157">
        <f>[5]Ukraine!$F$349</f>
        <v>478</v>
      </c>
      <c r="AS351" s="157">
        <f>[5]Ukraine!$G$349</f>
        <v>3849</v>
      </c>
      <c r="AT351" s="157">
        <f>[5]Ukraine!$H$349</f>
        <v>3738</v>
      </c>
      <c r="AU351" s="157">
        <f>[5]Ukraine!$I$349</f>
        <v>838565.8</v>
      </c>
      <c r="AV351" s="157">
        <f>[5]Ukraine!$J$349</f>
        <v>133314.70000000001</v>
      </c>
      <c r="AW351" s="11"/>
      <c r="AX351" s="33" t="s">
        <v>1418</v>
      </c>
      <c r="AY351" s="33">
        <v>93.2</v>
      </c>
      <c r="AZ351" s="33" t="s">
        <v>715</v>
      </c>
      <c r="BA351" s="157">
        <f>[6]Ukraine!$F$349</f>
        <v>539</v>
      </c>
      <c r="BB351" s="157">
        <f>[6]Ukraine!$G$349</f>
        <v>3887</v>
      </c>
      <c r="BC351" s="157">
        <f>[6]Ukraine!$H$349</f>
        <v>3762</v>
      </c>
      <c r="BD351" s="157">
        <f>[6]Ukraine!$I$349</f>
        <v>1060681.3</v>
      </c>
      <c r="BE351" s="157">
        <f>[6]Ukraine!$J$349</f>
        <v>181724</v>
      </c>
      <c r="BG351" s="2">
        <v>93.2</v>
      </c>
      <c r="BH351" s="2" t="s">
        <v>715</v>
      </c>
      <c r="BI351" s="1">
        <f t="shared" si="222"/>
        <v>477</v>
      </c>
      <c r="BJ351" s="1">
        <f t="shared" si="223"/>
        <v>621</v>
      </c>
      <c r="BK351" s="1">
        <f t="shared" si="224"/>
        <v>587</v>
      </c>
      <c r="BL351" s="1">
        <f t="shared" si="225"/>
        <v>576</v>
      </c>
      <c r="BM351" s="1">
        <f t="shared" si="226"/>
        <v>478</v>
      </c>
      <c r="BN351" s="1">
        <f t="shared" si="227"/>
        <v>539</v>
      </c>
      <c r="BP351" s="1">
        <f t="shared" si="242"/>
        <v>4522</v>
      </c>
      <c r="BQ351" s="1">
        <f t="shared" si="243"/>
        <v>4606</v>
      </c>
      <c r="BR351" s="1">
        <f t="shared" si="244"/>
        <v>4120</v>
      </c>
      <c r="BS351" s="1">
        <f t="shared" si="245"/>
        <v>3710</v>
      </c>
      <c r="BT351" s="1">
        <f t="shared" si="246"/>
        <v>3738</v>
      </c>
      <c r="BU351" s="1">
        <f t="shared" si="247"/>
        <v>3762</v>
      </c>
      <c r="BW351" s="40">
        <f t="shared" si="228"/>
        <v>6.2024265176365218E-4</v>
      </c>
      <c r="BX351" s="40">
        <f t="shared" si="228"/>
        <v>6.5652216859848477E-4</v>
      </c>
      <c r="BY351" s="40">
        <f t="shared" si="228"/>
        <v>6.6526863369808468E-4</v>
      </c>
      <c r="BZ351" s="40">
        <f t="shared" si="228"/>
        <v>6.4207735387980861E-4</v>
      </c>
      <c r="CA351" s="40">
        <f t="shared" si="228"/>
        <v>6.5419747838199355E-4</v>
      </c>
      <c r="CB351" s="40">
        <f t="shared" si="228"/>
        <v>6.5831552072460203E-4</v>
      </c>
      <c r="CD351" s="10">
        <f t="shared" si="229"/>
        <v>145541.5</v>
      </c>
      <c r="CE351" s="10">
        <f t="shared" si="230"/>
        <v>112987.2</v>
      </c>
      <c r="CF351" s="10">
        <f t="shared" si="231"/>
        <v>98345.2</v>
      </c>
      <c r="CG351" s="10">
        <f t="shared" si="232"/>
        <v>104379.5</v>
      </c>
      <c r="CH351" s="10">
        <f t="shared" si="233"/>
        <v>133314.70000000001</v>
      </c>
      <c r="CI351" s="10">
        <f t="shared" si="234"/>
        <v>181724</v>
      </c>
      <c r="CK351" s="40">
        <f t="shared" si="239"/>
        <v>5.4652870207861856E-4</v>
      </c>
      <c r="CL351" s="40">
        <f t="shared" si="239"/>
        <v>4.1865026644546596E-4</v>
      </c>
      <c r="CM351" s="40">
        <f t="shared" si="239"/>
        <v>3.7605153969870616E-4</v>
      </c>
      <c r="CN351" s="40">
        <f t="shared" si="235"/>
        <v>3.5286396923519891E-4</v>
      </c>
      <c r="CO351" s="40">
        <f t="shared" si="235"/>
        <v>3.6946542523310662E-4</v>
      </c>
      <c r="CP351" s="40">
        <f t="shared" si="235"/>
        <v>3.843856850713047E-4</v>
      </c>
      <c r="CR351" s="9">
        <f t="shared" si="240"/>
        <v>32.185205661211853</v>
      </c>
      <c r="CS351" s="9">
        <f t="shared" si="240"/>
        <v>24.530438558402082</v>
      </c>
      <c r="CT351" s="9">
        <f t="shared" si="240"/>
        <v>23.87019417475728</v>
      </c>
      <c r="CU351" s="9">
        <f t="shared" si="236"/>
        <v>28.134636118598383</v>
      </c>
      <c r="CV351" s="9">
        <f t="shared" si="236"/>
        <v>35.66471375066881</v>
      </c>
      <c r="CW351" s="9">
        <f t="shared" si="236"/>
        <v>48.305156831472623</v>
      </c>
      <c r="CY351" s="9">
        <f t="shared" si="241"/>
        <v>88.115304635140944</v>
      </c>
      <c r="CZ351" s="9">
        <f t="shared" si="241"/>
        <v>63.767879664929289</v>
      </c>
      <c r="DA351" s="9">
        <f t="shared" si="241"/>
        <v>56.526269336992016</v>
      </c>
      <c r="DB351" s="9">
        <f t="shared" si="237"/>
        <v>54.956613420951143</v>
      </c>
      <c r="DC351" s="9">
        <f t="shared" si="237"/>
        <v>56.47613105249107</v>
      </c>
      <c r="DD351" s="9">
        <f t="shared" si="237"/>
        <v>58.389278844316912</v>
      </c>
      <c r="DF351" s="9">
        <f>IF($A351=2,IF(ISNUMBER(CR351/Ukraine!CR351),100*CR351/Ukraine!CR351,""),"")</f>
        <v>100</v>
      </c>
      <c r="DG351" s="9">
        <f>IF($A351=2,IF(ISNUMBER(CS351/Ukraine!CS351),100*CS351/Ukraine!CS351,""),"")</f>
        <v>100</v>
      </c>
      <c r="DH351" s="9">
        <f>IF($A351=2,IF(ISNUMBER(CT351/Ukraine!CT351),100*CT351/Ukraine!CT351,""),"")</f>
        <v>100</v>
      </c>
      <c r="DI351" s="9">
        <f>IF($A351=2,IF(ISNUMBER(CU351/Ukraine!CU351),100*CU351/Ukraine!CU351,""),"")</f>
        <v>100</v>
      </c>
      <c r="DJ351" s="9">
        <f>IF($A351=2,IF(ISNUMBER(CV351/Ukraine!CV351),100*CV351/Ukraine!CV351,""),"")</f>
        <v>100</v>
      </c>
      <c r="DK351" s="9">
        <f>IF($A351=2,IF(ISNUMBER(CW351/Ukraine!CW351),100*CW351/Ukraine!CW351,""),"")</f>
        <v>100</v>
      </c>
      <c r="DM351" s="40">
        <f t="shared" si="216"/>
        <v>1.8575851393188847E-2</v>
      </c>
      <c r="DN351" s="40">
        <f t="shared" si="217"/>
        <v>-0.10551454624402956</v>
      </c>
      <c r="DO351" s="40">
        <f t="shared" si="218"/>
        <v>-9.9514563106796072E-2</v>
      </c>
      <c r="DP351" s="40">
        <f t="shared" si="219"/>
        <v>7.547169811320753E-3</v>
      </c>
      <c r="DQ351" s="40">
        <f t="shared" si="220"/>
        <v>6.4205457463883953E-3</v>
      </c>
      <c r="DR351" s="40">
        <f t="shared" si="221"/>
        <v>-0.16806722689075626</v>
      </c>
      <c r="DT351" s="40">
        <f t="shared" si="248"/>
        <v>-0.23783496005541915</v>
      </c>
      <c r="DU351" s="40">
        <f t="shared" si="249"/>
        <v>-2.6915311035833778E-2</v>
      </c>
      <c r="DV351" s="40">
        <f t="shared" si="250"/>
        <v>0.17865133030005875</v>
      </c>
      <c r="DW351" s="40">
        <f t="shared" si="251"/>
        <v>0.26764439391816675</v>
      </c>
      <c r="DX351" s="40">
        <f t="shared" si="252"/>
        <v>0.35442435257360705</v>
      </c>
      <c r="DY351" s="40">
        <f t="shared" si="238"/>
        <v>0.50084971772256837</v>
      </c>
    </row>
    <row r="352" spans="1:129" x14ac:dyDescent="0.2">
      <c r="A352" s="39" t="str">
        <f>'Industry selection'!C352</f>
        <v/>
      </c>
      <c r="B352" s="2" t="s">
        <v>717</v>
      </c>
      <c r="C352" s="2" t="s">
        <v>718</v>
      </c>
      <c r="E352" s="30" t="s">
        <v>716</v>
      </c>
      <c r="F352" s="31" t="s">
        <v>717</v>
      </c>
      <c r="G352" s="32" t="s">
        <v>718</v>
      </c>
      <c r="H352" s="157">
        <f>[1]Ukraine!$F$350</f>
        <v>4393</v>
      </c>
      <c r="I352" s="157">
        <f>[1]Ukraine!$G$350</f>
        <v>32868</v>
      </c>
      <c r="J352" s="157">
        <f>[1]Ukraine!$H$350</f>
        <v>31793</v>
      </c>
      <c r="K352" s="157">
        <f>[1]Ukraine!$I$350</f>
        <v>3113300.3</v>
      </c>
      <c r="L352" s="157">
        <f>[1]Ukraine!$J$350</f>
        <v>834721.1</v>
      </c>
      <c r="M352" s="11"/>
      <c r="N352" s="33" t="s">
        <v>1073</v>
      </c>
      <c r="O352" s="36" t="s">
        <v>717</v>
      </c>
      <c r="P352" s="35" t="s">
        <v>718</v>
      </c>
      <c r="Q352" s="157">
        <f>[2]Ukraine!$F$350</f>
        <v>4557</v>
      </c>
      <c r="R352" s="157">
        <f>[2]Ukraine!$G$350</f>
        <v>30657</v>
      </c>
      <c r="S352" s="157">
        <f>[2]Ukraine!$H$350</f>
        <v>29524</v>
      </c>
      <c r="T352" s="157">
        <f>[2]Ukraine!$I$350</f>
        <v>2492934.7000000002</v>
      </c>
      <c r="U352" s="157">
        <f>[2]Ukraine!$J$350</f>
        <v>611067.1</v>
      </c>
      <c r="V352" s="11"/>
      <c r="W352" s="36" t="s">
        <v>1419</v>
      </c>
      <c r="X352" s="36" t="s">
        <v>717</v>
      </c>
      <c r="Y352" s="36" t="s">
        <v>718</v>
      </c>
      <c r="Z352" s="157">
        <f>[3]Ukraine!$F$350</f>
        <v>3996</v>
      </c>
      <c r="AA352" s="157">
        <f>[3]Ukraine!$G$350</f>
        <v>25582</v>
      </c>
      <c r="AB352" s="157">
        <f>[3]Ukraine!$H$350</f>
        <v>24512</v>
      </c>
      <c r="AC352" s="157">
        <f>[3]Ukraine!$I$350</f>
        <v>2615744.9</v>
      </c>
      <c r="AD352" s="157">
        <f>[3]Ukraine!$J$350</f>
        <v>601008</v>
      </c>
      <c r="AE352" s="11"/>
      <c r="AF352" s="37" t="s">
        <v>1419</v>
      </c>
      <c r="AG352" s="37" t="s">
        <v>717</v>
      </c>
      <c r="AH352" s="37" t="s">
        <v>718</v>
      </c>
      <c r="AI352" s="157">
        <f>[4]Ukraine!$F$350</f>
        <v>3896</v>
      </c>
      <c r="AJ352" s="157">
        <f>[4]Ukraine!$G$350</f>
        <v>23534</v>
      </c>
      <c r="AK352" s="157">
        <f>[4]Ukraine!$H$350</f>
        <v>22284</v>
      </c>
      <c r="AL352" s="157">
        <f>[4]Ukraine!$I$350</f>
        <v>3377163.1</v>
      </c>
      <c r="AM352" s="157">
        <f>[4]Ukraine!$J$350</f>
        <v>671228.9</v>
      </c>
      <c r="AN352" s="11"/>
      <c r="AO352" s="11" t="s">
        <v>1419</v>
      </c>
      <c r="AP352" s="11" t="s">
        <v>717</v>
      </c>
      <c r="AQ352" s="11" t="s">
        <v>718</v>
      </c>
      <c r="AR352" s="157">
        <f>[5]Ukraine!$F$350</f>
        <v>3250</v>
      </c>
      <c r="AS352" s="157">
        <f>[5]Ukraine!$G$350</f>
        <v>21205</v>
      </c>
      <c r="AT352" s="157">
        <f>[5]Ukraine!$H$350</f>
        <v>20356</v>
      </c>
      <c r="AU352" s="157">
        <f>[5]Ukraine!$I$350</f>
        <v>3677436.3</v>
      </c>
      <c r="AV352" s="157">
        <f>[5]Ukraine!$J$350</f>
        <v>744580.5</v>
      </c>
      <c r="AW352" s="11"/>
      <c r="AX352" s="33" t="s">
        <v>1419</v>
      </c>
      <c r="AY352" s="33" t="s">
        <v>717</v>
      </c>
      <c r="AZ352" s="33" t="s">
        <v>718</v>
      </c>
      <c r="BA352" s="157">
        <f>[6]Ukraine!$F$350</f>
        <v>3414</v>
      </c>
      <c r="BB352" s="157">
        <f>[6]Ukraine!$G$350</f>
        <v>19873</v>
      </c>
      <c r="BC352" s="157">
        <f>[6]Ukraine!$H$350</f>
        <v>18760</v>
      </c>
      <c r="BD352" s="157">
        <f>[6]Ukraine!$I$350</f>
        <v>4357252.9000000004</v>
      </c>
      <c r="BE352" s="157">
        <f>[6]Ukraine!$J$350</f>
        <v>1065140</v>
      </c>
      <c r="BG352" s="2" t="s">
        <v>717</v>
      </c>
      <c r="BH352" s="2" t="s">
        <v>718</v>
      </c>
      <c r="BI352" s="1">
        <f t="shared" si="222"/>
        <v>4393</v>
      </c>
      <c r="BJ352" s="1">
        <f t="shared" si="223"/>
        <v>4557</v>
      </c>
      <c r="BK352" s="1">
        <f t="shared" si="224"/>
        <v>3996</v>
      </c>
      <c r="BL352" s="1">
        <f t="shared" si="225"/>
        <v>3896</v>
      </c>
      <c r="BM352" s="1">
        <f t="shared" si="226"/>
        <v>3250</v>
      </c>
      <c r="BN352" s="1">
        <f t="shared" si="227"/>
        <v>3414</v>
      </c>
      <c r="BP352" s="1">
        <f t="shared" si="242"/>
        <v>31793</v>
      </c>
      <c r="BQ352" s="1">
        <f t="shared" si="243"/>
        <v>29524</v>
      </c>
      <c r="BR352" s="1">
        <f t="shared" si="244"/>
        <v>24512</v>
      </c>
      <c r="BS352" s="1">
        <f t="shared" si="245"/>
        <v>22284</v>
      </c>
      <c r="BT352" s="1">
        <f t="shared" si="246"/>
        <v>20356</v>
      </c>
      <c r="BU352" s="1">
        <f t="shared" si="247"/>
        <v>18760</v>
      </c>
      <c r="BW352" s="40" t="str">
        <f t="shared" si="228"/>
        <v/>
      </c>
      <c r="BX352" s="40" t="str">
        <f t="shared" si="228"/>
        <v/>
      </c>
      <c r="BY352" s="40" t="str">
        <f t="shared" si="228"/>
        <v/>
      </c>
      <c r="BZ352" s="40" t="str">
        <f t="shared" si="228"/>
        <v/>
      </c>
      <c r="CA352" s="40" t="str">
        <f t="shared" si="228"/>
        <v/>
      </c>
      <c r="CB352" s="40" t="str">
        <f t="shared" si="228"/>
        <v/>
      </c>
      <c r="CD352" s="10">
        <f t="shared" si="229"/>
        <v>834721.1</v>
      </c>
      <c r="CE352" s="10">
        <f t="shared" si="230"/>
        <v>611067.1</v>
      </c>
      <c r="CF352" s="10">
        <f t="shared" si="231"/>
        <v>601008</v>
      </c>
      <c r="CG352" s="10">
        <f t="shared" si="232"/>
        <v>671228.9</v>
      </c>
      <c r="CH352" s="10">
        <f t="shared" si="233"/>
        <v>744580.5</v>
      </c>
      <c r="CI352" s="10">
        <f t="shared" si="234"/>
        <v>1065140</v>
      </c>
      <c r="CK352" s="40" t="str">
        <f t="shared" si="239"/>
        <v/>
      </c>
      <c r="CL352" s="40" t="str">
        <f t="shared" si="239"/>
        <v/>
      </c>
      <c r="CM352" s="40" t="str">
        <f t="shared" si="239"/>
        <v/>
      </c>
      <c r="CN352" s="40" t="str">
        <f t="shared" si="235"/>
        <v/>
      </c>
      <c r="CO352" s="40" t="str">
        <f t="shared" si="235"/>
        <v/>
      </c>
      <c r="CP352" s="40" t="str">
        <f t="shared" si="235"/>
        <v/>
      </c>
      <c r="CR352" s="9" t="str">
        <f t="shared" si="240"/>
        <v/>
      </c>
      <c r="CS352" s="9" t="str">
        <f t="shared" si="240"/>
        <v/>
      </c>
      <c r="CT352" s="9" t="str">
        <f t="shared" si="240"/>
        <v/>
      </c>
      <c r="CU352" s="9" t="str">
        <f t="shared" si="236"/>
        <v/>
      </c>
      <c r="CV352" s="9" t="str">
        <f t="shared" si="236"/>
        <v/>
      </c>
      <c r="CW352" s="9" t="str">
        <f t="shared" si="236"/>
        <v/>
      </c>
      <c r="CY352" s="9" t="str">
        <f t="shared" si="241"/>
        <v/>
      </c>
      <c r="CZ352" s="9" t="str">
        <f t="shared" si="241"/>
        <v/>
      </c>
      <c r="DA352" s="9" t="str">
        <f t="shared" si="241"/>
        <v/>
      </c>
      <c r="DB352" s="9" t="str">
        <f t="shared" si="237"/>
        <v/>
      </c>
      <c r="DC352" s="9" t="str">
        <f t="shared" si="237"/>
        <v/>
      </c>
      <c r="DD352" s="9" t="str">
        <f t="shared" si="237"/>
        <v/>
      </c>
      <c r="DF352" s="9" t="str">
        <f>IF($A352=2,IF(ISNUMBER(CR352/Ukraine!CR352),100*CR352/Ukraine!CR352,""),"")</f>
        <v/>
      </c>
      <c r="DG352" s="9" t="str">
        <f>IF($A352=2,IF(ISNUMBER(CS352/Ukraine!CS352),100*CS352/Ukraine!CS352,""),"")</f>
        <v/>
      </c>
      <c r="DH352" s="9" t="str">
        <f>IF($A352=2,IF(ISNUMBER(CT352/Ukraine!CT352),100*CT352/Ukraine!CT352,""),"")</f>
        <v/>
      </c>
      <c r="DI352" s="9" t="str">
        <f>IF($A352=2,IF(ISNUMBER(CU352/Ukraine!CU352),100*CU352/Ukraine!CU352,""),"")</f>
        <v/>
      </c>
      <c r="DJ352" s="9" t="str">
        <f>IF($A352=2,IF(ISNUMBER(CV352/Ukraine!CV352),100*CV352/Ukraine!CV352,""),"")</f>
        <v/>
      </c>
      <c r="DK352" s="9" t="str">
        <f>IF($A352=2,IF(ISNUMBER(CW352/Ukraine!CW352),100*CW352/Ukraine!CW352,""),"")</f>
        <v/>
      </c>
      <c r="DM352" s="40" t="str">
        <f t="shared" si="216"/>
        <v/>
      </c>
      <c r="DN352" s="40" t="str">
        <f t="shared" si="217"/>
        <v/>
      </c>
      <c r="DO352" s="40" t="str">
        <f t="shared" si="218"/>
        <v/>
      </c>
      <c r="DP352" s="40" t="str">
        <f t="shared" si="219"/>
        <v/>
      </c>
      <c r="DQ352" s="40" t="str">
        <f t="shared" si="220"/>
        <v/>
      </c>
      <c r="DR352" s="40" t="str">
        <f t="shared" si="221"/>
        <v/>
      </c>
      <c r="DT352" s="40" t="str">
        <f t="shared" si="248"/>
        <v/>
      </c>
      <c r="DU352" s="40" t="str">
        <f t="shared" si="249"/>
        <v/>
      </c>
      <c r="DV352" s="40" t="str">
        <f t="shared" si="250"/>
        <v/>
      </c>
      <c r="DW352" s="40" t="str">
        <f t="shared" si="251"/>
        <v/>
      </c>
      <c r="DX352" s="40" t="str">
        <f t="shared" si="252"/>
        <v/>
      </c>
      <c r="DY352" s="40" t="str">
        <f t="shared" si="238"/>
        <v/>
      </c>
    </row>
    <row r="353" spans="1:129" x14ac:dyDescent="0.2">
      <c r="A353" s="39" t="str">
        <f>'Industry selection'!C353</f>
        <v/>
      </c>
      <c r="B353" s="2">
        <v>95</v>
      </c>
      <c r="C353" s="2" t="s">
        <v>720</v>
      </c>
      <c r="E353" s="30" t="s">
        <v>719</v>
      </c>
      <c r="F353" s="31">
        <v>95</v>
      </c>
      <c r="G353" s="32" t="s">
        <v>720</v>
      </c>
      <c r="H353" s="157">
        <f>[1]Ukraine!$F$351</f>
        <v>1823</v>
      </c>
      <c r="I353" s="157">
        <f>[1]Ukraine!$G$351</f>
        <v>9713</v>
      </c>
      <c r="J353" s="157">
        <f>[1]Ukraine!$H$351</f>
        <v>9407</v>
      </c>
      <c r="K353" s="157">
        <f>[1]Ukraine!$I$351</f>
        <v>1901829.9</v>
      </c>
      <c r="L353" s="157">
        <f>[1]Ukraine!$J$351</f>
        <v>332791</v>
      </c>
      <c r="M353" s="11"/>
      <c r="N353" s="33" t="s">
        <v>1074</v>
      </c>
      <c r="O353" s="36">
        <v>95</v>
      </c>
      <c r="P353" s="35" t="s">
        <v>720</v>
      </c>
      <c r="Q353" s="157">
        <f>[2]Ukraine!$F$351</f>
        <v>1898</v>
      </c>
      <c r="R353" s="157">
        <f>[2]Ukraine!$G$351</f>
        <v>9235</v>
      </c>
      <c r="S353" s="157">
        <f>[2]Ukraine!$H$351</f>
        <v>8741</v>
      </c>
      <c r="T353" s="157">
        <f>[2]Ukraine!$I$351</f>
        <v>1410143.3</v>
      </c>
      <c r="U353" s="157">
        <f>[2]Ukraine!$J$351</f>
        <v>190732</v>
      </c>
      <c r="V353" s="11"/>
      <c r="W353" s="36" t="s">
        <v>1420</v>
      </c>
      <c r="X353" s="36">
        <v>95</v>
      </c>
      <c r="Y353" s="36" t="s">
        <v>720</v>
      </c>
      <c r="Z353" s="157">
        <f>[3]Ukraine!$F$351</f>
        <v>1735</v>
      </c>
      <c r="AA353" s="157">
        <f>[3]Ukraine!$G$351</f>
        <v>8300</v>
      </c>
      <c r="AB353" s="157">
        <f>[3]Ukraine!$H$351</f>
        <v>7878</v>
      </c>
      <c r="AC353" s="157">
        <f>[3]Ukraine!$I$351</f>
        <v>1622943.1</v>
      </c>
      <c r="AD353" s="157">
        <f>[3]Ukraine!$J$351</f>
        <v>228335.3</v>
      </c>
      <c r="AE353" s="11"/>
      <c r="AF353" s="37" t="s">
        <v>1420</v>
      </c>
      <c r="AG353" s="37">
        <v>95</v>
      </c>
      <c r="AH353" s="37" t="s">
        <v>720</v>
      </c>
      <c r="AI353" s="157">
        <f>[4]Ukraine!$F$351</f>
        <v>1703</v>
      </c>
      <c r="AJ353" s="157">
        <f>[4]Ukraine!$G$351</f>
        <v>7702</v>
      </c>
      <c r="AK353" s="157">
        <f>[4]Ukraine!$H$351</f>
        <v>7118</v>
      </c>
      <c r="AL353" s="157">
        <f>[4]Ukraine!$I$351</f>
        <v>2251305.6</v>
      </c>
      <c r="AM353" s="157">
        <f>[4]Ukraine!$J$351</f>
        <v>275186.40000000002</v>
      </c>
      <c r="AN353" s="11"/>
      <c r="AO353" s="11" t="s">
        <v>1420</v>
      </c>
      <c r="AP353" s="11">
        <v>95</v>
      </c>
      <c r="AQ353" s="11" t="s">
        <v>720</v>
      </c>
      <c r="AR353" s="157">
        <f>[5]Ukraine!$F$351</f>
        <v>1483</v>
      </c>
      <c r="AS353" s="157">
        <f>[5]Ukraine!$G$351</f>
        <v>6948</v>
      </c>
      <c r="AT353" s="157">
        <f>[5]Ukraine!$H$351</f>
        <v>6494</v>
      </c>
      <c r="AU353" s="157">
        <f>[5]Ukraine!$I$351</f>
        <v>2374681.7999999998</v>
      </c>
      <c r="AV353" s="157">
        <f>[5]Ukraine!$J$351</f>
        <v>298830.90000000002</v>
      </c>
      <c r="AW353" s="11"/>
      <c r="AX353" s="33" t="s">
        <v>1420</v>
      </c>
      <c r="AY353" s="33">
        <v>95</v>
      </c>
      <c r="AZ353" s="33" t="s">
        <v>720</v>
      </c>
      <c r="BA353" s="157">
        <f>[6]Ukraine!$F$351</f>
        <v>1571</v>
      </c>
      <c r="BB353" s="157">
        <f>[6]Ukraine!$G$351</f>
        <v>6711</v>
      </c>
      <c r="BC353" s="157">
        <f>[6]Ukraine!$H$351</f>
        <v>6298</v>
      </c>
      <c r="BD353" s="157">
        <f>[6]Ukraine!$I$351</f>
        <v>2882455.6</v>
      </c>
      <c r="BE353" s="157">
        <f>[6]Ukraine!$J$351</f>
        <v>473405.3</v>
      </c>
      <c r="BG353" s="2">
        <v>95</v>
      </c>
      <c r="BH353" s="2" t="s">
        <v>720</v>
      </c>
      <c r="BI353" s="1">
        <f t="shared" si="222"/>
        <v>1823</v>
      </c>
      <c r="BJ353" s="1">
        <f t="shared" si="223"/>
        <v>1898</v>
      </c>
      <c r="BK353" s="1">
        <f t="shared" si="224"/>
        <v>1735</v>
      </c>
      <c r="BL353" s="1">
        <f t="shared" si="225"/>
        <v>1703</v>
      </c>
      <c r="BM353" s="1">
        <f t="shared" si="226"/>
        <v>1483</v>
      </c>
      <c r="BN353" s="1">
        <f t="shared" si="227"/>
        <v>1571</v>
      </c>
      <c r="BP353" s="1">
        <f t="shared" si="242"/>
        <v>9407</v>
      </c>
      <c r="BQ353" s="1">
        <f t="shared" si="243"/>
        <v>8741</v>
      </c>
      <c r="BR353" s="1">
        <f t="shared" si="244"/>
        <v>7878</v>
      </c>
      <c r="BS353" s="1">
        <f t="shared" si="245"/>
        <v>7118</v>
      </c>
      <c r="BT353" s="1">
        <f t="shared" si="246"/>
        <v>6494</v>
      </c>
      <c r="BU353" s="1">
        <f t="shared" si="247"/>
        <v>6298</v>
      </c>
      <c r="BW353" s="40" t="str">
        <f t="shared" si="228"/>
        <v/>
      </c>
      <c r="BX353" s="40" t="str">
        <f t="shared" si="228"/>
        <v/>
      </c>
      <c r="BY353" s="40" t="str">
        <f t="shared" si="228"/>
        <v/>
      </c>
      <c r="BZ353" s="40" t="str">
        <f t="shared" si="228"/>
        <v/>
      </c>
      <c r="CA353" s="40" t="str">
        <f t="shared" si="228"/>
        <v/>
      </c>
      <c r="CB353" s="40" t="str">
        <f t="shared" si="228"/>
        <v/>
      </c>
      <c r="CD353" s="10">
        <f t="shared" si="229"/>
        <v>332791</v>
      </c>
      <c r="CE353" s="10">
        <f t="shared" si="230"/>
        <v>190732</v>
      </c>
      <c r="CF353" s="10">
        <f t="shared" si="231"/>
        <v>228335.3</v>
      </c>
      <c r="CG353" s="10">
        <f t="shared" si="232"/>
        <v>275186.40000000002</v>
      </c>
      <c r="CH353" s="10">
        <f t="shared" si="233"/>
        <v>298830.90000000002</v>
      </c>
      <c r="CI353" s="10">
        <f t="shared" si="234"/>
        <v>473405.3</v>
      </c>
      <c r="CK353" s="40" t="str">
        <f t="shared" si="239"/>
        <v/>
      </c>
      <c r="CL353" s="40" t="str">
        <f t="shared" si="239"/>
        <v/>
      </c>
      <c r="CM353" s="40" t="str">
        <f t="shared" si="239"/>
        <v/>
      </c>
      <c r="CN353" s="40" t="str">
        <f t="shared" si="235"/>
        <v/>
      </c>
      <c r="CO353" s="40" t="str">
        <f t="shared" si="235"/>
        <v/>
      </c>
      <c r="CP353" s="40" t="str">
        <f t="shared" si="235"/>
        <v/>
      </c>
      <c r="CR353" s="9" t="str">
        <f t="shared" si="240"/>
        <v/>
      </c>
      <c r="CS353" s="9" t="str">
        <f t="shared" si="240"/>
        <v/>
      </c>
      <c r="CT353" s="9" t="str">
        <f t="shared" si="240"/>
        <v/>
      </c>
      <c r="CU353" s="9" t="str">
        <f t="shared" si="236"/>
        <v/>
      </c>
      <c r="CV353" s="9" t="str">
        <f t="shared" si="236"/>
        <v/>
      </c>
      <c r="CW353" s="9" t="str">
        <f t="shared" si="236"/>
        <v/>
      </c>
      <c r="CY353" s="9" t="str">
        <f t="shared" si="241"/>
        <v/>
      </c>
      <c r="CZ353" s="9" t="str">
        <f t="shared" si="241"/>
        <v/>
      </c>
      <c r="DA353" s="9" t="str">
        <f t="shared" si="241"/>
        <v/>
      </c>
      <c r="DB353" s="9" t="str">
        <f t="shared" si="237"/>
        <v/>
      </c>
      <c r="DC353" s="9" t="str">
        <f t="shared" si="237"/>
        <v/>
      </c>
      <c r="DD353" s="9" t="str">
        <f t="shared" si="237"/>
        <v/>
      </c>
      <c r="DF353" s="9" t="str">
        <f>IF($A353=2,IF(ISNUMBER(CR353/Ukraine!CR353),100*CR353/Ukraine!CR353,""),"")</f>
        <v/>
      </c>
      <c r="DG353" s="9" t="str">
        <f>IF($A353=2,IF(ISNUMBER(CS353/Ukraine!CS353),100*CS353/Ukraine!CS353,""),"")</f>
        <v/>
      </c>
      <c r="DH353" s="9" t="str">
        <f>IF($A353=2,IF(ISNUMBER(CT353/Ukraine!CT353),100*CT353/Ukraine!CT353,""),"")</f>
        <v/>
      </c>
      <c r="DI353" s="9" t="str">
        <f>IF($A353=2,IF(ISNUMBER(CU353/Ukraine!CU353),100*CU353/Ukraine!CU353,""),"")</f>
        <v/>
      </c>
      <c r="DJ353" s="9" t="str">
        <f>IF($A353=2,IF(ISNUMBER(CV353/Ukraine!CV353),100*CV353/Ukraine!CV353,""),"")</f>
        <v/>
      </c>
      <c r="DK353" s="9" t="str">
        <f>IF($A353=2,IF(ISNUMBER(CW353/Ukraine!CW353),100*CW353/Ukraine!CW353,""),"")</f>
        <v/>
      </c>
      <c r="DM353" s="40" t="str">
        <f t="shared" si="216"/>
        <v/>
      </c>
      <c r="DN353" s="40" t="str">
        <f t="shared" si="217"/>
        <v/>
      </c>
      <c r="DO353" s="40" t="str">
        <f t="shared" si="218"/>
        <v/>
      </c>
      <c r="DP353" s="40" t="str">
        <f t="shared" si="219"/>
        <v/>
      </c>
      <c r="DQ353" s="40" t="str">
        <f t="shared" si="220"/>
        <v/>
      </c>
      <c r="DR353" s="40" t="str">
        <f t="shared" si="221"/>
        <v/>
      </c>
      <c r="DT353" s="40" t="str">
        <f t="shared" si="248"/>
        <v/>
      </c>
      <c r="DU353" s="40" t="str">
        <f t="shared" si="249"/>
        <v/>
      </c>
      <c r="DV353" s="40" t="str">
        <f t="shared" si="250"/>
        <v/>
      </c>
      <c r="DW353" s="40" t="str">
        <f t="shared" si="251"/>
        <v/>
      </c>
      <c r="DX353" s="40" t="str">
        <f t="shared" si="252"/>
        <v/>
      </c>
      <c r="DY353" s="40" t="str">
        <f t="shared" si="238"/>
        <v/>
      </c>
    </row>
    <row r="354" spans="1:129" x14ac:dyDescent="0.2">
      <c r="A354" s="39">
        <f>'Industry selection'!C354</f>
        <v>2</v>
      </c>
      <c r="B354" s="2">
        <v>95.1</v>
      </c>
      <c r="C354" s="2" t="s">
        <v>722</v>
      </c>
      <c r="E354" s="30" t="s">
        <v>721</v>
      </c>
      <c r="F354" s="31">
        <v>95.1</v>
      </c>
      <c r="G354" s="32" t="s">
        <v>722</v>
      </c>
      <c r="H354" s="157">
        <f>[1]Ukraine!$F$352</f>
        <v>935</v>
      </c>
      <c r="I354" s="157">
        <f>[1]Ukraine!$G$352</f>
        <v>4970</v>
      </c>
      <c r="J354" s="157">
        <f>[1]Ukraine!$H$352</f>
        <v>4816</v>
      </c>
      <c r="K354" s="157">
        <f>[1]Ukraine!$I$352</f>
        <v>1431529</v>
      </c>
      <c r="L354" s="157">
        <f>[1]Ukraine!$J$352</f>
        <v>247159</v>
      </c>
      <c r="M354" s="11"/>
      <c r="N354" s="33" t="s">
        <v>1075</v>
      </c>
      <c r="O354" s="36">
        <v>95.1</v>
      </c>
      <c r="P354" s="35" t="s">
        <v>722</v>
      </c>
      <c r="Q354" s="157">
        <f>[2]Ukraine!$F$352</f>
        <v>1022</v>
      </c>
      <c r="R354" s="157">
        <f>[2]Ukraine!$G$352</f>
        <v>4788</v>
      </c>
      <c r="S354" s="157">
        <f>[2]Ukraine!$H$352</f>
        <v>4559</v>
      </c>
      <c r="T354" s="157">
        <f>[2]Ukraine!$I$352</f>
        <v>1089627</v>
      </c>
      <c r="U354" s="157">
        <f>[2]Ukraine!$J$352</f>
        <v>136220.1</v>
      </c>
      <c r="V354" s="11"/>
      <c r="W354" s="36" t="s">
        <v>1421</v>
      </c>
      <c r="X354" s="36">
        <v>95.1</v>
      </c>
      <c r="Y354" s="36" t="s">
        <v>722</v>
      </c>
      <c r="Z354" s="157">
        <f>[3]Ukraine!$F$352</f>
        <v>965</v>
      </c>
      <c r="AA354" s="157">
        <f>[3]Ukraine!$G$352</f>
        <v>4249</v>
      </c>
      <c r="AB354" s="157">
        <f>[3]Ukraine!$H$352</f>
        <v>4041</v>
      </c>
      <c r="AC354" s="157">
        <f>[3]Ukraine!$I$352</f>
        <v>1185740.1000000001</v>
      </c>
      <c r="AD354" s="157">
        <f>[3]Ukraine!$J$352</f>
        <v>162616.29999999999</v>
      </c>
      <c r="AE354" s="11"/>
      <c r="AF354" s="37" t="s">
        <v>1421</v>
      </c>
      <c r="AG354" s="37">
        <v>95.1</v>
      </c>
      <c r="AH354" s="37" t="s">
        <v>722</v>
      </c>
      <c r="AI354" s="157">
        <f>[4]Ukraine!$F$352</f>
        <v>983</v>
      </c>
      <c r="AJ354" s="157">
        <f>[4]Ukraine!$G$352</f>
        <v>4230</v>
      </c>
      <c r="AK354" s="157">
        <f>[4]Ukraine!$H$352</f>
        <v>3945</v>
      </c>
      <c r="AL354" s="157">
        <f>[4]Ukraine!$I$352</f>
        <v>1818445.9</v>
      </c>
      <c r="AM354" s="157">
        <f>[4]Ukraine!$J$352</f>
        <v>216763.1</v>
      </c>
      <c r="AN354" s="11"/>
      <c r="AO354" s="11" t="s">
        <v>1421</v>
      </c>
      <c r="AP354" s="11">
        <v>95.1</v>
      </c>
      <c r="AQ354" s="11" t="s">
        <v>722</v>
      </c>
      <c r="AR354" s="157">
        <f>[5]Ukraine!$F$352</f>
        <v>895</v>
      </c>
      <c r="AS354" s="157">
        <f>[5]Ukraine!$G$352</f>
        <v>4021</v>
      </c>
      <c r="AT354" s="157">
        <f>[5]Ukraine!$H$352</f>
        <v>3771</v>
      </c>
      <c r="AU354" s="157">
        <f>[5]Ukraine!$I$352</f>
        <v>1962952.8</v>
      </c>
      <c r="AV354" s="157">
        <f>[5]Ukraine!$J$352</f>
        <v>234465.8</v>
      </c>
      <c r="AW354" s="11"/>
      <c r="AX354" s="33" t="s">
        <v>1421</v>
      </c>
      <c r="AY354" s="33">
        <v>95.1</v>
      </c>
      <c r="AZ354" s="33" t="s">
        <v>722</v>
      </c>
      <c r="BA354" s="157">
        <f>[6]Ukraine!$F$352</f>
        <v>963</v>
      </c>
      <c r="BB354" s="157">
        <f>[6]Ukraine!$G$352</f>
        <v>4161</v>
      </c>
      <c r="BC354" s="157">
        <f>[6]Ukraine!$H$352</f>
        <v>3915</v>
      </c>
      <c r="BD354" s="157">
        <f>[6]Ukraine!$I$352</f>
        <v>2383246.7999999998</v>
      </c>
      <c r="BE354" s="157">
        <f>[6]Ukraine!$J$352</f>
        <v>383091.8</v>
      </c>
      <c r="BG354" s="2">
        <v>95.1</v>
      </c>
      <c r="BH354" s="2" t="s">
        <v>722</v>
      </c>
      <c r="BI354" s="1">
        <f t="shared" si="222"/>
        <v>935</v>
      </c>
      <c r="BJ354" s="1">
        <f t="shared" si="223"/>
        <v>1022</v>
      </c>
      <c r="BK354" s="1">
        <f t="shared" si="224"/>
        <v>965</v>
      </c>
      <c r="BL354" s="1">
        <f t="shared" si="225"/>
        <v>983</v>
      </c>
      <c r="BM354" s="1">
        <f t="shared" si="226"/>
        <v>895</v>
      </c>
      <c r="BN354" s="1">
        <f t="shared" si="227"/>
        <v>963</v>
      </c>
      <c r="BP354" s="1">
        <f t="shared" si="242"/>
        <v>4816</v>
      </c>
      <c r="BQ354" s="1">
        <f t="shared" si="243"/>
        <v>4559</v>
      </c>
      <c r="BR354" s="1">
        <f t="shared" si="244"/>
        <v>4041</v>
      </c>
      <c r="BS354" s="1">
        <f t="shared" si="245"/>
        <v>3945</v>
      </c>
      <c r="BT354" s="1">
        <f t="shared" si="246"/>
        <v>3771</v>
      </c>
      <c r="BU354" s="1">
        <f t="shared" si="247"/>
        <v>3915</v>
      </c>
      <c r="BW354" s="40">
        <f t="shared" si="228"/>
        <v>6.605680254077286E-4</v>
      </c>
      <c r="BX354" s="40">
        <f t="shared" si="228"/>
        <v>6.4982296279645941E-4</v>
      </c>
      <c r="BY354" s="40">
        <f t="shared" si="228"/>
        <v>6.525122691198932E-4</v>
      </c>
      <c r="BZ354" s="40">
        <f t="shared" si="228"/>
        <v>6.8274802184793671E-4</v>
      </c>
      <c r="CA354" s="40">
        <f t="shared" si="228"/>
        <v>6.5997289753303844E-4</v>
      </c>
      <c r="CB354" s="40">
        <f t="shared" si="228"/>
        <v>6.8508911845742079E-4</v>
      </c>
      <c r="CD354" s="10">
        <f t="shared" si="229"/>
        <v>247159</v>
      </c>
      <c r="CE354" s="10">
        <f t="shared" si="230"/>
        <v>136220.1</v>
      </c>
      <c r="CF354" s="10">
        <f t="shared" si="231"/>
        <v>162616.29999999999</v>
      </c>
      <c r="CG354" s="10">
        <f t="shared" si="232"/>
        <v>216763.1</v>
      </c>
      <c r="CH354" s="10">
        <f t="shared" si="233"/>
        <v>234465.8</v>
      </c>
      <c r="CI354" s="10">
        <f t="shared" si="234"/>
        <v>383091.8</v>
      </c>
      <c r="CK354" s="40">
        <f t="shared" si="239"/>
        <v>9.2811663667784986E-4</v>
      </c>
      <c r="CL354" s="40">
        <f t="shared" si="239"/>
        <v>5.047348828914074E-4</v>
      </c>
      <c r="CM354" s="40">
        <f t="shared" si="239"/>
        <v>6.2181082549129705E-4</v>
      </c>
      <c r="CN354" s="40">
        <f t="shared" si="235"/>
        <v>7.3278649399284666E-4</v>
      </c>
      <c r="CO354" s="40">
        <f t="shared" si="235"/>
        <v>6.4979335736884618E-4</v>
      </c>
      <c r="CP354" s="40">
        <f t="shared" si="235"/>
        <v>8.1032226887037078E-4</v>
      </c>
      <c r="CR354" s="9">
        <f t="shared" si="240"/>
        <v>51.320390365448503</v>
      </c>
      <c r="CS354" s="9">
        <f t="shared" si="240"/>
        <v>29.879381443298971</v>
      </c>
      <c r="CT354" s="9">
        <f t="shared" si="240"/>
        <v>40.241598614204399</v>
      </c>
      <c r="CU354" s="9">
        <f t="shared" si="236"/>
        <v>54.946286438529789</v>
      </c>
      <c r="CV354" s="9">
        <f t="shared" si="236"/>
        <v>62.176027578891535</v>
      </c>
      <c r="CW354" s="9">
        <f t="shared" si="236"/>
        <v>97.852311621966791</v>
      </c>
      <c r="CY354" s="9">
        <f t="shared" si="241"/>
        <v>140.50280985141228</v>
      </c>
      <c r="CZ354" s="9">
        <f t="shared" si="241"/>
        <v>77.672675757612893</v>
      </c>
      <c r="DA354" s="9">
        <f t="shared" si="241"/>
        <v>95.294886382748601</v>
      </c>
      <c r="DB354" s="9">
        <f t="shared" si="237"/>
        <v>107.32898090418118</v>
      </c>
      <c r="DC354" s="9">
        <f t="shared" si="237"/>
        <v>98.457582091288415</v>
      </c>
      <c r="DD354" s="9">
        <f t="shared" si="237"/>
        <v>118.27983353391028</v>
      </c>
      <c r="DF354" s="9">
        <f>IF($A354=2,IF(ISNUMBER(CR354/Ukraine!CR354),100*CR354/Ukraine!CR354,""),"")</f>
        <v>100</v>
      </c>
      <c r="DG354" s="9">
        <f>IF($A354=2,IF(ISNUMBER(CS354/Ukraine!CS354),100*CS354/Ukraine!CS354,""),"")</f>
        <v>100</v>
      </c>
      <c r="DH354" s="9">
        <f>IF($A354=2,IF(ISNUMBER(CT354/Ukraine!CT354),100*CT354/Ukraine!CT354,""),"")</f>
        <v>100</v>
      </c>
      <c r="DI354" s="9">
        <f>IF($A354=2,IF(ISNUMBER(CU354/Ukraine!CU354),100*CU354/Ukraine!CU354,""),"")</f>
        <v>100</v>
      </c>
      <c r="DJ354" s="9">
        <f>IF($A354=2,IF(ISNUMBER(CV354/Ukraine!CV354),100*CV354/Ukraine!CV354,""),"")</f>
        <v>100</v>
      </c>
      <c r="DK354" s="9">
        <f>IF($A354=2,IF(ISNUMBER(CW354/Ukraine!CW354),100*CW354/Ukraine!CW354,""),"")</f>
        <v>99.999999999999986</v>
      </c>
      <c r="DM354" s="40">
        <f t="shared" si="216"/>
        <v>-5.336378737541525E-2</v>
      </c>
      <c r="DN354" s="40">
        <f t="shared" si="217"/>
        <v>-0.11362140820355338</v>
      </c>
      <c r="DO354" s="40">
        <f t="shared" si="218"/>
        <v>-2.3756495916852249E-2</v>
      </c>
      <c r="DP354" s="40">
        <f t="shared" si="219"/>
        <v>-4.4106463878326951E-2</v>
      </c>
      <c r="DQ354" s="40">
        <f t="shared" si="220"/>
        <v>3.8186157517899666E-2</v>
      </c>
      <c r="DR354" s="40">
        <f t="shared" si="221"/>
        <v>-0.18708471760797341</v>
      </c>
      <c r="DT354" s="40">
        <f t="shared" si="248"/>
        <v>-0.4177873311069884</v>
      </c>
      <c r="DU354" s="40">
        <f t="shared" si="249"/>
        <v>0.3468015959624009</v>
      </c>
      <c r="DV354" s="40">
        <f t="shared" si="250"/>
        <v>0.36541013107602938</v>
      </c>
      <c r="DW354" s="40">
        <f t="shared" si="251"/>
        <v>0.13157833966540933</v>
      </c>
      <c r="DX354" s="40">
        <f t="shared" si="252"/>
        <v>0.57379484396631319</v>
      </c>
      <c r="DY354" s="40">
        <f t="shared" si="238"/>
        <v>0.90669460861790219</v>
      </c>
    </row>
    <row r="355" spans="1:129" x14ac:dyDescent="0.2">
      <c r="A355" s="39">
        <f>'Industry selection'!C355</f>
        <v>2</v>
      </c>
      <c r="B355" s="2">
        <v>95.2</v>
      </c>
      <c r="C355" s="2" t="s">
        <v>724</v>
      </c>
      <c r="E355" s="30" t="s">
        <v>723</v>
      </c>
      <c r="F355" s="31">
        <v>95.2</v>
      </c>
      <c r="G355" s="32" t="s">
        <v>724</v>
      </c>
      <c r="H355" s="157">
        <f>[1]Ukraine!$F$353</f>
        <v>888</v>
      </c>
      <c r="I355" s="157">
        <f>[1]Ukraine!$G$353</f>
        <v>4743</v>
      </c>
      <c r="J355" s="157">
        <f>[1]Ukraine!$H$353</f>
        <v>4591</v>
      </c>
      <c r="K355" s="157">
        <f>[1]Ukraine!$I$353</f>
        <v>470300.9</v>
      </c>
      <c r="L355" s="157">
        <f>[1]Ukraine!$J$353</f>
        <v>85632</v>
      </c>
      <c r="M355" s="11"/>
      <c r="N355" s="33" t="s">
        <v>1076</v>
      </c>
      <c r="O355" s="36">
        <v>95.2</v>
      </c>
      <c r="P355" s="35" t="s">
        <v>724</v>
      </c>
      <c r="Q355" s="157">
        <f>[2]Ukraine!$F$353</f>
        <v>876</v>
      </c>
      <c r="R355" s="157">
        <f>[2]Ukraine!$G$353</f>
        <v>4447</v>
      </c>
      <c r="S355" s="157">
        <f>[2]Ukraine!$H$353</f>
        <v>4182</v>
      </c>
      <c r="T355" s="157">
        <f>[2]Ukraine!$I$353</f>
        <v>320516.3</v>
      </c>
      <c r="U355" s="157">
        <f>[2]Ukraine!$J$353</f>
        <v>54511.9</v>
      </c>
      <c r="V355" s="11"/>
      <c r="W355" s="36" t="s">
        <v>1422</v>
      </c>
      <c r="X355" s="36">
        <v>95.2</v>
      </c>
      <c r="Y355" s="36" t="s">
        <v>724</v>
      </c>
      <c r="Z355" s="157">
        <f>[3]Ukraine!$F$353</f>
        <v>770</v>
      </c>
      <c r="AA355" s="157">
        <f>[3]Ukraine!$G$353</f>
        <v>4051</v>
      </c>
      <c r="AB355" s="157">
        <f>[3]Ukraine!$H$353</f>
        <v>3837</v>
      </c>
      <c r="AC355" s="157">
        <f>[3]Ukraine!$I$353</f>
        <v>437203</v>
      </c>
      <c r="AD355" s="157">
        <f>[3]Ukraine!$J$353</f>
        <v>65719</v>
      </c>
      <c r="AE355" s="11"/>
      <c r="AF355" s="37" t="s">
        <v>1422</v>
      </c>
      <c r="AG355" s="37">
        <v>95.2</v>
      </c>
      <c r="AH355" s="37" t="s">
        <v>724</v>
      </c>
      <c r="AI355" s="157">
        <f>[4]Ukraine!$F$353</f>
        <v>720</v>
      </c>
      <c r="AJ355" s="157">
        <f>[4]Ukraine!$G$353</f>
        <v>3472</v>
      </c>
      <c r="AK355" s="157">
        <f>[4]Ukraine!$H$353</f>
        <v>3173</v>
      </c>
      <c r="AL355" s="157">
        <f>[4]Ukraine!$I$353</f>
        <v>432859.7</v>
      </c>
      <c r="AM355" s="157">
        <f>[4]Ukraine!$J$353</f>
        <v>58423.3</v>
      </c>
      <c r="AN355" s="11"/>
      <c r="AO355" s="11" t="s">
        <v>1422</v>
      </c>
      <c r="AP355" s="11">
        <v>95.2</v>
      </c>
      <c r="AQ355" s="11" t="s">
        <v>724</v>
      </c>
      <c r="AR355" s="157">
        <f>[5]Ukraine!$F$353</f>
        <v>588</v>
      </c>
      <c r="AS355" s="157">
        <f>[5]Ukraine!$G$353</f>
        <v>2927</v>
      </c>
      <c r="AT355" s="157">
        <f>[5]Ukraine!$H$353</f>
        <v>2723</v>
      </c>
      <c r="AU355" s="157">
        <f>[5]Ukraine!$I$353</f>
        <v>411729</v>
      </c>
      <c r="AV355" s="157">
        <f>[5]Ukraine!$J$353</f>
        <v>64365.1</v>
      </c>
      <c r="AW355" s="11"/>
      <c r="AX355" s="33" t="s">
        <v>1422</v>
      </c>
      <c r="AY355" s="33">
        <v>95.2</v>
      </c>
      <c r="AZ355" s="33" t="s">
        <v>724</v>
      </c>
      <c r="BA355" s="157">
        <f>[6]Ukraine!$F$353</f>
        <v>608</v>
      </c>
      <c r="BB355" s="157">
        <f>[6]Ukraine!$G$353</f>
        <v>2550</v>
      </c>
      <c r="BC355" s="157">
        <f>[6]Ukraine!$H$353</f>
        <v>2383</v>
      </c>
      <c r="BD355" s="157">
        <f>[6]Ukraine!$I$353</f>
        <v>499208.8</v>
      </c>
      <c r="BE355" s="157">
        <f>[6]Ukraine!$J$353</f>
        <v>90313.5</v>
      </c>
      <c r="BG355" s="2">
        <v>95.2</v>
      </c>
      <c r="BH355" s="2" t="s">
        <v>724</v>
      </c>
      <c r="BI355" s="1">
        <f t="shared" si="222"/>
        <v>888</v>
      </c>
      <c r="BJ355" s="1">
        <f t="shared" si="223"/>
        <v>876</v>
      </c>
      <c r="BK355" s="1">
        <f t="shared" si="224"/>
        <v>770</v>
      </c>
      <c r="BL355" s="1">
        <f t="shared" si="225"/>
        <v>720</v>
      </c>
      <c r="BM355" s="1">
        <f t="shared" si="226"/>
        <v>588</v>
      </c>
      <c r="BN355" s="1">
        <f t="shared" si="227"/>
        <v>608</v>
      </c>
      <c r="BP355" s="1">
        <f t="shared" si="242"/>
        <v>4591</v>
      </c>
      <c r="BQ355" s="1">
        <f t="shared" si="243"/>
        <v>4182</v>
      </c>
      <c r="BR355" s="1">
        <f t="shared" si="244"/>
        <v>3837</v>
      </c>
      <c r="BS355" s="1">
        <f t="shared" si="245"/>
        <v>3173</v>
      </c>
      <c r="BT355" s="1">
        <f t="shared" si="246"/>
        <v>2723</v>
      </c>
      <c r="BU355" s="1">
        <f t="shared" si="247"/>
        <v>2383</v>
      </c>
      <c r="BW355" s="40">
        <f t="shared" si="228"/>
        <v>6.2970677006787422E-4</v>
      </c>
      <c r="BX355" s="40">
        <f t="shared" si="228"/>
        <v>5.9608678008659646E-4</v>
      </c>
      <c r="BY355" s="40">
        <f t="shared" si="228"/>
        <v>6.1957178337367731E-4</v>
      </c>
      <c r="BZ355" s="40">
        <f t="shared" si="228"/>
        <v>5.4914055090583098E-4</v>
      </c>
      <c r="CA355" s="40">
        <f t="shared" si="228"/>
        <v>4.7655958631197661E-4</v>
      </c>
      <c r="CB355" s="40">
        <f t="shared" si="228"/>
        <v>4.1700315945952332E-4</v>
      </c>
      <c r="CD355" s="10">
        <f t="shared" si="229"/>
        <v>85632</v>
      </c>
      <c r="CE355" s="10">
        <f t="shared" si="230"/>
        <v>54511.9</v>
      </c>
      <c r="CF355" s="10">
        <f t="shared" si="231"/>
        <v>65719</v>
      </c>
      <c r="CG355" s="10">
        <f t="shared" si="232"/>
        <v>58423.3</v>
      </c>
      <c r="CH355" s="10">
        <f t="shared" si="233"/>
        <v>64365.1</v>
      </c>
      <c r="CI355" s="10">
        <f t="shared" si="234"/>
        <v>90313.5</v>
      </c>
      <c r="CK355" s="40">
        <f t="shared" si="239"/>
        <v>3.2156014481365291E-4</v>
      </c>
      <c r="CL355" s="40">
        <f t="shared" si="239"/>
        <v>2.0198236135994695E-4</v>
      </c>
      <c r="CM355" s="40">
        <f t="shared" si="239"/>
        <v>2.5129575350356977E-4</v>
      </c>
      <c r="CN355" s="40">
        <f t="shared" si="235"/>
        <v>1.9750504202279947E-4</v>
      </c>
      <c r="CO355" s="40">
        <f t="shared" si="235"/>
        <v>1.7838002142052923E-4</v>
      </c>
      <c r="CP355" s="40">
        <f t="shared" si="235"/>
        <v>1.9103264603842794E-4</v>
      </c>
      <c r="CR355" s="9">
        <f t="shared" si="240"/>
        <v>18.652145502069267</v>
      </c>
      <c r="CS355" s="9">
        <f t="shared" si="240"/>
        <v>13.034887613582018</v>
      </c>
      <c r="CT355" s="9">
        <f t="shared" si="240"/>
        <v>17.127703935366171</v>
      </c>
      <c r="CU355" s="9">
        <f t="shared" si="236"/>
        <v>18.412637882130475</v>
      </c>
      <c r="CV355" s="9">
        <f t="shared" si="236"/>
        <v>23.637568857877341</v>
      </c>
      <c r="CW355" s="9">
        <f t="shared" si="236"/>
        <v>37.8990767939572</v>
      </c>
      <c r="CY355" s="9">
        <f t="shared" si="241"/>
        <v>51.065060770903408</v>
      </c>
      <c r="CZ355" s="9">
        <f t="shared" si="241"/>
        <v>33.884724189086022</v>
      </c>
      <c r="DA355" s="9">
        <f t="shared" si="241"/>
        <v>40.5595865155802</v>
      </c>
      <c r="DB355" s="9">
        <f t="shared" si="237"/>
        <v>35.966209688395146</v>
      </c>
      <c r="DC355" s="9">
        <f t="shared" si="237"/>
        <v>37.430790722517102</v>
      </c>
      <c r="DD355" s="9">
        <f t="shared" si="237"/>
        <v>45.81083900803651</v>
      </c>
      <c r="DF355" s="9">
        <f>IF($A355=2,IF(ISNUMBER(CR355/Ukraine!CR355),100*CR355/Ukraine!CR355,""),"")</f>
        <v>100</v>
      </c>
      <c r="DG355" s="9">
        <f>IF($A355=2,IF(ISNUMBER(CS355/Ukraine!CS355),100*CS355/Ukraine!CS355,""),"")</f>
        <v>100</v>
      </c>
      <c r="DH355" s="9">
        <f>IF($A355=2,IF(ISNUMBER(CT355/Ukraine!CT355),100*CT355/Ukraine!CT355,""),"")</f>
        <v>100</v>
      </c>
      <c r="DI355" s="9">
        <f>IF($A355=2,IF(ISNUMBER(CU355/Ukraine!CU355),100*CU355/Ukraine!CU355,""),"")</f>
        <v>100</v>
      </c>
      <c r="DJ355" s="9">
        <f>IF($A355=2,IF(ISNUMBER(CV355/Ukraine!CV355),100*CV355/Ukraine!CV355,""),"")</f>
        <v>100</v>
      </c>
      <c r="DK355" s="9">
        <f>IF($A355=2,IF(ISNUMBER(CW355/Ukraine!CW355),100*CW355/Ukraine!CW355,""),"")</f>
        <v>100</v>
      </c>
      <c r="DM355" s="40">
        <f t="shared" si="216"/>
        <v>-8.9087344805053315E-2</v>
      </c>
      <c r="DN355" s="40">
        <f t="shared" si="217"/>
        <v>-8.2496413199426133E-2</v>
      </c>
      <c r="DO355" s="40">
        <f t="shared" si="218"/>
        <v>-0.17305186343497525</v>
      </c>
      <c r="DP355" s="40">
        <f t="shared" si="219"/>
        <v>-0.14182161991805864</v>
      </c>
      <c r="DQ355" s="40">
        <f t="shared" si="220"/>
        <v>-0.12486228424531765</v>
      </c>
      <c r="DR355" s="40">
        <f t="shared" si="221"/>
        <v>-0.48094097146591153</v>
      </c>
      <c r="DT355" s="40">
        <f t="shared" si="248"/>
        <v>-0.30115880705863407</v>
      </c>
      <c r="DU355" s="40">
        <f t="shared" si="249"/>
        <v>0.31398938319341885</v>
      </c>
      <c r="DV355" s="40">
        <f t="shared" si="250"/>
        <v>7.5020793891182658E-2</v>
      </c>
      <c r="DW355" s="40">
        <f t="shared" si="251"/>
        <v>0.28376873586471163</v>
      </c>
      <c r="DX355" s="40">
        <f t="shared" si="252"/>
        <v>0.60334072517475246</v>
      </c>
      <c r="DY355" s="40">
        <f t="shared" si="238"/>
        <v>1.0318883310101072</v>
      </c>
    </row>
    <row r="356" spans="1:129" x14ac:dyDescent="0.2">
      <c r="A356" s="39">
        <f>'Industry selection'!C356</f>
        <v>2</v>
      </c>
      <c r="B356" s="2">
        <v>96</v>
      </c>
      <c r="C356" s="2" t="s">
        <v>726</v>
      </c>
      <c r="E356" s="30" t="s">
        <v>725</v>
      </c>
      <c r="F356" s="31">
        <v>96</v>
      </c>
      <c r="G356" s="32" t="s">
        <v>726</v>
      </c>
      <c r="H356" s="157">
        <f>[1]Ukraine!$F$354</f>
        <v>2570</v>
      </c>
      <c r="I356" s="157">
        <f>[1]Ukraine!$G$354</f>
        <v>23155</v>
      </c>
      <c r="J356" s="157">
        <f>[1]Ukraine!$H$354</f>
        <v>22386</v>
      </c>
      <c r="K356" s="157">
        <f>[1]Ukraine!$I$354</f>
        <v>1211470.3999999999</v>
      </c>
      <c r="L356" s="157">
        <f>[1]Ukraine!$J$354</f>
        <v>501930.1</v>
      </c>
      <c r="M356" s="11"/>
      <c r="N356" s="33" t="s">
        <v>1077</v>
      </c>
      <c r="O356" s="36">
        <v>96</v>
      </c>
      <c r="P356" s="35" t="s">
        <v>726</v>
      </c>
      <c r="Q356" s="157">
        <f>[2]Ukraine!$F$354</f>
        <v>2659</v>
      </c>
      <c r="R356" s="157">
        <f>[2]Ukraine!$G$354</f>
        <v>21422</v>
      </c>
      <c r="S356" s="157">
        <f>[2]Ukraine!$H$354</f>
        <v>20783</v>
      </c>
      <c r="T356" s="157">
        <f>[2]Ukraine!$I$354</f>
        <v>1082791.3999999999</v>
      </c>
      <c r="U356" s="157">
        <f>[2]Ukraine!$J$354</f>
        <v>420335.1</v>
      </c>
      <c r="V356" s="11"/>
      <c r="W356" s="36" t="s">
        <v>1423</v>
      </c>
      <c r="X356" s="36">
        <v>96</v>
      </c>
      <c r="Y356" s="36" t="s">
        <v>726</v>
      </c>
      <c r="Z356" s="157">
        <f>[3]Ukraine!$F$354</f>
        <v>2261</v>
      </c>
      <c r="AA356" s="157">
        <f>[3]Ukraine!$G$354</f>
        <v>17282</v>
      </c>
      <c r="AB356" s="157">
        <f>[3]Ukraine!$H$354</f>
        <v>16634</v>
      </c>
      <c r="AC356" s="157">
        <f>[3]Ukraine!$I$354</f>
        <v>992801.8</v>
      </c>
      <c r="AD356" s="157">
        <f>[3]Ukraine!$J$354</f>
        <v>372672.7</v>
      </c>
      <c r="AE356" s="11"/>
      <c r="AF356" s="37" t="s">
        <v>1423</v>
      </c>
      <c r="AG356" s="37">
        <v>96</v>
      </c>
      <c r="AH356" s="37" t="s">
        <v>726</v>
      </c>
      <c r="AI356" s="157">
        <f>[4]Ukraine!$F$354</f>
        <v>2193</v>
      </c>
      <c r="AJ356" s="157">
        <f>[4]Ukraine!$G$354</f>
        <v>15832</v>
      </c>
      <c r="AK356" s="157">
        <f>[4]Ukraine!$H$354</f>
        <v>15166</v>
      </c>
      <c r="AL356" s="157">
        <f>[4]Ukraine!$I$354</f>
        <v>1125857.5</v>
      </c>
      <c r="AM356" s="157">
        <f>[4]Ukraine!$J$354</f>
        <v>396042.5</v>
      </c>
      <c r="AN356" s="11"/>
      <c r="AO356" s="11" t="s">
        <v>1423</v>
      </c>
      <c r="AP356" s="11">
        <v>96</v>
      </c>
      <c r="AQ356" s="11" t="s">
        <v>726</v>
      </c>
      <c r="AR356" s="157">
        <f>[5]Ukraine!$F$354</f>
        <v>1767</v>
      </c>
      <c r="AS356" s="157">
        <f>[5]Ukraine!$G$354</f>
        <v>14257</v>
      </c>
      <c r="AT356" s="157">
        <f>[5]Ukraine!$H$354</f>
        <v>13862</v>
      </c>
      <c r="AU356" s="157">
        <f>[5]Ukraine!$I$354</f>
        <v>1302754.5</v>
      </c>
      <c r="AV356" s="157">
        <f>[5]Ukraine!$J$354</f>
        <v>445749.6</v>
      </c>
      <c r="AW356" s="11"/>
      <c r="AX356" s="33" t="s">
        <v>1423</v>
      </c>
      <c r="AY356" s="33">
        <v>96</v>
      </c>
      <c r="AZ356" s="33" t="s">
        <v>726</v>
      </c>
      <c r="BA356" s="157">
        <f>[6]Ukraine!$F$354</f>
        <v>1843</v>
      </c>
      <c r="BB356" s="157">
        <f>[6]Ukraine!$G$354</f>
        <v>13162</v>
      </c>
      <c r="BC356" s="157">
        <f>[6]Ukraine!$H$354</f>
        <v>12462</v>
      </c>
      <c r="BD356" s="157">
        <f>[6]Ukraine!$I$354</f>
        <v>1474797.3</v>
      </c>
      <c r="BE356" s="157">
        <f>[6]Ukraine!$J$354</f>
        <v>591734.69999999995</v>
      </c>
      <c r="BG356" s="2">
        <v>96</v>
      </c>
      <c r="BH356" s="2" t="s">
        <v>726</v>
      </c>
      <c r="BI356" s="1">
        <f t="shared" si="222"/>
        <v>2570</v>
      </c>
      <c r="BJ356" s="1">
        <f t="shared" si="223"/>
        <v>2659</v>
      </c>
      <c r="BK356" s="1">
        <f t="shared" si="224"/>
        <v>2261</v>
      </c>
      <c r="BL356" s="1">
        <f t="shared" si="225"/>
        <v>2193</v>
      </c>
      <c r="BM356" s="1">
        <f t="shared" si="226"/>
        <v>1767</v>
      </c>
      <c r="BN356" s="1">
        <f t="shared" si="227"/>
        <v>1843</v>
      </c>
      <c r="BP356" s="1">
        <f t="shared" si="242"/>
        <v>22386</v>
      </c>
      <c r="BQ356" s="1">
        <f t="shared" si="243"/>
        <v>20783</v>
      </c>
      <c r="BR356" s="1">
        <f t="shared" si="244"/>
        <v>16634</v>
      </c>
      <c r="BS356" s="1">
        <f t="shared" si="245"/>
        <v>15166</v>
      </c>
      <c r="BT356" s="1">
        <f t="shared" si="246"/>
        <v>13862</v>
      </c>
      <c r="BU356" s="1">
        <f t="shared" si="247"/>
        <v>12462</v>
      </c>
      <c r="BW356" s="40">
        <f t="shared" si="228"/>
        <v>3.0704891646132501E-3</v>
      </c>
      <c r="BX356" s="40">
        <f t="shared" si="228"/>
        <v>2.962331791138148E-3</v>
      </c>
      <c r="BY356" s="40">
        <f t="shared" si="228"/>
        <v>2.6859413720713445E-3</v>
      </c>
      <c r="BZ356" s="40">
        <f t="shared" si="228"/>
        <v>2.6247291506579997E-3</v>
      </c>
      <c r="CA356" s="40">
        <f t="shared" si="228"/>
        <v>2.426026068841946E-3</v>
      </c>
      <c r="CB356" s="40">
        <f t="shared" si="228"/>
        <v>2.1807357839633149E-3</v>
      </c>
      <c r="CD356" s="10">
        <f t="shared" si="229"/>
        <v>501930.1</v>
      </c>
      <c r="CE356" s="10">
        <f t="shared" si="230"/>
        <v>420335.1</v>
      </c>
      <c r="CF356" s="10">
        <f t="shared" si="231"/>
        <v>372672.7</v>
      </c>
      <c r="CG356" s="10">
        <f t="shared" si="232"/>
        <v>396042.5</v>
      </c>
      <c r="CH356" s="10">
        <f t="shared" si="233"/>
        <v>445749.6</v>
      </c>
      <c r="CI356" s="10">
        <f t="shared" si="234"/>
        <v>591734.69999999995</v>
      </c>
      <c r="CK356" s="40">
        <f t="shared" si="239"/>
        <v>1.8848177742237864E-3</v>
      </c>
      <c r="CL356" s="40">
        <f t="shared" si="239"/>
        <v>1.5574631605295253E-3</v>
      </c>
      <c r="CM356" s="40">
        <f t="shared" si="239"/>
        <v>1.4250227020604364E-3</v>
      </c>
      <c r="CN356" s="40">
        <f t="shared" si="235"/>
        <v>1.3388560831947964E-3</v>
      </c>
      <c r="CO356" s="40">
        <f t="shared" si="235"/>
        <v>1.2353406301892226E-3</v>
      </c>
      <c r="CP356" s="40">
        <f t="shared" si="235"/>
        <v>1.2516472675043635E-3</v>
      </c>
      <c r="CR356" s="9">
        <f t="shared" si="240"/>
        <v>22.421607254534084</v>
      </c>
      <c r="CS356" s="9">
        <f t="shared" si="240"/>
        <v>20.224948275032478</v>
      </c>
      <c r="CT356" s="9">
        <f t="shared" si="240"/>
        <v>22.40427437778045</v>
      </c>
      <c r="CU356" s="9">
        <f t="shared" si="236"/>
        <v>26.113840168798628</v>
      </c>
      <c r="CV356" s="9">
        <f t="shared" si="236"/>
        <v>32.156225652863945</v>
      </c>
      <c r="CW356" s="9">
        <f t="shared" si="236"/>
        <v>47.483124699085216</v>
      </c>
      <c r="CY356" s="9">
        <f t="shared" si="241"/>
        <v>61.384934880927759</v>
      </c>
      <c r="CZ356" s="9">
        <f t="shared" si="241"/>
        <v>52.575581344017422</v>
      </c>
      <c r="DA356" s="9">
        <f t="shared" si="241"/>
        <v>53.054869956505676</v>
      </c>
      <c r="DB356" s="9">
        <f t="shared" si="237"/>
        <v>51.009304440389805</v>
      </c>
      <c r="DC356" s="9">
        <f t="shared" si="237"/>
        <v>50.920336184965542</v>
      </c>
      <c r="DD356" s="9">
        <f t="shared" si="237"/>
        <v>57.395640348029403</v>
      </c>
      <c r="DF356" s="9">
        <f>IF($A356=2,IF(ISNUMBER(CR356/Ukraine!CR356),100*CR356/Ukraine!CR356,""),"")</f>
        <v>100</v>
      </c>
      <c r="DG356" s="9">
        <f>IF($A356=2,IF(ISNUMBER(CS356/Ukraine!CS356),100*CS356/Ukraine!CS356,""),"")</f>
        <v>100</v>
      </c>
      <c r="DH356" s="9">
        <f>IF($A356=2,IF(ISNUMBER(CT356/Ukraine!CT356),100*CT356/Ukraine!CT356,""),"")</f>
        <v>100</v>
      </c>
      <c r="DI356" s="9">
        <f>IF($A356=2,IF(ISNUMBER(CU356/Ukraine!CU356),100*CU356/Ukraine!CU356,""),"")</f>
        <v>100</v>
      </c>
      <c r="DJ356" s="9">
        <f>IF($A356=2,IF(ISNUMBER(CV356/Ukraine!CV356),100*CV356/Ukraine!CV356,""),"")</f>
        <v>100</v>
      </c>
      <c r="DK356" s="9">
        <f>IF($A356=2,IF(ISNUMBER(CW356/Ukraine!CW356),100*CW356/Ukraine!CW356,""),"")</f>
        <v>100</v>
      </c>
      <c r="DM356" s="40">
        <f t="shared" si="216"/>
        <v>-7.1607254534083786E-2</v>
      </c>
      <c r="DN356" s="40">
        <f t="shared" si="217"/>
        <v>-0.19963431650868502</v>
      </c>
      <c r="DO356" s="40">
        <f t="shared" si="218"/>
        <v>-8.8252975832631919E-2</v>
      </c>
      <c r="DP356" s="40">
        <f t="shared" si="219"/>
        <v>-8.59818013978636E-2</v>
      </c>
      <c r="DQ356" s="40">
        <f t="shared" si="220"/>
        <v>-0.10099552734093209</v>
      </c>
      <c r="DR356" s="40">
        <f t="shared" si="221"/>
        <v>-0.4433127847761994</v>
      </c>
      <c r="DT356" s="40">
        <f t="shared" si="248"/>
        <v>-9.7970629605841464E-2</v>
      </c>
      <c r="DU356" s="40">
        <f t="shared" si="249"/>
        <v>0.10775434740855827</v>
      </c>
      <c r="DV356" s="40">
        <f t="shared" si="250"/>
        <v>0.16557402076351813</v>
      </c>
      <c r="DW356" s="40">
        <f t="shared" si="251"/>
        <v>0.231386324072125</v>
      </c>
      <c r="DX356" s="40">
        <f t="shared" si="252"/>
        <v>0.4766386208281943</v>
      </c>
      <c r="DY356" s="40">
        <f t="shared" si="238"/>
        <v>1.1177395607749396</v>
      </c>
    </row>
    <row r="1048576" spans="1:1" x14ac:dyDescent="0.2">
      <c r="A1048576" s="44">
        <v>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87356-FC43-4DF2-918F-6AAB7A95EE58}">
  <sheetPr>
    <tabColor rgb="FFFF0000"/>
  </sheetPr>
  <dimension ref="A1:DY1048576"/>
  <sheetViews>
    <sheetView zoomScale="85" zoomScaleNormal="85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9.08984375" defaultRowHeight="10" x14ac:dyDescent="0.2"/>
  <cols>
    <col min="1" max="1" width="9.08984375" style="44"/>
    <col min="2" max="2" width="6" style="1" customWidth="1"/>
    <col min="3" max="3" width="23" style="1" customWidth="1"/>
    <col min="4" max="5" width="9.08984375" style="1"/>
    <col min="6" max="6" width="9.36328125" style="1" bestFit="1" customWidth="1"/>
    <col min="7" max="7" width="9.08984375" style="1"/>
    <col min="8" max="10" width="9.36328125" style="1" bestFit="1" customWidth="1"/>
    <col min="11" max="11" width="12.453125" style="1" bestFit="1" customWidth="1"/>
    <col min="12" max="12" width="11.453125" style="1" bestFit="1" customWidth="1"/>
    <col min="13" max="14" width="9.08984375" style="1"/>
    <col min="15" max="15" width="9.36328125" style="1" bestFit="1" customWidth="1"/>
    <col min="16" max="16" width="9.08984375" style="1"/>
    <col min="17" max="19" width="9.36328125" style="1" bestFit="1" customWidth="1"/>
    <col min="20" max="20" width="12.453125" style="1" bestFit="1" customWidth="1"/>
    <col min="21" max="21" width="11.453125" style="1" bestFit="1" customWidth="1"/>
    <col min="22" max="23" width="9.08984375" style="1"/>
    <col min="24" max="24" width="9.36328125" style="1" bestFit="1" customWidth="1"/>
    <col min="25" max="25" width="9.08984375" style="1"/>
    <col min="26" max="28" width="9.36328125" style="1" bestFit="1" customWidth="1"/>
    <col min="29" max="29" width="12.453125" style="1" bestFit="1" customWidth="1"/>
    <col min="30" max="30" width="11.453125" style="1" bestFit="1" customWidth="1"/>
    <col min="31" max="32" width="9.08984375" style="1"/>
    <col min="33" max="33" width="9.36328125" style="1" bestFit="1" customWidth="1"/>
    <col min="34" max="34" width="9.08984375" style="1"/>
    <col min="35" max="37" width="9.36328125" style="1" bestFit="1" customWidth="1"/>
    <col min="38" max="38" width="12.453125" style="1" bestFit="1" customWidth="1"/>
    <col min="39" max="39" width="11.453125" style="1" bestFit="1" customWidth="1"/>
    <col min="40" max="41" width="9.08984375" style="1"/>
    <col min="42" max="42" width="9.36328125" style="1" bestFit="1" customWidth="1"/>
    <col min="43" max="43" width="9.08984375" style="1"/>
    <col min="44" max="46" width="9.36328125" style="1" bestFit="1" customWidth="1"/>
    <col min="47" max="47" width="12.453125" style="1" bestFit="1" customWidth="1"/>
    <col min="48" max="48" width="11.453125" style="1" bestFit="1" customWidth="1"/>
    <col min="49" max="50" width="9.08984375" style="1"/>
    <col min="51" max="51" width="9.36328125" style="1" bestFit="1" customWidth="1"/>
    <col min="52" max="52" width="9.08984375" style="1"/>
    <col min="53" max="53" width="9.36328125" style="1" bestFit="1" customWidth="1"/>
    <col min="54" max="55" width="10.36328125" style="1" bestFit="1" customWidth="1"/>
    <col min="56" max="56" width="16.08984375" style="1" bestFit="1" customWidth="1"/>
    <col min="57" max="57" width="14.6328125" style="1" bestFit="1" customWidth="1"/>
    <col min="58" max="16384" width="9.08984375" style="1"/>
  </cols>
  <sheetData>
    <row r="1" spans="1:129" s="42" customFormat="1" ht="50" x14ac:dyDescent="0.25">
      <c r="A1" s="43" t="s">
        <v>1432</v>
      </c>
      <c r="C1" s="56"/>
      <c r="E1" s="12" t="s">
        <v>727</v>
      </c>
      <c r="F1" s="13" t="s">
        <v>0</v>
      </c>
      <c r="G1" s="13" t="s">
        <v>1</v>
      </c>
      <c r="H1" s="14" t="s">
        <v>2</v>
      </c>
      <c r="I1" s="14" t="s">
        <v>3</v>
      </c>
      <c r="J1" s="15" t="s">
        <v>4</v>
      </c>
      <c r="K1" s="16" t="s">
        <v>728</v>
      </c>
      <c r="L1" s="17" t="s">
        <v>5</v>
      </c>
      <c r="M1" s="11"/>
      <c r="N1" s="12" t="s">
        <v>727</v>
      </c>
      <c r="O1" s="13" t="s">
        <v>0</v>
      </c>
      <c r="P1" s="13" t="s">
        <v>1</v>
      </c>
      <c r="Q1" s="14" t="s">
        <v>2</v>
      </c>
      <c r="R1" s="14" t="s">
        <v>3</v>
      </c>
      <c r="S1" s="15" t="s">
        <v>4</v>
      </c>
      <c r="T1" s="16" t="s">
        <v>728</v>
      </c>
      <c r="U1" s="17" t="s">
        <v>5</v>
      </c>
      <c r="V1" s="11"/>
      <c r="W1" s="12" t="s">
        <v>727</v>
      </c>
      <c r="X1" s="13" t="s">
        <v>0</v>
      </c>
      <c r="Y1" s="13" t="s">
        <v>1</v>
      </c>
      <c r="Z1" s="14" t="s">
        <v>2</v>
      </c>
      <c r="AA1" s="14" t="s">
        <v>3</v>
      </c>
      <c r="AB1" s="15" t="s">
        <v>4</v>
      </c>
      <c r="AC1" s="16" t="s">
        <v>728</v>
      </c>
      <c r="AD1" s="17" t="s">
        <v>5</v>
      </c>
      <c r="AE1" s="11"/>
      <c r="AF1" s="12" t="s">
        <v>727</v>
      </c>
      <c r="AG1" s="13" t="s">
        <v>0</v>
      </c>
      <c r="AH1" s="13" t="s">
        <v>1</v>
      </c>
      <c r="AI1" s="14" t="s">
        <v>2</v>
      </c>
      <c r="AJ1" s="14" t="s">
        <v>3</v>
      </c>
      <c r="AK1" s="15" t="s">
        <v>4</v>
      </c>
      <c r="AL1" s="16" t="s">
        <v>728</v>
      </c>
      <c r="AM1" s="17" t="s">
        <v>5</v>
      </c>
      <c r="AN1" s="11"/>
      <c r="AO1" s="12" t="s">
        <v>727</v>
      </c>
      <c r="AP1" s="13" t="s">
        <v>0</v>
      </c>
      <c r="AQ1" s="13" t="s">
        <v>1</v>
      </c>
      <c r="AR1" s="14" t="s">
        <v>2</v>
      </c>
      <c r="AS1" s="14" t="s">
        <v>3</v>
      </c>
      <c r="AT1" s="15" t="s">
        <v>4</v>
      </c>
      <c r="AU1" s="16" t="s">
        <v>728</v>
      </c>
      <c r="AV1" s="17" t="s">
        <v>5</v>
      </c>
      <c r="AW1" s="11"/>
      <c r="AX1" s="12"/>
      <c r="AY1" s="13" t="s">
        <v>0</v>
      </c>
      <c r="AZ1" s="13" t="s">
        <v>1</v>
      </c>
      <c r="BA1" s="14" t="s">
        <v>2</v>
      </c>
      <c r="BB1" s="14" t="s">
        <v>3</v>
      </c>
      <c r="BC1" s="15" t="s">
        <v>4</v>
      </c>
      <c r="BD1" s="16" t="s">
        <v>728</v>
      </c>
      <c r="BE1" s="17" t="s">
        <v>5</v>
      </c>
      <c r="BG1" s="1"/>
      <c r="BH1" s="1"/>
      <c r="BI1" s="3" t="s">
        <v>2</v>
      </c>
      <c r="BJ1" s="3" t="s">
        <v>2</v>
      </c>
      <c r="BK1" s="3" t="s">
        <v>2</v>
      </c>
      <c r="BL1" s="3" t="s">
        <v>2</v>
      </c>
      <c r="BM1" s="3" t="s">
        <v>2</v>
      </c>
      <c r="BN1" s="3" t="s">
        <v>2</v>
      </c>
      <c r="BO1" s="1"/>
      <c r="BP1" s="4" t="s">
        <v>4</v>
      </c>
      <c r="BQ1" s="4" t="s">
        <v>4</v>
      </c>
      <c r="BR1" s="4" t="s">
        <v>4</v>
      </c>
      <c r="BS1" s="4" t="s">
        <v>4</v>
      </c>
      <c r="BT1" s="4" t="s">
        <v>4</v>
      </c>
      <c r="BU1" s="4" t="s">
        <v>4</v>
      </c>
      <c r="BV1" s="1"/>
      <c r="BW1" s="4" t="s">
        <v>4</v>
      </c>
      <c r="BX1" s="4" t="s">
        <v>4</v>
      </c>
      <c r="BY1" s="4" t="s">
        <v>4</v>
      </c>
      <c r="BZ1" s="4" t="s">
        <v>4</v>
      </c>
      <c r="CA1" s="4" t="s">
        <v>4</v>
      </c>
      <c r="CB1" s="4" t="s">
        <v>4</v>
      </c>
      <c r="CC1" s="1"/>
      <c r="CD1" s="5" t="s">
        <v>5</v>
      </c>
      <c r="CE1" s="5" t="s">
        <v>5</v>
      </c>
      <c r="CF1" s="5" t="s">
        <v>5</v>
      </c>
      <c r="CG1" s="5" t="s">
        <v>5</v>
      </c>
      <c r="CH1" s="5" t="s">
        <v>5</v>
      </c>
      <c r="CI1" s="5" t="s">
        <v>5</v>
      </c>
      <c r="CJ1" s="1"/>
      <c r="CK1" s="5" t="s">
        <v>5</v>
      </c>
      <c r="CL1" s="5" t="s">
        <v>5</v>
      </c>
      <c r="CM1" s="5" t="s">
        <v>5</v>
      </c>
      <c r="CN1" s="5" t="s">
        <v>5</v>
      </c>
      <c r="CO1" s="5" t="s">
        <v>5</v>
      </c>
      <c r="CP1" s="5" t="s">
        <v>5</v>
      </c>
      <c r="CQ1" s="1"/>
      <c r="CR1" s="5" t="s">
        <v>2132</v>
      </c>
      <c r="CS1" s="5" t="s">
        <v>2132</v>
      </c>
      <c r="CT1" s="5" t="s">
        <v>2132</v>
      </c>
      <c r="CU1" s="5" t="s">
        <v>2132</v>
      </c>
      <c r="CV1" s="5" t="s">
        <v>2132</v>
      </c>
      <c r="CW1" s="5" t="s">
        <v>2132</v>
      </c>
      <c r="CX1" s="1"/>
      <c r="CY1" s="5" t="s">
        <v>2132</v>
      </c>
      <c r="CZ1" s="5" t="s">
        <v>2132</v>
      </c>
      <c r="DA1" s="5" t="s">
        <v>2132</v>
      </c>
      <c r="DB1" s="5" t="s">
        <v>2132</v>
      </c>
      <c r="DC1" s="5" t="s">
        <v>2132</v>
      </c>
      <c r="DD1" s="5" t="s">
        <v>2132</v>
      </c>
      <c r="DE1" s="1"/>
      <c r="DF1" s="5" t="s">
        <v>2132</v>
      </c>
      <c r="DG1" s="5" t="s">
        <v>2132</v>
      </c>
      <c r="DH1" s="5" t="s">
        <v>2132</v>
      </c>
      <c r="DI1" s="5" t="s">
        <v>2132</v>
      </c>
      <c r="DJ1" s="5" t="s">
        <v>2132</v>
      </c>
      <c r="DK1" s="5" t="s">
        <v>2132</v>
      </c>
      <c r="DM1" s="4" t="s">
        <v>4</v>
      </c>
      <c r="DN1" s="4" t="s">
        <v>4</v>
      </c>
      <c r="DO1" s="4" t="s">
        <v>4</v>
      </c>
      <c r="DP1" s="4" t="s">
        <v>4</v>
      </c>
      <c r="DQ1" s="4" t="s">
        <v>4</v>
      </c>
      <c r="DR1" s="4" t="s">
        <v>4</v>
      </c>
      <c r="DT1" s="5" t="s">
        <v>2132</v>
      </c>
      <c r="DU1" s="5" t="s">
        <v>2132</v>
      </c>
      <c r="DV1" s="5" t="s">
        <v>2132</v>
      </c>
      <c r="DW1" s="5" t="s">
        <v>2132</v>
      </c>
      <c r="DX1" s="5" t="s">
        <v>2132</v>
      </c>
      <c r="DY1" s="5" t="s">
        <v>2132</v>
      </c>
    </row>
    <row r="2" spans="1:129" ht="10.5" x14ac:dyDescent="0.25">
      <c r="A2" s="65">
        <f>COUNTIF(A5:A356,2)</f>
        <v>131</v>
      </c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I2" s="7">
        <v>2012</v>
      </c>
      <c r="BJ2" s="7">
        <v>2013</v>
      </c>
      <c r="BK2" s="7">
        <v>2014</v>
      </c>
      <c r="BL2" s="7">
        <v>2015</v>
      </c>
      <c r="BM2" s="7">
        <v>2016</v>
      </c>
      <c r="BN2" s="7">
        <v>2017</v>
      </c>
      <c r="BP2" s="7">
        <v>2012</v>
      </c>
      <c r="BQ2" s="7">
        <v>2013</v>
      </c>
      <c r="BR2" s="7">
        <v>2014</v>
      </c>
      <c r="BS2" s="7">
        <v>2015</v>
      </c>
      <c r="BT2" s="7">
        <v>2016</v>
      </c>
      <c r="BU2" s="7">
        <v>2017</v>
      </c>
      <c r="BW2" s="7">
        <v>2012</v>
      </c>
      <c r="BX2" s="7">
        <v>2013</v>
      </c>
      <c r="BY2" s="7">
        <v>2014</v>
      </c>
      <c r="BZ2" s="7">
        <v>2015</v>
      </c>
      <c r="CA2" s="7">
        <v>2016</v>
      </c>
      <c r="CB2" s="7">
        <v>2017</v>
      </c>
      <c r="CD2" s="7">
        <v>2012</v>
      </c>
      <c r="CE2" s="7">
        <v>2013</v>
      </c>
      <c r="CF2" s="7">
        <v>2014</v>
      </c>
      <c r="CG2" s="7">
        <v>2015</v>
      </c>
      <c r="CH2" s="7">
        <v>2016</v>
      </c>
      <c r="CI2" s="7">
        <v>2017</v>
      </c>
      <c r="CK2" s="7">
        <v>2012</v>
      </c>
      <c r="CL2" s="7">
        <v>2013</v>
      </c>
      <c r="CM2" s="7">
        <v>2014</v>
      </c>
      <c r="CN2" s="7">
        <v>2015</v>
      </c>
      <c r="CO2" s="7">
        <v>2016</v>
      </c>
      <c r="CP2" s="7">
        <v>2017</v>
      </c>
      <c r="CR2" s="7">
        <v>2012</v>
      </c>
      <c r="CS2" s="7">
        <v>2013</v>
      </c>
      <c r="CT2" s="7">
        <v>2014</v>
      </c>
      <c r="CU2" s="7">
        <v>2015</v>
      </c>
      <c r="CV2" s="7">
        <v>2016</v>
      </c>
      <c r="CW2" s="7">
        <v>2017</v>
      </c>
      <c r="CY2" s="7">
        <v>2012</v>
      </c>
      <c r="CZ2" s="7">
        <v>2013</v>
      </c>
      <c r="DA2" s="7">
        <v>2014</v>
      </c>
      <c r="DB2" s="7">
        <v>2015</v>
      </c>
      <c r="DC2" s="7">
        <v>2016</v>
      </c>
      <c r="DD2" s="7">
        <v>2017</v>
      </c>
      <c r="DF2" s="7">
        <v>2012</v>
      </c>
      <c r="DG2" s="7">
        <v>2013</v>
      </c>
      <c r="DH2" s="7">
        <v>2014</v>
      </c>
      <c r="DI2" s="7">
        <v>2015</v>
      </c>
      <c r="DJ2" s="7">
        <v>2016</v>
      </c>
      <c r="DK2" s="7">
        <v>2017</v>
      </c>
      <c r="DM2" s="7">
        <v>2013</v>
      </c>
      <c r="DN2" s="7">
        <v>2014</v>
      </c>
      <c r="DO2" s="7">
        <v>2015</v>
      </c>
      <c r="DP2" s="7">
        <v>2016</v>
      </c>
      <c r="DQ2" s="7">
        <v>2017</v>
      </c>
      <c r="DR2" s="7" t="s">
        <v>1449</v>
      </c>
      <c r="DT2" s="7">
        <v>2013</v>
      </c>
      <c r="DU2" s="7">
        <v>2014</v>
      </c>
      <c r="DV2" s="7">
        <v>2015</v>
      </c>
      <c r="DW2" s="7">
        <v>2016</v>
      </c>
      <c r="DX2" s="7">
        <v>2017</v>
      </c>
      <c r="DY2" s="7" t="s">
        <v>1449</v>
      </c>
    </row>
    <row r="3" spans="1:129" ht="10.5" x14ac:dyDescent="0.25">
      <c r="A3" s="39" t="s">
        <v>1442</v>
      </c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W3" s="7" t="s">
        <v>1430</v>
      </c>
      <c r="BX3" s="7" t="s">
        <v>1430</v>
      </c>
      <c r="BY3" s="7" t="s">
        <v>1430</v>
      </c>
      <c r="BZ3" s="7" t="s">
        <v>1430</v>
      </c>
      <c r="CA3" s="7" t="s">
        <v>1430</v>
      </c>
      <c r="CB3" s="7" t="s">
        <v>1430</v>
      </c>
      <c r="CK3" s="7" t="s">
        <v>1430</v>
      </c>
      <c r="CL3" s="7" t="s">
        <v>1430</v>
      </c>
      <c r="CM3" s="7" t="s">
        <v>1430</v>
      </c>
      <c r="CN3" s="7" t="s">
        <v>1430</v>
      </c>
      <c r="CO3" s="7" t="s">
        <v>1430</v>
      </c>
      <c r="CP3" s="7" t="s">
        <v>1430</v>
      </c>
      <c r="CY3" s="7" t="s">
        <v>1431</v>
      </c>
      <c r="CZ3" s="7" t="s">
        <v>1431</v>
      </c>
      <c r="DA3" s="7" t="s">
        <v>1431</v>
      </c>
      <c r="DB3" s="7" t="s">
        <v>1431</v>
      </c>
      <c r="DC3" s="7" t="s">
        <v>1431</v>
      </c>
      <c r="DD3" s="7" t="s">
        <v>1431</v>
      </c>
      <c r="DF3" s="7" t="s">
        <v>1440</v>
      </c>
      <c r="DG3" s="7" t="s">
        <v>1440</v>
      </c>
      <c r="DH3" s="7" t="s">
        <v>1440</v>
      </c>
      <c r="DI3" s="7" t="s">
        <v>1440</v>
      </c>
      <c r="DJ3" s="7" t="s">
        <v>1440</v>
      </c>
      <c r="DK3" s="7" t="s">
        <v>1440</v>
      </c>
      <c r="DM3" s="7" t="s">
        <v>1446</v>
      </c>
      <c r="DN3" s="7" t="s">
        <v>1446</v>
      </c>
      <c r="DO3" s="7" t="s">
        <v>1446</v>
      </c>
      <c r="DP3" s="7" t="s">
        <v>1446</v>
      </c>
      <c r="DQ3" s="7" t="s">
        <v>1446</v>
      </c>
      <c r="DR3" s="7" t="s">
        <v>1446</v>
      </c>
      <c r="DT3" s="7" t="s">
        <v>1446</v>
      </c>
      <c r="DU3" s="7" t="s">
        <v>1446</v>
      </c>
      <c r="DV3" s="7" t="s">
        <v>1446</v>
      </c>
      <c r="DW3" s="7" t="s">
        <v>1446</v>
      </c>
      <c r="DX3" s="7" t="s">
        <v>1446</v>
      </c>
      <c r="DY3" s="7" t="s">
        <v>1446</v>
      </c>
    </row>
    <row r="4" spans="1:129" ht="10.5" x14ac:dyDescent="0.25">
      <c r="A4" s="39">
        <v>1</v>
      </c>
      <c r="E4" s="18"/>
      <c r="F4" s="19">
        <v>2012</v>
      </c>
      <c r="G4" s="19"/>
      <c r="H4" s="19">
        <f>[1]Ternopil!$F$2</f>
        <v>4810</v>
      </c>
      <c r="I4" s="19">
        <f>[1]Ternopil!$G$2</f>
        <v>85199</v>
      </c>
      <c r="J4" s="19">
        <f>[1]Ternopil!$H$2</f>
        <v>83642</v>
      </c>
      <c r="K4" s="19">
        <f>[1]Ternopil!$I$2</f>
        <v>48897306.600000001</v>
      </c>
      <c r="L4" s="19">
        <f>[1]Ternopil!$J$2</f>
        <v>1997147.4</v>
      </c>
      <c r="M4" s="11"/>
      <c r="N4" s="20"/>
      <c r="O4" s="20" t="s">
        <v>1429</v>
      </c>
      <c r="P4" s="21"/>
      <c r="Q4" s="19">
        <f>[2]Ternopil!$F$2</f>
        <v>5234</v>
      </c>
      <c r="R4" s="19">
        <f>[2]Ternopil!$G$2</f>
        <v>82823</v>
      </c>
      <c r="S4" s="19">
        <f>[2]Ternopil!$H$2</f>
        <v>80711</v>
      </c>
      <c r="T4" s="19">
        <f>[2]Ternopil!$I$2</f>
        <v>50027922.700000003</v>
      </c>
      <c r="U4" s="19">
        <f>[2]Ternopil!$J$2</f>
        <v>2074589.5</v>
      </c>
      <c r="V4" s="11"/>
      <c r="W4" s="22"/>
      <c r="X4" s="23">
        <v>2014</v>
      </c>
      <c r="Y4" s="23"/>
      <c r="Z4" s="19">
        <f>[3]Ternopil!$F$2</f>
        <v>5159</v>
      </c>
      <c r="AA4" s="19">
        <f>[3]Ternopil!$G$2</f>
        <v>80695</v>
      </c>
      <c r="AB4" s="19">
        <f>[3]Ternopil!$H$2</f>
        <v>78607</v>
      </c>
      <c r="AC4" s="19">
        <f>[3]Ternopil!$I$2</f>
        <v>60982137.700000003</v>
      </c>
      <c r="AD4" s="19">
        <f>[3]Ternopil!$J$2</f>
        <v>2229316.5</v>
      </c>
      <c r="AE4" s="11"/>
      <c r="AF4" s="24"/>
      <c r="AG4" s="25">
        <v>2015</v>
      </c>
      <c r="AH4" s="23"/>
      <c r="AI4" s="19">
        <f>[4]Ternopil!$F$2</f>
        <v>5096</v>
      </c>
      <c r="AJ4" s="19">
        <f>[4]Ternopil!$G$2</f>
        <v>74478</v>
      </c>
      <c r="AK4" s="19">
        <f>[4]Ternopil!$H$2</f>
        <v>72392</v>
      </c>
      <c r="AL4" s="19">
        <f>[4]Ternopil!$I$2</f>
        <v>75099253.599999994</v>
      </c>
      <c r="AM4" s="19">
        <f>[4]Ternopil!$J$2</f>
        <v>2624201.2000000002</v>
      </c>
      <c r="AN4" s="11"/>
      <c r="AO4" s="26"/>
      <c r="AP4" s="27">
        <v>2016</v>
      </c>
      <c r="AQ4" s="23"/>
      <c r="AR4" s="19">
        <f>[5]Ternopil!$F$2</f>
        <v>4249</v>
      </c>
      <c r="AS4" s="19">
        <f>[5]Ternopil!$G$2</f>
        <v>71080</v>
      </c>
      <c r="AT4" s="19">
        <f>[5]Ternopil!$H$2</f>
        <v>69509</v>
      </c>
      <c r="AU4" s="19">
        <f>[5]Ternopil!$I$2</f>
        <v>46305174.799999997</v>
      </c>
      <c r="AV4" s="19">
        <f>[5]Ternopil!$J$2</f>
        <v>2978694</v>
      </c>
      <c r="AW4" s="11"/>
      <c r="AX4" s="28"/>
      <c r="AY4" s="29">
        <v>2017</v>
      </c>
      <c r="AZ4" s="23"/>
      <c r="BA4" s="19">
        <f>[6]Ternopil!$F$2</f>
        <v>4710</v>
      </c>
      <c r="BB4" s="19">
        <f>[6]Ternopil!$G$2</f>
        <v>72468</v>
      </c>
      <c r="BC4" s="19">
        <f>[6]Ternopil!$H$2</f>
        <v>70853</v>
      </c>
      <c r="BD4" s="19">
        <f>[6]Ternopil!$I$2</f>
        <v>59802644.5</v>
      </c>
      <c r="BE4" s="19">
        <f>[6]Ternopil!$J$2</f>
        <v>4331725.5999999996</v>
      </c>
      <c r="BI4" s="7">
        <f t="shared" ref="BI4" si="0">IF($A4=1,H4,"")</f>
        <v>4810</v>
      </c>
      <c r="BJ4" s="7">
        <f t="shared" ref="BJ4" si="1">IF($A4=1,Q4,"")</f>
        <v>5234</v>
      </c>
      <c r="BK4" s="7">
        <f t="shared" ref="BK4" si="2">IF($A4=1,Z4,"")</f>
        <v>5159</v>
      </c>
      <c r="BL4" s="7">
        <f t="shared" ref="BL4" si="3">IF($A4=1,AI4,"")</f>
        <v>5096</v>
      </c>
      <c r="BM4" s="7">
        <f t="shared" ref="BM4" si="4">IF($A4=1,AR4,"")</f>
        <v>4249</v>
      </c>
      <c r="BN4" s="7">
        <f t="shared" ref="BN4" si="5">IF($A4=1,BA4,"")</f>
        <v>4710</v>
      </c>
      <c r="BP4" s="7">
        <f>IF($A4=1,J4,"")</f>
        <v>83642</v>
      </c>
      <c r="BQ4" s="7">
        <f>IF($A4=1,S4,"")</f>
        <v>80711</v>
      </c>
      <c r="BR4" s="7">
        <f>IF($A4=1,AB4,"")</f>
        <v>78607</v>
      </c>
      <c r="BS4" s="7">
        <f>IF($A4=1,AK4,"")</f>
        <v>72392</v>
      </c>
      <c r="BT4" s="7">
        <f>IF($A4=1,AT4,"")</f>
        <v>69509</v>
      </c>
      <c r="BU4" s="7">
        <f>IF($A4=1,BC4,"")</f>
        <v>70853</v>
      </c>
      <c r="BW4" s="41">
        <f t="shared" ref="BW4:CB4" si="6">SUM(BW5:BW356)</f>
        <v>0.84987207383850205</v>
      </c>
      <c r="BX4" s="41">
        <f>SUM(BX5:BX356)</f>
        <v>0.87813309214357349</v>
      </c>
      <c r="BY4" s="41">
        <f t="shared" si="6"/>
        <v>0.83894564097345059</v>
      </c>
      <c r="BZ4" s="41">
        <f t="shared" si="6"/>
        <v>0.82296386341032146</v>
      </c>
      <c r="CA4" s="41">
        <f t="shared" si="6"/>
        <v>0.81887237623904796</v>
      </c>
      <c r="CB4" s="41">
        <f t="shared" si="6"/>
        <v>0.7148603446572479</v>
      </c>
      <c r="CD4" s="8">
        <f t="shared" ref="CD4" si="7">IF($A4=1,L4,"")</f>
        <v>1997147.4</v>
      </c>
      <c r="CE4" s="8">
        <f t="shared" ref="CE4" si="8">IF($A4=1,U4,"")</f>
        <v>2074589.5</v>
      </c>
      <c r="CF4" s="8">
        <f t="shared" ref="CF4" si="9">IF($A4=1,AD4,"")</f>
        <v>2229316.5</v>
      </c>
      <c r="CG4" s="8">
        <f t="shared" ref="CG4" si="10">IF($A4=1,AM4,"")</f>
        <v>2624201.2000000002</v>
      </c>
      <c r="CH4" s="8">
        <f t="shared" ref="CH4" si="11">IF($A4=1,AV4,"")</f>
        <v>2978694</v>
      </c>
      <c r="CI4" s="8">
        <f t="shared" ref="CI4" si="12">IF($A4=1,BE4,"")</f>
        <v>4331725.5999999996</v>
      </c>
      <c r="CK4" s="41">
        <f t="shared" ref="CK4" si="13">SUM(CK5:CK356)</f>
        <v>0.82715276799298842</v>
      </c>
      <c r="CL4" s="41">
        <f>SUM(CL5:CL356)</f>
        <v>0.85755201209685128</v>
      </c>
      <c r="CM4" s="41">
        <f t="shared" ref="CM4:CP4" si="14">SUM(CM5:CM356)</f>
        <v>0.82195803063405304</v>
      </c>
      <c r="CN4" s="41">
        <f t="shared" si="14"/>
        <v>0.78190803357608418</v>
      </c>
      <c r="CO4" s="41">
        <f t="shared" si="14"/>
        <v>0.73787529031179422</v>
      </c>
      <c r="CP4" s="41">
        <f t="shared" si="14"/>
        <v>0.65827828521732756</v>
      </c>
      <c r="CR4" s="6">
        <f t="shared" ref="CR4:CW4" si="15">IF(ISNUMBER(CD4/BP4),CD4/BP4,"")</f>
        <v>23.877327180124816</v>
      </c>
      <c r="CS4" s="6">
        <f t="shared" si="15"/>
        <v>25.703925115535675</v>
      </c>
      <c r="CT4" s="6">
        <f t="shared" si="15"/>
        <v>28.360279618863458</v>
      </c>
      <c r="CU4" s="6">
        <f t="shared" si="15"/>
        <v>36.24987843960659</v>
      </c>
      <c r="CV4" s="6">
        <f t="shared" si="15"/>
        <v>42.853357119221968</v>
      </c>
      <c r="CW4" s="6">
        <f t="shared" si="15"/>
        <v>61.136798724118947</v>
      </c>
      <c r="CY4" s="6">
        <f>IF(ISNUMBER(CR4),100*CR4/CR$4,"")</f>
        <v>100</v>
      </c>
      <c r="CZ4" s="6">
        <f t="shared" ref="CZ4:DD4" si="16">IF(ISNUMBER(CS4),100*CS4/CS$4,"")</f>
        <v>100</v>
      </c>
      <c r="DA4" s="6">
        <f t="shared" si="16"/>
        <v>100</v>
      </c>
      <c r="DB4" s="6">
        <f t="shared" si="16"/>
        <v>100</v>
      </c>
      <c r="DC4" s="6">
        <f t="shared" si="16"/>
        <v>99.999999999999986</v>
      </c>
      <c r="DD4" s="6">
        <f t="shared" si="16"/>
        <v>100</v>
      </c>
      <c r="DF4" s="6">
        <f>100*CR4/Ukraine!CR4</f>
        <v>65.370343769007633</v>
      </c>
      <c r="DG4" s="6">
        <f>100*CS4/Ukraine!CS4</f>
        <v>66.818406029778004</v>
      </c>
      <c r="DH4" s="6">
        <f>100*CT4/Ukraine!CT4</f>
        <v>67.159101952491014</v>
      </c>
      <c r="DI4" s="6">
        <f>100*CU4/Ukraine!CU4</f>
        <v>70.808470653900088</v>
      </c>
      <c r="DJ4" s="6">
        <f>100*CV4/Ukraine!CV4</f>
        <v>67.859560842795091</v>
      </c>
      <c r="DK4" s="6">
        <f>100*CW4/Ukraine!CW4</f>
        <v>73.899637688902899</v>
      </c>
      <c r="DM4" s="41">
        <f>BQ4/BP4-1</f>
        <v>-3.5042203677578265E-2</v>
      </c>
      <c r="DN4" s="41">
        <f>BR4/BQ4-1</f>
        <v>-2.606831782532737E-2</v>
      </c>
      <c r="DO4" s="41">
        <f>BS4/BR4-1</f>
        <v>-7.906420547788362E-2</v>
      </c>
      <c r="DP4" s="41">
        <f>BT4/BS4-1</f>
        <v>-3.9824842524035842E-2</v>
      </c>
      <c r="DQ4" s="41">
        <f>BU4/BT4-1</f>
        <v>1.9335625602439954E-2</v>
      </c>
      <c r="DR4" s="41">
        <f>BU4/BP4-1</f>
        <v>-0.152901652279955</v>
      </c>
      <c r="DT4" s="41">
        <f>CS4/CR4-1</f>
        <v>7.6499263155856756E-2</v>
      </c>
      <c r="DU4" s="41">
        <f>CT4/CS4-1</f>
        <v>0.1033443138115222</v>
      </c>
      <c r="DV4" s="41">
        <f>CU4/CT4-1</f>
        <v>0.27819185589042883</v>
      </c>
      <c r="DW4" s="41">
        <f>CV4/CU4-1</f>
        <v>0.18216553996496776</v>
      </c>
      <c r="DX4" s="41">
        <f>CW4/CV4-1</f>
        <v>0.42665132521661642</v>
      </c>
      <c r="DY4" s="41">
        <f>CW4/CR4-1</f>
        <v>1.5604540350315443</v>
      </c>
    </row>
    <row r="5" spans="1:129" x14ac:dyDescent="0.2">
      <c r="A5" s="39" t="str">
        <f>'Industry selection'!C5</f>
        <v/>
      </c>
      <c r="B5" s="2" t="s">
        <v>8</v>
      </c>
      <c r="C5" s="2" t="s">
        <v>9</v>
      </c>
      <c r="E5" s="30" t="s">
        <v>7</v>
      </c>
      <c r="F5" s="31" t="s">
        <v>8</v>
      </c>
      <c r="G5" s="32" t="s">
        <v>9</v>
      </c>
      <c r="H5" s="157">
        <f>[1]Ternopil!$F$3</f>
        <v>1102</v>
      </c>
      <c r="I5" s="157">
        <f>[1]Ternopil!$G$3</f>
        <v>15169</v>
      </c>
      <c r="J5" s="157">
        <f>[1]Ternopil!$H$3</f>
        <v>14793</v>
      </c>
      <c r="K5" s="157">
        <f>[1]Ternopil!$I$3</f>
        <v>4957396</v>
      </c>
      <c r="L5" s="157">
        <f>[1]Ternopil!$J$3</f>
        <v>314218</v>
      </c>
      <c r="M5" s="11"/>
      <c r="N5" s="33" t="s">
        <v>729</v>
      </c>
      <c r="O5" s="34" t="s">
        <v>8</v>
      </c>
      <c r="P5" s="35" t="s">
        <v>9</v>
      </c>
      <c r="Q5" s="157">
        <f>[2]Ternopil!$F$3</f>
        <v>1196</v>
      </c>
      <c r="R5" s="157">
        <f>[2]Ternopil!$G$3</f>
        <v>15479</v>
      </c>
      <c r="S5" s="157">
        <f>[2]Ternopil!$H$3</f>
        <v>14705</v>
      </c>
      <c r="T5" s="157">
        <f>[2]Ternopil!$I$3</f>
        <v>4808354.5999999996</v>
      </c>
      <c r="U5" s="157">
        <f>[2]Ternopil!$J$3</f>
        <v>353141.7</v>
      </c>
      <c r="V5" s="11"/>
      <c r="W5" s="36" t="s">
        <v>1078</v>
      </c>
      <c r="X5" s="36" t="s">
        <v>8</v>
      </c>
      <c r="Y5" s="36" t="s">
        <v>9</v>
      </c>
      <c r="Z5" s="157">
        <f>[3]Ternopil!$F$3</f>
        <v>1181</v>
      </c>
      <c r="AA5" s="157">
        <f>[3]Ternopil!$G$3</f>
        <v>15331</v>
      </c>
      <c r="AB5" s="157">
        <f>[3]Ternopil!$H$3</f>
        <v>14562</v>
      </c>
      <c r="AC5" s="157">
        <f>[3]Ternopil!$I$3</f>
        <v>7594931.0999999996</v>
      </c>
      <c r="AD5" s="157">
        <f>[3]Ternopil!$J$3</f>
        <v>387433.8</v>
      </c>
      <c r="AE5" s="11"/>
      <c r="AF5" s="37" t="s">
        <v>1078</v>
      </c>
      <c r="AG5" s="37" t="s">
        <v>8</v>
      </c>
      <c r="AH5" s="37" t="s">
        <v>9</v>
      </c>
      <c r="AI5" s="157">
        <f>[4]Ternopil!$F$3</f>
        <v>1141</v>
      </c>
      <c r="AJ5" s="157">
        <f>[4]Ternopil!$G$3</f>
        <v>13351</v>
      </c>
      <c r="AK5" s="157">
        <f>[4]Ternopil!$H$3</f>
        <v>12771</v>
      </c>
      <c r="AL5" s="157">
        <f>[4]Ternopil!$I$3</f>
        <v>10444615.199999999</v>
      </c>
      <c r="AM5" s="157">
        <f>[4]Ternopil!$J$3</f>
        <v>466960.9</v>
      </c>
      <c r="AN5" s="11"/>
      <c r="AO5" s="11" t="s">
        <v>1078</v>
      </c>
      <c r="AP5" s="11" t="s">
        <v>8</v>
      </c>
      <c r="AQ5" s="11" t="s">
        <v>9</v>
      </c>
      <c r="AR5" s="157">
        <f>[5]Ternopil!$F$3</f>
        <v>1000</v>
      </c>
      <c r="AS5" s="157">
        <f>[5]Ternopil!$G$3</f>
        <v>13894</v>
      </c>
      <c r="AT5" s="157">
        <f>[5]Ternopil!$H$3</f>
        <v>13294</v>
      </c>
      <c r="AU5" s="157">
        <f>[5]Ternopil!$I$3</f>
        <v>11582804.5</v>
      </c>
      <c r="AV5" s="157">
        <f>[5]Ternopil!$J$3</f>
        <v>604613.9</v>
      </c>
      <c r="AW5" s="11"/>
      <c r="AX5" s="33" t="s">
        <v>1078</v>
      </c>
      <c r="AY5" s="33" t="s">
        <v>8</v>
      </c>
      <c r="AZ5" s="33" t="s">
        <v>9</v>
      </c>
      <c r="BA5" s="157">
        <f>[6]Ternopil!$F$3</f>
        <v>1120</v>
      </c>
      <c r="BB5" s="157">
        <f>[6]Ternopil!$G$3</f>
        <v>14826</v>
      </c>
      <c r="BC5" s="157">
        <f>[6]Ternopil!$H$3</f>
        <v>14132</v>
      </c>
      <c r="BD5" s="157">
        <f>[6]Ternopil!$I$3</f>
        <v>14727741.5</v>
      </c>
      <c r="BE5" s="157">
        <f>[6]Ternopil!$J$3</f>
        <v>973830.3</v>
      </c>
      <c r="BG5" s="2" t="s">
        <v>8</v>
      </c>
      <c r="BH5" s="2" t="s">
        <v>9</v>
      </c>
      <c r="BI5" s="1">
        <f>IF($A5&gt;=1,H5,"")</f>
        <v>1102</v>
      </c>
      <c r="BJ5" s="1">
        <f>IF($A5&gt;=1,Q5,"")</f>
        <v>1196</v>
      </c>
      <c r="BK5" s="1">
        <f>IF($A5&gt;=1,Z5,"")</f>
        <v>1181</v>
      </c>
      <c r="BL5" s="1">
        <f>IF($A5&gt;=1,AI5,"")</f>
        <v>1141</v>
      </c>
      <c r="BM5" s="1">
        <f>IF($A5&gt;=1,AR5,"")</f>
        <v>1000</v>
      </c>
      <c r="BN5" s="1">
        <f>IF($A5&gt;=1,BA5,"")</f>
        <v>1120</v>
      </c>
      <c r="BP5" s="1">
        <f t="shared" ref="BP5" si="17">IF($A5&gt;=1,J5,"")</f>
        <v>14793</v>
      </c>
      <c r="BQ5" s="1">
        <f t="shared" ref="BQ5" si="18">IF($A5&gt;=1,S5,"")</f>
        <v>14705</v>
      </c>
      <c r="BR5" s="1">
        <f t="shared" ref="BR5" si="19">IF($A5&gt;=1,AB5,"")</f>
        <v>14562</v>
      </c>
      <c r="BS5" s="1">
        <f t="shared" ref="BS5" si="20">IF($A5&gt;=1,AK5,"")</f>
        <v>12771</v>
      </c>
      <c r="BT5" s="1">
        <f t="shared" ref="BT5" si="21">IF($A5&gt;=1,AT5,"")</f>
        <v>13294</v>
      </c>
      <c r="BU5" s="1">
        <f t="shared" ref="BU5" si="22">IF($A5&gt;=1,BC5,"")</f>
        <v>14132</v>
      </c>
      <c r="BW5" s="40" t="str">
        <f t="shared" ref="BW5:CB5" si="23">IF($A5=2,IF(ISNUMBER(BP5/BP$4),BP5/BP$4,""),"")</f>
        <v/>
      </c>
      <c r="BX5" s="40" t="str">
        <f t="shared" si="23"/>
        <v/>
      </c>
      <c r="BY5" s="40" t="str">
        <f t="shared" si="23"/>
        <v/>
      </c>
      <c r="BZ5" s="40" t="str">
        <f t="shared" si="23"/>
        <v/>
      </c>
      <c r="CA5" s="40" t="str">
        <f t="shared" si="23"/>
        <v/>
      </c>
      <c r="CB5" s="40" t="str">
        <f t="shared" si="23"/>
        <v/>
      </c>
      <c r="CD5" s="10">
        <f>IF($A5&gt;=1,L5,"")</f>
        <v>314218</v>
      </c>
      <c r="CE5" s="10">
        <f>IF($A5&gt;=1,U5,"")</f>
        <v>353141.7</v>
      </c>
      <c r="CF5" s="10">
        <f>IF($A5&gt;=1,AD5,"")</f>
        <v>387433.8</v>
      </c>
      <c r="CG5" s="10">
        <f>IF($A5&gt;=1,AM5,"")</f>
        <v>466960.9</v>
      </c>
      <c r="CH5" s="10">
        <f>IF($A5&gt;=1,AV5,"")</f>
        <v>604613.9</v>
      </c>
      <c r="CI5" s="10">
        <f>IF($A5&gt;=1,BE5,"")</f>
        <v>973830.3</v>
      </c>
      <c r="CK5" s="40" t="str">
        <f>IF($A5=2,IF(ISNUMBER(CD5/CD$4),CD5/CD$4,""),"")</f>
        <v/>
      </c>
      <c r="CL5" s="40" t="str">
        <f t="shared" ref="CL5" si="24">IF($A5=2,IF(ISNUMBER(CE5/CE$4),CE5/CE$4,""),"")</f>
        <v/>
      </c>
      <c r="CM5" s="40" t="str">
        <f t="shared" ref="CM5" si="25">IF($A5=2,IF(ISNUMBER(CF5/CF$4),CF5/CF$4,""),"")</f>
        <v/>
      </c>
      <c r="CN5" s="40" t="str">
        <f t="shared" ref="CN5" si="26">IF($A5=2,IF(ISNUMBER(CG5/CG$4),CG5/CG$4,""),"")</f>
        <v/>
      </c>
      <c r="CO5" s="40" t="str">
        <f t="shared" ref="CO5" si="27">IF($A5=2,IF(ISNUMBER(CH5/CH$4),CH5/CH$4,""),"")</f>
        <v/>
      </c>
      <c r="CP5" s="40" t="str">
        <f t="shared" ref="CP5" si="28">IF($A5=2,IF(ISNUMBER(CI5/CI$4),CI5/CI$4,""),"")</f>
        <v/>
      </c>
      <c r="CR5" s="9" t="str">
        <f>IF($A5=2,IF(ISNUMBER(CD5/BP5),CD5/BP5,""),"")</f>
        <v/>
      </c>
      <c r="CS5" s="9" t="str">
        <f t="shared" ref="CS5" si="29">IF($A5=2,IF(ISNUMBER(CE5/BQ5),CE5/BQ5,""),"")</f>
        <v/>
      </c>
      <c r="CT5" s="9" t="str">
        <f t="shared" ref="CT5" si="30">IF($A5=2,IF(ISNUMBER(CF5/BR5),CF5/BR5,""),"")</f>
        <v/>
      </c>
      <c r="CU5" s="9" t="str">
        <f t="shared" ref="CU5" si="31">IF($A5=2,IF(ISNUMBER(CG5/BS5),CG5/BS5,""),"")</f>
        <v/>
      </c>
      <c r="CV5" s="9" t="str">
        <f t="shared" ref="CV5" si="32">IF($A5=2,IF(ISNUMBER(CH5/BT5),CH5/BT5,""),"")</f>
        <v/>
      </c>
      <c r="CW5" s="9" t="str">
        <f t="shared" ref="CW5" si="33">IF($A5=2,IF(ISNUMBER(CI5/BU5),CI5/BU5,""),"")</f>
        <v/>
      </c>
      <c r="CY5" s="9" t="str">
        <f>IF($A5=2,IF(ISNUMBER(CR5/CR$4),100*CR5/CR$4,""),"")</f>
        <v/>
      </c>
      <c r="CZ5" s="9" t="str">
        <f t="shared" ref="CZ5" si="34">IF($A5=2,IF(ISNUMBER(CS5/CS$4),100*CS5/CS$4,""),"")</f>
        <v/>
      </c>
      <c r="DA5" s="9" t="str">
        <f t="shared" ref="DA5" si="35">IF($A5=2,IF(ISNUMBER(CT5/CT$4),100*CT5/CT$4,""),"")</f>
        <v/>
      </c>
      <c r="DB5" s="9" t="str">
        <f t="shared" ref="DB5" si="36">IF($A5=2,IF(ISNUMBER(CU5/CU$4),100*CU5/CU$4,""),"")</f>
        <v/>
      </c>
      <c r="DC5" s="9" t="str">
        <f t="shared" ref="DC5" si="37">IF($A5=2,IF(ISNUMBER(CV5/CV$4),100*CV5/CV$4,""),"")</f>
        <v/>
      </c>
      <c r="DD5" s="9" t="str">
        <f t="shared" ref="DD5" si="38">IF($A5=2,IF(ISNUMBER(CW5/CW$4),100*CW5/CW$4,""),"")</f>
        <v/>
      </c>
      <c r="DF5" s="9" t="str">
        <f>IF($A5=2,IF(ISNUMBER(CR5/Ukraine!CR5),100*CR5/Ukraine!CR5,""),"")</f>
        <v/>
      </c>
      <c r="DG5" s="9" t="str">
        <f>IF($A5=2,IF(ISNUMBER(CS5/Ukraine!CS5),100*CS5/Ukraine!CS5,""),"")</f>
        <v/>
      </c>
      <c r="DH5" s="9" t="str">
        <f>IF($A5=2,IF(ISNUMBER(CT5/Ukraine!CT5),100*CT5/Ukraine!CT5,""),"")</f>
        <v/>
      </c>
      <c r="DI5" s="9" t="str">
        <f>IF($A5=2,IF(ISNUMBER(CU5/Ukraine!CU5),100*CU5/Ukraine!CU5,""),"")</f>
        <v/>
      </c>
      <c r="DJ5" s="9" t="str">
        <f>IF($A5=2,IF(ISNUMBER(CV5/Ukraine!CV5),100*CV5/Ukraine!CV5,""),"")</f>
        <v/>
      </c>
      <c r="DK5" s="9" t="str">
        <f>IF($A5=2,IF(ISNUMBER(CW5/Ukraine!CW5),100*CW5/Ukraine!CW5,""),"")</f>
        <v/>
      </c>
      <c r="DM5" s="40" t="str">
        <f t="shared" ref="DM5" si="39">IF($A5=2,IF(ISNUMBER(BQ5/BP5),BQ5/BP5-1,""),"")</f>
        <v/>
      </c>
      <c r="DN5" s="40" t="str">
        <f t="shared" ref="DN5" si="40">IF($A5=2,IF(ISNUMBER(BR5/BQ5),BR5/BQ5-1,""),"")</f>
        <v/>
      </c>
      <c r="DO5" s="40" t="str">
        <f t="shared" ref="DO5" si="41">IF($A5=2,IF(ISNUMBER(BS5/BR5),BS5/BR5-1,""),"")</f>
        <v/>
      </c>
      <c r="DP5" s="40" t="str">
        <f t="shared" ref="DP5" si="42">IF($A5=2,IF(ISNUMBER(BT5/BS5),BT5/BS5-1,""),"")</f>
        <v/>
      </c>
      <c r="DQ5" s="40" t="str">
        <f t="shared" ref="DQ5" si="43">IF($A5=2,IF(ISNUMBER(BU5/BT5),BU5/BT5-1,""),"")</f>
        <v/>
      </c>
      <c r="DR5" s="40" t="str">
        <f t="shared" ref="DR5:DR68" si="44">IF($A5=2,IF(ISNUMBER(BU5/BP5),BU5/BP5-1,IF(ISNUMBER(BU5/BQ5),BU5/BQ5-1,IF(ISNUMBER(BT5/BP5),BT5/BP5-1,""))),"")</f>
        <v/>
      </c>
      <c r="DT5" s="40" t="str">
        <f t="shared" ref="DT5:DX5" si="45">IF($A5=2,IF(ISNUMBER(CS5/CR5),CS5/CR5-1,""),"")</f>
        <v/>
      </c>
      <c r="DU5" s="40" t="str">
        <f t="shared" si="45"/>
        <v/>
      </c>
      <c r="DV5" s="40" t="str">
        <f t="shared" si="45"/>
        <v/>
      </c>
      <c r="DW5" s="40" t="str">
        <f t="shared" si="45"/>
        <v/>
      </c>
      <c r="DX5" s="40" t="str">
        <f t="shared" si="45"/>
        <v/>
      </c>
      <c r="DY5" s="40" t="str">
        <f>IF($A5=2,IF(ISNUMBER(CW5/CR5),CW5/CR5-1,IF(ISNUMBER(CW5/CS5),CW5/CS5-1,IF(ISNUMBER(CV5/CR5),CV5/CR5-1,""))),"")</f>
        <v/>
      </c>
    </row>
    <row r="6" spans="1:129" x14ac:dyDescent="0.2">
      <c r="A6" s="39" t="str">
        <f>'Industry selection'!C6</f>
        <v/>
      </c>
      <c r="B6" s="2">
        <v>1</v>
      </c>
      <c r="C6" s="2" t="s">
        <v>11</v>
      </c>
      <c r="E6" s="30" t="s">
        <v>10</v>
      </c>
      <c r="F6" s="31">
        <v>1</v>
      </c>
      <c r="G6" s="32" t="s">
        <v>11</v>
      </c>
      <c r="H6" s="157">
        <f>[1]Ternopil!$F$4</f>
        <v>1075</v>
      </c>
      <c r="I6" s="157">
        <f>[1]Ternopil!$G$4</f>
        <v>13916</v>
      </c>
      <c r="J6" s="157">
        <f>[1]Ternopil!$H$4</f>
        <v>13547</v>
      </c>
      <c r="K6" s="157">
        <f>[1]Ternopil!$I$4</f>
        <v>4862281.2</v>
      </c>
      <c r="L6" s="157">
        <f>[1]Ternopil!$J$4</f>
        <v>282387.09999999998</v>
      </c>
      <c r="M6" s="11"/>
      <c r="N6" s="33" t="s">
        <v>730</v>
      </c>
      <c r="O6" s="36">
        <v>1</v>
      </c>
      <c r="P6" s="35" t="s">
        <v>11</v>
      </c>
      <c r="Q6" s="157">
        <f>[2]Ternopil!$F$4</f>
        <v>1163</v>
      </c>
      <c r="R6" s="157">
        <f>[2]Ternopil!$G$4</f>
        <v>14199</v>
      </c>
      <c r="S6" s="157">
        <f>[2]Ternopil!$H$4</f>
        <v>13437</v>
      </c>
      <c r="T6" s="157">
        <f>[2]Ternopil!$I$4</f>
        <v>4710182.9000000004</v>
      </c>
      <c r="U6" s="157">
        <f>[2]Ternopil!$J$4</f>
        <v>319578.09999999998</v>
      </c>
      <c r="V6" s="11"/>
      <c r="W6" s="36" t="s">
        <v>730</v>
      </c>
      <c r="X6" s="36">
        <v>1</v>
      </c>
      <c r="Y6" s="36" t="s">
        <v>11</v>
      </c>
      <c r="Z6" s="157">
        <f>[3]Ternopil!$F$4</f>
        <v>1148</v>
      </c>
      <c r="AA6" s="157">
        <f>[3]Ternopil!$G$4</f>
        <v>14034</v>
      </c>
      <c r="AB6" s="157">
        <f>[3]Ternopil!$H$4</f>
        <v>13276</v>
      </c>
      <c r="AC6" s="157">
        <f>[3]Ternopil!$I$4</f>
        <v>7466234.2000000002</v>
      </c>
      <c r="AD6" s="157">
        <f>[3]Ternopil!$J$4</f>
        <v>346850.7</v>
      </c>
      <c r="AE6" s="11"/>
      <c r="AF6" s="37" t="s">
        <v>730</v>
      </c>
      <c r="AG6" s="37">
        <v>1</v>
      </c>
      <c r="AH6" s="37" t="s">
        <v>11</v>
      </c>
      <c r="AI6" s="157">
        <f>[4]Ternopil!$F$4</f>
        <v>1110</v>
      </c>
      <c r="AJ6" s="157">
        <f>[4]Ternopil!$G$4</f>
        <v>11924</v>
      </c>
      <c r="AK6" s="157">
        <f>[4]Ternopil!$H$4</f>
        <v>11351</v>
      </c>
      <c r="AL6" s="157">
        <f>[4]Ternopil!$I$4</f>
        <v>10245429.9</v>
      </c>
      <c r="AM6" s="157">
        <f>[4]Ternopil!$J$4</f>
        <v>407170.6</v>
      </c>
      <c r="AN6" s="11"/>
      <c r="AO6" s="11" t="s">
        <v>730</v>
      </c>
      <c r="AP6" s="11">
        <v>1</v>
      </c>
      <c r="AQ6" s="11" t="s">
        <v>11</v>
      </c>
      <c r="AR6" s="157">
        <f>[5]Ternopil!$F$4</f>
        <v>974</v>
      </c>
      <c r="AS6" s="157">
        <f>[5]Ternopil!$G$4</f>
        <v>12630</v>
      </c>
      <c r="AT6" s="157">
        <f>[5]Ternopil!$H$4</f>
        <v>12035</v>
      </c>
      <c r="AU6" s="157">
        <f>[5]Ternopil!$I$4</f>
        <v>11373598.199999999</v>
      </c>
      <c r="AV6" s="157">
        <f>[5]Ternopil!$J$4</f>
        <v>527421.19999999995</v>
      </c>
      <c r="AW6" s="11"/>
      <c r="AX6" s="33" t="s">
        <v>730</v>
      </c>
      <c r="AY6" s="33">
        <v>1</v>
      </c>
      <c r="AZ6" s="33" t="s">
        <v>11</v>
      </c>
      <c r="BA6" s="157">
        <f>[6]Ternopil!$F$4</f>
        <v>1095</v>
      </c>
      <c r="BB6" s="157">
        <f>[6]Ternopil!$G$4</f>
        <v>13458</v>
      </c>
      <c r="BC6" s="157">
        <f>[6]Ternopil!$H$4</f>
        <v>12769</v>
      </c>
      <c r="BD6" s="157">
        <f>[6]Ternopil!$I$4</f>
        <v>14477875.9</v>
      </c>
      <c r="BE6" s="157">
        <f>[6]Ternopil!$J$4</f>
        <v>872354.3</v>
      </c>
      <c r="BG6" s="2">
        <v>1</v>
      </c>
      <c r="BH6" s="2" t="s">
        <v>11</v>
      </c>
      <c r="BI6" s="1">
        <f t="shared" ref="BI6:BI69" si="46">IF($A6&gt;=1,H6,"")</f>
        <v>1075</v>
      </c>
      <c r="BJ6" s="1">
        <f t="shared" ref="BJ6:BJ69" si="47">IF($A6&gt;=1,Q6,"")</f>
        <v>1163</v>
      </c>
      <c r="BK6" s="1">
        <f t="shared" ref="BK6:BK69" si="48">IF($A6&gt;=1,Z6,"")</f>
        <v>1148</v>
      </c>
      <c r="BL6" s="1">
        <f t="shared" ref="BL6:BL69" si="49">IF($A6&gt;=1,AI6,"")</f>
        <v>1110</v>
      </c>
      <c r="BM6" s="1">
        <f t="shared" ref="BM6:BM69" si="50">IF($A6&gt;=1,AR6,"")</f>
        <v>974</v>
      </c>
      <c r="BN6" s="1">
        <f t="shared" ref="BN6:BN69" si="51">IF($A6&gt;=1,BA6,"")</f>
        <v>1095</v>
      </c>
      <c r="BP6" s="1">
        <f t="shared" ref="BP6:BP69" si="52">IF($A6&gt;=1,J6,"")</f>
        <v>13547</v>
      </c>
      <c r="BQ6" s="1">
        <f t="shared" ref="BQ6:BQ69" si="53">IF($A6&gt;=1,S6,"")</f>
        <v>13437</v>
      </c>
      <c r="BR6" s="1">
        <f t="shared" ref="BR6:BR69" si="54">IF($A6&gt;=1,AB6,"")</f>
        <v>13276</v>
      </c>
      <c r="BS6" s="1">
        <f t="shared" ref="BS6:BS69" si="55">IF($A6&gt;=1,AK6,"")</f>
        <v>11351</v>
      </c>
      <c r="BT6" s="1">
        <f t="shared" ref="BT6:BT69" si="56">IF($A6&gt;=1,AT6,"")</f>
        <v>12035</v>
      </c>
      <c r="BU6" s="1">
        <f t="shared" ref="BU6:BU69" si="57">IF($A6&gt;=1,BC6,"")</f>
        <v>12769</v>
      </c>
      <c r="BW6" s="40" t="str">
        <f t="shared" ref="BW6:BW69" si="58">IF($A6=2,IF(ISNUMBER(BP6/BP$4),BP6/BP$4,""),"")</f>
        <v/>
      </c>
      <c r="BX6" s="40" t="str">
        <f t="shared" ref="BX6:BX69" si="59">IF($A6=2,IF(ISNUMBER(BQ6/BQ$4),BQ6/BQ$4,""),"")</f>
        <v/>
      </c>
      <c r="BY6" s="40" t="str">
        <f t="shared" ref="BY6:BY69" si="60">IF($A6=2,IF(ISNUMBER(BR6/BR$4),BR6/BR$4,""),"")</f>
        <v/>
      </c>
      <c r="BZ6" s="40" t="str">
        <f t="shared" ref="BZ6:BZ69" si="61">IF($A6=2,IF(ISNUMBER(BS6/BS$4),BS6/BS$4,""),"")</f>
        <v/>
      </c>
      <c r="CA6" s="40" t="str">
        <f t="shared" ref="CA6:CA69" si="62">IF($A6=2,IF(ISNUMBER(BT6/BT$4),BT6/BT$4,""),"")</f>
        <v/>
      </c>
      <c r="CB6" s="40" t="str">
        <f t="shared" ref="CB6:CB69" si="63">IF($A6=2,IF(ISNUMBER(BU6/BU$4),BU6/BU$4,""),"")</f>
        <v/>
      </c>
      <c r="CD6" s="10">
        <f t="shared" ref="CD6:CD69" si="64">IF($A6&gt;=1,L6,"")</f>
        <v>282387.09999999998</v>
      </c>
      <c r="CE6" s="10">
        <f t="shared" ref="CE6:CE69" si="65">IF($A6&gt;=1,U6,"")</f>
        <v>319578.09999999998</v>
      </c>
      <c r="CF6" s="10">
        <f t="shared" ref="CF6:CF69" si="66">IF($A6&gt;=1,AD6,"")</f>
        <v>346850.7</v>
      </c>
      <c r="CG6" s="10">
        <f t="shared" ref="CG6:CG69" si="67">IF($A6&gt;=1,AM6,"")</f>
        <v>407170.6</v>
      </c>
      <c r="CH6" s="10">
        <f t="shared" ref="CH6:CH69" si="68">IF($A6&gt;=1,AV6,"")</f>
        <v>527421.19999999995</v>
      </c>
      <c r="CI6" s="10">
        <f t="shared" ref="CI6:CI69" si="69">IF($A6&gt;=1,BE6,"")</f>
        <v>872354.3</v>
      </c>
      <c r="CK6" s="40" t="str">
        <f t="shared" ref="CK6:CK69" si="70">IF($A6=2,IF(ISNUMBER(CD6/CD$4),CD6/CD$4,""),"")</f>
        <v/>
      </c>
      <c r="CL6" s="40" t="str">
        <f t="shared" ref="CL6:CL69" si="71">IF($A6=2,IF(ISNUMBER(CE6/CE$4),CE6/CE$4,""),"")</f>
        <v/>
      </c>
      <c r="CM6" s="40" t="str">
        <f t="shared" ref="CM6:CM69" si="72">IF($A6=2,IF(ISNUMBER(CF6/CF$4),CF6/CF$4,""),"")</f>
        <v/>
      </c>
      <c r="CN6" s="40" t="str">
        <f t="shared" ref="CN6:CN69" si="73">IF($A6=2,IF(ISNUMBER(CG6/CG$4),CG6/CG$4,""),"")</f>
        <v/>
      </c>
      <c r="CO6" s="40" t="str">
        <f t="shared" ref="CO6:CO69" si="74">IF($A6=2,IF(ISNUMBER(CH6/CH$4),CH6/CH$4,""),"")</f>
        <v/>
      </c>
      <c r="CP6" s="40" t="str">
        <f t="shared" ref="CP6:CP69" si="75">IF($A6=2,IF(ISNUMBER(CI6/CI$4),CI6/CI$4,""),"")</f>
        <v/>
      </c>
      <c r="CR6" s="9" t="str">
        <f t="shared" ref="CR6:CR69" si="76">IF($A6=2,IF(ISNUMBER(CD6/BP6),CD6/BP6,""),"")</f>
        <v/>
      </c>
      <c r="CS6" s="9" t="str">
        <f t="shared" ref="CS6:CS69" si="77">IF($A6=2,IF(ISNUMBER(CE6/BQ6),CE6/BQ6,""),"")</f>
        <v/>
      </c>
      <c r="CT6" s="9" t="str">
        <f t="shared" ref="CT6:CT69" si="78">IF($A6=2,IF(ISNUMBER(CF6/BR6),CF6/BR6,""),"")</f>
        <v/>
      </c>
      <c r="CU6" s="9" t="str">
        <f t="shared" ref="CU6:CU69" si="79">IF($A6=2,IF(ISNUMBER(CG6/BS6),CG6/BS6,""),"")</f>
        <v/>
      </c>
      <c r="CV6" s="9" t="str">
        <f t="shared" ref="CV6:CV69" si="80">IF($A6=2,IF(ISNUMBER(CH6/BT6),CH6/BT6,""),"")</f>
        <v/>
      </c>
      <c r="CW6" s="9" t="str">
        <f t="shared" ref="CW6:CW69" si="81">IF($A6=2,IF(ISNUMBER(CI6/BU6),CI6/BU6,""),"")</f>
        <v/>
      </c>
      <c r="CY6" s="9" t="str">
        <f t="shared" ref="CY6:CY69" si="82">IF($A6=2,IF(ISNUMBER(CR6/CR$4),100*CR6/CR$4,""),"")</f>
        <v/>
      </c>
      <c r="CZ6" s="9" t="str">
        <f t="shared" ref="CZ6:CZ69" si="83">IF($A6=2,IF(ISNUMBER(CS6/CS$4),100*CS6/CS$4,""),"")</f>
        <v/>
      </c>
      <c r="DA6" s="9" t="str">
        <f t="shared" ref="DA6:DA69" si="84">IF($A6=2,IF(ISNUMBER(CT6/CT$4),100*CT6/CT$4,""),"")</f>
        <v/>
      </c>
      <c r="DB6" s="9" t="str">
        <f t="shared" ref="DB6:DB69" si="85">IF($A6=2,IF(ISNUMBER(CU6/CU$4),100*CU6/CU$4,""),"")</f>
        <v/>
      </c>
      <c r="DC6" s="9" t="str">
        <f t="shared" ref="DC6:DC69" si="86">IF($A6=2,IF(ISNUMBER(CV6/CV$4),100*CV6/CV$4,""),"")</f>
        <v/>
      </c>
      <c r="DD6" s="9" t="str">
        <f t="shared" ref="DD6:DD69" si="87">IF($A6=2,IF(ISNUMBER(CW6/CW$4),100*CW6/CW$4,""),"")</f>
        <v/>
      </c>
      <c r="DF6" s="9" t="str">
        <f>IF($A6=2,IF(ISNUMBER(CR6/Ukraine!CR6),100*CR6/Ukraine!CR6,""),"")</f>
        <v/>
      </c>
      <c r="DG6" s="9" t="str">
        <f>IF($A6=2,IF(ISNUMBER(CS6/Ukraine!CS6),100*CS6/Ukraine!CS6,""),"")</f>
        <v/>
      </c>
      <c r="DH6" s="9" t="str">
        <f>IF($A6=2,IF(ISNUMBER(CT6/Ukraine!CT6),100*CT6/Ukraine!CT6,""),"")</f>
        <v/>
      </c>
      <c r="DI6" s="9" t="str">
        <f>IF($A6=2,IF(ISNUMBER(CU6/Ukraine!CU6),100*CU6/Ukraine!CU6,""),"")</f>
        <v/>
      </c>
      <c r="DJ6" s="9" t="str">
        <f>IF($A6=2,IF(ISNUMBER(CV6/Ukraine!CV6),100*CV6/Ukraine!CV6,""),"")</f>
        <v/>
      </c>
      <c r="DK6" s="9" t="str">
        <f>IF($A6=2,IF(ISNUMBER(CW6/Ukraine!CW6),100*CW6/Ukraine!CW6,""),"")</f>
        <v/>
      </c>
      <c r="DM6" s="40" t="str">
        <f t="shared" ref="DM6:DM69" si="88">IF($A6=2,IF(ISNUMBER(BQ6/BP6),BQ6/BP6-1,""),"")</f>
        <v/>
      </c>
      <c r="DN6" s="40" t="str">
        <f t="shared" ref="DN6:DN69" si="89">IF($A6=2,IF(ISNUMBER(BR6/BQ6),BR6/BQ6-1,""),"")</f>
        <v/>
      </c>
      <c r="DO6" s="40" t="str">
        <f t="shared" ref="DO6:DO69" si="90">IF($A6=2,IF(ISNUMBER(BS6/BR6),BS6/BR6-1,""),"")</f>
        <v/>
      </c>
      <c r="DP6" s="40" t="str">
        <f t="shared" ref="DP6:DP69" si="91">IF($A6=2,IF(ISNUMBER(BT6/BS6),BT6/BS6-1,""),"")</f>
        <v/>
      </c>
      <c r="DQ6" s="40" t="str">
        <f t="shared" ref="DQ6:DQ69" si="92">IF($A6=2,IF(ISNUMBER(BU6/BT6),BU6/BT6-1,""),"")</f>
        <v/>
      </c>
      <c r="DR6" s="40" t="str">
        <f t="shared" si="44"/>
        <v/>
      </c>
      <c r="DT6" s="40" t="str">
        <f t="shared" ref="DT6:DT69" si="93">IF($A6=2,IF(ISNUMBER(CS6/CR6),CS6/CR6-1,""),"")</f>
        <v/>
      </c>
      <c r="DU6" s="40" t="str">
        <f t="shared" ref="DU6:DU69" si="94">IF($A6=2,IF(ISNUMBER(CT6/CS6),CT6/CS6-1,""),"")</f>
        <v/>
      </c>
      <c r="DV6" s="40" t="str">
        <f t="shared" ref="DV6:DV69" si="95">IF($A6=2,IF(ISNUMBER(CU6/CT6),CU6/CT6-1,""),"")</f>
        <v/>
      </c>
      <c r="DW6" s="40" t="str">
        <f t="shared" ref="DW6:DW69" si="96">IF($A6=2,IF(ISNUMBER(CV6/CU6),CV6/CU6-1,""),"")</f>
        <v/>
      </c>
      <c r="DX6" s="40" t="str">
        <f t="shared" ref="DX6:DX69" si="97">IF($A6=2,IF(ISNUMBER(CW6/CV6),CW6/CV6-1,""),"")</f>
        <v/>
      </c>
      <c r="DY6" s="40" t="str">
        <f t="shared" ref="DY6:DY69" si="98">IF($A6=2,IF(ISNUMBER(CW6/CR6),CW6/CR6-1,IF(ISNUMBER(CW6/CS6),CW6/CS6-1,IF(ISNUMBER(CV6/CR6),CV6/CR6-1,""))),"")</f>
        <v/>
      </c>
    </row>
    <row r="7" spans="1:129" x14ac:dyDescent="0.2">
      <c r="A7" s="39">
        <f>'Industry selection'!C7</f>
        <v>2</v>
      </c>
      <c r="B7" s="2">
        <v>1.1000000000000001</v>
      </c>
      <c r="C7" s="2" t="s">
        <v>13</v>
      </c>
      <c r="E7" s="30" t="s">
        <v>12</v>
      </c>
      <c r="F7" s="31">
        <v>1.1000000000000001</v>
      </c>
      <c r="G7" s="32" t="s">
        <v>13</v>
      </c>
      <c r="H7" s="157">
        <f>[1]Ternopil!$F$5</f>
        <v>930</v>
      </c>
      <c r="I7" s="157">
        <f>[1]Ternopil!$G$5</f>
        <v>11233</v>
      </c>
      <c r="J7" s="157">
        <f>[1]Ternopil!$H$5</f>
        <v>10917</v>
      </c>
      <c r="K7" s="157">
        <f>[1]Ternopil!$I$5</f>
        <v>3955094.8</v>
      </c>
      <c r="L7" s="157">
        <f>[1]Ternopil!$J$5</f>
        <v>226139.9</v>
      </c>
      <c r="M7" s="11"/>
      <c r="N7" s="33" t="s">
        <v>731</v>
      </c>
      <c r="O7" s="34">
        <v>1.1000000000000001</v>
      </c>
      <c r="P7" s="35" t="s">
        <v>13</v>
      </c>
      <c r="Q7" s="157">
        <f>[2]Ternopil!$F$5</f>
        <v>1005</v>
      </c>
      <c r="R7" s="157">
        <f>[2]Ternopil!$G$5</f>
        <v>11360</v>
      </c>
      <c r="S7" s="157">
        <f>[2]Ternopil!$H$5</f>
        <v>10702</v>
      </c>
      <c r="T7" s="157">
        <f>[2]Ternopil!$I$5</f>
        <v>3825398.8</v>
      </c>
      <c r="U7" s="157">
        <f>[2]Ternopil!$J$5</f>
        <v>255447.5</v>
      </c>
      <c r="V7" s="11"/>
      <c r="W7" s="36" t="s">
        <v>731</v>
      </c>
      <c r="X7" s="36">
        <v>1.1000000000000001</v>
      </c>
      <c r="Y7" s="36" t="s">
        <v>13</v>
      </c>
      <c r="Z7" s="157">
        <f>[3]Ternopil!$F$5</f>
        <v>998</v>
      </c>
      <c r="AA7" s="157">
        <f>[3]Ternopil!$G$5</f>
        <v>10912</v>
      </c>
      <c r="AB7" s="157">
        <f>[3]Ternopil!$H$5</f>
        <v>10249</v>
      </c>
      <c r="AC7" s="157">
        <f>[3]Ternopil!$I$5</f>
        <v>6135416.9000000004</v>
      </c>
      <c r="AD7" s="157">
        <f>[3]Ternopil!$J$5</f>
        <v>260349.7</v>
      </c>
      <c r="AE7" s="11"/>
      <c r="AF7" s="37" t="s">
        <v>731</v>
      </c>
      <c r="AG7" s="37">
        <v>1.1000000000000001</v>
      </c>
      <c r="AH7" s="37" t="s">
        <v>13</v>
      </c>
      <c r="AI7" s="157">
        <f>[4]Ternopil!$F$5</f>
        <v>961</v>
      </c>
      <c r="AJ7" s="157">
        <f>[4]Ternopil!$G$5</f>
        <v>9739</v>
      </c>
      <c r="AK7" s="157">
        <f>[4]Ternopil!$H$5</f>
        <v>9237</v>
      </c>
      <c r="AL7" s="157">
        <f>[4]Ternopil!$I$5</f>
        <v>8012694.9000000004</v>
      </c>
      <c r="AM7" s="157">
        <f>[4]Ternopil!$J$5</f>
        <v>324627.20000000001</v>
      </c>
      <c r="AN7" s="11"/>
      <c r="AO7" s="11" t="s">
        <v>731</v>
      </c>
      <c r="AP7" s="11">
        <v>1.1000000000000001</v>
      </c>
      <c r="AQ7" s="11" t="s">
        <v>13</v>
      </c>
      <c r="AR7" s="157">
        <f>[5]Ternopil!$F$5</f>
        <v>846</v>
      </c>
      <c r="AS7" s="157">
        <f>[5]Ternopil!$G$5</f>
        <v>10831</v>
      </c>
      <c r="AT7" s="157">
        <f>[5]Ternopil!$H$5</f>
        <v>10304</v>
      </c>
      <c r="AU7" s="157">
        <f>[5]Ternopil!$I$5</f>
        <v>9930900.9000000004</v>
      </c>
      <c r="AV7" s="157">
        <f>[5]Ternopil!$J$5</f>
        <v>457308.2</v>
      </c>
      <c r="AW7" s="11"/>
      <c r="AX7" s="33" t="s">
        <v>731</v>
      </c>
      <c r="AY7" s="33">
        <v>1.1000000000000001</v>
      </c>
      <c r="AZ7" s="33" t="s">
        <v>13</v>
      </c>
      <c r="BA7" s="157">
        <f>[6]Ternopil!$F$5</f>
        <v>950</v>
      </c>
      <c r="BB7" s="157">
        <f>[6]Ternopil!$G$5</f>
        <v>11249</v>
      </c>
      <c r="BC7" s="157">
        <f>[6]Ternopil!$H$5</f>
        <v>10631</v>
      </c>
      <c r="BD7" s="157">
        <f>[6]Ternopil!$I$5</f>
        <v>12283035.800000001</v>
      </c>
      <c r="BE7" s="157">
        <f>[6]Ternopil!$J$5</f>
        <v>712760.3</v>
      </c>
      <c r="BG7" s="2">
        <v>1.1000000000000001</v>
      </c>
      <c r="BH7" s="2" t="s">
        <v>13</v>
      </c>
      <c r="BI7" s="1">
        <f t="shared" si="46"/>
        <v>930</v>
      </c>
      <c r="BJ7" s="1">
        <f t="shared" si="47"/>
        <v>1005</v>
      </c>
      <c r="BK7" s="1">
        <f t="shared" si="48"/>
        <v>998</v>
      </c>
      <c r="BL7" s="1">
        <f t="shared" si="49"/>
        <v>961</v>
      </c>
      <c r="BM7" s="1">
        <f t="shared" si="50"/>
        <v>846</v>
      </c>
      <c r="BN7" s="1">
        <f t="shared" si="51"/>
        <v>950</v>
      </c>
      <c r="BP7" s="1">
        <f t="shared" si="52"/>
        <v>10917</v>
      </c>
      <c r="BQ7" s="1">
        <f t="shared" si="53"/>
        <v>10702</v>
      </c>
      <c r="BR7" s="1">
        <f t="shared" si="54"/>
        <v>10249</v>
      </c>
      <c r="BS7" s="1">
        <f t="shared" si="55"/>
        <v>9237</v>
      </c>
      <c r="BT7" s="1">
        <f t="shared" si="56"/>
        <v>10304</v>
      </c>
      <c r="BU7" s="1">
        <f t="shared" si="57"/>
        <v>10631</v>
      </c>
      <c r="BW7" s="40">
        <f t="shared" si="58"/>
        <v>0.13052055187585185</v>
      </c>
      <c r="BX7" s="40">
        <f t="shared" si="59"/>
        <v>0.13259654817806743</v>
      </c>
      <c r="BY7" s="40">
        <f t="shared" si="60"/>
        <v>0.13038279033673847</v>
      </c>
      <c r="BZ7" s="40">
        <f t="shared" si="61"/>
        <v>0.12759697204110951</v>
      </c>
      <c r="CA7" s="40">
        <f t="shared" si="62"/>
        <v>0.14823979628537312</v>
      </c>
      <c r="CB7" s="40">
        <f t="shared" si="63"/>
        <v>0.15004304687169209</v>
      </c>
      <c r="CD7" s="10">
        <f t="shared" si="64"/>
        <v>226139.9</v>
      </c>
      <c r="CE7" s="10">
        <f t="shared" si="65"/>
        <v>255447.5</v>
      </c>
      <c r="CF7" s="10">
        <f t="shared" si="66"/>
        <v>260349.7</v>
      </c>
      <c r="CG7" s="10">
        <f t="shared" si="67"/>
        <v>324627.20000000001</v>
      </c>
      <c r="CH7" s="10">
        <f t="shared" si="68"/>
        <v>457308.2</v>
      </c>
      <c r="CI7" s="10">
        <f t="shared" si="69"/>
        <v>712760.3</v>
      </c>
      <c r="CK7" s="40">
        <f t="shared" si="70"/>
        <v>0.11323145202001615</v>
      </c>
      <c r="CL7" s="40">
        <f t="shared" si="71"/>
        <v>0.12313158820094289</v>
      </c>
      <c r="CM7" s="40">
        <f t="shared" si="72"/>
        <v>0.11678453911770716</v>
      </c>
      <c r="CN7" s="40">
        <f t="shared" si="73"/>
        <v>0.12370514882776519</v>
      </c>
      <c r="CO7" s="40">
        <f t="shared" si="74"/>
        <v>0.15352641123928809</v>
      </c>
      <c r="CP7" s="40">
        <f t="shared" si="75"/>
        <v>0.16454419458148506</v>
      </c>
      <c r="CR7" s="9">
        <f t="shared" si="76"/>
        <v>20.714472840523953</v>
      </c>
      <c r="CS7" s="9">
        <f t="shared" si="77"/>
        <v>23.869136609979442</v>
      </c>
      <c r="CT7" s="9">
        <f t="shared" si="78"/>
        <v>25.40244901941653</v>
      </c>
      <c r="CU7" s="9">
        <f t="shared" si="79"/>
        <v>35.144224315253872</v>
      </c>
      <c r="CV7" s="9">
        <f t="shared" si="80"/>
        <v>44.381618788819878</v>
      </c>
      <c r="CW7" s="9">
        <f t="shared" si="81"/>
        <v>67.04546138651115</v>
      </c>
      <c r="CY7" s="9">
        <f t="shared" si="82"/>
        <v>86.753733716755448</v>
      </c>
      <c r="CZ7" s="9">
        <f t="shared" si="83"/>
        <v>92.861835313832003</v>
      </c>
      <c r="DA7" s="9">
        <f t="shared" si="84"/>
        <v>89.570516796034809</v>
      </c>
      <c r="DB7" s="9">
        <f t="shared" si="85"/>
        <v>96.949909428814308</v>
      </c>
      <c r="DC7" s="9">
        <f t="shared" si="86"/>
        <v>103.56625891723289</v>
      </c>
      <c r="DD7" s="9">
        <f t="shared" si="87"/>
        <v>109.66465825117074</v>
      </c>
      <c r="DF7" s="9">
        <f>IF($A7=2,IF(ISNUMBER(CR7/Ukraine!CR7),100*CR7/Ukraine!CR7,""),"")</f>
        <v>89.830481728373584</v>
      </c>
      <c r="DG7" s="9">
        <f>IF($A7=2,IF(ISNUMBER(CS7/Ukraine!CS7),100*CS7/Ukraine!CS7,""),"")</f>
        <v>93.674251290590448</v>
      </c>
      <c r="DH7" s="9">
        <f>IF($A7=2,IF(ISNUMBER(CT7/Ukraine!CT7),100*CT7/Ukraine!CT7,""),"")</f>
        <v>91.437936157137884</v>
      </c>
      <c r="DI7" s="9">
        <f>IF($A7=2,IF(ISNUMBER(CU7/Ukraine!CU7),100*CU7/Ukraine!CU7,""),"")</f>
        <v>99.609920452657548</v>
      </c>
      <c r="DJ7" s="9">
        <f>IF($A7=2,IF(ISNUMBER(CV7/Ukraine!CV7),100*CV7/Ukraine!CV7,""),"")</f>
        <v>102.69588563247312</v>
      </c>
      <c r="DK7" s="9">
        <f>IF($A7=2,IF(ISNUMBER(CW7/Ukraine!CW7),100*CW7/Ukraine!CW7,""),"")</f>
        <v>108.95128843143874</v>
      </c>
      <c r="DM7" s="40">
        <f t="shared" si="88"/>
        <v>-1.9694055143354428E-2</v>
      </c>
      <c r="DN7" s="40">
        <f t="shared" si="89"/>
        <v>-4.2328536722108012E-2</v>
      </c>
      <c r="DO7" s="40">
        <f t="shared" si="90"/>
        <v>-9.8741340618596962E-2</v>
      </c>
      <c r="DP7" s="40">
        <f t="shared" si="91"/>
        <v>0.11551369492259389</v>
      </c>
      <c r="DQ7" s="40">
        <f t="shared" si="92"/>
        <v>3.1735248447204878E-2</v>
      </c>
      <c r="DR7" s="40">
        <f t="shared" si="44"/>
        <v>-2.619767335348544E-2</v>
      </c>
      <c r="DT7" s="40">
        <f t="shared" si="93"/>
        <v>0.15229273724427039</v>
      </c>
      <c r="DU7" s="40">
        <f t="shared" si="94"/>
        <v>6.4238285384651261E-2</v>
      </c>
      <c r="DV7" s="40">
        <f t="shared" si="95"/>
        <v>0.38349748437212305</v>
      </c>
      <c r="DW7" s="40">
        <f t="shared" si="96"/>
        <v>0.26284246283838564</v>
      </c>
      <c r="DX7" s="40">
        <f t="shared" si="97"/>
        <v>0.51065831342322499</v>
      </c>
      <c r="DY7" s="40">
        <f t="shared" si="98"/>
        <v>2.2366482073996772</v>
      </c>
    </row>
    <row r="8" spans="1:129" x14ac:dyDescent="0.2">
      <c r="A8" s="39">
        <f>'Industry selection'!C8</f>
        <v>2</v>
      </c>
      <c r="B8" s="2">
        <v>1.2</v>
      </c>
      <c r="C8" s="2" t="s">
        <v>15</v>
      </c>
      <c r="E8" s="30" t="s">
        <v>14</v>
      </c>
      <c r="F8" s="31">
        <v>1.2</v>
      </c>
      <c r="G8" s="32" t="s">
        <v>15</v>
      </c>
      <c r="H8" s="157">
        <f>[1]Ternopil!$F$6</f>
        <v>28</v>
      </c>
      <c r="I8" s="157">
        <f>[1]Ternopil!$G$6</f>
        <v>179</v>
      </c>
      <c r="J8" s="157">
        <f>[1]Ternopil!$H$6</f>
        <v>167</v>
      </c>
      <c r="K8" s="157">
        <f>[1]Ternopil!$I$6</f>
        <v>11829.9</v>
      </c>
      <c r="L8" s="157">
        <f>[1]Ternopil!$J$6</f>
        <v>2647.9</v>
      </c>
      <c r="M8" s="11"/>
      <c r="N8" s="33" t="s">
        <v>732</v>
      </c>
      <c r="O8" s="34">
        <v>1.2</v>
      </c>
      <c r="P8" s="35" t="s">
        <v>15</v>
      </c>
      <c r="Q8" s="157">
        <f>[2]Ternopil!$F$6</f>
        <v>35</v>
      </c>
      <c r="R8" s="157">
        <f>[2]Ternopil!$G$6</f>
        <v>167</v>
      </c>
      <c r="S8" s="157">
        <f>[2]Ternopil!$H$6</f>
        <v>143</v>
      </c>
      <c r="T8" s="157">
        <f>[2]Ternopil!$I$6</f>
        <v>7517.8</v>
      </c>
      <c r="U8" s="157">
        <f>[2]Ternopil!$J$6</f>
        <v>461.8</v>
      </c>
      <c r="V8" s="11"/>
      <c r="W8" s="36" t="s">
        <v>732</v>
      </c>
      <c r="X8" s="36">
        <v>1.2</v>
      </c>
      <c r="Y8" s="36" t="s">
        <v>15</v>
      </c>
      <c r="Z8" s="157">
        <f>[3]Ternopil!$F$6</f>
        <v>37</v>
      </c>
      <c r="AA8" s="157">
        <f>[3]Ternopil!$G$6</f>
        <v>183</v>
      </c>
      <c r="AB8" s="157">
        <f>[3]Ternopil!$H$6</f>
        <v>156</v>
      </c>
      <c r="AC8" s="157">
        <f>[3]Ternopil!$I$6</f>
        <v>45865.9</v>
      </c>
      <c r="AD8" s="157">
        <f>[3]Ternopil!$J$6</f>
        <v>3067.3</v>
      </c>
      <c r="AE8" s="11"/>
      <c r="AF8" s="37" t="s">
        <v>732</v>
      </c>
      <c r="AG8" s="37">
        <v>1.2</v>
      </c>
      <c r="AH8" s="37" t="s">
        <v>15</v>
      </c>
      <c r="AI8" s="157">
        <f>[4]Ternopil!$F$6</f>
        <v>39</v>
      </c>
      <c r="AJ8" s="157" t="str">
        <f>[4]Ternopil!$G$6</f>
        <v>к</v>
      </c>
      <c r="AK8" s="157" t="str">
        <f>[4]Ternopil!$H$6</f>
        <v>к</v>
      </c>
      <c r="AL8" s="157" t="str">
        <f>[4]Ternopil!$I$6</f>
        <v>к</v>
      </c>
      <c r="AM8" s="157" t="str">
        <f>[4]Ternopil!$J$6</f>
        <v>к</v>
      </c>
      <c r="AN8" s="11"/>
      <c r="AO8" s="11" t="s">
        <v>732</v>
      </c>
      <c r="AP8" s="11">
        <v>1.2</v>
      </c>
      <c r="AQ8" s="11" t="s">
        <v>15</v>
      </c>
      <c r="AR8" s="157">
        <f>[5]Ternopil!$F$6</f>
        <v>33</v>
      </c>
      <c r="AS8" s="157">
        <f>[5]Ternopil!$G$6</f>
        <v>206</v>
      </c>
      <c r="AT8" s="157">
        <f>[5]Ternopil!$H$6</f>
        <v>182</v>
      </c>
      <c r="AU8" s="157">
        <f>[5]Ternopil!$I$6</f>
        <v>62611.5</v>
      </c>
      <c r="AV8" s="157">
        <f>[5]Ternopil!$J$6</f>
        <v>4262.5</v>
      </c>
      <c r="AW8" s="11"/>
      <c r="AX8" s="33" t="s">
        <v>732</v>
      </c>
      <c r="AY8" s="33">
        <v>1.2</v>
      </c>
      <c r="AZ8" s="33" t="s">
        <v>15</v>
      </c>
      <c r="BA8" s="157">
        <f>[6]Ternopil!$F$6</f>
        <v>42</v>
      </c>
      <c r="BB8" s="157" t="str">
        <f>[6]Ternopil!$G$6</f>
        <v>к</v>
      </c>
      <c r="BC8" s="157" t="str">
        <f>[6]Ternopil!$H$6</f>
        <v>к</v>
      </c>
      <c r="BD8" s="157" t="str">
        <f>[6]Ternopil!$I$6</f>
        <v>к</v>
      </c>
      <c r="BE8" s="157" t="str">
        <f>[6]Ternopil!$J$6</f>
        <v>к</v>
      </c>
      <c r="BG8" s="2">
        <v>1.2</v>
      </c>
      <c r="BH8" s="2" t="s">
        <v>15</v>
      </c>
      <c r="BI8" s="1">
        <f t="shared" si="46"/>
        <v>28</v>
      </c>
      <c r="BJ8" s="1">
        <f t="shared" si="47"/>
        <v>35</v>
      </c>
      <c r="BK8" s="1">
        <f t="shared" si="48"/>
        <v>37</v>
      </c>
      <c r="BL8" s="1">
        <f t="shared" si="49"/>
        <v>39</v>
      </c>
      <c r="BM8" s="1">
        <f t="shared" si="50"/>
        <v>33</v>
      </c>
      <c r="BN8" s="1">
        <f t="shared" si="51"/>
        <v>42</v>
      </c>
      <c r="BP8" s="1">
        <f t="shared" si="52"/>
        <v>167</v>
      </c>
      <c r="BQ8" s="1">
        <f t="shared" si="53"/>
        <v>143</v>
      </c>
      <c r="BR8" s="1">
        <f t="shared" si="54"/>
        <v>156</v>
      </c>
      <c r="BS8" s="1" t="str">
        <f t="shared" si="55"/>
        <v>к</v>
      </c>
      <c r="BT8" s="1">
        <f t="shared" si="56"/>
        <v>182</v>
      </c>
      <c r="BU8" s="1" t="str">
        <f t="shared" si="57"/>
        <v>к</v>
      </c>
      <c r="BW8" s="40">
        <f t="shared" si="58"/>
        <v>1.9966045766480955E-3</v>
      </c>
      <c r="BX8" s="40">
        <f t="shared" si="59"/>
        <v>1.7717535404096097E-3</v>
      </c>
      <c r="BY8" s="40">
        <f t="shared" si="60"/>
        <v>1.9845560827916088E-3</v>
      </c>
      <c r="BZ8" s="40" t="str">
        <f t="shared" si="61"/>
        <v/>
      </c>
      <c r="CA8" s="40">
        <f t="shared" si="62"/>
        <v>2.6183659669970793E-3</v>
      </c>
      <c r="CB8" s="40" t="str">
        <f t="shared" si="63"/>
        <v/>
      </c>
      <c r="CD8" s="10">
        <f t="shared" si="64"/>
        <v>2647.9</v>
      </c>
      <c r="CE8" s="10">
        <f t="shared" si="65"/>
        <v>461.8</v>
      </c>
      <c r="CF8" s="10">
        <f t="shared" si="66"/>
        <v>3067.3</v>
      </c>
      <c r="CG8" s="10" t="str">
        <f t="shared" si="67"/>
        <v>к</v>
      </c>
      <c r="CH8" s="10">
        <f t="shared" si="68"/>
        <v>4262.5</v>
      </c>
      <c r="CI8" s="10" t="str">
        <f t="shared" si="69"/>
        <v>к</v>
      </c>
      <c r="CK8" s="40">
        <f t="shared" si="70"/>
        <v>1.3258410470854581E-3</v>
      </c>
      <c r="CL8" s="40">
        <f t="shared" si="71"/>
        <v>2.2259825377502393E-4</v>
      </c>
      <c r="CM8" s="40">
        <f t="shared" si="72"/>
        <v>1.3758925661744308E-3</v>
      </c>
      <c r="CN8" s="40" t="str">
        <f t="shared" si="73"/>
        <v/>
      </c>
      <c r="CO8" s="40">
        <f t="shared" si="74"/>
        <v>1.4309962688345966E-3</v>
      </c>
      <c r="CP8" s="40" t="str">
        <f t="shared" si="75"/>
        <v/>
      </c>
      <c r="CR8" s="9">
        <f t="shared" si="76"/>
        <v>15.855688622754492</v>
      </c>
      <c r="CS8" s="9">
        <f t="shared" si="77"/>
        <v>3.2293706293706292</v>
      </c>
      <c r="CT8" s="9">
        <f t="shared" si="78"/>
        <v>19.66217948717949</v>
      </c>
      <c r="CU8" s="9" t="str">
        <f t="shared" si="79"/>
        <v/>
      </c>
      <c r="CV8" s="9">
        <f t="shared" si="80"/>
        <v>23.420329670329672</v>
      </c>
      <c r="CW8" s="9" t="str">
        <f t="shared" si="81"/>
        <v/>
      </c>
      <c r="CY8" s="9">
        <f t="shared" si="82"/>
        <v>66.404788539114904</v>
      </c>
      <c r="CZ8" s="9">
        <f t="shared" si="83"/>
        <v>12.563725636668501</v>
      </c>
      <c r="DA8" s="9">
        <f t="shared" si="84"/>
        <v>69.329991634149664</v>
      </c>
      <c r="DB8" s="9" t="str">
        <f t="shared" si="85"/>
        <v/>
      </c>
      <c r="DC8" s="9">
        <f t="shared" si="86"/>
        <v>54.652263544189005</v>
      </c>
      <c r="DD8" s="9" t="str">
        <f t="shared" si="87"/>
        <v/>
      </c>
      <c r="DF8" s="9">
        <f>IF($A8=2,IF(ISNUMBER(CR8/Ukraine!CR8),100*CR8/Ukraine!CR8,""),"")</f>
        <v>77.749662977849255</v>
      </c>
      <c r="DG8" s="9">
        <f>IF($A8=2,IF(ISNUMBER(CS8/Ukraine!CS8),100*CS8/Ukraine!CS8,""),"")</f>
        <v>16.710812457248913</v>
      </c>
      <c r="DH8" s="9">
        <f>IF($A8=2,IF(ISNUMBER(CT8/Ukraine!CT8),100*CT8/Ukraine!CT8,""),"")</f>
        <v>89.043112692078608</v>
      </c>
      <c r="DI8" s="9" t="str">
        <f>IF($A8=2,IF(ISNUMBER(CU8/Ukraine!CU8),100*CU8/Ukraine!CU8,""),"")</f>
        <v/>
      </c>
      <c r="DJ8" s="9">
        <f>IF($A8=2,IF(ISNUMBER(CV8/Ukraine!CV8),100*CV8/Ukraine!CV8,""),"")</f>
        <v>70.971811381603388</v>
      </c>
      <c r="DK8" s="9" t="str">
        <f>IF($A8=2,IF(ISNUMBER(CW8/Ukraine!CW8),100*CW8/Ukraine!CW8,""),"")</f>
        <v/>
      </c>
      <c r="DM8" s="40">
        <f t="shared" si="88"/>
        <v>-0.14371257485029942</v>
      </c>
      <c r="DN8" s="40">
        <f t="shared" si="89"/>
        <v>9.0909090909090828E-2</v>
      </c>
      <c r="DO8" s="40" t="str">
        <f t="shared" si="90"/>
        <v/>
      </c>
      <c r="DP8" s="40" t="str">
        <f t="shared" si="91"/>
        <v/>
      </c>
      <c r="DQ8" s="40" t="str">
        <f t="shared" si="92"/>
        <v/>
      </c>
      <c r="DR8" s="40">
        <f t="shared" si="44"/>
        <v>8.9820359281437057E-2</v>
      </c>
      <c r="DT8" s="40">
        <f t="shared" si="93"/>
        <v>-0.79632731783492772</v>
      </c>
      <c r="DU8" s="40">
        <f t="shared" si="94"/>
        <v>5.0885484336653688</v>
      </c>
      <c r="DV8" s="40" t="str">
        <f t="shared" si="95"/>
        <v/>
      </c>
      <c r="DW8" s="40" t="str">
        <f t="shared" si="96"/>
        <v/>
      </c>
      <c r="DX8" s="40" t="str">
        <f t="shared" si="97"/>
        <v/>
      </c>
      <c r="DY8" s="40">
        <f t="shared" si="98"/>
        <v>0.47709318892143004</v>
      </c>
    </row>
    <row r="9" spans="1:129" x14ac:dyDescent="0.2">
      <c r="A9" s="39">
        <f>'Industry selection'!C9</f>
        <v>1</v>
      </c>
      <c r="B9" s="2">
        <v>1.3</v>
      </c>
      <c r="C9" s="2" t="s">
        <v>17</v>
      </c>
      <c r="E9" s="30" t="s">
        <v>16</v>
      </c>
      <c r="F9" s="31">
        <v>1.3</v>
      </c>
      <c r="G9" s="32" t="s">
        <v>17</v>
      </c>
      <c r="H9" s="157">
        <f>[1]Ternopil!$F$7</f>
        <v>3</v>
      </c>
      <c r="I9" s="157" t="str">
        <f>[1]Ternopil!$G$7</f>
        <v>к</v>
      </c>
      <c r="J9" s="157" t="str">
        <f>[1]Ternopil!$H$7</f>
        <v>к</v>
      </c>
      <c r="K9" s="157" t="str">
        <f>[1]Ternopil!$I$7</f>
        <v>к</v>
      </c>
      <c r="L9" s="157" t="str">
        <f>[1]Ternopil!$J$7</f>
        <v>к</v>
      </c>
      <c r="M9" s="11"/>
      <c r="N9" s="33" t="s">
        <v>733</v>
      </c>
      <c r="O9" s="34">
        <v>1.3</v>
      </c>
      <c r="P9" s="35" t="s">
        <v>17</v>
      </c>
      <c r="Q9" s="157">
        <f>[2]Ternopil!$F$7</f>
        <v>3</v>
      </c>
      <c r="R9" s="157">
        <f>[2]Ternopil!$G$7</f>
        <v>224</v>
      </c>
      <c r="S9" s="157">
        <f>[2]Ternopil!$H$7</f>
        <v>216</v>
      </c>
      <c r="T9" s="157">
        <f>[2]Ternopil!$I$7</f>
        <v>122482.1</v>
      </c>
      <c r="U9" s="157">
        <f>[2]Ternopil!$J$7</f>
        <v>7817.6</v>
      </c>
      <c r="V9" s="11"/>
      <c r="W9" s="36" t="s">
        <v>1079</v>
      </c>
      <c r="X9" s="36">
        <v>1.3</v>
      </c>
      <c r="Y9" s="36" t="s">
        <v>17</v>
      </c>
      <c r="Z9" s="157">
        <f>[3]Ternopil!$F$7</f>
        <v>2</v>
      </c>
      <c r="AA9" s="157" t="str">
        <f>[3]Ternopil!$G$7</f>
        <v>к</v>
      </c>
      <c r="AB9" s="157" t="str">
        <f>[3]Ternopil!$H$7</f>
        <v>к</v>
      </c>
      <c r="AC9" s="157" t="str">
        <f>[3]Ternopil!$I$7</f>
        <v>к</v>
      </c>
      <c r="AD9" s="157" t="str">
        <f>[3]Ternopil!$J$7</f>
        <v>к</v>
      </c>
      <c r="AE9" s="11"/>
      <c r="AF9" s="37" t="s">
        <v>1079</v>
      </c>
      <c r="AG9" s="37">
        <v>1.3</v>
      </c>
      <c r="AH9" s="37" t="s">
        <v>17</v>
      </c>
      <c r="AI9" s="157">
        <f>[4]Ternopil!$F$7</f>
        <v>2</v>
      </c>
      <c r="AJ9" s="157" t="str">
        <f>[4]Ternopil!$G$7</f>
        <v>к</v>
      </c>
      <c r="AK9" s="157" t="str">
        <f>[4]Ternopil!$H$7</f>
        <v>к</v>
      </c>
      <c r="AL9" s="157" t="str">
        <f>[4]Ternopil!$I$7</f>
        <v>к</v>
      </c>
      <c r="AM9" s="157" t="str">
        <f>[4]Ternopil!$J$7</f>
        <v>к</v>
      </c>
      <c r="AN9" s="11"/>
      <c r="AO9" s="11" t="s">
        <v>1079</v>
      </c>
      <c r="AP9" s="11">
        <v>1.3</v>
      </c>
      <c r="AQ9" s="11" t="s">
        <v>17</v>
      </c>
      <c r="AR9" s="157">
        <f>[5]Ternopil!$F$7</f>
        <v>4</v>
      </c>
      <c r="AS9" s="157" t="str">
        <f>[5]Ternopil!$G$7</f>
        <v>к</v>
      </c>
      <c r="AT9" s="157" t="str">
        <f>[5]Ternopil!$H$7</f>
        <v>к</v>
      </c>
      <c r="AU9" s="157" t="str">
        <f>[5]Ternopil!$I$7</f>
        <v>к</v>
      </c>
      <c r="AV9" s="157" t="str">
        <f>[5]Ternopil!$J$7</f>
        <v>к</v>
      </c>
      <c r="AW9" s="11"/>
      <c r="AX9" s="33" t="s">
        <v>1079</v>
      </c>
      <c r="AY9" s="33">
        <v>1.3</v>
      </c>
      <c r="AZ9" s="33" t="s">
        <v>17</v>
      </c>
      <c r="BA9" s="157">
        <f>[6]Ternopil!$F$7</f>
        <v>3</v>
      </c>
      <c r="BB9" s="157">
        <f>[6]Ternopil!$G$7</f>
        <v>14</v>
      </c>
      <c r="BC9" s="157">
        <f>[6]Ternopil!$H$7</f>
        <v>14</v>
      </c>
      <c r="BD9" s="157">
        <f>[6]Ternopil!$I$7</f>
        <v>2558.6999999999998</v>
      </c>
      <c r="BE9" s="157">
        <f>[6]Ternopil!$J$7</f>
        <v>296.5</v>
      </c>
      <c r="BG9" s="2">
        <v>1.3</v>
      </c>
      <c r="BH9" s="2" t="s">
        <v>17</v>
      </c>
      <c r="BI9" s="1">
        <f t="shared" si="46"/>
        <v>3</v>
      </c>
      <c r="BJ9" s="1">
        <f t="shared" si="47"/>
        <v>3</v>
      </c>
      <c r="BK9" s="1">
        <f t="shared" si="48"/>
        <v>2</v>
      </c>
      <c r="BL9" s="1">
        <f t="shared" si="49"/>
        <v>2</v>
      </c>
      <c r="BM9" s="1">
        <f t="shared" si="50"/>
        <v>4</v>
      </c>
      <c r="BN9" s="1">
        <f t="shared" si="51"/>
        <v>3</v>
      </c>
      <c r="BP9" s="1" t="str">
        <f t="shared" si="52"/>
        <v>к</v>
      </c>
      <c r="BQ9" s="1">
        <f t="shared" si="53"/>
        <v>216</v>
      </c>
      <c r="BR9" s="1" t="str">
        <f t="shared" si="54"/>
        <v>к</v>
      </c>
      <c r="BS9" s="1" t="str">
        <f t="shared" si="55"/>
        <v>к</v>
      </c>
      <c r="BT9" s="1" t="str">
        <f t="shared" si="56"/>
        <v>к</v>
      </c>
      <c r="BU9" s="1">
        <f t="shared" si="57"/>
        <v>14</v>
      </c>
      <c r="BW9" s="40" t="str">
        <f t="shared" si="58"/>
        <v/>
      </c>
      <c r="BX9" s="40" t="str">
        <f t="shared" si="59"/>
        <v/>
      </c>
      <c r="BY9" s="40" t="str">
        <f t="shared" si="60"/>
        <v/>
      </c>
      <c r="BZ9" s="40" t="str">
        <f t="shared" si="61"/>
        <v/>
      </c>
      <c r="CA9" s="40" t="str">
        <f t="shared" si="62"/>
        <v/>
      </c>
      <c r="CB9" s="40" t="str">
        <f t="shared" si="63"/>
        <v/>
      </c>
      <c r="CD9" s="10" t="str">
        <f t="shared" si="64"/>
        <v>к</v>
      </c>
      <c r="CE9" s="10">
        <f t="shared" si="65"/>
        <v>7817.6</v>
      </c>
      <c r="CF9" s="10" t="str">
        <f t="shared" si="66"/>
        <v>к</v>
      </c>
      <c r="CG9" s="10" t="str">
        <f t="shared" si="67"/>
        <v>к</v>
      </c>
      <c r="CH9" s="10" t="str">
        <f t="shared" si="68"/>
        <v>к</v>
      </c>
      <c r="CI9" s="10">
        <f t="shared" si="69"/>
        <v>296.5</v>
      </c>
      <c r="CK9" s="40" t="str">
        <f t="shared" si="70"/>
        <v/>
      </c>
      <c r="CL9" s="40" t="str">
        <f t="shared" si="71"/>
        <v/>
      </c>
      <c r="CM9" s="40" t="str">
        <f t="shared" si="72"/>
        <v/>
      </c>
      <c r="CN9" s="40" t="str">
        <f t="shared" si="73"/>
        <v/>
      </c>
      <c r="CO9" s="40" t="str">
        <f t="shared" si="74"/>
        <v/>
      </c>
      <c r="CP9" s="40" t="str">
        <f t="shared" si="75"/>
        <v/>
      </c>
      <c r="CR9" s="9" t="str">
        <f t="shared" si="76"/>
        <v/>
      </c>
      <c r="CS9" s="9" t="str">
        <f t="shared" si="77"/>
        <v/>
      </c>
      <c r="CT9" s="9" t="str">
        <f t="shared" si="78"/>
        <v/>
      </c>
      <c r="CU9" s="9" t="str">
        <f t="shared" si="79"/>
        <v/>
      </c>
      <c r="CV9" s="9" t="str">
        <f t="shared" si="80"/>
        <v/>
      </c>
      <c r="CW9" s="9" t="str">
        <f t="shared" si="81"/>
        <v/>
      </c>
      <c r="CY9" s="9" t="str">
        <f t="shared" si="82"/>
        <v/>
      </c>
      <c r="CZ9" s="9" t="str">
        <f t="shared" si="83"/>
        <v/>
      </c>
      <c r="DA9" s="9" t="str">
        <f t="shared" si="84"/>
        <v/>
      </c>
      <c r="DB9" s="9" t="str">
        <f t="shared" si="85"/>
        <v/>
      </c>
      <c r="DC9" s="9" t="str">
        <f t="shared" si="86"/>
        <v/>
      </c>
      <c r="DD9" s="9" t="str">
        <f t="shared" si="87"/>
        <v/>
      </c>
      <c r="DF9" s="9" t="str">
        <f>IF($A9=2,IF(ISNUMBER(CR9/Ukraine!CR9),100*CR9/Ukraine!CR9,""),"")</f>
        <v/>
      </c>
      <c r="DG9" s="9" t="str">
        <f>IF($A9=2,IF(ISNUMBER(CS9/Ukraine!CS9),100*CS9/Ukraine!CS9,""),"")</f>
        <v/>
      </c>
      <c r="DH9" s="9" t="str">
        <f>IF($A9=2,IF(ISNUMBER(CT9/Ukraine!CT9),100*CT9/Ukraine!CT9,""),"")</f>
        <v/>
      </c>
      <c r="DI9" s="9" t="str">
        <f>IF($A9=2,IF(ISNUMBER(CU9/Ukraine!CU9),100*CU9/Ukraine!CU9,""),"")</f>
        <v/>
      </c>
      <c r="DJ9" s="9" t="str">
        <f>IF($A9=2,IF(ISNUMBER(CV9/Ukraine!CV9),100*CV9/Ukraine!CV9,""),"")</f>
        <v/>
      </c>
      <c r="DK9" s="9" t="str">
        <f>IF($A9=2,IF(ISNUMBER(CW9/Ukraine!CW9),100*CW9/Ukraine!CW9,""),"")</f>
        <v/>
      </c>
      <c r="DM9" s="40" t="str">
        <f t="shared" si="88"/>
        <v/>
      </c>
      <c r="DN9" s="40" t="str">
        <f t="shared" si="89"/>
        <v/>
      </c>
      <c r="DO9" s="40" t="str">
        <f t="shared" si="90"/>
        <v/>
      </c>
      <c r="DP9" s="40" t="str">
        <f t="shared" si="91"/>
        <v/>
      </c>
      <c r="DQ9" s="40" t="str">
        <f t="shared" si="92"/>
        <v/>
      </c>
      <c r="DR9" s="40" t="str">
        <f t="shared" si="44"/>
        <v/>
      </c>
      <c r="DT9" s="40" t="str">
        <f t="shared" si="93"/>
        <v/>
      </c>
      <c r="DU9" s="40" t="str">
        <f t="shared" si="94"/>
        <v/>
      </c>
      <c r="DV9" s="40" t="str">
        <f t="shared" si="95"/>
        <v/>
      </c>
      <c r="DW9" s="40" t="str">
        <f t="shared" si="96"/>
        <v/>
      </c>
      <c r="DX9" s="40" t="str">
        <f t="shared" si="97"/>
        <v/>
      </c>
      <c r="DY9" s="40" t="str">
        <f t="shared" si="98"/>
        <v/>
      </c>
    </row>
    <row r="10" spans="1:129" x14ac:dyDescent="0.2">
      <c r="A10" s="39">
        <f>'Industry selection'!C10</f>
        <v>2</v>
      </c>
      <c r="B10" s="2">
        <v>1.4</v>
      </c>
      <c r="C10" s="2" t="s">
        <v>19</v>
      </c>
      <c r="E10" s="30" t="s">
        <v>18</v>
      </c>
      <c r="F10" s="31">
        <v>1.4</v>
      </c>
      <c r="G10" s="32" t="s">
        <v>19</v>
      </c>
      <c r="H10" s="157">
        <f>[1]Ternopil!$F$8</f>
        <v>51</v>
      </c>
      <c r="I10" s="157">
        <f>[1]Ternopil!$G$8</f>
        <v>921</v>
      </c>
      <c r="J10" s="157">
        <f>[1]Ternopil!$H$8</f>
        <v>896</v>
      </c>
      <c r="K10" s="157">
        <f>[1]Ternopil!$I$8</f>
        <v>198474</v>
      </c>
      <c r="L10" s="157">
        <f>[1]Ternopil!$J$8</f>
        <v>15490.9</v>
      </c>
      <c r="M10" s="11"/>
      <c r="N10" s="33" t="s">
        <v>734</v>
      </c>
      <c r="O10" s="34">
        <v>1.4</v>
      </c>
      <c r="P10" s="35" t="s">
        <v>19</v>
      </c>
      <c r="Q10" s="157">
        <f>[2]Ternopil!$F$8</f>
        <v>58</v>
      </c>
      <c r="R10" s="157">
        <f>[2]Ternopil!$G$8</f>
        <v>847</v>
      </c>
      <c r="S10" s="157">
        <f>[2]Ternopil!$H$8</f>
        <v>804</v>
      </c>
      <c r="T10" s="157">
        <f>[2]Ternopil!$I$8</f>
        <v>234567.1</v>
      </c>
      <c r="U10" s="157">
        <f>[2]Ternopil!$J$8</f>
        <v>17792</v>
      </c>
      <c r="V10" s="11"/>
      <c r="W10" s="36" t="s">
        <v>1080</v>
      </c>
      <c r="X10" s="36">
        <v>1.4</v>
      </c>
      <c r="Y10" s="36" t="s">
        <v>19</v>
      </c>
      <c r="Z10" s="157">
        <f>[3]Ternopil!$F$8</f>
        <v>54</v>
      </c>
      <c r="AA10" s="157">
        <f>[3]Ternopil!$G$8</f>
        <v>977</v>
      </c>
      <c r="AB10" s="157">
        <f>[3]Ternopil!$H$8</f>
        <v>953</v>
      </c>
      <c r="AC10" s="157">
        <f>[3]Ternopil!$I$8</f>
        <v>354173.6</v>
      </c>
      <c r="AD10" s="157">
        <f>[3]Ternopil!$J$8</f>
        <v>21383.9</v>
      </c>
      <c r="AE10" s="11"/>
      <c r="AF10" s="37" t="s">
        <v>1080</v>
      </c>
      <c r="AG10" s="37">
        <v>1.4</v>
      </c>
      <c r="AH10" s="37" t="s">
        <v>19</v>
      </c>
      <c r="AI10" s="157">
        <f>[4]Ternopil!$F$8</f>
        <v>59</v>
      </c>
      <c r="AJ10" s="157">
        <f>[4]Ternopil!$G$8</f>
        <v>1536</v>
      </c>
      <c r="AK10" s="157">
        <f>[4]Ternopil!$H$8</f>
        <v>1515</v>
      </c>
      <c r="AL10" s="157">
        <f>[4]Ternopil!$I$8</f>
        <v>1761348.6</v>
      </c>
      <c r="AM10" s="157">
        <f>[4]Ternopil!$J$8</f>
        <v>61734.2</v>
      </c>
      <c r="AN10" s="11"/>
      <c r="AO10" s="11" t="s">
        <v>1080</v>
      </c>
      <c r="AP10" s="11">
        <v>1.4</v>
      </c>
      <c r="AQ10" s="11" t="s">
        <v>19</v>
      </c>
      <c r="AR10" s="157">
        <f>[5]Ternopil!$F$8</f>
        <v>52</v>
      </c>
      <c r="AS10" s="157">
        <f>[5]Ternopil!$G$8</f>
        <v>935</v>
      </c>
      <c r="AT10" s="157">
        <f>[5]Ternopil!$H$8</f>
        <v>913</v>
      </c>
      <c r="AU10" s="157">
        <f>[5]Ternopil!$I$8</f>
        <v>654391.19999999995</v>
      </c>
      <c r="AV10" s="157">
        <f>[5]Ternopil!$J$8</f>
        <v>33340.9</v>
      </c>
      <c r="AW10" s="11"/>
      <c r="AX10" s="33" t="s">
        <v>1080</v>
      </c>
      <c r="AY10" s="33">
        <v>1.4</v>
      </c>
      <c r="AZ10" s="33" t="s">
        <v>19</v>
      </c>
      <c r="BA10" s="157">
        <f>[6]Ternopil!$F$8</f>
        <v>51</v>
      </c>
      <c r="BB10" s="157">
        <f>[6]Ternopil!$G$8</f>
        <v>763</v>
      </c>
      <c r="BC10" s="157">
        <f>[6]Ternopil!$H$8</f>
        <v>741</v>
      </c>
      <c r="BD10" s="157">
        <f>[6]Ternopil!$I$8</f>
        <v>655707.69999999995</v>
      </c>
      <c r="BE10" s="157">
        <f>[6]Ternopil!$J$8</f>
        <v>39563.199999999997</v>
      </c>
      <c r="BG10" s="2">
        <v>1.4</v>
      </c>
      <c r="BH10" s="2" t="s">
        <v>19</v>
      </c>
      <c r="BI10" s="1">
        <f t="shared" si="46"/>
        <v>51</v>
      </c>
      <c r="BJ10" s="1">
        <f t="shared" si="47"/>
        <v>58</v>
      </c>
      <c r="BK10" s="1">
        <f t="shared" si="48"/>
        <v>54</v>
      </c>
      <c r="BL10" s="1">
        <f t="shared" si="49"/>
        <v>59</v>
      </c>
      <c r="BM10" s="1">
        <f t="shared" si="50"/>
        <v>52</v>
      </c>
      <c r="BN10" s="1">
        <f t="shared" si="51"/>
        <v>51</v>
      </c>
      <c r="BP10" s="1">
        <f t="shared" si="52"/>
        <v>896</v>
      </c>
      <c r="BQ10" s="1">
        <f t="shared" si="53"/>
        <v>804</v>
      </c>
      <c r="BR10" s="1">
        <f t="shared" si="54"/>
        <v>953</v>
      </c>
      <c r="BS10" s="1">
        <f t="shared" si="55"/>
        <v>1515</v>
      </c>
      <c r="BT10" s="1">
        <f t="shared" si="56"/>
        <v>913</v>
      </c>
      <c r="BU10" s="1">
        <f t="shared" si="57"/>
        <v>741</v>
      </c>
      <c r="BW10" s="40">
        <f t="shared" si="58"/>
        <v>1.0712321560938284E-2</v>
      </c>
      <c r="BX10" s="40">
        <f t="shared" si="59"/>
        <v>9.961467457967315E-3</v>
      </c>
      <c r="BY10" s="40">
        <f t="shared" si="60"/>
        <v>1.2123602223720534E-2</v>
      </c>
      <c r="BZ10" s="40">
        <f t="shared" si="61"/>
        <v>2.0927726820643165E-2</v>
      </c>
      <c r="CA10" s="40">
        <f t="shared" si="62"/>
        <v>1.3134989713562273E-2</v>
      </c>
      <c r="CB10" s="40">
        <f t="shared" si="63"/>
        <v>1.0458272761915514E-2</v>
      </c>
      <c r="CD10" s="10">
        <f t="shared" si="64"/>
        <v>15490.9</v>
      </c>
      <c r="CE10" s="10">
        <f t="shared" si="65"/>
        <v>17792</v>
      </c>
      <c r="CF10" s="10">
        <f t="shared" si="66"/>
        <v>21383.9</v>
      </c>
      <c r="CG10" s="10">
        <f t="shared" si="67"/>
        <v>61734.2</v>
      </c>
      <c r="CH10" s="10">
        <f t="shared" si="68"/>
        <v>33340.9</v>
      </c>
      <c r="CI10" s="10">
        <f t="shared" si="69"/>
        <v>39563.199999999997</v>
      </c>
      <c r="CK10" s="40">
        <f t="shared" si="70"/>
        <v>7.7565131146554332E-3</v>
      </c>
      <c r="CL10" s="40">
        <f t="shared" si="71"/>
        <v>8.5761544633287702E-3</v>
      </c>
      <c r="CM10" s="40">
        <f t="shared" si="72"/>
        <v>9.5921328353331618E-3</v>
      </c>
      <c r="CN10" s="40">
        <f t="shared" si="73"/>
        <v>2.3524949230264811E-2</v>
      </c>
      <c r="CO10" s="40">
        <f t="shared" si="74"/>
        <v>1.1193126920724317E-2</v>
      </c>
      <c r="CP10" s="40">
        <f t="shared" si="75"/>
        <v>9.1333578470436817E-3</v>
      </c>
      <c r="CR10" s="9">
        <f t="shared" si="76"/>
        <v>17.288950892857141</v>
      </c>
      <c r="CS10" s="9">
        <f t="shared" si="77"/>
        <v>22.129353233830845</v>
      </c>
      <c r="CT10" s="9">
        <f t="shared" si="78"/>
        <v>22.438509968520464</v>
      </c>
      <c r="CU10" s="9">
        <f t="shared" si="79"/>
        <v>40.748646864686464</v>
      </c>
      <c r="CV10" s="9">
        <f t="shared" si="80"/>
        <v>36.517962760131439</v>
      </c>
      <c r="CW10" s="9">
        <f t="shared" si="81"/>
        <v>53.391632928475033</v>
      </c>
      <c r="CY10" s="9">
        <f t="shared" si="82"/>
        <v>72.407396198215366</v>
      </c>
      <c r="CZ10" s="9">
        <f t="shared" si="83"/>
        <v>86.093283941508489</v>
      </c>
      <c r="DA10" s="9">
        <f t="shared" si="84"/>
        <v>79.11949483599517</v>
      </c>
      <c r="DB10" s="9">
        <f t="shared" si="85"/>
        <v>112.41043727243101</v>
      </c>
      <c r="DC10" s="9">
        <f t="shared" si="86"/>
        <v>85.216107243442138</v>
      </c>
      <c r="DD10" s="9">
        <f t="shared" si="87"/>
        <v>87.331417481320656</v>
      </c>
      <c r="DF10" s="9">
        <f>IF($A10=2,IF(ISNUMBER(CR10/Ukraine!CR10),100*CR10/Ukraine!CR10,""),"")</f>
        <v>71.229093464152044</v>
      </c>
      <c r="DG10" s="9">
        <f>IF($A10=2,IF(ISNUMBER(CS10/Ukraine!CS10),100*CS10/Ukraine!CS10,""),"")</f>
        <v>81.858322893448488</v>
      </c>
      <c r="DH10" s="9">
        <f>IF($A10=2,IF(ISNUMBER(CT10/Ukraine!CT10),100*CT10/Ukraine!CT10,""),"")</f>
        <v>73.849641619756071</v>
      </c>
      <c r="DI10" s="9">
        <f>IF($A10=2,IF(ISNUMBER(CU10/Ukraine!CU10),100*CU10/Ukraine!CU10,""),"")</f>
        <v>108.76034863888803</v>
      </c>
      <c r="DJ10" s="9">
        <f>IF($A10=2,IF(ISNUMBER(CV10/Ukraine!CV10),100*CV10/Ukraine!CV10,""),"")</f>
        <v>78.406994707453265</v>
      </c>
      <c r="DK10" s="9">
        <f>IF($A10=2,IF(ISNUMBER(CW10/Ukraine!CW10),100*CW10/Ukraine!CW10,""),"")</f>
        <v>86.893823389693836</v>
      </c>
      <c r="DM10" s="40">
        <f t="shared" si="88"/>
        <v>-0.1026785714285714</v>
      </c>
      <c r="DN10" s="40">
        <f t="shared" si="89"/>
        <v>0.18532338308457708</v>
      </c>
      <c r="DO10" s="40">
        <f t="shared" si="90"/>
        <v>0.58971668415529899</v>
      </c>
      <c r="DP10" s="40">
        <f t="shared" si="91"/>
        <v>-0.39735973597359731</v>
      </c>
      <c r="DQ10" s="40">
        <f t="shared" si="92"/>
        <v>-0.18838992332968241</v>
      </c>
      <c r="DR10" s="40">
        <f t="shared" si="44"/>
        <v>-0.1729910714285714</v>
      </c>
      <c r="DT10" s="40">
        <f t="shared" si="93"/>
        <v>0.27997085369555275</v>
      </c>
      <c r="DU10" s="40">
        <f t="shared" si="94"/>
        <v>1.3970436976756595E-2</v>
      </c>
      <c r="DV10" s="40">
        <f t="shared" si="95"/>
        <v>0.81601393861953131</v>
      </c>
      <c r="DW10" s="40">
        <f t="shared" si="96"/>
        <v>-0.10382391637699784</v>
      </c>
      <c r="DX10" s="40">
        <f t="shared" si="97"/>
        <v>0.46206493717019326</v>
      </c>
      <c r="DY10" s="40">
        <f t="shared" si="98"/>
        <v>2.0881939140988344</v>
      </c>
    </row>
    <row r="11" spans="1:129" x14ac:dyDescent="0.2">
      <c r="A11" s="39">
        <f>'Industry selection'!C11</f>
        <v>2</v>
      </c>
      <c r="B11" s="2">
        <v>1.5</v>
      </c>
      <c r="C11" s="2" t="s">
        <v>21</v>
      </c>
      <c r="E11" s="30" t="s">
        <v>20</v>
      </c>
      <c r="F11" s="31">
        <v>1.5</v>
      </c>
      <c r="G11" s="32" t="s">
        <v>21</v>
      </c>
      <c r="H11" s="157">
        <f>[1]Ternopil!$F$9</f>
        <v>39</v>
      </c>
      <c r="I11" s="157">
        <f>[1]Ternopil!$G$9</f>
        <v>134</v>
      </c>
      <c r="J11" s="157">
        <f>[1]Ternopil!$H$9</f>
        <v>126</v>
      </c>
      <c r="K11" s="157">
        <f>[1]Ternopil!$I$9</f>
        <v>29467.5</v>
      </c>
      <c r="L11" s="157">
        <f>[1]Ternopil!$J$9</f>
        <v>2051.4</v>
      </c>
      <c r="M11" s="11"/>
      <c r="N11" s="33" t="s">
        <v>735</v>
      </c>
      <c r="O11" s="34">
        <v>1.5</v>
      </c>
      <c r="P11" s="35" t="s">
        <v>21</v>
      </c>
      <c r="Q11" s="157">
        <f>[2]Ternopil!$F$9</f>
        <v>42</v>
      </c>
      <c r="R11" s="157">
        <f>[2]Ternopil!$G$9</f>
        <v>118</v>
      </c>
      <c r="S11" s="157">
        <f>[2]Ternopil!$H$9</f>
        <v>101</v>
      </c>
      <c r="T11" s="157">
        <f>[2]Ternopil!$I$9</f>
        <v>32671.200000000001</v>
      </c>
      <c r="U11" s="157">
        <f>[2]Ternopil!$J$9</f>
        <v>1696.3</v>
      </c>
      <c r="V11" s="11"/>
      <c r="W11" s="36" t="s">
        <v>1081</v>
      </c>
      <c r="X11" s="36">
        <v>1.5</v>
      </c>
      <c r="Y11" s="36" t="s">
        <v>21</v>
      </c>
      <c r="Z11" s="157">
        <f>[3]Ternopil!$F$9</f>
        <v>37</v>
      </c>
      <c r="AA11" s="157">
        <f>[3]Ternopil!$G$9</f>
        <v>288</v>
      </c>
      <c r="AB11" s="157">
        <f>[3]Ternopil!$H$9</f>
        <v>259</v>
      </c>
      <c r="AC11" s="157">
        <f>[3]Ternopil!$I$9</f>
        <v>173407.7</v>
      </c>
      <c r="AD11" s="157">
        <f>[3]Ternopil!$J$9</f>
        <v>4589.6000000000004</v>
      </c>
      <c r="AE11" s="11"/>
      <c r="AF11" s="37" t="s">
        <v>1081</v>
      </c>
      <c r="AG11" s="37">
        <v>1.5</v>
      </c>
      <c r="AH11" s="37" t="s">
        <v>21</v>
      </c>
      <c r="AI11" s="157">
        <f>[4]Ternopil!$F$9</f>
        <v>33</v>
      </c>
      <c r="AJ11" s="157">
        <f>[4]Ternopil!$G$9</f>
        <v>251</v>
      </c>
      <c r="AK11" s="157">
        <f>[4]Ternopil!$H$9</f>
        <v>232</v>
      </c>
      <c r="AL11" s="157">
        <f>[4]Ternopil!$I$9</f>
        <v>140792.29999999999</v>
      </c>
      <c r="AM11" s="157">
        <f>[4]Ternopil!$J$9</f>
        <v>6211.9</v>
      </c>
      <c r="AN11" s="11"/>
      <c r="AO11" s="11" t="s">
        <v>1081</v>
      </c>
      <c r="AP11" s="11">
        <v>1.5</v>
      </c>
      <c r="AQ11" s="11" t="s">
        <v>21</v>
      </c>
      <c r="AR11" s="157">
        <f>[5]Ternopil!$F$9</f>
        <v>26</v>
      </c>
      <c r="AS11" s="157">
        <f>[5]Ternopil!$G$9</f>
        <v>312</v>
      </c>
      <c r="AT11" s="157">
        <f>[5]Ternopil!$H$9</f>
        <v>295</v>
      </c>
      <c r="AU11" s="157">
        <f>[5]Ternopil!$I$9</f>
        <v>262549.40000000002</v>
      </c>
      <c r="AV11" s="157">
        <f>[5]Ternopil!$J$9</f>
        <v>9784.7999999999993</v>
      </c>
      <c r="AW11" s="11"/>
      <c r="AX11" s="33" t="s">
        <v>1081</v>
      </c>
      <c r="AY11" s="33">
        <v>1.5</v>
      </c>
      <c r="AZ11" s="33" t="s">
        <v>21</v>
      </c>
      <c r="BA11" s="157">
        <f>[6]Ternopil!$F$9</f>
        <v>31</v>
      </c>
      <c r="BB11" s="157">
        <f>[6]Ternopil!$G$9</f>
        <v>278</v>
      </c>
      <c r="BC11" s="157">
        <f>[6]Ternopil!$H$9</f>
        <v>259</v>
      </c>
      <c r="BD11" s="157">
        <f>[6]Ternopil!$I$9</f>
        <v>205028.1</v>
      </c>
      <c r="BE11" s="157">
        <f>[6]Ternopil!$J$9</f>
        <v>10904.8</v>
      </c>
      <c r="BG11" s="2">
        <v>1.5</v>
      </c>
      <c r="BH11" s="2" t="s">
        <v>21</v>
      </c>
      <c r="BI11" s="1">
        <f t="shared" si="46"/>
        <v>39</v>
      </c>
      <c r="BJ11" s="1">
        <f t="shared" si="47"/>
        <v>42</v>
      </c>
      <c r="BK11" s="1">
        <f t="shared" si="48"/>
        <v>37</v>
      </c>
      <c r="BL11" s="1">
        <f t="shared" si="49"/>
        <v>33</v>
      </c>
      <c r="BM11" s="1">
        <f t="shared" si="50"/>
        <v>26</v>
      </c>
      <c r="BN11" s="1">
        <f t="shared" si="51"/>
        <v>31</v>
      </c>
      <c r="BP11" s="1">
        <f t="shared" si="52"/>
        <v>126</v>
      </c>
      <c r="BQ11" s="1">
        <f t="shared" si="53"/>
        <v>101</v>
      </c>
      <c r="BR11" s="1">
        <f t="shared" si="54"/>
        <v>259</v>
      </c>
      <c r="BS11" s="1">
        <f t="shared" si="55"/>
        <v>232</v>
      </c>
      <c r="BT11" s="1">
        <f t="shared" si="56"/>
        <v>295</v>
      </c>
      <c r="BU11" s="1">
        <f t="shared" si="57"/>
        <v>259</v>
      </c>
      <c r="BW11" s="40">
        <f t="shared" si="58"/>
        <v>1.5064202195069463E-3</v>
      </c>
      <c r="BX11" s="40">
        <f t="shared" si="59"/>
        <v>1.2513783746948991E-3</v>
      </c>
      <c r="BY11" s="40">
        <f t="shared" si="60"/>
        <v>3.2948719579681198E-3</v>
      </c>
      <c r="BZ11" s="40">
        <f t="shared" si="61"/>
        <v>3.204774008177699E-3</v>
      </c>
      <c r="CA11" s="40">
        <f t="shared" si="62"/>
        <v>4.2440547267260358E-3</v>
      </c>
      <c r="CB11" s="40">
        <f t="shared" si="63"/>
        <v>3.6554556617221573E-3</v>
      </c>
      <c r="CD11" s="10">
        <f t="shared" si="64"/>
        <v>2051.4</v>
      </c>
      <c r="CE11" s="10">
        <f t="shared" si="65"/>
        <v>1696.3</v>
      </c>
      <c r="CF11" s="10">
        <f t="shared" si="66"/>
        <v>4589.6000000000004</v>
      </c>
      <c r="CG11" s="10">
        <f t="shared" si="67"/>
        <v>6211.9</v>
      </c>
      <c r="CH11" s="10">
        <f t="shared" si="68"/>
        <v>9784.7999999999993</v>
      </c>
      <c r="CI11" s="10">
        <f t="shared" si="69"/>
        <v>10904.8</v>
      </c>
      <c r="CK11" s="40">
        <f t="shared" si="70"/>
        <v>1.027165045504403E-3</v>
      </c>
      <c r="CL11" s="40">
        <f t="shared" si="71"/>
        <v>8.1765573382107642E-4</v>
      </c>
      <c r="CM11" s="40">
        <f t="shared" si="72"/>
        <v>2.0587476026845001E-3</v>
      </c>
      <c r="CN11" s="40">
        <f t="shared" si="73"/>
        <v>2.3671584328213854E-3</v>
      </c>
      <c r="CO11" s="40">
        <f t="shared" si="74"/>
        <v>3.2849295698047531E-3</v>
      </c>
      <c r="CP11" s="40">
        <f t="shared" si="75"/>
        <v>2.5174263115835408E-3</v>
      </c>
      <c r="CR11" s="9">
        <f t="shared" si="76"/>
        <v>16.280952380952382</v>
      </c>
      <c r="CS11" s="9">
        <f t="shared" si="77"/>
        <v>16.795049504950494</v>
      </c>
      <c r="CT11" s="9">
        <f t="shared" si="78"/>
        <v>17.72046332046332</v>
      </c>
      <c r="CU11" s="9">
        <f t="shared" si="79"/>
        <v>26.775431034482757</v>
      </c>
      <c r="CV11" s="9">
        <f t="shared" si="80"/>
        <v>33.168813559322032</v>
      </c>
      <c r="CW11" s="9">
        <f t="shared" si="81"/>
        <v>42.103474903474904</v>
      </c>
      <c r="CY11" s="9">
        <f t="shared" si="82"/>
        <v>68.185824393713716</v>
      </c>
      <c r="CZ11" s="9">
        <f t="shared" si="83"/>
        <v>65.34040785389395</v>
      </c>
      <c r="DA11" s="9">
        <f t="shared" si="84"/>
        <v>62.483387183096717</v>
      </c>
      <c r="DB11" s="9">
        <f t="shared" si="85"/>
        <v>73.863505719312826</v>
      </c>
      <c r="DC11" s="9">
        <f t="shared" si="86"/>
        <v>77.400735412731734</v>
      </c>
      <c r="DD11" s="9">
        <f t="shared" si="87"/>
        <v>68.867647279779405</v>
      </c>
      <c r="DF11" s="9">
        <f>IF($A11=2,IF(ISNUMBER(CR11/Ukraine!CR11),100*CR11/Ukraine!CR11,""),"")</f>
        <v>85.434528350943395</v>
      </c>
      <c r="DG11" s="9">
        <f>IF($A11=2,IF(ISNUMBER(CS11/Ukraine!CS11),100*CS11/Ukraine!CS11,""),"")</f>
        <v>88.135121976267442</v>
      </c>
      <c r="DH11" s="9">
        <f>IF($A11=2,IF(ISNUMBER(CT11/Ukraine!CT11),100*CT11/Ukraine!CT11,""),"")</f>
        <v>93.90063137459029</v>
      </c>
      <c r="DI11" s="9">
        <f>IF($A11=2,IF(ISNUMBER(CU11/Ukraine!CU11),100*CU11/Ukraine!CU11,""),"")</f>
        <v>107.5557493827052</v>
      </c>
      <c r="DJ11" s="9">
        <f>IF($A11=2,IF(ISNUMBER(CV11/Ukraine!CV11),100*CV11/Ukraine!CV11,""),"")</f>
        <v>105.40082582022154</v>
      </c>
      <c r="DK11" s="9">
        <f>IF($A11=2,IF(ISNUMBER(CW11/Ukraine!CW11),100*CW11/Ukraine!CW11,""),"")</f>
        <v>86.679218524507348</v>
      </c>
      <c r="DM11" s="40">
        <f t="shared" si="88"/>
        <v>-0.19841269841269837</v>
      </c>
      <c r="DN11" s="40">
        <f t="shared" si="89"/>
        <v>1.5643564356435644</v>
      </c>
      <c r="DO11" s="40">
        <f t="shared" si="90"/>
        <v>-0.10424710424710426</v>
      </c>
      <c r="DP11" s="40">
        <f t="shared" si="91"/>
        <v>0.27155172413793105</v>
      </c>
      <c r="DQ11" s="40">
        <f t="shared" si="92"/>
        <v>-0.12203389830508471</v>
      </c>
      <c r="DR11" s="40">
        <f t="shared" si="44"/>
        <v>1.0555555555555554</v>
      </c>
      <c r="DT11" s="40">
        <f t="shared" si="93"/>
        <v>3.1576600187073423E-2</v>
      </c>
      <c r="DU11" s="40">
        <f t="shared" si="94"/>
        <v>5.5100392245944319E-2</v>
      </c>
      <c r="DV11" s="40">
        <f t="shared" si="95"/>
        <v>0.51098933195290086</v>
      </c>
      <c r="DW11" s="40">
        <f t="shared" si="96"/>
        <v>0.23877794970342592</v>
      </c>
      <c r="DX11" s="40">
        <f t="shared" si="97"/>
        <v>0.269369337802009</v>
      </c>
      <c r="DY11" s="40">
        <f t="shared" si="98"/>
        <v>1.5860572476542059</v>
      </c>
    </row>
    <row r="12" spans="1:129" x14ac:dyDescent="0.2">
      <c r="A12" s="39">
        <f>'Industry selection'!C12</f>
        <v>2</v>
      </c>
      <c r="B12" s="2">
        <v>1.6</v>
      </c>
      <c r="C12" s="2" t="s">
        <v>23</v>
      </c>
      <c r="E12" s="30" t="s">
        <v>22</v>
      </c>
      <c r="F12" s="31">
        <v>1.6</v>
      </c>
      <c r="G12" s="32" t="s">
        <v>23</v>
      </c>
      <c r="H12" s="157">
        <f>[1]Ternopil!$F$10</f>
        <v>21</v>
      </c>
      <c r="I12" s="157">
        <f>[1]Ternopil!$G$10</f>
        <v>1270</v>
      </c>
      <c r="J12" s="157">
        <f>[1]Ternopil!$H$10</f>
        <v>1262</v>
      </c>
      <c r="K12" s="157">
        <f>[1]Ternopil!$I$10</f>
        <v>546538.30000000005</v>
      </c>
      <c r="L12" s="157">
        <f>[1]Ternopil!$J$10</f>
        <v>29508.400000000001</v>
      </c>
      <c r="M12" s="11"/>
      <c r="N12" s="33" t="s">
        <v>736</v>
      </c>
      <c r="O12" s="34">
        <v>1.6</v>
      </c>
      <c r="P12" s="35" t="s">
        <v>23</v>
      </c>
      <c r="Q12" s="157">
        <f>[2]Ternopil!$F$10</f>
        <v>17</v>
      </c>
      <c r="R12" s="157">
        <f>[2]Ternopil!$G$10</f>
        <v>1478</v>
      </c>
      <c r="S12" s="157">
        <f>[2]Ternopil!$H$10</f>
        <v>1467</v>
      </c>
      <c r="T12" s="157">
        <f>[2]Ternopil!$I$10</f>
        <v>487482.9</v>
      </c>
      <c r="U12" s="157">
        <f>[2]Ternopil!$J$10</f>
        <v>36296.800000000003</v>
      </c>
      <c r="V12" s="11"/>
      <c r="W12" s="36" t="s">
        <v>1082</v>
      </c>
      <c r="X12" s="36">
        <v>1.6</v>
      </c>
      <c r="Y12" s="36" t="s">
        <v>23</v>
      </c>
      <c r="Z12" s="157">
        <f>[3]Ternopil!$F$10</f>
        <v>17</v>
      </c>
      <c r="AA12" s="157">
        <f>[3]Ternopil!$G$10</f>
        <v>1514</v>
      </c>
      <c r="AB12" s="157">
        <f>[3]Ternopil!$H$10</f>
        <v>1500</v>
      </c>
      <c r="AC12" s="157">
        <f>[3]Ternopil!$I$10</f>
        <v>645252.69999999995</v>
      </c>
      <c r="AD12" s="157">
        <f>[3]Ternopil!$J$10</f>
        <v>49426.5</v>
      </c>
      <c r="AE12" s="11"/>
      <c r="AF12" s="37" t="s">
        <v>1082</v>
      </c>
      <c r="AG12" s="37">
        <v>1.6</v>
      </c>
      <c r="AH12" s="37" t="s">
        <v>23</v>
      </c>
      <c r="AI12" s="157">
        <f>[4]Ternopil!$F$10</f>
        <v>12</v>
      </c>
      <c r="AJ12" s="157">
        <f>[4]Ternopil!$G$10</f>
        <v>66</v>
      </c>
      <c r="AK12" s="157">
        <f>[4]Ternopil!$H$10</f>
        <v>60</v>
      </c>
      <c r="AL12" s="157">
        <f>[4]Ternopil!$I$10</f>
        <v>47998</v>
      </c>
      <c r="AM12" s="157">
        <f>[4]Ternopil!$J$10</f>
        <v>1563.5</v>
      </c>
      <c r="AN12" s="11"/>
      <c r="AO12" s="11" t="s">
        <v>1082</v>
      </c>
      <c r="AP12" s="11">
        <v>1.6</v>
      </c>
      <c r="AQ12" s="11" t="s">
        <v>23</v>
      </c>
      <c r="AR12" s="157">
        <f>[5]Ternopil!$F$10</f>
        <v>11</v>
      </c>
      <c r="AS12" s="157">
        <f>[5]Ternopil!$G$10</f>
        <v>176</v>
      </c>
      <c r="AT12" s="157">
        <f>[5]Ternopil!$H$10</f>
        <v>171</v>
      </c>
      <c r="AU12" s="157">
        <f>[5]Ternopil!$I$10</f>
        <v>255706.6</v>
      </c>
      <c r="AV12" s="157">
        <f>[5]Ternopil!$J$10</f>
        <v>9907.1</v>
      </c>
      <c r="AW12" s="11"/>
      <c r="AX12" s="33" t="s">
        <v>1082</v>
      </c>
      <c r="AY12" s="33">
        <v>1.6</v>
      </c>
      <c r="AZ12" s="33" t="s">
        <v>23</v>
      </c>
      <c r="BA12" s="157">
        <f>[6]Ternopil!$F$10</f>
        <v>15</v>
      </c>
      <c r="BB12" s="157">
        <f>[6]Ternopil!$G$10</f>
        <v>946</v>
      </c>
      <c r="BC12" s="157">
        <f>[6]Ternopil!$H$10</f>
        <v>943</v>
      </c>
      <c r="BD12" s="157">
        <f>[6]Ternopil!$I$10</f>
        <v>1213434.6000000001</v>
      </c>
      <c r="BE12" s="157">
        <f>[6]Ternopil!$J$10</f>
        <v>101489</v>
      </c>
      <c r="BG12" s="2">
        <v>1.6</v>
      </c>
      <c r="BH12" s="2" t="s">
        <v>23</v>
      </c>
      <c r="BI12" s="1">
        <f t="shared" si="46"/>
        <v>21</v>
      </c>
      <c r="BJ12" s="1">
        <f t="shared" si="47"/>
        <v>17</v>
      </c>
      <c r="BK12" s="1">
        <f t="shared" si="48"/>
        <v>17</v>
      </c>
      <c r="BL12" s="1">
        <f t="shared" si="49"/>
        <v>12</v>
      </c>
      <c r="BM12" s="1">
        <f t="shared" si="50"/>
        <v>11</v>
      </c>
      <c r="BN12" s="1">
        <f t="shared" si="51"/>
        <v>15</v>
      </c>
      <c r="BP12" s="1">
        <f t="shared" si="52"/>
        <v>1262</v>
      </c>
      <c r="BQ12" s="1">
        <f t="shared" si="53"/>
        <v>1467</v>
      </c>
      <c r="BR12" s="1">
        <f t="shared" si="54"/>
        <v>1500</v>
      </c>
      <c r="BS12" s="1">
        <f t="shared" si="55"/>
        <v>60</v>
      </c>
      <c r="BT12" s="1">
        <f t="shared" si="56"/>
        <v>171</v>
      </c>
      <c r="BU12" s="1">
        <f t="shared" si="57"/>
        <v>943</v>
      </c>
      <c r="BW12" s="40">
        <f t="shared" si="58"/>
        <v>1.5088113627125128E-2</v>
      </c>
      <c r="BX12" s="40">
        <f t="shared" si="59"/>
        <v>1.8175961145320961E-2</v>
      </c>
      <c r="BY12" s="40">
        <f t="shared" si="60"/>
        <v>1.9082270026842395E-2</v>
      </c>
      <c r="BZ12" s="40">
        <f t="shared" si="61"/>
        <v>8.2882086418388772E-4</v>
      </c>
      <c r="CA12" s="40">
        <f t="shared" si="62"/>
        <v>2.4601130788818714E-3</v>
      </c>
      <c r="CB12" s="40">
        <f t="shared" si="63"/>
        <v>1.3309245903490325E-2</v>
      </c>
      <c r="CD12" s="10">
        <f t="shared" si="64"/>
        <v>29508.400000000001</v>
      </c>
      <c r="CE12" s="10">
        <f t="shared" si="65"/>
        <v>36296.800000000003</v>
      </c>
      <c r="CF12" s="10">
        <f t="shared" si="66"/>
        <v>49426.5</v>
      </c>
      <c r="CG12" s="10">
        <f t="shared" si="67"/>
        <v>1563.5</v>
      </c>
      <c r="CH12" s="10">
        <f t="shared" si="68"/>
        <v>9907.1</v>
      </c>
      <c r="CI12" s="10">
        <f t="shared" si="69"/>
        <v>101489</v>
      </c>
      <c r="CK12" s="40">
        <f t="shared" si="70"/>
        <v>1.4775273973268074E-2</v>
      </c>
      <c r="CL12" s="40">
        <f t="shared" si="71"/>
        <v>1.749589497102921E-2</v>
      </c>
      <c r="CM12" s="40">
        <f t="shared" si="72"/>
        <v>2.217114528152463E-2</v>
      </c>
      <c r="CN12" s="40">
        <f t="shared" si="73"/>
        <v>5.9580035250345888E-4</v>
      </c>
      <c r="CO12" s="40">
        <f t="shared" si="74"/>
        <v>3.3259878322513155E-3</v>
      </c>
      <c r="CP12" s="40">
        <f t="shared" si="75"/>
        <v>2.3429231066713924E-2</v>
      </c>
      <c r="CR12" s="9">
        <f t="shared" si="76"/>
        <v>23.382250396196515</v>
      </c>
      <c r="CS12" s="9">
        <f t="shared" si="77"/>
        <v>24.74219495569189</v>
      </c>
      <c r="CT12" s="9">
        <f t="shared" si="78"/>
        <v>32.951000000000001</v>
      </c>
      <c r="CU12" s="9">
        <f t="shared" si="79"/>
        <v>26.058333333333334</v>
      </c>
      <c r="CV12" s="9">
        <f t="shared" si="80"/>
        <v>57.936257309941524</v>
      </c>
      <c r="CW12" s="9">
        <f t="shared" si="81"/>
        <v>107.62354188759279</v>
      </c>
      <c r="CY12" s="9">
        <f t="shared" si="82"/>
        <v>97.926582065934085</v>
      </c>
      <c r="CZ12" s="9">
        <f t="shared" si="83"/>
        <v>96.258430743472289</v>
      </c>
      <c r="DA12" s="9">
        <f t="shared" si="84"/>
        <v>116.18714780965377</v>
      </c>
      <c r="DB12" s="9">
        <f t="shared" si="85"/>
        <v>71.885298530717336</v>
      </c>
      <c r="DC12" s="9">
        <f t="shared" si="86"/>
        <v>135.19654282570568</v>
      </c>
      <c r="DD12" s="9">
        <f t="shared" si="87"/>
        <v>176.03725437644556</v>
      </c>
      <c r="DF12" s="9">
        <f>IF($A12=2,IF(ISNUMBER(CR12/Ukraine!CR12),100*CR12/Ukraine!CR12,""),"")</f>
        <v>101.4806029719345</v>
      </c>
      <c r="DG12" s="9">
        <f>IF($A12=2,IF(ISNUMBER(CS12/Ukraine!CS12),100*CS12/Ukraine!CS12,""),"")</f>
        <v>94.572493793077257</v>
      </c>
      <c r="DH12" s="9">
        <f>IF($A12=2,IF(ISNUMBER(CT12/Ukraine!CT12),100*CT12/Ukraine!CT12,""),"")</f>
        <v>100.40808281207011</v>
      </c>
      <c r="DI12" s="9">
        <f>IF($A12=2,IF(ISNUMBER(CU12/Ukraine!CU12),100*CU12/Ukraine!CU12,""),"")</f>
        <v>58.810359609168749</v>
      </c>
      <c r="DJ12" s="9">
        <f>IF($A12=2,IF(ISNUMBER(CV12/Ukraine!CV12),100*CV12/Ukraine!CV12,""),"")</f>
        <v>115.84776175850071</v>
      </c>
      <c r="DK12" s="9">
        <f>IF($A12=2,IF(ISNUMBER(CW12/Ukraine!CW12),100*CW12/Ukraine!CW12,""),"")</f>
        <v>154.53959029338316</v>
      </c>
      <c r="DM12" s="40">
        <f t="shared" si="88"/>
        <v>0.16244057052297944</v>
      </c>
      <c r="DN12" s="40">
        <f t="shared" si="89"/>
        <v>2.249488752556239E-2</v>
      </c>
      <c r="DO12" s="40">
        <f t="shared" si="90"/>
        <v>-0.96</v>
      </c>
      <c r="DP12" s="40">
        <f t="shared" si="91"/>
        <v>1.85</v>
      </c>
      <c r="DQ12" s="40">
        <f t="shared" si="92"/>
        <v>4.5146198830409361</v>
      </c>
      <c r="DR12" s="40">
        <f t="shared" si="44"/>
        <v>-0.2527733755942948</v>
      </c>
      <c r="DT12" s="40">
        <f t="shared" si="93"/>
        <v>5.8161406043132136E-2</v>
      </c>
      <c r="DU12" s="40">
        <f t="shared" si="94"/>
        <v>0.33177351722465898</v>
      </c>
      <c r="DV12" s="40">
        <f t="shared" si="95"/>
        <v>-0.20917928641518213</v>
      </c>
      <c r="DW12" s="40">
        <f t="shared" si="96"/>
        <v>1.2233293499178073</v>
      </c>
      <c r="DX12" s="40">
        <f t="shared" si="97"/>
        <v>0.8576198547282623</v>
      </c>
      <c r="DY12" s="40">
        <f t="shared" si="98"/>
        <v>3.6027880150107121</v>
      </c>
    </row>
    <row r="13" spans="1:129" x14ac:dyDescent="0.2">
      <c r="A13" s="39">
        <f>'Industry selection'!C13</f>
        <v>1</v>
      </c>
      <c r="B13" s="2">
        <v>1.7</v>
      </c>
      <c r="C13" s="2" t="s">
        <v>25</v>
      </c>
      <c r="E13" s="30" t="s">
        <v>24</v>
      </c>
      <c r="F13" s="31">
        <v>1.7</v>
      </c>
      <c r="G13" s="32" t="s">
        <v>25</v>
      </c>
      <c r="H13" s="157">
        <f>[1]Ternopil!$F$11</f>
        <v>3</v>
      </c>
      <c r="I13" s="157" t="str">
        <f>[1]Ternopil!$G$11</f>
        <v>к</v>
      </c>
      <c r="J13" s="157" t="str">
        <f>[1]Ternopil!$H$11</f>
        <v>к</v>
      </c>
      <c r="K13" s="157" t="str">
        <f>[1]Ternopil!$I$11</f>
        <v>к</v>
      </c>
      <c r="L13" s="157" t="str">
        <f>[1]Ternopil!$J$11</f>
        <v>к</v>
      </c>
      <c r="M13" s="11"/>
      <c r="N13" s="33" t="s">
        <v>737</v>
      </c>
      <c r="O13" s="34">
        <v>1.7</v>
      </c>
      <c r="P13" s="35" t="s">
        <v>25</v>
      </c>
      <c r="Q13" s="157">
        <f>[2]Ternopil!$F$11</f>
        <v>3</v>
      </c>
      <c r="R13" s="157">
        <f>[2]Ternopil!$G$11</f>
        <v>5</v>
      </c>
      <c r="S13" s="157">
        <f>[2]Ternopil!$H$11</f>
        <v>4</v>
      </c>
      <c r="T13" s="157">
        <f>[2]Ternopil!$I$11</f>
        <v>63</v>
      </c>
      <c r="U13" s="157">
        <f>[2]Ternopil!$J$11</f>
        <v>66.099999999999994</v>
      </c>
      <c r="V13" s="11"/>
      <c r="W13" s="36" t="s">
        <v>1083</v>
      </c>
      <c r="X13" s="36">
        <v>1.7</v>
      </c>
      <c r="Y13" s="36" t="s">
        <v>25</v>
      </c>
      <c r="Z13" s="157">
        <f>[3]Ternopil!$F$11</f>
        <v>3</v>
      </c>
      <c r="AA13" s="157" t="str">
        <f>[3]Ternopil!$G$11</f>
        <v>к</v>
      </c>
      <c r="AB13" s="157" t="str">
        <f>[3]Ternopil!$H$11</f>
        <v>к</v>
      </c>
      <c r="AC13" s="157" t="str">
        <f>[3]Ternopil!$I$11</f>
        <v>к</v>
      </c>
      <c r="AD13" s="157" t="str">
        <f>[3]Ternopil!$J$11</f>
        <v>к</v>
      </c>
      <c r="AE13" s="11"/>
      <c r="AF13" s="37" t="s">
        <v>1083</v>
      </c>
      <c r="AG13" s="37">
        <v>1.7</v>
      </c>
      <c r="AH13" s="37" t="s">
        <v>25</v>
      </c>
      <c r="AI13" s="157">
        <f>[4]Ternopil!$F$11</f>
        <v>4</v>
      </c>
      <c r="AJ13" s="157">
        <f>[4]Ternopil!$G$11</f>
        <v>6</v>
      </c>
      <c r="AK13" s="157">
        <f>[4]Ternopil!$H$11</f>
        <v>4</v>
      </c>
      <c r="AL13" s="157">
        <f>[4]Ternopil!$I$11</f>
        <v>77.099999999999994</v>
      </c>
      <c r="AM13" s="157">
        <f>[4]Ternopil!$J$11</f>
        <v>51.9</v>
      </c>
      <c r="AN13" s="11"/>
      <c r="AO13" s="11" t="s">
        <v>1083</v>
      </c>
      <c r="AP13" s="11">
        <v>1.7</v>
      </c>
      <c r="AQ13" s="11" t="s">
        <v>25</v>
      </c>
      <c r="AR13" s="157">
        <f>[5]Ternopil!$F$11</f>
        <v>2</v>
      </c>
      <c r="AS13" s="157" t="str">
        <f>[5]Ternopil!$G$11</f>
        <v>к</v>
      </c>
      <c r="AT13" s="157" t="str">
        <f>[5]Ternopil!$H$11</f>
        <v>к</v>
      </c>
      <c r="AU13" s="157" t="str">
        <f>[5]Ternopil!$I$11</f>
        <v>к</v>
      </c>
      <c r="AV13" s="157" t="str">
        <f>[5]Ternopil!$J$11</f>
        <v>к</v>
      </c>
      <c r="AW13" s="11"/>
      <c r="AX13" s="33" t="s">
        <v>1083</v>
      </c>
      <c r="AY13" s="33">
        <v>1.7</v>
      </c>
      <c r="AZ13" s="33" t="s">
        <v>25</v>
      </c>
      <c r="BA13" s="157">
        <f>[6]Ternopil!$F$11</f>
        <v>3</v>
      </c>
      <c r="BB13" s="157" t="str">
        <f>[6]Ternopil!$G$11</f>
        <v>к</v>
      </c>
      <c r="BC13" s="157" t="str">
        <f>[6]Ternopil!$H$11</f>
        <v>к</v>
      </c>
      <c r="BD13" s="157" t="str">
        <f>[6]Ternopil!$I$11</f>
        <v>к</v>
      </c>
      <c r="BE13" s="157" t="str">
        <f>[6]Ternopil!$J$11</f>
        <v>к</v>
      </c>
      <c r="BG13" s="2">
        <v>1.7</v>
      </c>
      <c r="BH13" s="2" t="s">
        <v>25</v>
      </c>
      <c r="BI13" s="1">
        <f t="shared" si="46"/>
        <v>3</v>
      </c>
      <c r="BJ13" s="1">
        <f t="shared" si="47"/>
        <v>3</v>
      </c>
      <c r="BK13" s="1">
        <f t="shared" si="48"/>
        <v>3</v>
      </c>
      <c r="BL13" s="1">
        <f t="shared" si="49"/>
        <v>4</v>
      </c>
      <c r="BM13" s="1">
        <f t="shared" si="50"/>
        <v>2</v>
      </c>
      <c r="BN13" s="1">
        <f t="shared" si="51"/>
        <v>3</v>
      </c>
      <c r="BP13" s="1" t="str">
        <f t="shared" si="52"/>
        <v>к</v>
      </c>
      <c r="BQ13" s="1">
        <f t="shared" si="53"/>
        <v>4</v>
      </c>
      <c r="BR13" s="1" t="str">
        <f t="shared" si="54"/>
        <v>к</v>
      </c>
      <c r="BS13" s="1">
        <f t="shared" si="55"/>
        <v>4</v>
      </c>
      <c r="BT13" s="1" t="str">
        <f t="shared" si="56"/>
        <v>к</v>
      </c>
      <c r="BU13" s="1" t="str">
        <f t="shared" si="57"/>
        <v>к</v>
      </c>
      <c r="BW13" s="40" t="str">
        <f t="shared" si="58"/>
        <v/>
      </c>
      <c r="BX13" s="40" t="str">
        <f t="shared" si="59"/>
        <v/>
      </c>
      <c r="BY13" s="40" t="str">
        <f t="shared" si="60"/>
        <v/>
      </c>
      <c r="BZ13" s="40" t="str">
        <f t="shared" si="61"/>
        <v/>
      </c>
      <c r="CA13" s="40" t="str">
        <f t="shared" si="62"/>
        <v/>
      </c>
      <c r="CB13" s="40" t="str">
        <f t="shared" si="63"/>
        <v/>
      </c>
      <c r="CD13" s="10" t="str">
        <f t="shared" si="64"/>
        <v>к</v>
      </c>
      <c r="CE13" s="10">
        <f t="shared" si="65"/>
        <v>66.099999999999994</v>
      </c>
      <c r="CF13" s="10" t="str">
        <f t="shared" si="66"/>
        <v>к</v>
      </c>
      <c r="CG13" s="10">
        <f t="shared" si="67"/>
        <v>51.9</v>
      </c>
      <c r="CH13" s="10" t="str">
        <f t="shared" si="68"/>
        <v>к</v>
      </c>
      <c r="CI13" s="10" t="str">
        <f t="shared" si="69"/>
        <v>к</v>
      </c>
      <c r="CK13" s="40" t="str">
        <f t="shared" si="70"/>
        <v/>
      </c>
      <c r="CL13" s="40" t="str">
        <f t="shared" si="71"/>
        <v/>
      </c>
      <c r="CM13" s="40" t="str">
        <f t="shared" si="72"/>
        <v/>
      </c>
      <c r="CN13" s="40" t="str">
        <f t="shared" si="73"/>
        <v/>
      </c>
      <c r="CO13" s="40" t="str">
        <f t="shared" si="74"/>
        <v/>
      </c>
      <c r="CP13" s="40" t="str">
        <f t="shared" si="75"/>
        <v/>
      </c>
      <c r="CR13" s="9" t="str">
        <f t="shared" si="76"/>
        <v/>
      </c>
      <c r="CS13" s="9" t="str">
        <f t="shared" si="77"/>
        <v/>
      </c>
      <c r="CT13" s="9" t="str">
        <f t="shared" si="78"/>
        <v/>
      </c>
      <c r="CU13" s="9" t="str">
        <f t="shared" si="79"/>
        <v/>
      </c>
      <c r="CV13" s="9" t="str">
        <f t="shared" si="80"/>
        <v/>
      </c>
      <c r="CW13" s="9" t="str">
        <f t="shared" si="81"/>
        <v/>
      </c>
      <c r="CY13" s="9" t="str">
        <f t="shared" si="82"/>
        <v/>
      </c>
      <c r="CZ13" s="9" t="str">
        <f t="shared" si="83"/>
        <v/>
      </c>
      <c r="DA13" s="9" t="str">
        <f t="shared" si="84"/>
        <v/>
      </c>
      <c r="DB13" s="9" t="str">
        <f t="shared" si="85"/>
        <v/>
      </c>
      <c r="DC13" s="9" t="str">
        <f t="shared" si="86"/>
        <v/>
      </c>
      <c r="DD13" s="9" t="str">
        <f t="shared" si="87"/>
        <v/>
      </c>
      <c r="DF13" s="9" t="str">
        <f>IF($A13=2,IF(ISNUMBER(CR13/Ukraine!CR13),100*CR13/Ukraine!CR13,""),"")</f>
        <v/>
      </c>
      <c r="DG13" s="9" t="str">
        <f>IF($A13=2,IF(ISNUMBER(CS13/Ukraine!CS13),100*CS13/Ukraine!CS13,""),"")</f>
        <v/>
      </c>
      <c r="DH13" s="9" t="str">
        <f>IF($A13=2,IF(ISNUMBER(CT13/Ukraine!CT13),100*CT13/Ukraine!CT13,""),"")</f>
        <v/>
      </c>
      <c r="DI13" s="9" t="str">
        <f>IF($A13=2,IF(ISNUMBER(CU13/Ukraine!CU13),100*CU13/Ukraine!CU13,""),"")</f>
        <v/>
      </c>
      <c r="DJ13" s="9" t="str">
        <f>IF($A13=2,IF(ISNUMBER(CV13/Ukraine!CV13),100*CV13/Ukraine!CV13,""),"")</f>
        <v/>
      </c>
      <c r="DK13" s="9" t="str">
        <f>IF($A13=2,IF(ISNUMBER(CW13/Ukraine!CW13),100*CW13/Ukraine!CW13,""),"")</f>
        <v/>
      </c>
      <c r="DM13" s="40" t="str">
        <f t="shared" si="88"/>
        <v/>
      </c>
      <c r="DN13" s="40" t="str">
        <f t="shared" si="89"/>
        <v/>
      </c>
      <c r="DO13" s="40" t="str">
        <f t="shared" si="90"/>
        <v/>
      </c>
      <c r="DP13" s="40" t="str">
        <f t="shared" si="91"/>
        <v/>
      </c>
      <c r="DQ13" s="40" t="str">
        <f t="shared" si="92"/>
        <v/>
      </c>
      <c r="DR13" s="40" t="str">
        <f t="shared" si="44"/>
        <v/>
      </c>
      <c r="DT13" s="40" t="str">
        <f t="shared" si="93"/>
        <v/>
      </c>
      <c r="DU13" s="40" t="str">
        <f t="shared" si="94"/>
        <v/>
      </c>
      <c r="DV13" s="40" t="str">
        <f t="shared" si="95"/>
        <v/>
      </c>
      <c r="DW13" s="40" t="str">
        <f t="shared" si="96"/>
        <v/>
      </c>
      <c r="DX13" s="40" t="str">
        <f t="shared" si="97"/>
        <v/>
      </c>
      <c r="DY13" s="40" t="str">
        <f t="shared" si="98"/>
        <v/>
      </c>
    </row>
    <row r="14" spans="1:129" x14ac:dyDescent="0.2">
      <c r="A14" s="39" t="str">
        <f>'Industry selection'!C14</f>
        <v/>
      </c>
      <c r="B14" s="2">
        <v>2</v>
      </c>
      <c r="C14" s="2" t="s">
        <v>27</v>
      </c>
      <c r="E14" s="30" t="s">
        <v>26</v>
      </c>
      <c r="F14" s="31">
        <v>2</v>
      </c>
      <c r="G14" s="32" t="s">
        <v>27</v>
      </c>
      <c r="H14" s="157">
        <f>[1]Ternopil!$F$12</f>
        <v>19</v>
      </c>
      <c r="I14" s="157">
        <f>[1]Ternopil!$G$12</f>
        <v>1193</v>
      </c>
      <c r="J14" s="157">
        <f>[1]Ternopil!$H$12</f>
        <v>1188</v>
      </c>
      <c r="K14" s="157">
        <f>[1]Ternopil!$I$12</f>
        <v>92343.7</v>
      </c>
      <c r="L14" s="157">
        <f>[1]Ternopil!$J$12</f>
        <v>31241</v>
      </c>
      <c r="M14" s="11"/>
      <c r="N14" s="33" t="s">
        <v>738</v>
      </c>
      <c r="O14" s="34">
        <v>2</v>
      </c>
      <c r="P14" s="35" t="s">
        <v>27</v>
      </c>
      <c r="Q14" s="157">
        <f>[2]Ternopil!$F$12</f>
        <v>24</v>
      </c>
      <c r="R14" s="157">
        <f>[2]Ternopil!$G$12</f>
        <v>1232</v>
      </c>
      <c r="S14" s="157">
        <f>[2]Ternopil!$H$12</f>
        <v>1224</v>
      </c>
      <c r="T14" s="157">
        <f>[2]Ternopil!$I$12</f>
        <v>95445.2</v>
      </c>
      <c r="U14" s="157">
        <f>[2]Ternopil!$J$12</f>
        <v>32990.6</v>
      </c>
      <c r="V14" s="11"/>
      <c r="W14" s="36" t="s">
        <v>1084</v>
      </c>
      <c r="X14" s="36">
        <v>2</v>
      </c>
      <c r="Y14" s="36" t="s">
        <v>27</v>
      </c>
      <c r="Z14" s="157">
        <f>[3]Ternopil!$F$12</f>
        <v>24</v>
      </c>
      <c r="AA14" s="157">
        <f>[3]Ternopil!$G$12</f>
        <v>1263</v>
      </c>
      <c r="AB14" s="157">
        <f>[3]Ternopil!$H$12</f>
        <v>1255</v>
      </c>
      <c r="AC14" s="157">
        <f>[3]Ternopil!$I$12</f>
        <v>127135.8</v>
      </c>
      <c r="AD14" s="157">
        <f>[3]Ternopil!$J$12</f>
        <v>40031.9</v>
      </c>
      <c r="AE14" s="11"/>
      <c r="AF14" s="37" t="s">
        <v>1084</v>
      </c>
      <c r="AG14" s="37">
        <v>2</v>
      </c>
      <c r="AH14" s="37" t="s">
        <v>27</v>
      </c>
      <c r="AI14" s="157">
        <f>[4]Ternopil!$F$12</f>
        <v>23</v>
      </c>
      <c r="AJ14" s="157" t="str">
        <f>[4]Ternopil!$G$12</f>
        <v>к</v>
      </c>
      <c r="AK14" s="157" t="str">
        <f>[4]Ternopil!$H$12</f>
        <v>к</v>
      </c>
      <c r="AL14" s="157" t="str">
        <f>[4]Ternopil!$I$12</f>
        <v>к</v>
      </c>
      <c r="AM14" s="157" t="str">
        <f>[4]Ternopil!$J$12</f>
        <v>к</v>
      </c>
      <c r="AN14" s="11"/>
      <c r="AO14" s="11" t="s">
        <v>1084</v>
      </c>
      <c r="AP14" s="11">
        <v>2</v>
      </c>
      <c r="AQ14" s="11" t="s">
        <v>27</v>
      </c>
      <c r="AR14" s="157">
        <f>[5]Ternopil!$F$12</f>
        <v>19</v>
      </c>
      <c r="AS14" s="157">
        <f>[5]Ternopil!$G$12</f>
        <v>1231</v>
      </c>
      <c r="AT14" s="157">
        <f>[5]Ternopil!$H$12</f>
        <v>1230</v>
      </c>
      <c r="AU14" s="157">
        <f>[5]Ternopil!$I$12</f>
        <v>206853.3</v>
      </c>
      <c r="AV14" s="157">
        <f>[5]Ternopil!$J$12</f>
        <v>76556</v>
      </c>
      <c r="AW14" s="11"/>
      <c r="AX14" s="33" t="s">
        <v>1084</v>
      </c>
      <c r="AY14" s="33">
        <v>2</v>
      </c>
      <c r="AZ14" s="33" t="s">
        <v>27</v>
      </c>
      <c r="BA14" s="157">
        <f>[6]Ternopil!$F$12</f>
        <v>19</v>
      </c>
      <c r="BB14" s="157">
        <f>[6]Ternopil!$G$12</f>
        <v>1338</v>
      </c>
      <c r="BC14" s="157">
        <f>[6]Ternopil!$H$12</f>
        <v>1336</v>
      </c>
      <c r="BD14" s="157">
        <f>[6]Ternopil!$I$12</f>
        <v>245756.6</v>
      </c>
      <c r="BE14" s="157">
        <f>[6]Ternopil!$J$12</f>
        <v>100385.4</v>
      </c>
      <c r="BG14" s="2">
        <v>2</v>
      </c>
      <c r="BH14" s="2" t="s">
        <v>27</v>
      </c>
      <c r="BI14" s="1">
        <f t="shared" si="46"/>
        <v>19</v>
      </c>
      <c r="BJ14" s="1">
        <f t="shared" si="47"/>
        <v>24</v>
      </c>
      <c r="BK14" s="1">
        <f t="shared" si="48"/>
        <v>24</v>
      </c>
      <c r="BL14" s="1">
        <f t="shared" si="49"/>
        <v>23</v>
      </c>
      <c r="BM14" s="1">
        <f t="shared" si="50"/>
        <v>19</v>
      </c>
      <c r="BN14" s="1">
        <f t="shared" si="51"/>
        <v>19</v>
      </c>
      <c r="BP14" s="1">
        <f t="shared" si="52"/>
        <v>1188</v>
      </c>
      <c r="BQ14" s="1">
        <f t="shared" si="53"/>
        <v>1224</v>
      </c>
      <c r="BR14" s="1">
        <f t="shared" si="54"/>
        <v>1255</v>
      </c>
      <c r="BS14" s="1" t="str">
        <f t="shared" si="55"/>
        <v>к</v>
      </c>
      <c r="BT14" s="1">
        <f t="shared" si="56"/>
        <v>1230</v>
      </c>
      <c r="BU14" s="1">
        <f t="shared" si="57"/>
        <v>1336</v>
      </c>
      <c r="BW14" s="40" t="str">
        <f t="shared" si="58"/>
        <v/>
      </c>
      <c r="BX14" s="40" t="str">
        <f t="shared" si="59"/>
        <v/>
      </c>
      <c r="BY14" s="40" t="str">
        <f t="shared" si="60"/>
        <v/>
      </c>
      <c r="BZ14" s="40" t="str">
        <f t="shared" si="61"/>
        <v/>
      </c>
      <c r="CA14" s="40" t="str">
        <f t="shared" si="62"/>
        <v/>
      </c>
      <c r="CB14" s="40" t="str">
        <f t="shared" si="63"/>
        <v/>
      </c>
      <c r="CD14" s="10">
        <f t="shared" si="64"/>
        <v>31241</v>
      </c>
      <c r="CE14" s="10">
        <f t="shared" si="65"/>
        <v>32990.6</v>
      </c>
      <c r="CF14" s="10">
        <f t="shared" si="66"/>
        <v>40031.9</v>
      </c>
      <c r="CG14" s="10" t="str">
        <f t="shared" si="67"/>
        <v>к</v>
      </c>
      <c r="CH14" s="10">
        <f t="shared" si="68"/>
        <v>76556</v>
      </c>
      <c r="CI14" s="10">
        <f t="shared" si="69"/>
        <v>100385.4</v>
      </c>
      <c r="CK14" s="40" t="str">
        <f t="shared" si="70"/>
        <v/>
      </c>
      <c r="CL14" s="40" t="str">
        <f t="shared" si="71"/>
        <v/>
      </c>
      <c r="CM14" s="40" t="str">
        <f t="shared" si="72"/>
        <v/>
      </c>
      <c r="CN14" s="40" t="str">
        <f t="shared" si="73"/>
        <v/>
      </c>
      <c r="CO14" s="40" t="str">
        <f t="shared" si="74"/>
        <v/>
      </c>
      <c r="CP14" s="40" t="str">
        <f t="shared" si="75"/>
        <v/>
      </c>
      <c r="CR14" s="9" t="str">
        <f t="shared" si="76"/>
        <v/>
      </c>
      <c r="CS14" s="9" t="str">
        <f t="shared" si="77"/>
        <v/>
      </c>
      <c r="CT14" s="9" t="str">
        <f t="shared" si="78"/>
        <v/>
      </c>
      <c r="CU14" s="9" t="str">
        <f t="shared" si="79"/>
        <v/>
      </c>
      <c r="CV14" s="9" t="str">
        <f t="shared" si="80"/>
        <v/>
      </c>
      <c r="CW14" s="9" t="str">
        <f t="shared" si="81"/>
        <v/>
      </c>
      <c r="CY14" s="9" t="str">
        <f t="shared" si="82"/>
        <v/>
      </c>
      <c r="CZ14" s="9" t="str">
        <f t="shared" si="83"/>
        <v/>
      </c>
      <c r="DA14" s="9" t="str">
        <f t="shared" si="84"/>
        <v/>
      </c>
      <c r="DB14" s="9" t="str">
        <f t="shared" si="85"/>
        <v/>
      </c>
      <c r="DC14" s="9" t="str">
        <f t="shared" si="86"/>
        <v/>
      </c>
      <c r="DD14" s="9" t="str">
        <f t="shared" si="87"/>
        <v/>
      </c>
      <c r="DF14" s="9" t="str">
        <f>IF($A14=2,IF(ISNUMBER(CR14/Ukraine!CR14),100*CR14/Ukraine!CR14,""),"")</f>
        <v/>
      </c>
      <c r="DG14" s="9" t="str">
        <f>IF($A14=2,IF(ISNUMBER(CS14/Ukraine!CS14),100*CS14/Ukraine!CS14,""),"")</f>
        <v/>
      </c>
      <c r="DH14" s="9" t="str">
        <f>IF($A14=2,IF(ISNUMBER(CT14/Ukraine!CT14),100*CT14/Ukraine!CT14,""),"")</f>
        <v/>
      </c>
      <c r="DI14" s="9" t="str">
        <f>IF($A14=2,IF(ISNUMBER(CU14/Ukraine!CU14),100*CU14/Ukraine!CU14,""),"")</f>
        <v/>
      </c>
      <c r="DJ14" s="9" t="str">
        <f>IF($A14=2,IF(ISNUMBER(CV14/Ukraine!CV14),100*CV14/Ukraine!CV14,""),"")</f>
        <v/>
      </c>
      <c r="DK14" s="9" t="str">
        <f>IF($A14=2,IF(ISNUMBER(CW14/Ukraine!CW14),100*CW14/Ukraine!CW14,""),"")</f>
        <v/>
      </c>
      <c r="DM14" s="40" t="str">
        <f t="shared" si="88"/>
        <v/>
      </c>
      <c r="DN14" s="40" t="str">
        <f t="shared" si="89"/>
        <v/>
      </c>
      <c r="DO14" s="40" t="str">
        <f t="shared" si="90"/>
        <v/>
      </c>
      <c r="DP14" s="40" t="str">
        <f t="shared" si="91"/>
        <v/>
      </c>
      <c r="DQ14" s="40" t="str">
        <f t="shared" si="92"/>
        <v/>
      </c>
      <c r="DR14" s="40" t="str">
        <f t="shared" si="44"/>
        <v/>
      </c>
      <c r="DT14" s="40" t="str">
        <f t="shared" si="93"/>
        <v/>
      </c>
      <c r="DU14" s="40" t="str">
        <f t="shared" si="94"/>
        <v/>
      </c>
      <c r="DV14" s="40" t="str">
        <f t="shared" si="95"/>
        <v/>
      </c>
      <c r="DW14" s="40" t="str">
        <f t="shared" si="96"/>
        <v/>
      </c>
      <c r="DX14" s="40" t="str">
        <f t="shared" si="97"/>
        <v/>
      </c>
      <c r="DY14" s="40" t="str">
        <f t="shared" si="98"/>
        <v/>
      </c>
    </row>
    <row r="15" spans="1:129" x14ac:dyDescent="0.2">
      <c r="A15" s="39">
        <f>'Industry selection'!C15</f>
        <v>2</v>
      </c>
      <c r="B15" s="2">
        <v>2.1</v>
      </c>
      <c r="C15" s="2" t="s">
        <v>29</v>
      </c>
      <c r="E15" s="30" t="s">
        <v>28</v>
      </c>
      <c r="F15" s="31">
        <v>2.1</v>
      </c>
      <c r="G15" s="32" t="s">
        <v>29</v>
      </c>
      <c r="H15" s="157">
        <f>[1]Ternopil!$F$13</f>
        <v>6</v>
      </c>
      <c r="I15" s="157">
        <f>[1]Ternopil!$G$13</f>
        <v>304</v>
      </c>
      <c r="J15" s="157">
        <f>[1]Ternopil!$H$13</f>
        <v>302</v>
      </c>
      <c r="K15" s="157">
        <f>[1]Ternopil!$I$13</f>
        <v>24225.5</v>
      </c>
      <c r="L15" s="157">
        <f>[1]Ternopil!$J$13</f>
        <v>7199.3</v>
      </c>
      <c r="M15" s="11"/>
      <c r="N15" s="33" t="s">
        <v>739</v>
      </c>
      <c r="O15" s="36">
        <v>2.1</v>
      </c>
      <c r="P15" s="35" t="s">
        <v>29</v>
      </c>
      <c r="Q15" s="157">
        <f>[2]Ternopil!$F$13</f>
        <v>7</v>
      </c>
      <c r="R15" s="157">
        <f>[2]Ternopil!$G$13</f>
        <v>312</v>
      </c>
      <c r="S15" s="157">
        <f>[2]Ternopil!$H$13</f>
        <v>310</v>
      </c>
      <c r="T15" s="157">
        <f>[2]Ternopil!$I$13</f>
        <v>25757.1</v>
      </c>
      <c r="U15" s="157">
        <f>[2]Ternopil!$J$13</f>
        <v>7529.2</v>
      </c>
      <c r="V15" s="11"/>
      <c r="W15" s="36" t="s">
        <v>1085</v>
      </c>
      <c r="X15" s="36">
        <v>2.1</v>
      </c>
      <c r="Y15" s="36" t="s">
        <v>29</v>
      </c>
      <c r="Z15" s="157">
        <f>[3]Ternopil!$F$13</f>
        <v>6</v>
      </c>
      <c r="AA15" s="157" t="str">
        <f>[3]Ternopil!$G$13</f>
        <v>к</v>
      </c>
      <c r="AB15" s="157" t="str">
        <f>[3]Ternopil!$H$13</f>
        <v>к</v>
      </c>
      <c r="AC15" s="157" t="str">
        <f>[3]Ternopil!$I$13</f>
        <v>к</v>
      </c>
      <c r="AD15" s="157" t="str">
        <f>[3]Ternopil!$J$13</f>
        <v>к</v>
      </c>
      <c r="AE15" s="11"/>
      <c r="AF15" s="37" t="s">
        <v>1085</v>
      </c>
      <c r="AG15" s="37">
        <v>2.1</v>
      </c>
      <c r="AH15" s="37" t="s">
        <v>29</v>
      </c>
      <c r="AI15" s="157">
        <f>[4]Ternopil!$F$13</f>
        <v>8</v>
      </c>
      <c r="AJ15" s="157">
        <f>[4]Ternopil!$G$13</f>
        <v>373</v>
      </c>
      <c r="AK15" s="157">
        <f>[4]Ternopil!$H$13</f>
        <v>371</v>
      </c>
      <c r="AL15" s="157">
        <f>[4]Ternopil!$I$13</f>
        <v>54206.6</v>
      </c>
      <c r="AM15" s="157">
        <f>[4]Ternopil!$J$13</f>
        <v>17456.2</v>
      </c>
      <c r="AN15" s="11"/>
      <c r="AO15" s="11" t="s">
        <v>1085</v>
      </c>
      <c r="AP15" s="11">
        <v>2.1</v>
      </c>
      <c r="AQ15" s="11" t="s">
        <v>29</v>
      </c>
      <c r="AR15" s="157">
        <f>[5]Ternopil!$F$13</f>
        <v>6</v>
      </c>
      <c r="AS15" s="157">
        <f>[5]Ternopil!$G$13</f>
        <v>325</v>
      </c>
      <c r="AT15" s="157">
        <f>[5]Ternopil!$H$13</f>
        <v>325</v>
      </c>
      <c r="AU15" s="157">
        <f>[5]Ternopil!$I$13</f>
        <v>59933.2</v>
      </c>
      <c r="AV15" s="157">
        <f>[5]Ternopil!$J$13</f>
        <v>23872.400000000001</v>
      </c>
      <c r="AW15" s="11"/>
      <c r="AX15" s="33" t="s">
        <v>1085</v>
      </c>
      <c r="AY15" s="33">
        <v>2.1</v>
      </c>
      <c r="AZ15" s="33" t="s">
        <v>29</v>
      </c>
      <c r="BA15" s="157">
        <f>[6]Ternopil!$F$13</f>
        <v>6</v>
      </c>
      <c r="BB15" s="157" t="str">
        <f>[6]Ternopil!$G$13</f>
        <v>к</v>
      </c>
      <c r="BC15" s="157" t="str">
        <f>[6]Ternopil!$H$13</f>
        <v>к</v>
      </c>
      <c r="BD15" s="157" t="str">
        <f>[6]Ternopil!$I$13</f>
        <v>к</v>
      </c>
      <c r="BE15" s="157" t="str">
        <f>[6]Ternopil!$J$13</f>
        <v>к</v>
      </c>
      <c r="BG15" s="2">
        <v>2.1</v>
      </c>
      <c r="BH15" s="2" t="s">
        <v>29</v>
      </c>
      <c r="BI15" s="1">
        <f t="shared" si="46"/>
        <v>6</v>
      </c>
      <c r="BJ15" s="1">
        <f t="shared" si="47"/>
        <v>7</v>
      </c>
      <c r="BK15" s="1">
        <f t="shared" si="48"/>
        <v>6</v>
      </c>
      <c r="BL15" s="1">
        <f t="shared" si="49"/>
        <v>8</v>
      </c>
      <c r="BM15" s="1">
        <f t="shared" si="50"/>
        <v>6</v>
      </c>
      <c r="BN15" s="1">
        <f t="shared" si="51"/>
        <v>6</v>
      </c>
      <c r="BP15" s="1">
        <f t="shared" si="52"/>
        <v>302</v>
      </c>
      <c r="BQ15" s="1">
        <f t="shared" si="53"/>
        <v>310</v>
      </c>
      <c r="BR15" s="1" t="str">
        <f t="shared" si="54"/>
        <v>к</v>
      </c>
      <c r="BS15" s="1">
        <f t="shared" si="55"/>
        <v>371</v>
      </c>
      <c r="BT15" s="1">
        <f t="shared" si="56"/>
        <v>325</v>
      </c>
      <c r="BU15" s="1" t="str">
        <f t="shared" si="57"/>
        <v>к</v>
      </c>
      <c r="BW15" s="40">
        <f t="shared" si="58"/>
        <v>3.610626240405538E-3</v>
      </c>
      <c r="BX15" s="40">
        <f t="shared" si="59"/>
        <v>3.8408643183704821E-3</v>
      </c>
      <c r="BY15" s="40" t="str">
        <f t="shared" si="60"/>
        <v/>
      </c>
      <c r="BZ15" s="40">
        <f t="shared" si="61"/>
        <v>5.1248756768703723E-3</v>
      </c>
      <c r="CA15" s="40">
        <f t="shared" si="62"/>
        <v>4.6756535124947846E-3</v>
      </c>
      <c r="CB15" s="40" t="str">
        <f t="shared" si="63"/>
        <v/>
      </c>
      <c r="CD15" s="10">
        <f t="shared" si="64"/>
        <v>7199.3</v>
      </c>
      <c r="CE15" s="10">
        <f t="shared" si="65"/>
        <v>7529.2</v>
      </c>
      <c r="CF15" s="10" t="str">
        <f t="shared" si="66"/>
        <v>к</v>
      </c>
      <c r="CG15" s="10">
        <f t="shared" si="67"/>
        <v>17456.2</v>
      </c>
      <c r="CH15" s="10">
        <f t="shared" si="68"/>
        <v>23872.400000000001</v>
      </c>
      <c r="CI15" s="10" t="str">
        <f t="shared" si="69"/>
        <v>к</v>
      </c>
      <c r="CK15" s="40">
        <f t="shared" si="70"/>
        <v>3.6047915141366135E-3</v>
      </c>
      <c r="CL15" s="40">
        <f t="shared" si="71"/>
        <v>3.6292480994432872E-3</v>
      </c>
      <c r="CM15" s="40" t="str">
        <f t="shared" si="72"/>
        <v/>
      </c>
      <c r="CN15" s="40">
        <f t="shared" si="73"/>
        <v>6.6520051892362516E-3</v>
      </c>
      <c r="CO15" s="40">
        <f t="shared" si="74"/>
        <v>8.014384827713085E-3</v>
      </c>
      <c r="CP15" s="40" t="str">
        <f t="shared" si="75"/>
        <v/>
      </c>
      <c r="CR15" s="9">
        <f t="shared" si="76"/>
        <v>23.838741721854305</v>
      </c>
      <c r="CS15" s="9">
        <f t="shared" si="77"/>
        <v>24.287741935483869</v>
      </c>
      <c r="CT15" s="9" t="str">
        <f t="shared" si="78"/>
        <v/>
      </c>
      <c r="CU15" s="9">
        <f t="shared" si="79"/>
        <v>47.051752021563345</v>
      </c>
      <c r="CV15" s="9">
        <f t="shared" si="80"/>
        <v>73.453538461538471</v>
      </c>
      <c r="CW15" s="9" t="str">
        <f t="shared" si="81"/>
        <v/>
      </c>
      <c r="CY15" s="9">
        <f t="shared" si="82"/>
        <v>99.83840126669358</v>
      </c>
      <c r="CZ15" s="9">
        <f t="shared" si="83"/>
        <v>94.490401081989404</v>
      </c>
      <c r="DA15" s="9" t="str">
        <f t="shared" si="84"/>
        <v/>
      </c>
      <c r="DB15" s="9">
        <f t="shared" si="85"/>
        <v>129.79837187579264</v>
      </c>
      <c r="DC15" s="9">
        <f t="shared" si="86"/>
        <v>171.40673076600277</v>
      </c>
      <c r="DD15" s="9" t="str">
        <f t="shared" si="87"/>
        <v/>
      </c>
      <c r="DF15" s="9">
        <f>IF($A15=2,IF(ISNUMBER(CR15/Ukraine!CR15),100*CR15/Ukraine!CR15,""),"")</f>
        <v>88.843960897887456</v>
      </c>
      <c r="DG15" s="9">
        <f>IF($A15=2,IF(ISNUMBER(CS15/Ukraine!CS15),100*CS15/Ukraine!CS15,""),"")</f>
        <v>81.386261611811776</v>
      </c>
      <c r="DH15" s="9" t="str">
        <f>IF($A15=2,IF(ISNUMBER(CT15/Ukraine!CT15),100*CT15/Ukraine!CT15,""),"")</f>
        <v/>
      </c>
      <c r="DI15" s="9">
        <f>IF($A15=2,IF(ISNUMBER(CU15/Ukraine!CU15),100*CU15/Ukraine!CU15,""),"")</f>
        <v>101.17668118803978</v>
      </c>
      <c r="DJ15" s="9">
        <f>IF($A15=2,IF(ISNUMBER(CV15/Ukraine!CV15),100*CV15/Ukraine!CV15,""),"")</f>
        <v>112.97695176327504</v>
      </c>
      <c r="DK15" s="9" t="str">
        <f>IF($A15=2,IF(ISNUMBER(CW15/Ukraine!CW15),100*CW15/Ukraine!CW15,""),"")</f>
        <v/>
      </c>
      <c r="DM15" s="40">
        <f t="shared" si="88"/>
        <v>2.6490066225165476E-2</v>
      </c>
      <c r="DN15" s="40" t="str">
        <f t="shared" si="89"/>
        <v/>
      </c>
      <c r="DO15" s="40" t="str">
        <f t="shared" si="90"/>
        <v/>
      </c>
      <c r="DP15" s="40">
        <f t="shared" si="91"/>
        <v>-0.12398921832884102</v>
      </c>
      <c r="DQ15" s="40" t="str">
        <f t="shared" si="92"/>
        <v/>
      </c>
      <c r="DR15" s="40">
        <f t="shared" si="44"/>
        <v>7.6158940397351049E-2</v>
      </c>
      <c r="DT15" s="40">
        <f t="shared" si="93"/>
        <v>1.8834895686542952E-2</v>
      </c>
      <c r="DU15" s="40" t="str">
        <f t="shared" si="94"/>
        <v/>
      </c>
      <c r="DV15" s="40" t="str">
        <f t="shared" si="95"/>
        <v/>
      </c>
      <c r="DW15" s="40">
        <f t="shared" si="96"/>
        <v>0.56112228143758491</v>
      </c>
      <c r="DX15" s="40" t="str">
        <f t="shared" si="97"/>
        <v/>
      </c>
      <c r="DY15" s="40">
        <f t="shared" si="98"/>
        <v>2.0812674309147581</v>
      </c>
    </row>
    <row r="16" spans="1:129" x14ac:dyDescent="0.2">
      <c r="A16" s="39">
        <f>'Industry selection'!C16</f>
        <v>2</v>
      </c>
      <c r="B16" s="2">
        <v>2.2000000000000002</v>
      </c>
      <c r="C16" s="2" t="s">
        <v>31</v>
      </c>
      <c r="E16" s="30" t="s">
        <v>30</v>
      </c>
      <c r="F16" s="31">
        <v>2.2000000000000002</v>
      </c>
      <c r="G16" s="32" t="s">
        <v>31</v>
      </c>
      <c r="H16" s="157">
        <f>[1]Ternopil!$F$14</f>
        <v>10</v>
      </c>
      <c r="I16" s="157">
        <f>[1]Ternopil!$G$14</f>
        <v>824</v>
      </c>
      <c r="J16" s="157">
        <f>[1]Ternopil!$H$14</f>
        <v>823</v>
      </c>
      <c r="K16" s="157">
        <f>[1]Ternopil!$I$14</f>
        <v>66725.5</v>
      </c>
      <c r="L16" s="157">
        <f>[1]Ternopil!$J$14</f>
        <v>23278.3</v>
      </c>
      <c r="M16" s="11"/>
      <c r="N16" s="33" t="s">
        <v>740</v>
      </c>
      <c r="O16" s="36">
        <v>2.2000000000000002</v>
      </c>
      <c r="P16" s="35" t="s">
        <v>31</v>
      </c>
      <c r="Q16" s="157">
        <f>[2]Ternopil!$F$14</f>
        <v>13</v>
      </c>
      <c r="R16" s="157">
        <f>[2]Ternopil!$G$14</f>
        <v>847</v>
      </c>
      <c r="S16" s="157">
        <f>[2]Ternopil!$H$14</f>
        <v>843</v>
      </c>
      <c r="T16" s="157">
        <f>[2]Ternopil!$I$14</f>
        <v>68262.8</v>
      </c>
      <c r="U16" s="157">
        <f>[2]Ternopil!$J$14</f>
        <v>24813.200000000001</v>
      </c>
      <c r="V16" s="11"/>
      <c r="W16" s="36" t="s">
        <v>1086</v>
      </c>
      <c r="X16" s="36">
        <v>2.2000000000000002</v>
      </c>
      <c r="Y16" s="36" t="s">
        <v>31</v>
      </c>
      <c r="Z16" s="157">
        <f>[3]Ternopil!$F$14</f>
        <v>14</v>
      </c>
      <c r="AA16" s="157">
        <f>[3]Ternopil!$G$14</f>
        <v>844</v>
      </c>
      <c r="AB16" s="157">
        <f>[3]Ternopil!$H$14</f>
        <v>842</v>
      </c>
      <c r="AC16" s="157">
        <f>[3]Ternopil!$I$14</f>
        <v>92634.7</v>
      </c>
      <c r="AD16" s="157">
        <f>[3]Ternopil!$J$14</f>
        <v>27228.1</v>
      </c>
      <c r="AE16" s="11"/>
      <c r="AF16" s="37" t="s">
        <v>1086</v>
      </c>
      <c r="AG16" s="37">
        <v>2.2000000000000002</v>
      </c>
      <c r="AH16" s="37" t="s">
        <v>31</v>
      </c>
      <c r="AI16" s="157">
        <f>[4]Ternopil!$F$14</f>
        <v>12</v>
      </c>
      <c r="AJ16" s="157">
        <f>[4]Ternopil!$G$14</f>
        <v>940</v>
      </c>
      <c r="AK16" s="157">
        <f>[4]Ternopil!$H$14</f>
        <v>939</v>
      </c>
      <c r="AL16" s="157">
        <f>[4]Ternopil!$I$14</f>
        <v>140562.5</v>
      </c>
      <c r="AM16" s="157">
        <f>[4]Ternopil!$J$14</f>
        <v>40467.199999999997</v>
      </c>
      <c r="AN16" s="11"/>
      <c r="AO16" s="11" t="s">
        <v>1086</v>
      </c>
      <c r="AP16" s="11">
        <v>2.2000000000000002</v>
      </c>
      <c r="AQ16" s="11" t="s">
        <v>31</v>
      </c>
      <c r="AR16" s="157">
        <f>[5]Ternopil!$F$14</f>
        <v>10</v>
      </c>
      <c r="AS16" s="157">
        <f>[5]Ternopil!$G$14</f>
        <v>876</v>
      </c>
      <c r="AT16" s="157">
        <f>[5]Ternopil!$H$14</f>
        <v>876</v>
      </c>
      <c r="AU16" s="157">
        <f>[5]Ternopil!$I$14</f>
        <v>144717.79999999999</v>
      </c>
      <c r="AV16" s="157">
        <f>[5]Ternopil!$J$14</f>
        <v>51662.8</v>
      </c>
      <c r="AW16" s="11"/>
      <c r="AX16" s="33" t="s">
        <v>1086</v>
      </c>
      <c r="AY16" s="33">
        <v>2.2000000000000002</v>
      </c>
      <c r="AZ16" s="33" t="s">
        <v>31</v>
      </c>
      <c r="BA16" s="157">
        <f>[6]Ternopil!$F$14</f>
        <v>9</v>
      </c>
      <c r="BB16" s="157">
        <f>[6]Ternopil!$G$14</f>
        <v>885</v>
      </c>
      <c r="BC16" s="157">
        <f>[6]Ternopil!$H$14</f>
        <v>884</v>
      </c>
      <c r="BD16" s="157">
        <f>[6]Ternopil!$I$14</f>
        <v>165679.9</v>
      </c>
      <c r="BE16" s="157">
        <f>[6]Ternopil!$J$14</f>
        <v>67082.7</v>
      </c>
      <c r="BG16" s="2">
        <v>2.2000000000000002</v>
      </c>
      <c r="BH16" s="2" t="s">
        <v>31</v>
      </c>
      <c r="BI16" s="1">
        <f t="shared" si="46"/>
        <v>10</v>
      </c>
      <c r="BJ16" s="1">
        <f t="shared" si="47"/>
        <v>13</v>
      </c>
      <c r="BK16" s="1">
        <f t="shared" si="48"/>
        <v>14</v>
      </c>
      <c r="BL16" s="1">
        <f t="shared" si="49"/>
        <v>12</v>
      </c>
      <c r="BM16" s="1">
        <f t="shared" si="50"/>
        <v>10</v>
      </c>
      <c r="BN16" s="1">
        <f t="shared" si="51"/>
        <v>9</v>
      </c>
      <c r="BP16" s="1">
        <f t="shared" si="52"/>
        <v>823</v>
      </c>
      <c r="BQ16" s="1">
        <f t="shared" si="53"/>
        <v>843</v>
      </c>
      <c r="BR16" s="1">
        <f t="shared" si="54"/>
        <v>842</v>
      </c>
      <c r="BS16" s="1">
        <f t="shared" si="55"/>
        <v>939</v>
      </c>
      <c r="BT16" s="1">
        <f t="shared" si="56"/>
        <v>876</v>
      </c>
      <c r="BU16" s="1">
        <f t="shared" si="57"/>
        <v>884</v>
      </c>
      <c r="BW16" s="40">
        <f t="shared" si="58"/>
        <v>9.8395542909064816E-3</v>
      </c>
      <c r="BX16" s="40">
        <f t="shared" si="59"/>
        <v>1.0444672968988118E-2</v>
      </c>
      <c r="BY16" s="40">
        <f t="shared" si="60"/>
        <v>1.0711514241734197E-2</v>
      </c>
      <c r="BZ16" s="40">
        <f t="shared" si="61"/>
        <v>1.2971046524477843E-2</v>
      </c>
      <c r="CA16" s="40">
        <f t="shared" si="62"/>
        <v>1.2602684544447481E-2</v>
      </c>
      <c r="CB16" s="40">
        <f t="shared" si="63"/>
        <v>1.2476535926495702E-2</v>
      </c>
      <c r="CD16" s="10">
        <f t="shared" si="64"/>
        <v>23278.3</v>
      </c>
      <c r="CE16" s="10">
        <f t="shared" si="65"/>
        <v>24813.200000000001</v>
      </c>
      <c r="CF16" s="10">
        <f t="shared" si="66"/>
        <v>27228.1</v>
      </c>
      <c r="CG16" s="10">
        <f t="shared" si="67"/>
        <v>40467.199999999997</v>
      </c>
      <c r="CH16" s="10">
        <f t="shared" si="68"/>
        <v>51662.8</v>
      </c>
      <c r="CI16" s="10">
        <f t="shared" si="69"/>
        <v>67082.7</v>
      </c>
      <c r="CK16" s="40">
        <f t="shared" si="70"/>
        <v>1.1655774631356704E-2</v>
      </c>
      <c r="CL16" s="40">
        <f t="shared" si="71"/>
        <v>1.1960534843158128E-2</v>
      </c>
      <c r="CM16" s="40">
        <f t="shared" si="72"/>
        <v>1.2213653826183944E-2</v>
      </c>
      <c r="CN16" s="40">
        <f t="shared" si="73"/>
        <v>1.5420768803855433E-2</v>
      </c>
      <c r="CO16" s="40">
        <f t="shared" si="74"/>
        <v>1.7344111211154957E-2</v>
      </c>
      <c r="CP16" s="40">
        <f t="shared" si="75"/>
        <v>1.5486368757984117E-2</v>
      </c>
      <c r="CR16" s="9">
        <f t="shared" si="76"/>
        <v>28.284690157958686</v>
      </c>
      <c r="CS16" s="9">
        <f t="shared" si="77"/>
        <v>29.434400948991698</v>
      </c>
      <c r="CT16" s="9">
        <f t="shared" si="78"/>
        <v>32.337410926365791</v>
      </c>
      <c r="CU16" s="9">
        <f t="shared" si="79"/>
        <v>43.096059637912667</v>
      </c>
      <c r="CV16" s="9">
        <f t="shared" si="80"/>
        <v>58.975799086757995</v>
      </c>
      <c r="CW16" s="9">
        <f t="shared" si="81"/>
        <v>75.885407239819003</v>
      </c>
      <c r="CY16" s="9">
        <f t="shared" si="82"/>
        <v>118.45835986827915</v>
      </c>
      <c r="CZ16" s="9">
        <f t="shared" si="83"/>
        <v>114.51325358554398</v>
      </c>
      <c r="DA16" s="9">
        <f t="shared" si="84"/>
        <v>114.02359694950609</v>
      </c>
      <c r="DB16" s="9">
        <f t="shared" si="85"/>
        <v>118.88608043117172</v>
      </c>
      <c r="DC16" s="9">
        <f t="shared" si="86"/>
        <v>137.62235458632077</v>
      </c>
      <c r="DD16" s="9">
        <f t="shared" si="87"/>
        <v>124.12394633591047</v>
      </c>
      <c r="DF16" s="9">
        <f>IF($A16=2,IF(ISNUMBER(CR16/Ukraine!CR16),100*CR16/Ukraine!CR16,""),"")</f>
        <v>94.132449153655017</v>
      </c>
      <c r="DG16" s="9">
        <f>IF($A16=2,IF(ISNUMBER(CS16/Ukraine!CS16),100*CS16/Ukraine!CS16,""),"")</f>
        <v>85.558651927967773</v>
      </c>
      <c r="DH16" s="9">
        <f>IF($A16=2,IF(ISNUMBER(CT16/Ukraine!CT16),100*CT16/Ukraine!CT16,""),"")</f>
        <v>79.920549873928223</v>
      </c>
      <c r="DI16" s="9">
        <f>IF($A16=2,IF(ISNUMBER(CU16/Ukraine!CU16),100*CU16/Ukraine!CU16,""),"")</f>
        <v>74.423663378418212</v>
      </c>
      <c r="DJ16" s="9">
        <f>IF($A16=2,IF(ISNUMBER(CV16/Ukraine!CV16),100*CV16/Ukraine!CV16,""),"")</f>
        <v>76.449330484142351</v>
      </c>
      <c r="DK16" s="9">
        <f>IF($A16=2,IF(ISNUMBER(CW16/Ukraine!CW16),100*CW16/Ukraine!CW16,""),"")</f>
        <v>78.215346329420456</v>
      </c>
      <c r="DM16" s="40">
        <f t="shared" si="88"/>
        <v>2.4301336573511634E-2</v>
      </c>
      <c r="DN16" s="40">
        <f t="shared" si="89"/>
        <v>-1.1862396204033177E-3</v>
      </c>
      <c r="DO16" s="40">
        <f t="shared" si="90"/>
        <v>0.11520190023752974</v>
      </c>
      <c r="DP16" s="40">
        <f t="shared" si="91"/>
        <v>-6.7092651757188482E-2</v>
      </c>
      <c r="DQ16" s="40">
        <f t="shared" si="92"/>
        <v>9.1324200913243114E-3</v>
      </c>
      <c r="DR16" s="40">
        <f t="shared" si="44"/>
        <v>7.4119076549210128E-2</v>
      </c>
      <c r="DT16" s="40">
        <f t="shared" si="93"/>
        <v>4.0647812813657813E-2</v>
      </c>
      <c r="DU16" s="40">
        <f t="shared" si="94"/>
        <v>9.8626433145517778E-2</v>
      </c>
      <c r="DV16" s="40">
        <f t="shared" si="95"/>
        <v>0.33269975558788412</v>
      </c>
      <c r="DW16" s="40">
        <f t="shared" si="96"/>
        <v>0.36847311754867551</v>
      </c>
      <c r="DX16" s="40">
        <f t="shared" si="97"/>
        <v>0.28672113671890487</v>
      </c>
      <c r="DY16" s="40">
        <f t="shared" si="98"/>
        <v>1.682914566715398</v>
      </c>
    </row>
    <row r="17" spans="1:129" x14ac:dyDescent="0.2">
      <c r="A17" s="39">
        <f>'Industry selection'!C17</f>
        <v>1</v>
      </c>
      <c r="B17" s="2">
        <v>2.2999999999999998</v>
      </c>
      <c r="C17" s="2" t="s">
        <v>33</v>
      </c>
      <c r="E17" s="30" t="s">
        <v>32</v>
      </c>
      <c r="F17" s="31">
        <v>2.2999999999999998</v>
      </c>
      <c r="G17" s="32" t="s">
        <v>33</v>
      </c>
      <c r="H17" s="157" t="e">
        <f>[1]Ternopil!$F$15</f>
        <v>#N/A</v>
      </c>
      <c r="I17" s="157" t="e">
        <f>[1]Ternopil!$G$15</f>
        <v>#N/A</v>
      </c>
      <c r="J17" s="157" t="e">
        <f>[1]Ternopil!$H$15</f>
        <v>#N/A</v>
      </c>
      <c r="K17" s="157" t="e">
        <f>[1]Ternopil!$I$15</f>
        <v>#N/A</v>
      </c>
      <c r="L17" s="157" t="e">
        <f>[1]Ternopil!$J$15</f>
        <v>#N/A</v>
      </c>
      <c r="M17" s="11"/>
      <c r="N17" s="33" t="s">
        <v>741</v>
      </c>
      <c r="O17" s="36">
        <v>2.2999999999999998</v>
      </c>
      <c r="P17" s="35" t="s">
        <v>33</v>
      </c>
      <c r="Q17" s="157" t="e">
        <f>[2]Ternopil!$F$15</f>
        <v>#N/A</v>
      </c>
      <c r="R17" s="157" t="e">
        <f>[2]Ternopil!$G$15</f>
        <v>#N/A</v>
      </c>
      <c r="S17" s="157" t="e">
        <f>[2]Ternopil!$H$15</f>
        <v>#N/A</v>
      </c>
      <c r="T17" s="157" t="e">
        <f>[2]Ternopil!$I$15</f>
        <v>#N/A</v>
      </c>
      <c r="U17" s="157" t="e">
        <f>[2]Ternopil!$J$15</f>
        <v>#N/A</v>
      </c>
      <c r="V17" s="11"/>
      <c r="W17" s="36" t="s">
        <v>1087</v>
      </c>
      <c r="X17" s="36">
        <v>2.2999999999999998</v>
      </c>
      <c r="Y17" s="36" t="s">
        <v>33</v>
      </c>
      <c r="Z17" s="157" t="e">
        <f>[3]Ternopil!$F$15</f>
        <v>#N/A</v>
      </c>
      <c r="AA17" s="157" t="e">
        <f>[3]Ternopil!$G$15</f>
        <v>#N/A</v>
      </c>
      <c r="AB17" s="157" t="e">
        <f>[3]Ternopil!$H$15</f>
        <v>#N/A</v>
      </c>
      <c r="AC17" s="157" t="e">
        <f>[3]Ternopil!$I$15</f>
        <v>#N/A</v>
      </c>
      <c r="AD17" s="157" t="e">
        <f>[3]Ternopil!$J$15</f>
        <v>#N/A</v>
      </c>
      <c r="AE17" s="11"/>
      <c r="AF17" s="37" t="s">
        <v>1087</v>
      </c>
      <c r="AG17" s="37">
        <v>2.2999999999999998</v>
      </c>
      <c r="AH17" s="37" t="s">
        <v>33</v>
      </c>
      <c r="AI17" s="157" t="e">
        <f>[4]Ternopil!$F$15</f>
        <v>#N/A</v>
      </c>
      <c r="AJ17" s="157" t="e">
        <f>[4]Ternopil!$G$15</f>
        <v>#N/A</v>
      </c>
      <c r="AK17" s="157" t="e">
        <f>[4]Ternopil!$H$15</f>
        <v>#N/A</v>
      </c>
      <c r="AL17" s="157" t="e">
        <f>[4]Ternopil!$I$15</f>
        <v>#N/A</v>
      </c>
      <c r="AM17" s="157" t="e">
        <f>[4]Ternopil!$J$15</f>
        <v>#N/A</v>
      </c>
      <c r="AN17" s="11"/>
      <c r="AO17" s="11" t="s">
        <v>1087</v>
      </c>
      <c r="AP17" s="11">
        <v>2.2999999999999998</v>
      </c>
      <c r="AQ17" s="11" t="s">
        <v>33</v>
      </c>
      <c r="AR17" s="157" t="e">
        <f>[5]Ternopil!$F$15</f>
        <v>#N/A</v>
      </c>
      <c r="AS17" s="157" t="e">
        <f>[5]Ternopil!$G$15</f>
        <v>#N/A</v>
      </c>
      <c r="AT17" s="157" t="e">
        <f>[5]Ternopil!$H$15</f>
        <v>#N/A</v>
      </c>
      <c r="AU17" s="157" t="e">
        <f>[5]Ternopil!$I$15</f>
        <v>#N/A</v>
      </c>
      <c r="AV17" s="157" t="e">
        <f>[5]Ternopil!$J$15</f>
        <v>#N/A</v>
      </c>
      <c r="AW17" s="11"/>
      <c r="AX17" s="33" t="s">
        <v>1087</v>
      </c>
      <c r="AY17" s="33">
        <v>2.2999999999999998</v>
      </c>
      <c r="AZ17" s="33" t="s">
        <v>33</v>
      </c>
      <c r="BA17" s="157" t="e">
        <f>[6]Ternopil!$F$15</f>
        <v>#N/A</v>
      </c>
      <c r="BB17" s="157" t="e">
        <f>[6]Ternopil!$G$15</f>
        <v>#N/A</v>
      </c>
      <c r="BC17" s="157" t="e">
        <f>[6]Ternopil!$H$15</f>
        <v>#N/A</v>
      </c>
      <c r="BD17" s="157" t="e">
        <f>[6]Ternopil!$I$15</f>
        <v>#N/A</v>
      </c>
      <c r="BE17" s="157" t="e">
        <f>[6]Ternopil!$J$15</f>
        <v>#N/A</v>
      </c>
      <c r="BG17" s="2">
        <v>2.2999999999999998</v>
      </c>
      <c r="BH17" s="2" t="s">
        <v>33</v>
      </c>
      <c r="BI17" s="1" t="e">
        <f t="shared" si="46"/>
        <v>#N/A</v>
      </c>
      <c r="BJ17" s="1" t="e">
        <f t="shared" si="47"/>
        <v>#N/A</v>
      </c>
      <c r="BK17" s="1" t="e">
        <f t="shared" si="48"/>
        <v>#N/A</v>
      </c>
      <c r="BL17" s="1" t="e">
        <f t="shared" si="49"/>
        <v>#N/A</v>
      </c>
      <c r="BM17" s="1" t="e">
        <f t="shared" si="50"/>
        <v>#N/A</v>
      </c>
      <c r="BN17" s="1" t="e">
        <f t="shared" si="51"/>
        <v>#N/A</v>
      </c>
      <c r="BP17" s="1" t="e">
        <f t="shared" si="52"/>
        <v>#N/A</v>
      </c>
      <c r="BQ17" s="1" t="e">
        <f t="shared" si="53"/>
        <v>#N/A</v>
      </c>
      <c r="BR17" s="1" t="e">
        <f t="shared" si="54"/>
        <v>#N/A</v>
      </c>
      <c r="BS17" s="1" t="e">
        <f t="shared" si="55"/>
        <v>#N/A</v>
      </c>
      <c r="BT17" s="1" t="e">
        <f t="shared" si="56"/>
        <v>#N/A</v>
      </c>
      <c r="BU17" s="1" t="e">
        <f t="shared" si="57"/>
        <v>#N/A</v>
      </c>
      <c r="BW17" s="40" t="str">
        <f t="shared" si="58"/>
        <v/>
      </c>
      <c r="BX17" s="40" t="str">
        <f t="shared" si="59"/>
        <v/>
      </c>
      <c r="BY17" s="40" t="str">
        <f t="shared" si="60"/>
        <v/>
      </c>
      <c r="BZ17" s="40" t="str">
        <f t="shared" si="61"/>
        <v/>
      </c>
      <c r="CA17" s="40" t="str">
        <f t="shared" si="62"/>
        <v/>
      </c>
      <c r="CB17" s="40" t="str">
        <f t="shared" si="63"/>
        <v/>
      </c>
      <c r="CD17" s="10" t="e">
        <f t="shared" si="64"/>
        <v>#N/A</v>
      </c>
      <c r="CE17" s="10" t="e">
        <f t="shared" si="65"/>
        <v>#N/A</v>
      </c>
      <c r="CF17" s="10" t="e">
        <f t="shared" si="66"/>
        <v>#N/A</v>
      </c>
      <c r="CG17" s="10" t="e">
        <f t="shared" si="67"/>
        <v>#N/A</v>
      </c>
      <c r="CH17" s="10" t="e">
        <f t="shared" si="68"/>
        <v>#N/A</v>
      </c>
      <c r="CI17" s="10" t="e">
        <f t="shared" si="69"/>
        <v>#N/A</v>
      </c>
      <c r="CK17" s="40" t="str">
        <f t="shared" si="70"/>
        <v/>
      </c>
      <c r="CL17" s="40" t="str">
        <f t="shared" si="71"/>
        <v/>
      </c>
      <c r="CM17" s="40" t="str">
        <f t="shared" si="72"/>
        <v/>
      </c>
      <c r="CN17" s="40" t="str">
        <f t="shared" si="73"/>
        <v/>
      </c>
      <c r="CO17" s="40" t="str">
        <f t="shared" si="74"/>
        <v/>
      </c>
      <c r="CP17" s="40" t="str">
        <f t="shared" si="75"/>
        <v/>
      </c>
      <c r="CR17" s="9" t="str">
        <f t="shared" si="76"/>
        <v/>
      </c>
      <c r="CS17" s="9" t="str">
        <f t="shared" si="77"/>
        <v/>
      </c>
      <c r="CT17" s="9" t="str">
        <f t="shared" si="78"/>
        <v/>
      </c>
      <c r="CU17" s="9" t="str">
        <f t="shared" si="79"/>
        <v/>
      </c>
      <c r="CV17" s="9" t="str">
        <f t="shared" si="80"/>
        <v/>
      </c>
      <c r="CW17" s="9" t="str">
        <f t="shared" si="81"/>
        <v/>
      </c>
      <c r="CY17" s="9" t="str">
        <f t="shared" si="82"/>
        <v/>
      </c>
      <c r="CZ17" s="9" t="str">
        <f t="shared" si="83"/>
        <v/>
      </c>
      <c r="DA17" s="9" t="str">
        <f t="shared" si="84"/>
        <v/>
      </c>
      <c r="DB17" s="9" t="str">
        <f t="shared" si="85"/>
        <v/>
      </c>
      <c r="DC17" s="9" t="str">
        <f t="shared" si="86"/>
        <v/>
      </c>
      <c r="DD17" s="9" t="str">
        <f t="shared" si="87"/>
        <v/>
      </c>
      <c r="DF17" s="9" t="str">
        <f>IF($A17=2,IF(ISNUMBER(CR17/Ukraine!CR17),100*CR17/Ukraine!CR17,""),"")</f>
        <v/>
      </c>
      <c r="DG17" s="9" t="str">
        <f>IF($A17=2,IF(ISNUMBER(CS17/Ukraine!CS17),100*CS17/Ukraine!CS17,""),"")</f>
        <v/>
      </c>
      <c r="DH17" s="9" t="str">
        <f>IF($A17=2,IF(ISNUMBER(CT17/Ukraine!CT17),100*CT17/Ukraine!CT17,""),"")</f>
        <v/>
      </c>
      <c r="DI17" s="9" t="str">
        <f>IF($A17=2,IF(ISNUMBER(CU17/Ukraine!CU17),100*CU17/Ukraine!CU17,""),"")</f>
        <v/>
      </c>
      <c r="DJ17" s="9" t="str">
        <f>IF($A17=2,IF(ISNUMBER(CV17/Ukraine!CV17),100*CV17/Ukraine!CV17,""),"")</f>
        <v/>
      </c>
      <c r="DK17" s="9" t="str">
        <f>IF($A17=2,IF(ISNUMBER(CW17/Ukraine!CW17),100*CW17/Ukraine!CW17,""),"")</f>
        <v/>
      </c>
      <c r="DM17" s="40" t="str">
        <f t="shared" si="88"/>
        <v/>
      </c>
      <c r="DN17" s="40" t="str">
        <f t="shared" si="89"/>
        <v/>
      </c>
      <c r="DO17" s="40" t="str">
        <f t="shared" si="90"/>
        <v/>
      </c>
      <c r="DP17" s="40" t="str">
        <f t="shared" si="91"/>
        <v/>
      </c>
      <c r="DQ17" s="40" t="str">
        <f t="shared" si="92"/>
        <v/>
      </c>
      <c r="DR17" s="40" t="str">
        <f t="shared" si="44"/>
        <v/>
      </c>
      <c r="DT17" s="40" t="str">
        <f t="shared" si="93"/>
        <v/>
      </c>
      <c r="DU17" s="40" t="str">
        <f t="shared" si="94"/>
        <v/>
      </c>
      <c r="DV17" s="40" t="str">
        <f t="shared" si="95"/>
        <v/>
      </c>
      <c r="DW17" s="40" t="str">
        <f t="shared" si="96"/>
        <v/>
      </c>
      <c r="DX17" s="40" t="str">
        <f t="shared" si="97"/>
        <v/>
      </c>
      <c r="DY17" s="40" t="str">
        <f t="shared" si="98"/>
        <v/>
      </c>
    </row>
    <row r="18" spans="1:129" x14ac:dyDescent="0.2">
      <c r="A18" s="39">
        <f>'Industry selection'!C18</f>
        <v>2</v>
      </c>
      <c r="B18" s="2">
        <v>2.4</v>
      </c>
      <c r="C18" s="2" t="s">
        <v>35</v>
      </c>
      <c r="E18" s="30" t="s">
        <v>34</v>
      </c>
      <c r="F18" s="31">
        <v>2.4</v>
      </c>
      <c r="G18" s="32" t="s">
        <v>35</v>
      </c>
      <c r="H18" s="157">
        <f>[1]Ternopil!$F$16</f>
        <v>3</v>
      </c>
      <c r="I18" s="157">
        <f>[1]Ternopil!$G$16</f>
        <v>65</v>
      </c>
      <c r="J18" s="157">
        <f>[1]Ternopil!$H$16</f>
        <v>63</v>
      </c>
      <c r="K18" s="157">
        <f>[1]Ternopil!$I$16</f>
        <v>1392.7</v>
      </c>
      <c r="L18" s="157">
        <f>[1]Ternopil!$J$16</f>
        <v>763.4</v>
      </c>
      <c r="M18" s="11"/>
      <c r="N18" s="33" t="s">
        <v>742</v>
      </c>
      <c r="O18" s="36">
        <v>2.4</v>
      </c>
      <c r="P18" s="35" t="s">
        <v>35</v>
      </c>
      <c r="Q18" s="157">
        <f>[2]Ternopil!$F$16</f>
        <v>4</v>
      </c>
      <c r="R18" s="157">
        <f>[2]Ternopil!$G$16</f>
        <v>73</v>
      </c>
      <c r="S18" s="157">
        <f>[2]Ternopil!$H$16</f>
        <v>71</v>
      </c>
      <c r="T18" s="157">
        <f>[2]Ternopil!$I$16</f>
        <v>1425.3</v>
      </c>
      <c r="U18" s="157">
        <f>[2]Ternopil!$J$16</f>
        <v>648.20000000000005</v>
      </c>
      <c r="V18" s="11"/>
      <c r="W18" s="36" t="s">
        <v>1088</v>
      </c>
      <c r="X18" s="36">
        <v>2.4</v>
      </c>
      <c r="Y18" s="36" t="s">
        <v>35</v>
      </c>
      <c r="Z18" s="157">
        <f>[3]Ternopil!$F$16</f>
        <v>4</v>
      </c>
      <c r="AA18" s="157" t="str">
        <f>[3]Ternopil!$G$16</f>
        <v>к</v>
      </c>
      <c r="AB18" s="157" t="str">
        <f>[3]Ternopil!$H$16</f>
        <v>к</v>
      </c>
      <c r="AC18" s="157" t="str">
        <f>[3]Ternopil!$I$16</f>
        <v>к</v>
      </c>
      <c r="AD18" s="157" t="str">
        <f>[3]Ternopil!$J$16</f>
        <v>к</v>
      </c>
      <c r="AE18" s="11"/>
      <c r="AF18" s="37" t="s">
        <v>1088</v>
      </c>
      <c r="AG18" s="37">
        <v>2.4</v>
      </c>
      <c r="AH18" s="37" t="s">
        <v>35</v>
      </c>
      <c r="AI18" s="157">
        <f>[4]Ternopil!$F$16</f>
        <v>3</v>
      </c>
      <c r="AJ18" s="157" t="str">
        <f>[4]Ternopil!$G$16</f>
        <v>к</v>
      </c>
      <c r="AK18" s="157" t="str">
        <f>[4]Ternopil!$H$16</f>
        <v>к</v>
      </c>
      <c r="AL18" s="157" t="str">
        <f>[4]Ternopil!$I$16</f>
        <v>к</v>
      </c>
      <c r="AM18" s="157" t="str">
        <f>[4]Ternopil!$J$16</f>
        <v>к</v>
      </c>
      <c r="AN18" s="11"/>
      <c r="AO18" s="11" t="s">
        <v>1088</v>
      </c>
      <c r="AP18" s="11">
        <v>2.4</v>
      </c>
      <c r="AQ18" s="11" t="s">
        <v>35</v>
      </c>
      <c r="AR18" s="157">
        <f>[5]Ternopil!$F$16</f>
        <v>3</v>
      </c>
      <c r="AS18" s="157">
        <f>[5]Ternopil!$G$16</f>
        <v>30</v>
      </c>
      <c r="AT18" s="157">
        <f>[5]Ternopil!$H$16</f>
        <v>29</v>
      </c>
      <c r="AU18" s="157">
        <f>[5]Ternopil!$I$16</f>
        <v>2202.3000000000002</v>
      </c>
      <c r="AV18" s="157">
        <f>[5]Ternopil!$J$16</f>
        <v>1020.8</v>
      </c>
      <c r="AW18" s="11"/>
      <c r="AX18" s="33" t="s">
        <v>1088</v>
      </c>
      <c r="AY18" s="33">
        <v>2.4</v>
      </c>
      <c r="AZ18" s="33" t="s">
        <v>35</v>
      </c>
      <c r="BA18" s="157">
        <f>[6]Ternopil!$F$16</f>
        <v>4</v>
      </c>
      <c r="BB18" s="157" t="str">
        <f>[6]Ternopil!$G$16</f>
        <v>к</v>
      </c>
      <c r="BC18" s="157" t="str">
        <f>[6]Ternopil!$H$16</f>
        <v>к</v>
      </c>
      <c r="BD18" s="157" t="str">
        <f>[6]Ternopil!$I$16</f>
        <v>к</v>
      </c>
      <c r="BE18" s="157" t="str">
        <f>[6]Ternopil!$J$16</f>
        <v>к</v>
      </c>
      <c r="BG18" s="2">
        <v>2.4</v>
      </c>
      <c r="BH18" s="2" t="s">
        <v>35</v>
      </c>
      <c r="BI18" s="1">
        <f t="shared" si="46"/>
        <v>3</v>
      </c>
      <c r="BJ18" s="1">
        <f t="shared" si="47"/>
        <v>4</v>
      </c>
      <c r="BK18" s="1">
        <f t="shared" si="48"/>
        <v>4</v>
      </c>
      <c r="BL18" s="1">
        <f t="shared" si="49"/>
        <v>3</v>
      </c>
      <c r="BM18" s="1">
        <f t="shared" si="50"/>
        <v>3</v>
      </c>
      <c r="BN18" s="1">
        <f t="shared" si="51"/>
        <v>4</v>
      </c>
      <c r="BP18" s="1">
        <f t="shared" si="52"/>
        <v>63</v>
      </c>
      <c r="BQ18" s="1">
        <f t="shared" si="53"/>
        <v>71</v>
      </c>
      <c r="BR18" s="1" t="str">
        <f t="shared" si="54"/>
        <v>к</v>
      </c>
      <c r="BS18" s="1" t="str">
        <f t="shared" si="55"/>
        <v>к</v>
      </c>
      <c r="BT18" s="1">
        <f t="shared" si="56"/>
        <v>29</v>
      </c>
      <c r="BU18" s="1" t="str">
        <f t="shared" si="57"/>
        <v>к</v>
      </c>
      <c r="BW18" s="40">
        <f t="shared" si="58"/>
        <v>7.5321010975347316E-4</v>
      </c>
      <c r="BX18" s="40">
        <f t="shared" si="59"/>
        <v>8.7968182775582016E-4</v>
      </c>
      <c r="BY18" s="40" t="str">
        <f t="shared" si="60"/>
        <v/>
      </c>
      <c r="BZ18" s="40" t="str">
        <f t="shared" si="61"/>
        <v/>
      </c>
      <c r="CA18" s="40">
        <f t="shared" si="62"/>
        <v>4.1721215957645771E-4</v>
      </c>
      <c r="CB18" s="40" t="str">
        <f t="shared" si="63"/>
        <v/>
      </c>
      <c r="CD18" s="10">
        <f t="shared" si="64"/>
        <v>763.4</v>
      </c>
      <c r="CE18" s="10">
        <f t="shared" si="65"/>
        <v>648.20000000000005</v>
      </c>
      <c r="CF18" s="10" t="str">
        <f t="shared" si="66"/>
        <v>к</v>
      </c>
      <c r="CG18" s="10" t="str">
        <f t="shared" si="67"/>
        <v>к</v>
      </c>
      <c r="CH18" s="10">
        <f t="shared" si="68"/>
        <v>1020.8</v>
      </c>
      <c r="CI18" s="10" t="str">
        <f t="shared" si="69"/>
        <v>к</v>
      </c>
      <c r="CK18" s="40">
        <f t="shared" si="70"/>
        <v>3.8224519632351622E-4</v>
      </c>
      <c r="CL18" s="40">
        <f t="shared" si="71"/>
        <v>3.1244735404281187E-4</v>
      </c>
      <c r="CM18" s="40" t="str">
        <f t="shared" si="72"/>
        <v/>
      </c>
      <c r="CN18" s="40" t="str">
        <f t="shared" si="73"/>
        <v/>
      </c>
      <c r="CO18" s="40">
        <f t="shared" si="74"/>
        <v>3.427005258009047E-4</v>
      </c>
      <c r="CP18" s="40" t="str">
        <f t="shared" si="75"/>
        <v/>
      </c>
      <c r="CR18" s="9">
        <f t="shared" si="76"/>
        <v>12.117460317460317</v>
      </c>
      <c r="CS18" s="9">
        <f t="shared" si="77"/>
        <v>9.1295774647887331</v>
      </c>
      <c r="CT18" s="9" t="str">
        <f t="shared" si="78"/>
        <v/>
      </c>
      <c r="CU18" s="9" t="str">
        <f t="shared" si="79"/>
        <v/>
      </c>
      <c r="CV18" s="9">
        <f t="shared" si="80"/>
        <v>35.199999999999996</v>
      </c>
      <c r="CW18" s="9" t="str">
        <f t="shared" si="81"/>
        <v/>
      </c>
      <c r="CY18" s="9">
        <f t="shared" si="82"/>
        <v>50.748813826811983</v>
      </c>
      <c r="CZ18" s="9">
        <f t="shared" si="83"/>
        <v>35.518223087534352</v>
      </c>
      <c r="DA18" s="9" t="str">
        <f t="shared" si="84"/>
        <v/>
      </c>
      <c r="DB18" s="9" t="str">
        <f t="shared" si="85"/>
        <v/>
      </c>
      <c r="DC18" s="9">
        <f t="shared" si="86"/>
        <v>82.140589130672694</v>
      </c>
      <c r="DD18" s="9" t="str">
        <f t="shared" si="87"/>
        <v/>
      </c>
      <c r="DF18" s="9" t="str">
        <f>IF($A18=2,IF(ISNUMBER(CR18/Ukraine!CR18),100*CR18/Ukraine!CR18,""),"")</f>
        <v/>
      </c>
      <c r="DG18" s="9">
        <f>IF($A18=2,IF(ISNUMBER(CS18/Ukraine!CS18),100*CS18/Ukraine!CS18,""),"")</f>
        <v>29.95809423835853</v>
      </c>
      <c r="DH18" s="9" t="str">
        <f>IF($A18=2,IF(ISNUMBER(CT18/Ukraine!CT18),100*CT18/Ukraine!CT18,""),"")</f>
        <v/>
      </c>
      <c r="DI18" s="9" t="str">
        <f>IF($A18=2,IF(ISNUMBER(CU18/Ukraine!CU18),100*CU18/Ukraine!CU18,""),"")</f>
        <v/>
      </c>
      <c r="DJ18" s="9">
        <f>IF($A18=2,IF(ISNUMBER(CV18/Ukraine!CV18),100*CV18/Ukraine!CV18,""),"")</f>
        <v>64.580488651773436</v>
      </c>
      <c r="DK18" s="9" t="str">
        <f>IF($A18=2,IF(ISNUMBER(CW18/Ukraine!CW18),100*CW18/Ukraine!CW18,""),"")</f>
        <v/>
      </c>
      <c r="DM18" s="40">
        <f t="shared" si="88"/>
        <v>0.12698412698412698</v>
      </c>
      <c r="DN18" s="40" t="str">
        <f t="shared" si="89"/>
        <v/>
      </c>
      <c r="DO18" s="40" t="str">
        <f t="shared" si="90"/>
        <v/>
      </c>
      <c r="DP18" s="40" t="str">
        <f t="shared" si="91"/>
        <v/>
      </c>
      <c r="DQ18" s="40" t="str">
        <f t="shared" si="92"/>
        <v/>
      </c>
      <c r="DR18" s="40">
        <f t="shared" si="44"/>
        <v>-0.53968253968253976</v>
      </c>
      <c r="DT18" s="40">
        <f t="shared" si="93"/>
        <v>-0.24657665669152451</v>
      </c>
      <c r="DU18" s="40" t="str">
        <f t="shared" si="94"/>
        <v/>
      </c>
      <c r="DV18" s="40" t="str">
        <f t="shared" si="95"/>
        <v/>
      </c>
      <c r="DW18" s="40" t="str">
        <f t="shared" si="96"/>
        <v/>
      </c>
      <c r="DX18" s="40" t="str">
        <f t="shared" si="97"/>
        <v/>
      </c>
      <c r="DY18" s="40">
        <f t="shared" si="98"/>
        <v>1.9048991354466858</v>
      </c>
    </row>
    <row r="19" spans="1:129" x14ac:dyDescent="0.2">
      <c r="A19" s="39">
        <f>'Industry selection'!C19</f>
        <v>2</v>
      </c>
      <c r="B19" s="2">
        <v>3</v>
      </c>
      <c r="C19" s="2" t="s">
        <v>37</v>
      </c>
      <c r="E19" s="30" t="s">
        <v>36</v>
      </c>
      <c r="F19" s="31">
        <v>3</v>
      </c>
      <c r="G19" s="32" t="s">
        <v>37</v>
      </c>
      <c r="H19" s="157">
        <f>[1]Ternopil!$F$17</f>
        <v>8</v>
      </c>
      <c r="I19" s="157">
        <f>[1]Ternopil!$G$17</f>
        <v>60</v>
      </c>
      <c r="J19" s="157">
        <f>[1]Ternopil!$H$17</f>
        <v>58</v>
      </c>
      <c r="K19" s="157">
        <f>[1]Ternopil!$I$17</f>
        <v>2771.1</v>
      </c>
      <c r="L19" s="157">
        <f>[1]Ternopil!$J$17</f>
        <v>589.9</v>
      </c>
      <c r="M19" s="11"/>
      <c r="N19" s="33" t="s">
        <v>743</v>
      </c>
      <c r="O19" s="34">
        <v>3</v>
      </c>
      <c r="P19" s="35" t="s">
        <v>37</v>
      </c>
      <c r="Q19" s="157">
        <f>[2]Ternopil!$F$17</f>
        <v>9</v>
      </c>
      <c r="R19" s="157">
        <f>[2]Ternopil!$G$17</f>
        <v>48</v>
      </c>
      <c r="S19" s="157">
        <f>[2]Ternopil!$H$17</f>
        <v>44</v>
      </c>
      <c r="T19" s="157">
        <f>[2]Ternopil!$I$17</f>
        <v>2726.5</v>
      </c>
      <c r="U19" s="157">
        <f>[2]Ternopil!$J$17</f>
        <v>573</v>
      </c>
      <c r="V19" s="11"/>
      <c r="W19" s="36" t="s">
        <v>1089</v>
      </c>
      <c r="X19" s="36">
        <v>3</v>
      </c>
      <c r="Y19" s="36" t="s">
        <v>37</v>
      </c>
      <c r="Z19" s="157">
        <f>[3]Ternopil!$F$17</f>
        <v>9</v>
      </c>
      <c r="AA19" s="157" t="str">
        <f>[3]Ternopil!$G$17</f>
        <v>к</v>
      </c>
      <c r="AB19" s="157" t="str">
        <f>[3]Ternopil!$H$17</f>
        <v>к</v>
      </c>
      <c r="AC19" s="157" t="str">
        <f>[3]Ternopil!$I$17</f>
        <v>к</v>
      </c>
      <c r="AD19" s="157" t="str">
        <f>[3]Ternopil!$J$17</f>
        <v>к</v>
      </c>
      <c r="AE19" s="11"/>
      <c r="AF19" s="37" t="s">
        <v>1089</v>
      </c>
      <c r="AG19" s="37">
        <v>3</v>
      </c>
      <c r="AH19" s="37" t="s">
        <v>37</v>
      </c>
      <c r="AI19" s="157">
        <f>[4]Ternopil!$F$17</f>
        <v>8</v>
      </c>
      <c r="AJ19" s="157" t="str">
        <f>[4]Ternopil!$G$17</f>
        <v>к</v>
      </c>
      <c r="AK19" s="157" t="str">
        <f>[4]Ternopil!$H$17</f>
        <v>к</v>
      </c>
      <c r="AL19" s="157" t="str">
        <f>[4]Ternopil!$I$17</f>
        <v>к</v>
      </c>
      <c r="AM19" s="157" t="str">
        <f>[4]Ternopil!$J$17</f>
        <v>к</v>
      </c>
      <c r="AN19" s="11"/>
      <c r="AO19" s="11" t="s">
        <v>1089</v>
      </c>
      <c r="AP19" s="11">
        <v>3</v>
      </c>
      <c r="AQ19" s="11" t="s">
        <v>37</v>
      </c>
      <c r="AR19" s="157">
        <f>[5]Ternopil!$F$17</f>
        <v>7</v>
      </c>
      <c r="AS19" s="157">
        <f>[5]Ternopil!$G$17</f>
        <v>33</v>
      </c>
      <c r="AT19" s="157">
        <f>[5]Ternopil!$H$17</f>
        <v>29</v>
      </c>
      <c r="AU19" s="157">
        <f>[5]Ternopil!$I$17</f>
        <v>2353</v>
      </c>
      <c r="AV19" s="157">
        <f>[5]Ternopil!$J$17</f>
        <v>636.70000000000005</v>
      </c>
      <c r="AW19" s="11"/>
      <c r="AX19" s="33" t="s">
        <v>1089</v>
      </c>
      <c r="AY19" s="33">
        <v>3</v>
      </c>
      <c r="AZ19" s="33" t="s">
        <v>37</v>
      </c>
      <c r="BA19" s="157">
        <f>[6]Ternopil!$F$17</f>
        <v>6</v>
      </c>
      <c r="BB19" s="157">
        <f>[6]Ternopil!$G$17</f>
        <v>30</v>
      </c>
      <c r="BC19" s="157">
        <f>[6]Ternopil!$H$17</f>
        <v>27</v>
      </c>
      <c r="BD19" s="157">
        <f>[6]Ternopil!$I$17</f>
        <v>4109</v>
      </c>
      <c r="BE19" s="157">
        <f>[6]Ternopil!$J$17</f>
        <v>1090.5999999999999</v>
      </c>
      <c r="BG19" s="2">
        <v>3</v>
      </c>
      <c r="BH19" s="2" t="s">
        <v>37</v>
      </c>
      <c r="BI19" s="1">
        <f t="shared" si="46"/>
        <v>8</v>
      </c>
      <c r="BJ19" s="1">
        <f t="shared" si="47"/>
        <v>9</v>
      </c>
      <c r="BK19" s="1">
        <f t="shared" si="48"/>
        <v>9</v>
      </c>
      <c r="BL19" s="1">
        <f t="shared" si="49"/>
        <v>8</v>
      </c>
      <c r="BM19" s="1">
        <f t="shared" si="50"/>
        <v>7</v>
      </c>
      <c r="BN19" s="1">
        <f t="shared" si="51"/>
        <v>6</v>
      </c>
      <c r="BP19" s="1">
        <f t="shared" si="52"/>
        <v>58</v>
      </c>
      <c r="BQ19" s="1">
        <f t="shared" si="53"/>
        <v>44</v>
      </c>
      <c r="BR19" s="1" t="str">
        <f t="shared" si="54"/>
        <v>к</v>
      </c>
      <c r="BS19" s="1" t="str">
        <f t="shared" si="55"/>
        <v>к</v>
      </c>
      <c r="BT19" s="1">
        <f t="shared" si="56"/>
        <v>29</v>
      </c>
      <c r="BU19" s="1">
        <f t="shared" si="57"/>
        <v>27</v>
      </c>
      <c r="BW19" s="40">
        <f t="shared" si="58"/>
        <v>6.9343152961430857E-4</v>
      </c>
      <c r="BX19" s="40">
        <f t="shared" si="59"/>
        <v>5.4515493551064915E-4</v>
      </c>
      <c r="BY19" s="40" t="str">
        <f t="shared" si="60"/>
        <v/>
      </c>
      <c r="BZ19" s="40" t="str">
        <f t="shared" si="61"/>
        <v/>
      </c>
      <c r="CA19" s="40">
        <f t="shared" si="62"/>
        <v>4.1721215957645771E-4</v>
      </c>
      <c r="CB19" s="40">
        <f t="shared" si="63"/>
        <v>3.8107066743821717E-4</v>
      </c>
      <c r="CD19" s="10">
        <f t="shared" si="64"/>
        <v>589.9</v>
      </c>
      <c r="CE19" s="10">
        <f t="shared" si="65"/>
        <v>573</v>
      </c>
      <c r="CF19" s="10" t="str">
        <f t="shared" si="66"/>
        <v>к</v>
      </c>
      <c r="CG19" s="10" t="str">
        <f t="shared" si="67"/>
        <v>к</v>
      </c>
      <c r="CH19" s="10">
        <f t="shared" si="68"/>
        <v>636.70000000000005</v>
      </c>
      <c r="CI19" s="10">
        <f t="shared" si="69"/>
        <v>1090.5999999999999</v>
      </c>
      <c r="CK19" s="40">
        <f t="shared" si="70"/>
        <v>2.9537128806817164E-4</v>
      </c>
      <c r="CL19" s="40">
        <f t="shared" si="71"/>
        <v>2.7619921917082876E-4</v>
      </c>
      <c r="CM19" s="40" t="str">
        <f t="shared" si="72"/>
        <v/>
      </c>
      <c r="CN19" s="40" t="str">
        <f t="shared" si="73"/>
        <v/>
      </c>
      <c r="CO19" s="40">
        <f t="shared" si="74"/>
        <v>2.1375139574592088E-4</v>
      </c>
      <c r="CP19" s="40">
        <f t="shared" si="75"/>
        <v>2.517703337441319E-4</v>
      </c>
      <c r="CR19" s="9">
        <f t="shared" si="76"/>
        <v>10.170689655172414</v>
      </c>
      <c r="CS19" s="9">
        <f t="shared" si="77"/>
        <v>13.022727272727273</v>
      </c>
      <c r="CT19" s="9" t="str">
        <f t="shared" si="78"/>
        <v/>
      </c>
      <c r="CU19" s="9" t="str">
        <f t="shared" si="79"/>
        <v/>
      </c>
      <c r="CV19" s="9">
        <f t="shared" si="80"/>
        <v>21.955172413793104</v>
      </c>
      <c r="CW19" s="9">
        <f t="shared" si="81"/>
        <v>40.392592592592592</v>
      </c>
      <c r="CY19" s="9">
        <f t="shared" si="82"/>
        <v>42.595595304479332</v>
      </c>
      <c r="CZ19" s="9">
        <f t="shared" si="83"/>
        <v>50.664352678401727</v>
      </c>
      <c r="DA19" s="9" t="str">
        <f t="shared" si="84"/>
        <v/>
      </c>
      <c r="DB19" s="9" t="str">
        <f t="shared" si="85"/>
        <v/>
      </c>
      <c r="DC19" s="9">
        <f t="shared" si="86"/>
        <v>51.233261265183494</v>
      </c>
      <c r="DD19" s="9">
        <f t="shared" si="87"/>
        <v>66.06919798804806</v>
      </c>
      <c r="DF19" s="9">
        <f>IF($A19=2,IF(ISNUMBER(CR19/Ukraine!CR19),100*CR19/Ukraine!CR19,""),"")</f>
        <v>65.05119323501394</v>
      </c>
      <c r="DG19" s="9">
        <f>IF($A19=2,IF(ISNUMBER(CS19/Ukraine!CS19),100*CS19/Ukraine!CS19,""),"")</f>
        <v>78.590068358956287</v>
      </c>
      <c r="DH19" s="9" t="str">
        <f>IF($A19=2,IF(ISNUMBER(CT19/Ukraine!CT19),100*CT19/Ukraine!CT19,""),"")</f>
        <v/>
      </c>
      <c r="DI19" s="9" t="str">
        <f>IF($A19=2,IF(ISNUMBER(CU19/Ukraine!CU19),100*CU19/Ukraine!CU19,""),"")</f>
        <v/>
      </c>
      <c r="DJ19" s="9">
        <f>IF($A19=2,IF(ISNUMBER(CV19/Ukraine!CV19),100*CV19/Ukraine!CV19,""),"")</f>
        <v>90.510634417391501</v>
      </c>
      <c r="DK19" s="9">
        <f>IF($A19=2,IF(ISNUMBER(CW19/Ukraine!CW19),100*CW19/Ukraine!CW19,""),"")</f>
        <v>108.73299614141183</v>
      </c>
      <c r="DM19" s="40">
        <f t="shared" si="88"/>
        <v>-0.24137931034482762</v>
      </c>
      <c r="DN19" s="40" t="str">
        <f t="shared" si="89"/>
        <v/>
      </c>
      <c r="DO19" s="40" t="str">
        <f t="shared" si="90"/>
        <v/>
      </c>
      <c r="DP19" s="40" t="str">
        <f t="shared" si="91"/>
        <v/>
      </c>
      <c r="DQ19" s="40">
        <f t="shared" si="92"/>
        <v>-6.8965517241379337E-2</v>
      </c>
      <c r="DR19" s="40">
        <f t="shared" si="44"/>
        <v>-0.53448275862068972</v>
      </c>
      <c r="DT19" s="40">
        <f t="shared" si="93"/>
        <v>0.28041732805252062</v>
      </c>
      <c r="DU19" s="40" t="str">
        <f t="shared" si="94"/>
        <v/>
      </c>
      <c r="DV19" s="40" t="str">
        <f t="shared" si="95"/>
        <v/>
      </c>
      <c r="DW19" s="40" t="str">
        <f t="shared" si="96"/>
        <v/>
      </c>
      <c r="DX19" s="40">
        <f t="shared" si="97"/>
        <v>0.83977569528064255</v>
      </c>
      <c r="DY19" s="40">
        <f t="shared" si="98"/>
        <v>2.9714703684868122</v>
      </c>
    </row>
    <row r="20" spans="1:129" x14ac:dyDescent="0.2">
      <c r="A20" s="39">
        <f>'Industry selection'!C20</f>
        <v>1</v>
      </c>
      <c r="B20" s="2">
        <v>3.1</v>
      </c>
      <c r="C20" s="2" t="s">
        <v>39</v>
      </c>
      <c r="E20" s="30" t="s">
        <v>38</v>
      </c>
      <c r="F20" s="31">
        <v>3.1</v>
      </c>
      <c r="G20" s="32" t="s">
        <v>39</v>
      </c>
      <c r="H20" s="157">
        <f>[1]Ternopil!$F$18</f>
        <v>3</v>
      </c>
      <c r="I20" s="157" t="str">
        <f>[1]Ternopil!$G$18</f>
        <v>к</v>
      </c>
      <c r="J20" s="157" t="str">
        <f>[1]Ternopil!$H$18</f>
        <v>к</v>
      </c>
      <c r="K20" s="157" t="str">
        <f>[1]Ternopil!$I$18</f>
        <v>к</v>
      </c>
      <c r="L20" s="157" t="str">
        <f>[1]Ternopil!$J$18</f>
        <v>к</v>
      </c>
      <c r="M20" s="11"/>
      <c r="N20" s="33" t="s">
        <v>744</v>
      </c>
      <c r="O20" s="36">
        <v>3.1</v>
      </c>
      <c r="P20" s="35" t="s">
        <v>39</v>
      </c>
      <c r="Q20" s="157">
        <f>[2]Ternopil!$F$18</f>
        <v>3</v>
      </c>
      <c r="R20" s="157">
        <f>[2]Ternopil!$G$18</f>
        <v>19</v>
      </c>
      <c r="S20" s="157">
        <f>[2]Ternopil!$H$18</f>
        <v>17</v>
      </c>
      <c r="T20" s="157">
        <f>[2]Ternopil!$I$18</f>
        <v>441.1</v>
      </c>
      <c r="U20" s="157">
        <f>[2]Ternopil!$J$18</f>
        <v>181.4</v>
      </c>
      <c r="V20" s="11"/>
      <c r="W20" s="36" t="s">
        <v>1090</v>
      </c>
      <c r="X20" s="36">
        <v>3.1</v>
      </c>
      <c r="Y20" s="36" t="s">
        <v>39</v>
      </c>
      <c r="Z20" s="157">
        <f>[3]Ternopil!$F$18</f>
        <v>3</v>
      </c>
      <c r="AA20" s="157" t="str">
        <f>[3]Ternopil!$G$18</f>
        <v>к</v>
      </c>
      <c r="AB20" s="157" t="str">
        <f>[3]Ternopil!$H$18</f>
        <v>к</v>
      </c>
      <c r="AC20" s="157" t="str">
        <f>[3]Ternopil!$I$18</f>
        <v>к</v>
      </c>
      <c r="AD20" s="157" t="str">
        <f>[3]Ternopil!$J$18</f>
        <v>к</v>
      </c>
      <c r="AE20" s="11"/>
      <c r="AF20" s="37" t="s">
        <v>1090</v>
      </c>
      <c r="AG20" s="37">
        <v>3.1</v>
      </c>
      <c r="AH20" s="37" t="s">
        <v>39</v>
      </c>
      <c r="AI20" s="157">
        <f>[4]Ternopil!$F$18</f>
        <v>2</v>
      </c>
      <c r="AJ20" s="157" t="str">
        <f>[4]Ternopil!$G$18</f>
        <v>к</v>
      </c>
      <c r="AK20" s="157" t="str">
        <f>[4]Ternopil!$H$18</f>
        <v>к</v>
      </c>
      <c r="AL20" s="157" t="str">
        <f>[4]Ternopil!$I$18</f>
        <v>к</v>
      </c>
      <c r="AM20" s="157" t="str">
        <f>[4]Ternopil!$J$18</f>
        <v>к</v>
      </c>
      <c r="AN20" s="11"/>
      <c r="AO20" s="11" t="s">
        <v>1090</v>
      </c>
      <c r="AP20" s="11">
        <v>3.1</v>
      </c>
      <c r="AQ20" s="11" t="s">
        <v>39</v>
      </c>
      <c r="AR20" s="157">
        <f>[5]Ternopil!$F$18</f>
        <v>2</v>
      </c>
      <c r="AS20" s="157" t="str">
        <f>[5]Ternopil!$G$18</f>
        <v>к</v>
      </c>
      <c r="AT20" s="157" t="str">
        <f>[5]Ternopil!$H$18</f>
        <v>к</v>
      </c>
      <c r="AU20" s="157" t="str">
        <f>[5]Ternopil!$I$18</f>
        <v>к</v>
      </c>
      <c r="AV20" s="157" t="str">
        <f>[5]Ternopil!$J$18</f>
        <v>к</v>
      </c>
      <c r="AW20" s="11"/>
      <c r="AX20" s="33" t="s">
        <v>1090</v>
      </c>
      <c r="AY20" s="33">
        <v>3.1</v>
      </c>
      <c r="AZ20" s="33" t="s">
        <v>39</v>
      </c>
      <c r="BA20" s="157">
        <f>[6]Ternopil!$F$18</f>
        <v>2</v>
      </c>
      <c r="BB20" s="157" t="str">
        <f>[6]Ternopil!$G$18</f>
        <v>к</v>
      </c>
      <c r="BC20" s="157" t="str">
        <f>[6]Ternopil!$H$18</f>
        <v>к</v>
      </c>
      <c r="BD20" s="157" t="str">
        <f>[6]Ternopil!$I$18</f>
        <v>к</v>
      </c>
      <c r="BE20" s="157" t="str">
        <f>[6]Ternopil!$J$18</f>
        <v>к</v>
      </c>
      <c r="BG20" s="2">
        <v>3.1</v>
      </c>
      <c r="BH20" s="2" t="s">
        <v>39</v>
      </c>
      <c r="BI20" s="1">
        <f t="shared" si="46"/>
        <v>3</v>
      </c>
      <c r="BJ20" s="1">
        <f t="shared" si="47"/>
        <v>3</v>
      </c>
      <c r="BK20" s="1">
        <f t="shared" si="48"/>
        <v>3</v>
      </c>
      <c r="BL20" s="1">
        <f t="shared" si="49"/>
        <v>2</v>
      </c>
      <c r="BM20" s="1">
        <f t="shared" si="50"/>
        <v>2</v>
      </c>
      <c r="BN20" s="1">
        <f t="shared" si="51"/>
        <v>2</v>
      </c>
      <c r="BP20" s="1" t="str">
        <f t="shared" si="52"/>
        <v>к</v>
      </c>
      <c r="BQ20" s="1">
        <f t="shared" si="53"/>
        <v>17</v>
      </c>
      <c r="BR20" s="1" t="str">
        <f t="shared" si="54"/>
        <v>к</v>
      </c>
      <c r="BS20" s="1" t="str">
        <f t="shared" si="55"/>
        <v>к</v>
      </c>
      <c r="BT20" s="1" t="str">
        <f t="shared" si="56"/>
        <v>к</v>
      </c>
      <c r="BU20" s="1" t="str">
        <f t="shared" si="57"/>
        <v>к</v>
      </c>
      <c r="BW20" s="40" t="str">
        <f t="shared" si="58"/>
        <v/>
      </c>
      <c r="BX20" s="40" t="str">
        <f t="shared" si="59"/>
        <v/>
      </c>
      <c r="BY20" s="40" t="str">
        <f t="shared" si="60"/>
        <v/>
      </c>
      <c r="BZ20" s="40" t="str">
        <f t="shared" si="61"/>
        <v/>
      </c>
      <c r="CA20" s="40" t="str">
        <f t="shared" si="62"/>
        <v/>
      </c>
      <c r="CB20" s="40" t="str">
        <f t="shared" si="63"/>
        <v/>
      </c>
      <c r="CD20" s="10" t="str">
        <f t="shared" si="64"/>
        <v>к</v>
      </c>
      <c r="CE20" s="10">
        <f t="shared" si="65"/>
        <v>181.4</v>
      </c>
      <c r="CF20" s="10" t="str">
        <f t="shared" si="66"/>
        <v>к</v>
      </c>
      <c r="CG20" s="10" t="str">
        <f t="shared" si="67"/>
        <v>к</v>
      </c>
      <c r="CH20" s="10" t="str">
        <f t="shared" si="68"/>
        <v>к</v>
      </c>
      <c r="CI20" s="10" t="str">
        <f t="shared" si="69"/>
        <v>к</v>
      </c>
      <c r="CK20" s="40" t="str">
        <f t="shared" si="70"/>
        <v/>
      </c>
      <c r="CL20" s="40" t="str">
        <f t="shared" si="71"/>
        <v/>
      </c>
      <c r="CM20" s="40" t="str">
        <f t="shared" si="72"/>
        <v/>
      </c>
      <c r="CN20" s="40" t="str">
        <f t="shared" si="73"/>
        <v/>
      </c>
      <c r="CO20" s="40" t="str">
        <f t="shared" si="74"/>
        <v/>
      </c>
      <c r="CP20" s="40" t="str">
        <f t="shared" si="75"/>
        <v/>
      </c>
      <c r="CR20" s="9" t="str">
        <f t="shared" si="76"/>
        <v/>
      </c>
      <c r="CS20" s="9" t="str">
        <f t="shared" si="77"/>
        <v/>
      </c>
      <c r="CT20" s="9" t="str">
        <f t="shared" si="78"/>
        <v/>
      </c>
      <c r="CU20" s="9" t="str">
        <f t="shared" si="79"/>
        <v/>
      </c>
      <c r="CV20" s="9" t="str">
        <f t="shared" si="80"/>
        <v/>
      </c>
      <c r="CW20" s="9" t="str">
        <f t="shared" si="81"/>
        <v/>
      </c>
      <c r="CY20" s="9" t="str">
        <f t="shared" si="82"/>
        <v/>
      </c>
      <c r="CZ20" s="9" t="str">
        <f t="shared" si="83"/>
        <v/>
      </c>
      <c r="DA20" s="9" t="str">
        <f t="shared" si="84"/>
        <v/>
      </c>
      <c r="DB20" s="9" t="str">
        <f t="shared" si="85"/>
        <v/>
      </c>
      <c r="DC20" s="9" t="str">
        <f t="shared" si="86"/>
        <v/>
      </c>
      <c r="DD20" s="9" t="str">
        <f t="shared" si="87"/>
        <v/>
      </c>
      <c r="DF20" s="9" t="str">
        <f>IF($A20=2,IF(ISNUMBER(CR20/Ukraine!CR20),100*CR20/Ukraine!CR20,""),"")</f>
        <v/>
      </c>
      <c r="DG20" s="9" t="str">
        <f>IF($A20=2,IF(ISNUMBER(CS20/Ukraine!CS20),100*CS20/Ukraine!CS20,""),"")</f>
        <v/>
      </c>
      <c r="DH20" s="9" t="str">
        <f>IF($A20=2,IF(ISNUMBER(CT20/Ukraine!CT20),100*CT20/Ukraine!CT20,""),"")</f>
        <v/>
      </c>
      <c r="DI20" s="9" t="str">
        <f>IF($A20=2,IF(ISNUMBER(CU20/Ukraine!CU20),100*CU20/Ukraine!CU20,""),"")</f>
        <v/>
      </c>
      <c r="DJ20" s="9" t="str">
        <f>IF($A20=2,IF(ISNUMBER(CV20/Ukraine!CV20),100*CV20/Ukraine!CV20,""),"")</f>
        <v/>
      </c>
      <c r="DK20" s="9" t="str">
        <f>IF($A20=2,IF(ISNUMBER(CW20/Ukraine!CW20),100*CW20/Ukraine!CW20,""),"")</f>
        <v/>
      </c>
      <c r="DM20" s="40" t="str">
        <f t="shared" si="88"/>
        <v/>
      </c>
      <c r="DN20" s="40" t="str">
        <f t="shared" si="89"/>
        <v/>
      </c>
      <c r="DO20" s="40" t="str">
        <f t="shared" si="90"/>
        <v/>
      </c>
      <c r="DP20" s="40" t="str">
        <f t="shared" si="91"/>
        <v/>
      </c>
      <c r="DQ20" s="40" t="str">
        <f t="shared" si="92"/>
        <v/>
      </c>
      <c r="DR20" s="40" t="str">
        <f t="shared" si="44"/>
        <v/>
      </c>
      <c r="DT20" s="40" t="str">
        <f t="shared" si="93"/>
        <v/>
      </c>
      <c r="DU20" s="40" t="str">
        <f t="shared" si="94"/>
        <v/>
      </c>
      <c r="DV20" s="40" t="str">
        <f t="shared" si="95"/>
        <v/>
      </c>
      <c r="DW20" s="40" t="str">
        <f t="shared" si="96"/>
        <v/>
      </c>
      <c r="DX20" s="40" t="str">
        <f t="shared" si="97"/>
        <v/>
      </c>
      <c r="DY20" s="40" t="str">
        <f t="shared" si="98"/>
        <v/>
      </c>
    </row>
    <row r="21" spans="1:129" x14ac:dyDescent="0.2">
      <c r="A21" s="39">
        <f>'Industry selection'!C21</f>
        <v>1</v>
      </c>
      <c r="B21" s="2">
        <v>3.2</v>
      </c>
      <c r="C21" s="2" t="s">
        <v>41</v>
      </c>
      <c r="E21" s="30" t="s">
        <v>40</v>
      </c>
      <c r="F21" s="31">
        <v>3.2</v>
      </c>
      <c r="G21" s="32" t="s">
        <v>41</v>
      </c>
      <c r="H21" s="157">
        <f>[1]Ternopil!$F$19</f>
        <v>5</v>
      </c>
      <c r="I21" s="157" t="str">
        <f>[1]Ternopil!$G$19</f>
        <v>к</v>
      </c>
      <c r="J21" s="157" t="str">
        <f>[1]Ternopil!$H$19</f>
        <v>к</v>
      </c>
      <c r="K21" s="157" t="str">
        <f>[1]Ternopil!$I$19</f>
        <v>к</v>
      </c>
      <c r="L21" s="157" t="str">
        <f>[1]Ternopil!$J$19</f>
        <v>к</v>
      </c>
      <c r="M21" s="11"/>
      <c r="N21" s="33" t="s">
        <v>745</v>
      </c>
      <c r="O21" s="36">
        <v>3.2</v>
      </c>
      <c r="P21" s="35" t="s">
        <v>41</v>
      </c>
      <c r="Q21" s="157">
        <f>[2]Ternopil!$F$19</f>
        <v>6</v>
      </c>
      <c r="R21" s="157">
        <f>[2]Ternopil!$G$19</f>
        <v>29</v>
      </c>
      <c r="S21" s="157">
        <f>[2]Ternopil!$H$19</f>
        <v>27</v>
      </c>
      <c r="T21" s="157">
        <f>[2]Ternopil!$I$19</f>
        <v>2285.4</v>
      </c>
      <c r="U21" s="157">
        <f>[2]Ternopil!$J$19</f>
        <v>391.6</v>
      </c>
      <c r="V21" s="11"/>
      <c r="W21" s="36" t="s">
        <v>1091</v>
      </c>
      <c r="X21" s="36">
        <v>3.2</v>
      </c>
      <c r="Y21" s="36" t="s">
        <v>41</v>
      </c>
      <c r="Z21" s="157">
        <f>[3]Ternopil!$F$19</f>
        <v>6</v>
      </c>
      <c r="AA21" s="157" t="str">
        <f>[3]Ternopil!$G$19</f>
        <v>к</v>
      </c>
      <c r="AB21" s="157" t="str">
        <f>[3]Ternopil!$H$19</f>
        <v>к</v>
      </c>
      <c r="AC21" s="157" t="str">
        <f>[3]Ternopil!$I$19</f>
        <v>к</v>
      </c>
      <c r="AD21" s="157" t="str">
        <f>[3]Ternopil!$J$19</f>
        <v>к</v>
      </c>
      <c r="AE21" s="11"/>
      <c r="AF21" s="37" t="s">
        <v>1091</v>
      </c>
      <c r="AG21" s="37">
        <v>3.2</v>
      </c>
      <c r="AH21" s="37" t="s">
        <v>41</v>
      </c>
      <c r="AI21" s="157">
        <f>[4]Ternopil!$F$19</f>
        <v>6</v>
      </c>
      <c r="AJ21" s="157">
        <f>[4]Ternopil!$G$19</f>
        <v>24</v>
      </c>
      <c r="AK21" s="157">
        <f>[4]Ternopil!$H$19</f>
        <v>21</v>
      </c>
      <c r="AL21" s="157">
        <f>[4]Ternopil!$I$19</f>
        <v>1638.6</v>
      </c>
      <c r="AM21" s="157">
        <f>[4]Ternopil!$J$19</f>
        <v>452.2</v>
      </c>
      <c r="AN21" s="11"/>
      <c r="AO21" s="11" t="s">
        <v>1091</v>
      </c>
      <c r="AP21" s="11">
        <v>3.2</v>
      </c>
      <c r="AQ21" s="11" t="s">
        <v>41</v>
      </c>
      <c r="AR21" s="157">
        <f>[5]Ternopil!$F$19</f>
        <v>5</v>
      </c>
      <c r="AS21" s="157" t="str">
        <f>[5]Ternopil!$G$19</f>
        <v>к</v>
      </c>
      <c r="AT21" s="157" t="str">
        <f>[5]Ternopil!$H$19</f>
        <v>к</v>
      </c>
      <c r="AU21" s="157" t="str">
        <f>[5]Ternopil!$I$19</f>
        <v>к</v>
      </c>
      <c r="AV21" s="157" t="str">
        <f>[5]Ternopil!$J$19</f>
        <v>к</v>
      </c>
      <c r="AW21" s="11"/>
      <c r="AX21" s="33" t="s">
        <v>1091</v>
      </c>
      <c r="AY21" s="33">
        <v>3.2</v>
      </c>
      <c r="AZ21" s="33" t="s">
        <v>41</v>
      </c>
      <c r="BA21" s="157">
        <f>[6]Ternopil!$F$19</f>
        <v>4</v>
      </c>
      <c r="BB21" s="157" t="str">
        <f>[6]Ternopil!$G$19</f>
        <v>к</v>
      </c>
      <c r="BC21" s="157" t="str">
        <f>[6]Ternopil!$H$19</f>
        <v>к</v>
      </c>
      <c r="BD21" s="157" t="str">
        <f>[6]Ternopil!$I$19</f>
        <v>к</v>
      </c>
      <c r="BE21" s="157" t="str">
        <f>[6]Ternopil!$J$19</f>
        <v>к</v>
      </c>
      <c r="BG21" s="2">
        <v>3.2</v>
      </c>
      <c r="BH21" s="2" t="s">
        <v>41</v>
      </c>
      <c r="BI21" s="1">
        <f t="shared" si="46"/>
        <v>5</v>
      </c>
      <c r="BJ21" s="1">
        <f t="shared" si="47"/>
        <v>6</v>
      </c>
      <c r="BK21" s="1">
        <f t="shared" si="48"/>
        <v>6</v>
      </c>
      <c r="BL21" s="1">
        <f t="shared" si="49"/>
        <v>6</v>
      </c>
      <c r="BM21" s="1">
        <f t="shared" si="50"/>
        <v>5</v>
      </c>
      <c r="BN21" s="1">
        <f t="shared" si="51"/>
        <v>4</v>
      </c>
      <c r="BP21" s="1" t="str">
        <f t="shared" si="52"/>
        <v>к</v>
      </c>
      <c r="BQ21" s="1">
        <f t="shared" si="53"/>
        <v>27</v>
      </c>
      <c r="BR21" s="1" t="str">
        <f t="shared" si="54"/>
        <v>к</v>
      </c>
      <c r="BS21" s="1">
        <f t="shared" si="55"/>
        <v>21</v>
      </c>
      <c r="BT21" s="1" t="str">
        <f t="shared" si="56"/>
        <v>к</v>
      </c>
      <c r="BU21" s="1" t="str">
        <f t="shared" si="57"/>
        <v>к</v>
      </c>
      <c r="BW21" s="40" t="str">
        <f t="shared" si="58"/>
        <v/>
      </c>
      <c r="BX21" s="40" t="str">
        <f t="shared" si="59"/>
        <v/>
      </c>
      <c r="BY21" s="40" t="str">
        <f t="shared" si="60"/>
        <v/>
      </c>
      <c r="BZ21" s="40" t="str">
        <f t="shared" si="61"/>
        <v/>
      </c>
      <c r="CA21" s="40" t="str">
        <f t="shared" si="62"/>
        <v/>
      </c>
      <c r="CB21" s="40" t="str">
        <f t="shared" si="63"/>
        <v/>
      </c>
      <c r="CD21" s="10" t="str">
        <f t="shared" si="64"/>
        <v>к</v>
      </c>
      <c r="CE21" s="10">
        <f t="shared" si="65"/>
        <v>391.6</v>
      </c>
      <c r="CF21" s="10" t="str">
        <f t="shared" si="66"/>
        <v>к</v>
      </c>
      <c r="CG21" s="10">
        <f t="shared" si="67"/>
        <v>452.2</v>
      </c>
      <c r="CH21" s="10" t="str">
        <f t="shared" si="68"/>
        <v>к</v>
      </c>
      <c r="CI21" s="10" t="str">
        <f t="shared" si="69"/>
        <v>к</v>
      </c>
      <c r="CK21" s="40" t="str">
        <f t="shared" si="70"/>
        <v/>
      </c>
      <c r="CL21" s="40" t="str">
        <f t="shared" si="71"/>
        <v/>
      </c>
      <c r="CM21" s="40" t="str">
        <f t="shared" si="72"/>
        <v/>
      </c>
      <c r="CN21" s="40" t="str">
        <f t="shared" si="73"/>
        <v/>
      </c>
      <c r="CO21" s="40" t="str">
        <f t="shared" si="74"/>
        <v/>
      </c>
      <c r="CP21" s="40" t="str">
        <f t="shared" si="75"/>
        <v/>
      </c>
      <c r="CR21" s="9" t="str">
        <f t="shared" si="76"/>
        <v/>
      </c>
      <c r="CS21" s="9" t="str">
        <f t="shared" si="77"/>
        <v/>
      </c>
      <c r="CT21" s="9" t="str">
        <f t="shared" si="78"/>
        <v/>
      </c>
      <c r="CU21" s="9" t="str">
        <f t="shared" si="79"/>
        <v/>
      </c>
      <c r="CV21" s="9" t="str">
        <f t="shared" si="80"/>
        <v/>
      </c>
      <c r="CW21" s="9" t="str">
        <f t="shared" si="81"/>
        <v/>
      </c>
      <c r="CY21" s="9" t="str">
        <f t="shared" si="82"/>
        <v/>
      </c>
      <c r="CZ21" s="9" t="str">
        <f t="shared" si="83"/>
        <v/>
      </c>
      <c r="DA21" s="9" t="str">
        <f t="shared" si="84"/>
        <v/>
      </c>
      <c r="DB21" s="9" t="str">
        <f t="shared" si="85"/>
        <v/>
      </c>
      <c r="DC21" s="9" t="str">
        <f t="shared" si="86"/>
        <v/>
      </c>
      <c r="DD21" s="9" t="str">
        <f t="shared" si="87"/>
        <v/>
      </c>
      <c r="DF21" s="9" t="str">
        <f>IF($A21=2,IF(ISNUMBER(CR21/Ukraine!CR21),100*CR21/Ukraine!CR21,""),"")</f>
        <v/>
      </c>
      <c r="DG21" s="9" t="str">
        <f>IF($A21=2,IF(ISNUMBER(CS21/Ukraine!CS21),100*CS21/Ukraine!CS21,""),"")</f>
        <v/>
      </c>
      <c r="DH21" s="9" t="str">
        <f>IF($A21=2,IF(ISNUMBER(CT21/Ukraine!CT21),100*CT21/Ukraine!CT21,""),"")</f>
        <v/>
      </c>
      <c r="DI21" s="9" t="str">
        <f>IF($A21=2,IF(ISNUMBER(CU21/Ukraine!CU21),100*CU21/Ukraine!CU21,""),"")</f>
        <v/>
      </c>
      <c r="DJ21" s="9" t="str">
        <f>IF($A21=2,IF(ISNUMBER(CV21/Ukraine!CV21),100*CV21/Ukraine!CV21,""),"")</f>
        <v/>
      </c>
      <c r="DK21" s="9" t="str">
        <f>IF($A21=2,IF(ISNUMBER(CW21/Ukraine!CW21),100*CW21/Ukraine!CW21,""),"")</f>
        <v/>
      </c>
      <c r="DM21" s="40" t="str">
        <f t="shared" si="88"/>
        <v/>
      </c>
      <c r="DN21" s="40" t="str">
        <f t="shared" si="89"/>
        <v/>
      </c>
      <c r="DO21" s="40" t="str">
        <f t="shared" si="90"/>
        <v/>
      </c>
      <c r="DP21" s="40" t="str">
        <f t="shared" si="91"/>
        <v/>
      </c>
      <c r="DQ21" s="40" t="str">
        <f t="shared" si="92"/>
        <v/>
      </c>
      <c r="DR21" s="40" t="str">
        <f t="shared" si="44"/>
        <v/>
      </c>
      <c r="DT21" s="40" t="str">
        <f t="shared" si="93"/>
        <v/>
      </c>
      <c r="DU21" s="40" t="str">
        <f t="shared" si="94"/>
        <v/>
      </c>
      <c r="DV21" s="40" t="str">
        <f t="shared" si="95"/>
        <v/>
      </c>
      <c r="DW21" s="40" t="str">
        <f t="shared" si="96"/>
        <v/>
      </c>
      <c r="DX21" s="40" t="str">
        <f t="shared" si="97"/>
        <v/>
      </c>
      <c r="DY21" s="40" t="str">
        <f t="shared" si="98"/>
        <v/>
      </c>
    </row>
    <row r="22" spans="1:129" x14ac:dyDescent="0.2">
      <c r="A22" s="39">
        <f>'Industry selection'!C22</f>
        <v>0</v>
      </c>
      <c r="B22" s="2" t="s">
        <v>747</v>
      </c>
      <c r="C22" s="2" t="s">
        <v>44</v>
      </c>
      <c r="E22" s="30" t="s">
        <v>42</v>
      </c>
      <c r="F22" s="31" t="s">
        <v>43</v>
      </c>
      <c r="G22" s="32" t="s">
        <v>44</v>
      </c>
      <c r="H22" s="157" t="e">
        <f>[1]Ternopil!$F$20</f>
        <v>#N/A</v>
      </c>
      <c r="I22" s="157" t="e">
        <f>[1]Ternopil!$G$20</f>
        <v>#N/A</v>
      </c>
      <c r="J22" s="157" t="e">
        <f>[1]Ternopil!$H$20</f>
        <v>#N/A</v>
      </c>
      <c r="K22" s="157" t="e">
        <f>[1]Ternopil!$I$20</f>
        <v>#N/A</v>
      </c>
      <c r="L22" s="157" t="e">
        <f>[1]Ternopil!$J$20</f>
        <v>#N/A</v>
      </c>
      <c r="M22" s="11"/>
      <c r="N22" s="33" t="s">
        <v>746</v>
      </c>
      <c r="O22" s="36" t="s">
        <v>747</v>
      </c>
      <c r="P22" s="35" t="s">
        <v>44</v>
      </c>
      <c r="Q22" s="157">
        <f>[2]Ternopil!$F$20</f>
        <v>917</v>
      </c>
      <c r="R22" s="157">
        <f>[2]Ternopil!$G$20</f>
        <v>34141</v>
      </c>
      <c r="S22" s="157">
        <f>[2]Ternopil!$H$20</f>
        <v>33806</v>
      </c>
      <c r="T22" s="157">
        <f>[2]Ternopil!$I$20</f>
        <v>7491519.0999999996</v>
      </c>
      <c r="U22" s="157">
        <f>[2]Ternopil!$J$20</f>
        <v>901370.5</v>
      </c>
      <c r="V22" s="11"/>
      <c r="W22" s="36" t="s">
        <v>1092</v>
      </c>
      <c r="X22" s="36" t="s">
        <v>747</v>
      </c>
      <c r="Y22" s="36" t="s">
        <v>44</v>
      </c>
      <c r="Z22" s="157">
        <f>[3]Ternopil!$F$20</f>
        <v>890</v>
      </c>
      <c r="AA22" s="157">
        <f>[3]Ternopil!$G$20</f>
        <v>33352</v>
      </c>
      <c r="AB22" s="157">
        <f>[3]Ternopil!$H$20</f>
        <v>32983</v>
      </c>
      <c r="AC22" s="157">
        <f>[3]Ternopil!$I$20</f>
        <v>9406988.3000000007</v>
      </c>
      <c r="AD22" s="157">
        <f>[3]Ternopil!$J$20</f>
        <v>987717.9</v>
      </c>
      <c r="AE22" s="11"/>
      <c r="AF22" s="37" t="s">
        <v>1092</v>
      </c>
      <c r="AG22" s="38" t="s">
        <v>747</v>
      </c>
      <c r="AH22" s="37" t="s">
        <v>44</v>
      </c>
      <c r="AI22" s="157">
        <f>[4]Ternopil!$F$20</f>
        <v>883</v>
      </c>
      <c r="AJ22" s="157">
        <f>[4]Ternopil!$G$20</f>
        <v>30753</v>
      </c>
      <c r="AK22" s="157">
        <f>[4]Ternopil!$H$20</f>
        <v>30429</v>
      </c>
      <c r="AL22" s="157">
        <f>[4]Ternopil!$I$20</f>
        <v>12631861</v>
      </c>
      <c r="AM22" s="157">
        <f>[4]Ternopil!$J$20</f>
        <v>1125911.8999999999</v>
      </c>
      <c r="AN22" s="11"/>
      <c r="AO22" s="11" t="s">
        <v>1092</v>
      </c>
      <c r="AP22" s="11" t="s">
        <v>747</v>
      </c>
      <c r="AQ22" s="11" t="s">
        <v>44</v>
      </c>
      <c r="AR22" s="157">
        <f>[5]Ternopil!$F$20</f>
        <v>735</v>
      </c>
      <c r="AS22" s="157">
        <f>[5]Ternopil!$G$20</f>
        <v>30225</v>
      </c>
      <c r="AT22" s="157">
        <f>[5]Ternopil!$H$20</f>
        <v>29987</v>
      </c>
      <c r="AU22" s="157">
        <f>[5]Ternopil!$I$20</f>
        <v>16280597.699999999</v>
      </c>
      <c r="AV22" s="157">
        <f>[5]Ternopil!$J$20</f>
        <v>1464458.1</v>
      </c>
      <c r="AW22" s="11"/>
      <c r="AX22" s="33" t="s">
        <v>1092</v>
      </c>
      <c r="AY22" s="33" t="s">
        <v>747</v>
      </c>
      <c r="AZ22" s="33" t="s">
        <v>44</v>
      </c>
      <c r="BA22" s="157">
        <f>[6]Ternopil!$F$20</f>
        <v>793</v>
      </c>
      <c r="BB22" s="157">
        <f>[6]Ternopil!$G$20</f>
        <v>31117</v>
      </c>
      <c r="BC22" s="157">
        <f>[6]Ternopil!$H$20</f>
        <v>30921</v>
      </c>
      <c r="BD22" s="157">
        <f>[6]Ternopil!$I$20</f>
        <v>20335350.199999999</v>
      </c>
      <c r="BE22" s="157">
        <f>[6]Ternopil!$J$20</f>
        <v>2065674.9</v>
      </c>
      <c r="BG22" s="2" t="s">
        <v>747</v>
      </c>
      <c r="BH22" s="2" t="s">
        <v>44</v>
      </c>
      <c r="BI22" s="1" t="str">
        <f t="shared" si="46"/>
        <v/>
      </c>
      <c r="BJ22" s="1" t="str">
        <f t="shared" si="47"/>
        <v/>
      </c>
      <c r="BK22" s="1" t="str">
        <f t="shared" si="48"/>
        <v/>
      </c>
      <c r="BL22" s="1" t="str">
        <f t="shared" si="49"/>
        <v/>
      </c>
      <c r="BM22" s="1" t="str">
        <f t="shared" si="50"/>
        <v/>
      </c>
      <c r="BN22" s="1" t="str">
        <f t="shared" si="51"/>
        <v/>
      </c>
      <c r="BP22" s="1" t="str">
        <f t="shared" si="52"/>
        <v/>
      </c>
      <c r="BQ22" s="1" t="str">
        <f t="shared" si="53"/>
        <v/>
      </c>
      <c r="BR22" s="1" t="str">
        <f t="shared" si="54"/>
        <v/>
      </c>
      <c r="BS22" s="1" t="str">
        <f t="shared" si="55"/>
        <v/>
      </c>
      <c r="BT22" s="1" t="str">
        <f t="shared" si="56"/>
        <v/>
      </c>
      <c r="BU22" s="1" t="str">
        <f t="shared" si="57"/>
        <v/>
      </c>
      <c r="BW22" s="40" t="str">
        <f t="shared" si="58"/>
        <v/>
      </c>
      <c r="BX22" s="40" t="str">
        <f t="shared" si="59"/>
        <v/>
      </c>
      <c r="BY22" s="40" t="str">
        <f t="shared" si="60"/>
        <v/>
      </c>
      <c r="BZ22" s="40" t="str">
        <f t="shared" si="61"/>
        <v/>
      </c>
      <c r="CA22" s="40" t="str">
        <f t="shared" si="62"/>
        <v/>
      </c>
      <c r="CB22" s="40" t="str">
        <f t="shared" si="63"/>
        <v/>
      </c>
      <c r="CD22" s="10" t="str">
        <f t="shared" si="64"/>
        <v/>
      </c>
      <c r="CE22" s="10" t="str">
        <f t="shared" si="65"/>
        <v/>
      </c>
      <c r="CF22" s="10" t="str">
        <f t="shared" si="66"/>
        <v/>
      </c>
      <c r="CG22" s="10" t="str">
        <f t="shared" si="67"/>
        <v/>
      </c>
      <c r="CH22" s="10" t="str">
        <f t="shared" si="68"/>
        <v/>
      </c>
      <c r="CI22" s="10" t="str">
        <f t="shared" si="69"/>
        <v/>
      </c>
      <c r="CK22" s="40" t="str">
        <f t="shared" si="70"/>
        <v/>
      </c>
      <c r="CL22" s="40" t="str">
        <f t="shared" si="71"/>
        <v/>
      </c>
      <c r="CM22" s="40" t="str">
        <f t="shared" si="72"/>
        <v/>
      </c>
      <c r="CN22" s="40" t="str">
        <f t="shared" si="73"/>
        <v/>
      </c>
      <c r="CO22" s="40" t="str">
        <f t="shared" si="74"/>
        <v/>
      </c>
      <c r="CP22" s="40" t="str">
        <f t="shared" si="75"/>
        <v/>
      </c>
      <c r="CR22" s="9" t="str">
        <f t="shared" si="76"/>
        <v/>
      </c>
      <c r="CS22" s="9" t="str">
        <f t="shared" si="77"/>
        <v/>
      </c>
      <c r="CT22" s="9" t="str">
        <f t="shared" si="78"/>
        <v/>
      </c>
      <c r="CU22" s="9" t="str">
        <f t="shared" si="79"/>
        <v/>
      </c>
      <c r="CV22" s="9" t="str">
        <f t="shared" si="80"/>
        <v/>
      </c>
      <c r="CW22" s="9" t="str">
        <f t="shared" si="81"/>
        <v/>
      </c>
      <c r="CY22" s="9" t="str">
        <f t="shared" si="82"/>
        <v/>
      </c>
      <c r="CZ22" s="9" t="str">
        <f t="shared" si="83"/>
        <v/>
      </c>
      <c r="DA22" s="9" t="str">
        <f t="shared" si="84"/>
        <v/>
      </c>
      <c r="DB22" s="9" t="str">
        <f t="shared" si="85"/>
        <v/>
      </c>
      <c r="DC22" s="9" t="str">
        <f t="shared" si="86"/>
        <v/>
      </c>
      <c r="DD22" s="9" t="str">
        <f t="shared" si="87"/>
        <v/>
      </c>
      <c r="DF22" s="9" t="str">
        <f>IF($A22=2,IF(ISNUMBER(CR22/Ukraine!CR22),100*CR22/Ukraine!CR22,""),"")</f>
        <v/>
      </c>
      <c r="DG22" s="9" t="str">
        <f>IF($A22=2,IF(ISNUMBER(CS22/Ukraine!CS22),100*CS22/Ukraine!CS22,""),"")</f>
        <v/>
      </c>
      <c r="DH22" s="9" t="str">
        <f>IF($A22=2,IF(ISNUMBER(CT22/Ukraine!CT22),100*CT22/Ukraine!CT22,""),"")</f>
        <v/>
      </c>
      <c r="DI22" s="9" t="str">
        <f>IF($A22=2,IF(ISNUMBER(CU22/Ukraine!CU22),100*CU22/Ukraine!CU22,""),"")</f>
        <v/>
      </c>
      <c r="DJ22" s="9" t="str">
        <f>IF($A22=2,IF(ISNUMBER(CV22/Ukraine!CV22),100*CV22/Ukraine!CV22,""),"")</f>
        <v/>
      </c>
      <c r="DK22" s="9" t="str">
        <f>IF($A22=2,IF(ISNUMBER(CW22/Ukraine!CW22),100*CW22/Ukraine!CW22,""),"")</f>
        <v/>
      </c>
      <c r="DM22" s="40" t="str">
        <f t="shared" si="88"/>
        <v/>
      </c>
      <c r="DN22" s="40" t="str">
        <f t="shared" si="89"/>
        <v/>
      </c>
      <c r="DO22" s="40" t="str">
        <f t="shared" si="90"/>
        <v/>
      </c>
      <c r="DP22" s="40" t="str">
        <f t="shared" si="91"/>
        <v/>
      </c>
      <c r="DQ22" s="40" t="str">
        <f t="shared" si="92"/>
        <v/>
      </c>
      <c r="DR22" s="40" t="str">
        <f t="shared" si="44"/>
        <v/>
      </c>
      <c r="DT22" s="40" t="str">
        <f t="shared" si="93"/>
        <v/>
      </c>
      <c r="DU22" s="40" t="str">
        <f t="shared" si="94"/>
        <v/>
      </c>
      <c r="DV22" s="40" t="str">
        <f t="shared" si="95"/>
        <v/>
      </c>
      <c r="DW22" s="40" t="str">
        <f t="shared" si="96"/>
        <v/>
      </c>
      <c r="DX22" s="40" t="str">
        <f t="shared" si="97"/>
        <v/>
      </c>
      <c r="DY22" s="40" t="str">
        <f t="shared" si="98"/>
        <v/>
      </c>
    </row>
    <row r="23" spans="1:129" x14ac:dyDescent="0.2">
      <c r="A23" s="39">
        <f>'Industry selection'!C23</f>
        <v>2</v>
      </c>
      <c r="B23" s="2" t="s">
        <v>46</v>
      </c>
      <c r="C23" s="2" t="s">
        <v>47</v>
      </c>
      <c r="E23" s="30" t="s">
        <v>45</v>
      </c>
      <c r="F23" s="31" t="s">
        <v>46</v>
      </c>
      <c r="G23" s="32" t="s">
        <v>47</v>
      </c>
      <c r="H23" s="157">
        <f>[1]Ternopil!$F$21</f>
        <v>47</v>
      </c>
      <c r="I23" s="157">
        <f>[1]Ternopil!$G$21</f>
        <v>1233</v>
      </c>
      <c r="J23" s="157">
        <f>[1]Ternopil!$H$21</f>
        <v>1214</v>
      </c>
      <c r="K23" s="157">
        <f>[1]Ternopil!$I$21</f>
        <v>196056.9</v>
      </c>
      <c r="L23" s="157">
        <f>[1]Ternopil!$J$21</f>
        <v>32808.300000000003</v>
      </c>
      <c r="M23" s="11"/>
      <c r="N23" s="33" t="s">
        <v>748</v>
      </c>
      <c r="O23" s="36" t="s">
        <v>46</v>
      </c>
      <c r="P23" s="35" t="s">
        <v>47</v>
      </c>
      <c r="Q23" s="157">
        <f>[2]Ternopil!$F$21</f>
        <v>51</v>
      </c>
      <c r="R23" s="157">
        <f>[2]Ternopil!$G$21</f>
        <v>1129</v>
      </c>
      <c r="S23" s="157">
        <f>[2]Ternopil!$H$21</f>
        <v>1096</v>
      </c>
      <c r="T23" s="157">
        <f>[2]Ternopil!$I$21</f>
        <v>233548.7</v>
      </c>
      <c r="U23" s="157">
        <f>[2]Ternopil!$J$21</f>
        <v>29411.3</v>
      </c>
      <c r="V23" s="11"/>
      <c r="W23" s="36" t="s">
        <v>1093</v>
      </c>
      <c r="X23" s="36" t="s">
        <v>46</v>
      </c>
      <c r="Y23" s="36" t="s">
        <v>47</v>
      </c>
      <c r="Z23" s="157">
        <f>[3]Ternopil!$F$21</f>
        <v>51</v>
      </c>
      <c r="AA23" s="157">
        <f>[3]Ternopil!$G$21</f>
        <v>1040</v>
      </c>
      <c r="AB23" s="157">
        <f>[3]Ternopil!$H$21</f>
        <v>1023</v>
      </c>
      <c r="AC23" s="157">
        <f>[3]Ternopil!$I$21</f>
        <v>229399.8</v>
      </c>
      <c r="AD23" s="157">
        <f>[3]Ternopil!$J$21</f>
        <v>30542.5</v>
      </c>
      <c r="AE23" s="11"/>
      <c r="AF23" s="37" t="s">
        <v>1093</v>
      </c>
      <c r="AG23" s="37" t="s">
        <v>46</v>
      </c>
      <c r="AH23" s="37" t="s">
        <v>47</v>
      </c>
      <c r="AI23" s="157">
        <f>[4]Ternopil!$F$21</f>
        <v>52</v>
      </c>
      <c r="AJ23" s="157">
        <f>[4]Ternopil!$G$21</f>
        <v>1094</v>
      </c>
      <c r="AK23" s="157">
        <f>[4]Ternopil!$H$21</f>
        <v>1081</v>
      </c>
      <c r="AL23" s="157">
        <f>[4]Ternopil!$I$21</f>
        <v>440566.8</v>
      </c>
      <c r="AM23" s="157">
        <f>[4]Ternopil!$J$21</f>
        <v>44766.6</v>
      </c>
      <c r="AN23" s="11"/>
      <c r="AO23" s="11" t="s">
        <v>1093</v>
      </c>
      <c r="AP23" s="11" t="s">
        <v>46</v>
      </c>
      <c r="AQ23" s="11" t="s">
        <v>47</v>
      </c>
      <c r="AR23" s="157">
        <f>[5]Ternopil!$F$21</f>
        <v>42</v>
      </c>
      <c r="AS23" s="157">
        <f>[5]Ternopil!$G$21</f>
        <v>1151</v>
      </c>
      <c r="AT23" s="157">
        <f>[5]Ternopil!$H$21</f>
        <v>1137</v>
      </c>
      <c r="AU23" s="157">
        <f>[5]Ternopil!$I$21</f>
        <v>553077.4</v>
      </c>
      <c r="AV23" s="157">
        <f>[5]Ternopil!$J$21</f>
        <v>56948.4</v>
      </c>
      <c r="AW23" s="11"/>
      <c r="AX23" s="33" t="s">
        <v>1093</v>
      </c>
      <c r="AY23" s="33" t="s">
        <v>46</v>
      </c>
      <c r="AZ23" s="33" t="s">
        <v>47</v>
      </c>
      <c r="BA23" s="157">
        <f>[6]Ternopil!$F$21</f>
        <v>49</v>
      </c>
      <c r="BB23" s="157">
        <f>[6]Ternopil!$G$21</f>
        <v>1204</v>
      </c>
      <c r="BC23" s="157">
        <f>[6]Ternopil!$H$21</f>
        <v>1186</v>
      </c>
      <c r="BD23" s="157">
        <f>[6]Ternopil!$I$21</f>
        <v>706545.5</v>
      </c>
      <c r="BE23" s="157">
        <f>[6]Ternopil!$J$21</f>
        <v>76744.800000000003</v>
      </c>
      <c r="BG23" s="2" t="s">
        <v>46</v>
      </c>
      <c r="BH23" s="2" t="s">
        <v>47</v>
      </c>
      <c r="BI23" s="1">
        <f t="shared" si="46"/>
        <v>47</v>
      </c>
      <c r="BJ23" s="1">
        <f t="shared" si="47"/>
        <v>51</v>
      </c>
      <c r="BK23" s="1">
        <f t="shared" si="48"/>
        <v>51</v>
      </c>
      <c r="BL23" s="1">
        <f t="shared" si="49"/>
        <v>52</v>
      </c>
      <c r="BM23" s="1">
        <f t="shared" si="50"/>
        <v>42</v>
      </c>
      <c r="BN23" s="1">
        <f t="shared" si="51"/>
        <v>49</v>
      </c>
      <c r="BP23" s="1">
        <f t="shared" si="52"/>
        <v>1214</v>
      </c>
      <c r="BQ23" s="1">
        <f t="shared" si="53"/>
        <v>1096</v>
      </c>
      <c r="BR23" s="1">
        <f t="shared" si="54"/>
        <v>1023</v>
      </c>
      <c r="BS23" s="1">
        <f t="shared" si="55"/>
        <v>1081</v>
      </c>
      <c r="BT23" s="1">
        <f t="shared" si="56"/>
        <v>1137</v>
      </c>
      <c r="BU23" s="1">
        <f t="shared" si="57"/>
        <v>1186</v>
      </c>
      <c r="BW23" s="40">
        <f t="shared" si="58"/>
        <v>1.4514239257789149E-2</v>
      </c>
      <c r="BX23" s="40">
        <f t="shared" si="59"/>
        <v>1.3579313848174351E-2</v>
      </c>
      <c r="BY23" s="40">
        <f t="shared" si="60"/>
        <v>1.3014108158306512E-2</v>
      </c>
      <c r="BZ23" s="40">
        <f t="shared" si="61"/>
        <v>1.4932589236379711E-2</v>
      </c>
      <c r="CA23" s="40">
        <f t="shared" si="62"/>
        <v>1.6357593980635601E-2</v>
      </c>
      <c r="CB23" s="40">
        <f t="shared" si="63"/>
        <v>1.6738881910434281E-2</v>
      </c>
      <c r="CD23" s="10">
        <f t="shared" si="64"/>
        <v>32808.300000000003</v>
      </c>
      <c r="CE23" s="10">
        <f t="shared" si="65"/>
        <v>29411.3</v>
      </c>
      <c r="CF23" s="10">
        <f t="shared" si="66"/>
        <v>30542.5</v>
      </c>
      <c r="CG23" s="10">
        <f t="shared" si="67"/>
        <v>44766.6</v>
      </c>
      <c r="CH23" s="10">
        <f t="shared" si="68"/>
        <v>56948.4</v>
      </c>
      <c r="CI23" s="10">
        <f t="shared" si="69"/>
        <v>76744.800000000003</v>
      </c>
      <c r="CK23" s="40">
        <f t="shared" si="70"/>
        <v>1.6427580658292924E-2</v>
      </c>
      <c r="CL23" s="40">
        <f t="shared" si="71"/>
        <v>1.4176925121813256E-2</v>
      </c>
      <c r="CM23" s="40">
        <f t="shared" si="72"/>
        <v>1.3700387540306636E-2</v>
      </c>
      <c r="CN23" s="40">
        <f t="shared" si="73"/>
        <v>1.7059134032863028E-2</v>
      </c>
      <c r="CO23" s="40">
        <f t="shared" si="74"/>
        <v>1.911858015626983E-2</v>
      </c>
      <c r="CP23" s="40">
        <f t="shared" si="75"/>
        <v>1.7716911708350134E-2</v>
      </c>
      <c r="CR23" s="9">
        <f t="shared" si="76"/>
        <v>27.024958813838552</v>
      </c>
      <c r="CS23" s="9">
        <f t="shared" si="77"/>
        <v>26.835127737226276</v>
      </c>
      <c r="CT23" s="9">
        <f t="shared" si="78"/>
        <v>29.855816226783968</v>
      </c>
      <c r="CU23" s="9">
        <f t="shared" si="79"/>
        <v>41.412210915818683</v>
      </c>
      <c r="CV23" s="9">
        <f t="shared" si="80"/>
        <v>50.086543535620052</v>
      </c>
      <c r="CW23" s="9">
        <f t="shared" si="81"/>
        <v>64.708937605396287</v>
      </c>
      <c r="CY23" s="9">
        <f t="shared" si="82"/>
        <v>113.1825124728943</v>
      </c>
      <c r="CZ23" s="9">
        <f t="shared" si="83"/>
        <v>104.40089448053556</v>
      </c>
      <c r="DA23" s="9">
        <f t="shared" si="84"/>
        <v>105.27334930409421</v>
      </c>
      <c r="DB23" s="9">
        <f t="shared" si="85"/>
        <v>114.24096493126922</v>
      </c>
      <c r="DC23" s="9">
        <f t="shared" si="86"/>
        <v>116.87892595269652</v>
      </c>
      <c r="DD23" s="9">
        <f t="shared" si="87"/>
        <v>105.84286216456424</v>
      </c>
      <c r="DF23" s="9">
        <f>IF($A23=2,IF(ISNUMBER(CR23/Ukraine!CR23),100*CR23/Ukraine!CR23,""),"")</f>
        <v>46.752149797301136</v>
      </c>
      <c r="DG23" s="9">
        <f>IF($A23=2,IF(ISNUMBER(CS23/Ukraine!CS23),100*CS23/Ukraine!CS23,""),"")</f>
        <v>43.398307968271979</v>
      </c>
      <c r="DH23" s="9">
        <f>IF($A23=2,IF(ISNUMBER(CT23/Ukraine!CT23),100*CT23/Ukraine!CT23,""),"")</f>
        <v>45.083593288572921</v>
      </c>
      <c r="DI23" s="9">
        <f>IF($A23=2,IF(ISNUMBER(CU23/Ukraine!CU23),100*CU23/Ukraine!CU23,""),"")</f>
        <v>59.047995284159413</v>
      </c>
      <c r="DJ23" s="9">
        <f>IF($A23=2,IF(ISNUMBER(CV23/Ukraine!CV23),100*CV23/Ukraine!CV23,""),"")</f>
        <v>57.529182480042017</v>
      </c>
      <c r="DK23" s="9">
        <f>IF($A23=2,IF(ISNUMBER(CW23/Ukraine!CW23),100*CW23/Ukraine!CW23,""),"")</f>
        <v>58.066372736981023</v>
      </c>
      <c r="DM23" s="40">
        <f t="shared" si="88"/>
        <v>-9.7199341021416807E-2</v>
      </c>
      <c r="DN23" s="40">
        <f t="shared" si="89"/>
        <v>-6.6605839416058354E-2</v>
      </c>
      <c r="DO23" s="40">
        <f t="shared" si="90"/>
        <v>5.6695992179863097E-2</v>
      </c>
      <c r="DP23" s="40">
        <f t="shared" si="91"/>
        <v>5.1803885291396901E-2</v>
      </c>
      <c r="DQ23" s="40">
        <f t="shared" si="92"/>
        <v>4.3095866314863729E-2</v>
      </c>
      <c r="DR23" s="40">
        <f t="shared" si="44"/>
        <v>-2.3064250411861664E-2</v>
      </c>
      <c r="DT23" s="40">
        <f t="shared" si="93"/>
        <v>-7.0242873604332567E-3</v>
      </c>
      <c r="DU23" s="40">
        <f t="shared" si="94"/>
        <v>0.11256471439736537</v>
      </c>
      <c r="DV23" s="40">
        <f t="shared" si="95"/>
        <v>0.38707348013039256</v>
      </c>
      <c r="DW23" s="40">
        <f t="shared" si="96"/>
        <v>0.209463161419569</v>
      </c>
      <c r="DX23" s="40">
        <f t="shared" si="97"/>
        <v>0.29194256655736739</v>
      </c>
      <c r="DY23" s="40">
        <f t="shared" si="98"/>
        <v>1.3944139212623359</v>
      </c>
    </row>
    <row r="24" spans="1:129" x14ac:dyDescent="0.2">
      <c r="A24" s="39">
        <f>'Industry selection'!C24</f>
        <v>1</v>
      </c>
      <c r="B24" s="2">
        <v>5</v>
      </c>
      <c r="C24" s="2" t="s">
        <v>49</v>
      </c>
      <c r="E24" s="30" t="s">
        <v>48</v>
      </c>
      <c r="F24" s="31">
        <v>5</v>
      </c>
      <c r="G24" s="32" t="s">
        <v>49</v>
      </c>
      <c r="H24" s="157" t="e">
        <f>[1]Ternopil!$F$22</f>
        <v>#N/A</v>
      </c>
      <c r="I24" s="157" t="e">
        <f>[1]Ternopil!$G$22</f>
        <v>#N/A</v>
      </c>
      <c r="J24" s="157" t="e">
        <f>[1]Ternopil!$H$22</f>
        <v>#N/A</v>
      </c>
      <c r="K24" s="157" t="e">
        <f>[1]Ternopil!$I$22</f>
        <v>#N/A</v>
      </c>
      <c r="L24" s="157" t="e">
        <f>[1]Ternopil!$J$22</f>
        <v>#N/A</v>
      </c>
      <c r="M24" s="11"/>
      <c r="N24" s="33" t="s">
        <v>749</v>
      </c>
      <c r="O24" s="34">
        <v>5</v>
      </c>
      <c r="P24" s="35" t="s">
        <v>49</v>
      </c>
      <c r="Q24" s="157" t="e">
        <f>[2]Ternopil!$F$22</f>
        <v>#N/A</v>
      </c>
      <c r="R24" s="157" t="e">
        <f>[2]Ternopil!$G$22</f>
        <v>#N/A</v>
      </c>
      <c r="S24" s="157" t="e">
        <f>[2]Ternopil!$H$22</f>
        <v>#N/A</v>
      </c>
      <c r="T24" s="157" t="e">
        <f>[2]Ternopil!$I$22</f>
        <v>#N/A</v>
      </c>
      <c r="U24" s="157" t="e">
        <f>[2]Ternopil!$J$22</f>
        <v>#N/A</v>
      </c>
      <c r="V24" s="11"/>
      <c r="W24" s="36" t="s">
        <v>1094</v>
      </c>
      <c r="X24" s="36">
        <v>5</v>
      </c>
      <c r="Y24" s="36" t="s">
        <v>49</v>
      </c>
      <c r="Z24" s="157" t="e">
        <f>[3]Ternopil!$F$22</f>
        <v>#N/A</v>
      </c>
      <c r="AA24" s="157" t="e">
        <f>[3]Ternopil!$G$22</f>
        <v>#N/A</v>
      </c>
      <c r="AB24" s="157" t="e">
        <f>[3]Ternopil!$H$22</f>
        <v>#N/A</v>
      </c>
      <c r="AC24" s="157" t="e">
        <f>[3]Ternopil!$I$22</f>
        <v>#N/A</v>
      </c>
      <c r="AD24" s="157" t="e">
        <f>[3]Ternopil!$J$22</f>
        <v>#N/A</v>
      </c>
      <c r="AE24" s="11"/>
      <c r="AF24" s="37" t="s">
        <v>1094</v>
      </c>
      <c r="AG24" s="37">
        <v>5</v>
      </c>
      <c r="AH24" s="37" t="s">
        <v>49</v>
      </c>
      <c r="AI24" s="157" t="e">
        <f>[4]Ternopil!$F$22</f>
        <v>#N/A</v>
      </c>
      <c r="AJ24" s="157" t="e">
        <f>[4]Ternopil!$G$22</f>
        <v>#N/A</v>
      </c>
      <c r="AK24" s="157" t="e">
        <f>[4]Ternopil!$H$22</f>
        <v>#N/A</v>
      </c>
      <c r="AL24" s="157" t="e">
        <f>[4]Ternopil!$I$22</f>
        <v>#N/A</v>
      </c>
      <c r="AM24" s="157" t="e">
        <f>[4]Ternopil!$J$22</f>
        <v>#N/A</v>
      </c>
      <c r="AN24" s="11"/>
      <c r="AO24" s="11" t="s">
        <v>1094</v>
      </c>
      <c r="AP24" s="11">
        <v>5</v>
      </c>
      <c r="AQ24" s="11" t="s">
        <v>49</v>
      </c>
      <c r="AR24" s="157" t="e">
        <f>[5]Ternopil!$F$22</f>
        <v>#N/A</v>
      </c>
      <c r="AS24" s="157" t="e">
        <f>[5]Ternopil!$G$22</f>
        <v>#N/A</v>
      </c>
      <c r="AT24" s="157" t="e">
        <f>[5]Ternopil!$H$22</f>
        <v>#N/A</v>
      </c>
      <c r="AU24" s="157" t="e">
        <f>[5]Ternopil!$I$22</f>
        <v>#N/A</v>
      </c>
      <c r="AV24" s="157" t="e">
        <f>[5]Ternopil!$J$22</f>
        <v>#N/A</v>
      </c>
      <c r="AW24" s="11"/>
      <c r="AX24" s="33" t="s">
        <v>1094</v>
      </c>
      <c r="AY24" s="33">
        <v>5</v>
      </c>
      <c r="AZ24" s="33" t="s">
        <v>49</v>
      </c>
      <c r="BA24" s="157" t="e">
        <f>[6]Ternopil!$F$22</f>
        <v>#N/A</v>
      </c>
      <c r="BB24" s="157" t="e">
        <f>[6]Ternopil!$G$22</f>
        <v>#N/A</v>
      </c>
      <c r="BC24" s="157" t="e">
        <f>[6]Ternopil!$H$22</f>
        <v>#N/A</v>
      </c>
      <c r="BD24" s="157" t="e">
        <f>[6]Ternopil!$I$22</f>
        <v>#N/A</v>
      </c>
      <c r="BE24" s="157" t="e">
        <f>[6]Ternopil!$J$22</f>
        <v>#N/A</v>
      </c>
      <c r="BG24" s="2">
        <v>5</v>
      </c>
      <c r="BH24" s="2" t="s">
        <v>49</v>
      </c>
      <c r="BI24" s="1" t="e">
        <f t="shared" si="46"/>
        <v>#N/A</v>
      </c>
      <c r="BJ24" s="1" t="e">
        <f t="shared" si="47"/>
        <v>#N/A</v>
      </c>
      <c r="BK24" s="1" t="e">
        <f t="shared" si="48"/>
        <v>#N/A</v>
      </c>
      <c r="BL24" s="1" t="e">
        <f t="shared" si="49"/>
        <v>#N/A</v>
      </c>
      <c r="BM24" s="1" t="e">
        <f t="shared" si="50"/>
        <v>#N/A</v>
      </c>
      <c r="BN24" s="1" t="e">
        <f t="shared" si="51"/>
        <v>#N/A</v>
      </c>
      <c r="BP24" s="1" t="e">
        <f t="shared" si="52"/>
        <v>#N/A</v>
      </c>
      <c r="BQ24" s="1" t="e">
        <f t="shared" si="53"/>
        <v>#N/A</v>
      </c>
      <c r="BR24" s="1" t="e">
        <f t="shared" si="54"/>
        <v>#N/A</v>
      </c>
      <c r="BS24" s="1" t="e">
        <f t="shared" si="55"/>
        <v>#N/A</v>
      </c>
      <c r="BT24" s="1" t="e">
        <f t="shared" si="56"/>
        <v>#N/A</v>
      </c>
      <c r="BU24" s="1" t="e">
        <f t="shared" si="57"/>
        <v>#N/A</v>
      </c>
      <c r="BW24" s="40" t="str">
        <f t="shared" si="58"/>
        <v/>
      </c>
      <c r="BX24" s="40" t="str">
        <f t="shared" si="59"/>
        <v/>
      </c>
      <c r="BY24" s="40" t="str">
        <f t="shared" si="60"/>
        <v/>
      </c>
      <c r="BZ24" s="40" t="str">
        <f t="shared" si="61"/>
        <v/>
      </c>
      <c r="CA24" s="40" t="str">
        <f t="shared" si="62"/>
        <v/>
      </c>
      <c r="CB24" s="40" t="str">
        <f t="shared" si="63"/>
        <v/>
      </c>
      <c r="CD24" s="10" t="e">
        <f t="shared" si="64"/>
        <v>#N/A</v>
      </c>
      <c r="CE24" s="10" t="e">
        <f t="shared" si="65"/>
        <v>#N/A</v>
      </c>
      <c r="CF24" s="10" t="e">
        <f t="shared" si="66"/>
        <v>#N/A</v>
      </c>
      <c r="CG24" s="10" t="e">
        <f t="shared" si="67"/>
        <v>#N/A</v>
      </c>
      <c r="CH24" s="10" t="e">
        <f t="shared" si="68"/>
        <v>#N/A</v>
      </c>
      <c r="CI24" s="10" t="e">
        <f t="shared" si="69"/>
        <v>#N/A</v>
      </c>
      <c r="CK24" s="40" t="str">
        <f t="shared" si="70"/>
        <v/>
      </c>
      <c r="CL24" s="40" t="str">
        <f t="shared" si="71"/>
        <v/>
      </c>
      <c r="CM24" s="40" t="str">
        <f t="shared" si="72"/>
        <v/>
      </c>
      <c r="CN24" s="40" t="str">
        <f t="shared" si="73"/>
        <v/>
      </c>
      <c r="CO24" s="40" t="str">
        <f t="shared" si="74"/>
        <v/>
      </c>
      <c r="CP24" s="40" t="str">
        <f t="shared" si="75"/>
        <v/>
      </c>
      <c r="CR24" s="9" t="str">
        <f t="shared" si="76"/>
        <v/>
      </c>
      <c r="CS24" s="9" t="str">
        <f t="shared" si="77"/>
        <v/>
      </c>
      <c r="CT24" s="9" t="str">
        <f t="shared" si="78"/>
        <v/>
      </c>
      <c r="CU24" s="9" t="str">
        <f t="shared" si="79"/>
        <v/>
      </c>
      <c r="CV24" s="9" t="str">
        <f t="shared" si="80"/>
        <v/>
      </c>
      <c r="CW24" s="9" t="str">
        <f t="shared" si="81"/>
        <v/>
      </c>
      <c r="CY24" s="9" t="str">
        <f t="shared" si="82"/>
        <v/>
      </c>
      <c r="CZ24" s="9" t="str">
        <f t="shared" si="83"/>
        <v/>
      </c>
      <c r="DA24" s="9" t="str">
        <f t="shared" si="84"/>
        <v/>
      </c>
      <c r="DB24" s="9" t="str">
        <f t="shared" si="85"/>
        <v/>
      </c>
      <c r="DC24" s="9" t="str">
        <f t="shared" si="86"/>
        <v/>
      </c>
      <c r="DD24" s="9" t="str">
        <f t="shared" si="87"/>
        <v/>
      </c>
      <c r="DF24" s="9" t="str">
        <f>IF($A24=2,IF(ISNUMBER(CR24/Ukraine!CR24),100*CR24/Ukraine!CR24,""),"")</f>
        <v/>
      </c>
      <c r="DG24" s="9" t="str">
        <f>IF($A24=2,IF(ISNUMBER(CS24/Ukraine!CS24),100*CS24/Ukraine!CS24,""),"")</f>
        <v/>
      </c>
      <c r="DH24" s="9" t="str">
        <f>IF($A24=2,IF(ISNUMBER(CT24/Ukraine!CT24),100*CT24/Ukraine!CT24,""),"")</f>
        <v/>
      </c>
      <c r="DI24" s="9" t="str">
        <f>IF($A24=2,IF(ISNUMBER(CU24/Ukraine!CU24),100*CU24/Ukraine!CU24,""),"")</f>
        <v/>
      </c>
      <c r="DJ24" s="9" t="str">
        <f>IF($A24=2,IF(ISNUMBER(CV24/Ukraine!CV24),100*CV24/Ukraine!CV24,""),"")</f>
        <v/>
      </c>
      <c r="DK24" s="9" t="str">
        <f>IF($A24=2,IF(ISNUMBER(CW24/Ukraine!CW24),100*CW24/Ukraine!CW24,""),"")</f>
        <v/>
      </c>
      <c r="DM24" s="40" t="str">
        <f t="shared" si="88"/>
        <v/>
      </c>
      <c r="DN24" s="40" t="str">
        <f t="shared" si="89"/>
        <v/>
      </c>
      <c r="DO24" s="40" t="str">
        <f t="shared" si="90"/>
        <v/>
      </c>
      <c r="DP24" s="40" t="str">
        <f t="shared" si="91"/>
        <v/>
      </c>
      <c r="DQ24" s="40" t="str">
        <f t="shared" si="92"/>
        <v/>
      </c>
      <c r="DR24" s="40" t="str">
        <f t="shared" si="44"/>
        <v/>
      </c>
      <c r="DT24" s="40" t="str">
        <f t="shared" si="93"/>
        <v/>
      </c>
      <c r="DU24" s="40" t="str">
        <f t="shared" si="94"/>
        <v/>
      </c>
      <c r="DV24" s="40" t="str">
        <f t="shared" si="95"/>
        <v/>
      </c>
      <c r="DW24" s="40" t="str">
        <f t="shared" si="96"/>
        <v/>
      </c>
      <c r="DX24" s="40" t="str">
        <f t="shared" si="97"/>
        <v/>
      </c>
      <c r="DY24" s="40" t="str">
        <f t="shared" si="98"/>
        <v/>
      </c>
    </row>
    <row r="25" spans="1:129" x14ac:dyDescent="0.2">
      <c r="A25" s="39">
        <f>'Industry selection'!C25</f>
        <v>1</v>
      </c>
      <c r="B25" s="2">
        <v>5.0999999999999996</v>
      </c>
      <c r="C25" s="2" t="s">
        <v>51</v>
      </c>
      <c r="E25" s="30" t="s">
        <v>50</v>
      </c>
      <c r="F25" s="31">
        <v>5.0999999999999996</v>
      </c>
      <c r="G25" s="32" t="s">
        <v>51</v>
      </c>
      <c r="H25" s="157" t="e">
        <f>[1]Ternopil!$F$23</f>
        <v>#N/A</v>
      </c>
      <c r="I25" s="157" t="e">
        <f>[1]Ternopil!$G$23</f>
        <v>#N/A</v>
      </c>
      <c r="J25" s="157" t="e">
        <f>[1]Ternopil!$H$23</f>
        <v>#N/A</v>
      </c>
      <c r="K25" s="157" t="e">
        <f>[1]Ternopil!$I$23</f>
        <v>#N/A</v>
      </c>
      <c r="L25" s="157" t="e">
        <f>[1]Ternopil!$J$23</f>
        <v>#N/A</v>
      </c>
      <c r="M25" s="11"/>
      <c r="N25" s="33" t="s">
        <v>750</v>
      </c>
      <c r="O25" s="36">
        <v>5.0999999999999996</v>
      </c>
      <c r="P25" s="35" t="s">
        <v>51</v>
      </c>
      <c r="Q25" s="157" t="e">
        <f>[2]Ternopil!$F$23</f>
        <v>#N/A</v>
      </c>
      <c r="R25" s="157" t="e">
        <f>[2]Ternopil!$G$23</f>
        <v>#N/A</v>
      </c>
      <c r="S25" s="157" t="e">
        <f>[2]Ternopil!$H$23</f>
        <v>#N/A</v>
      </c>
      <c r="T25" s="157" t="e">
        <f>[2]Ternopil!$I$23</f>
        <v>#N/A</v>
      </c>
      <c r="U25" s="157" t="e">
        <f>[2]Ternopil!$J$23</f>
        <v>#N/A</v>
      </c>
      <c r="V25" s="11"/>
      <c r="W25" s="36" t="s">
        <v>1095</v>
      </c>
      <c r="X25" s="36">
        <v>5.0999999999999996</v>
      </c>
      <c r="Y25" s="36" t="s">
        <v>51</v>
      </c>
      <c r="Z25" s="157" t="e">
        <f>[3]Ternopil!$F$23</f>
        <v>#N/A</v>
      </c>
      <c r="AA25" s="157" t="e">
        <f>[3]Ternopil!$G$23</f>
        <v>#N/A</v>
      </c>
      <c r="AB25" s="157" t="e">
        <f>[3]Ternopil!$H$23</f>
        <v>#N/A</v>
      </c>
      <c r="AC25" s="157" t="e">
        <f>[3]Ternopil!$I$23</f>
        <v>#N/A</v>
      </c>
      <c r="AD25" s="157" t="e">
        <f>[3]Ternopil!$J$23</f>
        <v>#N/A</v>
      </c>
      <c r="AE25" s="11"/>
      <c r="AF25" s="37" t="s">
        <v>1095</v>
      </c>
      <c r="AG25" s="37">
        <v>5.0999999999999996</v>
      </c>
      <c r="AH25" s="37" t="s">
        <v>51</v>
      </c>
      <c r="AI25" s="157" t="e">
        <f>[4]Ternopil!$F$23</f>
        <v>#N/A</v>
      </c>
      <c r="AJ25" s="157" t="e">
        <f>[4]Ternopil!$G$23</f>
        <v>#N/A</v>
      </c>
      <c r="AK25" s="157" t="e">
        <f>[4]Ternopil!$H$23</f>
        <v>#N/A</v>
      </c>
      <c r="AL25" s="157" t="e">
        <f>[4]Ternopil!$I$23</f>
        <v>#N/A</v>
      </c>
      <c r="AM25" s="157" t="e">
        <f>[4]Ternopil!$J$23</f>
        <v>#N/A</v>
      </c>
      <c r="AN25" s="11"/>
      <c r="AO25" s="11" t="s">
        <v>1095</v>
      </c>
      <c r="AP25" s="11">
        <v>5.0999999999999996</v>
      </c>
      <c r="AQ25" s="11" t="s">
        <v>51</v>
      </c>
      <c r="AR25" s="157" t="e">
        <f>[5]Ternopil!$F$23</f>
        <v>#N/A</v>
      </c>
      <c r="AS25" s="157" t="e">
        <f>[5]Ternopil!$G$23</f>
        <v>#N/A</v>
      </c>
      <c r="AT25" s="157" t="e">
        <f>[5]Ternopil!$H$23</f>
        <v>#N/A</v>
      </c>
      <c r="AU25" s="157" t="e">
        <f>[5]Ternopil!$I$23</f>
        <v>#N/A</v>
      </c>
      <c r="AV25" s="157" t="e">
        <f>[5]Ternopil!$J$23</f>
        <v>#N/A</v>
      </c>
      <c r="AW25" s="11"/>
      <c r="AX25" s="33" t="s">
        <v>1095</v>
      </c>
      <c r="AY25" s="33">
        <v>5.0999999999999996</v>
      </c>
      <c r="AZ25" s="33" t="s">
        <v>51</v>
      </c>
      <c r="BA25" s="157" t="e">
        <f>[6]Ternopil!$F$23</f>
        <v>#N/A</v>
      </c>
      <c r="BB25" s="157" t="e">
        <f>[6]Ternopil!$G$23</f>
        <v>#N/A</v>
      </c>
      <c r="BC25" s="157" t="e">
        <f>[6]Ternopil!$H$23</f>
        <v>#N/A</v>
      </c>
      <c r="BD25" s="157" t="e">
        <f>[6]Ternopil!$I$23</f>
        <v>#N/A</v>
      </c>
      <c r="BE25" s="157" t="e">
        <f>[6]Ternopil!$J$23</f>
        <v>#N/A</v>
      </c>
      <c r="BG25" s="2">
        <v>5.0999999999999996</v>
      </c>
      <c r="BH25" s="2" t="s">
        <v>51</v>
      </c>
      <c r="BI25" s="1" t="e">
        <f t="shared" si="46"/>
        <v>#N/A</v>
      </c>
      <c r="BJ25" s="1" t="e">
        <f t="shared" si="47"/>
        <v>#N/A</v>
      </c>
      <c r="BK25" s="1" t="e">
        <f t="shared" si="48"/>
        <v>#N/A</v>
      </c>
      <c r="BL25" s="1" t="e">
        <f t="shared" si="49"/>
        <v>#N/A</v>
      </c>
      <c r="BM25" s="1" t="e">
        <f t="shared" si="50"/>
        <v>#N/A</v>
      </c>
      <c r="BN25" s="1" t="e">
        <f t="shared" si="51"/>
        <v>#N/A</v>
      </c>
      <c r="BP25" s="1" t="e">
        <f t="shared" si="52"/>
        <v>#N/A</v>
      </c>
      <c r="BQ25" s="1" t="e">
        <f t="shared" si="53"/>
        <v>#N/A</v>
      </c>
      <c r="BR25" s="1" t="e">
        <f t="shared" si="54"/>
        <v>#N/A</v>
      </c>
      <c r="BS25" s="1" t="e">
        <f t="shared" si="55"/>
        <v>#N/A</v>
      </c>
      <c r="BT25" s="1" t="e">
        <f t="shared" si="56"/>
        <v>#N/A</v>
      </c>
      <c r="BU25" s="1" t="e">
        <f t="shared" si="57"/>
        <v>#N/A</v>
      </c>
      <c r="BW25" s="40" t="str">
        <f t="shared" si="58"/>
        <v/>
      </c>
      <c r="BX25" s="40" t="str">
        <f t="shared" si="59"/>
        <v/>
      </c>
      <c r="BY25" s="40" t="str">
        <f t="shared" si="60"/>
        <v/>
      </c>
      <c r="BZ25" s="40" t="str">
        <f t="shared" si="61"/>
        <v/>
      </c>
      <c r="CA25" s="40" t="str">
        <f t="shared" si="62"/>
        <v/>
      </c>
      <c r="CB25" s="40" t="str">
        <f t="shared" si="63"/>
        <v/>
      </c>
      <c r="CD25" s="10" t="e">
        <f t="shared" si="64"/>
        <v>#N/A</v>
      </c>
      <c r="CE25" s="10" t="e">
        <f t="shared" si="65"/>
        <v>#N/A</v>
      </c>
      <c r="CF25" s="10" t="e">
        <f t="shared" si="66"/>
        <v>#N/A</v>
      </c>
      <c r="CG25" s="10" t="e">
        <f t="shared" si="67"/>
        <v>#N/A</v>
      </c>
      <c r="CH25" s="10" t="e">
        <f t="shared" si="68"/>
        <v>#N/A</v>
      </c>
      <c r="CI25" s="10" t="e">
        <f t="shared" si="69"/>
        <v>#N/A</v>
      </c>
      <c r="CK25" s="40" t="str">
        <f t="shared" si="70"/>
        <v/>
      </c>
      <c r="CL25" s="40" t="str">
        <f t="shared" si="71"/>
        <v/>
      </c>
      <c r="CM25" s="40" t="str">
        <f t="shared" si="72"/>
        <v/>
      </c>
      <c r="CN25" s="40" t="str">
        <f t="shared" si="73"/>
        <v/>
      </c>
      <c r="CO25" s="40" t="str">
        <f t="shared" si="74"/>
        <v/>
      </c>
      <c r="CP25" s="40" t="str">
        <f t="shared" si="75"/>
        <v/>
      </c>
      <c r="CR25" s="9" t="str">
        <f t="shared" si="76"/>
        <v/>
      </c>
      <c r="CS25" s="9" t="str">
        <f t="shared" si="77"/>
        <v/>
      </c>
      <c r="CT25" s="9" t="str">
        <f t="shared" si="78"/>
        <v/>
      </c>
      <c r="CU25" s="9" t="str">
        <f t="shared" si="79"/>
        <v/>
      </c>
      <c r="CV25" s="9" t="str">
        <f t="shared" si="80"/>
        <v/>
      </c>
      <c r="CW25" s="9" t="str">
        <f t="shared" si="81"/>
        <v/>
      </c>
      <c r="CY25" s="9" t="str">
        <f t="shared" si="82"/>
        <v/>
      </c>
      <c r="CZ25" s="9" t="str">
        <f t="shared" si="83"/>
        <v/>
      </c>
      <c r="DA25" s="9" t="str">
        <f t="shared" si="84"/>
        <v/>
      </c>
      <c r="DB25" s="9" t="str">
        <f t="shared" si="85"/>
        <v/>
      </c>
      <c r="DC25" s="9" t="str">
        <f t="shared" si="86"/>
        <v/>
      </c>
      <c r="DD25" s="9" t="str">
        <f t="shared" si="87"/>
        <v/>
      </c>
      <c r="DF25" s="9" t="str">
        <f>IF($A25=2,IF(ISNUMBER(CR25/Ukraine!CR25),100*CR25/Ukraine!CR25,""),"")</f>
        <v/>
      </c>
      <c r="DG25" s="9" t="str">
        <f>IF($A25=2,IF(ISNUMBER(CS25/Ukraine!CS25),100*CS25/Ukraine!CS25,""),"")</f>
        <v/>
      </c>
      <c r="DH25" s="9" t="str">
        <f>IF($A25=2,IF(ISNUMBER(CT25/Ukraine!CT25),100*CT25/Ukraine!CT25,""),"")</f>
        <v/>
      </c>
      <c r="DI25" s="9" t="str">
        <f>IF($A25=2,IF(ISNUMBER(CU25/Ukraine!CU25),100*CU25/Ukraine!CU25,""),"")</f>
        <v/>
      </c>
      <c r="DJ25" s="9" t="str">
        <f>IF($A25=2,IF(ISNUMBER(CV25/Ukraine!CV25),100*CV25/Ukraine!CV25,""),"")</f>
        <v/>
      </c>
      <c r="DK25" s="9" t="str">
        <f>IF($A25=2,IF(ISNUMBER(CW25/Ukraine!CW25),100*CW25/Ukraine!CW25,""),"")</f>
        <v/>
      </c>
      <c r="DM25" s="40" t="str">
        <f t="shared" si="88"/>
        <v/>
      </c>
      <c r="DN25" s="40" t="str">
        <f t="shared" si="89"/>
        <v/>
      </c>
      <c r="DO25" s="40" t="str">
        <f t="shared" si="90"/>
        <v/>
      </c>
      <c r="DP25" s="40" t="str">
        <f t="shared" si="91"/>
        <v/>
      </c>
      <c r="DQ25" s="40" t="str">
        <f t="shared" si="92"/>
        <v/>
      </c>
      <c r="DR25" s="40" t="str">
        <f t="shared" si="44"/>
        <v/>
      </c>
      <c r="DT25" s="40" t="str">
        <f t="shared" si="93"/>
        <v/>
      </c>
      <c r="DU25" s="40" t="str">
        <f t="shared" si="94"/>
        <v/>
      </c>
      <c r="DV25" s="40" t="str">
        <f t="shared" si="95"/>
        <v/>
      </c>
      <c r="DW25" s="40" t="str">
        <f t="shared" si="96"/>
        <v/>
      </c>
      <c r="DX25" s="40" t="str">
        <f t="shared" si="97"/>
        <v/>
      </c>
      <c r="DY25" s="40" t="str">
        <f t="shared" si="98"/>
        <v/>
      </c>
    </row>
    <row r="26" spans="1:129" x14ac:dyDescent="0.2">
      <c r="A26" s="39">
        <f>'Industry selection'!C26</f>
        <v>1</v>
      </c>
      <c r="B26" s="2">
        <v>5.2</v>
      </c>
      <c r="C26" s="2" t="s">
        <v>53</v>
      </c>
      <c r="E26" s="30" t="s">
        <v>52</v>
      </c>
      <c r="F26" s="31">
        <v>5.2</v>
      </c>
      <c r="G26" s="32" t="s">
        <v>53</v>
      </c>
      <c r="H26" s="157" t="e">
        <f>[1]Ternopil!$F$24</f>
        <v>#N/A</v>
      </c>
      <c r="I26" s="157" t="e">
        <f>[1]Ternopil!$G$24</f>
        <v>#N/A</v>
      </c>
      <c r="J26" s="157" t="e">
        <f>[1]Ternopil!$H$24</f>
        <v>#N/A</v>
      </c>
      <c r="K26" s="157" t="e">
        <f>[1]Ternopil!$I$24</f>
        <v>#N/A</v>
      </c>
      <c r="L26" s="157" t="e">
        <f>[1]Ternopil!$J$24</f>
        <v>#N/A</v>
      </c>
      <c r="M26" s="11"/>
      <c r="N26" s="33" t="s">
        <v>751</v>
      </c>
      <c r="O26" s="36">
        <v>5.2</v>
      </c>
      <c r="P26" s="35" t="s">
        <v>53</v>
      </c>
      <c r="Q26" s="157" t="e">
        <f>[2]Ternopil!$F$24</f>
        <v>#N/A</v>
      </c>
      <c r="R26" s="157" t="e">
        <f>[2]Ternopil!$G$24</f>
        <v>#N/A</v>
      </c>
      <c r="S26" s="157" t="e">
        <f>[2]Ternopil!$H$24</f>
        <v>#N/A</v>
      </c>
      <c r="T26" s="157" t="e">
        <f>[2]Ternopil!$I$24</f>
        <v>#N/A</v>
      </c>
      <c r="U26" s="157" t="e">
        <f>[2]Ternopil!$J$24</f>
        <v>#N/A</v>
      </c>
      <c r="V26" s="11"/>
      <c r="W26" s="36" t="s">
        <v>1096</v>
      </c>
      <c r="X26" s="36">
        <v>5.2</v>
      </c>
      <c r="Y26" s="36" t="s">
        <v>53</v>
      </c>
      <c r="Z26" s="157" t="e">
        <f>[3]Ternopil!$F$24</f>
        <v>#N/A</v>
      </c>
      <c r="AA26" s="157" t="e">
        <f>[3]Ternopil!$G$24</f>
        <v>#N/A</v>
      </c>
      <c r="AB26" s="157" t="e">
        <f>[3]Ternopil!$H$24</f>
        <v>#N/A</v>
      </c>
      <c r="AC26" s="157" t="e">
        <f>[3]Ternopil!$I$24</f>
        <v>#N/A</v>
      </c>
      <c r="AD26" s="157" t="e">
        <f>[3]Ternopil!$J$24</f>
        <v>#N/A</v>
      </c>
      <c r="AE26" s="11"/>
      <c r="AF26" s="37" t="s">
        <v>1096</v>
      </c>
      <c r="AG26" s="37">
        <v>5.2</v>
      </c>
      <c r="AH26" s="37" t="s">
        <v>53</v>
      </c>
      <c r="AI26" s="157" t="e">
        <f>[4]Ternopil!$F$24</f>
        <v>#N/A</v>
      </c>
      <c r="AJ26" s="157" t="e">
        <f>[4]Ternopil!$G$24</f>
        <v>#N/A</v>
      </c>
      <c r="AK26" s="157" t="e">
        <f>[4]Ternopil!$H$24</f>
        <v>#N/A</v>
      </c>
      <c r="AL26" s="157" t="e">
        <f>[4]Ternopil!$I$24</f>
        <v>#N/A</v>
      </c>
      <c r="AM26" s="157" t="e">
        <f>[4]Ternopil!$J$24</f>
        <v>#N/A</v>
      </c>
      <c r="AN26" s="11"/>
      <c r="AO26" s="11" t="s">
        <v>1096</v>
      </c>
      <c r="AP26" s="11">
        <v>5.2</v>
      </c>
      <c r="AQ26" s="11" t="s">
        <v>53</v>
      </c>
      <c r="AR26" s="157" t="e">
        <f>[5]Ternopil!$F$24</f>
        <v>#N/A</v>
      </c>
      <c r="AS26" s="157" t="e">
        <f>[5]Ternopil!$G$24</f>
        <v>#N/A</v>
      </c>
      <c r="AT26" s="157" t="e">
        <f>[5]Ternopil!$H$24</f>
        <v>#N/A</v>
      </c>
      <c r="AU26" s="157" t="e">
        <f>[5]Ternopil!$I$24</f>
        <v>#N/A</v>
      </c>
      <c r="AV26" s="157" t="e">
        <f>[5]Ternopil!$J$24</f>
        <v>#N/A</v>
      </c>
      <c r="AW26" s="11"/>
      <c r="AX26" s="33" t="s">
        <v>1096</v>
      </c>
      <c r="AY26" s="33">
        <v>5.2</v>
      </c>
      <c r="AZ26" s="33" t="s">
        <v>53</v>
      </c>
      <c r="BA26" s="157" t="e">
        <f>[6]Ternopil!$F$24</f>
        <v>#N/A</v>
      </c>
      <c r="BB26" s="157" t="e">
        <f>[6]Ternopil!$G$24</f>
        <v>#N/A</v>
      </c>
      <c r="BC26" s="157" t="e">
        <f>[6]Ternopil!$H$24</f>
        <v>#N/A</v>
      </c>
      <c r="BD26" s="157" t="e">
        <f>[6]Ternopil!$I$24</f>
        <v>#N/A</v>
      </c>
      <c r="BE26" s="157" t="e">
        <f>[6]Ternopil!$J$24</f>
        <v>#N/A</v>
      </c>
      <c r="BG26" s="2">
        <v>5.2</v>
      </c>
      <c r="BH26" s="2" t="s">
        <v>53</v>
      </c>
      <c r="BI26" s="1" t="e">
        <f t="shared" si="46"/>
        <v>#N/A</v>
      </c>
      <c r="BJ26" s="1" t="e">
        <f t="shared" si="47"/>
        <v>#N/A</v>
      </c>
      <c r="BK26" s="1" t="e">
        <f t="shared" si="48"/>
        <v>#N/A</v>
      </c>
      <c r="BL26" s="1" t="e">
        <f t="shared" si="49"/>
        <v>#N/A</v>
      </c>
      <c r="BM26" s="1" t="e">
        <f t="shared" si="50"/>
        <v>#N/A</v>
      </c>
      <c r="BN26" s="1" t="e">
        <f t="shared" si="51"/>
        <v>#N/A</v>
      </c>
      <c r="BP26" s="1" t="e">
        <f t="shared" si="52"/>
        <v>#N/A</v>
      </c>
      <c r="BQ26" s="1" t="e">
        <f t="shared" si="53"/>
        <v>#N/A</v>
      </c>
      <c r="BR26" s="1" t="e">
        <f t="shared" si="54"/>
        <v>#N/A</v>
      </c>
      <c r="BS26" s="1" t="e">
        <f t="shared" si="55"/>
        <v>#N/A</v>
      </c>
      <c r="BT26" s="1" t="e">
        <f t="shared" si="56"/>
        <v>#N/A</v>
      </c>
      <c r="BU26" s="1" t="e">
        <f t="shared" si="57"/>
        <v>#N/A</v>
      </c>
      <c r="BW26" s="40" t="str">
        <f t="shared" si="58"/>
        <v/>
      </c>
      <c r="BX26" s="40" t="str">
        <f t="shared" si="59"/>
        <v/>
      </c>
      <c r="BY26" s="40" t="str">
        <f t="shared" si="60"/>
        <v/>
      </c>
      <c r="BZ26" s="40" t="str">
        <f t="shared" si="61"/>
        <v/>
      </c>
      <c r="CA26" s="40" t="str">
        <f t="shared" si="62"/>
        <v/>
      </c>
      <c r="CB26" s="40" t="str">
        <f t="shared" si="63"/>
        <v/>
      </c>
      <c r="CD26" s="10" t="e">
        <f t="shared" si="64"/>
        <v>#N/A</v>
      </c>
      <c r="CE26" s="10" t="e">
        <f t="shared" si="65"/>
        <v>#N/A</v>
      </c>
      <c r="CF26" s="10" t="e">
        <f t="shared" si="66"/>
        <v>#N/A</v>
      </c>
      <c r="CG26" s="10" t="e">
        <f t="shared" si="67"/>
        <v>#N/A</v>
      </c>
      <c r="CH26" s="10" t="e">
        <f t="shared" si="68"/>
        <v>#N/A</v>
      </c>
      <c r="CI26" s="10" t="e">
        <f t="shared" si="69"/>
        <v>#N/A</v>
      </c>
      <c r="CK26" s="40" t="str">
        <f t="shared" si="70"/>
        <v/>
      </c>
      <c r="CL26" s="40" t="str">
        <f t="shared" si="71"/>
        <v/>
      </c>
      <c r="CM26" s="40" t="str">
        <f t="shared" si="72"/>
        <v/>
      </c>
      <c r="CN26" s="40" t="str">
        <f t="shared" si="73"/>
        <v/>
      </c>
      <c r="CO26" s="40" t="str">
        <f t="shared" si="74"/>
        <v/>
      </c>
      <c r="CP26" s="40" t="str">
        <f t="shared" si="75"/>
        <v/>
      </c>
      <c r="CR26" s="9" t="str">
        <f t="shared" si="76"/>
        <v/>
      </c>
      <c r="CS26" s="9" t="str">
        <f t="shared" si="77"/>
        <v/>
      </c>
      <c r="CT26" s="9" t="str">
        <f t="shared" si="78"/>
        <v/>
      </c>
      <c r="CU26" s="9" t="str">
        <f t="shared" si="79"/>
        <v/>
      </c>
      <c r="CV26" s="9" t="str">
        <f t="shared" si="80"/>
        <v/>
      </c>
      <c r="CW26" s="9" t="str">
        <f t="shared" si="81"/>
        <v/>
      </c>
      <c r="CY26" s="9" t="str">
        <f t="shared" si="82"/>
        <v/>
      </c>
      <c r="CZ26" s="9" t="str">
        <f t="shared" si="83"/>
        <v/>
      </c>
      <c r="DA26" s="9" t="str">
        <f t="shared" si="84"/>
        <v/>
      </c>
      <c r="DB26" s="9" t="str">
        <f t="shared" si="85"/>
        <v/>
      </c>
      <c r="DC26" s="9" t="str">
        <f t="shared" si="86"/>
        <v/>
      </c>
      <c r="DD26" s="9" t="str">
        <f t="shared" si="87"/>
        <v/>
      </c>
      <c r="DF26" s="9" t="str">
        <f>IF($A26=2,IF(ISNUMBER(CR26/Ukraine!CR26),100*CR26/Ukraine!CR26,""),"")</f>
        <v/>
      </c>
      <c r="DG26" s="9" t="str">
        <f>IF($A26=2,IF(ISNUMBER(CS26/Ukraine!CS26),100*CS26/Ukraine!CS26,""),"")</f>
        <v/>
      </c>
      <c r="DH26" s="9" t="str">
        <f>IF($A26=2,IF(ISNUMBER(CT26/Ukraine!CT26),100*CT26/Ukraine!CT26,""),"")</f>
        <v/>
      </c>
      <c r="DI26" s="9" t="str">
        <f>IF($A26=2,IF(ISNUMBER(CU26/Ukraine!CU26),100*CU26/Ukraine!CU26,""),"")</f>
        <v/>
      </c>
      <c r="DJ26" s="9" t="str">
        <f>IF($A26=2,IF(ISNUMBER(CV26/Ukraine!CV26),100*CV26/Ukraine!CV26,""),"")</f>
        <v/>
      </c>
      <c r="DK26" s="9" t="str">
        <f>IF($A26=2,IF(ISNUMBER(CW26/Ukraine!CW26),100*CW26/Ukraine!CW26,""),"")</f>
        <v/>
      </c>
      <c r="DM26" s="40" t="str">
        <f t="shared" si="88"/>
        <v/>
      </c>
      <c r="DN26" s="40" t="str">
        <f t="shared" si="89"/>
        <v/>
      </c>
      <c r="DO26" s="40" t="str">
        <f t="shared" si="90"/>
        <v/>
      </c>
      <c r="DP26" s="40" t="str">
        <f t="shared" si="91"/>
        <v/>
      </c>
      <c r="DQ26" s="40" t="str">
        <f t="shared" si="92"/>
        <v/>
      </c>
      <c r="DR26" s="40" t="str">
        <f t="shared" si="44"/>
        <v/>
      </c>
      <c r="DT26" s="40" t="str">
        <f t="shared" si="93"/>
        <v/>
      </c>
      <c r="DU26" s="40" t="str">
        <f t="shared" si="94"/>
        <v/>
      </c>
      <c r="DV26" s="40" t="str">
        <f t="shared" si="95"/>
        <v/>
      </c>
      <c r="DW26" s="40" t="str">
        <f t="shared" si="96"/>
        <v/>
      </c>
      <c r="DX26" s="40" t="str">
        <f t="shared" si="97"/>
        <v/>
      </c>
      <c r="DY26" s="40" t="str">
        <f t="shared" si="98"/>
        <v/>
      </c>
    </row>
    <row r="27" spans="1:129" x14ac:dyDescent="0.2">
      <c r="A27" s="39">
        <f>'Industry selection'!C27</f>
        <v>1</v>
      </c>
      <c r="B27" s="2">
        <v>6</v>
      </c>
      <c r="C27" s="2" t="s">
        <v>55</v>
      </c>
      <c r="E27" s="30" t="s">
        <v>54</v>
      </c>
      <c r="F27" s="31">
        <v>6</v>
      </c>
      <c r="G27" s="32" t="s">
        <v>55</v>
      </c>
      <c r="H27" s="157" t="e">
        <f>[1]Ternopil!$F$25</f>
        <v>#N/A</v>
      </c>
      <c r="I27" s="157" t="e">
        <f>[1]Ternopil!$G$25</f>
        <v>#N/A</v>
      </c>
      <c r="J27" s="157" t="e">
        <f>[1]Ternopil!$H$25</f>
        <v>#N/A</v>
      </c>
      <c r="K27" s="157" t="e">
        <f>[1]Ternopil!$I$25</f>
        <v>#N/A</v>
      </c>
      <c r="L27" s="157" t="e">
        <f>[1]Ternopil!$J$25</f>
        <v>#N/A</v>
      </c>
      <c r="M27" s="11"/>
      <c r="N27" s="33" t="s">
        <v>752</v>
      </c>
      <c r="O27" s="34">
        <v>6</v>
      </c>
      <c r="P27" s="35" t="s">
        <v>55</v>
      </c>
      <c r="Q27" s="157" t="e">
        <f>[2]Ternopil!$F$25</f>
        <v>#N/A</v>
      </c>
      <c r="R27" s="157" t="e">
        <f>[2]Ternopil!$G$25</f>
        <v>#N/A</v>
      </c>
      <c r="S27" s="157" t="e">
        <f>[2]Ternopil!$H$25</f>
        <v>#N/A</v>
      </c>
      <c r="T27" s="157" t="e">
        <f>[2]Ternopil!$I$25</f>
        <v>#N/A</v>
      </c>
      <c r="U27" s="157" t="e">
        <f>[2]Ternopil!$J$25</f>
        <v>#N/A</v>
      </c>
      <c r="V27" s="11"/>
      <c r="W27" s="36" t="s">
        <v>1097</v>
      </c>
      <c r="X27" s="36">
        <v>6</v>
      </c>
      <c r="Y27" s="36" t="s">
        <v>55</v>
      </c>
      <c r="Z27" s="157" t="e">
        <f>[3]Ternopil!$F$25</f>
        <v>#N/A</v>
      </c>
      <c r="AA27" s="157" t="e">
        <f>[3]Ternopil!$G$25</f>
        <v>#N/A</v>
      </c>
      <c r="AB27" s="157" t="e">
        <f>[3]Ternopil!$H$25</f>
        <v>#N/A</v>
      </c>
      <c r="AC27" s="157" t="e">
        <f>[3]Ternopil!$I$25</f>
        <v>#N/A</v>
      </c>
      <c r="AD27" s="157" t="e">
        <f>[3]Ternopil!$J$25</f>
        <v>#N/A</v>
      </c>
      <c r="AE27" s="11"/>
      <c r="AF27" s="37" t="s">
        <v>1097</v>
      </c>
      <c r="AG27" s="37">
        <v>6</v>
      </c>
      <c r="AH27" s="37" t="s">
        <v>55</v>
      </c>
      <c r="AI27" s="157" t="e">
        <f>[4]Ternopil!$F$25</f>
        <v>#N/A</v>
      </c>
      <c r="AJ27" s="157" t="e">
        <f>[4]Ternopil!$G$25</f>
        <v>#N/A</v>
      </c>
      <c r="AK27" s="157" t="e">
        <f>[4]Ternopil!$H$25</f>
        <v>#N/A</v>
      </c>
      <c r="AL27" s="157" t="e">
        <f>[4]Ternopil!$I$25</f>
        <v>#N/A</v>
      </c>
      <c r="AM27" s="157" t="e">
        <f>[4]Ternopil!$J$25</f>
        <v>#N/A</v>
      </c>
      <c r="AN27" s="11"/>
      <c r="AO27" s="11" t="s">
        <v>1097</v>
      </c>
      <c r="AP27" s="11">
        <v>6</v>
      </c>
      <c r="AQ27" s="11" t="s">
        <v>55</v>
      </c>
      <c r="AR27" s="157" t="e">
        <f>[5]Ternopil!$F$25</f>
        <v>#N/A</v>
      </c>
      <c r="AS27" s="157" t="e">
        <f>[5]Ternopil!$G$25</f>
        <v>#N/A</v>
      </c>
      <c r="AT27" s="157" t="e">
        <f>[5]Ternopil!$H$25</f>
        <v>#N/A</v>
      </c>
      <c r="AU27" s="157" t="e">
        <f>[5]Ternopil!$I$25</f>
        <v>#N/A</v>
      </c>
      <c r="AV27" s="157" t="e">
        <f>[5]Ternopil!$J$25</f>
        <v>#N/A</v>
      </c>
      <c r="AW27" s="11"/>
      <c r="AX27" s="33" t="s">
        <v>1097</v>
      </c>
      <c r="AY27" s="33">
        <v>6</v>
      </c>
      <c r="AZ27" s="33" t="s">
        <v>55</v>
      </c>
      <c r="BA27" s="157" t="e">
        <f>[6]Ternopil!$F$25</f>
        <v>#N/A</v>
      </c>
      <c r="BB27" s="157" t="e">
        <f>[6]Ternopil!$G$25</f>
        <v>#N/A</v>
      </c>
      <c r="BC27" s="157" t="e">
        <f>[6]Ternopil!$H$25</f>
        <v>#N/A</v>
      </c>
      <c r="BD27" s="157" t="e">
        <f>[6]Ternopil!$I$25</f>
        <v>#N/A</v>
      </c>
      <c r="BE27" s="157" t="e">
        <f>[6]Ternopil!$J$25</f>
        <v>#N/A</v>
      </c>
      <c r="BG27" s="2">
        <v>6</v>
      </c>
      <c r="BH27" s="2" t="s">
        <v>55</v>
      </c>
      <c r="BI27" s="1" t="e">
        <f t="shared" si="46"/>
        <v>#N/A</v>
      </c>
      <c r="BJ27" s="1" t="e">
        <f t="shared" si="47"/>
        <v>#N/A</v>
      </c>
      <c r="BK27" s="1" t="e">
        <f t="shared" si="48"/>
        <v>#N/A</v>
      </c>
      <c r="BL27" s="1" t="e">
        <f t="shared" si="49"/>
        <v>#N/A</v>
      </c>
      <c r="BM27" s="1" t="e">
        <f t="shared" si="50"/>
        <v>#N/A</v>
      </c>
      <c r="BN27" s="1" t="e">
        <f t="shared" si="51"/>
        <v>#N/A</v>
      </c>
      <c r="BP27" s="1" t="e">
        <f t="shared" si="52"/>
        <v>#N/A</v>
      </c>
      <c r="BQ27" s="1" t="e">
        <f t="shared" si="53"/>
        <v>#N/A</v>
      </c>
      <c r="BR27" s="1" t="e">
        <f t="shared" si="54"/>
        <v>#N/A</v>
      </c>
      <c r="BS27" s="1" t="e">
        <f t="shared" si="55"/>
        <v>#N/A</v>
      </c>
      <c r="BT27" s="1" t="e">
        <f t="shared" si="56"/>
        <v>#N/A</v>
      </c>
      <c r="BU27" s="1" t="e">
        <f t="shared" si="57"/>
        <v>#N/A</v>
      </c>
      <c r="BW27" s="40" t="str">
        <f t="shared" si="58"/>
        <v/>
      </c>
      <c r="BX27" s="40" t="str">
        <f t="shared" si="59"/>
        <v/>
      </c>
      <c r="BY27" s="40" t="str">
        <f t="shared" si="60"/>
        <v/>
      </c>
      <c r="BZ27" s="40" t="str">
        <f t="shared" si="61"/>
        <v/>
      </c>
      <c r="CA27" s="40" t="str">
        <f t="shared" si="62"/>
        <v/>
      </c>
      <c r="CB27" s="40" t="str">
        <f t="shared" si="63"/>
        <v/>
      </c>
      <c r="CD27" s="10" t="e">
        <f t="shared" si="64"/>
        <v>#N/A</v>
      </c>
      <c r="CE27" s="10" t="e">
        <f t="shared" si="65"/>
        <v>#N/A</v>
      </c>
      <c r="CF27" s="10" t="e">
        <f t="shared" si="66"/>
        <v>#N/A</v>
      </c>
      <c r="CG27" s="10" t="e">
        <f t="shared" si="67"/>
        <v>#N/A</v>
      </c>
      <c r="CH27" s="10" t="e">
        <f t="shared" si="68"/>
        <v>#N/A</v>
      </c>
      <c r="CI27" s="10" t="e">
        <f t="shared" si="69"/>
        <v>#N/A</v>
      </c>
      <c r="CK27" s="40" t="str">
        <f t="shared" si="70"/>
        <v/>
      </c>
      <c r="CL27" s="40" t="str">
        <f t="shared" si="71"/>
        <v/>
      </c>
      <c r="CM27" s="40" t="str">
        <f t="shared" si="72"/>
        <v/>
      </c>
      <c r="CN27" s="40" t="str">
        <f t="shared" si="73"/>
        <v/>
      </c>
      <c r="CO27" s="40" t="str">
        <f t="shared" si="74"/>
        <v/>
      </c>
      <c r="CP27" s="40" t="str">
        <f t="shared" si="75"/>
        <v/>
      </c>
      <c r="CR27" s="9" t="str">
        <f t="shared" si="76"/>
        <v/>
      </c>
      <c r="CS27" s="9" t="str">
        <f t="shared" si="77"/>
        <v/>
      </c>
      <c r="CT27" s="9" t="str">
        <f t="shared" si="78"/>
        <v/>
      </c>
      <c r="CU27" s="9" t="str">
        <f t="shared" si="79"/>
        <v/>
      </c>
      <c r="CV27" s="9" t="str">
        <f t="shared" si="80"/>
        <v/>
      </c>
      <c r="CW27" s="9" t="str">
        <f t="shared" si="81"/>
        <v/>
      </c>
      <c r="CY27" s="9" t="str">
        <f t="shared" si="82"/>
        <v/>
      </c>
      <c r="CZ27" s="9" t="str">
        <f t="shared" si="83"/>
        <v/>
      </c>
      <c r="DA27" s="9" t="str">
        <f t="shared" si="84"/>
        <v/>
      </c>
      <c r="DB27" s="9" t="str">
        <f t="shared" si="85"/>
        <v/>
      </c>
      <c r="DC27" s="9" t="str">
        <f t="shared" si="86"/>
        <v/>
      </c>
      <c r="DD27" s="9" t="str">
        <f t="shared" si="87"/>
        <v/>
      </c>
      <c r="DF27" s="9" t="str">
        <f>IF($A27=2,IF(ISNUMBER(CR27/Ukraine!CR27),100*CR27/Ukraine!CR27,""),"")</f>
        <v/>
      </c>
      <c r="DG27" s="9" t="str">
        <f>IF($A27=2,IF(ISNUMBER(CS27/Ukraine!CS27),100*CS27/Ukraine!CS27,""),"")</f>
        <v/>
      </c>
      <c r="DH27" s="9" t="str">
        <f>IF($A27=2,IF(ISNUMBER(CT27/Ukraine!CT27),100*CT27/Ukraine!CT27,""),"")</f>
        <v/>
      </c>
      <c r="DI27" s="9" t="str">
        <f>IF($A27=2,IF(ISNUMBER(CU27/Ukraine!CU27),100*CU27/Ukraine!CU27,""),"")</f>
        <v/>
      </c>
      <c r="DJ27" s="9" t="str">
        <f>IF($A27=2,IF(ISNUMBER(CV27/Ukraine!CV27),100*CV27/Ukraine!CV27,""),"")</f>
        <v/>
      </c>
      <c r="DK27" s="9" t="str">
        <f>IF($A27=2,IF(ISNUMBER(CW27/Ukraine!CW27),100*CW27/Ukraine!CW27,""),"")</f>
        <v/>
      </c>
      <c r="DM27" s="40" t="str">
        <f t="shared" si="88"/>
        <v/>
      </c>
      <c r="DN27" s="40" t="str">
        <f t="shared" si="89"/>
        <v/>
      </c>
      <c r="DO27" s="40" t="str">
        <f t="shared" si="90"/>
        <v/>
      </c>
      <c r="DP27" s="40" t="str">
        <f t="shared" si="91"/>
        <v/>
      </c>
      <c r="DQ27" s="40" t="str">
        <f t="shared" si="92"/>
        <v/>
      </c>
      <c r="DR27" s="40" t="str">
        <f t="shared" si="44"/>
        <v/>
      </c>
      <c r="DT27" s="40" t="str">
        <f t="shared" si="93"/>
        <v/>
      </c>
      <c r="DU27" s="40" t="str">
        <f t="shared" si="94"/>
        <v/>
      </c>
      <c r="DV27" s="40" t="str">
        <f t="shared" si="95"/>
        <v/>
      </c>
      <c r="DW27" s="40" t="str">
        <f t="shared" si="96"/>
        <v/>
      </c>
      <c r="DX27" s="40" t="str">
        <f t="shared" si="97"/>
        <v/>
      </c>
      <c r="DY27" s="40" t="str">
        <f t="shared" si="98"/>
        <v/>
      </c>
    </row>
    <row r="28" spans="1:129" x14ac:dyDescent="0.2">
      <c r="A28" s="39">
        <f>'Industry selection'!C28</f>
        <v>1</v>
      </c>
      <c r="B28" s="2">
        <v>6.1</v>
      </c>
      <c r="C28" s="2" t="s">
        <v>57</v>
      </c>
      <c r="E28" s="30" t="s">
        <v>56</v>
      </c>
      <c r="F28" s="31">
        <v>6.1</v>
      </c>
      <c r="G28" s="32" t="s">
        <v>57</v>
      </c>
      <c r="H28" s="157" t="e">
        <f>[1]Ternopil!$F$26</f>
        <v>#N/A</v>
      </c>
      <c r="I28" s="157" t="e">
        <f>[1]Ternopil!$G$26</f>
        <v>#N/A</v>
      </c>
      <c r="J28" s="157" t="e">
        <f>[1]Ternopil!$H$26</f>
        <v>#N/A</v>
      </c>
      <c r="K28" s="157" t="e">
        <f>[1]Ternopil!$I$26</f>
        <v>#N/A</v>
      </c>
      <c r="L28" s="157" t="e">
        <f>[1]Ternopil!$J$26</f>
        <v>#N/A</v>
      </c>
      <c r="M28" s="11"/>
      <c r="N28" s="33" t="s">
        <v>753</v>
      </c>
      <c r="O28" s="36">
        <v>6.1</v>
      </c>
      <c r="P28" s="35" t="s">
        <v>57</v>
      </c>
      <c r="Q28" s="157" t="e">
        <f>[2]Ternopil!$F$26</f>
        <v>#N/A</v>
      </c>
      <c r="R28" s="157" t="e">
        <f>[2]Ternopil!$G$26</f>
        <v>#N/A</v>
      </c>
      <c r="S28" s="157" t="e">
        <f>[2]Ternopil!$H$26</f>
        <v>#N/A</v>
      </c>
      <c r="T28" s="157" t="e">
        <f>[2]Ternopil!$I$26</f>
        <v>#N/A</v>
      </c>
      <c r="U28" s="157" t="e">
        <f>[2]Ternopil!$J$26</f>
        <v>#N/A</v>
      </c>
      <c r="V28" s="11"/>
      <c r="W28" s="36" t="s">
        <v>1098</v>
      </c>
      <c r="X28" s="36">
        <v>6.1</v>
      </c>
      <c r="Y28" s="36" t="s">
        <v>57</v>
      </c>
      <c r="Z28" s="157" t="e">
        <f>[3]Ternopil!$F$26</f>
        <v>#N/A</v>
      </c>
      <c r="AA28" s="157" t="e">
        <f>[3]Ternopil!$G$26</f>
        <v>#N/A</v>
      </c>
      <c r="AB28" s="157" t="e">
        <f>[3]Ternopil!$H$26</f>
        <v>#N/A</v>
      </c>
      <c r="AC28" s="157" t="e">
        <f>[3]Ternopil!$I$26</f>
        <v>#N/A</v>
      </c>
      <c r="AD28" s="157" t="e">
        <f>[3]Ternopil!$J$26</f>
        <v>#N/A</v>
      </c>
      <c r="AE28" s="11"/>
      <c r="AF28" s="37" t="s">
        <v>1098</v>
      </c>
      <c r="AG28" s="37">
        <v>6.1</v>
      </c>
      <c r="AH28" s="37" t="s">
        <v>57</v>
      </c>
      <c r="AI28" s="157" t="e">
        <f>[4]Ternopil!$F$26</f>
        <v>#N/A</v>
      </c>
      <c r="AJ28" s="157" t="e">
        <f>[4]Ternopil!$G$26</f>
        <v>#N/A</v>
      </c>
      <c r="AK28" s="157" t="e">
        <f>[4]Ternopil!$H$26</f>
        <v>#N/A</v>
      </c>
      <c r="AL28" s="157" t="e">
        <f>[4]Ternopil!$I$26</f>
        <v>#N/A</v>
      </c>
      <c r="AM28" s="157" t="e">
        <f>[4]Ternopil!$J$26</f>
        <v>#N/A</v>
      </c>
      <c r="AN28" s="11"/>
      <c r="AO28" s="11" t="s">
        <v>1098</v>
      </c>
      <c r="AP28" s="11">
        <v>6.1</v>
      </c>
      <c r="AQ28" s="11" t="s">
        <v>57</v>
      </c>
      <c r="AR28" s="157" t="e">
        <f>[5]Ternopil!$F$26</f>
        <v>#N/A</v>
      </c>
      <c r="AS28" s="157" t="e">
        <f>[5]Ternopil!$G$26</f>
        <v>#N/A</v>
      </c>
      <c r="AT28" s="157" t="e">
        <f>[5]Ternopil!$H$26</f>
        <v>#N/A</v>
      </c>
      <c r="AU28" s="157" t="e">
        <f>[5]Ternopil!$I$26</f>
        <v>#N/A</v>
      </c>
      <c r="AV28" s="157" t="e">
        <f>[5]Ternopil!$J$26</f>
        <v>#N/A</v>
      </c>
      <c r="AW28" s="11"/>
      <c r="AX28" s="33" t="s">
        <v>1098</v>
      </c>
      <c r="AY28" s="33">
        <v>6.1</v>
      </c>
      <c r="AZ28" s="33" t="s">
        <v>57</v>
      </c>
      <c r="BA28" s="157" t="e">
        <f>[6]Ternopil!$F$26</f>
        <v>#N/A</v>
      </c>
      <c r="BB28" s="157" t="e">
        <f>[6]Ternopil!$G$26</f>
        <v>#N/A</v>
      </c>
      <c r="BC28" s="157" t="e">
        <f>[6]Ternopil!$H$26</f>
        <v>#N/A</v>
      </c>
      <c r="BD28" s="157" t="e">
        <f>[6]Ternopil!$I$26</f>
        <v>#N/A</v>
      </c>
      <c r="BE28" s="157" t="e">
        <f>[6]Ternopil!$J$26</f>
        <v>#N/A</v>
      </c>
      <c r="BG28" s="2">
        <v>6.1</v>
      </c>
      <c r="BH28" s="2" t="s">
        <v>57</v>
      </c>
      <c r="BI28" s="1" t="e">
        <f t="shared" si="46"/>
        <v>#N/A</v>
      </c>
      <c r="BJ28" s="1" t="e">
        <f t="shared" si="47"/>
        <v>#N/A</v>
      </c>
      <c r="BK28" s="1" t="e">
        <f t="shared" si="48"/>
        <v>#N/A</v>
      </c>
      <c r="BL28" s="1" t="e">
        <f t="shared" si="49"/>
        <v>#N/A</v>
      </c>
      <c r="BM28" s="1" t="e">
        <f t="shared" si="50"/>
        <v>#N/A</v>
      </c>
      <c r="BN28" s="1" t="e">
        <f t="shared" si="51"/>
        <v>#N/A</v>
      </c>
      <c r="BP28" s="1" t="e">
        <f t="shared" si="52"/>
        <v>#N/A</v>
      </c>
      <c r="BQ28" s="1" t="e">
        <f t="shared" si="53"/>
        <v>#N/A</v>
      </c>
      <c r="BR28" s="1" t="e">
        <f t="shared" si="54"/>
        <v>#N/A</v>
      </c>
      <c r="BS28" s="1" t="e">
        <f t="shared" si="55"/>
        <v>#N/A</v>
      </c>
      <c r="BT28" s="1" t="e">
        <f t="shared" si="56"/>
        <v>#N/A</v>
      </c>
      <c r="BU28" s="1" t="e">
        <f t="shared" si="57"/>
        <v>#N/A</v>
      </c>
      <c r="BW28" s="40" t="str">
        <f t="shared" si="58"/>
        <v/>
      </c>
      <c r="BX28" s="40" t="str">
        <f t="shared" si="59"/>
        <v/>
      </c>
      <c r="BY28" s="40" t="str">
        <f t="shared" si="60"/>
        <v/>
      </c>
      <c r="BZ28" s="40" t="str">
        <f t="shared" si="61"/>
        <v/>
      </c>
      <c r="CA28" s="40" t="str">
        <f t="shared" si="62"/>
        <v/>
      </c>
      <c r="CB28" s="40" t="str">
        <f t="shared" si="63"/>
        <v/>
      </c>
      <c r="CD28" s="10" t="e">
        <f t="shared" si="64"/>
        <v>#N/A</v>
      </c>
      <c r="CE28" s="10" t="e">
        <f t="shared" si="65"/>
        <v>#N/A</v>
      </c>
      <c r="CF28" s="10" t="e">
        <f t="shared" si="66"/>
        <v>#N/A</v>
      </c>
      <c r="CG28" s="10" t="e">
        <f t="shared" si="67"/>
        <v>#N/A</v>
      </c>
      <c r="CH28" s="10" t="e">
        <f t="shared" si="68"/>
        <v>#N/A</v>
      </c>
      <c r="CI28" s="10" t="e">
        <f t="shared" si="69"/>
        <v>#N/A</v>
      </c>
      <c r="CK28" s="40" t="str">
        <f t="shared" si="70"/>
        <v/>
      </c>
      <c r="CL28" s="40" t="str">
        <f t="shared" si="71"/>
        <v/>
      </c>
      <c r="CM28" s="40" t="str">
        <f t="shared" si="72"/>
        <v/>
      </c>
      <c r="CN28" s="40" t="str">
        <f t="shared" si="73"/>
        <v/>
      </c>
      <c r="CO28" s="40" t="str">
        <f t="shared" si="74"/>
        <v/>
      </c>
      <c r="CP28" s="40" t="str">
        <f t="shared" si="75"/>
        <v/>
      </c>
      <c r="CR28" s="9" t="str">
        <f t="shared" si="76"/>
        <v/>
      </c>
      <c r="CS28" s="9" t="str">
        <f t="shared" si="77"/>
        <v/>
      </c>
      <c r="CT28" s="9" t="str">
        <f t="shared" si="78"/>
        <v/>
      </c>
      <c r="CU28" s="9" t="str">
        <f t="shared" si="79"/>
        <v/>
      </c>
      <c r="CV28" s="9" t="str">
        <f t="shared" si="80"/>
        <v/>
      </c>
      <c r="CW28" s="9" t="str">
        <f t="shared" si="81"/>
        <v/>
      </c>
      <c r="CY28" s="9" t="str">
        <f t="shared" si="82"/>
        <v/>
      </c>
      <c r="CZ28" s="9" t="str">
        <f t="shared" si="83"/>
        <v/>
      </c>
      <c r="DA28" s="9" t="str">
        <f t="shared" si="84"/>
        <v/>
      </c>
      <c r="DB28" s="9" t="str">
        <f t="shared" si="85"/>
        <v/>
      </c>
      <c r="DC28" s="9" t="str">
        <f t="shared" si="86"/>
        <v/>
      </c>
      <c r="DD28" s="9" t="str">
        <f t="shared" si="87"/>
        <v/>
      </c>
      <c r="DF28" s="9" t="str">
        <f>IF($A28=2,IF(ISNUMBER(CR28/Ukraine!CR28),100*CR28/Ukraine!CR28,""),"")</f>
        <v/>
      </c>
      <c r="DG28" s="9" t="str">
        <f>IF($A28=2,IF(ISNUMBER(CS28/Ukraine!CS28),100*CS28/Ukraine!CS28,""),"")</f>
        <v/>
      </c>
      <c r="DH28" s="9" t="str">
        <f>IF($A28=2,IF(ISNUMBER(CT28/Ukraine!CT28),100*CT28/Ukraine!CT28,""),"")</f>
        <v/>
      </c>
      <c r="DI28" s="9" t="str">
        <f>IF($A28=2,IF(ISNUMBER(CU28/Ukraine!CU28),100*CU28/Ukraine!CU28,""),"")</f>
        <v/>
      </c>
      <c r="DJ28" s="9" t="str">
        <f>IF($A28=2,IF(ISNUMBER(CV28/Ukraine!CV28),100*CV28/Ukraine!CV28,""),"")</f>
        <v/>
      </c>
      <c r="DK28" s="9" t="str">
        <f>IF($A28=2,IF(ISNUMBER(CW28/Ukraine!CW28),100*CW28/Ukraine!CW28,""),"")</f>
        <v/>
      </c>
      <c r="DM28" s="40" t="str">
        <f t="shared" si="88"/>
        <v/>
      </c>
      <c r="DN28" s="40" t="str">
        <f t="shared" si="89"/>
        <v/>
      </c>
      <c r="DO28" s="40" t="str">
        <f t="shared" si="90"/>
        <v/>
      </c>
      <c r="DP28" s="40" t="str">
        <f t="shared" si="91"/>
        <v/>
      </c>
      <c r="DQ28" s="40" t="str">
        <f t="shared" si="92"/>
        <v/>
      </c>
      <c r="DR28" s="40" t="str">
        <f t="shared" si="44"/>
        <v/>
      </c>
      <c r="DT28" s="40" t="str">
        <f t="shared" si="93"/>
        <v/>
      </c>
      <c r="DU28" s="40" t="str">
        <f t="shared" si="94"/>
        <v/>
      </c>
      <c r="DV28" s="40" t="str">
        <f t="shared" si="95"/>
        <v/>
      </c>
      <c r="DW28" s="40" t="str">
        <f t="shared" si="96"/>
        <v/>
      </c>
      <c r="DX28" s="40" t="str">
        <f t="shared" si="97"/>
        <v/>
      </c>
      <c r="DY28" s="40" t="str">
        <f t="shared" si="98"/>
        <v/>
      </c>
    </row>
    <row r="29" spans="1:129" x14ac:dyDescent="0.2">
      <c r="A29" s="39">
        <f>'Industry selection'!C29</f>
        <v>1</v>
      </c>
      <c r="B29" s="2">
        <v>6.2</v>
      </c>
      <c r="C29" s="2" t="s">
        <v>59</v>
      </c>
      <c r="E29" s="30" t="s">
        <v>58</v>
      </c>
      <c r="F29" s="31">
        <v>6.2</v>
      </c>
      <c r="G29" s="32" t="s">
        <v>59</v>
      </c>
      <c r="H29" s="157" t="e">
        <f>[1]Ternopil!$F$27</f>
        <v>#N/A</v>
      </c>
      <c r="I29" s="157" t="e">
        <f>[1]Ternopil!$G$27</f>
        <v>#N/A</v>
      </c>
      <c r="J29" s="157" t="e">
        <f>[1]Ternopil!$H$27</f>
        <v>#N/A</v>
      </c>
      <c r="K29" s="157" t="e">
        <f>[1]Ternopil!$I$27</f>
        <v>#N/A</v>
      </c>
      <c r="L29" s="157" t="e">
        <f>[1]Ternopil!$J$27</f>
        <v>#N/A</v>
      </c>
      <c r="M29" s="11"/>
      <c r="N29" s="33" t="s">
        <v>754</v>
      </c>
      <c r="O29" s="36">
        <v>6.2</v>
      </c>
      <c r="P29" s="35" t="s">
        <v>59</v>
      </c>
      <c r="Q29" s="157" t="e">
        <f>[2]Ternopil!$F$27</f>
        <v>#N/A</v>
      </c>
      <c r="R29" s="157" t="e">
        <f>[2]Ternopil!$G$27</f>
        <v>#N/A</v>
      </c>
      <c r="S29" s="157" t="e">
        <f>[2]Ternopil!$H$27</f>
        <v>#N/A</v>
      </c>
      <c r="T29" s="157" t="e">
        <f>[2]Ternopil!$I$27</f>
        <v>#N/A</v>
      </c>
      <c r="U29" s="157" t="e">
        <f>[2]Ternopil!$J$27</f>
        <v>#N/A</v>
      </c>
      <c r="V29" s="11"/>
      <c r="W29" s="36" t="s">
        <v>1099</v>
      </c>
      <c r="X29" s="36">
        <v>6.2</v>
      </c>
      <c r="Y29" s="36" t="s">
        <v>59</v>
      </c>
      <c r="Z29" s="157" t="e">
        <f>[3]Ternopil!$F$27</f>
        <v>#N/A</v>
      </c>
      <c r="AA29" s="157" t="e">
        <f>[3]Ternopil!$G$27</f>
        <v>#N/A</v>
      </c>
      <c r="AB29" s="157" t="e">
        <f>[3]Ternopil!$H$27</f>
        <v>#N/A</v>
      </c>
      <c r="AC29" s="157" t="e">
        <f>[3]Ternopil!$I$27</f>
        <v>#N/A</v>
      </c>
      <c r="AD29" s="157" t="e">
        <f>[3]Ternopil!$J$27</f>
        <v>#N/A</v>
      </c>
      <c r="AE29" s="11"/>
      <c r="AF29" s="37" t="s">
        <v>1099</v>
      </c>
      <c r="AG29" s="37">
        <v>6.2</v>
      </c>
      <c r="AH29" s="37" t="s">
        <v>59</v>
      </c>
      <c r="AI29" s="157" t="e">
        <f>[4]Ternopil!$F$27</f>
        <v>#N/A</v>
      </c>
      <c r="AJ29" s="157" t="e">
        <f>[4]Ternopil!$G$27</f>
        <v>#N/A</v>
      </c>
      <c r="AK29" s="157" t="e">
        <f>[4]Ternopil!$H$27</f>
        <v>#N/A</v>
      </c>
      <c r="AL29" s="157" t="e">
        <f>[4]Ternopil!$I$27</f>
        <v>#N/A</v>
      </c>
      <c r="AM29" s="157" t="e">
        <f>[4]Ternopil!$J$27</f>
        <v>#N/A</v>
      </c>
      <c r="AN29" s="11"/>
      <c r="AO29" s="11" t="s">
        <v>1099</v>
      </c>
      <c r="AP29" s="11">
        <v>6.2</v>
      </c>
      <c r="AQ29" s="11" t="s">
        <v>59</v>
      </c>
      <c r="AR29" s="157" t="e">
        <f>[5]Ternopil!$F$27</f>
        <v>#N/A</v>
      </c>
      <c r="AS29" s="157" t="e">
        <f>[5]Ternopil!$G$27</f>
        <v>#N/A</v>
      </c>
      <c r="AT29" s="157" t="e">
        <f>[5]Ternopil!$H$27</f>
        <v>#N/A</v>
      </c>
      <c r="AU29" s="157" t="e">
        <f>[5]Ternopil!$I$27</f>
        <v>#N/A</v>
      </c>
      <c r="AV29" s="157" t="e">
        <f>[5]Ternopil!$J$27</f>
        <v>#N/A</v>
      </c>
      <c r="AW29" s="11"/>
      <c r="AX29" s="33" t="s">
        <v>1099</v>
      </c>
      <c r="AY29" s="33">
        <v>6.2</v>
      </c>
      <c r="AZ29" s="33" t="s">
        <v>59</v>
      </c>
      <c r="BA29" s="157" t="e">
        <f>[6]Ternopil!$F$27</f>
        <v>#N/A</v>
      </c>
      <c r="BB29" s="157" t="e">
        <f>[6]Ternopil!$G$27</f>
        <v>#N/A</v>
      </c>
      <c r="BC29" s="157" t="e">
        <f>[6]Ternopil!$H$27</f>
        <v>#N/A</v>
      </c>
      <c r="BD29" s="157" t="e">
        <f>[6]Ternopil!$I$27</f>
        <v>#N/A</v>
      </c>
      <c r="BE29" s="157" t="e">
        <f>[6]Ternopil!$J$27</f>
        <v>#N/A</v>
      </c>
      <c r="BG29" s="2">
        <v>6.2</v>
      </c>
      <c r="BH29" s="2" t="s">
        <v>59</v>
      </c>
      <c r="BI29" s="1" t="e">
        <f t="shared" si="46"/>
        <v>#N/A</v>
      </c>
      <c r="BJ29" s="1" t="e">
        <f t="shared" si="47"/>
        <v>#N/A</v>
      </c>
      <c r="BK29" s="1" t="e">
        <f t="shared" si="48"/>
        <v>#N/A</v>
      </c>
      <c r="BL29" s="1" t="e">
        <f t="shared" si="49"/>
        <v>#N/A</v>
      </c>
      <c r="BM29" s="1" t="e">
        <f t="shared" si="50"/>
        <v>#N/A</v>
      </c>
      <c r="BN29" s="1" t="e">
        <f t="shared" si="51"/>
        <v>#N/A</v>
      </c>
      <c r="BP29" s="1" t="e">
        <f t="shared" si="52"/>
        <v>#N/A</v>
      </c>
      <c r="BQ29" s="1" t="e">
        <f t="shared" si="53"/>
        <v>#N/A</v>
      </c>
      <c r="BR29" s="1" t="e">
        <f t="shared" si="54"/>
        <v>#N/A</v>
      </c>
      <c r="BS29" s="1" t="e">
        <f t="shared" si="55"/>
        <v>#N/A</v>
      </c>
      <c r="BT29" s="1" t="e">
        <f t="shared" si="56"/>
        <v>#N/A</v>
      </c>
      <c r="BU29" s="1" t="e">
        <f t="shared" si="57"/>
        <v>#N/A</v>
      </c>
      <c r="BW29" s="40" t="str">
        <f t="shared" si="58"/>
        <v/>
      </c>
      <c r="BX29" s="40" t="str">
        <f t="shared" si="59"/>
        <v/>
      </c>
      <c r="BY29" s="40" t="str">
        <f t="shared" si="60"/>
        <v/>
      </c>
      <c r="BZ29" s="40" t="str">
        <f t="shared" si="61"/>
        <v/>
      </c>
      <c r="CA29" s="40" t="str">
        <f t="shared" si="62"/>
        <v/>
      </c>
      <c r="CB29" s="40" t="str">
        <f t="shared" si="63"/>
        <v/>
      </c>
      <c r="CD29" s="10" t="e">
        <f t="shared" si="64"/>
        <v>#N/A</v>
      </c>
      <c r="CE29" s="10" t="e">
        <f t="shared" si="65"/>
        <v>#N/A</v>
      </c>
      <c r="CF29" s="10" t="e">
        <f t="shared" si="66"/>
        <v>#N/A</v>
      </c>
      <c r="CG29" s="10" t="e">
        <f t="shared" si="67"/>
        <v>#N/A</v>
      </c>
      <c r="CH29" s="10" t="e">
        <f t="shared" si="68"/>
        <v>#N/A</v>
      </c>
      <c r="CI29" s="10" t="e">
        <f t="shared" si="69"/>
        <v>#N/A</v>
      </c>
      <c r="CK29" s="40" t="str">
        <f t="shared" si="70"/>
        <v/>
      </c>
      <c r="CL29" s="40" t="str">
        <f t="shared" si="71"/>
        <v/>
      </c>
      <c r="CM29" s="40" t="str">
        <f t="shared" si="72"/>
        <v/>
      </c>
      <c r="CN29" s="40" t="str">
        <f t="shared" si="73"/>
        <v/>
      </c>
      <c r="CO29" s="40" t="str">
        <f t="shared" si="74"/>
        <v/>
      </c>
      <c r="CP29" s="40" t="str">
        <f t="shared" si="75"/>
        <v/>
      </c>
      <c r="CR29" s="9" t="str">
        <f t="shared" si="76"/>
        <v/>
      </c>
      <c r="CS29" s="9" t="str">
        <f t="shared" si="77"/>
        <v/>
      </c>
      <c r="CT29" s="9" t="str">
        <f t="shared" si="78"/>
        <v/>
      </c>
      <c r="CU29" s="9" t="str">
        <f t="shared" si="79"/>
        <v/>
      </c>
      <c r="CV29" s="9" t="str">
        <f t="shared" si="80"/>
        <v/>
      </c>
      <c r="CW29" s="9" t="str">
        <f t="shared" si="81"/>
        <v/>
      </c>
      <c r="CY29" s="9" t="str">
        <f t="shared" si="82"/>
        <v/>
      </c>
      <c r="CZ29" s="9" t="str">
        <f t="shared" si="83"/>
        <v/>
      </c>
      <c r="DA29" s="9" t="str">
        <f t="shared" si="84"/>
        <v/>
      </c>
      <c r="DB29" s="9" t="str">
        <f t="shared" si="85"/>
        <v/>
      </c>
      <c r="DC29" s="9" t="str">
        <f t="shared" si="86"/>
        <v/>
      </c>
      <c r="DD29" s="9" t="str">
        <f t="shared" si="87"/>
        <v/>
      </c>
      <c r="DF29" s="9" t="str">
        <f>IF($A29=2,IF(ISNUMBER(CR29/Ukraine!CR29),100*CR29/Ukraine!CR29,""),"")</f>
        <v/>
      </c>
      <c r="DG29" s="9" t="str">
        <f>IF($A29=2,IF(ISNUMBER(CS29/Ukraine!CS29),100*CS29/Ukraine!CS29,""),"")</f>
        <v/>
      </c>
      <c r="DH29" s="9" t="str">
        <f>IF($A29=2,IF(ISNUMBER(CT29/Ukraine!CT29),100*CT29/Ukraine!CT29,""),"")</f>
        <v/>
      </c>
      <c r="DI29" s="9" t="str">
        <f>IF($A29=2,IF(ISNUMBER(CU29/Ukraine!CU29),100*CU29/Ukraine!CU29,""),"")</f>
        <v/>
      </c>
      <c r="DJ29" s="9" t="str">
        <f>IF($A29=2,IF(ISNUMBER(CV29/Ukraine!CV29),100*CV29/Ukraine!CV29,""),"")</f>
        <v/>
      </c>
      <c r="DK29" s="9" t="str">
        <f>IF($A29=2,IF(ISNUMBER(CW29/Ukraine!CW29),100*CW29/Ukraine!CW29,""),"")</f>
        <v/>
      </c>
      <c r="DM29" s="40" t="str">
        <f t="shared" si="88"/>
        <v/>
      </c>
      <c r="DN29" s="40" t="str">
        <f t="shared" si="89"/>
        <v/>
      </c>
      <c r="DO29" s="40" t="str">
        <f t="shared" si="90"/>
        <v/>
      </c>
      <c r="DP29" s="40" t="str">
        <f t="shared" si="91"/>
        <v/>
      </c>
      <c r="DQ29" s="40" t="str">
        <f t="shared" si="92"/>
        <v/>
      </c>
      <c r="DR29" s="40" t="str">
        <f t="shared" si="44"/>
        <v/>
      </c>
      <c r="DT29" s="40" t="str">
        <f t="shared" si="93"/>
        <v/>
      </c>
      <c r="DU29" s="40" t="str">
        <f t="shared" si="94"/>
        <v/>
      </c>
      <c r="DV29" s="40" t="str">
        <f t="shared" si="95"/>
        <v/>
      </c>
      <c r="DW29" s="40" t="str">
        <f t="shared" si="96"/>
        <v/>
      </c>
      <c r="DX29" s="40" t="str">
        <f t="shared" si="97"/>
        <v/>
      </c>
      <c r="DY29" s="40" t="str">
        <f t="shared" si="98"/>
        <v/>
      </c>
    </row>
    <row r="30" spans="1:129" x14ac:dyDescent="0.2">
      <c r="A30" s="39">
        <f>'Industry selection'!C30</f>
        <v>1</v>
      </c>
      <c r="B30" s="2">
        <v>7</v>
      </c>
      <c r="C30" s="2" t="s">
        <v>61</v>
      </c>
      <c r="E30" s="30" t="s">
        <v>60</v>
      </c>
      <c r="F30" s="31">
        <v>7</v>
      </c>
      <c r="G30" s="32" t="s">
        <v>61</v>
      </c>
      <c r="H30" s="157" t="e">
        <f>[1]Ternopil!$F$28</f>
        <v>#N/A</v>
      </c>
      <c r="I30" s="157" t="e">
        <f>[1]Ternopil!$G$28</f>
        <v>#N/A</v>
      </c>
      <c r="J30" s="157" t="e">
        <f>[1]Ternopil!$H$28</f>
        <v>#N/A</v>
      </c>
      <c r="K30" s="157" t="e">
        <f>[1]Ternopil!$I$28</f>
        <v>#N/A</v>
      </c>
      <c r="L30" s="157" t="e">
        <f>[1]Ternopil!$J$28</f>
        <v>#N/A</v>
      </c>
      <c r="M30" s="11"/>
      <c r="N30" s="33" t="s">
        <v>755</v>
      </c>
      <c r="O30" s="34">
        <v>7</v>
      </c>
      <c r="P30" s="35" t="s">
        <v>61</v>
      </c>
      <c r="Q30" s="157" t="e">
        <f>[2]Ternopil!$F$28</f>
        <v>#N/A</v>
      </c>
      <c r="R30" s="157" t="e">
        <f>[2]Ternopil!$G$28</f>
        <v>#N/A</v>
      </c>
      <c r="S30" s="157" t="e">
        <f>[2]Ternopil!$H$28</f>
        <v>#N/A</v>
      </c>
      <c r="T30" s="157" t="e">
        <f>[2]Ternopil!$I$28</f>
        <v>#N/A</v>
      </c>
      <c r="U30" s="157" t="e">
        <f>[2]Ternopil!$J$28</f>
        <v>#N/A</v>
      </c>
      <c r="V30" s="11"/>
      <c r="W30" s="36" t="s">
        <v>1100</v>
      </c>
      <c r="X30" s="36">
        <v>7</v>
      </c>
      <c r="Y30" s="36" t="s">
        <v>61</v>
      </c>
      <c r="Z30" s="157" t="e">
        <f>[3]Ternopil!$F$28</f>
        <v>#N/A</v>
      </c>
      <c r="AA30" s="157" t="e">
        <f>[3]Ternopil!$G$28</f>
        <v>#N/A</v>
      </c>
      <c r="AB30" s="157" t="e">
        <f>[3]Ternopil!$H$28</f>
        <v>#N/A</v>
      </c>
      <c r="AC30" s="157" t="e">
        <f>[3]Ternopil!$I$28</f>
        <v>#N/A</v>
      </c>
      <c r="AD30" s="157" t="e">
        <f>[3]Ternopil!$J$28</f>
        <v>#N/A</v>
      </c>
      <c r="AE30" s="11"/>
      <c r="AF30" s="37" t="s">
        <v>1100</v>
      </c>
      <c r="AG30" s="37">
        <v>7</v>
      </c>
      <c r="AH30" s="37" t="s">
        <v>61</v>
      </c>
      <c r="AI30" s="157" t="e">
        <f>[4]Ternopil!$F$28</f>
        <v>#N/A</v>
      </c>
      <c r="AJ30" s="157" t="e">
        <f>[4]Ternopil!$G$28</f>
        <v>#N/A</v>
      </c>
      <c r="AK30" s="157" t="e">
        <f>[4]Ternopil!$H$28</f>
        <v>#N/A</v>
      </c>
      <c r="AL30" s="157" t="e">
        <f>[4]Ternopil!$I$28</f>
        <v>#N/A</v>
      </c>
      <c r="AM30" s="157" t="e">
        <f>[4]Ternopil!$J$28</f>
        <v>#N/A</v>
      </c>
      <c r="AN30" s="11"/>
      <c r="AO30" s="11" t="s">
        <v>1100</v>
      </c>
      <c r="AP30" s="11">
        <v>7</v>
      </c>
      <c r="AQ30" s="11" t="s">
        <v>61</v>
      </c>
      <c r="AR30" s="157" t="e">
        <f>[5]Ternopil!$F$28</f>
        <v>#N/A</v>
      </c>
      <c r="AS30" s="157" t="e">
        <f>[5]Ternopil!$G$28</f>
        <v>#N/A</v>
      </c>
      <c r="AT30" s="157" t="e">
        <f>[5]Ternopil!$H$28</f>
        <v>#N/A</v>
      </c>
      <c r="AU30" s="157" t="e">
        <f>[5]Ternopil!$I$28</f>
        <v>#N/A</v>
      </c>
      <c r="AV30" s="157" t="e">
        <f>[5]Ternopil!$J$28</f>
        <v>#N/A</v>
      </c>
      <c r="AW30" s="11"/>
      <c r="AX30" s="33" t="s">
        <v>1100</v>
      </c>
      <c r="AY30" s="33">
        <v>7</v>
      </c>
      <c r="AZ30" s="33" t="s">
        <v>61</v>
      </c>
      <c r="BA30" s="157" t="e">
        <f>[6]Ternopil!$F$28</f>
        <v>#N/A</v>
      </c>
      <c r="BB30" s="157" t="e">
        <f>[6]Ternopil!$G$28</f>
        <v>#N/A</v>
      </c>
      <c r="BC30" s="157" t="e">
        <f>[6]Ternopil!$H$28</f>
        <v>#N/A</v>
      </c>
      <c r="BD30" s="157" t="e">
        <f>[6]Ternopil!$I$28</f>
        <v>#N/A</v>
      </c>
      <c r="BE30" s="157" t="e">
        <f>[6]Ternopil!$J$28</f>
        <v>#N/A</v>
      </c>
      <c r="BG30" s="2">
        <v>7</v>
      </c>
      <c r="BH30" s="2" t="s">
        <v>61</v>
      </c>
      <c r="BI30" s="1" t="e">
        <f t="shared" si="46"/>
        <v>#N/A</v>
      </c>
      <c r="BJ30" s="1" t="e">
        <f t="shared" si="47"/>
        <v>#N/A</v>
      </c>
      <c r="BK30" s="1" t="e">
        <f t="shared" si="48"/>
        <v>#N/A</v>
      </c>
      <c r="BL30" s="1" t="e">
        <f t="shared" si="49"/>
        <v>#N/A</v>
      </c>
      <c r="BM30" s="1" t="e">
        <f t="shared" si="50"/>
        <v>#N/A</v>
      </c>
      <c r="BN30" s="1" t="e">
        <f t="shared" si="51"/>
        <v>#N/A</v>
      </c>
      <c r="BP30" s="1" t="e">
        <f t="shared" si="52"/>
        <v>#N/A</v>
      </c>
      <c r="BQ30" s="1" t="e">
        <f t="shared" si="53"/>
        <v>#N/A</v>
      </c>
      <c r="BR30" s="1" t="e">
        <f t="shared" si="54"/>
        <v>#N/A</v>
      </c>
      <c r="BS30" s="1" t="e">
        <f t="shared" si="55"/>
        <v>#N/A</v>
      </c>
      <c r="BT30" s="1" t="e">
        <f t="shared" si="56"/>
        <v>#N/A</v>
      </c>
      <c r="BU30" s="1" t="e">
        <f t="shared" si="57"/>
        <v>#N/A</v>
      </c>
      <c r="BW30" s="40" t="str">
        <f t="shared" si="58"/>
        <v/>
      </c>
      <c r="BX30" s="40" t="str">
        <f t="shared" si="59"/>
        <v/>
      </c>
      <c r="BY30" s="40" t="str">
        <f t="shared" si="60"/>
        <v/>
      </c>
      <c r="BZ30" s="40" t="str">
        <f t="shared" si="61"/>
        <v/>
      </c>
      <c r="CA30" s="40" t="str">
        <f t="shared" si="62"/>
        <v/>
      </c>
      <c r="CB30" s="40" t="str">
        <f t="shared" si="63"/>
        <v/>
      </c>
      <c r="CD30" s="10" t="e">
        <f t="shared" si="64"/>
        <v>#N/A</v>
      </c>
      <c r="CE30" s="10" t="e">
        <f t="shared" si="65"/>
        <v>#N/A</v>
      </c>
      <c r="CF30" s="10" t="e">
        <f t="shared" si="66"/>
        <v>#N/A</v>
      </c>
      <c r="CG30" s="10" t="e">
        <f t="shared" si="67"/>
        <v>#N/A</v>
      </c>
      <c r="CH30" s="10" t="e">
        <f t="shared" si="68"/>
        <v>#N/A</v>
      </c>
      <c r="CI30" s="10" t="e">
        <f t="shared" si="69"/>
        <v>#N/A</v>
      </c>
      <c r="CK30" s="40" t="str">
        <f t="shared" si="70"/>
        <v/>
      </c>
      <c r="CL30" s="40" t="str">
        <f t="shared" si="71"/>
        <v/>
      </c>
      <c r="CM30" s="40" t="str">
        <f t="shared" si="72"/>
        <v/>
      </c>
      <c r="CN30" s="40" t="str">
        <f t="shared" si="73"/>
        <v/>
      </c>
      <c r="CO30" s="40" t="str">
        <f t="shared" si="74"/>
        <v/>
      </c>
      <c r="CP30" s="40" t="str">
        <f t="shared" si="75"/>
        <v/>
      </c>
      <c r="CR30" s="9" t="str">
        <f t="shared" si="76"/>
        <v/>
      </c>
      <c r="CS30" s="9" t="str">
        <f t="shared" si="77"/>
        <v/>
      </c>
      <c r="CT30" s="9" t="str">
        <f t="shared" si="78"/>
        <v/>
      </c>
      <c r="CU30" s="9" t="str">
        <f t="shared" si="79"/>
        <v/>
      </c>
      <c r="CV30" s="9" t="str">
        <f t="shared" si="80"/>
        <v/>
      </c>
      <c r="CW30" s="9" t="str">
        <f t="shared" si="81"/>
        <v/>
      </c>
      <c r="CY30" s="9" t="str">
        <f t="shared" si="82"/>
        <v/>
      </c>
      <c r="CZ30" s="9" t="str">
        <f t="shared" si="83"/>
        <v/>
      </c>
      <c r="DA30" s="9" t="str">
        <f t="shared" si="84"/>
        <v/>
      </c>
      <c r="DB30" s="9" t="str">
        <f t="shared" si="85"/>
        <v/>
      </c>
      <c r="DC30" s="9" t="str">
        <f t="shared" si="86"/>
        <v/>
      </c>
      <c r="DD30" s="9" t="str">
        <f t="shared" si="87"/>
        <v/>
      </c>
      <c r="DF30" s="9" t="str">
        <f>IF($A30=2,IF(ISNUMBER(CR30/Ukraine!CR30),100*CR30/Ukraine!CR30,""),"")</f>
        <v/>
      </c>
      <c r="DG30" s="9" t="str">
        <f>IF($A30=2,IF(ISNUMBER(CS30/Ukraine!CS30),100*CS30/Ukraine!CS30,""),"")</f>
        <v/>
      </c>
      <c r="DH30" s="9" t="str">
        <f>IF($A30=2,IF(ISNUMBER(CT30/Ukraine!CT30),100*CT30/Ukraine!CT30,""),"")</f>
        <v/>
      </c>
      <c r="DI30" s="9" t="str">
        <f>IF($A30=2,IF(ISNUMBER(CU30/Ukraine!CU30),100*CU30/Ukraine!CU30,""),"")</f>
        <v/>
      </c>
      <c r="DJ30" s="9" t="str">
        <f>IF($A30=2,IF(ISNUMBER(CV30/Ukraine!CV30),100*CV30/Ukraine!CV30,""),"")</f>
        <v/>
      </c>
      <c r="DK30" s="9" t="str">
        <f>IF($A30=2,IF(ISNUMBER(CW30/Ukraine!CW30),100*CW30/Ukraine!CW30,""),"")</f>
        <v/>
      </c>
      <c r="DM30" s="40" t="str">
        <f t="shared" si="88"/>
        <v/>
      </c>
      <c r="DN30" s="40" t="str">
        <f t="shared" si="89"/>
        <v/>
      </c>
      <c r="DO30" s="40" t="str">
        <f t="shared" si="90"/>
        <v/>
      </c>
      <c r="DP30" s="40" t="str">
        <f t="shared" si="91"/>
        <v/>
      </c>
      <c r="DQ30" s="40" t="str">
        <f t="shared" si="92"/>
        <v/>
      </c>
      <c r="DR30" s="40" t="str">
        <f t="shared" si="44"/>
        <v/>
      </c>
      <c r="DT30" s="40" t="str">
        <f t="shared" si="93"/>
        <v/>
      </c>
      <c r="DU30" s="40" t="str">
        <f t="shared" si="94"/>
        <v/>
      </c>
      <c r="DV30" s="40" t="str">
        <f t="shared" si="95"/>
        <v/>
      </c>
      <c r="DW30" s="40" t="str">
        <f t="shared" si="96"/>
        <v/>
      </c>
      <c r="DX30" s="40" t="str">
        <f t="shared" si="97"/>
        <v/>
      </c>
      <c r="DY30" s="40" t="str">
        <f t="shared" si="98"/>
        <v/>
      </c>
    </row>
    <row r="31" spans="1:129" x14ac:dyDescent="0.2">
      <c r="A31" s="39">
        <f>'Industry selection'!C31</f>
        <v>1</v>
      </c>
      <c r="B31" s="2">
        <v>7.1</v>
      </c>
      <c r="C31" s="2" t="s">
        <v>63</v>
      </c>
      <c r="E31" s="30" t="s">
        <v>62</v>
      </c>
      <c r="F31" s="31">
        <v>7.1</v>
      </c>
      <c r="G31" s="32" t="s">
        <v>63</v>
      </c>
      <c r="H31" s="157" t="e">
        <f>[1]Ternopil!$F$29</f>
        <v>#N/A</v>
      </c>
      <c r="I31" s="157" t="e">
        <f>[1]Ternopil!$G$29</f>
        <v>#N/A</v>
      </c>
      <c r="J31" s="157" t="e">
        <f>[1]Ternopil!$H$29</f>
        <v>#N/A</v>
      </c>
      <c r="K31" s="157" t="e">
        <f>[1]Ternopil!$I$29</f>
        <v>#N/A</v>
      </c>
      <c r="L31" s="157" t="e">
        <f>[1]Ternopil!$J$29</f>
        <v>#N/A</v>
      </c>
      <c r="M31" s="11"/>
      <c r="N31" s="33" t="s">
        <v>756</v>
      </c>
      <c r="O31" s="36">
        <v>7.1</v>
      </c>
      <c r="P31" s="35" t="s">
        <v>63</v>
      </c>
      <c r="Q31" s="157" t="e">
        <f>[2]Ternopil!$F$29</f>
        <v>#N/A</v>
      </c>
      <c r="R31" s="157" t="e">
        <f>[2]Ternopil!$G$29</f>
        <v>#N/A</v>
      </c>
      <c r="S31" s="157" t="e">
        <f>[2]Ternopil!$H$29</f>
        <v>#N/A</v>
      </c>
      <c r="T31" s="157" t="e">
        <f>[2]Ternopil!$I$29</f>
        <v>#N/A</v>
      </c>
      <c r="U31" s="157" t="e">
        <f>[2]Ternopil!$J$29</f>
        <v>#N/A</v>
      </c>
      <c r="V31" s="11"/>
      <c r="W31" s="36" t="s">
        <v>1101</v>
      </c>
      <c r="X31" s="36">
        <v>7.1</v>
      </c>
      <c r="Y31" s="36" t="s">
        <v>63</v>
      </c>
      <c r="Z31" s="157" t="e">
        <f>[3]Ternopil!$F$29</f>
        <v>#N/A</v>
      </c>
      <c r="AA31" s="157" t="e">
        <f>[3]Ternopil!$G$29</f>
        <v>#N/A</v>
      </c>
      <c r="AB31" s="157" t="e">
        <f>[3]Ternopil!$H$29</f>
        <v>#N/A</v>
      </c>
      <c r="AC31" s="157" t="e">
        <f>[3]Ternopil!$I$29</f>
        <v>#N/A</v>
      </c>
      <c r="AD31" s="157" t="e">
        <f>[3]Ternopil!$J$29</f>
        <v>#N/A</v>
      </c>
      <c r="AE31" s="11"/>
      <c r="AF31" s="37" t="s">
        <v>1101</v>
      </c>
      <c r="AG31" s="37">
        <v>7.1</v>
      </c>
      <c r="AH31" s="37" t="s">
        <v>63</v>
      </c>
      <c r="AI31" s="157" t="e">
        <f>[4]Ternopil!$F$29</f>
        <v>#N/A</v>
      </c>
      <c r="AJ31" s="157" t="e">
        <f>[4]Ternopil!$G$29</f>
        <v>#N/A</v>
      </c>
      <c r="AK31" s="157" t="e">
        <f>[4]Ternopil!$H$29</f>
        <v>#N/A</v>
      </c>
      <c r="AL31" s="157" t="e">
        <f>[4]Ternopil!$I$29</f>
        <v>#N/A</v>
      </c>
      <c r="AM31" s="157" t="e">
        <f>[4]Ternopil!$J$29</f>
        <v>#N/A</v>
      </c>
      <c r="AN31" s="11"/>
      <c r="AO31" s="11" t="s">
        <v>1101</v>
      </c>
      <c r="AP31" s="11">
        <v>7.1</v>
      </c>
      <c r="AQ31" s="11" t="s">
        <v>63</v>
      </c>
      <c r="AR31" s="157" t="e">
        <f>[5]Ternopil!$F$29</f>
        <v>#N/A</v>
      </c>
      <c r="AS31" s="157" t="e">
        <f>[5]Ternopil!$G$29</f>
        <v>#N/A</v>
      </c>
      <c r="AT31" s="157" t="e">
        <f>[5]Ternopil!$H$29</f>
        <v>#N/A</v>
      </c>
      <c r="AU31" s="157" t="e">
        <f>[5]Ternopil!$I$29</f>
        <v>#N/A</v>
      </c>
      <c r="AV31" s="157" t="e">
        <f>[5]Ternopil!$J$29</f>
        <v>#N/A</v>
      </c>
      <c r="AW31" s="11"/>
      <c r="AX31" s="33" t="s">
        <v>1101</v>
      </c>
      <c r="AY31" s="33">
        <v>7.1</v>
      </c>
      <c r="AZ31" s="33" t="s">
        <v>63</v>
      </c>
      <c r="BA31" s="157" t="e">
        <f>[6]Ternopil!$F$29</f>
        <v>#N/A</v>
      </c>
      <c r="BB31" s="157" t="e">
        <f>[6]Ternopil!$G$29</f>
        <v>#N/A</v>
      </c>
      <c r="BC31" s="157" t="e">
        <f>[6]Ternopil!$H$29</f>
        <v>#N/A</v>
      </c>
      <c r="BD31" s="157" t="e">
        <f>[6]Ternopil!$I$29</f>
        <v>#N/A</v>
      </c>
      <c r="BE31" s="157" t="e">
        <f>[6]Ternopil!$J$29</f>
        <v>#N/A</v>
      </c>
      <c r="BG31" s="2">
        <v>7.1</v>
      </c>
      <c r="BH31" s="2" t="s">
        <v>63</v>
      </c>
      <c r="BI31" s="1" t="e">
        <f t="shared" si="46"/>
        <v>#N/A</v>
      </c>
      <c r="BJ31" s="1" t="e">
        <f t="shared" si="47"/>
        <v>#N/A</v>
      </c>
      <c r="BK31" s="1" t="e">
        <f t="shared" si="48"/>
        <v>#N/A</v>
      </c>
      <c r="BL31" s="1" t="e">
        <f t="shared" si="49"/>
        <v>#N/A</v>
      </c>
      <c r="BM31" s="1" t="e">
        <f t="shared" si="50"/>
        <v>#N/A</v>
      </c>
      <c r="BN31" s="1" t="e">
        <f t="shared" si="51"/>
        <v>#N/A</v>
      </c>
      <c r="BP31" s="1" t="e">
        <f t="shared" si="52"/>
        <v>#N/A</v>
      </c>
      <c r="BQ31" s="1" t="e">
        <f t="shared" si="53"/>
        <v>#N/A</v>
      </c>
      <c r="BR31" s="1" t="e">
        <f t="shared" si="54"/>
        <v>#N/A</v>
      </c>
      <c r="BS31" s="1" t="e">
        <f t="shared" si="55"/>
        <v>#N/A</v>
      </c>
      <c r="BT31" s="1" t="e">
        <f t="shared" si="56"/>
        <v>#N/A</v>
      </c>
      <c r="BU31" s="1" t="e">
        <f t="shared" si="57"/>
        <v>#N/A</v>
      </c>
      <c r="BW31" s="40" t="str">
        <f t="shared" si="58"/>
        <v/>
      </c>
      <c r="BX31" s="40" t="str">
        <f t="shared" si="59"/>
        <v/>
      </c>
      <c r="BY31" s="40" t="str">
        <f t="shared" si="60"/>
        <v/>
      </c>
      <c r="BZ31" s="40" t="str">
        <f t="shared" si="61"/>
        <v/>
      </c>
      <c r="CA31" s="40" t="str">
        <f t="shared" si="62"/>
        <v/>
      </c>
      <c r="CB31" s="40" t="str">
        <f t="shared" si="63"/>
        <v/>
      </c>
      <c r="CD31" s="10" t="e">
        <f t="shared" si="64"/>
        <v>#N/A</v>
      </c>
      <c r="CE31" s="10" t="e">
        <f t="shared" si="65"/>
        <v>#N/A</v>
      </c>
      <c r="CF31" s="10" t="e">
        <f t="shared" si="66"/>
        <v>#N/A</v>
      </c>
      <c r="CG31" s="10" t="e">
        <f t="shared" si="67"/>
        <v>#N/A</v>
      </c>
      <c r="CH31" s="10" t="e">
        <f t="shared" si="68"/>
        <v>#N/A</v>
      </c>
      <c r="CI31" s="10" t="e">
        <f t="shared" si="69"/>
        <v>#N/A</v>
      </c>
      <c r="CK31" s="40" t="str">
        <f t="shared" si="70"/>
        <v/>
      </c>
      <c r="CL31" s="40" t="str">
        <f t="shared" si="71"/>
        <v/>
      </c>
      <c r="CM31" s="40" t="str">
        <f t="shared" si="72"/>
        <v/>
      </c>
      <c r="CN31" s="40" t="str">
        <f t="shared" si="73"/>
        <v/>
      </c>
      <c r="CO31" s="40" t="str">
        <f t="shared" si="74"/>
        <v/>
      </c>
      <c r="CP31" s="40" t="str">
        <f t="shared" si="75"/>
        <v/>
      </c>
      <c r="CR31" s="9" t="str">
        <f t="shared" si="76"/>
        <v/>
      </c>
      <c r="CS31" s="9" t="str">
        <f t="shared" si="77"/>
        <v/>
      </c>
      <c r="CT31" s="9" t="str">
        <f t="shared" si="78"/>
        <v/>
      </c>
      <c r="CU31" s="9" t="str">
        <f t="shared" si="79"/>
        <v/>
      </c>
      <c r="CV31" s="9" t="str">
        <f t="shared" si="80"/>
        <v/>
      </c>
      <c r="CW31" s="9" t="str">
        <f t="shared" si="81"/>
        <v/>
      </c>
      <c r="CY31" s="9" t="str">
        <f t="shared" si="82"/>
        <v/>
      </c>
      <c r="CZ31" s="9" t="str">
        <f t="shared" si="83"/>
        <v/>
      </c>
      <c r="DA31" s="9" t="str">
        <f t="shared" si="84"/>
        <v/>
      </c>
      <c r="DB31" s="9" t="str">
        <f t="shared" si="85"/>
        <v/>
      </c>
      <c r="DC31" s="9" t="str">
        <f t="shared" si="86"/>
        <v/>
      </c>
      <c r="DD31" s="9" t="str">
        <f t="shared" si="87"/>
        <v/>
      </c>
      <c r="DF31" s="9" t="str">
        <f>IF($A31=2,IF(ISNUMBER(CR31/Ukraine!CR31),100*CR31/Ukraine!CR31,""),"")</f>
        <v/>
      </c>
      <c r="DG31" s="9" t="str">
        <f>IF($A31=2,IF(ISNUMBER(CS31/Ukraine!CS31),100*CS31/Ukraine!CS31,""),"")</f>
        <v/>
      </c>
      <c r="DH31" s="9" t="str">
        <f>IF($A31=2,IF(ISNUMBER(CT31/Ukraine!CT31),100*CT31/Ukraine!CT31,""),"")</f>
        <v/>
      </c>
      <c r="DI31" s="9" t="str">
        <f>IF($A31=2,IF(ISNUMBER(CU31/Ukraine!CU31),100*CU31/Ukraine!CU31,""),"")</f>
        <v/>
      </c>
      <c r="DJ31" s="9" t="str">
        <f>IF($A31=2,IF(ISNUMBER(CV31/Ukraine!CV31),100*CV31/Ukraine!CV31,""),"")</f>
        <v/>
      </c>
      <c r="DK31" s="9" t="str">
        <f>IF($A31=2,IF(ISNUMBER(CW31/Ukraine!CW31),100*CW31/Ukraine!CW31,""),"")</f>
        <v/>
      </c>
      <c r="DM31" s="40" t="str">
        <f t="shared" si="88"/>
        <v/>
      </c>
      <c r="DN31" s="40" t="str">
        <f t="shared" si="89"/>
        <v/>
      </c>
      <c r="DO31" s="40" t="str">
        <f t="shared" si="90"/>
        <v/>
      </c>
      <c r="DP31" s="40" t="str">
        <f t="shared" si="91"/>
        <v/>
      </c>
      <c r="DQ31" s="40" t="str">
        <f t="shared" si="92"/>
        <v/>
      </c>
      <c r="DR31" s="40" t="str">
        <f t="shared" si="44"/>
        <v/>
      </c>
      <c r="DT31" s="40" t="str">
        <f t="shared" si="93"/>
        <v/>
      </c>
      <c r="DU31" s="40" t="str">
        <f t="shared" si="94"/>
        <v/>
      </c>
      <c r="DV31" s="40" t="str">
        <f t="shared" si="95"/>
        <v/>
      </c>
      <c r="DW31" s="40" t="str">
        <f t="shared" si="96"/>
        <v/>
      </c>
      <c r="DX31" s="40" t="str">
        <f t="shared" si="97"/>
        <v/>
      </c>
      <c r="DY31" s="40" t="str">
        <f t="shared" si="98"/>
        <v/>
      </c>
    </row>
    <row r="32" spans="1:129" x14ac:dyDescent="0.2">
      <c r="A32" s="39">
        <f>'Industry selection'!C32</f>
        <v>1</v>
      </c>
      <c r="B32" s="2">
        <v>7.2</v>
      </c>
      <c r="C32" s="2" t="s">
        <v>65</v>
      </c>
      <c r="E32" s="30" t="s">
        <v>64</v>
      </c>
      <c r="F32" s="31">
        <v>7.2</v>
      </c>
      <c r="G32" s="32" t="s">
        <v>65</v>
      </c>
      <c r="H32" s="157" t="e">
        <f>[1]Ternopil!$F$30</f>
        <v>#N/A</v>
      </c>
      <c r="I32" s="157" t="e">
        <f>[1]Ternopil!$G$30</f>
        <v>#N/A</v>
      </c>
      <c r="J32" s="157" t="e">
        <f>[1]Ternopil!$H$30</f>
        <v>#N/A</v>
      </c>
      <c r="K32" s="157" t="e">
        <f>[1]Ternopil!$I$30</f>
        <v>#N/A</v>
      </c>
      <c r="L32" s="157" t="e">
        <f>[1]Ternopil!$J$30</f>
        <v>#N/A</v>
      </c>
      <c r="M32" s="11"/>
      <c r="N32" s="33" t="s">
        <v>757</v>
      </c>
      <c r="O32" s="36">
        <v>7.2</v>
      </c>
      <c r="P32" s="35" t="s">
        <v>65</v>
      </c>
      <c r="Q32" s="157" t="e">
        <f>[2]Ternopil!$F$30</f>
        <v>#N/A</v>
      </c>
      <c r="R32" s="157" t="e">
        <f>[2]Ternopil!$G$30</f>
        <v>#N/A</v>
      </c>
      <c r="S32" s="157" t="e">
        <f>[2]Ternopil!$H$30</f>
        <v>#N/A</v>
      </c>
      <c r="T32" s="157" t="e">
        <f>[2]Ternopil!$I$30</f>
        <v>#N/A</v>
      </c>
      <c r="U32" s="157" t="e">
        <f>[2]Ternopil!$J$30</f>
        <v>#N/A</v>
      </c>
      <c r="V32" s="11"/>
      <c r="W32" s="36" t="s">
        <v>1102</v>
      </c>
      <c r="X32" s="36">
        <v>7.2</v>
      </c>
      <c r="Y32" s="36" t="s">
        <v>65</v>
      </c>
      <c r="Z32" s="157" t="e">
        <f>[3]Ternopil!$F$30</f>
        <v>#N/A</v>
      </c>
      <c r="AA32" s="157" t="e">
        <f>[3]Ternopil!$G$30</f>
        <v>#N/A</v>
      </c>
      <c r="AB32" s="157" t="e">
        <f>[3]Ternopil!$H$30</f>
        <v>#N/A</v>
      </c>
      <c r="AC32" s="157" t="e">
        <f>[3]Ternopil!$I$30</f>
        <v>#N/A</v>
      </c>
      <c r="AD32" s="157" t="e">
        <f>[3]Ternopil!$J$30</f>
        <v>#N/A</v>
      </c>
      <c r="AE32" s="11"/>
      <c r="AF32" s="37" t="s">
        <v>1102</v>
      </c>
      <c r="AG32" s="37">
        <v>7.2</v>
      </c>
      <c r="AH32" s="37" t="s">
        <v>65</v>
      </c>
      <c r="AI32" s="157" t="e">
        <f>[4]Ternopil!$F$30</f>
        <v>#N/A</v>
      </c>
      <c r="AJ32" s="157" t="e">
        <f>[4]Ternopil!$G$30</f>
        <v>#N/A</v>
      </c>
      <c r="AK32" s="157" t="e">
        <f>[4]Ternopil!$H$30</f>
        <v>#N/A</v>
      </c>
      <c r="AL32" s="157" t="e">
        <f>[4]Ternopil!$I$30</f>
        <v>#N/A</v>
      </c>
      <c r="AM32" s="157" t="e">
        <f>[4]Ternopil!$J$30</f>
        <v>#N/A</v>
      </c>
      <c r="AN32" s="11"/>
      <c r="AO32" s="11" t="s">
        <v>1102</v>
      </c>
      <c r="AP32" s="11">
        <v>7.2</v>
      </c>
      <c r="AQ32" s="11" t="s">
        <v>65</v>
      </c>
      <c r="AR32" s="157" t="e">
        <f>[5]Ternopil!$F$30</f>
        <v>#N/A</v>
      </c>
      <c r="AS32" s="157" t="e">
        <f>[5]Ternopil!$G$30</f>
        <v>#N/A</v>
      </c>
      <c r="AT32" s="157" t="e">
        <f>[5]Ternopil!$H$30</f>
        <v>#N/A</v>
      </c>
      <c r="AU32" s="157" t="e">
        <f>[5]Ternopil!$I$30</f>
        <v>#N/A</v>
      </c>
      <c r="AV32" s="157" t="e">
        <f>[5]Ternopil!$J$30</f>
        <v>#N/A</v>
      </c>
      <c r="AW32" s="11"/>
      <c r="AX32" s="33" t="s">
        <v>1102</v>
      </c>
      <c r="AY32" s="33">
        <v>7.2</v>
      </c>
      <c r="AZ32" s="33" t="s">
        <v>65</v>
      </c>
      <c r="BA32" s="157" t="e">
        <f>[6]Ternopil!$F$30</f>
        <v>#N/A</v>
      </c>
      <c r="BB32" s="157" t="e">
        <f>[6]Ternopil!$G$30</f>
        <v>#N/A</v>
      </c>
      <c r="BC32" s="157" t="e">
        <f>[6]Ternopil!$H$30</f>
        <v>#N/A</v>
      </c>
      <c r="BD32" s="157" t="e">
        <f>[6]Ternopil!$I$30</f>
        <v>#N/A</v>
      </c>
      <c r="BE32" s="157" t="e">
        <f>[6]Ternopil!$J$30</f>
        <v>#N/A</v>
      </c>
      <c r="BG32" s="2">
        <v>7.2</v>
      </c>
      <c r="BH32" s="2" t="s">
        <v>65</v>
      </c>
      <c r="BI32" s="1" t="e">
        <f t="shared" si="46"/>
        <v>#N/A</v>
      </c>
      <c r="BJ32" s="1" t="e">
        <f t="shared" si="47"/>
        <v>#N/A</v>
      </c>
      <c r="BK32" s="1" t="e">
        <f t="shared" si="48"/>
        <v>#N/A</v>
      </c>
      <c r="BL32" s="1" t="e">
        <f t="shared" si="49"/>
        <v>#N/A</v>
      </c>
      <c r="BM32" s="1" t="e">
        <f t="shared" si="50"/>
        <v>#N/A</v>
      </c>
      <c r="BN32" s="1" t="e">
        <f t="shared" si="51"/>
        <v>#N/A</v>
      </c>
      <c r="BP32" s="1" t="e">
        <f t="shared" si="52"/>
        <v>#N/A</v>
      </c>
      <c r="BQ32" s="1" t="e">
        <f t="shared" si="53"/>
        <v>#N/A</v>
      </c>
      <c r="BR32" s="1" t="e">
        <f t="shared" si="54"/>
        <v>#N/A</v>
      </c>
      <c r="BS32" s="1" t="e">
        <f t="shared" si="55"/>
        <v>#N/A</v>
      </c>
      <c r="BT32" s="1" t="e">
        <f t="shared" si="56"/>
        <v>#N/A</v>
      </c>
      <c r="BU32" s="1" t="e">
        <f t="shared" si="57"/>
        <v>#N/A</v>
      </c>
      <c r="BW32" s="40" t="str">
        <f t="shared" si="58"/>
        <v/>
      </c>
      <c r="BX32" s="40" t="str">
        <f t="shared" si="59"/>
        <v/>
      </c>
      <c r="BY32" s="40" t="str">
        <f t="shared" si="60"/>
        <v/>
      </c>
      <c r="BZ32" s="40" t="str">
        <f t="shared" si="61"/>
        <v/>
      </c>
      <c r="CA32" s="40" t="str">
        <f t="shared" si="62"/>
        <v/>
      </c>
      <c r="CB32" s="40" t="str">
        <f t="shared" si="63"/>
        <v/>
      </c>
      <c r="CD32" s="10" t="e">
        <f t="shared" si="64"/>
        <v>#N/A</v>
      </c>
      <c r="CE32" s="10" t="e">
        <f t="shared" si="65"/>
        <v>#N/A</v>
      </c>
      <c r="CF32" s="10" t="e">
        <f t="shared" si="66"/>
        <v>#N/A</v>
      </c>
      <c r="CG32" s="10" t="e">
        <f t="shared" si="67"/>
        <v>#N/A</v>
      </c>
      <c r="CH32" s="10" t="e">
        <f t="shared" si="68"/>
        <v>#N/A</v>
      </c>
      <c r="CI32" s="10" t="e">
        <f t="shared" si="69"/>
        <v>#N/A</v>
      </c>
      <c r="CK32" s="40" t="str">
        <f t="shared" si="70"/>
        <v/>
      </c>
      <c r="CL32" s="40" t="str">
        <f t="shared" si="71"/>
        <v/>
      </c>
      <c r="CM32" s="40" t="str">
        <f t="shared" si="72"/>
        <v/>
      </c>
      <c r="CN32" s="40" t="str">
        <f t="shared" si="73"/>
        <v/>
      </c>
      <c r="CO32" s="40" t="str">
        <f t="shared" si="74"/>
        <v/>
      </c>
      <c r="CP32" s="40" t="str">
        <f t="shared" si="75"/>
        <v/>
      </c>
      <c r="CR32" s="9" t="str">
        <f t="shared" si="76"/>
        <v/>
      </c>
      <c r="CS32" s="9" t="str">
        <f t="shared" si="77"/>
        <v/>
      </c>
      <c r="CT32" s="9" t="str">
        <f t="shared" si="78"/>
        <v/>
      </c>
      <c r="CU32" s="9" t="str">
        <f t="shared" si="79"/>
        <v/>
      </c>
      <c r="CV32" s="9" t="str">
        <f t="shared" si="80"/>
        <v/>
      </c>
      <c r="CW32" s="9" t="str">
        <f t="shared" si="81"/>
        <v/>
      </c>
      <c r="CY32" s="9" t="str">
        <f t="shared" si="82"/>
        <v/>
      </c>
      <c r="CZ32" s="9" t="str">
        <f t="shared" si="83"/>
        <v/>
      </c>
      <c r="DA32" s="9" t="str">
        <f t="shared" si="84"/>
        <v/>
      </c>
      <c r="DB32" s="9" t="str">
        <f t="shared" si="85"/>
        <v/>
      </c>
      <c r="DC32" s="9" t="str">
        <f t="shared" si="86"/>
        <v/>
      </c>
      <c r="DD32" s="9" t="str">
        <f t="shared" si="87"/>
        <v/>
      </c>
      <c r="DF32" s="9" t="str">
        <f>IF($A32=2,IF(ISNUMBER(CR32/Ukraine!CR32),100*CR32/Ukraine!CR32,""),"")</f>
        <v/>
      </c>
      <c r="DG32" s="9" t="str">
        <f>IF($A32=2,IF(ISNUMBER(CS32/Ukraine!CS32),100*CS32/Ukraine!CS32,""),"")</f>
        <v/>
      </c>
      <c r="DH32" s="9" t="str">
        <f>IF($A32=2,IF(ISNUMBER(CT32/Ukraine!CT32),100*CT32/Ukraine!CT32,""),"")</f>
        <v/>
      </c>
      <c r="DI32" s="9" t="str">
        <f>IF($A32=2,IF(ISNUMBER(CU32/Ukraine!CU32),100*CU32/Ukraine!CU32,""),"")</f>
        <v/>
      </c>
      <c r="DJ32" s="9" t="str">
        <f>IF($A32=2,IF(ISNUMBER(CV32/Ukraine!CV32),100*CV32/Ukraine!CV32,""),"")</f>
        <v/>
      </c>
      <c r="DK32" s="9" t="str">
        <f>IF($A32=2,IF(ISNUMBER(CW32/Ukraine!CW32),100*CW32/Ukraine!CW32,""),"")</f>
        <v/>
      </c>
      <c r="DM32" s="40" t="str">
        <f t="shared" si="88"/>
        <v/>
      </c>
      <c r="DN32" s="40" t="str">
        <f t="shared" si="89"/>
        <v/>
      </c>
      <c r="DO32" s="40" t="str">
        <f t="shared" si="90"/>
        <v/>
      </c>
      <c r="DP32" s="40" t="str">
        <f t="shared" si="91"/>
        <v/>
      </c>
      <c r="DQ32" s="40" t="str">
        <f t="shared" si="92"/>
        <v/>
      </c>
      <c r="DR32" s="40" t="str">
        <f t="shared" si="44"/>
        <v/>
      </c>
      <c r="DT32" s="40" t="str">
        <f t="shared" si="93"/>
        <v/>
      </c>
      <c r="DU32" s="40" t="str">
        <f t="shared" si="94"/>
        <v/>
      </c>
      <c r="DV32" s="40" t="str">
        <f t="shared" si="95"/>
        <v/>
      </c>
      <c r="DW32" s="40" t="str">
        <f t="shared" si="96"/>
        <v/>
      </c>
      <c r="DX32" s="40" t="str">
        <f t="shared" si="97"/>
        <v/>
      </c>
      <c r="DY32" s="40" t="str">
        <f t="shared" si="98"/>
        <v/>
      </c>
    </row>
    <row r="33" spans="1:129" x14ac:dyDescent="0.2">
      <c r="A33" s="39">
        <f>'Industry selection'!C33</f>
        <v>1</v>
      </c>
      <c r="B33" s="2">
        <v>8</v>
      </c>
      <c r="C33" s="2" t="s">
        <v>67</v>
      </c>
      <c r="E33" s="30" t="s">
        <v>66</v>
      </c>
      <c r="F33" s="31">
        <v>8</v>
      </c>
      <c r="G33" s="32" t="s">
        <v>67</v>
      </c>
      <c r="H33" s="157">
        <f>[1]Ternopil!$F$31</f>
        <v>38</v>
      </c>
      <c r="I33" s="157">
        <f>[1]Ternopil!$G$31</f>
        <v>1070</v>
      </c>
      <c r="J33" s="157">
        <f>[1]Ternopil!$H$31</f>
        <v>1056</v>
      </c>
      <c r="K33" s="157">
        <f>[1]Ternopil!$I$31</f>
        <v>174032</v>
      </c>
      <c r="L33" s="157">
        <f>[1]Ternopil!$J$31</f>
        <v>28835.4</v>
      </c>
      <c r="M33" s="11"/>
      <c r="N33" s="33" t="s">
        <v>758</v>
      </c>
      <c r="O33" s="34">
        <v>8</v>
      </c>
      <c r="P33" s="35" t="s">
        <v>67</v>
      </c>
      <c r="Q33" s="157">
        <f>[2]Ternopil!$F$31</f>
        <v>46</v>
      </c>
      <c r="R33" s="157">
        <f>[2]Ternopil!$G$31</f>
        <v>969</v>
      </c>
      <c r="S33" s="157">
        <f>[2]Ternopil!$H$31</f>
        <v>942</v>
      </c>
      <c r="T33" s="157">
        <f>[2]Ternopil!$I$31</f>
        <v>204230.1</v>
      </c>
      <c r="U33" s="157">
        <f>[2]Ternopil!$J$31</f>
        <v>25154.3</v>
      </c>
      <c r="V33" s="11"/>
      <c r="W33" s="36" t="s">
        <v>1103</v>
      </c>
      <c r="X33" s="36">
        <v>8</v>
      </c>
      <c r="Y33" s="36" t="s">
        <v>67</v>
      </c>
      <c r="Z33" s="157">
        <f>[3]Ternopil!$F$31</f>
        <v>48</v>
      </c>
      <c r="AA33" s="157" t="str">
        <f>[3]Ternopil!$G$31</f>
        <v>к</v>
      </c>
      <c r="AB33" s="157" t="str">
        <f>[3]Ternopil!$H$31</f>
        <v>к</v>
      </c>
      <c r="AC33" s="157" t="str">
        <f>[3]Ternopil!$I$31</f>
        <v>к</v>
      </c>
      <c r="AD33" s="157" t="str">
        <f>[3]Ternopil!$J$31</f>
        <v>к</v>
      </c>
      <c r="AE33" s="11"/>
      <c r="AF33" s="37" t="s">
        <v>1103</v>
      </c>
      <c r="AG33" s="37">
        <v>8</v>
      </c>
      <c r="AH33" s="37" t="s">
        <v>67</v>
      </c>
      <c r="AI33" s="157">
        <f>[4]Ternopil!$F$31</f>
        <v>50</v>
      </c>
      <c r="AJ33" s="157" t="str">
        <f>[4]Ternopil!$G$31</f>
        <v>к</v>
      </c>
      <c r="AK33" s="157" t="str">
        <f>[4]Ternopil!$H$31</f>
        <v>к</v>
      </c>
      <c r="AL33" s="157" t="str">
        <f>[4]Ternopil!$I$31</f>
        <v>к</v>
      </c>
      <c r="AM33" s="157" t="str">
        <f>[4]Ternopil!$J$31</f>
        <v>к</v>
      </c>
      <c r="AN33" s="11"/>
      <c r="AO33" s="11" t="s">
        <v>1103</v>
      </c>
      <c r="AP33" s="11">
        <v>8</v>
      </c>
      <c r="AQ33" s="11" t="s">
        <v>67</v>
      </c>
      <c r="AR33" s="157">
        <f>[5]Ternopil!$F$31</f>
        <v>40</v>
      </c>
      <c r="AS33" s="157" t="str">
        <f>[5]Ternopil!$G$31</f>
        <v>к</v>
      </c>
      <c r="AT33" s="157" t="str">
        <f>[5]Ternopil!$H$31</f>
        <v>к</v>
      </c>
      <c r="AU33" s="157" t="str">
        <f>[5]Ternopil!$I$31</f>
        <v>к</v>
      </c>
      <c r="AV33" s="157" t="str">
        <f>[5]Ternopil!$J$31</f>
        <v>к</v>
      </c>
      <c r="AW33" s="11"/>
      <c r="AX33" s="33" t="s">
        <v>1103</v>
      </c>
      <c r="AY33" s="33">
        <v>8</v>
      </c>
      <c r="AZ33" s="33" t="s">
        <v>67</v>
      </c>
      <c r="BA33" s="157">
        <f>[6]Ternopil!$F$31</f>
        <v>47</v>
      </c>
      <c r="BB33" s="157" t="str">
        <f>[6]Ternopil!$G$31</f>
        <v>к</v>
      </c>
      <c r="BC33" s="157" t="str">
        <f>[6]Ternopil!$H$31</f>
        <v>к</v>
      </c>
      <c r="BD33" s="157" t="str">
        <f>[6]Ternopil!$I$31</f>
        <v>к</v>
      </c>
      <c r="BE33" s="157" t="str">
        <f>[6]Ternopil!$J$31</f>
        <v>к</v>
      </c>
      <c r="BG33" s="2">
        <v>8</v>
      </c>
      <c r="BH33" s="2" t="s">
        <v>67</v>
      </c>
      <c r="BI33" s="1">
        <f t="shared" si="46"/>
        <v>38</v>
      </c>
      <c r="BJ33" s="1">
        <f t="shared" si="47"/>
        <v>46</v>
      </c>
      <c r="BK33" s="1">
        <f t="shared" si="48"/>
        <v>48</v>
      </c>
      <c r="BL33" s="1">
        <f t="shared" si="49"/>
        <v>50</v>
      </c>
      <c r="BM33" s="1">
        <f t="shared" si="50"/>
        <v>40</v>
      </c>
      <c r="BN33" s="1">
        <f t="shared" si="51"/>
        <v>47</v>
      </c>
      <c r="BP33" s="1">
        <f t="shared" si="52"/>
        <v>1056</v>
      </c>
      <c r="BQ33" s="1">
        <f t="shared" si="53"/>
        <v>942</v>
      </c>
      <c r="BR33" s="1" t="str">
        <f t="shared" si="54"/>
        <v>к</v>
      </c>
      <c r="BS33" s="1" t="str">
        <f t="shared" si="55"/>
        <v>к</v>
      </c>
      <c r="BT33" s="1" t="str">
        <f t="shared" si="56"/>
        <v>к</v>
      </c>
      <c r="BU33" s="1" t="str">
        <f t="shared" si="57"/>
        <v>к</v>
      </c>
      <c r="BW33" s="40" t="str">
        <f t="shared" si="58"/>
        <v/>
      </c>
      <c r="BX33" s="40" t="str">
        <f t="shared" si="59"/>
        <v/>
      </c>
      <c r="BY33" s="40" t="str">
        <f t="shared" si="60"/>
        <v/>
      </c>
      <c r="BZ33" s="40" t="str">
        <f t="shared" si="61"/>
        <v/>
      </c>
      <c r="CA33" s="40" t="str">
        <f t="shared" si="62"/>
        <v/>
      </c>
      <c r="CB33" s="40" t="str">
        <f t="shared" si="63"/>
        <v/>
      </c>
      <c r="CD33" s="10">
        <f t="shared" si="64"/>
        <v>28835.4</v>
      </c>
      <c r="CE33" s="10">
        <f t="shared" si="65"/>
        <v>25154.3</v>
      </c>
      <c r="CF33" s="10" t="str">
        <f t="shared" si="66"/>
        <v>к</v>
      </c>
      <c r="CG33" s="10" t="str">
        <f t="shared" si="67"/>
        <v>к</v>
      </c>
      <c r="CH33" s="10" t="str">
        <f t="shared" si="68"/>
        <v>к</v>
      </c>
      <c r="CI33" s="10" t="str">
        <f t="shared" si="69"/>
        <v>к</v>
      </c>
      <c r="CK33" s="40" t="str">
        <f t="shared" si="70"/>
        <v/>
      </c>
      <c r="CL33" s="40" t="str">
        <f t="shared" si="71"/>
        <v/>
      </c>
      <c r="CM33" s="40" t="str">
        <f t="shared" si="72"/>
        <v/>
      </c>
      <c r="CN33" s="40" t="str">
        <f t="shared" si="73"/>
        <v/>
      </c>
      <c r="CO33" s="40" t="str">
        <f t="shared" si="74"/>
        <v/>
      </c>
      <c r="CP33" s="40" t="str">
        <f t="shared" si="75"/>
        <v/>
      </c>
      <c r="CR33" s="9" t="str">
        <f t="shared" si="76"/>
        <v/>
      </c>
      <c r="CS33" s="9" t="str">
        <f t="shared" si="77"/>
        <v/>
      </c>
      <c r="CT33" s="9" t="str">
        <f t="shared" si="78"/>
        <v/>
      </c>
      <c r="CU33" s="9" t="str">
        <f t="shared" si="79"/>
        <v/>
      </c>
      <c r="CV33" s="9" t="str">
        <f t="shared" si="80"/>
        <v/>
      </c>
      <c r="CW33" s="9" t="str">
        <f t="shared" si="81"/>
        <v/>
      </c>
      <c r="CY33" s="9" t="str">
        <f t="shared" si="82"/>
        <v/>
      </c>
      <c r="CZ33" s="9" t="str">
        <f t="shared" si="83"/>
        <v/>
      </c>
      <c r="DA33" s="9" t="str">
        <f t="shared" si="84"/>
        <v/>
      </c>
      <c r="DB33" s="9" t="str">
        <f t="shared" si="85"/>
        <v/>
      </c>
      <c r="DC33" s="9" t="str">
        <f t="shared" si="86"/>
        <v/>
      </c>
      <c r="DD33" s="9" t="str">
        <f t="shared" si="87"/>
        <v/>
      </c>
      <c r="DF33" s="9" t="str">
        <f>IF($A33=2,IF(ISNUMBER(CR33/Ukraine!CR33),100*CR33/Ukraine!CR33,""),"")</f>
        <v/>
      </c>
      <c r="DG33" s="9" t="str">
        <f>IF($A33=2,IF(ISNUMBER(CS33/Ukraine!CS33),100*CS33/Ukraine!CS33,""),"")</f>
        <v/>
      </c>
      <c r="DH33" s="9" t="str">
        <f>IF($A33=2,IF(ISNUMBER(CT33/Ukraine!CT33),100*CT33/Ukraine!CT33,""),"")</f>
        <v/>
      </c>
      <c r="DI33" s="9" t="str">
        <f>IF($A33=2,IF(ISNUMBER(CU33/Ukraine!CU33),100*CU33/Ukraine!CU33,""),"")</f>
        <v/>
      </c>
      <c r="DJ33" s="9" t="str">
        <f>IF($A33=2,IF(ISNUMBER(CV33/Ukraine!CV33),100*CV33/Ukraine!CV33,""),"")</f>
        <v/>
      </c>
      <c r="DK33" s="9" t="str">
        <f>IF($A33=2,IF(ISNUMBER(CW33/Ukraine!CW33),100*CW33/Ukraine!CW33,""),"")</f>
        <v/>
      </c>
      <c r="DM33" s="40" t="str">
        <f t="shared" si="88"/>
        <v/>
      </c>
      <c r="DN33" s="40" t="str">
        <f t="shared" si="89"/>
        <v/>
      </c>
      <c r="DO33" s="40" t="str">
        <f t="shared" si="90"/>
        <v/>
      </c>
      <c r="DP33" s="40" t="str">
        <f t="shared" si="91"/>
        <v/>
      </c>
      <c r="DQ33" s="40" t="str">
        <f t="shared" si="92"/>
        <v/>
      </c>
      <c r="DR33" s="40" t="str">
        <f t="shared" si="44"/>
        <v/>
      </c>
      <c r="DT33" s="40" t="str">
        <f t="shared" si="93"/>
        <v/>
      </c>
      <c r="DU33" s="40" t="str">
        <f t="shared" si="94"/>
        <v/>
      </c>
      <c r="DV33" s="40" t="str">
        <f t="shared" si="95"/>
        <v/>
      </c>
      <c r="DW33" s="40" t="str">
        <f t="shared" si="96"/>
        <v/>
      </c>
      <c r="DX33" s="40" t="str">
        <f t="shared" si="97"/>
        <v/>
      </c>
      <c r="DY33" s="40" t="str">
        <f t="shared" si="98"/>
        <v/>
      </c>
    </row>
    <row r="34" spans="1:129" x14ac:dyDescent="0.2">
      <c r="A34" s="39">
        <f>'Industry selection'!C34</f>
        <v>1</v>
      </c>
      <c r="B34" s="2">
        <v>8.1</v>
      </c>
      <c r="C34" s="2" t="s">
        <v>69</v>
      </c>
      <c r="E34" s="30" t="s">
        <v>68</v>
      </c>
      <c r="F34" s="31">
        <v>8.1</v>
      </c>
      <c r="G34" s="32" t="s">
        <v>69</v>
      </c>
      <c r="H34" s="157">
        <f>[1]Ternopil!$F$32</f>
        <v>37</v>
      </c>
      <c r="I34" s="157" t="str">
        <f>[1]Ternopil!$G$32</f>
        <v>к</v>
      </c>
      <c r="J34" s="157" t="str">
        <f>[1]Ternopil!$H$32</f>
        <v>к</v>
      </c>
      <c r="K34" s="157" t="str">
        <f>[1]Ternopil!$I$32</f>
        <v>к</v>
      </c>
      <c r="L34" s="157" t="str">
        <f>[1]Ternopil!$J$32</f>
        <v>к</v>
      </c>
      <c r="M34" s="11"/>
      <c r="N34" s="33" t="s">
        <v>759</v>
      </c>
      <c r="O34" s="36">
        <v>8.1</v>
      </c>
      <c r="P34" s="35" t="s">
        <v>69</v>
      </c>
      <c r="Q34" s="157">
        <f>[2]Ternopil!$F$32</f>
        <v>45</v>
      </c>
      <c r="R34" s="157" t="str">
        <f>[2]Ternopil!$G$32</f>
        <v>к</v>
      </c>
      <c r="S34" s="157" t="str">
        <f>[2]Ternopil!$H$32</f>
        <v>к</v>
      </c>
      <c r="T34" s="157" t="str">
        <f>[2]Ternopil!$I$32</f>
        <v>к</v>
      </c>
      <c r="U34" s="157" t="str">
        <f>[2]Ternopil!$J$32</f>
        <v>к</v>
      </c>
      <c r="V34" s="11"/>
      <c r="W34" s="36" t="s">
        <v>1104</v>
      </c>
      <c r="X34" s="36">
        <v>8.1</v>
      </c>
      <c r="Y34" s="36" t="s">
        <v>69</v>
      </c>
      <c r="Z34" s="157">
        <f>[3]Ternopil!$F$32</f>
        <v>48</v>
      </c>
      <c r="AA34" s="157" t="str">
        <f>[3]Ternopil!$G$32</f>
        <v>к</v>
      </c>
      <c r="AB34" s="157" t="str">
        <f>[3]Ternopil!$H$32</f>
        <v>к</v>
      </c>
      <c r="AC34" s="157" t="str">
        <f>[3]Ternopil!$I$32</f>
        <v>к</v>
      </c>
      <c r="AD34" s="157" t="str">
        <f>[3]Ternopil!$J$32</f>
        <v>к</v>
      </c>
      <c r="AE34" s="11"/>
      <c r="AF34" s="37" t="s">
        <v>1104</v>
      </c>
      <c r="AG34" s="37">
        <v>8.1</v>
      </c>
      <c r="AH34" s="37" t="s">
        <v>69</v>
      </c>
      <c r="AI34" s="157">
        <f>[4]Ternopil!$F$32</f>
        <v>50</v>
      </c>
      <c r="AJ34" s="157" t="str">
        <f>[4]Ternopil!$G$32</f>
        <v>к</v>
      </c>
      <c r="AK34" s="157" t="str">
        <f>[4]Ternopil!$H$32</f>
        <v>к</v>
      </c>
      <c r="AL34" s="157" t="str">
        <f>[4]Ternopil!$I$32</f>
        <v>к</v>
      </c>
      <c r="AM34" s="157" t="str">
        <f>[4]Ternopil!$J$32</f>
        <v>к</v>
      </c>
      <c r="AN34" s="11"/>
      <c r="AO34" s="11" t="s">
        <v>1104</v>
      </c>
      <c r="AP34" s="11">
        <v>8.1</v>
      </c>
      <c r="AQ34" s="11" t="s">
        <v>69</v>
      </c>
      <c r="AR34" s="157">
        <f>[5]Ternopil!$F$32</f>
        <v>40</v>
      </c>
      <c r="AS34" s="157" t="str">
        <f>[5]Ternopil!$G$32</f>
        <v>к</v>
      </c>
      <c r="AT34" s="157" t="str">
        <f>[5]Ternopil!$H$32</f>
        <v>к</v>
      </c>
      <c r="AU34" s="157" t="str">
        <f>[5]Ternopil!$I$32</f>
        <v>к</v>
      </c>
      <c r="AV34" s="157" t="str">
        <f>[5]Ternopil!$J$32</f>
        <v>к</v>
      </c>
      <c r="AW34" s="11"/>
      <c r="AX34" s="33" t="s">
        <v>1104</v>
      </c>
      <c r="AY34" s="33">
        <v>8.1</v>
      </c>
      <c r="AZ34" s="33" t="s">
        <v>69</v>
      </c>
      <c r="BA34" s="157">
        <f>[6]Ternopil!$F$32</f>
        <v>46</v>
      </c>
      <c r="BB34" s="157">
        <f>[6]Ternopil!$G$32</f>
        <v>1071</v>
      </c>
      <c r="BC34" s="157">
        <f>[6]Ternopil!$H$32</f>
        <v>1054</v>
      </c>
      <c r="BD34" s="157">
        <f>[6]Ternopil!$I$32</f>
        <v>632928.30000000005</v>
      </c>
      <c r="BE34" s="157">
        <f>[6]Ternopil!$J$32</f>
        <v>67946.100000000006</v>
      </c>
      <c r="BG34" s="2">
        <v>8.1</v>
      </c>
      <c r="BH34" s="2" t="s">
        <v>69</v>
      </c>
      <c r="BI34" s="1">
        <f t="shared" si="46"/>
        <v>37</v>
      </c>
      <c r="BJ34" s="1">
        <f t="shared" si="47"/>
        <v>45</v>
      </c>
      <c r="BK34" s="1">
        <f t="shared" si="48"/>
        <v>48</v>
      </c>
      <c r="BL34" s="1">
        <f t="shared" si="49"/>
        <v>50</v>
      </c>
      <c r="BM34" s="1">
        <f t="shared" si="50"/>
        <v>40</v>
      </c>
      <c r="BN34" s="1">
        <f t="shared" si="51"/>
        <v>46</v>
      </c>
      <c r="BP34" s="1" t="str">
        <f t="shared" si="52"/>
        <v>к</v>
      </c>
      <c r="BQ34" s="1" t="str">
        <f t="shared" si="53"/>
        <v>к</v>
      </c>
      <c r="BR34" s="1" t="str">
        <f t="shared" si="54"/>
        <v>к</v>
      </c>
      <c r="BS34" s="1" t="str">
        <f t="shared" si="55"/>
        <v>к</v>
      </c>
      <c r="BT34" s="1" t="str">
        <f t="shared" si="56"/>
        <v>к</v>
      </c>
      <c r="BU34" s="1">
        <f t="shared" si="57"/>
        <v>1054</v>
      </c>
      <c r="BW34" s="40" t="str">
        <f t="shared" si="58"/>
        <v/>
      </c>
      <c r="BX34" s="40" t="str">
        <f t="shared" si="59"/>
        <v/>
      </c>
      <c r="BY34" s="40" t="str">
        <f t="shared" si="60"/>
        <v/>
      </c>
      <c r="BZ34" s="40" t="str">
        <f t="shared" si="61"/>
        <v/>
      </c>
      <c r="CA34" s="40" t="str">
        <f t="shared" si="62"/>
        <v/>
      </c>
      <c r="CB34" s="40" t="str">
        <f t="shared" si="63"/>
        <v/>
      </c>
      <c r="CD34" s="10" t="str">
        <f t="shared" si="64"/>
        <v>к</v>
      </c>
      <c r="CE34" s="10" t="str">
        <f t="shared" si="65"/>
        <v>к</v>
      </c>
      <c r="CF34" s="10" t="str">
        <f t="shared" si="66"/>
        <v>к</v>
      </c>
      <c r="CG34" s="10" t="str">
        <f t="shared" si="67"/>
        <v>к</v>
      </c>
      <c r="CH34" s="10" t="str">
        <f t="shared" si="68"/>
        <v>к</v>
      </c>
      <c r="CI34" s="10">
        <f t="shared" si="69"/>
        <v>67946.100000000006</v>
      </c>
      <c r="CK34" s="40" t="str">
        <f t="shared" si="70"/>
        <v/>
      </c>
      <c r="CL34" s="40" t="str">
        <f t="shared" si="71"/>
        <v/>
      </c>
      <c r="CM34" s="40" t="str">
        <f t="shared" si="72"/>
        <v/>
      </c>
      <c r="CN34" s="40" t="str">
        <f t="shared" si="73"/>
        <v/>
      </c>
      <c r="CO34" s="40" t="str">
        <f t="shared" si="74"/>
        <v/>
      </c>
      <c r="CP34" s="40" t="str">
        <f t="shared" si="75"/>
        <v/>
      </c>
      <c r="CR34" s="9" t="str">
        <f t="shared" si="76"/>
        <v/>
      </c>
      <c r="CS34" s="9" t="str">
        <f t="shared" si="77"/>
        <v/>
      </c>
      <c r="CT34" s="9" t="str">
        <f t="shared" si="78"/>
        <v/>
      </c>
      <c r="CU34" s="9" t="str">
        <f t="shared" si="79"/>
        <v/>
      </c>
      <c r="CV34" s="9" t="str">
        <f t="shared" si="80"/>
        <v/>
      </c>
      <c r="CW34" s="9" t="str">
        <f t="shared" si="81"/>
        <v/>
      </c>
      <c r="CY34" s="9" t="str">
        <f t="shared" si="82"/>
        <v/>
      </c>
      <c r="CZ34" s="9" t="str">
        <f t="shared" si="83"/>
        <v/>
      </c>
      <c r="DA34" s="9" t="str">
        <f t="shared" si="84"/>
        <v/>
      </c>
      <c r="DB34" s="9" t="str">
        <f t="shared" si="85"/>
        <v/>
      </c>
      <c r="DC34" s="9" t="str">
        <f t="shared" si="86"/>
        <v/>
      </c>
      <c r="DD34" s="9" t="str">
        <f t="shared" si="87"/>
        <v/>
      </c>
      <c r="DF34" s="9" t="str">
        <f>IF($A34=2,IF(ISNUMBER(CR34/Ukraine!CR34),100*CR34/Ukraine!CR34,""),"")</f>
        <v/>
      </c>
      <c r="DG34" s="9" t="str">
        <f>IF($A34=2,IF(ISNUMBER(CS34/Ukraine!CS34),100*CS34/Ukraine!CS34,""),"")</f>
        <v/>
      </c>
      <c r="DH34" s="9" t="str">
        <f>IF($A34=2,IF(ISNUMBER(CT34/Ukraine!CT34),100*CT34/Ukraine!CT34,""),"")</f>
        <v/>
      </c>
      <c r="DI34" s="9" t="str">
        <f>IF($A34=2,IF(ISNUMBER(CU34/Ukraine!CU34),100*CU34/Ukraine!CU34,""),"")</f>
        <v/>
      </c>
      <c r="DJ34" s="9" t="str">
        <f>IF($A34=2,IF(ISNUMBER(CV34/Ukraine!CV34),100*CV34/Ukraine!CV34,""),"")</f>
        <v/>
      </c>
      <c r="DK34" s="9" t="str">
        <f>IF($A34=2,IF(ISNUMBER(CW34/Ukraine!CW34),100*CW34/Ukraine!CW34,""),"")</f>
        <v/>
      </c>
      <c r="DM34" s="40" t="str">
        <f t="shared" si="88"/>
        <v/>
      </c>
      <c r="DN34" s="40" t="str">
        <f t="shared" si="89"/>
        <v/>
      </c>
      <c r="DO34" s="40" t="str">
        <f t="shared" si="90"/>
        <v/>
      </c>
      <c r="DP34" s="40" t="str">
        <f t="shared" si="91"/>
        <v/>
      </c>
      <c r="DQ34" s="40" t="str">
        <f t="shared" si="92"/>
        <v/>
      </c>
      <c r="DR34" s="40" t="str">
        <f t="shared" si="44"/>
        <v/>
      </c>
      <c r="DT34" s="40" t="str">
        <f t="shared" si="93"/>
        <v/>
      </c>
      <c r="DU34" s="40" t="str">
        <f t="shared" si="94"/>
        <v/>
      </c>
      <c r="DV34" s="40" t="str">
        <f t="shared" si="95"/>
        <v/>
      </c>
      <c r="DW34" s="40" t="str">
        <f t="shared" si="96"/>
        <v/>
      </c>
      <c r="DX34" s="40" t="str">
        <f t="shared" si="97"/>
        <v/>
      </c>
      <c r="DY34" s="40" t="str">
        <f t="shared" si="98"/>
        <v/>
      </c>
    </row>
    <row r="35" spans="1:129" x14ac:dyDescent="0.2">
      <c r="A35" s="39">
        <f>'Industry selection'!C35</f>
        <v>1</v>
      </c>
      <c r="B35" s="2">
        <v>8.9</v>
      </c>
      <c r="C35" s="2" t="s">
        <v>71</v>
      </c>
      <c r="E35" s="30" t="s">
        <v>70</v>
      </c>
      <c r="F35" s="31">
        <v>8.9</v>
      </c>
      <c r="G35" s="32" t="s">
        <v>71</v>
      </c>
      <c r="H35" s="157">
        <f>[1]Ternopil!$F$33</f>
        <v>1</v>
      </c>
      <c r="I35" s="157" t="str">
        <f>[1]Ternopil!$G$33</f>
        <v>к</v>
      </c>
      <c r="J35" s="157" t="str">
        <f>[1]Ternopil!$H$33</f>
        <v>к</v>
      </c>
      <c r="K35" s="157" t="str">
        <f>[1]Ternopil!$I$33</f>
        <v>к</v>
      </c>
      <c r="L35" s="157" t="str">
        <f>[1]Ternopil!$J$33</f>
        <v>к</v>
      </c>
      <c r="M35" s="11"/>
      <c r="N35" s="33" t="s">
        <v>760</v>
      </c>
      <c r="O35" s="36">
        <v>8.9</v>
      </c>
      <c r="P35" s="35" t="s">
        <v>71</v>
      </c>
      <c r="Q35" s="157">
        <f>[2]Ternopil!$F$33</f>
        <v>1</v>
      </c>
      <c r="R35" s="157" t="str">
        <f>[2]Ternopil!$G$33</f>
        <v>к</v>
      </c>
      <c r="S35" s="157" t="str">
        <f>[2]Ternopil!$H$33</f>
        <v>к</v>
      </c>
      <c r="T35" s="157" t="str">
        <f>[2]Ternopil!$I$33</f>
        <v>к</v>
      </c>
      <c r="U35" s="157" t="str">
        <f>[2]Ternopil!$J$33</f>
        <v>к</v>
      </c>
      <c r="V35" s="11"/>
      <c r="W35" s="36" t="s">
        <v>1105</v>
      </c>
      <c r="X35" s="36">
        <v>8.9</v>
      </c>
      <c r="Y35" s="36" t="s">
        <v>71</v>
      </c>
      <c r="Z35" s="157" t="e">
        <f>[3]Ternopil!$F$33</f>
        <v>#N/A</v>
      </c>
      <c r="AA35" s="157" t="e">
        <f>[3]Ternopil!$G$33</f>
        <v>#N/A</v>
      </c>
      <c r="AB35" s="157" t="e">
        <f>[3]Ternopil!$H$33</f>
        <v>#N/A</v>
      </c>
      <c r="AC35" s="157" t="e">
        <f>[3]Ternopil!$I$33</f>
        <v>#N/A</v>
      </c>
      <c r="AD35" s="157" t="e">
        <f>[3]Ternopil!$J$33</f>
        <v>#N/A</v>
      </c>
      <c r="AE35" s="11"/>
      <c r="AF35" s="37" t="s">
        <v>1105</v>
      </c>
      <c r="AG35" s="37">
        <v>8.9</v>
      </c>
      <c r="AH35" s="37" t="s">
        <v>71</v>
      </c>
      <c r="AI35" s="157" t="e">
        <f>[4]Ternopil!$F$33</f>
        <v>#N/A</v>
      </c>
      <c r="AJ35" s="157" t="e">
        <f>[4]Ternopil!$G$33</f>
        <v>#N/A</v>
      </c>
      <c r="AK35" s="157" t="e">
        <f>[4]Ternopil!$H$33</f>
        <v>#N/A</v>
      </c>
      <c r="AL35" s="157" t="e">
        <f>[4]Ternopil!$I$33</f>
        <v>#N/A</v>
      </c>
      <c r="AM35" s="157" t="e">
        <f>[4]Ternopil!$J$33</f>
        <v>#N/A</v>
      </c>
      <c r="AN35" s="11"/>
      <c r="AO35" s="11" t="s">
        <v>1105</v>
      </c>
      <c r="AP35" s="11">
        <v>8.9</v>
      </c>
      <c r="AQ35" s="11" t="s">
        <v>71</v>
      </c>
      <c r="AR35" s="157" t="e">
        <f>[5]Ternopil!$F$33</f>
        <v>#N/A</v>
      </c>
      <c r="AS35" s="157" t="e">
        <f>[5]Ternopil!$G$33</f>
        <v>#N/A</v>
      </c>
      <c r="AT35" s="157" t="e">
        <f>[5]Ternopil!$H$33</f>
        <v>#N/A</v>
      </c>
      <c r="AU35" s="157" t="e">
        <f>[5]Ternopil!$I$33</f>
        <v>#N/A</v>
      </c>
      <c r="AV35" s="157" t="e">
        <f>[5]Ternopil!$J$33</f>
        <v>#N/A</v>
      </c>
      <c r="AW35" s="11"/>
      <c r="AX35" s="33" t="s">
        <v>1105</v>
      </c>
      <c r="AY35" s="33">
        <v>8.9</v>
      </c>
      <c r="AZ35" s="33" t="s">
        <v>71</v>
      </c>
      <c r="BA35" s="157">
        <f>[6]Ternopil!$F$33</f>
        <v>1</v>
      </c>
      <c r="BB35" s="157" t="str">
        <f>[6]Ternopil!$G$33</f>
        <v>к</v>
      </c>
      <c r="BC35" s="157" t="str">
        <f>[6]Ternopil!$H$33</f>
        <v>к</v>
      </c>
      <c r="BD35" s="157" t="str">
        <f>[6]Ternopil!$I$33</f>
        <v>к</v>
      </c>
      <c r="BE35" s="157" t="str">
        <f>[6]Ternopil!$J$33</f>
        <v>к</v>
      </c>
      <c r="BG35" s="2">
        <v>8.9</v>
      </c>
      <c r="BH35" s="2" t="s">
        <v>71</v>
      </c>
      <c r="BI35" s="1">
        <f t="shared" si="46"/>
        <v>1</v>
      </c>
      <c r="BJ35" s="1">
        <f t="shared" si="47"/>
        <v>1</v>
      </c>
      <c r="BK35" s="1" t="e">
        <f t="shared" si="48"/>
        <v>#N/A</v>
      </c>
      <c r="BL35" s="1" t="e">
        <f t="shared" si="49"/>
        <v>#N/A</v>
      </c>
      <c r="BM35" s="1" t="e">
        <f t="shared" si="50"/>
        <v>#N/A</v>
      </c>
      <c r="BN35" s="1">
        <f t="shared" si="51"/>
        <v>1</v>
      </c>
      <c r="BP35" s="1" t="str">
        <f t="shared" si="52"/>
        <v>к</v>
      </c>
      <c r="BQ35" s="1" t="str">
        <f t="shared" si="53"/>
        <v>к</v>
      </c>
      <c r="BR35" s="1" t="e">
        <f t="shared" si="54"/>
        <v>#N/A</v>
      </c>
      <c r="BS35" s="1" t="e">
        <f t="shared" si="55"/>
        <v>#N/A</v>
      </c>
      <c r="BT35" s="1" t="e">
        <f t="shared" si="56"/>
        <v>#N/A</v>
      </c>
      <c r="BU35" s="1" t="str">
        <f t="shared" si="57"/>
        <v>к</v>
      </c>
      <c r="BW35" s="40" t="str">
        <f t="shared" si="58"/>
        <v/>
      </c>
      <c r="BX35" s="40" t="str">
        <f t="shared" si="59"/>
        <v/>
      </c>
      <c r="BY35" s="40" t="str">
        <f t="shared" si="60"/>
        <v/>
      </c>
      <c r="BZ35" s="40" t="str">
        <f t="shared" si="61"/>
        <v/>
      </c>
      <c r="CA35" s="40" t="str">
        <f t="shared" si="62"/>
        <v/>
      </c>
      <c r="CB35" s="40" t="str">
        <f t="shared" si="63"/>
        <v/>
      </c>
      <c r="CD35" s="10" t="str">
        <f t="shared" si="64"/>
        <v>к</v>
      </c>
      <c r="CE35" s="10" t="str">
        <f t="shared" si="65"/>
        <v>к</v>
      </c>
      <c r="CF35" s="10" t="e">
        <f t="shared" si="66"/>
        <v>#N/A</v>
      </c>
      <c r="CG35" s="10" t="e">
        <f t="shared" si="67"/>
        <v>#N/A</v>
      </c>
      <c r="CH35" s="10" t="e">
        <f t="shared" si="68"/>
        <v>#N/A</v>
      </c>
      <c r="CI35" s="10" t="str">
        <f t="shared" si="69"/>
        <v>к</v>
      </c>
      <c r="CK35" s="40" t="str">
        <f t="shared" si="70"/>
        <v/>
      </c>
      <c r="CL35" s="40" t="str">
        <f t="shared" si="71"/>
        <v/>
      </c>
      <c r="CM35" s="40" t="str">
        <f t="shared" si="72"/>
        <v/>
      </c>
      <c r="CN35" s="40" t="str">
        <f t="shared" si="73"/>
        <v/>
      </c>
      <c r="CO35" s="40" t="str">
        <f t="shared" si="74"/>
        <v/>
      </c>
      <c r="CP35" s="40" t="str">
        <f t="shared" si="75"/>
        <v/>
      </c>
      <c r="CR35" s="9" t="str">
        <f t="shared" si="76"/>
        <v/>
      </c>
      <c r="CS35" s="9" t="str">
        <f t="shared" si="77"/>
        <v/>
      </c>
      <c r="CT35" s="9" t="str">
        <f t="shared" si="78"/>
        <v/>
      </c>
      <c r="CU35" s="9" t="str">
        <f t="shared" si="79"/>
        <v/>
      </c>
      <c r="CV35" s="9" t="str">
        <f t="shared" si="80"/>
        <v/>
      </c>
      <c r="CW35" s="9" t="str">
        <f t="shared" si="81"/>
        <v/>
      </c>
      <c r="CY35" s="9" t="str">
        <f t="shared" si="82"/>
        <v/>
      </c>
      <c r="CZ35" s="9" t="str">
        <f t="shared" si="83"/>
        <v/>
      </c>
      <c r="DA35" s="9" t="str">
        <f t="shared" si="84"/>
        <v/>
      </c>
      <c r="DB35" s="9" t="str">
        <f t="shared" si="85"/>
        <v/>
      </c>
      <c r="DC35" s="9" t="str">
        <f t="shared" si="86"/>
        <v/>
      </c>
      <c r="DD35" s="9" t="str">
        <f t="shared" si="87"/>
        <v/>
      </c>
      <c r="DF35" s="9" t="str">
        <f>IF($A35=2,IF(ISNUMBER(CR35/Ukraine!CR35),100*CR35/Ukraine!CR35,""),"")</f>
        <v/>
      </c>
      <c r="DG35" s="9" t="str">
        <f>IF($A35=2,IF(ISNUMBER(CS35/Ukraine!CS35),100*CS35/Ukraine!CS35,""),"")</f>
        <v/>
      </c>
      <c r="DH35" s="9" t="str">
        <f>IF($A35=2,IF(ISNUMBER(CT35/Ukraine!CT35),100*CT35/Ukraine!CT35,""),"")</f>
        <v/>
      </c>
      <c r="DI35" s="9" t="str">
        <f>IF($A35=2,IF(ISNUMBER(CU35/Ukraine!CU35),100*CU35/Ukraine!CU35,""),"")</f>
        <v/>
      </c>
      <c r="DJ35" s="9" t="str">
        <f>IF($A35=2,IF(ISNUMBER(CV35/Ukraine!CV35),100*CV35/Ukraine!CV35,""),"")</f>
        <v/>
      </c>
      <c r="DK35" s="9" t="str">
        <f>IF($A35=2,IF(ISNUMBER(CW35/Ukraine!CW35),100*CW35/Ukraine!CW35,""),"")</f>
        <v/>
      </c>
      <c r="DM35" s="40" t="str">
        <f t="shared" si="88"/>
        <v/>
      </c>
      <c r="DN35" s="40" t="str">
        <f t="shared" si="89"/>
        <v/>
      </c>
      <c r="DO35" s="40" t="str">
        <f t="shared" si="90"/>
        <v/>
      </c>
      <c r="DP35" s="40" t="str">
        <f t="shared" si="91"/>
        <v/>
      </c>
      <c r="DQ35" s="40" t="str">
        <f t="shared" si="92"/>
        <v/>
      </c>
      <c r="DR35" s="40" t="str">
        <f t="shared" si="44"/>
        <v/>
      </c>
      <c r="DT35" s="40" t="str">
        <f t="shared" si="93"/>
        <v/>
      </c>
      <c r="DU35" s="40" t="str">
        <f t="shared" si="94"/>
        <v/>
      </c>
      <c r="DV35" s="40" t="str">
        <f t="shared" si="95"/>
        <v/>
      </c>
      <c r="DW35" s="40" t="str">
        <f t="shared" si="96"/>
        <v/>
      </c>
      <c r="DX35" s="40" t="str">
        <f t="shared" si="97"/>
        <v/>
      </c>
      <c r="DY35" s="40" t="str">
        <f t="shared" si="98"/>
        <v/>
      </c>
    </row>
    <row r="36" spans="1:129" x14ac:dyDescent="0.2">
      <c r="A36" s="39">
        <f>'Industry selection'!C36</f>
        <v>1</v>
      </c>
      <c r="B36" s="2">
        <v>9</v>
      </c>
      <c r="C36" s="2" t="s">
        <v>73</v>
      </c>
      <c r="E36" s="30" t="s">
        <v>72</v>
      </c>
      <c r="F36" s="31">
        <v>9</v>
      </c>
      <c r="G36" s="32" t="s">
        <v>73</v>
      </c>
      <c r="H36" s="157">
        <f>[1]Ternopil!$F$34</f>
        <v>9</v>
      </c>
      <c r="I36" s="157">
        <f>[1]Ternopil!$G$34</f>
        <v>163</v>
      </c>
      <c r="J36" s="157">
        <f>[1]Ternopil!$H$34</f>
        <v>158</v>
      </c>
      <c r="K36" s="157">
        <f>[1]Ternopil!$I$34</f>
        <v>22024.9</v>
      </c>
      <c r="L36" s="157">
        <f>[1]Ternopil!$J$34</f>
        <v>3972.9</v>
      </c>
      <c r="M36" s="11"/>
      <c r="N36" s="33" t="s">
        <v>761</v>
      </c>
      <c r="O36" s="34">
        <v>9</v>
      </c>
      <c r="P36" s="35" t="s">
        <v>73</v>
      </c>
      <c r="Q36" s="157">
        <f>[2]Ternopil!$F$34</f>
        <v>5</v>
      </c>
      <c r="R36" s="157">
        <f>[2]Ternopil!$G$34</f>
        <v>160</v>
      </c>
      <c r="S36" s="157">
        <f>[2]Ternopil!$H$34</f>
        <v>154</v>
      </c>
      <c r="T36" s="157">
        <f>[2]Ternopil!$I$34</f>
        <v>29318.6</v>
      </c>
      <c r="U36" s="157">
        <f>[2]Ternopil!$J$34</f>
        <v>4257</v>
      </c>
      <c r="V36" s="11"/>
      <c r="W36" s="36" t="s">
        <v>1106</v>
      </c>
      <c r="X36" s="36">
        <v>9</v>
      </c>
      <c r="Y36" s="36" t="s">
        <v>73</v>
      </c>
      <c r="Z36" s="157">
        <f>[3]Ternopil!$F$34</f>
        <v>3</v>
      </c>
      <c r="AA36" s="157" t="str">
        <f>[3]Ternopil!$G$34</f>
        <v>к</v>
      </c>
      <c r="AB36" s="157" t="str">
        <f>[3]Ternopil!$H$34</f>
        <v>к</v>
      </c>
      <c r="AC36" s="157" t="str">
        <f>[3]Ternopil!$I$34</f>
        <v>к</v>
      </c>
      <c r="AD36" s="157" t="str">
        <f>[3]Ternopil!$J$34</f>
        <v>к</v>
      </c>
      <c r="AE36" s="11"/>
      <c r="AF36" s="37" t="s">
        <v>1106</v>
      </c>
      <c r="AG36" s="37">
        <v>9</v>
      </c>
      <c r="AH36" s="37" t="s">
        <v>73</v>
      </c>
      <c r="AI36" s="157">
        <f>[4]Ternopil!$F$34</f>
        <v>2</v>
      </c>
      <c r="AJ36" s="157" t="str">
        <f>[4]Ternopil!$G$34</f>
        <v>к</v>
      </c>
      <c r="AK36" s="157" t="str">
        <f>[4]Ternopil!$H$34</f>
        <v>к</v>
      </c>
      <c r="AL36" s="157" t="str">
        <f>[4]Ternopil!$I$34</f>
        <v>к</v>
      </c>
      <c r="AM36" s="157" t="str">
        <f>[4]Ternopil!$J$34</f>
        <v>к</v>
      </c>
      <c r="AN36" s="11"/>
      <c r="AO36" s="11" t="s">
        <v>1106</v>
      </c>
      <c r="AP36" s="11">
        <v>9</v>
      </c>
      <c r="AQ36" s="11" t="s">
        <v>73</v>
      </c>
      <c r="AR36" s="157">
        <f>[5]Ternopil!$F$34</f>
        <v>2</v>
      </c>
      <c r="AS36" s="157" t="str">
        <f>[5]Ternopil!$G$34</f>
        <v>к</v>
      </c>
      <c r="AT36" s="157" t="str">
        <f>[5]Ternopil!$H$34</f>
        <v>к</v>
      </c>
      <c r="AU36" s="157" t="str">
        <f>[5]Ternopil!$I$34</f>
        <v>к</v>
      </c>
      <c r="AV36" s="157" t="str">
        <f>[5]Ternopil!$J$34</f>
        <v>к</v>
      </c>
      <c r="AW36" s="11"/>
      <c r="AX36" s="33" t="s">
        <v>1106</v>
      </c>
      <c r="AY36" s="33">
        <v>9</v>
      </c>
      <c r="AZ36" s="33" t="s">
        <v>73</v>
      </c>
      <c r="BA36" s="157">
        <f>[6]Ternopil!$F$34</f>
        <v>2</v>
      </c>
      <c r="BB36" s="157" t="str">
        <f>[6]Ternopil!$G$34</f>
        <v>к</v>
      </c>
      <c r="BC36" s="157" t="str">
        <f>[6]Ternopil!$H$34</f>
        <v>к</v>
      </c>
      <c r="BD36" s="157" t="str">
        <f>[6]Ternopil!$I$34</f>
        <v>к</v>
      </c>
      <c r="BE36" s="157" t="str">
        <f>[6]Ternopil!$J$34</f>
        <v>к</v>
      </c>
      <c r="BG36" s="2">
        <v>9</v>
      </c>
      <c r="BH36" s="2" t="s">
        <v>73</v>
      </c>
      <c r="BI36" s="1">
        <f t="shared" si="46"/>
        <v>9</v>
      </c>
      <c r="BJ36" s="1">
        <f t="shared" si="47"/>
        <v>5</v>
      </c>
      <c r="BK36" s="1">
        <f t="shared" si="48"/>
        <v>3</v>
      </c>
      <c r="BL36" s="1">
        <f t="shared" si="49"/>
        <v>2</v>
      </c>
      <c r="BM36" s="1">
        <f t="shared" si="50"/>
        <v>2</v>
      </c>
      <c r="BN36" s="1">
        <f t="shared" si="51"/>
        <v>2</v>
      </c>
      <c r="BP36" s="1">
        <f t="shared" si="52"/>
        <v>158</v>
      </c>
      <c r="BQ36" s="1">
        <f t="shared" si="53"/>
        <v>154</v>
      </c>
      <c r="BR36" s="1" t="str">
        <f t="shared" si="54"/>
        <v>к</v>
      </c>
      <c r="BS36" s="1" t="str">
        <f t="shared" si="55"/>
        <v>к</v>
      </c>
      <c r="BT36" s="1" t="str">
        <f t="shared" si="56"/>
        <v>к</v>
      </c>
      <c r="BU36" s="1" t="str">
        <f t="shared" si="57"/>
        <v>к</v>
      </c>
      <c r="BW36" s="40" t="str">
        <f t="shared" si="58"/>
        <v/>
      </c>
      <c r="BX36" s="40" t="str">
        <f t="shared" si="59"/>
        <v/>
      </c>
      <c r="BY36" s="40" t="str">
        <f t="shared" si="60"/>
        <v/>
      </c>
      <c r="BZ36" s="40" t="str">
        <f t="shared" si="61"/>
        <v/>
      </c>
      <c r="CA36" s="40" t="str">
        <f t="shared" si="62"/>
        <v/>
      </c>
      <c r="CB36" s="40" t="str">
        <f t="shared" si="63"/>
        <v/>
      </c>
      <c r="CD36" s="10">
        <f t="shared" si="64"/>
        <v>3972.9</v>
      </c>
      <c r="CE36" s="10">
        <f t="shared" si="65"/>
        <v>4257</v>
      </c>
      <c r="CF36" s="10" t="str">
        <f t="shared" si="66"/>
        <v>к</v>
      </c>
      <c r="CG36" s="10" t="str">
        <f t="shared" si="67"/>
        <v>к</v>
      </c>
      <c r="CH36" s="10" t="str">
        <f t="shared" si="68"/>
        <v>к</v>
      </c>
      <c r="CI36" s="10" t="str">
        <f t="shared" si="69"/>
        <v>к</v>
      </c>
      <c r="CK36" s="40" t="str">
        <f t="shared" si="70"/>
        <v/>
      </c>
      <c r="CL36" s="40" t="str">
        <f t="shared" si="71"/>
        <v/>
      </c>
      <c r="CM36" s="40" t="str">
        <f t="shared" si="72"/>
        <v/>
      </c>
      <c r="CN36" s="40" t="str">
        <f t="shared" si="73"/>
        <v/>
      </c>
      <c r="CO36" s="40" t="str">
        <f t="shared" si="74"/>
        <v/>
      </c>
      <c r="CP36" s="40" t="str">
        <f t="shared" si="75"/>
        <v/>
      </c>
      <c r="CR36" s="9" t="str">
        <f t="shared" si="76"/>
        <v/>
      </c>
      <c r="CS36" s="9" t="str">
        <f t="shared" si="77"/>
        <v/>
      </c>
      <c r="CT36" s="9" t="str">
        <f t="shared" si="78"/>
        <v/>
      </c>
      <c r="CU36" s="9" t="str">
        <f t="shared" si="79"/>
        <v/>
      </c>
      <c r="CV36" s="9" t="str">
        <f t="shared" si="80"/>
        <v/>
      </c>
      <c r="CW36" s="9" t="str">
        <f t="shared" si="81"/>
        <v/>
      </c>
      <c r="CY36" s="9" t="str">
        <f t="shared" si="82"/>
        <v/>
      </c>
      <c r="CZ36" s="9" t="str">
        <f t="shared" si="83"/>
        <v/>
      </c>
      <c r="DA36" s="9" t="str">
        <f t="shared" si="84"/>
        <v/>
      </c>
      <c r="DB36" s="9" t="str">
        <f t="shared" si="85"/>
        <v/>
      </c>
      <c r="DC36" s="9" t="str">
        <f t="shared" si="86"/>
        <v/>
      </c>
      <c r="DD36" s="9" t="str">
        <f t="shared" si="87"/>
        <v/>
      </c>
      <c r="DF36" s="9" t="str">
        <f>IF($A36=2,IF(ISNUMBER(CR36/Ukraine!CR36),100*CR36/Ukraine!CR36,""),"")</f>
        <v/>
      </c>
      <c r="DG36" s="9" t="str">
        <f>IF($A36=2,IF(ISNUMBER(CS36/Ukraine!CS36),100*CS36/Ukraine!CS36,""),"")</f>
        <v/>
      </c>
      <c r="DH36" s="9" t="str">
        <f>IF($A36=2,IF(ISNUMBER(CT36/Ukraine!CT36),100*CT36/Ukraine!CT36,""),"")</f>
        <v/>
      </c>
      <c r="DI36" s="9" t="str">
        <f>IF($A36=2,IF(ISNUMBER(CU36/Ukraine!CU36),100*CU36/Ukraine!CU36,""),"")</f>
        <v/>
      </c>
      <c r="DJ36" s="9" t="str">
        <f>IF($A36=2,IF(ISNUMBER(CV36/Ukraine!CV36),100*CV36/Ukraine!CV36,""),"")</f>
        <v/>
      </c>
      <c r="DK36" s="9" t="str">
        <f>IF($A36=2,IF(ISNUMBER(CW36/Ukraine!CW36),100*CW36/Ukraine!CW36,""),"")</f>
        <v/>
      </c>
      <c r="DM36" s="40" t="str">
        <f t="shared" si="88"/>
        <v/>
      </c>
      <c r="DN36" s="40" t="str">
        <f t="shared" si="89"/>
        <v/>
      </c>
      <c r="DO36" s="40" t="str">
        <f t="shared" si="90"/>
        <v/>
      </c>
      <c r="DP36" s="40" t="str">
        <f t="shared" si="91"/>
        <v/>
      </c>
      <c r="DQ36" s="40" t="str">
        <f t="shared" si="92"/>
        <v/>
      </c>
      <c r="DR36" s="40" t="str">
        <f t="shared" si="44"/>
        <v/>
      </c>
      <c r="DT36" s="40" t="str">
        <f t="shared" si="93"/>
        <v/>
      </c>
      <c r="DU36" s="40" t="str">
        <f t="shared" si="94"/>
        <v/>
      </c>
      <c r="DV36" s="40" t="str">
        <f t="shared" si="95"/>
        <v/>
      </c>
      <c r="DW36" s="40" t="str">
        <f t="shared" si="96"/>
        <v/>
      </c>
      <c r="DX36" s="40" t="str">
        <f t="shared" si="97"/>
        <v/>
      </c>
      <c r="DY36" s="40" t="str">
        <f t="shared" si="98"/>
        <v/>
      </c>
    </row>
    <row r="37" spans="1:129" x14ac:dyDescent="0.2">
      <c r="A37" s="39">
        <f>'Industry selection'!C37</f>
        <v>1</v>
      </c>
      <c r="B37" s="2">
        <v>9.1</v>
      </c>
      <c r="C37" s="2" t="s">
        <v>75</v>
      </c>
      <c r="E37" s="30" t="s">
        <v>74</v>
      </c>
      <c r="F37" s="31">
        <v>9.1</v>
      </c>
      <c r="G37" s="32" t="s">
        <v>75</v>
      </c>
      <c r="H37" s="157" t="e">
        <f>[1]Ternopil!$F$35</f>
        <v>#N/A</v>
      </c>
      <c r="I37" s="157" t="e">
        <f>[1]Ternopil!$G$35</f>
        <v>#N/A</v>
      </c>
      <c r="J37" s="157" t="e">
        <f>[1]Ternopil!$H$35</f>
        <v>#N/A</v>
      </c>
      <c r="K37" s="157" t="e">
        <f>[1]Ternopil!$I$35</f>
        <v>#N/A</v>
      </c>
      <c r="L37" s="157" t="e">
        <f>[1]Ternopil!$J$35</f>
        <v>#N/A</v>
      </c>
      <c r="M37" s="11"/>
      <c r="N37" s="33" t="s">
        <v>762</v>
      </c>
      <c r="O37" s="36">
        <v>9.1</v>
      </c>
      <c r="P37" s="35" t="s">
        <v>75</v>
      </c>
      <c r="Q37" s="157" t="e">
        <f>[2]Ternopil!$F$35</f>
        <v>#N/A</v>
      </c>
      <c r="R37" s="157" t="e">
        <f>[2]Ternopil!$G$35</f>
        <v>#N/A</v>
      </c>
      <c r="S37" s="157" t="e">
        <f>[2]Ternopil!$H$35</f>
        <v>#N/A</v>
      </c>
      <c r="T37" s="157" t="e">
        <f>[2]Ternopil!$I$35</f>
        <v>#N/A</v>
      </c>
      <c r="U37" s="157" t="e">
        <f>[2]Ternopil!$J$35</f>
        <v>#N/A</v>
      </c>
      <c r="V37" s="11"/>
      <c r="W37" s="36" t="s">
        <v>1107</v>
      </c>
      <c r="X37" s="36">
        <v>9.1</v>
      </c>
      <c r="Y37" s="36" t="s">
        <v>75</v>
      </c>
      <c r="Z37" s="157" t="e">
        <f>[3]Ternopil!$F$35</f>
        <v>#N/A</v>
      </c>
      <c r="AA37" s="157" t="e">
        <f>[3]Ternopil!$G$35</f>
        <v>#N/A</v>
      </c>
      <c r="AB37" s="157" t="e">
        <f>[3]Ternopil!$H$35</f>
        <v>#N/A</v>
      </c>
      <c r="AC37" s="157" t="e">
        <f>[3]Ternopil!$I$35</f>
        <v>#N/A</v>
      </c>
      <c r="AD37" s="157" t="e">
        <f>[3]Ternopil!$J$35</f>
        <v>#N/A</v>
      </c>
      <c r="AE37" s="11"/>
      <c r="AF37" s="37" t="s">
        <v>1107</v>
      </c>
      <c r="AG37" s="37">
        <v>9.1</v>
      </c>
      <c r="AH37" s="37" t="s">
        <v>75</v>
      </c>
      <c r="AI37" s="157" t="e">
        <f>[4]Ternopil!$F$35</f>
        <v>#N/A</v>
      </c>
      <c r="AJ37" s="157" t="e">
        <f>[4]Ternopil!$G$35</f>
        <v>#N/A</v>
      </c>
      <c r="AK37" s="157" t="e">
        <f>[4]Ternopil!$H$35</f>
        <v>#N/A</v>
      </c>
      <c r="AL37" s="157" t="e">
        <f>[4]Ternopil!$I$35</f>
        <v>#N/A</v>
      </c>
      <c r="AM37" s="157" t="e">
        <f>[4]Ternopil!$J$35</f>
        <v>#N/A</v>
      </c>
      <c r="AN37" s="11"/>
      <c r="AO37" s="11" t="s">
        <v>1107</v>
      </c>
      <c r="AP37" s="11">
        <v>9.1</v>
      </c>
      <c r="AQ37" s="11" t="s">
        <v>75</v>
      </c>
      <c r="AR37" s="157" t="e">
        <f>[5]Ternopil!$F$35</f>
        <v>#N/A</v>
      </c>
      <c r="AS37" s="157" t="e">
        <f>[5]Ternopil!$G$35</f>
        <v>#N/A</v>
      </c>
      <c r="AT37" s="157" t="e">
        <f>[5]Ternopil!$H$35</f>
        <v>#N/A</v>
      </c>
      <c r="AU37" s="157" t="e">
        <f>[5]Ternopil!$I$35</f>
        <v>#N/A</v>
      </c>
      <c r="AV37" s="157" t="e">
        <f>[5]Ternopil!$J$35</f>
        <v>#N/A</v>
      </c>
      <c r="AW37" s="11"/>
      <c r="AX37" s="33" t="s">
        <v>1107</v>
      </c>
      <c r="AY37" s="33">
        <v>9.1</v>
      </c>
      <c r="AZ37" s="33" t="s">
        <v>75</v>
      </c>
      <c r="BA37" s="157" t="e">
        <f>[6]Ternopil!$F$35</f>
        <v>#N/A</v>
      </c>
      <c r="BB37" s="157" t="e">
        <f>[6]Ternopil!$G$35</f>
        <v>#N/A</v>
      </c>
      <c r="BC37" s="157" t="e">
        <f>[6]Ternopil!$H$35</f>
        <v>#N/A</v>
      </c>
      <c r="BD37" s="157" t="e">
        <f>[6]Ternopil!$I$35</f>
        <v>#N/A</v>
      </c>
      <c r="BE37" s="157" t="e">
        <f>[6]Ternopil!$J$35</f>
        <v>#N/A</v>
      </c>
      <c r="BG37" s="2">
        <v>9.1</v>
      </c>
      <c r="BH37" s="2" t="s">
        <v>75</v>
      </c>
      <c r="BI37" s="1" t="e">
        <f t="shared" si="46"/>
        <v>#N/A</v>
      </c>
      <c r="BJ37" s="1" t="e">
        <f t="shared" si="47"/>
        <v>#N/A</v>
      </c>
      <c r="BK37" s="1" t="e">
        <f t="shared" si="48"/>
        <v>#N/A</v>
      </c>
      <c r="BL37" s="1" t="e">
        <f t="shared" si="49"/>
        <v>#N/A</v>
      </c>
      <c r="BM37" s="1" t="e">
        <f t="shared" si="50"/>
        <v>#N/A</v>
      </c>
      <c r="BN37" s="1" t="e">
        <f t="shared" si="51"/>
        <v>#N/A</v>
      </c>
      <c r="BP37" s="1" t="e">
        <f t="shared" si="52"/>
        <v>#N/A</v>
      </c>
      <c r="BQ37" s="1" t="e">
        <f t="shared" si="53"/>
        <v>#N/A</v>
      </c>
      <c r="BR37" s="1" t="e">
        <f t="shared" si="54"/>
        <v>#N/A</v>
      </c>
      <c r="BS37" s="1" t="e">
        <f t="shared" si="55"/>
        <v>#N/A</v>
      </c>
      <c r="BT37" s="1" t="e">
        <f t="shared" si="56"/>
        <v>#N/A</v>
      </c>
      <c r="BU37" s="1" t="e">
        <f t="shared" si="57"/>
        <v>#N/A</v>
      </c>
      <c r="BW37" s="40" t="str">
        <f t="shared" si="58"/>
        <v/>
      </c>
      <c r="BX37" s="40" t="str">
        <f t="shared" si="59"/>
        <v/>
      </c>
      <c r="BY37" s="40" t="str">
        <f t="shared" si="60"/>
        <v/>
      </c>
      <c r="BZ37" s="40" t="str">
        <f t="shared" si="61"/>
        <v/>
      </c>
      <c r="CA37" s="40" t="str">
        <f t="shared" si="62"/>
        <v/>
      </c>
      <c r="CB37" s="40" t="str">
        <f t="shared" si="63"/>
        <v/>
      </c>
      <c r="CD37" s="10" t="e">
        <f t="shared" si="64"/>
        <v>#N/A</v>
      </c>
      <c r="CE37" s="10" t="e">
        <f t="shared" si="65"/>
        <v>#N/A</v>
      </c>
      <c r="CF37" s="10" t="e">
        <f t="shared" si="66"/>
        <v>#N/A</v>
      </c>
      <c r="CG37" s="10" t="e">
        <f t="shared" si="67"/>
        <v>#N/A</v>
      </c>
      <c r="CH37" s="10" t="e">
        <f t="shared" si="68"/>
        <v>#N/A</v>
      </c>
      <c r="CI37" s="10" t="e">
        <f t="shared" si="69"/>
        <v>#N/A</v>
      </c>
      <c r="CK37" s="40" t="str">
        <f t="shared" si="70"/>
        <v/>
      </c>
      <c r="CL37" s="40" t="str">
        <f t="shared" si="71"/>
        <v/>
      </c>
      <c r="CM37" s="40" t="str">
        <f t="shared" si="72"/>
        <v/>
      </c>
      <c r="CN37" s="40" t="str">
        <f t="shared" si="73"/>
        <v/>
      </c>
      <c r="CO37" s="40" t="str">
        <f t="shared" si="74"/>
        <v/>
      </c>
      <c r="CP37" s="40" t="str">
        <f t="shared" si="75"/>
        <v/>
      </c>
      <c r="CR37" s="9" t="str">
        <f t="shared" si="76"/>
        <v/>
      </c>
      <c r="CS37" s="9" t="str">
        <f t="shared" si="77"/>
        <v/>
      </c>
      <c r="CT37" s="9" t="str">
        <f t="shared" si="78"/>
        <v/>
      </c>
      <c r="CU37" s="9" t="str">
        <f t="shared" si="79"/>
        <v/>
      </c>
      <c r="CV37" s="9" t="str">
        <f t="shared" si="80"/>
        <v/>
      </c>
      <c r="CW37" s="9" t="str">
        <f t="shared" si="81"/>
        <v/>
      </c>
      <c r="CY37" s="9" t="str">
        <f t="shared" si="82"/>
        <v/>
      </c>
      <c r="CZ37" s="9" t="str">
        <f t="shared" si="83"/>
        <v/>
      </c>
      <c r="DA37" s="9" t="str">
        <f t="shared" si="84"/>
        <v/>
      </c>
      <c r="DB37" s="9" t="str">
        <f t="shared" si="85"/>
        <v/>
      </c>
      <c r="DC37" s="9" t="str">
        <f t="shared" si="86"/>
        <v/>
      </c>
      <c r="DD37" s="9" t="str">
        <f t="shared" si="87"/>
        <v/>
      </c>
      <c r="DF37" s="9" t="str">
        <f>IF($A37=2,IF(ISNUMBER(CR37/Ukraine!CR37),100*CR37/Ukraine!CR37,""),"")</f>
        <v/>
      </c>
      <c r="DG37" s="9" t="str">
        <f>IF($A37=2,IF(ISNUMBER(CS37/Ukraine!CS37),100*CS37/Ukraine!CS37,""),"")</f>
        <v/>
      </c>
      <c r="DH37" s="9" t="str">
        <f>IF($A37=2,IF(ISNUMBER(CT37/Ukraine!CT37),100*CT37/Ukraine!CT37,""),"")</f>
        <v/>
      </c>
      <c r="DI37" s="9" t="str">
        <f>IF($A37=2,IF(ISNUMBER(CU37/Ukraine!CU37),100*CU37/Ukraine!CU37,""),"")</f>
        <v/>
      </c>
      <c r="DJ37" s="9" t="str">
        <f>IF($A37=2,IF(ISNUMBER(CV37/Ukraine!CV37),100*CV37/Ukraine!CV37,""),"")</f>
        <v/>
      </c>
      <c r="DK37" s="9" t="str">
        <f>IF($A37=2,IF(ISNUMBER(CW37/Ukraine!CW37),100*CW37/Ukraine!CW37,""),"")</f>
        <v/>
      </c>
      <c r="DM37" s="40" t="str">
        <f t="shared" si="88"/>
        <v/>
      </c>
      <c r="DN37" s="40" t="str">
        <f t="shared" si="89"/>
        <v/>
      </c>
      <c r="DO37" s="40" t="str">
        <f t="shared" si="90"/>
        <v/>
      </c>
      <c r="DP37" s="40" t="str">
        <f t="shared" si="91"/>
        <v/>
      </c>
      <c r="DQ37" s="40" t="str">
        <f t="shared" si="92"/>
        <v/>
      </c>
      <c r="DR37" s="40" t="str">
        <f t="shared" si="44"/>
        <v/>
      </c>
      <c r="DT37" s="40" t="str">
        <f t="shared" si="93"/>
        <v/>
      </c>
      <c r="DU37" s="40" t="str">
        <f t="shared" si="94"/>
        <v/>
      </c>
      <c r="DV37" s="40" t="str">
        <f t="shared" si="95"/>
        <v/>
      </c>
      <c r="DW37" s="40" t="str">
        <f t="shared" si="96"/>
        <v/>
      </c>
      <c r="DX37" s="40" t="str">
        <f t="shared" si="97"/>
        <v/>
      </c>
      <c r="DY37" s="40" t="str">
        <f t="shared" si="98"/>
        <v/>
      </c>
    </row>
    <row r="38" spans="1:129" x14ac:dyDescent="0.2">
      <c r="A38" s="39">
        <f>'Industry selection'!C38</f>
        <v>1</v>
      </c>
      <c r="B38" s="2">
        <v>9.9</v>
      </c>
      <c r="C38" s="2" t="s">
        <v>77</v>
      </c>
      <c r="E38" s="30" t="s">
        <v>76</v>
      </c>
      <c r="F38" s="31">
        <v>9.9</v>
      </c>
      <c r="G38" s="32" t="s">
        <v>77</v>
      </c>
      <c r="H38" s="157">
        <f>[1]Ternopil!$F$36</f>
        <v>9</v>
      </c>
      <c r="I38" s="157">
        <f>[1]Ternopil!$G$36</f>
        <v>163</v>
      </c>
      <c r="J38" s="157">
        <f>[1]Ternopil!$H$36</f>
        <v>158</v>
      </c>
      <c r="K38" s="157">
        <f>[1]Ternopil!$I$36</f>
        <v>22024.9</v>
      </c>
      <c r="L38" s="157">
        <f>[1]Ternopil!$J$36</f>
        <v>3972.9</v>
      </c>
      <c r="M38" s="11"/>
      <c r="N38" s="33" t="s">
        <v>763</v>
      </c>
      <c r="O38" s="36">
        <v>9.9</v>
      </c>
      <c r="P38" s="35" t="s">
        <v>77</v>
      </c>
      <c r="Q38" s="157">
        <f>[2]Ternopil!$F$36</f>
        <v>5</v>
      </c>
      <c r="R38" s="157">
        <f>[2]Ternopil!$G$36</f>
        <v>160</v>
      </c>
      <c r="S38" s="157">
        <f>[2]Ternopil!$H$36</f>
        <v>154</v>
      </c>
      <c r="T38" s="157">
        <f>[2]Ternopil!$I$36</f>
        <v>29318.6</v>
      </c>
      <c r="U38" s="157">
        <f>[2]Ternopil!$J$36</f>
        <v>4257</v>
      </c>
      <c r="V38" s="11"/>
      <c r="W38" s="36" t="s">
        <v>1108</v>
      </c>
      <c r="X38" s="36">
        <v>9.9</v>
      </c>
      <c r="Y38" s="36" t="s">
        <v>77</v>
      </c>
      <c r="Z38" s="157">
        <f>[3]Ternopil!$F$36</f>
        <v>3</v>
      </c>
      <c r="AA38" s="157" t="str">
        <f>[3]Ternopil!$G$36</f>
        <v>к</v>
      </c>
      <c r="AB38" s="157" t="str">
        <f>[3]Ternopil!$H$36</f>
        <v>к</v>
      </c>
      <c r="AC38" s="157" t="str">
        <f>[3]Ternopil!$I$36</f>
        <v>к</v>
      </c>
      <c r="AD38" s="157" t="str">
        <f>[3]Ternopil!$J$36</f>
        <v>к</v>
      </c>
      <c r="AE38" s="11"/>
      <c r="AF38" s="37" t="s">
        <v>1108</v>
      </c>
      <c r="AG38" s="37">
        <v>9.9</v>
      </c>
      <c r="AH38" s="37" t="s">
        <v>77</v>
      </c>
      <c r="AI38" s="157">
        <f>[4]Ternopil!$F$36</f>
        <v>2</v>
      </c>
      <c r="AJ38" s="157" t="str">
        <f>[4]Ternopil!$G$36</f>
        <v>к</v>
      </c>
      <c r="AK38" s="157" t="str">
        <f>[4]Ternopil!$H$36</f>
        <v>к</v>
      </c>
      <c r="AL38" s="157" t="str">
        <f>[4]Ternopil!$I$36</f>
        <v>к</v>
      </c>
      <c r="AM38" s="157" t="str">
        <f>[4]Ternopil!$J$36</f>
        <v>к</v>
      </c>
      <c r="AN38" s="11"/>
      <c r="AO38" s="11" t="s">
        <v>1108</v>
      </c>
      <c r="AP38" s="11">
        <v>9.9</v>
      </c>
      <c r="AQ38" s="11" t="s">
        <v>77</v>
      </c>
      <c r="AR38" s="157">
        <f>[5]Ternopil!$F$36</f>
        <v>2</v>
      </c>
      <c r="AS38" s="157" t="str">
        <f>[5]Ternopil!$G$36</f>
        <v>к</v>
      </c>
      <c r="AT38" s="157" t="str">
        <f>[5]Ternopil!$H$36</f>
        <v>к</v>
      </c>
      <c r="AU38" s="157" t="str">
        <f>[5]Ternopil!$I$36</f>
        <v>к</v>
      </c>
      <c r="AV38" s="157" t="str">
        <f>[5]Ternopil!$J$36</f>
        <v>к</v>
      </c>
      <c r="AW38" s="11"/>
      <c r="AX38" s="33" t="s">
        <v>1108</v>
      </c>
      <c r="AY38" s="33">
        <v>9.9</v>
      </c>
      <c r="AZ38" s="33" t="s">
        <v>77</v>
      </c>
      <c r="BA38" s="157">
        <f>[6]Ternopil!$F$36</f>
        <v>2</v>
      </c>
      <c r="BB38" s="157" t="str">
        <f>[6]Ternopil!$G$36</f>
        <v>к</v>
      </c>
      <c r="BC38" s="157" t="str">
        <f>[6]Ternopil!$H$36</f>
        <v>к</v>
      </c>
      <c r="BD38" s="157" t="str">
        <f>[6]Ternopil!$I$36</f>
        <v>к</v>
      </c>
      <c r="BE38" s="157" t="str">
        <f>[6]Ternopil!$J$36</f>
        <v>к</v>
      </c>
      <c r="BG38" s="2">
        <v>9.9</v>
      </c>
      <c r="BH38" s="2" t="s">
        <v>77</v>
      </c>
      <c r="BI38" s="1">
        <f t="shared" si="46"/>
        <v>9</v>
      </c>
      <c r="BJ38" s="1">
        <f t="shared" si="47"/>
        <v>5</v>
      </c>
      <c r="BK38" s="1">
        <f t="shared" si="48"/>
        <v>3</v>
      </c>
      <c r="BL38" s="1">
        <f t="shared" si="49"/>
        <v>2</v>
      </c>
      <c r="BM38" s="1">
        <f t="shared" si="50"/>
        <v>2</v>
      </c>
      <c r="BN38" s="1">
        <f t="shared" si="51"/>
        <v>2</v>
      </c>
      <c r="BP38" s="1">
        <f t="shared" si="52"/>
        <v>158</v>
      </c>
      <c r="BQ38" s="1">
        <f t="shared" si="53"/>
        <v>154</v>
      </c>
      <c r="BR38" s="1" t="str">
        <f t="shared" si="54"/>
        <v>к</v>
      </c>
      <c r="BS38" s="1" t="str">
        <f t="shared" si="55"/>
        <v>к</v>
      </c>
      <c r="BT38" s="1" t="str">
        <f t="shared" si="56"/>
        <v>к</v>
      </c>
      <c r="BU38" s="1" t="str">
        <f t="shared" si="57"/>
        <v>к</v>
      </c>
      <c r="BW38" s="40" t="str">
        <f t="shared" si="58"/>
        <v/>
      </c>
      <c r="BX38" s="40" t="str">
        <f t="shared" si="59"/>
        <v/>
      </c>
      <c r="BY38" s="40" t="str">
        <f t="shared" si="60"/>
        <v/>
      </c>
      <c r="BZ38" s="40" t="str">
        <f t="shared" si="61"/>
        <v/>
      </c>
      <c r="CA38" s="40" t="str">
        <f t="shared" si="62"/>
        <v/>
      </c>
      <c r="CB38" s="40" t="str">
        <f t="shared" si="63"/>
        <v/>
      </c>
      <c r="CD38" s="10">
        <f t="shared" si="64"/>
        <v>3972.9</v>
      </c>
      <c r="CE38" s="10">
        <f t="shared" si="65"/>
        <v>4257</v>
      </c>
      <c r="CF38" s="10" t="str">
        <f t="shared" si="66"/>
        <v>к</v>
      </c>
      <c r="CG38" s="10" t="str">
        <f t="shared" si="67"/>
        <v>к</v>
      </c>
      <c r="CH38" s="10" t="str">
        <f t="shared" si="68"/>
        <v>к</v>
      </c>
      <c r="CI38" s="10" t="str">
        <f t="shared" si="69"/>
        <v>к</v>
      </c>
      <c r="CK38" s="40" t="str">
        <f t="shared" si="70"/>
        <v/>
      </c>
      <c r="CL38" s="40" t="str">
        <f t="shared" si="71"/>
        <v/>
      </c>
      <c r="CM38" s="40" t="str">
        <f t="shared" si="72"/>
        <v/>
      </c>
      <c r="CN38" s="40" t="str">
        <f t="shared" si="73"/>
        <v/>
      </c>
      <c r="CO38" s="40" t="str">
        <f t="shared" si="74"/>
        <v/>
      </c>
      <c r="CP38" s="40" t="str">
        <f t="shared" si="75"/>
        <v/>
      </c>
      <c r="CR38" s="9" t="str">
        <f t="shared" si="76"/>
        <v/>
      </c>
      <c r="CS38" s="9" t="str">
        <f t="shared" si="77"/>
        <v/>
      </c>
      <c r="CT38" s="9" t="str">
        <f t="shared" si="78"/>
        <v/>
      </c>
      <c r="CU38" s="9" t="str">
        <f t="shared" si="79"/>
        <v/>
      </c>
      <c r="CV38" s="9" t="str">
        <f t="shared" si="80"/>
        <v/>
      </c>
      <c r="CW38" s="9" t="str">
        <f t="shared" si="81"/>
        <v/>
      </c>
      <c r="CY38" s="9" t="str">
        <f t="shared" si="82"/>
        <v/>
      </c>
      <c r="CZ38" s="9" t="str">
        <f t="shared" si="83"/>
        <v/>
      </c>
      <c r="DA38" s="9" t="str">
        <f t="shared" si="84"/>
        <v/>
      </c>
      <c r="DB38" s="9" t="str">
        <f t="shared" si="85"/>
        <v/>
      </c>
      <c r="DC38" s="9" t="str">
        <f t="shared" si="86"/>
        <v/>
      </c>
      <c r="DD38" s="9" t="str">
        <f t="shared" si="87"/>
        <v/>
      </c>
      <c r="DF38" s="9" t="str">
        <f>IF($A38=2,IF(ISNUMBER(CR38/Ukraine!CR38),100*CR38/Ukraine!CR38,""),"")</f>
        <v/>
      </c>
      <c r="DG38" s="9" t="str">
        <f>IF($A38=2,IF(ISNUMBER(CS38/Ukraine!CS38),100*CS38/Ukraine!CS38,""),"")</f>
        <v/>
      </c>
      <c r="DH38" s="9" t="str">
        <f>IF($A38=2,IF(ISNUMBER(CT38/Ukraine!CT38),100*CT38/Ukraine!CT38,""),"")</f>
        <v/>
      </c>
      <c r="DI38" s="9" t="str">
        <f>IF($A38=2,IF(ISNUMBER(CU38/Ukraine!CU38),100*CU38/Ukraine!CU38,""),"")</f>
        <v/>
      </c>
      <c r="DJ38" s="9" t="str">
        <f>IF($A38=2,IF(ISNUMBER(CV38/Ukraine!CV38),100*CV38/Ukraine!CV38,""),"")</f>
        <v/>
      </c>
      <c r="DK38" s="9" t="str">
        <f>IF($A38=2,IF(ISNUMBER(CW38/Ukraine!CW38),100*CW38/Ukraine!CW38,""),"")</f>
        <v/>
      </c>
      <c r="DM38" s="40" t="str">
        <f t="shared" si="88"/>
        <v/>
      </c>
      <c r="DN38" s="40" t="str">
        <f t="shared" si="89"/>
        <v/>
      </c>
      <c r="DO38" s="40" t="str">
        <f t="shared" si="90"/>
        <v/>
      </c>
      <c r="DP38" s="40" t="str">
        <f t="shared" si="91"/>
        <v/>
      </c>
      <c r="DQ38" s="40" t="str">
        <f t="shared" si="92"/>
        <v/>
      </c>
      <c r="DR38" s="40" t="str">
        <f t="shared" si="44"/>
        <v/>
      </c>
      <c r="DT38" s="40" t="str">
        <f t="shared" si="93"/>
        <v/>
      </c>
      <c r="DU38" s="40" t="str">
        <f t="shared" si="94"/>
        <v/>
      </c>
      <c r="DV38" s="40" t="str">
        <f t="shared" si="95"/>
        <v/>
      </c>
      <c r="DW38" s="40" t="str">
        <f t="shared" si="96"/>
        <v/>
      </c>
      <c r="DX38" s="40" t="str">
        <f t="shared" si="97"/>
        <v/>
      </c>
      <c r="DY38" s="40" t="str">
        <f t="shared" si="98"/>
        <v/>
      </c>
    </row>
    <row r="39" spans="1:129" x14ac:dyDescent="0.2">
      <c r="A39" s="39" t="str">
        <f>'Industry selection'!C39</f>
        <v/>
      </c>
      <c r="B39" s="2" t="s">
        <v>79</v>
      </c>
      <c r="C39" s="2" t="s">
        <v>80</v>
      </c>
      <c r="E39" s="30" t="s">
        <v>78</v>
      </c>
      <c r="F39" s="31" t="s">
        <v>79</v>
      </c>
      <c r="G39" s="32" t="s">
        <v>80</v>
      </c>
      <c r="H39" s="157">
        <f>[1]Ternopil!$F$37</f>
        <v>666</v>
      </c>
      <c r="I39" s="157">
        <f>[1]Ternopil!$G$37</f>
        <v>25872</v>
      </c>
      <c r="J39" s="157">
        <f>[1]Ternopil!$H$37</f>
        <v>25636</v>
      </c>
      <c r="K39" s="157">
        <f>[1]Ternopil!$I$37</f>
        <v>5560119.5999999996</v>
      </c>
      <c r="L39" s="157">
        <f>[1]Ternopil!$J$37</f>
        <v>579143.9</v>
      </c>
      <c r="M39" s="11"/>
      <c r="N39" s="33" t="s">
        <v>764</v>
      </c>
      <c r="O39" s="36" t="s">
        <v>79</v>
      </c>
      <c r="P39" s="35" t="s">
        <v>80</v>
      </c>
      <c r="Q39" s="157">
        <f>[2]Ternopil!$F$37</f>
        <v>747</v>
      </c>
      <c r="R39" s="157">
        <f>[2]Ternopil!$G$37</f>
        <v>25510</v>
      </c>
      <c r="S39" s="157">
        <f>[2]Ternopil!$H$37</f>
        <v>25222</v>
      </c>
      <c r="T39" s="157">
        <f>[2]Ternopil!$I$37</f>
        <v>5425541.0999999996</v>
      </c>
      <c r="U39" s="157">
        <f>[2]Ternopil!$J$37</f>
        <v>611420.19999999995</v>
      </c>
      <c r="V39" s="11"/>
      <c r="W39" s="36" t="s">
        <v>1109</v>
      </c>
      <c r="X39" s="36" t="s">
        <v>79</v>
      </c>
      <c r="Y39" s="36" t="s">
        <v>80</v>
      </c>
      <c r="Z39" s="157">
        <f>[3]Ternopil!$F$37</f>
        <v>726</v>
      </c>
      <c r="AA39" s="157">
        <f>[3]Ternopil!$G$37</f>
        <v>24919</v>
      </c>
      <c r="AB39" s="157">
        <f>[3]Ternopil!$H$37</f>
        <v>24590</v>
      </c>
      <c r="AC39" s="157">
        <f>[3]Ternopil!$I$37</f>
        <v>7275941.5999999996</v>
      </c>
      <c r="AD39" s="157">
        <f>[3]Ternopil!$J$37</f>
        <v>678705.9</v>
      </c>
      <c r="AE39" s="11"/>
      <c r="AF39" s="37" t="s">
        <v>1109</v>
      </c>
      <c r="AG39" s="37" t="s">
        <v>79</v>
      </c>
      <c r="AH39" s="37" t="s">
        <v>80</v>
      </c>
      <c r="AI39" s="157">
        <f>[4]Ternopil!$F$37</f>
        <v>711</v>
      </c>
      <c r="AJ39" s="157">
        <f>[4]Ternopil!$G$37</f>
        <v>22501</v>
      </c>
      <c r="AK39" s="157">
        <f>[4]Ternopil!$H$37</f>
        <v>22213</v>
      </c>
      <c r="AL39" s="157">
        <f>[4]Ternopil!$I$37</f>
        <v>9935140.5999999996</v>
      </c>
      <c r="AM39" s="157">
        <f>[4]Ternopil!$J$37</f>
        <v>772910.2</v>
      </c>
      <c r="AN39" s="11"/>
      <c r="AO39" s="11" t="s">
        <v>1109</v>
      </c>
      <c r="AP39" s="11" t="s">
        <v>79</v>
      </c>
      <c r="AQ39" s="11" t="s">
        <v>80</v>
      </c>
      <c r="AR39" s="157">
        <f>[5]Ternopil!$F$37</f>
        <v>580</v>
      </c>
      <c r="AS39" s="157">
        <f>[5]Ternopil!$G$37</f>
        <v>22137</v>
      </c>
      <c r="AT39" s="157">
        <f>[5]Ternopil!$H$37</f>
        <v>21930</v>
      </c>
      <c r="AU39" s="157">
        <f>[5]Ternopil!$I$37</f>
        <v>10607407.300000001</v>
      </c>
      <c r="AV39" s="157">
        <f>[5]Ternopil!$J$37</f>
        <v>1017230</v>
      </c>
      <c r="AW39" s="11"/>
      <c r="AX39" s="33" t="s">
        <v>1109</v>
      </c>
      <c r="AY39" s="33" t="s">
        <v>79</v>
      </c>
      <c r="AZ39" s="33" t="s">
        <v>80</v>
      </c>
      <c r="BA39" s="157">
        <f>[6]Ternopil!$F$37</f>
        <v>613</v>
      </c>
      <c r="BB39" s="157">
        <f>[6]Ternopil!$G$37</f>
        <v>23217</v>
      </c>
      <c r="BC39" s="157">
        <f>[6]Ternopil!$H$37</f>
        <v>23064</v>
      </c>
      <c r="BD39" s="157">
        <f>[6]Ternopil!$I$37</f>
        <v>13725876.699999999</v>
      </c>
      <c r="BE39" s="157">
        <f>[6]Ternopil!$J$37</f>
        <v>1523637.3</v>
      </c>
      <c r="BG39" s="2" t="s">
        <v>79</v>
      </c>
      <c r="BH39" s="2" t="s">
        <v>80</v>
      </c>
      <c r="BI39" s="1">
        <f t="shared" si="46"/>
        <v>666</v>
      </c>
      <c r="BJ39" s="1">
        <f t="shared" si="47"/>
        <v>747</v>
      </c>
      <c r="BK39" s="1">
        <f t="shared" si="48"/>
        <v>726</v>
      </c>
      <c r="BL39" s="1">
        <f t="shared" si="49"/>
        <v>711</v>
      </c>
      <c r="BM39" s="1">
        <f t="shared" si="50"/>
        <v>580</v>
      </c>
      <c r="BN39" s="1">
        <f t="shared" si="51"/>
        <v>613</v>
      </c>
      <c r="BP39" s="1">
        <f t="shared" si="52"/>
        <v>25636</v>
      </c>
      <c r="BQ39" s="1">
        <f t="shared" si="53"/>
        <v>25222</v>
      </c>
      <c r="BR39" s="1">
        <f t="shared" si="54"/>
        <v>24590</v>
      </c>
      <c r="BS39" s="1">
        <f t="shared" si="55"/>
        <v>22213</v>
      </c>
      <c r="BT39" s="1">
        <f t="shared" si="56"/>
        <v>21930</v>
      </c>
      <c r="BU39" s="1">
        <f t="shared" si="57"/>
        <v>23064</v>
      </c>
      <c r="BW39" s="40" t="str">
        <f t="shared" si="58"/>
        <v/>
      </c>
      <c r="BX39" s="40" t="str">
        <f t="shared" si="59"/>
        <v/>
      </c>
      <c r="BY39" s="40" t="str">
        <f t="shared" si="60"/>
        <v/>
      </c>
      <c r="BZ39" s="40" t="str">
        <f t="shared" si="61"/>
        <v/>
      </c>
      <c r="CA39" s="40" t="str">
        <f t="shared" si="62"/>
        <v/>
      </c>
      <c r="CB39" s="40" t="str">
        <f t="shared" si="63"/>
        <v/>
      </c>
      <c r="CD39" s="10">
        <f t="shared" si="64"/>
        <v>579143.9</v>
      </c>
      <c r="CE39" s="10">
        <f t="shared" si="65"/>
        <v>611420.19999999995</v>
      </c>
      <c r="CF39" s="10">
        <f t="shared" si="66"/>
        <v>678705.9</v>
      </c>
      <c r="CG39" s="10">
        <f t="shared" si="67"/>
        <v>772910.2</v>
      </c>
      <c r="CH39" s="10">
        <f t="shared" si="68"/>
        <v>1017230</v>
      </c>
      <c r="CI39" s="10">
        <f t="shared" si="69"/>
        <v>1523637.3</v>
      </c>
      <c r="CK39" s="40" t="str">
        <f t="shared" si="70"/>
        <v/>
      </c>
      <c r="CL39" s="40" t="str">
        <f t="shared" si="71"/>
        <v/>
      </c>
      <c r="CM39" s="40" t="str">
        <f t="shared" si="72"/>
        <v/>
      </c>
      <c r="CN39" s="40" t="str">
        <f t="shared" si="73"/>
        <v/>
      </c>
      <c r="CO39" s="40" t="str">
        <f t="shared" si="74"/>
        <v/>
      </c>
      <c r="CP39" s="40" t="str">
        <f t="shared" si="75"/>
        <v/>
      </c>
      <c r="CR39" s="9" t="str">
        <f t="shared" si="76"/>
        <v/>
      </c>
      <c r="CS39" s="9" t="str">
        <f t="shared" si="77"/>
        <v/>
      </c>
      <c r="CT39" s="9" t="str">
        <f t="shared" si="78"/>
        <v/>
      </c>
      <c r="CU39" s="9" t="str">
        <f t="shared" si="79"/>
        <v/>
      </c>
      <c r="CV39" s="9" t="str">
        <f t="shared" si="80"/>
        <v/>
      </c>
      <c r="CW39" s="9" t="str">
        <f t="shared" si="81"/>
        <v/>
      </c>
      <c r="CY39" s="9" t="str">
        <f t="shared" si="82"/>
        <v/>
      </c>
      <c r="CZ39" s="9" t="str">
        <f t="shared" si="83"/>
        <v/>
      </c>
      <c r="DA39" s="9" t="str">
        <f t="shared" si="84"/>
        <v/>
      </c>
      <c r="DB39" s="9" t="str">
        <f t="shared" si="85"/>
        <v/>
      </c>
      <c r="DC39" s="9" t="str">
        <f t="shared" si="86"/>
        <v/>
      </c>
      <c r="DD39" s="9" t="str">
        <f t="shared" si="87"/>
        <v/>
      </c>
      <c r="DF39" s="9" t="str">
        <f>IF($A39=2,IF(ISNUMBER(CR39/Ukraine!CR39),100*CR39/Ukraine!CR39,""),"")</f>
        <v/>
      </c>
      <c r="DG39" s="9" t="str">
        <f>IF($A39=2,IF(ISNUMBER(CS39/Ukraine!CS39),100*CS39/Ukraine!CS39,""),"")</f>
        <v/>
      </c>
      <c r="DH39" s="9" t="str">
        <f>IF($A39=2,IF(ISNUMBER(CT39/Ukraine!CT39),100*CT39/Ukraine!CT39,""),"")</f>
        <v/>
      </c>
      <c r="DI39" s="9" t="str">
        <f>IF($A39=2,IF(ISNUMBER(CU39/Ukraine!CU39),100*CU39/Ukraine!CU39,""),"")</f>
        <v/>
      </c>
      <c r="DJ39" s="9" t="str">
        <f>IF($A39=2,IF(ISNUMBER(CV39/Ukraine!CV39),100*CV39/Ukraine!CV39,""),"")</f>
        <v/>
      </c>
      <c r="DK39" s="9" t="str">
        <f>IF($A39=2,IF(ISNUMBER(CW39/Ukraine!CW39),100*CW39/Ukraine!CW39,""),"")</f>
        <v/>
      </c>
      <c r="DM39" s="40" t="str">
        <f t="shared" si="88"/>
        <v/>
      </c>
      <c r="DN39" s="40" t="str">
        <f t="shared" si="89"/>
        <v/>
      </c>
      <c r="DO39" s="40" t="str">
        <f t="shared" si="90"/>
        <v/>
      </c>
      <c r="DP39" s="40" t="str">
        <f t="shared" si="91"/>
        <v/>
      </c>
      <c r="DQ39" s="40" t="str">
        <f t="shared" si="92"/>
        <v/>
      </c>
      <c r="DR39" s="40" t="str">
        <f t="shared" si="44"/>
        <v/>
      </c>
      <c r="DT39" s="40" t="str">
        <f t="shared" si="93"/>
        <v/>
      </c>
      <c r="DU39" s="40" t="str">
        <f t="shared" si="94"/>
        <v/>
      </c>
      <c r="DV39" s="40" t="str">
        <f t="shared" si="95"/>
        <v/>
      </c>
      <c r="DW39" s="40" t="str">
        <f t="shared" si="96"/>
        <v/>
      </c>
      <c r="DX39" s="40" t="str">
        <f t="shared" si="97"/>
        <v/>
      </c>
      <c r="DY39" s="40" t="str">
        <f t="shared" si="98"/>
        <v/>
      </c>
    </row>
    <row r="40" spans="1:129" x14ac:dyDescent="0.2">
      <c r="A40" s="39" t="str">
        <f>'Industry selection'!C40</f>
        <v/>
      </c>
      <c r="B40" s="2">
        <v>10</v>
      </c>
      <c r="C40" s="2" t="s">
        <v>82</v>
      </c>
      <c r="E40" s="30" t="s">
        <v>81</v>
      </c>
      <c r="F40" s="31">
        <v>10</v>
      </c>
      <c r="G40" s="32" t="s">
        <v>82</v>
      </c>
      <c r="H40" s="157">
        <f>[1]Ternopil!$F$38</f>
        <v>159</v>
      </c>
      <c r="I40" s="157">
        <f>[1]Ternopil!$G$38</f>
        <v>10186</v>
      </c>
      <c r="J40" s="157">
        <f>[1]Ternopil!$H$38</f>
        <v>10124</v>
      </c>
      <c r="K40" s="157">
        <f>[1]Ternopil!$I$38</f>
        <v>3124522.1</v>
      </c>
      <c r="L40" s="157">
        <f>[1]Ternopil!$J$38</f>
        <v>228353.8</v>
      </c>
      <c r="M40" s="11"/>
      <c r="N40" s="33" t="s">
        <v>765</v>
      </c>
      <c r="O40" s="36">
        <v>10</v>
      </c>
      <c r="P40" s="35" t="s">
        <v>82</v>
      </c>
      <c r="Q40" s="157">
        <f>[2]Ternopil!$F$38</f>
        <v>178</v>
      </c>
      <c r="R40" s="157">
        <f>[2]Ternopil!$G$38</f>
        <v>9188</v>
      </c>
      <c r="S40" s="157">
        <f>[2]Ternopil!$H$38</f>
        <v>9119</v>
      </c>
      <c r="T40" s="157">
        <f>[2]Ternopil!$I$38</f>
        <v>2752112</v>
      </c>
      <c r="U40" s="157">
        <f>[2]Ternopil!$J$38</f>
        <v>217555</v>
      </c>
      <c r="V40" s="11"/>
      <c r="W40" s="36" t="s">
        <v>1110</v>
      </c>
      <c r="X40" s="36">
        <v>10</v>
      </c>
      <c r="Y40" s="36" t="s">
        <v>82</v>
      </c>
      <c r="Z40" s="157">
        <f>[3]Ternopil!$F$38</f>
        <v>180</v>
      </c>
      <c r="AA40" s="157">
        <f>[3]Ternopil!$G$38</f>
        <v>9171</v>
      </c>
      <c r="AB40" s="157">
        <f>[3]Ternopil!$H$38</f>
        <v>9084</v>
      </c>
      <c r="AC40" s="157">
        <f>[3]Ternopil!$I$38</f>
        <v>4110291.9</v>
      </c>
      <c r="AD40" s="157">
        <f>[3]Ternopil!$J$38</f>
        <v>248093</v>
      </c>
      <c r="AE40" s="11"/>
      <c r="AF40" s="37" t="s">
        <v>1110</v>
      </c>
      <c r="AG40" s="37">
        <v>10</v>
      </c>
      <c r="AH40" s="37" t="s">
        <v>82</v>
      </c>
      <c r="AI40" s="157">
        <f>[4]Ternopil!$F$38</f>
        <v>185</v>
      </c>
      <c r="AJ40" s="157">
        <f>[4]Ternopil!$G$38</f>
        <v>8398</v>
      </c>
      <c r="AK40" s="157">
        <f>[4]Ternopil!$H$38</f>
        <v>8312</v>
      </c>
      <c r="AL40" s="157">
        <f>[4]Ternopil!$I$38</f>
        <v>5277626</v>
      </c>
      <c r="AM40" s="157">
        <f>[4]Ternopil!$J$38</f>
        <v>247626.4</v>
      </c>
      <c r="AN40" s="11"/>
      <c r="AO40" s="11" t="s">
        <v>1110</v>
      </c>
      <c r="AP40" s="11">
        <v>10</v>
      </c>
      <c r="AQ40" s="11" t="s">
        <v>82</v>
      </c>
      <c r="AR40" s="157">
        <f>[5]Ternopil!$F$38</f>
        <v>140</v>
      </c>
      <c r="AS40" s="157">
        <f>[5]Ternopil!$G$38</f>
        <v>7103</v>
      </c>
      <c r="AT40" s="157">
        <f>[5]Ternopil!$H$38</f>
        <v>7053</v>
      </c>
      <c r="AU40" s="157">
        <f>[5]Ternopil!$I$38</f>
        <v>4446750.2</v>
      </c>
      <c r="AV40" s="157">
        <f>[5]Ternopil!$J$38</f>
        <v>282043.8</v>
      </c>
      <c r="AW40" s="11"/>
      <c r="AX40" s="33" t="s">
        <v>1110</v>
      </c>
      <c r="AY40" s="33">
        <v>10</v>
      </c>
      <c r="AZ40" s="33" t="s">
        <v>82</v>
      </c>
      <c r="BA40" s="157">
        <f>[6]Ternopil!$F$38</f>
        <v>147</v>
      </c>
      <c r="BB40" s="157">
        <f>[6]Ternopil!$G$38</f>
        <v>7177</v>
      </c>
      <c r="BC40" s="157">
        <f>[6]Ternopil!$H$38</f>
        <v>7126</v>
      </c>
      <c r="BD40" s="157">
        <f>[6]Ternopil!$I$38</f>
        <v>5529407.7999999998</v>
      </c>
      <c r="BE40" s="157">
        <f>[6]Ternopil!$J$38</f>
        <v>376191.6</v>
      </c>
      <c r="BG40" s="2">
        <v>10</v>
      </c>
      <c r="BH40" s="2" t="s">
        <v>82</v>
      </c>
      <c r="BI40" s="1">
        <f t="shared" si="46"/>
        <v>159</v>
      </c>
      <c r="BJ40" s="1">
        <f t="shared" si="47"/>
        <v>178</v>
      </c>
      <c r="BK40" s="1">
        <f t="shared" si="48"/>
        <v>180</v>
      </c>
      <c r="BL40" s="1">
        <f t="shared" si="49"/>
        <v>185</v>
      </c>
      <c r="BM40" s="1">
        <f t="shared" si="50"/>
        <v>140</v>
      </c>
      <c r="BN40" s="1">
        <f t="shared" si="51"/>
        <v>147</v>
      </c>
      <c r="BP40" s="1">
        <f t="shared" si="52"/>
        <v>10124</v>
      </c>
      <c r="BQ40" s="1">
        <f t="shared" si="53"/>
        <v>9119</v>
      </c>
      <c r="BR40" s="1">
        <f t="shared" si="54"/>
        <v>9084</v>
      </c>
      <c r="BS40" s="1">
        <f t="shared" si="55"/>
        <v>8312</v>
      </c>
      <c r="BT40" s="1">
        <f t="shared" si="56"/>
        <v>7053</v>
      </c>
      <c r="BU40" s="1">
        <f t="shared" si="57"/>
        <v>7126</v>
      </c>
      <c r="BW40" s="40" t="str">
        <f t="shared" si="58"/>
        <v/>
      </c>
      <c r="BX40" s="40" t="str">
        <f t="shared" si="59"/>
        <v/>
      </c>
      <c r="BY40" s="40" t="str">
        <f t="shared" si="60"/>
        <v/>
      </c>
      <c r="BZ40" s="40" t="str">
        <f t="shared" si="61"/>
        <v/>
      </c>
      <c r="CA40" s="40" t="str">
        <f t="shared" si="62"/>
        <v/>
      </c>
      <c r="CB40" s="40" t="str">
        <f t="shared" si="63"/>
        <v/>
      </c>
      <c r="CD40" s="10">
        <f t="shared" si="64"/>
        <v>228353.8</v>
      </c>
      <c r="CE40" s="10">
        <f t="shared" si="65"/>
        <v>217555</v>
      </c>
      <c r="CF40" s="10">
        <f t="shared" si="66"/>
        <v>248093</v>
      </c>
      <c r="CG40" s="10">
        <f t="shared" si="67"/>
        <v>247626.4</v>
      </c>
      <c r="CH40" s="10">
        <f t="shared" si="68"/>
        <v>282043.8</v>
      </c>
      <c r="CI40" s="10">
        <f t="shared" si="69"/>
        <v>376191.6</v>
      </c>
      <c r="CK40" s="40" t="str">
        <f t="shared" si="70"/>
        <v/>
      </c>
      <c r="CL40" s="40" t="str">
        <f t="shared" si="71"/>
        <v/>
      </c>
      <c r="CM40" s="40" t="str">
        <f t="shared" si="72"/>
        <v/>
      </c>
      <c r="CN40" s="40" t="str">
        <f t="shared" si="73"/>
        <v/>
      </c>
      <c r="CO40" s="40" t="str">
        <f t="shared" si="74"/>
        <v/>
      </c>
      <c r="CP40" s="40" t="str">
        <f t="shared" si="75"/>
        <v/>
      </c>
      <c r="CR40" s="9" t="str">
        <f t="shared" si="76"/>
        <v/>
      </c>
      <c r="CS40" s="9" t="str">
        <f t="shared" si="77"/>
        <v/>
      </c>
      <c r="CT40" s="9" t="str">
        <f t="shared" si="78"/>
        <v/>
      </c>
      <c r="CU40" s="9" t="str">
        <f t="shared" si="79"/>
        <v/>
      </c>
      <c r="CV40" s="9" t="str">
        <f t="shared" si="80"/>
        <v/>
      </c>
      <c r="CW40" s="9" t="str">
        <f t="shared" si="81"/>
        <v/>
      </c>
      <c r="CY40" s="9" t="str">
        <f t="shared" si="82"/>
        <v/>
      </c>
      <c r="CZ40" s="9" t="str">
        <f t="shared" si="83"/>
        <v/>
      </c>
      <c r="DA40" s="9" t="str">
        <f t="shared" si="84"/>
        <v/>
      </c>
      <c r="DB40" s="9" t="str">
        <f t="shared" si="85"/>
        <v/>
      </c>
      <c r="DC40" s="9" t="str">
        <f t="shared" si="86"/>
        <v/>
      </c>
      <c r="DD40" s="9" t="str">
        <f t="shared" si="87"/>
        <v/>
      </c>
      <c r="DF40" s="9" t="str">
        <f>IF($A40=2,IF(ISNUMBER(CR40/Ukraine!CR40),100*CR40/Ukraine!CR40,""),"")</f>
        <v/>
      </c>
      <c r="DG40" s="9" t="str">
        <f>IF($A40=2,IF(ISNUMBER(CS40/Ukraine!CS40),100*CS40/Ukraine!CS40,""),"")</f>
        <v/>
      </c>
      <c r="DH40" s="9" t="str">
        <f>IF($A40=2,IF(ISNUMBER(CT40/Ukraine!CT40),100*CT40/Ukraine!CT40,""),"")</f>
        <v/>
      </c>
      <c r="DI40" s="9" t="str">
        <f>IF($A40=2,IF(ISNUMBER(CU40/Ukraine!CU40),100*CU40/Ukraine!CU40,""),"")</f>
        <v/>
      </c>
      <c r="DJ40" s="9" t="str">
        <f>IF($A40=2,IF(ISNUMBER(CV40/Ukraine!CV40),100*CV40/Ukraine!CV40,""),"")</f>
        <v/>
      </c>
      <c r="DK40" s="9" t="str">
        <f>IF($A40=2,IF(ISNUMBER(CW40/Ukraine!CW40),100*CW40/Ukraine!CW40,""),"")</f>
        <v/>
      </c>
      <c r="DM40" s="40" t="str">
        <f t="shared" si="88"/>
        <v/>
      </c>
      <c r="DN40" s="40" t="str">
        <f t="shared" si="89"/>
        <v/>
      </c>
      <c r="DO40" s="40" t="str">
        <f t="shared" si="90"/>
        <v/>
      </c>
      <c r="DP40" s="40" t="str">
        <f t="shared" si="91"/>
        <v/>
      </c>
      <c r="DQ40" s="40" t="str">
        <f t="shared" si="92"/>
        <v/>
      </c>
      <c r="DR40" s="40" t="str">
        <f t="shared" si="44"/>
        <v/>
      </c>
      <c r="DT40" s="40" t="str">
        <f t="shared" si="93"/>
        <v/>
      </c>
      <c r="DU40" s="40" t="str">
        <f t="shared" si="94"/>
        <v/>
      </c>
      <c r="DV40" s="40" t="str">
        <f t="shared" si="95"/>
        <v/>
      </c>
      <c r="DW40" s="40" t="str">
        <f t="shared" si="96"/>
        <v/>
      </c>
      <c r="DX40" s="40" t="str">
        <f t="shared" si="97"/>
        <v/>
      </c>
      <c r="DY40" s="40" t="str">
        <f t="shared" si="98"/>
        <v/>
      </c>
    </row>
    <row r="41" spans="1:129" x14ac:dyDescent="0.2">
      <c r="A41" s="39">
        <f>'Industry selection'!C41</f>
        <v>2</v>
      </c>
      <c r="B41" s="2">
        <v>10.1</v>
      </c>
      <c r="C41" s="2" t="s">
        <v>84</v>
      </c>
      <c r="E41" s="30" t="s">
        <v>83</v>
      </c>
      <c r="F41" s="31">
        <v>10.1</v>
      </c>
      <c r="G41" s="32" t="s">
        <v>84</v>
      </c>
      <c r="H41" s="157">
        <f>[1]Ternopil!$F$39</f>
        <v>33</v>
      </c>
      <c r="I41" s="157">
        <f>[1]Ternopil!$G$39</f>
        <v>563</v>
      </c>
      <c r="J41" s="157">
        <f>[1]Ternopil!$H$39</f>
        <v>549</v>
      </c>
      <c r="K41" s="157">
        <f>[1]Ternopil!$I$39</f>
        <v>319627.3</v>
      </c>
      <c r="L41" s="157">
        <f>[1]Ternopil!$J$39</f>
        <v>9626.4</v>
      </c>
      <c r="M41" s="11"/>
      <c r="N41" s="33" t="s">
        <v>766</v>
      </c>
      <c r="O41" s="36">
        <v>10.1</v>
      </c>
      <c r="P41" s="35" t="s">
        <v>84</v>
      </c>
      <c r="Q41" s="157">
        <f>[2]Ternopil!$F$39</f>
        <v>42</v>
      </c>
      <c r="R41" s="157">
        <f>[2]Ternopil!$G$39</f>
        <v>667</v>
      </c>
      <c r="S41" s="157">
        <f>[2]Ternopil!$H$39</f>
        <v>656</v>
      </c>
      <c r="T41" s="157">
        <f>[2]Ternopil!$I$39</f>
        <v>420860.3</v>
      </c>
      <c r="U41" s="157">
        <f>[2]Ternopil!$J$39</f>
        <v>13900.1</v>
      </c>
      <c r="V41" s="11"/>
      <c r="W41" s="36" t="s">
        <v>1111</v>
      </c>
      <c r="X41" s="36">
        <v>10.1</v>
      </c>
      <c r="Y41" s="36" t="s">
        <v>84</v>
      </c>
      <c r="Z41" s="157">
        <f>[3]Ternopil!$F$39</f>
        <v>39</v>
      </c>
      <c r="AA41" s="157">
        <f>[3]Ternopil!$G$39</f>
        <v>698</v>
      </c>
      <c r="AB41" s="157">
        <f>[3]Ternopil!$H$39</f>
        <v>671</v>
      </c>
      <c r="AC41" s="157">
        <f>[3]Ternopil!$I$39</f>
        <v>469209.5</v>
      </c>
      <c r="AD41" s="157">
        <f>[3]Ternopil!$J$39</f>
        <v>13224.8</v>
      </c>
      <c r="AE41" s="11"/>
      <c r="AF41" s="37" t="s">
        <v>1111</v>
      </c>
      <c r="AG41" s="37">
        <v>10.1</v>
      </c>
      <c r="AH41" s="37" t="s">
        <v>84</v>
      </c>
      <c r="AI41" s="157">
        <f>[4]Ternopil!$F$39</f>
        <v>42</v>
      </c>
      <c r="AJ41" s="157">
        <f>[4]Ternopil!$G$39</f>
        <v>538</v>
      </c>
      <c r="AK41" s="157">
        <f>[4]Ternopil!$H$39</f>
        <v>510</v>
      </c>
      <c r="AL41" s="157">
        <f>[4]Ternopil!$I$39</f>
        <v>614619.4</v>
      </c>
      <c r="AM41" s="157">
        <f>[4]Ternopil!$J$39</f>
        <v>11549.6</v>
      </c>
      <c r="AN41" s="11"/>
      <c r="AO41" s="11" t="s">
        <v>1111</v>
      </c>
      <c r="AP41" s="11">
        <v>10.1</v>
      </c>
      <c r="AQ41" s="11" t="s">
        <v>84</v>
      </c>
      <c r="AR41" s="157">
        <f>[5]Ternopil!$F$39</f>
        <v>33</v>
      </c>
      <c r="AS41" s="157">
        <f>[5]Ternopil!$G$39</f>
        <v>470</v>
      </c>
      <c r="AT41" s="157">
        <f>[5]Ternopil!$H$39</f>
        <v>450</v>
      </c>
      <c r="AU41" s="157">
        <f>[5]Ternopil!$I$39</f>
        <v>743584.6</v>
      </c>
      <c r="AV41" s="157">
        <f>[5]Ternopil!$J$39</f>
        <v>10828.9</v>
      </c>
      <c r="AW41" s="11"/>
      <c r="AX41" s="33" t="s">
        <v>1111</v>
      </c>
      <c r="AY41" s="33">
        <v>10.1</v>
      </c>
      <c r="AZ41" s="33" t="s">
        <v>84</v>
      </c>
      <c r="BA41" s="157">
        <f>[6]Ternopil!$F$39</f>
        <v>36</v>
      </c>
      <c r="BB41" s="157">
        <f>[6]Ternopil!$G$39</f>
        <v>499</v>
      </c>
      <c r="BC41" s="157">
        <f>[6]Ternopil!$H$39</f>
        <v>484</v>
      </c>
      <c r="BD41" s="157">
        <f>[6]Ternopil!$I$39</f>
        <v>1133305.5</v>
      </c>
      <c r="BE41" s="157">
        <f>[6]Ternopil!$J$39</f>
        <v>19742.5</v>
      </c>
      <c r="BG41" s="2">
        <v>10.1</v>
      </c>
      <c r="BH41" s="2" t="s">
        <v>84</v>
      </c>
      <c r="BI41" s="1">
        <f t="shared" si="46"/>
        <v>33</v>
      </c>
      <c r="BJ41" s="1">
        <f t="shared" si="47"/>
        <v>42</v>
      </c>
      <c r="BK41" s="1">
        <f t="shared" si="48"/>
        <v>39</v>
      </c>
      <c r="BL41" s="1">
        <f t="shared" si="49"/>
        <v>42</v>
      </c>
      <c r="BM41" s="1">
        <f t="shared" si="50"/>
        <v>33</v>
      </c>
      <c r="BN41" s="1">
        <f t="shared" si="51"/>
        <v>36</v>
      </c>
      <c r="BP41" s="1">
        <f t="shared" si="52"/>
        <v>549</v>
      </c>
      <c r="BQ41" s="1">
        <f t="shared" si="53"/>
        <v>656</v>
      </c>
      <c r="BR41" s="1">
        <f t="shared" si="54"/>
        <v>671</v>
      </c>
      <c r="BS41" s="1">
        <f t="shared" si="55"/>
        <v>510</v>
      </c>
      <c r="BT41" s="1">
        <f t="shared" si="56"/>
        <v>450</v>
      </c>
      <c r="BU41" s="1">
        <f t="shared" si="57"/>
        <v>484</v>
      </c>
      <c r="BW41" s="40">
        <f t="shared" si="58"/>
        <v>6.5636880992802661E-3</v>
      </c>
      <c r="BX41" s="40">
        <f t="shared" si="59"/>
        <v>8.12776449306786E-3</v>
      </c>
      <c r="BY41" s="40">
        <f t="shared" si="60"/>
        <v>8.5361354586741631E-3</v>
      </c>
      <c r="BZ41" s="40">
        <f t="shared" si="61"/>
        <v>7.0449773455630461E-3</v>
      </c>
      <c r="CA41" s="40">
        <f t="shared" si="62"/>
        <v>6.4739817865312405E-3</v>
      </c>
      <c r="CB41" s="40">
        <f t="shared" si="63"/>
        <v>6.8310445570406338E-3</v>
      </c>
      <c r="CD41" s="10">
        <f t="shared" si="64"/>
        <v>9626.4</v>
      </c>
      <c r="CE41" s="10">
        <f t="shared" si="65"/>
        <v>13900.1</v>
      </c>
      <c r="CF41" s="10">
        <f t="shared" si="66"/>
        <v>13224.8</v>
      </c>
      <c r="CG41" s="10">
        <f t="shared" si="67"/>
        <v>11549.6</v>
      </c>
      <c r="CH41" s="10">
        <f t="shared" si="68"/>
        <v>10828.9</v>
      </c>
      <c r="CI41" s="10">
        <f t="shared" si="69"/>
        <v>19742.5</v>
      </c>
      <c r="CK41" s="40">
        <f t="shared" si="70"/>
        <v>4.8200748727910622E-3</v>
      </c>
      <c r="CL41" s="40">
        <f t="shared" si="71"/>
        <v>6.7001688767826121E-3</v>
      </c>
      <c r="CM41" s="40">
        <f t="shared" si="72"/>
        <v>5.9322218267347862E-3</v>
      </c>
      <c r="CN41" s="40">
        <f t="shared" si="73"/>
        <v>4.4011869211857688E-3</v>
      </c>
      <c r="CO41" s="40">
        <f t="shared" si="74"/>
        <v>3.6354523156792874E-3</v>
      </c>
      <c r="CP41" s="40">
        <f t="shared" si="75"/>
        <v>4.5576524976558997E-3</v>
      </c>
      <c r="CR41" s="9">
        <f t="shared" si="76"/>
        <v>17.534426229508195</v>
      </c>
      <c r="CS41" s="9">
        <f t="shared" si="77"/>
        <v>21.189176829268295</v>
      </c>
      <c r="CT41" s="9">
        <f t="shared" si="78"/>
        <v>19.709090909090907</v>
      </c>
      <c r="CU41" s="9">
        <f t="shared" si="79"/>
        <v>22.646274509803924</v>
      </c>
      <c r="CV41" s="9">
        <f t="shared" si="80"/>
        <v>24.06422222222222</v>
      </c>
      <c r="CW41" s="9">
        <f t="shared" si="81"/>
        <v>40.790289256198349</v>
      </c>
      <c r="CY41" s="9">
        <f t="shared" si="82"/>
        <v>73.435464938067398</v>
      </c>
      <c r="CZ41" s="9">
        <f t="shared" si="83"/>
        <v>82.435568630183141</v>
      </c>
      <c r="DA41" s="9">
        <f t="shared" si="84"/>
        <v>69.49540404383626</v>
      </c>
      <c r="DB41" s="9">
        <f t="shared" si="85"/>
        <v>62.47269090166278</v>
      </c>
      <c r="DC41" s="9">
        <f t="shared" si="86"/>
        <v>56.154812224567024</v>
      </c>
      <c r="DD41" s="9">
        <f t="shared" si="87"/>
        <v>66.719700912482125</v>
      </c>
      <c r="DF41" s="9">
        <f>IF($A41=2,IF(ISNUMBER(CR41/Ukraine!CR41),100*CR41/Ukraine!CR41,""),"")</f>
        <v>61.494418734609418</v>
      </c>
      <c r="DG41" s="9">
        <f>IF($A41=2,IF(ISNUMBER(CS41/Ukraine!CS41),100*CS41/Ukraine!CS41,""),"")</f>
        <v>65.936201567263069</v>
      </c>
      <c r="DH41" s="9">
        <f>IF($A41=2,IF(ISNUMBER(CT41/Ukraine!CT41),100*CT41/Ukraine!CT41,""),"")</f>
        <v>61.132781072613334</v>
      </c>
      <c r="DI41" s="9">
        <f>IF($A41=2,IF(ISNUMBER(CU41/Ukraine!CU41),100*CU41/Ukraine!CU41,""),"")</f>
        <v>57.378325103190726</v>
      </c>
      <c r="DJ41" s="9">
        <f>IF($A41=2,IF(ISNUMBER(CV41/Ukraine!CV41),100*CV41/Ukraine!CV41,""),"")</f>
        <v>51.06047179540699</v>
      </c>
      <c r="DK41" s="9">
        <f>IF($A41=2,IF(ISNUMBER(CW41/Ukraine!CW41),100*CW41/Ukraine!CW41,""),"")</f>
        <v>57.151845278933742</v>
      </c>
      <c r="DM41" s="40">
        <f t="shared" si="88"/>
        <v>0.19489981785063759</v>
      </c>
      <c r="DN41" s="40">
        <f t="shared" si="89"/>
        <v>2.2865853658536661E-2</v>
      </c>
      <c r="DO41" s="40">
        <f t="shared" si="90"/>
        <v>-0.23994038748137114</v>
      </c>
      <c r="DP41" s="40">
        <f t="shared" si="91"/>
        <v>-0.11764705882352944</v>
      </c>
      <c r="DQ41" s="40">
        <f t="shared" si="92"/>
        <v>7.5555555555555598E-2</v>
      </c>
      <c r="DR41" s="40">
        <f t="shared" si="44"/>
        <v>-0.11839708561020035</v>
      </c>
      <c r="DT41" s="40">
        <f t="shared" si="93"/>
        <v>0.20843285955999069</v>
      </c>
      <c r="DU41" s="40">
        <f t="shared" si="94"/>
        <v>-6.9851034426829051E-2</v>
      </c>
      <c r="DV41" s="40">
        <f t="shared" si="95"/>
        <v>0.14902684320960868</v>
      </c>
      <c r="DW41" s="40">
        <f t="shared" si="96"/>
        <v>6.2612846620950569E-2</v>
      </c>
      <c r="DX41" s="40">
        <f t="shared" si="97"/>
        <v>0.69505953192745884</v>
      </c>
      <c r="DY41" s="40">
        <f t="shared" si="98"/>
        <v>1.3262973491287391</v>
      </c>
    </row>
    <row r="42" spans="1:129" x14ac:dyDescent="0.2">
      <c r="A42" s="39">
        <f>'Industry selection'!C42</f>
        <v>1</v>
      </c>
      <c r="B42" s="2">
        <v>10.199999999999999</v>
      </c>
      <c r="C42" s="2" t="s">
        <v>86</v>
      </c>
      <c r="E42" s="30" t="s">
        <v>85</v>
      </c>
      <c r="F42" s="31">
        <v>10.199999999999999</v>
      </c>
      <c r="G42" s="32" t="s">
        <v>86</v>
      </c>
      <c r="H42" s="157">
        <f>[1]Ternopil!$F$40</f>
        <v>2</v>
      </c>
      <c r="I42" s="157" t="str">
        <f>[1]Ternopil!$G$40</f>
        <v>к</v>
      </c>
      <c r="J42" s="157" t="str">
        <f>[1]Ternopil!$H$40</f>
        <v>к</v>
      </c>
      <c r="K42" s="157" t="str">
        <f>[1]Ternopil!$I$40</f>
        <v>к</v>
      </c>
      <c r="L42" s="157" t="str">
        <f>[1]Ternopil!$J$40</f>
        <v>к</v>
      </c>
      <c r="M42" s="11"/>
      <c r="N42" s="33" t="s">
        <v>767</v>
      </c>
      <c r="O42" s="36">
        <v>10.199999999999999</v>
      </c>
      <c r="P42" s="35" t="s">
        <v>86</v>
      </c>
      <c r="Q42" s="157">
        <f>[2]Ternopil!$F$40</f>
        <v>3</v>
      </c>
      <c r="R42" s="157" t="str">
        <f>[2]Ternopil!$G$40</f>
        <v>к</v>
      </c>
      <c r="S42" s="157" t="str">
        <f>[2]Ternopil!$H$40</f>
        <v>к</v>
      </c>
      <c r="T42" s="157" t="str">
        <f>[2]Ternopil!$I$40</f>
        <v>к</v>
      </c>
      <c r="U42" s="157" t="str">
        <f>[2]Ternopil!$J$40</f>
        <v>к</v>
      </c>
      <c r="V42" s="11"/>
      <c r="W42" s="36" t="s">
        <v>1112</v>
      </c>
      <c r="X42" s="36">
        <v>10.199999999999999</v>
      </c>
      <c r="Y42" s="36" t="s">
        <v>86</v>
      </c>
      <c r="Z42" s="157">
        <f>[3]Ternopil!$F$40</f>
        <v>4</v>
      </c>
      <c r="AA42" s="157" t="str">
        <f>[3]Ternopil!$G$40</f>
        <v>к</v>
      </c>
      <c r="AB42" s="157" t="str">
        <f>[3]Ternopil!$H$40</f>
        <v>к</v>
      </c>
      <c r="AC42" s="157" t="str">
        <f>[3]Ternopil!$I$40</f>
        <v>к</v>
      </c>
      <c r="AD42" s="157" t="str">
        <f>[3]Ternopil!$J$40</f>
        <v>к</v>
      </c>
      <c r="AE42" s="11"/>
      <c r="AF42" s="37" t="s">
        <v>1112</v>
      </c>
      <c r="AG42" s="37">
        <v>10.199999999999999</v>
      </c>
      <c r="AH42" s="37" t="s">
        <v>86</v>
      </c>
      <c r="AI42" s="157">
        <f>[4]Ternopil!$F$40</f>
        <v>5</v>
      </c>
      <c r="AJ42" s="157">
        <f>[4]Ternopil!$G$40</f>
        <v>6</v>
      </c>
      <c r="AK42" s="157">
        <f>[4]Ternopil!$H$40</f>
        <v>5</v>
      </c>
      <c r="AL42" s="157">
        <f>[4]Ternopil!$I$40</f>
        <v>547.6</v>
      </c>
      <c r="AM42" s="157">
        <f>[4]Ternopil!$J$40</f>
        <v>49.8</v>
      </c>
      <c r="AN42" s="11"/>
      <c r="AO42" s="11" t="s">
        <v>1112</v>
      </c>
      <c r="AP42" s="11">
        <v>10.199999999999999</v>
      </c>
      <c r="AQ42" s="11" t="s">
        <v>86</v>
      </c>
      <c r="AR42" s="157">
        <f>[5]Ternopil!$F$40</f>
        <v>2</v>
      </c>
      <c r="AS42" s="157" t="str">
        <f>[5]Ternopil!$G$40</f>
        <v>к</v>
      </c>
      <c r="AT42" s="157" t="str">
        <f>[5]Ternopil!$H$40</f>
        <v>к</v>
      </c>
      <c r="AU42" s="157" t="str">
        <f>[5]Ternopil!$I$40</f>
        <v>к</v>
      </c>
      <c r="AV42" s="157" t="str">
        <f>[5]Ternopil!$J$40</f>
        <v>к</v>
      </c>
      <c r="AW42" s="11"/>
      <c r="AX42" s="33" t="s">
        <v>1112</v>
      </c>
      <c r="AY42" s="33">
        <v>10.199999999999999</v>
      </c>
      <c r="AZ42" s="33" t="s">
        <v>86</v>
      </c>
      <c r="BA42" s="157">
        <f>[6]Ternopil!$F$40</f>
        <v>2</v>
      </c>
      <c r="BB42" s="157" t="str">
        <f>[6]Ternopil!$G$40</f>
        <v>к</v>
      </c>
      <c r="BC42" s="157" t="str">
        <f>[6]Ternopil!$H$40</f>
        <v>к</v>
      </c>
      <c r="BD42" s="157" t="str">
        <f>[6]Ternopil!$I$40</f>
        <v>к</v>
      </c>
      <c r="BE42" s="157" t="str">
        <f>[6]Ternopil!$J$40</f>
        <v>к</v>
      </c>
      <c r="BG42" s="2">
        <v>10.199999999999999</v>
      </c>
      <c r="BH42" s="2" t="s">
        <v>86</v>
      </c>
      <c r="BI42" s="1">
        <f t="shared" si="46"/>
        <v>2</v>
      </c>
      <c r="BJ42" s="1">
        <f t="shared" si="47"/>
        <v>3</v>
      </c>
      <c r="BK42" s="1">
        <f t="shared" si="48"/>
        <v>4</v>
      </c>
      <c r="BL42" s="1">
        <f t="shared" si="49"/>
        <v>5</v>
      </c>
      <c r="BM42" s="1">
        <f t="shared" si="50"/>
        <v>2</v>
      </c>
      <c r="BN42" s="1">
        <f t="shared" si="51"/>
        <v>2</v>
      </c>
      <c r="BP42" s="1" t="str">
        <f t="shared" si="52"/>
        <v>к</v>
      </c>
      <c r="BQ42" s="1" t="str">
        <f t="shared" si="53"/>
        <v>к</v>
      </c>
      <c r="BR42" s="1" t="str">
        <f t="shared" si="54"/>
        <v>к</v>
      </c>
      <c r="BS42" s="1">
        <f t="shared" si="55"/>
        <v>5</v>
      </c>
      <c r="BT42" s="1" t="str">
        <f t="shared" si="56"/>
        <v>к</v>
      </c>
      <c r="BU42" s="1" t="str">
        <f t="shared" si="57"/>
        <v>к</v>
      </c>
      <c r="BW42" s="40" t="str">
        <f t="shared" si="58"/>
        <v/>
      </c>
      <c r="BX42" s="40" t="str">
        <f t="shared" si="59"/>
        <v/>
      </c>
      <c r="BY42" s="40" t="str">
        <f t="shared" si="60"/>
        <v/>
      </c>
      <c r="BZ42" s="40" t="str">
        <f t="shared" si="61"/>
        <v/>
      </c>
      <c r="CA42" s="40" t="str">
        <f t="shared" si="62"/>
        <v/>
      </c>
      <c r="CB42" s="40" t="str">
        <f t="shared" si="63"/>
        <v/>
      </c>
      <c r="CD42" s="10" t="str">
        <f t="shared" si="64"/>
        <v>к</v>
      </c>
      <c r="CE42" s="10" t="str">
        <f t="shared" si="65"/>
        <v>к</v>
      </c>
      <c r="CF42" s="10" t="str">
        <f t="shared" si="66"/>
        <v>к</v>
      </c>
      <c r="CG42" s="10">
        <f t="shared" si="67"/>
        <v>49.8</v>
      </c>
      <c r="CH42" s="10" t="str">
        <f t="shared" si="68"/>
        <v>к</v>
      </c>
      <c r="CI42" s="10" t="str">
        <f t="shared" si="69"/>
        <v>к</v>
      </c>
      <c r="CK42" s="40" t="str">
        <f t="shared" si="70"/>
        <v/>
      </c>
      <c r="CL42" s="40" t="str">
        <f t="shared" si="71"/>
        <v/>
      </c>
      <c r="CM42" s="40" t="str">
        <f t="shared" si="72"/>
        <v/>
      </c>
      <c r="CN42" s="40" t="str">
        <f t="shared" si="73"/>
        <v/>
      </c>
      <c r="CO42" s="40" t="str">
        <f t="shared" si="74"/>
        <v/>
      </c>
      <c r="CP42" s="40" t="str">
        <f t="shared" si="75"/>
        <v/>
      </c>
      <c r="CR42" s="9" t="str">
        <f t="shared" si="76"/>
        <v/>
      </c>
      <c r="CS42" s="9" t="str">
        <f t="shared" si="77"/>
        <v/>
      </c>
      <c r="CT42" s="9" t="str">
        <f t="shared" si="78"/>
        <v/>
      </c>
      <c r="CU42" s="9" t="str">
        <f t="shared" si="79"/>
        <v/>
      </c>
      <c r="CV42" s="9" t="str">
        <f t="shared" si="80"/>
        <v/>
      </c>
      <c r="CW42" s="9" t="str">
        <f t="shared" si="81"/>
        <v/>
      </c>
      <c r="CY42" s="9" t="str">
        <f t="shared" si="82"/>
        <v/>
      </c>
      <c r="CZ42" s="9" t="str">
        <f t="shared" si="83"/>
        <v/>
      </c>
      <c r="DA42" s="9" t="str">
        <f t="shared" si="84"/>
        <v/>
      </c>
      <c r="DB42" s="9" t="str">
        <f t="shared" si="85"/>
        <v/>
      </c>
      <c r="DC42" s="9" t="str">
        <f t="shared" si="86"/>
        <v/>
      </c>
      <c r="DD42" s="9" t="str">
        <f t="shared" si="87"/>
        <v/>
      </c>
      <c r="DF42" s="9" t="str">
        <f>IF($A42=2,IF(ISNUMBER(CR42/Ukraine!CR42),100*CR42/Ukraine!CR42,""),"")</f>
        <v/>
      </c>
      <c r="DG42" s="9" t="str">
        <f>IF($A42=2,IF(ISNUMBER(CS42/Ukraine!CS42),100*CS42/Ukraine!CS42,""),"")</f>
        <v/>
      </c>
      <c r="DH42" s="9" t="str">
        <f>IF($A42=2,IF(ISNUMBER(CT42/Ukraine!CT42),100*CT42/Ukraine!CT42,""),"")</f>
        <v/>
      </c>
      <c r="DI42" s="9" t="str">
        <f>IF($A42=2,IF(ISNUMBER(CU42/Ukraine!CU42),100*CU42/Ukraine!CU42,""),"")</f>
        <v/>
      </c>
      <c r="DJ42" s="9" t="str">
        <f>IF($A42=2,IF(ISNUMBER(CV42/Ukraine!CV42),100*CV42/Ukraine!CV42,""),"")</f>
        <v/>
      </c>
      <c r="DK42" s="9" t="str">
        <f>IF($A42=2,IF(ISNUMBER(CW42/Ukraine!CW42),100*CW42/Ukraine!CW42,""),"")</f>
        <v/>
      </c>
      <c r="DM42" s="40" t="str">
        <f t="shared" si="88"/>
        <v/>
      </c>
      <c r="DN42" s="40" t="str">
        <f t="shared" si="89"/>
        <v/>
      </c>
      <c r="DO42" s="40" t="str">
        <f t="shared" si="90"/>
        <v/>
      </c>
      <c r="DP42" s="40" t="str">
        <f t="shared" si="91"/>
        <v/>
      </c>
      <c r="DQ42" s="40" t="str">
        <f t="shared" si="92"/>
        <v/>
      </c>
      <c r="DR42" s="40" t="str">
        <f t="shared" si="44"/>
        <v/>
      </c>
      <c r="DT42" s="40" t="str">
        <f t="shared" si="93"/>
        <v/>
      </c>
      <c r="DU42" s="40" t="str">
        <f t="shared" si="94"/>
        <v/>
      </c>
      <c r="DV42" s="40" t="str">
        <f t="shared" si="95"/>
        <v/>
      </c>
      <c r="DW42" s="40" t="str">
        <f t="shared" si="96"/>
        <v/>
      </c>
      <c r="DX42" s="40" t="str">
        <f t="shared" si="97"/>
        <v/>
      </c>
      <c r="DY42" s="40" t="str">
        <f t="shared" si="98"/>
        <v/>
      </c>
    </row>
    <row r="43" spans="1:129" x14ac:dyDescent="0.2">
      <c r="A43" s="39">
        <f>'Industry selection'!C43</f>
        <v>2</v>
      </c>
      <c r="B43" s="2">
        <v>10.3</v>
      </c>
      <c r="C43" s="2" t="s">
        <v>88</v>
      </c>
      <c r="E43" s="30" t="s">
        <v>87</v>
      </c>
      <c r="F43" s="31">
        <v>10.3</v>
      </c>
      <c r="G43" s="32" t="s">
        <v>88</v>
      </c>
      <c r="H43" s="157">
        <f>[1]Ternopil!$F$41</f>
        <v>18</v>
      </c>
      <c r="I43" s="157">
        <f>[1]Ternopil!$G$41</f>
        <v>359</v>
      </c>
      <c r="J43" s="157">
        <f>[1]Ternopil!$H$41</f>
        <v>348</v>
      </c>
      <c r="K43" s="157">
        <f>[1]Ternopil!$I$41</f>
        <v>300005.3</v>
      </c>
      <c r="L43" s="157">
        <f>[1]Ternopil!$J$41</f>
        <v>8264</v>
      </c>
      <c r="M43" s="11"/>
      <c r="N43" s="33" t="s">
        <v>768</v>
      </c>
      <c r="O43" s="36">
        <v>10.3</v>
      </c>
      <c r="P43" s="35" t="s">
        <v>88</v>
      </c>
      <c r="Q43" s="157">
        <f>[2]Ternopil!$F$41</f>
        <v>21</v>
      </c>
      <c r="R43" s="157">
        <f>[2]Ternopil!$G$41</f>
        <v>322</v>
      </c>
      <c r="S43" s="157">
        <f>[2]Ternopil!$H$41</f>
        <v>315</v>
      </c>
      <c r="T43" s="157">
        <f>[2]Ternopil!$I$41</f>
        <v>282246.40000000002</v>
      </c>
      <c r="U43" s="157">
        <f>[2]Ternopil!$J$41</f>
        <v>7523.8</v>
      </c>
      <c r="V43" s="11"/>
      <c r="W43" s="36" t="s">
        <v>1113</v>
      </c>
      <c r="X43" s="36">
        <v>10.3</v>
      </c>
      <c r="Y43" s="36" t="s">
        <v>88</v>
      </c>
      <c r="Z43" s="157">
        <f>[3]Ternopil!$F$41</f>
        <v>18</v>
      </c>
      <c r="AA43" s="157">
        <f>[3]Ternopil!$G$41</f>
        <v>412</v>
      </c>
      <c r="AB43" s="157">
        <f>[3]Ternopil!$H$41</f>
        <v>402</v>
      </c>
      <c r="AC43" s="157">
        <f>[3]Ternopil!$I$41</f>
        <v>303558.8</v>
      </c>
      <c r="AD43" s="157">
        <f>[3]Ternopil!$J$41</f>
        <v>10457.6</v>
      </c>
      <c r="AE43" s="11"/>
      <c r="AF43" s="37" t="s">
        <v>1113</v>
      </c>
      <c r="AG43" s="37">
        <v>10.3</v>
      </c>
      <c r="AH43" s="37" t="s">
        <v>88</v>
      </c>
      <c r="AI43" s="157">
        <f>[4]Ternopil!$F$41</f>
        <v>18</v>
      </c>
      <c r="AJ43" s="157">
        <f>[4]Ternopil!$G$41</f>
        <v>422</v>
      </c>
      <c r="AK43" s="157">
        <f>[4]Ternopil!$H$41</f>
        <v>417</v>
      </c>
      <c r="AL43" s="157">
        <f>[4]Ternopil!$I$41</f>
        <v>444337.9</v>
      </c>
      <c r="AM43" s="157">
        <f>[4]Ternopil!$J$41</f>
        <v>14818</v>
      </c>
      <c r="AN43" s="11"/>
      <c r="AO43" s="11" t="s">
        <v>1113</v>
      </c>
      <c r="AP43" s="11">
        <v>10.3</v>
      </c>
      <c r="AQ43" s="11" t="s">
        <v>88</v>
      </c>
      <c r="AR43" s="157">
        <f>[5]Ternopil!$F$41</f>
        <v>14</v>
      </c>
      <c r="AS43" s="157">
        <f>[5]Ternopil!$G$41</f>
        <v>416</v>
      </c>
      <c r="AT43" s="157">
        <f>[5]Ternopil!$H$41</f>
        <v>408</v>
      </c>
      <c r="AU43" s="157">
        <f>[5]Ternopil!$I$41</f>
        <v>418610.1</v>
      </c>
      <c r="AV43" s="157">
        <f>[5]Ternopil!$J$41</f>
        <v>21227.7</v>
      </c>
      <c r="AW43" s="11"/>
      <c r="AX43" s="33" t="s">
        <v>1113</v>
      </c>
      <c r="AY43" s="33">
        <v>10.3</v>
      </c>
      <c r="AZ43" s="33" t="s">
        <v>88</v>
      </c>
      <c r="BA43" s="157">
        <f>[6]Ternopil!$F$41</f>
        <v>14</v>
      </c>
      <c r="BB43" s="157">
        <f>[6]Ternopil!$G$41</f>
        <v>431</v>
      </c>
      <c r="BC43" s="157">
        <f>[6]Ternopil!$H$41</f>
        <v>426</v>
      </c>
      <c r="BD43" s="157">
        <f>[6]Ternopil!$I$41</f>
        <v>562165.6</v>
      </c>
      <c r="BE43" s="157">
        <f>[6]Ternopil!$J$41</f>
        <v>28011.1</v>
      </c>
      <c r="BG43" s="2">
        <v>10.3</v>
      </c>
      <c r="BH43" s="2" t="s">
        <v>88</v>
      </c>
      <c r="BI43" s="1">
        <f t="shared" si="46"/>
        <v>18</v>
      </c>
      <c r="BJ43" s="1">
        <f t="shared" si="47"/>
        <v>21</v>
      </c>
      <c r="BK43" s="1">
        <f t="shared" si="48"/>
        <v>18</v>
      </c>
      <c r="BL43" s="1">
        <f t="shared" si="49"/>
        <v>18</v>
      </c>
      <c r="BM43" s="1">
        <f t="shared" si="50"/>
        <v>14</v>
      </c>
      <c r="BN43" s="1">
        <f t="shared" si="51"/>
        <v>14</v>
      </c>
      <c r="BP43" s="1">
        <f t="shared" si="52"/>
        <v>348</v>
      </c>
      <c r="BQ43" s="1">
        <f t="shared" si="53"/>
        <v>315</v>
      </c>
      <c r="BR43" s="1">
        <f t="shared" si="54"/>
        <v>402</v>
      </c>
      <c r="BS43" s="1">
        <f t="shared" si="55"/>
        <v>417</v>
      </c>
      <c r="BT43" s="1">
        <f t="shared" si="56"/>
        <v>408</v>
      </c>
      <c r="BU43" s="1">
        <f t="shared" si="57"/>
        <v>426</v>
      </c>
      <c r="BW43" s="40">
        <f t="shared" si="58"/>
        <v>4.1605891776858514E-3</v>
      </c>
      <c r="BX43" s="40">
        <f t="shared" si="59"/>
        <v>3.902813742860329E-3</v>
      </c>
      <c r="BY43" s="40">
        <f t="shared" si="60"/>
        <v>5.114048367193761E-3</v>
      </c>
      <c r="BZ43" s="40">
        <f t="shared" si="61"/>
        <v>5.7603050060780195E-3</v>
      </c>
      <c r="CA43" s="40">
        <f t="shared" si="62"/>
        <v>5.8697434864549911E-3</v>
      </c>
      <c r="CB43" s="40">
        <f t="shared" si="63"/>
        <v>6.0124483084696484E-3</v>
      </c>
      <c r="CD43" s="10">
        <f t="shared" si="64"/>
        <v>8264</v>
      </c>
      <c r="CE43" s="10">
        <f t="shared" si="65"/>
        <v>7523.8</v>
      </c>
      <c r="CF43" s="10">
        <f t="shared" si="66"/>
        <v>10457.6</v>
      </c>
      <c r="CG43" s="10">
        <f t="shared" si="67"/>
        <v>14818</v>
      </c>
      <c r="CH43" s="10">
        <f t="shared" si="68"/>
        <v>21227.7</v>
      </c>
      <c r="CI43" s="10">
        <f t="shared" si="69"/>
        <v>28011.1</v>
      </c>
      <c r="CK43" s="40">
        <f t="shared" si="70"/>
        <v>4.1379018894649438E-3</v>
      </c>
      <c r="CL43" s="40">
        <f t="shared" si="71"/>
        <v>3.6266451748647142E-3</v>
      </c>
      <c r="CM43" s="40">
        <f t="shared" si="72"/>
        <v>4.6909445114679772E-3</v>
      </c>
      <c r="CN43" s="40">
        <f t="shared" si="73"/>
        <v>5.6466706897321745E-3</v>
      </c>
      <c r="CO43" s="40">
        <f t="shared" si="74"/>
        <v>7.1265124917161684E-3</v>
      </c>
      <c r="CP43" s="40">
        <f t="shared" si="75"/>
        <v>6.4664991706769237E-3</v>
      </c>
      <c r="CR43" s="9">
        <f t="shared" si="76"/>
        <v>23.74712643678161</v>
      </c>
      <c r="CS43" s="9">
        <f t="shared" si="77"/>
        <v>23.885079365079367</v>
      </c>
      <c r="CT43" s="9">
        <f t="shared" si="78"/>
        <v>26.013930348258707</v>
      </c>
      <c r="CU43" s="9">
        <f t="shared" si="79"/>
        <v>35.534772182254194</v>
      </c>
      <c r="CV43" s="9">
        <f t="shared" si="80"/>
        <v>52.028676470588238</v>
      </c>
      <c r="CW43" s="9">
        <f t="shared" si="81"/>
        <v>65.753755868544602</v>
      </c>
      <c r="CY43" s="9">
        <f t="shared" si="82"/>
        <v>99.454709723743349</v>
      </c>
      <c r="CZ43" s="9">
        <f t="shared" si="83"/>
        <v>92.92385990746223</v>
      </c>
      <c r="DA43" s="9">
        <f t="shared" si="84"/>
        <v>91.72663562511525</v>
      </c>
      <c r="DB43" s="9">
        <f t="shared" si="85"/>
        <v>98.027286467887663</v>
      </c>
      <c r="DC43" s="9">
        <f t="shared" si="86"/>
        <v>121.41096980066156</v>
      </c>
      <c r="DD43" s="9">
        <f t="shared" si="87"/>
        <v>107.55184641783383</v>
      </c>
      <c r="DF43" s="9">
        <f>IF($A43=2,IF(ISNUMBER(CR43/Ukraine!CR43),100*CR43/Ukraine!CR43,""),"")</f>
        <v>63.002200532689983</v>
      </c>
      <c r="DG43" s="9">
        <f>IF($A43=2,IF(ISNUMBER(CS43/Ukraine!CS43),100*CS43/Ukraine!CS43,""),"")</f>
        <v>55.475776963808713</v>
      </c>
      <c r="DH43" s="9">
        <f>IF($A43=2,IF(ISNUMBER(CT43/Ukraine!CT43),100*CT43/Ukraine!CT43,""),"")</f>
        <v>54.182064660131303</v>
      </c>
      <c r="DI43" s="9">
        <f>IF($A43=2,IF(ISNUMBER(CU43/Ukraine!CU43),100*CU43/Ukraine!CU43,""),"")</f>
        <v>63.048868723807239</v>
      </c>
      <c r="DJ43" s="9">
        <f>IF($A43=2,IF(ISNUMBER(CV43/Ukraine!CV43),100*CV43/Ukraine!CV43,""),"")</f>
        <v>75.133959463207475</v>
      </c>
      <c r="DK43" s="9">
        <f>IF($A43=2,IF(ISNUMBER(CW43/Ukraine!CW43),100*CW43/Ukraine!CW43,""),"")</f>
        <v>70.512114886656207</v>
      </c>
      <c r="DM43" s="40">
        <f t="shared" si="88"/>
        <v>-9.4827586206896575E-2</v>
      </c>
      <c r="DN43" s="40">
        <f t="shared" si="89"/>
        <v>0.2761904761904761</v>
      </c>
      <c r="DO43" s="40">
        <f t="shared" si="90"/>
        <v>3.7313432835820892E-2</v>
      </c>
      <c r="DP43" s="40">
        <f t="shared" si="91"/>
        <v>-2.1582733812949617E-2</v>
      </c>
      <c r="DQ43" s="40">
        <f t="shared" si="92"/>
        <v>4.4117647058823595E-2</v>
      </c>
      <c r="DR43" s="40">
        <f t="shared" si="44"/>
        <v>0.22413793103448265</v>
      </c>
      <c r="DT43" s="40">
        <f t="shared" si="93"/>
        <v>5.8092472226063396E-3</v>
      </c>
      <c r="DU43" s="40">
        <f t="shared" si="94"/>
        <v>8.9128905566534522E-2</v>
      </c>
      <c r="DV43" s="40">
        <f t="shared" si="95"/>
        <v>0.36599013323001306</v>
      </c>
      <c r="DW43" s="40">
        <f t="shared" si="96"/>
        <v>0.46416237604503285</v>
      </c>
      <c r="DX43" s="40">
        <f t="shared" si="97"/>
        <v>0.26379835754067549</v>
      </c>
      <c r="DY43" s="40">
        <f t="shared" si="98"/>
        <v>1.7689142113085095</v>
      </c>
    </row>
    <row r="44" spans="1:129" x14ac:dyDescent="0.2">
      <c r="A44" s="39">
        <f>'Industry selection'!C44</f>
        <v>2</v>
      </c>
      <c r="B44" s="2">
        <v>10.4</v>
      </c>
      <c r="C44" s="2" t="s">
        <v>90</v>
      </c>
      <c r="E44" s="30" t="s">
        <v>89</v>
      </c>
      <c r="F44" s="31">
        <v>10.4</v>
      </c>
      <c r="G44" s="32" t="s">
        <v>90</v>
      </c>
      <c r="H44" s="157">
        <f>[1]Ternopil!$F$42</f>
        <v>1</v>
      </c>
      <c r="I44" s="157" t="str">
        <f>[1]Ternopil!$G$42</f>
        <v>к</v>
      </c>
      <c r="J44" s="157" t="str">
        <f>[1]Ternopil!$H$42</f>
        <v>к</v>
      </c>
      <c r="K44" s="157" t="str">
        <f>[1]Ternopil!$I$42</f>
        <v>к</v>
      </c>
      <c r="L44" s="157" t="str">
        <f>[1]Ternopil!$J$42</f>
        <v>к</v>
      </c>
      <c r="M44" s="11"/>
      <c r="N44" s="33" t="s">
        <v>769</v>
      </c>
      <c r="O44" s="36">
        <v>10.4</v>
      </c>
      <c r="P44" s="35" t="s">
        <v>90</v>
      </c>
      <c r="Q44" s="157">
        <f>[2]Ternopil!$F$42</f>
        <v>1</v>
      </c>
      <c r="R44" s="157" t="str">
        <f>[2]Ternopil!$G$42</f>
        <v>к</v>
      </c>
      <c r="S44" s="157" t="str">
        <f>[2]Ternopil!$H$42</f>
        <v>к</v>
      </c>
      <c r="T44" s="157" t="str">
        <f>[2]Ternopil!$I$42</f>
        <v>к</v>
      </c>
      <c r="U44" s="157" t="str">
        <f>[2]Ternopil!$J$42</f>
        <v>к</v>
      </c>
      <c r="V44" s="11"/>
      <c r="W44" s="36" t="s">
        <v>1114</v>
      </c>
      <c r="X44" s="36">
        <v>10.4</v>
      </c>
      <c r="Y44" s="36" t="s">
        <v>90</v>
      </c>
      <c r="Z44" s="157">
        <f>[3]Ternopil!$F$42</f>
        <v>4</v>
      </c>
      <c r="AA44" s="157" t="str">
        <f>[3]Ternopil!$G$42</f>
        <v>к</v>
      </c>
      <c r="AB44" s="157" t="str">
        <f>[3]Ternopil!$H$42</f>
        <v>к</v>
      </c>
      <c r="AC44" s="157" t="str">
        <f>[3]Ternopil!$I$42</f>
        <v>к</v>
      </c>
      <c r="AD44" s="157" t="str">
        <f>[3]Ternopil!$J$42</f>
        <v>к</v>
      </c>
      <c r="AE44" s="11"/>
      <c r="AF44" s="37" t="s">
        <v>1114</v>
      </c>
      <c r="AG44" s="37">
        <v>10.4</v>
      </c>
      <c r="AH44" s="37" t="s">
        <v>90</v>
      </c>
      <c r="AI44" s="157">
        <f>[4]Ternopil!$F$42</f>
        <v>8</v>
      </c>
      <c r="AJ44" s="157">
        <f>[4]Ternopil!$G$42</f>
        <v>170</v>
      </c>
      <c r="AK44" s="157">
        <f>[4]Ternopil!$H$42</f>
        <v>168</v>
      </c>
      <c r="AL44" s="157">
        <f>[4]Ternopil!$I$42</f>
        <v>496878.2</v>
      </c>
      <c r="AM44" s="157">
        <f>[4]Ternopil!$J$42</f>
        <v>4656.8999999999996</v>
      </c>
      <c r="AN44" s="11"/>
      <c r="AO44" s="11" t="s">
        <v>1114</v>
      </c>
      <c r="AP44" s="11">
        <v>10.4</v>
      </c>
      <c r="AQ44" s="11" t="s">
        <v>90</v>
      </c>
      <c r="AR44" s="157">
        <f>[5]Ternopil!$F$42</f>
        <v>9</v>
      </c>
      <c r="AS44" s="157">
        <f>[5]Ternopil!$G$42</f>
        <v>289</v>
      </c>
      <c r="AT44" s="157">
        <f>[5]Ternopil!$H$42</f>
        <v>288</v>
      </c>
      <c r="AU44" s="157">
        <f>[5]Ternopil!$I$42</f>
        <v>837795</v>
      </c>
      <c r="AV44" s="157">
        <f>[5]Ternopil!$J$42</f>
        <v>12256</v>
      </c>
      <c r="AW44" s="11"/>
      <c r="AX44" s="33" t="s">
        <v>1114</v>
      </c>
      <c r="AY44" s="33">
        <v>10.4</v>
      </c>
      <c r="AZ44" s="33" t="s">
        <v>90</v>
      </c>
      <c r="BA44" s="157">
        <f>[6]Ternopil!$F$42</f>
        <v>11</v>
      </c>
      <c r="BB44" s="157">
        <f>[6]Ternopil!$G$42</f>
        <v>380</v>
      </c>
      <c r="BC44" s="157">
        <f>[6]Ternopil!$H$42</f>
        <v>375</v>
      </c>
      <c r="BD44" s="157">
        <f>[6]Ternopil!$I$42</f>
        <v>729248.1</v>
      </c>
      <c r="BE44" s="157">
        <f>[6]Ternopil!$J$42</f>
        <v>23833.9</v>
      </c>
      <c r="BG44" s="2">
        <v>10.4</v>
      </c>
      <c r="BH44" s="2" t="s">
        <v>90</v>
      </c>
      <c r="BI44" s="1">
        <f t="shared" si="46"/>
        <v>1</v>
      </c>
      <c r="BJ44" s="1">
        <f t="shared" si="47"/>
        <v>1</v>
      </c>
      <c r="BK44" s="1">
        <f t="shared" si="48"/>
        <v>4</v>
      </c>
      <c r="BL44" s="1">
        <f t="shared" si="49"/>
        <v>8</v>
      </c>
      <c r="BM44" s="1">
        <f t="shared" si="50"/>
        <v>9</v>
      </c>
      <c r="BN44" s="1">
        <f t="shared" si="51"/>
        <v>11</v>
      </c>
      <c r="BP44" s="1" t="str">
        <f t="shared" si="52"/>
        <v>к</v>
      </c>
      <c r="BQ44" s="1" t="str">
        <f t="shared" si="53"/>
        <v>к</v>
      </c>
      <c r="BR44" s="1" t="str">
        <f t="shared" si="54"/>
        <v>к</v>
      </c>
      <c r="BS44" s="1">
        <f t="shared" si="55"/>
        <v>168</v>
      </c>
      <c r="BT44" s="1">
        <f t="shared" si="56"/>
        <v>288</v>
      </c>
      <c r="BU44" s="1">
        <f t="shared" si="57"/>
        <v>375</v>
      </c>
      <c r="BW44" s="40" t="str">
        <f t="shared" si="58"/>
        <v/>
      </c>
      <c r="BX44" s="40" t="str">
        <f t="shared" si="59"/>
        <v/>
      </c>
      <c r="BY44" s="40" t="str">
        <f t="shared" si="60"/>
        <v/>
      </c>
      <c r="BZ44" s="40">
        <f t="shared" si="61"/>
        <v>2.3206984197148856E-3</v>
      </c>
      <c r="CA44" s="40">
        <f t="shared" si="62"/>
        <v>4.1433483433799935E-3</v>
      </c>
      <c r="CB44" s="40">
        <f t="shared" si="63"/>
        <v>5.2926481588641272E-3</v>
      </c>
      <c r="CD44" s="10" t="str">
        <f t="shared" si="64"/>
        <v>к</v>
      </c>
      <c r="CE44" s="10" t="str">
        <f t="shared" si="65"/>
        <v>к</v>
      </c>
      <c r="CF44" s="10" t="str">
        <f t="shared" si="66"/>
        <v>к</v>
      </c>
      <c r="CG44" s="10">
        <f t="shared" si="67"/>
        <v>4656.8999999999996</v>
      </c>
      <c r="CH44" s="10">
        <f t="shared" si="68"/>
        <v>12256</v>
      </c>
      <c r="CI44" s="10">
        <f t="shared" si="69"/>
        <v>23833.9</v>
      </c>
      <c r="CK44" s="40" t="str">
        <f t="shared" si="70"/>
        <v/>
      </c>
      <c r="CL44" s="40" t="str">
        <f t="shared" si="71"/>
        <v/>
      </c>
      <c r="CM44" s="40" t="str">
        <f t="shared" si="72"/>
        <v/>
      </c>
      <c r="CN44" s="40">
        <f t="shared" si="73"/>
        <v>1.7745971612237656E-3</v>
      </c>
      <c r="CO44" s="40">
        <f t="shared" si="74"/>
        <v>4.1145549022491065E-3</v>
      </c>
      <c r="CP44" s="40">
        <f t="shared" si="75"/>
        <v>5.5021721597508398E-3</v>
      </c>
      <c r="CR44" s="9" t="str">
        <f t="shared" si="76"/>
        <v/>
      </c>
      <c r="CS44" s="9" t="str">
        <f t="shared" si="77"/>
        <v/>
      </c>
      <c r="CT44" s="9" t="str">
        <f t="shared" si="78"/>
        <v/>
      </c>
      <c r="CU44" s="9">
        <f t="shared" si="79"/>
        <v>27.719642857142855</v>
      </c>
      <c r="CV44" s="9">
        <f t="shared" si="80"/>
        <v>42.555555555555557</v>
      </c>
      <c r="CW44" s="9">
        <f t="shared" si="81"/>
        <v>63.557066666666671</v>
      </c>
      <c r="CY44" s="9" t="str">
        <f t="shared" si="82"/>
        <v/>
      </c>
      <c r="CZ44" s="9" t="str">
        <f t="shared" si="83"/>
        <v/>
      </c>
      <c r="DA44" s="9" t="str">
        <f t="shared" si="84"/>
        <v/>
      </c>
      <c r="DB44" s="9">
        <f t="shared" si="85"/>
        <v>76.468236723399301</v>
      </c>
      <c r="DC44" s="9">
        <f t="shared" si="86"/>
        <v>99.305068298761512</v>
      </c>
      <c r="DD44" s="9">
        <f t="shared" si="87"/>
        <v>103.958774409287</v>
      </c>
      <c r="DF44" s="9" t="str">
        <f>IF($A44=2,IF(ISNUMBER(CR44/Ukraine!CR44),100*CR44/Ukraine!CR44,""),"")</f>
        <v/>
      </c>
      <c r="DG44" s="9" t="str">
        <f>IF($A44=2,IF(ISNUMBER(CS44/Ukraine!CS44),100*CS44/Ukraine!CS44,""),"")</f>
        <v/>
      </c>
      <c r="DH44" s="9" t="str">
        <f>IF($A44=2,IF(ISNUMBER(CT44/Ukraine!CT44),100*CT44/Ukraine!CT44,""),"")</f>
        <v/>
      </c>
      <c r="DI44" s="9">
        <f>IF($A44=2,IF(ISNUMBER(CU44/Ukraine!CU44),100*CU44/Ukraine!CU44,""),"")</f>
        <v>38.466891499314727</v>
      </c>
      <c r="DJ44" s="9">
        <f>IF($A44=2,IF(ISNUMBER(CV44/Ukraine!CV44),100*CV44/Ukraine!CV44,""),"")</f>
        <v>46.942469544353116</v>
      </c>
      <c r="DK44" s="9">
        <f>IF($A44=2,IF(ISNUMBER(CW44/Ukraine!CW44),100*CW44/Ukraine!CW44,""),"")</f>
        <v>57.868498974544593</v>
      </c>
      <c r="DM44" s="40" t="str">
        <f t="shared" si="88"/>
        <v/>
      </c>
      <c r="DN44" s="40" t="str">
        <f t="shared" si="89"/>
        <v/>
      </c>
      <c r="DO44" s="40" t="str">
        <f t="shared" si="90"/>
        <v/>
      </c>
      <c r="DP44" s="40">
        <f t="shared" si="91"/>
        <v>0.71428571428571419</v>
      </c>
      <c r="DQ44" s="40">
        <f t="shared" si="92"/>
        <v>0.30208333333333326</v>
      </c>
      <c r="DR44" s="40" t="str">
        <f t="shared" si="44"/>
        <v/>
      </c>
      <c r="DT44" s="40" t="str">
        <f t="shared" si="93"/>
        <v/>
      </c>
      <c r="DU44" s="40" t="str">
        <f t="shared" si="94"/>
        <v/>
      </c>
      <c r="DV44" s="40" t="str">
        <f t="shared" si="95"/>
        <v/>
      </c>
      <c r="DW44" s="40">
        <f t="shared" si="96"/>
        <v>0.53521298145404339</v>
      </c>
      <c r="DX44" s="40">
        <f t="shared" si="97"/>
        <v>0.49350809399477802</v>
      </c>
      <c r="DY44" s="40" t="str">
        <f t="shared" si="98"/>
        <v/>
      </c>
    </row>
    <row r="45" spans="1:129" x14ac:dyDescent="0.2">
      <c r="A45" s="39">
        <f>'Industry selection'!C45</f>
        <v>2</v>
      </c>
      <c r="B45" s="2">
        <v>10.5</v>
      </c>
      <c r="C45" s="2" t="s">
        <v>92</v>
      </c>
      <c r="E45" s="30" t="s">
        <v>91</v>
      </c>
      <c r="F45" s="31">
        <v>10.5</v>
      </c>
      <c r="G45" s="32" t="s">
        <v>92</v>
      </c>
      <c r="H45" s="157">
        <f>[1]Ternopil!$F$43</f>
        <v>22</v>
      </c>
      <c r="I45" s="157">
        <f>[1]Ternopil!$G$43</f>
        <v>3562</v>
      </c>
      <c r="J45" s="157">
        <f>[1]Ternopil!$H$43</f>
        <v>3540</v>
      </c>
      <c r="K45" s="157">
        <f>[1]Ternopil!$I$43</f>
        <v>935647.2</v>
      </c>
      <c r="L45" s="157">
        <f>[1]Ternopil!$J$43</f>
        <v>83400.800000000003</v>
      </c>
      <c r="M45" s="11"/>
      <c r="N45" s="33" t="s">
        <v>770</v>
      </c>
      <c r="O45" s="36">
        <v>10.5</v>
      </c>
      <c r="P45" s="35" t="s">
        <v>92</v>
      </c>
      <c r="Q45" s="157">
        <f>[2]Ternopil!$F$43</f>
        <v>22</v>
      </c>
      <c r="R45" s="157">
        <f>[2]Ternopil!$G$43</f>
        <v>3233</v>
      </c>
      <c r="S45" s="157">
        <f>[2]Ternopil!$H$43</f>
        <v>3221</v>
      </c>
      <c r="T45" s="157">
        <f>[2]Ternopil!$I$43</f>
        <v>997717.6</v>
      </c>
      <c r="U45" s="157">
        <f>[2]Ternopil!$J$43</f>
        <v>90993.5</v>
      </c>
      <c r="V45" s="11"/>
      <c r="W45" s="36" t="s">
        <v>1115</v>
      </c>
      <c r="X45" s="36">
        <v>10.5</v>
      </c>
      <c r="Y45" s="36" t="s">
        <v>92</v>
      </c>
      <c r="Z45" s="157">
        <f>[3]Ternopil!$F$43</f>
        <v>21</v>
      </c>
      <c r="AA45" s="157">
        <f>[3]Ternopil!$G$43</f>
        <v>3168</v>
      </c>
      <c r="AB45" s="157">
        <f>[3]Ternopil!$H$43</f>
        <v>3153</v>
      </c>
      <c r="AC45" s="157">
        <f>[3]Ternopil!$I$43</f>
        <v>1131954.5</v>
      </c>
      <c r="AD45" s="157">
        <f>[3]Ternopil!$J$43</f>
        <v>115354.4</v>
      </c>
      <c r="AE45" s="11"/>
      <c r="AF45" s="37" t="s">
        <v>1115</v>
      </c>
      <c r="AG45" s="37">
        <v>10.5</v>
      </c>
      <c r="AH45" s="37" t="s">
        <v>92</v>
      </c>
      <c r="AI45" s="157">
        <f>[4]Ternopil!$F$43</f>
        <v>20</v>
      </c>
      <c r="AJ45" s="157">
        <f>[4]Ternopil!$G$43</f>
        <v>3010</v>
      </c>
      <c r="AK45" s="157">
        <f>[4]Ternopil!$H$43</f>
        <v>2995</v>
      </c>
      <c r="AL45" s="157">
        <f>[4]Ternopil!$I$43</f>
        <v>1412111.5</v>
      </c>
      <c r="AM45" s="157">
        <f>[4]Ternopil!$J$43</f>
        <v>106298.9</v>
      </c>
      <c r="AN45" s="11"/>
      <c r="AO45" s="11" t="s">
        <v>1115</v>
      </c>
      <c r="AP45" s="11">
        <v>10.5</v>
      </c>
      <c r="AQ45" s="11" t="s">
        <v>92</v>
      </c>
      <c r="AR45" s="157">
        <f>[5]Ternopil!$F$43</f>
        <v>16</v>
      </c>
      <c r="AS45" s="157">
        <f>[5]Ternopil!$G$43</f>
        <v>2816</v>
      </c>
      <c r="AT45" s="157">
        <f>[5]Ternopil!$H$43</f>
        <v>2813</v>
      </c>
      <c r="AU45" s="157">
        <f>[5]Ternopil!$I$43</f>
        <v>1779032.2</v>
      </c>
      <c r="AV45" s="157">
        <f>[5]Ternopil!$J$43</f>
        <v>150092</v>
      </c>
      <c r="AW45" s="11"/>
      <c r="AX45" s="33" t="s">
        <v>1115</v>
      </c>
      <c r="AY45" s="33">
        <v>10.5</v>
      </c>
      <c r="AZ45" s="33" t="s">
        <v>92</v>
      </c>
      <c r="BA45" s="157">
        <f>[6]Ternopil!$F$43</f>
        <v>17</v>
      </c>
      <c r="BB45" s="157">
        <f>[6]Ternopil!$G$43</f>
        <v>2841</v>
      </c>
      <c r="BC45" s="157">
        <f>[6]Ternopil!$H$43</f>
        <v>2833</v>
      </c>
      <c r="BD45" s="157">
        <f>[6]Ternopil!$I$43</f>
        <v>2387442.6</v>
      </c>
      <c r="BE45" s="157">
        <f>[6]Ternopil!$J$43</f>
        <v>159351.6</v>
      </c>
      <c r="BG45" s="2">
        <v>10.5</v>
      </c>
      <c r="BH45" s="2" t="s">
        <v>92</v>
      </c>
      <c r="BI45" s="1">
        <f t="shared" si="46"/>
        <v>22</v>
      </c>
      <c r="BJ45" s="1">
        <f t="shared" si="47"/>
        <v>22</v>
      </c>
      <c r="BK45" s="1">
        <f t="shared" si="48"/>
        <v>21</v>
      </c>
      <c r="BL45" s="1">
        <f t="shared" si="49"/>
        <v>20</v>
      </c>
      <c r="BM45" s="1">
        <f t="shared" si="50"/>
        <v>16</v>
      </c>
      <c r="BN45" s="1">
        <f t="shared" si="51"/>
        <v>17</v>
      </c>
      <c r="BP45" s="1">
        <f t="shared" si="52"/>
        <v>3540</v>
      </c>
      <c r="BQ45" s="1">
        <f t="shared" si="53"/>
        <v>3221</v>
      </c>
      <c r="BR45" s="1">
        <f t="shared" si="54"/>
        <v>3153</v>
      </c>
      <c r="BS45" s="1">
        <f t="shared" si="55"/>
        <v>2995</v>
      </c>
      <c r="BT45" s="1">
        <f t="shared" si="56"/>
        <v>2813</v>
      </c>
      <c r="BU45" s="1">
        <f t="shared" si="57"/>
        <v>2833</v>
      </c>
      <c r="BW45" s="40">
        <f t="shared" si="58"/>
        <v>4.232323473852849E-2</v>
      </c>
      <c r="BX45" s="40">
        <f t="shared" si="59"/>
        <v>3.9907819256359112E-2</v>
      </c>
      <c r="BY45" s="40">
        <f t="shared" si="60"/>
        <v>4.0110931596422712E-2</v>
      </c>
      <c r="BZ45" s="40">
        <f t="shared" si="61"/>
        <v>4.1371974803845732E-2</v>
      </c>
      <c r="CA45" s="40">
        <f t="shared" si="62"/>
        <v>4.0469579478916398E-2</v>
      </c>
      <c r="CB45" s="40">
        <f t="shared" si="63"/>
        <v>3.9984192624165527E-2</v>
      </c>
      <c r="CD45" s="10">
        <f t="shared" si="64"/>
        <v>83400.800000000003</v>
      </c>
      <c r="CE45" s="10">
        <f t="shared" si="65"/>
        <v>90993.5</v>
      </c>
      <c r="CF45" s="10">
        <f t="shared" si="66"/>
        <v>115354.4</v>
      </c>
      <c r="CG45" s="10">
        <f t="shared" si="67"/>
        <v>106298.9</v>
      </c>
      <c r="CH45" s="10">
        <f t="shared" si="68"/>
        <v>150092</v>
      </c>
      <c r="CI45" s="10">
        <f t="shared" si="69"/>
        <v>159351.6</v>
      </c>
      <c r="CK45" s="40">
        <f t="shared" si="70"/>
        <v>4.175996223413455E-2</v>
      </c>
      <c r="CL45" s="40">
        <f t="shared" si="71"/>
        <v>4.3860966229704722E-2</v>
      </c>
      <c r="CM45" s="40">
        <f t="shared" si="72"/>
        <v>5.1744290234248924E-2</v>
      </c>
      <c r="CN45" s="40">
        <f t="shared" si="73"/>
        <v>4.050714556490561E-2</v>
      </c>
      <c r="CO45" s="40">
        <f t="shared" si="74"/>
        <v>5.0388525978163581E-2</v>
      </c>
      <c r="CP45" s="40">
        <f t="shared" si="75"/>
        <v>3.6787094731947016E-2</v>
      </c>
      <c r="CR45" s="9">
        <f t="shared" si="76"/>
        <v>23.559548022598872</v>
      </c>
      <c r="CS45" s="9">
        <f t="shared" si="77"/>
        <v>28.250077615647314</v>
      </c>
      <c r="CT45" s="9">
        <f t="shared" si="78"/>
        <v>36.585601014906437</v>
      </c>
      <c r="CU45" s="9">
        <f t="shared" si="79"/>
        <v>35.492120200333886</v>
      </c>
      <c r="CV45" s="9">
        <f t="shared" si="80"/>
        <v>53.356558833985069</v>
      </c>
      <c r="CW45" s="9">
        <f t="shared" si="81"/>
        <v>56.248358630427113</v>
      </c>
      <c r="CY45" s="9">
        <f t="shared" si="82"/>
        <v>98.669117547668975</v>
      </c>
      <c r="CZ45" s="9">
        <f t="shared" si="83"/>
        <v>109.90569529232219</v>
      </c>
      <c r="DA45" s="9">
        <f t="shared" si="84"/>
        <v>129.00296296998431</v>
      </c>
      <c r="DB45" s="9">
        <f t="shared" si="85"/>
        <v>97.909625433544136</v>
      </c>
      <c r="DC45" s="9">
        <f t="shared" si="86"/>
        <v>124.50963569911742</v>
      </c>
      <c r="DD45" s="9">
        <f t="shared" si="87"/>
        <v>92.004095412730024</v>
      </c>
      <c r="DF45" s="9">
        <f>IF($A45=2,IF(ISNUMBER(CR45/Ukraine!CR45),100*CR45/Ukraine!CR45,""),"")</f>
        <v>80.63032238307953</v>
      </c>
      <c r="DG45" s="9">
        <f>IF($A45=2,IF(ISNUMBER(CS45/Ukraine!CS45),100*CS45/Ukraine!CS45,""),"")</f>
        <v>89.52829102616073</v>
      </c>
      <c r="DH45" s="9">
        <f>IF($A45=2,IF(ISNUMBER(CT45/Ukraine!CT45),100*CT45/Ukraine!CT45,""),"")</f>
        <v>101.79129338652024</v>
      </c>
      <c r="DI45" s="9">
        <f>IF($A45=2,IF(ISNUMBER(CU45/Ukraine!CU45),100*CU45/Ukraine!CU45,""),"")</f>
        <v>87.511257279696949</v>
      </c>
      <c r="DJ45" s="9">
        <f>IF($A45=2,IF(ISNUMBER(CV45/Ukraine!CV45),100*CV45/Ukraine!CV45,""),"")</f>
        <v>107.35512277803834</v>
      </c>
      <c r="DK45" s="9">
        <f>IF($A45=2,IF(ISNUMBER(CW45/Ukraine!CW45),100*CW45/Ukraine!CW45,""),"")</f>
        <v>84.793546829964839</v>
      </c>
      <c r="DM45" s="40">
        <f t="shared" si="88"/>
        <v>-9.0112994350282527E-2</v>
      </c>
      <c r="DN45" s="40">
        <f t="shared" si="89"/>
        <v>-2.1111456069543566E-2</v>
      </c>
      <c r="DO45" s="40">
        <f t="shared" si="90"/>
        <v>-5.0111005391690444E-2</v>
      </c>
      <c r="DP45" s="40">
        <f t="shared" si="91"/>
        <v>-6.0767946577629406E-2</v>
      </c>
      <c r="DQ45" s="40">
        <f t="shared" si="92"/>
        <v>7.1098471382864403E-3</v>
      </c>
      <c r="DR45" s="40">
        <f t="shared" si="44"/>
        <v>-0.19971751412429384</v>
      </c>
      <c r="DT45" s="40">
        <f t="shared" si="93"/>
        <v>0.19909251181513232</v>
      </c>
      <c r="DU45" s="40">
        <f t="shared" si="94"/>
        <v>0.29506196452508848</v>
      </c>
      <c r="DV45" s="40">
        <f t="shared" si="95"/>
        <v>-2.9888283484177935E-2</v>
      </c>
      <c r="DW45" s="40">
        <f t="shared" si="96"/>
        <v>0.50333534691125958</v>
      </c>
      <c r="DX45" s="40">
        <f t="shared" si="97"/>
        <v>5.4197644294109448E-2</v>
      </c>
      <c r="DY45" s="40">
        <f t="shared" si="98"/>
        <v>1.3874973567605102</v>
      </c>
    </row>
    <row r="46" spans="1:129" x14ac:dyDescent="0.2">
      <c r="A46" s="39">
        <f>'Industry selection'!C46</f>
        <v>2</v>
      </c>
      <c r="B46" s="2">
        <v>10.6</v>
      </c>
      <c r="C46" s="2" t="s">
        <v>94</v>
      </c>
      <c r="E46" s="30" t="s">
        <v>93</v>
      </c>
      <c r="F46" s="31">
        <v>10.6</v>
      </c>
      <c r="G46" s="32" t="s">
        <v>94</v>
      </c>
      <c r="H46" s="157">
        <f>[1]Ternopil!$F$44</f>
        <v>23</v>
      </c>
      <c r="I46" s="157">
        <f>[1]Ternopil!$G$44</f>
        <v>461</v>
      </c>
      <c r="J46" s="157">
        <f>[1]Ternopil!$H$44</f>
        <v>457</v>
      </c>
      <c r="K46" s="157">
        <f>[1]Ternopil!$I$44</f>
        <v>122518.6</v>
      </c>
      <c r="L46" s="157">
        <f>[1]Ternopil!$J$44</f>
        <v>11896.4</v>
      </c>
      <c r="M46" s="11"/>
      <c r="N46" s="33" t="s">
        <v>771</v>
      </c>
      <c r="O46" s="36">
        <v>10.6</v>
      </c>
      <c r="P46" s="35" t="s">
        <v>94</v>
      </c>
      <c r="Q46" s="157">
        <f>[2]Ternopil!$F$44</f>
        <v>24</v>
      </c>
      <c r="R46" s="157">
        <f>[2]Ternopil!$G$44</f>
        <v>490</v>
      </c>
      <c r="S46" s="157">
        <f>[2]Ternopil!$H$44</f>
        <v>477</v>
      </c>
      <c r="T46" s="157">
        <f>[2]Ternopil!$I$44</f>
        <v>127228.7</v>
      </c>
      <c r="U46" s="157">
        <f>[2]Ternopil!$J$44</f>
        <v>12969.5</v>
      </c>
      <c r="V46" s="11"/>
      <c r="W46" s="36" t="s">
        <v>1116</v>
      </c>
      <c r="X46" s="36">
        <v>10.6</v>
      </c>
      <c r="Y46" s="36" t="s">
        <v>94</v>
      </c>
      <c r="Z46" s="157">
        <f>[3]Ternopil!$F$44</f>
        <v>25</v>
      </c>
      <c r="AA46" s="157">
        <f>[3]Ternopil!$G$44</f>
        <v>554</v>
      </c>
      <c r="AB46" s="157">
        <f>[3]Ternopil!$H$44</f>
        <v>549</v>
      </c>
      <c r="AC46" s="157">
        <f>[3]Ternopil!$I$44</f>
        <v>211991.3</v>
      </c>
      <c r="AD46" s="157">
        <f>[3]Ternopil!$J$44</f>
        <v>15524</v>
      </c>
      <c r="AE46" s="11"/>
      <c r="AF46" s="37" t="s">
        <v>1116</v>
      </c>
      <c r="AG46" s="37">
        <v>10.6</v>
      </c>
      <c r="AH46" s="37" t="s">
        <v>94</v>
      </c>
      <c r="AI46" s="157">
        <f>[4]Ternopil!$F$44</f>
        <v>25</v>
      </c>
      <c r="AJ46" s="157">
        <f>[4]Ternopil!$G$44</f>
        <v>474</v>
      </c>
      <c r="AK46" s="157">
        <f>[4]Ternopil!$H$44</f>
        <v>466</v>
      </c>
      <c r="AL46" s="157">
        <f>[4]Ternopil!$I$44</f>
        <v>295602</v>
      </c>
      <c r="AM46" s="157">
        <f>[4]Ternopil!$J$44</f>
        <v>17905.400000000001</v>
      </c>
      <c r="AN46" s="11"/>
      <c r="AO46" s="11" t="s">
        <v>1116</v>
      </c>
      <c r="AP46" s="11">
        <v>10.6</v>
      </c>
      <c r="AQ46" s="11" t="s">
        <v>94</v>
      </c>
      <c r="AR46" s="157">
        <f>[5]Ternopil!$F$44</f>
        <v>23</v>
      </c>
      <c r="AS46" s="157">
        <f>[5]Ternopil!$G$44</f>
        <v>404</v>
      </c>
      <c r="AT46" s="157">
        <f>[5]Ternopil!$H$44</f>
        <v>397</v>
      </c>
      <c r="AU46" s="157">
        <f>[5]Ternopil!$I$44</f>
        <v>255027.5</v>
      </c>
      <c r="AV46" s="157">
        <f>[5]Ternopil!$J$44</f>
        <v>21713.9</v>
      </c>
      <c r="AW46" s="11"/>
      <c r="AX46" s="33" t="s">
        <v>1116</v>
      </c>
      <c r="AY46" s="33">
        <v>10.6</v>
      </c>
      <c r="AZ46" s="33" t="s">
        <v>94</v>
      </c>
      <c r="BA46" s="157">
        <f>[6]Ternopil!$F$44</f>
        <v>22</v>
      </c>
      <c r="BB46" s="157">
        <f>[6]Ternopil!$G$44</f>
        <v>399</v>
      </c>
      <c r="BC46" s="157">
        <f>[6]Ternopil!$H$44</f>
        <v>391</v>
      </c>
      <c r="BD46" s="157">
        <f>[6]Ternopil!$I$44</f>
        <v>257517.4</v>
      </c>
      <c r="BE46" s="157">
        <f>[6]Ternopil!$J$44</f>
        <v>33332</v>
      </c>
      <c r="BG46" s="2">
        <v>10.6</v>
      </c>
      <c r="BH46" s="2" t="s">
        <v>94</v>
      </c>
      <c r="BI46" s="1">
        <f t="shared" si="46"/>
        <v>23</v>
      </c>
      <c r="BJ46" s="1">
        <f t="shared" si="47"/>
        <v>24</v>
      </c>
      <c r="BK46" s="1">
        <f t="shared" si="48"/>
        <v>25</v>
      </c>
      <c r="BL46" s="1">
        <f t="shared" si="49"/>
        <v>25</v>
      </c>
      <c r="BM46" s="1">
        <f t="shared" si="50"/>
        <v>23</v>
      </c>
      <c r="BN46" s="1">
        <f t="shared" si="51"/>
        <v>22</v>
      </c>
      <c r="BP46" s="1">
        <f t="shared" si="52"/>
        <v>457</v>
      </c>
      <c r="BQ46" s="1">
        <f t="shared" si="53"/>
        <v>477</v>
      </c>
      <c r="BR46" s="1">
        <f t="shared" si="54"/>
        <v>549</v>
      </c>
      <c r="BS46" s="1">
        <f t="shared" si="55"/>
        <v>466</v>
      </c>
      <c r="BT46" s="1">
        <f t="shared" si="56"/>
        <v>397</v>
      </c>
      <c r="BU46" s="1">
        <f t="shared" si="57"/>
        <v>391</v>
      </c>
      <c r="BW46" s="40">
        <f t="shared" si="58"/>
        <v>5.4637622247196383E-3</v>
      </c>
      <c r="BX46" s="40">
        <f t="shared" si="59"/>
        <v>5.9099750963313548E-3</v>
      </c>
      <c r="BY46" s="40">
        <f t="shared" si="60"/>
        <v>6.984110829824316E-3</v>
      </c>
      <c r="BZ46" s="40">
        <f t="shared" si="61"/>
        <v>6.4371753784948612E-3</v>
      </c>
      <c r="CA46" s="40">
        <f t="shared" si="62"/>
        <v>5.7114905983397836E-3</v>
      </c>
      <c r="CB46" s="40">
        <f t="shared" si="63"/>
        <v>5.5184678136423297E-3</v>
      </c>
      <c r="CD46" s="10">
        <f t="shared" si="64"/>
        <v>11896.4</v>
      </c>
      <c r="CE46" s="10">
        <f t="shared" si="65"/>
        <v>12969.5</v>
      </c>
      <c r="CF46" s="10">
        <f t="shared" si="66"/>
        <v>15524</v>
      </c>
      <c r="CG46" s="10">
        <f t="shared" si="67"/>
        <v>17905.400000000001</v>
      </c>
      <c r="CH46" s="10">
        <f t="shared" si="68"/>
        <v>21713.9</v>
      </c>
      <c r="CI46" s="10">
        <f t="shared" si="69"/>
        <v>33332</v>
      </c>
      <c r="CK46" s="40">
        <f t="shared" si="70"/>
        <v>5.9566960355555126E-3</v>
      </c>
      <c r="CL46" s="40">
        <f t="shared" si="71"/>
        <v>6.2515982077418208E-3</v>
      </c>
      <c r="CM46" s="40">
        <f t="shared" si="72"/>
        <v>6.9635693271906437E-3</v>
      </c>
      <c r="CN46" s="40">
        <f t="shared" si="73"/>
        <v>6.8231810884013012E-3</v>
      </c>
      <c r="CO46" s="40">
        <f t="shared" si="74"/>
        <v>7.2897383887032376E-3</v>
      </c>
      <c r="CP46" s="40">
        <f t="shared" si="75"/>
        <v>7.6948549095538282E-3</v>
      </c>
      <c r="CR46" s="9">
        <f t="shared" si="76"/>
        <v>26.031509846827134</v>
      </c>
      <c r="CS46" s="9">
        <f t="shared" si="77"/>
        <v>27.189727463312369</v>
      </c>
      <c r="CT46" s="9">
        <f t="shared" si="78"/>
        <v>28.276867030965391</v>
      </c>
      <c r="CU46" s="9">
        <f t="shared" si="79"/>
        <v>38.423605150214598</v>
      </c>
      <c r="CV46" s="9">
        <f t="shared" si="80"/>
        <v>54.694962216624688</v>
      </c>
      <c r="CW46" s="9">
        <f t="shared" si="81"/>
        <v>85.248081841432224</v>
      </c>
      <c r="CY46" s="9">
        <f t="shared" si="82"/>
        <v>109.02187523105782</v>
      </c>
      <c r="CZ46" s="9">
        <f t="shared" si="83"/>
        <v>105.78044925472749</v>
      </c>
      <c r="DA46" s="9">
        <f t="shared" si="84"/>
        <v>99.705882350177575</v>
      </c>
      <c r="DB46" s="9">
        <f t="shared" si="85"/>
        <v>105.99650758616889</v>
      </c>
      <c r="DC46" s="9">
        <f t="shared" si="86"/>
        <v>127.63285281117717</v>
      </c>
      <c r="DD46" s="9">
        <f t="shared" si="87"/>
        <v>139.43824933673079</v>
      </c>
      <c r="DF46" s="9">
        <f>IF($A46=2,IF(ISNUMBER(CR46/Ukraine!CR46),100*CR46/Ukraine!CR46,""),"")</f>
        <v>90.203436129407706</v>
      </c>
      <c r="DG46" s="9">
        <f>IF($A46=2,IF(ISNUMBER(CS46/Ukraine!CS46),100*CS46/Ukraine!CS46,""),"")</f>
        <v>86.357082814604638</v>
      </c>
      <c r="DH46" s="9">
        <f>IF($A46=2,IF(ISNUMBER(CT46/Ukraine!CT46),100*CT46/Ukraine!CT46,""),"")</f>
        <v>81.396832864993243</v>
      </c>
      <c r="DI46" s="9">
        <f>IF($A46=2,IF(ISNUMBER(CU46/Ukraine!CU46),100*CU46/Ukraine!CU46,""),"")</f>
        <v>81.242819597670206</v>
      </c>
      <c r="DJ46" s="9">
        <f>IF($A46=2,IF(ISNUMBER(CV46/Ukraine!CV46),100*CV46/Ukraine!CV46,""),"")</f>
        <v>99.686574977309988</v>
      </c>
      <c r="DK46" s="9">
        <f>IF($A46=2,IF(ISNUMBER(CW46/Ukraine!CW46),100*CW46/Ukraine!CW46,""),"")</f>
        <v>118.59530983269663</v>
      </c>
      <c r="DM46" s="40">
        <f t="shared" si="88"/>
        <v>4.3763676148796504E-2</v>
      </c>
      <c r="DN46" s="40">
        <f t="shared" si="89"/>
        <v>0.15094339622641506</v>
      </c>
      <c r="DO46" s="40">
        <f t="shared" si="90"/>
        <v>-0.15118397085610202</v>
      </c>
      <c r="DP46" s="40">
        <f t="shared" si="91"/>
        <v>-0.14806866952789699</v>
      </c>
      <c r="DQ46" s="40">
        <f t="shared" si="92"/>
        <v>-1.5113350125944613E-2</v>
      </c>
      <c r="DR46" s="40">
        <f t="shared" si="44"/>
        <v>-0.14442013129102849</v>
      </c>
      <c r="DT46" s="40">
        <f t="shared" si="93"/>
        <v>4.4492909681395298E-2</v>
      </c>
      <c r="DU46" s="40">
        <f t="shared" si="94"/>
        <v>3.9983466885422869E-2</v>
      </c>
      <c r="DV46" s="40">
        <f t="shared" si="95"/>
        <v>0.35883530194974322</v>
      </c>
      <c r="DW46" s="40">
        <f t="shared" si="96"/>
        <v>0.42347294073000885</v>
      </c>
      <c r="DX46" s="40">
        <f t="shared" si="97"/>
        <v>0.55860939264934406</v>
      </c>
      <c r="DY46" s="40">
        <f t="shared" si="98"/>
        <v>2.274803587768949</v>
      </c>
    </row>
    <row r="47" spans="1:129" x14ac:dyDescent="0.2">
      <c r="A47" s="39">
        <f>'Industry selection'!C47</f>
        <v>2</v>
      </c>
      <c r="B47" s="2">
        <v>10.7</v>
      </c>
      <c r="C47" s="2" t="s">
        <v>96</v>
      </c>
      <c r="E47" s="30" t="s">
        <v>95</v>
      </c>
      <c r="F47" s="31">
        <v>10.7</v>
      </c>
      <c r="G47" s="32" t="s">
        <v>96</v>
      </c>
      <c r="H47" s="157">
        <f>[1]Ternopil!$F$45</f>
        <v>35</v>
      </c>
      <c r="I47" s="157">
        <f>[1]Ternopil!$G$45</f>
        <v>2815</v>
      </c>
      <c r="J47" s="157">
        <f>[1]Ternopil!$H$45</f>
        <v>2810</v>
      </c>
      <c r="K47" s="157">
        <f>[1]Ternopil!$I$45</f>
        <v>232933.5</v>
      </c>
      <c r="L47" s="157">
        <f>[1]Ternopil!$J$45</f>
        <v>40801.4</v>
      </c>
      <c r="M47" s="11"/>
      <c r="N47" s="33" t="s">
        <v>772</v>
      </c>
      <c r="O47" s="36">
        <v>10.7</v>
      </c>
      <c r="P47" s="35" t="s">
        <v>96</v>
      </c>
      <c r="Q47" s="157">
        <f>[2]Ternopil!$F$45</f>
        <v>37</v>
      </c>
      <c r="R47" s="157">
        <f>[2]Ternopil!$G$45</f>
        <v>2996</v>
      </c>
      <c r="S47" s="157">
        <f>[2]Ternopil!$H$45</f>
        <v>2972</v>
      </c>
      <c r="T47" s="157">
        <f>[2]Ternopil!$I$45</f>
        <v>252172.3</v>
      </c>
      <c r="U47" s="157">
        <f>[2]Ternopil!$J$45</f>
        <v>42805.9</v>
      </c>
      <c r="V47" s="11"/>
      <c r="W47" s="36" t="s">
        <v>1117</v>
      </c>
      <c r="X47" s="36">
        <v>10.7</v>
      </c>
      <c r="Y47" s="36" t="s">
        <v>96</v>
      </c>
      <c r="Z47" s="157">
        <f>[3]Ternopil!$F$45</f>
        <v>42</v>
      </c>
      <c r="AA47" s="157">
        <f>[3]Ternopil!$G$45</f>
        <v>3278</v>
      </c>
      <c r="AB47" s="157">
        <f>[3]Ternopil!$H$45</f>
        <v>3257</v>
      </c>
      <c r="AC47" s="157">
        <f>[3]Ternopil!$I$45</f>
        <v>327780.5</v>
      </c>
      <c r="AD47" s="157">
        <f>[3]Ternopil!$J$45</f>
        <v>54559.199999999997</v>
      </c>
      <c r="AE47" s="11"/>
      <c r="AF47" s="37" t="s">
        <v>1117</v>
      </c>
      <c r="AG47" s="37">
        <v>10.7</v>
      </c>
      <c r="AH47" s="37" t="s">
        <v>96</v>
      </c>
      <c r="AI47" s="157">
        <f>[4]Ternopil!$F$45</f>
        <v>41</v>
      </c>
      <c r="AJ47" s="157">
        <f>[4]Ternopil!$G$45</f>
        <v>2804</v>
      </c>
      <c r="AK47" s="157">
        <f>[4]Ternopil!$H$45</f>
        <v>2785</v>
      </c>
      <c r="AL47" s="157">
        <f>[4]Ternopil!$I$45</f>
        <v>377346.6</v>
      </c>
      <c r="AM47" s="157">
        <f>[4]Ternopil!$J$45</f>
        <v>53818.2</v>
      </c>
      <c r="AN47" s="11"/>
      <c r="AO47" s="11" t="s">
        <v>1117</v>
      </c>
      <c r="AP47" s="11">
        <v>10.7</v>
      </c>
      <c r="AQ47" s="11" t="s">
        <v>96</v>
      </c>
      <c r="AR47" s="157">
        <f>[5]Ternopil!$F$45</f>
        <v>33</v>
      </c>
      <c r="AS47" s="157">
        <f>[5]Ternopil!$G$45</f>
        <v>2615</v>
      </c>
      <c r="AT47" s="157">
        <f>[5]Ternopil!$H$45</f>
        <v>2610</v>
      </c>
      <c r="AU47" s="157">
        <f>[5]Ternopil!$I$45</f>
        <v>392394.5</v>
      </c>
      <c r="AV47" s="157">
        <f>[5]Ternopil!$J$45</f>
        <v>62111.5</v>
      </c>
      <c r="AW47" s="11"/>
      <c r="AX47" s="33" t="s">
        <v>1117</v>
      </c>
      <c r="AY47" s="33">
        <v>10.7</v>
      </c>
      <c r="AZ47" s="33" t="s">
        <v>96</v>
      </c>
      <c r="BA47" s="157">
        <f>[6]Ternopil!$F$45</f>
        <v>34</v>
      </c>
      <c r="BB47" s="157">
        <f>[6]Ternopil!$G$45</f>
        <v>2555</v>
      </c>
      <c r="BC47" s="157">
        <f>[6]Ternopil!$H$45</f>
        <v>2546</v>
      </c>
      <c r="BD47" s="157">
        <f>[6]Ternopil!$I$45</f>
        <v>433829</v>
      </c>
      <c r="BE47" s="157">
        <f>[6]Ternopil!$J$45</f>
        <v>108109.4</v>
      </c>
      <c r="BG47" s="2">
        <v>10.7</v>
      </c>
      <c r="BH47" s="2" t="s">
        <v>96</v>
      </c>
      <c r="BI47" s="1">
        <f t="shared" si="46"/>
        <v>35</v>
      </c>
      <c r="BJ47" s="1">
        <f t="shared" si="47"/>
        <v>37</v>
      </c>
      <c r="BK47" s="1">
        <f t="shared" si="48"/>
        <v>42</v>
      </c>
      <c r="BL47" s="1">
        <f t="shared" si="49"/>
        <v>41</v>
      </c>
      <c r="BM47" s="1">
        <f t="shared" si="50"/>
        <v>33</v>
      </c>
      <c r="BN47" s="1">
        <f t="shared" si="51"/>
        <v>34</v>
      </c>
      <c r="BP47" s="1">
        <f t="shared" si="52"/>
        <v>2810</v>
      </c>
      <c r="BQ47" s="1">
        <f t="shared" si="53"/>
        <v>2972</v>
      </c>
      <c r="BR47" s="1">
        <f t="shared" si="54"/>
        <v>3257</v>
      </c>
      <c r="BS47" s="1">
        <f t="shared" si="55"/>
        <v>2785</v>
      </c>
      <c r="BT47" s="1">
        <f t="shared" si="56"/>
        <v>2610</v>
      </c>
      <c r="BU47" s="1">
        <f t="shared" si="57"/>
        <v>2546</v>
      </c>
      <c r="BW47" s="40">
        <f t="shared" si="58"/>
        <v>3.3595562038210465E-2</v>
      </c>
      <c r="BX47" s="40">
        <f t="shared" si="59"/>
        <v>3.6822737916764756E-2</v>
      </c>
      <c r="BY47" s="40">
        <f t="shared" si="60"/>
        <v>4.1433968984950449E-2</v>
      </c>
      <c r="BZ47" s="40">
        <f t="shared" si="61"/>
        <v>3.847110177920212E-2</v>
      </c>
      <c r="CA47" s="40">
        <f t="shared" si="62"/>
        <v>3.7549094361881197E-2</v>
      </c>
      <c r="CB47" s="40">
        <f t="shared" si="63"/>
        <v>3.5933552566581511E-2</v>
      </c>
      <c r="CD47" s="10">
        <f t="shared" si="64"/>
        <v>40801.4</v>
      </c>
      <c r="CE47" s="10">
        <f t="shared" si="65"/>
        <v>42805.9</v>
      </c>
      <c r="CF47" s="10">
        <f t="shared" si="66"/>
        <v>54559.199999999997</v>
      </c>
      <c r="CG47" s="10">
        <f t="shared" si="67"/>
        <v>53818.2</v>
      </c>
      <c r="CH47" s="10">
        <f t="shared" si="68"/>
        <v>62111.5</v>
      </c>
      <c r="CI47" s="10">
        <f t="shared" si="69"/>
        <v>108109.4</v>
      </c>
      <c r="CK47" s="40">
        <f t="shared" si="70"/>
        <v>2.0429839079479064E-2</v>
      </c>
      <c r="CL47" s="40">
        <f t="shared" si="71"/>
        <v>2.0633431336657203E-2</v>
      </c>
      <c r="CM47" s="40">
        <f t="shared" si="72"/>
        <v>2.4473510154345512E-2</v>
      </c>
      <c r="CN47" s="40">
        <f t="shared" si="73"/>
        <v>2.050841223607397E-2</v>
      </c>
      <c r="CO47" s="40">
        <f t="shared" si="74"/>
        <v>2.0851923695418193E-2</v>
      </c>
      <c r="CP47" s="40">
        <f t="shared" si="75"/>
        <v>2.495758272407652E-2</v>
      </c>
      <c r="CR47" s="9">
        <f t="shared" si="76"/>
        <v>14.520071174377225</v>
      </c>
      <c r="CS47" s="9">
        <f t="shared" si="77"/>
        <v>14.40306191117093</v>
      </c>
      <c r="CT47" s="9">
        <f t="shared" si="78"/>
        <v>16.751366287995086</v>
      </c>
      <c r="CU47" s="9">
        <f t="shared" si="79"/>
        <v>19.324308797127468</v>
      </c>
      <c r="CV47" s="9">
        <f t="shared" si="80"/>
        <v>23.797509578544062</v>
      </c>
      <c r="CW47" s="9">
        <f t="shared" si="81"/>
        <v>42.462450903377842</v>
      </c>
      <c r="CY47" s="9">
        <f t="shared" si="82"/>
        <v>60.811124565330537</v>
      </c>
      <c r="CZ47" s="9">
        <f t="shared" si="83"/>
        <v>56.034484408241582</v>
      </c>
      <c r="DA47" s="9">
        <f t="shared" si="84"/>
        <v>59.066294525718071</v>
      </c>
      <c r="DB47" s="9">
        <f t="shared" si="85"/>
        <v>53.308616825632562</v>
      </c>
      <c r="DC47" s="9">
        <f t="shared" si="86"/>
        <v>55.532427745012392</v>
      </c>
      <c r="DD47" s="9">
        <f t="shared" si="87"/>
        <v>69.454815740337523</v>
      </c>
      <c r="DF47" s="9">
        <f>IF($A47=2,IF(ISNUMBER(CR47/Ukraine!CR47),100*CR47/Ukraine!CR47,""),"")</f>
        <v>56.697963910596016</v>
      </c>
      <c r="DG47" s="9">
        <f>IF($A47=2,IF(ISNUMBER(CS47/Ukraine!CS47),100*CS47/Ukraine!CS47,""),"")</f>
        <v>52.499153003933692</v>
      </c>
      <c r="DH47" s="9">
        <f>IF($A47=2,IF(ISNUMBER(CT47/Ukraine!CT47),100*CT47/Ukraine!CT47,""),"")</f>
        <v>56.780751109698791</v>
      </c>
      <c r="DI47" s="9">
        <f>IF($A47=2,IF(ISNUMBER(CU47/Ukraine!CU47),100*CU47/Ukraine!CU47,""),"")</f>
        <v>56.212403110183615</v>
      </c>
      <c r="DJ47" s="9">
        <f>IF($A47=2,IF(ISNUMBER(CV47/Ukraine!CV47),100*CV47/Ukraine!CV47,""),"")</f>
        <v>55.856176873060711</v>
      </c>
      <c r="DK47" s="9">
        <f>IF($A47=2,IF(ISNUMBER(CW47/Ukraine!CW47),100*CW47/Ukraine!CW47,""),"")</f>
        <v>71.489462382824797</v>
      </c>
      <c r="DM47" s="40">
        <f t="shared" si="88"/>
        <v>5.7651245551601393E-2</v>
      </c>
      <c r="DN47" s="40">
        <f t="shared" si="89"/>
        <v>9.5895020188425217E-2</v>
      </c>
      <c r="DO47" s="40">
        <f t="shared" si="90"/>
        <v>-0.14491863678231498</v>
      </c>
      <c r="DP47" s="40">
        <f t="shared" si="91"/>
        <v>-6.2836624775583494E-2</v>
      </c>
      <c r="DQ47" s="40">
        <f t="shared" si="92"/>
        <v>-2.4521072796934829E-2</v>
      </c>
      <c r="DR47" s="40">
        <f t="shared" si="44"/>
        <v>-9.3950177935943069E-2</v>
      </c>
      <c r="DT47" s="40">
        <f t="shared" si="93"/>
        <v>-8.0584497004928535E-3</v>
      </c>
      <c r="DU47" s="40">
        <f t="shared" si="94"/>
        <v>0.16304202476577734</v>
      </c>
      <c r="DV47" s="40">
        <f t="shared" si="95"/>
        <v>0.15359597927103352</v>
      </c>
      <c r="DW47" s="40">
        <f t="shared" si="96"/>
        <v>0.23148050615303406</v>
      </c>
      <c r="DX47" s="40">
        <f t="shared" si="97"/>
        <v>0.78432330337886169</v>
      </c>
      <c r="DY47" s="40">
        <f t="shared" si="98"/>
        <v>1.9243968843836665</v>
      </c>
    </row>
    <row r="48" spans="1:129" x14ac:dyDescent="0.2">
      <c r="A48" s="39">
        <f>'Industry selection'!C48</f>
        <v>2</v>
      </c>
      <c r="B48" s="2">
        <v>10.8</v>
      </c>
      <c r="C48" s="2" t="s">
        <v>98</v>
      </c>
      <c r="E48" s="30" t="s">
        <v>97</v>
      </c>
      <c r="F48" s="31">
        <v>10.8</v>
      </c>
      <c r="G48" s="32" t="s">
        <v>98</v>
      </c>
      <c r="H48" s="157">
        <f>[1]Ternopil!$F$46</f>
        <v>16</v>
      </c>
      <c r="I48" s="157">
        <f>[1]Ternopil!$G$46</f>
        <v>2271</v>
      </c>
      <c r="J48" s="157">
        <f>[1]Ternopil!$H$46</f>
        <v>2271</v>
      </c>
      <c r="K48" s="157">
        <f>[1]Ternopil!$I$46</f>
        <v>1184491.3</v>
      </c>
      <c r="L48" s="157">
        <f>[1]Ternopil!$J$46</f>
        <v>71975.5</v>
      </c>
      <c r="M48" s="11"/>
      <c r="N48" s="33" t="s">
        <v>773</v>
      </c>
      <c r="O48" s="36">
        <v>10.8</v>
      </c>
      <c r="P48" s="35" t="s">
        <v>98</v>
      </c>
      <c r="Q48" s="157">
        <f>[2]Ternopil!$F$46</f>
        <v>19</v>
      </c>
      <c r="R48" s="157">
        <f>[2]Ternopil!$G$46</f>
        <v>1418</v>
      </c>
      <c r="S48" s="157">
        <f>[2]Ternopil!$H$46</f>
        <v>1417</v>
      </c>
      <c r="T48" s="157">
        <f>[2]Ternopil!$I$46</f>
        <v>656700.4</v>
      </c>
      <c r="U48" s="157">
        <f>[2]Ternopil!$J$46</f>
        <v>47744.800000000003</v>
      </c>
      <c r="V48" s="11"/>
      <c r="W48" s="36" t="s">
        <v>1118</v>
      </c>
      <c r="X48" s="36">
        <v>10.8</v>
      </c>
      <c r="Y48" s="36" t="s">
        <v>98</v>
      </c>
      <c r="Z48" s="157">
        <f>[3]Ternopil!$F$46</f>
        <v>18</v>
      </c>
      <c r="AA48" s="157">
        <f>[3]Ternopil!$G$46</f>
        <v>982</v>
      </c>
      <c r="AB48" s="157">
        <f>[3]Ternopil!$H$46</f>
        <v>980</v>
      </c>
      <c r="AC48" s="157">
        <f>[3]Ternopil!$I$46</f>
        <v>1652145.8</v>
      </c>
      <c r="AD48" s="157">
        <f>[3]Ternopil!$J$46</f>
        <v>37389.800000000003</v>
      </c>
      <c r="AE48" s="11"/>
      <c r="AF48" s="37" t="s">
        <v>1118</v>
      </c>
      <c r="AG48" s="37">
        <v>10.8</v>
      </c>
      <c r="AH48" s="37" t="s">
        <v>98</v>
      </c>
      <c r="AI48" s="157">
        <f>[4]Ternopil!$F$46</f>
        <v>19</v>
      </c>
      <c r="AJ48" s="157">
        <f>[4]Ternopil!$G$46</f>
        <v>925</v>
      </c>
      <c r="AK48" s="157">
        <f>[4]Ternopil!$H$46</f>
        <v>922</v>
      </c>
      <c r="AL48" s="157">
        <f>[4]Ternopil!$I$46</f>
        <v>1616098.2</v>
      </c>
      <c r="AM48" s="157">
        <f>[4]Ternopil!$J$46</f>
        <v>36343.1</v>
      </c>
      <c r="AN48" s="11"/>
      <c r="AO48" s="11" t="s">
        <v>1118</v>
      </c>
      <c r="AP48" s="11">
        <v>10.8</v>
      </c>
      <c r="AQ48" s="11" t="s">
        <v>98</v>
      </c>
      <c r="AR48" s="157">
        <f>[5]Ternopil!$F$46</f>
        <v>8</v>
      </c>
      <c r="AS48" s="157">
        <f>[5]Ternopil!$G$46</f>
        <v>49</v>
      </c>
      <c r="AT48" s="157">
        <f>[5]Ternopil!$H$46</f>
        <v>44</v>
      </c>
      <c r="AU48" s="157">
        <f>[5]Ternopil!$I$46</f>
        <v>8884.2000000000007</v>
      </c>
      <c r="AV48" s="157">
        <f>[5]Ternopil!$J$46</f>
        <v>1197.5</v>
      </c>
      <c r="AW48" s="11"/>
      <c r="AX48" s="33" t="s">
        <v>1118</v>
      </c>
      <c r="AY48" s="33">
        <v>10.8</v>
      </c>
      <c r="AZ48" s="33" t="s">
        <v>98</v>
      </c>
      <c r="BA48" s="157">
        <f>[6]Ternopil!$F$46</f>
        <v>9</v>
      </c>
      <c r="BB48" s="157">
        <f>[6]Ternopil!$G$46</f>
        <v>35</v>
      </c>
      <c r="BC48" s="157">
        <f>[6]Ternopil!$H$46</f>
        <v>35</v>
      </c>
      <c r="BD48" s="157">
        <f>[6]Ternopil!$I$46</f>
        <v>12445.3</v>
      </c>
      <c r="BE48" s="157">
        <f>[6]Ternopil!$J$46</f>
        <v>1304.3</v>
      </c>
      <c r="BG48" s="2">
        <v>10.8</v>
      </c>
      <c r="BH48" s="2" t="s">
        <v>98</v>
      </c>
      <c r="BI48" s="1">
        <f t="shared" si="46"/>
        <v>16</v>
      </c>
      <c r="BJ48" s="1">
        <f t="shared" si="47"/>
        <v>19</v>
      </c>
      <c r="BK48" s="1">
        <f t="shared" si="48"/>
        <v>18</v>
      </c>
      <c r="BL48" s="1">
        <f t="shared" si="49"/>
        <v>19</v>
      </c>
      <c r="BM48" s="1">
        <f t="shared" si="50"/>
        <v>8</v>
      </c>
      <c r="BN48" s="1">
        <f t="shared" si="51"/>
        <v>9</v>
      </c>
      <c r="BP48" s="1">
        <f t="shared" si="52"/>
        <v>2271</v>
      </c>
      <c r="BQ48" s="1">
        <f t="shared" si="53"/>
        <v>1417</v>
      </c>
      <c r="BR48" s="1">
        <f t="shared" si="54"/>
        <v>980</v>
      </c>
      <c r="BS48" s="1">
        <f t="shared" si="55"/>
        <v>922</v>
      </c>
      <c r="BT48" s="1">
        <f t="shared" si="56"/>
        <v>44</v>
      </c>
      <c r="BU48" s="1">
        <f t="shared" si="57"/>
        <v>35</v>
      </c>
      <c r="BW48" s="40">
        <f t="shared" si="58"/>
        <v>2.715143109920853E-2</v>
      </c>
      <c r="BX48" s="40">
        <f t="shared" si="59"/>
        <v>1.7556466900422497E-2</v>
      </c>
      <c r="BY48" s="40">
        <f t="shared" si="60"/>
        <v>1.2467083084203696E-2</v>
      </c>
      <c r="BZ48" s="40">
        <f t="shared" si="61"/>
        <v>1.2736213946292409E-2</v>
      </c>
      <c r="CA48" s="40">
        <f t="shared" si="62"/>
        <v>6.3301155246083245E-4</v>
      </c>
      <c r="CB48" s="40">
        <f t="shared" si="63"/>
        <v>4.9398049482731853E-4</v>
      </c>
      <c r="CD48" s="10">
        <f t="shared" si="64"/>
        <v>71975.5</v>
      </c>
      <c r="CE48" s="10">
        <f t="shared" si="65"/>
        <v>47744.800000000003</v>
      </c>
      <c r="CF48" s="10">
        <f t="shared" si="66"/>
        <v>37389.800000000003</v>
      </c>
      <c r="CG48" s="10">
        <f t="shared" si="67"/>
        <v>36343.1</v>
      </c>
      <c r="CH48" s="10">
        <f t="shared" si="68"/>
        <v>1197.5</v>
      </c>
      <c r="CI48" s="10">
        <f t="shared" si="69"/>
        <v>1304.3</v>
      </c>
      <c r="CK48" s="40">
        <f t="shared" si="70"/>
        <v>3.6039152643415305E-2</v>
      </c>
      <c r="CL48" s="40">
        <f t="shared" si="71"/>
        <v>2.3014095077604511E-2</v>
      </c>
      <c r="CM48" s="40">
        <f t="shared" si="72"/>
        <v>1.6771867072261835E-2</v>
      </c>
      <c r="CN48" s="40">
        <f t="shared" si="73"/>
        <v>1.3849204855176499E-2</v>
      </c>
      <c r="CO48" s="40">
        <f t="shared" si="74"/>
        <v>4.0202182567259341E-4</v>
      </c>
      <c r="CP48" s="40">
        <f t="shared" si="75"/>
        <v>3.0110402191680844E-4</v>
      </c>
      <c r="CR48" s="9">
        <f t="shared" si="76"/>
        <v>31.693306913254073</v>
      </c>
      <c r="CS48" s="9">
        <f t="shared" si="77"/>
        <v>33.694283697953423</v>
      </c>
      <c r="CT48" s="9">
        <f t="shared" si="78"/>
        <v>38.152857142857144</v>
      </c>
      <c r="CU48" s="9">
        <f t="shared" si="79"/>
        <v>39.417678958785245</v>
      </c>
      <c r="CV48" s="9">
        <f t="shared" si="80"/>
        <v>27.21590909090909</v>
      </c>
      <c r="CW48" s="9">
        <f t="shared" si="81"/>
        <v>37.265714285714282</v>
      </c>
      <c r="CY48" s="9">
        <f t="shared" si="82"/>
        <v>132.73389719949552</v>
      </c>
      <c r="CZ48" s="9">
        <f t="shared" si="83"/>
        <v>131.08614169432164</v>
      </c>
      <c r="DA48" s="9">
        <f t="shared" si="84"/>
        <v>134.52919948462102</v>
      </c>
      <c r="DB48" s="9">
        <f t="shared" si="85"/>
        <v>108.7387893574769</v>
      </c>
      <c r="DC48" s="9">
        <f t="shared" si="86"/>
        <v>63.509397910627946</v>
      </c>
      <c r="DD48" s="9">
        <f t="shared" si="87"/>
        <v>60.954637899633212</v>
      </c>
      <c r="DF48" s="9">
        <f>IF($A48=2,IF(ISNUMBER(CR48/Ukraine!CR48),100*CR48/Ukraine!CR48,""),"")</f>
        <v>73.674809320590285</v>
      </c>
      <c r="DG48" s="9">
        <f>IF($A48=2,IF(ISNUMBER(CS48/Ukraine!CS48),100*CS48/Ukraine!CS48,""),"")</f>
        <v>80.740353045718493</v>
      </c>
      <c r="DH48" s="9">
        <f>IF($A48=2,IF(ISNUMBER(CT48/Ukraine!CT48),100*CT48/Ukraine!CT48,""),"")</f>
        <v>83.836263141324807</v>
      </c>
      <c r="DI48" s="9">
        <f>IF($A48=2,IF(ISNUMBER(CU48/Ukraine!CU48),100*CU48/Ukraine!CU48,""),"")</f>
        <v>73.277520829113826</v>
      </c>
      <c r="DJ48" s="9">
        <f>IF($A48=2,IF(ISNUMBER(CV48/Ukraine!CV48),100*CV48/Ukraine!CV48,""),"")</f>
        <v>39.716210827370794</v>
      </c>
      <c r="DK48" s="9">
        <f>IF($A48=2,IF(ISNUMBER(CW48/Ukraine!CW48),100*CW48/Ukraine!CW48,""),"")</f>
        <v>41.843789435598438</v>
      </c>
      <c r="DM48" s="40">
        <f t="shared" si="88"/>
        <v>-0.37604579480405109</v>
      </c>
      <c r="DN48" s="40">
        <f t="shared" si="89"/>
        <v>-0.30839802399435423</v>
      </c>
      <c r="DO48" s="40">
        <f t="shared" si="90"/>
        <v>-5.9183673469387799E-2</v>
      </c>
      <c r="DP48" s="40">
        <f t="shared" si="91"/>
        <v>-0.95227765726681124</v>
      </c>
      <c r="DQ48" s="40">
        <f t="shared" si="92"/>
        <v>-0.20454545454545459</v>
      </c>
      <c r="DR48" s="40">
        <f t="shared" si="44"/>
        <v>-0.98458828709819468</v>
      </c>
      <c r="DT48" s="40">
        <f t="shared" si="93"/>
        <v>6.3135626401375822E-2</v>
      </c>
      <c r="DU48" s="40">
        <f t="shared" si="94"/>
        <v>0.1323243279148425</v>
      </c>
      <c r="DV48" s="40">
        <f t="shared" si="95"/>
        <v>3.3151431128530806E-2</v>
      </c>
      <c r="DW48" s="40">
        <f t="shared" si="96"/>
        <v>-0.30955069375429767</v>
      </c>
      <c r="DX48" s="40">
        <f t="shared" si="97"/>
        <v>0.36926215329555601</v>
      </c>
      <c r="DY48" s="40">
        <f t="shared" si="98"/>
        <v>0.175822844479818</v>
      </c>
    </row>
    <row r="49" spans="1:129" x14ac:dyDescent="0.2">
      <c r="A49" s="39">
        <f>'Industry selection'!C49</f>
        <v>2</v>
      </c>
      <c r="B49" s="2">
        <v>10.9</v>
      </c>
      <c r="C49" s="2" t="s">
        <v>100</v>
      </c>
      <c r="E49" s="30" t="s">
        <v>99</v>
      </c>
      <c r="F49" s="31">
        <v>10.9</v>
      </c>
      <c r="G49" s="32" t="s">
        <v>100</v>
      </c>
      <c r="H49" s="157">
        <f>[1]Ternopil!$F$47</f>
        <v>9</v>
      </c>
      <c r="I49" s="157">
        <f>[1]Ternopil!$G$47</f>
        <v>112</v>
      </c>
      <c r="J49" s="157">
        <f>[1]Ternopil!$H$47</f>
        <v>106</v>
      </c>
      <c r="K49" s="157">
        <f>[1]Ternopil!$I$47</f>
        <v>19711</v>
      </c>
      <c r="L49" s="157">
        <f>[1]Ternopil!$J$47</f>
        <v>1779.4</v>
      </c>
      <c r="M49" s="11"/>
      <c r="N49" s="33" t="s">
        <v>774</v>
      </c>
      <c r="O49" s="36">
        <v>10.9</v>
      </c>
      <c r="P49" s="35" t="s">
        <v>100</v>
      </c>
      <c r="Q49" s="157">
        <f>[2]Ternopil!$F$47</f>
        <v>9</v>
      </c>
      <c r="R49" s="157">
        <f>[2]Ternopil!$G$47</f>
        <v>55</v>
      </c>
      <c r="S49" s="157">
        <f>[2]Ternopil!$H$47</f>
        <v>54</v>
      </c>
      <c r="T49" s="157">
        <f>[2]Ternopil!$I$47</f>
        <v>14747.9</v>
      </c>
      <c r="U49" s="157">
        <f>[2]Ternopil!$J$47</f>
        <v>1551.1</v>
      </c>
      <c r="V49" s="11"/>
      <c r="W49" s="36" t="s">
        <v>1119</v>
      </c>
      <c r="X49" s="36">
        <v>10.9</v>
      </c>
      <c r="Y49" s="36" t="s">
        <v>100</v>
      </c>
      <c r="Z49" s="157">
        <f>[3]Ternopil!$F$47</f>
        <v>9</v>
      </c>
      <c r="AA49" s="157">
        <f>[3]Ternopil!$G$47</f>
        <v>58</v>
      </c>
      <c r="AB49" s="157">
        <f>[3]Ternopil!$H$47</f>
        <v>52</v>
      </c>
      <c r="AC49" s="157">
        <f>[3]Ternopil!$I$47</f>
        <v>10908.5</v>
      </c>
      <c r="AD49" s="157">
        <f>[3]Ternopil!$J$47</f>
        <v>1324.9</v>
      </c>
      <c r="AE49" s="11"/>
      <c r="AF49" s="37" t="s">
        <v>1119</v>
      </c>
      <c r="AG49" s="37">
        <v>10.9</v>
      </c>
      <c r="AH49" s="37" t="s">
        <v>100</v>
      </c>
      <c r="AI49" s="157">
        <f>[4]Ternopil!$F$47</f>
        <v>7</v>
      </c>
      <c r="AJ49" s="157">
        <f>[4]Ternopil!$G$47</f>
        <v>49</v>
      </c>
      <c r="AK49" s="157">
        <f>[4]Ternopil!$H$47</f>
        <v>44</v>
      </c>
      <c r="AL49" s="157">
        <f>[4]Ternopil!$I$47</f>
        <v>20084.599999999999</v>
      </c>
      <c r="AM49" s="157">
        <f>[4]Ternopil!$J$47</f>
        <v>2186.5</v>
      </c>
      <c r="AN49" s="11"/>
      <c r="AO49" s="11" t="s">
        <v>1119</v>
      </c>
      <c r="AP49" s="11">
        <v>10.9</v>
      </c>
      <c r="AQ49" s="11" t="s">
        <v>100</v>
      </c>
      <c r="AR49" s="157">
        <f>[5]Ternopil!$F$47</f>
        <v>2</v>
      </c>
      <c r="AS49" s="157" t="str">
        <f>[5]Ternopil!$G$47</f>
        <v>к</v>
      </c>
      <c r="AT49" s="157" t="str">
        <f>[5]Ternopil!$H$47</f>
        <v>к</v>
      </c>
      <c r="AU49" s="157" t="str">
        <f>[5]Ternopil!$I$47</f>
        <v>к</v>
      </c>
      <c r="AV49" s="157" t="str">
        <f>[5]Ternopil!$J$47</f>
        <v>к</v>
      </c>
      <c r="AW49" s="11"/>
      <c r="AX49" s="33" t="s">
        <v>1119</v>
      </c>
      <c r="AY49" s="33">
        <v>10.9</v>
      </c>
      <c r="AZ49" s="33" t="s">
        <v>100</v>
      </c>
      <c r="BA49" s="157">
        <f>[6]Ternopil!$F$47</f>
        <v>2</v>
      </c>
      <c r="BB49" s="157" t="str">
        <f>[6]Ternopil!$G$47</f>
        <v>к</v>
      </c>
      <c r="BC49" s="157" t="str">
        <f>[6]Ternopil!$H$47</f>
        <v>к</v>
      </c>
      <c r="BD49" s="157" t="str">
        <f>[6]Ternopil!$I$47</f>
        <v>к</v>
      </c>
      <c r="BE49" s="157" t="str">
        <f>[6]Ternopil!$J$47</f>
        <v>к</v>
      </c>
      <c r="BG49" s="2">
        <v>10.9</v>
      </c>
      <c r="BH49" s="2" t="s">
        <v>100</v>
      </c>
      <c r="BI49" s="1">
        <f t="shared" si="46"/>
        <v>9</v>
      </c>
      <c r="BJ49" s="1">
        <f t="shared" si="47"/>
        <v>9</v>
      </c>
      <c r="BK49" s="1">
        <f t="shared" si="48"/>
        <v>9</v>
      </c>
      <c r="BL49" s="1">
        <f t="shared" si="49"/>
        <v>7</v>
      </c>
      <c r="BM49" s="1">
        <f t="shared" si="50"/>
        <v>2</v>
      </c>
      <c r="BN49" s="1">
        <f t="shared" si="51"/>
        <v>2</v>
      </c>
      <c r="BP49" s="1">
        <f t="shared" si="52"/>
        <v>106</v>
      </c>
      <c r="BQ49" s="1">
        <f t="shared" si="53"/>
        <v>54</v>
      </c>
      <c r="BR49" s="1">
        <f t="shared" si="54"/>
        <v>52</v>
      </c>
      <c r="BS49" s="1">
        <f t="shared" si="55"/>
        <v>44</v>
      </c>
      <c r="BT49" s="1" t="str">
        <f t="shared" si="56"/>
        <v>к</v>
      </c>
      <c r="BU49" s="1" t="str">
        <f t="shared" si="57"/>
        <v>к</v>
      </c>
      <c r="BW49" s="40">
        <f t="shared" si="58"/>
        <v>1.2673058989502882E-3</v>
      </c>
      <c r="BX49" s="40">
        <f t="shared" si="59"/>
        <v>6.6905378449034212E-4</v>
      </c>
      <c r="BY49" s="40">
        <f t="shared" si="60"/>
        <v>6.6151869426386964E-4</v>
      </c>
      <c r="BZ49" s="40">
        <f t="shared" si="61"/>
        <v>6.0780196706818437E-4</v>
      </c>
      <c r="CA49" s="40" t="str">
        <f t="shared" si="62"/>
        <v/>
      </c>
      <c r="CB49" s="40" t="str">
        <f t="shared" si="63"/>
        <v/>
      </c>
      <c r="CD49" s="10">
        <f t="shared" si="64"/>
        <v>1779.4</v>
      </c>
      <c r="CE49" s="10">
        <f t="shared" si="65"/>
        <v>1551.1</v>
      </c>
      <c r="CF49" s="10">
        <f t="shared" si="66"/>
        <v>1324.9</v>
      </c>
      <c r="CG49" s="10">
        <f t="shared" si="67"/>
        <v>2186.5</v>
      </c>
      <c r="CH49" s="10" t="str">
        <f t="shared" si="68"/>
        <v>к</v>
      </c>
      <c r="CI49" s="10" t="str">
        <f t="shared" si="69"/>
        <v>к</v>
      </c>
      <c r="CK49" s="40">
        <f t="shared" si="70"/>
        <v>8.9097079164011635E-4</v>
      </c>
      <c r="CL49" s="40">
        <f t="shared" si="71"/>
        <v>7.4766598404166218E-4</v>
      </c>
      <c r="CM49" s="40">
        <f t="shared" si="72"/>
        <v>5.9430771718596261E-4</v>
      </c>
      <c r="CN49" s="40">
        <f t="shared" si="73"/>
        <v>8.3320592948437028E-4</v>
      </c>
      <c r="CO49" s="40" t="str">
        <f t="shared" si="74"/>
        <v/>
      </c>
      <c r="CP49" s="40" t="str">
        <f t="shared" si="75"/>
        <v/>
      </c>
      <c r="CR49" s="9">
        <f t="shared" si="76"/>
        <v>16.786792452830191</v>
      </c>
      <c r="CS49" s="9">
        <f t="shared" si="77"/>
        <v>28.724074074074071</v>
      </c>
      <c r="CT49" s="9">
        <f t="shared" si="78"/>
        <v>25.478846153846156</v>
      </c>
      <c r="CU49" s="9">
        <f t="shared" si="79"/>
        <v>49.69318181818182</v>
      </c>
      <c r="CV49" s="9" t="str">
        <f t="shared" si="80"/>
        <v/>
      </c>
      <c r="CW49" s="9" t="str">
        <f t="shared" si="81"/>
        <v/>
      </c>
      <c r="CY49" s="9">
        <f t="shared" si="82"/>
        <v>70.304319768266623</v>
      </c>
      <c r="CZ49" s="9">
        <f t="shared" si="83"/>
        <v>111.74975784812332</v>
      </c>
      <c r="DA49" s="9">
        <f t="shared" si="84"/>
        <v>89.8398975477634</v>
      </c>
      <c r="DB49" s="9">
        <f t="shared" si="85"/>
        <v>137.08509919825576</v>
      </c>
      <c r="DC49" s="9" t="str">
        <f t="shared" si="86"/>
        <v/>
      </c>
      <c r="DD49" s="9" t="str">
        <f t="shared" si="87"/>
        <v/>
      </c>
      <c r="DF49" s="9">
        <f>IF($A49=2,IF(ISNUMBER(CR49/Ukraine!CR49),100*CR49/Ukraine!CR49,""),"")</f>
        <v>47.315767792017873</v>
      </c>
      <c r="DG49" s="9">
        <f>IF($A49=2,IF(ISNUMBER(CS49/Ukraine!CS49),100*CS49/Ukraine!CS49,""),"")</f>
        <v>83.868454825398629</v>
      </c>
      <c r="DH49" s="9">
        <f>IF($A49=2,IF(ISNUMBER(CT49/Ukraine!CT49),100*CT49/Ukraine!CT49,""),"")</f>
        <v>68.131472523958323</v>
      </c>
      <c r="DI49" s="9">
        <f>IF($A49=2,IF(ISNUMBER(CU49/Ukraine!CU49),100*CU49/Ukraine!CU49,""),"")</f>
        <v>98.510125339288791</v>
      </c>
      <c r="DJ49" s="9" t="str">
        <f>IF($A49=2,IF(ISNUMBER(CV49/Ukraine!CV49),100*CV49/Ukraine!CV49,""),"")</f>
        <v/>
      </c>
      <c r="DK49" s="9" t="str">
        <f>IF($A49=2,IF(ISNUMBER(CW49/Ukraine!CW49),100*CW49/Ukraine!CW49,""),"")</f>
        <v/>
      </c>
      <c r="DM49" s="40">
        <f t="shared" si="88"/>
        <v>-0.49056603773584906</v>
      </c>
      <c r="DN49" s="40">
        <f t="shared" si="89"/>
        <v>-3.703703703703709E-2</v>
      </c>
      <c r="DO49" s="40">
        <f t="shared" si="90"/>
        <v>-0.15384615384615385</v>
      </c>
      <c r="DP49" s="40" t="str">
        <f t="shared" si="91"/>
        <v/>
      </c>
      <c r="DQ49" s="40" t="str">
        <f t="shared" si="92"/>
        <v/>
      </c>
      <c r="DR49" s="40" t="str">
        <f t="shared" si="44"/>
        <v/>
      </c>
      <c r="DT49" s="40">
        <f t="shared" si="93"/>
        <v>0.71111152739791561</v>
      </c>
      <c r="DU49" s="40">
        <f t="shared" si="94"/>
        <v>-0.11297937443898354</v>
      </c>
      <c r="DV49" s="40">
        <f t="shared" si="95"/>
        <v>0.95037018231221548</v>
      </c>
      <c r="DW49" s="40" t="str">
        <f t="shared" si="96"/>
        <v/>
      </c>
      <c r="DX49" s="40" t="str">
        <f t="shared" si="97"/>
        <v/>
      </c>
      <c r="DY49" s="40" t="str">
        <f t="shared" si="98"/>
        <v/>
      </c>
    </row>
    <row r="50" spans="1:129" x14ac:dyDescent="0.2">
      <c r="A50" s="39">
        <f>'Industry selection'!C50</f>
        <v>2</v>
      </c>
      <c r="B50" s="2">
        <v>11</v>
      </c>
      <c r="C50" s="2" t="s">
        <v>102</v>
      </c>
      <c r="E50" s="30" t="s">
        <v>101</v>
      </c>
      <c r="F50" s="31">
        <v>11</v>
      </c>
      <c r="G50" s="32" t="s">
        <v>102</v>
      </c>
      <c r="H50" s="157">
        <f>[1]Ternopil!$F$48</f>
        <v>31</v>
      </c>
      <c r="I50" s="157" t="str">
        <f>[1]Ternopil!$G$48</f>
        <v>к</v>
      </c>
      <c r="J50" s="157" t="str">
        <f>[1]Ternopil!$H$48</f>
        <v>к</v>
      </c>
      <c r="K50" s="157" t="str">
        <f>[1]Ternopil!$I$48</f>
        <v>к</v>
      </c>
      <c r="L50" s="157" t="str">
        <f>[1]Ternopil!$J$48</f>
        <v>к</v>
      </c>
      <c r="M50" s="11"/>
      <c r="N50" s="33" t="s">
        <v>775</v>
      </c>
      <c r="O50" s="36">
        <v>11</v>
      </c>
      <c r="P50" s="35" t="s">
        <v>102</v>
      </c>
      <c r="Q50" s="157">
        <f>[2]Ternopil!$F$48</f>
        <v>31</v>
      </c>
      <c r="R50" s="157">
        <f>[2]Ternopil!$G$48</f>
        <v>937</v>
      </c>
      <c r="S50" s="157">
        <f>[2]Ternopil!$H$48</f>
        <v>922</v>
      </c>
      <c r="T50" s="157">
        <f>[2]Ternopil!$I$48</f>
        <v>308597.3</v>
      </c>
      <c r="U50" s="157">
        <f>[2]Ternopil!$J$48</f>
        <v>24028.1</v>
      </c>
      <c r="V50" s="11"/>
      <c r="W50" s="36" t="s">
        <v>1120</v>
      </c>
      <c r="X50" s="36">
        <v>11</v>
      </c>
      <c r="Y50" s="36" t="s">
        <v>102</v>
      </c>
      <c r="Z50" s="157">
        <f>[3]Ternopil!$F$48</f>
        <v>32</v>
      </c>
      <c r="AA50" s="157">
        <f>[3]Ternopil!$G$48</f>
        <v>777</v>
      </c>
      <c r="AB50" s="157">
        <f>[3]Ternopil!$H$48</f>
        <v>761</v>
      </c>
      <c r="AC50" s="157">
        <f>[3]Ternopil!$I$48</f>
        <v>274903.5</v>
      </c>
      <c r="AD50" s="157">
        <f>[3]Ternopil!$J$48</f>
        <v>21476.799999999999</v>
      </c>
      <c r="AE50" s="11"/>
      <c r="AF50" s="37" t="s">
        <v>1120</v>
      </c>
      <c r="AG50" s="37">
        <v>11</v>
      </c>
      <c r="AH50" s="37" t="s">
        <v>102</v>
      </c>
      <c r="AI50" s="157">
        <f>[4]Ternopil!$F$48</f>
        <v>24</v>
      </c>
      <c r="AJ50" s="157">
        <f>[4]Ternopil!$G$48</f>
        <v>714</v>
      </c>
      <c r="AK50" s="157">
        <f>[4]Ternopil!$H$48</f>
        <v>706</v>
      </c>
      <c r="AL50" s="157">
        <f>[4]Ternopil!$I$48</f>
        <v>353853.5</v>
      </c>
      <c r="AM50" s="157">
        <f>[4]Ternopil!$J$48</f>
        <v>22781.1</v>
      </c>
      <c r="AN50" s="11"/>
      <c r="AO50" s="11" t="s">
        <v>1120</v>
      </c>
      <c r="AP50" s="11">
        <v>11</v>
      </c>
      <c r="AQ50" s="11" t="s">
        <v>102</v>
      </c>
      <c r="AR50" s="157">
        <f>[5]Ternopil!$F$48</f>
        <v>18</v>
      </c>
      <c r="AS50" s="157">
        <f>[5]Ternopil!$G$48</f>
        <v>737</v>
      </c>
      <c r="AT50" s="157">
        <f>[5]Ternopil!$H$48</f>
        <v>732</v>
      </c>
      <c r="AU50" s="157">
        <f>[5]Ternopil!$I$48</f>
        <v>427272</v>
      </c>
      <c r="AV50" s="157">
        <f>[5]Ternopil!$J$48</f>
        <v>25586.7</v>
      </c>
      <c r="AW50" s="11"/>
      <c r="AX50" s="33" t="s">
        <v>1120</v>
      </c>
      <c r="AY50" s="33">
        <v>11</v>
      </c>
      <c r="AZ50" s="33" t="s">
        <v>102</v>
      </c>
      <c r="BA50" s="157">
        <f>[6]Ternopil!$F$48</f>
        <v>18</v>
      </c>
      <c r="BB50" s="157">
        <f>[6]Ternopil!$G$48</f>
        <v>764</v>
      </c>
      <c r="BC50" s="157">
        <f>[6]Ternopil!$H$48</f>
        <v>756</v>
      </c>
      <c r="BD50" s="157">
        <f>[6]Ternopil!$I$48</f>
        <v>600760.19999999995</v>
      </c>
      <c r="BE50" s="157">
        <f>[6]Ternopil!$J$48</f>
        <v>36619</v>
      </c>
      <c r="BG50" s="2">
        <v>11</v>
      </c>
      <c r="BH50" s="2" t="s">
        <v>102</v>
      </c>
      <c r="BI50" s="1">
        <f t="shared" si="46"/>
        <v>31</v>
      </c>
      <c r="BJ50" s="1">
        <f t="shared" si="47"/>
        <v>31</v>
      </c>
      <c r="BK50" s="1">
        <f t="shared" si="48"/>
        <v>32</v>
      </c>
      <c r="BL50" s="1">
        <f t="shared" si="49"/>
        <v>24</v>
      </c>
      <c r="BM50" s="1">
        <f t="shared" si="50"/>
        <v>18</v>
      </c>
      <c r="BN50" s="1">
        <f t="shared" si="51"/>
        <v>18</v>
      </c>
      <c r="BP50" s="1" t="str">
        <f t="shared" si="52"/>
        <v>к</v>
      </c>
      <c r="BQ50" s="1">
        <f t="shared" si="53"/>
        <v>922</v>
      </c>
      <c r="BR50" s="1">
        <f t="shared" si="54"/>
        <v>761</v>
      </c>
      <c r="BS50" s="1">
        <f t="shared" si="55"/>
        <v>706</v>
      </c>
      <c r="BT50" s="1">
        <f t="shared" si="56"/>
        <v>732</v>
      </c>
      <c r="BU50" s="1">
        <f t="shared" si="57"/>
        <v>756</v>
      </c>
      <c r="BW50" s="40" t="str">
        <f t="shared" si="58"/>
        <v/>
      </c>
      <c r="BX50" s="40">
        <f t="shared" si="59"/>
        <v>1.1423473875927693E-2</v>
      </c>
      <c r="BY50" s="40">
        <f t="shared" si="60"/>
        <v>9.6810716602847083E-3</v>
      </c>
      <c r="BZ50" s="40">
        <f t="shared" si="61"/>
        <v>9.7524588352304129E-3</v>
      </c>
      <c r="CA50" s="40">
        <f t="shared" si="62"/>
        <v>1.0531010372757485E-2</v>
      </c>
      <c r="CB50" s="40">
        <f t="shared" si="63"/>
        <v>1.066997868827008E-2</v>
      </c>
      <c r="CD50" s="10" t="str">
        <f t="shared" si="64"/>
        <v>к</v>
      </c>
      <c r="CE50" s="10">
        <f t="shared" si="65"/>
        <v>24028.1</v>
      </c>
      <c r="CF50" s="10">
        <f t="shared" si="66"/>
        <v>21476.799999999999</v>
      </c>
      <c r="CG50" s="10">
        <f t="shared" si="67"/>
        <v>22781.1</v>
      </c>
      <c r="CH50" s="10">
        <f t="shared" si="68"/>
        <v>25586.7</v>
      </c>
      <c r="CI50" s="10">
        <f t="shared" si="69"/>
        <v>36619</v>
      </c>
      <c r="CK50" s="40" t="str">
        <f t="shared" si="70"/>
        <v/>
      </c>
      <c r="CL50" s="40">
        <f t="shared" si="71"/>
        <v>1.1582098530817783E-2</v>
      </c>
      <c r="CM50" s="40">
        <f t="shared" si="72"/>
        <v>9.6338048007090955E-3</v>
      </c>
      <c r="CN50" s="40">
        <f t="shared" si="73"/>
        <v>8.6811560028247827E-3</v>
      </c>
      <c r="CO50" s="40">
        <f t="shared" si="74"/>
        <v>8.5899055089243819E-3</v>
      </c>
      <c r="CP50" s="40">
        <f t="shared" si="75"/>
        <v>8.4536749049847482E-3</v>
      </c>
      <c r="CR50" s="9" t="str">
        <f t="shared" si="76"/>
        <v/>
      </c>
      <c r="CS50" s="9">
        <f t="shared" si="77"/>
        <v>26.060845986984813</v>
      </c>
      <c r="CT50" s="9">
        <f t="shared" si="78"/>
        <v>28.221813403416558</v>
      </c>
      <c r="CU50" s="9">
        <f t="shared" si="79"/>
        <v>32.267847025495747</v>
      </c>
      <c r="CV50" s="9">
        <f t="shared" si="80"/>
        <v>34.954508196721314</v>
      </c>
      <c r="CW50" s="9">
        <f t="shared" si="81"/>
        <v>48.43783068783069</v>
      </c>
      <c r="CY50" s="9" t="str">
        <f t="shared" si="82"/>
        <v/>
      </c>
      <c r="CZ50" s="9">
        <f t="shared" si="83"/>
        <v>101.38858508902756</v>
      </c>
      <c r="DA50" s="9">
        <f t="shared" si="84"/>
        <v>99.511760048533503</v>
      </c>
      <c r="DB50" s="9">
        <f t="shared" si="85"/>
        <v>89.015048917350086</v>
      </c>
      <c r="DC50" s="9">
        <f t="shared" si="86"/>
        <v>81.567724319648207</v>
      </c>
      <c r="DD50" s="9">
        <f t="shared" si="87"/>
        <v>79.22860159297413</v>
      </c>
      <c r="DF50" s="9" t="str">
        <f>IF($A50=2,IF(ISNUMBER(CR50/Ukraine!CR50),100*CR50/Ukraine!CR50,""),"")</f>
        <v/>
      </c>
      <c r="DG50" s="9">
        <f>IF($A50=2,IF(ISNUMBER(CS50/Ukraine!CS50),100*CS50/Ukraine!CS50,""),"")</f>
        <v>48.220071944229389</v>
      </c>
      <c r="DH50" s="9">
        <f>IF($A50=2,IF(ISNUMBER(CT50/Ukraine!CT50),100*CT50/Ukraine!CT50,""),"")</f>
        <v>45.933647528122172</v>
      </c>
      <c r="DI50" s="9">
        <f>IF($A50=2,IF(ISNUMBER(CU50/Ukraine!CU50),100*CU50/Ukraine!CU50,""),"")</f>
        <v>42.949209014655267</v>
      </c>
      <c r="DJ50" s="9">
        <f>IF($A50=2,IF(ISNUMBER(CV50/Ukraine!CV50),100*CV50/Ukraine!CV50,""),"")</f>
        <v>41.16693027594772</v>
      </c>
      <c r="DK50" s="9">
        <f>IF($A50=2,IF(ISNUMBER(CW50/Ukraine!CW50),100*CW50/Ukraine!CW50,""),"")</f>
        <v>44.725646955949635</v>
      </c>
      <c r="DM50" s="40" t="str">
        <f t="shared" si="88"/>
        <v/>
      </c>
      <c r="DN50" s="40">
        <f t="shared" si="89"/>
        <v>-0.17462039045553146</v>
      </c>
      <c r="DO50" s="40">
        <f t="shared" si="90"/>
        <v>-7.2273324572930342E-2</v>
      </c>
      <c r="DP50" s="40">
        <f t="shared" si="91"/>
        <v>3.6827195467422191E-2</v>
      </c>
      <c r="DQ50" s="40">
        <f t="shared" si="92"/>
        <v>3.2786885245901676E-2</v>
      </c>
      <c r="DR50" s="40">
        <f t="shared" si="44"/>
        <v>-0.18004338394793928</v>
      </c>
      <c r="DT50" s="40" t="str">
        <f t="shared" si="93"/>
        <v/>
      </c>
      <c r="DU50" s="40">
        <f t="shared" si="94"/>
        <v>8.2920079321713747E-2</v>
      </c>
      <c r="DV50" s="40">
        <f t="shared" si="95"/>
        <v>0.14336547280797252</v>
      </c>
      <c r="DW50" s="40">
        <f t="shared" si="96"/>
        <v>8.3261246686299195E-2</v>
      </c>
      <c r="DX50" s="40">
        <f t="shared" si="97"/>
        <v>0.38573915602606279</v>
      </c>
      <c r="DY50" s="40">
        <f t="shared" si="98"/>
        <v>0.85864383343584816</v>
      </c>
    </row>
    <row r="51" spans="1:129" x14ac:dyDescent="0.2">
      <c r="A51" s="39">
        <f>'Industry selection'!C51</f>
        <v>1</v>
      </c>
      <c r="B51" s="2">
        <v>12</v>
      </c>
      <c r="C51" s="2" t="s">
        <v>104</v>
      </c>
      <c r="E51" s="30" t="s">
        <v>103</v>
      </c>
      <c r="F51" s="31">
        <v>12</v>
      </c>
      <c r="G51" s="32" t="s">
        <v>104</v>
      </c>
      <c r="H51" s="157">
        <f>[1]Ternopil!$F$49</f>
        <v>1</v>
      </c>
      <c r="I51" s="157" t="str">
        <f>[1]Ternopil!$G$49</f>
        <v>к</v>
      </c>
      <c r="J51" s="157" t="str">
        <f>[1]Ternopil!$H$49</f>
        <v>к</v>
      </c>
      <c r="K51" s="157" t="str">
        <f>[1]Ternopil!$I$49</f>
        <v>к</v>
      </c>
      <c r="L51" s="157" t="str">
        <f>[1]Ternopil!$J$49</f>
        <v>к</v>
      </c>
      <c r="M51" s="11"/>
      <c r="N51" s="33" t="s">
        <v>776</v>
      </c>
      <c r="O51" s="36">
        <v>12</v>
      </c>
      <c r="P51" s="35" t="s">
        <v>104</v>
      </c>
      <c r="Q51" s="157">
        <f>[2]Ternopil!$F$49</f>
        <v>1</v>
      </c>
      <c r="R51" s="157" t="str">
        <f>[2]Ternopil!$G$49</f>
        <v>к</v>
      </c>
      <c r="S51" s="157" t="str">
        <f>[2]Ternopil!$H$49</f>
        <v>к</v>
      </c>
      <c r="T51" s="157" t="str">
        <f>[2]Ternopil!$I$49</f>
        <v>к</v>
      </c>
      <c r="U51" s="157" t="str">
        <f>[2]Ternopil!$J$49</f>
        <v>к</v>
      </c>
      <c r="V51" s="11"/>
      <c r="W51" s="36" t="s">
        <v>1121</v>
      </c>
      <c r="X51" s="36">
        <v>12</v>
      </c>
      <c r="Y51" s="36" t="s">
        <v>104</v>
      </c>
      <c r="Z51" s="157" t="e">
        <f>[3]Ternopil!$F$49</f>
        <v>#N/A</v>
      </c>
      <c r="AA51" s="157" t="e">
        <f>[3]Ternopil!$G$49</f>
        <v>#N/A</v>
      </c>
      <c r="AB51" s="157" t="e">
        <f>[3]Ternopil!$H$49</f>
        <v>#N/A</v>
      </c>
      <c r="AC51" s="157" t="e">
        <f>[3]Ternopil!$I$49</f>
        <v>#N/A</v>
      </c>
      <c r="AD51" s="157" t="e">
        <f>[3]Ternopil!$J$49</f>
        <v>#N/A</v>
      </c>
      <c r="AE51" s="11"/>
      <c r="AF51" s="37" t="s">
        <v>1121</v>
      </c>
      <c r="AG51" s="37">
        <v>12</v>
      </c>
      <c r="AH51" s="37" t="s">
        <v>104</v>
      </c>
      <c r="AI51" s="157" t="e">
        <f>[4]Ternopil!$F$49</f>
        <v>#N/A</v>
      </c>
      <c r="AJ51" s="157" t="e">
        <f>[4]Ternopil!$G$49</f>
        <v>#N/A</v>
      </c>
      <c r="AK51" s="157" t="e">
        <f>[4]Ternopil!$H$49</f>
        <v>#N/A</v>
      </c>
      <c r="AL51" s="157" t="e">
        <f>[4]Ternopil!$I$49</f>
        <v>#N/A</v>
      </c>
      <c r="AM51" s="157" t="e">
        <f>[4]Ternopil!$J$49</f>
        <v>#N/A</v>
      </c>
      <c r="AN51" s="11"/>
      <c r="AO51" s="11" t="s">
        <v>1121</v>
      </c>
      <c r="AP51" s="11">
        <v>12</v>
      </c>
      <c r="AQ51" s="11" t="s">
        <v>104</v>
      </c>
      <c r="AR51" s="157">
        <f>[5]Ternopil!$F$49</f>
        <v>1</v>
      </c>
      <c r="AS51" s="157" t="str">
        <f>[5]Ternopil!$G$49</f>
        <v>к</v>
      </c>
      <c r="AT51" s="157" t="str">
        <f>[5]Ternopil!$H$49</f>
        <v>к</v>
      </c>
      <c r="AU51" s="157" t="str">
        <f>[5]Ternopil!$I$49</f>
        <v>к</v>
      </c>
      <c r="AV51" s="157" t="str">
        <f>[5]Ternopil!$J$49</f>
        <v>к</v>
      </c>
      <c r="AW51" s="11"/>
      <c r="AX51" s="33" t="s">
        <v>1121</v>
      </c>
      <c r="AY51" s="33">
        <v>12</v>
      </c>
      <c r="AZ51" s="33" t="s">
        <v>104</v>
      </c>
      <c r="BA51" s="157" t="e">
        <f>[6]Ternopil!$F$49</f>
        <v>#N/A</v>
      </c>
      <c r="BB51" s="157" t="e">
        <f>[6]Ternopil!$G$49</f>
        <v>#N/A</v>
      </c>
      <c r="BC51" s="157" t="e">
        <f>[6]Ternopil!$H$49</f>
        <v>#N/A</v>
      </c>
      <c r="BD51" s="157" t="e">
        <f>[6]Ternopil!$I$49</f>
        <v>#N/A</v>
      </c>
      <c r="BE51" s="157" t="e">
        <f>[6]Ternopil!$J$49</f>
        <v>#N/A</v>
      </c>
      <c r="BG51" s="2">
        <v>12</v>
      </c>
      <c r="BH51" s="2" t="s">
        <v>104</v>
      </c>
      <c r="BI51" s="1">
        <f t="shared" si="46"/>
        <v>1</v>
      </c>
      <c r="BJ51" s="1">
        <f t="shared" si="47"/>
        <v>1</v>
      </c>
      <c r="BK51" s="1" t="e">
        <f t="shared" si="48"/>
        <v>#N/A</v>
      </c>
      <c r="BL51" s="1" t="e">
        <f t="shared" si="49"/>
        <v>#N/A</v>
      </c>
      <c r="BM51" s="1">
        <f t="shared" si="50"/>
        <v>1</v>
      </c>
      <c r="BN51" s="1" t="e">
        <f t="shared" si="51"/>
        <v>#N/A</v>
      </c>
      <c r="BP51" s="1" t="str">
        <f t="shared" si="52"/>
        <v>к</v>
      </c>
      <c r="BQ51" s="1" t="str">
        <f t="shared" si="53"/>
        <v>к</v>
      </c>
      <c r="BR51" s="1" t="e">
        <f t="shared" si="54"/>
        <v>#N/A</v>
      </c>
      <c r="BS51" s="1" t="e">
        <f t="shared" si="55"/>
        <v>#N/A</v>
      </c>
      <c r="BT51" s="1" t="str">
        <f t="shared" si="56"/>
        <v>к</v>
      </c>
      <c r="BU51" s="1" t="e">
        <f t="shared" si="57"/>
        <v>#N/A</v>
      </c>
      <c r="BW51" s="40" t="str">
        <f t="shared" si="58"/>
        <v/>
      </c>
      <c r="BX51" s="40" t="str">
        <f t="shared" si="59"/>
        <v/>
      </c>
      <c r="BY51" s="40" t="str">
        <f t="shared" si="60"/>
        <v/>
      </c>
      <c r="BZ51" s="40" t="str">
        <f t="shared" si="61"/>
        <v/>
      </c>
      <c r="CA51" s="40" t="str">
        <f t="shared" si="62"/>
        <v/>
      </c>
      <c r="CB51" s="40" t="str">
        <f t="shared" si="63"/>
        <v/>
      </c>
      <c r="CD51" s="10" t="str">
        <f t="shared" si="64"/>
        <v>к</v>
      </c>
      <c r="CE51" s="10" t="str">
        <f t="shared" si="65"/>
        <v>к</v>
      </c>
      <c r="CF51" s="10" t="e">
        <f t="shared" si="66"/>
        <v>#N/A</v>
      </c>
      <c r="CG51" s="10" t="e">
        <f t="shared" si="67"/>
        <v>#N/A</v>
      </c>
      <c r="CH51" s="10" t="str">
        <f t="shared" si="68"/>
        <v>к</v>
      </c>
      <c r="CI51" s="10" t="e">
        <f t="shared" si="69"/>
        <v>#N/A</v>
      </c>
      <c r="CK51" s="40" t="str">
        <f t="shared" si="70"/>
        <v/>
      </c>
      <c r="CL51" s="40" t="str">
        <f t="shared" si="71"/>
        <v/>
      </c>
      <c r="CM51" s="40" t="str">
        <f t="shared" si="72"/>
        <v/>
      </c>
      <c r="CN51" s="40" t="str">
        <f t="shared" si="73"/>
        <v/>
      </c>
      <c r="CO51" s="40" t="str">
        <f t="shared" si="74"/>
        <v/>
      </c>
      <c r="CP51" s="40" t="str">
        <f t="shared" si="75"/>
        <v/>
      </c>
      <c r="CR51" s="9" t="str">
        <f t="shared" si="76"/>
        <v/>
      </c>
      <c r="CS51" s="9" t="str">
        <f t="shared" si="77"/>
        <v/>
      </c>
      <c r="CT51" s="9" t="str">
        <f t="shared" si="78"/>
        <v/>
      </c>
      <c r="CU51" s="9" t="str">
        <f t="shared" si="79"/>
        <v/>
      </c>
      <c r="CV51" s="9" t="str">
        <f t="shared" si="80"/>
        <v/>
      </c>
      <c r="CW51" s="9" t="str">
        <f t="shared" si="81"/>
        <v/>
      </c>
      <c r="CY51" s="9" t="str">
        <f t="shared" si="82"/>
        <v/>
      </c>
      <c r="CZ51" s="9" t="str">
        <f t="shared" si="83"/>
        <v/>
      </c>
      <c r="DA51" s="9" t="str">
        <f t="shared" si="84"/>
        <v/>
      </c>
      <c r="DB51" s="9" t="str">
        <f t="shared" si="85"/>
        <v/>
      </c>
      <c r="DC51" s="9" t="str">
        <f t="shared" si="86"/>
        <v/>
      </c>
      <c r="DD51" s="9" t="str">
        <f t="shared" si="87"/>
        <v/>
      </c>
      <c r="DF51" s="9" t="str">
        <f>IF($A51=2,IF(ISNUMBER(CR51/Ukraine!CR51),100*CR51/Ukraine!CR51,""),"")</f>
        <v/>
      </c>
      <c r="DG51" s="9" t="str">
        <f>IF($A51=2,IF(ISNUMBER(CS51/Ukraine!CS51),100*CS51/Ukraine!CS51,""),"")</f>
        <v/>
      </c>
      <c r="DH51" s="9" t="str">
        <f>IF($A51=2,IF(ISNUMBER(CT51/Ukraine!CT51),100*CT51/Ukraine!CT51,""),"")</f>
        <v/>
      </c>
      <c r="DI51" s="9" t="str">
        <f>IF($A51=2,IF(ISNUMBER(CU51/Ukraine!CU51),100*CU51/Ukraine!CU51,""),"")</f>
        <v/>
      </c>
      <c r="DJ51" s="9" t="str">
        <f>IF($A51=2,IF(ISNUMBER(CV51/Ukraine!CV51),100*CV51/Ukraine!CV51,""),"")</f>
        <v/>
      </c>
      <c r="DK51" s="9" t="str">
        <f>IF($A51=2,IF(ISNUMBER(CW51/Ukraine!CW51),100*CW51/Ukraine!CW51,""),"")</f>
        <v/>
      </c>
      <c r="DM51" s="40" t="str">
        <f t="shared" si="88"/>
        <v/>
      </c>
      <c r="DN51" s="40" t="str">
        <f t="shared" si="89"/>
        <v/>
      </c>
      <c r="DO51" s="40" t="str">
        <f t="shared" si="90"/>
        <v/>
      </c>
      <c r="DP51" s="40" t="str">
        <f t="shared" si="91"/>
        <v/>
      </c>
      <c r="DQ51" s="40" t="str">
        <f t="shared" si="92"/>
        <v/>
      </c>
      <c r="DR51" s="40" t="str">
        <f t="shared" si="44"/>
        <v/>
      </c>
      <c r="DT51" s="40" t="str">
        <f t="shared" si="93"/>
        <v/>
      </c>
      <c r="DU51" s="40" t="str">
        <f t="shared" si="94"/>
        <v/>
      </c>
      <c r="DV51" s="40" t="str">
        <f t="shared" si="95"/>
        <v/>
      </c>
      <c r="DW51" s="40" t="str">
        <f t="shared" si="96"/>
        <v/>
      </c>
      <c r="DX51" s="40" t="str">
        <f t="shared" si="97"/>
        <v/>
      </c>
      <c r="DY51" s="40" t="str">
        <f t="shared" si="98"/>
        <v/>
      </c>
    </row>
    <row r="52" spans="1:129" x14ac:dyDescent="0.2">
      <c r="A52" s="39" t="str">
        <f>'Industry selection'!C52</f>
        <v/>
      </c>
      <c r="B52" s="2">
        <v>13</v>
      </c>
      <c r="C52" s="2" t="s">
        <v>106</v>
      </c>
      <c r="E52" s="30" t="s">
        <v>105</v>
      </c>
      <c r="F52" s="31">
        <v>13</v>
      </c>
      <c r="G52" s="32" t="s">
        <v>106</v>
      </c>
      <c r="H52" s="157">
        <f>[1]Ternopil!$F$50</f>
        <v>12</v>
      </c>
      <c r="I52" s="157">
        <f>[1]Ternopil!$G$50</f>
        <v>1236</v>
      </c>
      <c r="J52" s="157">
        <f>[1]Ternopil!$H$50</f>
        <v>1232</v>
      </c>
      <c r="K52" s="157">
        <f>[1]Ternopil!$I$50</f>
        <v>142121.29999999999</v>
      </c>
      <c r="L52" s="157">
        <f>[1]Ternopil!$J$50</f>
        <v>16595.8</v>
      </c>
      <c r="M52" s="11"/>
      <c r="N52" s="33" t="s">
        <v>777</v>
      </c>
      <c r="O52" s="36">
        <v>13</v>
      </c>
      <c r="P52" s="35" t="s">
        <v>106</v>
      </c>
      <c r="Q52" s="157">
        <f>[2]Ternopil!$F$50</f>
        <v>14</v>
      </c>
      <c r="R52" s="157">
        <f>[2]Ternopil!$G$50</f>
        <v>1159</v>
      </c>
      <c r="S52" s="157">
        <f>[2]Ternopil!$H$50</f>
        <v>1156</v>
      </c>
      <c r="T52" s="157">
        <f>[2]Ternopil!$I$50</f>
        <v>119179.3</v>
      </c>
      <c r="U52" s="157">
        <f>[2]Ternopil!$J$50</f>
        <v>17121</v>
      </c>
      <c r="V52" s="11"/>
      <c r="W52" s="36" t="s">
        <v>1122</v>
      </c>
      <c r="X52" s="36">
        <v>13</v>
      </c>
      <c r="Y52" s="36" t="s">
        <v>106</v>
      </c>
      <c r="Z52" s="157">
        <f>[3]Ternopil!$F$50</f>
        <v>11</v>
      </c>
      <c r="AA52" s="157">
        <f>[3]Ternopil!$G$50</f>
        <v>994</v>
      </c>
      <c r="AB52" s="157">
        <f>[3]Ternopil!$H$50</f>
        <v>990</v>
      </c>
      <c r="AC52" s="157">
        <f>[3]Ternopil!$I$50</f>
        <v>125713</v>
      </c>
      <c r="AD52" s="157">
        <f>[3]Ternopil!$J$50</f>
        <v>17293.599999999999</v>
      </c>
      <c r="AE52" s="11"/>
      <c r="AF52" s="37" t="s">
        <v>1122</v>
      </c>
      <c r="AG52" s="37">
        <v>13</v>
      </c>
      <c r="AH52" s="37" t="s">
        <v>106</v>
      </c>
      <c r="AI52" s="157">
        <f>[4]Ternopil!$F$50</f>
        <v>11</v>
      </c>
      <c r="AJ52" s="157">
        <f>[4]Ternopil!$G$50</f>
        <v>917</v>
      </c>
      <c r="AK52" s="157">
        <f>[4]Ternopil!$H$50</f>
        <v>913</v>
      </c>
      <c r="AL52" s="157">
        <f>[4]Ternopil!$I$50</f>
        <v>237308.6</v>
      </c>
      <c r="AM52" s="157">
        <f>[4]Ternopil!$J$50</f>
        <v>22994.7</v>
      </c>
      <c r="AN52" s="11"/>
      <c r="AO52" s="11" t="s">
        <v>1122</v>
      </c>
      <c r="AP52" s="11">
        <v>13</v>
      </c>
      <c r="AQ52" s="11" t="s">
        <v>106</v>
      </c>
      <c r="AR52" s="157">
        <f>[5]Ternopil!$F$50</f>
        <v>8</v>
      </c>
      <c r="AS52" s="157">
        <f>[5]Ternopil!$G$50</f>
        <v>875</v>
      </c>
      <c r="AT52" s="157">
        <f>[5]Ternopil!$H$50</f>
        <v>874</v>
      </c>
      <c r="AU52" s="157">
        <f>[5]Ternopil!$I$50</f>
        <v>227004.5</v>
      </c>
      <c r="AV52" s="157">
        <f>[5]Ternopil!$J$50</f>
        <v>25391.9</v>
      </c>
      <c r="AW52" s="11"/>
      <c r="AX52" s="33" t="s">
        <v>1122</v>
      </c>
      <c r="AY52" s="33">
        <v>13</v>
      </c>
      <c r="AZ52" s="33" t="s">
        <v>106</v>
      </c>
      <c r="BA52" s="157">
        <f>[6]Ternopil!$F$50</f>
        <v>8</v>
      </c>
      <c r="BB52" s="157">
        <f>[6]Ternopil!$G$50</f>
        <v>802</v>
      </c>
      <c r="BC52" s="157">
        <f>[6]Ternopil!$H$50</f>
        <v>801</v>
      </c>
      <c r="BD52" s="157">
        <f>[6]Ternopil!$I$50</f>
        <v>226561.1</v>
      </c>
      <c r="BE52" s="157">
        <f>[6]Ternopil!$J$50</f>
        <v>31187.7</v>
      </c>
      <c r="BG52" s="2">
        <v>13</v>
      </c>
      <c r="BH52" s="2" t="s">
        <v>106</v>
      </c>
      <c r="BI52" s="1">
        <f t="shared" si="46"/>
        <v>12</v>
      </c>
      <c r="BJ52" s="1">
        <f t="shared" si="47"/>
        <v>14</v>
      </c>
      <c r="BK52" s="1">
        <f t="shared" si="48"/>
        <v>11</v>
      </c>
      <c r="BL52" s="1">
        <f t="shared" si="49"/>
        <v>11</v>
      </c>
      <c r="BM52" s="1">
        <f t="shared" si="50"/>
        <v>8</v>
      </c>
      <c r="BN52" s="1">
        <f t="shared" si="51"/>
        <v>8</v>
      </c>
      <c r="BP52" s="1">
        <f t="shared" si="52"/>
        <v>1232</v>
      </c>
      <c r="BQ52" s="1">
        <f t="shared" si="53"/>
        <v>1156</v>
      </c>
      <c r="BR52" s="1">
        <f t="shared" si="54"/>
        <v>990</v>
      </c>
      <c r="BS52" s="1">
        <f t="shared" si="55"/>
        <v>913</v>
      </c>
      <c r="BT52" s="1">
        <f t="shared" si="56"/>
        <v>874</v>
      </c>
      <c r="BU52" s="1">
        <f t="shared" si="57"/>
        <v>801</v>
      </c>
      <c r="BW52" s="40" t="str">
        <f t="shared" si="58"/>
        <v/>
      </c>
      <c r="BX52" s="40" t="str">
        <f t="shared" si="59"/>
        <v/>
      </c>
      <c r="BY52" s="40" t="str">
        <f t="shared" si="60"/>
        <v/>
      </c>
      <c r="BZ52" s="40" t="str">
        <f t="shared" si="61"/>
        <v/>
      </c>
      <c r="CA52" s="40" t="str">
        <f t="shared" si="62"/>
        <v/>
      </c>
      <c r="CB52" s="40" t="str">
        <f t="shared" si="63"/>
        <v/>
      </c>
      <c r="CD52" s="10">
        <f t="shared" si="64"/>
        <v>16595.8</v>
      </c>
      <c r="CE52" s="10">
        <f t="shared" si="65"/>
        <v>17121</v>
      </c>
      <c r="CF52" s="10">
        <f t="shared" si="66"/>
        <v>17293.599999999999</v>
      </c>
      <c r="CG52" s="10">
        <f t="shared" si="67"/>
        <v>22994.7</v>
      </c>
      <c r="CH52" s="10">
        <f t="shared" si="68"/>
        <v>25391.9</v>
      </c>
      <c r="CI52" s="10">
        <f t="shared" si="69"/>
        <v>31187.7</v>
      </c>
      <c r="CK52" s="40" t="str">
        <f t="shared" si="70"/>
        <v/>
      </c>
      <c r="CL52" s="40" t="str">
        <f t="shared" si="71"/>
        <v/>
      </c>
      <c r="CM52" s="40" t="str">
        <f t="shared" si="72"/>
        <v/>
      </c>
      <c r="CN52" s="40" t="str">
        <f t="shared" si="73"/>
        <v/>
      </c>
      <c r="CO52" s="40" t="str">
        <f t="shared" si="74"/>
        <v/>
      </c>
      <c r="CP52" s="40" t="str">
        <f t="shared" si="75"/>
        <v/>
      </c>
      <c r="CR52" s="9" t="str">
        <f t="shared" si="76"/>
        <v/>
      </c>
      <c r="CS52" s="9" t="str">
        <f t="shared" si="77"/>
        <v/>
      </c>
      <c r="CT52" s="9" t="str">
        <f t="shared" si="78"/>
        <v/>
      </c>
      <c r="CU52" s="9" t="str">
        <f t="shared" si="79"/>
        <v/>
      </c>
      <c r="CV52" s="9" t="str">
        <f t="shared" si="80"/>
        <v/>
      </c>
      <c r="CW52" s="9" t="str">
        <f t="shared" si="81"/>
        <v/>
      </c>
      <c r="CY52" s="9" t="str">
        <f t="shared" si="82"/>
        <v/>
      </c>
      <c r="CZ52" s="9" t="str">
        <f t="shared" si="83"/>
        <v/>
      </c>
      <c r="DA52" s="9" t="str">
        <f t="shared" si="84"/>
        <v/>
      </c>
      <c r="DB52" s="9" t="str">
        <f t="shared" si="85"/>
        <v/>
      </c>
      <c r="DC52" s="9" t="str">
        <f t="shared" si="86"/>
        <v/>
      </c>
      <c r="DD52" s="9" t="str">
        <f t="shared" si="87"/>
        <v/>
      </c>
      <c r="DF52" s="9" t="str">
        <f>IF($A52=2,IF(ISNUMBER(CR52/Ukraine!CR52),100*CR52/Ukraine!CR52,""),"")</f>
        <v/>
      </c>
      <c r="DG52" s="9" t="str">
        <f>IF($A52=2,IF(ISNUMBER(CS52/Ukraine!CS52),100*CS52/Ukraine!CS52,""),"")</f>
        <v/>
      </c>
      <c r="DH52" s="9" t="str">
        <f>IF($A52=2,IF(ISNUMBER(CT52/Ukraine!CT52),100*CT52/Ukraine!CT52,""),"")</f>
        <v/>
      </c>
      <c r="DI52" s="9" t="str">
        <f>IF($A52=2,IF(ISNUMBER(CU52/Ukraine!CU52),100*CU52/Ukraine!CU52,""),"")</f>
        <v/>
      </c>
      <c r="DJ52" s="9" t="str">
        <f>IF($A52=2,IF(ISNUMBER(CV52/Ukraine!CV52),100*CV52/Ukraine!CV52,""),"")</f>
        <v/>
      </c>
      <c r="DK52" s="9" t="str">
        <f>IF($A52=2,IF(ISNUMBER(CW52/Ukraine!CW52),100*CW52/Ukraine!CW52,""),"")</f>
        <v/>
      </c>
      <c r="DM52" s="40" t="str">
        <f t="shared" si="88"/>
        <v/>
      </c>
      <c r="DN52" s="40" t="str">
        <f t="shared" si="89"/>
        <v/>
      </c>
      <c r="DO52" s="40" t="str">
        <f t="shared" si="90"/>
        <v/>
      </c>
      <c r="DP52" s="40" t="str">
        <f t="shared" si="91"/>
        <v/>
      </c>
      <c r="DQ52" s="40" t="str">
        <f t="shared" si="92"/>
        <v/>
      </c>
      <c r="DR52" s="40" t="str">
        <f t="shared" si="44"/>
        <v/>
      </c>
      <c r="DT52" s="40" t="str">
        <f t="shared" si="93"/>
        <v/>
      </c>
      <c r="DU52" s="40" t="str">
        <f t="shared" si="94"/>
        <v/>
      </c>
      <c r="DV52" s="40" t="str">
        <f t="shared" si="95"/>
        <v/>
      </c>
      <c r="DW52" s="40" t="str">
        <f t="shared" si="96"/>
        <v/>
      </c>
      <c r="DX52" s="40" t="str">
        <f t="shared" si="97"/>
        <v/>
      </c>
      <c r="DY52" s="40" t="str">
        <f t="shared" si="98"/>
        <v/>
      </c>
    </row>
    <row r="53" spans="1:129" x14ac:dyDescent="0.2">
      <c r="A53" s="39">
        <f>'Industry selection'!C53</f>
        <v>1</v>
      </c>
      <c r="B53" s="2">
        <v>13.1</v>
      </c>
      <c r="C53" s="2" t="s">
        <v>108</v>
      </c>
      <c r="E53" s="30" t="s">
        <v>107</v>
      </c>
      <c r="F53" s="31">
        <v>13.1</v>
      </c>
      <c r="G53" s="32" t="s">
        <v>108</v>
      </c>
      <c r="H53" s="157" t="e">
        <f>[1]Ternopil!$F$51</f>
        <v>#N/A</v>
      </c>
      <c r="I53" s="157" t="e">
        <f>[1]Ternopil!$G$51</f>
        <v>#N/A</v>
      </c>
      <c r="J53" s="157" t="e">
        <f>[1]Ternopil!$H$51</f>
        <v>#N/A</v>
      </c>
      <c r="K53" s="157" t="e">
        <f>[1]Ternopil!$I$51</f>
        <v>#N/A</v>
      </c>
      <c r="L53" s="157" t="e">
        <f>[1]Ternopil!$J$51</f>
        <v>#N/A</v>
      </c>
      <c r="M53" s="11"/>
      <c r="N53" s="33" t="s">
        <v>778</v>
      </c>
      <c r="O53" s="36">
        <v>13.1</v>
      </c>
      <c r="P53" s="35" t="s">
        <v>108</v>
      </c>
      <c r="Q53" s="157" t="e">
        <f>[2]Ternopil!$F$51</f>
        <v>#N/A</v>
      </c>
      <c r="R53" s="157" t="e">
        <f>[2]Ternopil!$G$51</f>
        <v>#N/A</v>
      </c>
      <c r="S53" s="157" t="e">
        <f>[2]Ternopil!$H$51</f>
        <v>#N/A</v>
      </c>
      <c r="T53" s="157" t="e">
        <f>[2]Ternopil!$I$51</f>
        <v>#N/A</v>
      </c>
      <c r="U53" s="157" t="e">
        <f>[2]Ternopil!$J$51</f>
        <v>#N/A</v>
      </c>
      <c r="V53" s="11"/>
      <c r="W53" s="36" t="s">
        <v>1123</v>
      </c>
      <c r="X53" s="36">
        <v>13.1</v>
      </c>
      <c r="Y53" s="36" t="s">
        <v>108</v>
      </c>
      <c r="Z53" s="157" t="e">
        <f>[3]Ternopil!$F$51</f>
        <v>#N/A</v>
      </c>
      <c r="AA53" s="157" t="e">
        <f>[3]Ternopil!$G$51</f>
        <v>#N/A</v>
      </c>
      <c r="AB53" s="157" t="e">
        <f>[3]Ternopil!$H$51</f>
        <v>#N/A</v>
      </c>
      <c r="AC53" s="157" t="e">
        <f>[3]Ternopil!$I$51</f>
        <v>#N/A</v>
      </c>
      <c r="AD53" s="157" t="e">
        <f>[3]Ternopil!$J$51</f>
        <v>#N/A</v>
      </c>
      <c r="AE53" s="11"/>
      <c r="AF53" s="37" t="s">
        <v>1123</v>
      </c>
      <c r="AG53" s="37">
        <v>13.1</v>
      </c>
      <c r="AH53" s="37" t="s">
        <v>108</v>
      </c>
      <c r="AI53" s="157" t="e">
        <f>[4]Ternopil!$F$51</f>
        <v>#N/A</v>
      </c>
      <c r="AJ53" s="157" t="e">
        <f>[4]Ternopil!$G$51</f>
        <v>#N/A</v>
      </c>
      <c r="AK53" s="157" t="e">
        <f>[4]Ternopil!$H$51</f>
        <v>#N/A</v>
      </c>
      <c r="AL53" s="157" t="e">
        <f>[4]Ternopil!$I$51</f>
        <v>#N/A</v>
      </c>
      <c r="AM53" s="157" t="e">
        <f>[4]Ternopil!$J$51</f>
        <v>#N/A</v>
      </c>
      <c r="AN53" s="11"/>
      <c r="AO53" s="11" t="s">
        <v>1123</v>
      </c>
      <c r="AP53" s="11">
        <v>13.1</v>
      </c>
      <c r="AQ53" s="11" t="s">
        <v>108</v>
      </c>
      <c r="AR53" s="157" t="e">
        <f>[5]Ternopil!$F$51</f>
        <v>#N/A</v>
      </c>
      <c r="AS53" s="157" t="e">
        <f>[5]Ternopil!$G$51</f>
        <v>#N/A</v>
      </c>
      <c r="AT53" s="157" t="e">
        <f>[5]Ternopil!$H$51</f>
        <v>#N/A</v>
      </c>
      <c r="AU53" s="157" t="e">
        <f>[5]Ternopil!$I$51</f>
        <v>#N/A</v>
      </c>
      <c r="AV53" s="157" t="e">
        <f>[5]Ternopil!$J$51</f>
        <v>#N/A</v>
      </c>
      <c r="AW53" s="11"/>
      <c r="AX53" s="33" t="s">
        <v>1123</v>
      </c>
      <c r="AY53" s="33">
        <v>13.1</v>
      </c>
      <c r="AZ53" s="33" t="s">
        <v>108</v>
      </c>
      <c r="BA53" s="157" t="e">
        <f>[6]Ternopil!$F$51</f>
        <v>#N/A</v>
      </c>
      <c r="BB53" s="157" t="e">
        <f>[6]Ternopil!$G$51</f>
        <v>#N/A</v>
      </c>
      <c r="BC53" s="157" t="e">
        <f>[6]Ternopil!$H$51</f>
        <v>#N/A</v>
      </c>
      <c r="BD53" s="157" t="e">
        <f>[6]Ternopil!$I$51</f>
        <v>#N/A</v>
      </c>
      <c r="BE53" s="157" t="e">
        <f>[6]Ternopil!$J$51</f>
        <v>#N/A</v>
      </c>
      <c r="BG53" s="2">
        <v>13.1</v>
      </c>
      <c r="BH53" s="2" t="s">
        <v>108</v>
      </c>
      <c r="BI53" s="1" t="e">
        <f t="shared" si="46"/>
        <v>#N/A</v>
      </c>
      <c r="BJ53" s="1" t="e">
        <f t="shared" si="47"/>
        <v>#N/A</v>
      </c>
      <c r="BK53" s="1" t="e">
        <f t="shared" si="48"/>
        <v>#N/A</v>
      </c>
      <c r="BL53" s="1" t="e">
        <f t="shared" si="49"/>
        <v>#N/A</v>
      </c>
      <c r="BM53" s="1" t="e">
        <f t="shared" si="50"/>
        <v>#N/A</v>
      </c>
      <c r="BN53" s="1" t="e">
        <f t="shared" si="51"/>
        <v>#N/A</v>
      </c>
      <c r="BP53" s="1" t="e">
        <f t="shared" si="52"/>
        <v>#N/A</v>
      </c>
      <c r="BQ53" s="1" t="e">
        <f t="shared" si="53"/>
        <v>#N/A</v>
      </c>
      <c r="BR53" s="1" t="e">
        <f t="shared" si="54"/>
        <v>#N/A</v>
      </c>
      <c r="BS53" s="1" t="e">
        <f t="shared" si="55"/>
        <v>#N/A</v>
      </c>
      <c r="BT53" s="1" t="e">
        <f t="shared" si="56"/>
        <v>#N/A</v>
      </c>
      <c r="BU53" s="1" t="e">
        <f t="shared" si="57"/>
        <v>#N/A</v>
      </c>
      <c r="BW53" s="40" t="str">
        <f t="shared" si="58"/>
        <v/>
      </c>
      <c r="BX53" s="40" t="str">
        <f t="shared" si="59"/>
        <v/>
      </c>
      <c r="BY53" s="40" t="str">
        <f t="shared" si="60"/>
        <v/>
      </c>
      <c r="BZ53" s="40" t="str">
        <f t="shared" si="61"/>
        <v/>
      </c>
      <c r="CA53" s="40" t="str">
        <f t="shared" si="62"/>
        <v/>
      </c>
      <c r="CB53" s="40" t="str">
        <f t="shared" si="63"/>
        <v/>
      </c>
      <c r="CD53" s="10" t="e">
        <f t="shared" si="64"/>
        <v>#N/A</v>
      </c>
      <c r="CE53" s="10" t="e">
        <f t="shared" si="65"/>
        <v>#N/A</v>
      </c>
      <c r="CF53" s="10" t="e">
        <f t="shared" si="66"/>
        <v>#N/A</v>
      </c>
      <c r="CG53" s="10" t="e">
        <f t="shared" si="67"/>
        <v>#N/A</v>
      </c>
      <c r="CH53" s="10" t="e">
        <f t="shared" si="68"/>
        <v>#N/A</v>
      </c>
      <c r="CI53" s="10" t="e">
        <f t="shared" si="69"/>
        <v>#N/A</v>
      </c>
      <c r="CK53" s="40" t="str">
        <f t="shared" si="70"/>
        <v/>
      </c>
      <c r="CL53" s="40" t="str">
        <f t="shared" si="71"/>
        <v/>
      </c>
      <c r="CM53" s="40" t="str">
        <f t="shared" si="72"/>
        <v/>
      </c>
      <c r="CN53" s="40" t="str">
        <f t="shared" si="73"/>
        <v/>
      </c>
      <c r="CO53" s="40" t="str">
        <f t="shared" si="74"/>
        <v/>
      </c>
      <c r="CP53" s="40" t="str">
        <f t="shared" si="75"/>
        <v/>
      </c>
      <c r="CR53" s="9" t="str">
        <f t="shared" si="76"/>
        <v/>
      </c>
      <c r="CS53" s="9" t="str">
        <f t="shared" si="77"/>
        <v/>
      </c>
      <c r="CT53" s="9" t="str">
        <f t="shared" si="78"/>
        <v/>
      </c>
      <c r="CU53" s="9" t="str">
        <f t="shared" si="79"/>
        <v/>
      </c>
      <c r="CV53" s="9" t="str">
        <f t="shared" si="80"/>
        <v/>
      </c>
      <c r="CW53" s="9" t="str">
        <f t="shared" si="81"/>
        <v/>
      </c>
      <c r="CY53" s="9" t="str">
        <f t="shared" si="82"/>
        <v/>
      </c>
      <c r="CZ53" s="9" t="str">
        <f t="shared" si="83"/>
        <v/>
      </c>
      <c r="DA53" s="9" t="str">
        <f t="shared" si="84"/>
        <v/>
      </c>
      <c r="DB53" s="9" t="str">
        <f t="shared" si="85"/>
        <v/>
      </c>
      <c r="DC53" s="9" t="str">
        <f t="shared" si="86"/>
        <v/>
      </c>
      <c r="DD53" s="9" t="str">
        <f t="shared" si="87"/>
        <v/>
      </c>
      <c r="DF53" s="9" t="str">
        <f>IF($A53=2,IF(ISNUMBER(CR53/Ukraine!CR53),100*CR53/Ukraine!CR53,""),"")</f>
        <v/>
      </c>
      <c r="DG53" s="9" t="str">
        <f>IF($A53=2,IF(ISNUMBER(CS53/Ukraine!CS53),100*CS53/Ukraine!CS53,""),"")</f>
        <v/>
      </c>
      <c r="DH53" s="9" t="str">
        <f>IF($A53=2,IF(ISNUMBER(CT53/Ukraine!CT53),100*CT53/Ukraine!CT53,""),"")</f>
        <v/>
      </c>
      <c r="DI53" s="9" t="str">
        <f>IF($A53=2,IF(ISNUMBER(CU53/Ukraine!CU53),100*CU53/Ukraine!CU53,""),"")</f>
        <v/>
      </c>
      <c r="DJ53" s="9" t="str">
        <f>IF($A53=2,IF(ISNUMBER(CV53/Ukraine!CV53),100*CV53/Ukraine!CV53,""),"")</f>
        <v/>
      </c>
      <c r="DK53" s="9" t="str">
        <f>IF($A53=2,IF(ISNUMBER(CW53/Ukraine!CW53),100*CW53/Ukraine!CW53,""),"")</f>
        <v/>
      </c>
      <c r="DM53" s="40" t="str">
        <f t="shared" si="88"/>
        <v/>
      </c>
      <c r="DN53" s="40" t="str">
        <f t="shared" si="89"/>
        <v/>
      </c>
      <c r="DO53" s="40" t="str">
        <f t="shared" si="90"/>
        <v/>
      </c>
      <c r="DP53" s="40" t="str">
        <f t="shared" si="91"/>
        <v/>
      </c>
      <c r="DQ53" s="40" t="str">
        <f t="shared" si="92"/>
        <v/>
      </c>
      <c r="DR53" s="40" t="str">
        <f t="shared" si="44"/>
        <v/>
      </c>
      <c r="DT53" s="40" t="str">
        <f t="shared" si="93"/>
        <v/>
      </c>
      <c r="DU53" s="40" t="str">
        <f t="shared" si="94"/>
        <v/>
      </c>
      <c r="DV53" s="40" t="str">
        <f t="shared" si="95"/>
        <v/>
      </c>
      <c r="DW53" s="40" t="str">
        <f t="shared" si="96"/>
        <v/>
      </c>
      <c r="DX53" s="40" t="str">
        <f t="shared" si="97"/>
        <v/>
      </c>
      <c r="DY53" s="40" t="str">
        <f t="shared" si="98"/>
        <v/>
      </c>
    </row>
    <row r="54" spans="1:129" x14ac:dyDescent="0.2">
      <c r="A54" s="39">
        <f>'Industry selection'!C54</f>
        <v>1</v>
      </c>
      <c r="B54" s="2">
        <v>13.2</v>
      </c>
      <c r="C54" s="2" t="s">
        <v>110</v>
      </c>
      <c r="E54" s="30" t="s">
        <v>109</v>
      </c>
      <c r="F54" s="31">
        <v>13.2</v>
      </c>
      <c r="G54" s="32" t="s">
        <v>110</v>
      </c>
      <c r="H54" s="157">
        <f>[1]Ternopil!$F$52</f>
        <v>1</v>
      </c>
      <c r="I54" s="157" t="str">
        <f>[1]Ternopil!$G$52</f>
        <v>к</v>
      </c>
      <c r="J54" s="157" t="str">
        <f>[1]Ternopil!$H$52</f>
        <v>к</v>
      </c>
      <c r="K54" s="157" t="str">
        <f>[1]Ternopil!$I$52</f>
        <v>к</v>
      </c>
      <c r="L54" s="157" t="str">
        <f>[1]Ternopil!$J$52</f>
        <v>к</v>
      </c>
      <c r="M54" s="11"/>
      <c r="N54" s="33" t="s">
        <v>779</v>
      </c>
      <c r="O54" s="36">
        <v>13.2</v>
      </c>
      <c r="P54" s="35" t="s">
        <v>110</v>
      </c>
      <c r="Q54" s="157">
        <f>[2]Ternopil!$F$52</f>
        <v>1</v>
      </c>
      <c r="R54" s="157" t="str">
        <f>[2]Ternopil!$G$52</f>
        <v>к</v>
      </c>
      <c r="S54" s="157" t="str">
        <f>[2]Ternopil!$H$52</f>
        <v>к</v>
      </c>
      <c r="T54" s="157" t="str">
        <f>[2]Ternopil!$I$52</f>
        <v>к</v>
      </c>
      <c r="U54" s="157" t="str">
        <f>[2]Ternopil!$J$52</f>
        <v>к</v>
      </c>
      <c r="V54" s="11"/>
      <c r="W54" s="36" t="s">
        <v>1124</v>
      </c>
      <c r="X54" s="36">
        <v>13.2</v>
      </c>
      <c r="Y54" s="36" t="s">
        <v>110</v>
      </c>
      <c r="Z54" s="157">
        <f>[3]Ternopil!$F$52</f>
        <v>1</v>
      </c>
      <c r="AA54" s="157" t="str">
        <f>[3]Ternopil!$G$52</f>
        <v>к</v>
      </c>
      <c r="AB54" s="157" t="str">
        <f>[3]Ternopil!$H$52</f>
        <v>к</v>
      </c>
      <c r="AC54" s="157" t="str">
        <f>[3]Ternopil!$I$52</f>
        <v>к</v>
      </c>
      <c r="AD54" s="157" t="str">
        <f>[3]Ternopil!$J$52</f>
        <v>к</v>
      </c>
      <c r="AE54" s="11"/>
      <c r="AF54" s="37" t="s">
        <v>1124</v>
      </c>
      <c r="AG54" s="37">
        <v>13.2</v>
      </c>
      <c r="AH54" s="37" t="s">
        <v>110</v>
      </c>
      <c r="AI54" s="157">
        <f>[4]Ternopil!$F$52</f>
        <v>1</v>
      </c>
      <c r="AJ54" s="157" t="str">
        <f>[4]Ternopil!$G$52</f>
        <v>к</v>
      </c>
      <c r="AK54" s="157" t="str">
        <f>[4]Ternopil!$H$52</f>
        <v>к</v>
      </c>
      <c r="AL54" s="157" t="str">
        <f>[4]Ternopil!$I$52</f>
        <v>к</v>
      </c>
      <c r="AM54" s="157" t="str">
        <f>[4]Ternopil!$J$52</f>
        <v>к</v>
      </c>
      <c r="AN54" s="11"/>
      <c r="AO54" s="11" t="s">
        <v>1124</v>
      </c>
      <c r="AP54" s="11">
        <v>13.2</v>
      </c>
      <c r="AQ54" s="11" t="s">
        <v>110</v>
      </c>
      <c r="AR54" s="157" t="e">
        <f>[5]Ternopil!$F$52</f>
        <v>#N/A</v>
      </c>
      <c r="AS54" s="157" t="e">
        <f>[5]Ternopil!$G$52</f>
        <v>#N/A</v>
      </c>
      <c r="AT54" s="157" t="e">
        <f>[5]Ternopil!$H$52</f>
        <v>#N/A</v>
      </c>
      <c r="AU54" s="157" t="e">
        <f>[5]Ternopil!$I$52</f>
        <v>#N/A</v>
      </c>
      <c r="AV54" s="157" t="e">
        <f>[5]Ternopil!$J$52</f>
        <v>#N/A</v>
      </c>
      <c r="AW54" s="11"/>
      <c r="AX54" s="33" t="s">
        <v>1124</v>
      </c>
      <c r="AY54" s="33">
        <v>13.2</v>
      </c>
      <c r="AZ54" s="33" t="s">
        <v>110</v>
      </c>
      <c r="BA54" s="157" t="e">
        <f>[6]Ternopil!$F$52</f>
        <v>#N/A</v>
      </c>
      <c r="BB54" s="157" t="e">
        <f>[6]Ternopil!$G$52</f>
        <v>#N/A</v>
      </c>
      <c r="BC54" s="157" t="e">
        <f>[6]Ternopil!$H$52</f>
        <v>#N/A</v>
      </c>
      <c r="BD54" s="157" t="e">
        <f>[6]Ternopil!$I$52</f>
        <v>#N/A</v>
      </c>
      <c r="BE54" s="157" t="e">
        <f>[6]Ternopil!$J$52</f>
        <v>#N/A</v>
      </c>
      <c r="BG54" s="2">
        <v>13.2</v>
      </c>
      <c r="BH54" s="2" t="s">
        <v>110</v>
      </c>
      <c r="BI54" s="1">
        <f t="shared" si="46"/>
        <v>1</v>
      </c>
      <c r="BJ54" s="1">
        <f t="shared" si="47"/>
        <v>1</v>
      </c>
      <c r="BK54" s="1">
        <f t="shared" si="48"/>
        <v>1</v>
      </c>
      <c r="BL54" s="1">
        <f t="shared" si="49"/>
        <v>1</v>
      </c>
      <c r="BM54" s="1" t="e">
        <f t="shared" si="50"/>
        <v>#N/A</v>
      </c>
      <c r="BN54" s="1" t="e">
        <f t="shared" si="51"/>
        <v>#N/A</v>
      </c>
      <c r="BP54" s="1" t="str">
        <f t="shared" si="52"/>
        <v>к</v>
      </c>
      <c r="BQ54" s="1" t="str">
        <f t="shared" si="53"/>
        <v>к</v>
      </c>
      <c r="BR54" s="1" t="str">
        <f t="shared" si="54"/>
        <v>к</v>
      </c>
      <c r="BS54" s="1" t="str">
        <f t="shared" si="55"/>
        <v>к</v>
      </c>
      <c r="BT54" s="1" t="e">
        <f t="shared" si="56"/>
        <v>#N/A</v>
      </c>
      <c r="BU54" s="1" t="e">
        <f t="shared" si="57"/>
        <v>#N/A</v>
      </c>
      <c r="BW54" s="40" t="str">
        <f t="shared" si="58"/>
        <v/>
      </c>
      <c r="BX54" s="40" t="str">
        <f t="shared" si="59"/>
        <v/>
      </c>
      <c r="BY54" s="40" t="str">
        <f t="shared" si="60"/>
        <v/>
      </c>
      <c r="BZ54" s="40" t="str">
        <f t="shared" si="61"/>
        <v/>
      </c>
      <c r="CA54" s="40" t="str">
        <f t="shared" si="62"/>
        <v/>
      </c>
      <c r="CB54" s="40" t="str">
        <f t="shared" si="63"/>
        <v/>
      </c>
      <c r="CD54" s="10" t="str">
        <f t="shared" si="64"/>
        <v>к</v>
      </c>
      <c r="CE54" s="10" t="str">
        <f t="shared" si="65"/>
        <v>к</v>
      </c>
      <c r="CF54" s="10" t="str">
        <f t="shared" si="66"/>
        <v>к</v>
      </c>
      <c r="CG54" s="10" t="str">
        <f t="shared" si="67"/>
        <v>к</v>
      </c>
      <c r="CH54" s="10" t="e">
        <f t="shared" si="68"/>
        <v>#N/A</v>
      </c>
      <c r="CI54" s="10" t="e">
        <f t="shared" si="69"/>
        <v>#N/A</v>
      </c>
      <c r="CK54" s="40" t="str">
        <f t="shared" si="70"/>
        <v/>
      </c>
      <c r="CL54" s="40" t="str">
        <f t="shared" si="71"/>
        <v/>
      </c>
      <c r="CM54" s="40" t="str">
        <f t="shared" si="72"/>
        <v/>
      </c>
      <c r="CN54" s="40" t="str">
        <f t="shared" si="73"/>
        <v/>
      </c>
      <c r="CO54" s="40" t="str">
        <f t="shared" si="74"/>
        <v/>
      </c>
      <c r="CP54" s="40" t="str">
        <f t="shared" si="75"/>
        <v/>
      </c>
      <c r="CR54" s="9" t="str">
        <f t="shared" si="76"/>
        <v/>
      </c>
      <c r="CS54" s="9" t="str">
        <f t="shared" si="77"/>
        <v/>
      </c>
      <c r="CT54" s="9" t="str">
        <f t="shared" si="78"/>
        <v/>
      </c>
      <c r="CU54" s="9" t="str">
        <f t="shared" si="79"/>
        <v/>
      </c>
      <c r="CV54" s="9" t="str">
        <f t="shared" si="80"/>
        <v/>
      </c>
      <c r="CW54" s="9" t="str">
        <f t="shared" si="81"/>
        <v/>
      </c>
      <c r="CY54" s="9" t="str">
        <f t="shared" si="82"/>
        <v/>
      </c>
      <c r="CZ54" s="9" t="str">
        <f t="shared" si="83"/>
        <v/>
      </c>
      <c r="DA54" s="9" t="str">
        <f t="shared" si="84"/>
        <v/>
      </c>
      <c r="DB54" s="9" t="str">
        <f t="shared" si="85"/>
        <v/>
      </c>
      <c r="DC54" s="9" t="str">
        <f t="shared" si="86"/>
        <v/>
      </c>
      <c r="DD54" s="9" t="str">
        <f t="shared" si="87"/>
        <v/>
      </c>
      <c r="DF54" s="9" t="str">
        <f>IF($A54=2,IF(ISNUMBER(CR54/Ukraine!CR54),100*CR54/Ukraine!CR54,""),"")</f>
        <v/>
      </c>
      <c r="DG54" s="9" t="str">
        <f>IF($A54=2,IF(ISNUMBER(CS54/Ukraine!CS54),100*CS54/Ukraine!CS54,""),"")</f>
        <v/>
      </c>
      <c r="DH54" s="9" t="str">
        <f>IF($A54=2,IF(ISNUMBER(CT54/Ukraine!CT54),100*CT54/Ukraine!CT54,""),"")</f>
        <v/>
      </c>
      <c r="DI54" s="9" t="str">
        <f>IF($A54=2,IF(ISNUMBER(CU54/Ukraine!CU54),100*CU54/Ukraine!CU54,""),"")</f>
        <v/>
      </c>
      <c r="DJ54" s="9" t="str">
        <f>IF($A54=2,IF(ISNUMBER(CV54/Ukraine!CV54),100*CV54/Ukraine!CV54,""),"")</f>
        <v/>
      </c>
      <c r="DK54" s="9" t="str">
        <f>IF($A54=2,IF(ISNUMBER(CW54/Ukraine!CW54),100*CW54/Ukraine!CW54,""),"")</f>
        <v/>
      </c>
      <c r="DM54" s="40" t="str">
        <f t="shared" si="88"/>
        <v/>
      </c>
      <c r="DN54" s="40" t="str">
        <f t="shared" si="89"/>
        <v/>
      </c>
      <c r="DO54" s="40" t="str">
        <f t="shared" si="90"/>
        <v/>
      </c>
      <c r="DP54" s="40" t="str">
        <f t="shared" si="91"/>
        <v/>
      </c>
      <c r="DQ54" s="40" t="str">
        <f t="shared" si="92"/>
        <v/>
      </c>
      <c r="DR54" s="40" t="str">
        <f t="shared" si="44"/>
        <v/>
      </c>
      <c r="DT54" s="40" t="str">
        <f t="shared" si="93"/>
        <v/>
      </c>
      <c r="DU54" s="40" t="str">
        <f t="shared" si="94"/>
        <v/>
      </c>
      <c r="DV54" s="40" t="str">
        <f t="shared" si="95"/>
        <v/>
      </c>
      <c r="DW54" s="40" t="str">
        <f t="shared" si="96"/>
        <v/>
      </c>
      <c r="DX54" s="40" t="str">
        <f t="shared" si="97"/>
        <v/>
      </c>
      <c r="DY54" s="40" t="str">
        <f t="shared" si="98"/>
        <v/>
      </c>
    </row>
    <row r="55" spans="1:129" x14ac:dyDescent="0.2">
      <c r="A55" s="39">
        <f>'Industry selection'!C55</f>
        <v>2</v>
      </c>
      <c r="B55" s="2">
        <v>13.3</v>
      </c>
      <c r="C55" s="2" t="s">
        <v>112</v>
      </c>
      <c r="E55" s="30" t="s">
        <v>111</v>
      </c>
      <c r="F55" s="31">
        <v>13.3</v>
      </c>
      <c r="G55" s="32" t="s">
        <v>112</v>
      </c>
      <c r="H55" s="157">
        <f>[1]Ternopil!$F$53</f>
        <v>3</v>
      </c>
      <c r="I55" s="157">
        <f>[1]Ternopil!$G$53</f>
        <v>980</v>
      </c>
      <c r="J55" s="157">
        <f>[1]Ternopil!$H$53</f>
        <v>979</v>
      </c>
      <c r="K55" s="157">
        <f>[1]Ternopil!$I$53</f>
        <v>82485.7</v>
      </c>
      <c r="L55" s="157">
        <f>[1]Ternopil!$J$53</f>
        <v>10911.1</v>
      </c>
      <c r="M55" s="11"/>
      <c r="N55" s="33" t="s">
        <v>780</v>
      </c>
      <c r="O55" s="36">
        <v>13.3</v>
      </c>
      <c r="P55" s="35" t="s">
        <v>112</v>
      </c>
      <c r="Q55" s="157">
        <f>[2]Ternopil!$F$53</f>
        <v>5</v>
      </c>
      <c r="R55" s="157" t="str">
        <f>[2]Ternopil!$G$53</f>
        <v>к</v>
      </c>
      <c r="S55" s="157" t="str">
        <f>[2]Ternopil!$H$53</f>
        <v>к</v>
      </c>
      <c r="T55" s="157" t="str">
        <f>[2]Ternopil!$I$53</f>
        <v>к</v>
      </c>
      <c r="U55" s="157" t="str">
        <f>[2]Ternopil!$J$53</f>
        <v>к</v>
      </c>
      <c r="V55" s="11"/>
      <c r="W55" s="36" t="s">
        <v>1125</v>
      </c>
      <c r="X55" s="36">
        <v>13.3</v>
      </c>
      <c r="Y55" s="36" t="s">
        <v>112</v>
      </c>
      <c r="Z55" s="157">
        <f>[3]Ternopil!$F$53</f>
        <v>5</v>
      </c>
      <c r="AA55" s="157" t="str">
        <f>[3]Ternopil!$G$53</f>
        <v>к</v>
      </c>
      <c r="AB55" s="157" t="str">
        <f>[3]Ternopil!$H$53</f>
        <v>к</v>
      </c>
      <c r="AC55" s="157" t="str">
        <f>[3]Ternopil!$I$53</f>
        <v>к</v>
      </c>
      <c r="AD55" s="157" t="str">
        <f>[3]Ternopil!$J$53</f>
        <v>к</v>
      </c>
      <c r="AE55" s="11"/>
      <c r="AF55" s="37" t="s">
        <v>1125</v>
      </c>
      <c r="AG55" s="37">
        <v>13.3</v>
      </c>
      <c r="AH55" s="37" t="s">
        <v>112</v>
      </c>
      <c r="AI55" s="157">
        <f>[4]Ternopil!$F$53</f>
        <v>5</v>
      </c>
      <c r="AJ55" s="157">
        <f>[4]Ternopil!$G$53</f>
        <v>721</v>
      </c>
      <c r="AK55" s="157">
        <f>[4]Ternopil!$H$53</f>
        <v>719</v>
      </c>
      <c r="AL55" s="157">
        <f>[4]Ternopil!$I$53</f>
        <v>119626.4</v>
      </c>
      <c r="AM55" s="157">
        <f>[4]Ternopil!$J$53</f>
        <v>15006.1</v>
      </c>
      <c r="AN55" s="11"/>
      <c r="AO55" s="11" t="s">
        <v>1125</v>
      </c>
      <c r="AP55" s="11">
        <v>13.3</v>
      </c>
      <c r="AQ55" s="11" t="s">
        <v>112</v>
      </c>
      <c r="AR55" s="157">
        <f>[5]Ternopil!$F$53</f>
        <v>3</v>
      </c>
      <c r="AS55" s="157">
        <f>[5]Ternopil!$G$53</f>
        <v>661</v>
      </c>
      <c r="AT55" s="157">
        <f>[5]Ternopil!$H$53</f>
        <v>661</v>
      </c>
      <c r="AU55" s="157">
        <f>[5]Ternopil!$I$53</f>
        <v>77609.8</v>
      </c>
      <c r="AV55" s="157">
        <f>[5]Ternopil!$J$53</f>
        <v>14697</v>
      </c>
      <c r="AW55" s="11"/>
      <c r="AX55" s="33" t="s">
        <v>1125</v>
      </c>
      <c r="AY55" s="33">
        <v>13.3</v>
      </c>
      <c r="AZ55" s="33" t="s">
        <v>112</v>
      </c>
      <c r="BA55" s="157">
        <f>[6]Ternopil!$F$53</f>
        <v>3</v>
      </c>
      <c r="BB55" s="157" t="str">
        <f>[6]Ternopil!$G$53</f>
        <v>к</v>
      </c>
      <c r="BC55" s="157" t="str">
        <f>[6]Ternopil!$H$53</f>
        <v>к</v>
      </c>
      <c r="BD55" s="157" t="str">
        <f>[6]Ternopil!$I$53</f>
        <v>к</v>
      </c>
      <c r="BE55" s="157" t="str">
        <f>[6]Ternopil!$J$53</f>
        <v>к</v>
      </c>
      <c r="BG55" s="2">
        <v>13.3</v>
      </c>
      <c r="BH55" s="2" t="s">
        <v>112</v>
      </c>
      <c r="BI55" s="1">
        <f t="shared" si="46"/>
        <v>3</v>
      </c>
      <c r="BJ55" s="1">
        <f t="shared" si="47"/>
        <v>5</v>
      </c>
      <c r="BK55" s="1">
        <f t="shared" si="48"/>
        <v>5</v>
      </c>
      <c r="BL55" s="1">
        <f t="shared" si="49"/>
        <v>5</v>
      </c>
      <c r="BM55" s="1">
        <f t="shared" si="50"/>
        <v>3</v>
      </c>
      <c r="BN55" s="1">
        <f t="shared" si="51"/>
        <v>3</v>
      </c>
      <c r="BP55" s="1">
        <f t="shared" si="52"/>
        <v>979</v>
      </c>
      <c r="BQ55" s="1" t="str">
        <f t="shared" si="53"/>
        <v>к</v>
      </c>
      <c r="BR55" s="1" t="str">
        <f t="shared" si="54"/>
        <v>к</v>
      </c>
      <c r="BS55" s="1">
        <f t="shared" si="55"/>
        <v>719</v>
      </c>
      <c r="BT55" s="1">
        <f t="shared" si="56"/>
        <v>661</v>
      </c>
      <c r="BU55" s="1" t="str">
        <f t="shared" si="57"/>
        <v>к</v>
      </c>
      <c r="BW55" s="40">
        <f t="shared" si="58"/>
        <v>1.1704645991248416E-2</v>
      </c>
      <c r="BX55" s="40" t="str">
        <f t="shared" si="59"/>
        <v/>
      </c>
      <c r="BY55" s="40" t="str">
        <f t="shared" si="60"/>
        <v/>
      </c>
      <c r="BZ55" s="40">
        <f t="shared" si="61"/>
        <v>9.9320366891369211E-3</v>
      </c>
      <c r="CA55" s="40">
        <f t="shared" si="62"/>
        <v>9.5095599131047783E-3</v>
      </c>
      <c r="CB55" s="40" t="str">
        <f t="shared" si="63"/>
        <v/>
      </c>
      <c r="CD55" s="10">
        <f t="shared" si="64"/>
        <v>10911.1</v>
      </c>
      <c r="CE55" s="10" t="str">
        <f t="shared" si="65"/>
        <v>к</v>
      </c>
      <c r="CF55" s="10" t="str">
        <f t="shared" si="66"/>
        <v>к</v>
      </c>
      <c r="CG55" s="10">
        <f t="shared" si="67"/>
        <v>15006.1</v>
      </c>
      <c r="CH55" s="10">
        <f t="shared" si="68"/>
        <v>14697</v>
      </c>
      <c r="CI55" s="10" t="str">
        <f t="shared" si="69"/>
        <v>к</v>
      </c>
      <c r="CK55" s="40">
        <f t="shared" si="70"/>
        <v>5.4633423652155075E-3</v>
      </c>
      <c r="CL55" s="40" t="str">
        <f t="shared" si="71"/>
        <v/>
      </c>
      <c r="CM55" s="40" t="str">
        <f t="shared" si="72"/>
        <v/>
      </c>
      <c r="CN55" s="40">
        <f t="shared" si="73"/>
        <v>5.7183496448366834E-3</v>
      </c>
      <c r="CO55" s="40">
        <f t="shared" si="74"/>
        <v>4.9340415631817167E-3</v>
      </c>
      <c r="CP55" s="40" t="str">
        <f t="shared" si="75"/>
        <v/>
      </c>
      <c r="CR55" s="9">
        <f t="shared" si="76"/>
        <v>11.145148110316651</v>
      </c>
      <c r="CS55" s="9" t="str">
        <f t="shared" si="77"/>
        <v/>
      </c>
      <c r="CT55" s="9" t="str">
        <f t="shared" si="78"/>
        <v/>
      </c>
      <c r="CU55" s="9">
        <f t="shared" si="79"/>
        <v>20.870792767732961</v>
      </c>
      <c r="CV55" s="9">
        <f t="shared" si="80"/>
        <v>22.234493192133133</v>
      </c>
      <c r="CW55" s="9" t="str">
        <f t="shared" si="81"/>
        <v/>
      </c>
      <c r="CY55" s="9">
        <f t="shared" si="82"/>
        <v>46.676698887778905</v>
      </c>
      <c r="CZ55" s="9" t="str">
        <f t="shared" si="83"/>
        <v/>
      </c>
      <c r="DA55" s="9" t="str">
        <f t="shared" si="84"/>
        <v/>
      </c>
      <c r="DB55" s="9">
        <f t="shared" si="85"/>
        <v>57.57479380932088</v>
      </c>
      <c r="DC55" s="9">
        <f t="shared" si="86"/>
        <v>51.885067324538269</v>
      </c>
      <c r="DD55" s="9" t="str">
        <f t="shared" si="87"/>
        <v/>
      </c>
      <c r="DF55" s="9">
        <f>IF($A55=2,IF(ISNUMBER(CR55/Ukraine!CR55),100*CR55/Ukraine!CR55,""),"")</f>
        <v>80.632758777577322</v>
      </c>
      <c r="DG55" s="9" t="str">
        <f>IF($A55=2,IF(ISNUMBER(CS55/Ukraine!CS55),100*CS55/Ukraine!CS55,""),"")</f>
        <v/>
      </c>
      <c r="DH55" s="9" t="str">
        <f>IF($A55=2,IF(ISNUMBER(CT55/Ukraine!CT55),100*CT55/Ukraine!CT55,""),"")</f>
        <v/>
      </c>
      <c r="DI55" s="9">
        <f>IF($A55=2,IF(ISNUMBER(CU55/Ukraine!CU55),100*CU55/Ukraine!CU55,""),"")</f>
        <v>92.338556838043516</v>
      </c>
      <c r="DJ55" s="9">
        <f>IF($A55=2,IF(ISNUMBER(CV55/Ukraine!CV55),100*CV55/Ukraine!CV55,""),"")</f>
        <v>93.213733674342649</v>
      </c>
      <c r="DK55" s="9" t="str">
        <f>IF($A55=2,IF(ISNUMBER(CW55/Ukraine!CW55),100*CW55/Ukraine!CW55,""),"")</f>
        <v/>
      </c>
      <c r="DM55" s="40" t="str">
        <f t="shared" si="88"/>
        <v/>
      </c>
      <c r="DN55" s="40" t="str">
        <f t="shared" si="89"/>
        <v/>
      </c>
      <c r="DO55" s="40" t="str">
        <f t="shared" si="90"/>
        <v/>
      </c>
      <c r="DP55" s="40">
        <f t="shared" si="91"/>
        <v>-8.0667593880389465E-2</v>
      </c>
      <c r="DQ55" s="40" t="str">
        <f t="shared" si="92"/>
        <v/>
      </c>
      <c r="DR55" s="40">
        <f t="shared" si="44"/>
        <v>-0.32482124616956076</v>
      </c>
      <c r="DT55" s="40" t="str">
        <f t="shared" si="93"/>
        <v/>
      </c>
      <c r="DU55" s="40" t="str">
        <f t="shared" si="94"/>
        <v/>
      </c>
      <c r="DV55" s="40" t="str">
        <f t="shared" si="95"/>
        <v/>
      </c>
      <c r="DW55" s="40">
        <f t="shared" si="96"/>
        <v>6.534013535453731E-2</v>
      </c>
      <c r="DX55" s="40" t="str">
        <f t="shared" si="97"/>
        <v/>
      </c>
      <c r="DY55" s="40">
        <f t="shared" si="98"/>
        <v>0.99499306532781628</v>
      </c>
    </row>
    <row r="56" spans="1:129" x14ac:dyDescent="0.2">
      <c r="A56" s="39">
        <f>'Industry selection'!C56</f>
        <v>2</v>
      </c>
      <c r="B56" s="2">
        <v>13.9</v>
      </c>
      <c r="C56" s="2" t="s">
        <v>114</v>
      </c>
      <c r="E56" s="30" t="s">
        <v>113</v>
      </c>
      <c r="F56" s="31">
        <v>13.9</v>
      </c>
      <c r="G56" s="32" t="s">
        <v>114</v>
      </c>
      <c r="H56" s="157">
        <f>[1]Ternopil!$F$54</f>
        <v>8</v>
      </c>
      <c r="I56" s="157" t="str">
        <f>[1]Ternopil!$G$54</f>
        <v>к</v>
      </c>
      <c r="J56" s="157" t="str">
        <f>[1]Ternopil!$H$54</f>
        <v>к</v>
      </c>
      <c r="K56" s="157" t="str">
        <f>[1]Ternopil!$I$54</f>
        <v>к</v>
      </c>
      <c r="L56" s="157" t="str">
        <f>[1]Ternopil!$J$54</f>
        <v>к</v>
      </c>
      <c r="M56" s="11"/>
      <c r="N56" s="33" t="s">
        <v>781</v>
      </c>
      <c r="O56" s="36">
        <v>13.9</v>
      </c>
      <c r="P56" s="35" t="s">
        <v>114</v>
      </c>
      <c r="Q56" s="157">
        <f>[2]Ternopil!$F$54</f>
        <v>8</v>
      </c>
      <c r="R56" s="157">
        <f>[2]Ternopil!$G$54</f>
        <v>250</v>
      </c>
      <c r="S56" s="157">
        <f>[2]Ternopil!$H$54</f>
        <v>248</v>
      </c>
      <c r="T56" s="157">
        <f>[2]Ternopil!$I$54</f>
        <v>62997.9</v>
      </c>
      <c r="U56" s="157">
        <f>[2]Ternopil!$J$54</f>
        <v>6283.7</v>
      </c>
      <c r="V56" s="11"/>
      <c r="W56" s="36" t="s">
        <v>1126</v>
      </c>
      <c r="X56" s="36">
        <v>13.9</v>
      </c>
      <c r="Y56" s="36" t="s">
        <v>114</v>
      </c>
      <c r="Z56" s="157">
        <f>[3]Ternopil!$F$54</f>
        <v>5</v>
      </c>
      <c r="AA56" s="157">
        <f>[3]Ternopil!$G$54</f>
        <v>199</v>
      </c>
      <c r="AB56" s="157">
        <f>[3]Ternopil!$H$54</f>
        <v>198</v>
      </c>
      <c r="AC56" s="157">
        <f>[3]Ternopil!$I$54</f>
        <v>78715.199999999997</v>
      </c>
      <c r="AD56" s="157">
        <f>[3]Ternopil!$J$54</f>
        <v>6863.9</v>
      </c>
      <c r="AE56" s="11"/>
      <c r="AF56" s="37" t="s">
        <v>1126</v>
      </c>
      <c r="AG56" s="37">
        <v>13.9</v>
      </c>
      <c r="AH56" s="37" t="s">
        <v>114</v>
      </c>
      <c r="AI56" s="157">
        <f>[4]Ternopil!$F$54</f>
        <v>5</v>
      </c>
      <c r="AJ56" s="157" t="str">
        <f>[4]Ternopil!$G$54</f>
        <v>к</v>
      </c>
      <c r="AK56" s="157" t="str">
        <f>[4]Ternopil!$H$54</f>
        <v>к</v>
      </c>
      <c r="AL56" s="157" t="str">
        <f>[4]Ternopil!$I$54</f>
        <v>к</v>
      </c>
      <c r="AM56" s="157" t="str">
        <f>[4]Ternopil!$J$54</f>
        <v>к</v>
      </c>
      <c r="AN56" s="11"/>
      <c r="AO56" s="11" t="s">
        <v>1126</v>
      </c>
      <c r="AP56" s="11">
        <v>13.9</v>
      </c>
      <c r="AQ56" s="11" t="s">
        <v>114</v>
      </c>
      <c r="AR56" s="157">
        <f>[5]Ternopil!$F$54</f>
        <v>5</v>
      </c>
      <c r="AS56" s="157">
        <f>[5]Ternopil!$G$54</f>
        <v>214</v>
      </c>
      <c r="AT56" s="157">
        <f>[5]Ternopil!$H$54</f>
        <v>213</v>
      </c>
      <c r="AU56" s="157">
        <f>[5]Ternopil!$I$54</f>
        <v>149394.70000000001</v>
      </c>
      <c r="AV56" s="157">
        <f>[5]Ternopil!$J$54</f>
        <v>10694.9</v>
      </c>
      <c r="AW56" s="11"/>
      <c r="AX56" s="33" t="s">
        <v>1126</v>
      </c>
      <c r="AY56" s="33">
        <v>13.9</v>
      </c>
      <c r="AZ56" s="33" t="s">
        <v>114</v>
      </c>
      <c r="BA56" s="157">
        <f>[6]Ternopil!$F$54</f>
        <v>5</v>
      </c>
      <c r="BB56" s="157" t="str">
        <f>[6]Ternopil!$G$54</f>
        <v>к</v>
      </c>
      <c r="BC56" s="157" t="str">
        <f>[6]Ternopil!$H$54</f>
        <v>к</v>
      </c>
      <c r="BD56" s="157" t="str">
        <f>[6]Ternopil!$I$54</f>
        <v>к</v>
      </c>
      <c r="BE56" s="157" t="str">
        <f>[6]Ternopil!$J$54</f>
        <v>к</v>
      </c>
      <c r="BG56" s="2">
        <v>13.9</v>
      </c>
      <c r="BH56" s="2" t="s">
        <v>114</v>
      </c>
      <c r="BI56" s="1">
        <f t="shared" si="46"/>
        <v>8</v>
      </c>
      <c r="BJ56" s="1">
        <f t="shared" si="47"/>
        <v>8</v>
      </c>
      <c r="BK56" s="1">
        <f t="shared" si="48"/>
        <v>5</v>
      </c>
      <c r="BL56" s="1">
        <f t="shared" si="49"/>
        <v>5</v>
      </c>
      <c r="BM56" s="1">
        <f t="shared" si="50"/>
        <v>5</v>
      </c>
      <c r="BN56" s="1">
        <f t="shared" si="51"/>
        <v>5</v>
      </c>
      <c r="BP56" s="1" t="str">
        <f t="shared" si="52"/>
        <v>к</v>
      </c>
      <c r="BQ56" s="1">
        <f t="shared" si="53"/>
        <v>248</v>
      </c>
      <c r="BR56" s="1">
        <f t="shared" si="54"/>
        <v>198</v>
      </c>
      <c r="BS56" s="1" t="str">
        <f t="shared" si="55"/>
        <v>к</v>
      </c>
      <c r="BT56" s="1">
        <f t="shared" si="56"/>
        <v>213</v>
      </c>
      <c r="BU56" s="1" t="str">
        <f t="shared" si="57"/>
        <v>к</v>
      </c>
      <c r="BW56" s="40" t="str">
        <f t="shared" si="58"/>
        <v/>
      </c>
      <c r="BX56" s="40">
        <f t="shared" si="59"/>
        <v>3.0726914546963858E-3</v>
      </c>
      <c r="BY56" s="40">
        <f t="shared" si="60"/>
        <v>2.5188596435431958E-3</v>
      </c>
      <c r="BZ56" s="40" t="str">
        <f t="shared" si="61"/>
        <v/>
      </c>
      <c r="CA56" s="40">
        <f t="shared" si="62"/>
        <v>3.0643513789581204E-3</v>
      </c>
      <c r="CB56" s="40" t="str">
        <f t="shared" si="63"/>
        <v/>
      </c>
      <c r="CD56" s="10" t="str">
        <f t="shared" si="64"/>
        <v>к</v>
      </c>
      <c r="CE56" s="10">
        <f t="shared" si="65"/>
        <v>6283.7</v>
      </c>
      <c r="CF56" s="10">
        <f t="shared" si="66"/>
        <v>6863.9</v>
      </c>
      <c r="CG56" s="10" t="str">
        <f t="shared" si="67"/>
        <v>к</v>
      </c>
      <c r="CH56" s="10">
        <f t="shared" si="68"/>
        <v>10694.9</v>
      </c>
      <c r="CI56" s="10" t="str">
        <f t="shared" si="69"/>
        <v>к</v>
      </c>
      <c r="CK56" s="40" t="str">
        <f t="shared" si="70"/>
        <v/>
      </c>
      <c r="CL56" s="40">
        <f t="shared" si="71"/>
        <v>3.0288883656260672E-3</v>
      </c>
      <c r="CM56" s="40">
        <f t="shared" si="72"/>
        <v>3.0789257604292614E-3</v>
      </c>
      <c r="CN56" s="40" t="str">
        <f t="shared" si="73"/>
        <v/>
      </c>
      <c r="CO56" s="40">
        <f t="shared" si="74"/>
        <v>3.5904661573159242E-3</v>
      </c>
      <c r="CP56" s="40" t="str">
        <f t="shared" si="75"/>
        <v/>
      </c>
      <c r="CR56" s="9" t="str">
        <f t="shared" si="76"/>
        <v/>
      </c>
      <c r="CS56" s="9">
        <f t="shared" si="77"/>
        <v>25.337499999999999</v>
      </c>
      <c r="CT56" s="9">
        <f t="shared" si="78"/>
        <v>34.666161616161617</v>
      </c>
      <c r="CU56" s="9" t="str">
        <f t="shared" si="79"/>
        <v/>
      </c>
      <c r="CV56" s="9">
        <f t="shared" si="80"/>
        <v>50.210798122065725</v>
      </c>
      <c r="CW56" s="9" t="str">
        <f t="shared" si="81"/>
        <v/>
      </c>
      <c r="CY56" s="9" t="str">
        <f t="shared" si="82"/>
        <v/>
      </c>
      <c r="CZ56" s="9">
        <f t="shared" si="83"/>
        <v>98.574439063728036</v>
      </c>
      <c r="DA56" s="9">
        <f t="shared" si="84"/>
        <v>122.23490770205201</v>
      </c>
      <c r="DB56" s="9" t="str">
        <f t="shared" si="85"/>
        <v/>
      </c>
      <c r="DC56" s="9">
        <f t="shared" si="86"/>
        <v>117.168878933743</v>
      </c>
      <c r="DD56" s="9" t="str">
        <f t="shared" si="87"/>
        <v/>
      </c>
      <c r="DF56" s="9" t="str">
        <f>IF($A56=2,IF(ISNUMBER(CR56/Ukraine!CR56),100*CR56/Ukraine!CR56,""),"")</f>
        <v/>
      </c>
      <c r="DG56" s="9">
        <f>IF($A56=2,IF(ISNUMBER(CS56/Ukraine!CS56),100*CS56/Ukraine!CS56,""),"")</f>
        <v>106.84163939256645</v>
      </c>
      <c r="DH56" s="9">
        <f>IF($A56=2,IF(ISNUMBER(CT56/Ukraine!CT56),100*CT56/Ukraine!CT56,""),"")</f>
        <v>124.84438959438208</v>
      </c>
      <c r="DI56" s="9" t="str">
        <f>IF($A56=2,IF(ISNUMBER(CU56/Ukraine!CU56),100*CU56/Ukraine!CU56,""),"")</f>
        <v/>
      </c>
      <c r="DJ56" s="9">
        <f>IF($A56=2,IF(ISNUMBER(CV56/Ukraine!CV56),100*CV56/Ukraine!CV56,""),"")</f>
        <v>116.23422043793579</v>
      </c>
      <c r="DK56" s="9" t="str">
        <f>IF($A56=2,IF(ISNUMBER(CW56/Ukraine!CW56),100*CW56/Ukraine!CW56,""),"")</f>
        <v/>
      </c>
      <c r="DM56" s="40" t="str">
        <f t="shared" si="88"/>
        <v/>
      </c>
      <c r="DN56" s="40">
        <f t="shared" si="89"/>
        <v>-0.20161290322580649</v>
      </c>
      <c r="DO56" s="40" t="str">
        <f t="shared" si="90"/>
        <v/>
      </c>
      <c r="DP56" s="40" t="str">
        <f t="shared" si="91"/>
        <v/>
      </c>
      <c r="DQ56" s="40" t="str">
        <f t="shared" si="92"/>
        <v/>
      </c>
      <c r="DR56" s="40" t="str">
        <f t="shared" si="44"/>
        <v/>
      </c>
      <c r="DT56" s="40" t="str">
        <f t="shared" si="93"/>
        <v/>
      </c>
      <c r="DU56" s="40">
        <f t="shared" si="94"/>
        <v>0.36817608746567809</v>
      </c>
      <c r="DV56" s="40" t="str">
        <f t="shared" si="95"/>
        <v/>
      </c>
      <c r="DW56" s="40" t="str">
        <f t="shared" si="96"/>
        <v/>
      </c>
      <c r="DX56" s="40" t="str">
        <f t="shared" si="97"/>
        <v/>
      </c>
      <c r="DY56" s="40" t="str">
        <f t="shared" si="98"/>
        <v/>
      </c>
    </row>
    <row r="57" spans="1:129" x14ac:dyDescent="0.2">
      <c r="A57" s="39" t="str">
        <f>'Industry selection'!C57</f>
        <v/>
      </c>
      <c r="B57" s="2">
        <v>14</v>
      </c>
      <c r="C57" s="2" t="s">
        <v>116</v>
      </c>
      <c r="E57" s="30" t="s">
        <v>115</v>
      </c>
      <c r="F57" s="31">
        <v>14</v>
      </c>
      <c r="G57" s="32" t="s">
        <v>116</v>
      </c>
      <c r="H57" s="157">
        <f>[1]Ternopil!$F$55</f>
        <v>33</v>
      </c>
      <c r="I57" s="157">
        <f>[1]Ternopil!$G$55</f>
        <v>740</v>
      </c>
      <c r="J57" s="157">
        <f>[1]Ternopil!$H$55</f>
        <v>728</v>
      </c>
      <c r="K57" s="157">
        <f>[1]Ternopil!$I$55</f>
        <v>42701.7</v>
      </c>
      <c r="L57" s="157">
        <f>[1]Ternopil!$J$55</f>
        <v>11555.9</v>
      </c>
      <c r="M57" s="11"/>
      <c r="N57" s="33" t="s">
        <v>782</v>
      </c>
      <c r="O57" s="36">
        <v>14</v>
      </c>
      <c r="P57" s="35" t="s">
        <v>116</v>
      </c>
      <c r="Q57" s="157">
        <f>[2]Ternopil!$F$55</f>
        <v>38</v>
      </c>
      <c r="R57" s="157">
        <f>[2]Ternopil!$G$55</f>
        <v>698</v>
      </c>
      <c r="S57" s="157">
        <f>[2]Ternopil!$H$55</f>
        <v>686</v>
      </c>
      <c r="T57" s="157">
        <f>[2]Ternopil!$I$55</f>
        <v>40741</v>
      </c>
      <c r="U57" s="157">
        <f>[2]Ternopil!$J$55</f>
        <v>12181.3</v>
      </c>
      <c r="V57" s="11"/>
      <c r="W57" s="36" t="s">
        <v>1127</v>
      </c>
      <c r="X57" s="36">
        <v>14</v>
      </c>
      <c r="Y57" s="36" t="s">
        <v>116</v>
      </c>
      <c r="Z57" s="157">
        <f>[3]Ternopil!$F$55</f>
        <v>37</v>
      </c>
      <c r="AA57" s="157">
        <f>[3]Ternopil!$G$55</f>
        <v>618</v>
      </c>
      <c r="AB57" s="157">
        <f>[3]Ternopil!$H$55</f>
        <v>611</v>
      </c>
      <c r="AC57" s="157">
        <f>[3]Ternopil!$I$55</f>
        <v>48357.599999999999</v>
      </c>
      <c r="AD57" s="157">
        <f>[3]Ternopil!$J$55</f>
        <v>14262.2</v>
      </c>
      <c r="AE57" s="11"/>
      <c r="AF57" s="37" t="s">
        <v>1127</v>
      </c>
      <c r="AG57" s="37">
        <v>14</v>
      </c>
      <c r="AH57" s="37" t="s">
        <v>116</v>
      </c>
      <c r="AI57" s="157">
        <f>[4]Ternopil!$F$55</f>
        <v>31</v>
      </c>
      <c r="AJ57" s="157">
        <f>[4]Ternopil!$G$55</f>
        <v>619</v>
      </c>
      <c r="AK57" s="157">
        <f>[4]Ternopil!$H$55</f>
        <v>611</v>
      </c>
      <c r="AL57" s="157">
        <f>[4]Ternopil!$I$55</f>
        <v>69491.7</v>
      </c>
      <c r="AM57" s="157">
        <f>[4]Ternopil!$J$55</f>
        <v>19581.400000000001</v>
      </c>
      <c r="AN57" s="11"/>
      <c r="AO57" s="11" t="s">
        <v>1127</v>
      </c>
      <c r="AP57" s="11">
        <v>14</v>
      </c>
      <c r="AQ57" s="11" t="s">
        <v>116</v>
      </c>
      <c r="AR57" s="157">
        <f>[5]Ternopil!$F$55</f>
        <v>23</v>
      </c>
      <c r="AS57" s="157">
        <f>[5]Ternopil!$G$55</f>
        <v>650</v>
      </c>
      <c r="AT57" s="157">
        <f>[5]Ternopil!$H$55</f>
        <v>646</v>
      </c>
      <c r="AU57" s="157">
        <f>[5]Ternopil!$I$55</f>
        <v>83645.100000000006</v>
      </c>
      <c r="AV57" s="157">
        <f>[5]Ternopil!$J$55</f>
        <v>24492</v>
      </c>
      <c r="AW57" s="11"/>
      <c r="AX57" s="33" t="s">
        <v>1127</v>
      </c>
      <c r="AY57" s="33">
        <v>14</v>
      </c>
      <c r="AZ57" s="33" t="s">
        <v>116</v>
      </c>
      <c r="BA57" s="157">
        <f>[6]Ternopil!$F$55</f>
        <v>25</v>
      </c>
      <c r="BB57" s="157">
        <f>[6]Ternopil!$G$55</f>
        <v>588</v>
      </c>
      <c r="BC57" s="157">
        <f>[6]Ternopil!$H$55</f>
        <v>575</v>
      </c>
      <c r="BD57" s="157">
        <f>[6]Ternopil!$I$55</f>
        <v>83192.100000000006</v>
      </c>
      <c r="BE57" s="157">
        <f>[6]Ternopil!$J$55</f>
        <v>33598.400000000001</v>
      </c>
      <c r="BG57" s="2">
        <v>14</v>
      </c>
      <c r="BH57" s="2" t="s">
        <v>116</v>
      </c>
      <c r="BI57" s="1">
        <f t="shared" si="46"/>
        <v>33</v>
      </c>
      <c r="BJ57" s="1">
        <f t="shared" si="47"/>
        <v>38</v>
      </c>
      <c r="BK57" s="1">
        <f t="shared" si="48"/>
        <v>37</v>
      </c>
      <c r="BL57" s="1">
        <f t="shared" si="49"/>
        <v>31</v>
      </c>
      <c r="BM57" s="1">
        <f t="shared" si="50"/>
        <v>23</v>
      </c>
      <c r="BN57" s="1">
        <f t="shared" si="51"/>
        <v>25</v>
      </c>
      <c r="BP57" s="1">
        <f t="shared" si="52"/>
        <v>728</v>
      </c>
      <c r="BQ57" s="1">
        <f t="shared" si="53"/>
        <v>686</v>
      </c>
      <c r="BR57" s="1">
        <f t="shared" si="54"/>
        <v>611</v>
      </c>
      <c r="BS57" s="1">
        <f t="shared" si="55"/>
        <v>611</v>
      </c>
      <c r="BT57" s="1">
        <f t="shared" si="56"/>
        <v>646</v>
      </c>
      <c r="BU57" s="1">
        <f t="shared" si="57"/>
        <v>575</v>
      </c>
      <c r="BW57" s="40" t="str">
        <f t="shared" si="58"/>
        <v/>
      </c>
      <c r="BX57" s="40" t="str">
        <f t="shared" si="59"/>
        <v/>
      </c>
      <c r="BY57" s="40" t="str">
        <f t="shared" si="60"/>
        <v/>
      </c>
      <c r="BZ57" s="40" t="str">
        <f t="shared" si="61"/>
        <v/>
      </c>
      <c r="CA57" s="40" t="str">
        <f t="shared" si="62"/>
        <v/>
      </c>
      <c r="CB57" s="40" t="str">
        <f t="shared" si="63"/>
        <v/>
      </c>
      <c r="CD57" s="10">
        <f t="shared" si="64"/>
        <v>11555.9</v>
      </c>
      <c r="CE57" s="10">
        <f t="shared" si="65"/>
        <v>12181.3</v>
      </c>
      <c r="CF57" s="10">
        <f t="shared" si="66"/>
        <v>14262.2</v>
      </c>
      <c r="CG57" s="10">
        <f t="shared" si="67"/>
        <v>19581.400000000001</v>
      </c>
      <c r="CH57" s="10">
        <f t="shared" si="68"/>
        <v>24492</v>
      </c>
      <c r="CI57" s="10">
        <f t="shared" si="69"/>
        <v>33598.400000000001</v>
      </c>
      <c r="CK57" s="40" t="str">
        <f t="shared" si="70"/>
        <v/>
      </c>
      <c r="CL57" s="40" t="str">
        <f t="shared" si="71"/>
        <v/>
      </c>
      <c r="CM57" s="40" t="str">
        <f t="shared" si="72"/>
        <v/>
      </c>
      <c r="CN57" s="40" t="str">
        <f t="shared" si="73"/>
        <v/>
      </c>
      <c r="CO57" s="40" t="str">
        <f t="shared" si="74"/>
        <v/>
      </c>
      <c r="CP57" s="40" t="str">
        <f t="shared" si="75"/>
        <v/>
      </c>
      <c r="CR57" s="9" t="str">
        <f t="shared" si="76"/>
        <v/>
      </c>
      <c r="CS57" s="9" t="str">
        <f t="shared" si="77"/>
        <v/>
      </c>
      <c r="CT57" s="9" t="str">
        <f t="shared" si="78"/>
        <v/>
      </c>
      <c r="CU57" s="9" t="str">
        <f t="shared" si="79"/>
        <v/>
      </c>
      <c r="CV57" s="9" t="str">
        <f t="shared" si="80"/>
        <v/>
      </c>
      <c r="CW57" s="9" t="str">
        <f t="shared" si="81"/>
        <v/>
      </c>
      <c r="CY57" s="9" t="str">
        <f t="shared" si="82"/>
        <v/>
      </c>
      <c r="CZ57" s="9" t="str">
        <f t="shared" si="83"/>
        <v/>
      </c>
      <c r="DA57" s="9" t="str">
        <f t="shared" si="84"/>
        <v/>
      </c>
      <c r="DB57" s="9" t="str">
        <f t="shared" si="85"/>
        <v/>
      </c>
      <c r="DC57" s="9" t="str">
        <f t="shared" si="86"/>
        <v/>
      </c>
      <c r="DD57" s="9" t="str">
        <f t="shared" si="87"/>
        <v/>
      </c>
      <c r="DF57" s="9" t="str">
        <f>IF($A57=2,IF(ISNUMBER(CR57/Ukraine!CR57),100*CR57/Ukraine!CR57,""),"")</f>
        <v/>
      </c>
      <c r="DG57" s="9" t="str">
        <f>IF($A57=2,IF(ISNUMBER(CS57/Ukraine!CS57),100*CS57/Ukraine!CS57,""),"")</f>
        <v/>
      </c>
      <c r="DH57" s="9" t="str">
        <f>IF($A57=2,IF(ISNUMBER(CT57/Ukraine!CT57),100*CT57/Ukraine!CT57,""),"")</f>
        <v/>
      </c>
      <c r="DI57" s="9" t="str">
        <f>IF($A57=2,IF(ISNUMBER(CU57/Ukraine!CU57),100*CU57/Ukraine!CU57,""),"")</f>
        <v/>
      </c>
      <c r="DJ57" s="9" t="str">
        <f>IF($A57=2,IF(ISNUMBER(CV57/Ukraine!CV57),100*CV57/Ukraine!CV57,""),"")</f>
        <v/>
      </c>
      <c r="DK57" s="9" t="str">
        <f>IF($A57=2,IF(ISNUMBER(CW57/Ukraine!CW57),100*CW57/Ukraine!CW57,""),"")</f>
        <v/>
      </c>
      <c r="DM57" s="40" t="str">
        <f t="shared" si="88"/>
        <v/>
      </c>
      <c r="DN57" s="40" t="str">
        <f t="shared" si="89"/>
        <v/>
      </c>
      <c r="DO57" s="40" t="str">
        <f t="shared" si="90"/>
        <v/>
      </c>
      <c r="DP57" s="40" t="str">
        <f t="shared" si="91"/>
        <v/>
      </c>
      <c r="DQ57" s="40" t="str">
        <f t="shared" si="92"/>
        <v/>
      </c>
      <c r="DR57" s="40" t="str">
        <f t="shared" si="44"/>
        <v/>
      </c>
      <c r="DT57" s="40" t="str">
        <f t="shared" si="93"/>
        <v/>
      </c>
      <c r="DU57" s="40" t="str">
        <f t="shared" si="94"/>
        <v/>
      </c>
      <c r="DV57" s="40" t="str">
        <f t="shared" si="95"/>
        <v/>
      </c>
      <c r="DW57" s="40" t="str">
        <f t="shared" si="96"/>
        <v/>
      </c>
      <c r="DX57" s="40" t="str">
        <f t="shared" si="97"/>
        <v/>
      </c>
      <c r="DY57" s="40" t="str">
        <f t="shared" si="98"/>
        <v/>
      </c>
    </row>
    <row r="58" spans="1:129" x14ac:dyDescent="0.2">
      <c r="A58" s="39">
        <f>'Industry selection'!C58</f>
        <v>2</v>
      </c>
      <c r="B58" s="2">
        <v>14.1</v>
      </c>
      <c r="C58" s="2" t="s">
        <v>118</v>
      </c>
      <c r="E58" s="30" t="s">
        <v>117</v>
      </c>
      <c r="F58" s="31">
        <v>14.1</v>
      </c>
      <c r="G58" s="32" t="s">
        <v>118</v>
      </c>
      <c r="H58" s="157">
        <f>[1]Ternopil!$F$56</f>
        <v>29</v>
      </c>
      <c r="I58" s="157">
        <f>[1]Ternopil!$G$56</f>
        <v>503</v>
      </c>
      <c r="J58" s="157">
        <f>[1]Ternopil!$H$56</f>
        <v>492</v>
      </c>
      <c r="K58" s="157">
        <f>[1]Ternopil!$I$56</f>
        <v>16665.400000000001</v>
      </c>
      <c r="L58" s="157">
        <f>[1]Ternopil!$J$56</f>
        <v>8541.7000000000007</v>
      </c>
      <c r="M58" s="11"/>
      <c r="N58" s="33" t="s">
        <v>783</v>
      </c>
      <c r="O58" s="36">
        <v>14.1</v>
      </c>
      <c r="P58" s="35" t="s">
        <v>118</v>
      </c>
      <c r="Q58" s="157">
        <f>[2]Ternopil!$F$56</f>
        <v>35</v>
      </c>
      <c r="R58" s="157">
        <f>[2]Ternopil!$G$56</f>
        <v>496</v>
      </c>
      <c r="S58" s="157">
        <f>[2]Ternopil!$H$56</f>
        <v>485</v>
      </c>
      <c r="T58" s="157">
        <f>[2]Ternopil!$I$56</f>
        <v>17692.8</v>
      </c>
      <c r="U58" s="157">
        <f>[2]Ternopil!$J$56</f>
        <v>9328.5</v>
      </c>
      <c r="V58" s="11"/>
      <c r="W58" s="36" t="s">
        <v>1128</v>
      </c>
      <c r="X58" s="36">
        <v>14.1</v>
      </c>
      <c r="Y58" s="36" t="s">
        <v>118</v>
      </c>
      <c r="Z58" s="157">
        <f>[3]Ternopil!$F$56</f>
        <v>33</v>
      </c>
      <c r="AA58" s="157">
        <f>[3]Ternopil!$G$56</f>
        <v>424</v>
      </c>
      <c r="AB58" s="157">
        <f>[3]Ternopil!$H$56</f>
        <v>417</v>
      </c>
      <c r="AC58" s="157">
        <f>[3]Ternopil!$I$56</f>
        <v>25633.7</v>
      </c>
      <c r="AD58" s="157">
        <f>[3]Ternopil!$J$56</f>
        <v>11298.9</v>
      </c>
      <c r="AE58" s="11"/>
      <c r="AF58" s="37" t="s">
        <v>1128</v>
      </c>
      <c r="AG58" s="37">
        <v>14.1</v>
      </c>
      <c r="AH58" s="37" t="s">
        <v>118</v>
      </c>
      <c r="AI58" s="157">
        <f>[4]Ternopil!$F$56</f>
        <v>28</v>
      </c>
      <c r="AJ58" s="157">
        <f>[4]Ternopil!$G$56</f>
        <v>451</v>
      </c>
      <c r="AK58" s="157">
        <f>[4]Ternopil!$H$56</f>
        <v>443</v>
      </c>
      <c r="AL58" s="157">
        <f>[4]Ternopil!$I$56</f>
        <v>40356.699999999997</v>
      </c>
      <c r="AM58" s="157">
        <f>[4]Ternopil!$J$56</f>
        <v>16813.099999999999</v>
      </c>
      <c r="AN58" s="11"/>
      <c r="AO58" s="11" t="s">
        <v>1128</v>
      </c>
      <c r="AP58" s="11">
        <v>14.1</v>
      </c>
      <c r="AQ58" s="11" t="s">
        <v>118</v>
      </c>
      <c r="AR58" s="157">
        <f>[5]Ternopil!$F$56</f>
        <v>21</v>
      </c>
      <c r="AS58" s="157" t="str">
        <f>[5]Ternopil!$G$56</f>
        <v>к</v>
      </c>
      <c r="AT58" s="157" t="str">
        <f>[5]Ternopil!$H$56</f>
        <v>к</v>
      </c>
      <c r="AU58" s="157" t="str">
        <f>[5]Ternopil!$I$56</f>
        <v>к</v>
      </c>
      <c r="AV58" s="157" t="str">
        <f>[5]Ternopil!$J$56</f>
        <v>к</v>
      </c>
      <c r="AW58" s="11"/>
      <c r="AX58" s="33" t="s">
        <v>1128</v>
      </c>
      <c r="AY58" s="33">
        <v>14.1</v>
      </c>
      <c r="AZ58" s="33" t="s">
        <v>118</v>
      </c>
      <c r="BA58" s="157">
        <f>[6]Ternopil!$F$56</f>
        <v>23</v>
      </c>
      <c r="BB58" s="157" t="str">
        <f>[6]Ternopil!$G$56</f>
        <v>к</v>
      </c>
      <c r="BC58" s="157" t="str">
        <f>[6]Ternopil!$H$56</f>
        <v>к</v>
      </c>
      <c r="BD58" s="157" t="str">
        <f>[6]Ternopil!$I$56</f>
        <v>к</v>
      </c>
      <c r="BE58" s="157" t="str">
        <f>[6]Ternopil!$J$56</f>
        <v>к</v>
      </c>
      <c r="BG58" s="2">
        <v>14.1</v>
      </c>
      <c r="BH58" s="2" t="s">
        <v>118</v>
      </c>
      <c r="BI58" s="1">
        <f t="shared" si="46"/>
        <v>29</v>
      </c>
      <c r="BJ58" s="1">
        <f t="shared" si="47"/>
        <v>35</v>
      </c>
      <c r="BK58" s="1">
        <f t="shared" si="48"/>
        <v>33</v>
      </c>
      <c r="BL58" s="1">
        <f t="shared" si="49"/>
        <v>28</v>
      </c>
      <c r="BM58" s="1">
        <f t="shared" si="50"/>
        <v>21</v>
      </c>
      <c r="BN58" s="1">
        <f t="shared" si="51"/>
        <v>23</v>
      </c>
      <c r="BP58" s="1">
        <f t="shared" si="52"/>
        <v>492</v>
      </c>
      <c r="BQ58" s="1">
        <f t="shared" si="53"/>
        <v>485</v>
      </c>
      <c r="BR58" s="1">
        <f t="shared" si="54"/>
        <v>417</v>
      </c>
      <c r="BS58" s="1">
        <f t="shared" si="55"/>
        <v>443</v>
      </c>
      <c r="BT58" s="1" t="str">
        <f t="shared" si="56"/>
        <v>к</v>
      </c>
      <c r="BU58" s="1" t="str">
        <f t="shared" si="57"/>
        <v>к</v>
      </c>
      <c r="BW58" s="40">
        <f t="shared" si="58"/>
        <v>5.8822122856937902E-3</v>
      </c>
      <c r="BX58" s="40">
        <f t="shared" si="59"/>
        <v>6.0090941755151098E-3</v>
      </c>
      <c r="BY58" s="40">
        <f t="shared" si="60"/>
        <v>5.3048710674621852E-3</v>
      </c>
      <c r="BZ58" s="40">
        <f t="shared" si="61"/>
        <v>6.1194607138910376E-3</v>
      </c>
      <c r="CA58" s="40" t="str">
        <f t="shared" si="62"/>
        <v/>
      </c>
      <c r="CB58" s="40" t="str">
        <f t="shared" si="63"/>
        <v/>
      </c>
      <c r="CD58" s="10">
        <f t="shared" si="64"/>
        <v>8541.7000000000007</v>
      </c>
      <c r="CE58" s="10">
        <f t="shared" si="65"/>
        <v>9328.5</v>
      </c>
      <c r="CF58" s="10">
        <f t="shared" si="66"/>
        <v>11298.9</v>
      </c>
      <c r="CG58" s="10">
        <f t="shared" si="67"/>
        <v>16813.099999999999</v>
      </c>
      <c r="CH58" s="10" t="str">
        <f t="shared" si="68"/>
        <v>к</v>
      </c>
      <c r="CI58" s="10" t="str">
        <f t="shared" si="69"/>
        <v>к</v>
      </c>
      <c r="CK58" s="40">
        <f t="shared" si="70"/>
        <v>4.2769502140903573E-3</v>
      </c>
      <c r="CL58" s="40">
        <f t="shared" si="71"/>
        <v>4.496552209485298E-3</v>
      </c>
      <c r="CM58" s="40">
        <f t="shared" si="72"/>
        <v>5.0683247533492891E-3</v>
      </c>
      <c r="CN58" s="40">
        <f t="shared" si="73"/>
        <v>6.4069401385838847E-3</v>
      </c>
      <c r="CO58" s="40" t="str">
        <f t="shared" si="74"/>
        <v/>
      </c>
      <c r="CP58" s="40" t="str">
        <f t="shared" si="75"/>
        <v/>
      </c>
      <c r="CR58" s="9">
        <f t="shared" si="76"/>
        <v>17.36117886178862</v>
      </c>
      <c r="CS58" s="9">
        <f t="shared" si="77"/>
        <v>19.234020618556702</v>
      </c>
      <c r="CT58" s="9">
        <f t="shared" si="78"/>
        <v>27.09568345323741</v>
      </c>
      <c r="CU58" s="9">
        <f t="shared" si="79"/>
        <v>37.952821670428889</v>
      </c>
      <c r="CV58" s="9" t="str">
        <f t="shared" si="80"/>
        <v/>
      </c>
      <c r="CW58" s="9" t="str">
        <f t="shared" si="81"/>
        <v/>
      </c>
      <c r="CY58" s="9">
        <f t="shared" si="82"/>
        <v>72.709892237184079</v>
      </c>
      <c r="CZ58" s="9">
        <f t="shared" si="83"/>
        <v>74.829118635003695</v>
      </c>
      <c r="DA58" s="9">
        <f t="shared" si="84"/>
        <v>95.54096016463491</v>
      </c>
      <c r="DB58" s="9">
        <f t="shared" si="85"/>
        <v>104.697790183378</v>
      </c>
      <c r="DC58" s="9" t="str">
        <f t="shared" si="86"/>
        <v/>
      </c>
      <c r="DD58" s="9" t="str">
        <f t="shared" si="87"/>
        <v/>
      </c>
      <c r="DF58" s="9">
        <f>IF($A58=2,IF(ISNUMBER(CR58/Ukraine!CR58),100*CR58/Ukraine!CR58,""),"")</f>
        <v>90.452124749471224</v>
      </c>
      <c r="DG58" s="9">
        <f>IF($A58=2,IF(ISNUMBER(CS58/Ukraine!CS58),100*CS58/Ukraine!CS58,""),"")</f>
        <v>94.35753824698503</v>
      </c>
      <c r="DH58" s="9">
        <f>IF($A58=2,IF(ISNUMBER(CT58/Ukraine!CT58),100*CT58/Ukraine!CT58,""),"")</f>
        <v>111.89964067090808</v>
      </c>
      <c r="DI58" s="9">
        <f>IF($A58=2,IF(ISNUMBER(CU58/Ukraine!CU58),100*CU58/Ukraine!CU58,""),"")</f>
        <v>111.5871581070401</v>
      </c>
      <c r="DJ58" s="9" t="str">
        <f>IF($A58=2,IF(ISNUMBER(CV58/Ukraine!CV58),100*CV58/Ukraine!CV58,""),"")</f>
        <v/>
      </c>
      <c r="DK58" s="9" t="str">
        <f>IF($A58=2,IF(ISNUMBER(CW58/Ukraine!CW58),100*CW58/Ukraine!CW58,""),"")</f>
        <v/>
      </c>
      <c r="DM58" s="40">
        <f t="shared" si="88"/>
        <v>-1.4227642276422814E-2</v>
      </c>
      <c r="DN58" s="40">
        <f t="shared" si="89"/>
        <v>-0.14020618556701026</v>
      </c>
      <c r="DO58" s="40">
        <f t="shared" si="90"/>
        <v>6.2350119904076795E-2</v>
      </c>
      <c r="DP58" s="40" t="str">
        <f t="shared" si="91"/>
        <v/>
      </c>
      <c r="DQ58" s="40" t="str">
        <f t="shared" si="92"/>
        <v/>
      </c>
      <c r="DR58" s="40" t="str">
        <f t="shared" si="44"/>
        <v/>
      </c>
      <c r="DT58" s="40">
        <f t="shared" si="93"/>
        <v>0.10787526421320059</v>
      </c>
      <c r="DU58" s="40">
        <f t="shared" si="94"/>
        <v>0.40873736129282778</v>
      </c>
      <c r="DV58" s="40">
        <f t="shared" si="95"/>
        <v>0.40069623030284784</v>
      </c>
      <c r="DW58" s="40" t="str">
        <f t="shared" si="96"/>
        <v/>
      </c>
      <c r="DX58" s="40" t="str">
        <f t="shared" si="97"/>
        <v/>
      </c>
      <c r="DY58" s="40" t="str">
        <f t="shared" si="98"/>
        <v/>
      </c>
    </row>
    <row r="59" spans="1:129" x14ac:dyDescent="0.2">
      <c r="A59" s="39">
        <f>'Industry selection'!C59</f>
        <v>1</v>
      </c>
      <c r="B59" s="2">
        <v>14.2</v>
      </c>
      <c r="C59" s="2" t="s">
        <v>120</v>
      </c>
      <c r="E59" s="30" t="s">
        <v>119</v>
      </c>
      <c r="F59" s="31">
        <v>14.2</v>
      </c>
      <c r="G59" s="32" t="s">
        <v>120</v>
      </c>
      <c r="H59" s="157">
        <f>[1]Ternopil!$F$57</f>
        <v>1</v>
      </c>
      <c r="I59" s="157" t="str">
        <f>[1]Ternopil!$G$57</f>
        <v>к</v>
      </c>
      <c r="J59" s="157" t="str">
        <f>[1]Ternopil!$H$57</f>
        <v>к</v>
      </c>
      <c r="K59" s="157" t="str">
        <f>[1]Ternopil!$I$57</f>
        <v>к</v>
      </c>
      <c r="L59" s="157" t="str">
        <f>[1]Ternopil!$J$57</f>
        <v>к</v>
      </c>
      <c r="M59" s="11"/>
      <c r="N59" s="33" t="s">
        <v>784</v>
      </c>
      <c r="O59" s="36">
        <v>14.2</v>
      </c>
      <c r="P59" s="35" t="s">
        <v>120</v>
      </c>
      <c r="Q59" s="157" t="e">
        <f>[2]Ternopil!$F$57</f>
        <v>#N/A</v>
      </c>
      <c r="R59" s="157" t="e">
        <f>[2]Ternopil!$G$57</f>
        <v>#N/A</v>
      </c>
      <c r="S59" s="157" t="e">
        <f>[2]Ternopil!$H$57</f>
        <v>#N/A</v>
      </c>
      <c r="T59" s="157" t="e">
        <f>[2]Ternopil!$I$57</f>
        <v>#N/A</v>
      </c>
      <c r="U59" s="157" t="e">
        <f>[2]Ternopil!$J$57</f>
        <v>#N/A</v>
      </c>
      <c r="V59" s="11"/>
      <c r="W59" s="36" t="s">
        <v>1129</v>
      </c>
      <c r="X59" s="36">
        <v>14.2</v>
      </c>
      <c r="Y59" s="36" t="s">
        <v>120</v>
      </c>
      <c r="Z59" s="157" t="e">
        <f>[3]Ternopil!$F$57</f>
        <v>#N/A</v>
      </c>
      <c r="AA59" s="157" t="e">
        <f>[3]Ternopil!$G$57</f>
        <v>#N/A</v>
      </c>
      <c r="AB59" s="157" t="e">
        <f>[3]Ternopil!$H$57</f>
        <v>#N/A</v>
      </c>
      <c r="AC59" s="157" t="e">
        <f>[3]Ternopil!$I$57</f>
        <v>#N/A</v>
      </c>
      <c r="AD59" s="157" t="e">
        <f>[3]Ternopil!$J$57</f>
        <v>#N/A</v>
      </c>
      <c r="AE59" s="11"/>
      <c r="AF59" s="37" t="s">
        <v>1129</v>
      </c>
      <c r="AG59" s="37">
        <v>14.2</v>
      </c>
      <c r="AH59" s="37" t="s">
        <v>120</v>
      </c>
      <c r="AI59" s="157" t="e">
        <f>[4]Ternopil!$F$57</f>
        <v>#N/A</v>
      </c>
      <c r="AJ59" s="157" t="e">
        <f>[4]Ternopil!$G$57</f>
        <v>#N/A</v>
      </c>
      <c r="AK59" s="157" t="e">
        <f>[4]Ternopil!$H$57</f>
        <v>#N/A</v>
      </c>
      <c r="AL59" s="157" t="e">
        <f>[4]Ternopil!$I$57</f>
        <v>#N/A</v>
      </c>
      <c r="AM59" s="157" t="e">
        <f>[4]Ternopil!$J$57</f>
        <v>#N/A</v>
      </c>
      <c r="AN59" s="11"/>
      <c r="AO59" s="11" t="s">
        <v>1129</v>
      </c>
      <c r="AP59" s="11">
        <v>14.2</v>
      </c>
      <c r="AQ59" s="11" t="s">
        <v>120</v>
      </c>
      <c r="AR59" s="157" t="e">
        <f>[5]Ternopil!$F$57</f>
        <v>#N/A</v>
      </c>
      <c r="AS59" s="157" t="e">
        <f>[5]Ternopil!$G$57</f>
        <v>#N/A</v>
      </c>
      <c r="AT59" s="157" t="e">
        <f>[5]Ternopil!$H$57</f>
        <v>#N/A</v>
      </c>
      <c r="AU59" s="157" t="e">
        <f>[5]Ternopil!$I$57</f>
        <v>#N/A</v>
      </c>
      <c r="AV59" s="157" t="e">
        <f>[5]Ternopil!$J$57</f>
        <v>#N/A</v>
      </c>
      <c r="AW59" s="11"/>
      <c r="AX59" s="33" t="s">
        <v>1129</v>
      </c>
      <c r="AY59" s="33">
        <v>14.2</v>
      </c>
      <c r="AZ59" s="33" t="s">
        <v>120</v>
      </c>
      <c r="BA59" s="157" t="e">
        <f>[6]Ternopil!$F$57</f>
        <v>#N/A</v>
      </c>
      <c r="BB59" s="157" t="e">
        <f>[6]Ternopil!$G$57</f>
        <v>#N/A</v>
      </c>
      <c r="BC59" s="157" t="e">
        <f>[6]Ternopil!$H$57</f>
        <v>#N/A</v>
      </c>
      <c r="BD59" s="157" t="e">
        <f>[6]Ternopil!$I$57</f>
        <v>#N/A</v>
      </c>
      <c r="BE59" s="157" t="e">
        <f>[6]Ternopil!$J$57</f>
        <v>#N/A</v>
      </c>
      <c r="BG59" s="2">
        <v>14.2</v>
      </c>
      <c r="BH59" s="2" t="s">
        <v>120</v>
      </c>
      <c r="BI59" s="1">
        <f t="shared" si="46"/>
        <v>1</v>
      </c>
      <c r="BJ59" s="1" t="e">
        <f t="shared" si="47"/>
        <v>#N/A</v>
      </c>
      <c r="BK59" s="1" t="e">
        <f t="shared" si="48"/>
        <v>#N/A</v>
      </c>
      <c r="BL59" s="1" t="e">
        <f t="shared" si="49"/>
        <v>#N/A</v>
      </c>
      <c r="BM59" s="1" t="e">
        <f t="shared" si="50"/>
        <v>#N/A</v>
      </c>
      <c r="BN59" s="1" t="e">
        <f t="shared" si="51"/>
        <v>#N/A</v>
      </c>
      <c r="BP59" s="1" t="str">
        <f t="shared" si="52"/>
        <v>к</v>
      </c>
      <c r="BQ59" s="1" t="e">
        <f t="shared" si="53"/>
        <v>#N/A</v>
      </c>
      <c r="BR59" s="1" t="e">
        <f t="shared" si="54"/>
        <v>#N/A</v>
      </c>
      <c r="BS59" s="1" t="e">
        <f t="shared" si="55"/>
        <v>#N/A</v>
      </c>
      <c r="BT59" s="1" t="e">
        <f t="shared" si="56"/>
        <v>#N/A</v>
      </c>
      <c r="BU59" s="1" t="e">
        <f t="shared" si="57"/>
        <v>#N/A</v>
      </c>
      <c r="BW59" s="40" t="str">
        <f t="shared" si="58"/>
        <v/>
      </c>
      <c r="BX59" s="40" t="str">
        <f t="shared" si="59"/>
        <v/>
      </c>
      <c r="BY59" s="40" t="str">
        <f t="shared" si="60"/>
        <v/>
      </c>
      <c r="BZ59" s="40" t="str">
        <f t="shared" si="61"/>
        <v/>
      </c>
      <c r="CA59" s="40" t="str">
        <f t="shared" si="62"/>
        <v/>
      </c>
      <c r="CB59" s="40" t="str">
        <f t="shared" si="63"/>
        <v/>
      </c>
      <c r="CD59" s="10" t="str">
        <f t="shared" si="64"/>
        <v>к</v>
      </c>
      <c r="CE59" s="10" t="e">
        <f t="shared" si="65"/>
        <v>#N/A</v>
      </c>
      <c r="CF59" s="10" t="e">
        <f t="shared" si="66"/>
        <v>#N/A</v>
      </c>
      <c r="CG59" s="10" t="e">
        <f t="shared" si="67"/>
        <v>#N/A</v>
      </c>
      <c r="CH59" s="10" t="e">
        <f t="shared" si="68"/>
        <v>#N/A</v>
      </c>
      <c r="CI59" s="10" t="e">
        <f t="shared" si="69"/>
        <v>#N/A</v>
      </c>
      <c r="CK59" s="40" t="str">
        <f t="shared" si="70"/>
        <v/>
      </c>
      <c r="CL59" s="40" t="str">
        <f t="shared" si="71"/>
        <v/>
      </c>
      <c r="CM59" s="40" t="str">
        <f t="shared" si="72"/>
        <v/>
      </c>
      <c r="CN59" s="40" t="str">
        <f t="shared" si="73"/>
        <v/>
      </c>
      <c r="CO59" s="40" t="str">
        <f t="shared" si="74"/>
        <v/>
      </c>
      <c r="CP59" s="40" t="str">
        <f t="shared" si="75"/>
        <v/>
      </c>
      <c r="CR59" s="9" t="str">
        <f t="shared" si="76"/>
        <v/>
      </c>
      <c r="CS59" s="9" t="str">
        <f t="shared" si="77"/>
        <v/>
      </c>
      <c r="CT59" s="9" t="str">
        <f t="shared" si="78"/>
        <v/>
      </c>
      <c r="CU59" s="9" t="str">
        <f t="shared" si="79"/>
        <v/>
      </c>
      <c r="CV59" s="9" t="str">
        <f t="shared" si="80"/>
        <v/>
      </c>
      <c r="CW59" s="9" t="str">
        <f t="shared" si="81"/>
        <v/>
      </c>
      <c r="CY59" s="9" t="str">
        <f t="shared" si="82"/>
        <v/>
      </c>
      <c r="CZ59" s="9" t="str">
        <f t="shared" si="83"/>
        <v/>
      </c>
      <c r="DA59" s="9" t="str">
        <f t="shared" si="84"/>
        <v/>
      </c>
      <c r="DB59" s="9" t="str">
        <f t="shared" si="85"/>
        <v/>
      </c>
      <c r="DC59" s="9" t="str">
        <f t="shared" si="86"/>
        <v/>
      </c>
      <c r="DD59" s="9" t="str">
        <f t="shared" si="87"/>
        <v/>
      </c>
      <c r="DF59" s="9" t="str">
        <f>IF($A59=2,IF(ISNUMBER(CR59/Ukraine!CR59),100*CR59/Ukraine!CR59,""),"")</f>
        <v/>
      </c>
      <c r="DG59" s="9" t="str">
        <f>IF($A59=2,IF(ISNUMBER(CS59/Ukraine!CS59),100*CS59/Ukraine!CS59,""),"")</f>
        <v/>
      </c>
      <c r="DH59" s="9" t="str">
        <f>IF($A59=2,IF(ISNUMBER(CT59/Ukraine!CT59),100*CT59/Ukraine!CT59,""),"")</f>
        <v/>
      </c>
      <c r="DI59" s="9" t="str">
        <f>IF($A59=2,IF(ISNUMBER(CU59/Ukraine!CU59),100*CU59/Ukraine!CU59,""),"")</f>
        <v/>
      </c>
      <c r="DJ59" s="9" t="str">
        <f>IF($A59=2,IF(ISNUMBER(CV59/Ukraine!CV59),100*CV59/Ukraine!CV59,""),"")</f>
        <v/>
      </c>
      <c r="DK59" s="9" t="str">
        <f>IF($A59=2,IF(ISNUMBER(CW59/Ukraine!CW59),100*CW59/Ukraine!CW59,""),"")</f>
        <v/>
      </c>
      <c r="DM59" s="40" t="str">
        <f t="shared" si="88"/>
        <v/>
      </c>
      <c r="DN59" s="40" t="str">
        <f t="shared" si="89"/>
        <v/>
      </c>
      <c r="DO59" s="40" t="str">
        <f t="shared" si="90"/>
        <v/>
      </c>
      <c r="DP59" s="40" t="str">
        <f t="shared" si="91"/>
        <v/>
      </c>
      <c r="DQ59" s="40" t="str">
        <f t="shared" si="92"/>
        <v/>
      </c>
      <c r="DR59" s="40" t="str">
        <f t="shared" si="44"/>
        <v/>
      </c>
      <c r="DT59" s="40" t="str">
        <f t="shared" si="93"/>
        <v/>
      </c>
      <c r="DU59" s="40" t="str">
        <f t="shared" si="94"/>
        <v/>
      </c>
      <c r="DV59" s="40" t="str">
        <f t="shared" si="95"/>
        <v/>
      </c>
      <c r="DW59" s="40" t="str">
        <f t="shared" si="96"/>
        <v/>
      </c>
      <c r="DX59" s="40" t="str">
        <f t="shared" si="97"/>
        <v/>
      </c>
      <c r="DY59" s="40" t="str">
        <f t="shared" si="98"/>
        <v/>
      </c>
    </row>
    <row r="60" spans="1:129" x14ac:dyDescent="0.2">
      <c r="A60" s="39">
        <f>'Industry selection'!C60</f>
        <v>2</v>
      </c>
      <c r="B60" s="2">
        <v>14.3</v>
      </c>
      <c r="C60" s="2" t="s">
        <v>122</v>
      </c>
      <c r="E60" s="30" t="s">
        <v>121</v>
      </c>
      <c r="F60" s="31">
        <v>14.3</v>
      </c>
      <c r="G60" s="32" t="s">
        <v>122</v>
      </c>
      <c r="H60" s="157">
        <f>[1]Ternopil!$F$58</f>
        <v>3</v>
      </c>
      <c r="I60" s="157" t="str">
        <f>[1]Ternopil!$G$58</f>
        <v>к</v>
      </c>
      <c r="J60" s="157" t="str">
        <f>[1]Ternopil!$H$58</f>
        <v>к</v>
      </c>
      <c r="K60" s="157" t="str">
        <f>[1]Ternopil!$I$58</f>
        <v>к</v>
      </c>
      <c r="L60" s="157" t="str">
        <f>[1]Ternopil!$J$58</f>
        <v>к</v>
      </c>
      <c r="M60" s="11"/>
      <c r="N60" s="33" t="s">
        <v>785</v>
      </c>
      <c r="O60" s="36">
        <v>14.3</v>
      </c>
      <c r="P60" s="35" t="s">
        <v>122</v>
      </c>
      <c r="Q60" s="157">
        <f>[2]Ternopil!$F$58</f>
        <v>3</v>
      </c>
      <c r="R60" s="157">
        <f>[2]Ternopil!$G$58</f>
        <v>202</v>
      </c>
      <c r="S60" s="157">
        <f>[2]Ternopil!$H$58</f>
        <v>201</v>
      </c>
      <c r="T60" s="157">
        <f>[2]Ternopil!$I$58</f>
        <v>23048.2</v>
      </c>
      <c r="U60" s="157">
        <f>[2]Ternopil!$J$58</f>
        <v>2852.8</v>
      </c>
      <c r="V60" s="11"/>
      <c r="W60" s="36" t="s">
        <v>1130</v>
      </c>
      <c r="X60" s="36">
        <v>14.3</v>
      </c>
      <c r="Y60" s="36" t="s">
        <v>122</v>
      </c>
      <c r="Z60" s="157">
        <f>[3]Ternopil!$F$58</f>
        <v>4</v>
      </c>
      <c r="AA60" s="157">
        <f>[3]Ternopil!$G$58</f>
        <v>194</v>
      </c>
      <c r="AB60" s="157">
        <f>[3]Ternopil!$H$58</f>
        <v>194</v>
      </c>
      <c r="AC60" s="157">
        <f>[3]Ternopil!$I$58</f>
        <v>22723.9</v>
      </c>
      <c r="AD60" s="157">
        <f>[3]Ternopil!$J$58</f>
        <v>2963.3</v>
      </c>
      <c r="AE60" s="11"/>
      <c r="AF60" s="37" t="s">
        <v>1130</v>
      </c>
      <c r="AG60" s="37">
        <v>14.3</v>
      </c>
      <c r="AH60" s="37" t="s">
        <v>122</v>
      </c>
      <c r="AI60" s="157">
        <f>[4]Ternopil!$F$58</f>
        <v>3</v>
      </c>
      <c r="AJ60" s="157">
        <f>[4]Ternopil!$G$58</f>
        <v>168</v>
      </c>
      <c r="AK60" s="157">
        <f>[4]Ternopil!$H$58</f>
        <v>168</v>
      </c>
      <c r="AL60" s="157">
        <f>[4]Ternopil!$I$58</f>
        <v>29135</v>
      </c>
      <c r="AM60" s="157">
        <f>[4]Ternopil!$J$58</f>
        <v>2768.3</v>
      </c>
      <c r="AN60" s="11"/>
      <c r="AO60" s="11" t="s">
        <v>1130</v>
      </c>
      <c r="AP60" s="11">
        <v>14.3</v>
      </c>
      <c r="AQ60" s="11" t="s">
        <v>122</v>
      </c>
      <c r="AR60" s="157">
        <f>[5]Ternopil!$F$58</f>
        <v>2</v>
      </c>
      <c r="AS60" s="157" t="str">
        <f>[5]Ternopil!$G$58</f>
        <v>к</v>
      </c>
      <c r="AT60" s="157" t="str">
        <f>[5]Ternopil!$H$58</f>
        <v>к</v>
      </c>
      <c r="AU60" s="157" t="str">
        <f>[5]Ternopil!$I$58</f>
        <v>к</v>
      </c>
      <c r="AV60" s="157" t="str">
        <f>[5]Ternopil!$J$58</f>
        <v>к</v>
      </c>
      <c r="AW60" s="11"/>
      <c r="AX60" s="33" t="s">
        <v>1130</v>
      </c>
      <c r="AY60" s="33">
        <v>14.3</v>
      </c>
      <c r="AZ60" s="33" t="s">
        <v>122</v>
      </c>
      <c r="BA60" s="157">
        <f>[6]Ternopil!$F$58</f>
        <v>2</v>
      </c>
      <c r="BB60" s="157" t="str">
        <f>[6]Ternopil!$G$58</f>
        <v>к</v>
      </c>
      <c r="BC60" s="157" t="str">
        <f>[6]Ternopil!$H$58</f>
        <v>к</v>
      </c>
      <c r="BD60" s="157" t="str">
        <f>[6]Ternopil!$I$58</f>
        <v>к</v>
      </c>
      <c r="BE60" s="157" t="str">
        <f>[6]Ternopil!$J$58</f>
        <v>к</v>
      </c>
      <c r="BG60" s="2">
        <v>14.3</v>
      </c>
      <c r="BH60" s="2" t="s">
        <v>122</v>
      </c>
      <c r="BI60" s="1">
        <f t="shared" si="46"/>
        <v>3</v>
      </c>
      <c r="BJ60" s="1">
        <f t="shared" si="47"/>
        <v>3</v>
      </c>
      <c r="BK60" s="1">
        <f t="shared" si="48"/>
        <v>4</v>
      </c>
      <c r="BL60" s="1">
        <f t="shared" si="49"/>
        <v>3</v>
      </c>
      <c r="BM60" s="1">
        <f t="shared" si="50"/>
        <v>2</v>
      </c>
      <c r="BN60" s="1">
        <f t="shared" si="51"/>
        <v>2</v>
      </c>
      <c r="BP60" s="1" t="str">
        <f t="shared" si="52"/>
        <v>к</v>
      </c>
      <c r="BQ60" s="1">
        <f t="shared" si="53"/>
        <v>201</v>
      </c>
      <c r="BR60" s="1">
        <f t="shared" si="54"/>
        <v>194</v>
      </c>
      <c r="BS60" s="1">
        <f t="shared" si="55"/>
        <v>168</v>
      </c>
      <c r="BT60" s="1" t="str">
        <f t="shared" si="56"/>
        <v>к</v>
      </c>
      <c r="BU60" s="1" t="str">
        <f t="shared" si="57"/>
        <v>к</v>
      </c>
      <c r="BW60" s="40" t="str">
        <f t="shared" si="58"/>
        <v/>
      </c>
      <c r="BX60" s="40">
        <f t="shared" si="59"/>
        <v>2.4903668644918288E-3</v>
      </c>
      <c r="BY60" s="40">
        <f t="shared" si="60"/>
        <v>2.4679735901382829E-3</v>
      </c>
      <c r="BZ60" s="40">
        <f t="shared" si="61"/>
        <v>2.3206984197148856E-3</v>
      </c>
      <c r="CA60" s="40" t="str">
        <f t="shared" si="62"/>
        <v/>
      </c>
      <c r="CB60" s="40" t="str">
        <f t="shared" si="63"/>
        <v/>
      </c>
      <c r="CD60" s="10" t="str">
        <f t="shared" si="64"/>
        <v>к</v>
      </c>
      <c r="CE60" s="10">
        <f t="shared" si="65"/>
        <v>2852.8</v>
      </c>
      <c r="CF60" s="10">
        <f t="shared" si="66"/>
        <v>2963.3</v>
      </c>
      <c r="CG60" s="10">
        <f t="shared" si="67"/>
        <v>2768.3</v>
      </c>
      <c r="CH60" s="10" t="str">
        <f t="shared" si="68"/>
        <v>к</v>
      </c>
      <c r="CI60" s="10" t="str">
        <f t="shared" si="69"/>
        <v>к</v>
      </c>
      <c r="CK60" s="40" t="str">
        <f t="shared" si="70"/>
        <v/>
      </c>
      <c r="CL60" s="40">
        <f t="shared" si="71"/>
        <v>1.3751154143988487E-3</v>
      </c>
      <c r="CM60" s="40">
        <f t="shared" si="72"/>
        <v>1.3292414962164413E-3</v>
      </c>
      <c r="CN60" s="40">
        <f t="shared" si="73"/>
        <v>1.0549114907805086E-3</v>
      </c>
      <c r="CO60" s="40" t="str">
        <f t="shared" si="74"/>
        <v/>
      </c>
      <c r="CP60" s="40" t="str">
        <f t="shared" si="75"/>
        <v/>
      </c>
      <c r="CR60" s="9" t="str">
        <f t="shared" si="76"/>
        <v/>
      </c>
      <c r="CS60" s="9">
        <f t="shared" si="77"/>
        <v>14.193034825870647</v>
      </c>
      <c r="CT60" s="9">
        <f t="shared" si="78"/>
        <v>15.274742268041239</v>
      </c>
      <c r="CU60" s="9">
        <f t="shared" si="79"/>
        <v>16.477976190476191</v>
      </c>
      <c r="CV60" s="9" t="str">
        <f t="shared" si="80"/>
        <v/>
      </c>
      <c r="CW60" s="9" t="str">
        <f t="shared" si="81"/>
        <v/>
      </c>
      <c r="CY60" s="9" t="str">
        <f t="shared" si="82"/>
        <v/>
      </c>
      <c r="CZ60" s="9">
        <f t="shared" si="83"/>
        <v>55.217383189823622</v>
      </c>
      <c r="DA60" s="9">
        <f t="shared" si="84"/>
        <v>53.859632109838046</v>
      </c>
      <c r="DB60" s="9">
        <f t="shared" si="85"/>
        <v>45.45663847653725</v>
      </c>
      <c r="DC60" s="9" t="str">
        <f t="shared" si="86"/>
        <v/>
      </c>
      <c r="DD60" s="9" t="str">
        <f t="shared" si="87"/>
        <v/>
      </c>
      <c r="DF60" s="9" t="str">
        <f>IF($A60=2,IF(ISNUMBER(CR60/Ukraine!CR60),100*CR60/Ukraine!CR60,""),"")</f>
        <v/>
      </c>
      <c r="DG60" s="9">
        <f>IF($A60=2,IF(ISNUMBER(CS60/Ukraine!CS60),100*CS60/Ukraine!CS60,""),"")</f>
        <v>56.086028316960423</v>
      </c>
      <c r="DH60" s="9">
        <f>IF($A60=2,IF(ISNUMBER(CT60/Ukraine!CT60),100*CT60/Ukraine!CT60,""),"")</f>
        <v>60.233110309253085</v>
      </c>
      <c r="DI60" s="9">
        <f>IF($A60=2,IF(ISNUMBER(CU60/Ukraine!CU60),100*CU60/Ukraine!CU60,""),"")</f>
        <v>54.606441326473153</v>
      </c>
      <c r="DJ60" s="9" t="str">
        <f>IF($A60=2,IF(ISNUMBER(CV60/Ukraine!CV60),100*CV60/Ukraine!CV60,""),"")</f>
        <v/>
      </c>
      <c r="DK60" s="9" t="str">
        <f>IF($A60=2,IF(ISNUMBER(CW60/Ukraine!CW60),100*CW60/Ukraine!CW60,""),"")</f>
        <v/>
      </c>
      <c r="DM60" s="40" t="str">
        <f t="shared" si="88"/>
        <v/>
      </c>
      <c r="DN60" s="40">
        <f t="shared" si="89"/>
        <v>-3.4825870646766122E-2</v>
      </c>
      <c r="DO60" s="40">
        <f t="shared" si="90"/>
        <v>-0.134020618556701</v>
      </c>
      <c r="DP60" s="40" t="str">
        <f t="shared" si="91"/>
        <v/>
      </c>
      <c r="DQ60" s="40" t="str">
        <f t="shared" si="92"/>
        <v/>
      </c>
      <c r="DR60" s="40" t="str">
        <f t="shared" si="44"/>
        <v/>
      </c>
      <c r="DT60" s="40" t="str">
        <f t="shared" si="93"/>
        <v/>
      </c>
      <c r="DU60" s="40">
        <f t="shared" si="94"/>
        <v>7.6213963781649241E-2</v>
      </c>
      <c r="DV60" s="40">
        <f t="shared" si="95"/>
        <v>7.8772780667627496E-2</v>
      </c>
      <c r="DW60" s="40" t="str">
        <f t="shared" si="96"/>
        <v/>
      </c>
      <c r="DX60" s="40" t="str">
        <f t="shared" si="97"/>
        <v/>
      </c>
      <c r="DY60" s="40" t="str">
        <f t="shared" si="98"/>
        <v/>
      </c>
    </row>
    <row r="61" spans="1:129" x14ac:dyDescent="0.2">
      <c r="A61" s="39">
        <f>'Industry selection'!C61</f>
        <v>2</v>
      </c>
      <c r="B61" s="2">
        <v>15</v>
      </c>
      <c r="C61" s="2" t="s">
        <v>124</v>
      </c>
      <c r="E61" s="30" t="s">
        <v>123</v>
      </c>
      <c r="F61" s="31">
        <v>15</v>
      </c>
      <c r="G61" s="32" t="s">
        <v>124</v>
      </c>
      <c r="H61" s="157">
        <f>[1]Ternopil!$F$59</f>
        <v>8</v>
      </c>
      <c r="I61" s="157">
        <f>[1]Ternopil!$G$59</f>
        <v>56</v>
      </c>
      <c r="J61" s="157">
        <f>[1]Ternopil!$H$59</f>
        <v>52</v>
      </c>
      <c r="K61" s="157">
        <f>[1]Ternopil!$I$59</f>
        <v>10060.6</v>
      </c>
      <c r="L61" s="157">
        <f>[1]Ternopil!$J$59</f>
        <v>1607.4</v>
      </c>
      <c r="M61" s="11"/>
      <c r="N61" s="33" t="s">
        <v>786</v>
      </c>
      <c r="O61" s="36">
        <v>15</v>
      </c>
      <c r="P61" s="35" t="s">
        <v>124</v>
      </c>
      <c r="Q61" s="157">
        <f>[2]Ternopil!$F$59</f>
        <v>9</v>
      </c>
      <c r="R61" s="157">
        <f>[2]Ternopil!$G$59</f>
        <v>48</v>
      </c>
      <c r="S61" s="157">
        <f>[2]Ternopil!$H$59</f>
        <v>43</v>
      </c>
      <c r="T61" s="157">
        <f>[2]Ternopil!$I$59</f>
        <v>8777</v>
      </c>
      <c r="U61" s="157">
        <f>[2]Ternopil!$J$59</f>
        <v>1418.5</v>
      </c>
      <c r="V61" s="11"/>
      <c r="W61" s="36" t="s">
        <v>1131</v>
      </c>
      <c r="X61" s="36">
        <v>15</v>
      </c>
      <c r="Y61" s="36" t="s">
        <v>124</v>
      </c>
      <c r="Z61" s="157">
        <f>[3]Ternopil!$F$59</f>
        <v>7</v>
      </c>
      <c r="AA61" s="157">
        <f>[3]Ternopil!$G$59</f>
        <v>27</v>
      </c>
      <c r="AB61" s="157">
        <f>[3]Ternopil!$H$59</f>
        <v>22</v>
      </c>
      <c r="AC61" s="157">
        <f>[3]Ternopil!$I$59</f>
        <v>5251.2</v>
      </c>
      <c r="AD61" s="157">
        <f>[3]Ternopil!$J$59</f>
        <v>676.8</v>
      </c>
      <c r="AE61" s="11"/>
      <c r="AF61" s="37" t="s">
        <v>1131</v>
      </c>
      <c r="AG61" s="37">
        <v>15</v>
      </c>
      <c r="AH61" s="37" t="s">
        <v>124</v>
      </c>
      <c r="AI61" s="157">
        <f>[4]Ternopil!$F$59</f>
        <v>6</v>
      </c>
      <c r="AJ61" s="157" t="str">
        <f>[4]Ternopil!$G$59</f>
        <v>к</v>
      </c>
      <c r="AK61" s="157" t="str">
        <f>[4]Ternopil!$H$59</f>
        <v>к</v>
      </c>
      <c r="AL61" s="157" t="str">
        <f>[4]Ternopil!$I$59</f>
        <v>к</v>
      </c>
      <c r="AM61" s="157" t="str">
        <f>[4]Ternopil!$J$59</f>
        <v>к</v>
      </c>
      <c r="AN61" s="11"/>
      <c r="AO61" s="11" t="s">
        <v>1131</v>
      </c>
      <c r="AP61" s="11">
        <v>15</v>
      </c>
      <c r="AQ61" s="11" t="s">
        <v>124</v>
      </c>
      <c r="AR61" s="157">
        <f>[5]Ternopil!$F$59</f>
        <v>5</v>
      </c>
      <c r="AS61" s="157" t="str">
        <f>[5]Ternopil!$G$59</f>
        <v>к</v>
      </c>
      <c r="AT61" s="157" t="str">
        <f>[5]Ternopil!$H$59</f>
        <v>к</v>
      </c>
      <c r="AU61" s="157" t="str">
        <f>[5]Ternopil!$I$59</f>
        <v>к</v>
      </c>
      <c r="AV61" s="157" t="str">
        <f>[5]Ternopil!$J$59</f>
        <v>к</v>
      </c>
      <c r="AW61" s="11"/>
      <c r="AX61" s="33" t="s">
        <v>1131</v>
      </c>
      <c r="AY61" s="33">
        <v>15</v>
      </c>
      <c r="AZ61" s="33" t="s">
        <v>124</v>
      </c>
      <c r="BA61" s="157">
        <f>[6]Ternopil!$F$59</f>
        <v>5</v>
      </c>
      <c r="BB61" s="157" t="str">
        <f>[6]Ternopil!$G$59</f>
        <v>к</v>
      </c>
      <c r="BC61" s="157" t="str">
        <f>[6]Ternopil!$H$59</f>
        <v>к</v>
      </c>
      <c r="BD61" s="157" t="str">
        <f>[6]Ternopil!$I$59</f>
        <v>к</v>
      </c>
      <c r="BE61" s="157" t="str">
        <f>[6]Ternopil!$J$59</f>
        <v>к</v>
      </c>
      <c r="BG61" s="2">
        <v>15</v>
      </c>
      <c r="BH61" s="2" t="s">
        <v>124</v>
      </c>
      <c r="BI61" s="1">
        <f t="shared" si="46"/>
        <v>8</v>
      </c>
      <c r="BJ61" s="1">
        <f t="shared" si="47"/>
        <v>9</v>
      </c>
      <c r="BK61" s="1">
        <f t="shared" si="48"/>
        <v>7</v>
      </c>
      <c r="BL61" s="1">
        <f t="shared" si="49"/>
        <v>6</v>
      </c>
      <c r="BM61" s="1">
        <f t="shared" si="50"/>
        <v>5</v>
      </c>
      <c r="BN61" s="1">
        <f t="shared" si="51"/>
        <v>5</v>
      </c>
      <c r="BP61" s="1">
        <f t="shared" si="52"/>
        <v>52</v>
      </c>
      <c r="BQ61" s="1">
        <f t="shared" si="53"/>
        <v>43</v>
      </c>
      <c r="BR61" s="1">
        <f t="shared" si="54"/>
        <v>22</v>
      </c>
      <c r="BS61" s="1" t="str">
        <f t="shared" si="55"/>
        <v>к</v>
      </c>
      <c r="BT61" s="1" t="str">
        <f t="shared" si="56"/>
        <v>к</v>
      </c>
      <c r="BU61" s="1" t="str">
        <f t="shared" si="57"/>
        <v>к</v>
      </c>
      <c r="BW61" s="40">
        <f t="shared" si="58"/>
        <v>6.2169723344731112E-4</v>
      </c>
      <c r="BX61" s="40">
        <f t="shared" si="59"/>
        <v>5.3276505061267978E-4</v>
      </c>
      <c r="BY61" s="40">
        <f t="shared" si="60"/>
        <v>2.7987329372702174E-4</v>
      </c>
      <c r="BZ61" s="40" t="str">
        <f t="shared" si="61"/>
        <v/>
      </c>
      <c r="CA61" s="40" t="str">
        <f t="shared" si="62"/>
        <v/>
      </c>
      <c r="CB61" s="40" t="str">
        <f t="shared" si="63"/>
        <v/>
      </c>
      <c r="CD61" s="10">
        <f t="shared" si="64"/>
        <v>1607.4</v>
      </c>
      <c r="CE61" s="10">
        <f t="shared" si="65"/>
        <v>1418.5</v>
      </c>
      <c r="CF61" s="10">
        <f t="shared" si="66"/>
        <v>676.8</v>
      </c>
      <c r="CG61" s="10" t="str">
        <f t="shared" si="67"/>
        <v>к</v>
      </c>
      <c r="CH61" s="10" t="str">
        <f t="shared" si="68"/>
        <v>к</v>
      </c>
      <c r="CI61" s="10" t="str">
        <f t="shared" si="69"/>
        <v>к</v>
      </c>
      <c r="CK61" s="40">
        <f t="shared" si="70"/>
        <v>8.0484795463769986E-4</v>
      </c>
      <c r="CL61" s="40">
        <f t="shared" si="71"/>
        <v>6.8374972494558565E-4</v>
      </c>
      <c r="CM61" s="40">
        <f t="shared" si="72"/>
        <v>3.0359080911122307E-4</v>
      </c>
      <c r="CN61" s="40" t="str">
        <f t="shared" si="73"/>
        <v/>
      </c>
      <c r="CO61" s="40" t="str">
        <f t="shared" si="74"/>
        <v/>
      </c>
      <c r="CP61" s="40" t="str">
        <f t="shared" si="75"/>
        <v/>
      </c>
      <c r="CR61" s="9">
        <f t="shared" si="76"/>
        <v>30.911538461538463</v>
      </c>
      <c r="CS61" s="9">
        <f t="shared" si="77"/>
        <v>32.988372093023258</v>
      </c>
      <c r="CT61" s="9">
        <f t="shared" si="78"/>
        <v>30.763636363636362</v>
      </c>
      <c r="CU61" s="9" t="str">
        <f t="shared" si="79"/>
        <v/>
      </c>
      <c r="CV61" s="9" t="str">
        <f t="shared" si="80"/>
        <v/>
      </c>
      <c r="CW61" s="9" t="str">
        <f t="shared" si="81"/>
        <v/>
      </c>
      <c r="CY61" s="9">
        <f t="shared" si="82"/>
        <v>129.459793503474</v>
      </c>
      <c r="CZ61" s="9">
        <f t="shared" si="83"/>
        <v>128.33982337228645</v>
      </c>
      <c r="DA61" s="9">
        <f t="shared" si="84"/>
        <v>108.47437605366324</v>
      </c>
      <c r="DB61" s="9" t="str">
        <f t="shared" si="85"/>
        <v/>
      </c>
      <c r="DC61" s="9" t="str">
        <f t="shared" si="86"/>
        <v/>
      </c>
      <c r="DD61" s="9" t="str">
        <f t="shared" si="87"/>
        <v/>
      </c>
      <c r="DF61" s="9">
        <f>IF($A61=2,IF(ISNUMBER(CR61/Ukraine!CR61),100*CR61/Ukraine!CR61,""),"")</f>
        <v>141.33918068933133</v>
      </c>
      <c r="DG61" s="9">
        <f>IF($A61=2,IF(ISNUMBER(CS61/Ukraine!CS61),100*CS61/Ukraine!CS61,""),"")</f>
        <v>139.21653504334756</v>
      </c>
      <c r="DH61" s="9">
        <f>IF($A61=2,IF(ISNUMBER(CT61/Ukraine!CT61),100*CT61/Ukraine!CT61,""),"")</f>
        <v>113.32388902450947</v>
      </c>
      <c r="DI61" s="9" t="str">
        <f>IF($A61=2,IF(ISNUMBER(CU61/Ukraine!CU61),100*CU61/Ukraine!CU61,""),"")</f>
        <v/>
      </c>
      <c r="DJ61" s="9" t="str">
        <f>IF($A61=2,IF(ISNUMBER(CV61/Ukraine!CV61),100*CV61/Ukraine!CV61,""),"")</f>
        <v/>
      </c>
      <c r="DK61" s="9" t="str">
        <f>IF($A61=2,IF(ISNUMBER(CW61/Ukraine!CW61),100*CW61/Ukraine!CW61,""),"")</f>
        <v/>
      </c>
      <c r="DM61" s="40">
        <f t="shared" si="88"/>
        <v>-0.17307692307692313</v>
      </c>
      <c r="DN61" s="40">
        <f t="shared" si="89"/>
        <v>-0.48837209302325579</v>
      </c>
      <c r="DO61" s="40" t="str">
        <f t="shared" si="90"/>
        <v/>
      </c>
      <c r="DP61" s="40" t="str">
        <f t="shared" si="91"/>
        <v/>
      </c>
      <c r="DQ61" s="40" t="str">
        <f t="shared" si="92"/>
        <v/>
      </c>
      <c r="DR61" s="40" t="str">
        <f t="shared" si="44"/>
        <v/>
      </c>
      <c r="DT61" s="40">
        <f t="shared" si="93"/>
        <v>6.7186356126172297E-2</v>
      </c>
      <c r="DU61" s="40">
        <f t="shared" si="94"/>
        <v>-6.7439997436472665E-2</v>
      </c>
      <c r="DV61" s="40" t="str">
        <f t="shared" si="95"/>
        <v/>
      </c>
      <c r="DW61" s="40" t="str">
        <f t="shared" si="96"/>
        <v/>
      </c>
      <c r="DX61" s="40" t="str">
        <f t="shared" si="97"/>
        <v/>
      </c>
      <c r="DY61" s="40" t="str">
        <f t="shared" si="98"/>
        <v/>
      </c>
    </row>
    <row r="62" spans="1:129" x14ac:dyDescent="0.2">
      <c r="A62" s="39">
        <f>'Industry selection'!C62</f>
        <v>1</v>
      </c>
      <c r="B62" s="2">
        <v>15.1</v>
      </c>
      <c r="C62" s="2" t="s">
        <v>126</v>
      </c>
      <c r="E62" s="30" t="s">
        <v>125</v>
      </c>
      <c r="F62" s="31">
        <v>15.1</v>
      </c>
      <c r="G62" s="32" t="s">
        <v>126</v>
      </c>
      <c r="H62" s="157">
        <f>[1]Ternopil!$F$60</f>
        <v>1</v>
      </c>
      <c r="I62" s="157" t="str">
        <f>[1]Ternopil!$G$60</f>
        <v>к</v>
      </c>
      <c r="J62" s="157" t="str">
        <f>[1]Ternopil!$H$60</f>
        <v>к</v>
      </c>
      <c r="K62" s="157" t="str">
        <f>[1]Ternopil!$I$60</f>
        <v>к</v>
      </c>
      <c r="L62" s="157" t="str">
        <f>[1]Ternopil!$J$60</f>
        <v>к</v>
      </c>
      <c r="M62" s="11"/>
      <c r="N62" s="33" t="s">
        <v>787</v>
      </c>
      <c r="O62" s="36">
        <v>15.1</v>
      </c>
      <c r="P62" s="35" t="s">
        <v>126</v>
      </c>
      <c r="Q62" s="157">
        <f>[2]Ternopil!$F$60</f>
        <v>2</v>
      </c>
      <c r="R62" s="157" t="str">
        <f>[2]Ternopil!$G$60</f>
        <v>к</v>
      </c>
      <c r="S62" s="157" t="str">
        <f>[2]Ternopil!$H$60</f>
        <v>к</v>
      </c>
      <c r="T62" s="157" t="str">
        <f>[2]Ternopil!$I$60</f>
        <v>к</v>
      </c>
      <c r="U62" s="157" t="str">
        <f>[2]Ternopil!$J$60</f>
        <v>к</v>
      </c>
      <c r="V62" s="11"/>
      <c r="W62" s="36" t="s">
        <v>1132</v>
      </c>
      <c r="X62" s="36">
        <v>15.1</v>
      </c>
      <c r="Y62" s="36" t="s">
        <v>126</v>
      </c>
      <c r="Z62" s="157">
        <f>[3]Ternopil!$F$60</f>
        <v>2</v>
      </c>
      <c r="AA62" s="157" t="str">
        <f>[3]Ternopil!$G$60</f>
        <v>к</v>
      </c>
      <c r="AB62" s="157" t="str">
        <f>[3]Ternopil!$H$60</f>
        <v>к</v>
      </c>
      <c r="AC62" s="157" t="str">
        <f>[3]Ternopil!$I$60</f>
        <v>к</v>
      </c>
      <c r="AD62" s="157" t="str">
        <f>[3]Ternopil!$J$60</f>
        <v>к</v>
      </c>
      <c r="AE62" s="11"/>
      <c r="AF62" s="37" t="s">
        <v>1132</v>
      </c>
      <c r="AG62" s="37">
        <v>15.1</v>
      </c>
      <c r="AH62" s="37" t="s">
        <v>126</v>
      </c>
      <c r="AI62" s="157">
        <f>[4]Ternopil!$F$60</f>
        <v>1</v>
      </c>
      <c r="AJ62" s="157" t="str">
        <f>[4]Ternopil!$G$60</f>
        <v>к</v>
      </c>
      <c r="AK62" s="157" t="str">
        <f>[4]Ternopil!$H$60</f>
        <v>к</v>
      </c>
      <c r="AL62" s="157" t="str">
        <f>[4]Ternopil!$I$60</f>
        <v>к</v>
      </c>
      <c r="AM62" s="157" t="str">
        <f>[4]Ternopil!$J$60</f>
        <v>к</v>
      </c>
      <c r="AN62" s="11"/>
      <c r="AO62" s="11" t="s">
        <v>1132</v>
      </c>
      <c r="AP62" s="11">
        <v>15.1</v>
      </c>
      <c r="AQ62" s="11" t="s">
        <v>126</v>
      </c>
      <c r="AR62" s="157" t="e">
        <f>[5]Ternopil!$F$60</f>
        <v>#N/A</v>
      </c>
      <c r="AS62" s="157" t="e">
        <f>[5]Ternopil!$G$60</f>
        <v>#N/A</v>
      </c>
      <c r="AT62" s="157" t="e">
        <f>[5]Ternopil!$H$60</f>
        <v>#N/A</v>
      </c>
      <c r="AU62" s="157" t="e">
        <f>[5]Ternopil!$I$60</f>
        <v>#N/A</v>
      </c>
      <c r="AV62" s="157" t="e">
        <f>[5]Ternopil!$J$60</f>
        <v>#N/A</v>
      </c>
      <c r="AW62" s="11"/>
      <c r="AX62" s="33" t="s">
        <v>1132</v>
      </c>
      <c r="AY62" s="33">
        <v>15.1</v>
      </c>
      <c r="AZ62" s="33" t="s">
        <v>126</v>
      </c>
      <c r="BA62" s="157" t="e">
        <f>[6]Ternopil!$F$60</f>
        <v>#N/A</v>
      </c>
      <c r="BB62" s="157" t="e">
        <f>[6]Ternopil!$G$60</f>
        <v>#N/A</v>
      </c>
      <c r="BC62" s="157" t="e">
        <f>[6]Ternopil!$H$60</f>
        <v>#N/A</v>
      </c>
      <c r="BD62" s="157" t="e">
        <f>[6]Ternopil!$I$60</f>
        <v>#N/A</v>
      </c>
      <c r="BE62" s="157" t="e">
        <f>[6]Ternopil!$J$60</f>
        <v>#N/A</v>
      </c>
      <c r="BG62" s="2">
        <v>15.1</v>
      </c>
      <c r="BH62" s="2" t="s">
        <v>126</v>
      </c>
      <c r="BI62" s="1">
        <f t="shared" si="46"/>
        <v>1</v>
      </c>
      <c r="BJ62" s="1">
        <f t="shared" si="47"/>
        <v>2</v>
      </c>
      <c r="BK62" s="1">
        <f t="shared" si="48"/>
        <v>2</v>
      </c>
      <c r="BL62" s="1">
        <f t="shared" si="49"/>
        <v>1</v>
      </c>
      <c r="BM62" s="1" t="e">
        <f t="shared" si="50"/>
        <v>#N/A</v>
      </c>
      <c r="BN62" s="1" t="e">
        <f t="shared" si="51"/>
        <v>#N/A</v>
      </c>
      <c r="BP62" s="1" t="str">
        <f t="shared" si="52"/>
        <v>к</v>
      </c>
      <c r="BQ62" s="1" t="str">
        <f t="shared" si="53"/>
        <v>к</v>
      </c>
      <c r="BR62" s="1" t="str">
        <f t="shared" si="54"/>
        <v>к</v>
      </c>
      <c r="BS62" s="1" t="str">
        <f t="shared" si="55"/>
        <v>к</v>
      </c>
      <c r="BT62" s="1" t="e">
        <f t="shared" si="56"/>
        <v>#N/A</v>
      </c>
      <c r="BU62" s="1" t="e">
        <f t="shared" si="57"/>
        <v>#N/A</v>
      </c>
      <c r="BW62" s="40" t="str">
        <f t="shared" si="58"/>
        <v/>
      </c>
      <c r="BX62" s="40" t="str">
        <f t="shared" si="59"/>
        <v/>
      </c>
      <c r="BY62" s="40" t="str">
        <f t="shared" si="60"/>
        <v/>
      </c>
      <c r="BZ62" s="40" t="str">
        <f t="shared" si="61"/>
        <v/>
      </c>
      <c r="CA62" s="40" t="str">
        <f t="shared" si="62"/>
        <v/>
      </c>
      <c r="CB62" s="40" t="str">
        <f t="shared" si="63"/>
        <v/>
      </c>
      <c r="CD62" s="10" t="str">
        <f t="shared" si="64"/>
        <v>к</v>
      </c>
      <c r="CE62" s="10" t="str">
        <f t="shared" si="65"/>
        <v>к</v>
      </c>
      <c r="CF62" s="10" t="str">
        <f t="shared" si="66"/>
        <v>к</v>
      </c>
      <c r="CG62" s="10" t="str">
        <f t="shared" si="67"/>
        <v>к</v>
      </c>
      <c r="CH62" s="10" t="e">
        <f t="shared" si="68"/>
        <v>#N/A</v>
      </c>
      <c r="CI62" s="10" t="e">
        <f t="shared" si="69"/>
        <v>#N/A</v>
      </c>
      <c r="CK62" s="40" t="str">
        <f t="shared" si="70"/>
        <v/>
      </c>
      <c r="CL62" s="40" t="str">
        <f t="shared" si="71"/>
        <v/>
      </c>
      <c r="CM62" s="40" t="str">
        <f t="shared" si="72"/>
        <v/>
      </c>
      <c r="CN62" s="40" t="str">
        <f t="shared" si="73"/>
        <v/>
      </c>
      <c r="CO62" s="40" t="str">
        <f t="shared" si="74"/>
        <v/>
      </c>
      <c r="CP62" s="40" t="str">
        <f t="shared" si="75"/>
        <v/>
      </c>
      <c r="CR62" s="9" t="str">
        <f t="shared" si="76"/>
        <v/>
      </c>
      <c r="CS62" s="9" t="str">
        <f t="shared" si="77"/>
        <v/>
      </c>
      <c r="CT62" s="9" t="str">
        <f t="shared" si="78"/>
        <v/>
      </c>
      <c r="CU62" s="9" t="str">
        <f t="shared" si="79"/>
        <v/>
      </c>
      <c r="CV62" s="9" t="str">
        <f t="shared" si="80"/>
        <v/>
      </c>
      <c r="CW62" s="9" t="str">
        <f t="shared" si="81"/>
        <v/>
      </c>
      <c r="CY62" s="9" t="str">
        <f t="shared" si="82"/>
        <v/>
      </c>
      <c r="CZ62" s="9" t="str">
        <f t="shared" si="83"/>
        <v/>
      </c>
      <c r="DA62" s="9" t="str">
        <f t="shared" si="84"/>
        <v/>
      </c>
      <c r="DB62" s="9" t="str">
        <f t="shared" si="85"/>
        <v/>
      </c>
      <c r="DC62" s="9" t="str">
        <f t="shared" si="86"/>
        <v/>
      </c>
      <c r="DD62" s="9" t="str">
        <f t="shared" si="87"/>
        <v/>
      </c>
      <c r="DF62" s="9" t="str">
        <f>IF($A62=2,IF(ISNUMBER(CR62/Ukraine!CR62),100*CR62/Ukraine!CR62,""),"")</f>
        <v/>
      </c>
      <c r="DG62" s="9" t="str">
        <f>IF($A62=2,IF(ISNUMBER(CS62/Ukraine!CS62),100*CS62/Ukraine!CS62,""),"")</f>
        <v/>
      </c>
      <c r="DH62" s="9" t="str">
        <f>IF($A62=2,IF(ISNUMBER(CT62/Ukraine!CT62),100*CT62/Ukraine!CT62,""),"")</f>
        <v/>
      </c>
      <c r="DI62" s="9" t="str">
        <f>IF($A62=2,IF(ISNUMBER(CU62/Ukraine!CU62),100*CU62/Ukraine!CU62,""),"")</f>
        <v/>
      </c>
      <c r="DJ62" s="9" t="str">
        <f>IF($A62=2,IF(ISNUMBER(CV62/Ukraine!CV62),100*CV62/Ukraine!CV62,""),"")</f>
        <v/>
      </c>
      <c r="DK62" s="9" t="str">
        <f>IF($A62=2,IF(ISNUMBER(CW62/Ukraine!CW62),100*CW62/Ukraine!CW62,""),"")</f>
        <v/>
      </c>
      <c r="DM62" s="40" t="str">
        <f t="shared" si="88"/>
        <v/>
      </c>
      <c r="DN62" s="40" t="str">
        <f t="shared" si="89"/>
        <v/>
      </c>
      <c r="DO62" s="40" t="str">
        <f t="shared" si="90"/>
        <v/>
      </c>
      <c r="DP62" s="40" t="str">
        <f t="shared" si="91"/>
        <v/>
      </c>
      <c r="DQ62" s="40" t="str">
        <f t="shared" si="92"/>
        <v/>
      </c>
      <c r="DR62" s="40" t="str">
        <f t="shared" si="44"/>
        <v/>
      </c>
      <c r="DT62" s="40" t="str">
        <f t="shared" si="93"/>
        <v/>
      </c>
      <c r="DU62" s="40" t="str">
        <f t="shared" si="94"/>
        <v/>
      </c>
      <c r="DV62" s="40" t="str">
        <f t="shared" si="95"/>
        <v/>
      </c>
      <c r="DW62" s="40" t="str">
        <f t="shared" si="96"/>
        <v/>
      </c>
      <c r="DX62" s="40" t="str">
        <f t="shared" si="97"/>
        <v/>
      </c>
      <c r="DY62" s="40" t="str">
        <f t="shared" si="98"/>
        <v/>
      </c>
    </row>
    <row r="63" spans="1:129" x14ac:dyDescent="0.2">
      <c r="A63" s="39">
        <f>'Industry selection'!C63</f>
        <v>1</v>
      </c>
      <c r="B63" s="2">
        <v>15.2</v>
      </c>
      <c r="C63" s="2" t="s">
        <v>128</v>
      </c>
      <c r="E63" s="30" t="s">
        <v>127</v>
      </c>
      <c r="F63" s="31">
        <v>15.2</v>
      </c>
      <c r="G63" s="32" t="s">
        <v>128</v>
      </c>
      <c r="H63" s="157">
        <f>[1]Ternopil!$F$61</f>
        <v>7</v>
      </c>
      <c r="I63" s="157" t="str">
        <f>[1]Ternopil!$G$61</f>
        <v>к</v>
      </c>
      <c r="J63" s="157" t="str">
        <f>[1]Ternopil!$H$61</f>
        <v>к</v>
      </c>
      <c r="K63" s="157" t="str">
        <f>[1]Ternopil!$I$61</f>
        <v>к</v>
      </c>
      <c r="L63" s="157" t="str">
        <f>[1]Ternopil!$J$61</f>
        <v>к</v>
      </c>
      <c r="M63" s="11"/>
      <c r="N63" s="33" t="s">
        <v>788</v>
      </c>
      <c r="O63" s="36">
        <v>15.2</v>
      </c>
      <c r="P63" s="35" t="s">
        <v>128</v>
      </c>
      <c r="Q63" s="157">
        <f>[2]Ternopil!$F$61</f>
        <v>7</v>
      </c>
      <c r="R63" s="157">
        <f>[2]Ternopil!$G$61</f>
        <v>15</v>
      </c>
      <c r="S63" s="157">
        <f>[2]Ternopil!$H$61</f>
        <v>10</v>
      </c>
      <c r="T63" s="157">
        <f>[2]Ternopil!$I$61</f>
        <v>373</v>
      </c>
      <c r="U63" s="157">
        <f>[2]Ternopil!$J$61</f>
        <v>139</v>
      </c>
      <c r="V63" s="11"/>
      <c r="W63" s="36" t="s">
        <v>1133</v>
      </c>
      <c r="X63" s="36">
        <v>15.2</v>
      </c>
      <c r="Y63" s="36" t="s">
        <v>128</v>
      </c>
      <c r="Z63" s="157">
        <f>[3]Ternopil!$F$61</f>
        <v>5</v>
      </c>
      <c r="AA63" s="157" t="str">
        <f>[3]Ternopil!$G$61</f>
        <v>к</v>
      </c>
      <c r="AB63" s="157" t="str">
        <f>[3]Ternopil!$H$61</f>
        <v>к</v>
      </c>
      <c r="AC63" s="157" t="str">
        <f>[3]Ternopil!$I$61</f>
        <v>к</v>
      </c>
      <c r="AD63" s="157" t="str">
        <f>[3]Ternopil!$J$61</f>
        <v>к</v>
      </c>
      <c r="AE63" s="11"/>
      <c r="AF63" s="37" t="s">
        <v>1133</v>
      </c>
      <c r="AG63" s="37">
        <v>15.2</v>
      </c>
      <c r="AH63" s="37" t="s">
        <v>128</v>
      </c>
      <c r="AI63" s="157">
        <f>[4]Ternopil!$F$61</f>
        <v>5</v>
      </c>
      <c r="AJ63" s="157" t="str">
        <f>[4]Ternopil!$G$61</f>
        <v>к</v>
      </c>
      <c r="AK63" s="157" t="str">
        <f>[4]Ternopil!$H$61</f>
        <v>к</v>
      </c>
      <c r="AL63" s="157" t="str">
        <f>[4]Ternopil!$I$61</f>
        <v>к</v>
      </c>
      <c r="AM63" s="157" t="str">
        <f>[4]Ternopil!$J$61</f>
        <v>к</v>
      </c>
      <c r="AN63" s="11"/>
      <c r="AO63" s="11" t="s">
        <v>1133</v>
      </c>
      <c r="AP63" s="11">
        <v>15.2</v>
      </c>
      <c r="AQ63" s="11" t="s">
        <v>128</v>
      </c>
      <c r="AR63" s="157">
        <f>[5]Ternopil!$F$61</f>
        <v>5</v>
      </c>
      <c r="AS63" s="157" t="str">
        <f>[5]Ternopil!$G$61</f>
        <v>к</v>
      </c>
      <c r="AT63" s="157" t="str">
        <f>[5]Ternopil!$H$61</f>
        <v>к</v>
      </c>
      <c r="AU63" s="157" t="str">
        <f>[5]Ternopil!$I$61</f>
        <v>к</v>
      </c>
      <c r="AV63" s="157" t="str">
        <f>[5]Ternopil!$J$61</f>
        <v>к</v>
      </c>
      <c r="AW63" s="11"/>
      <c r="AX63" s="33" t="s">
        <v>1133</v>
      </c>
      <c r="AY63" s="33">
        <v>15.2</v>
      </c>
      <c r="AZ63" s="33" t="s">
        <v>128</v>
      </c>
      <c r="BA63" s="157">
        <f>[6]Ternopil!$F$61</f>
        <v>5</v>
      </c>
      <c r="BB63" s="157" t="str">
        <f>[6]Ternopil!$G$61</f>
        <v>к</v>
      </c>
      <c r="BC63" s="157" t="str">
        <f>[6]Ternopil!$H$61</f>
        <v>к</v>
      </c>
      <c r="BD63" s="157" t="str">
        <f>[6]Ternopil!$I$61</f>
        <v>к</v>
      </c>
      <c r="BE63" s="157" t="str">
        <f>[6]Ternopil!$J$61</f>
        <v>к</v>
      </c>
      <c r="BG63" s="2">
        <v>15.2</v>
      </c>
      <c r="BH63" s="2" t="s">
        <v>128</v>
      </c>
      <c r="BI63" s="1">
        <f t="shared" si="46"/>
        <v>7</v>
      </c>
      <c r="BJ63" s="1">
        <f t="shared" si="47"/>
        <v>7</v>
      </c>
      <c r="BK63" s="1">
        <f t="shared" si="48"/>
        <v>5</v>
      </c>
      <c r="BL63" s="1">
        <f t="shared" si="49"/>
        <v>5</v>
      </c>
      <c r="BM63" s="1">
        <f t="shared" si="50"/>
        <v>5</v>
      </c>
      <c r="BN63" s="1">
        <f t="shared" si="51"/>
        <v>5</v>
      </c>
      <c r="BP63" s="1" t="str">
        <f t="shared" si="52"/>
        <v>к</v>
      </c>
      <c r="BQ63" s="1">
        <f t="shared" si="53"/>
        <v>10</v>
      </c>
      <c r="BR63" s="1" t="str">
        <f t="shared" si="54"/>
        <v>к</v>
      </c>
      <c r="BS63" s="1" t="str">
        <f t="shared" si="55"/>
        <v>к</v>
      </c>
      <c r="BT63" s="1" t="str">
        <f t="shared" si="56"/>
        <v>к</v>
      </c>
      <c r="BU63" s="1" t="str">
        <f t="shared" si="57"/>
        <v>к</v>
      </c>
      <c r="BW63" s="40" t="str">
        <f t="shared" si="58"/>
        <v/>
      </c>
      <c r="BX63" s="40" t="str">
        <f t="shared" si="59"/>
        <v/>
      </c>
      <c r="BY63" s="40" t="str">
        <f t="shared" si="60"/>
        <v/>
      </c>
      <c r="BZ63" s="40" t="str">
        <f t="shared" si="61"/>
        <v/>
      </c>
      <c r="CA63" s="40" t="str">
        <f t="shared" si="62"/>
        <v/>
      </c>
      <c r="CB63" s="40" t="str">
        <f t="shared" si="63"/>
        <v/>
      </c>
      <c r="CD63" s="10" t="str">
        <f t="shared" si="64"/>
        <v>к</v>
      </c>
      <c r="CE63" s="10">
        <f t="shared" si="65"/>
        <v>139</v>
      </c>
      <c r="CF63" s="10" t="str">
        <f t="shared" si="66"/>
        <v>к</v>
      </c>
      <c r="CG63" s="10" t="str">
        <f t="shared" si="67"/>
        <v>к</v>
      </c>
      <c r="CH63" s="10" t="str">
        <f t="shared" si="68"/>
        <v>к</v>
      </c>
      <c r="CI63" s="10" t="str">
        <f t="shared" si="69"/>
        <v>к</v>
      </c>
      <c r="CK63" s="40" t="str">
        <f t="shared" si="70"/>
        <v/>
      </c>
      <c r="CL63" s="40" t="str">
        <f t="shared" si="71"/>
        <v/>
      </c>
      <c r="CM63" s="40" t="str">
        <f t="shared" si="72"/>
        <v/>
      </c>
      <c r="CN63" s="40" t="str">
        <f t="shared" si="73"/>
        <v/>
      </c>
      <c r="CO63" s="40" t="str">
        <f t="shared" si="74"/>
        <v/>
      </c>
      <c r="CP63" s="40" t="str">
        <f t="shared" si="75"/>
        <v/>
      </c>
      <c r="CR63" s="9" t="str">
        <f t="shared" si="76"/>
        <v/>
      </c>
      <c r="CS63" s="9" t="str">
        <f t="shared" si="77"/>
        <v/>
      </c>
      <c r="CT63" s="9" t="str">
        <f t="shared" si="78"/>
        <v/>
      </c>
      <c r="CU63" s="9" t="str">
        <f t="shared" si="79"/>
        <v/>
      </c>
      <c r="CV63" s="9" t="str">
        <f t="shared" si="80"/>
        <v/>
      </c>
      <c r="CW63" s="9" t="str">
        <f t="shared" si="81"/>
        <v/>
      </c>
      <c r="CY63" s="9" t="str">
        <f t="shared" si="82"/>
        <v/>
      </c>
      <c r="CZ63" s="9" t="str">
        <f t="shared" si="83"/>
        <v/>
      </c>
      <c r="DA63" s="9" t="str">
        <f t="shared" si="84"/>
        <v/>
      </c>
      <c r="DB63" s="9" t="str">
        <f t="shared" si="85"/>
        <v/>
      </c>
      <c r="DC63" s="9" t="str">
        <f t="shared" si="86"/>
        <v/>
      </c>
      <c r="DD63" s="9" t="str">
        <f t="shared" si="87"/>
        <v/>
      </c>
      <c r="DF63" s="9" t="str">
        <f>IF($A63=2,IF(ISNUMBER(CR63/Ukraine!CR63),100*CR63/Ukraine!CR63,""),"")</f>
        <v/>
      </c>
      <c r="DG63" s="9" t="str">
        <f>IF($A63=2,IF(ISNUMBER(CS63/Ukraine!CS63),100*CS63/Ukraine!CS63,""),"")</f>
        <v/>
      </c>
      <c r="DH63" s="9" t="str">
        <f>IF($A63=2,IF(ISNUMBER(CT63/Ukraine!CT63),100*CT63/Ukraine!CT63,""),"")</f>
        <v/>
      </c>
      <c r="DI63" s="9" t="str">
        <f>IF($A63=2,IF(ISNUMBER(CU63/Ukraine!CU63),100*CU63/Ukraine!CU63,""),"")</f>
        <v/>
      </c>
      <c r="DJ63" s="9" t="str">
        <f>IF($A63=2,IF(ISNUMBER(CV63/Ukraine!CV63),100*CV63/Ukraine!CV63,""),"")</f>
        <v/>
      </c>
      <c r="DK63" s="9" t="str">
        <f>IF($A63=2,IF(ISNUMBER(CW63/Ukraine!CW63),100*CW63/Ukraine!CW63,""),"")</f>
        <v/>
      </c>
      <c r="DM63" s="40" t="str">
        <f t="shared" si="88"/>
        <v/>
      </c>
      <c r="DN63" s="40" t="str">
        <f t="shared" si="89"/>
        <v/>
      </c>
      <c r="DO63" s="40" t="str">
        <f t="shared" si="90"/>
        <v/>
      </c>
      <c r="DP63" s="40" t="str">
        <f t="shared" si="91"/>
        <v/>
      </c>
      <c r="DQ63" s="40" t="str">
        <f t="shared" si="92"/>
        <v/>
      </c>
      <c r="DR63" s="40" t="str">
        <f t="shared" si="44"/>
        <v/>
      </c>
      <c r="DT63" s="40" t="str">
        <f t="shared" si="93"/>
        <v/>
      </c>
      <c r="DU63" s="40" t="str">
        <f t="shared" si="94"/>
        <v/>
      </c>
      <c r="DV63" s="40" t="str">
        <f t="shared" si="95"/>
        <v/>
      </c>
      <c r="DW63" s="40" t="str">
        <f t="shared" si="96"/>
        <v/>
      </c>
      <c r="DX63" s="40" t="str">
        <f t="shared" si="97"/>
        <v/>
      </c>
      <c r="DY63" s="40" t="str">
        <f t="shared" si="98"/>
        <v/>
      </c>
    </row>
    <row r="64" spans="1:129" x14ac:dyDescent="0.2">
      <c r="A64" s="39" t="str">
        <f>'Industry selection'!C64</f>
        <v/>
      </c>
      <c r="B64" s="2">
        <v>16</v>
      </c>
      <c r="C64" s="2" t="s">
        <v>130</v>
      </c>
      <c r="E64" s="30" t="s">
        <v>129</v>
      </c>
      <c r="F64" s="31">
        <v>16</v>
      </c>
      <c r="G64" s="32" t="s">
        <v>130</v>
      </c>
      <c r="H64" s="157">
        <f>[1]Ternopil!$F$62</f>
        <v>71</v>
      </c>
      <c r="I64" s="157">
        <f>[1]Ternopil!$G$62</f>
        <v>853</v>
      </c>
      <c r="J64" s="157">
        <f>[1]Ternopil!$H$62</f>
        <v>816</v>
      </c>
      <c r="K64" s="157">
        <f>[1]Ternopil!$I$62</f>
        <v>49364.6</v>
      </c>
      <c r="L64" s="157">
        <f>[1]Ternopil!$J$62</f>
        <v>11706.5</v>
      </c>
      <c r="M64" s="11"/>
      <c r="N64" s="33" t="s">
        <v>789</v>
      </c>
      <c r="O64" s="36">
        <v>16</v>
      </c>
      <c r="P64" s="35" t="s">
        <v>130</v>
      </c>
      <c r="Q64" s="157">
        <f>[2]Ternopil!$F$62</f>
        <v>79</v>
      </c>
      <c r="R64" s="157">
        <f>[2]Ternopil!$G$62</f>
        <v>778</v>
      </c>
      <c r="S64" s="157">
        <f>[2]Ternopil!$H$62</f>
        <v>741</v>
      </c>
      <c r="T64" s="157">
        <f>[2]Ternopil!$I$62</f>
        <v>40872.9</v>
      </c>
      <c r="U64" s="157">
        <f>[2]Ternopil!$J$62</f>
        <v>10348.9</v>
      </c>
      <c r="V64" s="11"/>
      <c r="W64" s="36" t="s">
        <v>1134</v>
      </c>
      <c r="X64" s="36">
        <v>16</v>
      </c>
      <c r="Y64" s="36" t="s">
        <v>130</v>
      </c>
      <c r="Z64" s="157">
        <f>[3]Ternopil!$F$62</f>
        <v>81</v>
      </c>
      <c r="AA64" s="157">
        <f>[3]Ternopil!$G$62</f>
        <v>744</v>
      </c>
      <c r="AB64" s="157">
        <f>[3]Ternopil!$H$62</f>
        <v>699</v>
      </c>
      <c r="AC64" s="157">
        <f>[3]Ternopil!$I$62</f>
        <v>69036.600000000006</v>
      </c>
      <c r="AD64" s="157">
        <f>[3]Ternopil!$J$62</f>
        <v>12054.6</v>
      </c>
      <c r="AE64" s="11"/>
      <c r="AF64" s="37" t="s">
        <v>1134</v>
      </c>
      <c r="AG64" s="37">
        <v>16</v>
      </c>
      <c r="AH64" s="37" t="s">
        <v>130</v>
      </c>
      <c r="AI64" s="157">
        <f>[4]Ternopil!$F$62</f>
        <v>77</v>
      </c>
      <c r="AJ64" s="157">
        <f>[4]Ternopil!$G$62</f>
        <v>574</v>
      </c>
      <c r="AK64" s="157">
        <f>[4]Ternopil!$H$62</f>
        <v>536</v>
      </c>
      <c r="AL64" s="157">
        <f>[4]Ternopil!$I$62</f>
        <v>99252.3</v>
      </c>
      <c r="AM64" s="157">
        <f>[4]Ternopil!$J$62</f>
        <v>14243.4</v>
      </c>
      <c r="AN64" s="11"/>
      <c r="AO64" s="11" t="s">
        <v>1134</v>
      </c>
      <c r="AP64" s="11">
        <v>16</v>
      </c>
      <c r="AQ64" s="11" t="s">
        <v>130</v>
      </c>
      <c r="AR64" s="157">
        <f>[5]Ternopil!$F$62</f>
        <v>57</v>
      </c>
      <c r="AS64" s="157">
        <f>[5]Ternopil!$G$62</f>
        <v>544</v>
      </c>
      <c r="AT64" s="157">
        <f>[5]Ternopil!$H$62</f>
        <v>526</v>
      </c>
      <c r="AU64" s="157">
        <f>[5]Ternopil!$I$62</f>
        <v>105530.6</v>
      </c>
      <c r="AV64" s="157">
        <f>[5]Ternopil!$J$62</f>
        <v>16079.6</v>
      </c>
      <c r="AW64" s="11"/>
      <c r="AX64" s="33" t="s">
        <v>1134</v>
      </c>
      <c r="AY64" s="33">
        <v>16</v>
      </c>
      <c r="AZ64" s="33" t="s">
        <v>130</v>
      </c>
      <c r="BA64" s="157">
        <f>[6]Ternopil!$F$62</f>
        <v>62</v>
      </c>
      <c r="BB64" s="157">
        <f>[6]Ternopil!$G$62</f>
        <v>690</v>
      </c>
      <c r="BC64" s="157">
        <f>[6]Ternopil!$H$62</f>
        <v>673</v>
      </c>
      <c r="BD64" s="157">
        <f>[6]Ternopil!$I$62</f>
        <v>134427.1</v>
      </c>
      <c r="BE64" s="157">
        <f>[6]Ternopil!$J$62</f>
        <v>29970.400000000001</v>
      </c>
      <c r="BG64" s="2">
        <v>16</v>
      </c>
      <c r="BH64" s="2" t="s">
        <v>130</v>
      </c>
      <c r="BI64" s="1">
        <f t="shared" si="46"/>
        <v>71</v>
      </c>
      <c r="BJ64" s="1">
        <f t="shared" si="47"/>
        <v>79</v>
      </c>
      <c r="BK64" s="1">
        <f t="shared" si="48"/>
        <v>81</v>
      </c>
      <c r="BL64" s="1">
        <f t="shared" si="49"/>
        <v>77</v>
      </c>
      <c r="BM64" s="1">
        <f t="shared" si="50"/>
        <v>57</v>
      </c>
      <c r="BN64" s="1">
        <f t="shared" si="51"/>
        <v>62</v>
      </c>
      <c r="BP64" s="1">
        <f t="shared" si="52"/>
        <v>816</v>
      </c>
      <c r="BQ64" s="1">
        <f t="shared" si="53"/>
        <v>741</v>
      </c>
      <c r="BR64" s="1">
        <f t="shared" si="54"/>
        <v>699</v>
      </c>
      <c r="BS64" s="1">
        <f t="shared" si="55"/>
        <v>536</v>
      </c>
      <c r="BT64" s="1">
        <f t="shared" si="56"/>
        <v>526</v>
      </c>
      <c r="BU64" s="1">
        <f t="shared" si="57"/>
        <v>673</v>
      </c>
      <c r="BW64" s="40" t="str">
        <f t="shared" si="58"/>
        <v/>
      </c>
      <c r="BX64" s="40" t="str">
        <f t="shared" si="59"/>
        <v/>
      </c>
      <c r="BY64" s="40" t="str">
        <f t="shared" si="60"/>
        <v/>
      </c>
      <c r="BZ64" s="40" t="str">
        <f t="shared" si="61"/>
        <v/>
      </c>
      <c r="CA64" s="40" t="str">
        <f t="shared" si="62"/>
        <v/>
      </c>
      <c r="CB64" s="40" t="str">
        <f t="shared" si="63"/>
        <v/>
      </c>
      <c r="CD64" s="10">
        <f t="shared" si="64"/>
        <v>11706.5</v>
      </c>
      <c r="CE64" s="10">
        <f t="shared" si="65"/>
        <v>10348.9</v>
      </c>
      <c r="CF64" s="10">
        <f t="shared" si="66"/>
        <v>12054.6</v>
      </c>
      <c r="CG64" s="10">
        <f t="shared" si="67"/>
        <v>14243.4</v>
      </c>
      <c r="CH64" s="10">
        <f t="shared" si="68"/>
        <v>16079.6</v>
      </c>
      <c r="CI64" s="10">
        <f t="shared" si="69"/>
        <v>29970.400000000001</v>
      </c>
      <c r="CK64" s="40" t="str">
        <f t="shared" si="70"/>
        <v/>
      </c>
      <c r="CL64" s="40" t="str">
        <f t="shared" si="71"/>
        <v/>
      </c>
      <c r="CM64" s="40" t="str">
        <f t="shared" si="72"/>
        <v/>
      </c>
      <c r="CN64" s="40" t="str">
        <f t="shared" si="73"/>
        <v/>
      </c>
      <c r="CO64" s="40" t="str">
        <f t="shared" si="74"/>
        <v/>
      </c>
      <c r="CP64" s="40" t="str">
        <f t="shared" si="75"/>
        <v/>
      </c>
      <c r="CR64" s="9" t="str">
        <f t="shared" si="76"/>
        <v/>
      </c>
      <c r="CS64" s="9" t="str">
        <f t="shared" si="77"/>
        <v/>
      </c>
      <c r="CT64" s="9" t="str">
        <f t="shared" si="78"/>
        <v/>
      </c>
      <c r="CU64" s="9" t="str">
        <f t="shared" si="79"/>
        <v/>
      </c>
      <c r="CV64" s="9" t="str">
        <f t="shared" si="80"/>
        <v/>
      </c>
      <c r="CW64" s="9" t="str">
        <f t="shared" si="81"/>
        <v/>
      </c>
      <c r="CY64" s="9" t="str">
        <f t="shared" si="82"/>
        <v/>
      </c>
      <c r="CZ64" s="9" t="str">
        <f t="shared" si="83"/>
        <v/>
      </c>
      <c r="DA64" s="9" t="str">
        <f t="shared" si="84"/>
        <v/>
      </c>
      <c r="DB64" s="9" t="str">
        <f t="shared" si="85"/>
        <v/>
      </c>
      <c r="DC64" s="9" t="str">
        <f t="shared" si="86"/>
        <v/>
      </c>
      <c r="DD64" s="9" t="str">
        <f t="shared" si="87"/>
        <v/>
      </c>
      <c r="DF64" s="9" t="str">
        <f>IF($A64=2,IF(ISNUMBER(CR64/Ukraine!CR64),100*CR64/Ukraine!CR64,""),"")</f>
        <v/>
      </c>
      <c r="DG64" s="9" t="str">
        <f>IF($A64=2,IF(ISNUMBER(CS64/Ukraine!CS64),100*CS64/Ukraine!CS64,""),"")</f>
        <v/>
      </c>
      <c r="DH64" s="9" t="str">
        <f>IF($A64=2,IF(ISNUMBER(CT64/Ukraine!CT64),100*CT64/Ukraine!CT64,""),"")</f>
        <v/>
      </c>
      <c r="DI64" s="9" t="str">
        <f>IF($A64=2,IF(ISNUMBER(CU64/Ukraine!CU64),100*CU64/Ukraine!CU64,""),"")</f>
        <v/>
      </c>
      <c r="DJ64" s="9" t="str">
        <f>IF($A64=2,IF(ISNUMBER(CV64/Ukraine!CV64),100*CV64/Ukraine!CV64,""),"")</f>
        <v/>
      </c>
      <c r="DK64" s="9" t="str">
        <f>IF($A64=2,IF(ISNUMBER(CW64/Ukraine!CW64),100*CW64/Ukraine!CW64,""),"")</f>
        <v/>
      </c>
      <c r="DM64" s="40" t="str">
        <f t="shared" si="88"/>
        <v/>
      </c>
      <c r="DN64" s="40" t="str">
        <f t="shared" si="89"/>
        <v/>
      </c>
      <c r="DO64" s="40" t="str">
        <f t="shared" si="90"/>
        <v/>
      </c>
      <c r="DP64" s="40" t="str">
        <f t="shared" si="91"/>
        <v/>
      </c>
      <c r="DQ64" s="40" t="str">
        <f t="shared" si="92"/>
        <v/>
      </c>
      <c r="DR64" s="40" t="str">
        <f t="shared" si="44"/>
        <v/>
      </c>
      <c r="DT64" s="40" t="str">
        <f t="shared" si="93"/>
        <v/>
      </c>
      <c r="DU64" s="40" t="str">
        <f t="shared" si="94"/>
        <v/>
      </c>
      <c r="DV64" s="40" t="str">
        <f t="shared" si="95"/>
        <v/>
      </c>
      <c r="DW64" s="40" t="str">
        <f t="shared" si="96"/>
        <v/>
      </c>
      <c r="DX64" s="40" t="str">
        <f t="shared" si="97"/>
        <v/>
      </c>
      <c r="DY64" s="40" t="str">
        <f t="shared" si="98"/>
        <v/>
      </c>
    </row>
    <row r="65" spans="1:129" x14ac:dyDescent="0.2">
      <c r="A65" s="39">
        <f>'Industry selection'!C65</f>
        <v>2</v>
      </c>
      <c r="B65" s="2">
        <v>16.100000000000001</v>
      </c>
      <c r="C65" s="2" t="s">
        <v>132</v>
      </c>
      <c r="E65" s="30" t="s">
        <v>131</v>
      </c>
      <c r="F65" s="31">
        <v>16.100000000000001</v>
      </c>
      <c r="G65" s="32" t="s">
        <v>132</v>
      </c>
      <c r="H65" s="157">
        <f>[1]Ternopil!$F$63</f>
        <v>30</v>
      </c>
      <c r="I65" s="157">
        <f>[1]Ternopil!$G$63</f>
        <v>326</v>
      </c>
      <c r="J65" s="157">
        <f>[1]Ternopil!$H$63</f>
        <v>316</v>
      </c>
      <c r="K65" s="157">
        <f>[1]Ternopil!$I$63</f>
        <v>22786.1</v>
      </c>
      <c r="L65" s="157">
        <f>[1]Ternopil!$J$63</f>
        <v>4771.8</v>
      </c>
      <c r="M65" s="11"/>
      <c r="N65" s="33" t="s">
        <v>790</v>
      </c>
      <c r="O65" s="36">
        <v>16.100000000000001</v>
      </c>
      <c r="P65" s="35" t="s">
        <v>132</v>
      </c>
      <c r="Q65" s="157">
        <f>[2]Ternopil!$F$63</f>
        <v>36</v>
      </c>
      <c r="R65" s="157">
        <f>[2]Ternopil!$G$63</f>
        <v>296</v>
      </c>
      <c r="S65" s="157">
        <f>[2]Ternopil!$H$63</f>
        <v>288</v>
      </c>
      <c r="T65" s="157">
        <f>[2]Ternopil!$I$63</f>
        <v>21164.6</v>
      </c>
      <c r="U65" s="157">
        <f>[2]Ternopil!$J$63</f>
        <v>4023.2</v>
      </c>
      <c r="V65" s="11"/>
      <c r="W65" s="36" t="s">
        <v>1135</v>
      </c>
      <c r="X65" s="36">
        <v>16.100000000000001</v>
      </c>
      <c r="Y65" s="36" t="s">
        <v>132</v>
      </c>
      <c r="Z65" s="157">
        <f>[3]Ternopil!$F$63</f>
        <v>33</v>
      </c>
      <c r="AA65" s="157">
        <f>[3]Ternopil!$G$63</f>
        <v>282</v>
      </c>
      <c r="AB65" s="157">
        <f>[3]Ternopil!$H$63</f>
        <v>263</v>
      </c>
      <c r="AC65" s="157">
        <f>[3]Ternopil!$I$63</f>
        <v>37914</v>
      </c>
      <c r="AD65" s="157">
        <f>[3]Ternopil!$J$63</f>
        <v>4904.8999999999996</v>
      </c>
      <c r="AE65" s="11"/>
      <c r="AF65" s="37" t="s">
        <v>1135</v>
      </c>
      <c r="AG65" s="37">
        <v>16.100000000000001</v>
      </c>
      <c r="AH65" s="37" t="s">
        <v>132</v>
      </c>
      <c r="AI65" s="157">
        <f>[4]Ternopil!$F$63</f>
        <v>31</v>
      </c>
      <c r="AJ65" s="157">
        <f>[4]Ternopil!$G$63</f>
        <v>272</v>
      </c>
      <c r="AK65" s="157">
        <f>[4]Ternopil!$H$63</f>
        <v>257</v>
      </c>
      <c r="AL65" s="157">
        <f>[4]Ternopil!$I$63</f>
        <v>66172.800000000003</v>
      </c>
      <c r="AM65" s="157">
        <f>[4]Ternopil!$J$63</f>
        <v>8156.1</v>
      </c>
      <c r="AN65" s="11"/>
      <c r="AO65" s="11" t="s">
        <v>1135</v>
      </c>
      <c r="AP65" s="11">
        <v>16.100000000000001</v>
      </c>
      <c r="AQ65" s="11" t="s">
        <v>132</v>
      </c>
      <c r="AR65" s="157">
        <f>[5]Ternopil!$F$63</f>
        <v>19</v>
      </c>
      <c r="AS65" s="157">
        <f>[5]Ternopil!$G$63</f>
        <v>244</v>
      </c>
      <c r="AT65" s="157">
        <f>[5]Ternopil!$H$63</f>
        <v>241</v>
      </c>
      <c r="AU65" s="157">
        <f>[5]Ternopil!$I$63</f>
        <v>59003.5</v>
      </c>
      <c r="AV65" s="157">
        <f>[5]Ternopil!$J$63</f>
        <v>8463.2999999999993</v>
      </c>
      <c r="AW65" s="11"/>
      <c r="AX65" s="33" t="s">
        <v>1135</v>
      </c>
      <c r="AY65" s="33">
        <v>16.100000000000001</v>
      </c>
      <c r="AZ65" s="33" t="s">
        <v>132</v>
      </c>
      <c r="BA65" s="157">
        <f>[6]Ternopil!$F$63</f>
        <v>18</v>
      </c>
      <c r="BB65" s="157">
        <f>[6]Ternopil!$G$63</f>
        <v>205</v>
      </c>
      <c r="BC65" s="157">
        <f>[6]Ternopil!$H$63</f>
        <v>201</v>
      </c>
      <c r="BD65" s="157">
        <f>[6]Ternopil!$I$63</f>
        <v>53107.9</v>
      </c>
      <c r="BE65" s="157">
        <f>[6]Ternopil!$J$63</f>
        <v>8811</v>
      </c>
      <c r="BG65" s="2">
        <v>16.100000000000001</v>
      </c>
      <c r="BH65" s="2" t="s">
        <v>132</v>
      </c>
      <c r="BI65" s="1">
        <f t="shared" si="46"/>
        <v>30</v>
      </c>
      <c r="BJ65" s="1">
        <f t="shared" si="47"/>
        <v>36</v>
      </c>
      <c r="BK65" s="1">
        <f t="shared" si="48"/>
        <v>33</v>
      </c>
      <c r="BL65" s="1">
        <f t="shared" si="49"/>
        <v>31</v>
      </c>
      <c r="BM65" s="1">
        <f t="shared" si="50"/>
        <v>19</v>
      </c>
      <c r="BN65" s="1">
        <f t="shared" si="51"/>
        <v>18</v>
      </c>
      <c r="BP65" s="1">
        <f t="shared" si="52"/>
        <v>316</v>
      </c>
      <c r="BQ65" s="1">
        <f t="shared" si="53"/>
        <v>288</v>
      </c>
      <c r="BR65" s="1">
        <f t="shared" si="54"/>
        <v>263</v>
      </c>
      <c r="BS65" s="1">
        <f t="shared" si="55"/>
        <v>257</v>
      </c>
      <c r="BT65" s="1">
        <f t="shared" si="56"/>
        <v>241</v>
      </c>
      <c r="BU65" s="1">
        <f t="shared" si="57"/>
        <v>201</v>
      </c>
      <c r="BW65" s="40">
        <f t="shared" si="58"/>
        <v>3.7780062647951988E-3</v>
      </c>
      <c r="BX65" s="40">
        <f t="shared" si="59"/>
        <v>3.5682868506151577E-3</v>
      </c>
      <c r="BY65" s="40">
        <f t="shared" si="60"/>
        <v>3.345758011373033E-3</v>
      </c>
      <c r="BZ65" s="40">
        <f t="shared" si="61"/>
        <v>3.5501160349209857E-3</v>
      </c>
      <c r="CA65" s="40">
        <f t="shared" si="62"/>
        <v>3.4671769123422866E-3</v>
      </c>
      <c r="CB65" s="40">
        <f t="shared" si="63"/>
        <v>2.8368594131511723E-3</v>
      </c>
      <c r="CD65" s="10">
        <f t="shared" si="64"/>
        <v>4771.8</v>
      </c>
      <c r="CE65" s="10">
        <f t="shared" si="65"/>
        <v>4023.2</v>
      </c>
      <c r="CF65" s="10">
        <f t="shared" si="66"/>
        <v>4904.8999999999996</v>
      </c>
      <c r="CG65" s="10">
        <f t="shared" si="67"/>
        <v>8156.1</v>
      </c>
      <c r="CH65" s="10">
        <f t="shared" si="68"/>
        <v>8463.2999999999993</v>
      </c>
      <c r="CI65" s="10">
        <f t="shared" si="69"/>
        <v>8811</v>
      </c>
      <c r="CK65" s="40">
        <f t="shared" si="70"/>
        <v>2.389307869814717E-3</v>
      </c>
      <c r="CL65" s="40">
        <f t="shared" si="71"/>
        <v>1.9392752156510962E-3</v>
      </c>
      <c r="CM65" s="40">
        <f t="shared" si="72"/>
        <v>2.2001810868936731E-3</v>
      </c>
      <c r="CN65" s="40">
        <f t="shared" si="73"/>
        <v>3.108031503072249E-3</v>
      </c>
      <c r="CO65" s="40">
        <f t="shared" si="74"/>
        <v>2.8412787617660622E-3</v>
      </c>
      <c r="CP65" s="40">
        <f t="shared" si="75"/>
        <v>2.034062360736793E-3</v>
      </c>
      <c r="CR65" s="9">
        <f t="shared" si="76"/>
        <v>15.100632911392406</v>
      </c>
      <c r="CS65" s="9">
        <f t="shared" si="77"/>
        <v>13.969444444444443</v>
      </c>
      <c r="CT65" s="9">
        <f t="shared" si="78"/>
        <v>18.649809885931557</v>
      </c>
      <c r="CU65" s="9">
        <f t="shared" si="79"/>
        <v>31.735797665369653</v>
      </c>
      <c r="CV65" s="9">
        <f t="shared" si="80"/>
        <v>35.117427385892114</v>
      </c>
      <c r="CW65" s="9">
        <f t="shared" si="81"/>
        <v>43.835820895522389</v>
      </c>
      <c r="CY65" s="9">
        <f t="shared" si="82"/>
        <v>63.242559761722333</v>
      </c>
      <c r="CZ65" s="9">
        <f t="shared" si="83"/>
        <v>54.34751455917209</v>
      </c>
      <c r="DA65" s="9">
        <f t="shared" si="84"/>
        <v>65.760317375456651</v>
      </c>
      <c r="DB65" s="9">
        <f t="shared" si="85"/>
        <v>87.547321622726159</v>
      </c>
      <c r="DC65" s="9">
        <f t="shared" si="86"/>
        <v>81.947902677011314</v>
      </c>
      <c r="DD65" s="9">
        <f t="shared" si="87"/>
        <v>71.701204201633828</v>
      </c>
      <c r="DF65" s="9">
        <f>IF($A65=2,IF(ISNUMBER(CR65/Ukraine!CR65),100*CR65/Ukraine!CR65,""),"")</f>
        <v>74.43266896838206</v>
      </c>
      <c r="DG65" s="9">
        <f>IF($A65=2,IF(ISNUMBER(CS65/Ukraine!CS65),100*CS65/Ukraine!CS65,""),"")</f>
        <v>66.148682674938925</v>
      </c>
      <c r="DH65" s="9">
        <f>IF($A65=2,IF(ISNUMBER(CT65/Ukraine!CT65),100*CT65/Ukraine!CT65,""),"")</f>
        <v>78.359694907801</v>
      </c>
      <c r="DI65" s="9">
        <f>IF($A65=2,IF(ISNUMBER(CU65/Ukraine!CU65),100*CU65/Ukraine!CU65,""),"")</f>
        <v>100.65472922157355</v>
      </c>
      <c r="DJ65" s="9">
        <f>IF($A65=2,IF(ISNUMBER(CV65/Ukraine!CV65),100*CV65/Ukraine!CV65,""),"")</f>
        <v>90.616508455305265</v>
      </c>
      <c r="DK65" s="9">
        <f>IF($A65=2,IF(ISNUMBER(CW65/Ukraine!CW65),100*CW65/Ukraine!CW65,""),"")</f>
        <v>80.699573659255563</v>
      </c>
      <c r="DM65" s="40">
        <f t="shared" si="88"/>
        <v>-8.8607594936708889E-2</v>
      </c>
      <c r="DN65" s="40">
        <f t="shared" si="89"/>
        <v>-8.680555555555558E-2</v>
      </c>
      <c r="DO65" s="40">
        <f t="shared" si="90"/>
        <v>-2.281368821292773E-2</v>
      </c>
      <c r="DP65" s="40">
        <f t="shared" si="91"/>
        <v>-6.2256809338521402E-2</v>
      </c>
      <c r="DQ65" s="40">
        <f t="shared" si="92"/>
        <v>-0.1659751037344398</v>
      </c>
      <c r="DR65" s="40">
        <f t="shared" si="44"/>
        <v>-0.36392405063291144</v>
      </c>
      <c r="DT65" s="40">
        <f t="shared" si="93"/>
        <v>-7.4910003679021786E-2</v>
      </c>
      <c r="DU65" s="40">
        <f t="shared" si="94"/>
        <v>0.33504306202731371</v>
      </c>
      <c r="DV65" s="40">
        <f t="shared" si="95"/>
        <v>0.70166869579241564</v>
      </c>
      <c r="DW65" s="40">
        <f t="shared" si="96"/>
        <v>0.10655568693055173</v>
      </c>
      <c r="DX65" s="40">
        <f t="shared" si="97"/>
        <v>0.24826401472485871</v>
      </c>
      <c r="DY65" s="40">
        <f t="shared" si="98"/>
        <v>1.9029128217831999</v>
      </c>
    </row>
    <row r="66" spans="1:129" x14ac:dyDescent="0.2">
      <c r="A66" s="39">
        <f>'Industry selection'!C66</f>
        <v>2</v>
      </c>
      <c r="B66" s="2">
        <v>16.2</v>
      </c>
      <c r="C66" s="2" t="s">
        <v>134</v>
      </c>
      <c r="E66" s="30" t="s">
        <v>133</v>
      </c>
      <c r="F66" s="31">
        <v>16.2</v>
      </c>
      <c r="G66" s="32" t="s">
        <v>134</v>
      </c>
      <c r="H66" s="157">
        <f>[1]Ternopil!$F$64</f>
        <v>41</v>
      </c>
      <c r="I66" s="157">
        <f>[1]Ternopil!$G$64</f>
        <v>527</v>
      </c>
      <c r="J66" s="157">
        <f>[1]Ternopil!$H$64</f>
        <v>500</v>
      </c>
      <c r="K66" s="157">
        <f>[1]Ternopil!$I$64</f>
        <v>26578.5</v>
      </c>
      <c r="L66" s="157">
        <f>[1]Ternopil!$J$64</f>
        <v>6934.7</v>
      </c>
      <c r="M66" s="11"/>
      <c r="N66" s="33" t="s">
        <v>791</v>
      </c>
      <c r="O66" s="36">
        <v>16.2</v>
      </c>
      <c r="P66" s="35" t="s">
        <v>134</v>
      </c>
      <c r="Q66" s="157">
        <f>[2]Ternopil!$F$64</f>
        <v>43</v>
      </c>
      <c r="R66" s="157">
        <f>[2]Ternopil!$G$64</f>
        <v>482</v>
      </c>
      <c r="S66" s="157">
        <f>[2]Ternopil!$H$64</f>
        <v>453</v>
      </c>
      <c r="T66" s="157">
        <f>[2]Ternopil!$I$64</f>
        <v>19708.3</v>
      </c>
      <c r="U66" s="157">
        <f>[2]Ternopil!$J$64</f>
        <v>6325.7</v>
      </c>
      <c r="V66" s="11"/>
      <c r="W66" s="36" t="s">
        <v>1136</v>
      </c>
      <c r="X66" s="36">
        <v>16.2</v>
      </c>
      <c r="Y66" s="36" t="s">
        <v>134</v>
      </c>
      <c r="Z66" s="157">
        <f>[3]Ternopil!$F$64</f>
        <v>48</v>
      </c>
      <c r="AA66" s="157">
        <f>[3]Ternopil!$G$64</f>
        <v>462</v>
      </c>
      <c r="AB66" s="157">
        <f>[3]Ternopil!$H$64</f>
        <v>436</v>
      </c>
      <c r="AC66" s="157">
        <f>[3]Ternopil!$I$64</f>
        <v>31122.6</v>
      </c>
      <c r="AD66" s="157">
        <f>[3]Ternopil!$J$64</f>
        <v>7149.7</v>
      </c>
      <c r="AE66" s="11"/>
      <c r="AF66" s="37" t="s">
        <v>1136</v>
      </c>
      <c r="AG66" s="37">
        <v>16.2</v>
      </c>
      <c r="AH66" s="37" t="s">
        <v>134</v>
      </c>
      <c r="AI66" s="157">
        <f>[4]Ternopil!$F$64</f>
        <v>46</v>
      </c>
      <c r="AJ66" s="157">
        <f>[4]Ternopil!$G$64</f>
        <v>302</v>
      </c>
      <c r="AK66" s="157">
        <f>[4]Ternopil!$H$64</f>
        <v>279</v>
      </c>
      <c r="AL66" s="157">
        <f>[4]Ternopil!$I$64</f>
        <v>33079.5</v>
      </c>
      <c r="AM66" s="157">
        <f>[4]Ternopil!$J$64</f>
        <v>6087.3</v>
      </c>
      <c r="AN66" s="11"/>
      <c r="AO66" s="11" t="s">
        <v>1136</v>
      </c>
      <c r="AP66" s="11">
        <v>16.2</v>
      </c>
      <c r="AQ66" s="11" t="s">
        <v>134</v>
      </c>
      <c r="AR66" s="157">
        <f>[5]Ternopil!$F$64</f>
        <v>38</v>
      </c>
      <c r="AS66" s="157">
        <f>[5]Ternopil!$G$64</f>
        <v>300</v>
      </c>
      <c r="AT66" s="157">
        <f>[5]Ternopil!$H$64</f>
        <v>285</v>
      </c>
      <c r="AU66" s="157">
        <f>[5]Ternopil!$I$64</f>
        <v>46527.1</v>
      </c>
      <c r="AV66" s="157">
        <f>[5]Ternopil!$J$64</f>
        <v>7616.3</v>
      </c>
      <c r="AW66" s="11"/>
      <c r="AX66" s="33" t="s">
        <v>1136</v>
      </c>
      <c r="AY66" s="33">
        <v>16.2</v>
      </c>
      <c r="AZ66" s="33" t="s">
        <v>134</v>
      </c>
      <c r="BA66" s="157">
        <f>[6]Ternopil!$F$64</f>
        <v>44</v>
      </c>
      <c r="BB66" s="157">
        <f>[6]Ternopil!$G$64</f>
        <v>485</v>
      </c>
      <c r="BC66" s="157">
        <f>[6]Ternopil!$H$64</f>
        <v>472</v>
      </c>
      <c r="BD66" s="157">
        <f>[6]Ternopil!$I$64</f>
        <v>81319.199999999997</v>
      </c>
      <c r="BE66" s="157">
        <f>[6]Ternopil!$J$64</f>
        <v>21159.4</v>
      </c>
      <c r="BG66" s="2">
        <v>16.2</v>
      </c>
      <c r="BH66" s="2" t="s">
        <v>134</v>
      </c>
      <c r="BI66" s="1">
        <f t="shared" si="46"/>
        <v>41</v>
      </c>
      <c r="BJ66" s="1">
        <f t="shared" si="47"/>
        <v>43</v>
      </c>
      <c r="BK66" s="1">
        <f t="shared" si="48"/>
        <v>48</v>
      </c>
      <c r="BL66" s="1">
        <f t="shared" si="49"/>
        <v>46</v>
      </c>
      <c r="BM66" s="1">
        <f t="shared" si="50"/>
        <v>38</v>
      </c>
      <c r="BN66" s="1">
        <f t="shared" si="51"/>
        <v>44</v>
      </c>
      <c r="BP66" s="1">
        <f t="shared" si="52"/>
        <v>500</v>
      </c>
      <c r="BQ66" s="1">
        <f t="shared" si="53"/>
        <v>453</v>
      </c>
      <c r="BR66" s="1">
        <f t="shared" si="54"/>
        <v>436</v>
      </c>
      <c r="BS66" s="1">
        <f t="shared" si="55"/>
        <v>279</v>
      </c>
      <c r="BT66" s="1">
        <f t="shared" si="56"/>
        <v>285</v>
      </c>
      <c r="BU66" s="1">
        <f t="shared" si="57"/>
        <v>472</v>
      </c>
      <c r="BW66" s="40">
        <f t="shared" si="58"/>
        <v>5.9778580139164539E-3</v>
      </c>
      <c r="BX66" s="40">
        <f t="shared" si="59"/>
        <v>5.6126178587800916E-3</v>
      </c>
      <c r="BY66" s="40">
        <f t="shared" si="60"/>
        <v>5.5465798211355227E-3</v>
      </c>
      <c r="BZ66" s="40">
        <f t="shared" si="61"/>
        <v>3.8540170184550781E-3</v>
      </c>
      <c r="CA66" s="40">
        <f t="shared" si="62"/>
        <v>4.100188464803119E-3</v>
      </c>
      <c r="CB66" s="40">
        <f t="shared" si="63"/>
        <v>6.661679815956981E-3</v>
      </c>
      <c r="CD66" s="10">
        <f t="shared" si="64"/>
        <v>6934.7</v>
      </c>
      <c r="CE66" s="10">
        <f t="shared" si="65"/>
        <v>6325.7</v>
      </c>
      <c r="CF66" s="10">
        <f t="shared" si="66"/>
        <v>7149.7</v>
      </c>
      <c r="CG66" s="10">
        <f t="shared" si="67"/>
        <v>6087.3</v>
      </c>
      <c r="CH66" s="10">
        <f t="shared" si="68"/>
        <v>7616.3</v>
      </c>
      <c r="CI66" s="10">
        <f t="shared" si="69"/>
        <v>21159.4</v>
      </c>
      <c r="CK66" s="40">
        <f t="shared" si="70"/>
        <v>3.4723025451201049E-3</v>
      </c>
      <c r="CL66" s="40">
        <f t="shared" si="71"/>
        <v>3.0491333345705257E-3</v>
      </c>
      <c r="CM66" s="40">
        <f t="shared" si="72"/>
        <v>3.2071264892176593E-3</v>
      </c>
      <c r="CN66" s="40">
        <f t="shared" si="73"/>
        <v>2.3196773174252033E-3</v>
      </c>
      <c r="CO66" s="40">
        <f t="shared" si="74"/>
        <v>2.5569259547976396E-3</v>
      </c>
      <c r="CP66" s="40">
        <f t="shared" si="75"/>
        <v>4.8847507792275681E-3</v>
      </c>
      <c r="CR66" s="9">
        <f t="shared" si="76"/>
        <v>13.869399999999999</v>
      </c>
      <c r="CS66" s="9">
        <f t="shared" si="77"/>
        <v>13.964017660044149</v>
      </c>
      <c r="CT66" s="9">
        <f t="shared" si="78"/>
        <v>16.398394495412845</v>
      </c>
      <c r="CU66" s="9">
        <f t="shared" si="79"/>
        <v>21.818279569892475</v>
      </c>
      <c r="CV66" s="9">
        <f t="shared" si="80"/>
        <v>26.723859649122808</v>
      </c>
      <c r="CW66" s="9">
        <f t="shared" si="81"/>
        <v>44.829237288135594</v>
      </c>
      <c r="CY66" s="9">
        <f t="shared" si="82"/>
        <v>58.086065895787158</v>
      </c>
      <c r="CZ66" s="9">
        <f t="shared" si="83"/>
        <v>54.326401891064393</v>
      </c>
      <c r="DA66" s="9">
        <f t="shared" si="84"/>
        <v>57.821695398608391</v>
      </c>
      <c r="DB66" s="9">
        <f t="shared" si="85"/>
        <v>60.188559269908723</v>
      </c>
      <c r="DC66" s="9">
        <f t="shared" si="86"/>
        <v>62.36118112001023</v>
      </c>
      <c r="DD66" s="9">
        <f t="shared" si="87"/>
        <v>73.326111644197212</v>
      </c>
      <c r="DF66" s="9">
        <f>IF($A66=2,IF(ISNUMBER(CR66/Ukraine!CR66),100*CR66/Ukraine!CR66,""),"")</f>
        <v>56.273043198252445</v>
      </c>
      <c r="DG66" s="9">
        <f>IF($A66=2,IF(ISNUMBER(CS66/Ukraine!CS66),100*CS66/Ukraine!CS66,""),"")</f>
        <v>53.807382929802294</v>
      </c>
      <c r="DH66" s="9">
        <f>IF($A66=2,IF(ISNUMBER(CT66/Ukraine!CT66),100*CT66/Ukraine!CT66,""),"")</f>
        <v>54.493335813916964</v>
      </c>
      <c r="DI66" s="9">
        <f>IF($A66=2,IF(ISNUMBER(CU66/Ukraine!CU66),100*CU66/Ukraine!CU66,""),"")</f>
        <v>55.182415069586519</v>
      </c>
      <c r="DJ66" s="9">
        <f>IF($A66=2,IF(ISNUMBER(CV66/Ukraine!CV66),100*CV66/Ukraine!CV66,""),"")</f>
        <v>52.448080621732451</v>
      </c>
      <c r="DK66" s="9">
        <f>IF($A66=2,IF(ISNUMBER(CW66/Ukraine!CW66),100*CW66/Ukraine!CW66,""),"")</f>
        <v>66.966668383570649</v>
      </c>
      <c r="DM66" s="40">
        <f t="shared" si="88"/>
        <v>-9.3999999999999972E-2</v>
      </c>
      <c r="DN66" s="40">
        <f t="shared" si="89"/>
        <v>-3.7527593818984517E-2</v>
      </c>
      <c r="DO66" s="40">
        <f t="shared" si="90"/>
        <v>-0.36009174311926606</v>
      </c>
      <c r="DP66" s="40">
        <f t="shared" si="91"/>
        <v>2.1505376344086002E-2</v>
      </c>
      <c r="DQ66" s="40">
        <f t="shared" si="92"/>
        <v>0.65614035087719302</v>
      </c>
      <c r="DR66" s="40">
        <f t="shared" si="44"/>
        <v>-5.600000000000005E-2</v>
      </c>
      <c r="DT66" s="40">
        <f t="shared" si="93"/>
        <v>6.8220442156221583E-3</v>
      </c>
      <c r="DU66" s="40">
        <f t="shared" si="94"/>
        <v>0.17433212236148088</v>
      </c>
      <c r="DV66" s="40">
        <f t="shared" si="95"/>
        <v>0.33051315334533182</v>
      </c>
      <c r="DW66" s="40">
        <f t="shared" si="96"/>
        <v>0.22483807962565705</v>
      </c>
      <c r="DX66" s="40">
        <f t="shared" si="97"/>
        <v>0.67749860524383809</v>
      </c>
      <c r="DY66" s="40">
        <f t="shared" si="98"/>
        <v>2.2322405647061587</v>
      </c>
    </row>
    <row r="67" spans="1:129" x14ac:dyDescent="0.2">
      <c r="A67" s="39" t="str">
        <f>'Industry selection'!C67</f>
        <v/>
      </c>
      <c r="B67" s="2">
        <v>17</v>
      </c>
      <c r="C67" s="2" t="s">
        <v>136</v>
      </c>
      <c r="E67" s="30" t="s">
        <v>135</v>
      </c>
      <c r="F67" s="31">
        <v>17</v>
      </c>
      <c r="G67" s="32" t="s">
        <v>136</v>
      </c>
      <c r="H67" s="157">
        <f>[1]Ternopil!$F$65</f>
        <v>13</v>
      </c>
      <c r="I67" s="157">
        <f>[1]Ternopil!$G$65</f>
        <v>276</v>
      </c>
      <c r="J67" s="157">
        <f>[1]Ternopil!$H$65</f>
        <v>276</v>
      </c>
      <c r="K67" s="157">
        <f>[1]Ternopil!$I$65</f>
        <v>90135.6</v>
      </c>
      <c r="L67" s="157">
        <f>[1]Ternopil!$J$65</f>
        <v>4917</v>
      </c>
      <c r="M67" s="11"/>
      <c r="N67" s="33" t="s">
        <v>792</v>
      </c>
      <c r="O67" s="36">
        <v>17</v>
      </c>
      <c r="P67" s="35" t="s">
        <v>136</v>
      </c>
      <c r="Q67" s="157">
        <f>[2]Ternopil!$F$65</f>
        <v>14</v>
      </c>
      <c r="R67" s="157">
        <f>[2]Ternopil!$G$65</f>
        <v>246</v>
      </c>
      <c r="S67" s="157">
        <f>[2]Ternopil!$H$65</f>
        <v>241</v>
      </c>
      <c r="T67" s="157">
        <f>[2]Ternopil!$I$65</f>
        <v>93753</v>
      </c>
      <c r="U67" s="157">
        <f>[2]Ternopil!$J$65</f>
        <v>5015.3</v>
      </c>
      <c r="V67" s="11"/>
      <c r="W67" s="36" t="s">
        <v>1137</v>
      </c>
      <c r="X67" s="36">
        <v>17</v>
      </c>
      <c r="Y67" s="36" t="s">
        <v>136</v>
      </c>
      <c r="Z67" s="157">
        <f>[3]Ternopil!$F$65</f>
        <v>12</v>
      </c>
      <c r="AA67" s="157">
        <f>[3]Ternopil!$G$65</f>
        <v>190</v>
      </c>
      <c r="AB67" s="157">
        <f>[3]Ternopil!$H$65</f>
        <v>187</v>
      </c>
      <c r="AC67" s="157">
        <f>[3]Ternopil!$I$65</f>
        <v>101596.1</v>
      </c>
      <c r="AD67" s="157">
        <f>[3]Ternopil!$J$65</f>
        <v>4800.6000000000004</v>
      </c>
      <c r="AE67" s="11"/>
      <c r="AF67" s="37" t="s">
        <v>1137</v>
      </c>
      <c r="AG67" s="37">
        <v>17</v>
      </c>
      <c r="AH67" s="37" t="s">
        <v>136</v>
      </c>
      <c r="AI67" s="157">
        <f>[4]Ternopil!$F$65</f>
        <v>12</v>
      </c>
      <c r="AJ67" s="157">
        <f>[4]Ternopil!$G$65</f>
        <v>181</v>
      </c>
      <c r="AK67" s="157">
        <f>[4]Ternopil!$H$65</f>
        <v>179</v>
      </c>
      <c r="AL67" s="157">
        <f>[4]Ternopil!$I$65</f>
        <v>138921.20000000001</v>
      </c>
      <c r="AM67" s="157">
        <f>[4]Ternopil!$J$65</f>
        <v>5064</v>
      </c>
      <c r="AN67" s="11"/>
      <c r="AO67" s="11" t="s">
        <v>1137</v>
      </c>
      <c r="AP67" s="11">
        <v>17</v>
      </c>
      <c r="AQ67" s="11" t="s">
        <v>136</v>
      </c>
      <c r="AR67" s="157">
        <f>[5]Ternopil!$F$65</f>
        <v>13</v>
      </c>
      <c r="AS67" s="157">
        <f>[5]Ternopil!$G$65</f>
        <v>184</v>
      </c>
      <c r="AT67" s="157">
        <f>[5]Ternopil!$H$65</f>
        <v>182</v>
      </c>
      <c r="AU67" s="157">
        <f>[5]Ternopil!$I$65</f>
        <v>146167.6</v>
      </c>
      <c r="AV67" s="157">
        <f>[5]Ternopil!$J$65</f>
        <v>6850.8</v>
      </c>
      <c r="AW67" s="11"/>
      <c r="AX67" s="33" t="s">
        <v>1137</v>
      </c>
      <c r="AY67" s="33">
        <v>17</v>
      </c>
      <c r="AZ67" s="33" t="s">
        <v>136</v>
      </c>
      <c r="BA67" s="157">
        <f>[6]Ternopil!$F$65</f>
        <v>11</v>
      </c>
      <c r="BB67" s="157">
        <f>[6]Ternopil!$G$65</f>
        <v>183</v>
      </c>
      <c r="BC67" s="157">
        <f>[6]Ternopil!$H$65</f>
        <v>182</v>
      </c>
      <c r="BD67" s="157">
        <f>[6]Ternopil!$I$65</f>
        <v>189901.6</v>
      </c>
      <c r="BE67" s="157">
        <f>[6]Ternopil!$J$65</f>
        <v>9822.2999999999993</v>
      </c>
      <c r="BG67" s="2">
        <v>17</v>
      </c>
      <c r="BH67" s="2" t="s">
        <v>136</v>
      </c>
      <c r="BI67" s="1">
        <f t="shared" si="46"/>
        <v>13</v>
      </c>
      <c r="BJ67" s="1">
        <f t="shared" si="47"/>
        <v>14</v>
      </c>
      <c r="BK67" s="1">
        <f t="shared" si="48"/>
        <v>12</v>
      </c>
      <c r="BL67" s="1">
        <f t="shared" si="49"/>
        <v>12</v>
      </c>
      <c r="BM67" s="1">
        <f t="shared" si="50"/>
        <v>13</v>
      </c>
      <c r="BN67" s="1">
        <f t="shared" si="51"/>
        <v>11</v>
      </c>
      <c r="BP67" s="1">
        <f t="shared" si="52"/>
        <v>276</v>
      </c>
      <c r="BQ67" s="1">
        <f t="shared" si="53"/>
        <v>241</v>
      </c>
      <c r="BR67" s="1">
        <f t="shared" si="54"/>
        <v>187</v>
      </c>
      <c r="BS67" s="1">
        <f t="shared" si="55"/>
        <v>179</v>
      </c>
      <c r="BT67" s="1">
        <f t="shared" si="56"/>
        <v>182</v>
      </c>
      <c r="BU67" s="1">
        <f t="shared" si="57"/>
        <v>182</v>
      </c>
      <c r="BW67" s="40" t="str">
        <f t="shared" si="58"/>
        <v/>
      </c>
      <c r="BX67" s="40" t="str">
        <f t="shared" si="59"/>
        <v/>
      </c>
      <c r="BY67" s="40" t="str">
        <f t="shared" si="60"/>
        <v/>
      </c>
      <c r="BZ67" s="40" t="str">
        <f t="shared" si="61"/>
        <v/>
      </c>
      <c r="CA67" s="40" t="str">
        <f t="shared" si="62"/>
        <v/>
      </c>
      <c r="CB67" s="40" t="str">
        <f t="shared" si="63"/>
        <v/>
      </c>
      <c r="CD67" s="10">
        <f t="shared" si="64"/>
        <v>4917</v>
      </c>
      <c r="CE67" s="10">
        <f t="shared" si="65"/>
        <v>5015.3</v>
      </c>
      <c r="CF67" s="10">
        <f t="shared" si="66"/>
        <v>4800.6000000000004</v>
      </c>
      <c r="CG67" s="10">
        <f t="shared" si="67"/>
        <v>5064</v>
      </c>
      <c r="CH67" s="10">
        <f t="shared" si="68"/>
        <v>6850.8</v>
      </c>
      <c r="CI67" s="10">
        <f t="shared" si="69"/>
        <v>9822.2999999999993</v>
      </c>
      <c r="CK67" s="40" t="str">
        <f t="shared" si="70"/>
        <v/>
      </c>
      <c r="CL67" s="40" t="str">
        <f t="shared" si="71"/>
        <v/>
      </c>
      <c r="CM67" s="40" t="str">
        <f t="shared" si="72"/>
        <v/>
      </c>
      <c r="CN67" s="40" t="str">
        <f t="shared" si="73"/>
        <v/>
      </c>
      <c r="CO67" s="40" t="str">
        <f t="shared" si="74"/>
        <v/>
      </c>
      <c r="CP67" s="40" t="str">
        <f t="shared" si="75"/>
        <v/>
      </c>
      <c r="CR67" s="9" t="str">
        <f t="shared" si="76"/>
        <v/>
      </c>
      <c r="CS67" s="9" t="str">
        <f t="shared" si="77"/>
        <v/>
      </c>
      <c r="CT67" s="9" t="str">
        <f t="shared" si="78"/>
        <v/>
      </c>
      <c r="CU67" s="9" t="str">
        <f t="shared" si="79"/>
        <v/>
      </c>
      <c r="CV67" s="9" t="str">
        <f t="shared" si="80"/>
        <v/>
      </c>
      <c r="CW67" s="9" t="str">
        <f t="shared" si="81"/>
        <v/>
      </c>
      <c r="CY67" s="9" t="str">
        <f t="shared" si="82"/>
        <v/>
      </c>
      <c r="CZ67" s="9" t="str">
        <f t="shared" si="83"/>
        <v/>
      </c>
      <c r="DA67" s="9" t="str">
        <f t="shared" si="84"/>
        <v/>
      </c>
      <c r="DB67" s="9" t="str">
        <f t="shared" si="85"/>
        <v/>
      </c>
      <c r="DC67" s="9" t="str">
        <f t="shared" si="86"/>
        <v/>
      </c>
      <c r="DD67" s="9" t="str">
        <f t="shared" si="87"/>
        <v/>
      </c>
      <c r="DF67" s="9" t="str">
        <f>IF($A67=2,IF(ISNUMBER(CR67/Ukraine!CR67),100*CR67/Ukraine!CR67,""),"")</f>
        <v/>
      </c>
      <c r="DG67" s="9" t="str">
        <f>IF($A67=2,IF(ISNUMBER(CS67/Ukraine!CS67),100*CS67/Ukraine!CS67,""),"")</f>
        <v/>
      </c>
      <c r="DH67" s="9" t="str">
        <f>IF($A67=2,IF(ISNUMBER(CT67/Ukraine!CT67),100*CT67/Ukraine!CT67,""),"")</f>
        <v/>
      </c>
      <c r="DI67" s="9" t="str">
        <f>IF($A67=2,IF(ISNUMBER(CU67/Ukraine!CU67),100*CU67/Ukraine!CU67,""),"")</f>
        <v/>
      </c>
      <c r="DJ67" s="9" t="str">
        <f>IF($A67=2,IF(ISNUMBER(CV67/Ukraine!CV67),100*CV67/Ukraine!CV67,""),"")</f>
        <v/>
      </c>
      <c r="DK67" s="9" t="str">
        <f>IF($A67=2,IF(ISNUMBER(CW67/Ukraine!CW67),100*CW67/Ukraine!CW67,""),"")</f>
        <v/>
      </c>
      <c r="DM67" s="40" t="str">
        <f t="shared" si="88"/>
        <v/>
      </c>
      <c r="DN67" s="40" t="str">
        <f t="shared" si="89"/>
        <v/>
      </c>
      <c r="DO67" s="40" t="str">
        <f t="shared" si="90"/>
        <v/>
      </c>
      <c r="DP67" s="40" t="str">
        <f t="shared" si="91"/>
        <v/>
      </c>
      <c r="DQ67" s="40" t="str">
        <f t="shared" si="92"/>
        <v/>
      </c>
      <c r="DR67" s="40" t="str">
        <f t="shared" si="44"/>
        <v/>
      </c>
      <c r="DT67" s="40" t="str">
        <f t="shared" si="93"/>
        <v/>
      </c>
      <c r="DU67" s="40" t="str">
        <f t="shared" si="94"/>
        <v/>
      </c>
      <c r="DV67" s="40" t="str">
        <f t="shared" si="95"/>
        <v/>
      </c>
      <c r="DW67" s="40" t="str">
        <f t="shared" si="96"/>
        <v/>
      </c>
      <c r="DX67" s="40" t="str">
        <f t="shared" si="97"/>
        <v/>
      </c>
      <c r="DY67" s="40" t="str">
        <f t="shared" si="98"/>
        <v/>
      </c>
    </row>
    <row r="68" spans="1:129" x14ac:dyDescent="0.2">
      <c r="A68" s="39">
        <f>'Industry selection'!C68</f>
        <v>1</v>
      </c>
      <c r="B68" s="2">
        <v>17.100000000000001</v>
      </c>
      <c r="C68" s="2" t="s">
        <v>138</v>
      </c>
      <c r="E68" s="30" t="s">
        <v>137</v>
      </c>
      <c r="F68" s="31">
        <v>17.100000000000001</v>
      </c>
      <c r="G68" s="32" t="s">
        <v>138</v>
      </c>
      <c r="H68" s="157" t="e">
        <f>[1]Ternopil!$F$66</f>
        <v>#N/A</v>
      </c>
      <c r="I68" s="157" t="e">
        <f>[1]Ternopil!$G$66</f>
        <v>#N/A</v>
      </c>
      <c r="J68" s="157" t="e">
        <f>[1]Ternopil!$H$66</f>
        <v>#N/A</v>
      </c>
      <c r="K68" s="157" t="e">
        <f>[1]Ternopil!$I$66</f>
        <v>#N/A</v>
      </c>
      <c r="L68" s="157" t="e">
        <f>[1]Ternopil!$J$66</f>
        <v>#N/A</v>
      </c>
      <c r="M68" s="11"/>
      <c r="N68" s="33" t="s">
        <v>793</v>
      </c>
      <c r="O68" s="36">
        <v>17.100000000000001</v>
      </c>
      <c r="P68" s="35" t="s">
        <v>138</v>
      </c>
      <c r="Q68" s="157" t="e">
        <f>[2]Ternopil!$F$66</f>
        <v>#N/A</v>
      </c>
      <c r="R68" s="157" t="e">
        <f>[2]Ternopil!$G$66</f>
        <v>#N/A</v>
      </c>
      <c r="S68" s="157" t="e">
        <f>[2]Ternopil!$H$66</f>
        <v>#N/A</v>
      </c>
      <c r="T68" s="157" t="e">
        <f>[2]Ternopil!$I$66</f>
        <v>#N/A</v>
      </c>
      <c r="U68" s="157" t="e">
        <f>[2]Ternopil!$J$66</f>
        <v>#N/A</v>
      </c>
      <c r="V68" s="11"/>
      <c r="W68" s="36" t="s">
        <v>1138</v>
      </c>
      <c r="X68" s="36">
        <v>17.100000000000001</v>
      </c>
      <c r="Y68" s="36" t="s">
        <v>138</v>
      </c>
      <c r="Z68" s="157" t="e">
        <f>[3]Ternopil!$F$66</f>
        <v>#N/A</v>
      </c>
      <c r="AA68" s="157" t="e">
        <f>[3]Ternopil!$G$66</f>
        <v>#N/A</v>
      </c>
      <c r="AB68" s="157" t="e">
        <f>[3]Ternopil!$H$66</f>
        <v>#N/A</v>
      </c>
      <c r="AC68" s="157" t="e">
        <f>[3]Ternopil!$I$66</f>
        <v>#N/A</v>
      </c>
      <c r="AD68" s="157" t="e">
        <f>[3]Ternopil!$J$66</f>
        <v>#N/A</v>
      </c>
      <c r="AE68" s="11"/>
      <c r="AF68" s="37" t="s">
        <v>1138</v>
      </c>
      <c r="AG68" s="37">
        <v>17.100000000000001</v>
      </c>
      <c r="AH68" s="37" t="s">
        <v>138</v>
      </c>
      <c r="AI68" s="157" t="e">
        <f>[4]Ternopil!$F$66</f>
        <v>#N/A</v>
      </c>
      <c r="AJ68" s="157" t="e">
        <f>[4]Ternopil!$G$66</f>
        <v>#N/A</v>
      </c>
      <c r="AK68" s="157" t="e">
        <f>[4]Ternopil!$H$66</f>
        <v>#N/A</v>
      </c>
      <c r="AL68" s="157" t="e">
        <f>[4]Ternopil!$I$66</f>
        <v>#N/A</v>
      </c>
      <c r="AM68" s="157" t="e">
        <f>[4]Ternopil!$J$66</f>
        <v>#N/A</v>
      </c>
      <c r="AN68" s="11"/>
      <c r="AO68" s="11" t="s">
        <v>1138</v>
      </c>
      <c r="AP68" s="11">
        <v>17.100000000000001</v>
      </c>
      <c r="AQ68" s="11" t="s">
        <v>138</v>
      </c>
      <c r="AR68" s="157" t="e">
        <f>[5]Ternopil!$F$66</f>
        <v>#N/A</v>
      </c>
      <c r="AS68" s="157" t="e">
        <f>[5]Ternopil!$G$66</f>
        <v>#N/A</v>
      </c>
      <c r="AT68" s="157" t="e">
        <f>[5]Ternopil!$H$66</f>
        <v>#N/A</v>
      </c>
      <c r="AU68" s="157" t="e">
        <f>[5]Ternopil!$I$66</f>
        <v>#N/A</v>
      </c>
      <c r="AV68" s="157" t="e">
        <f>[5]Ternopil!$J$66</f>
        <v>#N/A</v>
      </c>
      <c r="AW68" s="11"/>
      <c r="AX68" s="33" t="s">
        <v>1138</v>
      </c>
      <c r="AY68" s="33">
        <v>17.100000000000001</v>
      </c>
      <c r="AZ68" s="33" t="s">
        <v>138</v>
      </c>
      <c r="BA68" s="157" t="e">
        <f>[6]Ternopil!$F$66</f>
        <v>#N/A</v>
      </c>
      <c r="BB68" s="157" t="e">
        <f>[6]Ternopil!$G$66</f>
        <v>#N/A</v>
      </c>
      <c r="BC68" s="157" t="e">
        <f>[6]Ternopil!$H$66</f>
        <v>#N/A</v>
      </c>
      <c r="BD68" s="157" t="e">
        <f>[6]Ternopil!$I$66</f>
        <v>#N/A</v>
      </c>
      <c r="BE68" s="157" t="e">
        <f>[6]Ternopil!$J$66</f>
        <v>#N/A</v>
      </c>
      <c r="BG68" s="2">
        <v>17.100000000000001</v>
      </c>
      <c r="BH68" s="2" t="s">
        <v>138</v>
      </c>
      <c r="BI68" s="1" t="e">
        <f t="shared" si="46"/>
        <v>#N/A</v>
      </c>
      <c r="BJ68" s="1" t="e">
        <f t="shared" si="47"/>
        <v>#N/A</v>
      </c>
      <c r="BK68" s="1" t="e">
        <f t="shared" si="48"/>
        <v>#N/A</v>
      </c>
      <c r="BL68" s="1" t="e">
        <f t="shared" si="49"/>
        <v>#N/A</v>
      </c>
      <c r="BM68" s="1" t="e">
        <f t="shared" si="50"/>
        <v>#N/A</v>
      </c>
      <c r="BN68" s="1" t="e">
        <f t="shared" si="51"/>
        <v>#N/A</v>
      </c>
      <c r="BP68" s="1" t="e">
        <f t="shared" si="52"/>
        <v>#N/A</v>
      </c>
      <c r="BQ68" s="1" t="e">
        <f t="shared" si="53"/>
        <v>#N/A</v>
      </c>
      <c r="BR68" s="1" t="e">
        <f t="shared" si="54"/>
        <v>#N/A</v>
      </c>
      <c r="BS68" s="1" t="e">
        <f t="shared" si="55"/>
        <v>#N/A</v>
      </c>
      <c r="BT68" s="1" t="e">
        <f t="shared" si="56"/>
        <v>#N/A</v>
      </c>
      <c r="BU68" s="1" t="e">
        <f t="shared" si="57"/>
        <v>#N/A</v>
      </c>
      <c r="BW68" s="40" t="str">
        <f t="shared" si="58"/>
        <v/>
      </c>
      <c r="BX68" s="40" t="str">
        <f t="shared" si="59"/>
        <v/>
      </c>
      <c r="BY68" s="40" t="str">
        <f t="shared" si="60"/>
        <v/>
      </c>
      <c r="BZ68" s="40" t="str">
        <f t="shared" si="61"/>
        <v/>
      </c>
      <c r="CA68" s="40" t="str">
        <f t="shared" si="62"/>
        <v/>
      </c>
      <c r="CB68" s="40" t="str">
        <f t="shared" si="63"/>
        <v/>
      </c>
      <c r="CD68" s="10" t="e">
        <f t="shared" si="64"/>
        <v>#N/A</v>
      </c>
      <c r="CE68" s="10" t="e">
        <f t="shared" si="65"/>
        <v>#N/A</v>
      </c>
      <c r="CF68" s="10" t="e">
        <f t="shared" si="66"/>
        <v>#N/A</v>
      </c>
      <c r="CG68" s="10" t="e">
        <f t="shared" si="67"/>
        <v>#N/A</v>
      </c>
      <c r="CH68" s="10" t="e">
        <f t="shared" si="68"/>
        <v>#N/A</v>
      </c>
      <c r="CI68" s="10" t="e">
        <f t="shared" si="69"/>
        <v>#N/A</v>
      </c>
      <c r="CK68" s="40" t="str">
        <f t="shared" si="70"/>
        <v/>
      </c>
      <c r="CL68" s="40" t="str">
        <f t="shared" si="71"/>
        <v/>
      </c>
      <c r="CM68" s="40" t="str">
        <f t="shared" si="72"/>
        <v/>
      </c>
      <c r="CN68" s="40" t="str">
        <f t="shared" si="73"/>
        <v/>
      </c>
      <c r="CO68" s="40" t="str">
        <f t="shared" si="74"/>
        <v/>
      </c>
      <c r="CP68" s="40" t="str">
        <f t="shared" si="75"/>
        <v/>
      </c>
      <c r="CR68" s="9" t="str">
        <f t="shared" si="76"/>
        <v/>
      </c>
      <c r="CS68" s="9" t="str">
        <f t="shared" si="77"/>
        <v/>
      </c>
      <c r="CT68" s="9" t="str">
        <f t="shared" si="78"/>
        <v/>
      </c>
      <c r="CU68" s="9" t="str">
        <f t="shared" si="79"/>
        <v/>
      </c>
      <c r="CV68" s="9" t="str">
        <f t="shared" si="80"/>
        <v/>
      </c>
      <c r="CW68" s="9" t="str">
        <f t="shared" si="81"/>
        <v/>
      </c>
      <c r="CY68" s="9" t="str">
        <f t="shared" si="82"/>
        <v/>
      </c>
      <c r="CZ68" s="9" t="str">
        <f t="shared" si="83"/>
        <v/>
      </c>
      <c r="DA68" s="9" t="str">
        <f t="shared" si="84"/>
        <v/>
      </c>
      <c r="DB68" s="9" t="str">
        <f t="shared" si="85"/>
        <v/>
      </c>
      <c r="DC68" s="9" t="str">
        <f t="shared" si="86"/>
        <v/>
      </c>
      <c r="DD68" s="9" t="str">
        <f t="shared" si="87"/>
        <v/>
      </c>
      <c r="DF68" s="9" t="str">
        <f>IF($A68=2,IF(ISNUMBER(CR68/Ukraine!CR68),100*CR68/Ukraine!CR68,""),"")</f>
        <v/>
      </c>
      <c r="DG68" s="9" t="str">
        <f>IF($A68=2,IF(ISNUMBER(CS68/Ukraine!CS68),100*CS68/Ukraine!CS68,""),"")</f>
        <v/>
      </c>
      <c r="DH68" s="9" t="str">
        <f>IF($A68=2,IF(ISNUMBER(CT68/Ukraine!CT68),100*CT68/Ukraine!CT68,""),"")</f>
        <v/>
      </c>
      <c r="DI68" s="9" t="str">
        <f>IF($A68=2,IF(ISNUMBER(CU68/Ukraine!CU68),100*CU68/Ukraine!CU68,""),"")</f>
        <v/>
      </c>
      <c r="DJ68" s="9" t="str">
        <f>IF($A68=2,IF(ISNUMBER(CV68/Ukraine!CV68),100*CV68/Ukraine!CV68,""),"")</f>
        <v/>
      </c>
      <c r="DK68" s="9" t="str">
        <f>IF($A68=2,IF(ISNUMBER(CW68/Ukraine!CW68),100*CW68/Ukraine!CW68,""),"")</f>
        <v/>
      </c>
      <c r="DM68" s="40" t="str">
        <f t="shared" si="88"/>
        <v/>
      </c>
      <c r="DN68" s="40" t="str">
        <f t="shared" si="89"/>
        <v/>
      </c>
      <c r="DO68" s="40" t="str">
        <f t="shared" si="90"/>
        <v/>
      </c>
      <c r="DP68" s="40" t="str">
        <f t="shared" si="91"/>
        <v/>
      </c>
      <c r="DQ68" s="40" t="str">
        <f t="shared" si="92"/>
        <v/>
      </c>
      <c r="DR68" s="40" t="str">
        <f t="shared" si="44"/>
        <v/>
      </c>
      <c r="DT68" s="40" t="str">
        <f t="shared" si="93"/>
        <v/>
      </c>
      <c r="DU68" s="40" t="str">
        <f t="shared" si="94"/>
        <v/>
      </c>
      <c r="DV68" s="40" t="str">
        <f t="shared" si="95"/>
        <v/>
      </c>
      <c r="DW68" s="40" t="str">
        <f t="shared" si="96"/>
        <v/>
      </c>
      <c r="DX68" s="40" t="str">
        <f t="shared" si="97"/>
        <v/>
      </c>
      <c r="DY68" s="40" t="str">
        <f t="shared" si="98"/>
        <v/>
      </c>
    </row>
    <row r="69" spans="1:129" x14ac:dyDescent="0.2">
      <c r="A69" s="39">
        <f>'Industry selection'!C69</f>
        <v>2</v>
      </c>
      <c r="B69" s="2">
        <v>17.2</v>
      </c>
      <c r="C69" s="2" t="s">
        <v>140</v>
      </c>
      <c r="E69" s="30" t="s">
        <v>139</v>
      </c>
      <c r="F69" s="31">
        <v>17.2</v>
      </c>
      <c r="G69" s="32" t="s">
        <v>140</v>
      </c>
      <c r="H69" s="157">
        <f>[1]Ternopil!$F$67</f>
        <v>13</v>
      </c>
      <c r="I69" s="157">
        <f>[1]Ternopil!$G$67</f>
        <v>276</v>
      </c>
      <c r="J69" s="157">
        <f>[1]Ternopil!$H$67</f>
        <v>276</v>
      </c>
      <c r="K69" s="157">
        <f>[1]Ternopil!$I$67</f>
        <v>90135.6</v>
      </c>
      <c r="L69" s="157">
        <f>[1]Ternopil!$J$67</f>
        <v>4917</v>
      </c>
      <c r="M69" s="11"/>
      <c r="N69" s="33" t="s">
        <v>794</v>
      </c>
      <c r="O69" s="36">
        <v>17.2</v>
      </c>
      <c r="P69" s="35" t="s">
        <v>140</v>
      </c>
      <c r="Q69" s="157">
        <f>[2]Ternopil!$F$67</f>
        <v>14</v>
      </c>
      <c r="R69" s="157">
        <f>[2]Ternopil!$G$67</f>
        <v>246</v>
      </c>
      <c r="S69" s="157">
        <f>[2]Ternopil!$H$67</f>
        <v>241</v>
      </c>
      <c r="T69" s="157">
        <f>[2]Ternopil!$I$67</f>
        <v>93753</v>
      </c>
      <c r="U69" s="157">
        <f>[2]Ternopil!$J$67</f>
        <v>5015.3</v>
      </c>
      <c r="V69" s="11"/>
      <c r="W69" s="36" t="s">
        <v>1139</v>
      </c>
      <c r="X69" s="36">
        <v>17.2</v>
      </c>
      <c r="Y69" s="36" t="s">
        <v>140</v>
      </c>
      <c r="Z69" s="157">
        <f>[3]Ternopil!$F$67</f>
        <v>12</v>
      </c>
      <c r="AA69" s="157">
        <f>[3]Ternopil!$G$67</f>
        <v>190</v>
      </c>
      <c r="AB69" s="157">
        <f>[3]Ternopil!$H$67</f>
        <v>187</v>
      </c>
      <c r="AC69" s="157">
        <f>[3]Ternopil!$I$67</f>
        <v>101596.1</v>
      </c>
      <c r="AD69" s="157">
        <f>[3]Ternopil!$J$67</f>
        <v>4800.6000000000004</v>
      </c>
      <c r="AE69" s="11"/>
      <c r="AF69" s="37" t="s">
        <v>1139</v>
      </c>
      <c r="AG69" s="37">
        <v>17.2</v>
      </c>
      <c r="AH69" s="37" t="s">
        <v>140</v>
      </c>
      <c r="AI69" s="157">
        <f>[4]Ternopil!$F$67</f>
        <v>12</v>
      </c>
      <c r="AJ69" s="157">
        <f>[4]Ternopil!$G$67</f>
        <v>181</v>
      </c>
      <c r="AK69" s="157">
        <f>[4]Ternopil!$H$67</f>
        <v>179</v>
      </c>
      <c r="AL69" s="157">
        <f>[4]Ternopil!$I$67</f>
        <v>138921.20000000001</v>
      </c>
      <c r="AM69" s="157">
        <f>[4]Ternopil!$J$67</f>
        <v>5064</v>
      </c>
      <c r="AN69" s="11"/>
      <c r="AO69" s="11" t="s">
        <v>1139</v>
      </c>
      <c r="AP69" s="11">
        <v>17.2</v>
      </c>
      <c r="AQ69" s="11" t="s">
        <v>140</v>
      </c>
      <c r="AR69" s="157">
        <f>[5]Ternopil!$F$67</f>
        <v>13</v>
      </c>
      <c r="AS69" s="157">
        <f>[5]Ternopil!$G$67</f>
        <v>184</v>
      </c>
      <c r="AT69" s="157">
        <f>[5]Ternopil!$H$67</f>
        <v>182</v>
      </c>
      <c r="AU69" s="157">
        <f>[5]Ternopil!$I$67</f>
        <v>146167.6</v>
      </c>
      <c r="AV69" s="157">
        <f>[5]Ternopil!$J$67</f>
        <v>6850.8</v>
      </c>
      <c r="AW69" s="11"/>
      <c r="AX69" s="33" t="s">
        <v>1139</v>
      </c>
      <c r="AY69" s="33">
        <v>17.2</v>
      </c>
      <c r="AZ69" s="33" t="s">
        <v>140</v>
      </c>
      <c r="BA69" s="157">
        <f>[6]Ternopil!$F$67</f>
        <v>11</v>
      </c>
      <c r="BB69" s="157">
        <f>[6]Ternopil!$G$67</f>
        <v>183</v>
      </c>
      <c r="BC69" s="157">
        <f>[6]Ternopil!$H$67</f>
        <v>182</v>
      </c>
      <c r="BD69" s="157">
        <f>[6]Ternopil!$I$67</f>
        <v>189901.6</v>
      </c>
      <c r="BE69" s="157">
        <f>[6]Ternopil!$J$67</f>
        <v>9822.2999999999993</v>
      </c>
      <c r="BG69" s="2">
        <v>17.2</v>
      </c>
      <c r="BH69" s="2" t="s">
        <v>140</v>
      </c>
      <c r="BI69" s="1">
        <f t="shared" si="46"/>
        <v>13</v>
      </c>
      <c r="BJ69" s="1">
        <f t="shared" si="47"/>
        <v>14</v>
      </c>
      <c r="BK69" s="1">
        <f t="shared" si="48"/>
        <v>12</v>
      </c>
      <c r="BL69" s="1">
        <f t="shared" si="49"/>
        <v>12</v>
      </c>
      <c r="BM69" s="1">
        <f t="shared" si="50"/>
        <v>13</v>
      </c>
      <c r="BN69" s="1">
        <f t="shared" si="51"/>
        <v>11</v>
      </c>
      <c r="BP69" s="1">
        <f t="shared" si="52"/>
        <v>276</v>
      </c>
      <c r="BQ69" s="1">
        <f t="shared" si="53"/>
        <v>241</v>
      </c>
      <c r="BR69" s="1">
        <f t="shared" si="54"/>
        <v>187</v>
      </c>
      <c r="BS69" s="1">
        <f t="shared" si="55"/>
        <v>179</v>
      </c>
      <c r="BT69" s="1">
        <f t="shared" si="56"/>
        <v>182</v>
      </c>
      <c r="BU69" s="1">
        <f t="shared" si="57"/>
        <v>182</v>
      </c>
      <c r="BW69" s="40">
        <f t="shared" si="58"/>
        <v>3.2997776236818824E-3</v>
      </c>
      <c r="BX69" s="40">
        <f t="shared" si="59"/>
        <v>2.9859622604106006E-3</v>
      </c>
      <c r="BY69" s="40">
        <f t="shared" si="60"/>
        <v>2.3789229966796849E-3</v>
      </c>
      <c r="BZ69" s="40">
        <f t="shared" si="61"/>
        <v>2.4726489114819316E-3</v>
      </c>
      <c r="CA69" s="40">
        <f t="shared" si="62"/>
        <v>2.6183659669970793E-3</v>
      </c>
      <c r="CB69" s="40">
        <f t="shared" si="63"/>
        <v>2.5686985731020562E-3</v>
      </c>
      <c r="CD69" s="10">
        <f t="shared" si="64"/>
        <v>4917</v>
      </c>
      <c r="CE69" s="10">
        <f t="shared" si="65"/>
        <v>5015.3</v>
      </c>
      <c r="CF69" s="10">
        <f t="shared" si="66"/>
        <v>4800.6000000000004</v>
      </c>
      <c r="CG69" s="10">
        <f t="shared" si="67"/>
        <v>5064</v>
      </c>
      <c r="CH69" s="10">
        <f t="shared" si="68"/>
        <v>6850.8</v>
      </c>
      <c r="CI69" s="10">
        <f t="shared" si="69"/>
        <v>9822.2999999999993</v>
      </c>
      <c r="CK69" s="40">
        <f t="shared" si="70"/>
        <v>2.4620115670981524E-3</v>
      </c>
      <c r="CL69" s="40">
        <f t="shared" si="71"/>
        <v>2.417490303503416E-3</v>
      </c>
      <c r="CM69" s="40">
        <f t="shared" si="72"/>
        <v>2.1533954465415748E-3</v>
      </c>
      <c r="CN69" s="40">
        <f t="shared" si="73"/>
        <v>1.9297300831963645E-3</v>
      </c>
      <c r="CO69" s="40">
        <f t="shared" si="74"/>
        <v>2.2999341322069338E-3</v>
      </c>
      <c r="CP69" s="40">
        <f t="shared" si="75"/>
        <v>2.2675259023794119E-3</v>
      </c>
      <c r="CR69" s="9">
        <f t="shared" si="76"/>
        <v>17.815217391304348</v>
      </c>
      <c r="CS69" s="9">
        <f t="shared" si="77"/>
        <v>20.810373443983405</v>
      </c>
      <c r="CT69" s="9">
        <f t="shared" si="78"/>
        <v>25.671657754010695</v>
      </c>
      <c r="CU69" s="9">
        <f t="shared" si="79"/>
        <v>28.290502793296088</v>
      </c>
      <c r="CV69" s="9">
        <f t="shared" si="80"/>
        <v>37.641758241758239</v>
      </c>
      <c r="CW69" s="9">
        <f t="shared" si="81"/>
        <v>53.968681318681313</v>
      </c>
      <c r="CY69" s="9">
        <f t="shared" si="82"/>
        <v>74.611438947544798</v>
      </c>
      <c r="CZ69" s="9">
        <f t="shared" si="83"/>
        <v>80.961850575130384</v>
      </c>
      <c r="DA69" s="9">
        <f t="shared" si="84"/>
        <v>90.519762495344139</v>
      </c>
      <c r="DB69" s="9">
        <f t="shared" si="85"/>
        <v>78.043028035056537</v>
      </c>
      <c r="DC69" s="9">
        <f t="shared" si="86"/>
        <v>87.838528349215252</v>
      </c>
      <c r="DD69" s="9">
        <f t="shared" si="87"/>
        <v>88.275281736971678</v>
      </c>
      <c r="DF69" s="9">
        <f>IF($A69=2,IF(ISNUMBER(CR69/Ukraine!CR69),100*CR69/Ukraine!CR69,""),"")</f>
        <v>55.225936908152988</v>
      </c>
      <c r="DG69" s="9">
        <f>IF($A69=2,IF(ISNUMBER(CS69/Ukraine!CS69),100*CS69/Ukraine!CS69,""),"")</f>
        <v>57.758358367283769</v>
      </c>
      <c r="DH69" s="9">
        <f>IF($A69=2,IF(ISNUMBER(CT69/Ukraine!CT69),100*CT69/Ukraine!CT69,""),"")</f>
        <v>76.700168917776352</v>
      </c>
      <c r="DI69" s="9">
        <f>IF($A69=2,IF(ISNUMBER(CU69/Ukraine!CU69),100*CU69/Ukraine!CU69,""),"")</f>
        <v>59.290841702790225</v>
      </c>
      <c r="DJ69" s="9">
        <f>IF($A69=2,IF(ISNUMBER(CV69/Ukraine!CV69),100*CV69/Ukraine!CV69,""),"")</f>
        <v>60.710683207377258</v>
      </c>
      <c r="DK69" s="9">
        <f>IF($A69=2,IF(ISNUMBER(CW69/Ukraine!CW69),100*CW69/Ukraine!CW69,""),"")</f>
        <v>66.999343188049139</v>
      </c>
      <c r="DM69" s="40">
        <f t="shared" si="88"/>
        <v>-0.12681159420289856</v>
      </c>
      <c r="DN69" s="40">
        <f t="shared" si="89"/>
        <v>-0.22406639004149376</v>
      </c>
      <c r="DO69" s="40">
        <f t="shared" si="90"/>
        <v>-4.2780748663101553E-2</v>
      </c>
      <c r="DP69" s="40">
        <f t="shared" si="91"/>
        <v>1.6759776536312776E-2</v>
      </c>
      <c r="DQ69" s="40">
        <f t="shared" si="92"/>
        <v>0</v>
      </c>
      <c r="DR69" s="40">
        <f t="shared" ref="DR69:DR132" si="99">IF($A69=2,IF(ISNUMBER(BU69/BP69),BU69/BP69-1,IF(ISNUMBER(BU69/BQ69),BU69/BQ69-1,IF(ISNUMBER(BT69/BP69),BT69/BP69-1,""))),"")</f>
        <v>-0.34057971014492749</v>
      </c>
      <c r="DT69" s="40">
        <f t="shared" si="93"/>
        <v>0.16812346360370545</v>
      </c>
      <c r="DU69" s="40">
        <f t="shared" si="94"/>
        <v>0.23359909052630479</v>
      </c>
      <c r="DV69" s="40">
        <f t="shared" si="95"/>
        <v>0.10201308635303263</v>
      </c>
      <c r="DW69" s="40">
        <f t="shared" si="96"/>
        <v>0.33054398208426639</v>
      </c>
      <c r="DX69" s="40">
        <f t="shared" si="97"/>
        <v>0.43374496409178476</v>
      </c>
      <c r="DY69" s="40">
        <f t="shared" si="98"/>
        <v>2.0293585609021849</v>
      </c>
    </row>
    <row r="70" spans="1:129" x14ac:dyDescent="0.2">
      <c r="A70" s="39">
        <f>'Industry selection'!C70</f>
        <v>2</v>
      </c>
      <c r="B70" s="2">
        <v>18</v>
      </c>
      <c r="C70" s="2" t="s">
        <v>142</v>
      </c>
      <c r="E70" s="30" t="s">
        <v>141</v>
      </c>
      <c r="F70" s="31">
        <v>18</v>
      </c>
      <c r="G70" s="32" t="s">
        <v>142</v>
      </c>
      <c r="H70" s="157">
        <f>[1]Ternopil!$F$68</f>
        <v>27</v>
      </c>
      <c r="I70" s="157">
        <f>[1]Ternopil!$G$68</f>
        <v>194</v>
      </c>
      <c r="J70" s="157">
        <f>[1]Ternopil!$H$68</f>
        <v>187</v>
      </c>
      <c r="K70" s="157">
        <f>[1]Ternopil!$I$68</f>
        <v>27817.1</v>
      </c>
      <c r="L70" s="157">
        <f>[1]Ternopil!$J$68</f>
        <v>2626.5</v>
      </c>
      <c r="M70" s="11"/>
      <c r="N70" s="33" t="s">
        <v>795</v>
      </c>
      <c r="O70" s="36">
        <v>18</v>
      </c>
      <c r="P70" s="35" t="s">
        <v>142</v>
      </c>
      <c r="Q70" s="157">
        <f>[2]Ternopil!$F$68</f>
        <v>29</v>
      </c>
      <c r="R70" s="157">
        <f>[2]Ternopil!$G$68</f>
        <v>181</v>
      </c>
      <c r="S70" s="157">
        <f>[2]Ternopil!$H$68</f>
        <v>169</v>
      </c>
      <c r="T70" s="157">
        <f>[2]Ternopil!$I$68</f>
        <v>23669.4</v>
      </c>
      <c r="U70" s="157">
        <f>[2]Ternopil!$J$68</f>
        <v>2247.6999999999998</v>
      </c>
      <c r="V70" s="11"/>
      <c r="W70" s="36" t="s">
        <v>1140</v>
      </c>
      <c r="X70" s="36">
        <v>18</v>
      </c>
      <c r="Y70" s="36" t="s">
        <v>142</v>
      </c>
      <c r="Z70" s="157">
        <f>[3]Ternopil!$F$68</f>
        <v>28</v>
      </c>
      <c r="AA70" s="157">
        <f>[3]Ternopil!$G$68</f>
        <v>159</v>
      </c>
      <c r="AB70" s="157">
        <f>[3]Ternopil!$H$68</f>
        <v>152</v>
      </c>
      <c r="AC70" s="157">
        <f>[3]Ternopil!$I$68</f>
        <v>25735.5</v>
      </c>
      <c r="AD70" s="157">
        <f>[3]Ternopil!$J$68</f>
        <v>2188.1</v>
      </c>
      <c r="AE70" s="11"/>
      <c r="AF70" s="37" t="s">
        <v>1140</v>
      </c>
      <c r="AG70" s="37">
        <v>18</v>
      </c>
      <c r="AH70" s="37" t="s">
        <v>142</v>
      </c>
      <c r="AI70" s="157">
        <f>[4]Ternopil!$F$68</f>
        <v>29</v>
      </c>
      <c r="AJ70" s="157">
        <f>[4]Ternopil!$G$68</f>
        <v>282</v>
      </c>
      <c r="AK70" s="157">
        <f>[4]Ternopil!$H$68</f>
        <v>274</v>
      </c>
      <c r="AL70" s="157">
        <f>[4]Ternopil!$I$68</f>
        <v>85528.7</v>
      </c>
      <c r="AM70" s="157">
        <f>[4]Ternopil!$J$68</f>
        <v>10537.4</v>
      </c>
      <c r="AN70" s="11"/>
      <c r="AO70" s="11" t="s">
        <v>1140</v>
      </c>
      <c r="AP70" s="11">
        <v>18</v>
      </c>
      <c r="AQ70" s="11" t="s">
        <v>142</v>
      </c>
      <c r="AR70" s="157">
        <f>[5]Ternopil!$F$68</f>
        <v>25</v>
      </c>
      <c r="AS70" s="157">
        <f>[5]Ternopil!$G$68</f>
        <v>355</v>
      </c>
      <c r="AT70" s="157">
        <f>[5]Ternopil!$H$68</f>
        <v>345</v>
      </c>
      <c r="AU70" s="157">
        <f>[5]Ternopil!$I$68</f>
        <v>138384.9</v>
      </c>
      <c r="AV70" s="157">
        <f>[5]Ternopil!$J$68</f>
        <v>17549.099999999999</v>
      </c>
      <c r="AW70" s="11"/>
      <c r="AX70" s="33" t="s">
        <v>1140</v>
      </c>
      <c r="AY70" s="33">
        <v>18</v>
      </c>
      <c r="AZ70" s="33" t="s">
        <v>142</v>
      </c>
      <c r="BA70" s="157">
        <f>[6]Ternopil!$F$68</f>
        <v>29</v>
      </c>
      <c r="BB70" s="157">
        <f>[6]Ternopil!$G$68</f>
        <v>395</v>
      </c>
      <c r="BC70" s="157">
        <f>[6]Ternopil!$H$68</f>
        <v>390</v>
      </c>
      <c r="BD70" s="157">
        <f>[6]Ternopil!$I$68</f>
        <v>172008</v>
      </c>
      <c r="BE70" s="157">
        <f>[6]Ternopil!$J$68</f>
        <v>25783</v>
      </c>
      <c r="BG70" s="2">
        <v>18</v>
      </c>
      <c r="BH70" s="2" t="s">
        <v>142</v>
      </c>
      <c r="BI70" s="1">
        <f t="shared" ref="BI70:BI133" si="100">IF($A70&gt;=1,H70,"")</f>
        <v>27</v>
      </c>
      <c r="BJ70" s="1">
        <f t="shared" ref="BJ70:BJ133" si="101">IF($A70&gt;=1,Q70,"")</f>
        <v>29</v>
      </c>
      <c r="BK70" s="1">
        <f t="shared" ref="BK70:BK133" si="102">IF($A70&gt;=1,Z70,"")</f>
        <v>28</v>
      </c>
      <c r="BL70" s="1">
        <f t="shared" ref="BL70:BL133" si="103">IF($A70&gt;=1,AI70,"")</f>
        <v>29</v>
      </c>
      <c r="BM70" s="1">
        <f t="shared" ref="BM70:BM133" si="104">IF($A70&gt;=1,AR70,"")</f>
        <v>25</v>
      </c>
      <c r="BN70" s="1">
        <f t="shared" ref="BN70:BN133" si="105">IF($A70&gt;=1,BA70,"")</f>
        <v>29</v>
      </c>
      <c r="BP70" s="1">
        <f t="shared" ref="BP70:BP133" si="106">IF($A70&gt;=1,J70,"")</f>
        <v>187</v>
      </c>
      <c r="BQ70" s="1">
        <f t="shared" ref="BQ70:BQ133" si="107">IF($A70&gt;=1,S70,"")</f>
        <v>169</v>
      </c>
      <c r="BR70" s="1">
        <f t="shared" ref="BR70:BR133" si="108">IF($A70&gt;=1,AB70,"")</f>
        <v>152</v>
      </c>
      <c r="BS70" s="1">
        <f t="shared" ref="BS70:BS133" si="109">IF($A70&gt;=1,AK70,"")</f>
        <v>274</v>
      </c>
      <c r="BT70" s="1">
        <f t="shared" ref="BT70:BT133" si="110">IF($A70&gt;=1,AT70,"")</f>
        <v>345</v>
      </c>
      <c r="BU70" s="1">
        <f t="shared" ref="BU70:BU133" si="111">IF($A70&gt;=1,BC70,"")</f>
        <v>390</v>
      </c>
      <c r="BW70" s="40">
        <f t="shared" ref="BW70:BW133" si="112">IF($A70=2,IF(ISNUMBER(BP70/BP$4),BP70/BP$4,""),"")</f>
        <v>2.2357188972047535E-3</v>
      </c>
      <c r="BX70" s="40">
        <f t="shared" ref="BX70:BX133" si="113">IF($A70=2,IF(ISNUMBER(BQ70/BQ$4),BQ70/BQ$4,""),"")</f>
        <v>2.0938905477568114E-3</v>
      </c>
      <c r="BY70" s="40">
        <f t="shared" ref="BY70:BY133" si="114">IF($A70=2,IF(ISNUMBER(BR70/BR$4),BR70/BR$4,""),"")</f>
        <v>1.9336700293866959E-3</v>
      </c>
      <c r="BZ70" s="40">
        <f t="shared" ref="BZ70:BZ133" si="115">IF($A70=2,IF(ISNUMBER(BS70/BS$4),BS70/BS$4,""),"")</f>
        <v>3.7849486131064205E-3</v>
      </c>
      <c r="CA70" s="40">
        <f t="shared" ref="CA70:CA133" si="116">IF($A70=2,IF(ISNUMBER(BT70/BT$4),BT70/BT$4,""),"")</f>
        <v>4.9633860363406173E-3</v>
      </c>
      <c r="CB70" s="40">
        <f t="shared" ref="CB70:CB133" si="117">IF($A70=2,IF(ISNUMBER(BU70/BU$4),BU70/BU$4,""),"")</f>
        <v>5.5043540852186918E-3</v>
      </c>
      <c r="CD70" s="10">
        <f t="shared" ref="CD70:CD133" si="118">IF($A70&gt;=1,L70,"")</f>
        <v>2626.5</v>
      </c>
      <c r="CE70" s="10">
        <f t="shared" ref="CE70:CE133" si="119">IF($A70&gt;=1,U70,"")</f>
        <v>2247.6999999999998</v>
      </c>
      <c r="CF70" s="10">
        <f t="shared" ref="CF70:CF133" si="120">IF($A70&gt;=1,AD70,"")</f>
        <v>2188.1</v>
      </c>
      <c r="CG70" s="10">
        <f t="shared" ref="CG70:CG133" si="121">IF($A70&gt;=1,AM70,"")</f>
        <v>10537.4</v>
      </c>
      <c r="CH70" s="10">
        <f t="shared" ref="CH70:CH133" si="122">IF($A70&gt;=1,AV70,"")</f>
        <v>17549.099999999999</v>
      </c>
      <c r="CI70" s="10">
        <f t="shared" ref="CI70:CI133" si="123">IF($A70&gt;=1,BE70,"")</f>
        <v>25783</v>
      </c>
      <c r="CK70" s="40">
        <f t="shared" ref="CK70:CK133" si="124">IF($A70=2,IF(ISNUMBER(CD70/CD$4),CD70/CD$4,""),"")</f>
        <v>1.315125763877018E-3</v>
      </c>
      <c r="CL70" s="40">
        <f t="shared" ref="CL70:CL133" si="125">IF($A70=2,IF(ISNUMBER(CE70/CE$4),CE70/CE$4,""),"")</f>
        <v>1.083443254677612E-3</v>
      </c>
      <c r="CM70" s="40">
        <f t="shared" ref="CM70:CM133" si="126">IF($A70=2,IF(ISNUMBER(CF70/CF$4),CF70/CF$4,""),"")</f>
        <v>9.8151159783727428E-4</v>
      </c>
      <c r="CN70" s="40">
        <f t="shared" ref="CN70:CN133" si="127">IF($A70=2,IF(ISNUMBER(CG70/CG$4),CG70/CG$4,""),"")</f>
        <v>4.0154695455516132E-3</v>
      </c>
      <c r="CO70" s="40">
        <f t="shared" ref="CO70:CO133" si="128">IF($A70=2,IF(ISNUMBER(CH70/CH$4),CH70/CH$4,""),"")</f>
        <v>5.8915417293619278E-3</v>
      </c>
      <c r="CP70" s="40">
        <f t="shared" ref="CP70:CP133" si="129">IF($A70=2,IF(ISNUMBER(CI70/CI$4),CI70/CI$4,""),"")</f>
        <v>5.9521314092471607E-3</v>
      </c>
      <c r="CR70" s="9">
        <f t="shared" ref="CR70:CR133" si="130">IF($A70=2,IF(ISNUMBER(CD70/BP70),CD70/BP70,""),"")</f>
        <v>14.045454545454545</v>
      </c>
      <c r="CS70" s="9">
        <f t="shared" ref="CS70:CS133" si="131">IF($A70=2,IF(ISNUMBER(CE70/BQ70),CE70/BQ70,""),"")</f>
        <v>13.299999999999999</v>
      </c>
      <c r="CT70" s="9">
        <f t="shared" ref="CT70:CT133" si="132">IF($A70=2,IF(ISNUMBER(CF70/BR70),CF70/BR70,""),"")</f>
        <v>14.395394736842105</v>
      </c>
      <c r="CU70" s="9">
        <f t="shared" ref="CU70:CU133" si="133">IF($A70=2,IF(ISNUMBER(CG70/BS70),CG70/BS70,""),"")</f>
        <v>38.457664233576644</v>
      </c>
      <c r="CV70" s="9">
        <f t="shared" ref="CV70:CV133" si="134">IF($A70=2,IF(ISNUMBER(CH70/BT70),CH70/BT70,""),"")</f>
        <v>50.866956521739127</v>
      </c>
      <c r="CW70" s="9">
        <f t="shared" ref="CW70:CW133" si="135">IF($A70=2,IF(ISNUMBER(CI70/BU70),CI70/BU70,""),"")</f>
        <v>66.110256410256412</v>
      </c>
      <c r="CY70" s="9">
        <f t="shared" ref="CY70:CY133" si="136">IF($A70=2,IF(ISNUMBER(CR70/CR$4),100*CR70/CR$4,""),"")</f>
        <v>58.82339526320937</v>
      </c>
      <c r="CZ70" s="9">
        <f t="shared" ref="CZ70:CZ133" si="137">IF($A70=2,IF(ISNUMBER(CS70/CS$4),100*CS70/CS$4,""),"")</f>
        <v>51.743070135079741</v>
      </c>
      <c r="DA70" s="9">
        <f t="shared" ref="DA70:DA133" si="138">IF($A70=2,IF(ISNUMBER(CT70/CT$4),100*CT70/CT$4,""),"")</f>
        <v>50.759001428417513</v>
      </c>
      <c r="DB70" s="9">
        <f t="shared" ref="DB70:DB133" si="139">IF($A70=2,IF(ISNUMBER(CU70/CU$4),100*CU70/CU$4,""),"")</f>
        <v>106.0904639932746</v>
      </c>
      <c r="DC70" s="9">
        <f t="shared" ref="DC70:DC133" si="140">IF($A70=2,IF(ISNUMBER(CV70/CV$4),100*CV70/CV$4,""),"")</f>
        <v>118.70005045397632</v>
      </c>
      <c r="DD70" s="9">
        <f t="shared" ref="DD70:DD133" si="141">IF($A70=2,IF(ISNUMBER(CW70/CW$4),100*CW70/CW$4,""),"")</f>
        <v>108.13496583061259</v>
      </c>
      <c r="DF70" s="9">
        <f>IF($A70=2,IF(ISNUMBER(CR70/Ukraine!CR70),100*CR70/Ukraine!CR70,""),"")</f>
        <v>47.200101539025759</v>
      </c>
      <c r="DG70" s="9">
        <f>IF($A70=2,IF(ISNUMBER(CS70/Ukraine!CS70),100*CS70/Ukraine!CS70,""),"")</f>
        <v>42.640730290785882</v>
      </c>
      <c r="DH70" s="9">
        <f>IF($A70=2,IF(ISNUMBER(CT70/Ukraine!CT70),100*CT70/Ukraine!CT70,""),"")</f>
        <v>40.884019918109495</v>
      </c>
      <c r="DI70" s="9">
        <f>IF($A70=2,IF(ISNUMBER(CU70/Ukraine!CU70),100*CU70/Ukraine!CU70,""),"")</f>
        <v>81.671270774889422</v>
      </c>
      <c r="DJ70" s="9">
        <f>IF($A70=2,IF(ISNUMBER(CV70/Ukraine!CV70),100*CV70/Ukraine!CV70,""),"")</f>
        <v>94.663916032699461</v>
      </c>
      <c r="DK70" s="9">
        <f>IF($A70=2,IF(ISNUMBER(CW70/Ukraine!CW70),100*CW70/Ukraine!CW70,""),"")</f>
        <v>93.657605117528774</v>
      </c>
      <c r="DM70" s="40">
        <f t="shared" ref="DM70:DM133" si="142">IF($A70=2,IF(ISNUMBER(BQ70/BP70),BQ70/BP70-1,""),"")</f>
        <v>-9.6256684491978661E-2</v>
      </c>
      <c r="DN70" s="40">
        <f t="shared" ref="DN70:DN133" si="143">IF($A70=2,IF(ISNUMBER(BR70/BQ70),BR70/BQ70-1,""),"")</f>
        <v>-0.10059171597633132</v>
      </c>
      <c r="DO70" s="40">
        <f t="shared" ref="DO70:DO133" si="144">IF($A70=2,IF(ISNUMBER(BS70/BR70),BS70/BR70-1,""),"")</f>
        <v>0.80263157894736836</v>
      </c>
      <c r="DP70" s="40">
        <f t="shared" ref="DP70:DP133" si="145">IF($A70=2,IF(ISNUMBER(BT70/BS70),BT70/BS70-1,""),"")</f>
        <v>0.25912408759124084</v>
      </c>
      <c r="DQ70" s="40">
        <f t="shared" ref="DQ70:DQ133" si="146">IF($A70=2,IF(ISNUMBER(BU70/BT70),BU70/BT70-1,""),"")</f>
        <v>0.13043478260869557</v>
      </c>
      <c r="DR70" s="40">
        <f t="shared" si="99"/>
        <v>1.0855614973262031</v>
      </c>
      <c r="DT70" s="40">
        <f t="shared" ref="DT70:DT133" si="147">IF($A70=2,IF(ISNUMBER(CS70/CR70),CS70/CR70-1,""),"")</f>
        <v>-5.3074433656957964E-2</v>
      </c>
      <c r="DU70" s="40">
        <f t="shared" ref="DU70:DU133" si="148">IF($A70=2,IF(ISNUMBER(CT70/CS70),CT70/CS70-1,""),"")</f>
        <v>8.2360506529481681E-2</v>
      </c>
      <c r="DV70" s="40">
        <f t="shared" ref="DV70:DV133" si="149">IF($A70=2,IF(ISNUMBER(CU70/CT70),CU70/CT70-1,""),"")</f>
        <v>1.6715255077481146</v>
      </c>
      <c r="DW70" s="40">
        <f t="shared" ref="DW70:DW133" si="150">IF($A70=2,IF(ISNUMBER(CV70/CU70),CV70/CU70-1,""),"")</f>
        <v>0.32267410243100958</v>
      </c>
      <c r="DX70" s="40">
        <f t="shared" ref="DX70:DX133" si="151">IF($A70=2,IF(ISNUMBER(CW70/CV70),CW70/CV70-1,""),"")</f>
        <v>0.29966998088440233</v>
      </c>
      <c r="DY70" s="40">
        <f t="shared" ref="DY70:DY133" si="152">IF($A70=2,IF(ISNUMBER(CW70/CR70),CW70/CR70-1,IF(ISNUMBER(CW70/CS70),CW70/CS70-1,IF(ISNUMBER(CV70/CR70),CV70/CR70-1,""))),"")</f>
        <v>3.7068790971703596</v>
      </c>
    </row>
    <row r="71" spans="1:129" x14ac:dyDescent="0.2">
      <c r="A71" s="39">
        <f>'Industry selection'!C71</f>
        <v>1</v>
      </c>
      <c r="B71" s="2">
        <v>18.100000000000001</v>
      </c>
      <c r="C71" s="2" t="s">
        <v>144</v>
      </c>
      <c r="E71" s="30" t="s">
        <v>143</v>
      </c>
      <c r="F71" s="31">
        <v>18.100000000000001</v>
      </c>
      <c r="G71" s="32" t="s">
        <v>144</v>
      </c>
      <c r="H71" s="157">
        <f>[1]Ternopil!$F$69</f>
        <v>26</v>
      </c>
      <c r="I71" s="157" t="str">
        <f>[1]Ternopil!$G$69</f>
        <v>к</v>
      </c>
      <c r="J71" s="157" t="str">
        <f>[1]Ternopil!$H$69</f>
        <v>к</v>
      </c>
      <c r="K71" s="157" t="str">
        <f>[1]Ternopil!$I$69</f>
        <v>к</v>
      </c>
      <c r="L71" s="157" t="str">
        <f>[1]Ternopil!$J$69</f>
        <v>к</v>
      </c>
      <c r="M71" s="11"/>
      <c r="N71" s="33" t="s">
        <v>796</v>
      </c>
      <c r="O71" s="36">
        <v>18.100000000000001</v>
      </c>
      <c r="P71" s="35" t="s">
        <v>144</v>
      </c>
      <c r="Q71" s="157">
        <f>[2]Ternopil!$F$69</f>
        <v>28</v>
      </c>
      <c r="R71" s="157" t="str">
        <f>[2]Ternopil!$G$69</f>
        <v>к</v>
      </c>
      <c r="S71" s="157" t="str">
        <f>[2]Ternopil!$H$69</f>
        <v>к</v>
      </c>
      <c r="T71" s="157" t="str">
        <f>[2]Ternopil!$I$69</f>
        <v>к</v>
      </c>
      <c r="U71" s="157" t="str">
        <f>[2]Ternopil!$J$69</f>
        <v>к</v>
      </c>
      <c r="V71" s="11"/>
      <c r="W71" s="36" t="s">
        <v>1141</v>
      </c>
      <c r="X71" s="36">
        <v>18.100000000000001</v>
      </c>
      <c r="Y71" s="36" t="s">
        <v>144</v>
      </c>
      <c r="Z71" s="157">
        <f>[3]Ternopil!$F$69</f>
        <v>27</v>
      </c>
      <c r="AA71" s="157" t="str">
        <f>[3]Ternopil!$G$69</f>
        <v>к</v>
      </c>
      <c r="AB71" s="157" t="str">
        <f>[3]Ternopil!$H$69</f>
        <v>к</v>
      </c>
      <c r="AC71" s="157" t="str">
        <f>[3]Ternopil!$I$69</f>
        <v>к</v>
      </c>
      <c r="AD71" s="157" t="str">
        <f>[3]Ternopil!$J$69</f>
        <v>к</v>
      </c>
      <c r="AE71" s="11"/>
      <c r="AF71" s="37" t="s">
        <v>1141</v>
      </c>
      <c r="AG71" s="37">
        <v>18.100000000000001</v>
      </c>
      <c r="AH71" s="37" t="s">
        <v>144</v>
      </c>
      <c r="AI71" s="157">
        <f>[4]Ternopil!$F$69</f>
        <v>28</v>
      </c>
      <c r="AJ71" s="157" t="str">
        <f>[4]Ternopil!$G$69</f>
        <v>к</v>
      </c>
      <c r="AK71" s="157" t="str">
        <f>[4]Ternopil!$H$69</f>
        <v>к</v>
      </c>
      <c r="AL71" s="157" t="str">
        <f>[4]Ternopil!$I$69</f>
        <v>к</v>
      </c>
      <c r="AM71" s="157" t="str">
        <f>[4]Ternopil!$J$69</f>
        <v>к</v>
      </c>
      <c r="AN71" s="11"/>
      <c r="AO71" s="11" t="s">
        <v>1141</v>
      </c>
      <c r="AP71" s="11">
        <v>18.100000000000001</v>
      </c>
      <c r="AQ71" s="11" t="s">
        <v>144</v>
      </c>
      <c r="AR71" s="157">
        <f>[5]Ternopil!$F$69</f>
        <v>24</v>
      </c>
      <c r="AS71" s="157" t="str">
        <f>[5]Ternopil!$G$69</f>
        <v>к</v>
      </c>
      <c r="AT71" s="157" t="str">
        <f>[5]Ternopil!$H$69</f>
        <v>к</v>
      </c>
      <c r="AU71" s="157" t="str">
        <f>[5]Ternopil!$I$69</f>
        <v>к</v>
      </c>
      <c r="AV71" s="157" t="str">
        <f>[5]Ternopil!$J$69</f>
        <v>к</v>
      </c>
      <c r="AW71" s="11"/>
      <c r="AX71" s="33" t="s">
        <v>1141</v>
      </c>
      <c r="AY71" s="33">
        <v>18.100000000000001</v>
      </c>
      <c r="AZ71" s="33" t="s">
        <v>144</v>
      </c>
      <c r="BA71" s="157">
        <f>[6]Ternopil!$F$69</f>
        <v>28</v>
      </c>
      <c r="BB71" s="157" t="str">
        <f>[6]Ternopil!$G$69</f>
        <v>к</v>
      </c>
      <c r="BC71" s="157" t="str">
        <f>[6]Ternopil!$H$69</f>
        <v>к</v>
      </c>
      <c r="BD71" s="157" t="str">
        <f>[6]Ternopil!$I$69</f>
        <v>к</v>
      </c>
      <c r="BE71" s="157" t="str">
        <f>[6]Ternopil!$J$69</f>
        <v>к</v>
      </c>
      <c r="BG71" s="2">
        <v>18.100000000000001</v>
      </c>
      <c r="BH71" s="2" t="s">
        <v>144</v>
      </c>
      <c r="BI71" s="1">
        <f t="shared" si="100"/>
        <v>26</v>
      </c>
      <c r="BJ71" s="1">
        <f t="shared" si="101"/>
        <v>28</v>
      </c>
      <c r="BK71" s="1">
        <f t="shared" si="102"/>
        <v>27</v>
      </c>
      <c r="BL71" s="1">
        <f t="shared" si="103"/>
        <v>28</v>
      </c>
      <c r="BM71" s="1">
        <f t="shared" si="104"/>
        <v>24</v>
      </c>
      <c r="BN71" s="1">
        <f t="shared" si="105"/>
        <v>28</v>
      </c>
      <c r="BP71" s="1" t="str">
        <f t="shared" si="106"/>
        <v>к</v>
      </c>
      <c r="BQ71" s="1" t="str">
        <f t="shared" si="107"/>
        <v>к</v>
      </c>
      <c r="BR71" s="1" t="str">
        <f t="shared" si="108"/>
        <v>к</v>
      </c>
      <c r="BS71" s="1" t="str">
        <f t="shared" si="109"/>
        <v>к</v>
      </c>
      <c r="BT71" s="1" t="str">
        <f t="shared" si="110"/>
        <v>к</v>
      </c>
      <c r="BU71" s="1" t="str">
        <f t="shared" si="111"/>
        <v>к</v>
      </c>
      <c r="BW71" s="40" t="str">
        <f t="shared" si="112"/>
        <v/>
      </c>
      <c r="BX71" s="40" t="str">
        <f t="shared" si="113"/>
        <v/>
      </c>
      <c r="BY71" s="40" t="str">
        <f t="shared" si="114"/>
        <v/>
      </c>
      <c r="BZ71" s="40" t="str">
        <f t="shared" si="115"/>
        <v/>
      </c>
      <c r="CA71" s="40" t="str">
        <f t="shared" si="116"/>
        <v/>
      </c>
      <c r="CB71" s="40" t="str">
        <f t="shared" si="117"/>
        <v/>
      </c>
      <c r="CD71" s="10" t="str">
        <f t="shared" si="118"/>
        <v>к</v>
      </c>
      <c r="CE71" s="10" t="str">
        <f t="shared" si="119"/>
        <v>к</v>
      </c>
      <c r="CF71" s="10" t="str">
        <f t="shared" si="120"/>
        <v>к</v>
      </c>
      <c r="CG71" s="10" t="str">
        <f t="shared" si="121"/>
        <v>к</v>
      </c>
      <c r="CH71" s="10" t="str">
        <f t="shared" si="122"/>
        <v>к</v>
      </c>
      <c r="CI71" s="10" t="str">
        <f t="shared" si="123"/>
        <v>к</v>
      </c>
      <c r="CK71" s="40" t="str">
        <f t="shared" si="124"/>
        <v/>
      </c>
      <c r="CL71" s="40" t="str">
        <f t="shared" si="125"/>
        <v/>
      </c>
      <c r="CM71" s="40" t="str">
        <f t="shared" si="126"/>
        <v/>
      </c>
      <c r="CN71" s="40" t="str">
        <f t="shared" si="127"/>
        <v/>
      </c>
      <c r="CO71" s="40" t="str">
        <f t="shared" si="128"/>
        <v/>
      </c>
      <c r="CP71" s="40" t="str">
        <f t="shared" si="129"/>
        <v/>
      </c>
      <c r="CR71" s="9" t="str">
        <f t="shared" si="130"/>
        <v/>
      </c>
      <c r="CS71" s="9" t="str">
        <f t="shared" si="131"/>
        <v/>
      </c>
      <c r="CT71" s="9" t="str">
        <f t="shared" si="132"/>
        <v/>
      </c>
      <c r="CU71" s="9" t="str">
        <f t="shared" si="133"/>
        <v/>
      </c>
      <c r="CV71" s="9" t="str">
        <f t="shared" si="134"/>
        <v/>
      </c>
      <c r="CW71" s="9" t="str">
        <f t="shared" si="135"/>
        <v/>
      </c>
      <c r="CY71" s="9" t="str">
        <f t="shared" si="136"/>
        <v/>
      </c>
      <c r="CZ71" s="9" t="str">
        <f t="shared" si="137"/>
        <v/>
      </c>
      <c r="DA71" s="9" t="str">
        <f t="shared" si="138"/>
        <v/>
      </c>
      <c r="DB71" s="9" t="str">
        <f t="shared" si="139"/>
        <v/>
      </c>
      <c r="DC71" s="9" t="str">
        <f t="shared" si="140"/>
        <v/>
      </c>
      <c r="DD71" s="9" t="str">
        <f t="shared" si="141"/>
        <v/>
      </c>
      <c r="DF71" s="9" t="str">
        <f>IF($A71=2,IF(ISNUMBER(CR71/Ukraine!CR71),100*CR71/Ukraine!CR71,""),"")</f>
        <v/>
      </c>
      <c r="DG71" s="9" t="str">
        <f>IF($A71=2,IF(ISNUMBER(CS71/Ukraine!CS71),100*CS71/Ukraine!CS71,""),"")</f>
        <v/>
      </c>
      <c r="DH71" s="9" t="str">
        <f>IF($A71=2,IF(ISNUMBER(CT71/Ukraine!CT71),100*CT71/Ukraine!CT71,""),"")</f>
        <v/>
      </c>
      <c r="DI71" s="9" t="str">
        <f>IF($A71=2,IF(ISNUMBER(CU71/Ukraine!CU71),100*CU71/Ukraine!CU71,""),"")</f>
        <v/>
      </c>
      <c r="DJ71" s="9" t="str">
        <f>IF($A71=2,IF(ISNUMBER(CV71/Ukraine!CV71),100*CV71/Ukraine!CV71,""),"")</f>
        <v/>
      </c>
      <c r="DK71" s="9" t="str">
        <f>IF($A71=2,IF(ISNUMBER(CW71/Ukraine!CW71),100*CW71/Ukraine!CW71,""),"")</f>
        <v/>
      </c>
      <c r="DM71" s="40" t="str">
        <f t="shared" si="142"/>
        <v/>
      </c>
      <c r="DN71" s="40" t="str">
        <f t="shared" si="143"/>
        <v/>
      </c>
      <c r="DO71" s="40" t="str">
        <f t="shared" si="144"/>
        <v/>
      </c>
      <c r="DP71" s="40" t="str">
        <f t="shared" si="145"/>
        <v/>
      </c>
      <c r="DQ71" s="40" t="str">
        <f t="shared" si="146"/>
        <v/>
      </c>
      <c r="DR71" s="40" t="str">
        <f t="shared" si="99"/>
        <v/>
      </c>
      <c r="DT71" s="40" t="str">
        <f t="shared" si="147"/>
        <v/>
      </c>
      <c r="DU71" s="40" t="str">
        <f t="shared" si="148"/>
        <v/>
      </c>
      <c r="DV71" s="40" t="str">
        <f t="shared" si="149"/>
        <v/>
      </c>
      <c r="DW71" s="40" t="str">
        <f t="shared" si="150"/>
        <v/>
      </c>
      <c r="DX71" s="40" t="str">
        <f t="shared" si="151"/>
        <v/>
      </c>
      <c r="DY71" s="40" t="str">
        <f t="shared" si="152"/>
        <v/>
      </c>
    </row>
    <row r="72" spans="1:129" x14ac:dyDescent="0.2">
      <c r="A72" s="39">
        <f>'Industry selection'!C72</f>
        <v>1</v>
      </c>
      <c r="B72" s="2">
        <v>18.2</v>
      </c>
      <c r="C72" s="2" t="s">
        <v>146</v>
      </c>
      <c r="E72" s="30" t="s">
        <v>145</v>
      </c>
      <c r="F72" s="31">
        <v>18.2</v>
      </c>
      <c r="G72" s="32" t="s">
        <v>146</v>
      </c>
      <c r="H72" s="157">
        <f>[1]Ternopil!$F$70</f>
        <v>1</v>
      </c>
      <c r="I72" s="157" t="str">
        <f>[1]Ternopil!$G$70</f>
        <v>к</v>
      </c>
      <c r="J72" s="157" t="str">
        <f>[1]Ternopil!$H$70</f>
        <v>к</v>
      </c>
      <c r="K72" s="157" t="str">
        <f>[1]Ternopil!$I$70</f>
        <v>к</v>
      </c>
      <c r="L72" s="157" t="str">
        <f>[1]Ternopil!$J$70</f>
        <v>к</v>
      </c>
      <c r="M72" s="11"/>
      <c r="N72" s="33" t="s">
        <v>797</v>
      </c>
      <c r="O72" s="36">
        <v>18.2</v>
      </c>
      <c r="P72" s="35" t="s">
        <v>146</v>
      </c>
      <c r="Q72" s="157">
        <f>[2]Ternopil!$F$70</f>
        <v>1</v>
      </c>
      <c r="R72" s="157" t="str">
        <f>[2]Ternopil!$G$70</f>
        <v>к</v>
      </c>
      <c r="S72" s="157" t="str">
        <f>[2]Ternopil!$H$70</f>
        <v>к</v>
      </c>
      <c r="T72" s="157" t="str">
        <f>[2]Ternopil!$I$70</f>
        <v>к</v>
      </c>
      <c r="U72" s="157" t="str">
        <f>[2]Ternopil!$J$70</f>
        <v>к</v>
      </c>
      <c r="V72" s="11"/>
      <c r="W72" s="36" t="s">
        <v>1142</v>
      </c>
      <c r="X72" s="36">
        <v>18.2</v>
      </c>
      <c r="Y72" s="36" t="s">
        <v>146</v>
      </c>
      <c r="Z72" s="157">
        <f>[3]Ternopil!$F$70</f>
        <v>1</v>
      </c>
      <c r="AA72" s="157" t="str">
        <f>[3]Ternopil!$G$70</f>
        <v>к</v>
      </c>
      <c r="AB72" s="157" t="str">
        <f>[3]Ternopil!$H$70</f>
        <v>к</v>
      </c>
      <c r="AC72" s="157" t="str">
        <f>[3]Ternopil!$I$70</f>
        <v>к</v>
      </c>
      <c r="AD72" s="157" t="str">
        <f>[3]Ternopil!$J$70</f>
        <v>к</v>
      </c>
      <c r="AE72" s="11"/>
      <c r="AF72" s="37" t="s">
        <v>1142</v>
      </c>
      <c r="AG72" s="37">
        <v>18.2</v>
      </c>
      <c r="AH72" s="37" t="s">
        <v>146</v>
      </c>
      <c r="AI72" s="157">
        <f>[4]Ternopil!$F$70</f>
        <v>1</v>
      </c>
      <c r="AJ72" s="157" t="str">
        <f>[4]Ternopil!$G$70</f>
        <v>к</v>
      </c>
      <c r="AK72" s="157" t="str">
        <f>[4]Ternopil!$H$70</f>
        <v>к</v>
      </c>
      <c r="AL72" s="157" t="str">
        <f>[4]Ternopil!$I$70</f>
        <v>к</v>
      </c>
      <c r="AM72" s="157" t="str">
        <f>[4]Ternopil!$J$70</f>
        <v>к</v>
      </c>
      <c r="AN72" s="11"/>
      <c r="AO72" s="11" t="s">
        <v>1142</v>
      </c>
      <c r="AP72" s="11">
        <v>18.2</v>
      </c>
      <c r="AQ72" s="11" t="s">
        <v>146</v>
      </c>
      <c r="AR72" s="157">
        <f>[5]Ternopil!$F$70</f>
        <v>1</v>
      </c>
      <c r="AS72" s="157" t="str">
        <f>[5]Ternopil!$G$70</f>
        <v>к</v>
      </c>
      <c r="AT72" s="157" t="str">
        <f>[5]Ternopil!$H$70</f>
        <v>к</v>
      </c>
      <c r="AU72" s="157" t="str">
        <f>[5]Ternopil!$I$70</f>
        <v>к</v>
      </c>
      <c r="AV72" s="157" t="str">
        <f>[5]Ternopil!$J$70</f>
        <v>к</v>
      </c>
      <c r="AW72" s="11"/>
      <c r="AX72" s="33" t="s">
        <v>1142</v>
      </c>
      <c r="AY72" s="33">
        <v>18.2</v>
      </c>
      <c r="AZ72" s="33" t="s">
        <v>146</v>
      </c>
      <c r="BA72" s="157">
        <f>[6]Ternopil!$F$70</f>
        <v>1</v>
      </c>
      <c r="BB72" s="157" t="str">
        <f>[6]Ternopil!$G$70</f>
        <v>к</v>
      </c>
      <c r="BC72" s="157" t="str">
        <f>[6]Ternopil!$H$70</f>
        <v>к</v>
      </c>
      <c r="BD72" s="157" t="str">
        <f>[6]Ternopil!$I$70</f>
        <v>к</v>
      </c>
      <c r="BE72" s="157" t="str">
        <f>[6]Ternopil!$J$70</f>
        <v>к</v>
      </c>
      <c r="BG72" s="2">
        <v>18.2</v>
      </c>
      <c r="BH72" s="2" t="s">
        <v>146</v>
      </c>
      <c r="BI72" s="1">
        <f t="shared" si="100"/>
        <v>1</v>
      </c>
      <c r="BJ72" s="1">
        <f t="shared" si="101"/>
        <v>1</v>
      </c>
      <c r="BK72" s="1">
        <f t="shared" si="102"/>
        <v>1</v>
      </c>
      <c r="BL72" s="1">
        <f t="shared" si="103"/>
        <v>1</v>
      </c>
      <c r="BM72" s="1">
        <f t="shared" si="104"/>
        <v>1</v>
      </c>
      <c r="BN72" s="1">
        <f t="shared" si="105"/>
        <v>1</v>
      </c>
      <c r="BP72" s="1" t="str">
        <f t="shared" si="106"/>
        <v>к</v>
      </c>
      <c r="BQ72" s="1" t="str">
        <f t="shared" si="107"/>
        <v>к</v>
      </c>
      <c r="BR72" s="1" t="str">
        <f t="shared" si="108"/>
        <v>к</v>
      </c>
      <c r="BS72" s="1" t="str">
        <f t="shared" si="109"/>
        <v>к</v>
      </c>
      <c r="BT72" s="1" t="str">
        <f t="shared" si="110"/>
        <v>к</v>
      </c>
      <c r="BU72" s="1" t="str">
        <f t="shared" si="111"/>
        <v>к</v>
      </c>
      <c r="BW72" s="40" t="str">
        <f t="shared" si="112"/>
        <v/>
      </c>
      <c r="BX72" s="40" t="str">
        <f t="shared" si="113"/>
        <v/>
      </c>
      <c r="BY72" s="40" t="str">
        <f t="shared" si="114"/>
        <v/>
      </c>
      <c r="BZ72" s="40" t="str">
        <f t="shared" si="115"/>
        <v/>
      </c>
      <c r="CA72" s="40" t="str">
        <f t="shared" si="116"/>
        <v/>
      </c>
      <c r="CB72" s="40" t="str">
        <f t="shared" si="117"/>
        <v/>
      </c>
      <c r="CD72" s="10" t="str">
        <f t="shared" si="118"/>
        <v>к</v>
      </c>
      <c r="CE72" s="10" t="str">
        <f t="shared" si="119"/>
        <v>к</v>
      </c>
      <c r="CF72" s="10" t="str">
        <f t="shared" si="120"/>
        <v>к</v>
      </c>
      <c r="CG72" s="10" t="str">
        <f t="shared" si="121"/>
        <v>к</v>
      </c>
      <c r="CH72" s="10" t="str">
        <f t="shared" si="122"/>
        <v>к</v>
      </c>
      <c r="CI72" s="10" t="str">
        <f t="shared" si="123"/>
        <v>к</v>
      </c>
      <c r="CK72" s="40" t="str">
        <f t="shared" si="124"/>
        <v/>
      </c>
      <c r="CL72" s="40" t="str">
        <f t="shared" si="125"/>
        <v/>
      </c>
      <c r="CM72" s="40" t="str">
        <f t="shared" si="126"/>
        <v/>
      </c>
      <c r="CN72" s="40" t="str">
        <f t="shared" si="127"/>
        <v/>
      </c>
      <c r="CO72" s="40" t="str">
        <f t="shared" si="128"/>
        <v/>
      </c>
      <c r="CP72" s="40" t="str">
        <f t="shared" si="129"/>
        <v/>
      </c>
      <c r="CR72" s="9" t="str">
        <f t="shared" si="130"/>
        <v/>
      </c>
      <c r="CS72" s="9" t="str">
        <f t="shared" si="131"/>
        <v/>
      </c>
      <c r="CT72" s="9" t="str">
        <f t="shared" si="132"/>
        <v/>
      </c>
      <c r="CU72" s="9" t="str">
        <f t="shared" si="133"/>
        <v/>
      </c>
      <c r="CV72" s="9" t="str">
        <f t="shared" si="134"/>
        <v/>
      </c>
      <c r="CW72" s="9" t="str">
        <f t="shared" si="135"/>
        <v/>
      </c>
      <c r="CY72" s="9" t="str">
        <f t="shared" si="136"/>
        <v/>
      </c>
      <c r="CZ72" s="9" t="str">
        <f t="shared" si="137"/>
        <v/>
      </c>
      <c r="DA72" s="9" t="str">
        <f t="shared" si="138"/>
        <v/>
      </c>
      <c r="DB72" s="9" t="str">
        <f t="shared" si="139"/>
        <v/>
      </c>
      <c r="DC72" s="9" t="str">
        <f t="shared" si="140"/>
        <v/>
      </c>
      <c r="DD72" s="9" t="str">
        <f t="shared" si="141"/>
        <v/>
      </c>
      <c r="DF72" s="9" t="str">
        <f>IF($A72=2,IF(ISNUMBER(CR72/Ukraine!CR72),100*CR72/Ukraine!CR72,""),"")</f>
        <v/>
      </c>
      <c r="DG72" s="9" t="str">
        <f>IF($A72=2,IF(ISNUMBER(CS72/Ukraine!CS72),100*CS72/Ukraine!CS72,""),"")</f>
        <v/>
      </c>
      <c r="DH72" s="9" t="str">
        <f>IF($A72=2,IF(ISNUMBER(CT72/Ukraine!CT72),100*CT72/Ukraine!CT72,""),"")</f>
        <v/>
      </c>
      <c r="DI72" s="9" t="str">
        <f>IF($A72=2,IF(ISNUMBER(CU72/Ukraine!CU72),100*CU72/Ukraine!CU72,""),"")</f>
        <v/>
      </c>
      <c r="DJ72" s="9" t="str">
        <f>IF($A72=2,IF(ISNUMBER(CV72/Ukraine!CV72),100*CV72/Ukraine!CV72,""),"")</f>
        <v/>
      </c>
      <c r="DK72" s="9" t="str">
        <f>IF($A72=2,IF(ISNUMBER(CW72/Ukraine!CW72),100*CW72/Ukraine!CW72,""),"")</f>
        <v/>
      </c>
      <c r="DM72" s="40" t="str">
        <f t="shared" si="142"/>
        <v/>
      </c>
      <c r="DN72" s="40" t="str">
        <f t="shared" si="143"/>
        <v/>
      </c>
      <c r="DO72" s="40" t="str">
        <f t="shared" si="144"/>
        <v/>
      </c>
      <c r="DP72" s="40" t="str">
        <f t="shared" si="145"/>
        <v/>
      </c>
      <c r="DQ72" s="40" t="str">
        <f t="shared" si="146"/>
        <v/>
      </c>
      <c r="DR72" s="40" t="str">
        <f t="shared" si="99"/>
        <v/>
      </c>
      <c r="DT72" s="40" t="str">
        <f t="shared" si="147"/>
        <v/>
      </c>
      <c r="DU72" s="40" t="str">
        <f t="shared" si="148"/>
        <v/>
      </c>
      <c r="DV72" s="40" t="str">
        <f t="shared" si="149"/>
        <v/>
      </c>
      <c r="DW72" s="40" t="str">
        <f t="shared" si="150"/>
        <v/>
      </c>
      <c r="DX72" s="40" t="str">
        <f t="shared" si="151"/>
        <v/>
      </c>
      <c r="DY72" s="40" t="str">
        <f t="shared" si="152"/>
        <v/>
      </c>
    </row>
    <row r="73" spans="1:129" x14ac:dyDescent="0.2">
      <c r="A73" s="39">
        <f>'Industry selection'!C73</f>
        <v>1</v>
      </c>
      <c r="B73" s="2">
        <v>19</v>
      </c>
      <c r="C73" s="2" t="s">
        <v>148</v>
      </c>
      <c r="E73" s="30" t="s">
        <v>147</v>
      </c>
      <c r="F73" s="31">
        <v>19</v>
      </c>
      <c r="G73" s="32" t="s">
        <v>148</v>
      </c>
      <c r="H73" s="157">
        <f>[1]Ternopil!$F$71</f>
        <v>1</v>
      </c>
      <c r="I73" s="157" t="str">
        <f>[1]Ternopil!$G$71</f>
        <v>к</v>
      </c>
      <c r="J73" s="157" t="str">
        <f>[1]Ternopil!$H$71</f>
        <v>к</v>
      </c>
      <c r="K73" s="157" t="str">
        <f>[1]Ternopil!$I$71</f>
        <v>к</v>
      </c>
      <c r="L73" s="157" t="str">
        <f>[1]Ternopil!$J$71</f>
        <v>к</v>
      </c>
      <c r="M73" s="11"/>
      <c r="N73" s="33" t="s">
        <v>798</v>
      </c>
      <c r="O73" s="36">
        <v>19</v>
      </c>
      <c r="P73" s="35" t="s">
        <v>148</v>
      </c>
      <c r="Q73" s="157">
        <f>[2]Ternopil!$F$71</f>
        <v>1</v>
      </c>
      <c r="R73" s="157" t="str">
        <f>[2]Ternopil!$G$71</f>
        <v>к</v>
      </c>
      <c r="S73" s="157" t="str">
        <f>[2]Ternopil!$H$71</f>
        <v>к</v>
      </c>
      <c r="T73" s="157" t="str">
        <f>[2]Ternopil!$I$71</f>
        <v>к</v>
      </c>
      <c r="U73" s="157" t="str">
        <f>[2]Ternopil!$J$71</f>
        <v>к</v>
      </c>
      <c r="V73" s="11"/>
      <c r="W73" s="36" t="s">
        <v>1143</v>
      </c>
      <c r="X73" s="36">
        <v>19</v>
      </c>
      <c r="Y73" s="36" t="s">
        <v>148</v>
      </c>
      <c r="Z73" s="157">
        <f>[3]Ternopil!$F$71</f>
        <v>1</v>
      </c>
      <c r="AA73" s="157" t="str">
        <f>[3]Ternopil!$G$71</f>
        <v>к</v>
      </c>
      <c r="AB73" s="157" t="str">
        <f>[3]Ternopil!$H$71</f>
        <v>к</v>
      </c>
      <c r="AC73" s="157" t="str">
        <f>[3]Ternopil!$I$71</f>
        <v>к</v>
      </c>
      <c r="AD73" s="157" t="str">
        <f>[3]Ternopil!$J$71</f>
        <v>к</v>
      </c>
      <c r="AE73" s="11"/>
      <c r="AF73" s="37" t="s">
        <v>1143</v>
      </c>
      <c r="AG73" s="37">
        <v>19</v>
      </c>
      <c r="AH73" s="37" t="s">
        <v>148</v>
      </c>
      <c r="AI73" s="157">
        <f>[4]Ternopil!$F$71</f>
        <v>1</v>
      </c>
      <c r="AJ73" s="157" t="str">
        <f>[4]Ternopil!$G$71</f>
        <v>к</v>
      </c>
      <c r="AK73" s="157" t="str">
        <f>[4]Ternopil!$H$71</f>
        <v>к</v>
      </c>
      <c r="AL73" s="157" t="str">
        <f>[4]Ternopil!$I$71</f>
        <v>к</v>
      </c>
      <c r="AM73" s="157" t="str">
        <f>[4]Ternopil!$J$71</f>
        <v>к</v>
      </c>
      <c r="AN73" s="11"/>
      <c r="AO73" s="11" t="s">
        <v>1143</v>
      </c>
      <c r="AP73" s="11">
        <v>19</v>
      </c>
      <c r="AQ73" s="11" t="s">
        <v>148</v>
      </c>
      <c r="AR73" s="157">
        <f>[5]Ternopil!$F$71</f>
        <v>2</v>
      </c>
      <c r="AS73" s="157" t="str">
        <f>[5]Ternopil!$G$71</f>
        <v>к</v>
      </c>
      <c r="AT73" s="157" t="str">
        <f>[5]Ternopil!$H$71</f>
        <v>к</v>
      </c>
      <c r="AU73" s="157" t="str">
        <f>[5]Ternopil!$I$71</f>
        <v>к</v>
      </c>
      <c r="AV73" s="157" t="str">
        <f>[5]Ternopil!$J$71</f>
        <v>к</v>
      </c>
      <c r="AW73" s="11"/>
      <c r="AX73" s="33" t="s">
        <v>1143</v>
      </c>
      <c r="AY73" s="33">
        <v>19</v>
      </c>
      <c r="AZ73" s="33" t="s">
        <v>148</v>
      </c>
      <c r="BA73" s="157">
        <f>[6]Ternopil!$F$71</f>
        <v>3</v>
      </c>
      <c r="BB73" s="157" t="str">
        <f>[6]Ternopil!$G$71</f>
        <v>к</v>
      </c>
      <c r="BC73" s="157" t="str">
        <f>[6]Ternopil!$H$71</f>
        <v>к</v>
      </c>
      <c r="BD73" s="157" t="str">
        <f>[6]Ternopil!$I$71</f>
        <v>к</v>
      </c>
      <c r="BE73" s="157" t="str">
        <f>[6]Ternopil!$J$71</f>
        <v>к</v>
      </c>
      <c r="BG73" s="2">
        <v>19</v>
      </c>
      <c r="BH73" s="2" t="s">
        <v>148</v>
      </c>
      <c r="BI73" s="1">
        <f t="shared" si="100"/>
        <v>1</v>
      </c>
      <c r="BJ73" s="1">
        <f t="shared" si="101"/>
        <v>1</v>
      </c>
      <c r="BK73" s="1">
        <f t="shared" si="102"/>
        <v>1</v>
      </c>
      <c r="BL73" s="1">
        <f t="shared" si="103"/>
        <v>1</v>
      </c>
      <c r="BM73" s="1">
        <f t="shared" si="104"/>
        <v>2</v>
      </c>
      <c r="BN73" s="1">
        <f t="shared" si="105"/>
        <v>3</v>
      </c>
      <c r="BP73" s="1" t="str">
        <f t="shared" si="106"/>
        <v>к</v>
      </c>
      <c r="BQ73" s="1" t="str">
        <f t="shared" si="107"/>
        <v>к</v>
      </c>
      <c r="BR73" s="1" t="str">
        <f t="shared" si="108"/>
        <v>к</v>
      </c>
      <c r="BS73" s="1" t="str">
        <f t="shared" si="109"/>
        <v>к</v>
      </c>
      <c r="BT73" s="1" t="str">
        <f t="shared" si="110"/>
        <v>к</v>
      </c>
      <c r="BU73" s="1" t="str">
        <f t="shared" si="111"/>
        <v>к</v>
      </c>
      <c r="BW73" s="40" t="str">
        <f t="shared" si="112"/>
        <v/>
      </c>
      <c r="BX73" s="40" t="str">
        <f t="shared" si="113"/>
        <v/>
      </c>
      <c r="BY73" s="40" t="str">
        <f t="shared" si="114"/>
        <v/>
      </c>
      <c r="BZ73" s="40" t="str">
        <f t="shared" si="115"/>
        <v/>
      </c>
      <c r="CA73" s="40" t="str">
        <f t="shared" si="116"/>
        <v/>
      </c>
      <c r="CB73" s="40" t="str">
        <f t="shared" si="117"/>
        <v/>
      </c>
      <c r="CD73" s="10" t="str">
        <f t="shared" si="118"/>
        <v>к</v>
      </c>
      <c r="CE73" s="10" t="str">
        <f t="shared" si="119"/>
        <v>к</v>
      </c>
      <c r="CF73" s="10" t="str">
        <f t="shared" si="120"/>
        <v>к</v>
      </c>
      <c r="CG73" s="10" t="str">
        <f t="shared" si="121"/>
        <v>к</v>
      </c>
      <c r="CH73" s="10" t="str">
        <f t="shared" si="122"/>
        <v>к</v>
      </c>
      <c r="CI73" s="10" t="str">
        <f t="shared" si="123"/>
        <v>к</v>
      </c>
      <c r="CK73" s="40" t="str">
        <f t="shared" si="124"/>
        <v/>
      </c>
      <c r="CL73" s="40" t="str">
        <f t="shared" si="125"/>
        <v/>
      </c>
      <c r="CM73" s="40" t="str">
        <f t="shared" si="126"/>
        <v/>
      </c>
      <c r="CN73" s="40" t="str">
        <f t="shared" si="127"/>
        <v/>
      </c>
      <c r="CO73" s="40" t="str">
        <f t="shared" si="128"/>
        <v/>
      </c>
      <c r="CP73" s="40" t="str">
        <f t="shared" si="129"/>
        <v/>
      </c>
      <c r="CR73" s="9" t="str">
        <f t="shared" si="130"/>
        <v/>
      </c>
      <c r="CS73" s="9" t="str">
        <f t="shared" si="131"/>
        <v/>
      </c>
      <c r="CT73" s="9" t="str">
        <f t="shared" si="132"/>
        <v/>
      </c>
      <c r="CU73" s="9" t="str">
        <f t="shared" si="133"/>
        <v/>
      </c>
      <c r="CV73" s="9" t="str">
        <f t="shared" si="134"/>
        <v/>
      </c>
      <c r="CW73" s="9" t="str">
        <f t="shared" si="135"/>
        <v/>
      </c>
      <c r="CY73" s="9" t="str">
        <f t="shared" si="136"/>
        <v/>
      </c>
      <c r="CZ73" s="9" t="str">
        <f t="shared" si="137"/>
        <v/>
      </c>
      <c r="DA73" s="9" t="str">
        <f t="shared" si="138"/>
        <v/>
      </c>
      <c r="DB73" s="9" t="str">
        <f t="shared" si="139"/>
        <v/>
      </c>
      <c r="DC73" s="9" t="str">
        <f t="shared" si="140"/>
        <v/>
      </c>
      <c r="DD73" s="9" t="str">
        <f t="shared" si="141"/>
        <v/>
      </c>
      <c r="DF73" s="9" t="str">
        <f>IF($A73=2,IF(ISNUMBER(CR73/Ukraine!CR73),100*CR73/Ukraine!CR73,""),"")</f>
        <v/>
      </c>
      <c r="DG73" s="9" t="str">
        <f>IF($A73=2,IF(ISNUMBER(CS73/Ukraine!CS73),100*CS73/Ukraine!CS73,""),"")</f>
        <v/>
      </c>
      <c r="DH73" s="9" t="str">
        <f>IF($A73=2,IF(ISNUMBER(CT73/Ukraine!CT73),100*CT73/Ukraine!CT73,""),"")</f>
        <v/>
      </c>
      <c r="DI73" s="9" t="str">
        <f>IF($A73=2,IF(ISNUMBER(CU73/Ukraine!CU73),100*CU73/Ukraine!CU73,""),"")</f>
        <v/>
      </c>
      <c r="DJ73" s="9" t="str">
        <f>IF($A73=2,IF(ISNUMBER(CV73/Ukraine!CV73),100*CV73/Ukraine!CV73,""),"")</f>
        <v/>
      </c>
      <c r="DK73" s="9" t="str">
        <f>IF($A73=2,IF(ISNUMBER(CW73/Ukraine!CW73),100*CW73/Ukraine!CW73,""),"")</f>
        <v/>
      </c>
      <c r="DM73" s="40" t="str">
        <f t="shared" si="142"/>
        <v/>
      </c>
      <c r="DN73" s="40" t="str">
        <f t="shared" si="143"/>
        <v/>
      </c>
      <c r="DO73" s="40" t="str">
        <f t="shared" si="144"/>
        <v/>
      </c>
      <c r="DP73" s="40" t="str">
        <f t="shared" si="145"/>
        <v/>
      </c>
      <c r="DQ73" s="40" t="str">
        <f t="shared" si="146"/>
        <v/>
      </c>
      <c r="DR73" s="40" t="str">
        <f t="shared" si="99"/>
        <v/>
      </c>
      <c r="DT73" s="40" t="str">
        <f t="shared" si="147"/>
        <v/>
      </c>
      <c r="DU73" s="40" t="str">
        <f t="shared" si="148"/>
        <v/>
      </c>
      <c r="DV73" s="40" t="str">
        <f t="shared" si="149"/>
        <v/>
      </c>
      <c r="DW73" s="40" t="str">
        <f t="shared" si="150"/>
        <v/>
      </c>
      <c r="DX73" s="40" t="str">
        <f t="shared" si="151"/>
        <v/>
      </c>
      <c r="DY73" s="40" t="str">
        <f t="shared" si="152"/>
        <v/>
      </c>
    </row>
    <row r="74" spans="1:129" x14ac:dyDescent="0.2">
      <c r="A74" s="39">
        <f>'Industry selection'!C74</f>
        <v>1</v>
      </c>
      <c r="B74" s="2">
        <v>19.100000000000001</v>
      </c>
      <c r="C74" s="2" t="s">
        <v>150</v>
      </c>
      <c r="E74" s="30" t="s">
        <v>149</v>
      </c>
      <c r="F74" s="31">
        <v>19.100000000000001</v>
      </c>
      <c r="G74" s="32" t="s">
        <v>150</v>
      </c>
      <c r="H74" s="157" t="e">
        <f>[1]Ternopil!$F$72</f>
        <v>#N/A</v>
      </c>
      <c r="I74" s="157" t="e">
        <f>[1]Ternopil!$G$72</f>
        <v>#N/A</v>
      </c>
      <c r="J74" s="157" t="e">
        <f>[1]Ternopil!$H$72</f>
        <v>#N/A</v>
      </c>
      <c r="K74" s="157" t="e">
        <f>[1]Ternopil!$I$72</f>
        <v>#N/A</v>
      </c>
      <c r="L74" s="157" t="e">
        <f>[1]Ternopil!$J$72</f>
        <v>#N/A</v>
      </c>
      <c r="M74" s="11"/>
      <c r="N74" s="33" t="s">
        <v>799</v>
      </c>
      <c r="O74" s="36">
        <v>19.100000000000001</v>
      </c>
      <c r="P74" s="35" t="s">
        <v>150</v>
      </c>
      <c r="Q74" s="157" t="e">
        <f>[2]Ternopil!$F$72</f>
        <v>#N/A</v>
      </c>
      <c r="R74" s="157" t="e">
        <f>[2]Ternopil!$G$72</f>
        <v>#N/A</v>
      </c>
      <c r="S74" s="157" t="e">
        <f>[2]Ternopil!$H$72</f>
        <v>#N/A</v>
      </c>
      <c r="T74" s="157" t="e">
        <f>[2]Ternopil!$I$72</f>
        <v>#N/A</v>
      </c>
      <c r="U74" s="157" t="e">
        <f>[2]Ternopil!$J$72</f>
        <v>#N/A</v>
      </c>
      <c r="V74" s="11"/>
      <c r="W74" s="36" t="s">
        <v>1144</v>
      </c>
      <c r="X74" s="36">
        <v>19.100000000000001</v>
      </c>
      <c r="Y74" s="36" t="s">
        <v>150</v>
      </c>
      <c r="Z74" s="157" t="e">
        <f>[3]Ternopil!$F$72</f>
        <v>#N/A</v>
      </c>
      <c r="AA74" s="157" t="e">
        <f>[3]Ternopil!$G$72</f>
        <v>#N/A</v>
      </c>
      <c r="AB74" s="157" t="e">
        <f>[3]Ternopil!$H$72</f>
        <v>#N/A</v>
      </c>
      <c r="AC74" s="157" t="e">
        <f>[3]Ternopil!$I$72</f>
        <v>#N/A</v>
      </c>
      <c r="AD74" s="157" t="e">
        <f>[3]Ternopil!$J$72</f>
        <v>#N/A</v>
      </c>
      <c r="AE74" s="11"/>
      <c r="AF74" s="37" t="s">
        <v>1144</v>
      </c>
      <c r="AG74" s="37">
        <v>19.100000000000001</v>
      </c>
      <c r="AH74" s="37" t="s">
        <v>150</v>
      </c>
      <c r="AI74" s="157" t="e">
        <f>[4]Ternopil!$F$72</f>
        <v>#N/A</v>
      </c>
      <c r="AJ74" s="157" t="e">
        <f>[4]Ternopil!$G$72</f>
        <v>#N/A</v>
      </c>
      <c r="AK74" s="157" t="e">
        <f>[4]Ternopil!$H$72</f>
        <v>#N/A</v>
      </c>
      <c r="AL74" s="157" t="e">
        <f>[4]Ternopil!$I$72</f>
        <v>#N/A</v>
      </c>
      <c r="AM74" s="157" t="e">
        <f>[4]Ternopil!$J$72</f>
        <v>#N/A</v>
      </c>
      <c r="AN74" s="11"/>
      <c r="AO74" s="11" t="s">
        <v>1144</v>
      </c>
      <c r="AP74" s="11">
        <v>19.100000000000001</v>
      </c>
      <c r="AQ74" s="11" t="s">
        <v>150</v>
      </c>
      <c r="AR74" s="157" t="e">
        <f>[5]Ternopil!$F$72</f>
        <v>#N/A</v>
      </c>
      <c r="AS74" s="157" t="e">
        <f>[5]Ternopil!$G$72</f>
        <v>#N/A</v>
      </c>
      <c r="AT74" s="157" t="e">
        <f>[5]Ternopil!$H$72</f>
        <v>#N/A</v>
      </c>
      <c r="AU74" s="157" t="e">
        <f>[5]Ternopil!$I$72</f>
        <v>#N/A</v>
      </c>
      <c r="AV74" s="157" t="e">
        <f>[5]Ternopil!$J$72</f>
        <v>#N/A</v>
      </c>
      <c r="AW74" s="11"/>
      <c r="AX74" s="33" t="s">
        <v>1144</v>
      </c>
      <c r="AY74" s="33">
        <v>19.100000000000001</v>
      </c>
      <c r="AZ74" s="33" t="s">
        <v>150</v>
      </c>
      <c r="BA74" s="157" t="e">
        <f>[6]Ternopil!$F$72</f>
        <v>#N/A</v>
      </c>
      <c r="BB74" s="157" t="e">
        <f>[6]Ternopil!$G$72</f>
        <v>#N/A</v>
      </c>
      <c r="BC74" s="157" t="e">
        <f>[6]Ternopil!$H$72</f>
        <v>#N/A</v>
      </c>
      <c r="BD74" s="157" t="e">
        <f>[6]Ternopil!$I$72</f>
        <v>#N/A</v>
      </c>
      <c r="BE74" s="157" t="e">
        <f>[6]Ternopil!$J$72</f>
        <v>#N/A</v>
      </c>
      <c r="BG74" s="2">
        <v>19.100000000000001</v>
      </c>
      <c r="BH74" s="2" t="s">
        <v>150</v>
      </c>
      <c r="BI74" s="1" t="e">
        <f t="shared" si="100"/>
        <v>#N/A</v>
      </c>
      <c r="BJ74" s="1" t="e">
        <f t="shared" si="101"/>
        <v>#N/A</v>
      </c>
      <c r="BK74" s="1" t="e">
        <f t="shared" si="102"/>
        <v>#N/A</v>
      </c>
      <c r="BL74" s="1" t="e">
        <f t="shared" si="103"/>
        <v>#N/A</v>
      </c>
      <c r="BM74" s="1" t="e">
        <f t="shared" si="104"/>
        <v>#N/A</v>
      </c>
      <c r="BN74" s="1" t="e">
        <f t="shared" si="105"/>
        <v>#N/A</v>
      </c>
      <c r="BP74" s="1" t="e">
        <f t="shared" si="106"/>
        <v>#N/A</v>
      </c>
      <c r="BQ74" s="1" t="e">
        <f t="shared" si="107"/>
        <v>#N/A</v>
      </c>
      <c r="BR74" s="1" t="e">
        <f t="shared" si="108"/>
        <v>#N/A</v>
      </c>
      <c r="BS74" s="1" t="e">
        <f t="shared" si="109"/>
        <v>#N/A</v>
      </c>
      <c r="BT74" s="1" t="e">
        <f t="shared" si="110"/>
        <v>#N/A</v>
      </c>
      <c r="BU74" s="1" t="e">
        <f t="shared" si="111"/>
        <v>#N/A</v>
      </c>
      <c r="BW74" s="40" t="str">
        <f t="shared" si="112"/>
        <v/>
      </c>
      <c r="BX74" s="40" t="str">
        <f t="shared" si="113"/>
        <v/>
      </c>
      <c r="BY74" s="40" t="str">
        <f t="shared" si="114"/>
        <v/>
      </c>
      <c r="BZ74" s="40" t="str">
        <f t="shared" si="115"/>
        <v/>
      </c>
      <c r="CA74" s="40" t="str">
        <f t="shared" si="116"/>
        <v/>
      </c>
      <c r="CB74" s="40" t="str">
        <f t="shared" si="117"/>
        <v/>
      </c>
      <c r="CD74" s="10" t="e">
        <f t="shared" si="118"/>
        <v>#N/A</v>
      </c>
      <c r="CE74" s="10" t="e">
        <f t="shared" si="119"/>
        <v>#N/A</v>
      </c>
      <c r="CF74" s="10" t="e">
        <f t="shared" si="120"/>
        <v>#N/A</v>
      </c>
      <c r="CG74" s="10" t="e">
        <f t="shared" si="121"/>
        <v>#N/A</v>
      </c>
      <c r="CH74" s="10" t="e">
        <f t="shared" si="122"/>
        <v>#N/A</v>
      </c>
      <c r="CI74" s="10" t="e">
        <f t="shared" si="123"/>
        <v>#N/A</v>
      </c>
      <c r="CK74" s="40" t="str">
        <f t="shared" si="124"/>
        <v/>
      </c>
      <c r="CL74" s="40" t="str">
        <f t="shared" si="125"/>
        <v/>
      </c>
      <c r="CM74" s="40" t="str">
        <f t="shared" si="126"/>
        <v/>
      </c>
      <c r="CN74" s="40" t="str">
        <f t="shared" si="127"/>
        <v/>
      </c>
      <c r="CO74" s="40" t="str">
        <f t="shared" si="128"/>
        <v/>
      </c>
      <c r="CP74" s="40" t="str">
        <f t="shared" si="129"/>
        <v/>
      </c>
      <c r="CR74" s="9" t="str">
        <f t="shared" si="130"/>
        <v/>
      </c>
      <c r="CS74" s="9" t="str">
        <f t="shared" si="131"/>
        <v/>
      </c>
      <c r="CT74" s="9" t="str">
        <f t="shared" si="132"/>
        <v/>
      </c>
      <c r="CU74" s="9" t="str">
        <f t="shared" si="133"/>
        <v/>
      </c>
      <c r="CV74" s="9" t="str">
        <f t="shared" si="134"/>
        <v/>
      </c>
      <c r="CW74" s="9" t="str">
        <f t="shared" si="135"/>
        <v/>
      </c>
      <c r="CY74" s="9" t="str">
        <f t="shared" si="136"/>
        <v/>
      </c>
      <c r="CZ74" s="9" t="str">
        <f t="shared" si="137"/>
        <v/>
      </c>
      <c r="DA74" s="9" t="str">
        <f t="shared" si="138"/>
        <v/>
      </c>
      <c r="DB74" s="9" t="str">
        <f t="shared" si="139"/>
        <v/>
      </c>
      <c r="DC74" s="9" t="str">
        <f t="shared" si="140"/>
        <v/>
      </c>
      <c r="DD74" s="9" t="str">
        <f t="shared" si="141"/>
        <v/>
      </c>
      <c r="DF74" s="9" t="str">
        <f>IF($A74=2,IF(ISNUMBER(CR74/Ukraine!CR74),100*CR74/Ukraine!CR74,""),"")</f>
        <v/>
      </c>
      <c r="DG74" s="9" t="str">
        <f>IF($A74=2,IF(ISNUMBER(CS74/Ukraine!CS74),100*CS74/Ukraine!CS74,""),"")</f>
        <v/>
      </c>
      <c r="DH74" s="9" t="str">
        <f>IF($A74=2,IF(ISNUMBER(CT74/Ukraine!CT74),100*CT74/Ukraine!CT74,""),"")</f>
        <v/>
      </c>
      <c r="DI74" s="9" t="str">
        <f>IF($A74=2,IF(ISNUMBER(CU74/Ukraine!CU74),100*CU74/Ukraine!CU74,""),"")</f>
        <v/>
      </c>
      <c r="DJ74" s="9" t="str">
        <f>IF($A74=2,IF(ISNUMBER(CV74/Ukraine!CV74),100*CV74/Ukraine!CV74,""),"")</f>
        <v/>
      </c>
      <c r="DK74" s="9" t="str">
        <f>IF($A74=2,IF(ISNUMBER(CW74/Ukraine!CW74),100*CW74/Ukraine!CW74,""),"")</f>
        <v/>
      </c>
      <c r="DM74" s="40" t="str">
        <f t="shared" si="142"/>
        <v/>
      </c>
      <c r="DN74" s="40" t="str">
        <f t="shared" si="143"/>
        <v/>
      </c>
      <c r="DO74" s="40" t="str">
        <f t="shared" si="144"/>
        <v/>
      </c>
      <c r="DP74" s="40" t="str">
        <f t="shared" si="145"/>
        <v/>
      </c>
      <c r="DQ74" s="40" t="str">
        <f t="shared" si="146"/>
        <v/>
      </c>
      <c r="DR74" s="40" t="str">
        <f t="shared" si="99"/>
        <v/>
      </c>
      <c r="DT74" s="40" t="str">
        <f t="shared" si="147"/>
        <v/>
      </c>
      <c r="DU74" s="40" t="str">
        <f t="shared" si="148"/>
        <v/>
      </c>
      <c r="DV74" s="40" t="str">
        <f t="shared" si="149"/>
        <v/>
      </c>
      <c r="DW74" s="40" t="str">
        <f t="shared" si="150"/>
        <v/>
      </c>
      <c r="DX74" s="40" t="str">
        <f t="shared" si="151"/>
        <v/>
      </c>
      <c r="DY74" s="40" t="str">
        <f t="shared" si="152"/>
        <v/>
      </c>
    </row>
    <row r="75" spans="1:129" x14ac:dyDescent="0.2">
      <c r="A75" s="39">
        <f>'Industry selection'!C75</f>
        <v>1</v>
      </c>
      <c r="B75" s="2">
        <v>19.2</v>
      </c>
      <c r="C75" s="2" t="s">
        <v>152</v>
      </c>
      <c r="E75" s="30" t="s">
        <v>151</v>
      </c>
      <c r="F75" s="31">
        <v>19.2</v>
      </c>
      <c r="G75" s="32" t="s">
        <v>152</v>
      </c>
      <c r="H75" s="157">
        <f>[1]Ternopil!$F$73</f>
        <v>1</v>
      </c>
      <c r="I75" s="157" t="str">
        <f>[1]Ternopil!$G$73</f>
        <v>к</v>
      </c>
      <c r="J75" s="157" t="str">
        <f>[1]Ternopil!$H$73</f>
        <v>к</v>
      </c>
      <c r="K75" s="157" t="str">
        <f>[1]Ternopil!$I$73</f>
        <v>к</v>
      </c>
      <c r="L75" s="157" t="str">
        <f>[1]Ternopil!$J$73</f>
        <v>к</v>
      </c>
      <c r="M75" s="11"/>
      <c r="N75" s="33" t="s">
        <v>800</v>
      </c>
      <c r="O75" s="36">
        <v>19.2</v>
      </c>
      <c r="P75" s="35" t="s">
        <v>152</v>
      </c>
      <c r="Q75" s="157">
        <f>[2]Ternopil!$F$73</f>
        <v>1</v>
      </c>
      <c r="R75" s="157" t="str">
        <f>[2]Ternopil!$G$73</f>
        <v>к</v>
      </c>
      <c r="S75" s="157" t="str">
        <f>[2]Ternopil!$H$73</f>
        <v>к</v>
      </c>
      <c r="T75" s="157" t="str">
        <f>[2]Ternopil!$I$73</f>
        <v>к</v>
      </c>
      <c r="U75" s="157" t="str">
        <f>[2]Ternopil!$J$73</f>
        <v>к</v>
      </c>
      <c r="V75" s="11"/>
      <c r="W75" s="36" t="s">
        <v>1145</v>
      </c>
      <c r="X75" s="36">
        <v>19.2</v>
      </c>
      <c r="Y75" s="36" t="s">
        <v>152</v>
      </c>
      <c r="Z75" s="157">
        <f>[3]Ternopil!$F$73</f>
        <v>1</v>
      </c>
      <c r="AA75" s="157" t="str">
        <f>[3]Ternopil!$G$73</f>
        <v>к</v>
      </c>
      <c r="AB75" s="157" t="str">
        <f>[3]Ternopil!$H$73</f>
        <v>к</v>
      </c>
      <c r="AC75" s="157" t="str">
        <f>[3]Ternopil!$I$73</f>
        <v>к</v>
      </c>
      <c r="AD75" s="157" t="str">
        <f>[3]Ternopil!$J$73</f>
        <v>к</v>
      </c>
      <c r="AE75" s="11"/>
      <c r="AF75" s="37" t="s">
        <v>1145</v>
      </c>
      <c r="AG75" s="37">
        <v>19.2</v>
      </c>
      <c r="AH75" s="37" t="s">
        <v>152</v>
      </c>
      <c r="AI75" s="157">
        <f>[4]Ternopil!$F$73</f>
        <v>1</v>
      </c>
      <c r="AJ75" s="157" t="str">
        <f>[4]Ternopil!$G$73</f>
        <v>к</v>
      </c>
      <c r="AK75" s="157" t="str">
        <f>[4]Ternopil!$H$73</f>
        <v>к</v>
      </c>
      <c r="AL75" s="157" t="str">
        <f>[4]Ternopil!$I$73</f>
        <v>к</v>
      </c>
      <c r="AM75" s="157" t="str">
        <f>[4]Ternopil!$J$73</f>
        <v>к</v>
      </c>
      <c r="AN75" s="11"/>
      <c r="AO75" s="11" t="s">
        <v>1145</v>
      </c>
      <c r="AP75" s="11">
        <v>19.2</v>
      </c>
      <c r="AQ75" s="11" t="s">
        <v>152</v>
      </c>
      <c r="AR75" s="157">
        <f>[5]Ternopil!$F$73</f>
        <v>2</v>
      </c>
      <c r="AS75" s="157" t="str">
        <f>[5]Ternopil!$G$73</f>
        <v>к</v>
      </c>
      <c r="AT75" s="157" t="str">
        <f>[5]Ternopil!$H$73</f>
        <v>к</v>
      </c>
      <c r="AU75" s="157" t="str">
        <f>[5]Ternopil!$I$73</f>
        <v>к</v>
      </c>
      <c r="AV75" s="157" t="str">
        <f>[5]Ternopil!$J$73</f>
        <v>к</v>
      </c>
      <c r="AW75" s="11"/>
      <c r="AX75" s="33" t="s">
        <v>1145</v>
      </c>
      <c r="AY75" s="33">
        <v>19.2</v>
      </c>
      <c r="AZ75" s="33" t="s">
        <v>152</v>
      </c>
      <c r="BA75" s="157">
        <f>[6]Ternopil!$F$73</f>
        <v>3</v>
      </c>
      <c r="BB75" s="157" t="str">
        <f>[6]Ternopil!$G$73</f>
        <v>к</v>
      </c>
      <c r="BC75" s="157" t="str">
        <f>[6]Ternopil!$H$73</f>
        <v>к</v>
      </c>
      <c r="BD75" s="157" t="str">
        <f>[6]Ternopil!$I$73</f>
        <v>к</v>
      </c>
      <c r="BE75" s="157" t="str">
        <f>[6]Ternopil!$J$73</f>
        <v>к</v>
      </c>
      <c r="BG75" s="2">
        <v>19.2</v>
      </c>
      <c r="BH75" s="2" t="s">
        <v>152</v>
      </c>
      <c r="BI75" s="1">
        <f t="shared" si="100"/>
        <v>1</v>
      </c>
      <c r="BJ75" s="1">
        <f t="shared" si="101"/>
        <v>1</v>
      </c>
      <c r="BK75" s="1">
        <f t="shared" si="102"/>
        <v>1</v>
      </c>
      <c r="BL75" s="1">
        <f t="shared" si="103"/>
        <v>1</v>
      </c>
      <c r="BM75" s="1">
        <f t="shared" si="104"/>
        <v>2</v>
      </c>
      <c r="BN75" s="1">
        <f t="shared" si="105"/>
        <v>3</v>
      </c>
      <c r="BP75" s="1" t="str">
        <f t="shared" si="106"/>
        <v>к</v>
      </c>
      <c r="BQ75" s="1" t="str">
        <f t="shared" si="107"/>
        <v>к</v>
      </c>
      <c r="BR75" s="1" t="str">
        <f t="shared" si="108"/>
        <v>к</v>
      </c>
      <c r="BS75" s="1" t="str">
        <f t="shared" si="109"/>
        <v>к</v>
      </c>
      <c r="BT75" s="1" t="str">
        <f t="shared" si="110"/>
        <v>к</v>
      </c>
      <c r="BU75" s="1" t="str">
        <f t="shared" si="111"/>
        <v>к</v>
      </c>
      <c r="BW75" s="40" t="str">
        <f t="shared" si="112"/>
        <v/>
      </c>
      <c r="BX75" s="40" t="str">
        <f t="shared" si="113"/>
        <v/>
      </c>
      <c r="BY75" s="40" t="str">
        <f t="shared" si="114"/>
        <v/>
      </c>
      <c r="BZ75" s="40" t="str">
        <f t="shared" si="115"/>
        <v/>
      </c>
      <c r="CA75" s="40" t="str">
        <f t="shared" si="116"/>
        <v/>
      </c>
      <c r="CB75" s="40" t="str">
        <f t="shared" si="117"/>
        <v/>
      </c>
      <c r="CD75" s="10" t="str">
        <f t="shared" si="118"/>
        <v>к</v>
      </c>
      <c r="CE75" s="10" t="str">
        <f t="shared" si="119"/>
        <v>к</v>
      </c>
      <c r="CF75" s="10" t="str">
        <f t="shared" si="120"/>
        <v>к</v>
      </c>
      <c r="CG75" s="10" t="str">
        <f t="shared" si="121"/>
        <v>к</v>
      </c>
      <c r="CH75" s="10" t="str">
        <f t="shared" si="122"/>
        <v>к</v>
      </c>
      <c r="CI75" s="10" t="str">
        <f t="shared" si="123"/>
        <v>к</v>
      </c>
      <c r="CK75" s="40" t="str">
        <f t="shared" si="124"/>
        <v/>
      </c>
      <c r="CL75" s="40" t="str">
        <f t="shared" si="125"/>
        <v/>
      </c>
      <c r="CM75" s="40" t="str">
        <f t="shared" si="126"/>
        <v/>
      </c>
      <c r="CN75" s="40" t="str">
        <f t="shared" si="127"/>
        <v/>
      </c>
      <c r="CO75" s="40" t="str">
        <f t="shared" si="128"/>
        <v/>
      </c>
      <c r="CP75" s="40" t="str">
        <f t="shared" si="129"/>
        <v/>
      </c>
      <c r="CR75" s="9" t="str">
        <f t="shared" si="130"/>
        <v/>
      </c>
      <c r="CS75" s="9" t="str">
        <f t="shared" si="131"/>
        <v/>
      </c>
      <c r="CT75" s="9" t="str">
        <f t="shared" si="132"/>
        <v/>
      </c>
      <c r="CU75" s="9" t="str">
        <f t="shared" si="133"/>
        <v/>
      </c>
      <c r="CV75" s="9" t="str">
        <f t="shared" si="134"/>
        <v/>
      </c>
      <c r="CW75" s="9" t="str">
        <f t="shared" si="135"/>
        <v/>
      </c>
      <c r="CY75" s="9" t="str">
        <f t="shared" si="136"/>
        <v/>
      </c>
      <c r="CZ75" s="9" t="str">
        <f t="shared" si="137"/>
        <v/>
      </c>
      <c r="DA75" s="9" t="str">
        <f t="shared" si="138"/>
        <v/>
      </c>
      <c r="DB75" s="9" t="str">
        <f t="shared" si="139"/>
        <v/>
      </c>
      <c r="DC75" s="9" t="str">
        <f t="shared" si="140"/>
        <v/>
      </c>
      <c r="DD75" s="9" t="str">
        <f t="shared" si="141"/>
        <v/>
      </c>
      <c r="DF75" s="9" t="str">
        <f>IF($A75=2,IF(ISNUMBER(CR75/Ukraine!CR75),100*CR75/Ukraine!CR75,""),"")</f>
        <v/>
      </c>
      <c r="DG75" s="9" t="str">
        <f>IF($A75=2,IF(ISNUMBER(CS75/Ukraine!CS75),100*CS75/Ukraine!CS75,""),"")</f>
        <v/>
      </c>
      <c r="DH75" s="9" t="str">
        <f>IF($A75=2,IF(ISNUMBER(CT75/Ukraine!CT75),100*CT75/Ukraine!CT75,""),"")</f>
        <v/>
      </c>
      <c r="DI75" s="9" t="str">
        <f>IF($A75=2,IF(ISNUMBER(CU75/Ukraine!CU75),100*CU75/Ukraine!CU75,""),"")</f>
        <v/>
      </c>
      <c r="DJ75" s="9" t="str">
        <f>IF($A75=2,IF(ISNUMBER(CV75/Ukraine!CV75),100*CV75/Ukraine!CV75,""),"")</f>
        <v/>
      </c>
      <c r="DK75" s="9" t="str">
        <f>IF($A75=2,IF(ISNUMBER(CW75/Ukraine!CW75),100*CW75/Ukraine!CW75,""),"")</f>
        <v/>
      </c>
      <c r="DM75" s="40" t="str">
        <f t="shared" si="142"/>
        <v/>
      </c>
      <c r="DN75" s="40" t="str">
        <f t="shared" si="143"/>
        <v/>
      </c>
      <c r="DO75" s="40" t="str">
        <f t="shared" si="144"/>
        <v/>
      </c>
      <c r="DP75" s="40" t="str">
        <f t="shared" si="145"/>
        <v/>
      </c>
      <c r="DQ75" s="40" t="str">
        <f t="shared" si="146"/>
        <v/>
      </c>
      <c r="DR75" s="40" t="str">
        <f t="shared" si="99"/>
        <v/>
      </c>
      <c r="DT75" s="40" t="str">
        <f t="shared" si="147"/>
        <v/>
      </c>
      <c r="DU75" s="40" t="str">
        <f t="shared" si="148"/>
        <v/>
      </c>
      <c r="DV75" s="40" t="str">
        <f t="shared" si="149"/>
        <v/>
      </c>
      <c r="DW75" s="40" t="str">
        <f t="shared" si="150"/>
        <v/>
      </c>
      <c r="DX75" s="40" t="str">
        <f t="shared" si="151"/>
        <v/>
      </c>
      <c r="DY75" s="40" t="str">
        <f t="shared" si="152"/>
        <v/>
      </c>
    </row>
    <row r="76" spans="1:129" x14ac:dyDescent="0.2">
      <c r="A76" s="39" t="str">
        <f>'Industry selection'!C76</f>
        <v/>
      </c>
      <c r="B76" s="2">
        <v>20</v>
      </c>
      <c r="C76" s="2" t="s">
        <v>154</v>
      </c>
      <c r="E76" s="30" t="s">
        <v>153</v>
      </c>
      <c r="F76" s="31">
        <v>20</v>
      </c>
      <c r="G76" s="32" t="s">
        <v>154</v>
      </c>
      <c r="H76" s="157">
        <f>[1]Ternopil!$F$74</f>
        <v>12</v>
      </c>
      <c r="I76" s="157">
        <f>[1]Ternopil!$G$74</f>
        <v>194</v>
      </c>
      <c r="J76" s="157">
        <f>[1]Ternopil!$H$74</f>
        <v>191</v>
      </c>
      <c r="K76" s="157">
        <f>[1]Ternopil!$I$74</f>
        <v>15056.7</v>
      </c>
      <c r="L76" s="157">
        <f>[1]Ternopil!$J$74</f>
        <v>3435.1</v>
      </c>
      <c r="M76" s="11"/>
      <c r="N76" s="33" t="s">
        <v>801</v>
      </c>
      <c r="O76" s="36">
        <v>20</v>
      </c>
      <c r="P76" s="35" t="s">
        <v>154</v>
      </c>
      <c r="Q76" s="157">
        <f>[2]Ternopil!$F$74</f>
        <v>15</v>
      </c>
      <c r="R76" s="157">
        <f>[2]Ternopil!$G$74</f>
        <v>179</v>
      </c>
      <c r="S76" s="157">
        <f>[2]Ternopil!$H$74</f>
        <v>172</v>
      </c>
      <c r="T76" s="157">
        <f>[2]Ternopil!$I$74</f>
        <v>35485.1</v>
      </c>
      <c r="U76" s="157">
        <f>[2]Ternopil!$J$74</f>
        <v>4407.3</v>
      </c>
      <c r="V76" s="11"/>
      <c r="W76" s="36" t="s">
        <v>1146</v>
      </c>
      <c r="X76" s="36">
        <v>20</v>
      </c>
      <c r="Y76" s="36" t="s">
        <v>154</v>
      </c>
      <c r="Z76" s="157">
        <f>[3]Ternopil!$F$74</f>
        <v>10</v>
      </c>
      <c r="AA76" s="157">
        <f>[3]Ternopil!$G$74</f>
        <v>100</v>
      </c>
      <c r="AB76" s="157">
        <f>[3]Ternopil!$H$74</f>
        <v>97</v>
      </c>
      <c r="AC76" s="157">
        <f>[3]Ternopil!$I$74</f>
        <v>3042.2</v>
      </c>
      <c r="AD76" s="157">
        <f>[3]Ternopil!$J$74</f>
        <v>1149.2</v>
      </c>
      <c r="AE76" s="11"/>
      <c r="AF76" s="37" t="s">
        <v>1146</v>
      </c>
      <c r="AG76" s="37">
        <v>20</v>
      </c>
      <c r="AH76" s="37" t="s">
        <v>154</v>
      </c>
      <c r="AI76" s="157">
        <f>[4]Ternopil!$F$74</f>
        <v>13</v>
      </c>
      <c r="AJ76" s="157">
        <f>[4]Ternopil!$G$74</f>
        <v>161</v>
      </c>
      <c r="AK76" s="157">
        <f>[4]Ternopil!$H$74</f>
        <v>158</v>
      </c>
      <c r="AL76" s="157">
        <f>[4]Ternopil!$I$74</f>
        <v>87287.8</v>
      </c>
      <c r="AM76" s="157">
        <f>[4]Ternopil!$J$74</f>
        <v>4980.2</v>
      </c>
      <c r="AN76" s="11"/>
      <c r="AO76" s="11" t="s">
        <v>1146</v>
      </c>
      <c r="AP76" s="11">
        <v>20</v>
      </c>
      <c r="AQ76" s="11" t="s">
        <v>154</v>
      </c>
      <c r="AR76" s="157">
        <f>[5]Ternopil!$F$74</f>
        <v>11</v>
      </c>
      <c r="AS76" s="157">
        <f>[5]Ternopil!$G$74</f>
        <v>171</v>
      </c>
      <c r="AT76" s="157">
        <f>[5]Ternopil!$H$74</f>
        <v>169</v>
      </c>
      <c r="AU76" s="157">
        <f>[5]Ternopil!$I$74</f>
        <v>189642.1</v>
      </c>
      <c r="AV76" s="157">
        <f>[5]Ternopil!$J$74</f>
        <v>7504</v>
      </c>
      <c r="AW76" s="11"/>
      <c r="AX76" s="33" t="s">
        <v>1146</v>
      </c>
      <c r="AY76" s="33">
        <v>20</v>
      </c>
      <c r="AZ76" s="33" t="s">
        <v>154</v>
      </c>
      <c r="BA76" s="157">
        <f>[6]Ternopil!$F$74</f>
        <v>9</v>
      </c>
      <c r="BB76" s="157" t="str">
        <f>[6]Ternopil!$G$74</f>
        <v>к</v>
      </c>
      <c r="BC76" s="157" t="str">
        <f>[6]Ternopil!$H$74</f>
        <v>к</v>
      </c>
      <c r="BD76" s="157" t="str">
        <f>[6]Ternopil!$I$74</f>
        <v>к</v>
      </c>
      <c r="BE76" s="157" t="str">
        <f>[6]Ternopil!$J$74</f>
        <v>к</v>
      </c>
      <c r="BG76" s="2">
        <v>20</v>
      </c>
      <c r="BH76" s="2" t="s">
        <v>154</v>
      </c>
      <c r="BI76" s="1">
        <f t="shared" si="100"/>
        <v>12</v>
      </c>
      <c r="BJ76" s="1">
        <f t="shared" si="101"/>
        <v>15</v>
      </c>
      <c r="BK76" s="1">
        <f t="shared" si="102"/>
        <v>10</v>
      </c>
      <c r="BL76" s="1">
        <f t="shared" si="103"/>
        <v>13</v>
      </c>
      <c r="BM76" s="1">
        <f t="shared" si="104"/>
        <v>11</v>
      </c>
      <c r="BN76" s="1">
        <f t="shared" si="105"/>
        <v>9</v>
      </c>
      <c r="BP76" s="1">
        <f t="shared" si="106"/>
        <v>191</v>
      </c>
      <c r="BQ76" s="1">
        <f t="shared" si="107"/>
        <v>172</v>
      </c>
      <c r="BR76" s="1">
        <f t="shared" si="108"/>
        <v>97</v>
      </c>
      <c r="BS76" s="1">
        <f t="shared" si="109"/>
        <v>158</v>
      </c>
      <c r="BT76" s="1">
        <f t="shared" si="110"/>
        <v>169</v>
      </c>
      <c r="BU76" s="1" t="str">
        <f t="shared" si="111"/>
        <v>к</v>
      </c>
      <c r="BW76" s="40" t="str">
        <f t="shared" si="112"/>
        <v/>
      </c>
      <c r="BX76" s="40" t="str">
        <f t="shared" si="113"/>
        <v/>
      </c>
      <c r="BY76" s="40" t="str">
        <f t="shared" si="114"/>
        <v/>
      </c>
      <c r="BZ76" s="40" t="str">
        <f t="shared" si="115"/>
        <v/>
      </c>
      <c r="CA76" s="40" t="str">
        <f t="shared" si="116"/>
        <v/>
      </c>
      <c r="CB76" s="40" t="str">
        <f t="shared" si="117"/>
        <v/>
      </c>
      <c r="CD76" s="10">
        <f t="shared" si="118"/>
        <v>3435.1</v>
      </c>
      <c r="CE76" s="10">
        <f t="shared" si="119"/>
        <v>4407.3</v>
      </c>
      <c r="CF76" s="10">
        <f t="shared" si="120"/>
        <v>1149.2</v>
      </c>
      <c r="CG76" s="10">
        <f t="shared" si="121"/>
        <v>4980.2</v>
      </c>
      <c r="CH76" s="10">
        <f t="shared" si="122"/>
        <v>7504</v>
      </c>
      <c r="CI76" s="10" t="str">
        <f t="shared" si="123"/>
        <v>к</v>
      </c>
      <c r="CK76" s="40" t="str">
        <f t="shared" si="124"/>
        <v/>
      </c>
      <c r="CL76" s="40" t="str">
        <f t="shared" si="125"/>
        <v/>
      </c>
      <c r="CM76" s="40" t="str">
        <f t="shared" si="126"/>
        <v/>
      </c>
      <c r="CN76" s="40" t="str">
        <f t="shared" si="127"/>
        <v/>
      </c>
      <c r="CO76" s="40" t="str">
        <f t="shared" si="128"/>
        <v/>
      </c>
      <c r="CP76" s="40" t="str">
        <f t="shared" si="129"/>
        <v/>
      </c>
      <c r="CR76" s="9" t="str">
        <f t="shared" si="130"/>
        <v/>
      </c>
      <c r="CS76" s="9" t="str">
        <f t="shared" si="131"/>
        <v/>
      </c>
      <c r="CT76" s="9" t="str">
        <f t="shared" si="132"/>
        <v/>
      </c>
      <c r="CU76" s="9" t="str">
        <f t="shared" si="133"/>
        <v/>
      </c>
      <c r="CV76" s="9" t="str">
        <f t="shared" si="134"/>
        <v/>
      </c>
      <c r="CW76" s="9" t="str">
        <f t="shared" si="135"/>
        <v/>
      </c>
      <c r="CY76" s="9" t="str">
        <f t="shared" si="136"/>
        <v/>
      </c>
      <c r="CZ76" s="9" t="str">
        <f t="shared" si="137"/>
        <v/>
      </c>
      <c r="DA76" s="9" t="str">
        <f t="shared" si="138"/>
        <v/>
      </c>
      <c r="DB76" s="9" t="str">
        <f t="shared" si="139"/>
        <v/>
      </c>
      <c r="DC76" s="9" t="str">
        <f t="shared" si="140"/>
        <v/>
      </c>
      <c r="DD76" s="9" t="str">
        <f t="shared" si="141"/>
        <v/>
      </c>
      <c r="DF76" s="9" t="str">
        <f>IF($A76=2,IF(ISNUMBER(CR76/Ukraine!CR76),100*CR76/Ukraine!CR76,""),"")</f>
        <v/>
      </c>
      <c r="DG76" s="9" t="str">
        <f>IF($A76=2,IF(ISNUMBER(CS76/Ukraine!CS76),100*CS76/Ukraine!CS76,""),"")</f>
        <v/>
      </c>
      <c r="DH76" s="9" t="str">
        <f>IF($A76=2,IF(ISNUMBER(CT76/Ukraine!CT76),100*CT76/Ukraine!CT76,""),"")</f>
        <v/>
      </c>
      <c r="DI76" s="9" t="str">
        <f>IF($A76=2,IF(ISNUMBER(CU76/Ukraine!CU76),100*CU76/Ukraine!CU76,""),"")</f>
        <v/>
      </c>
      <c r="DJ76" s="9" t="str">
        <f>IF($A76=2,IF(ISNUMBER(CV76/Ukraine!CV76),100*CV76/Ukraine!CV76,""),"")</f>
        <v/>
      </c>
      <c r="DK76" s="9" t="str">
        <f>IF($A76=2,IF(ISNUMBER(CW76/Ukraine!CW76),100*CW76/Ukraine!CW76,""),"")</f>
        <v/>
      </c>
      <c r="DM76" s="40" t="str">
        <f t="shared" si="142"/>
        <v/>
      </c>
      <c r="DN76" s="40" t="str">
        <f t="shared" si="143"/>
        <v/>
      </c>
      <c r="DO76" s="40" t="str">
        <f t="shared" si="144"/>
        <v/>
      </c>
      <c r="DP76" s="40" t="str">
        <f t="shared" si="145"/>
        <v/>
      </c>
      <c r="DQ76" s="40" t="str">
        <f t="shared" si="146"/>
        <v/>
      </c>
      <c r="DR76" s="40" t="str">
        <f t="shared" si="99"/>
        <v/>
      </c>
      <c r="DT76" s="40" t="str">
        <f t="shared" si="147"/>
        <v/>
      </c>
      <c r="DU76" s="40" t="str">
        <f t="shared" si="148"/>
        <v/>
      </c>
      <c r="DV76" s="40" t="str">
        <f t="shared" si="149"/>
        <v/>
      </c>
      <c r="DW76" s="40" t="str">
        <f t="shared" si="150"/>
        <v/>
      </c>
      <c r="DX76" s="40" t="str">
        <f t="shared" si="151"/>
        <v/>
      </c>
      <c r="DY76" s="40" t="str">
        <f t="shared" si="152"/>
        <v/>
      </c>
    </row>
    <row r="77" spans="1:129" x14ac:dyDescent="0.2">
      <c r="A77" s="39">
        <f>'Industry selection'!C77</f>
        <v>2</v>
      </c>
      <c r="B77" s="2">
        <v>20.100000000000001</v>
      </c>
      <c r="C77" s="2" t="s">
        <v>156</v>
      </c>
      <c r="E77" s="30" t="s">
        <v>155</v>
      </c>
      <c r="F77" s="31">
        <v>20.100000000000001</v>
      </c>
      <c r="G77" s="32" t="s">
        <v>156</v>
      </c>
      <c r="H77" s="157">
        <f>[1]Ternopil!$F$75</f>
        <v>8</v>
      </c>
      <c r="I77" s="157" t="str">
        <f>[1]Ternopil!$G$75</f>
        <v>к</v>
      </c>
      <c r="J77" s="157" t="str">
        <f>[1]Ternopil!$H$75</f>
        <v>к</v>
      </c>
      <c r="K77" s="157" t="str">
        <f>[1]Ternopil!$I$75</f>
        <v>к</v>
      </c>
      <c r="L77" s="157" t="str">
        <f>[1]Ternopil!$J$75</f>
        <v>к</v>
      </c>
      <c r="M77" s="11"/>
      <c r="N77" s="33" t="s">
        <v>802</v>
      </c>
      <c r="O77" s="36">
        <v>20.100000000000001</v>
      </c>
      <c r="P77" s="35" t="s">
        <v>156</v>
      </c>
      <c r="Q77" s="157">
        <f>[2]Ternopil!$F$75</f>
        <v>8</v>
      </c>
      <c r="R77" s="157">
        <f>[2]Ternopil!$G$75</f>
        <v>88</v>
      </c>
      <c r="S77" s="157">
        <f>[2]Ternopil!$H$75</f>
        <v>82</v>
      </c>
      <c r="T77" s="157">
        <f>[2]Ternopil!$I$75</f>
        <v>1032.5999999999999</v>
      </c>
      <c r="U77" s="157">
        <f>[2]Ternopil!$J$75</f>
        <v>537.79999999999995</v>
      </c>
      <c r="V77" s="11"/>
      <c r="W77" s="36" t="s">
        <v>1147</v>
      </c>
      <c r="X77" s="36">
        <v>20.100000000000001</v>
      </c>
      <c r="Y77" s="36" t="s">
        <v>156</v>
      </c>
      <c r="Z77" s="157">
        <f>[3]Ternopil!$F$75</f>
        <v>6</v>
      </c>
      <c r="AA77" s="157">
        <f>[3]Ternopil!$G$75</f>
        <v>77</v>
      </c>
      <c r="AB77" s="157">
        <f>[3]Ternopil!$H$75</f>
        <v>75</v>
      </c>
      <c r="AC77" s="157">
        <f>[3]Ternopil!$I$75</f>
        <v>2567.4</v>
      </c>
      <c r="AD77" s="157">
        <f>[3]Ternopil!$J$75</f>
        <v>897.5</v>
      </c>
      <c r="AE77" s="11"/>
      <c r="AF77" s="37" t="s">
        <v>1147</v>
      </c>
      <c r="AG77" s="37">
        <v>20.100000000000001</v>
      </c>
      <c r="AH77" s="37" t="s">
        <v>156</v>
      </c>
      <c r="AI77" s="157">
        <f>[4]Ternopil!$F$75</f>
        <v>8</v>
      </c>
      <c r="AJ77" s="157">
        <f>[4]Ternopil!$G$75</f>
        <v>138</v>
      </c>
      <c r="AK77" s="157">
        <f>[4]Ternopil!$H$75</f>
        <v>137</v>
      </c>
      <c r="AL77" s="157">
        <f>[4]Ternopil!$I$75</f>
        <v>86918.399999999994</v>
      </c>
      <c r="AM77" s="157">
        <f>[4]Ternopil!$J$75</f>
        <v>4737.7</v>
      </c>
      <c r="AN77" s="11"/>
      <c r="AO77" s="11" t="s">
        <v>1147</v>
      </c>
      <c r="AP77" s="11">
        <v>20.100000000000001</v>
      </c>
      <c r="AQ77" s="11" t="s">
        <v>156</v>
      </c>
      <c r="AR77" s="157">
        <f>[5]Ternopil!$F$75</f>
        <v>6</v>
      </c>
      <c r="AS77" s="157">
        <f>[5]Ternopil!$G$75</f>
        <v>145</v>
      </c>
      <c r="AT77" s="157">
        <f>[5]Ternopil!$H$75</f>
        <v>144</v>
      </c>
      <c r="AU77" s="157">
        <f>[5]Ternopil!$I$75</f>
        <v>96106.2</v>
      </c>
      <c r="AV77" s="157">
        <f>[5]Ternopil!$J$75</f>
        <v>6396.1</v>
      </c>
      <c r="AW77" s="11"/>
      <c r="AX77" s="33" t="s">
        <v>1147</v>
      </c>
      <c r="AY77" s="33">
        <v>20.100000000000001</v>
      </c>
      <c r="AZ77" s="33" t="s">
        <v>156</v>
      </c>
      <c r="BA77" s="157">
        <f>[6]Ternopil!$F$75</f>
        <v>4</v>
      </c>
      <c r="BB77" s="157" t="str">
        <f>[6]Ternopil!$G$75</f>
        <v>к</v>
      </c>
      <c r="BC77" s="157" t="str">
        <f>[6]Ternopil!$H$75</f>
        <v>к</v>
      </c>
      <c r="BD77" s="157" t="str">
        <f>[6]Ternopil!$I$75</f>
        <v>к</v>
      </c>
      <c r="BE77" s="157" t="str">
        <f>[6]Ternopil!$J$75</f>
        <v>к</v>
      </c>
      <c r="BG77" s="2">
        <v>20.100000000000001</v>
      </c>
      <c r="BH77" s="2" t="s">
        <v>156</v>
      </c>
      <c r="BI77" s="1">
        <f t="shared" si="100"/>
        <v>8</v>
      </c>
      <c r="BJ77" s="1">
        <f t="shared" si="101"/>
        <v>8</v>
      </c>
      <c r="BK77" s="1">
        <f t="shared" si="102"/>
        <v>6</v>
      </c>
      <c r="BL77" s="1">
        <f t="shared" si="103"/>
        <v>8</v>
      </c>
      <c r="BM77" s="1">
        <f t="shared" si="104"/>
        <v>6</v>
      </c>
      <c r="BN77" s="1">
        <f t="shared" si="105"/>
        <v>4</v>
      </c>
      <c r="BP77" s="1" t="str">
        <f t="shared" si="106"/>
        <v>к</v>
      </c>
      <c r="BQ77" s="1">
        <f t="shared" si="107"/>
        <v>82</v>
      </c>
      <c r="BR77" s="1">
        <f t="shared" si="108"/>
        <v>75</v>
      </c>
      <c r="BS77" s="1">
        <f t="shared" si="109"/>
        <v>137</v>
      </c>
      <c r="BT77" s="1">
        <f t="shared" si="110"/>
        <v>144</v>
      </c>
      <c r="BU77" s="1" t="str">
        <f t="shared" si="111"/>
        <v>к</v>
      </c>
      <c r="BW77" s="40" t="str">
        <f t="shared" si="112"/>
        <v/>
      </c>
      <c r="BX77" s="40">
        <f t="shared" si="113"/>
        <v>1.0159705616334825E-3</v>
      </c>
      <c r="BY77" s="40">
        <f t="shared" si="114"/>
        <v>9.5411350134211965E-4</v>
      </c>
      <c r="BZ77" s="40">
        <f t="shared" si="115"/>
        <v>1.8924743065532102E-3</v>
      </c>
      <c r="CA77" s="40">
        <f t="shared" si="116"/>
        <v>2.0716741716899968E-3</v>
      </c>
      <c r="CB77" s="40" t="str">
        <f t="shared" si="117"/>
        <v/>
      </c>
      <c r="CD77" s="10" t="str">
        <f t="shared" si="118"/>
        <v>к</v>
      </c>
      <c r="CE77" s="10">
        <f t="shared" si="119"/>
        <v>537.79999999999995</v>
      </c>
      <c r="CF77" s="10">
        <f t="shared" si="120"/>
        <v>897.5</v>
      </c>
      <c r="CG77" s="10">
        <f t="shared" si="121"/>
        <v>4737.7</v>
      </c>
      <c r="CH77" s="10">
        <f t="shared" si="122"/>
        <v>6396.1</v>
      </c>
      <c r="CI77" s="10" t="str">
        <f t="shared" si="123"/>
        <v>к</v>
      </c>
      <c r="CK77" s="40" t="str">
        <f t="shared" si="124"/>
        <v/>
      </c>
      <c r="CL77" s="40">
        <f t="shared" si="125"/>
        <v>2.5923200710309196E-4</v>
      </c>
      <c r="CM77" s="40">
        <f t="shared" si="126"/>
        <v>4.0258976237784094E-4</v>
      </c>
      <c r="CN77" s="40">
        <f t="shared" si="127"/>
        <v>1.8053874832463302E-3</v>
      </c>
      <c r="CO77" s="40">
        <f t="shared" si="128"/>
        <v>2.1472833396112526E-3</v>
      </c>
      <c r="CP77" s="40" t="str">
        <f t="shared" si="129"/>
        <v/>
      </c>
      <c r="CR77" s="9" t="str">
        <f t="shared" si="130"/>
        <v/>
      </c>
      <c r="CS77" s="9">
        <f t="shared" si="131"/>
        <v>6.5585365853658528</v>
      </c>
      <c r="CT77" s="9">
        <f t="shared" si="132"/>
        <v>11.966666666666667</v>
      </c>
      <c r="CU77" s="9">
        <f t="shared" si="133"/>
        <v>34.581751824817516</v>
      </c>
      <c r="CV77" s="9">
        <f t="shared" si="134"/>
        <v>44.417361111111113</v>
      </c>
      <c r="CW77" s="9" t="str">
        <f t="shared" si="135"/>
        <v/>
      </c>
      <c r="CY77" s="9" t="str">
        <f t="shared" si="136"/>
        <v/>
      </c>
      <c r="CZ77" s="9">
        <f t="shared" si="137"/>
        <v>25.515700640606894</v>
      </c>
      <c r="DA77" s="9">
        <f t="shared" si="138"/>
        <v>42.195164601646596</v>
      </c>
      <c r="DB77" s="9">
        <f t="shared" si="139"/>
        <v>95.398255976035273</v>
      </c>
      <c r="DC77" s="9">
        <f t="shared" si="140"/>
        <v>103.64966503683233</v>
      </c>
      <c r="DD77" s="9" t="str">
        <f t="shared" si="141"/>
        <v/>
      </c>
      <c r="DF77" s="9" t="str">
        <f>IF($A77=2,IF(ISNUMBER(CR77/Ukraine!CR77),100*CR77/Ukraine!CR77,""),"")</f>
        <v/>
      </c>
      <c r="DG77" s="9">
        <f>IF($A77=2,IF(ISNUMBER(CS77/Ukraine!CS77),100*CS77/Ukraine!CS77,""),"")</f>
        <v>13.789651052167994</v>
      </c>
      <c r="DH77" s="9">
        <f>IF($A77=2,IF(ISNUMBER(CT77/Ukraine!CT77),100*CT77/Ukraine!CT77,""),"")</f>
        <v>23.49119660935596</v>
      </c>
      <c r="DI77" s="9">
        <f>IF($A77=2,IF(ISNUMBER(CU77/Ukraine!CU77),100*CU77/Ukraine!CU77,""),"")</f>
        <v>57.770817527818764</v>
      </c>
      <c r="DJ77" s="9">
        <f>IF($A77=2,IF(ISNUMBER(CV77/Ukraine!CV77),100*CV77/Ukraine!CV77,""),"")</f>
        <v>64.93582295057233</v>
      </c>
      <c r="DK77" s="9" t="str">
        <f>IF($A77=2,IF(ISNUMBER(CW77/Ukraine!CW77),100*CW77/Ukraine!CW77,""),"")</f>
        <v/>
      </c>
      <c r="DM77" s="40" t="str">
        <f t="shared" si="142"/>
        <v/>
      </c>
      <c r="DN77" s="40">
        <f t="shared" si="143"/>
        <v>-8.536585365853655E-2</v>
      </c>
      <c r="DO77" s="40">
        <f t="shared" si="144"/>
        <v>0.82666666666666666</v>
      </c>
      <c r="DP77" s="40">
        <f t="shared" si="145"/>
        <v>5.1094890510948954E-2</v>
      </c>
      <c r="DQ77" s="40" t="str">
        <f t="shared" si="146"/>
        <v/>
      </c>
      <c r="DR77" s="40" t="str">
        <f t="shared" si="99"/>
        <v/>
      </c>
      <c r="DT77" s="40" t="str">
        <f t="shared" si="147"/>
        <v/>
      </c>
      <c r="DU77" s="40">
        <f t="shared" si="148"/>
        <v>0.82459402504028789</v>
      </c>
      <c r="DV77" s="40">
        <f t="shared" si="149"/>
        <v>1.889839985360795</v>
      </c>
      <c r="DW77" s="40">
        <f t="shared" si="150"/>
        <v>0.28441616654119573</v>
      </c>
      <c r="DX77" s="40" t="str">
        <f t="shared" si="151"/>
        <v/>
      </c>
      <c r="DY77" s="40" t="str">
        <f t="shared" si="152"/>
        <v/>
      </c>
    </row>
    <row r="78" spans="1:129" x14ac:dyDescent="0.2">
      <c r="A78" s="39">
        <f>'Industry selection'!C78</f>
        <v>1</v>
      </c>
      <c r="B78" s="2">
        <v>20.2</v>
      </c>
      <c r="C78" s="2" t="s">
        <v>158</v>
      </c>
      <c r="E78" s="30" t="s">
        <v>157</v>
      </c>
      <c r="F78" s="31">
        <v>20.2</v>
      </c>
      <c r="G78" s="32" t="s">
        <v>158</v>
      </c>
      <c r="H78" s="157" t="e">
        <f>[1]Ternopil!$F$76</f>
        <v>#N/A</v>
      </c>
      <c r="I78" s="157" t="e">
        <f>[1]Ternopil!$G$76</f>
        <v>#N/A</v>
      </c>
      <c r="J78" s="157" t="e">
        <f>[1]Ternopil!$H$76</f>
        <v>#N/A</v>
      </c>
      <c r="K78" s="157" t="e">
        <f>[1]Ternopil!$I$76</f>
        <v>#N/A</v>
      </c>
      <c r="L78" s="157" t="e">
        <f>[1]Ternopil!$J$76</f>
        <v>#N/A</v>
      </c>
      <c r="M78" s="11"/>
      <c r="N78" s="33" t="s">
        <v>803</v>
      </c>
      <c r="O78" s="36">
        <v>20.2</v>
      </c>
      <c r="P78" s="35" t="s">
        <v>158</v>
      </c>
      <c r="Q78" s="157">
        <f>[2]Ternopil!$F$76</f>
        <v>1</v>
      </c>
      <c r="R78" s="157" t="str">
        <f>[2]Ternopil!$G$76</f>
        <v>к</v>
      </c>
      <c r="S78" s="157" t="str">
        <f>[2]Ternopil!$H$76</f>
        <v>к</v>
      </c>
      <c r="T78" s="157" t="str">
        <f>[2]Ternopil!$I$76</f>
        <v>к</v>
      </c>
      <c r="U78" s="157" t="str">
        <f>[2]Ternopil!$J$76</f>
        <v>к</v>
      </c>
      <c r="V78" s="11"/>
      <c r="W78" s="36" t="s">
        <v>1148</v>
      </c>
      <c r="X78" s="36">
        <v>20.2</v>
      </c>
      <c r="Y78" s="36" t="s">
        <v>158</v>
      </c>
      <c r="Z78" s="157">
        <f>[3]Ternopil!$F$76</f>
        <v>1</v>
      </c>
      <c r="AA78" s="157" t="str">
        <f>[3]Ternopil!$G$76</f>
        <v>к</v>
      </c>
      <c r="AB78" s="157" t="str">
        <f>[3]Ternopil!$H$76</f>
        <v>к</v>
      </c>
      <c r="AC78" s="157" t="str">
        <f>[3]Ternopil!$I$76</f>
        <v>к</v>
      </c>
      <c r="AD78" s="157" t="str">
        <f>[3]Ternopil!$J$76</f>
        <v>к</v>
      </c>
      <c r="AE78" s="11"/>
      <c r="AF78" s="37" t="s">
        <v>1148</v>
      </c>
      <c r="AG78" s="37">
        <v>20.2</v>
      </c>
      <c r="AH78" s="37" t="s">
        <v>158</v>
      </c>
      <c r="AI78" s="157">
        <f>[4]Ternopil!$F$76</f>
        <v>1</v>
      </c>
      <c r="AJ78" s="157" t="str">
        <f>[4]Ternopil!$G$76</f>
        <v>к</v>
      </c>
      <c r="AK78" s="157" t="str">
        <f>[4]Ternopil!$H$76</f>
        <v>к</v>
      </c>
      <c r="AL78" s="157" t="str">
        <f>[4]Ternopil!$I$76</f>
        <v>к</v>
      </c>
      <c r="AM78" s="157" t="str">
        <f>[4]Ternopil!$J$76</f>
        <v>к</v>
      </c>
      <c r="AN78" s="11"/>
      <c r="AO78" s="11" t="s">
        <v>1148</v>
      </c>
      <c r="AP78" s="11">
        <v>20.2</v>
      </c>
      <c r="AQ78" s="11" t="s">
        <v>158</v>
      </c>
      <c r="AR78" s="157">
        <f>[5]Ternopil!$F$76</f>
        <v>1</v>
      </c>
      <c r="AS78" s="157" t="str">
        <f>[5]Ternopil!$G$76</f>
        <v>к</v>
      </c>
      <c r="AT78" s="157" t="str">
        <f>[5]Ternopil!$H$76</f>
        <v>к</v>
      </c>
      <c r="AU78" s="157" t="str">
        <f>[5]Ternopil!$I$76</f>
        <v>к</v>
      </c>
      <c r="AV78" s="157" t="str">
        <f>[5]Ternopil!$J$76</f>
        <v>к</v>
      </c>
      <c r="AW78" s="11"/>
      <c r="AX78" s="33" t="s">
        <v>1148</v>
      </c>
      <c r="AY78" s="33">
        <v>20.2</v>
      </c>
      <c r="AZ78" s="33" t="s">
        <v>158</v>
      </c>
      <c r="BA78" s="157">
        <f>[6]Ternopil!$F$76</f>
        <v>1</v>
      </c>
      <c r="BB78" s="157" t="str">
        <f>[6]Ternopil!$G$76</f>
        <v>к</v>
      </c>
      <c r="BC78" s="157" t="str">
        <f>[6]Ternopil!$H$76</f>
        <v>к</v>
      </c>
      <c r="BD78" s="157" t="str">
        <f>[6]Ternopil!$I$76</f>
        <v>к</v>
      </c>
      <c r="BE78" s="157" t="str">
        <f>[6]Ternopil!$J$76</f>
        <v>к</v>
      </c>
      <c r="BG78" s="2">
        <v>20.2</v>
      </c>
      <c r="BH78" s="2" t="s">
        <v>158</v>
      </c>
      <c r="BI78" s="1" t="e">
        <f t="shared" si="100"/>
        <v>#N/A</v>
      </c>
      <c r="BJ78" s="1">
        <f t="shared" si="101"/>
        <v>1</v>
      </c>
      <c r="BK78" s="1">
        <f t="shared" si="102"/>
        <v>1</v>
      </c>
      <c r="BL78" s="1">
        <f t="shared" si="103"/>
        <v>1</v>
      </c>
      <c r="BM78" s="1">
        <f t="shared" si="104"/>
        <v>1</v>
      </c>
      <c r="BN78" s="1">
        <f t="shared" si="105"/>
        <v>1</v>
      </c>
      <c r="BP78" s="1" t="e">
        <f t="shared" si="106"/>
        <v>#N/A</v>
      </c>
      <c r="BQ78" s="1" t="str">
        <f t="shared" si="107"/>
        <v>к</v>
      </c>
      <c r="BR78" s="1" t="str">
        <f t="shared" si="108"/>
        <v>к</v>
      </c>
      <c r="BS78" s="1" t="str">
        <f t="shared" si="109"/>
        <v>к</v>
      </c>
      <c r="BT78" s="1" t="str">
        <f t="shared" si="110"/>
        <v>к</v>
      </c>
      <c r="BU78" s="1" t="str">
        <f t="shared" si="111"/>
        <v>к</v>
      </c>
      <c r="BW78" s="40" t="str">
        <f t="shared" si="112"/>
        <v/>
      </c>
      <c r="BX78" s="40" t="str">
        <f t="shared" si="113"/>
        <v/>
      </c>
      <c r="BY78" s="40" t="str">
        <f t="shared" si="114"/>
        <v/>
      </c>
      <c r="BZ78" s="40" t="str">
        <f t="shared" si="115"/>
        <v/>
      </c>
      <c r="CA78" s="40" t="str">
        <f t="shared" si="116"/>
        <v/>
      </c>
      <c r="CB78" s="40" t="str">
        <f t="shared" si="117"/>
        <v/>
      </c>
      <c r="CD78" s="10" t="e">
        <f t="shared" si="118"/>
        <v>#N/A</v>
      </c>
      <c r="CE78" s="10" t="str">
        <f t="shared" si="119"/>
        <v>к</v>
      </c>
      <c r="CF78" s="10" t="str">
        <f t="shared" si="120"/>
        <v>к</v>
      </c>
      <c r="CG78" s="10" t="str">
        <f t="shared" si="121"/>
        <v>к</v>
      </c>
      <c r="CH78" s="10" t="str">
        <f t="shared" si="122"/>
        <v>к</v>
      </c>
      <c r="CI78" s="10" t="str">
        <f t="shared" si="123"/>
        <v>к</v>
      </c>
      <c r="CK78" s="40" t="str">
        <f t="shared" si="124"/>
        <v/>
      </c>
      <c r="CL78" s="40" t="str">
        <f t="shared" si="125"/>
        <v/>
      </c>
      <c r="CM78" s="40" t="str">
        <f t="shared" si="126"/>
        <v/>
      </c>
      <c r="CN78" s="40" t="str">
        <f t="shared" si="127"/>
        <v/>
      </c>
      <c r="CO78" s="40" t="str">
        <f t="shared" si="128"/>
        <v/>
      </c>
      <c r="CP78" s="40" t="str">
        <f t="shared" si="129"/>
        <v/>
      </c>
      <c r="CR78" s="9" t="str">
        <f t="shared" si="130"/>
        <v/>
      </c>
      <c r="CS78" s="9" t="str">
        <f t="shared" si="131"/>
        <v/>
      </c>
      <c r="CT78" s="9" t="str">
        <f t="shared" si="132"/>
        <v/>
      </c>
      <c r="CU78" s="9" t="str">
        <f t="shared" si="133"/>
        <v/>
      </c>
      <c r="CV78" s="9" t="str">
        <f t="shared" si="134"/>
        <v/>
      </c>
      <c r="CW78" s="9" t="str">
        <f t="shared" si="135"/>
        <v/>
      </c>
      <c r="CY78" s="9" t="str">
        <f t="shared" si="136"/>
        <v/>
      </c>
      <c r="CZ78" s="9" t="str">
        <f t="shared" si="137"/>
        <v/>
      </c>
      <c r="DA78" s="9" t="str">
        <f t="shared" si="138"/>
        <v/>
      </c>
      <c r="DB78" s="9" t="str">
        <f t="shared" si="139"/>
        <v/>
      </c>
      <c r="DC78" s="9" t="str">
        <f t="shared" si="140"/>
        <v/>
      </c>
      <c r="DD78" s="9" t="str">
        <f t="shared" si="141"/>
        <v/>
      </c>
      <c r="DF78" s="9" t="str">
        <f>IF($A78=2,IF(ISNUMBER(CR78/Ukraine!CR78),100*CR78/Ukraine!CR78,""),"")</f>
        <v/>
      </c>
      <c r="DG78" s="9" t="str">
        <f>IF($A78=2,IF(ISNUMBER(CS78/Ukraine!CS78),100*CS78/Ukraine!CS78,""),"")</f>
        <v/>
      </c>
      <c r="DH78" s="9" t="str">
        <f>IF($A78=2,IF(ISNUMBER(CT78/Ukraine!CT78),100*CT78/Ukraine!CT78,""),"")</f>
        <v/>
      </c>
      <c r="DI78" s="9" t="str">
        <f>IF($A78=2,IF(ISNUMBER(CU78/Ukraine!CU78),100*CU78/Ukraine!CU78,""),"")</f>
        <v/>
      </c>
      <c r="DJ78" s="9" t="str">
        <f>IF($A78=2,IF(ISNUMBER(CV78/Ukraine!CV78),100*CV78/Ukraine!CV78,""),"")</f>
        <v/>
      </c>
      <c r="DK78" s="9" t="str">
        <f>IF($A78=2,IF(ISNUMBER(CW78/Ukraine!CW78),100*CW78/Ukraine!CW78,""),"")</f>
        <v/>
      </c>
      <c r="DM78" s="40" t="str">
        <f t="shared" si="142"/>
        <v/>
      </c>
      <c r="DN78" s="40" t="str">
        <f t="shared" si="143"/>
        <v/>
      </c>
      <c r="DO78" s="40" t="str">
        <f t="shared" si="144"/>
        <v/>
      </c>
      <c r="DP78" s="40" t="str">
        <f t="shared" si="145"/>
        <v/>
      </c>
      <c r="DQ78" s="40" t="str">
        <f t="shared" si="146"/>
        <v/>
      </c>
      <c r="DR78" s="40" t="str">
        <f t="shared" si="99"/>
        <v/>
      </c>
      <c r="DT78" s="40" t="str">
        <f t="shared" si="147"/>
        <v/>
      </c>
      <c r="DU78" s="40" t="str">
        <f t="shared" si="148"/>
        <v/>
      </c>
      <c r="DV78" s="40" t="str">
        <f t="shared" si="149"/>
        <v/>
      </c>
      <c r="DW78" s="40" t="str">
        <f t="shared" si="150"/>
        <v/>
      </c>
      <c r="DX78" s="40" t="str">
        <f t="shared" si="151"/>
        <v/>
      </c>
      <c r="DY78" s="40" t="str">
        <f t="shared" si="152"/>
        <v/>
      </c>
    </row>
    <row r="79" spans="1:129" x14ac:dyDescent="0.2">
      <c r="A79" s="39">
        <f>'Industry selection'!C79</f>
        <v>1</v>
      </c>
      <c r="B79" s="2">
        <v>20.3</v>
      </c>
      <c r="C79" s="2" t="s">
        <v>160</v>
      </c>
      <c r="E79" s="30" t="s">
        <v>159</v>
      </c>
      <c r="F79" s="31">
        <v>20.3</v>
      </c>
      <c r="G79" s="32" t="s">
        <v>160</v>
      </c>
      <c r="H79" s="157">
        <f>[1]Ternopil!$F$77</f>
        <v>1</v>
      </c>
      <c r="I79" s="157" t="str">
        <f>[1]Ternopil!$G$77</f>
        <v>к</v>
      </c>
      <c r="J79" s="157" t="str">
        <f>[1]Ternopil!$H$77</f>
        <v>к</v>
      </c>
      <c r="K79" s="157" t="str">
        <f>[1]Ternopil!$I$77</f>
        <v>к</v>
      </c>
      <c r="L79" s="157" t="str">
        <f>[1]Ternopil!$J$77</f>
        <v>к</v>
      </c>
      <c r="M79" s="11"/>
      <c r="N79" s="33" t="s">
        <v>804</v>
      </c>
      <c r="O79" s="36">
        <v>20.3</v>
      </c>
      <c r="P79" s="35" t="s">
        <v>160</v>
      </c>
      <c r="Q79" s="157">
        <f>[2]Ternopil!$F$77</f>
        <v>2</v>
      </c>
      <c r="R79" s="157" t="str">
        <f>[2]Ternopil!$G$77</f>
        <v>к</v>
      </c>
      <c r="S79" s="157" t="str">
        <f>[2]Ternopil!$H$77</f>
        <v>к</v>
      </c>
      <c r="T79" s="157" t="str">
        <f>[2]Ternopil!$I$77</f>
        <v>к</v>
      </c>
      <c r="U79" s="157" t="str">
        <f>[2]Ternopil!$J$77</f>
        <v>к</v>
      </c>
      <c r="V79" s="11"/>
      <c r="W79" s="36" t="s">
        <v>1149</v>
      </c>
      <c r="X79" s="36">
        <v>20.3</v>
      </c>
      <c r="Y79" s="36" t="s">
        <v>160</v>
      </c>
      <c r="Z79" s="157">
        <f>[3]Ternopil!$F$77</f>
        <v>2</v>
      </c>
      <c r="AA79" s="157" t="str">
        <f>[3]Ternopil!$G$77</f>
        <v>к</v>
      </c>
      <c r="AB79" s="157" t="str">
        <f>[3]Ternopil!$H$77</f>
        <v>к</v>
      </c>
      <c r="AC79" s="157" t="str">
        <f>[3]Ternopil!$I$77</f>
        <v>к</v>
      </c>
      <c r="AD79" s="157" t="str">
        <f>[3]Ternopil!$J$77</f>
        <v>к</v>
      </c>
      <c r="AE79" s="11"/>
      <c r="AF79" s="37" t="s">
        <v>1149</v>
      </c>
      <c r="AG79" s="37">
        <v>20.3</v>
      </c>
      <c r="AH79" s="37" t="s">
        <v>160</v>
      </c>
      <c r="AI79" s="157">
        <f>[4]Ternopil!$F$77</f>
        <v>3</v>
      </c>
      <c r="AJ79" s="157">
        <f>[4]Ternopil!$G$77</f>
        <v>4</v>
      </c>
      <c r="AK79" s="157">
        <f>[4]Ternopil!$H$77</f>
        <v>3</v>
      </c>
      <c r="AL79" s="157">
        <f>[4]Ternopil!$I$77</f>
        <v>300.2</v>
      </c>
      <c r="AM79" s="157">
        <f>[4]Ternopil!$J$77</f>
        <v>28.5</v>
      </c>
      <c r="AN79" s="11"/>
      <c r="AO79" s="11" t="s">
        <v>1149</v>
      </c>
      <c r="AP79" s="11">
        <v>20.3</v>
      </c>
      <c r="AQ79" s="11" t="s">
        <v>160</v>
      </c>
      <c r="AR79" s="157">
        <f>[5]Ternopil!$F$77</f>
        <v>2</v>
      </c>
      <c r="AS79" s="157" t="str">
        <f>[5]Ternopil!$G$77</f>
        <v>к</v>
      </c>
      <c r="AT79" s="157" t="str">
        <f>[5]Ternopil!$H$77</f>
        <v>к</v>
      </c>
      <c r="AU79" s="157" t="str">
        <f>[5]Ternopil!$I$77</f>
        <v>к</v>
      </c>
      <c r="AV79" s="157" t="str">
        <f>[5]Ternopil!$J$77</f>
        <v>к</v>
      </c>
      <c r="AW79" s="11"/>
      <c r="AX79" s="33" t="s">
        <v>1149</v>
      </c>
      <c r="AY79" s="33">
        <v>20.3</v>
      </c>
      <c r="AZ79" s="33" t="s">
        <v>160</v>
      </c>
      <c r="BA79" s="157">
        <f>[6]Ternopil!$F$77</f>
        <v>2</v>
      </c>
      <c r="BB79" s="157" t="str">
        <f>[6]Ternopil!$G$77</f>
        <v>к</v>
      </c>
      <c r="BC79" s="157" t="str">
        <f>[6]Ternopil!$H$77</f>
        <v>к</v>
      </c>
      <c r="BD79" s="157" t="str">
        <f>[6]Ternopil!$I$77</f>
        <v>к</v>
      </c>
      <c r="BE79" s="157" t="str">
        <f>[6]Ternopil!$J$77</f>
        <v>к</v>
      </c>
      <c r="BG79" s="2">
        <v>20.3</v>
      </c>
      <c r="BH79" s="2" t="s">
        <v>160</v>
      </c>
      <c r="BI79" s="1">
        <f t="shared" si="100"/>
        <v>1</v>
      </c>
      <c r="BJ79" s="1">
        <f t="shared" si="101"/>
        <v>2</v>
      </c>
      <c r="BK79" s="1">
        <f t="shared" si="102"/>
        <v>2</v>
      </c>
      <c r="BL79" s="1">
        <f t="shared" si="103"/>
        <v>3</v>
      </c>
      <c r="BM79" s="1">
        <f t="shared" si="104"/>
        <v>2</v>
      </c>
      <c r="BN79" s="1">
        <f t="shared" si="105"/>
        <v>2</v>
      </c>
      <c r="BP79" s="1" t="str">
        <f t="shared" si="106"/>
        <v>к</v>
      </c>
      <c r="BQ79" s="1" t="str">
        <f t="shared" si="107"/>
        <v>к</v>
      </c>
      <c r="BR79" s="1" t="str">
        <f t="shared" si="108"/>
        <v>к</v>
      </c>
      <c r="BS79" s="1">
        <f t="shared" si="109"/>
        <v>3</v>
      </c>
      <c r="BT79" s="1" t="str">
        <f t="shared" si="110"/>
        <v>к</v>
      </c>
      <c r="BU79" s="1" t="str">
        <f t="shared" si="111"/>
        <v>к</v>
      </c>
      <c r="BW79" s="40" t="str">
        <f t="shared" si="112"/>
        <v/>
      </c>
      <c r="BX79" s="40" t="str">
        <f t="shared" si="113"/>
        <v/>
      </c>
      <c r="BY79" s="40" t="str">
        <f t="shared" si="114"/>
        <v/>
      </c>
      <c r="BZ79" s="40" t="str">
        <f t="shared" si="115"/>
        <v/>
      </c>
      <c r="CA79" s="40" t="str">
        <f t="shared" si="116"/>
        <v/>
      </c>
      <c r="CB79" s="40" t="str">
        <f t="shared" si="117"/>
        <v/>
      </c>
      <c r="CD79" s="10" t="str">
        <f t="shared" si="118"/>
        <v>к</v>
      </c>
      <c r="CE79" s="10" t="str">
        <f t="shared" si="119"/>
        <v>к</v>
      </c>
      <c r="CF79" s="10" t="str">
        <f t="shared" si="120"/>
        <v>к</v>
      </c>
      <c r="CG79" s="10">
        <f t="shared" si="121"/>
        <v>28.5</v>
      </c>
      <c r="CH79" s="10" t="str">
        <f t="shared" si="122"/>
        <v>к</v>
      </c>
      <c r="CI79" s="10" t="str">
        <f t="shared" si="123"/>
        <v>к</v>
      </c>
      <c r="CK79" s="40" t="str">
        <f t="shared" si="124"/>
        <v/>
      </c>
      <c r="CL79" s="40" t="str">
        <f t="shared" si="125"/>
        <v/>
      </c>
      <c r="CM79" s="40" t="str">
        <f t="shared" si="126"/>
        <v/>
      </c>
      <c r="CN79" s="40" t="str">
        <f t="shared" si="127"/>
        <v/>
      </c>
      <c r="CO79" s="40" t="str">
        <f t="shared" si="128"/>
        <v/>
      </c>
      <c r="CP79" s="40" t="str">
        <f t="shared" si="129"/>
        <v/>
      </c>
      <c r="CR79" s="9" t="str">
        <f t="shared" si="130"/>
        <v/>
      </c>
      <c r="CS79" s="9" t="str">
        <f t="shared" si="131"/>
        <v/>
      </c>
      <c r="CT79" s="9" t="str">
        <f t="shared" si="132"/>
        <v/>
      </c>
      <c r="CU79" s="9" t="str">
        <f t="shared" si="133"/>
        <v/>
      </c>
      <c r="CV79" s="9" t="str">
        <f t="shared" si="134"/>
        <v/>
      </c>
      <c r="CW79" s="9" t="str">
        <f t="shared" si="135"/>
        <v/>
      </c>
      <c r="CY79" s="9" t="str">
        <f t="shared" si="136"/>
        <v/>
      </c>
      <c r="CZ79" s="9" t="str">
        <f t="shared" si="137"/>
        <v/>
      </c>
      <c r="DA79" s="9" t="str">
        <f t="shared" si="138"/>
        <v/>
      </c>
      <c r="DB79" s="9" t="str">
        <f t="shared" si="139"/>
        <v/>
      </c>
      <c r="DC79" s="9" t="str">
        <f t="shared" si="140"/>
        <v/>
      </c>
      <c r="DD79" s="9" t="str">
        <f t="shared" si="141"/>
        <v/>
      </c>
      <c r="DF79" s="9" t="str">
        <f>IF($A79=2,IF(ISNUMBER(CR79/Ukraine!CR79),100*CR79/Ukraine!CR79,""),"")</f>
        <v/>
      </c>
      <c r="DG79" s="9" t="str">
        <f>IF($A79=2,IF(ISNUMBER(CS79/Ukraine!CS79),100*CS79/Ukraine!CS79,""),"")</f>
        <v/>
      </c>
      <c r="DH79" s="9" t="str">
        <f>IF($A79=2,IF(ISNUMBER(CT79/Ukraine!CT79),100*CT79/Ukraine!CT79,""),"")</f>
        <v/>
      </c>
      <c r="DI79" s="9" t="str">
        <f>IF($A79=2,IF(ISNUMBER(CU79/Ukraine!CU79),100*CU79/Ukraine!CU79,""),"")</f>
        <v/>
      </c>
      <c r="DJ79" s="9" t="str">
        <f>IF($A79=2,IF(ISNUMBER(CV79/Ukraine!CV79),100*CV79/Ukraine!CV79,""),"")</f>
        <v/>
      </c>
      <c r="DK79" s="9" t="str">
        <f>IF($A79=2,IF(ISNUMBER(CW79/Ukraine!CW79),100*CW79/Ukraine!CW79,""),"")</f>
        <v/>
      </c>
      <c r="DM79" s="40" t="str">
        <f t="shared" si="142"/>
        <v/>
      </c>
      <c r="DN79" s="40" t="str">
        <f t="shared" si="143"/>
        <v/>
      </c>
      <c r="DO79" s="40" t="str">
        <f t="shared" si="144"/>
        <v/>
      </c>
      <c r="DP79" s="40" t="str">
        <f t="shared" si="145"/>
        <v/>
      </c>
      <c r="DQ79" s="40" t="str">
        <f t="shared" si="146"/>
        <v/>
      </c>
      <c r="DR79" s="40" t="str">
        <f t="shared" si="99"/>
        <v/>
      </c>
      <c r="DT79" s="40" t="str">
        <f t="shared" si="147"/>
        <v/>
      </c>
      <c r="DU79" s="40" t="str">
        <f t="shared" si="148"/>
        <v/>
      </c>
      <c r="DV79" s="40" t="str">
        <f t="shared" si="149"/>
        <v/>
      </c>
      <c r="DW79" s="40" t="str">
        <f t="shared" si="150"/>
        <v/>
      </c>
      <c r="DX79" s="40" t="str">
        <f t="shared" si="151"/>
        <v/>
      </c>
      <c r="DY79" s="40" t="str">
        <f t="shared" si="152"/>
        <v/>
      </c>
    </row>
    <row r="80" spans="1:129" x14ac:dyDescent="0.2">
      <c r="A80" s="39">
        <f>'Industry selection'!C80</f>
        <v>1</v>
      </c>
      <c r="B80" s="2">
        <v>20.399999999999999</v>
      </c>
      <c r="C80" s="2" t="s">
        <v>162</v>
      </c>
      <c r="E80" s="30" t="s">
        <v>161</v>
      </c>
      <c r="F80" s="31">
        <v>20.399999999999999</v>
      </c>
      <c r="G80" s="32" t="s">
        <v>162</v>
      </c>
      <c r="H80" s="157">
        <f>[1]Ternopil!$F$78</f>
        <v>3</v>
      </c>
      <c r="I80" s="157">
        <f>[1]Ternopil!$G$78</f>
        <v>86</v>
      </c>
      <c r="J80" s="157">
        <f>[1]Ternopil!$H$78</f>
        <v>86</v>
      </c>
      <c r="K80" s="157">
        <f>[1]Ternopil!$I$78</f>
        <v>13871.8</v>
      </c>
      <c r="L80" s="157">
        <f>[1]Ternopil!$J$78</f>
        <v>2738.2</v>
      </c>
      <c r="M80" s="11"/>
      <c r="N80" s="33" t="s">
        <v>805</v>
      </c>
      <c r="O80" s="36">
        <v>20.399999999999999</v>
      </c>
      <c r="P80" s="35" t="s">
        <v>162</v>
      </c>
      <c r="Q80" s="157">
        <f>[2]Ternopil!$F$78</f>
        <v>3</v>
      </c>
      <c r="R80" s="157">
        <f>[2]Ternopil!$G$78</f>
        <v>73</v>
      </c>
      <c r="S80" s="157">
        <f>[2]Ternopil!$H$78</f>
        <v>72</v>
      </c>
      <c r="T80" s="157">
        <f>[2]Ternopil!$I$78</f>
        <v>32662.400000000001</v>
      </c>
      <c r="U80" s="157">
        <f>[2]Ternopil!$J$78</f>
        <v>3765</v>
      </c>
      <c r="V80" s="11"/>
      <c r="W80" s="36" t="s">
        <v>1150</v>
      </c>
      <c r="X80" s="36">
        <v>20.399999999999999</v>
      </c>
      <c r="Y80" s="36" t="s">
        <v>162</v>
      </c>
      <c r="Z80" s="157">
        <f>[3]Ternopil!$F$78</f>
        <v>1</v>
      </c>
      <c r="AA80" s="157" t="str">
        <f>[3]Ternopil!$G$78</f>
        <v>к</v>
      </c>
      <c r="AB80" s="157" t="str">
        <f>[3]Ternopil!$H$78</f>
        <v>к</v>
      </c>
      <c r="AC80" s="157" t="str">
        <f>[3]Ternopil!$I$78</f>
        <v>к</v>
      </c>
      <c r="AD80" s="157" t="str">
        <f>[3]Ternopil!$J$78</f>
        <v>к</v>
      </c>
      <c r="AE80" s="11"/>
      <c r="AF80" s="37" t="s">
        <v>1150</v>
      </c>
      <c r="AG80" s="37">
        <v>20.399999999999999</v>
      </c>
      <c r="AH80" s="37" t="s">
        <v>162</v>
      </c>
      <c r="AI80" s="157">
        <f>[4]Ternopil!$F$78</f>
        <v>1</v>
      </c>
      <c r="AJ80" s="157" t="str">
        <f>[4]Ternopil!$G$78</f>
        <v>к</v>
      </c>
      <c r="AK80" s="157" t="str">
        <f>[4]Ternopil!$H$78</f>
        <v>к</v>
      </c>
      <c r="AL80" s="157" t="str">
        <f>[4]Ternopil!$I$78</f>
        <v>к</v>
      </c>
      <c r="AM80" s="157" t="str">
        <f>[4]Ternopil!$J$78</f>
        <v>к</v>
      </c>
      <c r="AN80" s="11"/>
      <c r="AO80" s="11" t="s">
        <v>1150</v>
      </c>
      <c r="AP80" s="11">
        <v>20.399999999999999</v>
      </c>
      <c r="AQ80" s="11" t="s">
        <v>162</v>
      </c>
      <c r="AR80" s="157">
        <f>[5]Ternopil!$F$78</f>
        <v>1</v>
      </c>
      <c r="AS80" s="157" t="str">
        <f>[5]Ternopil!$G$78</f>
        <v>к</v>
      </c>
      <c r="AT80" s="157" t="str">
        <f>[5]Ternopil!$H$78</f>
        <v>к</v>
      </c>
      <c r="AU80" s="157" t="str">
        <f>[5]Ternopil!$I$78</f>
        <v>к</v>
      </c>
      <c r="AV80" s="157" t="str">
        <f>[5]Ternopil!$J$78</f>
        <v>к</v>
      </c>
      <c r="AW80" s="11"/>
      <c r="AX80" s="33" t="s">
        <v>1150</v>
      </c>
      <c r="AY80" s="33">
        <v>20.399999999999999</v>
      </c>
      <c r="AZ80" s="33" t="s">
        <v>162</v>
      </c>
      <c r="BA80" s="157">
        <f>[6]Ternopil!$F$78</f>
        <v>1</v>
      </c>
      <c r="BB80" s="157" t="str">
        <f>[6]Ternopil!$G$78</f>
        <v>к</v>
      </c>
      <c r="BC80" s="157" t="str">
        <f>[6]Ternopil!$H$78</f>
        <v>к</v>
      </c>
      <c r="BD80" s="157" t="str">
        <f>[6]Ternopil!$I$78</f>
        <v>к</v>
      </c>
      <c r="BE80" s="157" t="str">
        <f>[6]Ternopil!$J$78</f>
        <v>к</v>
      </c>
      <c r="BG80" s="2">
        <v>20.399999999999999</v>
      </c>
      <c r="BH80" s="2" t="s">
        <v>162</v>
      </c>
      <c r="BI80" s="1">
        <f t="shared" si="100"/>
        <v>3</v>
      </c>
      <c r="BJ80" s="1">
        <f t="shared" si="101"/>
        <v>3</v>
      </c>
      <c r="BK80" s="1">
        <f t="shared" si="102"/>
        <v>1</v>
      </c>
      <c r="BL80" s="1">
        <f t="shared" si="103"/>
        <v>1</v>
      </c>
      <c r="BM80" s="1">
        <f t="shared" si="104"/>
        <v>1</v>
      </c>
      <c r="BN80" s="1">
        <f t="shared" si="105"/>
        <v>1</v>
      </c>
      <c r="BP80" s="1">
        <f t="shared" si="106"/>
        <v>86</v>
      </c>
      <c r="BQ80" s="1">
        <f t="shared" si="107"/>
        <v>72</v>
      </c>
      <c r="BR80" s="1" t="str">
        <f t="shared" si="108"/>
        <v>к</v>
      </c>
      <c r="BS80" s="1" t="str">
        <f t="shared" si="109"/>
        <v>к</v>
      </c>
      <c r="BT80" s="1" t="str">
        <f t="shared" si="110"/>
        <v>к</v>
      </c>
      <c r="BU80" s="1" t="str">
        <f t="shared" si="111"/>
        <v>к</v>
      </c>
      <c r="BW80" s="40" t="str">
        <f t="shared" si="112"/>
        <v/>
      </c>
      <c r="BX80" s="40" t="str">
        <f t="shared" si="113"/>
        <v/>
      </c>
      <c r="BY80" s="40" t="str">
        <f t="shared" si="114"/>
        <v/>
      </c>
      <c r="BZ80" s="40" t="str">
        <f t="shared" si="115"/>
        <v/>
      </c>
      <c r="CA80" s="40" t="str">
        <f t="shared" si="116"/>
        <v/>
      </c>
      <c r="CB80" s="40" t="str">
        <f t="shared" si="117"/>
        <v/>
      </c>
      <c r="CD80" s="10">
        <f t="shared" si="118"/>
        <v>2738.2</v>
      </c>
      <c r="CE80" s="10">
        <f t="shared" si="119"/>
        <v>3765</v>
      </c>
      <c r="CF80" s="10" t="str">
        <f t="shared" si="120"/>
        <v>к</v>
      </c>
      <c r="CG80" s="10" t="str">
        <f t="shared" si="121"/>
        <v>к</v>
      </c>
      <c r="CH80" s="10" t="str">
        <f t="shared" si="122"/>
        <v>к</v>
      </c>
      <c r="CI80" s="10" t="str">
        <f t="shared" si="123"/>
        <v>к</v>
      </c>
      <c r="CK80" s="40" t="str">
        <f t="shared" si="124"/>
        <v/>
      </c>
      <c r="CL80" s="40" t="str">
        <f t="shared" si="125"/>
        <v/>
      </c>
      <c r="CM80" s="40" t="str">
        <f t="shared" si="126"/>
        <v/>
      </c>
      <c r="CN80" s="40" t="str">
        <f t="shared" si="127"/>
        <v/>
      </c>
      <c r="CO80" s="40" t="str">
        <f t="shared" si="128"/>
        <v/>
      </c>
      <c r="CP80" s="40" t="str">
        <f t="shared" si="129"/>
        <v/>
      </c>
      <c r="CR80" s="9" t="str">
        <f t="shared" si="130"/>
        <v/>
      </c>
      <c r="CS80" s="9" t="str">
        <f t="shared" si="131"/>
        <v/>
      </c>
      <c r="CT80" s="9" t="str">
        <f t="shared" si="132"/>
        <v/>
      </c>
      <c r="CU80" s="9" t="str">
        <f t="shared" si="133"/>
        <v/>
      </c>
      <c r="CV80" s="9" t="str">
        <f t="shared" si="134"/>
        <v/>
      </c>
      <c r="CW80" s="9" t="str">
        <f t="shared" si="135"/>
        <v/>
      </c>
      <c r="CY80" s="9" t="str">
        <f t="shared" si="136"/>
        <v/>
      </c>
      <c r="CZ80" s="9" t="str">
        <f t="shared" si="137"/>
        <v/>
      </c>
      <c r="DA80" s="9" t="str">
        <f t="shared" si="138"/>
        <v/>
      </c>
      <c r="DB80" s="9" t="str">
        <f t="shared" si="139"/>
        <v/>
      </c>
      <c r="DC80" s="9" t="str">
        <f t="shared" si="140"/>
        <v/>
      </c>
      <c r="DD80" s="9" t="str">
        <f t="shared" si="141"/>
        <v/>
      </c>
      <c r="DF80" s="9" t="str">
        <f>IF($A80=2,IF(ISNUMBER(CR80/Ukraine!CR80),100*CR80/Ukraine!CR80,""),"")</f>
        <v/>
      </c>
      <c r="DG80" s="9" t="str">
        <f>IF($A80=2,IF(ISNUMBER(CS80/Ukraine!CS80),100*CS80/Ukraine!CS80,""),"")</f>
        <v/>
      </c>
      <c r="DH80" s="9" t="str">
        <f>IF($A80=2,IF(ISNUMBER(CT80/Ukraine!CT80),100*CT80/Ukraine!CT80,""),"")</f>
        <v/>
      </c>
      <c r="DI80" s="9" t="str">
        <f>IF($A80=2,IF(ISNUMBER(CU80/Ukraine!CU80),100*CU80/Ukraine!CU80,""),"")</f>
        <v/>
      </c>
      <c r="DJ80" s="9" t="str">
        <f>IF($A80=2,IF(ISNUMBER(CV80/Ukraine!CV80),100*CV80/Ukraine!CV80,""),"")</f>
        <v/>
      </c>
      <c r="DK80" s="9" t="str">
        <f>IF($A80=2,IF(ISNUMBER(CW80/Ukraine!CW80),100*CW80/Ukraine!CW80,""),"")</f>
        <v/>
      </c>
      <c r="DM80" s="40" t="str">
        <f t="shared" si="142"/>
        <v/>
      </c>
      <c r="DN80" s="40" t="str">
        <f t="shared" si="143"/>
        <v/>
      </c>
      <c r="DO80" s="40" t="str">
        <f t="shared" si="144"/>
        <v/>
      </c>
      <c r="DP80" s="40" t="str">
        <f t="shared" si="145"/>
        <v/>
      </c>
      <c r="DQ80" s="40" t="str">
        <f t="shared" si="146"/>
        <v/>
      </c>
      <c r="DR80" s="40" t="str">
        <f t="shared" si="99"/>
        <v/>
      </c>
      <c r="DT80" s="40" t="str">
        <f t="shared" si="147"/>
        <v/>
      </c>
      <c r="DU80" s="40" t="str">
        <f t="shared" si="148"/>
        <v/>
      </c>
      <c r="DV80" s="40" t="str">
        <f t="shared" si="149"/>
        <v/>
      </c>
      <c r="DW80" s="40" t="str">
        <f t="shared" si="150"/>
        <v/>
      </c>
      <c r="DX80" s="40" t="str">
        <f t="shared" si="151"/>
        <v/>
      </c>
      <c r="DY80" s="40" t="str">
        <f t="shared" si="152"/>
        <v/>
      </c>
    </row>
    <row r="81" spans="1:129" x14ac:dyDescent="0.2">
      <c r="A81" s="39">
        <f>'Industry selection'!C81</f>
        <v>1</v>
      </c>
      <c r="B81" s="2">
        <v>20.5</v>
      </c>
      <c r="C81" s="2" t="s">
        <v>164</v>
      </c>
      <c r="E81" s="30" t="s">
        <v>163</v>
      </c>
      <c r="F81" s="31">
        <v>20.5</v>
      </c>
      <c r="G81" s="32" t="s">
        <v>164</v>
      </c>
      <c r="H81" s="157" t="e">
        <f>[1]Ternopil!$F$79</f>
        <v>#N/A</v>
      </c>
      <c r="I81" s="157" t="e">
        <f>[1]Ternopil!$G$79</f>
        <v>#N/A</v>
      </c>
      <c r="J81" s="157" t="e">
        <f>[1]Ternopil!$H$79</f>
        <v>#N/A</v>
      </c>
      <c r="K81" s="157" t="e">
        <f>[1]Ternopil!$I$79</f>
        <v>#N/A</v>
      </c>
      <c r="L81" s="157" t="e">
        <f>[1]Ternopil!$J$79</f>
        <v>#N/A</v>
      </c>
      <c r="M81" s="11"/>
      <c r="N81" s="33" t="s">
        <v>806</v>
      </c>
      <c r="O81" s="36">
        <v>20.5</v>
      </c>
      <c r="P81" s="35" t="s">
        <v>164</v>
      </c>
      <c r="Q81" s="157">
        <f>[2]Ternopil!$F$79</f>
        <v>1</v>
      </c>
      <c r="R81" s="157" t="str">
        <f>[2]Ternopil!$G$79</f>
        <v>к</v>
      </c>
      <c r="S81" s="157" t="str">
        <f>[2]Ternopil!$H$79</f>
        <v>к</v>
      </c>
      <c r="T81" s="157" t="str">
        <f>[2]Ternopil!$I$79</f>
        <v>к</v>
      </c>
      <c r="U81" s="157" t="str">
        <f>[2]Ternopil!$J$79</f>
        <v>к</v>
      </c>
      <c r="V81" s="11"/>
      <c r="W81" s="36" t="s">
        <v>1151</v>
      </c>
      <c r="X81" s="36">
        <v>20.5</v>
      </c>
      <c r="Y81" s="36" t="s">
        <v>164</v>
      </c>
      <c r="Z81" s="157" t="e">
        <f>[3]Ternopil!$F$79</f>
        <v>#N/A</v>
      </c>
      <c r="AA81" s="157" t="e">
        <f>[3]Ternopil!$G$79</f>
        <v>#N/A</v>
      </c>
      <c r="AB81" s="157" t="e">
        <f>[3]Ternopil!$H$79</f>
        <v>#N/A</v>
      </c>
      <c r="AC81" s="157" t="e">
        <f>[3]Ternopil!$I$79</f>
        <v>#N/A</v>
      </c>
      <c r="AD81" s="157" t="e">
        <f>[3]Ternopil!$J$79</f>
        <v>#N/A</v>
      </c>
      <c r="AE81" s="11"/>
      <c r="AF81" s="37" t="s">
        <v>1151</v>
      </c>
      <c r="AG81" s="37">
        <v>20.5</v>
      </c>
      <c r="AH81" s="37" t="s">
        <v>164</v>
      </c>
      <c r="AI81" s="157" t="e">
        <f>[4]Ternopil!$F$79</f>
        <v>#N/A</v>
      </c>
      <c r="AJ81" s="157" t="e">
        <f>[4]Ternopil!$G$79</f>
        <v>#N/A</v>
      </c>
      <c r="AK81" s="157" t="e">
        <f>[4]Ternopil!$H$79</f>
        <v>#N/A</v>
      </c>
      <c r="AL81" s="157" t="e">
        <f>[4]Ternopil!$I$79</f>
        <v>#N/A</v>
      </c>
      <c r="AM81" s="157" t="e">
        <f>[4]Ternopil!$J$79</f>
        <v>#N/A</v>
      </c>
      <c r="AN81" s="11"/>
      <c r="AO81" s="11" t="s">
        <v>1151</v>
      </c>
      <c r="AP81" s="11">
        <v>20.5</v>
      </c>
      <c r="AQ81" s="11" t="s">
        <v>164</v>
      </c>
      <c r="AR81" s="157">
        <f>[5]Ternopil!$F$79</f>
        <v>1</v>
      </c>
      <c r="AS81" s="157" t="str">
        <f>[5]Ternopil!$G$79</f>
        <v>к</v>
      </c>
      <c r="AT81" s="157" t="str">
        <f>[5]Ternopil!$H$79</f>
        <v>к</v>
      </c>
      <c r="AU81" s="157" t="str">
        <f>[5]Ternopil!$I$79</f>
        <v>к</v>
      </c>
      <c r="AV81" s="157" t="str">
        <f>[5]Ternopil!$J$79</f>
        <v>к</v>
      </c>
      <c r="AW81" s="11"/>
      <c r="AX81" s="33" t="s">
        <v>1151</v>
      </c>
      <c r="AY81" s="33">
        <v>20.5</v>
      </c>
      <c r="AZ81" s="33" t="s">
        <v>164</v>
      </c>
      <c r="BA81" s="157">
        <f>[6]Ternopil!$F$79</f>
        <v>1</v>
      </c>
      <c r="BB81" s="157" t="str">
        <f>[6]Ternopil!$G$79</f>
        <v>к</v>
      </c>
      <c r="BC81" s="157" t="str">
        <f>[6]Ternopil!$H$79</f>
        <v>к</v>
      </c>
      <c r="BD81" s="157" t="str">
        <f>[6]Ternopil!$I$79</f>
        <v>к</v>
      </c>
      <c r="BE81" s="157" t="str">
        <f>[6]Ternopil!$J$79</f>
        <v>к</v>
      </c>
      <c r="BG81" s="2">
        <v>20.5</v>
      </c>
      <c r="BH81" s="2" t="s">
        <v>164</v>
      </c>
      <c r="BI81" s="1" t="e">
        <f t="shared" si="100"/>
        <v>#N/A</v>
      </c>
      <c r="BJ81" s="1">
        <f t="shared" si="101"/>
        <v>1</v>
      </c>
      <c r="BK81" s="1" t="e">
        <f t="shared" si="102"/>
        <v>#N/A</v>
      </c>
      <c r="BL81" s="1" t="e">
        <f t="shared" si="103"/>
        <v>#N/A</v>
      </c>
      <c r="BM81" s="1">
        <f t="shared" si="104"/>
        <v>1</v>
      </c>
      <c r="BN81" s="1">
        <f t="shared" si="105"/>
        <v>1</v>
      </c>
      <c r="BP81" s="1" t="e">
        <f t="shared" si="106"/>
        <v>#N/A</v>
      </c>
      <c r="BQ81" s="1" t="str">
        <f t="shared" si="107"/>
        <v>к</v>
      </c>
      <c r="BR81" s="1" t="e">
        <f t="shared" si="108"/>
        <v>#N/A</v>
      </c>
      <c r="BS81" s="1" t="e">
        <f t="shared" si="109"/>
        <v>#N/A</v>
      </c>
      <c r="BT81" s="1" t="str">
        <f t="shared" si="110"/>
        <v>к</v>
      </c>
      <c r="BU81" s="1" t="str">
        <f t="shared" si="111"/>
        <v>к</v>
      </c>
      <c r="BW81" s="40" t="str">
        <f t="shared" si="112"/>
        <v/>
      </c>
      <c r="BX81" s="40" t="str">
        <f t="shared" si="113"/>
        <v/>
      </c>
      <c r="BY81" s="40" t="str">
        <f t="shared" si="114"/>
        <v/>
      </c>
      <c r="BZ81" s="40" t="str">
        <f t="shared" si="115"/>
        <v/>
      </c>
      <c r="CA81" s="40" t="str">
        <f t="shared" si="116"/>
        <v/>
      </c>
      <c r="CB81" s="40" t="str">
        <f t="shared" si="117"/>
        <v/>
      </c>
      <c r="CD81" s="10" t="e">
        <f t="shared" si="118"/>
        <v>#N/A</v>
      </c>
      <c r="CE81" s="10" t="str">
        <f t="shared" si="119"/>
        <v>к</v>
      </c>
      <c r="CF81" s="10" t="e">
        <f t="shared" si="120"/>
        <v>#N/A</v>
      </c>
      <c r="CG81" s="10" t="e">
        <f t="shared" si="121"/>
        <v>#N/A</v>
      </c>
      <c r="CH81" s="10" t="str">
        <f t="shared" si="122"/>
        <v>к</v>
      </c>
      <c r="CI81" s="10" t="str">
        <f t="shared" si="123"/>
        <v>к</v>
      </c>
      <c r="CK81" s="40" t="str">
        <f t="shared" si="124"/>
        <v/>
      </c>
      <c r="CL81" s="40" t="str">
        <f t="shared" si="125"/>
        <v/>
      </c>
      <c r="CM81" s="40" t="str">
        <f t="shared" si="126"/>
        <v/>
      </c>
      <c r="CN81" s="40" t="str">
        <f t="shared" si="127"/>
        <v/>
      </c>
      <c r="CO81" s="40" t="str">
        <f t="shared" si="128"/>
        <v/>
      </c>
      <c r="CP81" s="40" t="str">
        <f t="shared" si="129"/>
        <v/>
      </c>
      <c r="CR81" s="9" t="str">
        <f t="shared" si="130"/>
        <v/>
      </c>
      <c r="CS81" s="9" t="str">
        <f t="shared" si="131"/>
        <v/>
      </c>
      <c r="CT81" s="9" t="str">
        <f t="shared" si="132"/>
        <v/>
      </c>
      <c r="CU81" s="9" t="str">
        <f t="shared" si="133"/>
        <v/>
      </c>
      <c r="CV81" s="9" t="str">
        <f t="shared" si="134"/>
        <v/>
      </c>
      <c r="CW81" s="9" t="str">
        <f t="shared" si="135"/>
        <v/>
      </c>
      <c r="CY81" s="9" t="str">
        <f t="shared" si="136"/>
        <v/>
      </c>
      <c r="CZ81" s="9" t="str">
        <f t="shared" si="137"/>
        <v/>
      </c>
      <c r="DA81" s="9" t="str">
        <f t="shared" si="138"/>
        <v/>
      </c>
      <c r="DB81" s="9" t="str">
        <f t="shared" si="139"/>
        <v/>
      </c>
      <c r="DC81" s="9" t="str">
        <f t="shared" si="140"/>
        <v/>
      </c>
      <c r="DD81" s="9" t="str">
        <f t="shared" si="141"/>
        <v/>
      </c>
      <c r="DF81" s="9" t="str">
        <f>IF($A81=2,IF(ISNUMBER(CR81/Ukraine!CR81),100*CR81/Ukraine!CR81,""),"")</f>
        <v/>
      </c>
      <c r="DG81" s="9" t="str">
        <f>IF($A81=2,IF(ISNUMBER(CS81/Ukraine!CS81),100*CS81/Ukraine!CS81,""),"")</f>
        <v/>
      </c>
      <c r="DH81" s="9" t="str">
        <f>IF($A81=2,IF(ISNUMBER(CT81/Ukraine!CT81),100*CT81/Ukraine!CT81,""),"")</f>
        <v/>
      </c>
      <c r="DI81" s="9" t="str">
        <f>IF($A81=2,IF(ISNUMBER(CU81/Ukraine!CU81),100*CU81/Ukraine!CU81,""),"")</f>
        <v/>
      </c>
      <c r="DJ81" s="9" t="str">
        <f>IF($A81=2,IF(ISNUMBER(CV81/Ukraine!CV81),100*CV81/Ukraine!CV81,""),"")</f>
        <v/>
      </c>
      <c r="DK81" s="9" t="str">
        <f>IF($A81=2,IF(ISNUMBER(CW81/Ukraine!CW81),100*CW81/Ukraine!CW81,""),"")</f>
        <v/>
      </c>
      <c r="DM81" s="40" t="str">
        <f t="shared" si="142"/>
        <v/>
      </c>
      <c r="DN81" s="40" t="str">
        <f t="shared" si="143"/>
        <v/>
      </c>
      <c r="DO81" s="40" t="str">
        <f t="shared" si="144"/>
        <v/>
      </c>
      <c r="DP81" s="40" t="str">
        <f t="shared" si="145"/>
        <v/>
      </c>
      <c r="DQ81" s="40" t="str">
        <f t="shared" si="146"/>
        <v/>
      </c>
      <c r="DR81" s="40" t="str">
        <f t="shared" si="99"/>
        <v/>
      </c>
      <c r="DT81" s="40" t="str">
        <f t="shared" si="147"/>
        <v/>
      </c>
      <c r="DU81" s="40" t="str">
        <f t="shared" si="148"/>
        <v/>
      </c>
      <c r="DV81" s="40" t="str">
        <f t="shared" si="149"/>
        <v/>
      </c>
      <c r="DW81" s="40" t="str">
        <f t="shared" si="150"/>
        <v/>
      </c>
      <c r="DX81" s="40" t="str">
        <f t="shared" si="151"/>
        <v/>
      </c>
      <c r="DY81" s="40" t="str">
        <f t="shared" si="152"/>
        <v/>
      </c>
    </row>
    <row r="82" spans="1:129" x14ac:dyDescent="0.2">
      <c r="A82" s="39">
        <f>'Industry selection'!C82</f>
        <v>1</v>
      </c>
      <c r="B82" s="2">
        <v>20.6</v>
      </c>
      <c r="C82" s="2" t="s">
        <v>166</v>
      </c>
      <c r="E82" s="30" t="s">
        <v>165</v>
      </c>
      <c r="F82" s="31">
        <v>20.6</v>
      </c>
      <c r="G82" s="32" t="s">
        <v>166</v>
      </c>
      <c r="H82" s="157" t="e">
        <f>[1]Ternopil!$F$80</f>
        <v>#N/A</v>
      </c>
      <c r="I82" s="157" t="e">
        <f>[1]Ternopil!$G$80</f>
        <v>#N/A</v>
      </c>
      <c r="J82" s="157" t="e">
        <f>[1]Ternopil!$H$80</f>
        <v>#N/A</v>
      </c>
      <c r="K82" s="157" t="e">
        <f>[1]Ternopil!$I$80</f>
        <v>#N/A</v>
      </c>
      <c r="L82" s="157" t="e">
        <f>[1]Ternopil!$J$80</f>
        <v>#N/A</v>
      </c>
      <c r="M82" s="11"/>
      <c r="N82" s="33" t="s">
        <v>807</v>
      </c>
      <c r="O82" s="36">
        <v>20.6</v>
      </c>
      <c r="P82" s="35" t="s">
        <v>166</v>
      </c>
      <c r="Q82" s="157" t="e">
        <f>[2]Ternopil!$F$80</f>
        <v>#N/A</v>
      </c>
      <c r="R82" s="157" t="e">
        <f>[2]Ternopil!$G$80</f>
        <v>#N/A</v>
      </c>
      <c r="S82" s="157" t="e">
        <f>[2]Ternopil!$H$80</f>
        <v>#N/A</v>
      </c>
      <c r="T82" s="157" t="e">
        <f>[2]Ternopil!$I$80</f>
        <v>#N/A</v>
      </c>
      <c r="U82" s="157" t="e">
        <f>[2]Ternopil!$J$80</f>
        <v>#N/A</v>
      </c>
      <c r="V82" s="11"/>
      <c r="W82" s="36" t="s">
        <v>1152</v>
      </c>
      <c r="X82" s="36">
        <v>20.6</v>
      </c>
      <c r="Y82" s="36" t="s">
        <v>166</v>
      </c>
      <c r="Z82" s="157" t="e">
        <f>[3]Ternopil!$F$80</f>
        <v>#N/A</v>
      </c>
      <c r="AA82" s="157" t="e">
        <f>[3]Ternopil!$G$80</f>
        <v>#N/A</v>
      </c>
      <c r="AB82" s="157" t="e">
        <f>[3]Ternopil!$H$80</f>
        <v>#N/A</v>
      </c>
      <c r="AC82" s="157" t="e">
        <f>[3]Ternopil!$I$80</f>
        <v>#N/A</v>
      </c>
      <c r="AD82" s="157" t="e">
        <f>[3]Ternopil!$J$80</f>
        <v>#N/A</v>
      </c>
      <c r="AE82" s="11"/>
      <c r="AF82" s="37" t="s">
        <v>1152</v>
      </c>
      <c r="AG82" s="37">
        <v>20.6</v>
      </c>
      <c r="AH82" s="37" t="s">
        <v>166</v>
      </c>
      <c r="AI82" s="157" t="e">
        <f>[4]Ternopil!$F$80</f>
        <v>#N/A</v>
      </c>
      <c r="AJ82" s="157" t="e">
        <f>[4]Ternopil!$G$80</f>
        <v>#N/A</v>
      </c>
      <c r="AK82" s="157" t="e">
        <f>[4]Ternopil!$H$80</f>
        <v>#N/A</v>
      </c>
      <c r="AL82" s="157" t="e">
        <f>[4]Ternopil!$I$80</f>
        <v>#N/A</v>
      </c>
      <c r="AM82" s="157" t="e">
        <f>[4]Ternopil!$J$80</f>
        <v>#N/A</v>
      </c>
      <c r="AN82" s="11"/>
      <c r="AO82" s="11" t="s">
        <v>1152</v>
      </c>
      <c r="AP82" s="11">
        <v>20.6</v>
      </c>
      <c r="AQ82" s="11" t="s">
        <v>166</v>
      </c>
      <c r="AR82" s="157" t="e">
        <f>[5]Ternopil!$F$80</f>
        <v>#N/A</v>
      </c>
      <c r="AS82" s="157" t="e">
        <f>[5]Ternopil!$G$80</f>
        <v>#N/A</v>
      </c>
      <c r="AT82" s="157" t="e">
        <f>[5]Ternopil!$H$80</f>
        <v>#N/A</v>
      </c>
      <c r="AU82" s="157" t="e">
        <f>[5]Ternopil!$I$80</f>
        <v>#N/A</v>
      </c>
      <c r="AV82" s="157" t="e">
        <f>[5]Ternopil!$J$80</f>
        <v>#N/A</v>
      </c>
      <c r="AW82" s="11"/>
      <c r="AX82" s="33" t="s">
        <v>1152</v>
      </c>
      <c r="AY82" s="33">
        <v>20.6</v>
      </c>
      <c r="AZ82" s="33" t="s">
        <v>166</v>
      </c>
      <c r="BA82" s="157" t="e">
        <f>[6]Ternopil!$F$80</f>
        <v>#N/A</v>
      </c>
      <c r="BB82" s="157" t="e">
        <f>[6]Ternopil!$G$80</f>
        <v>#N/A</v>
      </c>
      <c r="BC82" s="157" t="e">
        <f>[6]Ternopil!$H$80</f>
        <v>#N/A</v>
      </c>
      <c r="BD82" s="157" t="e">
        <f>[6]Ternopil!$I$80</f>
        <v>#N/A</v>
      </c>
      <c r="BE82" s="157" t="e">
        <f>[6]Ternopil!$J$80</f>
        <v>#N/A</v>
      </c>
      <c r="BG82" s="2">
        <v>20.6</v>
      </c>
      <c r="BH82" s="2" t="s">
        <v>166</v>
      </c>
      <c r="BI82" s="1" t="e">
        <f t="shared" si="100"/>
        <v>#N/A</v>
      </c>
      <c r="BJ82" s="1" t="e">
        <f t="shared" si="101"/>
        <v>#N/A</v>
      </c>
      <c r="BK82" s="1" t="e">
        <f t="shared" si="102"/>
        <v>#N/A</v>
      </c>
      <c r="BL82" s="1" t="e">
        <f t="shared" si="103"/>
        <v>#N/A</v>
      </c>
      <c r="BM82" s="1" t="e">
        <f t="shared" si="104"/>
        <v>#N/A</v>
      </c>
      <c r="BN82" s="1" t="e">
        <f t="shared" si="105"/>
        <v>#N/A</v>
      </c>
      <c r="BP82" s="1" t="e">
        <f t="shared" si="106"/>
        <v>#N/A</v>
      </c>
      <c r="BQ82" s="1" t="e">
        <f t="shared" si="107"/>
        <v>#N/A</v>
      </c>
      <c r="BR82" s="1" t="e">
        <f t="shared" si="108"/>
        <v>#N/A</v>
      </c>
      <c r="BS82" s="1" t="e">
        <f t="shared" si="109"/>
        <v>#N/A</v>
      </c>
      <c r="BT82" s="1" t="e">
        <f t="shared" si="110"/>
        <v>#N/A</v>
      </c>
      <c r="BU82" s="1" t="e">
        <f t="shared" si="111"/>
        <v>#N/A</v>
      </c>
      <c r="BW82" s="40" t="str">
        <f t="shared" si="112"/>
        <v/>
      </c>
      <c r="BX82" s="40" t="str">
        <f t="shared" si="113"/>
        <v/>
      </c>
      <c r="BY82" s="40" t="str">
        <f t="shared" si="114"/>
        <v/>
      </c>
      <c r="BZ82" s="40" t="str">
        <f t="shared" si="115"/>
        <v/>
      </c>
      <c r="CA82" s="40" t="str">
        <f t="shared" si="116"/>
        <v/>
      </c>
      <c r="CB82" s="40" t="str">
        <f t="shared" si="117"/>
        <v/>
      </c>
      <c r="CD82" s="10" t="e">
        <f t="shared" si="118"/>
        <v>#N/A</v>
      </c>
      <c r="CE82" s="10" t="e">
        <f t="shared" si="119"/>
        <v>#N/A</v>
      </c>
      <c r="CF82" s="10" t="e">
        <f t="shared" si="120"/>
        <v>#N/A</v>
      </c>
      <c r="CG82" s="10" t="e">
        <f t="shared" si="121"/>
        <v>#N/A</v>
      </c>
      <c r="CH82" s="10" t="e">
        <f t="shared" si="122"/>
        <v>#N/A</v>
      </c>
      <c r="CI82" s="10" t="e">
        <f t="shared" si="123"/>
        <v>#N/A</v>
      </c>
      <c r="CK82" s="40" t="str">
        <f t="shared" si="124"/>
        <v/>
      </c>
      <c r="CL82" s="40" t="str">
        <f t="shared" si="125"/>
        <v/>
      </c>
      <c r="CM82" s="40" t="str">
        <f t="shared" si="126"/>
        <v/>
      </c>
      <c r="CN82" s="40" t="str">
        <f t="shared" si="127"/>
        <v/>
      </c>
      <c r="CO82" s="40" t="str">
        <f t="shared" si="128"/>
        <v/>
      </c>
      <c r="CP82" s="40" t="str">
        <f t="shared" si="129"/>
        <v/>
      </c>
      <c r="CR82" s="9" t="str">
        <f t="shared" si="130"/>
        <v/>
      </c>
      <c r="CS82" s="9" t="str">
        <f t="shared" si="131"/>
        <v/>
      </c>
      <c r="CT82" s="9" t="str">
        <f t="shared" si="132"/>
        <v/>
      </c>
      <c r="CU82" s="9" t="str">
        <f t="shared" si="133"/>
        <v/>
      </c>
      <c r="CV82" s="9" t="str">
        <f t="shared" si="134"/>
        <v/>
      </c>
      <c r="CW82" s="9" t="str">
        <f t="shared" si="135"/>
        <v/>
      </c>
      <c r="CY82" s="9" t="str">
        <f t="shared" si="136"/>
        <v/>
      </c>
      <c r="CZ82" s="9" t="str">
        <f t="shared" si="137"/>
        <v/>
      </c>
      <c r="DA82" s="9" t="str">
        <f t="shared" si="138"/>
        <v/>
      </c>
      <c r="DB82" s="9" t="str">
        <f t="shared" si="139"/>
        <v/>
      </c>
      <c r="DC82" s="9" t="str">
        <f t="shared" si="140"/>
        <v/>
      </c>
      <c r="DD82" s="9" t="str">
        <f t="shared" si="141"/>
        <v/>
      </c>
      <c r="DF82" s="9" t="str">
        <f>IF($A82=2,IF(ISNUMBER(CR82/Ukraine!CR82),100*CR82/Ukraine!CR82,""),"")</f>
        <v/>
      </c>
      <c r="DG82" s="9" t="str">
        <f>IF($A82=2,IF(ISNUMBER(CS82/Ukraine!CS82),100*CS82/Ukraine!CS82,""),"")</f>
        <v/>
      </c>
      <c r="DH82" s="9" t="str">
        <f>IF($A82=2,IF(ISNUMBER(CT82/Ukraine!CT82),100*CT82/Ukraine!CT82,""),"")</f>
        <v/>
      </c>
      <c r="DI82" s="9" t="str">
        <f>IF($A82=2,IF(ISNUMBER(CU82/Ukraine!CU82),100*CU82/Ukraine!CU82,""),"")</f>
        <v/>
      </c>
      <c r="DJ82" s="9" t="str">
        <f>IF($A82=2,IF(ISNUMBER(CV82/Ukraine!CV82),100*CV82/Ukraine!CV82,""),"")</f>
        <v/>
      </c>
      <c r="DK82" s="9" t="str">
        <f>IF($A82=2,IF(ISNUMBER(CW82/Ukraine!CW82),100*CW82/Ukraine!CW82,""),"")</f>
        <v/>
      </c>
      <c r="DM82" s="40" t="str">
        <f t="shared" si="142"/>
        <v/>
      </c>
      <c r="DN82" s="40" t="str">
        <f t="shared" si="143"/>
        <v/>
      </c>
      <c r="DO82" s="40" t="str">
        <f t="shared" si="144"/>
        <v/>
      </c>
      <c r="DP82" s="40" t="str">
        <f t="shared" si="145"/>
        <v/>
      </c>
      <c r="DQ82" s="40" t="str">
        <f t="shared" si="146"/>
        <v/>
      </c>
      <c r="DR82" s="40" t="str">
        <f t="shared" si="99"/>
        <v/>
      </c>
      <c r="DT82" s="40" t="str">
        <f t="shared" si="147"/>
        <v/>
      </c>
      <c r="DU82" s="40" t="str">
        <f t="shared" si="148"/>
        <v/>
      </c>
      <c r="DV82" s="40" t="str">
        <f t="shared" si="149"/>
        <v/>
      </c>
      <c r="DW82" s="40" t="str">
        <f t="shared" si="150"/>
        <v/>
      </c>
      <c r="DX82" s="40" t="str">
        <f t="shared" si="151"/>
        <v/>
      </c>
      <c r="DY82" s="40" t="str">
        <f t="shared" si="152"/>
        <v/>
      </c>
    </row>
    <row r="83" spans="1:129" x14ac:dyDescent="0.2">
      <c r="A83" s="39">
        <f>'Industry selection'!C83</f>
        <v>1</v>
      </c>
      <c r="B83" s="2">
        <v>21</v>
      </c>
      <c r="C83" s="2" t="s">
        <v>168</v>
      </c>
      <c r="E83" s="30" t="s">
        <v>167</v>
      </c>
      <c r="F83" s="31">
        <v>21</v>
      </c>
      <c r="G83" s="32" t="s">
        <v>168</v>
      </c>
      <c r="H83" s="157">
        <f>[1]Ternopil!$F$81</f>
        <v>2</v>
      </c>
      <c r="I83" s="157" t="str">
        <f>[1]Ternopil!$G$81</f>
        <v>к</v>
      </c>
      <c r="J83" s="157" t="str">
        <f>[1]Ternopil!$H$81</f>
        <v>к</v>
      </c>
      <c r="K83" s="157" t="str">
        <f>[1]Ternopil!$I$81</f>
        <v>к</v>
      </c>
      <c r="L83" s="157" t="str">
        <f>[1]Ternopil!$J$81</f>
        <v>к</v>
      </c>
      <c r="M83" s="11"/>
      <c r="N83" s="33" t="s">
        <v>808</v>
      </c>
      <c r="O83" s="36">
        <v>21</v>
      </c>
      <c r="P83" s="35" t="s">
        <v>168</v>
      </c>
      <c r="Q83" s="157">
        <f>[2]Ternopil!$F$81</f>
        <v>2</v>
      </c>
      <c r="R83" s="157" t="str">
        <f>[2]Ternopil!$G$81</f>
        <v>к</v>
      </c>
      <c r="S83" s="157" t="str">
        <f>[2]Ternopil!$H$81</f>
        <v>к</v>
      </c>
      <c r="T83" s="157" t="str">
        <f>[2]Ternopil!$I$81</f>
        <v>к</v>
      </c>
      <c r="U83" s="157" t="str">
        <f>[2]Ternopil!$J$81</f>
        <v>к</v>
      </c>
      <c r="V83" s="11"/>
      <c r="W83" s="36" t="s">
        <v>1153</v>
      </c>
      <c r="X83" s="36">
        <v>21</v>
      </c>
      <c r="Y83" s="36" t="s">
        <v>168</v>
      </c>
      <c r="Z83" s="157">
        <f>[3]Ternopil!$F$81</f>
        <v>2</v>
      </c>
      <c r="AA83" s="157" t="str">
        <f>[3]Ternopil!$G$81</f>
        <v>к</v>
      </c>
      <c r="AB83" s="157" t="str">
        <f>[3]Ternopil!$H$81</f>
        <v>к</v>
      </c>
      <c r="AC83" s="157" t="str">
        <f>[3]Ternopil!$I$81</f>
        <v>к</v>
      </c>
      <c r="AD83" s="157" t="str">
        <f>[3]Ternopil!$J$81</f>
        <v>к</v>
      </c>
      <c r="AE83" s="11"/>
      <c r="AF83" s="37" t="s">
        <v>1153</v>
      </c>
      <c r="AG83" s="37">
        <v>21</v>
      </c>
      <c r="AH83" s="37" t="s">
        <v>168</v>
      </c>
      <c r="AI83" s="157">
        <f>[4]Ternopil!$F$81</f>
        <v>3</v>
      </c>
      <c r="AJ83" s="157" t="str">
        <f>[4]Ternopil!$G$81</f>
        <v>к</v>
      </c>
      <c r="AK83" s="157" t="str">
        <f>[4]Ternopil!$H$81</f>
        <v>к</v>
      </c>
      <c r="AL83" s="157" t="str">
        <f>[4]Ternopil!$I$81</f>
        <v>к</v>
      </c>
      <c r="AM83" s="157" t="str">
        <f>[4]Ternopil!$J$81</f>
        <v>к</v>
      </c>
      <c r="AN83" s="11"/>
      <c r="AO83" s="11" t="s">
        <v>1425</v>
      </c>
      <c r="AP83" s="11">
        <v>21</v>
      </c>
      <c r="AQ83" s="11" t="s">
        <v>168</v>
      </c>
      <c r="AR83" s="157">
        <f>[5]Ternopil!$F$81</f>
        <v>3</v>
      </c>
      <c r="AS83" s="157">
        <f>[5]Ternopil!$G$81</f>
        <v>359</v>
      </c>
      <c r="AT83" s="157">
        <f>[5]Ternopil!$H$81</f>
        <v>356</v>
      </c>
      <c r="AU83" s="157">
        <f>[5]Ternopil!$I$81</f>
        <v>180204.7</v>
      </c>
      <c r="AV83" s="157">
        <f>[5]Ternopil!$J$81</f>
        <v>18630.099999999999</v>
      </c>
      <c r="AW83" s="11"/>
      <c r="AX83" s="33" t="s">
        <v>1425</v>
      </c>
      <c r="AY83" s="33">
        <v>21</v>
      </c>
      <c r="AZ83" s="33" t="s">
        <v>168</v>
      </c>
      <c r="BA83" s="157">
        <f>[6]Ternopil!$F$81</f>
        <v>3</v>
      </c>
      <c r="BB83" s="157" t="str">
        <f>[6]Ternopil!$G$81</f>
        <v>к</v>
      </c>
      <c r="BC83" s="157" t="str">
        <f>[6]Ternopil!$H$81</f>
        <v>к</v>
      </c>
      <c r="BD83" s="157" t="str">
        <f>[6]Ternopil!$I$81</f>
        <v>к</v>
      </c>
      <c r="BE83" s="157" t="str">
        <f>[6]Ternopil!$J$81</f>
        <v>к</v>
      </c>
      <c r="BG83" s="2">
        <v>21</v>
      </c>
      <c r="BH83" s="2" t="s">
        <v>168</v>
      </c>
      <c r="BI83" s="1">
        <f t="shared" si="100"/>
        <v>2</v>
      </c>
      <c r="BJ83" s="1">
        <f t="shared" si="101"/>
        <v>2</v>
      </c>
      <c r="BK83" s="1">
        <f t="shared" si="102"/>
        <v>2</v>
      </c>
      <c r="BL83" s="1">
        <f t="shared" si="103"/>
        <v>3</v>
      </c>
      <c r="BM83" s="1">
        <f t="shared" si="104"/>
        <v>3</v>
      </c>
      <c r="BN83" s="1">
        <f t="shared" si="105"/>
        <v>3</v>
      </c>
      <c r="BP83" s="1" t="str">
        <f t="shared" si="106"/>
        <v>к</v>
      </c>
      <c r="BQ83" s="1" t="str">
        <f t="shared" si="107"/>
        <v>к</v>
      </c>
      <c r="BR83" s="1" t="str">
        <f t="shared" si="108"/>
        <v>к</v>
      </c>
      <c r="BS83" s="1" t="str">
        <f t="shared" si="109"/>
        <v>к</v>
      </c>
      <c r="BT83" s="1">
        <f t="shared" si="110"/>
        <v>356</v>
      </c>
      <c r="BU83" s="1" t="str">
        <f t="shared" si="111"/>
        <v>к</v>
      </c>
      <c r="BW83" s="40" t="str">
        <f t="shared" si="112"/>
        <v/>
      </c>
      <c r="BX83" s="40" t="str">
        <f t="shared" si="113"/>
        <v/>
      </c>
      <c r="BY83" s="40" t="str">
        <f t="shared" si="114"/>
        <v/>
      </c>
      <c r="BZ83" s="40" t="str">
        <f t="shared" si="115"/>
        <v/>
      </c>
      <c r="CA83" s="40" t="str">
        <f t="shared" si="116"/>
        <v/>
      </c>
      <c r="CB83" s="40" t="str">
        <f t="shared" si="117"/>
        <v/>
      </c>
      <c r="CD83" s="10" t="str">
        <f t="shared" si="118"/>
        <v>к</v>
      </c>
      <c r="CE83" s="10" t="str">
        <f t="shared" si="119"/>
        <v>к</v>
      </c>
      <c r="CF83" s="10" t="str">
        <f t="shared" si="120"/>
        <v>к</v>
      </c>
      <c r="CG83" s="10" t="str">
        <f t="shared" si="121"/>
        <v>к</v>
      </c>
      <c r="CH83" s="10">
        <f t="shared" si="122"/>
        <v>18630.099999999999</v>
      </c>
      <c r="CI83" s="10" t="str">
        <f t="shared" si="123"/>
        <v>к</v>
      </c>
      <c r="CK83" s="40" t="str">
        <f t="shared" si="124"/>
        <v/>
      </c>
      <c r="CL83" s="40" t="str">
        <f t="shared" si="125"/>
        <v/>
      </c>
      <c r="CM83" s="40" t="str">
        <f t="shared" si="126"/>
        <v/>
      </c>
      <c r="CN83" s="40" t="str">
        <f t="shared" si="127"/>
        <v/>
      </c>
      <c r="CO83" s="40" t="str">
        <f t="shared" si="128"/>
        <v/>
      </c>
      <c r="CP83" s="40" t="str">
        <f t="shared" si="129"/>
        <v/>
      </c>
      <c r="CR83" s="9" t="str">
        <f t="shared" si="130"/>
        <v/>
      </c>
      <c r="CS83" s="9" t="str">
        <f t="shared" si="131"/>
        <v/>
      </c>
      <c r="CT83" s="9" t="str">
        <f t="shared" si="132"/>
        <v/>
      </c>
      <c r="CU83" s="9" t="str">
        <f t="shared" si="133"/>
        <v/>
      </c>
      <c r="CV83" s="9" t="str">
        <f t="shared" si="134"/>
        <v/>
      </c>
      <c r="CW83" s="9" t="str">
        <f t="shared" si="135"/>
        <v/>
      </c>
      <c r="CY83" s="9" t="str">
        <f t="shared" si="136"/>
        <v/>
      </c>
      <c r="CZ83" s="9" t="str">
        <f t="shared" si="137"/>
        <v/>
      </c>
      <c r="DA83" s="9" t="str">
        <f t="shared" si="138"/>
        <v/>
      </c>
      <c r="DB83" s="9" t="str">
        <f t="shared" si="139"/>
        <v/>
      </c>
      <c r="DC83" s="9" t="str">
        <f t="shared" si="140"/>
        <v/>
      </c>
      <c r="DD83" s="9" t="str">
        <f t="shared" si="141"/>
        <v/>
      </c>
      <c r="DF83" s="9" t="str">
        <f>IF($A83=2,IF(ISNUMBER(CR83/Ukraine!CR83),100*CR83/Ukraine!CR83,""),"")</f>
        <v/>
      </c>
      <c r="DG83" s="9" t="str">
        <f>IF($A83=2,IF(ISNUMBER(CS83/Ukraine!CS83),100*CS83/Ukraine!CS83,""),"")</f>
        <v/>
      </c>
      <c r="DH83" s="9" t="str">
        <f>IF($A83=2,IF(ISNUMBER(CT83/Ukraine!CT83),100*CT83/Ukraine!CT83,""),"")</f>
        <v/>
      </c>
      <c r="DI83" s="9" t="str">
        <f>IF($A83=2,IF(ISNUMBER(CU83/Ukraine!CU83),100*CU83/Ukraine!CU83,""),"")</f>
        <v/>
      </c>
      <c r="DJ83" s="9" t="str">
        <f>IF($A83=2,IF(ISNUMBER(CV83/Ukraine!CV83),100*CV83/Ukraine!CV83,""),"")</f>
        <v/>
      </c>
      <c r="DK83" s="9" t="str">
        <f>IF($A83=2,IF(ISNUMBER(CW83/Ukraine!CW83),100*CW83/Ukraine!CW83,""),"")</f>
        <v/>
      </c>
      <c r="DM83" s="40" t="str">
        <f t="shared" si="142"/>
        <v/>
      </c>
      <c r="DN83" s="40" t="str">
        <f t="shared" si="143"/>
        <v/>
      </c>
      <c r="DO83" s="40" t="str">
        <f t="shared" si="144"/>
        <v/>
      </c>
      <c r="DP83" s="40" t="str">
        <f t="shared" si="145"/>
        <v/>
      </c>
      <c r="DQ83" s="40" t="str">
        <f t="shared" si="146"/>
        <v/>
      </c>
      <c r="DR83" s="40" t="str">
        <f t="shared" si="99"/>
        <v/>
      </c>
      <c r="DT83" s="40" t="str">
        <f t="shared" si="147"/>
        <v/>
      </c>
      <c r="DU83" s="40" t="str">
        <f t="shared" si="148"/>
        <v/>
      </c>
      <c r="DV83" s="40" t="str">
        <f t="shared" si="149"/>
        <v/>
      </c>
      <c r="DW83" s="40" t="str">
        <f t="shared" si="150"/>
        <v/>
      </c>
      <c r="DX83" s="40" t="str">
        <f t="shared" si="151"/>
        <v/>
      </c>
      <c r="DY83" s="40" t="str">
        <f t="shared" si="152"/>
        <v/>
      </c>
    </row>
    <row r="84" spans="1:129" x14ac:dyDescent="0.2">
      <c r="A84" s="39">
        <f>'Industry selection'!C84</f>
        <v>1</v>
      </c>
      <c r="B84" s="2">
        <v>21.1</v>
      </c>
      <c r="C84" s="2" t="s">
        <v>170</v>
      </c>
      <c r="E84" s="30" t="s">
        <v>169</v>
      </c>
      <c r="F84" s="31">
        <v>21.1</v>
      </c>
      <c r="G84" s="32" t="s">
        <v>170</v>
      </c>
      <c r="H84" s="157" t="e">
        <f>[1]Ternopil!$F$82</f>
        <v>#N/A</v>
      </c>
      <c r="I84" s="157" t="e">
        <f>[1]Ternopil!$G$82</f>
        <v>#N/A</v>
      </c>
      <c r="J84" s="157" t="e">
        <f>[1]Ternopil!$H$82</f>
        <v>#N/A</v>
      </c>
      <c r="K84" s="157" t="e">
        <f>[1]Ternopil!$I$82</f>
        <v>#N/A</v>
      </c>
      <c r="L84" s="157" t="e">
        <f>[1]Ternopil!$J$82</f>
        <v>#N/A</v>
      </c>
      <c r="M84" s="11"/>
      <c r="N84" s="33" t="s">
        <v>809</v>
      </c>
      <c r="O84" s="36">
        <v>21.1</v>
      </c>
      <c r="P84" s="35" t="s">
        <v>170</v>
      </c>
      <c r="Q84" s="157" t="e">
        <f>[2]Ternopil!$F$82</f>
        <v>#N/A</v>
      </c>
      <c r="R84" s="157" t="e">
        <f>[2]Ternopil!$G$82</f>
        <v>#N/A</v>
      </c>
      <c r="S84" s="157" t="e">
        <f>[2]Ternopil!$H$82</f>
        <v>#N/A</v>
      </c>
      <c r="T84" s="157" t="e">
        <f>[2]Ternopil!$I$82</f>
        <v>#N/A</v>
      </c>
      <c r="U84" s="157" t="e">
        <f>[2]Ternopil!$J$82</f>
        <v>#N/A</v>
      </c>
      <c r="V84" s="11"/>
      <c r="W84" s="36" t="s">
        <v>1154</v>
      </c>
      <c r="X84" s="36">
        <v>21.1</v>
      </c>
      <c r="Y84" s="36" t="s">
        <v>170</v>
      </c>
      <c r="Z84" s="157" t="e">
        <f>[3]Ternopil!$F$82</f>
        <v>#N/A</v>
      </c>
      <c r="AA84" s="157" t="e">
        <f>[3]Ternopil!$G$82</f>
        <v>#N/A</v>
      </c>
      <c r="AB84" s="157" t="e">
        <f>[3]Ternopil!$H$82</f>
        <v>#N/A</v>
      </c>
      <c r="AC84" s="157" t="e">
        <f>[3]Ternopil!$I$82</f>
        <v>#N/A</v>
      </c>
      <c r="AD84" s="157" t="e">
        <f>[3]Ternopil!$J$82</f>
        <v>#N/A</v>
      </c>
      <c r="AE84" s="11"/>
      <c r="AF84" s="37" t="s">
        <v>1154</v>
      </c>
      <c r="AG84" s="37">
        <v>21.1</v>
      </c>
      <c r="AH84" s="37" t="s">
        <v>170</v>
      </c>
      <c r="AI84" s="157" t="e">
        <f>[4]Ternopil!$F$82</f>
        <v>#N/A</v>
      </c>
      <c r="AJ84" s="157" t="e">
        <f>[4]Ternopil!$G$82</f>
        <v>#N/A</v>
      </c>
      <c r="AK84" s="157" t="e">
        <f>[4]Ternopil!$H$82</f>
        <v>#N/A</v>
      </c>
      <c r="AL84" s="157" t="e">
        <f>[4]Ternopil!$I$82</f>
        <v>#N/A</v>
      </c>
      <c r="AM84" s="157" t="e">
        <f>[4]Ternopil!$J$82</f>
        <v>#N/A</v>
      </c>
      <c r="AN84" s="11"/>
      <c r="AO84" s="11" t="s">
        <v>1154</v>
      </c>
      <c r="AP84" s="11">
        <v>21.1</v>
      </c>
      <c r="AQ84" s="11" t="s">
        <v>170</v>
      </c>
      <c r="AR84" s="157" t="e">
        <f>[5]Ternopil!$F$82</f>
        <v>#N/A</v>
      </c>
      <c r="AS84" s="157" t="e">
        <f>[5]Ternopil!$G$82</f>
        <v>#N/A</v>
      </c>
      <c r="AT84" s="157" t="e">
        <f>[5]Ternopil!$H$82</f>
        <v>#N/A</v>
      </c>
      <c r="AU84" s="157" t="e">
        <f>[5]Ternopil!$I$82</f>
        <v>#N/A</v>
      </c>
      <c r="AV84" s="157" t="e">
        <f>[5]Ternopil!$J$82</f>
        <v>#N/A</v>
      </c>
      <c r="AW84" s="11"/>
      <c r="AX84" s="33" t="s">
        <v>1154</v>
      </c>
      <c r="AY84" s="33">
        <v>21.1</v>
      </c>
      <c r="AZ84" s="33" t="s">
        <v>170</v>
      </c>
      <c r="BA84" s="157" t="e">
        <f>[6]Ternopil!$F$82</f>
        <v>#N/A</v>
      </c>
      <c r="BB84" s="157" t="e">
        <f>[6]Ternopil!$G$82</f>
        <v>#N/A</v>
      </c>
      <c r="BC84" s="157" t="e">
        <f>[6]Ternopil!$H$82</f>
        <v>#N/A</v>
      </c>
      <c r="BD84" s="157" t="e">
        <f>[6]Ternopil!$I$82</f>
        <v>#N/A</v>
      </c>
      <c r="BE84" s="157" t="e">
        <f>[6]Ternopil!$J$82</f>
        <v>#N/A</v>
      </c>
      <c r="BG84" s="2">
        <v>21.1</v>
      </c>
      <c r="BH84" s="2" t="s">
        <v>170</v>
      </c>
      <c r="BI84" s="1" t="e">
        <f t="shared" si="100"/>
        <v>#N/A</v>
      </c>
      <c r="BJ84" s="1" t="e">
        <f t="shared" si="101"/>
        <v>#N/A</v>
      </c>
      <c r="BK84" s="1" t="e">
        <f t="shared" si="102"/>
        <v>#N/A</v>
      </c>
      <c r="BL84" s="1" t="e">
        <f t="shared" si="103"/>
        <v>#N/A</v>
      </c>
      <c r="BM84" s="1" t="e">
        <f t="shared" si="104"/>
        <v>#N/A</v>
      </c>
      <c r="BN84" s="1" t="e">
        <f t="shared" si="105"/>
        <v>#N/A</v>
      </c>
      <c r="BP84" s="1" t="e">
        <f t="shared" si="106"/>
        <v>#N/A</v>
      </c>
      <c r="BQ84" s="1" t="e">
        <f t="shared" si="107"/>
        <v>#N/A</v>
      </c>
      <c r="BR84" s="1" t="e">
        <f t="shared" si="108"/>
        <v>#N/A</v>
      </c>
      <c r="BS84" s="1" t="e">
        <f t="shared" si="109"/>
        <v>#N/A</v>
      </c>
      <c r="BT84" s="1" t="e">
        <f t="shared" si="110"/>
        <v>#N/A</v>
      </c>
      <c r="BU84" s="1" t="e">
        <f t="shared" si="111"/>
        <v>#N/A</v>
      </c>
      <c r="BW84" s="40" t="str">
        <f t="shared" si="112"/>
        <v/>
      </c>
      <c r="BX84" s="40" t="str">
        <f t="shared" si="113"/>
        <v/>
      </c>
      <c r="BY84" s="40" t="str">
        <f t="shared" si="114"/>
        <v/>
      </c>
      <c r="BZ84" s="40" t="str">
        <f t="shared" si="115"/>
        <v/>
      </c>
      <c r="CA84" s="40" t="str">
        <f t="shared" si="116"/>
        <v/>
      </c>
      <c r="CB84" s="40" t="str">
        <f t="shared" si="117"/>
        <v/>
      </c>
      <c r="CD84" s="10" t="e">
        <f t="shared" si="118"/>
        <v>#N/A</v>
      </c>
      <c r="CE84" s="10" t="e">
        <f t="shared" si="119"/>
        <v>#N/A</v>
      </c>
      <c r="CF84" s="10" t="e">
        <f t="shared" si="120"/>
        <v>#N/A</v>
      </c>
      <c r="CG84" s="10" t="e">
        <f t="shared" si="121"/>
        <v>#N/A</v>
      </c>
      <c r="CH84" s="10" t="e">
        <f t="shared" si="122"/>
        <v>#N/A</v>
      </c>
      <c r="CI84" s="10" t="e">
        <f t="shared" si="123"/>
        <v>#N/A</v>
      </c>
      <c r="CK84" s="40" t="str">
        <f t="shared" si="124"/>
        <v/>
      </c>
      <c r="CL84" s="40" t="str">
        <f t="shared" si="125"/>
        <v/>
      </c>
      <c r="CM84" s="40" t="str">
        <f t="shared" si="126"/>
        <v/>
      </c>
      <c r="CN84" s="40" t="str">
        <f t="shared" si="127"/>
        <v/>
      </c>
      <c r="CO84" s="40" t="str">
        <f t="shared" si="128"/>
        <v/>
      </c>
      <c r="CP84" s="40" t="str">
        <f t="shared" si="129"/>
        <v/>
      </c>
      <c r="CR84" s="9" t="str">
        <f t="shared" si="130"/>
        <v/>
      </c>
      <c r="CS84" s="9" t="str">
        <f t="shared" si="131"/>
        <v/>
      </c>
      <c r="CT84" s="9" t="str">
        <f t="shared" si="132"/>
        <v/>
      </c>
      <c r="CU84" s="9" t="str">
        <f t="shared" si="133"/>
        <v/>
      </c>
      <c r="CV84" s="9" t="str">
        <f t="shared" si="134"/>
        <v/>
      </c>
      <c r="CW84" s="9" t="str">
        <f t="shared" si="135"/>
        <v/>
      </c>
      <c r="CY84" s="9" t="str">
        <f t="shared" si="136"/>
        <v/>
      </c>
      <c r="CZ84" s="9" t="str">
        <f t="shared" si="137"/>
        <v/>
      </c>
      <c r="DA84" s="9" t="str">
        <f t="shared" si="138"/>
        <v/>
      </c>
      <c r="DB84" s="9" t="str">
        <f t="shared" si="139"/>
        <v/>
      </c>
      <c r="DC84" s="9" t="str">
        <f t="shared" si="140"/>
        <v/>
      </c>
      <c r="DD84" s="9" t="str">
        <f t="shared" si="141"/>
        <v/>
      </c>
      <c r="DF84" s="9" t="str">
        <f>IF($A84=2,IF(ISNUMBER(CR84/Ukraine!CR84),100*CR84/Ukraine!CR84,""),"")</f>
        <v/>
      </c>
      <c r="DG84" s="9" t="str">
        <f>IF($A84=2,IF(ISNUMBER(CS84/Ukraine!CS84),100*CS84/Ukraine!CS84,""),"")</f>
        <v/>
      </c>
      <c r="DH84" s="9" t="str">
        <f>IF($A84=2,IF(ISNUMBER(CT84/Ukraine!CT84),100*CT84/Ukraine!CT84,""),"")</f>
        <v/>
      </c>
      <c r="DI84" s="9" t="str">
        <f>IF($A84=2,IF(ISNUMBER(CU84/Ukraine!CU84),100*CU84/Ukraine!CU84,""),"")</f>
        <v/>
      </c>
      <c r="DJ84" s="9" t="str">
        <f>IF($A84=2,IF(ISNUMBER(CV84/Ukraine!CV84),100*CV84/Ukraine!CV84,""),"")</f>
        <v/>
      </c>
      <c r="DK84" s="9" t="str">
        <f>IF($A84=2,IF(ISNUMBER(CW84/Ukraine!CW84),100*CW84/Ukraine!CW84,""),"")</f>
        <v/>
      </c>
      <c r="DM84" s="40" t="str">
        <f t="shared" si="142"/>
        <v/>
      </c>
      <c r="DN84" s="40" t="str">
        <f t="shared" si="143"/>
        <v/>
      </c>
      <c r="DO84" s="40" t="str">
        <f t="shared" si="144"/>
        <v/>
      </c>
      <c r="DP84" s="40" t="str">
        <f t="shared" si="145"/>
        <v/>
      </c>
      <c r="DQ84" s="40" t="str">
        <f t="shared" si="146"/>
        <v/>
      </c>
      <c r="DR84" s="40" t="str">
        <f t="shared" si="99"/>
        <v/>
      </c>
      <c r="DT84" s="40" t="str">
        <f t="shared" si="147"/>
        <v/>
      </c>
      <c r="DU84" s="40" t="str">
        <f t="shared" si="148"/>
        <v/>
      </c>
      <c r="DV84" s="40" t="str">
        <f t="shared" si="149"/>
        <v/>
      </c>
      <c r="DW84" s="40" t="str">
        <f t="shared" si="150"/>
        <v/>
      </c>
      <c r="DX84" s="40" t="str">
        <f t="shared" si="151"/>
        <v/>
      </c>
      <c r="DY84" s="40" t="str">
        <f t="shared" si="152"/>
        <v/>
      </c>
    </row>
    <row r="85" spans="1:129" x14ac:dyDescent="0.2">
      <c r="A85" s="39">
        <f>'Industry selection'!C85</f>
        <v>1</v>
      </c>
      <c r="B85" s="2">
        <v>21.2</v>
      </c>
      <c r="C85" s="2" t="s">
        <v>172</v>
      </c>
      <c r="E85" s="30" t="s">
        <v>171</v>
      </c>
      <c r="F85" s="31">
        <v>21.2</v>
      </c>
      <c r="G85" s="32" t="s">
        <v>172</v>
      </c>
      <c r="H85" s="157">
        <f>[1]Ternopil!$F$83</f>
        <v>2</v>
      </c>
      <c r="I85" s="157" t="str">
        <f>[1]Ternopil!$G$83</f>
        <v>к</v>
      </c>
      <c r="J85" s="157" t="str">
        <f>[1]Ternopil!$H$83</f>
        <v>к</v>
      </c>
      <c r="K85" s="157" t="str">
        <f>[1]Ternopil!$I$83</f>
        <v>к</v>
      </c>
      <c r="L85" s="157" t="str">
        <f>[1]Ternopil!$J$83</f>
        <v>к</v>
      </c>
      <c r="M85" s="11"/>
      <c r="N85" s="33" t="s">
        <v>810</v>
      </c>
      <c r="O85" s="36">
        <v>21.2</v>
      </c>
      <c r="P85" s="35" t="s">
        <v>172</v>
      </c>
      <c r="Q85" s="157">
        <f>[2]Ternopil!$F$83</f>
        <v>2</v>
      </c>
      <c r="R85" s="157" t="str">
        <f>[2]Ternopil!$G$83</f>
        <v>к</v>
      </c>
      <c r="S85" s="157" t="str">
        <f>[2]Ternopil!$H$83</f>
        <v>к</v>
      </c>
      <c r="T85" s="157" t="str">
        <f>[2]Ternopil!$I$83</f>
        <v>к</v>
      </c>
      <c r="U85" s="157" t="str">
        <f>[2]Ternopil!$J$83</f>
        <v>к</v>
      </c>
      <c r="V85" s="11"/>
      <c r="W85" s="36" t="s">
        <v>1155</v>
      </c>
      <c r="X85" s="36">
        <v>21.2</v>
      </c>
      <c r="Y85" s="36" t="s">
        <v>172</v>
      </c>
      <c r="Z85" s="157">
        <f>[3]Ternopil!$F$83</f>
        <v>2</v>
      </c>
      <c r="AA85" s="157" t="str">
        <f>[3]Ternopil!$G$83</f>
        <v>к</v>
      </c>
      <c r="AB85" s="157" t="str">
        <f>[3]Ternopil!$H$83</f>
        <v>к</v>
      </c>
      <c r="AC85" s="157" t="str">
        <f>[3]Ternopil!$I$83</f>
        <v>к</v>
      </c>
      <c r="AD85" s="157" t="str">
        <f>[3]Ternopil!$J$83</f>
        <v>к</v>
      </c>
      <c r="AE85" s="11"/>
      <c r="AF85" s="37" t="s">
        <v>1155</v>
      </c>
      <c r="AG85" s="37">
        <v>21.2</v>
      </c>
      <c r="AH85" s="37" t="s">
        <v>172</v>
      </c>
      <c r="AI85" s="157">
        <f>[4]Ternopil!$F$83</f>
        <v>3</v>
      </c>
      <c r="AJ85" s="157" t="str">
        <f>[4]Ternopil!$G$83</f>
        <v>к</v>
      </c>
      <c r="AK85" s="157" t="str">
        <f>[4]Ternopil!$H$83</f>
        <v>к</v>
      </c>
      <c r="AL85" s="157" t="str">
        <f>[4]Ternopil!$I$83</f>
        <v>к</v>
      </c>
      <c r="AM85" s="157" t="str">
        <f>[4]Ternopil!$J$83</f>
        <v>к</v>
      </c>
      <c r="AN85" s="11"/>
      <c r="AO85" s="11" t="s">
        <v>1155</v>
      </c>
      <c r="AP85" s="11">
        <v>21.2</v>
      </c>
      <c r="AQ85" s="11" t="s">
        <v>172</v>
      </c>
      <c r="AR85" s="157">
        <f>[5]Ternopil!$F$83</f>
        <v>3</v>
      </c>
      <c r="AS85" s="157">
        <f>[5]Ternopil!$G$83</f>
        <v>359</v>
      </c>
      <c r="AT85" s="157">
        <f>[5]Ternopil!$H$83</f>
        <v>356</v>
      </c>
      <c r="AU85" s="157">
        <f>[5]Ternopil!$I$83</f>
        <v>180204.7</v>
      </c>
      <c r="AV85" s="157">
        <f>[5]Ternopil!$J$83</f>
        <v>18630.099999999999</v>
      </c>
      <c r="AW85" s="11"/>
      <c r="AX85" s="33" t="s">
        <v>1155</v>
      </c>
      <c r="AY85" s="33">
        <v>21.2</v>
      </c>
      <c r="AZ85" s="33" t="s">
        <v>172</v>
      </c>
      <c r="BA85" s="157">
        <f>[6]Ternopil!$F$83</f>
        <v>3</v>
      </c>
      <c r="BB85" s="157" t="str">
        <f>[6]Ternopil!$G$83</f>
        <v>к</v>
      </c>
      <c r="BC85" s="157" t="str">
        <f>[6]Ternopil!$H$83</f>
        <v>к</v>
      </c>
      <c r="BD85" s="157" t="str">
        <f>[6]Ternopil!$I$83</f>
        <v>к</v>
      </c>
      <c r="BE85" s="157" t="str">
        <f>[6]Ternopil!$J$83</f>
        <v>к</v>
      </c>
      <c r="BG85" s="2">
        <v>21.2</v>
      </c>
      <c r="BH85" s="2" t="s">
        <v>172</v>
      </c>
      <c r="BI85" s="1">
        <f t="shared" si="100"/>
        <v>2</v>
      </c>
      <c r="BJ85" s="1">
        <f t="shared" si="101"/>
        <v>2</v>
      </c>
      <c r="BK85" s="1">
        <f t="shared" si="102"/>
        <v>2</v>
      </c>
      <c r="BL85" s="1">
        <f t="shared" si="103"/>
        <v>3</v>
      </c>
      <c r="BM85" s="1">
        <f t="shared" si="104"/>
        <v>3</v>
      </c>
      <c r="BN85" s="1">
        <f t="shared" si="105"/>
        <v>3</v>
      </c>
      <c r="BP85" s="1" t="str">
        <f t="shared" si="106"/>
        <v>к</v>
      </c>
      <c r="BQ85" s="1" t="str">
        <f t="shared" si="107"/>
        <v>к</v>
      </c>
      <c r="BR85" s="1" t="str">
        <f t="shared" si="108"/>
        <v>к</v>
      </c>
      <c r="BS85" s="1" t="str">
        <f t="shared" si="109"/>
        <v>к</v>
      </c>
      <c r="BT85" s="1">
        <f t="shared" si="110"/>
        <v>356</v>
      </c>
      <c r="BU85" s="1" t="str">
        <f t="shared" si="111"/>
        <v>к</v>
      </c>
      <c r="BW85" s="40" t="str">
        <f t="shared" si="112"/>
        <v/>
      </c>
      <c r="BX85" s="40" t="str">
        <f t="shared" si="113"/>
        <v/>
      </c>
      <c r="BY85" s="40" t="str">
        <f t="shared" si="114"/>
        <v/>
      </c>
      <c r="BZ85" s="40" t="str">
        <f t="shared" si="115"/>
        <v/>
      </c>
      <c r="CA85" s="40" t="str">
        <f t="shared" si="116"/>
        <v/>
      </c>
      <c r="CB85" s="40" t="str">
        <f t="shared" si="117"/>
        <v/>
      </c>
      <c r="CD85" s="10" t="str">
        <f t="shared" si="118"/>
        <v>к</v>
      </c>
      <c r="CE85" s="10" t="str">
        <f t="shared" si="119"/>
        <v>к</v>
      </c>
      <c r="CF85" s="10" t="str">
        <f t="shared" si="120"/>
        <v>к</v>
      </c>
      <c r="CG85" s="10" t="str">
        <f t="shared" si="121"/>
        <v>к</v>
      </c>
      <c r="CH85" s="10">
        <f t="shared" si="122"/>
        <v>18630.099999999999</v>
      </c>
      <c r="CI85" s="10" t="str">
        <f t="shared" si="123"/>
        <v>к</v>
      </c>
      <c r="CK85" s="40" t="str">
        <f t="shared" si="124"/>
        <v/>
      </c>
      <c r="CL85" s="40" t="str">
        <f t="shared" si="125"/>
        <v/>
      </c>
      <c r="CM85" s="40" t="str">
        <f t="shared" si="126"/>
        <v/>
      </c>
      <c r="CN85" s="40" t="str">
        <f t="shared" si="127"/>
        <v/>
      </c>
      <c r="CO85" s="40" t="str">
        <f t="shared" si="128"/>
        <v/>
      </c>
      <c r="CP85" s="40" t="str">
        <f t="shared" si="129"/>
        <v/>
      </c>
      <c r="CR85" s="9" t="str">
        <f t="shared" si="130"/>
        <v/>
      </c>
      <c r="CS85" s="9" t="str">
        <f t="shared" si="131"/>
        <v/>
      </c>
      <c r="CT85" s="9" t="str">
        <f t="shared" si="132"/>
        <v/>
      </c>
      <c r="CU85" s="9" t="str">
        <f t="shared" si="133"/>
        <v/>
      </c>
      <c r="CV85" s="9" t="str">
        <f t="shared" si="134"/>
        <v/>
      </c>
      <c r="CW85" s="9" t="str">
        <f t="shared" si="135"/>
        <v/>
      </c>
      <c r="CY85" s="9" t="str">
        <f t="shared" si="136"/>
        <v/>
      </c>
      <c r="CZ85" s="9" t="str">
        <f t="shared" si="137"/>
        <v/>
      </c>
      <c r="DA85" s="9" t="str">
        <f t="shared" si="138"/>
        <v/>
      </c>
      <c r="DB85" s="9" t="str">
        <f t="shared" si="139"/>
        <v/>
      </c>
      <c r="DC85" s="9" t="str">
        <f t="shared" si="140"/>
        <v/>
      </c>
      <c r="DD85" s="9" t="str">
        <f t="shared" si="141"/>
        <v/>
      </c>
      <c r="DF85" s="9" t="str">
        <f>IF($A85=2,IF(ISNUMBER(CR85/Ukraine!CR85),100*CR85/Ukraine!CR85,""),"")</f>
        <v/>
      </c>
      <c r="DG85" s="9" t="str">
        <f>IF($A85=2,IF(ISNUMBER(CS85/Ukraine!CS85),100*CS85/Ukraine!CS85,""),"")</f>
        <v/>
      </c>
      <c r="DH85" s="9" t="str">
        <f>IF($A85=2,IF(ISNUMBER(CT85/Ukraine!CT85),100*CT85/Ukraine!CT85,""),"")</f>
        <v/>
      </c>
      <c r="DI85" s="9" t="str">
        <f>IF($A85=2,IF(ISNUMBER(CU85/Ukraine!CU85),100*CU85/Ukraine!CU85,""),"")</f>
        <v/>
      </c>
      <c r="DJ85" s="9" t="str">
        <f>IF($A85=2,IF(ISNUMBER(CV85/Ukraine!CV85),100*CV85/Ukraine!CV85,""),"")</f>
        <v/>
      </c>
      <c r="DK85" s="9" t="str">
        <f>IF($A85=2,IF(ISNUMBER(CW85/Ukraine!CW85),100*CW85/Ukraine!CW85,""),"")</f>
        <v/>
      </c>
      <c r="DM85" s="40" t="str">
        <f t="shared" si="142"/>
        <v/>
      </c>
      <c r="DN85" s="40" t="str">
        <f t="shared" si="143"/>
        <v/>
      </c>
      <c r="DO85" s="40" t="str">
        <f t="shared" si="144"/>
        <v/>
      </c>
      <c r="DP85" s="40" t="str">
        <f t="shared" si="145"/>
        <v/>
      </c>
      <c r="DQ85" s="40" t="str">
        <f t="shared" si="146"/>
        <v/>
      </c>
      <c r="DR85" s="40" t="str">
        <f t="shared" si="99"/>
        <v/>
      </c>
      <c r="DT85" s="40" t="str">
        <f t="shared" si="147"/>
        <v/>
      </c>
      <c r="DU85" s="40" t="str">
        <f t="shared" si="148"/>
        <v/>
      </c>
      <c r="DV85" s="40" t="str">
        <f t="shared" si="149"/>
        <v/>
      </c>
      <c r="DW85" s="40" t="str">
        <f t="shared" si="150"/>
        <v/>
      </c>
      <c r="DX85" s="40" t="str">
        <f t="shared" si="151"/>
        <v/>
      </c>
      <c r="DY85" s="40" t="str">
        <f t="shared" si="152"/>
        <v/>
      </c>
    </row>
    <row r="86" spans="1:129" x14ac:dyDescent="0.2">
      <c r="A86" s="39">
        <f>'Industry selection'!C86</f>
        <v>2</v>
      </c>
      <c r="B86" s="2">
        <v>22</v>
      </c>
      <c r="C86" s="2" t="s">
        <v>174</v>
      </c>
      <c r="E86" s="30" t="s">
        <v>173</v>
      </c>
      <c r="F86" s="31">
        <v>22</v>
      </c>
      <c r="G86" s="32" t="s">
        <v>174</v>
      </c>
      <c r="H86" s="157">
        <f>[1]Ternopil!$F$84</f>
        <v>37</v>
      </c>
      <c r="I86" s="157">
        <f>[1]Ternopil!$G$84</f>
        <v>855</v>
      </c>
      <c r="J86" s="157">
        <f>[1]Ternopil!$H$84</f>
        <v>845</v>
      </c>
      <c r="K86" s="157">
        <f>[1]Ternopil!$I$84</f>
        <v>234494.8</v>
      </c>
      <c r="L86" s="157">
        <f>[1]Ternopil!$J$84</f>
        <v>15983.9</v>
      </c>
      <c r="M86" s="11"/>
      <c r="N86" s="33" t="s">
        <v>811</v>
      </c>
      <c r="O86" s="36">
        <v>22</v>
      </c>
      <c r="P86" s="35" t="s">
        <v>174</v>
      </c>
      <c r="Q86" s="157">
        <f>[2]Ternopil!$F$84</f>
        <v>40</v>
      </c>
      <c r="R86" s="157">
        <f>[2]Ternopil!$G$84</f>
        <v>941</v>
      </c>
      <c r="S86" s="157">
        <f>[2]Ternopil!$H$84</f>
        <v>927</v>
      </c>
      <c r="T86" s="157">
        <f>[2]Ternopil!$I$84</f>
        <v>338801</v>
      </c>
      <c r="U86" s="157">
        <f>[2]Ternopil!$J$84</f>
        <v>17446.599999999999</v>
      </c>
      <c r="V86" s="11"/>
      <c r="W86" s="36" t="s">
        <v>1156</v>
      </c>
      <c r="X86" s="36">
        <v>22</v>
      </c>
      <c r="Y86" s="36" t="s">
        <v>174</v>
      </c>
      <c r="Z86" s="157">
        <f>[3]Ternopil!$F$84</f>
        <v>40</v>
      </c>
      <c r="AA86" s="157">
        <f>[3]Ternopil!$G$84</f>
        <v>796</v>
      </c>
      <c r="AB86" s="157">
        <f>[3]Ternopil!$H$84</f>
        <v>784</v>
      </c>
      <c r="AC86" s="157">
        <f>[3]Ternopil!$I$84</f>
        <v>463505.3</v>
      </c>
      <c r="AD86" s="157">
        <f>[3]Ternopil!$J$84</f>
        <v>18704</v>
      </c>
      <c r="AE86" s="11"/>
      <c r="AF86" s="37" t="s">
        <v>1156</v>
      </c>
      <c r="AG86" s="37">
        <v>22</v>
      </c>
      <c r="AH86" s="37" t="s">
        <v>174</v>
      </c>
      <c r="AI86" s="157">
        <f>[4]Ternopil!$F$84</f>
        <v>37</v>
      </c>
      <c r="AJ86" s="157">
        <f>[4]Ternopil!$G$84</f>
        <v>731</v>
      </c>
      <c r="AK86" s="157">
        <f>[4]Ternopil!$H$84</f>
        <v>716</v>
      </c>
      <c r="AL86" s="157">
        <f>[4]Ternopil!$I$84</f>
        <v>683941.6</v>
      </c>
      <c r="AM86" s="157">
        <f>[4]Ternopil!$J$84</f>
        <v>21388.9</v>
      </c>
      <c r="AN86" s="11"/>
      <c r="AO86" s="11" t="s">
        <v>1156</v>
      </c>
      <c r="AP86" s="11">
        <v>22</v>
      </c>
      <c r="AQ86" s="11" t="s">
        <v>174</v>
      </c>
      <c r="AR86" s="157">
        <f>[5]Ternopil!$F$84</f>
        <v>34</v>
      </c>
      <c r="AS86" s="157">
        <f>[5]Ternopil!$G$84</f>
        <v>831</v>
      </c>
      <c r="AT86" s="157">
        <f>[5]Ternopil!$H$84</f>
        <v>825</v>
      </c>
      <c r="AU86" s="157">
        <f>[5]Ternopil!$I$84</f>
        <v>1161951.5</v>
      </c>
      <c r="AV86" s="157">
        <f>[5]Ternopil!$J$84</f>
        <v>34651.699999999997</v>
      </c>
      <c r="AW86" s="11"/>
      <c r="AX86" s="33" t="s">
        <v>1156</v>
      </c>
      <c r="AY86" s="33">
        <v>22</v>
      </c>
      <c r="AZ86" s="33" t="s">
        <v>174</v>
      </c>
      <c r="BA86" s="157">
        <f>[6]Ternopil!$F$84</f>
        <v>37</v>
      </c>
      <c r="BB86" s="157">
        <f>[6]Ternopil!$G$84</f>
        <v>1095</v>
      </c>
      <c r="BC86" s="157">
        <f>[6]Ternopil!$H$84</f>
        <v>1087</v>
      </c>
      <c r="BD86" s="157">
        <f>[6]Ternopil!$I$84</f>
        <v>1270298.2</v>
      </c>
      <c r="BE86" s="157">
        <f>[6]Ternopil!$J$84</f>
        <v>55800.6</v>
      </c>
      <c r="BG86" s="2">
        <v>22</v>
      </c>
      <c r="BH86" s="2" t="s">
        <v>174</v>
      </c>
      <c r="BI86" s="1">
        <f t="shared" si="100"/>
        <v>37</v>
      </c>
      <c r="BJ86" s="1">
        <f t="shared" si="101"/>
        <v>40</v>
      </c>
      <c r="BK86" s="1">
        <f t="shared" si="102"/>
        <v>40</v>
      </c>
      <c r="BL86" s="1">
        <f t="shared" si="103"/>
        <v>37</v>
      </c>
      <c r="BM86" s="1">
        <f t="shared" si="104"/>
        <v>34</v>
      </c>
      <c r="BN86" s="1">
        <f t="shared" si="105"/>
        <v>37</v>
      </c>
      <c r="BP86" s="1">
        <f t="shared" si="106"/>
        <v>845</v>
      </c>
      <c r="BQ86" s="1">
        <f t="shared" si="107"/>
        <v>927</v>
      </c>
      <c r="BR86" s="1">
        <f t="shared" si="108"/>
        <v>784</v>
      </c>
      <c r="BS86" s="1">
        <f t="shared" si="109"/>
        <v>716</v>
      </c>
      <c r="BT86" s="1">
        <f t="shared" si="110"/>
        <v>825</v>
      </c>
      <c r="BU86" s="1">
        <f t="shared" si="111"/>
        <v>1087</v>
      </c>
      <c r="BW86" s="40">
        <f t="shared" si="112"/>
        <v>1.0102580043518807E-2</v>
      </c>
      <c r="BX86" s="40">
        <f t="shared" si="113"/>
        <v>1.148542330041754E-2</v>
      </c>
      <c r="BY86" s="40">
        <f t="shared" si="114"/>
        <v>9.9736664673629582E-3</v>
      </c>
      <c r="BZ86" s="40">
        <f t="shared" si="115"/>
        <v>9.8905956459277265E-3</v>
      </c>
      <c r="CA86" s="40">
        <f t="shared" si="116"/>
        <v>1.1868966608640608E-2</v>
      </c>
      <c r="CB86" s="40">
        <f t="shared" si="117"/>
        <v>1.5341622796494149E-2</v>
      </c>
      <c r="CD86" s="10">
        <f t="shared" si="118"/>
        <v>15983.9</v>
      </c>
      <c r="CE86" s="10">
        <f t="shared" si="119"/>
        <v>17446.599999999999</v>
      </c>
      <c r="CF86" s="10">
        <f t="shared" si="120"/>
        <v>18704</v>
      </c>
      <c r="CG86" s="10">
        <f t="shared" si="121"/>
        <v>21388.9</v>
      </c>
      <c r="CH86" s="10">
        <f t="shared" si="122"/>
        <v>34651.699999999997</v>
      </c>
      <c r="CI86" s="10">
        <f t="shared" si="123"/>
        <v>55800.6</v>
      </c>
      <c r="CK86" s="40">
        <f t="shared" si="124"/>
        <v>8.003365199784453E-3</v>
      </c>
      <c r="CL86" s="40">
        <f t="shared" si="125"/>
        <v>8.4096636949141015E-3</v>
      </c>
      <c r="CM86" s="40">
        <f t="shared" si="126"/>
        <v>8.3900155047522407E-3</v>
      </c>
      <c r="CN86" s="40">
        <f t="shared" si="127"/>
        <v>8.1506326572825284E-3</v>
      </c>
      <c r="CO86" s="40">
        <f t="shared" si="128"/>
        <v>1.1633185550445933E-2</v>
      </c>
      <c r="CP86" s="40">
        <f t="shared" si="129"/>
        <v>1.2881840899617464E-2</v>
      </c>
      <c r="CR86" s="9">
        <f t="shared" si="130"/>
        <v>18.91585798816568</v>
      </c>
      <c r="CS86" s="9">
        <f t="shared" si="131"/>
        <v>18.820496224379717</v>
      </c>
      <c r="CT86" s="9">
        <f t="shared" si="132"/>
        <v>23.857142857142858</v>
      </c>
      <c r="CU86" s="9">
        <f t="shared" si="133"/>
        <v>29.872765363128494</v>
      </c>
      <c r="CV86" s="9">
        <f t="shared" si="134"/>
        <v>42.002060606060603</v>
      </c>
      <c r="CW86" s="9">
        <f t="shared" si="135"/>
        <v>51.334498620055193</v>
      </c>
      <c r="CY86" s="9">
        <f t="shared" si="136"/>
        <v>79.221002608327964</v>
      </c>
      <c r="CZ86" s="9">
        <f t="shared" si="137"/>
        <v>73.220320008652862</v>
      </c>
      <c r="DA86" s="9">
        <f t="shared" si="138"/>
        <v>84.121677140568806</v>
      </c>
      <c r="DB86" s="9">
        <f t="shared" si="139"/>
        <v>82.407904933798434</v>
      </c>
      <c r="DC86" s="9">
        <f t="shared" si="140"/>
        <v>98.013465991023807</v>
      </c>
      <c r="DD86" s="9">
        <f t="shared" si="141"/>
        <v>83.966612075491824</v>
      </c>
      <c r="DF86" s="9">
        <f>IF($A86=2,IF(ISNUMBER(CR86/Ukraine!CR86),100*CR86/Ukraine!CR86,""),"")</f>
        <v>66.436303441793697</v>
      </c>
      <c r="DG86" s="9">
        <f>IF($A86=2,IF(ISNUMBER(CS86/Ukraine!CS86),100*CS86/Ukraine!CS86,""),"")</f>
        <v>63.411961677212311</v>
      </c>
      <c r="DH86" s="9">
        <f>IF($A86=2,IF(ISNUMBER(CT86/Ukraine!CT86),100*CT86/Ukraine!CT86,""),"")</f>
        <v>73.010512679203245</v>
      </c>
      <c r="DI86" s="9">
        <f>IF($A86=2,IF(ISNUMBER(CU86/Ukraine!CU86),100*CU86/Ukraine!CU86,""),"")</f>
        <v>69.574555252369436</v>
      </c>
      <c r="DJ86" s="9">
        <f>IF($A86=2,IF(ISNUMBER(CV86/Ukraine!CV86),100*CV86/Ukraine!CV86,""),"")</f>
        <v>77.807538908023176</v>
      </c>
      <c r="DK86" s="9">
        <f>IF($A86=2,IF(ISNUMBER(CW86/Ukraine!CW86),100*CW86/Ukraine!CW86,""),"")</f>
        <v>72.225969474671032</v>
      </c>
      <c r="DM86" s="40">
        <f t="shared" si="142"/>
        <v>9.7041420118343158E-2</v>
      </c>
      <c r="DN86" s="40">
        <f t="shared" si="143"/>
        <v>-0.15426105717367855</v>
      </c>
      <c r="DO86" s="40">
        <f t="shared" si="144"/>
        <v>-8.6734693877551061E-2</v>
      </c>
      <c r="DP86" s="40">
        <f t="shared" si="145"/>
        <v>0.1522346368715084</v>
      </c>
      <c r="DQ86" s="40">
        <f t="shared" si="146"/>
        <v>0.31757575757575762</v>
      </c>
      <c r="DR86" s="40">
        <f t="shared" si="99"/>
        <v>0.28639053254437874</v>
      </c>
      <c r="DT86" s="40">
        <f t="shared" si="147"/>
        <v>-5.0413660245083314E-3</v>
      </c>
      <c r="DU86" s="40">
        <f t="shared" si="148"/>
        <v>0.26761497532879952</v>
      </c>
      <c r="DV86" s="40">
        <f t="shared" si="149"/>
        <v>0.2521518415682602</v>
      </c>
      <c r="DW86" s="40">
        <f t="shared" si="150"/>
        <v>0.40603188541436874</v>
      </c>
      <c r="DX86" s="40">
        <f t="shared" si="151"/>
        <v>0.22219000399823208</v>
      </c>
      <c r="DY86" s="40">
        <f t="shared" si="152"/>
        <v>1.7138340038380271</v>
      </c>
    </row>
    <row r="87" spans="1:129" x14ac:dyDescent="0.2">
      <c r="A87" s="39">
        <f>'Industry selection'!C87</f>
        <v>1</v>
      </c>
      <c r="B87" s="2">
        <v>22.1</v>
      </c>
      <c r="C87" s="2" t="s">
        <v>176</v>
      </c>
      <c r="E87" s="30" t="s">
        <v>175</v>
      </c>
      <c r="F87" s="31">
        <v>22.1</v>
      </c>
      <c r="G87" s="32" t="s">
        <v>176</v>
      </c>
      <c r="H87" s="157">
        <f>[1]Ternopil!$F$85</f>
        <v>2</v>
      </c>
      <c r="I87" s="157" t="str">
        <f>[1]Ternopil!$G$85</f>
        <v>к</v>
      </c>
      <c r="J87" s="157" t="str">
        <f>[1]Ternopil!$H$85</f>
        <v>к</v>
      </c>
      <c r="K87" s="157" t="str">
        <f>[1]Ternopil!$I$85</f>
        <v>к</v>
      </c>
      <c r="L87" s="157" t="str">
        <f>[1]Ternopil!$J$85</f>
        <v>к</v>
      </c>
      <c r="M87" s="11"/>
      <c r="N87" s="33" t="s">
        <v>812</v>
      </c>
      <c r="O87" s="36">
        <v>22.1</v>
      </c>
      <c r="P87" s="35" t="s">
        <v>176</v>
      </c>
      <c r="Q87" s="157">
        <f>[2]Ternopil!$F$85</f>
        <v>2</v>
      </c>
      <c r="R87" s="157" t="str">
        <f>[2]Ternopil!$G$85</f>
        <v>к</v>
      </c>
      <c r="S87" s="157" t="str">
        <f>[2]Ternopil!$H$85</f>
        <v>к</v>
      </c>
      <c r="T87" s="157" t="str">
        <f>[2]Ternopil!$I$85</f>
        <v>к</v>
      </c>
      <c r="U87" s="157" t="str">
        <f>[2]Ternopil!$J$85</f>
        <v>к</v>
      </c>
      <c r="V87" s="11"/>
      <c r="W87" s="36" t="s">
        <v>1157</v>
      </c>
      <c r="X87" s="36">
        <v>22.1</v>
      </c>
      <c r="Y87" s="36" t="s">
        <v>176</v>
      </c>
      <c r="Z87" s="157">
        <f>[3]Ternopil!$F$85</f>
        <v>2</v>
      </c>
      <c r="AA87" s="157" t="str">
        <f>[3]Ternopil!$G$85</f>
        <v>к</v>
      </c>
      <c r="AB87" s="157" t="str">
        <f>[3]Ternopil!$H$85</f>
        <v>к</v>
      </c>
      <c r="AC87" s="157" t="str">
        <f>[3]Ternopil!$I$85</f>
        <v>к</v>
      </c>
      <c r="AD87" s="157" t="str">
        <f>[3]Ternopil!$J$85</f>
        <v>к</v>
      </c>
      <c r="AE87" s="11"/>
      <c r="AF87" s="37" t="s">
        <v>1157</v>
      </c>
      <c r="AG87" s="37">
        <v>22.1</v>
      </c>
      <c r="AH87" s="37" t="s">
        <v>176</v>
      </c>
      <c r="AI87" s="157">
        <f>[4]Ternopil!$F$85</f>
        <v>3</v>
      </c>
      <c r="AJ87" s="157">
        <f>[4]Ternopil!$G$85</f>
        <v>14</v>
      </c>
      <c r="AK87" s="157">
        <f>[4]Ternopil!$H$85</f>
        <v>13</v>
      </c>
      <c r="AL87" s="157">
        <f>[4]Ternopil!$I$85</f>
        <v>432.5</v>
      </c>
      <c r="AM87" s="157">
        <f>[4]Ternopil!$J$85</f>
        <v>219.4</v>
      </c>
      <c r="AN87" s="11"/>
      <c r="AO87" s="11" t="s">
        <v>1157</v>
      </c>
      <c r="AP87" s="11">
        <v>22.1</v>
      </c>
      <c r="AQ87" s="11" t="s">
        <v>176</v>
      </c>
      <c r="AR87" s="157">
        <f>[5]Ternopil!$F$85</f>
        <v>2</v>
      </c>
      <c r="AS87" s="157" t="str">
        <f>[5]Ternopil!$G$85</f>
        <v>к</v>
      </c>
      <c r="AT87" s="157" t="str">
        <f>[5]Ternopil!$H$85</f>
        <v>к</v>
      </c>
      <c r="AU87" s="157" t="str">
        <f>[5]Ternopil!$I$85</f>
        <v>к</v>
      </c>
      <c r="AV87" s="157" t="str">
        <f>[5]Ternopil!$J$85</f>
        <v>к</v>
      </c>
      <c r="AW87" s="11"/>
      <c r="AX87" s="33" t="s">
        <v>1157</v>
      </c>
      <c r="AY87" s="33">
        <v>22.1</v>
      </c>
      <c r="AZ87" s="33" t="s">
        <v>176</v>
      </c>
      <c r="BA87" s="157">
        <f>[6]Ternopil!$F$85</f>
        <v>2</v>
      </c>
      <c r="BB87" s="157" t="str">
        <f>[6]Ternopil!$G$85</f>
        <v>к</v>
      </c>
      <c r="BC87" s="157" t="str">
        <f>[6]Ternopil!$H$85</f>
        <v>к</v>
      </c>
      <c r="BD87" s="157" t="str">
        <f>[6]Ternopil!$I$85</f>
        <v>к</v>
      </c>
      <c r="BE87" s="157" t="str">
        <f>[6]Ternopil!$J$85</f>
        <v>к</v>
      </c>
      <c r="BG87" s="2">
        <v>22.1</v>
      </c>
      <c r="BH87" s="2" t="s">
        <v>176</v>
      </c>
      <c r="BI87" s="1">
        <f t="shared" si="100"/>
        <v>2</v>
      </c>
      <c r="BJ87" s="1">
        <f t="shared" si="101"/>
        <v>2</v>
      </c>
      <c r="BK87" s="1">
        <f t="shared" si="102"/>
        <v>2</v>
      </c>
      <c r="BL87" s="1">
        <f t="shared" si="103"/>
        <v>3</v>
      </c>
      <c r="BM87" s="1">
        <f t="shared" si="104"/>
        <v>2</v>
      </c>
      <c r="BN87" s="1">
        <f t="shared" si="105"/>
        <v>2</v>
      </c>
      <c r="BP87" s="1" t="str">
        <f t="shared" si="106"/>
        <v>к</v>
      </c>
      <c r="BQ87" s="1" t="str">
        <f t="shared" si="107"/>
        <v>к</v>
      </c>
      <c r="BR87" s="1" t="str">
        <f t="shared" si="108"/>
        <v>к</v>
      </c>
      <c r="BS87" s="1">
        <f t="shared" si="109"/>
        <v>13</v>
      </c>
      <c r="BT87" s="1" t="str">
        <f t="shared" si="110"/>
        <v>к</v>
      </c>
      <c r="BU87" s="1" t="str">
        <f t="shared" si="111"/>
        <v>к</v>
      </c>
      <c r="BW87" s="40" t="str">
        <f t="shared" si="112"/>
        <v/>
      </c>
      <c r="BX87" s="40" t="str">
        <f t="shared" si="113"/>
        <v/>
      </c>
      <c r="BY87" s="40" t="str">
        <f t="shared" si="114"/>
        <v/>
      </c>
      <c r="BZ87" s="40" t="str">
        <f t="shared" si="115"/>
        <v/>
      </c>
      <c r="CA87" s="40" t="str">
        <f t="shared" si="116"/>
        <v/>
      </c>
      <c r="CB87" s="40" t="str">
        <f t="shared" si="117"/>
        <v/>
      </c>
      <c r="CD87" s="10" t="str">
        <f t="shared" si="118"/>
        <v>к</v>
      </c>
      <c r="CE87" s="10" t="str">
        <f t="shared" si="119"/>
        <v>к</v>
      </c>
      <c r="CF87" s="10" t="str">
        <f t="shared" si="120"/>
        <v>к</v>
      </c>
      <c r="CG87" s="10">
        <f t="shared" si="121"/>
        <v>219.4</v>
      </c>
      <c r="CH87" s="10" t="str">
        <f t="shared" si="122"/>
        <v>к</v>
      </c>
      <c r="CI87" s="10" t="str">
        <f t="shared" si="123"/>
        <v>к</v>
      </c>
      <c r="CK87" s="40" t="str">
        <f t="shared" si="124"/>
        <v/>
      </c>
      <c r="CL87" s="40" t="str">
        <f t="shared" si="125"/>
        <v/>
      </c>
      <c r="CM87" s="40" t="str">
        <f t="shared" si="126"/>
        <v/>
      </c>
      <c r="CN87" s="40" t="str">
        <f t="shared" si="127"/>
        <v/>
      </c>
      <c r="CO87" s="40" t="str">
        <f t="shared" si="128"/>
        <v/>
      </c>
      <c r="CP87" s="40" t="str">
        <f t="shared" si="129"/>
        <v/>
      </c>
      <c r="CR87" s="9" t="str">
        <f t="shared" si="130"/>
        <v/>
      </c>
      <c r="CS87" s="9" t="str">
        <f t="shared" si="131"/>
        <v/>
      </c>
      <c r="CT87" s="9" t="str">
        <f t="shared" si="132"/>
        <v/>
      </c>
      <c r="CU87" s="9" t="str">
        <f t="shared" si="133"/>
        <v/>
      </c>
      <c r="CV87" s="9" t="str">
        <f t="shared" si="134"/>
        <v/>
      </c>
      <c r="CW87" s="9" t="str">
        <f t="shared" si="135"/>
        <v/>
      </c>
      <c r="CY87" s="9" t="str">
        <f t="shared" si="136"/>
        <v/>
      </c>
      <c r="CZ87" s="9" t="str">
        <f t="shared" si="137"/>
        <v/>
      </c>
      <c r="DA87" s="9" t="str">
        <f t="shared" si="138"/>
        <v/>
      </c>
      <c r="DB87" s="9" t="str">
        <f t="shared" si="139"/>
        <v/>
      </c>
      <c r="DC87" s="9" t="str">
        <f t="shared" si="140"/>
        <v/>
      </c>
      <c r="DD87" s="9" t="str">
        <f t="shared" si="141"/>
        <v/>
      </c>
      <c r="DF87" s="9" t="str">
        <f>IF($A87=2,IF(ISNUMBER(CR87/Ukraine!CR87),100*CR87/Ukraine!CR87,""),"")</f>
        <v/>
      </c>
      <c r="DG87" s="9" t="str">
        <f>IF($A87=2,IF(ISNUMBER(CS87/Ukraine!CS87),100*CS87/Ukraine!CS87,""),"")</f>
        <v/>
      </c>
      <c r="DH87" s="9" t="str">
        <f>IF($A87=2,IF(ISNUMBER(CT87/Ukraine!CT87),100*CT87/Ukraine!CT87,""),"")</f>
        <v/>
      </c>
      <c r="DI87" s="9" t="str">
        <f>IF($A87=2,IF(ISNUMBER(CU87/Ukraine!CU87),100*CU87/Ukraine!CU87,""),"")</f>
        <v/>
      </c>
      <c r="DJ87" s="9" t="str">
        <f>IF($A87=2,IF(ISNUMBER(CV87/Ukraine!CV87),100*CV87/Ukraine!CV87,""),"")</f>
        <v/>
      </c>
      <c r="DK87" s="9" t="str">
        <f>IF($A87=2,IF(ISNUMBER(CW87/Ukraine!CW87),100*CW87/Ukraine!CW87,""),"")</f>
        <v/>
      </c>
      <c r="DM87" s="40" t="str">
        <f t="shared" si="142"/>
        <v/>
      </c>
      <c r="DN87" s="40" t="str">
        <f t="shared" si="143"/>
        <v/>
      </c>
      <c r="DO87" s="40" t="str">
        <f t="shared" si="144"/>
        <v/>
      </c>
      <c r="DP87" s="40" t="str">
        <f t="shared" si="145"/>
        <v/>
      </c>
      <c r="DQ87" s="40" t="str">
        <f t="shared" si="146"/>
        <v/>
      </c>
      <c r="DR87" s="40" t="str">
        <f t="shared" si="99"/>
        <v/>
      </c>
      <c r="DT87" s="40" t="str">
        <f t="shared" si="147"/>
        <v/>
      </c>
      <c r="DU87" s="40" t="str">
        <f t="shared" si="148"/>
        <v/>
      </c>
      <c r="DV87" s="40" t="str">
        <f t="shared" si="149"/>
        <v/>
      </c>
      <c r="DW87" s="40" t="str">
        <f t="shared" si="150"/>
        <v/>
      </c>
      <c r="DX87" s="40" t="str">
        <f t="shared" si="151"/>
        <v/>
      </c>
      <c r="DY87" s="40" t="str">
        <f t="shared" si="152"/>
        <v/>
      </c>
    </row>
    <row r="88" spans="1:129" x14ac:dyDescent="0.2">
      <c r="A88" s="39">
        <f>'Industry selection'!C88</f>
        <v>1</v>
      </c>
      <c r="B88" s="2">
        <v>22.2</v>
      </c>
      <c r="C88" s="2" t="s">
        <v>178</v>
      </c>
      <c r="E88" s="30" t="s">
        <v>177</v>
      </c>
      <c r="F88" s="31">
        <v>22.2</v>
      </c>
      <c r="G88" s="32" t="s">
        <v>178</v>
      </c>
      <c r="H88" s="157">
        <f>[1]Ternopil!$F$86</f>
        <v>35</v>
      </c>
      <c r="I88" s="157" t="str">
        <f>[1]Ternopil!$G$86</f>
        <v>к</v>
      </c>
      <c r="J88" s="157" t="str">
        <f>[1]Ternopil!$H$86</f>
        <v>к</v>
      </c>
      <c r="K88" s="157" t="str">
        <f>[1]Ternopil!$I$86</f>
        <v>к</v>
      </c>
      <c r="L88" s="157" t="str">
        <f>[1]Ternopil!$J$86</f>
        <v>к</v>
      </c>
      <c r="M88" s="11"/>
      <c r="N88" s="33" t="s">
        <v>813</v>
      </c>
      <c r="O88" s="36">
        <v>22.2</v>
      </c>
      <c r="P88" s="35" t="s">
        <v>178</v>
      </c>
      <c r="Q88" s="157">
        <f>[2]Ternopil!$F$86</f>
        <v>38</v>
      </c>
      <c r="R88" s="157" t="str">
        <f>[2]Ternopil!$G$86</f>
        <v>к</v>
      </c>
      <c r="S88" s="157" t="str">
        <f>[2]Ternopil!$H$86</f>
        <v>к</v>
      </c>
      <c r="T88" s="157" t="str">
        <f>[2]Ternopil!$I$86</f>
        <v>к</v>
      </c>
      <c r="U88" s="157" t="str">
        <f>[2]Ternopil!$J$86</f>
        <v>к</v>
      </c>
      <c r="V88" s="11"/>
      <c r="W88" s="36" t="s">
        <v>1158</v>
      </c>
      <c r="X88" s="36">
        <v>22.2</v>
      </c>
      <c r="Y88" s="36" t="s">
        <v>178</v>
      </c>
      <c r="Z88" s="157">
        <f>[3]Ternopil!$F$86</f>
        <v>38</v>
      </c>
      <c r="AA88" s="157" t="str">
        <f>[3]Ternopil!$G$86</f>
        <v>к</v>
      </c>
      <c r="AB88" s="157" t="str">
        <f>[3]Ternopil!$H$86</f>
        <v>к</v>
      </c>
      <c r="AC88" s="157" t="str">
        <f>[3]Ternopil!$I$86</f>
        <v>к</v>
      </c>
      <c r="AD88" s="157" t="str">
        <f>[3]Ternopil!$J$86</f>
        <v>к</v>
      </c>
      <c r="AE88" s="11"/>
      <c r="AF88" s="37" t="s">
        <v>1158</v>
      </c>
      <c r="AG88" s="37">
        <v>22.2</v>
      </c>
      <c r="AH88" s="37" t="s">
        <v>178</v>
      </c>
      <c r="AI88" s="157">
        <f>[4]Ternopil!$F$86</f>
        <v>34</v>
      </c>
      <c r="AJ88" s="157">
        <f>[4]Ternopil!$G$86</f>
        <v>717</v>
      </c>
      <c r="AK88" s="157">
        <f>[4]Ternopil!$H$86</f>
        <v>703</v>
      </c>
      <c r="AL88" s="157">
        <f>[4]Ternopil!$I$86</f>
        <v>683509.1</v>
      </c>
      <c r="AM88" s="157">
        <f>[4]Ternopil!$J$86</f>
        <v>21169.5</v>
      </c>
      <c r="AN88" s="11"/>
      <c r="AO88" s="11" t="s">
        <v>1158</v>
      </c>
      <c r="AP88" s="11">
        <v>22.2</v>
      </c>
      <c r="AQ88" s="11" t="s">
        <v>178</v>
      </c>
      <c r="AR88" s="157">
        <f>[5]Ternopil!$F$86</f>
        <v>32</v>
      </c>
      <c r="AS88" s="157" t="str">
        <f>[5]Ternopil!$G$86</f>
        <v>к</v>
      </c>
      <c r="AT88" s="157" t="str">
        <f>[5]Ternopil!$H$86</f>
        <v>к</v>
      </c>
      <c r="AU88" s="157" t="str">
        <f>[5]Ternopil!$I$86</f>
        <v>к</v>
      </c>
      <c r="AV88" s="157" t="str">
        <f>[5]Ternopil!$J$86</f>
        <v>к</v>
      </c>
      <c r="AW88" s="11"/>
      <c r="AX88" s="33" t="s">
        <v>1158</v>
      </c>
      <c r="AY88" s="33">
        <v>22.2</v>
      </c>
      <c r="AZ88" s="33" t="s">
        <v>178</v>
      </c>
      <c r="BA88" s="157">
        <f>[6]Ternopil!$F$86</f>
        <v>35</v>
      </c>
      <c r="BB88" s="157" t="str">
        <f>[6]Ternopil!$G$86</f>
        <v>к</v>
      </c>
      <c r="BC88" s="157" t="str">
        <f>[6]Ternopil!$H$86</f>
        <v>к</v>
      </c>
      <c r="BD88" s="157" t="str">
        <f>[6]Ternopil!$I$86</f>
        <v>к</v>
      </c>
      <c r="BE88" s="157" t="str">
        <f>[6]Ternopil!$J$86</f>
        <v>к</v>
      </c>
      <c r="BG88" s="2">
        <v>22.2</v>
      </c>
      <c r="BH88" s="2" t="s">
        <v>178</v>
      </c>
      <c r="BI88" s="1">
        <f t="shared" si="100"/>
        <v>35</v>
      </c>
      <c r="BJ88" s="1">
        <f t="shared" si="101"/>
        <v>38</v>
      </c>
      <c r="BK88" s="1">
        <f t="shared" si="102"/>
        <v>38</v>
      </c>
      <c r="BL88" s="1">
        <f t="shared" si="103"/>
        <v>34</v>
      </c>
      <c r="BM88" s="1">
        <f t="shared" si="104"/>
        <v>32</v>
      </c>
      <c r="BN88" s="1">
        <f t="shared" si="105"/>
        <v>35</v>
      </c>
      <c r="BP88" s="1" t="str">
        <f t="shared" si="106"/>
        <v>к</v>
      </c>
      <c r="BQ88" s="1" t="str">
        <f t="shared" si="107"/>
        <v>к</v>
      </c>
      <c r="BR88" s="1" t="str">
        <f t="shared" si="108"/>
        <v>к</v>
      </c>
      <c r="BS88" s="1">
        <f t="shared" si="109"/>
        <v>703</v>
      </c>
      <c r="BT88" s="1" t="str">
        <f t="shared" si="110"/>
        <v>к</v>
      </c>
      <c r="BU88" s="1" t="str">
        <f t="shared" si="111"/>
        <v>к</v>
      </c>
      <c r="BW88" s="40" t="str">
        <f t="shared" si="112"/>
        <v/>
      </c>
      <c r="BX88" s="40" t="str">
        <f t="shared" si="113"/>
        <v/>
      </c>
      <c r="BY88" s="40" t="str">
        <f t="shared" si="114"/>
        <v/>
      </c>
      <c r="BZ88" s="40" t="str">
        <f t="shared" si="115"/>
        <v/>
      </c>
      <c r="CA88" s="40" t="str">
        <f t="shared" si="116"/>
        <v/>
      </c>
      <c r="CB88" s="40" t="str">
        <f t="shared" si="117"/>
        <v/>
      </c>
      <c r="CD88" s="10" t="str">
        <f t="shared" si="118"/>
        <v>к</v>
      </c>
      <c r="CE88" s="10" t="str">
        <f t="shared" si="119"/>
        <v>к</v>
      </c>
      <c r="CF88" s="10" t="str">
        <f t="shared" si="120"/>
        <v>к</v>
      </c>
      <c r="CG88" s="10">
        <f t="shared" si="121"/>
        <v>21169.5</v>
      </c>
      <c r="CH88" s="10" t="str">
        <f t="shared" si="122"/>
        <v>к</v>
      </c>
      <c r="CI88" s="10" t="str">
        <f t="shared" si="123"/>
        <v>к</v>
      </c>
      <c r="CK88" s="40" t="str">
        <f t="shared" si="124"/>
        <v/>
      </c>
      <c r="CL88" s="40" t="str">
        <f t="shared" si="125"/>
        <v/>
      </c>
      <c r="CM88" s="40" t="str">
        <f t="shared" si="126"/>
        <v/>
      </c>
      <c r="CN88" s="40" t="str">
        <f t="shared" si="127"/>
        <v/>
      </c>
      <c r="CO88" s="40" t="str">
        <f t="shared" si="128"/>
        <v/>
      </c>
      <c r="CP88" s="40" t="str">
        <f t="shared" si="129"/>
        <v/>
      </c>
      <c r="CR88" s="9" t="str">
        <f t="shared" si="130"/>
        <v/>
      </c>
      <c r="CS88" s="9" t="str">
        <f t="shared" si="131"/>
        <v/>
      </c>
      <c r="CT88" s="9" t="str">
        <f t="shared" si="132"/>
        <v/>
      </c>
      <c r="CU88" s="9" t="str">
        <f t="shared" si="133"/>
        <v/>
      </c>
      <c r="CV88" s="9" t="str">
        <f t="shared" si="134"/>
        <v/>
      </c>
      <c r="CW88" s="9" t="str">
        <f t="shared" si="135"/>
        <v/>
      </c>
      <c r="CY88" s="9" t="str">
        <f t="shared" si="136"/>
        <v/>
      </c>
      <c r="CZ88" s="9" t="str">
        <f t="shared" si="137"/>
        <v/>
      </c>
      <c r="DA88" s="9" t="str">
        <f t="shared" si="138"/>
        <v/>
      </c>
      <c r="DB88" s="9" t="str">
        <f t="shared" si="139"/>
        <v/>
      </c>
      <c r="DC88" s="9" t="str">
        <f t="shared" si="140"/>
        <v/>
      </c>
      <c r="DD88" s="9" t="str">
        <f t="shared" si="141"/>
        <v/>
      </c>
      <c r="DF88" s="9" t="str">
        <f>IF($A88=2,IF(ISNUMBER(CR88/Ukraine!CR88),100*CR88/Ukraine!CR88,""),"")</f>
        <v/>
      </c>
      <c r="DG88" s="9" t="str">
        <f>IF($A88=2,IF(ISNUMBER(CS88/Ukraine!CS88),100*CS88/Ukraine!CS88,""),"")</f>
        <v/>
      </c>
      <c r="DH88" s="9" t="str">
        <f>IF($A88=2,IF(ISNUMBER(CT88/Ukraine!CT88),100*CT88/Ukraine!CT88,""),"")</f>
        <v/>
      </c>
      <c r="DI88" s="9" t="str">
        <f>IF($A88=2,IF(ISNUMBER(CU88/Ukraine!CU88),100*CU88/Ukraine!CU88,""),"")</f>
        <v/>
      </c>
      <c r="DJ88" s="9" t="str">
        <f>IF($A88=2,IF(ISNUMBER(CV88/Ukraine!CV88),100*CV88/Ukraine!CV88,""),"")</f>
        <v/>
      </c>
      <c r="DK88" s="9" t="str">
        <f>IF($A88=2,IF(ISNUMBER(CW88/Ukraine!CW88),100*CW88/Ukraine!CW88,""),"")</f>
        <v/>
      </c>
      <c r="DM88" s="40" t="str">
        <f t="shared" si="142"/>
        <v/>
      </c>
      <c r="DN88" s="40" t="str">
        <f t="shared" si="143"/>
        <v/>
      </c>
      <c r="DO88" s="40" t="str">
        <f t="shared" si="144"/>
        <v/>
      </c>
      <c r="DP88" s="40" t="str">
        <f t="shared" si="145"/>
        <v/>
      </c>
      <c r="DQ88" s="40" t="str">
        <f t="shared" si="146"/>
        <v/>
      </c>
      <c r="DR88" s="40" t="str">
        <f t="shared" si="99"/>
        <v/>
      </c>
      <c r="DT88" s="40" t="str">
        <f t="shared" si="147"/>
        <v/>
      </c>
      <c r="DU88" s="40" t="str">
        <f t="shared" si="148"/>
        <v/>
      </c>
      <c r="DV88" s="40" t="str">
        <f t="shared" si="149"/>
        <v/>
      </c>
      <c r="DW88" s="40" t="str">
        <f t="shared" si="150"/>
        <v/>
      </c>
      <c r="DX88" s="40" t="str">
        <f t="shared" si="151"/>
        <v/>
      </c>
      <c r="DY88" s="40" t="str">
        <f t="shared" si="152"/>
        <v/>
      </c>
    </row>
    <row r="89" spans="1:129" x14ac:dyDescent="0.2">
      <c r="A89" s="39" t="str">
        <f>'Industry selection'!C89</f>
        <v/>
      </c>
      <c r="B89" s="2">
        <v>23</v>
      </c>
      <c r="C89" s="2" t="s">
        <v>180</v>
      </c>
      <c r="E89" s="30" t="s">
        <v>179</v>
      </c>
      <c r="F89" s="31">
        <v>23</v>
      </c>
      <c r="G89" s="32" t="s">
        <v>180</v>
      </c>
      <c r="H89" s="157">
        <f>[1]Ternopil!$F$87</f>
        <v>77</v>
      </c>
      <c r="I89" s="157">
        <f>[1]Ternopil!$G$87</f>
        <v>1443</v>
      </c>
      <c r="J89" s="157">
        <f>[1]Ternopil!$H$87</f>
        <v>1422</v>
      </c>
      <c r="K89" s="157">
        <f>[1]Ternopil!$I$87</f>
        <v>243348.9</v>
      </c>
      <c r="L89" s="157">
        <f>[1]Ternopil!$J$87</f>
        <v>27411.4</v>
      </c>
      <c r="M89" s="11"/>
      <c r="N89" s="33" t="s">
        <v>814</v>
      </c>
      <c r="O89" s="36">
        <v>23</v>
      </c>
      <c r="P89" s="35" t="s">
        <v>180</v>
      </c>
      <c r="Q89" s="157">
        <f>[2]Ternopil!$F$87</f>
        <v>95</v>
      </c>
      <c r="R89" s="157">
        <f>[2]Ternopil!$G$87</f>
        <v>1624</v>
      </c>
      <c r="S89" s="157">
        <f>[2]Ternopil!$H$87</f>
        <v>1597</v>
      </c>
      <c r="T89" s="157">
        <f>[2]Ternopil!$I$87</f>
        <v>310317.2</v>
      </c>
      <c r="U89" s="157">
        <f>[2]Ternopil!$J$87</f>
        <v>32648.6</v>
      </c>
      <c r="V89" s="11"/>
      <c r="W89" s="36" t="s">
        <v>1159</v>
      </c>
      <c r="X89" s="36">
        <v>23</v>
      </c>
      <c r="Y89" s="36" t="s">
        <v>180</v>
      </c>
      <c r="Z89" s="157">
        <f>[3]Ternopil!$F$87</f>
        <v>90</v>
      </c>
      <c r="AA89" s="157">
        <f>[3]Ternopil!$G$87</f>
        <v>1621</v>
      </c>
      <c r="AB89" s="157">
        <f>[3]Ternopil!$H$87</f>
        <v>1562</v>
      </c>
      <c r="AC89" s="157">
        <f>[3]Ternopil!$I$87</f>
        <v>483063.1</v>
      </c>
      <c r="AD89" s="157">
        <f>[3]Ternopil!$J$87</f>
        <v>40105.4</v>
      </c>
      <c r="AE89" s="11"/>
      <c r="AF89" s="37" t="s">
        <v>1159</v>
      </c>
      <c r="AG89" s="37">
        <v>23</v>
      </c>
      <c r="AH89" s="37" t="s">
        <v>180</v>
      </c>
      <c r="AI89" s="157">
        <f>[4]Ternopil!$F$87</f>
        <v>89</v>
      </c>
      <c r="AJ89" s="157">
        <f>[4]Ternopil!$G$87</f>
        <v>1309</v>
      </c>
      <c r="AK89" s="157">
        <f>[4]Ternopil!$H$87</f>
        <v>1283</v>
      </c>
      <c r="AL89" s="157">
        <f>[4]Ternopil!$I$87</f>
        <v>893280</v>
      </c>
      <c r="AM89" s="157">
        <f>[4]Ternopil!$J$87</f>
        <v>50904.5</v>
      </c>
      <c r="AN89" s="11"/>
      <c r="AO89" s="11" t="s">
        <v>1159</v>
      </c>
      <c r="AP89" s="11">
        <v>23</v>
      </c>
      <c r="AQ89" s="11" t="s">
        <v>180</v>
      </c>
      <c r="AR89" s="157">
        <f>[5]Ternopil!$F$87</f>
        <v>73</v>
      </c>
      <c r="AS89" s="157">
        <f>[5]Ternopil!$G$87</f>
        <v>1478</v>
      </c>
      <c r="AT89" s="157">
        <f>[5]Ternopil!$H$87</f>
        <v>1467</v>
      </c>
      <c r="AU89" s="157">
        <f>[5]Ternopil!$I$87</f>
        <v>1214485.3999999999</v>
      </c>
      <c r="AV89" s="157">
        <f>[5]Ternopil!$J$87</f>
        <v>61571.5</v>
      </c>
      <c r="AW89" s="11"/>
      <c r="AX89" s="33" t="s">
        <v>1159</v>
      </c>
      <c r="AY89" s="33">
        <v>23</v>
      </c>
      <c r="AZ89" s="33" t="s">
        <v>180</v>
      </c>
      <c r="BA89" s="157">
        <f>[6]Ternopil!$F$87</f>
        <v>78</v>
      </c>
      <c r="BB89" s="157">
        <f>[6]Ternopil!$G$87</f>
        <v>1716</v>
      </c>
      <c r="BC89" s="157">
        <f>[6]Ternopil!$H$87</f>
        <v>1707</v>
      </c>
      <c r="BD89" s="157">
        <f>[6]Ternopil!$I$87</f>
        <v>1839228.1</v>
      </c>
      <c r="BE89" s="157">
        <f>[6]Ternopil!$J$87</f>
        <v>118026.3</v>
      </c>
      <c r="BG89" s="2">
        <v>23</v>
      </c>
      <c r="BH89" s="2" t="s">
        <v>180</v>
      </c>
      <c r="BI89" s="1">
        <f t="shared" si="100"/>
        <v>77</v>
      </c>
      <c r="BJ89" s="1">
        <f t="shared" si="101"/>
        <v>95</v>
      </c>
      <c r="BK89" s="1">
        <f t="shared" si="102"/>
        <v>90</v>
      </c>
      <c r="BL89" s="1">
        <f t="shared" si="103"/>
        <v>89</v>
      </c>
      <c r="BM89" s="1">
        <f t="shared" si="104"/>
        <v>73</v>
      </c>
      <c r="BN89" s="1">
        <f t="shared" si="105"/>
        <v>78</v>
      </c>
      <c r="BP89" s="1">
        <f t="shared" si="106"/>
        <v>1422</v>
      </c>
      <c r="BQ89" s="1">
        <f t="shared" si="107"/>
        <v>1597</v>
      </c>
      <c r="BR89" s="1">
        <f t="shared" si="108"/>
        <v>1562</v>
      </c>
      <c r="BS89" s="1">
        <f t="shared" si="109"/>
        <v>1283</v>
      </c>
      <c r="BT89" s="1">
        <f t="shared" si="110"/>
        <v>1467</v>
      </c>
      <c r="BU89" s="1">
        <f t="shared" si="111"/>
        <v>1707</v>
      </c>
      <c r="BW89" s="40" t="str">
        <f t="shared" si="112"/>
        <v/>
      </c>
      <c r="BX89" s="40" t="str">
        <f t="shared" si="113"/>
        <v/>
      </c>
      <c r="BY89" s="40" t="str">
        <f t="shared" si="114"/>
        <v/>
      </c>
      <c r="BZ89" s="40" t="str">
        <f t="shared" si="115"/>
        <v/>
      </c>
      <c r="CA89" s="40" t="str">
        <f t="shared" si="116"/>
        <v/>
      </c>
      <c r="CB89" s="40" t="str">
        <f t="shared" si="117"/>
        <v/>
      </c>
      <c r="CD89" s="10">
        <f t="shared" si="118"/>
        <v>27411.4</v>
      </c>
      <c r="CE89" s="10">
        <f t="shared" si="119"/>
        <v>32648.6</v>
      </c>
      <c r="CF89" s="10">
        <f t="shared" si="120"/>
        <v>40105.4</v>
      </c>
      <c r="CG89" s="10">
        <f t="shared" si="121"/>
        <v>50904.5</v>
      </c>
      <c r="CH89" s="10">
        <f t="shared" si="122"/>
        <v>61571.5</v>
      </c>
      <c r="CI89" s="10">
        <f t="shared" si="123"/>
        <v>118026.3</v>
      </c>
      <c r="CK89" s="40" t="str">
        <f t="shared" si="124"/>
        <v/>
      </c>
      <c r="CL89" s="40" t="str">
        <f t="shared" si="125"/>
        <v/>
      </c>
      <c r="CM89" s="40" t="str">
        <f t="shared" si="126"/>
        <v/>
      </c>
      <c r="CN89" s="40" t="str">
        <f t="shared" si="127"/>
        <v/>
      </c>
      <c r="CO89" s="40" t="str">
        <f t="shared" si="128"/>
        <v/>
      </c>
      <c r="CP89" s="40" t="str">
        <f t="shared" si="129"/>
        <v/>
      </c>
      <c r="CR89" s="9" t="str">
        <f t="shared" si="130"/>
        <v/>
      </c>
      <c r="CS89" s="9" t="str">
        <f t="shared" si="131"/>
        <v/>
      </c>
      <c r="CT89" s="9" t="str">
        <f t="shared" si="132"/>
        <v/>
      </c>
      <c r="CU89" s="9" t="str">
        <f t="shared" si="133"/>
        <v/>
      </c>
      <c r="CV89" s="9" t="str">
        <f t="shared" si="134"/>
        <v/>
      </c>
      <c r="CW89" s="9" t="str">
        <f t="shared" si="135"/>
        <v/>
      </c>
      <c r="CY89" s="9" t="str">
        <f t="shared" si="136"/>
        <v/>
      </c>
      <c r="CZ89" s="9" t="str">
        <f t="shared" si="137"/>
        <v/>
      </c>
      <c r="DA89" s="9" t="str">
        <f t="shared" si="138"/>
        <v/>
      </c>
      <c r="DB89" s="9" t="str">
        <f t="shared" si="139"/>
        <v/>
      </c>
      <c r="DC89" s="9" t="str">
        <f t="shared" si="140"/>
        <v/>
      </c>
      <c r="DD89" s="9" t="str">
        <f t="shared" si="141"/>
        <v/>
      </c>
      <c r="DF89" s="9" t="str">
        <f>IF($A89=2,IF(ISNUMBER(CR89/Ukraine!CR89),100*CR89/Ukraine!CR89,""),"")</f>
        <v/>
      </c>
      <c r="DG89" s="9" t="str">
        <f>IF($A89=2,IF(ISNUMBER(CS89/Ukraine!CS89),100*CS89/Ukraine!CS89,""),"")</f>
        <v/>
      </c>
      <c r="DH89" s="9" t="str">
        <f>IF($A89=2,IF(ISNUMBER(CT89/Ukraine!CT89),100*CT89/Ukraine!CT89,""),"")</f>
        <v/>
      </c>
      <c r="DI89" s="9" t="str">
        <f>IF($A89=2,IF(ISNUMBER(CU89/Ukraine!CU89),100*CU89/Ukraine!CU89,""),"")</f>
        <v/>
      </c>
      <c r="DJ89" s="9" t="str">
        <f>IF($A89=2,IF(ISNUMBER(CV89/Ukraine!CV89),100*CV89/Ukraine!CV89,""),"")</f>
        <v/>
      </c>
      <c r="DK89" s="9" t="str">
        <f>IF($A89=2,IF(ISNUMBER(CW89/Ukraine!CW89),100*CW89/Ukraine!CW89,""),"")</f>
        <v/>
      </c>
      <c r="DM89" s="40" t="str">
        <f t="shared" si="142"/>
        <v/>
      </c>
      <c r="DN89" s="40" t="str">
        <f t="shared" si="143"/>
        <v/>
      </c>
      <c r="DO89" s="40" t="str">
        <f t="shared" si="144"/>
        <v/>
      </c>
      <c r="DP89" s="40" t="str">
        <f t="shared" si="145"/>
        <v/>
      </c>
      <c r="DQ89" s="40" t="str">
        <f t="shared" si="146"/>
        <v/>
      </c>
      <c r="DR89" s="40" t="str">
        <f t="shared" si="99"/>
        <v/>
      </c>
      <c r="DT89" s="40" t="str">
        <f t="shared" si="147"/>
        <v/>
      </c>
      <c r="DU89" s="40" t="str">
        <f t="shared" si="148"/>
        <v/>
      </c>
      <c r="DV89" s="40" t="str">
        <f t="shared" si="149"/>
        <v/>
      </c>
      <c r="DW89" s="40" t="str">
        <f t="shared" si="150"/>
        <v/>
      </c>
      <c r="DX89" s="40" t="str">
        <f t="shared" si="151"/>
        <v/>
      </c>
      <c r="DY89" s="40" t="str">
        <f t="shared" si="152"/>
        <v/>
      </c>
    </row>
    <row r="90" spans="1:129" x14ac:dyDescent="0.2">
      <c r="A90" s="39">
        <f>'Industry selection'!C90</f>
        <v>2</v>
      </c>
      <c r="B90" s="2">
        <v>23.1</v>
      </c>
      <c r="C90" s="2" t="s">
        <v>182</v>
      </c>
      <c r="E90" s="30" t="s">
        <v>181</v>
      </c>
      <c r="F90" s="31">
        <v>23.1</v>
      </c>
      <c r="G90" s="32" t="s">
        <v>182</v>
      </c>
      <c r="H90" s="157">
        <f>[1]Ternopil!$F$88</f>
        <v>3</v>
      </c>
      <c r="I90" s="157">
        <f>[1]Ternopil!$G$88</f>
        <v>159</v>
      </c>
      <c r="J90" s="157">
        <f>[1]Ternopil!$H$88</f>
        <v>159</v>
      </c>
      <c r="K90" s="157">
        <f>[1]Ternopil!$I$88</f>
        <v>13027.7</v>
      </c>
      <c r="L90" s="157">
        <f>[1]Ternopil!$J$88</f>
        <v>2254.9</v>
      </c>
      <c r="M90" s="11"/>
      <c r="N90" s="33" t="s">
        <v>815</v>
      </c>
      <c r="O90" s="36">
        <v>23.1</v>
      </c>
      <c r="P90" s="35" t="s">
        <v>182</v>
      </c>
      <c r="Q90" s="157">
        <f>[2]Ternopil!$F$88</f>
        <v>5</v>
      </c>
      <c r="R90" s="157">
        <f>[2]Ternopil!$G$88</f>
        <v>135</v>
      </c>
      <c r="S90" s="157">
        <f>[2]Ternopil!$H$88</f>
        <v>135</v>
      </c>
      <c r="T90" s="157">
        <f>[2]Ternopil!$I$88</f>
        <v>11558.5</v>
      </c>
      <c r="U90" s="157">
        <f>[2]Ternopil!$J$88</f>
        <v>1904.9</v>
      </c>
      <c r="V90" s="11"/>
      <c r="W90" s="36" t="s">
        <v>1160</v>
      </c>
      <c r="X90" s="36">
        <v>23.1</v>
      </c>
      <c r="Y90" s="36" t="s">
        <v>182</v>
      </c>
      <c r="Z90" s="157">
        <f>[3]Ternopil!$F$88</f>
        <v>5</v>
      </c>
      <c r="AA90" s="157">
        <f>[3]Ternopil!$G$88</f>
        <v>104</v>
      </c>
      <c r="AB90" s="157">
        <f>[3]Ternopil!$H$88</f>
        <v>103</v>
      </c>
      <c r="AC90" s="157">
        <f>[3]Ternopil!$I$88</f>
        <v>6089.2</v>
      </c>
      <c r="AD90" s="157">
        <f>[3]Ternopil!$J$88</f>
        <v>1498.4</v>
      </c>
      <c r="AE90" s="11"/>
      <c r="AF90" s="37" t="s">
        <v>1160</v>
      </c>
      <c r="AG90" s="37">
        <v>23.1</v>
      </c>
      <c r="AH90" s="37" t="s">
        <v>182</v>
      </c>
      <c r="AI90" s="157">
        <f>[4]Ternopil!$F$88</f>
        <v>5</v>
      </c>
      <c r="AJ90" s="157">
        <f>[4]Ternopil!$G$88</f>
        <v>37</v>
      </c>
      <c r="AK90" s="157">
        <f>[4]Ternopil!$H$88</f>
        <v>36</v>
      </c>
      <c r="AL90" s="157">
        <f>[4]Ternopil!$I$88</f>
        <v>2732.2</v>
      </c>
      <c r="AM90" s="157">
        <f>[4]Ternopil!$J$88</f>
        <v>641.29999999999995</v>
      </c>
      <c r="AN90" s="11"/>
      <c r="AO90" s="11" t="s">
        <v>1160</v>
      </c>
      <c r="AP90" s="11">
        <v>23.1</v>
      </c>
      <c r="AQ90" s="11" t="s">
        <v>182</v>
      </c>
      <c r="AR90" s="157">
        <f>[5]Ternopil!$F$88</f>
        <v>4</v>
      </c>
      <c r="AS90" s="157">
        <f>[5]Ternopil!$G$88</f>
        <v>36</v>
      </c>
      <c r="AT90" s="157">
        <f>[5]Ternopil!$H$88</f>
        <v>36</v>
      </c>
      <c r="AU90" s="157">
        <f>[5]Ternopil!$I$88</f>
        <v>2708.7</v>
      </c>
      <c r="AV90" s="157">
        <f>[5]Ternopil!$J$88</f>
        <v>718.6</v>
      </c>
      <c r="AW90" s="11"/>
      <c r="AX90" s="33" t="s">
        <v>1160</v>
      </c>
      <c r="AY90" s="33">
        <v>23.1</v>
      </c>
      <c r="AZ90" s="33" t="s">
        <v>182</v>
      </c>
      <c r="BA90" s="157">
        <f>[6]Ternopil!$F$88</f>
        <v>3</v>
      </c>
      <c r="BB90" s="157" t="str">
        <f>[6]Ternopil!$G$88</f>
        <v>к</v>
      </c>
      <c r="BC90" s="157" t="str">
        <f>[6]Ternopil!$H$88</f>
        <v>к</v>
      </c>
      <c r="BD90" s="157" t="str">
        <f>[6]Ternopil!$I$88</f>
        <v>к</v>
      </c>
      <c r="BE90" s="157" t="str">
        <f>[6]Ternopil!$J$88</f>
        <v>к</v>
      </c>
      <c r="BG90" s="2">
        <v>23.1</v>
      </c>
      <c r="BH90" s="2" t="s">
        <v>182</v>
      </c>
      <c r="BI90" s="1">
        <f t="shared" si="100"/>
        <v>3</v>
      </c>
      <c r="BJ90" s="1">
        <f t="shared" si="101"/>
        <v>5</v>
      </c>
      <c r="BK90" s="1">
        <f t="shared" si="102"/>
        <v>5</v>
      </c>
      <c r="BL90" s="1">
        <f t="shared" si="103"/>
        <v>5</v>
      </c>
      <c r="BM90" s="1">
        <f t="shared" si="104"/>
        <v>4</v>
      </c>
      <c r="BN90" s="1">
        <f t="shared" si="105"/>
        <v>3</v>
      </c>
      <c r="BP90" s="1">
        <f t="shared" si="106"/>
        <v>159</v>
      </c>
      <c r="BQ90" s="1">
        <f t="shared" si="107"/>
        <v>135</v>
      </c>
      <c r="BR90" s="1">
        <f t="shared" si="108"/>
        <v>103</v>
      </c>
      <c r="BS90" s="1">
        <f t="shared" si="109"/>
        <v>36</v>
      </c>
      <c r="BT90" s="1">
        <f t="shared" si="110"/>
        <v>36</v>
      </c>
      <c r="BU90" s="1" t="str">
        <f t="shared" si="111"/>
        <v>к</v>
      </c>
      <c r="BW90" s="40">
        <f t="shared" si="112"/>
        <v>1.9009588484254322E-3</v>
      </c>
      <c r="BX90" s="40">
        <f t="shared" si="113"/>
        <v>1.6726344612258551E-3</v>
      </c>
      <c r="BY90" s="40">
        <f t="shared" si="114"/>
        <v>1.310315875176511E-3</v>
      </c>
      <c r="BZ90" s="40">
        <f t="shared" si="115"/>
        <v>4.9729251851033263E-4</v>
      </c>
      <c r="CA90" s="40">
        <f t="shared" si="116"/>
        <v>5.1791854292249919E-4</v>
      </c>
      <c r="CB90" s="40" t="str">
        <f t="shared" si="117"/>
        <v/>
      </c>
      <c r="CD90" s="10">
        <f t="shared" si="118"/>
        <v>2254.9</v>
      </c>
      <c r="CE90" s="10">
        <f t="shared" si="119"/>
        <v>1904.9</v>
      </c>
      <c r="CF90" s="10">
        <f t="shared" si="120"/>
        <v>1498.4</v>
      </c>
      <c r="CG90" s="10">
        <f t="shared" si="121"/>
        <v>641.29999999999995</v>
      </c>
      <c r="CH90" s="10">
        <f t="shared" si="122"/>
        <v>718.6</v>
      </c>
      <c r="CI90" s="10" t="str">
        <f t="shared" si="123"/>
        <v>к</v>
      </c>
      <c r="CK90" s="40">
        <f t="shared" si="124"/>
        <v>1.1290603788183086E-3</v>
      </c>
      <c r="CL90" s="40">
        <f t="shared" si="125"/>
        <v>9.1820574624522106E-4</v>
      </c>
      <c r="CM90" s="40">
        <f t="shared" si="126"/>
        <v>6.721342617793391E-4</v>
      </c>
      <c r="CN90" s="40">
        <f t="shared" si="127"/>
        <v>2.4437912763701193E-4</v>
      </c>
      <c r="CO90" s="40">
        <f t="shared" si="128"/>
        <v>2.4124666716352871E-4</v>
      </c>
      <c r="CP90" s="40" t="str">
        <f t="shared" si="129"/>
        <v/>
      </c>
      <c r="CR90" s="9">
        <f t="shared" si="130"/>
        <v>14.181761006289308</v>
      </c>
      <c r="CS90" s="9">
        <f t="shared" si="131"/>
        <v>14.11037037037037</v>
      </c>
      <c r="CT90" s="9">
        <f t="shared" si="132"/>
        <v>14.547572815533982</v>
      </c>
      <c r="CU90" s="9">
        <f t="shared" si="133"/>
        <v>17.813888888888886</v>
      </c>
      <c r="CV90" s="9">
        <f t="shared" si="134"/>
        <v>19.961111111111112</v>
      </c>
      <c r="CW90" s="9" t="str">
        <f t="shared" si="135"/>
        <v/>
      </c>
      <c r="CY90" s="9">
        <f t="shared" si="136"/>
        <v>59.394256732780491</v>
      </c>
      <c r="CZ90" s="9">
        <f t="shared" si="137"/>
        <v>54.89578072977632</v>
      </c>
      <c r="DA90" s="9">
        <f t="shared" si="138"/>
        <v>51.295590209406321</v>
      </c>
      <c r="DB90" s="9">
        <f t="shared" si="139"/>
        <v>49.141927244162687</v>
      </c>
      <c r="DC90" s="9">
        <f t="shared" si="140"/>
        <v>46.580040521860333</v>
      </c>
      <c r="DD90" s="9" t="str">
        <f t="shared" si="141"/>
        <v/>
      </c>
      <c r="DF90" s="9">
        <f>IF($A90=2,IF(ISNUMBER(CR90/Ukraine!CR90),100*CR90/Ukraine!CR90,""),"")</f>
        <v>43.747852491425959</v>
      </c>
      <c r="DG90" s="9">
        <f>IF($A90=2,IF(ISNUMBER(CS90/Ukraine!CS90),100*CS90/Ukraine!CS90,""),"")</f>
        <v>39.484045615691926</v>
      </c>
      <c r="DH90" s="9">
        <f>IF($A90=2,IF(ISNUMBER(CT90/Ukraine!CT90),100*CT90/Ukraine!CT90,""),"")</f>
        <v>36.446281829897345</v>
      </c>
      <c r="DI90" s="9">
        <f>IF($A90=2,IF(ISNUMBER(CU90/Ukraine!CU90),100*CU90/Ukraine!CU90,""),"")</f>
        <v>35.123271851871458</v>
      </c>
      <c r="DJ90" s="9">
        <f>IF($A90=2,IF(ISNUMBER(CV90/Ukraine!CV90),100*CV90/Ukraine!CV90,""),"")</f>
        <v>32.184970295532231</v>
      </c>
      <c r="DK90" s="9" t="str">
        <f>IF($A90=2,IF(ISNUMBER(CW90/Ukraine!CW90),100*CW90/Ukraine!CW90,""),"")</f>
        <v/>
      </c>
      <c r="DM90" s="40">
        <f t="shared" si="142"/>
        <v>-0.15094339622641506</v>
      </c>
      <c r="DN90" s="40">
        <f t="shared" si="143"/>
        <v>-0.23703703703703705</v>
      </c>
      <c r="DO90" s="40">
        <f t="shared" si="144"/>
        <v>-0.65048543689320382</v>
      </c>
      <c r="DP90" s="40">
        <f t="shared" si="145"/>
        <v>0</v>
      </c>
      <c r="DQ90" s="40" t="str">
        <f t="shared" si="146"/>
        <v/>
      </c>
      <c r="DR90" s="40">
        <f t="shared" si="99"/>
        <v>-0.77358490566037741</v>
      </c>
      <c r="DT90" s="40">
        <f t="shared" si="147"/>
        <v>-5.0339753918626773E-3</v>
      </c>
      <c r="DU90" s="40">
        <f t="shared" si="148"/>
        <v>3.0984476926393834E-2</v>
      </c>
      <c r="DV90" s="40">
        <f t="shared" si="149"/>
        <v>0.22452653200450823</v>
      </c>
      <c r="DW90" s="40">
        <f t="shared" si="150"/>
        <v>0.120536410416342</v>
      </c>
      <c r="DX90" s="40" t="str">
        <f t="shared" si="151"/>
        <v/>
      </c>
      <c r="DY90" s="40">
        <f t="shared" si="152"/>
        <v>0.40751991958253875</v>
      </c>
    </row>
    <row r="91" spans="1:129" x14ac:dyDescent="0.2">
      <c r="A91" s="39">
        <f>'Industry selection'!C91</f>
        <v>1</v>
      </c>
      <c r="B91" s="2">
        <v>23.2</v>
      </c>
      <c r="C91" s="2" t="s">
        <v>184</v>
      </c>
      <c r="E91" s="30" t="s">
        <v>183</v>
      </c>
      <c r="F91" s="31">
        <v>23.2</v>
      </c>
      <c r="G91" s="32" t="s">
        <v>184</v>
      </c>
      <c r="H91" s="157" t="e">
        <f>[1]Ternopil!$F$89</f>
        <v>#N/A</v>
      </c>
      <c r="I91" s="157" t="e">
        <f>[1]Ternopil!$G$89</f>
        <v>#N/A</v>
      </c>
      <c r="J91" s="157" t="e">
        <f>[1]Ternopil!$H$89</f>
        <v>#N/A</v>
      </c>
      <c r="K91" s="157" t="e">
        <f>[1]Ternopil!$I$89</f>
        <v>#N/A</v>
      </c>
      <c r="L91" s="157" t="e">
        <f>[1]Ternopil!$J$89</f>
        <v>#N/A</v>
      </c>
      <c r="M91" s="11"/>
      <c r="N91" s="33" t="s">
        <v>816</v>
      </c>
      <c r="O91" s="36">
        <v>23.2</v>
      </c>
      <c r="P91" s="35" t="s">
        <v>184</v>
      </c>
      <c r="Q91" s="157" t="e">
        <f>[2]Ternopil!$F$89</f>
        <v>#N/A</v>
      </c>
      <c r="R91" s="157" t="e">
        <f>[2]Ternopil!$G$89</f>
        <v>#N/A</v>
      </c>
      <c r="S91" s="157" t="e">
        <f>[2]Ternopil!$H$89</f>
        <v>#N/A</v>
      </c>
      <c r="T91" s="157" t="e">
        <f>[2]Ternopil!$I$89</f>
        <v>#N/A</v>
      </c>
      <c r="U91" s="157" t="e">
        <f>[2]Ternopil!$J$89</f>
        <v>#N/A</v>
      </c>
      <c r="V91" s="11"/>
      <c r="W91" s="36" t="s">
        <v>1161</v>
      </c>
      <c r="X91" s="36">
        <v>23.2</v>
      </c>
      <c r="Y91" s="36" t="s">
        <v>184</v>
      </c>
      <c r="Z91" s="157" t="e">
        <f>[3]Ternopil!$F$89</f>
        <v>#N/A</v>
      </c>
      <c r="AA91" s="157" t="e">
        <f>[3]Ternopil!$G$89</f>
        <v>#N/A</v>
      </c>
      <c r="AB91" s="157" t="e">
        <f>[3]Ternopil!$H$89</f>
        <v>#N/A</v>
      </c>
      <c r="AC91" s="157" t="e">
        <f>[3]Ternopil!$I$89</f>
        <v>#N/A</v>
      </c>
      <c r="AD91" s="157" t="e">
        <f>[3]Ternopil!$J$89</f>
        <v>#N/A</v>
      </c>
      <c r="AE91" s="11"/>
      <c r="AF91" s="37" t="s">
        <v>1161</v>
      </c>
      <c r="AG91" s="37">
        <v>23.2</v>
      </c>
      <c r="AH91" s="37" t="s">
        <v>184</v>
      </c>
      <c r="AI91" s="157" t="e">
        <f>[4]Ternopil!$F$89</f>
        <v>#N/A</v>
      </c>
      <c r="AJ91" s="157" t="e">
        <f>[4]Ternopil!$G$89</f>
        <v>#N/A</v>
      </c>
      <c r="AK91" s="157" t="e">
        <f>[4]Ternopil!$H$89</f>
        <v>#N/A</v>
      </c>
      <c r="AL91" s="157" t="e">
        <f>[4]Ternopil!$I$89</f>
        <v>#N/A</v>
      </c>
      <c r="AM91" s="157" t="e">
        <f>[4]Ternopil!$J$89</f>
        <v>#N/A</v>
      </c>
      <c r="AN91" s="11"/>
      <c r="AO91" s="11" t="s">
        <v>1161</v>
      </c>
      <c r="AP91" s="11">
        <v>23.2</v>
      </c>
      <c r="AQ91" s="11" t="s">
        <v>184</v>
      </c>
      <c r="AR91" s="157" t="e">
        <f>[5]Ternopil!$F$89</f>
        <v>#N/A</v>
      </c>
      <c r="AS91" s="157" t="e">
        <f>[5]Ternopil!$G$89</f>
        <v>#N/A</v>
      </c>
      <c r="AT91" s="157" t="e">
        <f>[5]Ternopil!$H$89</f>
        <v>#N/A</v>
      </c>
      <c r="AU91" s="157" t="e">
        <f>[5]Ternopil!$I$89</f>
        <v>#N/A</v>
      </c>
      <c r="AV91" s="157" t="e">
        <f>[5]Ternopil!$J$89</f>
        <v>#N/A</v>
      </c>
      <c r="AW91" s="11"/>
      <c r="AX91" s="33" t="s">
        <v>1161</v>
      </c>
      <c r="AY91" s="33">
        <v>23.2</v>
      </c>
      <c r="AZ91" s="33" t="s">
        <v>184</v>
      </c>
      <c r="BA91" s="157" t="e">
        <f>[6]Ternopil!$F$89</f>
        <v>#N/A</v>
      </c>
      <c r="BB91" s="157" t="e">
        <f>[6]Ternopil!$G$89</f>
        <v>#N/A</v>
      </c>
      <c r="BC91" s="157" t="e">
        <f>[6]Ternopil!$H$89</f>
        <v>#N/A</v>
      </c>
      <c r="BD91" s="157" t="e">
        <f>[6]Ternopil!$I$89</f>
        <v>#N/A</v>
      </c>
      <c r="BE91" s="157" t="e">
        <f>[6]Ternopil!$J$89</f>
        <v>#N/A</v>
      </c>
      <c r="BG91" s="2">
        <v>23.2</v>
      </c>
      <c r="BH91" s="2" t="s">
        <v>184</v>
      </c>
      <c r="BI91" s="1" t="e">
        <f t="shared" si="100"/>
        <v>#N/A</v>
      </c>
      <c r="BJ91" s="1" t="e">
        <f t="shared" si="101"/>
        <v>#N/A</v>
      </c>
      <c r="BK91" s="1" t="e">
        <f t="shared" si="102"/>
        <v>#N/A</v>
      </c>
      <c r="BL91" s="1" t="e">
        <f t="shared" si="103"/>
        <v>#N/A</v>
      </c>
      <c r="BM91" s="1" t="e">
        <f t="shared" si="104"/>
        <v>#N/A</v>
      </c>
      <c r="BN91" s="1" t="e">
        <f t="shared" si="105"/>
        <v>#N/A</v>
      </c>
      <c r="BP91" s="1" t="e">
        <f t="shared" si="106"/>
        <v>#N/A</v>
      </c>
      <c r="BQ91" s="1" t="e">
        <f t="shared" si="107"/>
        <v>#N/A</v>
      </c>
      <c r="BR91" s="1" t="e">
        <f t="shared" si="108"/>
        <v>#N/A</v>
      </c>
      <c r="BS91" s="1" t="e">
        <f t="shared" si="109"/>
        <v>#N/A</v>
      </c>
      <c r="BT91" s="1" t="e">
        <f t="shared" si="110"/>
        <v>#N/A</v>
      </c>
      <c r="BU91" s="1" t="e">
        <f t="shared" si="111"/>
        <v>#N/A</v>
      </c>
      <c r="BW91" s="40" t="str">
        <f t="shared" si="112"/>
        <v/>
      </c>
      <c r="BX91" s="40" t="str">
        <f t="shared" si="113"/>
        <v/>
      </c>
      <c r="BY91" s="40" t="str">
        <f t="shared" si="114"/>
        <v/>
      </c>
      <c r="BZ91" s="40" t="str">
        <f t="shared" si="115"/>
        <v/>
      </c>
      <c r="CA91" s="40" t="str">
        <f t="shared" si="116"/>
        <v/>
      </c>
      <c r="CB91" s="40" t="str">
        <f t="shared" si="117"/>
        <v/>
      </c>
      <c r="CD91" s="10" t="e">
        <f t="shared" si="118"/>
        <v>#N/A</v>
      </c>
      <c r="CE91" s="10" t="e">
        <f t="shared" si="119"/>
        <v>#N/A</v>
      </c>
      <c r="CF91" s="10" t="e">
        <f t="shared" si="120"/>
        <v>#N/A</v>
      </c>
      <c r="CG91" s="10" t="e">
        <f t="shared" si="121"/>
        <v>#N/A</v>
      </c>
      <c r="CH91" s="10" t="e">
        <f t="shared" si="122"/>
        <v>#N/A</v>
      </c>
      <c r="CI91" s="10" t="e">
        <f t="shared" si="123"/>
        <v>#N/A</v>
      </c>
      <c r="CK91" s="40" t="str">
        <f t="shared" si="124"/>
        <v/>
      </c>
      <c r="CL91" s="40" t="str">
        <f t="shared" si="125"/>
        <v/>
      </c>
      <c r="CM91" s="40" t="str">
        <f t="shared" si="126"/>
        <v/>
      </c>
      <c r="CN91" s="40" t="str">
        <f t="shared" si="127"/>
        <v/>
      </c>
      <c r="CO91" s="40" t="str">
        <f t="shared" si="128"/>
        <v/>
      </c>
      <c r="CP91" s="40" t="str">
        <f t="shared" si="129"/>
        <v/>
      </c>
      <c r="CR91" s="9" t="str">
        <f t="shared" si="130"/>
        <v/>
      </c>
      <c r="CS91" s="9" t="str">
        <f t="shared" si="131"/>
        <v/>
      </c>
      <c r="CT91" s="9" t="str">
        <f t="shared" si="132"/>
        <v/>
      </c>
      <c r="CU91" s="9" t="str">
        <f t="shared" si="133"/>
        <v/>
      </c>
      <c r="CV91" s="9" t="str">
        <f t="shared" si="134"/>
        <v/>
      </c>
      <c r="CW91" s="9" t="str">
        <f t="shared" si="135"/>
        <v/>
      </c>
      <c r="CY91" s="9" t="str">
        <f t="shared" si="136"/>
        <v/>
      </c>
      <c r="CZ91" s="9" t="str">
        <f t="shared" si="137"/>
        <v/>
      </c>
      <c r="DA91" s="9" t="str">
        <f t="shared" si="138"/>
        <v/>
      </c>
      <c r="DB91" s="9" t="str">
        <f t="shared" si="139"/>
        <v/>
      </c>
      <c r="DC91" s="9" t="str">
        <f t="shared" si="140"/>
        <v/>
      </c>
      <c r="DD91" s="9" t="str">
        <f t="shared" si="141"/>
        <v/>
      </c>
      <c r="DF91" s="9" t="str">
        <f>IF($A91=2,IF(ISNUMBER(CR91/Ukraine!CR91),100*CR91/Ukraine!CR91,""),"")</f>
        <v/>
      </c>
      <c r="DG91" s="9" t="str">
        <f>IF($A91=2,IF(ISNUMBER(CS91/Ukraine!CS91),100*CS91/Ukraine!CS91,""),"")</f>
        <v/>
      </c>
      <c r="DH91" s="9" t="str">
        <f>IF($A91=2,IF(ISNUMBER(CT91/Ukraine!CT91),100*CT91/Ukraine!CT91,""),"")</f>
        <v/>
      </c>
      <c r="DI91" s="9" t="str">
        <f>IF($A91=2,IF(ISNUMBER(CU91/Ukraine!CU91),100*CU91/Ukraine!CU91,""),"")</f>
        <v/>
      </c>
      <c r="DJ91" s="9" t="str">
        <f>IF($A91=2,IF(ISNUMBER(CV91/Ukraine!CV91),100*CV91/Ukraine!CV91,""),"")</f>
        <v/>
      </c>
      <c r="DK91" s="9" t="str">
        <f>IF($A91=2,IF(ISNUMBER(CW91/Ukraine!CW91),100*CW91/Ukraine!CW91,""),"")</f>
        <v/>
      </c>
      <c r="DM91" s="40" t="str">
        <f t="shared" si="142"/>
        <v/>
      </c>
      <c r="DN91" s="40" t="str">
        <f t="shared" si="143"/>
        <v/>
      </c>
      <c r="DO91" s="40" t="str">
        <f t="shared" si="144"/>
        <v/>
      </c>
      <c r="DP91" s="40" t="str">
        <f t="shared" si="145"/>
        <v/>
      </c>
      <c r="DQ91" s="40" t="str">
        <f t="shared" si="146"/>
        <v/>
      </c>
      <c r="DR91" s="40" t="str">
        <f t="shared" si="99"/>
        <v/>
      </c>
      <c r="DT91" s="40" t="str">
        <f t="shared" si="147"/>
        <v/>
      </c>
      <c r="DU91" s="40" t="str">
        <f t="shared" si="148"/>
        <v/>
      </c>
      <c r="DV91" s="40" t="str">
        <f t="shared" si="149"/>
        <v/>
      </c>
      <c r="DW91" s="40" t="str">
        <f t="shared" si="150"/>
        <v/>
      </c>
      <c r="DX91" s="40" t="str">
        <f t="shared" si="151"/>
        <v/>
      </c>
      <c r="DY91" s="40" t="str">
        <f t="shared" si="152"/>
        <v/>
      </c>
    </row>
    <row r="92" spans="1:129" x14ac:dyDescent="0.2">
      <c r="A92" s="39">
        <f>'Industry selection'!C92</f>
        <v>2</v>
      </c>
      <c r="B92" s="2">
        <v>23.3</v>
      </c>
      <c r="C92" s="2" t="s">
        <v>186</v>
      </c>
      <c r="E92" s="30" t="s">
        <v>185</v>
      </c>
      <c r="F92" s="31">
        <v>23.3</v>
      </c>
      <c r="G92" s="32" t="s">
        <v>186</v>
      </c>
      <c r="H92" s="157">
        <f>[1]Ternopil!$F$90</f>
        <v>28</v>
      </c>
      <c r="I92" s="157">
        <f>[1]Ternopil!$G$90</f>
        <v>466</v>
      </c>
      <c r="J92" s="157">
        <f>[1]Ternopil!$H$90</f>
        <v>458</v>
      </c>
      <c r="K92" s="157">
        <f>[1]Ternopil!$I$90</f>
        <v>11577.1</v>
      </c>
      <c r="L92" s="157">
        <f>[1]Ternopil!$J$90</f>
        <v>4172.8</v>
      </c>
      <c r="M92" s="11"/>
      <c r="N92" s="33" t="s">
        <v>817</v>
      </c>
      <c r="O92" s="36">
        <v>23.3</v>
      </c>
      <c r="P92" s="35" t="s">
        <v>186</v>
      </c>
      <c r="Q92" s="157">
        <f>[2]Ternopil!$F$90</f>
        <v>38</v>
      </c>
      <c r="R92" s="157">
        <f>[2]Ternopil!$G$90</f>
        <v>488</v>
      </c>
      <c r="S92" s="157">
        <f>[2]Ternopil!$H$90</f>
        <v>469</v>
      </c>
      <c r="T92" s="157">
        <f>[2]Ternopil!$I$90</f>
        <v>10889.2</v>
      </c>
      <c r="U92" s="157">
        <f>[2]Ternopil!$J$90</f>
        <v>3993</v>
      </c>
      <c r="V92" s="11"/>
      <c r="W92" s="36" t="s">
        <v>1162</v>
      </c>
      <c r="X92" s="36">
        <v>23.3</v>
      </c>
      <c r="Y92" s="36" t="s">
        <v>186</v>
      </c>
      <c r="Z92" s="157">
        <f>[3]Ternopil!$F$90</f>
        <v>32</v>
      </c>
      <c r="AA92" s="157">
        <f>[3]Ternopil!$G$90</f>
        <v>383</v>
      </c>
      <c r="AB92" s="157">
        <f>[3]Ternopil!$H$90</f>
        <v>355</v>
      </c>
      <c r="AC92" s="157">
        <f>[3]Ternopil!$I$90</f>
        <v>11740.3</v>
      </c>
      <c r="AD92" s="157">
        <f>[3]Ternopil!$J$90</f>
        <v>4255.2</v>
      </c>
      <c r="AE92" s="11"/>
      <c r="AF92" s="37" t="s">
        <v>1162</v>
      </c>
      <c r="AG92" s="37">
        <v>23.3</v>
      </c>
      <c r="AH92" s="37" t="s">
        <v>186</v>
      </c>
      <c r="AI92" s="157">
        <f>[4]Ternopil!$F$90</f>
        <v>32</v>
      </c>
      <c r="AJ92" s="157">
        <f>[4]Ternopil!$G$90</f>
        <v>194</v>
      </c>
      <c r="AK92" s="157">
        <f>[4]Ternopil!$H$90</f>
        <v>182</v>
      </c>
      <c r="AL92" s="157">
        <f>[4]Ternopil!$I$90</f>
        <v>12888.7</v>
      </c>
      <c r="AM92" s="157">
        <f>[4]Ternopil!$J$90</f>
        <v>3197.3</v>
      </c>
      <c r="AN92" s="11"/>
      <c r="AO92" s="11" t="s">
        <v>1162</v>
      </c>
      <c r="AP92" s="11">
        <v>23.3</v>
      </c>
      <c r="AQ92" s="11" t="s">
        <v>186</v>
      </c>
      <c r="AR92" s="157">
        <f>[5]Ternopil!$F$90</f>
        <v>28</v>
      </c>
      <c r="AS92" s="157">
        <f>[5]Ternopil!$G$90</f>
        <v>259</v>
      </c>
      <c r="AT92" s="157">
        <f>[5]Ternopil!$H$90</f>
        <v>257</v>
      </c>
      <c r="AU92" s="157">
        <f>[5]Ternopil!$I$90</f>
        <v>12866.5</v>
      </c>
      <c r="AV92" s="157">
        <f>[5]Ternopil!$J$90</f>
        <v>4502.5</v>
      </c>
      <c r="AW92" s="11"/>
      <c r="AX92" s="33" t="s">
        <v>1162</v>
      </c>
      <c r="AY92" s="33">
        <v>23.3</v>
      </c>
      <c r="AZ92" s="33" t="s">
        <v>186</v>
      </c>
      <c r="BA92" s="157">
        <f>[6]Ternopil!$F$90</f>
        <v>33</v>
      </c>
      <c r="BB92" s="157">
        <f>[6]Ternopil!$G$90</f>
        <v>342</v>
      </c>
      <c r="BC92" s="157">
        <f>[6]Ternopil!$H$90</f>
        <v>339</v>
      </c>
      <c r="BD92" s="157">
        <f>[6]Ternopil!$I$90</f>
        <v>34601.599999999999</v>
      </c>
      <c r="BE92" s="157">
        <f>[6]Ternopil!$J$90</f>
        <v>16632.7</v>
      </c>
      <c r="BG92" s="2">
        <v>23.3</v>
      </c>
      <c r="BH92" s="2" t="s">
        <v>186</v>
      </c>
      <c r="BI92" s="1">
        <f t="shared" si="100"/>
        <v>28</v>
      </c>
      <c r="BJ92" s="1">
        <f t="shared" si="101"/>
        <v>38</v>
      </c>
      <c r="BK92" s="1">
        <f t="shared" si="102"/>
        <v>32</v>
      </c>
      <c r="BL92" s="1">
        <f t="shared" si="103"/>
        <v>32</v>
      </c>
      <c r="BM92" s="1">
        <f t="shared" si="104"/>
        <v>28</v>
      </c>
      <c r="BN92" s="1">
        <f t="shared" si="105"/>
        <v>33</v>
      </c>
      <c r="BP92" s="1">
        <f t="shared" si="106"/>
        <v>458</v>
      </c>
      <c r="BQ92" s="1">
        <f t="shared" si="107"/>
        <v>469</v>
      </c>
      <c r="BR92" s="1">
        <f t="shared" si="108"/>
        <v>355</v>
      </c>
      <c r="BS92" s="1">
        <f t="shared" si="109"/>
        <v>182</v>
      </c>
      <c r="BT92" s="1">
        <f t="shared" si="110"/>
        <v>257</v>
      </c>
      <c r="BU92" s="1">
        <f t="shared" si="111"/>
        <v>339</v>
      </c>
      <c r="BW92" s="40">
        <f t="shared" si="112"/>
        <v>5.475717940747471E-3</v>
      </c>
      <c r="BX92" s="40">
        <f t="shared" si="113"/>
        <v>5.8108560171476007E-3</v>
      </c>
      <c r="BY92" s="40">
        <f t="shared" si="114"/>
        <v>4.5161372396860331E-3</v>
      </c>
      <c r="BZ92" s="40">
        <f t="shared" si="115"/>
        <v>2.5140899546911262E-3</v>
      </c>
      <c r="CA92" s="40">
        <f t="shared" si="116"/>
        <v>3.6973629314189529E-3</v>
      </c>
      <c r="CB92" s="40">
        <f t="shared" si="117"/>
        <v>4.7845539356131707E-3</v>
      </c>
      <c r="CD92" s="10">
        <f t="shared" si="118"/>
        <v>4172.8</v>
      </c>
      <c r="CE92" s="10">
        <f t="shared" si="119"/>
        <v>3993</v>
      </c>
      <c r="CF92" s="10">
        <f t="shared" si="120"/>
        <v>4255.2</v>
      </c>
      <c r="CG92" s="10">
        <f t="shared" si="121"/>
        <v>3197.3</v>
      </c>
      <c r="CH92" s="10">
        <f t="shared" si="122"/>
        <v>4502.5</v>
      </c>
      <c r="CI92" s="10">
        <f t="shared" si="123"/>
        <v>16632.7</v>
      </c>
      <c r="CK92" s="40">
        <f t="shared" si="124"/>
        <v>2.0893800828121153E-3</v>
      </c>
      <c r="CL92" s="40">
        <f t="shared" si="125"/>
        <v>1.9247181189338903E-3</v>
      </c>
      <c r="CM92" s="40">
        <f t="shared" si="126"/>
        <v>1.9087464700503493E-3</v>
      </c>
      <c r="CN92" s="40">
        <f t="shared" si="127"/>
        <v>1.2183898094399164E-3</v>
      </c>
      <c r="CO92" s="40">
        <f t="shared" si="128"/>
        <v>1.5115684927689786E-3</v>
      </c>
      <c r="CP92" s="40">
        <f t="shared" si="129"/>
        <v>3.8397399872235681E-3</v>
      </c>
      <c r="CR92" s="9">
        <f t="shared" si="130"/>
        <v>9.1109170305676859</v>
      </c>
      <c r="CS92" s="9">
        <f t="shared" si="131"/>
        <v>8.5138592750533046</v>
      </c>
      <c r="CT92" s="9">
        <f t="shared" si="132"/>
        <v>11.986478873239436</v>
      </c>
      <c r="CU92" s="9">
        <f t="shared" si="133"/>
        <v>17.567582417582418</v>
      </c>
      <c r="CV92" s="9">
        <f t="shared" si="134"/>
        <v>17.519455252918288</v>
      </c>
      <c r="CW92" s="9">
        <f t="shared" si="135"/>
        <v>49.064011799410032</v>
      </c>
      <c r="CY92" s="9">
        <f t="shared" si="136"/>
        <v>38.157189713225094</v>
      </c>
      <c r="CZ92" s="9">
        <f t="shared" si="137"/>
        <v>33.122798314983626</v>
      </c>
      <c r="DA92" s="9">
        <f t="shared" si="138"/>
        <v>42.265023597534601</v>
      </c>
      <c r="DB92" s="9">
        <f t="shared" si="139"/>
        <v>48.462458837898033</v>
      </c>
      <c r="DC92" s="9">
        <f t="shared" si="140"/>
        <v>40.88234021940815</v>
      </c>
      <c r="DD92" s="9">
        <f t="shared" si="141"/>
        <v>80.25283106629837</v>
      </c>
      <c r="DF92" s="9">
        <f>IF($A92=2,IF(ISNUMBER(CR92/Ukraine!CR92),100*CR92/Ukraine!CR92,""),"")</f>
        <v>37.668514489167343</v>
      </c>
      <c r="DG92" s="9">
        <f>IF($A92=2,IF(ISNUMBER(CS92/Ukraine!CS92),100*CS92/Ukraine!CS92,""),"")</f>
        <v>31.821508859241845</v>
      </c>
      <c r="DH92" s="9">
        <f>IF($A92=2,IF(ISNUMBER(CT92/Ukraine!CT92),100*CT92/Ukraine!CT92,""),"")</f>
        <v>36.908144894247314</v>
      </c>
      <c r="DI92" s="9">
        <f>IF($A92=2,IF(ISNUMBER(CU92/Ukraine!CU92),100*CU92/Ukraine!CU92,""),"")</f>
        <v>47.247193166806454</v>
      </c>
      <c r="DJ92" s="9">
        <f>IF($A92=2,IF(ISNUMBER(CV92/Ukraine!CV92),100*CV92/Ukraine!CV92,""),"")</f>
        <v>38.779953306027991</v>
      </c>
      <c r="DK92" s="9">
        <f>IF($A92=2,IF(ISNUMBER(CW92/Ukraine!CW92),100*CW92/Ukraine!CW92,""),"")</f>
        <v>72.23627405238085</v>
      </c>
      <c r="DM92" s="40">
        <f t="shared" si="142"/>
        <v>2.4017467248908186E-2</v>
      </c>
      <c r="DN92" s="40">
        <f t="shared" si="143"/>
        <v>-0.24307036247334757</v>
      </c>
      <c r="DO92" s="40">
        <f t="shared" si="144"/>
        <v>-0.48732394366197185</v>
      </c>
      <c r="DP92" s="40">
        <f t="shared" si="145"/>
        <v>0.41208791208791218</v>
      </c>
      <c r="DQ92" s="40">
        <f t="shared" si="146"/>
        <v>0.31906614785992216</v>
      </c>
      <c r="DR92" s="40">
        <f t="shared" si="99"/>
        <v>-0.25982532751091703</v>
      </c>
      <c r="DT92" s="40">
        <f t="shared" si="147"/>
        <v>-6.5532125197849567E-2</v>
      </c>
      <c r="DU92" s="40">
        <f t="shared" si="148"/>
        <v>0.40787843514883448</v>
      </c>
      <c r="DV92" s="40">
        <f t="shared" si="149"/>
        <v>0.46561660045162601</v>
      </c>
      <c r="DW92" s="40">
        <f t="shared" si="150"/>
        <v>-2.7395439805060207E-3</v>
      </c>
      <c r="DX92" s="40">
        <f t="shared" si="151"/>
        <v>1.8005443714488347</v>
      </c>
      <c r="DY92" s="40">
        <f t="shared" si="152"/>
        <v>4.3851891785203687</v>
      </c>
    </row>
    <row r="93" spans="1:129" x14ac:dyDescent="0.2">
      <c r="A93" s="39">
        <f>'Industry selection'!C93</f>
        <v>1</v>
      </c>
      <c r="B93" s="2">
        <v>23.4</v>
      </c>
      <c r="C93" s="2" t="s">
        <v>188</v>
      </c>
      <c r="E93" s="30" t="s">
        <v>187</v>
      </c>
      <c r="F93" s="31">
        <v>23.4</v>
      </c>
      <c r="G93" s="32" t="s">
        <v>188</v>
      </c>
      <c r="H93" s="157" t="e">
        <f>[1]Ternopil!$F$91</f>
        <v>#N/A</v>
      </c>
      <c r="I93" s="157" t="e">
        <f>[1]Ternopil!$G$91</f>
        <v>#N/A</v>
      </c>
      <c r="J93" s="157" t="e">
        <f>[1]Ternopil!$H$91</f>
        <v>#N/A</v>
      </c>
      <c r="K93" s="157" t="e">
        <f>[1]Ternopil!$I$91</f>
        <v>#N/A</v>
      </c>
      <c r="L93" s="157" t="e">
        <f>[1]Ternopil!$J$91</f>
        <v>#N/A</v>
      </c>
      <c r="M93" s="11"/>
      <c r="N93" s="33" t="s">
        <v>818</v>
      </c>
      <c r="O93" s="36">
        <v>23.4</v>
      </c>
      <c r="P93" s="35" t="s">
        <v>188</v>
      </c>
      <c r="Q93" s="157" t="e">
        <f>[2]Ternopil!$F$91</f>
        <v>#N/A</v>
      </c>
      <c r="R93" s="157" t="e">
        <f>[2]Ternopil!$G$91</f>
        <v>#N/A</v>
      </c>
      <c r="S93" s="157" t="e">
        <f>[2]Ternopil!$H$91</f>
        <v>#N/A</v>
      </c>
      <c r="T93" s="157" t="e">
        <f>[2]Ternopil!$I$91</f>
        <v>#N/A</v>
      </c>
      <c r="U93" s="157" t="e">
        <f>[2]Ternopil!$J$91</f>
        <v>#N/A</v>
      </c>
      <c r="V93" s="11"/>
      <c r="W93" s="36" t="s">
        <v>1163</v>
      </c>
      <c r="X93" s="36">
        <v>23.4</v>
      </c>
      <c r="Y93" s="36" t="s">
        <v>188</v>
      </c>
      <c r="Z93" s="157" t="e">
        <f>[3]Ternopil!$F$91</f>
        <v>#N/A</v>
      </c>
      <c r="AA93" s="157" t="e">
        <f>[3]Ternopil!$G$91</f>
        <v>#N/A</v>
      </c>
      <c r="AB93" s="157" t="e">
        <f>[3]Ternopil!$H$91</f>
        <v>#N/A</v>
      </c>
      <c r="AC93" s="157" t="e">
        <f>[3]Ternopil!$I$91</f>
        <v>#N/A</v>
      </c>
      <c r="AD93" s="157" t="e">
        <f>[3]Ternopil!$J$91</f>
        <v>#N/A</v>
      </c>
      <c r="AE93" s="11"/>
      <c r="AF93" s="37" t="s">
        <v>1163</v>
      </c>
      <c r="AG93" s="37">
        <v>23.4</v>
      </c>
      <c r="AH93" s="37" t="s">
        <v>188</v>
      </c>
      <c r="AI93" s="157" t="e">
        <f>[4]Ternopil!$F$91</f>
        <v>#N/A</v>
      </c>
      <c r="AJ93" s="157" t="e">
        <f>[4]Ternopil!$G$91</f>
        <v>#N/A</v>
      </c>
      <c r="AK93" s="157" t="e">
        <f>[4]Ternopil!$H$91</f>
        <v>#N/A</v>
      </c>
      <c r="AL93" s="157" t="e">
        <f>[4]Ternopil!$I$91</f>
        <v>#N/A</v>
      </c>
      <c r="AM93" s="157" t="e">
        <f>[4]Ternopil!$J$91</f>
        <v>#N/A</v>
      </c>
      <c r="AN93" s="11"/>
      <c r="AO93" s="11" t="s">
        <v>1163</v>
      </c>
      <c r="AP93" s="11">
        <v>23.4</v>
      </c>
      <c r="AQ93" s="11" t="s">
        <v>188</v>
      </c>
      <c r="AR93" s="157" t="e">
        <f>[5]Ternopil!$F$91</f>
        <v>#N/A</v>
      </c>
      <c r="AS93" s="157" t="e">
        <f>[5]Ternopil!$G$91</f>
        <v>#N/A</v>
      </c>
      <c r="AT93" s="157" t="e">
        <f>[5]Ternopil!$H$91</f>
        <v>#N/A</v>
      </c>
      <c r="AU93" s="157" t="e">
        <f>[5]Ternopil!$I$91</f>
        <v>#N/A</v>
      </c>
      <c r="AV93" s="157" t="e">
        <f>[5]Ternopil!$J$91</f>
        <v>#N/A</v>
      </c>
      <c r="AW93" s="11"/>
      <c r="AX93" s="33" t="s">
        <v>1163</v>
      </c>
      <c r="AY93" s="33">
        <v>23.4</v>
      </c>
      <c r="AZ93" s="33" t="s">
        <v>188</v>
      </c>
      <c r="BA93" s="157" t="e">
        <f>[6]Ternopil!$F$91</f>
        <v>#N/A</v>
      </c>
      <c r="BB93" s="157" t="e">
        <f>[6]Ternopil!$G$91</f>
        <v>#N/A</v>
      </c>
      <c r="BC93" s="157" t="e">
        <f>[6]Ternopil!$H$91</f>
        <v>#N/A</v>
      </c>
      <c r="BD93" s="157" t="e">
        <f>[6]Ternopil!$I$91</f>
        <v>#N/A</v>
      </c>
      <c r="BE93" s="157" t="e">
        <f>[6]Ternopil!$J$91</f>
        <v>#N/A</v>
      </c>
      <c r="BG93" s="2">
        <v>23.4</v>
      </c>
      <c r="BH93" s="2" t="s">
        <v>188</v>
      </c>
      <c r="BI93" s="1" t="e">
        <f t="shared" si="100"/>
        <v>#N/A</v>
      </c>
      <c r="BJ93" s="1" t="e">
        <f t="shared" si="101"/>
        <v>#N/A</v>
      </c>
      <c r="BK93" s="1" t="e">
        <f t="shared" si="102"/>
        <v>#N/A</v>
      </c>
      <c r="BL93" s="1" t="e">
        <f t="shared" si="103"/>
        <v>#N/A</v>
      </c>
      <c r="BM93" s="1" t="e">
        <f t="shared" si="104"/>
        <v>#N/A</v>
      </c>
      <c r="BN93" s="1" t="e">
        <f t="shared" si="105"/>
        <v>#N/A</v>
      </c>
      <c r="BP93" s="1" t="e">
        <f t="shared" si="106"/>
        <v>#N/A</v>
      </c>
      <c r="BQ93" s="1" t="e">
        <f t="shared" si="107"/>
        <v>#N/A</v>
      </c>
      <c r="BR93" s="1" t="e">
        <f t="shared" si="108"/>
        <v>#N/A</v>
      </c>
      <c r="BS93" s="1" t="e">
        <f t="shared" si="109"/>
        <v>#N/A</v>
      </c>
      <c r="BT93" s="1" t="e">
        <f t="shared" si="110"/>
        <v>#N/A</v>
      </c>
      <c r="BU93" s="1" t="e">
        <f t="shared" si="111"/>
        <v>#N/A</v>
      </c>
      <c r="BW93" s="40" t="str">
        <f t="shared" si="112"/>
        <v/>
      </c>
      <c r="BX93" s="40" t="str">
        <f t="shared" si="113"/>
        <v/>
      </c>
      <c r="BY93" s="40" t="str">
        <f t="shared" si="114"/>
        <v/>
      </c>
      <c r="BZ93" s="40" t="str">
        <f t="shared" si="115"/>
        <v/>
      </c>
      <c r="CA93" s="40" t="str">
        <f t="shared" si="116"/>
        <v/>
      </c>
      <c r="CB93" s="40" t="str">
        <f t="shared" si="117"/>
        <v/>
      </c>
      <c r="CD93" s="10" t="e">
        <f t="shared" si="118"/>
        <v>#N/A</v>
      </c>
      <c r="CE93" s="10" t="e">
        <f t="shared" si="119"/>
        <v>#N/A</v>
      </c>
      <c r="CF93" s="10" t="e">
        <f t="shared" si="120"/>
        <v>#N/A</v>
      </c>
      <c r="CG93" s="10" t="e">
        <f t="shared" si="121"/>
        <v>#N/A</v>
      </c>
      <c r="CH93" s="10" t="e">
        <f t="shared" si="122"/>
        <v>#N/A</v>
      </c>
      <c r="CI93" s="10" t="e">
        <f t="shared" si="123"/>
        <v>#N/A</v>
      </c>
      <c r="CK93" s="40" t="str">
        <f t="shared" si="124"/>
        <v/>
      </c>
      <c r="CL93" s="40" t="str">
        <f t="shared" si="125"/>
        <v/>
      </c>
      <c r="CM93" s="40" t="str">
        <f t="shared" si="126"/>
        <v/>
      </c>
      <c r="CN93" s="40" t="str">
        <f t="shared" si="127"/>
        <v/>
      </c>
      <c r="CO93" s="40" t="str">
        <f t="shared" si="128"/>
        <v/>
      </c>
      <c r="CP93" s="40" t="str">
        <f t="shared" si="129"/>
        <v/>
      </c>
      <c r="CR93" s="9" t="str">
        <f t="shared" si="130"/>
        <v/>
      </c>
      <c r="CS93" s="9" t="str">
        <f t="shared" si="131"/>
        <v/>
      </c>
      <c r="CT93" s="9" t="str">
        <f t="shared" si="132"/>
        <v/>
      </c>
      <c r="CU93" s="9" t="str">
        <f t="shared" si="133"/>
        <v/>
      </c>
      <c r="CV93" s="9" t="str">
        <f t="shared" si="134"/>
        <v/>
      </c>
      <c r="CW93" s="9" t="str">
        <f t="shared" si="135"/>
        <v/>
      </c>
      <c r="CY93" s="9" t="str">
        <f t="shared" si="136"/>
        <v/>
      </c>
      <c r="CZ93" s="9" t="str">
        <f t="shared" si="137"/>
        <v/>
      </c>
      <c r="DA93" s="9" t="str">
        <f t="shared" si="138"/>
        <v/>
      </c>
      <c r="DB93" s="9" t="str">
        <f t="shared" si="139"/>
        <v/>
      </c>
      <c r="DC93" s="9" t="str">
        <f t="shared" si="140"/>
        <v/>
      </c>
      <c r="DD93" s="9" t="str">
        <f t="shared" si="141"/>
        <v/>
      </c>
      <c r="DF93" s="9" t="str">
        <f>IF($A93=2,IF(ISNUMBER(CR93/Ukraine!CR93),100*CR93/Ukraine!CR93,""),"")</f>
        <v/>
      </c>
      <c r="DG93" s="9" t="str">
        <f>IF($A93=2,IF(ISNUMBER(CS93/Ukraine!CS93),100*CS93/Ukraine!CS93,""),"")</f>
        <v/>
      </c>
      <c r="DH93" s="9" t="str">
        <f>IF($A93=2,IF(ISNUMBER(CT93/Ukraine!CT93),100*CT93/Ukraine!CT93,""),"")</f>
        <v/>
      </c>
      <c r="DI93" s="9" t="str">
        <f>IF($A93=2,IF(ISNUMBER(CU93/Ukraine!CU93),100*CU93/Ukraine!CU93,""),"")</f>
        <v/>
      </c>
      <c r="DJ93" s="9" t="str">
        <f>IF($A93=2,IF(ISNUMBER(CV93/Ukraine!CV93),100*CV93/Ukraine!CV93,""),"")</f>
        <v/>
      </c>
      <c r="DK93" s="9" t="str">
        <f>IF($A93=2,IF(ISNUMBER(CW93/Ukraine!CW93),100*CW93/Ukraine!CW93,""),"")</f>
        <v/>
      </c>
      <c r="DM93" s="40" t="str">
        <f t="shared" si="142"/>
        <v/>
      </c>
      <c r="DN93" s="40" t="str">
        <f t="shared" si="143"/>
        <v/>
      </c>
      <c r="DO93" s="40" t="str">
        <f t="shared" si="144"/>
        <v/>
      </c>
      <c r="DP93" s="40" t="str">
        <f t="shared" si="145"/>
        <v/>
      </c>
      <c r="DQ93" s="40" t="str">
        <f t="shared" si="146"/>
        <v/>
      </c>
      <c r="DR93" s="40" t="str">
        <f t="shared" si="99"/>
        <v/>
      </c>
      <c r="DT93" s="40" t="str">
        <f t="shared" si="147"/>
        <v/>
      </c>
      <c r="DU93" s="40" t="str">
        <f t="shared" si="148"/>
        <v/>
      </c>
      <c r="DV93" s="40" t="str">
        <f t="shared" si="149"/>
        <v/>
      </c>
      <c r="DW93" s="40" t="str">
        <f t="shared" si="150"/>
        <v/>
      </c>
      <c r="DX93" s="40" t="str">
        <f t="shared" si="151"/>
        <v/>
      </c>
      <c r="DY93" s="40" t="str">
        <f t="shared" si="152"/>
        <v/>
      </c>
    </row>
    <row r="94" spans="1:129" x14ac:dyDescent="0.2">
      <c r="A94" s="39">
        <f>'Industry selection'!C94</f>
        <v>1</v>
      </c>
      <c r="B94" s="2">
        <v>23.5</v>
      </c>
      <c r="C94" s="2" t="s">
        <v>190</v>
      </c>
      <c r="E94" s="30" t="s">
        <v>189</v>
      </c>
      <c r="F94" s="31">
        <v>23.5</v>
      </c>
      <c r="G94" s="32" t="s">
        <v>190</v>
      </c>
      <c r="H94" s="157">
        <f>[1]Ternopil!$F$92</f>
        <v>4</v>
      </c>
      <c r="I94" s="157">
        <f>[1]Ternopil!$G$92</f>
        <v>155</v>
      </c>
      <c r="J94" s="157">
        <f>[1]Ternopil!$H$92</f>
        <v>153</v>
      </c>
      <c r="K94" s="157">
        <f>[1]Ternopil!$I$92</f>
        <v>16410.2</v>
      </c>
      <c r="L94" s="157">
        <f>[1]Ternopil!$J$92</f>
        <v>4718.5</v>
      </c>
      <c r="M94" s="11"/>
      <c r="N94" s="33" t="s">
        <v>819</v>
      </c>
      <c r="O94" s="36">
        <v>23.5</v>
      </c>
      <c r="P94" s="35" t="s">
        <v>190</v>
      </c>
      <c r="Q94" s="157">
        <f>[2]Ternopil!$F$92</f>
        <v>4</v>
      </c>
      <c r="R94" s="157" t="str">
        <f>[2]Ternopil!$G$92</f>
        <v>к</v>
      </c>
      <c r="S94" s="157" t="str">
        <f>[2]Ternopil!$H$92</f>
        <v>к</v>
      </c>
      <c r="T94" s="157" t="str">
        <f>[2]Ternopil!$I$92</f>
        <v>к</v>
      </c>
      <c r="U94" s="157" t="str">
        <f>[2]Ternopil!$J$92</f>
        <v>к</v>
      </c>
      <c r="V94" s="11"/>
      <c r="W94" s="36" t="s">
        <v>1164</v>
      </c>
      <c r="X94" s="36">
        <v>23.5</v>
      </c>
      <c r="Y94" s="36" t="s">
        <v>190</v>
      </c>
      <c r="Z94" s="157">
        <f>[3]Ternopil!$F$92</f>
        <v>4</v>
      </c>
      <c r="AA94" s="157" t="str">
        <f>[3]Ternopil!$G$92</f>
        <v>к</v>
      </c>
      <c r="AB94" s="157" t="str">
        <f>[3]Ternopil!$H$92</f>
        <v>к</v>
      </c>
      <c r="AC94" s="157" t="str">
        <f>[3]Ternopil!$I$92</f>
        <v>к</v>
      </c>
      <c r="AD94" s="157" t="str">
        <f>[3]Ternopil!$J$92</f>
        <v>к</v>
      </c>
      <c r="AE94" s="11"/>
      <c r="AF94" s="37" t="s">
        <v>1164</v>
      </c>
      <c r="AG94" s="37">
        <v>23.5</v>
      </c>
      <c r="AH94" s="37" t="s">
        <v>190</v>
      </c>
      <c r="AI94" s="157">
        <f>[4]Ternopil!$F$92</f>
        <v>4</v>
      </c>
      <c r="AJ94" s="157">
        <f>[4]Ternopil!$G$92</f>
        <v>127</v>
      </c>
      <c r="AK94" s="157">
        <f>[4]Ternopil!$H$92</f>
        <v>125</v>
      </c>
      <c r="AL94" s="157">
        <f>[4]Ternopil!$I$92</f>
        <v>40684.300000000003</v>
      </c>
      <c r="AM94" s="157">
        <f>[4]Ternopil!$J$92</f>
        <v>11523.4</v>
      </c>
      <c r="AN94" s="11"/>
      <c r="AO94" s="11" t="s">
        <v>1164</v>
      </c>
      <c r="AP94" s="11">
        <v>23.5</v>
      </c>
      <c r="AQ94" s="11" t="s">
        <v>190</v>
      </c>
      <c r="AR94" s="157">
        <f>[5]Ternopil!$F$92</f>
        <v>2</v>
      </c>
      <c r="AS94" s="157" t="str">
        <f>[5]Ternopil!$G$92</f>
        <v>к</v>
      </c>
      <c r="AT94" s="157" t="str">
        <f>[5]Ternopil!$H$92</f>
        <v>к</v>
      </c>
      <c r="AU94" s="157" t="str">
        <f>[5]Ternopil!$I$92</f>
        <v>к</v>
      </c>
      <c r="AV94" s="157" t="str">
        <f>[5]Ternopil!$J$92</f>
        <v>к</v>
      </c>
      <c r="AW94" s="11"/>
      <c r="AX94" s="33" t="s">
        <v>1164</v>
      </c>
      <c r="AY94" s="33">
        <v>23.5</v>
      </c>
      <c r="AZ94" s="33" t="s">
        <v>190</v>
      </c>
      <c r="BA94" s="157">
        <f>[6]Ternopil!$F$92</f>
        <v>2</v>
      </c>
      <c r="BB94" s="157" t="str">
        <f>[6]Ternopil!$G$92</f>
        <v>к</v>
      </c>
      <c r="BC94" s="157" t="str">
        <f>[6]Ternopil!$H$92</f>
        <v>к</v>
      </c>
      <c r="BD94" s="157" t="str">
        <f>[6]Ternopil!$I$92</f>
        <v>к</v>
      </c>
      <c r="BE94" s="157" t="str">
        <f>[6]Ternopil!$J$92</f>
        <v>к</v>
      </c>
      <c r="BG94" s="2">
        <v>23.5</v>
      </c>
      <c r="BH94" s="2" t="s">
        <v>190</v>
      </c>
      <c r="BI94" s="1">
        <f t="shared" si="100"/>
        <v>4</v>
      </c>
      <c r="BJ94" s="1">
        <f t="shared" si="101"/>
        <v>4</v>
      </c>
      <c r="BK94" s="1">
        <f t="shared" si="102"/>
        <v>4</v>
      </c>
      <c r="BL94" s="1">
        <f t="shared" si="103"/>
        <v>4</v>
      </c>
      <c r="BM94" s="1">
        <f t="shared" si="104"/>
        <v>2</v>
      </c>
      <c r="BN94" s="1">
        <f t="shared" si="105"/>
        <v>2</v>
      </c>
      <c r="BP94" s="1">
        <f t="shared" si="106"/>
        <v>153</v>
      </c>
      <c r="BQ94" s="1" t="str">
        <f t="shared" si="107"/>
        <v>к</v>
      </c>
      <c r="BR94" s="1" t="str">
        <f t="shared" si="108"/>
        <v>к</v>
      </c>
      <c r="BS94" s="1">
        <f t="shared" si="109"/>
        <v>125</v>
      </c>
      <c r="BT94" s="1" t="str">
        <f t="shared" si="110"/>
        <v>к</v>
      </c>
      <c r="BU94" s="1" t="str">
        <f t="shared" si="111"/>
        <v>к</v>
      </c>
      <c r="BW94" s="40" t="str">
        <f t="shared" si="112"/>
        <v/>
      </c>
      <c r="BX94" s="40" t="str">
        <f t="shared" si="113"/>
        <v/>
      </c>
      <c r="BY94" s="40" t="str">
        <f t="shared" si="114"/>
        <v/>
      </c>
      <c r="BZ94" s="40" t="str">
        <f t="shared" si="115"/>
        <v/>
      </c>
      <c r="CA94" s="40" t="str">
        <f t="shared" si="116"/>
        <v/>
      </c>
      <c r="CB94" s="40" t="str">
        <f t="shared" si="117"/>
        <v/>
      </c>
      <c r="CD94" s="10">
        <f t="shared" si="118"/>
        <v>4718.5</v>
      </c>
      <c r="CE94" s="10" t="str">
        <f t="shared" si="119"/>
        <v>к</v>
      </c>
      <c r="CF94" s="10" t="str">
        <f t="shared" si="120"/>
        <v>к</v>
      </c>
      <c r="CG94" s="10">
        <f t="shared" si="121"/>
        <v>11523.4</v>
      </c>
      <c r="CH94" s="10" t="str">
        <f t="shared" si="122"/>
        <v>к</v>
      </c>
      <c r="CI94" s="10" t="str">
        <f t="shared" si="123"/>
        <v>к</v>
      </c>
      <c r="CK94" s="40" t="str">
        <f t="shared" si="124"/>
        <v/>
      </c>
      <c r="CL94" s="40" t="str">
        <f t="shared" si="125"/>
        <v/>
      </c>
      <c r="CM94" s="40" t="str">
        <f t="shared" si="126"/>
        <v/>
      </c>
      <c r="CN94" s="40" t="str">
        <f t="shared" si="127"/>
        <v/>
      </c>
      <c r="CO94" s="40" t="str">
        <f t="shared" si="128"/>
        <v/>
      </c>
      <c r="CP94" s="40" t="str">
        <f t="shared" si="129"/>
        <v/>
      </c>
      <c r="CR94" s="9" t="str">
        <f t="shared" si="130"/>
        <v/>
      </c>
      <c r="CS94" s="9" t="str">
        <f t="shared" si="131"/>
        <v/>
      </c>
      <c r="CT94" s="9" t="str">
        <f t="shared" si="132"/>
        <v/>
      </c>
      <c r="CU94" s="9" t="str">
        <f t="shared" si="133"/>
        <v/>
      </c>
      <c r="CV94" s="9" t="str">
        <f t="shared" si="134"/>
        <v/>
      </c>
      <c r="CW94" s="9" t="str">
        <f t="shared" si="135"/>
        <v/>
      </c>
      <c r="CY94" s="9" t="str">
        <f t="shared" si="136"/>
        <v/>
      </c>
      <c r="CZ94" s="9" t="str">
        <f t="shared" si="137"/>
        <v/>
      </c>
      <c r="DA94" s="9" t="str">
        <f t="shared" si="138"/>
        <v/>
      </c>
      <c r="DB94" s="9" t="str">
        <f t="shared" si="139"/>
        <v/>
      </c>
      <c r="DC94" s="9" t="str">
        <f t="shared" si="140"/>
        <v/>
      </c>
      <c r="DD94" s="9" t="str">
        <f t="shared" si="141"/>
        <v/>
      </c>
      <c r="DF94" s="9" t="str">
        <f>IF($A94=2,IF(ISNUMBER(CR94/Ukraine!CR94),100*CR94/Ukraine!CR94,""),"")</f>
        <v/>
      </c>
      <c r="DG94" s="9" t="str">
        <f>IF($A94=2,IF(ISNUMBER(CS94/Ukraine!CS94),100*CS94/Ukraine!CS94,""),"")</f>
        <v/>
      </c>
      <c r="DH94" s="9" t="str">
        <f>IF($A94=2,IF(ISNUMBER(CT94/Ukraine!CT94),100*CT94/Ukraine!CT94,""),"")</f>
        <v/>
      </c>
      <c r="DI94" s="9" t="str">
        <f>IF($A94=2,IF(ISNUMBER(CU94/Ukraine!CU94),100*CU94/Ukraine!CU94,""),"")</f>
        <v/>
      </c>
      <c r="DJ94" s="9" t="str">
        <f>IF($A94=2,IF(ISNUMBER(CV94/Ukraine!CV94),100*CV94/Ukraine!CV94,""),"")</f>
        <v/>
      </c>
      <c r="DK94" s="9" t="str">
        <f>IF($A94=2,IF(ISNUMBER(CW94/Ukraine!CW94),100*CW94/Ukraine!CW94,""),"")</f>
        <v/>
      </c>
      <c r="DM94" s="40" t="str">
        <f t="shared" si="142"/>
        <v/>
      </c>
      <c r="DN94" s="40" t="str">
        <f t="shared" si="143"/>
        <v/>
      </c>
      <c r="DO94" s="40" t="str">
        <f t="shared" si="144"/>
        <v/>
      </c>
      <c r="DP94" s="40" t="str">
        <f t="shared" si="145"/>
        <v/>
      </c>
      <c r="DQ94" s="40" t="str">
        <f t="shared" si="146"/>
        <v/>
      </c>
      <c r="DR94" s="40" t="str">
        <f t="shared" si="99"/>
        <v/>
      </c>
      <c r="DT94" s="40" t="str">
        <f t="shared" si="147"/>
        <v/>
      </c>
      <c r="DU94" s="40" t="str">
        <f t="shared" si="148"/>
        <v/>
      </c>
      <c r="DV94" s="40" t="str">
        <f t="shared" si="149"/>
        <v/>
      </c>
      <c r="DW94" s="40" t="str">
        <f t="shared" si="150"/>
        <v/>
      </c>
      <c r="DX94" s="40" t="str">
        <f t="shared" si="151"/>
        <v/>
      </c>
      <c r="DY94" s="40" t="str">
        <f t="shared" si="152"/>
        <v/>
      </c>
    </row>
    <row r="95" spans="1:129" x14ac:dyDescent="0.2">
      <c r="A95" s="39">
        <f>'Industry selection'!C95</f>
        <v>2</v>
      </c>
      <c r="B95" s="2">
        <v>23.6</v>
      </c>
      <c r="C95" s="2" t="s">
        <v>192</v>
      </c>
      <c r="E95" s="30" t="s">
        <v>191</v>
      </c>
      <c r="F95" s="31">
        <v>23.6</v>
      </c>
      <c r="G95" s="32" t="s">
        <v>192</v>
      </c>
      <c r="H95" s="157">
        <f>[1]Ternopil!$F$93</f>
        <v>33</v>
      </c>
      <c r="I95" s="157">
        <f>[1]Ternopil!$G$93</f>
        <v>561</v>
      </c>
      <c r="J95" s="157">
        <f>[1]Ternopil!$H$93</f>
        <v>552</v>
      </c>
      <c r="K95" s="157">
        <f>[1]Ternopil!$I$93</f>
        <v>197040.5</v>
      </c>
      <c r="L95" s="157">
        <f>[1]Ternopil!$J$93</f>
        <v>15045.4</v>
      </c>
      <c r="M95" s="11"/>
      <c r="N95" s="33" t="s">
        <v>820</v>
      </c>
      <c r="O95" s="36">
        <v>23.6</v>
      </c>
      <c r="P95" s="35" t="s">
        <v>192</v>
      </c>
      <c r="Q95" s="157">
        <f>[2]Ternopil!$F$93</f>
        <v>38</v>
      </c>
      <c r="R95" s="157">
        <f>[2]Ternopil!$G$93</f>
        <v>762</v>
      </c>
      <c r="S95" s="157">
        <f>[2]Ternopil!$H$93</f>
        <v>755</v>
      </c>
      <c r="T95" s="157">
        <f>[2]Ternopil!$I$93</f>
        <v>265512</v>
      </c>
      <c r="U95" s="157">
        <f>[2]Ternopil!$J$93</f>
        <v>20346.400000000001</v>
      </c>
      <c r="V95" s="11"/>
      <c r="W95" s="36" t="s">
        <v>1165</v>
      </c>
      <c r="X95" s="36">
        <v>23.6</v>
      </c>
      <c r="Y95" s="36" t="s">
        <v>192</v>
      </c>
      <c r="Z95" s="157">
        <f>[3]Ternopil!$F$93</f>
        <v>38</v>
      </c>
      <c r="AA95" s="157">
        <f>[3]Ternopil!$G$93</f>
        <v>897</v>
      </c>
      <c r="AB95" s="157">
        <f>[3]Ternopil!$H$93</f>
        <v>872</v>
      </c>
      <c r="AC95" s="157">
        <f>[3]Ternopil!$I$93</f>
        <v>426597.4</v>
      </c>
      <c r="AD95" s="157">
        <f>[3]Ternopil!$J$93</f>
        <v>24587.4</v>
      </c>
      <c r="AE95" s="11"/>
      <c r="AF95" s="37" t="s">
        <v>1165</v>
      </c>
      <c r="AG95" s="37">
        <v>23.6</v>
      </c>
      <c r="AH95" s="37" t="s">
        <v>192</v>
      </c>
      <c r="AI95" s="157">
        <f>[4]Ternopil!$F$93</f>
        <v>37</v>
      </c>
      <c r="AJ95" s="157">
        <f>[4]Ternopil!$G$93</f>
        <v>881</v>
      </c>
      <c r="AK95" s="157">
        <f>[4]Ternopil!$H$93</f>
        <v>873</v>
      </c>
      <c r="AL95" s="157">
        <f>[4]Ternopil!$I$93</f>
        <v>808545.6</v>
      </c>
      <c r="AM95" s="157">
        <f>[4]Ternopil!$J$93</f>
        <v>33258.9</v>
      </c>
      <c r="AN95" s="11"/>
      <c r="AO95" s="11" t="s">
        <v>1165</v>
      </c>
      <c r="AP95" s="11">
        <v>23.6</v>
      </c>
      <c r="AQ95" s="11" t="s">
        <v>192</v>
      </c>
      <c r="AR95" s="157">
        <f>[5]Ternopil!$F$93</f>
        <v>30</v>
      </c>
      <c r="AS95" s="157">
        <f>[5]Ternopil!$G$93</f>
        <v>995</v>
      </c>
      <c r="AT95" s="157">
        <f>[5]Ternopil!$H$93</f>
        <v>990</v>
      </c>
      <c r="AU95" s="157">
        <f>[5]Ternopil!$I$93</f>
        <v>1156794.3</v>
      </c>
      <c r="AV95" s="157">
        <f>[5]Ternopil!$J$93</f>
        <v>43086.5</v>
      </c>
      <c r="AW95" s="11"/>
      <c r="AX95" s="33" t="s">
        <v>1165</v>
      </c>
      <c r="AY95" s="33">
        <v>23.6</v>
      </c>
      <c r="AZ95" s="33" t="s">
        <v>192</v>
      </c>
      <c r="BA95" s="157">
        <f>[6]Ternopil!$F$93</f>
        <v>30</v>
      </c>
      <c r="BB95" s="157">
        <f>[6]Ternopil!$G$93</f>
        <v>1080</v>
      </c>
      <c r="BC95" s="157">
        <f>[6]Ternopil!$H$93</f>
        <v>1078</v>
      </c>
      <c r="BD95" s="157">
        <f>[6]Ternopil!$I$93</f>
        <v>1720008.6</v>
      </c>
      <c r="BE95" s="157">
        <f>[6]Ternopil!$J$93</f>
        <v>78743</v>
      </c>
      <c r="BG95" s="2">
        <v>23.6</v>
      </c>
      <c r="BH95" s="2" t="s">
        <v>192</v>
      </c>
      <c r="BI95" s="1">
        <f t="shared" si="100"/>
        <v>33</v>
      </c>
      <c r="BJ95" s="1">
        <f t="shared" si="101"/>
        <v>38</v>
      </c>
      <c r="BK95" s="1">
        <f t="shared" si="102"/>
        <v>38</v>
      </c>
      <c r="BL95" s="1">
        <f t="shared" si="103"/>
        <v>37</v>
      </c>
      <c r="BM95" s="1">
        <f t="shared" si="104"/>
        <v>30</v>
      </c>
      <c r="BN95" s="1">
        <f t="shared" si="105"/>
        <v>30</v>
      </c>
      <c r="BP95" s="1">
        <f t="shared" si="106"/>
        <v>552</v>
      </c>
      <c r="BQ95" s="1">
        <f t="shared" si="107"/>
        <v>755</v>
      </c>
      <c r="BR95" s="1">
        <f t="shared" si="108"/>
        <v>872</v>
      </c>
      <c r="BS95" s="1">
        <f t="shared" si="109"/>
        <v>873</v>
      </c>
      <c r="BT95" s="1">
        <f t="shared" si="110"/>
        <v>990</v>
      </c>
      <c r="BU95" s="1">
        <f t="shared" si="111"/>
        <v>1078</v>
      </c>
      <c r="BW95" s="40">
        <f t="shared" si="112"/>
        <v>6.5995552473637649E-3</v>
      </c>
      <c r="BX95" s="40">
        <f t="shared" si="113"/>
        <v>9.3543630979668196E-3</v>
      </c>
      <c r="BY95" s="40">
        <f t="shared" si="114"/>
        <v>1.1093159642271045E-2</v>
      </c>
      <c r="BZ95" s="40">
        <f t="shared" si="115"/>
        <v>1.2059343573875567E-2</v>
      </c>
      <c r="CA95" s="40">
        <f t="shared" si="116"/>
        <v>1.4242759930368729E-2</v>
      </c>
      <c r="CB95" s="40">
        <f t="shared" si="117"/>
        <v>1.5214599240681411E-2</v>
      </c>
      <c r="CD95" s="10">
        <f t="shared" si="118"/>
        <v>15045.4</v>
      </c>
      <c r="CE95" s="10">
        <f t="shared" si="119"/>
        <v>20346.400000000001</v>
      </c>
      <c r="CF95" s="10">
        <f t="shared" si="120"/>
        <v>24587.4</v>
      </c>
      <c r="CG95" s="10">
        <f t="shared" si="121"/>
        <v>33258.9</v>
      </c>
      <c r="CH95" s="10">
        <f t="shared" si="122"/>
        <v>43086.5</v>
      </c>
      <c r="CI95" s="10">
        <f t="shared" si="123"/>
        <v>78743</v>
      </c>
      <c r="CK95" s="40">
        <f t="shared" si="124"/>
        <v>7.5334449525358022E-3</v>
      </c>
      <c r="CL95" s="40">
        <f t="shared" si="125"/>
        <v>9.8074341936079407E-3</v>
      </c>
      <c r="CM95" s="40">
        <f t="shared" si="126"/>
        <v>1.1029120360433345E-2</v>
      </c>
      <c r="CN95" s="40">
        <f t="shared" si="127"/>
        <v>1.2673913875201337E-2</v>
      </c>
      <c r="CO95" s="40">
        <f t="shared" si="128"/>
        <v>1.4464896360619789E-2</v>
      </c>
      <c r="CP95" s="40">
        <f t="shared" si="129"/>
        <v>1.8178205932527215E-2</v>
      </c>
      <c r="CR95" s="9">
        <f t="shared" si="130"/>
        <v>27.256159420289855</v>
      </c>
      <c r="CS95" s="9">
        <f t="shared" si="131"/>
        <v>26.948874172185434</v>
      </c>
      <c r="CT95" s="9">
        <f t="shared" si="132"/>
        <v>28.196559633027526</v>
      </c>
      <c r="CU95" s="9">
        <f t="shared" si="133"/>
        <v>38.097250859106531</v>
      </c>
      <c r="CV95" s="9">
        <f t="shared" si="134"/>
        <v>43.521717171717171</v>
      </c>
      <c r="CW95" s="9">
        <f t="shared" si="135"/>
        <v>73.045454545454547</v>
      </c>
      <c r="CY95" s="9">
        <f t="shared" si="136"/>
        <v>114.15079759420283</v>
      </c>
      <c r="CZ95" s="9">
        <f t="shared" si="137"/>
        <v>104.84342002652855</v>
      </c>
      <c r="DA95" s="9">
        <f t="shared" si="138"/>
        <v>99.422713781259631</v>
      </c>
      <c r="DB95" s="9">
        <f t="shared" si="139"/>
        <v>105.09621686753438</v>
      </c>
      <c r="DC95" s="9">
        <f t="shared" si="140"/>
        <v>101.55964455861827</v>
      </c>
      <c r="DD95" s="9">
        <f t="shared" si="141"/>
        <v>119.47870361199914</v>
      </c>
      <c r="DF95" s="9">
        <f>IF($A95=2,IF(ISNUMBER(CR95/Ukraine!CR95),100*CR95/Ukraine!CR95,""),"")</f>
        <v>82.977243709297113</v>
      </c>
      <c r="DG95" s="9">
        <f>IF($A95=2,IF(ISNUMBER(CS95/Ukraine!CS95),100*CS95/Ukraine!CS95,""),"")</f>
        <v>75.639915279388788</v>
      </c>
      <c r="DH95" s="9">
        <f>IF($A95=2,IF(ISNUMBER(CT95/Ukraine!CT95),100*CT95/Ukraine!CT95,""),"")</f>
        <v>72.92814069296243</v>
      </c>
      <c r="DI95" s="9">
        <f>IF($A95=2,IF(ISNUMBER(CU95/Ukraine!CU95),100*CU95/Ukraine!CU95,""),"")</f>
        <v>75.970845875717515</v>
      </c>
      <c r="DJ95" s="9">
        <f>IF($A95=2,IF(ISNUMBER(CV95/Ukraine!CV95),100*CV95/Ukraine!CV95,""),"")</f>
        <v>68.98405503033463</v>
      </c>
      <c r="DK95" s="9">
        <f>IF($A95=2,IF(ISNUMBER(CW95/Ukraine!CW95),100*CW95/Ukraine!CW95,""),"")</f>
        <v>85.711367238032381</v>
      </c>
      <c r="DM95" s="40">
        <f t="shared" si="142"/>
        <v>0.36775362318840576</v>
      </c>
      <c r="DN95" s="40">
        <f t="shared" si="143"/>
        <v>0.15496688741721854</v>
      </c>
      <c r="DO95" s="40">
        <f t="shared" si="144"/>
        <v>1.1467889908256534E-3</v>
      </c>
      <c r="DP95" s="40">
        <f t="shared" si="145"/>
        <v>0.134020618556701</v>
      </c>
      <c r="DQ95" s="40">
        <f t="shared" si="146"/>
        <v>8.8888888888888795E-2</v>
      </c>
      <c r="DR95" s="40">
        <f t="shared" si="99"/>
        <v>0.95289855072463769</v>
      </c>
      <c r="DT95" s="40">
        <f t="shared" si="147"/>
        <v>-1.1273974567219236E-2</v>
      </c>
      <c r="DU95" s="40">
        <f t="shared" si="148"/>
        <v>4.6298240619263353E-2</v>
      </c>
      <c r="DV95" s="40">
        <f t="shared" si="149"/>
        <v>0.35113117894290946</v>
      </c>
      <c r="DW95" s="40">
        <f t="shared" si="150"/>
        <v>0.14238471780212492</v>
      </c>
      <c r="DX95" s="40">
        <f t="shared" si="151"/>
        <v>0.67836793427175568</v>
      </c>
      <c r="DY95" s="40">
        <f t="shared" si="152"/>
        <v>1.6799613775034836</v>
      </c>
    </row>
    <row r="96" spans="1:129" x14ac:dyDescent="0.2">
      <c r="A96" s="39">
        <f>'Industry selection'!C96</f>
        <v>2</v>
      </c>
      <c r="B96" s="2">
        <v>23.7</v>
      </c>
      <c r="C96" s="2" t="s">
        <v>194</v>
      </c>
      <c r="E96" s="30" t="s">
        <v>193</v>
      </c>
      <c r="F96" s="31">
        <v>23.7</v>
      </c>
      <c r="G96" s="32" t="s">
        <v>194</v>
      </c>
      <c r="H96" s="157">
        <f>[1]Ternopil!$F$94</f>
        <v>9</v>
      </c>
      <c r="I96" s="157">
        <f>[1]Ternopil!$G$94</f>
        <v>102</v>
      </c>
      <c r="J96" s="157">
        <f>[1]Ternopil!$H$94</f>
        <v>100</v>
      </c>
      <c r="K96" s="157">
        <f>[1]Ternopil!$I$94</f>
        <v>5293.4</v>
      </c>
      <c r="L96" s="157">
        <f>[1]Ternopil!$J$94</f>
        <v>1219.8</v>
      </c>
      <c r="M96" s="11"/>
      <c r="N96" s="33" t="s">
        <v>821</v>
      </c>
      <c r="O96" s="36">
        <v>23.7</v>
      </c>
      <c r="P96" s="35" t="s">
        <v>194</v>
      </c>
      <c r="Q96" s="157">
        <f>[2]Ternopil!$F$94</f>
        <v>8</v>
      </c>
      <c r="R96" s="157">
        <f>[2]Ternopil!$G$94</f>
        <v>52</v>
      </c>
      <c r="S96" s="157">
        <f>[2]Ternopil!$H$94</f>
        <v>52</v>
      </c>
      <c r="T96" s="157">
        <f>[2]Ternopil!$I$94</f>
        <v>2151.3000000000002</v>
      </c>
      <c r="U96" s="157">
        <f>[2]Ternopil!$J$94</f>
        <v>722</v>
      </c>
      <c r="V96" s="11"/>
      <c r="W96" s="36" t="s">
        <v>1166</v>
      </c>
      <c r="X96" s="36">
        <v>23.7</v>
      </c>
      <c r="Y96" s="36" t="s">
        <v>194</v>
      </c>
      <c r="Z96" s="157">
        <f>[3]Ternopil!$F$94</f>
        <v>8</v>
      </c>
      <c r="AA96" s="157">
        <f>[3]Ternopil!$G$94</f>
        <v>54</v>
      </c>
      <c r="AB96" s="157">
        <f>[3]Ternopil!$H$94</f>
        <v>52</v>
      </c>
      <c r="AC96" s="157">
        <f>[3]Ternopil!$I$94</f>
        <v>3750.3</v>
      </c>
      <c r="AD96" s="157">
        <f>[3]Ternopil!$J$94</f>
        <v>750.4</v>
      </c>
      <c r="AE96" s="11"/>
      <c r="AF96" s="37" t="s">
        <v>1166</v>
      </c>
      <c r="AG96" s="37">
        <v>23.7</v>
      </c>
      <c r="AH96" s="37" t="s">
        <v>194</v>
      </c>
      <c r="AI96" s="157">
        <f>[4]Ternopil!$F$94</f>
        <v>7</v>
      </c>
      <c r="AJ96" s="157">
        <f>[4]Ternopil!$G$94</f>
        <v>42</v>
      </c>
      <c r="AK96" s="157">
        <f>[4]Ternopil!$H$94</f>
        <v>41</v>
      </c>
      <c r="AL96" s="157">
        <f>[4]Ternopil!$I$94</f>
        <v>4195.5</v>
      </c>
      <c r="AM96" s="157">
        <f>[4]Ternopil!$J$94</f>
        <v>785.4</v>
      </c>
      <c r="AN96" s="11"/>
      <c r="AO96" s="11" t="s">
        <v>1166</v>
      </c>
      <c r="AP96" s="11">
        <v>23.7</v>
      </c>
      <c r="AQ96" s="11" t="s">
        <v>194</v>
      </c>
      <c r="AR96" s="157">
        <f>[5]Ternopil!$F$94</f>
        <v>8</v>
      </c>
      <c r="AS96" s="157">
        <f>[5]Ternopil!$G$94</f>
        <v>56</v>
      </c>
      <c r="AT96" s="157">
        <f>[5]Ternopil!$H$94</f>
        <v>52</v>
      </c>
      <c r="AU96" s="157">
        <f>[5]Ternopil!$I$94</f>
        <v>7176.5</v>
      </c>
      <c r="AV96" s="157">
        <f>[5]Ternopil!$J$94</f>
        <v>1160.2</v>
      </c>
      <c r="AW96" s="11"/>
      <c r="AX96" s="33" t="s">
        <v>1166</v>
      </c>
      <c r="AY96" s="33">
        <v>23.7</v>
      </c>
      <c r="AZ96" s="33" t="s">
        <v>194</v>
      </c>
      <c r="BA96" s="157">
        <f>[6]Ternopil!$F$94</f>
        <v>9</v>
      </c>
      <c r="BB96" s="157">
        <f>[6]Ternopil!$G$94</f>
        <v>73</v>
      </c>
      <c r="BC96" s="157">
        <f>[6]Ternopil!$H$94</f>
        <v>69</v>
      </c>
      <c r="BD96" s="157">
        <f>[6]Ternopil!$I$94</f>
        <v>9393.9</v>
      </c>
      <c r="BE96" s="157">
        <f>[6]Ternopil!$J$94</f>
        <v>3100.3</v>
      </c>
      <c r="BG96" s="2">
        <v>23.7</v>
      </c>
      <c r="BH96" s="2" t="s">
        <v>194</v>
      </c>
      <c r="BI96" s="1">
        <f t="shared" si="100"/>
        <v>9</v>
      </c>
      <c r="BJ96" s="1">
        <f t="shared" si="101"/>
        <v>8</v>
      </c>
      <c r="BK96" s="1">
        <f t="shared" si="102"/>
        <v>8</v>
      </c>
      <c r="BL96" s="1">
        <f t="shared" si="103"/>
        <v>7</v>
      </c>
      <c r="BM96" s="1">
        <f t="shared" si="104"/>
        <v>8</v>
      </c>
      <c r="BN96" s="1">
        <f t="shared" si="105"/>
        <v>9</v>
      </c>
      <c r="BP96" s="1">
        <f t="shared" si="106"/>
        <v>100</v>
      </c>
      <c r="BQ96" s="1">
        <f t="shared" si="107"/>
        <v>52</v>
      </c>
      <c r="BR96" s="1">
        <f t="shared" si="108"/>
        <v>52</v>
      </c>
      <c r="BS96" s="1">
        <f t="shared" si="109"/>
        <v>41</v>
      </c>
      <c r="BT96" s="1">
        <f t="shared" si="110"/>
        <v>52</v>
      </c>
      <c r="BU96" s="1">
        <f t="shared" si="111"/>
        <v>69</v>
      </c>
      <c r="BW96" s="40">
        <f t="shared" si="112"/>
        <v>1.1955716027832906E-3</v>
      </c>
      <c r="BX96" s="40">
        <f t="shared" si="113"/>
        <v>6.4427401469440348E-4</v>
      </c>
      <c r="BY96" s="40">
        <f t="shared" si="114"/>
        <v>6.6151869426386964E-4</v>
      </c>
      <c r="BZ96" s="40">
        <f t="shared" si="115"/>
        <v>5.6636092385898998E-4</v>
      </c>
      <c r="CA96" s="40">
        <f t="shared" si="116"/>
        <v>7.4810456199916561E-4</v>
      </c>
      <c r="CB96" s="40">
        <f t="shared" si="117"/>
        <v>9.7384726123099941E-4</v>
      </c>
      <c r="CD96" s="10">
        <f t="shared" si="118"/>
        <v>1219.8</v>
      </c>
      <c r="CE96" s="10">
        <f t="shared" si="119"/>
        <v>722</v>
      </c>
      <c r="CF96" s="10">
        <f t="shared" si="120"/>
        <v>750.4</v>
      </c>
      <c r="CG96" s="10">
        <f t="shared" si="121"/>
        <v>785.4</v>
      </c>
      <c r="CH96" s="10">
        <f t="shared" si="122"/>
        <v>1160.2</v>
      </c>
      <c r="CI96" s="10">
        <f t="shared" si="123"/>
        <v>3100.3</v>
      </c>
      <c r="CK96" s="40">
        <f t="shared" si="124"/>
        <v>6.1077114288109126E-4</v>
      </c>
      <c r="CL96" s="40">
        <f t="shared" si="125"/>
        <v>3.4802065661664635E-4</v>
      </c>
      <c r="CM96" s="40">
        <f t="shared" si="126"/>
        <v>3.3660541246610789E-4</v>
      </c>
      <c r="CN96" s="40">
        <f t="shared" si="127"/>
        <v>2.9929107569953093E-4</v>
      </c>
      <c r="CO96" s="40">
        <f t="shared" si="128"/>
        <v>3.8949955920279157E-4</v>
      </c>
      <c r="CP96" s="40">
        <f t="shared" si="129"/>
        <v>7.1571938905825444E-4</v>
      </c>
      <c r="CR96" s="9">
        <f t="shared" si="130"/>
        <v>12.198</v>
      </c>
      <c r="CS96" s="9">
        <f t="shared" si="131"/>
        <v>13.884615384615385</v>
      </c>
      <c r="CT96" s="9">
        <f t="shared" si="132"/>
        <v>14.430769230769231</v>
      </c>
      <c r="CU96" s="9">
        <f t="shared" si="133"/>
        <v>19.15609756097561</v>
      </c>
      <c r="CV96" s="9">
        <f t="shared" si="134"/>
        <v>22.311538461538461</v>
      </c>
      <c r="CW96" s="9">
        <f t="shared" si="135"/>
        <v>44.931884057971018</v>
      </c>
      <c r="CY96" s="9">
        <f t="shared" si="136"/>
        <v>51.086119932860242</v>
      </c>
      <c r="CZ96" s="9">
        <f t="shared" si="137"/>
        <v>54.017490800357976</v>
      </c>
      <c r="DA96" s="9">
        <f t="shared" si="138"/>
        <v>50.883733957160274</v>
      </c>
      <c r="DB96" s="9">
        <f t="shared" si="139"/>
        <v>52.844584273269369</v>
      </c>
      <c r="DC96" s="9">
        <f t="shared" si="140"/>
        <v>52.064855501205464</v>
      </c>
      <c r="DD96" s="9">
        <f t="shared" si="141"/>
        <v>73.494008511513769</v>
      </c>
      <c r="DF96" s="9">
        <f>IF($A96=2,IF(ISNUMBER(CR96/Ukraine!CR96),100*CR96/Ukraine!CR96,""),"")</f>
        <v>66.062399200890681</v>
      </c>
      <c r="DG96" s="9">
        <f>IF($A96=2,IF(ISNUMBER(CS96/Ukraine!CS96),100*CS96/Ukraine!CS96,""),"")</f>
        <v>72.931488356599772</v>
      </c>
      <c r="DH96" s="9">
        <f>IF($A96=2,IF(ISNUMBER(CT96/Ukraine!CT96),100*CT96/Ukraine!CT96,""),"")</f>
        <v>72.718414578960335</v>
      </c>
      <c r="DI96" s="9">
        <f>IF($A96=2,IF(ISNUMBER(CU96/Ukraine!CU96),100*CU96/Ukraine!CU96,""),"")</f>
        <v>84.561273189439049</v>
      </c>
      <c r="DJ96" s="9">
        <f>IF($A96=2,IF(ISNUMBER(CV96/Ukraine!CV96),100*CV96/Ukraine!CV96,""),"")</f>
        <v>84.763055215774372</v>
      </c>
      <c r="DK96" s="9">
        <f>IF($A96=2,IF(ISNUMBER(CW96/Ukraine!CW96),100*CW96/Ukraine!CW96,""),"")</f>
        <v>104.61254721563013</v>
      </c>
      <c r="DM96" s="40">
        <f t="shared" si="142"/>
        <v>-0.48</v>
      </c>
      <c r="DN96" s="40">
        <f t="shared" si="143"/>
        <v>0</v>
      </c>
      <c r="DO96" s="40">
        <f t="shared" si="144"/>
        <v>-0.21153846153846156</v>
      </c>
      <c r="DP96" s="40">
        <f t="shared" si="145"/>
        <v>0.26829268292682928</v>
      </c>
      <c r="DQ96" s="40">
        <f t="shared" si="146"/>
        <v>0.32692307692307687</v>
      </c>
      <c r="DR96" s="40">
        <f t="shared" si="99"/>
        <v>-0.31000000000000005</v>
      </c>
      <c r="DT96" s="40">
        <f t="shared" si="147"/>
        <v>0.13826982985861491</v>
      </c>
      <c r="DU96" s="40">
        <f t="shared" si="148"/>
        <v>3.9335180055401597E-2</v>
      </c>
      <c r="DV96" s="40">
        <f t="shared" si="149"/>
        <v>0.32744812522752098</v>
      </c>
      <c r="DW96" s="40">
        <f t="shared" si="150"/>
        <v>0.16472253236959111</v>
      </c>
      <c r="DX96" s="40">
        <f t="shared" si="151"/>
        <v>1.0138406921345395</v>
      </c>
      <c r="DY96" s="40">
        <f t="shared" si="152"/>
        <v>2.6835451760920654</v>
      </c>
    </row>
    <row r="97" spans="1:129" x14ac:dyDescent="0.2">
      <c r="A97" s="39">
        <f>'Industry selection'!C97</f>
        <v>1</v>
      </c>
      <c r="B97" s="2">
        <v>23.9</v>
      </c>
      <c r="C97" s="2" t="s">
        <v>196</v>
      </c>
      <c r="E97" s="30" t="s">
        <v>195</v>
      </c>
      <c r="F97" s="31">
        <v>23.9</v>
      </c>
      <c r="G97" s="32" t="s">
        <v>196</v>
      </c>
      <c r="H97" s="157" t="e">
        <f>[1]Ternopil!$F$95</f>
        <v>#N/A</v>
      </c>
      <c r="I97" s="157" t="e">
        <f>[1]Ternopil!$G$95</f>
        <v>#N/A</v>
      </c>
      <c r="J97" s="157" t="e">
        <f>[1]Ternopil!$H$95</f>
        <v>#N/A</v>
      </c>
      <c r="K97" s="157" t="e">
        <f>[1]Ternopil!$I$95</f>
        <v>#N/A</v>
      </c>
      <c r="L97" s="157" t="e">
        <f>[1]Ternopil!$J$95</f>
        <v>#N/A</v>
      </c>
      <c r="M97" s="11"/>
      <c r="N97" s="33" t="s">
        <v>822</v>
      </c>
      <c r="O97" s="36">
        <v>23.9</v>
      </c>
      <c r="P97" s="35" t="s">
        <v>196</v>
      </c>
      <c r="Q97" s="157">
        <f>[2]Ternopil!$F$95</f>
        <v>2</v>
      </c>
      <c r="R97" s="157" t="str">
        <f>[2]Ternopil!$G$95</f>
        <v>к</v>
      </c>
      <c r="S97" s="157" t="str">
        <f>[2]Ternopil!$H$95</f>
        <v>к</v>
      </c>
      <c r="T97" s="157" t="str">
        <f>[2]Ternopil!$I$95</f>
        <v>к</v>
      </c>
      <c r="U97" s="157" t="str">
        <f>[2]Ternopil!$J$95</f>
        <v>к</v>
      </c>
      <c r="V97" s="11"/>
      <c r="W97" s="36" t="s">
        <v>1167</v>
      </c>
      <c r="X97" s="36">
        <v>23.9</v>
      </c>
      <c r="Y97" s="36" t="s">
        <v>196</v>
      </c>
      <c r="Z97" s="157">
        <f>[3]Ternopil!$F$95</f>
        <v>3</v>
      </c>
      <c r="AA97" s="157" t="str">
        <f>[3]Ternopil!$G$95</f>
        <v>к</v>
      </c>
      <c r="AB97" s="157" t="str">
        <f>[3]Ternopil!$H$95</f>
        <v>к</v>
      </c>
      <c r="AC97" s="157" t="str">
        <f>[3]Ternopil!$I$95</f>
        <v>к</v>
      </c>
      <c r="AD97" s="157" t="str">
        <f>[3]Ternopil!$J$95</f>
        <v>к</v>
      </c>
      <c r="AE97" s="11"/>
      <c r="AF97" s="37" t="s">
        <v>1167</v>
      </c>
      <c r="AG97" s="37">
        <v>23.9</v>
      </c>
      <c r="AH97" s="37" t="s">
        <v>196</v>
      </c>
      <c r="AI97" s="157">
        <f>[4]Ternopil!$F$95</f>
        <v>4</v>
      </c>
      <c r="AJ97" s="157">
        <f>[4]Ternopil!$G$95</f>
        <v>28</v>
      </c>
      <c r="AK97" s="157">
        <f>[4]Ternopil!$H$95</f>
        <v>26</v>
      </c>
      <c r="AL97" s="157">
        <f>[4]Ternopil!$I$95</f>
        <v>24233.7</v>
      </c>
      <c r="AM97" s="157">
        <f>[4]Ternopil!$J$95</f>
        <v>1498.2</v>
      </c>
      <c r="AN97" s="11"/>
      <c r="AO97" s="11" t="s">
        <v>1167</v>
      </c>
      <c r="AP97" s="11">
        <v>23.9</v>
      </c>
      <c r="AQ97" s="11" t="s">
        <v>196</v>
      </c>
      <c r="AR97" s="157">
        <f>[5]Ternopil!$F$95</f>
        <v>1</v>
      </c>
      <c r="AS97" s="157" t="str">
        <f>[5]Ternopil!$G$95</f>
        <v>к</v>
      </c>
      <c r="AT97" s="157" t="str">
        <f>[5]Ternopil!$H$95</f>
        <v>к</v>
      </c>
      <c r="AU97" s="157" t="str">
        <f>[5]Ternopil!$I$95</f>
        <v>к</v>
      </c>
      <c r="AV97" s="157" t="str">
        <f>[5]Ternopil!$J$95</f>
        <v>к</v>
      </c>
      <c r="AW97" s="11"/>
      <c r="AX97" s="33" t="s">
        <v>1167</v>
      </c>
      <c r="AY97" s="33">
        <v>23.9</v>
      </c>
      <c r="AZ97" s="33" t="s">
        <v>196</v>
      </c>
      <c r="BA97" s="157">
        <f>[6]Ternopil!$F$95</f>
        <v>1</v>
      </c>
      <c r="BB97" s="157" t="str">
        <f>[6]Ternopil!$G$95</f>
        <v>к</v>
      </c>
      <c r="BC97" s="157" t="str">
        <f>[6]Ternopil!$H$95</f>
        <v>к</v>
      </c>
      <c r="BD97" s="157" t="str">
        <f>[6]Ternopil!$I$95</f>
        <v>к</v>
      </c>
      <c r="BE97" s="157" t="str">
        <f>[6]Ternopil!$J$95</f>
        <v>к</v>
      </c>
      <c r="BG97" s="2">
        <v>23.9</v>
      </c>
      <c r="BH97" s="2" t="s">
        <v>196</v>
      </c>
      <c r="BI97" s="1" t="e">
        <f t="shared" si="100"/>
        <v>#N/A</v>
      </c>
      <c r="BJ97" s="1">
        <f t="shared" si="101"/>
        <v>2</v>
      </c>
      <c r="BK97" s="1">
        <f t="shared" si="102"/>
        <v>3</v>
      </c>
      <c r="BL97" s="1">
        <f t="shared" si="103"/>
        <v>4</v>
      </c>
      <c r="BM97" s="1">
        <f t="shared" si="104"/>
        <v>1</v>
      </c>
      <c r="BN97" s="1">
        <f t="shared" si="105"/>
        <v>1</v>
      </c>
      <c r="BP97" s="1" t="e">
        <f t="shared" si="106"/>
        <v>#N/A</v>
      </c>
      <c r="BQ97" s="1" t="str">
        <f t="shared" si="107"/>
        <v>к</v>
      </c>
      <c r="BR97" s="1" t="str">
        <f t="shared" si="108"/>
        <v>к</v>
      </c>
      <c r="BS97" s="1">
        <f t="shared" si="109"/>
        <v>26</v>
      </c>
      <c r="BT97" s="1" t="str">
        <f t="shared" si="110"/>
        <v>к</v>
      </c>
      <c r="BU97" s="1" t="str">
        <f t="shared" si="111"/>
        <v>к</v>
      </c>
      <c r="BW97" s="40" t="str">
        <f t="shared" si="112"/>
        <v/>
      </c>
      <c r="BX97" s="40" t="str">
        <f t="shared" si="113"/>
        <v/>
      </c>
      <c r="BY97" s="40" t="str">
        <f t="shared" si="114"/>
        <v/>
      </c>
      <c r="BZ97" s="40" t="str">
        <f t="shared" si="115"/>
        <v/>
      </c>
      <c r="CA97" s="40" t="str">
        <f t="shared" si="116"/>
        <v/>
      </c>
      <c r="CB97" s="40" t="str">
        <f t="shared" si="117"/>
        <v/>
      </c>
      <c r="CD97" s="10" t="e">
        <f t="shared" si="118"/>
        <v>#N/A</v>
      </c>
      <c r="CE97" s="10" t="str">
        <f t="shared" si="119"/>
        <v>к</v>
      </c>
      <c r="CF97" s="10" t="str">
        <f t="shared" si="120"/>
        <v>к</v>
      </c>
      <c r="CG97" s="10">
        <f t="shared" si="121"/>
        <v>1498.2</v>
      </c>
      <c r="CH97" s="10" t="str">
        <f t="shared" si="122"/>
        <v>к</v>
      </c>
      <c r="CI97" s="10" t="str">
        <f t="shared" si="123"/>
        <v>к</v>
      </c>
      <c r="CK97" s="40" t="str">
        <f t="shared" si="124"/>
        <v/>
      </c>
      <c r="CL97" s="40" t="str">
        <f t="shared" si="125"/>
        <v/>
      </c>
      <c r="CM97" s="40" t="str">
        <f t="shared" si="126"/>
        <v/>
      </c>
      <c r="CN97" s="40" t="str">
        <f t="shared" si="127"/>
        <v/>
      </c>
      <c r="CO97" s="40" t="str">
        <f t="shared" si="128"/>
        <v/>
      </c>
      <c r="CP97" s="40" t="str">
        <f t="shared" si="129"/>
        <v/>
      </c>
      <c r="CR97" s="9" t="str">
        <f t="shared" si="130"/>
        <v/>
      </c>
      <c r="CS97" s="9" t="str">
        <f t="shared" si="131"/>
        <v/>
      </c>
      <c r="CT97" s="9" t="str">
        <f t="shared" si="132"/>
        <v/>
      </c>
      <c r="CU97" s="9" t="str">
        <f t="shared" si="133"/>
        <v/>
      </c>
      <c r="CV97" s="9" t="str">
        <f t="shared" si="134"/>
        <v/>
      </c>
      <c r="CW97" s="9" t="str">
        <f t="shared" si="135"/>
        <v/>
      </c>
      <c r="CY97" s="9" t="str">
        <f t="shared" si="136"/>
        <v/>
      </c>
      <c r="CZ97" s="9" t="str">
        <f t="shared" si="137"/>
        <v/>
      </c>
      <c r="DA97" s="9" t="str">
        <f t="shared" si="138"/>
        <v/>
      </c>
      <c r="DB97" s="9" t="str">
        <f t="shared" si="139"/>
        <v/>
      </c>
      <c r="DC97" s="9" t="str">
        <f t="shared" si="140"/>
        <v/>
      </c>
      <c r="DD97" s="9" t="str">
        <f t="shared" si="141"/>
        <v/>
      </c>
      <c r="DF97" s="9" t="str">
        <f>IF($A97=2,IF(ISNUMBER(CR97/Ukraine!CR97),100*CR97/Ukraine!CR97,""),"")</f>
        <v/>
      </c>
      <c r="DG97" s="9" t="str">
        <f>IF($A97=2,IF(ISNUMBER(CS97/Ukraine!CS97),100*CS97/Ukraine!CS97,""),"")</f>
        <v/>
      </c>
      <c r="DH97" s="9" t="str">
        <f>IF($A97=2,IF(ISNUMBER(CT97/Ukraine!CT97),100*CT97/Ukraine!CT97,""),"")</f>
        <v/>
      </c>
      <c r="DI97" s="9" t="str">
        <f>IF($A97=2,IF(ISNUMBER(CU97/Ukraine!CU97),100*CU97/Ukraine!CU97,""),"")</f>
        <v/>
      </c>
      <c r="DJ97" s="9" t="str">
        <f>IF($A97=2,IF(ISNUMBER(CV97/Ukraine!CV97),100*CV97/Ukraine!CV97,""),"")</f>
        <v/>
      </c>
      <c r="DK97" s="9" t="str">
        <f>IF($A97=2,IF(ISNUMBER(CW97/Ukraine!CW97),100*CW97/Ukraine!CW97,""),"")</f>
        <v/>
      </c>
      <c r="DM97" s="40" t="str">
        <f t="shared" si="142"/>
        <v/>
      </c>
      <c r="DN97" s="40" t="str">
        <f t="shared" si="143"/>
        <v/>
      </c>
      <c r="DO97" s="40" t="str">
        <f t="shared" si="144"/>
        <v/>
      </c>
      <c r="DP97" s="40" t="str">
        <f t="shared" si="145"/>
        <v/>
      </c>
      <c r="DQ97" s="40" t="str">
        <f t="shared" si="146"/>
        <v/>
      </c>
      <c r="DR97" s="40" t="str">
        <f t="shared" si="99"/>
        <v/>
      </c>
      <c r="DT97" s="40" t="str">
        <f t="shared" si="147"/>
        <v/>
      </c>
      <c r="DU97" s="40" t="str">
        <f t="shared" si="148"/>
        <v/>
      </c>
      <c r="DV97" s="40" t="str">
        <f t="shared" si="149"/>
        <v/>
      </c>
      <c r="DW97" s="40" t="str">
        <f t="shared" si="150"/>
        <v/>
      </c>
      <c r="DX97" s="40" t="str">
        <f t="shared" si="151"/>
        <v/>
      </c>
      <c r="DY97" s="40" t="str">
        <f t="shared" si="152"/>
        <v/>
      </c>
    </row>
    <row r="98" spans="1:129" x14ac:dyDescent="0.2">
      <c r="A98" s="39">
        <f>'Industry selection'!C98</f>
        <v>2</v>
      </c>
      <c r="B98" s="2">
        <v>24</v>
      </c>
      <c r="C98" s="2" t="s">
        <v>198</v>
      </c>
      <c r="E98" s="30" t="s">
        <v>197</v>
      </c>
      <c r="F98" s="31">
        <v>24</v>
      </c>
      <c r="G98" s="32" t="s">
        <v>198</v>
      </c>
      <c r="H98" s="157">
        <f>[1]Ternopil!$F$96</f>
        <v>3</v>
      </c>
      <c r="I98" s="157">
        <f>[1]Ternopil!$G$96</f>
        <v>184</v>
      </c>
      <c r="J98" s="157">
        <f>[1]Ternopil!$H$96</f>
        <v>184</v>
      </c>
      <c r="K98" s="157">
        <f>[1]Ternopil!$I$96</f>
        <v>106955</v>
      </c>
      <c r="L98" s="157">
        <f>[1]Ternopil!$J$96</f>
        <v>3261.4</v>
      </c>
      <c r="M98" s="11"/>
      <c r="N98" s="33" t="s">
        <v>823</v>
      </c>
      <c r="O98" s="36">
        <v>24</v>
      </c>
      <c r="P98" s="35" t="s">
        <v>198</v>
      </c>
      <c r="Q98" s="157">
        <f>[2]Ternopil!$F$96</f>
        <v>5</v>
      </c>
      <c r="R98" s="157">
        <f>[2]Ternopil!$G$96</f>
        <v>279</v>
      </c>
      <c r="S98" s="157">
        <f>[2]Ternopil!$H$96</f>
        <v>279</v>
      </c>
      <c r="T98" s="157">
        <f>[2]Ternopil!$I$96</f>
        <v>177381.4</v>
      </c>
      <c r="U98" s="157">
        <f>[2]Ternopil!$J$96</f>
        <v>5986.3</v>
      </c>
      <c r="V98" s="11"/>
      <c r="W98" s="36" t="s">
        <v>1168</v>
      </c>
      <c r="X98" s="36">
        <v>24</v>
      </c>
      <c r="Y98" s="36" t="s">
        <v>198</v>
      </c>
      <c r="Z98" s="157">
        <f>[3]Ternopil!$F$96</f>
        <v>4</v>
      </c>
      <c r="AA98" s="157">
        <f>[3]Ternopil!$G$96</f>
        <v>222</v>
      </c>
      <c r="AB98" s="157">
        <f>[3]Ternopil!$H$96</f>
        <v>221</v>
      </c>
      <c r="AC98" s="157">
        <f>[3]Ternopil!$I$96</f>
        <v>222314.3</v>
      </c>
      <c r="AD98" s="157">
        <f>[3]Ternopil!$J$96</f>
        <v>4426.8</v>
      </c>
      <c r="AE98" s="11"/>
      <c r="AF98" s="37" t="s">
        <v>1168</v>
      </c>
      <c r="AG98" s="37">
        <v>24</v>
      </c>
      <c r="AH98" s="37" t="s">
        <v>198</v>
      </c>
      <c r="AI98" s="157">
        <f>[4]Ternopil!$F$96</f>
        <v>6</v>
      </c>
      <c r="AJ98" s="157">
        <f>[4]Ternopil!$G$96</f>
        <v>211</v>
      </c>
      <c r="AK98" s="157">
        <f>[4]Ternopil!$H$96</f>
        <v>210</v>
      </c>
      <c r="AL98" s="157">
        <f>[4]Ternopil!$I$96</f>
        <v>272264.40000000002</v>
      </c>
      <c r="AM98" s="157">
        <f>[4]Ternopil!$J$96</f>
        <v>4865</v>
      </c>
      <c r="AN98" s="11"/>
      <c r="AO98" s="11" t="s">
        <v>1168</v>
      </c>
      <c r="AP98" s="11">
        <v>24</v>
      </c>
      <c r="AQ98" s="11" t="s">
        <v>198</v>
      </c>
      <c r="AR98" s="157">
        <f>[5]Ternopil!$F$96</f>
        <v>4</v>
      </c>
      <c r="AS98" s="157">
        <f>[5]Ternopil!$G$96</f>
        <v>204</v>
      </c>
      <c r="AT98" s="157">
        <f>[5]Ternopil!$H$96</f>
        <v>202</v>
      </c>
      <c r="AU98" s="157">
        <f>[5]Ternopil!$I$96</f>
        <v>323278.8</v>
      </c>
      <c r="AV98" s="157">
        <f>[5]Ternopil!$J$96</f>
        <v>5223.8999999999996</v>
      </c>
      <c r="AW98" s="11"/>
      <c r="AX98" s="33" t="s">
        <v>1168</v>
      </c>
      <c r="AY98" s="33">
        <v>24</v>
      </c>
      <c r="AZ98" s="33" t="s">
        <v>198</v>
      </c>
      <c r="BA98" s="157">
        <f>[6]Ternopil!$F$96</f>
        <v>5</v>
      </c>
      <c r="BB98" s="157">
        <f>[6]Ternopil!$G$96</f>
        <v>197</v>
      </c>
      <c r="BC98" s="157">
        <f>[6]Ternopil!$H$96</f>
        <v>197</v>
      </c>
      <c r="BD98" s="157">
        <f>[6]Ternopil!$I$96</f>
        <v>432710.3</v>
      </c>
      <c r="BE98" s="157">
        <f>[6]Ternopil!$J$96</f>
        <v>8105.1</v>
      </c>
      <c r="BG98" s="2">
        <v>24</v>
      </c>
      <c r="BH98" s="2" t="s">
        <v>198</v>
      </c>
      <c r="BI98" s="1">
        <f t="shared" si="100"/>
        <v>3</v>
      </c>
      <c r="BJ98" s="1">
        <f t="shared" si="101"/>
        <v>5</v>
      </c>
      <c r="BK98" s="1">
        <f t="shared" si="102"/>
        <v>4</v>
      </c>
      <c r="BL98" s="1">
        <f t="shared" si="103"/>
        <v>6</v>
      </c>
      <c r="BM98" s="1">
        <f t="shared" si="104"/>
        <v>4</v>
      </c>
      <c r="BN98" s="1">
        <f t="shared" si="105"/>
        <v>5</v>
      </c>
      <c r="BP98" s="1">
        <f t="shared" si="106"/>
        <v>184</v>
      </c>
      <c r="BQ98" s="1">
        <f t="shared" si="107"/>
        <v>279</v>
      </c>
      <c r="BR98" s="1">
        <f t="shared" si="108"/>
        <v>221</v>
      </c>
      <c r="BS98" s="1">
        <f t="shared" si="109"/>
        <v>210</v>
      </c>
      <c r="BT98" s="1">
        <f t="shared" si="110"/>
        <v>202</v>
      </c>
      <c r="BU98" s="1">
        <f t="shared" si="111"/>
        <v>197</v>
      </c>
      <c r="BW98" s="40">
        <f t="shared" si="112"/>
        <v>2.1998517491212547E-3</v>
      </c>
      <c r="BX98" s="40">
        <f t="shared" si="113"/>
        <v>3.4567778865334342E-3</v>
      </c>
      <c r="BY98" s="40">
        <f t="shared" si="114"/>
        <v>2.8114544506214461E-3</v>
      </c>
      <c r="BZ98" s="40">
        <f t="shared" si="115"/>
        <v>2.900873024643607E-3</v>
      </c>
      <c r="CA98" s="40">
        <f t="shared" si="116"/>
        <v>2.9060984908429125E-3</v>
      </c>
      <c r="CB98" s="40">
        <f t="shared" si="117"/>
        <v>2.7804044994566217E-3</v>
      </c>
      <c r="CD98" s="10">
        <f t="shared" si="118"/>
        <v>3261.4</v>
      </c>
      <c r="CE98" s="10">
        <f t="shared" si="119"/>
        <v>5986.3</v>
      </c>
      <c r="CF98" s="10">
        <f t="shared" si="120"/>
        <v>4426.8</v>
      </c>
      <c r="CG98" s="10">
        <f t="shared" si="121"/>
        <v>4865</v>
      </c>
      <c r="CH98" s="10">
        <f t="shared" si="122"/>
        <v>5223.8999999999996</v>
      </c>
      <c r="CI98" s="10">
        <f t="shared" si="123"/>
        <v>8105.1</v>
      </c>
      <c r="CK98" s="40">
        <f t="shared" si="124"/>
        <v>1.633029189533031E-3</v>
      </c>
      <c r="CL98" s="40">
        <f t="shared" si="125"/>
        <v>2.885534704576496E-3</v>
      </c>
      <c r="CM98" s="40">
        <f t="shared" si="126"/>
        <v>1.9857207354810323E-3</v>
      </c>
      <c r="CN98" s="40">
        <f t="shared" si="127"/>
        <v>1.8538974831655438E-3</v>
      </c>
      <c r="CO98" s="40">
        <f t="shared" si="128"/>
        <v>1.7537551692117417E-3</v>
      </c>
      <c r="CP98" s="40">
        <f t="shared" si="129"/>
        <v>1.871101899898738E-3</v>
      </c>
      <c r="CR98" s="9">
        <f t="shared" si="130"/>
        <v>17.725000000000001</v>
      </c>
      <c r="CS98" s="9">
        <f t="shared" si="131"/>
        <v>21.456272401433694</v>
      </c>
      <c r="CT98" s="9">
        <f t="shared" si="132"/>
        <v>20.030769230769231</v>
      </c>
      <c r="CU98" s="9">
        <f t="shared" si="133"/>
        <v>23.166666666666668</v>
      </c>
      <c r="CV98" s="9">
        <f t="shared" si="134"/>
        <v>25.860891089108907</v>
      </c>
      <c r="CW98" s="9">
        <f t="shared" si="135"/>
        <v>41.142639593908633</v>
      </c>
      <c r="CY98" s="9">
        <f t="shared" si="136"/>
        <v>74.23360188637055</v>
      </c>
      <c r="CZ98" s="9">
        <f t="shared" si="137"/>
        <v>83.474692308628519</v>
      </c>
      <c r="DA98" s="9">
        <f t="shared" si="138"/>
        <v>70.629660567401572</v>
      </c>
      <c r="DB98" s="9">
        <f t="shared" si="139"/>
        <v>63.90826028634288</v>
      </c>
      <c r="DC98" s="9">
        <f t="shared" si="140"/>
        <v>60.347409929078694</v>
      </c>
      <c r="DD98" s="9">
        <f t="shared" si="141"/>
        <v>67.296031935799647</v>
      </c>
      <c r="DF98" s="9">
        <f>IF($A98=2,IF(ISNUMBER(CR98/Ukraine!CR98),100*CR98/Ukraine!CR98,""),"")</f>
        <v>33.820981080853102</v>
      </c>
      <c r="DG98" s="9">
        <f>IF($A98=2,IF(ISNUMBER(CS98/Ukraine!CS98),100*CS98/Ukraine!CS98,""),"")</f>
        <v>38.286748348526253</v>
      </c>
      <c r="DH98" s="9">
        <f>IF($A98=2,IF(ISNUMBER(CT98/Ukraine!CT98),100*CT98/Ukraine!CT98,""),"")</f>
        <v>30.781661708812404</v>
      </c>
      <c r="DI98" s="9">
        <f>IF($A98=2,IF(ISNUMBER(CU98/Ukraine!CU98),100*CU98/Ukraine!CU98,""),"")</f>
        <v>30.400057064580828</v>
      </c>
      <c r="DJ98" s="9">
        <f>IF($A98=2,IF(ISNUMBER(CV98/Ukraine!CV98),100*CV98/Ukraine!CV98,""),"")</f>
        <v>28.717050832224913</v>
      </c>
      <c r="DK98" s="9">
        <f>IF($A98=2,IF(ISNUMBER(CW98/Ukraine!CW98),100*CW98/Ukraine!CW98,""),"")</f>
        <v>37.519406048244171</v>
      </c>
      <c r="DM98" s="40">
        <f t="shared" si="142"/>
        <v>0.51630434782608692</v>
      </c>
      <c r="DN98" s="40">
        <f t="shared" si="143"/>
        <v>-0.20788530465949817</v>
      </c>
      <c r="DO98" s="40">
        <f t="shared" si="144"/>
        <v>-4.9773755656108642E-2</v>
      </c>
      <c r="DP98" s="40">
        <f t="shared" si="145"/>
        <v>-3.8095238095238071E-2</v>
      </c>
      <c r="DQ98" s="40">
        <f t="shared" si="146"/>
        <v>-2.4752475247524774E-2</v>
      </c>
      <c r="DR98" s="40">
        <f t="shared" si="99"/>
        <v>7.0652173913043459E-2</v>
      </c>
      <c r="DT98" s="40">
        <f t="shared" si="147"/>
        <v>0.21050902123744386</v>
      </c>
      <c r="DU98" s="40">
        <f t="shared" si="148"/>
        <v>-6.6437596614834726E-2</v>
      </c>
      <c r="DV98" s="40">
        <f t="shared" si="149"/>
        <v>0.15655401945724523</v>
      </c>
      <c r="DW98" s="40">
        <f t="shared" si="150"/>
        <v>0.11629745708383776</v>
      </c>
      <c r="DX98" s="40">
        <f t="shared" si="151"/>
        <v>0.59092118876118316</v>
      </c>
      <c r="DY98" s="40">
        <f t="shared" si="152"/>
        <v>1.3211644340710089</v>
      </c>
    </row>
    <row r="99" spans="1:129" x14ac:dyDescent="0.2">
      <c r="A99" s="39">
        <f>'Industry selection'!C99</f>
        <v>1</v>
      </c>
      <c r="B99" s="2">
        <v>24.1</v>
      </c>
      <c r="C99" s="2" t="s">
        <v>200</v>
      </c>
      <c r="E99" s="30" t="s">
        <v>199</v>
      </c>
      <c r="F99" s="31">
        <v>24.1</v>
      </c>
      <c r="G99" s="32" t="s">
        <v>200</v>
      </c>
      <c r="H99" s="157" t="e">
        <f>[1]Ternopil!$F$97</f>
        <v>#N/A</v>
      </c>
      <c r="I99" s="157" t="e">
        <f>[1]Ternopil!$G$97</f>
        <v>#N/A</v>
      </c>
      <c r="J99" s="157" t="e">
        <f>[1]Ternopil!$H$97</f>
        <v>#N/A</v>
      </c>
      <c r="K99" s="157" t="e">
        <f>[1]Ternopil!$I$97</f>
        <v>#N/A</v>
      </c>
      <c r="L99" s="157" t="e">
        <f>[1]Ternopil!$J$97</f>
        <v>#N/A</v>
      </c>
      <c r="M99" s="11"/>
      <c r="N99" s="33" t="s">
        <v>824</v>
      </c>
      <c r="O99" s="36">
        <v>24.1</v>
      </c>
      <c r="P99" s="35" t="s">
        <v>200</v>
      </c>
      <c r="Q99" s="157" t="e">
        <f>[2]Ternopil!$F$97</f>
        <v>#N/A</v>
      </c>
      <c r="R99" s="157" t="e">
        <f>[2]Ternopil!$G$97</f>
        <v>#N/A</v>
      </c>
      <c r="S99" s="157" t="e">
        <f>[2]Ternopil!$H$97</f>
        <v>#N/A</v>
      </c>
      <c r="T99" s="157" t="e">
        <f>[2]Ternopil!$I$97</f>
        <v>#N/A</v>
      </c>
      <c r="U99" s="157" t="e">
        <f>[2]Ternopil!$J$97</f>
        <v>#N/A</v>
      </c>
      <c r="V99" s="11"/>
      <c r="W99" s="36" t="s">
        <v>1169</v>
      </c>
      <c r="X99" s="36">
        <v>24.1</v>
      </c>
      <c r="Y99" s="36" t="s">
        <v>200</v>
      </c>
      <c r="Z99" s="157" t="e">
        <f>[3]Ternopil!$F$97</f>
        <v>#N/A</v>
      </c>
      <c r="AA99" s="157" t="e">
        <f>[3]Ternopil!$G$97</f>
        <v>#N/A</v>
      </c>
      <c r="AB99" s="157" t="e">
        <f>[3]Ternopil!$H$97</f>
        <v>#N/A</v>
      </c>
      <c r="AC99" s="157" t="e">
        <f>[3]Ternopil!$I$97</f>
        <v>#N/A</v>
      </c>
      <c r="AD99" s="157" t="e">
        <f>[3]Ternopil!$J$97</f>
        <v>#N/A</v>
      </c>
      <c r="AE99" s="11"/>
      <c r="AF99" s="37" t="s">
        <v>1169</v>
      </c>
      <c r="AG99" s="37">
        <v>24.1</v>
      </c>
      <c r="AH99" s="37" t="s">
        <v>200</v>
      </c>
      <c r="AI99" s="157" t="e">
        <f>[4]Ternopil!$F$97</f>
        <v>#N/A</v>
      </c>
      <c r="AJ99" s="157" t="e">
        <f>[4]Ternopil!$G$97</f>
        <v>#N/A</v>
      </c>
      <c r="AK99" s="157" t="e">
        <f>[4]Ternopil!$H$97</f>
        <v>#N/A</v>
      </c>
      <c r="AL99" s="157" t="e">
        <f>[4]Ternopil!$I$97</f>
        <v>#N/A</v>
      </c>
      <c r="AM99" s="157" t="e">
        <f>[4]Ternopil!$J$97</f>
        <v>#N/A</v>
      </c>
      <c r="AN99" s="11"/>
      <c r="AO99" s="11" t="s">
        <v>1169</v>
      </c>
      <c r="AP99" s="11">
        <v>24.1</v>
      </c>
      <c r="AQ99" s="11" t="s">
        <v>200</v>
      </c>
      <c r="AR99" s="157" t="e">
        <f>[5]Ternopil!$F$97</f>
        <v>#N/A</v>
      </c>
      <c r="AS99" s="157" t="e">
        <f>[5]Ternopil!$G$97</f>
        <v>#N/A</v>
      </c>
      <c r="AT99" s="157" t="e">
        <f>[5]Ternopil!$H$97</f>
        <v>#N/A</v>
      </c>
      <c r="AU99" s="157" t="e">
        <f>[5]Ternopil!$I$97</f>
        <v>#N/A</v>
      </c>
      <c r="AV99" s="157" t="e">
        <f>[5]Ternopil!$J$97</f>
        <v>#N/A</v>
      </c>
      <c r="AW99" s="11"/>
      <c r="AX99" s="33" t="s">
        <v>1169</v>
      </c>
      <c r="AY99" s="33">
        <v>24.1</v>
      </c>
      <c r="AZ99" s="33" t="s">
        <v>200</v>
      </c>
      <c r="BA99" s="157" t="e">
        <f>[6]Ternopil!$F$97</f>
        <v>#N/A</v>
      </c>
      <c r="BB99" s="157" t="e">
        <f>[6]Ternopil!$G$97</f>
        <v>#N/A</v>
      </c>
      <c r="BC99" s="157" t="e">
        <f>[6]Ternopil!$H$97</f>
        <v>#N/A</v>
      </c>
      <c r="BD99" s="157" t="e">
        <f>[6]Ternopil!$I$97</f>
        <v>#N/A</v>
      </c>
      <c r="BE99" s="157" t="e">
        <f>[6]Ternopil!$J$97</f>
        <v>#N/A</v>
      </c>
      <c r="BG99" s="2">
        <v>24.1</v>
      </c>
      <c r="BH99" s="2" t="s">
        <v>200</v>
      </c>
      <c r="BI99" s="1" t="e">
        <f t="shared" si="100"/>
        <v>#N/A</v>
      </c>
      <c r="BJ99" s="1" t="e">
        <f t="shared" si="101"/>
        <v>#N/A</v>
      </c>
      <c r="BK99" s="1" t="e">
        <f t="shared" si="102"/>
        <v>#N/A</v>
      </c>
      <c r="BL99" s="1" t="e">
        <f t="shared" si="103"/>
        <v>#N/A</v>
      </c>
      <c r="BM99" s="1" t="e">
        <f t="shared" si="104"/>
        <v>#N/A</v>
      </c>
      <c r="BN99" s="1" t="e">
        <f t="shared" si="105"/>
        <v>#N/A</v>
      </c>
      <c r="BP99" s="1" t="e">
        <f t="shared" si="106"/>
        <v>#N/A</v>
      </c>
      <c r="BQ99" s="1" t="e">
        <f t="shared" si="107"/>
        <v>#N/A</v>
      </c>
      <c r="BR99" s="1" t="e">
        <f t="shared" si="108"/>
        <v>#N/A</v>
      </c>
      <c r="BS99" s="1" t="e">
        <f t="shared" si="109"/>
        <v>#N/A</v>
      </c>
      <c r="BT99" s="1" t="e">
        <f t="shared" si="110"/>
        <v>#N/A</v>
      </c>
      <c r="BU99" s="1" t="e">
        <f t="shared" si="111"/>
        <v>#N/A</v>
      </c>
      <c r="BW99" s="40" t="str">
        <f t="shared" si="112"/>
        <v/>
      </c>
      <c r="BX99" s="40" t="str">
        <f t="shared" si="113"/>
        <v/>
      </c>
      <c r="BY99" s="40" t="str">
        <f t="shared" si="114"/>
        <v/>
      </c>
      <c r="BZ99" s="40" t="str">
        <f t="shared" si="115"/>
        <v/>
      </c>
      <c r="CA99" s="40" t="str">
        <f t="shared" si="116"/>
        <v/>
      </c>
      <c r="CB99" s="40" t="str">
        <f t="shared" si="117"/>
        <v/>
      </c>
      <c r="CD99" s="10" t="e">
        <f t="shared" si="118"/>
        <v>#N/A</v>
      </c>
      <c r="CE99" s="10" t="e">
        <f t="shared" si="119"/>
        <v>#N/A</v>
      </c>
      <c r="CF99" s="10" t="e">
        <f t="shared" si="120"/>
        <v>#N/A</v>
      </c>
      <c r="CG99" s="10" t="e">
        <f t="shared" si="121"/>
        <v>#N/A</v>
      </c>
      <c r="CH99" s="10" t="e">
        <f t="shared" si="122"/>
        <v>#N/A</v>
      </c>
      <c r="CI99" s="10" t="e">
        <f t="shared" si="123"/>
        <v>#N/A</v>
      </c>
      <c r="CK99" s="40" t="str">
        <f t="shared" si="124"/>
        <v/>
      </c>
      <c r="CL99" s="40" t="str">
        <f t="shared" si="125"/>
        <v/>
      </c>
      <c r="CM99" s="40" t="str">
        <f t="shared" si="126"/>
        <v/>
      </c>
      <c r="CN99" s="40" t="str">
        <f t="shared" si="127"/>
        <v/>
      </c>
      <c r="CO99" s="40" t="str">
        <f t="shared" si="128"/>
        <v/>
      </c>
      <c r="CP99" s="40" t="str">
        <f t="shared" si="129"/>
        <v/>
      </c>
      <c r="CR99" s="9" t="str">
        <f t="shared" si="130"/>
        <v/>
      </c>
      <c r="CS99" s="9" t="str">
        <f t="shared" si="131"/>
        <v/>
      </c>
      <c r="CT99" s="9" t="str">
        <f t="shared" si="132"/>
        <v/>
      </c>
      <c r="CU99" s="9" t="str">
        <f t="shared" si="133"/>
        <v/>
      </c>
      <c r="CV99" s="9" t="str">
        <f t="shared" si="134"/>
        <v/>
      </c>
      <c r="CW99" s="9" t="str">
        <f t="shared" si="135"/>
        <v/>
      </c>
      <c r="CY99" s="9" t="str">
        <f t="shared" si="136"/>
        <v/>
      </c>
      <c r="CZ99" s="9" t="str">
        <f t="shared" si="137"/>
        <v/>
      </c>
      <c r="DA99" s="9" t="str">
        <f t="shared" si="138"/>
        <v/>
      </c>
      <c r="DB99" s="9" t="str">
        <f t="shared" si="139"/>
        <v/>
      </c>
      <c r="DC99" s="9" t="str">
        <f t="shared" si="140"/>
        <v/>
      </c>
      <c r="DD99" s="9" t="str">
        <f t="shared" si="141"/>
        <v/>
      </c>
      <c r="DF99" s="9" t="str">
        <f>IF($A99=2,IF(ISNUMBER(CR99/Ukraine!CR99),100*CR99/Ukraine!CR99,""),"")</f>
        <v/>
      </c>
      <c r="DG99" s="9" t="str">
        <f>IF($A99=2,IF(ISNUMBER(CS99/Ukraine!CS99),100*CS99/Ukraine!CS99,""),"")</f>
        <v/>
      </c>
      <c r="DH99" s="9" t="str">
        <f>IF($A99=2,IF(ISNUMBER(CT99/Ukraine!CT99),100*CT99/Ukraine!CT99,""),"")</f>
        <v/>
      </c>
      <c r="DI99" s="9" t="str">
        <f>IF($A99=2,IF(ISNUMBER(CU99/Ukraine!CU99),100*CU99/Ukraine!CU99,""),"")</f>
        <v/>
      </c>
      <c r="DJ99" s="9" t="str">
        <f>IF($A99=2,IF(ISNUMBER(CV99/Ukraine!CV99),100*CV99/Ukraine!CV99,""),"")</f>
        <v/>
      </c>
      <c r="DK99" s="9" t="str">
        <f>IF($A99=2,IF(ISNUMBER(CW99/Ukraine!CW99),100*CW99/Ukraine!CW99,""),"")</f>
        <v/>
      </c>
      <c r="DM99" s="40" t="str">
        <f t="shared" si="142"/>
        <v/>
      </c>
      <c r="DN99" s="40" t="str">
        <f t="shared" si="143"/>
        <v/>
      </c>
      <c r="DO99" s="40" t="str">
        <f t="shared" si="144"/>
        <v/>
      </c>
      <c r="DP99" s="40" t="str">
        <f t="shared" si="145"/>
        <v/>
      </c>
      <c r="DQ99" s="40" t="str">
        <f t="shared" si="146"/>
        <v/>
      </c>
      <c r="DR99" s="40" t="str">
        <f t="shared" si="99"/>
        <v/>
      </c>
      <c r="DT99" s="40" t="str">
        <f t="shared" si="147"/>
        <v/>
      </c>
      <c r="DU99" s="40" t="str">
        <f t="shared" si="148"/>
        <v/>
      </c>
      <c r="DV99" s="40" t="str">
        <f t="shared" si="149"/>
        <v/>
      </c>
      <c r="DW99" s="40" t="str">
        <f t="shared" si="150"/>
        <v/>
      </c>
      <c r="DX99" s="40" t="str">
        <f t="shared" si="151"/>
        <v/>
      </c>
      <c r="DY99" s="40" t="str">
        <f t="shared" si="152"/>
        <v/>
      </c>
    </row>
    <row r="100" spans="1:129" x14ac:dyDescent="0.2">
      <c r="A100" s="39">
        <f>'Industry selection'!C100</f>
        <v>1</v>
      </c>
      <c r="B100" s="2">
        <v>24.2</v>
      </c>
      <c r="C100" s="2" t="s">
        <v>202</v>
      </c>
      <c r="E100" s="30" t="s">
        <v>201</v>
      </c>
      <c r="F100" s="31">
        <v>24.2</v>
      </c>
      <c r="G100" s="32" t="s">
        <v>202</v>
      </c>
      <c r="H100" s="157" t="e">
        <f>[1]Ternopil!$F$98</f>
        <v>#N/A</v>
      </c>
      <c r="I100" s="157" t="e">
        <f>[1]Ternopil!$G$98</f>
        <v>#N/A</v>
      </c>
      <c r="J100" s="157" t="e">
        <f>[1]Ternopil!$H$98</f>
        <v>#N/A</v>
      </c>
      <c r="K100" s="157" t="e">
        <f>[1]Ternopil!$I$98</f>
        <v>#N/A</v>
      </c>
      <c r="L100" s="157" t="e">
        <f>[1]Ternopil!$J$98</f>
        <v>#N/A</v>
      </c>
      <c r="M100" s="11"/>
      <c r="N100" s="33" t="s">
        <v>825</v>
      </c>
      <c r="O100" s="36">
        <v>24.2</v>
      </c>
      <c r="P100" s="35" t="s">
        <v>202</v>
      </c>
      <c r="Q100" s="157" t="e">
        <f>[2]Ternopil!$F$98</f>
        <v>#N/A</v>
      </c>
      <c r="R100" s="157" t="e">
        <f>[2]Ternopil!$G$98</f>
        <v>#N/A</v>
      </c>
      <c r="S100" s="157" t="e">
        <f>[2]Ternopil!$H$98</f>
        <v>#N/A</v>
      </c>
      <c r="T100" s="157" t="e">
        <f>[2]Ternopil!$I$98</f>
        <v>#N/A</v>
      </c>
      <c r="U100" s="157" t="e">
        <f>[2]Ternopil!$J$98</f>
        <v>#N/A</v>
      </c>
      <c r="V100" s="11"/>
      <c r="W100" s="36" t="s">
        <v>1170</v>
      </c>
      <c r="X100" s="36">
        <v>24.2</v>
      </c>
      <c r="Y100" s="36" t="s">
        <v>202</v>
      </c>
      <c r="Z100" s="157" t="e">
        <f>[3]Ternopil!$F$98</f>
        <v>#N/A</v>
      </c>
      <c r="AA100" s="157" t="e">
        <f>[3]Ternopil!$G$98</f>
        <v>#N/A</v>
      </c>
      <c r="AB100" s="157" t="e">
        <f>[3]Ternopil!$H$98</f>
        <v>#N/A</v>
      </c>
      <c r="AC100" s="157" t="e">
        <f>[3]Ternopil!$I$98</f>
        <v>#N/A</v>
      </c>
      <c r="AD100" s="157" t="e">
        <f>[3]Ternopil!$J$98</f>
        <v>#N/A</v>
      </c>
      <c r="AE100" s="11"/>
      <c r="AF100" s="37" t="s">
        <v>1170</v>
      </c>
      <c r="AG100" s="37">
        <v>24.2</v>
      </c>
      <c r="AH100" s="37" t="s">
        <v>202</v>
      </c>
      <c r="AI100" s="157" t="e">
        <f>[4]Ternopil!$F$98</f>
        <v>#N/A</v>
      </c>
      <c r="AJ100" s="157" t="e">
        <f>[4]Ternopil!$G$98</f>
        <v>#N/A</v>
      </c>
      <c r="AK100" s="157" t="e">
        <f>[4]Ternopil!$H$98</f>
        <v>#N/A</v>
      </c>
      <c r="AL100" s="157" t="e">
        <f>[4]Ternopil!$I$98</f>
        <v>#N/A</v>
      </c>
      <c r="AM100" s="157" t="e">
        <f>[4]Ternopil!$J$98</f>
        <v>#N/A</v>
      </c>
      <c r="AN100" s="11"/>
      <c r="AO100" s="11" t="s">
        <v>1170</v>
      </c>
      <c r="AP100" s="11">
        <v>24.2</v>
      </c>
      <c r="AQ100" s="11" t="s">
        <v>202</v>
      </c>
      <c r="AR100" s="157" t="e">
        <f>[5]Ternopil!$F$98</f>
        <v>#N/A</v>
      </c>
      <c r="AS100" s="157" t="e">
        <f>[5]Ternopil!$G$98</f>
        <v>#N/A</v>
      </c>
      <c r="AT100" s="157" t="e">
        <f>[5]Ternopil!$H$98</f>
        <v>#N/A</v>
      </c>
      <c r="AU100" s="157" t="e">
        <f>[5]Ternopil!$I$98</f>
        <v>#N/A</v>
      </c>
      <c r="AV100" s="157" t="e">
        <f>[5]Ternopil!$J$98</f>
        <v>#N/A</v>
      </c>
      <c r="AW100" s="11"/>
      <c r="AX100" s="33" t="s">
        <v>1170</v>
      </c>
      <c r="AY100" s="33">
        <v>24.2</v>
      </c>
      <c r="AZ100" s="33" t="s">
        <v>202</v>
      </c>
      <c r="BA100" s="157" t="e">
        <f>[6]Ternopil!$F$98</f>
        <v>#N/A</v>
      </c>
      <c r="BB100" s="157" t="e">
        <f>[6]Ternopil!$G$98</f>
        <v>#N/A</v>
      </c>
      <c r="BC100" s="157" t="e">
        <f>[6]Ternopil!$H$98</f>
        <v>#N/A</v>
      </c>
      <c r="BD100" s="157" t="e">
        <f>[6]Ternopil!$I$98</f>
        <v>#N/A</v>
      </c>
      <c r="BE100" s="157" t="e">
        <f>[6]Ternopil!$J$98</f>
        <v>#N/A</v>
      </c>
      <c r="BG100" s="2">
        <v>24.2</v>
      </c>
      <c r="BH100" s="2" t="s">
        <v>202</v>
      </c>
      <c r="BI100" s="1" t="e">
        <f t="shared" si="100"/>
        <v>#N/A</v>
      </c>
      <c r="BJ100" s="1" t="e">
        <f t="shared" si="101"/>
        <v>#N/A</v>
      </c>
      <c r="BK100" s="1" t="e">
        <f t="shared" si="102"/>
        <v>#N/A</v>
      </c>
      <c r="BL100" s="1" t="e">
        <f t="shared" si="103"/>
        <v>#N/A</v>
      </c>
      <c r="BM100" s="1" t="e">
        <f t="shared" si="104"/>
        <v>#N/A</v>
      </c>
      <c r="BN100" s="1" t="e">
        <f t="shared" si="105"/>
        <v>#N/A</v>
      </c>
      <c r="BP100" s="1" t="e">
        <f t="shared" si="106"/>
        <v>#N/A</v>
      </c>
      <c r="BQ100" s="1" t="e">
        <f t="shared" si="107"/>
        <v>#N/A</v>
      </c>
      <c r="BR100" s="1" t="e">
        <f t="shared" si="108"/>
        <v>#N/A</v>
      </c>
      <c r="BS100" s="1" t="e">
        <f t="shared" si="109"/>
        <v>#N/A</v>
      </c>
      <c r="BT100" s="1" t="e">
        <f t="shared" si="110"/>
        <v>#N/A</v>
      </c>
      <c r="BU100" s="1" t="e">
        <f t="shared" si="111"/>
        <v>#N/A</v>
      </c>
      <c r="BW100" s="40" t="str">
        <f t="shared" si="112"/>
        <v/>
      </c>
      <c r="BX100" s="40" t="str">
        <f t="shared" si="113"/>
        <v/>
      </c>
      <c r="BY100" s="40" t="str">
        <f t="shared" si="114"/>
        <v/>
      </c>
      <c r="BZ100" s="40" t="str">
        <f t="shared" si="115"/>
        <v/>
      </c>
      <c r="CA100" s="40" t="str">
        <f t="shared" si="116"/>
        <v/>
      </c>
      <c r="CB100" s="40" t="str">
        <f t="shared" si="117"/>
        <v/>
      </c>
      <c r="CD100" s="10" t="e">
        <f t="shared" si="118"/>
        <v>#N/A</v>
      </c>
      <c r="CE100" s="10" t="e">
        <f t="shared" si="119"/>
        <v>#N/A</v>
      </c>
      <c r="CF100" s="10" t="e">
        <f t="shared" si="120"/>
        <v>#N/A</v>
      </c>
      <c r="CG100" s="10" t="e">
        <f t="shared" si="121"/>
        <v>#N/A</v>
      </c>
      <c r="CH100" s="10" t="e">
        <f t="shared" si="122"/>
        <v>#N/A</v>
      </c>
      <c r="CI100" s="10" t="e">
        <f t="shared" si="123"/>
        <v>#N/A</v>
      </c>
      <c r="CK100" s="40" t="str">
        <f t="shared" si="124"/>
        <v/>
      </c>
      <c r="CL100" s="40" t="str">
        <f t="shared" si="125"/>
        <v/>
      </c>
      <c r="CM100" s="40" t="str">
        <f t="shared" si="126"/>
        <v/>
      </c>
      <c r="CN100" s="40" t="str">
        <f t="shared" si="127"/>
        <v/>
      </c>
      <c r="CO100" s="40" t="str">
        <f t="shared" si="128"/>
        <v/>
      </c>
      <c r="CP100" s="40" t="str">
        <f t="shared" si="129"/>
        <v/>
      </c>
      <c r="CR100" s="9" t="str">
        <f t="shared" si="130"/>
        <v/>
      </c>
      <c r="CS100" s="9" t="str">
        <f t="shared" si="131"/>
        <v/>
      </c>
      <c r="CT100" s="9" t="str">
        <f t="shared" si="132"/>
        <v/>
      </c>
      <c r="CU100" s="9" t="str">
        <f t="shared" si="133"/>
        <v/>
      </c>
      <c r="CV100" s="9" t="str">
        <f t="shared" si="134"/>
        <v/>
      </c>
      <c r="CW100" s="9" t="str">
        <f t="shared" si="135"/>
        <v/>
      </c>
      <c r="CY100" s="9" t="str">
        <f t="shared" si="136"/>
        <v/>
      </c>
      <c r="CZ100" s="9" t="str">
        <f t="shared" si="137"/>
        <v/>
      </c>
      <c r="DA100" s="9" t="str">
        <f t="shared" si="138"/>
        <v/>
      </c>
      <c r="DB100" s="9" t="str">
        <f t="shared" si="139"/>
        <v/>
      </c>
      <c r="DC100" s="9" t="str">
        <f t="shared" si="140"/>
        <v/>
      </c>
      <c r="DD100" s="9" t="str">
        <f t="shared" si="141"/>
        <v/>
      </c>
      <c r="DF100" s="9" t="str">
        <f>IF($A100=2,IF(ISNUMBER(CR100/Ukraine!CR100),100*CR100/Ukraine!CR100,""),"")</f>
        <v/>
      </c>
      <c r="DG100" s="9" t="str">
        <f>IF($A100=2,IF(ISNUMBER(CS100/Ukraine!CS100),100*CS100/Ukraine!CS100,""),"")</f>
        <v/>
      </c>
      <c r="DH100" s="9" t="str">
        <f>IF($A100=2,IF(ISNUMBER(CT100/Ukraine!CT100),100*CT100/Ukraine!CT100,""),"")</f>
        <v/>
      </c>
      <c r="DI100" s="9" t="str">
        <f>IF($A100=2,IF(ISNUMBER(CU100/Ukraine!CU100),100*CU100/Ukraine!CU100,""),"")</f>
        <v/>
      </c>
      <c r="DJ100" s="9" t="str">
        <f>IF($A100=2,IF(ISNUMBER(CV100/Ukraine!CV100),100*CV100/Ukraine!CV100,""),"")</f>
        <v/>
      </c>
      <c r="DK100" s="9" t="str">
        <f>IF($A100=2,IF(ISNUMBER(CW100/Ukraine!CW100),100*CW100/Ukraine!CW100,""),"")</f>
        <v/>
      </c>
      <c r="DM100" s="40" t="str">
        <f t="shared" si="142"/>
        <v/>
      </c>
      <c r="DN100" s="40" t="str">
        <f t="shared" si="143"/>
        <v/>
      </c>
      <c r="DO100" s="40" t="str">
        <f t="shared" si="144"/>
        <v/>
      </c>
      <c r="DP100" s="40" t="str">
        <f t="shared" si="145"/>
        <v/>
      </c>
      <c r="DQ100" s="40" t="str">
        <f t="shared" si="146"/>
        <v/>
      </c>
      <c r="DR100" s="40" t="str">
        <f t="shared" si="99"/>
        <v/>
      </c>
      <c r="DT100" s="40" t="str">
        <f t="shared" si="147"/>
        <v/>
      </c>
      <c r="DU100" s="40" t="str">
        <f t="shared" si="148"/>
        <v/>
      </c>
      <c r="DV100" s="40" t="str">
        <f t="shared" si="149"/>
        <v/>
      </c>
      <c r="DW100" s="40" t="str">
        <f t="shared" si="150"/>
        <v/>
      </c>
      <c r="DX100" s="40" t="str">
        <f t="shared" si="151"/>
        <v/>
      </c>
      <c r="DY100" s="40" t="str">
        <f t="shared" si="152"/>
        <v/>
      </c>
    </row>
    <row r="101" spans="1:129" x14ac:dyDescent="0.2">
      <c r="A101" s="39">
        <f>'Industry selection'!C101</f>
        <v>1</v>
      </c>
      <c r="B101" s="2">
        <v>24.3</v>
      </c>
      <c r="C101" s="2" t="s">
        <v>204</v>
      </c>
      <c r="E101" s="30" t="s">
        <v>203</v>
      </c>
      <c r="F101" s="31">
        <v>24.3</v>
      </c>
      <c r="G101" s="32" t="s">
        <v>204</v>
      </c>
      <c r="H101" s="157">
        <f>[1]Ternopil!$F$99</f>
        <v>3</v>
      </c>
      <c r="I101" s="157">
        <f>[1]Ternopil!$G$99</f>
        <v>184</v>
      </c>
      <c r="J101" s="157">
        <f>[1]Ternopil!$H$99</f>
        <v>184</v>
      </c>
      <c r="K101" s="157">
        <f>[1]Ternopil!$I$99</f>
        <v>106955</v>
      </c>
      <c r="L101" s="157">
        <f>[1]Ternopil!$J$99</f>
        <v>3261.4</v>
      </c>
      <c r="M101" s="11"/>
      <c r="N101" s="33" t="s">
        <v>826</v>
      </c>
      <c r="O101" s="36">
        <v>24.3</v>
      </c>
      <c r="P101" s="35" t="s">
        <v>204</v>
      </c>
      <c r="Q101" s="157">
        <f>[2]Ternopil!$F$99</f>
        <v>4</v>
      </c>
      <c r="R101" s="157" t="str">
        <f>[2]Ternopil!$G$99</f>
        <v>к</v>
      </c>
      <c r="S101" s="157" t="str">
        <f>[2]Ternopil!$H$99</f>
        <v>к</v>
      </c>
      <c r="T101" s="157" t="str">
        <f>[2]Ternopil!$I$99</f>
        <v>к</v>
      </c>
      <c r="U101" s="157" t="str">
        <f>[2]Ternopil!$J$99</f>
        <v>к</v>
      </c>
      <c r="V101" s="11"/>
      <c r="W101" s="36" t="s">
        <v>1171</v>
      </c>
      <c r="X101" s="36">
        <v>24.3</v>
      </c>
      <c r="Y101" s="36" t="s">
        <v>204</v>
      </c>
      <c r="Z101" s="157">
        <f>[3]Ternopil!$F$99</f>
        <v>3</v>
      </c>
      <c r="AA101" s="157" t="str">
        <f>[3]Ternopil!$G$99</f>
        <v>к</v>
      </c>
      <c r="AB101" s="157" t="str">
        <f>[3]Ternopil!$H$99</f>
        <v>к</v>
      </c>
      <c r="AC101" s="157" t="str">
        <f>[3]Ternopil!$I$99</f>
        <v>к</v>
      </c>
      <c r="AD101" s="157" t="str">
        <f>[3]Ternopil!$J$99</f>
        <v>к</v>
      </c>
      <c r="AE101" s="11"/>
      <c r="AF101" s="37" t="s">
        <v>1171</v>
      </c>
      <c r="AG101" s="37">
        <v>24.3</v>
      </c>
      <c r="AH101" s="37" t="s">
        <v>204</v>
      </c>
      <c r="AI101" s="157">
        <f>[4]Ternopil!$F$99</f>
        <v>4</v>
      </c>
      <c r="AJ101" s="157" t="str">
        <f>[4]Ternopil!$G$99</f>
        <v>к</v>
      </c>
      <c r="AK101" s="157" t="str">
        <f>[4]Ternopil!$H$99</f>
        <v>к</v>
      </c>
      <c r="AL101" s="157" t="str">
        <f>[4]Ternopil!$I$99</f>
        <v>к</v>
      </c>
      <c r="AM101" s="157" t="str">
        <f>[4]Ternopil!$J$99</f>
        <v>к</v>
      </c>
      <c r="AN101" s="11"/>
      <c r="AO101" s="11" t="s">
        <v>1171</v>
      </c>
      <c r="AP101" s="11">
        <v>24.3</v>
      </c>
      <c r="AQ101" s="11" t="s">
        <v>204</v>
      </c>
      <c r="AR101" s="157">
        <f>[5]Ternopil!$F$99</f>
        <v>4</v>
      </c>
      <c r="AS101" s="157">
        <f>[5]Ternopil!$G$99</f>
        <v>204</v>
      </c>
      <c r="AT101" s="157">
        <f>[5]Ternopil!$H$99</f>
        <v>202</v>
      </c>
      <c r="AU101" s="157">
        <f>[5]Ternopil!$I$99</f>
        <v>323278.8</v>
      </c>
      <c r="AV101" s="157">
        <f>[5]Ternopil!$J$99</f>
        <v>5223.8999999999996</v>
      </c>
      <c r="AW101" s="11"/>
      <c r="AX101" s="33" t="s">
        <v>1171</v>
      </c>
      <c r="AY101" s="33">
        <v>24.3</v>
      </c>
      <c r="AZ101" s="33" t="s">
        <v>204</v>
      </c>
      <c r="BA101" s="157">
        <f>[6]Ternopil!$F$99</f>
        <v>4</v>
      </c>
      <c r="BB101" s="157" t="str">
        <f>[6]Ternopil!$G$99</f>
        <v>к</v>
      </c>
      <c r="BC101" s="157" t="str">
        <f>[6]Ternopil!$H$99</f>
        <v>к</v>
      </c>
      <c r="BD101" s="157" t="str">
        <f>[6]Ternopil!$I$99</f>
        <v>к</v>
      </c>
      <c r="BE101" s="157" t="str">
        <f>[6]Ternopil!$J$99</f>
        <v>к</v>
      </c>
      <c r="BG101" s="2">
        <v>24.3</v>
      </c>
      <c r="BH101" s="2" t="s">
        <v>204</v>
      </c>
      <c r="BI101" s="1">
        <f t="shared" si="100"/>
        <v>3</v>
      </c>
      <c r="BJ101" s="1">
        <f t="shared" si="101"/>
        <v>4</v>
      </c>
      <c r="BK101" s="1">
        <f t="shared" si="102"/>
        <v>3</v>
      </c>
      <c r="BL101" s="1">
        <f t="shared" si="103"/>
        <v>4</v>
      </c>
      <c r="BM101" s="1">
        <f t="shared" si="104"/>
        <v>4</v>
      </c>
      <c r="BN101" s="1">
        <f t="shared" si="105"/>
        <v>4</v>
      </c>
      <c r="BP101" s="1">
        <f t="shared" si="106"/>
        <v>184</v>
      </c>
      <c r="BQ101" s="1" t="str">
        <f t="shared" si="107"/>
        <v>к</v>
      </c>
      <c r="BR101" s="1" t="str">
        <f t="shared" si="108"/>
        <v>к</v>
      </c>
      <c r="BS101" s="1" t="str">
        <f t="shared" si="109"/>
        <v>к</v>
      </c>
      <c r="BT101" s="1">
        <f t="shared" si="110"/>
        <v>202</v>
      </c>
      <c r="BU101" s="1" t="str">
        <f t="shared" si="111"/>
        <v>к</v>
      </c>
      <c r="BW101" s="40" t="str">
        <f t="shared" si="112"/>
        <v/>
      </c>
      <c r="BX101" s="40" t="str">
        <f t="shared" si="113"/>
        <v/>
      </c>
      <c r="BY101" s="40" t="str">
        <f t="shared" si="114"/>
        <v/>
      </c>
      <c r="BZ101" s="40" t="str">
        <f t="shared" si="115"/>
        <v/>
      </c>
      <c r="CA101" s="40" t="str">
        <f t="shared" si="116"/>
        <v/>
      </c>
      <c r="CB101" s="40" t="str">
        <f t="shared" si="117"/>
        <v/>
      </c>
      <c r="CD101" s="10">
        <f t="shared" si="118"/>
        <v>3261.4</v>
      </c>
      <c r="CE101" s="10" t="str">
        <f t="shared" si="119"/>
        <v>к</v>
      </c>
      <c r="CF101" s="10" t="str">
        <f t="shared" si="120"/>
        <v>к</v>
      </c>
      <c r="CG101" s="10" t="str">
        <f t="shared" si="121"/>
        <v>к</v>
      </c>
      <c r="CH101" s="10">
        <f t="shared" si="122"/>
        <v>5223.8999999999996</v>
      </c>
      <c r="CI101" s="10" t="str">
        <f t="shared" si="123"/>
        <v>к</v>
      </c>
      <c r="CK101" s="40" t="str">
        <f t="shared" si="124"/>
        <v/>
      </c>
      <c r="CL101" s="40" t="str">
        <f t="shared" si="125"/>
        <v/>
      </c>
      <c r="CM101" s="40" t="str">
        <f t="shared" si="126"/>
        <v/>
      </c>
      <c r="CN101" s="40" t="str">
        <f t="shared" si="127"/>
        <v/>
      </c>
      <c r="CO101" s="40" t="str">
        <f t="shared" si="128"/>
        <v/>
      </c>
      <c r="CP101" s="40" t="str">
        <f t="shared" si="129"/>
        <v/>
      </c>
      <c r="CR101" s="9" t="str">
        <f t="shared" si="130"/>
        <v/>
      </c>
      <c r="CS101" s="9" t="str">
        <f t="shared" si="131"/>
        <v/>
      </c>
      <c r="CT101" s="9" t="str">
        <f t="shared" si="132"/>
        <v/>
      </c>
      <c r="CU101" s="9" t="str">
        <f t="shared" si="133"/>
        <v/>
      </c>
      <c r="CV101" s="9" t="str">
        <f t="shared" si="134"/>
        <v/>
      </c>
      <c r="CW101" s="9" t="str">
        <f t="shared" si="135"/>
        <v/>
      </c>
      <c r="CY101" s="9" t="str">
        <f t="shared" si="136"/>
        <v/>
      </c>
      <c r="CZ101" s="9" t="str">
        <f t="shared" si="137"/>
        <v/>
      </c>
      <c r="DA101" s="9" t="str">
        <f t="shared" si="138"/>
        <v/>
      </c>
      <c r="DB101" s="9" t="str">
        <f t="shared" si="139"/>
        <v/>
      </c>
      <c r="DC101" s="9" t="str">
        <f t="shared" si="140"/>
        <v/>
      </c>
      <c r="DD101" s="9" t="str">
        <f t="shared" si="141"/>
        <v/>
      </c>
      <c r="DF101" s="9" t="str">
        <f>IF($A101=2,IF(ISNUMBER(CR101/Ukraine!CR101),100*CR101/Ukraine!CR101,""),"")</f>
        <v/>
      </c>
      <c r="DG101" s="9" t="str">
        <f>IF($A101=2,IF(ISNUMBER(CS101/Ukraine!CS101),100*CS101/Ukraine!CS101,""),"")</f>
        <v/>
      </c>
      <c r="DH101" s="9" t="str">
        <f>IF($A101=2,IF(ISNUMBER(CT101/Ukraine!CT101),100*CT101/Ukraine!CT101,""),"")</f>
        <v/>
      </c>
      <c r="DI101" s="9" t="str">
        <f>IF($A101=2,IF(ISNUMBER(CU101/Ukraine!CU101),100*CU101/Ukraine!CU101,""),"")</f>
        <v/>
      </c>
      <c r="DJ101" s="9" t="str">
        <f>IF($A101=2,IF(ISNUMBER(CV101/Ukraine!CV101),100*CV101/Ukraine!CV101,""),"")</f>
        <v/>
      </c>
      <c r="DK101" s="9" t="str">
        <f>IF($A101=2,IF(ISNUMBER(CW101/Ukraine!CW101),100*CW101/Ukraine!CW101,""),"")</f>
        <v/>
      </c>
      <c r="DM101" s="40" t="str">
        <f t="shared" si="142"/>
        <v/>
      </c>
      <c r="DN101" s="40" t="str">
        <f t="shared" si="143"/>
        <v/>
      </c>
      <c r="DO101" s="40" t="str">
        <f t="shared" si="144"/>
        <v/>
      </c>
      <c r="DP101" s="40" t="str">
        <f t="shared" si="145"/>
        <v/>
      </c>
      <c r="DQ101" s="40" t="str">
        <f t="shared" si="146"/>
        <v/>
      </c>
      <c r="DR101" s="40" t="str">
        <f t="shared" si="99"/>
        <v/>
      </c>
      <c r="DT101" s="40" t="str">
        <f t="shared" si="147"/>
        <v/>
      </c>
      <c r="DU101" s="40" t="str">
        <f t="shared" si="148"/>
        <v/>
      </c>
      <c r="DV101" s="40" t="str">
        <f t="shared" si="149"/>
        <v/>
      </c>
      <c r="DW101" s="40" t="str">
        <f t="shared" si="150"/>
        <v/>
      </c>
      <c r="DX101" s="40" t="str">
        <f t="shared" si="151"/>
        <v/>
      </c>
      <c r="DY101" s="40" t="str">
        <f t="shared" si="152"/>
        <v/>
      </c>
    </row>
    <row r="102" spans="1:129" x14ac:dyDescent="0.2">
      <c r="A102" s="39">
        <f>'Industry selection'!C102</f>
        <v>1</v>
      </c>
      <c r="B102" s="2">
        <v>24.4</v>
      </c>
      <c r="C102" s="2" t="s">
        <v>206</v>
      </c>
      <c r="E102" s="30" t="s">
        <v>205</v>
      </c>
      <c r="F102" s="31">
        <v>24.4</v>
      </c>
      <c r="G102" s="32" t="s">
        <v>206</v>
      </c>
      <c r="H102" s="157" t="e">
        <f>[1]Ternopil!$F$100</f>
        <v>#N/A</v>
      </c>
      <c r="I102" s="157" t="e">
        <f>[1]Ternopil!$G$100</f>
        <v>#N/A</v>
      </c>
      <c r="J102" s="157" t="e">
        <f>[1]Ternopil!$H$100</f>
        <v>#N/A</v>
      </c>
      <c r="K102" s="157" t="e">
        <f>[1]Ternopil!$I$100</f>
        <v>#N/A</v>
      </c>
      <c r="L102" s="157" t="e">
        <f>[1]Ternopil!$J$100</f>
        <v>#N/A</v>
      </c>
      <c r="M102" s="11"/>
      <c r="N102" s="33" t="s">
        <v>827</v>
      </c>
      <c r="O102" s="36">
        <v>24.4</v>
      </c>
      <c r="P102" s="35" t="s">
        <v>206</v>
      </c>
      <c r="Q102" s="157">
        <f>[2]Ternopil!$F$100</f>
        <v>1</v>
      </c>
      <c r="R102" s="157" t="str">
        <f>[2]Ternopil!$G$100</f>
        <v>к</v>
      </c>
      <c r="S102" s="157" t="str">
        <f>[2]Ternopil!$H$100</f>
        <v>к</v>
      </c>
      <c r="T102" s="157" t="str">
        <f>[2]Ternopil!$I$100</f>
        <v>к</v>
      </c>
      <c r="U102" s="157" t="str">
        <f>[2]Ternopil!$J$100</f>
        <v>к</v>
      </c>
      <c r="V102" s="11"/>
      <c r="W102" s="36" t="s">
        <v>1172</v>
      </c>
      <c r="X102" s="36">
        <v>24.4</v>
      </c>
      <c r="Y102" s="36" t="s">
        <v>206</v>
      </c>
      <c r="Z102" s="157">
        <f>[3]Ternopil!$F$100</f>
        <v>1</v>
      </c>
      <c r="AA102" s="157" t="str">
        <f>[3]Ternopil!$G$100</f>
        <v>к</v>
      </c>
      <c r="AB102" s="157" t="str">
        <f>[3]Ternopil!$H$100</f>
        <v>к</v>
      </c>
      <c r="AC102" s="157" t="str">
        <f>[3]Ternopil!$I$100</f>
        <v>к</v>
      </c>
      <c r="AD102" s="157" t="str">
        <f>[3]Ternopil!$J$100</f>
        <v>к</v>
      </c>
      <c r="AE102" s="11"/>
      <c r="AF102" s="37" t="s">
        <v>1172</v>
      </c>
      <c r="AG102" s="37">
        <v>24.4</v>
      </c>
      <c r="AH102" s="37" t="s">
        <v>206</v>
      </c>
      <c r="AI102" s="157">
        <f>[4]Ternopil!$F$100</f>
        <v>1</v>
      </c>
      <c r="AJ102" s="157" t="str">
        <f>[4]Ternopil!$G$100</f>
        <v>к</v>
      </c>
      <c r="AK102" s="157" t="str">
        <f>[4]Ternopil!$H$100</f>
        <v>к</v>
      </c>
      <c r="AL102" s="157" t="str">
        <f>[4]Ternopil!$I$100</f>
        <v>к</v>
      </c>
      <c r="AM102" s="157" t="str">
        <f>[4]Ternopil!$J$100</f>
        <v>к</v>
      </c>
      <c r="AN102" s="11"/>
      <c r="AO102" s="11" t="s">
        <v>1172</v>
      </c>
      <c r="AP102" s="11">
        <v>24.4</v>
      </c>
      <c r="AQ102" s="11" t="s">
        <v>206</v>
      </c>
      <c r="AR102" s="157" t="e">
        <f>[5]Ternopil!$F$100</f>
        <v>#N/A</v>
      </c>
      <c r="AS102" s="157" t="e">
        <f>[5]Ternopil!$G$100</f>
        <v>#N/A</v>
      </c>
      <c r="AT102" s="157" t="e">
        <f>[5]Ternopil!$H$100</f>
        <v>#N/A</v>
      </c>
      <c r="AU102" s="157" t="e">
        <f>[5]Ternopil!$I$100</f>
        <v>#N/A</v>
      </c>
      <c r="AV102" s="157" t="e">
        <f>[5]Ternopil!$J$100</f>
        <v>#N/A</v>
      </c>
      <c r="AW102" s="11"/>
      <c r="AX102" s="33" t="s">
        <v>1172</v>
      </c>
      <c r="AY102" s="33">
        <v>24.4</v>
      </c>
      <c r="AZ102" s="33" t="s">
        <v>206</v>
      </c>
      <c r="BA102" s="157">
        <f>[6]Ternopil!$F$100</f>
        <v>1</v>
      </c>
      <c r="BB102" s="157" t="str">
        <f>[6]Ternopil!$G$100</f>
        <v>к</v>
      </c>
      <c r="BC102" s="157" t="str">
        <f>[6]Ternopil!$H$100</f>
        <v>к</v>
      </c>
      <c r="BD102" s="157" t="str">
        <f>[6]Ternopil!$I$100</f>
        <v>к</v>
      </c>
      <c r="BE102" s="157" t="str">
        <f>[6]Ternopil!$J$100</f>
        <v>к</v>
      </c>
      <c r="BG102" s="2">
        <v>24.4</v>
      </c>
      <c r="BH102" s="2" t="s">
        <v>206</v>
      </c>
      <c r="BI102" s="1" t="e">
        <f t="shared" si="100"/>
        <v>#N/A</v>
      </c>
      <c r="BJ102" s="1">
        <f t="shared" si="101"/>
        <v>1</v>
      </c>
      <c r="BK102" s="1">
        <f t="shared" si="102"/>
        <v>1</v>
      </c>
      <c r="BL102" s="1">
        <f t="shared" si="103"/>
        <v>1</v>
      </c>
      <c r="BM102" s="1" t="e">
        <f t="shared" si="104"/>
        <v>#N/A</v>
      </c>
      <c r="BN102" s="1">
        <f t="shared" si="105"/>
        <v>1</v>
      </c>
      <c r="BP102" s="1" t="e">
        <f t="shared" si="106"/>
        <v>#N/A</v>
      </c>
      <c r="BQ102" s="1" t="str">
        <f t="shared" si="107"/>
        <v>к</v>
      </c>
      <c r="BR102" s="1" t="str">
        <f t="shared" si="108"/>
        <v>к</v>
      </c>
      <c r="BS102" s="1" t="str">
        <f t="shared" si="109"/>
        <v>к</v>
      </c>
      <c r="BT102" s="1" t="e">
        <f t="shared" si="110"/>
        <v>#N/A</v>
      </c>
      <c r="BU102" s="1" t="str">
        <f t="shared" si="111"/>
        <v>к</v>
      </c>
      <c r="BW102" s="40" t="str">
        <f t="shared" si="112"/>
        <v/>
      </c>
      <c r="BX102" s="40" t="str">
        <f t="shared" si="113"/>
        <v/>
      </c>
      <c r="BY102" s="40" t="str">
        <f t="shared" si="114"/>
        <v/>
      </c>
      <c r="BZ102" s="40" t="str">
        <f t="shared" si="115"/>
        <v/>
      </c>
      <c r="CA102" s="40" t="str">
        <f t="shared" si="116"/>
        <v/>
      </c>
      <c r="CB102" s="40" t="str">
        <f t="shared" si="117"/>
        <v/>
      </c>
      <c r="CD102" s="10" t="e">
        <f t="shared" si="118"/>
        <v>#N/A</v>
      </c>
      <c r="CE102" s="10" t="str">
        <f t="shared" si="119"/>
        <v>к</v>
      </c>
      <c r="CF102" s="10" t="str">
        <f t="shared" si="120"/>
        <v>к</v>
      </c>
      <c r="CG102" s="10" t="str">
        <f t="shared" si="121"/>
        <v>к</v>
      </c>
      <c r="CH102" s="10" t="e">
        <f t="shared" si="122"/>
        <v>#N/A</v>
      </c>
      <c r="CI102" s="10" t="str">
        <f t="shared" si="123"/>
        <v>к</v>
      </c>
      <c r="CK102" s="40" t="str">
        <f t="shared" si="124"/>
        <v/>
      </c>
      <c r="CL102" s="40" t="str">
        <f t="shared" si="125"/>
        <v/>
      </c>
      <c r="CM102" s="40" t="str">
        <f t="shared" si="126"/>
        <v/>
      </c>
      <c r="CN102" s="40" t="str">
        <f t="shared" si="127"/>
        <v/>
      </c>
      <c r="CO102" s="40" t="str">
        <f t="shared" si="128"/>
        <v/>
      </c>
      <c r="CP102" s="40" t="str">
        <f t="shared" si="129"/>
        <v/>
      </c>
      <c r="CR102" s="9" t="str">
        <f t="shared" si="130"/>
        <v/>
      </c>
      <c r="CS102" s="9" t="str">
        <f t="shared" si="131"/>
        <v/>
      </c>
      <c r="CT102" s="9" t="str">
        <f t="shared" si="132"/>
        <v/>
      </c>
      <c r="CU102" s="9" t="str">
        <f t="shared" si="133"/>
        <v/>
      </c>
      <c r="CV102" s="9" t="str">
        <f t="shared" si="134"/>
        <v/>
      </c>
      <c r="CW102" s="9" t="str">
        <f t="shared" si="135"/>
        <v/>
      </c>
      <c r="CY102" s="9" t="str">
        <f t="shared" si="136"/>
        <v/>
      </c>
      <c r="CZ102" s="9" t="str">
        <f t="shared" si="137"/>
        <v/>
      </c>
      <c r="DA102" s="9" t="str">
        <f t="shared" si="138"/>
        <v/>
      </c>
      <c r="DB102" s="9" t="str">
        <f t="shared" si="139"/>
        <v/>
      </c>
      <c r="DC102" s="9" t="str">
        <f t="shared" si="140"/>
        <v/>
      </c>
      <c r="DD102" s="9" t="str">
        <f t="shared" si="141"/>
        <v/>
      </c>
      <c r="DF102" s="9" t="str">
        <f>IF($A102=2,IF(ISNUMBER(CR102/Ukraine!CR102),100*CR102/Ukraine!CR102,""),"")</f>
        <v/>
      </c>
      <c r="DG102" s="9" t="str">
        <f>IF($A102=2,IF(ISNUMBER(CS102/Ukraine!CS102),100*CS102/Ukraine!CS102,""),"")</f>
        <v/>
      </c>
      <c r="DH102" s="9" t="str">
        <f>IF($A102=2,IF(ISNUMBER(CT102/Ukraine!CT102),100*CT102/Ukraine!CT102,""),"")</f>
        <v/>
      </c>
      <c r="DI102" s="9" t="str">
        <f>IF($A102=2,IF(ISNUMBER(CU102/Ukraine!CU102),100*CU102/Ukraine!CU102,""),"")</f>
        <v/>
      </c>
      <c r="DJ102" s="9" t="str">
        <f>IF($A102=2,IF(ISNUMBER(CV102/Ukraine!CV102),100*CV102/Ukraine!CV102,""),"")</f>
        <v/>
      </c>
      <c r="DK102" s="9" t="str">
        <f>IF($A102=2,IF(ISNUMBER(CW102/Ukraine!CW102),100*CW102/Ukraine!CW102,""),"")</f>
        <v/>
      </c>
      <c r="DM102" s="40" t="str">
        <f t="shared" si="142"/>
        <v/>
      </c>
      <c r="DN102" s="40" t="str">
        <f t="shared" si="143"/>
        <v/>
      </c>
      <c r="DO102" s="40" t="str">
        <f t="shared" si="144"/>
        <v/>
      </c>
      <c r="DP102" s="40" t="str">
        <f t="shared" si="145"/>
        <v/>
      </c>
      <c r="DQ102" s="40" t="str">
        <f t="shared" si="146"/>
        <v/>
      </c>
      <c r="DR102" s="40" t="str">
        <f t="shared" si="99"/>
        <v/>
      </c>
      <c r="DT102" s="40" t="str">
        <f t="shared" si="147"/>
        <v/>
      </c>
      <c r="DU102" s="40" t="str">
        <f t="shared" si="148"/>
        <v/>
      </c>
      <c r="DV102" s="40" t="str">
        <f t="shared" si="149"/>
        <v/>
      </c>
      <c r="DW102" s="40" t="str">
        <f t="shared" si="150"/>
        <v/>
      </c>
      <c r="DX102" s="40" t="str">
        <f t="shared" si="151"/>
        <v/>
      </c>
      <c r="DY102" s="40" t="str">
        <f t="shared" si="152"/>
        <v/>
      </c>
    </row>
    <row r="103" spans="1:129" x14ac:dyDescent="0.2">
      <c r="A103" s="39">
        <f>'Industry selection'!C103</f>
        <v>1</v>
      </c>
      <c r="B103" s="2">
        <v>24.5</v>
      </c>
      <c r="C103" s="2" t="s">
        <v>208</v>
      </c>
      <c r="E103" s="30" t="s">
        <v>207</v>
      </c>
      <c r="F103" s="31">
        <v>24.5</v>
      </c>
      <c r="G103" s="32" t="s">
        <v>208</v>
      </c>
      <c r="H103" s="157" t="e">
        <f>[1]Ternopil!$F$101</f>
        <v>#N/A</v>
      </c>
      <c r="I103" s="157" t="e">
        <f>[1]Ternopil!$G$101</f>
        <v>#N/A</v>
      </c>
      <c r="J103" s="157" t="e">
        <f>[1]Ternopil!$H$101</f>
        <v>#N/A</v>
      </c>
      <c r="K103" s="157" t="e">
        <f>[1]Ternopil!$I$101</f>
        <v>#N/A</v>
      </c>
      <c r="L103" s="157" t="e">
        <f>[1]Ternopil!$J$101</f>
        <v>#N/A</v>
      </c>
      <c r="M103" s="11"/>
      <c r="N103" s="33" t="s">
        <v>828</v>
      </c>
      <c r="O103" s="36">
        <v>24.5</v>
      </c>
      <c r="P103" s="35" t="s">
        <v>208</v>
      </c>
      <c r="Q103" s="157" t="e">
        <f>[2]Ternopil!$F$101</f>
        <v>#N/A</v>
      </c>
      <c r="R103" s="157" t="e">
        <f>[2]Ternopil!$G$101</f>
        <v>#N/A</v>
      </c>
      <c r="S103" s="157" t="e">
        <f>[2]Ternopil!$H$101</f>
        <v>#N/A</v>
      </c>
      <c r="T103" s="157" t="e">
        <f>[2]Ternopil!$I$101</f>
        <v>#N/A</v>
      </c>
      <c r="U103" s="157" t="e">
        <f>[2]Ternopil!$J$101</f>
        <v>#N/A</v>
      </c>
      <c r="V103" s="11"/>
      <c r="W103" s="36" t="s">
        <v>1173</v>
      </c>
      <c r="X103" s="36">
        <v>24.5</v>
      </c>
      <c r="Y103" s="36" t="s">
        <v>208</v>
      </c>
      <c r="Z103" s="157" t="e">
        <f>[3]Ternopil!$F$101</f>
        <v>#N/A</v>
      </c>
      <c r="AA103" s="157" t="e">
        <f>[3]Ternopil!$G$101</f>
        <v>#N/A</v>
      </c>
      <c r="AB103" s="157" t="e">
        <f>[3]Ternopil!$H$101</f>
        <v>#N/A</v>
      </c>
      <c r="AC103" s="157" t="e">
        <f>[3]Ternopil!$I$101</f>
        <v>#N/A</v>
      </c>
      <c r="AD103" s="157" t="e">
        <f>[3]Ternopil!$J$101</f>
        <v>#N/A</v>
      </c>
      <c r="AE103" s="11"/>
      <c r="AF103" s="37" t="s">
        <v>1173</v>
      </c>
      <c r="AG103" s="37">
        <v>24.5</v>
      </c>
      <c r="AH103" s="37" t="s">
        <v>208</v>
      </c>
      <c r="AI103" s="157">
        <f>[4]Ternopil!$F$101</f>
        <v>1</v>
      </c>
      <c r="AJ103" s="157" t="str">
        <f>[4]Ternopil!$G$101</f>
        <v>к</v>
      </c>
      <c r="AK103" s="157" t="str">
        <f>[4]Ternopil!$H$101</f>
        <v>к</v>
      </c>
      <c r="AL103" s="157" t="str">
        <f>[4]Ternopil!$I$101</f>
        <v>к</v>
      </c>
      <c r="AM103" s="157" t="str">
        <f>[4]Ternopil!$J$101</f>
        <v>к</v>
      </c>
      <c r="AN103" s="11"/>
      <c r="AO103" s="11" t="s">
        <v>1173</v>
      </c>
      <c r="AP103" s="11">
        <v>24.5</v>
      </c>
      <c r="AQ103" s="11" t="s">
        <v>208</v>
      </c>
      <c r="AR103" s="157" t="e">
        <f>[5]Ternopil!$F$101</f>
        <v>#N/A</v>
      </c>
      <c r="AS103" s="157" t="e">
        <f>[5]Ternopil!$G$101</f>
        <v>#N/A</v>
      </c>
      <c r="AT103" s="157" t="e">
        <f>[5]Ternopil!$H$101</f>
        <v>#N/A</v>
      </c>
      <c r="AU103" s="157" t="e">
        <f>[5]Ternopil!$I$101</f>
        <v>#N/A</v>
      </c>
      <c r="AV103" s="157" t="e">
        <f>[5]Ternopil!$J$101</f>
        <v>#N/A</v>
      </c>
      <c r="AW103" s="11"/>
      <c r="AX103" s="33" t="s">
        <v>1173</v>
      </c>
      <c r="AY103" s="33">
        <v>24.5</v>
      </c>
      <c r="AZ103" s="33" t="s">
        <v>208</v>
      </c>
      <c r="BA103" s="157" t="e">
        <f>[6]Ternopil!$F$101</f>
        <v>#N/A</v>
      </c>
      <c r="BB103" s="157" t="e">
        <f>[6]Ternopil!$G$101</f>
        <v>#N/A</v>
      </c>
      <c r="BC103" s="157" t="e">
        <f>[6]Ternopil!$H$101</f>
        <v>#N/A</v>
      </c>
      <c r="BD103" s="157" t="e">
        <f>[6]Ternopil!$I$101</f>
        <v>#N/A</v>
      </c>
      <c r="BE103" s="157" t="e">
        <f>[6]Ternopil!$J$101</f>
        <v>#N/A</v>
      </c>
      <c r="BG103" s="2">
        <v>24.5</v>
      </c>
      <c r="BH103" s="2" t="s">
        <v>208</v>
      </c>
      <c r="BI103" s="1" t="e">
        <f t="shared" si="100"/>
        <v>#N/A</v>
      </c>
      <c r="BJ103" s="1" t="e">
        <f t="shared" si="101"/>
        <v>#N/A</v>
      </c>
      <c r="BK103" s="1" t="e">
        <f t="shared" si="102"/>
        <v>#N/A</v>
      </c>
      <c r="BL103" s="1">
        <f t="shared" si="103"/>
        <v>1</v>
      </c>
      <c r="BM103" s="1" t="e">
        <f t="shared" si="104"/>
        <v>#N/A</v>
      </c>
      <c r="BN103" s="1" t="e">
        <f t="shared" si="105"/>
        <v>#N/A</v>
      </c>
      <c r="BP103" s="1" t="e">
        <f t="shared" si="106"/>
        <v>#N/A</v>
      </c>
      <c r="BQ103" s="1" t="e">
        <f t="shared" si="107"/>
        <v>#N/A</v>
      </c>
      <c r="BR103" s="1" t="e">
        <f t="shared" si="108"/>
        <v>#N/A</v>
      </c>
      <c r="BS103" s="1" t="str">
        <f t="shared" si="109"/>
        <v>к</v>
      </c>
      <c r="BT103" s="1" t="e">
        <f t="shared" si="110"/>
        <v>#N/A</v>
      </c>
      <c r="BU103" s="1" t="e">
        <f t="shared" si="111"/>
        <v>#N/A</v>
      </c>
      <c r="BW103" s="40" t="str">
        <f t="shared" si="112"/>
        <v/>
      </c>
      <c r="BX103" s="40" t="str">
        <f t="shared" si="113"/>
        <v/>
      </c>
      <c r="BY103" s="40" t="str">
        <f t="shared" si="114"/>
        <v/>
      </c>
      <c r="BZ103" s="40" t="str">
        <f t="shared" si="115"/>
        <v/>
      </c>
      <c r="CA103" s="40" t="str">
        <f t="shared" si="116"/>
        <v/>
      </c>
      <c r="CB103" s="40" t="str">
        <f t="shared" si="117"/>
        <v/>
      </c>
      <c r="CD103" s="10" t="e">
        <f t="shared" si="118"/>
        <v>#N/A</v>
      </c>
      <c r="CE103" s="10" t="e">
        <f t="shared" si="119"/>
        <v>#N/A</v>
      </c>
      <c r="CF103" s="10" t="e">
        <f t="shared" si="120"/>
        <v>#N/A</v>
      </c>
      <c r="CG103" s="10" t="str">
        <f t="shared" si="121"/>
        <v>к</v>
      </c>
      <c r="CH103" s="10" t="e">
        <f t="shared" si="122"/>
        <v>#N/A</v>
      </c>
      <c r="CI103" s="10" t="e">
        <f t="shared" si="123"/>
        <v>#N/A</v>
      </c>
      <c r="CK103" s="40" t="str">
        <f t="shared" si="124"/>
        <v/>
      </c>
      <c r="CL103" s="40" t="str">
        <f t="shared" si="125"/>
        <v/>
      </c>
      <c r="CM103" s="40" t="str">
        <f t="shared" si="126"/>
        <v/>
      </c>
      <c r="CN103" s="40" t="str">
        <f t="shared" si="127"/>
        <v/>
      </c>
      <c r="CO103" s="40" t="str">
        <f t="shared" si="128"/>
        <v/>
      </c>
      <c r="CP103" s="40" t="str">
        <f t="shared" si="129"/>
        <v/>
      </c>
      <c r="CR103" s="9" t="str">
        <f t="shared" si="130"/>
        <v/>
      </c>
      <c r="CS103" s="9" t="str">
        <f t="shared" si="131"/>
        <v/>
      </c>
      <c r="CT103" s="9" t="str">
        <f t="shared" si="132"/>
        <v/>
      </c>
      <c r="CU103" s="9" t="str">
        <f t="shared" si="133"/>
        <v/>
      </c>
      <c r="CV103" s="9" t="str">
        <f t="shared" si="134"/>
        <v/>
      </c>
      <c r="CW103" s="9" t="str">
        <f t="shared" si="135"/>
        <v/>
      </c>
      <c r="CY103" s="9" t="str">
        <f t="shared" si="136"/>
        <v/>
      </c>
      <c r="CZ103" s="9" t="str">
        <f t="shared" si="137"/>
        <v/>
      </c>
      <c r="DA103" s="9" t="str">
        <f t="shared" si="138"/>
        <v/>
      </c>
      <c r="DB103" s="9" t="str">
        <f t="shared" si="139"/>
        <v/>
      </c>
      <c r="DC103" s="9" t="str">
        <f t="shared" si="140"/>
        <v/>
      </c>
      <c r="DD103" s="9" t="str">
        <f t="shared" si="141"/>
        <v/>
      </c>
      <c r="DF103" s="9" t="str">
        <f>IF($A103=2,IF(ISNUMBER(CR103/Ukraine!CR103),100*CR103/Ukraine!CR103,""),"")</f>
        <v/>
      </c>
      <c r="DG103" s="9" t="str">
        <f>IF($A103=2,IF(ISNUMBER(CS103/Ukraine!CS103),100*CS103/Ukraine!CS103,""),"")</f>
        <v/>
      </c>
      <c r="DH103" s="9" t="str">
        <f>IF($A103=2,IF(ISNUMBER(CT103/Ukraine!CT103),100*CT103/Ukraine!CT103,""),"")</f>
        <v/>
      </c>
      <c r="DI103" s="9" t="str">
        <f>IF($A103=2,IF(ISNUMBER(CU103/Ukraine!CU103),100*CU103/Ukraine!CU103,""),"")</f>
        <v/>
      </c>
      <c r="DJ103" s="9" t="str">
        <f>IF($A103=2,IF(ISNUMBER(CV103/Ukraine!CV103),100*CV103/Ukraine!CV103,""),"")</f>
        <v/>
      </c>
      <c r="DK103" s="9" t="str">
        <f>IF($A103=2,IF(ISNUMBER(CW103/Ukraine!CW103),100*CW103/Ukraine!CW103,""),"")</f>
        <v/>
      </c>
      <c r="DM103" s="40" t="str">
        <f t="shared" si="142"/>
        <v/>
      </c>
      <c r="DN103" s="40" t="str">
        <f t="shared" si="143"/>
        <v/>
      </c>
      <c r="DO103" s="40" t="str">
        <f t="shared" si="144"/>
        <v/>
      </c>
      <c r="DP103" s="40" t="str">
        <f t="shared" si="145"/>
        <v/>
      </c>
      <c r="DQ103" s="40" t="str">
        <f t="shared" si="146"/>
        <v/>
      </c>
      <c r="DR103" s="40" t="str">
        <f t="shared" si="99"/>
        <v/>
      </c>
      <c r="DT103" s="40" t="str">
        <f t="shared" si="147"/>
        <v/>
      </c>
      <c r="DU103" s="40" t="str">
        <f t="shared" si="148"/>
        <v/>
      </c>
      <c r="DV103" s="40" t="str">
        <f t="shared" si="149"/>
        <v/>
      </c>
      <c r="DW103" s="40" t="str">
        <f t="shared" si="150"/>
        <v/>
      </c>
      <c r="DX103" s="40" t="str">
        <f t="shared" si="151"/>
        <v/>
      </c>
      <c r="DY103" s="40" t="str">
        <f t="shared" si="152"/>
        <v/>
      </c>
    </row>
    <row r="104" spans="1:129" x14ac:dyDescent="0.2">
      <c r="A104" s="39" t="str">
        <f>'Industry selection'!C104</f>
        <v/>
      </c>
      <c r="B104" s="2">
        <v>25</v>
      </c>
      <c r="C104" s="2" t="s">
        <v>210</v>
      </c>
      <c r="E104" s="30" t="s">
        <v>209</v>
      </c>
      <c r="F104" s="31">
        <v>25</v>
      </c>
      <c r="G104" s="32" t="s">
        <v>210</v>
      </c>
      <c r="H104" s="157">
        <f>[1]Ternopil!$F$102</f>
        <v>56</v>
      </c>
      <c r="I104" s="157">
        <f>[1]Ternopil!$G$102</f>
        <v>907</v>
      </c>
      <c r="J104" s="157">
        <f>[1]Ternopil!$H$102</f>
        <v>888</v>
      </c>
      <c r="K104" s="157">
        <f>[1]Ternopil!$I$102</f>
        <v>105202.6</v>
      </c>
      <c r="L104" s="157">
        <f>[1]Ternopil!$J$102</f>
        <v>16464.400000000001</v>
      </c>
      <c r="M104" s="11"/>
      <c r="N104" s="33" t="s">
        <v>829</v>
      </c>
      <c r="O104" s="36">
        <v>25</v>
      </c>
      <c r="P104" s="35" t="s">
        <v>210</v>
      </c>
      <c r="Q104" s="157">
        <f>[2]Ternopil!$F$102</f>
        <v>65</v>
      </c>
      <c r="R104" s="157">
        <f>[2]Ternopil!$G$102</f>
        <v>811</v>
      </c>
      <c r="S104" s="157">
        <f>[2]Ternopil!$H$102</f>
        <v>799</v>
      </c>
      <c r="T104" s="157">
        <f>[2]Ternopil!$I$102</f>
        <v>105074.2</v>
      </c>
      <c r="U104" s="157">
        <f>[2]Ternopil!$J$102</f>
        <v>15625.1</v>
      </c>
      <c r="V104" s="11"/>
      <c r="W104" s="36" t="s">
        <v>1174</v>
      </c>
      <c r="X104" s="36">
        <v>25</v>
      </c>
      <c r="Y104" s="36" t="s">
        <v>210</v>
      </c>
      <c r="Z104" s="157">
        <f>[3]Ternopil!$F$102</f>
        <v>56</v>
      </c>
      <c r="AA104" s="157">
        <f>[3]Ternopil!$G$102</f>
        <v>850</v>
      </c>
      <c r="AB104" s="157">
        <f>[3]Ternopil!$H$102</f>
        <v>840</v>
      </c>
      <c r="AC104" s="157">
        <f>[3]Ternopil!$I$102</f>
        <v>108196.6</v>
      </c>
      <c r="AD104" s="157">
        <f>[3]Ternopil!$J$102</f>
        <v>20760.5</v>
      </c>
      <c r="AE104" s="11"/>
      <c r="AF104" s="37" t="s">
        <v>1174</v>
      </c>
      <c r="AG104" s="37">
        <v>25</v>
      </c>
      <c r="AH104" s="37" t="s">
        <v>210</v>
      </c>
      <c r="AI104" s="157">
        <f>[4]Ternopil!$F$102</f>
        <v>51</v>
      </c>
      <c r="AJ104" s="157">
        <f>[4]Ternopil!$G$102</f>
        <v>729</v>
      </c>
      <c r="AK104" s="157">
        <f>[4]Ternopil!$H$102</f>
        <v>715</v>
      </c>
      <c r="AL104" s="157">
        <f>[4]Ternopil!$I$102</f>
        <v>155336.5</v>
      </c>
      <c r="AM104" s="157">
        <f>[4]Ternopil!$J$102</f>
        <v>25418.6</v>
      </c>
      <c r="AN104" s="11"/>
      <c r="AO104" s="11" t="s">
        <v>1174</v>
      </c>
      <c r="AP104" s="11">
        <v>25</v>
      </c>
      <c r="AQ104" s="11" t="s">
        <v>210</v>
      </c>
      <c r="AR104" s="157">
        <f>[5]Ternopil!$F$102</f>
        <v>44</v>
      </c>
      <c r="AS104" s="157">
        <f>[5]Ternopil!$G$102</f>
        <v>734</v>
      </c>
      <c r="AT104" s="157">
        <f>[5]Ternopil!$H$102</f>
        <v>721</v>
      </c>
      <c r="AU104" s="157">
        <f>[5]Ternopil!$I$102</f>
        <v>183559.6</v>
      </c>
      <c r="AV104" s="157">
        <f>[5]Ternopil!$J$102</f>
        <v>28978.7</v>
      </c>
      <c r="AW104" s="11"/>
      <c r="AX104" s="33" t="s">
        <v>1174</v>
      </c>
      <c r="AY104" s="33">
        <v>25</v>
      </c>
      <c r="AZ104" s="33" t="s">
        <v>210</v>
      </c>
      <c r="BA104" s="157">
        <f>[6]Ternopil!$F$102</f>
        <v>47</v>
      </c>
      <c r="BB104" s="157">
        <f>[6]Ternopil!$G$102</f>
        <v>877</v>
      </c>
      <c r="BC104" s="157">
        <f>[6]Ternopil!$H$102</f>
        <v>868</v>
      </c>
      <c r="BD104" s="157">
        <f>[6]Ternopil!$I$102</f>
        <v>293739.09999999998</v>
      </c>
      <c r="BE104" s="157">
        <f>[6]Ternopil!$J$102</f>
        <v>50795.9</v>
      </c>
      <c r="BG104" s="2">
        <v>25</v>
      </c>
      <c r="BH104" s="2" t="s">
        <v>210</v>
      </c>
      <c r="BI104" s="1">
        <f t="shared" si="100"/>
        <v>56</v>
      </c>
      <c r="BJ104" s="1">
        <f t="shared" si="101"/>
        <v>65</v>
      </c>
      <c r="BK104" s="1">
        <f t="shared" si="102"/>
        <v>56</v>
      </c>
      <c r="BL104" s="1">
        <f t="shared" si="103"/>
        <v>51</v>
      </c>
      <c r="BM104" s="1">
        <f t="shared" si="104"/>
        <v>44</v>
      </c>
      <c r="BN104" s="1">
        <f t="shared" si="105"/>
        <v>47</v>
      </c>
      <c r="BP104" s="1">
        <f t="shared" si="106"/>
        <v>888</v>
      </c>
      <c r="BQ104" s="1">
        <f t="shared" si="107"/>
        <v>799</v>
      </c>
      <c r="BR104" s="1">
        <f t="shared" si="108"/>
        <v>840</v>
      </c>
      <c r="BS104" s="1">
        <f t="shared" si="109"/>
        <v>715</v>
      </c>
      <c r="BT104" s="1">
        <f t="shared" si="110"/>
        <v>721</v>
      </c>
      <c r="BU104" s="1">
        <f t="shared" si="111"/>
        <v>868</v>
      </c>
      <c r="BW104" s="40" t="str">
        <f t="shared" si="112"/>
        <v/>
      </c>
      <c r="BX104" s="40" t="str">
        <f t="shared" si="113"/>
        <v/>
      </c>
      <c r="BY104" s="40" t="str">
        <f t="shared" si="114"/>
        <v/>
      </c>
      <c r="BZ104" s="40" t="str">
        <f t="shared" si="115"/>
        <v/>
      </c>
      <c r="CA104" s="40" t="str">
        <f t="shared" si="116"/>
        <v/>
      </c>
      <c r="CB104" s="40" t="str">
        <f t="shared" si="117"/>
        <v/>
      </c>
      <c r="CD104" s="10">
        <f t="shared" si="118"/>
        <v>16464.400000000001</v>
      </c>
      <c r="CE104" s="10">
        <f t="shared" si="119"/>
        <v>15625.1</v>
      </c>
      <c r="CF104" s="10">
        <f t="shared" si="120"/>
        <v>20760.5</v>
      </c>
      <c r="CG104" s="10">
        <f t="shared" si="121"/>
        <v>25418.6</v>
      </c>
      <c r="CH104" s="10">
        <f t="shared" si="122"/>
        <v>28978.7</v>
      </c>
      <c r="CI104" s="10">
        <f t="shared" si="123"/>
        <v>50795.9</v>
      </c>
      <c r="CK104" s="40" t="str">
        <f t="shared" si="124"/>
        <v/>
      </c>
      <c r="CL104" s="40" t="str">
        <f t="shared" si="125"/>
        <v/>
      </c>
      <c r="CM104" s="40" t="str">
        <f t="shared" si="126"/>
        <v/>
      </c>
      <c r="CN104" s="40" t="str">
        <f t="shared" si="127"/>
        <v/>
      </c>
      <c r="CO104" s="40" t="str">
        <f t="shared" si="128"/>
        <v/>
      </c>
      <c r="CP104" s="40" t="str">
        <f t="shared" si="129"/>
        <v/>
      </c>
      <c r="CR104" s="9" t="str">
        <f t="shared" si="130"/>
        <v/>
      </c>
      <c r="CS104" s="9" t="str">
        <f t="shared" si="131"/>
        <v/>
      </c>
      <c r="CT104" s="9" t="str">
        <f t="shared" si="132"/>
        <v/>
      </c>
      <c r="CU104" s="9" t="str">
        <f t="shared" si="133"/>
        <v/>
      </c>
      <c r="CV104" s="9" t="str">
        <f t="shared" si="134"/>
        <v/>
      </c>
      <c r="CW104" s="9" t="str">
        <f t="shared" si="135"/>
        <v/>
      </c>
      <c r="CY104" s="9" t="str">
        <f t="shared" si="136"/>
        <v/>
      </c>
      <c r="CZ104" s="9" t="str">
        <f t="shared" si="137"/>
        <v/>
      </c>
      <c r="DA104" s="9" t="str">
        <f t="shared" si="138"/>
        <v/>
      </c>
      <c r="DB104" s="9" t="str">
        <f t="shared" si="139"/>
        <v/>
      </c>
      <c r="DC104" s="9" t="str">
        <f t="shared" si="140"/>
        <v/>
      </c>
      <c r="DD104" s="9" t="str">
        <f t="shared" si="141"/>
        <v/>
      </c>
      <c r="DF104" s="9" t="str">
        <f>IF($A104=2,IF(ISNUMBER(CR104/Ukraine!CR104),100*CR104/Ukraine!CR104,""),"")</f>
        <v/>
      </c>
      <c r="DG104" s="9" t="str">
        <f>IF($A104=2,IF(ISNUMBER(CS104/Ukraine!CS104),100*CS104/Ukraine!CS104,""),"")</f>
        <v/>
      </c>
      <c r="DH104" s="9" t="str">
        <f>IF($A104=2,IF(ISNUMBER(CT104/Ukraine!CT104),100*CT104/Ukraine!CT104,""),"")</f>
        <v/>
      </c>
      <c r="DI104" s="9" t="str">
        <f>IF($A104=2,IF(ISNUMBER(CU104/Ukraine!CU104),100*CU104/Ukraine!CU104,""),"")</f>
        <v/>
      </c>
      <c r="DJ104" s="9" t="str">
        <f>IF($A104=2,IF(ISNUMBER(CV104/Ukraine!CV104),100*CV104/Ukraine!CV104,""),"")</f>
        <v/>
      </c>
      <c r="DK104" s="9" t="str">
        <f>IF($A104=2,IF(ISNUMBER(CW104/Ukraine!CW104),100*CW104/Ukraine!CW104,""),"")</f>
        <v/>
      </c>
      <c r="DM104" s="40" t="str">
        <f t="shared" si="142"/>
        <v/>
      </c>
      <c r="DN104" s="40" t="str">
        <f t="shared" si="143"/>
        <v/>
      </c>
      <c r="DO104" s="40" t="str">
        <f t="shared" si="144"/>
        <v/>
      </c>
      <c r="DP104" s="40" t="str">
        <f t="shared" si="145"/>
        <v/>
      </c>
      <c r="DQ104" s="40" t="str">
        <f t="shared" si="146"/>
        <v/>
      </c>
      <c r="DR104" s="40" t="str">
        <f t="shared" si="99"/>
        <v/>
      </c>
      <c r="DT104" s="40" t="str">
        <f t="shared" si="147"/>
        <v/>
      </c>
      <c r="DU104" s="40" t="str">
        <f t="shared" si="148"/>
        <v/>
      </c>
      <c r="DV104" s="40" t="str">
        <f t="shared" si="149"/>
        <v/>
      </c>
      <c r="DW104" s="40" t="str">
        <f t="shared" si="150"/>
        <v/>
      </c>
      <c r="DX104" s="40" t="str">
        <f t="shared" si="151"/>
        <v/>
      </c>
      <c r="DY104" s="40" t="str">
        <f t="shared" si="152"/>
        <v/>
      </c>
    </row>
    <row r="105" spans="1:129" x14ac:dyDescent="0.2">
      <c r="A105" s="39">
        <f>'Industry selection'!C105</f>
        <v>2</v>
      </c>
      <c r="B105" s="2">
        <v>25.1</v>
      </c>
      <c r="C105" s="2" t="s">
        <v>212</v>
      </c>
      <c r="E105" s="30" t="s">
        <v>211</v>
      </c>
      <c r="F105" s="31">
        <v>25.1</v>
      </c>
      <c r="G105" s="32" t="s">
        <v>212</v>
      </c>
      <c r="H105" s="157">
        <f>[1]Ternopil!$F$103</f>
        <v>17</v>
      </c>
      <c r="I105" s="157">
        <f>[1]Ternopil!$G$103</f>
        <v>194</v>
      </c>
      <c r="J105" s="157">
        <f>[1]Ternopil!$H$103</f>
        <v>187</v>
      </c>
      <c r="K105" s="157">
        <f>[1]Ternopil!$I$103</f>
        <v>18929.8</v>
      </c>
      <c r="L105" s="157">
        <f>[1]Ternopil!$J$103</f>
        <v>2881.7</v>
      </c>
      <c r="M105" s="11"/>
      <c r="N105" s="33" t="s">
        <v>830</v>
      </c>
      <c r="O105" s="36">
        <v>25.1</v>
      </c>
      <c r="P105" s="35" t="s">
        <v>212</v>
      </c>
      <c r="Q105" s="157">
        <f>[2]Ternopil!$F$103</f>
        <v>25</v>
      </c>
      <c r="R105" s="157">
        <f>[2]Ternopil!$G$103</f>
        <v>244</v>
      </c>
      <c r="S105" s="157">
        <f>[2]Ternopil!$H$103</f>
        <v>240</v>
      </c>
      <c r="T105" s="157">
        <f>[2]Ternopil!$I$103</f>
        <v>35565.5</v>
      </c>
      <c r="U105" s="157">
        <f>[2]Ternopil!$J$103</f>
        <v>4749.8999999999996</v>
      </c>
      <c r="V105" s="11"/>
      <c r="W105" s="36" t="s">
        <v>1175</v>
      </c>
      <c r="X105" s="36">
        <v>25.1</v>
      </c>
      <c r="Y105" s="36" t="s">
        <v>212</v>
      </c>
      <c r="Z105" s="157">
        <f>[3]Ternopil!$F$103</f>
        <v>21</v>
      </c>
      <c r="AA105" s="157">
        <f>[3]Ternopil!$G$103</f>
        <v>214</v>
      </c>
      <c r="AB105" s="157">
        <f>[3]Ternopil!$H$103</f>
        <v>210</v>
      </c>
      <c r="AC105" s="157">
        <f>[3]Ternopil!$I$103</f>
        <v>19175.400000000001</v>
      </c>
      <c r="AD105" s="157">
        <f>[3]Ternopil!$J$103</f>
        <v>3272.7</v>
      </c>
      <c r="AE105" s="11"/>
      <c r="AF105" s="37" t="s">
        <v>1175</v>
      </c>
      <c r="AG105" s="37">
        <v>25.1</v>
      </c>
      <c r="AH105" s="37" t="s">
        <v>212</v>
      </c>
      <c r="AI105" s="157">
        <f>[4]Ternopil!$F$103</f>
        <v>19</v>
      </c>
      <c r="AJ105" s="157">
        <f>[4]Ternopil!$G$103</f>
        <v>152</v>
      </c>
      <c r="AK105" s="157">
        <f>[4]Ternopil!$H$103</f>
        <v>145</v>
      </c>
      <c r="AL105" s="157">
        <f>[4]Ternopil!$I$103</f>
        <v>28070.400000000001</v>
      </c>
      <c r="AM105" s="157">
        <f>[4]Ternopil!$J$103</f>
        <v>4023</v>
      </c>
      <c r="AN105" s="11"/>
      <c r="AO105" s="11" t="s">
        <v>1175</v>
      </c>
      <c r="AP105" s="11">
        <v>25.1</v>
      </c>
      <c r="AQ105" s="11" t="s">
        <v>212</v>
      </c>
      <c r="AR105" s="157">
        <f>[5]Ternopil!$F$103</f>
        <v>15</v>
      </c>
      <c r="AS105" s="157">
        <f>[5]Ternopil!$G$103</f>
        <v>179</v>
      </c>
      <c r="AT105" s="157">
        <f>[5]Ternopil!$H$103</f>
        <v>176</v>
      </c>
      <c r="AU105" s="157">
        <f>[5]Ternopil!$I$103</f>
        <v>37482.6</v>
      </c>
      <c r="AV105" s="157">
        <f>[5]Ternopil!$J$103</f>
        <v>4902.7</v>
      </c>
      <c r="AW105" s="11"/>
      <c r="AX105" s="33" t="s">
        <v>1175</v>
      </c>
      <c r="AY105" s="33">
        <v>25.1</v>
      </c>
      <c r="AZ105" s="33" t="s">
        <v>212</v>
      </c>
      <c r="BA105" s="157">
        <f>[6]Ternopil!$F$103</f>
        <v>15</v>
      </c>
      <c r="BB105" s="157">
        <f>[6]Ternopil!$G$103</f>
        <v>232</v>
      </c>
      <c r="BC105" s="157">
        <f>[6]Ternopil!$H$103</f>
        <v>230</v>
      </c>
      <c r="BD105" s="157">
        <f>[6]Ternopil!$I$103</f>
        <v>98735</v>
      </c>
      <c r="BE105" s="157">
        <f>[6]Ternopil!$J$103</f>
        <v>11761.1</v>
      </c>
      <c r="BG105" s="2">
        <v>25.1</v>
      </c>
      <c r="BH105" s="2" t="s">
        <v>212</v>
      </c>
      <c r="BI105" s="1">
        <f t="shared" si="100"/>
        <v>17</v>
      </c>
      <c r="BJ105" s="1">
        <f t="shared" si="101"/>
        <v>25</v>
      </c>
      <c r="BK105" s="1">
        <f t="shared" si="102"/>
        <v>21</v>
      </c>
      <c r="BL105" s="1">
        <f t="shared" si="103"/>
        <v>19</v>
      </c>
      <c r="BM105" s="1">
        <f t="shared" si="104"/>
        <v>15</v>
      </c>
      <c r="BN105" s="1">
        <f t="shared" si="105"/>
        <v>15</v>
      </c>
      <c r="BP105" s="1">
        <f t="shared" si="106"/>
        <v>187</v>
      </c>
      <c r="BQ105" s="1">
        <f t="shared" si="107"/>
        <v>240</v>
      </c>
      <c r="BR105" s="1">
        <f t="shared" si="108"/>
        <v>210</v>
      </c>
      <c r="BS105" s="1">
        <f t="shared" si="109"/>
        <v>145</v>
      </c>
      <c r="BT105" s="1">
        <f t="shared" si="110"/>
        <v>176</v>
      </c>
      <c r="BU105" s="1">
        <f t="shared" si="111"/>
        <v>230</v>
      </c>
      <c r="BW105" s="40">
        <f t="shared" si="112"/>
        <v>2.2357188972047535E-3</v>
      </c>
      <c r="BX105" s="40">
        <f t="shared" si="113"/>
        <v>2.9735723755126317E-3</v>
      </c>
      <c r="BY105" s="40">
        <f t="shared" si="114"/>
        <v>2.6715178037579352E-3</v>
      </c>
      <c r="BZ105" s="40">
        <f t="shared" si="115"/>
        <v>2.0029837551110621E-3</v>
      </c>
      <c r="CA105" s="40">
        <f t="shared" si="116"/>
        <v>2.5320462098433298E-3</v>
      </c>
      <c r="CB105" s="40">
        <f t="shared" si="117"/>
        <v>3.2461575374366646E-3</v>
      </c>
      <c r="CD105" s="10">
        <f t="shared" si="118"/>
        <v>2881.7</v>
      </c>
      <c r="CE105" s="10">
        <f t="shared" si="119"/>
        <v>4749.8999999999996</v>
      </c>
      <c r="CF105" s="10">
        <f t="shared" si="120"/>
        <v>3272.7</v>
      </c>
      <c r="CG105" s="10">
        <f t="shared" si="121"/>
        <v>4023</v>
      </c>
      <c r="CH105" s="10">
        <f t="shared" si="122"/>
        <v>4902.7</v>
      </c>
      <c r="CI105" s="10">
        <f t="shared" si="123"/>
        <v>11761.1</v>
      </c>
      <c r="CK105" s="40">
        <f t="shared" si="124"/>
        <v>1.4429080197085101E-3</v>
      </c>
      <c r="CL105" s="40">
        <f t="shared" si="125"/>
        <v>2.2895613806972414E-3</v>
      </c>
      <c r="CM105" s="40">
        <f t="shared" si="126"/>
        <v>1.4680284293414594E-3</v>
      </c>
      <c r="CN105" s="40">
        <f t="shared" si="127"/>
        <v>1.5330379393165431E-3</v>
      </c>
      <c r="CO105" s="40">
        <f t="shared" si="128"/>
        <v>1.6459226761795604E-3</v>
      </c>
      <c r="CP105" s="40">
        <f t="shared" si="129"/>
        <v>2.7151073465964699E-3</v>
      </c>
      <c r="CR105" s="9">
        <f t="shared" si="130"/>
        <v>15.410160427807485</v>
      </c>
      <c r="CS105" s="9">
        <f t="shared" si="131"/>
        <v>19.791249999999998</v>
      </c>
      <c r="CT105" s="9">
        <f t="shared" si="132"/>
        <v>15.584285714285713</v>
      </c>
      <c r="CU105" s="9">
        <f t="shared" si="133"/>
        <v>27.744827586206895</v>
      </c>
      <c r="CV105" s="9">
        <f t="shared" si="134"/>
        <v>27.856249999999999</v>
      </c>
      <c r="CW105" s="9">
        <f t="shared" si="135"/>
        <v>51.135217391304352</v>
      </c>
      <c r="CY105" s="9">
        <f t="shared" si="136"/>
        <v>64.538883735004916</v>
      </c>
      <c r="CZ105" s="9">
        <f t="shared" si="137"/>
        <v>76.996995248939612</v>
      </c>
      <c r="DA105" s="9">
        <f t="shared" si="138"/>
        <v>54.95110035487815</v>
      </c>
      <c r="DB105" s="9">
        <f t="shared" si="139"/>
        <v>76.537712071036665</v>
      </c>
      <c r="DC105" s="9">
        <f t="shared" si="140"/>
        <v>65.003658692366528</v>
      </c>
      <c r="DD105" s="9">
        <f t="shared" si="141"/>
        <v>83.640652534086811</v>
      </c>
      <c r="DF105" s="9">
        <f>IF($A105=2,IF(ISNUMBER(CR105/Ukraine!CR105),100*CR105/Ukraine!CR105,""),"")</f>
        <v>57.181309095453791</v>
      </c>
      <c r="DG105" s="9">
        <f>IF($A105=2,IF(ISNUMBER(CS105/Ukraine!CS105),100*CS105/Ukraine!CS105,""),"")</f>
        <v>64.913422376138925</v>
      </c>
      <c r="DH105" s="9">
        <f>IF($A105=2,IF(ISNUMBER(CT105/Ukraine!CT105),100*CT105/Ukraine!CT105,""),"")</f>
        <v>55.074109018975335</v>
      </c>
      <c r="DI105" s="9">
        <f>IF($A105=2,IF(ISNUMBER(CU105/Ukraine!CU105),100*CU105/Ukraine!CU105,""),"")</f>
        <v>85.073638301310652</v>
      </c>
      <c r="DJ105" s="9">
        <f>IF($A105=2,IF(ISNUMBER(CV105/Ukraine!CV105),100*CV105/Ukraine!CV105,""),"")</f>
        <v>65.163960668513369</v>
      </c>
      <c r="DK105" s="9">
        <f>IF($A105=2,IF(ISNUMBER(CW105/Ukraine!CW105),100*CW105/Ukraine!CW105,""),"")</f>
        <v>78.937385076892099</v>
      </c>
      <c r="DM105" s="40">
        <f t="shared" si="142"/>
        <v>0.28342245989304815</v>
      </c>
      <c r="DN105" s="40">
        <f t="shared" si="143"/>
        <v>-0.125</v>
      </c>
      <c r="DO105" s="40">
        <f t="shared" si="144"/>
        <v>-0.30952380952380953</v>
      </c>
      <c r="DP105" s="40">
        <f t="shared" si="145"/>
        <v>0.21379310344827585</v>
      </c>
      <c r="DQ105" s="40">
        <f t="shared" si="146"/>
        <v>0.30681818181818188</v>
      </c>
      <c r="DR105" s="40">
        <f t="shared" si="99"/>
        <v>0.22994652406417115</v>
      </c>
      <c r="DT105" s="40">
        <f t="shared" si="147"/>
        <v>0.28429876461810744</v>
      </c>
      <c r="DU105" s="40">
        <f t="shared" si="148"/>
        <v>-0.2125668811072714</v>
      </c>
      <c r="DV105" s="40">
        <f t="shared" si="149"/>
        <v>0.78030793934777054</v>
      </c>
      <c r="DW105" s="40">
        <f t="shared" si="150"/>
        <v>4.0159706686553331E-3</v>
      </c>
      <c r="DX105" s="40">
        <f t="shared" si="151"/>
        <v>0.83568202436811667</v>
      </c>
      <c r="DY105" s="40">
        <f t="shared" si="152"/>
        <v>2.3182793671006401</v>
      </c>
    </row>
    <row r="106" spans="1:129" x14ac:dyDescent="0.2">
      <c r="A106" s="39">
        <f>'Industry selection'!C106</f>
        <v>2</v>
      </c>
      <c r="B106" s="2">
        <v>25.2</v>
      </c>
      <c r="C106" s="2" t="s">
        <v>214</v>
      </c>
      <c r="E106" s="30" t="s">
        <v>213</v>
      </c>
      <c r="F106" s="31">
        <v>25.2</v>
      </c>
      <c r="G106" s="32" t="s">
        <v>214</v>
      </c>
      <c r="H106" s="157">
        <f>[1]Ternopil!$F$104</f>
        <v>3</v>
      </c>
      <c r="I106" s="157">
        <f>[1]Ternopil!$G$104</f>
        <v>10</v>
      </c>
      <c r="J106" s="157">
        <f>[1]Ternopil!$H$104</f>
        <v>10</v>
      </c>
      <c r="K106" s="157">
        <f>[1]Ternopil!$I$104</f>
        <v>1695.5</v>
      </c>
      <c r="L106" s="157">
        <f>[1]Ternopil!$J$104</f>
        <v>74.3</v>
      </c>
      <c r="M106" s="11"/>
      <c r="N106" s="33" t="s">
        <v>831</v>
      </c>
      <c r="O106" s="36">
        <v>25.2</v>
      </c>
      <c r="P106" s="35" t="s">
        <v>214</v>
      </c>
      <c r="Q106" s="157">
        <f>[2]Ternopil!$F$104</f>
        <v>3</v>
      </c>
      <c r="R106" s="157">
        <f>[2]Ternopil!$G$104</f>
        <v>17</v>
      </c>
      <c r="S106" s="157">
        <f>[2]Ternopil!$H$104</f>
        <v>17</v>
      </c>
      <c r="T106" s="157">
        <f>[2]Ternopil!$I$104</f>
        <v>4836.2</v>
      </c>
      <c r="U106" s="157">
        <f>[2]Ternopil!$J$104</f>
        <v>246</v>
      </c>
      <c r="V106" s="11"/>
      <c r="W106" s="36" t="s">
        <v>1176</v>
      </c>
      <c r="X106" s="36">
        <v>25.2</v>
      </c>
      <c r="Y106" s="36" t="s">
        <v>214</v>
      </c>
      <c r="Z106" s="157">
        <f>[3]Ternopil!$F$104</f>
        <v>3</v>
      </c>
      <c r="AA106" s="157">
        <f>[3]Ternopil!$G$104</f>
        <v>31</v>
      </c>
      <c r="AB106" s="157">
        <f>[3]Ternopil!$H$104</f>
        <v>31</v>
      </c>
      <c r="AC106" s="157">
        <f>[3]Ternopil!$I$104</f>
        <v>9330.5</v>
      </c>
      <c r="AD106" s="157">
        <f>[3]Ternopil!$J$104</f>
        <v>565.70000000000005</v>
      </c>
      <c r="AE106" s="11"/>
      <c r="AF106" s="37" t="s">
        <v>1176</v>
      </c>
      <c r="AG106" s="37">
        <v>25.2</v>
      </c>
      <c r="AH106" s="37" t="s">
        <v>214</v>
      </c>
      <c r="AI106" s="157">
        <f>[4]Ternopil!$F$104</f>
        <v>3</v>
      </c>
      <c r="AJ106" s="157" t="str">
        <f>[4]Ternopil!$G$104</f>
        <v>к</v>
      </c>
      <c r="AK106" s="157" t="str">
        <f>[4]Ternopil!$H$104</f>
        <v>к</v>
      </c>
      <c r="AL106" s="157" t="str">
        <f>[4]Ternopil!$I$104</f>
        <v>к</v>
      </c>
      <c r="AM106" s="157" t="str">
        <f>[4]Ternopil!$J$104</f>
        <v>к</v>
      </c>
      <c r="AN106" s="11"/>
      <c r="AO106" s="11" t="s">
        <v>1176</v>
      </c>
      <c r="AP106" s="11">
        <v>25.2</v>
      </c>
      <c r="AQ106" s="11" t="s">
        <v>214</v>
      </c>
      <c r="AR106" s="157">
        <f>[5]Ternopil!$F$104</f>
        <v>3</v>
      </c>
      <c r="AS106" s="157" t="str">
        <f>[5]Ternopil!$G$104</f>
        <v>к</v>
      </c>
      <c r="AT106" s="157" t="str">
        <f>[5]Ternopil!$H$104</f>
        <v>к</v>
      </c>
      <c r="AU106" s="157" t="str">
        <f>[5]Ternopil!$I$104</f>
        <v>к</v>
      </c>
      <c r="AV106" s="157" t="str">
        <f>[5]Ternopil!$J$104</f>
        <v>к</v>
      </c>
      <c r="AW106" s="11"/>
      <c r="AX106" s="33" t="s">
        <v>1176</v>
      </c>
      <c r="AY106" s="33">
        <v>25.2</v>
      </c>
      <c r="AZ106" s="33" t="s">
        <v>214</v>
      </c>
      <c r="BA106" s="157">
        <f>[6]Ternopil!$F$104</f>
        <v>3</v>
      </c>
      <c r="BB106" s="157" t="str">
        <f>[6]Ternopil!$G$104</f>
        <v>к</v>
      </c>
      <c r="BC106" s="157" t="str">
        <f>[6]Ternopil!$H$104</f>
        <v>к</v>
      </c>
      <c r="BD106" s="157" t="str">
        <f>[6]Ternopil!$I$104</f>
        <v>к</v>
      </c>
      <c r="BE106" s="157" t="str">
        <f>[6]Ternopil!$J$104</f>
        <v>к</v>
      </c>
      <c r="BG106" s="2">
        <v>25.2</v>
      </c>
      <c r="BH106" s="2" t="s">
        <v>214</v>
      </c>
      <c r="BI106" s="1">
        <f t="shared" si="100"/>
        <v>3</v>
      </c>
      <c r="BJ106" s="1">
        <f t="shared" si="101"/>
        <v>3</v>
      </c>
      <c r="BK106" s="1">
        <f t="shared" si="102"/>
        <v>3</v>
      </c>
      <c r="BL106" s="1">
        <f t="shared" si="103"/>
        <v>3</v>
      </c>
      <c r="BM106" s="1">
        <f t="shared" si="104"/>
        <v>3</v>
      </c>
      <c r="BN106" s="1">
        <f t="shared" si="105"/>
        <v>3</v>
      </c>
      <c r="BP106" s="1">
        <f t="shared" si="106"/>
        <v>10</v>
      </c>
      <c r="BQ106" s="1">
        <f t="shared" si="107"/>
        <v>17</v>
      </c>
      <c r="BR106" s="1">
        <f t="shared" si="108"/>
        <v>31</v>
      </c>
      <c r="BS106" s="1" t="str">
        <f t="shared" si="109"/>
        <v>к</v>
      </c>
      <c r="BT106" s="1" t="str">
        <f t="shared" si="110"/>
        <v>к</v>
      </c>
      <c r="BU106" s="1" t="str">
        <f t="shared" si="111"/>
        <v>к</v>
      </c>
      <c r="BW106" s="40">
        <f t="shared" si="112"/>
        <v>1.1955716027832907E-4</v>
      </c>
      <c r="BX106" s="40">
        <f t="shared" si="113"/>
        <v>2.1062804326547806E-4</v>
      </c>
      <c r="BY106" s="40">
        <f t="shared" si="114"/>
        <v>3.9436691388807611E-4</v>
      </c>
      <c r="BZ106" s="40" t="str">
        <f t="shared" si="115"/>
        <v/>
      </c>
      <c r="CA106" s="40" t="str">
        <f t="shared" si="116"/>
        <v/>
      </c>
      <c r="CB106" s="40" t="str">
        <f t="shared" si="117"/>
        <v/>
      </c>
      <c r="CD106" s="10">
        <f t="shared" si="118"/>
        <v>74.3</v>
      </c>
      <c r="CE106" s="10">
        <f t="shared" si="119"/>
        <v>246</v>
      </c>
      <c r="CF106" s="10">
        <f t="shared" si="120"/>
        <v>565.70000000000005</v>
      </c>
      <c r="CG106" s="10" t="str">
        <f t="shared" si="121"/>
        <v>к</v>
      </c>
      <c r="CH106" s="10" t="str">
        <f t="shared" si="122"/>
        <v>к</v>
      </c>
      <c r="CI106" s="10" t="str">
        <f t="shared" si="123"/>
        <v>к</v>
      </c>
      <c r="CK106" s="40">
        <f t="shared" si="124"/>
        <v>3.7203062728369471E-5</v>
      </c>
      <c r="CL106" s="40">
        <f t="shared" si="125"/>
        <v>1.1857767524611495E-4</v>
      </c>
      <c r="CM106" s="40">
        <f t="shared" si="126"/>
        <v>2.5375490649264025E-4</v>
      </c>
      <c r="CN106" s="40" t="str">
        <f t="shared" si="127"/>
        <v/>
      </c>
      <c r="CO106" s="40" t="str">
        <f t="shared" si="128"/>
        <v/>
      </c>
      <c r="CP106" s="40" t="str">
        <f t="shared" si="129"/>
        <v/>
      </c>
      <c r="CR106" s="9">
        <f t="shared" si="130"/>
        <v>7.43</v>
      </c>
      <c r="CS106" s="9">
        <f t="shared" si="131"/>
        <v>14.470588235294118</v>
      </c>
      <c r="CT106" s="9">
        <f t="shared" si="132"/>
        <v>18.248387096774195</v>
      </c>
      <c r="CU106" s="9" t="str">
        <f t="shared" si="133"/>
        <v/>
      </c>
      <c r="CV106" s="9" t="str">
        <f t="shared" si="134"/>
        <v/>
      </c>
      <c r="CW106" s="9" t="str">
        <f t="shared" si="135"/>
        <v/>
      </c>
      <c r="CY106" s="9">
        <f t="shared" si="136"/>
        <v>31.117385727262796</v>
      </c>
      <c r="CZ106" s="9">
        <f t="shared" si="137"/>
        <v>56.297192628171672</v>
      </c>
      <c r="DA106" s="9">
        <f t="shared" si="138"/>
        <v>64.344877208603137</v>
      </c>
      <c r="DB106" s="9" t="str">
        <f t="shared" si="139"/>
        <v/>
      </c>
      <c r="DC106" s="9" t="str">
        <f t="shared" si="140"/>
        <v/>
      </c>
      <c r="DD106" s="9" t="str">
        <f t="shared" si="141"/>
        <v/>
      </c>
      <c r="DF106" s="9">
        <f>IF($A106=2,IF(ISNUMBER(CR106/Ukraine!CR106),100*CR106/Ukraine!CR106,""),"")</f>
        <v>17.066497423269276</v>
      </c>
      <c r="DG106" s="9">
        <f>IF($A106=2,IF(ISNUMBER(CS106/Ukraine!CS106),100*CS106/Ukraine!CS106,""),"")</f>
        <v>44.083166386147951</v>
      </c>
      <c r="DH106" s="9">
        <f>IF($A106=2,IF(ISNUMBER(CT106/Ukraine!CT106),100*CT106/Ukraine!CT106,""),"")</f>
        <v>53.778659243719353</v>
      </c>
      <c r="DI106" s="9" t="str">
        <f>IF($A106=2,IF(ISNUMBER(CU106/Ukraine!CU106),100*CU106/Ukraine!CU106,""),"")</f>
        <v/>
      </c>
      <c r="DJ106" s="9" t="str">
        <f>IF($A106=2,IF(ISNUMBER(CV106/Ukraine!CV106),100*CV106/Ukraine!CV106,""),"")</f>
        <v/>
      </c>
      <c r="DK106" s="9" t="str">
        <f>IF($A106=2,IF(ISNUMBER(CW106/Ukraine!CW106),100*CW106/Ukraine!CW106,""),"")</f>
        <v/>
      </c>
      <c r="DM106" s="40">
        <f t="shared" si="142"/>
        <v>0.7</v>
      </c>
      <c r="DN106" s="40">
        <f t="shared" si="143"/>
        <v>0.82352941176470584</v>
      </c>
      <c r="DO106" s="40" t="str">
        <f t="shared" si="144"/>
        <v/>
      </c>
      <c r="DP106" s="40" t="str">
        <f t="shared" si="145"/>
        <v/>
      </c>
      <c r="DQ106" s="40" t="str">
        <f t="shared" si="146"/>
        <v/>
      </c>
      <c r="DR106" s="40" t="str">
        <f t="shared" si="99"/>
        <v/>
      </c>
      <c r="DT106" s="40">
        <f t="shared" si="147"/>
        <v>0.94758926450795666</v>
      </c>
      <c r="DU106" s="40">
        <f t="shared" si="148"/>
        <v>0.26106740099659076</v>
      </c>
      <c r="DV106" s="40" t="str">
        <f t="shared" si="149"/>
        <v/>
      </c>
      <c r="DW106" s="40" t="str">
        <f t="shared" si="150"/>
        <v/>
      </c>
      <c r="DX106" s="40" t="str">
        <f t="shared" si="151"/>
        <v/>
      </c>
      <c r="DY106" s="40" t="str">
        <f t="shared" si="152"/>
        <v/>
      </c>
    </row>
    <row r="107" spans="1:129" x14ac:dyDescent="0.2">
      <c r="A107" s="39">
        <f>'Industry selection'!C107</f>
        <v>1</v>
      </c>
      <c r="B107" s="2">
        <v>25.3</v>
      </c>
      <c r="C107" s="2" t="s">
        <v>216</v>
      </c>
      <c r="E107" s="30" t="s">
        <v>215</v>
      </c>
      <c r="F107" s="31">
        <v>25.3</v>
      </c>
      <c r="G107" s="32" t="s">
        <v>216</v>
      </c>
      <c r="H107" s="157" t="e">
        <f>[1]Ternopil!$F$105</f>
        <v>#N/A</v>
      </c>
      <c r="I107" s="157" t="e">
        <f>[1]Ternopil!$G$105</f>
        <v>#N/A</v>
      </c>
      <c r="J107" s="157" t="e">
        <f>[1]Ternopil!$H$105</f>
        <v>#N/A</v>
      </c>
      <c r="K107" s="157" t="e">
        <f>[1]Ternopil!$I$105</f>
        <v>#N/A</v>
      </c>
      <c r="L107" s="157" t="e">
        <f>[1]Ternopil!$J$105</f>
        <v>#N/A</v>
      </c>
      <c r="M107" s="11"/>
      <c r="N107" s="33" t="s">
        <v>832</v>
      </c>
      <c r="O107" s="36">
        <v>25.3</v>
      </c>
      <c r="P107" s="35" t="s">
        <v>216</v>
      </c>
      <c r="Q107" s="157" t="e">
        <f>[2]Ternopil!$F$105</f>
        <v>#N/A</v>
      </c>
      <c r="R107" s="157" t="e">
        <f>[2]Ternopil!$G$105</f>
        <v>#N/A</v>
      </c>
      <c r="S107" s="157" t="e">
        <f>[2]Ternopil!$H$105</f>
        <v>#N/A</v>
      </c>
      <c r="T107" s="157" t="e">
        <f>[2]Ternopil!$I$105</f>
        <v>#N/A</v>
      </c>
      <c r="U107" s="157" t="e">
        <f>[2]Ternopil!$J$105</f>
        <v>#N/A</v>
      </c>
      <c r="V107" s="11"/>
      <c r="W107" s="36" t="s">
        <v>1177</v>
      </c>
      <c r="X107" s="36">
        <v>25.3</v>
      </c>
      <c r="Y107" s="36" t="s">
        <v>216</v>
      </c>
      <c r="Z107" s="157" t="e">
        <f>[3]Ternopil!$F$105</f>
        <v>#N/A</v>
      </c>
      <c r="AA107" s="157" t="e">
        <f>[3]Ternopil!$G$105</f>
        <v>#N/A</v>
      </c>
      <c r="AB107" s="157" t="e">
        <f>[3]Ternopil!$H$105</f>
        <v>#N/A</v>
      </c>
      <c r="AC107" s="157" t="e">
        <f>[3]Ternopil!$I$105</f>
        <v>#N/A</v>
      </c>
      <c r="AD107" s="157" t="e">
        <f>[3]Ternopil!$J$105</f>
        <v>#N/A</v>
      </c>
      <c r="AE107" s="11"/>
      <c r="AF107" s="37" t="s">
        <v>1177</v>
      </c>
      <c r="AG107" s="37">
        <v>25.3</v>
      </c>
      <c r="AH107" s="37" t="s">
        <v>216</v>
      </c>
      <c r="AI107" s="157" t="e">
        <f>[4]Ternopil!$F$105</f>
        <v>#N/A</v>
      </c>
      <c r="AJ107" s="157" t="e">
        <f>[4]Ternopil!$G$105</f>
        <v>#N/A</v>
      </c>
      <c r="AK107" s="157" t="e">
        <f>[4]Ternopil!$H$105</f>
        <v>#N/A</v>
      </c>
      <c r="AL107" s="157" t="e">
        <f>[4]Ternopil!$I$105</f>
        <v>#N/A</v>
      </c>
      <c r="AM107" s="157" t="e">
        <f>[4]Ternopil!$J$105</f>
        <v>#N/A</v>
      </c>
      <c r="AN107" s="11"/>
      <c r="AO107" s="11" t="s">
        <v>1177</v>
      </c>
      <c r="AP107" s="11">
        <v>25.3</v>
      </c>
      <c r="AQ107" s="11" t="s">
        <v>216</v>
      </c>
      <c r="AR107" s="157" t="e">
        <f>[5]Ternopil!$F$105</f>
        <v>#N/A</v>
      </c>
      <c r="AS107" s="157" t="e">
        <f>[5]Ternopil!$G$105</f>
        <v>#N/A</v>
      </c>
      <c r="AT107" s="157" t="e">
        <f>[5]Ternopil!$H$105</f>
        <v>#N/A</v>
      </c>
      <c r="AU107" s="157" t="e">
        <f>[5]Ternopil!$I$105</f>
        <v>#N/A</v>
      </c>
      <c r="AV107" s="157" t="e">
        <f>[5]Ternopil!$J$105</f>
        <v>#N/A</v>
      </c>
      <c r="AW107" s="11"/>
      <c r="AX107" s="33" t="s">
        <v>1177</v>
      </c>
      <c r="AY107" s="33">
        <v>25.3</v>
      </c>
      <c r="AZ107" s="33" t="s">
        <v>216</v>
      </c>
      <c r="BA107" s="157" t="e">
        <f>[6]Ternopil!$F$105</f>
        <v>#N/A</v>
      </c>
      <c r="BB107" s="157" t="e">
        <f>[6]Ternopil!$G$105</f>
        <v>#N/A</v>
      </c>
      <c r="BC107" s="157" t="e">
        <f>[6]Ternopil!$H$105</f>
        <v>#N/A</v>
      </c>
      <c r="BD107" s="157" t="e">
        <f>[6]Ternopil!$I$105</f>
        <v>#N/A</v>
      </c>
      <c r="BE107" s="157" t="e">
        <f>[6]Ternopil!$J$105</f>
        <v>#N/A</v>
      </c>
      <c r="BG107" s="2">
        <v>25.3</v>
      </c>
      <c r="BH107" s="2" t="s">
        <v>216</v>
      </c>
      <c r="BI107" s="1" t="e">
        <f t="shared" si="100"/>
        <v>#N/A</v>
      </c>
      <c r="BJ107" s="1" t="e">
        <f t="shared" si="101"/>
        <v>#N/A</v>
      </c>
      <c r="BK107" s="1" t="e">
        <f t="shared" si="102"/>
        <v>#N/A</v>
      </c>
      <c r="BL107" s="1" t="e">
        <f t="shared" si="103"/>
        <v>#N/A</v>
      </c>
      <c r="BM107" s="1" t="e">
        <f t="shared" si="104"/>
        <v>#N/A</v>
      </c>
      <c r="BN107" s="1" t="e">
        <f t="shared" si="105"/>
        <v>#N/A</v>
      </c>
      <c r="BP107" s="1" t="e">
        <f t="shared" si="106"/>
        <v>#N/A</v>
      </c>
      <c r="BQ107" s="1" t="e">
        <f t="shared" si="107"/>
        <v>#N/A</v>
      </c>
      <c r="BR107" s="1" t="e">
        <f t="shared" si="108"/>
        <v>#N/A</v>
      </c>
      <c r="BS107" s="1" t="e">
        <f t="shared" si="109"/>
        <v>#N/A</v>
      </c>
      <c r="BT107" s="1" t="e">
        <f t="shared" si="110"/>
        <v>#N/A</v>
      </c>
      <c r="BU107" s="1" t="e">
        <f t="shared" si="111"/>
        <v>#N/A</v>
      </c>
      <c r="BW107" s="40" t="str">
        <f t="shared" si="112"/>
        <v/>
      </c>
      <c r="BX107" s="40" t="str">
        <f t="shared" si="113"/>
        <v/>
      </c>
      <c r="BY107" s="40" t="str">
        <f t="shared" si="114"/>
        <v/>
      </c>
      <c r="BZ107" s="40" t="str">
        <f t="shared" si="115"/>
        <v/>
      </c>
      <c r="CA107" s="40" t="str">
        <f t="shared" si="116"/>
        <v/>
      </c>
      <c r="CB107" s="40" t="str">
        <f t="shared" si="117"/>
        <v/>
      </c>
      <c r="CD107" s="10" t="e">
        <f t="shared" si="118"/>
        <v>#N/A</v>
      </c>
      <c r="CE107" s="10" t="e">
        <f t="shared" si="119"/>
        <v>#N/A</v>
      </c>
      <c r="CF107" s="10" t="e">
        <f t="shared" si="120"/>
        <v>#N/A</v>
      </c>
      <c r="CG107" s="10" t="e">
        <f t="shared" si="121"/>
        <v>#N/A</v>
      </c>
      <c r="CH107" s="10" t="e">
        <f t="shared" si="122"/>
        <v>#N/A</v>
      </c>
      <c r="CI107" s="10" t="e">
        <f t="shared" si="123"/>
        <v>#N/A</v>
      </c>
      <c r="CK107" s="40" t="str">
        <f t="shared" si="124"/>
        <v/>
      </c>
      <c r="CL107" s="40" t="str">
        <f t="shared" si="125"/>
        <v/>
      </c>
      <c r="CM107" s="40" t="str">
        <f t="shared" si="126"/>
        <v/>
      </c>
      <c r="CN107" s="40" t="str">
        <f t="shared" si="127"/>
        <v/>
      </c>
      <c r="CO107" s="40" t="str">
        <f t="shared" si="128"/>
        <v/>
      </c>
      <c r="CP107" s="40" t="str">
        <f t="shared" si="129"/>
        <v/>
      </c>
      <c r="CR107" s="9" t="str">
        <f t="shared" si="130"/>
        <v/>
      </c>
      <c r="CS107" s="9" t="str">
        <f t="shared" si="131"/>
        <v/>
      </c>
      <c r="CT107" s="9" t="str">
        <f t="shared" si="132"/>
        <v/>
      </c>
      <c r="CU107" s="9" t="str">
        <f t="shared" si="133"/>
        <v/>
      </c>
      <c r="CV107" s="9" t="str">
        <f t="shared" si="134"/>
        <v/>
      </c>
      <c r="CW107" s="9" t="str">
        <f t="shared" si="135"/>
        <v/>
      </c>
      <c r="CY107" s="9" t="str">
        <f t="shared" si="136"/>
        <v/>
      </c>
      <c r="CZ107" s="9" t="str">
        <f t="shared" si="137"/>
        <v/>
      </c>
      <c r="DA107" s="9" t="str">
        <f t="shared" si="138"/>
        <v/>
      </c>
      <c r="DB107" s="9" t="str">
        <f t="shared" si="139"/>
        <v/>
      </c>
      <c r="DC107" s="9" t="str">
        <f t="shared" si="140"/>
        <v/>
      </c>
      <c r="DD107" s="9" t="str">
        <f t="shared" si="141"/>
        <v/>
      </c>
      <c r="DF107" s="9" t="str">
        <f>IF($A107=2,IF(ISNUMBER(CR107/Ukraine!CR107),100*CR107/Ukraine!CR107,""),"")</f>
        <v/>
      </c>
      <c r="DG107" s="9" t="str">
        <f>IF($A107=2,IF(ISNUMBER(CS107/Ukraine!CS107),100*CS107/Ukraine!CS107,""),"")</f>
        <v/>
      </c>
      <c r="DH107" s="9" t="str">
        <f>IF($A107=2,IF(ISNUMBER(CT107/Ukraine!CT107),100*CT107/Ukraine!CT107,""),"")</f>
        <v/>
      </c>
      <c r="DI107" s="9" t="str">
        <f>IF($A107=2,IF(ISNUMBER(CU107/Ukraine!CU107),100*CU107/Ukraine!CU107,""),"")</f>
        <v/>
      </c>
      <c r="DJ107" s="9" t="str">
        <f>IF($A107=2,IF(ISNUMBER(CV107/Ukraine!CV107),100*CV107/Ukraine!CV107,""),"")</f>
        <v/>
      </c>
      <c r="DK107" s="9" t="str">
        <f>IF($A107=2,IF(ISNUMBER(CW107/Ukraine!CW107),100*CW107/Ukraine!CW107,""),"")</f>
        <v/>
      </c>
      <c r="DM107" s="40" t="str">
        <f t="shared" si="142"/>
        <v/>
      </c>
      <c r="DN107" s="40" t="str">
        <f t="shared" si="143"/>
        <v/>
      </c>
      <c r="DO107" s="40" t="str">
        <f t="shared" si="144"/>
        <v/>
      </c>
      <c r="DP107" s="40" t="str">
        <f t="shared" si="145"/>
        <v/>
      </c>
      <c r="DQ107" s="40" t="str">
        <f t="shared" si="146"/>
        <v/>
      </c>
      <c r="DR107" s="40" t="str">
        <f t="shared" si="99"/>
        <v/>
      </c>
      <c r="DT107" s="40" t="str">
        <f t="shared" si="147"/>
        <v/>
      </c>
      <c r="DU107" s="40" t="str">
        <f t="shared" si="148"/>
        <v/>
      </c>
      <c r="DV107" s="40" t="str">
        <f t="shared" si="149"/>
        <v/>
      </c>
      <c r="DW107" s="40" t="str">
        <f t="shared" si="150"/>
        <v/>
      </c>
      <c r="DX107" s="40" t="str">
        <f t="shared" si="151"/>
        <v/>
      </c>
      <c r="DY107" s="40" t="str">
        <f t="shared" si="152"/>
        <v/>
      </c>
    </row>
    <row r="108" spans="1:129" x14ac:dyDescent="0.2">
      <c r="A108" s="39">
        <f>'Industry selection'!C108</f>
        <v>1</v>
      </c>
      <c r="B108" s="2">
        <v>25.4</v>
      </c>
      <c r="C108" s="2" t="s">
        <v>218</v>
      </c>
      <c r="E108" s="30" t="s">
        <v>217</v>
      </c>
      <c r="F108" s="31">
        <v>25.4</v>
      </c>
      <c r="G108" s="32" t="s">
        <v>218</v>
      </c>
      <c r="H108" s="157" t="e">
        <f>[1]Ternopil!$F$106</f>
        <v>#N/A</v>
      </c>
      <c r="I108" s="157" t="e">
        <f>[1]Ternopil!$G$106</f>
        <v>#N/A</v>
      </c>
      <c r="J108" s="157" t="e">
        <f>[1]Ternopil!$H$106</f>
        <v>#N/A</v>
      </c>
      <c r="K108" s="157" t="e">
        <f>[1]Ternopil!$I$106</f>
        <v>#N/A</v>
      </c>
      <c r="L108" s="157" t="e">
        <f>[1]Ternopil!$J$106</f>
        <v>#N/A</v>
      </c>
      <c r="M108" s="11"/>
      <c r="N108" s="33" t="s">
        <v>833</v>
      </c>
      <c r="O108" s="36">
        <v>25.4</v>
      </c>
      <c r="P108" s="35" t="s">
        <v>218</v>
      </c>
      <c r="Q108" s="157" t="e">
        <f>[2]Ternopil!$F$106</f>
        <v>#N/A</v>
      </c>
      <c r="R108" s="157" t="e">
        <f>[2]Ternopil!$G$106</f>
        <v>#N/A</v>
      </c>
      <c r="S108" s="157" t="e">
        <f>[2]Ternopil!$H$106</f>
        <v>#N/A</v>
      </c>
      <c r="T108" s="157" t="e">
        <f>[2]Ternopil!$I$106</f>
        <v>#N/A</v>
      </c>
      <c r="U108" s="157" t="e">
        <f>[2]Ternopil!$J$106</f>
        <v>#N/A</v>
      </c>
      <c r="V108" s="11"/>
      <c r="W108" s="36" t="s">
        <v>1178</v>
      </c>
      <c r="X108" s="36">
        <v>25.4</v>
      </c>
      <c r="Y108" s="36" t="s">
        <v>218</v>
      </c>
      <c r="Z108" s="157" t="e">
        <f>[3]Ternopil!$F$106</f>
        <v>#N/A</v>
      </c>
      <c r="AA108" s="157" t="e">
        <f>[3]Ternopil!$G$106</f>
        <v>#N/A</v>
      </c>
      <c r="AB108" s="157" t="e">
        <f>[3]Ternopil!$H$106</f>
        <v>#N/A</v>
      </c>
      <c r="AC108" s="157" t="e">
        <f>[3]Ternopil!$I$106</f>
        <v>#N/A</v>
      </c>
      <c r="AD108" s="157" t="e">
        <f>[3]Ternopil!$J$106</f>
        <v>#N/A</v>
      </c>
      <c r="AE108" s="11"/>
      <c r="AF108" s="37" t="s">
        <v>1178</v>
      </c>
      <c r="AG108" s="37">
        <v>25.4</v>
      </c>
      <c r="AH108" s="37" t="s">
        <v>218</v>
      </c>
      <c r="AI108" s="157" t="e">
        <f>[4]Ternopil!$F$106</f>
        <v>#N/A</v>
      </c>
      <c r="AJ108" s="157" t="e">
        <f>[4]Ternopil!$G$106</f>
        <v>#N/A</v>
      </c>
      <c r="AK108" s="157" t="e">
        <f>[4]Ternopil!$H$106</f>
        <v>#N/A</v>
      </c>
      <c r="AL108" s="157" t="e">
        <f>[4]Ternopil!$I$106</f>
        <v>#N/A</v>
      </c>
      <c r="AM108" s="157" t="e">
        <f>[4]Ternopil!$J$106</f>
        <v>#N/A</v>
      </c>
      <c r="AN108" s="11"/>
      <c r="AO108" s="11" t="s">
        <v>1178</v>
      </c>
      <c r="AP108" s="11">
        <v>25.4</v>
      </c>
      <c r="AQ108" s="11" t="s">
        <v>218</v>
      </c>
      <c r="AR108" s="157" t="e">
        <f>[5]Ternopil!$F$106</f>
        <v>#N/A</v>
      </c>
      <c r="AS108" s="157" t="e">
        <f>[5]Ternopil!$G$106</f>
        <v>#N/A</v>
      </c>
      <c r="AT108" s="157" t="e">
        <f>[5]Ternopil!$H$106</f>
        <v>#N/A</v>
      </c>
      <c r="AU108" s="157" t="e">
        <f>[5]Ternopil!$I$106</f>
        <v>#N/A</v>
      </c>
      <c r="AV108" s="157" t="e">
        <f>[5]Ternopil!$J$106</f>
        <v>#N/A</v>
      </c>
      <c r="AW108" s="11"/>
      <c r="AX108" s="33" t="s">
        <v>1178</v>
      </c>
      <c r="AY108" s="33">
        <v>25.4</v>
      </c>
      <c r="AZ108" s="33" t="s">
        <v>218</v>
      </c>
      <c r="BA108" s="157" t="e">
        <f>[6]Ternopil!$F$106</f>
        <v>#N/A</v>
      </c>
      <c r="BB108" s="157" t="e">
        <f>[6]Ternopil!$G$106</f>
        <v>#N/A</v>
      </c>
      <c r="BC108" s="157" t="e">
        <f>[6]Ternopil!$H$106</f>
        <v>#N/A</v>
      </c>
      <c r="BD108" s="157" t="e">
        <f>[6]Ternopil!$I$106</f>
        <v>#N/A</v>
      </c>
      <c r="BE108" s="157" t="e">
        <f>[6]Ternopil!$J$106</f>
        <v>#N/A</v>
      </c>
      <c r="BG108" s="2">
        <v>25.4</v>
      </c>
      <c r="BH108" s="2" t="s">
        <v>218</v>
      </c>
      <c r="BI108" s="1" t="e">
        <f t="shared" si="100"/>
        <v>#N/A</v>
      </c>
      <c r="BJ108" s="1" t="e">
        <f t="shared" si="101"/>
        <v>#N/A</v>
      </c>
      <c r="BK108" s="1" t="e">
        <f t="shared" si="102"/>
        <v>#N/A</v>
      </c>
      <c r="BL108" s="1" t="e">
        <f t="shared" si="103"/>
        <v>#N/A</v>
      </c>
      <c r="BM108" s="1" t="e">
        <f t="shared" si="104"/>
        <v>#N/A</v>
      </c>
      <c r="BN108" s="1" t="e">
        <f t="shared" si="105"/>
        <v>#N/A</v>
      </c>
      <c r="BP108" s="1" t="e">
        <f t="shared" si="106"/>
        <v>#N/A</v>
      </c>
      <c r="BQ108" s="1" t="e">
        <f t="shared" si="107"/>
        <v>#N/A</v>
      </c>
      <c r="BR108" s="1" t="e">
        <f t="shared" si="108"/>
        <v>#N/A</v>
      </c>
      <c r="BS108" s="1" t="e">
        <f t="shared" si="109"/>
        <v>#N/A</v>
      </c>
      <c r="BT108" s="1" t="e">
        <f t="shared" si="110"/>
        <v>#N/A</v>
      </c>
      <c r="BU108" s="1" t="e">
        <f t="shared" si="111"/>
        <v>#N/A</v>
      </c>
      <c r="BW108" s="40" t="str">
        <f t="shared" si="112"/>
        <v/>
      </c>
      <c r="BX108" s="40" t="str">
        <f t="shared" si="113"/>
        <v/>
      </c>
      <c r="BY108" s="40" t="str">
        <f t="shared" si="114"/>
        <v/>
      </c>
      <c r="BZ108" s="40" t="str">
        <f t="shared" si="115"/>
        <v/>
      </c>
      <c r="CA108" s="40" t="str">
        <f t="shared" si="116"/>
        <v/>
      </c>
      <c r="CB108" s="40" t="str">
        <f t="shared" si="117"/>
        <v/>
      </c>
      <c r="CD108" s="10" t="e">
        <f t="shared" si="118"/>
        <v>#N/A</v>
      </c>
      <c r="CE108" s="10" t="e">
        <f t="shared" si="119"/>
        <v>#N/A</v>
      </c>
      <c r="CF108" s="10" t="e">
        <f t="shared" si="120"/>
        <v>#N/A</v>
      </c>
      <c r="CG108" s="10" t="e">
        <f t="shared" si="121"/>
        <v>#N/A</v>
      </c>
      <c r="CH108" s="10" t="e">
        <f t="shared" si="122"/>
        <v>#N/A</v>
      </c>
      <c r="CI108" s="10" t="e">
        <f t="shared" si="123"/>
        <v>#N/A</v>
      </c>
      <c r="CK108" s="40" t="str">
        <f t="shared" si="124"/>
        <v/>
      </c>
      <c r="CL108" s="40" t="str">
        <f t="shared" si="125"/>
        <v/>
      </c>
      <c r="CM108" s="40" t="str">
        <f t="shared" si="126"/>
        <v/>
      </c>
      <c r="CN108" s="40" t="str">
        <f t="shared" si="127"/>
        <v/>
      </c>
      <c r="CO108" s="40" t="str">
        <f t="shared" si="128"/>
        <v/>
      </c>
      <c r="CP108" s="40" t="str">
        <f t="shared" si="129"/>
        <v/>
      </c>
      <c r="CR108" s="9" t="str">
        <f t="shared" si="130"/>
        <v/>
      </c>
      <c r="CS108" s="9" t="str">
        <f t="shared" si="131"/>
        <v/>
      </c>
      <c r="CT108" s="9" t="str">
        <f t="shared" si="132"/>
        <v/>
      </c>
      <c r="CU108" s="9" t="str">
        <f t="shared" si="133"/>
        <v/>
      </c>
      <c r="CV108" s="9" t="str">
        <f t="shared" si="134"/>
        <v/>
      </c>
      <c r="CW108" s="9" t="str">
        <f t="shared" si="135"/>
        <v/>
      </c>
      <c r="CY108" s="9" t="str">
        <f t="shared" si="136"/>
        <v/>
      </c>
      <c r="CZ108" s="9" t="str">
        <f t="shared" si="137"/>
        <v/>
      </c>
      <c r="DA108" s="9" t="str">
        <f t="shared" si="138"/>
        <v/>
      </c>
      <c r="DB108" s="9" t="str">
        <f t="shared" si="139"/>
        <v/>
      </c>
      <c r="DC108" s="9" t="str">
        <f t="shared" si="140"/>
        <v/>
      </c>
      <c r="DD108" s="9" t="str">
        <f t="shared" si="141"/>
        <v/>
      </c>
      <c r="DF108" s="9" t="str">
        <f>IF($A108=2,IF(ISNUMBER(CR108/Ukraine!CR108),100*CR108/Ukraine!CR108,""),"")</f>
        <v/>
      </c>
      <c r="DG108" s="9" t="str">
        <f>IF($A108=2,IF(ISNUMBER(CS108/Ukraine!CS108),100*CS108/Ukraine!CS108,""),"")</f>
        <v/>
      </c>
      <c r="DH108" s="9" t="str">
        <f>IF($A108=2,IF(ISNUMBER(CT108/Ukraine!CT108),100*CT108/Ukraine!CT108,""),"")</f>
        <v/>
      </c>
      <c r="DI108" s="9" t="str">
        <f>IF($A108=2,IF(ISNUMBER(CU108/Ukraine!CU108),100*CU108/Ukraine!CU108,""),"")</f>
        <v/>
      </c>
      <c r="DJ108" s="9" t="str">
        <f>IF($A108=2,IF(ISNUMBER(CV108/Ukraine!CV108),100*CV108/Ukraine!CV108,""),"")</f>
        <v/>
      </c>
      <c r="DK108" s="9" t="str">
        <f>IF($A108=2,IF(ISNUMBER(CW108/Ukraine!CW108),100*CW108/Ukraine!CW108,""),"")</f>
        <v/>
      </c>
      <c r="DM108" s="40" t="str">
        <f t="shared" si="142"/>
        <v/>
      </c>
      <c r="DN108" s="40" t="str">
        <f t="shared" si="143"/>
        <v/>
      </c>
      <c r="DO108" s="40" t="str">
        <f t="shared" si="144"/>
        <v/>
      </c>
      <c r="DP108" s="40" t="str">
        <f t="shared" si="145"/>
        <v/>
      </c>
      <c r="DQ108" s="40" t="str">
        <f t="shared" si="146"/>
        <v/>
      </c>
      <c r="DR108" s="40" t="str">
        <f t="shared" si="99"/>
        <v/>
      </c>
      <c r="DT108" s="40" t="str">
        <f t="shared" si="147"/>
        <v/>
      </c>
      <c r="DU108" s="40" t="str">
        <f t="shared" si="148"/>
        <v/>
      </c>
      <c r="DV108" s="40" t="str">
        <f t="shared" si="149"/>
        <v/>
      </c>
      <c r="DW108" s="40" t="str">
        <f t="shared" si="150"/>
        <v/>
      </c>
      <c r="DX108" s="40" t="str">
        <f t="shared" si="151"/>
        <v/>
      </c>
      <c r="DY108" s="40" t="str">
        <f t="shared" si="152"/>
        <v/>
      </c>
    </row>
    <row r="109" spans="1:129" x14ac:dyDescent="0.2">
      <c r="A109" s="39">
        <f>'Industry selection'!C109</f>
        <v>2</v>
      </c>
      <c r="B109" s="2">
        <v>25.5</v>
      </c>
      <c r="C109" s="2" t="s">
        <v>220</v>
      </c>
      <c r="E109" s="30" t="s">
        <v>219</v>
      </c>
      <c r="F109" s="31">
        <v>25.5</v>
      </c>
      <c r="G109" s="32" t="s">
        <v>220</v>
      </c>
      <c r="H109" s="157">
        <f>[1]Ternopil!$F$107</f>
        <v>3</v>
      </c>
      <c r="I109" s="157">
        <f>[1]Ternopil!$G$107</f>
        <v>20</v>
      </c>
      <c r="J109" s="157">
        <f>[1]Ternopil!$H$107</f>
        <v>18</v>
      </c>
      <c r="K109" s="157">
        <f>[1]Ternopil!$I$107</f>
        <v>1928.8</v>
      </c>
      <c r="L109" s="157">
        <f>[1]Ternopil!$J$107</f>
        <v>227.3</v>
      </c>
      <c r="M109" s="11"/>
      <c r="N109" s="33" t="s">
        <v>834</v>
      </c>
      <c r="O109" s="36">
        <v>25.5</v>
      </c>
      <c r="P109" s="35" t="s">
        <v>220</v>
      </c>
      <c r="Q109" s="157">
        <f>[2]Ternopil!$F$107</f>
        <v>4</v>
      </c>
      <c r="R109" s="157">
        <f>[2]Ternopil!$G$107</f>
        <v>18</v>
      </c>
      <c r="S109" s="157">
        <f>[2]Ternopil!$H$107</f>
        <v>18</v>
      </c>
      <c r="T109" s="157">
        <f>[2]Ternopil!$I$107</f>
        <v>1244.3</v>
      </c>
      <c r="U109" s="157">
        <f>[2]Ternopil!$J$107</f>
        <v>230.8</v>
      </c>
      <c r="V109" s="11"/>
      <c r="W109" s="36" t="s">
        <v>1179</v>
      </c>
      <c r="X109" s="36">
        <v>25.5</v>
      </c>
      <c r="Y109" s="36" t="s">
        <v>220</v>
      </c>
      <c r="Z109" s="157">
        <f>[3]Ternopil!$F$107</f>
        <v>3</v>
      </c>
      <c r="AA109" s="157">
        <f>[3]Ternopil!$G$107</f>
        <v>16</v>
      </c>
      <c r="AB109" s="157">
        <f>[3]Ternopil!$H$107</f>
        <v>15</v>
      </c>
      <c r="AC109" s="157">
        <f>[3]Ternopil!$I$107</f>
        <v>983.5</v>
      </c>
      <c r="AD109" s="157">
        <f>[3]Ternopil!$J$107</f>
        <v>260.60000000000002</v>
      </c>
      <c r="AE109" s="11"/>
      <c r="AF109" s="37" t="s">
        <v>1179</v>
      </c>
      <c r="AG109" s="37">
        <v>25.5</v>
      </c>
      <c r="AH109" s="37" t="s">
        <v>220</v>
      </c>
      <c r="AI109" s="157">
        <f>[4]Ternopil!$F$107</f>
        <v>4</v>
      </c>
      <c r="AJ109" s="157" t="str">
        <f>[4]Ternopil!$G$107</f>
        <v>к</v>
      </c>
      <c r="AK109" s="157" t="str">
        <f>[4]Ternopil!$H$107</f>
        <v>к</v>
      </c>
      <c r="AL109" s="157" t="str">
        <f>[4]Ternopil!$I$107</f>
        <v>к</v>
      </c>
      <c r="AM109" s="157" t="str">
        <f>[4]Ternopil!$J$107</f>
        <v>к</v>
      </c>
      <c r="AN109" s="11"/>
      <c r="AO109" s="11" t="s">
        <v>1179</v>
      </c>
      <c r="AP109" s="11">
        <v>25.5</v>
      </c>
      <c r="AQ109" s="11" t="s">
        <v>220</v>
      </c>
      <c r="AR109" s="157">
        <f>[5]Ternopil!$F$107</f>
        <v>4</v>
      </c>
      <c r="AS109" s="157">
        <f>[5]Ternopil!$G$107</f>
        <v>36</v>
      </c>
      <c r="AT109" s="157">
        <f>[5]Ternopil!$H$107</f>
        <v>33</v>
      </c>
      <c r="AU109" s="157">
        <f>[5]Ternopil!$I$107</f>
        <v>5872.2</v>
      </c>
      <c r="AV109" s="157">
        <f>[5]Ternopil!$J$107</f>
        <v>913.2</v>
      </c>
      <c r="AW109" s="11"/>
      <c r="AX109" s="33" t="s">
        <v>1179</v>
      </c>
      <c r="AY109" s="33">
        <v>25.5</v>
      </c>
      <c r="AZ109" s="33" t="s">
        <v>220</v>
      </c>
      <c r="BA109" s="157">
        <f>[6]Ternopil!$F$107</f>
        <v>6</v>
      </c>
      <c r="BB109" s="157">
        <f>[6]Ternopil!$G$107</f>
        <v>79</v>
      </c>
      <c r="BC109" s="157">
        <f>[6]Ternopil!$H$107</f>
        <v>74</v>
      </c>
      <c r="BD109" s="157">
        <f>[6]Ternopil!$I$107</f>
        <v>7654.4</v>
      </c>
      <c r="BE109" s="157">
        <f>[6]Ternopil!$J$107</f>
        <v>3650.1</v>
      </c>
      <c r="BG109" s="2">
        <v>25.5</v>
      </c>
      <c r="BH109" s="2" t="s">
        <v>220</v>
      </c>
      <c r="BI109" s="1">
        <f t="shared" si="100"/>
        <v>3</v>
      </c>
      <c r="BJ109" s="1">
        <f t="shared" si="101"/>
        <v>4</v>
      </c>
      <c r="BK109" s="1">
        <f t="shared" si="102"/>
        <v>3</v>
      </c>
      <c r="BL109" s="1">
        <f t="shared" si="103"/>
        <v>4</v>
      </c>
      <c r="BM109" s="1">
        <f t="shared" si="104"/>
        <v>4</v>
      </c>
      <c r="BN109" s="1">
        <f t="shared" si="105"/>
        <v>6</v>
      </c>
      <c r="BP109" s="1">
        <f t="shared" si="106"/>
        <v>18</v>
      </c>
      <c r="BQ109" s="1">
        <f t="shared" si="107"/>
        <v>18</v>
      </c>
      <c r="BR109" s="1">
        <f t="shared" si="108"/>
        <v>15</v>
      </c>
      <c r="BS109" s="1" t="str">
        <f t="shared" si="109"/>
        <v>к</v>
      </c>
      <c r="BT109" s="1">
        <f t="shared" si="110"/>
        <v>33</v>
      </c>
      <c r="BU109" s="1">
        <f t="shared" si="111"/>
        <v>74</v>
      </c>
      <c r="BW109" s="40">
        <f t="shared" si="112"/>
        <v>2.1520288850099232E-4</v>
      </c>
      <c r="BX109" s="40">
        <f t="shared" si="113"/>
        <v>2.2301792816344735E-4</v>
      </c>
      <c r="BY109" s="40">
        <f t="shared" si="114"/>
        <v>1.9082270026842392E-4</v>
      </c>
      <c r="BZ109" s="40" t="str">
        <f t="shared" si="115"/>
        <v/>
      </c>
      <c r="CA109" s="40">
        <f t="shared" si="116"/>
        <v>4.7475866434562429E-4</v>
      </c>
      <c r="CB109" s="40">
        <f t="shared" si="117"/>
        <v>1.0444159033491877E-3</v>
      </c>
      <c r="CD109" s="10">
        <f t="shared" si="118"/>
        <v>227.3</v>
      </c>
      <c r="CE109" s="10">
        <f t="shared" si="119"/>
        <v>230.8</v>
      </c>
      <c r="CF109" s="10">
        <f t="shared" si="120"/>
        <v>260.60000000000002</v>
      </c>
      <c r="CG109" s="10" t="str">
        <f t="shared" si="121"/>
        <v>к</v>
      </c>
      <c r="CH109" s="10">
        <f t="shared" si="122"/>
        <v>913.2</v>
      </c>
      <c r="CI109" s="10">
        <f t="shared" si="123"/>
        <v>3650.1</v>
      </c>
      <c r="CK109" s="40">
        <f t="shared" si="124"/>
        <v>1.1381233052703071E-4</v>
      </c>
      <c r="CL109" s="40">
        <f t="shared" si="125"/>
        <v>1.1125092458050135E-4</v>
      </c>
      <c r="CM109" s="40">
        <f t="shared" si="126"/>
        <v>1.1689681568319259E-4</v>
      </c>
      <c r="CN109" s="40" t="str">
        <f t="shared" si="127"/>
        <v/>
      </c>
      <c r="CO109" s="40">
        <f t="shared" si="128"/>
        <v>3.0657731207032346E-4</v>
      </c>
      <c r="CP109" s="40">
        <f t="shared" si="129"/>
        <v>8.4264340289698868E-4</v>
      </c>
      <c r="CR109" s="9">
        <f t="shared" si="130"/>
        <v>12.627777777777778</v>
      </c>
      <c r="CS109" s="9">
        <f t="shared" si="131"/>
        <v>12.822222222222223</v>
      </c>
      <c r="CT109" s="9">
        <f t="shared" si="132"/>
        <v>17.373333333333335</v>
      </c>
      <c r="CU109" s="9" t="str">
        <f t="shared" si="133"/>
        <v/>
      </c>
      <c r="CV109" s="9">
        <f t="shared" si="134"/>
        <v>27.672727272727276</v>
      </c>
      <c r="CW109" s="9">
        <f t="shared" si="135"/>
        <v>49.325675675675676</v>
      </c>
      <c r="CY109" s="9">
        <f t="shared" si="136"/>
        <v>52.886060833010575</v>
      </c>
      <c r="CZ109" s="9">
        <f t="shared" si="137"/>
        <v>49.884296521204689</v>
      </c>
      <c r="DA109" s="9">
        <f t="shared" si="138"/>
        <v>61.259386602724803</v>
      </c>
      <c r="DB109" s="9" t="str">
        <f t="shared" si="139"/>
        <v/>
      </c>
      <c r="DC109" s="9">
        <f t="shared" si="140"/>
        <v>64.575401165745802</v>
      </c>
      <c r="DD109" s="9">
        <f t="shared" si="141"/>
        <v>80.680828412784251</v>
      </c>
      <c r="DF109" s="9">
        <f>IF($A109=2,IF(ISNUMBER(CR109/Ukraine!CR109),100*CR109/Ukraine!CR109,""),"")</f>
        <v>46.021943432783935</v>
      </c>
      <c r="DG109" s="9">
        <f>IF($A109=2,IF(ISNUMBER(CS109/Ukraine!CS109),100*CS109/Ukraine!CS109,""),"")</f>
        <v>48.367258302219213</v>
      </c>
      <c r="DH109" s="9">
        <f>IF($A109=2,IF(ISNUMBER(CT109/Ukraine!CT109),100*CT109/Ukraine!CT109,""),"")</f>
        <v>65.876047346218897</v>
      </c>
      <c r="DI109" s="9" t="str">
        <f>IF($A109=2,IF(ISNUMBER(CU109/Ukraine!CU109),100*CU109/Ukraine!CU109,""),"")</f>
        <v/>
      </c>
      <c r="DJ109" s="9">
        <f>IF($A109=2,IF(ISNUMBER(CV109/Ukraine!CV109),100*CV109/Ukraine!CV109,""),"")</f>
        <v>64.026034021123849</v>
      </c>
      <c r="DK109" s="9">
        <f>IF($A109=2,IF(ISNUMBER(CW109/Ukraine!CW109),100*CW109/Ukraine!CW109,""),"")</f>
        <v>85.91215754805016</v>
      </c>
      <c r="DM109" s="40">
        <f t="shared" si="142"/>
        <v>0</v>
      </c>
      <c r="DN109" s="40">
        <f t="shared" si="143"/>
        <v>-0.16666666666666663</v>
      </c>
      <c r="DO109" s="40" t="str">
        <f t="shared" si="144"/>
        <v/>
      </c>
      <c r="DP109" s="40" t="str">
        <f t="shared" si="145"/>
        <v/>
      </c>
      <c r="DQ109" s="40">
        <f t="shared" si="146"/>
        <v>1.2424242424242422</v>
      </c>
      <c r="DR109" s="40">
        <f t="shared" si="99"/>
        <v>3.1111111111111107</v>
      </c>
      <c r="DT109" s="40">
        <f t="shared" si="147"/>
        <v>1.5398152221733463E-2</v>
      </c>
      <c r="DU109" s="40">
        <f t="shared" si="148"/>
        <v>0.35493934142114392</v>
      </c>
      <c r="DV109" s="40" t="str">
        <f t="shared" si="149"/>
        <v/>
      </c>
      <c r="DW109" s="40" t="str">
        <f t="shared" si="150"/>
        <v/>
      </c>
      <c r="DX109" s="40">
        <f t="shared" si="151"/>
        <v>0.78246528394360171</v>
      </c>
      <c r="DY109" s="40">
        <f t="shared" si="152"/>
        <v>2.9061247785400885</v>
      </c>
    </row>
    <row r="110" spans="1:129" x14ac:dyDescent="0.2">
      <c r="A110" s="39">
        <f>'Industry selection'!C110</f>
        <v>2</v>
      </c>
      <c r="B110" s="2">
        <v>25.6</v>
      </c>
      <c r="C110" s="2" t="s">
        <v>222</v>
      </c>
      <c r="E110" s="30" t="s">
        <v>221</v>
      </c>
      <c r="F110" s="31">
        <v>25.6</v>
      </c>
      <c r="G110" s="32" t="s">
        <v>222</v>
      </c>
      <c r="H110" s="157">
        <f>[1]Ternopil!$F$108</f>
        <v>10</v>
      </c>
      <c r="I110" s="157">
        <f>[1]Ternopil!$G$108</f>
        <v>69</v>
      </c>
      <c r="J110" s="157">
        <f>[1]Ternopil!$H$108</f>
        <v>65</v>
      </c>
      <c r="K110" s="157">
        <f>[1]Ternopil!$I$108</f>
        <v>2937.6</v>
      </c>
      <c r="L110" s="157">
        <f>[1]Ternopil!$J$108</f>
        <v>978.5</v>
      </c>
      <c r="M110" s="11"/>
      <c r="N110" s="33" t="s">
        <v>835</v>
      </c>
      <c r="O110" s="36">
        <v>25.6</v>
      </c>
      <c r="P110" s="35" t="s">
        <v>222</v>
      </c>
      <c r="Q110" s="157">
        <f>[2]Ternopil!$F$108</f>
        <v>12</v>
      </c>
      <c r="R110" s="157">
        <f>[2]Ternopil!$G$108</f>
        <v>57</v>
      </c>
      <c r="S110" s="157">
        <f>[2]Ternopil!$H$108</f>
        <v>56</v>
      </c>
      <c r="T110" s="157">
        <f>[2]Ternopil!$I$108</f>
        <v>3083.2</v>
      </c>
      <c r="U110" s="157">
        <f>[2]Ternopil!$J$108</f>
        <v>820.8</v>
      </c>
      <c r="V110" s="11"/>
      <c r="W110" s="36" t="s">
        <v>1180</v>
      </c>
      <c r="X110" s="36">
        <v>25.6</v>
      </c>
      <c r="Y110" s="36" t="s">
        <v>222</v>
      </c>
      <c r="Z110" s="157">
        <f>[3]Ternopil!$F$108</f>
        <v>13</v>
      </c>
      <c r="AA110" s="157">
        <f>[3]Ternopil!$G$108</f>
        <v>169</v>
      </c>
      <c r="AB110" s="157">
        <f>[3]Ternopil!$H$108</f>
        <v>169</v>
      </c>
      <c r="AC110" s="157">
        <f>[3]Ternopil!$I$108</f>
        <v>13773.3</v>
      </c>
      <c r="AD110" s="157">
        <f>[3]Ternopil!$J$108</f>
        <v>7354.7</v>
      </c>
      <c r="AE110" s="11"/>
      <c r="AF110" s="37" t="s">
        <v>1180</v>
      </c>
      <c r="AG110" s="37">
        <v>25.6</v>
      </c>
      <c r="AH110" s="37" t="s">
        <v>222</v>
      </c>
      <c r="AI110" s="157">
        <f>[4]Ternopil!$F$108</f>
        <v>12</v>
      </c>
      <c r="AJ110" s="157">
        <f>[4]Ternopil!$G$108</f>
        <v>150</v>
      </c>
      <c r="AK110" s="157">
        <f>[4]Ternopil!$H$108</f>
        <v>149</v>
      </c>
      <c r="AL110" s="157">
        <f>[4]Ternopil!$I$108</f>
        <v>21870.3</v>
      </c>
      <c r="AM110" s="157">
        <f>[4]Ternopil!$J$108</f>
        <v>9853</v>
      </c>
      <c r="AN110" s="11"/>
      <c r="AO110" s="11" t="s">
        <v>1180</v>
      </c>
      <c r="AP110" s="11">
        <v>25.6</v>
      </c>
      <c r="AQ110" s="11" t="s">
        <v>222</v>
      </c>
      <c r="AR110" s="157">
        <f>[5]Ternopil!$F$108</f>
        <v>12</v>
      </c>
      <c r="AS110" s="157">
        <f>[5]Ternopil!$G$108</f>
        <v>156</v>
      </c>
      <c r="AT110" s="157">
        <f>[5]Ternopil!$H$108</f>
        <v>154</v>
      </c>
      <c r="AU110" s="157">
        <f>[5]Ternopil!$I$108</f>
        <v>21792.6</v>
      </c>
      <c r="AV110" s="157">
        <f>[5]Ternopil!$J$108</f>
        <v>11095.8</v>
      </c>
      <c r="AW110" s="11"/>
      <c r="AX110" s="33" t="s">
        <v>1180</v>
      </c>
      <c r="AY110" s="33">
        <v>25.6</v>
      </c>
      <c r="AZ110" s="33" t="s">
        <v>222</v>
      </c>
      <c r="BA110" s="157">
        <f>[6]Ternopil!$F$108</f>
        <v>11</v>
      </c>
      <c r="BB110" s="157">
        <f>[6]Ternopil!$G$108</f>
        <v>164</v>
      </c>
      <c r="BC110" s="157">
        <f>[6]Ternopil!$H$108</f>
        <v>163</v>
      </c>
      <c r="BD110" s="157">
        <f>[6]Ternopil!$I$108</f>
        <v>33055.699999999997</v>
      </c>
      <c r="BE110" s="157">
        <f>[6]Ternopil!$J$108</f>
        <v>17121.3</v>
      </c>
      <c r="BG110" s="2">
        <v>25.6</v>
      </c>
      <c r="BH110" s="2" t="s">
        <v>222</v>
      </c>
      <c r="BI110" s="1">
        <f t="shared" si="100"/>
        <v>10</v>
      </c>
      <c r="BJ110" s="1">
        <f t="shared" si="101"/>
        <v>12</v>
      </c>
      <c r="BK110" s="1">
        <f t="shared" si="102"/>
        <v>13</v>
      </c>
      <c r="BL110" s="1">
        <f t="shared" si="103"/>
        <v>12</v>
      </c>
      <c r="BM110" s="1">
        <f t="shared" si="104"/>
        <v>12</v>
      </c>
      <c r="BN110" s="1">
        <f t="shared" si="105"/>
        <v>11</v>
      </c>
      <c r="BP110" s="1">
        <f t="shared" si="106"/>
        <v>65</v>
      </c>
      <c r="BQ110" s="1">
        <f t="shared" si="107"/>
        <v>56</v>
      </c>
      <c r="BR110" s="1">
        <f t="shared" si="108"/>
        <v>169</v>
      </c>
      <c r="BS110" s="1">
        <f t="shared" si="109"/>
        <v>149</v>
      </c>
      <c r="BT110" s="1">
        <f t="shared" si="110"/>
        <v>154</v>
      </c>
      <c r="BU110" s="1">
        <f t="shared" si="111"/>
        <v>163</v>
      </c>
      <c r="BW110" s="40">
        <f t="shared" si="112"/>
        <v>7.7712154180913898E-4</v>
      </c>
      <c r="BX110" s="40">
        <f t="shared" si="113"/>
        <v>6.9383355428628065E-4</v>
      </c>
      <c r="BY110" s="40">
        <f t="shared" si="114"/>
        <v>2.1499357563575764E-3</v>
      </c>
      <c r="BZ110" s="40">
        <f t="shared" si="115"/>
        <v>2.0582384793899878E-3</v>
      </c>
      <c r="CA110" s="40">
        <f t="shared" si="116"/>
        <v>2.2155404336129136E-3</v>
      </c>
      <c r="CB110" s="40">
        <f t="shared" si="117"/>
        <v>2.3005377330529405E-3</v>
      </c>
      <c r="CD110" s="10">
        <f t="shared" si="118"/>
        <v>978.5</v>
      </c>
      <c r="CE110" s="10">
        <f t="shared" si="119"/>
        <v>820.8</v>
      </c>
      <c r="CF110" s="10">
        <f t="shared" si="120"/>
        <v>7354.7</v>
      </c>
      <c r="CG110" s="10">
        <f t="shared" si="121"/>
        <v>9853</v>
      </c>
      <c r="CH110" s="10">
        <f t="shared" si="122"/>
        <v>11095.8</v>
      </c>
      <c r="CI110" s="10">
        <f t="shared" si="123"/>
        <v>17121.3</v>
      </c>
      <c r="CK110" s="40">
        <f t="shared" si="124"/>
        <v>4.8994881399339876E-4</v>
      </c>
      <c r="CL110" s="40">
        <f t="shared" si="125"/>
        <v>3.9564453594313477E-4</v>
      </c>
      <c r="CM110" s="40">
        <f t="shared" si="126"/>
        <v>3.299082925192542E-3</v>
      </c>
      <c r="CN110" s="40">
        <f t="shared" si="127"/>
        <v>3.7546663723802883E-3</v>
      </c>
      <c r="CO110" s="40">
        <f t="shared" si="128"/>
        <v>3.7250553430463146E-3</v>
      </c>
      <c r="CP110" s="40">
        <f t="shared" si="129"/>
        <v>3.9525356823156112E-3</v>
      </c>
      <c r="CR110" s="9">
        <f t="shared" si="130"/>
        <v>15.053846153846154</v>
      </c>
      <c r="CS110" s="9">
        <f t="shared" si="131"/>
        <v>14.657142857142857</v>
      </c>
      <c r="CT110" s="9">
        <f t="shared" si="132"/>
        <v>43.518934911242603</v>
      </c>
      <c r="CU110" s="9">
        <f t="shared" si="133"/>
        <v>66.127516778523486</v>
      </c>
      <c r="CV110" s="9">
        <f t="shared" si="134"/>
        <v>72.050649350649351</v>
      </c>
      <c r="CW110" s="9">
        <f t="shared" si="135"/>
        <v>105.03865030674847</v>
      </c>
      <c r="CY110" s="9">
        <f t="shared" si="136"/>
        <v>63.046613384670565</v>
      </c>
      <c r="CZ110" s="9">
        <f t="shared" si="137"/>
        <v>57.022975250904196</v>
      </c>
      <c r="DA110" s="9">
        <f t="shared" si="138"/>
        <v>153.45030266308294</v>
      </c>
      <c r="DB110" s="9">
        <f t="shared" si="139"/>
        <v>182.42134767070726</v>
      </c>
      <c r="DC110" s="9">
        <f t="shared" si="140"/>
        <v>168.13303366221191</v>
      </c>
      <c r="DD110" s="9">
        <f t="shared" si="141"/>
        <v>171.80920901785765</v>
      </c>
      <c r="DF110" s="9">
        <f>IF($A110=2,IF(ISNUMBER(CR110/Ukraine!CR110),100*CR110/Ukraine!CR110,""),"")</f>
        <v>53.101528512504238</v>
      </c>
      <c r="DG110" s="9">
        <f>IF($A110=2,IF(ISNUMBER(CS110/Ukraine!CS110),100*CS110/Ukraine!CS110,""),"")</f>
        <v>52.374940433644227</v>
      </c>
      <c r="DH110" s="9">
        <f>IF($A110=2,IF(ISNUMBER(CT110/Ukraine!CT110),100*CT110/Ukraine!CT110,""),"")</f>
        <v>116.94046108769582</v>
      </c>
      <c r="DI110" s="9">
        <f>IF($A110=2,IF(ISNUMBER(CU110/Ukraine!CU110),100*CU110/Ukraine!CU110,""),"")</f>
        <v>149.63521886169329</v>
      </c>
      <c r="DJ110" s="9">
        <f>IF($A110=2,IF(ISNUMBER(CV110/Ukraine!CV110),100*CV110/Ukraine!CV110,""),"")</f>
        <v>138.05327007683493</v>
      </c>
      <c r="DK110" s="9">
        <f>IF($A110=2,IF(ISNUMBER(CW110/Ukraine!CW110),100*CW110/Ukraine!CW110,""),"")</f>
        <v>136.27045236921703</v>
      </c>
      <c r="DM110" s="40">
        <f t="shared" si="142"/>
        <v>-0.13846153846153841</v>
      </c>
      <c r="DN110" s="40">
        <f t="shared" si="143"/>
        <v>2.0178571428571428</v>
      </c>
      <c r="DO110" s="40">
        <f t="shared" si="144"/>
        <v>-0.11834319526627224</v>
      </c>
      <c r="DP110" s="40">
        <f t="shared" si="145"/>
        <v>3.3557046979865834E-2</v>
      </c>
      <c r="DQ110" s="40">
        <f t="shared" si="146"/>
        <v>5.8441558441558517E-2</v>
      </c>
      <c r="DR110" s="40">
        <f t="shared" si="99"/>
        <v>1.5076923076923077</v>
      </c>
      <c r="DT110" s="40">
        <f t="shared" si="147"/>
        <v>-2.6352288488210807E-2</v>
      </c>
      <c r="DU110" s="40">
        <f t="shared" si="148"/>
        <v>1.9691281128528093</v>
      </c>
      <c r="DV110" s="40">
        <f t="shared" si="149"/>
        <v>0.51951137851584273</v>
      </c>
      <c r="DW110" s="40">
        <f t="shared" si="150"/>
        <v>8.957137453027042E-2</v>
      </c>
      <c r="DX110" s="40">
        <f t="shared" si="151"/>
        <v>0.45784460311462571</v>
      </c>
      <c r="DY110" s="40">
        <f t="shared" si="152"/>
        <v>5.9775291465903431</v>
      </c>
    </row>
    <row r="111" spans="1:129" x14ac:dyDescent="0.2">
      <c r="A111" s="39">
        <f>'Industry selection'!C111</f>
        <v>2</v>
      </c>
      <c r="B111" s="2">
        <v>25.7</v>
      </c>
      <c r="C111" s="2" t="s">
        <v>224</v>
      </c>
      <c r="E111" s="30" t="s">
        <v>223</v>
      </c>
      <c r="F111" s="31">
        <v>25.7</v>
      </c>
      <c r="G111" s="32" t="s">
        <v>224</v>
      </c>
      <c r="H111" s="157">
        <f>[1]Ternopil!$F$109</f>
        <v>4</v>
      </c>
      <c r="I111" s="157">
        <f>[1]Ternopil!$G$109</f>
        <v>36</v>
      </c>
      <c r="J111" s="157">
        <f>[1]Ternopil!$H$109</f>
        <v>35</v>
      </c>
      <c r="K111" s="157">
        <f>[1]Ternopil!$I$109</f>
        <v>4630.1000000000004</v>
      </c>
      <c r="L111" s="157">
        <f>[1]Ternopil!$J$109</f>
        <v>967.7</v>
      </c>
      <c r="M111" s="11"/>
      <c r="N111" s="33" t="s">
        <v>836</v>
      </c>
      <c r="O111" s="36">
        <v>25.7</v>
      </c>
      <c r="P111" s="35" t="s">
        <v>224</v>
      </c>
      <c r="Q111" s="157">
        <f>[2]Ternopil!$F$109</f>
        <v>4</v>
      </c>
      <c r="R111" s="157">
        <f>[2]Ternopil!$G$109</f>
        <v>37</v>
      </c>
      <c r="S111" s="157">
        <f>[2]Ternopil!$H$109</f>
        <v>37</v>
      </c>
      <c r="T111" s="157">
        <f>[2]Ternopil!$I$109</f>
        <v>3178.9</v>
      </c>
      <c r="U111" s="157">
        <f>[2]Ternopil!$J$109</f>
        <v>913.5</v>
      </c>
      <c r="V111" s="11"/>
      <c r="W111" s="36" t="s">
        <v>1181</v>
      </c>
      <c r="X111" s="36">
        <v>25.7</v>
      </c>
      <c r="Y111" s="36" t="s">
        <v>224</v>
      </c>
      <c r="Z111" s="157">
        <f>[3]Ternopil!$F$109</f>
        <v>3</v>
      </c>
      <c r="AA111" s="157">
        <f>[3]Ternopil!$G$109</f>
        <v>27</v>
      </c>
      <c r="AB111" s="157">
        <f>[3]Ternopil!$H$109</f>
        <v>27</v>
      </c>
      <c r="AC111" s="157">
        <f>[3]Ternopil!$I$109</f>
        <v>1740</v>
      </c>
      <c r="AD111" s="157">
        <f>[3]Ternopil!$J$109</f>
        <v>562.29999999999995</v>
      </c>
      <c r="AE111" s="11"/>
      <c r="AF111" s="37" t="s">
        <v>1181</v>
      </c>
      <c r="AG111" s="37">
        <v>25.7</v>
      </c>
      <c r="AH111" s="37" t="s">
        <v>224</v>
      </c>
      <c r="AI111" s="157">
        <f>[4]Ternopil!$F$109</f>
        <v>2</v>
      </c>
      <c r="AJ111" s="157" t="str">
        <f>[4]Ternopil!$G$109</f>
        <v>к</v>
      </c>
      <c r="AK111" s="157" t="str">
        <f>[4]Ternopil!$H$109</f>
        <v>к</v>
      </c>
      <c r="AL111" s="157" t="str">
        <f>[4]Ternopil!$I$109</f>
        <v>к</v>
      </c>
      <c r="AM111" s="157" t="str">
        <f>[4]Ternopil!$J$109</f>
        <v>к</v>
      </c>
      <c r="AN111" s="11"/>
      <c r="AO111" s="11" t="s">
        <v>1181</v>
      </c>
      <c r="AP111" s="11">
        <v>25.7</v>
      </c>
      <c r="AQ111" s="11" t="s">
        <v>224</v>
      </c>
      <c r="AR111" s="157">
        <f>[5]Ternopil!$F$109</f>
        <v>2</v>
      </c>
      <c r="AS111" s="157" t="str">
        <f>[5]Ternopil!$G$109</f>
        <v>к</v>
      </c>
      <c r="AT111" s="157" t="str">
        <f>[5]Ternopil!$H$109</f>
        <v>к</v>
      </c>
      <c r="AU111" s="157" t="str">
        <f>[5]Ternopil!$I$109</f>
        <v>к</v>
      </c>
      <c r="AV111" s="157" t="str">
        <f>[5]Ternopil!$J$109</f>
        <v>к</v>
      </c>
      <c r="AW111" s="11"/>
      <c r="AX111" s="33" t="s">
        <v>1181</v>
      </c>
      <c r="AY111" s="33">
        <v>25.7</v>
      </c>
      <c r="AZ111" s="33" t="s">
        <v>224</v>
      </c>
      <c r="BA111" s="157">
        <f>[6]Ternopil!$F$109</f>
        <v>2</v>
      </c>
      <c r="BB111" s="157" t="str">
        <f>[6]Ternopil!$G$109</f>
        <v>к</v>
      </c>
      <c r="BC111" s="157" t="str">
        <f>[6]Ternopil!$H$109</f>
        <v>к</v>
      </c>
      <c r="BD111" s="157" t="str">
        <f>[6]Ternopil!$I$109</f>
        <v>к</v>
      </c>
      <c r="BE111" s="157" t="str">
        <f>[6]Ternopil!$J$109</f>
        <v>к</v>
      </c>
      <c r="BG111" s="2">
        <v>25.7</v>
      </c>
      <c r="BH111" s="2" t="s">
        <v>224</v>
      </c>
      <c r="BI111" s="1">
        <f t="shared" si="100"/>
        <v>4</v>
      </c>
      <c r="BJ111" s="1">
        <f t="shared" si="101"/>
        <v>4</v>
      </c>
      <c r="BK111" s="1">
        <f t="shared" si="102"/>
        <v>3</v>
      </c>
      <c r="BL111" s="1">
        <f t="shared" si="103"/>
        <v>2</v>
      </c>
      <c r="BM111" s="1">
        <f t="shared" si="104"/>
        <v>2</v>
      </c>
      <c r="BN111" s="1">
        <f t="shared" si="105"/>
        <v>2</v>
      </c>
      <c r="BP111" s="1">
        <f t="shared" si="106"/>
        <v>35</v>
      </c>
      <c r="BQ111" s="1">
        <f t="shared" si="107"/>
        <v>37</v>
      </c>
      <c r="BR111" s="1">
        <f t="shared" si="108"/>
        <v>27</v>
      </c>
      <c r="BS111" s="1" t="str">
        <f t="shared" si="109"/>
        <v>к</v>
      </c>
      <c r="BT111" s="1" t="str">
        <f t="shared" si="110"/>
        <v>к</v>
      </c>
      <c r="BU111" s="1" t="str">
        <f t="shared" si="111"/>
        <v>к</v>
      </c>
      <c r="BW111" s="40">
        <f t="shared" si="112"/>
        <v>4.1845006097415173E-4</v>
      </c>
      <c r="BX111" s="40">
        <f t="shared" si="113"/>
        <v>4.5842574122486403E-4</v>
      </c>
      <c r="BY111" s="40">
        <f t="shared" si="114"/>
        <v>3.4348086048316309E-4</v>
      </c>
      <c r="BZ111" s="40" t="str">
        <f t="shared" si="115"/>
        <v/>
      </c>
      <c r="CA111" s="40" t="str">
        <f t="shared" si="116"/>
        <v/>
      </c>
      <c r="CB111" s="40" t="str">
        <f t="shared" si="117"/>
        <v/>
      </c>
      <c r="CD111" s="10">
        <f t="shared" si="118"/>
        <v>967.7</v>
      </c>
      <c r="CE111" s="10">
        <f t="shared" si="119"/>
        <v>913.5</v>
      </c>
      <c r="CF111" s="10">
        <f t="shared" si="120"/>
        <v>562.29999999999995</v>
      </c>
      <c r="CG111" s="10" t="str">
        <f t="shared" si="121"/>
        <v>к</v>
      </c>
      <c r="CH111" s="10" t="str">
        <f t="shared" si="122"/>
        <v>к</v>
      </c>
      <c r="CI111" s="10" t="str">
        <f t="shared" si="123"/>
        <v>к</v>
      </c>
      <c r="CK111" s="40">
        <f t="shared" si="124"/>
        <v>4.8454110097231689E-4</v>
      </c>
      <c r="CL111" s="40">
        <f t="shared" si="125"/>
        <v>4.4032807454197565E-4</v>
      </c>
      <c r="CM111" s="40">
        <f t="shared" si="126"/>
        <v>2.5222977535939824E-4</v>
      </c>
      <c r="CN111" s="40" t="str">
        <f t="shared" si="127"/>
        <v/>
      </c>
      <c r="CO111" s="40" t="str">
        <f t="shared" si="128"/>
        <v/>
      </c>
      <c r="CP111" s="40" t="str">
        <f t="shared" si="129"/>
        <v/>
      </c>
      <c r="CR111" s="9">
        <f t="shared" si="130"/>
        <v>27.648571428571429</v>
      </c>
      <c r="CS111" s="9">
        <f t="shared" si="131"/>
        <v>24.689189189189189</v>
      </c>
      <c r="CT111" s="9">
        <f t="shared" si="132"/>
        <v>20.825925925925926</v>
      </c>
      <c r="CU111" s="9" t="str">
        <f t="shared" si="133"/>
        <v/>
      </c>
      <c r="CV111" s="9" t="str">
        <f t="shared" si="134"/>
        <v/>
      </c>
      <c r="CW111" s="9" t="str">
        <f t="shared" si="135"/>
        <v/>
      </c>
      <c r="CY111" s="9">
        <f t="shared" si="136"/>
        <v>115.79424790721866</v>
      </c>
      <c r="CZ111" s="9">
        <f t="shared" si="137"/>
        <v>96.052214119884852</v>
      </c>
      <c r="DA111" s="9">
        <f t="shared" si="138"/>
        <v>73.433429450652667</v>
      </c>
      <c r="DB111" s="9" t="str">
        <f t="shared" si="139"/>
        <v/>
      </c>
      <c r="DC111" s="9" t="str">
        <f t="shared" si="140"/>
        <v/>
      </c>
      <c r="DD111" s="9" t="str">
        <f t="shared" si="141"/>
        <v/>
      </c>
      <c r="DF111" s="9">
        <f>IF($A111=2,IF(ISNUMBER(CR111/Ukraine!CR111),100*CR111/Ukraine!CR111,""),"")</f>
        <v>112.05115938794319</v>
      </c>
      <c r="DG111" s="9">
        <f>IF($A111=2,IF(ISNUMBER(CS111/Ukraine!CS111),100*CS111/Ukraine!CS111,""),"")</f>
        <v>91.322672175141307</v>
      </c>
      <c r="DH111" s="9">
        <f>IF($A111=2,IF(ISNUMBER(CT111/Ukraine!CT111),100*CT111/Ukraine!CT111,""),"")</f>
        <v>71.846941910512726</v>
      </c>
      <c r="DI111" s="9" t="str">
        <f>IF($A111=2,IF(ISNUMBER(CU111/Ukraine!CU111),100*CU111/Ukraine!CU111,""),"")</f>
        <v/>
      </c>
      <c r="DJ111" s="9" t="str">
        <f>IF($A111=2,IF(ISNUMBER(CV111/Ukraine!CV111),100*CV111/Ukraine!CV111,""),"")</f>
        <v/>
      </c>
      <c r="DK111" s="9" t="str">
        <f>IF($A111=2,IF(ISNUMBER(CW111/Ukraine!CW111),100*CW111/Ukraine!CW111,""),"")</f>
        <v/>
      </c>
      <c r="DM111" s="40">
        <f t="shared" si="142"/>
        <v>5.7142857142857162E-2</v>
      </c>
      <c r="DN111" s="40">
        <f t="shared" si="143"/>
        <v>-0.27027027027027029</v>
      </c>
      <c r="DO111" s="40" t="str">
        <f t="shared" si="144"/>
        <v/>
      </c>
      <c r="DP111" s="40" t="str">
        <f t="shared" si="145"/>
        <v/>
      </c>
      <c r="DQ111" s="40" t="str">
        <f t="shared" si="146"/>
        <v/>
      </c>
      <c r="DR111" s="40" t="str">
        <f t="shared" si="99"/>
        <v/>
      </c>
      <c r="DT111" s="40">
        <f t="shared" si="147"/>
        <v>-0.10703562920158971</v>
      </c>
      <c r="DU111" s="40">
        <f t="shared" si="148"/>
        <v>-0.15647590666747757</v>
      </c>
      <c r="DV111" s="40" t="str">
        <f t="shared" si="149"/>
        <v/>
      </c>
      <c r="DW111" s="40" t="str">
        <f t="shared" si="150"/>
        <v/>
      </c>
      <c r="DX111" s="40" t="str">
        <f t="shared" si="151"/>
        <v/>
      </c>
      <c r="DY111" s="40" t="str">
        <f t="shared" si="152"/>
        <v/>
      </c>
    </row>
    <row r="112" spans="1:129" x14ac:dyDescent="0.2">
      <c r="A112" s="39">
        <f>'Industry selection'!C112</f>
        <v>2</v>
      </c>
      <c r="B112" s="2">
        <v>25.9</v>
      </c>
      <c r="C112" s="2" t="s">
        <v>226</v>
      </c>
      <c r="E112" s="30" t="s">
        <v>225</v>
      </c>
      <c r="F112" s="31">
        <v>25.9</v>
      </c>
      <c r="G112" s="32" t="s">
        <v>226</v>
      </c>
      <c r="H112" s="157">
        <f>[1]Ternopil!$F$110</f>
        <v>19</v>
      </c>
      <c r="I112" s="157">
        <f>[1]Ternopil!$G$110</f>
        <v>578</v>
      </c>
      <c r="J112" s="157">
        <f>[1]Ternopil!$H$110</f>
        <v>573</v>
      </c>
      <c r="K112" s="157">
        <f>[1]Ternopil!$I$110</f>
        <v>75080.800000000003</v>
      </c>
      <c r="L112" s="157">
        <f>[1]Ternopil!$J$110</f>
        <v>11334.9</v>
      </c>
      <c r="M112" s="11"/>
      <c r="N112" s="33" t="s">
        <v>837</v>
      </c>
      <c r="O112" s="36">
        <v>25.9</v>
      </c>
      <c r="P112" s="35" t="s">
        <v>226</v>
      </c>
      <c r="Q112" s="157">
        <f>[2]Ternopil!$F$110</f>
        <v>17</v>
      </c>
      <c r="R112" s="157">
        <f>[2]Ternopil!$G$110</f>
        <v>438</v>
      </c>
      <c r="S112" s="157">
        <f>[2]Ternopil!$H$110</f>
        <v>431</v>
      </c>
      <c r="T112" s="157">
        <f>[2]Ternopil!$I$110</f>
        <v>57166.1</v>
      </c>
      <c r="U112" s="157">
        <f>[2]Ternopil!$J$110</f>
        <v>8664.1</v>
      </c>
      <c r="V112" s="11"/>
      <c r="W112" s="36" t="s">
        <v>1182</v>
      </c>
      <c r="X112" s="36">
        <v>25.9</v>
      </c>
      <c r="Y112" s="36" t="s">
        <v>226</v>
      </c>
      <c r="Z112" s="157">
        <f>[3]Ternopil!$F$110</f>
        <v>13</v>
      </c>
      <c r="AA112" s="157">
        <f>[3]Ternopil!$G$110</f>
        <v>393</v>
      </c>
      <c r="AB112" s="157">
        <f>[3]Ternopil!$H$110</f>
        <v>388</v>
      </c>
      <c r="AC112" s="157">
        <f>[3]Ternopil!$I$110</f>
        <v>63193.9</v>
      </c>
      <c r="AD112" s="157">
        <f>[3]Ternopil!$J$110</f>
        <v>8744.5</v>
      </c>
      <c r="AE112" s="11"/>
      <c r="AF112" s="37" t="s">
        <v>1182</v>
      </c>
      <c r="AG112" s="37">
        <v>25.9</v>
      </c>
      <c r="AH112" s="37" t="s">
        <v>226</v>
      </c>
      <c r="AI112" s="157">
        <f>[4]Ternopil!$F$110</f>
        <v>11</v>
      </c>
      <c r="AJ112" s="157">
        <f>[4]Ternopil!$G$110</f>
        <v>345</v>
      </c>
      <c r="AK112" s="157">
        <f>[4]Ternopil!$H$110</f>
        <v>340</v>
      </c>
      <c r="AL112" s="157">
        <f>[4]Ternopil!$I$110</f>
        <v>84168.5</v>
      </c>
      <c r="AM112" s="157">
        <f>[4]Ternopil!$J$110</f>
        <v>9658.2000000000007</v>
      </c>
      <c r="AN112" s="11"/>
      <c r="AO112" s="11" t="s">
        <v>1182</v>
      </c>
      <c r="AP112" s="11">
        <v>25.9</v>
      </c>
      <c r="AQ112" s="11" t="s">
        <v>226</v>
      </c>
      <c r="AR112" s="157">
        <f>[5]Ternopil!$F$110</f>
        <v>8</v>
      </c>
      <c r="AS112" s="157">
        <f>[5]Ternopil!$G$110</f>
        <v>324</v>
      </c>
      <c r="AT112" s="157">
        <f>[5]Ternopil!$H$110</f>
        <v>320</v>
      </c>
      <c r="AU112" s="157">
        <f>[5]Ternopil!$I$110</f>
        <v>98999.2</v>
      </c>
      <c r="AV112" s="157">
        <f>[5]Ternopil!$J$110</f>
        <v>10849.5</v>
      </c>
      <c r="AW112" s="11"/>
      <c r="AX112" s="33" t="s">
        <v>1182</v>
      </c>
      <c r="AY112" s="33">
        <v>25.9</v>
      </c>
      <c r="AZ112" s="33" t="s">
        <v>226</v>
      </c>
      <c r="BA112" s="157">
        <f>[6]Ternopil!$F$110</f>
        <v>10</v>
      </c>
      <c r="BB112" s="157">
        <f>[6]Ternopil!$G$110</f>
        <v>358</v>
      </c>
      <c r="BC112" s="157">
        <f>[6]Ternopil!$H$110</f>
        <v>358</v>
      </c>
      <c r="BD112" s="157">
        <f>[6]Ternopil!$I$110</f>
        <v>132735.79999999999</v>
      </c>
      <c r="BE112" s="157">
        <f>[6]Ternopil!$J$110</f>
        <v>16598</v>
      </c>
      <c r="BG112" s="2">
        <v>25.9</v>
      </c>
      <c r="BH112" s="2" t="s">
        <v>226</v>
      </c>
      <c r="BI112" s="1">
        <f t="shared" si="100"/>
        <v>19</v>
      </c>
      <c r="BJ112" s="1">
        <f t="shared" si="101"/>
        <v>17</v>
      </c>
      <c r="BK112" s="1">
        <f t="shared" si="102"/>
        <v>13</v>
      </c>
      <c r="BL112" s="1">
        <f t="shared" si="103"/>
        <v>11</v>
      </c>
      <c r="BM112" s="1">
        <f t="shared" si="104"/>
        <v>8</v>
      </c>
      <c r="BN112" s="1">
        <f t="shared" si="105"/>
        <v>10</v>
      </c>
      <c r="BP112" s="1">
        <f t="shared" si="106"/>
        <v>573</v>
      </c>
      <c r="BQ112" s="1">
        <f t="shared" si="107"/>
        <v>431</v>
      </c>
      <c r="BR112" s="1">
        <f t="shared" si="108"/>
        <v>388</v>
      </c>
      <c r="BS112" s="1">
        <f t="shared" si="109"/>
        <v>340</v>
      </c>
      <c r="BT112" s="1">
        <f t="shared" si="110"/>
        <v>320</v>
      </c>
      <c r="BU112" s="1">
        <f t="shared" si="111"/>
        <v>358</v>
      </c>
      <c r="BW112" s="40">
        <f t="shared" si="112"/>
        <v>6.8506252839482555E-3</v>
      </c>
      <c r="BX112" s="40">
        <f t="shared" si="113"/>
        <v>5.3400403910247671E-3</v>
      </c>
      <c r="BY112" s="40">
        <f t="shared" si="114"/>
        <v>4.9359471802765658E-3</v>
      </c>
      <c r="BZ112" s="40">
        <f t="shared" si="115"/>
        <v>4.6966515637086974E-3</v>
      </c>
      <c r="CA112" s="40">
        <f t="shared" si="116"/>
        <v>4.603720381533327E-3</v>
      </c>
      <c r="CB112" s="40">
        <f t="shared" si="117"/>
        <v>5.0527147756622868E-3</v>
      </c>
      <c r="CD112" s="10">
        <f t="shared" si="118"/>
        <v>11334.9</v>
      </c>
      <c r="CE112" s="10">
        <f t="shared" si="119"/>
        <v>8664.1</v>
      </c>
      <c r="CF112" s="10">
        <f t="shared" si="120"/>
        <v>8744.5</v>
      </c>
      <c r="CG112" s="10">
        <f t="shared" si="121"/>
        <v>9658.2000000000007</v>
      </c>
      <c r="CH112" s="10">
        <f t="shared" si="122"/>
        <v>10849.5</v>
      </c>
      <c r="CI112" s="10">
        <f t="shared" si="123"/>
        <v>16598</v>
      </c>
      <c r="CK112" s="40">
        <f t="shared" si="124"/>
        <v>5.6755450298761126E-3</v>
      </c>
      <c r="CL112" s="40">
        <f t="shared" si="125"/>
        <v>4.1762960817067667E-3</v>
      </c>
      <c r="CM112" s="40">
        <f t="shared" si="126"/>
        <v>3.9225027043042118E-3</v>
      </c>
      <c r="CN112" s="40">
        <f t="shared" si="127"/>
        <v>3.6804342593852943E-3</v>
      </c>
      <c r="CO112" s="40">
        <f t="shared" si="128"/>
        <v>3.6423680982336556E-3</v>
      </c>
      <c r="CP112" s="40">
        <f t="shared" si="129"/>
        <v>3.8317293228361466E-3</v>
      </c>
      <c r="CR112" s="9">
        <f t="shared" si="130"/>
        <v>19.781675392670156</v>
      </c>
      <c r="CS112" s="9">
        <f t="shared" si="131"/>
        <v>20.10232018561485</v>
      </c>
      <c r="CT112" s="9">
        <f t="shared" si="132"/>
        <v>22.537371134020617</v>
      </c>
      <c r="CU112" s="9">
        <f t="shared" si="133"/>
        <v>28.406470588235297</v>
      </c>
      <c r="CV112" s="9">
        <f t="shared" si="134"/>
        <v>33.904687500000001</v>
      </c>
      <c r="CW112" s="9">
        <f t="shared" si="135"/>
        <v>46.36312849162011</v>
      </c>
      <c r="CY112" s="9">
        <f t="shared" si="136"/>
        <v>82.847109491954242</v>
      </c>
      <c r="CZ112" s="9">
        <f t="shared" si="137"/>
        <v>78.207200243766792</v>
      </c>
      <c r="DA112" s="9">
        <f t="shared" si="138"/>
        <v>79.468085071453913</v>
      </c>
      <c r="DB112" s="9">
        <f t="shared" si="139"/>
        <v>78.362940266300058</v>
      </c>
      <c r="DC112" s="9">
        <f t="shared" si="140"/>
        <v>79.117926293788486</v>
      </c>
      <c r="DD112" s="9">
        <f t="shared" si="141"/>
        <v>75.835060813103212</v>
      </c>
      <c r="DF112" s="9">
        <f>IF($A112=2,IF(ISNUMBER(CR112/Ukraine!CR112),100*CR112/Ukraine!CR112,""),"")</f>
        <v>56.718151080460558</v>
      </c>
      <c r="DG112" s="9">
        <f>IF($A112=2,IF(ISNUMBER(CS112/Ukraine!CS112),100*CS112/Ukraine!CS112,""),"")</f>
        <v>55.189992652079987</v>
      </c>
      <c r="DH112" s="9">
        <f>IF($A112=2,IF(ISNUMBER(CT112/Ukraine!CT112),100*CT112/Ukraine!CT112,""),"")</f>
        <v>56.247968836685033</v>
      </c>
      <c r="DI112" s="9">
        <f>IF($A112=2,IF(ISNUMBER(CU112/Ukraine!CU112),100*CU112/Ukraine!CU112,""),"")</f>
        <v>55.817751825475099</v>
      </c>
      <c r="DJ112" s="9">
        <f>IF($A112=2,IF(ISNUMBER(CV112/Ukraine!CV112),100*CV112/Ukraine!CV112,""),"")</f>
        <v>52.933724999727893</v>
      </c>
      <c r="DK112" s="9">
        <f>IF($A112=2,IF(ISNUMBER(CW112/Ukraine!CW112),100*CW112/Ukraine!CW112,""),"")</f>
        <v>54.212736887562073</v>
      </c>
      <c r="DM112" s="40">
        <f t="shared" si="142"/>
        <v>-0.24781849912739962</v>
      </c>
      <c r="DN112" s="40">
        <f t="shared" si="143"/>
        <v>-9.9767981438515063E-2</v>
      </c>
      <c r="DO112" s="40">
        <f t="shared" si="144"/>
        <v>-0.12371134020618557</v>
      </c>
      <c r="DP112" s="40">
        <f t="shared" si="145"/>
        <v>-5.8823529411764719E-2</v>
      </c>
      <c r="DQ112" s="40">
        <f t="shared" si="146"/>
        <v>0.11874999999999991</v>
      </c>
      <c r="DR112" s="40">
        <f t="shared" si="99"/>
        <v>-0.37521815008726001</v>
      </c>
      <c r="DT112" s="40">
        <f t="shared" si="147"/>
        <v>1.6209182820960955E-2</v>
      </c>
      <c r="DU112" s="40">
        <f t="shared" si="148"/>
        <v>0.12113283073405023</v>
      </c>
      <c r="DV112" s="40">
        <f t="shared" si="149"/>
        <v>0.26041632891935462</v>
      </c>
      <c r="DW112" s="40">
        <f t="shared" si="150"/>
        <v>0.19355508790457843</v>
      </c>
      <c r="DX112" s="40">
        <f t="shared" si="151"/>
        <v>0.36745482439913668</v>
      </c>
      <c r="DY112" s="40">
        <f t="shared" si="152"/>
        <v>1.3437412439190752</v>
      </c>
    </row>
    <row r="113" spans="1:129" x14ac:dyDescent="0.2">
      <c r="A113" s="39">
        <f>'Industry selection'!C113</f>
        <v>2</v>
      </c>
      <c r="B113" s="2">
        <v>26</v>
      </c>
      <c r="C113" s="2" t="s">
        <v>228</v>
      </c>
      <c r="E113" s="30" t="s">
        <v>227</v>
      </c>
      <c r="F113" s="31">
        <v>26</v>
      </c>
      <c r="G113" s="32" t="s">
        <v>228</v>
      </c>
      <c r="H113" s="157">
        <f>[1]Ternopil!$F$111</f>
        <v>8</v>
      </c>
      <c r="I113" s="157">
        <f>[1]Ternopil!$G$111</f>
        <v>773</v>
      </c>
      <c r="J113" s="157">
        <f>[1]Ternopil!$H$111</f>
        <v>770</v>
      </c>
      <c r="K113" s="157">
        <f>[1]Ternopil!$I$111</f>
        <v>89029.9</v>
      </c>
      <c r="L113" s="157">
        <f>[1]Ternopil!$J$111</f>
        <v>15470.3</v>
      </c>
      <c r="M113" s="11"/>
      <c r="N113" s="33" t="s">
        <v>838</v>
      </c>
      <c r="O113" s="36">
        <v>26</v>
      </c>
      <c r="P113" s="35" t="s">
        <v>228</v>
      </c>
      <c r="Q113" s="157">
        <f>[2]Ternopil!$F$111</f>
        <v>6</v>
      </c>
      <c r="R113" s="157">
        <f>[2]Ternopil!$G$111</f>
        <v>667</v>
      </c>
      <c r="S113" s="157">
        <f>[2]Ternopil!$H$111</f>
        <v>664</v>
      </c>
      <c r="T113" s="157">
        <f>[2]Ternopil!$I$111</f>
        <v>30054.5</v>
      </c>
      <c r="U113" s="157">
        <f>[2]Ternopil!$J$111</f>
        <v>9960.7000000000007</v>
      </c>
      <c r="V113" s="11"/>
      <c r="W113" s="36" t="s">
        <v>1183</v>
      </c>
      <c r="X113" s="36">
        <v>26</v>
      </c>
      <c r="Y113" s="36" t="s">
        <v>228</v>
      </c>
      <c r="Z113" s="157">
        <f>[3]Ternopil!$F$111</f>
        <v>6</v>
      </c>
      <c r="AA113" s="157">
        <f>[3]Ternopil!$G$111</f>
        <v>616</v>
      </c>
      <c r="AB113" s="157">
        <f>[3]Ternopil!$H$111</f>
        <v>612</v>
      </c>
      <c r="AC113" s="157">
        <f>[3]Ternopil!$I$111</f>
        <v>50500.800000000003</v>
      </c>
      <c r="AD113" s="157">
        <f>[3]Ternopil!$J$111</f>
        <v>13002.7</v>
      </c>
      <c r="AE113" s="11"/>
      <c r="AF113" s="37" t="s">
        <v>1183</v>
      </c>
      <c r="AG113" s="37">
        <v>26</v>
      </c>
      <c r="AH113" s="37" t="s">
        <v>228</v>
      </c>
      <c r="AI113" s="157">
        <f>[4]Ternopil!$F$111</f>
        <v>7</v>
      </c>
      <c r="AJ113" s="157">
        <f>[4]Ternopil!$G$111</f>
        <v>626</v>
      </c>
      <c r="AK113" s="157">
        <f>[4]Ternopil!$H$111</f>
        <v>622</v>
      </c>
      <c r="AL113" s="157">
        <f>[4]Ternopil!$I$111</f>
        <v>79112.100000000006</v>
      </c>
      <c r="AM113" s="157">
        <f>[4]Ternopil!$J$111</f>
        <v>26543.1</v>
      </c>
      <c r="AN113" s="11"/>
      <c r="AO113" s="11" t="s">
        <v>1426</v>
      </c>
      <c r="AP113" s="11">
        <v>26</v>
      </c>
      <c r="AQ113" s="11" t="s">
        <v>228</v>
      </c>
      <c r="AR113" s="157">
        <f>[5]Ternopil!$F$111</f>
        <v>6</v>
      </c>
      <c r="AS113" s="157">
        <f>[5]Ternopil!$G$111</f>
        <v>626</v>
      </c>
      <c r="AT113" s="157">
        <f>[5]Ternopil!$H$111</f>
        <v>625</v>
      </c>
      <c r="AU113" s="157">
        <f>[5]Ternopil!$I$111</f>
        <v>64097.9</v>
      </c>
      <c r="AV113" s="157">
        <f>[5]Ternopil!$J$111</f>
        <v>24431</v>
      </c>
      <c r="AW113" s="11"/>
      <c r="AX113" s="33" t="s">
        <v>1426</v>
      </c>
      <c r="AY113" s="33">
        <v>26</v>
      </c>
      <c r="AZ113" s="33" t="s">
        <v>228</v>
      </c>
      <c r="BA113" s="157">
        <f>[6]Ternopil!$F$111</f>
        <v>7</v>
      </c>
      <c r="BB113" s="157" t="str">
        <f>[6]Ternopil!$G$111</f>
        <v>к</v>
      </c>
      <c r="BC113" s="157" t="str">
        <f>[6]Ternopil!$H$111</f>
        <v>к</v>
      </c>
      <c r="BD113" s="157" t="str">
        <f>[6]Ternopil!$I$111</f>
        <v>к</v>
      </c>
      <c r="BE113" s="157" t="str">
        <f>[6]Ternopil!$J$111</f>
        <v>к</v>
      </c>
      <c r="BG113" s="2">
        <v>26</v>
      </c>
      <c r="BH113" s="2" t="s">
        <v>228</v>
      </c>
      <c r="BI113" s="1">
        <f t="shared" si="100"/>
        <v>8</v>
      </c>
      <c r="BJ113" s="1">
        <f t="shared" si="101"/>
        <v>6</v>
      </c>
      <c r="BK113" s="1">
        <f t="shared" si="102"/>
        <v>6</v>
      </c>
      <c r="BL113" s="1">
        <f t="shared" si="103"/>
        <v>7</v>
      </c>
      <c r="BM113" s="1">
        <f t="shared" si="104"/>
        <v>6</v>
      </c>
      <c r="BN113" s="1">
        <f t="shared" si="105"/>
        <v>7</v>
      </c>
      <c r="BP113" s="1">
        <f t="shared" si="106"/>
        <v>770</v>
      </c>
      <c r="BQ113" s="1">
        <f t="shared" si="107"/>
        <v>664</v>
      </c>
      <c r="BR113" s="1">
        <f t="shared" si="108"/>
        <v>612</v>
      </c>
      <c r="BS113" s="1">
        <f t="shared" si="109"/>
        <v>622</v>
      </c>
      <c r="BT113" s="1">
        <f t="shared" si="110"/>
        <v>625</v>
      </c>
      <c r="BU113" s="1" t="str">
        <f t="shared" si="111"/>
        <v>к</v>
      </c>
      <c r="BW113" s="40">
        <f t="shared" si="112"/>
        <v>9.2059013414313388E-3</v>
      </c>
      <c r="BX113" s="40">
        <f t="shared" si="113"/>
        <v>8.2268835722516132E-3</v>
      </c>
      <c r="BY113" s="40">
        <f t="shared" si="114"/>
        <v>7.7855661709516962E-3</v>
      </c>
      <c r="BZ113" s="40">
        <f t="shared" si="115"/>
        <v>8.5921096253729692E-3</v>
      </c>
      <c r="CA113" s="40">
        <f t="shared" si="116"/>
        <v>8.9916413701822788E-3</v>
      </c>
      <c r="CB113" s="40" t="str">
        <f t="shared" si="117"/>
        <v/>
      </c>
      <c r="CD113" s="10">
        <f t="shared" si="118"/>
        <v>15470.3</v>
      </c>
      <c r="CE113" s="10">
        <f t="shared" si="119"/>
        <v>9960.7000000000007</v>
      </c>
      <c r="CF113" s="10">
        <f t="shared" si="120"/>
        <v>13002.7</v>
      </c>
      <c r="CG113" s="10">
        <f t="shared" si="121"/>
        <v>26543.1</v>
      </c>
      <c r="CH113" s="10">
        <f t="shared" si="122"/>
        <v>24431</v>
      </c>
      <c r="CI113" s="10" t="str">
        <f t="shared" si="123"/>
        <v>к</v>
      </c>
      <c r="CK113" s="40">
        <f t="shared" si="124"/>
        <v>7.7461984027818878E-3</v>
      </c>
      <c r="CL113" s="40">
        <f t="shared" si="125"/>
        <v>4.8012871944064115E-3</v>
      </c>
      <c r="CM113" s="40">
        <f t="shared" si="126"/>
        <v>5.8325948782956575E-3</v>
      </c>
      <c r="CN113" s="40">
        <f t="shared" si="127"/>
        <v>1.0114735104914972E-2</v>
      </c>
      <c r="CO113" s="40">
        <f t="shared" si="128"/>
        <v>8.2019166789203592E-3</v>
      </c>
      <c r="CP113" s="40" t="str">
        <f t="shared" si="129"/>
        <v/>
      </c>
      <c r="CR113" s="9">
        <f t="shared" si="130"/>
        <v>20.091298701298701</v>
      </c>
      <c r="CS113" s="9">
        <f t="shared" si="131"/>
        <v>15.001054216867471</v>
      </c>
      <c r="CT113" s="9">
        <f t="shared" si="132"/>
        <v>21.246241830065362</v>
      </c>
      <c r="CU113" s="9">
        <f t="shared" si="133"/>
        <v>42.673794212218645</v>
      </c>
      <c r="CV113" s="9">
        <f t="shared" si="134"/>
        <v>39.089599999999997</v>
      </c>
      <c r="CW113" s="9" t="str">
        <f t="shared" si="135"/>
        <v/>
      </c>
      <c r="CY113" s="9">
        <f t="shared" si="136"/>
        <v>84.143834650062686</v>
      </c>
      <c r="CZ113" s="9">
        <f t="shared" si="137"/>
        <v>58.360947401767461</v>
      </c>
      <c r="DA113" s="9">
        <f t="shared" si="138"/>
        <v>74.915487842840975</v>
      </c>
      <c r="DB113" s="9">
        <f t="shared" si="139"/>
        <v>117.72120638504897</v>
      </c>
      <c r="DC113" s="9">
        <f t="shared" si="140"/>
        <v>91.21712422961204</v>
      </c>
      <c r="DD113" s="9" t="str">
        <f t="shared" si="141"/>
        <v/>
      </c>
      <c r="DF113" s="9">
        <f>IF($A113=2,IF(ISNUMBER(CR113/Ukraine!CR113),100*CR113/Ukraine!CR113,""),"")</f>
        <v>63.934923593750433</v>
      </c>
      <c r="DG113" s="9">
        <f>IF($A113=2,IF(ISNUMBER(CS113/Ukraine!CS113),100*CS113/Ukraine!CS113,""),"")</f>
        <v>40.505363671504938</v>
      </c>
      <c r="DH113" s="9">
        <f>IF($A113=2,IF(ISNUMBER(CT113/Ukraine!CT113),100*CT113/Ukraine!CT113,""),"")</f>
        <v>53.495137555707821</v>
      </c>
      <c r="DI113" s="9">
        <f>IF($A113=2,IF(ISNUMBER(CU113/Ukraine!CU113),100*CU113/Ukraine!CU113,""),"")</f>
        <v>76.956477631787237</v>
      </c>
      <c r="DJ113" s="9">
        <f>IF($A113=2,IF(ISNUMBER(CV113/Ukraine!CV113),100*CV113/Ukraine!CV113,""),"")</f>
        <v>47.139003586225023</v>
      </c>
      <c r="DK113" s="9" t="str">
        <f>IF($A113=2,IF(ISNUMBER(CW113/Ukraine!CW113),100*CW113/Ukraine!CW113,""),"")</f>
        <v/>
      </c>
      <c r="DM113" s="40">
        <f t="shared" si="142"/>
        <v>-0.13766233766233771</v>
      </c>
      <c r="DN113" s="40">
        <f t="shared" si="143"/>
        <v>-7.8313253012048167E-2</v>
      </c>
      <c r="DO113" s="40">
        <f t="shared" si="144"/>
        <v>1.6339869281045694E-2</v>
      </c>
      <c r="DP113" s="40">
        <f t="shared" si="145"/>
        <v>4.8231511254019921E-3</v>
      </c>
      <c r="DQ113" s="40" t="str">
        <f t="shared" si="146"/>
        <v/>
      </c>
      <c r="DR113" s="40">
        <f t="shared" si="99"/>
        <v>-0.18831168831168832</v>
      </c>
      <c r="DT113" s="40">
        <f t="shared" si="147"/>
        <v>-0.25335567203040965</v>
      </c>
      <c r="DU113" s="40">
        <f t="shared" si="148"/>
        <v>0.41631658168235153</v>
      </c>
      <c r="DV113" s="40">
        <f t="shared" si="149"/>
        <v>1.0085337705151858</v>
      </c>
      <c r="DW113" s="40">
        <f t="shared" si="150"/>
        <v>-8.3990521077040747E-2</v>
      </c>
      <c r="DX113" s="40" t="str">
        <f t="shared" si="151"/>
        <v/>
      </c>
      <c r="DY113" s="40">
        <f t="shared" si="152"/>
        <v>0.94559846932509384</v>
      </c>
    </row>
    <row r="114" spans="1:129" x14ac:dyDescent="0.2">
      <c r="A114" s="39">
        <f>'Industry selection'!C114</f>
        <v>1</v>
      </c>
      <c r="B114" s="2">
        <v>26.1</v>
      </c>
      <c r="C114" s="2" t="s">
        <v>230</v>
      </c>
      <c r="E114" s="30" t="s">
        <v>229</v>
      </c>
      <c r="F114" s="31">
        <v>26.1</v>
      </c>
      <c r="G114" s="32" t="s">
        <v>230</v>
      </c>
      <c r="H114" s="157">
        <f>[1]Ternopil!$F$112</f>
        <v>2</v>
      </c>
      <c r="I114" s="157" t="str">
        <f>[1]Ternopil!$G$112</f>
        <v>к</v>
      </c>
      <c r="J114" s="157" t="str">
        <f>[1]Ternopil!$H$112</f>
        <v>к</v>
      </c>
      <c r="K114" s="157" t="str">
        <f>[1]Ternopil!$I$112</f>
        <v>к</v>
      </c>
      <c r="L114" s="157" t="str">
        <f>[1]Ternopil!$J$112</f>
        <v>к</v>
      </c>
      <c r="M114" s="11"/>
      <c r="N114" s="33" t="s">
        <v>839</v>
      </c>
      <c r="O114" s="36">
        <v>26.1</v>
      </c>
      <c r="P114" s="35" t="s">
        <v>230</v>
      </c>
      <c r="Q114" s="157">
        <f>[2]Ternopil!$F$112</f>
        <v>3</v>
      </c>
      <c r="R114" s="157" t="str">
        <f>[2]Ternopil!$G$112</f>
        <v>к</v>
      </c>
      <c r="S114" s="157" t="str">
        <f>[2]Ternopil!$H$112</f>
        <v>к</v>
      </c>
      <c r="T114" s="157" t="str">
        <f>[2]Ternopil!$I$112</f>
        <v>к</v>
      </c>
      <c r="U114" s="157" t="str">
        <f>[2]Ternopil!$J$112</f>
        <v>к</v>
      </c>
      <c r="V114" s="11"/>
      <c r="W114" s="36" t="s">
        <v>1184</v>
      </c>
      <c r="X114" s="36">
        <v>26.1</v>
      </c>
      <c r="Y114" s="36" t="s">
        <v>230</v>
      </c>
      <c r="Z114" s="157">
        <f>[3]Ternopil!$F$112</f>
        <v>3</v>
      </c>
      <c r="AA114" s="157" t="str">
        <f>[3]Ternopil!$G$112</f>
        <v>к</v>
      </c>
      <c r="AB114" s="157" t="str">
        <f>[3]Ternopil!$H$112</f>
        <v>к</v>
      </c>
      <c r="AC114" s="157" t="str">
        <f>[3]Ternopil!$I$112</f>
        <v>к</v>
      </c>
      <c r="AD114" s="157" t="str">
        <f>[3]Ternopil!$J$112</f>
        <v>к</v>
      </c>
      <c r="AE114" s="11"/>
      <c r="AF114" s="37" t="s">
        <v>1184</v>
      </c>
      <c r="AG114" s="37">
        <v>26.1</v>
      </c>
      <c r="AH114" s="37" t="s">
        <v>230</v>
      </c>
      <c r="AI114" s="157">
        <f>[4]Ternopil!$F$112</f>
        <v>3</v>
      </c>
      <c r="AJ114" s="157" t="str">
        <f>[4]Ternopil!$G$112</f>
        <v>к</v>
      </c>
      <c r="AK114" s="157" t="str">
        <f>[4]Ternopil!$H$112</f>
        <v>к</v>
      </c>
      <c r="AL114" s="157" t="str">
        <f>[4]Ternopil!$I$112</f>
        <v>к</v>
      </c>
      <c r="AM114" s="157" t="str">
        <f>[4]Ternopil!$J$112</f>
        <v>к</v>
      </c>
      <c r="AN114" s="11"/>
      <c r="AO114" s="11" t="s">
        <v>1184</v>
      </c>
      <c r="AP114" s="11">
        <v>26.1</v>
      </c>
      <c r="AQ114" s="11" t="s">
        <v>230</v>
      </c>
      <c r="AR114" s="157">
        <f>[5]Ternopil!$F$112</f>
        <v>3</v>
      </c>
      <c r="AS114" s="157">
        <f>[5]Ternopil!$G$112</f>
        <v>5</v>
      </c>
      <c r="AT114" s="157">
        <f>[5]Ternopil!$H$112</f>
        <v>4</v>
      </c>
      <c r="AU114" s="157">
        <f>[5]Ternopil!$I$112</f>
        <v>4112.8</v>
      </c>
      <c r="AV114" s="157">
        <f>[5]Ternopil!$J$112</f>
        <v>30.3</v>
      </c>
      <c r="AW114" s="11"/>
      <c r="AX114" s="33" t="s">
        <v>1184</v>
      </c>
      <c r="AY114" s="33">
        <v>26.1</v>
      </c>
      <c r="AZ114" s="33" t="s">
        <v>230</v>
      </c>
      <c r="BA114" s="157">
        <f>[6]Ternopil!$F$112</f>
        <v>3</v>
      </c>
      <c r="BB114" s="157" t="str">
        <f>[6]Ternopil!$G$112</f>
        <v>к</v>
      </c>
      <c r="BC114" s="157" t="str">
        <f>[6]Ternopil!$H$112</f>
        <v>к</v>
      </c>
      <c r="BD114" s="157" t="str">
        <f>[6]Ternopil!$I$112</f>
        <v>к</v>
      </c>
      <c r="BE114" s="157" t="str">
        <f>[6]Ternopil!$J$112</f>
        <v>к</v>
      </c>
      <c r="BG114" s="2">
        <v>26.1</v>
      </c>
      <c r="BH114" s="2" t="s">
        <v>230</v>
      </c>
      <c r="BI114" s="1">
        <f t="shared" si="100"/>
        <v>2</v>
      </c>
      <c r="BJ114" s="1">
        <f t="shared" si="101"/>
        <v>3</v>
      </c>
      <c r="BK114" s="1">
        <f t="shared" si="102"/>
        <v>3</v>
      </c>
      <c r="BL114" s="1">
        <f t="shared" si="103"/>
        <v>3</v>
      </c>
      <c r="BM114" s="1">
        <f t="shared" si="104"/>
        <v>3</v>
      </c>
      <c r="BN114" s="1">
        <f t="shared" si="105"/>
        <v>3</v>
      </c>
      <c r="BP114" s="1" t="str">
        <f t="shared" si="106"/>
        <v>к</v>
      </c>
      <c r="BQ114" s="1" t="str">
        <f t="shared" si="107"/>
        <v>к</v>
      </c>
      <c r="BR114" s="1" t="str">
        <f t="shared" si="108"/>
        <v>к</v>
      </c>
      <c r="BS114" s="1" t="str">
        <f t="shared" si="109"/>
        <v>к</v>
      </c>
      <c r="BT114" s="1">
        <f t="shared" si="110"/>
        <v>4</v>
      </c>
      <c r="BU114" s="1" t="str">
        <f t="shared" si="111"/>
        <v>к</v>
      </c>
      <c r="BW114" s="40" t="str">
        <f t="shared" si="112"/>
        <v/>
      </c>
      <c r="BX114" s="40" t="str">
        <f t="shared" si="113"/>
        <v/>
      </c>
      <c r="BY114" s="40" t="str">
        <f t="shared" si="114"/>
        <v/>
      </c>
      <c r="BZ114" s="40" t="str">
        <f t="shared" si="115"/>
        <v/>
      </c>
      <c r="CA114" s="40" t="str">
        <f t="shared" si="116"/>
        <v/>
      </c>
      <c r="CB114" s="40" t="str">
        <f t="shared" si="117"/>
        <v/>
      </c>
      <c r="CD114" s="10" t="str">
        <f t="shared" si="118"/>
        <v>к</v>
      </c>
      <c r="CE114" s="10" t="str">
        <f t="shared" si="119"/>
        <v>к</v>
      </c>
      <c r="CF114" s="10" t="str">
        <f t="shared" si="120"/>
        <v>к</v>
      </c>
      <c r="CG114" s="10" t="str">
        <f t="shared" si="121"/>
        <v>к</v>
      </c>
      <c r="CH114" s="10">
        <f t="shared" si="122"/>
        <v>30.3</v>
      </c>
      <c r="CI114" s="10" t="str">
        <f t="shared" si="123"/>
        <v>к</v>
      </c>
      <c r="CK114" s="40" t="str">
        <f t="shared" si="124"/>
        <v/>
      </c>
      <c r="CL114" s="40" t="str">
        <f t="shared" si="125"/>
        <v/>
      </c>
      <c r="CM114" s="40" t="str">
        <f t="shared" si="126"/>
        <v/>
      </c>
      <c r="CN114" s="40" t="str">
        <f t="shared" si="127"/>
        <v/>
      </c>
      <c r="CO114" s="40" t="str">
        <f t="shared" si="128"/>
        <v/>
      </c>
      <c r="CP114" s="40" t="str">
        <f t="shared" si="129"/>
        <v/>
      </c>
      <c r="CR114" s="9" t="str">
        <f t="shared" si="130"/>
        <v/>
      </c>
      <c r="CS114" s="9" t="str">
        <f t="shared" si="131"/>
        <v/>
      </c>
      <c r="CT114" s="9" t="str">
        <f t="shared" si="132"/>
        <v/>
      </c>
      <c r="CU114" s="9" t="str">
        <f t="shared" si="133"/>
        <v/>
      </c>
      <c r="CV114" s="9" t="str">
        <f t="shared" si="134"/>
        <v/>
      </c>
      <c r="CW114" s="9" t="str">
        <f t="shared" si="135"/>
        <v/>
      </c>
      <c r="CY114" s="9" t="str">
        <f t="shared" si="136"/>
        <v/>
      </c>
      <c r="CZ114" s="9" t="str">
        <f t="shared" si="137"/>
        <v/>
      </c>
      <c r="DA114" s="9" t="str">
        <f t="shared" si="138"/>
        <v/>
      </c>
      <c r="DB114" s="9" t="str">
        <f t="shared" si="139"/>
        <v/>
      </c>
      <c r="DC114" s="9" t="str">
        <f t="shared" si="140"/>
        <v/>
      </c>
      <c r="DD114" s="9" t="str">
        <f t="shared" si="141"/>
        <v/>
      </c>
      <c r="DF114" s="9" t="str">
        <f>IF($A114=2,IF(ISNUMBER(CR114/Ukraine!CR114),100*CR114/Ukraine!CR114,""),"")</f>
        <v/>
      </c>
      <c r="DG114" s="9" t="str">
        <f>IF($A114=2,IF(ISNUMBER(CS114/Ukraine!CS114),100*CS114/Ukraine!CS114,""),"")</f>
        <v/>
      </c>
      <c r="DH114" s="9" t="str">
        <f>IF($A114=2,IF(ISNUMBER(CT114/Ukraine!CT114),100*CT114/Ukraine!CT114,""),"")</f>
        <v/>
      </c>
      <c r="DI114" s="9" t="str">
        <f>IF($A114=2,IF(ISNUMBER(CU114/Ukraine!CU114),100*CU114/Ukraine!CU114,""),"")</f>
        <v/>
      </c>
      <c r="DJ114" s="9" t="str">
        <f>IF($A114=2,IF(ISNUMBER(CV114/Ukraine!CV114),100*CV114/Ukraine!CV114,""),"")</f>
        <v/>
      </c>
      <c r="DK114" s="9" t="str">
        <f>IF($A114=2,IF(ISNUMBER(CW114/Ukraine!CW114),100*CW114/Ukraine!CW114,""),"")</f>
        <v/>
      </c>
      <c r="DM114" s="40" t="str">
        <f t="shared" si="142"/>
        <v/>
      </c>
      <c r="DN114" s="40" t="str">
        <f t="shared" si="143"/>
        <v/>
      </c>
      <c r="DO114" s="40" t="str">
        <f t="shared" si="144"/>
        <v/>
      </c>
      <c r="DP114" s="40" t="str">
        <f t="shared" si="145"/>
        <v/>
      </c>
      <c r="DQ114" s="40" t="str">
        <f t="shared" si="146"/>
        <v/>
      </c>
      <c r="DR114" s="40" t="str">
        <f t="shared" si="99"/>
        <v/>
      </c>
      <c r="DT114" s="40" t="str">
        <f t="shared" si="147"/>
        <v/>
      </c>
      <c r="DU114" s="40" t="str">
        <f t="shared" si="148"/>
        <v/>
      </c>
      <c r="DV114" s="40" t="str">
        <f t="shared" si="149"/>
        <v/>
      </c>
      <c r="DW114" s="40" t="str">
        <f t="shared" si="150"/>
        <v/>
      </c>
      <c r="DX114" s="40" t="str">
        <f t="shared" si="151"/>
        <v/>
      </c>
      <c r="DY114" s="40" t="str">
        <f t="shared" si="152"/>
        <v/>
      </c>
    </row>
    <row r="115" spans="1:129" x14ac:dyDescent="0.2">
      <c r="A115" s="39">
        <f>'Industry selection'!C115</f>
        <v>1</v>
      </c>
      <c r="B115" s="2">
        <v>26.2</v>
      </c>
      <c r="C115" s="2" t="s">
        <v>232</v>
      </c>
      <c r="E115" s="30" t="s">
        <v>231</v>
      </c>
      <c r="F115" s="31">
        <v>26.2</v>
      </c>
      <c r="G115" s="32" t="s">
        <v>232</v>
      </c>
      <c r="H115" s="157" t="e">
        <f>[1]Ternopil!$F$113</f>
        <v>#N/A</v>
      </c>
      <c r="I115" s="157" t="e">
        <f>[1]Ternopil!$G$113</f>
        <v>#N/A</v>
      </c>
      <c r="J115" s="157" t="e">
        <f>[1]Ternopil!$H$113</f>
        <v>#N/A</v>
      </c>
      <c r="K115" s="157" t="e">
        <f>[1]Ternopil!$I$113</f>
        <v>#N/A</v>
      </c>
      <c r="L115" s="157" t="e">
        <f>[1]Ternopil!$J$113</f>
        <v>#N/A</v>
      </c>
      <c r="M115" s="11"/>
      <c r="N115" s="33" t="s">
        <v>840</v>
      </c>
      <c r="O115" s="36">
        <v>26.2</v>
      </c>
      <c r="P115" s="35" t="s">
        <v>232</v>
      </c>
      <c r="Q115" s="157" t="e">
        <f>[2]Ternopil!$F$113</f>
        <v>#N/A</v>
      </c>
      <c r="R115" s="157" t="e">
        <f>[2]Ternopil!$G$113</f>
        <v>#N/A</v>
      </c>
      <c r="S115" s="157" t="e">
        <f>[2]Ternopil!$H$113</f>
        <v>#N/A</v>
      </c>
      <c r="T115" s="157" t="e">
        <f>[2]Ternopil!$I$113</f>
        <v>#N/A</v>
      </c>
      <c r="U115" s="157" t="e">
        <f>[2]Ternopil!$J$113</f>
        <v>#N/A</v>
      </c>
      <c r="V115" s="11"/>
      <c r="W115" s="36" t="s">
        <v>1185</v>
      </c>
      <c r="X115" s="36">
        <v>26.2</v>
      </c>
      <c r="Y115" s="36" t="s">
        <v>232</v>
      </c>
      <c r="Z115" s="157" t="e">
        <f>[3]Ternopil!$F$113</f>
        <v>#N/A</v>
      </c>
      <c r="AA115" s="157" t="e">
        <f>[3]Ternopil!$G$113</f>
        <v>#N/A</v>
      </c>
      <c r="AB115" s="157" t="e">
        <f>[3]Ternopil!$H$113</f>
        <v>#N/A</v>
      </c>
      <c r="AC115" s="157" t="e">
        <f>[3]Ternopil!$I$113</f>
        <v>#N/A</v>
      </c>
      <c r="AD115" s="157" t="e">
        <f>[3]Ternopil!$J$113</f>
        <v>#N/A</v>
      </c>
      <c r="AE115" s="11"/>
      <c r="AF115" s="37" t="s">
        <v>1185</v>
      </c>
      <c r="AG115" s="37">
        <v>26.2</v>
      </c>
      <c r="AH115" s="37" t="s">
        <v>232</v>
      </c>
      <c r="AI115" s="157" t="e">
        <f>[4]Ternopil!$F$113</f>
        <v>#N/A</v>
      </c>
      <c r="AJ115" s="157" t="e">
        <f>[4]Ternopil!$G$113</f>
        <v>#N/A</v>
      </c>
      <c r="AK115" s="157" t="e">
        <f>[4]Ternopil!$H$113</f>
        <v>#N/A</v>
      </c>
      <c r="AL115" s="157" t="e">
        <f>[4]Ternopil!$I$113</f>
        <v>#N/A</v>
      </c>
      <c r="AM115" s="157" t="e">
        <f>[4]Ternopil!$J$113</f>
        <v>#N/A</v>
      </c>
      <c r="AN115" s="11"/>
      <c r="AO115" s="11" t="s">
        <v>1185</v>
      </c>
      <c r="AP115" s="11">
        <v>26.2</v>
      </c>
      <c r="AQ115" s="11" t="s">
        <v>232</v>
      </c>
      <c r="AR115" s="157" t="e">
        <f>[5]Ternopil!$F$113</f>
        <v>#N/A</v>
      </c>
      <c r="AS115" s="157" t="e">
        <f>[5]Ternopil!$G$113</f>
        <v>#N/A</v>
      </c>
      <c r="AT115" s="157" t="e">
        <f>[5]Ternopil!$H$113</f>
        <v>#N/A</v>
      </c>
      <c r="AU115" s="157" t="e">
        <f>[5]Ternopil!$I$113</f>
        <v>#N/A</v>
      </c>
      <c r="AV115" s="157" t="e">
        <f>[5]Ternopil!$J$113</f>
        <v>#N/A</v>
      </c>
      <c r="AW115" s="11"/>
      <c r="AX115" s="33" t="s">
        <v>1185</v>
      </c>
      <c r="AY115" s="33">
        <v>26.2</v>
      </c>
      <c r="AZ115" s="33" t="s">
        <v>232</v>
      </c>
      <c r="BA115" s="157">
        <f>[6]Ternopil!$F$113</f>
        <v>1</v>
      </c>
      <c r="BB115" s="157" t="str">
        <f>[6]Ternopil!$G$113</f>
        <v>к</v>
      </c>
      <c r="BC115" s="157" t="str">
        <f>[6]Ternopil!$H$113</f>
        <v>к</v>
      </c>
      <c r="BD115" s="157" t="str">
        <f>[6]Ternopil!$I$113</f>
        <v>к</v>
      </c>
      <c r="BE115" s="157" t="str">
        <f>[6]Ternopil!$J$113</f>
        <v>к</v>
      </c>
      <c r="BG115" s="2">
        <v>26.2</v>
      </c>
      <c r="BH115" s="2" t="s">
        <v>232</v>
      </c>
      <c r="BI115" s="1" t="e">
        <f t="shared" si="100"/>
        <v>#N/A</v>
      </c>
      <c r="BJ115" s="1" t="e">
        <f t="shared" si="101"/>
        <v>#N/A</v>
      </c>
      <c r="BK115" s="1" t="e">
        <f t="shared" si="102"/>
        <v>#N/A</v>
      </c>
      <c r="BL115" s="1" t="e">
        <f t="shared" si="103"/>
        <v>#N/A</v>
      </c>
      <c r="BM115" s="1" t="e">
        <f t="shared" si="104"/>
        <v>#N/A</v>
      </c>
      <c r="BN115" s="1">
        <f t="shared" si="105"/>
        <v>1</v>
      </c>
      <c r="BP115" s="1" t="e">
        <f t="shared" si="106"/>
        <v>#N/A</v>
      </c>
      <c r="BQ115" s="1" t="e">
        <f t="shared" si="107"/>
        <v>#N/A</v>
      </c>
      <c r="BR115" s="1" t="e">
        <f t="shared" si="108"/>
        <v>#N/A</v>
      </c>
      <c r="BS115" s="1" t="e">
        <f t="shared" si="109"/>
        <v>#N/A</v>
      </c>
      <c r="BT115" s="1" t="e">
        <f t="shared" si="110"/>
        <v>#N/A</v>
      </c>
      <c r="BU115" s="1" t="str">
        <f t="shared" si="111"/>
        <v>к</v>
      </c>
      <c r="BW115" s="40" t="str">
        <f t="shared" si="112"/>
        <v/>
      </c>
      <c r="BX115" s="40" t="str">
        <f t="shared" si="113"/>
        <v/>
      </c>
      <c r="BY115" s="40" t="str">
        <f t="shared" si="114"/>
        <v/>
      </c>
      <c r="BZ115" s="40" t="str">
        <f t="shared" si="115"/>
        <v/>
      </c>
      <c r="CA115" s="40" t="str">
        <f t="shared" si="116"/>
        <v/>
      </c>
      <c r="CB115" s="40" t="str">
        <f t="shared" si="117"/>
        <v/>
      </c>
      <c r="CD115" s="10" t="e">
        <f t="shared" si="118"/>
        <v>#N/A</v>
      </c>
      <c r="CE115" s="10" t="e">
        <f t="shared" si="119"/>
        <v>#N/A</v>
      </c>
      <c r="CF115" s="10" t="e">
        <f t="shared" si="120"/>
        <v>#N/A</v>
      </c>
      <c r="CG115" s="10" t="e">
        <f t="shared" si="121"/>
        <v>#N/A</v>
      </c>
      <c r="CH115" s="10" t="e">
        <f t="shared" si="122"/>
        <v>#N/A</v>
      </c>
      <c r="CI115" s="10" t="str">
        <f t="shared" si="123"/>
        <v>к</v>
      </c>
      <c r="CK115" s="40" t="str">
        <f t="shared" si="124"/>
        <v/>
      </c>
      <c r="CL115" s="40" t="str">
        <f t="shared" si="125"/>
        <v/>
      </c>
      <c r="CM115" s="40" t="str">
        <f t="shared" si="126"/>
        <v/>
      </c>
      <c r="CN115" s="40" t="str">
        <f t="shared" si="127"/>
        <v/>
      </c>
      <c r="CO115" s="40" t="str">
        <f t="shared" si="128"/>
        <v/>
      </c>
      <c r="CP115" s="40" t="str">
        <f t="shared" si="129"/>
        <v/>
      </c>
      <c r="CR115" s="9" t="str">
        <f t="shared" si="130"/>
        <v/>
      </c>
      <c r="CS115" s="9" t="str">
        <f t="shared" si="131"/>
        <v/>
      </c>
      <c r="CT115" s="9" t="str">
        <f t="shared" si="132"/>
        <v/>
      </c>
      <c r="CU115" s="9" t="str">
        <f t="shared" si="133"/>
        <v/>
      </c>
      <c r="CV115" s="9" t="str">
        <f t="shared" si="134"/>
        <v/>
      </c>
      <c r="CW115" s="9" t="str">
        <f t="shared" si="135"/>
        <v/>
      </c>
      <c r="CY115" s="9" t="str">
        <f t="shared" si="136"/>
        <v/>
      </c>
      <c r="CZ115" s="9" t="str">
        <f t="shared" si="137"/>
        <v/>
      </c>
      <c r="DA115" s="9" t="str">
        <f t="shared" si="138"/>
        <v/>
      </c>
      <c r="DB115" s="9" t="str">
        <f t="shared" si="139"/>
        <v/>
      </c>
      <c r="DC115" s="9" t="str">
        <f t="shared" si="140"/>
        <v/>
      </c>
      <c r="DD115" s="9" t="str">
        <f t="shared" si="141"/>
        <v/>
      </c>
      <c r="DF115" s="9" t="str">
        <f>IF($A115=2,IF(ISNUMBER(CR115/Ukraine!CR115),100*CR115/Ukraine!CR115,""),"")</f>
        <v/>
      </c>
      <c r="DG115" s="9" t="str">
        <f>IF($A115=2,IF(ISNUMBER(CS115/Ukraine!CS115),100*CS115/Ukraine!CS115,""),"")</f>
        <v/>
      </c>
      <c r="DH115" s="9" t="str">
        <f>IF($A115=2,IF(ISNUMBER(CT115/Ukraine!CT115),100*CT115/Ukraine!CT115,""),"")</f>
        <v/>
      </c>
      <c r="DI115" s="9" t="str">
        <f>IF($A115=2,IF(ISNUMBER(CU115/Ukraine!CU115),100*CU115/Ukraine!CU115,""),"")</f>
        <v/>
      </c>
      <c r="DJ115" s="9" t="str">
        <f>IF($A115=2,IF(ISNUMBER(CV115/Ukraine!CV115),100*CV115/Ukraine!CV115,""),"")</f>
        <v/>
      </c>
      <c r="DK115" s="9" t="str">
        <f>IF($A115=2,IF(ISNUMBER(CW115/Ukraine!CW115),100*CW115/Ukraine!CW115,""),"")</f>
        <v/>
      </c>
      <c r="DM115" s="40" t="str">
        <f t="shared" si="142"/>
        <v/>
      </c>
      <c r="DN115" s="40" t="str">
        <f t="shared" si="143"/>
        <v/>
      </c>
      <c r="DO115" s="40" t="str">
        <f t="shared" si="144"/>
        <v/>
      </c>
      <c r="DP115" s="40" t="str">
        <f t="shared" si="145"/>
        <v/>
      </c>
      <c r="DQ115" s="40" t="str">
        <f t="shared" si="146"/>
        <v/>
      </c>
      <c r="DR115" s="40" t="str">
        <f t="shared" si="99"/>
        <v/>
      </c>
      <c r="DT115" s="40" t="str">
        <f t="shared" si="147"/>
        <v/>
      </c>
      <c r="DU115" s="40" t="str">
        <f t="shared" si="148"/>
        <v/>
      </c>
      <c r="DV115" s="40" t="str">
        <f t="shared" si="149"/>
        <v/>
      </c>
      <c r="DW115" s="40" t="str">
        <f t="shared" si="150"/>
        <v/>
      </c>
      <c r="DX115" s="40" t="str">
        <f t="shared" si="151"/>
        <v/>
      </c>
      <c r="DY115" s="40" t="str">
        <f t="shared" si="152"/>
        <v/>
      </c>
    </row>
    <row r="116" spans="1:129" x14ac:dyDescent="0.2">
      <c r="A116" s="39">
        <f>'Industry selection'!C116</f>
        <v>1</v>
      </c>
      <c r="B116" s="2">
        <v>26.3</v>
      </c>
      <c r="C116" s="2" t="s">
        <v>234</v>
      </c>
      <c r="E116" s="30" t="s">
        <v>233</v>
      </c>
      <c r="F116" s="31">
        <v>26.3</v>
      </c>
      <c r="G116" s="32" t="s">
        <v>234</v>
      </c>
      <c r="H116" s="157">
        <f>[1]Ternopil!$F$114</f>
        <v>3</v>
      </c>
      <c r="I116" s="157">
        <f>[1]Ternopil!$G$114</f>
        <v>713</v>
      </c>
      <c r="J116" s="157">
        <f>[1]Ternopil!$H$114</f>
        <v>712</v>
      </c>
      <c r="K116" s="157">
        <f>[1]Ternopil!$I$114</f>
        <v>52336.6</v>
      </c>
      <c r="L116" s="157">
        <f>[1]Ternopil!$J$114</f>
        <v>14217.3</v>
      </c>
      <c r="M116" s="11"/>
      <c r="N116" s="33" t="s">
        <v>841</v>
      </c>
      <c r="O116" s="36">
        <v>26.3</v>
      </c>
      <c r="P116" s="35" t="s">
        <v>234</v>
      </c>
      <c r="Q116" s="157">
        <f>[2]Ternopil!$F$114</f>
        <v>3</v>
      </c>
      <c r="R116" s="157" t="str">
        <f>[2]Ternopil!$G$114</f>
        <v>к</v>
      </c>
      <c r="S116" s="157" t="str">
        <f>[2]Ternopil!$H$114</f>
        <v>к</v>
      </c>
      <c r="T116" s="157" t="str">
        <f>[2]Ternopil!$I$114</f>
        <v>к</v>
      </c>
      <c r="U116" s="157" t="str">
        <f>[2]Ternopil!$J$114</f>
        <v>к</v>
      </c>
      <c r="V116" s="11"/>
      <c r="W116" s="36" t="s">
        <v>1186</v>
      </c>
      <c r="X116" s="36">
        <v>26.3</v>
      </c>
      <c r="Y116" s="36" t="s">
        <v>234</v>
      </c>
      <c r="Z116" s="157">
        <f>[3]Ternopil!$F$114</f>
        <v>3</v>
      </c>
      <c r="AA116" s="157" t="str">
        <f>[3]Ternopil!$G$114</f>
        <v>к</v>
      </c>
      <c r="AB116" s="157" t="str">
        <f>[3]Ternopil!$H$114</f>
        <v>к</v>
      </c>
      <c r="AC116" s="157" t="str">
        <f>[3]Ternopil!$I$114</f>
        <v>к</v>
      </c>
      <c r="AD116" s="157" t="str">
        <f>[3]Ternopil!$J$114</f>
        <v>к</v>
      </c>
      <c r="AE116" s="11"/>
      <c r="AF116" s="37" t="s">
        <v>1186</v>
      </c>
      <c r="AG116" s="37">
        <v>26.3</v>
      </c>
      <c r="AH116" s="37" t="s">
        <v>234</v>
      </c>
      <c r="AI116" s="157">
        <f>[4]Ternopil!$F$114</f>
        <v>4</v>
      </c>
      <c r="AJ116" s="157" t="str">
        <f>[4]Ternopil!$G$114</f>
        <v>к</v>
      </c>
      <c r="AK116" s="157" t="str">
        <f>[4]Ternopil!$H$114</f>
        <v>к</v>
      </c>
      <c r="AL116" s="157" t="str">
        <f>[4]Ternopil!$I$114</f>
        <v>к</v>
      </c>
      <c r="AM116" s="157" t="str">
        <f>[4]Ternopil!$J$114</f>
        <v>к</v>
      </c>
      <c r="AN116" s="11"/>
      <c r="AO116" s="11" t="s">
        <v>1186</v>
      </c>
      <c r="AP116" s="11">
        <v>26.3</v>
      </c>
      <c r="AQ116" s="11" t="s">
        <v>234</v>
      </c>
      <c r="AR116" s="157">
        <f>[5]Ternopil!$F$114</f>
        <v>3</v>
      </c>
      <c r="AS116" s="157">
        <f>[5]Ternopil!$G$114</f>
        <v>621</v>
      </c>
      <c r="AT116" s="157">
        <f>[5]Ternopil!$H$114</f>
        <v>621</v>
      </c>
      <c r="AU116" s="157">
        <f>[5]Ternopil!$I$114</f>
        <v>59985.1</v>
      </c>
      <c r="AV116" s="157">
        <f>[5]Ternopil!$J$114</f>
        <v>24400.7</v>
      </c>
      <c r="AW116" s="11"/>
      <c r="AX116" s="33" t="s">
        <v>1186</v>
      </c>
      <c r="AY116" s="33">
        <v>26.3</v>
      </c>
      <c r="AZ116" s="33" t="s">
        <v>234</v>
      </c>
      <c r="BA116" s="157">
        <f>[6]Ternopil!$F$114</f>
        <v>3</v>
      </c>
      <c r="BB116" s="157" t="str">
        <f>[6]Ternopil!$G$114</f>
        <v>к</v>
      </c>
      <c r="BC116" s="157" t="str">
        <f>[6]Ternopil!$H$114</f>
        <v>к</v>
      </c>
      <c r="BD116" s="157" t="str">
        <f>[6]Ternopil!$I$114</f>
        <v>к</v>
      </c>
      <c r="BE116" s="157" t="str">
        <f>[6]Ternopil!$J$114</f>
        <v>к</v>
      </c>
      <c r="BG116" s="2">
        <v>26.3</v>
      </c>
      <c r="BH116" s="2" t="s">
        <v>234</v>
      </c>
      <c r="BI116" s="1">
        <f t="shared" si="100"/>
        <v>3</v>
      </c>
      <c r="BJ116" s="1">
        <f t="shared" si="101"/>
        <v>3</v>
      </c>
      <c r="BK116" s="1">
        <f t="shared" si="102"/>
        <v>3</v>
      </c>
      <c r="BL116" s="1">
        <f t="shared" si="103"/>
        <v>4</v>
      </c>
      <c r="BM116" s="1">
        <f t="shared" si="104"/>
        <v>3</v>
      </c>
      <c r="BN116" s="1">
        <f t="shared" si="105"/>
        <v>3</v>
      </c>
      <c r="BP116" s="1">
        <f t="shared" si="106"/>
        <v>712</v>
      </c>
      <c r="BQ116" s="1" t="str">
        <f t="shared" si="107"/>
        <v>к</v>
      </c>
      <c r="BR116" s="1" t="str">
        <f t="shared" si="108"/>
        <v>к</v>
      </c>
      <c r="BS116" s="1" t="str">
        <f t="shared" si="109"/>
        <v>к</v>
      </c>
      <c r="BT116" s="1">
        <f t="shared" si="110"/>
        <v>621</v>
      </c>
      <c r="BU116" s="1" t="str">
        <f t="shared" si="111"/>
        <v>к</v>
      </c>
      <c r="BW116" s="40" t="str">
        <f t="shared" si="112"/>
        <v/>
      </c>
      <c r="BX116" s="40" t="str">
        <f t="shared" si="113"/>
        <v/>
      </c>
      <c r="BY116" s="40" t="str">
        <f t="shared" si="114"/>
        <v/>
      </c>
      <c r="BZ116" s="40" t="str">
        <f t="shared" si="115"/>
        <v/>
      </c>
      <c r="CA116" s="40" t="str">
        <f t="shared" si="116"/>
        <v/>
      </c>
      <c r="CB116" s="40" t="str">
        <f t="shared" si="117"/>
        <v/>
      </c>
      <c r="CD116" s="10">
        <f t="shared" si="118"/>
        <v>14217.3</v>
      </c>
      <c r="CE116" s="10" t="str">
        <f t="shared" si="119"/>
        <v>к</v>
      </c>
      <c r="CF116" s="10" t="str">
        <f t="shared" si="120"/>
        <v>к</v>
      </c>
      <c r="CG116" s="10" t="str">
        <f t="shared" si="121"/>
        <v>к</v>
      </c>
      <c r="CH116" s="10">
        <f t="shared" si="122"/>
        <v>24400.7</v>
      </c>
      <c r="CI116" s="10" t="str">
        <f t="shared" si="123"/>
        <v>к</v>
      </c>
      <c r="CK116" s="40" t="str">
        <f t="shared" si="124"/>
        <v/>
      </c>
      <c r="CL116" s="40" t="str">
        <f t="shared" si="125"/>
        <v/>
      </c>
      <c r="CM116" s="40" t="str">
        <f t="shared" si="126"/>
        <v/>
      </c>
      <c r="CN116" s="40" t="str">
        <f t="shared" si="127"/>
        <v/>
      </c>
      <c r="CO116" s="40" t="str">
        <f t="shared" si="128"/>
        <v/>
      </c>
      <c r="CP116" s="40" t="str">
        <f t="shared" si="129"/>
        <v/>
      </c>
      <c r="CR116" s="9" t="str">
        <f t="shared" si="130"/>
        <v/>
      </c>
      <c r="CS116" s="9" t="str">
        <f t="shared" si="131"/>
        <v/>
      </c>
      <c r="CT116" s="9" t="str">
        <f t="shared" si="132"/>
        <v/>
      </c>
      <c r="CU116" s="9" t="str">
        <f t="shared" si="133"/>
        <v/>
      </c>
      <c r="CV116" s="9" t="str">
        <f t="shared" si="134"/>
        <v/>
      </c>
      <c r="CW116" s="9" t="str">
        <f t="shared" si="135"/>
        <v/>
      </c>
      <c r="CY116" s="9" t="str">
        <f t="shared" si="136"/>
        <v/>
      </c>
      <c r="CZ116" s="9" t="str">
        <f t="shared" si="137"/>
        <v/>
      </c>
      <c r="DA116" s="9" t="str">
        <f t="shared" si="138"/>
        <v/>
      </c>
      <c r="DB116" s="9" t="str">
        <f t="shared" si="139"/>
        <v/>
      </c>
      <c r="DC116" s="9" t="str">
        <f t="shared" si="140"/>
        <v/>
      </c>
      <c r="DD116" s="9" t="str">
        <f t="shared" si="141"/>
        <v/>
      </c>
      <c r="DF116" s="9" t="str">
        <f>IF($A116=2,IF(ISNUMBER(CR116/Ukraine!CR116),100*CR116/Ukraine!CR116,""),"")</f>
        <v/>
      </c>
      <c r="DG116" s="9" t="str">
        <f>IF($A116=2,IF(ISNUMBER(CS116/Ukraine!CS116),100*CS116/Ukraine!CS116,""),"")</f>
        <v/>
      </c>
      <c r="DH116" s="9" t="str">
        <f>IF($A116=2,IF(ISNUMBER(CT116/Ukraine!CT116),100*CT116/Ukraine!CT116,""),"")</f>
        <v/>
      </c>
      <c r="DI116" s="9" t="str">
        <f>IF($A116=2,IF(ISNUMBER(CU116/Ukraine!CU116),100*CU116/Ukraine!CU116,""),"")</f>
        <v/>
      </c>
      <c r="DJ116" s="9" t="str">
        <f>IF($A116=2,IF(ISNUMBER(CV116/Ukraine!CV116),100*CV116/Ukraine!CV116,""),"")</f>
        <v/>
      </c>
      <c r="DK116" s="9" t="str">
        <f>IF($A116=2,IF(ISNUMBER(CW116/Ukraine!CW116),100*CW116/Ukraine!CW116,""),"")</f>
        <v/>
      </c>
      <c r="DM116" s="40" t="str">
        <f t="shared" si="142"/>
        <v/>
      </c>
      <c r="DN116" s="40" t="str">
        <f t="shared" si="143"/>
        <v/>
      </c>
      <c r="DO116" s="40" t="str">
        <f t="shared" si="144"/>
        <v/>
      </c>
      <c r="DP116" s="40" t="str">
        <f t="shared" si="145"/>
        <v/>
      </c>
      <c r="DQ116" s="40" t="str">
        <f t="shared" si="146"/>
        <v/>
      </c>
      <c r="DR116" s="40" t="str">
        <f t="shared" si="99"/>
        <v/>
      </c>
      <c r="DT116" s="40" t="str">
        <f t="shared" si="147"/>
        <v/>
      </c>
      <c r="DU116" s="40" t="str">
        <f t="shared" si="148"/>
        <v/>
      </c>
      <c r="DV116" s="40" t="str">
        <f t="shared" si="149"/>
        <v/>
      </c>
      <c r="DW116" s="40" t="str">
        <f t="shared" si="150"/>
        <v/>
      </c>
      <c r="DX116" s="40" t="str">
        <f t="shared" si="151"/>
        <v/>
      </c>
      <c r="DY116" s="40" t="str">
        <f t="shared" si="152"/>
        <v/>
      </c>
    </row>
    <row r="117" spans="1:129" x14ac:dyDescent="0.2">
      <c r="A117" s="39">
        <f>'Industry selection'!C117</f>
        <v>1</v>
      </c>
      <c r="B117" s="2">
        <v>26.4</v>
      </c>
      <c r="C117" s="2" t="s">
        <v>236</v>
      </c>
      <c r="E117" s="30" t="s">
        <v>235</v>
      </c>
      <c r="F117" s="31">
        <v>26.4</v>
      </c>
      <c r="G117" s="32" t="s">
        <v>236</v>
      </c>
      <c r="H117" s="157">
        <f>[1]Ternopil!$F$115</f>
        <v>1</v>
      </c>
      <c r="I117" s="157" t="str">
        <f>[1]Ternopil!$G$115</f>
        <v>к</v>
      </c>
      <c r="J117" s="157" t="str">
        <f>[1]Ternopil!$H$115</f>
        <v>к</v>
      </c>
      <c r="K117" s="157" t="str">
        <f>[1]Ternopil!$I$115</f>
        <v>к</v>
      </c>
      <c r="L117" s="157" t="str">
        <f>[1]Ternopil!$J$115</f>
        <v>к</v>
      </c>
      <c r="M117" s="11"/>
      <c r="N117" s="33" t="s">
        <v>842</v>
      </c>
      <c r="O117" s="36">
        <v>26.4</v>
      </c>
      <c r="P117" s="35" t="s">
        <v>236</v>
      </c>
      <c r="Q117" s="157" t="e">
        <f>[2]Ternopil!$F$115</f>
        <v>#N/A</v>
      </c>
      <c r="R117" s="157" t="e">
        <f>[2]Ternopil!$G$115</f>
        <v>#N/A</v>
      </c>
      <c r="S117" s="157" t="e">
        <f>[2]Ternopil!$H$115</f>
        <v>#N/A</v>
      </c>
      <c r="T117" s="157" t="e">
        <f>[2]Ternopil!$I$115</f>
        <v>#N/A</v>
      </c>
      <c r="U117" s="157" t="e">
        <f>[2]Ternopil!$J$115</f>
        <v>#N/A</v>
      </c>
      <c r="V117" s="11"/>
      <c r="W117" s="36" t="s">
        <v>1187</v>
      </c>
      <c r="X117" s="36">
        <v>26.4</v>
      </c>
      <c r="Y117" s="36" t="s">
        <v>236</v>
      </c>
      <c r="Z117" s="157" t="e">
        <f>[3]Ternopil!$F$115</f>
        <v>#N/A</v>
      </c>
      <c r="AA117" s="157" t="e">
        <f>[3]Ternopil!$G$115</f>
        <v>#N/A</v>
      </c>
      <c r="AB117" s="157" t="e">
        <f>[3]Ternopil!$H$115</f>
        <v>#N/A</v>
      </c>
      <c r="AC117" s="157" t="e">
        <f>[3]Ternopil!$I$115</f>
        <v>#N/A</v>
      </c>
      <c r="AD117" s="157" t="e">
        <f>[3]Ternopil!$J$115</f>
        <v>#N/A</v>
      </c>
      <c r="AE117" s="11"/>
      <c r="AF117" s="37" t="s">
        <v>1187</v>
      </c>
      <c r="AG117" s="37">
        <v>26.4</v>
      </c>
      <c r="AH117" s="37" t="s">
        <v>236</v>
      </c>
      <c r="AI117" s="157" t="e">
        <f>[4]Ternopil!$F$115</f>
        <v>#N/A</v>
      </c>
      <c r="AJ117" s="157" t="e">
        <f>[4]Ternopil!$G$115</f>
        <v>#N/A</v>
      </c>
      <c r="AK117" s="157" t="e">
        <f>[4]Ternopil!$H$115</f>
        <v>#N/A</v>
      </c>
      <c r="AL117" s="157" t="e">
        <f>[4]Ternopil!$I$115</f>
        <v>#N/A</v>
      </c>
      <c r="AM117" s="157" t="e">
        <f>[4]Ternopil!$J$115</f>
        <v>#N/A</v>
      </c>
      <c r="AN117" s="11"/>
      <c r="AO117" s="11" t="s">
        <v>1187</v>
      </c>
      <c r="AP117" s="11">
        <v>26.4</v>
      </c>
      <c r="AQ117" s="11" t="s">
        <v>236</v>
      </c>
      <c r="AR117" s="157" t="e">
        <f>[5]Ternopil!$F$115</f>
        <v>#N/A</v>
      </c>
      <c r="AS117" s="157" t="e">
        <f>[5]Ternopil!$G$115</f>
        <v>#N/A</v>
      </c>
      <c r="AT117" s="157" t="e">
        <f>[5]Ternopil!$H$115</f>
        <v>#N/A</v>
      </c>
      <c r="AU117" s="157" t="e">
        <f>[5]Ternopil!$I$115</f>
        <v>#N/A</v>
      </c>
      <c r="AV117" s="157" t="e">
        <f>[5]Ternopil!$J$115</f>
        <v>#N/A</v>
      </c>
      <c r="AW117" s="11"/>
      <c r="AX117" s="33" t="s">
        <v>1187</v>
      </c>
      <c r="AY117" s="33">
        <v>26.4</v>
      </c>
      <c r="AZ117" s="33" t="s">
        <v>236</v>
      </c>
      <c r="BA117" s="157" t="e">
        <f>[6]Ternopil!$F$115</f>
        <v>#N/A</v>
      </c>
      <c r="BB117" s="157" t="e">
        <f>[6]Ternopil!$G$115</f>
        <v>#N/A</v>
      </c>
      <c r="BC117" s="157" t="e">
        <f>[6]Ternopil!$H$115</f>
        <v>#N/A</v>
      </c>
      <c r="BD117" s="157" t="e">
        <f>[6]Ternopil!$I$115</f>
        <v>#N/A</v>
      </c>
      <c r="BE117" s="157" t="e">
        <f>[6]Ternopil!$J$115</f>
        <v>#N/A</v>
      </c>
      <c r="BG117" s="2">
        <v>26.4</v>
      </c>
      <c r="BH117" s="2" t="s">
        <v>236</v>
      </c>
      <c r="BI117" s="1">
        <f t="shared" si="100"/>
        <v>1</v>
      </c>
      <c r="BJ117" s="1" t="e">
        <f t="shared" si="101"/>
        <v>#N/A</v>
      </c>
      <c r="BK117" s="1" t="e">
        <f t="shared" si="102"/>
        <v>#N/A</v>
      </c>
      <c r="BL117" s="1" t="e">
        <f t="shared" si="103"/>
        <v>#N/A</v>
      </c>
      <c r="BM117" s="1" t="e">
        <f t="shared" si="104"/>
        <v>#N/A</v>
      </c>
      <c r="BN117" s="1" t="e">
        <f t="shared" si="105"/>
        <v>#N/A</v>
      </c>
      <c r="BP117" s="1" t="str">
        <f t="shared" si="106"/>
        <v>к</v>
      </c>
      <c r="BQ117" s="1" t="e">
        <f t="shared" si="107"/>
        <v>#N/A</v>
      </c>
      <c r="BR117" s="1" t="e">
        <f t="shared" si="108"/>
        <v>#N/A</v>
      </c>
      <c r="BS117" s="1" t="e">
        <f t="shared" si="109"/>
        <v>#N/A</v>
      </c>
      <c r="BT117" s="1" t="e">
        <f t="shared" si="110"/>
        <v>#N/A</v>
      </c>
      <c r="BU117" s="1" t="e">
        <f t="shared" si="111"/>
        <v>#N/A</v>
      </c>
      <c r="BW117" s="40" t="str">
        <f t="shared" si="112"/>
        <v/>
      </c>
      <c r="BX117" s="40" t="str">
        <f t="shared" si="113"/>
        <v/>
      </c>
      <c r="BY117" s="40" t="str">
        <f t="shared" si="114"/>
        <v/>
      </c>
      <c r="BZ117" s="40" t="str">
        <f t="shared" si="115"/>
        <v/>
      </c>
      <c r="CA117" s="40" t="str">
        <f t="shared" si="116"/>
        <v/>
      </c>
      <c r="CB117" s="40" t="str">
        <f t="shared" si="117"/>
        <v/>
      </c>
      <c r="CD117" s="10" t="str">
        <f t="shared" si="118"/>
        <v>к</v>
      </c>
      <c r="CE117" s="10" t="e">
        <f t="shared" si="119"/>
        <v>#N/A</v>
      </c>
      <c r="CF117" s="10" t="e">
        <f t="shared" si="120"/>
        <v>#N/A</v>
      </c>
      <c r="CG117" s="10" t="e">
        <f t="shared" si="121"/>
        <v>#N/A</v>
      </c>
      <c r="CH117" s="10" t="e">
        <f t="shared" si="122"/>
        <v>#N/A</v>
      </c>
      <c r="CI117" s="10" t="e">
        <f t="shared" si="123"/>
        <v>#N/A</v>
      </c>
      <c r="CK117" s="40" t="str">
        <f t="shared" si="124"/>
        <v/>
      </c>
      <c r="CL117" s="40" t="str">
        <f t="shared" si="125"/>
        <v/>
      </c>
      <c r="CM117" s="40" t="str">
        <f t="shared" si="126"/>
        <v/>
      </c>
      <c r="CN117" s="40" t="str">
        <f t="shared" si="127"/>
        <v/>
      </c>
      <c r="CO117" s="40" t="str">
        <f t="shared" si="128"/>
        <v/>
      </c>
      <c r="CP117" s="40" t="str">
        <f t="shared" si="129"/>
        <v/>
      </c>
      <c r="CR117" s="9" t="str">
        <f t="shared" si="130"/>
        <v/>
      </c>
      <c r="CS117" s="9" t="str">
        <f t="shared" si="131"/>
        <v/>
      </c>
      <c r="CT117" s="9" t="str">
        <f t="shared" si="132"/>
        <v/>
      </c>
      <c r="CU117" s="9" t="str">
        <f t="shared" si="133"/>
        <v/>
      </c>
      <c r="CV117" s="9" t="str">
        <f t="shared" si="134"/>
        <v/>
      </c>
      <c r="CW117" s="9" t="str">
        <f t="shared" si="135"/>
        <v/>
      </c>
      <c r="CY117" s="9" t="str">
        <f t="shared" si="136"/>
        <v/>
      </c>
      <c r="CZ117" s="9" t="str">
        <f t="shared" si="137"/>
        <v/>
      </c>
      <c r="DA117" s="9" t="str">
        <f t="shared" si="138"/>
        <v/>
      </c>
      <c r="DB117" s="9" t="str">
        <f t="shared" si="139"/>
        <v/>
      </c>
      <c r="DC117" s="9" t="str">
        <f t="shared" si="140"/>
        <v/>
      </c>
      <c r="DD117" s="9" t="str">
        <f t="shared" si="141"/>
        <v/>
      </c>
      <c r="DF117" s="9" t="str">
        <f>IF($A117=2,IF(ISNUMBER(CR117/Ukraine!CR117),100*CR117/Ukraine!CR117,""),"")</f>
        <v/>
      </c>
      <c r="DG117" s="9" t="str">
        <f>IF($A117=2,IF(ISNUMBER(CS117/Ukraine!CS117),100*CS117/Ukraine!CS117,""),"")</f>
        <v/>
      </c>
      <c r="DH117" s="9" t="str">
        <f>IF($A117=2,IF(ISNUMBER(CT117/Ukraine!CT117),100*CT117/Ukraine!CT117,""),"")</f>
        <v/>
      </c>
      <c r="DI117" s="9" t="str">
        <f>IF($A117=2,IF(ISNUMBER(CU117/Ukraine!CU117),100*CU117/Ukraine!CU117,""),"")</f>
        <v/>
      </c>
      <c r="DJ117" s="9" t="str">
        <f>IF($A117=2,IF(ISNUMBER(CV117/Ukraine!CV117),100*CV117/Ukraine!CV117,""),"")</f>
        <v/>
      </c>
      <c r="DK117" s="9" t="str">
        <f>IF($A117=2,IF(ISNUMBER(CW117/Ukraine!CW117),100*CW117/Ukraine!CW117,""),"")</f>
        <v/>
      </c>
      <c r="DM117" s="40" t="str">
        <f t="shared" si="142"/>
        <v/>
      </c>
      <c r="DN117" s="40" t="str">
        <f t="shared" si="143"/>
        <v/>
      </c>
      <c r="DO117" s="40" t="str">
        <f t="shared" si="144"/>
        <v/>
      </c>
      <c r="DP117" s="40" t="str">
        <f t="shared" si="145"/>
        <v/>
      </c>
      <c r="DQ117" s="40" t="str">
        <f t="shared" si="146"/>
        <v/>
      </c>
      <c r="DR117" s="40" t="str">
        <f t="shared" si="99"/>
        <v/>
      </c>
      <c r="DT117" s="40" t="str">
        <f t="shared" si="147"/>
        <v/>
      </c>
      <c r="DU117" s="40" t="str">
        <f t="shared" si="148"/>
        <v/>
      </c>
      <c r="DV117" s="40" t="str">
        <f t="shared" si="149"/>
        <v/>
      </c>
      <c r="DW117" s="40" t="str">
        <f t="shared" si="150"/>
        <v/>
      </c>
      <c r="DX117" s="40" t="str">
        <f t="shared" si="151"/>
        <v/>
      </c>
      <c r="DY117" s="40" t="str">
        <f t="shared" si="152"/>
        <v/>
      </c>
    </row>
    <row r="118" spans="1:129" x14ac:dyDescent="0.2">
      <c r="A118" s="39">
        <f>'Industry selection'!C118</f>
        <v>1</v>
      </c>
      <c r="B118" s="2">
        <v>26.5</v>
      </c>
      <c r="C118" s="2" t="s">
        <v>238</v>
      </c>
      <c r="E118" s="30" t="s">
        <v>237</v>
      </c>
      <c r="F118" s="31">
        <v>26.5</v>
      </c>
      <c r="G118" s="32" t="s">
        <v>238</v>
      </c>
      <c r="H118" s="157">
        <f>[1]Ternopil!$F$116</f>
        <v>1</v>
      </c>
      <c r="I118" s="157" t="str">
        <f>[1]Ternopil!$G$116</f>
        <v>к</v>
      </c>
      <c r="J118" s="157" t="str">
        <f>[1]Ternopil!$H$116</f>
        <v>к</v>
      </c>
      <c r="K118" s="157" t="str">
        <f>[1]Ternopil!$I$116</f>
        <v>к</v>
      </c>
      <c r="L118" s="157" t="str">
        <f>[1]Ternopil!$J$116</f>
        <v>к</v>
      </c>
      <c r="M118" s="11"/>
      <c r="N118" s="33" t="s">
        <v>843</v>
      </c>
      <c r="O118" s="36">
        <v>26.5</v>
      </c>
      <c r="P118" s="35" t="s">
        <v>238</v>
      </c>
      <c r="Q118" s="157" t="e">
        <f>[2]Ternopil!$F$116</f>
        <v>#N/A</v>
      </c>
      <c r="R118" s="157" t="e">
        <f>[2]Ternopil!$G$116</f>
        <v>#N/A</v>
      </c>
      <c r="S118" s="157" t="e">
        <f>[2]Ternopil!$H$116</f>
        <v>#N/A</v>
      </c>
      <c r="T118" s="157" t="e">
        <f>[2]Ternopil!$I$116</f>
        <v>#N/A</v>
      </c>
      <c r="U118" s="157" t="e">
        <f>[2]Ternopil!$J$116</f>
        <v>#N/A</v>
      </c>
      <c r="V118" s="11"/>
      <c r="W118" s="36" t="s">
        <v>1188</v>
      </c>
      <c r="X118" s="36">
        <v>26.5</v>
      </c>
      <c r="Y118" s="36" t="s">
        <v>238</v>
      </c>
      <c r="Z118" s="157" t="e">
        <f>[3]Ternopil!$F$116</f>
        <v>#N/A</v>
      </c>
      <c r="AA118" s="157" t="e">
        <f>[3]Ternopil!$G$116</f>
        <v>#N/A</v>
      </c>
      <c r="AB118" s="157" t="e">
        <f>[3]Ternopil!$H$116</f>
        <v>#N/A</v>
      </c>
      <c r="AC118" s="157" t="e">
        <f>[3]Ternopil!$I$116</f>
        <v>#N/A</v>
      </c>
      <c r="AD118" s="157" t="e">
        <f>[3]Ternopil!$J$116</f>
        <v>#N/A</v>
      </c>
      <c r="AE118" s="11"/>
      <c r="AF118" s="37" t="s">
        <v>1188</v>
      </c>
      <c r="AG118" s="37">
        <v>26.5</v>
      </c>
      <c r="AH118" s="37" t="s">
        <v>238</v>
      </c>
      <c r="AI118" s="157" t="e">
        <f>[4]Ternopil!$F$116</f>
        <v>#N/A</v>
      </c>
      <c r="AJ118" s="157" t="e">
        <f>[4]Ternopil!$G$116</f>
        <v>#N/A</v>
      </c>
      <c r="AK118" s="157" t="e">
        <f>[4]Ternopil!$H$116</f>
        <v>#N/A</v>
      </c>
      <c r="AL118" s="157" t="e">
        <f>[4]Ternopil!$I$116</f>
        <v>#N/A</v>
      </c>
      <c r="AM118" s="157" t="e">
        <f>[4]Ternopil!$J$116</f>
        <v>#N/A</v>
      </c>
      <c r="AN118" s="11"/>
      <c r="AO118" s="11" t="s">
        <v>1188</v>
      </c>
      <c r="AP118" s="11">
        <v>26.5</v>
      </c>
      <c r="AQ118" s="11" t="s">
        <v>238</v>
      </c>
      <c r="AR118" s="157" t="e">
        <f>[5]Ternopil!$F$116</f>
        <v>#N/A</v>
      </c>
      <c r="AS118" s="157" t="e">
        <f>[5]Ternopil!$G$116</f>
        <v>#N/A</v>
      </c>
      <c r="AT118" s="157" t="e">
        <f>[5]Ternopil!$H$116</f>
        <v>#N/A</v>
      </c>
      <c r="AU118" s="157" t="e">
        <f>[5]Ternopil!$I$116</f>
        <v>#N/A</v>
      </c>
      <c r="AV118" s="157" t="e">
        <f>[5]Ternopil!$J$116</f>
        <v>#N/A</v>
      </c>
      <c r="AW118" s="11"/>
      <c r="AX118" s="33" t="s">
        <v>1188</v>
      </c>
      <c r="AY118" s="33">
        <v>26.5</v>
      </c>
      <c r="AZ118" s="33" t="s">
        <v>238</v>
      </c>
      <c r="BA118" s="157" t="e">
        <f>[6]Ternopil!$F$116</f>
        <v>#N/A</v>
      </c>
      <c r="BB118" s="157" t="e">
        <f>[6]Ternopil!$G$116</f>
        <v>#N/A</v>
      </c>
      <c r="BC118" s="157" t="e">
        <f>[6]Ternopil!$H$116</f>
        <v>#N/A</v>
      </c>
      <c r="BD118" s="157" t="e">
        <f>[6]Ternopil!$I$116</f>
        <v>#N/A</v>
      </c>
      <c r="BE118" s="157" t="e">
        <f>[6]Ternopil!$J$116</f>
        <v>#N/A</v>
      </c>
      <c r="BG118" s="2">
        <v>26.5</v>
      </c>
      <c r="BH118" s="2" t="s">
        <v>238</v>
      </c>
      <c r="BI118" s="1">
        <f t="shared" si="100"/>
        <v>1</v>
      </c>
      <c r="BJ118" s="1" t="e">
        <f t="shared" si="101"/>
        <v>#N/A</v>
      </c>
      <c r="BK118" s="1" t="e">
        <f t="shared" si="102"/>
        <v>#N/A</v>
      </c>
      <c r="BL118" s="1" t="e">
        <f t="shared" si="103"/>
        <v>#N/A</v>
      </c>
      <c r="BM118" s="1" t="e">
        <f t="shared" si="104"/>
        <v>#N/A</v>
      </c>
      <c r="BN118" s="1" t="e">
        <f t="shared" si="105"/>
        <v>#N/A</v>
      </c>
      <c r="BP118" s="1" t="str">
        <f t="shared" si="106"/>
        <v>к</v>
      </c>
      <c r="BQ118" s="1" t="e">
        <f t="shared" si="107"/>
        <v>#N/A</v>
      </c>
      <c r="BR118" s="1" t="e">
        <f t="shared" si="108"/>
        <v>#N/A</v>
      </c>
      <c r="BS118" s="1" t="e">
        <f t="shared" si="109"/>
        <v>#N/A</v>
      </c>
      <c r="BT118" s="1" t="e">
        <f t="shared" si="110"/>
        <v>#N/A</v>
      </c>
      <c r="BU118" s="1" t="e">
        <f t="shared" si="111"/>
        <v>#N/A</v>
      </c>
      <c r="BW118" s="40" t="str">
        <f t="shared" si="112"/>
        <v/>
      </c>
      <c r="BX118" s="40" t="str">
        <f t="shared" si="113"/>
        <v/>
      </c>
      <c r="BY118" s="40" t="str">
        <f t="shared" si="114"/>
        <v/>
      </c>
      <c r="BZ118" s="40" t="str">
        <f t="shared" si="115"/>
        <v/>
      </c>
      <c r="CA118" s="40" t="str">
        <f t="shared" si="116"/>
        <v/>
      </c>
      <c r="CB118" s="40" t="str">
        <f t="shared" si="117"/>
        <v/>
      </c>
      <c r="CD118" s="10" t="str">
        <f t="shared" si="118"/>
        <v>к</v>
      </c>
      <c r="CE118" s="10" t="e">
        <f t="shared" si="119"/>
        <v>#N/A</v>
      </c>
      <c r="CF118" s="10" t="e">
        <f t="shared" si="120"/>
        <v>#N/A</v>
      </c>
      <c r="CG118" s="10" t="e">
        <f t="shared" si="121"/>
        <v>#N/A</v>
      </c>
      <c r="CH118" s="10" t="e">
        <f t="shared" si="122"/>
        <v>#N/A</v>
      </c>
      <c r="CI118" s="10" t="e">
        <f t="shared" si="123"/>
        <v>#N/A</v>
      </c>
      <c r="CK118" s="40" t="str">
        <f t="shared" si="124"/>
        <v/>
      </c>
      <c r="CL118" s="40" t="str">
        <f t="shared" si="125"/>
        <v/>
      </c>
      <c r="CM118" s="40" t="str">
        <f t="shared" si="126"/>
        <v/>
      </c>
      <c r="CN118" s="40" t="str">
        <f t="shared" si="127"/>
        <v/>
      </c>
      <c r="CO118" s="40" t="str">
        <f t="shared" si="128"/>
        <v/>
      </c>
      <c r="CP118" s="40" t="str">
        <f t="shared" si="129"/>
        <v/>
      </c>
      <c r="CR118" s="9" t="str">
        <f t="shared" si="130"/>
        <v/>
      </c>
      <c r="CS118" s="9" t="str">
        <f t="shared" si="131"/>
        <v/>
      </c>
      <c r="CT118" s="9" t="str">
        <f t="shared" si="132"/>
        <v/>
      </c>
      <c r="CU118" s="9" t="str">
        <f t="shared" si="133"/>
        <v/>
      </c>
      <c r="CV118" s="9" t="str">
        <f t="shared" si="134"/>
        <v/>
      </c>
      <c r="CW118" s="9" t="str">
        <f t="shared" si="135"/>
        <v/>
      </c>
      <c r="CY118" s="9" t="str">
        <f t="shared" si="136"/>
        <v/>
      </c>
      <c r="CZ118" s="9" t="str">
        <f t="shared" si="137"/>
        <v/>
      </c>
      <c r="DA118" s="9" t="str">
        <f t="shared" si="138"/>
        <v/>
      </c>
      <c r="DB118" s="9" t="str">
        <f t="shared" si="139"/>
        <v/>
      </c>
      <c r="DC118" s="9" t="str">
        <f t="shared" si="140"/>
        <v/>
      </c>
      <c r="DD118" s="9" t="str">
        <f t="shared" si="141"/>
        <v/>
      </c>
      <c r="DF118" s="9" t="str">
        <f>IF($A118=2,IF(ISNUMBER(CR118/Ukraine!CR118),100*CR118/Ukraine!CR118,""),"")</f>
        <v/>
      </c>
      <c r="DG118" s="9" t="str">
        <f>IF($A118=2,IF(ISNUMBER(CS118/Ukraine!CS118),100*CS118/Ukraine!CS118,""),"")</f>
        <v/>
      </c>
      <c r="DH118" s="9" t="str">
        <f>IF($A118=2,IF(ISNUMBER(CT118/Ukraine!CT118),100*CT118/Ukraine!CT118,""),"")</f>
        <v/>
      </c>
      <c r="DI118" s="9" t="str">
        <f>IF($A118=2,IF(ISNUMBER(CU118/Ukraine!CU118),100*CU118/Ukraine!CU118,""),"")</f>
        <v/>
      </c>
      <c r="DJ118" s="9" t="str">
        <f>IF($A118=2,IF(ISNUMBER(CV118/Ukraine!CV118),100*CV118/Ukraine!CV118,""),"")</f>
        <v/>
      </c>
      <c r="DK118" s="9" t="str">
        <f>IF($A118=2,IF(ISNUMBER(CW118/Ukraine!CW118),100*CW118/Ukraine!CW118,""),"")</f>
        <v/>
      </c>
      <c r="DM118" s="40" t="str">
        <f t="shared" si="142"/>
        <v/>
      </c>
      <c r="DN118" s="40" t="str">
        <f t="shared" si="143"/>
        <v/>
      </c>
      <c r="DO118" s="40" t="str">
        <f t="shared" si="144"/>
        <v/>
      </c>
      <c r="DP118" s="40" t="str">
        <f t="shared" si="145"/>
        <v/>
      </c>
      <c r="DQ118" s="40" t="str">
        <f t="shared" si="146"/>
        <v/>
      </c>
      <c r="DR118" s="40" t="str">
        <f t="shared" si="99"/>
        <v/>
      </c>
      <c r="DT118" s="40" t="str">
        <f t="shared" si="147"/>
        <v/>
      </c>
      <c r="DU118" s="40" t="str">
        <f t="shared" si="148"/>
        <v/>
      </c>
      <c r="DV118" s="40" t="str">
        <f t="shared" si="149"/>
        <v/>
      </c>
      <c r="DW118" s="40" t="str">
        <f t="shared" si="150"/>
        <v/>
      </c>
      <c r="DX118" s="40" t="str">
        <f t="shared" si="151"/>
        <v/>
      </c>
      <c r="DY118" s="40" t="str">
        <f t="shared" si="152"/>
        <v/>
      </c>
    </row>
    <row r="119" spans="1:129" x14ac:dyDescent="0.2">
      <c r="A119" s="39">
        <f>'Industry selection'!C119</f>
        <v>1</v>
      </c>
      <c r="B119" s="2">
        <v>26.6</v>
      </c>
      <c r="C119" s="2" t="s">
        <v>240</v>
      </c>
      <c r="E119" s="30" t="s">
        <v>239</v>
      </c>
      <c r="F119" s="31">
        <v>26.6</v>
      </c>
      <c r="G119" s="32" t="s">
        <v>240</v>
      </c>
      <c r="H119" s="157">
        <f>[1]Ternopil!$F$117</f>
        <v>1</v>
      </c>
      <c r="I119" s="157" t="str">
        <f>[1]Ternopil!$G$117</f>
        <v>к</v>
      </c>
      <c r="J119" s="157" t="str">
        <f>[1]Ternopil!$H$117</f>
        <v>к</v>
      </c>
      <c r="K119" s="157" t="str">
        <f>[1]Ternopil!$I$117</f>
        <v>к</v>
      </c>
      <c r="L119" s="157" t="str">
        <f>[1]Ternopil!$J$117</f>
        <v>к</v>
      </c>
      <c r="M119" s="11"/>
      <c r="N119" s="33" t="s">
        <v>844</v>
      </c>
      <c r="O119" s="36">
        <v>26.6</v>
      </c>
      <c r="P119" s="35" t="s">
        <v>240</v>
      </c>
      <c r="Q119" s="157" t="e">
        <f>[2]Ternopil!$F$117</f>
        <v>#N/A</v>
      </c>
      <c r="R119" s="157" t="e">
        <f>[2]Ternopil!$G$117</f>
        <v>#N/A</v>
      </c>
      <c r="S119" s="157" t="e">
        <f>[2]Ternopil!$H$117</f>
        <v>#N/A</v>
      </c>
      <c r="T119" s="157" t="e">
        <f>[2]Ternopil!$I$117</f>
        <v>#N/A</v>
      </c>
      <c r="U119" s="157" t="e">
        <f>[2]Ternopil!$J$117</f>
        <v>#N/A</v>
      </c>
      <c r="V119" s="11"/>
      <c r="W119" s="36" t="s">
        <v>1189</v>
      </c>
      <c r="X119" s="36">
        <v>26.6</v>
      </c>
      <c r="Y119" s="36" t="s">
        <v>240</v>
      </c>
      <c r="Z119" s="157" t="e">
        <f>[3]Ternopil!$F$117</f>
        <v>#N/A</v>
      </c>
      <c r="AA119" s="157" t="e">
        <f>[3]Ternopil!$G$117</f>
        <v>#N/A</v>
      </c>
      <c r="AB119" s="157" t="e">
        <f>[3]Ternopil!$H$117</f>
        <v>#N/A</v>
      </c>
      <c r="AC119" s="157" t="e">
        <f>[3]Ternopil!$I$117</f>
        <v>#N/A</v>
      </c>
      <c r="AD119" s="157" t="e">
        <f>[3]Ternopil!$J$117</f>
        <v>#N/A</v>
      </c>
      <c r="AE119" s="11"/>
      <c r="AF119" s="37" t="s">
        <v>1189</v>
      </c>
      <c r="AG119" s="37">
        <v>26.6</v>
      </c>
      <c r="AH119" s="37" t="s">
        <v>240</v>
      </c>
      <c r="AI119" s="157" t="e">
        <f>[4]Ternopil!$F$117</f>
        <v>#N/A</v>
      </c>
      <c r="AJ119" s="157" t="e">
        <f>[4]Ternopil!$G$117</f>
        <v>#N/A</v>
      </c>
      <c r="AK119" s="157" t="e">
        <f>[4]Ternopil!$H$117</f>
        <v>#N/A</v>
      </c>
      <c r="AL119" s="157" t="e">
        <f>[4]Ternopil!$I$117</f>
        <v>#N/A</v>
      </c>
      <c r="AM119" s="157" t="e">
        <f>[4]Ternopil!$J$117</f>
        <v>#N/A</v>
      </c>
      <c r="AN119" s="11"/>
      <c r="AO119" s="11" t="s">
        <v>1189</v>
      </c>
      <c r="AP119" s="11">
        <v>26.6</v>
      </c>
      <c r="AQ119" s="11" t="s">
        <v>240</v>
      </c>
      <c r="AR119" s="157" t="e">
        <f>[5]Ternopil!$F$117</f>
        <v>#N/A</v>
      </c>
      <c r="AS119" s="157" t="e">
        <f>[5]Ternopil!$G$117</f>
        <v>#N/A</v>
      </c>
      <c r="AT119" s="157" t="e">
        <f>[5]Ternopil!$H$117</f>
        <v>#N/A</v>
      </c>
      <c r="AU119" s="157" t="e">
        <f>[5]Ternopil!$I$117</f>
        <v>#N/A</v>
      </c>
      <c r="AV119" s="157" t="e">
        <f>[5]Ternopil!$J$117</f>
        <v>#N/A</v>
      </c>
      <c r="AW119" s="11"/>
      <c r="AX119" s="33" t="s">
        <v>1189</v>
      </c>
      <c r="AY119" s="33">
        <v>26.6</v>
      </c>
      <c r="AZ119" s="33" t="s">
        <v>240</v>
      </c>
      <c r="BA119" s="157" t="e">
        <f>[6]Ternopil!$F$117</f>
        <v>#N/A</v>
      </c>
      <c r="BB119" s="157" t="e">
        <f>[6]Ternopil!$G$117</f>
        <v>#N/A</v>
      </c>
      <c r="BC119" s="157" t="e">
        <f>[6]Ternopil!$H$117</f>
        <v>#N/A</v>
      </c>
      <c r="BD119" s="157" t="e">
        <f>[6]Ternopil!$I$117</f>
        <v>#N/A</v>
      </c>
      <c r="BE119" s="157" t="e">
        <f>[6]Ternopil!$J$117</f>
        <v>#N/A</v>
      </c>
      <c r="BG119" s="2">
        <v>26.6</v>
      </c>
      <c r="BH119" s="2" t="s">
        <v>240</v>
      </c>
      <c r="BI119" s="1">
        <f t="shared" si="100"/>
        <v>1</v>
      </c>
      <c r="BJ119" s="1" t="e">
        <f t="shared" si="101"/>
        <v>#N/A</v>
      </c>
      <c r="BK119" s="1" t="e">
        <f t="shared" si="102"/>
        <v>#N/A</v>
      </c>
      <c r="BL119" s="1" t="e">
        <f t="shared" si="103"/>
        <v>#N/A</v>
      </c>
      <c r="BM119" s="1" t="e">
        <f t="shared" si="104"/>
        <v>#N/A</v>
      </c>
      <c r="BN119" s="1" t="e">
        <f t="shared" si="105"/>
        <v>#N/A</v>
      </c>
      <c r="BP119" s="1" t="str">
        <f t="shared" si="106"/>
        <v>к</v>
      </c>
      <c r="BQ119" s="1" t="e">
        <f t="shared" si="107"/>
        <v>#N/A</v>
      </c>
      <c r="BR119" s="1" t="e">
        <f t="shared" si="108"/>
        <v>#N/A</v>
      </c>
      <c r="BS119" s="1" t="e">
        <f t="shared" si="109"/>
        <v>#N/A</v>
      </c>
      <c r="BT119" s="1" t="e">
        <f t="shared" si="110"/>
        <v>#N/A</v>
      </c>
      <c r="BU119" s="1" t="e">
        <f t="shared" si="111"/>
        <v>#N/A</v>
      </c>
      <c r="BW119" s="40" t="str">
        <f t="shared" si="112"/>
        <v/>
      </c>
      <c r="BX119" s="40" t="str">
        <f t="shared" si="113"/>
        <v/>
      </c>
      <c r="BY119" s="40" t="str">
        <f t="shared" si="114"/>
        <v/>
      </c>
      <c r="BZ119" s="40" t="str">
        <f t="shared" si="115"/>
        <v/>
      </c>
      <c r="CA119" s="40" t="str">
        <f t="shared" si="116"/>
        <v/>
      </c>
      <c r="CB119" s="40" t="str">
        <f t="shared" si="117"/>
        <v/>
      </c>
      <c r="CD119" s="10" t="str">
        <f t="shared" si="118"/>
        <v>к</v>
      </c>
      <c r="CE119" s="10" t="e">
        <f t="shared" si="119"/>
        <v>#N/A</v>
      </c>
      <c r="CF119" s="10" t="e">
        <f t="shared" si="120"/>
        <v>#N/A</v>
      </c>
      <c r="CG119" s="10" t="e">
        <f t="shared" si="121"/>
        <v>#N/A</v>
      </c>
      <c r="CH119" s="10" t="e">
        <f t="shared" si="122"/>
        <v>#N/A</v>
      </c>
      <c r="CI119" s="10" t="e">
        <f t="shared" si="123"/>
        <v>#N/A</v>
      </c>
      <c r="CK119" s="40" t="str">
        <f t="shared" si="124"/>
        <v/>
      </c>
      <c r="CL119" s="40" t="str">
        <f t="shared" si="125"/>
        <v/>
      </c>
      <c r="CM119" s="40" t="str">
        <f t="shared" si="126"/>
        <v/>
      </c>
      <c r="CN119" s="40" t="str">
        <f t="shared" si="127"/>
        <v/>
      </c>
      <c r="CO119" s="40" t="str">
        <f t="shared" si="128"/>
        <v/>
      </c>
      <c r="CP119" s="40" t="str">
        <f t="shared" si="129"/>
        <v/>
      </c>
      <c r="CR119" s="9" t="str">
        <f t="shared" si="130"/>
        <v/>
      </c>
      <c r="CS119" s="9" t="str">
        <f t="shared" si="131"/>
        <v/>
      </c>
      <c r="CT119" s="9" t="str">
        <f t="shared" si="132"/>
        <v/>
      </c>
      <c r="CU119" s="9" t="str">
        <f t="shared" si="133"/>
        <v/>
      </c>
      <c r="CV119" s="9" t="str">
        <f t="shared" si="134"/>
        <v/>
      </c>
      <c r="CW119" s="9" t="str">
        <f t="shared" si="135"/>
        <v/>
      </c>
      <c r="CY119" s="9" t="str">
        <f t="shared" si="136"/>
        <v/>
      </c>
      <c r="CZ119" s="9" t="str">
        <f t="shared" si="137"/>
        <v/>
      </c>
      <c r="DA119" s="9" t="str">
        <f t="shared" si="138"/>
        <v/>
      </c>
      <c r="DB119" s="9" t="str">
        <f t="shared" si="139"/>
        <v/>
      </c>
      <c r="DC119" s="9" t="str">
        <f t="shared" si="140"/>
        <v/>
      </c>
      <c r="DD119" s="9" t="str">
        <f t="shared" si="141"/>
        <v/>
      </c>
      <c r="DF119" s="9" t="str">
        <f>IF($A119=2,IF(ISNUMBER(CR119/Ukraine!CR119),100*CR119/Ukraine!CR119,""),"")</f>
        <v/>
      </c>
      <c r="DG119" s="9" t="str">
        <f>IF($A119=2,IF(ISNUMBER(CS119/Ukraine!CS119),100*CS119/Ukraine!CS119,""),"")</f>
        <v/>
      </c>
      <c r="DH119" s="9" t="str">
        <f>IF($A119=2,IF(ISNUMBER(CT119/Ukraine!CT119),100*CT119/Ukraine!CT119,""),"")</f>
        <v/>
      </c>
      <c r="DI119" s="9" t="str">
        <f>IF($A119=2,IF(ISNUMBER(CU119/Ukraine!CU119),100*CU119/Ukraine!CU119,""),"")</f>
        <v/>
      </c>
      <c r="DJ119" s="9" t="str">
        <f>IF($A119=2,IF(ISNUMBER(CV119/Ukraine!CV119),100*CV119/Ukraine!CV119,""),"")</f>
        <v/>
      </c>
      <c r="DK119" s="9" t="str">
        <f>IF($A119=2,IF(ISNUMBER(CW119/Ukraine!CW119),100*CW119/Ukraine!CW119,""),"")</f>
        <v/>
      </c>
      <c r="DM119" s="40" t="str">
        <f t="shared" si="142"/>
        <v/>
      </c>
      <c r="DN119" s="40" t="str">
        <f t="shared" si="143"/>
        <v/>
      </c>
      <c r="DO119" s="40" t="str">
        <f t="shared" si="144"/>
        <v/>
      </c>
      <c r="DP119" s="40" t="str">
        <f t="shared" si="145"/>
        <v/>
      </c>
      <c r="DQ119" s="40" t="str">
        <f t="shared" si="146"/>
        <v/>
      </c>
      <c r="DR119" s="40" t="str">
        <f t="shared" si="99"/>
        <v/>
      </c>
      <c r="DT119" s="40" t="str">
        <f t="shared" si="147"/>
        <v/>
      </c>
      <c r="DU119" s="40" t="str">
        <f t="shared" si="148"/>
        <v/>
      </c>
      <c r="DV119" s="40" t="str">
        <f t="shared" si="149"/>
        <v/>
      </c>
      <c r="DW119" s="40" t="str">
        <f t="shared" si="150"/>
        <v/>
      </c>
      <c r="DX119" s="40" t="str">
        <f t="shared" si="151"/>
        <v/>
      </c>
      <c r="DY119" s="40" t="str">
        <f t="shared" si="152"/>
        <v/>
      </c>
    </row>
    <row r="120" spans="1:129" x14ac:dyDescent="0.2">
      <c r="A120" s="39">
        <f>'Industry selection'!C120</f>
        <v>1</v>
      </c>
      <c r="B120" s="2">
        <v>26.7</v>
      </c>
      <c r="C120" s="2" t="s">
        <v>242</v>
      </c>
      <c r="E120" s="30" t="s">
        <v>241</v>
      </c>
      <c r="F120" s="31">
        <v>26.7</v>
      </c>
      <c r="G120" s="32" t="s">
        <v>242</v>
      </c>
      <c r="H120" s="157" t="e">
        <f>[1]Ternopil!$F$118</f>
        <v>#N/A</v>
      </c>
      <c r="I120" s="157" t="e">
        <f>[1]Ternopil!$G$118</f>
        <v>#N/A</v>
      </c>
      <c r="J120" s="157" t="e">
        <f>[1]Ternopil!$H$118</f>
        <v>#N/A</v>
      </c>
      <c r="K120" s="157" t="e">
        <f>[1]Ternopil!$I$118</f>
        <v>#N/A</v>
      </c>
      <c r="L120" s="157" t="e">
        <f>[1]Ternopil!$J$118</f>
        <v>#N/A</v>
      </c>
      <c r="M120" s="11"/>
      <c r="N120" s="33" t="s">
        <v>845</v>
      </c>
      <c r="O120" s="36">
        <v>26.7</v>
      </c>
      <c r="P120" s="35" t="s">
        <v>242</v>
      </c>
      <c r="Q120" s="157" t="e">
        <f>[2]Ternopil!$F$118</f>
        <v>#N/A</v>
      </c>
      <c r="R120" s="157" t="e">
        <f>[2]Ternopil!$G$118</f>
        <v>#N/A</v>
      </c>
      <c r="S120" s="157" t="e">
        <f>[2]Ternopil!$H$118</f>
        <v>#N/A</v>
      </c>
      <c r="T120" s="157" t="e">
        <f>[2]Ternopil!$I$118</f>
        <v>#N/A</v>
      </c>
      <c r="U120" s="157" t="e">
        <f>[2]Ternopil!$J$118</f>
        <v>#N/A</v>
      </c>
      <c r="V120" s="11"/>
      <c r="W120" s="36" t="s">
        <v>1190</v>
      </c>
      <c r="X120" s="36">
        <v>26.7</v>
      </c>
      <c r="Y120" s="36" t="s">
        <v>242</v>
      </c>
      <c r="Z120" s="157" t="e">
        <f>[3]Ternopil!$F$118</f>
        <v>#N/A</v>
      </c>
      <c r="AA120" s="157" t="e">
        <f>[3]Ternopil!$G$118</f>
        <v>#N/A</v>
      </c>
      <c r="AB120" s="157" t="e">
        <f>[3]Ternopil!$H$118</f>
        <v>#N/A</v>
      </c>
      <c r="AC120" s="157" t="e">
        <f>[3]Ternopil!$I$118</f>
        <v>#N/A</v>
      </c>
      <c r="AD120" s="157" t="e">
        <f>[3]Ternopil!$J$118</f>
        <v>#N/A</v>
      </c>
      <c r="AE120" s="11"/>
      <c r="AF120" s="37" t="s">
        <v>1190</v>
      </c>
      <c r="AG120" s="37">
        <v>26.7</v>
      </c>
      <c r="AH120" s="37" t="s">
        <v>242</v>
      </c>
      <c r="AI120" s="157" t="e">
        <f>[4]Ternopil!$F$118</f>
        <v>#N/A</v>
      </c>
      <c r="AJ120" s="157" t="e">
        <f>[4]Ternopil!$G$118</f>
        <v>#N/A</v>
      </c>
      <c r="AK120" s="157" t="e">
        <f>[4]Ternopil!$H$118</f>
        <v>#N/A</v>
      </c>
      <c r="AL120" s="157" t="e">
        <f>[4]Ternopil!$I$118</f>
        <v>#N/A</v>
      </c>
      <c r="AM120" s="157" t="e">
        <f>[4]Ternopil!$J$118</f>
        <v>#N/A</v>
      </c>
      <c r="AN120" s="11"/>
      <c r="AO120" s="11" t="s">
        <v>1190</v>
      </c>
      <c r="AP120" s="11">
        <v>26.7</v>
      </c>
      <c r="AQ120" s="11" t="s">
        <v>242</v>
      </c>
      <c r="AR120" s="157" t="e">
        <f>[5]Ternopil!$F$118</f>
        <v>#N/A</v>
      </c>
      <c r="AS120" s="157" t="e">
        <f>[5]Ternopil!$G$118</f>
        <v>#N/A</v>
      </c>
      <c r="AT120" s="157" t="e">
        <f>[5]Ternopil!$H$118</f>
        <v>#N/A</v>
      </c>
      <c r="AU120" s="157" t="e">
        <f>[5]Ternopil!$I$118</f>
        <v>#N/A</v>
      </c>
      <c r="AV120" s="157" t="e">
        <f>[5]Ternopil!$J$118</f>
        <v>#N/A</v>
      </c>
      <c r="AW120" s="11"/>
      <c r="AX120" s="33" t="s">
        <v>1190</v>
      </c>
      <c r="AY120" s="33">
        <v>26.7</v>
      </c>
      <c r="AZ120" s="33" t="s">
        <v>242</v>
      </c>
      <c r="BA120" s="157" t="e">
        <f>[6]Ternopil!$F$118</f>
        <v>#N/A</v>
      </c>
      <c r="BB120" s="157" t="e">
        <f>[6]Ternopil!$G$118</f>
        <v>#N/A</v>
      </c>
      <c r="BC120" s="157" t="e">
        <f>[6]Ternopil!$H$118</f>
        <v>#N/A</v>
      </c>
      <c r="BD120" s="157" t="e">
        <f>[6]Ternopil!$I$118</f>
        <v>#N/A</v>
      </c>
      <c r="BE120" s="157" t="e">
        <f>[6]Ternopil!$J$118</f>
        <v>#N/A</v>
      </c>
      <c r="BG120" s="2">
        <v>26.7</v>
      </c>
      <c r="BH120" s="2" t="s">
        <v>242</v>
      </c>
      <c r="BI120" s="1" t="e">
        <f t="shared" si="100"/>
        <v>#N/A</v>
      </c>
      <c r="BJ120" s="1" t="e">
        <f t="shared" si="101"/>
        <v>#N/A</v>
      </c>
      <c r="BK120" s="1" t="e">
        <f t="shared" si="102"/>
        <v>#N/A</v>
      </c>
      <c r="BL120" s="1" t="e">
        <f t="shared" si="103"/>
        <v>#N/A</v>
      </c>
      <c r="BM120" s="1" t="e">
        <f t="shared" si="104"/>
        <v>#N/A</v>
      </c>
      <c r="BN120" s="1" t="e">
        <f t="shared" si="105"/>
        <v>#N/A</v>
      </c>
      <c r="BP120" s="1" t="e">
        <f t="shared" si="106"/>
        <v>#N/A</v>
      </c>
      <c r="BQ120" s="1" t="e">
        <f t="shared" si="107"/>
        <v>#N/A</v>
      </c>
      <c r="BR120" s="1" t="e">
        <f t="shared" si="108"/>
        <v>#N/A</v>
      </c>
      <c r="BS120" s="1" t="e">
        <f t="shared" si="109"/>
        <v>#N/A</v>
      </c>
      <c r="BT120" s="1" t="e">
        <f t="shared" si="110"/>
        <v>#N/A</v>
      </c>
      <c r="BU120" s="1" t="e">
        <f t="shared" si="111"/>
        <v>#N/A</v>
      </c>
      <c r="BW120" s="40" t="str">
        <f t="shared" si="112"/>
        <v/>
      </c>
      <c r="BX120" s="40" t="str">
        <f t="shared" si="113"/>
        <v/>
      </c>
      <c r="BY120" s="40" t="str">
        <f t="shared" si="114"/>
        <v/>
      </c>
      <c r="BZ120" s="40" t="str">
        <f t="shared" si="115"/>
        <v/>
      </c>
      <c r="CA120" s="40" t="str">
        <f t="shared" si="116"/>
        <v/>
      </c>
      <c r="CB120" s="40" t="str">
        <f t="shared" si="117"/>
        <v/>
      </c>
      <c r="CD120" s="10" t="e">
        <f t="shared" si="118"/>
        <v>#N/A</v>
      </c>
      <c r="CE120" s="10" t="e">
        <f t="shared" si="119"/>
        <v>#N/A</v>
      </c>
      <c r="CF120" s="10" t="e">
        <f t="shared" si="120"/>
        <v>#N/A</v>
      </c>
      <c r="CG120" s="10" t="e">
        <f t="shared" si="121"/>
        <v>#N/A</v>
      </c>
      <c r="CH120" s="10" t="e">
        <f t="shared" si="122"/>
        <v>#N/A</v>
      </c>
      <c r="CI120" s="10" t="e">
        <f t="shared" si="123"/>
        <v>#N/A</v>
      </c>
      <c r="CK120" s="40" t="str">
        <f t="shared" si="124"/>
        <v/>
      </c>
      <c r="CL120" s="40" t="str">
        <f t="shared" si="125"/>
        <v/>
      </c>
      <c r="CM120" s="40" t="str">
        <f t="shared" si="126"/>
        <v/>
      </c>
      <c r="CN120" s="40" t="str">
        <f t="shared" si="127"/>
        <v/>
      </c>
      <c r="CO120" s="40" t="str">
        <f t="shared" si="128"/>
        <v/>
      </c>
      <c r="CP120" s="40" t="str">
        <f t="shared" si="129"/>
        <v/>
      </c>
      <c r="CR120" s="9" t="str">
        <f t="shared" si="130"/>
        <v/>
      </c>
      <c r="CS120" s="9" t="str">
        <f t="shared" si="131"/>
        <v/>
      </c>
      <c r="CT120" s="9" t="str">
        <f t="shared" si="132"/>
        <v/>
      </c>
      <c r="CU120" s="9" t="str">
        <f t="shared" si="133"/>
        <v/>
      </c>
      <c r="CV120" s="9" t="str">
        <f t="shared" si="134"/>
        <v/>
      </c>
      <c r="CW120" s="9" t="str">
        <f t="shared" si="135"/>
        <v/>
      </c>
      <c r="CY120" s="9" t="str">
        <f t="shared" si="136"/>
        <v/>
      </c>
      <c r="CZ120" s="9" t="str">
        <f t="shared" si="137"/>
        <v/>
      </c>
      <c r="DA120" s="9" t="str">
        <f t="shared" si="138"/>
        <v/>
      </c>
      <c r="DB120" s="9" t="str">
        <f t="shared" si="139"/>
        <v/>
      </c>
      <c r="DC120" s="9" t="str">
        <f t="shared" si="140"/>
        <v/>
      </c>
      <c r="DD120" s="9" t="str">
        <f t="shared" si="141"/>
        <v/>
      </c>
      <c r="DF120" s="9" t="str">
        <f>IF($A120=2,IF(ISNUMBER(CR120/Ukraine!CR120),100*CR120/Ukraine!CR120,""),"")</f>
        <v/>
      </c>
      <c r="DG120" s="9" t="str">
        <f>IF($A120=2,IF(ISNUMBER(CS120/Ukraine!CS120),100*CS120/Ukraine!CS120,""),"")</f>
        <v/>
      </c>
      <c r="DH120" s="9" t="str">
        <f>IF($A120=2,IF(ISNUMBER(CT120/Ukraine!CT120),100*CT120/Ukraine!CT120,""),"")</f>
        <v/>
      </c>
      <c r="DI120" s="9" t="str">
        <f>IF($A120=2,IF(ISNUMBER(CU120/Ukraine!CU120),100*CU120/Ukraine!CU120,""),"")</f>
        <v/>
      </c>
      <c r="DJ120" s="9" t="str">
        <f>IF($A120=2,IF(ISNUMBER(CV120/Ukraine!CV120),100*CV120/Ukraine!CV120,""),"")</f>
        <v/>
      </c>
      <c r="DK120" s="9" t="str">
        <f>IF($A120=2,IF(ISNUMBER(CW120/Ukraine!CW120),100*CW120/Ukraine!CW120,""),"")</f>
        <v/>
      </c>
      <c r="DM120" s="40" t="str">
        <f t="shared" si="142"/>
        <v/>
      </c>
      <c r="DN120" s="40" t="str">
        <f t="shared" si="143"/>
        <v/>
      </c>
      <c r="DO120" s="40" t="str">
        <f t="shared" si="144"/>
        <v/>
      </c>
      <c r="DP120" s="40" t="str">
        <f t="shared" si="145"/>
        <v/>
      </c>
      <c r="DQ120" s="40" t="str">
        <f t="shared" si="146"/>
        <v/>
      </c>
      <c r="DR120" s="40" t="str">
        <f t="shared" si="99"/>
        <v/>
      </c>
      <c r="DT120" s="40" t="str">
        <f t="shared" si="147"/>
        <v/>
      </c>
      <c r="DU120" s="40" t="str">
        <f t="shared" si="148"/>
        <v/>
      </c>
      <c r="DV120" s="40" t="str">
        <f t="shared" si="149"/>
        <v/>
      </c>
      <c r="DW120" s="40" t="str">
        <f t="shared" si="150"/>
        <v/>
      </c>
      <c r="DX120" s="40" t="str">
        <f t="shared" si="151"/>
        <v/>
      </c>
      <c r="DY120" s="40" t="str">
        <f t="shared" si="152"/>
        <v/>
      </c>
    </row>
    <row r="121" spans="1:129" x14ac:dyDescent="0.2">
      <c r="A121" s="39">
        <f>'Industry selection'!C121</f>
        <v>1</v>
      </c>
      <c r="B121" s="2">
        <v>26.8</v>
      </c>
      <c r="C121" s="2" t="s">
        <v>244</v>
      </c>
      <c r="E121" s="30" t="s">
        <v>243</v>
      </c>
      <c r="F121" s="31">
        <v>26.8</v>
      </c>
      <c r="G121" s="32" t="s">
        <v>244</v>
      </c>
      <c r="H121" s="157" t="e">
        <f>[1]Ternopil!$F$119</f>
        <v>#N/A</v>
      </c>
      <c r="I121" s="157" t="e">
        <f>[1]Ternopil!$G$119</f>
        <v>#N/A</v>
      </c>
      <c r="J121" s="157" t="e">
        <f>[1]Ternopil!$H$119</f>
        <v>#N/A</v>
      </c>
      <c r="K121" s="157" t="e">
        <f>[1]Ternopil!$I$119</f>
        <v>#N/A</v>
      </c>
      <c r="L121" s="157" t="e">
        <f>[1]Ternopil!$J$119</f>
        <v>#N/A</v>
      </c>
      <c r="M121" s="11"/>
      <c r="N121" s="33" t="s">
        <v>846</v>
      </c>
      <c r="O121" s="36">
        <v>26.8</v>
      </c>
      <c r="P121" s="35" t="s">
        <v>244</v>
      </c>
      <c r="Q121" s="157" t="e">
        <f>[2]Ternopil!$F$119</f>
        <v>#N/A</v>
      </c>
      <c r="R121" s="157" t="e">
        <f>[2]Ternopil!$G$119</f>
        <v>#N/A</v>
      </c>
      <c r="S121" s="157" t="e">
        <f>[2]Ternopil!$H$119</f>
        <v>#N/A</v>
      </c>
      <c r="T121" s="157" t="e">
        <f>[2]Ternopil!$I$119</f>
        <v>#N/A</v>
      </c>
      <c r="U121" s="157" t="e">
        <f>[2]Ternopil!$J$119</f>
        <v>#N/A</v>
      </c>
      <c r="V121" s="11"/>
      <c r="W121" s="36" t="s">
        <v>1191</v>
      </c>
      <c r="X121" s="36">
        <v>26.8</v>
      </c>
      <c r="Y121" s="36" t="s">
        <v>244</v>
      </c>
      <c r="Z121" s="157" t="e">
        <f>[3]Ternopil!$F$119</f>
        <v>#N/A</v>
      </c>
      <c r="AA121" s="157" t="e">
        <f>[3]Ternopil!$G$119</f>
        <v>#N/A</v>
      </c>
      <c r="AB121" s="157" t="e">
        <f>[3]Ternopil!$H$119</f>
        <v>#N/A</v>
      </c>
      <c r="AC121" s="157" t="e">
        <f>[3]Ternopil!$I$119</f>
        <v>#N/A</v>
      </c>
      <c r="AD121" s="157" t="e">
        <f>[3]Ternopil!$J$119</f>
        <v>#N/A</v>
      </c>
      <c r="AE121" s="11"/>
      <c r="AF121" s="37" t="s">
        <v>1191</v>
      </c>
      <c r="AG121" s="37">
        <v>26.8</v>
      </c>
      <c r="AH121" s="37" t="s">
        <v>244</v>
      </c>
      <c r="AI121" s="157" t="e">
        <f>[4]Ternopil!$F$119</f>
        <v>#N/A</v>
      </c>
      <c r="AJ121" s="157" t="e">
        <f>[4]Ternopil!$G$119</f>
        <v>#N/A</v>
      </c>
      <c r="AK121" s="157" t="e">
        <f>[4]Ternopil!$H$119</f>
        <v>#N/A</v>
      </c>
      <c r="AL121" s="157" t="e">
        <f>[4]Ternopil!$I$119</f>
        <v>#N/A</v>
      </c>
      <c r="AM121" s="157" t="e">
        <f>[4]Ternopil!$J$119</f>
        <v>#N/A</v>
      </c>
      <c r="AN121" s="11"/>
      <c r="AO121" s="11" t="s">
        <v>1191</v>
      </c>
      <c r="AP121" s="11">
        <v>26.8</v>
      </c>
      <c r="AQ121" s="11" t="s">
        <v>244</v>
      </c>
      <c r="AR121" s="157" t="e">
        <f>[5]Ternopil!$F$119</f>
        <v>#N/A</v>
      </c>
      <c r="AS121" s="157" t="e">
        <f>[5]Ternopil!$G$119</f>
        <v>#N/A</v>
      </c>
      <c r="AT121" s="157" t="e">
        <f>[5]Ternopil!$H$119</f>
        <v>#N/A</v>
      </c>
      <c r="AU121" s="157" t="e">
        <f>[5]Ternopil!$I$119</f>
        <v>#N/A</v>
      </c>
      <c r="AV121" s="157" t="e">
        <f>[5]Ternopil!$J$119</f>
        <v>#N/A</v>
      </c>
      <c r="AW121" s="11"/>
      <c r="AX121" s="33" t="s">
        <v>1191</v>
      </c>
      <c r="AY121" s="33">
        <v>26.8</v>
      </c>
      <c r="AZ121" s="33" t="s">
        <v>244</v>
      </c>
      <c r="BA121" s="157" t="e">
        <f>[6]Ternopil!$F$119</f>
        <v>#N/A</v>
      </c>
      <c r="BB121" s="157" t="e">
        <f>[6]Ternopil!$G$119</f>
        <v>#N/A</v>
      </c>
      <c r="BC121" s="157" t="e">
        <f>[6]Ternopil!$H$119</f>
        <v>#N/A</v>
      </c>
      <c r="BD121" s="157" t="e">
        <f>[6]Ternopil!$I$119</f>
        <v>#N/A</v>
      </c>
      <c r="BE121" s="157" t="e">
        <f>[6]Ternopil!$J$119</f>
        <v>#N/A</v>
      </c>
      <c r="BG121" s="2">
        <v>26.8</v>
      </c>
      <c r="BH121" s="2" t="s">
        <v>244</v>
      </c>
      <c r="BI121" s="1" t="e">
        <f t="shared" si="100"/>
        <v>#N/A</v>
      </c>
      <c r="BJ121" s="1" t="e">
        <f t="shared" si="101"/>
        <v>#N/A</v>
      </c>
      <c r="BK121" s="1" t="e">
        <f t="shared" si="102"/>
        <v>#N/A</v>
      </c>
      <c r="BL121" s="1" t="e">
        <f t="shared" si="103"/>
        <v>#N/A</v>
      </c>
      <c r="BM121" s="1" t="e">
        <f t="shared" si="104"/>
        <v>#N/A</v>
      </c>
      <c r="BN121" s="1" t="e">
        <f t="shared" si="105"/>
        <v>#N/A</v>
      </c>
      <c r="BP121" s="1" t="e">
        <f t="shared" si="106"/>
        <v>#N/A</v>
      </c>
      <c r="BQ121" s="1" t="e">
        <f t="shared" si="107"/>
        <v>#N/A</v>
      </c>
      <c r="BR121" s="1" t="e">
        <f t="shared" si="108"/>
        <v>#N/A</v>
      </c>
      <c r="BS121" s="1" t="e">
        <f t="shared" si="109"/>
        <v>#N/A</v>
      </c>
      <c r="BT121" s="1" t="e">
        <f t="shared" si="110"/>
        <v>#N/A</v>
      </c>
      <c r="BU121" s="1" t="e">
        <f t="shared" si="111"/>
        <v>#N/A</v>
      </c>
      <c r="BW121" s="40" t="str">
        <f t="shared" si="112"/>
        <v/>
      </c>
      <c r="BX121" s="40" t="str">
        <f t="shared" si="113"/>
        <v/>
      </c>
      <c r="BY121" s="40" t="str">
        <f t="shared" si="114"/>
        <v/>
      </c>
      <c r="BZ121" s="40" t="str">
        <f t="shared" si="115"/>
        <v/>
      </c>
      <c r="CA121" s="40" t="str">
        <f t="shared" si="116"/>
        <v/>
      </c>
      <c r="CB121" s="40" t="str">
        <f t="shared" si="117"/>
        <v/>
      </c>
      <c r="CD121" s="10" t="e">
        <f t="shared" si="118"/>
        <v>#N/A</v>
      </c>
      <c r="CE121" s="10" t="e">
        <f t="shared" si="119"/>
        <v>#N/A</v>
      </c>
      <c r="CF121" s="10" t="e">
        <f t="shared" si="120"/>
        <v>#N/A</v>
      </c>
      <c r="CG121" s="10" t="e">
        <f t="shared" si="121"/>
        <v>#N/A</v>
      </c>
      <c r="CH121" s="10" t="e">
        <f t="shared" si="122"/>
        <v>#N/A</v>
      </c>
      <c r="CI121" s="10" t="e">
        <f t="shared" si="123"/>
        <v>#N/A</v>
      </c>
      <c r="CK121" s="40" t="str">
        <f t="shared" si="124"/>
        <v/>
      </c>
      <c r="CL121" s="40" t="str">
        <f t="shared" si="125"/>
        <v/>
      </c>
      <c r="CM121" s="40" t="str">
        <f t="shared" si="126"/>
        <v/>
      </c>
      <c r="CN121" s="40" t="str">
        <f t="shared" si="127"/>
        <v/>
      </c>
      <c r="CO121" s="40" t="str">
        <f t="shared" si="128"/>
        <v/>
      </c>
      <c r="CP121" s="40" t="str">
        <f t="shared" si="129"/>
        <v/>
      </c>
      <c r="CR121" s="9" t="str">
        <f t="shared" si="130"/>
        <v/>
      </c>
      <c r="CS121" s="9" t="str">
        <f t="shared" si="131"/>
        <v/>
      </c>
      <c r="CT121" s="9" t="str">
        <f t="shared" si="132"/>
        <v/>
      </c>
      <c r="CU121" s="9" t="str">
        <f t="shared" si="133"/>
        <v/>
      </c>
      <c r="CV121" s="9" t="str">
        <f t="shared" si="134"/>
        <v/>
      </c>
      <c r="CW121" s="9" t="str">
        <f t="shared" si="135"/>
        <v/>
      </c>
      <c r="CY121" s="9" t="str">
        <f t="shared" si="136"/>
        <v/>
      </c>
      <c r="CZ121" s="9" t="str">
        <f t="shared" si="137"/>
        <v/>
      </c>
      <c r="DA121" s="9" t="str">
        <f t="shared" si="138"/>
        <v/>
      </c>
      <c r="DB121" s="9" t="str">
        <f t="shared" si="139"/>
        <v/>
      </c>
      <c r="DC121" s="9" t="str">
        <f t="shared" si="140"/>
        <v/>
      </c>
      <c r="DD121" s="9" t="str">
        <f t="shared" si="141"/>
        <v/>
      </c>
      <c r="DF121" s="9" t="str">
        <f>IF($A121=2,IF(ISNUMBER(CR121/Ukraine!CR121),100*CR121/Ukraine!CR121,""),"")</f>
        <v/>
      </c>
      <c r="DG121" s="9" t="str">
        <f>IF($A121=2,IF(ISNUMBER(CS121/Ukraine!CS121),100*CS121/Ukraine!CS121,""),"")</f>
        <v/>
      </c>
      <c r="DH121" s="9" t="str">
        <f>IF($A121=2,IF(ISNUMBER(CT121/Ukraine!CT121),100*CT121/Ukraine!CT121,""),"")</f>
        <v/>
      </c>
      <c r="DI121" s="9" t="str">
        <f>IF($A121=2,IF(ISNUMBER(CU121/Ukraine!CU121),100*CU121/Ukraine!CU121,""),"")</f>
        <v/>
      </c>
      <c r="DJ121" s="9" t="str">
        <f>IF($A121=2,IF(ISNUMBER(CV121/Ukraine!CV121),100*CV121/Ukraine!CV121,""),"")</f>
        <v/>
      </c>
      <c r="DK121" s="9" t="str">
        <f>IF($A121=2,IF(ISNUMBER(CW121/Ukraine!CW121),100*CW121/Ukraine!CW121,""),"")</f>
        <v/>
      </c>
      <c r="DM121" s="40" t="str">
        <f t="shared" si="142"/>
        <v/>
      </c>
      <c r="DN121" s="40" t="str">
        <f t="shared" si="143"/>
        <v/>
      </c>
      <c r="DO121" s="40" t="str">
        <f t="shared" si="144"/>
        <v/>
      </c>
      <c r="DP121" s="40" t="str">
        <f t="shared" si="145"/>
        <v/>
      </c>
      <c r="DQ121" s="40" t="str">
        <f t="shared" si="146"/>
        <v/>
      </c>
      <c r="DR121" s="40" t="str">
        <f t="shared" si="99"/>
        <v/>
      </c>
      <c r="DT121" s="40" t="str">
        <f t="shared" si="147"/>
        <v/>
      </c>
      <c r="DU121" s="40" t="str">
        <f t="shared" si="148"/>
        <v/>
      </c>
      <c r="DV121" s="40" t="str">
        <f t="shared" si="149"/>
        <v/>
      </c>
      <c r="DW121" s="40" t="str">
        <f t="shared" si="150"/>
        <v/>
      </c>
      <c r="DX121" s="40" t="str">
        <f t="shared" si="151"/>
        <v/>
      </c>
      <c r="DY121" s="40" t="str">
        <f t="shared" si="152"/>
        <v/>
      </c>
    </row>
    <row r="122" spans="1:129" x14ac:dyDescent="0.2">
      <c r="A122" s="39" t="str">
        <f>'Industry selection'!C122</f>
        <v/>
      </c>
      <c r="B122" s="2">
        <v>27</v>
      </c>
      <c r="C122" s="2" t="s">
        <v>246</v>
      </c>
      <c r="E122" s="30" t="s">
        <v>245</v>
      </c>
      <c r="F122" s="31">
        <v>27</v>
      </c>
      <c r="G122" s="32" t="s">
        <v>246</v>
      </c>
      <c r="H122" s="157">
        <f>[1]Ternopil!$F$120</f>
        <v>20</v>
      </c>
      <c r="I122" s="157">
        <f>[1]Ternopil!$G$120</f>
        <v>1812</v>
      </c>
      <c r="J122" s="157">
        <f>[1]Ternopil!$H$120</f>
        <v>1806</v>
      </c>
      <c r="K122" s="157">
        <f>[1]Ternopil!$I$120</f>
        <v>370109.8</v>
      </c>
      <c r="L122" s="157">
        <f>[1]Ternopil!$J$120</f>
        <v>43077.7</v>
      </c>
      <c r="M122" s="11"/>
      <c r="N122" s="33" t="s">
        <v>847</v>
      </c>
      <c r="O122" s="36">
        <v>27</v>
      </c>
      <c r="P122" s="35" t="s">
        <v>246</v>
      </c>
      <c r="Q122" s="157">
        <f>[2]Ternopil!$F$120</f>
        <v>20</v>
      </c>
      <c r="R122" s="157">
        <f>[2]Ternopil!$G$120</f>
        <v>2088</v>
      </c>
      <c r="S122" s="157">
        <f>[2]Ternopil!$H$120</f>
        <v>2088</v>
      </c>
      <c r="T122" s="157">
        <f>[2]Ternopil!$I$120</f>
        <v>403276.4</v>
      </c>
      <c r="U122" s="157">
        <f>[2]Ternopil!$J$120</f>
        <v>51563</v>
      </c>
      <c r="V122" s="11"/>
      <c r="W122" s="36" t="s">
        <v>1192</v>
      </c>
      <c r="X122" s="36">
        <v>27</v>
      </c>
      <c r="Y122" s="36" t="s">
        <v>246</v>
      </c>
      <c r="Z122" s="157">
        <f>[3]Ternopil!$F$120</f>
        <v>20</v>
      </c>
      <c r="AA122" s="157">
        <f>[3]Ternopil!$G$120</f>
        <v>2032</v>
      </c>
      <c r="AB122" s="157">
        <f>[3]Ternopil!$H$120</f>
        <v>2032</v>
      </c>
      <c r="AC122" s="157">
        <f>[3]Ternopil!$I$120</f>
        <v>385916.1</v>
      </c>
      <c r="AD122" s="157">
        <f>[3]Ternopil!$J$120</f>
        <v>50050.3</v>
      </c>
      <c r="AE122" s="11"/>
      <c r="AF122" s="37" t="s">
        <v>1192</v>
      </c>
      <c r="AG122" s="37">
        <v>27</v>
      </c>
      <c r="AH122" s="37" t="s">
        <v>246</v>
      </c>
      <c r="AI122" s="157">
        <f>[4]Ternopil!$F$120</f>
        <v>18</v>
      </c>
      <c r="AJ122" s="157">
        <f>[4]Ternopil!$G$120</f>
        <v>1611</v>
      </c>
      <c r="AK122" s="157">
        <f>[4]Ternopil!$H$120</f>
        <v>1610</v>
      </c>
      <c r="AL122" s="157">
        <f>[4]Ternopil!$I$120</f>
        <v>457091.7</v>
      </c>
      <c r="AM122" s="157">
        <f>[4]Ternopil!$J$120</f>
        <v>48242.7</v>
      </c>
      <c r="AN122" s="11"/>
      <c r="AO122" s="11" t="s">
        <v>1427</v>
      </c>
      <c r="AP122" s="11">
        <v>27</v>
      </c>
      <c r="AQ122" s="11" t="s">
        <v>246</v>
      </c>
      <c r="AR122" s="157">
        <f>[5]Ternopil!$F$120</f>
        <v>19</v>
      </c>
      <c r="AS122" s="157">
        <f>[5]Ternopil!$G$120</f>
        <v>1727</v>
      </c>
      <c r="AT122" s="157">
        <f>[5]Ternopil!$H$120</f>
        <v>1725</v>
      </c>
      <c r="AU122" s="157">
        <f>[5]Ternopil!$I$120</f>
        <v>671686.8</v>
      </c>
      <c r="AV122" s="157">
        <f>[5]Ternopil!$J$120</f>
        <v>77943.3</v>
      </c>
      <c r="AW122" s="11"/>
      <c r="AX122" s="33" t="s">
        <v>1427</v>
      </c>
      <c r="AY122" s="33">
        <v>27</v>
      </c>
      <c r="AZ122" s="33" t="s">
        <v>246</v>
      </c>
      <c r="BA122" s="157">
        <f>[6]Ternopil!$F$120</f>
        <v>19</v>
      </c>
      <c r="BB122" s="157">
        <f>[6]Ternopil!$G$120</f>
        <v>1791</v>
      </c>
      <c r="BC122" s="157">
        <f>[6]Ternopil!$H$120</f>
        <v>1789</v>
      </c>
      <c r="BD122" s="157">
        <f>[6]Ternopil!$I$120</f>
        <v>926223.9</v>
      </c>
      <c r="BE122" s="157">
        <f>[6]Ternopil!$J$120</f>
        <v>114299.5</v>
      </c>
      <c r="BG122" s="2">
        <v>27</v>
      </c>
      <c r="BH122" s="2" t="s">
        <v>246</v>
      </c>
      <c r="BI122" s="1">
        <f t="shared" si="100"/>
        <v>20</v>
      </c>
      <c r="BJ122" s="1">
        <f t="shared" si="101"/>
        <v>20</v>
      </c>
      <c r="BK122" s="1">
        <f t="shared" si="102"/>
        <v>20</v>
      </c>
      <c r="BL122" s="1">
        <f t="shared" si="103"/>
        <v>18</v>
      </c>
      <c r="BM122" s="1">
        <f t="shared" si="104"/>
        <v>19</v>
      </c>
      <c r="BN122" s="1">
        <f t="shared" si="105"/>
        <v>19</v>
      </c>
      <c r="BP122" s="1">
        <f t="shared" si="106"/>
        <v>1806</v>
      </c>
      <c r="BQ122" s="1">
        <f t="shared" si="107"/>
        <v>2088</v>
      </c>
      <c r="BR122" s="1">
        <f t="shared" si="108"/>
        <v>2032</v>
      </c>
      <c r="BS122" s="1">
        <f t="shared" si="109"/>
        <v>1610</v>
      </c>
      <c r="BT122" s="1">
        <f t="shared" si="110"/>
        <v>1725</v>
      </c>
      <c r="BU122" s="1">
        <f t="shared" si="111"/>
        <v>1789</v>
      </c>
      <c r="BW122" s="40" t="str">
        <f t="shared" si="112"/>
        <v/>
      </c>
      <c r="BX122" s="40" t="str">
        <f t="shared" si="113"/>
        <v/>
      </c>
      <c r="BY122" s="40" t="str">
        <f t="shared" si="114"/>
        <v/>
      </c>
      <c r="BZ122" s="40" t="str">
        <f t="shared" si="115"/>
        <v/>
      </c>
      <c r="CA122" s="40" t="str">
        <f t="shared" si="116"/>
        <v/>
      </c>
      <c r="CB122" s="40" t="str">
        <f t="shared" si="117"/>
        <v/>
      </c>
      <c r="CD122" s="10">
        <f t="shared" si="118"/>
        <v>43077.7</v>
      </c>
      <c r="CE122" s="10">
        <f t="shared" si="119"/>
        <v>51563</v>
      </c>
      <c r="CF122" s="10">
        <f t="shared" si="120"/>
        <v>50050.3</v>
      </c>
      <c r="CG122" s="10">
        <f t="shared" si="121"/>
        <v>48242.7</v>
      </c>
      <c r="CH122" s="10">
        <f t="shared" si="122"/>
        <v>77943.3</v>
      </c>
      <c r="CI122" s="10">
        <f t="shared" si="123"/>
        <v>114299.5</v>
      </c>
      <c r="CK122" s="40" t="str">
        <f t="shared" si="124"/>
        <v/>
      </c>
      <c r="CL122" s="40" t="str">
        <f t="shared" si="125"/>
        <v/>
      </c>
      <c r="CM122" s="40" t="str">
        <f t="shared" si="126"/>
        <v/>
      </c>
      <c r="CN122" s="40" t="str">
        <f t="shared" si="127"/>
        <v/>
      </c>
      <c r="CO122" s="40" t="str">
        <f t="shared" si="128"/>
        <v/>
      </c>
      <c r="CP122" s="40" t="str">
        <f t="shared" si="129"/>
        <v/>
      </c>
      <c r="CR122" s="9" t="str">
        <f t="shared" si="130"/>
        <v/>
      </c>
      <c r="CS122" s="9" t="str">
        <f t="shared" si="131"/>
        <v/>
      </c>
      <c r="CT122" s="9" t="str">
        <f t="shared" si="132"/>
        <v/>
      </c>
      <c r="CU122" s="9" t="str">
        <f t="shared" si="133"/>
        <v/>
      </c>
      <c r="CV122" s="9" t="str">
        <f t="shared" si="134"/>
        <v/>
      </c>
      <c r="CW122" s="9" t="str">
        <f t="shared" si="135"/>
        <v/>
      </c>
      <c r="CY122" s="9" t="str">
        <f t="shared" si="136"/>
        <v/>
      </c>
      <c r="CZ122" s="9" t="str">
        <f t="shared" si="137"/>
        <v/>
      </c>
      <c r="DA122" s="9" t="str">
        <f t="shared" si="138"/>
        <v/>
      </c>
      <c r="DB122" s="9" t="str">
        <f t="shared" si="139"/>
        <v/>
      </c>
      <c r="DC122" s="9" t="str">
        <f t="shared" si="140"/>
        <v/>
      </c>
      <c r="DD122" s="9" t="str">
        <f t="shared" si="141"/>
        <v/>
      </c>
      <c r="DF122" s="9" t="str">
        <f>IF($A122=2,IF(ISNUMBER(CR122/Ukraine!CR122),100*CR122/Ukraine!CR122,""),"")</f>
        <v/>
      </c>
      <c r="DG122" s="9" t="str">
        <f>IF($A122=2,IF(ISNUMBER(CS122/Ukraine!CS122),100*CS122/Ukraine!CS122,""),"")</f>
        <v/>
      </c>
      <c r="DH122" s="9" t="str">
        <f>IF($A122=2,IF(ISNUMBER(CT122/Ukraine!CT122),100*CT122/Ukraine!CT122,""),"")</f>
        <v/>
      </c>
      <c r="DI122" s="9" t="str">
        <f>IF($A122=2,IF(ISNUMBER(CU122/Ukraine!CU122),100*CU122/Ukraine!CU122,""),"")</f>
        <v/>
      </c>
      <c r="DJ122" s="9" t="str">
        <f>IF($A122=2,IF(ISNUMBER(CV122/Ukraine!CV122),100*CV122/Ukraine!CV122,""),"")</f>
        <v/>
      </c>
      <c r="DK122" s="9" t="str">
        <f>IF($A122=2,IF(ISNUMBER(CW122/Ukraine!CW122),100*CW122/Ukraine!CW122,""),"")</f>
        <v/>
      </c>
      <c r="DM122" s="40" t="str">
        <f t="shared" si="142"/>
        <v/>
      </c>
      <c r="DN122" s="40" t="str">
        <f t="shared" si="143"/>
        <v/>
      </c>
      <c r="DO122" s="40" t="str">
        <f t="shared" si="144"/>
        <v/>
      </c>
      <c r="DP122" s="40" t="str">
        <f t="shared" si="145"/>
        <v/>
      </c>
      <c r="DQ122" s="40" t="str">
        <f t="shared" si="146"/>
        <v/>
      </c>
      <c r="DR122" s="40" t="str">
        <f t="shared" si="99"/>
        <v/>
      </c>
      <c r="DT122" s="40" t="str">
        <f t="shared" si="147"/>
        <v/>
      </c>
      <c r="DU122" s="40" t="str">
        <f t="shared" si="148"/>
        <v/>
      </c>
      <c r="DV122" s="40" t="str">
        <f t="shared" si="149"/>
        <v/>
      </c>
      <c r="DW122" s="40" t="str">
        <f t="shared" si="150"/>
        <v/>
      </c>
      <c r="DX122" s="40" t="str">
        <f t="shared" si="151"/>
        <v/>
      </c>
      <c r="DY122" s="40" t="str">
        <f t="shared" si="152"/>
        <v/>
      </c>
    </row>
    <row r="123" spans="1:129" x14ac:dyDescent="0.2">
      <c r="A123" s="39">
        <f>'Industry selection'!C123</f>
        <v>2</v>
      </c>
      <c r="B123" s="2">
        <v>27.1</v>
      </c>
      <c r="C123" s="2" t="s">
        <v>248</v>
      </c>
      <c r="E123" s="30" t="s">
        <v>247</v>
      </c>
      <c r="F123" s="31">
        <v>27.1</v>
      </c>
      <c r="G123" s="32" t="s">
        <v>248</v>
      </c>
      <c r="H123" s="157">
        <f>[1]Ternopil!$F$121</f>
        <v>2</v>
      </c>
      <c r="I123" s="157" t="str">
        <f>[1]Ternopil!$G$121</f>
        <v>к</v>
      </c>
      <c r="J123" s="157" t="str">
        <f>[1]Ternopil!$H$121</f>
        <v>к</v>
      </c>
      <c r="K123" s="157" t="str">
        <f>[1]Ternopil!$I$121</f>
        <v>к</v>
      </c>
      <c r="L123" s="157" t="str">
        <f>[1]Ternopil!$J$121</f>
        <v>к</v>
      </c>
      <c r="M123" s="11"/>
      <c r="N123" s="33" t="s">
        <v>848</v>
      </c>
      <c r="O123" s="36">
        <v>27.1</v>
      </c>
      <c r="P123" s="35" t="s">
        <v>248</v>
      </c>
      <c r="Q123" s="157">
        <f>[2]Ternopil!$F$121</f>
        <v>3</v>
      </c>
      <c r="R123" s="157">
        <f>[2]Ternopil!$G$121</f>
        <v>312</v>
      </c>
      <c r="S123" s="157">
        <f>[2]Ternopil!$H$121</f>
        <v>312</v>
      </c>
      <c r="T123" s="157">
        <f>[2]Ternopil!$I$121</f>
        <v>28110.5</v>
      </c>
      <c r="U123" s="157">
        <f>[2]Ternopil!$J$121</f>
        <v>4275.3999999999996</v>
      </c>
      <c r="V123" s="11"/>
      <c r="W123" s="36" t="s">
        <v>1193</v>
      </c>
      <c r="X123" s="36">
        <v>27.1</v>
      </c>
      <c r="Y123" s="36" t="s">
        <v>248</v>
      </c>
      <c r="Z123" s="157">
        <f>[3]Ternopil!$F$121</f>
        <v>4</v>
      </c>
      <c r="AA123" s="157" t="str">
        <f>[3]Ternopil!$G$121</f>
        <v>к</v>
      </c>
      <c r="AB123" s="157" t="str">
        <f>[3]Ternopil!$H$121</f>
        <v>к</v>
      </c>
      <c r="AC123" s="157" t="str">
        <f>[3]Ternopil!$I$121</f>
        <v>к</v>
      </c>
      <c r="AD123" s="157" t="str">
        <f>[3]Ternopil!$J$121</f>
        <v>к</v>
      </c>
      <c r="AE123" s="11"/>
      <c r="AF123" s="37" t="s">
        <v>1193</v>
      </c>
      <c r="AG123" s="37">
        <v>27.1</v>
      </c>
      <c r="AH123" s="37" t="s">
        <v>248</v>
      </c>
      <c r="AI123" s="157">
        <f>[4]Ternopil!$F$121</f>
        <v>4</v>
      </c>
      <c r="AJ123" s="157">
        <f>[4]Ternopil!$G$121</f>
        <v>389</v>
      </c>
      <c r="AK123" s="157">
        <f>[4]Ternopil!$H$121</f>
        <v>389</v>
      </c>
      <c r="AL123" s="157">
        <f>[4]Ternopil!$I$121</f>
        <v>133287</v>
      </c>
      <c r="AM123" s="157">
        <f>[4]Ternopil!$J$121</f>
        <v>7748.2</v>
      </c>
      <c r="AN123" s="11"/>
      <c r="AO123" s="11" t="s">
        <v>1193</v>
      </c>
      <c r="AP123" s="11">
        <v>27.1</v>
      </c>
      <c r="AQ123" s="11" t="s">
        <v>248</v>
      </c>
      <c r="AR123" s="157">
        <f>[5]Ternopil!$F$121</f>
        <v>4</v>
      </c>
      <c r="AS123" s="157">
        <f>[5]Ternopil!$G$121</f>
        <v>334</v>
      </c>
      <c r="AT123" s="157">
        <f>[5]Ternopil!$H$121</f>
        <v>334</v>
      </c>
      <c r="AU123" s="157">
        <f>[5]Ternopil!$I$121</f>
        <v>112115</v>
      </c>
      <c r="AV123" s="157">
        <f>[5]Ternopil!$J$121</f>
        <v>9884.5</v>
      </c>
      <c r="AW123" s="11"/>
      <c r="AX123" s="33" t="s">
        <v>1193</v>
      </c>
      <c r="AY123" s="33">
        <v>27.1</v>
      </c>
      <c r="AZ123" s="33" t="s">
        <v>248</v>
      </c>
      <c r="BA123" s="157">
        <f>[6]Ternopil!$F$121</f>
        <v>3</v>
      </c>
      <c r="BB123" s="157" t="str">
        <f>[6]Ternopil!$G$121</f>
        <v>к</v>
      </c>
      <c r="BC123" s="157" t="str">
        <f>[6]Ternopil!$H$121</f>
        <v>к</v>
      </c>
      <c r="BD123" s="157" t="str">
        <f>[6]Ternopil!$I$121</f>
        <v>к</v>
      </c>
      <c r="BE123" s="157" t="str">
        <f>[6]Ternopil!$J$121</f>
        <v>к</v>
      </c>
      <c r="BG123" s="2">
        <v>27.1</v>
      </c>
      <c r="BH123" s="2" t="s">
        <v>248</v>
      </c>
      <c r="BI123" s="1">
        <f t="shared" si="100"/>
        <v>2</v>
      </c>
      <c r="BJ123" s="1">
        <f t="shared" si="101"/>
        <v>3</v>
      </c>
      <c r="BK123" s="1">
        <f t="shared" si="102"/>
        <v>4</v>
      </c>
      <c r="BL123" s="1">
        <f t="shared" si="103"/>
        <v>4</v>
      </c>
      <c r="BM123" s="1">
        <f t="shared" si="104"/>
        <v>4</v>
      </c>
      <c r="BN123" s="1">
        <f t="shared" si="105"/>
        <v>3</v>
      </c>
      <c r="BP123" s="1" t="str">
        <f t="shared" si="106"/>
        <v>к</v>
      </c>
      <c r="BQ123" s="1">
        <f t="shared" si="107"/>
        <v>312</v>
      </c>
      <c r="BR123" s="1" t="str">
        <f t="shared" si="108"/>
        <v>к</v>
      </c>
      <c r="BS123" s="1">
        <f t="shared" si="109"/>
        <v>389</v>
      </c>
      <c r="BT123" s="1">
        <f t="shared" si="110"/>
        <v>334</v>
      </c>
      <c r="BU123" s="1" t="str">
        <f t="shared" si="111"/>
        <v>к</v>
      </c>
      <c r="BW123" s="40" t="str">
        <f t="shared" si="112"/>
        <v/>
      </c>
      <c r="BX123" s="40">
        <f t="shared" si="113"/>
        <v>3.8656440881664209E-3</v>
      </c>
      <c r="BY123" s="40" t="str">
        <f t="shared" si="114"/>
        <v/>
      </c>
      <c r="BZ123" s="40">
        <f t="shared" si="115"/>
        <v>5.3735219361255391E-3</v>
      </c>
      <c r="CA123" s="40">
        <f t="shared" si="116"/>
        <v>4.8051331482254099E-3</v>
      </c>
      <c r="CB123" s="40" t="str">
        <f t="shared" si="117"/>
        <v/>
      </c>
      <c r="CD123" s="10" t="str">
        <f t="shared" si="118"/>
        <v>к</v>
      </c>
      <c r="CE123" s="10">
        <f t="shared" si="119"/>
        <v>4275.3999999999996</v>
      </c>
      <c r="CF123" s="10" t="str">
        <f t="shared" si="120"/>
        <v>к</v>
      </c>
      <c r="CG123" s="10">
        <f t="shared" si="121"/>
        <v>7748.2</v>
      </c>
      <c r="CH123" s="10">
        <f t="shared" si="122"/>
        <v>9884.5</v>
      </c>
      <c r="CI123" s="10" t="str">
        <f t="shared" si="123"/>
        <v>к</v>
      </c>
      <c r="CK123" s="40" t="str">
        <f t="shared" si="124"/>
        <v/>
      </c>
      <c r="CL123" s="40">
        <f t="shared" si="125"/>
        <v>2.0608414339318691E-3</v>
      </c>
      <c r="CM123" s="40" t="str">
        <f t="shared" si="126"/>
        <v/>
      </c>
      <c r="CN123" s="40">
        <f t="shared" si="127"/>
        <v>2.9525937264261596E-3</v>
      </c>
      <c r="CO123" s="40">
        <f t="shared" si="128"/>
        <v>3.3184006144974946E-3</v>
      </c>
      <c r="CP123" s="40" t="str">
        <f t="shared" si="129"/>
        <v/>
      </c>
      <c r="CR123" s="9" t="str">
        <f t="shared" si="130"/>
        <v/>
      </c>
      <c r="CS123" s="9">
        <f t="shared" si="131"/>
        <v>13.703205128205127</v>
      </c>
      <c r="CT123" s="9" t="str">
        <f t="shared" si="132"/>
        <v/>
      </c>
      <c r="CU123" s="9">
        <f t="shared" si="133"/>
        <v>19.918251928020567</v>
      </c>
      <c r="CV123" s="9">
        <f t="shared" si="134"/>
        <v>29.594311377245511</v>
      </c>
      <c r="CW123" s="9" t="str">
        <f t="shared" si="135"/>
        <v/>
      </c>
      <c r="CY123" s="9" t="str">
        <f t="shared" si="136"/>
        <v/>
      </c>
      <c r="CZ123" s="9">
        <f t="shared" si="137"/>
        <v>53.311722107075354</v>
      </c>
      <c r="DA123" s="9" t="str">
        <f t="shared" si="138"/>
        <v/>
      </c>
      <c r="DB123" s="9">
        <f t="shared" si="139"/>
        <v>54.947086129419681</v>
      </c>
      <c r="DC123" s="9">
        <f t="shared" si="140"/>
        <v>69.059493506918088</v>
      </c>
      <c r="DD123" s="9" t="str">
        <f t="shared" si="141"/>
        <v/>
      </c>
      <c r="DF123" s="9" t="str">
        <f>IF($A123=2,IF(ISNUMBER(CR123/Ukraine!CR123),100*CR123/Ukraine!CR123,""),"")</f>
        <v/>
      </c>
      <c r="DG123" s="9">
        <f>IF($A123=2,IF(ISNUMBER(CS123/Ukraine!CS123),100*CS123/Ukraine!CS123,""),"")</f>
        <v>37.235836746163834</v>
      </c>
      <c r="DH123" s="9" t="str">
        <f>IF($A123=2,IF(ISNUMBER(CT123/Ukraine!CT123),100*CT123/Ukraine!CT123,""),"")</f>
        <v/>
      </c>
      <c r="DI123" s="9">
        <f>IF($A123=2,IF(ISNUMBER(CU123/Ukraine!CU123),100*CU123/Ukraine!CU123,""),"")</f>
        <v>45.257601850214087</v>
      </c>
      <c r="DJ123" s="9">
        <f>IF($A123=2,IF(ISNUMBER(CV123/Ukraine!CV123),100*CV123/Ukraine!CV123,""),"")</f>
        <v>56.636701335856621</v>
      </c>
      <c r="DK123" s="9" t="str">
        <f>IF($A123=2,IF(ISNUMBER(CW123/Ukraine!CW123),100*CW123/Ukraine!CW123,""),"")</f>
        <v/>
      </c>
      <c r="DM123" s="40" t="str">
        <f t="shared" si="142"/>
        <v/>
      </c>
      <c r="DN123" s="40" t="str">
        <f t="shared" si="143"/>
        <v/>
      </c>
      <c r="DO123" s="40" t="str">
        <f t="shared" si="144"/>
        <v/>
      </c>
      <c r="DP123" s="40">
        <f t="shared" si="145"/>
        <v>-0.1413881748071979</v>
      </c>
      <c r="DQ123" s="40" t="str">
        <f t="shared" si="146"/>
        <v/>
      </c>
      <c r="DR123" s="40" t="str">
        <f t="shared" si="99"/>
        <v/>
      </c>
      <c r="DT123" s="40" t="str">
        <f t="shared" si="147"/>
        <v/>
      </c>
      <c r="DU123" s="40" t="str">
        <f t="shared" si="148"/>
        <v/>
      </c>
      <c r="DV123" s="40" t="str">
        <f t="shared" si="149"/>
        <v/>
      </c>
      <c r="DW123" s="40">
        <f t="shared" si="150"/>
        <v>0.48578858647795653</v>
      </c>
      <c r="DX123" s="40" t="str">
        <f t="shared" si="151"/>
        <v/>
      </c>
      <c r="DY123" s="40" t="str">
        <f t="shared" si="152"/>
        <v/>
      </c>
    </row>
    <row r="124" spans="1:129" x14ac:dyDescent="0.2">
      <c r="A124" s="39">
        <f>'Industry selection'!C124</f>
        <v>1</v>
      </c>
      <c r="B124" s="2">
        <v>27.2</v>
      </c>
      <c r="C124" s="2" t="s">
        <v>250</v>
      </c>
      <c r="E124" s="30" t="s">
        <v>249</v>
      </c>
      <c r="F124" s="31">
        <v>27.2</v>
      </c>
      <c r="G124" s="32" t="s">
        <v>250</v>
      </c>
      <c r="H124" s="157" t="e">
        <f>[1]Ternopil!$F$122</f>
        <v>#N/A</v>
      </c>
      <c r="I124" s="157" t="e">
        <f>[1]Ternopil!$G$122</f>
        <v>#N/A</v>
      </c>
      <c r="J124" s="157" t="e">
        <f>[1]Ternopil!$H$122</f>
        <v>#N/A</v>
      </c>
      <c r="K124" s="157" t="e">
        <f>[1]Ternopil!$I$122</f>
        <v>#N/A</v>
      </c>
      <c r="L124" s="157" t="e">
        <f>[1]Ternopil!$J$122</f>
        <v>#N/A</v>
      </c>
      <c r="M124" s="11"/>
      <c r="N124" s="33" t="s">
        <v>849</v>
      </c>
      <c r="O124" s="36">
        <v>27.2</v>
      </c>
      <c r="P124" s="35" t="s">
        <v>250</v>
      </c>
      <c r="Q124" s="157" t="e">
        <f>[2]Ternopil!$F$122</f>
        <v>#N/A</v>
      </c>
      <c r="R124" s="157" t="e">
        <f>[2]Ternopil!$G$122</f>
        <v>#N/A</v>
      </c>
      <c r="S124" s="157" t="e">
        <f>[2]Ternopil!$H$122</f>
        <v>#N/A</v>
      </c>
      <c r="T124" s="157" t="e">
        <f>[2]Ternopil!$I$122</f>
        <v>#N/A</v>
      </c>
      <c r="U124" s="157" t="e">
        <f>[2]Ternopil!$J$122</f>
        <v>#N/A</v>
      </c>
      <c r="V124" s="11"/>
      <c r="W124" s="36" t="s">
        <v>1194</v>
      </c>
      <c r="X124" s="36">
        <v>27.2</v>
      </c>
      <c r="Y124" s="36" t="s">
        <v>250</v>
      </c>
      <c r="Z124" s="157" t="e">
        <f>[3]Ternopil!$F$122</f>
        <v>#N/A</v>
      </c>
      <c r="AA124" s="157" t="e">
        <f>[3]Ternopil!$G$122</f>
        <v>#N/A</v>
      </c>
      <c r="AB124" s="157" t="e">
        <f>[3]Ternopil!$H$122</f>
        <v>#N/A</v>
      </c>
      <c r="AC124" s="157" t="e">
        <f>[3]Ternopil!$I$122</f>
        <v>#N/A</v>
      </c>
      <c r="AD124" s="157" t="e">
        <f>[3]Ternopil!$J$122</f>
        <v>#N/A</v>
      </c>
      <c r="AE124" s="11"/>
      <c r="AF124" s="37" t="s">
        <v>1194</v>
      </c>
      <c r="AG124" s="37">
        <v>27.2</v>
      </c>
      <c r="AH124" s="37" t="s">
        <v>250</v>
      </c>
      <c r="AI124" s="157" t="e">
        <f>[4]Ternopil!$F$122</f>
        <v>#N/A</v>
      </c>
      <c r="AJ124" s="157" t="e">
        <f>[4]Ternopil!$G$122</f>
        <v>#N/A</v>
      </c>
      <c r="AK124" s="157" t="e">
        <f>[4]Ternopil!$H$122</f>
        <v>#N/A</v>
      </c>
      <c r="AL124" s="157" t="e">
        <f>[4]Ternopil!$I$122</f>
        <v>#N/A</v>
      </c>
      <c r="AM124" s="157" t="e">
        <f>[4]Ternopil!$J$122</f>
        <v>#N/A</v>
      </c>
      <c r="AN124" s="11"/>
      <c r="AO124" s="11" t="s">
        <v>1194</v>
      </c>
      <c r="AP124" s="11">
        <v>27.2</v>
      </c>
      <c r="AQ124" s="11" t="s">
        <v>250</v>
      </c>
      <c r="AR124" s="157" t="e">
        <f>[5]Ternopil!$F$122</f>
        <v>#N/A</v>
      </c>
      <c r="AS124" s="157" t="e">
        <f>[5]Ternopil!$G$122</f>
        <v>#N/A</v>
      </c>
      <c r="AT124" s="157" t="e">
        <f>[5]Ternopil!$H$122</f>
        <v>#N/A</v>
      </c>
      <c r="AU124" s="157" t="e">
        <f>[5]Ternopil!$I$122</f>
        <v>#N/A</v>
      </c>
      <c r="AV124" s="157" t="e">
        <f>[5]Ternopil!$J$122</f>
        <v>#N/A</v>
      </c>
      <c r="AW124" s="11"/>
      <c r="AX124" s="33" t="s">
        <v>1194</v>
      </c>
      <c r="AY124" s="33">
        <v>27.2</v>
      </c>
      <c r="AZ124" s="33" t="s">
        <v>250</v>
      </c>
      <c r="BA124" s="157" t="e">
        <f>[6]Ternopil!$F$122</f>
        <v>#N/A</v>
      </c>
      <c r="BB124" s="157" t="e">
        <f>[6]Ternopil!$G$122</f>
        <v>#N/A</v>
      </c>
      <c r="BC124" s="157" t="e">
        <f>[6]Ternopil!$H$122</f>
        <v>#N/A</v>
      </c>
      <c r="BD124" s="157" t="e">
        <f>[6]Ternopil!$I$122</f>
        <v>#N/A</v>
      </c>
      <c r="BE124" s="157" t="e">
        <f>[6]Ternopil!$J$122</f>
        <v>#N/A</v>
      </c>
      <c r="BG124" s="2">
        <v>27.2</v>
      </c>
      <c r="BH124" s="2" t="s">
        <v>250</v>
      </c>
      <c r="BI124" s="1" t="e">
        <f t="shared" si="100"/>
        <v>#N/A</v>
      </c>
      <c r="BJ124" s="1" t="e">
        <f t="shared" si="101"/>
        <v>#N/A</v>
      </c>
      <c r="BK124" s="1" t="e">
        <f t="shared" si="102"/>
        <v>#N/A</v>
      </c>
      <c r="BL124" s="1" t="e">
        <f t="shared" si="103"/>
        <v>#N/A</v>
      </c>
      <c r="BM124" s="1" t="e">
        <f t="shared" si="104"/>
        <v>#N/A</v>
      </c>
      <c r="BN124" s="1" t="e">
        <f t="shared" si="105"/>
        <v>#N/A</v>
      </c>
      <c r="BP124" s="1" t="e">
        <f t="shared" si="106"/>
        <v>#N/A</v>
      </c>
      <c r="BQ124" s="1" t="e">
        <f t="shared" si="107"/>
        <v>#N/A</v>
      </c>
      <c r="BR124" s="1" t="e">
        <f t="shared" si="108"/>
        <v>#N/A</v>
      </c>
      <c r="BS124" s="1" t="e">
        <f t="shared" si="109"/>
        <v>#N/A</v>
      </c>
      <c r="BT124" s="1" t="e">
        <f t="shared" si="110"/>
        <v>#N/A</v>
      </c>
      <c r="BU124" s="1" t="e">
        <f t="shared" si="111"/>
        <v>#N/A</v>
      </c>
      <c r="BW124" s="40" t="str">
        <f t="shared" si="112"/>
        <v/>
      </c>
      <c r="BX124" s="40" t="str">
        <f t="shared" si="113"/>
        <v/>
      </c>
      <c r="BY124" s="40" t="str">
        <f t="shared" si="114"/>
        <v/>
      </c>
      <c r="BZ124" s="40" t="str">
        <f t="shared" si="115"/>
        <v/>
      </c>
      <c r="CA124" s="40" t="str">
        <f t="shared" si="116"/>
        <v/>
      </c>
      <c r="CB124" s="40" t="str">
        <f t="shared" si="117"/>
        <v/>
      </c>
      <c r="CD124" s="10" t="e">
        <f t="shared" si="118"/>
        <v>#N/A</v>
      </c>
      <c r="CE124" s="10" t="e">
        <f t="shared" si="119"/>
        <v>#N/A</v>
      </c>
      <c r="CF124" s="10" t="e">
        <f t="shared" si="120"/>
        <v>#N/A</v>
      </c>
      <c r="CG124" s="10" t="e">
        <f t="shared" si="121"/>
        <v>#N/A</v>
      </c>
      <c r="CH124" s="10" t="e">
        <f t="shared" si="122"/>
        <v>#N/A</v>
      </c>
      <c r="CI124" s="10" t="e">
        <f t="shared" si="123"/>
        <v>#N/A</v>
      </c>
      <c r="CK124" s="40" t="str">
        <f t="shared" si="124"/>
        <v/>
      </c>
      <c r="CL124" s="40" t="str">
        <f t="shared" si="125"/>
        <v/>
      </c>
      <c r="CM124" s="40" t="str">
        <f t="shared" si="126"/>
        <v/>
      </c>
      <c r="CN124" s="40" t="str">
        <f t="shared" si="127"/>
        <v/>
      </c>
      <c r="CO124" s="40" t="str">
        <f t="shared" si="128"/>
        <v/>
      </c>
      <c r="CP124" s="40" t="str">
        <f t="shared" si="129"/>
        <v/>
      </c>
      <c r="CR124" s="9" t="str">
        <f t="shared" si="130"/>
        <v/>
      </c>
      <c r="CS124" s="9" t="str">
        <f t="shared" si="131"/>
        <v/>
      </c>
      <c r="CT124" s="9" t="str">
        <f t="shared" si="132"/>
        <v/>
      </c>
      <c r="CU124" s="9" t="str">
        <f t="shared" si="133"/>
        <v/>
      </c>
      <c r="CV124" s="9" t="str">
        <f t="shared" si="134"/>
        <v/>
      </c>
      <c r="CW124" s="9" t="str">
        <f t="shared" si="135"/>
        <v/>
      </c>
      <c r="CY124" s="9" t="str">
        <f t="shared" si="136"/>
        <v/>
      </c>
      <c r="CZ124" s="9" t="str">
        <f t="shared" si="137"/>
        <v/>
      </c>
      <c r="DA124" s="9" t="str">
        <f t="shared" si="138"/>
        <v/>
      </c>
      <c r="DB124" s="9" t="str">
        <f t="shared" si="139"/>
        <v/>
      </c>
      <c r="DC124" s="9" t="str">
        <f t="shared" si="140"/>
        <v/>
      </c>
      <c r="DD124" s="9" t="str">
        <f t="shared" si="141"/>
        <v/>
      </c>
      <c r="DF124" s="9" t="str">
        <f>IF($A124=2,IF(ISNUMBER(CR124/Ukraine!CR124),100*CR124/Ukraine!CR124,""),"")</f>
        <v/>
      </c>
      <c r="DG124" s="9" t="str">
        <f>IF($A124=2,IF(ISNUMBER(CS124/Ukraine!CS124),100*CS124/Ukraine!CS124,""),"")</f>
        <v/>
      </c>
      <c r="DH124" s="9" t="str">
        <f>IF($A124=2,IF(ISNUMBER(CT124/Ukraine!CT124),100*CT124/Ukraine!CT124,""),"")</f>
        <v/>
      </c>
      <c r="DI124" s="9" t="str">
        <f>IF($A124=2,IF(ISNUMBER(CU124/Ukraine!CU124),100*CU124/Ukraine!CU124,""),"")</f>
        <v/>
      </c>
      <c r="DJ124" s="9" t="str">
        <f>IF($A124=2,IF(ISNUMBER(CV124/Ukraine!CV124),100*CV124/Ukraine!CV124,""),"")</f>
        <v/>
      </c>
      <c r="DK124" s="9" t="str">
        <f>IF($A124=2,IF(ISNUMBER(CW124/Ukraine!CW124),100*CW124/Ukraine!CW124,""),"")</f>
        <v/>
      </c>
      <c r="DM124" s="40" t="str">
        <f t="shared" si="142"/>
        <v/>
      </c>
      <c r="DN124" s="40" t="str">
        <f t="shared" si="143"/>
        <v/>
      </c>
      <c r="DO124" s="40" t="str">
        <f t="shared" si="144"/>
        <v/>
      </c>
      <c r="DP124" s="40" t="str">
        <f t="shared" si="145"/>
        <v/>
      </c>
      <c r="DQ124" s="40" t="str">
        <f t="shared" si="146"/>
        <v/>
      </c>
      <c r="DR124" s="40" t="str">
        <f t="shared" si="99"/>
        <v/>
      </c>
      <c r="DT124" s="40" t="str">
        <f t="shared" si="147"/>
        <v/>
      </c>
      <c r="DU124" s="40" t="str">
        <f t="shared" si="148"/>
        <v/>
      </c>
      <c r="DV124" s="40" t="str">
        <f t="shared" si="149"/>
        <v/>
      </c>
      <c r="DW124" s="40" t="str">
        <f t="shared" si="150"/>
        <v/>
      </c>
      <c r="DX124" s="40" t="str">
        <f t="shared" si="151"/>
        <v/>
      </c>
      <c r="DY124" s="40" t="str">
        <f t="shared" si="152"/>
        <v/>
      </c>
    </row>
    <row r="125" spans="1:129" x14ac:dyDescent="0.2">
      <c r="A125" s="39">
        <f>'Industry selection'!C125</f>
        <v>1</v>
      </c>
      <c r="B125" s="2">
        <v>27.3</v>
      </c>
      <c r="C125" s="2" t="s">
        <v>252</v>
      </c>
      <c r="E125" s="30" t="s">
        <v>251</v>
      </c>
      <c r="F125" s="31">
        <v>27.3</v>
      </c>
      <c r="G125" s="32" t="s">
        <v>252</v>
      </c>
      <c r="H125" s="157" t="e">
        <f>[1]Ternopil!$F$123</f>
        <v>#N/A</v>
      </c>
      <c r="I125" s="157" t="e">
        <f>[1]Ternopil!$G$123</f>
        <v>#N/A</v>
      </c>
      <c r="J125" s="157" t="e">
        <f>[1]Ternopil!$H$123</f>
        <v>#N/A</v>
      </c>
      <c r="K125" s="157" t="e">
        <f>[1]Ternopil!$I$123</f>
        <v>#N/A</v>
      </c>
      <c r="L125" s="157" t="e">
        <f>[1]Ternopil!$J$123</f>
        <v>#N/A</v>
      </c>
      <c r="M125" s="11"/>
      <c r="N125" s="33" t="s">
        <v>850</v>
      </c>
      <c r="O125" s="36">
        <v>27.3</v>
      </c>
      <c r="P125" s="35" t="s">
        <v>252</v>
      </c>
      <c r="Q125" s="157" t="e">
        <f>[2]Ternopil!$F$123</f>
        <v>#N/A</v>
      </c>
      <c r="R125" s="157" t="e">
        <f>[2]Ternopil!$G$123</f>
        <v>#N/A</v>
      </c>
      <c r="S125" s="157" t="e">
        <f>[2]Ternopil!$H$123</f>
        <v>#N/A</v>
      </c>
      <c r="T125" s="157" t="e">
        <f>[2]Ternopil!$I$123</f>
        <v>#N/A</v>
      </c>
      <c r="U125" s="157" t="e">
        <f>[2]Ternopil!$J$123</f>
        <v>#N/A</v>
      </c>
      <c r="V125" s="11"/>
      <c r="W125" s="36" t="s">
        <v>1195</v>
      </c>
      <c r="X125" s="36">
        <v>27.3</v>
      </c>
      <c r="Y125" s="36" t="s">
        <v>252</v>
      </c>
      <c r="Z125" s="157" t="e">
        <f>[3]Ternopil!$F$123</f>
        <v>#N/A</v>
      </c>
      <c r="AA125" s="157" t="e">
        <f>[3]Ternopil!$G$123</f>
        <v>#N/A</v>
      </c>
      <c r="AB125" s="157" t="e">
        <f>[3]Ternopil!$H$123</f>
        <v>#N/A</v>
      </c>
      <c r="AC125" s="157" t="e">
        <f>[3]Ternopil!$I$123</f>
        <v>#N/A</v>
      </c>
      <c r="AD125" s="157" t="e">
        <f>[3]Ternopil!$J$123</f>
        <v>#N/A</v>
      </c>
      <c r="AE125" s="11"/>
      <c r="AF125" s="37" t="s">
        <v>1195</v>
      </c>
      <c r="AG125" s="37">
        <v>27.3</v>
      </c>
      <c r="AH125" s="37" t="s">
        <v>252</v>
      </c>
      <c r="AI125" s="157" t="e">
        <f>[4]Ternopil!$F$123</f>
        <v>#N/A</v>
      </c>
      <c r="AJ125" s="157" t="e">
        <f>[4]Ternopil!$G$123</f>
        <v>#N/A</v>
      </c>
      <c r="AK125" s="157" t="e">
        <f>[4]Ternopil!$H$123</f>
        <v>#N/A</v>
      </c>
      <c r="AL125" s="157" t="e">
        <f>[4]Ternopil!$I$123</f>
        <v>#N/A</v>
      </c>
      <c r="AM125" s="157" t="e">
        <f>[4]Ternopil!$J$123</f>
        <v>#N/A</v>
      </c>
      <c r="AN125" s="11"/>
      <c r="AO125" s="11" t="s">
        <v>1195</v>
      </c>
      <c r="AP125" s="11">
        <v>27.3</v>
      </c>
      <c r="AQ125" s="11" t="s">
        <v>252</v>
      </c>
      <c r="AR125" s="157" t="e">
        <f>[5]Ternopil!$F$123</f>
        <v>#N/A</v>
      </c>
      <c r="AS125" s="157" t="e">
        <f>[5]Ternopil!$G$123</f>
        <v>#N/A</v>
      </c>
      <c r="AT125" s="157" t="e">
        <f>[5]Ternopil!$H$123</f>
        <v>#N/A</v>
      </c>
      <c r="AU125" s="157" t="e">
        <f>[5]Ternopil!$I$123</f>
        <v>#N/A</v>
      </c>
      <c r="AV125" s="157" t="e">
        <f>[5]Ternopil!$J$123</f>
        <v>#N/A</v>
      </c>
      <c r="AW125" s="11"/>
      <c r="AX125" s="33" t="s">
        <v>1195</v>
      </c>
      <c r="AY125" s="33">
        <v>27.3</v>
      </c>
      <c r="AZ125" s="33" t="s">
        <v>252</v>
      </c>
      <c r="BA125" s="157" t="e">
        <f>[6]Ternopil!$F$123</f>
        <v>#N/A</v>
      </c>
      <c r="BB125" s="157" t="e">
        <f>[6]Ternopil!$G$123</f>
        <v>#N/A</v>
      </c>
      <c r="BC125" s="157" t="e">
        <f>[6]Ternopil!$H$123</f>
        <v>#N/A</v>
      </c>
      <c r="BD125" s="157" t="e">
        <f>[6]Ternopil!$I$123</f>
        <v>#N/A</v>
      </c>
      <c r="BE125" s="157" t="e">
        <f>[6]Ternopil!$J$123</f>
        <v>#N/A</v>
      </c>
      <c r="BG125" s="2">
        <v>27.3</v>
      </c>
      <c r="BH125" s="2" t="s">
        <v>252</v>
      </c>
      <c r="BI125" s="1" t="e">
        <f t="shared" si="100"/>
        <v>#N/A</v>
      </c>
      <c r="BJ125" s="1" t="e">
        <f t="shared" si="101"/>
        <v>#N/A</v>
      </c>
      <c r="BK125" s="1" t="e">
        <f t="shared" si="102"/>
        <v>#N/A</v>
      </c>
      <c r="BL125" s="1" t="e">
        <f t="shared" si="103"/>
        <v>#N/A</v>
      </c>
      <c r="BM125" s="1" t="e">
        <f t="shared" si="104"/>
        <v>#N/A</v>
      </c>
      <c r="BN125" s="1" t="e">
        <f t="shared" si="105"/>
        <v>#N/A</v>
      </c>
      <c r="BP125" s="1" t="e">
        <f t="shared" si="106"/>
        <v>#N/A</v>
      </c>
      <c r="BQ125" s="1" t="e">
        <f t="shared" si="107"/>
        <v>#N/A</v>
      </c>
      <c r="BR125" s="1" t="e">
        <f t="shared" si="108"/>
        <v>#N/A</v>
      </c>
      <c r="BS125" s="1" t="e">
        <f t="shared" si="109"/>
        <v>#N/A</v>
      </c>
      <c r="BT125" s="1" t="e">
        <f t="shared" si="110"/>
        <v>#N/A</v>
      </c>
      <c r="BU125" s="1" t="e">
        <f t="shared" si="111"/>
        <v>#N/A</v>
      </c>
      <c r="BW125" s="40" t="str">
        <f t="shared" si="112"/>
        <v/>
      </c>
      <c r="BX125" s="40" t="str">
        <f t="shared" si="113"/>
        <v/>
      </c>
      <c r="BY125" s="40" t="str">
        <f t="shared" si="114"/>
        <v/>
      </c>
      <c r="BZ125" s="40" t="str">
        <f t="shared" si="115"/>
        <v/>
      </c>
      <c r="CA125" s="40" t="str">
        <f t="shared" si="116"/>
        <v/>
      </c>
      <c r="CB125" s="40" t="str">
        <f t="shared" si="117"/>
        <v/>
      </c>
      <c r="CD125" s="10" t="e">
        <f t="shared" si="118"/>
        <v>#N/A</v>
      </c>
      <c r="CE125" s="10" t="e">
        <f t="shared" si="119"/>
        <v>#N/A</v>
      </c>
      <c r="CF125" s="10" t="e">
        <f t="shared" si="120"/>
        <v>#N/A</v>
      </c>
      <c r="CG125" s="10" t="e">
        <f t="shared" si="121"/>
        <v>#N/A</v>
      </c>
      <c r="CH125" s="10" t="e">
        <f t="shared" si="122"/>
        <v>#N/A</v>
      </c>
      <c r="CI125" s="10" t="e">
        <f t="shared" si="123"/>
        <v>#N/A</v>
      </c>
      <c r="CK125" s="40" t="str">
        <f t="shared" si="124"/>
        <v/>
      </c>
      <c r="CL125" s="40" t="str">
        <f t="shared" si="125"/>
        <v/>
      </c>
      <c r="CM125" s="40" t="str">
        <f t="shared" si="126"/>
        <v/>
      </c>
      <c r="CN125" s="40" t="str">
        <f t="shared" si="127"/>
        <v/>
      </c>
      <c r="CO125" s="40" t="str">
        <f t="shared" si="128"/>
        <v/>
      </c>
      <c r="CP125" s="40" t="str">
        <f t="shared" si="129"/>
        <v/>
      </c>
      <c r="CR125" s="9" t="str">
        <f t="shared" si="130"/>
        <v/>
      </c>
      <c r="CS125" s="9" t="str">
        <f t="shared" si="131"/>
        <v/>
      </c>
      <c r="CT125" s="9" t="str">
        <f t="shared" si="132"/>
        <v/>
      </c>
      <c r="CU125" s="9" t="str">
        <f t="shared" si="133"/>
        <v/>
      </c>
      <c r="CV125" s="9" t="str">
        <f t="shared" si="134"/>
        <v/>
      </c>
      <c r="CW125" s="9" t="str">
        <f t="shared" si="135"/>
        <v/>
      </c>
      <c r="CY125" s="9" t="str">
        <f t="shared" si="136"/>
        <v/>
      </c>
      <c r="CZ125" s="9" t="str">
        <f t="shared" si="137"/>
        <v/>
      </c>
      <c r="DA125" s="9" t="str">
        <f t="shared" si="138"/>
        <v/>
      </c>
      <c r="DB125" s="9" t="str">
        <f t="shared" si="139"/>
        <v/>
      </c>
      <c r="DC125" s="9" t="str">
        <f t="shared" si="140"/>
        <v/>
      </c>
      <c r="DD125" s="9" t="str">
        <f t="shared" si="141"/>
        <v/>
      </c>
      <c r="DF125" s="9" t="str">
        <f>IF($A125=2,IF(ISNUMBER(CR125/Ukraine!CR125),100*CR125/Ukraine!CR125,""),"")</f>
        <v/>
      </c>
      <c r="DG125" s="9" t="str">
        <f>IF($A125=2,IF(ISNUMBER(CS125/Ukraine!CS125),100*CS125/Ukraine!CS125,""),"")</f>
        <v/>
      </c>
      <c r="DH125" s="9" t="str">
        <f>IF($A125=2,IF(ISNUMBER(CT125/Ukraine!CT125),100*CT125/Ukraine!CT125,""),"")</f>
        <v/>
      </c>
      <c r="DI125" s="9" t="str">
        <f>IF($A125=2,IF(ISNUMBER(CU125/Ukraine!CU125),100*CU125/Ukraine!CU125,""),"")</f>
        <v/>
      </c>
      <c r="DJ125" s="9" t="str">
        <f>IF($A125=2,IF(ISNUMBER(CV125/Ukraine!CV125),100*CV125/Ukraine!CV125,""),"")</f>
        <v/>
      </c>
      <c r="DK125" s="9" t="str">
        <f>IF($A125=2,IF(ISNUMBER(CW125/Ukraine!CW125),100*CW125/Ukraine!CW125,""),"")</f>
        <v/>
      </c>
      <c r="DM125" s="40" t="str">
        <f t="shared" si="142"/>
        <v/>
      </c>
      <c r="DN125" s="40" t="str">
        <f t="shared" si="143"/>
        <v/>
      </c>
      <c r="DO125" s="40" t="str">
        <f t="shared" si="144"/>
        <v/>
      </c>
      <c r="DP125" s="40" t="str">
        <f t="shared" si="145"/>
        <v/>
      </c>
      <c r="DQ125" s="40" t="str">
        <f t="shared" si="146"/>
        <v/>
      </c>
      <c r="DR125" s="40" t="str">
        <f t="shared" si="99"/>
        <v/>
      </c>
      <c r="DT125" s="40" t="str">
        <f t="shared" si="147"/>
        <v/>
      </c>
      <c r="DU125" s="40" t="str">
        <f t="shared" si="148"/>
        <v/>
      </c>
      <c r="DV125" s="40" t="str">
        <f t="shared" si="149"/>
        <v/>
      </c>
      <c r="DW125" s="40" t="str">
        <f t="shared" si="150"/>
        <v/>
      </c>
      <c r="DX125" s="40" t="str">
        <f t="shared" si="151"/>
        <v/>
      </c>
      <c r="DY125" s="40" t="str">
        <f t="shared" si="152"/>
        <v/>
      </c>
    </row>
    <row r="126" spans="1:129" x14ac:dyDescent="0.2">
      <c r="A126" s="39">
        <f>'Industry selection'!C126</f>
        <v>2</v>
      </c>
      <c r="B126" s="2">
        <v>27.4</v>
      </c>
      <c r="C126" s="2" t="s">
        <v>254</v>
      </c>
      <c r="E126" s="30" t="s">
        <v>253</v>
      </c>
      <c r="F126" s="31">
        <v>27.4</v>
      </c>
      <c r="G126" s="32" t="s">
        <v>254</v>
      </c>
      <c r="H126" s="157">
        <f>[1]Ternopil!$F$124</f>
        <v>13</v>
      </c>
      <c r="I126" s="157">
        <f>[1]Ternopil!$G$124</f>
        <v>1290</v>
      </c>
      <c r="J126" s="157">
        <f>[1]Ternopil!$H$124</f>
        <v>1284</v>
      </c>
      <c r="K126" s="157">
        <f>[1]Ternopil!$I$124</f>
        <v>249493.8</v>
      </c>
      <c r="L126" s="157">
        <f>[1]Ternopil!$J$124</f>
        <v>35770.400000000001</v>
      </c>
      <c r="M126" s="11"/>
      <c r="N126" s="33" t="s">
        <v>851</v>
      </c>
      <c r="O126" s="36">
        <v>27.4</v>
      </c>
      <c r="P126" s="35" t="s">
        <v>254</v>
      </c>
      <c r="Q126" s="157">
        <f>[2]Ternopil!$F$124</f>
        <v>14</v>
      </c>
      <c r="R126" s="157">
        <f>[2]Ternopil!$G$124</f>
        <v>1394</v>
      </c>
      <c r="S126" s="157">
        <f>[2]Ternopil!$H$124</f>
        <v>1394</v>
      </c>
      <c r="T126" s="157">
        <f>[2]Ternopil!$I$124</f>
        <v>283449.90000000002</v>
      </c>
      <c r="U126" s="157">
        <f>[2]Ternopil!$J$124</f>
        <v>41083.1</v>
      </c>
      <c r="V126" s="11"/>
      <c r="W126" s="36" t="s">
        <v>1196</v>
      </c>
      <c r="X126" s="36">
        <v>27.4</v>
      </c>
      <c r="Y126" s="36" t="s">
        <v>254</v>
      </c>
      <c r="Z126" s="157">
        <f>[3]Ternopil!$F$124</f>
        <v>13</v>
      </c>
      <c r="AA126" s="157">
        <f>[3]Ternopil!$G$124</f>
        <v>1250</v>
      </c>
      <c r="AB126" s="157">
        <f>[3]Ternopil!$H$124</f>
        <v>1250</v>
      </c>
      <c r="AC126" s="157">
        <f>[3]Ternopil!$I$124</f>
        <v>240640.5</v>
      </c>
      <c r="AD126" s="157">
        <f>[3]Ternopil!$J$124</f>
        <v>36122.1</v>
      </c>
      <c r="AE126" s="11"/>
      <c r="AF126" s="37" t="s">
        <v>1196</v>
      </c>
      <c r="AG126" s="37">
        <v>27.4</v>
      </c>
      <c r="AH126" s="37" t="s">
        <v>254</v>
      </c>
      <c r="AI126" s="157">
        <f>[4]Ternopil!$F$124</f>
        <v>12</v>
      </c>
      <c r="AJ126" s="157">
        <f>[4]Ternopil!$G$124</f>
        <v>850</v>
      </c>
      <c r="AK126" s="157">
        <f>[4]Ternopil!$H$124</f>
        <v>849</v>
      </c>
      <c r="AL126" s="157">
        <f>[4]Ternopil!$I$124</f>
        <v>247141.8</v>
      </c>
      <c r="AM126" s="157">
        <f>[4]Ternopil!$J$124</f>
        <v>32312.3</v>
      </c>
      <c r="AN126" s="11"/>
      <c r="AO126" s="11" t="s">
        <v>1196</v>
      </c>
      <c r="AP126" s="11">
        <v>27.4</v>
      </c>
      <c r="AQ126" s="11" t="s">
        <v>254</v>
      </c>
      <c r="AR126" s="157">
        <f>[5]Ternopil!$F$124</f>
        <v>13</v>
      </c>
      <c r="AS126" s="157">
        <f>[5]Ternopil!$G$124</f>
        <v>952</v>
      </c>
      <c r="AT126" s="157">
        <f>[5]Ternopil!$H$124</f>
        <v>950</v>
      </c>
      <c r="AU126" s="157">
        <f>[5]Ternopil!$I$124</f>
        <v>445256.4</v>
      </c>
      <c r="AV126" s="157">
        <f>[5]Ternopil!$J$124</f>
        <v>52217.7</v>
      </c>
      <c r="AW126" s="11"/>
      <c r="AX126" s="33" t="s">
        <v>1196</v>
      </c>
      <c r="AY126" s="33">
        <v>27.4</v>
      </c>
      <c r="AZ126" s="33" t="s">
        <v>254</v>
      </c>
      <c r="BA126" s="157">
        <f>[6]Ternopil!$F$124</f>
        <v>13</v>
      </c>
      <c r="BB126" s="157">
        <f>[6]Ternopil!$G$124</f>
        <v>1021</v>
      </c>
      <c r="BC126" s="157">
        <f>[6]Ternopil!$H$124</f>
        <v>1019</v>
      </c>
      <c r="BD126" s="157">
        <f>[6]Ternopil!$I$124</f>
        <v>684275.6</v>
      </c>
      <c r="BE126" s="157">
        <f>[6]Ternopil!$J$124</f>
        <v>76321.899999999994</v>
      </c>
      <c r="BG126" s="2">
        <v>27.4</v>
      </c>
      <c r="BH126" s="2" t="s">
        <v>254</v>
      </c>
      <c r="BI126" s="1">
        <f t="shared" si="100"/>
        <v>13</v>
      </c>
      <c r="BJ126" s="1">
        <f t="shared" si="101"/>
        <v>14</v>
      </c>
      <c r="BK126" s="1">
        <f t="shared" si="102"/>
        <v>13</v>
      </c>
      <c r="BL126" s="1">
        <f t="shared" si="103"/>
        <v>12</v>
      </c>
      <c r="BM126" s="1">
        <f t="shared" si="104"/>
        <v>13</v>
      </c>
      <c r="BN126" s="1">
        <f t="shared" si="105"/>
        <v>13</v>
      </c>
      <c r="BP126" s="1">
        <f t="shared" si="106"/>
        <v>1284</v>
      </c>
      <c r="BQ126" s="1">
        <f t="shared" si="107"/>
        <v>1394</v>
      </c>
      <c r="BR126" s="1">
        <f t="shared" si="108"/>
        <v>1250</v>
      </c>
      <c r="BS126" s="1">
        <f t="shared" si="109"/>
        <v>849</v>
      </c>
      <c r="BT126" s="1">
        <f t="shared" si="110"/>
        <v>950</v>
      </c>
      <c r="BU126" s="1">
        <f t="shared" si="111"/>
        <v>1019</v>
      </c>
      <c r="BW126" s="40">
        <f t="shared" si="112"/>
        <v>1.5351139379737453E-2</v>
      </c>
      <c r="BX126" s="40">
        <f t="shared" si="113"/>
        <v>1.7271499547769201E-2</v>
      </c>
      <c r="BY126" s="40">
        <f t="shared" si="114"/>
        <v>1.5901891689035327E-2</v>
      </c>
      <c r="BZ126" s="40">
        <f t="shared" si="115"/>
        <v>1.1727815228202012E-2</v>
      </c>
      <c r="CA126" s="40">
        <f t="shared" si="116"/>
        <v>1.3667294882677063E-2</v>
      </c>
      <c r="CB126" s="40">
        <f t="shared" si="117"/>
        <v>1.4381889263686788E-2</v>
      </c>
      <c r="CD126" s="10">
        <f t="shared" si="118"/>
        <v>35770.400000000001</v>
      </c>
      <c r="CE126" s="10">
        <f t="shared" si="119"/>
        <v>41083.1</v>
      </c>
      <c r="CF126" s="10">
        <f t="shared" si="120"/>
        <v>36122.1</v>
      </c>
      <c r="CG126" s="10">
        <f t="shared" si="121"/>
        <v>32312.3</v>
      </c>
      <c r="CH126" s="10">
        <f t="shared" si="122"/>
        <v>52217.7</v>
      </c>
      <c r="CI126" s="10">
        <f t="shared" si="123"/>
        <v>76321.899999999994</v>
      </c>
      <c r="CK126" s="40">
        <f t="shared" si="124"/>
        <v>1.791074609715838E-2</v>
      </c>
      <c r="CL126" s="40">
        <f t="shared" si="125"/>
        <v>1.9803001991478313E-2</v>
      </c>
      <c r="CM126" s="40">
        <f t="shared" si="126"/>
        <v>1.6203217443552766E-2</v>
      </c>
      <c r="CN126" s="40">
        <f t="shared" si="127"/>
        <v>1.2313194582793422E-2</v>
      </c>
      <c r="CO126" s="40">
        <f t="shared" si="128"/>
        <v>1.753040090724324E-2</v>
      </c>
      <c r="CP126" s="40">
        <f t="shared" si="129"/>
        <v>1.7619283178971448E-2</v>
      </c>
      <c r="CR126" s="9">
        <f t="shared" si="130"/>
        <v>27.858566978193149</v>
      </c>
      <c r="CS126" s="9">
        <f t="shared" si="131"/>
        <v>29.471377331420371</v>
      </c>
      <c r="CT126" s="9">
        <f t="shared" si="132"/>
        <v>28.897679999999998</v>
      </c>
      <c r="CU126" s="9">
        <f t="shared" si="133"/>
        <v>38.059246171967018</v>
      </c>
      <c r="CV126" s="9">
        <f t="shared" si="134"/>
        <v>54.965999999999994</v>
      </c>
      <c r="CW126" s="9">
        <f t="shared" si="135"/>
        <v>74.898822374877327</v>
      </c>
      <c r="CY126" s="9">
        <f t="shared" si="136"/>
        <v>116.67372469303125</v>
      </c>
      <c r="CZ126" s="9">
        <f t="shared" si="137"/>
        <v>114.65710858925439</v>
      </c>
      <c r="DA126" s="9">
        <f t="shared" si="138"/>
        <v>101.89490508682817</v>
      </c>
      <c r="DB126" s="9">
        <f t="shared" si="139"/>
        <v>104.99137599971512</v>
      </c>
      <c r="DC126" s="9">
        <f t="shared" si="140"/>
        <v>128.26533017490215</v>
      </c>
      <c r="DD126" s="9">
        <f t="shared" si="141"/>
        <v>122.51021305982964</v>
      </c>
      <c r="DF126" s="9">
        <f>IF($A126=2,IF(ISNUMBER(CR126/Ukraine!CR126),100*CR126/Ukraine!CR126,""),"")</f>
        <v>102.03827532824732</v>
      </c>
      <c r="DG126" s="9">
        <f>IF($A126=2,IF(ISNUMBER(CS126/Ukraine!CS126),100*CS126/Ukraine!CS126,""),"")</f>
        <v>99.636762350772571</v>
      </c>
      <c r="DH126" s="9">
        <f>IF($A126=2,IF(ISNUMBER(CT126/Ukraine!CT126),100*CT126/Ukraine!CT126,""),"")</f>
        <v>95.474912602021533</v>
      </c>
      <c r="DI126" s="9">
        <f>IF($A126=2,IF(ISNUMBER(CU126/Ukraine!CU126),100*CU126/Ukraine!CU126,""),"")</f>
        <v>99.966704784068369</v>
      </c>
      <c r="DJ126" s="9">
        <f>IF($A126=2,IF(ISNUMBER(CV126/Ukraine!CV126),100*CV126/Ukraine!CV126,""),"")</f>
        <v>122.12332921846952</v>
      </c>
      <c r="DK126" s="9">
        <f>IF($A126=2,IF(ISNUMBER(CW126/Ukraine!CW126),100*CW126/Ukraine!CW126,""),"")</f>
        <v>126.85588369777844</v>
      </c>
      <c r="DM126" s="40">
        <f t="shared" si="142"/>
        <v>8.5669781931464239E-2</v>
      </c>
      <c r="DN126" s="40">
        <f t="shared" si="143"/>
        <v>-0.10329985652797702</v>
      </c>
      <c r="DO126" s="40">
        <f t="shared" si="144"/>
        <v>-0.32079999999999997</v>
      </c>
      <c r="DP126" s="40">
        <f t="shared" si="145"/>
        <v>0.11896348645465249</v>
      </c>
      <c r="DQ126" s="40">
        <f t="shared" si="146"/>
        <v>7.263157894736838E-2</v>
      </c>
      <c r="DR126" s="40">
        <f t="shared" si="99"/>
        <v>-0.20638629283489096</v>
      </c>
      <c r="DT126" s="40">
        <f t="shared" si="147"/>
        <v>5.789279665711744E-2</v>
      </c>
      <c r="DU126" s="40">
        <f t="shared" si="148"/>
        <v>-1.9466254493940349E-2</v>
      </c>
      <c r="DV126" s="40">
        <f t="shared" si="149"/>
        <v>0.31703466063597574</v>
      </c>
      <c r="DW126" s="40">
        <f t="shared" si="150"/>
        <v>0.44422198357900844</v>
      </c>
      <c r="DX126" s="40">
        <f t="shared" si="151"/>
        <v>0.36263912918672148</v>
      </c>
      <c r="DY126" s="40">
        <f t="shared" si="152"/>
        <v>1.6885382307534296</v>
      </c>
    </row>
    <row r="127" spans="1:129" x14ac:dyDescent="0.2">
      <c r="A127" s="39">
        <f>'Industry selection'!C127</f>
        <v>1</v>
      </c>
      <c r="B127" s="2">
        <v>27.5</v>
      </c>
      <c r="C127" s="2" t="s">
        <v>256</v>
      </c>
      <c r="E127" s="30" t="s">
        <v>255</v>
      </c>
      <c r="F127" s="31">
        <v>27.5</v>
      </c>
      <c r="G127" s="32" t="s">
        <v>256</v>
      </c>
      <c r="H127" s="157">
        <f>[1]Ternopil!$F$125</f>
        <v>2</v>
      </c>
      <c r="I127" s="157" t="str">
        <f>[1]Ternopil!$G$125</f>
        <v>к</v>
      </c>
      <c r="J127" s="157" t="str">
        <f>[1]Ternopil!$H$125</f>
        <v>к</v>
      </c>
      <c r="K127" s="157" t="str">
        <f>[1]Ternopil!$I$125</f>
        <v>к</v>
      </c>
      <c r="L127" s="157" t="str">
        <f>[1]Ternopil!$J$125</f>
        <v>к</v>
      </c>
      <c r="M127" s="11"/>
      <c r="N127" s="33" t="s">
        <v>852</v>
      </c>
      <c r="O127" s="36">
        <v>27.5</v>
      </c>
      <c r="P127" s="35" t="s">
        <v>256</v>
      </c>
      <c r="Q127" s="157">
        <f>[2]Ternopil!$F$125</f>
        <v>1</v>
      </c>
      <c r="R127" s="157" t="str">
        <f>[2]Ternopil!$G$125</f>
        <v>к</v>
      </c>
      <c r="S127" s="157" t="str">
        <f>[2]Ternopil!$H$125</f>
        <v>к</v>
      </c>
      <c r="T127" s="157" t="str">
        <f>[2]Ternopil!$I$125</f>
        <v>к</v>
      </c>
      <c r="U127" s="157" t="str">
        <f>[2]Ternopil!$J$125</f>
        <v>к</v>
      </c>
      <c r="V127" s="11"/>
      <c r="W127" s="36" t="s">
        <v>1197</v>
      </c>
      <c r="X127" s="36">
        <v>27.5</v>
      </c>
      <c r="Y127" s="36" t="s">
        <v>256</v>
      </c>
      <c r="Z127" s="157">
        <f>[3]Ternopil!$F$125</f>
        <v>1</v>
      </c>
      <c r="AA127" s="157" t="str">
        <f>[3]Ternopil!$G$125</f>
        <v>к</v>
      </c>
      <c r="AB127" s="157" t="str">
        <f>[3]Ternopil!$H$125</f>
        <v>к</v>
      </c>
      <c r="AC127" s="157" t="str">
        <f>[3]Ternopil!$I$125</f>
        <v>к</v>
      </c>
      <c r="AD127" s="157" t="str">
        <f>[3]Ternopil!$J$125</f>
        <v>к</v>
      </c>
      <c r="AE127" s="11"/>
      <c r="AF127" s="37" t="s">
        <v>1197</v>
      </c>
      <c r="AG127" s="37">
        <v>27.5</v>
      </c>
      <c r="AH127" s="37" t="s">
        <v>256</v>
      </c>
      <c r="AI127" s="157">
        <f>[4]Ternopil!$F$125</f>
        <v>1</v>
      </c>
      <c r="AJ127" s="157" t="str">
        <f>[4]Ternopil!$G$125</f>
        <v>к</v>
      </c>
      <c r="AK127" s="157" t="str">
        <f>[4]Ternopil!$H$125</f>
        <v>к</v>
      </c>
      <c r="AL127" s="157" t="str">
        <f>[4]Ternopil!$I$125</f>
        <v>к</v>
      </c>
      <c r="AM127" s="157" t="str">
        <f>[4]Ternopil!$J$125</f>
        <v>к</v>
      </c>
      <c r="AN127" s="11"/>
      <c r="AO127" s="11" t="s">
        <v>1197</v>
      </c>
      <c r="AP127" s="11">
        <v>27.5</v>
      </c>
      <c r="AQ127" s="11" t="s">
        <v>256</v>
      </c>
      <c r="AR127" s="157">
        <f>[5]Ternopil!$F$125</f>
        <v>1</v>
      </c>
      <c r="AS127" s="157" t="str">
        <f>[5]Ternopil!$G$125</f>
        <v>к</v>
      </c>
      <c r="AT127" s="157" t="str">
        <f>[5]Ternopil!$H$125</f>
        <v>к</v>
      </c>
      <c r="AU127" s="157" t="str">
        <f>[5]Ternopil!$I$125</f>
        <v>к</v>
      </c>
      <c r="AV127" s="157" t="str">
        <f>[5]Ternopil!$J$125</f>
        <v>к</v>
      </c>
      <c r="AW127" s="11"/>
      <c r="AX127" s="33" t="s">
        <v>1197</v>
      </c>
      <c r="AY127" s="33">
        <v>27.5</v>
      </c>
      <c r="AZ127" s="33" t="s">
        <v>256</v>
      </c>
      <c r="BA127" s="157">
        <f>[6]Ternopil!$F$125</f>
        <v>1</v>
      </c>
      <c r="BB127" s="157" t="str">
        <f>[6]Ternopil!$G$125</f>
        <v>к</v>
      </c>
      <c r="BC127" s="157" t="str">
        <f>[6]Ternopil!$H$125</f>
        <v>к</v>
      </c>
      <c r="BD127" s="157" t="str">
        <f>[6]Ternopil!$I$125</f>
        <v>к</v>
      </c>
      <c r="BE127" s="157" t="str">
        <f>[6]Ternopil!$J$125</f>
        <v>к</v>
      </c>
      <c r="BG127" s="2">
        <v>27.5</v>
      </c>
      <c r="BH127" s="2" t="s">
        <v>256</v>
      </c>
      <c r="BI127" s="1">
        <f t="shared" si="100"/>
        <v>2</v>
      </c>
      <c r="BJ127" s="1">
        <f t="shared" si="101"/>
        <v>1</v>
      </c>
      <c r="BK127" s="1">
        <f t="shared" si="102"/>
        <v>1</v>
      </c>
      <c r="BL127" s="1">
        <f t="shared" si="103"/>
        <v>1</v>
      </c>
      <c r="BM127" s="1">
        <f t="shared" si="104"/>
        <v>1</v>
      </c>
      <c r="BN127" s="1">
        <f t="shared" si="105"/>
        <v>1</v>
      </c>
      <c r="BP127" s="1" t="str">
        <f t="shared" si="106"/>
        <v>к</v>
      </c>
      <c r="BQ127" s="1" t="str">
        <f t="shared" si="107"/>
        <v>к</v>
      </c>
      <c r="BR127" s="1" t="str">
        <f t="shared" si="108"/>
        <v>к</v>
      </c>
      <c r="BS127" s="1" t="str">
        <f t="shared" si="109"/>
        <v>к</v>
      </c>
      <c r="BT127" s="1" t="str">
        <f t="shared" si="110"/>
        <v>к</v>
      </c>
      <c r="BU127" s="1" t="str">
        <f t="shared" si="111"/>
        <v>к</v>
      </c>
      <c r="BW127" s="40" t="str">
        <f t="shared" si="112"/>
        <v/>
      </c>
      <c r="BX127" s="40" t="str">
        <f t="shared" si="113"/>
        <v/>
      </c>
      <c r="BY127" s="40" t="str">
        <f t="shared" si="114"/>
        <v/>
      </c>
      <c r="BZ127" s="40" t="str">
        <f t="shared" si="115"/>
        <v/>
      </c>
      <c r="CA127" s="40" t="str">
        <f t="shared" si="116"/>
        <v/>
      </c>
      <c r="CB127" s="40" t="str">
        <f t="shared" si="117"/>
        <v/>
      </c>
      <c r="CD127" s="10" t="str">
        <f t="shared" si="118"/>
        <v>к</v>
      </c>
      <c r="CE127" s="10" t="str">
        <f t="shared" si="119"/>
        <v>к</v>
      </c>
      <c r="CF127" s="10" t="str">
        <f t="shared" si="120"/>
        <v>к</v>
      </c>
      <c r="CG127" s="10" t="str">
        <f t="shared" si="121"/>
        <v>к</v>
      </c>
      <c r="CH127" s="10" t="str">
        <f t="shared" si="122"/>
        <v>к</v>
      </c>
      <c r="CI127" s="10" t="str">
        <f t="shared" si="123"/>
        <v>к</v>
      </c>
      <c r="CK127" s="40" t="str">
        <f t="shared" si="124"/>
        <v/>
      </c>
      <c r="CL127" s="40" t="str">
        <f t="shared" si="125"/>
        <v/>
      </c>
      <c r="CM127" s="40" t="str">
        <f t="shared" si="126"/>
        <v/>
      </c>
      <c r="CN127" s="40" t="str">
        <f t="shared" si="127"/>
        <v/>
      </c>
      <c r="CO127" s="40" t="str">
        <f t="shared" si="128"/>
        <v/>
      </c>
      <c r="CP127" s="40" t="str">
        <f t="shared" si="129"/>
        <v/>
      </c>
      <c r="CR127" s="9" t="str">
        <f t="shared" si="130"/>
        <v/>
      </c>
      <c r="CS127" s="9" t="str">
        <f t="shared" si="131"/>
        <v/>
      </c>
      <c r="CT127" s="9" t="str">
        <f t="shared" si="132"/>
        <v/>
      </c>
      <c r="CU127" s="9" t="str">
        <f t="shared" si="133"/>
        <v/>
      </c>
      <c r="CV127" s="9" t="str">
        <f t="shared" si="134"/>
        <v/>
      </c>
      <c r="CW127" s="9" t="str">
        <f t="shared" si="135"/>
        <v/>
      </c>
      <c r="CY127" s="9" t="str">
        <f t="shared" si="136"/>
        <v/>
      </c>
      <c r="CZ127" s="9" t="str">
        <f t="shared" si="137"/>
        <v/>
      </c>
      <c r="DA127" s="9" t="str">
        <f t="shared" si="138"/>
        <v/>
      </c>
      <c r="DB127" s="9" t="str">
        <f t="shared" si="139"/>
        <v/>
      </c>
      <c r="DC127" s="9" t="str">
        <f t="shared" si="140"/>
        <v/>
      </c>
      <c r="DD127" s="9" t="str">
        <f t="shared" si="141"/>
        <v/>
      </c>
      <c r="DF127" s="9" t="str">
        <f>IF($A127=2,IF(ISNUMBER(CR127/Ukraine!CR127),100*CR127/Ukraine!CR127,""),"")</f>
        <v/>
      </c>
      <c r="DG127" s="9" t="str">
        <f>IF($A127=2,IF(ISNUMBER(CS127/Ukraine!CS127),100*CS127/Ukraine!CS127,""),"")</f>
        <v/>
      </c>
      <c r="DH127" s="9" t="str">
        <f>IF($A127=2,IF(ISNUMBER(CT127/Ukraine!CT127),100*CT127/Ukraine!CT127,""),"")</f>
        <v/>
      </c>
      <c r="DI127" s="9" t="str">
        <f>IF($A127=2,IF(ISNUMBER(CU127/Ukraine!CU127),100*CU127/Ukraine!CU127,""),"")</f>
        <v/>
      </c>
      <c r="DJ127" s="9" t="str">
        <f>IF($A127=2,IF(ISNUMBER(CV127/Ukraine!CV127),100*CV127/Ukraine!CV127,""),"")</f>
        <v/>
      </c>
      <c r="DK127" s="9" t="str">
        <f>IF($A127=2,IF(ISNUMBER(CW127/Ukraine!CW127),100*CW127/Ukraine!CW127,""),"")</f>
        <v/>
      </c>
      <c r="DM127" s="40" t="str">
        <f t="shared" si="142"/>
        <v/>
      </c>
      <c r="DN127" s="40" t="str">
        <f t="shared" si="143"/>
        <v/>
      </c>
      <c r="DO127" s="40" t="str">
        <f t="shared" si="144"/>
        <v/>
      </c>
      <c r="DP127" s="40" t="str">
        <f t="shared" si="145"/>
        <v/>
      </c>
      <c r="DQ127" s="40" t="str">
        <f t="shared" si="146"/>
        <v/>
      </c>
      <c r="DR127" s="40" t="str">
        <f t="shared" si="99"/>
        <v/>
      </c>
      <c r="DT127" s="40" t="str">
        <f t="shared" si="147"/>
        <v/>
      </c>
      <c r="DU127" s="40" t="str">
        <f t="shared" si="148"/>
        <v/>
      </c>
      <c r="DV127" s="40" t="str">
        <f t="shared" si="149"/>
        <v/>
      </c>
      <c r="DW127" s="40" t="str">
        <f t="shared" si="150"/>
        <v/>
      </c>
      <c r="DX127" s="40" t="str">
        <f t="shared" si="151"/>
        <v/>
      </c>
      <c r="DY127" s="40" t="str">
        <f t="shared" si="152"/>
        <v/>
      </c>
    </row>
    <row r="128" spans="1:129" x14ac:dyDescent="0.2">
      <c r="A128" s="39">
        <f>'Industry selection'!C128</f>
        <v>1</v>
      </c>
      <c r="B128" s="2">
        <v>27.9</v>
      </c>
      <c r="C128" s="2" t="s">
        <v>258</v>
      </c>
      <c r="E128" s="30" t="s">
        <v>257</v>
      </c>
      <c r="F128" s="31">
        <v>27.9</v>
      </c>
      <c r="G128" s="32" t="s">
        <v>258</v>
      </c>
      <c r="H128" s="157">
        <f>[1]Ternopil!$F$126</f>
        <v>3</v>
      </c>
      <c r="I128" s="157">
        <f>[1]Ternopil!$G$126</f>
        <v>156</v>
      </c>
      <c r="J128" s="157">
        <f>[1]Ternopil!$H$126</f>
        <v>156</v>
      </c>
      <c r="K128" s="157">
        <f>[1]Ternopil!$I$126</f>
        <v>89971.9</v>
      </c>
      <c r="L128" s="157">
        <f>[1]Ternopil!$J$126</f>
        <v>2597.3000000000002</v>
      </c>
      <c r="M128" s="11"/>
      <c r="N128" s="33" t="s">
        <v>853</v>
      </c>
      <c r="O128" s="36">
        <v>27.9</v>
      </c>
      <c r="P128" s="35" t="s">
        <v>258</v>
      </c>
      <c r="Q128" s="157">
        <f>[2]Ternopil!$F$126</f>
        <v>2</v>
      </c>
      <c r="R128" s="157" t="str">
        <f>[2]Ternopil!$G$126</f>
        <v>к</v>
      </c>
      <c r="S128" s="157" t="str">
        <f>[2]Ternopil!$H$126</f>
        <v>к</v>
      </c>
      <c r="T128" s="157" t="str">
        <f>[2]Ternopil!$I$126</f>
        <v>к</v>
      </c>
      <c r="U128" s="157" t="str">
        <f>[2]Ternopil!$J$126</f>
        <v>к</v>
      </c>
      <c r="V128" s="11"/>
      <c r="W128" s="36" t="s">
        <v>1198</v>
      </c>
      <c r="X128" s="36">
        <v>27.9</v>
      </c>
      <c r="Y128" s="36" t="s">
        <v>258</v>
      </c>
      <c r="Z128" s="157">
        <f>[3]Ternopil!$F$126</f>
        <v>2</v>
      </c>
      <c r="AA128" s="157" t="str">
        <f>[3]Ternopil!$G$126</f>
        <v>к</v>
      </c>
      <c r="AB128" s="157" t="str">
        <f>[3]Ternopil!$H$126</f>
        <v>к</v>
      </c>
      <c r="AC128" s="157" t="str">
        <f>[3]Ternopil!$I$126</f>
        <v>к</v>
      </c>
      <c r="AD128" s="157" t="str">
        <f>[3]Ternopil!$J$126</f>
        <v>к</v>
      </c>
      <c r="AE128" s="11"/>
      <c r="AF128" s="37" t="s">
        <v>1198</v>
      </c>
      <c r="AG128" s="37">
        <v>27.9</v>
      </c>
      <c r="AH128" s="37" t="s">
        <v>258</v>
      </c>
      <c r="AI128" s="157">
        <f>[4]Ternopil!$F$126</f>
        <v>1</v>
      </c>
      <c r="AJ128" s="157" t="str">
        <f>[4]Ternopil!$G$126</f>
        <v>к</v>
      </c>
      <c r="AK128" s="157" t="str">
        <f>[4]Ternopil!$H$126</f>
        <v>к</v>
      </c>
      <c r="AL128" s="157" t="str">
        <f>[4]Ternopil!$I$126</f>
        <v>к</v>
      </c>
      <c r="AM128" s="157" t="str">
        <f>[4]Ternopil!$J$126</f>
        <v>к</v>
      </c>
      <c r="AN128" s="11"/>
      <c r="AO128" s="11" t="s">
        <v>1198</v>
      </c>
      <c r="AP128" s="11">
        <v>27.9</v>
      </c>
      <c r="AQ128" s="11" t="s">
        <v>258</v>
      </c>
      <c r="AR128" s="157">
        <f>[5]Ternopil!$F$126</f>
        <v>1</v>
      </c>
      <c r="AS128" s="157" t="str">
        <f>[5]Ternopil!$G$126</f>
        <v>к</v>
      </c>
      <c r="AT128" s="157" t="str">
        <f>[5]Ternopil!$H$126</f>
        <v>к</v>
      </c>
      <c r="AU128" s="157" t="str">
        <f>[5]Ternopil!$I$126</f>
        <v>к</v>
      </c>
      <c r="AV128" s="157" t="str">
        <f>[5]Ternopil!$J$126</f>
        <v>к</v>
      </c>
      <c r="AW128" s="11"/>
      <c r="AX128" s="33" t="s">
        <v>1198</v>
      </c>
      <c r="AY128" s="33">
        <v>27.9</v>
      </c>
      <c r="AZ128" s="33" t="s">
        <v>258</v>
      </c>
      <c r="BA128" s="157">
        <f>[6]Ternopil!$F$126</f>
        <v>2</v>
      </c>
      <c r="BB128" s="157" t="str">
        <f>[6]Ternopil!$G$126</f>
        <v>к</v>
      </c>
      <c r="BC128" s="157" t="str">
        <f>[6]Ternopil!$H$126</f>
        <v>к</v>
      </c>
      <c r="BD128" s="157" t="str">
        <f>[6]Ternopil!$I$126</f>
        <v>к</v>
      </c>
      <c r="BE128" s="157" t="str">
        <f>[6]Ternopil!$J$126</f>
        <v>к</v>
      </c>
      <c r="BG128" s="2">
        <v>27.9</v>
      </c>
      <c r="BH128" s="2" t="s">
        <v>258</v>
      </c>
      <c r="BI128" s="1">
        <f t="shared" si="100"/>
        <v>3</v>
      </c>
      <c r="BJ128" s="1">
        <f t="shared" si="101"/>
        <v>2</v>
      </c>
      <c r="BK128" s="1">
        <f t="shared" si="102"/>
        <v>2</v>
      </c>
      <c r="BL128" s="1">
        <f t="shared" si="103"/>
        <v>1</v>
      </c>
      <c r="BM128" s="1">
        <f t="shared" si="104"/>
        <v>1</v>
      </c>
      <c r="BN128" s="1">
        <f t="shared" si="105"/>
        <v>2</v>
      </c>
      <c r="BP128" s="1">
        <f t="shared" si="106"/>
        <v>156</v>
      </c>
      <c r="BQ128" s="1" t="str">
        <f t="shared" si="107"/>
        <v>к</v>
      </c>
      <c r="BR128" s="1" t="str">
        <f t="shared" si="108"/>
        <v>к</v>
      </c>
      <c r="BS128" s="1" t="str">
        <f t="shared" si="109"/>
        <v>к</v>
      </c>
      <c r="BT128" s="1" t="str">
        <f t="shared" si="110"/>
        <v>к</v>
      </c>
      <c r="BU128" s="1" t="str">
        <f t="shared" si="111"/>
        <v>к</v>
      </c>
      <c r="BW128" s="40" t="str">
        <f t="shared" si="112"/>
        <v/>
      </c>
      <c r="BX128" s="40" t="str">
        <f t="shared" si="113"/>
        <v/>
      </c>
      <c r="BY128" s="40" t="str">
        <f t="shared" si="114"/>
        <v/>
      </c>
      <c r="BZ128" s="40" t="str">
        <f t="shared" si="115"/>
        <v/>
      </c>
      <c r="CA128" s="40" t="str">
        <f t="shared" si="116"/>
        <v/>
      </c>
      <c r="CB128" s="40" t="str">
        <f t="shared" si="117"/>
        <v/>
      </c>
      <c r="CD128" s="10">
        <f t="shared" si="118"/>
        <v>2597.3000000000002</v>
      </c>
      <c r="CE128" s="10" t="str">
        <f t="shared" si="119"/>
        <v>к</v>
      </c>
      <c r="CF128" s="10" t="str">
        <f t="shared" si="120"/>
        <v>к</v>
      </c>
      <c r="CG128" s="10" t="str">
        <f t="shared" si="121"/>
        <v>к</v>
      </c>
      <c r="CH128" s="10" t="str">
        <f t="shared" si="122"/>
        <v>к</v>
      </c>
      <c r="CI128" s="10" t="str">
        <f t="shared" si="123"/>
        <v>к</v>
      </c>
      <c r="CK128" s="40" t="str">
        <f t="shared" si="124"/>
        <v/>
      </c>
      <c r="CL128" s="40" t="str">
        <f t="shared" si="125"/>
        <v/>
      </c>
      <c r="CM128" s="40" t="str">
        <f t="shared" si="126"/>
        <v/>
      </c>
      <c r="CN128" s="40" t="str">
        <f t="shared" si="127"/>
        <v/>
      </c>
      <c r="CO128" s="40" t="str">
        <f t="shared" si="128"/>
        <v/>
      </c>
      <c r="CP128" s="40" t="str">
        <f t="shared" si="129"/>
        <v/>
      </c>
      <c r="CR128" s="9" t="str">
        <f t="shared" si="130"/>
        <v/>
      </c>
      <c r="CS128" s="9" t="str">
        <f t="shared" si="131"/>
        <v/>
      </c>
      <c r="CT128" s="9" t="str">
        <f t="shared" si="132"/>
        <v/>
      </c>
      <c r="CU128" s="9" t="str">
        <f t="shared" si="133"/>
        <v/>
      </c>
      <c r="CV128" s="9" t="str">
        <f t="shared" si="134"/>
        <v/>
      </c>
      <c r="CW128" s="9" t="str">
        <f t="shared" si="135"/>
        <v/>
      </c>
      <c r="CY128" s="9" t="str">
        <f t="shared" si="136"/>
        <v/>
      </c>
      <c r="CZ128" s="9" t="str">
        <f t="shared" si="137"/>
        <v/>
      </c>
      <c r="DA128" s="9" t="str">
        <f t="shared" si="138"/>
        <v/>
      </c>
      <c r="DB128" s="9" t="str">
        <f t="shared" si="139"/>
        <v/>
      </c>
      <c r="DC128" s="9" t="str">
        <f t="shared" si="140"/>
        <v/>
      </c>
      <c r="DD128" s="9" t="str">
        <f t="shared" si="141"/>
        <v/>
      </c>
      <c r="DF128" s="9" t="str">
        <f>IF($A128=2,IF(ISNUMBER(CR128/Ukraine!CR128),100*CR128/Ukraine!CR128,""),"")</f>
        <v/>
      </c>
      <c r="DG128" s="9" t="str">
        <f>IF($A128=2,IF(ISNUMBER(CS128/Ukraine!CS128),100*CS128/Ukraine!CS128,""),"")</f>
        <v/>
      </c>
      <c r="DH128" s="9" t="str">
        <f>IF($A128=2,IF(ISNUMBER(CT128/Ukraine!CT128),100*CT128/Ukraine!CT128,""),"")</f>
        <v/>
      </c>
      <c r="DI128" s="9" t="str">
        <f>IF($A128=2,IF(ISNUMBER(CU128/Ukraine!CU128),100*CU128/Ukraine!CU128,""),"")</f>
        <v/>
      </c>
      <c r="DJ128" s="9" t="str">
        <f>IF($A128=2,IF(ISNUMBER(CV128/Ukraine!CV128),100*CV128/Ukraine!CV128,""),"")</f>
        <v/>
      </c>
      <c r="DK128" s="9" t="str">
        <f>IF($A128=2,IF(ISNUMBER(CW128/Ukraine!CW128),100*CW128/Ukraine!CW128,""),"")</f>
        <v/>
      </c>
      <c r="DM128" s="40" t="str">
        <f t="shared" si="142"/>
        <v/>
      </c>
      <c r="DN128" s="40" t="str">
        <f t="shared" si="143"/>
        <v/>
      </c>
      <c r="DO128" s="40" t="str">
        <f t="shared" si="144"/>
        <v/>
      </c>
      <c r="DP128" s="40" t="str">
        <f t="shared" si="145"/>
        <v/>
      </c>
      <c r="DQ128" s="40" t="str">
        <f t="shared" si="146"/>
        <v/>
      </c>
      <c r="DR128" s="40" t="str">
        <f t="shared" si="99"/>
        <v/>
      </c>
      <c r="DT128" s="40" t="str">
        <f t="shared" si="147"/>
        <v/>
      </c>
      <c r="DU128" s="40" t="str">
        <f t="shared" si="148"/>
        <v/>
      </c>
      <c r="DV128" s="40" t="str">
        <f t="shared" si="149"/>
        <v/>
      </c>
      <c r="DW128" s="40" t="str">
        <f t="shared" si="150"/>
        <v/>
      </c>
      <c r="DX128" s="40" t="str">
        <f t="shared" si="151"/>
        <v/>
      </c>
      <c r="DY128" s="40" t="str">
        <f t="shared" si="152"/>
        <v/>
      </c>
    </row>
    <row r="129" spans="1:129" x14ac:dyDescent="0.2">
      <c r="A129" s="39" t="str">
        <f>'Industry selection'!C129</f>
        <v/>
      </c>
      <c r="B129" s="2">
        <v>28</v>
      </c>
      <c r="C129" s="2" t="s">
        <v>260</v>
      </c>
      <c r="E129" s="30" t="s">
        <v>259</v>
      </c>
      <c r="F129" s="31">
        <v>28</v>
      </c>
      <c r="G129" s="32" t="s">
        <v>260</v>
      </c>
      <c r="H129" s="157">
        <f>[1]Ternopil!$F$127</f>
        <v>13</v>
      </c>
      <c r="I129" s="157">
        <f>[1]Ternopil!$G$127</f>
        <v>261</v>
      </c>
      <c r="J129" s="157">
        <f>[1]Ternopil!$H$127</f>
        <v>258</v>
      </c>
      <c r="K129" s="157">
        <f>[1]Ternopil!$I$127</f>
        <v>37400.9</v>
      </c>
      <c r="L129" s="157">
        <f>[1]Ternopil!$J$127</f>
        <v>5041.3999999999996</v>
      </c>
      <c r="M129" s="11"/>
      <c r="N129" s="33" t="s">
        <v>854</v>
      </c>
      <c r="O129" s="36">
        <v>28</v>
      </c>
      <c r="P129" s="35" t="s">
        <v>260</v>
      </c>
      <c r="Q129" s="157">
        <f>[2]Ternopil!$F$127</f>
        <v>10</v>
      </c>
      <c r="R129" s="157">
        <f>[2]Ternopil!$G$127</f>
        <v>231</v>
      </c>
      <c r="S129" s="157">
        <f>[2]Ternopil!$H$127</f>
        <v>224</v>
      </c>
      <c r="T129" s="157">
        <f>[2]Ternopil!$I$127</f>
        <v>33916.300000000003</v>
      </c>
      <c r="U129" s="157">
        <f>[2]Ternopil!$J$127</f>
        <v>5815.7</v>
      </c>
      <c r="V129" s="11"/>
      <c r="W129" s="36" t="s">
        <v>1199</v>
      </c>
      <c r="X129" s="36">
        <v>28</v>
      </c>
      <c r="Y129" s="36" t="s">
        <v>260</v>
      </c>
      <c r="Z129" s="157">
        <f>[3]Ternopil!$F$127</f>
        <v>11</v>
      </c>
      <c r="AA129" s="157">
        <f>[3]Ternopil!$G$127</f>
        <v>310</v>
      </c>
      <c r="AB129" s="157">
        <f>[3]Ternopil!$H$127</f>
        <v>295</v>
      </c>
      <c r="AC129" s="157">
        <f>[3]Ternopil!$I$127</f>
        <v>42869.9</v>
      </c>
      <c r="AD129" s="157">
        <f>[3]Ternopil!$J$127</f>
        <v>8444.5</v>
      </c>
      <c r="AE129" s="11"/>
      <c r="AF129" s="37" t="s">
        <v>1199</v>
      </c>
      <c r="AG129" s="37">
        <v>28</v>
      </c>
      <c r="AH129" s="37" t="s">
        <v>260</v>
      </c>
      <c r="AI129" s="157">
        <f>[4]Ternopil!$F$127</f>
        <v>13</v>
      </c>
      <c r="AJ129" s="157">
        <f>[4]Ternopil!$G$127</f>
        <v>237</v>
      </c>
      <c r="AK129" s="157">
        <f>[4]Ternopil!$H$127</f>
        <v>234</v>
      </c>
      <c r="AL129" s="157">
        <f>[4]Ternopil!$I$127</f>
        <v>50110.1</v>
      </c>
      <c r="AM129" s="157">
        <f>[4]Ternopil!$J$127</f>
        <v>8556.7999999999993</v>
      </c>
      <c r="AN129" s="11"/>
      <c r="AO129" s="11" t="s">
        <v>1428</v>
      </c>
      <c r="AP129" s="11">
        <v>28</v>
      </c>
      <c r="AQ129" s="11" t="s">
        <v>260</v>
      </c>
      <c r="AR129" s="157">
        <f>[5]Ternopil!$F$127</f>
        <v>11</v>
      </c>
      <c r="AS129" s="157">
        <f>[5]Ternopil!$G$127</f>
        <v>192</v>
      </c>
      <c r="AT129" s="157">
        <f>[5]Ternopil!$H$127</f>
        <v>189</v>
      </c>
      <c r="AU129" s="157">
        <f>[5]Ternopil!$I$127</f>
        <v>61190.8</v>
      </c>
      <c r="AV129" s="157">
        <f>[5]Ternopil!$J$127</f>
        <v>9827.5</v>
      </c>
      <c r="AW129" s="11"/>
      <c r="AX129" s="33" t="s">
        <v>1428</v>
      </c>
      <c r="AY129" s="33">
        <v>28</v>
      </c>
      <c r="AZ129" s="33" t="s">
        <v>260</v>
      </c>
      <c r="BA129" s="157">
        <f>[6]Ternopil!$F$127</f>
        <v>15</v>
      </c>
      <c r="BB129" s="157">
        <f>[6]Ternopil!$G$127</f>
        <v>173</v>
      </c>
      <c r="BC129" s="157">
        <f>[6]Ternopil!$H$127</f>
        <v>170</v>
      </c>
      <c r="BD129" s="157">
        <f>[6]Ternopil!$I$127</f>
        <v>52854.1</v>
      </c>
      <c r="BE129" s="157">
        <f>[6]Ternopil!$J$127</f>
        <v>10760.1</v>
      </c>
      <c r="BG129" s="2">
        <v>28</v>
      </c>
      <c r="BH129" s="2" t="s">
        <v>260</v>
      </c>
      <c r="BI129" s="1">
        <f t="shared" si="100"/>
        <v>13</v>
      </c>
      <c r="BJ129" s="1">
        <f t="shared" si="101"/>
        <v>10</v>
      </c>
      <c r="BK129" s="1">
        <f t="shared" si="102"/>
        <v>11</v>
      </c>
      <c r="BL129" s="1">
        <f t="shared" si="103"/>
        <v>13</v>
      </c>
      <c r="BM129" s="1">
        <f t="shared" si="104"/>
        <v>11</v>
      </c>
      <c r="BN129" s="1">
        <f t="shared" si="105"/>
        <v>15</v>
      </c>
      <c r="BP129" s="1">
        <f t="shared" si="106"/>
        <v>258</v>
      </c>
      <c r="BQ129" s="1">
        <f t="shared" si="107"/>
        <v>224</v>
      </c>
      <c r="BR129" s="1">
        <f t="shared" si="108"/>
        <v>295</v>
      </c>
      <c r="BS129" s="1">
        <f t="shared" si="109"/>
        <v>234</v>
      </c>
      <c r="BT129" s="1">
        <f t="shared" si="110"/>
        <v>189</v>
      </c>
      <c r="BU129" s="1">
        <f t="shared" si="111"/>
        <v>170</v>
      </c>
      <c r="BW129" s="40" t="str">
        <f t="shared" si="112"/>
        <v/>
      </c>
      <c r="BX129" s="40" t="str">
        <f t="shared" si="113"/>
        <v/>
      </c>
      <c r="BY129" s="40" t="str">
        <f t="shared" si="114"/>
        <v/>
      </c>
      <c r="BZ129" s="40" t="str">
        <f t="shared" si="115"/>
        <v/>
      </c>
      <c r="CA129" s="40" t="str">
        <f t="shared" si="116"/>
        <v/>
      </c>
      <c r="CB129" s="40" t="str">
        <f t="shared" si="117"/>
        <v/>
      </c>
      <c r="CD129" s="10">
        <f t="shared" si="118"/>
        <v>5041.3999999999996</v>
      </c>
      <c r="CE129" s="10">
        <f t="shared" si="119"/>
        <v>5815.7</v>
      </c>
      <c r="CF129" s="10">
        <f t="shared" si="120"/>
        <v>8444.5</v>
      </c>
      <c r="CG129" s="10">
        <f t="shared" si="121"/>
        <v>8556.7999999999993</v>
      </c>
      <c r="CH129" s="10">
        <f t="shared" si="122"/>
        <v>9827.5</v>
      </c>
      <c r="CI129" s="10">
        <f t="shared" si="123"/>
        <v>10760.1</v>
      </c>
      <c r="CK129" s="40" t="str">
        <f t="shared" si="124"/>
        <v/>
      </c>
      <c r="CL129" s="40" t="str">
        <f t="shared" si="125"/>
        <v/>
      </c>
      <c r="CM129" s="40" t="str">
        <f t="shared" si="126"/>
        <v/>
      </c>
      <c r="CN129" s="40" t="str">
        <f t="shared" si="127"/>
        <v/>
      </c>
      <c r="CO129" s="40" t="str">
        <f t="shared" si="128"/>
        <v/>
      </c>
      <c r="CP129" s="40" t="str">
        <f t="shared" si="129"/>
        <v/>
      </c>
      <c r="CR129" s="9" t="str">
        <f t="shared" si="130"/>
        <v/>
      </c>
      <c r="CS129" s="9" t="str">
        <f t="shared" si="131"/>
        <v/>
      </c>
      <c r="CT129" s="9" t="str">
        <f t="shared" si="132"/>
        <v/>
      </c>
      <c r="CU129" s="9" t="str">
        <f t="shared" si="133"/>
        <v/>
      </c>
      <c r="CV129" s="9" t="str">
        <f t="shared" si="134"/>
        <v/>
      </c>
      <c r="CW129" s="9" t="str">
        <f t="shared" si="135"/>
        <v/>
      </c>
      <c r="CY129" s="9" t="str">
        <f t="shared" si="136"/>
        <v/>
      </c>
      <c r="CZ129" s="9" t="str">
        <f t="shared" si="137"/>
        <v/>
      </c>
      <c r="DA129" s="9" t="str">
        <f t="shared" si="138"/>
        <v/>
      </c>
      <c r="DB129" s="9" t="str">
        <f t="shared" si="139"/>
        <v/>
      </c>
      <c r="DC129" s="9" t="str">
        <f t="shared" si="140"/>
        <v/>
      </c>
      <c r="DD129" s="9" t="str">
        <f t="shared" si="141"/>
        <v/>
      </c>
      <c r="DF129" s="9" t="str">
        <f>IF($A129=2,IF(ISNUMBER(CR129/Ukraine!CR129),100*CR129/Ukraine!CR129,""),"")</f>
        <v/>
      </c>
      <c r="DG129" s="9" t="str">
        <f>IF($A129=2,IF(ISNUMBER(CS129/Ukraine!CS129),100*CS129/Ukraine!CS129,""),"")</f>
        <v/>
      </c>
      <c r="DH129" s="9" t="str">
        <f>IF($A129=2,IF(ISNUMBER(CT129/Ukraine!CT129),100*CT129/Ukraine!CT129,""),"")</f>
        <v/>
      </c>
      <c r="DI129" s="9" t="str">
        <f>IF($A129=2,IF(ISNUMBER(CU129/Ukraine!CU129),100*CU129/Ukraine!CU129,""),"")</f>
        <v/>
      </c>
      <c r="DJ129" s="9" t="str">
        <f>IF($A129=2,IF(ISNUMBER(CV129/Ukraine!CV129),100*CV129/Ukraine!CV129,""),"")</f>
        <v/>
      </c>
      <c r="DK129" s="9" t="str">
        <f>IF($A129=2,IF(ISNUMBER(CW129/Ukraine!CW129),100*CW129/Ukraine!CW129,""),"")</f>
        <v/>
      </c>
      <c r="DM129" s="40" t="str">
        <f t="shared" si="142"/>
        <v/>
      </c>
      <c r="DN129" s="40" t="str">
        <f t="shared" si="143"/>
        <v/>
      </c>
      <c r="DO129" s="40" t="str">
        <f t="shared" si="144"/>
        <v/>
      </c>
      <c r="DP129" s="40" t="str">
        <f t="shared" si="145"/>
        <v/>
      </c>
      <c r="DQ129" s="40" t="str">
        <f t="shared" si="146"/>
        <v/>
      </c>
      <c r="DR129" s="40" t="str">
        <f t="shared" si="99"/>
        <v/>
      </c>
      <c r="DT129" s="40" t="str">
        <f t="shared" si="147"/>
        <v/>
      </c>
      <c r="DU129" s="40" t="str">
        <f t="shared" si="148"/>
        <v/>
      </c>
      <c r="DV129" s="40" t="str">
        <f t="shared" si="149"/>
        <v/>
      </c>
      <c r="DW129" s="40" t="str">
        <f t="shared" si="150"/>
        <v/>
      </c>
      <c r="DX129" s="40" t="str">
        <f t="shared" si="151"/>
        <v/>
      </c>
      <c r="DY129" s="40" t="str">
        <f t="shared" si="152"/>
        <v/>
      </c>
    </row>
    <row r="130" spans="1:129" x14ac:dyDescent="0.2">
      <c r="A130" s="39">
        <f>'Industry selection'!C130</f>
        <v>2</v>
      </c>
      <c r="B130" s="2">
        <v>28.1</v>
      </c>
      <c r="C130" s="2" t="s">
        <v>262</v>
      </c>
      <c r="E130" s="30" t="s">
        <v>261</v>
      </c>
      <c r="F130" s="31">
        <v>28.1</v>
      </c>
      <c r="G130" s="32" t="s">
        <v>262</v>
      </c>
      <c r="H130" s="157">
        <f>[1]Ternopil!$F$128</f>
        <v>5</v>
      </c>
      <c r="I130" s="157">
        <f>[1]Ternopil!$G$128</f>
        <v>29</v>
      </c>
      <c r="J130" s="157">
        <f>[1]Ternopil!$H$128</f>
        <v>29</v>
      </c>
      <c r="K130" s="157">
        <f>[1]Ternopil!$I$128</f>
        <v>7226</v>
      </c>
      <c r="L130" s="157">
        <f>[1]Ternopil!$J$128</f>
        <v>424.9</v>
      </c>
      <c r="M130" s="11"/>
      <c r="N130" s="33" t="s">
        <v>855</v>
      </c>
      <c r="O130" s="36">
        <v>28.1</v>
      </c>
      <c r="P130" s="35" t="s">
        <v>262</v>
      </c>
      <c r="Q130" s="157">
        <f>[2]Ternopil!$F$128</f>
        <v>3</v>
      </c>
      <c r="R130" s="157" t="str">
        <f>[2]Ternopil!$G$128</f>
        <v>к</v>
      </c>
      <c r="S130" s="157" t="str">
        <f>[2]Ternopil!$H$128</f>
        <v>к</v>
      </c>
      <c r="T130" s="157" t="str">
        <f>[2]Ternopil!$I$128</f>
        <v>к</v>
      </c>
      <c r="U130" s="157" t="str">
        <f>[2]Ternopil!$J$128</f>
        <v>к</v>
      </c>
      <c r="V130" s="11"/>
      <c r="W130" s="36" t="s">
        <v>1200</v>
      </c>
      <c r="X130" s="36">
        <v>28.1</v>
      </c>
      <c r="Y130" s="36" t="s">
        <v>262</v>
      </c>
      <c r="Z130" s="157">
        <f>[3]Ternopil!$F$128</f>
        <v>3</v>
      </c>
      <c r="AA130" s="157" t="str">
        <f>[3]Ternopil!$G$128</f>
        <v>к</v>
      </c>
      <c r="AB130" s="157" t="str">
        <f>[3]Ternopil!$H$128</f>
        <v>к</v>
      </c>
      <c r="AC130" s="157" t="str">
        <f>[3]Ternopil!$I$128</f>
        <v>к</v>
      </c>
      <c r="AD130" s="157" t="str">
        <f>[3]Ternopil!$J$128</f>
        <v>к</v>
      </c>
      <c r="AE130" s="11"/>
      <c r="AF130" s="37" t="s">
        <v>1200</v>
      </c>
      <c r="AG130" s="37">
        <v>28.1</v>
      </c>
      <c r="AH130" s="37" t="s">
        <v>262</v>
      </c>
      <c r="AI130" s="157">
        <f>[4]Ternopil!$F$128</f>
        <v>3</v>
      </c>
      <c r="AJ130" s="157">
        <f>[4]Ternopil!$G$128</f>
        <v>15</v>
      </c>
      <c r="AK130" s="157">
        <f>[4]Ternopil!$H$128</f>
        <v>13</v>
      </c>
      <c r="AL130" s="157">
        <f>[4]Ternopil!$I$128</f>
        <v>2679.5</v>
      </c>
      <c r="AM130" s="157">
        <f>[4]Ternopil!$J$128</f>
        <v>268.8</v>
      </c>
      <c r="AN130" s="11"/>
      <c r="AO130" s="11" t="s">
        <v>1200</v>
      </c>
      <c r="AP130" s="11">
        <v>28.1</v>
      </c>
      <c r="AQ130" s="11" t="s">
        <v>262</v>
      </c>
      <c r="AR130" s="157">
        <f>[5]Ternopil!$F$128</f>
        <v>3</v>
      </c>
      <c r="AS130" s="157">
        <f>[5]Ternopil!$G$128</f>
        <v>15</v>
      </c>
      <c r="AT130" s="157">
        <f>[5]Ternopil!$H$128</f>
        <v>12</v>
      </c>
      <c r="AU130" s="157">
        <f>[5]Ternopil!$I$128</f>
        <v>3251.2</v>
      </c>
      <c r="AV130" s="157">
        <f>[5]Ternopil!$J$128</f>
        <v>442</v>
      </c>
      <c r="AW130" s="11"/>
      <c r="AX130" s="33" t="s">
        <v>1200</v>
      </c>
      <c r="AY130" s="33">
        <v>28.1</v>
      </c>
      <c r="AZ130" s="33" t="s">
        <v>262</v>
      </c>
      <c r="BA130" s="157">
        <f>[6]Ternopil!$F$128</f>
        <v>3</v>
      </c>
      <c r="BB130" s="157">
        <f>[6]Ternopil!$G$128</f>
        <v>12</v>
      </c>
      <c r="BC130" s="157">
        <f>[6]Ternopil!$H$128</f>
        <v>10</v>
      </c>
      <c r="BD130" s="157">
        <f>[6]Ternopil!$I$128</f>
        <v>2478.4</v>
      </c>
      <c r="BE130" s="157">
        <f>[6]Ternopil!$J$128</f>
        <v>399.6</v>
      </c>
      <c r="BG130" s="2">
        <v>28.1</v>
      </c>
      <c r="BH130" s="2" t="s">
        <v>262</v>
      </c>
      <c r="BI130" s="1">
        <f t="shared" si="100"/>
        <v>5</v>
      </c>
      <c r="BJ130" s="1">
        <f t="shared" si="101"/>
        <v>3</v>
      </c>
      <c r="BK130" s="1">
        <f t="shared" si="102"/>
        <v>3</v>
      </c>
      <c r="BL130" s="1">
        <f t="shared" si="103"/>
        <v>3</v>
      </c>
      <c r="BM130" s="1">
        <f t="shared" si="104"/>
        <v>3</v>
      </c>
      <c r="BN130" s="1">
        <f t="shared" si="105"/>
        <v>3</v>
      </c>
      <c r="BP130" s="1">
        <f t="shared" si="106"/>
        <v>29</v>
      </c>
      <c r="BQ130" s="1" t="str">
        <f t="shared" si="107"/>
        <v>к</v>
      </c>
      <c r="BR130" s="1" t="str">
        <f t="shared" si="108"/>
        <v>к</v>
      </c>
      <c r="BS130" s="1">
        <f t="shared" si="109"/>
        <v>13</v>
      </c>
      <c r="BT130" s="1">
        <f t="shared" si="110"/>
        <v>12</v>
      </c>
      <c r="BU130" s="1">
        <f t="shared" si="111"/>
        <v>10</v>
      </c>
      <c r="BW130" s="40">
        <f t="shared" si="112"/>
        <v>3.4671576480715428E-4</v>
      </c>
      <c r="BX130" s="40" t="str">
        <f t="shared" si="113"/>
        <v/>
      </c>
      <c r="BY130" s="40" t="str">
        <f t="shared" si="114"/>
        <v/>
      </c>
      <c r="BZ130" s="40">
        <f t="shared" si="115"/>
        <v>1.79577853906509E-4</v>
      </c>
      <c r="CA130" s="40">
        <f t="shared" si="116"/>
        <v>1.7263951430749976E-4</v>
      </c>
      <c r="CB130" s="40">
        <f t="shared" si="117"/>
        <v>1.4113728423637673E-4</v>
      </c>
      <c r="CD130" s="10">
        <f t="shared" si="118"/>
        <v>424.9</v>
      </c>
      <c r="CE130" s="10" t="str">
        <f t="shared" si="119"/>
        <v>к</v>
      </c>
      <c r="CF130" s="10" t="str">
        <f t="shared" si="120"/>
        <v>к</v>
      </c>
      <c r="CG130" s="10">
        <f t="shared" si="121"/>
        <v>268.8</v>
      </c>
      <c r="CH130" s="10">
        <f t="shared" si="122"/>
        <v>442</v>
      </c>
      <c r="CI130" s="10">
        <f t="shared" si="123"/>
        <v>399.6</v>
      </c>
      <c r="CK130" s="40">
        <f t="shared" si="124"/>
        <v>2.1275345024608598E-4</v>
      </c>
      <c r="CL130" s="40" t="str">
        <f t="shared" si="125"/>
        <v/>
      </c>
      <c r="CM130" s="40" t="str">
        <f t="shared" si="126"/>
        <v/>
      </c>
      <c r="CN130" s="40">
        <f t="shared" si="127"/>
        <v>1.024311702928876E-4</v>
      </c>
      <c r="CO130" s="40">
        <f t="shared" si="128"/>
        <v>1.4838717907915348E-4</v>
      </c>
      <c r="CP130" s="40">
        <f t="shared" si="129"/>
        <v>9.2249610640156906E-5</v>
      </c>
      <c r="CR130" s="9">
        <f t="shared" si="130"/>
        <v>14.651724137931033</v>
      </c>
      <c r="CS130" s="9" t="str">
        <f t="shared" si="131"/>
        <v/>
      </c>
      <c r="CT130" s="9" t="str">
        <f t="shared" si="132"/>
        <v/>
      </c>
      <c r="CU130" s="9">
        <f t="shared" si="133"/>
        <v>20.676923076923078</v>
      </c>
      <c r="CV130" s="9">
        <f t="shared" si="134"/>
        <v>36.833333333333336</v>
      </c>
      <c r="CW130" s="9">
        <f t="shared" si="135"/>
        <v>39.96</v>
      </c>
      <c r="CY130" s="9">
        <f t="shared" si="136"/>
        <v>61.362496846493528</v>
      </c>
      <c r="CZ130" s="9" t="str">
        <f t="shared" si="137"/>
        <v/>
      </c>
      <c r="DA130" s="9" t="str">
        <f t="shared" si="138"/>
        <v/>
      </c>
      <c r="DB130" s="9">
        <f t="shared" si="139"/>
        <v>57.039979075713219</v>
      </c>
      <c r="DC130" s="9">
        <f t="shared" si="140"/>
        <v>85.95203692177401</v>
      </c>
      <c r="DD130" s="9">
        <f t="shared" si="141"/>
        <v>65.361616626870372</v>
      </c>
      <c r="DF130" s="9">
        <f>IF($A130=2,IF(ISNUMBER(CR130/Ukraine!CR130),100*CR130/Ukraine!CR130,""),"")</f>
        <v>37.007514194281171</v>
      </c>
      <c r="DG130" s="9" t="str">
        <f>IF($A130=2,IF(ISNUMBER(CS130/Ukraine!CS130),100*CS130/Ukraine!CS130,""),"")</f>
        <v/>
      </c>
      <c r="DH130" s="9" t="str">
        <f>IF($A130=2,IF(ISNUMBER(CT130/Ukraine!CT130),100*CT130/Ukraine!CT130,""),"")</f>
        <v/>
      </c>
      <c r="DI130" s="9">
        <f>IF($A130=2,IF(ISNUMBER(CU130/Ukraine!CU130),100*CU130/Ukraine!CU130,""),"")</f>
        <v>37.698579085427852</v>
      </c>
      <c r="DJ130" s="9">
        <f>IF($A130=2,IF(ISNUMBER(CV130/Ukraine!CV130),100*CV130/Ukraine!CV130,""),"")</f>
        <v>56.284458270717174</v>
      </c>
      <c r="DK130" s="9">
        <f>IF($A130=2,IF(ISNUMBER(CW130/Ukraine!CW130),100*CW130/Ukraine!CW130,""),"")</f>
        <v>46.653865528338386</v>
      </c>
      <c r="DM130" s="40" t="str">
        <f t="shared" si="142"/>
        <v/>
      </c>
      <c r="DN130" s="40" t="str">
        <f t="shared" si="143"/>
        <v/>
      </c>
      <c r="DO130" s="40" t="str">
        <f t="shared" si="144"/>
        <v/>
      </c>
      <c r="DP130" s="40">
        <f t="shared" si="145"/>
        <v>-7.6923076923076872E-2</v>
      </c>
      <c r="DQ130" s="40">
        <f t="shared" si="146"/>
        <v>-0.16666666666666663</v>
      </c>
      <c r="DR130" s="40">
        <f t="shared" si="99"/>
        <v>-0.65517241379310343</v>
      </c>
      <c r="DT130" s="40" t="str">
        <f t="shared" si="147"/>
        <v/>
      </c>
      <c r="DU130" s="40" t="str">
        <f t="shared" si="148"/>
        <v/>
      </c>
      <c r="DV130" s="40" t="str">
        <f t="shared" si="149"/>
        <v/>
      </c>
      <c r="DW130" s="40">
        <f t="shared" si="150"/>
        <v>0.78137400793650791</v>
      </c>
      <c r="DX130" s="40">
        <f t="shared" si="151"/>
        <v>8.4886877828054264E-2</v>
      </c>
      <c r="DY130" s="40">
        <f t="shared" si="152"/>
        <v>1.7273240762532365</v>
      </c>
    </row>
    <row r="131" spans="1:129" x14ac:dyDescent="0.2">
      <c r="A131" s="39">
        <f>'Industry selection'!C131</f>
        <v>1</v>
      </c>
      <c r="B131" s="2">
        <v>28.2</v>
      </c>
      <c r="C131" s="2" t="s">
        <v>264</v>
      </c>
      <c r="E131" s="30" t="s">
        <v>263</v>
      </c>
      <c r="F131" s="31">
        <v>28.2</v>
      </c>
      <c r="G131" s="32" t="s">
        <v>264</v>
      </c>
      <c r="H131" s="157">
        <f>[1]Ternopil!$F$129</f>
        <v>2</v>
      </c>
      <c r="I131" s="157" t="str">
        <f>[1]Ternopil!$G$129</f>
        <v>к</v>
      </c>
      <c r="J131" s="157" t="str">
        <f>[1]Ternopil!$H$129</f>
        <v>к</v>
      </c>
      <c r="K131" s="157" t="str">
        <f>[1]Ternopil!$I$129</f>
        <v>к</v>
      </c>
      <c r="L131" s="157" t="str">
        <f>[1]Ternopil!$J$129</f>
        <v>к</v>
      </c>
      <c r="M131" s="11"/>
      <c r="N131" s="33" t="s">
        <v>856</v>
      </c>
      <c r="O131" s="36">
        <v>28.2</v>
      </c>
      <c r="P131" s="35" t="s">
        <v>264</v>
      </c>
      <c r="Q131" s="157">
        <f>[2]Ternopil!$F$129</f>
        <v>3</v>
      </c>
      <c r="R131" s="157" t="str">
        <f>[2]Ternopil!$G$129</f>
        <v>к</v>
      </c>
      <c r="S131" s="157" t="str">
        <f>[2]Ternopil!$H$129</f>
        <v>к</v>
      </c>
      <c r="T131" s="157" t="str">
        <f>[2]Ternopil!$I$129</f>
        <v>к</v>
      </c>
      <c r="U131" s="157" t="str">
        <f>[2]Ternopil!$J$129</f>
        <v>к</v>
      </c>
      <c r="V131" s="11"/>
      <c r="W131" s="36" t="s">
        <v>1201</v>
      </c>
      <c r="X131" s="36">
        <v>28.2</v>
      </c>
      <c r="Y131" s="36" t="s">
        <v>264</v>
      </c>
      <c r="Z131" s="157">
        <f>[3]Ternopil!$F$129</f>
        <v>3</v>
      </c>
      <c r="AA131" s="157">
        <f>[3]Ternopil!$G$129</f>
        <v>144</v>
      </c>
      <c r="AB131" s="157">
        <f>[3]Ternopil!$H$129</f>
        <v>144</v>
      </c>
      <c r="AC131" s="157">
        <f>[3]Ternopil!$I$129</f>
        <v>22281.8</v>
      </c>
      <c r="AD131" s="157">
        <f>[3]Ternopil!$J$129</f>
        <v>6252.2</v>
      </c>
      <c r="AE131" s="11"/>
      <c r="AF131" s="37" t="s">
        <v>1201</v>
      </c>
      <c r="AG131" s="37">
        <v>28.2</v>
      </c>
      <c r="AH131" s="37" t="s">
        <v>264</v>
      </c>
      <c r="AI131" s="157">
        <f>[4]Ternopil!$F$129</f>
        <v>2</v>
      </c>
      <c r="AJ131" s="157" t="str">
        <f>[4]Ternopil!$G$129</f>
        <v>к</v>
      </c>
      <c r="AK131" s="157" t="str">
        <f>[4]Ternopil!$H$129</f>
        <v>к</v>
      </c>
      <c r="AL131" s="157" t="str">
        <f>[4]Ternopil!$I$129</f>
        <v>к</v>
      </c>
      <c r="AM131" s="157" t="str">
        <f>[4]Ternopil!$J$129</f>
        <v>к</v>
      </c>
      <c r="AN131" s="11"/>
      <c r="AO131" s="11" t="s">
        <v>1201</v>
      </c>
      <c r="AP131" s="11">
        <v>28.2</v>
      </c>
      <c r="AQ131" s="11" t="s">
        <v>264</v>
      </c>
      <c r="AR131" s="157">
        <f>[5]Ternopil!$F$129</f>
        <v>2</v>
      </c>
      <c r="AS131" s="157" t="str">
        <f>[5]Ternopil!$G$129</f>
        <v>к</v>
      </c>
      <c r="AT131" s="157" t="str">
        <f>[5]Ternopil!$H$129</f>
        <v>к</v>
      </c>
      <c r="AU131" s="157" t="str">
        <f>[5]Ternopil!$I$129</f>
        <v>к</v>
      </c>
      <c r="AV131" s="157" t="str">
        <f>[5]Ternopil!$J$129</f>
        <v>к</v>
      </c>
      <c r="AW131" s="11"/>
      <c r="AX131" s="33" t="s">
        <v>1201</v>
      </c>
      <c r="AY131" s="33">
        <v>28.2</v>
      </c>
      <c r="AZ131" s="33" t="s">
        <v>264</v>
      </c>
      <c r="BA131" s="157">
        <f>[6]Ternopil!$F$129</f>
        <v>3</v>
      </c>
      <c r="BB131" s="157" t="str">
        <f>[6]Ternopil!$G$129</f>
        <v>к</v>
      </c>
      <c r="BC131" s="157" t="str">
        <f>[6]Ternopil!$H$129</f>
        <v>к</v>
      </c>
      <c r="BD131" s="157" t="str">
        <f>[6]Ternopil!$I$129</f>
        <v>к</v>
      </c>
      <c r="BE131" s="157" t="str">
        <f>[6]Ternopil!$J$129</f>
        <v>к</v>
      </c>
      <c r="BG131" s="2">
        <v>28.2</v>
      </c>
      <c r="BH131" s="2" t="s">
        <v>264</v>
      </c>
      <c r="BI131" s="1">
        <f t="shared" si="100"/>
        <v>2</v>
      </c>
      <c r="BJ131" s="1">
        <f t="shared" si="101"/>
        <v>3</v>
      </c>
      <c r="BK131" s="1">
        <f t="shared" si="102"/>
        <v>3</v>
      </c>
      <c r="BL131" s="1">
        <f t="shared" si="103"/>
        <v>2</v>
      </c>
      <c r="BM131" s="1">
        <f t="shared" si="104"/>
        <v>2</v>
      </c>
      <c r="BN131" s="1">
        <f t="shared" si="105"/>
        <v>3</v>
      </c>
      <c r="BP131" s="1" t="str">
        <f t="shared" si="106"/>
        <v>к</v>
      </c>
      <c r="BQ131" s="1" t="str">
        <f t="shared" si="107"/>
        <v>к</v>
      </c>
      <c r="BR131" s="1">
        <f t="shared" si="108"/>
        <v>144</v>
      </c>
      <c r="BS131" s="1" t="str">
        <f t="shared" si="109"/>
        <v>к</v>
      </c>
      <c r="BT131" s="1" t="str">
        <f t="shared" si="110"/>
        <v>к</v>
      </c>
      <c r="BU131" s="1" t="str">
        <f t="shared" si="111"/>
        <v>к</v>
      </c>
      <c r="BW131" s="40" t="str">
        <f t="shared" si="112"/>
        <v/>
      </c>
      <c r="BX131" s="40" t="str">
        <f t="shared" si="113"/>
        <v/>
      </c>
      <c r="BY131" s="40" t="str">
        <f t="shared" si="114"/>
        <v/>
      </c>
      <c r="BZ131" s="40" t="str">
        <f t="shared" si="115"/>
        <v/>
      </c>
      <c r="CA131" s="40" t="str">
        <f t="shared" si="116"/>
        <v/>
      </c>
      <c r="CB131" s="40" t="str">
        <f t="shared" si="117"/>
        <v/>
      </c>
      <c r="CD131" s="10" t="str">
        <f t="shared" si="118"/>
        <v>к</v>
      </c>
      <c r="CE131" s="10" t="str">
        <f t="shared" si="119"/>
        <v>к</v>
      </c>
      <c r="CF131" s="10">
        <f t="shared" si="120"/>
        <v>6252.2</v>
      </c>
      <c r="CG131" s="10" t="str">
        <f t="shared" si="121"/>
        <v>к</v>
      </c>
      <c r="CH131" s="10" t="str">
        <f t="shared" si="122"/>
        <v>к</v>
      </c>
      <c r="CI131" s="10" t="str">
        <f t="shared" si="123"/>
        <v>к</v>
      </c>
      <c r="CK131" s="40" t="str">
        <f t="shared" si="124"/>
        <v/>
      </c>
      <c r="CL131" s="40" t="str">
        <f t="shared" si="125"/>
        <v/>
      </c>
      <c r="CM131" s="40" t="str">
        <f t="shared" si="126"/>
        <v/>
      </c>
      <c r="CN131" s="40" t="str">
        <f t="shared" si="127"/>
        <v/>
      </c>
      <c r="CO131" s="40" t="str">
        <f t="shared" si="128"/>
        <v/>
      </c>
      <c r="CP131" s="40" t="str">
        <f t="shared" si="129"/>
        <v/>
      </c>
      <c r="CR131" s="9" t="str">
        <f t="shared" si="130"/>
        <v/>
      </c>
      <c r="CS131" s="9" t="str">
        <f t="shared" si="131"/>
        <v/>
      </c>
      <c r="CT131" s="9" t="str">
        <f t="shared" si="132"/>
        <v/>
      </c>
      <c r="CU131" s="9" t="str">
        <f t="shared" si="133"/>
        <v/>
      </c>
      <c r="CV131" s="9" t="str">
        <f t="shared" si="134"/>
        <v/>
      </c>
      <c r="CW131" s="9" t="str">
        <f t="shared" si="135"/>
        <v/>
      </c>
      <c r="CY131" s="9" t="str">
        <f t="shared" si="136"/>
        <v/>
      </c>
      <c r="CZ131" s="9" t="str">
        <f t="shared" si="137"/>
        <v/>
      </c>
      <c r="DA131" s="9" t="str">
        <f t="shared" si="138"/>
        <v/>
      </c>
      <c r="DB131" s="9" t="str">
        <f t="shared" si="139"/>
        <v/>
      </c>
      <c r="DC131" s="9" t="str">
        <f t="shared" si="140"/>
        <v/>
      </c>
      <c r="DD131" s="9" t="str">
        <f t="shared" si="141"/>
        <v/>
      </c>
      <c r="DF131" s="9" t="str">
        <f>IF($A131=2,IF(ISNUMBER(CR131/Ukraine!CR131),100*CR131/Ukraine!CR131,""),"")</f>
        <v/>
      </c>
      <c r="DG131" s="9" t="str">
        <f>IF($A131=2,IF(ISNUMBER(CS131/Ukraine!CS131),100*CS131/Ukraine!CS131,""),"")</f>
        <v/>
      </c>
      <c r="DH131" s="9" t="str">
        <f>IF($A131=2,IF(ISNUMBER(CT131/Ukraine!CT131),100*CT131/Ukraine!CT131,""),"")</f>
        <v/>
      </c>
      <c r="DI131" s="9" t="str">
        <f>IF($A131=2,IF(ISNUMBER(CU131/Ukraine!CU131),100*CU131/Ukraine!CU131,""),"")</f>
        <v/>
      </c>
      <c r="DJ131" s="9" t="str">
        <f>IF($A131=2,IF(ISNUMBER(CV131/Ukraine!CV131),100*CV131/Ukraine!CV131,""),"")</f>
        <v/>
      </c>
      <c r="DK131" s="9" t="str">
        <f>IF($A131=2,IF(ISNUMBER(CW131/Ukraine!CW131),100*CW131/Ukraine!CW131,""),"")</f>
        <v/>
      </c>
      <c r="DM131" s="40" t="str">
        <f t="shared" si="142"/>
        <v/>
      </c>
      <c r="DN131" s="40" t="str">
        <f t="shared" si="143"/>
        <v/>
      </c>
      <c r="DO131" s="40" t="str">
        <f t="shared" si="144"/>
        <v/>
      </c>
      <c r="DP131" s="40" t="str">
        <f t="shared" si="145"/>
        <v/>
      </c>
      <c r="DQ131" s="40" t="str">
        <f t="shared" si="146"/>
        <v/>
      </c>
      <c r="DR131" s="40" t="str">
        <f t="shared" si="99"/>
        <v/>
      </c>
      <c r="DT131" s="40" t="str">
        <f t="shared" si="147"/>
        <v/>
      </c>
      <c r="DU131" s="40" t="str">
        <f t="shared" si="148"/>
        <v/>
      </c>
      <c r="DV131" s="40" t="str">
        <f t="shared" si="149"/>
        <v/>
      </c>
      <c r="DW131" s="40" t="str">
        <f t="shared" si="150"/>
        <v/>
      </c>
      <c r="DX131" s="40" t="str">
        <f t="shared" si="151"/>
        <v/>
      </c>
      <c r="DY131" s="40" t="str">
        <f t="shared" si="152"/>
        <v/>
      </c>
    </row>
    <row r="132" spans="1:129" x14ac:dyDescent="0.2">
      <c r="A132" s="39">
        <f>'Industry selection'!C132</f>
        <v>1</v>
      </c>
      <c r="B132" s="2">
        <v>28.3</v>
      </c>
      <c r="C132" s="2" t="s">
        <v>266</v>
      </c>
      <c r="E132" s="30" t="s">
        <v>265</v>
      </c>
      <c r="F132" s="31">
        <v>28.3</v>
      </c>
      <c r="G132" s="32" t="s">
        <v>266</v>
      </c>
      <c r="H132" s="157" t="e">
        <f>[1]Ternopil!$F$130</f>
        <v>#N/A</v>
      </c>
      <c r="I132" s="157" t="e">
        <f>[1]Ternopil!$G$130</f>
        <v>#N/A</v>
      </c>
      <c r="J132" s="157" t="e">
        <f>[1]Ternopil!$H$130</f>
        <v>#N/A</v>
      </c>
      <c r="K132" s="157" t="e">
        <f>[1]Ternopil!$I$130</f>
        <v>#N/A</v>
      </c>
      <c r="L132" s="157" t="e">
        <f>[1]Ternopil!$J$130</f>
        <v>#N/A</v>
      </c>
      <c r="M132" s="11"/>
      <c r="N132" s="33" t="s">
        <v>857</v>
      </c>
      <c r="O132" s="36">
        <v>28.3</v>
      </c>
      <c r="P132" s="35" t="s">
        <v>266</v>
      </c>
      <c r="Q132" s="157" t="e">
        <f>[2]Ternopil!$F$130</f>
        <v>#N/A</v>
      </c>
      <c r="R132" s="157" t="e">
        <f>[2]Ternopil!$G$130</f>
        <v>#N/A</v>
      </c>
      <c r="S132" s="157" t="e">
        <f>[2]Ternopil!$H$130</f>
        <v>#N/A</v>
      </c>
      <c r="T132" s="157" t="e">
        <f>[2]Ternopil!$I$130</f>
        <v>#N/A</v>
      </c>
      <c r="U132" s="157" t="e">
        <f>[2]Ternopil!$J$130</f>
        <v>#N/A</v>
      </c>
      <c r="V132" s="11"/>
      <c r="W132" s="36" t="s">
        <v>1202</v>
      </c>
      <c r="X132" s="36">
        <v>28.3</v>
      </c>
      <c r="Y132" s="36" t="s">
        <v>266</v>
      </c>
      <c r="Z132" s="157">
        <f>[3]Ternopil!$F$130</f>
        <v>1</v>
      </c>
      <c r="AA132" s="157" t="str">
        <f>[3]Ternopil!$G$130</f>
        <v>к</v>
      </c>
      <c r="AB132" s="157" t="str">
        <f>[3]Ternopil!$H$130</f>
        <v>к</v>
      </c>
      <c r="AC132" s="157" t="str">
        <f>[3]Ternopil!$I$130</f>
        <v>к</v>
      </c>
      <c r="AD132" s="157" t="str">
        <f>[3]Ternopil!$J$130</f>
        <v>к</v>
      </c>
      <c r="AE132" s="11"/>
      <c r="AF132" s="37" t="s">
        <v>1202</v>
      </c>
      <c r="AG132" s="37">
        <v>28.3</v>
      </c>
      <c r="AH132" s="37" t="s">
        <v>266</v>
      </c>
      <c r="AI132" s="157">
        <f>[4]Ternopil!$F$130</f>
        <v>1</v>
      </c>
      <c r="AJ132" s="157" t="str">
        <f>[4]Ternopil!$G$130</f>
        <v>к</v>
      </c>
      <c r="AK132" s="157" t="str">
        <f>[4]Ternopil!$H$130</f>
        <v>к</v>
      </c>
      <c r="AL132" s="157" t="str">
        <f>[4]Ternopil!$I$130</f>
        <v>к</v>
      </c>
      <c r="AM132" s="157" t="str">
        <f>[4]Ternopil!$J$130</f>
        <v>к</v>
      </c>
      <c r="AN132" s="11"/>
      <c r="AO132" s="11" t="s">
        <v>1202</v>
      </c>
      <c r="AP132" s="11">
        <v>28.3</v>
      </c>
      <c r="AQ132" s="11" t="s">
        <v>266</v>
      </c>
      <c r="AR132" s="157">
        <f>[5]Ternopil!$F$130</f>
        <v>1</v>
      </c>
      <c r="AS132" s="157" t="str">
        <f>[5]Ternopil!$G$130</f>
        <v>к</v>
      </c>
      <c r="AT132" s="157" t="str">
        <f>[5]Ternopil!$H$130</f>
        <v>к</v>
      </c>
      <c r="AU132" s="157" t="str">
        <f>[5]Ternopil!$I$130</f>
        <v>к</v>
      </c>
      <c r="AV132" s="157" t="str">
        <f>[5]Ternopil!$J$130</f>
        <v>к</v>
      </c>
      <c r="AW132" s="11"/>
      <c r="AX132" s="33" t="s">
        <v>1202</v>
      </c>
      <c r="AY132" s="33">
        <v>28.3</v>
      </c>
      <c r="AZ132" s="33" t="s">
        <v>266</v>
      </c>
      <c r="BA132" s="157">
        <f>[6]Ternopil!$F$130</f>
        <v>2</v>
      </c>
      <c r="BB132" s="157" t="str">
        <f>[6]Ternopil!$G$130</f>
        <v>к</v>
      </c>
      <c r="BC132" s="157" t="str">
        <f>[6]Ternopil!$H$130</f>
        <v>к</v>
      </c>
      <c r="BD132" s="157" t="str">
        <f>[6]Ternopil!$I$130</f>
        <v>к</v>
      </c>
      <c r="BE132" s="157" t="str">
        <f>[6]Ternopil!$J$130</f>
        <v>к</v>
      </c>
      <c r="BG132" s="2">
        <v>28.3</v>
      </c>
      <c r="BH132" s="2" t="s">
        <v>266</v>
      </c>
      <c r="BI132" s="1" t="e">
        <f t="shared" si="100"/>
        <v>#N/A</v>
      </c>
      <c r="BJ132" s="1" t="e">
        <f t="shared" si="101"/>
        <v>#N/A</v>
      </c>
      <c r="BK132" s="1">
        <f t="shared" si="102"/>
        <v>1</v>
      </c>
      <c r="BL132" s="1">
        <f t="shared" si="103"/>
        <v>1</v>
      </c>
      <c r="BM132" s="1">
        <f t="shared" si="104"/>
        <v>1</v>
      </c>
      <c r="BN132" s="1">
        <f t="shared" si="105"/>
        <v>2</v>
      </c>
      <c r="BP132" s="1" t="e">
        <f t="shared" si="106"/>
        <v>#N/A</v>
      </c>
      <c r="BQ132" s="1" t="e">
        <f t="shared" si="107"/>
        <v>#N/A</v>
      </c>
      <c r="BR132" s="1" t="str">
        <f t="shared" si="108"/>
        <v>к</v>
      </c>
      <c r="BS132" s="1" t="str">
        <f t="shared" si="109"/>
        <v>к</v>
      </c>
      <c r="BT132" s="1" t="str">
        <f t="shared" si="110"/>
        <v>к</v>
      </c>
      <c r="BU132" s="1" t="str">
        <f t="shared" si="111"/>
        <v>к</v>
      </c>
      <c r="BW132" s="40" t="str">
        <f t="shared" si="112"/>
        <v/>
      </c>
      <c r="BX132" s="40" t="str">
        <f t="shared" si="113"/>
        <v/>
      </c>
      <c r="BY132" s="40" t="str">
        <f t="shared" si="114"/>
        <v/>
      </c>
      <c r="BZ132" s="40" t="str">
        <f t="shared" si="115"/>
        <v/>
      </c>
      <c r="CA132" s="40" t="str">
        <f t="shared" si="116"/>
        <v/>
      </c>
      <c r="CB132" s="40" t="str">
        <f t="shared" si="117"/>
        <v/>
      </c>
      <c r="CD132" s="10" t="e">
        <f t="shared" si="118"/>
        <v>#N/A</v>
      </c>
      <c r="CE132" s="10" t="e">
        <f t="shared" si="119"/>
        <v>#N/A</v>
      </c>
      <c r="CF132" s="10" t="str">
        <f t="shared" si="120"/>
        <v>к</v>
      </c>
      <c r="CG132" s="10" t="str">
        <f t="shared" si="121"/>
        <v>к</v>
      </c>
      <c r="CH132" s="10" t="str">
        <f t="shared" si="122"/>
        <v>к</v>
      </c>
      <c r="CI132" s="10" t="str">
        <f t="shared" si="123"/>
        <v>к</v>
      </c>
      <c r="CK132" s="40" t="str">
        <f t="shared" si="124"/>
        <v/>
      </c>
      <c r="CL132" s="40" t="str">
        <f t="shared" si="125"/>
        <v/>
      </c>
      <c r="CM132" s="40" t="str">
        <f t="shared" si="126"/>
        <v/>
      </c>
      <c r="CN132" s="40" t="str">
        <f t="shared" si="127"/>
        <v/>
      </c>
      <c r="CO132" s="40" t="str">
        <f t="shared" si="128"/>
        <v/>
      </c>
      <c r="CP132" s="40" t="str">
        <f t="shared" si="129"/>
        <v/>
      </c>
      <c r="CR132" s="9" t="str">
        <f t="shared" si="130"/>
        <v/>
      </c>
      <c r="CS132" s="9" t="str">
        <f t="shared" si="131"/>
        <v/>
      </c>
      <c r="CT132" s="9" t="str">
        <f t="shared" si="132"/>
        <v/>
      </c>
      <c r="CU132" s="9" t="str">
        <f t="shared" si="133"/>
        <v/>
      </c>
      <c r="CV132" s="9" t="str">
        <f t="shared" si="134"/>
        <v/>
      </c>
      <c r="CW132" s="9" t="str">
        <f t="shared" si="135"/>
        <v/>
      </c>
      <c r="CY132" s="9" t="str">
        <f t="shared" si="136"/>
        <v/>
      </c>
      <c r="CZ132" s="9" t="str">
        <f t="shared" si="137"/>
        <v/>
      </c>
      <c r="DA132" s="9" t="str">
        <f t="shared" si="138"/>
        <v/>
      </c>
      <c r="DB132" s="9" t="str">
        <f t="shared" si="139"/>
        <v/>
      </c>
      <c r="DC132" s="9" t="str">
        <f t="shared" si="140"/>
        <v/>
      </c>
      <c r="DD132" s="9" t="str">
        <f t="shared" si="141"/>
        <v/>
      </c>
      <c r="DF132" s="9" t="str">
        <f>IF($A132=2,IF(ISNUMBER(CR132/Ukraine!CR132),100*CR132/Ukraine!CR132,""),"")</f>
        <v/>
      </c>
      <c r="DG132" s="9" t="str">
        <f>IF($A132=2,IF(ISNUMBER(CS132/Ukraine!CS132),100*CS132/Ukraine!CS132,""),"")</f>
        <v/>
      </c>
      <c r="DH132" s="9" t="str">
        <f>IF($A132=2,IF(ISNUMBER(CT132/Ukraine!CT132),100*CT132/Ukraine!CT132,""),"")</f>
        <v/>
      </c>
      <c r="DI132" s="9" t="str">
        <f>IF($A132=2,IF(ISNUMBER(CU132/Ukraine!CU132),100*CU132/Ukraine!CU132,""),"")</f>
        <v/>
      </c>
      <c r="DJ132" s="9" t="str">
        <f>IF($A132=2,IF(ISNUMBER(CV132/Ukraine!CV132),100*CV132/Ukraine!CV132,""),"")</f>
        <v/>
      </c>
      <c r="DK132" s="9" t="str">
        <f>IF($A132=2,IF(ISNUMBER(CW132/Ukraine!CW132),100*CW132/Ukraine!CW132,""),"")</f>
        <v/>
      </c>
      <c r="DM132" s="40" t="str">
        <f t="shared" si="142"/>
        <v/>
      </c>
      <c r="DN132" s="40" t="str">
        <f t="shared" si="143"/>
        <v/>
      </c>
      <c r="DO132" s="40" t="str">
        <f t="shared" si="144"/>
        <v/>
      </c>
      <c r="DP132" s="40" t="str">
        <f t="shared" si="145"/>
        <v/>
      </c>
      <c r="DQ132" s="40" t="str">
        <f t="shared" si="146"/>
        <v/>
      </c>
      <c r="DR132" s="40" t="str">
        <f t="shared" si="99"/>
        <v/>
      </c>
      <c r="DT132" s="40" t="str">
        <f t="shared" si="147"/>
        <v/>
      </c>
      <c r="DU132" s="40" t="str">
        <f t="shared" si="148"/>
        <v/>
      </c>
      <c r="DV132" s="40" t="str">
        <f t="shared" si="149"/>
        <v/>
      </c>
      <c r="DW132" s="40" t="str">
        <f t="shared" si="150"/>
        <v/>
      </c>
      <c r="DX132" s="40" t="str">
        <f t="shared" si="151"/>
        <v/>
      </c>
      <c r="DY132" s="40" t="str">
        <f t="shared" si="152"/>
        <v/>
      </c>
    </row>
    <row r="133" spans="1:129" x14ac:dyDescent="0.2">
      <c r="A133" s="39">
        <f>'Industry selection'!C133</f>
        <v>1</v>
      </c>
      <c r="B133" s="2">
        <v>28.4</v>
      </c>
      <c r="C133" s="2" t="s">
        <v>268</v>
      </c>
      <c r="E133" s="30" t="s">
        <v>267</v>
      </c>
      <c r="F133" s="31">
        <v>28.4</v>
      </c>
      <c r="G133" s="32" t="s">
        <v>268</v>
      </c>
      <c r="H133" s="157">
        <f>[1]Ternopil!$F$131</f>
        <v>1</v>
      </c>
      <c r="I133" s="157" t="str">
        <f>[1]Ternopil!$G$131</f>
        <v>к</v>
      </c>
      <c r="J133" s="157" t="str">
        <f>[1]Ternopil!$H$131</f>
        <v>к</v>
      </c>
      <c r="K133" s="157" t="str">
        <f>[1]Ternopil!$I$131</f>
        <v>к</v>
      </c>
      <c r="L133" s="157" t="str">
        <f>[1]Ternopil!$J$131</f>
        <v>к</v>
      </c>
      <c r="M133" s="11"/>
      <c r="N133" s="33" t="s">
        <v>858</v>
      </c>
      <c r="O133" s="36">
        <v>28.4</v>
      </c>
      <c r="P133" s="35" t="s">
        <v>268</v>
      </c>
      <c r="Q133" s="157">
        <f>[2]Ternopil!$F$131</f>
        <v>1</v>
      </c>
      <c r="R133" s="157" t="str">
        <f>[2]Ternopil!$G$131</f>
        <v>к</v>
      </c>
      <c r="S133" s="157" t="str">
        <f>[2]Ternopil!$H$131</f>
        <v>к</v>
      </c>
      <c r="T133" s="157" t="str">
        <f>[2]Ternopil!$I$131</f>
        <v>к</v>
      </c>
      <c r="U133" s="157" t="str">
        <f>[2]Ternopil!$J$131</f>
        <v>к</v>
      </c>
      <c r="V133" s="11"/>
      <c r="W133" s="36" t="s">
        <v>1203</v>
      </c>
      <c r="X133" s="36">
        <v>28.4</v>
      </c>
      <c r="Y133" s="36" t="s">
        <v>268</v>
      </c>
      <c r="Z133" s="157">
        <f>[3]Ternopil!$F$131</f>
        <v>1</v>
      </c>
      <c r="AA133" s="157" t="str">
        <f>[3]Ternopil!$G$131</f>
        <v>к</v>
      </c>
      <c r="AB133" s="157" t="str">
        <f>[3]Ternopil!$H$131</f>
        <v>к</v>
      </c>
      <c r="AC133" s="157" t="str">
        <f>[3]Ternopil!$I$131</f>
        <v>к</v>
      </c>
      <c r="AD133" s="157" t="str">
        <f>[3]Ternopil!$J$131</f>
        <v>к</v>
      </c>
      <c r="AE133" s="11"/>
      <c r="AF133" s="37" t="s">
        <v>1203</v>
      </c>
      <c r="AG133" s="37">
        <v>28.4</v>
      </c>
      <c r="AH133" s="37" t="s">
        <v>268</v>
      </c>
      <c r="AI133" s="157">
        <f>[4]Ternopil!$F$131</f>
        <v>1</v>
      </c>
      <c r="AJ133" s="157" t="str">
        <f>[4]Ternopil!$G$131</f>
        <v>к</v>
      </c>
      <c r="AK133" s="157" t="str">
        <f>[4]Ternopil!$H$131</f>
        <v>к</v>
      </c>
      <c r="AL133" s="157" t="str">
        <f>[4]Ternopil!$I$131</f>
        <v>к</v>
      </c>
      <c r="AM133" s="157" t="str">
        <f>[4]Ternopil!$J$131</f>
        <v>к</v>
      </c>
      <c r="AN133" s="11"/>
      <c r="AO133" s="11" t="s">
        <v>1203</v>
      </c>
      <c r="AP133" s="11">
        <v>28.4</v>
      </c>
      <c r="AQ133" s="11" t="s">
        <v>268</v>
      </c>
      <c r="AR133" s="157">
        <f>[5]Ternopil!$F$131</f>
        <v>1</v>
      </c>
      <c r="AS133" s="157" t="str">
        <f>[5]Ternopil!$G$131</f>
        <v>к</v>
      </c>
      <c r="AT133" s="157" t="str">
        <f>[5]Ternopil!$H$131</f>
        <v>к</v>
      </c>
      <c r="AU133" s="157" t="str">
        <f>[5]Ternopil!$I$131</f>
        <v>к</v>
      </c>
      <c r="AV133" s="157" t="str">
        <f>[5]Ternopil!$J$131</f>
        <v>к</v>
      </c>
      <c r="AW133" s="11"/>
      <c r="AX133" s="33" t="s">
        <v>1203</v>
      </c>
      <c r="AY133" s="33">
        <v>28.4</v>
      </c>
      <c r="AZ133" s="33" t="s">
        <v>268</v>
      </c>
      <c r="BA133" s="157">
        <f>[6]Ternopil!$F$131</f>
        <v>1</v>
      </c>
      <c r="BB133" s="157" t="str">
        <f>[6]Ternopil!$G$131</f>
        <v>к</v>
      </c>
      <c r="BC133" s="157" t="str">
        <f>[6]Ternopil!$H$131</f>
        <v>к</v>
      </c>
      <c r="BD133" s="157" t="str">
        <f>[6]Ternopil!$I$131</f>
        <v>к</v>
      </c>
      <c r="BE133" s="157" t="str">
        <f>[6]Ternopil!$J$131</f>
        <v>к</v>
      </c>
      <c r="BG133" s="2">
        <v>28.4</v>
      </c>
      <c r="BH133" s="2" t="s">
        <v>268</v>
      </c>
      <c r="BI133" s="1">
        <f t="shared" si="100"/>
        <v>1</v>
      </c>
      <c r="BJ133" s="1">
        <f t="shared" si="101"/>
        <v>1</v>
      </c>
      <c r="BK133" s="1">
        <f t="shared" si="102"/>
        <v>1</v>
      </c>
      <c r="BL133" s="1">
        <f t="shared" si="103"/>
        <v>1</v>
      </c>
      <c r="BM133" s="1">
        <f t="shared" si="104"/>
        <v>1</v>
      </c>
      <c r="BN133" s="1">
        <f t="shared" si="105"/>
        <v>1</v>
      </c>
      <c r="BP133" s="1" t="str">
        <f t="shared" si="106"/>
        <v>к</v>
      </c>
      <c r="BQ133" s="1" t="str">
        <f t="shared" si="107"/>
        <v>к</v>
      </c>
      <c r="BR133" s="1" t="str">
        <f t="shared" si="108"/>
        <v>к</v>
      </c>
      <c r="BS133" s="1" t="str">
        <f t="shared" si="109"/>
        <v>к</v>
      </c>
      <c r="BT133" s="1" t="str">
        <f t="shared" si="110"/>
        <v>к</v>
      </c>
      <c r="BU133" s="1" t="str">
        <f t="shared" si="111"/>
        <v>к</v>
      </c>
      <c r="BW133" s="40" t="str">
        <f t="shared" si="112"/>
        <v/>
      </c>
      <c r="BX133" s="40" t="str">
        <f t="shared" si="113"/>
        <v/>
      </c>
      <c r="BY133" s="40" t="str">
        <f t="shared" si="114"/>
        <v/>
      </c>
      <c r="BZ133" s="40" t="str">
        <f t="shared" si="115"/>
        <v/>
      </c>
      <c r="CA133" s="40" t="str">
        <f t="shared" si="116"/>
        <v/>
      </c>
      <c r="CB133" s="40" t="str">
        <f t="shared" si="117"/>
        <v/>
      </c>
      <c r="CD133" s="10" t="str">
        <f t="shared" si="118"/>
        <v>к</v>
      </c>
      <c r="CE133" s="10" t="str">
        <f t="shared" si="119"/>
        <v>к</v>
      </c>
      <c r="CF133" s="10" t="str">
        <f t="shared" si="120"/>
        <v>к</v>
      </c>
      <c r="CG133" s="10" t="str">
        <f t="shared" si="121"/>
        <v>к</v>
      </c>
      <c r="CH133" s="10" t="str">
        <f t="shared" si="122"/>
        <v>к</v>
      </c>
      <c r="CI133" s="10" t="str">
        <f t="shared" si="123"/>
        <v>к</v>
      </c>
      <c r="CK133" s="40" t="str">
        <f t="shared" si="124"/>
        <v/>
      </c>
      <c r="CL133" s="40" t="str">
        <f t="shared" si="125"/>
        <v/>
      </c>
      <c r="CM133" s="40" t="str">
        <f t="shared" si="126"/>
        <v/>
      </c>
      <c r="CN133" s="40" t="str">
        <f t="shared" si="127"/>
        <v/>
      </c>
      <c r="CO133" s="40" t="str">
        <f t="shared" si="128"/>
        <v/>
      </c>
      <c r="CP133" s="40" t="str">
        <f t="shared" si="129"/>
        <v/>
      </c>
      <c r="CR133" s="9" t="str">
        <f t="shared" si="130"/>
        <v/>
      </c>
      <c r="CS133" s="9" t="str">
        <f t="shared" si="131"/>
        <v/>
      </c>
      <c r="CT133" s="9" t="str">
        <f t="shared" si="132"/>
        <v/>
      </c>
      <c r="CU133" s="9" t="str">
        <f t="shared" si="133"/>
        <v/>
      </c>
      <c r="CV133" s="9" t="str">
        <f t="shared" si="134"/>
        <v/>
      </c>
      <c r="CW133" s="9" t="str">
        <f t="shared" si="135"/>
        <v/>
      </c>
      <c r="CY133" s="9" t="str">
        <f t="shared" si="136"/>
        <v/>
      </c>
      <c r="CZ133" s="9" t="str">
        <f t="shared" si="137"/>
        <v/>
      </c>
      <c r="DA133" s="9" t="str">
        <f t="shared" si="138"/>
        <v/>
      </c>
      <c r="DB133" s="9" t="str">
        <f t="shared" si="139"/>
        <v/>
      </c>
      <c r="DC133" s="9" t="str">
        <f t="shared" si="140"/>
        <v/>
      </c>
      <c r="DD133" s="9" t="str">
        <f t="shared" si="141"/>
        <v/>
      </c>
      <c r="DF133" s="9" t="str">
        <f>IF($A133=2,IF(ISNUMBER(CR133/Ukraine!CR133),100*CR133/Ukraine!CR133,""),"")</f>
        <v/>
      </c>
      <c r="DG133" s="9" t="str">
        <f>IF($A133=2,IF(ISNUMBER(CS133/Ukraine!CS133),100*CS133/Ukraine!CS133,""),"")</f>
        <v/>
      </c>
      <c r="DH133" s="9" t="str">
        <f>IF($A133=2,IF(ISNUMBER(CT133/Ukraine!CT133),100*CT133/Ukraine!CT133,""),"")</f>
        <v/>
      </c>
      <c r="DI133" s="9" t="str">
        <f>IF($A133=2,IF(ISNUMBER(CU133/Ukraine!CU133),100*CU133/Ukraine!CU133,""),"")</f>
        <v/>
      </c>
      <c r="DJ133" s="9" t="str">
        <f>IF($A133=2,IF(ISNUMBER(CV133/Ukraine!CV133),100*CV133/Ukraine!CV133,""),"")</f>
        <v/>
      </c>
      <c r="DK133" s="9" t="str">
        <f>IF($A133=2,IF(ISNUMBER(CW133/Ukraine!CW133),100*CW133/Ukraine!CW133,""),"")</f>
        <v/>
      </c>
      <c r="DM133" s="40" t="str">
        <f t="shared" si="142"/>
        <v/>
      </c>
      <c r="DN133" s="40" t="str">
        <f t="shared" si="143"/>
        <v/>
      </c>
      <c r="DO133" s="40" t="str">
        <f t="shared" si="144"/>
        <v/>
      </c>
      <c r="DP133" s="40" t="str">
        <f t="shared" si="145"/>
        <v/>
      </c>
      <c r="DQ133" s="40" t="str">
        <f t="shared" si="146"/>
        <v/>
      </c>
      <c r="DR133" s="40" t="str">
        <f t="shared" ref="DR133:DR196" si="153">IF($A133=2,IF(ISNUMBER(BU133/BP133),BU133/BP133-1,IF(ISNUMBER(BU133/BQ133),BU133/BQ133-1,IF(ISNUMBER(BT133/BP133),BT133/BP133-1,""))),"")</f>
        <v/>
      </c>
      <c r="DT133" s="40" t="str">
        <f t="shared" si="147"/>
        <v/>
      </c>
      <c r="DU133" s="40" t="str">
        <f t="shared" si="148"/>
        <v/>
      </c>
      <c r="DV133" s="40" t="str">
        <f t="shared" si="149"/>
        <v/>
      </c>
      <c r="DW133" s="40" t="str">
        <f t="shared" si="150"/>
        <v/>
      </c>
      <c r="DX133" s="40" t="str">
        <f t="shared" si="151"/>
        <v/>
      </c>
      <c r="DY133" s="40" t="str">
        <f t="shared" si="152"/>
        <v/>
      </c>
    </row>
    <row r="134" spans="1:129" x14ac:dyDescent="0.2">
      <c r="A134" s="39">
        <f>'Industry selection'!C134</f>
        <v>2</v>
      </c>
      <c r="B134" s="2">
        <v>28.9</v>
      </c>
      <c r="C134" s="2" t="s">
        <v>270</v>
      </c>
      <c r="E134" s="30" t="s">
        <v>269</v>
      </c>
      <c r="F134" s="31">
        <v>28.9</v>
      </c>
      <c r="G134" s="32" t="s">
        <v>270</v>
      </c>
      <c r="H134" s="157">
        <f>[1]Ternopil!$F$132</f>
        <v>5</v>
      </c>
      <c r="I134" s="157">
        <f>[1]Ternopil!$G$132</f>
        <v>133</v>
      </c>
      <c r="J134" s="157">
        <f>[1]Ternopil!$H$132</f>
        <v>130</v>
      </c>
      <c r="K134" s="157">
        <f>[1]Ternopil!$I$132</f>
        <v>22471.7</v>
      </c>
      <c r="L134" s="157">
        <f>[1]Ternopil!$J$132</f>
        <v>2116.5</v>
      </c>
      <c r="M134" s="11"/>
      <c r="N134" s="33" t="s">
        <v>859</v>
      </c>
      <c r="O134" s="36">
        <v>28.9</v>
      </c>
      <c r="P134" s="35" t="s">
        <v>270</v>
      </c>
      <c r="Q134" s="157">
        <f>[2]Ternopil!$F$132</f>
        <v>3</v>
      </c>
      <c r="R134" s="157">
        <f>[2]Ternopil!$G$132</f>
        <v>110</v>
      </c>
      <c r="S134" s="157">
        <f>[2]Ternopil!$H$132</f>
        <v>107</v>
      </c>
      <c r="T134" s="157">
        <f>[2]Ternopil!$I$132</f>
        <v>17551.5</v>
      </c>
      <c r="U134" s="157">
        <f>[2]Ternopil!$J$132</f>
        <v>2037.9</v>
      </c>
      <c r="V134" s="11"/>
      <c r="W134" s="36" t="s">
        <v>1204</v>
      </c>
      <c r="X134" s="36">
        <v>28.9</v>
      </c>
      <c r="Y134" s="36" t="s">
        <v>270</v>
      </c>
      <c r="Z134" s="157">
        <f>[3]Ternopil!$F$132</f>
        <v>3</v>
      </c>
      <c r="AA134" s="157">
        <f>[3]Ternopil!$G$132</f>
        <v>112</v>
      </c>
      <c r="AB134" s="157">
        <f>[3]Ternopil!$H$132</f>
        <v>112</v>
      </c>
      <c r="AC134" s="157">
        <f>[3]Ternopil!$I$132</f>
        <v>12482.6</v>
      </c>
      <c r="AD134" s="157">
        <f>[3]Ternopil!$J$132</f>
        <v>1767</v>
      </c>
      <c r="AE134" s="11"/>
      <c r="AF134" s="37" t="s">
        <v>1204</v>
      </c>
      <c r="AG134" s="37">
        <v>28.9</v>
      </c>
      <c r="AH134" s="37" t="s">
        <v>270</v>
      </c>
      <c r="AI134" s="157">
        <f>[4]Ternopil!$F$132</f>
        <v>6</v>
      </c>
      <c r="AJ134" s="157">
        <f>[4]Ternopil!$G$132</f>
        <v>78</v>
      </c>
      <c r="AK134" s="157">
        <f>[4]Ternopil!$H$132</f>
        <v>77</v>
      </c>
      <c r="AL134" s="157">
        <f>[4]Ternopil!$I$132</f>
        <v>13965.9</v>
      </c>
      <c r="AM134" s="157">
        <f>[4]Ternopil!$J$132</f>
        <v>1682.8</v>
      </c>
      <c r="AN134" s="11"/>
      <c r="AO134" s="11" t="s">
        <v>1204</v>
      </c>
      <c r="AP134" s="11">
        <v>28.9</v>
      </c>
      <c r="AQ134" s="11" t="s">
        <v>270</v>
      </c>
      <c r="AR134" s="157">
        <f>[5]Ternopil!$F$132</f>
        <v>4</v>
      </c>
      <c r="AS134" s="157">
        <f>[5]Ternopil!$G$132</f>
        <v>61</v>
      </c>
      <c r="AT134" s="157">
        <f>[5]Ternopil!$H$132</f>
        <v>61</v>
      </c>
      <c r="AU134" s="157">
        <f>[5]Ternopil!$I$132</f>
        <v>21276.799999999999</v>
      </c>
      <c r="AV134" s="157">
        <f>[5]Ternopil!$J$132</f>
        <v>2393.8000000000002</v>
      </c>
      <c r="AW134" s="11"/>
      <c r="AX134" s="33" t="s">
        <v>1204</v>
      </c>
      <c r="AY134" s="33">
        <v>28.9</v>
      </c>
      <c r="AZ134" s="33" t="s">
        <v>270</v>
      </c>
      <c r="BA134" s="157">
        <f>[6]Ternopil!$F$132</f>
        <v>6</v>
      </c>
      <c r="BB134" s="157">
        <f>[6]Ternopil!$G$132</f>
        <v>67</v>
      </c>
      <c r="BC134" s="157">
        <f>[6]Ternopil!$H$132</f>
        <v>66</v>
      </c>
      <c r="BD134" s="157">
        <f>[6]Ternopil!$I$132</f>
        <v>16148.2</v>
      </c>
      <c r="BE134" s="157">
        <f>[6]Ternopil!$J$132</f>
        <v>3555.9</v>
      </c>
      <c r="BG134" s="2">
        <v>28.9</v>
      </c>
      <c r="BH134" s="2" t="s">
        <v>270</v>
      </c>
      <c r="BI134" s="1">
        <f t="shared" ref="BI134:BI197" si="154">IF($A134&gt;=1,H134,"")</f>
        <v>5</v>
      </c>
      <c r="BJ134" s="1">
        <f t="shared" ref="BJ134:BJ197" si="155">IF($A134&gt;=1,Q134,"")</f>
        <v>3</v>
      </c>
      <c r="BK134" s="1">
        <f t="shared" ref="BK134:BK197" si="156">IF($A134&gt;=1,Z134,"")</f>
        <v>3</v>
      </c>
      <c r="BL134" s="1">
        <f t="shared" ref="BL134:BL197" si="157">IF($A134&gt;=1,AI134,"")</f>
        <v>6</v>
      </c>
      <c r="BM134" s="1">
        <f t="shared" ref="BM134:BM197" si="158">IF($A134&gt;=1,AR134,"")</f>
        <v>4</v>
      </c>
      <c r="BN134" s="1">
        <f t="shared" ref="BN134:BN197" si="159">IF($A134&gt;=1,BA134,"")</f>
        <v>6</v>
      </c>
      <c r="BP134" s="1">
        <f t="shared" ref="BP134:BP197" si="160">IF($A134&gt;=1,J134,"")</f>
        <v>130</v>
      </c>
      <c r="BQ134" s="1">
        <f t="shared" ref="BQ134:BQ197" si="161">IF($A134&gt;=1,S134,"")</f>
        <v>107</v>
      </c>
      <c r="BR134" s="1">
        <f t="shared" ref="BR134:BR197" si="162">IF($A134&gt;=1,AB134,"")</f>
        <v>112</v>
      </c>
      <c r="BS134" s="1">
        <f t="shared" ref="BS134:BS197" si="163">IF($A134&gt;=1,AK134,"")</f>
        <v>77</v>
      </c>
      <c r="BT134" s="1">
        <f t="shared" ref="BT134:BT197" si="164">IF($A134&gt;=1,AT134,"")</f>
        <v>61</v>
      </c>
      <c r="BU134" s="1">
        <f t="shared" ref="BU134:BU197" si="165">IF($A134&gt;=1,BC134,"")</f>
        <v>66</v>
      </c>
      <c r="BW134" s="40">
        <f t="shared" ref="BW134:BW197" si="166">IF($A134=2,IF(ISNUMBER(BP134/BP$4),BP134/BP$4,""),"")</f>
        <v>1.554243083618278E-3</v>
      </c>
      <c r="BX134" s="40">
        <f t="shared" ref="BX134:BX197" si="167">IF($A134=2,IF(ISNUMBER(BQ134/BQ$4),BQ134/BQ$4,""),"")</f>
        <v>1.3257176840827149E-3</v>
      </c>
      <c r="BY134" s="40">
        <f t="shared" ref="BY134:BY197" si="168">IF($A134=2,IF(ISNUMBER(BR134/BR$4),BR134/BR$4,""),"")</f>
        <v>1.4248094953375654E-3</v>
      </c>
      <c r="BZ134" s="40">
        <f t="shared" ref="BZ134:BZ197" si="169">IF($A134=2,IF(ISNUMBER(BS134/BS$4),BS134/BS$4,""),"")</f>
        <v>1.0636534423693225E-3</v>
      </c>
      <c r="CA134" s="40">
        <f t="shared" ref="CA134:CA197" si="170">IF($A134=2,IF(ISNUMBER(BT134/BT$4),BT134/BT$4,""),"")</f>
        <v>8.7758419772979038E-4</v>
      </c>
      <c r="CB134" s="40">
        <f t="shared" ref="CB134:CB197" si="171">IF($A134=2,IF(ISNUMBER(BU134/BU$4),BU134/BU$4,""),"")</f>
        <v>9.3150607596008633E-4</v>
      </c>
      <c r="CD134" s="10">
        <f t="shared" ref="CD134:CD197" si="172">IF($A134&gt;=1,L134,"")</f>
        <v>2116.5</v>
      </c>
      <c r="CE134" s="10">
        <f t="shared" ref="CE134:CE197" si="173">IF($A134&gt;=1,U134,"")</f>
        <v>2037.9</v>
      </c>
      <c r="CF134" s="10">
        <f t="shared" ref="CF134:CF197" si="174">IF($A134&gt;=1,AD134,"")</f>
        <v>1767</v>
      </c>
      <c r="CG134" s="10">
        <f t="shared" ref="CG134:CG197" si="175">IF($A134&gt;=1,AM134,"")</f>
        <v>1682.8</v>
      </c>
      <c r="CH134" s="10">
        <f t="shared" ref="CH134:CH197" si="176">IF($A134&gt;=1,AV134,"")</f>
        <v>2393.8000000000002</v>
      </c>
      <c r="CI134" s="10">
        <f t="shared" ref="CI134:CI197" si="177">IF($A134&gt;=1,BE134,"")</f>
        <v>3555.9</v>
      </c>
      <c r="CK134" s="40">
        <f t="shared" ref="CK134:CK197" si="178">IF($A134=2,IF(ISNUMBER(CD134/CD$4),CD134/CD$4,""),"")</f>
        <v>1.0597615378814805E-3</v>
      </c>
      <c r="CL134" s="40">
        <f t="shared" ref="CL134:CL197" si="179">IF($A134=2,IF(ISNUMBER(CE134/CE$4),CE134/CE$4,""),"")</f>
        <v>9.8231481456934012E-4</v>
      </c>
      <c r="CM134" s="40">
        <f t="shared" ref="CM134:CM197" si="180">IF($A134=2,IF(ISNUMBER(CF134/CF$4),CF134/CF$4,""),"")</f>
        <v>7.9261962130545397E-4</v>
      </c>
      <c r="CN134" s="40">
        <f t="shared" ref="CN134:CN197" si="181">IF($A134=2,IF(ISNUMBER(CG134/CG$4),CG134/CG$4,""),"")</f>
        <v>6.4126180568776505E-4</v>
      </c>
      <c r="CO134" s="40">
        <f t="shared" ref="CO134:CO197" si="182">IF($A134=2,IF(ISNUMBER(CH134/CH$4),CH134/CH$4,""),"")</f>
        <v>8.0364079022551501E-4</v>
      </c>
      <c r="CP134" s="40">
        <f t="shared" ref="CP134:CP197" si="183">IF($A134=2,IF(ISNUMBER(CI134/CI$4),CI134/CI$4,""),"")</f>
        <v>8.2089687306139618E-4</v>
      </c>
      <c r="CR134" s="9">
        <f t="shared" ref="CR134:CR197" si="184">IF($A134=2,IF(ISNUMBER(CD134/BP134),CD134/BP134,""),"")</f>
        <v>16.280769230769231</v>
      </c>
      <c r="CS134" s="9">
        <f t="shared" ref="CS134:CS197" si="185">IF($A134=2,IF(ISNUMBER(CE134/BQ134),CE134/BQ134,""),"")</f>
        <v>19.045794392523366</v>
      </c>
      <c r="CT134" s="9">
        <f t="shared" ref="CT134:CT197" si="186">IF($A134=2,IF(ISNUMBER(CF134/BR134),CF134/BR134,""),"")</f>
        <v>15.776785714285714</v>
      </c>
      <c r="CU134" s="9">
        <f t="shared" ref="CU134:CU197" si="187">IF($A134=2,IF(ISNUMBER(CG134/BS134),CG134/BS134,""),"")</f>
        <v>21.854545454545455</v>
      </c>
      <c r="CV134" s="9">
        <f t="shared" ref="CV134:CV197" si="188">IF($A134=2,IF(ISNUMBER(CH134/BT134),CH134/BT134,""),"")</f>
        <v>39.242622950819673</v>
      </c>
      <c r="CW134" s="9">
        <f t="shared" ref="CW134:CW197" si="189">IF($A134=2,IF(ISNUMBER(CI134/BU134),CI134/BU134,""),"")</f>
        <v>53.877272727272725</v>
      </c>
      <c r="CY134" s="9">
        <f t="shared" ref="CY134:CY197" si="190">IF($A134=2,IF(ISNUMBER(CR134/CR$4),100*CR134/CR$4,""),"")</f>
        <v>68.185057347294446</v>
      </c>
      <c r="CZ134" s="9">
        <f t="shared" ref="CZ134:CZ197" si="191">IF($A134=2,IF(ISNUMBER(CS134/CS$4),100*CS134/CS$4,""),"")</f>
        <v>74.096832709071052</v>
      </c>
      <c r="DA134" s="9">
        <f t="shared" ref="DA134:DA197" si="192">IF($A134=2,IF(ISNUMBER(CT134/CT$4),100*CT134/CT$4,""),"")</f>
        <v>55.629866582105194</v>
      </c>
      <c r="DB134" s="9">
        <f t="shared" ref="DB134:DB197" si="193">IF($A134=2,IF(ISNUMBER(CU134/CU$4),100*CU134/CU$4,""),"")</f>
        <v>60.288603425128166</v>
      </c>
      <c r="DC134" s="9">
        <f t="shared" ref="DC134:DC197" si="194">IF($A134=2,IF(ISNUMBER(CV134/CV$4),100*CV134/CV$4,""),"")</f>
        <v>91.57420932423824</v>
      </c>
      <c r="DD134" s="9">
        <f t="shared" ref="DD134:DD197" si="195">IF($A134=2,IF(ISNUMBER(CW134/CW$4),100*CW134/CW$4,""),"")</f>
        <v>88.125766889422877</v>
      </c>
      <c r="DF134" s="9">
        <f>IF($A134=2,IF(ISNUMBER(CR134/Ukraine!CR134),100*CR134/Ukraine!CR134,""),"")</f>
        <v>42.139319993754128</v>
      </c>
      <c r="DG134" s="9">
        <f>IF($A134=2,IF(ISNUMBER(CS134/Ukraine!CS134),100*CS134/Ukraine!CS134,""),"")</f>
        <v>46.779231475714887</v>
      </c>
      <c r="DH134" s="9">
        <f>IF($A134=2,IF(ISNUMBER(CT134/Ukraine!CT134),100*CT134/Ukraine!CT134,""),"")</f>
        <v>34.809361661287973</v>
      </c>
      <c r="DI134" s="9">
        <f>IF($A134=2,IF(ISNUMBER(CU134/Ukraine!CU134),100*CU134/Ukraine!CU134,""),"")</f>
        <v>40.795432827715459</v>
      </c>
      <c r="DJ134" s="9">
        <f>IF($A134=2,IF(ISNUMBER(CV134/Ukraine!CV134),100*CV134/Ukraine!CV134,""),"")</f>
        <v>58.419885397491761</v>
      </c>
      <c r="DK134" s="9">
        <f>IF($A134=2,IF(ISNUMBER(CW134/Ukraine!CW134),100*CW134/Ukraine!CW134,""),"")</f>
        <v>59.953018180474594</v>
      </c>
      <c r="DM134" s="40">
        <f t="shared" ref="DM134:DM197" si="196">IF($A134=2,IF(ISNUMBER(BQ134/BP134),BQ134/BP134-1,""),"")</f>
        <v>-0.17692307692307696</v>
      </c>
      <c r="DN134" s="40">
        <f t="shared" ref="DN134:DN197" si="197">IF($A134=2,IF(ISNUMBER(BR134/BQ134),BR134/BQ134-1,""),"")</f>
        <v>4.6728971962616717E-2</v>
      </c>
      <c r="DO134" s="40">
        <f t="shared" ref="DO134:DO197" si="198">IF($A134=2,IF(ISNUMBER(BS134/BR134),BS134/BR134-1,""),"")</f>
        <v>-0.3125</v>
      </c>
      <c r="DP134" s="40">
        <f t="shared" ref="DP134:DP197" si="199">IF($A134=2,IF(ISNUMBER(BT134/BS134),BT134/BS134-1,""),"")</f>
        <v>-0.20779220779220775</v>
      </c>
      <c r="DQ134" s="40">
        <f t="shared" ref="DQ134:DQ197" si="200">IF($A134=2,IF(ISNUMBER(BU134/BT134),BU134/BT134-1,""),"")</f>
        <v>8.1967213114754189E-2</v>
      </c>
      <c r="DR134" s="40">
        <f t="shared" si="153"/>
        <v>-0.49230769230769234</v>
      </c>
      <c r="DT134" s="40">
        <f t="shared" ref="DT134:DT197" si="201">IF($A134=2,IF(ISNUMBER(CS134/CR134),CS134/CR134-1,""),"")</f>
        <v>0.16983381574676937</v>
      </c>
      <c r="DU134" s="40">
        <f t="shared" ref="DU134:DU197" si="202">IF($A134=2,IF(ISNUMBER(CT134/CS134),CT134/CS134-1,""),"")</f>
        <v>-0.17163939769931236</v>
      </c>
      <c r="DV134" s="40">
        <f t="shared" ref="DV134:DV197" si="203">IF($A134=2,IF(ISNUMBER(CU134/CT134),CU134/CT134-1,""),"")</f>
        <v>0.38523434686422808</v>
      </c>
      <c r="DW134" s="40">
        <f t="shared" ref="DW134:DW197" si="204">IF($A134=2,IF(ISNUMBER(CV134/CU134),CV134/CU134-1,""),"")</f>
        <v>0.79562750606911981</v>
      </c>
      <c r="DX134" s="40">
        <f t="shared" ref="DX134:DX197" si="205">IF($A134=2,IF(ISNUMBER(CW134/CV134),CW134/CV134-1,""),"")</f>
        <v>0.37292741096316995</v>
      </c>
      <c r="DY134" s="40">
        <f t="shared" ref="DY134:DY197" si="206">IF($A134=2,IF(ISNUMBER(CW134/CR134),CW134/CR134-1,IF(ISNUMBER(CW134/CS134),CW134/CS134-1,IF(ISNUMBER(CV134/CR134),CV134/CR134-1,""))),"")</f>
        <v>2.309258424070614</v>
      </c>
    </row>
    <row r="135" spans="1:129" x14ac:dyDescent="0.2">
      <c r="A135" s="39">
        <f>'Industry selection'!C135</f>
        <v>2</v>
      </c>
      <c r="B135" s="2">
        <v>29</v>
      </c>
      <c r="C135" s="2" t="s">
        <v>272</v>
      </c>
      <c r="E135" s="30" t="s">
        <v>271</v>
      </c>
      <c r="F135" s="31">
        <v>29</v>
      </c>
      <c r="G135" s="32" t="s">
        <v>272</v>
      </c>
      <c r="H135" s="157">
        <f>[1]Ternopil!$F$133</f>
        <v>5</v>
      </c>
      <c r="I135" s="157">
        <f>[1]Ternopil!$G$133</f>
        <v>2989</v>
      </c>
      <c r="J135" s="157">
        <f>[1]Ternopil!$H$133</f>
        <v>2989</v>
      </c>
      <c r="K135" s="157">
        <f>[1]Ternopil!$I$133</f>
        <v>230947.6</v>
      </c>
      <c r="L135" s="157">
        <f>[1]Ternopil!$J$133</f>
        <v>108035.9</v>
      </c>
      <c r="M135" s="11"/>
      <c r="N135" s="33" t="s">
        <v>860</v>
      </c>
      <c r="O135" s="36">
        <v>29</v>
      </c>
      <c r="P135" s="35" t="s">
        <v>272</v>
      </c>
      <c r="Q135" s="157">
        <f>[2]Ternopil!$F$133</f>
        <v>5</v>
      </c>
      <c r="R135" s="157">
        <f>[2]Ternopil!$G$133</f>
        <v>3460</v>
      </c>
      <c r="S135" s="157">
        <f>[2]Ternopil!$H$133</f>
        <v>3459</v>
      </c>
      <c r="T135" s="157">
        <f>[2]Ternopil!$I$133</f>
        <v>327854.90000000002</v>
      </c>
      <c r="U135" s="157">
        <f>[2]Ternopil!$J$133</f>
        <v>132907.4</v>
      </c>
      <c r="V135" s="11"/>
      <c r="W135" s="36" t="s">
        <v>1205</v>
      </c>
      <c r="X135" s="36">
        <v>29</v>
      </c>
      <c r="Y135" s="36" t="s">
        <v>272</v>
      </c>
      <c r="Z135" s="157">
        <f>[3]Ternopil!$F$133</f>
        <v>6</v>
      </c>
      <c r="AA135" s="157">
        <f>[3]Ternopil!$G$133</f>
        <v>3793</v>
      </c>
      <c r="AB135" s="157">
        <f>[3]Ternopil!$H$133</f>
        <v>3792</v>
      </c>
      <c r="AC135" s="157">
        <f>[3]Ternopil!$I$133</f>
        <v>404095.7</v>
      </c>
      <c r="AD135" s="157">
        <f>[3]Ternopil!$J$133</f>
        <v>159071.70000000001</v>
      </c>
      <c r="AE135" s="11"/>
      <c r="AF135" s="37" t="s">
        <v>1205</v>
      </c>
      <c r="AG135" s="37">
        <v>29</v>
      </c>
      <c r="AH135" s="37" t="s">
        <v>272</v>
      </c>
      <c r="AI135" s="157">
        <f>[4]Ternopil!$F$133</f>
        <v>5</v>
      </c>
      <c r="AJ135" s="157" t="str">
        <f>[4]Ternopil!$G$133</f>
        <v>к</v>
      </c>
      <c r="AK135" s="157" t="str">
        <f>[4]Ternopil!$H$133</f>
        <v>к</v>
      </c>
      <c r="AL135" s="157" t="str">
        <f>[4]Ternopil!$I$133</f>
        <v>к</v>
      </c>
      <c r="AM135" s="157" t="str">
        <f>[4]Ternopil!$J$133</f>
        <v>к</v>
      </c>
      <c r="AN135" s="11"/>
      <c r="AO135" s="11" t="s">
        <v>1205</v>
      </c>
      <c r="AP135" s="11">
        <v>29</v>
      </c>
      <c r="AQ135" s="11" t="s">
        <v>272</v>
      </c>
      <c r="AR135" s="157">
        <f>[5]Ternopil!$F$133</f>
        <v>5</v>
      </c>
      <c r="AS135" s="157" t="str">
        <f>[5]Ternopil!$G$133</f>
        <v>к</v>
      </c>
      <c r="AT135" s="157" t="str">
        <f>[5]Ternopil!$H$133</f>
        <v>к</v>
      </c>
      <c r="AU135" s="157" t="str">
        <f>[5]Ternopil!$I$133</f>
        <v>к</v>
      </c>
      <c r="AV135" s="157" t="str">
        <f>[5]Ternopil!$J$133</f>
        <v>к</v>
      </c>
      <c r="AW135" s="11"/>
      <c r="AX135" s="33" t="s">
        <v>1205</v>
      </c>
      <c r="AY135" s="33">
        <v>29</v>
      </c>
      <c r="AZ135" s="33" t="s">
        <v>272</v>
      </c>
      <c r="BA135" s="157">
        <f>[6]Ternopil!$F$133</f>
        <v>6</v>
      </c>
      <c r="BB135" s="157" t="str">
        <f>[6]Ternopil!$G$133</f>
        <v>к</v>
      </c>
      <c r="BC135" s="157" t="str">
        <f>[6]Ternopil!$H$133</f>
        <v>к</v>
      </c>
      <c r="BD135" s="157" t="str">
        <f>[6]Ternopil!$I$133</f>
        <v>к</v>
      </c>
      <c r="BE135" s="157" t="str">
        <f>[6]Ternopil!$J$133</f>
        <v>к</v>
      </c>
      <c r="BG135" s="2">
        <v>29</v>
      </c>
      <c r="BH135" s="2" t="s">
        <v>272</v>
      </c>
      <c r="BI135" s="1">
        <f t="shared" si="154"/>
        <v>5</v>
      </c>
      <c r="BJ135" s="1">
        <f t="shared" si="155"/>
        <v>5</v>
      </c>
      <c r="BK135" s="1">
        <f t="shared" si="156"/>
        <v>6</v>
      </c>
      <c r="BL135" s="1">
        <f t="shared" si="157"/>
        <v>5</v>
      </c>
      <c r="BM135" s="1">
        <f t="shared" si="158"/>
        <v>5</v>
      </c>
      <c r="BN135" s="1">
        <f t="shared" si="159"/>
        <v>6</v>
      </c>
      <c r="BP135" s="1">
        <f t="shared" si="160"/>
        <v>2989</v>
      </c>
      <c r="BQ135" s="1">
        <f t="shared" si="161"/>
        <v>3459</v>
      </c>
      <c r="BR135" s="1">
        <f t="shared" si="162"/>
        <v>3792</v>
      </c>
      <c r="BS135" s="1" t="str">
        <f t="shared" si="163"/>
        <v>к</v>
      </c>
      <c r="BT135" s="1" t="str">
        <f t="shared" si="164"/>
        <v>к</v>
      </c>
      <c r="BU135" s="1" t="str">
        <f t="shared" si="165"/>
        <v>к</v>
      </c>
      <c r="BW135" s="40">
        <f t="shared" si="166"/>
        <v>3.5735635207192556E-2</v>
      </c>
      <c r="BX135" s="40">
        <f t="shared" si="167"/>
        <v>4.2856611862075802E-2</v>
      </c>
      <c r="BY135" s="40">
        <f t="shared" si="168"/>
        <v>4.8239978627857567E-2</v>
      </c>
      <c r="BZ135" s="40" t="str">
        <f t="shared" si="169"/>
        <v/>
      </c>
      <c r="CA135" s="40" t="str">
        <f t="shared" si="170"/>
        <v/>
      </c>
      <c r="CB135" s="40" t="str">
        <f t="shared" si="171"/>
        <v/>
      </c>
      <c r="CD135" s="10">
        <f t="shared" si="172"/>
        <v>108035.9</v>
      </c>
      <c r="CE135" s="10">
        <f t="shared" si="173"/>
        <v>132907.4</v>
      </c>
      <c r="CF135" s="10">
        <f t="shared" si="174"/>
        <v>159071.70000000001</v>
      </c>
      <c r="CG135" s="10" t="str">
        <f t="shared" si="175"/>
        <v>к</v>
      </c>
      <c r="CH135" s="10" t="str">
        <f t="shared" si="176"/>
        <v>к</v>
      </c>
      <c r="CI135" s="10" t="str">
        <f t="shared" si="177"/>
        <v>к</v>
      </c>
      <c r="CK135" s="40">
        <f t="shared" si="178"/>
        <v>5.40951058494731E-2</v>
      </c>
      <c r="CL135" s="40">
        <f t="shared" si="179"/>
        <v>6.4064432987827227E-2</v>
      </c>
      <c r="CM135" s="40">
        <f t="shared" si="180"/>
        <v>7.1354471202272091E-2</v>
      </c>
      <c r="CN135" s="40" t="str">
        <f t="shared" si="181"/>
        <v/>
      </c>
      <c r="CO135" s="40" t="str">
        <f t="shared" si="182"/>
        <v/>
      </c>
      <c r="CP135" s="40" t="str">
        <f t="shared" si="183"/>
        <v/>
      </c>
      <c r="CR135" s="9">
        <f t="shared" si="184"/>
        <v>36.144496487119433</v>
      </c>
      <c r="CS135" s="9">
        <f t="shared" si="185"/>
        <v>38.4236484533102</v>
      </c>
      <c r="CT135" s="9">
        <f t="shared" si="186"/>
        <v>41.94928797468355</v>
      </c>
      <c r="CU135" s="9" t="str">
        <f t="shared" si="187"/>
        <v/>
      </c>
      <c r="CV135" s="9" t="str">
        <f t="shared" si="188"/>
        <v/>
      </c>
      <c r="CW135" s="9" t="str">
        <f t="shared" si="189"/>
        <v/>
      </c>
      <c r="CY135" s="9">
        <f t="shared" si="190"/>
        <v>151.37580607098124</v>
      </c>
      <c r="CZ135" s="9">
        <f t="shared" si="191"/>
        <v>149.48552908009609</v>
      </c>
      <c r="DA135" s="9">
        <f t="shared" si="192"/>
        <v>147.91563601785344</v>
      </c>
      <c r="DB135" s="9" t="str">
        <f t="shared" si="193"/>
        <v/>
      </c>
      <c r="DC135" s="9" t="str">
        <f t="shared" si="194"/>
        <v/>
      </c>
      <c r="DD135" s="9" t="str">
        <f t="shared" si="195"/>
        <v/>
      </c>
      <c r="DF135" s="9">
        <f>IF($A135=2,IF(ISNUMBER(CR135/Ukraine!CR135),100*CR135/Ukraine!CR135,""),"")</f>
        <v>117.36971175791059</v>
      </c>
      <c r="DG135" s="9">
        <f>IF($A135=2,IF(ISNUMBER(CS135/Ukraine!CS135),100*CS135/Ukraine!CS135,""),"")</f>
        <v>119.31047409418517</v>
      </c>
      <c r="DH135" s="9">
        <f>IF($A135=2,IF(ISNUMBER(CT135/Ukraine!CT135),100*CT135/Ukraine!CT135,""),"")</f>
        <v>107.77654614911538</v>
      </c>
      <c r="DI135" s="9" t="str">
        <f>IF($A135=2,IF(ISNUMBER(CU135/Ukraine!CU135),100*CU135/Ukraine!CU135,""),"")</f>
        <v/>
      </c>
      <c r="DJ135" s="9" t="str">
        <f>IF($A135=2,IF(ISNUMBER(CV135/Ukraine!CV135),100*CV135/Ukraine!CV135,""),"")</f>
        <v/>
      </c>
      <c r="DK135" s="9" t="str">
        <f>IF($A135=2,IF(ISNUMBER(CW135/Ukraine!CW135),100*CW135/Ukraine!CW135,""),"")</f>
        <v/>
      </c>
      <c r="DM135" s="40">
        <f t="shared" si="196"/>
        <v>0.15724322515891598</v>
      </c>
      <c r="DN135" s="40">
        <f t="shared" si="197"/>
        <v>9.6270598438855215E-2</v>
      </c>
      <c r="DO135" s="40" t="str">
        <f t="shared" si="198"/>
        <v/>
      </c>
      <c r="DP135" s="40" t="str">
        <f t="shared" si="199"/>
        <v/>
      </c>
      <c r="DQ135" s="40" t="str">
        <f t="shared" si="200"/>
        <v/>
      </c>
      <c r="DR135" s="40" t="str">
        <f t="shared" si="153"/>
        <v/>
      </c>
      <c r="DT135" s="40">
        <f t="shared" si="201"/>
        <v>6.3056680482545202E-2</v>
      </c>
      <c r="DU135" s="40">
        <f t="shared" si="202"/>
        <v>9.1757021087090829E-2</v>
      </c>
      <c r="DV135" s="40" t="str">
        <f t="shared" si="203"/>
        <v/>
      </c>
      <c r="DW135" s="40" t="str">
        <f t="shared" si="204"/>
        <v/>
      </c>
      <c r="DX135" s="40" t="str">
        <f t="shared" si="205"/>
        <v/>
      </c>
      <c r="DY135" s="40" t="str">
        <f t="shared" si="206"/>
        <v/>
      </c>
    </row>
    <row r="136" spans="1:129" x14ac:dyDescent="0.2">
      <c r="A136" s="39">
        <f>'Industry selection'!C136</f>
        <v>1</v>
      </c>
      <c r="B136" s="2">
        <v>29.1</v>
      </c>
      <c r="C136" s="2" t="s">
        <v>274</v>
      </c>
      <c r="E136" s="30" t="s">
        <v>273</v>
      </c>
      <c r="F136" s="31">
        <v>29.1</v>
      </c>
      <c r="G136" s="32" t="s">
        <v>274</v>
      </c>
      <c r="H136" s="157" t="e">
        <f>[1]Ternopil!$F$134</f>
        <v>#N/A</v>
      </c>
      <c r="I136" s="157" t="e">
        <f>[1]Ternopil!$G$134</f>
        <v>#N/A</v>
      </c>
      <c r="J136" s="157" t="e">
        <f>[1]Ternopil!$H$134</f>
        <v>#N/A</v>
      </c>
      <c r="K136" s="157" t="e">
        <f>[1]Ternopil!$I$134</f>
        <v>#N/A</v>
      </c>
      <c r="L136" s="157" t="e">
        <f>[1]Ternopil!$J$134</f>
        <v>#N/A</v>
      </c>
      <c r="M136" s="11"/>
      <c r="N136" s="33" t="s">
        <v>861</v>
      </c>
      <c r="O136" s="36">
        <v>29.1</v>
      </c>
      <c r="P136" s="35" t="s">
        <v>274</v>
      </c>
      <c r="Q136" s="157" t="e">
        <f>[2]Ternopil!$F$134</f>
        <v>#N/A</v>
      </c>
      <c r="R136" s="157" t="e">
        <f>[2]Ternopil!$G$134</f>
        <v>#N/A</v>
      </c>
      <c r="S136" s="157" t="e">
        <f>[2]Ternopil!$H$134</f>
        <v>#N/A</v>
      </c>
      <c r="T136" s="157" t="e">
        <f>[2]Ternopil!$I$134</f>
        <v>#N/A</v>
      </c>
      <c r="U136" s="157" t="e">
        <f>[2]Ternopil!$J$134</f>
        <v>#N/A</v>
      </c>
      <c r="V136" s="11"/>
      <c r="W136" s="36" t="s">
        <v>1206</v>
      </c>
      <c r="X136" s="36">
        <v>29.1</v>
      </c>
      <c r="Y136" s="36" t="s">
        <v>274</v>
      </c>
      <c r="Z136" s="157" t="e">
        <f>[3]Ternopil!$F$134</f>
        <v>#N/A</v>
      </c>
      <c r="AA136" s="157" t="e">
        <f>[3]Ternopil!$G$134</f>
        <v>#N/A</v>
      </c>
      <c r="AB136" s="157" t="e">
        <f>[3]Ternopil!$H$134</f>
        <v>#N/A</v>
      </c>
      <c r="AC136" s="157" t="e">
        <f>[3]Ternopil!$I$134</f>
        <v>#N/A</v>
      </c>
      <c r="AD136" s="157" t="e">
        <f>[3]Ternopil!$J$134</f>
        <v>#N/A</v>
      </c>
      <c r="AE136" s="11"/>
      <c r="AF136" s="37" t="s">
        <v>1206</v>
      </c>
      <c r="AG136" s="37">
        <v>29.1</v>
      </c>
      <c r="AH136" s="37" t="s">
        <v>274</v>
      </c>
      <c r="AI136" s="157" t="e">
        <f>[4]Ternopil!$F$134</f>
        <v>#N/A</v>
      </c>
      <c r="AJ136" s="157" t="e">
        <f>[4]Ternopil!$G$134</f>
        <v>#N/A</v>
      </c>
      <c r="AK136" s="157" t="e">
        <f>[4]Ternopil!$H$134</f>
        <v>#N/A</v>
      </c>
      <c r="AL136" s="157" t="e">
        <f>[4]Ternopil!$I$134</f>
        <v>#N/A</v>
      </c>
      <c r="AM136" s="157" t="e">
        <f>[4]Ternopil!$J$134</f>
        <v>#N/A</v>
      </c>
      <c r="AN136" s="11"/>
      <c r="AO136" s="11" t="s">
        <v>1206</v>
      </c>
      <c r="AP136" s="11">
        <v>29.1</v>
      </c>
      <c r="AQ136" s="11" t="s">
        <v>274</v>
      </c>
      <c r="AR136" s="157" t="e">
        <f>[5]Ternopil!$F$134</f>
        <v>#N/A</v>
      </c>
      <c r="AS136" s="157" t="e">
        <f>[5]Ternopil!$G$134</f>
        <v>#N/A</v>
      </c>
      <c r="AT136" s="157" t="e">
        <f>[5]Ternopil!$H$134</f>
        <v>#N/A</v>
      </c>
      <c r="AU136" s="157" t="e">
        <f>[5]Ternopil!$I$134</f>
        <v>#N/A</v>
      </c>
      <c r="AV136" s="157" t="e">
        <f>[5]Ternopil!$J$134</f>
        <v>#N/A</v>
      </c>
      <c r="AW136" s="11"/>
      <c r="AX136" s="33" t="s">
        <v>1206</v>
      </c>
      <c r="AY136" s="33">
        <v>29.1</v>
      </c>
      <c r="AZ136" s="33" t="s">
        <v>274</v>
      </c>
      <c r="BA136" s="157" t="e">
        <f>[6]Ternopil!$F$134</f>
        <v>#N/A</v>
      </c>
      <c r="BB136" s="157" t="e">
        <f>[6]Ternopil!$G$134</f>
        <v>#N/A</v>
      </c>
      <c r="BC136" s="157" t="e">
        <f>[6]Ternopil!$H$134</f>
        <v>#N/A</v>
      </c>
      <c r="BD136" s="157" t="e">
        <f>[6]Ternopil!$I$134</f>
        <v>#N/A</v>
      </c>
      <c r="BE136" s="157" t="e">
        <f>[6]Ternopil!$J$134</f>
        <v>#N/A</v>
      </c>
      <c r="BG136" s="2">
        <v>29.1</v>
      </c>
      <c r="BH136" s="2" t="s">
        <v>274</v>
      </c>
      <c r="BI136" s="1" t="e">
        <f t="shared" si="154"/>
        <v>#N/A</v>
      </c>
      <c r="BJ136" s="1" t="e">
        <f t="shared" si="155"/>
        <v>#N/A</v>
      </c>
      <c r="BK136" s="1" t="e">
        <f t="shared" si="156"/>
        <v>#N/A</v>
      </c>
      <c r="BL136" s="1" t="e">
        <f t="shared" si="157"/>
        <v>#N/A</v>
      </c>
      <c r="BM136" s="1" t="e">
        <f t="shared" si="158"/>
        <v>#N/A</v>
      </c>
      <c r="BN136" s="1" t="e">
        <f t="shared" si="159"/>
        <v>#N/A</v>
      </c>
      <c r="BP136" s="1" t="e">
        <f t="shared" si="160"/>
        <v>#N/A</v>
      </c>
      <c r="BQ136" s="1" t="e">
        <f t="shared" si="161"/>
        <v>#N/A</v>
      </c>
      <c r="BR136" s="1" t="e">
        <f t="shared" si="162"/>
        <v>#N/A</v>
      </c>
      <c r="BS136" s="1" t="e">
        <f t="shared" si="163"/>
        <v>#N/A</v>
      </c>
      <c r="BT136" s="1" t="e">
        <f t="shared" si="164"/>
        <v>#N/A</v>
      </c>
      <c r="BU136" s="1" t="e">
        <f t="shared" si="165"/>
        <v>#N/A</v>
      </c>
      <c r="BW136" s="40" t="str">
        <f t="shared" si="166"/>
        <v/>
      </c>
      <c r="BX136" s="40" t="str">
        <f t="shared" si="167"/>
        <v/>
      </c>
      <c r="BY136" s="40" t="str">
        <f t="shared" si="168"/>
        <v/>
      </c>
      <c r="BZ136" s="40" t="str">
        <f t="shared" si="169"/>
        <v/>
      </c>
      <c r="CA136" s="40" t="str">
        <f t="shared" si="170"/>
        <v/>
      </c>
      <c r="CB136" s="40" t="str">
        <f t="shared" si="171"/>
        <v/>
      </c>
      <c r="CD136" s="10" t="e">
        <f t="shared" si="172"/>
        <v>#N/A</v>
      </c>
      <c r="CE136" s="10" t="e">
        <f t="shared" si="173"/>
        <v>#N/A</v>
      </c>
      <c r="CF136" s="10" t="e">
        <f t="shared" si="174"/>
        <v>#N/A</v>
      </c>
      <c r="CG136" s="10" t="e">
        <f t="shared" si="175"/>
        <v>#N/A</v>
      </c>
      <c r="CH136" s="10" t="e">
        <f t="shared" si="176"/>
        <v>#N/A</v>
      </c>
      <c r="CI136" s="10" t="e">
        <f t="shared" si="177"/>
        <v>#N/A</v>
      </c>
      <c r="CK136" s="40" t="str">
        <f t="shared" si="178"/>
        <v/>
      </c>
      <c r="CL136" s="40" t="str">
        <f t="shared" si="179"/>
        <v/>
      </c>
      <c r="CM136" s="40" t="str">
        <f t="shared" si="180"/>
        <v/>
      </c>
      <c r="CN136" s="40" t="str">
        <f t="shared" si="181"/>
        <v/>
      </c>
      <c r="CO136" s="40" t="str">
        <f t="shared" si="182"/>
        <v/>
      </c>
      <c r="CP136" s="40" t="str">
        <f t="shared" si="183"/>
        <v/>
      </c>
      <c r="CR136" s="9" t="str">
        <f t="shared" si="184"/>
        <v/>
      </c>
      <c r="CS136" s="9" t="str">
        <f t="shared" si="185"/>
        <v/>
      </c>
      <c r="CT136" s="9" t="str">
        <f t="shared" si="186"/>
        <v/>
      </c>
      <c r="CU136" s="9" t="str">
        <f t="shared" si="187"/>
        <v/>
      </c>
      <c r="CV136" s="9" t="str">
        <f t="shared" si="188"/>
        <v/>
      </c>
      <c r="CW136" s="9" t="str">
        <f t="shared" si="189"/>
        <v/>
      </c>
      <c r="CY136" s="9" t="str">
        <f t="shared" si="190"/>
        <v/>
      </c>
      <c r="CZ136" s="9" t="str">
        <f t="shared" si="191"/>
        <v/>
      </c>
      <c r="DA136" s="9" t="str">
        <f t="shared" si="192"/>
        <v/>
      </c>
      <c r="DB136" s="9" t="str">
        <f t="shared" si="193"/>
        <v/>
      </c>
      <c r="DC136" s="9" t="str">
        <f t="shared" si="194"/>
        <v/>
      </c>
      <c r="DD136" s="9" t="str">
        <f t="shared" si="195"/>
        <v/>
      </c>
      <c r="DF136" s="9" t="str">
        <f>IF($A136=2,IF(ISNUMBER(CR136/Ukraine!CR136),100*CR136/Ukraine!CR136,""),"")</f>
        <v/>
      </c>
      <c r="DG136" s="9" t="str">
        <f>IF($A136=2,IF(ISNUMBER(CS136/Ukraine!CS136),100*CS136/Ukraine!CS136,""),"")</f>
        <v/>
      </c>
      <c r="DH136" s="9" t="str">
        <f>IF($A136=2,IF(ISNUMBER(CT136/Ukraine!CT136),100*CT136/Ukraine!CT136,""),"")</f>
        <v/>
      </c>
      <c r="DI136" s="9" t="str">
        <f>IF($A136=2,IF(ISNUMBER(CU136/Ukraine!CU136),100*CU136/Ukraine!CU136,""),"")</f>
        <v/>
      </c>
      <c r="DJ136" s="9" t="str">
        <f>IF($A136=2,IF(ISNUMBER(CV136/Ukraine!CV136),100*CV136/Ukraine!CV136,""),"")</f>
        <v/>
      </c>
      <c r="DK136" s="9" t="str">
        <f>IF($A136=2,IF(ISNUMBER(CW136/Ukraine!CW136),100*CW136/Ukraine!CW136,""),"")</f>
        <v/>
      </c>
      <c r="DM136" s="40" t="str">
        <f t="shared" si="196"/>
        <v/>
      </c>
      <c r="DN136" s="40" t="str">
        <f t="shared" si="197"/>
        <v/>
      </c>
      <c r="DO136" s="40" t="str">
        <f t="shared" si="198"/>
        <v/>
      </c>
      <c r="DP136" s="40" t="str">
        <f t="shared" si="199"/>
        <v/>
      </c>
      <c r="DQ136" s="40" t="str">
        <f t="shared" si="200"/>
        <v/>
      </c>
      <c r="DR136" s="40" t="str">
        <f t="shared" si="153"/>
        <v/>
      </c>
      <c r="DT136" s="40" t="str">
        <f t="shared" si="201"/>
        <v/>
      </c>
      <c r="DU136" s="40" t="str">
        <f t="shared" si="202"/>
        <v/>
      </c>
      <c r="DV136" s="40" t="str">
        <f t="shared" si="203"/>
        <v/>
      </c>
      <c r="DW136" s="40" t="str">
        <f t="shared" si="204"/>
        <v/>
      </c>
      <c r="DX136" s="40" t="str">
        <f t="shared" si="205"/>
        <v/>
      </c>
      <c r="DY136" s="40" t="str">
        <f t="shared" si="206"/>
        <v/>
      </c>
    </row>
    <row r="137" spans="1:129" x14ac:dyDescent="0.2">
      <c r="A137" s="39">
        <f>'Industry selection'!C137</f>
        <v>1</v>
      </c>
      <c r="B137" s="2">
        <v>29.2</v>
      </c>
      <c r="C137" s="2" t="s">
        <v>276</v>
      </c>
      <c r="E137" s="30" t="s">
        <v>275</v>
      </c>
      <c r="F137" s="31">
        <v>29.2</v>
      </c>
      <c r="G137" s="32" t="s">
        <v>276</v>
      </c>
      <c r="H137" s="157">
        <f>[1]Ternopil!$F$135</f>
        <v>1</v>
      </c>
      <c r="I137" s="157" t="str">
        <f>[1]Ternopil!$G$135</f>
        <v>к</v>
      </c>
      <c r="J137" s="157" t="str">
        <f>[1]Ternopil!$H$135</f>
        <v>к</v>
      </c>
      <c r="K137" s="157" t="str">
        <f>[1]Ternopil!$I$135</f>
        <v>к</v>
      </c>
      <c r="L137" s="157" t="str">
        <f>[1]Ternopil!$J$135</f>
        <v>к</v>
      </c>
      <c r="M137" s="11"/>
      <c r="N137" s="33" t="s">
        <v>862</v>
      </c>
      <c r="O137" s="36">
        <v>29.2</v>
      </c>
      <c r="P137" s="35" t="s">
        <v>276</v>
      </c>
      <c r="Q137" s="157">
        <f>[2]Ternopil!$F$135</f>
        <v>1</v>
      </c>
      <c r="R137" s="157" t="str">
        <f>[2]Ternopil!$G$135</f>
        <v>к</v>
      </c>
      <c r="S137" s="157" t="str">
        <f>[2]Ternopil!$H$135</f>
        <v>к</v>
      </c>
      <c r="T137" s="157" t="str">
        <f>[2]Ternopil!$I$135</f>
        <v>к</v>
      </c>
      <c r="U137" s="157" t="str">
        <f>[2]Ternopil!$J$135</f>
        <v>к</v>
      </c>
      <c r="V137" s="11"/>
      <c r="W137" s="36" t="s">
        <v>1207</v>
      </c>
      <c r="X137" s="36">
        <v>29.2</v>
      </c>
      <c r="Y137" s="36" t="s">
        <v>276</v>
      </c>
      <c r="Z137" s="157">
        <f>[3]Ternopil!$F$135</f>
        <v>1</v>
      </c>
      <c r="AA137" s="157" t="str">
        <f>[3]Ternopil!$G$135</f>
        <v>к</v>
      </c>
      <c r="AB137" s="157" t="str">
        <f>[3]Ternopil!$H$135</f>
        <v>к</v>
      </c>
      <c r="AC137" s="157" t="str">
        <f>[3]Ternopil!$I$135</f>
        <v>к</v>
      </c>
      <c r="AD137" s="157" t="str">
        <f>[3]Ternopil!$J$135</f>
        <v>к</v>
      </c>
      <c r="AE137" s="11"/>
      <c r="AF137" s="37" t="s">
        <v>1207</v>
      </c>
      <c r="AG137" s="37">
        <v>29.2</v>
      </c>
      <c r="AH137" s="37" t="s">
        <v>276</v>
      </c>
      <c r="AI137" s="157">
        <f>[4]Ternopil!$F$135</f>
        <v>1</v>
      </c>
      <c r="AJ137" s="157" t="str">
        <f>[4]Ternopil!$G$135</f>
        <v>к</v>
      </c>
      <c r="AK137" s="157" t="str">
        <f>[4]Ternopil!$H$135</f>
        <v>к</v>
      </c>
      <c r="AL137" s="157" t="str">
        <f>[4]Ternopil!$I$135</f>
        <v>к</v>
      </c>
      <c r="AM137" s="157" t="str">
        <f>[4]Ternopil!$J$135</f>
        <v>к</v>
      </c>
      <c r="AN137" s="11"/>
      <c r="AO137" s="11" t="s">
        <v>1207</v>
      </c>
      <c r="AP137" s="11">
        <v>29.2</v>
      </c>
      <c r="AQ137" s="11" t="s">
        <v>276</v>
      </c>
      <c r="AR137" s="157">
        <f>[5]Ternopil!$F$135</f>
        <v>1</v>
      </c>
      <c r="AS137" s="157" t="str">
        <f>[5]Ternopil!$G$135</f>
        <v>к</v>
      </c>
      <c r="AT137" s="157" t="str">
        <f>[5]Ternopil!$H$135</f>
        <v>к</v>
      </c>
      <c r="AU137" s="157" t="str">
        <f>[5]Ternopil!$I$135</f>
        <v>к</v>
      </c>
      <c r="AV137" s="157" t="str">
        <f>[5]Ternopil!$J$135</f>
        <v>к</v>
      </c>
      <c r="AW137" s="11"/>
      <c r="AX137" s="33" t="s">
        <v>1207</v>
      </c>
      <c r="AY137" s="33">
        <v>29.2</v>
      </c>
      <c r="AZ137" s="33" t="s">
        <v>276</v>
      </c>
      <c r="BA137" s="157">
        <f>[6]Ternopil!$F$135</f>
        <v>1</v>
      </c>
      <c r="BB137" s="157" t="str">
        <f>[6]Ternopil!$G$135</f>
        <v>к</v>
      </c>
      <c r="BC137" s="157" t="str">
        <f>[6]Ternopil!$H$135</f>
        <v>к</v>
      </c>
      <c r="BD137" s="157" t="str">
        <f>[6]Ternopil!$I$135</f>
        <v>к</v>
      </c>
      <c r="BE137" s="157" t="str">
        <f>[6]Ternopil!$J$135</f>
        <v>к</v>
      </c>
      <c r="BG137" s="2">
        <v>29.2</v>
      </c>
      <c r="BH137" s="2" t="s">
        <v>276</v>
      </c>
      <c r="BI137" s="1">
        <f t="shared" si="154"/>
        <v>1</v>
      </c>
      <c r="BJ137" s="1">
        <f t="shared" si="155"/>
        <v>1</v>
      </c>
      <c r="BK137" s="1">
        <f t="shared" si="156"/>
        <v>1</v>
      </c>
      <c r="BL137" s="1">
        <f t="shared" si="157"/>
        <v>1</v>
      </c>
      <c r="BM137" s="1">
        <f t="shared" si="158"/>
        <v>1</v>
      </c>
      <c r="BN137" s="1">
        <f t="shared" si="159"/>
        <v>1</v>
      </c>
      <c r="BP137" s="1" t="str">
        <f t="shared" si="160"/>
        <v>к</v>
      </c>
      <c r="BQ137" s="1" t="str">
        <f t="shared" si="161"/>
        <v>к</v>
      </c>
      <c r="BR137" s="1" t="str">
        <f t="shared" si="162"/>
        <v>к</v>
      </c>
      <c r="BS137" s="1" t="str">
        <f t="shared" si="163"/>
        <v>к</v>
      </c>
      <c r="BT137" s="1" t="str">
        <f t="shared" si="164"/>
        <v>к</v>
      </c>
      <c r="BU137" s="1" t="str">
        <f t="shared" si="165"/>
        <v>к</v>
      </c>
      <c r="BW137" s="40" t="str">
        <f t="shared" si="166"/>
        <v/>
      </c>
      <c r="BX137" s="40" t="str">
        <f t="shared" si="167"/>
        <v/>
      </c>
      <c r="BY137" s="40" t="str">
        <f t="shared" si="168"/>
        <v/>
      </c>
      <c r="BZ137" s="40" t="str">
        <f t="shared" si="169"/>
        <v/>
      </c>
      <c r="CA137" s="40" t="str">
        <f t="shared" si="170"/>
        <v/>
      </c>
      <c r="CB137" s="40" t="str">
        <f t="shared" si="171"/>
        <v/>
      </c>
      <c r="CD137" s="10" t="str">
        <f t="shared" si="172"/>
        <v>к</v>
      </c>
      <c r="CE137" s="10" t="str">
        <f t="shared" si="173"/>
        <v>к</v>
      </c>
      <c r="CF137" s="10" t="str">
        <f t="shared" si="174"/>
        <v>к</v>
      </c>
      <c r="CG137" s="10" t="str">
        <f t="shared" si="175"/>
        <v>к</v>
      </c>
      <c r="CH137" s="10" t="str">
        <f t="shared" si="176"/>
        <v>к</v>
      </c>
      <c r="CI137" s="10" t="str">
        <f t="shared" si="177"/>
        <v>к</v>
      </c>
      <c r="CK137" s="40" t="str">
        <f t="shared" si="178"/>
        <v/>
      </c>
      <c r="CL137" s="40" t="str">
        <f t="shared" si="179"/>
        <v/>
      </c>
      <c r="CM137" s="40" t="str">
        <f t="shared" si="180"/>
        <v/>
      </c>
      <c r="CN137" s="40" t="str">
        <f t="shared" si="181"/>
        <v/>
      </c>
      <c r="CO137" s="40" t="str">
        <f t="shared" si="182"/>
        <v/>
      </c>
      <c r="CP137" s="40" t="str">
        <f t="shared" si="183"/>
        <v/>
      </c>
      <c r="CR137" s="9" t="str">
        <f t="shared" si="184"/>
        <v/>
      </c>
      <c r="CS137" s="9" t="str">
        <f t="shared" si="185"/>
        <v/>
      </c>
      <c r="CT137" s="9" t="str">
        <f t="shared" si="186"/>
        <v/>
      </c>
      <c r="CU137" s="9" t="str">
        <f t="shared" si="187"/>
        <v/>
      </c>
      <c r="CV137" s="9" t="str">
        <f t="shared" si="188"/>
        <v/>
      </c>
      <c r="CW137" s="9" t="str">
        <f t="shared" si="189"/>
        <v/>
      </c>
      <c r="CY137" s="9" t="str">
        <f t="shared" si="190"/>
        <v/>
      </c>
      <c r="CZ137" s="9" t="str">
        <f t="shared" si="191"/>
        <v/>
      </c>
      <c r="DA137" s="9" t="str">
        <f t="shared" si="192"/>
        <v/>
      </c>
      <c r="DB137" s="9" t="str">
        <f t="shared" si="193"/>
        <v/>
      </c>
      <c r="DC137" s="9" t="str">
        <f t="shared" si="194"/>
        <v/>
      </c>
      <c r="DD137" s="9" t="str">
        <f t="shared" si="195"/>
        <v/>
      </c>
      <c r="DF137" s="9" t="str">
        <f>IF($A137=2,IF(ISNUMBER(CR137/Ukraine!CR137),100*CR137/Ukraine!CR137,""),"")</f>
        <v/>
      </c>
      <c r="DG137" s="9" t="str">
        <f>IF($A137=2,IF(ISNUMBER(CS137/Ukraine!CS137),100*CS137/Ukraine!CS137,""),"")</f>
        <v/>
      </c>
      <c r="DH137" s="9" t="str">
        <f>IF($A137=2,IF(ISNUMBER(CT137/Ukraine!CT137),100*CT137/Ukraine!CT137,""),"")</f>
        <v/>
      </c>
      <c r="DI137" s="9" t="str">
        <f>IF($A137=2,IF(ISNUMBER(CU137/Ukraine!CU137),100*CU137/Ukraine!CU137,""),"")</f>
        <v/>
      </c>
      <c r="DJ137" s="9" t="str">
        <f>IF($A137=2,IF(ISNUMBER(CV137/Ukraine!CV137),100*CV137/Ukraine!CV137,""),"")</f>
        <v/>
      </c>
      <c r="DK137" s="9" t="str">
        <f>IF($A137=2,IF(ISNUMBER(CW137/Ukraine!CW137),100*CW137/Ukraine!CW137,""),"")</f>
        <v/>
      </c>
      <c r="DM137" s="40" t="str">
        <f t="shared" si="196"/>
        <v/>
      </c>
      <c r="DN137" s="40" t="str">
        <f t="shared" si="197"/>
        <v/>
      </c>
      <c r="DO137" s="40" t="str">
        <f t="shared" si="198"/>
        <v/>
      </c>
      <c r="DP137" s="40" t="str">
        <f t="shared" si="199"/>
        <v/>
      </c>
      <c r="DQ137" s="40" t="str">
        <f t="shared" si="200"/>
        <v/>
      </c>
      <c r="DR137" s="40" t="str">
        <f t="shared" si="153"/>
        <v/>
      </c>
      <c r="DT137" s="40" t="str">
        <f t="shared" si="201"/>
        <v/>
      </c>
      <c r="DU137" s="40" t="str">
        <f t="shared" si="202"/>
        <v/>
      </c>
      <c r="DV137" s="40" t="str">
        <f t="shared" si="203"/>
        <v/>
      </c>
      <c r="DW137" s="40" t="str">
        <f t="shared" si="204"/>
        <v/>
      </c>
      <c r="DX137" s="40" t="str">
        <f t="shared" si="205"/>
        <v/>
      </c>
      <c r="DY137" s="40" t="str">
        <f t="shared" si="206"/>
        <v/>
      </c>
    </row>
    <row r="138" spans="1:129" x14ac:dyDescent="0.2">
      <c r="A138" s="39">
        <f>'Industry selection'!C138</f>
        <v>1</v>
      </c>
      <c r="B138" s="2">
        <v>29.3</v>
      </c>
      <c r="C138" s="2" t="s">
        <v>278</v>
      </c>
      <c r="E138" s="30" t="s">
        <v>277</v>
      </c>
      <c r="F138" s="31">
        <v>29.3</v>
      </c>
      <c r="G138" s="32" t="s">
        <v>278</v>
      </c>
      <c r="H138" s="157">
        <f>[1]Ternopil!$F$136</f>
        <v>4</v>
      </c>
      <c r="I138" s="157" t="str">
        <f>[1]Ternopil!$G$136</f>
        <v>к</v>
      </c>
      <c r="J138" s="157" t="str">
        <f>[1]Ternopil!$H$136</f>
        <v>к</v>
      </c>
      <c r="K138" s="157" t="str">
        <f>[1]Ternopil!$I$136</f>
        <v>к</v>
      </c>
      <c r="L138" s="157" t="str">
        <f>[1]Ternopil!$J$136</f>
        <v>к</v>
      </c>
      <c r="M138" s="11"/>
      <c r="N138" s="33" t="s">
        <v>863</v>
      </c>
      <c r="O138" s="36">
        <v>29.3</v>
      </c>
      <c r="P138" s="35" t="s">
        <v>278</v>
      </c>
      <c r="Q138" s="157">
        <f>[2]Ternopil!$F$136</f>
        <v>4</v>
      </c>
      <c r="R138" s="157" t="str">
        <f>[2]Ternopil!$G$136</f>
        <v>к</v>
      </c>
      <c r="S138" s="157" t="str">
        <f>[2]Ternopil!$H$136</f>
        <v>к</v>
      </c>
      <c r="T138" s="157" t="str">
        <f>[2]Ternopil!$I$136</f>
        <v>к</v>
      </c>
      <c r="U138" s="157" t="str">
        <f>[2]Ternopil!$J$136</f>
        <v>к</v>
      </c>
      <c r="V138" s="11"/>
      <c r="W138" s="36" t="s">
        <v>1208</v>
      </c>
      <c r="X138" s="36">
        <v>29.3</v>
      </c>
      <c r="Y138" s="36" t="s">
        <v>278</v>
      </c>
      <c r="Z138" s="157">
        <f>[3]Ternopil!$F$136</f>
        <v>5</v>
      </c>
      <c r="AA138" s="157" t="str">
        <f>[3]Ternopil!$G$136</f>
        <v>к</v>
      </c>
      <c r="AB138" s="157" t="str">
        <f>[3]Ternopil!$H$136</f>
        <v>к</v>
      </c>
      <c r="AC138" s="157" t="str">
        <f>[3]Ternopil!$I$136</f>
        <v>к</v>
      </c>
      <c r="AD138" s="157" t="str">
        <f>[3]Ternopil!$J$136</f>
        <v>к</v>
      </c>
      <c r="AE138" s="11"/>
      <c r="AF138" s="37" t="s">
        <v>1208</v>
      </c>
      <c r="AG138" s="37">
        <v>29.3</v>
      </c>
      <c r="AH138" s="37" t="s">
        <v>278</v>
      </c>
      <c r="AI138" s="157">
        <f>[4]Ternopil!$F$136</f>
        <v>4</v>
      </c>
      <c r="AJ138" s="157">
        <f>[4]Ternopil!$G$136</f>
        <v>3563</v>
      </c>
      <c r="AK138" s="157">
        <f>[4]Ternopil!$H$136</f>
        <v>3563</v>
      </c>
      <c r="AL138" s="157">
        <f>[4]Ternopil!$I$136</f>
        <v>571163.6</v>
      </c>
      <c r="AM138" s="157">
        <f>[4]Ternopil!$J$136</f>
        <v>196375.9</v>
      </c>
      <c r="AN138" s="11"/>
      <c r="AO138" s="11" t="s">
        <v>1208</v>
      </c>
      <c r="AP138" s="11">
        <v>29.3</v>
      </c>
      <c r="AQ138" s="11" t="s">
        <v>278</v>
      </c>
      <c r="AR138" s="157">
        <f>[5]Ternopil!$F$136</f>
        <v>4</v>
      </c>
      <c r="AS138" s="157" t="str">
        <f>[5]Ternopil!$G$136</f>
        <v>к</v>
      </c>
      <c r="AT138" s="157" t="str">
        <f>[5]Ternopil!$H$136</f>
        <v>к</v>
      </c>
      <c r="AU138" s="157" t="str">
        <f>[5]Ternopil!$I$136</f>
        <v>к</v>
      </c>
      <c r="AV138" s="157" t="str">
        <f>[5]Ternopil!$J$136</f>
        <v>к</v>
      </c>
      <c r="AW138" s="11"/>
      <c r="AX138" s="33" t="s">
        <v>1208</v>
      </c>
      <c r="AY138" s="33">
        <v>29.3</v>
      </c>
      <c r="AZ138" s="33" t="s">
        <v>278</v>
      </c>
      <c r="BA138" s="157">
        <f>[6]Ternopil!$F$136</f>
        <v>5</v>
      </c>
      <c r="BB138" s="157" t="str">
        <f>[6]Ternopil!$G$136</f>
        <v>к</v>
      </c>
      <c r="BC138" s="157" t="str">
        <f>[6]Ternopil!$H$136</f>
        <v>к</v>
      </c>
      <c r="BD138" s="157" t="str">
        <f>[6]Ternopil!$I$136</f>
        <v>к</v>
      </c>
      <c r="BE138" s="157" t="str">
        <f>[6]Ternopil!$J$136</f>
        <v>к</v>
      </c>
      <c r="BG138" s="2">
        <v>29.3</v>
      </c>
      <c r="BH138" s="2" t="s">
        <v>278</v>
      </c>
      <c r="BI138" s="1">
        <f t="shared" si="154"/>
        <v>4</v>
      </c>
      <c r="BJ138" s="1">
        <f t="shared" si="155"/>
        <v>4</v>
      </c>
      <c r="BK138" s="1">
        <f t="shared" si="156"/>
        <v>5</v>
      </c>
      <c r="BL138" s="1">
        <f t="shared" si="157"/>
        <v>4</v>
      </c>
      <c r="BM138" s="1">
        <f t="shared" si="158"/>
        <v>4</v>
      </c>
      <c r="BN138" s="1">
        <f t="shared" si="159"/>
        <v>5</v>
      </c>
      <c r="BP138" s="1" t="str">
        <f t="shared" si="160"/>
        <v>к</v>
      </c>
      <c r="BQ138" s="1" t="str">
        <f t="shared" si="161"/>
        <v>к</v>
      </c>
      <c r="BR138" s="1" t="str">
        <f t="shared" si="162"/>
        <v>к</v>
      </c>
      <c r="BS138" s="1">
        <f t="shared" si="163"/>
        <v>3563</v>
      </c>
      <c r="BT138" s="1" t="str">
        <f t="shared" si="164"/>
        <v>к</v>
      </c>
      <c r="BU138" s="1" t="str">
        <f t="shared" si="165"/>
        <v>к</v>
      </c>
      <c r="BW138" s="40" t="str">
        <f t="shared" si="166"/>
        <v/>
      </c>
      <c r="BX138" s="40" t="str">
        <f t="shared" si="167"/>
        <v/>
      </c>
      <c r="BY138" s="40" t="str">
        <f t="shared" si="168"/>
        <v/>
      </c>
      <c r="BZ138" s="40" t="str">
        <f t="shared" si="169"/>
        <v/>
      </c>
      <c r="CA138" s="40" t="str">
        <f t="shared" si="170"/>
        <v/>
      </c>
      <c r="CB138" s="40" t="str">
        <f t="shared" si="171"/>
        <v/>
      </c>
      <c r="CD138" s="10" t="str">
        <f t="shared" si="172"/>
        <v>к</v>
      </c>
      <c r="CE138" s="10" t="str">
        <f t="shared" si="173"/>
        <v>к</v>
      </c>
      <c r="CF138" s="10" t="str">
        <f t="shared" si="174"/>
        <v>к</v>
      </c>
      <c r="CG138" s="10">
        <f t="shared" si="175"/>
        <v>196375.9</v>
      </c>
      <c r="CH138" s="10" t="str">
        <f t="shared" si="176"/>
        <v>к</v>
      </c>
      <c r="CI138" s="10" t="str">
        <f t="shared" si="177"/>
        <v>к</v>
      </c>
      <c r="CK138" s="40" t="str">
        <f t="shared" si="178"/>
        <v/>
      </c>
      <c r="CL138" s="40" t="str">
        <f t="shared" si="179"/>
        <v/>
      </c>
      <c r="CM138" s="40" t="str">
        <f t="shared" si="180"/>
        <v/>
      </c>
      <c r="CN138" s="40" t="str">
        <f t="shared" si="181"/>
        <v/>
      </c>
      <c r="CO138" s="40" t="str">
        <f t="shared" si="182"/>
        <v/>
      </c>
      <c r="CP138" s="40" t="str">
        <f t="shared" si="183"/>
        <v/>
      </c>
      <c r="CR138" s="9" t="str">
        <f t="shared" si="184"/>
        <v/>
      </c>
      <c r="CS138" s="9" t="str">
        <f t="shared" si="185"/>
        <v/>
      </c>
      <c r="CT138" s="9" t="str">
        <f t="shared" si="186"/>
        <v/>
      </c>
      <c r="CU138" s="9" t="str">
        <f t="shared" si="187"/>
        <v/>
      </c>
      <c r="CV138" s="9" t="str">
        <f t="shared" si="188"/>
        <v/>
      </c>
      <c r="CW138" s="9" t="str">
        <f t="shared" si="189"/>
        <v/>
      </c>
      <c r="CY138" s="9" t="str">
        <f t="shared" si="190"/>
        <v/>
      </c>
      <c r="CZ138" s="9" t="str">
        <f t="shared" si="191"/>
        <v/>
      </c>
      <c r="DA138" s="9" t="str">
        <f t="shared" si="192"/>
        <v/>
      </c>
      <c r="DB138" s="9" t="str">
        <f t="shared" si="193"/>
        <v/>
      </c>
      <c r="DC138" s="9" t="str">
        <f t="shared" si="194"/>
        <v/>
      </c>
      <c r="DD138" s="9" t="str">
        <f t="shared" si="195"/>
        <v/>
      </c>
      <c r="DF138" s="9" t="str">
        <f>IF($A138=2,IF(ISNUMBER(CR138/Ukraine!CR138),100*CR138/Ukraine!CR138,""),"")</f>
        <v/>
      </c>
      <c r="DG138" s="9" t="str">
        <f>IF($A138=2,IF(ISNUMBER(CS138/Ukraine!CS138),100*CS138/Ukraine!CS138,""),"")</f>
        <v/>
      </c>
      <c r="DH138" s="9" t="str">
        <f>IF($A138=2,IF(ISNUMBER(CT138/Ukraine!CT138),100*CT138/Ukraine!CT138,""),"")</f>
        <v/>
      </c>
      <c r="DI138" s="9" t="str">
        <f>IF($A138=2,IF(ISNUMBER(CU138/Ukraine!CU138),100*CU138/Ukraine!CU138,""),"")</f>
        <v/>
      </c>
      <c r="DJ138" s="9" t="str">
        <f>IF($A138=2,IF(ISNUMBER(CV138/Ukraine!CV138),100*CV138/Ukraine!CV138,""),"")</f>
        <v/>
      </c>
      <c r="DK138" s="9" t="str">
        <f>IF($A138=2,IF(ISNUMBER(CW138/Ukraine!CW138),100*CW138/Ukraine!CW138,""),"")</f>
        <v/>
      </c>
      <c r="DM138" s="40" t="str">
        <f t="shared" si="196"/>
        <v/>
      </c>
      <c r="DN138" s="40" t="str">
        <f t="shared" si="197"/>
        <v/>
      </c>
      <c r="DO138" s="40" t="str">
        <f t="shared" si="198"/>
        <v/>
      </c>
      <c r="DP138" s="40" t="str">
        <f t="shared" si="199"/>
        <v/>
      </c>
      <c r="DQ138" s="40" t="str">
        <f t="shared" si="200"/>
        <v/>
      </c>
      <c r="DR138" s="40" t="str">
        <f t="shared" si="153"/>
        <v/>
      </c>
      <c r="DT138" s="40" t="str">
        <f t="shared" si="201"/>
        <v/>
      </c>
      <c r="DU138" s="40" t="str">
        <f t="shared" si="202"/>
        <v/>
      </c>
      <c r="DV138" s="40" t="str">
        <f t="shared" si="203"/>
        <v/>
      </c>
      <c r="DW138" s="40" t="str">
        <f t="shared" si="204"/>
        <v/>
      </c>
      <c r="DX138" s="40" t="str">
        <f t="shared" si="205"/>
        <v/>
      </c>
      <c r="DY138" s="40" t="str">
        <f t="shared" si="206"/>
        <v/>
      </c>
    </row>
    <row r="139" spans="1:129" x14ac:dyDescent="0.2">
      <c r="A139" s="39">
        <f>'Industry selection'!C139</f>
        <v>1</v>
      </c>
      <c r="B139" s="2">
        <v>30</v>
      </c>
      <c r="C139" s="2" t="s">
        <v>280</v>
      </c>
      <c r="E139" s="30" t="s">
        <v>279</v>
      </c>
      <c r="F139" s="31">
        <v>30</v>
      </c>
      <c r="G139" s="32" t="s">
        <v>280</v>
      </c>
      <c r="H139" s="157">
        <f>[1]Ternopil!$F$137</f>
        <v>1</v>
      </c>
      <c r="I139" s="157" t="str">
        <f>[1]Ternopil!$G$137</f>
        <v>к</v>
      </c>
      <c r="J139" s="157" t="str">
        <f>[1]Ternopil!$H$137</f>
        <v>к</v>
      </c>
      <c r="K139" s="157" t="str">
        <f>[1]Ternopil!$I$137</f>
        <v>к</v>
      </c>
      <c r="L139" s="157" t="str">
        <f>[1]Ternopil!$J$137</f>
        <v>к</v>
      </c>
      <c r="M139" s="11"/>
      <c r="N139" s="33" t="s">
        <v>864</v>
      </c>
      <c r="O139" s="36">
        <v>30</v>
      </c>
      <c r="P139" s="35" t="s">
        <v>280</v>
      </c>
      <c r="Q139" s="157">
        <f>[2]Ternopil!$F$137</f>
        <v>1</v>
      </c>
      <c r="R139" s="157" t="str">
        <f>[2]Ternopil!$G$137</f>
        <v>к</v>
      </c>
      <c r="S139" s="157" t="str">
        <f>[2]Ternopil!$H$137</f>
        <v>к</v>
      </c>
      <c r="T139" s="157" t="str">
        <f>[2]Ternopil!$I$137</f>
        <v>к</v>
      </c>
      <c r="U139" s="157" t="str">
        <f>[2]Ternopil!$J$137</f>
        <v>к</v>
      </c>
      <c r="V139" s="11"/>
      <c r="W139" s="36" t="s">
        <v>1209</v>
      </c>
      <c r="X139" s="36">
        <v>30</v>
      </c>
      <c r="Y139" s="36" t="s">
        <v>280</v>
      </c>
      <c r="Z139" s="157">
        <f>[3]Ternopil!$F$137</f>
        <v>1</v>
      </c>
      <c r="AA139" s="157" t="str">
        <f>[3]Ternopil!$G$137</f>
        <v>к</v>
      </c>
      <c r="AB139" s="157" t="str">
        <f>[3]Ternopil!$H$137</f>
        <v>к</v>
      </c>
      <c r="AC139" s="157" t="str">
        <f>[3]Ternopil!$I$137</f>
        <v>к</v>
      </c>
      <c r="AD139" s="157" t="str">
        <f>[3]Ternopil!$J$137</f>
        <v>к</v>
      </c>
      <c r="AE139" s="11"/>
      <c r="AF139" s="37" t="s">
        <v>1209</v>
      </c>
      <c r="AG139" s="37">
        <v>30</v>
      </c>
      <c r="AH139" s="37" t="s">
        <v>280</v>
      </c>
      <c r="AI139" s="157">
        <f>[4]Ternopil!$F$137</f>
        <v>2</v>
      </c>
      <c r="AJ139" s="157" t="str">
        <f>[4]Ternopil!$G$137</f>
        <v>к</v>
      </c>
      <c r="AK139" s="157" t="str">
        <f>[4]Ternopil!$H$137</f>
        <v>к</v>
      </c>
      <c r="AL139" s="157" t="str">
        <f>[4]Ternopil!$I$137</f>
        <v>к</v>
      </c>
      <c r="AM139" s="157" t="str">
        <f>[4]Ternopil!$J$137</f>
        <v>к</v>
      </c>
      <c r="AN139" s="11"/>
      <c r="AO139" s="11" t="s">
        <v>1209</v>
      </c>
      <c r="AP139" s="11">
        <v>30</v>
      </c>
      <c r="AQ139" s="11" t="s">
        <v>280</v>
      </c>
      <c r="AR139" s="157">
        <f>[5]Ternopil!$F$137</f>
        <v>2</v>
      </c>
      <c r="AS139" s="157" t="str">
        <f>[5]Ternopil!$G$137</f>
        <v>к</v>
      </c>
      <c r="AT139" s="157" t="str">
        <f>[5]Ternopil!$H$137</f>
        <v>к</v>
      </c>
      <c r="AU139" s="157" t="str">
        <f>[5]Ternopil!$I$137</f>
        <v>к</v>
      </c>
      <c r="AV139" s="157" t="str">
        <f>[5]Ternopil!$J$137</f>
        <v>к</v>
      </c>
      <c r="AW139" s="11"/>
      <c r="AX139" s="33" t="s">
        <v>1209</v>
      </c>
      <c r="AY139" s="33">
        <v>30</v>
      </c>
      <c r="AZ139" s="33" t="s">
        <v>280</v>
      </c>
      <c r="BA139" s="157">
        <f>[6]Ternopil!$F$137</f>
        <v>3</v>
      </c>
      <c r="BB139" s="157" t="str">
        <f>[6]Ternopil!$G$137</f>
        <v>к</v>
      </c>
      <c r="BC139" s="157" t="str">
        <f>[6]Ternopil!$H$137</f>
        <v>к</v>
      </c>
      <c r="BD139" s="157" t="str">
        <f>[6]Ternopil!$I$137</f>
        <v>к</v>
      </c>
      <c r="BE139" s="157" t="str">
        <f>[6]Ternopil!$J$137</f>
        <v>к</v>
      </c>
      <c r="BG139" s="2">
        <v>30</v>
      </c>
      <c r="BH139" s="2" t="s">
        <v>280</v>
      </c>
      <c r="BI139" s="1">
        <f t="shared" si="154"/>
        <v>1</v>
      </c>
      <c r="BJ139" s="1">
        <f t="shared" si="155"/>
        <v>1</v>
      </c>
      <c r="BK139" s="1">
        <f t="shared" si="156"/>
        <v>1</v>
      </c>
      <c r="BL139" s="1">
        <f t="shared" si="157"/>
        <v>2</v>
      </c>
      <c r="BM139" s="1">
        <f t="shared" si="158"/>
        <v>2</v>
      </c>
      <c r="BN139" s="1">
        <f t="shared" si="159"/>
        <v>3</v>
      </c>
      <c r="BP139" s="1" t="str">
        <f t="shared" si="160"/>
        <v>к</v>
      </c>
      <c r="BQ139" s="1" t="str">
        <f t="shared" si="161"/>
        <v>к</v>
      </c>
      <c r="BR139" s="1" t="str">
        <f t="shared" si="162"/>
        <v>к</v>
      </c>
      <c r="BS139" s="1" t="str">
        <f t="shared" si="163"/>
        <v>к</v>
      </c>
      <c r="BT139" s="1" t="str">
        <f t="shared" si="164"/>
        <v>к</v>
      </c>
      <c r="BU139" s="1" t="str">
        <f t="shared" si="165"/>
        <v>к</v>
      </c>
      <c r="BW139" s="40" t="str">
        <f t="shared" si="166"/>
        <v/>
      </c>
      <c r="BX139" s="40" t="str">
        <f t="shared" si="167"/>
        <v/>
      </c>
      <c r="BY139" s="40" t="str">
        <f t="shared" si="168"/>
        <v/>
      </c>
      <c r="BZ139" s="40" t="str">
        <f t="shared" si="169"/>
        <v/>
      </c>
      <c r="CA139" s="40" t="str">
        <f t="shared" si="170"/>
        <v/>
      </c>
      <c r="CB139" s="40" t="str">
        <f t="shared" si="171"/>
        <v/>
      </c>
      <c r="CD139" s="10" t="str">
        <f t="shared" si="172"/>
        <v>к</v>
      </c>
      <c r="CE139" s="10" t="str">
        <f t="shared" si="173"/>
        <v>к</v>
      </c>
      <c r="CF139" s="10" t="str">
        <f t="shared" si="174"/>
        <v>к</v>
      </c>
      <c r="CG139" s="10" t="str">
        <f t="shared" si="175"/>
        <v>к</v>
      </c>
      <c r="CH139" s="10" t="str">
        <f t="shared" si="176"/>
        <v>к</v>
      </c>
      <c r="CI139" s="10" t="str">
        <f t="shared" si="177"/>
        <v>к</v>
      </c>
      <c r="CK139" s="40" t="str">
        <f t="shared" si="178"/>
        <v/>
      </c>
      <c r="CL139" s="40" t="str">
        <f t="shared" si="179"/>
        <v/>
      </c>
      <c r="CM139" s="40" t="str">
        <f t="shared" si="180"/>
        <v/>
      </c>
      <c r="CN139" s="40" t="str">
        <f t="shared" si="181"/>
        <v/>
      </c>
      <c r="CO139" s="40" t="str">
        <f t="shared" si="182"/>
        <v/>
      </c>
      <c r="CP139" s="40" t="str">
        <f t="shared" si="183"/>
        <v/>
      </c>
      <c r="CR139" s="9" t="str">
        <f t="shared" si="184"/>
        <v/>
      </c>
      <c r="CS139" s="9" t="str">
        <f t="shared" si="185"/>
        <v/>
      </c>
      <c r="CT139" s="9" t="str">
        <f t="shared" si="186"/>
        <v/>
      </c>
      <c r="CU139" s="9" t="str">
        <f t="shared" si="187"/>
        <v/>
      </c>
      <c r="CV139" s="9" t="str">
        <f t="shared" si="188"/>
        <v/>
      </c>
      <c r="CW139" s="9" t="str">
        <f t="shared" si="189"/>
        <v/>
      </c>
      <c r="CY139" s="9" t="str">
        <f t="shared" si="190"/>
        <v/>
      </c>
      <c r="CZ139" s="9" t="str">
        <f t="shared" si="191"/>
        <v/>
      </c>
      <c r="DA139" s="9" t="str">
        <f t="shared" si="192"/>
        <v/>
      </c>
      <c r="DB139" s="9" t="str">
        <f t="shared" si="193"/>
        <v/>
      </c>
      <c r="DC139" s="9" t="str">
        <f t="shared" si="194"/>
        <v/>
      </c>
      <c r="DD139" s="9" t="str">
        <f t="shared" si="195"/>
        <v/>
      </c>
      <c r="DF139" s="9" t="str">
        <f>IF($A139=2,IF(ISNUMBER(CR139/Ukraine!CR139),100*CR139/Ukraine!CR139,""),"")</f>
        <v/>
      </c>
      <c r="DG139" s="9" t="str">
        <f>IF($A139=2,IF(ISNUMBER(CS139/Ukraine!CS139),100*CS139/Ukraine!CS139,""),"")</f>
        <v/>
      </c>
      <c r="DH139" s="9" t="str">
        <f>IF($A139=2,IF(ISNUMBER(CT139/Ukraine!CT139),100*CT139/Ukraine!CT139,""),"")</f>
        <v/>
      </c>
      <c r="DI139" s="9" t="str">
        <f>IF($A139=2,IF(ISNUMBER(CU139/Ukraine!CU139),100*CU139/Ukraine!CU139,""),"")</f>
        <v/>
      </c>
      <c r="DJ139" s="9" t="str">
        <f>IF($A139=2,IF(ISNUMBER(CV139/Ukraine!CV139),100*CV139/Ukraine!CV139,""),"")</f>
        <v/>
      </c>
      <c r="DK139" s="9" t="str">
        <f>IF($A139=2,IF(ISNUMBER(CW139/Ukraine!CW139),100*CW139/Ukraine!CW139,""),"")</f>
        <v/>
      </c>
      <c r="DM139" s="40" t="str">
        <f t="shared" si="196"/>
        <v/>
      </c>
      <c r="DN139" s="40" t="str">
        <f t="shared" si="197"/>
        <v/>
      </c>
      <c r="DO139" s="40" t="str">
        <f t="shared" si="198"/>
        <v/>
      </c>
      <c r="DP139" s="40" t="str">
        <f t="shared" si="199"/>
        <v/>
      </c>
      <c r="DQ139" s="40" t="str">
        <f t="shared" si="200"/>
        <v/>
      </c>
      <c r="DR139" s="40" t="str">
        <f t="shared" si="153"/>
        <v/>
      </c>
      <c r="DT139" s="40" t="str">
        <f t="shared" si="201"/>
        <v/>
      </c>
      <c r="DU139" s="40" t="str">
        <f t="shared" si="202"/>
        <v/>
      </c>
      <c r="DV139" s="40" t="str">
        <f t="shared" si="203"/>
        <v/>
      </c>
      <c r="DW139" s="40" t="str">
        <f t="shared" si="204"/>
        <v/>
      </c>
      <c r="DX139" s="40" t="str">
        <f t="shared" si="205"/>
        <v/>
      </c>
      <c r="DY139" s="40" t="str">
        <f t="shared" si="206"/>
        <v/>
      </c>
    </row>
    <row r="140" spans="1:129" x14ac:dyDescent="0.2">
      <c r="A140" s="39">
        <f>'Industry selection'!C140</f>
        <v>1</v>
      </c>
      <c r="B140" s="2">
        <v>30.1</v>
      </c>
      <c r="C140" s="2" t="s">
        <v>282</v>
      </c>
      <c r="E140" s="30" t="s">
        <v>281</v>
      </c>
      <c r="F140" s="31">
        <v>30.1</v>
      </c>
      <c r="G140" s="32" t="s">
        <v>282</v>
      </c>
      <c r="H140" s="157" t="e">
        <f>[1]Ternopil!$F$138</f>
        <v>#N/A</v>
      </c>
      <c r="I140" s="157" t="e">
        <f>[1]Ternopil!$G$138</f>
        <v>#N/A</v>
      </c>
      <c r="J140" s="157" t="e">
        <f>[1]Ternopil!$H$138</f>
        <v>#N/A</v>
      </c>
      <c r="K140" s="157" t="e">
        <f>[1]Ternopil!$I$138</f>
        <v>#N/A</v>
      </c>
      <c r="L140" s="157" t="e">
        <f>[1]Ternopil!$J$138</f>
        <v>#N/A</v>
      </c>
      <c r="M140" s="11"/>
      <c r="N140" s="33" t="s">
        <v>865</v>
      </c>
      <c r="O140" s="36">
        <v>30.1</v>
      </c>
      <c r="P140" s="35" t="s">
        <v>282</v>
      </c>
      <c r="Q140" s="157" t="e">
        <f>[2]Ternopil!$F$138</f>
        <v>#N/A</v>
      </c>
      <c r="R140" s="157" t="e">
        <f>[2]Ternopil!$G$138</f>
        <v>#N/A</v>
      </c>
      <c r="S140" s="157" t="e">
        <f>[2]Ternopil!$H$138</f>
        <v>#N/A</v>
      </c>
      <c r="T140" s="157" t="e">
        <f>[2]Ternopil!$I$138</f>
        <v>#N/A</v>
      </c>
      <c r="U140" s="157" t="e">
        <f>[2]Ternopil!$J$138</f>
        <v>#N/A</v>
      </c>
      <c r="V140" s="11"/>
      <c r="W140" s="36" t="s">
        <v>1210</v>
      </c>
      <c r="X140" s="36">
        <v>30.1</v>
      </c>
      <c r="Y140" s="36" t="s">
        <v>282</v>
      </c>
      <c r="Z140" s="157" t="e">
        <f>[3]Ternopil!$F$138</f>
        <v>#N/A</v>
      </c>
      <c r="AA140" s="157" t="e">
        <f>[3]Ternopil!$G$138</f>
        <v>#N/A</v>
      </c>
      <c r="AB140" s="157" t="e">
        <f>[3]Ternopil!$H$138</f>
        <v>#N/A</v>
      </c>
      <c r="AC140" s="157" t="e">
        <f>[3]Ternopil!$I$138</f>
        <v>#N/A</v>
      </c>
      <c r="AD140" s="157" t="e">
        <f>[3]Ternopil!$J$138</f>
        <v>#N/A</v>
      </c>
      <c r="AE140" s="11"/>
      <c r="AF140" s="37" t="s">
        <v>1210</v>
      </c>
      <c r="AG140" s="37">
        <v>30.1</v>
      </c>
      <c r="AH140" s="37" t="s">
        <v>282</v>
      </c>
      <c r="AI140" s="157" t="e">
        <f>[4]Ternopil!$F$138</f>
        <v>#N/A</v>
      </c>
      <c r="AJ140" s="157" t="e">
        <f>[4]Ternopil!$G$138</f>
        <v>#N/A</v>
      </c>
      <c r="AK140" s="157" t="e">
        <f>[4]Ternopil!$H$138</f>
        <v>#N/A</v>
      </c>
      <c r="AL140" s="157" t="e">
        <f>[4]Ternopil!$I$138</f>
        <v>#N/A</v>
      </c>
      <c r="AM140" s="157" t="e">
        <f>[4]Ternopil!$J$138</f>
        <v>#N/A</v>
      </c>
      <c r="AN140" s="11"/>
      <c r="AO140" s="11" t="s">
        <v>1210</v>
      </c>
      <c r="AP140" s="11">
        <v>30.1</v>
      </c>
      <c r="AQ140" s="11" t="s">
        <v>282</v>
      </c>
      <c r="AR140" s="157" t="e">
        <f>[5]Ternopil!$F$138</f>
        <v>#N/A</v>
      </c>
      <c r="AS140" s="157" t="e">
        <f>[5]Ternopil!$G$138</f>
        <v>#N/A</v>
      </c>
      <c r="AT140" s="157" t="e">
        <f>[5]Ternopil!$H$138</f>
        <v>#N/A</v>
      </c>
      <c r="AU140" s="157" t="e">
        <f>[5]Ternopil!$I$138</f>
        <v>#N/A</v>
      </c>
      <c r="AV140" s="157" t="e">
        <f>[5]Ternopil!$J$138</f>
        <v>#N/A</v>
      </c>
      <c r="AW140" s="11"/>
      <c r="AX140" s="33" t="s">
        <v>1210</v>
      </c>
      <c r="AY140" s="33">
        <v>30.1</v>
      </c>
      <c r="AZ140" s="33" t="s">
        <v>282</v>
      </c>
      <c r="BA140" s="157" t="e">
        <f>[6]Ternopil!$F$138</f>
        <v>#N/A</v>
      </c>
      <c r="BB140" s="157" t="e">
        <f>[6]Ternopil!$G$138</f>
        <v>#N/A</v>
      </c>
      <c r="BC140" s="157" t="e">
        <f>[6]Ternopil!$H$138</f>
        <v>#N/A</v>
      </c>
      <c r="BD140" s="157" t="e">
        <f>[6]Ternopil!$I$138</f>
        <v>#N/A</v>
      </c>
      <c r="BE140" s="157" t="e">
        <f>[6]Ternopil!$J$138</f>
        <v>#N/A</v>
      </c>
      <c r="BG140" s="2">
        <v>30.1</v>
      </c>
      <c r="BH140" s="2" t="s">
        <v>282</v>
      </c>
      <c r="BI140" s="1" t="e">
        <f t="shared" si="154"/>
        <v>#N/A</v>
      </c>
      <c r="BJ140" s="1" t="e">
        <f t="shared" si="155"/>
        <v>#N/A</v>
      </c>
      <c r="BK140" s="1" t="e">
        <f t="shared" si="156"/>
        <v>#N/A</v>
      </c>
      <c r="BL140" s="1" t="e">
        <f t="shared" si="157"/>
        <v>#N/A</v>
      </c>
      <c r="BM140" s="1" t="e">
        <f t="shared" si="158"/>
        <v>#N/A</v>
      </c>
      <c r="BN140" s="1" t="e">
        <f t="shared" si="159"/>
        <v>#N/A</v>
      </c>
      <c r="BP140" s="1" t="e">
        <f t="shared" si="160"/>
        <v>#N/A</v>
      </c>
      <c r="BQ140" s="1" t="e">
        <f t="shared" si="161"/>
        <v>#N/A</v>
      </c>
      <c r="BR140" s="1" t="e">
        <f t="shared" si="162"/>
        <v>#N/A</v>
      </c>
      <c r="BS140" s="1" t="e">
        <f t="shared" si="163"/>
        <v>#N/A</v>
      </c>
      <c r="BT140" s="1" t="e">
        <f t="shared" si="164"/>
        <v>#N/A</v>
      </c>
      <c r="BU140" s="1" t="e">
        <f t="shared" si="165"/>
        <v>#N/A</v>
      </c>
      <c r="BW140" s="40" t="str">
        <f t="shared" si="166"/>
        <v/>
      </c>
      <c r="BX140" s="40" t="str">
        <f t="shared" si="167"/>
        <v/>
      </c>
      <c r="BY140" s="40" t="str">
        <f t="shared" si="168"/>
        <v/>
      </c>
      <c r="BZ140" s="40" t="str">
        <f t="shared" si="169"/>
        <v/>
      </c>
      <c r="CA140" s="40" t="str">
        <f t="shared" si="170"/>
        <v/>
      </c>
      <c r="CB140" s="40" t="str">
        <f t="shared" si="171"/>
        <v/>
      </c>
      <c r="CD140" s="10" t="e">
        <f t="shared" si="172"/>
        <v>#N/A</v>
      </c>
      <c r="CE140" s="10" t="e">
        <f t="shared" si="173"/>
        <v>#N/A</v>
      </c>
      <c r="CF140" s="10" t="e">
        <f t="shared" si="174"/>
        <v>#N/A</v>
      </c>
      <c r="CG140" s="10" t="e">
        <f t="shared" si="175"/>
        <v>#N/A</v>
      </c>
      <c r="CH140" s="10" t="e">
        <f t="shared" si="176"/>
        <v>#N/A</v>
      </c>
      <c r="CI140" s="10" t="e">
        <f t="shared" si="177"/>
        <v>#N/A</v>
      </c>
      <c r="CK140" s="40" t="str">
        <f t="shared" si="178"/>
        <v/>
      </c>
      <c r="CL140" s="40" t="str">
        <f t="shared" si="179"/>
        <v/>
      </c>
      <c r="CM140" s="40" t="str">
        <f t="shared" si="180"/>
        <v/>
      </c>
      <c r="CN140" s="40" t="str">
        <f t="shared" si="181"/>
        <v/>
      </c>
      <c r="CO140" s="40" t="str">
        <f t="shared" si="182"/>
        <v/>
      </c>
      <c r="CP140" s="40" t="str">
        <f t="shared" si="183"/>
        <v/>
      </c>
      <c r="CR140" s="9" t="str">
        <f t="shared" si="184"/>
        <v/>
      </c>
      <c r="CS140" s="9" t="str">
        <f t="shared" si="185"/>
        <v/>
      </c>
      <c r="CT140" s="9" t="str">
        <f t="shared" si="186"/>
        <v/>
      </c>
      <c r="CU140" s="9" t="str">
        <f t="shared" si="187"/>
        <v/>
      </c>
      <c r="CV140" s="9" t="str">
        <f t="shared" si="188"/>
        <v/>
      </c>
      <c r="CW140" s="9" t="str">
        <f t="shared" si="189"/>
        <v/>
      </c>
      <c r="CY140" s="9" t="str">
        <f t="shared" si="190"/>
        <v/>
      </c>
      <c r="CZ140" s="9" t="str">
        <f t="shared" si="191"/>
        <v/>
      </c>
      <c r="DA140" s="9" t="str">
        <f t="shared" si="192"/>
        <v/>
      </c>
      <c r="DB140" s="9" t="str">
        <f t="shared" si="193"/>
        <v/>
      </c>
      <c r="DC140" s="9" t="str">
        <f t="shared" si="194"/>
        <v/>
      </c>
      <c r="DD140" s="9" t="str">
        <f t="shared" si="195"/>
        <v/>
      </c>
      <c r="DF140" s="9" t="str">
        <f>IF($A140=2,IF(ISNUMBER(CR140/Ukraine!CR140),100*CR140/Ukraine!CR140,""),"")</f>
        <v/>
      </c>
      <c r="DG140" s="9" t="str">
        <f>IF($A140=2,IF(ISNUMBER(CS140/Ukraine!CS140),100*CS140/Ukraine!CS140,""),"")</f>
        <v/>
      </c>
      <c r="DH140" s="9" t="str">
        <f>IF($A140=2,IF(ISNUMBER(CT140/Ukraine!CT140),100*CT140/Ukraine!CT140,""),"")</f>
        <v/>
      </c>
      <c r="DI140" s="9" t="str">
        <f>IF($A140=2,IF(ISNUMBER(CU140/Ukraine!CU140),100*CU140/Ukraine!CU140,""),"")</f>
        <v/>
      </c>
      <c r="DJ140" s="9" t="str">
        <f>IF($A140=2,IF(ISNUMBER(CV140/Ukraine!CV140),100*CV140/Ukraine!CV140,""),"")</f>
        <v/>
      </c>
      <c r="DK140" s="9" t="str">
        <f>IF($A140=2,IF(ISNUMBER(CW140/Ukraine!CW140),100*CW140/Ukraine!CW140,""),"")</f>
        <v/>
      </c>
      <c r="DM140" s="40" t="str">
        <f t="shared" si="196"/>
        <v/>
      </c>
      <c r="DN140" s="40" t="str">
        <f t="shared" si="197"/>
        <v/>
      </c>
      <c r="DO140" s="40" t="str">
        <f t="shared" si="198"/>
        <v/>
      </c>
      <c r="DP140" s="40" t="str">
        <f t="shared" si="199"/>
        <v/>
      </c>
      <c r="DQ140" s="40" t="str">
        <f t="shared" si="200"/>
        <v/>
      </c>
      <c r="DR140" s="40" t="str">
        <f t="shared" si="153"/>
        <v/>
      </c>
      <c r="DT140" s="40" t="str">
        <f t="shared" si="201"/>
        <v/>
      </c>
      <c r="DU140" s="40" t="str">
        <f t="shared" si="202"/>
        <v/>
      </c>
      <c r="DV140" s="40" t="str">
        <f t="shared" si="203"/>
        <v/>
      </c>
      <c r="DW140" s="40" t="str">
        <f t="shared" si="204"/>
        <v/>
      </c>
      <c r="DX140" s="40" t="str">
        <f t="shared" si="205"/>
        <v/>
      </c>
      <c r="DY140" s="40" t="str">
        <f t="shared" si="206"/>
        <v/>
      </c>
    </row>
    <row r="141" spans="1:129" x14ac:dyDescent="0.2">
      <c r="A141" s="39">
        <f>'Industry selection'!C141</f>
        <v>1</v>
      </c>
      <c r="B141" s="2">
        <v>30.2</v>
      </c>
      <c r="C141" s="2" t="s">
        <v>284</v>
      </c>
      <c r="E141" s="30" t="s">
        <v>283</v>
      </c>
      <c r="F141" s="31">
        <v>30.2</v>
      </c>
      <c r="G141" s="32" t="s">
        <v>284</v>
      </c>
      <c r="H141" s="157" t="e">
        <f>[1]Ternopil!$F$139</f>
        <v>#N/A</v>
      </c>
      <c r="I141" s="157" t="e">
        <f>[1]Ternopil!$G$139</f>
        <v>#N/A</v>
      </c>
      <c r="J141" s="157" t="e">
        <f>[1]Ternopil!$H$139</f>
        <v>#N/A</v>
      </c>
      <c r="K141" s="157" t="e">
        <f>[1]Ternopil!$I$139</f>
        <v>#N/A</v>
      </c>
      <c r="L141" s="157" t="e">
        <f>[1]Ternopil!$J$139</f>
        <v>#N/A</v>
      </c>
      <c r="M141" s="11"/>
      <c r="N141" s="33" t="s">
        <v>866</v>
      </c>
      <c r="O141" s="36">
        <v>30.2</v>
      </c>
      <c r="P141" s="35" t="s">
        <v>284</v>
      </c>
      <c r="Q141" s="157" t="e">
        <f>[2]Ternopil!$F$139</f>
        <v>#N/A</v>
      </c>
      <c r="R141" s="157" t="e">
        <f>[2]Ternopil!$G$139</f>
        <v>#N/A</v>
      </c>
      <c r="S141" s="157" t="e">
        <f>[2]Ternopil!$H$139</f>
        <v>#N/A</v>
      </c>
      <c r="T141" s="157" t="e">
        <f>[2]Ternopil!$I$139</f>
        <v>#N/A</v>
      </c>
      <c r="U141" s="157" t="e">
        <f>[2]Ternopil!$J$139</f>
        <v>#N/A</v>
      </c>
      <c r="V141" s="11"/>
      <c r="W141" s="36" t="s">
        <v>1211</v>
      </c>
      <c r="X141" s="36">
        <v>30.2</v>
      </c>
      <c r="Y141" s="36" t="s">
        <v>284</v>
      </c>
      <c r="Z141" s="157" t="e">
        <f>[3]Ternopil!$F$139</f>
        <v>#N/A</v>
      </c>
      <c r="AA141" s="157" t="e">
        <f>[3]Ternopil!$G$139</f>
        <v>#N/A</v>
      </c>
      <c r="AB141" s="157" t="e">
        <f>[3]Ternopil!$H$139</f>
        <v>#N/A</v>
      </c>
      <c r="AC141" s="157" t="e">
        <f>[3]Ternopil!$I$139</f>
        <v>#N/A</v>
      </c>
      <c r="AD141" s="157" t="e">
        <f>[3]Ternopil!$J$139</f>
        <v>#N/A</v>
      </c>
      <c r="AE141" s="11"/>
      <c r="AF141" s="37" t="s">
        <v>1211</v>
      </c>
      <c r="AG141" s="37">
        <v>30.2</v>
      </c>
      <c r="AH141" s="37" t="s">
        <v>284</v>
      </c>
      <c r="AI141" s="157" t="e">
        <f>[4]Ternopil!$F$139</f>
        <v>#N/A</v>
      </c>
      <c r="AJ141" s="157" t="e">
        <f>[4]Ternopil!$G$139</f>
        <v>#N/A</v>
      </c>
      <c r="AK141" s="157" t="e">
        <f>[4]Ternopil!$H$139</f>
        <v>#N/A</v>
      </c>
      <c r="AL141" s="157" t="e">
        <f>[4]Ternopil!$I$139</f>
        <v>#N/A</v>
      </c>
      <c r="AM141" s="157" t="e">
        <f>[4]Ternopil!$J$139</f>
        <v>#N/A</v>
      </c>
      <c r="AN141" s="11"/>
      <c r="AO141" s="11" t="s">
        <v>1211</v>
      </c>
      <c r="AP141" s="11">
        <v>30.2</v>
      </c>
      <c r="AQ141" s="11" t="s">
        <v>284</v>
      </c>
      <c r="AR141" s="157" t="e">
        <f>[5]Ternopil!$F$139</f>
        <v>#N/A</v>
      </c>
      <c r="AS141" s="157" t="e">
        <f>[5]Ternopil!$G$139</f>
        <v>#N/A</v>
      </c>
      <c r="AT141" s="157" t="e">
        <f>[5]Ternopil!$H$139</f>
        <v>#N/A</v>
      </c>
      <c r="AU141" s="157" t="e">
        <f>[5]Ternopil!$I$139</f>
        <v>#N/A</v>
      </c>
      <c r="AV141" s="157" t="e">
        <f>[5]Ternopil!$J$139</f>
        <v>#N/A</v>
      </c>
      <c r="AW141" s="11"/>
      <c r="AX141" s="33" t="s">
        <v>1211</v>
      </c>
      <c r="AY141" s="33">
        <v>30.2</v>
      </c>
      <c r="AZ141" s="33" t="s">
        <v>284</v>
      </c>
      <c r="BA141" s="157" t="e">
        <f>[6]Ternopil!$F$139</f>
        <v>#N/A</v>
      </c>
      <c r="BB141" s="157" t="e">
        <f>[6]Ternopil!$G$139</f>
        <v>#N/A</v>
      </c>
      <c r="BC141" s="157" t="e">
        <f>[6]Ternopil!$H$139</f>
        <v>#N/A</v>
      </c>
      <c r="BD141" s="157" t="e">
        <f>[6]Ternopil!$I$139</f>
        <v>#N/A</v>
      </c>
      <c r="BE141" s="157" t="e">
        <f>[6]Ternopil!$J$139</f>
        <v>#N/A</v>
      </c>
      <c r="BG141" s="2">
        <v>30.2</v>
      </c>
      <c r="BH141" s="2" t="s">
        <v>284</v>
      </c>
      <c r="BI141" s="1" t="e">
        <f t="shared" si="154"/>
        <v>#N/A</v>
      </c>
      <c r="BJ141" s="1" t="e">
        <f t="shared" si="155"/>
        <v>#N/A</v>
      </c>
      <c r="BK141" s="1" t="e">
        <f t="shared" si="156"/>
        <v>#N/A</v>
      </c>
      <c r="BL141" s="1" t="e">
        <f t="shared" si="157"/>
        <v>#N/A</v>
      </c>
      <c r="BM141" s="1" t="e">
        <f t="shared" si="158"/>
        <v>#N/A</v>
      </c>
      <c r="BN141" s="1" t="e">
        <f t="shared" si="159"/>
        <v>#N/A</v>
      </c>
      <c r="BP141" s="1" t="e">
        <f t="shared" si="160"/>
        <v>#N/A</v>
      </c>
      <c r="BQ141" s="1" t="e">
        <f t="shared" si="161"/>
        <v>#N/A</v>
      </c>
      <c r="BR141" s="1" t="e">
        <f t="shared" si="162"/>
        <v>#N/A</v>
      </c>
      <c r="BS141" s="1" t="e">
        <f t="shared" si="163"/>
        <v>#N/A</v>
      </c>
      <c r="BT141" s="1" t="e">
        <f t="shared" si="164"/>
        <v>#N/A</v>
      </c>
      <c r="BU141" s="1" t="e">
        <f t="shared" si="165"/>
        <v>#N/A</v>
      </c>
      <c r="BW141" s="40" t="str">
        <f t="shared" si="166"/>
        <v/>
      </c>
      <c r="BX141" s="40" t="str">
        <f t="shared" si="167"/>
        <v/>
      </c>
      <c r="BY141" s="40" t="str">
        <f t="shared" si="168"/>
        <v/>
      </c>
      <c r="BZ141" s="40" t="str">
        <f t="shared" si="169"/>
        <v/>
      </c>
      <c r="CA141" s="40" t="str">
        <f t="shared" si="170"/>
        <v/>
      </c>
      <c r="CB141" s="40" t="str">
        <f t="shared" si="171"/>
        <v/>
      </c>
      <c r="CD141" s="10" t="e">
        <f t="shared" si="172"/>
        <v>#N/A</v>
      </c>
      <c r="CE141" s="10" t="e">
        <f t="shared" si="173"/>
        <v>#N/A</v>
      </c>
      <c r="CF141" s="10" t="e">
        <f t="shared" si="174"/>
        <v>#N/A</v>
      </c>
      <c r="CG141" s="10" t="e">
        <f t="shared" si="175"/>
        <v>#N/A</v>
      </c>
      <c r="CH141" s="10" t="e">
        <f t="shared" si="176"/>
        <v>#N/A</v>
      </c>
      <c r="CI141" s="10" t="e">
        <f t="shared" si="177"/>
        <v>#N/A</v>
      </c>
      <c r="CK141" s="40" t="str">
        <f t="shared" si="178"/>
        <v/>
      </c>
      <c r="CL141" s="40" t="str">
        <f t="shared" si="179"/>
        <v/>
      </c>
      <c r="CM141" s="40" t="str">
        <f t="shared" si="180"/>
        <v/>
      </c>
      <c r="CN141" s="40" t="str">
        <f t="shared" si="181"/>
        <v/>
      </c>
      <c r="CO141" s="40" t="str">
        <f t="shared" si="182"/>
        <v/>
      </c>
      <c r="CP141" s="40" t="str">
        <f t="shared" si="183"/>
        <v/>
      </c>
      <c r="CR141" s="9" t="str">
        <f t="shared" si="184"/>
        <v/>
      </c>
      <c r="CS141" s="9" t="str">
        <f t="shared" si="185"/>
        <v/>
      </c>
      <c r="CT141" s="9" t="str">
        <f t="shared" si="186"/>
        <v/>
      </c>
      <c r="CU141" s="9" t="str">
        <f t="shared" si="187"/>
        <v/>
      </c>
      <c r="CV141" s="9" t="str">
        <f t="shared" si="188"/>
        <v/>
      </c>
      <c r="CW141" s="9" t="str">
        <f t="shared" si="189"/>
        <v/>
      </c>
      <c r="CY141" s="9" t="str">
        <f t="shared" si="190"/>
        <v/>
      </c>
      <c r="CZ141" s="9" t="str">
        <f t="shared" si="191"/>
        <v/>
      </c>
      <c r="DA141" s="9" t="str">
        <f t="shared" si="192"/>
        <v/>
      </c>
      <c r="DB141" s="9" t="str">
        <f t="shared" si="193"/>
        <v/>
      </c>
      <c r="DC141" s="9" t="str">
        <f t="shared" si="194"/>
        <v/>
      </c>
      <c r="DD141" s="9" t="str">
        <f t="shared" si="195"/>
        <v/>
      </c>
      <c r="DF141" s="9" t="str">
        <f>IF($A141=2,IF(ISNUMBER(CR141/Ukraine!CR141),100*CR141/Ukraine!CR141,""),"")</f>
        <v/>
      </c>
      <c r="DG141" s="9" t="str">
        <f>IF($A141=2,IF(ISNUMBER(CS141/Ukraine!CS141),100*CS141/Ukraine!CS141,""),"")</f>
        <v/>
      </c>
      <c r="DH141" s="9" t="str">
        <f>IF($A141=2,IF(ISNUMBER(CT141/Ukraine!CT141),100*CT141/Ukraine!CT141,""),"")</f>
        <v/>
      </c>
      <c r="DI141" s="9" t="str">
        <f>IF($A141=2,IF(ISNUMBER(CU141/Ukraine!CU141),100*CU141/Ukraine!CU141,""),"")</f>
        <v/>
      </c>
      <c r="DJ141" s="9" t="str">
        <f>IF($A141=2,IF(ISNUMBER(CV141/Ukraine!CV141),100*CV141/Ukraine!CV141,""),"")</f>
        <v/>
      </c>
      <c r="DK141" s="9" t="str">
        <f>IF($A141=2,IF(ISNUMBER(CW141/Ukraine!CW141),100*CW141/Ukraine!CW141,""),"")</f>
        <v/>
      </c>
      <c r="DM141" s="40" t="str">
        <f t="shared" si="196"/>
        <v/>
      </c>
      <c r="DN141" s="40" t="str">
        <f t="shared" si="197"/>
        <v/>
      </c>
      <c r="DO141" s="40" t="str">
        <f t="shared" si="198"/>
        <v/>
      </c>
      <c r="DP141" s="40" t="str">
        <f t="shared" si="199"/>
        <v/>
      </c>
      <c r="DQ141" s="40" t="str">
        <f t="shared" si="200"/>
        <v/>
      </c>
      <c r="DR141" s="40" t="str">
        <f t="shared" si="153"/>
        <v/>
      </c>
      <c r="DT141" s="40" t="str">
        <f t="shared" si="201"/>
        <v/>
      </c>
      <c r="DU141" s="40" t="str">
        <f t="shared" si="202"/>
        <v/>
      </c>
      <c r="DV141" s="40" t="str">
        <f t="shared" si="203"/>
        <v/>
      </c>
      <c r="DW141" s="40" t="str">
        <f t="shared" si="204"/>
        <v/>
      </c>
      <c r="DX141" s="40" t="str">
        <f t="shared" si="205"/>
        <v/>
      </c>
      <c r="DY141" s="40" t="str">
        <f t="shared" si="206"/>
        <v/>
      </c>
    </row>
    <row r="142" spans="1:129" x14ac:dyDescent="0.2">
      <c r="A142" s="39">
        <f>'Industry selection'!C142</f>
        <v>1</v>
      </c>
      <c r="B142" s="2">
        <v>30.3</v>
      </c>
      <c r="C142" s="2" t="s">
        <v>286</v>
      </c>
      <c r="E142" s="30" t="s">
        <v>285</v>
      </c>
      <c r="F142" s="31">
        <v>30.3</v>
      </c>
      <c r="G142" s="32" t="s">
        <v>286</v>
      </c>
      <c r="H142" s="157">
        <f>[1]Ternopil!$F$140</f>
        <v>1</v>
      </c>
      <c r="I142" s="157" t="str">
        <f>[1]Ternopil!$G$140</f>
        <v>к</v>
      </c>
      <c r="J142" s="157" t="str">
        <f>[1]Ternopil!$H$140</f>
        <v>к</v>
      </c>
      <c r="K142" s="157" t="str">
        <f>[1]Ternopil!$I$140</f>
        <v>к</v>
      </c>
      <c r="L142" s="157" t="str">
        <f>[1]Ternopil!$J$140</f>
        <v>к</v>
      </c>
      <c r="M142" s="11"/>
      <c r="N142" s="33" t="s">
        <v>867</v>
      </c>
      <c r="O142" s="36">
        <v>30.3</v>
      </c>
      <c r="P142" s="35" t="s">
        <v>286</v>
      </c>
      <c r="Q142" s="157">
        <f>[2]Ternopil!$F$140</f>
        <v>1</v>
      </c>
      <c r="R142" s="157" t="str">
        <f>[2]Ternopil!$G$140</f>
        <v>к</v>
      </c>
      <c r="S142" s="157" t="str">
        <f>[2]Ternopil!$H$140</f>
        <v>к</v>
      </c>
      <c r="T142" s="157" t="str">
        <f>[2]Ternopil!$I$140</f>
        <v>к</v>
      </c>
      <c r="U142" s="157" t="str">
        <f>[2]Ternopil!$J$140</f>
        <v>к</v>
      </c>
      <c r="V142" s="11"/>
      <c r="W142" s="36" t="s">
        <v>1212</v>
      </c>
      <c r="X142" s="36">
        <v>30.3</v>
      </c>
      <c r="Y142" s="36" t="s">
        <v>286</v>
      </c>
      <c r="Z142" s="157">
        <f>[3]Ternopil!$F$140</f>
        <v>1</v>
      </c>
      <c r="AA142" s="157" t="str">
        <f>[3]Ternopil!$G$140</f>
        <v>к</v>
      </c>
      <c r="AB142" s="157" t="str">
        <f>[3]Ternopil!$H$140</f>
        <v>к</v>
      </c>
      <c r="AC142" s="157" t="str">
        <f>[3]Ternopil!$I$140</f>
        <v>к</v>
      </c>
      <c r="AD142" s="157" t="str">
        <f>[3]Ternopil!$J$140</f>
        <v>к</v>
      </c>
      <c r="AE142" s="11"/>
      <c r="AF142" s="37" t="s">
        <v>1212</v>
      </c>
      <c r="AG142" s="37">
        <v>30.3</v>
      </c>
      <c r="AH142" s="37" t="s">
        <v>286</v>
      </c>
      <c r="AI142" s="157">
        <f>[4]Ternopil!$F$140</f>
        <v>1</v>
      </c>
      <c r="AJ142" s="157" t="str">
        <f>[4]Ternopil!$G$140</f>
        <v>к</v>
      </c>
      <c r="AK142" s="157" t="str">
        <f>[4]Ternopil!$H$140</f>
        <v>к</v>
      </c>
      <c r="AL142" s="157" t="str">
        <f>[4]Ternopil!$I$140</f>
        <v>к</v>
      </c>
      <c r="AM142" s="157" t="str">
        <f>[4]Ternopil!$J$140</f>
        <v>к</v>
      </c>
      <c r="AN142" s="11"/>
      <c r="AO142" s="11" t="s">
        <v>1212</v>
      </c>
      <c r="AP142" s="11">
        <v>30.3</v>
      </c>
      <c r="AQ142" s="11" t="s">
        <v>286</v>
      </c>
      <c r="AR142" s="157">
        <f>[5]Ternopil!$F$140</f>
        <v>1</v>
      </c>
      <c r="AS142" s="157" t="str">
        <f>[5]Ternopil!$G$140</f>
        <v>к</v>
      </c>
      <c r="AT142" s="157" t="str">
        <f>[5]Ternopil!$H$140</f>
        <v>к</v>
      </c>
      <c r="AU142" s="157" t="str">
        <f>[5]Ternopil!$I$140</f>
        <v>к</v>
      </c>
      <c r="AV142" s="157" t="str">
        <f>[5]Ternopil!$J$140</f>
        <v>к</v>
      </c>
      <c r="AW142" s="11"/>
      <c r="AX142" s="33" t="s">
        <v>1212</v>
      </c>
      <c r="AY142" s="33">
        <v>30.3</v>
      </c>
      <c r="AZ142" s="33" t="s">
        <v>286</v>
      </c>
      <c r="BA142" s="157">
        <f>[6]Ternopil!$F$140</f>
        <v>1</v>
      </c>
      <c r="BB142" s="157" t="str">
        <f>[6]Ternopil!$G$140</f>
        <v>к</v>
      </c>
      <c r="BC142" s="157" t="str">
        <f>[6]Ternopil!$H$140</f>
        <v>к</v>
      </c>
      <c r="BD142" s="157" t="str">
        <f>[6]Ternopil!$I$140</f>
        <v>к</v>
      </c>
      <c r="BE142" s="157" t="str">
        <f>[6]Ternopil!$J$140</f>
        <v>к</v>
      </c>
      <c r="BG142" s="2">
        <v>30.3</v>
      </c>
      <c r="BH142" s="2" t="s">
        <v>286</v>
      </c>
      <c r="BI142" s="1">
        <f t="shared" si="154"/>
        <v>1</v>
      </c>
      <c r="BJ142" s="1">
        <f t="shared" si="155"/>
        <v>1</v>
      </c>
      <c r="BK142" s="1">
        <f t="shared" si="156"/>
        <v>1</v>
      </c>
      <c r="BL142" s="1">
        <f t="shared" si="157"/>
        <v>1</v>
      </c>
      <c r="BM142" s="1">
        <f t="shared" si="158"/>
        <v>1</v>
      </c>
      <c r="BN142" s="1">
        <f t="shared" si="159"/>
        <v>1</v>
      </c>
      <c r="BP142" s="1" t="str">
        <f t="shared" si="160"/>
        <v>к</v>
      </c>
      <c r="BQ142" s="1" t="str">
        <f t="shared" si="161"/>
        <v>к</v>
      </c>
      <c r="BR142" s="1" t="str">
        <f t="shared" si="162"/>
        <v>к</v>
      </c>
      <c r="BS142" s="1" t="str">
        <f t="shared" si="163"/>
        <v>к</v>
      </c>
      <c r="BT142" s="1" t="str">
        <f t="shared" si="164"/>
        <v>к</v>
      </c>
      <c r="BU142" s="1" t="str">
        <f t="shared" si="165"/>
        <v>к</v>
      </c>
      <c r="BW142" s="40" t="str">
        <f t="shared" si="166"/>
        <v/>
      </c>
      <c r="BX142" s="40" t="str">
        <f t="shared" si="167"/>
        <v/>
      </c>
      <c r="BY142" s="40" t="str">
        <f t="shared" si="168"/>
        <v/>
      </c>
      <c r="BZ142" s="40" t="str">
        <f t="shared" si="169"/>
        <v/>
      </c>
      <c r="CA142" s="40" t="str">
        <f t="shared" si="170"/>
        <v/>
      </c>
      <c r="CB142" s="40" t="str">
        <f t="shared" si="171"/>
        <v/>
      </c>
      <c r="CD142" s="10" t="str">
        <f t="shared" si="172"/>
        <v>к</v>
      </c>
      <c r="CE142" s="10" t="str">
        <f t="shared" si="173"/>
        <v>к</v>
      </c>
      <c r="CF142" s="10" t="str">
        <f t="shared" si="174"/>
        <v>к</v>
      </c>
      <c r="CG142" s="10" t="str">
        <f t="shared" si="175"/>
        <v>к</v>
      </c>
      <c r="CH142" s="10" t="str">
        <f t="shared" si="176"/>
        <v>к</v>
      </c>
      <c r="CI142" s="10" t="str">
        <f t="shared" si="177"/>
        <v>к</v>
      </c>
      <c r="CK142" s="40" t="str">
        <f t="shared" si="178"/>
        <v/>
      </c>
      <c r="CL142" s="40" t="str">
        <f t="shared" si="179"/>
        <v/>
      </c>
      <c r="CM142" s="40" t="str">
        <f t="shared" si="180"/>
        <v/>
      </c>
      <c r="CN142" s="40" t="str">
        <f t="shared" si="181"/>
        <v/>
      </c>
      <c r="CO142" s="40" t="str">
        <f t="shared" si="182"/>
        <v/>
      </c>
      <c r="CP142" s="40" t="str">
        <f t="shared" si="183"/>
        <v/>
      </c>
      <c r="CR142" s="9" t="str">
        <f t="shared" si="184"/>
        <v/>
      </c>
      <c r="CS142" s="9" t="str">
        <f t="shared" si="185"/>
        <v/>
      </c>
      <c r="CT142" s="9" t="str">
        <f t="shared" si="186"/>
        <v/>
      </c>
      <c r="CU142" s="9" t="str">
        <f t="shared" si="187"/>
        <v/>
      </c>
      <c r="CV142" s="9" t="str">
        <f t="shared" si="188"/>
        <v/>
      </c>
      <c r="CW142" s="9" t="str">
        <f t="shared" si="189"/>
        <v/>
      </c>
      <c r="CY142" s="9" t="str">
        <f t="shared" si="190"/>
        <v/>
      </c>
      <c r="CZ142" s="9" t="str">
        <f t="shared" si="191"/>
        <v/>
      </c>
      <c r="DA142" s="9" t="str">
        <f t="shared" si="192"/>
        <v/>
      </c>
      <c r="DB142" s="9" t="str">
        <f t="shared" si="193"/>
        <v/>
      </c>
      <c r="DC142" s="9" t="str">
        <f t="shared" si="194"/>
        <v/>
      </c>
      <c r="DD142" s="9" t="str">
        <f t="shared" si="195"/>
        <v/>
      </c>
      <c r="DF142" s="9" t="str">
        <f>IF($A142=2,IF(ISNUMBER(CR142/Ukraine!CR142),100*CR142/Ukraine!CR142,""),"")</f>
        <v/>
      </c>
      <c r="DG142" s="9" t="str">
        <f>IF($A142=2,IF(ISNUMBER(CS142/Ukraine!CS142),100*CS142/Ukraine!CS142,""),"")</f>
        <v/>
      </c>
      <c r="DH142" s="9" t="str">
        <f>IF($A142=2,IF(ISNUMBER(CT142/Ukraine!CT142),100*CT142/Ukraine!CT142,""),"")</f>
        <v/>
      </c>
      <c r="DI142" s="9" t="str">
        <f>IF($A142=2,IF(ISNUMBER(CU142/Ukraine!CU142),100*CU142/Ukraine!CU142,""),"")</f>
        <v/>
      </c>
      <c r="DJ142" s="9" t="str">
        <f>IF($A142=2,IF(ISNUMBER(CV142/Ukraine!CV142),100*CV142/Ukraine!CV142,""),"")</f>
        <v/>
      </c>
      <c r="DK142" s="9" t="str">
        <f>IF($A142=2,IF(ISNUMBER(CW142/Ukraine!CW142),100*CW142/Ukraine!CW142,""),"")</f>
        <v/>
      </c>
      <c r="DM142" s="40" t="str">
        <f t="shared" si="196"/>
        <v/>
      </c>
      <c r="DN142" s="40" t="str">
        <f t="shared" si="197"/>
        <v/>
      </c>
      <c r="DO142" s="40" t="str">
        <f t="shared" si="198"/>
        <v/>
      </c>
      <c r="DP142" s="40" t="str">
        <f t="shared" si="199"/>
        <v/>
      </c>
      <c r="DQ142" s="40" t="str">
        <f t="shared" si="200"/>
        <v/>
      </c>
      <c r="DR142" s="40" t="str">
        <f t="shared" si="153"/>
        <v/>
      </c>
      <c r="DT142" s="40" t="str">
        <f t="shared" si="201"/>
        <v/>
      </c>
      <c r="DU142" s="40" t="str">
        <f t="shared" si="202"/>
        <v/>
      </c>
      <c r="DV142" s="40" t="str">
        <f t="shared" si="203"/>
        <v/>
      </c>
      <c r="DW142" s="40" t="str">
        <f t="shared" si="204"/>
        <v/>
      </c>
      <c r="DX142" s="40" t="str">
        <f t="shared" si="205"/>
        <v/>
      </c>
      <c r="DY142" s="40" t="str">
        <f t="shared" si="206"/>
        <v/>
      </c>
    </row>
    <row r="143" spans="1:129" x14ac:dyDescent="0.2">
      <c r="A143" s="39">
        <f>'Industry selection'!C143</f>
        <v>1</v>
      </c>
      <c r="B143" s="2">
        <v>30.4</v>
      </c>
      <c r="C143" s="2" t="s">
        <v>288</v>
      </c>
      <c r="E143" s="30" t="s">
        <v>287</v>
      </c>
      <c r="F143" s="31">
        <v>30.4</v>
      </c>
      <c r="G143" s="32" t="s">
        <v>288</v>
      </c>
      <c r="H143" s="157" t="e">
        <f>[1]Ternopil!$F$141</f>
        <v>#N/A</v>
      </c>
      <c r="I143" s="157" t="e">
        <f>[1]Ternopil!$G$141</f>
        <v>#N/A</v>
      </c>
      <c r="J143" s="157" t="e">
        <f>[1]Ternopil!$H$141</f>
        <v>#N/A</v>
      </c>
      <c r="K143" s="157" t="e">
        <f>[1]Ternopil!$I$141</f>
        <v>#N/A</v>
      </c>
      <c r="L143" s="157" t="e">
        <f>[1]Ternopil!$J$141</f>
        <v>#N/A</v>
      </c>
      <c r="M143" s="11"/>
      <c r="N143" s="33" t="s">
        <v>868</v>
      </c>
      <c r="O143" s="36">
        <v>30.4</v>
      </c>
      <c r="P143" s="35" t="s">
        <v>288</v>
      </c>
      <c r="Q143" s="157" t="e">
        <f>[2]Ternopil!$F$141</f>
        <v>#N/A</v>
      </c>
      <c r="R143" s="157" t="e">
        <f>[2]Ternopil!$G$141</f>
        <v>#N/A</v>
      </c>
      <c r="S143" s="157" t="e">
        <f>[2]Ternopil!$H$141</f>
        <v>#N/A</v>
      </c>
      <c r="T143" s="157" t="e">
        <f>[2]Ternopil!$I$141</f>
        <v>#N/A</v>
      </c>
      <c r="U143" s="157" t="e">
        <f>[2]Ternopil!$J$141</f>
        <v>#N/A</v>
      </c>
      <c r="V143" s="11"/>
      <c r="W143" s="36" t="s">
        <v>1213</v>
      </c>
      <c r="X143" s="36">
        <v>30.4</v>
      </c>
      <c r="Y143" s="36" t="s">
        <v>288</v>
      </c>
      <c r="Z143" s="157" t="e">
        <f>[3]Ternopil!$F$141</f>
        <v>#N/A</v>
      </c>
      <c r="AA143" s="157" t="e">
        <f>[3]Ternopil!$G$141</f>
        <v>#N/A</v>
      </c>
      <c r="AB143" s="157" t="e">
        <f>[3]Ternopil!$H$141</f>
        <v>#N/A</v>
      </c>
      <c r="AC143" s="157" t="e">
        <f>[3]Ternopil!$I$141</f>
        <v>#N/A</v>
      </c>
      <c r="AD143" s="157" t="e">
        <f>[3]Ternopil!$J$141</f>
        <v>#N/A</v>
      </c>
      <c r="AE143" s="11"/>
      <c r="AF143" s="37" t="s">
        <v>1213</v>
      </c>
      <c r="AG143" s="37">
        <v>30.4</v>
      </c>
      <c r="AH143" s="37" t="s">
        <v>288</v>
      </c>
      <c r="AI143" s="157" t="e">
        <f>[4]Ternopil!$F$141</f>
        <v>#N/A</v>
      </c>
      <c r="AJ143" s="157" t="e">
        <f>[4]Ternopil!$G$141</f>
        <v>#N/A</v>
      </c>
      <c r="AK143" s="157" t="e">
        <f>[4]Ternopil!$H$141</f>
        <v>#N/A</v>
      </c>
      <c r="AL143" s="157" t="e">
        <f>[4]Ternopil!$I$141</f>
        <v>#N/A</v>
      </c>
      <c r="AM143" s="157" t="e">
        <f>[4]Ternopil!$J$141</f>
        <v>#N/A</v>
      </c>
      <c r="AN143" s="11"/>
      <c r="AO143" s="11" t="s">
        <v>1213</v>
      </c>
      <c r="AP143" s="11">
        <v>30.4</v>
      </c>
      <c r="AQ143" s="11" t="s">
        <v>288</v>
      </c>
      <c r="AR143" s="157" t="e">
        <f>[5]Ternopil!$F$141</f>
        <v>#N/A</v>
      </c>
      <c r="AS143" s="157" t="e">
        <f>[5]Ternopil!$G$141</f>
        <v>#N/A</v>
      </c>
      <c r="AT143" s="157" t="e">
        <f>[5]Ternopil!$H$141</f>
        <v>#N/A</v>
      </c>
      <c r="AU143" s="157" t="e">
        <f>[5]Ternopil!$I$141</f>
        <v>#N/A</v>
      </c>
      <c r="AV143" s="157" t="e">
        <f>[5]Ternopil!$J$141</f>
        <v>#N/A</v>
      </c>
      <c r="AW143" s="11"/>
      <c r="AX143" s="33" t="s">
        <v>1213</v>
      </c>
      <c r="AY143" s="33">
        <v>30.4</v>
      </c>
      <c r="AZ143" s="33" t="s">
        <v>288</v>
      </c>
      <c r="BA143" s="157" t="e">
        <f>[6]Ternopil!$F$141</f>
        <v>#N/A</v>
      </c>
      <c r="BB143" s="157" t="e">
        <f>[6]Ternopil!$G$141</f>
        <v>#N/A</v>
      </c>
      <c r="BC143" s="157" t="e">
        <f>[6]Ternopil!$H$141</f>
        <v>#N/A</v>
      </c>
      <c r="BD143" s="157" t="e">
        <f>[6]Ternopil!$I$141</f>
        <v>#N/A</v>
      </c>
      <c r="BE143" s="157" t="e">
        <f>[6]Ternopil!$J$141</f>
        <v>#N/A</v>
      </c>
      <c r="BG143" s="2">
        <v>30.4</v>
      </c>
      <c r="BH143" s="2" t="s">
        <v>288</v>
      </c>
      <c r="BI143" s="1" t="e">
        <f t="shared" si="154"/>
        <v>#N/A</v>
      </c>
      <c r="BJ143" s="1" t="e">
        <f t="shared" si="155"/>
        <v>#N/A</v>
      </c>
      <c r="BK143" s="1" t="e">
        <f t="shared" si="156"/>
        <v>#N/A</v>
      </c>
      <c r="BL143" s="1" t="e">
        <f t="shared" si="157"/>
        <v>#N/A</v>
      </c>
      <c r="BM143" s="1" t="e">
        <f t="shared" si="158"/>
        <v>#N/A</v>
      </c>
      <c r="BN143" s="1" t="e">
        <f t="shared" si="159"/>
        <v>#N/A</v>
      </c>
      <c r="BP143" s="1" t="e">
        <f t="shared" si="160"/>
        <v>#N/A</v>
      </c>
      <c r="BQ143" s="1" t="e">
        <f t="shared" si="161"/>
        <v>#N/A</v>
      </c>
      <c r="BR143" s="1" t="e">
        <f t="shared" si="162"/>
        <v>#N/A</v>
      </c>
      <c r="BS143" s="1" t="e">
        <f t="shared" si="163"/>
        <v>#N/A</v>
      </c>
      <c r="BT143" s="1" t="e">
        <f t="shared" si="164"/>
        <v>#N/A</v>
      </c>
      <c r="BU143" s="1" t="e">
        <f t="shared" si="165"/>
        <v>#N/A</v>
      </c>
      <c r="BW143" s="40" t="str">
        <f t="shared" si="166"/>
        <v/>
      </c>
      <c r="BX143" s="40" t="str">
        <f t="shared" si="167"/>
        <v/>
      </c>
      <c r="BY143" s="40" t="str">
        <f t="shared" si="168"/>
        <v/>
      </c>
      <c r="BZ143" s="40" t="str">
        <f t="shared" si="169"/>
        <v/>
      </c>
      <c r="CA143" s="40" t="str">
        <f t="shared" si="170"/>
        <v/>
      </c>
      <c r="CB143" s="40" t="str">
        <f t="shared" si="171"/>
        <v/>
      </c>
      <c r="CD143" s="10" t="e">
        <f t="shared" si="172"/>
        <v>#N/A</v>
      </c>
      <c r="CE143" s="10" t="e">
        <f t="shared" si="173"/>
        <v>#N/A</v>
      </c>
      <c r="CF143" s="10" t="e">
        <f t="shared" si="174"/>
        <v>#N/A</v>
      </c>
      <c r="CG143" s="10" t="e">
        <f t="shared" si="175"/>
        <v>#N/A</v>
      </c>
      <c r="CH143" s="10" t="e">
        <f t="shared" si="176"/>
        <v>#N/A</v>
      </c>
      <c r="CI143" s="10" t="e">
        <f t="shared" si="177"/>
        <v>#N/A</v>
      </c>
      <c r="CK143" s="40" t="str">
        <f t="shared" si="178"/>
        <v/>
      </c>
      <c r="CL143" s="40" t="str">
        <f t="shared" si="179"/>
        <v/>
      </c>
      <c r="CM143" s="40" t="str">
        <f t="shared" si="180"/>
        <v/>
      </c>
      <c r="CN143" s="40" t="str">
        <f t="shared" si="181"/>
        <v/>
      </c>
      <c r="CO143" s="40" t="str">
        <f t="shared" si="182"/>
        <v/>
      </c>
      <c r="CP143" s="40" t="str">
        <f t="shared" si="183"/>
        <v/>
      </c>
      <c r="CR143" s="9" t="str">
        <f t="shared" si="184"/>
        <v/>
      </c>
      <c r="CS143" s="9" t="str">
        <f t="shared" si="185"/>
        <v/>
      </c>
      <c r="CT143" s="9" t="str">
        <f t="shared" si="186"/>
        <v/>
      </c>
      <c r="CU143" s="9" t="str">
        <f t="shared" si="187"/>
        <v/>
      </c>
      <c r="CV143" s="9" t="str">
        <f t="shared" si="188"/>
        <v/>
      </c>
      <c r="CW143" s="9" t="str">
        <f t="shared" si="189"/>
        <v/>
      </c>
      <c r="CY143" s="9" t="str">
        <f t="shared" si="190"/>
        <v/>
      </c>
      <c r="CZ143" s="9" t="str">
        <f t="shared" si="191"/>
        <v/>
      </c>
      <c r="DA143" s="9" t="str">
        <f t="shared" si="192"/>
        <v/>
      </c>
      <c r="DB143" s="9" t="str">
        <f t="shared" si="193"/>
        <v/>
      </c>
      <c r="DC143" s="9" t="str">
        <f t="shared" si="194"/>
        <v/>
      </c>
      <c r="DD143" s="9" t="str">
        <f t="shared" si="195"/>
        <v/>
      </c>
      <c r="DF143" s="9" t="str">
        <f>IF($A143=2,IF(ISNUMBER(CR143/Ukraine!CR143),100*CR143/Ukraine!CR143,""),"")</f>
        <v/>
      </c>
      <c r="DG143" s="9" t="str">
        <f>IF($A143=2,IF(ISNUMBER(CS143/Ukraine!CS143),100*CS143/Ukraine!CS143,""),"")</f>
        <v/>
      </c>
      <c r="DH143" s="9" t="str">
        <f>IF($A143=2,IF(ISNUMBER(CT143/Ukraine!CT143),100*CT143/Ukraine!CT143,""),"")</f>
        <v/>
      </c>
      <c r="DI143" s="9" t="str">
        <f>IF($A143=2,IF(ISNUMBER(CU143/Ukraine!CU143),100*CU143/Ukraine!CU143,""),"")</f>
        <v/>
      </c>
      <c r="DJ143" s="9" t="str">
        <f>IF($A143=2,IF(ISNUMBER(CV143/Ukraine!CV143),100*CV143/Ukraine!CV143,""),"")</f>
        <v/>
      </c>
      <c r="DK143" s="9" t="str">
        <f>IF($A143=2,IF(ISNUMBER(CW143/Ukraine!CW143),100*CW143/Ukraine!CW143,""),"")</f>
        <v/>
      </c>
      <c r="DM143" s="40" t="str">
        <f t="shared" si="196"/>
        <v/>
      </c>
      <c r="DN143" s="40" t="str">
        <f t="shared" si="197"/>
        <v/>
      </c>
      <c r="DO143" s="40" t="str">
        <f t="shared" si="198"/>
        <v/>
      </c>
      <c r="DP143" s="40" t="str">
        <f t="shared" si="199"/>
        <v/>
      </c>
      <c r="DQ143" s="40" t="str">
        <f t="shared" si="200"/>
        <v/>
      </c>
      <c r="DR143" s="40" t="str">
        <f t="shared" si="153"/>
        <v/>
      </c>
      <c r="DT143" s="40" t="str">
        <f t="shared" si="201"/>
        <v/>
      </c>
      <c r="DU143" s="40" t="str">
        <f t="shared" si="202"/>
        <v/>
      </c>
      <c r="DV143" s="40" t="str">
        <f t="shared" si="203"/>
        <v/>
      </c>
      <c r="DW143" s="40" t="str">
        <f t="shared" si="204"/>
        <v/>
      </c>
      <c r="DX143" s="40" t="str">
        <f t="shared" si="205"/>
        <v/>
      </c>
      <c r="DY143" s="40" t="str">
        <f t="shared" si="206"/>
        <v/>
      </c>
    </row>
    <row r="144" spans="1:129" x14ac:dyDescent="0.2">
      <c r="A144" s="39">
        <f>'Industry selection'!C144</f>
        <v>1</v>
      </c>
      <c r="B144" s="2">
        <v>30.9</v>
      </c>
      <c r="C144" s="2" t="s">
        <v>290</v>
      </c>
      <c r="E144" s="30" t="s">
        <v>289</v>
      </c>
      <c r="F144" s="31">
        <v>30.9</v>
      </c>
      <c r="G144" s="32" t="s">
        <v>290</v>
      </c>
      <c r="H144" s="157" t="e">
        <f>[1]Ternopil!$F$142</f>
        <v>#N/A</v>
      </c>
      <c r="I144" s="157" t="e">
        <f>[1]Ternopil!$G$142</f>
        <v>#N/A</v>
      </c>
      <c r="J144" s="157" t="e">
        <f>[1]Ternopil!$H$142</f>
        <v>#N/A</v>
      </c>
      <c r="K144" s="157" t="e">
        <f>[1]Ternopil!$I$142</f>
        <v>#N/A</v>
      </c>
      <c r="L144" s="157" t="e">
        <f>[1]Ternopil!$J$142</f>
        <v>#N/A</v>
      </c>
      <c r="M144" s="11"/>
      <c r="N144" s="33" t="s">
        <v>869</v>
      </c>
      <c r="O144" s="36">
        <v>30.9</v>
      </c>
      <c r="P144" s="35" t="s">
        <v>290</v>
      </c>
      <c r="Q144" s="157" t="e">
        <f>[2]Ternopil!$F$142</f>
        <v>#N/A</v>
      </c>
      <c r="R144" s="157" t="e">
        <f>[2]Ternopil!$G$142</f>
        <v>#N/A</v>
      </c>
      <c r="S144" s="157" t="e">
        <f>[2]Ternopil!$H$142</f>
        <v>#N/A</v>
      </c>
      <c r="T144" s="157" t="e">
        <f>[2]Ternopil!$I$142</f>
        <v>#N/A</v>
      </c>
      <c r="U144" s="157" t="e">
        <f>[2]Ternopil!$J$142</f>
        <v>#N/A</v>
      </c>
      <c r="V144" s="11"/>
      <c r="W144" s="36" t="s">
        <v>1214</v>
      </c>
      <c r="X144" s="36">
        <v>30.9</v>
      </c>
      <c r="Y144" s="36" t="s">
        <v>290</v>
      </c>
      <c r="Z144" s="157" t="e">
        <f>[3]Ternopil!$F$142</f>
        <v>#N/A</v>
      </c>
      <c r="AA144" s="157" t="e">
        <f>[3]Ternopil!$G$142</f>
        <v>#N/A</v>
      </c>
      <c r="AB144" s="157" t="e">
        <f>[3]Ternopil!$H$142</f>
        <v>#N/A</v>
      </c>
      <c r="AC144" s="157" t="e">
        <f>[3]Ternopil!$I$142</f>
        <v>#N/A</v>
      </c>
      <c r="AD144" s="157" t="e">
        <f>[3]Ternopil!$J$142</f>
        <v>#N/A</v>
      </c>
      <c r="AE144" s="11"/>
      <c r="AF144" s="37" t="s">
        <v>1214</v>
      </c>
      <c r="AG144" s="37">
        <v>30.9</v>
      </c>
      <c r="AH144" s="37" t="s">
        <v>290</v>
      </c>
      <c r="AI144" s="157">
        <f>[4]Ternopil!$F$142</f>
        <v>1</v>
      </c>
      <c r="AJ144" s="157" t="str">
        <f>[4]Ternopil!$G$142</f>
        <v>к</v>
      </c>
      <c r="AK144" s="157" t="str">
        <f>[4]Ternopil!$H$142</f>
        <v>к</v>
      </c>
      <c r="AL144" s="157" t="str">
        <f>[4]Ternopil!$I$142</f>
        <v>к</v>
      </c>
      <c r="AM144" s="157" t="str">
        <f>[4]Ternopil!$J$142</f>
        <v>к</v>
      </c>
      <c r="AN144" s="11"/>
      <c r="AO144" s="11" t="s">
        <v>1214</v>
      </c>
      <c r="AP144" s="11">
        <v>30.9</v>
      </c>
      <c r="AQ144" s="11" t="s">
        <v>290</v>
      </c>
      <c r="AR144" s="157">
        <f>[5]Ternopil!$F$142</f>
        <v>1</v>
      </c>
      <c r="AS144" s="157" t="str">
        <f>[5]Ternopil!$G$142</f>
        <v>к</v>
      </c>
      <c r="AT144" s="157" t="str">
        <f>[5]Ternopil!$H$142</f>
        <v>к</v>
      </c>
      <c r="AU144" s="157" t="str">
        <f>[5]Ternopil!$I$142</f>
        <v>к</v>
      </c>
      <c r="AV144" s="157" t="str">
        <f>[5]Ternopil!$J$142</f>
        <v>к</v>
      </c>
      <c r="AW144" s="11"/>
      <c r="AX144" s="33" t="s">
        <v>1214</v>
      </c>
      <c r="AY144" s="33">
        <v>30.9</v>
      </c>
      <c r="AZ144" s="33" t="s">
        <v>290</v>
      </c>
      <c r="BA144" s="157">
        <f>[6]Ternopil!$F$142</f>
        <v>2</v>
      </c>
      <c r="BB144" s="157" t="str">
        <f>[6]Ternopil!$G$142</f>
        <v>к</v>
      </c>
      <c r="BC144" s="157" t="str">
        <f>[6]Ternopil!$H$142</f>
        <v>к</v>
      </c>
      <c r="BD144" s="157" t="str">
        <f>[6]Ternopil!$I$142</f>
        <v>к</v>
      </c>
      <c r="BE144" s="157" t="str">
        <f>[6]Ternopil!$J$142</f>
        <v>к</v>
      </c>
      <c r="BG144" s="2">
        <v>30.9</v>
      </c>
      <c r="BH144" s="2" t="s">
        <v>290</v>
      </c>
      <c r="BI144" s="1" t="e">
        <f t="shared" si="154"/>
        <v>#N/A</v>
      </c>
      <c r="BJ144" s="1" t="e">
        <f t="shared" si="155"/>
        <v>#N/A</v>
      </c>
      <c r="BK144" s="1" t="e">
        <f t="shared" si="156"/>
        <v>#N/A</v>
      </c>
      <c r="BL144" s="1">
        <f t="shared" si="157"/>
        <v>1</v>
      </c>
      <c r="BM144" s="1">
        <f t="shared" si="158"/>
        <v>1</v>
      </c>
      <c r="BN144" s="1">
        <f t="shared" si="159"/>
        <v>2</v>
      </c>
      <c r="BP144" s="1" t="e">
        <f t="shared" si="160"/>
        <v>#N/A</v>
      </c>
      <c r="BQ144" s="1" t="e">
        <f t="shared" si="161"/>
        <v>#N/A</v>
      </c>
      <c r="BR144" s="1" t="e">
        <f t="shared" si="162"/>
        <v>#N/A</v>
      </c>
      <c r="BS144" s="1" t="str">
        <f t="shared" si="163"/>
        <v>к</v>
      </c>
      <c r="BT144" s="1" t="str">
        <f t="shared" si="164"/>
        <v>к</v>
      </c>
      <c r="BU144" s="1" t="str">
        <f t="shared" si="165"/>
        <v>к</v>
      </c>
      <c r="BW144" s="40" t="str">
        <f t="shared" si="166"/>
        <v/>
      </c>
      <c r="BX144" s="40" t="str">
        <f t="shared" si="167"/>
        <v/>
      </c>
      <c r="BY144" s="40" t="str">
        <f t="shared" si="168"/>
        <v/>
      </c>
      <c r="BZ144" s="40" t="str">
        <f t="shared" si="169"/>
        <v/>
      </c>
      <c r="CA144" s="40" t="str">
        <f t="shared" si="170"/>
        <v/>
      </c>
      <c r="CB144" s="40" t="str">
        <f t="shared" si="171"/>
        <v/>
      </c>
      <c r="CD144" s="10" t="e">
        <f t="shared" si="172"/>
        <v>#N/A</v>
      </c>
      <c r="CE144" s="10" t="e">
        <f t="shared" si="173"/>
        <v>#N/A</v>
      </c>
      <c r="CF144" s="10" t="e">
        <f t="shared" si="174"/>
        <v>#N/A</v>
      </c>
      <c r="CG144" s="10" t="str">
        <f t="shared" si="175"/>
        <v>к</v>
      </c>
      <c r="CH144" s="10" t="str">
        <f t="shared" si="176"/>
        <v>к</v>
      </c>
      <c r="CI144" s="10" t="str">
        <f t="shared" si="177"/>
        <v>к</v>
      </c>
      <c r="CK144" s="40" t="str">
        <f t="shared" si="178"/>
        <v/>
      </c>
      <c r="CL144" s="40" t="str">
        <f t="shared" si="179"/>
        <v/>
      </c>
      <c r="CM144" s="40" t="str">
        <f t="shared" si="180"/>
        <v/>
      </c>
      <c r="CN144" s="40" t="str">
        <f t="shared" si="181"/>
        <v/>
      </c>
      <c r="CO144" s="40" t="str">
        <f t="shared" si="182"/>
        <v/>
      </c>
      <c r="CP144" s="40" t="str">
        <f t="shared" si="183"/>
        <v/>
      </c>
      <c r="CR144" s="9" t="str">
        <f t="shared" si="184"/>
        <v/>
      </c>
      <c r="CS144" s="9" t="str">
        <f t="shared" si="185"/>
        <v/>
      </c>
      <c r="CT144" s="9" t="str">
        <f t="shared" si="186"/>
        <v/>
      </c>
      <c r="CU144" s="9" t="str">
        <f t="shared" si="187"/>
        <v/>
      </c>
      <c r="CV144" s="9" t="str">
        <f t="shared" si="188"/>
        <v/>
      </c>
      <c r="CW144" s="9" t="str">
        <f t="shared" si="189"/>
        <v/>
      </c>
      <c r="CY144" s="9" t="str">
        <f t="shared" si="190"/>
        <v/>
      </c>
      <c r="CZ144" s="9" t="str">
        <f t="shared" si="191"/>
        <v/>
      </c>
      <c r="DA144" s="9" t="str">
        <f t="shared" si="192"/>
        <v/>
      </c>
      <c r="DB144" s="9" t="str">
        <f t="shared" si="193"/>
        <v/>
      </c>
      <c r="DC144" s="9" t="str">
        <f t="shared" si="194"/>
        <v/>
      </c>
      <c r="DD144" s="9" t="str">
        <f t="shared" si="195"/>
        <v/>
      </c>
      <c r="DF144" s="9" t="str">
        <f>IF($A144=2,IF(ISNUMBER(CR144/Ukraine!CR144),100*CR144/Ukraine!CR144,""),"")</f>
        <v/>
      </c>
      <c r="DG144" s="9" t="str">
        <f>IF($A144=2,IF(ISNUMBER(CS144/Ukraine!CS144),100*CS144/Ukraine!CS144,""),"")</f>
        <v/>
      </c>
      <c r="DH144" s="9" t="str">
        <f>IF($A144=2,IF(ISNUMBER(CT144/Ukraine!CT144),100*CT144/Ukraine!CT144,""),"")</f>
        <v/>
      </c>
      <c r="DI144" s="9" t="str">
        <f>IF($A144=2,IF(ISNUMBER(CU144/Ukraine!CU144),100*CU144/Ukraine!CU144,""),"")</f>
        <v/>
      </c>
      <c r="DJ144" s="9" t="str">
        <f>IF($A144=2,IF(ISNUMBER(CV144/Ukraine!CV144),100*CV144/Ukraine!CV144,""),"")</f>
        <v/>
      </c>
      <c r="DK144" s="9" t="str">
        <f>IF($A144=2,IF(ISNUMBER(CW144/Ukraine!CW144),100*CW144/Ukraine!CW144,""),"")</f>
        <v/>
      </c>
      <c r="DM144" s="40" t="str">
        <f t="shared" si="196"/>
        <v/>
      </c>
      <c r="DN144" s="40" t="str">
        <f t="shared" si="197"/>
        <v/>
      </c>
      <c r="DO144" s="40" t="str">
        <f t="shared" si="198"/>
        <v/>
      </c>
      <c r="DP144" s="40" t="str">
        <f t="shared" si="199"/>
        <v/>
      </c>
      <c r="DQ144" s="40" t="str">
        <f t="shared" si="200"/>
        <v/>
      </c>
      <c r="DR144" s="40" t="str">
        <f t="shared" si="153"/>
        <v/>
      </c>
      <c r="DT144" s="40" t="str">
        <f t="shared" si="201"/>
        <v/>
      </c>
      <c r="DU144" s="40" t="str">
        <f t="shared" si="202"/>
        <v/>
      </c>
      <c r="DV144" s="40" t="str">
        <f t="shared" si="203"/>
        <v/>
      </c>
      <c r="DW144" s="40" t="str">
        <f t="shared" si="204"/>
        <v/>
      </c>
      <c r="DX144" s="40" t="str">
        <f t="shared" si="205"/>
        <v/>
      </c>
      <c r="DY144" s="40" t="str">
        <f t="shared" si="206"/>
        <v/>
      </c>
    </row>
    <row r="145" spans="1:129" x14ac:dyDescent="0.2">
      <c r="A145" s="39">
        <f>'Industry selection'!C145</f>
        <v>2</v>
      </c>
      <c r="B145" s="2">
        <v>31</v>
      </c>
      <c r="C145" s="2" t="s">
        <v>292</v>
      </c>
      <c r="E145" s="30" t="s">
        <v>291</v>
      </c>
      <c r="F145" s="31">
        <v>31</v>
      </c>
      <c r="G145" s="32" t="s">
        <v>292</v>
      </c>
      <c r="H145" s="157">
        <f>[1]Ternopil!$F$143</f>
        <v>20</v>
      </c>
      <c r="I145" s="157">
        <f>[1]Ternopil!$G$143</f>
        <v>944</v>
      </c>
      <c r="J145" s="157">
        <f>[1]Ternopil!$H$143</f>
        <v>931</v>
      </c>
      <c r="K145" s="157">
        <f>[1]Ternopil!$I$143</f>
        <v>122900.4</v>
      </c>
      <c r="L145" s="157">
        <f>[1]Ternopil!$J$143</f>
        <v>19462.900000000001</v>
      </c>
      <c r="M145" s="11"/>
      <c r="N145" s="33" t="s">
        <v>870</v>
      </c>
      <c r="O145" s="36">
        <v>31</v>
      </c>
      <c r="P145" s="35" t="s">
        <v>292</v>
      </c>
      <c r="Q145" s="157">
        <f>[2]Ternopil!$F$143</f>
        <v>23</v>
      </c>
      <c r="R145" s="157">
        <f>[2]Ternopil!$G$143</f>
        <v>918</v>
      </c>
      <c r="S145" s="157">
        <f>[2]Ternopil!$H$143</f>
        <v>908</v>
      </c>
      <c r="T145" s="157">
        <f>[2]Ternopil!$I$143</f>
        <v>105663.4</v>
      </c>
      <c r="U145" s="157">
        <f>[2]Ternopil!$J$143</f>
        <v>18638.599999999999</v>
      </c>
      <c r="V145" s="11"/>
      <c r="W145" s="36" t="s">
        <v>1215</v>
      </c>
      <c r="X145" s="36">
        <v>31</v>
      </c>
      <c r="Y145" s="36" t="s">
        <v>292</v>
      </c>
      <c r="Z145" s="157">
        <f>[3]Ternopil!$F$143</f>
        <v>28</v>
      </c>
      <c r="AA145" s="157">
        <f>[3]Ternopil!$G$143</f>
        <v>882</v>
      </c>
      <c r="AB145" s="157">
        <f>[3]Ternopil!$H$143</f>
        <v>863</v>
      </c>
      <c r="AC145" s="157">
        <f>[3]Ternopil!$I$143</f>
        <v>132836.70000000001</v>
      </c>
      <c r="AD145" s="157">
        <f>[3]Ternopil!$J$143</f>
        <v>13482.9</v>
      </c>
      <c r="AE145" s="11"/>
      <c r="AF145" s="37" t="s">
        <v>1215</v>
      </c>
      <c r="AG145" s="37">
        <v>31</v>
      </c>
      <c r="AH145" s="37" t="s">
        <v>292</v>
      </c>
      <c r="AI145" s="157">
        <f>[4]Ternopil!$F$143</f>
        <v>29</v>
      </c>
      <c r="AJ145" s="157">
        <f>[4]Ternopil!$G$143</f>
        <v>623</v>
      </c>
      <c r="AK145" s="157">
        <f>[4]Ternopil!$H$143</f>
        <v>612</v>
      </c>
      <c r="AL145" s="157">
        <f>[4]Ternopil!$I$143</f>
        <v>73466</v>
      </c>
      <c r="AM145" s="157">
        <f>[4]Ternopil!$J$143</f>
        <v>9822.7000000000007</v>
      </c>
      <c r="AN145" s="11"/>
      <c r="AO145" s="11" t="s">
        <v>1215</v>
      </c>
      <c r="AP145" s="11">
        <v>31</v>
      </c>
      <c r="AQ145" s="11" t="s">
        <v>292</v>
      </c>
      <c r="AR145" s="157">
        <f>[5]Ternopil!$F$143</f>
        <v>29</v>
      </c>
      <c r="AS145" s="157">
        <f>[5]Ternopil!$G$143</f>
        <v>565</v>
      </c>
      <c r="AT145" s="157">
        <f>[5]Ternopil!$H$143</f>
        <v>553</v>
      </c>
      <c r="AU145" s="157">
        <f>[5]Ternopil!$I$143</f>
        <v>69226.399999999994</v>
      </c>
      <c r="AV145" s="157">
        <f>[5]Ternopil!$J$143</f>
        <v>10997.4</v>
      </c>
      <c r="AW145" s="11"/>
      <c r="AX145" s="33" t="s">
        <v>1215</v>
      </c>
      <c r="AY145" s="33">
        <v>31</v>
      </c>
      <c r="AZ145" s="33" t="s">
        <v>292</v>
      </c>
      <c r="BA145" s="157">
        <f>[6]Ternopil!$F$143</f>
        <v>26</v>
      </c>
      <c r="BB145" s="157">
        <f>[6]Ternopil!$G$143</f>
        <v>476</v>
      </c>
      <c r="BC145" s="157">
        <f>[6]Ternopil!$H$143</f>
        <v>472</v>
      </c>
      <c r="BD145" s="157">
        <f>[6]Ternopil!$I$143</f>
        <v>93575.3</v>
      </c>
      <c r="BE145" s="157">
        <f>[6]Ternopil!$J$143</f>
        <v>15981.7</v>
      </c>
      <c r="BG145" s="2">
        <v>31</v>
      </c>
      <c r="BH145" s="2" t="s">
        <v>292</v>
      </c>
      <c r="BI145" s="1">
        <f t="shared" si="154"/>
        <v>20</v>
      </c>
      <c r="BJ145" s="1">
        <f t="shared" si="155"/>
        <v>23</v>
      </c>
      <c r="BK145" s="1">
        <f t="shared" si="156"/>
        <v>28</v>
      </c>
      <c r="BL145" s="1">
        <f t="shared" si="157"/>
        <v>29</v>
      </c>
      <c r="BM145" s="1">
        <f t="shared" si="158"/>
        <v>29</v>
      </c>
      <c r="BN145" s="1">
        <f t="shared" si="159"/>
        <v>26</v>
      </c>
      <c r="BP145" s="1">
        <f t="shared" si="160"/>
        <v>931</v>
      </c>
      <c r="BQ145" s="1">
        <f t="shared" si="161"/>
        <v>908</v>
      </c>
      <c r="BR145" s="1">
        <f t="shared" si="162"/>
        <v>863</v>
      </c>
      <c r="BS145" s="1">
        <f t="shared" si="163"/>
        <v>612</v>
      </c>
      <c r="BT145" s="1">
        <f t="shared" si="164"/>
        <v>553</v>
      </c>
      <c r="BU145" s="1">
        <f t="shared" si="165"/>
        <v>472</v>
      </c>
      <c r="BW145" s="40">
        <f t="shared" si="166"/>
        <v>1.1130771621912436E-2</v>
      </c>
      <c r="BX145" s="40">
        <f t="shared" si="167"/>
        <v>1.1250015487356123E-2</v>
      </c>
      <c r="BY145" s="40">
        <f t="shared" si="168"/>
        <v>1.0978666022109991E-2</v>
      </c>
      <c r="BZ145" s="40">
        <f t="shared" si="169"/>
        <v>8.4539728146756556E-3</v>
      </c>
      <c r="CA145" s="40">
        <f t="shared" si="170"/>
        <v>7.9558042843372798E-3</v>
      </c>
      <c r="CB145" s="40">
        <f t="shared" si="171"/>
        <v>6.661679815956981E-3</v>
      </c>
      <c r="CD145" s="10">
        <f t="shared" si="172"/>
        <v>19462.900000000001</v>
      </c>
      <c r="CE145" s="10">
        <f t="shared" si="173"/>
        <v>18638.599999999999</v>
      </c>
      <c r="CF145" s="10">
        <f t="shared" si="174"/>
        <v>13482.9</v>
      </c>
      <c r="CG145" s="10">
        <f t="shared" si="175"/>
        <v>9822.7000000000007</v>
      </c>
      <c r="CH145" s="10">
        <f t="shared" si="176"/>
        <v>10997.4</v>
      </c>
      <c r="CI145" s="10">
        <f t="shared" si="177"/>
        <v>15981.7</v>
      </c>
      <c r="CK145" s="40">
        <f t="shared" si="178"/>
        <v>9.7453497924089132E-3</v>
      </c>
      <c r="CL145" s="40">
        <f t="shared" si="179"/>
        <v>8.9842351944806418E-3</v>
      </c>
      <c r="CM145" s="40">
        <f t="shared" si="180"/>
        <v>6.047997222467065E-3</v>
      </c>
      <c r="CN145" s="40">
        <f t="shared" si="181"/>
        <v>3.7431200016218268E-3</v>
      </c>
      <c r="CO145" s="40">
        <f t="shared" si="182"/>
        <v>3.6920207312332184E-3</v>
      </c>
      <c r="CP145" s="40">
        <f t="shared" si="183"/>
        <v>3.6894534593788679E-3</v>
      </c>
      <c r="CR145" s="9">
        <f t="shared" si="184"/>
        <v>20.905370569280347</v>
      </c>
      <c r="CS145" s="9">
        <f t="shared" si="185"/>
        <v>20.527092511013215</v>
      </c>
      <c r="CT145" s="9">
        <f t="shared" si="186"/>
        <v>15.623290845886443</v>
      </c>
      <c r="CU145" s="9">
        <f t="shared" si="187"/>
        <v>16.050163398692813</v>
      </c>
      <c r="CV145" s="9">
        <f t="shared" si="188"/>
        <v>19.886799276672694</v>
      </c>
      <c r="CW145" s="9">
        <f t="shared" si="189"/>
        <v>33.859533898305088</v>
      </c>
      <c r="CY145" s="9">
        <f t="shared" si="190"/>
        <v>87.553227426065149</v>
      </c>
      <c r="CZ145" s="9">
        <f t="shared" si="191"/>
        <v>79.859758456137357</v>
      </c>
      <c r="DA145" s="9">
        <f t="shared" si="192"/>
        <v>55.088634723808653</v>
      </c>
      <c r="DB145" s="9">
        <f t="shared" si="193"/>
        <v>44.276461300229954</v>
      </c>
      <c r="DC145" s="9">
        <f t="shared" si="194"/>
        <v>46.406630923560542</v>
      </c>
      <c r="DD145" s="9">
        <f t="shared" si="195"/>
        <v>55.383230075714181</v>
      </c>
      <c r="DF145" s="9">
        <f>IF($A145=2,IF(ISNUMBER(CR145/Ukraine!CR145),100*CR145/Ukraine!CR145,""),"")</f>
        <v>86.591918512311864</v>
      </c>
      <c r="DG145" s="9">
        <f>IF($A145=2,IF(ISNUMBER(CS145/Ukraine!CS145),100*CS145/Ukraine!CS145,""),"")</f>
        <v>78.154161495429932</v>
      </c>
      <c r="DH145" s="9">
        <f>IF($A145=2,IF(ISNUMBER(CT145/Ukraine!CT145),100*CT145/Ukraine!CT145,""),"")</f>
        <v>53.398644051975268</v>
      </c>
      <c r="DI145" s="9">
        <f>IF($A145=2,IF(ISNUMBER(CU145/Ukraine!CU145),100*CU145/Ukraine!CU145,""),"")</f>
        <v>41.335212216513369</v>
      </c>
      <c r="DJ145" s="9">
        <f>IF($A145=2,IF(ISNUMBER(CV145/Ukraine!CV145),100*CV145/Ukraine!CV145,""),"")</f>
        <v>39.976752513830071</v>
      </c>
      <c r="DK145" s="9">
        <f>IF($A145=2,IF(ISNUMBER(CW145/Ukraine!CW145),100*CW145/Ukraine!CW145,""),"")</f>
        <v>49.335076710967549</v>
      </c>
      <c r="DM145" s="40">
        <f t="shared" si="196"/>
        <v>-2.470461868958107E-2</v>
      </c>
      <c r="DN145" s="40">
        <f t="shared" si="197"/>
        <v>-4.9559471365638763E-2</v>
      </c>
      <c r="DO145" s="40">
        <f t="shared" si="198"/>
        <v>-0.29084588644264198</v>
      </c>
      <c r="DP145" s="40">
        <f t="shared" si="199"/>
        <v>-9.6405228758169925E-2</v>
      </c>
      <c r="DQ145" s="40">
        <f t="shared" si="200"/>
        <v>-0.14647377938517181</v>
      </c>
      <c r="DR145" s="40">
        <f t="shared" si="153"/>
        <v>-0.49301825993555315</v>
      </c>
      <c r="DT145" s="40">
        <f t="shared" si="201"/>
        <v>-1.8094778899686026E-2</v>
      </c>
      <c r="DU145" s="40">
        <f t="shared" si="202"/>
        <v>-0.23889411822428241</v>
      </c>
      <c r="DV145" s="40">
        <f t="shared" si="203"/>
        <v>2.7322832111185136E-2</v>
      </c>
      <c r="DW145" s="40">
        <f t="shared" si="204"/>
        <v>0.23904030025590584</v>
      </c>
      <c r="DX145" s="40">
        <f t="shared" si="205"/>
        <v>0.70261354918096219</v>
      </c>
      <c r="DY145" s="40">
        <f t="shared" si="206"/>
        <v>0.61965719699130295</v>
      </c>
    </row>
    <row r="146" spans="1:129" x14ac:dyDescent="0.2">
      <c r="A146" s="39" t="str">
        <f>'Industry selection'!C146</f>
        <v/>
      </c>
      <c r="B146" s="2">
        <v>32</v>
      </c>
      <c r="C146" s="2" t="s">
        <v>294</v>
      </c>
      <c r="E146" s="30" t="s">
        <v>293</v>
      </c>
      <c r="F146" s="31">
        <v>32</v>
      </c>
      <c r="G146" s="32" t="s">
        <v>294</v>
      </c>
      <c r="H146" s="157">
        <f>[1]Ternopil!$F$144</f>
        <v>14</v>
      </c>
      <c r="I146" s="157">
        <f>[1]Ternopil!$G$144</f>
        <v>420</v>
      </c>
      <c r="J146" s="157">
        <f>[1]Ternopil!$H$144</f>
        <v>415</v>
      </c>
      <c r="K146" s="157">
        <f>[1]Ternopil!$I$144</f>
        <v>42549.1</v>
      </c>
      <c r="L146" s="157">
        <f>[1]Ternopil!$J$144</f>
        <v>9161.1</v>
      </c>
      <c r="M146" s="11"/>
      <c r="N146" s="33" t="s">
        <v>871</v>
      </c>
      <c r="O146" s="36">
        <v>32</v>
      </c>
      <c r="P146" s="35" t="s">
        <v>294</v>
      </c>
      <c r="Q146" s="157">
        <f>[2]Ternopil!$F$144</f>
        <v>15</v>
      </c>
      <c r="R146" s="157">
        <f>[2]Ternopil!$G$144</f>
        <v>461</v>
      </c>
      <c r="S146" s="157">
        <f>[2]Ternopil!$H$144</f>
        <v>457</v>
      </c>
      <c r="T146" s="157">
        <f>[2]Ternopil!$I$144</f>
        <v>77946.899999999994</v>
      </c>
      <c r="U146" s="157">
        <f>[2]Ternopil!$J$144</f>
        <v>11769.2</v>
      </c>
      <c r="V146" s="11"/>
      <c r="W146" s="36" t="s">
        <v>1216</v>
      </c>
      <c r="X146" s="36">
        <v>32</v>
      </c>
      <c r="Y146" s="36" t="s">
        <v>294</v>
      </c>
      <c r="Z146" s="157">
        <f>[3]Ternopil!$F$144</f>
        <v>16</v>
      </c>
      <c r="AA146" s="157">
        <f>[3]Ternopil!$G$144</f>
        <v>437</v>
      </c>
      <c r="AB146" s="157">
        <f>[3]Ternopil!$H$144</f>
        <v>431</v>
      </c>
      <c r="AC146" s="157">
        <f>[3]Ternopil!$I$144</f>
        <v>103204.2</v>
      </c>
      <c r="AD146" s="157">
        <f>[3]Ternopil!$J$144</f>
        <v>11767.8</v>
      </c>
      <c r="AE146" s="11"/>
      <c r="AF146" s="37" t="s">
        <v>1216</v>
      </c>
      <c r="AG146" s="37">
        <v>32</v>
      </c>
      <c r="AH146" s="37" t="s">
        <v>294</v>
      </c>
      <c r="AI146" s="157">
        <f>[4]Ternopil!$F$144</f>
        <v>16</v>
      </c>
      <c r="AJ146" s="157">
        <f>[4]Ternopil!$G$144</f>
        <v>397</v>
      </c>
      <c r="AK146" s="157">
        <f>[4]Ternopil!$H$144</f>
        <v>393</v>
      </c>
      <c r="AL146" s="157">
        <f>[4]Ternopil!$I$144</f>
        <v>162923.5</v>
      </c>
      <c r="AM146" s="157">
        <f>[4]Ternopil!$J$144</f>
        <v>13350.1</v>
      </c>
      <c r="AN146" s="11"/>
      <c r="AO146" s="11" t="s">
        <v>1216</v>
      </c>
      <c r="AP146" s="11">
        <v>32</v>
      </c>
      <c r="AQ146" s="11" t="s">
        <v>294</v>
      </c>
      <c r="AR146" s="157">
        <f>[5]Ternopil!$F$144</f>
        <v>12</v>
      </c>
      <c r="AS146" s="157">
        <f>[5]Ternopil!$G$144</f>
        <v>402</v>
      </c>
      <c r="AT146" s="157">
        <f>[5]Ternopil!$H$144</f>
        <v>398</v>
      </c>
      <c r="AU146" s="157">
        <f>[5]Ternopil!$I$144</f>
        <v>213266.8</v>
      </c>
      <c r="AV146" s="157">
        <f>[5]Ternopil!$J$144</f>
        <v>17182.7</v>
      </c>
      <c r="AW146" s="11"/>
      <c r="AX146" s="33" t="s">
        <v>1216</v>
      </c>
      <c r="AY146" s="33">
        <v>32</v>
      </c>
      <c r="AZ146" s="33" t="s">
        <v>294</v>
      </c>
      <c r="BA146" s="157">
        <f>[6]Ternopil!$F$144</f>
        <v>11</v>
      </c>
      <c r="BB146" s="157">
        <f>[6]Ternopil!$G$144</f>
        <v>401</v>
      </c>
      <c r="BC146" s="157">
        <f>[6]Ternopil!$H$144</f>
        <v>397</v>
      </c>
      <c r="BD146" s="157">
        <f>[6]Ternopil!$I$144</f>
        <v>200409</v>
      </c>
      <c r="BE146" s="157">
        <f>[6]Ternopil!$J$144</f>
        <v>30126.5</v>
      </c>
      <c r="BG146" s="2">
        <v>32</v>
      </c>
      <c r="BH146" s="2" t="s">
        <v>294</v>
      </c>
      <c r="BI146" s="1">
        <f t="shared" si="154"/>
        <v>14</v>
      </c>
      <c r="BJ146" s="1">
        <f t="shared" si="155"/>
        <v>15</v>
      </c>
      <c r="BK146" s="1">
        <f t="shared" si="156"/>
        <v>16</v>
      </c>
      <c r="BL146" s="1">
        <f t="shared" si="157"/>
        <v>16</v>
      </c>
      <c r="BM146" s="1">
        <f t="shared" si="158"/>
        <v>12</v>
      </c>
      <c r="BN146" s="1">
        <f t="shared" si="159"/>
        <v>11</v>
      </c>
      <c r="BP146" s="1">
        <f t="shared" si="160"/>
        <v>415</v>
      </c>
      <c r="BQ146" s="1">
        <f t="shared" si="161"/>
        <v>457</v>
      </c>
      <c r="BR146" s="1">
        <f t="shared" si="162"/>
        <v>431</v>
      </c>
      <c r="BS146" s="1">
        <f t="shared" si="163"/>
        <v>393</v>
      </c>
      <c r="BT146" s="1">
        <f t="shared" si="164"/>
        <v>398</v>
      </c>
      <c r="BU146" s="1">
        <f t="shared" si="165"/>
        <v>397</v>
      </c>
      <c r="BW146" s="40" t="str">
        <f t="shared" si="166"/>
        <v/>
      </c>
      <c r="BX146" s="40" t="str">
        <f t="shared" si="167"/>
        <v/>
      </c>
      <c r="BY146" s="40" t="str">
        <f t="shared" si="168"/>
        <v/>
      </c>
      <c r="BZ146" s="40" t="str">
        <f t="shared" si="169"/>
        <v/>
      </c>
      <c r="CA146" s="40" t="str">
        <f t="shared" si="170"/>
        <v/>
      </c>
      <c r="CB146" s="40" t="str">
        <f t="shared" si="171"/>
        <v/>
      </c>
      <c r="CD146" s="10">
        <f t="shared" si="172"/>
        <v>9161.1</v>
      </c>
      <c r="CE146" s="10">
        <f t="shared" si="173"/>
        <v>11769.2</v>
      </c>
      <c r="CF146" s="10">
        <f t="shared" si="174"/>
        <v>11767.8</v>
      </c>
      <c r="CG146" s="10">
        <f t="shared" si="175"/>
        <v>13350.1</v>
      </c>
      <c r="CH146" s="10">
        <f t="shared" si="176"/>
        <v>17182.7</v>
      </c>
      <c r="CI146" s="10">
        <f t="shared" si="177"/>
        <v>30126.5</v>
      </c>
      <c r="CK146" s="40" t="str">
        <f t="shared" si="178"/>
        <v/>
      </c>
      <c r="CL146" s="40" t="str">
        <f t="shared" si="179"/>
        <v/>
      </c>
      <c r="CM146" s="40" t="str">
        <f t="shared" si="180"/>
        <v/>
      </c>
      <c r="CN146" s="40" t="str">
        <f t="shared" si="181"/>
        <v/>
      </c>
      <c r="CO146" s="40" t="str">
        <f t="shared" si="182"/>
        <v/>
      </c>
      <c r="CP146" s="40" t="str">
        <f t="shared" si="183"/>
        <v/>
      </c>
      <c r="CR146" s="9" t="str">
        <f t="shared" si="184"/>
        <v/>
      </c>
      <c r="CS146" s="9" t="str">
        <f t="shared" si="185"/>
        <v/>
      </c>
      <c r="CT146" s="9" t="str">
        <f t="shared" si="186"/>
        <v/>
      </c>
      <c r="CU146" s="9" t="str">
        <f t="shared" si="187"/>
        <v/>
      </c>
      <c r="CV146" s="9" t="str">
        <f t="shared" si="188"/>
        <v/>
      </c>
      <c r="CW146" s="9" t="str">
        <f t="shared" si="189"/>
        <v/>
      </c>
      <c r="CY146" s="9" t="str">
        <f t="shared" si="190"/>
        <v/>
      </c>
      <c r="CZ146" s="9" t="str">
        <f t="shared" si="191"/>
        <v/>
      </c>
      <c r="DA146" s="9" t="str">
        <f t="shared" si="192"/>
        <v/>
      </c>
      <c r="DB146" s="9" t="str">
        <f t="shared" si="193"/>
        <v/>
      </c>
      <c r="DC146" s="9" t="str">
        <f t="shared" si="194"/>
        <v/>
      </c>
      <c r="DD146" s="9" t="str">
        <f t="shared" si="195"/>
        <v/>
      </c>
      <c r="DF146" s="9" t="str">
        <f>IF($A146=2,IF(ISNUMBER(CR146/Ukraine!CR146),100*CR146/Ukraine!CR146,""),"")</f>
        <v/>
      </c>
      <c r="DG146" s="9" t="str">
        <f>IF($A146=2,IF(ISNUMBER(CS146/Ukraine!CS146),100*CS146/Ukraine!CS146,""),"")</f>
        <v/>
      </c>
      <c r="DH146" s="9" t="str">
        <f>IF($A146=2,IF(ISNUMBER(CT146/Ukraine!CT146),100*CT146/Ukraine!CT146,""),"")</f>
        <v/>
      </c>
      <c r="DI146" s="9" t="str">
        <f>IF($A146=2,IF(ISNUMBER(CU146/Ukraine!CU146),100*CU146/Ukraine!CU146,""),"")</f>
        <v/>
      </c>
      <c r="DJ146" s="9" t="str">
        <f>IF($A146=2,IF(ISNUMBER(CV146/Ukraine!CV146),100*CV146/Ukraine!CV146,""),"")</f>
        <v/>
      </c>
      <c r="DK146" s="9" t="str">
        <f>IF($A146=2,IF(ISNUMBER(CW146/Ukraine!CW146),100*CW146/Ukraine!CW146,""),"")</f>
        <v/>
      </c>
      <c r="DM146" s="40" t="str">
        <f t="shared" si="196"/>
        <v/>
      </c>
      <c r="DN146" s="40" t="str">
        <f t="shared" si="197"/>
        <v/>
      </c>
      <c r="DO146" s="40" t="str">
        <f t="shared" si="198"/>
        <v/>
      </c>
      <c r="DP146" s="40" t="str">
        <f t="shared" si="199"/>
        <v/>
      </c>
      <c r="DQ146" s="40" t="str">
        <f t="shared" si="200"/>
        <v/>
      </c>
      <c r="DR146" s="40" t="str">
        <f t="shared" si="153"/>
        <v/>
      </c>
      <c r="DT146" s="40" t="str">
        <f t="shared" si="201"/>
        <v/>
      </c>
      <c r="DU146" s="40" t="str">
        <f t="shared" si="202"/>
        <v/>
      </c>
      <c r="DV146" s="40" t="str">
        <f t="shared" si="203"/>
        <v/>
      </c>
      <c r="DW146" s="40" t="str">
        <f t="shared" si="204"/>
        <v/>
      </c>
      <c r="DX146" s="40" t="str">
        <f t="shared" si="205"/>
        <v/>
      </c>
      <c r="DY146" s="40" t="str">
        <f t="shared" si="206"/>
        <v/>
      </c>
    </row>
    <row r="147" spans="1:129" x14ac:dyDescent="0.2">
      <c r="A147" s="39">
        <f>'Industry selection'!C147</f>
        <v>1</v>
      </c>
      <c r="B147" s="2">
        <v>32.1</v>
      </c>
      <c r="C147" s="2" t="s">
        <v>296</v>
      </c>
      <c r="E147" s="30" t="s">
        <v>295</v>
      </c>
      <c r="F147" s="31">
        <v>32.1</v>
      </c>
      <c r="G147" s="32" t="s">
        <v>296</v>
      </c>
      <c r="H147" s="157">
        <f>[1]Ternopil!$F$145</f>
        <v>1</v>
      </c>
      <c r="I147" s="157" t="str">
        <f>[1]Ternopil!$G$145</f>
        <v>к</v>
      </c>
      <c r="J147" s="157" t="str">
        <f>[1]Ternopil!$H$145</f>
        <v>к</v>
      </c>
      <c r="K147" s="157" t="str">
        <f>[1]Ternopil!$I$145</f>
        <v>к</v>
      </c>
      <c r="L147" s="157" t="str">
        <f>[1]Ternopil!$J$145</f>
        <v>к</v>
      </c>
      <c r="M147" s="11"/>
      <c r="N147" s="33" t="s">
        <v>872</v>
      </c>
      <c r="O147" s="36">
        <v>32.1</v>
      </c>
      <c r="P147" s="35" t="s">
        <v>296</v>
      </c>
      <c r="Q147" s="157">
        <f>[2]Ternopil!$F$145</f>
        <v>1</v>
      </c>
      <c r="R147" s="157" t="str">
        <f>[2]Ternopil!$G$145</f>
        <v>к</v>
      </c>
      <c r="S147" s="157" t="str">
        <f>[2]Ternopil!$H$145</f>
        <v>к</v>
      </c>
      <c r="T147" s="157" t="str">
        <f>[2]Ternopil!$I$145</f>
        <v>к</v>
      </c>
      <c r="U147" s="157" t="str">
        <f>[2]Ternopil!$J$145</f>
        <v>к</v>
      </c>
      <c r="V147" s="11"/>
      <c r="W147" s="36" t="s">
        <v>1217</v>
      </c>
      <c r="X147" s="36">
        <v>32.1</v>
      </c>
      <c r="Y147" s="36" t="s">
        <v>296</v>
      </c>
      <c r="Z147" s="157">
        <f>[3]Ternopil!$F$145</f>
        <v>1</v>
      </c>
      <c r="AA147" s="157" t="str">
        <f>[3]Ternopil!$G$145</f>
        <v>к</v>
      </c>
      <c r="AB147" s="157" t="str">
        <f>[3]Ternopil!$H$145</f>
        <v>к</v>
      </c>
      <c r="AC147" s="157" t="str">
        <f>[3]Ternopil!$I$145</f>
        <v>к</v>
      </c>
      <c r="AD147" s="157" t="str">
        <f>[3]Ternopil!$J$145</f>
        <v>к</v>
      </c>
      <c r="AE147" s="11"/>
      <c r="AF147" s="37" t="s">
        <v>1217</v>
      </c>
      <c r="AG147" s="37">
        <v>32.1</v>
      </c>
      <c r="AH147" s="37" t="s">
        <v>296</v>
      </c>
      <c r="AI147" s="157">
        <f>[4]Ternopil!$F$145</f>
        <v>1</v>
      </c>
      <c r="AJ147" s="157" t="str">
        <f>[4]Ternopil!$G$145</f>
        <v>к</v>
      </c>
      <c r="AK147" s="157" t="str">
        <f>[4]Ternopil!$H$145</f>
        <v>к</v>
      </c>
      <c r="AL147" s="157" t="str">
        <f>[4]Ternopil!$I$145</f>
        <v>к</v>
      </c>
      <c r="AM147" s="157" t="str">
        <f>[4]Ternopil!$J$145</f>
        <v>к</v>
      </c>
      <c r="AN147" s="11"/>
      <c r="AO147" s="11" t="s">
        <v>1217</v>
      </c>
      <c r="AP147" s="11">
        <v>32.1</v>
      </c>
      <c r="AQ147" s="11" t="s">
        <v>296</v>
      </c>
      <c r="AR147" s="157" t="e">
        <f>[5]Ternopil!$F$145</f>
        <v>#N/A</v>
      </c>
      <c r="AS147" s="157" t="e">
        <f>[5]Ternopil!$G$145</f>
        <v>#N/A</v>
      </c>
      <c r="AT147" s="157" t="e">
        <f>[5]Ternopil!$H$145</f>
        <v>#N/A</v>
      </c>
      <c r="AU147" s="157" t="e">
        <f>[5]Ternopil!$I$145</f>
        <v>#N/A</v>
      </c>
      <c r="AV147" s="157" t="e">
        <f>[5]Ternopil!$J$145</f>
        <v>#N/A</v>
      </c>
      <c r="AW147" s="11"/>
      <c r="AX147" s="33" t="s">
        <v>1217</v>
      </c>
      <c r="AY147" s="33">
        <v>32.1</v>
      </c>
      <c r="AZ147" s="33" t="s">
        <v>296</v>
      </c>
      <c r="BA147" s="157" t="e">
        <f>[6]Ternopil!$F$145</f>
        <v>#N/A</v>
      </c>
      <c r="BB147" s="157" t="e">
        <f>[6]Ternopil!$G$145</f>
        <v>#N/A</v>
      </c>
      <c r="BC147" s="157" t="e">
        <f>[6]Ternopil!$H$145</f>
        <v>#N/A</v>
      </c>
      <c r="BD147" s="157" t="e">
        <f>[6]Ternopil!$I$145</f>
        <v>#N/A</v>
      </c>
      <c r="BE147" s="157" t="e">
        <f>[6]Ternopil!$J$145</f>
        <v>#N/A</v>
      </c>
      <c r="BG147" s="2">
        <v>32.1</v>
      </c>
      <c r="BH147" s="2" t="s">
        <v>296</v>
      </c>
      <c r="BI147" s="1">
        <f t="shared" si="154"/>
        <v>1</v>
      </c>
      <c r="BJ147" s="1">
        <f t="shared" si="155"/>
        <v>1</v>
      </c>
      <c r="BK147" s="1">
        <f t="shared" si="156"/>
        <v>1</v>
      </c>
      <c r="BL147" s="1">
        <f t="shared" si="157"/>
        <v>1</v>
      </c>
      <c r="BM147" s="1" t="e">
        <f t="shared" si="158"/>
        <v>#N/A</v>
      </c>
      <c r="BN147" s="1" t="e">
        <f t="shared" si="159"/>
        <v>#N/A</v>
      </c>
      <c r="BP147" s="1" t="str">
        <f t="shared" si="160"/>
        <v>к</v>
      </c>
      <c r="BQ147" s="1" t="str">
        <f t="shared" si="161"/>
        <v>к</v>
      </c>
      <c r="BR147" s="1" t="str">
        <f t="shared" si="162"/>
        <v>к</v>
      </c>
      <c r="BS147" s="1" t="str">
        <f t="shared" si="163"/>
        <v>к</v>
      </c>
      <c r="BT147" s="1" t="e">
        <f t="shared" si="164"/>
        <v>#N/A</v>
      </c>
      <c r="BU147" s="1" t="e">
        <f t="shared" si="165"/>
        <v>#N/A</v>
      </c>
      <c r="BW147" s="40" t="str">
        <f t="shared" si="166"/>
        <v/>
      </c>
      <c r="BX147" s="40" t="str">
        <f t="shared" si="167"/>
        <v/>
      </c>
      <c r="BY147" s="40" t="str">
        <f t="shared" si="168"/>
        <v/>
      </c>
      <c r="BZ147" s="40" t="str">
        <f t="shared" si="169"/>
        <v/>
      </c>
      <c r="CA147" s="40" t="str">
        <f t="shared" si="170"/>
        <v/>
      </c>
      <c r="CB147" s="40" t="str">
        <f t="shared" si="171"/>
        <v/>
      </c>
      <c r="CD147" s="10" t="str">
        <f t="shared" si="172"/>
        <v>к</v>
      </c>
      <c r="CE147" s="10" t="str">
        <f t="shared" si="173"/>
        <v>к</v>
      </c>
      <c r="CF147" s="10" t="str">
        <f t="shared" si="174"/>
        <v>к</v>
      </c>
      <c r="CG147" s="10" t="str">
        <f t="shared" si="175"/>
        <v>к</v>
      </c>
      <c r="CH147" s="10" t="e">
        <f t="shared" si="176"/>
        <v>#N/A</v>
      </c>
      <c r="CI147" s="10" t="e">
        <f t="shared" si="177"/>
        <v>#N/A</v>
      </c>
      <c r="CK147" s="40" t="str">
        <f t="shared" si="178"/>
        <v/>
      </c>
      <c r="CL147" s="40" t="str">
        <f t="shared" si="179"/>
        <v/>
      </c>
      <c r="CM147" s="40" t="str">
        <f t="shared" si="180"/>
        <v/>
      </c>
      <c r="CN147" s="40" t="str">
        <f t="shared" si="181"/>
        <v/>
      </c>
      <c r="CO147" s="40" t="str">
        <f t="shared" si="182"/>
        <v/>
      </c>
      <c r="CP147" s="40" t="str">
        <f t="shared" si="183"/>
        <v/>
      </c>
      <c r="CR147" s="9" t="str">
        <f t="shared" si="184"/>
        <v/>
      </c>
      <c r="CS147" s="9" t="str">
        <f t="shared" si="185"/>
        <v/>
      </c>
      <c r="CT147" s="9" t="str">
        <f t="shared" si="186"/>
        <v/>
      </c>
      <c r="CU147" s="9" t="str">
        <f t="shared" si="187"/>
        <v/>
      </c>
      <c r="CV147" s="9" t="str">
        <f t="shared" si="188"/>
        <v/>
      </c>
      <c r="CW147" s="9" t="str">
        <f t="shared" si="189"/>
        <v/>
      </c>
      <c r="CY147" s="9" t="str">
        <f t="shared" si="190"/>
        <v/>
      </c>
      <c r="CZ147" s="9" t="str">
        <f t="shared" si="191"/>
        <v/>
      </c>
      <c r="DA147" s="9" t="str">
        <f t="shared" si="192"/>
        <v/>
      </c>
      <c r="DB147" s="9" t="str">
        <f t="shared" si="193"/>
        <v/>
      </c>
      <c r="DC147" s="9" t="str">
        <f t="shared" si="194"/>
        <v/>
      </c>
      <c r="DD147" s="9" t="str">
        <f t="shared" si="195"/>
        <v/>
      </c>
      <c r="DF147" s="9" t="str">
        <f>IF($A147=2,IF(ISNUMBER(CR147/Ukraine!CR147),100*CR147/Ukraine!CR147,""),"")</f>
        <v/>
      </c>
      <c r="DG147" s="9" t="str">
        <f>IF($A147=2,IF(ISNUMBER(CS147/Ukraine!CS147),100*CS147/Ukraine!CS147,""),"")</f>
        <v/>
      </c>
      <c r="DH147" s="9" t="str">
        <f>IF($A147=2,IF(ISNUMBER(CT147/Ukraine!CT147),100*CT147/Ukraine!CT147,""),"")</f>
        <v/>
      </c>
      <c r="DI147" s="9" t="str">
        <f>IF($A147=2,IF(ISNUMBER(CU147/Ukraine!CU147),100*CU147/Ukraine!CU147,""),"")</f>
        <v/>
      </c>
      <c r="DJ147" s="9" t="str">
        <f>IF($A147=2,IF(ISNUMBER(CV147/Ukraine!CV147),100*CV147/Ukraine!CV147,""),"")</f>
        <v/>
      </c>
      <c r="DK147" s="9" t="str">
        <f>IF($A147=2,IF(ISNUMBER(CW147/Ukraine!CW147),100*CW147/Ukraine!CW147,""),"")</f>
        <v/>
      </c>
      <c r="DM147" s="40" t="str">
        <f t="shared" si="196"/>
        <v/>
      </c>
      <c r="DN147" s="40" t="str">
        <f t="shared" si="197"/>
        <v/>
      </c>
      <c r="DO147" s="40" t="str">
        <f t="shared" si="198"/>
        <v/>
      </c>
      <c r="DP147" s="40" t="str">
        <f t="shared" si="199"/>
        <v/>
      </c>
      <c r="DQ147" s="40" t="str">
        <f t="shared" si="200"/>
        <v/>
      </c>
      <c r="DR147" s="40" t="str">
        <f t="shared" si="153"/>
        <v/>
      </c>
      <c r="DT147" s="40" t="str">
        <f t="shared" si="201"/>
        <v/>
      </c>
      <c r="DU147" s="40" t="str">
        <f t="shared" si="202"/>
        <v/>
      </c>
      <c r="DV147" s="40" t="str">
        <f t="shared" si="203"/>
        <v/>
      </c>
      <c r="DW147" s="40" t="str">
        <f t="shared" si="204"/>
        <v/>
      </c>
      <c r="DX147" s="40" t="str">
        <f t="shared" si="205"/>
        <v/>
      </c>
      <c r="DY147" s="40" t="str">
        <f t="shared" si="206"/>
        <v/>
      </c>
    </row>
    <row r="148" spans="1:129" x14ac:dyDescent="0.2">
      <c r="A148" s="39">
        <f>'Industry selection'!C148</f>
        <v>1</v>
      </c>
      <c r="B148" s="2">
        <v>32.200000000000003</v>
      </c>
      <c r="C148" s="2" t="s">
        <v>298</v>
      </c>
      <c r="E148" s="30" t="s">
        <v>297</v>
      </c>
      <c r="F148" s="31">
        <v>32.200000000000003</v>
      </c>
      <c r="G148" s="32" t="s">
        <v>298</v>
      </c>
      <c r="H148" s="157" t="e">
        <f>[1]Ternopil!$F$146</f>
        <v>#N/A</v>
      </c>
      <c r="I148" s="157" t="e">
        <f>[1]Ternopil!$G$146</f>
        <v>#N/A</v>
      </c>
      <c r="J148" s="157" t="e">
        <f>[1]Ternopil!$H$146</f>
        <v>#N/A</v>
      </c>
      <c r="K148" s="157" t="e">
        <f>[1]Ternopil!$I$146</f>
        <v>#N/A</v>
      </c>
      <c r="L148" s="157" t="e">
        <f>[1]Ternopil!$J$146</f>
        <v>#N/A</v>
      </c>
      <c r="M148" s="11"/>
      <c r="N148" s="33" t="s">
        <v>873</v>
      </c>
      <c r="O148" s="36">
        <v>32.200000000000003</v>
      </c>
      <c r="P148" s="35" t="s">
        <v>298</v>
      </c>
      <c r="Q148" s="157" t="e">
        <f>[2]Ternopil!$F$146</f>
        <v>#N/A</v>
      </c>
      <c r="R148" s="157" t="e">
        <f>[2]Ternopil!$G$146</f>
        <v>#N/A</v>
      </c>
      <c r="S148" s="157" t="e">
        <f>[2]Ternopil!$H$146</f>
        <v>#N/A</v>
      </c>
      <c r="T148" s="157" t="e">
        <f>[2]Ternopil!$I$146</f>
        <v>#N/A</v>
      </c>
      <c r="U148" s="157" t="e">
        <f>[2]Ternopil!$J$146</f>
        <v>#N/A</v>
      </c>
      <c r="V148" s="11"/>
      <c r="W148" s="36" t="s">
        <v>1218</v>
      </c>
      <c r="X148" s="36">
        <v>32.200000000000003</v>
      </c>
      <c r="Y148" s="36" t="s">
        <v>298</v>
      </c>
      <c r="Z148" s="157">
        <f>[3]Ternopil!$F$146</f>
        <v>1</v>
      </c>
      <c r="AA148" s="157" t="str">
        <f>[3]Ternopil!$G$146</f>
        <v>к</v>
      </c>
      <c r="AB148" s="157" t="str">
        <f>[3]Ternopil!$H$146</f>
        <v>к</v>
      </c>
      <c r="AC148" s="157" t="str">
        <f>[3]Ternopil!$I$146</f>
        <v>к</v>
      </c>
      <c r="AD148" s="157" t="str">
        <f>[3]Ternopil!$J$146</f>
        <v>к</v>
      </c>
      <c r="AE148" s="11"/>
      <c r="AF148" s="37" t="s">
        <v>1218</v>
      </c>
      <c r="AG148" s="37">
        <v>32.200000000000003</v>
      </c>
      <c r="AH148" s="37" t="s">
        <v>298</v>
      </c>
      <c r="AI148" s="157">
        <f>[4]Ternopil!$F$146</f>
        <v>1</v>
      </c>
      <c r="AJ148" s="157" t="str">
        <f>[4]Ternopil!$G$146</f>
        <v>к</v>
      </c>
      <c r="AK148" s="157" t="str">
        <f>[4]Ternopil!$H$146</f>
        <v>к</v>
      </c>
      <c r="AL148" s="157" t="str">
        <f>[4]Ternopil!$I$146</f>
        <v>к</v>
      </c>
      <c r="AM148" s="157" t="str">
        <f>[4]Ternopil!$J$146</f>
        <v>к</v>
      </c>
      <c r="AN148" s="11"/>
      <c r="AO148" s="11" t="s">
        <v>1218</v>
      </c>
      <c r="AP148" s="11">
        <v>32.200000000000003</v>
      </c>
      <c r="AQ148" s="11" t="s">
        <v>298</v>
      </c>
      <c r="AR148" s="157">
        <f>[5]Ternopil!$F$146</f>
        <v>1</v>
      </c>
      <c r="AS148" s="157" t="str">
        <f>[5]Ternopil!$G$146</f>
        <v>к</v>
      </c>
      <c r="AT148" s="157" t="str">
        <f>[5]Ternopil!$H$146</f>
        <v>к</v>
      </c>
      <c r="AU148" s="157" t="str">
        <f>[5]Ternopil!$I$146</f>
        <v>к</v>
      </c>
      <c r="AV148" s="157" t="str">
        <f>[5]Ternopil!$J$146</f>
        <v>к</v>
      </c>
      <c r="AW148" s="11"/>
      <c r="AX148" s="33" t="s">
        <v>1218</v>
      </c>
      <c r="AY148" s="33">
        <v>32.200000000000003</v>
      </c>
      <c r="AZ148" s="33" t="s">
        <v>298</v>
      </c>
      <c r="BA148" s="157">
        <f>[6]Ternopil!$F$146</f>
        <v>1</v>
      </c>
      <c r="BB148" s="157" t="str">
        <f>[6]Ternopil!$G$146</f>
        <v>к</v>
      </c>
      <c r="BC148" s="157" t="str">
        <f>[6]Ternopil!$H$146</f>
        <v>к</v>
      </c>
      <c r="BD148" s="157" t="str">
        <f>[6]Ternopil!$I$146</f>
        <v>к</v>
      </c>
      <c r="BE148" s="157" t="str">
        <f>[6]Ternopil!$J$146</f>
        <v>к</v>
      </c>
      <c r="BG148" s="2">
        <v>32.200000000000003</v>
      </c>
      <c r="BH148" s="2" t="s">
        <v>298</v>
      </c>
      <c r="BI148" s="1" t="e">
        <f t="shared" si="154"/>
        <v>#N/A</v>
      </c>
      <c r="BJ148" s="1" t="e">
        <f t="shared" si="155"/>
        <v>#N/A</v>
      </c>
      <c r="BK148" s="1">
        <f t="shared" si="156"/>
        <v>1</v>
      </c>
      <c r="BL148" s="1">
        <f t="shared" si="157"/>
        <v>1</v>
      </c>
      <c r="BM148" s="1">
        <f t="shared" si="158"/>
        <v>1</v>
      </c>
      <c r="BN148" s="1">
        <f t="shared" si="159"/>
        <v>1</v>
      </c>
      <c r="BP148" s="1" t="e">
        <f t="shared" si="160"/>
        <v>#N/A</v>
      </c>
      <c r="BQ148" s="1" t="e">
        <f t="shared" si="161"/>
        <v>#N/A</v>
      </c>
      <c r="BR148" s="1" t="str">
        <f t="shared" si="162"/>
        <v>к</v>
      </c>
      <c r="BS148" s="1" t="str">
        <f t="shared" si="163"/>
        <v>к</v>
      </c>
      <c r="BT148" s="1" t="str">
        <f t="shared" si="164"/>
        <v>к</v>
      </c>
      <c r="BU148" s="1" t="str">
        <f t="shared" si="165"/>
        <v>к</v>
      </c>
      <c r="BW148" s="40" t="str">
        <f t="shared" si="166"/>
        <v/>
      </c>
      <c r="BX148" s="40" t="str">
        <f t="shared" si="167"/>
        <v/>
      </c>
      <c r="BY148" s="40" t="str">
        <f t="shared" si="168"/>
        <v/>
      </c>
      <c r="BZ148" s="40" t="str">
        <f t="shared" si="169"/>
        <v/>
      </c>
      <c r="CA148" s="40" t="str">
        <f t="shared" si="170"/>
        <v/>
      </c>
      <c r="CB148" s="40" t="str">
        <f t="shared" si="171"/>
        <v/>
      </c>
      <c r="CD148" s="10" t="e">
        <f t="shared" si="172"/>
        <v>#N/A</v>
      </c>
      <c r="CE148" s="10" t="e">
        <f t="shared" si="173"/>
        <v>#N/A</v>
      </c>
      <c r="CF148" s="10" t="str">
        <f t="shared" si="174"/>
        <v>к</v>
      </c>
      <c r="CG148" s="10" t="str">
        <f t="shared" si="175"/>
        <v>к</v>
      </c>
      <c r="CH148" s="10" t="str">
        <f t="shared" si="176"/>
        <v>к</v>
      </c>
      <c r="CI148" s="10" t="str">
        <f t="shared" si="177"/>
        <v>к</v>
      </c>
      <c r="CK148" s="40" t="str">
        <f t="shared" si="178"/>
        <v/>
      </c>
      <c r="CL148" s="40" t="str">
        <f t="shared" si="179"/>
        <v/>
      </c>
      <c r="CM148" s="40" t="str">
        <f t="shared" si="180"/>
        <v/>
      </c>
      <c r="CN148" s="40" t="str">
        <f t="shared" si="181"/>
        <v/>
      </c>
      <c r="CO148" s="40" t="str">
        <f t="shared" si="182"/>
        <v/>
      </c>
      <c r="CP148" s="40" t="str">
        <f t="shared" si="183"/>
        <v/>
      </c>
      <c r="CR148" s="9" t="str">
        <f t="shared" si="184"/>
        <v/>
      </c>
      <c r="CS148" s="9" t="str">
        <f t="shared" si="185"/>
        <v/>
      </c>
      <c r="CT148" s="9" t="str">
        <f t="shared" si="186"/>
        <v/>
      </c>
      <c r="CU148" s="9" t="str">
        <f t="shared" si="187"/>
        <v/>
      </c>
      <c r="CV148" s="9" t="str">
        <f t="shared" si="188"/>
        <v/>
      </c>
      <c r="CW148" s="9" t="str">
        <f t="shared" si="189"/>
        <v/>
      </c>
      <c r="CY148" s="9" t="str">
        <f t="shared" si="190"/>
        <v/>
      </c>
      <c r="CZ148" s="9" t="str">
        <f t="shared" si="191"/>
        <v/>
      </c>
      <c r="DA148" s="9" t="str">
        <f t="shared" si="192"/>
        <v/>
      </c>
      <c r="DB148" s="9" t="str">
        <f t="shared" si="193"/>
        <v/>
      </c>
      <c r="DC148" s="9" t="str">
        <f t="shared" si="194"/>
        <v/>
      </c>
      <c r="DD148" s="9" t="str">
        <f t="shared" si="195"/>
        <v/>
      </c>
      <c r="DF148" s="9" t="str">
        <f>IF($A148=2,IF(ISNUMBER(CR148/Ukraine!CR148),100*CR148/Ukraine!CR148,""),"")</f>
        <v/>
      </c>
      <c r="DG148" s="9" t="str">
        <f>IF($A148=2,IF(ISNUMBER(CS148/Ukraine!CS148),100*CS148/Ukraine!CS148,""),"")</f>
        <v/>
      </c>
      <c r="DH148" s="9" t="str">
        <f>IF($A148=2,IF(ISNUMBER(CT148/Ukraine!CT148),100*CT148/Ukraine!CT148,""),"")</f>
        <v/>
      </c>
      <c r="DI148" s="9" t="str">
        <f>IF($A148=2,IF(ISNUMBER(CU148/Ukraine!CU148),100*CU148/Ukraine!CU148,""),"")</f>
        <v/>
      </c>
      <c r="DJ148" s="9" t="str">
        <f>IF($A148=2,IF(ISNUMBER(CV148/Ukraine!CV148),100*CV148/Ukraine!CV148,""),"")</f>
        <v/>
      </c>
      <c r="DK148" s="9" t="str">
        <f>IF($A148=2,IF(ISNUMBER(CW148/Ukraine!CW148),100*CW148/Ukraine!CW148,""),"")</f>
        <v/>
      </c>
      <c r="DM148" s="40" t="str">
        <f t="shared" si="196"/>
        <v/>
      </c>
      <c r="DN148" s="40" t="str">
        <f t="shared" si="197"/>
        <v/>
      </c>
      <c r="DO148" s="40" t="str">
        <f t="shared" si="198"/>
        <v/>
      </c>
      <c r="DP148" s="40" t="str">
        <f t="shared" si="199"/>
        <v/>
      </c>
      <c r="DQ148" s="40" t="str">
        <f t="shared" si="200"/>
        <v/>
      </c>
      <c r="DR148" s="40" t="str">
        <f t="shared" si="153"/>
        <v/>
      </c>
      <c r="DT148" s="40" t="str">
        <f t="shared" si="201"/>
        <v/>
      </c>
      <c r="DU148" s="40" t="str">
        <f t="shared" si="202"/>
        <v/>
      </c>
      <c r="DV148" s="40" t="str">
        <f t="shared" si="203"/>
        <v/>
      </c>
      <c r="DW148" s="40" t="str">
        <f t="shared" si="204"/>
        <v/>
      </c>
      <c r="DX148" s="40" t="str">
        <f t="shared" si="205"/>
        <v/>
      </c>
      <c r="DY148" s="40" t="str">
        <f t="shared" si="206"/>
        <v/>
      </c>
    </row>
    <row r="149" spans="1:129" x14ac:dyDescent="0.2">
      <c r="A149" s="39">
        <f>'Industry selection'!C149</f>
        <v>1</v>
      </c>
      <c r="B149" s="2">
        <v>32.299999999999997</v>
      </c>
      <c r="C149" s="2" t="s">
        <v>300</v>
      </c>
      <c r="E149" s="30" t="s">
        <v>299</v>
      </c>
      <c r="F149" s="31">
        <v>32.299999999999997</v>
      </c>
      <c r="G149" s="32" t="s">
        <v>300</v>
      </c>
      <c r="H149" s="157" t="e">
        <f>[1]Ternopil!$F$147</f>
        <v>#N/A</v>
      </c>
      <c r="I149" s="157" t="e">
        <f>[1]Ternopil!$G$147</f>
        <v>#N/A</v>
      </c>
      <c r="J149" s="157" t="e">
        <f>[1]Ternopil!$H$147</f>
        <v>#N/A</v>
      </c>
      <c r="K149" s="157" t="e">
        <f>[1]Ternopil!$I$147</f>
        <v>#N/A</v>
      </c>
      <c r="L149" s="157" t="e">
        <f>[1]Ternopil!$J$147</f>
        <v>#N/A</v>
      </c>
      <c r="M149" s="11"/>
      <c r="N149" s="33" t="s">
        <v>874</v>
      </c>
      <c r="O149" s="36">
        <v>32.299999999999997</v>
      </c>
      <c r="P149" s="35" t="s">
        <v>300</v>
      </c>
      <c r="Q149" s="157" t="e">
        <f>[2]Ternopil!$F$147</f>
        <v>#N/A</v>
      </c>
      <c r="R149" s="157" t="e">
        <f>[2]Ternopil!$G$147</f>
        <v>#N/A</v>
      </c>
      <c r="S149" s="157" t="e">
        <f>[2]Ternopil!$H$147</f>
        <v>#N/A</v>
      </c>
      <c r="T149" s="157" t="e">
        <f>[2]Ternopil!$I$147</f>
        <v>#N/A</v>
      </c>
      <c r="U149" s="157" t="e">
        <f>[2]Ternopil!$J$147</f>
        <v>#N/A</v>
      </c>
      <c r="V149" s="11"/>
      <c r="W149" s="36" t="s">
        <v>1219</v>
      </c>
      <c r="X149" s="36">
        <v>32.299999999999997</v>
      </c>
      <c r="Y149" s="36" t="s">
        <v>300</v>
      </c>
      <c r="Z149" s="157">
        <f>[3]Ternopil!$F$147</f>
        <v>1</v>
      </c>
      <c r="AA149" s="157" t="str">
        <f>[3]Ternopil!$G$147</f>
        <v>к</v>
      </c>
      <c r="AB149" s="157" t="str">
        <f>[3]Ternopil!$H$147</f>
        <v>к</v>
      </c>
      <c r="AC149" s="157" t="str">
        <f>[3]Ternopil!$I$147</f>
        <v>к</v>
      </c>
      <c r="AD149" s="157" t="str">
        <f>[3]Ternopil!$J$147</f>
        <v>к</v>
      </c>
      <c r="AE149" s="11"/>
      <c r="AF149" s="37" t="s">
        <v>1219</v>
      </c>
      <c r="AG149" s="37">
        <v>32.299999999999997</v>
      </c>
      <c r="AH149" s="37" t="s">
        <v>300</v>
      </c>
      <c r="AI149" s="157">
        <f>[4]Ternopil!$F$147</f>
        <v>1</v>
      </c>
      <c r="AJ149" s="157" t="str">
        <f>[4]Ternopil!$G$147</f>
        <v>к</v>
      </c>
      <c r="AK149" s="157" t="str">
        <f>[4]Ternopil!$H$147</f>
        <v>к</v>
      </c>
      <c r="AL149" s="157" t="str">
        <f>[4]Ternopil!$I$147</f>
        <v>к</v>
      </c>
      <c r="AM149" s="157" t="str">
        <f>[4]Ternopil!$J$147</f>
        <v>к</v>
      </c>
      <c r="AN149" s="11"/>
      <c r="AO149" s="11" t="s">
        <v>1219</v>
      </c>
      <c r="AP149" s="11">
        <v>32.299999999999997</v>
      </c>
      <c r="AQ149" s="11" t="s">
        <v>300</v>
      </c>
      <c r="AR149" s="157" t="e">
        <f>[5]Ternopil!$F$147</f>
        <v>#N/A</v>
      </c>
      <c r="AS149" s="157" t="e">
        <f>[5]Ternopil!$G$147</f>
        <v>#N/A</v>
      </c>
      <c r="AT149" s="157" t="e">
        <f>[5]Ternopil!$H$147</f>
        <v>#N/A</v>
      </c>
      <c r="AU149" s="157" t="e">
        <f>[5]Ternopil!$I$147</f>
        <v>#N/A</v>
      </c>
      <c r="AV149" s="157" t="e">
        <f>[5]Ternopil!$J$147</f>
        <v>#N/A</v>
      </c>
      <c r="AW149" s="11"/>
      <c r="AX149" s="33" t="s">
        <v>1219</v>
      </c>
      <c r="AY149" s="33">
        <v>32.299999999999997</v>
      </c>
      <c r="AZ149" s="33" t="s">
        <v>300</v>
      </c>
      <c r="BA149" s="157" t="e">
        <f>[6]Ternopil!$F$147</f>
        <v>#N/A</v>
      </c>
      <c r="BB149" s="157" t="e">
        <f>[6]Ternopil!$G$147</f>
        <v>#N/A</v>
      </c>
      <c r="BC149" s="157" t="e">
        <f>[6]Ternopil!$H$147</f>
        <v>#N/A</v>
      </c>
      <c r="BD149" s="157" t="e">
        <f>[6]Ternopil!$I$147</f>
        <v>#N/A</v>
      </c>
      <c r="BE149" s="157" t="e">
        <f>[6]Ternopil!$J$147</f>
        <v>#N/A</v>
      </c>
      <c r="BG149" s="2">
        <v>32.299999999999997</v>
      </c>
      <c r="BH149" s="2" t="s">
        <v>300</v>
      </c>
      <c r="BI149" s="1" t="e">
        <f t="shared" si="154"/>
        <v>#N/A</v>
      </c>
      <c r="BJ149" s="1" t="e">
        <f t="shared" si="155"/>
        <v>#N/A</v>
      </c>
      <c r="BK149" s="1">
        <f t="shared" si="156"/>
        <v>1</v>
      </c>
      <c r="BL149" s="1">
        <f t="shared" si="157"/>
        <v>1</v>
      </c>
      <c r="BM149" s="1" t="e">
        <f t="shared" si="158"/>
        <v>#N/A</v>
      </c>
      <c r="BN149" s="1" t="e">
        <f t="shared" si="159"/>
        <v>#N/A</v>
      </c>
      <c r="BP149" s="1" t="e">
        <f t="shared" si="160"/>
        <v>#N/A</v>
      </c>
      <c r="BQ149" s="1" t="e">
        <f t="shared" si="161"/>
        <v>#N/A</v>
      </c>
      <c r="BR149" s="1" t="str">
        <f t="shared" si="162"/>
        <v>к</v>
      </c>
      <c r="BS149" s="1" t="str">
        <f t="shared" si="163"/>
        <v>к</v>
      </c>
      <c r="BT149" s="1" t="e">
        <f t="shared" si="164"/>
        <v>#N/A</v>
      </c>
      <c r="BU149" s="1" t="e">
        <f t="shared" si="165"/>
        <v>#N/A</v>
      </c>
      <c r="BW149" s="40" t="str">
        <f t="shared" si="166"/>
        <v/>
      </c>
      <c r="BX149" s="40" t="str">
        <f t="shared" si="167"/>
        <v/>
      </c>
      <c r="BY149" s="40" t="str">
        <f t="shared" si="168"/>
        <v/>
      </c>
      <c r="BZ149" s="40" t="str">
        <f t="shared" si="169"/>
        <v/>
      </c>
      <c r="CA149" s="40" t="str">
        <f t="shared" si="170"/>
        <v/>
      </c>
      <c r="CB149" s="40" t="str">
        <f t="shared" si="171"/>
        <v/>
      </c>
      <c r="CD149" s="10" t="e">
        <f t="shared" si="172"/>
        <v>#N/A</v>
      </c>
      <c r="CE149" s="10" t="e">
        <f t="shared" si="173"/>
        <v>#N/A</v>
      </c>
      <c r="CF149" s="10" t="str">
        <f t="shared" si="174"/>
        <v>к</v>
      </c>
      <c r="CG149" s="10" t="str">
        <f t="shared" si="175"/>
        <v>к</v>
      </c>
      <c r="CH149" s="10" t="e">
        <f t="shared" si="176"/>
        <v>#N/A</v>
      </c>
      <c r="CI149" s="10" t="e">
        <f t="shared" si="177"/>
        <v>#N/A</v>
      </c>
      <c r="CK149" s="40" t="str">
        <f t="shared" si="178"/>
        <v/>
      </c>
      <c r="CL149" s="40" t="str">
        <f t="shared" si="179"/>
        <v/>
      </c>
      <c r="CM149" s="40" t="str">
        <f t="shared" si="180"/>
        <v/>
      </c>
      <c r="CN149" s="40" t="str">
        <f t="shared" si="181"/>
        <v/>
      </c>
      <c r="CO149" s="40" t="str">
        <f t="shared" si="182"/>
        <v/>
      </c>
      <c r="CP149" s="40" t="str">
        <f t="shared" si="183"/>
        <v/>
      </c>
      <c r="CR149" s="9" t="str">
        <f t="shared" si="184"/>
        <v/>
      </c>
      <c r="CS149" s="9" t="str">
        <f t="shared" si="185"/>
        <v/>
      </c>
      <c r="CT149" s="9" t="str">
        <f t="shared" si="186"/>
        <v/>
      </c>
      <c r="CU149" s="9" t="str">
        <f t="shared" si="187"/>
        <v/>
      </c>
      <c r="CV149" s="9" t="str">
        <f t="shared" si="188"/>
        <v/>
      </c>
      <c r="CW149" s="9" t="str">
        <f t="shared" si="189"/>
        <v/>
      </c>
      <c r="CY149" s="9" t="str">
        <f t="shared" si="190"/>
        <v/>
      </c>
      <c r="CZ149" s="9" t="str">
        <f t="shared" si="191"/>
        <v/>
      </c>
      <c r="DA149" s="9" t="str">
        <f t="shared" si="192"/>
        <v/>
      </c>
      <c r="DB149" s="9" t="str">
        <f t="shared" si="193"/>
        <v/>
      </c>
      <c r="DC149" s="9" t="str">
        <f t="shared" si="194"/>
        <v/>
      </c>
      <c r="DD149" s="9" t="str">
        <f t="shared" si="195"/>
        <v/>
      </c>
      <c r="DF149" s="9" t="str">
        <f>IF($A149=2,IF(ISNUMBER(CR149/Ukraine!CR149),100*CR149/Ukraine!CR149,""),"")</f>
        <v/>
      </c>
      <c r="DG149" s="9" t="str">
        <f>IF($A149=2,IF(ISNUMBER(CS149/Ukraine!CS149),100*CS149/Ukraine!CS149,""),"")</f>
        <v/>
      </c>
      <c r="DH149" s="9" t="str">
        <f>IF($A149=2,IF(ISNUMBER(CT149/Ukraine!CT149),100*CT149/Ukraine!CT149,""),"")</f>
        <v/>
      </c>
      <c r="DI149" s="9" t="str">
        <f>IF($A149=2,IF(ISNUMBER(CU149/Ukraine!CU149),100*CU149/Ukraine!CU149,""),"")</f>
        <v/>
      </c>
      <c r="DJ149" s="9" t="str">
        <f>IF($A149=2,IF(ISNUMBER(CV149/Ukraine!CV149),100*CV149/Ukraine!CV149,""),"")</f>
        <v/>
      </c>
      <c r="DK149" s="9" t="str">
        <f>IF($A149=2,IF(ISNUMBER(CW149/Ukraine!CW149),100*CW149/Ukraine!CW149,""),"")</f>
        <v/>
      </c>
      <c r="DM149" s="40" t="str">
        <f t="shared" si="196"/>
        <v/>
      </c>
      <c r="DN149" s="40" t="str">
        <f t="shared" si="197"/>
        <v/>
      </c>
      <c r="DO149" s="40" t="str">
        <f t="shared" si="198"/>
        <v/>
      </c>
      <c r="DP149" s="40" t="str">
        <f t="shared" si="199"/>
        <v/>
      </c>
      <c r="DQ149" s="40" t="str">
        <f t="shared" si="200"/>
        <v/>
      </c>
      <c r="DR149" s="40" t="str">
        <f t="shared" si="153"/>
        <v/>
      </c>
      <c r="DT149" s="40" t="str">
        <f t="shared" si="201"/>
        <v/>
      </c>
      <c r="DU149" s="40" t="str">
        <f t="shared" si="202"/>
        <v/>
      </c>
      <c r="DV149" s="40" t="str">
        <f t="shared" si="203"/>
        <v/>
      </c>
      <c r="DW149" s="40" t="str">
        <f t="shared" si="204"/>
        <v/>
      </c>
      <c r="DX149" s="40" t="str">
        <f t="shared" si="205"/>
        <v/>
      </c>
      <c r="DY149" s="40" t="str">
        <f t="shared" si="206"/>
        <v/>
      </c>
    </row>
    <row r="150" spans="1:129" x14ac:dyDescent="0.2">
      <c r="A150" s="39">
        <f>'Industry selection'!C150</f>
        <v>1</v>
      </c>
      <c r="B150" s="2">
        <v>32.4</v>
      </c>
      <c r="C150" s="2" t="s">
        <v>302</v>
      </c>
      <c r="E150" s="30" t="s">
        <v>301</v>
      </c>
      <c r="F150" s="31">
        <v>32.4</v>
      </c>
      <c r="G150" s="32" t="s">
        <v>302</v>
      </c>
      <c r="H150" s="157">
        <f>[1]Ternopil!$F$148</f>
        <v>4</v>
      </c>
      <c r="I150" s="157">
        <f>[1]Ternopil!$G$148</f>
        <v>215</v>
      </c>
      <c r="J150" s="157">
        <f>[1]Ternopil!$H$148</f>
        <v>213</v>
      </c>
      <c r="K150" s="157">
        <f>[1]Ternopil!$I$148</f>
        <v>17739.5</v>
      </c>
      <c r="L150" s="157">
        <f>[1]Ternopil!$J$148</f>
        <v>3529</v>
      </c>
      <c r="M150" s="11"/>
      <c r="N150" s="33" t="s">
        <v>875</v>
      </c>
      <c r="O150" s="36">
        <v>32.4</v>
      </c>
      <c r="P150" s="35" t="s">
        <v>302</v>
      </c>
      <c r="Q150" s="157">
        <f>[2]Ternopil!$F$148</f>
        <v>5</v>
      </c>
      <c r="R150" s="157">
        <f>[2]Ternopil!$G$148</f>
        <v>213</v>
      </c>
      <c r="S150" s="157">
        <f>[2]Ternopil!$H$148</f>
        <v>211</v>
      </c>
      <c r="T150" s="157">
        <f>[2]Ternopil!$I$148</f>
        <v>19218.7</v>
      </c>
      <c r="U150" s="157">
        <f>[2]Ternopil!$J$148</f>
        <v>4279.5</v>
      </c>
      <c r="V150" s="11"/>
      <c r="W150" s="36" t="s">
        <v>1220</v>
      </c>
      <c r="X150" s="36">
        <v>32.4</v>
      </c>
      <c r="Y150" s="36" t="s">
        <v>302</v>
      </c>
      <c r="Z150" s="157">
        <f>[3]Ternopil!$F$148</f>
        <v>1</v>
      </c>
      <c r="AA150" s="157" t="str">
        <f>[3]Ternopil!$G$148</f>
        <v>к</v>
      </c>
      <c r="AB150" s="157" t="str">
        <f>[3]Ternopil!$H$148</f>
        <v>к</v>
      </c>
      <c r="AC150" s="157" t="str">
        <f>[3]Ternopil!$I$148</f>
        <v>к</v>
      </c>
      <c r="AD150" s="157" t="str">
        <f>[3]Ternopil!$J$148</f>
        <v>к</v>
      </c>
      <c r="AE150" s="11"/>
      <c r="AF150" s="37" t="s">
        <v>1220</v>
      </c>
      <c r="AG150" s="37">
        <v>32.4</v>
      </c>
      <c r="AH150" s="37" t="s">
        <v>302</v>
      </c>
      <c r="AI150" s="157">
        <f>[4]Ternopil!$F$148</f>
        <v>2</v>
      </c>
      <c r="AJ150" s="157" t="str">
        <f>[4]Ternopil!$G$148</f>
        <v>к</v>
      </c>
      <c r="AK150" s="157" t="str">
        <f>[4]Ternopil!$H$148</f>
        <v>к</v>
      </c>
      <c r="AL150" s="157" t="str">
        <f>[4]Ternopil!$I$148</f>
        <v>к</v>
      </c>
      <c r="AM150" s="157" t="str">
        <f>[4]Ternopil!$J$148</f>
        <v>к</v>
      </c>
      <c r="AN150" s="11"/>
      <c r="AO150" s="11" t="s">
        <v>1220</v>
      </c>
      <c r="AP150" s="11">
        <v>32.4</v>
      </c>
      <c r="AQ150" s="11" t="s">
        <v>302</v>
      </c>
      <c r="AR150" s="157">
        <f>[5]Ternopil!$F$148</f>
        <v>1</v>
      </c>
      <c r="AS150" s="157" t="str">
        <f>[5]Ternopil!$G$148</f>
        <v>к</v>
      </c>
      <c r="AT150" s="157" t="str">
        <f>[5]Ternopil!$H$148</f>
        <v>к</v>
      </c>
      <c r="AU150" s="157" t="str">
        <f>[5]Ternopil!$I$148</f>
        <v>к</v>
      </c>
      <c r="AV150" s="157" t="str">
        <f>[5]Ternopil!$J$148</f>
        <v>к</v>
      </c>
      <c r="AW150" s="11"/>
      <c r="AX150" s="33" t="s">
        <v>1220</v>
      </c>
      <c r="AY150" s="33">
        <v>32.4</v>
      </c>
      <c r="AZ150" s="33" t="s">
        <v>302</v>
      </c>
      <c r="BA150" s="157">
        <f>[6]Ternopil!$F$148</f>
        <v>1</v>
      </c>
      <c r="BB150" s="157" t="str">
        <f>[6]Ternopil!$G$148</f>
        <v>к</v>
      </c>
      <c r="BC150" s="157" t="str">
        <f>[6]Ternopil!$H$148</f>
        <v>к</v>
      </c>
      <c r="BD150" s="157" t="str">
        <f>[6]Ternopil!$I$148</f>
        <v>к</v>
      </c>
      <c r="BE150" s="157" t="str">
        <f>[6]Ternopil!$J$148</f>
        <v>к</v>
      </c>
      <c r="BG150" s="2">
        <v>32.4</v>
      </c>
      <c r="BH150" s="2" t="s">
        <v>302</v>
      </c>
      <c r="BI150" s="1">
        <f t="shared" si="154"/>
        <v>4</v>
      </c>
      <c r="BJ150" s="1">
        <f t="shared" si="155"/>
        <v>5</v>
      </c>
      <c r="BK150" s="1">
        <f t="shared" si="156"/>
        <v>1</v>
      </c>
      <c r="BL150" s="1">
        <f t="shared" si="157"/>
        <v>2</v>
      </c>
      <c r="BM150" s="1">
        <f t="shared" si="158"/>
        <v>1</v>
      </c>
      <c r="BN150" s="1">
        <f t="shared" si="159"/>
        <v>1</v>
      </c>
      <c r="BP150" s="1">
        <f t="shared" si="160"/>
        <v>213</v>
      </c>
      <c r="BQ150" s="1">
        <f t="shared" si="161"/>
        <v>211</v>
      </c>
      <c r="BR150" s="1" t="str">
        <f t="shared" si="162"/>
        <v>к</v>
      </c>
      <c r="BS150" s="1" t="str">
        <f t="shared" si="163"/>
        <v>к</v>
      </c>
      <c r="BT150" s="1" t="str">
        <f t="shared" si="164"/>
        <v>к</v>
      </c>
      <c r="BU150" s="1" t="str">
        <f t="shared" si="165"/>
        <v>к</v>
      </c>
      <c r="BW150" s="40" t="str">
        <f t="shared" si="166"/>
        <v/>
      </c>
      <c r="BX150" s="40" t="str">
        <f t="shared" si="167"/>
        <v/>
      </c>
      <c r="BY150" s="40" t="str">
        <f t="shared" si="168"/>
        <v/>
      </c>
      <c r="BZ150" s="40" t="str">
        <f t="shared" si="169"/>
        <v/>
      </c>
      <c r="CA150" s="40" t="str">
        <f t="shared" si="170"/>
        <v/>
      </c>
      <c r="CB150" s="40" t="str">
        <f t="shared" si="171"/>
        <v/>
      </c>
      <c r="CD150" s="10">
        <f t="shared" si="172"/>
        <v>3529</v>
      </c>
      <c r="CE150" s="10">
        <f t="shared" si="173"/>
        <v>4279.5</v>
      </c>
      <c r="CF150" s="10" t="str">
        <f t="shared" si="174"/>
        <v>к</v>
      </c>
      <c r="CG150" s="10" t="str">
        <f t="shared" si="175"/>
        <v>к</v>
      </c>
      <c r="CH150" s="10" t="str">
        <f t="shared" si="176"/>
        <v>к</v>
      </c>
      <c r="CI150" s="10" t="str">
        <f t="shared" si="177"/>
        <v>к</v>
      </c>
      <c r="CK150" s="40" t="str">
        <f t="shared" si="178"/>
        <v/>
      </c>
      <c r="CL150" s="40" t="str">
        <f t="shared" si="179"/>
        <v/>
      </c>
      <c r="CM150" s="40" t="str">
        <f t="shared" si="180"/>
        <v/>
      </c>
      <c r="CN150" s="40" t="str">
        <f t="shared" si="181"/>
        <v/>
      </c>
      <c r="CO150" s="40" t="str">
        <f t="shared" si="182"/>
        <v/>
      </c>
      <c r="CP150" s="40" t="str">
        <f t="shared" si="183"/>
        <v/>
      </c>
      <c r="CR150" s="9" t="str">
        <f t="shared" si="184"/>
        <v/>
      </c>
      <c r="CS150" s="9" t="str">
        <f t="shared" si="185"/>
        <v/>
      </c>
      <c r="CT150" s="9" t="str">
        <f t="shared" si="186"/>
        <v/>
      </c>
      <c r="CU150" s="9" t="str">
        <f t="shared" si="187"/>
        <v/>
      </c>
      <c r="CV150" s="9" t="str">
        <f t="shared" si="188"/>
        <v/>
      </c>
      <c r="CW150" s="9" t="str">
        <f t="shared" si="189"/>
        <v/>
      </c>
      <c r="CY150" s="9" t="str">
        <f t="shared" si="190"/>
        <v/>
      </c>
      <c r="CZ150" s="9" t="str">
        <f t="shared" si="191"/>
        <v/>
      </c>
      <c r="DA150" s="9" t="str">
        <f t="shared" si="192"/>
        <v/>
      </c>
      <c r="DB150" s="9" t="str">
        <f t="shared" si="193"/>
        <v/>
      </c>
      <c r="DC150" s="9" t="str">
        <f t="shared" si="194"/>
        <v/>
      </c>
      <c r="DD150" s="9" t="str">
        <f t="shared" si="195"/>
        <v/>
      </c>
      <c r="DF150" s="9" t="str">
        <f>IF($A150=2,IF(ISNUMBER(CR150/Ukraine!CR150),100*CR150/Ukraine!CR150,""),"")</f>
        <v/>
      </c>
      <c r="DG150" s="9" t="str">
        <f>IF($A150=2,IF(ISNUMBER(CS150/Ukraine!CS150),100*CS150/Ukraine!CS150,""),"")</f>
        <v/>
      </c>
      <c r="DH150" s="9" t="str">
        <f>IF($A150=2,IF(ISNUMBER(CT150/Ukraine!CT150),100*CT150/Ukraine!CT150,""),"")</f>
        <v/>
      </c>
      <c r="DI150" s="9" t="str">
        <f>IF($A150=2,IF(ISNUMBER(CU150/Ukraine!CU150),100*CU150/Ukraine!CU150,""),"")</f>
        <v/>
      </c>
      <c r="DJ150" s="9" t="str">
        <f>IF($A150=2,IF(ISNUMBER(CV150/Ukraine!CV150),100*CV150/Ukraine!CV150,""),"")</f>
        <v/>
      </c>
      <c r="DK150" s="9" t="str">
        <f>IF($A150=2,IF(ISNUMBER(CW150/Ukraine!CW150),100*CW150/Ukraine!CW150,""),"")</f>
        <v/>
      </c>
      <c r="DM150" s="40" t="str">
        <f t="shared" si="196"/>
        <v/>
      </c>
      <c r="DN150" s="40" t="str">
        <f t="shared" si="197"/>
        <v/>
      </c>
      <c r="DO150" s="40" t="str">
        <f t="shared" si="198"/>
        <v/>
      </c>
      <c r="DP150" s="40" t="str">
        <f t="shared" si="199"/>
        <v/>
      </c>
      <c r="DQ150" s="40" t="str">
        <f t="shared" si="200"/>
        <v/>
      </c>
      <c r="DR150" s="40" t="str">
        <f t="shared" si="153"/>
        <v/>
      </c>
      <c r="DT150" s="40" t="str">
        <f t="shared" si="201"/>
        <v/>
      </c>
      <c r="DU150" s="40" t="str">
        <f t="shared" si="202"/>
        <v/>
      </c>
      <c r="DV150" s="40" t="str">
        <f t="shared" si="203"/>
        <v/>
      </c>
      <c r="DW150" s="40" t="str">
        <f t="shared" si="204"/>
        <v/>
      </c>
      <c r="DX150" s="40" t="str">
        <f t="shared" si="205"/>
        <v/>
      </c>
      <c r="DY150" s="40" t="str">
        <f t="shared" si="206"/>
        <v/>
      </c>
    </row>
    <row r="151" spans="1:129" x14ac:dyDescent="0.2">
      <c r="A151" s="39">
        <f>'Industry selection'!C151</f>
        <v>2</v>
      </c>
      <c r="B151" s="2">
        <v>32.5</v>
      </c>
      <c r="C151" s="2" t="s">
        <v>304</v>
      </c>
      <c r="E151" s="30" t="s">
        <v>303</v>
      </c>
      <c r="F151" s="31">
        <v>32.5</v>
      </c>
      <c r="G151" s="32" t="s">
        <v>304</v>
      </c>
      <c r="H151" s="157">
        <f>[1]Ternopil!$F$149</f>
        <v>5</v>
      </c>
      <c r="I151" s="157">
        <f>[1]Ternopil!$G$149</f>
        <v>164</v>
      </c>
      <c r="J151" s="157">
        <f>[1]Ternopil!$H$149</f>
        <v>162</v>
      </c>
      <c r="K151" s="157">
        <f>[1]Ternopil!$I$149</f>
        <v>23455.599999999999</v>
      </c>
      <c r="L151" s="157">
        <f>[1]Ternopil!$J$149</f>
        <v>5276.5</v>
      </c>
      <c r="M151" s="11"/>
      <c r="N151" s="33" t="s">
        <v>876</v>
      </c>
      <c r="O151" s="36">
        <v>32.5</v>
      </c>
      <c r="P151" s="35" t="s">
        <v>304</v>
      </c>
      <c r="Q151" s="157">
        <f>[2]Ternopil!$F$149</f>
        <v>6</v>
      </c>
      <c r="R151" s="157">
        <f>[2]Ternopil!$G$149</f>
        <v>227</v>
      </c>
      <c r="S151" s="157">
        <f>[2]Ternopil!$H$149</f>
        <v>225</v>
      </c>
      <c r="T151" s="157">
        <f>[2]Ternopil!$I$149</f>
        <v>57889.4</v>
      </c>
      <c r="U151" s="157">
        <f>[2]Ternopil!$J$149</f>
        <v>7246.1</v>
      </c>
      <c r="V151" s="11"/>
      <c r="W151" s="36" t="s">
        <v>1221</v>
      </c>
      <c r="X151" s="36">
        <v>32.5</v>
      </c>
      <c r="Y151" s="36" t="s">
        <v>304</v>
      </c>
      <c r="Z151" s="157">
        <f>[3]Ternopil!$F$149</f>
        <v>6</v>
      </c>
      <c r="AA151" s="157">
        <f>[3]Ternopil!$G$149</f>
        <v>203</v>
      </c>
      <c r="AB151" s="157">
        <f>[3]Ternopil!$H$149</f>
        <v>201</v>
      </c>
      <c r="AC151" s="157">
        <f>[3]Ternopil!$I$149</f>
        <v>73746.100000000006</v>
      </c>
      <c r="AD151" s="157">
        <f>[3]Ternopil!$J$149</f>
        <v>6399.9</v>
      </c>
      <c r="AE151" s="11"/>
      <c r="AF151" s="37" t="s">
        <v>1221</v>
      </c>
      <c r="AG151" s="37">
        <v>32.5</v>
      </c>
      <c r="AH151" s="37" t="s">
        <v>304</v>
      </c>
      <c r="AI151" s="157">
        <f>[4]Ternopil!$F$149</f>
        <v>6</v>
      </c>
      <c r="AJ151" s="157">
        <f>[4]Ternopil!$G$149</f>
        <v>205</v>
      </c>
      <c r="AK151" s="157">
        <f>[4]Ternopil!$H$149</f>
        <v>203</v>
      </c>
      <c r="AL151" s="157">
        <f>[4]Ternopil!$I$149</f>
        <v>124254.9</v>
      </c>
      <c r="AM151" s="157">
        <f>[4]Ternopil!$J$149</f>
        <v>7840.7</v>
      </c>
      <c r="AN151" s="11"/>
      <c r="AO151" s="11" t="s">
        <v>1221</v>
      </c>
      <c r="AP151" s="11">
        <v>32.5</v>
      </c>
      <c r="AQ151" s="11" t="s">
        <v>304</v>
      </c>
      <c r="AR151" s="157">
        <f>[5]Ternopil!$F$149</f>
        <v>6</v>
      </c>
      <c r="AS151" s="157">
        <f>[5]Ternopil!$G$149</f>
        <v>217</v>
      </c>
      <c r="AT151" s="157">
        <f>[5]Ternopil!$H$149</f>
        <v>215</v>
      </c>
      <c r="AU151" s="157">
        <f>[5]Ternopil!$I$149</f>
        <v>160885</v>
      </c>
      <c r="AV151" s="157">
        <f>[5]Ternopil!$J$149</f>
        <v>10328.1</v>
      </c>
      <c r="AW151" s="11"/>
      <c r="AX151" s="33" t="s">
        <v>1221</v>
      </c>
      <c r="AY151" s="33">
        <v>32.5</v>
      </c>
      <c r="AZ151" s="33" t="s">
        <v>304</v>
      </c>
      <c r="BA151" s="157">
        <f>[6]Ternopil!$F$149</f>
        <v>5</v>
      </c>
      <c r="BB151" s="157" t="str">
        <f>[6]Ternopil!$G$149</f>
        <v>к</v>
      </c>
      <c r="BC151" s="157" t="str">
        <f>[6]Ternopil!$H$149</f>
        <v>к</v>
      </c>
      <c r="BD151" s="157" t="str">
        <f>[6]Ternopil!$I$149</f>
        <v>к</v>
      </c>
      <c r="BE151" s="157" t="str">
        <f>[6]Ternopil!$J$149</f>
        <v>к</v>
      </c>
      <c r="BG151" s="2">
        <v>32.5</v>
      </c>
      <c r="BH151" s="2" t="s">
        <v>304</v>
      </c>
      <c r="BI151" s="1">
        <f t="shared" si="154"/>
        <v>5</v>
      </c>
      <c r="BJ151" s="1">
        <f t="shared" si="155"/>
        <v>6</v>
      </c>
      <c r="BK151" s="1">
        <f t="shared" si="156"/>
        <v>6</v>
      </c>
      <c r="BL151" s="1">
        <f t="shared" si="157"/>
        <v>6</v>
      </c>
      <c r="BM151" s="1">
        <f t="shared" si="158"/>
        <v>6</v>
      </c>
      <c r="BN151" s="1">
        <f t="shared" si="159"/>
        <v>5</v>
      </c>
      <c r="BP151" s="1">
        <f t="shared" si="160"/>
        <v>162</v>
      </c>
      <c r="BQ151" s="1">
        <f t="shared" si="161"/>
        <v>225</v>
      </c>
      <c r="BR151" s="1">
        <f t="shared" si="162"/>
        <v>201</v>
      </c>
      <c r="BS151" s="1">
        <f t="shared" si="163"/>
        <v>203</v>
      </c>
      <c r="BT151" s="1">
        <f t="shared" si="164"/>
        <v>215</v>
      </c>
      <c r="BU151" s="1" t="str">
        <f t="shared" si="165"/>
        <v>к</v>
      </c>
      <c r="BW151" s="40">
        <f t="shared" si="166"/>
        <v>1.936825996508931E-3</v>
      </c>
      <c r="BX151" s="40">
        <f t="shared" si="167"/>
        <v>2.787724102043092E-3</v>
      </c>
      <c r="BY151" s="40">
        <f t="shared" si="168"/>
        <v>2.5570241835968805E-3</v>
      </c>
      <c r="BZ151" s="40">
        <f t="shared" si="169"/>
        <v>2.8041772571554867E-3</v>
      </c>
      <c r="CA151" s="40">
        <f t="shared" si="170"/>
        <v>3.0931246313427039E-3</v>
      </c>
      <c r="CB151" s="40" t="str">
        <f t="shared" si="171"/>
        <v/>
      </c>
      <c r="CD151" s="10">
        <f t="shared" si="172"/>
        <v>5276.5</v>
      </c>
      <c r="CE151" s="10">
        <f t="shared" si="173"/>
        <v>7246.1</v>
      </c>
      <c r="CF151" s="10">
        <f t="shared" si="174"/>
        <v>6399.9</v>
      </c>
      <c r="CG151" s="10">
        <f t="shared" si="175"/>
        <v>7840.7</v>
      </c>
      <c r="CH151" s="10">
        <f t="shared" si="176"/>
        <v>10328.1</v>
      </c>
      <c r="CI151" s="10" t="str">
        <f t="shared" si="177"/>
        <v>к</v>
      </c>
      <c r="CK151" s="40">
        <f t="shared" si="178"/>
        <v>2.6420183107165752E-3</v>
      </c>
      <c r="CL151" s="40">
        <f t="shared" si="179"/>
        <v>3.492787368296234E-3</v>
      </c>
      <c r="CM151" s="40">
        <f t="shared" si="180"/>
        <v>2.8707902175397703E-3</v>
      </c>
      <c r="CN151" s="40">
        <f t="shared" si="181"/>
        <v>2.9878425480485259E-3</v>
      </c>
      <c r="CO151" s="40">
        <f t="shared" si="182"/>
        <v>3.4673249417362106E-3</v>
      </c>
      <c r="CP151" s="40" t="str">
        <f t="shared" si="183"/>
        <v/>
      </c>
      <c r="CR151" s="9">
        <f t="shared" si="184"/>
        <v>32.570987654320987</v>
      </c>
      <c r="CS151" s="9">
        <f t="shared" si="185"/>
        <v>32.204888888888888</v>
      </c>
      <c r="CT151" s="9">
        <f t="shared" si="186"/>
        <v>31.840298507462684</v>
      </c>
      <c r="CU151" s="9">
        <f t="shared" si="187"/>
        <v>38.624137931034483</v>
      </c>
      <c r="CV151" s="9">
        <f t="shared" si="188"/>
        <v>48.037674418604652</v>
      </c>
      <c r="CW151" s="9" t="str">
        <f t="shared" si="189"/>
        <v/>
      </c>
      <c r="CY151" s="9">
        <f t="shared" si="190"/>
        <v>136.4096886079974</v>
      </c>
      <c r="CZ151" s="9">
        <f t="shared" si="191"/>
        <v>125.29171612558106</v>
      </c>
      <c r="DA151" s="9">
        <f t="shared" si="192"/>
        <v>112.27074956723818</v>
      </c>
      <c r="DB151" s="9">
        <f t="shared" si="193"/>
        <v>106.54970331937383</v>
      </c>
      <c r="DC151" s="9">
        <f t="shared" si="194"/>
        <v>112.0978090116941</v>
      </c>
      <c r="DD151" s="9" t="str">
        <f t="shared" si="195"/>
        <v/>
      </c>
      <c r="DF151" s="9">
        <f>IF($A151=2,IF(ISNUMBER(CR151/Ukraine!CR151),100*CR151/Ukraine!CR151,""),"")</f>
        <v>95.810754876682509</v>
      </c>
      <c r="DG151" s="9">
        <f>IF($A151=2,IF(ISNUMBER(CS151/Ukraine!CS151),100*CS151/Ukraine!CS151,""),"")</f>
        <v>96.72145357275231</v>
      </c>
      <c r="DH151" s="9">
        <f>IF($A151=2,IF(ISNUMBER(CT151/Ukraine!CT151),100*CT151/Ukraine!CT151,""),"")</f>
        <v>91.672632727311083</v>
      </c>
      <c r="DI151" s="9">
        <f>IF($A151=2,IF(ISNUMBER(CU151/Ukraine!CU151),100*CU151/Ukraine!CU151,""),"")</f>
        <v>88.612563655293528</v>
      </c>
      <c r="DJ151" s="9">
        <f>IF($A151=2,IF(ISNUMBER(CV151/Ukraine!CV151),100*CV151/Ukraine!CV151,""),"")</f>
        <v>89.296392422896034</v>
      </c>
      <c r="DK151" s="9" t="str">
        <f>IF($A151=2,IF(ISNUMBER(CW151/Ukraine!CW151),100*CW151/Ukraine!CW151,""),"")</f>
        <v/>
      </c>
      <c r="DM151" s="40">
        <f t="shared" si="196"/>
        <v>0.38888888888888884</v>
      </c>
      <c r="DN151" s="40">
        <f t="shared" si="197"/>
        <v>-0.10666666666666669</v>
      </c>
      <c r="DO151" s="40">
        <f t="shared" si="198"/>
        <v>9.9502487562188602E-3</v>
      </c>
      <c r="DP151" s="40">
        <f t="shared" si="199"/>
        <v>5.9113300492610765E-2</v>
      </c>
      <c r="DQ151" s="40" t="str">
        <f t="shared" si="200"/>
        <v/>
      </c>
      <c r="DR151" s="40">
        <f t="shared" si="153"/>
        <v>0.32716049382716039</v>
      </c>
      <c r="DT151" s="40">
        <f t="shared" si="201"/>
        <v>-1.1240026532739478E-2</v>
      </c>
      <c r="DU151" s="40">
        <f t="shared" si="202"/>
        <v>-1.132096380410097E-2</v>
      </c>
      <c r="DV151" s="40">
        <f t="shared" si="203"/>
        <v>0.21305828593226961</v>
      </c>
      <c r="DW151" s="40">
        <f t="shared" si="204"/>
        <v>0.2437215946250646</v>
      </c>
      <c r="DX151" s="40" t="str">
        <f t="shared" si="205"/>
        <v/>
      </c>
      <c r="DY151" s="40">
        <f t="shared" si="206"/>
        <v>0.47486084635913084</v>
      </c>
    </row>
    <row r="152" spans="1:129" x14ac:dyDescent="0.2">
      <c r="A152" s="39">
        <f>'Industry selection'!C152</f>
        <v>1</v>
      </c>
      <c r="B152" s="2">
        <v>32.9</v>
      </c>
      <c r="C152" s="2" t="s">
        <v>306</v>
      </c>
      <c r="E152" s="30" t="s">
        <v>305</v>
      </c>
      <c r="F152" s="31">
        <v>32.9</v>
      </c>
      <c r="G152" s="32" t="s">
        <v>306</v>
      </c>
      <c r="H152" s="157">
        <f>[1]Ternopil!$F$150</f>
        <v>4</v>
      </c>
      <c r="I152" s="157" t="str">
        <f>[1]Ternopil!$G$150</f>
        <v>к</v>
      </c>
      <c r="J152" s="157" t="str">
        <f>[1]Ternopil!$H$150</f>
        <v>к</v>
      </c>
      <c r="K152" s="157" t="str">
        <f>[1]Ternopil!$I$150</f>
        <v>к</v>
      </c>
      <c r="L152" s="157" t="str">
        <f>[1]Ternopil!$J$150</f>
        <v>к</v>
      </c>
      <c r="M152" s="11"/>
      <c r="N152" s="33" t="s">
        <v>877</v>
      </c>
      <c r="O152" s="36">
        <v>32.9</v>
      </c>
      <c r="P152" s="35" t="s">
        <v>306</v>
      </c>
      <c r="Q152" s="157">
        <f>[2]Ternopil!$F$150</f>
        <v>3</v>
      </c>
      <c r="R152" s="157" t="str">
        <f>[2]Ternopil!$G$150</f>
        <v>к</v>
      </c>
      <c r="S152" s="157" t="str">
        <f>[2]Ternopil!$H$150</f>
        <v>к</v>
      </c>
      <c r="T152" s="157" t="str">
        <f>[2]Ternopil!$I$150</f>
        <v>к</v>
      </c>
      <c r="U152" s="157" t="str">
        <f>[2]Ternopil!$J$150</f>
        <v>к</v>
      </c>
      <c r="V152" s="11"/>
      <c r="W152" s="36" t="s">
        <v>1222</v>
      </c>
      <c r="X152" s="36">
        <v>32.9</v>
      </c>
      <c r="Y152" s="36" t="s">
        <v>306</v>
      </c>
      <c r="Z152" s="157">
        <f>[3]Ternopil!$F$150</f>
        <v>6</v>
      </c>
      <c r="AA152" s="157" t="str">
        <f>[3]Ternopil!$G$150</f>
        <v>к</v>
      </c>
      <c r="AB152" s="157" t="str">
        <f>[3]Ternopil!$H$150</f>
        <v>к</v>
      </c>
      <c r="AC152" s="157" t="str">
        <f>[3]Ternopil!$I$150</f>
        <v>к</v>
      </c>
      <c r="AD152" s="157" t="str">
        <f>[3]Ternopil!$J$150</f>
        <v>к</v>
      </c>
      <c r="AE152" s="11"/>
      <c r="AF152" s="37" t="s">
        <v>1222</v>
      </c>
      <c r="AG152" s="37">
        <v>32.9</v>
      </c>
      <c r="AH152" s="37" t="s">
        <v>306</v>
      </c>
      <c r="AI152" s="157">
        <f>[4]Ternopil!$F$150</f>
        <v>5</v>
      </c>
      <c r="AJ152" s="157">
        <f>[4]Ternopil!$G$150</f>
        <v>176</v>
      </c>
      <c r="AK152" s="157">
        <f>[4]Ternopil!$H$150</f>
        <v>176</v>
      </c>
      <c r="AL152" s="157">
        <f>[4]Ternopil!$I$150</f>
        <v>37264.800000000003</v>
      </c>
      <c r="AM152" s="157">
        <f>[4]Ternopil!$J$150</f>
        <v>5180.3</v>
      </c>
      <c r="AN152" s="11"/>
      <c r="AO152" s="11" t="s">
        <v>1222</v>
      </c>
      <c r="AP152" s="11">
        <v>32.9</v>
      </c>
      <c r="AQ152" s="11" t="s">
        <v>306</v>
      </c>
      <c r="AR152" s="157">
        <f>[5]Ternopil!$F$150</f>
        <v>4</v>
      </c>
      <c r="AS152" s="157">
        <f>[5]Ternopil!$G$150</f>
        <v>175</v>
      </c>
      <c r="AT152" s="157">
        <f>[5]Ternopil!$H$150</f>
        <v>174</v>
      </c>
      <c r="AU152" s="157">
        <f>[5]Ternopil!$I$150</f>
        <v>51591.1</v>
      </c>
      <c r="AV152" s="157">
        <f>[5]Ternopil!$J$150</f>
        <v>6639.4</v>
      </c>
      <c r="AW152" s="11"/>
      <c r="AX152" s="33" t="s">
        <v>1222</v>
      </c>
      <c r="AY152" s="33">
        <v>32.9</v>
      </c>
      <c r="AZ152" s="33" t="s">
        <v>306</v>
      </c>
      <c r="BA152" s="157">
        <f>[6]Ternopil!$F$150</f>
        <v>4</v>
      </c>
      <c r="BB152" s="157" t="str">
        <f>[6]Ternopil!$G$150</f>
        <v>к</v>
      </c>
      <c r="BC152" s="157" t="str">
        <f>[6]Ternopil!$H$150</f>
        <v>к</v>
      </c>
      <c r="BD152" s="157" t="str">
        <f>[6]Ternopil!$I$150</f>
        <v>к</v>
      </c>
      <c r="BE152" s="157" t="str">
        <f>[6]Ternopil!$J$150</f>
        <v>к</v>
      </c>
      <c r="BG152" s="2">
        <v>32.9</v>
      </c>
      <c r="BH152" s="2" t="s">
        <v>306</v>
      </c>
      <c r="BI152" s="1">
        <f t="shared" si="154"/>
        <v>4</v>
      </c>
      <c r="BJ152" s="1">
        <f t="shared" si="155"/>
        <v>3</v>
      </c>
      <c r="BK152" s="1">
        <f t="shared" si="156"/>
        <v>6</v>
      </c>
      <c r="BL152" s="1">
        <f t="shared" si="157"/>
        <v>5</v>
      </c>
      <c r="BM152" s="1">
        <f t="shared" si="158"/>
        <v>4</v>
      </c>
      <c r="BN152" s="1">
        <f t="shared" si="159"/>
        <v>4</v>
      </c>
      <c r="BP152" s="1" t="str">
        <f t="shared" si="160"/>
        <v>к</v>
      </c>
      <c r="BQ152" s="1" t="str">
        <f t="shared" si="161"/>
        <v>к</v>
      </c>
      <c r="BR152" s="1" t="str">
        <f t="shared" si="162"/>
        <v>к</v>
      </c>
      <c r="BS152" s="1">
        <f t="shared" si="163"/>
        <v>176</v>
      </c>
      <c r="BT152" s="1">
        <f t="shared" si="164"/>
        <v>174</v>
      </c>
      <c r="BU152" s="1" t="str">
        <f t="shared" si="165"/>
        <v>к</v>
      </c>
      <c r="BW152" s="40" t="str">
        <f t="shared" si="166"/>
        <v/>
      </c>
      <c r="BX152" s="40" t="str">
        <f t="shared" si="167"/>
        <v/>
      </c>
      <c r="BY152" s="40" t="str">
        <f t="shared" si="168"/>
        <v/>
      </c>
      <c r="BZ152" s="40" t="str">
        <f t="shared" si="169"/>
        <v/>
      </c>
      <c r="CA152" s="40" t="str">
        <f t="shared" si="170"/>
        <v/>
      </c>
      <c r="CB152" s="40" t="str">
        <f t="shared" si="171"/>
        <v/>
      </c>
      <c r="CD152" s="10" t="str">
        <f t="shared" si="172"/>
        <v>к</v>
      </c>
      <c r="CE152" s="10" t="str">
        <f t="shared" si="173"/>
        <v>к</v>
      </c>
      <c r="CF152" s="10" t="str">
        <f t="shared" si="174"/>
        <v>к</v>
      </c>
      <c r="CG152" s="10">
        <f t="shared" si="175"/>
        <v>5180.3</v>
      </c>
      <c r="CH152" s="10">
        <f t="shared" si="176"/>
        <v>6639.4</v>
      </c>
      <c r="CI152" s="10" t="str">
        <f t="shared" si="177"/>
        <v>к</v>
      </c>
      <c r="CK152" s="40" t="str">
        <f t="shared" si="178"/>
        <v/>
      </c>
      <c r="CL152" s="40" t="str">
        <f t="shared" si="179"/>
        <v/>
      </c>
      <c r="CM152" s="40" t="str">
        <f t="shared" si="180"/>
        <v/>
      </c>
      <c r="CN152" s="40" t="str">
        <f t="shared" si="181"/>
        <v/>
      </c>
      <c r="CO152" s="40" t="str">
        <f t="shared" si="182"/>
        <v/>
      </c>
      <c r="CP152" s="40" t="str">
        <f t="shared" si="183"/>
        <v/>
      </c>
      <c r="CR152" s="9" t="str">
        <f t="shared" si="184"/>
        <v/>
      </c>
      <c r="CS152" s="9" t="str">
        <f t="shared" si="185"/>
        <v/>
      </c>
      <c r="CT152" s="9" t="str">
        <f t="shared" si="186"/>
        <v/>
      </c>
      <c r="CU152" s="9" t="str">
        <f t="shared" si="187"/>
        <v/>
      </c>
      <c r="CV152" s="9" t="str">
        <f t="shared" si="188"/>
        <v/>
      </c>
      <c r="CW152" s="9" t="str">
        <f t="shared" si="189"/>
        <v/>
      </c>
      <c r="CY152" s="9" t="str">
        <f t="shared" si="190"/>
        <v/>
      </c>
      <c r="CZ152" s="9" t="str">
        <f t="shared" si="191"/>
        <v/>
      </c>
      <c r="DA152" s="9" t="str">
        <f t="shared" si="192"/>
        <v/>
      </c>
      <c r="DB152" s="9" t="str">
        <f t="shared" si="193"/>
        <v/>
      </c>
      <c r="DC152" s="9" t="str">
        <f t="shared" si="194"/>
        <v/>
      </c>
      <c r="DD152" s="9" t="str">
        <f t="shared" si="195"/>
        <v/>
      </c>
      <c r="DF152" s="9" t="str">
        <f>IF($A152=2,IF(ISNUMBER(CR152/Ukraine!CR152),100*CR152/Ukraine!CR152,""),"")</f>
        <v/>
      </c>
      <c r="DG152" s="9" t="str">
        <f>IF($A152=2,IF(ISNUMBER(CS152/Ukraine!CS152),100*CS152/Ukraine!CS152,""),"")</f>
        <v/>
      </c>
      <c r="DH152" s="9" t="str">
        <f>IF($A152=2,IF(ISNUMBER(CT152/Ukraine!CT152),100*CT152/Ukraine!CT152,""),"")</f>
        <v/>
      </c>
      <c r="DI152" s="9" t="str">
        <f>IF($A152=2,IF(ISNUMBER(CU152/Ukraine!CU152),100*CU152/Ukraine!CU152,""),"")</f>
        <v/>
      </c>
      <c r="DJ152" s="9" t="str">
        <f>IF($A152=2,IF(ISNUMBER(CV152/Ukraine!CV152),100*CV152/Ukraine!CV152,""),"")</f>
        <v/>
      </c>
      <c r="DK152" s="9" t="str">
        <f>IF($A152=2,IF(ISNUMBER(CW152/Ukraine!CW152),100*CW152/Ukraine!CW152,""),"")</f>
        <v/>
      </c>
      <c r="DM152" s="40" t="str">
        <f t="shared" si="196"/>
        <v/>
      </c>
      <c r="DN152" s="40" t="str">
        <f t="shared" si="197"/>
        <v/>
      </c>
      <c r="DO152" s="40" t="str">
        <f t="shared" si="198"/>
        <v/>
      </c>
      <c r="DP152" s="40" t="str">
        <f t="shared" si="199"/>
        <v/>
      </c>
      <c r="DQ152" s="40" t="str">
        <f t="shared" si="200"/>
        <v/>
      </c>
      <c r="DR152" s="40" t="str">
        <f t="shared" si="153"/>
        <v/>
      </c>
      <c r="DT152" s="40" t="str">
        <f t="shared" si="201"/>
        <v/>
      </c>
      <c r="DU152" s="40" t="str">
        <f t="shared" si="202"/>
        <v/>
      </c>
      <c r="DV152" s="40" t="str">
        <f t="shared" si="203"/>
        <v/>
      </c>
      <c r="DW152" s="40" t="str">
        <f t="shared" si="204"/>
        <v/>
      </c>
      <c r="DX152" s="40" t="str">
        <f t="shared" si="205"/>
        <v/>
      </c>
      <c r="DY152" s="40" t="str">
        <f t="shared" si="206"/>
        <v/>
      </c>
    </row>
    <row r="153" spans="1:129" x14ac:dyDescent="0.2">
      <c r="A153" s="39" t="str">
        <f>'Industry selection'!C153</f>
        <v/>
      </c>
      <c r="B153" s="2">
        <v>33</v>
      </c>
      <c r="C153" s="2" t="s">
        <v>308</v>
      </c>
      <c r="E153" s="30" t="s">
        <v>307</v>
      </c>
      <c r="F153" s="31">
        <v>33</v>
      </c>
      <c r="G153" s="32" t="s">
        <v>308</v>
      </c>
      <c r="H153" s="157">
        <f>[1]Ternopil!$F$151</f>
        <v>42</v>
      </c>
      <c r="I153" s="157">
        <f>[1]Ternopil!$G$151</f>
        <v>228</v>
      </c>
      <c r="J153" s="157">
        <f>[1]Ternopil!$H$151</f>
        <v>214</v>
      </c>
      <c r="K153" s="157">
        <f>[1]Ternopil!$I$151</f>
        <v>12305.1</v>
      </c>
      <c r="L153" s="157">
        <f>[1]Ternopil!$J$151</f>
        <v>3326.4</v>
      </c>
      <c r="M153" s="11"/>
      <c r="N153" s="33" t="s">
        <v>878</v>
      </c>
      <c r="O153" s="36">
        <v>33</v>
      </c>
      <c r="P153" s="35" t="s">
        <v>308</v>
      </c>
      <c r="Q153" s="157">
        <f>[2]Ternopil!$F$151</f>
        <v>51</v>
      </c>
      <c r="R153" s="157">
        <f>[2]Ternopil!$G$151</f>
        <v>247</v>
      </c>
      <c r="S153" s="157">
        <f>[2]Ternopil!$H$151</f>
        <v>204</v>
      </c>
      <c r="T153" s="157">
        <f>[2]Ternopil!$I$151</f>
        <v>15340.4</v>
      </c>
      <c r="U153" s="157">
        <f>[2]Ternopil!$J$151</f>
        <v>4380.3999999999996</v>
      </c>
      <c r="V153" s="11"/>
      <c r="W153" s="36" t="s">
        <v>1223</v>
      </c>
      <c r="X153" s="36">
        <v>33</v>
      </c>
      <c r="Y153" s="36" t="s">
        <v>308</v>
      </c>
      <c r="Z153" s="157">
        <f>[3]Ternopil!$F$151</f>
        <v>47</v>
      </c>
      <c r="AA153" s="157">
        <f>[3]Ternopil!$G$151</f>
        <v>218</v>
      </c>
      <c r="AB153" s="157">
        <f>[3]Ternopil!$H$151</f>
        <v>197</v>
      </c>
      <c r="AC153" s="157">
        <f>[3]Ternopil!$I$151</f>
        <v>19318.599999999999</v>
      </c>
      <c r="AD153" s="157">
        <f>[3]Ternopil!$J$151</f>
        <v>6013.6</v>
      </c>
      <c r="AE153" s="11"/>
      <c r="AF153" s="37" t="s">
        <v>1223</v>
      </c>
      <c r="AG153" s="37">
        <v>33</v>
      </c>
      <c r="AH153" s="37" t="s">
        <v>308</v>
      </c>
      <c r="AI153" s="157">
        <f>[4]Ternopil!$F$151</f>
        <v>46</v>
      </c>
      <c r="AJ153" s="157">
        <f>[4]Ternopil!$G$151</f>
        <v>212</v>
      </c>
      <c r="AK153" s="157">
        <f>[4]Ternopil!$H$151</f>
        <v>165</v>
      </c>
      <c r="AL153" s="157">
        <f>[4]Ternopil!$I$151</f>
        <v>16725.599999999999</v>
      </c>
      <c r="AM153" s="157">
        <f>[4]Ternopil!$J$151</f>
        <v>5424.4</v>
      </c>
      <c r="AN153" s="11"/>
      <c r="AO153" s="11" t="s">
        <v>1223</v>
      </c>
      <c r="AP153" s="11">
        <v>33</v>
      </c>
      <c r="AQ153" s="11" t="s">
        <v>308</v>
      </c>
      <c r="AR153" s="157">
        <f>[5]Ternopil!$F$151</f>
        <v>35</v>
      </c>
      <c r="AS153" s="157">
        <f>[5]Ternopil!$G$151</f>
        <v>264</v>
      </c>
      <c r="AT153" s="157">
        <f>[5]Ternopil!$H$151</f>
        <v>212</v>
      </c>
      <c r="AU153" s="157">
        <f>[5]Ternopil!$I$151</f>
        <v>27775.1</v>
      </c>
      <c r="AV153" s="157">
        <f>[5]Ternopil!$J$151</f>
        <v>9300.7000000000007</v>
      </c>
      <c r="AW153" s="11"/>
      <c r="AX153" s="33" t="s">
        <v>1223</v>
      </c>
      <c r="AY153" s="33">
        <v>33</v>
      </c>
      <c r="AZ153" s="33" t="s">
        <v>308</v>
      </c>
      <c r="BA153" s="157">
        <f>[6]Ternopil!$F$151</f>
        <v>39</v>
      </c>
      <c r="BB153" s="157">
        <f>[6]Ternopil!$G$151</f>
        <v>227</v>
      </c>
      <c r="BC153" s="157">
        <f>[6]Ternopil!$H$151</f>
        <v>221</v>
      </c>
      <c r="BD153" s="157">
        <f>[6]Ternopil!$I$151</f>
        <v>81014.899999999994</v>
      </c>
      <c r="BE153" s="157">
        <f>[6]Ternopil!$J$151</f>
        <v>10742.5</v>
      </c>
      <c r="BG153" s="2">
        <v>33</v>
      </c>
      <c r="BH153" s="2" t="s">
        <v>308</v>
      </c>
      <c r="BI153" s="1">
        <f t="shared" si="154"/>
        <v>42</v>
      </c>
      <c r="BJ153" s="1">
        <f t="shared" si="155"/>
        <v>51</v>
      </c>
      <c r="BK153" s="1">
        <f t="shared" si="156"/>
        <v>47</v>
      </c>
      <c r="BL153" s="1">
        <f t="shared" si="157"/>
        <v>46</v>
      </c>
      <c r="BM153" s="1">
        <f t="shared" si="158"/>
        <v>35</v>
      </c>
      <c r="BN153" s="1">
        <f t="shared" si="159"/>
        <v>39</v>
      </c>
      <c r="BP153" s="1">
        <f t="shared" si="160"/>
        <v>214</v>
      </c>
      <c r="BQ153" s="1">
        <f t="shared" si="161"/>
        <v>204</v>
      </c>
      <c r="BR153" s="1">
        <f t="shared" si="162"/>
        <v>197</v>
      </c>
      <c r="BS153" s="1">
        <f t="shared" si="163"/>
        <v>165</v>
      </c>
      <c r="BT153" s="1">
        <f t="shared" si="164"/>
        <v>212</v>
      </c>
      <c r="BU153" s="1">
        <f t="shared" si="165"/>
        <v>221</v>
      </c>
      <c r="BW153" s="40" t="str">
        <f t="shared" si="166"/>
        <v/>
      </c>
      <c r="BX153" s="40" t="str">
        <f t="shared" si="167"/>
        <v/>
      </c>
      <c r="BY153" s="40" t="str">
        <f t="shared" si="168"/>
        <v/>
      </c>
      <c r="BZ153" s="40" t="str">
        <f t="shared" si="169"/>
        <v/>
      </c>
      <c r="CA153" s="40" t="str">
        <f t="shared" si="170"/>
        <v/>
      </c>
      <c r="CB153" s="40" t="str">
        <f t="shared" si="171"/>
        <v/>
      </c>
      <c r="CD153" s="10">
        <f t="shared" si="172"/>
        <v>3326.4</v>
      </c>
      <c r="CE153" s="10">
        <f t="shared" si="173"/>
        <v>4380.3999999999996</v>
      </c>
      <c r="CF153" s="10">
        <f t="shared" si="174"/>
        <v>6013.6</v>
      </c>
      <c r="CG153" s="10">
        <f t="shared" si="175"/>
        <v>5424.4</v>
      </c>
      <c r="CH153" s="10">
        <f t="shared" si="176"/>
        <v>9300.7000000000007</v>
      </c>
      <c r="CI153" s="10">
        <f t="shared" si="177"/>
        <v>10742.5</v>
      </c>
      <c r="CK153" s="40" t="str">
        <f t="shared" si="178"/>
        <v/>
      </c>
      <c r="CL153" s="40" t="str">
        <f t="shared" si="179"/>
        <v/>
      </c>
      <c r="CM153" s="40" t="str">
        <f t="shared" si="180"/>
        <v/>
      </c>
      <c r="CN153" s="40" t="str">
        <f t="shared" si="181"/>
        <v/>
      </c>
      <c r="CO153" s="40" t="str">
        <f t="shared" si="182"/>
        <v/>
      </c>
      <c r="CP153" s="40" t="str">
        <f t="shared" si="183"/>
        <v/>
      </c>
      <c r="CR153" s="9" t="str">
        <f t="shared" si="184"/>
        <v/>
      </c>
      <c r="CS153" s="9" t="str">
        <f t="shared" si="185"/>
        <v/>
      </c>
      <c r="CT153" s="9" t="str">
        <f t="shared" si="186"/>
        <v/>
      </c>
      <c r="CU153" s="9" t="str">
        <f t="shared" si="187"/>
        <v/>
      </c>
      <c r="CV153" s="9" t="str">
        <f t="shared" si="188"/>
        <v/>
      </c>
      <c r="CW153" s="9" t="str">
        <f t="shared" si="189"/>
        <v/>
      </c>
      <c r="CY153" s="9" t="str">
        <f t="shared" si="190"/>
        <v/>
      </c>
      <c r="CZ153" s="9" t="str">
        <f t="shared" si="191"/>
        <v/>
      </c>
      <c r="DA153" s="9" t="str">
        <f t="shared" si="192"/>
        <v/>
      </c>
      <c r="DB153" s="9" t="str">
        <f t="shared" si="193"/>
        <v/>
      </c>
      <c r="DC153" s="9" t="str">
        <f t="shared" si="194"/>
        <v/>
      </c>
      <c r="DD153" s="9" t="str">
        <f t="shared" si="195"/>
        <v/>
      </c>
      <c r="DF153" s="9" t="str">
        <f>IF($A153=2,IF(ISNUMBER(CR153/Ukraine!CR153),100*CR153/Ukraine!CR153,""),"")</f>
        <v/>
      </c>
      <c r="DG153" s="9" t="str">
        <f>IF($A153=2,IF(ISNUMBER(CS153/Ukraine!CS153),100*CS153/Ukraine!CS153,""),"")</f>
        <v/>
      </c>
      <c r="DH153" s="9" t="str">
        <f>IF($A153=2,IF(ISNUMBER(CT153/Ukraine!CT153),100*CT153/Ukraine!CT153,""),"")</f>
        <v/>
      </c>
      <c r="DI153" s="9" t="str">
        <f>IF($A153=2,IF(ISNUMBER(CU153/Ukraine!CU153),100*CU153/Ukraine!CU153,""),"")</f>
        <v/>
      </c>
      <c r="DJ153" s="9" t="str">
        <f>IF($A153=2,IF(ISNUMBER(CV153/Ukraine!CV153),100*CV153/Ukraine!CV153,""),"")</f>
        <v/>
      </c>
      <c r="DK153" s="9" t="str">
        <f>IF($A153=2,IF(ISNUMBER(CW153/Ukraine!CW153),100*CW153/Ukraine!CW153,""),"")</f>
        <v/>
      </c>
      <c r="DM153" s="40" t="str">
        <f t="shared" si="196"/>
        <v/>
      </c>
      <c r="DN153" s="40" t="str">
        <f t="shared" si="197"/>
        <v/>
      </c>
      <c r="DO153" s="40" t="str">
        <f t="shared" si="198"/>
        <v/>
      </c>
      <c r="DP153" s="40" t="str">
        <f t="shared" si="199"/>
        <v/>
      </c>
      <c r="DQ153" s="40" t="str">
        <f t="shared" si="200"/>
        <v/>
      </c>
      <c r="DR153" s="40" t="str">
        <f t="shared" si="153"/>
        <v/>
      </c>
      <c r="DT153" s="40" t="str">
        <f t="shared" si="201"/>
        <v/>
      </c>
      <c r="DU153" s="40" t="str">
        <f t="shared" si="202"/>
        <v/>
      </c>
      <c r="DV153" s="40" t="str">
        <f t="shared" si="203"/>
        <v/>
      </c>
      <c r="DW153" s="40" t="str">
        <f t="shared" si="204"/>
        <v/>
      </c>
      <c r="DX153" s="40" t="str">
        <f t="shared" si="205"/>
        <v/>
      </c>
      <c r="DY153" s="40" t="str">
        <f t="shared" si="206"/>
        <v/>
      </c>
    </row>
    <row r="154" spans="1:129" x14ac:dyDescent="0.2">
      <c r="A154" s="39">
        <f>'Industry selection'!C154</f>
        <v>2</v>
      </c>
      <c r="B154" s="2">
        <v>33.1</v>
      </c>
      <c r="C154" s="2" t="s">
        <v>310</v>
      </c>
      <c r="E154" s="30" t="s">
        <v>309</v>
      </c>
      <c r="F154" s="31">
        <v>33.1</v>
      </c>
      <c r="G154" s="32" t="s">
        <v>310</v>
      </c>
      <c r="H154" s="157">
        <f>[1]Ternopil!$F$152</f>
        <v>37</v>
      </c>
      <c r="I154" s="157">
        <f>[1]Ternopil!$G$152</f>
        <v>220</v>
      </c>
      <c r="J154" s="157">
        <f>[1]Ternopil!$H$152</f>
        <v>209</v>
      </c>
      <c r="K154" s="157">
        <f>[1]Ternopil!$I$152</f>
        <v>11350.6</v>
      </c>
      <c r="L154" s="157">
        <f>[1]Ternopil!$J$152</f>
        <v>3266.9</v>
      </c>
      <c r="M154" s="11"/>
      <c r="N154" s="33" t="s">
        <v>879</v>
      </c>
      <c r="O154" s="36">
        <v>33.1</v>
      </c>
      <c r="P154" s="35" t="s">
        <v>310</v>
      </c>
      <c r="Q154" s="157">
        <f>[2]Ternopil!$F$152</f>
        <v>43</v>
      </c>
      <c r="R154" s="157">
        <f>[2]Ternopil!$G$152</f>
        <v>227</v>
      </c>
      <c r="S154" s="157">
        <f>[2]Ternopil!$H$152</f>
        <v>192</v>
      </c>
      <c r="T154" s="157">
        <f>[2]Ternopil!$I$152</f>
        <v>13613.4</v>
      </c>
      <c r="U154" s="157">
        <f>[2]Ternopil!$J$152</f>
        <v>4153.8</v>
      </c>
      <c r="V154" s="11"/>
      <c r="W154" s="36" t="s">
        <v>1224</v>
      </c>
      <c r="X154" s="36">
        <v>33.1</v>
      </c>
      <c r="Y154" s="36" t="s">
        <v>310</v>
      </c>
      <c r="Z154" s="157">
        <f>[3]Ternopil!$F$152</f>
        <v>40</v>
      </c>
      <c r="AA154" s="157">
        <f>[3]Ternopil!$G$152</f>
        <v>201</v>
      </c>
      <c r="AB154" s="157">
        <f>[3]Ternopil!$H$152</f>
        <v>187</v>
      </c>
      <c r="AC154" s="157">
        <f>[3]Ternopil!$I$152</f>
        <v>17462.599999999999</v>
      </c>
      <c r="AD154" s="157">
        <f>[3]Ternopil!$J$152</f>
        <v>5886.4</v>
      </c>
      <c r="AE154" s="11"/>
      <c r="AF154" s="37" t="s">
        <v>1224</v>
      </c>
      <c r="AG154" s="37">
        <v>33.1</v>
      </c>
      <c r="AH154" s="37" t="s">
        <v>310</v>
      </c>
      <c r="AI154" s="157">
        <f>[4]Ternopil!$F$152</f>
        <v>39</v>
      </c>
      <c r="AJ154" s="157">
        <f>[4]Ternopil!$G$152</f>
        <v>196</v>
      </c>
      <c r="AK154" s="157">
        <f>[4]Ternopil!$H$152</f>
        <v>159</v>
      </c>
      <c r="AL154" s="157">
        <f>[4]Ternopil!$I$152</f>
        <v>16479.599999999999</v>
      </c>
      <c r="AM154" s="157">
        <f>[4]Ternopil!$J$152</f>
        <v>5348.3</v>
      </c>
      <c r="AN154" s="11"/>
      <c r="AO154" s="11" t="s">
        <v>1224</v>
      </c>
      <c r="AP154" s="11">
        <v>33.1</v>
      </c>
      <c r="AQ154" s="11" t="s">
        <v>310</v>
      </c>
      <c r="AR154" s="157">
        <f>[5]Ternopil!$F$152</f>
        <v>29</v>
      </c>
      <c r="AS154" s="157">
        <f>[5]Ternopil!$G$152</f>
        <v>247</v>
      </c>
      <c r="AT154" s="157">
        <f>[5]Ternopil!$H$152</f>
        <v>201</v>
      </c>
      <c r="AU154" s="157">
        <f>[5]Ternopil!$I$152</f>
        <v>24497.1</v>
      </c>
      <c r="AV154" s="157">
        <f>[5]Ternopil!$J$152</f>
        <v>9078.6</v>
      </c>
      <c r="AW154" s="11"/>
      <c r="AX154" s="33" t="s">
        <v>1224</v>
      </c>
      <c r="AY154" s="33">
        <v>33.1</v>
      </c>
      <c r="AZ154" s="33" t="s">
        <v>310</v>
      </c>
      <c r="BA154" s="157">
        <f>[6]Ternopil!$F$152</f>
        <v>30</v>
      </c>
      <c r="BB154" s="157" t="str">
        <f>[6]Ternopil!$G$152</f>
        <v>к</v>
      </c>
      <c r="BC154" s="157" t="str">
        <f>[6]Ternopil!$H$152</f>
        <v>к</v>
      </c>
      <c r="BD154" s="157" t="str">
        <f>[6]Ternopil!$I$152</f>
        <v>к</v>
      </c>
      <c r="BE154" s="157" t="str">
        <f>[6]Ternopil!$J$152</f>
        <v>к</v>
      </c>
      <c r="BG154" s="2">
        <v>33.1</v>
      </c>
      <c r="BH154" s="2" t="s">
        <v>310</v>
      </c>
      <c r="BI154" s="1">
        <f t="shared" si="154"/>
        <v>37</v>
      </c>
      <c r="BJ154" s="1">
        <f t="shared" si="155"/>
        <v>43</v>
      </c>
      <c r="BK154" s="1">
        <f t="shared" si="156"/>
        <v>40</v>
      </c>
      <c r="BL154" s="1">
        <f t="shared" si="157"/>
        <v>39</v>
      </c>
      <c r="BM154" s="1">
        <f t="shared" si="158"/>
        <v>29</v>
      </c>
      <c r="BN154" s="1">
        <f t="shared" si="159"/>
        <v>30</v>
      </c>
      <c r="BP154" s="1">
        <f t="shared" si="160"/>
        <v>209</v>
      </c>
      <c r="BQ154" s="1">
        <f t="shared" si="161"/>
        <v>192</v>
      </c>
      <c r="BR154" s="1">
        <f t="shared" si="162"/>
        <v>187</v>
      </c>
      <c r="BS154" s="1">
        <f t="shared" si="163"/>
        <v>159</v>
      </c>
      <c r="BT154" s="1">
        <f t="shared" si="164"/>
        <v>201</v>
      </c>
      <c r="BU154" s="1" t="str">
        <f t="shared" si="165"/>
        <v>к</v>
      </c>
      <c r="BW154" s="40">
        <f t="shared" si="166"/>
        <v>2.4987446498170775E-3</v>
      </c>
      <c r="BX154" s="40">
        <f t="shared" si="167"/>
        <v>2.3788579004101053E-3</v>
      </c>
      <c r="BY154" s="40">
        <f t="shared" si="168"/>
        <v>2.3789229966796849E-3</v>
      </c>
      <c r="BZ154" s="40">
        <f t="shared" si="169"/>
        <v>2.1963752900873027E-3</v>
      </c>
      <c r="CA154" s="40">
        <f t="shared" si="170"/>
        <v>2.8917118646506206E-3</v>
      </c>
      <c r="CB154" s="40" t="str">
        <f t="shared" si="171"/>
        <v/>
      </c>
      <c r="CD154" s="10">
        <f t="shared" si="172"/>
        <v>3266.9</v>
      </c>
      <c r="CE154" s="10">
        <f t="shared" si="173"/>
        <v>4153.8</v>
      </c>
      <c r="CF154" s="10">
        <f t="shared" si="174"/>
        <v>5886.4</v>
      </c>
      <c r="CG154" s="10">
        <f t="shared" si="175"/>
        <v>5348.3</v>
      </c>
      <c r="CH154" s="10">
        <f t="shared" si="176"/>
        <v>9078.6</v>
      </c>
      <c r="CI154" s="10" t="str">
        <f t="shared" si="177"/>
        <v>к</v>
      </c>
      <c r="CK154" s="40">
        <f t="shared" si="178"/>
        <v>1.635783117460434E-3</v>
      </c>
      <c r="CL154" s="40">
        <f t="shared" si="179"/>
        <v>2.0022274286069608E-3</v>
      </c>
      <c r="CM154" s="40">
        <f t="shared" si="180"/>
        <v>2.6404505596221979E-3</v>
      </c>
      <c r="CN154" s="40">
        <f t="shared" si="181"/>
        <v>2.0380678127881352E-3</v>
      </c>
      <c r="CO154" s="40">
        <f t="shared" si="182"/>
        <v>3.0478458008778345E-3</v>
      </c>
      <c r="CP154" s="40" t="str">
        <f t="shared" si="183"/>
        <v/>
      </c>
      <c r="CR154" s="9">
        <f t="shared" si="184"/>
        <v>15.6311004784689</v>
      </c>
      <c r="CS154" s="9">
        <f t="shared" si="185"/>
        <v>21.634375000000002</v>
      </c>
      <c r="CT154" s="9">
        <f t="shared" si="186"/>
        <v>31.478074866310159</v>
      </c>
      <c r="CU154" s="9">
        <f t="shared" si="187"/>
        <v>33.637106918238992</v>
      </c>
      <c r="CV154" s="9">
        <f t="shared" si="188"/>
        <v>45.167164179104482</v>
      </c>
      <c r="CW154" s="9" t="str">
        <f t="shared" si="189"/>
        <v/>
      </c>
      <c r="CY154" s="9">
        <f t="shared" si="190"/>
        <v>65.464196895036181</v>
      </c>
      <c r="CZ154" s="9">
        <f t="shared" si="191"/>
        <v>84.167592703279382</v>
      </c>
      <c r="DA154" s="9">
        <f t="shared" si="192"/>
        <v>110.99352788247172</v>
      </c>
      <c r="DB154" s="9">
        <f t="shared" si="193"/>
        <v>92.792330253684696</v>
      </c>
      <c r="DC154" s="9">
        <f t="shared" si="194"/>
        <v>105.39936008617782</v>
      </c>
      <c r="DD154" s="9" t="str">
        <f t="shared" si="195"/>
        <v/>
      </c>
      <c r="DF154" s="9">
        <f>IF($A154=2,IF(ISNUMBER(CR154/Ukraine!CR154),100*CR154/Ukraine!CR154,""),"")</f>
        <v>48.726204860700641</v>
      </c>
      <c r="DG154" s="9">
        <f>IF($A154=2,IF(ISNUMBER(CS154/Ukraine!CS154),100*CS154/Ukraine!CS154,""),"")</f>
        <v>66.418008749919821</v>
      </c>
      <c r="DH154" s="9">
        <f>IF($A154=2,IF(ISNUMBER(CT154/Ukraine!CT154),100*CT154/Ukraine!CT154,""),"")</f>
        <v>80.691549000539894</v>
      </c>
      <c r="DI154" s="9">
        <f>IF($A154=2,IF(ISNUMBER(CU154/Ukraine!CU154),100*CU154/Ukraine!CU154,""),"")</f>
        <v>70.082958266008887</v>
      </c>
      <c r="DJ154" s="9">
        <f>IF($A154=2,IF(ISNUMBER(CV154/Ukraine!CV154),100*CV154/Ukraine!CV154,""),"")</f>
        <v>75.587916508900094</v>
      </c>
      <c r="DK154" s="9" t="str">
        <f>IF($A154=2,IF(ISNUMBER(CW154/Ukraine!CW154),100*CW154/Ukraine!CW154,""),"")</f>
        <v/>
      </c>
      <c r="DM154" s="40">
        <f t="shared" si="196"/>
        <v>-8.1339712918660267E-2</v>
      </c>
      <c r="DN154" s="40">
        <f t="shared" si="197"/>
        <v>-2.604166666666663E-2</v>
      </c>
      <c r="DO154" s="40">
        <f t="shared" si="198"/>
        <v>-0.14973262032085566</v>
      </c>
      <c r="DP154" s="40">
        <f t="shared" si="199"/>
        <v>0.26415094339622636</v>
      </c>
      <c r="DQ154" s="40" t="str">
        <f t="shared" si="200"/>
        <v/>
      </c>
      <c r="DR154" s="40">
        <f t="shared" si="153"/>
        <v>-3.8277511961722466E-2</v>
      </c>
      <c r="DT154" s="40">
        <f t="shared" si="201"/>
        <v>0.38405962074137578</v>
      </c>
      <c r="DU154" s="40">
        <f t="shared" si="202"/>
        <v>0.45500273829542826</v>
      </c>
      <c r="DV154" s="40">
        <f t="shared" si="203"/>
        <v>6.8588440084039748E-2</v>
      </c>
      <c r="DW154" s="40">
        <f t="shared" si="204"/>
        <v>0.34277791157519455</v>
      </c>
      <c r="DX154" s="40" t="str">
        <f t="shared" si="205"/>
        <v/>
      </c>
      <c r="DY154" s="40">
        <f t="shared" si="206"/>
        <v>1.8895703307211229</v>
      </c>
    </row>
    <row r="155" spans="1:129" x14ac:dyDescent="0.2">
      <c r="A155" s="39">
        <f>'Industry selection'!C155</f>
        <v>2</v>
      </c>
      <c r="B155" s="2">
        <v>33.200000000000003</v>
      </c>
      <c r="C155" s="2" t="s">
        <v>312</v>
      </c>
      <c r="E155" s="30" t="s">
        <v>311</v>
      </c>
      <c r="F155" s="31">
        <v>33.200000000000003</v>
      </c>
      <c r="G155" s="32" t="s">
        <v>312</v>
      </c>
      <c r="H155" s="157">
        <f>[1]Ternopil!$F$153</f>
        <v>5</v>
      </c>
      <c r="I155" s="157">
        <f>[1]Ternopil!$G$153</f>
        <v>8</v>
      </c>
      <c r="J155" s="157">
        <f>[1]Ternopil!$H$153</f>
        <v>5</v>
      </c>
      <c r="K155" s="157">
        <f>[1]Ternopil!$I$153</f>
        <v>954.5</v>
      </c>
      <c r="L155" s="157">
        <f>[1]Ternopil!$J$153</f>
        <v>59.5</v>
      </c>
      <c r="M155" s="11"/>
      <c r="N155" s="33" t="s">
        <v>880</v>
      </c>
      <c r="O155" s="36">
        <v>33.200000000000003</v>
      </c>
      <c r="P155" s="35" t="s">
        <v>312</v>
      </c>
      <c r="Q155" s="157">
        <f>[2]Ternopil!$F$153</f>
        <v>8</v>
      </c>
      <c r="R155" s="157">
        <f>[2]Ternopil!$G$153</f>
        <v>20</v>
      </c>
      <c r="S155" s="157">
        <f>[2]Ternopil!$H$153</f>
        <v>12</v>
      </c>
      <c r="T155" s="157">
        <f>[2]Ternopil!$I$153</f>
        <v>1727</v>
      </c>
      <c r="U155" s="157">
        <f>[2]Ternopil!$J$153</f>
        <v>226.6</v>
      </c>
      <c r="V155" s="11"/>
      <c r="W155" s="36" t="s">
        <v>1225</v>
      </c>
      <c r="X155" s="36">
        <v>33.200000000000003</v>
      </c>
      <c r="Y155" s="36" t="s">
        <v>312</v>
      </c>
      <c r="Z155" s="157">
        <f>[3]Ternopil!$F$153</f>
        <v>7</v>
      </c>
      <c r="AA155" s="157">
        <f>[3]Ternopil!$G$153</f>
        <v>17</v>
      </c>
      <c r="AB155" s="157">
        <f>[3]Ternopil!$H$153</f>
        <v>10</v>
      </c>
      <c r="AC155" s="157">
        <f>[3]Ternopil!$I$153</f>
        <v>1856</v>
      </c>
      <c r="AD155" s="157">
        <f>[3]Ternopil!$J$153</f>
        <v>127.2</v>
      </c>
      <c r="AE155" s="11"/>
      <c r="AF155" s="37" t="s">
        <v>1225</v>
      </c>
      <c r="AG155" s="37">
        <v>33.200000000000003</v>
      </c>
      <c r="AH155" s="37" t="s">
        <v>312</v>
      </c>
      <c r="AI155" s="157">
        <f>[4]Ternopil!$F$153</f>
        <v>7</v>
      </c>
      <c r="AJ155" s="157">
        <f>[4]Ternopil!$G$153</f>
        <v>16</v>
      </c>
      <c r="AK155" s="157">
        <f>[4]Ternopil!$H$153</f>
        <v>6</v>
      </c>
      <c r="AL155" s="157">
        <f>[4]Ternopil!$I$153</f>
        <v>246</v>
      </c>
      <c r="AM155" s="157">
        <f>[4]Ternopil!$J$153</f>
        <v>76.099999999999994</v>
      </c>
      <c r="AN155" s="11"/>
      <c r="AO155" s="11" t="s">
        <v>1225</v>
      </c>
      <c r="AP155" s="11">
        <v>33.200000000000003</v>
      </c>
      <c r="AQ155" s="11" t="s">
        <v>312</v>
      </c>
      <c r="AR155" s="157">
        <f>[5]Ternopil!$F$153</f>
        <v>6</v>
      </c>
      <c r="AS155" s="157">
        <f>[5]Ternopil!$G$153</f>
        <v>17</v>
      </c>
      <c r="AT155" s="157">
        <f>[5]Ternopil!$H$153</f>
        <v>11</v>
      </c>
      <c r="AU155" s="157">
        <f>[5]Ternopil!$I$153</f>
        <v>3278</v>
      </c>
      <c r="AV155" s="157">
        <f>[5]Ternopil!$J$153</f>
        <v>222.1</v>
      </c>
      <c r="AW155" s="11"/>
      <c r="AX155" s="33" t="s">
        <v>1225</v>
      </c>
      <c r="AY155" s="33">
        <v>33.200000000000003</v>
      </c>
      <c r="AZ155" s="33" t="s">
        <v>312</v>
      </c>
      <c r="BA155" s="157">
        <f>[6]Ternopil!$F$153</f>
        <v>9</v>
      </c>
      <c r="BB155" s="157" t="str">
        <f>[6]Ternopil!$G$153</f>
        <v>к</v>
      </c>
      <c r="BC155" s="157" t="str">
        <f>[6]Ternopil!$H$153</f>
        <v>к</v>
      </c>
      <c r="BD155" s="157" t="str">
        <f>[6]Ternopil!$I$153</f>
        <v>к</v>
      </c>
      <c r="BE155" s="157" t="str">
        <f>[6]Ternopil!$J$153</f>
        <v>к</v>
      </c>
      <c r="BG155" s="2">
        <v>33.200000000000003</v>
      </c>
      <c r="BH155" s="2" t="s">
        <v>312</v>
      </c>
      <c r="BI155" s="1">
        <f t="shared" si="154"/>
        <v>5</v>
      </c>
      <c r="BJ155" s="1">
        <f t="shared" si="155"/>
        <v>8</v>
      </c>
      <c r="BK155" s="1">
        <f t="shared" si="156"/>
        <v>7</v>
      </c>
      <c r="BL155" s="1">
        <f t="shared" si="157"/>
        <v>7</v>
      </c>
      <c r="BM155" s="1">
        <f t="shared" si="158"/>
        <v>6</v>
      </c>
      <c r="BN155" s="1">
        <f t="shared" si="159"/>
        <v>9</v>
      </c>
      <c r="BP155" s="1">
        <f t="shared" si="160"/>
        <v>5</v>
      </c>
      <c r="BQ155" s="1">
        <f t="shared" si="161"/>
        <v>12</v>
      </c>
      <c r="BR155" s="1">
        <f t="shared" si="162"/>
        <v>10</v>
      </c>
      <c r="BS155" s="1">
        <f t="shared" si="163"/>
        <v>6</v>
      </c>
      <c r="BT155" s="1">
        <f t="shared" si="164"/>
        <v>11</v>
      </c>
      <c r="BU155" s="1" t="str">
        <f t="shared" si="165"/>
        <v>к</v>
      </c>
      <c r="BW155" s="40">
        <f t="shared" si="166"/>
        <v>5.9778580139164534E-5</v>
      </c>
      <c r="BX155" s="40">
        <f t="shared" si="167"/>
        <v>1.4867861877563158E-4</v>
      </c>
      <c r="BY155" s="40">
        <f t="shared" si="168"/>
        <v>1.2721513351228263E-4</v>
      </c>
      <c r="BZ155" s="40">
        <f t="shared" si="169"/>
        <v>8.2882086418388772E-5</v>
      </c>
      <c r="CA155" s="40">
        <f t="shared" si="170"/>
        <v>1.5825288811520811E-4</v>
      </c>
      <c r="CB155" s="40" t="str">
        <f t="shared" si="171"/>
        <v/>
      </c>
      <c r="CD155" s="10">
        <f t="shared" si="172"/>
        <v>59.5</v>
      </c>
      <c r="CE155" s="10">
        <f t="shared" si="173"/>
        <v>226.6</v>
      </c>
      <c r="CF155" s="10">
        <f t="shared" si="174"/>
        <v>127.2</v>
      </c>
      <c r="CG155" s="10">
        <f t="shared" si="175"/>
        <v>76.099999999999994</v>
      </c>
      <c r="CH155" s="10">
        <f t="shared" si="176"/>
        <v>222.1</v>
      </c>
      <c r="CI155" s="10" t="str">
        <f t="shared" si="177"/>
        <v>к</v>
      </c>
      <c r="CK155" s="40">
        <f t="shared" si="178"/>
        <v>2.9792493032812702E-5</v>
      </c>
      <c r="CL155" s="40">
        <f t="shared" si="179"/>
        <v>1.0922642768605548E-4</v>
      </c>
      <c r="CM155" s="40">
        <f t="shared" si="180"/>
        <v>5.7057847102463919E-5</v>
      </c>
      <c r="CN155" s="40">
        <f t="shared" si="181"/>
        <v>2.8999300815806344E-5</v>
      </c>
      <c r="CO155" s="40">
        <f t="shared" si="182"/>
        <v>7.4562878899275985E-5</v>
      </c>
      <c r="CP155" s="40" t="str">
        <f t="shared" si="183"/>
        <v/>
      </c>
      <c r="CR155" s="9">
        <f t="shared" si="184"/>
        <v>11.9</v>
      </c>
      <c r="CS155" s="9">
        <f t="shared" si="185"/>
        <v>18.883333333333333</v>
      </c>
      <c r="CT155" s="9">
        <f t="shared" si="186"/>
        <v>12.72</v>
      </c>
      <c r="CU155" s="9">
        <f t="shared" si="187"/>
        <v>12.683333333333332</v>
      </c>
      <c r="CV155" s="9">
        <f t="shared" si="188"/>
        <v>20.190909090909091</v>
      </c>
      <c r="CW155" s="9" t="str">
        <f t="shared" si="189"/>
        <v/>
      </c>
      <c r="CY155" s="9">
        <f t="shared" si="190"/>
        <v>49.838074045010401</v>
      </c>
      <c r="CZ155" s="9">
        <f t="shared" si="191"/>
        <v>73.464785041410195</v>
      </c>
      <c r="DA155" s="9">
        <f t="shared" si="192"/>
        <v>44.851461871833813</v>
      </c>
      <c r="DB155" s="9">
        <f t="shared" si="193"/>
        <v>34.988623077630884</v>
      </c>
      <c r="DC155" s="9">
        <f t="shared" si="194"/>
        <v>47.116283176452505</v>
      </c>
      <c r="DD155" s="9" t="str">
        <f t="shared" si="195"/>
        <v/>
      </c>
      <c r="DF155" s="9">
        <f>IF($A155=2,IF(ISNUMBER(CR155/Ukraine!CR155),100*CR155/Ukraine!CR155,""),"")</f>
        <v>37.797451135309679</v>
      </c>
      <c r="DG155" s="9">
        <f>IF($A155=2,IF(ISNUMBER(CS155/Ukraine!CS155),100*CS155/Ukraine!CS155,""),"")</f>
        <v>59.584926690281016</v>
      </c>
      <c r="DH155" s="9">
        <f>IF($A155=2,IF(ISNUMBER(CT155/Ukraine!CT155),100*CT155/Ukraine!CT155,""),"")</f>
        <v>36.875561181632314</v>
      </c>
      <c r="DI155" s="9">
        <f>IF($A155=2,IF(ISNUMBER(CU155/Ukraine!CU155),100*CU155/Ukraine!CU155,""),"")</f>
        <v>28.640705134494503</v>
      </c>
      <c r="DJ155" s="9">
        <f>IF($A155=2,IF(ISNUMBER(CV155/Ukraine!CV155),100*CV155/Ukraine!CV155,""),"")</f>
        <v>37.453000564503398</v>
      </c>
      <c r="DK155" s="9" t="str">
        <f>IF($A155=2,IF(ISNUMBER(CW155/Ukraine!CW155),100*CW155/Ukraine!CW155,""),"")</f>
        <v/>
      </c>
      <c r="DM155" s="40">
        <f t="shared" si="196"/>
        <v>1.4</v>
      </c>
      <c r="DN155" s="40">
        <f t="shared" si="197"/>
        <v>-0.16666666666666663</v>
      </c>
      <c r="DO155" s="40">
        <f t="shared" si="198"/>
        <v>-0.4</v>
      </c>
      <c r="DP155" s="40">
        <f t="shared" si="199"/>
        <v>0.83333333333333326</v>
      </c>
      <c r="DQ155" s="40" t="str">
        <f t="shared" si="200"/>
        <v/>
      </c>
      <c r="DR155" s="40">
        <f t="shared" si="153"/>
        <v>1.2000000000000002</v>
      </c>
      <c r="DT155" s="40">
        <f t="shared" si="201"/>
        <v>0.58683473389355734</v>
      </c>
      <c r="DU155" s="40">
        <f t="shared" si="202"/>
        <v>-0.3263901147396292</v>
      </c>
      <c r="DV155" s="40">
        <f t="shared" si="203"/>
        <v>-2.8825995807129079E-3</v>
      </c>
      <c r="DW155" s="40">
        <f t="shared" si="204"/>
        <v>0.5919245012543306</v>
      </c>
      <c r="DX155" s="40" t="str">
        <f t="shared" si="205"/>
        <v/>
      </c>
      <c r="DY155" s="40">
        <f t="shared" si="206"/>
        <v>0.69671504965622622</v>
      </c>
    </row>
    <row r="156" spans="1:129" x14ac:dyDescent="0.2">
      <c r="A156" s="39" t="str">
        <f>'Industry selection'!C156</f>
        <v/>
      </c>
      <c r="B156" s="2" t="s">
        <v>314</v>
      </c>
      <c r="C156" s="2" t="s">
        <v>315</v>
      </c>
      <c r="E156" s="30" t="s">
        <v>313</v>
      </c>
      <c r="F156" s="31" t="s">
        <v>314</v>
      </c>
      <c r="G156" s="32" t="s">
        <v>315</v>
      </c>
      <c r="H156" s="157">
        <f>[1]Ternopil!$F$154</f>
        <v>14</v>
      </c>
      <c r="I156" s="157">
        <f>[1]Ternopil!$G$154</f>
        <v>5522</v>
      </c>
      <c r="J156" s="157">
        <f>[1]Ternopil!$H$154</f>
        <v>5519</v>
      </c>
      <c r="K156" s="157">
        <f>[1]Ternopil!$I$154</f>
        <v>1703329.4</v>
      </c>
      <c r="L156" s="157">
        <f>[1]Ternopil!$J$154</f>
        <v>199885.3</v>
      </c>
      <c r="M156" s="11"/>
      <c r="N156" s="33" t="s">
        <v>881</v>
      </c>
      <c r="O156" s="36" t="s">
        <v>314</v>
      </c>
      <c r="P156" s="35" t="s">
        <v>315</v>
      </c>
      <c r="Q156" s="157">
        <f>[2]Ternopil!$F$154</f>
        <v>27</v>
      </c>
      <c r="R156" s="157">
        <f>[2]Ternopil!$G$154</f>
        <v>5605</v>
      </c>
      <c r="S156" s="157">
        <f>[2]Ternopil!$H$154</f>
        <v>5604</v>
      </c>
      <c r="T156" s="157">
        <f>[2]Ternopil!$I$154</f>
        <v>1686418.9</v>
      </c>
      <c r="U156" s="157">
        <f>[2]Ternopil!$J$154</f>
        <v>217698.5</v>
      </c>
      <c r="V156" s="11"/>
      <c r="W156" s="36" t="s">
        <v>1226</v>
      </c>
      <c r="X156" s="36" t="s">
        <v>314</v>
      </c>
      <c r="Y156" s="36" t="s">
        <v>315</v>
      </c>
      <c r="Z156" s="157">
        <f>[3]Ternopil!$F$154</f>
        <v>25</v>
      </c>
      <c r="AA156" s="157">
        <f>[3]Ternopil!$G$154</f>
        <v>5480</v>
      </c>
      <c r="AB156" s="157">
        <f>[3]Ternopil!$H$154</f>
        <v>5473</v>
      </c>
      <c r="AC156" s="157">
        <f>[3]Ternopil!$I$154</f>
        <v>1744957.7</v>
      </c>
      <c r="AD156" s="157">
        <f>[3]Ternopil!$J$154</f>
        <v>229951.4</v>
      </c>
      <c r="AE156" s="11"/>
      <c r="AF156" s="37" t="s">
        <v>1226</v>
      </c>
      <c r="AG156" s="37" t="s">
        <v>314</v>
      </c>
      <c r="AH156" s="37" t="s">
        <v>315</v>
      </c>
      <c r="AI156" s="157">
        <f>[4]Ternopil!$F$154</f>
        <v>31</v>
      </c>
      <c r="AJ156" s="157">
        <f>[4]Ternopil!$G$154</f>
        <v>5257</v>
      </c>
      <c r="AK156" s="157">
        <f>[4]Ternopil!$H$154</f>
        <v>5250</v>
      </c>
      <c r="AL156" s="157">
        <f>[4]Ternopil!$I$154</f>
        <v>2061332.3</v>
      </c>
      <c r="AM156" s="157">
        <f>[4]Ternopil!$J$154</f>
        <v>247877.7</v>
      </c>
      <c r="AN156" s="11"/>
      <c r="AO156" s="11" t="s">
        <v>1226</v>
      </c>
      <c r="AP156" s="11" t="s">
        <v>314</v>
      </c>
      <c r="AQ156" s="11" t="s">
        <v>315</v>
      </c>
      <c r="AR156" s="157">
        <f>[5]Ternopil!$F$154</f>
        <v>34</v>
      </c>
      <c r="AS156" s="157">
        <f>[5]Ternopil!$G$154</f>
        <v>5116</v>
      </c>
      <c r="AT156" s="157">
        <f>[5]Ternopil!$H$154</f>
        <v>5110</v>
      </c>
      <c r="AU156" s="157">
        <f>[5]Ternopil!$I$154</f>
        <v>4903099.8</v>
      </c>
      <c r="AV156" s="157">
        <f>[5]Ternopil!$J$154</f>
        <v>326660</v>
      </c>
      <c r="AW156" s="11"/>
      <c r="AX156" s="33" t="s">
        <v>1226</v>
      </c>
      <c r="AY156" s="33" t="s">
        <v>314</v>
      </c>
      <c r="AZ156" s="33" t="s">
        <v>315</v>
      </c>
      <c r="BA156" s="157">
        <f>[6]Ternopil!$F$154</f>
        <v>43</v>
      </c>
      <c r="BB156" s="157">
        <f>[6]Ternopil!$G$154</f>
        <v>4954</v>
      </c>
      <c r="BC156" s="157">
        <f>[6]Ternopil!$H$154</f>
        <v>4949</v>
      </c>
      <c r="BD156" s="157">
        <f>[6]Ternopil!$I$154</f>
        <v>5624628.5999999996</v>
      </c>
      <c r="BE156" s="157">
        <f>[6]Ternopil!$J$154</f>
        <v>375189.5</v>
      </c>
      <c r="BG156" s="2" t="s">
        <v>314</v>
      </c>
      <c r="BH156" s="2" t="s">
        <v>315</v>
      </c>
      <c r="BI156" s="1">
        <f t="shared" si="154"/>
        <v>14</v>
      </c>
      <c r="BJ156" s="1">
        <f t="shared" si="155"/>
        <v>27</v>
      </c>
      <c r="BK156" s="1">
        <f t="shared" si="156"/>
        <v>25</v>
      </c>
      <c r="BL156" s="1">
        <f t="shared" si="157"/>
        <v>31</v>
      </c>
      <c r="BM156" s="1">
        <f t="shared" si="158"/>
        <v>34</v>
      </c>
      <c r="BN156" s="1">
        <f t="shared" si="159"/>
        <v>43</v>
      </c>
      <c r="BP156" s="1">
        <f t="shared" si="160"/>
        <v>5519</v>
      </c>
      <c r="BQ156" s="1">
        <f t="shared" si="161"/>
        <v>5604</v>
      </c>
      <c r="BR156" s="1">
        <f t="shared" si="162"/>
        <v>5473</v>
      </c>
      <c r="BS156" s="1">
        <f t="shared" si="163"/>
        <v>5250</v>
      </c>
      <c r="BT156" s="1">
        <f t="shared" si="164"/>
        <v>5110</v>
      </c>
      <c r="BU156" s="1">
        <f t="shared" si="165"/>
        <v>4949</v>
      </c>
      <c r="BW156" s="40" t="str">
        <f t="shared" si="166"/>
        <v/>
      </c>
      <c r="BX156" s="40" t="str">
        <f t="shared" si="167"/>
        <v/>
      </c>
      <c r="BY156" s="40" t="str">
        <f t="shared" si="168"/>
        <v/>
      </c>
      <c r="BZ156" s="40" t="str">
        <f t="shared" si="169"/>
        <v/>
      </c>
      <c r="CA156" s="40" t="str">
        <f t="shared" si="170"/>
        <v/>
      </c>
      <c r="CB156" s="40" t="str">
        <f t="shared" si="171"/>
        <v/>
      </c>
      <c r="CD156" s="10">
        <f t="shared" si="172"/>
        <v>199885.3</v>
      </c>
      <c r="CE156" s="10">
        <f t="shared" si="173"/>
        <v>217698.5</v>
      </c>
      <c r="CF156" s="10">
        <f t="shared" si="174"/>
        <v>229951.4</v>
      </c>
      <c r="CG156" s="10">
        <f t="shared" si="175"/>
        <v>247877.7</v>
      </c>
      <c r="CH156" s="10">
        <f t="shared" si="176"/>
        <v>326660</v>
      </c>
      <c r="CI156" s="10">
        <f t="shared" si="177"/>
        <v>375189.5</v>
      </c>
      <c r="CK156" s="40" t="str">
        <f t="shared" si="178"/>
        <v/>
      </c>
      <c r="CL156" s="40" t="str">
        <f t="shared" si="179"/>
        <v/>
      </c>
      <c r="CM156" s="40" t="str">
        <f t="shared" si="180"/>
        <v/>
      </c>
      <c r="CN156" s="40" t="str">
        <f t="shared" si="181"/>
        <v/>
      </c>
      <c r="CO156" s="40" t="str">
        <f t="shared" si="182"/>
        <v/>
      </c>
      <c r="CP156" s="40" t="str">
        <f t="shared" si="183"/>
        <v/>
      </c>
      <c r="CR156" s="9" t="str">
        <f t="shared" si="184"/>
        <v/>
      </c>
      <c r="CS156" s="9" t="str">
        <f t="shared" si="185"/>
        <v/>
      </c>
      <c r="CT156" s="9" t="str">
        <f t="shared" si="186"/>
        <v/>
      </c>
      <c r="CU156" s="9" t="str">
        <f t="shared" si="187"/>
        <v/>
      </c>
      <c r="CV156" s="9" t="str">
        <f t="shared" si="188"/>
        <v/>
      </c>
      <c r="CW156" s="9" t="str">
        <f t="shared" si="189"/>
        <v/>
      </c>
      <c r="CY156" s="9" t="str">
        <f t="shared" si="190"/>
        <v/>
      </c>
      <c r="CZ156" s="9" t="str">
        <f t="shared" si="191"/>
        <v/>
      </c>
      <c r="DA156" s="9" t="str">
        <f t="shared" si="192"/>
        <v/>
      </c>
      <c r="DB156" s="9" t="str">
        <f t="shared" si="193"/>
        <v/>
      </c>
      <c r="DC156" s="9" t="str">
        <f t="shared" si="194"/>
        <v/>
      </c>
      <c r="DD156" s="9" t="str">
        <f t="shared" si="195"/>
        <v/>
      </c>
      <c r="DF156" s="9" t="str">
        <f>IF($A156=2,IF(ISNUMBER(CR156/Ukraine!CR156),100*CR156/Ukraine!CR156,""),"")</f>
        <v/>
      </c>
      <c r="DG156" s="9" t="str">
        <f>IF($A156=2,IF(ISNUMBER(CS156/Ukraine!CS156),100*CS156/Ukraine!CS156,""),"")</f>
        <v/>
      </c>
      <c r="DH156" s="9" t="str">
        <f>IF($A156=2,IF(ISNUMBER(CT156/Ukraine!CT156),100*CT156/Ukraine!CT156,""),"")</f>
        <v/>
      </c>
      <c r="DI156" s="9" t="str">
        <f>IF($A156=2,IF(ISNUMBER(CU156/Ukraine!CU156),100*CU156/Ukraine!CU156,""),"")</f>
        <v/>
      </c>
      <c r="DJ156" s="9" t="str">
        <f>IF($A156=2,IF(ISNUMBER(CV156/Ukraine!CV156),100*CV156/Ukraine!CV156,""),"")</f>
        <v/>
      </c>
      <c r="DK156" s="9" t="str">
        <f>IF($A156=2,IF(ISNUMBER(CW156/Ukraine!CW156),100*CW156/Ukraine!CW156,""),"")</f>
        <v/>
      </c>
      <c r="DM156" s="40" t="str">
        <f t="shared" si="196"/>
        <v/>
      </c>
      <c r="DN156" s="40" t="str">
        <f t="shared" si="197"/>
        <v/>
      </c>
      <c r="DO156" s="40" t="str">
        <f t="shared" si="198"/>
        <v/>
      </c>
      <c r="DP156" s="40" t="str">
        <f t="shared" si="199"/>
        <v/>
      </c>
      <c r="DQ156" s="40" t="str">
        <f t="shared" si="200"/>
        <v/>
      </c>
      <c r="DR156" s="40" t="str">
        <f t="shared" si="153"/>
        <v/>
      </c>
      <c r="DT156" s="40" t="str">
        <f t="shared" si="201"/>
        <v/>
      </c>
      <c r="DU156" s="40" t="str">
        <f t="shared" si="202"/>
        <v/>
      </c>
      <c r="DV156" s="40" t="str">
        <f t="shared" si="203"/>
        <v/>
      </c>
      <c r="DW156" s="40" t="str">
        <f t="shared" si="204"/>
        <v/>
      </c>
      <c r="DX156" s="40" t="str">
        <f t="shared" si="205"/>
        <v/>
      </c>
      <c r="DY156" s="40" t="str">
        <f t="shared" si="206"/>
        <v/>
      </c>
    </row>
    <row r="157" spans="1:129" x14ac:dyDescent="0.2">
      <c r="A157" s="39" t="str">
        <f>'Industry selection'!C157</f>
        <v/>
      </c>
      <c r="B157" s="2">
        <v>35</v>
      </c>
      <c r="C157" s="2" t="s">
        <v>316</v>
      </c>
      <c r="E157" s="30" t="s">
        <v>313</v>
      </c>
      <c r="F157" s="31">
        <v>35</v>
      </c>
      <c r="G157" s="32" t="s">
        <v>316</v>
      </c>
      <c r="H157" s="157">
        <f>[1]Ternopil!$F$155</f>
        <v>14</v>
      </c>
      <c r="I157" s="157">
        <f>[1]Ternopil!$G$155</f>
        <v>5522</v>
      </c>
      <c r="J157" s="157">
        <f>[1]Ternopil!$H$155</f>
        <v>5519</v>
      </c>
      <c r="K157" s="157">
        <f>[1]Ternopil!$I$155</f>
        <v>1703329.4</v>
      </c>
      <c r="L157" s="157">
        <f>[1]Ternopil!$J$155</f>
        <v>199885.3</v>
      </c>
      <c r="M157" s="11"/>
      <c r="N157" s="33" t="s">
        <v>881</v>
      </c>
      <c r="O157" s="36">
        <v>35</v>
      </c>
      <c r="P157" s="35" t="s">
        <v>316</v>
      </c>
      <c r="Q157" s="157">
        <f>[2]Ternopil!$F$155</f>
        <v>27</v>
      </c>
      <c r="R157" s="157">
        <f>[2]Ternopil!$G$155</f>
        <v>5605</v>
      </c>
      <c r="S157" s="157">
        <f>[2]Ternopil!$H$155</f>
        <v>5604</v>
      </c>
      <c r="T157" s="157">
        <f>[2]Ternopil!$I$155</f>
        <v>1686418.9</v>
      </c>
      <c r="U157" s="157">
        <f>[2]Ternopil!$J$155</f>
        <v>217698.5</v>
      </c>
      <c r="V157" s="11"/>
      <c r="W157" s="36" t="s">
        <v>1226</v>
      </c>
      <c r="X157" s="36">
        <v>35</v>
      </c>
      <c r="Y157" s="36" t="s">
        <v>316</v>
      </c>
      <c r="Z157" s="157">
        <f>[3]Ternopil!$F$155</f>
        <v>25</v>
      </c>
      <c r="AA157" s="157">
        <f>[3]Ternopil!$G$155</f>
        <v>5480</v>
      </c>
      <c r="AB157" s="157">
        <f>[3]Ternopil!$H$155</f>
        <v>5473</v>
      </c>
      <c r="AC157" s="157">
        <f>[3]Ternopil!$I$155</f>
        <v>1744957.7</v>
      </c>
      <c r="AD157" s="157">
        <f>[3]Ternopil!$J$155</f>
        <v>229951.4</v>
      </c>
      <c r="AE157" s="11"/>
      <c r="AF157" s="37" t="s">
        <v>1226</v>
      </c>
      <c r="AG157" s="37">
        <v>35</v>
      </c>
      <c r="AH157" s="37" t="s">
        <v>316</v>
      </c>
      <c r="AI157" s="157">
        <f>[4]Ternopil!$F$155</f>
        <v>31</v>
      </c>
      <c r="AJ157" s="157">
        <f>[4]Ternopil!$G$155</f>
        <v>5257</v>
      </c>
      <c r="AK157" s="157">
        <f>[4]Ternopil!$H$155</f>
        <v>5250</v>
      </c>
      <c r="AL157" s="157">
        <f>[4]Ternopil!$I$155</f>
        <v>2061332.3</v>
      </c>
      <c r="AM157" s="157">
        <f>[4]Ternopil!$J$155</f>
        <v>247877.7</v>
      </c>
      <c r="AN157" s="11"/>
      <c r="AO157" s="11" t="s">
        <v>1226</v>
      </c>
      <c r="AP157" s="11">
        <v>35</v>
      </c>
      <c r="AQ157" s="11" t="s">
        <v>316</v>
      </c>
      <c r="AR157" s="157">
        <f>[5]Ternopil!$F$155</f>
        <v>34</v>
      </c>
      <c r="AS157" s="157">
        <f>[5]Ternopil!$G$155</f>
        <v>5116</v>
      </c>
      <c r="AT157" s="157">
        <f>[5]Ternopil!$H$155</f>
        <v>5110</v>
      </c>
      <c r="AU157" s="157">
        <f>[5]Ternopil!$I$155</f>
        <v>4903099.8</v>
      </c>
      <c r="AV157" s="157">
        <f>[5]Ternopil!$J$155</f>
        <v>326660</v>
      </c>
      <c r="AW157" s="11"/>
      <c r="AX157" s="33" t="s">
        <v>1226</v>
      </c>
      <c r="AY157" s="33">
        <v>35</v>
      </c>
      <c r="AZ157" s="33" t="s">
        <v>316</v>
      </c>
      <c r="BA157" s="157">
        <f>[6]Ternopil!$F$155</f>
        <v>43</v>
      </c>
      <c r="BB157" s="157">
        <f>[6]Ternopil!$G$155</f>
        <v>4954</v>
      </c>
      <c r="BC157" s="157">
        <f>[6]Ternopil!$H$155</f>
        <v>4949</v>
      </c>
      <c r="BD157" s="157">
        <f>[6]Ternopil!$I$155</f>
        <v>5624628.5999999996</v>
      </c>
      <c r="BE157" s="157">
        <f>[6]Ternopil!$J$155</f>
        <v>375189.5</v>
      </c>
      <c r="BG157" s="2">
        <v>35</v>
      </c>
      <c r="BH157" s="2" t="s">
        <v>316</v>
      </c>
      <c r="BI157" s="1">
        <f t="shared" si="154"/>
        <v>14</v>
      </c>
      <c r="BJ157" s="1">
        <f t="shared" si="155"/>
        <v>27</v>
      </c>
      <c r="BK157" s="1">
        <f t="shared" si="156"/>
        <v>25</v>
      </c>
      <c r="BL157" s="1">
        <f t="shared" si="157"/>
        <v>31</v>
      </c>
      <c r="BM157" s="1">
        <f t="shared" si="158"/>
        <v>34</v>
      </c>
      <c r="BN157" s="1">
        <f t="shared" si="159"/>
        <v>43</v>
      </c>
      <c r="BP157" s="1">
        <f t="shared" si="160"/>
        <v>5519</v>
      </c>
      <c r="BQ157" s="1">
        <f t="shared" si="161"/>
        <v>5604</v>
      </c>
      <c r="BR157" s="1">
        <f t="shared" si="162"/>
        <v>5473</v>
      </c>
      <c r="BS157" s="1">
        <f t="shared" si="163"/>
        <v>5250</v>
      </c>
      <c r="BT157" s="1">
        <f t="shared" si="164"/>
        <v>5110</v>
      </c>
      <c r="BU157" s="1">
        <f t="shared" si="165"/>
        <v>4949</v>
      </c>
      <c r="BW157" s="40" t="str">
        <f t="shared" si="166"/>
        <v/>
      </c>
      <c r="BX157" s="40" t="str">
        <f t="shared" si="167"/>
        <v/>
      </c>
      <c r="BY157" s="40" t="str">
        <f t="shared" si="168"/>
        <v/>
      </c>
      <c r="BZ157" s="40" t="str">
        <f t="shared" si="169"/>
        <v/>
      </c>
      <c r="CA157" s="40" t="str">
        <f t="shared" si="170"/>
        <v/>
      </c>
      <c r="CB157" s="40" t="str">
        <f t="shared" si="171"/>
        <v/>
      </c>
      <c r="CD157" s="10">
        <f t="shared" si="172"/>
        <v>199885.3</v>
      </c>
      <c r="CE157" s="10">
        <f t="shared" si="173"/>
        <v>217698.5</v>
      </c>
      <c r="CF157" s="10">
        <f t="shared" si="174"/>
        <v>229951.4</v>
      </c>
      <c r="CG157" s="10">
        <f t="shared" si="175"/>
        <v>247877.7</v>
      </c>
      <c r="CH157" s="10">
        <f t="shared" si="176"/>
        <v>326660</v>
      </c>
      <c r="CI157" s="10">
        <f t="shared" si="177"/>
        <v>375189.5</v>
      </c>
      <c r="CK157" s="40" t="str">
        <f t="shared" si="178"/>
        <v/>
      </c>
      <c r="CL157" s="40" t="str">
        <f t="shared" si="179"/>
        <v/>
      </c>
      <c r="CM157" s="40" t="str">
        <f t="shared" si="180"/>
        <v/>
      </c>
      <c r="CN157" s="40" t="str">
        <f t="shared" si="181"/>
        <v/>
      </c>
      <c r="CO157" s="40" t="str">
        <f t="shared" si="182"/>
        <v/>
      </c>
      <c r="CP157" s="40" t="str">
        <f t="shared" si="183"/>
        <v/>
      </c>
      <c r="CR157" s="9" t="str">
        <f t="shared" si="184"/>
        <v/>
      </c>
      <c r="CS157" s="9" t="str">
        <f t="shared" si="185"/>
        <v/>
      </c>
      <c r="CT157" s="9" t="str">
        <f t="shared" si="186"/>
        <v/>
      </c>
      <c r="CU157" s="9" t="str">
        <f t="shared" si="187"/>
        <v/>
      </c>
      <c r="CV157" s="9" t="str">
        <f t="shared" si="188"/>
        <v/>
      </c>
      <c r="CW157" s="9" t="str">
        <f t="shared" si="189"/>
        <v/>
      </c>
      <c r="CY157" s="9" t="str">
        <f t="shared" si="190"/>
        <v/>
      </c>
      <c r="CZ157" s="9" t="str">
        <f t="shared" si="191"/>
        <v/>
      </c>
      <c r="DA157" s="9" t="str">
        <f t="shared" si="192"/>
        <v/>
      </c>
      <c r="DB157" s="9" t="str">
        <f t="shared" si="193"/>
        <v/>
      </c>
      <c r="DC157" s="9" t="str">
        <f t="shared" si="194"/>
        <v/>
      </c>
      <c r="DD157" s="9" t="str">
        <f t="shared" si="195"/>
        <v/>
      </c>
      <c r="DF157" s="9" t="str">
        <f>IF($A157=2,IF(ISNUMBER(CR157/Ukraine!CR157),100*CR157/Ukraine!CR157,""),"")</f>
        <v/>
      </c>
      <c r="DG157" s="9" t="str">
        <f>IF($A157=2,IF(ISNUMBER(CS157/Ukraine!CS157),100*CS157/Ukraine!CS157,""),"")</f>
        <v/>
      </c>
      <c r="DH157" s="9" t="str">
        <f>IF($A157=2,IF(ISNUMBER(CT157/Ukraine!CT157),100*CT157/Ukraine!CT157,""),"")</f>
        <v/>
      </c>
      <c r="DI157" s="9" t="str">
        <f>IF($A157=2,IF(ISNUMBER(CU157/Ukraine!CU157),100*CU157/Ukraine!CU157,""),"")</f>
        <v/>
      </c>
      <c r="DJ157" s="9" t="str">
        <f>IF($A157=2,IF(ISNUMBER(CV157/Ukraine!CV157),100*CV157/Ukraine!CV157,""),"")</f>
        <v/>
      </c>
      <c r="DK157" s="9" t="str">
        <f>IF($A157=2,IF(ISNUMBER(CW157/Ukraine!CW157),100*CW157/Ukraine!CW157,""),"")</f>
        <v/>
      </c>
      <c r="DM157" s="40" t="str">
        <f t="shared" si="196"/>
        <v/>
      </c>
      <c r="DN157" s="40" t="str">
        <f t="shared" si="197"/>
        <v/>
      </c>
      <c r="DO157" s="40" t="str">
        <f t="shared" si="198"/>
        <v/>
      </c>
      <c r="DP157" s="40" t="str">
        <f t="shared" si="199"/>
        <v/>
      </c>
      <c r="DQ157" s="40" t="str">
        <f t="shared" si="200"/>
        <v/>
      </c>
      <c r="DR157" s="40" t="str">
        <f t="shared" si="153"/>
        <v/>
      </c>
      <c r="DT157" s="40" t="str">
        <f t="shared" si="201"/>
        <v/>
      </c>
      <c r="DU157" s="40" t="str">
        <f t="shared" si="202"/>
        <v/>
      </c>
      <c r="DV157" s="40" t="str">
        <f t="shared" si="203"/>
        <v/>
      </c>
      <c r="DW157" s="40" t="str">
        <f t="shared" si="204"/>
        <v/>
      </c>
      <c r="DX157" s="40" t="str">
        <f t="shared" si="205"/>
        <v/>
      </c>
      <c r="DY157" s="40" t="str">
        <f t="shared" si="206"/>
        <v/>
      </c>
    </row>
    <row r="158" spans="1:129" x14ac:dyDescent="0.2">
      <c r="A158" s="39">
        <f>'Industry selection'!C158</f>
        <v>1</v>
      </c>
      <c r="B158" s="2">
        <v>35.1</v>
      </c>
      <c r="C158" s="2" t="s">
        <v>318</v>
      </c>
      <c r="E158" s="30" t="s">
        <v>317</v>
      </c>
      <c r="F158" s="31">
        <v>35.1</v>
      </c>
      <c r="G158" s="32" t="s">
        <v>318</v>
      </c>
      <c r="H158" s="157">
        <f>[1]Ternopil!$F$156</f>
        <v>9</v>
      </c>
      <c r="I158" s="157">
        <f>[1]Ternopil!$G$156</f>
        <v>2414</v>
      </c>
      <c r="J158" s="157">
        <f>[1]Ternopil!$H$156</f>
        <v>2411</v>
      </c>
      <c r="K158" s="157">
        <f>[1]Ternopil!$I$156</f>
        <v>664588.30000000005</v>
      </c>
      <c r="L158" s="157">
        <f>[1]Ternopil!$J$156</f>
        <v>96763.7</v>
      </c>
      <c r="M158" s="11"/>
      <c r="N158" s="33" t="s">
        <v>882</v>
      </c>
      <c r="O158" s="36">
        <v>35.1</v>
      </c>
      <c r="P158" s="35" t="s">
        <v>318</v>
      </c>
      <c r="Q158" s="157">
        <f>[2]Ternopil!$F$156</f>
        <v>11</v>
      </c>
      <c r="R158" s="157" t="str">
        <f>[2]Ternopil!$G$156</f>
        <v>к</v>
      </c>
      <c r="S158" s="157" t="str">
        <f>[2]Ternopil!$H$156</f>
        <v>к</v>
      </c>
      <c r="T158" s="157" t="str">
        <f>[2]Ternopil!$I$156</f>
        <v>к</v>
      </c>
      <c r="U158" s="157" t="str">
        <f>[2]Ternopil!$J$156</f>
        <v>к</v>
      </c>
      <c r="V158" s="11"/>
      <c r="W158" s="36" t="s">
        <v>1227</v>
      </c>
      <c r="X158" s="36">
        <v>35.1</v>
      </c>
      <c r="Y158" s="36" t="s">
        <v>318</v>
      </c>
      <c r="Z158" s="157">
        <f>[3]Ternopil!$F$156</f>
        <v>10</v>
      </c>
      <c r="AA158" s="157" t="str">
        <f>[3]Ternopil!$G$156</f>
        <v>к</v>
      </c>
      <c r="AB158" s="157" t="str">
        <f>[3]Ternopil!$H$156</f>
        <v>к</v>
      </c>
      <c r="AC158" s="157" t="str">
        <f>[3]Ternopil!$I$156</f>
        <v>к</v>
      </c>
      <c r="AD158" s="157" t="str">
        <f>[3]Ternopil!$J$156</f>
        <v>к</v>
      </c>
      <c r="AE158" s="11"/>
      <c r="AF158" s="37" t="s">
        <v>1227</v>
      </c>
      <c r="AG158" s="37">
        <v>35.1</v>
      </c>
      <c r="AH158" s="37" t="s">
        <v>318</v>
      </c>
      <c r="AI158" s="157">
        <f>[4]Ternopil!$F$156</f>
        <v>12</v>
      </c>
      <c r="AJ158" s="157" t="str">
        <f>[4]Ternopil!$G$156</f>
        <v>к</v>
      </c>
      <c r="AK158" s="157" t="str">
        <f>[4]Ternopil!$H$156</f>
        <v>к</v>
      </c>
      <c r="AL158" s="157" t="str">
        <f>[4]Ternopil!$I$156</f>
        <v>к</v>
      </c>
      <c r="AM158" s="157" t="str">
        <f>[4]Ternopil!$J$156</f>
        <v>к</v>
      </c>
      <c r="AN158" s="11"/>
      <c r="AO158" s="11" t="s">
        <v>1227</v>
      </c>
      <c r="AP158" s="11">
        <v>35.1</v>
      </c>
      <c r="AQ158" s="11" t="s">
        <v>318</v>
      </c>
      <c r="AR158" s="157">
        <f>[5]Ternopil!$F$156</f>
        <v>14</v>
      </c>
      <c r="AS158" s="157">
        <f>[5]Ternopil!$G$156</f>
        <v>2402</v>
      </c>
      <c r="AT158" s="157">
        <f>[5]Ternopil!$H$156</f>
        <v>2398</v>
      </c>
      <c r="AU158" s="157">
        <f>[5]Ternopil!$I$156</f>
        <v>1436707</v>
      </c>
      <c r="AV158" s="157">
        <f>[5]Ternopil!$J$156</f>
        <v>179419.6</v>
      </c>
      <c r="AW158" s="11"/>
      <c r="AX158" s="33" t="s">
        <v>1227</v>
      </c>
      <c r="AY158" s="33">
        <v>35.1</v>
      </c>
      <c r="AZ158" s="33" t="s">
        <v>318</v>
      </c>
      <c r="BA158" s="157">
        <f>[6]Ternopil!$F$156</f>
        <v>17</v>
      </c>
      <c r="BB158" s="157" t="str">
        <f>[6]Ternopil!$G$156</f>
        <v>к</v>
      </c>
      <c r="BC158" s="157" t="str">
        <f>[6]Ternopil!$H$156</f>
        <v>к</v>
      </c>
      <c r="BD158" s="157" t="str">
        <f>[6]Ternopil!$I$156</f>
        <v>к</v>
      </c>
      <c r="BE158" s="157" t="str">
        <f>[6]Ternopil!$J$156</f>
        <v>к</v>
      </c>
      <c r="BG158" s="2">
        <v>35.1</v>
      </c>
      <c r="BH158" s="2" t="s">
        <v>318</v>
      </c>
      <c r="BI158" s="1">
        <f t="shared" si="154"/>
        <v>9</v>
      </c>
      <c r="BJ158" s="1">
        <f t="shared" si="155"/>
        <v>11</v>
      </c>
      <c r="BK158" s="1">
        <f t="shared" si="156"/>
        <v>10</v>
      </c>
      <c r="BL158" s="1">
        <f t="shared" si="157"/>
        <v>12</v>
      </c>
      <c r="BM158" s="1">
        <f t="shared" si="158"/>
        <v>14</v>
      </c>
      <c r="BN158" s="1">
        <f t="shared" si="159"/>
        <v>17</v>
      </c>
      <c r="BP158" s="1">
        <f t="shared" si="160"/>
        <v>2411</v>
      </c>
      <c r="BQ158" s="1" t="str">
        <f t="shared" si="161"/>
        <v>к</v>
      </c>
      <c r="BR158" s="1" t="str">
        <f t="shared" si="162"/>
        <v>к</v>
      </c>
      <c r="BS158" s="1" t="str">
        <f t="shared" si="163"/>
        <v>к</v>
      </c>
      <c r="BT158" s="1">
        <f t="shared" si="164"/>
        <v>2398</v>
      </c>
      <c r="BU158" s="1" t="str">
        <f t="shared" si="165"/>
        <v>к</v>
      </c>
      <c r="BW158" s="40" t="str">
        <f t="shared" si="166"/>
        <v/>
      </c>
      <c r="BX158" s="40" t="str">
        <f t="shared" si="167"/>
        <v/>
      </c>
      <c r="BY158" s="40" t="str">
        <f t="shared" si="168"/>
        <v/>
      </c>
      <c r="BZ158" s="40" t="str">
        <f t="shared" si="169"/>
        <v/>
      </c>
      <c r="CA158" s="40" t="str">
        <f t="shared" si="170"/>
        <v/>
      </c>
      <c r="CB158" s="40" t="str">
        <f t="shared" si="171"/>
        <v/>
      </c>
      <c r="CD158" s="10">
        <f t="shared" si="172"/>
        <v>96763.7</v>
      </c>
      <c r="CE158" s="10" t="str">
        <f t="shared" si="173"/>
        <v>к</v>
      </c>
      <c r="CF158" s="10" t="str">
        <f t="shared" si="174"/>
        <v>к</v>
      </c>
      <c r="CG158" s="10" t="str">
        <f t="shared" si="175"/>
        <v>к</v>
      </c>
      <c r="CH158" s="10">
        <f t="shared" si="176"/>
        <v>179419.6</v>
      </c>
      <c r="CI158" s="10" t="str">
        <f t="shared" si="177"/>
        <v>к</v>
      </c>
      <c r="CK158" s="40" t="str">
        <f t="shared" si="178"/>
        <v/>
      </c>
      <c r="CL158" s="40" t="str">
        <f t="shared" si="179"/>
        <v/>
      </c>
      <c r="CM158" s="40" t="str">
        <f t="shared" si="180"/>
        <v/>
      </c>
      <c r="CN158" s="40" t="str">
        <f t="shared" si="181"/>
        <v/>
      </c>
      <c r="CO158" s="40" t="str">
        <f t="shared" si="182"/>
        <v/>
      </c>
      <c r="CP158" s="40" t="str">
        <f t="shared" si="183"/>
        <v/>
      </c>
      <c r="CR158" s="9" t="str">
        <f t="shared" si="184"/>
        <v/>
      </c>
      <c r="CS158" s="9" t="str">
        <f t="shared" si="185"/>
        <v/>
      </c>
      <c r="CT158" s="9" t="str">
        <f t="shared" si="186"/>
        <v/>
      </c>
      <c r="CU158" s="9" t="str">
        <f t="shared" si="187"/>
        <v/>
      </c>
      <c r="CV158" s="9" t="str">
        <f t="shared" si="188"/>
        <v/>
      </c>
      <c r="CW158" s="9" t="str">
        <f t="shared" si="189"/>
        <v/>
      </c>
      <c r="CY158" s="9" t="str">
        <f t="shared" si="190"/>
        <v/>
      </c>
      <c r="CZ158" s="9" t="str">
        <f t="shared" si="191"/>
        <v/>
      </c>
      <c r="DA158" s="9" t="str">
        <f t="shared" si="192"/>
        <v/>
      </c>
      <c r="DB158" s="9" t="str">
        <f t="shared" si="193"/>
        <v/>
      </c>
      <c r="DC158" s="9" t="str">
        <f t="shared" si="194"/>
        <v/>
      </c>
      <c r="DD158" s="9" t="str">
        <f t="shared" si="195"/>
        <v/>
      </c>
      <c r="DF158" s="9" t="str">
        <f>IF($A158=2,IF(ISNUMBER(CR158/Ukraine!CR158),100*CR158/Ukraine!CR158,""),"")</f>
        <v/>
      </c>
      <c r="DG158" s="9" t="str">
        <f>IF($A158=2,IF(ISNUMBER(CS158/Ukraine!CS158),100*CS158/Ukraine!CS158,""),"")</f>
        <v/>
      </c>
      <c r="DH158" s="9" t="str">
        <f>IF($A158=2,IF(ISNUMBER(CT158/Ukraine!CT158),100*CT158/Ukraine!CT158,""),"")</f>
        <v/>
      </c>
      <c r="DI158" s="9" t="str">
        <f>IF($A158=2,IF(ISNUMBER(CU158/Ukraine!CU158),100*CU158/Ukraine!CU158,""),"")</f>
        <v/>
      </c>
      <c r="DJ158" s="9" t="str">
        <f>IF($A158=2,IF(ISNUMBER(CV158/Ukraine!CV158),100*CV158/Ukraine!CV158,""),"")</f>
        <v/>
      </c>
      <c r="DK158" s="9" t="str">
        <f>IF($A158=2,IF(ISNUMBER(CW158/Ukraine!CW158),100*CW158/Ukraine!CW158,""),"")</f>
        <v/>
      </c>
      <c r="DM158" s="40" t="str">
        <f t="shared" si="196"/>
        <v/>
      </c>
      <c r="DN158" s="40" t="str">
        <f t="shared" si="197"/>
        <v/>
      </c>
      <c r="DO158" s="40" t="str">
        <f t="shared" si="198"/>
        <v/>
      </c>
      <c r="DP158" s="40" t="str">
        <f t="shared" si="199"/>
        <v/>
      </c>
      <c r="DQ158" s="40" t="str">
        <f t="shared" si="200"/>
        <v/>
      </c>
      <c r="DR158" s="40" t="str">
        <f t="shared" si="153"/>
        <v/>
      </c>
      <c r="DT158" s="40" t="str">
        <f t="shared" si="201"/>
        <v/>
      </c>
      <c r="DU158" s="40" t="str">
        <f t="shared" si="202"/>
        <v/>
      </c>
      <c r="DV158" s="40" t="str">
        <f t="shared" si="203"/>
        <v/>
      </c>
      <c r="DW158" s="40" t="str">
        <f t="shared" si="204"/>
        <v/>
      </c>
      <c r="DX158" s="40" t="str">
        <f t="shared" si="205"/>
        <v/>
      </c>
      <c r="DY158" s="40" t="str">
        <f t="shared" si="206"/>
        <v/>
      </c>
    </row>
    <row r="159" spans="1:129" x14ac:dyDescent="0.2">
      <c r="A159" s="39">
        <f>'Industry selection'!C159</f>
        <v>1</v>
      </c>
      <c r="B159" s="2">
        <v>35.200000000000003</v>
      </c>
      <c r="C159" s="2" t="s">
        <v>320</v>
      </c>
      <c r="E159" s="30" t="s">
        <v>319</v>
      </c>
      <c r="F159" s="31">
        <v>35.200000000000003</v>
      </c>
      <c r="G159" s="32" t="s">
        <v>320</v>
      </c>
      <c r="H159" s="157">
        <f>[1]Ternopil!$F$157</f>
        <v>2</v>
      </c>
      <c r="I159" s="157" t="str">
        <f>[1]Ternopil!$G$157</f>
        <v>к</v>
      </c>
      <c r="J159" s="157" t="str">
        <f>[1]Ternopil!$H$157</f>
        <v>к</v>
      </c>
      <c r="K159" s="157" t="str">
        <f>[1]Ternopil!$I$157</f>
        <v>к</v>
      </c>
      <c r="L159" s="157" t="str">
        <f>[1]Ternopil!$J$157</f>
        <v>к</v>
      </c>
      <c r="M159" s="11"/>
      <c r="N159" s="33" t="s">
        <v>883</v>
      </c>
      <c r="O159" s="36">
        <v>35.200000000000003</v>
      </c>
      <c r="P159" s="35" t="s">
        <v>320</v>
      </c>
      <c r="Q159" s="157">
        <f>[2]Ternopil!$F$157</f>
        <v>2</v>
      </c>
      <c r="R159" s="157" t="str">
        <f>[2]Ternopil!$G$157</f>
        <v>к</v>
      </c>
      <c r="S159" s="157" t="str">
        <f>[2]Ternopil!$H$157</f>
        <v>к</v>
      </c>
      <c r="T159" s="157" t="str">
        <f>[2]Ternopil!$I$157</f>
        <v>к</v>
      </c>
      <c r="U159" s="157" t="str">
        <f>[2]Ternopil!$J$157</f>
        <v>к</v>
      </c>
      <c r="V159" s="11"/>
      <c r="W159" s="36" t="s">
        <v>1228</v>
      </c>
      <c r="X159" s="36">
        <v>35.200000000000003</v>
      </c>
      <c r="Y159" s="36" t="s">
        <v>320</v>
      </c>
      <c r="Z159" s="157">
        <f>[3]Ternopil!$F$157</f>
        <v>2</v>
      </c>
      <c r="AA159" s="157" t="str">
        <f>[3]Ternopil!$G$157</f>
        <v>к</v>
      </c>
      <c r="AB159" s="157" t="str">
        <f>[3]Ternopil!$H$157</f>
        <v>к</v>
      </c>
      <c r="AC159" s="157" t="str">
        <f>[3]Ternopil!$I$157</f>
        <v>к</v>
      </c>
      <c r="AD159" s="157" t="str">
        <f>[3]Ternopil!$J$157</f>
        <v>к</v>
      </c>
      <c r="AE159" s="11"/>
      <c r="AF159" s="37" t="s">
        <v>1228</v>
      </c>
      <c r="AG159" s="37">
        <v>35.200000000000003</v>
      </c>
      <c r="AH159" s="37" t="s">
        <v>320</v>
      </c>
      <c r="AI159" s="157">
        <f>[4]Ternopil!$F$157</f>
        <v>2</v>
      </c>
      <c r="AJ159" s="157" t="str">
        <f>[4]Ternopil!$G$157</f>
        <v>к</v>
      </c>
      <c r="AK159" s="157" t="str">
        <f>[4]Ternopil!$H$157</f>
        <v>к</v>
      </c>
      <c r="AL159" s="157" t="str">
        <f>[4]Ternopil!$I$157</f>
        <v>к</v>
      </c>
      <c r="AM159" s="157" t="str">
        <f>[4]Ternopil!$J$157</f>
        <v>к</v>
      </c>
      <c r="AN159" s="11"/>
      <c r="AO159" s="11" t="s">
        <v>1228</v>
      </c>
      <c r="AP159" s="11">
        <v>35.200000000000003</v>
      </c>
      <c r="AQ159" s="11" t="s">
        <v>320</v>
      </c>
      <c r="AR159" s="157">
        <f>[5]Ternopil!$F$157</f>
        <v>5</v>
      </c>
      <c r="AS159" s="157">
        <f>[5]Ternopil!$G$157</f>
        <v>1763</v>
      </c>
      <c r="AT159" s="157">
        <f>[5]Ternopil!$H$157</f>
        <v>1762</v>
      </c>
      <c r="AU159" s="157">
        <f>[5]Ternopil!$I$157</f>
        <v>3106160</v>
      </c>
      <c r="AV159" s="157">
        <f>[5]Ternopil!$J$157</f>
        <v>107864</v>
      </c>
      <c r="AW159" s="11"/>
      <c r="AX159" s="33" t="s">
        <v>1228</v>
      </c>
      <c r="AY159" s="33">
        <v>35.200000000000003</v>
      </c>
      <c r="AZ159" s="33" t="s">
        <v>320</v>
      </c>
      <c r="BA159" s="157">
        <f>[6]Ternopil!$F$157</f>
        <v>5</v>
      </c>
      <c r="BB159" s="157">
        <f>[6]Ternopil!$G$157</f>
        <v>1691</v>
      </c>
      <c r="BC159" s="157">
        <f>[6]Ternopil!$H$157</f>
        <v>1690</v>
      </c>
      <c r="BD159" s="157">
        <f>[6]Ternopil!$I$157</f>
        <v>3319256</v>
      </c>
      <c r="BE159" s="157">
        <f>[6]Ternopil!$J$157</f>
        <v>122492</v>
      </c>
      <c r="BG159" s="2">
        <v>35.200000000000003</v>
      </c>
      <c r="BH159" s="2" t="s">
        <v>320</v>
      </c>
      <c r="BI159" s="1">
        <f t="shared" si="154"/>
        <v>2</v>
      </c>
      <c r="BJ159" s="1">
        <f t="shared" si="155"/>
        <v>2</v>
      </c>
      <c r="BK159" s="1">
        <f t="shared" si="156"/>
        <v>2</v>
      </c>
      <c r="BL159" s="1">
        <f t="shared" si="157"/>
        <v>2</v>
      </c>
      <c r="BM159" s="1">
        <f t="shared" si="158"/>
        <v>5</v>
      </c>
      <c r="BN159" s="1">
        <f t="shared" si="159"/>
        <v>5</v>
      </c>
      <c r="BP159" s="1" t="str">
        <f t="shared" si="160"/>
        <v>к</v>
      </c>
      <c r="BQ159" s="1" t="str">
        <f t="shared" si="161"/>
        <v>к</v>
      </c>
      <c r="BR159" s="1" t="str">
        <f t="shared" si="162"/>
        <v>к</v>
      </c>
      <c r="BS159" s="1" t="str">
        <f t="shared" si="163"/>
        <v>к</v>
      </c>
      <c r="BT159" s="1">
        <f t="shared" si="164"/>
        <v>1762</v>
      </c>
      <c r="BU159" s="1">
        <f t="shared" si="165"/>
        <v>1690</v>
      </c>
      <c r="BW159" s="40" t="str">
        <f t="shared" si="166"/>
        <v/>
      </c>
      <c r="BX159" s="40" t="str">
        <f t="shared" si="167"/>
        <v/>
      </c>
      <c r="BY159" s="40" t="str">
        <f t="shared" si="168"/>
        <v/>
      </c>
      <c r="BZ159" s="40" t="str">
        <f t="shared" si="169"/>
        <v/>
      </c>
      <c r="CA159" s="40" t="str">
        <f t="shared" si="170"/>
        <v/>
      </c>
      <c r="CB159" s="40" t="str">
        <f t="shared" si="171"/>
        <v/>
      </c>
      <c r="CD159" s="10" t="str">
        <f t="shared" si="172"/>
        <v>к</v>
      </c>
      <c r="CE159" s="10" t="str">
        <f t="shared" si="173"/>
        <v>к</v>
      </c>
      <c r="CF159" s="10" t="str">
        <f t="shared" si="174"/>
        <v>к</v>
      </c>
      <c r="CG159" s="10" t="str">
        <f t="shared" si="175"/>
        <v>к</v>
      </c>
      <c r="CH159" s="10">
        <f t="shared" si="176"/>
        <v>107864</v>
      </c>
      <c r="CI159" s="10">
        <f t="shared" si="177"/>
        <v>122492</v>
      </c>
      <c r="CK159" s="40" t="str">
        <f t="shared" si="178"/>
        <v/>
      </c>
      <c r="CL159" s="40" t="str">
        <f t="shared" si="179"/>
        <v/>
      </c>
      <c r="CM159" s="40" t="str">
        <f t="shared" si="180"/>
        <v/>
      </c>
      <c r="CN159" s="40" t="str">
        <f t="shared" si="181"/>
        <v/>
      </c>
      <c r="CO159" s="40" t="str">
        <f t="shared" si="182"/>
        <v/>
      </c>
      <c r="CP159" s="40" t="str">
        <f t="shared" si="183"/>
        <v/>
      </c>
      <c r="CR159" s="9" t="str">
        <f t="shared" si="184"/>
        <v/>
      </c>
      <c r="CS159" s="9" t="str">
        <f t="shared" si="185"/>
        <v/>
      </c>
      <c r="CT159" s="9" t="str">
        <f t="shared" si="186"/>
        <v/>
      </c>
      <c r="CU159" s="9" t="str">
        <f t="shared" si="187"/>
        <v/>
      </c>
      <c r="CV159" s="9" t="str">
        <f t="shared" si="188"/>
        <v/>
      </c>
      <c r="CW159" s="9" t="str">
        <f t="shared" si="189"/>
        <v/>
      </c>
      <c r="CY159" s="9" t="str">
        <f t="shared" si="190"/>
        <v/>
      </c>
      <c r="CZ159" s="9" t="str">
        <f t="shared" si="191"/>
        <v/>
      </c>
      <c r="DA159" s="9" t="str">
        <f t="shared" si="192"/>
        <v/>
      </c>
      <c r="DB159" s="9" t="str">
        <f t="shared" si="193"/>
        <v/>
      </c>
      <c r="DC159" s="9" t="str">
        <f t="shared" si="194"/>
        <v/>
      </c>
      <c r="DD159" s="9" t="str">
        <f t="shared" si="195"/>
        <v/>
      </c>
      <c r="DF159" s="9" t="str">
        <f>IF($A159=2,IF(ISNUMBER(CR159/Ukraine!CR159),100*CR159/Ukraine!CR159,""),"")</f>
        <v/>
      </c>
      <c r="DG159" s="9" t="str">
        <f>IF($A159=2,IF(ISNUMBER(CS159/Ukraine!CS159),100*CS159/Ukraine!CS159,""),"")</f>
        <v/>
      </c>
      <c r="DH159" s="9" t="str">
        <f>IF($A159=2,IF(ISNUMBER(CT159/Ukraine!CT159),100*CT159/Ukraine!CT159,""),"")</f>
        <v/>
      </c>
      <c r="DI159" s="9" t="str">
        <f>IF($A159=2,IF(ISNUMBER(CU159/Ukraine!CU159),100*CU159/Ukraine!CU159,""),"")</f>
        <v/>
      </c>
      <c r="DJ159" s="9" t="str">
        <f>IF($A159=2,IF(ISNUMBER(CV159/Ukraine!CV159),100*CV159/Ukraine!CV159,""),"")</f>
        <v/>
      </c>
      <c r="DK159" s="9" t="str">
        <f>IF($A159=2,IF(ISNUMBER(CW159/Ukraine!CW159),100*CW159/Ukraine!CW159,""),"")</f>
        <v/>
      </c>
      <c r="DM159" s="40" t="str">
        <f t="shared" si="196"/>
        <v/>
      </c>
      <c r="DN159" s="40" t="str">
        <f t="shared" si="197"/>
        <v/>
      </c>
      <c r="DO159" s="40" t="str">
        <f t="shared" si="198"/>
        <v/>
      </c>
      <c r="DP159" s="40" t="str">
        <f t="shared" si="199"/>
        <v/>
      </c>
      <c r="DQ159" s="40" t="str">
        <f t="shared" si="200"/>
        <v/>
      </c>
      <c r="DR159" s="40" t="str">
        <f t="shared" si="153"/>
        <v/>
      </c>
      <c r="DT159" s="40" t="str">
        <f t="shared" si="201"/>
        <v/>
      </c>
      <c r="DU159" s="40" t="str">
        <f t="shared" si="202"/>
        <v/>
      </c>
      <c r="DV159" s="40" t="str">
        <f t="shared" si="203"/>
        <v/>
      </c>
      <c r="DW159" s="40" t="str">
        <f t="shared" si="204"/>
        <v/>
      </c>
      <c r="DX159" s="40" t="str">
        <f t="shared" si="205"/>
        <v/>
      </c>
      <c r="DY159" s="40" t="str">
        <f t="shared" si="206"/>
        <v/>
      </c>
    </row>
    <row r="160" spans="1:129" x14ac:dyDescent="0.2">
      <c r="A160" s="39">
        <f>'Industry selection'!C160</f>
        <v>2</v>
      </c>
      <c r="B160" s="2">
        <v>35.299999999999997</v>
      </c>
      <c r="C160" s="2" t="s">
        <v>322</v>
      </c>
      <c r="E160" s="30" t="s">
        <v>321</v>
      </c>
      <c r="F160" s="31">
        <v>35.299999999999997</v>
      </c>
      <c r="G160" s="32" t="s">
        <v>322</v>
      </c>
      <c r="H160" s="157">
        <f>[1]Ternopil!$F$158</f>
        <v>3</v>
      </c>
      <c r="I160" s="157" t="str">
        <f>[1]Ternopil!$G$158</f>
        <v>к</v>
      </c>
      <c r="J160" s="157" t="str">
        <f>[1]Ternopil!$H$158</f>
        <v>к</v>
      </c>
      <c r="K160" s="157" t="str">
        <f>[1]Ternopil!$I$158</f>
        <v>к</v>
      </c>
      <c r="L160" s="157" t="str">
        <f>[1]Ternopil!$J$158</f>
        <v>к</v>
      </c>
      <c r="M160" s="11"/>
      <c r="N160" s="33" t="s">
        <v>884</v>
      </c>
      <c r="O160" s="36">
        <v>35.299999999999997</v>
      </c>
      <c r="P160" s="35" t="s">
        <v>322</v>
      </c>
      <c r="Q160" s="157">
        <f>[2]Ternopil!$F$158</f>
        <v>14</v>
      </c>
      <c r="R160" s="157">
        <f>[2]Ternopil!$G$158</f>
        <v>1142</v>
      </c>
      <c r="S160" s="157">
        <f>[2]Ternopil!$H$158</f>
        <v>1142</v>
      </c>
      <c r="T160" s="157">
        <f>[2]Ternopil!$I$158</f>
        <v>190922.9</v>
      </c>
      <c r="U160" s="157">
        <f>[2]Ternopil!$J$158</f>
        <v>34355.4</v>
      </c>
      <c r="V160" s="11"/>
      <c r="W160" s="36" t="s">
        <v>1229</v>
      </c>
      <c r="X160" s="36">
        <v>35.299999999999997</v>
      </c>
      <c r="Y160" s="36" t="s">
        <v>322</v>
      </c>
      <c r="Z160" s="157">
        <f>[3]Ternopil!$F$158</f>
        <v>13</v>
      </c>
      <c r="AA160" s="157">
        <f>[3]Ternopil!$G$158</f>
        <v>1116</v>
      </c>
      <c r="AB160" s="157">
        <f>[3]Ternopil!$H$158</f>
        <v>1114</v>
      </c>
      <c r="AC160" s="157">
        <f>[3]Ternopil!$I$158</f>
        <v>175109.4</v>
      </c>
      <c r="AD160" s="157">
        <f>[3]Ternopil!$J$158</f>
        <v>34929.1</v>
      </c>
      <c r="AE160" s="11"/>
      <c r="AF160" s="37" t="s">
        <v>1229</v>
      </c>
      <c r="AG160" s="37">
        <v>35.299999999999997</v>
      </c>
      <c r="AH160" s="37" t="s">
        <v>322</v>
      </c>
      <c r="AI160" s="157">
        <f>[4]Ternopil!$F$158</f>
        <v>17</v>
      </c>
      <c r="AJ160" s="157">
        <f>[4]Ternopil!$G$158</f>
        <v>1073</v>
      </c>
      <c r="AK160" s="157">
        <f>[4]Ternopil!$H$158</f>
        <v>1068</v>
      </c>
      <c r="AL160" s="157">
        <f>[4]Ternopil!$I$158</f>
        <v>267353.90000000002</v>
      </c>
      <c r="AM160" s="157">
        <f>[4]Ternopil!$J$158</f>
        <v>36851.1</v>
      </c>
      <c r="AN160" s="11"/>
      <c r="AO160" s="11" t="s">
        <v>1229</v>
      </c>
      <c r="AP160" s="11">
        <v>35.299999999999997</v>
      </c>
      <c r="AQ160" s="11" t="s">
        <v>322</v>
      </c>
      <c r="AR160" s="157">
        <f>[5]Ternopil!$F$158</f>
        <v>15</v>
      </c>
      <c r="AS160" s="157">
        <f>[5]Ternopil!$G$158</f>
        <v>951</v>
      </c>
      <c r="AT160" s="157">
        <f>[5]Ternopil!$H$158</f>
        <v>950</v>
      </c>
      <c r="AU160" s="157">
        <f>[5]Ternopil!$I$158</f>
        <v>360232.8</v>
      </c>
      <c r="AV160" s="157">
        <f>[5]Ternopil!$J$158</f>
        <v>39376.400000000001</v>
      </c>
      <c r="AW160" s="11"/>
      <c r="AX160" s="33" t="s">
        <v>1229</v>
      </c>
      <c r="AY160" s="33">
        <v>35.299999999999997</v>
      </c>
      <c r="AZ160" s="33" t="s">
        <v>322</v>
      </c>
      <c r="BA160" s="157">
        <f>[6]Ternopil!$F$158</f>
        <v>21</v>
      </c>
      <c r="BB160" s="157" t="str">
        <f>[6]Ternopil!$G$158</f>
        <v>к</v>
      </c>
      <c r="BC160" s="157" t="str">
        <f>[6]Ternopil!$H$158</f>
        <v>к</v>
      </c>
      <c r="BD160" s="157" t="str">
        <f>[6]Ternopil!$I$158</f>
        <v>к</v>
      </c>
      <c r="BE160" s="157" t="str">
        <f>[6]Ternopil!$J$158</f>
        <v>к</v>
      </c>
      <c r="BG160" s="2">
        <v>35.299999999999997</v>
      </c>
      <c r="BH160" s="2" t="s">
        <v>322</v>
      </c>
      <c r="BI160" s="1">
        <f t="shared" si="154"/>
        <v>3</v>
      </c>
      <c r="BJ160" s="1">
        <f t="shared" si="155"/>
        <v>14</v>
      </c>
      <c r="BK160" s="1">
        <f t="shared" si="156"/>
        <v>13</v>
      </c>
      <c r="BL160" s="1">
        <f t="shared" si="157"/>
        <v>17</v>
      </c>
      <c r="BM160" s="1">
        <f t="shared" si="158"/>
        <v>15</v>
      </c>
      <c r="BN160" s="1">
        <f t="shared" si="159"/>
        <v>21</v>
      </c>
      <c r="BP160" s="1" t="str">
        <f t="shared" si="160"/>
        <v>к</v>
      </c>
      <c r="BQ160" s="1">
        <f t="shared" si="161"/>
        <v>1142</v>
      </c>
      <c r="BR160" s="1">
        <f t="shared" si="162"/>
        <v>1114</v>
      </c>
      <c r="BS160" s="1">
        <f t="shared" si="163"/>
        <v>1068</v>
      </c>
      <c r="BT160" s="1">
        <f t="shared" si="164"/>
        <v>950</v>
      </c>
      <c r="BU160" s="1" t="str">
        <f t="shared" si="165"/>
        <v>к</v>
      </c>
      <c r="BW160" s="40" t="str">
        <f t="shared" si="166"/>
        <v/>
      </c>
      <c r="BX160" s="40">
        <f t="shared" si="167"/>
        <v>1.4149248553480938E-2</v>
      </c>
      <c r="BY160" s="40">
        <f t="shared" si="168"/>
        <v>1.4171765873268283E-2</v>
      </c>
      <c r="BZ160" s="40">
        <f t="shared" si="169"/>
        <v>1.4753011382473202E-2</v>
      </c>
      <c r="CA160" s="40">
        <f t="shared" si="170"/>
        <v>1.3667294882677063E-2</v>
      </c>
      <c r="CB160" s="40" t="str">
        <f t="shared" si="171"/>
        <v/>
      </c>
      <c r="CD160" s="10" t="str">
        <f t="shared" si="172"/>
        <v>к</v>
      </c>
      <c r="CE160" s="10">
        <f t="shared" si="173"/>
        <v>34355.4</v>
      </c>
      <c r="CF160" s="10">
        <f t="shared" si="174"/>
        <v>34929.1</v>
      </c>
      <c r="CG160" s="10">
        <f t="shared" si="175"/>
        <v>36851.1</v>
      </c>
      <c r="CH160" s="10">
        <f t="shared" si="176"/>
        <v>39376.400000000001</v>
      </c>
      <c r="CI160" s="10" t="str">
        <f t="shared" si="177"/>
        <v>к</v>
      </c>
      <c r="CK160" s="40" t="str">
        <f t="shared" si="178"/>
        <v/>
      </c>
      <c r="CL160" s="40">
        <f t="shared" si="179"/>
        <v>1.6560095382725112E-2</v>
      </c>
      <c r="CM160" s="40">
        <f t="shared" si="180"/>
        <v>1.5668075842976983E-2</v>
      </c>
      <c r="CN160" s="40">
        <f t="shared" si="181"/>
        <v>1.4042787572843118E-2</v>
      </c>
      <c r="CO160" s="40">
        <f t="shared" si="182"/>
        <v>1.3219350493874162E-2</v>
      </c>
      <c r="CP160" s="40" t="str">
        <f t="shared" si="183"/>
        <v/>
      </c>
      <c r="CR160" s="9" t="str">
        <f t="shared" si="184"/>
        <v/>
      </c>
      <c r="CS160" s="9">
        <f t="shared" si="185"/>
        <v>30.083537653239929</v>
      </c>
      <c r="CT160" s="9">
        <f t="shared" si="186"/>
        <v>31.354667863554756</v>
      </c>
      <c r="CU160" s="9">
        <f t="shared" si="187"/>
        <v>34.504775280898876</v>
      </c>
      <c r="CV160" s="9">
        <f t="shared" si="188"/>
        <v>41.448842105263161</v>
      </c>
      <c r="CW160" s="9" t="str">
        <f t="shared" si="189"/>
        <v/>
      </c>
      <c r="CY160" s="9" t="str">
        <f t="shared" si="190"/>
        <v/>
      </c>
      <c r="CZ160" s="9">
        <f t="shared" si="191"/>
        <v>117.03869163179742</v>
      </c>
      <c r="DA160" s="9">
        <f t="shared" si="192"/>
        <v>110.55838759325779</v>
      </c>
      <c r="DB160" s="9">
        <f t="shared" si="193"/>
        <v>95.185906177271434</v>
      </c>
      <c r="DC160" s="9">
        <f t="shared" si="194"/>
        <v>96.72250878723149</v>
      </c>
      <c r="DD160" s="9" t="str">
        <f t="shared" si="195"/>
        <v/>
      </c>
      <c r="DF160" s="9" t="str">
        <f>IF($A160=2,IF(ISNUMBER(CR160/Ukraine!CR160),100*CR160/Ukraine!CR160,""),"")</f>
        <v/>
      </c>
      <c r="DG160" s="9">
        <f>IF($A160=2,IF(ISNUMBER(CS160/Ukraine!CS160),100*CS160/Ukraine!CS160,""),"")</f>
        <v>69.672384410758596</v>
      </c>
      <c r="DH160" s="9">
        <f>IF($A160=2,IF(ISNUMBER(CT160/Ukraine!CT160),100*CT160/Ukraine!CT160,""),"")</f>
        <v>76.812341242850465</v>
      </c>
      <c r="DI160" s="9">
        <f>IF($A160=2,IF(ISNUMBER(CU160/Ukraine!CU160),100*CU160/Ukraine!CU160,""),"")</f>
        <v>66.765581236695212</v>
      </c>
      <c r="DJ160" s="9">
        <f>IF($A160=2,IF(ISNUMBER(CV160/Ukraine!CV160),100*CV160/Ukraine!CV160,""),"")</f>
        <v>71.504135471696756</v>
      </c>
      <c r="DK160" s="9" t="str">
        <f>IF($A160=2,IF(ISNUMBER(CW160/Ukraine!CW160),100*CW160/Ukraine!CW160,""),"")</f>
        <v/>
      </c>
      <c r="DM160" s="40" t="str">
        <f t="shared" si="196"/>
        <v/>
      </c>
      <c r="DN160" s="40">
        <f t="shared" si="197"/>
        <v>-2.4518388791593737E-2</v>
      </c>
      <c r="DO160" s="40">
        <f t="shared" si="198"/>
        <v>-4.129263913824055E-2</v>
      </c>
      <c r="DP160" s="40">
        <f t="shared" si="199"/>
        <v>-0.11048689138576784</v>
      </c>
      <c r="DQ160" s="40" t="str">
        <f t="shared" si="200"/>
        <v/>
      </c>
      <c r="DR160" s="40" t="str">
        <f t="shared" si="153"/>
        <v/>
      </c>
      <c r="DT160" s="40" t="str">
        <f t="shared" si="201"/>
        <v/>
      </c>
      <c r="DU160" s="40">
        <f t="shared" si="202"/>
        <v>4.2253348823751979E-2</v>
      </c>
      <c r="DV160" s="40">
        <f t="shared" si="203"/>
        <v>0.10046693624861081</v>
      </c>
      <c r="DW160" s="40">
        <f t="shared" si="204"/>
        <v>0.20124944352871577</v>
      </c>
      <c r="DX160" s="40" t="str">
        <f t="shared" si="205"/>
        <v/>
      </c>
      <c r="DY160" s="40" t="str">
        <f t="shared" si="206"/>
        <v/>
      </c>
    </row>
    <row r="161" spans="1:129" x14ac:dyDescent="0.2">
      <c r="A161" s="39" t="str">
        <f>'Industry selection'!C161</f>
        <v/>
      </c>
      <c r="B161" s="2" t="s">
        <v>324</v>
      </c>
      <c r="C161" s="2" t="s">
        <v>325</v>
      </c>
      <c r="E161" s="30" t="s">
        <v>323</v>
      </c>
      <c r="F161" s="31" t="s">
        <v>324</v>
      </c>
      <c r="G161" s="32" t="s">
        <v>325</v>
      </c>
      <c r="H161" s="157">
        <f>[1]Ternopil!$F$159</f>
        <v>80</v>
      </c>
      <c r="I161" s="157">
        <f>[1]Ternopil!$G$159</f>
        <v>2031</v>
      </c>
      <c r="J161" s="157">
        <f>[1]Ternopil!$H$159</f>
        <v>2018</v>
      </c>
      <c r="K161" s="157">
        <f>[1]Ternopil!$I$159</f>
        <v>160481.9</v>
      </c>
      <c r="L161" s="157">
        <f>[1]Ternopil!$J$159</f>
        <v>41117.599999999999</v>
      </c>
      <c r="M161" s="11"/>
      <c r="N161" s="33" t="s">
        <v>885</v>
      </c>
      <c r="O161" s="36" t="s">
        <v>324</v>
      </c>
      <c r="P161" s="35" t="s">
        <v>325</v>
      </c>
      <c r="Q161" s="157">
        <f>[2]Ternopil!$F$159</f>
        <v>92</v>
      </c>
      <c r="R161" s="157">
        <f>[2]Ternopil!$G$159</f>
        <v>1897</v>
      </c>
      <c r="S161" s="157">
        <f>[2]Ternopil!$H$159</f>
        <v>1884</v>
      </c>
      <c r="T161" s="157">
        <f>[2]Ternopil!$I$159</f>
        <v>146010.4</v>
      </c>
      <c r="U161" s="157">
        <f>[2]Ternopil!$J$159</f>
        <v>42840.5</v>
      </c>
      <c r="V161" s="11"/>
      <c r="W161" s="36" t="s">
        <v>1230</v>
      </c>
      <c r="X161" s="36" t="s">
        <v>324</v>
      </c>
      <c r="Y161" s="36" t="s">
        <v>325</v>
      </c>
      <c r="Z161" s="157">
        <f>[3]Ternopil!$F$159</f>
        <v>88</v>
      </c>
      <c r="AA161" s="157">
        <f>[3]Ternopil!$G$159</f>
        <v>1913</v>
      </c>
      <c r="AB161" s="157">
        <f>[3]Ternopil!$H$159</f>
        <v>1897</v>
      </c>
      <c r="AC161" s="157">
        <f>[3]Ternopil!$I$159</f>
        <v>156689.20000000001</v>
      </c>
      <c r="AD161" s="157">
        <f>[3]Ternopil!$J$159</f>
        <v>48518.1</v>
      </c>
      <c r="AE161" s="11"/>
      <c r="AF161" s="37" t="s">
        <v>1230</v>
      </c>
      <c r="AG161" s="37" t="s">
        <v>324</v>
      </c>
      <c r="AH161" s="37" t="s">
        <v>325</v>
      </c>
      <c r="AI161" s="157">
        <f>[4]Ternopil!$F$159</f>
        <v>89</v>
      </c>
      <c r="AJ161" s="157">
        <f>[4]Ternopil!$G$159</f>
        <v>1901</v>
      </c>
      <c r="AK161" s="157">
        <f>[4]Ternopil!$H$159</f>
        <v>1885</v>
      </c>
      <c r="AL161" s="157">
        <f>[4]Ternopil!$I$159</f>
        <v>194821.3</v>
      </c>
      <c r="AM161" s="157">
        <f>[4]Ternopil!$J$159</f>
        <v>60357.4</v>
      </c>
      <c r="AN161" s="11"/>
      <c r="AO161" s="11" t="s">
        <v>1230</v>
      </c>
      <c r="AP161" s="11" t="s">
        <v>324</v>
      </c>
      <c r="AQ161" s="11" t="s">
        <v>325</v>
      </c>
      <c r="AR161" s="157">
        <f>[5]Ternopil!$F$159</f>
        <v>79</v>
      </c>
      <c r="AS161" s="157">
        <f>[5]Ternopil!$G$159</f>
        <v>1821</v>
      </c>
      <c r="AT161" s="157">
        <f>[5]Ternopil!$H$159</f>
        <v>1810</v>
      </c>
      <c r="AU161" s="157">
        <f>[5]Ternopil!$I$159</f>
        <v>217013.2</v>
      </c>
      <c r="AV161" s="157">
        <f>[5]Ternopil!$J$159</f>
        <v>63619.7</v>
      </c>
      <c r="AW161" s="11"/>
      <c r="AX161" s="33" t="s">
        <v>1230</v>
      </c>
      <c r="AY161" s="33" t="s">
        <v>324</v>
      </c>
      <c r="AZ161" s="33" t="s">
        <v>325</v>
      </c>
      <c r="BA161" s="157">
        <f>[6]Ternopil!$F$159</f>
        <v>88</v>
      </c>
      <c r="BB161" s="157">
        <f>[6]Ternopil!$G$159</f>
        <v>1742</v>
      </c>
      <c r="BC161" s="157">
        <f>[6]Ternopil!$H$159</f>
        <v>1722</v>
      </c>
      <c r="BD161" s="157">
        <f>[6]Ternopil!$I$159</f>
        <v>278299.40000000002</v>
      </c>
      <c r="BE161" s="157">
        <f>[6]Ternopil!$J$159</f>
        <v>90103.3</v>
      </c>
      <c r="BG161" s="2" t="s">
        <v>324</v>
      </c>
      <c r="BH161" s="2" t="s">
        <v>325</v>
      </c>
      <c r="BI161" s="1">
        <f t="shared" si="154"/>
        <v>80</v>
      </c>
      <c r="BJ161" s="1">
        <f t="shared" si="155"/>
        <v>92</v>
      </c>
      <c r="BK161" s="1">
        <f t="shared" si="156"/>
        <v>88</v>
      </c>
      <c r="BL161" s="1">
        <f t="shared" si="157"/>
        <v>89</v>
      </c>
      <c r="BM161" s="1">
        <f t="shared" si="158"/>
        <v>79</v>
      </c>
      <c r="BN161" s="1">
        <f t="shared" si="159"/>
        <v>88</v>
      </c>
      <c r="BP161" s="1">
        <f t="shared" si="160"/>
        <v>2018</v>
      </c>
      <c r="BQ161" s="1">
        <f t="shared" si="161"/>
        <v>1884</v>
      </c>
      <c r="BR161" s="1">
        <f t="shared" si="162"/>
        <v>1897</v>
      </c>
      <c r="BS161" s="1">
        <f t="shared" si="163"/>
        <v>1885</v>
      </c>
      <c r="BT161" s="1">
        <f t="shared" si="164"/>
        <v>1810</v>
      </c>
      <c r="BU161" s="1">
        <f t="shared" si="165"/>
        <v>1722</v>
      </c>
      <c r="BW161" s="40" t="str">
        <f t="shared" si="166"/>
        <v/>
      </c>
      <c r="BX161" s="40" t="str">
        <f t="shared" si="167"/>
        <v/>
      </c>
      <c r="BY161" s="40" t="str">
        <f t="shared" si="168"/>
        <v/>
      </c>
      <c r="BZ161" s="40" t="str">
        <f t="shared" si="169"/>
        <v/>
      </c>
      <c r="CA161" s="40" t="str">
        <f t="shared" si="170"/>
        <v/>
      </c>
      <c r="CB161" s="40" t="str">
        <f t="shared" si="171"/>
        <v/>
      </c>
      <c r="CD161" s="10">
        <f t="shared" si="172"/>
        <v>41117.599999999999</v>
      </c>
      <c r="CE161" s="10">
        <f t="shared" si="173"/>
        <v>42840.5</v>
      </c>
      <c r="CF161" s="10">
        <f t="shared" si="174"/>
        <v>48518.1</v>
      </c>
      <c r="CG161" s="10">
        <f t="shared" si="175"/>
        <v>60357.4</v>
      </c>
      <c r="CH161" s="10">
        <f t="shared" si="176"/>
        <v>63619.7</v>
      </c>
      <c r="CI161" s="10">
        <f t="shared" si="177"/>
        <v>90103.3</v>
      </c>
      <c r="CK161" s="40" t="str">
        <f t="shared" si="178"/>
        <v/>
      </c>
      <c r="CL161" s="40" t="str">
        <f t="shared" si="179"/>
        <v/>
      </c>
      <c r="CM161" s="40" t="str">
        <f t="shared" si="180"/>
        <v/>
      </c>
      <c r="CN161" s="40" t="str">
        <f t="shared" si="181"/>
        <v/>
      </c>
      <c r="CO161" s="40" t="str">
        <f t="shared" si="182"/>
        <v/>
      </c>
      <c r="CP161" s="40" t="str">
        <f t="shared" si="183"/>
        <v/>
      </c>
      <c r="CR161" s="9" t="str">
        <f t="shared" si="184"/>
        <v/>
      </c>
      <c r="CS161" s="9" t="str">
        <f t="shared" si="185"/>
        <v/>
      </c>
      <c r="CT161" s="9" t="str">
        <f t="shared" si="186"/>
        <v/>
      </c>
      <c r="CU161" s="9" t="str">
        <f t="shared" si="187"/>
        <v/>
      </c>
      <c r="CV161" s="9" t="str">
        <f t="shared" si="188"/>
        <v/>
      </c>
      <c r="CW161" s="9" t="str">
        <f t="shared" si="189"/>
        <v/>
      </c>
      <c r="CY161" s="9" t="str">
        <f t="shared" si="190"/>
        <v/>
      </c>
      <c r="CZ161" s="9" t="str">
        <f t="shared" si="191"/>
        <v/>
      </c>
      <c r="DA161" s="9" t="str">
        <f t="shared" si="192"/>
        <v/>
      </c>
      <c r="DB161" s="9" t="str">
        <f t="shared" si="193"/>
        <v/>
      </c>
      <c r="DC161" s="9" t="str">
        <f t="shared" si="194"/>
        <v/>
      </c>
      <c r="DD161" s="9" t="str">
        <f t="shared" si="195"/>
        <v/>
      </c>
      <c r="DF161" s="9" t="str">
        <f>IF($A161=2,IF(ISNUMBER(CR161/Ukraine!CR161),100*CR161/Ukraine!CR161,""),"")</f>
        <v/>
      </c>
      <c r="DG161" s="9" t="str">
        <f>IF($A161=2,IF(ISNUMBER(CS161/Ukraine!CS161),100*CS161/Ukraine!CS161,""),"")</f>
        <v/>
      </c>
      <c r="DH161" s="9" t="str">
        <f>IF($A161=2,IF(ISNUMBER(CT161/Ukraine!CT161),100*CT161/Ukraine!CT161,""),"")</f>
        <v/>
      </c>
      <c r="DI161" s="9" t="str">
        <f>IF($A161=2,IF(ISNUMBER(CU161/Ukraine!CU161),100*CU161/Ukraine!CU161,""),"")</f>
        <v/>
      </c>
      <c r="DJ161" s="9" t="str">
        <f>IF($A161=2,IF(ISNUMBER(CV161/Ukraine!CV161),100*CV161/Ukraine!CV161,""),"")</f>
        <v/>
      </c>
      <c r="DK161" s="9" t="str">
        <f>IF($A161=2,IF(ISNUMBER(CW161/Ukraine!CW161),100*CW161/Ukraine!CW161,""),"")</f>
        <v/>
      </c>
      <c r="DM161" s="40" t="str">
        <f t="shared" si="196"/>
        <v/>
      </c>
      <c r="DN161" s="40" t="str">
        <f t="shared" si="197"/>
        <v/>
      </c>
      <c r="DO161" s="40" t="str">
        <f t="shared" si="198"/>
        <v/>
      </c>
      <c r="DP161" s="40" t="str">
        <f t="shared" si="199"/>
        <v/>
      </c>
      <c r="DQ161" s="40" t="str">
        <f t="shared" si="200"/>
        <v/>
      </c>
      <c r="DR161" s="40" t="str">
        <f t="shared" si="153"/>
        <v/>
      </c>
      <c r="DT161" s="40" t="str">
        <f t="shared" si="201"/>
        <v/>
      </c>
      <c r="DU161" s="40" t="str">
        <f t="shared" si="202"/>
        <v/>
      </c>
      <c r="DV161" s="40" t="str">
        <f t="shared" si="203"/>
        <v/>
      </c>
      <c r="DW161" s="40" t="str">
        <f t="shared" si="204"/>
        <v/>
      </c>
      <c r="DX161" s="40" t="str">
        <f t="shared" si="205"/>
        <v/>
      </c>
      <c r="DY161" s="40" t="str">
        <f t="shared" si="206"/>
        <v/>
      </c>
    </row>
    <row r="162" spans="1:129" x14ac:dyDescent="0.2">
      <c r="A162" s="39">
        <f>'Industry selection'!C162</f>
        <v>1</v>
      </c>
      <c r="B162" s="2">
        <v>36</v>
      </c>
      <c r="C162" s="2" t="s">
        <v>327</v>
      </c>
      <c r="E162" s="30" t="s">
        <v>326</v>
      </c>
      <c r="F162" s="31">
        <v>36</v>
      </c>
      <c r="G162" s="32" t="s">
        <v>327</v>
      </c>
      <c r="H162" s="157">
        <f>[1]Ternopil!$F$160</f>
        <v>33</v>
      </c>
      <c r="I162" s="157" t="str">
        <f>[1]Ternopil!$G$160</f>
        <v>к</v>
      </c>
      <c r="J162" s="157" t="str">
        <f>[1]Ternopil!$H$160</f>
        <v>к</v>
      </c>
      <c r="K162" s="157" t="str">
        <f>[1]Ternopil!$I$160</f>
        <v>к</v>
      </c>
      <c r="L162" s="157" t="str">
        <f>[1]Ternopil!$J$160</f>
        <v>к</v>
      </c>
      <c r="M162" s="11"/>
      <c r="N162" s="33" t="s">
        <v>886</v>
      </c>
      <c r="O162" s="36">
        <v>36</v>
      </c>
      <c r="P162" s="35" t="s">
        <v>327</v>
      </c>
      <c r="Q162" s="157">
        <f>[2]Ternopil!$F$160</f>
        <v>35</v>
      </c>
      <c r="R162" s="157">
        <f>[2]Ternopil!$G$160</f>
        <v>709</v>
      </c>
      <c r="S162" s="157">
        <f>[2]Ternopil!$H$160</f>
        <v>705</v>
      </c>
      <c r="T162" s="157">
        <f>[2]Ternopil!$I$160</f>
        <v>32250.9</v>
      </c>
      <c r="U162" s="157">
        <f>[2]Ternopil!$J$160</f>
        <v>13660.6</v>
      </c>
      <c r="V162" s="11"/>
      <c r="W162" s="36" t="s">
        <v>1231</v>
      </c>
      <c r="X162" s="36">
        <v>36</v>
      </c>
      <c r="Y162" s="36" t="s">
        <v>327</v>
      </c>
      <c r="Z162" s="157">
        <f>[3]Ternopil!$F$160</f>
        <v>34</v>
      </c>
      <c r="AA162" s="157" t="str">
        <f>[3]Ternopil!$G$160</f>
        <v>к</v>
      </c>
      <c r="AB162" s="157" t="str">
        <f>[3]Ternopil!$H$160</f>
        <v>к</v>
      </c>
      <c r="AC162" s="157" t="str">
        <f>[3]Ternopil!$I$160</f>
        <v>к</v>
      </c>
      <c r="AD162" s="157" t="str">
        <f>[3]Ternopil!$J$160</f>
        <v>к</v>
      </c>
      <c r="AE162" s="11"/>
      <c r="AF162" s="37" t="s">
        <v>1231</v>
      </c>
      <c r="AG162" s="37">
        <v>36</v>
      </c>
      <c r="AH162" s="37" t="s">
        <v>327</v>
      </c>
      <c r="AI162" s="157">
        <f>[4]Ternopil!$F$160</f>
        <v>34</v>
      </c>
      <c r="AJ162" s="157" t="str">
        <f>[4]Ternopil!$G$160</f>
        <v>к</v>
      </c>
      <c r="AK162" s="157" t="str">
        <f>[4]Ternopil!$H$160</f>
        <v>к</v>
      </c>
      <c r="AL162" s="157" t="str">
        <f>[4]Ternopil!$I$160</f>
        <v>к</v>
      </c>
      <c r="AM162" s="157" t="str">
        <f>[4]Ternopil!$J$160</f>
        <v>к</v>
      </c>
      <c r="AN162" s="11"/>
      <c r="AO162" s="11" t="s">
        <v>1231</v>
      </c>
      <c r="AP162" s="11">
        <v>36</v>
      </c>
      <c r="AQ162" s="11" t="s">
        <v>327</v>
      </c>
      <c r="AR162" s="157">
        <f>[5]Ternopil!$F$160</f>
        <v>30</v>
      </c>
      <c r="AS162" s="157">
        <f>[5]Ternopil!$G$160</f>
        <v>698</v>
      </c>
      <c r="AT162" s="157">
        <f>[5]Ternopil!$H$160</f>
        <v>692</v>
      </c>
      <c r="AU162" s="157">
        <f>[5]Ternopil!$I$160</f>
        <v>47251.3</v>
      </c>
      <c r="AV162" s="157">
        <f>[5]Ternopil!$J$160</f>
        <v>18996.099999999999</v>
      </c>
      <c r="AW162" s="11"/>
      <c r="AX162" s="33" t="s">
        <v>1231</v>
      </c>
      <c r="AY162" s="33">
        <v>36</v>
      </c>
      <c r="AZ162" s="33" t="s">
        <v>327</v>
      </c>
      <c r="BA162" s="157">
        <f>[6]Ternopil!$F$160</f>
        <v>28</v>
      </c>
      <c r="BB162" s="157" t="str">
        <f>[6]Ternopil!$G$160</f>
        <v>к</v>
      </c>
      <c r="BC162" s="157" t="str">
        <f>[6]Ternopil!$H$160</f>
        <v>к</v>
      </c>
      <c r="BD162" s="157" t="str">
        <f>[6]Ternopil!$I$160</f>
        <v>к</v>
      </c>
      <c r="BE162" s="157" t="str">
        <f>[6]Ternopil!$J$160</f>
        <v>к</v>
      </c>
      <c r="BG162" s="2">
        <v>36</v>
      </c>
      <c r="BH162" s="2" t="s">
        <v>327</v>
      </c>
      <c r="BI162" s="1">
        <f t="shared" si="154"/>
        <v>33</v>
      </c>
      <c r="BJ162" s="1">
        <f t="shared" si="155"/>
        <v>35</v>
      </c>
      <c r="BK162" s="1">
        <f t="shared" si="156"/>
        <v>34</v>
      </c>
      <c r="BL162" s="1">
        <f t="shared" si="157"/>
        <v>34</v>
      </c>
      <c r="BM162" s="1">
        <f t="shared" si="158"/>
        <v>30</v>
      </c>
      <c r="BN162" s="1">
        <f t="shared" si="159"/>
        <v>28</v>
      </c>
      <c r="BP162" s="1" t="str">
        <f t="shared" si="160"/>
        <v>к</v>
      </c>
      <c r="BQ162" s="1">
        <f t="shared" si="161"/>
        <v>705</v>
      </c>
      <c r="BR162" s="1" t="str">
        <f t="shared" si="162"/>
        <v>к</v>
      </c>
      <c r="BS162" s="1" t="str">
        <f t="shared" si="163"/>
        <v>к</v>
      </c>
      <c r="BT162" s="1">
        <f t="shared" si="164"/>
        <v>692</v>
      </c>
      <c r="BU162" s="1" t="str">
        <f t="shared" si="165"/>
        <v>к</v>
      </c>
      <c r="BW162" s="40" t="str">
        <f t="shared" si="166"/>
        <v/>
      </c>
      <c r="BX162" s="40" t="str">
        <f t="shared" si="167"/>
        <v/>
      </c>
      <c r="BY162" s="40" t="str">
        <f t="shared" si="168"/>
        <v/>
      </c>
      <c r="BZ162" s="40" t="str">
        <f t="shared" si="169"/>
        <v/>
      </c>
      <c r="CA162" s="40" t="str">
        <f t="shared" si="170"/>
        <v/>
      </c>
      <c r="CB162" s="40" t="str">
        <f t="shared" si="171"/>
        <v/>
      </c>
      <c r="CD162" s="10" t="str">
        <f t="shared" si="172"/>
        <v>к</v>
      </c>
      <c r="CE162" s="10">
        <f t="shared" si="173"/>
        <v>13660.6</v>
      </c>
      <c r="CF162" s="10" t="str">
        <f t="shared" si="174"/>
        <v>к</v>
      </c>
      <c r="CG162" s="10" t="str">
        <f t="shared" si="175"/>
        <v>к</v>
      </c>
      <c r="CH162" s="10">
        <f t="shared" si="176"/>
        <v>18996.099999999999</v>
      </c>
      <c r="CI162" s="10" t="str">
        <f t="shared" si="177"/>
        <v>к</v>
      </c>
      <c r="CK162" s="40" t="str">
        <f t="shared" si="178"/>
        <v/>
      </c>
      <c r="CL162" s="40" t="str">
        <f t="shared" si="179"/>
        <v/>
      </c>
      <c r="CM162" s="40" t="str">
        <f t="shared" si="180"/>
        <v/>
      </c>
      <c r="CN162" s="40" t="str">
        <f t="shared" si="181"/>
        <v/>
      </c>
      <c r="CO162" s="40" t="str">
        <f t="shared" si="182"/>
        <v/>
      </c>
      <c r="CP162" s="40" t="str">
        <f t="shared" si="183"/>
        <v/>
      </c>
      <c r="CR162" s="9" t="str">
        <f t="shared" si="184"/>
        <v/>
      </c>
      <c r="CS162" s="9" t="str">
        <f t="shared" si="185"/>
        <v/>
      </c>
      <c r="CT162" s="9" t="str">
        <f t="shared" si="186"/>
        <v/>
      </c>
      <c r="CU162" s="9" t="str">
        <f t="shared" si="187"/>
        <v/>
      </c>
      <c r="CV162" s="9" t="str">
        <f t="shared" si="188"/>
        <v/>
      </c>
      <c r="CW162" s="9" t="str">
        <f t="shared" si="189"/>
        <v/>
      </c>
      <c r="CY162" s="9" t="str">
        <f t="shared" si="190"/>
        <v/>
      </c>
      <c r="CZ162" s="9" t="str">
        <f t="shared" si="191"/>
        <v/>
      </c>
      <c r="DA162" s="9" t="str">
        <f t="shared" si="192"/>
        <v/>
      </c>
      <c r="DB162" s="9" t="str">
        <f t="shared" si="193"/>
        <v/>
      </c>
      <c r="DC162" s="9" t="str">
        <f t="shared" si="194"/>
        <v/>
      </c>
      <c r="DD162" s="9" t="str">
        <f t="shared" si="195"/>
        <v/>
      </c>
      <c r="DF162" s="9" t="str">
        <f>IF($A162=2,IF(ISNUMBER(CR162/Ukraine!CR162),100*CR162/Ukraine!CR162,""),"")</f>
        <v/>
      </c>
      <c r="DG162" s="9" t="str">
        <f>IF($A162=2,IF(ISNUMBER(CS162/Ukraine!CS162),100*CS162/Ukraine!CS162,""),"")</f>
        <v/>
      </c>
      <c r="DH162" s="9" t="str">
        <f>IF($A162=2,IF(ISNUMBER(CT162/Ukraine!CT162),100*CT162/Ukraine!CT162,""),"")</f>
        <v/>
      </c>
      <c r="DI162" s="9" t="str">
        <f>IF($A162=2,IF(ISNUMBER(CU162/Ukraine!CU162),100*CU162/Ukraine!CU162,""),"")</f>
        <v/>
      </c>
      <c r="DJ162" s="9" t="str">
        <f>IF($A162=2,IF(ISNUMBER(CV162/Ukraine!CV162),100*CV162/Ukraine!CV162,""),"")</f>
        <v/>
      </c>
      <c r="DK162" s="9" t="str">
        <f>IF($A162=2,IF(ISNUMBER(CW162/Ukraine!CW162),100*CW162/Ukraine!CW162,""),"")</f>
        <v/>
      </c>
      <c r="DM162" s="40" t="str">
        <f t="shared" si="196"/>
        <v/>
      </c>
      <c r="DN162" s="40" t="str">
        <f t="shared" si="197"/>
        <v/>
      </c>
      <c r="DO162" s="40" t="str">
        <f t="shared" si="198"/>
        <v/>
      </c>
      <c r="DP162" s="40" t="str">
        <f t="shared" si="199"/>
        <v/>
      </c>
      <c r="DQ162" s="40" t="str">
        <f t="shared" si="200"/>
        <v/>
      </c>
      <c r="DR162" s="40" t="str">
        <f t="shared" si="153"/>
        <v/>
      </c>
      <c r="DT162" s="40" t="str">
        <f t="shared" si="201"/>
        <v/>
      </c>
      <c r="DU162" s="40" t="str">
        <f t="shared" si="202"/>
        <v/>
      </c>
      <c r="DV162" s="40" t="str">
        <f t="shared" si="203"/>
        <v/>
      </c>
      <c r="DW162" s="40" t="str">
        <f t="shared" si="204"/>
        <v/>
      </c>
      <c r="DX162" s="40" t="str">
        <f t="shared" si="205"/>
        <v/>
      </c>
      <c r="DY162" s="40" t="str">
        <f t="shared" si="206"/>
        <v/>
      </c>
    </row>
    <row r="163" spans="1:129" x14ac:dyDescent="0.2">
      <c r="A163" s="39">
        <f>'Industry selection'!C163</f>
        <v>1</v>
      </c>
      <c r="B163" s="2">
        <v>37</v>
      </c>
      <c r="C163" s="2" t="s">
        <v>329</v>
      </c>
      <c r="E163" s="30" t="s">
        <v>328</v>
      </c>
      <c r="F163" s="31">
        <v>37</v>
      </c>
      <c r="G163" s="32" t="s">
        <v>329</v>
      </c>
      <c r="H163" s="157">
        <f>[1]Ternopil!$F$161</f>
        <v>2</v>
      </c>
      <c r="I163" s="157" t="str">
        <f>[1]Ternopil!$G$161</f>
        <v>к</v>
      </c>
      <c r="J163" s="157" t="str">
        <f>[1]Ternopil!$H$161</f>
        <v>к</v>
      </c>
      <c r="K163" s="157" t="str">
        <f>[1]Ternopil!$I$161</f>
        <v>к</v>
      </c>
      <c r="L163" s="157" t="str">
        <f>[1]Ternopil!$J$161</f>
        <v>к</v>
      </c>
      <c r="M163" s="11"/>
      <c r="N163" s="33" t="s">
        <v>887</v>
      </c>
      <c r="O163" s="36">
        <v>37</v>
      </c>
      <c r="P163" s="35" t="s">
        <v>329</v>
      </c>
      <c r="Q163" s="157">
        <f>[2]Ternopil!$F$161</f>
        <v>4</v>
      </c>
      <c r="R163" s="157">
        <f>[2]Ternopil!$G$161</f>
        <v>583</v>
      </c>
      <c r="S163" s="157">
        <f>[2]Ternopil!$H$161</f>
        <v>582</v>
      </c>
      <c r="T163" s="157">
        <f>[2]Ternopil!$I$161</f>
        <v>59426</v>
      </c>
      <c r="U163" s="157">
        <f>[2]Ternopil!$J$161</f>
        <v>17984</v>
      </c>
      <c r="V163" s="11"/>
      <c r="W163" s="36" t="s">
        <v>1232</v>
      </c>
      <c r="X163" s="36">
        <v>37</v>
      </c>
      <c r="Y163" s="36" t="s">
        <v>329</v>
      </c>
      <c r="Z163" s="157">
        <f>[3]Ternopil!$F$161</f>
        <v>3</v>
      </c>
      <c r="AA163" s="157" t="str">
        <f>[3]Ternopil!$G$161</f>
        <v>к</v>
      </c>
      <c r="AB163" s="157" t="str">
        <f>[3]Ternopil!$H$161</f>
        <v>к</v>
      </c>
      <c r="AC163" s="157" t="str">
        <f>[3]Ternopil!$I$161</f>
        <v>к</v>
      </c>
      <c r="AD163" s="157" t="str">
        <f>[3]Ternopil!$J$161</f>
        <v>к</v>
      </c>
      <c r="AE163" s="11"/>
      <c r="AF163" s="37" t="s">
        <v>1232</v>
      </c>
      <c r="AG163" s="37">
        <v>37</v>
      </c>
      <c r="AH163" s="37" t="s">
        <v>329</v>
      </c>
      <c r="AI163" s="157">
        <f>[4]Ternopil!$F$161</f>
        <v>2</v>
      </c>
      <c r="AJ163" s="157" t="str">
        <f>[4]Ternopil!$G$161</f>
        <v>к</v>
      </c>
      <c r="AK163" s="157" t="str">
        <f>[4]Ternopil!$H$161</f>
        <v>к</v>
      </c>
      <c r="AL163" s="157" t="str">
        <f>[4]Ternopil!$I$161</f>
        <v>к</v>
      </c>
      <c r="AM163" s="157" t="str">
        <f>[4]Ternopil!$J$161</f>
        <v>к</v>
      </c>
      <c r="AN163" s="11"/>
      <c r="AO163" s="11" t="s">
        <v>1232</v>
      </c>
      <c r="AP163" s="11">
        <v>37</v>
      </c>
      <c r="AQ163" s="11" t="s">
        <v>329</v>
      </c>
      <c r="AR163" s="157">
        <f>[5]Ternopil!$F$161</f>
        <v>4</v>
      </c>
      <c r="AS163" s="157">
        <f>[5]Ternopil!$G$161</f>
        <v>569</v>
      </c>
      <c r="AT163" s="157">
        <f>[5]Ternopil!$H$161</f>
        <v>568</v>
      </c>
      <c r="AU163" s="157">
        <f>[5]Ternopil!$I$161</f>
        <v>90527.9</v>
      </c>
      <c r="AV163" s="157">
        <f>[5]Ternopil!$J$161</f>
        <v>28171</v>
      </c>
      <c r="AW163" s="11"/>
      <c r="AX163" s="33" t="s">
        <v>1232</v>
      </c>
      <c r="AY163" s="33">
        <v>37</v>
      </c>
      <c r="AZ163" s="33" t="s">
        <v>329</v>
      </c>
      <c r="BA163" s="157">
        <f>[6]Ternopil!$F$161</f>
        <v>5</v>
      </c>
      <c r="BB163" s="157" t="str">
        <f>[6]Ternopil!$G$161</f>
        <v>к</v>
      </c>
      <c r="BC163" s="157" t="str">
        <f>[6]Ternopil!$H$161</f>
        <v>к</v>
      </c>
      <c r="BD163" s="157" t="str">
        <f>[6]Ternopil!$I$161</f>
        <v>к</v>
      </c>
      <c r="BE163" s="157" t="str">
        <f>[6]Ternopil!$J$161</f>
        <v>к</v>
      </c>
      <c r="BG163" s="2">
        <v>37</v>
      </c>
      <c r="BH163" s="2" t="s">
        <v>329</v>
      </c>
      <c r="BI163" s="1">
        <f t="shared" si="154"/>
        <v>2</v>
      </c>
      <c r="BJ163" s="1">
        <f t="shared" si="155"/>
        <v>4</v>
      </c>
      <c r="BK163" s="1">
        <f t="shared" si="156"/>
        <v>3</v>
      </c>
      <c r="BL163" s="1">
        <f t="shared" si="157"/>
        <v>2</v>
      </c>
      <c r="BM163" s="1">
        <f t="shared" si="158"/>
        <v>4</v>
      </c>
      <c r="BN163" s="1">
        <f t="shared" si="159"/>
        <v>5</v>
      </c>
      <c r="BP163" s="1" t="str">
        <f t="shared" si="160"/>
        <v>к</v>
      </c>
      <c r="BQ163" s="1">
        <f t="shared" si="161"/>
        <v>582</v>
      </c>
      <c r="BR163" s="1" t="str">
        <f t="shared" si="162"/>
        <v>к</v>
      </c>
      <c r="BS163" s="1" t="str">
        <f t="shared" si="163"/>
        <v>к</v>
      </c>
      <c r="BT163" s="1">
        <f t="shared" si="164"/>
        <v>568</v>
      </c>
      <c r="BU163" s="1" t="str">
        <f t="shared" si="165"/>
        <v>к</v>
      </c>
      <c r="BW163" s="40" t="str">
        <f t="shared" si="166"/>
        <v/>
      </c>
      <c r="BX163" s="40" t="str">
        <f t="shared" si="167"/>
        <v/>
      </c>
      <c r="BY163" s="40" t="str">
        <f t="shared" si="168"/>
        <v/>
      </c>
      <c r="BZ163" s="40" t="str">
        <f t="shared" si="169"/>
        <v/>
      </c>
      <c r="CA163" s="40" t="str">
        <f t="shared" si="170"/>
        <v/>
      </c>
      <c r="CB163" s="40" t="str">
        <f t="shared" si="171"/>
        <v/>
      </c>
      <c r="CD163" s="10" t="str">
        <f t="shared" si="172"/>
        <v>к</v>
      </c>
      <c r="CE163" s="10">
        <f t="shared" si="173"/>
        <v>17984</v>
      </c>
      <c r="CF163" s="10" t="str">
        <f t="shared" si="174"/>
        <v>к</v>
      </c>
      <c r="CG163" s="10" t="str">
        <f t="shared" si="175"/>
        <v>к</v>
      </c>
      <c r="CH163" s="10">
        <f t="shared" si="176"/>
        <v>28171</v>
      </c>
      <c r="CI163" s="10" t="str">
        <f t="shared" si="177"/>
        <v>к</v>
      </c>
      <c r="CK163" s="40" t="str">
        <f t="shared" si="178"/>
        <v/>
      </c>
      <c r="CL163" s="40" t="str">
        <f t="shared" si="179"/>
        <v/>
      </c>
      <c r="CM163" s="40" t="str">
        <f t="shared" si="180"/>
        <v/>
      </c>
      <c r="CN163" s="40" t="str">
        <f t="shared" si="181"/>
        <v/>
      </c>
      <c r="CO163" s="40" t="str">
        <f t="shared" si="182"/>
        <v/>
      </c>
      <c r="CP163" s="40" t="str">
        <f t="shared" si="183"/>
        <v/>
      </c>
      <c r="CR163" s="9" t="str">
        <f t="shared" si="184"/>
        <v/>
      </c>
      <c r="CS163" s="9" t="str">
        <f t="shared" si="185"/>
        <v/>
      </c>
      <c r="CT163" s="9" t="str">
        <f t="shared" si="186"/>
        <v/>
      </c>
      <c r="CU163" s="9" t="str">
        <f t="shared" si="187"/>
        <v/>
      </c>
      <c r="CV163" s="9" t="str">
        <f t="shared" si="188"/>
        <v/>
      </c>
      <c r="CW163" s="9" t="str">
        <f t="shared" si="189"/>
        <v/>
      </c>
      <c r="CY163" s="9" t="str">
        <f t="shared" si="190"/>
        <v/>
      </c>
      <c r="CZ163" s="9" t="str">
        <f t="shared" si="191"/>
        <v/>
      </c>
      <c r="DA163" s="9" t="str">
        <f t="shared" si="192"/>
        <v/>
      </c>
      <c r="DB163" s="9" t="str">
        <f t="shared" si="193"/>
        <v/>
      </c>
      <c r="DC163" s="9" t="str">
        <f t="shared" si="194"/>
        <v/>
      </c>
      <c r="DD163" s="9" t="str">
        <f t="shared" si="195"/>
        <v/>
      </c>
      <c r="DF163" s="9" t="str">
        <f>IF($A163=2,IF(ISNUMBER(CR163/Ukraine!CR163),100*CR163/Ukraine!CR163,""),"")</f>
        <v/>
      </c>
      <c r="DG163" s="9" t="str">
        <f>IF($A163=2,IF(ISNUMBER(CS163/Ukraine!CS163),100*CS163/Ukraine!CS163,""),"")</f>
        <v/>
      </c>
      <c r="DH163" s="9" t="str">
        <f>IF($A163=2,IF(ISNUMBER(CT163/Ukraine!CT163),100*CT163/Ukraine!CT163,""),"")</f>
        <v/>
      </c>
      <c r="DI163" s="9" t="str">
        <f>IF($A163=2,IF(ISNUMBER(CU163/Ukraine!CU163),100*CU163/Ukraine!CU163,""),"")</f>
        <v/>
      </c>
      <c r="DJ163" s="9" t="str">
        <f>IF($A163=2,IF(ISNUMBER(CV163/Ukraine!CV163),100*CV163/Ukraine!CV163,""),"")</f>
        <v/>
      </c>
      <c r="DK163" s="9" t="str">
        <f>IF($A163=2,IF(ISNUMBER(CW163/Ukraine!CW163),100*CW163/Ukraine!CW163,""),"")</f>
        <v/>
      </c>
      <c r="DM163" s="40" t="str">
        <f t="shared" si="196"/>
        <v/>
      </c>
      <c r="DN163" s="40" t="str">
        <f t="shared" si="197"/>
        <v/>
      </c>
      <c r="DO163" s="40" t="str">
        <f t="shared" si="198"/>
        <v/>
      </c>
      <c r="DP163" s="40" t="str">
        <f t="shared" si="199"/>
        <v/>
      </c>
      <c r="DQ163" s="40" t="str">
        <f t="shared" si="200"/>
        <v/>
      </c>
      <c r="DR163" s="40" t="str">
        <f t="shared" si="153"/>
        <v/>
      </c>
      <c r="DT163" s="40" t="str">
        <f t="shared" si="201"/>
        <v/>
      </c>
      <c r="DU163" s="40" t="str">
        <f t="shared" si="202"/>
        <v/>
      </c>
      <c r="DV163" s="40" t="str">
        <f t="shared" si="203"/>
        <v/>
      </c>
      <c r="DW163" s="40" t="str">
        <f t="shared" si="204"/>
        <v/>
      </c>
      <c r="DX163" s="40" t="str">
        <f t="shared" si="205"/>
        <v/>
      </c>
      <c r="DY163" s="40" t="str">
        <f t="shared" si="206"/>
        <v/>
      </c>
    </row>
    <row r="164" spans="1:129" x14ac:dyDescent="0.2">
      <c r="A164" s="39" t="str">
        <f>'Industry selection'!C164</f>
        <v/>
      </c>
      <c r="B164" s="2">
        <v>38</v>
      </c>
      <c r="C164" s="2" t="s">
        <v>331</v>
      </c>
      <c r="E164" s="30" t="s">
        <v>330</v>
      </c>
      <c r="F164" s="31">
        <v>38</v>
      </c>
      <c r="G164" s="32" t="s">
        <v>331</v>
      </c>
      <c r="H164" s="157">
        <f>[1]Ternopil!$F$162</f>
        <v>45</v>
      </c>
      <c r="I164" s="157">
        <f>[1]Ternopil!$G$162</f>
        <v>664</v>
      </c>
      <c r="J164" s="157">
        <f>[1]Ternopil!$H$162</f>
        <v>656</v>
      </c>
      <c r="K164" s="157">
        <f>[1]Ternopil!$I$162</f>
        <v>71645</v>
      </c>
      <c r="L164" s="157">
        <f>[1]Ternopil!$J$162</f>
        <v>11214.1</v>
      </c>
      <c r="M164" s="11"/>
      <c r="N164" s="33" t="s">
        <v>888</v>
      </c>
      <c r="O164" s="36">
        <v>38</v>
      </c>
      <c r="P164" s="35" t="s">
        <v>331</v>
      </c>
      <c r="Q164" s="157">
        <f>[2]Ternopil!$F$162</f>
        <v>53</v>
      </c>
      <c r="R164" s="157">
        <f>[2]Ternopil!$G$162</f>
        <v>605</v>
      </c>
      <c r="S164" s="157">
        <f>[2]Ternopil!$H$162</f>
        <v>597</v>
      </c>
      <c r="T164" s="157">
        <f>[2]Ternopil!$I$162</f>
        <v>54333.5</v>
      </c>
      <c r="U164" s="157">
        <f>[2]Ternopil!$J$162</f>
        <v>11195.9</v>
      </c>
      <c r="V164" s="11"/>
      <c r="W164" s="36" t="s">
        <v>1233</v>
      </c>
      <c r="X164" s="36">
        <v>38</v>
      </c>
      <c r="Y164" s="36" t="s">
        <v>331</v>
      </c>
      <c r="Z164" s="157">
        <f>[3]Ternopil!$F$162</f>
        <v>51</v>
      </c>
      <c r="AA164" s="157">
        <f>[3]Ternopil!$G$162</f>
        <v>699</v>
      </c>
      <c r="AB164" s="157">
        <f>[3]Ternopil!$H$162</f>
        <v>688</v>
      </c>
      <c r="AC164" s="157">
        <f>[3]Ternopil!$I$162</f>
        <v>53857.7</v>
      </c>
      <c r="AD164" s="157">
        <f>[3]Ternopil!$J$162</f>
        <v>12973</v>
      </c>
      <c r="AE164" s="11"/>
      <c r="AF164" s="37" t="s">
        <v>1233</v>
      </c>
      <c r="AG164" s="37">
        <v>38</v>
      </c>
      <c r="AH164" s="37" t="s">
        <v>331</v>
      </c>
      <c r="AI164" s="157">
        <f>[4]Ternopil!$F$162</f>
        <v>53</v>
      </c>
      <c r="AJ164" s="157">
        <f>[4]Ternopil!$G$162</f>
        <v>599</v>
      </c>
      <c r="AK164" s="157">
        <f>[4]Ternopil!$H$162</f>
        <v>587</v>
      </c>
      <c r="AL164" s="157">
        <f>[4]Ternopil!$I$162</f>
        <v>75267.8</v>
      </c>
      <c r="AM164" s="157">
        <f>[4]Ternopil!$J$162</f>
        <v>13939.5</v>
      </c>
      <c r="AN164" s="11"/>
      <c r="AO164" s="11" t="s">
        <v>1233</v>
      </c>
      <c r="AP164" s="11">
        <v>38</v>
      </c>
      <c r="AQ164" s="11" t="s">
        <v>331</v>
      </c>
      <c r="AR164" s="157">
        <f>[5]Ternopil!$F$162</f>
        <v>45</v>
      </c>
      <c r="AS164" s="157">
        <f>[5]Ternopil!$G$162</f>
        <v>554</v>
      </c>
      <c r="AT164" s="157">
        <f>[5]Ternopil!$H$162</f>
        <v>550</v>
      </c>
      <c r="AU164" s="157">
        <f>[5]Ternopil!$I$162</f>
        <v>79234</v>
      </c>
      <c r="AV164" s="157">
        <f>[5]Ternopil!$J$162</f>
        <v>16452.599999999999</v>
      </c>
      <c r="AW164" s="11"/>
      <c r="AX164" s="33" t="s">
        <v>1233</v>
      </c>
      <c r="AY164" s="33">
        <v>38</v>
      </c>
      <c r="AZ164" s="33" t="s">
        <v>331</v>
      </c>
      <c r="BA164" s="157">
        <f>[6]Ternopil!$F$162</f>
        <v>55</v>
      </c>
      <c r="BB164" s="157">
        <f>[6]Ternopil!$G$162</f>
        <v>606</v>
      </c>
      <c r="BC164" s="157">
        <f>[6]Ternopil!$H$162</f>
        <v>591</v>
      </c>
      <c r="BD164" s="157">
        <f>[6]Ternopil!$I$162</f>
        <v>111459.1</v>
      </c>
      <c r="BE164" s="157">
        <f>[6]Ternopil!$J$162</f>
        <v>26852.1</v>
      </c>
      <c r="BG164" s="2">
        <v>38</v>
      </c>
      <c r="BH164" s="2" t="s">
        <v>331</v>
      </c>
      <c r="BI164" s="1">
        <f t="shared" si="154"/>
        <v>45</v>
      </c>
      <c r="BJ164" s="1">
        <f t="shared" si="155"/>
        <v>53</v>
      </c>
      <c r="BK164" s="1">
        <f t="shared" si="156"/>
        <v>51</v>
      </c>
      <c r="BL164" s="1">
        <f t="shared" si="157"/>
        <v>53</v>
      </c>
      <c r="BM164" s="1">
        <f t="shared" si="158"/>
        <v>45</v>
      </c>
      <c r="BN164" s="1">
        <f t="shared" si="159"/>
        <v>55</v>
      </c>
      <c r="BP164" s="1">
        <f t="shared" si="160"/>
        <v>656</v>
      </c>
      <c r="BQ164" s="1">
        <f t="shared" si="161"/>
        <v>597</v>
      </c>
      <c r="BR164" s="1">
        <f t="shared" si="162"/>
        <v>688</v>
      </c>
      <c r="BS164" s="1">
        <f t="shared" si="163"/>
        <v>587</v>
      </c>
      <c r="BT164" s="1">
        <f t="shared" si="164"/>
        <v>550</v>
      </c>
      <c r="BU164" s="1">
        <f t="shared" si="165"/>
        <v>591</v>
      </c>
      <c r="BW164" s="40" t="str">
        <f t="shared" si="166"/>
        <v/>
      </c>
      <c r="BX164" s="40" t="str">
        <f t="shared" si="167"/>
        <v/>
      </c>
      <c r="BY164" s="40" t="str">
        <f t="shared" si="168"/>
        <v/>
      </c>
      <c r="BZ164" s="40" t="str">
        <f t="shared" si="169"/>
        <v/>
      </c>
      <c r="CA164" s="40" t="str">
        <f t="shared" si="170"/>
        <v/>
      </c>
      <c r="CB164" s="40" t="str">
        <f t="shared" si="171"/>
        <v/>
      </c>
      <c r="CD164" s="10">
        <f t="shared" si="172"/>
        <v>11214.1</v>
      </c>
      <c r="CE164" s="10">
        <f t="shared" si="173"/>
        <v>11195.9</v>
      </c>
      <c r="CF164" s="10">
        <f t="shared" si="174"/>
        <v>12973</v>
      </c>
      <c r="CG164" s="10">
        <f t="shared" si="175"/>
        <v>13939.5</v>
      </c>
      <c r="CH164" s="10">
        <f t="shared" si="176"/>
        <v>16452.599999999999</v>
      </c>
      <c r="CI164" s="10">
        <f t="shared" si="177"/>
        <v>26852.1</v>
      </c>
      <c r="CK164" s="40" t="str">
        <f t="shared" si="178"/>
        <v/>
      </c>
      <c r="CL164" s="40" t="str">
        <f t="shared" si="179"/>
        <v/>
      </c>
      <c r="CM164" s="40" t="str">
        <f t="shared" si="180"/>
        <v/>
      </c>
      <c r="CN164" s="40" t="str">
        <f t="shared" si="181"/>
        <v/>
      </c>
      <c r="CO164" s="40" t="str">
        <f t="shared" si="182"/>
        <v/>
      </c>
      <c r="CP164" s="40" t="str">
        <f t="shared" si="183"/>
        <v/>
      </c>
      <c r="CR164" s="9" t="str">
        <f t="shared" si="184"/>
        <v/>
      </c>
      <c r="CS164" s="9" t="str">
        <f t="shared" si="185"/>
        <v/>
      </c>
      <c r="CT164" s="9" t="str">
        <f t="shared" si="186"/>
        <v/>
      </c>
      <c r="CU164" s="9" t="str">
        <f t="shared" si="187"/>
        <v/>
      </c>
      <c r="CV164" s="9" t="str">
        <f t="shared" si="188"/>
        <v/>
      </c>
      <c r="CW164" s="9" t="str">
        <f t="shared" si="189"/>
        <v/>
      </c>
      <c r="CY164" s="9" t="str">
        <f t="shared" si="190"/>
        <v/>
      </c>
      <c r="CZ164" s="9" t="str">
        <f t="shared" si="191"/>
        <v/>
      </c>
      <c r="DA164" s="9" t="str">
        <f t="shared" si="192"/>
        <v/>
      </c>
      <c r="DB164" s="9" t="str">
        <f t="shared" si="193"/>
        <v/>
      </c>
      <c r="DC164" s="9" t="str">
        <f t="shared" si="194"/>
        <v/>
      </c>
      <c r="DD164" s="9" t="str">
        <f t="shared" si="195"/>
        <v/>
      </c>
      <c r="DF164" s="9" t="str">
        <f>IF($A164=2,IF(ISNUMBER(CR164/Ukraine!CR164),100*CR164/Ukraine!CR164,""),"")</f>
        <v/>
      </c>
      <c r="DG164" s="9" t="str">
        <f>IF($A164=2,IF(ISNUMBER(CS164/Ukraine!CS164),100*CS164/Ukraine!CS164,""),"")</f>
        <v/>
      </c>
      <c r="DH164" s="9" t="str">
        <f>IF($A164=2,IF(ISNUMBER(CT164/Ukraine!CT164),100*CT164/Ukraine!CT164,""),"")</f>
        <v/>
      </c>
      <c r="DI164" s="9" t="str">
        <f>IF($A164=2,IF(ISNUMBER(CU164/Ukraine!CU164),100*CU164/Ukraine!CU164,""),"")</f>
        <v/>
      </c>
      <c r="DJ164" s="9" t="str">
        <f>IF($A164=2,IF(ISNUMBER(CV164/Ukraine!CV164),100*CV164/Ukraine!CV164,""),"")</f>
        <v/>
      </c>
      <c r="DK164" s="9" t="str">
        <f>IF($A164=2,IF(ISNUMBER(CW164/Ukraine!CW164),100*CW164/Ukraine!CW164,""),"")</f>
        <v/>
      </c>
      <c r="DM164" s="40" t="str">
        <f t="shared" si="196"/>
        <v/>
      </c>
      <c r="DN164" s="40" t="str">
        <f t="shared" si="197"/>
        <v/>
      </c>
      <c r="DO164" s="40" t="str">
        <f t="shared" si="198"/>
        <v/>
      </c>
      <c r="DP164" s="40" t="str">
        <f t="shared" si="199"/>
        <v/>
      </c>
      <c r="DQ164" s="40" t="str">
        <f t="shared" si="200"/>
        <v/>
      </c>
      <c r="DR164" s="40" t="str">
        <f t="shared" si="153"/>
        <v/>
      </c>
      <c r="DT164" s="40" t="str">
        <f t="shared" si="201"/>
        <v/>
      </c>
      <c r="DU164" s="40" t="str">
        <f t="shared" si="202"/>
        <v/>
      </c>
      <c r="DV164" s="40" t="str">
        <f t="shared" si="203"/>
        <v/>
      </c>
      <c r="DW164" s="40" t="str">
        <f t="shared" si="204"/>
        <v/>
      </c>
      <c r="DX164" s="40" t="str">
        <f t="shared" si="205"/>
        <v/>
      </c>
      <c r="DY164" s="40" t="str">
        <f t="shared" si="206"/>
        <v/>
      </c>
    </row>
    <row r="165" spans="1:129" x14ac:dyDescent="0.2">
      <c r="A165" s="39">
        <f>'Industry selection'!C165</f>
        <v>2</v>
      </c>
      <c r="B165" s="2">
        <v>38.1</v>
      </c>
      <c r="C165" s="2" t="s">
        <v>333</v>
      </c>
      <c r="E165" s="30" t="s">
        <v>332</v>
      </c>
      <c r="F165" s="31">
        <v>38.1</v>
      </c>
      <c r="G165" s="32" t="s">
        <v>333</v>
      </c>
      <c r="H165" s="157">
        <f>[1]Ternopil!$F$163</f>
        <v>33</v>
      </c>
      <c r="I165" s="157">
        <f>[1]Ternopil!$G$163</f>
        <v>465</v>
      </c>
      <c r="J165" s="157">
        <f>[1]Ternopil!$H$163</f>
        <v>459</v>
      </c>
      <c r="K165" s="157">
        <f>[1]Ternopil!$I$163</f>
        <v>29661.3</v>
      </c>
      <c r="L165" s="157">
        <f>[1]Ternopil!$J$163</f>
        <v>8513.2000000000007</v>
      </c>
      <c r="M165" s="11"/>
      <c r="N165" s="33" t="s">
        <v>889</v>
      </c>
      <c r="O165" s="36">
        <v>38.1</v>
      </c>
      <c r="P165" s="35" t="s">
        <v>333</v>
      </c>
      <c r="Q165" s="157">
        <f>[2]Ternopil!$F$163</f>
        <v>39</v>
      </c>
      <c r="R165" s="157" t="str">
        <f>[2]Ternopil!$G$163</f>
        <v>к</v>
      </c>
      <c r="S165" s="157" t="str">
        <f>[2]Ternopil!$H$163</f>
        <v>к</v>
      </c>
      <c r="T165" s="157" t="str">
        <f>[2]Ternopil!$I$163</f>
        <v>к</v>
      </c>
      <c r="U165" s="157" t="str">
        <f>[2]Ternopil!$J$163</f>
        <v>к</v>
      </c>
      <c r="V165" s="11"/>
      <c r="W165" s="36" t="s">
        <v>1234</v>
      </c>
      <c r="X165" s="36">
        <v>38.1</v>
      </c>
      <c r="Y165" s="36" t="s">
        <v>333</v>
      </c>
      <c r="Z165" s="157">
        <f>[3]Ternopil!$F$163</f>
        <v>39</v>
      </c>
      <c r="AA165" s="157" t="str">
        <f>[3]Ternopil!$G$163</f>
        <v>к</v>
      </c>
      <c r="AB165" s="157" t="str">
        <f>[3]Ternopil!$H$163</f>
        <v>к</v>
      </c>
      <c r="AC165" s="157" t="str">
        <f>[3]Ternopil!$I$163</f>
        <v>к</v>
      </c>
      <c r="AD165" s="157" t="str">
        <f>[3]Ternopil!$J$163</f>
        <v>к</v>
      </c>
      <c r="AE165" s="11"/>
      <c r="AF165" s="37" t="s">
        <v>1234</v>
      </c>
      <c r="AG165" s="37">
        <v>38.1</v>
      </c>
      <c r="AH165" s="37" t="s">
        <v>333</v>
      </c>
      <c r="AI165" s="157">
        <f>[4]Ternopil!$F$163</f>
        <v>40</v>
      </c>
      <c r="AJ165" s="157">
        <f>[4]Ternopil!$G$163</f>
        <v>504</v>
      </c>
      <c r="AK165" s="157">
        <f>[4]Ternopil!$H$163</f>
        <v>496</v>
      </c>
      <c r="AL165" s="157">
        <f>[4]Ternopil!$I$163</f>
        <v>47866.8</v>
      </c>
      <c r="AM165" s="157">
        <f>[4]Ternopil!$J$163</f>
        <v>12227.3</v>
      </c>
      <c r="AN165" s="11"/>
      <c r="AO165" s="11" t="s">
        <v>1234</v>
      </c>
      <c r="AP165" s="11">
        <v>38.1</v>
      </c>
      <c r="AQ165" s="11" t="s">
        <v>333</v>
      </c>
      <c r="AR165" s="157">
        <f>[5]Ternopil!$F$163</f>
        <v>33</v>
      </c>
      <c r="AS165" s="157">
        <f>[5]Ternopil!$G$163</f>
        <v>488</v>
      </c>
      <c r="AT165" s="157">
        <f>[5]Ternopil!$H$163</f>
        <v>487</v>
      </c>
      <c r="AU165" s="157">
        <f>[5]Ternopil!$I$163</f>
        <v>66101.600000000006</v>
      </c>
      <c r="AV165" s="157">
        <f>[5]Ternopil!$J$163</f>
        <v>15045.4</v>
      </c>
      <c r="AW165" s="11"/>
      <c r="AX165" s="33" t="s">
        <v>1234</v>
      </c>
      <c r="AY165" s="33">
        <v>38.1</v>
      </c>
      <c r="AZ165" s="33" t="s">
        <v>333</v>
      </c>
      <c r="BA165" s="157">
        <f>[6]Ternopil!$F$163</f>
        <v>42</v>
      </c>
      <c r="BB165" s="157">
        <f>[6]Ternopil!$G$163</f>
        <v>539</v>
      </c>
      <c r="BC165" s="157">
        <f>[6]Ternopil!$H$163</f>
        <v>529</v>
      </c>
      <c r="BD165" s="157">
        <f>[6]Ternopil!$I$163</f>
        <v>88407.6</v>
      </c>
      <c r="BE165" s="157">
        <f>[6]Ternopil!$J$163</f>
        <v>24522.400000000001</v>
      </c>
      <c r="BG165" s="2">
        <v>38.1</v>
      </c>
      <c r="BH165" s="2" t="s">
        <v>333</v>
      </c>
      <c r="BI165" s="1">
        <f t="shared" si="154"/>
        <v>33</v>
      </c>
      <c r="BJ165" s="1">
        <f t="shared" si="155"/>
        <v>39</v>
      </c>
      <c r="BK165" s="1">
        <f t="shared" si="156"/>
        <v>39</v>
      </c>
      <c r="BL165" s="1">
        <f t="shared" si="157"/>
        <v>40</v>
      </c>
      <c r="BM165" s="1">
        <f t="shared" si="158"/>
        <v>33</v>
      </c>
      <c r="BN165" s="1">
        <f t="shared" si="159"/>
        <v>42</v>
      </c>
      <c r="BP165" s="1">
        <f t="shared" si="160"/>
        <v>459</v>
      </c>
      <c r="BQ165" s="1" t="str">
        <f t="shared" si="161"/>
        <v>к</v>
      </c>
      <c r="BR165" s="1" t="str">
        <f t="shared" si="162"/>
        <v>к</v>
      </c>
      <c r="BS165" s="1">
        <f t="shared" si="163"/>
        <v>496</v>
      </c>
      <c r="BT165" s="1">
        <f t="shared" si="164"/>
        <v>487</v>
      </c>
      <c r="BU165" s="1">
        <f t="shared" si="165"/>
        <v>529</v>
      </c>
      <c r="BW165" s="40">
        <f t="shared" si="166"/>
        <v>5.4876736567753045E-3</v>
      </c>
      <c r="BX165" s="40" t="str">
        <f t="shared" si="167"/>
        <v/>
      </c>
      <c r="BY165" s="40" t="str">
        <f t="shared" si="168"/>
        <v/>
      </c>
      <c r="BZ165" s="40">
        <f t="shared" si="169"/>
        <v>6.8515858105868055E-3</v>
      </c>
      <c r="CA165" s="40">
        <f t="shared" si="170"/>
        <v>7.0062869556460315E-3</v>
      </c>
      <c r="CB165" s="40">
        <f t="shared" si="171"/>
        <v>7.4661623361043285E-3</v>
      </c>
      <c r="CD165" s="10">
        <f t="shared" si="172"/>
        <v>8513.2000000000007</v>
      </c>
      <c r="CE165" s="10" t="str">
        <f t="shared" si="173"/>
        <v>к</v>
      </c>
      <c r="CF165" s="10" t="str">
        <f t="shared" si="174"/>
        <v>к</v>
      </c>
      <c r="CG165" s="10">
        <f t="shared" si="175"/>
        <v>12227.3</v>
      </c>
      <c r="CH165" s="10">
        <f t="shared" si="176"/>
        <v>15045.4</v>
      </c>
      <c r="CI165" s="10">
        <f t="shared" si="177"/>
        <v>24522.400000000001</v>
      </c>
      <c r="CK165" s="40">
        <f t="shared" si="178"/>
        <v>4.2626798602847247E-3</v>
      </c>
      <c r="CL165" s="40" t="str">
        <f t="shared" si="179"/>
        <v/>
      </c>
      <c r="CM165" s="40" t="str">
        <f t="shared" si="180"/>
        <v/>
      </c>
      <c r="CN165" s="40">
        <f t="shared" si="181"/>
        <v>4.6594369364666086E-3</v>
      </c>
      <c r="CO165" s="40">
        <f t="shared" si="182"/>
        <v>5.0510055749264605E-3</v>
      </c>
      <c r="CP165" s="40">
        <f t="shared" si="183"/>
        <v>5.6611157456511107E-3</v>
      </c>
      <c r="CR165" s="9">
        <f t="shared" si="184"/>
        <v>18.547276688453159</v>
      </c>
      <c r="CS165" s="9" t="str">
        <f t="shared" si="185"/>
        <v/>
      </c>
      <c r="CT165" s="9" t="str">
        <f t="shared" si="186"/>
        <v/>
      </c>
      <c r="CU165" s="9">
        <f t="shared" si="187"/>
        <v>24.651814516129029</v>
      </c>
      <c r="CV165" s="9">
        <f t="shared" si="188"/>
        <v>30.894045174537986</v>
      </c>
      <c r="CW165" s="9">
        <f t="shared" si="189"/>
        <v>46.356143667296791</v>
      </c>
      <c r="CY165" s="9">
        <f t="shared" si="190"/>
        <v>77.67735705314486</v>
      </c>
      <c r="CZ165" s="9" t="str">
        <f t="shared" si="191"/>
        <v/>
      </c>
      <c r="DA165" s="9" t="str">
        <f t="shared" si="192"/>
        <v/>
      </c>
      <c r="DB165" s="9">
        <f t="shared" si="193"/>
        <v>68.005233609816671</v>
      </c>
      <c r="DC165" s="9">
        <f t="shared" si="194"/>
        <v>72.092473615516099</v>
      </c>
      <c r="DD165" s="9">
        <f t="shared" si="195"/>
        <v>75.82363590295239</v>
      </c>
      <c r="DF165" s="9">
        <f>IF($A165=2,IF(ISNUMBER(CR165/Ukraine!CR165),100*CR165/Ukraine!CR165,""),"")</f>
        <v>65.901968692980759</v>
      </c>
      <c r="DG165" s="9" t="str">
        <f>IF($A165=2,IF(ISNUMBER(CS165/Ukraine!CS165),100*CS165/Ukraine!CS165,""),"")</f>
        <v/>
      </c>
      <c r="DH165" s="9" t="str">
        <f>IF($A165=2,IF(ISNUMBER(CT165/Ukraine!CT165),100*CT165/Ukraine!CT165,""),"")</f>
        <v/>
      </c>
      <c r="DI165" s="9">
        <f>IF($A165=2,IF(ISNUMBER(CU165/Ukraine!CU165),100*CU165/Ukraine!CU165,""),"")</f>
        <v>68.859753603736706</v>
      </c>
      <c r="DJ165" s="9">
        <f>IF($A165=2,IF(ISNUMBER(CV165/Ukraine!CV165),100*CV165/Ukraine!CV165,""),"")</f>
        <v>71.632915690042637</v>
      </c>
      <c r="DK165" s="9">
        <f>IF($A165=2,IF(ISNUMBER(CW165/Ukraine!CW165),100*CW165/Ukraine!CW165,""),"")</f>
        <v>80.056927060585096</v>
      </c>
      <c r="DM165" s="40" t="str">
        <f t="shared" si="196"/>
        <v/>
      </c>
      <c r="DN165" s="40" t="str">
        <f t="shared" si="197"/>
        <v/>
      </c>
      <c r="DO165" s="40" t="str">
        <f t="shared" si="198"/>
        <v/>
      </c>
      <c r="DP165" s="40">
        <f t="shared" si="199"/>
        <v>-1.814516129032262E-2</v>
      </c>
      <c r="DQ165" s="40">
        <f t="shared" si="200"/>
        <v>8.6242299794661248E-2</v>
      </c>
      <c r="DR165" s="40">
        <f t="shared" si="153"/>
        <v>0.15250544662309373</v>
      </c>
      <c r="DT165" s="40" t="str">
        <f t="shared" si="201"/>
        <v/>
      </c>
      <c r="DU165" s="40" t="str">
        <f t="shared" si="202"/>
        <v/>
      </c>
      <c r="DV165" s="40" t="str">
        <f t="shared" si="203"/>
        <v/>
      </c>
      <c r="DW165" s="40">
        <f t="shared" si="204"/>
        <v>0.25321586994437384</v>
      </c>
      <c r="DX165" s="40">
        <f t="shared" si="205"/>
        <v>0.50048798742296907</v>
      </c>
      <c r="DY165" s="40">
        <f t="shared" si="206"/>
        <v>1.4993504138619116</v>
      </c>
    </row>
    <row r="166" spans="1:129" x14ac:dyDescent="0.2">
      <c r="A166" s="39">
        <f>'Industry selection'!C166</f>
        <v>1</v>
      </c>
      <c r="B166" s="2">
        <v>38.200000000000003</v>
      </c>
      <c r="C166" s="2" t="s">
        <v>335</v>
      </c>
      <c r="E166" s="30" t="s">
        <v>334</v>
      </c>
      <c r="F166" s="31">
        <v>38.200000000000003</v>
      </c>
      <c r="G166" s="32" t="s">
        <v>335</v>
      </c>
      <c r="H166" s="157">
        <f>[1]Ternopil!$F$164</f>
        <v>1</v>
      </c>
      <c r="I166" s="157" t="str">
        <f>[1]Ternopil!$G$164</f>
        <v>к</v>
      </c>
      <c r="J166" s="157" t="str">
        <f>[1]Ternopil!$H$164</f>
        <v>к</v>
      </c>
      <c r="K166" s="157" t="str">
        <f>[1]Ternopil!$I$164</f>
        <v>к</v>
      </c>
      <c r="L166" s="157" t="str">
        <f>[1]Ternopil!$J$164</f>
        <v>к</v>
      </c>
      <c r="M166" s="11"/>
      <c r="N166" s="33" t="s">
        <v>890</v>
      </c>
      <c r="O166" s="36">
        <v>38.200000000000003</v>
      </c>
      <c r="P166" s="35" t="s">
        <v>335</v>
      </c>
      <c r="Q166" s="157">
        <f>[2]Ternopil!$F$164</f>
        <v>1</v>
      </c>
      <c r="R166" s="157" t="str">
        <f>[2]Ternopil!$G$164</f>
        <v>к</v>
      </c>
      <c r="S166" s="157" t="str">
        <f>[2]Ternopil!$H$164</f>
        <v>к</v>
      </c>
      <c r="T166" s="157" t="str">
        <f>[2]Ternopil!$I$164</f>
        <v>к</v>
      </c>
      <c r="U166" s="157" t="str">
        <f>[2]Ternopil!$J$164</f>
        <v>к</v>
      </c>
      <c r="V166" s="11"/>
      <c r="W166" s="36" t="s">
        <v>1235</v>
      </c>
      <c r="X166" s="36">
        <v>38.200000000000003</v>
      </c>
      <c r="Y166" s="36" t="s">
        <v>335</v>
      </c>
      <c r="Z166" s="157">
        <f>[3]Ternopil!$F$164</f>
        <v>2</v>
      </c>
      <c r="AA166" s="157" t="str">
        <f>[3]Ternopil!$G$164</f>
        <v>к</v>
      </c>
      <c r="AB166" s="157" t="str">
        <f>[3]Ternopil!$H$164</f>
        <v>к</v>
      </c>
      <c r="AC166" s="157" t="str">
        <f>[3]Ternopil!$I$164</f>
        <v>к</v>
      </c>
      <c r="AD166" s="157" t="str">
        <f>[3]Ternopil!$J$164</f>
        <v>к</v>
      </c>
      <c r="AE166" s="11"/>
      <c r="AF166" s="37" t="s">
        <v>1235</v>
      </c>
      <c r="AG166" s="37">
        <v>38.200000000000003</v>
      </c>
      <c r="AH166" s="37" t="s">
        <v>335</v>
      </c>
      <c r="AI166" s="157">
        <f>[4]Ternopil!$F$164</f>
        <v>2</v>
      </c>
      <c r="AJ166" s="157" t="str">
        <f>[4]Ternopil!$G$164</f>
        <v>к</v>
      </c>
      <c r="AK166" s="157" t="str">
        <f>[4]Ternopil!$H$164</f>
        <v>к</v>
      </c>
      <c r="AL166" s="157" t="str">
        <f>[4]Ternopil!$I$164</f>
        <v>к</v>
      </c>
      <c r="AM166" s="157" t="str">
        <f>[4]Ternopil!$J$164</f>
        <v>к</v>
      </c>
      <c r="AN166" s="11"/>
      <c r="AO166" s="11" t="s">
        <v>1235</v>
      </c>
      <c r="AP166" s="11">
        <v>38.200000000000003</v>
      </c>
      <c r="AQ166" s="11" t="s">
        <v>335</v>
      </c>
      <c r="AR166" s="157" t="e">
        <f>[5]Ternopil!$F$164</f>
        <v>#N/A</v>
      </c>
      <c r="AS166" s="157" t="e">
        <f>[5]Ternopil!$G$164</f>
        <v>#N/A</v>
      </c>
      <c r="AT166" s="157" t="e">
        <f>[5]Ternopil!$H$164</f>
        <v>#N/A</v>
      </c>
      <c r="AU166" s="157" t="e">
        <f>[5]Ternopil!$I$164</f>
        <v>#N/A</v>
      </c>
      <c r="AV166" s="157" t="e">
        <f>[5]Ternopil!$J$164</f>
        <v>#N/A</v>
      </c>
      <c r="AW166" s="11"/>
      <c r="AX166" s="33" t="s">
        <v>1235</v>
      </c>
      <c r="AY166" s="33">
        <v>38.200000000000003</v>
      </c>
      <c r="AZ166" s="33" t="s">
        <v>335</v>
      </c>
      <c r="BA166" s="157">
        <f>[6]Ternopil!$F$164</f>
        <v>2</v>
      </c>
      <c r="BB166" s="157" t="str">
        <f>[6]Ternopil!$G$164</f>
        <v>к</v>
      </c>
      <c r="BC166" s="157" t="str">
        <f>[6]Ternopil!$H$164</f>
        <v>к</v>
      </c>
      <c r="BD166" s="157" t="str">
        <f>[6]Ternopil!$I$164</f>
        <v>к</v>
      </c>
      <c r="BE166" s="157" t="str">
        <f>[6]Ternopil!$J$164</f>
        <v>к</v>
      </c>
      <c r="BG166" s="2">
        <v>38.200000000000003</v>
      </c>
      <c r="BH166" s="2" t="s">
        <v>335</v>
      </c>
      <c r="BI166" s="1">
        <f t="shared" si="154"/>
        <v>1</v>
      </c>
      <c r="BJ166" s="1">
        <f t="shared" si="155"/>
        <v>1</v>
      </c>
      <c r="BK166" s="1">
        <f t="shared" si="156"/>
        <v>2</v>
      </c>
      <c r="BL166" s="1">
        <f t="shared" si="157"/>
        <v>2</v>
      </c>
      <c r="BM166" s="1" t="e">
        <f t="shared" si="158"/>
        <v>#N/A</v>
      </c>
      <c r="BN166" s="1">
        <f t="shared" si="159"/>
        <v>2</v>
      </c>
      <c r="BP166" s="1" t="str">
        <f t="shared" si="160"/>
        <v>к</v>
      </c>
      <c r="BQ166" s="1" t="str">
        <f t="shared" si="161"/>
        <v>к</v>
      </c>
      <c r="BR166" s="1" t="str">
        <f t="shared" si="162"/>
        <v>к</v>
      </c>
      <c r="BS166" s="1" t="str">
        <f t="shared" si="163"/>
        <v>к</v>
      </c>
      <c r="BT166" s="1" t="e">
        <f t="shared" si="164"/>
        <v>#N/A</v>
      </c>
      <c r="BU166" s="1" t="str">
        <f t="shared" si="165"/>
        <v>к</v>
      </c>
      <c r="BW166" s="40" t="str">
        <f t="shared" si="166"/>
        <v/>
      </c>
      <c r="BX166" s="40" t="str">
        <f t="shared" si="167"/>
        <v/>
      </c>
      <c r="BY166" s="40" t="str">
        <f t="shared" si="168"/>
        <v/>
      </c>
      <c r="BZ166" s="40" t="str">
        <f t="shared" si="169"/>
        <v/>
      </c>
      <c r="CA166" s="40" t="str">
        <f t="shared" si="170"/>
        <v/>
      </c>
      <c r="CB166" s="40" t="str">
        <f t="shared" si="171"/>
        <v/>
      </c>
      <c r="CD166" s="10" t="str">
        <f t="shared" si="172"/>
        <v>к</v>
      </c>
      <c r="CE166" s="10" t="str">
        <f t="shared" si="173"/>
        <v>к</v>
      </c>
      <c r="CF166" s="10" t="str">
        <f t="shared" si="174"/>
        <v>к</v>
      </c>
      <c r="CG166" s="10" t="str">
        <f t="shared" si="175"/>
        <v>к</v>
      </c>
      <c r="CH166" s="10" t="e">
        <f t="shared" si="176"/>
        <v>#N/A</v>
      </c>
      <c r="CI166" s="10" t="str">
        <f t="shared" si="177"/>
        <v>к</v>
      </c>
      <c r="CK166" s="40" t="str">
        <f t="shared" si="178"/>
        <v/>
      </c>
      <c r="CL166" s="40" t="str">
        <f t="shared" si="179"/>
        <v/>
      </c>
      <c r="CM166" s="40" t="str">
        <f t="shared" si="180"/>
        <v/>
      </c>
      <c r="CN166" s="40" t="str">
        <f t="shared" si="181"/>
        <v/>
      </c>
      <c r="CO166" s="40" t="str">
        <f t="shared" si="182"/>
        <v/>
      </c>
      <c r="CP166" s="40" t="str">
        <f t="shared" si="183"/>
        <v/>
      </c>
      <c r="CR166" s="9" t="str">
        <f t="shared" si="184"/>
        <v/>
      </c>
      <c r="CS166" s="9" t="str">
        <f t="shared" si="185"/>
        <v/>
      </c>
      <c r="CT166" s="9" t="str">
        <f t="shared" si="186"/>
        <v/>
      </c>
      <c r="CU166" s="9" t="str">
        <f t="shared" si="187"/>
        <v/>
      </c>
      <c r="CV166" s="9" t="str">
        <f t="shared" si="188"/>
        <v/>
      </c>
      <c r="CW166" s="9" t="str">
        <f t="shared" si="189"/>
        <v/>
      </c>
      <c r="CY166" s="9" t="str">
        <f t="shared" si="190"/>
        <v/>
      </c>
      <c r="CZ166" s="9" t="str">
        <f t="shared" si="191"/>
        <v/>
      </c>
      <c r="DA166" s="9" t="str">
        <f t="shared" si="192"/>
        <v/>
      </c>
      <c r="DB166" s="9" t="str">
        <f t="shared" si="193"/>
        <v/>
      </c>
      <c r="DC166" s="9" t="str">
        <f t="shared" si="194"/>
        <v/>
      </c>
      <c r="DD166" s="9" t="str">
        <f t="shared" si="195"/>
        <v/>
      </c>
      <c r="DF166" s="9" t="str">
        <f>IF($A166=2,IF(ISNUMBER(CR166/Ukraine!CR166),100*CR166/Ukraine!CR166,""),"")</f>
        <v/>
      </c>
      <c r="DG166" s="9" t="str">
        <f>IF($A166=2,IF(ISNUMBER(CS166/Ukraine!CS166),100*CS166/Ukraine!CS166,""),"")</f>
        <v/>
      </c>
      <c r="DH166" s="9" t="str">
        <f>IF($A166=2,IF(ISNUMBER(CT166/Ukraine!CT166),100*CT166/Ukraine!CT166,""),"")</f>
        <v/>
      </c>
      <c r="DI166" s="9" t="str">
        <f>IF($A166=2,IF(ISNUMBER(CU166/Ukraine!CU166),100*CU166/Ukraine!CU166,""),"")</f>
        <v/>
      </c>
      <c r="DJ166" s="9" t="str">
        <f>IF($A166=2,IF(ISNUMBER(CV166/Ukraine!CV166),100*CV166/Ukraine!CV166,""),"")</f>
        <v/>
      </c>
      <c r="DK166" s="9" t="str">
        <f>IF($A166=2,IF(ISNUMBER(CW166/Ukraine!CW166),100*CW166/Ukraine!CW166,""),"")</f>
        <v/>
      </c>
      <c r="DM166" s="40" t="str">
        <f t="shared" si="196"/>
        <v/>
      </c>
      <c r="DN166" s="40" t="str">
        <f t="shared" si="197"/>
        <v/>
      </c>
      <c r="DO166" s="40" t="str">
        <f t="shared" si="198"/>
        <v/>
      </c>
      <c r="DP166" s="40" t="str">
        <f t="shared" si="199"/>
        <v/>
      </c>
      <c r="DQ166" s="40" t="str">
        <f t="shared" si="200"/>
        <v/>
      </c>
      <c r="DR166" s="40" t="str">
        <f t="shared" si="153"/>
        <v/>
      </c>
      <c r="DT166" s="40" t="str">
        <f t="shared" si="201"/>
        <v/>
      </c>
      <c r="DU166" s="40" t="str">
        <f t="shared" si="202"/>
        <v/>
      </c>
      <c r="DV166" s="40" t="str">
        <f t="shared" si="203"/>
        <v/>
      </c>
      <c r="DW166" s="40" t="str">
        <f t="shared" si="204"/>
        <v/>
      </c>
      <c r="DX166" s="40" t="str">
        <f t="shared" si="205"/>
        <v/>
      </c>
      <c r="DY166" s="40" t="str">
        <f t="shared" si="206"/>
        <v/>
      </c>
    </row>
    <row r="167" spans="1:129" x14ac:dyDescent="0.2">
      <c r="A167" s="39">
        <f>'Industry selection'!C167</f>
        <v>2</v>
      </c>
      <c r="B167" s="2">
        <v>38.299999999999997</v>
      </c>
      <c r="C167" s="2" t="s">
        <v>337</v>
      </c>
      <c r="E167" s="30" t="s">
        <v>336</v>
      </c>
      <c r="F167" s="31">
        <v>38.299999999999997</v>
      </c>
      <c r="G167" s="32" t="s">
        <v>337</v>
      </c>
      <c r="H167" s="157">
        <f>[1]Ternopil!$F$165</f>
        <v>11</v>
      </c>
      <c r="I167" s="157" t="str">
        <f>[1]Ternopil!$G$165</f>
        <v>к</v>
      </c>
      <c r="J167" s="157" t="str">
        <f>[1]Ternopil!$H$165</f>
        <v>к</v>
      </c>
      <c r="K167" s="157" t="str">
        <f>[1]Ternopil!$I$165</f>
        <v>к</v>
      </c>
      <c r="L167" s="157" t="str">
        <f>[1]Ternopil!$J$165</f>
        <v>к</v>
      </c>
      <c r="M167" s="11"/>
      <c r="N167" s="33" t="s">
        <v>891</v>
      </c>
      <c r="O167" s="36">
        <v>38.299999999999997</v>
      </c>
      <c r="P167" s="35" t="s">
        <v>337</v>
      </c>
      <c r="Q167" s="157">
        <f>[2]Ternopil!$F$165</f>
        <v>13</v>
      </c>
      <c r="R167" s="157">
        <f>[2]Ternopil!$G$165</f>
        <v>162</v>
      </c>
      <c r="S167" s="157">
        <f>[2]Ternopil!$H$165</f>
        <v>162</v>
      </c>
      <c r="T167" s="157">
        <f>[2]Ternopil!$I$165</f>
        <v>24912.3</v>
      </c>
      <c r="U167" s="157">
        <f>[2]Ternopil!$J$165</f>
        <v>3142.3</v>
      </c>
      <c r="V167" s="11"/>
      <c r="W167" s="36" t="s">
        <v>1236</v>
      </c>
      <c r="X167" s="36">
        <v>38.299999999999997</v>
      </c>
      <c r="Y167" s="36" t="s">
        <v>337</v>
      </c>
      <c r="Z167" s="157">
        <f>[3]Ternopil!$F$165</f>
        <v>10</v>
      </c>
      <c r="AA167" s="157">
        <f>[3]Ternopil!$G$165</f>
        <v>128</v>
      </c>
      <c r="AB167" s="157">
        <f>[3]Ternopil!$H$165</f>
        <v>127</v>
      </c>
      <c r="AC167" s="157">
        <f>[3]Ternopil!$I$165</f>
        <v>18485.7</v>
      </c>
      <c r="AD167" s="157">
        <f>[3]Ternopil!$J$165</f>
        <v>1745.4</v>
      </c>
      <c r="AE167" s="11"/>
      <c r="AF167" s="37" t="s">
        <v>1236</v>
      </c>
      <c r="AG167" s="37">
        <v>38.299999999999997</v>
      </c>
      <c r="AH167" s="37" t="s">
        <v>337</v>
      </c>
      <c r="AI167" s="157">
        <f>[4]Ternopil!$F$165</f>
        <v>11</v>
      </c>
      <c r="AJ167" s="157" t="str">
        <f>[4]Ternopil!$G$165</f>
        <v>к</v>
      </c>
      <c r="AK167" s="157" t="str">
        <f>[4]Ternopil!$H$165</f>
        <v>к</v>
      </c>
      <c r="AL167" s="157" t="str">
        <f>[4]Ternopil!$I$165</f>
        <v>к</v>
      </c>
      <c r="AM167" s="157" t="str">
        <f>[4]Ternopil!$J$165</f>
        <v>к</v>
      </c>
      <c r="AN167" s="11"/>
      <c r="AO167" s="11" t="s">
        <v>1236</v>
      </c>
      <c r="AP167" s="11">
        <v>38.299999999999997</v>
      </c>
      <c r="AQ167" s="11" t="s">
        <v>337</v>
      </c>
      <c r="AR167" s="157">
        <f>[5]Ternopil!$F$165</f>
        <v>12</v>
      </c>
      <c r="AS167" s="157">
        <f>[5]Ternopil!$G$165</f>
        <v>66</v>
      </c>
      <c r="AT167" s="157">
        <f>[5]Ternopil!$H$165</f>
        <v>63</v>
      </c>
      <c r="AU167" s="157">
        <f>[5]Ternopil!$I$165</f>
        <v>13132.4</v>
      </c>
      <c r="AV167" s="157">
        <f>[5]Ternopil!$J$165</f>
        <v>1407.2</v>
      </c>
      <c r="AW167" s="11"/>
      <c r="AX167" s="33" t="s">
        <v>1236</v>
      </c>
      <c r="AY167" s="33">
        <v>38.299999999999997</v>
      </c>
      <c r="AZ167" s="33" t="s">
        <v>337</v>
      </c>
      <c r="BA167" s="157">
        <f>[6]Ternopil!$F$165</f>
        <v>11</v>
      </c>
      <c r="BB167" s="157">
        <f>[6]Ternopil!$G$165</f>
        <v>65</v>
      </c>
      <c r="BC167" s="157">
        <f>[6]Ternopil!$H$165</f>
        <v>61</v>
      </c>
      <c r="BD167" s="157">
        <f>[6]Ternopil!$I$165</f>
        <v>23051.5</v>
      </c>
      <c r="BE167" s="157">
        <f>[6]Ternopil!$J$165</f>
        <v>2293.1999999999998</v>
      </c>
      <c r="BG167" s="2">
        <v>38.299999999999997</v>
      </c>
      <c r="BH167" s="2" t="s">
        <v>337</v>
      </c>
      <c r="BI167" s="1">
        <f t="shared" si="154"/>
        <v>11</v>
      </c>
      <c r="BJ167" s="1">
        <f t="shared" si="155"/>
        <v>13</v>
      </c>
      <c r="BK167" s="1">
        <f t="shared" si="156"/>
        <v>10</v>
      </c>
      <c r="BL167" s="1">
        <f t="shared" si="157"/>
        <v>11</v>
      </c>
      <c r="BM167" s="1">
        <f t="shared" si="158"/>
        <v>12</v>
      </c>
      <c r="BN167" s="1">
        <f t="shared" si="159"/>
        <v>11</v>
      </c>
      <c r="BP167" s="1" t="str">
        <f t="shared" si="160"/>
        <v>к</v>
      </c>
      <c r="BQ167" s="1">
        <f t="shared" si="161"/>
        <v>162</v>
      </c>
      <c r="BR167" s="1">
        <f t="shared" si="162"/>
        <v>127</v>
      </c>
      <c r="BS167" s="1" t="str">
        <f t="shared" si="163"/>
        <v>к</v>
      </c>
      <c r="BT167" s="1">
        <f t="shared" si="164"/>
        <v>63</v>
      </c>
      <c r="BU167" s="1">
        <f t="shared" si="165"/>
        <v>61</v>
      </c>
      <c r="BW167" s="40" t="str">
        <f t="shared" si="166"/>
        <v/>
      </c>
      <c r="BX167" s="40">
        <f t="shared" si="167"/>
        <v>2.0071613534710262E-3</v>
      </c>
      <c r="BY167" s="40">
        <f t="shared" si="168"/>
        <v>1.6156321956059892E-3</v>
      </c>
      <c r="BZ167" s="40" t="str">
        <f t="shared" si="169"/>
        <v/>
      </c>
      <c r="CA167" s="40">
        <f t="shared" si="170"/>
        <v>9.0635745011437372E-4</v>
      </c>
      <c r="CB167" s="40">
        <f t="shared" si="171"/>
        <v>8.6093743384189805E-4</v>
      </c>
      <c r="CD167" s="10" t="str">
        <f t="shared" si="172"/>
        <v>к</v>
      </c>
      <c r="CE167" s="10">
        <f t="shared" si="173"/>
        <v>3142.3</v>
      </c>
      <c r="CF167" s="10">
        <f t="shared" si="174"/>
        <v>1745.4</v>
      </c>
      <c r="CG167" s="10" t="str">
        <f t="shared" si="175"/>
        <v>к</v>
      </c>
      <c r="CH167" s="10">
        <f t="shared" si="176"/>
        <v>1407.2</v>
      </c>
      <c r="CI167" s="10">
        <f t="shared" si="177"/>
        <v>2293.1999999999998</v>
      </c>
      <c r="CK167" s="40" t="str">
        <f t="shared" si="178"/>
        <v/>
      </c>
      <c r="CL167" s="40">
        <f t="shared" si="179"/>
        <v>1.5146610931945814E-3</v>
      </c>
      <c r="CM167" s="40">
        <f t="shared" si="180"/>
        <v>7.8293055292956383E-4</v>
      </c>
      <c r="CN167" s="40" t="str">
        <f t="shared" si="181"/>
        <v/>
      </c>
      <c r="CO167" s="40">
        <f t="shared" si="182"/>
        <v>4.7242180633525968E-4</v>
      </c>
      <c r="CP167" s="40">
        <f t="shared" si="183"/>
        <v>5.2939641421423367E-4</v>
      </c>
      <c r="CR167" s="9" t="str">
        <f t="shared" si="184"/>
        <v/>
      </c>
      <c r="CS167" s="9">
        <f t="shared" si="185"/>
        <v>19.396913580246913</v>
      </c>
      <c r="CT167" s="9">
        <f t="shared" si="186"/>
        <v>13.743307086614173</v>
      </c>
      <c r="CU167" s="9" t="str">
        <f t="shared" si="187"/>
        <v/>
      </c>
      <c r="CV167" s="9">
        <f t="shared" si="188"/>
        <v>22.336507936507939</v>
      </c>
      <c r="CW167" s="9">
        <f t="shared" si="189"/>
        <v>37.593442622950818</v>
      </c>
      <c r="CY167" s="9" t="str">
        <f t="shared" si="190"/>
        <v/>
      </c>
      <c r="CZ167" s="9">
        <f t="shared" si="191"/>
        <v>75.462846600511028</v>
      </c>
      <c r="DA167" s="9">
        <f t="shared" si="192"/>
        <v>48.459702341837975</v>
      </c>
      <c r="DB167" s="9" t="str">
        <f t="shared" si="193"/>
        <v/>
      </c>
      <c r="DC167" s="9">
        <f t="shared" si="194"/>
        <v>52.123122756440587</v>
      </c>
      <c r="DD167" s="9">
        <f t="shared" si="195"/>
        <v>61.490695305444426</v>
      </c>
      <c r="DF167" s="9" t="str">
        <f>IF($A167=2,IF(ISNUMBER(CR167/Ukraine!CR167),100*CR167/Ukraine!CR167,""),"")</f>
        <v/>
      </c>
      <c r="DG167" s="9">
        <f>IF($A167=2,IF(ISNUMBER(CS167/Ukraine!CS167),100*CS167/Ukraine!CS167,""),"")</f>
        <v>59.091332578080262</v>
      </c>
      <c r="DH167" s="9">
        <f>IF($A167=2,IF(ISNUMBER(CT167/Ukraine!CT167),100*CT167/Ukraine!CT167,""),"")</f>
        <v>41.683637170347353</v>
      </c>
      <c r="DI167" s="9" t="str">
        <f>IF($A167=2,IF(ISNUMBER(CU167/Ukraine!CU167),100*CU167/Ukraine!CU167,""),"")</f>
        <v/>
      </c>
      <c r="DJ167" s="9">
        <f>IF($A167=2,IF(ISNUMBER(CV167/Ukraine!CV167),100*CV167/Ukraine!CV167,""),"")</f>
        <v>51.444789023026459</v>
      </c>
      <c r="DK167" s="9">
        <f>IF($A167=2,IF(ISNUMBER(CW167/Ukraine!CW167),100*CW167/Ukraine!CW167,""),"")</f>
        <v>62.767583995698011</v>
      </c>
      <c r="DM167" s="40" t="str">
        <f t="shared" si="196"/>
        <v/>
      </c>
      <c r="DN167" s="40">
        <f t="shared" si="197"/>
        <v>-0.21604938271604934</v>
      </c>
      <c r="DO167" s="40" t="str">
        <f t="shared" si="198"/>
        <v/>
      </c>
      <c r="DP167" s="40" t="str">
        <f t="shared" si="199"/>
        <v/>
      </c>
      <c r="DQ167" s="40">
        <f t="shared" si="200"/>
        <v>-3.1746031746031744E-2</v>
      </c>
      <c r="DR167" s="40">
        <f t="shared" si="153"/>
        <v>-0.62345679012345678</v>
      </c>
      <c r="DT167" s="40" t="str">
        <f t="shared" si="201"/>
        <v/>
      </c>
      <c r="DU167" s="40">
        <f t="shared" si="202"/>
        <v>-0.29146938610842499</v>
      </c>
      <c r="DV167" s="40" t="str">
        <f t="shared" si="203"/>
        <v/>
      </c>
      <c r="DW167" s="40" t="str">
        <f t="shared" si="204"/>
        <v/>
      </c>
      <c r="DX167" s="40">
        <f t="shared" si="205"/>
        <v>0.6830492362463767</v>
      </c>
      <c r="DY167" s="40">
        <f t="shared" si="206"/>
        <v>0.93811466280050682</v>
      </c>
    </row>
    <row r="168" spans="1:129" x14ac:dyDescent="0.2">
      <c r="A168" s="39">
        <f>'Industry selection'!C168</f>
        <v>1</v>
      </c>
      <c r="B168" s="2">
        <v>39</v>
      </c>
      <c r="C168" s="2" t="s">
        <v>339</v>
      </c>
      <c r="E168" s="30" t="s">
        <v>338</v>
      </c>
      <c r="F168" s="31">
        <v>39</v>
      </c>
      <c r="G168" s="32" t="s">
        <v>339</v>
      </c>
      <c r="H168" s="157" t="e">
        <f>[1]Ternopil!$F$166</f>
        <v>#N/A</v>
      </c>
      <c r="I168" s="157" t="e">
        <f>[1]Ternopil!$G$166</f>
        <v>#N/A</v>
      </c>
      <c r="J168" s="157" t="e">
        <f>[1]Ternopil!$H$166</f>
        <v>#N/A</v>
      </c>
      <c r="K168" s="157" t="e">
        <f>[1]Ternopil!$I$166</f>
        <v>#N/A</v>
      </c>
      <c r="L168" s="157" t="e">
        <f>[1]Ternopil!$J$166</f>
        <v>#N/A</v>
      </c>
      <c r="M168" s="11"/>
      <c r="N168" s="33" t="s">
        <v>892</v>
      </c>
      <c r="O168" s="36">
        <v>39</v>
      </c>
      <c r="P168" s="35" t="s">
        <v>339</v>
      </c>
      <c r="Q168" s="157" t="e">
        <f>[2]Ternopil!$F$166</f>
        <v>#N/A</v>
      </c>
      <c r="R168" s="157" t="e">
        <f>[2]Ternopil!$G$166</f>
        <v>#N/A</v>
      </c>
      <c r="S168" s="157" t="e">
        <f>[2]Ternopil!$H$166</f>
        <v>#N/A</v>
      </c>
      <c r="T168" s="157" t="e">
        <f>[2]Ternopil!$I$166</f>
        <v>#N/A</v>
      </c>
      <c r="U168" s="157" t="e">
        <f>[2]Ternopil!$J$166</f>
        <v>#N/A</v>
      </c>
      <c r="V168" s="11"/>
      <c r="W168" s="36" t="s">
        <v>1237</v>
      </c>
      <c r="X168" s="36">
        <v>39</v>
      </c>
      <c r="Y168" s="36" t="s">
        <v>339</v>
      </c>
      <c r="Z168" s="157" t="e">
        <f>[3]Ternopil!$F$166</f>
        <v>#N/A</v>
      </c>
      <c r="AA168" s="157" t="e">
        <f>[3]Ternopil!$G$166</f>
        <v>#N/A</v>
      </c>
      <c r="AB168" s="157" t="e">
        <f>[3]Ternopil!$H$166</f>
        <v>#N/A</v>
      </c>
      <c r="AC168" s="157" t="e">
        <f>[3]Ternopil!$I$166</f>
        <v>#N/A</v>
      </c>
      <c r="AD168" s="157" t="e">
        <f>[3]Ternopil!$J$166</f>
        <v>#N/A</v>
      </c>
      <c r="AE168" s="11"/>
      <c r="AF168" s="37" t="s">
        <v>1237</v>
      </c>
      <c r="AG168" s="37">
        <v>39</v>
      </c>
      <c r="AH168" s="37" t="s">
        <v>339</v>
      </c>
      <c r="AI168" s="157" t="e">
        <f>[4]Ternopil!$F$166</f>
        <v>#N/A</v>
      </c>
      <c r="AJ168" s="157" t="e">
        <f>[4]Ternopil!$G$166</f>
        <v>#N/A</v>
      </c>
      <c r="AK168" s="157" t="e">
        <f>[4]Ternopil!$H$166</f>
        <v>#N/A</v>
      </c>
      <c r="AL168" s="157" t="e">
        <f>[4]Ternopil!$I$166</f>
        <v>#N/A</v>
      </c>
      <c r="AM168" s="157" t="e">
        <f>[4]Ternopil!$J$166</f>
        <v>#N/A</v>
      </c>
      <c r="AN168" s="11"/>
      <c r="AO168" s="11" t="s">
        <v>1237</v>
      </c>
      <c r="AP168" s="11">
        <v>39</v>
      </c>
      <c r="AQ168" s="11" t="s">
        <v>339</v>
      </c>
      <c r="AR168" s="157" t="e">
        <f>[5]Ternopil!$F$166</f>
        <v>#N/A</v>
      </c>
      <c r="AS168" s="157" t="e">
        <f>[5]Ternopil!$G$166</f>
        <v>#N/A</v>
      </c>
      <c r="AT168" s="157" t="e">
        <f>[5]Ternopil!$H$166</f>
        <v>#N/A</v>
      </c>
      <c r="AU168" s="157" t="e">
        <f>[5]Ternopil!$I$166</f>
        <v>#N/A</v>
      </c>
      <c r="AV168" s="157" t="e">
        <f>[5]Ternopil!$J$166</f>
        <v>#N/A</v>
      </c>
      <c r="AW168" s="11"/>
      <c r="AX168" s="33" t="s">
        <v>1237</v>
      </c>
      <c r="AY168" s="33">
        <v>39</v>
      </c>
      <c r="AZ168" s="33" t="s">
        <v>339</v>
      </c>
      <c r="BA168" s="157" t="e">
        <f>[6]Ternopil!$F$166</f>
        <v>#N/A</v>
      </c>
      <c r="BB168" s="157" t="e">
        <f>[6]Ternopil!$G$166</f>
        <v>#N/A</v>
      </c>
      <c r="BC168" s="157" t="e">
        <f>[6]Ternopil!$H$166</f>
        <v>#N/A</v>
      </c>
      <c r="BD168" s="157" t="e">
        <f>[6]Ternopil!$I$166</f>
        <v>#N/A</v>
      </c>
      <c r="BE168" s="157" t="e">
        <f>[6]Ternopil!$J$166</f>
        <v>#N/A</v>
      </c>
      <c r="BG168" s="2">
        <v>39</v>
      </c>
      <c r="BH168" s="2" t="s">
        <v>339</v>
      </c>
      <c r="BI168" s="1" t="e">
        <f t="shared" si="154"/>
        <v>#N/A</v>
      </c>
      <c r="BJ168" s="1" t="e">
        <f t="shared" si="155"/>
        <v>#N/A</v>
      </c>
      <c r="BK168" s="1" t="e">
        <f t="shared" si="156"/>
        <v>#N/A</v>
      </c>
      <c r="BL168" s="1" t="e">
        <f t="shared" si="157"/>
        <v>#N/A</v>
      </c>
      <c r="BM168" s="1" t="e">
        <f t="shared" si="158"/>
        <v>#N/A</v>
      </c>
      <c r="BN168" s="1" t="e">
        <f t="shared" si="159"/>
        <v>#N/A</v>
      </c>
      <c r="BP168" s="1" t="e">
        <f t="shared" si="160"/>
        <v>#N/A</v>
      </c>
      <c r="BQ168" s="1" t="e">
        <f t="shared" si="161"/>
        <v>#N/A</v>
      </c>
      <c r="BR168" s="1" t="e">
        <f t="shared" si="162"/>
        <v>#N/A</v>
      </c>
      <c r="BS168" s="1" t="e">
        <f t="shared" si="163"/>
        <v>#N/A</v>
      </c>
      <c r="BT168" s="1" t="e">
        <f t="shared" si="164"/>
        <v>#N/A</v>
      </c>
      <c r="BU168" s="1" t="e">
        <f t="shared" si="165"/>
        <v>#N/A</v>
      </c>
      <c r="BW168" s="40" t="str">
        <f t="shared" si="166"/>
        <v/>
      </c>
      <c r="BX168" s="40" t="str">
        <f t="shared" si="167"/>
        <v/>
      </c>
      <c r="BY168" s="40" t="str">
        <f t="shared" si="168"/>
        <v/>
      </c>
      <c r="BZ168" s="40" t="str">
        <f t="shared" si="169"/>
        <v/>
      </c>
      <c r="CA168" s="40" t="str">
        <f t="shared" si="170"/>
        <v/>
      </c>
      <c r="CB168" s="40" t="str">
        <f t="shared" si="171"/>
        <v/>
      </c>
      <c r="CD168" s="10" t="e">
        <f t="shared" si="172"/>
        <v>#N/A</v>
      </c>
      <c r="CE168" s="10" t="e">
        <f t="shared" si="173"/>
        <v>#N/A</v>
      </c>
      <c r="CF168" s="10" t="e">
        <f t="shared" si="174"/>
        <v>#N/A</v>
      </c>
      <c r="CG168" s="10" t="e">
        <f t="shared" si="175"/>
        <v>#N/A</v>
      </c>
      <c r="CH168" s="10" t="e">
        <f t="shared" si="176"/>
        <v>#N/A</v>
      </c>
      <c r="CI168" s="10" t="e">
        <f t="shared" si="177"/>
        <v>#N/A</v>
      </c>
      <c r="CK168" s="40" t="str">
        <f t="shared" si="178"/>
        <v/>
      </c>
      <c r="CL168" s="40" t="str">
        <f t="shared" si="179"/>
        <v/>
      </c>
      <c r="CM168" s="40" t="str">
        <f t="shared" si="180"/>
        <v/>
      </c>
      <c r="CN168" s="40" t="str">
        <f t="shared" si="181"/>
        <v/>
      </c>
      <c r="CO168" s="40" t="str">
        <f t="shared" si="182"/>
        <v/>
      </c>
      <c r="CP168" s="40" t="str">
        <f t="shared" si="183"/>
        <v/>
      </c>
      <c r="CR168" s="9" t="str">
        <f t="shared" si="184"/>
        <v/>
      </c>
      <c r="CS168" s="9" t="str">
        <f t="shared" si="185"/>
        <v/>
      </c>
      <c r="CT168" s="9" t="str">
        <f t="shared" si="186"/>
        <v/>
      </c>
      <c r="CU168" s="9" t="str">
        <f t="shared" si="187"/>
        <v/>
      </c>
      <c r="CV168" s="9" t="str">
        <f t="shared" si="188"/>
        <v/>
      </c>
      <c r="CW168" s="9" t="str">
        <f t="shared" si="189"/>
        <v/>
      </c>
      <c r="CY168" s="9" t="str">
        <f t="shared" si="190"/>
        <v/>
      </c>
      <c r="CZ168" s="9" t="str">
        <f t="shared" si="191"/>
        <v/>
      </c>
      <c r="DA168" s="9" t="str">
        <f t="shared" si="192"/>
        <v/>
      </c>
      <c r="DB168" s="9" t="str">
        <f t="shared" si="193"/>
        <v/>
      </c>
      <c r="DC168" s="9" t="str">
        <f t="shared" si="194"/>
        <v/>
      </c>
      <c r="DD168" s="9" t="str">
        <f t="shared" si="195"/>
        <v/>
      </c>
      <c r="DF168" s="9" t="str">
        <f>IF($A168=2,IF(ISNUMBER(CR168/Ukraine!CR168),100*CR168/Ukraine!CR168,""),"")</f>
        <v/>
      </c>
      <c r="DG168" s="9" t="str">
        <f>IF($A168=2,IF(ISNUMBER(CS168/Ukraine!CS168),100*CS168/Ukraine!CS168,""),"")</f>
        <v/>
      </c>
      <c r="DH168" s="9" t="str">
        <f>IF($A168=2,IF(ISNUMBER(CT168/Ukraine!CT168),100*CT168/Ukraine!CT168,""),"")</f>
        <v/>
      </c>
      <c r="DI168" s="9" t="str">
        <f>IF($A168=2,IF(ISNUMBER(CU168/Ukraine!CU168),100*CU168/Ukraine!CU168,""),"")</f>
        <v/>
      </c>
      <c r="DJ168" s="9" t="str">
        <f>IF($A168=2,IF(ISNUMBER(CV168/Ukraine!CV168),100*CV168/Ukraine!CV168,""),"")</f>
        <v/>
      </c>
      <c r="DK168" s="9" t="str">
        <f>IF($A168=2,IF(ISNUMBER(CW168/Ukraine!CW168),100*CW168/Ukraine!CW168,""),"")</f>
        <v/>
      </c>
      <c r="DM168" s="40" t="str">
        <f t="shared" si="196"/>
        <v/>
      </c>
      <c r="DN168" s="40" t="str">
        <f t="shared" si="197"/>
        <v/>
      </c>
      <c r="DO168" s="40" t="str">
        <f t="shared" si="198"/>
        <v/>
      </c>
      <c r="DP168" s="40" t="str">
        <f t="shared" si="199"/>
        <v/>
      </c>
      <c r="DQ168" s="40" t="str">
        <f t="shared" si="200"/>
        <v/>
      </c>
      <c r="DR168" s="40" t="str">
        <f t="shared" si="153"/>
        <v/>
      </c>
      <c r="DT168" s="40" t="str">
        <f t="shared" si="201"/>
        <v/>
      </c>
      <c r="DU168" s="40" t="str">
        <f t="shared" si="202"/>
        <v/>
      </c>
      <c r="DV168" s="40" t="str">
        <f t="shared" si="203"/>
        <v/>
      </c>
      <c r="DW168" s="40" t="str">
        <f t="shared" si="204"/>
        <v/>
      </c>
      <c r="DX168" s="40" t="str">
        <f t="shared" si="205"/>
        <v/>
      </c>
      <c r="DY168" s="40" t="str">
        <f t="shared" si="206"/>
        <v/>
      </c>
    </row>
    <row r="169" spans="1:129" x14ac:dyDescent="0.2">
      <c r="A169" s="39" t="str">
        <f>'Industry selection'!C169</f>
        <v/>
      </c>
      <c r="B169" s="2" t="s">
        <v>341</v>
      </c>
      <c r="C169" s="2" t="s">
        <v>342</v>
      </c>
      <c r="E169" s="30" t="s">
        <v>340</v>
      </c>
      <c r="F169" s="31" t="s">
        <v>341</v>
      </c>
      <c r="G169" s="32" t="s">
        <v>342</v>
      </c>
      <c r="H169" s="157">
        <f>[1]Ternopil!$F$167</f>
        <v>382</v>
      </c>
      <c r="I169" s="157">
        <f>[1]Ternopil!$G$167</f>
        <v>5685</v>
      </c>
      <c r="J169" s="157">
        <f>[1]Ternopil!$H$167</f>
        <v>5522</v>
      </c>
      <c r="K169" s="157">
        <f>[1]Ternopil!$I$167</f>
        <v>921622.8</v>
      </c>
      <c r="L169" s="157">
        <f>[1]Ternopil!$J$167</f>
        <v>108501.6</v>
      </c>
      <c r="M169" s="11"/>
      <c r="N169" s="33" t="s">
        <v>893</v>
      </c>
      <c r="O169" s="36" t="s">
        <v>341</v>
      </c>
      <c r="P169" s="35" t="s">
        <v>342</v>
      </c>
      <c r="Q169" s="157">
        <f>[2]Ternopil!$F$167</f>
        <v>415</v>
      </c>
      <c r="R169" s="157">
        <f>[2]Ternopil!$G$167</f>
        <v>4808</v>
      </c>
      <c r="S169" s="157">
        <f>[2]Ternopil!$H$167</f>
        <v>4661</v>
      </c>
      <c r="T169" s="157">
        <f>[2]Ternopil!$I$167</f>
        <v>717294.2</v>
      </c>
      <c r="U169" s="157">
        <f>[2]Ternopil!$J$167</f>
        <v>79226.8</v>
      </c>
      <c r="V169" s="11"/>
      <c r="W169" s="36" t="s">
        <v>1238</v>
      </c>
      <c r="X169" s="36" t="s">
        <v>341</v>
      </c>
      <c r="Y169" s="36" t="s">
        <v>342</v>
      </c>
      <c r="Z169" s="157">
        <f>[3]Ternopil!$F$167</f>
        <v>404</v>
      </c>
      <c r="AA169" s="157">
        <f>[3]Ternopil!$G$167</f>
        <v>4991</v>
      </c>
      <c r="AB169" s="157">
        <f>[3]Ternopil!$H$167</f>
        <v>4847</v>
      </c>
      <c r="AC169" s="157">
        <f>[3]Ternopil!$I$167</f>
        <v>829263.2</v>
      </c>
      <c r="AD169" s="157">
        <f>[3]Ternopil!$J$167</f>
        <v>87998.7</v>
      </c>
      <c r="AE169" s="11"/>
      <c r="AF169" s="37" t="s">
        <v>1238</v>
      </c>
      <c r="AG169" s="37" t="s">
        <v>341</v>
      </c>
      <c r="AH169" s="37" t="s">
        <v>342</v>
      </c>
      <c r="AI169" s="157">
        <f>[4]Ternopil!$F$167</f>
        <v>402</v>
      </c>
      <c r="AJ169" s="157">
        <f>[4]Ternopil!$G$167</f>
        <v>4771</v>
      </c>
      <c r="AK169" s="157">
        <f>[4]Ternopil!$H$167</f>
        <v>4625</v>
      </c>
      <c r="AL169" s="157">
        <f>[4]Ternopil!$I$167</f>
        <v>1216326</v>
      </c>
      <c r="AM169" s="157">
        <f>[4]Ternopil!$J$167</f>
        <v>111573.5</v>
      </c>
      <c r="AN169" s="11"/>
      <c r="AO169" s="11" t="s">
        <v>1238</v>
      </c>
      <c r="AP169" s="11" t="s">
        <v>341</v>
      </c>
      <c r="AQ169" s="11" t="s">
        <v>342</v>
      </c>
      <c r="AR169" s="157">
        <f>[5]Ternopil!$F$167</f>
        <v>311</v>
      </c>
      <c r="AS169" s="157">
        <f>[5]Ternopil!$G$167</f>
        <v>4427</v>
      </c>
      <c r="AT169" s="157">
        <f>[5]Ternopil!$H$167</f>
        <v>4335</v>
      </c>
      <c r="AU169" s="157">
        <f>[5]Ternopil!$I$167</f>
        <v>1468619.2</v>
      </c>
      <c r="AV169" s="157">
        <f>[5]Ternopil!$J$167</f>
        <v>121982.1</v>
      </c>
      <c r="AW169" s="11"/>
      <c r="AX169" s="33" t="s">
        <v>1238</v>
      </c>
      <c r="AY169" s="33" t="s">
        <v>341</v>
      </c>
      <c r="AZ169" s="33" t="s">
        <v>342</v>
      </c>
      <c r="BA169" s="157">
        <f>[6]Ternopil!$F$167</f>
        <v>371</v>
      </c>
      <c r="BB169" s="157">
        <f>[6]Ternopil!$G$167</f>
        <v>4439</v>
      </c>
      <c r="BC169" s="157">
        <f>[6]Ternopil!$H$167</f>
        <v>4312</v>
      </c>
      <c r="BD169" s="157">
        <f>[6]Ternopil!$I$167</f>
        <v>1985556.2</v>
      </c>
      <c r="BE169" s="157">
        <f>[6]Ternopil!$J$167</f>
        <v>172156.9</v>
      </c>
      <c r="BG169" s="2" t="s">
        <v>341</v>
      </c>
      <c r="BH169" s="2" t="s">
        <v>342</v>
      </c>
      <c r="BI169" s="1">
        <f t="shared" si="154"/>
        <v>382</v>
      </c>
      <c r="BJ169" s="1">
        <f t="shared" si="155"/>
        <v>415</v>
      </c>
      <c r="BK169" s="1">
        <f t="shared" si="156"/>
        <v>404</v>
      </c>
      <c r="BL169" s="1">
        <f t="shared" si="157"/>
        <v>402</v>
      </c>
      <c r="BM169" s="1">
        <f t="shared" si="158"/>
        <v>311</v>
      </c>
      <c r="BN169" s="1">
        <f t="shared" si="159"/>
        <v>371</v>
      </c>
      <c r="BP169" s="1">
        <f t="shared" si="160"/>
        <v>5522</v>
      </c>
      <c r="BQ169" s="1">
        <f t="shared" si="161"/>
        <v>4661</v>
      </c>
      <c r="BR169" s="1">
        <f t="shared" si="162"/>
        <v>4847</v>
      </c>
      <c r="BS169" s="1">
        <f t="shared" si="163"/>
        <v>4625</v>
      </c>
      <c r="BT169" s="1">
        <f t="shared" si="164"/>
        <v>4335</v>
      </c>
      <c r="BU169" s="1">
        <f t="shared" si="165"/>
        <v>4312</v>
      </c>
      <c r="BW169" s="40" t="str">
        <f t="shared" si="166"/>
        <v/>
      </c>
      <c r="BX169" s="40" t="str">
        <f t="shared" si="167"/>
        <v/>
      </c>
      <c r="BY169" s="40" t="str">
        <f t="shared" si="168"/>
        <v/>
      </c>
      <c r="BZ169" s="40" t="str">
        <f t="shared" si="169"/>
        <v/>
      </c>
      <c r="CA169" s="40" t="str">
        <f t="shared" si="170"/>
        <v/>
      </c>
      <c r="CB169" s="40" t="str">
        <f t="shared" si="171"/>
        <v/>
      </c>
      <c r="CD169" s="10">
        <f t="shared" si="172"/>
        <v>108501.6</v>
      </c>
      <c r="CE169" s="10">
        <f t="shared" si="173"/>
        <v>79226.8</v>
      </c>
      <c r="CF169" s="10">
        <f t="shared" si="174"/>
        <v>87998.7</v>
      </c>
      <c r="CG169" s="10">
        <f t="shared" si="175"/>
        <v>111573.5</v>
      </c>
      <c r="CH169" s="10">
        <f t="shared" si="176"/>
        <v>121982.1</v>
      </c>
      <c r="CI169" s="10">
        <f t="shared" si="177"/>
        <v>172156.9</v>
      </c>
      <c r="CK169" s="40" t="str">
        <f t="shared" si="178"/>
        <v/>
      </c>
      <c r="CL169" s="40" t="str">
        <f t="shared" si="179"/>
        <v/>
      </c>
      <c r="CM169" s="40" t="str">
        <f t="shared" si="180"/>
        <v/>
      </c>
      <c r="CN169" s="40" t="str">
        <f t="shared" si="181"/>
        <v/>
      </c>
      <c r="CO169" s="40" t="str">
        <f t="shared" si="182"/>
        <v/>
      </c>
      <c r="CP169" s="40" t="str">
        <f t="shared" si="183"/>
        <v/>
      </c>
      <c r="CR169" s="9" t="str">
        <f t="shared" si="184"/>
        <v/>
      </c>
      <c r="CS169" s="9" t="str">
        <f t="shared" si="185"/>
        <v/>
      </c>
      <c r="CT169" s="9" t="str">
        <f t="shared" si="186"/>
        <v/>
      </c>
      <c r="CU169" s="9" t="str">
        <f t="shared" si="187"/>
        <v/>
      </c>
      <c r="CV169" s="9" t="str">
        <f t="shared" si="188"/>
        <v/>
      </c>
      <c r="CW169" s="9" t="str">
        <f t="shared" si="189"/>
        <v/>
      </c>
      <c r="CY169" s="9" t="str">
        <f t="shared" si="190"/>
        <v/>
      </c>
      <c r="CZ169" s="9" t="str">
        <f t="shared" si="191"/>
        <v/>
      </c>
      <c r="DA169" s="9" t="str">
        <f t="shared" si="192"/>
        <v/>
      </c>
      <c r="DB169" s="9" t="str">
        <f t="shared" si="193"/>
        <v/>
      </c>
      <c r="DC169" s="9" t="str">
        <f t="shared" si="194"/>
        <v/>
      </c>
      <c r="DD169" s="9" t="str">
        <f t="shared" si="195"/>
        <v/>
      </c>
      <c r="DF169" s="9" t="str">
        <f>IF($A169=2,IF(ISNUMBER(CR169/Ukraine!CR169),100*CR169/Ukraine!CR169,""),"")</f>
        <v/>
      </c>
      <c r="DG169" s="9" t="str">
        <f>IF($A169=2,IF(ISNUMBER(CS169/Ukraine!CS169),100*CS169/Ukraine!CS169,""),"")</f>
        <v/>
      </c>
      <c r="DH169" s="9" t="str">
        <f>IF($A169=2,IF(ISNUMBER(CT169/Ukraine!CT169),100*CT169/Ukraine!CT169,""),"")</f>
        <v/>
      </c>
      <c r="DI169" s="9" t="str">
        <f>IF($A169=2,IF(ISNUMBER(CU169/Ukraine!CU169),100*CU169/Ukraine!CU169,""),"")</f>
        <v/>
      </c>
      <c r="DJ169" s="9" t="str">
        <f>IF($A169=2,IF(ISNUMBER(CV169/Ukraine!CV169),100*CV169/Ukraine!CV169,""),"")</f>
        <v/>
      </c>
      <c r="DK169" s="9" t="str">
        <f>IF($A169=2,IF(ISNUMBER(CW169/Ukraine!CW169),100*CW169/Ukraine!CW169,""),"")</f>
        <v/>
      </c>
      <c r="DM169" s="40" t="str">
        <f t="shared" si="196"/>
        <v/>
      </c>
      <c r="DN169" s="40" t="str">
        <f t="shared" si="197"/>
        <v/>
      </c>
      <c r="DO169" s="40" t="str">
        <f t="shared" si="198"/>
        <v/>
      </c>
      <c r="DP169" s="40" t="str">
        <f t="shared" si="199"/>
        <v/>
      </c>
      <c r="DQ169" s="40" t="str">
        <f t="shared" si="200"/>
        <v/>
      </c>
      <c r="DR169" s="40" t="str">
        <f t="shared" si="153"/>
        <v/>
      </c>
      <c r="DT169" s="40" t="str">
        <f t="shared" si="201"/>
        <v/>
      </c>
      <c r="DU169" s="40" t="str">
        <f t="shared" si="202"/>
        <v/>
      </c>
      <c r="DV169" s="40" t="str">
        <f t="shared" si="203"/>
        <v/>
      </c>
      <c r="DW169" s="40" t="str">
        <f t="shared" si="204"/>
        <v/>
      </c>
      <c r="DX169" s="40" t="str">
        <f t="shared" si="205"/>
        <v/>
      </c>
      <c r="DY169" s="40" t="str">
        <f t="shared" si="206"/>
        <v/>
      </c>
    </row>
    <row r="170" spans="1:129" x14ac:dyDescent="0.2">
      <c r="A170" s="39" t="str">
        <f>'Industry selection'!C170</f>
        <v/>
      </c>
      <c r="B170" s="2">
        <v>41</v>
      </c>
      <c r="C170" s="2" t="s">
        <v>344</v>
      </c>
      <c r="E170" s="30" t="s">
        <v>343</v>
      </c>
      <c r="F170" s="31">
        <v>41</v>
      </c>
      <c r="G170" s="32" t="s">
        <v>344</v>
      </c>
      <c r="H170" s="157">
        <f>[1]Ternopil!$F$168</f>
        <v>205</v>
      </c>
      <c r="I170" s="157">
        <f>[1]Ternopil!$G$168</f>
        <v>4049</v>
      </c>
      <c r="J170" s="157">
        <f>[1]Ternopil!$H$168</f>
        <v>3940</v>
      </c>
      <c r="K170" s="157">
        <f>[1]Ternopil!$I$168</f>
        <v>636639.69999999995</v>
      </c>
      <c r="L170" s="157">
        <f>[1]Ternopil!$J$168</f>
        <v>82318.600000000006</v>
      </c>
      <c r="M170" s="11"/>
      <c r="N170" s="33" t="s">
        <v>894</v>
      </c>
      <c r="O170" s="36">
        <v>41</v>
      </c>
      <c r="P170" s="35" t="s">
        <v>344</v>
      </c>
      <c r="Q170" s="157">
        <f>[2]Ternopil!$F$168</f>
        <v>227</v>
      </c>
      <c r="R170" s="157">
        <f>[2]Ternopil!$G$168</f>
        <v>3329</v>
      </c>
      <c r="S170" s="157">
        <f>[2]Ternopil!$H$168</f>
        <v>3241</v>
      </c>
      <c r="T170" s="157">
        <f>[2]Ternopil!$I$168</f>
        <v>464025.4</v>
      </c>
      <c r="U170" s="157">
        <f>[2]Ternopil!$J$168</f>
        <v>51687.4</v>
      </c>
      <c r="V170" s="11"/>
      <c r="W170" s="36" t="s">
        <v>1239</v>
      </c>
      <c r="X170" s="36">
        <v>41</v>
      </c>
      <c r="Y170" s="36" t="s">
        <v>344</v>
      </c>
      <c r="Z170" s="157">
        <f>[3]Ternopil!$F$168</f>
        <v>218</v>
      </c>
      <c r="AA170" s="157">
        <f>[3]Ternopil!$G$168</f>
        <v>3597</v>
      </c>
      <c r="AB170" s="157">
        <f>[3]Ternopil!$H$168</f>
        <v>3515</v>
      </c>
      <c r="AC170" s="157">
        <f>[3]Ternopil!$I$168</f>
        <v>526484.30000000005</v>
      </c>
      <c r="AD170" s="157">
        <f>[3]Ternopil!$J$168</f>
        <v>62745.4</v>
      </c>
      <c r="AE170" s="11"/>
      <c r="AF170" s="37" t="s">
        <v>1239</v>
      </c>
      <c r="AG170" s="37">
        <v>41</v>
      </c>
      <c r="AH170" s="37" t="s">
        <v>344</v>
      </c>
      <c r="AI170" s="157">
        <f>[4]Ternopil!$F$168</f>
        <v>213</v>
      </c>
      <c r="AJ170" s="157">
        <f>[4]Ternopil!$G$168</f>
        <v>3482</v>
      </c>
      <c r="AK170" s="157">
        <f>[4]Ternopil!$H$168</f>
        <v>3422</v>
      </c>
      <c r="AL170" s="157">
        <f>[4]Ternopil!$I$168</f>
        <v>785318.5</v>
      </c>
      <c r="AM170" s="157">
        <f>[4]Ternopil!$J$168</f>
        <v>80625.600000000006</v>
      </c>
      <c r="AN170" s="11"/>
      <c r="AO170" s="11" t="s">
        <v>1239</v>
      </c>
      <c r="AP170" s="11">
        <v>41</v>
      </c>
      <c r="AQ170" s="11" t="s">
        <v>344</v>
      </c>
      <c r="AR170" s="157">
        <f>[5]Ternopil!$F$168</f>
        <v>165</v>
      </c>
      <c r="AS170" s="157">
        <f>[5]Ternopil!$G$168</f>
        <v>3159</v>
      </c>
      <c r="AT170" s="157">
        <f>[5]Ternopil!$H$168</f>
        <v>3117</v>
      </c>
      <c r="AU170" s="157">
        <f>[5]Ternopil!$I$168</f>
        <v>983717.1</v>
      </c>
      <c r="AV170" s="157">
        <f>[5]Ternopil!$J$168</f>
        <v>82865.899999999994</v>
      </c>
      <c r="AW170" s="11"/>
      <c r="AX170" s="33" t="s">
        <v>1239</v>
      </c>
      <c r="AY170" s="33">
        <v>41</v>
      </c>
      <c r="AZ170" s="33" t="s">
        <v>344</v>
      </c>
      <c r="BA170" s="157">
        <f>[6]Ternopil!$F$168</f>
        <v>199</v>
      </c>
      <c r="BB170" s="157">
        <f>[6]Ternopil!$G$168</f>
        <v>3165</v>
      </c>
      <c r="BC170" s="157">
        <f>[6]Ternopil!$H$168</f>
        <v>3101</v>
      </c>
      <c r="BD170" s="157">
        <f>[6]Ternopil!$I$168</f>
        <v>1312540.7</v>
      </c>
      <c r="BE170" s="157">
        <f>[6]Ternopil!$J$168</f>
        <v>117418.8</v>
      </c>
      <c r="BG170" s="2">
        <v>41</v>
      </c>
      <c r="BH170" s="2" t="s">
        <v>344</v>
      </c>
      <c r="BI170" s="1">
        <f t="shared" si="154"/>
        <v>205</v>
      </c>
      <c r="BJ170" s="1">
        <f t="shared" si="155"/>
        <v>227</v>
      </c>
      <c r="BK170" s="1">
        <f t="shared" si="156"/>
        <v>218</v>
      </c>
      <c r="BL170" s="1">
        <f t="shared" si="157"/>
        <v>213</v>
      </c>
      <c r="BM170" s="1">
        <f t="shared" si="158"/>
        <v>165</v>
      </c>
      <c r="BN170" s="1">
        <f t="shared" si="159"/>
        <v>199</v>
      </c>
      <c r="BP170" s="1">
        <f t="shared" si="160"/>
        <v>3940</v>
      </c>
      <c r="BQ170" s="1">
        <f t="shared" si="161"/>
        <v>3241</v>
      </c>
      <c r="BR170" s="1">
        <f t="shared" si="162"/>
        <v>3515</v>
      </c>
      <c r="BS170" s="1">
        <f t="shared" si="163"/>
        <v>3422</v>
      </c>
      <c r="BT170" s="1">
        <f t="shared" si="164"/>
        <v>3117</v>
      </c>
      <c r="BU170" s="1">
        <f t="shared" si="165"/>
        <v>3101</v>
      </c>
      <c r="BW170" s="40" t="str">
        <f t="shared" si="166"/>
        <v/>
      </c>
      <c r="BX170" s="40" t="str">
        <f t="shared" si="167"/>
        <v/>
      </c>
      <c r="BY170" s="40" t="str">
        <f t="shared" si="168"/>
        <v/>
      </c>
      <c r="BZ170" s="40" t="str">
        <f t="shared" si="169"/>
        <v/>
      </c>
      <c r="CA170" s="40" t="str">
        <f t="shared" si="170"/>
        <v/>
      </c>
      <c r="CB170" s="40" t="str">
        <f t="shared" si="171"/>
        <v/>
      </c>
      <c r="CD170" s="10">
        <f t="shared" si="172"/>
        <v>82318.600000000006</v>
      </c>
      <c r="CE170" s="10">
        <f t="shared" si="173"/>
        <v>51687.4</v>
      </c>
      <c r="CF170" s="10">
        <f t="shared" si="174"/>
        <v>62745.4</v>
      </c>
      <c r="CG170" s="10">
        <f t="shared" si="175"/>
        <v>80625.600000000006</v>
      </c>
      <c r="CH170" s="10">
        <f t="shared" si="176"/>
        <v>82865.899999999994</v>
      </c>
      <c r="CI170" s="10">
        <f t="shared" si="177"/>
        <v>117418.8</v>
      </c>
      <c r="CK170" s="40" t="str">
        <f t="shared" si="178"/>
        <v/>
      </c>
      <c r="CL170" s="40" t="str">
        <f t="shared" si="179"/>
        <v/>
      </c>
      <c r="CM170" s="40" t="str">
        <f t="shared" si="180"/>
        <v/>
      </c>
      <c r="CN170" s="40" t="str">
        <f t="shared" si="181"/>
        <v/>
      </c>
      <c r="CO170" s="40" t="str">
        <f t="shared" si="182"/>
        <v/>
      </c>
      <c r="CP170" s="40" t="str">
        <f t="shared" si="183"/>
        <v/>
      </c>
      <c r="CR170" s="9" t="str">
        <f t="shared" si="184"/>
        <v/>
      </c>
      <c r="CS170" s="9" t="str">
        <f t="shared" si="185"/>
        <v/>
      </c>
      <c r="CT170" s="9" t="str">
        <f t="shared" si="186"/>
        <v/>
      </c>
      <c r="CU170" s="9" t="str">
        <f t="shared" si="187"/>
        <v/>
      </c>
      <c r="CV170" s="9" t="str">
        <f t="shared" si="188"/>
        <v/>
      </c>
      <c r="CW170" s="9" t="str">
        <f t="shared" si="189"/>
        <v/>
      </c>
      <c r="CY170" s="9" t="str">
        <f t="shared" si="190"/>
        <v/>
      </c>
      <c r="CZ170" s="9" t="str">
        <f t="shared" si="191"/>
        <v/>
      </c>
      <c r="DA170" s="9" t="str">
        <f t="shared" si="192"/>
        <v/>
      </c>
      <c r="DB170" s="9" t="str">
        <f t="shared" si="193"/>
        <v/>
      </c>
      <c r="DC170" s="9" t="str">
        <f t="shared" si="194"/>
        <v/>
      </c>
      <c r="DD170" s="9" t="str">
        <f t="shared" si="195"/>
        <v/>
      </c>
      <c r="DF170" s="9" t="str">
        <f>IF($A170=2,IF(ISNUMBER(CR170/Ukraine!CR170),100*CR170/Ukraine!CR170,""),"")</f>
        <v/>
      </c>
      <c r="DG170" s="9" t="str">
        <f>IF($A170=2,IF(ISNUMBER(CS170/Ukraine!CS170),100*CS170/Ukraine!CS170,""),"")</f>
        <v/>
      </c>
      <c r="DH170" s="9" t="str">
        <f>IF($A170=2,IF(ISNUMBER(CT170/Ukraine!CT170),100*CT170/Ukraine!CT170,""),"")</f>
        <v/>
      </c>
      <c r="DI170" s="9" t="str">
        <f>IF($A170=2,IF(ISNUMBER(CU170/Ukraine!CU170),100*CU170/Ukraine!CU170,""),"")</f>
        <v/>
      </c>
      <c r="DJ170" s="9" t="str">
        <f>IF($A170=2,IF(ISNUMBER(CV170/Ukraine!CV170),100*CV170/Ukraine!CV170,""),"")</f>
        <v/>
      </c>
      <c r="DK170" s="9" t="str">
        <f>IF($A170=2,IF(ISNUMBER(CW170/Ukraine!CW170),100*CW170/Ukraine!CW170,""),"")</f>
        <v/>
      </c>
      <c r="DM170" s="40" t="str">
        <f t="shared" si="196"/>
        <v/>
      </c>
      <c r="DN170" s="40" t="str">
        <f t="shared" si="197"/>
        <v/>
      </c>
      <c r="DO170" s="40" t="str">
        <f t="shared" si="198"/>
        <v/>
      </c>
      <c r="DP170" s="40" t="str">
        <f t="shared" si="199"/>
        <v/>
      </c>
      <c r="DQ170" s="40" t="str">
        <f t="shared" si="200"/>
        <v/>
      </c>
      <c r="DR170" s="40" t="str">
        <f t="shared" si="153"/>
        <v/>
      </c>
      <c r="DT170" s="40" t="str">
        <f t="shared" si="201"/>
        <v/>
      </c>
      <c r="DU170" s="40" t="str">
        <f t="shared" si="202"/>
        <v/>
      </c>
      <c r="DV170" s="40" t="str">
        <f t="shared" si="203"/>
        <v/>
      </c>
      <c r="DW170" s="40" t="str">
        <f t="shared" si="204"/>
        <v/>
      </c>
      <c r="DX170" s="40" t="str">
        <f t="shared" si="205"/>
        <v/>
      </c>
      <c r="DY170" s="40" t="str">
        <f t="shared" si="206"/>
        <v/>
      </c>
    </row>
    <row r="171" spans="1:129" x14ac:dyDescent="0.2">
      <c r="A171" s="39">
        <f>'Industry selection'!C171</f>
        <v>2</v>
      </c>
      <c r="B171" s="2">
        <v>41.1</v>
      </c>
      <c r="C171" s="2" t="s">
        <v>346</v>
      </c>
      <c r="E171" s="30" t="s">
        <v>345</v>
      </c>
      <c r="F171" s="31">
        <v>41.1</v>
      </c>
      <c r="G171" s="32" t="s">
        <v>346</v>
      </c>
      <c r="H171" s="157">
        <f>[1]Ternopil!$F$169</f>
        <v>14</v>
      </c>
      <c r="I171" s="157">
        <f>[1]Ternopil!$G$169</f>
        <v>62</v>
      </c>
      <c r="J171" s="157">
        <f>[1]Ternopil!$H$169</f>
        <v>59</v>
      </c>
      <c r="K171" s="157">
        <f>[1]Ternopil!$I$169</f>
        <v>6771.2</v>
      </c>
      <c r="L171" s="157">
        <f>[1]Ternopil!$J$169</f>
        <v>987.4</v>
      </c>
      <c r="M171" s="11"/>
      <c r="N171" s="33" t="s">
        <v>895</v>
      </c>
      <c r="O171" s="36">
        <v>41.1</v>
      </c>
      <c r="P171" s="35" t="s">
        <v>346</v>
      </c>
      <c r="Q171" s="157">
        <f>[2]Ternopil!$F$169</f>
        <v>24</v>
      </c>
      <c r="R171" s="157">
        <f>[2]Ternopil!$G$169</f>
        <v>58</v>
      </c>
      <c r="S171" s="157">
        <f>[2]Ternopil!$H$169</f>
        <v>53</v>
      </c>
      <c r="T171" s="157">
        <f>[2]Ternopil!$I$169</f>
        <v>3269.4</v>
      </c>
      <c r="U171" s="157">
        <f>[2]Ternopil!$J$169</f>
        <v>688.4</v>
      </c>
      <c r="V171" s="11"/>
      <c r="W171" s="36" t="s">
        <v>1240</v>
      </c>
      <c r="X171" s="36">
        <v>41.1</v>
      </c>
      <c r="Y171" s="36" t="s">
        <v>346</v>
      </c>
      <c r="Z171" s="157">
        <f>[3]Ternopil!$F$169</f>
        <v>26</v>
      </c>
      <c r="AA171" s="157">
        <f>[3]Ternopil!$G$169</f>
        <v>91</v>
      </c>
      <c r="AB171" s="157">
        <f>[3]Ternopil!$H$169</f>
        <v>82</v>
      </c>
      <c r="AC171" s="157">
        <f>[3]Ternopil!$I$169</f>
        <v>18663.3</v>
      </c>
      <c r="AD171" s="157">
        <f>[3]Ternopil!$J$169</f>
        <v>1667.1</v>
      </c>
      <c r="AE171" s="11"/>
      <c r="AF171" s="37" t="s">
        <v>1240</v>
      </c>
      <c r="AG171" s="37">
        <v>41.1</v>
      </c>
      <c r="AH171" s="37" t="s">
        <v>346</v>
      </c>
      <c r="AI171" s="157">
        <f>[4]Ternopil!$F$169</f>
        <v>21</v>
      </c>
      <c r="AJ171" s="157">
        <f>[4]Ternopil!$G$169</f>
        <v>168</v>
      </c>
      <c r="AK171" s="157">
        <f>[4]Ternopil!$H$169</f>
        <v>161</v>
      </c>
      <c r="AL171" s="157">
        <f>[4]Ternopil!$I$169</f>
        <v>56018.2</v>
      </c>
      <c r="AM171" s="157">
        <f>[4]Ternopil!$J$169</f>
        <v>2891.4</v>
      </c>
      <c r="AN171" s="11"/>
      <c r="AO171" s="11" t="s">
        <v>1240</v>
      </c>
      <c r="AP171" s="11">
        <v>41.1</v>
      </c>
      <c r="AQ171" s="11" t="s">
        <v>346</v>
      </c>
      <c r="AR171" s="157">
        <f>[5]Ternopil!$F$169</f>
        <v>16</v>
      </c>
      <c r="AS171" s="157">
        <f>[5]Ternopil!$G$169</f>
        <v>42</v>
      </c>
      <c r="AT171" s="157">
        <f>[5]Ternopil!$H$169</f>
        <v>39</v>
      </c>
      <c r="AU171" s="157">
        <f>[5]Ternopil!$I$169</f>
        <v>25948.5</v>
      </c>
      <c r="AV171" s="157">
        <f>[5]Ternopil!$J$169</f>
        <v>907.3</v>
      </c>
      <c r="AW171" s="11"/>
      <c r="AX171" s="33" t="s">
        <v>1240</v>
      </c>
      <c r="AY171" s="33">
        <v>41.1</v>
      </c>
      <c r="AZ171" s="33" t="s">
        <v>346</v>
      </c>
      <c r="BA171" s="157">
        <f>[6]Ternopil!$F$169</f>
        <v>23</v>
      </c>
      <c r="BB171" s="157">
        <f>[6]Ternopil!$G$169</f>
        <v>93</v>
      </c>
      <c r="BC171" s="157">
        <f>[6]Ternopil!$H$169</f>
        <v>86</v>
      </c>
      <c r="BD171" s="157">
        <f>[6]Ternopil!$I$169</f>
        <v>22520.5</v>
      </c>
      <c r="BE171" s="157">
        <f>[6]Ternopil!$J$169</f>
        <v>3490.7</v>
      </c>
      <c r="BG171" s="2">
        <v>41.1</v>
      </c>
      <c r="BH171" s="2" t="s">
        <v>346</v>
      </c>
      <c r="BI171" s="1">
        <f t="shared" si="154"/>
        <v>14</v>
      </c>
      <c r="BJ171" s="1">
        <f t="shared" si="155"/>
        <v>24</v>
      </c>
      <c r="BK171" s="1">
        <f t="shared" si="156"/>
        <v>26</v>
      </c>
      <c r="BL171" s="1">
        <f t="shared" si="157"/>
        <v>21</v>
      </c>
      <c r="BM171" s="1">
        <f t="shared" si="158"/>
        <v>16</v>
      </c>
      <c r="BN171" s="1">
        <f t="shared" si="159"/>
        <v>23</v>
      </c>
      <c r="BP171" s="1">
        <f t="shared" si="160"/>
        <v>59</v>
      </c>
      <c r="BQ171" s="1">
        <f t="shared" si="161"/>
        <v>53</v>
      </c>
      <c r="BR171" s="1">
        <f t="shared" si="162"/>
        <v>82</v>
      </c>
      <c r="BS171" s="1">
        <f t="shared" si="163"/>
        <v>161</v>
      </c>
      <c r="BT171" s="1">
        <f t="shared" si="164"/>
        <v>39</v>
      </c>
      <c r="BU171" s="1">
        <f t="shared" si="165"/>
        <v>86</v>
      </c>
      <c r="BW171" s="40">
        <f t="shared" si="166"/>
        <v>7.0538724564214153E-4</v>
      </c>
      <c r="BX171" s="40">
        <f t="shared" si="167"/>
        <v>6.5666389959237275E-4</v>
      </c>
      <c r="BY171" s="40">
        <f t="shared" si="168"/>
        <v>1.0431640948007175E-3</v>
      </c>
      <c r="BZ171" s="40">
        <f t="shared" si="169"/>
        <v>2.2240026522267653E-3</v>
      </c>
      <c r="CA171" s="40">
        <f t="shared" si="170"/>
        <v>5.6107842149937415E-4</v>
      </c>
      <c r="CB171" s="40">
        <f t="shared" si="171"/>
        <v>1.2137806444328398E-3</v>
      </c>
      <c r="CD171" s="10">
        <f t="shared" si="172"/>
        <v>987.4</v>
      </c>
      <c r="CE171" s="10">
        <f t="shared" si="173"/>
        <v>688.4</v>
      </c>
      <c r="CF171" s="10">
        <f t="shared" si="174"/>
        <v>1667.1</v>
      </c>
      <c r="CG171" s="10">
        <f t="shared" si="175"/>
        <v>2891.4</v>
      </c>
      <c r="CH171" s="10">
        <f t="shared" si="176"/>
        <v>907.3</v>
      </c>
      <c r="CI171" s="10">
        <f t="shared" si="177"/>
        <v>3490.7</v>
      </c>
      <c r="CK171" s="40">
        <f t="shared" si="178"/>
        <v>4.944051700941052E-4</v>
      </c>
      <c r="CL171" s="40">
        <f t="shared" si="179"/>
        <v>3.3182468146107939E-4</v>
      </c>
      <c r="CM171" s="40">
        <f t="shared" si="180"/>
        <v>7.4780768006696224E-4</v>
      </c>
      <c r="CN171" s="40">
        <f t="shared" si="181"/>
        <v>1.1018210036638958E-3</v>
      </c>
      <c r="CO171" s="40">
        <f t="shared" si="182"/>
        <v>3.0459657823193653E-4</v>
      </c>
      <c r="CP171" s="40">
        <f t="shared" si="183"/>
        <v>8.0584513478877792E-4</v>
      </c>
      <c r="CR171" s="9">
        <f t="shared" si="184"/>
        <v>16.735593220338984</v>
      </c>
      <c r="CS171" s="9">
        <f t="shared" si="185"/>
        <v>12.988679245283018</v>
      </c>
      <c r="CT171" s="9">
        <f t="shared" si="186"/>
        <v>20.330487804878047</v>
      </c>
      <c r="CU171" s="9">
        <f t="shared" si="187"/>
        <v>17.959006211180125</v>
      </c>
      <c r="CV171" s="9">
        <f t="shared" si="188"/>
        <v>23.264102564102561</v>
      </c>
      <c r="CW171" s="9">
        <f t="shared" si="189"/>
        <v>40.58953488372093</v>
      </c>
      <c r="CY171" s="9">
        <f t="shared" si="190"/>
        <v>70.089893622052799</v>
      </c>
      <c r="CZ171" s="9">
        <f t="shared" si="191"/>
        <v>50.531890312085245</v>
      </c>
      <c r="DA171" s="9">
        <f t="shared" si="192"/>
        <v>71.686485740272801</v>
      </c>
      <c r="DB171" s="9">
        <f t="shared" si="193"/>
        <v>49.542252234308535</v>
      </c>
      <c r="DC171" s="9">
        <f t="shared" si="194"/>
        <v>54.287701426470967</v>
      </c>
      <c r="DD171" s="9">
        <f t="shared" si="195"/>
        <v>66.391331785103816</v>
      </c>
      <c r="DF171" s="9">
        <f>IF($A171=2,IF(ISNUMBER(CR171/Ukraine!CR171),100*CR171/Ukraine!CR171,""),"")</f>
        <v>44.193383314055509</v>
      </c>
      <c r="DG171" s="9">
        <f>IF($A171=2,IF(ISNUMBER(CS171/Ukraine!CS171),100*CS171/Ukraine!CS171,""),"")</f>
        <v>29.065166144380004</v>
      </c>
      <c r="DH171" s="9">
        <f>IF($A171=2,IF(ISNUMBER(CT171/Ukraine!CT171),100*CT171/Ukraine!CT171,""),"")</f>
        <v>45.871928725213849</v>
      </c>
      <c r="DI171" s="9">
        <f>IF($A171=2,IF(ISNUMBER(CU171/Ukraine!CU171),100*CU171/Ukraine!CU171,""),"")</f>
        <v>35.414151957853548</v>
      </c>
      <c r="DJ171" s="9">
        <f>IF($A171=2,IF(ISNUMBER(CV171/Ukraine!CV171),100*CV171/Ukraine!CV171,""),"")</f>
        <v>46.204666374320695</v>
      </c>
      <c r="DK171" s="9">
        <f>IF($A171=2,IF(ISNUMBER(CW171/Ukraine!CW171),100*CW171/Ukraine!CW171,""),"")</f>
        <v>66.924954796174205</v>
      </c>
      <c r="DM171" s="40">
        <f t="shared" si="196"/>
        <v>-0.10169491525423724</v>
      </c>
      <c r="DN171" s="40">
        <f t="shared" si="197"/>
        <v>0.54716981132075482</v>
      </c>
      <c r="DO171" s="40">
        <f t="shared" si="198"/>
        <v>0.96341463414634143</v>
      </c>
      <c r="DP171" s="40">
        <f t="shared" si="199"/>
        <v>-0.75776397515527949</v>
      </c>
      <c r="DQ171" s="40">
        <f t="shared" si="200"/>
        <v>1.2051282051282053</v>
      </c>
      <c r="DR171" s="40">
        <f t="shared" si="153"/>
        <v>0.45762711864406769</v>
      </c>
      <c r="DT171" s="40">
        <f t="shared" si="201"/>
        <v>-0.22388892498308888</v>
      </c>
      <c r="DU171" s="40">
        <f t="shared" si="202"/>
        <v>0.56524673686597393</v>
      </c>
      <c r="DV171" s="40">
        <f t="shared" si="203"/>
        <v>-0.1166465663026991</v>
      </c>
      <c r="DW171" s="40">
        <f t="shared" si="204"/>
        <v>0.29540032953604212</v>
      </c>
      <c r="DX171" s="40">
        <f t="shared" si="205"/>
        <v>0.74472816098877592</v>
      </c>
      <c r="DY171" s="40">
        <f t="shared" si="206"/>
        <v>1.4253418656466827</v>
      </c>
    </row>
    <row r="172" spans="1:129" x14ac:dyDescent="0.2">
      <c r="A172" s="39">
        <f>'Industry selection'!C172</f>
        <v>2</v>
      </c>
      <c r="B172" s="2">
        <v>41.2</v>
      </c>
      <c r="C172" s="2" t="s">
        <v>348</v>
      </c>
      <c r="E172" s="30" t="s">
        <v>347</v>
      </c>
      <c r="F172" s="31">
        <v>41.2</v>
      </c>
      <c r="G172" s="32" t="s">
        <v>348</v>
      </c>
      <c r="H172" s="157">
        <f>[1]Ternopil!$F$170</f>
        <v>191</v>
      </c>
      <c r="I172" s="157">
        <f>[1]Ternopil!$G$170</f>
        <v>3987</v>
      </c>
      <c r="J172" s="157">
        <f>[1]Ternopil!$H$170</f>
        <v>3881</v>
      </c>
      <c r="K172" s="157">
        <f>[1]Ternopil!$I$170</f>
        <v>629868.5</v>
      </c>
      <c r="L172" s="157">
        <f>[1]Ternopil!$J$170</f>
        <v>81331.199999999997</v>
      </c>
      <c r="M172" s="11"/>
      <c r="N172" s="33" t="s">
        <v>896</v>
      </c>
      <c r="O172" s="36">
        <v>41.2</v>
      </c>
      <c r="P172" s="35" t="s">
        <v>348</v>
      </c>
      <c r="Q172" s="157">
        <f>[2]Ternopil!$F$170</f>
        <v>203</v>
      </c>
      <c r="R172" s="157">
        <f>[2]Ternopil!$G$170</f>
        <v>3271</v>
      </c>
      <c r="S172" s="157">
        <f>[2]Ternopil!$H$170</f>
        <v>3188</v>
      </c>
      <c r="T172" s="157">
        <f>[2]Ternopil!$I$170</f>
        <v>460756</v>
      </c>
      <c r="U172" s="157">
        <f>[2]Ternopil!$J$170</f>
        <v>50999</v>
      </c>
      <c r="V172" s="11"/>
      <c r="W172" s="36" t="s">
        <v>1241</v>
      </c>
      <c r="X172" s="36">
        <v>41.2</v>
      </c>
      <c r="Y172" s="36" t="s">
        <v>348</v>
      </c>
      <c r="Z172" s="157">
        <f>[3]Ternopil!$F$170</f>
        <v>192</v>
      </c>
      <c r="AA172" s="157">
        <f>[3]Ternopil!$G$170</f>
        <v>3506</v>
      </c>
      <c r="AB172" s="157">
        <f>[3]Ternopil!$H$170</f>
        <v>3433</v>
      </c>
      <c r="AC172" s="157">
        <f>[3]Ternopil!$I$170</f>
        <v>507821</v>
      </c>
      <c r="AD172" s="157">
        <f>[3]Ternopil!$J$170</f>
        <v>61078.3</v>
      </c>
      <c r="AE172" s="11"/>
      <c r="AF172" s="37" t="s">
        <v>1241</v>
      </c>
      <c r="AG172" s="37">
        <v>41.2</v>
      </c>
      <c r="AH172" s="37" t="s">
        <v>348</v>
      </c>
      <c r="AI172" s="157">
        <f>[4]Ternopil!$F$170</f>
        <v>192</v>
      </c>
      <c r="AJ172" s="157">
        <f>[4]Ternopil!$G$170</f>
        <v>3314</v>
      </c>
      <c r="AK172" s="157">
        <f>[4]Ternopil!$H$170</f>
        <v>3261</v>
      </c>
      <c r="AL172" s="157">
        <f>[4]Ternopil!$I$170</f>
        <v>729300.3</v>
      </c>
      <c r="AM172" s="157">
        <f>[4]Ternopil!$J$170</f>
        <v>77734.2</v>
      </c>
      <c r="AN172" s="11"/>
      <c r="AO172" s="11" t="s">
        <v>1241</v>
      </c>
      <c r="AP172" s="11">
        <v>41.2</v>
      </c>
      <c r="AQ172" s="11" t="s">
        <v>348</v>
      </c>
      <c r="AR172" s="157">
        <f>[5]Ternopil!$F$170</f>
        <v>149</v>
      </c>
      <c r="AS172" s="157">
        <f>[5]Ternopil!$G$170</f>
        <v>3117</v>
      </c>
      <c r="AT172" s="157">
        <f>[5]Ternopil!$H$170</f>
        <v>3078</v>
      </c>
      <c r="AU172" s="157">
        <f>[5]Ternopil!$I$170</f>
        <v>957768.6</v>
      </c>
      <c r="AV172" s="157">
        <f>[5]Ternopil!$J$170</f>
        <v>81958.600000000006</v>
      </c>
      <c r="AW172" s="11"/>
      <c r="AX172" s="33" t="s">
        <v>1241</v>
      </c>
      <c r="AY172" s="33">
        <v>41.2</v>
      </c>
      <c r="AZ172" s="33" t="s">
        <v>348</v>
      </c>
      <c r="BA172" s="157">
        <f>[6]Ternopil!$F$170</f>
        <v>176</v>
      </c>
      <c r="BB172" s="157">
        <f>[6]Ternopil!$G$170</f>
        <v>3072</v>
      </c>
      <c r="BC172" s="157">
        <f>[6]Ternopil!$H$170</f>
        <v>3015</v>
      </c>
      <c r="BD172" s="157">
        <f>[6]Ternopil!$I$170</f>
        <v>1290020.2</v>
      </c>
      <c r="BE172" s="157">
        <f>[6]Ternopil!$J$170</f>
        <v>113928.1</v>
      </c>
      <c r="BG172" s="2">
        <v>41.2</v>
      </c>
      <c r="BH172" s="2" t="s">
        <v>348</v>
      </c>
      <c r="BI172" s="1">
        <f t="shared" si="154"/>
        <v>191</v>
      </c>
      <c r="BJ172" s="1">
        <f t="shared" si="155"/>
        <v>203</v>
      </c>
      <c r="BK172" s="1">
        <f t="shared" si="156"/>
        <v>192</v>
      </c>
      <c r="BL172" s="1">
        <f t="shared" si="157"/>
        <v>192</v>
      </c>
      <c r="BM172" s="1">
        <f t="shared" si="158"/>
        <v>149</v>
      </c>
      <c r="BN172" s="1">
        <f t="shared" si="159"/>
        <v>176</v>
      </c>
      <c r="BP172" s="1">
        <f t="shared" si="160"/>
        <v>3881</v>
      </c>
      <c r="BQ172" s="1">
        <f t="shared" si="161"/>
        <v>3188</v>
      </c>
      <c r="BR172" s="1">
        <f t="shared" si="162"/>
        <v>3433</v>
      </c>
      <c r="BS172" s="1">
        <f t="shared" si="163"/>
        <v>3261</v>
      </c>
      <c r="BT172" s="1">
        <f t="shared" si="164"/>
        <v>3078</v>
      </c>
      <c r="BU172" s="1">
        <f t="shared" si="165"/>
        <v>3015</v>
      </c>
      <c r="BW172" s="40">
        <f t="shared" si="166"/>
        <v>4.6400133904019515E-2</v>
      </c>
      <c r="BX172" s="40">
        <f t="shared" si="167"/>
        <v>3.9498953054726123E-2</v>
      </c>
      <c r="BY172" s="40">
        <f t="shared" si="168"/>
        <v>4.3672955334766624E-2</v>
      </c>
      <c r="BZ172" s="40">
        <f t="shared" si="169"/>
        <v>4.5046413968394296E-2</v>
      </c>
      <c r="CA172" s="40">
        <f t="shared" si="170"/>
        <v>4.4282035419873689E-2</v>
      </c>
      <c r="CB172" s="40">
        <f t="shared" si="171"/>
        <v>4.255289119726758E-2</v>
      </c>
      <c r="CD172" s="10">
        <f t="shared" si="172"/>
        <v>81331.199999999997</v>
      </c>
      <c r="CE172" s="10">
        <f t="shared" si="173"/>
        <v>50999</v>
      </c>
      <c r="CF172" s="10">
        <f t="shared" si="174"/>
        <v>61078.3</v>
      </c>
      <c r="CG172" s="10">
        <f t="shared" si="175"/>
        <v>77734.2</v>
      </c>
      <c r="CH172" s="10">
        <f t="shared" si="176"/>
        <v>81958.600000000006</v>
      </c>
      <c r="CI172" s="10">
        <f t="shared" si="177"/>
        <v>113928.1</v>
      </c>
      <c r="CK172" s="40">
        <f t="shared" si="178"/>
        <v>4.0723684190761285E-2</v>
      </c>
      <c r="CL172" s="40">
        <f t="shared" si="179"/>
        <v>2.4582694552343971E-2</v>
      </c>
      <c r="CM172" s="40">
        <f t="shared" si="180"/>
        <v>2.7397769675144828E-2</v>
      </c>
      <c r="CN172" s="40">
        <f t="shared" si="181"/>
        <v>2.9622042700079548E-2</v>
      </c>
      <c r="CO172" s="40">
        <f t="shared" si="182"/>
        <v>2.7514944468951832E-2</v>
      </c>
      <c r="CP172" s="40">
        <f t="shared" si="183"/>
        <v>2.6300858022955106E-2</v>
      </c>
      <c r="CR172" s="9">
        <f t="shared" si="184"/>
        <v>20.956248389590311</v>
      </c>
      <c r="CS172" s="9">
        <f t="shared" si="185"/>
        <v>15.997176913425346</v>
      </c>
      <c r="CT172" s="9">
        <f t="shared" si="186"/>
        <v>17.791523448878532</v>
      </c>
      <c r="CU172" s="9">
        <f t="shared" si="187"/>
        <v>23.837534498620055</v>
      </c>
      <c r="CV172" s="9">
        <f t="shared" si="188"/>
        <v>26.627225471085122</v>
      </c>
      <c r="CW172" s="9">
        <f t="shared" si="189"/>
        <v>37.787097844112772</v>
      </c>
      <c r="CY172" s="9">
        <f t="shared" si="190"/>
        <v>87.766307474456454</v>
      </c>
      <c r="CZ172" s="9">
        <f t="shared" si="191"/>
        <v>62.236319322905722</v>
      </c>
      <c r="DA172" s="9">
        <f t="shared" si="192"/>
        <v>62.733949340346911</v>
      </c>
      <c r="DB172" s="9">
        <f t="shared" si="193"/>
        <v>65.758936373632594</v>
      </c>
      <c r="DC172" s="9">
        <f t="shared" si="194"/>
        <v>62.135681451993925</v>
      </c>
      <c r="DD172" s="9">
        <f t="shared" si="195"/>
        <v>61.807452520744214</v>
      </c>
      <c r="DF172" s="9">
        <f>IF($A172=2,IF(ISNUMBER(CR172/Ukraine!CR172),100*CR172/Ukraine!CR172,""),"")</f>
        <v>73.689580377369523</v>
      </c>
      <c r="DG172" s="9">
        <f>IF($A172=2,IF(ISNUMBER(CS172/Ukraine!CS172),100*CS172/Ukraine!CS172,""),"")</f>
        <v>63.142965435658709</v>
      </c>
      <c r="DH172" s="9">
        <f>IF($A172=2,IF(ISNUMBER(CT172/Ukraine!CT172),100*CT172/Ukraine!CT172,""),"")</f>
        <v>36.305934516053739</v>
      </c>
      <c r="DI172" s="9">
        <f>IF($A172=2,IF(ISNUMBER(CU172/Ukraine!CU172),100*CU172/Ukraine!CU172,""),"")</f>
        <v>71.933017368910768</v>
      </c>
      <c r="DJ172" s="9">
        <f>IF($A172=2,IF(ISNUMBER(CV172/Ukraine!CV172),100*CV172/Ukraine!CV172,""),"")</f>
        <v>66.97293157154941</v>
      </c>
      <c r="DK172" s="9">
        <f>IF($A172=2,IF(ISNUMBER(CW172/Ukraine!CW172),100*CW172/Ukraine!CW172,""),"")</f>
        <v>67.920106954181279</v>
      </c>
      <c r="DM172" s="40">
        <f t="shared" si="196"/>
        <v>-0.17856222623035301</v>
      </c>
      <c r="DN172" s="40">
        <f t="shared" si="197"/>
        <v>7.685069008782941E-2</v>
      </c>
      <c r="DO172" s="40">
        <f t="shared" si="198"/>
        <v>-5.0101951645790899E-2</v>
      </c>
      <c r="DP172" s="40">
        <f t="shared" si="199"/>
        <v>-5.6117755289788462E-2</v>
      </c>
      <c r="DQ172" s="40">
        <f t="shared" si="200"/>
        <v>-2.0467836257309968E-2</v>
      </c>
      <c r="DR172" s="40">
        <f t="shared" si="153"/>
        <v>-0.22313836640041229</v>
      </c>
      <c r="DT172" s="40">
        <f t="shared" si="201"/>
        <v>-0.2366392774113284</v>
      </c>
      <c r="DU172" s="40">
        <f t="shared" si="202"/>
        <v>0.11216644944067067</v>
      </c>
      <c r="DV172" s="40">
        <f t="shared" si="203"/>
        <v>0.33982537061055473</v>
      </c>
      <c r="DW172" s="40">
        <f t="shared" si="204"/>
        <v>0.11702934179818647</v>
      </c>
      <c r="DX172" s="40">
        <f t="shared" si="205"/>
        <v>0.41911510401811536</v>
      </c>
      <c r="DY172" s="40">
        <f t="shared" si="206"/>
        <v>0.80314229635123646</v>
      </c>
    </row>
    <row r="173" spans="1:129" x14ac:dyDescent="0.2">
      <c r="A173" s="39" t="str">
        <f>'Industry selection'!C173</f>
        <v/>
      </c>
      <c r="B173" s="2">
        <v>42</v>
      </c>
      <c r="C173" s="2" t="s">
        <v>350</v>
      </c>
      <c r="E173" s="30" t="s">
        <v>349</v>
      </c>
      <c r="F173" s="31">
        <v>42</v>
      </c>
      <c r="G173" s="32" t="s">
        <v>350</v>
      </c>
      <c r="H173" s="157">
        <f>[1]Ternopil!$F$171</f>
        <v>32</v>
      </c>
      <c r="I173" s="157">
        <f>[1]Ternopil!$G$171</f>
        <v>412</v>
      </c>
      <c r="J173" s="157">
        <f>[1]Ternopil!$H$171</f>
        <v>407</v>
      </c>
      <c r="K173" s="157">
        <f>[1]Ternopil!$I$171</f>
        <v>127011.3</v>
      </c>
      <c r="L173" s="157">
        <f>[1]Ternopil!$J$171</f>
        <v>7384.3</v>
      </c>
      <c r="M173" s="11"/>
      <c r="N173" s="33" t="s">
        <v>897</v>
      </c>
      <c r="O173" s="36">
        <v>42</v>
      </c>
      <c r="P173" s="35" t="s">
        <v>350</v>
      </c>
      <c r="Q173" s="157">
        <f>[2]Ternopil!$F$171</f>
        <v>40</v>
      </c>
      <c r="R173" s="157">
        <f>[2]Ternopil!$G$171</f>
        <v>433</v>
      </c>
      <c r="S173" s="157">
        <f>[2]Ternopil!$H$171</f>
        <v>416</v>
      </c>
      <c r="T173" s="157">
        <f>[2]Ternopil!$I$171</f>
        <v>63751.6</v>
      </c>
      <c r="U173" s="157">
        <f>[2]Ternopil!$J$171</f>
        <v>8561.5</v>
      </c>
      <c r="V173" s="11"/>
      <c r="W173" s="36" t="s">
        <v>1242</v>
      </c>
      <c r="X173" s="36">
        <v>42</v>
      </c>
      <c r="Y173" s="36" t="s">
        <v>350</v>
      </c>
      <c r="Z173" s="157">
        <f>[3]Ternopil!$F$171</f>
        <v>38</v>
      </c>
      <c r="AA173" s="157">
        <f>[3]Ternopil!$G$171</f>
        <v>451</v>
      </c>
      <c r="AB173" s="157">
        <f>[3]Ternopil!$H$171</f>
        <v>421</v>
      </c>
      <c r="AC173" s="157">
        <f>[3]Ternopil!$I$171</f>
        <v>83033.2</v>
      </c>
      <c r="AD173" s="157">
        <f>[3]Ternopil!$J$171</f>
        <v>9779.9</v>
      </c>
      <c r="AE173" s="11"/>
      <c r="AF173" s="37" t="s">
        <v>1242</v>
      </c>
      <c r="AG173" s="37">
        <v>42</v>
      </c>
      <c r="AH173" s="37" t="s">
        <v>350</v>
      </c>
      <c r="AI173" s="157">
        <f>[4]Ternopil!$F$171</f>
        <v>36</v>
      </c>
      <c r="AJ173" s="157">
        <f>[4]Ternopil!$G$171</f>
        <v>325</v>
      </c>
      <c r="AK173" s="157">
        <f>[4]Ternopil!$H$171</f>
        <v>313</v>
      </c>
      <c r="AL173" s="157">
        <f>[4]Ternopil!$I$171</f>
        <v>89628.2</v>
      </c>
      <c r="AM173" s="157">
        <f>[4]Ternopil!$J$171</f>
        <v>9211.7999999999993</v>
      </c>
      <c r="AN173" s="11"/>
      <c r="AO173" s="11" t="s">
        <v>1242</v>
      </c>
      <c r="AP173" s="11">
        <v>42</v>
      </c>
      <c r="AQ173" s="11" t="s">
        <v>350</v>
      </c>
      <c r="AR173" s="157">
        <f>[5]Ternopil!$F$171</f>
        <v>28</v>
      </c>
      <c r="AS173" s="157">
        <f>[5]Ternopil!$G$171</f>
        <v>412</v>
      </c>
      <c r="AT173" s="157">
        <f>[5]Ternopil!$H$171</f>
        <v>408</v>
      </c>
      <c r="AU173" s="157">
        <f>[5]Ternopil!$I$171</f>
        <v>150578.5</v>
      </c>
      <c r="AV173" s="157">
        <f>[5]Ternopil!$J$171</f>
        <v>16130</v>
      </c>
      <c r="AW173" s="11"/>
      <c r="AX173" s="33" t="s">
        <v>1242</v>
      </c>
      <c r="AY173" s="33">
        <v>42</v>
      </c>
      <c r="AZ173" s="33" t="s">
        <v>350</v>
      </c>
      <c r="BA173" s="157">
        <f>[6]Ternopil!$F$171</f>
        <v>30</v>
      </c>
      <c r="BB173" s="157">
        <f>[6]Ternopil!$G$171</f>
        <v>359</v>
      </c>
      <c r="BC173" s="157">
        <f>[6]Ternopil!$H$171</f>
        <v>351</v>
      </c>
      <c r="BD173" s="157">
        <f>[6]Ternopil!$I$171</f>
        <v>157417.9</v>
      </c>
      <c r="BE173" s="157">
        <f>[6]Ternopil!$J$171</f>
        <v>18507.599999999999</v>
      </c>
      <c r="BG173" s="2">
        <v>42</v>
      </c>
      <c r="BH173" s="2" t="s">
        <v>350</v>
      </c>
      <c r="BI173" s="1">
        <f t="shared" si="154"/>
        <v>32</v>
      </c>
      <c r="BJ173" s="1">
        <f t="shared" si="155"/>
        <v>40</v>
      </c>
      <c r="BK173" s="1">
        <f t="shared" si="156"/>
        <v>38</v>
      </c>
      <c r="BL173" s="1">
        <f t="shared" si="157"/>
        <v>36</v>
      </c>
      <c r="BM173" s="1">
        <f t="shared" si="158"/>
        <v>28</v>
      </c>
      <c r="BN173" s="1">
        <f t="shared" si="159"/>
        <v>30</v>
      </c>
      <c r="BP173" s="1">
        <f t="shared" si="160"/>
        <v>407</v>
      </c>
      <c r="BQ173" s="1">
        <f t="shared" si="161"/>
        <v>416</v>
      </c>
      <c r="BR173" s="1">
        <f t="shared" si="162"/>
        <v>421</v>
      </c>
      <c r="BS173" s="1">
        <f t="shared" si="163"/>
        <v>313</v>
      </c>
      <c r="BT173" s="1">
        <f t="shared" si="164"/>
        <v>408</v>
      </c>
      <c r="BU173" s="1">
        <f t="shared" si="165"/>
        <v>351</v>
      </c>
      <c r="BW173" s="40" t="str">
        <f t="shared" si="166"/>
        <v/>
      </c>
      <c r="BX173" s="40" t="str">
        <f t="shared" si="167"/>
        <v/>
      </c>
      <c r="BY173" s="40" t="str">
        <f t="shared" si="168"/>
        <v/>
      </c>
      <c r="BZ173" s="40" t="str">
        <f t="shared" si="169"/>
        <v/>
      </c>
      <c r="CA173" s="40" t="str">
        <f t="shared" si="170"/>
        <v/>
      </c>
      <c r="CB173" s="40" t="str">
        <f t="shared" si="171"/>
        <v/>
      </c>
      <c r="CD173" s="10">
        <f t="shared" si="172"/>
        <v>7384.3</v>
      </c>
      <c r="CE173" s="10">
        <f t="shared" si="173"/>
        <v>8561.5</v>
      </c>
      <c r="CF173" s="10">
        <f t="shared" si="174"/>
        <v>9779.9</v>
      </c>
      <c r="CG173" s="10">
        <f t="shared" si="175"/>
        <v>9211.7999999999993</v>
      </c>
      <c r="CH173" s="10">
        <f t="shared" si="176"/>
        <v>16130</v>
      </c>
      <c r="CI173" s="10">
        <f t="shared" si="177"/>
        <v>18507.599999999999</v>
      </c>
      <c r="CK173" s="40" t="str">
        <f t="shared" si="178"/>
        <v/>
      </c>
      <c r="CL173" s="40" t="str">
        <f t="shared" si="179"/>
        <v/>
      </c>
      <c r="CM173" s="40" t="str">
        <f t="shared" si="180"/>
        <v/>
      </c>
      <c r="CN173" s="40" t="str">
        <f t="shared" si="181"/>
        <v/>
      </c>
      <c r="CO173" s="40" t="str">
        <f t="shared" si="182"/>
        <v/>
      </c>
      <c r="CP173" s="40" t="str">
        <f t="shared" si="183"/>
        <v/>
      </c>
      <c r="CR173" s="9" t="str">
        <f t="shared" si="184"/>
        <v/>
      </c>
      <c r="CS173" s="9" t="str">
        <f t="shared" si="185"/>
        <v/>
      </c>
      <c r="CT173" s="9" t="str">
        <f t="shared" si="186"/>
        <v/>
      </c>
      <c r="CU173" s="9" t="str">
        <f t="shared" si="187"/>
        <v/>
      </c>
      <c r="CV173" s="9" t="str">
        <f t="shared" si="188"/>
        <v/>
      </c>
      <c r="CW173" s="9" t="str">
        <f t="shared" si="189"/>
        <v/>
      </c>
      <c r="CY173" s="9" t="str">
        <f t="shared" si="190"/>
        <v/>
      </c>
      <c r="CZ173" s="9" t="str">
        <f t="shared" si="191"/>
        <v/>
      </c>
      <c r="DA173" s="9" t="str">
        <f t="shared" si="192"/>
        <v/>
      </c>
      <c r="DB173" s="9" t="str">
        <f t="shared" si="193"/>
        <v/>
      </c>
      <c r="DC173" s="9" t="str">
        <f t="shared" si="194"/>
        <v/>
      </c>
      <c r="DD173" s="9" t="str">
        <f t="shared" si="195"/>
        <v/>
      </c>
      <c r="DF173" s="9" t="str">
        <f>IF($A173=2,IF(ISNUMBER(CR173/Ukraine!CR173),100*CR173/Ukraine!CR173,""),"")</f>
        <v/>
      </c>
      <c r="DG173" s="9" t="str">
        <f>IF($A173=2,IF(ISNUMBER(CS173/Ukraine!CS173),100*CS173/Ukraine!CS173,""),"")</f>
        <v/>
      </c>
      <c r="DH173" s="9" t="str">
        <f>IF($A173=2,IF(ISNUMBER(CT173/Ukraine!CT173),100*CT173/Ukraine!CT173,""),"")</f>
        <v/>
      </c>
      <c r="DI173" s="9" t="str">
        <f>IF($A173=2,IF(ISNUMBER(CU173/Ukraine!CU173),100*CU173/Ukraine!CU173,""),"")</f>
        <v/>
      </c>
      <c r="DJ173" s="9" t="str">
        <f>IF($A173=2,IF(ISNUMBER(CV173/Ukraine!CV173),100*CV173/Ukraine!CV173,""),"")</f>
        <v/>
      </c>
      <c r="DK173" s="9" t="str">
        <f>IF($A173=2,IF(ISNUMBER(CW173/Ukraine!CW173),100*CW173/Ukraine!CW173,""),"")</f>
        <v/>
      </c>
      <c r="DM173" s="40" t="str">
        <f t="shared" si="196"/>
        <v/>
      </c>
      <c r="DN173" s="40" t="str">
        <f t="shared" si="197"/>
        <v/>
      </c>
      <c r="DO173" s="40" t="str">
        <f t="shared" si="198"/>
        <v/>
      </c>
      <c r="DP173" s="40" t="str">
        <f t="shared" si="199"/>
        <v/>
      </c>
      <c r="DQ173" s="40" t="str">
        <f t="shared" si="200"/>
        <v/>
      </c>
      <c r="DR173" s="40" t="str">
        <f t="shared" si="153"/>
        <v/>
      </c>
      <c r="DT173" s="40" t="str">
        <f t="shared" si="201"/>
        <v/>
      </c>
      <c r="DU173" s="40" t="str">
        <f t="shared" si="202"/>
        <v/>
      </c>
      <c r="DV173" s="40" t="str">
        <f t="shared" si="203"/>
        <v/>
      </c>
      <c r="DW173" s="40" t="str">
        <f t="shared" si="204"/>
        <v/>
      </c>
      <c r="DX173" s="40" t="str">
        <f t="shared" si="205"/>
        <v/>
      </c>
      <c r="DY173" s="40" t="str">
        <f t="shared" si="206"/>
        <v/>
      </c>
    </row>
    <row r="174" spans="1:129" x14ac:dyDescent="0.2">
      <c r="A174" s="39">
        <f>'Industry selection'!C174</f>
        <v>2</v>
      </c>
      <c r="B174" s="2">
        <v>42.1</v>
      </c>
      <c r="C174" s="2" t="s">
        <v>352</v>
      </c>
      <c r="E174" s="30" t="s">
        <v>351</v>
      </c>
      <c r="F174" s="31">
        <v>42.1</v>
      </c>
      <c r="G174" s="32" t="s">
        <v>352</v>
      </c>
      <c r="H174" s="157">
        <f>[1]Ternopil!$F$172</f>
        <v>15</v>
      </c>
      <c r="I174" s="157">
        <f>[1]Ternopil!$G$172</f>
        <v>134</v>
      </c>
      <c r="J174" s="157">
        <f>[1]Ternopil!$H$172</f>
        <v>132</v>
      </c>
      <c r="K174" s="157">
        <f>[1]Ternopil!$I$172</f>
        <v>22246.400000000001</v>
      </c>
      <c r="L174" s="157">
        <f>[1]Ternopil!$J$172</f>
        <v>2698</v>
      </c>
      <c r="M174" s="11"/>
      <c r="N174" s="33" t="s">
        <v>898</v>
      </c>
      <c r="O174" s="36">
        <v>42.1</v>
      </c>
      <c r="P174" s="35" t="s">
        <v>352</v>
      </c>
      <c r="Q174" s="157">
        <f>[2]Ternopil!$F$172</f>
        <v>21</v>
      </c>
      <c r="R174" s="157">
        <f>[2]Ternopil!$G$172</f>
        <v>154</v>
      </c>
      <c r="S174" s="157">
        <f>[2]Ternopil!$H$172</f>
        <v>143</v>
      </c>
      <c r="T174" s="157">
        <f>[2]Ternopil!$I$172</f>
        <v>21482.5</v>
      </c>
      <c r="U174" s="157">
        <f>[2]Ternopil!$J$172</f>
        <v>3970.1</v>
      </c>
      <c r="V174" s="11"/>
      <c r="W174" s="36" t="s">
        <v>1243</v>
      </c>
      <c r="X174" s="36">
        <v>42.1</v>
      </c>
      <c r="Y174" s="36" t="s">
        <v>352</v>
      </c>
      <c r="Z174" s="157">
        <f>[3]Ternopil!$F$172</f>
        <v>19</v>
      </c>
      <c r="AA174" s="157" t="str">
        <f>[3]Ternopil!$G$172</f>
        <v>к</v>
      </c>
      <c r="AB174" s="157" t="str">
        <f>[3]Ternopil!$H$172</f>
        <v>к</v>
      </c>
      <c r="AC174" s="157" t="str">
        <f>[3]Ternopil!$I$172</f>
        <v>к</v>
      </c>
      <c r="AD174" s="157" t="str">
        <f>[3]Ternopil!$J$172</f>
        <v>к</v>
      </c>
      <c r="AE174" s="11"/>
      <c r="AF174" s="37" t="s">
        <v>1243</v>
      </c>
      <c r="AG174" s="37">
        <v>42.1</v>
      </c>
      <c r="AH174" s="37" t="s">
        <v>352</v>
      </c>
      <c r="AI174" s="157">
        <f>[4]Ternopil!$F$172</f>
        <v>17</v>
      </c>
      <c r="AJ174" s="157">
        <f>[4]Ternopil!$G$172</f>
        <v>251</v>
      </c>
      <c r="AK174" s="157">
        <f>[4]Ternopil!$H$172</f>
        <v>244</v>
      </c>
      <c r="AL174" s="157">
        <f>[4]Ternopil!$I$172</f>
        <v>71528.100000000006</v>
      </c>
      <c r="AM174" s="157">
        <f>[4]Ternopil!$J$172</f>
        <v>7478.3</v>
      </c>
      <c r="AN174" s="11"/>
      <c r="AO174" s="11" t="s">
        <v>1243</v>
      </c>
      <c r="AP174" s="11">
        <v>42.1</v>
      </c>
      <c r="AQ174" s="11" t="s">
        <v>352</v>
      </c>
      <c r="AR174" s="157">
        <f>[5]Ternopil!$F$172</f>
        <v>13</v>
      </c>
      <c r="AS174" s="157">
        <f>[5]Ternopil!$G$172</f>
        <v>300</v>
      </c>
      <c r="AT174" s="157">
        <f>[5]Ternopil!$H$172</f>
        <v>299</v>
      </c>
      <c r="AU174" s="157">
        <f>[5]Ternopil!$I$172</f>
        <v>98213.2</v>
      </c>
      <c r="AV174" s="157">
        <f>[5]Ternopil!$J$172</f>
        <v>11926.5</v>
      </c>
      <c r="AW174" s="11"/>
      <c r="AX174" s="33" t="s">
        <v>1243</v>
      </c>
      <c r="AY174" s="33">
        <v>42.1</v>
      </c>
      <c r="AZ174" s="33" t="s">
        <v>352</v>
      </c>
      <c r="BA174" s="157">
        <f>[6]Ternopil!$F$172</f>
        <v>16</v>
      </c>
      <c r="BB174" s="157">
        <f>[6]Ternopil!$G$172</f>
        <v>237</v>
      </c>
      <c r="BC174" s="157">
        <f>[6]Ternopil!$H$172</f>
        <v>234</v>
      </c>
      <c r="BD174" s="157">
        <f>[6]Ternopil!$I$172</f>
        <v>117827</v>
      </c>
      <c r="BE174" s="157">
        <f>[6]Ternopil!$J$172</f>
        <v>13528.3</v>
      </c>
      <c r="BG174" s="2">
        <v>42.1</v>
      </c>
      <c r="BH174" s="2" t="s">
        <v>352</v>
      </c>
      <c r="BI174" s="1">
        <f t="shared" si="154"/>
        <v>15</v>
      </c>
      <c r="BJ174" s="1">
        <f t="shared" si="155"/>
        <v>21</v>
      </c>
      <c r="BK174" s="1">
        <f t="shared" si="156"/>
        <v>19</v>
      </c>
      <c r="BL174" s="1">
        <f t="shared" si="157"/>
        <v>17</v>
      </c>
      <c r="BM174" s="1">
        <f t="shared" si="158"/>
        <v>13</v>
      </c>
      <c r="BN174" s="1">
        <f t="shared" si="159"/>
        <v>16</v>
      </c>
      <c r="BP174" s="1">
        <f t="shared" si="160"/>
        <v>132</v>
      </c>
      <c r="BQ174" s="1">
        <f t="shared" si="161"/>
        <v>143</v>
      </c>
      <c r="BR174" s="1" t="str">
        <f t="shared" si="162"/>
        <v>к</v>
      </c>
      <c r="BS174" s="1">
        <f t="shared" si="163"/>
        <v>244</v>
      </c>
      <c r="BT174" s="1">
        <f t="shared" si="164"/>
        <v>299</v>
      </c>
      <c r="BU174" s="1">
        <f t="shared" si="165"/>
        <v>234</v>
      </c>
      <c r="BW174" s="40">
        <f t="shared" si="166"/>
        <v>1.5781545156739437E-3</v>
      </c>
      <c r="BX174" s="40">
        <f t="shared" si="167"/>
        <v>1.7717535404096097E-3</v>
      </c>
      <c r="BY174" s="40" t="str">
        <f t="shared" si="168"/>
        <v/>
      </c>
      <c r="BZ174" s="40">
        <f t="shared" si="169"/>
        <v>3.3705381810144766E-3</v>
      </c>
      <c r="CA174" s="40">
        <f t="shared" si="170"/>
        <v>4.3016012314952019E-3</v>
      </c>
      <c r="CB174" s="40">
        <f t="shared" si="171"/>
        <v>3.3026124511312152E-3</v>
      </c>
      <c r="CD174" s="10">
        <f t="shared" si="172"/>
        <v>2698</v>
      </c>
      <c r="CE174" s="10">
        <f t="shared" si="173"/>
        <v>3970.1</v>
      </c>
      <c r="CF174" s="10" t="str">
        <f t="shared" si="174"/>
        <v>к</v>
      </c>
      <c r="CG174" s="10">
        <f t="shared" si="175"/>
        <v>7478.3</v>
      </c>
      <c r="CH174" s="10">
        <f t="shared" si="176"/>
        <v>11926.5</v>
      </c>
      <c r="CI174" s="10">
        <f t="shared" si="177"/>
        <v>13528.3</v>
      </c>
      <c r="CK174" s="40">
        <f t="shared" si="178"/>
        <v>1.3509268269332551E-3</v>
      </c>
      <c r="CL174" s="40">
        <f t="shared" si="179"/>
        <v>1.9136797906284591E-3</v>
      </c>
      <c r="CM174" s="40" t="str">
        <f t="shared" si="180"/>
        <v/>
      </c>
      <c r="CN174" s="40">
        <f t="shared" si="181"/>
        <v>2.849743380957222E-3</v>
      </c>
      <c r="CO174" s="40">
        <f t="shared" si="182"/>
        <v>4.0039359531391944E-3</v>
      </c>
      <c r="CP174" s="40">
        <f t="shared" si="183"/>
        <v>3.1230740931512376E-3</v>
      </c>
      <c r="CR174" s="9">
        <f t="shared" si="184"/>
        <v>20.439393939393938</v>
      </c>
      <c r="CS174" s="9">
        <f t="shared" si="185"/>
        <v>27.762937062937063</v>
      </c>
      <c r="CT174" s="9" t="str">
        <f t="shared" si="186"/>
        <v/>
      </c>
      <c r="CU174" s="9">
        <f t="shared" si="187"/>
        <v>30.64877049180328</v>
      </c>
      <c r="CV174" s="9">
        <f t="shared" si="188"/>
        <v>39.887959866220733</v>
      </c>
      <c r="CW174" s="9">
        <f t="shared" si="189"/>
        <v>57.813247863247859</v>
      </c>
      <c r="CY174" s="9">
        <f t="shared" si="190"/>
        <v>85.601683074508571</v>
      </c>
      <c r="CZ174" s="9">
        <f t="shared" si="191"/>
        <v>108.01049621077873</v>
      </c>
      <c r="DA174" s="9" t="str">
        <f t="shared" si="192"/>
        <v/>
      </c>
      <c r="DB174" s="9">
        <f t="shared" si="193"/>
        <v>84.548615915678369</v>
      </c>
      <c r="DC174" s="9">
        <f t="shared" si="194"/>
        <v>93.080128483863632</v>
      </c>
      <c r="DD174" s="9">
        <f t="shared" si="195"/>
        <v>94.563747317113098</v>
      </c>
      <c r="DF174" s="9">
        <f>IF($A174=2,IF(ISNUMBER(CR174/Ukraine!CR174),100*CR174/Ukraine!CR174,""),"")</f>
        <v>69.159231373711705</v>
      </c>
      <c r="DG174" s="9">
        <f>IF($A174=2,IF(ISNUMBER(CS174/Ukraine!CS174),100*CS174/Ukraine!CS174,""),"")</f>
        <v>96.568390811192884</v>
      </c>
      <c r="DH174" s="9" t="str">
        <f>IF($A174=2,IF(ISNUMBER(CT174/Ukraine!CT174),100*CT174/Ukraine!CT174,""),"")</f>
        <v/>
      </c>
      <c r="DI174" s="9">
        <f>IF($A174=2,IF(ISNUMBER(CU174/Ukraine!CU174),100*CU174/Ukraine!CU174,""),"")</f>
        <v>58.500567210815696</v>
      </c>
      <c r="DJ174" s="9">
        <f>IF($A174=2,IF(ISNUMBER(CV174/Ukraine!CV174),100*CV174/Ukraine!CV174,""),"")</f>
        <v>62.412443062396768</v>
      </c>
      <c r="DK174" s="9">
        <f>IF($A174=2,IF(ISNUMBER(CW174/Ukraine!CW174),100*CW174/Ukraine!CW174,""),"")</f>
        <v>82.642332570600956</v>
      </c>
      <c r="DM174" s="40">
        <f t="shared" si="196"/>
        <v>8.3333333333333259E-2</v>
      </c>
      <c r="DN174" s="40" t="str">
        <f t="shared" si="197"/>
        <v/>
      </c>
      <c r="DO174" s="40" t="str">
        <f t="shared" si="198"/>
        <v/>
      </c>
      <c r="DP174" s="40">
        <f t="shared" si="199"/>
        <v>0.22540983606557385</v>
      </c>
      <c r="DQ174" s="40">
        <f t="shared" si="200"/>
        <v>-0.21739130434782605</v>
      </c>
      <c r="DR174" s="40">
        <f t="shared" si="153"/>
        <v>0.77272727272727271</v>
      </c>
      <c r="DT174" s="40">
        <f t="shared" si="201"/>
        <v>0.35830529737127237</v>
      </c>
      <c r="DU174" s="40" t="str">
        <f t="shared" si="202"/>
        <v/>
      </c>
      <c r="DV174" s="40" t="str">
        <f t="shared" si="203"/>
        <v/>
      </c>
      <c r="DW174" s="40">
        <f t="shared" si="204"/>
        <v>0.30145383407430271</v>
      </c>
      <c r="DX174" s="40">
        <f t="shared" si="205"/>
        <v>0.44939094546691072</v>
      </c>
      <c r="DY174" s="40">
        <f t="shared" si="206"/>
        <v>1.8285206515747658</v>
      </c>
    </row>
    <row r="175" spans="1:129" x14ac:dyDescent="0.2">
      <c r="A175" s="39">
        <f>'Industry selection'!C175</f>
        <v>2</v>
      </c>
      <c r="B175" s="2">
        <v>42.2</v>
      </c>
      <c r="C175" s="2" t="s">
        <v>354</v>
      </c>
      <c r="E175" s="30" t="s">
        <v>353</v>
      </c>
      <c r="F175" s="31">
        <v>42.2</v>
      </c>
      <c r="G175" s="32" t="s">
        <v>354</v>
      </c>
      <c r="H175" s="157">
        <f>[1]Ternopil!$F$173</f>
        <v>14</v>
      </c>
      <c r="I175" s="157" t="str">
        <f>[1]Ternopil!$G$173</f>
        <v>к</v>
      </c>
      <c r="J175" s="157" t="str">
        <f>[1]Ternopil!$H$173</f>
        <v>к</v>
      </c>
      <c r="K175" s="157" t="str">
        <f>[1]Ternopil!$I$173</f>
        <v>к</v>
      </c>
      <c r="L175" s="157" t="str">
        <f>[1]Ternopil!$J$173</f>
        <v>к</v>
      </c>
      <c r="M175" s="11"/>
      <c r="N175" s="33" t="s">
        <v>899</v>
      </c>
      <c r="O175" s="36">
        <v>42.2</v>
      </c>
      <c r="P175" s="35" t="s">
        <v>354</v>
      </c>
      <c r="Q175" s="157">
        <f>[2]Ternopil!$F$173</f>
        <v>14</v>
      </c>
      <c r="R175" s="157" t="str">
        <f>[2]Ternopil!$G$173</f>
        <v>к</v>
      </c>
      <c r="S175" s="157" t="str">
        <f>[2]Ternopil!$H$173</f>
        <v>к</v>
      </c>
      <c r="T175" s="157" t="str">
        <f>[2]Ternopil!$I$173</f>
        <v>к</v>
      </c>
      <c r="U175" s="157" t="str">
        <f>[2]Ternopil!$J$173</f>
        <v>к</v>
      </c>
      <c r="V175" s="11"/>
      <c r="W175" s="36" t="s">
        <v>1244</v>
      </c>
      <c r="X175" s="36">
        <v>42.2</v>
      </c>
      <c r="Y175" s="36" t="s">
        <v>354</v>
      </c>
      <c r="Z175" s="157">
        <f>[3]Ternopil!$F$173</f>
        <v>15</v>
      </c>
      <c r="AA175" s="157">
        <f>[3]Ternopil!$G$173</f>
        <v>172</v>
      </c>
      <c r="AB175" s="157">
        <f>[3]Ternopil!$H$173</f>
        <v>169</v>
      </c>
      <c r="AC175" s="157">
        <f>[3]Ternopil!$I$173</f>
        <v>15669.4</v>
      </c>
      <c r="AD175" s="157">
        <f>[3]Ternopil!$J$173</f>
        <v>2819</v>
      </c>
      <c r="AE175" s="11"/>
      <c r="AF175" s="37" t="s">
        <v>1244</v>
      </c>
      <c r="AG175" s="37">
        <v>42.2</v>
      </c>
      <c r="AH175" s="37" t="s">
        <v>354</v>
      </c>
      <c r="AI175" s="157">
        <f>[4]Ternopil!$F$173</f>
        <v>13</v>
      </c>
      <c r="AJ175" s="157">
        <f>[4]Ternopil!$G$173</f>
        <v>55</v>
      </c>
      <c r="AK175" s="157">
        <f>[4]Ternopil!$H$173</f>
        <v>52</v>
      </c>
      <c r="AL175" s="157">
        <f>[4]Ternopil!$I$173</f>
        <v>6809.3</v>
      </c>
      <c r="AM175" s="157">
        <f>[4]Ternopil!$J$173</f>
        <v>1069.2</v>
      </c>
      <c r="AN175" s="11"/>
      <c r="AO175" s="11" t="s">
        <v>1244</v>
      </c>
      <c r="AP175" s="11">
        <v>42.2</v>
      </c>
      <c r="AQ175" s="11" t="s">
        <v>354</v>
      </c>
      <c r="AR175" s="157">
        <f>[5]Ternopil!$F$173</f>
        <v>9</v>
      </c>
      <c r="AS175" s="157">
        <f>[5]Ternopil!$G$173</f>
        <v>87</v>
      </c>
      <c r="AT175" s="157">
        <f>[5]Ternopil!$H$173</f>
        <v>86</v>
      </c>
      <c r="AU175" s="157">
        <f>[5]Ternopil!$I$173</f>
        <v>19471.8</v>
      </c>
      <c r="AV175" s="157">
        <f>[5]Ternopil!$J$173</f>
        <v>2326</v>
      </c>
      <c r="AW175" s="11"/>
      <c r="AX175" s="33" t="s">
        <v>1244</v>
      </c>
      <c r="AY175" s="33">
        <v>42.2</v>
      </c>
      <c r="AZ175" s="33" t="s">
        <v>354</v>
      </c>
      <c r="BA175" s="157">
        <f>[6]Ternopil!$F$173</f>
        <v>10</v>
      </c>
      <c r="BB175" s="157">
        <f>[6]Ternopil!$G$173</f>
        <v>112</v>
      </c>
      <c r="BC175" s="157">
        <f>[6]Ternopil!$H$173</f>
        <v>109</v>
      </c>
      <c r="BD175" s="157">
        <f>[6]Ternopil!$I$173</f>
        <v>29365.1</v>
      </c>
      <c r="BE175" s="157">
        <f>[6]Ternopil!$J$173</f>
        <v>4577.8</v>
      </c>
      <c r="BG175" s="2">
        <v>42.2</v>
      </c>
      <c r="BH175" s="2" t="s">
        <v>354</v>
      </c>
      <c r="BI175" s="1">
        <f t="shared" si="154"/>
        <v>14</v>
      </c>
      <c r="BJ175" s="1">
        <f t="shared" si="155"/>
        <v>14</v>
      </c>
      <c r="BK175" s="1">
        <f t="shared" si="156"/>
        <v>15</v>
      </c>
      <c r="BL175" s="1">
        <f t="shared" si="157"/>
        <v>13</v>
      </c>
      <c r="BM175" s="1">
        <f t="shared" si="158"/>
        <v>9</v>
      </c>
      <c r="BN175" s="1">
        <f t="shared" si="159"/>
        <v>10</v>
      </c>
      <c r="BP175" s="1" t="str">
        <f t="shared" si="160"/>
        <v>к</v>
      </c>
      <c r="BQ175" s="1" t="str">
        <f t="shared" si="161"/>
        <v>к</v>
      </c>
      <c r="BR175" s="1">
        <f t="shared" si="162"/>
        <v>169</v>
      </c>
      <c r="BS175" s="1">
        <f t="shared" si="163"/>
        <v>52</v>
      </c>
      <c r="BT175" s="1">
        <f t="shared" si="164"/>
        <v>86</v>
      </c>
      <c r="BU175" s="1">
        <f t="shared" si="165"/>
        <v>109</v>
      </c>
      <c r="BW175" s="40" t="str">
        <f t="shared" si="166"/>
        <v/>
      </c>
      <c r="BX175" s="40" t="str">
        <f t="shared" si="167"/>
        <v/>
      </c>
      <c r="BY175" s="40">
        <f t="shared" si="168"/>
        <v>2.1499357563575764E-3</v>
      </c>
      <c r="BZ175" s="40">
        <f t="shared" si="169"/>
        <v>7.1831141562603599E-4</v>
      </c>
      <c r="CA175" s="40">
        <f t="shared" si="170"/>
        <v>1.2372498525370815E-3</v>
      </c>
      <c r="CB175" s="40">
        <f t="shared" si="171"/>
        <v>1.5383963981765063E-3</v>
      </c>
      <c r="CD175" s="10" t="str">
        <f t="shared" si="172"/>
        <v>к</v>
      </c>
      <c r="CE175" s="10" t="str">
        <f t="shared" si="173"/>
        <v>к</v>
      </c>
      <c r="CF175" s="10">
        <f t="shared" si="174"/>
        <v>2819</v>
      </c>
      <c r="CG175" s="10">
        <f t="shared" si="175"/>
        <v>1069.2</v>
      </c>
      <c r="CH175" s="10">
        <f t="shared" si="176"/>
        <v>2326</v>
      </c>
      <c r="CI175" s="10">
        <f t="shared" si="177"/>
        <v>4577.8</v>
      </c>
      <c r="CK175" s="40" t="str">
        <f t="shared" si="178"/>
        <v/>
      </c>
      <c r="CL175" s="40" t="str">
        <f t="shared" si="179"/>
        <v/>
      </c>
      <c r="CM175" s="40">
        <f t="shared" si="180"/>
        <v>1.2645131366497309E-3</v>
      </c>
      <c r="CN175" s="40">
        <f t="shared" si="181"/>
        <v>4.074382711203699E-4</v>
      </c>
      <c r="CO175" s="40">
        <f t="shared" si="182"/>
        <v>7.8087913696405203E-4</v>
      </c>
      <c r="CP175" s="40">
        <f t="shared" si="183"/>
        <v>1.0568074764477234E-3</v>
      </c>
      <c r="CR175" s="9" t="str">
        <f t="shared" si="184"/>
        <v/>
      </c>
      <c r="CS175" s="9" t="str">
        <f t="shared" si="185"/>
        <v/>
      </c>
      <c r="CT175" s="9">
        <f t="shared" si="186"/>
        <v>16.680473372781066</v>
      </c>
      <c r="CU175" s="9">
        <f t="shared" si="187"/>
        <v>20.561538461538461</v>
      </c>
      <c r="CV175" s="9">
        <f t="shared" si="188"/>
        <v>27.046511627906977</v>
      </c>
      <c r="CW175" s="9">
        <f t="shared" si="189"/>
        <v>41.998165137614677</v>
      </c>
      <c r="CY175" s="9" t="str">
        <f t="shared" si="190"/>
        <v/>
      </c>
      <c r="CZ175" s="9" t="str">
        <f t="shared" si="191"/>
        <v/>
      </c>
      <c r="DA175" s="9">
        <f t="shared" si="192"/>
        <v>58.816321971967703</v>
      </c>
      <c r="DB175" s="9">
        <f t="shared" si="193"/>
        <v>56.721675621049641</v>
      </c>
      <c r="DC175" s="9">
        <f t="shared" si="194"/>
        <v>63.114102245621268</v>
      </c>
      <c r="DD175" s="9">
        <f t="shared" si="195"/>
        <v>68.695394613532613</v>
      </c>
      <c r="DF175" s="9" t="str">
        <f>IF($A175=2,IF(ISNUMBER(CR175/Ukraine!CR175),100*CR175/Ukraine!CR175,""),"")</f>
        <v/>
      </c>
      <c r="DG175" s="9" t="str">
        <f>IF($A175=2,IF(ISNUMBER(CS175/Ukraine!CS175),100*CS175/Ukraine!CS175,""),"")</f>
        <v/>
      </c>
      <c r="DH175" s="9">
        <f>IF($A175=2,IF(ISNUMBER(CT175/Ukraine!CT175),100*CT175/Ukraine!CT175,""),"")</f>
        <v>61.84115377189223</v>
      </c>
      <c r="DI175" s="9">
        <f>IF($A175=2,IF(ISNUMBER(CU175/Ukraine!CU175),100*CU175/Ukraine!CU175,""),"")</f>
        <v>56.829773948007094</v>
      </c>
      <c r="DJ175" s="9">
        <f>IF($A175=2,IF(ISNUMBER(CV175/Ukraine!CV175),100*CV175/Ukraine!CV175,""),"")</f>
        <v>62.802131876597116</v>
      </c>
      <c r="DK175" s="9">
        <f>IF($A175=2,IF(ISNUMBER(CW175/Ukraine!CW175),100*CW175/Ukraine!CW175,""),"")</f>
        <v>63.758942060150687</v>
      </c>
      <c r="DM175" s="40" t="str">
        <f t="shared" si="196"/>
        <v/>
      </c>
      <c r="DN175" s="40" t="str">
        <f t="shared" si="197"/>
        <v/>
      </c>
      <c r="DO175" s="40">
        <f t="shared" si="198"/>
        <v>-0.69230769230769229</v>
      </c>
      <c r="DP175" s="40">
        <f t="shared" si="199"/>
        <v>0.65384615384615374</v>
      </c>
      <c r="DQ175" s="40">
        <f t="shared" si="200"/>
        <v>0.26744186046511631</v>
      </c>
      <c r="DR175" s="40" t="str">
        <f t="shared" si="153"/>
        <v/>
      </c>
      <c r="DT175" s="40" t="str">
        <f t="shared" si="201"/>
        <v/>
      </c>
      <c r="DU175" s="40" t="str">
        <f t="shared" si="202"/>
        <v/>
      </c>
      <c r="DV175" s="40">
        <f t="shared" si="203"/>
        <v>0.23267115998581045</v>
      </c>
      <c r="DW175" s="40">
        <f t="shared" si="204"/>
        <v>0.31539338257684513</v>
      </c>
      <c r="DX175" s="40">
        <f t="shared" si="205"/>
        <v>0.55281264051369838</v>
      </c>
      <c r="DY175" s="40" t="str">
        <f t="shared" si="206"/>
        <v/>
      </c>
    </row>
    <row r="176" spans="1:129" x14ac:dyDescent="0.2">
      <c r="A176" s="39">
        <f>'Industry selection'!C176</f>
        <v>2</v>
      </c>
      <c r="B176" s="2">
        <v>42.9</v>
      </c>
      <c r="C176" s="2" t="s">
        <v>356</v>
      </c>
      <c r="E176" s="30" t="s">
        <v>355</v>
      </c>
      <c r="F176" s="31">
        <v>42.9</v>
      </c>
      <c r="G176" s="32" t="s">
        <v>356</v>
      </c>
      <c r="H176" s="157">
        <f>[1]Ternopil!$F$174</f>
        <v>3</v>
      </c>
      <c r="I176" s="157" t="str">
        <f>[1]Ternopil!$G$174</f>
        <v>к</v>
      </c>
      <c r="J176" s="157" t="str">
        <f>[1]Ternopil!$H$174</f>
        <v>к</v>
      </c>
      <c r="K176" s="157" t="str">
        <f>[1]Ternopil!$I$174</f>
        <v>к</v>
      </c>
      <c r="L176" s="157" t="str">
        <f>[1]Ternopil!$J$174</f>
        <v>к</v>
      </c>
      <c r="M176" s="11"/>
      <c r="N176" s="33" t="s">
        <v>900</v>
      </c>
      <c r="O176" s="36">
        <v>42.9</v>
      </c>
      <c r="P176" s="35" t="s">
        <v>356</v>
      </c>
      <c r="Q176" s="157">
        <f>[2]Ternopil!$F$174</f>
        <v>5</v>
      </c>
      <c r="R176" s="157" t="str">
        <f>[2]Ternopil!$G$174</f>
        <v>к</v>
      </c>
      <c r="S176" s="157" t="str">
        <f>[2]Ternopil!$H$174</f>
        <v>к</v>
      </c>
      <c r="T176" s="157" t="str">
        <f>[2]Ternopil!$I$174</f>
        <v>к</v>
      </c>
      <c r="U176" s="157" t="str">
        <f>[2]Ternopil!$J$174</f>
        <v>к</v>
      </c>
      <c r="V176" s="11"/>
      <c r="W176" s="36" t="s">
        <v>1245</v>
      </c>
      <c r="X176" s="36">
        <v>42.9</v>
      </c>
      <c r="Y176" s="36" t="s">
        <v>356</v>
      </c>
      <c r="Z176" s="157">
        <f>[3]Ternopil!$F$174</f>
        <v>4</v>
      </c>
      <c r="AA176" s="157" t="str">
        <f>[3]Ternopil!$G$174</f>
        <v>к</v>
      </c>
      <c r="AB176" s="157" t="str">
        <f>[3]Ternopil!$H$174</f>
        <v>к</v>
      </c>
      <c r="AC176" s="157" t="str">
        <f>[3]Ternopil!$I$174</f>
        <v>к</v>
      </c>
      <c r="AD176" s="157" t="str">
        <f>[3]Ternopil!$J$174</f>
        <v>к</v>
      </c>
      <c r="AE176" s="11"/>
      <c r="AF176" s="37" t="s">
        <v>1245</v>
      </c>
      <c r="AG176" s="37">
        <v>42.9</v>
      </c>
      <c r="AH176" s="37" t="s">
        <v>356</v>
      </c>
      <c r="AI176" s="157">
        <f>[4]Ternopil!$F$174</f>
        <v>6</v>
      </c>
      <c r="AJ176" s="157">
        <f>[4]Ternopil!$G$174</f>
        <v>19</v>
      </c>
      <c r="AK176" s="157">
        <f>[4]Ternopil!$H$174</f>
        <v>17</v>
      </c>
      <c r="AL176" s="157">
        <f>[4]Ternopil!$I$174</f>
        <v>11290.8</v>
      </c>
      <c r="AM176" s="157">
        <f>[4]Ternopil!$J$174</f>
        <v>664.3</v>
      </c>
      <c r="AN176" s="11"/>
      <c r="AO176" s="11" t="s">
        <v>1245</v>
      </c>
      <c r="AP176" s="11">
        <v>42.9</v>
      </c>
      <c r="AQ176" s="11" t="s">
        <v>356</v>
      </c>
      <c r="AR176" s="157">
        <f>[5]Ternopil!$F$174</f>
        <v>6</v>
      </c>
      <c r="AS176" s="157">
        <f>[5]Ternopil!$G$174</f>
        <v>25</v>
      </c>
      <c r="AT176" s="157">
        <f>[5]Ternopil!$H$174</f>
        <v>23</v>
      </c>
      <c r="AU176" s="157">
        <f>[5]Ternopil!$I$174</f>
        <v>32893.5</v>
      </c>
      <c r="AV176" s="157">
        <f>[5]Ternopil!$J$174</f>
        <v>1877.5</v>
      </c>
      <c r="AW176" s="11"/>
      <c r="AX176" s="33" t="s">
        <v>1245</v>
      </c>
      <c r="AY176" s="33">
        <v>42.9</v>
      </c>
      <c r="AZ176" s="33" t="s">
        <v>356</v>
      </c>
      <c r="BA176" s="157">
        <f>[6]Ternopil!$F$174</f>
        <v>4</v>
      </c>
      <c r="BB176" s="157">
        <f>[6]Ternopil!$G$174</f>
        <v>10</v>
      </c>
      <c r="BC176" s="157">
        <f>[6]Ternopil!$H$174</f>
        <v>8</v>
      </c>
      <c r="BD176" s="157">
        <f>[6]Ternopil!$I$174</f>
        <v>10225.799999999999</v>
      </c>
      <c r="BE176" s="157">
        <f>[6]Ternopil!$J$174</f>
        <v>401.5</v>
      </c>
      <c r="BG176" s="2">
        <v>42.9</v>
      </c>
      <c r="BH176" s="2" t="s">
        <v>356</v>
      </c>
      <c r="BI176" s="1">
        <f t="shared" si="154"/>
        <v>3</v>
      </c>
      <c r="BJ176" s="1">
        <f t="shared" si="155"/>
        <v>5</v>
      </c>
      <c r="BK176" s="1">
        <f t="shared" si="156"/>
        <v>4</v>
      </c>
      <c r="BL176" s="1">
        <f t="shared" si="157"/>
        <v>6</v>
      </c>
      <c r="BM176" s="1">
        <f t="shared" si="158"/>
        <v>6</v>
      </c>
      <c r="BN176" s="1">
        <f t="shared" si="159"/>
        <v>4</v>
      </c>
      <c r="BP176" s="1" t="str">
        <f t="shared" si="160"/>
        <v>к</v>
      </c>
      <c r="BQ176" s="1" t="str">
        <f t="shared" si="161"/>
        <v>к</v>
      </c>
      <c r="BR176" s="1" t="str">
        <f t="shared" si="162"/>
        <v>к</v>
      </c>
      <c r="BS176" s="1">
        <f t="shared" si="163"/>
        <v>17</v>
      </c>
      <c r="BT176" s="1">
        <f t="shared" si="164"/>
        <v>23</v>
      </c>
      <c r="BU176" s="1">
        <f t="shared" si="165"/>
        <v>8</v>
      </c>
      <c r="BW176" s="40" t="str">
        <f t="shared" si="166"/>
        <v/>
      </c>
      <c r="BX176" s="40" t="str">
        <f t="shared" si="167"/>
        <v/>
      </c>
      <c r="BY176" s="40" t="str">
        <f t="shared" si="168"/>
        <v/>
      </c>
      <c r="BZ176" s="40">
        <f t="shared" si="169"/>
        <v>2.3483257818543486E-4</v>
      </c>
      <c r="CA176" s="40">
        <f t="shared" si="170"/>
        <v>3.3089240242270784E-4</v>
      </c>
      <c r="CB176" s="40">
        <f t="shared" si="171"/>
        <v>1.1290982738910138E-4</v>
      </c>
      <c r="CD176" s="10" t="str">
        <f t="shared" si="172"/>
        <v>к</v>
      </c>
      <c r="CE176" s="10" t="str">
        <f t="shared" si="173"/>
        <v>к</v>
      </c>
      <c r="CF176" s="10" t="str">
        <f t="shared" si="174"/>
        <v>к</v>
      </c>
      <c r="CG176" s="10">
        <f t="shared" si="175"/>
        <v>664.3</v>
      </c>
      <c r="CH176" s="10">
        <f t="shared" si="176"/>
        <v>1877.5</v>
      </c>
      <c r="CI176" s="10">
        <f t="shared" si="177"/>
        <v>401.5</v>
      </c>
      <c r="CK176" s="40" t="str">
        <f t="shared" si="178"/>
        <v/>
      </c>
      <c r="CL176" s="40" t="str">
        <f t="shared" si="179"/>
        <v/>
      </c>
      <c r="CM176" s="40" t="str">
        <f t="shared" si="180"/>
        <v/>
      </c>
      <c r="CN176" s="40">
        <f t="shared" si="181"/>
        <v>2.5314369949987062E-4</v>
      </c>
      <c r="CO176" s="40">
        <f t="shared" si="182"/>
        <v>6.3030979348667568E-4</v>
      </c>
      <c r="CP176" s="40">
        <f t="shared" si="183"/>
        <v>9.2688234914972461E-5</v>
      </c>
      <c r="CR176" s="9" t="str">
        <f t="shared" si="184"/>
        <v/>
      </c>
      <c r="CS176" s="9" t="str">
        <f t="shared" si="185"/>
        <v/>
      </c>
      <c r="CT176" s="9" t="str">
        <f t="shared" si="186"/>
        <v/>
      </c>
      <c r="CU176" s="9">
        <f t="shared" si="187"/>
        <v>39.076470588235289</v>
      </c>
      <c r="CV176" s="9">
        <f t="shared" si="188"/>
        <v>81.630434782608702</v>
      </c>
      <c r="CW176" s="9">
        <f t="shared" si="189"/>
        <v>50.1875</v>
      </c>
      <c r="CY176" s="9" t="str">
        <f t="shared" si="190"/>
        <v/>
      </c>
      <c r="CZ176" s="9" t="str">
        <f t="shared" si="191"/>
        <v/>
      </c>
      <c r="DA176" s="9" t="str">
        <f t="shared" si="192"/>
        <v/>
      </c>
      <c r="DB176" s="9">
        <f t="shared" si="193"/>
        <v>107.79752173055667</v>
      </c>
      <c r="DC176" s="9">
        <f t="shared" si="194"/>
        <v>190.48784102376237</v>
      </c>
      <c r="DD176" s="9">
        <f t="shared" si="195"/>
        <v>82.090493855381794</v>
      </c>
      <c r="DF176" s="9" t="str">
        <f>IF($A176=2,IF(ISNUMBER(CR176/Ukraine!CR176),100*CR176/Ukraine!CR176,""),"")</f>
        <v/>
      </c>
      <c r="DG176" s="9" t="str">
        <f>IF($A176=2,IF(ISNUMBER(CS176/Ukraine!CS176),100*CS176/Ukraine!CS176,""),"")</f>
        <v/>
      </c>
      <c r="DH176" s="9" t="str">
        <f>IF($A176=2,IF(ISNUMBER(CT176/Ukraine!CT176),100*CT176/Ukraine!CT176,""),"")</f>
        <v/>
      </c>
      <c r="DI176" s="9">
        <f>IF($A176=2,IF(ISNUMBER(CU176/Ukraine!CU176),100*CU176/Ukraine!CU176,""),"")</f>
        <v>74.190804008532368</v>
      </c>
      <c r="DJ176" s="9">
        <f>IF($A176=2,IF(ISNUMBER(CV176/Ukraine!CV176),100*CV176/Ukraine!CV176,""),"")</f>
        <v>129.44119272101332</v>
      </c>
      <c r="DK176" s="9">
        <f>IF($A176=2,IF(ISNUMBER(CW176/Ukraine!CW176),100*CW176/Ukraine!CW176,""),"")</f>
        <v>55.626681693291644</v>
      </c>
      <c r="DM176" s="40" t="str">
        <f t="shared" si="196"/>
        <v/>
      </c>
      <c r="DN176" s="40" t="str">
        <f t="shared" si="197"/>
        <v/>
      </c>
      <c r="DO176" s="40" t="str">
        <f t="shared" si="198"/>
        <v/>
      </c>
      <c r="DP176" s="40">
        <f t="shared" si="199"/>
        <v>0.35294117647058831</v>
      </c>
      <c r="DQ176" s="40">
        <f t="shared" si="200"/>
        <v>-0.65217391304347827</v>
      </c>
      <c r="DR176" s="40" t="str">
        <f t="shared" si="153"/>
        <v/>
      </c>
      <c r="DT176" s="40" t="str">
        <f t="shared" si="201"/>
        <v/>
      </c>
      <c r="DU176" s="40" t="str">
        <f t="shared" si="202"/>
        <v/>
      </c>
      <c r="DV176" s="40" t="str">
        <f t="shared" si="203"/>
        <v/>
      </c>
      <c r="DW176" s="40">
        <f t="shared" si="204"/>
        <v>1.088992008587006</v>
      </c>
      <c r="DX176" s="40">
        <f t="shared" si="205"/>
        <v>-0.38518641810918786</v>
      </c>
      <c r="DY176" s="40" t="str">
        <f t="shared" si="206"/>
        <v/>
      </c>
    </row>
    <row r="177" spans="1:129" x14ac:dyDescent="0.2">
      <c r="A177" s="39" t="str">
        <f>'Industry selection'!C177</f>
        <v/>
      </c>
      <c r="B177" s="2">
        <v>43</v>
      </c>
      <c r="C177" s="2" t="s">
        <v>358</v>
      </c>
      <c r="E177" s="30" t="s">
        <v>357</v>
      </c>
      <c r="F177" s="31">
        <v>43</v>
      </c>
      <c r="G177" s="32" t="s">
        <v>358</v>
      </c>
      <c r="H177" s="157">
        <f>[1]Ternopil!$F$175</f>
        <v>145</v>
      </c>
      <c r="I177" s="157">
        <f>[1]Ternopil!$G$175</f>
        <v>1224</v>
      </c>
      <c r="J177" s="157">
        <f>[1]Ternopil!$H$175</f>
        <v>1175</v>
      </c>
      <c r="K177" s="157">
        <f>[1]Ternopil!$I$175</f>
        <v>157971.79999999999</v>
      </c>
      <c r="L177" s="157">
        <f>[1]Ternopil!$J$175</f>
        <v>18798.7</v>
      </c>
      <c r="M177" s="11"/>
      <c r="N177" s="33" t="s">
        <v>901</v>
      </c>
      <c r="O177" s="36">
        <v>43</v>
      </c>
      <c r="P177" s="35" t="s">
        <v>358</v>
      </c>
      <c r="Q177" s="157">
        <f>[2]Ternopil!$F$175</f>
        <v>148</v>
      </c>
      <c r="R177" s="157">
        <f>[2]Ternopil!$G$175</f>
        <v>1046</v>
      </c>
      <c r="S177" s="157">
        <f>[2]Ternopil!$H$175</f>
        <v>1004</v>
      </c>
      <c r="T177" s="157">
        <f>[2]Ternopil!$I$175</f>
        <v>189517.2</v>
      </c>
      <c r="U177" s="157">
        <f>[2]Ternopil!$J$175</f>
        <v>18977.900000000001</v>
      </c>
      <c r="V177" s="11"/>
      <c r="W177" s="36" t="s">
        <v>1246</v>
      </c>
      <c r="X177" s="36">
        <v>43</v>
      </c>
      <c r="Y177" s="36" t="s">
        <v>358</v>
      </c>
      <c r="Z177" s="157">
        <f>[3]Ternopil!$F$175</f>
        <v>148</v>
      </c>
      <c r="AA177" s="157">
        <f>[3]Ternopil!$G$175</f>
        <v>943</v>
      </c>
      <c r="AB177" s="157">
        <f>[3]Ternopil!$H$175</f>
        <v>911</v>
      </c>
      <c r="AC177" s="157">
        <f>[3]Ternopil!$I$175</f>
        <v>219745.7</v>
      </c>
      <c r="AD177" s="157">
        <f>[3]Ternopil!$J$175</f>
        <v>15473.4</v>
      </c>
      <c r="AE177" s="11"/>
      <c r="AF177" s="37" t="s">
        <v>1246</v>
      </c>
      <c r="AG177" s="37">
        <v>43</v>
      </c>
      <c r="AH177" s="37" t="s">
        <v>358</v>
      </c>
      <c r="AI177" s="157">
        <f>[4]Ternopil!$F$175</f>
        <v>153</v>
      </c>
      <c r="AJ177" s="157">
        <f>[4]Ternopil!$G$175</f>
        <v>964</v>
      </c>
      <c r="AK177" s="157">
        <f>[4]Ternopil!$H$175</f>
        <v>890</v>
      </c>
      <c r="AL177" s="157">
        <f>[4]Ternopil!$I$175</f>
        <v>341379.3</v>
      </c>
      <c r="AM177" s="157">
        <f>[4]Ternopil!$J$175</f>
        <v>21736.1</v>
      </c>
      <c r="AN177" s="11"/>
      <c r="AO177" s="11" t="s">
        <v>1246</v>
      </c>
      <c r="AP177" s="11">
        <v>43</v>
      </c>
      <c r="AQ177" s="11" t="s">
        <v>358</v>
      </c>
      <c r="AR177" s="157">
        <f>[5]Ternopil!$F$175</f>
        <v>118</v>
      </c>
      <c r="AS177" s="157">
        <f>[5]Ternopil!$G$175</f>
        <v>856</v>
      </c>
      <c r="AT177" s="157">
        <f>[5]Ternopil!$H$175</f>
        <v>810</v>
      </c>
      <c r="AU177" s="157">
        <f>[5]Ternopil!$I$175</f>
        <v>334323.59999999998</v>
      </c>
      <c r="AV177" s="157">
        <f>[5]Ternopil!$J$175</f>
        <v>22986.2</v>
      </c>
      <c r="AW177" s="11"/>
      <c r="AX177" s="33" t="s">
        <v>1246</v>
      </c>
      <c r="AY177" s="33">
        <v>43</v>
      </c>
      <c r="AZ177" s="33" t="s">
        <v>358</v>
      </c>
      <c r="BA177" s="157">
        <f>[6]Ternopil!$F$175</f>
        <v>142</v>
      </c>
      <c r="BB177" s="157">
        <f>[6]Ternopil!$G$175</f>
        <v>915</v>
      </c>
      <c r="BC177" s="157">
        <f>[6]Ternopil!$H$175</f>
        <v>860</v>
      </c>
      <c r="BD177" s="157">
        <f>[6]Ternopil!$I$175</f>
        <v>515597.6</v>
      </c>
      <c r="BE177" s="157">
        <f>[6]Ternopil!$J$175</f>
        <v>36230.5</v>
      </c>
      <c r="BG177" s="2">
        <v>43</v>
      </c>
      <c r="BH177" s="2" t="s">
        <v>358</v>
      </c>
      <c r="BI177" s="1">
        <f t="shared" si="154"/>
        <v>145</v>
      </c>
      <c r="BJ177" s="1">
        <f t="shared" si="155"/>
        <v>148</v>
      </c>
      <c r="BK177" s="1">
        <f t="shared" si="156"/>
        <v>148</v>
      </c>
      <c r="BL177" s="1">
        <f t="shared" si="157"/>
        <v>153</v>
      </c>
      <c r="BM177" s="1">
        <f t="shared" si="158"/>
        <v>118</v>
      </c>
      <c r="BN177" s="1">
        <f t="shared" si="159"/>
        <v>142</v>
      </c>
      <c r="BP177" s="1">
        <f t="shared" si="160"/>
        <v>1175</v>
      </c>
      <c r="BQ177" s="1">
        <f t="shared" si="161"/>
        <v>1004</v>
      </c>
      <c r="BR177" s="1">
        <f t="shared" si="162"/>
        <v>911</v>
      </c>
      <c r="BS177" s="1">
        <f t="shared" si="163"/>
        <v>890</v>
      </c>
      <c r="BT177" s="1">
        <f t="shared" si="164"/>
        <v>810</v>
      </c>
      <c r="BU177" s="1">
        <f t="shared" si="165"/>
        <v>860</v>
      </c>
      <c r="BW177" s="40" t="str">
        <f t="shared" si="166"/>
        <v/>
      </c>
      <c r="BX177" s="40" t="str">
        <f t="shared" si="167"/>
        <v/>
      </c>
      <c r="BY177" s="40" t="str">
        <f t="shared" si="168"/>
        <v/>
      </c>
      <c r="BZ177" s="40" t="str">
        <f t="shared" si="169"/>
        <v/>
      </c>
      <c r="CA177" s="40" t="str">
        <f t="shared" si="170"/>
        <v/>
      </c>
      <c r="CB177" s="40" t="str">
        <f t="shared" si="171"/>
        <v/>
      </c>
      <c r="CD177" s="10">
        <f t="shared" si="172"/>
        <v>18798.7</v>
      </c>
      <c r="CE177" s="10">
        <f t="shared" si="173"/>
        <v>18977.900000000001</v>
      </c>
      <c r="CF177" s="10">
        <f t="shared" si="174"/>
        <v>15473.4</v>
      </c>
      <c r="CG177" s="10">
        <f t="shared" si="175"/>
        <v>21736.1</v>
      </c>
      <c r="CH177" s="10">
        <f t="shared" si="176"/>
        <v>22986.2</v>
      </c>
      <c r="CI177" s="10">
        <f t="shared" si="177"/>
        <v>36230.5</v>
      </c>
      <c r="CK177" s="40" t="str">
        <f t="shared" si="178"/>
        <v/>
      </c>
      <c r="CL177" s="40" t="str">
        <f t="shared" si="179"/>
        <v/>
      </c>
      <c r="CM177" s="40" t="str">
        <f t="shared" si="180"/>
        <v/>
      </c>
      <c r="CN177" s="40" t="str">
        <f t="shared" si="181"/>
        <v/>
      </c>
      <c r="CO177" s="40" t="str">
        <f t="shared" si="182"/>
        <v/>
      </c>
      <c r="CP177" s="40" t="str">
        <f t="shared" si="183"/>
        <v/>
      </c>
      <c r="CR177" s="9" t="str">
        <f t="shared" si="184"/>
        <v/>
      </c>
      <c r="CS177" s="9" t="str">
        <f t="shared" si="185"/>
        <v/>
      </c>
      <c r="CT177" s="9" t="str">
        <f t="shared" si="186"/>
        <v/>
      </c>
      <c r="CU177" s="9" t="str">
        <f t="shared" si="187"/>
        <v/>
      </c>
      <c r="CV177" s="9" t="str">
        <f t="shared" si="188"/>
        <v/>
      </c>
      <c r="CW177" s="9" t="str">
        <f t="shared" si="189"/>
        <v/>
      </c>
      <c r="CY177" s="9" t="str">
        <f t="shared" si="190"/>
        <v/>
      </c>
      <c r="CZ177" s="9" t="str">
        <f t="shared" si="191"/>
        <v/>
      </c>
      <c r="DA177" s="9" t="str">
        <f t="shared" si="192"/>
        <v/>
      </c>
      <c r="DB177" s="9" t="str">
        <f t="shared" si="193"/>
        <v/>
      </c>
      <c r="DC177" s="9" t="str">
        <f t="shared" si="194"/>
        <v/>
      </c>
      <c r="DD177" s="9" t="str">
        <f t="shared" si="195"/>
        <v/>
      </c>
      <c r="DF177" s="9" t="str">
        <f>IF($A177=2,IF(ISNUMBER(CR177/Ukraine!CR177),100*CR177/Ukraine!CR177,""),"")</f>
        <v/>
      </c>
      <c r="DG177" s="9" t="str">
        <f>IF($A177=2,IF(ISNUMBER(CS177/Ukraine!CS177),100*CS177/Ukraine!CS177,""),"")</f>
        <v/>
      </c>
      <c r="DH177" s="9" t="str">
        <f>IF($A177=2,IF(ISNUMBER(CT177/Ukraine!CT177),100*CT177/Ukraine!CT177,""),"")</f>
        <v/>
      </c>
      <c r="DI177" s="9" t="str">
        <f>IF($A177=2,IF(ISNUMBER(CU177/Ukraine!CU177),100*CU177/Ukraine!CU177,""),"")</f>
        <v/>
      </c>
      <c r="DJ177" s="9" t="str">
        <f>IF($A177=2,IF(ISNUMBER(CV177/Ukraine!CV177),100*CV177/Ukraine!CV177,""),"")</f>
        <v/>
      </c>
      <c r="DK177" s="9" t="str">
        <f>IF($A177=2,IF(ISNUMBER(CW177/Ukraine!CW177),100*CW177/Ukraine!CW177,""),"")</f>
        <v/>
      </c>
      <c r="DM177" s="40" t="str">
        <f t="shared" si="196"/>
        <v/>
      </c>
      <c r="DN177" s="40" t="str">
        <f t="shared" si="197"/>
        <v/>
      </c>
      <c r="DO177" s="40" t="str">
        <f t="shared" si="198"/>
        <v/>
      </c>
      <c r="DP177" s="40" t="str">
        <f t="shared" si="199"/>
        <v/>
      </c>
      <c r="DQ177" s="40" t="str">
        <f t="shared" si="200"/>
        <v/>
      </c>
      <c r="DR177" s="40" t="str">
        <f t="shared" si="153"/>
        <v/>
      </c>
      <c r="DT177" s="40" t="str">
        <f t="shared" si="201"/>
        <v/>
      </c>
      <c r="DU177" s="40" t="str">
        <f t="shared" si="202"/>
        <v/>
      </c>
      <c r="DV177" s="40" t="str">
        <f t="shared" si="203"/>
        <v/>
      </c>
      <c r="DW177" s="40" t="str">
        <f t="shared" si="204"/>
        <v/>
      </c>
      <c r="DX177" s="40" t="str">
        <f t="shared" si="205"/>
        <v/>
      </c>
      <c r="DY177" s="40" t="str">
        <f t="shared" si="206"/>
        <v/>
      </c>
    </row>
    <row r="178" spans="1:129" x14ac:dyDescent="0.2">
      <c r="A178" s="39">
        <f>'Industry selection'!C178</f>
        <v>1</v>
      </c>
      <c r="B178" s="2">
        <v>43.1</v>
      </c>
      <c r="C178" s="2" t="s">
        <v>360</v>
      </c>
      <c r="E178" s="30" t="s">
        <v>359</v>
      </c>
      <c r="F178" s="31">
        <v>43.1</v>
      </c>
      <c r="G178" s="32" t="s">
        <v>360</v>
      </c>
      <c r="H178" s="157">
        <f>[1]Ternopil!$F$176</f>
        <v>3</v>
      </c>
      <c r="I178" s="157" t="str">
        <f>[1]Ternopil!$G$176</f>
        <v>к</v>
      </c>
      <c r="J178" s="157" t="str">
        <f>[1]Ternopil!$H$176</f>
        <v>к</v>
      </c>
      <c r="K178" s="157" t="str">
        <f>[1]Ternopil!$I$176</f>
        <v>к</v>
      </c>
      <c r="L178" s="157" t="str">
        <f>[1]Ternopil!$J$176</f>
        <v>к</v>
      </c>
      <c r="M178" s="11"/>
      <c r="N178" s="33" t="s">
        <v>902</v>
      </c>
      <c r="O178" s="36">
        <v>43.1</v>
      </c>
      <c r="P178" s="35" t="s">
        <v>360</v>
      </c>
      <c r="Q178" s="157">
        <f>[2]Ternopil!$F$176</f>
        <v>4</v>
      </c>
      <c r="R178" s="157">
        <f>[2]Ternopil!$G$176</f>
        <v>5</v>
      </c>
      <c r="S178" s="157">
        <f>[2]Ternopil!$H$176</f>
        <v>5</v>
      </c>
      <c r="T178" s="157">
        <f>[2]Ternopil!$I$176</f>
        <v>240.9</v>
      </c>
      <c r="U178" s="157">
        <f>[2]Ternopil!$J$176</f>
        <v>64.7</v>
      </c>
      <c r="V178" s="11"/>
      <c r="W178" s="36" t="s">
        <v>1247</v>
      </c>
      <c r="X178" s="36">
        <v>43.1</v>
      </c>
      <c r="Y178" s="36" t="s">
        <v>360</v>
      </c>
      <c r="Z178" s="157">
        <f>[3]Ternopil!$F$176</f>
        <v>3</v>
      </c>
      <c r="AA178" s="157">
        <f>[3]Ternopil!$G$176</f>
        <v>3</v>
      </c>
      <c r="AB178" s="157">
        <f>[3]Ternopil!$H$176</f>
        <v>1</v>
      </c>
      <c r="AC178" s="157">
        <f>[3]Ternopil!$I$176</f>
        <v>146.4</v>
      </c>
      <c r="AD178" s="157">
        <f>[3]Ternopil!$J$176</f>
        <v>19.5</v>
      </c>
      <c r="AE178" s="11"/>
      <c r="AF178" s="37" t="s">
        <v>1247</v>
      </c>
      <c r="AG178" s="37">
        <v>43.1</v>
      </c>
      <c r="AH178" s="37" t="s">
        <v>360</v>
      </c>
      <c r="AI178" s="157">
        <f>[4]Ternopil!$F$176</f>
        <v>2</v>
      </c>
      <c r="AJ178" s="157" t="str">
        <f>[4]Ternopil!$G$176</f>
        <v>к</v>
      </c>
      <c r="AK178" s="157" t="str">
        <f>[4]Ternopil!$H$176</f>
        <v>к</v>
      </c>
      <c r="AL178" s="157" t="str">
        <f>[4]Ternopil!$I$176</f>
        <v>к</v>
      </c>
      <c r="AM178" s="157" t="str">
        <f>[4]Ternopil!$J$176</f>
        <v>к</v>
      </c>
      <c r="AN178" s="11"/>
      <c r="AO178" s="11" t="s">
        <v>1247</v>
      </c>
      <c r="AP178" s="11">
        <v>43.1</v>
      </c>
      <c r="AQ178" s="11" t="s">
        <v>360</v>
      </c>
      <c r="AR178" s="157">
        <f>[5]Ternopil!$F$176</f>
        <v>1</v>
      </c>
      <c r="AS178" s="157" t="str">
        <f>[5]Ternopil!$G$176</f>
        <v>к</v>
      </c>
      <c r="AT178" s="157" t="str">
        <f>[5]Ternopil!$H$176</f>
        <v>к</v>
      </c>
      <c r="AU178" s="157" t="str">
        <f>[5]Ternopil!$I$176</f>
        <v>к</v>
      </c>
      <c r="AV178" s="157" t="str">
        <f>[5]Ternopil!$J$176</f>
        <v>к</v>
      </c>
      <c r="AW178" s="11"/>
      <c r="AX178" s="33" t="s">
        <v>1247</v>
      </c>
      <c r="AY178" s="33">
        <v>43.1</v>
      </c>
      <c r="AZ178" s="33" t="s">
        <v>360</v>
      </c>
      <c r="BA178" s="157">
        <f>[6]Ternopil!$F$176</f>
        <v>2</v>
      </c>
      <c r="BB178" s="157" t="str">
        <f>[6]Ternopil!$G$176</f>
        <v>к</v>
      </c>
      <c r="BC178" s="157" t="str">
        <f>[6]Ternopil!$H$176</f>
        <v>к</v>
      </c>
      <c r="BD178" s="157" t="str">
        <f>[6]Ternopil!$I$176</f>
        <v>к</v>
      </c>
      <c r="BE178" s="157" t="str">
        <f>[6]Ternopil!$J$176</f>
        <v>к</v>
      </c>
      <c r="BG178" s="2">
        <v>43.1</v>
      </c>
      <c r="BH178" s="2" t="s">
        <v>360</v>
      </c>
      <c r="BI178" s="1">
        <f t="shared" si="154"/>
        <v>3</v>
      </c>
      <c r="BJ178" s="1">
        <f t="shared" si="155"/>
        <v>4</v>
      </c>
      <c r="BK178" s="1">
        <f t="shared" si="156"/>
        <v>3</v>
      </c>
      <c r="BL178" s="1">
        <f t="shared" si="157"/>
        <v>2</v>
      </c>
      <c r="BM178" s="1">
        <f t="shared" si="158"/>
        <v>1</v>
      </c>
      <c r="BN178" s="1">
        <f t="shared" si="159"/>
        <v>2</v>
      </c>
      <c r="BP178" s="1" t="str">
        <f t="shared" si="160"/>
        <v>к</v>
      </c>
      <c r="BQ178" s="1">
        <f t="shared" si="161"/>
        <v>5</v>
      </c>
      <c r="BR178" s="1">
        <f t="shared" si="162"/>
        <v>1</v>
      </c>
      <c r="BS178" s="1" t="str">
        <f t="shared" si="163"/>
        <v>к</v>
      </c>
      <c r="BT178" s="1" t="str">
        <f t="shared" si="164"/>
        <v>к</v>
      </c>
      <c r="BU178" s="1" t="str">
        <f t="shared" si="165"/>
        <v>к</v>
      </c>
      <c r="BW178" s="40" t="str">
        <f t="shared" si="166"/>
        <v/>
      </c>
      <c r="BX178" s="40" t="str">
        <f t="shared" si="167"/>
        <v/>
      </c>
      <c r="BY178" s="40" t="str">
        <f t="shared" si="168"/>
        <v/>
      </c>
      <c r="BZ178" s="40" t="str">
        <f t="shared" si="169"/>
        <v/>
      </c>
      <c r="CA178" s="40" t="str">
        <f t="shared" si="170"/>
        <v/>
      </c>
      <c r="CB178" s="40" t="str">
        <f t="shared" si="171"/>
        <v/>
      </c>
      <c r="CD178" s="10" t="str">
        <f t="shared" si="172"/>
        <v>к</v>
      </c>
      <c r="CE178" s="10">
        <f t="shared" si="173"/>
        <v>64.7</v>
      </c>
      <c r="CF178" s="10">
        <f t="shared" si="174"/>
        <v>19.5</v>
      </c>
      <c r="CG178" s="10" t="str">
        <f t="shared" si="175"/>
        <v>к</v>
      </c>
      <c r="CH178" s="10" t="str">
        <f t="shared" si="176"/>
        <v>к</v>
      </c>
      <c r="CI178" s="10" t="str">
        <f t="shared" si="177"/>
        <v>к</v>
      </c>
      <c r="CK178" s="40" t="str">
        <f t="shared" si="178"/>
        <v/>
      </c>
      <c r="CL178" s="40" t="str">
        <f t="shared" si="179"/>
        <v/>
      </c>
      <c r="CM178" s="40" t="str">
        <f t="shared" si="180"/>
        <v/>
      </c>
      <c r="CN178" s="40" t="str">
        <f t="shared" si="181"/>
        <v/>
      </c>
      <c r="CO178" s="40" t="str">
        <f t="shared" si="182"/>
        <v/>
      </c>
      <c r="CP178" s="40" t="str">
        <f t="shared" si="183"/>
        <v/>
      </c>
      <c r="CR178" s="9" t="str">
        <f t="shared" si="184"/>
        <v/>
      </c>
      <c r="CS178" s="9" t="str">
        <f t="shared" si="185"/>
        <v/>
      </c>
      <c r="CT178" s="9" t="str">
        <f t="shared" si="186"/>
        <v/>
      </c>
      <c r="CU178" s="9" t="str">
        <f t="shared" si="187"/>
        <v/>
      </c>
      <c r="CV178" s="9" t="str">
        <f t="shared" si="188"/>
        <v/>
      </c>
      <c r="CW178" s="9" t="str">
        <f t="shared" si="189"/>
        <v/>
      </c>
      <c r="CY178" s="9" t="str">
        <f t="shared" si="190"/>
        <v/>
      </c>
      <c r="CZ178" s="9" t="str">
        <f t="shared" si="191"/>
        <v/>
      </c>
      <c r="DA178" s="9" t="str">
        <f t="shared" si="192"/>
        <v/>
      </c>
      <c r="DB178" s="9" t="str">
        <f t="shared" si="193"/>
        <v/>
      </c>
      <c r="DC178" s="9" t="str">
        <f t="shared" si="194"/>
        <v/>
      </c>
      <c r="DD178" s="9" t="str">
        <f t="shared" si="195"/>
        <v/>
      </c>
      <c r="DF178" s="9" t="str">
        <f>IF($A178=2,IF(ISNUMBER(CR178/Ukraine!CR178),100*CR178/Ukraine!CR178,""),"")</f>
        <v/>
      </c>
      <c r="DG178" s="9" t="str">
        <f>IF($A178=2,IF(ISNUMBER(CS178/Ukraine!CS178),100*CS178/Ukraine!CS178,""),"")</f>
        <v/>
      </c>
      <c r="DH178" s="9" t="str">
        <f>IF($A178=2,IF(ISNUMBER(CT178/Ukraine!CT178),100*CT178/Ukraine!CT178,""),"")</f>
        <v/>
      </c>
      <c r="DI178" s="9" t="str">
        <f>IF($A178=2,IF(ISNUMBER(CU178/Ukraine!CU178),100*CU178/Ukraine!CU178,""),"")</f>
        <v/>
      </c>
      <c r="DJ178" s="9" t="str">
        <f>IF($A178=2,IF(ISNUMBER(CV178/Ukraine!CV178),100*CV178/Ukraine!CV178,""),"")</f>
        <v/>
      </c>
      <c r="DK178" s="9" t="str">
        <f>IF($A178=2,IF(ISNUMBER(CW178/Ukraine!CW178),100*CW178/Ukraine!CW178,""),"")</f>
        <v/>
      </c>
      <c r="DM178" s="40" t="str">
        <f t="shared" si="196"/>
        <v/>
      </c>
      <c r="DN178" s="40" t="str">
        <f t="shared" si="197"/>
        <v/>
      </c>
      <c r="DO178" s="40" t="str">
        <f t="shared" si="198"/>
        <v/>
      </c>
      <c r="DP178" s="40" t="str">
        <f t="shared" si="199"/>
        <v/>
      </c>
      <c r="DQ178" s="40" t="str">
        <f t="shared" si="200"/>
        <v/>
      </c>
      <c r="DR178" s="40" t="str">
        <f t="shared" si="153"/>
        <v/>
      </c>
      <c r="DT178" s="40" t="str">
        <f t="shared" si="201"/>
        <v/>
      </c>
      <c r="DU178" s="40" t="str">
        <f t="shared" si="202"/>
        <v/>
      </c>
      <c r="DV178" s="40" t="str">
        <f t="shared" si="203"/>
        <v/>
      </c>
      <c r="DW178" s="40" t="str">
        <f t="shared" si="204"/>
        <v/>
      </c>
      <c r="DX178" s="40" t="str">
        <f t="shared" si="205"/>
        <v/>
      </c>
      <c r="DY178" s="40" t="str">
        <f t="shared" si="206"/>
        <v/>
      </c>
    </row>
    <row r="179" spans="1:129" x14ac:dyDescent="0.2">
      <c r="A179" s="39">
        <f>'Industry selection'!C179</f>
        <v>2</v>
      </c>
      <c r="B179" s="2">
        <v>43.2</v>
      </c>
      <c r="C179" s="2" t="s">
        <v>362</v>
      </c>
      <c r="E179" s="30" t="s">
        <v>361</v>
      </c>
      <c r="F179" s="31">
        <v>43.2</v>
      </c>
      <c r="G179" s="32" t="s">
        <v>362</v>
      </c>
      <c r="H179" s="157">
        <f>[1]Ternopil!$F$177</f>
        <v>110</v>
      </c>
      <c r="I179" s="157">
        <f>[1]Ternopil!$G$177</f>
        <v>1046</v>
      </c>
      <c r="J179" s="157">
        <f>[1]Ternopil!$H$177</f>
        <v>1004</v>
      </c>
      <c r="K179" s="157">
        <f>[1]Ternopil!$I$177</f>
        <v>127129.8</v>
      </c>
      <c r="L179" s="157">
        <f>[1]Ternopil!$J$177</f>
        <v>15421.8</v>
      </c>
      <c r="M179" s="11"/>
      <c r="N179" s="33" t="s">
        <v>903</v>
      </c>
      <c r="O179" s="36">
        <v>43.2</v>
      </c>
      <c r="P179" s="35" t="s">
        <v>362</v>
      </c>
      <c r="Q179" s="157">
        <f>[2]Ternopil!$F$177</f>
        <v>113</v>
      </c>
      <c r="R179" s="157">
        <f>[2]Ternopil!$G$177</f>
        <v>888</v>
      </c>
      <c r="S179" s="157">
        <f>[2]Ternopil!$H$177</f>
        <v>852</v>
      </c>
      <c r="T179" s="157">
        <f>[2]Ternopil!$I$177</f>
        <v>167353.70000000001</v>
      </c>
      <c r="U179" s="157">
        <f>[2]Ternopil!$J$177</f>
        <v>15496.7</v>
      </c>
      <c r="V179" s="11"/>
      <c r="W179" s="36" t="s">
        <v>1248</v>
      </c>
      <c r="X179" s="36">
        <v>43.2</v>
      </c>
      <c r="Y179" s="36" t="s">
        <v>362</v>
      </c>
      <c r="Z179" s="157">
        <f>[3]Ternopil!$F$177</f>
        <v>111</v>
      </c>
      <c r="AA179" s="157">
        <f>[3]Ternopil!$G$177</f>
        <v>667</v>
      </c>
      <c r="AB179" s="157">
        <f>[3]Ternopil!$H$177</f>
        <v>640</v>
      </c>
      <c r="AC179" s="157">
        <f>[3]Ternopil!$I$177</f>
        <v>156712.5</v>
      </c>
      <c r="AD179" s="157">
        <f>[3]Ternopil!$J$177</f>
        <v>11099.6</v>
      </c>
      <c r="AE179" s="11"/>
      <c r="AF179" s="37" t="s">
        <v>1248</v>
      </c>
      <c r="AG179" s="37">
        <v>43.2</v>
      </c>
      <c r="AH179" s="37" t="s">
        <v>362</v>
      </c>
      <c r="AI179" s="157">
        <f>[4]Ternopil!$F$177</f>
        <v>117</v>
      </c>
      <c r="AJ179" s="157" t="str">
        <f>[4]Ternopil!$G$177</f>
        <v>к</v>
      </c>
      <c r="AK179" s="157" t="str">
        <f>[4]Ternopil!$H$177</f>
        <v>к</v>
      </c>
      <c r="AL179" s="157" t="str">
        <f>[4]Ternopil!$I$177</f>
        <v>к</v>
      </c>
      <c r="AM179" s="157" t="str">
        <f>[4]Ternopil!$J$177</f>
        <v>к</v>
      </c>
      <c r="AN179" s="11"/>
      <c r="AO179" s="11" t="s">
        <v>1248</v>
      </c>
      <c r="AP179" s="11">
        <v>43.2</v>
      </c>
      <c r="AQ179" s="11" t="s">
        <v>362</v>
      </c>
      <c r="AR179" s="157">
        <f>[5]Ternopil!$F$177</f>
        <v>88</v>
      </c>
      <c r="AS179" s="157">
        <f>[5]Ternopil!$G$177</f>
        <v>699</v>
      </c>
      <c r="AT179" s="157">
        <f>[5]Ternopil!$H$177</f>
        <v>662</v>
      </c>
      <c r="AU179" s="157">
        <f>[5]Ternopil!$I$177</f>
        <v>262482.90000000002</v>
      </c>
      <c r="AV179" s="157">
        <f>[5]Ternopil!$J$177</f>
        <v>18972.599999999999</v>
      </c>
      <c r="AW179" s="11"/>
      <c r="AX179" s="33" t="s">
        <v>1248</v>
      </c>
      <c r="AY179" s="33">
        <v>43.2</v>
      </c>
      <c r="AZ179" s="33" t="s">
        <v>362</v>
      </c>
      <c r="BA179" s="157">
        <f>[6]Ternopil!$F$177</f>
        <v>105</v>
      </c>
      <c r="BB179" s="157">
        <f>[6]Ternopil!$G$177</f>
        <v>685</v>
      </c>
      <c r="BC179" s="157">
        <f>[6]Ternopil!$H$177</f>
        <v>642</v>
      </c>
      <c r="BD179" s="157">
        <f>[6]Ternopil!$I$177</f>
        <v>319637.3</v>
      </c>
      <c r="BE179" s="157">
        <f>[6]Ternopil!$J$177</f>
        <v>26697.5</v>
      </c>
      <c r="BG179" s="2">
        <v>43.2</v>
      </c>
      <c r="BH179" s="2" t="s">
        <v>362</v>
      </c>
      <c r="BI179" s="1">
        <f t="shared" si="154"/>
        <v>110</v>
      </c>
      <c r="BJ179" s="1">
        <f t="shared" si="155"/>
        <v>113</v>
      </c>
      <c r="BK179" s="1">
        <f t="shared" si="156"/>
        <v>111</v>
      </c>
      <c r="BL179" s="1">
        <f t="shared" si="157"/>
        <v>117</v>
      </c>
      <c r="BM179" s="1">
        <f t="shared" si="158"/>
        <v>88</v>
      </c>
      <c r="BN179" s="1">
        <f t="shared" si="159"/>
        <v>105</v>
      </c>
      <c r="BP179" s="1">
        <f t="shared" si="160"/>
        <v>1004</v>
      </c>
      <c r="BQ179" s="1">
        <f t="shared" si="161"/>
        <v>852</v>
      </c>
      <c r="BR179" s="1">
        <f t="shared" si="162"/>
        <v>640</v>
      </c>
      <c r="BS179" s="1" t="str">
        <f t="shared" si="163"/>
        <v>к</v>
      </c>
      <c r="BT179" s="1">
        <f t="shared" si="164"/>
        <v>662</v>
      </c>
      <c r="BU179" s="1">
        <f t="shared" si="165"/>
        <v>642</v>
      </c>
      <c r="BW179" s="40">
        <f t="shared" si="166"/>
        <v>1.2003538891944238E-2</v>
      </c>
      <c r="BX179" s="40">
        <f t="shared" si="167"/>
        <v>1.0556181933069841E-2</v>
      </c>
      <c r="BY179" s="40">
        <f t="shared" si="168"/>
        <v>8.1417685447860884E-3</v>
      </c>
      <c r="BZ179" s="40" t="str">
        <f t="shared" si="169"/>
        <v/>
      </c>
      <c r="CA179" s="40">
        <f t="shared" si="170"/>
        <v>9.523946539297069E-3</v>
      </c>
      <c r="CB179" s="40">
        <f t="shared" si="171"/>
        <v>9.0610136479753849E-3</v>
      </c>
      <c r="CD179" s="10">
        <f t="shared" si="172"/>
        <v>15421.8</v>
      </c>
      <c r="CE179" s="10">
        <f t="shared" si="173"/>
        <v>15496.7</v>
      </c>
      <c r="CF179" s="10">
        <f t="shared" si="174"/>
        <v>11099.6</v>
      </c>
      <c r="CG179" s="10" t="str">
        <f t="shared" si="175"/>
        <v>к</v>
      </c>
      <c r="CH179" s="10">
        <f t="shared" si="176"/>
        <v>18972.599999999999</v>
      </c>
      <c r="CI179" s="10">
        <f t="shared" si="177"/>
        <v>26697.5</v>
      </c>
      <c r="CK179" s="40">
        <f t="shared" si="178"/>
        <v>7.721913765603881E-3</v>
      </c>
      <c r="CL179" s="40">
        <f t="shared" si="179"/>
        <v>7.4697669105141043E-3</v>
      </c>
      <c r="CM179" s="40">
        <f t="shared" si="180"/>
        <v>4.9789251548624886E-3</v>
      </c>
      <c r="CN179" s="40" t="str">
        <f t="shared" si="181"/>
        <v/>
      </c>
      <c r="CO179" s="40">
        <f t="shared" si="182"/>
        <v>6.3694357325727313E-3</v>
      </c>
      <c r="CP179" s="40">
        <f t="shared" si="183"/>
        <v>6.1632481983623349E-3</v>
      </c>
      <c r="CR179" s="9">
        <f t="shared" si="184"/>
        <v>15.360358565737052</v>
      </c>
      <c r="CS179" s="9">
        <f t="shared" si="185"/>
        <v>18.188615023474178</v>
      </c>
      <c r="CT179" s="9">
        <f t="shared" si="186"/>
        <v>17.343125000000001</v>
      </c>
      <c r="CU179" s="9" t="str">
        <f t="shared" si="187"/>
        <v/>
      </c>
      <c r="CV179" s="9">
        <f t="shared" si="188"/>
        <v>28.659516616314196</v>
      </c>
      <c r="CW179" s="9">
        <f t="shared" si="189"/>
        <v>41.584890965732086</v>
      </c>
      <c r="CY179" s="9">
        <f t="shared" si="190"/>
        <v>64.330309878748992</v>
      </c>
      <c r="CZ179" s="9">
        <f t="shared" si="191"/>
        <v>70.762013745833784</v>
      </c>
      <c r="DA179" s="9">
        <f t="shared" si="192"/>
        <v>61.152870257543064</v>
      </c>
      <c r="DB179" s="9" t="str">
        <f t="shared" si="193"/>
        <v/>
      </c>
      <c r="DC179" s="9">
        <f t="shared" si="194"/>
        <v>66.878113041600898</v>
      </c>
      <c r="DD179" s="9">
        <f t="shared" si="195"/>
        <v>68.019411931240882</v>
      </c>
      <c r="DF179" s="9">
        <f>IF($A179=2,IF(ISNUMBER(CR179/Ukraine!CR179),100*CR179/Ukraine!CR179,""),"")</f>
        <v>58.175519767323571</v>
      </c>
      <c r="DG179" s="9">
        <f>IF($A179=2,IF(ISNUMBER(CS179/Ukraine!CS179),100*CS179/Ukraine!CS179,""),"")</f>
        <v>66.284431077700887</v>
      </c>
      <c r="DH179" s="9">
        <f>IF($A179=2,IF(ISNUMBER(CT179/Ukraine!CT179),100*CT179/Ukraine!CT179,""),"")</f>
        <v>62.95598158930536</v>
      </c>
      <c r="DI179" s="9" t="str">
        <f>IF($A179=2,IF(ISNUMBER(CU179/Ukraine!CU179),100*CU179/Ukraine!CU179,""),"")</f>
        <v/>
      </c>
      <c r="DJ179" s="9">
        <f>IF($A179=2,IF(ISNUMBER(CV179/Ukraine!CV179),100*CV179/Ukraine!CV179,""),"")</f>
        <v>73.241269236139416</v>
      </c>
      <c r="DK179" s="9">
        <f>IF($A179=2,IF(ISNUMBER(CW179/Ukraine!CW179),100*CW179/Ukraine!CW179,""),"")</f>
        <v>73.198195113791684</v>
      </c>
      <c r="DM179" s="40">
        <f t="shared" si="196"/>
        <v>-0.15139442231075695</v>
      </c>
      <c r="DN179" s="40">
        <f t="shared" si="197"/>
        <v>-0.24882629107981225</v>
      </c>
      <c r="DO179" s="40" t="str">
        <f t="shared" si="198"/>
        <v/>
      </c>
      <c r="DP179" s="40" t="str">
        <f t="shared" si="199"/>
        <v/>
      </c>
      <c r="DQ179" s="40">
        <f t="shared" si="200"/>
        <v>-3.0211480362537735E-2</v>
      </c>
      <c r="DR179" s="40">
        <f t="shared" si="153"/>
        <v>-0.3605577689243028</v>
      </c>
      <c r="DT179" s="40">
        <f t="shared" si="201"/>
        <v>0.18412698151759677</v>
      </c>
      <c r="DU179" s="40">
        <f t="shared" si="202"/>
        <v>-4.6484574135138401E-2</v>
      </c>
      <c r="DV179" s="40" t="str">
        <f t="shared" si="203"/>
        <v/>
      </c>
      <c r="DW179" s="40" t="str">
        <f t="shared" si="204"/>
        <v/>
      </c>
      <c r="DX179" s="40">
        <f t="shared" si="205"/>
        <v>0.4509976397180484</v>
      </c>
      <c r="DY179" s="40">
        <f t="shared" si="206"/>
        <v>1.7072864730183905</v>
      </c>
    </row>
    <row r="180" spans="1:129" x14ac:dyDescent="0.2">
      <c r="A180" s="39">
        <f>'Industry selection'!C180</f>
        <v>2</v>
      </c>
      <c r="B180" s="2">
        <v>43.3</v>
      </c>
      <c r="C180" s="2" t="s">
        <v>364</v>
      </c>
      <c r="E180" s="30" t="s">
        <v>363</v>
      </c>
      <c r="F180" s="31">
        <v>43.3</v>
      </c>
      <c r="G180" s="32" t="s">
        <v>364</v>
      </c>
      <c r="H180" s="157">
        <f>[1]Ternopil!$F$178</f>
        <v>11</v>
      </c>
      <c r="I180" s="157" t="str">
        <f>[1]Ternopil!$G$178</f>
        <v>к</v>
      </c>
      <c r="J180" s="157" t="str">
        <f>[1]Ternopil!$H$178</f>
        <v>к</v>
      </c>
      <c r="K180" s="157" t="str">
        <f>[1]Ternopil!$I$178</f>
        <v>к</v>
      </c>
      <c r="L180" s="157" t="str">
        <f>[1]Ternopil!$J$178</f>
        <v>к</v>
      </c>
      <c r="M180" s="11"/>
      <c r="N180" s="33" t="s">
        <v>904</v>
      </c>
      <c r="O180" s="36">
        <v>43.3</v>
      </c>
      <c r="P180" s="35" t="s">
        <v>364</v>
      </c>
      <c r="Q180" s="157">
        <f>[2]Ternopil!$F$178</f>
        <v>13</v>
      </c>
      <c r="R180" s="157">
        <f>[2]Ternopil!$G$178</f>
        <v>88</v>
      </c>
      <c r="S180" s="157">
        <f>[2]Ternopil!$H$178</f>
        <v>86</v>
      </c>
      <c r="T180" s="157">
        <f>[2]Ternopil!$I$178</f>
        <v>18116.2</v>
      </c>
      <c r="U180" s="157">
        <f>[2]Ternopil!$J$178</f>
        <v>2309.8000000000002</v>
      </c>
      <c r="V180" s="11"/>
      <c r="W180" s="36" t="s">
        <v>1249</v>
      </c>
      <c r="X180" s="36">
        <v>43.3</v>
      </c>
      <c r="Y180" s="36" t="s">
        <v>364</v>
      </c>
      <c r="Z180" s="157">
        <f>[3]Ternopil!$F$178</f>
        <v>14</v>
      </c>
      <c r="AA180" s="157">
        <f>[3]Ternopil!$G$178</f>
        <v>108</v>
      </c>
      <c r="AB180" s="157">
        <f>[3]Ternopil!$H$178</f>
        <v>107</v>
      </c>
      <c r="AC180" s="157">
        <f>[3]Ternopil!$I$178</f>
        <v>26433.1</v>
      </c>
      <c r="AD180" s="157">
        <f>[3]Ternopil!$J$178</f>
        <v>2092.9</v>
      </c>
      <c r="AE180" s="11"/>
      <c r="AF180" s="37" t="s">
        <v>1249</v>
      </c>
      <c r="AG180" s="37">
        <v>43.3</v>
      </c>
      <c r="AH180" s="37" t="s">
        <v>364</v>
      </c>
      <c r="AI180" s="157">
        <f>[4]Ternopil!$F$178</f>
        <v>19</v>
      </c>
      <c r="AJ180" s="157">
        <f>[4]Ternopil!$G$178</f>
        <v>110</v>
      </c>
      <c r="AK180" s="157">
        <f>[4]Ternopil!$H$178</f>
        <v>101</v>
      </c>
      <c r="AL180" s="157">
        <f>[4]Ternopil!$I$178</f>
        <v>54827</v>
      </c>
      <c r="AM180" s="157">
        <f>[4]Ternopil!$J$178</f>
        <v>2825</v>
      </c>
      <c r="AN180" s="11"/>
      <c r="AO180" s="11" t="s">
        <v>1249</v>
      </c>
      <c r="AP180" s="11">
        <v>43.3</v>
      </c>
      <c r="AQ180" s="11" t="s">
        <v>364</v>
      </c>
      <c r="AR180" s="157">
        <f>[5]Ternopil!$F$178</f>
        <v>15</v>
      </c>
      <c r="AS180" s="157">
        <f>[5]Ternopil!$G$178</f>
        <v>111</v>
      </c>
      <c r="AT180" s="157">
        <f>[5]Ternopil!$H$178</f>
        <v>107</v>
      </c>
      <c r="AU180" s="157">
        <f>[5]Ternopil!$I$178</f>
        <v>66388.800000000003</v>
      </c>
      <c r="AV180" s="157">
        <f>[5]Ternopil!$J$178</f>
        <v>3048.6</v>
      </c>
      <c r="AW180" s="11"/>
      <c r="AX180" s="33" t="s">
        <v>1249</v>
      </c>
      <c r="AY180" s="33">
        <v>43.3</v>
      </c>
      <c r="AZ180" s="33" t="s">
        <v>364</v>
      </c>
      <c r="BA180" s="157">
        <f>[6]Ternopil!$F$178</f>
        <v>20</v>
      </c>
      <c r="BB180" s="157">
        <f>[6]Ternopil!$G$178</f>
        <v>174</v>
      </c>
      <c r="BC180" s="157">
        <f>[6]Ternopil!$H$178</f>
        <v>170</v>
      </c>
      <c r="BD180" s="157">
        <f>[6]Ternopil!$I$178</f>
        <v>183716.3</v>
      </c>
      <c r="BE180" s="157">
        <f>[6]Ternopil!$J$178</f>
        <v>8292.6</v>
      </c>
      <c r="BG180" s="2">
        <v>43.3</v>
      </c>
      <c r="BH180" s="2" t="s">
        <v>364</v>
      </c>
      <c r="BI180" s="1">
        <f t="shared" si="154"/>
        <v>11</v>
      </c>
      <c r="BJ180" s="1">
        <f t="shared" si="155"/>
        <v>13</v>
      </c>
      <c r="BK180" s="1">
        <f t="shared" si="156"/>
        <v>14</v>
      </c>
      <c r="BL180" s="1">
        <f t="shared" si="157"/>
        <v>19</v>
      </c>
      <c r="BM180" s="1">
        <f t="shared" si="158"/>
        <v>15</v>
      </c>
      <c r="BN180" s="1">
        <f t="shared" si="159"/>
        <v>20</v>
      </c>
      <c r="BP180" s="1" t="str">
        <f t="shared" si="160"/>
        <v>к</v>
      </c>
      <c r="BQ180" s="1">
        <f t="shared" si="161"/>
        <v>86</v>
      </c>
      <c r="BR180" s="1">
        <f t="shared" si="162"/>
        <v>107</v>
      </c>
      <c r="BS180" s="1">
        <f t="shared" si="163"/>
        <v>101</v>
      </c>
      <c r="BT180" s="1">
        <f t="shared" si="164"/>
        <v>107</v>
      </c>
      <c r="BU180" s="1">
        <f t="shared" si="165"/>
        <v>170</v>
      </c>
      <c r="BW180" s="40" t="str">
        <f t="shared" si="166"/>
        <v/>
      </c>
      <c r="BX180" s="40">
        <f t="shared" si="167"/>
        <v>1.0655301012253596E-3</v>
      </c>
      <c r="BY180" s="40">
        <f t="shared" si="168"/>
        <v>1.361201928581424E-3</v>
      </c>
      <c r="BZ180" s="40">
        <f t="shared" si="169"/>
        <v>1.3951817880428776E-3</v>
      </c>
      <c r="CA180" s="40">
        <f t="shared" si="170"/>
        <v>1.5393690025752062E-3</v>
      </c>
      <c r="CB180" s="40">
        <f t="shared" si="171"/>
        <v>2.3993338320184043E-3</v>
      </c>
      <c r="CD180" s="10" t="str">
        <f t="shared" si="172"/>
        <v>к</v>
      </c>
      <c r="CE180" s="10">
        <f t="shared" si="173"/>
        <v>2309.8000000000002</v>
      </c>
      <c r="CF180" s="10">
        <f t="shared" si="174"/>
        <v>2092.9</v>
      </c>
      <c r="CG180" s="10">
        <f t="shared" si="175"/>
        <v>2825</v>
      </c>
      <c r="CH180" s="10">
        <f t="shared" si="176"/>
        <v>3048.6</v>
      </c>
      <c r="CI180" s="10">
        <f t="shared" si="177"/>
        <v>8292.6</v>
      </c>
      <c r="CK180" s="40" t="str">
        <f t="shared" si="178"/>
        <v/>
      </c>
      <c r="CL180" s="40">
        <f t="shared" si="179"/>
        <v>1.1133768873312047E-3</v>
      </c>
      <c r="CM180" s="40">
        <f t="shared" si="180"/>
        <v>9.3880792610649948E-4</v>
      </c>
      <c r="CN180" s="40">
        <f t="shared" si="181"/>
        <v>1.0765180657641646E-3</v>
      </c>
      <c r="CO180" s="40">
        <f t="shared" si="182"/>
        <v>1.023468674526487E-3</v>
      </c>
      <c r="CP180" s="40">
        <f t="shared" si="183"/>
        <v>1.9143871901765894E-3</v>
      </c>
      <c r="CR180" s="9" t="str">
        <f t="shared" si="184"/>
        <v/>
      </c>
      <c r="CS180" s="9">
        <f t="shared" si="185"/>
        <v>26.858139534883723</v>
      </c>
      <c r="CT180" s="9">
        <f t="shared" si="186"/>
        <v>19.55981308411215</v>
      </c>
      <c r="CU180" s="9">
        <f t="shared" si="187"/>
        <v>27.970297029702969</v>
      </c>
      <c r="CV180" s="9">
        <f t="shared" si="188"/>
        <v>28.491588785046726</v>
      </c>
      <c r="CW180" s="9">
        <f t="shared" si="189"/>
        <v>48.78</v>
      </c>
      <c r="CY180" s="9" t="str">
        <f t="shared" si="190"/>
        <v/>
      </c>
      <c r="CZ180" s="9">
        <f t="shared" si="191"/>
        <v>104.49042087603355</v>
      </c>
      <c r="DA180" s="9">
        <f t="shared" si="192"/>
        <v>68.969041726592152</v>
      </c>
      <c r="DB180" s="9">
        <f t="shared" si="193"/>
        <v>77.159698828514266</v>
      </c>
      <c r="DC180" s="9">
        <f t="shared" si="194"/>
        <v>66.486246820244475</v>
      </c>
      <c r="DD180" s="9">
        <f t="shared" si="195"/>
        <v>79.78827975622464</v>
      </c>
      <c r="DF180" s="9" t="str">
        <f>IF($A180=2,IF(ISNUMBER(CR180/Ukraine!CR180),100*CR180/Ukraine!CR180,""),"")</f>
        <v/>
      </c>
      <c r="DG180" s="9">
        <f>IF($A180=2,IF(ISNUMBER(CS180/Ukraine!CS180),100*CS180/Ukraine!CS180,""),"")</f>
        <v>128.09052570092436</v>
      </c>
      <c r="DH180" s="9">
        <f>IF($A180=2,IF(ISNUMBER(CT180/Ukraine!CT180),100*CT180/Ukraine!CT180,""),"")</f>
        <v>79.55988723889169</v>
      </c>
      <c r="DI180" s="9">
        <f>IF($A180=2,IF(ISNUMBER(CU180/Ukraine!CU180),100*CU180/Ukraine!CU180,""),"")</f>
        <v>91.070543675102428</v>
      </c>
      <c r="DJ180" s="9">
        <f>IF($A180=2,IF(ISNUMBER(CV180/Ukraine!CV180),100*CV180/Ukraine!CV180,""),"")</f>
        <v>78.762310718931687</v>
      </c>
      <c r="DK180" s="9">
        <f>IF($A180=2,IF(ISNUMBER(CW180/Ukraine!CW180),100*CW180/Ukraine!CW180,""),"")</f>
        <v>101.18057788753691</v>
      </c>
      <c r="DM180" s="40" t="str">
        <f t="shared" si="196"/>
        <v/>
      </c>
      <c r="DN180" s="40">
        <f t="shared" si="197"/>
        <v>0.2441860465116279</v>
      </c>
      <c r="DO180" s="40">
        <f t="shared" si="198"/>
        <v>-5.6074766355140193E-2</v>
      </c>
      <c r="DP180" s="40">
        <f t="shared" si="199"/>
        <v>5.9405940594059459E-2</v>
      </c>
      <c r="DQ180" s="40">
        <f t="shared" si="200"/>
        <v>0.58878504672897192</v>
      </c>
      <c r="DR180" s="40">
        <f t="shared" si="153"/>
        <v>0.97674418604651159</v>
      </c>
      <c r="DT180" s="40" t="str">
        <f t="shared" si="201"/>
        <v/>
      </c>
      <c r="DU180" s="40">
        <f t="shared" si="202"/>
        <v>-0.27173611341516801</v>
      </c>
      <c r="DV180" s="40">
        <f t="shared" si="203"/>
        <v>0.42998795077558305</v>
      </c>
      <c r="DW180" s="40">
        <f t="shared" si="204"/>
        <v>1.8637333553882973E-2</v>
      </c>
      <c r="DX180" s="40">
        <f t="shared" si="205"/>
        <v>0.71208423538673515</v>
      </c>
      <c r="DY180" s="40">
        <f t="shared" si="206"/>
        <v>0.81620919560135063</v>
      </c>
    </row>
    <row r="181" spans="1:129" x14ac:dyDescent="0.2">
      <c r="A181" s="39">
        <f>'Industry selection'!C181</f>
        <v>2</v>
      </c>
      <c r="B181" s="2">
        <v>43.9</v>
      </c>
      <c r="C181" s="2" t="s">
        <v>366</v>
      </c>
      <c r="E181" s="30" t="s">
        <v>365</v>
      </c>
      <c r="F181" s="31">
        <v>43.9</v>
      </c>
      <c r="G181" s="32" t="s">
        <v>366</v>
      </c>
      <c r="H181" s="157">
        <f>[1]Ternopil!$F$179</f>
        <v>21</v>
      </c>
      <c r="I181" s="157">
        <f>[1]Ternopil!$G$179</f>
        <v>92</v>
      </c>
      <c r="J181" s="157">
        <f>[1]Ternopil!$H$179</f>
        <v>87</v>
      </c>
      <c r="K181" s="157">
        <f>[1]Ternopil!$I$179</f>
        <v>8251.7999999999993</v>
      </c>
      <c r="L181" s="157">
        <f>[1]Ternopil!$J$179</f>
        <v>1389.6</v>
      </c>
      <c r="M181" s="11"/>
      <c r="N181" s="33" t="s">
        <v>905</v>
      </c>
      <c r="O181" s="36">
        <v>43.9</v>
      </c>
      <c r="P181" s="35" t="s">
        <v>366</v>
      </c>
      <c r="Q181" s="157">
        <f>[2]Ternopil!$F$179</f>
        <v>18</v>
      </c>
      <c r="R181" s="157">
        <f>[2]Ternopil!$G$179</f>
        <v>65</v>
      </c>
      <c r="S181" s="157">
        <f>[2]Ternopil!$H$179</f>
        <v>61</v>
      </c>
      <c r="T181" s="157">
        <f>[2]Ternopil!$I$179</f>
        <v>3806.4</v>
      </c>
      <c r="U181" s="157">
        <f>[2]Ternopil!$J$179</f>
        <v>1106.7</v>
      </c>
      <c r="V181" s="11"/>
      <c r="W181" s="36" t="s">
        <v>1250</v>
      </c>
      <c r="X181" s="36">
        <v>43.9</v>
      </c>
      <c r="Y181" s="36" t="s">
        <v>366</v>
      </c>
      <c r="Z181" s="157">
        <f>[3]Ternopil!$F$179</f>
        <v>20</v>
      </c>
      <c r="AA181" s="157">
        <f>[3]Ternopil!$G$179</f>
        <v>165</v>
      </c>
      <c r="AB181" s="157">
        <f>[3]Ternopil!$H$179</f>
        <v>163</v>
      </c>
      <c r="AC181" s="157">
        <f>[3]Ternopil!$I$179</f>
        <v>36453.699999999997</v>
      </c>
      <c r="AD181" s="157">
        <f>[3]Ternopil!$J$179</f>
        <v>2261.4</v>
      </c>
      <c r="AE181" s="11"/>
      <c r="AF181" s="37" t="s">
        <v>1250</v>
      </c>
      <c r="AG181" s="37">
        <v>43.9</v>
      </c>
      <c r="AH181" s="37" t="s">
        <v>366</v>
      </c>
      <c r="AI181" s="157">
        <f>[4]Ternopil!$F$179</f>
        <v>15</v>
      </c>
      <c r="AJ181" s="157">
        <f>[4]Ternopil!$G$179</f>
        <v>40</v>
      </c>
      <c r="AK181" s="157">
        <f>[4]Ternopil!$H$179</f>
        <v>38</v>
      </c>
      <c r="AL181" s="157">
        <f>[4]Ternopil!$I$179</f>
        <v>11253.1</v>
      </c>
      <c r="AM181" s="157">
        <f>[4]Ternopil!$J$179</f>
        <v>1041.8</v>
      </c>
      <c r="AN181" s="11"/>
      <c r="AO181" s="11" t="s">
        <v>1250</v>
      </c>
      <c r="AP181" s="11">
        <v>43.9</v>
      </c>
      <c r="AQ181" s="11" t="s">
        <v>366</v>
      </c>
      <c r="AR181" s="157">
        <f>[5]Ternopil!$F$179</f>
        <v>14</v>
      </c>
      <c r="AS181" s="157" t="str">
        <f>[5]Ternopil!$G$179</f>
        <v>к</v>
      </c>
      <c r="AT181" s="157" t="str">
        <f>[5]Ternopil!$H$179</f>
        <v>к</v>
      </c>
      <c r="AU181" s="157" t="str">
        <f>[5]Ternopil!$I$179</f>
        <v>к</v>
      </c>
      <c r="AV181" s="157" t="str">
        <f>[5]Ternopil!$J$179</f>
        <v>к</v>
      </c>
      <c r="AW181" s="11"/>
      <c r="AX181" s="33" t="s">
        <v>1250</v>
      </c>
      <c r="AY181" s="33">
        <v>43.9</v>
      </c>
      <c r="AZ181" s="33" t="s">
        <v>366</v>
      </c>
      <c r="BA181" s="157">
        <f>[6]Ternopil!$F$179</f>
        <v>15</v>
      </c>
      <c r="BB181" s="157" t="str">
        <f>[6]Ternopil!$G$179</f>
        <v>к</v>
      </c>
      <c r="BC181" s="157" t="str">
        <f>[6]Ternopil!$H$179</f>
        <v>к</v>
      </c>
      <c r="BD181" s="157" t="str">
        <f>[6]Ternopil!$I$179</f>
        <v>к</v>
      </c>
      <c r="BE181" s="157" t="str">
        <f>[6]Ternopil!$J$179</f>
        <v>к</v>
      </c>
      <c r="BG181" s="2">
        <v>43.9</v>
      </c>
      <c r="BH181" s="2" t="s">
        <v>366</v>
      </c>
      <c r="BI181" s="1">
        <f t="shared" si="154"/>
        <v>21</v>
      </c>
      <c r="BJ181" s="1">
        <f t="shared" si="155"/>
        <v>18</v>
      </c>
      <c r="BK181" s="1">
        <f t="shared" si="156"/>
        <v>20</v>
      </c>
      <c r="BL181" s="1">
        <f t="shared" si="157"/>
        <v>15</v>
      </c>
      <c r="BM181" s="1">
        <f t="shared" si="158"/>
        <v>14</v>
      </c>
      <c r="BN181" s="1">
        <f t="shared" si="159"/>
        <v>15</v>
      </c>
      <c r="BP181" s="1">
        <f t="shared" si="160"/>
        <v>87</v>
      </c>
      <c r="BQ181" s="1">
        <f t="shared" si="161"/>
        <v>61</v>
      </c>
      <c r="BR181" s="1">
        <f t="shared" si="162"/>
        <v>163</v>
      </c>
      <c r="BS181" s="1">
        <f t="shared" si="163"/>
        <v>38</v>
      </c>
      <c r="BT181" s="1" t="str">
        <f t="shared" si="164"/>
        <v>к</v>
      </c>
      <c r="BU181" s="1" t="str">
        <f t="shared" si="165"/>
        <v>к</v>
      </c>
      <c r="BW181" s="40">
        <f t="shared" si="166"/>
        <v>1.0401472944214629E-3</v>
      </c>
      <c r="BX181" s="40">
        <f t="shared" si="167"/>
        <v>7.5578297877612719E-4</v>
      </c>
      <c r="BY181" s="40">
        <f t="shared" si="168"/>
        <v>2.0736066762502068E-3</v>
      </c>
      <c r="BZ181" s="40">
        <f t="shared" si="169"/>
        <v>5.2491988064979559E-4</v>
      </c>
      <c r="CA181" s="40" t="str">
        <f t="shared" si="170"/>
        <v/>
      </c>
      <c r="CB181" s="40" t="str">
        <f t="shared" si="171"/>
        <v/>
      </c>
      <c r="CD181" s="10">
        <f t="shared" si="172"/>
        <v>1389.6</v>
      </c>
      <c r="CE181" s="10">
        <f t="shared" si="173"/>
        <v>1106.7</v>
      </c>
      <c r="CF181" s="10">
        <f t="shared" si="174"/>
        <v>2261.4</v>
      </c>
      <c r="CG181" s="10">
        <f t="shared" si="175"/>
        <v>1041.8</v>
      </c>
      <c r="CH181" s="10" t="str">
        <f t="shared" si="176"/>
        <v>к</v>
      </c>
      <c r="CI181" s="10" t="str">
        <f t="shared" si="177"/>
        <v>к</v>
      </c>
      <c r="CK181" s="40">
        <f t="shared" si="178"/>
        <v>6.9579240871254664E-4</v>
      </c>
      <c r="CL181" s="40">
        <f t="shared" si="179"/>
        <v>5.3345493168648549E-4</v>
      </c>
      <c r="CM181" s="40">
        <f t="shared" si="180"/>
        <v>1.0143916307980495E-3</v>
      </c>
      <c r="CN181" s="40">
        <f t="shared" si="181"/>
        <v>3.9699699855331208E-4</v>
      </c>
      <c r="CO181" s="40" t="str">
        <f t="shared" si="182"/>
        <v/>
      </c>
      <c r="CP181" s="40" t="str">
        <f t="shared" si="183"/>
        <v/>
      </c>
      <c r="CR181" s="9">
        <f t="shared" si="184"/>
        <v>15.972413793103447</v>
      </c>
      <c r="CS181" s="9">
        <f t="shared" si="185"/>
        <v>18.142622950819671</v>
      </c>
      <c r="CT181" s="9">
        <f t="shared" si="186"/>
        <v>13.873619631901841</v>
      </c>
      <c r="CU181" s="9">
        <f t="shared" si="187"/>
        <v>27.41578947368421</v>
      </c>
      <c r="CV181" s="9" t="str">
        <f t="shared" si="188"/>
        <v/>
      </c>
      <c r="CW181" s="9" t="str">
        <f t="shared" si="189"/>
        <v/>
      </c>
      <c r="CY181" s="9">
        <f t="shared" si="190"/>
        <v>66.893642125902105</v>
      </c>
      <c r="CZ181" s="9">
        <f t="shared" si="191"/>
        <v>70.583083592373654</v>
      </c>
      <c r="DA181" s="9">
        <f t="shared" si="192"/>
        <v>48.919191976774407</v>
      </c>
      <c r="DB181" s="9">
        <f t="shared" si="193"/>
        <v>75.630017682293072</v>
      </c>
      <c r="DC181" s="9" t="str">
        <f t="shared" si="194"/>
        <v/>
      </c>
      <c r="DD181" s="9" t="str">
        <f t="shared" si="195"/>
        <v/>
      </c>
      <c r="DF181" s="9">
        <f>IF($A181=2,IF(ISNUMBER(CR181/Ukraine!CR181),100*CR181/Ukraine!CR181,""),"")</f>
        <v>65.923255191056981</v>
      </c>
      <c r="DG181" s="9">
        <f>IF($A181=2,IF(ISNUMBER(CS181/Ukraine!CS181),100*CS181/Ukraine!CS181,""),"")</f>
        <v>67.603023303202349</v>
      </c>
      <c r="DH181" s="9">
        <f>IF($A181=2,IF(ISNUMBER(CT181/Ukraine!CT181),100*CT181/Ukraine!CT181,""),"")</f>
        <v>54.279373256946087</v>
      </c>
      <c r="DI181" s="9">
        <f>IF($A181=2,IF(ISNUMBER(CU181/Ukraine!CU181),100*CU181/Ukraine!CU181,""),"")</f>
        <v>93.97015080849819</v>
      </c>
      <c r="DJ181" s="9" t="str">
        <f>IF($A181=2,IF(ISNUMBER(CV181/Ukraine!CV181),100*CV181/Ukraine!CV181,""),"")</f>
        <v/>
      </c>
      <c r="DK181" s="9" t="str">
        <f>IF($A181=2,IF(ISNUMBER(CW181/Ukraine!CW181),100*CW181/Ukraine!CW181,""),"")</f>
        <v/>
      </c>
      <c r="DM181" s="40">
        <f t="shared" si="196"/>
        <v>-0.29885057471264365</v>
      </c>
      <c r="DN181" s="40">
        <f t="shared" si="197"/>
        <v>1.6721311475409837</v>
      </c>
      <c r="DO181" s="40">
        <f t="shared" si="198"/>
        <v>-0.76687116564417179</v>
      </c>
      <c r="DP181" s="40" t="str">
        <f t="shared" si="199"/>
        <v/>
      </c>
      <c r="DQ181" s="40" t="str">
        <f t="shared" si="200"/>
        <v/>
      </c>
      <c r="DR181" s="40" t="str">
        <f t="shared" si="153"/>
        <v/>
      </c>
      <c r="DT181" s="40">
        <f t="shared" si="201"/>
        <v>0.13587233500382223</v>
      </c>
      <c r="DU181" s="40">
        <f t="shared" si="202"/>
        <v>-0.2353024328670712</v>
      </c>
      <c r="DV181" s="40">
        <f t="shared" si="203"/>
        <v>0.97610935005329713</v>
      </c>
      <c r="DW181" s="40" t="str">
        <f t="shared" si="204"/>
        <v/>
      </c>
      <c r="DX181" s="40" t="str">
        <f t="shared" si="205"/>
        <v/>
      </c>
      <c r="DY181" s="40" t="str">
        <f t="shared" si="206"/>
        <v/>
      </c>
    </row>
    <row r="182" spans="1:129" x14ac:dyDescent="0.2">
      <c r="A182" s="39" t="str">
        <f>'Industry selection'!C182</f>
        <v/>
      </c>
      <c r="B182" s="2" t="s">
        <v>368</v>
      </c>
      <c r="C182" s="2" t="s">
        <v>369</v>
      </c>
      <c r="E182" s="30" t="s">
        <v>367</v>
      </c>
      <c r="F182" s="31" t="s">
        <v>368</v>
      </c>
      <c r="G182" s="32" t="s">
        <v>369</v>
      </c>
      <c r="H182" s="157">
        <f>[1]Ternopil!$F$180</f>
        <v>1011</v>
      </c>
      <c r="I182" s="157">
        <f>[1]Ternopil!$G$180</f>
        <v>12474</v>
      </c>
      <c r="J182" s="157">
        <f>[1]Ternopil!$H$180</f>
        <v>12151</v>
      </c>
      <c r="K182" s="157">
        <f>[1]Ternopil!$I$180</f>
        <v>33292847</v>
      </c>
      <c r="L182" s="157">
        <f>[1]Ternopil!$J$180</f>
        <v>383070.2</v>
      </c>
      <c r="M182" s="11"/>
      <c r="N182" s="33" t="s">
        <v>906</v>
      </c>
      <c r="O182" s="36" t="s">
        <v>368</v>
      </c>
      <c r="P182" s="35" t="s">
        <v>369</v>
      </c>
      <c r="Q182" s="157">
        <f>[2]Ternopil!$F$180</f>
        <v>1133</v>
      </c>
      <c r="R182" s="157">
        <f>[2]Ternopil!$G$180</f>
        <v>11747</v>
      </c>
      <c r="S182" s="157">
        <f>[2]Ternopil!$H$180</f>
        <v>11361</v>
      </c>
      <c r="T182" s="157">
        <f>[2]Ternopil!$I$180</f>
        <v>34459185.299999997</v>
      </c>
      <c r="U182" s="157">
        <f>[2]Ternopil!$J$180</f>
        <v>411064.7</v>
      </c>
      <c r="V182" s="11"/>
      <c r="W182" s="36" t="s">
        <v>1251</v>
      </c>
      <c r="X182" s="36" t="s">
        <v>368</v>
      </c>
      <c r="Y182" s="36" t="s">
        <v>369</v>
      </c>
      <c r="Z182" s="157">
        <f>[3]Ternopil!$F$180</f>
        <v>1096</v>
      </c>
      <c r="AA182" s="157">
        <f>[3]Ternopil!$G$180</f>
        <v>11014</v>
      </c>
      <c r="AB182" s="157">
        <f>[3]Ternopil!$H$180</f>
        <v>10688</v>
      </c>
      <c r="AC182" s="157">
        <f>[3]Ternopil!$I$180</f>
        <v>40017291.100000001</v>
      </c>
      <c r="AD182" s="157">
        <f>[3]Ternopil!$J$180</f>
        <v>435764.5</v>
      </c>
      <c r="AE182" s="11"/>
      <c r="AF182" s="37" t="s">
        <v>1251</v>
      </c>
      <c r="AG182" s="37" t="s">
        <v>368</v>
      </c>
      <c r="AH182" s="37" t="s">
        <v>369</v>
      </c>
      <c r="AI182" s="157">
        <f>[4]Ternopil!$F$180</f>
        <v>1052</v>
      </c>
      <c r="AJ182" s="157">
        <f>[4]Ternopil!$G$180</f>
        <v>10321</v>
      </c>
      <c r="AK182" s="157">
        <f>[4]Ternopil!$H$180</f>
        <v>9822</v>
      </c>
      <c r="AL182" s="157">
        <f>[4]Ternopil!$I$180</f>
        <v>47472769.799999997</v>
      </c>
      <c r="AM182" s="157">
        <f>[4]Ternopil!$J$180</f>
        <v>531086.4</v>
      </c>
      <c r="AN182" s="11"/>
      <c r="AO182" s="11" t="s">
        <v>1251</v>
      </c>
      <c r="AP182" s="11" t="s">
        <v>368</v>
      </c>
      <c r="AQ182" s="11" t="s">
        <v>369</v>
      </c>
      <c r="AR182" s="157">
        <f>[5]Ternopil!$F$180</f>
        <v>789</v>
      </c>
      <c r="AS182" s="157">
        <f>[5]Ternopil!$G$180</f>
        <v>7948</v>
      </c>
      <c r="AT182" s="157">
        <f>[5]Ternopil!$H$180</f>
        <v>7727</v>
      </c>
      <c r="AU182" s="157">
        <f>[5]Ternopil!$I$180</f>
        <v>13373830.300000001</v>
      </c>
      <c r="AV182" s="157">
        <f>[5]Ternopil!$J$180</f>
        <v>328390.7</v>
      </c>
      <c r="AW182" s="11"/>
      <c r="AX182" s="33" t="s">
        <v>1251</v>
      </c>
      <c r="AY182" s="33" t="s">
        <v>368</v>
      </c>
      <c r="AZ182" s="33" t="s">
        <v>369</v>
      </c>
      <c r="BA182" s="157">
        <f>[6]Ternopil!$F$180</f>
        <v>879</v>
      </c>
      <c r="BB182" s="157">
        <f>[6]Ternopil!$G$180</f>
        <v>7874</v>
      </c>
      <c r="BC182" s="157">
        <f>[6]Ternopil!$H$180</f>
        <v>7674</v>
      </c>
      <c r="BD182" s="157">
        <f>[6]Ternopil!$I$180</f>
        <v>16881309.699999999</v>
      </c>
      <c r="BE182" s="157">
        <f>[6]Ternopil!$J$180</f>
        <v>432477.3</v>
      </c>
      <c r="BG182" s="2" t="s">
        <v>368</v>
      </c>
      <c r="BH182" s="2" t="s">
        <v>369</v>
      </c>
      <c r="BI182" s="1">
        <f t="shared" si="154"/>
        <v>1011</v>
      </c>
      <c r="BJ182" s="1">
        <f t="shared" si="155"/>
        <v>1133</v>
      </c>
      <c r="BK182" s="1">
        <f t="shared" si="156"/>
        <v>1096</v>
      </c>
      <c r="BL182" s="1">
        <f t="shared" si="157"/>
        <v>1052</v>
      </c>
      <c r="BM182" s="1">
        <f t="shared" si="158"/>
        <v>789</v>
      </c>
      <c r="BN182" s="1">
        <f t="shared" si="159"/>
        <v>879</v>
      </c>
      <c r="BP182" s="1">
        <f t="shared" si="160"/>
        <v>12151</v>
      </c>
      <c r="BQ182" s="1">
        <f t="shared" si="161"/>
        <v>11361</v>
      </c>
      <c r="BR182" s="1">
        <f t="shared" si="162"/>
        <v>10688</v>
      </c>
      <c r="BS182" s="1">
        <f t="shared" si="163"/>
        <v>9822</v>
      </c>
      <c r="BT182" s="1">
        <f t="shared" si="164"/>
        <v>7727</v>
      </c>
      <c r="BU182" s="1">
        <f t="shared" si="165"/>
        <v>7674</v>
      </c>
      <c r="BW182" s="40" t="str">
        <f t="shared" si="166"/>
        <v/>
      </c>
      <c r="BX182" s="40" t="str">
        <f t="shared" si="167"/>
        <v/>
      </c>
      <c r="BY182" s="40" t="str">
        <f t="shared" si="168"/>
        <v/>
      </c>
      <c r="BZ182" s="40" t="str">
        <f t="shared" si="169"/>
        <v/>
      </c>
      <c r="CA182" s="40" t="str">
        <f t="shared" si="170"/>
        <v/>
      </c>
      <c r="CB182" s="40" t="str">
        <f t="shared" si="171"/>
        <v/>
      </c>
      <c r="CD182" s="10">
        <f t="shared" si="172"/>
        <v>383070.2</v>
      </c>
      <c r="CE182" s="10">
        <f t="shared" si="173"/>
        <v>411064.7</v>
      </c>
      <c r="CF182" s="10">
        <f t="shared" si="174"/>
        <v>435764.5</v>
      </c>
      <c r="CG182" s="10">
        <f t="shared" si="175"/>
        <v>531086.4</v>
      </c>
      <c r="CH182" s="10">
        <f t="shared" si="176"/>
        <v>328390.7</v>
      </c>
      <c r="CI182" s="10">
        <f t="shared" si="177"/>
        <v>432477.3</v>
      </c>
      <c r="CK182" s="40" t="str">
        <f t="shared" si="178"/>
        <v/>
      </c>
      <c r="CL182" s="40" t="str">
        <f t="shared" si="179"/>
        <v/>
      </c>
      <c r="CM182" s="40" t="str">
        <f t="shared" si="180"/>
        <v/>
      </c>
      <c r="CN182" s="40" t="str">
        <f t="shared" si="181"/>
        <v/>
      </c>
      <c r="CO182" s="40" t="str">
        <f t="shared" si="182"/>
        <v/>
      </c>
      <c r="CP182" s="40" t="str">
        <f t="shared" si="183"/>
        <v/>
      </c>
      <c r="CR182" s="9" t="str">
        <f t="shared" si="184"/>
        <v/>
      </c>
      <c r="CS182" s="9" t="str">
        <f t="shared" si="185"/>
        <v/>
      </c>
      <c r="CT182" s="9" t="str">
        <f t="shared" si="186"/>
        <v/>
      </c>
      <c r="CU182" s="9" t="str">
        <f t="shared" si="187"/>
        <v/>
      </c>
      <c r="CV182" s="9" t="str">
        <f t="shared" si="188"/>
        <v/>
      </c>
      <c r="CW182" s="9" t="str">
        <f t="shared" si="189"/>
        <v/>
      </c>
      <c r="CY182" s="9" t="str">
        <f t="shared" si="190"/>
        <v/>
      </c>
      <c r="CZ182" s="9" t="str">
        <f t="shared" si="191"/>
        <v/>
      </c>
      <c r="DA182" s="9" t="str">
        <f t="shared" si="192"/>
        <v/>
      </c>
      <c r="DB182" s="9" t="str">
        <f t="shared" si="193"/>
        <v/>
      </c>
      <c r="DC182" s="9" t="str">
        <f t="shared" si="194"/>
        <v/>
      </c>
      <c r="DD182" s="9" t="str">
        <f t="shared" si="195"/>
        <v/>
      </c>
      <c r="DF182" s="9" t="str">
        <f>IF($A182=2,IF(ISNUMBER(CR182/Ukraine!CR182),100*CR182/Ukraine!CR182,""),"")</f>
        <v/>
      </c>
      <c r="DG182" s="9" t="str">
        <f>IF($A182=2,IF(ISNUMBER(CS182/Ukraine!CS182),100*CS182/Ukraine!CS182,""),"")</f>
        <v/>
      </c>
      <c r="DH182" s="9" t="str">
        <f>IF($A182=2,IF(ISNUMBER(CT182/Ukraine!CT182),100*CT182/Ukraine!CT182,""),"")</f>
        <v/>
      </c>
      <c r="DI182" s="9" t="str">
        <f>IF($A182=2,IF(ISNUMBER(CU182/Ukraine!CU182),100*CU182/Ukraine!CU182,""),"")</f>
        <v/>
      </c>
      <c r="DJ182" s="9" t="str">
        <f>IF($A182=2,IF(ISNUMBER(CV182/Ukraine!CV182),100*CV182/Ukraine!CV182,""),"")</f>
        <v/>
      </c>
      <c r="DK182" s="9" t="str">
        <f>IF($A182=2,IF(ISNUMBER(CW182/Ukraine!CW182),100*CW182/Ukraine!CW182,""),"")</f>
        <v/>
      </c>
      <c r="DM182" s="40" t="str">
        <f t="shared" si="196"/>
        <v/>
      </c>
      <c r="DN182" s="40" t="str">
        <f t="shared" si="197"/>
        <v/>
      </c>
      <c r="DO182" s="40" t="str">
        <f t="shared" si="198"/>
        <v/>
      </c>
      <c r="DP182" s="40" t="str">
        <f t="shared" si="199"/>
        <v/>
      </c>
      <c r="DQ182" s="40" t="str">
        <f t="shared" si="200"/>
        <v/>
      </c>
      <c r="DR182" s="40" t="str">
        <f t="shared" si="153"/>
        <v/>
      </c>
      <c r="DT182" s="40" t="str">
        <f t="shared" si="201"/>
        <v/>
      </c>
      <c r="DU182" s="40" t="str">
        <f t="shared" si="202"/>
        <v/>
      </c>
      <c r="DV182" s="40" t="str">
        <f t="shared" si="203"/>
        <v/>
      </c>
      <c r="DW182" s="40" t="str">
        <f t="shared" si="204"/>
        <v/>
      </c>
      <c r="DX182" s="40" t="str">
        <f t="shared" si="205"/>
        <v/>
      </c>
      <c r="DY182" s="40" t="str">
        <f t="shared" si="206"/>
        <v/>
      </c>
    </row>
    <row r="183" spans="1:129" x14ac:dyDescent="0.2">
      <c r="A183" s="39" t="str">
        <f>'Industry selection'!C183</f>
        <v/>
      </c>
      <c r="B183" s="2">
        <v>45</v>
      </c>
      <c r="C183" s="2" t="s">
        <v>371</v>
      </c>
      <c r="E183" s="30" t="s">
        <v>370</v>
      </c>
      <c r="F183" s="31">
        <v>45</v>
      </c>
      <c r="G183" s="32" t="s">
        <v>371</v>
      </c>
      <c r="H183" s="157">
        <f>[1]Ternopil!$F$181</f>
        <v>104</v>
      </c>
      <c r="I183" s="157">
        <f>[1]Ternopil!$G$181</f>
        <v>914</v>
      </c>
      <c r="J183" s="157">
        <f>[1]Ternopil!$H$181</f>
        <v>878</v>
      </c>
      <c r="K183" s="157">
        <f>[1]Ternopil!$I$181</f>
        <v>410237.4</v>
      </c>
      <c r="L183" s="157">
        <f>[1]Ternopil!$J$181</f>
        <v>15321.1</v>
      </c>
      <c r="M183" s="11"/>
      <c r="N183" s="33" t="s">
        <v>907</v>
      </c>
      <c r="O183" s="36">
        <v>45</v>
      </c>
      <c r="P183" s="35" t="s">
        <v>371</v>
      </c>
      <c r="Q183" s="157">
        <f>[2]Ternopil!$F$181</f>
        <v>116</v>
      </c>
      <c r="R183" s="157">
        <f>[2]Ternopil!$G$181</f>
        <v>739</v>
      </c>
      <c r="S183" s="157">
        <f>[2]Ternopil!$H$181</f>
        <v>691</v>
      </c>
      <c r="T183" s="157">
        <f>[2]Ternopil!$I$181</f>
        <v>457969.8</v>
      </c>
      <c r="U183" s="157">
        <f>[2]Ternopil!$J$181</f>
        <v>11945.3</v>
      </c>
      <c r="V183" s="11"/>
      <c r="W183" s="36" t="s">
        <v>1252</v>
      </c>
      <c r="X183" s="36">
        <v>45</v>
      </c>
      <c r="Y183" s="36" t="s">
        <v>371</v>
      </c>
      <c r="Z183" s="157">
        <f>[3]Ternopil!$F$181</f>
        <v>110</v>
      </c>
      <c r="AA183" s="157">
        <f>[3]Ternopil!$G$181</f>
        <v>660</v>
      </c>
      <c r="AB183" s="157">
        <f>[3]Ternopil!$H$181</f>
        <v>633</v>
      </c>
      <c r="AC183" s="157">
        <f>[3]Ternopil!$I$181</f>
        <v>448464.6</v>
      </c>
      <c r="AD183" s="157">
        <f>[3]Ternopil!$J$181</f>
        <v>13192.8</v>
      </c>
      <c r="AE183" s="11"/>
      <c r="AF183" s="37" t="s">
        <v>1252</v>
      </c>
      <c r="AG183" s="37">
        <v>45</v>
      </c>
      <c r="AH183" s="37" t="s">
        <v>371</v>
      </c>
      <c r="AI183" s="157">
        <f>[4]Ternopil!$F$181</f>
        <v>108</v>
      </c>
      <c r="AJ183" s="157">
        <f>[4]Ternopil!$G$181</f>
        <v>515</v>
      </c>
      <c r="AK183" s="157">
        <f>[4]Ternopil!$H$181</f>
        <v>452</v>
      </c>
      <c r="AL183" s="157">
        <f>[4]Ternopil!$I$181</f>
        <v>378000.7</v>
      </c>
      <c r="AM183" s="157">
        <f>[4]Ternopil!$J$181</f>
        <v>11541.7</v>
      </c>
      <c r="AN183" s="11"/>
      <c r="AO183" s="11" t="s">
        <v>1252</v>
      </c>
      <c r="AP183" s="11">
        <v>45</v>
      </c>
      <c r="AQ183" s="11" t="s">
        <v>371</v>
      </c>
      <c r="AR183" s="157">
        <f>[5]Ternopil!$F$181</f>
        <v>77</v>
      </c>
      <c r="AS183" s="157">
        <f>[5]Ternopil!$G$181</f>
        <v>441</v>
      </c>
      <c r="AT183" s="157">
        <f>[5]Ternopil!$H$181</f>
        <v>418</v>
      </c>
      <c r="AU183" s="157">
        <f>[5]Ternopil!$I$181</f>
        <v>549064.9</v>
      </c>
      <c r="AV183" s="157">
        <f>[5]Ternopil!$J$181</f>
        <v>15020.2</v>
      </c>
      <c r="AW183" s="11"/>
      <c r="AX183" s="33" t="s">
        <v>1252</v>
      </c>
      <c r="AY183" s="33">
        <v>45</v>
      </c>
      <c r="AZ183" s="33" t="s">
        <v>371</v>
      </c>
      <c r="BA183" s="157">
        <f>[6]Ternopil!$F$181</f>
        <v>90</v>
      </c>
      <c r="BB183" s="157">
        <f>[6]Ternopil!$G$181</f>
        <v>529</v>
      </c>
      <c r="BC183" s="157">
        <f>[6]Ternopil!$H$181</f>
        <v>517</v>
      </c>
      <c r="BD183" s="157">
        <f>[6]Ternopil!$I$181</f>
        <v>864301.6</v>
      </c>
      <c r="BE183" s="157">
        <f>[6]Ternopil!$J$181</f>
        <v>24100.799999999999</v>
      </c>
      <c r="BG183" s="2">
        <v>45</v>
      </c>
      <c r="BH183" s="2" t="s">
        <v>371</v>
      </c>
      <c r="BI183" s="1">
        <f t="shared" si="154"/>
        <v>104</v>
      </c>
      <c r="BJ183" s="1">
        <f t="shared" si="155"/>
        <v>116</v>
      </c>
      <c r="BK183" s="1">
        <f t="shared" si="156"/>
        <v>110</v>
      </c>
      <c r="BL183" s="1">
        <f t="shared" si="157"/>
        <v>108</v>
      </c>
      <c r="BM183" s="1">
        <f t="shared" si="158"/>
        <v>77</v>
      </c>
      <c r="BN183" s="1">
        <f t="shared" si="159"/>
        <v>90</v>
      </c>
      <c r="BP183" s="1">
        <f t="shared" si="160"/>
        <v>878</v>
      </c>
      <c r="BQ183" s="1">
        <f t="shared" si="161"/>
        <v>691</v>
      </c>
      <c r="BR183" s="1">
        <f t="shared" si="162"/>
        <v>633</v>
      </c>
      <c r="BS183" s="1">
        <f t="shared" si="163"/>
        <v>452</v>
      </c>
      <c r="BT183" s="1">
        <f t="shared" si="164"/>
        <v>418</v>
      </c>
      <c r="BU183" s="1">
        <f t="shared" si="165"/>
        <v>517</v>
      </c>
      <c r="BW183" s="40" t="str">
        <f t="shared" si="166"/>
        <v/>
      </c>
      <c r="BX183" s="40" t="str">
        <f t="shared" si="167"/>
        <v/>
      </c>
      <c r="BY183" s="40" t="str">
        <f t="shared" si="168"/>
        <v/>
      </c>
      <c r="BZ183" s="40" t="str">
        <f t="shared" si="169"/>
        <v/>
      </c>
      <c r="CA183" s="40" t="str">
        <f t="shared" si="170"/>
        <v/>
      </c>
      <c r="CB183" s="40" t="str">
        <f t="shared" si="171"/>
        <v/>
      </c>
      <c r="CD183" s="10">
        <f t="shared" si="172"/>
        <v>15321.1</v>
      </c>
      <c r="CE183" s="10">
        <f t="shared" si="173"/>
        <v>11945.3</v>
      </c>
      <c r="CF183" s="10">
        <f t="shared" si="174"/>
        <v>13192.8</v>
      </c>
      <c r="CG183" s="10">
        <f t="shared" si="175"/>
        <v>11541.7</v>
      </c>
      <c r="CH183" s="10">
        <f t="shared" si="176"/>
        <v>15020.2</v>
      </c>
      <c r="CI183" s="10">
        <f t="shared" si="177"/>
        <v>24100.799999999999</v>
      </c>
      <c r="CK183" s="40" t="str">
        <f t="shared" si="178"/>
        <v/>
      </c>
      <c r="CL183" s="40" t="str">
        <f t="shared" si="179"/>
        <v/>
      </c>
      <c r="CM183" s="40" t="str">
        <f t="shared" si="180"/>
        <v/>
      </c>
      <c r="CN183" s="40" t="str">
        <f t="shared" si="181"/>
        <v/>
      </c>
      <c r="CO183" s="40" t="str">
        <f t="shared" si="182"/>
        <v/>
      </c>
      <c r="CP183" s="40" t="str">
        <f t="shared" si="183"/>
        <v/>
      </c>
      <c r="CR183" s="9" t="str">
        <f t="shared" si="184"/>
        <v/>
      </c>
      <c r="CS183" s="9" t="str">
        <f t="shared" si="185"/>
        <v/>
      </c>
      <c r="CT183" s="9" t="str">
        <f t="shared" si="186"/>
        <v/>
      </c>
      <c r="CU183" s="9" t="str">
        <f t="shared" si="187"/>
        <v/>
      </c>
      <c r="CV183" s="9" t="str">
        <f t="shared" si="188"/>
        <v/>
      </c>
      <c r="CW183" s="9" t="str">
        <f t="shared" si="189"/>
        <v/>
      </c>
      <c r="CY183" s="9" t="str">
        <f t="shared" si="190"/>
        <v/>
      </c>
      <c r="CZ183" s="9" t="str">
        <f t="shared" si="191"/>
        <v/>
      </c>
      <c r="DA183" s="9" t="str">
        <f t="shared" si="192"/>
        <v/>
      </c>
      <c r="DB183" s="9" t="str">
        <f t="shared" si="193"/>
        <v/>
      </c>
      <c r="DC183" s="9" t="str">
        <f t="shared" si="194"/>
        <v/>
      </c>
      <c r="DD183" s="9" t="str">
        <f t="shared" si="195"/>
        <v/>
      </c>
      <c r="DF183" s="9" t="str">
        <f>IF($A183=2,IF(ISNUMBER(CR183/Ukraine!CR183),100*CR183/Ukraine!CR183,""),"")</f>
        <v/>
      </c>
      <c r="DG183" s="9" t="str">
        <f>IF($A183=2,IF(ISNUMBER(CS183/Ukraine!CS183),100*CS183/Ukraine!CS183,""),"")</f>
        <v/>
      </c>
      <c r="DH183" s="9" t="str">
        <f>IF($A183=2,IF(ISNUMBER(CT183/Ukraine!CT183),100*CT183/Ukraine!CT183,""),"")</f>
        <v/>
      </c>
      <c r="DI183" s="9" t="str">
        <f>IF($A183=2,IF(ISNUMBER(CU183/Ukraine!CU183),100*CU183/Ukraine!CU183,""),"")</f>
        <v/>
      </c>
      <c r="DJ183" s="9" t="str">
        <f>IF($A183=2,IF(ISNUMBER(CV183/Ukraine!CV183),100*CV183/Ukraine!CV183,""),"")</f>
        <v/>
      </c>
      <c r="DK183" s="9" t="str">
        <f>IF($A183=2,IF(ISNUMBER(CW183/Ukraine!CW183),100*CW183/Ukraine!CW183,""),"")</f>
        <v/>
      </c>
      <c r="DM183" s="40" t="str">
        <f t="shared" si="196"/>
        <v/>
      </c>
      <c r="DN183" s="40" t="str">
        <f t="shared" si="197"/>
        <v/>
      </c>
      <c r="DO183" s="40" t="str">
        <f t="shared" si="198"/>
        <v/>
      </c>
      <c r="DP183" s="40" t="str">
        <f t="shared" si="199"/>
        <v/>
      </c>
      <c r="DQ183" s="40" t="str">
        <f t="shared" si="200"/>
        <v/>
      </c>
      <c r="DR183" s="40" t="str">
        <f t="shared" si="153"/>
        <v/>
      </c>
      <c r="DT183" s="40" t="str">
        <f t="shared" si="201"/>
        <v/>
      </c>
      <c r="DU183" s="40" t="str">
        <f t="shared" si="202"/>
        <v/>
      </c>
      <c r="DV183" s="40" t="str">
        <f t="shared" si="203"/>
        <v/>
      </c>
      <c r="DW183" s="40" t="str">
        <f t="shared" si="204"/>
        <v/>
      </c>
      <c r="DX183" s="40" t="str">
        <f t="shared" si="205"/>
        <v/>
      </c>
      <c r="DY183" s="40" t="str">
        <f t="shared" si="206"/>
        <v/>
      </c>
    </row>
    <row r="184" spans="1:129" x14ac:dyDescent="0.2">
      <c r="A184" s="39">
        <f>'Industry selection'!C184</f>
        <v>2</v>
      </c>
      <c r="B184" s="2">
        <v>45.1</v>
      </c>
      <c r="C184" s="2" t="s">
        <v>373</v>
      </c>
      <c r="E184" s="30" t="s">
        <v>372</v>
      </c>
      <c r="F184" s="31">
        <v>45.1</v>
      </c>
      <c r="G184" s="32" t="s">
        <v>373</v>
      </c>
      <c r="H184" s="157">
        <f>[1]Ternopil!$F$182</f>
        <v>29</v>
      </c>
      <c r="I184" s="157">
        <f>[1]Ternopil!$G$182</f>
        <v>353</v>
      </c>
      <c r="J184" s="157">
        <f>[1]Ternopil!$H$182</f>
        <v>349</v>
      </c>
      <c r="K184" s="157">
        <f>[1]Ternopil!$I$182</f>
        <v>317757.90000000002</v>
      </c>
      <c r="L184" s="157">
        <f>[1]Ternopil!$J$182</f>
        <v>7342.1</v>
      </c>
      <c r="M184" s="11"/>
      <c r="N184" s="33" t="s">
        <v>908</v>
      </c>
      <c r="O184" s="36">
        <v>45.1</v>
      </c>
      <c r="P184" s="35" t="s">
        <v>373</v>
      </c>
      <c r="Q184" s="157">
        <f>[2]Ternopil!$F$182</f>
        <v>28</v>
      </c>
      <c r="R184" s="157">
        <f>[2]Ternopil!$G$182</f>
        <v>277</v>
      </c>
      <c r="S184" s="157">
        <f>[2]Ternopil!$H$182</f>
        <v>272</v>
      </c>
      <c r="T184" s="157">
        <f>[2]Ternopil!$I$182</f>
        <v>345144.9</v>
      </c>
      <c r="U184" s="157">
        <f>[2]Ternopil!$J$182</f>
        <v>6510.3</v>
      </c>
      <c r="V184" s="11"/>
      <c r="W184" s="36" t="s">
        <v>1253</v>
      </c>
      <c r="X184" s="36">
        <v>45.1</v>
      </c>
      <c r="Y184" s="36" t="s">
        <v>373</v>
      </c>
      <c r="Z184" s="157">
        <f>[3]Ternopil!$F$182</f>
        <v>29</v>
      </c>
      <c r="AA184" s="157">
        <f>[3]Ternopil!$G$182</f>
        <v>295</v>
      </c>
      <c r="AB184" s="157">
        <f>[3]Ternopil!$H$182</f>
        <v>292</v>
      </c>
      <c r="AC184" s="157">
        <f>[3]Ternopil!$I$182</f>
        <v>313839.59999999998</v>
      </c>
      <c r="AD184" s="157">
        <f>[3]Ternopil!$J$182</f>
        <v>6572.3</v>
      </c>
      <c r="AE184" s="11"/>
      <c r="AF184" s="37" t="s">
        <v>1253</v>
      </c>
      <c r="AG184" s="37">
        <v>45.1</v>
      </c>
      <c r="AH184" s="37" t="s">
        <v>373</v>
      </c>
      <c r="AI184" s="157">
        <f>[4]Ternopil!$F$182</f>
        <v>30</v>
      </c>
      <c r="AJ184" s="157">
        <f>[4]Ternopil!$G$182</f>
        <v>186</v>
      </c>
      <c r="AK184" s="157">
        <f>[4]Ternopil!$H$182</f>
        <v>176</v>
      </c>
      <c r="AL184" s="157">
        <f>[4]Ternopil!$I$182</f>
        <v>254369.9</v>
      </c>
      <c r="AM184" s="157">
        <f>[4]Ternopil!$J$182</f>
        <v>4866.8999999999996</v>
      </c>
      <c r="AN184" s="11"/>
      <c r="AO184" s="11" t="s">
        <v>1253</v>
      </c>
      <c r="AP184" s="11">
        <v>45.1</v>
      </c>
      <c r="AQ184" s="11" t="s">
        <v>373</v>
      </c>
      <c r="AR184" s="157">
        <f>[5]Ternopil!$F$182</f>
        <v>24</v>
      </c>
      <c r="AS184" s="157">
        <f>[5]Ternopil!$G$182</f>
        <v>205</v>
      </c>
      <c r="AT184" s="157">
        <f>[5]Ternopil!$H$182</f>
        <v>196</v>
      </c>
      <c r="AU184" s="157">
        <f>[5]Ternopil!$I$182</f>
        <v>407300.2</v>
      </c>
      <c r="AV184" s="157">
        <f>[5]Ternopil!$J$182</f>
        <v>7737.1</v>
      </c>
      <c r="AW184" s="11"/>
      <c r="AX184" s="33" t="s">
        <v>1253</v>
      </c>
      <c r="AY184" s="33">
        <v>45.1</v>
      </c>
      <c r="AZ184" s="33" t="s">
        <v>373</v>
      </c>
      <c r="BA184" s="157">
        <f>[6]Ternopil!$F$182</f>
        <v>25</v>
      </c>
      <c r="BB184" s="157" t="str">
        <f>[6]Ternopil!$G$182</f>
        <v>к</v>
      </c>
      <c r="BC184" s="157" t="str">
        <f>[6]Ternopil!$H$182</f>
        <v>к</v>
      </c>
      <c r="BD184" s="157" t="str">
        <f>[6]Ternopil!$I$182</f>
        <v>к</v>
      </c>
      <c r="BE184" s="157" t="str">
        <f>[6]Ternopil!$J$182</f>
        <v>к</v>
      </c>
      <c r="BG184" s="2">
        <v>45.1</v>
      </c>
      <c r="BH184" s="2" t="s">
        <v>373</v>
      </c>
      <c r="BI184" s="1">
        <f t="shared" si="154"/>
        <v>29</v>
      </c>
      <c r="BJ184" s="1">
        <f t="shared" si="155"/>
        <v>28</v>
      </c>
      <c r="BK184" s="1">
        <f t="shared" si="156"/>
        <v>29</v>
      </c>
      <c r="BL184" s="1">
        <f t="shared" si="157"/>
        <v>30</v>
      </c>
      <c r="BM184" s="1">
        <f t="shared" si="158"/>
        <v>24</v>
      </c>
      <c r="BN184" s="1">
        <f t="shared" si="159"/>
        <v>25</v>
      </c>
      <c r="BP184" s="1">
        <f t="shared" si="160"/>
        <v>349</v>
      </c>
      <c r="BQ184" s="1">
        <f t="shared" si="161"/>
        <v>272</v>
      </c>
      <c r="BR184" s="1">
        <f t="shared" si="162"/>
        <v>292</v>
      </c>
      <c r="BS184" s="1">
        <f t="shared" si="163"/>
        <v>176</v>
      </c>
      <c r="BT184" s="1">
        <f t="shared" si="164"/>
        <v>196</v>
      </c>
      <c r="BU184" s="1" t="str">
        <f t="shared" si="165"/>
        <v>к</v>
      </c>
      <c r="BW184" s="40">
        <f t="shared" si="166"/>
        <v>4.1725448937136849E-3</v>
      </c>
      <c r="BX184" s="40">
        <f t="shared" si="167"/>
        <v>3.370048692247649E-3</v>
      </c>
      <c r="BY184" s="40">
        <f t="shared" si="168"/>
        <v>3.7146818985586525E-3</v>
      </c>
      <c r="BZ184" s="40">
        <f t="shared" si="169"/>
        <v>2.4312078682727375E-3</v>
      </c>
      <c r="CA184" s="40">
        <f t="shared" si="170"/>
        <v>2.8197787336891626E-3</v>
      </c>
      <c r="CB184" s="40" t="str">
        <f t="shared" si="171"/>
        <v/>
      </c>
      <c r="CD184" s="10">
        <f t="shared" si="172"/>
        <v>7342.1</v>
      </c>
      <c r="CE184" s="10">
        <f t="shared" si="173"/>
        <v>6510.3</v>
      </c>
      <c r="CF184" s="10">
        <f t="shared" si="174"/>
        <v>6572.3</v>
      </c>
      <c r="CG184" s="10">
        <f t="shared" si="175"/>
        <v>4866.8999999999996</v>
      </c>
      <c r="CH184" s="10">
        <f t="shared" si="176"/>
        <v>7737.1</v>
      </c>
      <c r="CI184" s="10" t="str">
        <f t="shared" si="177"/>
        <v>к</v>
      </c>
      <c r="CK184" s="40">
        <f t="shared" si="178"/>
        <v>3.6762934974153639E-3</v>
      </c>
      <c r="CL184" s="40">
        <f t="shared" si="179"/>
        <v>3.1381147933121226E-3</v>
      </c>
      <c r="CM184" s="40">
        <f t="shared" si="180"/>
        <v>2.9481233373547452E-3</v>
      </c>
      <c r="CN184" s="40">
        <f t="shared" si="181"/>
        <v>1.8546215130150841E-3</v>
      </c>
      <c r="CO184" s="40">
        <f t="shared" si="182"/>
        <v>2.5974806408446119E-3</v>
      </c>
      <c r="CP184" s="40" t="str">
        <f t="shared" si="183"/>
        <v/>
      </c>
      <c r="CR184" s="9">
        <f t="shared" si="184"/>
        <v>21.037535816618913</v>
      </c>
      <c r="CS184" s="9">
        <f t="shared" si="185"/>
        <v>23.934926470588238</v>
      </c>
      <c r="CT184" s="9">
        <f t="shared" si="186"/>
        <v>22.507876712328766</v>
      </c>
      <c r="CU184" s="9">
        <f t="shared" si="187"/>
        <v>27.652840909090909</v>
      </c>
      <c r="CV184" s="9">
        <f t="shared" si="188"/>
        <v>39.475000000000001</v>
      </c>
      <c r="CW184" s="9" t="str">
        <f t="shared" si="189"/>
        <v/>
      </c>
      <c r="CY184" s="9">
        <f t="shared" si="190"/>
        <v>88.106745189345517</v>
      </c>
      <c r="CZ184" s="9">
        <f t="shared" si="191"/>
        <v>93.117787898167208</v>
      </c>
      <c r="DA184" s="9">
        <f t="shared" si="192"/>
        <v>79.364086020357689</v>
      </c>
      <c r="DB184" s="9">
        <f t="shared" si="193"/>
        <v>76.283954869424988</v>
      </c>
      <c r="DC184" s="9">
        <f t="shared" si="194"/>
        <v>92.116470339014356</v>
      </c>
      <c r="DD184" s="9" t="str">
        <f t="shared" si="195"/>
        <v/>
      </c>
      <c r="DF184" s="9">
        <f>IF($A184=2,IF(ISNUMBER(CR184/Ukraine!CR184),100*CR184/Ukraine!CR184,""),"")</f>
        <v>46.831813703177552</v>
      </c>
      <c r="DG184" s="9">
        <f>IF($A184=2,IF(ISNUMBER(CS184/Ukraine!CS184),100*CS184/Ukraine!CS184,""),"")</f>
        <v>44.060895082998144</v>
      </c>
      <c r="DH184" s="9">
        <f>IF($A184=2,IF(ISNUMBER(CT184/Ukraine!CT184),100*CT184/Ukraine!CT184,""),"")</f>
        <v>44.246418151173664</v>
      </c>
      <c r="DI184" s="9">
        <f>IF($A184=2,IF(ISNUMBER(CU184/Ukraine!CU184),100*CU184/Ukraine!CU184,""),"")</f>
        <v>38.950059947483389</v>
      </c>
      <c r="DJ184" s="9">
        <f>IF($A184=2,IF(ISNUMBER(CV184/Ukraine!CV184),100*CV184/Ukraine!CV184,""),"")</f>
        <v>42.229959128149815</v>
      </c>
      <c r="DK184" s="9" t="str">
        <f>IF($A184=2,IF(ISNUMBER(CW184/Ukraine!CW184),100*CW184/Ukraine!CW184,""),"")</f>
        <v/>
      </c>
      <c r="DM184" s="40">
        <f t="shared" si="196"/>
        <v>-0.22063037249283668</v>
      </c>
      <c r="DN184" s="40">
        <f t="shared" si="197"/>
        <v>7.3529411764705843E-2</v>
      </c>
      <c r="DO184" s="40">
        <f t="shared" si="198"/>
        <v>-0.39726027397260277</v>
      </c>
      <c r="DP184" s="40">
        <f t="shared" si="199"/>
        <v>0.11363636363636354</v>
      </c>
      <c r="DQ184" s="40" t="str">
        <f t="shared" si="200"/>
        <v/>
      </c>
      <c r="DR184" s="40">
        <f t="shared" si="153"/>
        <v>-0.43839541547277938</v>
      </c>
      <c r="DT184" s="40">
        <f t="shared" si="201"/>
        <v>0.13772481146201954</v>
      </c>
      <c r="DU184" s="40">
        <f t="shared" si="202"/>
        <v>-5.9622065687691239E-2</v>
      </c>
      <c r="DV184" s="40">
        <f t="shared" si="203"/>
        <v>0.2285850532468916</v>
      </c>
      <c r="DW184" s="40">
        <f t="shared" si="204"/>
        <v>0.42752059832747746</v>
      </c>
      <c r="DX184" s="40" t="str">
        <f t="shared" si="205"/>
        <v/>
      </c>
      <c r="DY184" s="40">
        <f t="shared" si="206"/>
        <v>0.87640797591969588</v>
      </c>
    </row>
    <row r="185" spans="1:129" x14ac:dyDescent="0.2">
      <c r="A185" s="39">
        <f>'Industry selection'!C185</f>
        <v>2</v>
      </c>
      <c r="B185" s="2">
        <v>45.2</v>
      </c>
      <c r="C185" s="2" t="s">
        <v>375</v>
      </c>
      <c r="E185" s="30" t="s">
        <v>374</v>
      </c>
      <c r="F185" s="31">
        <v>45.2</v>
      </c>
      <c r="G185" s="32" t="s">
        <v>375</v>
      </c>
      <c r="H185" s="157">
        <f>[1]Ternopil!$F$183</f>
        <v>34</v>
      </c>
      <c r="I185" s="157">
        <f>[1]Ternopil!$G$183</f>
        <v>352</v>
      </c>
      <c r="J185" s="157">
        <f>[1]Ternopil!$H$183</f>
        <v>335</v>
      </c>
      <c r="K185" s="157">
        <f>[1]Ternopil!$I$183</f>
        <v>28594.2</v>
      </c>
      <c r="L185" s="157">
        <f>[1]Ternopil!$J$183</f>
        <v>4945</v>
      </c>
      <c r="M185" s="11"/>
      <c r="N185" s="33" t="s">
        <v>909</v>
      </c>
      <c r="O185" s="36">
        <v>45.2</v>
      </c>
      <c r="P185" s="35" t="s">
        <v>375</v>
      </c>
      <c r="Q185" s="157">
        <f>[2]Ternopil!$F$183</f>
        <v>39</v>
      </c>
      <c r="R185" s="157">
        <f>[2]Ternopil!$G$183</f>
        <v>249</v>
      </c>
      <c r="S185" s="157">
        <f>[2]Ternopil!$H$183</f>
        <v>229</v>
      </c>
      <c r="T185" s="157">
        <f>[2]Ternopil!$I$183</f>
        <v>48853.9</v>
      </c>
      <c r="U185" s="157">
        <f>[2]Ternopil!$J$183</f>
        <v>2548.1999999999998</v>
      </c>
      <c r="V185" s="11"/>
      <c r="W185" s="36" t="s">
        <v>1254</v>
      </c>
      <c r="X185" s="36">
        <v>45.2</v>
      </c>
      <c r="Y185" s="36" t="s">
        <v>375</v>
      </c>
      <c r="Z185" s="157">
        <f>[3]Ternopil!$F$183</f>
        <v>36</v>
      </c>
      <c r="AA185" s="157">
        <f>[3]Ternopil!$G$183</f>
        <v>202</v>
      </c>
      <c r="AB185" s="157">
        <f>[3]Ternopil!$H$183</f>
        <v>187</v>
      </c>
      <c r="AC185" s="157">
        <f>[3]Ternopil!$I$183</f>
        <v>40325</v>
      </c>
      <c r="AD185" s="157">
        <f>[3]Ternopil!$J$183</f>
        <v>4182.2</v>
      </c>
      <c r="AE185" s="11"/>
      <c r="AF185" s="37" t="s">
        <v>1254</v>
      </c>
      <c r="AG185" s="37">
        <v>45.2</v>
      </c>
      <c r="AH185" s="37" t="s">
        <v>375</v>
      </c>
      <c r="AI185" s="157">
        <f>[4]Ternopil!$F$183</f>
        <v>38</v>
      </c>
      <c r="AJ185" s="157">
        <f>[4]Ternopil!$G$183</f>
        <v>192</v>
      </c>
      <c r="AK185" s="157">
        <f>[4]Ternopil!$H$183</f>
        <v>155</v>
      </c>
      <c r="AL185" s="157">
        <f>[4]Ternopil!$I$183</f>
        <v>54714.2</v>
      </c>
      <c r="AM185" s="157">
        <f>[4]Ternopil!$J$183</f>
        <v>4491.8</v>
      </c>
      <c r="AN185" s="11"/>
      <c r="AO185" s="11" t="s">
        <v>1254</v>
      </c>
      <c r="AP185" s="11">
        <v>45.2</v>
      </c>
      <c r="AQ185" s="11" t="s">
        <v>375</v>
      </c>
      <c r="AR185" s="157">
        <f>[5]Ternopil!$F$183</f>
        <v>25</v>
      </c>
      <c r="AS185" s="157">
        <f>[5]Ternopil!$G$183</f>
        <v>119</v>
      </c>
      <c r="AT185" s="157">
        <f>[5]Ternopil!$H$183</f>
        <v>112</v>
      </c>
      <c r="AU185" s="157">
        <f>[5]Ternopil!$I$183</f>
        <v>41153.5</v>
      </c>
      <c r="AV185" s="157">
        <f>[5]Ternopil!$J$183</f>
        <v>4593</v>
      </c>
      <c r="AW185" s="11"/>
      <c r="AX185" s="33" t="s">
        <v>1254</v>
      </c>
      <c r="AY185" s="33">
        <v>45.2</v>
      </c>
      <c r="AZ185" s="33" t="s">
        <v>375</v>
      </c>
      <c r="BA185" s="157">
        <f>[6]Ternopil!$F$183</f>
        <v>27</v>
      </c>
      <c r="BB185" s="157" t="str">
        <f>[6]Ternopil!$G$183</f>
        <v>к</v>
      </c>
      <c r="BC185" s="157" t="str">
        <f>[6]Ternopil!$H$183</f>
        <v>к</v>
      </c>
      <c r="BD185" s="157" t="str">
        <f>[6]Ternopil!$I$183</f>
        <v>к</v>
      </c>
      <c r="BE185" s="157" t="str">
        <f>[6]Ternopil!$J$183</f>
        <v>к</v>
      </c>
      <c r="BG185" s="2">
        <v>45.2</v>
      </c>
      <c r="BH185" s="2" t="s">
        <v>375</v>
      </c>
      <c r="BI185" s="1">
        <f t="shared" si="154"/>
        <v>34</v>
      </c>
      <c r="BJ185" s="1">
        <f t="shared" si="155"/>
        <v>39</v>
      </c>
      <c r="BK185" s="1">
        <f t="shared" si="156"/>
        <v>36</v>
      </c>
      <c r="BL185" s="1">
        <f t="shared" si="157"/>
        <v>38</v>
      </c>
      <c r="BM185" s="1">
        <f t="shared" si="158"/>
        <v>25</v>
      </c>
      <c r="BN185" s="1">
        <f t="shared" si="159"/>
        <v>27</v>
      </c>
      <c r="BP185" s="1">
        <f t="shared" si="160"/>
        <v>335</v>
      </c>
      <c r="BQ185" s="1">
        <f t="shared" si="161"/>
        <v>229</v>
      </c>
      <c r="BR185" s="1">
        <f t="shared" si="162"/>
        <v>187</v>
      </c>
      <c r="BS185" s="1">
        <f t="shared" si="163"/>
        <v>155</v>
      </c>
      <c r="BT185" s="1">
        <f t="shared" si="164"/>
        <v>112</v>
      </c>
      <c r="BU185" s="1" t="str">
        <f t="shared" si="165"/>
        <v>к</v>
      </c>
      <c r="BW185" s="40">
        <f t="shared" si="166"/>
        <v>4.0051648693240237E-3</v>
      </c>
      <c r="BX185" s="40">
        <f t="shared" si="167"/>
        <v>2.837283641634969E-3</v>
      </c>
      <c r="BY185" s="40">
        <f t="shared" si="168"/>
        <v>2.3789229966796849E-3</v>
      </c>
      <c r="BZ185" s="40">
        <f t="shared" si="169"/>
        <v>2.1411205658083765E-3</v>
      </c>
      <c r="CA185" s="40">
        <f t="shared" si="170"/>
        <v>1.6113021335366644E-3</v>
      </c>
      <c r="CB185" s="40" t="str">
        <f t="shared" si="171"/>
        <v/>
      </c>
      <c r="CD185" s="10">
        <f t="shared" si="172"/>
        <v>4945</v>
      </c>
      <c r="CE185" s="10">
        <f t="shared" si="173"/>
        <v>2548.1999999999998</v>
      </c>
      <c r="CF185" s="10">
        <f t="shared" si="174"/>
        <v>4182.2</v>
      </c>
      <c r="CG185" s="10">
        <f t="shared" si="175"/>
        <v>4491.8</v>
      </c>
      <c r="CH185" s="10">
        <f t="shared" si="176"/>
        <v>4593</v>
      </c>
      <c r="CI185" s="10" t="str">
        <f t="shared" si="177"/>
        <v>к</v>
      </c>
      <c r="CK185" s="40">
        <f t="shared" si="178"/>
        <v>2.476031563819476E-3</v>
      </c>
      <c r="CL185" s="40">
        <f t="shared" si="179"/>
        <v>1.2282911872445127E-3</v>
      </c>
      <c r="CM185" s="40">
        <f t="shared" si="180"/>
        <v>1.8760010074836838E-3</v>
      </c>
      <c r="CN185" s="40">
        <f t="shared" si="181"/>
        <v>1.7116827779821151E-3</v>
      </c>
      <c r="CO185" s="40">
        <f t="shared" si="182"/>
        <v>1.5419509355442352E-3</v>
      </c>
      <c r="CP185" s="40" t="str">
        <f t="shared" si="183"/>
        <v/>
      </c>
      <c r="CR185" s="9">
        <f t="shared" si="184"/>
        <v>14.761194029850746</v>
      </c>
      <c r="CS185" s="9">
        <f t="shared" si="185"/>
        <v>11.127510917030566</v>
      </c>
      <c r="CT185" s="9">
        <f t="shared" si="186"/>
        <v>22.36470588235294</v>
      </c>
      <c r="CU185" s="9">
        <f t="shared" si="187"/>
        <v>28.979354838709678</v>
      </c>
      <c r="CV185" s="9">
        <f t="shared" si="188"/>
        <v>41.008928571428569</v>
      </c>
      <c r="CW185" s="9" t="str">
        <f t="shared" si="189"/>
        <v/>
      </c>
      <c r="CY185" s="9">
        <f t="shared" si="190"/>
        <v>61.820964794324958</v>
      </c>
      <c r="CZ185" s="9">
        <f t="shared" si="191"/>
        <v>43.291096075847967</v>
      </c>
      <c r="DA185" s="9">
        <f t="shared" si="192"/>
        <v>78.859257323673773</v>
      </c>
      <c r="DB185" s="9">
        <f t="shared" si="193"/>
        <v>79.943315912052427</v>
      </c>
      <c r="DC185" s="9">
        <f t="shared" si="194"/>
        <v>95.695953195307354</v>
      </c>
      <c r="DD185" s="9" t="str">
        <f t="shared" si="195"/>
        <v/>
      </c>
      <c r="DF185" s="9">
        <f>IF($A185=2,IF(ISNUMBER(CR185/Ukraine!CR185),100*CR185/Ukraine!CR185,""),"")</f>
        <v>65.094905628839498</v>
      </c>
      <c r="DG185" s="9">
        <f>IF($A185=2,IF(ISNUMBER(CS185/Ukraine!CS185),100*CS185/Ukraine!CS185,""),"")</f>
        <v>85.404308306589968</v>
      </c>
      <c r="DH185" s="9">
        <f>IF($A185=2,IF(ISNUMBER(CT185/Ukraine!CT185),100*CT185/Ukraine!CT185,""),"")</f>
        <v>82.019663729025325</v>
      </c>
      <c r="DI185" s="9">
        <f>IF($A185=2,IF(ISNUMBER(CU185/Ukraine!CU185),100*CU185/Ukraine!CU185,""),"")</f>
        <v>94.455020923758596</v>
      </c>
      <c r="DJ185" s="9">
        <f>IF($A185=2,IF(ISNUMBER(CV185/Ukraine!CV185),100*CV185/Ukraine!CV185,""),"")</f>
        <v>134.41323942742022</v>
      </c>
      <c r="DK185" s="9" t="str">
        <f>IF($A185=2,IF(ISNUMBER(CW185/Ukraine!CW185),100*CW185/Ukraine!CW185,""),"")</f>
        <v/>
      </c>
      <c r="DM185" s="40">
        <f t="shared" si="196"/>
        <v>-0.31641791044776124</v>
      </c>
      <c r="DN185" s="40">
        <f t="shared" si="197"/>
        <v>-0.18340611353711789</v>
      </c>
      <c r="DO185" s="40">
        <f t="shared" si="198"/>
        <v>-0.17112299465240643</v>
      </c>
      <c r="DP185" s="40">
        <f t="shared" si="199"/>
        <v>-0.27741935483870972</v>
      </c>
      <c r="DQ185" s="40" t="str">
        <f t="shared" si="200"/>
        <v/>
      </c>
      <c r="DR185" s="40">
        <f t="shared" si="153"/>
        <v>-0.66567164179104477</v>
      </c>
      <c r="DT185" s="40">
        <f t="shared" si="201"/>
        <v>-0.24616457892715071</v>
      </c>
      <c r="DU185" s="40">
        <f t="shared" si="202"/>
        <v>1.0098570155634659</v>
      </c>
      <c r="DV185" s="40">
        <f t="shared" si="203"/>
        <v>0.29576284128896524</v>
      </c>
      <c r="DW185" s="40">
        <f t="shared" si="204"/>
        <v>0.41510840388517467</v>
      </c>
      <c r="DX185" s="40" t="str">
        <f t="shared" si="205"/>
        <v/>
      </c>
      <c r="DY185" s="40">
        <f t="shared" si="206"/>
        <v>1.7781579517550195</v>
      </c>
    </row>
    <row r="186" spans="1:129" x14ac:dyDescent="0.2">
      <c r="A186" s="39">
        <f>'Industry selection'!C186</f>
        <v>2</v>
      </c>
      <c r="B186" s="2">
        <v>45.3</v>
      </c>
      <c r="C186" s="2" t="s">
        <v>377</v>
      </c>
      <c r="E186" s="30" t="s">
        <v>376</v>
      </c>
      <c r="F186" s="31">
        <v>45.3</v>
      </c>
      <c r="G186" s="32" t="s">
        <v>377</v>
      </c>
      <c r="H186" s="157">
        <f>[1]Ternopil!$F$184</f>
        <v>41</v>
      </c>
      <c r="I186" s="157">
        <f>[1]Ternopil!$G$184</f>
        <v>209</v>
      </c>
      <c r="J186" s="157">
        <f>[1]Ternopil!$H$184</f>
        <v>194</v>
      </c>
      <c r="K186" s="157">
        <f>[1]Ternopil!$I$184</f>
        <v>63885.3</v>
      </c>
      <c r="L186" s="157">
        <f>[1]Ternopil!$J$184</f>
        <v>3034</v>
      </c>
      <c r="M186" s="11"/>
      <c r="N186" s="33" t="s">
        <v>910</v>
      </c>
      <c r="O186" s="36">
        <v>45.3</v>
      </c>
      <c r="P186" s="35" t="s">
        <v>377</v>
      </c>
      <c r="Q186" s="157">
        <f>[2]Ternopil!$F$184</f>
        <v>49</v>
      </c>
      <c r="R186" s="157">
        <f>[2]Ternopil!$G$184</f>
        <v>213</v>
      </c>
      <c r="S186" s="157">
        <f>[2]Ternopil!$H$184</f>
        <v>190</v>
      </c>
      <c r="T186" s="157">
        <f>[2]Ternopil!$I$184</f>
        <v>63971</v>
      </c>
      <c r="U186" s="157">
        <f>[2]Ternopil!$J$184</f>
        <v>2886.8</v>
      </c>
      <c r="V186" s="11"/>
      <c r="W186" s="36" t="s">
        <v>1255</v>
      </c>
      <c r="X186" s="36">
        <v>45.3</v>
      </c>
      <c r="Y186" s="36" t="s">
        <v>377</v>
      </c>
      <c r="Z186" s="157">
        <f>[3]Ternopil!$F$184</f>
        <v>45</v>
      </c>
      <c r="AA186" s="157">
        <f>[3]Ternopil!$G$184</f>
        <v>163</v>
      </c>
      <c r="AB186" s="157">
        <f>[3]Ternopil!$H$184</f>
        <v>154</v>
      </c>
      <c r="AC186" s="157">
        <f>[3]Ternopil!$I$184</f>
        <v>94300</v>
      </c>
      <c r="AD186" s="157">
        <f>[3]Ternopil!$J$184</f>
        <v>2438.3000000000002</v>
      </c>
      <c r="AE186" s="11"/>
      <c r="AF186" s="37" t="s">
        <v>1255</v>
      </c>
      <c r="AG186" s="37">
        <v>45.3</v>
      </c>
      <c r="AH186" s="37" t="s">
        <v>377</v>
      </c>
      <c r="AI186" s="157">
        <f>[4]Ternopil!$F$184</f>
        <v>40</v>
      </c>
      <c r="AJ186" s="157">
        <f>[4]Ternopil!$G$184</f>
        <v>137</v>
      </c>
      <c r="AK186" s="157">
        <f>[4]Ternopil!$H$184</f>
        <v>121</v>
      </c>
      <c r="AL186" s="157">
        <f>[4]Ternopil!$I$184</f>
        <v>68916.600000000006</v>
      </c>
      <c r="AM186" s="157">
        <f>[4]Ternopil!$J$184</f>
        <v>2183</v>
      </c>
      <c r="AN186" s="11"/>
      <c r="AO186" s="11" t="s">
        <v>1255</v>
      </c>
      <c r="AP186" s="11">
        <v>45.3</v>
      </c>
      <c r="AQ186" s="11" t="s">
        <v>377</v>
      </c>
      <c r="AR186" s="157">
        <f>[5]Ternopil!$F$184</f>
        <v>28</v>
      </c>
      <c r="AS186" s="157">
        <f>[5]Ternopil!$G$184</f>
        <v>117</v>
      </c>
      <c r="AT186" s="157">
        <f>[5]Ternopil!$H$184</f>
        <v>110</v>
      </c>
      <c r="AU186" s="157">
        <f>[5]Ternopil!$I$184</f>
        <v>100611.2</v>
      </c>
      <c r="AV186" s="157">
        <f>[5]Ternopil!$J$184</f>
        <v>2690.1</v>
      </c>
      <c r="AW186" s="11"/>
      <c r="AX186" s="33" t="s">
        <v>1255</v>
      </c>
      <c r="AY186" s="33">
        <v>45.3</v>
      </c>
      <c r="AZ186" s="33" t="s">
        <v>377</v>
      </c>
      <c r="BA186" s="157">
        <f>[6]Ternopil!$F$184</f>
        <v>38</v>
      </c>
      <c r="BB186" s="157">
        <f>[6]Ternopil!$G$184</f>
        <v>198</v>
      </c>
      <c r="BC186" s="157">
        <f>[6]Ternopil!$H$184</f>
        <v>196</v>
      </c>
      <c r="BD186" s="157">
        <f>[6]Ternopil!$I$184</f>
        <v>214376.8</v>
      </c>
      <c r="BE186" s="157">
        <f>[6]Ternopil!$J$184</f>
        <v>6930.8</v>
      </c>
      <c r="BG186" s="2">
        <v>45.3</v>
      </c>
      <c r="BH186" s="2" t="s">
        <v>377</v>
      </c>
      <c r="BI186" s="1">
        <f t="shared" si="154"/>
        <v>41</v>
      </c>
      <c r="BJ186" s="1">
        <f t="shared" si="155"/>
        <v>49</v>
      </c>
      <c r="BK186" s="1">
        <f t="shared" si="156"/>
        <v>45</v>
      </c>
      <c r="BL186" s="1">
        <f t="shared" si="157"/>
        <v>40</v>
      </c>
      <c r="BM186" s="1">
        <f t="shared" si="158"/>
        <v>28</v>
      </c>
      <c r="BN186" s="1">
        <f t="shared" si="159"/>
        <v>38</v>
      </c>
      <c r="BP186" s="1">
        <f t="shared" si="160"/>
        <v>194</v>
      </c>
      <c r="BQ186" s="1">
        <f t="shared" si="161"/>
        <v>190</v>
      </c>
      <c r="BR186" s="1">
        <f t="shared" si="162"/>
        <v>154</v>
      </c>
      <c r="BS186" s="1">
        <f t="shared" si="163"/>
        <v>121</v>
      </c>
      <c r="BT186" s="1">
        <f t="shared" si="164"/>
        <v>110</v>
      </c>
      <c r="BU186" s="1">
        <f t="shared" si="165"/>
        <v>196</v>
      </c>
      <c r="BW186" s="40">
        <f t="shared" si="166"/>
        <v>2.3194089093995841E-3</v>
      </c>
      <c r="BX186" s="40">
        <f t="shared" si="167"/>
        <v>2.3540781306141665E-3</v>
      </c>
      <c r="BY186" s="40">
        <f t="shared" si="168"/>
        <v>1.9591130560891522E-3</v>
      </c>
      <c r="BZ186" s="40">
        <f t="shared" si="169"/>
        <v>1.671455409437507E-3</v>
      </c>
      <c r="CA186" s="40">
        <f t="shared" si="170"/>
        <v>1.5825288811520809E-3</v>
      </c>
      <c r="CB186" s="40">
        <f t="shared" si="171"/>
        <v>2.7662907710329838E-3</v>
      </c>
      <c r="CD186" s="10">
        <f t="shared" si="172"/>
        <v>3034</v>
      </c>
      <c r="CE186" s="10">
        <f t="shared" si="173"/>
        <v>2886.8</v>
      </c>
      <c r="CF186" s="10">
        <f t="shared" si="174"/>
        <v>2438.3000000000002</v>
      </c>
      <c r="CG186" s="10">
        <f t="shared" si="175"/>
        <v>2183</v>
      </c>
      <c r="CH186" s="10">
        <f t="shared" si="176"/>
        <v>2690.1</v>
      </c>
      <c r="CI186" s="10">
        <f t="shared" si="177"/>
        <v>6930.8</v>
      </c>
      <c r="CK186" s="40">
        <f t="shared" si="178"/>
        <v>1.5191667875891384E-3</v>
      </c>
      <c r="CL186" s="40">
        <f t="shared" si="179"/>
        <v>1.3915041987824579E-3</v>
      </c>
      <c r="CM186" s="40">
        <f t="shared" si="180"/>
        <v>1.0937433065246682E-3</v>
      </c>
      <c r="CN186" s="40">
        <f t="shared" si="181"/>
        <v>8.318721902878483E-4</v>
      </c>
      <c r="CO186" s="40">
        <f t="shared" si="182"/>
        <v>9.0311391502450396E-4</v>
      </c>
      <c r="CP186" s="40">
        <f t="shared" si="183"/>
        <v>1.6000090125745732E-3</v>
      </c>
      <c r="CR186" s="9">
        <f t="shared" si="184"/>
        <v>15.639175257731958</v>
      </c>
      <c r="CS186" s="9">
        <f t="shared" si="185"/>
        <v>15.193684210526317</v>
      </c>
      <c r="CT186" s="9">
        <f t="shared" si="186"/>
        <v>15.833116883116885</v>
      </c>
      <c r="CU186" s="9">
        <f t="shared" si="187"/>
        <v>18.041322314049587</v>
      </c>
      <c r="CV186" s="9">
        <f t="shared" si="188"/>
        <v>24.455454545454543</v>
      </c>
      <c r="CW186" s="9">
        <f t="shared" si="189"/>
        <v>35.361224489795916</v>
      </c>
      <c r="CY186" s="9">
        <f t="shared" si="190"/>
        <v>65.498014663675633</v>
      </c>
      <c r="CZ186" s="9">
        <f t="shared" si="191"/>
        <v>59.110365993647882</v>
      </c>
      <c r="DA186" s="9">
        <f t="shared" si="192"/>
        <v>55.828493568821159</v>
      </c>
      <c r="DB186" s="9">
        <f t="shared" si="193"/>
        <v>49.769331900262735</v>
      </c>
      <c r="DC186" s="9">
        <f t="shared" si="194"/>
        <v>57.067768290398412</v>
      </c>
      <c r="DD186" s="9">
        <f t="shared" si="195"/>
        <v>57.83950947344195</v>
      </c>
      <c r="DF186" s="9">
        <f>IF($A186=2,IF(ISNUMBER(CR186/Ukraine!CR186),100*CR186/Ukraine!CR186,""),"")</f>
        <v>52.591754449116593</v>
      </c>
      <c r="DG186" s="9">
        <f>IF($A186=2,IF(ISNUMBER(CS186/Ukraine!CS186),100*CS186/Ukraine!CS186,""),"")</f>
        <v>55.539327362903634</v>
      </c>
      <c r="DH186" s="9">
        <f>IF($A186=2,IF(ISNUMBER(CT186/Ukraine!CT186),100*CT186/Ukraine!CT186,""),"")</f>
        <v>59.034165841353001</v>
      </c>
      <c r="DI186" s="9">
        <f>IF($A186=2,IF(ISNUMBER(CU186/Ukraine!CU186),100*CU186/Ukraine!CU186,""),"")</f>
        <v>53.709687109907541</v>
      </c>
      <c r="DJ186" s="9">
        <f>IF($A186=2,IF(ISNUMBER(CV186/Ukraine!CV186),100*CV186/Ukraine!CV186,""),"")</f>
        <v>56.303890858648138</v>
      </c>
      <c r="DK186" s="9">
        <f>IF($A186=2,IF(ISNUMBER(CW186/Ukraine!CW186),100*CW186/Ukraine!CW186,""),"")</f>
        <v>58.651304400540283</v>
      </c>
      <c r="DM186" s="40">
        <f t="shared" si="196"/>
        <v>-2.0618556701030966E-2</v>
      </c>
      <c r="DN186" s="40">
        <f t="shared" si="197"/>
        <v>-0.18947368421052635</v>
      </c>
      <c r="DO186" s="40">
        <f t="shared" si="198"/>
        <v>-0.2142857142857143</v>
      </c>
      <c r="DP186" s="40">
        <f t="shared" si="199"/>
        <v>-9.0909090909090939E-2</v>
      </c>
      <c r="DQ186" s="40">
        <f t="shared" si="200"/>
        <v>0.78181818181818175</v>
      </c>
      <c r="DR186" s="40">
        <f t="shared" si="153"/>
        <v>1.0309278350515427E-2</v>
      </c>
      <c r="DT186" s="40">
        <f t="shared" si="201"/>
        <v>-2.8485584429101651E-2</v>
      </c>
      <c r="DU186" s="40">
        <f t="shared" si="202"/>
        <v>4.2085426005337379E-2</v>
      </c>
      <c r="DV186" s="40">
        <f t="shared" si="203"/>
        <v>0.13946751276038061</v>
      </c>
      <c r="DW186" s="40">
        <f t="shared" si="204"/>
        <v>0.3555245075584057</v>
      </c>
      <c r="DX186" s="40">
        <f t="shared" si="205"/>
        <v>0.44594427488849897</v>
      </c>
      <c r="DY186" s="40">
        <f t="shared" si="206"/>
        <v>1.2610670899869505</v>
      </c>
    </row>
    <row r="187" spans="1:129" x14ac:dyDescent="0.2">
      <c r="A187" s="39">
        <f>'Industry selection'!C187</f>
        <v>1</v>
      </c>
      <c r="B187" s="2">
        <v>45.4</v>
      </c>
      <c r="C187" s="2" t="s">
        <v>379</v>
      </c>
      <c r="E187" s="30" t="s">
        <v>378</v>
      </c>
      <c r="F187" s="31">
        <v>45.4</v>
      </c>
      <c r="G187" s="32" t="s">
        <v>379</v>
      </c>
      <c r="H187" s="157" t="e">
        <f>[1]Ternopil!$F$185</f>
        <v>#N/A</v>
      </c>
      <c r="I187" s="157" t="e">
        <f>[1]Ternopil!$G$185</f>
        <v>#N/A</v>
      </c>
      <c r="J187" s="157" t="e">
        <f>[1]Ternopil!$H$185</f>
        <v>#N/A</v>
      </c>
      <c r="K187" s="157" t="e">
        <f>[1]Ternopil!$I$185</f>
        <v>#N/A</v>
      </c>
      <c r="L187" s="157" t="e">
        <f>[1]Ternopil!$J$185</f>
        <v>#N/A</v>
      </c>
      <c r="M187" s="11"/>
      <c r="N187" s="33" t="s">
        <v>911</v>
      </c>
      <c r="O187" s="36">
        <v>45.4</v>
      </c>
      <c r="P187" s="35" t="s">
        <v>379</v>
      </c>
      <c r="Q187" s="157" t="e">
        <f>[2]Ternopil!$F$185</f>
        <v>#N/A</v>
      </c>
      <c r="R187" s="157" t="e">
        <f>[2]Ternopil!$G$185</f>
        <v>#N/A</v>
      </c>
      <c r="S187" s="157" t="e">
        <f>[2]Ternopil!$H$185</f>
        <v>#N/A</v>
      </c>
      <c r="T187" s="157" t="e">
        <f>[2]Ternopil!$I$185</f>
        <v>#N/A</v>
      </c>
      <c r="U187" s="157" t="e">
        <f>[2]Ternopil!$J$185</f>
        <v>#N/A</v>
      </c>
      <c r="V187" s="11"/>
      <c r="W187" s="36" t="s">
        <v>1256</v>
      </c>
      <c r="X187" s="36">
        <v>45.4</v>
      </c>
      <c r="Y187" s="36" t="s">
        <v>379</v>
      </c>
      <c r="Z187" s="157" t="e">
        <f>[3]Ternopil!$F$185</f>
        <v>#N/A</v>
      </c>
      <c r="AA187" s="157" t="e">
        <f>[3]Ternopil!$G$185</f>
        <v>#N/A</v>
      </c>
      <c r="AB187" s="157" t="e">
        <f>[3]Ternopil!$H$185</f>
        <v>#N/A</v>
      </c>
      <c r="AC187" s="157" t="e">
        <f>[3]Ternopil!$I$185</f>
        <v>#N/A</v>
      </c>
      <c r="AD187" s="157" t="e">
        <f>[3]Ternopil!$J$185</f>
        <v>#N/A</v>
      </c>
      <c r="AE187" s="11"/>
      <c r="AF187" s="37" t="s">
        <v>1256</v>
      </c>
      <c r="AG187" s="37">
        <v>45.4</v>
      </c>
      <c r="AH187" s="37" t="s">
        <v>379</v>
      </c>
      <c r="AI187" s="157" t="e">
        <f>[4]Ternopil!$F$185</f>
        <v>#N/A</v>
      </c>
      <c r="AJ187" s="157" t="e">
        <f>[4]Ternopil!$G$185</f>
        <v>#N/A</v>
      </c>
      <c r="AK187" s="157" t="e">
        <f>[4]Ternopil!$H$185</f>
        <v>#N/A</v>
      </c>
      <c r="AL187" s="157" t="e">
        <f>[4]Ternopil!$I$185</f>
        <v>#N/A</v>
      </c>
      <c r="AM187" s="157" t="e">
        <f>[4]Ternopil!$J$185</f>
        <v>#N/A</v>
      </c>
      <c r="AN187" s="11"/>
      <c r="AO187" s="11" t="s">
        <v>1256</v>
      </c>
      <c r="AP187" s="11">
        <v>45.4</v>
      </c>
      <c r="AQ187" s="11" t="s">
        <v>379</v>
      </c>
      <c r="AR187" s="157" t="e">
        <f>[5]Ternopil!$F$185</f>
        <v>#N/A</v>
      </c>
      <c r="AS187" s="157" t="e">
        <f>[5]Ternopil!$G$185</f>
        <v>#N/A</v>
      </c>
      <c r="AT187" s="157" t="e">
        <f>[5]Ternopil!$H$185</f>
        <v>#N/A</v>
      </c>
      <c r="AU187" s="157" t="e">
        <f>[5]Ternopil!$I$185</f>
        <v>#N/A</v>
      </c>
      <c r="AV187" s="157" t="e">
        <f>[5]Ternopil!$J$185</f>
        <v>#N/A</v>
      </c>
      <c r="AW187" s="11"/>
      <c r="AX187" s="33" t="s">
        <v>1256</v>
      </c>
      <c r="AY187" s="33">
        <v>45.4</v>
      </c>
      <c r="AZ187" s="33" t="s">
        <v>379</v>
      </c>
      <c r="BA187" s="157" t="e">
        <f>[6]Ternopil!$F$185</f>
        <v>#N/A</v>
      </c>
      <c r="BB187" s="157" t="e">
        <f>[6]Ternopil!$G$185</f>
        <v>#N/A</v>
      </c>
      <c r="BC187" s="157" t="e">
        <f>[6]Ternopil!$H$185</f>
        <v>#N/A</v>
      </c>
      <c r="BD187" s="157" t="e">
        <f>[6]Ternopil!$I$185</f>
        <v>#N/A</v>
      </c>
      <c r="BE187" s="157" t="e">
        <f>[6]Ternopil!$J$185</f>
        <v>#N/A</v>
      </c>
      <c r="BG187" s="2">
        <v>45.4</v>
      </c>
      <c r="BH187" s="2" t="s">
        <v>379</v>
      </c>
      <c r="BI187" s="1" t="e">
        <f t="shared" si="154"/>
        <v>#N/A</v>
      </c>
      <c r="BJ187" s="1" t="e">
        <f t="shared" si="155"/>
        <v>#N/A</v>
      </c>
      <c r="BK187" s="1" t="e">
        <f t="shared" si="156"/>
        <v>#N/A</v>
      </c>
      <c r="BL187" s="1" t="e">
        <f t="shared" si="157"/>
        <v>#N/A</v>
      </c>
      <c r="BM187" s="1" t="e">
        <f t="shared" si="158"/>
        <v>#N/A</v>
      </c>
      <c r="BN187" s="1" t="e">
        <f t="shared" si="159"/>
        <v>#N/A</v>
      </c>
      <c r="BP187" s="1" t="e">
        <f t="shared" si="160"/>
        <v>#N/A</v>
      </c>
      <c r="BQ187" s="1" t="e">
        <f t="shared" si="161"/>
        <v>#N/A</v>
      </c>
      <c r="BR187" s="1" t="e">
        <f t="shared" si="162"/>
        <v>#N/A</v>
      </c>
      <c r="BS187" s="1" t="e">
        <f t="shared" si="163"/>
        <v>#N/A</v>
      </c>
      <c r="BT187" s="1" t="e">
        <f t="shared" si="164"/>
        <v>#N/A</v>
      </c>
      <c r="BU187" s="1" t="e">
        <f t="shared" si="165"/>
        <v>#N/A</v>
      </c>
      <c r="BW187" s="40" t="str">
        <f t="shared" si="166"/>
        <v/>
      </c>
      <c r="BX187" s="40" t="str">
        <f t="shared" si="167"/>
        <v/>
      </c>
      <c r="BY187" s="40" t="str">
        <f t="shared" si="168"/>
        <v/>
      </c>
      <c r="BZ187" s="40" t="str">
        <f t="shared" si="169"/>
        <v/>
      </c>
      <c r="CA187" s="40" t="str">
        <f t="shared" si="170"/>
        <v/>
      </c>
      <c r="CB187" s="40" t="str">
        <f t="shared" si="171"/>
        <v/>
      </c>
      <c r="CD187" s="10" t="e">
        <f t="shared" si="172"/>
        <v>#N/A</v>
      </c>
      <c r="CE187" s="10" t="e">
        <f t="shared" si="173"/>
        <v>#N/A</v>
      </c>
      <c r="CF187" s="10" t="e">
        <f t="shared" si="174"/>
        <v>#N/A</v>
      </c>
      <c r="CG187" s="10" t="e">
        <f t="shared" si="175"/>
        <v>#N/A</v>
      </c>
      <c r="CH187" s="10" t="e">
        <f t="shared" si="176"/>
        <v>#N/A</v>
      </c>
      <c r="CI187" s="10" t="e">
        <f t="shared" si="177"/>
        <v>#N/A</v>
      </c>
      <c r="CK187" s="40" t="str">
        <f t="shared" si="178"/>
        <v/>
      </c>
      <c r="CL187" s="40" t="str">
        <f t="shared" si="179"/>
        <v/>
      </c>
      <c r="CM187" s="40" t="str">
        <f t="shared" si="180"/>
        <v/>
      </c>
      <c r="CN187" s="40" t="str">
        <f t="shared" si="181"/>
        <v/>
      </c>
      <c r="CO187" s="40" t="str">
        <f t="shared" si="182"/>
        <v/>
      </c>
      <c r="CP187" s="40" t="str">
        <f t="shared" si="183"/>
        <v/>
      </c>
      <c r="CR187" s="9" t="str">
        <f t="shared" si="184"/>
        <v/>
      </c>
      <c r="CS187" s="9" t="str">
        <f t="shared" si="185"/>
        <v/>
      </c>
      <c r="CT187" s="9" t="str">
        <f t="shared" si="186"/>
        <v/>
      </c>
      <c r="CU187" s="9" t="str">
        <f t="shared" si="187"/>
        <v/>
      </c>
      <c r="CV187" s="9" t="str">
        <f t="shared" si="188"/>
        <v/>
      </c>
      <c r="CW187" s="9" t="str">
        <f t="shared" si="189"/>
        <v/>
      </c>
      <c r="CY187" s="9" t="str">
        <f t="shared" si="190"/>
        <v/>
      </c>
      <c r="CZ187" s="9" t="str">
        <f t="shared" si="191"/>
        <v/>
      </c>
      <c r="DA187" s="9" t="str">
        <f t="shared" si="192"/>
        <v/>
      </c>
      <c r="DB187" s="9" t="str">
        <f t="shared" si="193"/>
        <v/>
      </c>
      <c r="DC187" s="9" t="str">
        <f t="shared" si="194"/>
        <v/>
      </c>
      <c r="DD187" s="9" t="str">
        <f t="shared" si="195"/>
        <v/>
      </c>
      <c r="DF187" s="9" t="str">
        <f>IF($A187=2,IF(ISNUMBER(CR187/Ukraine!CR187),100*CR187/Ukraine!CR187,""),"")</f>
        <v/>
      </c>
      <c r="DG187" s="9" t="str">
        <f>IF($A187=2,IF(ISNUMBER(CS187/Ukraine!CS187),100*CS187/Ukraine!CS187,""),"")</f>
        <v/>
      </c>
      <c r="DH187" s="9" t="str">
        <f>IF($A187=2,IF(ISNUMBER(CT187/Ukraine!CT187),100*CT187/Ukraine!CT187,""),"")</f>
        <v/>
      </c>
      <c r="DI187" s="9" t="str">
        <f>IF($A187=2,IF(ISNUMBER(CU187/Ukraine!CU187),100*CU187/Ukraine!CU187,""),"")</f>
        <v/>
      </c>
      <c r="DJ187" s="9" t="str">
        <f>IF($A187=2,IF(ISNUMBER(CV187/Ukraine!CV187),100*CV187/Ukraine!CV187,""),"")</f>
        <v/>
      </c>
      <c r="DK187" s="9" t="str">
        <f>IF($A187=2,IF(ISNUMBER(CW187/Ukraine!CW187),100*CW187/Ukraine!CW187,""),"")</f>
        <v/>
      </c>
      <c r="DM187" s="40" t="str">
        <f t="shared" si="196"/>
        <v/>
      </c>
      <c r="DN187" s="40" t="str">
        <f t="shared" si="197"/>
        <v/>
      </c>
      <c r="DO187" s="40" t="str">
        <f t="shared" si="198"/>
        <v/>
      </c>
      <c r="DP187" s="40" t="str">
        <f t="shared" si="199"/>
        <v/>
      </c>
      <c r="DQ187" s="40" t="str">
        <f t="shared" si="200"/>
        <v/>
      </c>
      <c r="DR187" s="40" t="str">
        <f t="shared" si="153"/>
        <v/>
      </c>
      <c r="DT187" s="40" t="str">
        <f t="shared" si="201"/>
        <v/>
      </c>
      <c r="DU187" s="40" t="str">
        <f t="shared" si="202"/>
        <v/>
      </c>
      <c r="DV187" s="40" t="str">
        <f t="shared" si="203"/>
        <v/>
      </c>
      <c r="DW187" s="40" t="str">
        <f t="shared" si="204"/>
        <v/>
      </c>
      <c r="DX187" s="40" t="str">
        <f t="shared" si="205"/>
        <v/>
      </c>
      <c r="DY187" s="40" t="str">
        <f t="shared" si="206"/>
        <v/>
      </c>
    </row>
    <row r="188" spans="1:129" x14ac:dyDescent="0.2">
      <c r="A188" s="39" t="str">
        <f>'Industry selection'!C188</f>
        <v/>
      </c>
      <c r="B188" s="2">
        <v>46</v>
      </c>
      <c r="C188" s="2" t="s">
        <v>381</v>
      </c>
      <c r="E188" s="30" t="s">
        <v>380</v>
      </c>
      <c r="F188" s="31">
        <v>46</v>
      </c>
      <c r="G188" s="32" t="s">
        <v>381</v>
      </c>
      <c r="H188" s="157">
        <f>[1]Ternopil!$F$186</f>
        <v>609</v>
      </c>
      <c r="I188" s="157">
        <f>[1]Ternopil!$G$186</f>
        <v>7751</v>
      </c>
      <c r="J188" s="157">
        <f>[1]Ternopil!$H$186</f>
        <v>7563</v>
      </c>
      <c r="K188" s="157">
        <f>[1]Ternopil!$I$186</f>
        <v>31676112.199999999</v>
      </c>
      <c r="L188" s="157">
        <f>[1]Ternopil!$J$186</f>
        <v>305320.5</v>
      </c>
      <c r="M188" s="11"/>
      <c r="N188" s="33" t="s">
        <v>912</v>
      </c>
      <c r="O188" s="36">
        <v>46</v>
      </c>
      <c r="P188" s="35" t="s">
        <v>381</v>
      </c>
      <c r="Q188" s="157">
        <f>[2]Ternopil!$F$186</f>
        <v>708</v>
      </c>
      <c r="R188" s="157">
        <f>[2]Ternopil!$G$186</f>
        <v>7248</v>
      </c>
      <c r="S188" s="157">
        <f>[2]Ternopil!$H$186</f>
        <v>7005</v>
      </c>
      <c r="T188" s="157">
        <f>[2]Ternopil!$I$186</f>
        <v>32809513.600000001</v>
      </c>
      <c r="U188" s="157">
        <f>[2]Ternopil!$J$186</f>
        <v>338133</v>
      </c>
      <c r="V188" s="11"/>
      <c r="W188" s="36" t="s">
        <v>1257</v>
      </c>
      <c r="X188" s="36">
        <v>46</v>
      </c>
      <c r="Y188" s="36" t="s">
        <v>381</v>
      </c>
      <c r="Z188" s="157">
        <f>[3]Ternopil!$F$186</f>
        <v>691</v>
      </c>
      <c r="AA188" s="157">
        <f>[3]Ternopil!$G$186</f>
        <v>7228</v>
      </c>
      <c r="AB188" s="157">
        <f>[3]Ternopil!$H$186</f>
        <v>7029</v>
      </c>
      <c r="AC188" s="157">
        <f>[3]Ternopil!$I$186</f>
        <v>38257287.100000001</v>
      </c>
      <c r="AD188" s="157">
        <f>[3]Ternopil!$J$186</f>
        <v>365530.4</v>
      </c>
      <c r="AE188" s="11"/>
      <c r="AF188" s="37" t="s">
        <v>1257</v>
      </c>
      <c r="AG188" s="37">
        <v>46</v>
      </c>
      <c r="AH188" s="37" t="s">
        <v>381</v>
      </c>
      <c r="AI188" s="157">
        <f>[4]Ternopil!$F$186</f>
        <v>659</v>
      </c>
      <c r="AJ188" s="157">
        <f>[4]Ternopil!$G$186</f>
        <v>6011</v>
      </c>
      <c r="AK188" s="157">
        <f>[4]Ternopil!$H$186</f>
        <v>5698</v>
      </c>
      <c r="AL188" s="157">
        <f>[4]Ternopil!$I$186</f>
        <v>45283650.600000001</v>
      </c>
      <c r="AM188" s="157">
        <f>[4]Ternopil!$J$186</f>
        <v>434438.7</v>
      </c>
      <c r="AN188" s="11"/>
      <c r="AO188" s="11" t="s">
        <v>1257</v>
      </c>
      <c r="AP188" s="11">
        <v>46</v>
      </c>
      <c r="AQ188" s="11" t="s">
        <v>381</v>
      </c>
      <c r="AR188" s="157">
        <f>[5]Ternopil!$F$186</f>
        <v>508</v>
      </c>
      <c r="AS188" s="157">
        <f>[5]Ternopil!$G$186</f>
        <v>3364</v>
      </c>
      <c r="AT188" s="157">
        <f>[5]Ternopil!$H$186</f>
        <v>3230</v>
      </c>
      <c r="AU188" s="157">
        <f>[5]Ternopil!$I$186</f>
        <v>10291607.9</v>
      </c>
      <c r="AV188" s="157">
        <f>[5]Ternopil!$J$186</f>
        <v>192265.3</v>
      </c>
      <c r="AW188" s="11"/>
      <c r="AX188" s="33" t="s">
        <v>1257</v>
      </c>
      <c r="AY188" s="33">
        <v>46</v>
      </c>
      <c r="AZ188" s="33" t="s">
        <v>381</v>
      </c>
      <c r="BA188" s="157">
        <f>[6]Ternopil!$F$186</f>
        <v>574</v>
      </c>
      <c r="BB188" s="157">
        <f>[6]Ternopil!$G$186</f>
        <v>3862</v>
      </c>
      <c r="BC188" s="157">
        <f>[6]Ternopil!$H$186</f>
        <v>3725</v>
      </c>
      <c r="BD188" s="157">
        <f>[6]Ternopil!$I$186</f>
        <v>12775037.800000001</v>
      </c>
      <c r="BE188" s="157">
        <f>[6]Ternopil!$J$186</f>
        <v>253060.2</v>
      </c>
      <c r="BG188" s="2">
        <v>46</v>
      </c>
      <c r="BH188" s="2" t="s">
        <v>381</v>
      </c>
      <c r="BI188" s="1">
        <f t="shared" si="154"/>
        <v>609</v>
      </c>
      <c r="BJ188" s="1">
        <f t="shared" si="155"/>
        <v>708</v>
      </c>
      <c r="BK188" s="1">
        <f t="shared" si="156"/>
        <v>691</v>
      </c>
      <c r="BL188" s="1">
        <f t="shared" si="157"/>
        <v>659</v>
      </c>
      <c r="BM188" s="1">
        <f t="shared" si="158"/>
        <v>508</v>
      </c>
      <c r="BN188" s="1">
        <f t="shared" si="159"/>
        <v>574</v>
      </c>
      <c r="BP188" s="1">
        <f t="shared" si="160"/>
        <v>7563</v>
      </c>
      <c r="BQ188" s="1">
        <f t="shared" si="161"/>
        <v>7005</v>
      </c>
      <c r="BR188" s="1">
        <f t="shared" si="162"/>
        <v>7029</v>
      </c>
      <c r="BS188" s="1">
        <f t="shared" si="163"/>
        <v>5698</v>
      </c>
      <c r="BT188" s="1">
        <f t="shared" si="164"/>
        <v>3230</v>
      </c>
      <c r="BU188" s="1">
        <f t="shared" si="165"/>
        <v>3725</v>
      </c>
      <c r="BW188" s="40" t="str">
        <f t="shared" si="166"/>
        <v/>
      </c>
      <c r="BX188" s="40" t="str">
        <f t="shared" si="167"/>
        <v/>
      </c>
      <c r="BY188" s="40" t="str">
        <f t="shared" si="168"/>
        <v/>
      </c>
      <c r="BZ188" s="40" t="str">
        <f t="shared" si="169"/>
        <v/>
      </c>
      <c r="CA188" s="40" t="str">
        <f t="shared" si="170"/>
        <v/>
      </c>
      <c r="CB188" s="40" t="str">
        <f t="shared" si="171"/>
        <v/>
      </c>
      <c r="CD188" s="10">
        <f t="shared" si="172"/>
        <v>305320.5</v>
      </c>
      <c r="CE188" s="10">
        <f t="shared" si="173"/>
        <v>338133</v>
      </c>
      <c r="CF188" s="10">
        <f t="shared" si="174"/>
        <v>365530.4</v>
      </c>
      <c r="CG188" s="10">
        <f t="shared" si="175"/>
        <v>434438.7</v>
      </c>
      <c r="CH188" s="10">
        <f t="shared" si="176"/>
        <v>192265.3</v>
      </c>
      <c r="CI188" s="10">
        <f t="shared" si="177"/>
        <v>253060.2</v>
      </c>
      <c r="CK188" s="40" t="str">
        <f t="shared" si="178"/>
        <v/>
      </c>
      <c r="CL188" s="40" t="str">
        <f t="shared" si="179"/>
        <v/>
      </c>
      <c r="CM188" s="40" t="str">
        <f t="shared" si="180"/>
        <v/>
      </c>
      <c r="CN188" s="40" t="str">
        <f t="shared" si="181"/>
        <v/>
      </c>
      <c r="CO188" s="40" t="str">
        <f t="shared" si="182"/>
        <v/>
      </c>
      <c r="CP188" s="40" t="str">
        <f t="shared" si="183"/>
        <v/>
      </c>
      <c r="CR188" s="9" t="str">
        <f t="shared" si="184"/>
        <v/>
      </c>
      <c r="CS188" s="9" t="str">
        <f t="shared" si="185"/>
        <v/>
      </c>
      <c r="CT188" s="9" t="str">
        <f t="shared" si="186"/>
        <v/>
      </c>
      <c r="CU188" s="9" t="str">
        <f t="shared" si="187"/>
        <v/>
      </c>
      <c r="CV188" s="9" t="str">
        <f t="shared" si="188"/>
        <v/>
      </c>
      <c r="CW188" s="9" t="str">
        <f t="shared" si="189"/>
        <v/>
      </c>
      <c r="CY188" s="9" t="str">
        <f t="shared" si="190"/>
        <v/>
      </c>
      <c r="CZ188" s="9" t="str">
        <f t="shared" si="191"/>
        <v/>
      </c>
      <c r="DA188" s="9" t="str">
        <f t="shared" si="192"/>
        <v/>
      </c>
      <c r="DB188" s="9" t="str">
        <f t="shared" si="193"/>
        <v/>
      </c>
      <c r="DC188" s="9" t="str">
        <f t="shared" si="194"/>
        <v/>
      </c>
      <c r="DD188" s="9" t="str">
        <f t="shared" si="195"/>
        <v/>
      </c>
      <c r="DF188" s="9" t="str">
        <f>IF($A188=2,IF(ISNUMBER(CR188/Ukraine!CR188),100*CR188/Ukraine!CR188,""),"")</f>
        <v/>
      </c>
      <c r="DG188" s="9" t="str">
        <f>IF($A188=2,IF(ISNUMBER(CS188/Ukraine!CS188),100*CS188/Ukraine!CS188,""),"")</f>
        <v/>
      </c>
      <c r="DH188" s="9" t="str">
        <f>IF($A188=2,IF(ISNUMBER(CT188/Ukraine!CT188),100*CT188/Ukraine!CT188,""),"")</f>
        <v/>
      </c>
      <c r="DI188" s="9" t="str">
        <f>IF($A188=2,IF(ISNUMBER(CU188/Ukraine!CU188),100*CU188/Ukraine!CU188,""),"")</f>
        <v/>
      </c>
      <c r="DJ188" s="9" t="str">
        <f>IF($A188=2,IF(ISNUMBER(CV188/Ukraine!CV188),100*CV188/Ukraine!CV188,""),"")</f>
        <v/>
      </c>
      <c r="DK188" s="9" t="str">
        <f>IF($A188=2,IF(ISNUMBER(CW188/Ukraine!CW188),100*CW188/Ukraine!CW188,""),"")</f>
        <v/>
      </c>
      <c r="DM188" s="40" t="str">
        <f t="shared" si="196"/>
        <v/>
      </c>
      <c r="DN188" s="40" t="str">
        <f t="shared" si="197"/>
        <v/>
      </c>
      <c r="DO188" s="40" t="str">
        <f t="shared" si="198"/>
        <v/>
      </c>
      <c r="DP188" s="40" t="str">
        <f t="shared" si="199"/>
        <v/>
      </c>
      <c r="DQ188" s="40" t="str">
        <f t="shared" si="200"/>
        <v/>
      </c>
      <c r="DR188" s="40" t="str">
        <f t="shared" si="153"/>
        <v/>
      </c>
      <c r="DT188" s="40" t="str">
        <f t="shared" si="201"/>
        <v/>
      </c>
      <c r="DU188" s="40" t="str">
        <f t="shared" si="202"/>
        <v/>
      </c>
      <c r="DV188" s="40" t="str">
        <f t="shared" si="203"/>
        <v/>
      </c>
      <c r="DW188" s="40" t="str">
        <f t="shared" si="204"/>
        <v/>
      </c>
      <c r="DX188" s="40" t="str">
        <f t="shared" si="205"/>
        <v/>
      </c>
      <c r="DY188" s="40" t="str">
        <f t="shared" si="206"/>
        <v/>
      </c>
    </row>
    <row r="189" spans="1:129" x14ac:dyDescent="0.2">
      <c r="A189" s="39">
        <f>'Industry selection'!C189</f>
        <v>2</v>
      </c>
      <c r="B189" s="2">
        <v>46.1</v>
      </c>
      <c r="C189" s="2" t="s">
        <v>383</v>
      </c>
      <c r="E189" s="30" t="s">
        <v>382</v>
      </c>
      <c r="F189" s="31">
        <v>46.1</v>
      </c>
      <c r="G189" s="32" t="s">
        <v>383</v>
      </c>
      <c r="H189" s="157">
        <f>[1]Ternopil!$F$187</f>
        <v>82</v>
      </c>
      <c r="I189" s="157">
        <f>[1]Ternopil!$G$187</f>
        <v>261</v>
      </c>
      <c r="J189" s="157">
        <f>[1]Ternopil!$H$187</f>
        <v>244</v>
      </c>
      <c r="K189" s="157">
        <f>[1]Ternopil!$I$187</f>
        <v>47966.8</v>
      </c>
      <c r="L189" s="157">
        <f>[1]Ternopil!$J$187</f>
        <v>3869.1</v>
      </c>
      <c r="M189" s="11"/>
      <c r="N189" s="33" t="s">
        <v>913</v>
      </c>
      <c r="O189" s="36">
        <v>46.1</v>
      </c>
      <c r="P189" s="35" t="s">
        <v>383</v>
      </c>
      <c r="Q189" s="157">
        <f>[2]Ternopil!$F$187</f>
        <v>119</v>
      </c>
      <c r="R189" s="157">
        <f>[2]Ternopil!$G$187</f>
        <v>221</v>
      </c>
      <c r="S189" s="157">
        <f>[2]Ternopil!$H$187</f>
        <v>204</v>
      </c>
      <c r="T189" s="157">
        <f>[2]Ternopil!$I$187</f>
        <v>28518.7</v>
      </c>
      <c r="U189" s="157">
        <f>[2]Ternopil!$J$187</f>
        <v>1264.8</v>
      </c>
      <c r="V189" s="11"/>
      <c r="W189" s="36" t="s">
        <v>1258</v>
      </c>
      <c r="X189" s="36">
        <v>46.1</v>
      </c>
      <c r="Y189" s="36" t="s">
        <v>383</v>
      </c>
      <c r="Z189" s="157">
        <f>[3]Ternopil!$F$187</f>
        <v>116</v>
      </c>
      <c r="AA189" s="157">
        <f>[3]Ternopil!$G$187</f>
        <v>217</v>
      </c>
      <c r="AB189" s="157">
        <f>[3]Ternopil!$H$187</f>
        <v>185</v>
      </c>
      <c r="AC189" s="157">
        <f>[3]Ternopil!$I$187</f>
        <v>142874.70000000001</v>
      </c>
      <c r="AD189" s="157">
        <f>[3]Ternopil!$J$187</f>
        <v>3096</v>
      </c>
      <c r="AE189" s="11"/>
      <c r="AF189" s="37" t="s">
        <v>1258</v>
      </c>
      <c r="AG189" s="37">
        <v>46.1</v>
      </c>
      <c r="AH189" s="37" t="s">
        <v>383</v>
      </c>
      <c r="AI189" s="157">
        <f>[4]Ternopil!$F$187</f>
        <v>91</v>
      </c>
      <c r="AJ189" s="157">
        <f>[4]Ternopil!$G$187</f>
        <v>176</v>
      </c>
      <c r="AK189" s="157">
        <f>[4]Ternopil!$H$187</f>
        <v>131</v>
      </c>
      <c r="AL189" s="157">
        <f>[4]Ternopil!$I$187</f>
        <v>29720.400000000001</v>
      </c>
      <c r="AM189" s="157">
        <f>[4]Ternopil!$J$187</f>
        <v>1901</v>
      </c>
      <c r="AN189" s="11"/>
      <c r="AO189" s="11" t="s">
        <v>1258</v>
      </c>
      <c r="AP189" s="11">
        <v>46.1</v>
      </c>
      <c r="AQ189" s="11" t="s">
        <v>383</v>
      </c>
      <c r="AR189" s="157">
        <f>[5]Ternopil!$F$187</f>
        <v>54</v>
      </c>
      <c r="AS189" s="157">
        <f>[5]Ternopil!$G$187</f>
        <v>95</v>
      </c>
      <c r="AT189" s="157">
        <f>[5]Ternopil!$H$187</f>
        <v>70</v>
      </c>
      <c r="AU189" s="157">
        <f>[5]Ternopil!$I$187</f>
        <v>9377</v>
      </c>
      <c r="AV189" s="157">
        <f>[5]Ternopil!$J$187</f>
        <v>1593.2</v>
      </c>
      <c r="AW189" s="11"/>
      <c r="AX189" s="33" t="s">
        <v>1258</v>
      </c>
      <c r="AY189" s="33">
        <v>46.1</v>
      </c>
      <c r="AZ189" s="33" t="s">
        <v>383</v>
      </c>
      <c r="BA189" s="157">
        <f>[6]Ternopil!$F$187</f>
        <v>57</v>
      </c>
      <c r="BB189" s="157">
        <f>[6]Ternopil!$G$187</f>
        <v>117</v>
      </c>
      <c r="BC189" s="157">
        <f>[6]Ternopil!$H$187</f>
        <v>104</v>
      </c>
      <c r="BD189" s="157">
        <f>[6]Ternopil!$I$187</f>
        <v>34989.1</v>
      </c>
      <c r="BE189" s="157">
        <f>[6]Ternopil!$J$187</f>
        <v>3714.5</v>
      </c>
      <c r="BG189" s="2">
        <v>46.1</v>
      </c>
      <c r="BH189" s="2" t="s">
        <v>383</v>
      </c>
      <c r="BI189" s="1">
        <f t="shared" si="154"/>
        <v>82</v>
      </c>
      <c r="BJ189" s="1">
        <f t="shared" si="155"/>
        <v>119</v>
      </c>
      <c r="BK189" s="1">
        <f t="shared" si="156"/>
        <v>116</v>
      </c>
      <c r="BL189" s="1">
        <f t="shared" si="157"/>
        <v>91</v>
      </c>
      <c r="BM189" s="1">
        <f t="shared" si="158"/>
        <v>54</v>
      </c>
      <c r="BN189" s="1">
        <f t="shared" si="159"/>
        <v>57</v>
      </c>
      <c r="BP189" s="1">
        <f t="shared" si="160"/>
        <v>244</v>
      </c>
      <c r="BQ189" s="1">
        <f t="shared" si="161"/>
        <v>204</v>
      </c>
      <c r="BR189" s="1">
        <f t="shared" si="162"/>
        <v>185</v>
      </c>
      <c r="BS189" s="1">
        <f t="shared" si="163"/>
        <v>131</v>
      </c>
      <c r="BT189" s="1">
        <f t="shared" si="164"/>
        <v>70</v>
      </c>
      <c r="BU189" s="1">
        <f t="shared" si="165"/>
        <v>104</v>
      </c>
      <c r="BW189" s="40">
        <f t="shared" si="166"/>
        <v>2.9171947107912294E-3</v>
      </c>
      <c r="BX189" s="40">
        <f t="shared" si="167"/>
        <v>2.5275365191857369E-3</v>
      </c>
      <c r="BY189" s="40">
        <f t="shared" si="168"/>
        <v>2.3534799699772286E-3</v>
      </c>
      <c r="BZ189" s="40">
        <f t="shared" si="169"/>
        <v>1.8095922201348215E-3</v>
      </c>
      <c r="CA189" s="40">
        <f t="shared" si="170"/>
        <v>1.0070638334604151E-3</v>
      </c>
      <c r="CB189" s="40">
        <f t="shared" si="171"/>
        <v>1.4678277560583178E-3</v>
      </c>
      <c r="CD189" s="10">
        <f t="shared" si="172"/>
        <v>3869.1</v>
      </c>
      <c r="CE189" s="10">
        <f t="shared" si="173"/>
        <v>1264.8</v>
      </c>
      <c r="CF189" s="10">
        <f t="shared" si="174"/>
        <v>3096</v>
      </c>
      <c r="CG189" s="10">
        <f t="shared" si="175"/>
        <v>1901</v>
      </c>
      <c r="CH189" s="10">
        <f t="shared" si="176"/>
        <v>1593.2</v>
      </c>
      <c r="CI189" s="10">
        <f t="shared" si="177"/>
        <v>3714.5</v>
      </c>
      <c r="CK189" s="40">
        <f t="shared" si="178"/>
        <v>1.9373131898026154E-3</v>
      </c>
      <c r="CL189" s="40">
        <f t="shared" si="179"/>
        <v>6.0966277907026909E-4</v>
      </c>
      <c r="CM189" s="40">
        <f t="shared" si="180"/>
        <v>1.3887664672109141E-3</v>
      </c>
      <c r="CN189" s="40">
        <f t="shared" si="181"/>
        <v>7.2441091788236352E-4</v>
      </c>
      <c r="CO189" s="40">
        <f t="shared" si="182"/>
        <v>5.3486527988440573E-4</v>
      </c>
      <c r="CP189" s="40">
        <f t="shared" si="183"/>
        <v>8.5751045726442144E-4</v>
      </c>
      <c r="CR189" s="9">
        <f t="shared" si="184"/>
        <v>15.856967213114753</v>
      </c>
      <c r="CS189" s="9">
        <f t="shared" si="185"/>
        <v>6.2</v>
      </c>
      <c r="CT189" s="9">
        <f t="shared" si="186"/>
        <v>16.735135135135135</v>
      </c>
      <c r="CU189" s="9">
        <f t="shared" si="187"/>
        <v>14.511450381679388</v>
      </c>
      <c r="CV189" s="9">
        <f t="shared" si="188"/>
        <v>22.76</v>
      </c>
      <c r="CW189" s="9">
        <f t="shared" si="189"/>
        <v>35.716346153846153</v>
      </c>
      <c r="CY189" s="9">
        <f t="shared" si="190"/>
        <v>66.410143369455071</v>
      </c>
      <c r="CZ189" s="9">
        <f t="shared" si="191"/>
        <v>24.120829687029651</v>
      </c>
      <c r="DA189" s="9">
        <f t="shared" si="192"/>
        <v>59.009062534080186</v>
      </c>
      <c r="DB189" s="9">
        <f t="shared" si="193"/>
        <v>40.031721501786301</v>
      </c>
      <c r="DC189" s="9">
        <f t="shared" si="194"/>
        <v>53.111358199264515</v>
      </c>
      <c r="DD189" s="9">
        <f t="shared" si="195"/>
        <v>58.420373488996198</v>
      </c>
      <c r="DF189" s="9">
        <f>IF($A189=2,IF(ISNUMBER(CR189/Ukraine!CR189),100*CR189/Ukraine!CR189,""),"")</f>
        <v>23.778757794039631</v>
      </c>
      <c r="DG189" s="9">
        <f>IF($A189=2,IF(ISNUMBER(CS189/Ukraine!CS189),100*CS189/Ukraine!CS189,""),"")</f>
        <v>17.195230870323158</v>
      </c>
      <c r="DH189" s="9">
        <f>IF($A189=2,IF(ISNUMBER(CT189/Ukraine!CT189),100*CT189/Ukraine!CT189,""),"")</f>
        <v>38.46644989258948</v>
      </c>
      <c r="DI189" s="9">
        <f>IF($A189=2,IF(ISNUMBER(CU189/Ukraine!CU189),100*CU189/Ukraine!CU189,""),"")</f>
        <v>28.390482093500715</v>
      </c>
      <c r="DJ189" s="9">
        <f>IF($A189=2,IF(ISNUMBER(CV189/Ukraine!CV189),100*CV189/Ukraine!CV189,""),"")</f>
        <v>32.634058028203746</v>
      </c>
      <c r="DK189" s="9">
        <f>IF($A189=2,IF(ISNUMBER(CW189/Ukraine!CW189),100*CW189/Ukraine!CW189,""),"")</f>
        <v>48.712330361767997</v>
      </c>
      <c r="DM189" s="40">
        <f t="shared" si="196"/>
        <v>-0.16393442622950816</v>
      </c>
      <c r="DN189" s="40">
        <f t="shared" si="197"/>
        <v>-9.3137254901960786E-2</v>
      </c>
      <c r="DO189" s="40">
        <f t="shared" si="198"/>
        <v>-0.29189189189189191</v>
      </c>
      <c r="DP189" s="40">
        <f t="shared" si="199"/>
        <v>-0.46564885496183206</v>
      </c>
      <c r="DQ189" s="40">
        <f t="shared" si="200"/>
        <v>0.48571428571428577</v>
      </c>
      <c r="DR189" s="40">
        <f t="shared" si="153"/>
        <v>-0.57377049180327866</v>
      </c>
      <c r="DT189" s="40">
        <f t="shared" si="201"/>
        <v>-0.60900467809051195</v>
      </c>
      <c r="DU189" s="40">
        <f t="shared" si="202"/>
        <v>1.6992153443766345</v>
      </c>
      <c r="DV189" s="40">
        <f t="shared" si="203"/>
        <v>-0.13287521944099256</v>
      </c>
      <c r="DW189" s="40">
        <f t="shared" si="204"/>
        <v>0.56841662283008954</v>
      </c>
      <c r="DX189" s="40">
        <f t="shared" si="205"/>
        <v>0.56925949709341617</v>
      </c>
      <c r="DY189" s="40">
        <f t="shared" si="206"/>
        <v>1.2524071390086742</v>
      </c>
    </row>
    <row r="190" spans="1:129" x14ac:dyDescent="0.2">
      <c r="A190" s="39">
        <f>'Industry selection'!C190</f>
        <v>2</v>
      </c>
      <c r="B190" s="2">
        <v>46.2</v>
      </c>
      <c r="C190" s="2" t="s">
        <v>385</v>
      </c>
      <c r="E190" s="30" t="s">
        <v>384</v>
      </c>
      <c r="F190" s="31">
        <v>46.2</v>
      </c>
      <c r="G190" s="32" t="s">
        <v>385</v>
      </c>
      <c r="H190" s="157">
        <f>[1]Ternopil!$F$188</f>
        <v>48</v>
      </c>
      <c r="I190" s="157">
        <f>[1]Ternopil!$G$188</f>
        <v>251</v>
      </c>
      <c r="J190" s="157">
        <f>[1]Ternopil!$H$188</f>
        <v>236</v>
      </c>
      <c r="K190" s="157">
        <f>[1]Ternopil!$I$188</f>
        <v>597831</v>
      </c>
      <c r="L190" s="157">
        <f>[1]Ternopil!$J$188</f>
        <v>3772.5</v>
      </c>
      <c r="M190" s="11"/>
      <c r="N190" s="33" t="s">
        <v>914</v>
      </c>
      <c r="O190" s="36">
        <v>46.2</v>
      </c>
      <c r="P190" s="35" t="s">
        <v>385</v>
      </c>
      <c r="Q190" s="157">
        <f>[2]Ternopil!$F$188</f>
        <v>68</v>
      </c>
      <c r="R190" s="157">
        <f>[2]Ternopil!$G$188</f>
        <v>419</v>
      </c>
      <c r="S190" s="157">
        <f>[2]Ternopil!$H$188</f>
        <v>400</v>
      </c>
      <c r="T190" s="157">
        <f>[2]Ternopil!$I$188</f>
        <v>1037829.9</v>
      </c>
      <c r="U190" s="157">
        <f>[2]Ternopil!$J$188</f>
        <v>14860.6</v>
      </c>
      <c r="V190" s="11"/>
      <c r="W190" s="36" t="s">
        <v>1259</v>
      </c>
      <c r="X190" s="36">
        <v>46.2</v>
      </c>
      <c r="Y190" s="36" t="s">
        <v>385</v>
      </c>
      <c r="Z190" s="157">
        <f>[3]Ternopil!$F$188</f>
        <v>66</v>
      </c>
      <c r="AA190" s="157">
        <f>[3]Ternopil!$G$188</f>
        <v>326</v>
      </c>
      <c r="AB190" s="157">
        <f>[3]Ternopil!$H$188</f>
        <v>316</v>
      </c>
      <c r="AC190" s="157">
        <f>[3]Ternopil!$I$188</f>
        <v>2134950.4</v>
      </c>
      <c r="AD190" s="157">
        <f>[3]Ternopil!$J$188</f>
        <v>6836.4</v>
      </c>
      <c r="AE190" s="11"/>
      <c r="AF190" s="37" t="s">
        <v>1259</v>
      </c>
      <c r="AG190" s="37">
        <v>46.2</v>
      </c>
      <c r="AH190" s="37" t="s">
        <v>385</v>
      </c>
      <c r="AI190" s="157">
        <f>[4]Ternopil!$F$188</f>
        <v>53</v>
      </c>
      <c r="AJ190" s="157">
        <f>[4]Ternopil!$G$188</f>
        <v>296</v>
      </c>
      <c r="AK190" s="157">
        <f>[4]Ternopil!$H$188</f>
        <v>275</v>
      </c>
      <c r="AL190" s="157">
        <f>[4]Ternopil!$I$188</f>
        <v>1621494.1</v>
      </c>
      <c r="AM190" s="157">
        <f>[4]Ternopil!$J$188</f>
        <v>26441.5</v>
      </c>
      <c r="AN190" s="11"/>
      <c r="AO190" s="11" t="s">
        <v>1259</v>
      </c>
      <c r="AP190" s="11">
        <v>46.2</v>
      </c>
      <c r="AQ190" s="11" t="s">
        <v>385</v>
      </c>
      <c r="AR190" s="157">
        <f>[5]Ternopil!$F$188</f>
        <v>44</v>
      </c>
      <c r="AS190" s="157">
        <f>[5]Ternopil!$G$188</f>
        <v>437</v>
      </c>
      <c r="AT190" s="157">
        <f>[5]Ternopil!$H$188</f>
        <v>431</v>
      </c>
      <c r="AU190" s="157">
        <f>[5]Ternopil!$I$188</f>
        <v>3744627.1</v>
      </c>
      <c r="AV190" s="157">
        <f>[5]Ternopil!$J$188</f>
        <v>81660.100000000006</v>
      </c>
      <c r="AW190" s="11"/>
      <c r="AX190" s="33" t="s">
        <v>1259</v>
      </c>
      <c r="AY190" s="33">
        <v>46.2</v>
      </c>
      <c r="AZ190" s="33" t="s">
        <v>385</v>
      </c>
      <c r="BA190" s="157">
        <f>[6]Ternopil!$F$188</f>
        <v>44</v>
      </c>
      <c r="BB190" s="157">
        <f>[6]Ternopil!$G$188</f>
        <v>388</v>
      </c>
      <c r="BC190" s="157">
        <f>[6]Ternopil!$H$188</f>
        <v>380</v>
      </c>
      <c r="BD190" s="157">
        <f>[6]Ternopil!$I$188</f>
        <v>4297641</v>
      </c>
      <c r="BE190" s="157">
        <f>[6]Ternopil!$J$188</f>
        <v>87621.2</v>
      </c>
      <c r="BG190" s="2">
        <v>46.2</v>
      </c>
      <c r="BH190" s="2" t="s">
        <v>385</v>
      </c>
      <c r="BI190" s="1">
        <f t="shared" si="154"/>
        <v>48</v>
      </c>
      <c r="BJ190" s="1">
        <f t="shared" si="155"/>
        <v>68</v>
      </c>
      <c r="BK190" s="1">
        <f t="shared" si="156"/>
        <v>66</v>
      </c>
      <c r="BL190" s="1">
        <f t="shared" si="157"/>
        <v>53</v>
      </c>
      <c r="BM190" s="1">
        <f t="shared" si="158"/>
        <v>44</v>
      </c>
      <c r="BN190" s="1">
        <f t="shared" si="159"/>
        <v>44</v>
      </c>
      <c r="BP190" s="1">
        <f t="shared" si="160"/>
        <v>236</v>
      </c>
      <c r="BQ190" s="1">
        <f t="shared" si="161"/>
        <v>400</v>
      </c>
      <c r="BR190" s="1">
        <f t="shared" si="162"/>
        <v>316</v>
      </c>
      <c r="BS190" s="1">
        <f t="shared" si="163"/>
        <v>275</v>
      </c>
      <c r="BT190" s="1">
        <f t="shared" si="164"/>
        <v>431</v>
      </c>
      <c r="BU190" s="1">
        <f t="shared" si="165"/>
        <v>380</v>
      </c>
      <c r="BW190" s="40">
        <f t="shared" si="166"/>
        <v>2.8215489825685661E-3</v>
      </c>
      <c r="BX190" s="40">
        <f t="shared" si="167"/>
        <v>4.9559539591877188E-3</v>
      </c>
      <c r="BY190" s="40">
        <f t="shared" si="168"/>
        <v>4.0199982189881309E-3</v>
      </c>
      <c r="BZ190" s="40">
        <f t="shared" si="169"/>
        <v>3.798762294176152E-3</v>
      </c>
      <c r="CA190" s="40">
        <f t="shared" si="170"/>
        <v>6.2006358888776992E-3</v>
      </c>
      <c r="CB190" s="40">
        <f t="shared" si="171"/>
        <v>5.3632168009823157E-3</v>
      </c>
      <c r="CD190" s="10">
        <f t="shared" si="172"/>
        <v>3772.5</v>
      </c>
      <c r="CE190" s="10">
        <f t="shared" si="173"/>
        <v>14860.6</v>
      </c>
      <c r="CF190" s="10">
        <f t="shared" si="174"/>
        <v>6836.4</v>
      </c>
      <c r="CG190" s="10">
        <f t="shared" si="175"/>
        <v>26441.5</v>
      </c>
      <c r="CH190" s="10">
        <f t="shared" si="176"/>
        <v>81660.100000000006</v>
      </c>
      <c r="CI190" s="10">
        <f t="shared" si="177"/>
        <v>87621.2</v>
      </c>
      <c r="CK190" s="40">
        <f t="shared" si="178"/>
        <v>1.8889442011140491E-3</v>
      </c>
      <c r="CL190" s="40">
        <f t="shared" si="179"/>
        <v>7.1631520356195766E-3</v>
      </c>
      <c r="CM190" s="40">
        <f t="shared" si="180"/>
        <v>3.066590140969216E-3</v>
      </c>
      <c r="CN190" s="40">
        <f t="shared" si="181"/>
        <v>1.0076018561381649E-2</v>
      </c>
      <c r="CO190" s="40">
        <f t="shared" si="182"/>
        <v>2.7414732765433443E-2</v>
      </c>
      <c r="CP190" s="40">
        <f t="shared" si="183"/>
        <v>2.0227781741299588E-2</v>
      </c>
      <c r="CR190" s="9">
        <f t="shared" si="184"/>
        <v>15.985169491525424</v>
      </c>
      <c r="CS190" s="9">
        <f t="shared" si="185"/>
        <v>37.151499999999999</v>
      </c>
      <c r="CT190" s="9">
        <f t="shared" si="186"/>
        <v>21.634177215189872</v>
      </c>
      <c r="CU190" s="9">
        <f t="shared" si="187"/>
        <v>96.150909090909096</v>
      </c>
      <c r="CV190" s="9">
        <f t="shared" si="188"/>
        <v>189.46658932714618</v>
      </c>
      <c r="CW190" s="9">
        <f t="shared" si="189"/>
        <v>230.5821052631579</v>
      </c>
      <c r="CY190" s="9">
        <f t="shared" si="190"/>
        <v>66.94706392778869</v>
      </c>
      <c r="CZ190" s="9">
        <f t="shared" si="191"/>
        <v>144.53629098672292</v>
      </c>
      <c r="DA190" s="9">
        <f t="shared" si="192"/>
        <v>76.283370636445312</v>
      </c>
      <c r="DB190" s="9">
        <f t="shared" si="193"/>
        <v>265.24477661656016</v>
      </c>
      <c r="DC190" s="9">
        <f t="shared" si="194"/>
        <v>442.12776329292649</v>
      </c>
      <c r="DD190" s="9">
        <f t="shared" si="195"/>
        <v>377.15763676744729</v>
      </c>
      <c r="DF190" s="9">
        <f>IF($A190=2,IF(ISNUMBER(CR190/Ukraine!CR190),100*CR190/Ukraine!CR190,""),"")</f>
        <v>31.369468675754078</v>
      </c>
      <c r="DG190" s="9">
        <f>IF($A190=2,IF(ISNUMBER(CS190/Ukraine!CS190),100*CS190/Ukraine!CS190,""),"")</f>
        <v>67.89511528083861</v>
      </c>
      <c r="DH190" s="9">
        <f>IF($A190=2,IF(ISNUMBER(CT190/Ukraine!CT190),100*CT190/Ukraine!CT190,""),"")</f>
        <v>38.150178107519615</v>
      </c>
      <c r="DI190" s="9">
        <f>IF($A190=2,IF(ISNUMBER(CU190/Ukraine!CU190),100*CU190/Ukraine!CU190,""),"")</f>
        <v>128.48350946821975</v>
      </c>
      <c r="DJ190" s="9">
        <f>IF($A190=2,IF(ISNUMBER(CV190/Ukraine!CV190),100*CV190/Ukraine!CV190,""),"")</f>
        <v>206.88524817430621</v>
      </c>
      <c r="DK190" s="9">
        <f>IF($A190=2,IF(ISNUMBER(CW190/Ukraine!CW190),100*CW190/Ukraine!CW190,""),"")</f>
        <v>205.30878028028906</v>
      </c>
      <c r="DM190" s="40">
        <f t="shared" si="196"/>
        <v>0.69491525423728806</v>
      </c>
      <c r="DN190" s="40">
        <f t="shared" si="197"/>
        <v>-0.20999999999999996</v>
      </c>
      <c r="DO190" s="40">
        <f t="shared" si="198"/>
        <v>-0.129746835443038</v>
      </c>
      <c r="DP190" s="40">
        <f t="shared" si="199"/>
        <v>0.56727272727272737</v>
      </c>
      <c r="DQ190" s="40">
        <f t="shared" si="200"/>
        <v>-0.11832946635730857</v>
      </c>
      <c r="DR190" s="40">
        <f t="shared" si="153"/>
        <v>0.61016949152542366</v>
      </c>
      <c r="DT190" s="40">
        <f t="shared" si="201"/>
        <v>1.3241229953611664</v>
      </c>
      <c r="DU190" s="40">
        <f t="shared" si="202"/>
        <v>-0.41767688477746867</v>
      </c>
      <c r="DV190" s="40">
        <f t="shared" si="203"/>
        <v>3.4443987000069152</v>
      </c>
      <c r="DW190" s="40">
        <f t="shared" si="204"/>
        <v>0.97051271920901594</v>
      </c>
      <c r="DX190" s="40">
        <f t="shared" si="205"/>
        <v>0.21700668219143804</v>
      </c>
      <c r="DY190" s="40">
        <f t="shared" si="206"/>
        <v>13.424751979351958</v>
      </c>
    </row>
    <row r="191" spans="1:129" x14ac:dyDescent="0.2">
      <c r="A191" s="39">
        <f>'Industry selection'!C191</f>
        <v>2</v>
      </c>
      <c r="B191" s="2">
        <v>46.3</v>
      </c>
      <c r="C191" s="2" t="s">
        <v>387</v>
      </c>
      <c r="E191" s="30" t="s">
        <v>386</v>
      </c>
      <c r="F191" s="31">
        <v>46.3</v>
      </c>
      <c r="G191" s="32" t="s">
        <v>387</v>
      </c>
      <c r="H191" s="157">
        <f>[1]Ternopil!$F$189</f>
        <v>89</v>
      </c>
      <c r="I191" s="157">
        <f>[1]Ternopil!$G$189</f>
        <v>3955</v>
      </c>
      <c r="J191" s="157">
        <f>[1]Ternopil!$H$189</f>
        <v>3928</v>
      </c>
      <c r="K191" s="157">
        <f>[1]Ternopil!$I$189</f>
        <v>27987993.699999999</v>
      </c>
      <c r="L191" s="157">
        <f>[1]Ternopil!$J$189</f>
        <v>222271.3</v>
      </c>
      <c r="M191" s="11"/>
      <c r="N191" s="33" t="s">
        <v>915</v>
      </c>
      <c r="O191" s="36">
        <v>46.3</v>
      </c>
      <c r="P191" s="35" t="s">
        <v>387</v>
      </c>
      <c r="Q191" s="157">
        <f>[2]Ternopil!$F$189</f>
        <v>97</v>
      </c>
      <c r="R191" s="157">
        <f>[2]Ternopil!$G$189</f>
        <v>3568</v>
      </c>
      <c r="S191" s="157">
        <f>[2]Ternopil!$H$189</f>
        <v>3532</v>
      </c>
      <c r="T191" s="157">
        <f>[2]Ternopil!$I$189</f>
        <v>29041046.699999999</v>
      </c>
      <c r="U191" s="157">
        <f>[2]Ternopil!$J$189</f>
        <v>247306.2</v>
      </c>
      <c r="V191" s="11"/>
      <c r="W191" s="36" t="s">
        <v>1260</v>
      </c>
      <c r="X191" s="36">
        <v>46.3</v>
      </c>
      <c r="Y191" s="36" t="s">
        <v>387</v>
      </c>
      <c r="Z191" s="157">
        <f>[3]Ternopil!$F$189</f>
        <v>89</v>
      </c>
      <c r="AA191" s="157">
        <f>[3]Ternopil!$G$189</f>
        <v>3543</v>
      </c>
      <c r="AB191" s="157">
        <f>[3]Ternopil!$H$189</f>
        <v>3510</v>
      </c>
      <c r="AC191" s="157">
        <f>[3]Ternopil!$I$189</f>
        <v>32446185.600000001</v>
      </c>
      <c r="AD191" s="157">
        <f>[3]Ternopil!$J$189</f>
        <v>274256.2</v>
      </c>
      <c r="AE191" s="11"/>
      <c r="AF191" s="37" t="s">
        <v>1260</v>
      </c>
      <c r="AG191" s="37">
        <v>46.3</v>
      </c>
      <c r="AH191" s="37" t="s">
        <v>387</v>
      </c>
      <c r="AI191" s="157">
        <f>[4]Ternopil!$F$189</f>
        <v>85</v>
      </c>
      <c r="AJ191" s="157">
        <f>[4]Ternopil!$G$189</f>
        <v>3149</v>
      </c>
      <c r="AK191" s="157">
        <f>[4]Ternopil!$H$189</f>
        <v>3111</v>
      </c>
      <c r="AL191" s="157">
        <f>[4]Ternopil!$I$189</f>
        <v>39177942.200000003</v>
      </c>
      <c r="AM191" s="157">
        <f>[4]Ternopil!$J$189</f>
        <v>328805.59999999998</v>
      </c>
      <c r="AN191" s="11"/>
      <c r="AO191" s="11" t="s">
        <v>1260</v>
      </c>
      <c r="AP191" s="11">
        <v>46.3</v>
      </c>
      <c r="AQ191" s="11" t="s">
        <v>387</v>
      </c>
      <c r="AR191" s="157">
        <f>[5]Ternopil!$F$189</f>
        <v>57</v>
      </c>
      <c r="AS191" s="157">
        <f>[5]Ternopil!$G$189</f>
        <v>531</v>
      </c>
      <c r="AT191" s="157">
        <f>[5]Ternopil!$H$189</f>
        <v>519</v>
      </c>
      <c r="AU191" s="157">
        <f>[5]Ternopil!$I$189</f>
        <v>901445.8</v>
      </c>
      <c r="AV191" s="157">
        <f>[5]Ternopil!$J$189</f>
        <v>15399.2</v>
      </c>
      <c r="AW191" s="11"/>
      <c r="AX191" s="33" t="s">
        <v>1260</v>
      </c>
      <c r="AY191" s="33">
        <v>46.3</v>
      </c>
      <c r="AZ191" s="33" t="s">
        <v>387</v>
      </c>
      <c r="BA191" s="157">
        <f>[6]Ternopil!$F$189</f>
        <v>74</v>
      </c>
      <c r="BB191" s="157">
        <f>[6]Ternopil!$G$189</f>
        <v>775</v>
      </c>
      <c r="BC191" s="157">
        <f>[6]Ternopil!$H$189</f>
        <v>765</v>
      </c>
      <c r="BD191" s="157">
        <f>[6]Ternopil!$I$189</f>
        <v>1501510.6</v>
      </c>
      <c r="BE191" s="157">
        <f>[6]Ternopil!$J$189</f>
        <v>32058.6</v>
      </c>
      <c r="BG191" s="2">
        <v>46.3</v>
      </c>
      <c r="BH191" s="2" t="s">
        <v>387</v>
      </c>
      <c r="BI191" s="1">
        <f t="shared" si="154"/>
        <v>89</v>
      </c>
      <c r="BJ191" s="1">
        <f t="shared" si="155"/>
        <v>97</v>
      </c>
      <c r="BK191" s="1">
        <f t="shared" si="156"/>
        <v>89</v>
      </c>
      <c r="BL191" s="1">
        <f t="shared" si="157"/>
        <v>85</v>
      </c>
      <c r="BM191" s="1">
        <f t="shared" si="158"/>
        <v>57</v>
      </c>
      <c r="BN191" s="1">
        <f t="shared" si="159"/>
        <v>74</v>
      </c>
      <c r="BP191" s="1">
        <f t="shared" si="160"/>
        <v>3928</v>
      </c>
      <c r="BQ191" s="1">
        <f t="shared" si="161"/>
        <v>3532</v>
      </c>
      <c r="BR191" s="1">
        <f t="shared" si="162"/>
        <v>3510</v>
      </c>
      <c r="BS191" s="1">
        <f t="shared" si="163"/>
        <v>3111</v>
      </c>
      <c r="BT191" s="1">
        <f t="shared" si="164"/>
        <v>519</v>
      </c>
      <c r="BU191" s="1">
        <f t="shared" si="165"/>
        <v>765</v>
      </c>
      <c r="BW191" s="40">
        <f t="shared" si="166"/>
        <v>4.696205255732766E-2</v>
      </c>
      <c r="BX191" s="40">
        <f t="shared" si="167"/>
        <v>4.3761073459627563E-2</v>
      </c>
      <c r="BY191" s="40">
        <f t="shared" si="168"/>
        <v>4.4652511862811203E-2</v>
      </c>
      <c r="BZ191" s="40">
        <f t="shared" si="169"/>
        <v>4.2974361807934576E-2</v>
      </c>
      <c r="CA191" s="40">
        <f t="shared" si="170"/>
        <v>7.4666589937993641E-3</v>
      </c>
      <c r="CB191" s="40">
        <f t="shared" si="171"/>
        <v>1.079700224408282E-2</v>
      </c>
      <c r="CD191" s="10">
        <f t="shared" si="172"/>
        <v>222271.3</v>
      </c>
      <c r="CE191" s="10">
        <f t="shared" si="173"/>
        <v>247306.2</v>
      </c>
      <c r="CF191" s="10">
        <f t="shared" si="174"/>
        <v>274256.2</v>
      </c>
      <c r="CG191" s="10">
        <f t="shared" si="175"/>
        <v>328805.59999999998</v>
      </c>
      <c r="CH191" s="10">
        <f t="shared" si="176"/>
        <v>15399.2</v>
      </c>
      <c r="CI191" s="10">
        <f t="shared" si="177"/>
        <v>32058.6</v>
      </c>
      <c r="CK191" s="40">
        <f t="shared" si="178"/>
        <v>0.11129438918729784</v>
      </c>
      <c r="CL191" s="40">
        <f t="shared" si="179"/>
        <v>0.11920729378028762</v>
      </c>
      <c r="CM191" s="40">
        <f t="shared" si="180"/>
        <v>0.12302254973665695</v>
      </c>
      <c r="CN191" s="40">
        <f t="shared" si="181"/>
        <v>0.12529740478740728</v>
      </c>
      <c r="CO191" s="40">
        <f t="shared" si="182"/>
        <v>5.169782461709729E-3</v>
      </c>
      <c r="CP191" s="40">
        <f t="shared" si="183"/>
        <v>7.4008843034748095E-3</v>
      </c>
      <c r="CR191" s="9">
        <f t="shared" si="184"/>
        <v>56.586379837067206</v>
      </c>
      <c r="CS191" s="9">
        <f t="shared" si="185"/>
        <v>70.01874292185731</v>
      </c>
      <c r="CT191" s="9">
        <f t="shared" si="186"/>
        <v>78.13566951566952</v>
      </c>
      <c r="CU191" s="9">
        <f t="shared" si="187"/>
        <v>105.69128897460622</v>
      </c>
      <c r="CV191" s="9">
        <f t="shared" si="188"/>
        <v>29.670905587668596</v>
      </c>
      <c r="CW191" s="9">
        <f t="shared" si="189"/>
        <v>41.906666666666666</v>
      </c>
      <c r="CY191" s="9">
        <f t="shared" si="190"/>
        <v>236.98791497973437</v>
      </c>
      <c r="CZ191" s="9">
        <f t="shared" si="191"/>
        <v>272.40486659968275</v>
      </c>
      <c r="DA191" s="9">
        <f t="shared" si="192"/>
        <v>275.51092783901407</v>
      </c>
      <c r="DB191" s="9">
        <f t="shared" si="193"/>
        <v>291.56315420668557</v>
      </c>
      <c r="DC191" s="9">
        <f t="shared" si="194"/>
        <v>69.238229119649631</v>
      </c>
      <c r="DD191" s="9">
        <f t="shared" si="195"/>
        <v>68.545732752170025</v>
      </c>
      <c r="DF191" s="9">
        <f>IF($A191=2,IF(ISNUMBER(CR191/Ukraine!CR191),100*CR191/Ukraine!CR191,""),"")</f>
        <v>172.73133293923209</v>
      </c>
      <c r="DG191" s="9">
        <f>IF($A191=2,IF(ISNUMBER(CS191/Ukraine!CS191),100*CS191/Ukraine!CS191,""),"")</f>
        <v>196.51846892474177</v>
      </c>
      <c r="DH191" s="9">
        <f>IF($A191=2,IF(ISNUMBER(CT191/Ukraine!CT191),100*CT191/Ukraine!CT191,""),"")</f>
        <v>197.05195478344896</v>
      </c>
      <c r="DI191" s="9">
        <f>IF($A191=2,IF(ISNUMBER(CU191/Ukraine!CU191),100*CU191/Ukraine!CU191,""),"")</f>
        <v>210.46066459187639</v>
      </c>
      <c r="DJ191" s="9">
        <f>IF($A191=2,IF(ISNUMBER(CV191/Ukraine!CV191),100*CV191/Ukraine!CV191,""),"")</f>
        <v>49.310828085517436</v>
      </c>
      <c r="DK191" s="9">
        <f>IF($A191=2,IF(ISNUMBER(CW191/Ukraine!CW191),100*CW191/Ukraine!CW191,""),"")</f>
        <v>51.424673589447849</v>
      </c>
      <c r="DM191" s="40">
        <f t="shared" si="196"/>
        <v>-0.10081466395112015</v>
      </c>
      <c r="DN191" s="40">
        <f t="shared" si="197"/>
        <v>-6.2287655719138746E-3</v>
      </c>
      <c r="DO191" s="40">
        <f t="shared" si="198"/>
        <v>-0.11367521367521372</v>
      </c>
      <c r="DP191" s="40">
        <f t="shared" si="199"/>
        <v>-0.83317261330761816</v>
      </c>
      <c r="DQ191" s="40">
        <f t="shared" si="200"/>
        <v>0.47398843930635848</v>
      </c>
      <c r="DR191" s="40">
        <f t="shared" si="153"/>
        <v>-0.80524439918533608</v>
      </c>
      <c r="DT191" s="40">
        <f t="shared" si="201"/>
        <v>0.23737802494993976</v>
      </c>
      <c r="DU191" s="40">
        <f t="shared" si="202"/>
        <v>0.1159250545653312</v>
      </c>
      <c r="DV191" s="40">
        <f t="shared" si="203"/>
        <v>0.35266376585421888</v>
      </c>
      <c r="DW191" s="40">
        <f t="shared" si="204"/>
        <v>-0.71926820199158104</v>
      </c>
      <c r="DX191" s="40">
        <f t="shared" si="205"/>
        <v>0.41238246142656743</v>
      </c>
      <c r="DY191" s="40">
        <f t="shared" si="206"/>
        <v>-0.25942131680218417</v>
      </c>
    </row>
    <row r="192" spans="1:129" x14ac:dyDescent="0.2">
      <c r="A192" s="39">
        <f>'Industry selection'!C192</f>
        <v>2</v>
      </c>
      <c r="B192" s="2">
        <v>46.4</v>
      </c>
      <c r="C192" s="2" t="s">
        <v>389</v>
      </c>
      <c r="E192" s="30" t="s">
        <v>388</v>
      </c>
      <c r="F192" s="31">
        <v>46.4</v>
      </c>
      <c r="G192" s="32" t="s">
        <v>389</v>
      </c>
      <c r="H192" s="157">
        <f>[1]Ternopil!$F$190</f>
        <v>90</v>
      </c>
      <c r="I192" s="157">
        <f>[1]Ternopil!$G$190</f>
        <v>675</v>
      </c>
      <c r="J192" s="157">
        <f>[1]Ternopil!$H$190</f>
        <v>651</v>
      </c>
      <c r="K192" s="157">
        <f>[1]Ternopil!$I$190</f>
        <v>380531</v>
      </c>
      <c r="L192" s="157">
        <f>[1]Ternopil!$J$190</f>
        <v>30210.9</v>
      </c>
      <c r="M192" s="11"/>
      <c r="N192" s="33" t="s">
        <v>916</v>
      </c>
      <c r="O192" s="36">
        <v>46.4</v>
      </c>
      <c r="P192" s="35" t="s">
        <v>389</v>
      </c>
      <c r="Q192" s="157">
        <f>[2]Ternopil!$F$190</f>
        <v>99</v>
      </c>
      <c r="R192" s="157">
        <f>[2]Ternopil!$G$190</f>
        <v>569</v>
      </c>
      <c r="S192" s="157">
        <f>[2]Ternopil!$H$190</f>
        <v>533</v>
      </c>
      <c r="T192" s="157">
        <f>[2]Ternopil!$I$190</f>
        <v>302376.7</v>
      </c>
      <c r="U192" s="157">
        <f>[2]Ternopil!$J$190</f>
        <v>24851.5</v>
      </c>
      <c r="V192" s="11"/>
      <c r="W192" s="36" t="s">
        <v>1261</v>
      </c>
      <c r="X192" s="36">
        <v>46.4</v>
      </c>
      <c r="Y192" s="36" t="s">
        <v>389</v>
      </c>
      <c r="Z192" s="157">
        <f>[3]Ternopil!$F$190</f>
        <v>98</v>
      </c>
      <c r="AA192" s="157">
        <f>[3]Ternopil!$G$190</f>
        <v>521</v>
      </c>
      <c r="AB192" s="157">
        <f>[3]Ternopil!$H$190</f>
        <v>493</v>
      </c>
      <c r="AC192" s="157">
        <f>[3]Ternopil!$I$190</f>
        <v>306562.7</v>
      </c>
      <c r="AD192" s="157">
        <f>[3]Ternopil!$J$190</f>
        <v>27258.5</v>
      </c>
      <c r="AE192" s="11"/>
      <c r="AF192" s="37" t="s">
        <v>1261</v>
      </c>
      <c r="AG192" s="37">
        <v>46.4</v>
      </c>
      <c r="AH192" s="37" t="s">
        <v>389</v>
      </c>
      <c r="AI192" s="157">
        <f>[4]Ternopil!$F$190</f>
        <v>91</v>
      </c>
      <c r="AJ192" s="157">
        <f>[4]Ternopil!$G$190</f>
        <v>451</v>
      </c>
      <c r="AK192" s="157">
        <f>[4]Ternopil!$H$190</f>
        <v>393</v>
      </c>
      <c r="AL192" s="157">
        <f>[4]Ternopil!$I$190</f>
        <v>351905.4</v>
      </c>
      <c r="AM192" s="157">
        <f>[4]Ternopil!$J$190</f>
        <v>22239.5</v>
      </c>
      <c r="AN192" s="11"/>
      <c r="AO192" s="11" t="s">
        <v>1261</v>
      </c>
      <c r="AP192" s="11">
        <v>46.4</v>
      </c>
      <c r="AQ192" s="11" t="s">
        <v>389</v>
      </c>
      <c r="AR192" s="157">
        <f>[5]Ternopil!$F$190</f>
        <v>67</v>
      </c>
      <c r="AS192" s="157">
        <f>[5]Ternopil!$G$190</f>
        <v>256</v>
      </c>
      <c r="AT192" s="157">
        <f>[5]Ternopil!$H$190</f>
        <v>240</v>
      </c>
      <c r="AU192" s="157">
        <f>[5]Ternopil!$I$190</f>
        <v>230410</v>
      </c>
      <c r="AV192" s="157">
        <f>[5]Ternopil!$J$190</f>
        <v>9630.1</v>
      </c>
      <c r="AW192" s="11"/>
      <c r="AX192" s="33" t="s">
        <v>1261</v>
      </c>
      <c r="AY192" s="33">
        <v>46.4</v>
      </c>
      <c r="AZ192" s="33" t="s">
        <v>389</v>
      </c>
      <c r="BA192" s="157">
        <f>[6]Ternopil!$F$190</f>
        <v>74</v>
      </c>
      <c r="BB192" s="157">
        <f>[6]Ternopil!$G$190</f>
        <v>366</v>
      </c>
      <c r="BC192" s="157">
        <f>[6]Ternopil!$H$190</f>
        <v>340</v>
      </c>
      <c r="BD192" s="157">
        <f>[6]Ternopil!$I$190</f>
        <v>354547.5</v>
      </c>
      <c r="BE192" s="157">
        <f>[6]Ternopil!$J$190</f>
        <v>13398.4</v>
      </c>
      <c r="BG192" s="2">
        <v>46.4</v>
      </c>
      <c r="BH192" s="2" t="s">
        <v>389</v>
      </c>
      <c r="BI192" s="1">
        <f t="shared" si="154"/>
        <v>90</v>
      </c>
      <c r="BJ192" s="1">
        <f t="shared" si="155"/>
        <v>99</v>
      </c>
      <c r="BK192" s="1">
        <f t="shared" si="156"/>
        <v>98</v>
      </c>
      <c r="BL192" s="1">
        <f t="shared" si="157"/>
        <v>91</v>
      </c>
      <c r="BM192" s="1">
        <f t="shared" si="158"/>
        <v>67</v>
      </c>
      <c r="BN192" s="1">
        <f t="shared" si="159"/>
        <v>74</v>
      </c>
      <c r="BP192" s="1">
        <f t="shared" si="160"/>
        <v>651</v>
      </c>
      <c r="BQ192" s="1">
        <f t="shared" si="161"/>
        <v>533</v>
      </c>
      <c r="BR192" s="1">
        <f t="shared" si="162"/>
        <v>493</v>
      </c>
      <c r="BS192" s="1">
        <f t="shared" si="163"/>
        <v>393</v>
      </c>
      <c r="BT192" s="1">
        <f t="shared" si="164"/>
        <v>240</v>
      </c>
      <c r="BU192" s="1">
        <f t="shared" si="165"/>
        <v>340</v>
      </c>
      <c r="BW192" s="40">
        <f t="shared" si="166"/>
        <v>7.783171134119222E-3</v>
      </c>
      <c r="BX192" s="40">
        <f t="shared" si="167"/>
        <v>6.6038086506176354E-3</v>
      </c>
      <c r="BY192" s="40">
        <f t="shared" si="168"/>
        <v>6.2717060821555334E-3</v>
      </c>
      <c r="BZ192" s="40">
        <f t="shared" si="169"/>
        <v>5.4287766604044644E-3</v>
      </c>
      <c r="CA192" s="40">
        <f t="shared" si="170"/>
        <v>3.452790286149995E-3</v>
      </c>
      <c r="CB192" s="40">
        <f t="shared" si="171"/>
        <v>4.7986676640368086E-3</v>
      </c>
      <c r="CD192" s="10">
        <f t="shared" si="172"/>
        <v>30210.9</v>
      </c>
      <c r="CE192" s="10">
        <f t="shared" si="173"/>
        <v>24851.5</v>
      </c>
      <c r="CF192" s="10">
        <f t="shared" si="174"/>
        <v>27258.5</v>
      </c>
      <c r="CG192" s="10">
        <f t="shared" si="175"/>
        <v>22239.5</v>
      </c>
      <c r="CH192" s="10">
        <f t="shared" si="176"/>
        <v>9630.1</v>
      </c>
      <c r="CI192" s="10">
        <f t="shared" si="177"/>
        <v>13398.4</v>
      </c>
      <c r="CK192" s="40">
        <f t="shared" si="178"/>
        <v>1.5127025676722711E-2</v>
      </c>
      <c r="CL192" s="40">
        <f t="shared" si="179"/>
        <v>1.1978996326743194E-2</v>
      </c>
      <c r="CM192" s="40">
        <f t="shared" si="180"/>
        <v>1.222729029278705E-2</v>
      </c>
      <c r="CN192" s="40">
        <f t="shared" si="181"/>
        <v>8.4747693888715531E-3</v>
      </c>
      <c r="CO192" s="40">
        <f t="shared" si="182"/>
        <v>3.2329940571270499E-3</v>
      </c>
      <c r="CP192" s="40">
        <f t="shared" si="183"/>
        <v>3.093086044046742E-3</v>
      </c>
      <c r="CR192" s="9">
        <f t="shared" si="184"/>
        <v>46.406912442396319</v>
      </c>
      <c r="CS192" s="9">
        <f t="shared" si="185"/>
        <v>46.625703564727957</v>
      </c>
      <c r="CT192" s="9">
        <f t="shared" si="186"/>
        <v>55.291075050709942</v>
      </c>
      <c r="CU192" s="9">
        <f t="shared" si="187"/>
        <v>56.589058524173026</v>
      </c>
      <c r="CV192" s="9">
        <f t="shared" si="188"/>
        <v>40.125416666666666</v>
      </c>
      <c r="CW192" s="9">
        <f t="shared" si="189"/>
        <v>39.407058823529411</v>
      </c>
      <c r="CY192" s="9">
        <f t="shared" si="190"/>
        <v>194.35555785751782</v>
      </c>
      <c r="CZ192" s="9">
        <f t="shared" si="191"/>
        <v>181.39526689076359</v>
      </c>
      <c r="DA192" s="9">
        <f t="shared" si="192"/>
        <v>194.95955538440398</v>
      </c>
      <c r="DB192" s="9">
        <f t="shared" si="193"/>
        <v>156.10827114483192</v>
      </c>
      <c r="DC192" s="9">
        <f t="shared" si="194"/>
        <v>93.634243298685035</v>
      </c>
      <c r="DD192" s="9">
        <f t="shared" si="195"/>
        <v>64.457183964365825</v>
      </c>
      <c r="DF192" s="9">
        <f>IF($A192=2,IF(ISNUMBER(CR192/Ukraine!CR192),100*CR192/Ukraine!CR192,""),"")</f>
        <v>111.60954043119609</v>
      </c>
      <c r="DG192" s="9">
        <f>IF($A192=2,IF(ISNUMBER(CS192/Ukraine!CS192),100*CS192/Ukraine!CS192,""),"")</f>
        <v>102.10104488985043</v>
      </c>
      <c r="DH192" s="9">
        <f>IF($A192=2,IF(ISNUMBER(CT192/Ukraine!CT192),100*CT192/Ukraine!CT192,""),"")</f>
        <v>103.37342087986094</v>
      </c>
      <c r="DI192" s="9">
        <f>IF($A192=2,IF(ISNUMBER(CU192/Ukraine!CU192),100*CU192/Ukraine!CU192,""),"")</f>
        <v>79.373182004949967</v>
      </c>
      <c r="DJ192" s="9">
        <f>IF($A192=2,IF(ISNUMBER(CV192/Ukraine!CV192),100*CV192/Ukraine!CV192,""),"")</f>
        <v>44.180419166919975</v>
      </c>
      <c r="DK192" s="9">
        <f>IF($A192=2,IF(ISNUMBER(CW192/Ukraine!CW192),100*CW192/Ukraine!CW192,""),"")</f>
        <v>35.56074298387415</v>
      </c>
      <c r="DM192" s="40">
        <f t="shared" si="196"/>
        <v>-0.18125960061443935</v>
      </c>
      <c r="DN192" s="40">
        <f t="shared" si="197"/>
        <v>-7.5046904315197005E-2</v>
      </c>
      <c r="DO192" s="40">
        <f t="shared" si="198"/>
        <v>-0.20283975659229214</v>
      </c>
      <c r="DP192" s="40">
        <f t="shared" si="199"/>
        <v>-0.38931297709923662</v>
      </c>
      <c r="DQ192" s="40">
        <f t="shared" si="200"/>
        <v>0.41666666666666674</v>
      </c>
      <c r="DR192" s="40">
        <f t="shared" si="153"/>
        <v>-0.47772657450076805</v>
      </c>
      <c r="DT192" s="40">
        <f t="shared" si="201"/>
        <v>4.7146235510326928E-3</v>
      </c>
      <c r="DU192" s="40">
        <f t="shared" si="202"/>
        <v>0.18584966710373219</v>
      </c>
      <c r="DV192" s="40">
        <f t="shared" si="203"/>
        <v>2.3475460954098804E-2</v>
      </c>
      <c r="DW192" s="40">
        <f t="shared" si="204"/>
        <v>-0.29093330560489217</v>
      </c>
      <c r="DX192" s="40">
        <f t="shared" si="205"/>
        <v>-1.7902813299232712E-2</v>
      </c>
      <c r="DY192" s="40">
        <f t="shared" si="206"/>
        <v>-0.15083644333278245</v>
      </c>
    </row>
    <row r="193" spans="1:129" x14ac:dyDescent="0.2">
      <c r="A193" s="39">
        <f>'Industry selection'!C193</f>
        <v>2</v>
      </c>
      <c r="B193" s="2">
        <v>46.5</v>
      </c>
      <c r="C193" s="2" t="s">
        <v>391</v>
      </c>
      <c r="E193" s="30" t="s">
        <v>390</v>
      </c>
      <c r="F193" s="31">
        <v>46.5</v>
      </c>
      <c r="G193" s="32" t="s">
        <v>391</v>
      </c>
      <c r="H193" s="157">
        <f>[1]Ternopil!$F$191</f>
        <v>12</v>
      </c>
      <c r="I193" s="157">
        <f>[1]Ternopil!$G$191</f>
        <v>61</v>
      </c>
      <c r="J193" s="157">
        <f>[1]Ternopil!$H$191</f>
        <v>57</v>
      </c>
      <c r="K193" s="157">
        <f>[1]Ternopil!$I$191</f>
        <v>8203.1</v>
      </c>
      <c r="L193" s="157">
        <f>[1]Ternopil!$J$191</f>
        <v>894.3</v>
      </c>
      <c r="M193" s="11"/>
      <c r="N193" s="33" t="s">
        <v>917</v>
      </c>
      <c r="O193" s="36">
        <v>46.5</v>
      </c>
      <c r="P193" s="35" t="s">
        <v>391</v>
      </c>
      <c r="Q193" s="157">
        <f>[2]Ternopil!$F$191</f>
        <v>15</v>
      </c>
      <c r="R193" s="157">
        <f>[2]Ternopil!$G$191</f>
        <v>72</v>
      </c>
      <c r="S193" s="157">
        <f>[2]Ternopil!$H$191</f>
        <v>67</v>
      </c>
      <c r="T193" s="157">
        <f>[2]Ternopil!$I$191</f>
        <v>9307.7000000000007</v>
      </c>
      <c r="U193" s="157">
        <f>[2]Ternopil!$J$191</f>
        <v>440.8</v>
      </c>
      <c r="V193" s="11"/>
      <c r="W193" s="36" t="s">
        <v>1262</v>
      </c>
      <c r="X193" s="36">
        <v>46.5</v>
      </c>
      <c r="Y193" s="36" t="s">
        <v>391</v>
      </c>
      <c r="Z193" s="157">
        <f>[3]Ternopil!$F$191</f>
        <v>14</v>
      </c>
      <c r="AA193" s="157">
        <f>[3]Ternopil!$G$191</f>
        <v>57</v>
      </c>
      <c r="AB193" s="157">
        <f>[3]Ternopil!$H$191</f>
        <v>56</v>
      </c>
      <c r="AC193" s="157">
        <f>[3]Ternopil!$I$191</f>
        <v>40762.9</v>
      </c>
      <c r="AD193" s="157">
        <f>[3]Ternopil!$J$191</f>
        <v>760.2</v>
      </c>
      <c r="AE193" s="11"/>
      <c r="AF193" s="37" t="s">
        <v>1262</v>
      </c>
      <c r="AG193" s="37">
        <v>46.5</v>
      </c>
      <c r="AH193" s="37" t="s">
        <v>391</v>
      </c>
      <c r="AI193" s="157">
        <f>[4]Ternopil!$F$191</f>
        <v>17</v>
      </c>
      <c r="AJ193" s="157">
        <f>[4]Ternopil!$G$191</f>
        <v>85</v>
      </c>
      <c r="AK193" s="157">
        <f>[4]Ternopil!$H$191</f>
        <v>67</v>
      </c>
      <c r="AL193" s="157">
        <f>[4]Ternopil!$I$191</f>
        <v>95050.3</v>
      </c>
      <c r="AM193" s="157">
        <f>[4]Ternopil!$J$191</f>
        <v>1005.7</v>
      </c>
      <c r="AN193" s="11"/>
      <c r="AO193" s="11" t="s">
        <v>1262</v>
      </c>
      <c r="AP193" s="11">
        <v>46.5</v>
      </c>
      <c r="AQ193" s="11" t="s">
        <v>391</v>
      </c>
      <c r="AR193" s="157">
        <f>[5]Ternopil!$F$191</f>
        <v>16</v>
      </c>
      <c r="AS193" s="157">
        <f>[5]Ternopil!$G$191</f>
        <v>72</v>
      </c>
      <c r="AT193" s="157">
        <f>[5]Ternopil!$H$191</f>
        <v>67</v>
      </c>
      <c r="AU193" s="157">
        <f>[5]Ternopil!$I$191</f>
        <v>118916.6</v>
      </c>
      <c r="AV193" s="157">
        <f>[5]Ternopil!$J$191</f>
        <v>1845.5</v>
      </c>
      <c r="AW193" s="11"/>
      <c r="AX193" s="33" t="s">
        <v>1262</v>
      </c>
      <c r="AY193" s="33">
        <v>46.5</v>
      </c>
      <c r="AZ193" s="33" t="s">
        <v>391</v>
      </c>
      <c r="BA193" s="157">
        <f>[6]Ternopil!$F$191</f>
        <v>14</v>
      </c>
      <c r="BB193" s="157" t="str">
        <f>[6]Ternopil!$G$191</f>
        <v>к</v>
      </c>
      <c r="BC193" s="157" t="str">
        <f>[6]Ternopil!$H$191</f>
        <v>к</v>
      </c>
      <c r="BD193" s="157" t="str">
        <f>[6]Ternopil!$I$191</f>
        <v>к</v>
      </c>
      <c r="BE193" s="157" t="str">
        <f>[6]Ternopil!$J$191</f>
        <v>к</v>
      </c>
      <c r="BG193" s="2">
        <v>46.5</v>
      </c>
      <c r="BH193" s="2" t="s">
        <v>391</v>
      </c>
      <c r="BI193" s="1">
        <f t="shared" si="154"/>
        <v>12</v>
      </c>
      <c r="BJ193" s="1">
        <f t="shared" si="155"/>
        <v>15</v>
      </c>
      <c r="BK193" s="1">
        <f t="shared" si="156"/>
        <v>14</v>
      </c>
      <c r="BL193" s="1">
        <f t="shared" si="157"/>
        <v>17</v>
      </c>
      <c r="BM193" s="1">
        <f t="shared" si="158"/>
        <v>16</v>
      </c>
      <c r="BN193" s="1">
        <f t="shared" si="159"/>
        <v>14</v>
      </c>
      <c r="BP193" s="1">
        <f t="shared" si="160"/>
        <v>57</v>
      </c>
      <c r="BQ193" s="1">
        <f t="shared" si="161"/>
        <v>67</v>
      </c>
      <c r="BR193" s="1">
        <f t="shared" si="162"/>
        <v>56</v>
      </c>
      <c r="BS193" s="1">
        <f t="shared" si="163"/>
        <v>67</v>
      </c>
      <c r="BT193" s="1">
        <f t="shared" si="164"/>
        <v>67</v>
      </c>
      <c r="BU193" s="1" t="str">
        <f t="shared" si="165"/>
        <v>к</v>
      </c>
      <c r="BW193" s="40">
        <f t="shared" si="166"/>
        <v>6.8147581358647571E-4</v>
      </c>
      <c r="BX193" s="40">
        <f t="shared" si="167"/>
        <v>8.3012228816394299E-4</v>
      </c>
      <c r="BY193" s="40">
        <f t="shared" si="168"/>
        <v>7.1240474766878271E-4</v>
      </c>
      <c r="BZ193" s="40">
        <f t="shared" si="169"/>
        <v>9.2551663167200792E-4</v>
      </c>
      <c r="CA193" s="40">
        <f t="shared" si="170"/>
        <v>9.639039548835403E-4</v>
      </c>
      <c r="CB193" s="40" t="str">
        <f t="shared" si="171"/>
        <v/>
      </c>
      <c r="CD193" s="10">
        <f t="shared" si="172"/>
        <v>894.3</v>
      </c>
      <c r="CE193" s="10">
        <f t="shared" si="173"/>
        <v>440.8</v>
      </c>
      <c r="CF193" s="10">
        <f t="shared" si="174"/>
        <v>760.2</v>
      </c>
      <c r="CG193" s="10">
        <f t="shared" si="175"/>
        <v>1005.7</v>
      </c>
      <c r="CH193" s="10">
        <f t="shared" si="176"/>
        <v>1845.5</v>
      </c>
      <c r="CI193" s="10" t="str">
        <f t="shared" si="177"/>
        <v>к</v>
      </c>
      <c r="CK193" s="40">
        <f t="shared" si="178"/>
        <v>4.4778868099570418E-4</v>
      </c>
      <c r="CL193" s="40">
        <f t="shared" si="179"/>
        <v>2.1247576930279462E-4</v>
      </c>
      <c r="CM193" s="40">
        <f t="shared" si="180"/>
        <v>3.4100137867368769E-4</v>
      </c>
      <c r="CN193" s="40">
        <f t="shared" si="181"/>
        <v>3.8324043141204262E-4</v>
      </c>
      <c r="CO193" s="40">
        <f t="shared" si="182"/>
        <v>6.1956683029542475E-4</v>
      </c>
      <c r="CP193" s="40" t="str">
        <f t="shared" si="183"/>
        <v/>
      </c>
      <c r="CR193" s="9">
        <f t="shared" si="184"/>
        <v>15.689473684210526</v>
      </c>
      <c r="CS193" s="9">
        <f t="shared" si="185"/>
        <v>6.5791044776119403</v>
      </c>
      <c r="CT193" s="9">
        <f t="shared" si="186"/>
        <v>13.575000000000001</v>
      </c>
      <c r="CU193" s="9">
        <f t="shared" si="187"/>
        <v>15.01044776119403</v>
      </c>
      <c r="CV193" s="9">
        <f t="shared" si="188"/>
        <v>27.544776119402986</v>
      </c>
      <c r="CW193" s="9" t="str">
        <f t="shared" si="189"/>
        <v/>
      </c>
      <c r="CY193" s="9">
        <f t="shared" si="190"/>
        <v>65.708668168145067</v>
      </c>
      <c r="CZ193" s="9">
        <f t="shared" si="191"/>
        <v>25.595719128653517</v>
      </c>
      <c r="DA193" s="9">
        <f t="shared" si="192"/>
        <v>47.866241738218868</v>
      </c>
      <c r="DB193" s="9">
        <f t="shared" si="193"/>
        <v>41.408270613105358</v>
      </c>
      <c r="DC193" s="9">
        <f t="shared" si="194"/>
        <v>64.276822100006996</v>
      </c>
      <c r="DD193" s="9" t="str">
        <f t="shared" si="195"/>
        <v/>
      </c>
      <c r="DF193" s="9">
        <f>IF($A193=2,IF(ISNUMBER(CR193/Ukraine!CR193),100*CR193/Ukraine!CR193,""),"")</f>
        <v>48.732976637563162</v>
      </c>
      <c r="DG193" s="9">
        <f>IF($A193=2,IF(ISNUMBER(CS193/Ukraine!CS193),100*CS193/Ukraine!CS193,""),"")</f>
        <v>27.848665137590885</v>
      </c>
      <c r="DH193" s="9">
        <f>IF($A193=2,IF(ISNUMBER(CT193/Ukraine!CT193),100*CT193/Ukraine!CT193,""),"")</f>
        <v>42.502208787576421</v>
      </c>
      <c r="DI193" s="9">
        <f>IF($A193=2,IF(ISNUMBER(CU193/Ukraine!CU193),100*CU193/Ukraine!CU193,""),"")</f>
        <v>25.822946926804597</v>
      </c>
      <c r="DJ193" s="9">
        <f>IF($A193=2,IF(ISNUMBER(CV193/Ukraine!CV193),100*CV193/Ukraine!CV193,""),"")</f>
        <v>35.465558953235217</v>
      </c>
      <c r="DK193" s="9" t="str">
        <f>IF($A193=2,IF(ISNUMBER(CW193/Ukraine!CW193),100*CW193/Ukraine!CW193,""),"")</f>
        <v/>
      </c>
      <c r="DM193" s="40">
        <f t="shared" si="196"/>
        <v>0.17543859649122817</v>
      </c>
      <c r="DN193" s="40">
        <f t="shared" si="197"/>
        <v>-0.16417910447761197</v>
      </c>
      <c r="DO193" s="40">
        <f t="shared" si="198"/>
        <v>0.1964285714285714</v>
      </c>
      <c r="DP193" s="40">
        <f t="shared" si="199"/>
        <v>0</v>
      </c>
      <c r="DQ193" s="40" t="str">
        <f t="shared" si="200"/>
        <v/>
      </c>
      <c r="DR193" s="40">
        <f t="shared" si="153"/>
        <v>0.17543859649122817</v>
      </c>
      <c r="DT193" s="40">
        <f t="shared" si="201"/>
        <v>-0.58066761128941002</v>
      </c>
      <c r="DU193" s="40">
        <f t="shared" si="202"/>
        <v>1.0633507259528132</v>
      </c>
      <c r="DV193" s="40">
        <f t="shared" si="203"/>
        <v>0.1057420081910887</v>
      </c>
      <c r="DW193" s="40">
        <f t="shared" si="204"/>
        <v>0.83504027045838725</v>
      </c>
      <c r="DX193" s="40" t="str">
        <f t="shared" si="205"/>
        <v/>
      </c>
      <c r="DY193" s="40">
        <f t="shared" si="206"/>
        <v>0.7556214232427263</v>
      </c>
    </row>
    <row r="194" spans="1:129" x14ac:dyDescent="0.2">
      <c r="A194" s="39">
        <f>'Industry selection'!C194</f>
        <v>2</v>
      </c>
      <c r="B194" s="2">
        <v>46.6</v>
      </c>
      <c r="C194" s="2" t="s">
        <v>393</v>
      </c>
      <c r="E194" s="30" t="s">
        <v>392</v>
      </c>
      <c r="F194" s="31">
        <v>46.6</v>
      </c>
      <c r="G194" s="32" t="s">
        <v>393</v>
      </c>
      <c r="H194" s="157">
        <f>[1]Ternopil!$F$192</f>
        <v>31</v>
      </c>
      <c r="I194" s="157">
        <f>[1]Ternopil!$G$192</f>
        <v>258</v>
      </c>
      <c r="J194" s="157">
        <f>[1]Ternopil!$H$192</f>
        <v>248</v>
      </c>
      <c r="K194" s="157">
        <f>[1]Ternopil!$I$192</f>
        <v>296598.3</v>
      </c>
      <c r="L194" s="157">
        <f>[1]Ternopil!$J$192</f>
        <v>6695.3</v>
      </c>
      <c r="M194" s="11"/>
      <c r="N194" s="33" t="s">
        <v>918</v>
      </c>
      <c r="O194" s="36">
        <v>46.6</v>
      </c>
      <c r="P194" s="35" t="s">
        <v>393</v>
      </c>
      <c r="Q194" s="157">
        <f>[2]Ternopil!$F$192</f>
        <v>42</v>
      </c>
      <c r="R194" s="157">
        <f>[2]Ternopil!$G$192</f>
        <v>281</v>
      </c>
      <c r="S194" s="157">
        <f>[2]Ternopil!$H$192</f>
        <v>268</v>
      </c>
      <c r="T194" s="157">
        <f>[2]Ternopil!$I$192</f>
        <v>382606.6</v>
      </c>
      <c r="U194" s="157">
        <f>[2]Ternopil!$J$192</f>
        <v>8810.2999999999993</v>
      </c>
      <c r="V194" s="11"/>
      <c r="W194" s="36" t="s">
        <v>1263</v>
      </c>
      <c r="X194" s="36">
        <v>46.6</v>
      </c>
      <c r="Y194" s="36" t="s">
        <v>393</v>
      </c>
      <c r="Z194" s="157">
        <f>[3]Ternopil!$F$192</f>
        <v>41</v>
      </c>
      <c r="AA194" s="157">
        <f>[3]Ternopil!$G$192</f>
        <v>312</v>
      </c>
      <c r="AB194" s="157">
        <f>[3]Ternopil!$H$192</f>
        <v>302</v>
      </c>
      <c r="AC194" s="157">
        <f>[3]Ternopil!$I$192</f>
        <v>419040.3</v>
      </c>
      <c r="AD194" s="157">
        <f>[3]Ternopil!$J$192</f>
        <v>11024.5</v>
      </c>
      <c r="AE194" s="11"/>
      <c r="AF194" s="37" t="s">
        <v>1263</v>
      </c>
      <c r="AG194" s="37">
        <v>46.6</v>
      </c>
      <c r="AH194" s="37" t="s">
        <v>393</v>
      </c>
      <c r="AI194" s="157">
        <f>[4]Ternopil!$F$192</f>
        <v>40</v>
      </c>
      <c r="AJ194" s="157">
        <f>[4]Ternopil!$G$192</f>
        <v>283</v>
      </c>
      <c r="AK194" s="157">
        <f>[4]Ternopil!$H$192</f>
        <v>264</v>
      </c>
      <c r="AL194" s="157">
        <f>[4]Ternopil!$I$192</f>
        <v>629792.5</v>
      </c>
      <c r="AM194" s="157">
        <f>[4]Ternopil!$J$192</f>
        <v>16738.599999999999</v>
      </c>
      <c r="AN194" s="11"/>
      <c r="AO194" s="11" t="s">
        <v>1263</v>
      </c>
      <c r="AP194" s="11">
        <v>46.6</v>
      </c>
      <c r="AQ194" s="11" t="s">
        <v>393</v>
      </c>
      <c r="AR194" s="157">
        <f>[5]Ternopil!$F$192</f>
        <v>37</v>
      </c>
      <c r="AS194" s="157">
        <f>[5]Ternopil!$G$192</f>
        <v>283</v>
      </c>
      <c r="AT194" s="157">
        <f>[5]Ternopil!$H$192</f>
        <v>282</v>
      </c>
      <c r="AU194" s="157">
        <f>[5]Ternopil!$I$192</f>
        <v>1005912.5</v>
      </c>
      <c r="AV194" s="157">
        <f>[5]Ternopil!$J$192</f>
        <v>24007.200000000001</v>
      </c>
      <c r="AW194" s="11"/>
      <c r="AX194" s="33" t="s">
        <v>1263</v>
      </c>
      <c r="AY194" s="33">
        <v>46.6</v>
      </c>
      <c r="AZ194" s="33" t="s">
        <v>393</v>
      </c>
      <c r="BA194" s="157">
        <f>[6]Ternopil!$F$192</f>
        <v>44</v>
      </c>
      <c r="BB194" s="157" t="str">
        <f>[6]Ternopil!$G$192</f>
        <v>к</v>
      </c>
      <c r="BC194" s="157" t="str">
        <f>[6]Ternopil!$H$192</f>
        <v>к</v>
      </c>
      <c r="BD194" s="157" t="str">
        <f>[6]Ternopil!$I$192</f>
        <v>к</v>
      </c>
      <c r="BE194" s="157" t="str">
        <f>[6]Ternopil!$J$192</f>
        <v>к</v>
      </c>
      <c r="BG194" s="2">
        <v>46.6</v>
      </c>
      <c r="BH194" s="2" t="s">
        <v>393</v>
      </c>
      <c r="BI194" s="1">
        <f t="shared" si="154"/>
        <v>31</v>
      </c>
      <c r="BJ194" s="1">
        <f t="shared" si="155"/>
        <v>42</v>
      </c>
      <c r="BK194" s="1">
        <f t="shared" si="156"/>
        <v>41</v>
      </c>
      <c r="BL194" s="1">
        <f t="shared" si="157"/>
        <v>40</v>
      </c>
      <c r="BM194" s="1">
        <f t="shared" si="158"/>
        <v>37</v>
      </c>
      <c r="BN194" s="1">
        <f t="shared" si="159"/>
        <v>44</v>
      </c>
      <c r="BP194" s="1">
        <f t="shared" si="160"/>
        <v>248</v>
      </c>
      <c r="BQ194" s="1">
        <f t="shared" si="161"/>
        <v>268</v>
      </c>
      <c r="BR194" s="1">
        <f t="shared" si="162"/>
        <v>302</v>
      </c>
      <c r="BS194" s="1">
        <f t="shared" si="163"/>
        <v>264</v>
      </c>
      <c r="BT194" s="1">
        <f t="shared" si="164"/>
        <v>282</v>
      </c>
      <c r="BU194" s="1" t="str">
        <f t="shared" si="165"/>
        <v>к</v>
      </c>
      <c r="BW194" s="40">
        <f t="shared" si="166"/>
        <v>2.9650175749025608E-3</v>
      </c>
      <c r="BX194" s="40">
        <f t="shared" si="167"/>
        <v>3.320489152655772E-3</v>
      </c>
      <c r="BY194" s="40">
        <f t="shared" si="168"/>
        <v>3.8418970320709353E-3</v>
      </c>
      <c r="BZ194" s="40">
        <f t="shared" si="169"/>
        <v>3.646811802409106E-3</v>
      </c>
      <c r="CA194" s="40">
        <f t="shared" si="170"/>
        <v>4.0570285862262445E-3</v>
      </c>
      <c r="CB194" s="40" t="str">
        <f t="shared" si="171"/>
        <v/>
      </c>
      <c r="CD194" s="10">
        <f t="shared" si="172"/>
        <v>6695.3</v>
      </c>
      <c r="CE194" s="10">
        <f t="shared" si="173"/>
        <v>8810.2999999999993</v>
      </c>
      <c r="CF194" s="10">
        <f t="shared" si="174"/>
        <v>11024.5</v>
      </c>
      <c r="CG194" s="10">
        <f t="shared" si="175"/>
        <v>16738.599999999999</v>
      </c>
      <c r="CH194" s="10">
        <f t="shared" si="176"/>
        <v>24007.200000000001</v>
      </c>
      <c r="CI194" s="10" t="str">
        <f t="shared" si="177"/>
        <v>к</v>
      </c>
      <c r="CK194" s="40">
        <f t="shared" si="178"/>
        <v>3.3524315731527882E-3</v>
      </c>
      <c r="CL194" s="40">
        <f t="shared" si="179"/>
        <v>4.2467678545562862E-3</v>
      </c>
      <c r="CM194" s="40">
        <f t="shared" si="180"/>
        <v>4.9452376995370558E-3</v>
      </c>
      <c r="CN194" s="40">
        <f t="shared" si="181"/>
        <v>6.37855054711506E-3</v>
      </c>
      <c r="CO194" s="40">
        <f t="shared" si="182"/>
        <v>8.0596395601562291E-3</v>
      </c>
      <c r="CP194" s="40" t="str">
        <f t="shared" si="183"/>
        <v/>
      </c>
      <c r="CR194" s="9">
        <f t="shared" si="184"/>
        <v>26.997177419354838</v>
      </c>
      <c r="CS194" s="9">
        <f t="shared" si="185"/>
        <v>32.874253731343281</v>
      </c>
      <c r="CT194" s="9">
        <f t="shared" si="186"/>
        <v>36.504966887417218</v>
      </c>
      <c r="CU194" s="9">
        <f t="shared" si="187"/>
        <v>63.403787878787874</v>
      </c>
      <c r="CV194" s="9">
        <f t="shared" si="188"/>
        <v>85.131914893617022</v>
      </c>
      <c r="CW194" s="9" t="str">
        <f t="shared" si="189"/>
        <v/>
      </c>
      <c r="CY194" s="9">
        <f t="shared" si="190"/>
        <v>113.06616195227642</v>
      </c>
      <c r="CZ194" s="9">
        <f t="shared" si="191"/>
        <v>127.89585086160166</v>
      </c>
      <c r="DA194" s="9">
        <f t="shared" si="192"/>
        <v>128.71864233361237</v>
      </c>
      <c r="DB194" s="9">
        <f t="shared" si="193"/>
        <v>174.90758757831568</v>
      </c>
      <c r="DC194" s="9">
        <f t="shared" si="194"/>
        <v>198.6586830449998</v>
      </c>
      <c r="DD194" s="9" t="str">
        <f t="shared" si="195"/>
        <v/>
      </c>
      <c r="DF194" s="9">
        <f>IF($A194=2,IF(ISNUMBER(CR194/Ukraine!CR194),100*CR194/Ukraine!CR194,""),"")</f>
        <v>71.170326886703066</v>
      </c>
      <c r="DG194" s="9">
        <f>IF($A194=2,IF(ISNUMBER(CS194/Ukraine!CS194),100*CS194/Ukraine!CS194,""),"")</f>
        <v>84.894519433672428</v>
      </c>
      <c r="DH194" s="9">
        <f>IF($A194=2,IF(ISNUMBER(CT194/Ukraine!CT194),100*CT194/Ukraine!CT194,""),"")</f>
        <v>76.573656340027583</v>
      </c>
      <c r="DI194" s="9">
        <f>IF($A194=2,IF(ISNUMBER(CU194/Ukraine!CU194),100*CU194/Ukraine!CU194,""),"")</f>
        <v>102.96350068221042</v>
      </c>
      <c r="DJ194" s="9">
        <f>IF($A194=2,IF(ISNUMBER(CV194/Ukraine!CV194),100*CV194/Ukraine!CV194,""),"")</f>
        <v>94.188318986998027</v>
      </c>
      <c r="DK194" s="9" t="str">
        <f>IF($A194=2,IF(ISNUMBER(CW194/Ukraine!CW194),100*CW194/Ukraine!CW194,""),"")</f>
        <v/>
      </c>
      <c r="DM194" s="40">
        <f t="shared" si="196"/>
        <v>8.0645161290322509E-2</v>
      </c>
      <c r="DN194" s="40">
        <f t="shared" si="197"/>
        <v>0.12686567164179108</v>
      </c>
      <c r="DO194" s="40">
        <f t="shared" si="198"/>
        <v>-0.1258278145695364</v>
      </c>
      <c r="DP194" s="40">
        <f t="shared" si="199"/>
        <v>6.8181818181818121E-2</v>
      </c>
      <c r="DQ194" s="40" t="str">
        <f t="shared" si="200"/>
        <v/>
      </c>
      <c r="DR194" s="40">
        <f t="shared" si="153"/>
        <v>0.13709677419354849</v>
      </c>
      <c r="DT194" s="40">
        <f t="shared" si="201"/>
        <v>0.21769225058968744</v>
      </c>
      <c r="DU194" s="40">
        <f t="shared" si="202"/>
        <v>0.1104424509753148</v>
      </c>
      <c r="DV194" s="40">
        <f t="shared" si="203"/>
        <v>0.73685372936586124</v>
      </c>
      <c r="DW194" s="40">
        <f t="shared" si="204"/>
        <v>0.34269446261425074</v>
      </c>
      <c r="DX194" s="40" t="str">
        <f t="shared" si="205"/>
        <v/>
      </c>
      <c r="DY194" s="40">
        <f t="shared" si="206"/>
        <v>2.1533635376483535</v>
      </c>
    </row>
    <row r="195" spans="1:129" x14ac:dyDescent="0.2">
      <c r="A195" s="39">
        <f>'Industry selection'!C195</f>
        <v>2</v>
      </c>
      <c r="B195" s="2">
        <v>46.7</v>
      </c>
      <c r="C195" s="2" t="s">
        <v>395</v>
      </c>
      <c r="E195" s="30" t="s">
        <v>394</v>
      </c>
      <c r="F195" s="31">
        <v>46.7</v>
      </c>
      <c r="G195" s="32" t="s">
        <v>395</v>
      </c>
      <c r="H195" s="157">
        <f>[1]Ternopil!$F$193</f>
        <v>176</v>
      </c>
      <c r="I195" s="157">
        <f>[1]Ternopil!$G$193</f>
        <v>1888</v>
      </c>
      <c r="J195" s="157">
        <f>[1]Ternopil!$H$193</f>
        <v>1826</v>
      </c>
      <c r="K195" s="157">
        <f>[1]Ternopil!$I$193</f>
        <v>2182683.6</v>
      </c>
      <c r="L195" s="157">
        <f>[1]Ternopil!$J$193</f>
        <v>31746.2</v>
      </c>
      <c r="M195" s="11"/>
      <c r="N195" s="33" t="s">
        <v>919</v>
      </c>
      <c r="O195" s="36">
        <v>46.7</v>
      </c>
      <c r="P195" s="35" t="s">
        <v>395</v>
      </c>
      <c r="Q195" s="157">
        <f>[2]Ternopil!$F$193</f>
        <v>189</v>
      </c>
      <c r="R195" s="157">
        <f>[2]Ternopil!$G$193</f>
        <v>1693</v>
      </c>
      <c r="S195" s="157">
        <f>[2]Ternopil!$H$193</f>
        <v>1613</v>
      </c>
      <c r="T195" s="157">
        <f>[2]Ternopil!$I$193</f>
        <v>1768433.5</v>
      </c>
      <c r="U195" s="157">
        <f>[2]Ternopil!$J$193</f>
        <v>34542.6</v>
      </c>
      <c r="V195" s="11"/>
      <c r="W195" s="36" t="s">
        <v>1264</v>
      </c>
      <c r="X195" s="36">
        <v>46.7</v>
      </c>
      <c r="Y195" s="36" t="s">
        <v>395</v>
      </c>
      <c r="Z195" s="157">
        <f>[3]Ternopil!$F$193</f>
        <v>190</v>
      </c>
      <c r="AA195" s="157">
        <f>[3]Ternopil!$G$193</f>
        <v>1759</v>
      </c>
      <c r="AB195" s="157">
        <f>[3]Ternopil!$H$193</f>
        <v>1690</v>
      </c>
      <c r="AC195" s="157">
        <f>[3]Ternopil!$I$193</f>
        <v>2173654</v>
      </c>
      <c r="AD195" s="157">
        <f>[3]Ternopil!$J$193</f>
        <v>33861.199999999997</v>
      </c>
      <c r="AE195" s="11"/>
      <c r="AF195" s="37" t="s">
        <v>1264</v>
      </c>
      <c r="AG195" s="37">
        <v>46.7</v>
      </c>
      <c r="AH195" s="37" t="s">
        <v>395</v>
      </c>
      <c r="AI195" s="157">
        <f>[4]Ternopil!$F$193</f>
        <v>205</v>
      </c>
      <c r="AJ195" s="157">
        <f>[4]Ternopil!$G$193</f>
        <v>1199</v>
      </c>
      <c r="AK195" s="157">
        <f>[4]Ternopil!$H$193</f>
        <v>1115</v>
      </c>
      <c r="AL195" s="157">
        <f>[4]Ternopil!$I$193</f>
        <v>3119954.3</v>
      </c>
      <c r="AM195" s="157">
        <f>[4]Ternopil!$J$193</f>
        <v>30770.799999999999</v>
      </c>
      <c r="AN195" s="11"/>
      <c r="AO195" s="11" t="s">
        <v>1264</v>
      </c>
      <c r="AP195" s="11">
        <v>46.7</v>
      </c>
      <c r="AQ195" s="11" t="s">
        <v>395</v>
      </c>
      <c r="AR195" s="157">
        <f>[5]Ternopil!$F$193</f>
        <v>160</v>
      </c>
      <c r="AS195" s="157">
        <f>[5]Ternopil!$G$193</f>
        <v>1137</v>
      </c>
      <c r="AT195" s="157">
        <f>[5]Ternopil!$H$193</f>
        <v>1096</v>
      </c>
      <c r="AU195" s="157">
        <f>[5]Ternopil!$I$193</f>
        <v>3453419.5</v>
      </c>
      <c r="AV195" s="157">
        <f>[5]Ternopil!$J$193</f>
        <v>43063.5</v>
      </c>
      <c r="AW195" s="11"/>
      <c r="AX195" s="33" t="s">
        <v>1264</v>
      </c>
      <c r="AY195" s="33">
        <v>46.7</v>
      </c>
      <c r="AZ195" s="33" t="s">
        <v>395</v>
      </c>
      <c r="BA195" s="157">
        <f>[6]Ternopil!$F$193</f>
        <v>184</v>
      </c>
      <c r="BB195" s="157">
        <f>[6]Ternopil!$G$193</f>
        <v>1249</v>
      </c>
      <c r="BC195" s="157">
        <f>[6]Ternopil!$H$193</f>
        <v>1194</v>
      </c>
      <c r="BD195" s="157">
        <f>[6]Ternopil!$I$193</f>
        <v>4159743.9</v>
      </c>
      <c r="BE195" s="157">
        <f>[6]Ternopil!$J$193</f>
        <v>60771.7</v>
      </c>
      <c r="BG195" s="2">
        <v>46.7</v>
      </c>
      <c r="BH195" s="2" t="s">
        <v>395</v>
      </c>
      <c r="BI195" s="1">
        <f t="shared" si="154"/>
        <v>176</v>
      </c>
      <c r="BJ195" s="1">
        <f t="shared" si="155"/>
        <v>189</v>
      </c>
      <c r="BK195" s="1">
        <f t="shared" si="156"/>
        <v>190</v>
      </c>
      <c r="BL195" s="1">
        <f t="shared" si="157"/>
        <v>205</v>
      </c>
      <c r="BM195" s="1">
        <f t="shared" si="158"/>
        <v>160</v>
      </c>
      <c r="BN195" s="1">
        <f t="shared" si="159"/>
        <v>184</v>
      </c>
      <c r="BP195" s="1">
        <f t="shared" si="160"/>
        <v>1826</v>
      </c>
      <c r="BQ195" s="1">
        <f t="shared" si="161"/>
        <v>1613</v>
      </c>
      <c r="BR195" s="1">
        <f t="shared" si="162"/>
        <v>1690</v>
      </c>
      <c r="BS195" s="1">
        <f t="shared" si="163"/>
        <v>1115</v>
      </c>
      <c r="BT195" s="1">
        <f t="shared" si="164"/>
        <v>1096</v>
      </c>
      <c r="BU195" s="1">
        <f t="shared" si="165"/>
        <v>1194</v>
      </c>
      <c r="BW195" s="40">
        <f t="shared" si="166"/>
        <v>2.1831137466822886E-2</v>
      </c>
      <c r="BX195" s="40">
        <f t="shared" si="167"/>
        <v>1.9984884340424478E-2</v>
      </c>
      <c r="BY195" s="40">
        <f t="shared" si="168"/>
        <v>2.1499357563575763E-2</v>
      </c>
      <c r="BZ195" s="40">
        <f t="shared" si="169"/>
        <v>1.5402254392750581E-2</v>
      </c>
      <c r="CA195" s="40">
        <f t="shared" si="170"/>
        <v>1.5767742306751643E-2</v>
      </c>
      <c r="CB195" s="40">
        <f t="shared" si="171"/>
        <v>1.685179173782338E-2</v>
      </c>
      <c r="CD195" s="10">
        <f t="shared" si="172"/>
        <v>31746.2</v>
      </c>
      <c r="CE195" s="10">
        <f t="shared" si="173"/>
        <v>34542.6</v>
      </c>
      <c r="CF195" s="10">
        <f t="shared" si="174"/>
        <v>33861.199999999997</v>
      </c>
      <c r="CG195" s="10">
        <f t="shared" si="175"/>
        <v>30770.799999999999</v>
      </c>
      <c r="CH195" s="10">
        <f t="shared" si="176"/>
        <v>43063.5</v>
      </c>
      <c r="CI195" s="10">
        <f t="shared" si="177"/>
        <v>60771.7</v>
      </c>
      <c r="CK195" s="40">
        <f t="shared" si="178"/>
        <v>1.5895772139803001E-2</v>
      </c>
      <c r="CL195" s="40">
        <f t="shared" si="179"/>
        <v>1.6650330101448986E-2</v>
      </c>
      <c r="CM195" s="40">
        <f t="shared" si="180"/>
        <v>1.5189050096744898E-2</v>
      </c>
      <c r="CN195" s="40">
        <f t="shared" si="181"/>
        <v>1.1725777733810958E-2</v>
      </c>
      <c r="CO195" s="40">
        <f t="shared" si="182"/>
        <v>1.4457174855826076E-2</v>
      </c>
      <c r="CP195" s="40">
        <f t="shared" si="183"/>
        <v>1.4029443600952009E-2</v>
      </c>
      <c r="CR195" s="9">
        <f t="shared" si="184"/>
        <v>17.385651697699892</v>
      </c>
      <c r="CS195" s="9">
        <f t="shared" si="185"/>
        <v>21.415127092374458</v>
      </c>
      <c r="CT195" s="9">
        <f t="shared" si="186"/>
        <v>20.036213017751479</v>
      </c>
      <c r="CU195" s="9">
        <f t="shared" si="187"/>
        <v>27.597130044843048</v>
      </c>
      <c r="CV195" s="9">
        <f t="shared" si="188"/>
        <v>39.291514598540147</v>
      </c>
      <c r="CW195" s="9">
        <f t="shared" si="189"/>
        <v>50.897571189279731</v>
      </c>
      <c r="CY195" s="9">
        <f t="shared" si="190"/>
        <v>72.812386271489743</v>
      </c>
      <c r="CZ195" s="9">
        <f t="shared" si="191"/>
        <v>83.314618277622401</v>
      </c>
      <c r="DA195" s="9">
        <f t="shared" si="192"/>
        <v>70.64885567780037</v>
      </c>
      <c r="DB195" s="9">
        <f t="shared" si="193"/>
        <v>76.130269211304295</v>
      </c>
      <c r="DC195" s="9">
        <f t="shared" si="194"/>
        <v>91.688299913650994</v>
      </c>
      <c r="DD195" s="9">
        <f t="shared" si="195"/>
        <v>83.251940323136751</v>
      </c>
      <c r="DF195" s="9">
        <f>IF($A195=2,IF(ISNUMBER(CR195/Ukraine!CR195),100*CR195/Ukraine!CR195,""),"")</f>
        <v>47.354644482537907</v>
      </c>
      <c r="DG195" s="9">
        <f>IF($A195=2,IF(ISNUMBER(CS195/Ukraine!CS195),100*CS195/Ukraine!CS195,""),"")</f>
        <v>54.976995810523064</v>
      </c>
      <c r="DH195" s="9">
        <f>IF($A195=2,IF(ISNUMBER(CT195/Ukraine!CT195),100*CT195/Ukraine!CT195,""),"")</f>
        <v>49.37800299231899</v>
      </c>
      <c r="DI195" s="9">
        <f>IF($A195=2,IF(ISNUMBER(CU195/Ukraine!CU195),100*CU195/Ukraine!CU195,""),"")</f>
        <v>52.251295865197861</v>
      </c>
      <c r="DJ195" s="9">
        <f>IF($A195=2,IF(ISNUMBER(CV195/Ukraine!CV195),100*CV195/Ukraine!CV195,""),"")</f>
        <v>61.861344554034389</v>
      </c>
      <c r="DK195" s="9">
        <f>IF($A195=2,IF(ISNUMBER(CW195/Ukraine!CW195),100*CW195/Ukraine!CW195,""),"")</f>
        <v>62.165386057449986</v>
      </c>
      <c r="DM195" s="40">
        <f t="shared" si="196"/>
        <v>-0.11664841182913477</v>
      </c>
      <c r="DN195" s="40">
        <f t="shared" si="197"/>
        <v>4.7737135771853678E-2</v>
      </c>
      <c r="DO195" s="40">
        <f t="shared" si="198"/>
        <v>-0.34023668639053251</v>
      </c>
      <c r="DP195" s="40">
        <f t="shared" si="199"/>
        <v>-1.7040358744394579E-2</v>
      </c>
      <c r="DQ195" s="40">
        <f t="shared" si="200"/>
        <v>8.9416058394160558E-2</v>
      </c>
      <c r="DR195" s="40">
        <f t="shared" si="153"/>
        <v>-0.34611171960569553</v>
      </c>
      <c r="DT195" s="40">
        <f t="shared" si="201"/>
        <v>0.2317701668444021</v>
      </c>
      <c r="DU195" s="40">
        <f t="shared" si="202"/>
        <v>-6.4389721745521933E-2</v>
      </c>
      <c r="DV195" s="40">
        <f t="shared" si="203"/>
        <v>0.37736257946513274</v>
      </c>
      <c r="DW195" s="40">
        <f t="shared" si="204"/>
        <v>0.4237536488285083</v>
      </c>
      <c r="DX195" s="40">
        <f t="shared" si="205"/>
        <v>0.29538328337108188</v>
      </c>
      <c r="DY195" s="40">
        <f t="shared" si="206"/>
        <v>1.9275618811582103</v>
      </c>
    </row>
    <row r="196" spans="1:129" x14ac:dyDescent="0.2">
      <c r="A196" s="39">
        <f>'Industry selection'!C196</f>
        <v>2</v>
      </c>
      <c r="B196" s="2">
        <v>46.9</v>
      </c>
      <c r="C196" s="2" t="s">
        <v>397</v>
      </c>
      <c r="E196" s="30" t="s">
        <v>396</v>
      </c>
      <c r="F196" s="31">
        <v>46.9</v>
      </c>
      <c r="G196" s="32" t="s">
        <v>397</v>
      </c>
      <c r="H196" s="157">
        <f>[1]Ternopil!$F$194</f>
        <v>81</v>
      </c>
      <c r="I196" s="157">
        <f>[1]Ternopil!$G$194</f>
        <v>402</v>
      </c>
      <c r="J196" s="157">
        <f>[1]Ternopil!$H$194</f>
        <v>373</v>
      </c>
      <c r="K196" s="157">
        <f>[1]Ternopil!$I$194</f>
        <v>174304.7</v>
      </c>
      <c r="L196" s="157">
        <f>[1]Ternopil!$J$194</f>
        <v>5860.9</v>
      </c>
      <c r="M196" s="11"/>
      <c r="N196" s="33" t="s">
        <v>920</v>
      </c>
      <c r="O196" s="36">
        <v>46.9</v>
      </c>
      <c r="P196" s="35" t="s">
        <v>397</v>
      </c>
      <c r="Q196" s="157">
        <f>[2]Ternopil!$F$194</f>
        <v>79</v>
      </c>
      <c r="R196" s="157">
        <f>[2]Ternopil!$G$194</f>
        <v>425</v>
      </c>
      <c r="S196" s="157">
        <f>[2]Ternopil!$H$194</f>
        <v>388</v>
      </c>
      <c r="T196" s="157">
        <f>[2]Ternopil!$I$194</f>
        <v>239393.8</v>
      </c>
      <c r="U196" s="157">
        <f>[2]Ternopil!$J$194</f>
        <v>6056.2</v>
      </c>
      <c r="V196" s="11"/>
      <c r="W196" s="36" t="s">
        <v>1265</v>
      </c>
      <c r="X196" s="36">
        <v>46.9</v>
      </c>
      <c r="Y196" s="36" t="s">
        <v>397</v>
      </c>
      <c r="Z196" s="157">
        <f>[3]Ternopil!$F$194</f>
        <v>77</v>
      </c>
      <c r="AA196" s="157">
        <f>[3]Ternopil!$G$194</f>
        <v>493</v>
      </c>
      <c r="AB196" s="157">
        <f>[3]Ternopil!$H$194</f>
        <v>477</v>
      </c>
      <c r="AC196" s="157">
        <f>[3]Ternopil!$I$194</f>
        <v>593256.5</v>
      </c>
      <c r="AD196" s="157">
        <f>[3]Ternopil!$J$194</f>
        <v>8437.4</v>
      </c>
      <c r="AE196" s="11"/>
      <c r="AF196" s="37" t="s">
        <v>1265</v>
      </c>
      <c r="AG196" s="37">
        <v>46.9</v>
      </c>
      <c r="AH196" s="37" t="s">
        <v>397</v>
      </c>
      <c r="AI196" s="157">
        <f>[4]Ternopil!$F$194</f>
        <v>77</v>
      </c>
      <c r="AJ196" s="157">
        <f>[4]Ternopil!$G$194</f>
        <v>372</v>
      </c>
      <c r="AK196" s="157">
        <f>[4]Ternopil!$H$194</f>
        <v>342</v>
      </c>
      <c r="AL196" s="157">
        <f>[4]Ternopil!$I$194</f>
        <v>257791.4</v>
      </c>
      <c r="AM196" s="157">
        <f>[4]Ternopil!$J$194</f>
        <v>6536</v>
      </c>
      <c r="AN196" s="11"/>
      <c r="AO196" s="11" t="s">
        <v>1265</v>
      </c>
      <c r="AP196" s="11">
        <v>46.9</v>
      </c>
      <c r="AQ196" s="11" t="s">
        <v>397</v>
      </c>
      <c r="AR196" s="157">
        <f>[5]Ternopil!$F$194</f>
        <v>73</v>
      </c>
      <c r="AS196" s="157">
        <f>[5]Ternopil!$G$194</f>
        <v>553</v>
      </c>
      <c r="AT196" s="157">
        <f>[5]Ternopil!$H$194</f>
        <v>525</v>
      </c>
      <c r="AU196" s="157">
        <f>[5]Ternopil!$I$194</f>
        <v>827499.4</v>
      </c>
      <c r="AV196" s="157">
        <f>[5]Ternopil!$J$194</f>
        <v>15066.5</v>
      </c>
      <c r="AW196" s="11"/>
      <c r="AX196" s="33" t="s">
        <v>1265</v>
      </c>
      <c r="AY196" s="33">
        <v>46.9</v>
      </c>
      <c r="AZ196" s="33" t="s">
        <v>397</v>
      </c>
      <c r="BA196" s="157">
        <f>[6]Ternopil!$F$194</f>
        <v>83</v>
      </c>
      <c r="BB196" s="157">
        <f>[6]Ternopil!$G$194</f>
        <v>535</v>
      </c>
      <c r="BC196" s="157">
        <f>[6]Ternopil!$H$194</f>
        <v>517</v>
      </c>
      <c r="BD196" s="157">
        <f>[6]Ternopil!$I$194</f>
        <v>859287</v>
      </c>
      <c r="BE196" s="157">
        <f>[6]Ternopil!$J$194</f>
        <v>20335.7</v>
      </c>
      <c r="BG196" s="2">
        <v>46.9</v>
      </c>
      <c r="BH196" s="2" t="s">
        <v>397</v>
      </c>
      <c r="BI196" s="1">
        <f t="shared" si="154"/>
        <v>81</v>
      </c>
      <c r="BJ196" s="1">
        <f t="shared" si="155"/>
        <v>79</v>
      </c>
      <c r="BK196" s="1">
        <f t="shared" si="156"/>
        <v>77</v>
      </c>
      <c r="BL196" s="1">
        <f t="shared" si="157"/>
        <v>77</v>
      </c>
      <c r="BM196" s="1">
        <f t="shared" si="158"/>
        <v>73</v>
      </c>
      <c r="BN196" s="1">
        <f t="shared" si="159"/>
        <v>83</v>
      </c>
      <c r="BP196" s="1">
        <f t="shared" si="160"/>
        <v>373</v>
      </c>
      <c r="BQ196" s="1">
        <f t="shared" si="161"/>
        <v>388</v>
      </c>
      <c r="BR196" s="1">
        <f t="shared" si="162"/>
        <v>477</v>
      </c>
      <c r="BS196" s="1">
        <f t="shared" si="163"/>
        <v>342</v>
      </c>
      <c r="BT196" s="1">
        <f t="shared" si="164"/>
        <v>525</v>
      </c>
      <c r="BU196" s="1">
        <f t="shared" si="165"/>
        <v>517</v>
      </c>
      <c r="BW196" s="40">
        <f t="shared" si="166"/>
        <v>4.4594820783816743E-3</v>
      </c>
      <c r="BX196" s="40">
        <f t="shared" si="167"/>
        <v>4.8072753404120872E-3</v>
      </c>
      <c r="BY196" s="40">
        <f t="shared" si="168"/>
        <v>6.0681618685358811E-3</v>
      </c>
      <c r="BZ196" s="40">
        <f t="shared" si="169"/>
        <v>4.7242789258481604E-3</v>
      </c>
      <c r="CA196" s="40">
        <f t="shared" si="170"/>
        <v>7.5529787509531141E-3</v>
      </c>
      <c r="CB196" s="40">
        <f t="shared" si="171"/>
        <v>7.2967975950206767E-3</v>
      </c>
      <c r="CD196" s="10">
        <f t="shared" si="172"/>
        <v>5860.9</v>
      </c>
      <c r="CE196" s="10">
        <f t="shared" si="173"/>
        <v>6056.2</v>
      </c>
      <c r="CF196" s="10">
        <f t="shared" si="174"/>
        <v>8437.4</v>
      </c>
      <c r="CG196" s="10">
        <f t="shared" si="175"/>
        <v>6536</v>
      </c>
      <c r="CH196" s="10">
        <f t="shared" si="176"/>
        <v>15066.5</v>
      </c>
      <c r="CI196" s="10">
        <f t="shared" si="177"/>
        <v>20335.7</v>
      </c>
      <c r="CK196" s="40">
        <f t="shared" si="178"/>
        <v>2.9346356708573437E-3</v>
      </c>
      <c r="CL196" s="40">
        <f t="shared" si="179"/>
        <v>2.919228117176916E-3</v>
      </c>
      <c r="CM196" s="40">
        <f t="shared" si="180"/>
        <v>3.7847474775340333E-3</v>
      </c>
      <c r="CN196" s="40">
        <f t="shared" si="181"/>
        <v>2.4906626824193205E-3</v>
      </c>
      <c r="CO196" s="40">
        <f t="shared" si="182"/>
        <v>5.0580892162806921E-3</v>
      </c>
      <c r="CP196" s="40">
        <f t="shared" si="183"/>
        <v>4.6945956133509475E-3</v>
      </c>
      <c r="CR196" s="9">
        <f t="shared" si="184"/>
        <v>15.712868632707774</v>
      </c>
      <c r="CS196" s="9">
        <f t="shared" si="185"/>
        <v>15.608762886597937</v>
      </c>
      <c r="CT196" s="9">
        <f t="shared" si="186"/>
        <v>17.688469601677149</v>
      </c>
      <c r="CU196" s="9">
        <f t="shared" si="187"/>
        <v>19.111111111111111</v>
      </c>
      <c r="CV196" s="9">
        <f t="shared" si="188"/>
        <v>28.698095238095238</v>
      </c>
      <c r="CW196" s="9">
        <f t="shared" si="189"/>
        <v>39.334042553191487</v>
      </c>
      <c r="CY196" s="9">
        <f t="shared" si="190"/>
        <v>65.806647930790874</v>
      </c>
      <c r="CZ196" s="9">
        <f t="shared" si="191"/>
        <v>60.725211485944868</v>
      </c>
      <c r="DA196" s="9">
        <f t="shared" si="192"/>
        <v>62.370575464678772</v>
      </c>
      <c r="DB196" s="9">
        <f t="shared" si="193"/>
        <v>52.720483305760069</v>
      </c>
      <c r="DC196" s="9">
        <f t="shared" si="194"/>
        <v>66.968137777991359</v>
      </c>
      <c r="DD196" s="9">
        <f t="shared" si="195"/>
        <v>64.337752996664349</v>
      </c>
      <c r="DF196" s="9">
        <f>IF($A196=2,IF(ISNUMBER(CR196/Ukraine!CR196),100*CR196/Ukraine!CR196,""),"")</f>
        <v>40.656485312800804</v>
      </c>
      <c r="DG196" s="9">
        <f>IF($A196=2,IF(ISNUMBER(CS196/Ukraine!CS196),100*CS196/Ukraine!CS196,""),"")</f>
        <v>44.674143949864991</v>
      </c>
      <c r="DH196" s="9">
        <f>IF($A196=2,IF(ISNUMBER(CT196/Ukraine!CT196),100*CT196/Ukraine!CT196,""),"")</f>
        <v>43.441083292280155</v>
      </c>
      <c r="DI196" s="9">
        <f>IF($A196=2,IF(ISNUMBER(CU196/Ukraine!CU196),100*CU196/Ukraine!CU196,""),"")</f>
        <v>34.168613740388324</v>
      </c>
      <c r="DJ196" s="9">
        <f>IF($A196=2,IF(ISNUMBER(CV196/Ukraine!CV196),100*CV196/Ukraine!CV196,""),"")</f>
        <v>38.702831645847297</v>
      </c>
      <c r="DK196" s="9">
        <f>IF($A196=2,IF(ISNUMBER(CW196/Ukraine!CW196),100*CW196/Ukraine!CW196,""),"")</f>
        <v>42.292341856610989</v>
      </c>
      <c r="DM196" s="40">
        <f t="shared" si="196"/>
        <v>4.0214477211796273E-2</v>
      </c>
      <c r="DN196" s="40">
        <f t="shared" si="197"/>
        <v>0.22938144329896915</v>
      </c>
      <c r="DO196" s="40">
        <f t="shared" si="198"/>
        <v>-0.28301886792452835</v>
      </c>
      <c r="DP196" s="40">
        <f t="shared" si="199"/>
        <v>0.53508771929824572</v>
      </c>
      <c r="DQ196" s="40">
        <f t="shared" si="200"/>
        <v>-1.5238095238095273E-2</v>
      </c>
      <c r="DR196" s="40">
        <f t="shared" si="153"/>
        <v>0.386058981233244</v>
      </c>
      <c r="DT196" s="40">
        <f t="shared" si="201"/>
        <v>-6.625508590654916E-3</v>
      </c>
      <c r="DU196" s="40">
        <f t="shared" si="202"/>
        <v>0.13323968915338558</v>
      </c>
      <c r="DV196" s="40">
        <f t="shared" si="203"/>
        <v>8.0427619882902368E-2</v>
      </c>
      <c r="DW196" s="40">
        <f t="shared" si="204"/>
        <v>0.50164451827242518</v>
      </c>
      <c r="DX196" s="40">
        <f t="shared" si="205"/>
        <v>0.37061509577045304</v>
      </c>
      <c r="DY196" s="40">
        <f t="shared" si="206"/>
        <v>1.5033011776929182</v>
      </c>
    </row>
    <row r="197" spans="1:129" x14ac:dyDescent="0.2">
      <c r="A197" s="39" t="str">
        <f>'Industry selection'!C197</f>
        <v/>
      </c>
      <c r="B197" s="2">
        <v>47</v>
      </c>
      <c r="C197" s="2" t="s">
        <v>399</v>
      </c>
      <c r="E197" s="30" t="s">
        <v>398</v>
      </c>
      <c r="F197" s="31">
        <v>47</v>
      </c>
      <c r="G197" s="32" t="s">
        <v>399</v>
      </c>
      <c r="H197" s="157">
        <f>[1]Ternopil!$F$195</f>
        <v>298</v>
      </c>
      <c r="I197" s="157">
        <f>[1]Ternopil!$G$195</f>
        <v>3809</v>
      </c>
      <c r="J197" s="157">
        <f>[1]Ternopil!$H$195</f>
        <v>3710</v>
      </c>
      <c r="K197" s="157">
        <f>[1]Ternopil!$I$195</f>
        <v>1206497.3999999999</v>
      </c>
      <c r="L197" s="157">
        <f>[1]Ternopil!$J$195</f>
        <v>62428.6</v>
      </c>
      <c r="M197" s="11"/>
      <c r="N197" s="33" t="s">
        <v>921</v>
      </c>
      <c r="O197" s="36">
        <v>47</v>
      </c>
      <c r="P197" s="35" t="s">
        <v>399</v>
      </c>
      <c r="Q197" s="157">
        <f>[2]Ternopil!$F$195</f>
        <v>309</v>
      </c>
      <c r="R197" s="157">
        <f>[2]Ternopil!$G$195</f>
        <v>3760</v>
      </c>
      <c r="S197" s="157">
        <f>[2]Ternopil!$H$195</f>
        <v>3665</v>
      </c>
      <c r="T197" s="157">
        <f>[2]Ternopil!$I$195</f>
        <v>1191701.8999999999</v>
      </c>
      <c r="U197" s="157">
        <f>[2]Ternopil!$J$195</f>
        <v>60986.400000000001</v>
      </c>
      <c r="V197" s="11"/>
      <c r="W197" s="36" t="s">
        <v>1266</v>
      </c>
      <c r="X197" s="36">
        <v>47</v>
      </c>
      <c r="Y197" s="36" t="s">
        <v>399</v>
      </c>
      <c r="Z197" s="157">
        <f>[3]Ternopil!$F$195</f>
        <v>295</v>
      </c>
      <c r="AA197" s="157">
        <f>[3]Ternopil!$G$195</f>
        <v>3126</v>
      </c>
      <c r="AB197" s="157">
        <f>[3]Ternopil!$H$195</f>
        <v>3026</v>
      </c>
      <c r="AC197" s="157">
        <f>[3]Ternopil!$I$195</f>
        <v>1311539.3999999999</v>
      </c>
      <c r="AD197" s="157">
        <f>[3]Ternopil!$J$195</f>
        <v>57041.3</v>
      </c>
      <c r="AE197" s="11"/>
      <c r="AF197" s="37" t="s">
        <v>1266</v>
      </c>
      <c r="AG197" s="37">
        <v>47</v>
      </c>
      <c r="AH197" s="37" t="s">
        <v>399</v>
      </c>
      <c r="AI197" s="157">
        <f>[4]Ternopil!$F$195</f>
        <v>285</v>
      </c>
      <c r="AJ197" s="157">
        <f>[4]Ternopil!$G$195</f>
        <v>3795</v>
      </c>
      <c r="AK197" s="157">
        <f>[4]Ternopil!$H$195</f>
        <v>3672</v>
      </c>
      <c r="AL197" s="157">
        <f>[4]Ternopil!$I$195</f>
        <v>1811118.5</v>
      </c>
      <c r="AM197" s="157">
        <f>[4]Ternopil!$J$195</f>
        <v>85106</v>
      </c>
      <c r="AN197" s="11"/>
      <c r="AO197" s="11" t="s">
        <v>1266</v>
      </c>
      <c r="AP197" s="11">
        <v>47</v>
      </c>
      <c r="AQ197" s="11" t="s">
        <v>399</v>
      </c>
      <c r="AR197" s="157">
        <f>[5]Ternopil!$F$195</f>
        <v>204</v>
      </c>
      <c r="AS197" s="157">
        <f>[5]Ternopil!$G$195</f>
        <v>4143</v>
      </c>
      <c r="AT197" s="157">
        <f>[5]Ternopil!$H$195</f>
        <v>4079</v>
      </c>
      <c r="AU197" s="157">
        <f>[5]Ternopil!$I$195</f>
        <v>2533157.5</v>
      </c>
      <c r="AV197" s="157">
        <f>[5]Ternopil!$J$195</f>
        <v>121105.2</v>
      </c>
      <c r="AW197" s="11"/>
      <c r="AX197" s="33" t="s">
        <v>1266</v>
      </c>
      <c r="AY197" s="33">
        <v>47</v>
      </c>
      <c r="AZ197" s="33" t="s">
        <v>399</v>
      </c>
      <c r="BA197" s="157">
        <f>[6]Ternopil!$F$195</f>
        <v>215</v>
      </c>
      <c r="BB197" s="157">
        <f>[6]Ternopil!$G$195</f>
        <v>3483</v>
      </c>
      <c r="BC197" s="157">
        <f>[6]Ternopil!$H$195</f>
        <v>3432</v>
      </c>
      <c r="BD197" s="157">
        <f>[6]Ternopil!$I$195</f>
        <v>3241970.3</v>
      </c>
      <c r="BE197" s="157">
        <f>[6]Ternopil!$J$195</f>
        <v>155316.29999999999</v>
      </c>
      <c r="BG197" s="2">
        <v>47</v>
      </c>
      <c r="BH197" s="2" t="s">
        <v>399</v>
      </c>
      <c r="BI197" s="1">
        <f t="shared" si="154"/>
        <v>298</v>
      </c>
      <c r="BJ197" s="1">
        <f t="shared" si="155"/>
        <v>309</v>
      </c>
      <c r="BK197" s="1">
        <f t="shared" si="156"/>
        <v>295</v>
      </c>
      <c r="BL197" s="1">
        <f t="shared" si="157"/>
        <v>285</v>
      </c>
      <c r="BM197" s="1">
        <f t="shared" si="158"/>
        <v>204</v>
      </c>
      <c r="BN197" s="1">
        <f t="shared" si="159"/>
        <v>215</v>
      </c>
      <c r="BP197" s="1">
        <f t="shared" si="160"/>
        <v>3710</v>
      </c>
      <c r="BQ197" s="1">
        <f t="shared" si="161"/>
        <v>3665</v>
      </c>
      <c r="BR197" s="1">
        <f t="shared" si="162"/>
        <v>3026</v>
      </c>
      <c r="BS197" s="1">
        <f t="shared" si="163"/>
        <v>3672</v>
      </c>
      <c r="BT197" s="1">
        <f t="shared" si="164"/>
        <v>4079</v>
      </c>
      <c r="BU197" s="1">
        <f t="shared" si="165"/>
        <v>3432</v>
      </c>
      <c r="BW197" s="40" t="str">
        <f t="shared" si="166"/>
        <v/>
      </c>
      <c r="BX197" s="40" t="str">
        <f t="shared" si="167"/>
        <v/>
      </c>
      <c r="BY197" s="40" t="str">
        <f t="shared" si="168"/>
        <v/>
      </c>
      <c r="BZ197" s="40" t="str">
        <f t="shared" si="169"/>
        <v/>
      </c>
      <c r="CA197" s="40" t="str">
        <f t="shared" si="170"/>
        <v/>
      </c>
      <c r="CB197" s="40" t="str">
        <f t="shared" si="171"/>
        <v/>
      </c>
      <c r="CD197" s="10">
        <f t="shared" si="172"/>
        <v>62428.6</v>
      </c>
      <c r="CE197" s="10">
        <f t="shared" si="173"/>
        <v>60986.400000000001</v>
      </c>
      <c r="CF197" s="10">
        <f t="shared" si="174"/>
        <v>57041.3</v>
      </c>
      <c r="CG197" s="10">
        <f t="shared" si="175"/>
        <v>85106</v>
      </c>
      <c r="CH197" s="10">
        <f t="shared" si="176"/>
        <v>121105.2</v>
      </c>
      <c r="CI197" s="10">
        <f t="shared" si="177"/>
        <v>155316.29999999999</v>
      </c>
      <c r="CK197" s="40" t="str">
        <f t="shared" si="178"/>
        <v/>
      </c>
      <c r="CL197" s="40" t="str">
        <f t="shared" si="179"/>
        <v/>
      </c>
      <c r="CM197" s="40" t="str">
        <f t="shared" si="180"/>
        <v/>
      </c>
      <c r="CN197" s="40" t="str">
        <f t="shared" si="181"/>
        <v/>
      </c>
      <c r="CO197" s="40" t="str">
        <f t="shared" si="182"/>
        <v/>
      </c>
      <c r="CP197" s="40" t="str">
        <f t="shared" si="183"/>
        <v/>
      </c>
      <c r="CR197" s="9" t="str">
        <f t="shared" si="184"/>
        <v/>
      </c>
      <c r="CS197" s="9" t="str">
        <f t="shared" si="185"/>
        <v/>
      </c>
      <c r="CT197" s="9" t="str">
        <f t="shared" si="186"/>
        <v/>
      </c>
      <c r="CU197" s="9" t="str">
        <f t="shared" si="187"/>
        <v/>
      </c>
      <c r="CV197" s="9" t="str">
        <f t="shared" si="188"/>
        <v/>
      </c>
      <c r="CW197" s="9" t="str">
        <f t="shared" si="189"/>
        <v/>
      </c>
      <c r="CY197" s="9" t="str">
        <f t="shared" si="190"/>
        <v/>
      </c>
      <c r="CZ197" s="9" t="str">
        <f t="shared" si="191"/>
        <v/>
      </c>
      <c r="DA197" s="9" t="str">
        <f t="shared" si="192"/>
        <v/>
      </c>
      <c r="DB197" s="9" t="str">
        <f t="shared" si="193"/>
        <v/>
      </c>
      <c r="DC197" s="9" t="str">
        <f t="shared" si="194"/>
        <v/>
      </c>
      <c r="DD197" s="9" t="str">
        <f t="shared" si="195"/>
        <v/>
      </c>
      <c r="DF197" s="9" t="str">
        <f>IF($A197=2,IF(ISNUMBER(CR197/Ukraine!CR197),100*CR197/Ukraine!CR197,""),"")</f>
        <v/>
      </c>
      <c r="DG197" s="9" t="str">
        <f>IF($A197=2,IF(ISNUMBER(CS197/Ukraine!CS197),100*CS197/Ukraine!CS197,""),"")</f>
        <v/>
      </c>
      <c r="DH197" s="9" t="str">
        <f>IF($A197=2,IF(ISNUMBER(CT197/Ukraine!CT197),100*CT197/Ukraine!CT197,""),"")</f>
        <v/>
      </c>
      <c r="DI197" s="9" t="str">
        <f>IF($A197=2,IF(ISNUMBER(CU197/Ukraine!CU197),100*CU197/Ukraine!CU197,""),"")</f>
        <v/>
      </c>
      <c r="DJ197" s="9" t="str">
        <f>IF($A197=2,IF(ISNUMBER(CV197/Ukraine!CV197),100*CV197/Ukraine!CV197,""),"")</f>
        <v/>
      </c>
      <c r="DK197" s="9" t="str">
        <f>IF($A197=2,IF(ISNUMBER(CW197/Ukraine!CW197),100*CW197/Ukraine!CW197,""),"")</f>
        <v/>
      </c>
      <c r="DM197" s="40" t="str">
        <f t="shared" si="196"/>
        <v/>
      </c>
      <c r="DN197" s="40" t="str">
        <f t="shared" si="197"/>
        <v/>
      </c>
      <c r="DO197" s="40" t="str">
        <f t="shared" si="198"/>
        <v/>
      </c>
      <c r="DP197" s="40" t="str">
        <f t="shared" si="199"/>
        <v/>
      </c>
      <c r="DQ197" s="40" t="str">
        <f t="shared" si="200"/>
        <v/>
      </c>
      <c r="DR197" s="40" t="str">
        <f t="shared" ref="DR197:DR260" si="207">IF($A197=2,IF(ISNUMBER(BU197/BP197),BU197/BP197-1,IF(ISNUMBER(BU197/BQ197),BU197/BQ197-1,IF(ISNUMBER(BT197/BP197),BT197/BP197-1,""))),"")</f>
        <v/>
      </c>
      <c r="DT197" s="40" t="str">
        <f t="shared" si="201"/>
        <v/>
      </c>
      <c r="DU197" s="40" t="str">
        <f t="shared" si="202"/>
        <v/>
      </c>
      <c r="DV197" s="40" t="str">
        <f t="shared" si="203"/>
        <v/>
      </c>
      <c r="DW197" s="40" t="str">
        <f t="shared" si="204"/>
        <v/>
      </c>
      <c r="DX197" s="40" t="str">
        <f t="shared" si="205"/>
        <v/>
      </c>
      <c r="DY197" s="40" t="str">
        <f t="shared" si="206"/>
        <v/>
      </c>
    </row>
    <row r="198" spans="1:129" x14ac:dyDescent="0.2">
      <c r="A198" s="39">
        <f>'Industry selection'!C198</f>
        <v>2</v>
      </c>
      <c r="B198" s="2">
        <v>47.1</v>
      </c>
      <c r="C198" s="2" t="s">
        <v>401</v>
      </c>
      <c r="E198" s="30" t="s">
        <v>400</v>
      </c>
      <c r="F198" s="31">
        <v>47.1</v>
      </c>
      <c r="G198" s="32" t="s">
        <v>401</v>
      </c>
      <c r="H198" s="157">
        <f>[1]Ternopil!$F$196</f>
        <v>129</v>
      </c>
      <c r="I198" s="157">
        <f>[1]Ternopil!$G$196</f>
        <v>1750</v>
      </c>
      <c r="J198" s="157">
        <f>[1]Ternopil!$H$196</f>
        <v>1715</v>
      </c>
      <c r="K198" s="157">
        <f>[1]Ternopil!$I$196</f>
        <v>496937.3</v>
      </c>
      <c r="L198" s="157">
        <f>[1]Ternopil!$J$196</f>
        <v>26270.400000000001</v>
      </c>
      <c r="M198" s="11"/>
      <c r="N198" s="33" t="s">
        <v>922</v>
      </c>
      <c r="O198" s="36">
        <v>47.1</v>
      </c>
      <c r="P198" s="35" t="s">
        <v>401</v>
      </c>
      <c r="Q198" s="157">
        <f>[2]Ternopil!$F$196</f>
        <v>138</v>
      </c>
      <c r="R198" s="157">
        <f>[2]Ternopil!$G$196</f>
        <v>1577</v>
      </c>
      <c r="S198" s="157">
        <f>[2]Ternopil!$H$196</f>
        <v>1537</v>
      </c>
      <c r="T198" s="157">
        <f>[2]Ternopil!$I$196</f>
        <v>437662.8</v>
      </c>
      <c r="U198" s="157">
        <f>[2]Ternopil!$J$196</f>
        <v>21111.5</v>
      </c>
      <c r="V198" s="11"/>
      <c r="W198" s="36" t="s">
        <v>1267</v>
      </c>
      <c r="X198" s="36">
        <v>47.1</v>
      </c>
      <c r="Y198" s="36" t="s">
        <v>401</v>
      </c>
      <c r="Z198" s="157">
        <f>[3]Ternopil!$F$196</f>
        <v>135</v>
      </c>
      <c r="AA198" s="157">
        <f>[3]Ternopil!$G$196</f>
        <v>1261</v>
      </c>
      <c r="AB198" s="157">
        <f>[3]Ternopil!$H$196</f>
        <v>1211</v>
      </c>
      <c r="AC198" s="157">
        <f>[3]Ternopil!$I$196</f>
        <v>444247.7</v>
      </c>
      <c r="AD198" s="157">
        <f>[3]Ternopil!$J$196</f>
        <v>19584.2</v>
      </c>
      <c r="AE198" s="11"/>
      <c r="AF198" s="37" t="s">
        <v>1267</v>
      </c>
      <c r="AG198" s="37">
        <v>47.1</v>
      </c>
      <c r="AH198" s="37" t="s">
        <v>401</v>
      </c>
      <c r="AI198" s="157">
        <f>[4]Ternopil!$F$196</f>
        <v>124</v>
      </c>
      <c r="AJ198" s="157">
        <f>[4]Ternopil!$G$196</f>
        <v>1062</v>
      </c>
      <c r="AK198" s="157">
        <f>[4]Ternopil!$H$196</f>
        <v>1018</v>
      </c>
      <c r="AL198" s="157">
        <f>[4]Ternopil!$I$196</f>
        <v>395968.8</v>
      </c>
      <c r="AM198" s="157">
        <f>[4]Ternopil!$J$196</f>
        <v>19685.3</v>
      </c>
      <c r="AN198" s="11"/>
      <c r="AO198" s="11" t="s">
        <v>1267</v>
      </c>
      <c r="AP198" s="11">
        <v>47.1</v>
      </c>
      <c r="AQ198" s="11" t="s">
        <v>401</v>
      </c>
      <c r="AR198" s="157">
        <f>[5]Ternopil!$F$196</f>
        <v>90</v>
      </c>
      <c r="AS198" s="157">
        <f>[5]Ternopil!$G$196</f>
        <v>1266</v>
      </c>
      <c r="AT198" s="157">
        <f>[5]Ternopil!$H$196</f>
        <v>1236</v>
      </c>
      <c r="AU198" s="157">
        <f>[5]Ternopil!$I$196</f>
        <v>500704</v>
      </c>
      <c r="AV198" s="157">
        <f>[5]Ternopil!$J$196</f>
        <v>28132</v>
      </c>
      <c r="AW198" s="11"/>
      <c r="AX198" s="33" t="s">
        <v>1267</v>
      </c>
      <c r="AY198" s="33">
        <v>47.1</v>
      </c>
      <c r="AZ198" s="33" t="s">
        <v>401</v>
      </c>
      <c r="BA198" s="157">
        <f>[6]Ternopil!$F$196</f>
        <v>94</v>
      </c>
      <c r="BB198" s="157">
        <f>[6]Ternopil!$G$196</f>
        <v>890</v>
      </c>
      <c r="BC198" s="157">
        <f>[6]Ternopil!$H$196</f>
        <v>871</v>
      </c>
      <c r="BD198" s="157">
        <f>[6]Ternopil!$I$196</f>
        <v>395969.2</v>
      </c>
      <c r="BE198" s="157">
        <f>[6]Ternopil!$J$196</f>
        <v>31532.799999999999</v>
      </c>
      <c r="BG198" s="2">
        <v>47.1</v>
      </c>
      <c r="BH198" s="2" t="s">
        <v>401</v>
      </c>
      <c r="BI198" s="1">
        <f t="shared" ref="BI198:BI261" si="208">IF($A198&gt;=1,H198,"")</f>
        <v>129</v>
      </c>
      <c r="BJ198" s="1">
        <f t="shared" ref="BJ198:BJ261" si="209">IF($A198&gt;=1,Q198,"")</f>
        <v>138</v>
      </c>
      <c r="BK198" s="1">
        <f t="shared" ref="BK198:BK261" si="210">IF($A198&gt;=1,Z198,"")</f>
        <v>135</v>
      </c>
      <c r="BL198" s="1">
        <f t="shared" ref="BL198:BL261" si="211">IF($A198&gt;=1,AI198,"")</f>
        <v>124</v>
      </c>
      <c r="BM198" s="1">
        <f t="shared" ref="BM198:BM261" si="212">IF($A198&gt;=1,AR198,"")</f>
        <v>90</v>
      </c>
      <c r="BN198" s="1">
        <f t="shared" ref="BN198:BN261" si="213">IF($A198&gt;=1,BA198,"")</f>
        <v>94</v>
      </c>
      <c r="BP198" s="1">
        <f t="shared" ref="BP198:BP261" si="214">IF($A198&gt;=1,J198,"")</f>
        <v>1715</v>
      </c>
      <c r="BQ198" s="1">
        <f t="shared" ref="BQ198:BQ261" si="215">IF($A198&gt;=1,S198,"")</f>
        <v>1537</v>
      </c>
      <c r="BR198" s="1">
        <f t="shared" ref="BR198:BR261" si="216">IF($A198&gt;=1,AB198,"")</f>
        <v>1211</v>
      </c>
      <c r="BS198" s="1">
        <f t="shared" ref="BS198:BS261" si="217">IF($A198&gt;=1,AK198,"")</f>
        <v>1018</v>
      </c>
      <c r="BT198" s="1">
        <f t="shared" ref="BT198:BT261" si="218">IF($A198&gt;=1,AT198,"")</f>
        <v>1236</v>
      </c>
      <c r="BU198" s="1">
        <f t="shared" ref="BU198:BU261" si="219">IF($A198&gt;=1,BC198,"")</f>
        <v>871</v>
      </c>
      <c r="BW198" s="40">
        <f t="shared" ref="BW198:BW261" si="220">IF($A198=2,IF(ISNUMBER(BP198/BP$4),BP198/BP$4,""),"")</f>
        <v>2.0504052987733435E-2</v>
      </c>
      <c r="BX198" s="40">
        <f t="shared" ref="BX198:BX261" si="221">IF($A198=2,IF(ISNUMBER(BQ198/BQ$4),BQ198/BQ$4,""),"")</f>
        <v>1.9043253088178811E-2</v>
      </c>
      <c r="BY198" s="40">
        <f t="shared" ref="BY198:BY261" si="222">IF($A198=2,IF(ISNUMBER(BR198/BR$4),BR198/BR$4,""),"")</f>
        <v>1.5405752668337425E-2</v>
      </c>
      <c r="BZ198" s="40">
        <f t="shared" ref="BZ198:BZ261" si="223">IF($A198=2,IF(ISNUMBER(BS198/BS$4),BS198/BS$4,""),"")</f>
        <v>1.4062327328986629E-2</v>
      </c>
      <c r="CA198" s="40">
        <f t="shared" ref="CA198:CA261" si="224">IF($A198=2,IF(ISNUMBER(BT198/BT$4),BT198/BT$4,""),"")</f>
        <v>1.7781869973672475E-2</v>
      </c>
      <c r="CB198" s="40">
        <f t="shared" ref="CB198:CB261" si="225">IF($A198=2,IF(ISNUMBER(BU198/BU$4),BU198/BU$4,""),"")</f>
        <v>1.2293057456988412E-2</v>
      </c>
      <c r="CD198" s="10">
        <f t="shared" ref="CD198:CD261" si="226">IF($A198&gt;=1,L198,"")</f>
        <v>26270.400000000001</v>
      </c>
      <c r="CE198" s="10">
        <f t="shared" ref="CE198:CE261" si="227">IF($A198&gt;=1,U198,"")</f>
        <v>21111.5</v>
      </c>
      <c r="CF198" s="10">
        <f t="shared" ref="CF198:CF261" si="228">IF($A198&gt;=1,AD198,"")</f>
        <v>19584.2</v>
      </c>
      <c r="CG198" s="10">
        <f t="shared" ref="CG198:CG261" si="229">IF($A198&gt;=1,AM198,"")</f>
        <v>19685.3</v>
      </c>
      <c r="CH198" s="10">
        <f t="shared" ref="CH198:CH261" si="230">IF($A198&gt;=1,AV198,"")</f>
        <v>28132</v>
      </c>
      <c r="CI198" s="10">
        <f t="shared" ref="CI198:CI261" si="231">IF($A198&gt;=1,BE198,"")</f>
        <v>31532.799999999999</v>
      </c>
      <c r="CK198" s="40">
        <f t="shared" ref="CK198:CK261" si="232">IF($A198=2,IF(ISNUMBER(CD198/CD$4),CD198/CD$4,""),"")</f>
        <v>1.315396149528072E-2</v>
      </c>
      <c r="CL198" s="40">
        <f t="shared" ref="CL198:CL261" si="233">IF($A198=2,IF(ISNUMBER(CE198/CE$4),CE198/CE$4,""),"")</f>
        <v>1.0176230044546162E-2</v>
      </c>
      <c r="CM198" s="40">
        <f t="shared" ref="CM198:CM261" si="234">IF($A198=2,IF(ISNUMBER(CF198/CF$4),CF198/CF$4,""),"")</f>
        <v>8.7848450410697634E-3</v>
      </c>
      <c r="CN198" s="40">
        <f t="shared" ref="CN198:CN261" si="235">IF($A198=2,IF(ISNUMBER(CG198/CG$4),CG198/CG$4,""),"")</f>
        <v>7.5014446300840035E-3</v>
      </c>
      <c r="CO198" s="40">
        <f t="shared" ref="CO198:CO261" si="236">IF($A198=2,IF(ISNUMBER(CH198/CH$4),CH198/CH$4,""),"")</f>
        <v>9.4444075155084746E-3</v>
      </c>
      <c r="CP198" s="40">
        <f t="shared" ref="CP198:CP261" si="237">IF($A198=2,IF(ISNUMBER(CI198/CI$4),CI198/CI$4,""),"")</f>
        <v>7.27950080679164E-3</v>
      </c>
      <c r="CR198" s="9">
        <f t="shared" ref="CR198:CR261" si="238">IF($A198=2,IF(ISNUMBER(CD198/BP198),CD198/BP198,""),"")</f>
        <v>15.318017492711371</v>
      </c>
      <c r="CS198" s="9">
        <f t="shared" ref="CS198:CS261" si="239">IF($A198=2,IF(ISNUMBER(CE198/BQ198),CE198/BQ198,""),"")</f>
        <v>13.735523747560181</v>
      </c>
      <c r="CT198" s="9">
        <f t="shared" ref="CT198:CT261" si="240">IF($A198=2,IF(ISNUMBER(CF198/BR198),CF198/BR198,""),"")</f>
        <v>16.171924029727499</v>
      </c>
      <c r="CU198" s="9">
        <f t="shared" ref="CU198:CU261" si="241">IF($A198=2,IF(ISNUMBER(CG198/BS198),CG198/BS198,""),"")</f>
        <v>19.337229862475443</v>
      </c>
      <c r="CV198" s="9">
        <f t="shared" ref="CV198:CV261" si="242">IF($A198=2,IF(ISNUMBER(CH198/BT198),CH198/BT198,""),"")</f>
        <v>22.760517799352751</v>
      </c>
      <c r="CW198" s="9">
        <f t="shared" ref="CW198:CW261" si="243">IF($A198=2,IF(ISNUMBER(CI198/BU198),CI198/BU198,""),"")</f>
        <v>36.202985074626866</v>
      </c>
      <c r="CY198" s="9">
        <f t="shared" ref="CY198:CY261" si="244">IF($A198=2,IF(ISNUMBER(CR198/CR$4),100*CR198/CR$4,""),"")</f>
        <v>64.152982355001171</v>
      </c>
      <c r="CZ198" s="9">
        <f t="shared" ref="CZ198:CZ261" si="245">IF($A198=2,IF(ISNUMBER(CS198/CS$4),100*CS198/CS$4,""),"")</f>
        <v>53.437456286621035</v>
      </c>
      <c r="DA198" s="9">
        <f t="shared" ref="DA198:DA261" si="246">IF($A198=2,IF(ISNUMBER(CT198/CT$4),100*CT198/CT$4,""),"")</f>
        <v>57.023147328106603</v>
      </c>
      <c r="DB198" s="9">
        <f t="shared" ref="DB198:DB261" si="247">IF($A198=2,IF(ISNUMBER(CU198/CU$4),100*CU198/CU$4,""),"")</f>
        <v>53.34426126336357</v>
      </c>
      <c r="DC198" s="9">
        <f t="shared" ref="DC198:DC261" si="248">IF($A198=2,IF(ISNUMBER(CV198/CV$4),100*CV198/CV$4,""),"")</f>
        <v>53.112566504488562</v>
      </c>
      <c r="DD198" s="9">
        <f t="shared" ref="DD198:DD261" si="249">IF($A198=2,IF(ISNUMBER(CW198/CW$4),100*CW198/CW$4,""),"")</f>
        <v>59.21635713703882</v>
      </c>
      <c r="DF198" s="9">
        <f>IF($A198=2,IF(ISNUMBER(CR198/Ukraine!CR198),100*CR198/Ukraine!CR198,""),"")</f>
        <v>75.945472857867188</v>
      </c>
      <c r="DG198" s="9">
        <f>IF($A198=2,IF(ISNUMBER(CS198/Ukraine!CS198),100*CS198/Ukraine!CS198,""),"")</f>
        <v>62.000767470701874</v>
      </c>
      <c r="DH198" s="9">
        <f>IF($A198=2,IF(ISNUMBER(CT198/Ukraine!CT198),100*CT198/Ukraine!CT198,""),"")</f>
        <v>58.38629815876704</v>
      </c>
      <c r="DI198" s="9">
        <f>IF($A198=2,IF(ISNUMBER(CU198/Ukraine!CU198),100*CU198/Ukraine!CU198,""),"")</f>
        <v>50.21955574186299</v>
      </c>
      <c r="DJ198" s="9">
        <f>IF($A198=2,IF(ISNUMBER(CV198/Ukraine!CV198),100*CV198/Ukraine!CV198,""),"")</f>
        <v>45.559101364913047</v>
      </c>
      <c r="DK198" s="9">
        <f>IF($A198=2,IF(ISNUMBER(CW198/Ukraine!CW198),100*CW198/Ukraine!CW198,""),"")</f>
        <v>54.990066783193953</v>
      </c>
      <c r="DM198" s="40">
        <f t="shared" ref="DM198:DM261" si="250">IF($A198=2,IF(ISNUMBER(BQ198/BP198),BQ198/BP198-1,""),"")</f>
        <v>-0.10379008746355689</v>
      </c>
      <c r="DN198" s="40">
        <f t="shared" ref="DN198:DN261" si="251">IF($A198=2,IF(ISNUMBER(BR198/BQ198),BR198/BQ198-1,""),"")</f>
        <v>-0.21210149642160048</v>
      </c>
      <c r="DO198" s="40">
        <f t="shared" ref="DO198:DO261" si="252">IF($A198=2,IF(ISNUMBER(BS198/BR198),BS198/BR198-1,""),"")</f>
        <v>-0.15937241948802638</v>
      </c>
      <c r="DP198" s="40">
        <f t="shared" ref="DP198:DP261" si="253">IF($A198=2,IF(ISNUMBER(BT198/BS198),BT198/BS198-1,""),"")</f>
        <v>0.21414538310412579</v>
      </c>
      <c r="DQ198" s="40">
        <f t="shared" ref="DQ198:DQ261" si="254">IF($A198=2,IF(ISNUMBER(BU198/BT198),BU198/BT198-1,""),"")</f>
        <v>-0.29530744336569581</v>
      </c>
      <c r="DR198" s="40">
        <f t="shared" si="207"/>
        <v>-0.49212827988338192</v>
      </c>
      <c r="DT198" s="40">
        <f t="shared" ref="DT198:DT261" si="255">IF($A198=2,IF(ISNUMBER(CS198/CR198),CS198/CR198-1,""),"")</f>
        <v>-0.10330930526121762</v>
      </c>
      <c r="DU198" s="40">
        <f t="shared" ref="DU198:DU261" si="256">IF($A198=2,IF(ISNUMBER(CT198/CS198),CT198/CS198-1,""),"")</f>
        <v>0.17737949618412552</v>
      </c>
      <c r="DV198" s="40">
        <f t="shared" ref="DV198:DV261" si="257">IF($A198=2,IF(ISNUMBER(CU198/CT198),CU198/CT198-1,""),"")</f>
        <v>0.19572846291693091</v>
      </c>
      <c r="DW198" s="40">
        <f t="shared" ref="DW198:DW261" si="258">IF($A198=2,IF(ISNUMBER(CV198/CU198),CV198/CU198-1,""),"")</f>
        <v>0.17703093779323154</v>
      </c>
      <c r="DX198" s="40">
        <f t="shared" ref="DX198:DX261" si="259">IF($A198=2,IF(ISNUMBER(CW198/CV198),CW198/CV198-1,""),"")</f>
        <v>0.59060463359301885</v>
      </c>
      <c r="DY198" s="40">
        <f t="shared" ref="DY198:DY261" si="260">IF($A198=2,IF(ISNUMBER(CW198/CR198),CW198/CR198-1,IF(ISNUMBER(CW198/CS198),CW198/CS198-1,IF(ISNUMBER(CV198/CR198),CV198/CR198-1,""))),"")</f>
        <v>1.3634249727063565</v>
      </c>
    </row>
    <row r="199" spans="1:129" x14ac:dyDescent="0.2">
      <c r="A199" s="39">
        <f>'Industry selection'!C199</f>
        <v>2</v>
      </c>
      <c r="B199" s="2">
        <v>47.2</v>
      </c>
      <c r="C199" s="2" t="s">
        <v>403</v>
      </c>
      <c r="E199" s="30" t="s">
        <v>402</v>
      </c>
      <c r="F199" s="31">
        <v>47.2</v>
      </c>
      <c r="G199" s="32" t="s">
        <v>403</v>
      </c>
      <c r="H199" s="157">
        <f>[1]Ternopil!$F$197</f>
        <v>19</v>
      </c>
      <c r="I199" s="157">
        <f>[1]Ternopil!$G$197</f>
        <v>219</v>
      </c>
      <c r="J199" s="157">
        <f>[1]Ternopil!$H$197</f>
        <v>214</v>
      </c>
      <c r="K199" s="157">
        <f>[1]Ternopil!$I$197</f>
        <v>142129.1</v>
      </c>
      <c r="L199" s="157">
        <f>[1]Ternopil!$J$197</f>
        <v>4570.3999999999996</v>
      </c>
      <c r="M199" s="11"/>
      <c r="N199" s="33" t="s">
        <v>923</v>
      </c>
      <c r="O199" s="36">
        <v>47.2</v>
      </c>
      <c r="P199" s="35" t="s">
        <v>403</v>
      </c>
      <c r="Q199" s="157">
        <f>[2]Ternopil!$F$197</f>
        <v>15</v>
      </c>
      <c r="R199" s="157">
        <f>[2]Ternopil!$G$197</f>
        <v>387</v>
      </c>
      <c r="S199" s="157">
        <f>[2]Ternopil!$H$197</f>
        <v>383</v>
      </c>
      <c r="T199" s="157">
        <f>[2]Ternopil!$I$197</f>
        <v>170618.6</v>
      </c>
      <c r="U199" s="157">
        <f>[2]Ternopil!$J$197</f>
        <v>7014.7</v>
      </c>
      <c r="V199" s="11"/>
      <c r="W199" s="36" t="s">
        <v>1268</v>
      </c>
      <c r="X199" s="36">
        <v>47.2</v>
      </c>
      <c r="Y199" s="36" t="s">
        <v>403</v>
      </c>
      <c r="Z199" s="157">
        <f>[3]Ternopil!$F$197</f>
        <v>13</v>
      </c>
      <c r="AA199" s="157">
        <f>[3]Ternopil!$G$197</f>
        <v>295</v>
      </c>
      <c r="AB199" s="157">
        <f>[3]Ternopil!$H$197</f>
        <v>289</v>
      </c>
      <c r="AC199" s="157">
        <f>[3]Ternopil!$I$197</f>
        <v>198832.2</v>
      </c>
      <c r="AD199" s="157">
        <f>[3]Ternopil!$J$197</f>
        <v>7348.6</v>
      </c>
      <c r="AE199" s="11"/>
      <c r="AF199" s="37" t="s">
        <v>1268</v>
      </c>
      <c r="AG199" s="37">
        <v>47.2</v>
      </c>
      <c r="AH199" s="37" t="s">
        <v>403</v>
      </c>
      <c r="AI199" s="157">
        <f>[4]Ternopil!$F$197</f>
        <v>16</v>
      </c>
      <c r="AJ199" s="157">
        <f>[4]Ternopil!$G$197</f>
        <v>760</v>
      </c>
      <c r="AK199" s="157">
        <f>[4]Ternopil!$H$197</f>
        <v>754</v>
      </c>
      <c r="AL199" s="157">
        <f>[4]Ternopil!$I$197</f>
        <v>542474.6</v>
      </c>
      <c r="AM199" s="157">
        <f>[4]Ternopil!$J$197</f>
        <v>20753.099999999999</v>
      </c>
      <c r="AN199" s="11"/>
      <c r="AO199" s="11" t="s">
        <v>1268</v>
      </c>
      <c r="AP199" s="11">
        <v>47.2</v>
      </c>
      <c r="AQ199" s="11" t="s">
        <v>403</v>
      </c>
      <c r="AR199" s="157">
        <f>[5]Ternopil!$F$197</f>
        <v>12</v>
      </c>
      <c r="AS199" s="157">
        <f>[5]Ternopil!$G$197</f>
        <v>780</v>
      </c>
      <c r="AT199" s="157">
        <f>[5]Ternopil!$H$197</f>
        <v>772</v>
      </c>
      <c r="AU199" s="157">
        <f>[5]Ternopil!$I$197</f>
        <v>823484.7</v>
      </c>
      <c r="AV199" s="157">
        <f>[5]Ternopil!$J$197</f>
        <v>29863.200000000001</v>
      </c>
      <c r="AW199" s="11"/>
      <c r="AX199" s="33" t="s">
        <v>1268</v>
      </c>
      <c r="AY199" s="33">
        <v>47.2</v>
      </c>
      <c r="AZ199" s="33" t="s">
        <v>403</v>
      </c>
      <c r="BA199" s="157">
        <f>[6]Ternopil!$F$197</f>
        <v>10</v>
      </c>
      <c r="BB199" s="157" t="str">
        <f>[6]Ternopil!$G$197</f>
        <v>к</v>
      </c>
      <c r="BC199" s="157" t="str">
        <f>[6]Ternopil!$H$197</f>
        <v>к</v>
      </c>
      <c r="BD199" s="157" t="str">
        <f>[6]Ternopil!$I$197</f>
        <v>к</v>
      </c>
      <c r="BE199" s="157" t="str">
        <f>[6]Ternopil!$J$197</f>
        <v>к</v>
      </c>
      <c r="BG199" s="2">
        <v>47.2</v>
      </c>
      <c r="BH199" s="2" t="s">
        <v>403</v>
      </c>
      <c r="BI199" s="1">
        <f t="shared" si="208"/>
        <v>19</v>
      </c>
      <c r="BJ199" s="1">
        <f t="shared" si="209"/>
        <v>15</v>
      </c>
      <c r="BK199" s="1">
        <f t="shared" si="210"/>
        <v>13</v>
      </c>
      <c r="BL199" s="1">
        <f t="shared" si="211"/>
        <v>16</v>
      </c>
      <c r="BM199" s="1">
        <f t="shared" si="212"/>
        <v>12</v>
      </c>
      <c r="BN199" s="1">
        <f t="shared" si="213"/>
        <v>10</v>
      </c>
      <c r="BP199" s="1">
        <f t="shared" si="214"/>
        <v>214</v>
      </c>
      <c r="BQ199" s="1">
        <f t="shared" si="215"/>
        <v>383</v>
      </c>
      <c r="BR199" s="1">
        <f t="shared" si="216"/>
        <v>289</v>
      </c>
      <c r="BS199" s="1">
        <f t="shared" si="217"/>
        <v>754</v>
      </c>
      <c r="BT199" s="1">
        <f t="shared" si="218"/>
        <v>772</v>
      </c>
      <c r="BU199" s="1" t="str">
        <f t="shared" si="219"/>
        <v>к</v>
      </c>
      <c r="BW199" s="40">
        <f t="shared" si="220"/>
        <v>2.558523229956242E-3</v>
      </c>
      <c r="BX199" s="40">
        <f t="shared" si="221"/>
        <v>4.7453259159222407E-3</v>
      </c>
      <c r="BY199" s="40">
        <f t="shared" si="222"/>
        <v>3.6765173585049677E-3</v>
      </c>
      <c r="BZ199" s="40">
        <f t="shared" si="223"/>
        <v>1.0415515526577523E-2</v>
      </c>
      <c r="CA199" s="40">
        <f t="shared" si="224"/>
        <v>1.1106475420449151E-2</v>
      </c>
      <c r="CB199" s="40" t="str">
        <f t="shared" si="225"/>
        <v/>
      </c>
      <c r="CD199" s="10">
        <f t="shared" si="226"/>
        <v>4570.3999999999996</v>
      </c>
      <c r="CE199" s="10">
        <f t="shared" si="227"/>
        <v>7014.7</v>
      </c>
      <c r="CF199" s="10">
        <f t="shared" si="228"/>
        <v>7348.6</v>
      </c>
      <c r="CG199" s="10">
        <f t="shared" si="229"/>
        <v>20753.099999999999</v>
      </c>
      <c r="CH199" s="10">
        <f t="shared" si="230"/>
        <v>29863.200000000001</v>
      </c>
      <c r="CI199" s="10" t="str">
        <f t="shared" si="231"/>
        <v>к</v>
      </c>
      <c r="CK199" s="40">
        <f t="shared" si="232"/>
        <v>2.2884640362549101E-3</v>
      </c>
      <c r="CL199" s="40">
        <f t="shared" si="233"/>
        <v>3.3812472298736687E-3</v>
      </c>
      <c r="CM199" s="40">
        <f t="shared" si="234"/>
        <v>3.296346660512314E-3</v>
      </c>
      <c r="CN199" s="40">
        <f t="shared" si="235"/>
        <v>7.9083494055257643E-3</v>
      </c>
      <c r="CO199" s="40">
        <f t="shared" si="236"/>
        <v>1.0025601824155151E-2</v>
      </c>
      <c r="CP199" s="40" t="str">
        <f t="shared" si="237"/>
        <v/>
      </c>
      <c r="CR199" s="9">
        <f t="shared" si="238"/>
        <v>21.357009345794392</v>
      </c>
      <c r="CS199" s="9">
        <f t="shared" si="239"/>
        <v>18.315143603133158</v>
      </c>
      <c r="CT199" s="9">
        <f t="shared" si="240"/>
        <v>25.427681660899655</v>
      </c>
      <c r="CU199" s="9">
        <f t="shared" si="241"/>
        <v>27.524005305039786</v>
      </c>
      <c r="CV199" s="9">
        <f t="shared" si="242"/>
        <v>38.682901554404147</v>
      </c>
      <c r="CW199" s="9" t="str">
        <f t="shared" si="243"/>
        <v/>
      </c>
      <c r="CY199" s="9">
        <f t="shared" si="244"/>
        <v>89.444723794594964</v>
      </c>
      <c r="CZ199" s="9">
        <f t="shared" si="245"/>
        <v>71.254267668494435</v>
      </c>
      <c r="DA199" s="9">
        <f t="shared" si="246"/>
        <v>89.659488561554156</v>
      </c>
      <c r="DB199" s="9">
        <f t="shared" si="247"/>
        <v>75.928545114697755</v>
      </c>
      <c r="DC199" s="9">
        <f t="shared" si="248"/>
        <v>90.26807735689124</v>
      </c>
      <c r="DD199" s="9" t="str">
        <f t="shared" si="249"/>
        <v/>
      </c>
      <c r="DF199" s="9">
        <f>IF($A199=2,IF(ISNUMBER(CR199/Ukraine!CR199),100*CR199/Ukraine!CR199,""),"")</f>
        <v>91.525384315560018</v>
      </c>
      <c r="DG199" s="9">
        <f>IF($A199=2,IF(ISNUMBER(CS199/Ukraine!CS199),100*CS199/Ukraine!CS199,""),"")</f>
        <v>83.336827650360789</v>
      </c>
      <c r="DH199" s="9">
        <f>IF($A199=2,IF(ISNUMBER(CT199/Ukraine!CT199),100*CT199/Ukraine!CT199,""),"")</f>
        <v>108.1015124410023</v>
      </c>
      <c r="DI199" s="9">
        <f>IF($A199=2,IF(ISNUMBER(CU199/Ukraine!CU199),100*CU199/Ukraine!CU199,""),"")</f>
        <v>103.27762889401944</v>
      </c>
      <c r="DJ199" s="9">
        <f>IF($A199=2,IF(ISNUMBER(CV199/Ukraine!CV199),100*CV199/Ukraine!CV199,""),"")</f>
        <v>118.24976496908181</v>
      </c>
      <c r="DK199" s="9" t="str">
        <f>IF($A199=2,IF(ISNUMBER(CW199/Ukraine!CW199),100*CW199/Ukraine!CW199,""),"")</f>
        <v/>
      </c>
      <c r="DM199" s="40">
        <f t="shared" si="250"/>
        <v>0.78971962616822422</v>
      </c>
      <c r="DN199" s="40">
        <f t="shared" si="251"/>
        <v>-0.24543080939947781</v>
      </c>
      <c r="DO199" s="40">
        <f t="shared" si="252"/>
        <v>1.6089965397923875</v>
      </c>
      <c r="DP199" s="40">
        <f t="shared" si="253"/>
        <v>2.3872679045092937E-2</v>
      </c>
      <c r="DQ199" s="40" t="str">
        <f t="shared" si="254"/>
        <v/>
      </c>
      <c r="DR199" s="40">
        <f t="shared" si="207"/>
        <v>2.6074766355140189</v>
      </c>
      <c r="DT199" s="40">
        <f t="shared" si="255"/>
        <v>-0.14242938669033434</v>
      </c>
      <c r="DU199" s="40">
        <f t="shared" si="256"/>
        <v>0.388341921411403</v>
      </c>
      <c r="DV199" s="40">
        <f t="shared" si="257"/>
        <v>8.2442578607693662E-2</v>
      </c>
      <c r="DW199" s="40">
        <f t="shared" si="258"/>
        <v>0.40542414251464742</v>
      </c>
      <c r="DX199" s="40" t="str">
        <f t="shared" si="259"/>
        <v/>
      </c>
      <c r="DY199" s="40">
        <f t="shared" si="260"/>
        <v>0.81125086045914752</v>
      </c>
    </row>
    <row r="200" spans="1:129" x14ac:dyDescent="0.2">
      <c r="A200" s="39">
        <f>'Industry selection'!C200</f>
        <v>2</v>
      </c>
      <c r="B200" s="2">
        <v>47.3</v>
      </c>
      <c r="C200" s="2" t="s">
        <v>405</v>
      </c>
      <c r="E200" s="30" t="s">
        <v>404</v>
      </c>
      <c r="F200" s="31">
        <v>47.3</v>
      </c>
      <c r="G200" s="32" t="s">
        <v>405</v>
      </c>
      <c r="H200" s="157">
        <f>[1]Ternopil!$F$198</f>
        <v>18</v>
      </c>
      <c r="I200" s="157">
        <f>[1]Ternopil!$G$198</f>
        <v>378</v>
      </c>
      <c r="J200" s="157">
        <f>[1]Ternopil!$H$198</f>
        <v>372</v>
      </c>
      <c r="K200" s="157">
        <f>[1]Ternopil!$I$198</f>
        <v>299586.09999999998</v>
      </c>
      <c r="L200" s="157">
        <f>[1]Ternopil!$J$198</f>
        <v>7946</v>
      </c>
      <c r="M200" s="11"/>
      <c r="N200" s="33" t="s">
        <v>924</v>
      </c>
      <c r="O200" s="36">
        <v>47.3</v>
      </c>
      <c r="P200" s="35" t="s">
        <v>405</v>
      </c>
      <c r="Q200" s="157">
        <f>[2]Ternopil!$F$198</f>
        <v>21</v>
      </c>
      <c r="R200" s="157">
        <f>[2]Ternopil!$G$198</f>
        <v>423</v>
      </c>
      <c r="S200" s="157">
        <f>[2]Ternopil!$H$198</f>
        <v>419</v>
      </c>
      <c r="T200" s="157">
        <f>[2]Ternopil!$I$198</f>
        <v>291925</v>
      </c>
      <c r="U200" s="157">
        <f>[2]Ternopil!$J$198</f>
        <v>9561.1</v>
      </c>
      <c r="V200" s="11"/>
      <c r="W200" s="36" t="s">
        <v>1269</v>
      </c>
      <c r="X200" s="36">
        <v>47.3</v>
      </c>
      <c r="Y200" s="36" t="s">
        <v>405</v>
      </c>
      <c r="Z200" s="157">
        <f>[3]Ternopil!$F$198</f>
        <v>20</v>
      </c>
      <c r="AA200" s="157">
        <f>[3]Ternopil!$G$198</f>
        <v>375</v>
      </c>
      <c r="AB200" s="157">
        <f>[3]Ternopil!$H$198</f>
        <v>372</v>
      </c>
      <c r="AC200" s="157">
        <f>[3]Ternopil!$I$198</f>
        <v>403847</v>
      </c>
      <c r="AD200" s="157">
        <f>[3]Ternopil!$J$198</f>
        <v>8819.2999999999993</v>
      </c>
      <c r="AE200" s="11"/>
      <c r="AF200" s="37" t="s">
        <v>1269</v>
      </c>
      <c r="AG200" s="37">
        <v>47.3</v>
      </c>
      <c r="AH200" s="37" t="s">
        <v>405</v>
      </c>
      <c r="AI200" s="157">
        <f>[4]Ternopil!$F$198</f>
        <v>18</v>
      </c>
      <c r="AJ200" s="157">
        <f>[4]Ternopil!$G$198</f>
        <v>202</v>
      </c>
      <c r="AK200" s="157">
        <f>[4]Ternopil!$H$198</f>
        <v>198</v>
      </c>
      <c r="AL200" s="157">
        <f>[4]Ternopil!$I$198</f>
        <v>225121.6</v>
      </c>
      <c r="AM200" s="157">
        <f>[4]Ternopil!$J$198</f>
        <v>7267.8</v>
      </c>
      <c r="AN200" s="11"/>
      <c r="AO200" s="11" t="s">
        <v>1269</v>
      </c>
      <c r="AP200" s="11">
        <v>47.3</v>
      </c>
      <c r="AQ200" s="11" t="s">
        <v>405</v>
      </c>
      <c r="AR200" s="157">
        <f>[5]Ternopil!$F$198</f>
        <v>16</v>
      </c>
      <c r="AS200" s="157">
        <f>[5]Ternopil!$G$198</f>
        <v>304</v>
      </c>
      <c r="AT200" s="157">
        <f>[5]Ternopil!$H$198</f>
        <v>302</v>
      </c>
      <c r="AU200" s="157">
        <f>[5]Ternopil!$I$198</f>
        <v>325306.7</v>
      </c>
      <c r="AV200" s="157">
        <f>[5]Ternopil!$J$198</f>
        <v>7558.3</v>
      </c>
      <c r="AW200" s="11"/>
      <c r="AX200" s="33" t="s">
        <v>1269</v>
      </c>
      <c r="AY200" s="33">
        <v>47.3</v>
      </c>
      <c r="AZ200" s="33" t="s">
        <v>405</v>
      </c>
      <c r="BA200" s="157">
        <f>[6]Ternopil!$F$198</f>
        <v>20</v>
      </c>
      <c r="BB200" s="157">
        <f>[6]Ternopil!$G$198</f>
        <v>298</v>
      </c>
      <c r="BC200" s="157">
        <f>[6]Ternopil!$H$198</f>
        <v>298</v>
      </c>
      <c r="BD200" s="157">
        <f>[6]Ternopil!$I$198</f>
        <v>621632.19999999995</v>
      </c>
      <c r="BE200" s="157">
        <f>[6]Ternopil!$J$198</f>
        <v>12484.4</v>
      </c>
      <c r="BG200" s="2">
        <v>47.3</v>
      </c>
      <c r="BH200" s="2" t="s">
        <v>405</v>
      </c>
      <c r="BI200" s="1">
        <f t="shared" si="208"/>
        <v>18</v>
      </c>
      <c r="BJ200" s="1">
        <f t="shared" si="209"/>
        <v>21</v>
      </c>
      <c r="BK200" s="1">
        <f t="shared" si="210"/>
        <v>20</v>
      </c>
      <c r="BL200" s="1">
        <f t="shared" si="211"/>
        <v>18</v>
      </c>
      <c r="BM200" s="1">
        <f t="shared" si="212"/>
        <v>16</v>
      </c>
      <c r="BN200" s="1">
        <f t="shared" si="213"/>
        <v>20</v>
      </c>
      <c r="BP200" s="1">
        <f t="shared" si="214"/>
        <v>372</v>
      </c>
      <c r="BQ200" s="1">
        <f t="shared" si="215"/>
        <v>419</v>
      </c>
      <c r="BR200" s="1">
        <f t="shared" si="216"/>
        <v>372</v>
      </c>
      <c r="BS200" s="1">
        <f t="shared" si="217"/>
        <v>198</v>
      </c>
      <c r="BT200" s="1">
        <f t="shared" si="218"/>
        <v>302</v>
      </c>
      <c r="BU200" s="1">
        <f t="shared" si="219"/>
        <v>298</v>
      </c>
      <c r="BW200" s="40">
        <f t="shared" si="220"/>
        <v>4.4475263623538416E-3</v>
      </c>
      <c r="BX200" s="40">
        <f t="shared" si="221"/>
        <v>5.1913617722491355E-3</v>
      </c>
      <c r="BY200" s="40">
        <f t="shared" si="222"/>
        <v>4.7324029666569135E-3</v>
      </c>
      <c r="BZ200" s="40">
        <f t="shared" si="223"/>
        <v>2.7351088518068295E-3</v>
      </c>
      <c r="CA200" s="40">
        <f t="shared" si="224"/>
        <v>4.3447611100720773E-3</v>
      </c>
      <c r="CB200" s="40">
        <f t="shared" si="225"/>
        <v>4.2058910702440265E-3</v>
      </c>
      <c r="CD200" s="10">
        <f t="shared" si="226"/>
        <v>7946</v>
      </c>
      <c r="CE200" s="10">
        <f t="shared" si="227"/>
        <v>9561.1</v>
      </c>
      <c r="CF200" s="10">
        <f t="shared" si="228"/>
        <v>8819.2999999999993</v>
      </c>
      <c r="CG200" s="10">
        <f t="shared" si="229"/>
        <v>7267.8</v>
      </c>
      <c r="CH200" s="10">
        <f t="shared" si="230"/>
        <v>7558.3</v>
      </c>
      <c r="CI200" s="10">
        <f t="shared" si="231"/>
        <v>12484.4</v>
      </c>
      <c r="CK200" s="40">
        <f t="shared" si="232"/>
        <v>3.9786747838441968E-3</v>
      </c>
      <c r="CL200" s="40">
        <f t="shared" si="233"/>
        <v>4.6086707755919904E-3</v>
      </c>
      <c r="CM200" s="40">
        <f t="shared" si="234"/>
        <v>3.9560555892355345E-3</v>
      </c>
      <c r="CN200" s="40">
        <f t="shared" si="235"/>
        <v>2.7695284949949719E-3</v>
      </c>
      <c r="CO200" s="40">
        <f t="shared" si="236"/>
        <v>2.5374543340134972E-3</v>
      </c>
      <c r="CP200" s="40">
        <f t="shared" si="237"/>
        <v>2.8820846823723093E-3</v>
      </c>
      <c r="CR200" s="9">
        <f t="shared" si="238"/>
        <v>21.36021505376344</v>
      </c>
      <c r="CS200" s="9">
        <f t="shared" si="239"/>
        <v>22.818854415274465</v>
      </c>
      <c r="CT200" s="9">
        <f t="shared" si="240"/>
        <v>23.70779569892473</v>
      </c>
      <c r="CU200" s="9">
        <f t="shared" si="241"/>
        <v>36.70606060606061</v>
      </c>
      <c r="CV200" s="9">
        <f t="shared" si="242"/>
        <v>25.027483443708611</v>
      </c>
      <c r="CW200" s="9">
        <f t="shared" si="243"/>
        <v>41.893959731543625</v>
      </c>
      <c r="CY200" s="9">
        <f t="shared" si="244"/>
        <v>89.458149535025896</v>
      </c>
      <c r="CZ200" s="9">
        <f t="shared" si="245"/>
        <v>88.775758226445149</v>
      </c>
      <c r="DA200" s="9">
        <f t="shared" si="246"/>
        <v>83.595070350278945</v>
      </c>
      <c r="DB200" s="9">
        <f t="shared" si="247"/>
        <v>101.25843778266466</v>
      </c>
      <c r="DC200" s="9">
        <f t="shared" si="248"/>
        <v>58.402620298988147</v>
      </c>
      <c r="DD200" s="9">
        <f t="shared" si="249"/>
        <v>68.524948322189672</v>
      </c>
      <c r="DF200" s="9">
        <f>IF($A200=2,IF(ISNUMBER(CR200/Ukraine!CR200),100*CR200/Ukraine!CR200,""),"")</f>
        <v>55.708354972787035</v>
      </c>
      <c r="DG200" s="9">
        <f>IF($A200=2,IF(ISNUMBER(CS200/Ukraine!CS200),100*CS200/Ukraine!CS200,""),"")</f>
        <v>73.182044344964822</v>
      </c>
      <c r="DH200" s="9">
        <f>IF($A200=2,IF(ISNUMBER(CT200/Ukraine!CT200),100*CT200/Ukraine!CT200,""),"")</f>
        <v>68.363127067663157</v>
      </c>
      <c r="DI200" s="9">
        <f>IF($A200=2,IF(ISNUMBER(CU200/Ukraine!CU200),100*CU200/Ukraine!CU200,""),"")</f>
        <v>90.106529658236255</v>
      </c>
      <c r="DJ200" s="9">
        <f>IF($A200=2,IF(ISNUMBER(CV200/Ukraine!CV200),100*CV200/Ukraine!CV200,""),"")</f>
        <v>56.269507525298501</v>
      </c>
      <c r="DK200" s="9">
        <f>IF($A200=2,IF(ISNUMBER(CW200/Ukraine!CW200),100*CW200/Ukraine!CW200,""),"")</f>
        <v>63.845199425787627</v>
      </c>
      <c r="DM200" s="40">
        <f t="shared" si="250"/>
        <v>0.12634408602150549</v>
      </c>
      <c r="DN200" s="40">
        <f t="shared" si="251"/>
        <v>-0.11217183770883055</v>
      </c>
      <c r="DO200" s="40">
        <f t="shared" si="252"/>
        <v>-0.467741935483871</v>
      </c>
      <c r="DP200" s="40">
        <f t="shared" si="253"/>
        <v>0.5252525252525253</v>
      </c>
      <c r="DQ200" s="40">
        <f t="shared" si="254"/>
        <v>-1.3245033112582738E-2</v>
      </c>
      <c r="DR200" s="40">
        <f t="shared" si="207"/>
        <v>-0.19892473118279574</v>
      </c>
      <c r="DT200" s="40">
        <f t="shared" si="255"/>
        <v>6.8287672096916774E-2</v>
      </c>
      <c r="DU200" s="40">
        <f t="shared" si="256"/>
        <v>3.8956437841823677E-2</v>
      </c>
      <c r="DV200" s="40">
        <f t="shared" si="257"/>
        <v>0.54826965240490155</v>
      </c>
      <c r="DW200" s="40">
        <f t="shared" si="258"/>
        <v>-0.31816481991052248</v>
      </c>
      <c r="DX200" s="40">
        <f t="shared" si="259"/>
        <v>0.67391818781024493</v>
      </c>
      <c r="DY200" s="40">
        <f t="shared" si="260"/>
        <v>0.9613079562212723</v>
      </c>
    </row>
    <row r="201" spans="1:129" x14ac:dyDescent="0.2">
      <c r="A201" s="39">
        <f>'Industry selection'!C201</f>
        <v>2</v>
      </c>
      <c r="B201" s="2">
        <v>47.4</v>
      </c>
      <c r="C201" s="2" t="s">
        <v>407</v>
      </c>
      <c r="E201" s="30" t="s">
        <v>406</v>
      </c>
      <c r="F201" s="31">
        <v>47.4</v>
      </c>
      <c r="G201" s="32" t="s">
        <v>407</v>
      </c>
      <c r="H201" s="157">
        <f>[1]Ternopil!$F$199</f>
        <v>7</v>
      </c>
      <c r="I201" s="157">
        <f>[1]Ternopil!$G$199</f>
        <v>24</v>
      </c>
      <c r="J201" s="157">
        <f>[1]Ternopil!$H$199</f>
        <v>22</v>
      </c>
      <c r="K201" s="157">
        <f>[1]Ternopil!$I$199</f>
        <v>4236.3999999999996</v>
      </c>
      <c r="L201" s="157">
        <f>[1]Ternopil!$J$199</f>
        <v>350.7</v>
      </c>
      <c r="M201" s="11"/>
      <c r="N201" s="33" t="s">
        <v>925</v>
      </c>
      <c r="O201" s="36">
        <v>47.4</v>
      </c>
      <c r="P201" s="35" t="s">
        <v>407</v>
      </c>
      <c r="Q201" s="157">
        <f>[2]Ternopil!$F$199</f>
        <v>11</v>
      </c>
      <c r="R201" s="157">
        <f>[2]Ternopil!$G$199</f>
        <v>17</v>
      </c>
      <c r="S201" s="157">
        <f>[2]Ternopil!$H$199</f>
        <v>17</v>
      </c>
      <c r="T201" s="157">
        <f>[2]Ternopil!$I$199</f>
        <v>2893.5</v>
      </c>
      <c r="U201" s="157">
        <f>[2]Ternopil!$J$199</f>
        <v>242.4</v>
      </c>
      <c r="V201" s="11"/>
      <c r="W201" s="36" t="s">
        <v>1270</v>
      </c>
      <c r="X201" s="36">
        <v>47.4</v>
      </c>
      <c r="Y201" s="36" t="s">
        <v>407</v>
      </c>
      <c r="Z201" s="157">
        <f>[3]Ternopil!$F$199</f>
        <v>10</v>
      </c>
      <c r="AA201" s="157">
        <f>[3]Ternopil!$G$199</f>
        <v>21</v>
      </c>
      <c r="AB201" s="157">
        <f>[3]Ternopil!$H$199</f>
        <v>17</v>
      </c>
      <c r="AC201" s="157">
        <f>[3]Ternopil!$I$199</f>
        <v>2243.5</v>
      </c>
      <c r="AD201" s="157">
        <f>[3]Ternopil!$J$199</f>
        <v>192.4</v>
      </c>
      <c r="AE201" s="11"/>
      <c r="AF201" s="37" t="s">
        <v>1270</v>
      </c>
      <c r="AG201" s="37">
        <v>47.4</v>
      </c>
      <c r="AH201" s="37" t="s">
        <v>407</v>
      </c>
      <c r="AI201" s="157">
        <f>[4]Ternopil!$F$199</f>
        <v>10</v>
      </c>
      <c r="AJ201" s="157">
        <f>[4]Ternopil!$G$199</f>
        <v>36</v>
      </c>
      <c r="AK201" s="157">
        <f>[4]Ternopil!$H$199</f>
        <v>29</v>
      </c>
      <c r="AL201" s="157">
        <f>[4]Ternopil!$I$199</f>
        <v>18974.5</v>
      </c>
      <c r="AM201" s="157">
        <f>[4]Ternopil!$J$199</f>
        <v>1032.3</v>
      </c>
      <c r="AN201" s="11"/>
      <c r="AO201" s="11" t="s">
        <v>1270</v>
      </c>
      <c r="AP201" s="11">
        <v>47.4</v>
      </c>
      <c r="AQ201" s="11" t="s">
        <v>407</v>
      </c>
      <c r="AR201" s="157">
        <f>[5]Ternopil!$F$199</f>
        <v>4</v>
      </c>
      <c r="AS201" s="157">
        <f>[5]Ternopil!$G$199</f>
        <v>19</v>
      </c>
      <c r="AT201" s="157">
        <f>[5]Ternopil!$H$199</f>
        <v>15</v>
      </c>
      <c r="AU201" s="157">
        <f>[5]Ternopil!$I$199</f>
        <v>10726.3</v>
      </c>
      <c r="AV201" s="157">
        <f>[5]Ternopil!$J$199</f>
        <v>446.1</v>
      </c>
      <c r="AW201" s="11"/>
      <c r="AX201" s="33" t="s">
        <v>1270</v>
      </c>
      <c r="AY201" s="33">
        <v>47.4</v>
      </c>
      <c r="AZ201" s="33" t="s">
        <v>407</v>
      </c>
      <c r="BA201" s="157">
        <f>[6]Ternopil!$F$199</f>
        <v>5</v>
      </c>
      <c r="BB201" s="157">
        <f>[6]Ternopil!$G$199</f>
        <v>18</v>
      </c>
      <c r="BC201" s="157">
        <f>[6]Ternopil!$H$199</f>
        <v>18</v>
      </c>
      <c r="BD201" s="157">
        <f>[6]Ternopil!$I$199</f>
        <v>11338.8</v>
      </c>
      <c r="BE201" s="157">
        <f>[6]Ternopil!$J$199</f>
        <v>263.60000000000002</v>
      </c>
      <c r="BG201" s="2">
        <v>47.4</v>
      </c>
      <c r="BH201" s="2" t="s">
        <v>407</v>
      </c>
      <c r="BI201" s="1">
        <f t="shared" si="208"/>
        <v>7</v>
      </c>
      <c r="BJ201" s="1">
        <f t="shared" si="209"/>
        <v>11</v>
      </c>
      <c r="BK201" s="1">
        <f t="shared" si="210"/>
        <v>10</v>
      </c>
      <c r="BL201" s="1">
        <f t="shared" si="211"/>
        <v>10</v>
      </c>
      <c r="BM201" s="1">
        <f t="shared" si="212"/>
        <v>4</v>
      </c>
      <c r="BN201" s="1">
        <f t="shared" si="213"/>
        <v>5</v>
      </c>
      <c r="BP201" s="1">
        <f t="shared" si="214"/>
        <v>22</v>
      </c>
      <c r="BQ201" s="1">
        <f t="shared" si="215"/>
        <v>17</v>
      </c>
      <c r="BR201" s="1">
        <f t="shared" si="216"/>
        <v>17</v>
      </c>
      <c r="BS201" s="1">
        <f t="shared" si="217"/>
        <v>29</v>
      </c>
      <c r="BT201" s="1">
        <f t="shared" si="218"/>
        <v>15</v>
      </c>
      <c r="BU201" s="1">
        <f t="shared" si="219"/>
        <v>18</v>
      </c>
      <c r="BW201" s="40">
        <f t="shared" si="220"/>
        <v>2.6302575261232393E-4</v>
      </c>
      <c r="BX201" s="40">
        <f t="shared" si="221"/>
        <v>2.1062804326547806E-4</v>
      </c>
      <c r="BY201" s="40">
        <f t="shared" si="222"/>
        <v>2.1626572697088046E-4</v>
      </c>
      <c r="BZ201" s="40">
        <f t="shared" si="223"/>
        <v>4.0059675102221238E-4</v>
      </c>
      <c r="CA201" s="40">
        <f t="shared" si="224"/>
        <v>2.1579939288437469E-4</v>
      </c>
      <c r="CB201" s="40">
        <f t="shared" si="225"/>
        <v>2.540471116254781E-4</v>
      </c>
      <c r="CD201" s="10">
        <f t="shared" si="226"/>
        <v>350.7</v>
      </c>
      <c r="CE201" s="10">
        <f t="shared" si="227"/>
        <v>242.4</v>
      </c>
      <c r="CF201" s="10">
        <f t="shared" si="228"/>
        <v>192.4</v>
      </c>
      <c r="CG201" s="10">
        <f t="shared" si="229"/>
        <v>1032.3</v>
      </c>
      <c r="CH201" s="10">
        <f t="shared" si="230"/>
        <v>446.1</v>
      </c>
      <c r="CI201" s="10">
        <f t="shared" si="231"/>
        <v>263.60000000000002</v>
      </c>
      <c r="CK201" s="40">
        <f t="shared" si="232"/>
        <v>1.756004589345784E-4</v>
      </c>
      <c r="CL201" s="40">
        <f t="shared" si="233"/>
        <v>1.1684239219373279E-4</v>
      </c>
      <c r="CM201" s="40">
        <f t="shared" si="234"/>
        <v>8.6304479422280323E-5</v>
      </c>
      <c r="CN201" s="40">
        <f t="shared" si="235"/>
        <v>3.9337684930560959E-4</v>
      </c>
      <c r="CO201" s="40">
        <f t="shared" si="236"/>
        <v>1.497636212380325E-4</v>
      </c>
      <c r="CP201" s="40">
        <f t="shared" si="237"/>
        <v>6.0853346758622028E-5</v>
      </c>
      <c r="CR201" s="9">
        <f t="shared" si="238"/>
        <v>15.94090909090909</v>
      </c>
      <c r="CS201" s="9">
        <f t="shared" si="239"/>
        <v>14.258823529411766</v>
      </c>
      <c r="CT201" s="9">
        <f t="shared" si="240"/>
        <v>11.31764705882353</v>
      </c>
      <c r="CU201" s="9">
        <f t="shared" si="241"/>
        <v>35.596551724137932</v>
      </c>
      <c r="CV201" s="9">
        <f t="shared" si="242"/>
        <v>29.740000000000002</v>
      </c>
      <c r="CW201" s="9">
        <f t="shared" si="243"/>
        <v>14.644444444444446</v>
      </c>
      <c r="CY201" s="9">
        <f t="shared" si="244"/>
        <v>66.761698119118208</v>
      </c>
      <c r="CZ201" s="9">
        <f t="shared" si="245"/>
        <v>55.473331272637459</v>
      </c>
      <c r="DA201" s="9">
        <f t="shared" si="246"/>
        <v>39.906683611454056</v>
      </c>
      <c r="DB201" s="9">
        <f t="shared" si="247"/>
        <v>98.197713361833408</v>
      </c>
      <c r="DC201" s="9">
        <f t="shared" si="248"/>
        <v>69.399463657562677</v>
      </c>
      <c r="DD201" s="9">
        <f t="shared" si="249"/>
        <v>23.953567654936922</v>
      </c>
      <c r="DF201" s="9">
        <f>IF($A201=2,IF(ISNUMBER(CR201/Ukraine!CR201),100*CR201/Ukraine!CR201,""),"")</f>
        <v>47.252977626436632</v>
      </c>
      <c r="DG201" s="9">
        <f>IF($A201=2,IF(ISNUMBER(CS201/Ukraine!CS201),100*CS201/Ukraine!CS201,""),"")</f>
        <v>40.513902000587187</v>
      </c>
      <c r="DH201" s="9">
        <f>IF($A201=2,IF(ISNUMBER(CT201/Ukraine!CT201),100*CT201/Ukraine!CT201,""),"")</f>
        <v>40.951694654337459</v>
      </c>
      <c r="DI201" s="9">
        <f>IF($A201=2,IF(ISNUMBER(CU201/Ukraine!CU201),100*CU201/Ukraine!CU201,""),"")</f>
        <v>80.77125290178185</v>
      </c>
      <c r="DJ201" s="9">
        <f>IF($A201=2,IF(ISNUMBER(CV201/Ukraine!CV201),100*CV201/Ukraine!CV201,""),"")</f>
        <v>52.953732478991327</v>
      </c>
      <c r="DK201" s="9">
        <f>IF($A201=2,IF(ISNUMBER(CW201/Ukraine!CW201),100*CW201/Ukraine!CW201,""),"")</f>
        <v>17.41031893323294</v>
      </c>
      <c r="DM201" s="40">
        <f t="shared" si="250"/>
        <v>-0.22727272727272729</v>
      </c>
      <c r="DN201" s="40">
        <f t="shared" si="251"/>
        <v>0</v>
      </c>
      <c r="DO201" s="40">
        <f t="shared" si="252"/>
        <v>0.70588235294117641</v>
      </c>
      <c r="DP201" s="40">
        <f t="shared" si="253"/>
        <v>-0.48275862068965514</v>
      </c>
      <c r="DQ201" s="40">
        <f t="shared" si="254"/>
        <v>0.19999999999999996</v>
      </c>
      <c r="DR201" s="40">
        <f t="shared" si="207"/>
        <v>-0.18181818181818177</v>
      </c>
      <c r="DT201" s="40">
        <f t="shared" si="255"/>
        <v>-0.10552005233230999</v>
      </c>
      <c r="DU201" s="40">
        <f t="shared" si="256"/>
        <v>-0.20627062706270627</v>
      </c>
      <c r="DV201" s="40">
        <f t="shared" si="257"/>
        <v>2.1452254641909811</v>
      </c>
      <c r="DW201" s="40">
        <f t="shared" si="258"/>
        <v>-0.16452581613871931</v>
      </c>
      <c r="DX201" s="40">
        <f t="shared" si="259"/>
        <v>-0.50758424867369056</v>
      </c>
      <c r="DY201" s="40">
        <f t="shared" si="260"/>
        <v>-8.1329404682697892E-2</v>
      </c>
    </row>
    <row r="202" spans="1:129" x14ac:dyDescent="0.2">
      <c r="A202" s="39">
        <f>'Industry selection'!C202</f>
        <v>2</v>
      </c>
      <c r="B202" s="2">
        <v>47.5</v>
      </c>
      <c r="C202" s="2" t="s">
        <v>409</v>
      </c>
      <c r="E202" s="30" t="s">
        <v>408</v>
      </c>
      <c r="F202" s="31">
        <v>47.5</v>
      </c>
      <c r="G202" s="32" t="s">
        <v>409</v>
      </c>
      <c r="H202" s="157">
        <f>[1]Ternopil!$F$200</f>
        <v>20</v>
      </c>
      <c r="I202" s="157">
        <f>[1]Ternopil!$G$200</f>
        <v>126</v>
      </c>
      <c r="J202" s="157">
        <f>[1]Ternopil!$H$200</f>
        <v>123</v>
      </c>
      <c r="K202" s="157">
        <f>[1]Ternopil!$I$200</f>
        <v>23542.5</v>
      </c>
      <c r="L202" s="157">
        <f>[1]Ternopil!$J$200</f>
        <v>1762.7</v>
      </c>
      <c r="M202" s="11"/>
      <c r="N202" s="33" t="s">
        <v>926</v>
      </c>
      <c r="O202" s="36">
        <v>47.5</v>
      </c>
      <c r="P202" s="35" t="s">
        <v>409</v>
      </c>
      <c r="Q202" s="157">
        <f>[2]Ternopil!$F$200</f>
        <v>19</v>
      </c>
      <c r="R202" s="157">
        <f>[2]Ternopil!$G$200</f>
        <v>124</v>
      </c>
      <c r="S202" s="157">
        <f>[2]Ternopil!$H$200</f>
        <v>121</v>
      </c>
      <c r="T202" s="157">
        <f>[2]Ternopil!$I$200</f>
        <v>36869.5</v>
      </c>
      <c r="U202" s="157">
        <f>[2]Ternopil!$J$200</f>
        <v>2390.9</v>
      </c>
      <c r="V202" s="11"/>
      <c r="W202" s="36" t="s">
        <v>1271</v>
      </c>
      <c r="X202" s="36">
        <v>47.5</v>
      </c>
      <c r="Y202" s="36" t="s">
        <v>409</v>
      </c>
      <c r="Z202" s="157">
        <f>[3]Ternopil!$F$200</f>
        <v>19</v>
      </c>
      <c r="AA202" s="157">
        <f>[3]Ternopil!$G$200</f>
        <v>101</v>
      </c>
      <c r="AB202" s="157">
        <f>[3]Ternopil!$H$200</f>
        <v>96</v>
      </c>
      <c r="AC202" s="157">
        <f>[3]Ternopil!$I$200</f>
        <v>29067.4</v>
      </c>
      <c r="AD202" s="157">
        <f>[3]Ternopil!$J$200</f>
        <v>1402.4</v>
      </c>
      <c r="AE202" s="11"/>
      <c r="AF202" s="37" t="s">
        <v>1271</v>
      </c>
      <c r="AG202" s="37">
        <v>47.5</v>
      </c>
      <c r="AH202" s="37" t="s">
        <v>409</v>
      </c>
      <c r="AI202" s="157">
        <f>[4]Ternopil!$F$200</f>
        <v>19</v>
      </c>
      <c r="AJ202" s="157">
        <f>[4]Ternopil!$G$200</f>
        <v>751</v>
      </c>
      <c r="AK202" s="157">
        <f>[4]Ternopil!$H$200</f>
        <v>746</v>
      </c>
      <c r="AL202" s="157">
        <f>[4]Ternopil!$I$200</f>
        <v>374284.7</v>
      </c>
      <c r="AM202" s="157">
        <f>[4]Ternopil!$J$200</f>
        <v>14923.1</v>
      </c>
      <c r="AN202" s="11"/>
      <c r="AO202" s="11" t="s">
        <v>1271</v>
      </c>
      <c r="AP202" s="11">
        <v>47.5</v>
      </c>
      <c r="AQ202" s="11" t="s">
        <v>409</v>
      </c>
      <c r="AR202" s="157">
        <f>[5]Ternopil!$F$200</f>
        <v>15</v>
      </c>
      <c r="AS202" s="157">
        <f>[5]Ternopil!$G$200</f>
        <v>765</v>
      </c>
      <c r="AT202" s="157">
        <f>[5]Ternopil!$H$200</f>
        <v>761</v>
      </c>
      <c r="AU202" s="157">
        <f>[5]Ternopil!$I$200</f>
        <v>477201.4</v>
      </c>
      <c r="AV202" s="157">
        <f>[5]Ternopil!$J$200</f>
        <v>27526.400000000001</v>
      </c>
      <c r="AW202" s="11"/>
      <c r="AX202" s="33" t="s">
        <v>1271</v>
      </c>
      <c r="AY202" s="33">
        <v>47.5</v>
      </c>
      <c r="AZ202" s="33" t="s">
        <v>409</v>
      </c>
      <c r="BA202" s="157">
        <f>[6]Ternopil!$F$200</f>
        <v>18</v>
      </c>
      <c r="BB202" s="157" t="str">
        <f>[6]Ternopil!$G$200</f>
        <v>к</v>
      </c>
      <c r="BC202" s="157" t="str">
        <f>[6]Ternopil!$H$200</f>
        <v>к</v>
      </c>
      <c r="BD202" s="157" t="str">
        <f>[6]Ternopil!$I$200</f>
        <v>к</v>
      </c>
      <c r="BE202" s="157" t="str">
        <f>[6]Ternopil!$J$200</f>
        <v>к</v>
      </c>
      <c r="BG202" s="2">
        <v>47.5</v>
      </c>
      <c r="BH202" s="2" t="s">
        <v>409</v>
      </c>
      <c r="BI202" s="1">
        <f t="shared" si="208"/>
        <v>20</v>
      </c>
      <c r="BJ202" s="1">
        <f t="shared" si="209"/>
        <v>19</v>
      </c>
      <c r="BK202" s="1">
        <f t="shared" si="210"/>
        <v>19</v>
      </c>
      <c r="BL202" s="1">
        <f t="shared" si="211"/>
        <v>19</v>
      </c>
      <c r="BM202" s="1">
        <f t="shared" si="212"/>
        <v>15</v>
      </c>
      <c r="BN202" s="1">
        <f t="shared" si="213"/>
        <v>18</v>
      </c>
      <c r="BP202" s="1">
        <f t="shared" si="214"/>
        <v>123</v>
      </c>
      <c r="BQ202" s="1">
        <f t="shared" si="215"/>
        <v>121</v>
      </c>
      <c r="BR202" s="1">
        <f t="shared" si="216"/>
        <v>96</v>
      </c>
      <c r="BS202" s="1">
        <f t="shared" si="217"/>
        <v>746</v>
      </c>
      <c r="BT202" s="1">
        <f t="shared" si="218"/>
        <v>761</v>
      </c>
      <c r="BU202" s="1" t="str">
        <f t="shared" si="219"/>
        <v>к</v>
      </c>
      <c r="BW202" s="40">
        <f t="shared" si="220"/>
        <v>1.4705530714234475E-3</v>
      </c>
      <c r="BX202" s="40">
        <f t="shared" si="221"/>
        <v>1.499176072654285E-3</v>
      </c>
      <c r="BY202" s="40">
        <f t="shared" si="222"/>
        <v>1.2212652817179131E-3</v>
      </c>
      <c r="BZ202" s="40">
        <f t="shared" si="223"/>
        <v>1.0305006078019671E-2</v>
      </c>
      <c r="CA202" s="40">
        <f t="shared" si="224"/>
        <v>1.0948222532333943E-2</v>
      </c>
      <c r="CB202" s="40" t="str">
        <f t="shared" si="225"/>
        <v/>
      </c>
      <c r="CD202" s="10">
        <f t="shared" si="226"/>
        <v>1762.7</v>
      </c>
      <c r="CE202" s="10">
        <f t="shared" si="227"/>
        <v>2390.9</v>
      </c>
      <c r="CF202" s="10">
        <f t="shared" si="228"/>
        <v>1402.4</v>
      </c>
      <c r="CG202" s="10">
        <f t="shared" si="229"/>
        <v>14923.1</v>
      </c>
      <c r="CH202" s="10">
        <f t="shared" si="230"/>
        <v>27526.400000000001</v>
      </c>
      <c r="CI202" s="10" t="str">
        <f t="shared" si="231"/>
        <v>к</v>
      </c>
      <c r="CK202" s="40">
        <f t="shared" si="232"/>
        <v>8.8260886502418401E-4</v>
      </c>
      <c r="CL202" s="40">
        <f t="shared" si="233"/>
        <v>1.1524689583168139E-3</v>
      </c>
      <c r="CM202" s="40">
        <f t="shared" si="234"/>
        <v>6.2907173566427205E-4</v>
      </c>
      <c r="CN202" s="40">
        <f t="shared" si="235"/>
        <v>5.6867209724620199E-3</v>
      </c>
      <c r="CO202" s="40">
        <f t="shared" si="236"/>
        <v>9.2410969371140503E-3</v>
      </c>
      <c r="CP202" s="40" t="str">
        <f t="shared" si="237"/>
        <v/>
      </c>
      <c r="CR202" s="9">
        <f t="shared" si="238"/>
        <v>14.33089430894309</v>
      </c>
      <c r="CS202" s="9">
        <f t="shared" si="239"/>
        <v>19.759504132231406</v>
      </c>
      <c r="CT202" s="9">
        <f t="shared" si="240"/>
        <v>14.608333333333334</v>
      </c>
      <c r="CU202" s="9">
        <f t="shared" si="241"/>
        <v>20.004155495978551</v>
      </c>
      <c r="CV202" s="9">
        <f t="shared" si="242"/>
        <v>36.171353482260187</v>
      </c>
      <c r="CW202" s="9" t="str">
        <f t="shared" si="243"/>
        <v/>
      </c>
      <c r="CY202" s="9">
        <f t="shared" si="244"/>
        <v>60.018837958010415</v>
      </c>
      <c r="CZ202" s="9">
        <f t="shared" si="245"/>
        <v>76.873489334469738</v>
      </c>
      <c r="DA202" s="9">
        <f t="shared" si="246"/>
        <v>51.509835338918165</v>
      </c>
      <c r="DB202" s="9">
        <f t="shared" si="247"/>
        <v>55.184062283977283</v>
      </c>
      <c r="DC202" s="9">
        <f t="shared" si="248"/>
        <v>84.407280814961979</v>
      </c>
      <c r="DD202" s="9" t="str">
        <f t="shared" si="249"/>
        <v/>
      </c>
      <c r="DF202" s="9">
        <f>IF($A202=2,IF(ISNUMBER(CR202/Ukraine!CR202),100*CR202/Ukraine!CR202,""),"")</f>
        <v>65.696146215978132</v>
      </c>
      <c r="DG202" s="9">
        <f>IF($A202=2,IF(ISNUMBER(CS202/Ukraine!CS202),100*CS202/Ukraine!CS202,""),"")</f>
        <v>89.176798489675789</v>
      </c>
      <c r="DH202" s="9">
        <f>IF($A202=2,IF(ISNUMBER(CT202/Ukraine!CT202),100*CT202/Ukraine!CT202,""),"")</f>
        <v>57.669210920398243</v>
      </c>
      <c r="DI202" s="9">
        <f>IF($A202=2,IF(ISNUMBER(CU202/Ukraine!CU202),100*CU202/Ukraine!CU202,""),"")</f>
        <v>62.338009275323138</v>
      </c>
      <c r="DJ202" s="9">
        <f>IF($A202=2,IF(ISNUMBER(CV202/Ukraine!CV202),100*CV202/Ukraine!CV202,""),"")</f>
        <v>89.481653699394656</v>
      </c>
      <c r="DK202" s="9" t="str">
        <f>IF($A202=2,IF(ISNUMBER(CW202/Ukraine!CW202),100*CW202/Ukraine!CW202,""),"")</f>
        <v/>
      </c>
      <c r="DM202" s="40">
        <f t="shared" si="250"/>
        <v>-1.6260162601625994E-2</v>
      </c>
      <c r="DN202" s="40">
        <f t="shared" si="251"/>
        <v>-0.20661157024793386</v>
      </c>
      <c r="DO202" s="40">
        <f t="shared" si="252"/>
        <v>6.770833333333333</v>
      </c>
      <c r="DP202" s="40">
        <f t="shared" si="253"/>
        <v>2.0107238605898026E-2</v>
      </c>
      <c r="DQ202" s="40" t="str">
        <f t="shared" si="254"/>
        <v/>
      </c>
      <c r="DR202" s="40">
        <f t="shared" si="207"/>
        <v>5.1869918699186988</v>
      </c>
      <c r="DT202" s="40">
        <f t="shared" si="255"/>
        <v>0.37880467933537343</v>
      </c>
      <c r="DU202" s="40">
        <f t="shared" si="256"/>
        <v>-0.26069332329527239</v>
      </c>
      <c r="DV202" s="40">
        <f t="shared" si="257"/>
        <v>0.36936603509265598</v>
      </c>
      <c r="DW202" s="40">
        <f t="shared" si="258"/>
        <v>0.80819197738848492</v>
      </c>
      <c r="DX202" s="40" t="str">
        <f t="shared" si="259"/>
        <v/>
      </c>
      <c r="DY202" s="40">
        <f t="shared" si="260"/>
        <v>1.5240122983593367</v>
      </c>
    </row>
    <row r="203" spans="1:129" x14ac:dyDescent="0.2">
      <c r="A203" s="39">
        <f>'Industry selection'!C203</f>
        <v>2</v>
      </c>
      <c r="B203" s="2">
        <v>47.6</v>
      </c>
      <c r="C203" s="2" t="s">
        <v>411</v>
      </c>
      <c r="E203" s="30" t="s">
        <v>410</v>
      </c>
      <c r="F203" s="31">
        <v>47.6</v>
      </c>
      <c r="G203" s="32" t="s">
        <v>411</v>
      </c>
      <c r="H203" s="157">
        <f>[1]Ternopil!$F$201</f>
        <v>11</v>
      </c>
      <c r="I203" s="157">
        <f>[1]Ternopil!$G$201</f>
        <v>183</v>
      </c>
      <c r="J203" s="157">
        <f>[1]Ternopil!$H$201</f>
        <v>181</v>
      </c>
      <c r="K203" s="157">
        <f>[1]Ternopil!$I$201</f>
        <v>17052.900000000001</v>
      </c>
      <c r="L203" s="157">
        <f>[1]Ternopil!$J$201</f>
        <v>2710.9</v>
      </c>
      <c r="M203" s="11"/>
      <c r="N203" s="33" t="s">
        <v>927</v>
      </c>
      <c r="O203" s="36">
        <v>47.6</v>
      </c>
      <c r="P203" s="35" t="s">
        <v>411</v>
      </c>
      <c r="Q203" s="157">
        <f>[2]Ternopil!$F$201</f>
        <v>13</v>
      </c>
      <c r="R203" s="157">
        <f>[2]Ternopil!$G$201</f>
        <v>196</v>
      </c>
      <c r="S203" s="157">
        <f>[2]Ternopil!$H$201</f>
        <v>193</v>
      </c>
      <c r="T203" s="157">
        <f>[2]Ternopil!$I$201</f>
        <v>20093</v>
      </c>
      <c r="U203" s="157">
        <f>[2]Ternopil!$J$201</f>
        <v>2847.3</v>
      </c>
      <c r="V203" s="11"/>
      <c r="W203" s="36" t="s">
        <v>1272</v>
      </c>
      <c r="X203" s="36">
        <v>47.6</v>
      </c>
      <c r="Y203" s="36" t="s">
        <v>411</v>
      </c>
      <c r="Z203" s="157">
        <f>[3]Ternopil!$F$201</f>
        <v>12</v>
      </c>
      <c r="AA203" s="157">
        <f>[3]Ternopil!$G$201</f>
        <v>187</v>
      </c>
      <c r="AB203" s="157">
        <f>[3]Ternopil!$H$201</f>
        <v>185</v>
      </c>
      <c r="AC203" s="157">
        <f>[3]Ternopil!$I$201</f>
        <v>13779.5</v>
      </c>
      <c r="AD203" s="157">
        <f>[3]Ternopil!$J$201</f>
        <v>2457.1</v>
      </c>
      <c r="AE203" s="11"/>
      <c r="AF203" s="37" t="s">
        <v>1272</v>
      </c>
      <c r="AG203" s="37">
        <v>47.6</v>
      </c>
      <c r="AH203" s="37" t="s">
        <v>411</v>
      </c>
      <c r="AI203" s="157">
        <f>[4]Ternopil!$F$201</f>
        <v>14</v>
      </c>
      <c r="AJ203" s="157">
        <f>[4]Ternopil!$G$201</f>
        <v>180</v>
      </c>
      <c r="AK203" s="157">
        <f>[4]Ternopil!$H$201</f>
        <v>167</v>
      </c>
      <c r="AL203" s="157">
        <f>[4]Ternopil!$I$201</f>
        <v>15724</v>
      </c>
      <c r="AM203" s="157">
        <f>[4]Ternopil!$J$201</f>
        <v>2291.3000000000002</v>
      </c>
      <c r="AN203" s="11"/>
      <c r="AO203" s="11" t="s">
        <v>1272</v>
      </c>
      <c r="AP203" s="11">
        <v>47.6</v>
      </c>
      <c r="AQ203" s="11" t="s">
        <v>411</v>
      </c>
      <c r="AR203" s="157">
        <f>[5]Ternopil!$F$201</f>
        <v>12</v>
      </c>
      <c r="AS203" s="157">
        <f>[5]Ternopil!$G$201</f>
        <v>146</v>
      </c>
      <c r="AT203" s="157">
        <f>[5]Ternopil!$H$201</f>
        <v>146</v>
      </c>
      <c r="AU203" s="157">
        <f>[5]Ternopil!$I$201</f>
        <v>16766.400000000001</v>
      </c>
      <c r="AV203" s="157">
        <f>[5]Ternopil!$J$201</f>
        <v>2452.8000000000002</v>
      </c>
      <c r="AW203" s="11"/>
      <c r="AX203" s="33" t="s">
        <v>1272</v>
      </c>
      <c r="AY203" s="33">
        <v>47.6</v>
      </c>
      <c r="AZ203" s="33" t="s">
        <v>411</v>
      </c>
      <c r="BA203" s="157">
        <f>[6]Ternopil!$F$201</f>
        <v>12</v>
      </c>
      <c r="BB203" s="157" t="str">
        <f>[6]Ternopil!$G$201</f>
        <v>к</v>
      </c>
      <c r="BC203" s="157" t="str">
        <f>[6]Ternopil!$H$201</f>
        <v>к</v>
      </c>
      <c r="BD203" s="157" t="str">
        <f>[6]Ternopil!$I$201</f>
        <v>к</v>
      </c>
      <c r="BE203" s="157" t="str">
        <f>[6]Ternopil!$J$201</f>
        <v>к</v>
      </c>
      <c r="BG203" s="2">
        <v>47.6</v>
      </c>
      <c r="BH203" s="2" t="s">
        <v>411</v>
      </c>
      <c r="BI203" s="1">
        <f t="shared" si="208"/>
        <v>11</v>
      </c>
      <c r="BJ203" s="1">
        <f t="shared" si="209"/>
        <v>13</v>
      </c>
      <c r="BK203" s="1">
        <f t="shared" si="210"/>
        <v>12</v>
      </c>
      <c r="BL203" s="1">
        <f t="shared" si="211"/>
        <v>14</v>
      </c>
      <c r="BM203" s="1">
        <f t="shared" si="212"/>
        <v>12</v>
      </c>
      <c r="BN203" s="1">
        <f t="shared" si="213"/>
        <v>12</v>
      </c>
      <c r="BP203" s="1">
        <f t="shared" si="214"/>
        <v>181</v>
      </c>
      <c r="BQ203" s="1">
        <f t="shared" si="215"/>
        <v>193</v>
      </c>
      <c r="BR203" s="1">
        <f t="shared" si="216"/>
        <v>185</v>
      </c>
      <c r="BS203" s="1">
        <f t="shared" si="217"/>
        <v>167</v>
      </c>
      <c r="BT203" s="1">
        <f t="shared" si="218"/>
        <v>146</v>
      </c>
      <c r="BU203" s="1" t="str">
        <f t="shared" si="219"/>
        <v>к</v>
      </c>
      <c r="BW203" s="40">
        <f t="shared" si="220"/>
        <v>2.1639846010377563E-3</v>
      </c>
      <c r="BX203" s="40">
        <f t="shared" si="221"/>
        <v>2.3912477853080746E-3</v>
      </c>
      <c r="BY203" s="40">
        <f t="shared" si="222"/>
        <v>2.3534799699772286E-3</v>
      </c>
      <c r="BZ203" s="40">
        <f t="shared" si="223"/>
        <v>2.3068847386451541E-3</v>
      </c>
      <c r="CA203" s="40">
        <f t="shared" si="224"/>
        <v>2.1004474240745802E-3</v>
      </c>
      <c r="CB203" s="40" t="str">
        <f t="shared" si="225"/>
        <v/>
      </c>
      <c r="CD203" s="10">
        <f t="shared" si="226"/>
        <v>2710.9</v>
      </c>
      <c r="CE203" s="10">
        <f t="shared" si="227"/>
        <v>2847.3</v>
      </c>
      <c r="CF203" s="10">
        <f t="shared" si="228"/>
        <v>2457.1</v>
      </c>
      <c r="CG203" s="10">
        <f t="shared" si="229"/>
        <v>2291.3000000000002</v>
      </c>
      <c r="CH203" s="10">
        <f t="shared" si="230"/>
        <v>2452.8000000000002</v>
      </c>
      <c r="CI203" s="10" t="str">
        <f t="shared" si="231"/>
        <v>к</v>
      </c>
      <c r="CK203" s="40">
        <f t="shared" si="232"/>
        <v>1.3573860397084363E-3</v>
      </c>
      <c r="CL203" s="40">
        <f t="shared" si="233"/>
        <v>1.3724642875132648E-3</v>
      </c>
      <c r="CM203" s="40">
        <f t="shared" si="234"/>
        <v>1.1021763845555353E-3</v>
      </c>
      <c r="CN203" s="40">
        <f t="shared" si="235"/>
        <v>8.731418917116569E-4</v>
      </c>
      <c r="CO203" s="40">
        <f t="shared" si="236"/>
        <v>8.2344812860938395E-4</v>
      </c>
      <c r="CP203" s="40" t="str">
        <f t="shared" si="237"/>
        <v/>
      </c>
      <c r="CR203" s="9">
        <f t="shared" si="238"/>
        <v>14.977348066298344</v>
      </c>
      <c r="CS203" s="9">
        <f t="shared" si="239"/>
        <v>14.752849740932643</v>
      </c>
      <c r="CT203" s="9">
        <f t="shared" si="240"/>
        <v>13.281621621621621</v>
      </c>
      <c r="CU203" s="9">
        <f t="shared" si="241"/>
        <v>13.720359281437126</v>
      </c>
      <c r="CV203" s="9">
        <f t="shared" si="242"/>
        <v>16.8</v>
      </c>
      <c r="CW203" s="9" t="str">
        <f t="shared" si="243"/>
        <v/>
      </c>
      <c r="CY203" s="9">
        <f t="shared" si="244"/>
        <v>62.726233775300017</v>
      </c>
      <c r="CZ203" s="9">
        <f t="shared" si="245"/>
        <v>57.395318709576742</v>
      </c>
      <c r="DA203" s="9">
        <f t="shared" si="246"/>
        <v>46.831772465274035</v>
      </c>
      <c r="DB203" s="9">
        <f t="shared" si="247"/>
        <v>37.84939390706004</v>
      </c>
      <c r="DC203" s="9">
        <f t="shared" si="248"/>
        <v>39.203462994184704</v>
      </c>
      <c r="DD203" s="9" t="str">
        <f t="shared" si="249"/>
        <v/>
      </c>
      <c r="DF203" s="9">
        <f>IF($A203=2,IF(ISNUMBER(CR203/Ukraine!CR203),100*CR203/Ukraine!CR203,""),"")</f>
        <v>80.697530102137634</v>
      </c>
      <c r="DG203" s="9">
        <f>IF($A203=2,IF(ISNUMBER(CS203/Ukraine!CS203),100*CS203/Ukraine!CS203,""),"")</f>
        <v>78.640710233013777</v>
      </c>
      <c r="DH203" s="9">
        <f>IF($A203=2,IF(ISNUMBER(CT203/Ukraine!CT203),100*CT203/Ukraine!CT203,""),"")</f>
        <v>62.826576660231474</v>
      </c>
      <c r="DI203" s="9">
        <f>IF($A203=2,IF(ISNUMBER(CU203/Ukraine!CU203),100*CU203/Ukraine!CU203,""),"")</f>
        <v>52.243265144120372</v>
      </c>
      <c r="DJ203" s="9">
        <f>IF($A203=2,IF(ISNUMBER(CV203/Ukraine!CV203),100*CV203/Ukraine!CV203,""),"")</f>
        <v>44.584041556422228</v>
      </c>
      <c r="DK203" s="9" t="str">
        <f>IF($A203=2,IF(ISNUMBER(CW203/Ukraine!CW203),100*CW203/Ukraine!CW203,""),"")</f>
        <v/>
      </c>
      <c r="DM203" s="40">
        <f t="shared" si="250"/>
        <v>6.6298342541436517E-2</v>
      </c>
      <c r="DN203" s="40">
        <f t="shared" si="251"/>
        <v>-4.1450777202072575E-2</v>
      </c>
      <c r="DO203" s="40">
        <f t="shared" si="252"/>
        <v>-9.7297297297297303E-2</v>
      </c>
      <c r="DP203" s="40">
        <f t="shared" si="253"/>
        <v>-0.12574850299401197</v>
      </c>
      <c r="DQ203" s="40" t="str">
        <f t="shared" si="254"/>
        <v/>
      </c>
      <c r="DR203" s="40">
        <f t="shared" si="207"/>
        <v>-0.1933701657458563</v>
      </c>
      <c r="DT203" s="40">
        <f t="shared" si="255"/>
        <v>-1.4989190634546401E-2</v>
      </c>
      <c r="DU203" s="40">
        <f t="shared" si="256"/>
        <v>-9.9725012126234414E-2</v>
      </c>
      <c r="DV203" s="40">
        <f t="shared" si="257"/>
        <v>3.3033440668214009E-2</v>
      </c>
      <c r="DW203" s="40">
        <f t="shared" si="258"/>
        <v>0.22445773141884517</v>
      </c>
      <c r="DX203" s="40" t="str">
        <f t="shared" si="259"/>
        <v/>
      </c>
      <c r="DY203" s="40">
        <f t="shared" si="260"/>
        <v>0.12169390239403888</v>
      </c>
    </row>
    <row r="204" spans="1:129" x14ac:dyDescent="0.2">
      <c r="A204" s="39">
        <f>'Industry selection'!C204</f>
        <v>2</v>
      </c>
      <c r="B204" s="2">
        <v>47.7</v>
      </c>
      <c r="C204" s="2" t="s">
        <v>413</v>
      </c>
      <c r="E204" s="30" t="s">
        <v>412</v>
      </c>
      <c r="F204" s="31">
        <v>47.7</v>
      </c>
      <c r="G204" s="32" t="s">
        <v>413</v>
      </c>
      <c r="H204" s="157">
        <f>[1]Ternopil!$F$202</f>
        <v>87</v>
      </c>
      <c r="I204" s="157">
        <f>[1]Ternopil!$G$202</f>
        <v>1109</v>
      </c>
      <c r="J204" s="157">
        <f>[1]Ternopil!$H$202</f>
        <v>1064</v>
      </c>
      <c r="K204" s="157">
        <f>[1]Ternopil!$I$202</f>
        <v>220925</v>
      </c>
      <c r="L204" s="157">
        <f>[1]Ternopil!$J$202</f>
        <v>18519.5</v>
      </c>
      <c r="M204" s="11"/>
      <c r="N204" s="33" t="s">
        <v>928</v>
      </c>
      <c r="O204" s="36">
        <v>47.7</v>
      </c>
      <c r="P204" s="35" t="s">
        <v>413</v>
      </c>
      <c r="Q204" s="157">
        <f>[2]Ternopil!$F$202</f>
        <v>80</v>
      </c>
      <c r="R204" s="157">
        <f>[2]Ternopil!$G$202</f>
        <v>1013</v>
      </c>
      <c r="S204" s="157">
        <f>[2]Ternopil!$H$202</f>
        <v>974</v>
      </c>
      <c r="T204" s="157">
        <f>[2]Ternopil!$I$202</f>
        <v>226723.4</v>
      </c>
      <c r="U204" s="157">
        <f>[2]Ternopil!$J$202</f>
        <v>17348.599999999999</v>
      </c>
      <c r="V204" s="11"/>
      <c r="W204" s="36" t="s">
        <v>1273</v>
      </c>
      <c r="X204" s="36">
        <v>47.7</v>
      </c>
      <c r="Y204" s="36" t="s">
        <v>413</v>
      </c>
      <c r="Z204" s="157">
        <f>[3]Ternopil!$F$202</f>
        <v>73</v>
      </c>
      <c r="AA204" s="157">
        <f>[3]Ternopil!$G$202</f>
        <v>859</v>
      </c>
      <c r="AB204" s="157">
        <f>[3]Ternopil!$H$202</f>
        <v>835</v>
      </c>
      <c r="AC204" s="157">
        <f>[3]Ternopil!$I$202</f>
        <v>215079.3</v>
      </c>
      <c r="AD204" s="157">
        <f>[3]Ternopil!$J$202</f>
        <v>16949.3</v>
      </c>
      <c r="AE204" s="11"/>
      <c r="AF204" s="37" t="s">
        <v>1273</v>
      </c>
      <c r="AG204" s="37">
        <v>47.7</v>
      </c>
      <c r="AH204" s="37" t="s">
        <v>413</v>
      </c>
      <c r="AI204" s="157">
        <f>[4]Ternopil!$F$202</f>
        <v>72</v>
      </c>
      <c r="AJ204" s="157">
        <f>[4]Ternopil!$G$202</f>
        <v>772</v>
      </c>
      <c r="AK204" s="157">
        <f>[4]Ternopil!$H$202</f>
        <v>736</v>
      </c>
      <c r="AL204" s="157">
        <f>[4]Ternopil!$I$202</f>
        <v>232726</v>
      </c>
      <c r="AM204" s="157">
        <f>[4]Ternopil!$J$202</f>
        <v>18766.099999999999</v>
      </c>
      <c r="AN204" s="11"/>
      <c r="AO204" s="11" t="s">
        <v>1273</v>
      </c>
      <c r="AP204" s="11">
        <v>47.7</v>
      </c>
      <c r="AQ204" s="11" t="s">
        <v>413</v>
      </c>
      <c r="AR204" s="157">
        <f>[5]Ternopil!$F$202</f>
        <v>47</v>
      </c>
      <c r="AS204" s="157">
        <f>[5]Ternopil!$G$202</f>
        <v>829</v>
      </c>
      <c r="AT204" s="157">
        <f>[5]Ternopil!$H$202</f>
        <v>819</v>
      </c>
      <c r="AU204" s="157">
        <f>[5]Ternopil!$I$202</f>
        <v>359422.9</v>
      </c>
      <c r="AV204" s="157">
        <f>[5]Ternopil!$J$202</f>
        <v>24313.4</v>
      </c>
      <c r="AW204" s="11"/>
      <c r="AX204" s="33" t="s">
        <v>1273</v>
      </c>
      <c r="AY204" s="33">
        <v>47.7</v>
      </c>
      <c r="AZ204" s="33" t="s">
        <v>413</v>
      </c>
      <c r="BA204" s="157">
        <f>[6]Ternopil!$F$202</f>
        <v>47</v>
      </c>
      <c r="BB204" s="157">
        <f>[6]Ternopil!$G$202</f>
        <v>626</v>
      </c>
      <c r="BC204" s="157">
        <f>[6]Ternopil!$H$202</f>
        <v>618</v>
      </c>
      <c r="BD204" s="157">
        <f>[6]Ternopil!$I$202</f>
        <v>305944.09999999998</v>
      </c>
      <c r="BE204" s="157">
        <f>[6]Ternopil!$J$202</f>
        <v>26170.7</v>
      </c>
      <c r="BG204" s="2">
        <v>47.7</v>
      </c>
      <c r="BH204" s="2" t="s">
        <v>413</v>
      </c>
      <c r="BI204" s="1">
        <f t="shared" si="208"/>
        <v>87</v>
      </c>
      <c r="BJ204" s="1">
        <f t="shared" si="209"/>
        <v>80</v>
      </c>
      <c r="BK204" s="1">
        <f t="shared" si="210"/>
        <v>73</v>
      </c>
      <c r="BL204" s="1">
        <f t="shared" si="211"/>
        <v>72</v>
      </c>
      <c r="BM204" s="1">
        <f t="shared" si="212"/>
        <v>47</v>
      </c>
      <c r="BN204" s="1">
        <f t="shared" si="213"/>
        <v>47</v>
      </c>
      <c r="BP204" s="1">
        <f t="shared" si="214"/>
        <v>1064</v>
      </c>
      <c r="BQ204" s="1">
        <f t="shared" si="215"/>
        <v>974</v>
      </c>
      <c r="BR204" s="1">
        <f t="shared" si="216"/>
        <v>835</v>
      </c>
      <c r="BS204" s="1">
        <f t="shared" si="217"/>
        <v>736</v>
      </c>
      <c r="BT204" s="1">
        <f t="shared" si="218"/>
        <v>819</v>
      </c>
      <c r="BU204" s="1">
        <f t="shared" si="219"/>
        <v>618</v>
      </c>
      <c r="BW204" s="40">
        <f t="shared" si="220"/>
        <v>1.2720881853614212E-2</v>
      </c>
      <c r="BX204" s="40">
        <f t="shared" si="221"/>
        <v>1.2067747890622095E-2</v>
      </c>
      <c r="BY204" s="40">
        <f t="shared" si="222"/>
        <v>1.0622463648275599E-2</v>
      </c>
      <c r="BZ204" s="40">
        <f t="shared" si="223"/>
        <v>1.0166869267322355E-2</v>
      </c>
      <c r="CA204" s="40">
        <f t="shared" si="224"/>
        <v>1.1782646851486858E-2</v>
      </c>
      <c r="CB204" s="40">
        <f t="shared" si="225"/>
        <v>8.7222841658080811E-3</v>
      </c>
      <c r="CD204" s="10">
        <f t="shared" si="226"/>
        <v>18519.5</v>
      </c>
      <c r="CE204" s="10">
        <f t="shared" si="227"/>
        <v>17348.599999999999</v>
      </c>
      <c r="CF204" s="10">
        <f t="shared" si="228"/>
        <v>16949.3</v>
      </c>
      <c r="CG204" s="10">
        <f t="shared" si="229"/>
        <v>18766.099999999999</v>
      </c>
      <c r="CH204" s="10">
        <f t="shared" si="230"/>
        <v>24313.4</v>
      </c>
      <c r="CI204" s="10">
        <f t="shared" si="231"/>
        <v>26170.7</v>
      </c>
      <c r="CK204" s="40">
        <f t="shared" si="232"/>
        <v>9.2729760457340316E-3</v>
      </c>
      <c r="CL204" s="40">
        <f t="shared" si="233"/>
        <v>8.3624254340436983E-3</v>
      </c>
      <c r="CM204" s="40">
        <f t="shared" si="234"/>
        <v>7.6029132696052801E-3</v>
      </c>
      <c r="CN204" s="40">
        <f t="shared" si="235"/>
        <v>7.1511666102431464E-3</v>
      </c>
      <c r="CO204" s="40">
        <f t="shared" si="236"/>
        <v>8.1624362891925123E-3</v>
      </c>
      <c r="CP204" s="40">
        <f t="shared" si="237"/>
        <v>6.0416338467976834E-3</v>
      </c>
      <c r="CR204" s="9">
        <f t="shared" si="238"/>
        <v>17.405545112781954</v>
      </c>
      <c r="CS204" s="9">
        <f t="shared" si="239"/>
        <v>17.811704312114987</v>
      </c>
      <c r="CT204" s="9">
        <f t="shared" si="240"/>
        <v>20.298562874251495</v>
      </c>
      <c r="CU204" s="9">
        <f t="shared" si="241"/>
        <v>25.497418478260869</v>
      </c>
      <c r="CV204" s="9">
        <f t="shared" si="242"/>
        <v>29.686691086691088</v>
      </c>
      <c r="CW204" s="9">
        <f t="shared" si="243"/>
        <v>42.347411003236246</v>
      </c>
      <c r="CY204" s="9">
        <f t="shared" si="244"/>
        <v>72.895701355008057</v>
      </c>
      <c r="CZ204" s="9">
        <f t="shared" si="245"/>
        <v>69.295659056170521</v>
      </c>
      <c r="DA204" s="9">
        <f t="shared" si="246"/>
        <v>71.573916572917639</v>
      </c>
      <c r="DB204" s="9">
        <f t="shared" si="247"/>
        <v>70.337942017489382</v>
      </c>
      <c r="DC204" s="9">
        <f t="shared" si="248"/>
        <v>69.275065204576606</v>
      </c>
      <c r="DD204" s="9">
        <f t="shared" si="249"/>
        <v>69.266647726077068</v>
      </c>
      <c r="DF204" s="9">
        <f>IF($A204=2,IF(ISNUMBER(CR204/Ukraine!CR204),100*CR204/Ukraine!CR204,""),"")</f>
        <v>57.492442270495999</v>
      </c>
      <c r="DG204" s="9">
        <f>IF($A204=2,IF(ISNUMBER(CS204/Ukraine!CS204),100*CS204/Ukraine!CS204,""),"")</f>
        <v>53.456607321216502</v>
      </c>
      <c r="DH204" s="9">
        <f>IF($A204=2,IF(ISNUMBER(CT204/Ukraine!CT204),100*CT204/Ukraine!CT204,""),"")</f>
        <v>53.872742976880353</v>
      </c>
      <c r="DI204" s="9">
        <f>IF($A204=2,IF(ISNUMBER(CU204/Ukraine!CU204),100*CU204/Ukraine!CU204,""),"")</f>
        <v>54.489951756911971</v>
      </c>
      <c r="DJ204" s="9">
        <f>IF($A204=2,IF(ISNUMBER(CV204/Ukraine!CV204),100*CV204/Ukraine!CV204,""),"")</f>
        <v>53.347181610681361</v>
      </c>
      <c r="DK204" s="9">
        <f>IF($A204=2,IF(ISNUMBER(CW204/Ukraine!CW204),100*CW204/Ukraine!CW204,""),"")</f>
        <v>56.495880332386648</v>
      </c>
      <c r="DM204" s="40">
        <f t="shared" si="250"/>
        <v>-8.4586466165413543E-2</v>
      </c>
      <c r="DN204" s="40">
        <f t="shared" si="251"/>
        <v>-0.14271047227926081</v>
      </c>
      <c r="DO204" s="40">
        <f t="shared" si="252"/>
        <v>-0.11856287425149703</v>
      </c>
      <c r="DP204" s="40">
        <f t="shared" si="253"/>
        <v>0.11277173913043481</v>
      </c>
      <c r="DQ204" s="40">
        <f t="shared" si="254"/>
        <v>-0.24542124542124544</v>
      </c>
      <c r="DR204" s="40">
        <f t="shared" si="207"/>
        <v>-0.41917293233082709</v>
      </c>
      <c r="DT204" s="40">
        <f t="shared" si="255"/>
        <v>2.3335046199430165E-2</v>
      </c>
      <c r="DU204" s="40">
        <f t="shared" si="256"/>
        <v>0.13961934908413132</v>
      </c>
      <c r="DV204" s="40">
        <f t="shared" si="257"/>
        <v>0.25611939309280185</v>
      </c>
      <c r="DW204" s="40">
        <f t="shared" si="258"/>
        <v>0.16430183361511674</v>
      </c>
      <c r="DX204" s="40">
        <f t="shared" si="259"/>
        <v>0.42647797558755607</v>
      </c>
      <c r="DY204" s="40">
        <f t="shared" si="260"/>
        <v>1.4329838984553236</v>
      </c>
    </row>
    <row r="205" spans="1:129" x14ac:dyDescent="0.2">
      <c r="A205" s="39">
        <f>'Industry selection'!C205</f>
        <v>2</v>
      </c>
      <c r="B205" s="2">
        <v>47.8</v>
      </c>
      <c r="C205" s="2" t="s">
        <v>415</v>
      </c>
      <c r="E205" s="30" t="s">
        <v>414</v>
      </c>
      <c r="F205" s="31">
        <v>47.8</v>
      </c>
      <c r="G205" s="32" t="s">
        <v>415</v>
      </c>
      <c r="H205" s="157">
        <f>[1]Ternopil!$F$203</f>
        <v>5</v>
      </c>
      <c r="I205" s="157" t="str">
        <f>[1]Ternopil!$G$203</f>
        <v>к</v>
      </c>
      <c r="J205" s="157" t="str">
        <f>[1]Ternopil!$H$203</f>
        <v>к</v>
      </c>
      <c r="K205" s="157" t="str">
        <f>[1]Ternopil!$I$203</f>
        <v>к</v>
      </c>
      <c r="L205" s="157" t="str">
        <f>[1]Ternopil!$J$203</f>
        <v>к</v>
      </c>
      <c r="M205" s="11"/>
      <c r="N205" s="33" t="s">
        <v>929</v>
      </c>
      <c r="O205" s="36">
        <v>47.8</v>
      </c>
      <c r="P205" s="35" t="s">
        <v>415</v>
      </c>
      <c r="Q205" s="157">
        <f>[2]Ternopil!$F$203</f>
        <v>4</v>
      </c>
      <c r="R205" s="157">
        <f>[2]Ternopil!$G$203</f>
        <v>18</v>
      </c>
      <c r="S205" s="157">
        <f>[2]Ternopil!$H$203</f>
        <v>16</v>
      </c>
      <c r="T205" s="157">
        <f>[2]Ternopil!$I$203</f>
        <v>1357.8</v>
      </c>
      <c r="U205" s="157">
        <f>[2]Ternopil!$J$203</f>
        <v>183</v>
      </c>
      <c r="V205" s="11"/>
      <c r="W205" s="36" t="s">
        <v>1274</v>
      </c>
      <c r="X205" s="36">
        <v>47.8</v>
      </c>
      <c r="Y205" s="36" t="s">
        <v>415</v>
      </c>
      <c r="Z205" s="157">
        <f>[3]Ternopil!$F$203</f>
        <v>5</v>
      </c>
      <c r="AA205" s="157">
        <f>[3]Ternopil!$G$203</f>
        <v>13</v>
      </c>
      <c r="AB205" s="157">
        <f>[3]Ternopil!$H$203</f>
        <v>11</v>
      </c>
      <c r="AC205" s="157">
        <f>[3]Ternopil!$I$203</f>
        <v>381.5</v>
      </c>
      <c r="AD205" s="157">
        <f>[3]Ternopil!$J$203</f>
        <v>103.9</v>
      </c>
      <c r="AE205" s="11"/>
      <c r="AF205" s="37" t="s">
        <v>1274</v>
      </c>
      <c r="AG205" s="37">
        <v>47.8</v>
      </c>
      <c r="AH205" s="37" t="s">
        <v>415</v>
      </c>
      <c r="AI205" s="157">
        <f>[4]Ternopil!$F$203</f>
        <v>5</v>
      </c>
      <c r="AJ205" s="157">
        <f>[4]Ternopil!$G$203</f>
        <v>12</v>
      </c>
      <c r="AK205" s="157">
        <f>[4]Ternopil!$H$203</f>
        <v>10</v>
      </c>
      <c r="AL205" s="157">
        <f>[4]Ternopil!$I$203</f>
        <v>662.8</v>
      </c>
      <c r="AM205" s="157">
        <f>[4]Ternopil!$J$203</f>
        <v>149.6</v>
      </c>
      <c r="AN205" s="11"/>
      <c r="AO205" s="11" t="s">
        <v>1274</v>
      </c>
      <c r="AP205" s="11">
        <v>47.8</v>
      </c>
      <c r="AQ205" s="11" t="s">
        <v>415</v>
      </c>
      <c r="AR205" s="157">
        <f>[5]Ternopil!$F$203</f>
        <v>3</v>
      </c>
      <c r="AS205" s="157">
        <f>[5]Ternopil!$G$203</f>
        <v>13</v>
      </c>
      <c r="AT205" s="157">
        <f>[5]Ternopil!$H$203</f>
        <v>8</v>
      </c>
      <c r="AU205" s="157">
        <f>[5]Ternopil!$I$203</f>
        <v>860.8</v>
      </c>
      <c r="AV205" s="157">
        <f>[5]Ternopil!$J$203</f>
        <v>270.8</v>
      </c>
      <c r="AW205" s="11"/>
      <c r="AX205" s="33" t="s">
        <v>1274</v>
      </c>
      <c r="AY205" s="33">
        <v>47.8</v>
      </c>
      <c r="AZ205" s="33" t="s">
        <v>415</v>
      </c>
      <c r="BA205" s="157">
        <f>[6]Ternopil!$F$203</f>
        <v>4</v>
      </c>
      <c r="BB205" s="157">
        <f>[6]Ternopil!$G$203</f>
        <v>15</v>
      </c>
      <c r="BC205" s="157">
        <f>[6]Ternopil!$H$203</f>
        <v>13</v>
      </c>
      <c r="BD205" s="157">
        <f>[6]Ternopil!$I$203</f>
        <v>1645.5</v>
      </c>
      <c r="BE205" s="157">
        <f>[6]Ternopil!$J$203</f>
        <v>385.2</v>
      </c>
      <c r="BG205" s="2">
        <v>47.8</v>
      </c>
      <c r="BH205" s="2" t="s">
        <v>415</v>
      </c>
      <c r="BI205" s="1">
        <f t="shared" si="208"/>
        <v>5</v>
      </c>
      <c r="BJ205" s="1">
        <f t="shared" si="209"/>
        <v>4</v>
      </c>
      <c r="BK205" s="1">
        <f t="shared" si="210"/>
        <v>5</v>
      </c>
      <c r="BL205" s="1">
        <f t="shared" si="211"/>
        <v>5</v>
      </c>
      <c r="BM205" s="1">
        <f t="shared" si="212"/>
        <v>3</v>
      </c>
      <c r="BN205" s="1">
        <f t="shared" si="213"/>
        <v>4</v>
      </c>
      <c r="BP205" s="1" t="str">
        <f t="shared" si="214"/>
        <v>к</v>
      </c>
      <c r="BQ205" s="1">
        <f t="shared" si="215"/>
        <v>16</v>
      </c>
      <c r="BR205" s="1">
        <f t="shared" si="216"/>
        <v>11</v>
      </c>
      <c r="BS205" s="1">
        <f t="shared" si="217"/>
        <v>10</v>
      </c>
      <c r="BT205" s="1">
        <f t="shared" si="218"/>
        <v>8</v>
      </c>
      <c r="BU205" s="1">
        <f t="shared" si="219"/>
        <v>13</v>
      </c>
      <c r="BW205" s="40" t="str">
        <f t="shared" si="220"/>
        <v/>
      </c>
      <c r="BX205" s="40">
        <f t="shared" si="221"/>
        <v>1.9823815836750877E-4</v>
      </c>
      <c r="BY205" s="40">
        <f t="shared" si="222"/>
        <v>1.3993664686351087E-4</v>
      </c>
      <c r="BZ205" s="40">
        <f t="shared" si="223"/>
        <v>1.3813681069731461E-4</v>
      </c>
      <c r="CA205" s="40">
        <f t="shared" si="224"/>
        <v>1.1509300953833317E-4</v>
      </c>
      <c r="CB205" s="40">
        <f t="shared" si="225"/>
        <v>1.8347846950728973E-4</v>
      </c>
      <c r="CD205" s="10" t="str">
        <f t="shared" si="226"/>
        <v>к</v>
      </c>
      <c r="CE205" s="10">
        <f t="shared" si="227"/>
        <v>183</v>
      </c>
      <c r="CF205" s="10">
        <f t="shared" si="228"/>
        <v>103.9</v>
      </c>
      <c r="CG205" s="10">
        <f t="shared" si="229"/>
        <v>149.6</v>
      </c>
      <c r="CH205" s="10">
        <f t="shared" si="230"/>
        <v>270.8</v>
      </c>
      <c r="CI205" s="10">
        <f t="shared" si="231"/>
        <v>385.2</v>
      </c>
      <c r="CK205" s="40" t="str">
        <f t="shared" si="232"/>
        <v/>
      </c>
      <c r="CL205" s="40">
        <f t="shared" si="233"/>
        <v>8.8210221829426976E-5</v>
      </c>
      <c r="CM205" s="40">
        <f t="shared" si="234"/>
        <v>4.6606213159952838E-5</v>
      </c>
      <c r="CN205" s="40">
        <f t="shared" si="235"/>
        <v>5.7007823942767799E-5</v>
      </c>
      <c r="CO205" s="40">
        <f t="shared" si="236"/>
        <v>9.0912326005961009E-5</v>
      </c>
      <c r="CP205" s="40">
        <f t="shared" si="237"/>
        <v>8.8925300346817912E-5</v>
      </c>
      <c r="CR205" s="9" t="str">
        <f t="shared" si="238"/>
        <v/>
      </c>
      <c r="CS205" s="9">
        <f t="shared" si="239"/>
        <v>11.4375</v>
      </c>
      <c r="CT205" s="9">
        <f t="shared" si="240"/>
        <v>9.4454545454545453</v>
      </c>
      <c r="CU205" s="9">
        <f t="shared" si="241"/>
        <v>14.959999999999999</v>
      </c>
      <c r="CV205" s="9">
        <f t="shared" si="242"/>
        <v>33.85</v>
      </c>
      <c r="CW205" s="9">
        <f t="shared" si="243"/>
        <v>29.630769230769229</v>
      </c>
      <c r="CY205" s="9" t="str">
        <f t="shared" si="244"/>
        <v/>
      </c>
      <c r="CZ205" s="9">
        <f t="shared" si="245"/>
        <v>44.497095087968006</v>
      </c>
      <c r="DA205" s="9">
        <f t="shared" si="246"/>
        <v>33.305223616949206</v>
      </c>
      <c r="DB205" s="9">
        <f t="shared" si="247"/>
        <v>41.269103908648461</v>
      </c>
      <c r="DC205" s="9">
        <f t="shared" si="248"/>
        <v>78.990310854354291</v>
      </c>
      <c r="DD205" s="9">
        <f t="shared" si="249"/>
        <v>48.466340811331456</v>
      </c>
      <c r="DF205" s="9" t="str">
        <f>IF($A205=2,IF(ISNUMBER(CR205/Ukraine!CR205),100*CR205/Ukraine!CR205,""),"")</f>
        <v/>
      </c>
      <c r="DG205" s="9">
        <f>IF($A205=2,IF(ISNUMBER(CS205/Ukraine!CS205),100*CS205/Ukraine!CS205,""),"")</f>
        <v>66.182882560112489</v>
      </c>
      <c r="DH205" s="9">
        <f>IF($A205=2,IF(ISNUMBER(CT205/Ukraine!CT205),100*CT205/Ukraine!CT205,""),"")</f>
        <v>56.511266511266506</v>
      </c>
      <c r="DI205" s="9">
        <f>IF($A205=2,IF(ISNUMBER(CU205/Ukraine!CU205),100*CU205/Ukraine!CU205,""),"")</f>
        <v>77.46778816784925</v>
      </c>
      <c r="DJ205" s="9">
        <f>IF($A205=2,IF(ISNUMBER(CV205/Ukraine!CV205),100*CV205/Ukraine!CV205,""),"")</f>
        <v>137.98799495664414</v>
      </c>
      <c r="DK205" s="9">
        <f>IF($A205=2,IF(ISNUMBER(CW205/Ukraine!CW205),100*CW205/Ukraine!CW205,""),"")</f>
        <v>81.694979958007252</v>
      </c>
      <c r="DM205" s="40" t="str">
        <f t="shared" si="250"/>
        <v/>
      </c>
      <c r="DN205" s="40">
        <f t="shared" si="251"/>
        <v>-0.3125</v>
      </c>
      <c r="DO205" s="40">
        <f t="shared" si="252"/>
        <v>-9.0909090909090939E-2</v>
      </c>
      <c r="DP205" s="40">
        <f t="shared" si="253"/>
        <v>-0.19999999999999996</v>
      </c>
      <c r="DQ205" s="40">
        <f t="shared" si="254"/>
        <v>0.625</v>
      </c>
      <c r="DR205" s="40">
        <f t="shared" si="207"/>
        <v>-0.1875</v>
      </c>
      <c r="DT205" s="40" t="str">
        <f t="shared" si="255"/>
        <v/>
      </c>
      <c r="DU205" s="40">
        <f t="shared" si="256"/>
        <v>-0.17416790859413811</v>
      </c>
      <c r="DV205" s="40">
        <f t="shared" si="257"/>
        <v>0.58383060635226181</v>
      </c>
      <c r="DW205" s="40">
        <f t="shared" si="258"/>
        <v>1.2627005347593587</v>
      </c>
      <c r="DX205" s="40">
        <f t="shared" si="259"/>
        <v>-0.12464492671287364</v>
      </c>
      <c r="DY205" s="40">
        <f t="shared" si="260"/>
        <v>1.5906683480453969</v>
      </c>
    </row>
    <row r="206" spans="1:129" x14ac:dyDescent="0.2">
      <c r="A206" s="39">
        <f>'Industry selection'!C206</f>
        <v>2</v>
      </c>
      <c r="B206" s="2">
        <v>47.9</v>
      </c>
      <c r="C206" s="2" t="s">
        <v>417</v>
      </c>
      <c r="E206" s="30" t="s">
        <v>416</v>
      </c>
      <c r="F206" s="31">
        <v>47.9</v>
      </c>
      <c r="G206" s="32" t="s">
        <v>417</v>
      </c>
      <c r="H206" s="157">
        <f>[1]Ternopil!$F$204</f>
        <v>2</v>
      </c>
      <c r="I206" s="157" t="str">
        <f>[1]Ternopil!$G$204</f>
        <v>к</v>
      </c>
      <c r="J206" s="157" t="str">
        <f>[1]Ternopil!$H$204</f>
        <v>к</v>
      </c>
      <c r="K206" s="157" t="str">
        <f>[1]Ternopil!$I$204</f>
        <v>к</v>
      </c>
      <c r="L206" s="157" t="str">
        <f>[1]Ternopil!$J$204</f>
        <v>к</v>
      </c>
      <c r="M206" s="11"/>
      <c r="N206" s="33" t="s">
        <v>930</v>
      </c>
      <c r="O206" s="36">
        <v>47.9</v>
      </c>
      <c r="P206" s="35" t="s">
        <v>417</v>
      </c>
      <c r="Q206" s="157">
        <f>[2]Ternopil!$F$204</f>
        <v>8</v>
      </c>
      <c r="R206" s="157">
        <f>[2]Ternopil!$G$204</f>
        <v>5</v>
      </c>
      <c r="S206" s="157">
        <f>[2]Ternopil!$H$204</f>
        <v>5</v>
      </c>
      <c r="T206" s="157">
        <f>[2]Ternopil!$I$204</f>
        <v>3558.3</v>
      </c>
      <c r="U206" s="157">
        <f>[2]Ternopil!$J$204</f>
        <v>286.89999999999998</v>
      </c>
      <c r="V206" s="11"/>
      <c r="W206" s="36" t="s">
        <v>1275</v>
      </c>
      <c r="X206" s="36">
        <v>47.9</v>
      </c>
      <c r="Y206" s="36" t="s">
        <v>417</v>
      </c>
      <c r="Z206" s="157">
        <f>[3]Ternopil!$F$204</f>
        <v>8</v>
      </c>
      <c r="AA206" s="157">
        <f>[3]Ternopil!$G$204</f>
        <v>14</v>
      </c>
      <c r="AB206" s="157">
        <f>[3]Ternopil!$H$204</f>
        <v>10</v>
      </c>
      <c r="AC206" s="157">
        <f>[3]Ternopil!$I$204</f>
        <v>4061.3</v>
      </c>
      <c r="AD206" s="157">
        <f>[3]Ternopil!$J$204</f>
        <v>184.1</v>
      </c>
      <c r="AE206" s="11"/>
      <c r="AF206" s="37" t="s">
        <v>1275</v>
      </c>
      <c r="AG206" s="37">
        <v>47.9</v>
      </c>
      <c r="AH206" s="37" t="s">
        <v>417</v>
      </c>
      <c r="AI206" s="157">
        <f>[4]Ternopil!$F$204</f>
        <v>7</v>
      </c>
      <c r="AJ206" s="157">
        <f>[4]Ternopil!$G$204</f>
        <v>20</v>
      </c>
      <c r="AK206" s="157">
        <f>[4]Ternopil!$H$204</f>
        <v>14</v>
      </c>
      <c r="AL206" s="157">
        <f>[4]Ternopil!$I$204</f>
        <v>5181.5</v>
      </c>
      <c r="AM206" s="157">
        <f>[4]Ternopil!$J$204</f>
        <v>237.4</v>
      </c>
      <c r="AN206" s="11"/>
      <c r="AO206" s="11" t="s">
        <v>1275</v>
      </c>
      <c r="AP206" s="11">
        <v>47.9</v>
      </c>
      <c r="AQ206" s="11" t="s">
        <v>417</v>
      </c>
      <c r="AR206" s="157">
        <f>[5]Ternopil!$F$204</f>
        <v>5</v>
      </c>
      <c r="AS206" s="157">
        <f>[5]Ternopil!$G$204</f>
        <v>21</v>
      </c>
      <c r="AT206" s="157">
        <f>[5]Ternopil!$H$204</f>
        <v>20</v>
      </c>
      <c r="AU206" s="157">
        <f>[5]Ternopil!$I$204</f>
        <v>18684.3</v>
      </c>
      <c r="AV206" s="157">
        <f>[5]Ternopil!$J$204</f>
        <v>542.20000000000005</v>
      </c>
      <c r="AW206" s="11"/>
      <c r="AX206" s="33" t="s">
        <v>1275</v>
      </c>
      <c r="AY206" s="33">
        <v>47.9</v>
      </c>
      <c r="AZ206" s="33" t="s">
        <v>417</v>
      </c>
      <c r="BA206" s="157">
        <f>[6]Ternopil!$F$204</f>
        <v>5</v>
      </c>
      <c r="BB206" s="157">
        <f>[6]Ternopil!$G$204</f>
        <v>29</v>
      </c>
      <c r="BC206" s="157">
        <f>[6]Ternopil!$H$204</f>
        <v>23</v>
      </c>
      <c r="BD206" s="157">
        <f>[6]Ternopil!$I$204</f>
        <v>15940.5</v>
      </c>
      <c r="BE206" s="157">
        <f>[6]Ternopil!$J$204</f>
        <v>1000.7</v>
      </c>
      <c r="BG206" s="2">
        <v>47.9</v>
      </c>
      <c r="BH206" s="2" t="s">
        <v>417</v>
      </c>
      <c r="BI206" s="1">
        <f t="shared" si="208"/>
        <v>2</v>
      </c>
      <c r="BJ206" s="1">
        <f t="shared" si="209"/>
        <v>8</v>
      </c>
      <c r="BK206" s="1">
        <f t="shared" si="210"/>
        <v>8</v>
      </c>
      <c r="BL206" s="1">
        <f t="shared" si="211"/>
        <v>7</v>
      </c>
      <c r="BM206" s="1">
        <f t="shared" si="212"/>
        <v>5</v>
      </c>
      <c r="BN206" s="1">
        <f t="shared" si="213"/>
        <v>5</v>
      </c>
      <c r="BP206" s="1" t="str">
        <f t="shared" si="214"/>
        <v>к</v>
      </c>
      <c r="BQ206" s="1">
        <f t="shared" si="215"/>
        <v>5</v>
      </c>
      <c r="BR206" s="1">
        <f t="shared" si="216"/>
        <v>10</v>
      </c>
      <c r="BS206" s="1">
        <f t="shared" si="217"/>
        <v>14</v>
      </c>
      <c r="BT206" s="1">
        <f t="shared" si="218"/>
        <v>20</v>
      </c>
      <c r="BU206" s="1">
        <f t="shared" si="219"/>
        <v>23</v>
      </c>
      <c r="BW206" s="40" t="str">
        <f t="shared" si="220"/>
        <v/>
      </c>
      <c r="BX206" s="40">
        <f t="shared" si="221"/>
        <v>6.1949424489846484E-5</v>
      </c>
      <c r="BY206" s="40">
        <f t="shared" si="222"/>
        <v>1.2721513351228263E-4</v>
      </c>
      <c r="BZ206" s="40">
        <f t="shared" si="223"/>
        <v>1.9339153497624048E-4</v>
      </c>
      <c r="CA206" s="40">
        <f t="shared" si="224"/>
        <v>2.8773252384583294E-4</v>
      </c>
      <c r="CB206" s="40">
        <f t="shared" si="225"/>
        <v>3.2461575374366649E-4</v>
      </c>
      <c r="CD206" s="10" t="str">
        <f t="shared" si="226"/>
        <v>к</v>
      </c>
      <c r="CE206" s="10">
        <f t="shared" si="227"/>
        <v>286.89999999999998</v>
      </c>
      <c r="CF206" s="10">
        <f t="shared" si="228"/>
        <v>184.1</v>
      </c>
      <c r="CG206" s="10">
        <f t="shared" si="229"/>
        <v>237.4</v>
      </c>
      <c r="CH206" s="10">
        <f t="shared" si="230"/>
        <v>542.20000000000005</v>
      </c>
      <c r="CI206" s="10">
        <f t="shared" si="231"/>
        <v>1000.7</v>
      </c>
      <c r="CK206" s="40" t="str">
        <f t="shared" si="232"/>
        <v/>
      </c>
      <c r="CL206" s="40">
        <f t="shared" si="233"/>
        <v>1.3829241881345683E-4</v>
      </c>
      <c r="CM206" s="40">
        <f t="shared" si="234"/>
        <v>8.2581365185248483E-5</v>
      </c>
      <c r="CN206" s="40">
        <f t="shared" si="235"/>
        <v>9.046562435837618E-5</v>
      </c>
      <c r="CO206" s="40">
        <f t="shared" si="236"/>
        <v>1.8202608257175798E-4</v>
      </c>
      <c r="CP206" s="40">
        <f t="shared" si="237"/>
        <v>2.3101647989891145E-4</v>
      </c>
      <c r="CR206" s="9" t="str">
        <f t="shared" si="238"/>
        <v/>
      </c>
      <c r="CS206" s="9">
        <f t="shared" si="239"/>
        <v>57.379999999999995</v>
      </c>
      <c r="CT206" s="9">
        <f t="shared" si="240"/>
        <v>18.41</v>
      </c>
      <c r="CU206" s="9">
        <f t="shared" si="241"/>
        <v>16.957142857142859</v>
      </c>
      <c r="CV206" s="9">
        <f t="shared" si="242"/>
        <v>27.110000000000003</v>
      </c>
      <c r="CW206" s="9">
        <f t="shared" si="243"/>
        <v>43.508695652173913</v>
      </c>
      <c r="CY206" s="9" t="str">
        <f t="shared" si="244"/>
        <v/>
      </c>
      <c r="CZ206" s="9">
        <f t="shared" si="245"/>
        <v>223.2343882970583</v>
      </c>
      <c r="DA206" s="9">
        <f t="shared" si="246"/>
        <v>64.914733731168283</v>
      </c>
      <c r="DB206" s="9">
        <f t="shared" si="247"/>
        <v>46.778481989654061</v>
      </c>
      <c r="DC206" s="9">
        <f t="shared" si="248"/>
        <v>63.262254867401637</v>
      </c>
      <c r="DD206" s="9">
        <f t="shared" si="249"/>
        <v>71.1661332620764</v>
      </c>
      <c r="DF206" s="9" t="str">
        <f>IF($A206=2,IF(ISNUMBER(CR206/Ukraine!CR206),100*CR206/Ukraine!CR206,""),"")</f>
        <v/>
      </c>
      <c r="DG206" s="9">
        <f>IF($A206=2,IF(ISNUMBER(CS206/Ukraine!CS206),100*CS206/Ukraine!CS206,""),"")</f>
        <v>115.92388227891892</v>
      </c>
      <c r="DH206" s="9">
        <f>IF($A206=2,IF(ISNUMBER(CT206/Ukraine!CT206),100*CT206/Ukraine!CT206,""),"")</f>
        <v>42.012486093908919</v>
      </c>
      <c r="DI206" s="9">
        <f>IF($A206=2,IF(ISNUMBER(CU206/Ukraine!CU206),100*CU206/Ukraine!CU206,""),"")</f>
        <v>28.989371816197814</v>
      </c>
      <c r="DJ206" s="9">
        <f>IF($A206=2,IF(ISNUMBER(CV206/Ukraine!CV206),100*CV206/Ukraine!CV206,""),"")</f>
        <v>41.055976472464465</v>
      </c>
      <c r="DK206" s="9">
        <f>IF($A206=2,IF(ISNUMBER(CW206/Ukraine!CW206),100*CW206/Ukraine!CW206,""),"")</f>
        <v>48.717311619998888</v>
      </c>
      <c r="DM206" s="40" t="str">
        <f t="shared" si="250"/>
        <v/>
      </c>
      <c r="DN206" s="40">
        <f t="shared" si="251"/>
        <v>1</v>
      </c>
      <c r="DO206" s="40">
        <f t="shared" si="252"/>
        <v>0.39999999999999991</v>
      </c>
      <c r="DP206" s="40">
        <f t="shared" si="253"/>
        <v>0.4285714285714286</v>
      </c>
      <c r="DQ206" s="40">
        <f t="shared" si="254"/>
        <v>0.14999999999999991</v>
      </c>
      <c r="DR206" s="40">
        <f t="shared" si="207"/>
        <v>3.5999999999999996</v>
      </c>
      <c r="DT206" s="40" t="str">
        <f t="shared" si="255"/>
        <v/>
      </c>
      <c r="DU206" s="40">
        <f t="shared" si="256"/>
        <v>-0.67915650052283016</v>
      </c>
      <c r="DV206" s="40">
        <f t="shared" si="257"/>
        <v>-7.8916737797780634E-2</v>
      </c>
      <c r="DW206" s="40">
        <f t="shared" si="258"/>
        <v>0.59873631002527383</v>
      </c>
      <c r="DX206" s="40">
        <f t="shared" si="259"/>
        <v>0.60489471236347869</v>
      </c>
      <c r="DY206" s="40">
        <f t="shared" si="260"/>
        <v>-0.24174458605482896</v>
      </c>
    </row>
    <row r="207" spans="1:129" x14ac:dyDescent="0.2">
      <c r="A207" s="39" t="str">
        <f>'Industry selection'!C207</f>
        <v/>
      </c>
      <c r="B207" s="2" t="s">
        <v>419</v>
      </c>
      <c r="C207" s="2" t="s">
        <v>420</v>
      </c>
      <c r="E207" s="30" t="s">
        <v>418</v>
      </c>
      <c r="F207" s="31" t="s">
        <v>419</v>
      </c>
      <c r="G207" s="32" t="s">
        <v>420</v>
      </c>
      <c r="H207" s="157">
        <f>[1]Ternopil!$F$205</f>
        <v>185</v>
      </c>
      <c r="I207" s="157">
        <f>[1]Ternopil!$G$205</f>
        <v>5172</v>
      </c>
      <c r="J207" s="157">
        <f>[1]Ternopil!$H$205</f>
        <v>5081</v>
      </c>
      <c r="K207" s="157">
        <f>[1]Ternopil!$I$205</f>
        <v>876590.9</v>
      </c>
      <c r="L207" s="157">
        <f>[1]Ternopil!$J$205</f>
        <v>108450.6</v>
      </c>
      <c r="M207" s="11"/>
      <c r="N207" s="33" t="s">
        <v>931</v>
      </c>
      <c r="O207" s="36" t="s">
        <v>419</v>
      </c>
      <c r="P207" s="35" t="s">
        <v>420</v>
      </c>
      <c r="Q207" s="157">
        <f>[2]Ternopil!$F$205</f>
        <v>204</v>
      </c>
      <c r="R207" s="157">
        <f>[2]Ternopil!$G$205</f>
        <v>5895</v>
      </c>
      <c r="S207" s="157">
        <f>[2]Ternopil!$H$205</f>
        <v>5845</v>
      </c>
      <c r="T207" s="157">
        <f>[2]Ternopil!$I$205</f>
        <v>1492452.1</v>
      </c>
      <c r="U207" s="157">
        <f>[2]Ternopil!$J$205</f>
        <v>123493.2</v>
      </c>
      <c r="V207" s="11"/>
      <c r="W207" s="36" t="s">
        <v>1276</v>
      </c>
      <c r="X207" s="36" t="s">
        <v>419</v>
      </c>
      <c r="Y207" s="36" t="s">
        <v>420</v>
      </c>
      <c r="Z207" s="157">
        <f>[3]Ternopil!$F$205</f>
        <v>203</v>
      </c>
      <c r="AA207" s="157">
        <f>[3]Ternopil!$G$205</f>
        <v>5948</v>
      </c>
      <c r="AB207" s="157">
        <f>[3]Ternopil!$H$205</f>
        <v>5911</v>
      </c>
      <c r="AC207" s="157">
        <f>[3]Ternopil!$I$205</f>
        <v>1944258.6</v>
      </c>
      <c r="AD207" s="157">
        <f>[3]Ternopil!$J$205</f>
        <v>121851</v>
      </c>
      <c r="AE207" s="11"/>
      <c r="AF207" s="37" t="s">
        <v>1276</v>
      </c>
      <c r="AG207" s="37" t="s">
        <v>419</v>
      </c>
      <c r="AH207" s="37" t="s">
        <v>420</v>
      </c>
      <c r="AI207" s="157">
        <f>[4]Ternopil!$F$205</f>
        <v>195</v>
      </c>
      <c r="AJ207" s="157">
        <f>[4]Ternopil!$G$205</f>
        <v>5298</v>
      </c>
      <c r="AK207" s="157">
        <f>[4]Ternopil!$H$205</f>
        <v>5240</v>
      </c>
      <c r="AL207" s="157">
        <f>[4]Ternopil!$I$205</f>
        <v>1914181.4</v>
      </c>
      <c r="AM207" s="157">
        <f>[4]Ternopil!$J$205</f>
        <v>140722.6</v>
      </c>
      <c r="AN207" s="11"/>
      <c r="AO207" s="11" t="s">
        <v>1276</v>
      </c>
      <c r="AP207" s="11" t="s">
        <v>419</v>
      </c>
      <c r="AQ207" s="11" t="s">
        <v>420</v>
      </c>
      <c r="AR207" s="157">
        <f>[5]Ternopil!$F$205</f>
        <v>177</v>
      </c>
      <c r="AS207" s="157">
        <f>[5]Ternopil!$G$205</f>
        <v>4656</v>
      </c>
      <c r="AT207" s="157">
        <f>[5]Ternopil!$H$205</f>
        <v>4598</v>
      </c>
      <c r="AU207" s="157">
        <f>[5]Ternopil!$I$205</f>
        <v>2322558.4</v>
      </c>
      <c r="AV207" s="157">
        <f>[5]Ternopil!$J$205</f>
        <v>167385.1</v>
      </c>
      <c r="AW207" s="11"/>
      <c r="AX207" s="33" t="s">
        <v>1276</v>
      </c>
      <c r="AY207" s="33" t="s">
        <v>419</v>
      </c>
      <c r="AZ207" s="33" t="s">
        <v>420</v>
      </c>
      <c r="BA207" s="157">
        <f>[6]Ternopil!$F$205</f>
        <v>190</v>
      </c>
      <c r="BB207" s="157">
        <f>[6]Ternopil!$G$205</f>
        <v>4794</v>
      </c>
      <c r="BC207" s="157">
        <f>[6]Ternopil!$H$205</f>
        <v>4748</v>
      </c>
      <c r="BD207" s="157">
        <f>[6]Ternopil!$I$205</f>
        <v>4266321</v>
      </c>
      <c r="BE207" s="157">
        <f>[6]Ternopil!$J$205</f>
        <v>260834.3</v>
      </c>
      <c r="BG207" s="2" t="s">
        <v>419</v>
      </c>
      <c r="BH207" s="2" t="s">
        <v>420</v>
      </c>
      <c r="BI207" s="1">
        <f t="shared" si="208"/>
        <v>185</v>
      </c>
      <c r="BJ207" s="1">
        <f t="shared" si="209"/>
        <v>204</v>
      </c>
      <c r="BK207" s="1">
        <f t="shared" si="210"/>
        <v>203</v>
      </c>
      <c r="BL207" s="1">
        <f t="shared" si="211"/>
        <v>195</v>
      </c>
      <c r="BM207" s="1">
        <f t="shared" si="212"/>
        <v>177</v>
      </c>
      <c r="BN207" s="1">
        <f t="shared" si="213"/>
        <v>190</v>
      </c>
      <c r="BP207" s="1">
        <f t="shared" si="214"/>
        <v>5081</v>
      </c>
      <c r="BQ207" s="1">
        <f t="shared" si="215"/>
        <v>5845</v>
      </c>
      <c r="BR207" s="1">
        <f t="shared" si="216"/>
        <v>5911</v>
      </c>
      <c r="BS207" s="1">
        <f t="shared" si="217"/>
        <v>5240</v>
      </c>
      <c r="BT207" s="1">
        <f t="shared" si="218"/>
        <v>4598</v>
      </c>
      <c r="BU207" s="1">
        <f t="shared" si="219"/>
        <v>4748</v>
      </c>
      <c r="BW207" s="40" t="str">
        <f t="shared" si="220"/>
        <v/>
      </c>
      <c r="BX207" s="40" t="str">
        <f t="shared" si="221"/>
        <v/>
      </c>
      <c r="BY207" s="40" t="str">
        <f t="shared" si="222"/>
        <v/>
      </c>
      <c r="BZ207" s="40" t="str">
        <f t="shared" si="223"/>
        <v/>
      </c>
      <c r="CA207" s="40" t="str">
        <f t="shared" si="224"/>
        <v/>
      </c>
      <c r="CB207" s="40" t="str">
        <f t="shared" si="225"/>
        <v/>
      </c>
      <c r="CD207" s="10">
        <f t="shared" si="226"/>
        <v>108450.6</v>
      </c>
      <c r="CE207" s="10">
        <f t="shared" si="227"/>
        <v>123493.2</v>
      </c>
      <c r="CF207" s="10">
        <f t="shared" si="228"/>
        <v>121851</v>
      </c>
      <c r="CG207" s="10">
        <f t="shared" si="229"/>
        <v>140722.6</v>
      </c>
      <c r="CH207" s="10">
        <f t="shared" si="230"/>
        <v>167385.1</v>
      </c>
      <c r="CI207" s="10">
        <f t="shared" si="231"/>
        <v>260834.3</v>
      </c>
      <c r="CK207" s="40" t="str">
        <f t="shared" si="232"/>
        <v/>
      </c>
      <c r="CL207" s="40" t="str">
        <f t="shared" si="233"/>
        <v/>
      </c>
      <c r="CM207" s="40" t="str">
        <f t="shared" si="234"/>
        <v/>
      </c>
      <c r="CN207" s="40" t="str">
        <f t="shared" si="235"/>
        <v/>
      </c>
      <c r="CO207" s="40" t="str">
        <f t="shared" si="236"/>
        <v/>
      </c>
      <c r="CP207" s="40" t="str">
        <f t="shared" si="237"/>
        <v/>
      </c>
      <c r="CR207" s="9" t="str">
        <f t="shared" si="238"/>
        <v/>
      </c>
      <c r="CS207" s="9" t="str">
        <f t="shared" si="239"/>
        <v/>
      </c>
      <c r="CT207" s="9" t="str">
        <f t="shared" si="240"/>
        <v/>
      </c>
      <c r="CU207" s="9" t="str">
        <f t="shared" si="241"/>
        <v/>
      </c>
      <c r="CV207" s="9" t="str">
        <f t="shared" si="242"/>
        <v/>
      </c>
      <c r="CW207" s="9" t="str">
        <f t="shared" si="243"/>
        <v/>
      </c>
      <c r="CY207" s="9" t="str">
        <f t="shared" si="244"/>
        <v/>
      </c>
      <c r="CZ207" s="9" t="str">
        <f t="shared" si="245"/>
        <v/>
      </c>
      <c r="DA207" s="9" t="str">
        <f t="shared" si="246"/>
        <v/>
      </c>
      <c r="DB207" s="9" t="str">
        <f t="shared" si="247"/>
        <v/>
      </c>
      <c r="DC207" s="9" t="str">
        <f t="shared" si="248"/>
        <v/>
      </c>
      <c r="DD207" s="9" t="str">
        <f t="shared" si="249"/>
        <v/>
      </c>
      <c r="DF207" s="9" t="str">
        <f>IF($A207=2,IF(ISNUMBER(CR207/Ukraine!CR207),100*CR207/Ukraine!CR207,""),"")</f>
        <v/>
      </c>
      <c r="DG207" s="9" t="str">
        <f>IF($A207=2,IF(ISNUMBER(CS207/Ukraine!CS207),100*CS207/Ukraine!CS207,""),"")</f>
        <v/>
      </c>
      <c r="DH207" s="9" t="str">
        <f>IF($A207=2,IF(ISNUMBER(CT207/Ukraine!CT207),100*CT207/Ukraine!CT207,""),"")</f>
        <v/>
      </c>
      <c r="DI207" s="9" t="str">
        <f>IF($A207=2,IF(ISNUMBER(CU207/Ukraine!CU207),100*CU207/Ukraine!CU207,""),"")</f>
        <v/>
      </c>
      <c r="DJ207" s="9" t="str">
        <f>IF($A207=2,IF(ISNUMBER(CV207/Ukraine!CV207),100*CV207/Ukraine!CV207,""),"")</f>
        <v/>
      </c>
      <c r="DK207" s="9" t="str">
        <f>IF($A207=2,IF(ISNUMBER(CW207/Ukraine!CW207),100*CW207/Ukraine!CW207,""),"")</f>
        <v/>
      </c>
      <c r="DM207" s="40" t="str">
        <f t="shared" si="250"/>
        <v/>
      </c>
      <c r="DN207" s="40" t="str">
        <f t="shared" si="251"/>
        <v/>
      </c>
      <c r="DO207" s="40" t="str">
        <f t="shared" si="252"/>
        <v/>
      </c>
      <c r="DP207" s="40" t="str">
        <f t="shared" si="253"/>
        <v/>
      </c>
      <c r="DQ207" s="40" t="str">
        <f t="shared" si="254"/>
        <v/>
      </c>
      <c r="DR207" s="40" t="str">
        <f t="shared" si="207"/>
        <v/>
      </c>
      <c r="DT207" s="40" t="str">
        <f t="shared" si="255"/>
        <v/>
      </c>
      <c r="DU207" s="40" t="str">
        <f t="shared" si="256"/>
        <v/>
      </c>
      <c r="DV207" s="40" t="str">
        <f t="shared" si="257"/>
        <v/>
      </c>
      <c r="DW207" s="40" t="str">
        <f t="shared" si="258"/>
        <v/>
      </c>
      <c r="DX207" s="40" t="str">
        <f t="shared" si="259"/>
        <v/>
      </c>
      <c r="DY207" s="40" t="str">
        <f t="shared" si="260"/>
        <v/>
      </c>
    </row>
    <row r="208" spans="1:129" x14ac:dyDescent="0.2">
      <c r="A208" s="39" t="str">
        <f>'Industry selection'!C208</f>
        <v/>
      </c>
      <c r="B208" s="2">
        <v>49</v>
      </c>
      <c r="C208" s="2" t="s">
        <v>422</v>
      </c>
      <c r="E208" s="30" t="s">
        <v>421</v>
      </c>
      <c r="F208" s="31">
        <v>49</v>
      </c>
      <c r="G208" s="32" t="s">
        <v>422</v>
      </c>
      <c r="H208" s="157">
        <f>[1]Ternopil!$F$206</f>
        <v>128</v>
      </c>
      <c r="I208" s="157">
        <f>[1]Ternopil!$G$206</f>
        <v>2996</v>
      </c>
      <c r="J208" s="157">
        <f>[1]Ternopil!$H$206</f>
        <v>2934</v>
      </c>
      <c r="K208" s="157">
        <f>[1]Ternopil!$I$206</f>
        <v>526912.5</v>
      </c>
      <c r="L208" s="157">
        <f>[1]Ternopil!$J$206</f>
        <v>49510.400000000001</v>
      </c>
      <c r="M208" s="11"/>
      <c r="N208" s="33" t="s">
        <v>932</v>
      </c>
      <c r="O208" s="36">
        <v>49</v>
      </c>
      <c r="P208" s="35" t="s">
        <v>422</v>
      </c>
      <c r="Q208" s="157">
        <f>[2]Ternopil!$F$206</f>
        <v>140</v>
      </c>
      <c r="R208" s="157">
        <f>[2]Ternopil!$G$206</f>
        <v>3793</v>
      </c>
      <c r="S208" s="157">
        <f>[2]Ternopil!$H$206</f>
        <v>3754</v>
      </c>
      <c r="T208" s="157">
        <f>[2]Ternopil!$I$206</f>
        <v>918585.5</v>
      </c>
      <c r="U208" s="157">
        <f>[2]Ternopil!$J$206</f>
        <v>65566.7</v>
      </c>
      <c r="V208" s="11"/>
      <c r="W208" s="36" t="s">
        <v>1277</v>
      </c>
      <c r="X208" s="36">
        <v>49</v>
      </c>
      <c r="Y208" s="36" t="s">
        <v>422</v>
      </c>
      <c r="Z208" s="157">
        <f>[3]Ternopil!$F$206</f>
        <v>138</v>
      </c>
      <c r="AA208" s="157">
        <f>[3]Ternopil!$G$206</f>
        <v>4000</v>
      </c>
      <c r="AB208" s="157">
        <f>[3]Ternopil!$H$206</f>
        <v>3974</v>
      </c>
      <c r="AC208" s="157">
        <f>[3]Ternopil!$I$206</f>
        <v>1444064.9</v>
      </c>
      <c r="AD208" s="157">
        <f>[3]Ternopil!$J$206</f>
        <v>71494</v>
      </c>
      <c r="AE208" s="11"/>
      <c r="AF208" s="37" t="s">
        <v>1277</v>
      </c>
      <c r="AG208" s="37">
        <v>49</v>
      </c>
      <c r="AH208" s="37" t="s">
        <v>422</v>
      </c>
      <c r="AI208" s="157">
        <f>[4]Ternopil!$F$206</f>
        <v>136</v>
      </c>
      <c r="AJ208" s="157">
        <f>[4]Ternopil!$G$206</f>
        <v>3058</v>
      </c>
      <c r="AK208" s="157">
        <f>[4]Ternopil!$H$206</f>
        <v>3011</v>
      </c>
      <c r="AL208" s="157">
        <f>[4]Ternopil!$I$206</f>
        <v>796436.9</v>
      </c>
      <c r="AM208" s="157">
        <f>[4]Ternopil!$J$206</f>
        <v>71014.100000000006</v>
      </c>
      <c r="AN208" s="11"/>
      <c r="AO208" s="11" t="s">
        <v>1277</v>
      </c>
      <c r="AP208" s="11">
        <v>49</v>
      </c>
      <c r="AQ208" s="11" t="s">
        <v>422</v>
      </c>
      <c r="AR208" s="157">
        <f>[5]Ternopil!$F$206</f>
        <v>122</v>
      </c>
      <c r="AS208" s="157">
        <f>[5]Ternopil!$G$206</f>
        <v>2720</v>
      </c>
      <c r="AT208" s="157">
        <f>[5]Ternopil!$H$206</f>
        <v>2702</v>
      </c>
      <c r="AU208" s="157">
        <f>[5]Ternopil!$I$206</f>
        <v>885010.9</v>
      </c>
      <c r="AV208" s="157">
        <f>[5]Ternopil!$J$206</f>
        <v>80624.7</v>
      </c>
      <c r="AW208" s="11"/>
      <c r="AX208" s="33" t="s">
        <v>1277</v>
      </c>
      <c r="AY208" s="33">
        <v>49</v>
      </c>
      <c r="AZ208" s="33" t="s">
        <v>422</v>
      </c>
      <c r="BA208" s="157">
        <f>[6]Ternopil!$F$206</f>
        <v>126</v>
      </c>
      <c r="BB208" s="157">
        <f>[6]Ternopil!$G$206</f>
        <v>2446</v>
      </c>
      <c r="BC208" s="157">
        <f>[6]Ternopil!$H$206</f>
        <v>2440</v>
      </c>
      <c r="BD208" s="157">
        <f>[6]Ternopil!$I$206</f>
        <v>1150216.8</v>
      </c>
      <c r="BE208" s="157">
        <f>[6]Ternopil!$J$206</f>
        <v>114393.3</v>
      </c>
      <c r="BG208" s="2">
        <v>49</v>
      </c>
      <c r="BH208" s="2" t="s">
        <v>422</v>
      </c>
      <c r="BI208" s="1">
        <f t="shared" si="208"/>
        <v>128</v>
      </c>
      <c r="BJ208" s="1">
        <f t="shared" si="209"/>
        <v>140</v>
      </c>
      <c r="BK208" s="1">
        <f t="shared" si="210"/>
        <v>138</v>
      </c>
      <c r="BL208" s="1">
        <f t="shared" si="211"/>
        <v>136</v>
      </c>
      <c r="BM208" s="1">
        <f t="shared" si="212"/>
        <v>122</v>
      </c>
      <c r="BN208" s="1">
        <f t="shared" si="213"/>
        <v>126</v>
      </c>
      <c r="BP208" s="1">
        <f t="shared" si="214"/>
        <v>2934</v>
      </c>
      <c r="BQ208" s="1">
        <f t="shared" si="215"/>
        <v>3754</v>
      </c>
      <c r="BR208" s="1">
        <f t="shared" si="216"/>
        <v>3974</v>
      </c>
      <c r="BS208" s="1">
        <f t="shared" si="217"/>
        <v>3011</v>
      </c>
      <c r="BT208" s="1">
        <f t="shared" si="218"/>
        <v>2702</v>
      </c>
      <c r="BU208" s="1">
        <f t="shared" si="219"/>
        <v>2440</v>
      </c>
      <c r="BW208" s="40" t="str">
        <f t="shared" si="220"/>
        <v/>
      </c>
      <c r="BX208" s="40" t="str">
        <f t="shared" si="221"/>
        <v/>
      </c>
      <c r="BY208" s="40" t="str">
        <f t="shared" si="222"/>
        <v/>
      </c>
      <c r="BZ208" s="40" t="str">
        <f t="shared" si="223"/>
        <v/>
      </c>
      <c r="CA208" s="40" t="str">
        <f t="shared" si="224"/>
        <v/>
      </c>
      <c r="CB208" s="40" t="str">
        <f t="shared" si="225"/>
        <v/>
      </c>
      <c r="CD208" s="10">
        <f t="shared" si="226"/>
        <v>49510.400000000001</v>
      </c>
      <c r="CE208" s="10">
        <f t="shared" si="227"/>
        <v>65566.7</v>
      </c>
      <c r="CF208" s="10">
        <f t="shared" si="228"/>
        <v>71494</v>
      </c>
      <c r="CG208" s="10">
        <f t="shared" si="229"/>
        <v>71014.100000000006</v>
      </c>
      <c r="CH208" s="10">
        <f t="shared" si="230"/>
        <v>80624.7</v>
      </c>
      <c r="CI208" s="10">
        <f t="shared" si="231"/>
        <v>114393.3</v>
      </c>
      <c r="CK208" s="40" t="str">
        <f t="shared" si="232"/>
        <v/>
      </c>
      <c r="CL208" s="40" t="str">
        <f t="shared" si="233"/>
        <v/>
      </c>
      <c r="CM208" s="40" t="str">
        <f t="shared" si="234"/>
        <v/>
      </c>
      <c r="CN208" s="40" t="str">
        <f t="shared" si="235"/>
        <v/>
      </c>
      <c r="CO208" s="40" t="str">
        <f t="shared" si="236"/>
        <v/>
      </c>
      <c r="CP208" s="40" t="str">
        <f t="shared" si="237"/>
        <v/>
      </c>
      <c r="CR208" s="9" t="str">
        <f t="shared" si="238"/>
        <v/>
      </c>
      <c r="CS208" s="9" t="str">
        <f t="shared" si="239"/>
        <v/>
      </c>
      <c r="CT208" s="9" t="str">
        <f t="shared" si="240"/>
        <v/>
      </c>
      <c r="CU208" s="9" t="str">
        <f t="shared" si="241"/>
        <v/>
      </c>
      <c r="CV208" s="9" t="str">
        <f t="shared" si="242"/>
        <v/>
      </c>
      <c r="CW208" s="9" t="str">
        <f t="shared" si="243"/>
        <v/>
      </c>
      <c r="CY208" s="9" t="str">
        <f t="shared" si="244"/>
        <v/>
      </c>
      <c r="CZ208" s="9" t="str">
        <f t="shared" si="245"/>
        <v/>
      </c>
      <c r="DA208" s="9" t="str">
        <f t="shared" si="246"/>
        <v/>
      </c>
      <c r="DB208" s="9" t="str">
        <f t="shared" si="247"/>
        <v/>
      </c>
      <c r="DC208" s="9" t="str">
        <f t="shared" si="248"/>
        <v/>
      </c>
      <c r="DD208" s="9" t="str">
        <f t="shared" si="249"/>
        <v/>
      </c>
      <c r="DF208" s="9" t="str">
        <f>IF($A208=2,IF(ISNUMBER(CR208/Ukraine!CR208),100*CR208/Ukraine!CR208,""),"")</f>
        <v/>
      </c>
      <c r="DG208" s="9" t="str">
        <f>IF($A208=2,IF(ISNUMBER(CS208/Ukraine!CS208),100*CS208/Ukraine!CS208,""),"")</f>
        <v/>
      </c>
      <c r="DH208" s="9" t="str">
        <f>IF($A208=2,IF(ISNUMBER(CT208/Ukraine!CT208),100*CT208/Ukraine!CT208,""),"")</f>
        <v/>
      </c>
      <c r="DI208" s="9" t="str">
        <f>IF($A208=2,IF(ISNUMBER(CU208/Ukraine!CU208),100*CU208/Ukraine!CU208,""),"")</f>
        <v/>
      </c>
      <c r="DJ208" s="9" t="str">
        <f>IF($A208=2,IF(ISNUMBER(CV208/Ukraine!CV208),100*CV208/Ukraine!CV208,""),"")</f>
        <v/>
      </c>
      <c r="DK208" s="9" t="str">
        <f>IF($A208=2,IF(ISNUMBER(CW208/Ukraine!CW208),100*CW208/Ukraine!CW208,""),"")</f>
        <v/>
      </c>
      <c r="DM208" s="40" t="str">
        <f t="shared" si="250"/>
        <v/>
      </c>
      <c r="DN208" s="40" t="str">
        <f t="shared" si="251"/>
        <v/>
      </c>
      <c r="DO208" s="40" t="str">
        <f t="shared" si="252"/>
        <v/>
      </c>
      <c r="DP208" s="40" t="str">
        <f t="shared" si="253"/>
        <v/>
      </c>
      <c r="DQ208" s="40" t="str">
        <f t="shared" si="254"/>
        <v/>
      </c>
      <c r="DR208" s="40" t="str">
        <f t="shared" si="207"/>
        <v/>
      </c>
      <c r="DT208" s="40" t="str">
        <f t="shared" si="255"/>
        <v/>
      </c>
      <c r="DU208" s="40" t="str">
        <f t="shared" si="256"/>
        <v/>
      </c>
      <c r="DV208" s="40" t="str">
        <f t="shared" si="257"/>
        <v/>
      </c>
      <c r="DW208" s="40" t="str">
        <f t="shared" si="258"/>
        <v/>
      </c>
      <c r="DX208" s="40" t="str">
        <f t="shared" si="259"/>
        <v/>
      </c>
      <c r="DY208" s="40" t="str">
        <f t="shared" si="260"/>
        <v/>
      </c>
    </row>
    <row r="209" spans="1:129" x14ac:dyDescent="0.2">
      <c r="A209" s="39">
        <f>'Industry selection'!C209</f>
        <v>1</v>
      </c>
      <c r="B209" s="2">
        <v>49.1</v>
      </c>
      <c r="C209" s="2" t="s">
        <v>424</v>
      </c>
      <c r="E209" s="30" t="s">
        <v>423</v>
      </c>
      <c r="F209" s="31">
        <v>49.1</v>
      </c>
      <c r="G209" s="32" t="s">
        <v>424</v>
      </c>
      <c r="H209" s="157" t="e">
        <f>[1]Ternopil!$F$207</f>
        <v>#N/A</v>
      </c>
      <c r="I209" s="157" t="e">
        <f>[1]Ternopil!$G$207</f>
        <v>#N/A</v>
      </c>
      <c r="J209" s="157" t="e">
        <f>[1]Ternopil!$H$207</f>
        <v>#N/A</v>
      </c>
      <c r="K209" s="157" t="e">
        <f>[1]Ternopil!$I$207</f>
        <v>#N/A</v>
      </c>
      <c r="L209" s="157" t="e">
        <f>[1]Ternopil!$J$207</f>
        <v>#N/A</v>
      </c>
      <c r="M209" s="11"/>
      <c r="N209" s="33" t="s">
        <v>933</v>
      </c>
      <c r="O209" s="36">
        <v>49.1</v>
      </c>
      <c r="P209" s="35" t="s">
        <v>424</v>
      </c>
      <c r="Q209" s="157" t="e">
        <f>[2]Ternopil!$F$207</f>
        <v>#N/A</v>
      </c>
      <c r="R209" s="157" t="e">
        <f>[2]Ternopil!$G$207</f>
        <v>#N/A</v>
      </c>
      <c r="S209" s="157" t="e">
        <f>[2]Ternopil!$H$207</f>
        <v>#N/A</v>
      </c>
      <c r="T209" s="157" t="e">
        <f>[2]Ternopil!$I$207</f>
        <v>#N/A</v>
      </c>
      <c r="U209" s="157" t="e">
        <f>[2]Ternopil!$J$207</f>
        <v>#N/A</v>
      </c>
      <c r="V209" s="11"/>
      <c r="W209" s="36" t="s">
        <v>1278</v>
      </c>
      <c r="X209" s="36">
        <v>49.1</v>
      </c>
      <c r="Y209" s="36" t="s">
        <v>424</v>
      </c>
      <c r="Z209" s="157" t="e">
        <f>[3]Ternopil!$F$207</f>
        <v>#N/A</v>
      </c>
      <c r="AA209" s="157" t="e">
        <f>[3]Ternopil!$G$207</f>
        <v>#N/A</v>
      </c>
      <c r="AB209" s="157" t="e">
        <f>[3]Ternopil!$H$207</f>
        <v>#N/A</v>
      </c>
      <c r="AC209" s="157" t="e">
        <f>[3]Ternopil!$I$207</f>
        <v>#N/A</v>
      </c>
      <c r="AD209" s="157" t="e">
        <f>[3]Ternopil!$J$207</f>
        <v>#N/A</v>
      </c>
      <c r="AE209" s="11"/>
      <c r="AF209" s="37" t="s">
        <v>1278</v>
      </c>
      <c r="AG209" s="37">
        <v>49.1</v>
      </c>
      <c r="AH209" s="37" t="s">
        <v>424</v>
      </c>
      <c r="AI209" s="157" t="e">
        <f>[4]Ternopil!$F$207</f>
        <v>#N/A</v>
      </c>
      <c r="AJ209" s="157" t="e">
        <f>[4]Ternopil!$G$207</f>
        <v>#N/A</v>
      </c>
      <c r="AK209" s="157" t="e">
        <f>[4]Ternopil!$H$207</f>
        <v>#N/A</v>
      </c>
      <c r="AL209" s="157" t="e">
        <f>[4]Ternopil!$I$207</f>
        <v>#N/A</v>
      </c>
      <c r="AM209" s="157" t="e">
        <f>[4]Ternopil!$J$207</f>
        <v>#N/A</v>
      </c>
      <c r="AN209" s="11"/>
      <c r="AO209" s="11" t="s">
        <v>1278</v>
      </c>
      <c r="AP209" s="11">
        <v>49.1</v>
      </c>
      <c r="AQ209" s="11" t="s">
        <v>424</v>
      </c>
      <c r="AR209" s="157" t="e">
        <f>[5]Ternopil!$F$207</f>
        <v>#N/A</v>
      </c>
      <c r="AS209" s="157" t="e">
        <f>[5]Ternopil!$G$207</f>
        <v>#N/A</v>
      </c>
      <c r="AT209" s="157" t="e">
        <f>[5]Ternopil!$H$207</f>
        <v>#N/A</v>
      </c>
      <c r="AU209" s="157" t="e">
        <f>[5]Ternopil!$I$207</f>
        <v>#N/A</v>
      </c>
      <c r="AV209" s="157" t="e">
        <f>[5]Ternopil!$J$207</f>
        <v>#N/A</v>
      </c>
      <c r="AW209" s="11"/>
      <c r="AX209" s="33" t="s">
        <v>1278</v>
      </c>
      <c r="AY209" s="33">
        <v>49.1</v>
      </c>
      <c r="AZ209" s="33" t="s">
        <v>424</v>
      </c>
      <c r="BA209" s="157" t="e">
        <f>[6]Ternopil!$F$207</f>
        <v>#N/A</v>
      </c>
      <c r="BB209" s="157" t="e">
        <f>[6]Ternopil!$G$207</f>
        <v>#N/A</v>
      </c>
      <c r="BC209" s="157" t="e">
        <f>[6]Ternopil!$H$207</f>
        <v>#N/A</v>
      </c>
      <c r="BD209" s="157" t="e">
        <f>[6]Ternopil!$I$207</f>
        <v>#N/A</v>
      </c>
      <c r="BE209" s="157" t="e">
        <f>[6]Ternopil!$J$207</f>
        <v>#N/A</v>
      </c>
      <c r="BG209" s="2">
        <v>49.1</v>
      </c>
      <c r="BH209" s="2" t="s">
        <v>424</v>
      </c>
      <c r="BI209" s="1" t="e">
        <f t="shared" si="208"/>
        <v>#N/A</v>
      </c>
      <c r="BJ209" s="1" t="e">
        <f t="shared" si="209"/>
        <v>#N/A</v>
      </c>
      <c r="BK209" s="1" t="e">
        <f t="shared" si="210"/>
        <v>#N/A</v>
      </c>
      <c r="BL209" s="1" t="e">
        <f t="shared" si="211"/>
        <v>#N/A</v>
      </c>
      <c r="BM209" s="1" t="e">
        <f t="shared" si="212"/>
        <v>#N/A</v>
      </c>
      <c r="BN209" s="1" t="e">
        <f t="shared" si="213"/>
        <v>#N/A</v>
      </c>
      <c r="BP209" s="1" t="e">
        <f t="shared" si="214"/>
        <v>#N/A</v>
      </c>
      <c r="BQ209" s="1" t="e">
        <f t="shared" si="215"/>
        <v>#N/A</v>
      </c>
      <c r="BR209" s="1" t="e">
        <f t="shared" si="216"/>
        <v>#N/A</v>
      </c>
      <c r="BS209" s="1" t="e">
        <f t="shared" si="217"/>
        <v>#N/A</v>
      </c>
      <c r="BT209" s="1" t="e">
        <f t="shared" si="218"/>
        <v>#N/A</v>
      </c>
      <c r="BU209" s="1" t="e">
        <f t="shared" si="219"/>
        <v>#N/A</v>
      </c>
      <c r="BW209" s="40" t="str">
        <f t="shared" si="220"/>
        <v/>
      </c>
      <c r="BX209" s="40" t="str">
        <f t="shared" si="221"/>
        <v/>
      </c>
      <c r="BY209" s="40" t="str">
        <f t="shared" si="222"/>
        <v/>
      </c>
      <c r="BZ209" s="40" t="str">
        <f t="shared" si="223"/>
        <v/>
      </c>
      <c r="CA209" s="40" t="str">
        <f t="shared" si="224"/>
        <v/>
      </c>
      <c r="CB209" s="40" t="str">
        <f t="shared" si="225"/>
        <v/>
      </c>
      <c r="CD209" s="10" t="e">
        <f t="shared" si="226"/>
        <v>#N/A</v>
      </c>
      <c r="CE209" s="10" t="e">
        <f t="shared" si="227"/>
        <v>#N/A</v>
      </c>
      <c r="CF209" s="10" t="e">
        <f t="shared" si="228"/>
        <v>#N/A</v>
      </c>
      <c r="CG209" s="10" t="e">
        <f t="shared" si="229"/>
        <v>#N/A</v>
      </c>
      <c r="CH209" s="10" t="e">
        <f t="shared" si="230"/>
        <v>#N/A</v>
      </c>
      <c r="CI209" s="10" t="e">
        <f t="shared" si="231"/>
        <v>#N/A</v>
      </c>
      <c r="CK209" s="40" t="str">
        <f t="shared" si="232"/>
        <v/>
      </c>
      <c r="CL209" s="40" t="str">
        <f t="shared" si="233"/>
        <v/>
      </c>
      <c r="CM209" s="40" t="str">
        <f t="shared" si="234"/>
        <v/>
      </c>
      <c r="CN209" s="40" t="str">
        <f t="shared" si="235"/>
        <v/>
      </c>
      <c r="CO209" s="40" t="str">
        <f t="shared" si="236"/>
        <v/>
      </c>
      <c r="CP209" s="40" t="str">
        <f t="shared" si="237"/>
        <v/>
      </c>
      <c r="CR209" s="9" t="str">
        <f t="shared" si="238"/>
        <v/>
      </c>
      <c r="CS209" s="9" t="str">
        <f t="shared" si="239"/>
        <v/>
      </c>
      <c r="CT209" s="9" t="str">
        <f t="shared" si="240"/>
        <v/>
      </c>
      <c r="CU209" s="9" t="str">
        <f t="shared" si="241"/>
        <v/>
      </c>
      <c r="CV209" s="9" t="str">
        <f t="shared" si="242"/>
        <v/>
      </c>
      <c r="CW209" s="9" t="str">
        <f t="shared" si="243"/>
        <v/>
      </c>
      <c r="CY209" s="9" t="str">
        <f t="shared" si="244"/>
        <v/>
      </c>
      <c r="CZ209" s="9" t="str">
        <f t="shared" si="245"/>
        <v/>
      </c>
      <c r="DA209" s="9" t="str">
        <f t="shared" si="246"/>
        <v/>
      </c>
      <c r="DB209" s="9" t="str">
        <f t="shared" si="247"/>
        <v/>
      </c>
      <c r="DC209" s="9" t="str">
        <f t="shared" si="248"/>
        <v/>
      </c>
      <c r="DD209" s="9" t="str">
        <f t="shared" si="249"/>
        <v/>
      </c>
      <c r="DF209" s="9" t="str">
        <f>IF($A209=2,IF(ISNUMBER(CR209/Ukraine!CR209),100*CR209/Ukraine!CR209,""),"")</f>
        <v/>
      </c>
      <c r="DG209" s="9" t="str">
        <f>IF($A209=2,IF(ISNUMBER(CS209/Ukraine!CS209),100*CS209/Ukraine!CS209,""),"")</f>
        <v/>
      </c>
      <c r="DH209" s="9" t="str">
        <f>IF($A209=2,IF(ISNUMBER(CT209/Ukraine!CT209),100*CT209/Ukraine!CT209,""),"")</f>
        <v/>
      </c>
      <c r="DI209" s="9" t="str">
        <f>IF($A209=2,IF(ISNUMBER(CU209/Ukraine!CU209),100*CU209/Ukraine!CU209,""),"")</f>
        <v/>
      </c>
      <c r="DJ209" s="9" t="str">
        <f>IF($A209=2,IF(ISNUMBER(CV209/Ukraine!CV209),100*CV209/Ukraine!CV209,""),"")</f>
        <v/>
      </c>
      <c r="DK209" s="9" t="str">
        <f>IF($A209=2,IF(ISNUMBER(CW209/Ukraine!CW209),100*CW209/Ukraine!CW209,""),"")</f>
        <v/>
      </c>
      <c r="DM209" s="40" t="str">
        <f t="shared" si="250"/>
        <v/>
      </c>
      <c r="DN209" s="40" t="str">
        <f t="shared" si="251"/>
        <v/>
      </c>
      <c r="DO209" s="40" t="str">
        <f t="shared" si="252"/>
        <v/>
      </c>
      <c r="DP209" s="40" t="str">
        <f t="shared" si="253"/>
        <v/>
      </c>
      <c r="DQ209" s="40" t="str">
        <f t="shared" si="254"/>
        <v/>
      </c>
      <c r="DR209" s="40" t="str">
        <f t="shared" si="207"/>
        <v/>
      </c>
      <c r="DT209" s="40" t="str">
        <f t="shared" si="255"/>
        <v/>
      </c>
      <c r="DU209" s="40" t="str">
        <f t="shared" si="256"/>
        <v/>
      </c>
      <c r="DV209" s="40" t="str">
        <f t="shared" si="257"/>
        <v/>
      </c>
      <c r="DW209" s="40" t="str">
        <f t="shared" si="258"/>
        <v/>
      </c>
      <c r="DX209" s="40" t="str">
        <f t="shared" si="259"/>
        <v/>
      </c>
      <c r="DY209" s="40" t="str">
        <f t="shared" si="260"/>
        <v/>
      </c>
    </row>
    <row r="210" spans="1:129" x14ac:dyDescent="0.2">
      <c r="A210" s="39">
        <f>'Industry selection'!C210</f>
        <v>1</v>
      </c>
      <c r="B210" s="2">
        <v>49.2</v>
      </c>
      <c r="C210" s="2" t="s">
        <v>426</v>
      </c>
      <c r="E210" s="30" t="s">
        <v>425</v>
      </c>
      <c r="F210" s="31">
        <v>49.2</v>
      </c>
      <c r="G210" s="32" t="s">
        <v>426</v>
      </c>
      <c r="H210" s="157" t="e">
        <f>[1]Ternopil!$F$208</f>
        <v>#N/A</v>
      </c>
      <c r="I210" s="157" t="e">
        <f>[1]Ternopil!$G$208</f>
        <v>#N/A</v>
      </c>
      <c r="J210" s="157" t="e">
        <f>[1]Ternopil!$H$208</f>
        <v>#N/A</v>
      </c>
      <c r="K210" s="157" t="e">
        <f>[1]Ternopil!$I$208</f>
        <v>#N/A</v>
      </c>
      <c r="L210" s="157" t="e">
        <f>[1]Ternopil!$J$208</f>
        <v>#N/A</v>
      </c>
      <c r="M210" s="11"/>
      <c r="N210" s="33" t="s">
        <v>934</v>
      </c>
      <c r="O210" s="36">
        <v>49.2</v>
      </c>
      <c r="P210" s="35" t="s">
        <v>426</v>
      </c>
      <c r="Q210" s="157" t="e">
        <f>[2]Ternopil!$F$208</f>
        <v>#N/A</v>
      </c>
      <c r="R210" s="157" t="e">
        <f>[2]Ternopil!$G$208</f>
        <v>#N/A</v>
      </c>
      <c r="S210" s="157" t="e">
        <f>[2]Ternopil!$H$208</f>
        <v>#N/A</v>
      </c>
      <c r="T210" s="157" t="e">
        <f>[2]Ternopil!$I$208</f>
        <v>#N/A</v>
      </c>
      <c r="U210" s="157" t="e">
        <f>[2]Ternopil!$J$208</f>
        <v>#N/A</v>
      </c>
      <c r="V210" s="11"/>
      <c r="W210" s="36" t="s">
        <v>1279</v>
      </c>
      <c r="X210" s="36">
        <v>49.2</v>
      </c>
      <c r="Y210" s="36" t="s">
        <v>426</v>
      </c>
      <c r="Z210" s="157" t="e">
        <f>[3]Ternopil!$F$208</f>
        <v>#N/A</v>
      </c>
      <c r="AA210" s="157" t="e">
        <f>[3]Ternopil!$G$208</f>
        <v>#N/A</v>
      </c>
      <c r="AB210" s="157" t="e">
        <f>[3]Ternopil!$H$208</f>
        <v>#N/A</v>
      </c>
      <c r="AC210" s="157" t="e">
        <f>[3]Ternopil!$I$208</f>
        <v>#N/A</v>
      </c>
      <c r="AD210" s="157" t="e">
        <f>[3]Ternopil!$J$208</f>
        <v>#N/A</v>
      </c>
      <c r="AE210" s="11"/>
      <c r="AF210" s="37" t="s">
        <v>1279</v>
      </c>
      <c r="AG210" s="37">
        <v>49.2</v>
      </c>
      <c r="AH210" s="37" t="s">
        <v>426</v>
      </c>
      <c r="AI210" s="157" t="e">
        <f>[4]Ternopil!$F$208</f>
        <v>#N/A</v>
      </c>
      <c r="AJ210" s="157" t="e">
        <f>[4]Ternopil!$G$208</f>
        <v>#N/A</v>
      </c>
      <c r="AK210" s="157" t="e">
        <f>[4]Ternopil!$H$208</f>
        <v>#N/A</v>
      </c>
      <c r="AL210" s="157" t="e">
        <f>[4]Ternopil!$I$208</f>
        <v>#N/A</v>
      </c>
      <c r="AM210" s="157" t="e">
        <f>[4]Ternopil!$J$208</f>
        <v>#N/A</v>
      </c>
      <c r="AN210" s="11"/>
      <c r="AO210" s="11" t="s">
        <v>1279</v>
      </c>
      <c r="AP210" s="11">
        <v>49.2</v>
      </c>
      <c r="AQ210" s="11" t="s">
        <v>426</v>
      </c>
      <c r="AR210" s="157" t="e">
        <f>[5]Ternopil!$F$208</f>
        <v>#N/A</v>
      </c>
      <c r="AS210" s="157" t="e">
        <f>[5]Ternopil!$G$208</f>
        <v>#N/A</v>
      </c>
      <c r="AT210" s="157" t="e">
        <f>[5]Ternopil!$H$208</f>
        <v>#N/A</v>
      </c>
      <c r="AU210" s="157" t="e">
        <f>[5]Ternopil!$I$208</f>
        <v>#N/A</v>
      </c>
      <c r="AV210" s="157" t="e">
        <f>[5]Ternopil!$J$208</f>
        <v>#N/A</v>
      </c>
      <c r="AW210" s="11"/>
      <c r="AX210" s="33" t="s">
        <v>1279</v>
      </c>
      <c r="AY210" s="33">
        <v>49.2</v>
      </c>
      <c r="AZ210" s="33" t="s">
        <v>426</v>
      </c>
      <c r="BA210" s="157" t="e">
        <f>[6]Ternopil!$F$208</f>
        <v>#N/A</v>
      </c>
      <c r="BB210" s="157" t="e">
        <f>[6]Ternopil!$G$208</f>
        <v>#N/A</v>
      </c>
      <c r="BC210" s="157" t="e">
        <f>[6]Ternopil!$H$208</f>
        <v>#N/A</v>
      </c>
      <c r="BD210" s="157" t="e">
        <f>[6]Ternopil!$I$208</f>
        <v>#N/A</v>
      </c>
      <c r="BE210" s="157" t="e">
        <f>[6]Ternopil!$J$208</f>
        <v>#N/A</v>
      </c>
      <c r="BG210" s="2">
        <v>49.2</v>
      </c>
      <c r="BH210" s="2" t="s">
        <v>426</v>
      </c>
      <c r="BI210" s="1" t="e">
        <f t="shared" si="208"/>
        <v>#N/A</v>
      </c>
      <c r="BJ210" s="1" t="e">
        <f t="shared" si="209"/>
        <v>#N/A</v>
      </c>
      <c r="BK210" s="1" t="e">
        <f t="shared" si="210"/>
        <v>#N/A</v>
      </c>
      <c r="BL210" s="1" t="e">
        <f t="shared" si="211"/>
        <v>#N/A</v>
      </c>
      <c r="BM210" s="1" t="e">
        <f t="shared" si="212"/>
        <v>#N/A</v>
      </c>
      <c r="BN210" s="1" t="e">
        <f t="shared" si="213"/>
        <v>#N/A</v>
      </c>
      <c r="BP210" s="1" t="e">
        <f t="shared" si="214"/>
        <v>#N/A</v>
      </c>
      <c r="BQ210" s="1" t="e">
        <f t="shared" si="215"/>
        <v>#N/A</v>
      </c>
      <c r="BR210" s="1" t="e">
        <f t="shared" si="216"/>
        <v>#N/A</v>
      </c>
      <c r="BS210" s="1" t="e">
        <f t="shared" si="217"/>
        <v>#N/A</v>
      </c>
      <c r="BT210" s="1" t="e">
        <f t="shared" si="218"/>
        <v>#N/A</v>
      </c>
      <c r="BU210" s="1" t="e">
        <f t="shared" si="219"/>
        <v>#N/A</v>
      </c>
      <c r="BW210" s="40" t="str">
        <f t="shared" si="220"/>
        <v/>
      </c>
      <c r="BX210" s="40" t="str">
        <f t="shared" si="221"/>
        <v/>
      </c>
      <c r="BY210" s="40" t="str">
        <f t="shared" si="222"/>
        <v/>
      </c>
      <c r="BZ210" s="40" t="str">
        <f t="shared" si="223"/>
        <v/>
      </c>
      <c r="CA210" s="40" t="str">
        <f t="shared" si="224"/>
        <v/>
      </c>
      <c r="CB210" s="40" t="str">
        <f t="shared" si="225"/>
        <v/>
      </c>
      <c r="CD210" s="10" t="e">
        <f t="shared" si="226"/>
        <v>#N/A</v>
      </c>
      <c r="CE210" s="10" t="e">
        <f t="shared" si="227"/>
        <v>#N/A</v>
      </c>
      <c r="CF210" s="10" t="e">
        <f t="shared" si="228"/>
        <v>#N/A</v>
      </c>
      <c r="CG210" s="10" t="e">
        <f t="shared" si="229"/>
        <v>#N/A</v>
      </c>
      <c r="CH210" s="10" t="e">
        <f t="shared" si="230"/>
        <v>#N/A</v>
      </c>
      <c r="CI210" s="10" t="e">
        <f t="shared" si="231"/>
        <v>#N/A</v>
      </c>
      <c r="CK210" s="40" t="str">
        <f t="shared" si="232"/>
        <v/>
      </c>
      <c r="CL210" s="40" t="str">
        <f t="shared" si="233"/>
        <v/>
      </c>
      <c r="CM210" s="40" t="str">
        <f t="shared" si="234"/>
        <v/>
      </c>
      <c r="CN210" s="40" t="str">
        <f t="shared" si="235"/>
        <v/>
      </c>
      <c r="CO210" s="40" t="str">
        <f t="shared" si="236"/>
        <v/>
      </c>
      <c r="CP210" s="40" t="str">
        <f t="shared" si="237"/>
        <v/>
      </c>
      <c r="CR210" s="9" t="str">
        <f t="shared" si="238"/>
        <v/>
      </c>
      <c r="CS210" s="9" t="str">
        <f t="shared" si="239"/>
        <v/>
      </c>
      <c r="CT210" s="9" t="str">
        <f t="shared" si="240"/>
        <v/>
      </c>
      <c r="CU210" s="9" t="str">
        <f t="shared" si="241"/>
        <v/>
      </c>
      <c r="CV210" s="9" t="str">
        <f t="shared" si="242"/>
        <v/>
      </c>
      <c r="CW210" s="9" t="str">
        <f t="shared" si="243"/>
        <v/>
      </c>
      <c r="CY210" s="9" t="str">
        <f t="shared" si="244"/>
        <v/>
      </c>
      <c r="CZ210" s="9" t="str">
        <f t="shared" si="245"/>
        <v/>
      </c>
      <c r="DA210" s="9" t="str">
        <f t="shared" si="246"/>
        <v/>
      </c>
      <c r="DB210" s="9" t="str">
        <f t="shared" si="247"/>
        <v/>
      </c>
      <c r="DC210" s="9" t="str">
        <f t="shared" si="248"/>
        <v/>
      </c>
      <c r="DD210" s="9" t="str">
        <f t="shared" si="249"/>
        <v/>
      </c>
      <c r="DF210" s="9" t="str">
        <f>IF($A210=2,IF(ISNUMBER(CR210/Ukraine!CR210),100*CR210/Ukraine!CR210,""),"")</f>
        <v/>
      </c>
      <c r="DG210" s="9" t="str">
        <f>IF($A210=2,IF(ISNUMBER(CS210/Ukraine!CS210),100*CS210/Ukraine!CS210,""),"")</f>
        <v/>
      </c>
      <c r="DH210" s="9" t="str">
        <f>IF($A210=2,IF(ISNUMBER(CT210/Ukraine!CT210),100*CT210/Ukraine!CT210,""),"")</f>
        <v/>
      </c>
      <c r="DI210" s="9" t="str">
        <f>IF($A210=2,IF(ISNUMBER(CU210/Ukraine!CU210),100*CU210/Ukraine!CU210,""),"")</f>
        <v/>
      </c>
      <c r="DJ210" s="9" t="str">
        <f>IF($A210=2,IF(ISNUMBER(CV210/Ukraine!CV210),100*CV210/Ukraine!CV210,""),"")</f>
        <v/>
      </c>
      <c r="DK210" s="9" t="str">
        <f>IF($A210=2,IF(ISNUMBER(CW210/Ukraine!CW210),100*CW210/Ukraine!CW210,""),"")</f>
        <v/>
      </c>
      <c r="DM210" s="40" t="str">
        <f t="shared" si="250"/>
        <v/>
      </c>
      <c r="DN210" s="40" t="str">
        <f t="shared" si="251"/>
        <v/>
      </c>
      <c r="DO210" s="40" t="str">
        <f t="shared" si="252"/>
        <v/>
      </c>
      <c r="DP210" s="40" t="str">
        <f t="shared" si="253"/>
        <v/>
      </c>
      <c r="DQ210" s="40" t="str">
        <f t="shared" si="254"/>
        <v/>
      </c>
      <c r="DR210" s="40" t="str">
        <f t="shared" si="207"/>
        <v/>
      </c>
      <c r="DT210" s="40" t="str">
        <f t="shared" si="255"/>
        <v/>
      </c>
      <c r="DU210" s="40" t="str">
        <f t="shared" si="256"/>
        <v/>
      </c>
      <c r="DV210" s="40" t="str">
        <f t="shared" si="257"/>
        <v/>
      </c>
      <c r="DW210" s="40" t="str">
        <f t="shared" si="258"/>
        <v/>
      </c>
      <c r="DX210" s="40" t="str">
        <f t="shared" si="259"/>
        <v/>
      </c>
      <c r="DY210" s="40" t="str">
        <f t="shared" si="260"/>
        <v/>
      </c>
    </row>
    <row r="211" spans="1:129" x14ac:dyDescent="0.2">
      <c r="A211" s="39">
        <f>'Industry selection'!C211</f>
        <v>2</v>
      </c>
      <c r="B211" s="2">
        <v>49.3</v>
      </c>
      <c r="C211" s="2" t="s">
        <v>428</v>
      </c>
      <c r="E211" s="30" t="s">
        <v>427</v>
      </c>
      <c r="F211" s="31">
        <v>49.3</v>
      </c>
      <c r="G211" s="32" t="s">
        <v>428</v>
      </c>
      <c r="H211" s="157">
        <f>[1]Ternopil!$F$209</f>
        <v>29</v>
      </c>
      <c r="I211" s="157">
        <f>[1]Ternopil!$G$209</f>
        <v>1618</v>
      </c>
      <c r="J211" s="157">
        <f>[1]Ternopil!$H$209</f>
        <v>1603</v>
      </c>
      <c r="K211" s="157">
        <f>[1]Ternopil!$I$209</f>
        <v>78049</v>
      </c>
      <c r="L211" s="157">
        <f>[1]Ternopil!$J$209</f>
        <v>26915.3</v>
      </c>
      <c r="M211" s="11"/>
      <c r="N211" s="33" t="s">
        <v>935</v>
      </c>
      <c r="O211" s="36">
        <v>49.3</v>
      </c>
      <c r="P211" s="35" t="s">
        <v>428</v>
      </c>
      <c r="Q211" s="157">
        <f>[2]Ternopil!$F$209</f>
        <v>29</v>
      </c>
      <c r="R211" s="157">
        <f>[2]Ternopil!$G$209</f>
        <v>1512</v>
      </c>
      <c r="S211" s="157">
        <f>[2]Ternopil!$H$209</f>
        <v>1503</v>
      </c>
      <c r="T211" s="157">
        <f>[2]Ternopil!$I$209</f>
        <v>83572.7</v>
      </c>
      <c r="U211" s="157">
        <f>[2]Ternopil!$J$209</f>
        <v>26590.7</v>
      </c>
      <c r="V211" s="11"/>
      <c r="W211" s="36" t="s">
        <v>1280</v>
      </c>
      <c r="X211" s="36">
        <v>49.3</v>
      </c>
      <c r="Y211" s="36" t="s">
        <v>428</v>
      </c>
      <c r="Z211" s="157">
        <f>[3]Ternopil!$F$209</f>
        <v>31</v>
      </c>
      <c r="AA211" s="157">
        <f>[3]Ternopil!$G$209</f>
        <v>1575</v>
      </c>
      <c r="AB211" s="157">
        <f>[3]Ternopil!$H$209</f>
        <v>1571</v>
      </c>
      <c r="AC211" s="157">
        <f>[3]Ternopil!$I$209</f>
        <v>99517.3</v>
      </c>
      <c r="AD211" s="157">
        <f>[3]Ternopil!$J$209</f>
        <v>31191.599999999999</v>
      </c>
      <c r="AE211" s="11"/>
      <c r="AF211" s="37" t="s">
        <v>1280</v>
      </c>
      <c r="AG211" s="37">
        <v>49.3</v>
      </c>
      <c r="AH211" s="37" t="s">
        <v>428</v>
      </c>
      <c r="AI211" s="157">
        <f>[4]Ternopil!$F$209</f>
        <v>29</v>
      </c>
      <c r="AJ211" s="157">
        <f>[4]Ternopil!$G$209</f>
        <v>1491</v>
      </c>
      <c r="AK211" s="157">
        <f>[4]Ternopil!$H$209</f>
        <v>1470</v>
      </c>
      <c r="AL211" s="157">
        <f>[4]Ternopil!$I$209</f>
        <v>128343.2</v>
      </c>
      <c r="AM211" s="157">
        <f>[4]Ternopil!$J$209</f>
        <v>35051.5</v>
      </c>
      <c r="AN211" s="11"/>
      <c r="AO211" s="11" t="s">
        <v>1280</v>
      </c>
      <c r="AP211" s="11">
        <v>49.3</v>
      </c>
      <c r="AQ211" s="11" t="s">
        <v>428</v>
      </c>
      <c r="AR211" s="157">
        <f>[5]Ternopil!$F$209</f>
        <v>24</v>
      </c>
      <c r="AS211" s="157">
        <f>[5]Ternopil!$G$209</f>
        <v>1338</v>
      </c>
      <c r="AT211" s="157">
        <f>[5]Ternopil!$H$209</f>
        <v>1337</v>
      </c>
      <c r="AU211" s="157">
        <f>[5]Ternopil!$I$209</f>
        <v>130076.2</v>
      </c>
      <c r="AV211" s="157">
        <f>[5]Ternopil!$J$209</f>
        <v>40763.599999999999</v>
      </c>
      <c r="AW211" s="11"/>
      <c r="AX211" s="33" t="s">
        <v>1280</v>
      </c>
      <c r="AY211" s="33">
        <v>49.3</v>
      </c>
      <c r="AZ211" s="33" t="s">
        <v>428</v>
      </c>
      <c r="BA211" s="157">
        <f>[6]Ternopil!$F$209</f>
        <v>23</v>
      </c>
      <c r="BB211" s="157">
        <f>[6]Ternopil!$G$209</f>
        <v>1186</v>
      </c>
      <c r="BC211" s="157">
        <f>[6]Ternopil!$H$209</f>
        <v>1185</v>
      </c>
      <c r="BD211" s="157">
        <f>[6]Ternopil!$I$209</f>
        <v>181138.6</v>
      </c>
      <c r="BE211" s="157">
        <f>[6]Ternopil!$J$209</f>
        <v>57167.1</v>
      </c>
      <c r="BG211" s="2">
        <v>49.3</v>
      </c>
      <c r="BH211" s="2" t="s">
        <v>428</v>
      </c>
      <c r="BI211" s="1">
        <f t="shared" si="208"/>
        <v>29</v>
      </c>
      <c r="BJ211" s="1">
        <f t="shared" si="209"/>
        <v>29</v>
      </c>
      <c r="BK211" s="1">
        <f t="shared" si="210"/>
        <v>31</v>
      </c>
      <c r="BL211" s="1">
        <f t="shared" si="211"/>
        <v>29</v>
      </c>
      <c r="BM211" s="1">
        <f t="shared" si="212"/>
        <v>24</v>
      </c>
      <c r="BN211" s="1">
        <f t="shared" si="213"/>
        <v>23</v>
      </c>
      <c r="BP211" s="1">
        <f t="shared" si="214"/>
        <v>1603</v>
      </c>
      <c r="BQ211" s="1">
        <f t="shared" si="215"/>
        <v>1503</v>
      </c>
      <c r="BR211" s="1">
        <f t="shared" si="216"/>
        <v>1571</v>
      </c>
      <c r="BS211" s="1">
        <f t="shared" si="217"/>
        <v>1470</v>
      </c>
      <c r="BT211" s="1">
        <f t="shared" si="218"/>
        <v>1337</v>
      </c>
      <c r="BU211" s="1">
        <f t="shared" si="219"/>
        <v>1185</v>
      </c>
      <c r="BW211" s="40">
        <f t="shared" si="220"/>
        <v>1.9165012792616148E-2</v>
      </c>
      <c r="BX211" s="40">
        <f t="shared" si="221"/>
        <v>1.8621997001647853E-2</v>
      </c>
      <c r="BY211" s="40">
        <f t="shared" si="222"/>
        <v>1.9985497474779599E-2</v>
      </c>
      <c r="BZ211" s="40">
        <f t="shared" si="223"/>
        <v>2.0306111172505248E-2</v>
      </c>
      <c r="CA211" s="40">
        <f t="shared" si="224"/>
        <v>1.923491921909393E-2</v>
      </c>
      <c r="CB211" s="40">
        <f t="shared" si="225"/>
        <v>1.672476818201064E-2</v>
      </c>
      <c r="CD211" s="10">
        <f t="shared" si="226"/>
        <v>26915.3</v>
      </c>
      <c r="CE211" s="10">
        <f t="shared" si="227"/>
        <v>26590.7</v>
      </c>
      <c r="CF211" s="10">
        <f t="shared" si="228"/>
        <v>31191.599999999999</v>
      </c>
      <c r="CG211" s="10">
        <f t="shared" si="229"/>
        <v>35051.5</v>
      </c>
      <c r="CH211" s="10">
        <f t="shared" si="230"/>
        <v>40763.599999999999</v>
      </c>
      <c r="CI211" s="10">
        <f t="shared" si="231"/>
        <v>57167.1</v>
      </c>
      <c r="CK211" s="40">
        <f t="shared" si="232"/>
        <v>1.347687206262292E-2</v>
      </c>
      <c r="CL211" s="40">
        <f t="shared" si="233"/>
        <v>1.2817330850271825E-2</v>
      </c>
      <c r="CM211" s="40">
        <f t="shared" si="234"/>
        <v>1.399155301636174E-2</v>
      </c>
      <c r="CN211" s="40">
        <f t="shared" si="235"/>
        <v>1.3357016984825705E-2</v>
      </c>
      <c r="CO211" s="40">
        <f t="shared" si="236"/>
        <v>1.3685057948214889E-2</v>
      </c>
      <c r="CP211" s="40">
        <f t="shared" si="237"/>
        <v>1.3197304095162446E-2</v>
      </c>
      <c r="CR211" s="9">
        <f t="shared" si="238"/>
        <v>16.790580162195884</v>
      </c>
      <c r="CS211" s="9">
        <f t="shared" si="239"/>
        <v>17.691749833666002</v>
      </c>
      <c r="CT211" s="9">
        <f t="shared" si="240"/>
        <v>19.854614894971355</v>
      </c>
      <c r="CU211" s="9">
        <f t="shared" si="241"/>
        <v>23.84455782312925</v>
      </c>
      <c r="CV211" s="9">
        <f t="shared" si="242"/>
        <v>30.48885564697083</v>
      </c>
      <c r="CW211" s="9">
        <f t="shared" si="243"/>
        <v>48.242278481012654</v>
      </c>
      <c r="CY211" s="9">
        <f t="shared" si="244"/>
        <v>70.320182973294223</v>
      </c>
      <c r="CZ211" s="9">
        <f t="shared" si="245"/>
        <v>68.828981387644006</v>
      </c>
      <c r="DA211" s="9">
        <f t="shared" si="246"/>
        <v>70.008530105483601</v>
      </c>
      <c r="DB211" s="9">
        <f t="shared" si="247"/>
        <v>65.778311126904924</v>
      </c>
      <c r="DC211" s="9">
        <f t="shared" si="248"/>
        <v>71.14694786256311</v>
      </c>
      <c r="DD211" s="9">
        <f t="shared" si="249"/>
        <v>78.908741523590265</v>
      </c>
      <c r="DF211" s="9">
        <f>IF($A211=2,IF(ISNUMBER(CR211/Ukraine!CR211),100*CR211/Ukraine!CR211,""),"")</f>
        <v>61.036553055065355</v>
      </c>
      <c r="DG211" s="9">
        <f>IF($A211=2,IF(ISNUMBER(CS211/Ukraine!CS211),100*CS211/Ukraine!CS211,""),"")</f>
        <v>65.293433857084736</v>
      </c>
      <c r="DH211" s="9">
        <f>IF($A211=2,IF(ISNUMBER(CT211/Ukraine!CT211),100*CT211/Ukraine!CT211,""),"")</f>
        <v>65.591240137413294</v>
      </c>
      <c r="DI211" s="9">
        <f>IF($A211=2,IF(ISNUMBER(CU211/Ukraine!CU211),100*CU211/Ukraine!CU211,""),"")</f>
        <v>68.587578297903306</v>
      </c>
      <c r="DJ211" s="9">
        <f>IF($A211=2,IF(ISNUMBER(CV211/Ukraine!CV211),100*CV211/Ukraine!CV211,""),"")</f>
        <v>76.46374197875862</v>
      </c>
      <c r="DK211" s="9">
        <f>IF($A211=2,IF(ISNUMBER(CW211/Ukraine!CW211),100*CW211/Ukraine!CW211,""),"")</f>
        <v>81.801716137312752</v>
      </c>
      <c r="DM211" s="40">
        <f t="shared" si="250"/>
        <v>-6.2383031815346213E-2</v>
      </c>
      <c r="DN211" s="40">
        <f t="shared" si="251"/>
        <v>4.5242847638057304E-2</v>
      </c>
      <c r="DO211" s="40">
        <f t="shared" si="252"/>
        <v>-6.4290260980267355E-2</v>
      </c>
      <c r="DP211" s="40">
        <f t="shared" si="253"/>
        <v>-9.0476190476190488E-2</v>
      </c>
      <c r="DQ211" s="40">
        <f t="shared" si="254"/>
        <v>-0.11368735976065814</v>
      </c>
      <c r="DR211" s="40">
        <f t="shared" si="207"/>
        <v>-0.26076107298814721</v>
      </c>
      <c r="DT211" s="40">
        <f t="shared" si="255"/>
        <v>5.3671145533083386E-2</v>
      </c>
      <c r="DU211" s="40">
        <f t="shared" si="256"/>
        <v>0.12225274953806964</v>
      </c>
      <c r="DV211" s="40">
        <f t="shared" si="257"/>
        <v>0.20095796112209863</v>
      </c>
      <c r="DW211" s="40">
        <f t="shared" si="258"/>
        <v>0.27865049430258693</v>
      </c>
      <c r="DX211" s="40">
        <f t="shared" si="259"/>
        <v>0.58229220012741556</v>
      </c>
      <c r="DY211" s="40">
        <f t="shared" si="260"/>
        <v>1.8731751979380977</v>
      </c>
    </row>
    <row r="212" spans="1:129" x14ac:dyDescent="0.2">
      <c r="A212" s="39">
        <f>'Industry selection'!C212</f>
        <v>2</v>
      </c>
      <c r="B212" s="2">
        <v>49.4</v>
      </c>
      <c r="C212" s="2" t="s">
        <v>430</v>
      </c>
      <c r="E212" s="30" t="s">
        <v>429</v>
      </c>
      <c r="F212" s="31">
        <v>49.4</v>
      </c>
      <c r="G212" s="32" t="s">
        <v>430</v>
      </c>
      <c r="H212" s="157">
        <f>[1]Ternopil!$F$210</f>
        <v>99</v>
      </c>
      <c r="I212" s="157">
        <f>[1]Ternopil!$G$210</f>
        <v>1378</v>
      </c>
      <c r="J212" s="157">
        <f>[1]Ternopil!$H$210</f>
        <v>1331</v>
      </c>
      <c r="K212" s="157">
        <f>[1]Ternopil!$I$210</f>
        <v>448863.5</v>
      </c>
      <c r="L212" s="157">
        <f>[1]Ternopil!$J$210</f>
        <v>22595.1</v>
      </c>
      <c r="M212" s="11"/>
      <c r="N212" s="33" t="s">
        <v>936</v>
      </c>
      <c r="O212" s="36">
        <v>49.4</v>
      </c>
      <c r="P212" s="35" t="s">
        <v>430</v>
      </c>
      <c r="Q212" s="157">
        <f>[2]Ternopil!$F$210</f>
        <v>111</v>
      </c>
      <c r="R212" s="157">
        <f>[2]Ternopil!$G$210</f>
        <v>2281</v>
      </c>
      <c r="S212" s="157">
        <f>[2]Ternopil!$H$210</f>
        <v>2251</v>
      </c>
      <c r="T212" s="157">
        <f>[2]Ternopil!$I$210</f>
        <v>835012.8</v>
      </c>
      <c r="U212" s="157">
        <f>[2]Ternopil!$J$210</f>
        <v>38976</v>
      </c>
      <c r="V212" s="11"/>
      <c r="W212" s="36" t="s">
        <v>1281</v>
      </c>
      <c r="X212" s="36">
        <v>49.4</v>
      </c>
      <c r="Y212" s="36" t="s">
        <v>430</v>
      </c>
      <c r="Z212" s="157">
        <f>[3]Ternopil!$F$210</f>
        <v>107</v>
      </c>
      <c r="AA212" s="157">
        <f>[3]Ternopil!$G$210</f>
        <v>2425</v>
      </c>
      <c r="AB212" s="157">
        <f>[3]Ternopil!$H$210</f>
        <v>2403</v>
      </c>
      <c r="AC212" s="157">
        <f>[3]Ternopil!$I$210</f>
        <v>1344547.6</v>
      </c>
      <c r="AD212" s="157">
        <f>[3]Ternopil!$J$210</f>
        <v>40302.400000000001</v>
      </c>
      <c r="AE212" s="11"/>
      <c r="AF212" s="37" t="s">
        <v>1281</v>
      </c>
      <c r="AG212" s="37">
        <v>49.4</v>
      </c>
      <c r="AH212" s="37" t="s">
        <v>430</v>
      </c>
      <c r="AI212" s="157">
        <f>[4]Ternopil!$F$210</f>
        <v>107</v>
      </c>
      <c r="AJ212" s="157">
        <f>[4]Ternopil!$G$210</f>
        <v>1567</v>
      </c>
      <c r="AK212" s="157">
        <f>[4]Ternopil!$H$210</f>
        <v>1541</v>
      </c>
      <c r="AL212" s="157">
        <f>[4]Ternopil!$I$210</f>
        <v>668093.69999999995</v>
      </c>
      <c r="AM212" s="157">
        <f>[4]Ternopil!$J$210</f>
        <v>35962.6</v>
      </c>
      <c r="AN212" s="11"/>
      <c r="AO212" s="11" t="s">
        <v>1281</v>
      </c>
      <c r="AP212" s="11">
        <v>49.4</v>
      </c>
      <c r="AQ212" s="11" t="s">
        <v>430</v>
      </c>
      <c r="AR212" s="157">
        <f>[5]Ternopil!$F$210</f>
        <v>98</v>
      </c>
      <c r="AS212" s="157">
        <f>[5]Ternopil!$G$210</f>
        <v>1382</v>
      </c>
      <c r="AT212" s="157">
        <f>[5]Ternopil!$H$210</f>
        <v>1365</v>
      </c>
      <c r="AU212" s="157">
        <f>[5]Ternopil!$I$210</f>
        <v>754934.7</v>
      </c>
      <c r="AV212" s="157">
        <f>[5]Ternopil!$J$210</f>
        <v>39861.1</v>
      </c>
      <c r="AW212" s="11"/>
      <c r="AX212" s="33" t="s">
        <v>1281</v>
      </c>
      <c r="AY212" s="33">
        <v>49.4</v>
      </c>
      <c r="AZ212" s="33" t="s">
        <v>430</v>
      </c>
      <c r="BA212" s="157">
        <f>[6]Ternopil!$F$210</f>
        <v>103</v>
      </c>
      <c r="BB212" s="157">
        <f>[6]Ternopil!$G$210</f>
        <v>1260</v>
      </c>
      <c r="BC212" s="157">
        <f>[6]Ternopil!$H$210</f>
        <v>1255</v>
      </c>
      <c r="BD212" s="157">
        <f>[6]Ternopil!$I$210</f>
        <v>969078.2</v>
      </c>
      <c r="BE212" s="157">
        <f>[6]Ternopil!$J$210</f>
        <v>57226.2</v>
      </c>
      <c r="BG212" s="2">
        <v>49.4</v>
      </c>
      <c r="BH212" s="2" t="s">
        <v>430</v>
      </c>
      <c r="BI212" s="1">
        <f t="shared" si="208"/>
        <v>99</v>
      </c>
      <c r="BJ212" s="1">
        <f t="shared" si="209"/>
        <v>111</v>
      </c>
      <c r="BK212" s="1">
        <f t="shared" si="210"/>
        <v>107</v>
      </c>
      <c r="BL212" s="1">
        <f t="shared" si="211"/>
        <v>107</v>
      </c>
      <c r="BM212" s="1">
        <f t="shared" si="212"/>
        <v>98</v>
      </c>
      <c r="BN212" s="1">
        <f t="shared" si="213"/>
        <v>103</v>
      </c>
      <c r="BP212" s="1">
        <f t="shared" si="214"/>
        <v>1331</v>
      </c>
      <c r="BQ212" s="1">
        <f t="shared" si="215"/>
        <v>2251</v>
      </c>
      <c r="BR212" s="1">
        <f t="shared" si="216"/>
        <v>2403</v>
      </c>
      <c r="BS212" s="1">
        <f t="shared" si="217"/>
        <v>1541</v>
      </c>
      <c r="BT212" s="1">
        <f t="shared" si="218"/>
        <v>1365</v>
      </c>
      <c r="BU212" s="1">
        <f t="shared" si="219"/>
        <v>1255</v>
      </c>
      <c r="BW212" s="40">
        <f t="shared" si="220"/>
        <v>1.5913058033045598E-2</v>
      </c>
      <c r="BX212" s="40">
        <f t="shared" si="221"/>
        <v>2.788963090532889E-2</v>
      </c>
      <c r="BY212" s="40">
        <f t="shared" si="222"/>
        <v>3.0569796583001515E-2</v>
      </c>
      <c r="BZ212" s="40">
        <f t="shared" si="223"/>
        <v>2.1286882528456182E-2</v>
      </c>
      <c r="CA212" s="40">
        <f t="shared" si="224"/>
        <v>1.9637744752478096E-2</v>
      </c>
      <c r="CB212" s="40">
        <f t="shared" si="225"/>
        <v>1.7712729171665279E-2</v>
      </c>
      <c r="CD212" s="10">
        <f t="shared" si="226"/>
        <v>22595.1</v>
      </c>
      <c r="CE212" s="10">
        <f t="shared" si="227"/>
        <v>38976</v>
      </c>
      <c r="CF212" s="10">
        <f t="shared" si="228"/>
        <v>40302.400000000001</v>
      </c>
      <c r="CG212" s="10">
        <f t="shared" si="229"/>
        <v>35962.6</v>
      </c>
      <c r="CH212" s="10">
        <f t="shared" si="230"/>
        <v>39861.1</v>
      </c>
      <c r="CI212" s="10">
        <f t="shared" si="231"/>
        <v>57226.2</v>
      </c>
      <c r="CK212" s="40">
        <f t="shared" si="232"/>
        <v>1.1313686711356408E-2</v>
      </c>
      <c r="CL212" s="40">
        <f t="shared" si="233"/>
        <v>1.8787331180457629E-2</v>
      </c>
      <c r="CM212" s="40">
        <f t="shared" si="234"/>
        <v>1.8078366171873757E-2</v>
      </c>
      <c r="CN212" s="40">
        <f t="shared" si="235"/>
        <v>1.3704208351097468E-2</v>
      </c>
      <c r="CO212" s="40">
        <f t="shared" si="236"/>
        <v>1.3382072814461639E-2</v>
      </c>
      <c r="CP212" s="40">
        <f t="shared" si="237"/>
        <v>1.3210947618658025E-2</v>
      </c>
      <c r="CR212" s="9">
        <f t="shared" si="238"/>
        <v>16.97603305785124</v>
      </c>
      <c r="CS212" s="9">
        <f t="shared" si="239"/>
        <v>17.314971123944915</v>
      </c>
      <c r="CT212" s="9">
        <f t="shared" si="240"/>
        <v>16.77170203911777</v>
      </c>
      <c r="CU212" s="9">
        <f t="shared" si="241"/>
        <v>23.337183646982478</v>
      </c>
      <c r="CV212" s="9">
        <f t="shared" si="242"/>
        <v>29.202271062271063</v>
      </c>
      <c r="CW212" s="9">
        <f t="shared" si="243"/>
        <v>45.598565737051793</v>
      </c>
      <c r="CY212" s="9">
        <f t="shared" si="244"/>
        <v>71.09687332165835</v>
      </c>
      <c r="CZ212" s="9">
        <f t="shared" si="245"/>
        <v>67.363140244598654</v>
      </c>
      <c r="DA212" s="9">
        <f t="shared" si="246"/>
        <v>59.137999570223904</v>
      </c>
      <c r="DB212" s="9">
        <f t="shared" si="247"/>
        <v>64.378653533591674</v>
      </c>
      <c r="DC212" s="9">
        <f t="shared" si="248"/>
        <v>68.144651960469901</v>
      </c>
      <c r="DD212" s="9">
        <f t="shared" si="249"/>
        <v>74.584483794802949</v>
      </c>
      <c r="DF212" s="9">
        <f>IF($A212=2,IF(ISNUMBER(CR212/Ukraine!CR212),100*CR212/Ukraine!CR212,""),"")</f>
        <v>71.255302881377958</v>
      </c>
      <c r="DG212" s="9">
        <f>IF($A212=2,IF(ISNUMBER(CS212/Ukraine!CS212),100*CS212/Ukraine!CS212,""),"")</f>
        <v>71.079147097487009</v>
      </c>
      <c r="DH212" s="9">
        <f>IF($A212=2,IF(ISNUMBER(CT212/Ukraine!CT212),100*CT212/Ukraine!CT212,""),"")</f>
        <v>70.909205152319757</v>
      </c>
      <c r="DI212" s="9">
        <f>IF($A212=2,IF(ISNUMBER(CU212/Ukraine!CU212),100*CU212/Ukraine!CU212,""),"")</f>
        <v>69.195917101965435</v>
      </c>
      <c r="DJ212" s="9">
        <f>IF($A212=2,IF(ISNUMBER(CV212/Ukraine!CV212),100*CV212/Ukraine!CV212,""),"")</f>
        <v>82.771818542843491</v>
      </c>
      <c r="DK212" s="9">
        <f>IF($A212=2,IF(ISNUMBER(CW212/Ukraine!CW212),100*CW212/Ukraine!CW212,""),"")</f>
        <v>85.192873441487649</v>
      </c>
      <c r="DM212" s="40">
        <f t="shared" si="250"/>
        <v>0.69120961682945148</v>
      </c>
      <c r="DN212" s="40">
        <f t="shared" si="251"/>
        <v>6.7525544202576615E-2</v>
      </c>
      <c r="DO212" s="40">
        <f t="shared" si="252"/>
        <v>-0.35871826883062841</v>
      </c>
      <c r="DP212" s="40">
        <f t="shared" si="253"/>
        <v>-0.11421155094094748</v>
      </c>
      <c r="DQ212" s="40">
        <f t="shared" si="254"/>
        <v>-8.0586080586080633E-2</v>
      </c>
      <c r="DR212" s="40">
        <f t="shared" si="207"/>
        <v>-5.7099924868519891E-2</v>
      </c>
      <c r="DT212" s="40">
        <f t="shared" si="255"/>
        <v>1.9965681318988793E-2</v>
      </c>
      <c r="DU212" s="40">
        <f t="shared" si="256"/>
        <v>-3.1375685292125977E-2</v>
      </c>
      <c r="DV212" s="40">
        <f t="shared" si="257"/>
        <v>0.39146185596140404</v>
      </c>
      <c r="DW212" s="40">
        <f t="shared" si="258"/>
        <v>0.2513194181443974</v>
      </c>
      <c r="DX212" s="40">
        <f t="shared" si="259"/>
        <v>0.56147327171291561</v>
      </c>
      <c r="DY212" s="40">
        <f t="shared" si="260"/>
        <v>1.6860554277704431</v>
      </c>
    </row>
    <row r="213" spans="1:129" x14ac:dyDescent="0.2">
      <c r="A213" s="39">
        <f>'Industry selection'!C213</f>
        <v>1</v>
      </c>
      <c r="B213" s="2">
        <v>49.5</v>
      </c>
      <c r="C213" s="2" t="s">
        <v>432</v>
      </c>
      <c r="E213" s="30" t="s">
        <v>431</v>
      </c>
      <c r="F213" s="31">
        <v>49.5</v>
      </c>
      <c r="G213" s="32" t="s">
        <v>432</v>
      </c>
      <c r="H213" s="157" t="e">
        <f>[1]Ternopil!$F$211</f>
        <v>#N/A</v>
      </c>
      <c r="I213" s="157" t="e">
        <f>[1]Ternopil!$G$211</f>
        <v>#N/A</v>
      </c>
      <c r="J213" s="157" t="e">
        <f>[1]Ternopil!$H$211</f>
        <v>#N/A</v>
      </c>
      <c r="K213" s="157" t="e">
        <f>[1]Ternopil!$I$211</f>
        <v>#N/A</v>
      </c>
      <c r="L213" s="157" t="e">
        <f>[1]Ternopil!$J$211</f>
        <v>#N/A</v>
      </c>
      <c r="M213" s="11"/>
      <c r="N213" s="33" t="s">
        <v>937</v>
      </c>
      <c r="O213" s="36">
        <v>49.5</v>
      </c>
      <c r="P213" s="35" t="s">
        <v>432</v>
      </c>
      <c r="Q213" s="157" t="e">
        <f>[2]Ternopil!$F$211</f>
        <v>#N/A</v>
      </c>
      <c r="R213" s="157" t="e">
        <f>[2]Ternopil!$G$211</f>
        <v>#N/A</v>
      </c>
      <c r="S213" s="157" t="e">
        <f>[2]Ternopil!$H$211</f>
        <v>#N/A</v>
      </c>
      <c r="T213" s="157" t="e">
        <f>[2]Ternopil!$I$211</f>
        <v>#N/A</v>
      </c>
      <c r="U213" s="157" t="e">
        <f>[2]Ternopil!$J$211</f>
        <v>#N/A</v>
      </c>
      <c r="V213" s="11"/>
      <c r="W213" s="36" t="s">
        <v>1282</v>
      </c>
      <c r="X213" s="36">
        <v>49.5</v>
      </c>
      <c r="Y213" s="36" t="s">
        <v>432</v>
      </c>
      <c r="Z213" s="157" t="e">
        <f>[3]Ternopil!$F$211</f>
        <v>#N/A</v>
      </c>
      <c r="AA213" s="157" t="e">
        <f>[3]Ternopil!$G$211</f>
        <v>#N/A</v>
      </c>
      <c r="AB213" s="157" t="e">
        <f>[3]Ternopil!$H$211</f>
        <v>#N/A</v>
      </c>
      <c r="AC213" s="157" t="e">
        <f>[3]Ternopil!$I$211</f>
        <v>#N/A</v>
      </c>
      <c r="AD213" s="157" t="e">
        <f>[3]Ternopil!$J$211</f>
        <v>#N/A</v>
      </c>
      <c r="AE213" s="11"/>
      <c r="AF213" s="37" t="s">
        <v>1282</v>
      </c>
      <c r="AG213" s="37">
        <v>49.5</v>
      </c>
      <c r="AH213" s="37" t="s">
        <v>432</v>
      </c>
      <c r="AI213" s="157" t="e">
        <f>[4]Ternopil!$F$211</f>
        <v>#N/A</v>
      </c>
      <c r="AJ213" s="157" t="e">
        <f>[4]Ternopil!$G$211</f>
        <v>#N/A</v>
      </c>
      <c r="AK213" s="157" t="e">
        <f>[4]Ternopil!$H$211</f>
        <v>#N/A</v>
      </c>
      <c r="AL213" s="157" t="e">
        <f>[4]Ternopil!$I$211</f>
        <v>#N/A</v>
      </c>
      <c r="AM213" s="157" t="e">
        <f>[4]Ternopil!$J$211</f>
        <v>#N/A</v>
      </c>
      <c r="AN213" s="11"/>
      <c r="AO213" s="11" t="s">
        <v>1282</v>
      </c>
      <c r="AP213" s="11">
        <v>49.5</v>
      </c>
      <c r="AQ213" s="11" t="s">
        <v>432</v>
      </c>
      <c r="AR213" s="157" t="e">
        <f>[5]Ternopil!$F$211</f>
        <v>#N/A</v>
      </c>
      <c r="AS213" s="157" t="e">
        <f>[5]Ternopil!$G$211</f>
        <v>#N/A</v>
      </c>
      <c r="AT213" s="157" t="e">
        <f>[5]Ternopil!$H$211</f>
        <v>#N/A</v>
      </c>
      <c r="AU213" s="157" t="e">
        <f>[5]Ternopil!$I$211</f>
        <v>#N/A</v>
      </c>
      <c r="AV213" s="157" t="e">
        <f>[5]Ternopil!$J$211</f>
        <v>#N/A</v>
      </c>
      <c r="AW213" s="11"/>
      <c r="AX213" s="33" t="s">
        <v>1282</v>
      </c>
      <c r="AY213" s="33">
        <v>49.5</v>
      </c>
      <c r="AZ213" s="33" t="s">
        <v>432</v>
      </c>
      <c r="BA213" s="157" t="e">
        <f>[6]Ternopil!$F$211</f>
        <v>#N/A</v>
      </c>
      <c r="BB213" s="157" t="e">
        <f>[6]Ternopil!$G$211</f>
        <v>#N/A</v>
      </c>
      <c r="BC213" s="157" t="e">
        <f>[6]Ternopil!$H$211</f>
        <v>#N/A</v>
      </c>
      <c r="BD213" s="157" t="e">
        <f>[6]Ternopil!$I$211</f>
        <v>#N/A</v>
      </c>
      <c r="BE213" s="157" t="e">
        <f>[6]Ternopil!$J$211</f>
        <v>#N/A</v>
      </c>
      <c r="BG213" s="2">
        <v>49.5</v>
      </c>
      <c r="BH213" s="2" t="s">
        <v>432</v>
      </c>
      <c r="BI213" s="1" t="e">
        <f t="shared" si="208"/>
        <v>#N/A</v>
      </c>
      <c r="BJ213" s="1" t="e">
        <f t="shared" si="209"/>
        <v>#N/A</v>
      </c>
      <c r="BK213" s="1" t="e">
        <f t="shared" si="210"/>
        <v>#N/A</v>
      </c>
      <c r="BL213" s="1" t="e">
        <f t="shared" si="211"/>
        <v>#N/A</v>
      </c>
      <c r="BM213" s="1" t="e">
        <f t="shared" si="212"/>
        <v>#N/A</v>
      </c>
      <c r="BN213" s="1" t="e">
        <f t="shared" si="213"/>
        <v>#N/A</v>
      </c>
      <c r="BP213" s="1" t="e">
        <f t="shared" si="214"/>
        <v>#N/A</v>
      </c>
      <c r="BQ213" s="1" t="e">
        <f t="shared" si="215"/>
        <v>#N/A</v>
      </c>
      <c r="BR213" s="1" t="e">
        <f t="shared" si="216"/>
        <v>#N/A</v>
      </c>
      <c r="BS213" s="1" t="e">
        <f t="shared" si="217"/>
        <v>#N/A</v>
      </c>
      <c r="BT213" s="1" t="e">
        <f t="shared" si="218"/>
        <v>#N/A</v>
      </c>
      <c r="BU213" s="1" t="e">
        <f t="shared" si="219"/>
        <v>#N/A</v>
      </c>
      <c r="BW213" s="40" t="str">
        <f t="shared" si="220"/>
        <v/>
      </c>
      <c r="BX213" s="40" t="str">
        <f t="shared" si="221"/>
        <v/>
      </c>
      <c r="BY213" s="40" t="str">
        <f t="shared" si="222"/>
        <v/>
      </c>
      <c r="BZ213" s="40" t="str">
        <f t="shared" si="223"/>
        <v/>
      </c>
      <c r="CA213" s="40" t="str">
        <f t="shared" si="224"/>
        <v/>
      </c>
      <c r="CB213" s="40" t="str">
        <f t="shared" si="225"/>
        <v/>
      </c>
      <c r="CD213" s="10" t="e">
        <f t="shared" si="226"/>
        <v>#N/A</v>
      </c>
      <c r="CE213" s="10" t="e">
        <f t="shared" si="227"/>
        <v>#N/A</v>
      </c>
      <c r="CF213" s="10" t="e">
        <f t="shared" si="228"/>
        <v>#N/A</v>
      </c>
      <c r="CG213" s="10" t="e">
        <f t="shared" si="229"/>
        <v>#N/A</v>
      </c>
      <c r="CH213" s="10" t="e">
        <f t="shared" si="230"/>
        <v>#N/A</v>
      </c>
      <c r="CI213" s="10" t="e">
        <f t="shared" si="231"/>
        <v>#N/A</v>
      </c>
      <c r="CK213" s="40" t="str">
        <f t="shared" si="232"/>
        <v/>
      </c>
      <c r="CL213" s="40" t="str">
        <f t="shared" si="233"/>
        <v/>
      </c>
      <c r="CM213" s="40" t="str">
        <f t="shared" si="234"/>
        <v/>
      </c>
      <c r="CN213" s="40" t="str">
        <f t="shared" si="235"/>
        <v/>
      </c>
      <c r="CO213" s="40" t="str">
        <f t="shared" si="236"/>
        <v/>
      </c>
      <c r="CP213" s="40" t="str">
        <f t="shared" si="237"/>
        <v/>
      </c>
      <c r="CR213" s="9" t="str">
        <f t="shared" si="238"/>
        <v/>
      </c>
      <c r="CS213" s="9" t="str">
        <f t="shared" si="239"/>
        <v/>
      </c>
      <c r="CT213" s="9" t="str">
        <f t="shared" si="240"/>
        <v/>
      </c>
      <c r="CU213" s="9" t="str">
        <f t="shared" si="241"/>
        <v/>
      </c>
      <c r="CV213" s="9" t="str">
        <f t="shared" si="242"/>
        <v/>
      </c>
      <c r="CW213" s="9" t="str">
        <f t="shared" si="243"/>
        <v/>
      </c>
      <c r="CY213" s="9" t="str">
        <f t="shared" si="244"/>
        <v/>
      </c>
      <c r="CZ213" s="9" t="str">
        <f t="shared" si="245"/>
        <v/>
      </c>
      <c r="DA213" s="9" t="str">
        <f t="shared" si="246"/>
        <v/>
      </c>
      <c r="DB213" s="9" t="str">
        <f t="shared" si="247"/>
        <v/>
      </c>
      <c r="DC213" s="9" t="str">
        <f t="shared" si="248"/>
        <v/>
      </c>
      <c r="DD213" s="9" t="str">
        <f t="shared" si="249"/>
        <v/>
      </c>
      <c r="DF213" s="9" t="str">
        <f>IF($A213=2,IF(ISNUMBER(CR213/Ukraine!CR213),100*CR213/Ukraine!CR213,""),"")</f>
        <v/>
      </c>
      <c r="DG213" s="9" t="str">
        <f>IF($A213=2,IF(ISNUMBER(CS213/Ukraine!CS213),100*CS213/Ukraine!CS213,""),"")</f>
        <v/>
      </c>
      <c r="DH213" s="9" t="str">
        <f>IF($A213=2,IF(ISNUMBER(CT213/Ukraine!CT213),100*CT213/Ukraine!CT213,""),"")</f>
        <v/>
      </c>
      <c r="DI213" s="9" t="str">
        <f>IF($A213=2,IF(ISNUMBER(CU213/Ukraine!CU213),100*CU213/Ukraine!CU213,""),"")</f>
        <v/>
      </c>
      <c r="DJ213" s="9" t="str">
        <f>IF($A213=2,IF(ISNUMBER(CV213/Ukraine!CV213),100*CV213/Ukraine!CV213,""),"")</f>
        <v/>
      </c>
      <c r="DK213" s="9" t="str">
        <f>IF($A213=2,IF(ISNUMBER(CW213/Ukraine!CW213),100*CW213/Ukraine!CW213,""),"")</f>
        <v/>
      </c>
      <c r="DM213" s="40" t="str">
        <f t="shared" si="250"/>
        <v/>
      </c>
      <c r="DN213" s="40" t="str">
        <f t="shared" si="251"/>
        <v/>
      </c>
      <c r="DO213" s="40" t="str">
        <f t="shared" si="252"/>
        <v/>
      </c>
      <c r="DP213" s="40" t="str">
        <f t="shared" si="253"/>
        <v/>
      </c>
      <c r="DQ213" s="40" t="str">
        <f t="shared" si="254"/>
        <v/>
      </c>
      <c r="DR213" s="40" t="str">
        <f t="shared" si="207"/>
        <v/>
      </c>
      <c r="DT213" s="40" t="str">
        <f t="shared" si="255"/>
        <v/>
      </c>
      <c r="DU213" s="40" t="str">
        <f t="shared" si="256"/>
        <v/>
      </c>
      <c r="DV213" s="40" t="str">
        <f t="shared" si="257"/>
        <v/>
      </c>
      <c r="DW213" s="40" t="str">
        <f t="shared" si="258"/>
        <v/>
      </c>
      <c r="DX213" s="40" t="str">
        <f t="shared" si="259"/>
        <v/>
      </c>
      <c r="DY213" s="40" t="str">
        <f t="shared" si="260"/>
        <v/>
      </c>
    </row>
    <row r="214" spans="1:129" x14ac:dyDescent="0.2">
      <c r="A214" s="39">
        <f>'Industry selection'!C214</f>
        <v>1</v>
      </c>
      <c r="B214" s="2">
        <v>50</v>
      </c>
      <c r="C214" s="2" t="s">
        <v>434</v>
      </c>
      <c r="E214" s="30" t="s">
        <v>433</v>
      </c>
      <c r="F214" s="31">
        <v>50</v>
      </c>
      <c r="G214" s="32" t="s">
        <v>434</v>
      </c>
      <c r="H214" s="157">
        <f>[1]Ternopil!$F$212</f>
        <v>1</v>
      </c>
      <c r="I214" s="157" t="str">
        <f>[1]Ternopil!$G$212</f>
        <v>к</v>
      </c>
      <c r="J214" s="157" t="str">
        <f>[1]Ternopil!$H$212</f>
        <v>к</v>
      </c>
      <c r="K214" s="157" t="str">
        <f>[1]Ternopil!$I$212</f>
        <v>к</v>
      </c>
      <c r="L214" s="157" t="str">
        <f>[1]Ternopil!$J$212</f>
        <v>к</v>
      </c>
      <c r="M214" s="11"/>
      <c r="N214" s="33" t="s">
        <v>938</v>
      </c>
      <c r="O214" s="36">
        <v>50</v>
      </c>
      <c r="P214" s="35" t="s">
        <v>434</v>
      </c>
      <c r="Q214" s="157">
        <f>[2]Ternopil!$F$212</f>
        <v>1</v>
      </c>
      <c r="R214" s="157" t="str">
        <f>[2]Ternopil!$G$212</f>
        <v>к</v>
      </c>
      <c r="S214" s="157" t="str">
        <f>[2]Ternopil!$H$212</f>
        <v>к</v>
      </c>
      <c r="T214" s="157" t="str">
        <f>[2]Ternopil!$I$212</f>
        <v>к</v>
      </c>
      <c r="U214" s="157" t="str">
        <f>[2]Ternopil!$J$212</f>
        <v>к</v>
      </c>
      <c r="V214" s="11"/>
      <c r="W214" s="36" t="s">
        <v>1283</v>
      </c>
      <c r="X214" s="36">
        <v>50</v>
      </c>
      <c r="Y214" s="36" t="s">
        <v>434</v>
      </c>
      <c r="Z214" s="157">
        <f>[3]Ternopil!$F$212</f>
        <v>2</v>
      </c>
      <c r="AA214" s="157" t="str">
        <f>[3]Ternopil!$G$212</f>
        <v>к</v>
      </c>
      <c r="AB214" s="157" t="str">
        <f>[3]Ternopil!$H$212</f>
        <v>к</v>
      </c>
      <c r="AC214" s="157" t="str">
        <f>[3]Ternopil!$I$212</f>
        <v>к</v>
      </c>
      <c r="AD214" s="157" t="str">
        <f>[3]Ternopil!$J$212</f>
        <v>к</v>
      </c>
      <c r="AE214" s="11"/>
      <c r="AF214" s="37" t="s">
        <v>1283</v>
      </c>
      <c r="AG214" s="37">
        <v>50</v>
      </c>
      <c r="AH214" s="37" t="s">
        <v>434</v>
      </c>
      <c r="AI214" s="157">
        <f>[4]Ternopil!$F$212</f>
        <v>2</v>
      </c>
      <c r="AJ214" s="157" t="str">
        <f>[4]Ternopil!$G$212</f>
        <v>к</v>
      </c>
      <c r="AK214" s="157" t="str">
        <f>[4]Ternopil!$H$212</f>
        <v>к</v>
      </c>
      <c r="AL214" s="157" t="str">
        <f>[4]Ternopil!$I$212</f>
        <v>к</v>
      </c>
      <c r="AM214" s="157" t="str">
        <f>[4]Ternopil!$J$212</f>
        <v>к</v>
      </c>
      <c r="AN214" s="11"/>
      <c r="AO214" s="11" t="s">
        <v>1283</v>
      </c>
      <c r="AP214" s="11">
        <v>50</v>
      </c>
      <c r="AQ214" s="11" t="s">
        <v>434</v>
      </c>
      <c r="AR214" s="157">
        <f>[5]Ternopil!$F$212</f>
        <v>2</v>
      </c>
      <c r="AS214" s="157" t="str">
        <f>[5]Ternopil!$G$212</f>
        <v>к</v>
      </c>
      <c r="AT214" s="157" t="str">
        <f>[5]Ternopil!$H$212</f>
        <v>к</v>
      </c>
      <c r="AU214" s="157" t="str">
        <f>[5]Ternopil!$I$212</f>
        <v>к</v>
      </c>
      <c r="AV214" s="157" t="str">
        <f>[5]Ternopil!$J$212</f>
        <v>к</v>
      </c>
      <c r="AW214" s="11"/>
      <c r="AX214" s="33" t="s">
        <v>1283</v>
      </c>
      <c r="AY214" s="33">
        <v>50</v>
      </c>
      <c r="AZ214" s="33" t="s">
        <v>434</v>
      </c>
      <c r="BA214" s="157">
        <f>[6]Ternopil!$F$212</f>
        <v>3</v>
      </c>
      <c r="BB214" s="157" t="str">
        <f>[6]Ternopil!$G$212</f>
        <v>к</v>
      </c>
      <c r="BC214" s="157" t="str">
        <f>[6]Ternopil!$H$212</f>
        <v>к</v>
      </c>
      <c r="BD214" s="157" t="str">
        <f>[6]Ternopil!$I$212</f>
        <v>к</v>
      </c>
      <c r="BE214" s="157" t="str">
        <f>[6]Ternopil!$J$212</f>
        <v>к</v>
      </c>
      <c r="BG214" s="2">
        <v>50</v>
      </c>
      <c r="BH214" s="2" t="s">
        <v>434</v>
      </c>
      <c r="BI214" s="1">
        <f t="shared" si="208"/>
        <v>1</v>
      </c>
      <c r="BJ214" s="1">
        <f t="shared" si="209"/>
        <v>1</v>
      </c>
      <c r="BK214" s="1">
        <f t="shared" si="210"/>
        <v>2</v>
      </c>
      <c r="BL214" s="1">
        <f t="shared" si="211"/>
        <v>2</v>
      </c>
      <c r="BM214" s="1">
        <f t="shared" si="212"/>
        <v>2</v>
      </c>
      <c r="BN214" s="1">
        <f t="shared" si="213"/>
        <v>3</v>
      </c>
      <c r="BP214" s="1" t="str">
        <f t="shared" si="214"/>
        <v>к</v>
      </c>
      <c r="BQ214" s="1" t="str">
        <f t="shared" si="215"/>
        <v>к</v>
      </c>
      <c r="BR214" s="1" t="str">
        <f t="shared" si="216"/>
        <v>к</v>
      </c>
      <c r="BS214" s="1" t="str">
        <f t="shared" si="217"/>
        <v>к</v>
      </c>
      <c r="BT214" s="1" t="str">
        <f t="shared" si="218"/>
        <v>к</v>
      </c>
      <c r="BU214" s="1" t="str">
        <f t="shared" si="219"/>
        <v>к</v>
      </c>
      <c r="BW214" s="40" t="str">
        <f t="shared" si="220"/>
        <v/>
      </c>
      <c r="BX214" s="40" t="str">
        <f t="shared" si="221"/>
        <v/>
      </c>
      <c r="BY214" s="40" t="str">
        <f t="shared" si="222"/>
        <v/>
      </c>
      <c r="BZ214" s="40" t="str">
        <f t="shared" si="223"/>
        <v/>
      </c>
      <c r="CA214" s="40" t="str">
        <f t="shared" si="224"/>
        <v/>
      </c>
      <c r="CB214" s="40" t="str">
        <f t="shared" si="225"/>
        <v/>
      </c>
      <c r="CD214" s="10" t="str">
        <f t="shared" si="226"/>
        <v>к</v>
      </c>
      <c r="CE214" s="10" t="str">
        <f t="shared" si="227"/>
        <v>к</v>
      </c>
      <c r="CF214" s="10" t="str">
        <f t="shared" si="228"/>
        <v>к</v>
      </c>
      <c r="CG214" s="10" t="str">
        <f t="shared" si="229"/>
        <v>к</v>
      </c>
      <c r="CH214" s="10" t="str">
        <f t="shared" si="230"/>
        <v>к</v>
      </c>
      <c r="CI214" s="10" t="str">
        <f t="shared" si="231"/>
        <v>к</v>
      </c>
      <c r="CK214" s="40" t="str">
        <f t="shared" si="232"/>
        <v/>
      </c>
      <c r="CL214" s="40" t="str">
        <f t="shared" si="233"/>
        <v/>
      </c>
      <c r="CM214" s="40" t="str">
        <f t="shared" si="234"/>
        <v/>
      </c>
      <c r="CN214" s="40" t="str">
        <f t="shared" si="235"/>
        <v/>
      </c>
      <c r="CO214" s="40" t="str">
        <f t="shared" si="236"/>
        <v/>
      </c>
      <c r="CP214" s="40" t="str">
        <f t="shared" si="237"/>
        <v/>
      </c>
      <c r="CR214" s="9" t="str">
        <f t="shared" si="238"/>
        <v/>
      </c>
      <c r="CS214" s="9" t="str">
        <f t="shared" si="239"/>
        <v/>
      </c>
      <c r="CT214" s="9" t="str">
        <f t="shared" si="240"/>
        <v/>
      </c>
      <c r="CU214" s="9" t="str">
        <f t="shared" si="241"/>
        <v/>
      </c>
      <c r="CV214" s="9" t="str">
        <f t="shared" si="242"/>
        <v/>
      </c>
      <c r="CW214" s="9" t="str">
        <f t="shared" si="243"/>
        <v/>
      </c>
      <c r="CY214" s="9" t="str">
        <f t="shared" si="244"/>
        <v/>
      </c>
      <c r="CZ214" s="9" t="str">
        <f t="shared" si="245"/>
        <v/>
      </c>
      <c r="DA214" s="9" t="str">
        <f t="shared" si="246"/>
        <v/>
      </c>
      <c r="DB214" s="9" t="str">
        <f t="shared" si="247"/>
        <v/>
      </c>
      <c r="DC214" s="9" t="str">
        <f t="shared" si="248"/>
        <v/>
      </c>
      <c r="DD214" s="9" t="str">
        <f t="shared" si="249"/>
        <v/>
      </c>
      <c r="DF214" s="9" t="str">
        <f>IF($A214=2,IF(ISNUMBER(CR214/Ukraine!CR214),100*CR214/Ukraine!CR214,""),"")</f>
        <v/>
      </c>
      <c r="DG214" s="9" t="str">
        <f>IF($A214=2,IF(ISNUMBER(CS214/Ukraine!CS214),100*CS214/Ukraine!CS214,""),"")</f>
        <v/>
      </c>
      <c r="DH214" s="9" t="str">
        <f>IF($A214=2,IF(ISNUMBER(CT214/Ukraine!CT214),100*CT214/Ukraine!CT214,""),"")</f>
        <v/>
      </c>
      <c r="DI214" s="9" t="str">
        <f>IF($A214=2,IF(ISNUMBER(CU214/Ukraine!CU214),100*CU214/Ukraine!CU214,""),"")</f>
        <v/>
      </c>
      <c r="DJ214" s="9" t="str">
        <f>IF($A214=2,IF(ISNUMBER(CV214/Ukraine!CV214),100*CV214/Ukraine!CV214,""),"")</f>
        <v/>
      </c>
      <c r="DK214" s="9" t="str">
        <f>IF($A214=2,IF(ISNUMBER(CW214/Ukraine!CW214),100*CW214/Ukraine!CW214,""),"")</f>
        <v/>
      </c>
      <c r="DM214" s="40" t="str">
        <f t="shared" si="250"/>
        <v/>
      </c>
      <c r="DN214" s="40" t="str">
        <f t="shared" si="251"/>
        <v/>
      </c>
      <c r="DO214" s="40" t="str">
        <f t="shared" si="252"/>
        <v/>
      </c>
      <c r="DP214" s="40" t="str">
        <f t="shared" si="253"/>
        <v/>
      </c>
      <c r="DQ214" s="40" t="str">
        <f t="shared" si="254"/>
        <v/>
      </c>
      <c r="DR214" s="40" t="str">
        <f t="shared" si="207"/>
        <v/>
      </c>
      <c r="DT214" s="40" t="str">
        <f t="shared" si="255"/>
        <v/>
      </c>
      <c r="DU214" s="40" t="str">
        <f t="shared" si="256"/>
        <v/>
      </c>
      <c r="DV214" s="40" t="str">
        <f t="shared" si="257"/>
        <v/>
      </c>
      <c r="DW214" s="40" t="str">
        <f t="shared" si="258"/>
        <v/>
      </c>
      <c r="DX214" s="40" t="str">
        <f t="shared" si="259"/>
        <v/>
      </c>
      <c r="DY214" s="40" t="str">
        <f t="shared" si="260"/>
        <v/>
      </c>
    </row>
    <row r="215" spans="1:129" x14ac:dyDescent="0.2">
      <c r="A215" s="39">
        <f>'Industry selection'!C215</f>
        <v>1</v>
      </c>
      <c r="B215" s="2">
        <v>50.1</v>
      </c>
      <c r="C215" s="2" t="s">
        <v>436</v>
      </c>
      <c r="E215" s="30" t="s">
        <v>435</v>
      </c>
      <c r="F215" s="31">
        <v>50.1</v>
      </c>
      <c r="G215" s="32" t="s">
        <v>436</v>
      </c>
      <c r="H215" s="157" t="e">
        <f>[1]Ternopil!$F$213</f>
        <v>#N/A</v>
      </c>
      <c r="I215" s="157" t="e">
        <f>[1]Ternopil!$G$213</f>
        <v>#N/A</v>
      </c>
      <c r="J215" s="157" t="e">
        <f>[1]Ternopil!$H$213</f>
        <v>#N/A</v>
      </c>
      <c r="K215" s="157" t="e">
        <f>[1]Ternopil!$I$213</f>
        <v>#N/A</v>
      </c>
      <c r="L215" s="157" t="e">
        <f>[1]Ternopil!$J$213</f>
        <v>#N/A</v>
      </c>
      <c r="M215" s="11"/>
      <c r="N215" s="33" t="s">
        <v>939</v>
      </c>
      <c r="O215" s="36">
        <v>50.1</v>
      </c>
      <c r="P215" s="35" t="s">
        <v>436</v>
      </c>
      <c r="Q215" s="157" t="e">
        <f>[2]Ternopil!$F$213</f>
        <v>#N/A</v>
      </c>
      <c r="R215" s="157" t="e">
        <f>[2]Ternopil!$G$213</f>
        <v>#N/A</v>
      </c>
      <c r="S215" s="157" t="e">
        <f>[2]Ternopil!$H$213</f>
        <v>#N/A</v>
      </c>
      <c r="T215" s="157" t="e">
        <f>[2]Ternopil!$I$213</f>
        <v>#N/A</v>
      </c>
      <c r="U215" s="157" t="e">
        <f>[2]Ternopil!$J$213</f>
        <v>#N/A</v>
      </c>
      <c r="V215" s="11"/>
      <c r="W215" s="36" t="s">
        <v>1284</v>
      </c>
      <c r="X215" s="36">
        <v>50.1</v>
      </c>
      <c r="Y215" s="36" t="s">
        <v>436</v>
      </c>
      <c r="Z215" s="157" t="e">
        <f>[3]Ternopil!$F$213</f>
        <v>#N/A</v>
      </c>
      <c r="AA215" s="157" t="e">
        <f>[3]Ternopil!$G$213</f>
        <v>#N/A</v>
      </c>
      <c r="AB215" s="157" t="e">
        <f>[3]Ternopil!$H$213</f>
        <v>#N/A</v>
      </c>
      <c r="AC215" s="157" t="e">
        <f>[3]Ternopil!$I$213</f>
        <v>#N/A</v>
      </c>
      <c r="AD215" s="157" t="e">
        <f>[3]Ternopil!$J$213</f>
        <v>#N/A</v>
      </c>
      <c r="AE215" s="11"/>
      <c r="AF215" s="37" t="s">
        <v>1284</v>
      </c>
      <c r="AG215" s="37">
        <v>50.1</v>
      </c>
      <c r="AH215" s="37" t="s">
        <v>436</v>
      </c>
      <c r="AI215" s="157" t="e">
        <f>[4]Ternopil!$F$213</f>
        <v>#N/A</v>
      </c>
      <c r="AJ215" s="157" t="e">
        <f>[4]Ternopil!$G$213</f>
        <v>#N/A</v>
      </c>
      <c r="AK215" s="157" t="e">
        <f>[4]Ternopil!$H$213</f>
        <v>#N/A</v>
      </c>
      <c r="AL215" s="157" t="e">
        <f>[4]Ternopil!$I$213</f>
        <v>#N/A</v>
      </c>
      <c r="AM215" s="157" t="e">
        <f>[4]Ternopil!$J$213</f>
        <v>#N/A</v>
      </c>
      <c r="AN215" s="11"/>
      <c r="AO215" s="11" t="s">
        <v>1284</v>
      </c>
      <c r="AP215" s="11">
        <v>50.1</v>
      </c>
      <c r="AQ215" s="11" t="s">
        <v>436</v>
      </c>
      <c r="AR215" s="157" t="e">
        <f>[5]Ternopil!$F$213</f>
        <v>#N/A</v>
      </c>
      <c r="AS215" s="157" t="e">
        <f>[5]Ternopil!$G$213</f>
        <v>#N/A</v>
      </c>
      <c r="AT215" s="157" t="e">
        <f>[5]Ternopil!$H$213</f>
        <v>#N/A</v>
      </c>
      <c r="AU215" s="157" t="e">
        <f>[5]Ternopil!$I$213</f>
        <v>#N/A</v>
      </c>
      <c r="AV215" s="157" t="e">
        <f>[5]Ternopil!$J$213</f>
        <v>#N/A</v>
      </c>
      <c r="AW215" s="11"/>
      <c r="AX215" s="33" t="s">
        <v>1284</v>
      </c>
      <c r="AY215" s="33">
        <v>50.1</v>
      </c>
      <c r="AZ215" s="33" t="s">
        <v>436</v>
      </c>
      <c r="BA215" s="157" t="e">
        <f>[6]Ternopil!$F$213</f>
        <v>#N/A</v>
      </c>
      <c r="BB215" s="157" t="e">
        <f>[6]Ternopil!$G$213</f>
        <v>#N/A</v>
      </c>
      <c r="BC215" s="157" t="e">
        <f>[6]Ternopil!$H$213</f>
        <v>#N/A</v>
      </c>
      <c r="BD215" s="157" t="e">
        <f>[6]Ternopil!$I$213</f>
        <v>#N/A</v>
      </c>
      <c r="BE215" s="157" t="e">
        <f>[6]Ternopil!$J$213</f>
        <v>#N/A</v>
      </c>
      <c r="BG215" s="2">
        <v>50.1</v>
      </c>
      <c r="BH215" s="2" t="s">
        <v>436</v>
      </c>
      <c r="BI215" s="1" t="e">
        <f t="shared" si="208"/>
        <v>#N/A</v>
      </c>
      <c r="BJ215" s="1" t="e">
        <f t="shared" si="209"/>
        <v>#N/A</v>
      </c>
      <c r="BK215" s="1" t="e">
        <f t="shared" si="210"/>
        <v>#N/A</v>
      </c>
      <c r="BL215" s="1" t="e">
        <f t="shared" si="211"/>
        <v>#N/A</v>
      </c>
      <c r="BM215" s="1" t="e">
        <f t="shared" si="212"/>
        <v>#N/A</v>
      </c>
      <c r="BN215" s="1" t="e">
        <f t="shared" si="213"/>
        <v>#N/A</v>
      </c>
      <c r="BP215" s="1" t="e">
        <f t="shared" si="214"/>
        <v>#N/A</v>
      </c>
      <c r="BQ215" s="1" t="e">
        <f t="shared" si="215"/>
        <v>#N/A</v>
      </c>
      <c r="BR215" s="1" t="e">
        <f t="shared" si="216"/>
        <v>#N/A</v>
      </c>
      <c r="BS215" s="1" t="e">
        <f t="shared" si="217"/>
        <v>#N/A</v>
      </c>
      <c r="BT215" s="1" t="e">
        <f t="shared" si="218"/>
        <v>#N/A</v>
      </c>
      <c r="BU215" s="1" t="e">
        <f t="shared" si="219"/>
        <v>#N/A</v>
      </c>
      <c r="BW215" s="40" t="str">
        <f t="shared" si="220"/>
        <v/>
      </c>
      <c r="BX215" s="40" t="str">
        <f t="shared" si="221"/>
        <v/>
      </c>
      <c r="BY215" s="40" t="str">
        <f t="shared" si="222"/>
        <v/>
      </c>
      <c r="BZ215" s="40" t="str">
        <f t="shared" si="223"/>
        <v/>
      </c>
      <c r="CA215" s="40" t="str">
        <f t="shared" si="224"/>
        <v/>
      </c>
      <c r="CB215" s="40" t="str">
        <f t="shared" si="225"/>
        <v/>
      </c>
      <c r="CD215" s="10" t="e">
        <f t="shared" si="226"/>
        <v>#N/A</v>
      </c>
      <c r="CE215" s="10" t="e">
        <f t="shared" si="227"/>
        <v>#N/A</v>
      </c>
      <c r="CF215" s="10" t="e">
        <f t="shared" si="228"/>
        <v>#N/A</v>
      </c>
      <c r="CG215" s="10" t="e">
        <f t="shared" si="229"/>
        <v>#N/A</v>
      </c>
      <c r="CH215" s="10" t="e">
        <f t="shared" si="230"/>
        <v>#N/A</v>
      </c>
      <c r="CI215" s="10" t="e">
        <f t="shared" si="231"/>
        <v>#N/A</v>
      </c>
      <c r="CK215" s="40" t="str">
        <f t="shared" si="232"/>
        <v/>
      </c>
      <c r="CL215" s="40" t="str">
        <f t="shared" si="233"/>
        <v/>
      </c>
      <c r="CM215" s="40" t="str">
        <f t="shared" si="234"/>
        <v/>
      </c>
      <c r="CN215" s="40" t="str">
        <f t="shared" si="235"/>
        <v/>
      </c>
      <c r="CO215" s="40" t="str">
        <f t="shared" si="236"/>
        <v/>
      </c>
      <c r="CP215" s="40" t="str">
        <f t="shared" si="237"/>
        <v/>
      </c>
      <c r="CR215" s="9" t="str">
        <f t="shared" si="238"/>
        <v/>
      </c>
      <c r="CS215" s="9" t="str">
        <f t="shared" si="239"/>
        <v/>
      </c>
      <c r="CT215" s="9" t="str">
        <f t="shared" si="240"/>
        <v/>
      </c>
      <c r="CU215" s="9" t="str">
        <f t="shared" si="241"/>
        <v/>
      </c>
      <c r="CV215" s="9" t="str">
        <f t="shared" si="242"/>
        <v/>
      </c>
      <c r="CW215" s="9" t="str">
        <f t="shared" si="243"/>
        <v/>
      </c>
      <c r="CY215" s="9" t="str">
        <f t="shared" si="244"/>
        <v/>
      </c>
      <c r="CZ215" s="9" t="str">
        <f t="shared" si="245"/>
        <v/>
      </c>
      <c r="DA215" s="9" t="str">
        <f t="shared" si="246"/>
        <v/>
      </c>
      <c r="DB215" s="9" t="str">
        <f t="shared" si="247"/>
        <v/>
      </c>
      <c r="DC215" s="9" t="str">
        <f t="shared" si="248"/>
        <v/>
      </c>
      <c r="DD215" s="9" t="str">
        <f t="shared" si="249"/>
        <v/>
      </c>
      <c r="DF215" s="9" t="str">
        <f>IF($A215=2,IF(ISNUMBER(CR215/Ukraine!CR215),100*CR215/Ukraine!CR215,""),"")</f>
        <v/>
      </c>
      <c r="DG215" s="9" t="str">
        <f>IF($A215=2,IF(ISNUMBER(CS215/Ukraine!CS215),100*CS215/Ukraine!CS215,""),"")</f>
        <v/>
      </c>
      <c r="DH215" s="9" t="str">
        <f>IF($A215=2,IF(ISNUMBER(CT215/Ukraine!CT215),100*CT215/Ukraine!CT215,""),"")</f>
        <v/>
      </c>
      <c r="DI215" s="9" t="str">
        <f>IF($A215=2,IF(ISNUMBER(CU215/Ukraine!CU215),100*CU215/Ukraine!CU215,""),"")</f>
        <v/>
      </c>
      <c r="DJ215" s="9" t="str">
        <f>IF($A215=2,IF(ISNUMBER(CV215/Ukraine!CV215),100*CV215/Ukraine!CV215,""),"")</f>
        <v/>
      </c>
      <c r="DK215" s="9" t="str">
        <f>IF($A215=2,IF(ISNUMBER(CW215/Ukraine!CW215),100*CW215/Ukraine!CW215,""),"")</f>
        <v/>
      </c>
      <c r="DM215" s="40" t="str">
        <f t="shared" si="250"/>
        <v/>
      </c>
      <c r="DN215" s="40" t="str">
        <f t="shared" si="251"/>
        <v/>
      </c>
      <c r="DO215" s="40" t="str">
        <f t="shared" si="252"/>
        <v/>
      </c>
      <c r="DP215" s="40" t="str">
        <f t="shared" si="253"/>
        <v/>
      </c>
      <c r="DQ215" s="40" t="str">
        <f t="shared" si="254"/>
        <v/>
      </c>
      <c r="DR215" s="40" t="str">
        <f t="shared" si="207"/>
        <v/>
      </c>
      <c r="DT215" s="40" t="str">
        <f t="shared" si="255"/>
        <v/>
      </c>
      <c r="DU215" s="40" t="str">
        <f t="shared" si="256"/>
        <v/>
      </c>
      <c r="DV215" s="40" t="str">
        <f t="shared" si="257"/>
        <v/>
      </c>
      <c r="DW215" s="40" t="str">
        <f t="shared" si="258"/>
        <v/>
      </c>
      <c r="DX215" s="40" t="str">
        <f t="shared" si="259"/>
        <v/>
      </c>
      <c r="DY215" s="40" t="str">
        <f t="shared" si="260"/>
        <v/>
      </c>
    </row>
    <row r="216" spans="1:129" x14ac:dyDescent="0.2">
      <c r="A216" s="39">
        <f>'Industry selection'!C216</f>
        <v>1</v>
      </c>
      <c r="B216" s="2">
        <v>50.2</v>
      </c>
      <c r="C216" s="2" t="s">
        <v>438</v>
      </c>
      <c r="E216" s="30" t="s">
        <v>437</v>
      </c>
      <c r="F216" s="31">
        <v>50.2</v>
      </c>
      <c r="G216" s="32" t="s">
        <v>438</v>
      </c>
      <c r="H216" s="157" t="e">
        <f>[1]Ternopil!$F$214</f>
        <v>#N/A</v>
      </c>
      <c r="I216" s="157" t="e">
        <f>[1]Ternopil!$G$214</f>
        <v>#N/A</v>
      </c>
      <c r="J216" s="157" t="e">
        <f>[1]Ternopil!$H$214</f>
        <v>#N/A</v>
      </c>
      <c r="K216" s="157" t="e">
        <f>[1]Ternopil!$I$214</f>
        <v>#N/A</v>
      </c>
      <c r="L216" s="157" t="e">
        <f>[1]Ternopil!$J$214</f>
        <v>#N/A</v>
      </c>
      <c r="M216" s="11"/>
      <c r="N216" s="33" t="s">
        <v>940</v>
      </c>
      <c r="O216" s="36">
        <v>50.2</v>
      </c>
      <c r="P216" s="35" t="s">
        <v>438</v>
      </c>
      <c r="Q216" s="157" t="e">
        <f>[2]Ternopil!$F$214</f>
        <v>#N/A</v>
      </c>
      <c r="R216" s="157" t="e">
        <f>[2]Ternopil!$G$214</f>
        <v>#N/A</v>
      </c>
      <c r="S216" s="157" t="e">
        <f>[2]Ternopil!$H$214</f>
        <v>#N/A</v>
      </c>
      <c r="T216" s="157" t="e">
        <f>[2]Ternopil!$I$214</f>
        <v>#N/A</v>
      </c>
      <c r="U216" s="157" t="e">
        <f>[2]Ternopil!$J$214</f>
        <v>#N/A</v>
      </c>
      <c r="V216" s="11"/>
      <c r="W216" s="36" t="s">
        <v>1285</v>
      </c>
      <c r="X216" s="36">
        <v>50.2</v>
      </c>
      <c r="Y216" s="36" t="s">
        <v>438</v>
      </c>
      <c r="Z216" s="157" t="e">
        <f>[3]Ternopil!$F$214</f>
        <v>#N/A</v>
      </c>
      <c r="AA216" s="157" t="e">
        <f>[3]Ternopil!$G$214</f>
        <v>#N/A</v>
      </c>
      <c r="AB216" s="157" t="e">
        <f>[3]Ternopil!$H$214</f>
        <v>#N/A</v>
      </c>
      <c r="AC216" s="157" t="e">
        <f>[3]Ternopil!$I$214</f>
        <v>#N/A</v>
      </c>
      <c r="AD216" s="157" t="e">
        <f>[3]Ternopil!$J$214</f>
        <v>#N/A</v>
      </c>
      <c r="AE216" s="11"/>
      <c r="AF216" s="37" t="s">
        <v>1285</v>
      </c>
      <c r="AG216" s="37">
        <v>50.2</v>
      </c>
      <c r="AH216" s="37" t="s">
        <v>438</v>
      </c>
      <c r="AI216" s="157" t="e">
        <f>[4]Ternopil!$F$214</f>
        <v>#N/A</v>
      </c>
      <c r="AJ216" s="157" t="e">
        <f>[4]Ternopil!$G$214</f>
        <v>#N/A</v>
      </c>
      <c r="AK216" s="157" t="e">
        <f>[4]Ternopil!$H$214</f>
        <v>#N/A</v>
      </c>
      <c r="AL216" s="157" t="e">
        <f>[4]Ternopil!$I$214</f>
        <v>#N/A</v>
      </c>
      <c r="AM216" s="157" t="e">
        <f>[4]Ternopil!$J$214</f>
        <v>#N/A</v>
      </c>
      <c r="AN216" s="11"/>
      <c r="AO216" s="11" t="s">
        <v>1285</v>
      </c>
      <c r="AP216" s="11">
        <v>50.2</v>
      </c>
      <c r="AQ216" s="11" t="s">
        <v>438</v>
      </c>
      <c r="AR216" s="157" t="e">
        <f>[5]Ternopil!$F$214</f>
        <v>#N/A</v>
      </c>
      <c r="AS216" s="157" t="e">
        <f>[5]Ternopil!$G$214</f>
        <v>#N/A</v>
      </c>
      <c r="AT216" s="157" t="e">
        <f>[5]Ternopil!$H$214</f>
        <v>#N/A</v>
      </c>
      <c r="AU216" s="157" t="e">
        <f>[5]Ternopil!$I$214</f>
        <v>#N/A</v>
      </c>
      <c r="AV216" s="157" t="e">
        <f>[5]Ternopil!$J$214</f>
        <v>#N/A</v>
      </c>
      <c r="AW216" s="11"/>
      <c r="AX216" s="33" t="s">
        <v>1285</v>
      </c>
      <c r="AY216" s="33">
        <v>50.2</v>
      </c>
      <c r="AZ216" s="33" t="s">
        <v>438</v>
      </c>
      <c r="BA216" s="157" t="e">
        <f>[6]Ternopil!$F$214</f>
        <v>#N/A</v>
      </c>
      <c r="BB216" s="157" t="e">
        <f>[6]Ternopil!$G$214</f>
        <v>#N/A</v>
      </c>
      <c r="BC216" s="157" t="e">
        <f>[6]Ternopil!$H$214</f>
        <v>#N/A</v>
      </c>
      <c r="BD216" s="157" t="e">
        <f>[6]Ternopil!$I$214</f>
        <v>#N/A</v>
      </c>
      <c r="BE216" s="157" t="e">
        <f>[6]Ternopil!$J$214</f>
        <v>#N/A</v>
      </c>
      <c r="BG216" s="2">
        <v>50.2</v>
      </c>
      <c r="BH216" s="2" t="s">
        <v>438</v>
      </c>
      <c r="BI216" s="1" t="e">
        <f t="shared" si="208"/>
        <v>#N/A</v>
      </c>
      <c r="BJ216" s="1" t="e">
        <f t="shared" si="209"/>
        <v>#N/A</v>
      </c>
      <c r="BK216" s="1" t="e">
        <f t="shared" si="210"/>
        <v>#N/A</v>
      </c>
      <c r="BL216" s="1" t="e">
        <f t="shared" si="211"/>
        <v>#N/A</v>
      </c>
      <c r="BM216" s="1" t="e">
        <f t="shared" si="212"/>
        <v>#N/A</v>
      </c>
      <c r="BN216" s="1" t="e">
        <f t="shared" si="213"/>
        <v>#N/A</v>
      </c>
      <c r="BP216" s="1" t="e">
        <f t="shared" si="214"/>
        <v>#N/A</v>
      </c>
      <c r="BQ216" s="1" t="e">
        <f t="shared" si="215"/>
        <v>#N/A</v>
      </c>
      <c r="BR216" s="1" t="e">
        <f t="shared" si="216"/>
        <v>#N/A</v>
      </c>
      <c r="BS216" s="1" t="e">
        <f t="shared" si="217"/>
        <v>#N/A</v>
      </c>
      <c r="BT216" s="1" t="e">
        <f t="shared" si="218"/>
        <v>#N/A</v>
      </c>
      <c r="BU216" s="1" t="e">
        <f t="shared" si="219"/>
        <v>#N/A</v>
      </c>
      <c r="BW216" s="40" t="str">
        <f t="shared" si="220"/>
        <v/>
      </c>
      <c r="BX216" s="40" t="str">
        <f t="shared" si="221"/>
        <v/>
      </c>
      <c r="BY216" s="40" t="str">
        <f t="shared" si="222"/>
        <v/>
      </c>
      <c r="BZ216" s="40" t="str">
        <f t="shared" si="223"/>
        <v/>
      </c>
      <c r="CA216" s="40" t="str">
        <f t="shared" si="224"/>
        <v/>
      </c>
      <c r="CB216" s="40" t="str">
        <f t="shared" si="225"/>
        <v/>
      </c>
      <c r="CD216" s="10" t="e">
        <f t="shared" si="226"/>
        <v>#N/A</v>
      </c>
      <c r="CE216" s="10" t="e">
        <f t="shared" si="227"/>
        <v>#N/A</v>
      </c>
      <c r="CF216" s="10" t="e">
        <f t="shared" si="228"/>
        <v>#N/A</v>
      </c>
      <c r="CG216" s="10" t="e">
        <f t="shared" si="229"/>
        <v>#N/A</v>
      </c>
      <c r="CH216" s="10" t="e">
        <f t="shared" si="230"/>
        <v>#N/A</v>
      </c>
      <c r="CI216" s="10" t="e">
        <f t="shared" si="231"/>
        <v>#N/A</v>
      </c>
      <c r="CK216" s="40" t="str">
        <f t="shared" si="232"/>
        <v/>
      </c>
      <c r="CL216" s="40" t="str">
        <f t="shared" si="233"/>
        <v/>
      </c>
      <c r="CM216" s="40" t="str">
        <f t="shared" si="234"/>
        <v/>
      </c>
      <c r="CN216" s="40" t="str">
        <f t="shared" si="235"/>
        <v/>
      </c>
      <c r="CO216" s="40" t="str">
        <f t="shared" si="236"/>
        <v/>
      </c>
      <c r="CP216" s="40" t="str">
        <f t="shared" si="237"/>
        <v/>
      </c>
      <c r="CR216" s="9" t="str">
        <f t="shared" si="238"/>
        <v/>
      </c>
      <c r="CS216" s="9" t="str">
        <f t="shared" si="239"/>
        <v/>
      </c>
      <c r="CT216" s="9" t="str">
        <f t="shared" si="240"/>
        <v/>
      </c>
      <c r="CU216" s="9" t="str">
        <f t="shared" si="241"/>
        <v/>
      </c>
      <c r="CV216" s="9" t="str">
        <f t="shared" si="242"/>
        <v/>
      </c>
      <c r="CW216" s="9" t="str">
        <f t="shared" si="243"/>
        <v/>
      </c>
      <c r="CY216" s="9" t="str">
        <f t="shared" si="244"/>
        <v/>
      </c>
      <c r="CZ216" s="9" t="str">
        <f t="shared" si="245"/>
        <v/>
      </c>
      <c r="DA216" s="9" t="str">
        <f t="shared" si="246"/>
        <v/>
      </c>
      <c r="DB216" s="9" t="str">
        <f t="shared" si="247"/>
        <v/>
      </c>
      <c r="DC216" s="9" t="str">
        <f t="shared" si="248"/>
        <v/>
      </c>
      <c r="DD216" s="9" t="str">
        <f t="shared" si="249"/>
        <v/>
      </c>
      <c r="DF216" s="9" t="str">
        <f>IF($A216=2,IF(ISNUMBER(CR216/Ukraine!CR216),100*CR216/Ukraine!CR216,""),"")</f>
        <v/>
      </c>
      <c r="DG216" s="9" t="str">
        <f>IF($A216=2,IF(ISNUMBER(CS216/Ukraine!CS216),100*CS216/Ukraine!CS216,""),"")</f>
        <v/>
      </c>
      <c r="DH216" s="9" t="str">
        <f>IF($A216=2,IF(ISNUMBER(CT216/Ukraine!CT216),100*CT216/Ukraine!CT216,""),"")</f>
        <v/>
      </c>
      <c r="DI216" s="9" t="str">
        <f>IF($A216=2,IF(ISNUMBER(CU216/Ukraine!CU216),100*CU216/Ukraine!CU216,""),"")</f>
        <v/>
      </c>
      <c r="DJ216" s="9" t="str">
        <f>IF($A216=2,IF(ISNUMBER(CV216/Ukraine!CV216),100*CV216/Ukraine!CV216,""),"")</f>
        <v/>
      </c>
      <c r="DK216" s="9" t="str">
        <f>IF($A216=2,IF(ISNUMBER(CW216/Ukraine!CW216),100*CW216/Ukraine!CW216,""),"")</f>
        <v/>
      </c>
      <c r="DM216" s="40" t="str">
        <f t="shared" si="250"/>
        <v/>
      </c>
      <c r="DN216" s="40" t="str">
        <f t="shared" si="251"/>
        <v/>
      </c>
      <c r="DO216" s="40" t="str">
        <f t="shared" si="252"/>
        <v/>
      </c>
      <c r="DP216" s="40" t="str">
        <f t="shared" si="253"/>
        <v/>
      </c>
      <c r="DQ216" s="40" t="str">
        <f t="shared" si="254"/>
        <v/>
      </c>
      <c r="DR216" s="40" t="str">
        <f t="shared" si="207"/>
        <v/>
      </c>
      <c r="DT216" s="40" t="str">
        <f t="shared" si="255"/>
        <v/>
      </c>
      <c r="DU216" s="40" t="str">
        <f t="shared" si="256"/>
        <v/>
      </c>
      <c r="DV216" s="40" t="str">
        <f t="shared" si="257"/>
        <v/>
      </c>
      <c r="DW216" s="40" t="str">
        <f t="shared" si="258"/>
        <v/>
      </c>
      <c r="DX216" s="40" t="str">
        <f t="shared" si="259"/>
        <v/>
      </c>
      <c r="DY216" s="40" t="str">
        <f t="shared" si="260"/>
        <v/>
      </c>
    </row>
    <row r="217" spans="1:129" x14ac:dyDescent="0.2">
      <c r="A217" s="39">
        <f>'Industry selection'!C217</f>
        <v>1</v>
      </c>
      <c r="B217" s="2">
        <v>50.3</v>
      </c>
      <c r="C217" s="2" t="s">
        <v>440</v>
      </c>
      <c r="E217" s="30" t="s">
        <v>439</v>
      </c>
      <c r="F217" s="31">
        <v>50.3</v>
      </c>
      <c r="G217" s="32" t="s">
        <v>440</v>
      </c>
      <c r="H217" s="157">
        <f>[1]Ternopil!$F$215</f>
        <v>1</v>
      </c>
      <c r="I217" s="157" t="str">
        <f>[1]Ternopil!$G$215</f>
        <v>к</v>
      </c>
      <c r="J217" s="157" t="str">
        <f>[1]Ternopil!$H$215</f>
        <v>к</v>
      </c>
      <c r="K217" s="157" t="str">
        <f>[1]Ternopil!$I$215</f>
        <v>к</v>
      </c>
      <c r="L217" s="157" t="str">
        <f>[1]Ternopil!$J$215</f>
        <v>к</v>
      </c>
      <c r="M217" s="11"/>
      <c r="N217" s="33" t="s">
        <v>941</v>
      </c>
      <c r="O217" s="36">
        <v>50.3</v>
      </c>
      <c r="P217" s="35" t="s">
        <v>440</v>
      </c>
      <c r="Q217" s="157">
        <f>[2]Ternopil!$F$215</f>
        <v>1</v>
      </c>
      <c r="R217" s="157" t="str">
        <f>[2]Ternopil!$G$215</f>
        <v>к</v>
      </c>
      <c r="S217" s="157" t="str">
        <f>[2]Ternopil!$H$215</f>
        <v>к</v>
      </c>
      <c r="T217" s="157" t="str">
        <f>[2]Ternopil!$I$215</f>
        <v>к</v>
      </c>
      <c r="U217" s="157" t="str">
        <f>[2]Ternopil!$J$215</f>
        <v>к</v>
      </c>
      <c r="V217" s="11"/>
      <c r="W217" s="36" t="s">
        <v>1286</v>
      </c>
      <c r="X217" s="36">
        <v>50.3</v>
      </c>
      <c r="Y217" s="36" t="s">
        <v>440</v>
      </c>
      <c r="Z217" s="157">
        <f>[3]Ternopil!$F$215</f>
        <v>2</v>
      </c>
      <c r="AA217" s="157" t="str">
        <f>[3]Ternopil!$G$215</f>
        <v>к</v>
      </c>
      <c r="AB217" s="157" t="str">
        <f>[3]Ternopil!$H$215</f>
        <v>к</v>
      </c>
      <c r="AC217" s="157" t="str">
        <f>[3]Ternopil!$I$215</f>
        <v>к</v>
      </c>
      <c r="AD217" s="157" t="str">
        <f>[3]Ternopil!$J$215</f>
        <v>к</v>
      </c>
      <c r="AE217" s="11"/>
      <c r="AF217" s="37" t="s">
        <v>1286</v>
      </c>
      <c r="AG217" s="37">
        <v>50.3</v>
      </c>
      <c r="AH217" s="37" t="s">
        <v>440</v>
      </c>
      <c r="AI217" s="157">
        <f>[4]Ternopil!$F$215</f>
        <v>2</v>
      </c>
      <c r="AJ217" s="157" t="str">
        <f>[4]Ternopil!$G$215</f>
        <v>к</v>
      </c>
      <c r="AK217" s="157" t="str">
        <f>[4]Ternopil!$H$215</f>
        <v>к</v>
      </c>
      <c r="AL217" s="157" t="str">
        <f>[4]Ternopil!$I$215</f>
        <v>к</v>
      </c>
      <c r="AM217" s="157" t="str">
        <f>[4]Ternopil!$J$215</f>
        <v>к</v>
      </c>
      <c r="AN217" s="11"/>
      <c r="AO217" s="11" t="s">
        <v>1286</v>
      </c>
      <c r="AP217" s="11">
        <v>50.3</v>
      </c>
      <c r="AQ217" s="11" t="s">
        <v>440</v>
      </c>
      <c r="AR217" s="157">
        <f>[5]Ternopil!$F$215</f>
        <v>2</v>
      </c>
      <c r="AS217" s="157" t="str">
        <f>[5]Ternopil!$G$215</f>
        <v>к</v>
      </c>
      <c r="AT217" s="157" t="str">
        <f>[5]Ternopil!$H$215</f>
        <v>к</v>
      </c>
      <c r="AU217" s="157" t="str">
        <f>[5]Ternopil!$I$215</f>
        <v>к</v>
      </c>
      <c r="AV217" s="157" t="str">
        <f>[5]Ternopil!$J$215</f>
        <v>к</v>
      </c>
      <c r="AW217" s="11"/>
      <c r="AX217" s="33" t="s">
        <v>1286</v>
      </c>
      <c r="AY217" s="33">
        <v>50.3</v>
      </c>
      <c r="AZ217" s="33" t="s">
        <v>440</v>
      </c>
      <c r="BA217" s="157">
        <f>[6]Ternopil!$F$215</f>
        <v>2</v>
      </c>
      <c r="BB217" s="157" t="str">
        <f>[6]Ternopil!$G$215</f>
        <v>к</v>
      </c>
      <c r="BC217" s="157" t="str">
        <f>[6]Ternopil!$H$215</f>
        <v>к</v>
      </c>
      <c r="BD217" s="157" t="str">
        <f>[6]Ternopil!$I$215</f>
        <v>к</v>
      </c>
      <c r="BE217" s="157" t="str">
        <f>[6]Ternopil!$J$215</f>
        <v>к</v>
      </c>
      <c r="BG217" s="2">
        <v>50.3</v>
      </c>
      <c r="BH217" s="2" t="s">
        <v>440</v>
      </c>
      <c r="BI217" s="1">
        <f t="shared" si="208"/>
        <v>1</v>
      </c>
      <c r="BJ217" s="1">
        <f t="shared" si="209"/>
        <v>1</v>
      </c>
      <c r="BK217" s="1">
        <f t="shared" si="210"/>
        <v>2</v>
      </c>
      <c r="BL217" s="1">
        <f t="shared" si="211"/>
        <v>2</v>
      </c>
      <c r="BM217" s="1">
        <f t="shared" si="212"/>
        <v>2</v>
      </c>
      <c r="BN217" s="1">
        <f t="shared" si="213"/>
        <v>2</v>
      </c>
      <c r="BP217" s="1" t="str">
        <f t="shared" si="214"/>
        <v>к</v>
      </c>
      <c r="BQ217" s="1" t="str">
        <f t="shared" si="215"/>
        <v>к</v>
      </c>
      <c r="BR217" s="1" t="str">
        <f t="shared" si="216"/>
        <v>к</v>
      </c>
      <c r="BS217" s="1" t="str">
        <f t="shared" si="217"/>
        <v>к</v>
      </c>
      <c r="BT217" s="1" t="str">
        <f t="shared" si="218"/>
        <v>к</v>
      </c>
      <c r="BU217" s="1" t="str">
        <f t="shared" si="219"/>
        <v>к</v>
      </c>
      <c r="BW217" s="40" t="str">
        <f t="shared" si="220"/>
        <v/>
      </c>
      <c r="BX217" s="40" t="str">
        <f t="shared" si="221"/>
        <v/>
      </c>
      <c r="BY217" s="40" t="str">
        <f t="shared" si="222"/>
        <v/>
      </c>
      <c r="BZ217" s="40" t="str">
        <f t="shared" si="223"/>
        <v/>
      </c>
      <c r="CA217" s="40" t="str">
        <f t="shared" si="224"/>
        <v/>
      </c>
      <c r="CB217" s="40" t="str">
        <f t="shared" si="225"/>
        <v/>
      </c>
      <c r="CD217" s="10" t="str">
        <f t="shared" si="226"/>
        <v>к</v>
      </c>
      <c r="CE217" s="10" t="str">
        <f t="shared" si="227"/>
        <v>к</v>
      </c>
      <c r="CF217" s="10" t="str">
        <f t="shared" si="228"/>
        <v>к</v>
      </c>
      <c r="CG217" s="10" t="str">
        <f t="shared" si="229"/>
        <v>к</v>
      </c>
      <c r="CH217" s="10" t="str">
        <f t="shared" si="230"/>
        <v>к</v>
      </c>
      <c r="CI217" s="10" t="str">
        <f t="shared" si="231"/>
        <v>к</v>
      </c>
      <c r="CK217" s="40" t="str">
        <f t="shared" si="232"/>
        <v/>
      </c>
      <c r="CL217" s="40" t="str">
        <f t="shared" si="233"/>
        <v/>
      </c>
      <c r="CM217" s="40" t="str">
        <f t="shared" si="234"/>
        <v/>
      </c>
      <c r="CN217" s="40" t="str">
        <f t="shared" si="235"/>
        <v/>
      </c>
      <c r="CO217" s="40" t="str">
        <f t="shared" si="236"/>
        <v/>
      </c>
      <c r="CP217" s="40" t="str">
        <f t="shared" si="237"/>
        <v/>
      </c>
      <c r="CR217" s="9" t="str">
        <f t="shared" si="238"/>
        <v/>
      </c>
      <c r="CS217" s="9" t="str">
        <f t="shared" si="239"/>
        <v/>
      </c>
      <c r="CT217" s="9" t="str">
        <f t="shared" si="240"/>
        <v/>
      </c>
      <c r="CU217" s="9" t="str">
        <f t="shared" si="241"/>
        <v/>
      </c>
      <c r="CV217" s="9" t="str">
        <f t="shared" si="242"/>
        <v/>
      </c>
      <c r="CW217" s="9" t="str">
        <f t="shared" si="243"/>
        <v/>
      </c>
      <c r="CY217" s="9" t="str">
        <f t="shared" si="244"/>
        <v/>
      </c>
      <c r="CZ217" s="9" t="str">
        <f t="shared" si="245"/>
        <v/>
      </c>
      <c r="DA217" s="9" t="str">
        <f t="shared" si="246"/>
        <v/>
      </c>
      <c r="DB217" s="9" t="str">
        <f t="shared" si="247"/>
        <v/>
      </c>
      <c r="DC217" s="9" t="str">
        <f t="shared" si="248"/>
        <v/>
      </c>
      <c r="DD217" s="9" t="str">
        <f t="shared" si="249"/>
        <v/>
      </c>
      <c r="DF217" s="9" t="str">
        <f>IF($A217=2,IF(ISNUMBER(CR217/Ukraine!CR217),100*CR217/Ukraine!CR217,""),"")</f>
        <v/>
      </c>
      <c r="DG217" s="9" t="str">
        <f>IF($A217=2,IF(ISNUMBER(CS217/Ukraine!CS217),100*CS217/Ukraine!CS217,""),"")</f>
        <v/>
      </c>
      <c r="DH217" s="9" t="str">
        <f>IF($A217=2,IF(ISNUMBER(CT217/Ukraine!CT217),100*CT217/Ukraine!CT217,""),"")</f>
        <v/>
      </c>
      <c r="DI217" s="9" t="str">
        <f>IF($A217=2,IF(ISNUMBER(CU217/Ukraine!CU217),100*CU217/Ukraine!CU217,""),"")</f>
        <v/>
      </c>
      <c r="DJ217" s="9" t="str">
        <f>IF($A217=2,IF(ISNUMBER(CV217/Ukraine!CV217),100*CV217/Ukraine!CV217,""),"")</f>
        <v/>
      </c>
      <c r="DK217" s="9" t="str">
        <f>IF($A217=2,IF(ISNUMBER(CW217/Ukraine!CW217),100*CW217/Ukraine!CW217,""),"")</f>
        <v/>
      </c>
      <c r="DM217" s="40" t="str">
        <f t="shared" si="250"/>
        <v/>
      </c>
      <c r="DN217" s="40" t="str">
        <f t="shared" si="251"/>
        <v/>
      </c>
      <c r="DO217" s="40" t="str">
        <f t="shared" si="252"/>
        <v/>
      </c>
      <c r="DP217" s="40" t="str">
        <f t="shared" si="253"/>
        <v/>
      </c>
      <c r="DQ217" s="40" t="str">
        <f t="shared" si="254"/>
        <v/>
      </c>
      <c r="DR217" s="40" t="str">
        <f t="shared" si="207"/>
        <v/>
      </c>
      <c r="DT217" s="40" t="str">
        <f t="shared" si="255"/>
        <v/>
      </c>
      <c r="DU217" s="40" t="str">
        <f t="shared" si="256"/>
        <v/>
      </c>
      <c r="DV217" s="40" t="str">
        <f t="shared" si="257"/>
        <v/>
      </c>
      <c r="DW217" s="40" t="str">
        <f t="shared" si="258"/>
        <v/>
      </c>
      <c r="DX217" s="40" t="str">
        <f t="shared" si="259"/>
        <v/>
      </c>
      <c r="DY217" s="40" t="str">
        <f t="shared" si="260"/>
        <v/>
      </c>
    </row>
    <row r="218" spans="1:129" x14ac:dyDescent="0.2">
      <c r="A218" s="39">
        <f>'Industry selection'!C218</f>
        <v>1</v>
      </c>
      <c r="B218" s="2">
        <v>50.4</v>
      </c>
      <c r="C218" s="2" t="s">
        <v>442</v>
      </c>
      <c r="E218" s="30" t="s">
        <v>441</v>
      </c>
      <c r="F218" s="31">
        <v>50.4</v>
      </c>
      <c r="G218" s="32" t="s">
        <v>442</v>
      </c>
      <c r="H218" s="157" t="e">
        <f>[1]Ternopil!$F$216</f>
        <v>#N/A</v>
      </c>
      <c r="I218" s="157" t="e">
        <f>[1]Ternopil!$G$216</f>
        <v>#N/A</v>
      </c>
      <c r="J218" s="157" t="e">
        <f>[1]Ternopil!$H$216</f>
        <v>#N/A</v>
      </c>
      <c r="K218" s="157" t="e">
        <f>[1]Ternopil!$I$216</f>
        <v>#N/A</v>
      </c>
      <c r="L218" s="157" t="e">
        <f>[1]Ternopil!$J$216</f>
        <v>#N/A</v>
      </c>
      <c r="M218" s="11"/>
      <c r="N218" s="33" t="s">
        <v>942</v>
      </c>
      <c r="O218" s="36">
        <v>50.4</v>
      </c>
      <c r="P218" s="35" t="s">
        <v>442</v>
      </c>
      <c r="Q218" s="157" t="e">
        <f>[2]Ternopil!$F$216</f>
        <v>#N/A</v>
      </c>
      <c r="R218" s="157" t="e">
        <f>[2]Ternopil!$G$216</f>
        <v>#N/A</v>
      </c>
      <c r="S218" s="157" t="e">
        <f>[2]Ternopil!$H$216</f>
        <v>#N/A</v>
      </c>
      <c r="T218" s="157" t="e">
        <f>[2]Ternopil!$I$216</f>
        <v>#N/A</v>
      </c>
      <c r="U218" s="157" t="e">
        <f>[2]Ternopil!$J$216</f>
        <v>#N/A</v>
      </c>
      <c r="V218" s="11"/>
      <c r="W218" s="36" t="s">
        <v>1287</v>
      </c>
      <c r="X218" s="36">
        <v>50.4</v>
      </c>
      <c r="Y218" s="36" t="s">
        <v>442</v>
      </c>
      <c r="Z218" s="157" t="e">
        <f>[3]Ternopil!$F$216</f>
        <v>#N/A</v>
      </c>
      <c r="AA218" s="157" t="e">
        <f>[3]Ternopil!$G$216</f>
        <v>#N/A</v>
      </c>
      <c r="AB218" s="157" t="e">
        <f>[3]Ternopil!$H$216</f>
        <v>#N/A</v>
      </c>
      <c r="AC218" s="157" t="e">
        <f>[3]Ternopil!$I$216</f>
        <v>#N/A</v>
      </c>
      <c r="AD218" s="157" t="e">
        <f>[3]Ternopil!$J$216</f>
        <v>#N/A</v>
      </c>
      <c r="AE218" s="11"/>
      <c r="AF218" s="37" t="s">
        <v>1287</v>
      </c>
      <c r="AG218" s="37">
        <v>50.4</v>
      </c>
      <c r="AH218" s="37" t="s">
        <v>442</v>
      </c>
      <c r="AI218" s="157" t="e">
        <f>[4]Ternopil!$F$216</f>
        <v>#N/A</v>
      </c>
      <c r="AJ218" s="157" t="e">
        <f>[4]Ternopil!$G$216</f>
        <v>#N/A</v>
      </c>
      <c r="AK218" s="157" t="e">
        <f>[4]Ternopil!$H$216</f>
        <v>#N/A</v>
      </c>
      <c r="AL218" s="157" t="e">
        <f>[4]Ternopil!$I$216</f>
        <v>#N/A</v>
      </c>
      <c r="AM218" s="157" t="e">
        <f>[4]Ternopil!$J$216</f>
        <v>#N/A</v>
      </c>
      <c r="AN218" s="11"/>
      <c r="AO218" s="11" t="s">
        <v>1287</v>
      </c>
      <c r="AP218" s="11">
        <v>50.4</v>
      </c>
      <c r="AQ218" s="11" t="s">
        <v>442</v>
      </c>
      <c r="AR218" s="157" t="e">
        <f>[5]Ternopil!$F$216</f>
        <v>#N/A</v>
      </c>
      <c r="AS218" s="157" t="e">
        <f>[5]Ternopil!$G$216</f>
        <v>#N/A</v>
      </c>
      <c r="AT218" s="157" t="e">
        <f>[5]Ternopil!$H$216</f>
        <v>#N/A</v>
      </c>
      <c r="AU218" s="157" t="e">
        <f>[5]Ternopil!$I$216</f>
        <v>#N/A</v>
      </c>
      <c r="AV218" s="157" t="e">
        <f>[5]Ternopil!$J$216</f>
        <v>#N/A</v>
      </c>
      <c r="AW218" s="11"/>
      <c r="AX218" s="33" t="s">
        <v>1287</v>
      </c>
      <c r="AY218" s="33">
        <v>50.4</v>
      </c>
      <c r="AZ218" s="33" t="s">
        <v>442</v>
      </c>
      <c r="BA218" s="157">
        <f>[6]Ternopil!$F$216</f>
        <v>1</v>
      </c>
      <c r="BB218" s="157" t="str">
        <f>[6]Ternopil!$G$216</f>
        <v>к</v>
      </c>
      <c r="BC218" s="157" t="str">
        <f>[6]Ternopil!$H$216</f>
        <v>к</v>
      </c>
      <c r="BD218" s="157" t="str">
        <f>[6]Ternopil!$I$216</f>
        <v>к</v>
      </c>
      <c r="BE218" s="157" t="str">
        <f>[6]Ternopil!$J$216</f>
        <v>к</v>
      </c>
      <c r="BG218" s="2">
        <v>50.4</v>
      </c>
      <c r="BH218" s="2" t="s">
        <v>442</v>
      </c>
      <c r="BI218" s="1" t="e">
        <f t="shared" si="208"/>
        <v>#N/A</v>
      </c>
      <c r="BJ218" s="1" t="e">
        <f t="shared" si="209"/>
        <v>#N/A</v>
      </c>
      <c r="BK218" s="1" t="e">
        <f t="shared" si="210"/>
        <v>#N/A</v>
      </c>
      <c r="BL218" s="1" t="e">
        <f t="shared" si="211"/>
        <v>#N/A</v>
      </c>
      <c r="BM218" s="1" t="e">
        <f t="shared" si="212"/>
        <v>#N/A</v>
      </c>
      <c r="BN218" s="1">
        <f t="shared" si="213"/>
        <v>1</v>
      </c>
      <c r="BP218" s="1" t="e">
        <f t="shared" si="214"/>
        <v>#N/A</v>
      </c>
      <c r="BQ218" s="1" t="e">
        <f t="shared" si="215"/>
        <v>#N/A</v>
      </c>
      <c r="BR218" s="1" t="e">
        <f t="shared" si="216"/>
        <v>#N/A</v>
      </c>
      <c r="BS218" s="1" t="e">
        <f t="shared" si="217"/>
        <v>#N/A</v>
      </c>
      <c r="BT218" s="1" t="e">
        <f t="shared" si="218"/>
        <v>#N/A</v>
      </c>
      <c r="BU218" s="1" t="str">
        <f t="shared" si="219"/>
        <v>к</v>
      </c>
      <c r="BW218" s="40" t="str">
        <f t="shared" si="220"/>
        <v/>
      </c>
      <c r="BX218" s="40" t="str">
        <f t="shared" si="221"/>
        <v/>
      </c>
      <c r="BY218" s="40" t="str">
        <f t="shared" si="222"/>
        <v/>
      </c>
      <c r="BZ218" s="40" t="str">
        <f t="shared" si="223"/>
        <v/>
      </c>
      <c r="CA218" s="40" t="str">
        <f t="shared" si="224"/>
        <v/>
      </c>
      <c r="CB218" s="40" t="str">
        <f t="shared" si="225"/>
        <v/>
      </c>
      <c r="CD218" s="10" t="e">
        <f t="shared" si="226"/>
        <v>#N/A</v>
      </c>
      <c r="CE218" s="10" t="e">
        <f t="shared" si="227"/>
        <v>#N/A</v>
      </c>
      <c r="CF218" s="10" t="e">
        <f t="shared" si="228"/>
        <v>#N/A</v>
      </c>
      <c r="CG218" s="10" t="e">
        <f t="shared" si="229"/>
        <v>#N/A</v>
      </c>
      <c r="CH218" s="10" t="e">
        <f t="shared" si="230"/>
        <v>#N/A</v>
      </c>
      <c r="CI218" s="10" t="str">
        <f t="shared" si="231"/>
        <v>к</v>
      </c>
      <c r="CK218" s="40" t="str">
        <f t="shared" si="232"/>
        <v/>
      </c>
      <c r="CL218" s="40" t="str">
        <f t="shared" si="233"/>
        <v/>
      </c>
      <c r="CM218" s="40" t="str">
        <f t="shared" si="234"/>
        <v/>
      </c>
      <c r="CN218" s="40" t="str">
        <f t="shared" si="235"/>
        <v/>
      </c>
      <c r="CO218" s="40" t="str">
        <f t="shared" si="236"/>
        <v/>
      </c>
      <c r="CP218" s="40" t="str">
        <f t="shared" si="237"/>
        <v/>
      </c>
      <c r="CR218" s="9" t="str">
        <f t="shared" si="238"/>
        <v/>
      </c>
      <c r="CS218" s="9" t="str">
        <f t="shared" si="239"/>
        <v/>
      </c>
      <c r="CT218" s="9" t="str">
        <f t="shared" si="240"/>
        <v/>
      </c>
      <c r="CU218" s="9" t="str">
        <f t="shared" si="241"/>
        <v/>
      </c>
      <c r="CV218" s="9" t="str">
        <f t="shared" si="242"/>
        <v/>
      </c>
      <c r="CW218" s="9" t="str">
        <f t="shared" si="243"/>
        <v/>
      </c>
      <c r="CY218" s="9" t="str">
        <f t="shared" si="244"/>
        <v/>
      </c>
      <c r="CZ218" s="9" t="str">
        <f t="shared" si="245"/>
        <v/>
      </c>
      <c r="DA218" s="9" t="str">
        <f t="shared" si="246"/>
        <v/>
      </c>
      <c r="DB218" s="9" t="str">
        <f t="shared" si="247"/>
        <v/>
      </c>
      <c r="DC218" s="9" t="str">
        <f t="shared" si="248"/>
        <v/>
      </c>
      <c r="DD218" s="9" t="str">
        <f t="shared" si="249"/>
        <v/>
      </c>
      <c r="DF218" s="9" t="str">
        <f>IF($A218=2,IF(ISNUMBER(CR218/Ukraine!CR218),100*CR218/Ukraine!CR218,""),"")</f>
        <v/>
      </c>
      <c r="DG218" s="9" t="str">
        <f>IF($A218=2,IF(ISNUMBER(CS218/Ukraine!CS218),100*CS218/Ukraine!CS218,""),"")</f>
        <v/>
      </c>
      <c r="DH218" s="9" t="str">
        <f>IF($A218=2,IF(ISNUMBER(CT218/Ukraine!CT218),100*CT218/Ukraine!CT218,""),"")</f>
        <v/>
      </c>
      <c r="DI218" s="9" t="str">
        <f>IF($A218=2,IF(ISNUMBER(CU218/Ukraine!CU218),100*CU218/Ukraine!CU218,""),"")</f>
        <v/>
      </c>
      <c r="DJ218" s="9" t="str">
        <f>IF($A218=2,IF(ISNUMBER(CV218/Ukraine!CV218),100*CV218/Ukraine!CV218,""),"")</f>
        <v/>
      </c>
      <c r="DK218" s="9" t="str">
        <f>IF($A218=2,IF(ISNUMBER(CW218/Ukraine!CW218),100*CW218/Ukraine!CW218,""),"")</f>
        <v/>
      </c>
      <c r="DM218" s="40" t="str">
        <f t="shared" si="250"/>
        <v/>
      </c>
      <c r="DN218" s="40" t="str">
        <f t="shared" si="251"/>
        <v/>
      </c>
      <c r="DO218" s="40" t="str">
        <f t="shared" si="252"/>
        <v/>
      </c>
      <c r="DP218" s="40" t="str">
        <f t="shared" si="253"/>
        <v/>
      </c>
      <c r="DQ218" s="40" t="str">
        <f t="shared" si="254"/>
        <v/>
      </c>
      <c r="DR218" s="40" t="str">
        <f t="shared" si="207"/>
        <v/>
      </c>
      <c r="DT218" s="40" t="str">
        <f t="shared" si="255"/>
        <v/>
      </c>
      <c r="DU218" s="40" t="str">
        <f t="shared" si="256"/>
        <v/>
      </c>
      <c r="DV218" s="40" t="str">
        <f t="shared" si="257"/>
        <v/>
      </c>
      <c r="DW218" s="40" t="str">
        <f t="shared" si="258"/>
        <v/>
      </c>
      <c r="DX218" s="40" t="str">
        <f t="shared" si="259"/>
        <v/>
      </c>
      <c r="DY218" s="40" t="str">
        <f t="shared" si="260"/>
        <v/>
      </c>
    </row>
    <row r="219" spans="1:129" x14ac:dyDescent="0.2">
      <c r="A219" s="39">
        <f>'Industry selection'!C219</f>
        <v>1</v>
      </c>
      <c r="B219" s="2">
        <v>51</v>
      </c>
      <c r="C219" s="2" t="s">
        <v>444</v>
      </c>
      <c r="E219" s="30" t="s">
        <v>443</v>
      </c>
      <c r="F219" s="31">
        <v>51</v>
      </c>
      <c r="G219" s="32" t="s">
        <v>444</v>
      </c>
      <c r="H219" s="157">
        <f>[1]Ternopil!$F$217</f>
        <v>1</v>
      </c>
      <c r="I219" s="157" t="str">
        <f>[1]Ternopil!$G$217</f>
        <v>к</v>
      </c>
      <c r="J219" s="157" t="str">
        <f>[1]Ternopil!$H$217</f>
        <v>к</v>
      </c>
      <c r="K219" s="157" t="str">
        <f>[1]Ternopil!$I$217</f>
        <v>к</v>
      </c>
      <c r="L219" s="157" t="str">
        <f>[1]Ternopil!$J$217</f>
        <v>к</v>
      </c>
      <c r="M219" s="11"/>
      <c r="N219" s="33" t="s">
        <v>943</v>
      </c>
      <c r="O219" s="36">
        <v>51</v>
      </c>
      <c r="P219" s="35" t="s">
        <v>444</v>
      </c>
      <c r="Q219" s="157">
        <f>[2]Ternopil!$F$217</f>
        <v>1</v>
      </c>
      <c r="R219" s="157" t="str">
        <f>[2]Ternopil!$G$217</f>
        <v>к</v>
      </c>
      <c r="S219" s="157" t="str">
        <f>[2]Ternopil!$H$217</f>
        <v>к</v>
      </c>
      <c r="T219" s="157" t="str">
        <f>[2]Ternopil!$I$217</f>
        <v>к</v>
      </c>
      <c r="U219" s="157" t="str">
        <f>[2]Ternopil!$J$217</f>
        <v>к</v>
      </c>
      <c r="V219" s="11"/>
      <c r="W219" s="36" t="s">
        <v>1288</v>
      </c>
      <c r="X219" s="36">
        <v>51</v>
      </c>
      <c r="Y219" s="36" t="s">
        <v>444</v>
      </c>
      <c r="Z219" s="157">
        <f>[3]Ternopil!$F$217</f>
        <v>1</v>
      </c>
      <c r="AA219" s="157" t="str">
        <f>[3]Ternopil!$G$217</f>
        <v>к</v>
      </c>
      <c r="AB219" s="157" t="str">
        <f>[3]Ternopil!$H$217</f>
        <v>к</v>
      </c>
      <c r="AC219" s="157" t="str">
        <f>[3]Ternopil!$I$217</f>
        <v>к</v>
      </c>
      <c r="AD219" s="157" t="str">
        <f>[3]Ternopil!$J$217</f>
        <v>к</v>
      </c>
      <c r="AE219" s="11"/>
      <c r="AF219" s="37" t="s">
        <v>1288</v>
      </c>
      <c r="AG219" s="37">
        <v>51</v>
      </c>
      <c r="AH219" s="37" t="s">
        <v>444</v>
      </c>
      <c r="AI219" s="157">
        <f>[4]Ternopil!$F$217</f>
        <v>1</v>
      </c>
      <c r="AJ219" s="157" t="str">
        <f>[4]Ternopil!$G$217</f>
        <v>к</v>
      </c>
      <c r="AK219" s="157" t="str">
        <f>[4]Ternopil!$H$217</f>
        <v>к</v>
      </c>
      <c r="AL219" s="157" t="str">
        <f>[4]Ternopil!$I$217</f>
        <v>к</v>
      </c>
      <c r="AM219" s="157" t="str">
        <f>[4]Ternopil!$J$217</f>
        <v>к</v>
      </c>
      <c r="AN219" s="11"/>
      <c r="AO219" s="11" t="s">
        <v>1288</v>
      </c>
      <c r="AP219" s="11">
        <v>51</v>
      </c>
      <c r="AQ219" s="11" t="s">
        <v>444</v>
      </c>
      <c r="AR219" s="157">
        <f>[5]Ternopil!$F$217</f>
        <v>1</v>
      </c>
      <c r="AS219" s="157" t="str">
        <f>[5]Ternopil!$G$217</f>
        <v>к</v>
      </c>
      <c r="AT219" s="157" t="str">
        <f>[5]Ternopil!$H$217</f>
        <v>к</v>
      </c>
      <c r="AU219" s="157" t="str">
        <f>[5]Ternopil!$I$217</f>
        <v>к</v>
      </c>
      <c r="AV219" s="157" t="str">
        <f>[5]Ternopil!$J$217</f>
        <v>к</v>
      </c>
      <c r="AW219" s="11"/>
      <c r="AX219" s="33" t="s">
        <v>1288</v>
      </c>
      <c r="AY219" s="33">
        <v>51</v>
      </c>
      <c r="AZ219" s="33" t="s">
        <v>444</v>
      </c>
      <c r="BA219" s="157">
        <f>[6]Ternopil!$F$217</f>
        <v>1</v>
      </c>
      <c r="BB219" s="157" t="str">
        <f>[6]Ternopil!$G$217</f>
        <v>к</v>
      </c>
      <c r="BC219" s="157" t="str">
        <f>[6]Ternopil!$H$217</f>
        <v>к</v>
      </c>
      <c r="BD219" s="157" t="str">
        <f>[6]Ternopil!$I$217</f>
        <v>к</v>
      </c>
      <c r="BE219" s="157" t="str">
        <f>[6]Ternopil!$J$217</f>
        <v>к</v>
      </c>
      <c r="BG219" s="2">
        <v>51</v>
      </c>
      <c r="BH219" s="2" t="s">
        <v>444</v>
      </c>
      <c r="BI219" s="1">
        <f t="shared" si="208"/>
        <v>1</v>
      </c>
      <c r="BJ219" s="1">
        <f t="shared" si="209"/>
        <v>1</v>
      </c>
      <c r="BK219" s="1">
        <f t="shared" si="210"/>
        <v>1</v>
      </c>
      <c r="BL219" s="1">
        <f t="shared" si="211"/>
        <v>1</v>
      </c>
      <c r="BM219" s="1">
        <f t="shared" si="212"/>
        <v>1</v>
      </c>
      <c r="BN219" s="1">
        <f t="shared" si="213"/>
        <v>1</v>
      </c>
      <c r="BP219" s="1" t="str">
        <f t="shared" si="214"/>
        <v>к</v>
      </c>
      <c r="BQ219" s="1" t="str">
        <f t="shared" si="215"/>
        <v>к</v>
      </c>
      <c r="BR219" s="1" t="str">
        <f t="shared" si="216"/>
        <v>к</v>
      </c>
      <c r="BS219" s="1" t="str">
        <f t="shared" si="217"/>
        <v>к</v>
      </c>
      <c r="BT219" s="1" t="str">
        <f t="shared" si="218"/>
        <v>к</v>
      </c>
      <c r="BU219" s="1" t="str">
        <f t="shared" si="219"/>
        <v>к</v>
      </c>
      <c r="BW219" s="40" t="str">
        <f t="shared" si="220"/>
        <v/>
      </c>
      <c r="BX219" s="40" t="str">
        <f t="shared" si="221"/>
        <v/>
      </c>
      <c r="BY219" s="40" t="str">
        <f t="shared" si="222"/>
        <v/>
      </c>
      <c r="BZ219" s="40" t="str">
        <f t="shared" si="223"/>
        <v/>
      </c>
      <c r="CA219" s="40" t="str">
        <f t="shared" si="224"/>
        <v/>
      </c>
      <c r="CB219" s="40" t="str">
        <f t="shared" si="225"/>
        <v/>
      </c>
      <c r="CD219" s="10" t="str">
        <f t="shared" si="226"/>
        <v>к</v>
      </c>
      <c r="CE219" s="10" t="str">
        <f t="shared" si="227"/>
        <v>к</v>
      </c>
      <c r="CF219" s="10" t="str">
        <f t="shared" si="228"/>
        <v>к</v>
      </c>
      <c r="CG219" s="10" t="str">
        <f t="shared" si="229"/>
        <v>к</v>
      </c>
      <c r="CH219" s="10" t="str">
        <f t="shared" si="230"/>
        <v>к</v>
      </c>
      <c r="CI219" s="10" t="str">
        <f t="shared" si="231"/>
        <v>к</v>
      </c>
      <c r="CK219" s="40" t="str">
        <f t="shared" si="232"/>
        <v/>
      </c>
      <c r="CL219" s="40" t="str">
        <f t="shared" si="233"/>
        <v/>
      </c>
      <c r="CM219" s="40" t="str">
        <f t="shared" si="234"/>
        <v/>
      </c>
      <c r="CN219" s="40" t="str">
        <f t="shared" si="235"/>
        <v/>
      </c>
      <c r="CO219" s="40" t="str">
        <f t="shared" si="236"/>
        <v/>
      </c>
      <c r="CP219" s="40" t="str">
        <f t="shared" si="237"/>
        <v/>
      </c>
      <c r="CR219" s="9" t="str">
        <f t="shared" si="238"/>
        <v/>
      </c>
      <c r="CS219" s="9" t="str">
        <f t="shared" si="239"/>
        <v/>
      </c>
      <c r="CT219" s="9" t="str">
        <f t="shared" si="240"/>
        <v/>
      </c>
      <c r="CU219" s="9" t="str">
        <f t="shared" si="241"/>
        <v/>
      </c>
      <c r="CV219" s="9" t="str">
        <f t="shared" si="242"/>
        <v/>
      </c>
      <c r="CW219" s="9" t="str">
        <f t="shared" si="243"/>
        <v/>
      </c>
      <c r="CY219" s="9" t="str">
        <f t="shared" si="244"/>
        <v/>
      </c>
      <c r="CZ219" s="9" t="str">
        <f t="shared" si="245"/>
        <v/>
      </c>
      <c r="DA219" s="9" t="str">
        <f t="shared" si="246"/>
        <v/>
      </c>
      <c r="DB219" s="9" t="str">
        <f t="shared" si="247"/>
        <v/>
      </c>
      <c r="DC219" s="9" t="str">
        <f t="shared" si="248"/>
        <v/>
      </c>
      <c r="DD219" s="9" t="str">
        <f t="shared" si="249"/>
        <v/>
      </c>
      <c r="DF219" s="9" t="str">
        <f>IF($A219=2,IF(ISNUMBER(CR219/Ukraine!CR219),100*CR219/Ukraine!CR219,""),"")</f>
        <v/>
      </c>
      <c r="DG219" s="9" t="str">
        <f>IF($A219=2,IF(ISNUMBER(CS219/Ukraine!CS219),100*CS219/Ukraine!CS219,""),"")</f>
        <v/>
      </c>
      <c r="DH219" s="9" t="str">
        <f>IF($A219=2,IF(ISNUMBER(CT219/Ukraine!CT219),100*CT219/Ukraine!CT219,""),"")</f>
        <v/>
      </c>
      <c r="DI219" s="9" t="str">
        <f>IF($A219=2,IF(ISNUMBER(CU219/Ukraine!CU219),100*CU219/Ukraine!CU219,""),"")</f>
        <v/>
      </c>
      <c r="DJ219" s="9" t="str">
        <f>IF($A219=2,IF(ISNUMBER(CV219/Ukraine!CV219),100*CV219/Ukraine!CV219,""),"")</f>
        <v/>
      </c>
      <c r="DK219" s="9" t="str">
        <f>IF($A219=2,IF(ISNUMBER(CW219/Ukraine!CW219),100*CW219/Ukraine!CW219,""),"")</f>
        <v/>
      </c>
      <c r="DM219" s="40" t="str">
        <f t="shared" si="250"/>
        <v/>
      </c>
      <c r="DN219" s="40" t="str">
        <f t="shared" si="251"/>
        <v/>
      </c>
      <c r="DO219" s="40" t="str">
        <f t="shared" si="252"/>
        <v/>
      </c>
      <c r="DP219" s="40" t="str">
        <f t="shared" si="253"/>
        <v/>
      </c>
      <c r="DQ219" s="40" t="str">
        <f t="shared" si="254"/>
        <v/>
      </c>
      <c r="DR219" s="40" t="str">
        <f t="shared" si="207"/>
        <v/>
      </c>
      <c r="DT219" s="40" t="str">
        <f t="shared" si="255"/>
        <v/>
      </c>
      <c r="DU219" s="40" t="str">
        <f t="shared" si="256"/>
        <v/>
      </c>
      <c r="DV219" s="40" t="str">
        <f t="shared" si="257"/>
        <v/>
      </c>
      <c r="DW219" s="40" t="str">
        <f t="shared" si="258"/>
        <v/>
      </c>
      <c r="DX219" s="40" t="str">
        <f t="shared" si="259"/>
        <v/>
      </c>
      <c r="DY219" s="40" t="str">
        <f t="shared" si="260"/>
        <v/>
      </c>
    </row>
    <row r="220" spans="1:129" x14ac:dyDescent="0.2">
      <c r="A220" s="39">
        <f>'Industry selection'!C220</f>
        <v>1</v>
      </c>
      <c r="B220" s="2">
        <v>51.1</v>
      </c>
      <c r="C220" s="2" t="s">
        <v>446</v>
      </c>
      <c r="E220" s="30" t="s">
        <v>445</v>
      </c>
      <c r="F220" s="31">
        <v>51.1</v>
      </c>
      <c r="G220" s="32" t="s">
        <v>446</v>
      </c>
      <c r="H220" s="157">
        <f>[1]Ternopil!$F$218</f>
        <v>1</v>
      </c>
      <c r="I220" s="157" t="str">
        <f>[1]Ternopil!$G$218</f>
        <v>к</v>
      </c>
      <c r="J220" s="157" t="str">
        <f>[1]Ternopil!$H$218</f>
        <v>к</v>
      </c>
      <c r="K220" s="157" t="str">
        <f>[1]Ternopil!$I$218</f>
        <v>к</v>
      </c>
      <c r="L220" s="157" t="str">
        <f>[1]Ternopil!$J$218</f>
        <v>к</v>
      </c>
      <c r="M220" s="11"/>
      <c r="N220" s="33" t="s">
        <v>944</v>
      </c>
      <c r="O220" s="36">
        <v>51.1</v>
      </c>
      <c r="P220" s="35" t="s">
        <v>446</v>
      </c>
      <c r="Q220" s="157">
        <f>[2]Ternopil!$F$218</f>
        <v>1</v>
      </c>
      <c r="R220" s="157" t="str">
        <f>[2]Ternopil!$G$218</f>
        <v>к</v>
      </c>
      <c r="S220" s="157" t="str">
        <f>[2]Ternopil!$H$218</f>
        <v>к</v>
      </c>
      <c r="T220" s="157" t="str">
        <f>[2]Ternopil!$I$218</f>
        <v>к</v>
      </c>
      <c r="U220" s="157" t="str">
        <f>[2]Ternopil!$J$218</f>
        <v>к</v>
      </c>
      <c r="V220" s="11"/>
      <c r="W220" s="36" t="s">
        <v>1289</v>
      </c>
      <c r="X220" s="36">
        <v>51.1</v>
      </c>
      <c r="Y220" s="36" t="s">
        <v>446</v>
      </c>
      <c r="Z220" s="157">
        <f>[3]Ternopil!$F$218</f>
        <v>1</v>
      </c>
      <c r="AA220" s="157" t="str">
        <f>[3]Ternopil!$G$218</f>
        <v>к</v>
      </c>
      <c r="AB220" s="157" t="str">
        <f>[3]Ternopil!$H$218</f>
        <v>к</v>
      </c>
      <c r="AC220" s="157" t="str">
        <f>[3]Ternopil!$I$218</f>
        <v>к</v>
      </c>
      <c r="AD220" s="157" t="str">
        <f>[3]Ternopil!$J$218</f>
        <v>к</v>
      </c>
      <c r="AE220" s="11"/>
      <c r="AF220" s="37" t="s">
        <v>1289</v>
      </c>
      <c r="AG220" s="37">
        <v>51.1</v>
      </c>
      <c r="AH220" s="37" t="s">
        <v>446</v>
      </c>
      <c r="AI220" s="157">
        <f>[4]Ternopil!$F$218</f>
        <v>1</v>
      </c>
      <c r="AJ220" s="157" t="str">
        <f>[4]Ternopil!$G$218</f>
        <v>к</v>
      </c>
      <c r="AK220" s="157" t="str">
        <f>[4]Ternopil!$H$218</f>
        <v>к</v>
      </c>
      <c r="AL220" s="157" t="str">
        <f>[4]Ternopil!$I$218</f>
        <v>к</v>
      </c>
      <c r="AM220" s="157" t="str">
        <f>[4]Ternopil!$J$218</f>
        <v>к</v>
      </c>
      <c r="AN220" s="11"/>
      <c r="AO220" s="11" t="s">
        <v>1289</v>
      </c>
      <c r="AP220" s="11">
        <v>51.1</v>
      </c>
      <c r="AQ220" s="11" t="s">
        <v>446</v>
      </c>
      <c r="AR220" s="157">
        <f>[5]Ternopil!$F$218</f>
        <v>1</v>
      </c>
      <c r="AS220" s="157" t="str">
        <f>[5]Ternopil!$G$218</f>
        <v>к</v>
      </c>
      <c r="AT220" s="157" t="str">
        <f>[5]Ternopil!$H$218</f>
        <v>к</v>
      </c>
      <c r="AU220" s="157" t="str">
        <f>[5]Ternopil!$I$218</f>
        <v>к</v>
      </c>
      <c r="AV220" s="157" t="str">
        <f>[5]Ternopil!$J$218</f>
        <v>к</v>
      </c>
      <c r="AW220" s="11"/>
      <c r="AX220" s="33" t="s">
        <v>1289</v>
      </c>
      <c r="AY220" s="33">
        <v>51.1</v>
      </c>
      <c r="AZ220" s="33" t="s">
        <v>446</v>
      </c>
      <c r="BA220" s="157">
        <f>[6]Ternopil!$F$218</f>
        <v>1</v>
      </c>
      <c r="BB220" s="157" t="str">
        <f>[6]Ternopil!$G$218</f>
        <v>к</v>
      </c>
      <c r="BC220" s="157" t="str">
        <f>[6]Ternopil!$H$218</f>
        <v>к</v>
      </c>
      <c r="BD220" s="157" t="str">
        <f>[6]Ternopil!$I$218</f>
        <v>к</v>
      </c>
      <c r="BE220" s="157" t="str">
        <f>[6]Ternopil!$J$218</f>
        <v>к</v>
      </c>
      <c r="BG220" s="2">
        <v>51.1</v>
      </c>
      <c r="BH220" s="2" t="s">
        <v>446</v>
      </c>
      <c r="BI220" s="1">
        <f t="shared" si="208"/>
        <v>1</v>
      </c>
      <c r="BJ220" s="1">
        <f t="shared" si="209"/>
        <v>1</v>
      </c>
      <c r="BK220" s="1">
        <f t="shared" si="210"/>
        <v>1</v>
      </c>
      <c r="BL220" s="1">
        <f t="shared" si="211"/>
        <v>1</v>
      </c>
      <c r="BM220" s="1">
        <f t="shared" si="212"/>
        <v>1</v>
      </c>
      <c r="BN220" s="1">
        <f t="shared" si="213"/>
        <v>1</v>
      </c>
      <c r="BP220" s="1" t="str">
        <f t="shared" si="214"/>
        <v>к</v>
      </c>
      <c r="BQ220" s="1" t="str">
        <f t="shared" si="215"/>
        <v>к</v>
      </c>
      <c r="BR220" s="1" t="str">
        <f t="shared" si="216"/>
        <v>к</v>
      </c>
      <c r="BS220" s="1" t="str">
        <f t="shared" si="217"/>
        <v>к</v>
      </c>
      <c r="BT220" s="1" t="str">
        <f t="shared" si="218"/>
        <v>к</v>
      </c>
      <c r="BU220" s="1" t="str">
        <f t="shared" si="219"/>
        <v>к</v>
      </c>
      <c r="BW220" s="40" t="str">
        <f t="shared" si="220"/>
        <v/>
      </c>
      <c r="BX220" s="40" t="str">
        <f t="shared" si="221"/>
        <v/>
      </c>
      <c r="BY220" s="40" t="str">
        <f t="shared" si="222"/>
        <v/>
      </c>
      <c r="BZ220" s="40" t="str">
        <f t="shared" si="223"/>
        <v/>
      </c>
      <c r="CA220" s="40" t="str">
        <f t="shared" si="224"/>
        <v/>
      </c>
      <c r="CB220" s="40" t="str">
        <f t="shared" si="225"/>
        <v/>
      </c>
      <c r="CD220" s="10" t="str">
        <f t="shared" si="226"/>
        <v>к</v>
      </c>
      <c r="CE220" s="10" t="str">
        <f t="shared" si="227"/>
        <v>к</v>
      </c>
      <c r="CF220" s="10" t="str">
        <f t="shared" si="228"/>
        <v>к</v>
      </c>
      <c r="CG220" s="10" t="str">
        <f t="shared" si="229"/>
        <v>к</v>
      </c>
      <c r="CH220" s="10" t="str">
        <f t="shared" si="230"/>
        <v>к</v>
      </c>
      <c r="CI220" s="10" t="str">
        <f t="shared" si="231"/>
        <v>к</v>
      </c>
      <c r="CK220" s="40" t="str">
        <f t="shared" si="232"/>
        <v/>
      </c>
      <c r="CL220" s="40" t="str">
        <f t="shared" si="233"/>
        <v/>
      </c>
      <c r="CM220" s="40" t="str">
        <f t="shared" si="234"/>
        <v/>
      </c>
      <c r="CN220" s="40" t="str">
        <f t="shared" si="235"/>
        <v/>
      </c>
      <c r="CO220" s="40" t="str">
        <f t="shared" si="236"/>
        <v/>
      </c>
      <c r="CP220" s="40" t="str">
        <f t="shared" si="237"/>
        <v/>
      </c>
      <c r="CR220" s="9" t="str">
        <f t="shared" si="238"/>
        <v/>
      </c>
      <c r="CS220" s="9" t="str">
        <f t="shared" si="239"/>
        <v/>
      </c>
      <c r="CT220" s="9" t="str">
        <f t="shared" si="240"/>
        <v/>
      </c>
      <c r="CU220" s="9" t="str">
        <f t="shared" si="241"/>
        <v/>
      </c>
      <c r="CV220" s="9" t="str">
        <f t="shared" si="242"/>
        <v/>
      </c>
      <c r="CW220" s="9" t="str">
        <f t="shared" si="243"/>
        <v/>
      </c>
      <c r="CY220" s="9" t="str">
        <f t="shared" si="244"/>
        <v/>
      </c>
      <c r="CZ220" s="9" t="str">
        <f t="shared" si="245"/>
        <v/>
      </c>
      <c r="DA220" s="9" t="str">
        <f t="shared" si="246"/>
        <v/>
      </c>
      <c r="DB220" s="9" t="str">
        <f t="shared" si="247"/>
        <v/>
      </c>
      <c r="DC220" s="9" t="str">
        <f t="shared" si="248"/>
        <v/>
      </c>
      <c r="DD220" s="9" t="str">
        <f t="shared" si="249"/>
        <v/>
      </c>
      <c r="DF220" s="9" t="str">
        <f>IF($A220=2,IF(ISNUMBER(CR220/Ukraine!CR220),100*CR220/Ukraine!CR220,""),"")</f>
        <v/>
      </c>
      <c r="DG220" s="9" t="str">
        <f>IF($A220=2,IF(ISNUMBER(CS220/Ukraine!CS220),100*CS220/Ukraine!CS220,""),"")</f>
        <v/>
      </c>
      <c r="DH220" s="9" t="str">
        <f>IF($A220=2,IF(ISNUMBER(CT220/Ukraine!CT220),100*CT220/Ukraine!CT220,""),"")</f>
        <v/>
      </c>
      <c r="DI220" s="9" t="str">
        <f>IF($A220=2,IF(ISNUMBER(CU220/Ukraine!CU220),100*CU220/Ukraine!CU220,""),"")</f>
        <v/>
      </c>
      <c r="DJ220" s="9" t="str">
        <f>IF($A220=2,IF(ISNUMBER(CV220/Ukraine!CV220),100*CV220/Ukraine!CV220,""),"")</f>
        <v/>
      </c>
      <c r="DK220" s="9" t="str">
        <f>IF($A220=2,IF(ISNUMBER(CW220/Ukraine!CW220),100*CW220/Ukraine!CW220,""),"")</f>
        <v/>
      </c>
      <c r="DM220" s="40" t="str">
        <f t="shared" si="250"/>
        <v/>
      </c>
      <c r="DN220" s="40" t="str">
        <f t="shared" si="251"/>
        <v/>
      </c>
      <c r="DO220" s="40" t="str">
        <f t="shared" si="252"/>
        <v/>
      </c>
      <c r="DP220" s="40" t="str">
        <f t="shared" si="253"/>
        <v/>
      </c>
      <c r="DQ220" s="40" t="str">
        <f t="shared" si="254"/>
        <v/>
      </c>
      <c r="DR220" s="40" t="str">
        <f t="shared" si="207"/>
        <v/>
      </c>
      <c r="DT220" s="40" t="str">
        <f t="shared" si="255"/>
        <v/>
      </c>
      <c r="DU220" s="40" t="str">
        <f t="shared" si="256"/>
        <v/>
      </c>
      <c r="DV220" s="40" t="str">
        <f t="shared" si="257"/>
        <v/>
      </c>
      <c r="DW220" s="40" t="str">
        <f t="shared" si="258"/>
        <v/>
      </c>
      <c r="DX220" s="40" t="str">
        <f t="shared" si="259"/>
        <v/>
      </c>
      <c r="DY220" s="40" t="str">
        <f t="shared" si="260"/>
        <v/>
      </c>
    </row>
    <row r="221" spans="1:129" x14ac:dyDescent="0.2">
      <c r="A221" s="39">
        <f>'Industry selection'!C221</f>
        <v>1</v>
      </c>
      <c r="B221" s="2">
        <v>51.2</v>
      </c>
      <c r="C221" s="2" t="s">
        <v>448</v>
      </c>
      <c r="E221" s="30" t="s">
        <v>447</v>
      </c>
      <c r="F221" s="31">
        <v>51.2</v>
      </c>
      <c r="G221" s="32" t="s">
        <v>448</v>
      </c>
      <c r="H221" s="157" t="e">
        <f>[1]Ternopil!$F$219</f>
        <v>#N/A</v>
      </c>
      <c r="I221" s="157" t="e">
        <f>[1]Ternopil!$G$219</f>
        <v>#N/A</v>
      </c>
      <c r="J221" s="157" t="e">
        <f>[1]Ternopil!$H$219</f>
        <v>#N/A</v>
      </c>
      <c r="K221" s="157" t="e">
        <f>[1]Ternopil!$I$219</f>
        <v>#N/A</v>
      </c>
      <c r="L221" s="157" t="e">
        <f>[1]Ternopil!$J$219</f>
        <v>#N/A</v>
      </c>
      <c r="M221" s="11"/>
      <c r="N221" s="33" t="s">
        <v>945</v>
      </c>
      <c r="O221" s="36">
        <v>51.2</v>
      </c>
      <c r="P221" s="35" t="s">
        <v>448</v>
      </c>
      <c r="Q221" s="157" t="e">
        <f>[2]Ternopil!$F$219</f>
        <v>#N/A</v>
      </c>
      <c r="R221" s="157" t="e">
        <f>[2]Ternopil!$G$219</f>
        <v>#N/A</v>
      </c>
      <c r="S221" s="157" t="e">
        <f>[2]Ternopil!$H$219</f>
        <v>#N/A</v>
      </c>
      <c r="T221" s="157" t="e">
        <f>[2]Ternopil!$I$219</f>
        <v>#N/A</v>
      </c>
      <c r="U221" s="157" t="e">
        <f>[2]Ternopil!$J$219</f>
        <v>#N/A</v>
      </c>
      <c r="V221" s="11"/>
      <c r="W221" s="36" t="s">
        <v>1290</v>
      </c>
      <c r="X221" s="36">
        <v>51.2</v>
      </c>
      <c r="Y221" s="36" t="s">
        <v>448</v>
      </c>
      <c r="Z221" s="157" t="e">
        <f>[3]Ternopil!$F$219</f>
        <v>#N/A</v>
      </c>
      <c r="AA221" s="157" t="e">
        <f>[3]Ternopil!$G$219</f>
        <v>#N/A</v>
      </c>
      <c r="AB221" s="157" t="e">
        <f>[3]Ternopil!$H$219</f>
        <v>#N/A</v>
      </c>
      <c r="AC221" s="157" t="e">
        <f>[3]Ternopil!$I$219</f>
        <v>#N/A</v>
      </c>
      <c r="AD221" s="157" t="e">
        <f>[3]Ternopil!$J$219</f>
        <v>#N/A</v>
      </c>
      <c r="AE221" s="11"/>
      <c r="AF221" s="37" t="s">
        <v>1290</v>
      </c>
      <c r="AG221" s="37">
        <v>51.2</v>
      </c>
      <c r="AH221" s="37" t="s">
        <v>448</v>
      </c>
      <c r="AI221" s="157" t="e">
        <f>[4]Ternopil!$F$219</f>
        <v>#N/A</v>
      </c>
      <c r="AJ221" s="157" t="e">
        <f>[4]Ternopil!$G$219</f>
        <v>#N/A</v>
      </c>
      <c r="AK221" s="157" t="e">
        <f>[4]Ternopil!$H$219</f>
        <v>#N/A</v>
      </c>
      <c r="AL221" s="157" t="e">
        <f>[4]Ternopil!$I$219</f>
        <v>#N/A</v>
      </c>
      <c r="AM221" s="157" t="e">
        <f>[4]Ternopil!$J$219</f>
        <v>#N/A</v>
      </c>
      <c r="AN221" s="11"/>
      <c r="AO221" s="11" t="s">
        <v>1290</v>
      </c>
      <c r="AP221" s="11">
        <v>51.2</v>
      </c>
      <c r="AQ221" s="11" t="s">
        <v>448</v>
      </c>
      <c r="AR221" s="157" t="e">
        <f>[5]Ternopil!$F$219</f>
        <v>#N/A</v>
      </c>
      <c r="AS221" s="157" t="e">
        <f>[5]Ternopil!$G$219</f>
        <v>#N/A</v>
      </c>
      <c r="AT221" s="157" t="e">
        <f>[5]Ternopil!$H$219</f>
        <v>#N/A</v>
      </c>
      <c r="AU221" s="157" t="e">
        <f>[5]Ternopil!$I$219</f>
        <v>#N/A</v>
      </c>
      <c r="AV221" s="157" t="e">
        <f>[5]Ternopil!$J$219</f>
        <v>#N/A</v>
      </c>
      <c r="AW221" s="11"/>
      <c r="AX221" s="33" t="s">
        <v>1290</v>
      </c>
      <c r="AY221" s="33">
        <v>51.2</v>
      </c>
      <c r="AZ221" s="33" t="s">
        <v>448</v>
      </c>
      <c r="BA221" s="157" t="e">
        <f>[6]Ternopil!$F$219</f>
        <v>#N/A</v>
      </c>
      <c r="BB221" s="157" t="e">
        <f>[6]Ternopil!$G$219</f>
        <v>#N/A</v>
      </c>
      <c r="BC221" s="157" t="e">
        <f>[6]Ternopil!$H$219</f>
        <v>#N/A</v>
      </c>
      <c r="BD221" s="157" t="e">
        <f>[6]Ternopil!$I$219</f>
        <v>#N/A</v>
      </c>
      <c r="BE221" s="157" t="e">
        <f>[6]Ternopil!$J$219</f>
        <v>#N/A</v>
      </c>
      <c r="BG221" s="2">
        <v>51.2</v>
      </c>
      <c r="BH221" s="2" t="s">
        <v>448</v>
      </c>
      <c r="BI221" s="1" t="e">
        <f t="shared" si="208"/>
        <v>#N/A</v>
      </c>
      <c r="BJ221" s="1" t="e">
        <f t="shared" si="209"/>
        <v>#N/A</v>
      </c>
      <c r="BK221" s="1" t="e">
        <f t="shared" si="210"/>
        <v>#N/A</v>
      </c>
      <c r="BL221" s="1" t="e">
        <f t="shared" si="211"/>
        <v>#N/A</v>
      </c>
      <c r="BM221" s="1" t="e">
        <f t="shared" si="212"/>
        <v>#N/A</v>
      </c>
      <c r="BN221" s="1" t="e">
        <f t="shared" si="213"/>
        <v>#N/A</v>
      </c>
      <c r="BP221" s="1" t="e">
        <f t="shared" si="214"/>
        <v>#N/A</v>
      </c>
      <c r="BQ221" s="1" t="e">
        <f t="shared" si="215"/>
        <v>#N/A</v>
      </c>
      <c r="BR221" s="1" t="e">
        <f t="shared" si="216"/>
        <v>#N/A</v>
      </c>
      <c r="BS221" s="1" t="e">
        <f t="shared" si="217"/>
        <v>#N/A</v>
      </c>
      <c r="BT221" s="1" t="e">
        <f t="shared" si="218"/>
        <v>#N/A</v>
      </c>
      <c r="BU221" s="1" t="e">
        <f t="shared" si="219"/>
        <v>#N/A</v>
      </c>
      <c r="BW221" s="40" t="str">
        <f t="shared" si="220"/>
        <v/>
      </c>
      <c r="BX221" s="40" t="str">
        <f t="shared" si="221"/>
        <v/>
      </c>
      <c r="BY221" s="40" t="str">
        <f t="shared" si="222"/>
        <v/>
      </c>
      <c r="BZ221" s="40" t="str">
        <f t="shared" si="223"/>
        <v/>
      </c>
      <c r="CA221" s="40" t="str">
        <f t="shared" si="224"/>
        <v/>
      </c>
      <c r="CB221" s="40" t="str">
        <f t="shared" si="225"/>
        <v/>
      </c>
      <c r="CD221" s="10" t="e">
        <f t="shared" si="226"/>
        <v>#N/A</v>
      </c>
      <c r="CE221" s="10" t="e">
        <f t="shared" si="227"/>
        <v>#N/A</v>
      </c>
      <c r="CF221" s="10" t="e">
        <f t="shared" si="228"/>
        <v>#N/A</v>
      </c>
      <c r="CG221" s="10" t="e">
        <f t="shared" si="229"/>
        <v>#N/A</v>
      </c>
      <c r="CH221" s="10" t="e">
        <f t="shared" si="230"/>
        <v>#N/A</v>
      </c>
      <c r="CI221" s="10" t="e">
        <f t="shared" si="231"/>
        <v>#N/A</v>
      </c>
      <c r="CK221" s="40" t="str">
        <f t="shared" si="232"/>
        <v/>
      </c>
      <c r="CL221" s="40" t="str">
        <f t="shared" si="233"/>
        <v/>
      </c>
      <c r="CM221" s="40" t="str">
        <f t="shared" si="234"/>
        <v/>
      </c>
      <c r="CN221" s="40" t="str">
        <f t="shared" si="235"/>
        <v/>
      </c>
      <c r="CO221" s="40" t="str">
        <f t="shared" si="236"/>
        <v/>
      </c>
      <c r="CP221" s="40" t="str">
        <f t="shared" si="237"/>
        <v/>
      </c>
      <c r="CR221" s="9" t="str">
        <f t="shared" si="238"/>
        <v/>
      </c>
      <c r="CS221" s="9" t="str">
        <f t="shared" si="239"/>
        <v/>
      </c>
      <c r="CT221" s="9" t="str">
        <f t="shared" si="240"/>
        <v/>
      </c>
      <c r="CU221" s="9" t="str">
        <f t="shared" si="241"/>
        <v/>
      </c>
      <c r="CV221" s="9" t="str">
        <f t="shared" si="242"/>
        <v/>
      </c>
      <c r="CW221" s="9" t="str">
        <f t="shared" si="243"/>
        <v/>
      </c>
      <c r="CY221" s="9" t="str">
        <f t="shared" si="244"/>
        <v/>
      </c>
      <c r="CZ221" s="9" t="str">
        <f t="shared" si="245"/>
        <v/>
      </c>
      <c r="DA221" s="9" t="str">
        <f t="shared" si="246"/>
        <v/>
      </c>
      <c r="DB221" s="9" t="str">
        <f t="shared" si="247"/>
        <v/>
      </c>
      <c r="DC221" s="9" t="str">
        <f t="shared" si="248"/>
        <v/>
      </c>
      <c r="DD221" s="9" t="str">
        <f t="shared" si="249"/>
        <v/>
      </c>
      <c r="DF221" s="9" t="str">
        <f>IF($A221=2,IF(ISNUMBER(CR221/Ukraine!CR221),100*CR221/Ukraine!CR221,""),"")</f>
        <v/>
      </c>
      <c r="DG221" s="9" t="str">
        <f>IF($A221=2,IF(ISNUMBER(CS221/Ukraine!CS221),100*CS221/Ukraine!CS221,""),"")</f>
        <v/>
      </c>
      <c r="DH221" s="9" t="str">
        <f>IF($A221=2,IF(ISNUMBER(CT221/Ukraine!CT221),100*CT221/Ukraine!CT221,""),"")</f>
        <v/>
      </c>
      <c r="DI221" s="9" t="str">
        <f>IF($A221=2,IF(ISNUMBER(CU221/Ukraine!CU221),100*CU221/Ukraine!CU221,""),"")</f>
        <v/>
      </c>
      <c r="DJ221" s="9" t="str">
        <f>IF($A221=2,IF(ISNUMBER(CV221/Ukraine!CV221),100*CV221/Ukraine!CV221,""),"")</f>
        <v/>
      </c>
      <c r="DK221" s="9" t="str">
        <f>IF($A221=2,IF(ISNUMBER(CW221/Ukraine!CW221),100*CW221/Ukraine!CW221,""),"")</f>
        <v/>
      </c>
      <c r="DM221" s="40" t="str">
        <f t="shared" si="250"/>
        <v/>
      </c>
      <c r="DN221" s="40" t="str">
        <f t="shared" si="251"/>
        <v/>
      </c>
      <c r="DO221" s="40" t="str">
        <f t="shared" si="252"/>
        <v/>
      </c>
      <c r="DP221" s="40" t="str">
        <f t="shared" si="253"/>
        <v/>
      </c>
      <c r="DQ221" s="40" t="str">
        <f t="shared" si="254"/>
        <v/>
      </c>
      <c r="DR221" s="40" t="str">
        <f t="shared" si="207"/>
        <v/>
      </c>
      <c r="DT221" s="40" t="str">
        <f t="shared" si="255"/>
        <v/>
      </c>
      <c r="DU221" s="40" t="str">
        <f t="shared" si="256"/>
        <v/>
      </c>
      <c r="DV221" s="40" t="str">
        <f t="shared" si="257"/>
        <v/>
      </c>
      <c r="DW221" s="40" t="str">
        <f t="shared" si="258"/>
        <v/>
      </c>
      <c r="DX221" s="40" t="str">
        <f t="shared" si="259"/>
        <v/>
      </c>
      <c r="DY221" s="40" t="str">
        <f t="shared" si="260"/>
        <v/>
      </c>
    </row>
    <row r="222" spans="1:129" x14ac:dyDescent="0.2">
      <c r="A222" s="39" t="str">
        <f>'Industry selection'!C222</f>
        <v/>
      </c>
      <c r="B222" s="2">
        <v>52</v>
      </c>
      <c r="C222" s="2" t="s">
        <v>450</v>
      </c>
      <c r="E222" s="30" t="s">
        <v>449</v>
      </c>
      <c r="F222" s="31">
        <v>52</v>
      </c>
      <c r="G222" s="32" t="s">
        <v>450</v>
      </c>
      <c r="H222" s="157">
        <f>[1]Ternopil!$F$220</f>
        <v>53</v>
      </c>
      <c r="I222" s="157">
        <f>[1]Ternopil!$G$220</f>
        <v>2129</v>
      </c>
      <c r="J222" s="157">
        <f>[1]Ternopil!$H$220</f>
        <v>2101</v>
      </c>
      <c r="K222" s="157">
        <f>[1]Ternopil!$I$220</f>
        <v>348985.5</v>
      </c>
      <c r="L222" s="157">
        <f>[1]Ternopil!$J$220</f>
        <v>57681.2</v>
      </c>
      <c r="M222" s="11"/>
      <c r="N222" s="33" t="s">
        <v>946</v>
      </c>
      <c r="O222" s="36">
        <v>52</v>
      </c>
      <c r="P222" s="35" t="s">
        <v>450</v>
      </c>
      <c r="Q222" s="157">
        <f>[2]Ternopil!$F$220</f>
        <v>60</v>
      </c>
      <c r="R222" s="157">
        <f>[2]Ternopil!$G$220</f>
        <v>2057</v>
      </c>
      <c r="S222" s="157">
        <f>[2]Ternopil!$H$220</f>
        <v>2048</v>
      </c>
      <c r="T222" s="157">
        <f>[2]Ternopil!$I$220</f>
        <v>572988.69999999995</v>
      </c>
      <c r="U222" s="157">
        <f>[2]Ternopil!$J$220</f>
        <v>56723.7</v>
      </c>
      <c r="V222" s="11"/>
      <c r="W222" s="36" t="s">
        <v>1291</v>
      </c>
      <c r="X222" s="36">
        <v>52</v>
      </c>
      <c r="Y222" s="36" t="s">
        <v>450</v>
      </c>
      <c r="Z222" s="157">
        <f>[3]Ternopil!$F$220</f>
        <v>60</v>
      </c>
      <c r="AA222" s="157">
        <f>[3]Ternopil!$G$220</f>
        <v>1907</v>
      </c>
      <c r="AB222" s="157">
        <f>[3]Ternopil!$H$220</f>
        <v>1897</v>
      </c>
      <c r="AC222" s="157">
        <f>[3]Ternopil!$I$220</f>
        <v>499326.8</v>
      </c>
      <c r="AD222" s="157">
        <f>[3]Ternopil!$J$220</f>
        <v>49122.2</v>
      </c>
      <c r="AE222" s="11"/>
      <c r="AF222" s="37" t="s">
        <v>1291</v>
      </c>
      <c r="AG222" s="37">
        <v>52</v>
      </c>
      <c r="AH222" s="37" t="s">
        <v>450</v>
      </c>
      <c r="AI222" s="157">
        <f>[4]Ternopil!$F$220</f>
        <v>54</v>
      </c>
      <c r="AJ222" s="157">
        <f>[4]Ternopil!$G$220</f>
        <v>2202</v>
      </c>
      <c r="AK222" s="157">
        <f>[4]Ternopil!$H$220</f>
        <v>2193</v>
      </c>
      <c r="AL222" s="157">
        <f>[4]Ternopil!$I$220</f>
        <v>1117084.3</v>
      </c>
      <c r="AM222" s="157">
        <f>[4]Ternopil!$J$220</f>
        <v>68761.399999999994</v>
      </c>
      <c r="AN222" s="11"/>
      <c r="AO222" s="11" t="s">
        <v>1291</v>
      </c>
      <c r="AP222" s="11">
        <v>52</v>
      </c>
      <c r="AQ222" s="11" t="s">
        <v>450</v>
      </c>
      <c r="AR222" s="157">
        <f>[5]Ternopil!$F$220</f>
        <v>50</v>
      </c>
      <c r="AS222" s="157">
        <f>[5]Ternopil!$G$220</f>
        <v>1895</v>
      </c>
      <c r="AT222" s="157">
        <f>[5]Ternopil!$H$220</f>
        <v>1857</v>
      </c>
      <c r="AU222" s="157">
        <f>[5]Ternopil!$I$220</f>
        <v>1436982.6</v>
      </c>
      <c r="AV222" s="157">
        <f>[5]Ternopil!$J$220</f>
        <v>85344.4</v>
      </c>
      <c r="AW222" s="11"/>
      <c r="AX222" s="33" t="s">
        <v>1291</v>
      </c>
      <c r="AY222" s="33">
        <v>52</v>
      </c>
      <c r="AZ222" s="33" t="s">
        <v>450</v>
      </c>
      <c r="BA222" s="157">
        <f>[6]Ternopil!$F$220</f>
        <v>58</v>
      </c>
      <c r="BB222" s="157">
        <f>[6]Ternopil!$G$220</f>
        <v>2290</v>
      </c>
      <c r="BC222" s="157">
        <f>[6]Ternopil!$H$220</f>
        <v>2252</v>
      </c>
      <c r="BD222" s="157">
        <f>[6]Ternopil!$I$220</f>
        <v>3114349.4</v>
      </c>
      <c r="BE222" s="157">
        <f>[6]Ternopil!$J$220</f>
        <v>142916.5</v>
      </c>
      <c r="BG222" s="2">
        <v>52</v>
      </c>
      <c r="BH222" s="2" t="s">
        <v>450</v>
      </c>
      <c r="BI222" s="1">
        <f t="shared" si="208"/>
        <v>53</v>
      </c>
      <c r="BJ222" s="1">
        <f t="shared" si="209"/>
        <v>60</v>
      </c>
      <c r="BK222" s="1">
        <f t="shared" si="210"/>
        <v>60</v>
      </c>
      <c r="BL222" s="1">
        <f t="shared" si="211"/>
        <v>54</v>
      </c>
      <c r="BM222" s="1">
        <f t="shared" si="212"/>
        <v>50</v>
      </c>
      <c r="BN222" s="1">
        <f t="shared" si="213"/>
        <v>58</v>
      </c>
      <c r="BP222" s="1">
        <f t="shared" si="214"/>
        <v>2101</v>
      </c>
      <c r="BQ222" s="1">
        <f t="shared" si="215"/>
        <v>2048</v>
      </c>
      <c r="BR222" s="1">
        <f t="shared" si="216"/>
        <v>1897</v>
      </c>
      <c r="BS222" s="1">
        <f t="shared" si="217"/>
        <v>2193</v>
      </c>
      <c r="BT222" s="1">
        <f t="shared" si="218"/>
        <v>1857</v>
      </c>
      <c r="BU222" s="1">
        <f t="shared" si="219"/>
        <v>2252</v>
      </c>
      <c r="BW222" s="40" t="str">
        <f t="shared" si="220"/>
        <v/>
      </c>
      <c r="BX222" s="40" t="str">
        <f t="shared" si="221"/>
        <v/>
      </c>
      <c r="BY222" s="40" t="str">
        <f t="shared" si="222"/>
        <v/>
      </c>
      <c r="BZ222" s="40" t="str">
        <f t="shared" si="223"/>
        <v/>
      </c>
      <c r="CA222" s="40" t="str">
        <f t="shared" si="224"/>
        <v/>
      </c>
      <c r="CB222" s="40" t="str">
        <f t="shared" si="225"/>
        <v/>
      </c>
      <c r="CD222" s="10">
        <f t="shared" si="226"/>
        <v>57681.2</v>
      </c>
      <c r="CE222" s="10">
        <f t="shared" si="227"/>
        <v>56723.7</v>
      </c>
      <c r="CF222" s="10">
        <f t="shared" si="228"/>
        <v>49122.2</v>
      </c>
      <c r="CG222" s="10">
        <f t="shared" si="229"/>
        <v>68761.399999999994</v>
      </c>
      <c r="CH222" s="10">
        <f t="shared" si="230"/>
        <v>85344.4</v>
      </c>
      <c r="CI222" s="10">
        <f t="shared" si="231"/>
        <v>142916.5</v>
      </c>
      <c r="CK222" s="40" t="str">
        <f t="shared" si="232"/>
        <v/>
      </c>
      <c r="CL222" s="40" t="str">
        <f t="shared" si="233"/>
        <v/>
      </c>
      <c r="CM222" s="40" t="str">
        <f t="shared" si="234"/>
        <v/>
      </c>
      <c r="CN222" s="40" t="str">
        <f t="shared" si="235"/>
        <v/>
      </c>
      <c r="CO222" s="40" t="str">
        <f t="shared" si="236"/>
        <v/>
      </c>
      <c r="CP222" s="40" t="str">
        <f t="shared" si="237"/>
        <v/>
      </c>
      <c r="CR222" s="9" t="str">
        <f t="shared" si="238"/>
        <v/>
      </c>
      <c r="CS222" s="9" t="str">
        <f t="shared" si="239"/>
        <v/>
      </c>
      <c r="CT222" s="9" t="str">
        <f t="shared" si="240"/>
        <v/>
      </c>
      <c r="CU222" s="9" t="str">
        <f t="shared" si="241"/>
        <v/>
      </c>
      <c r="CV222" s="9" t="str">
        <f t="shared" si="242"/>
        <v/>
      </c>
      <c r="CW222" s="9" t="str">
        <f t="shared" si="243"/>
        <v/>
      </c>
      <c r="CY222" s="9" t="str">
        <f t="shared" si="244"/>
        <v/>
      </c>
      <c r="CZ222" s="9" t="str">
        <f t="shared" si="245"/>
        <v/>
      </c>
      <c r="DA222" s="9" t="str">
        <f t="shared" si="246"/>
        <v/>
      </c>
      <c r="DB222" s="9" t="str">
        <f t="shared" si="247"/>
        <v/>
      </c>
      <c r="DC222" s="9" t="str">
        <f t="shared" si="248"/>
        <v/>
      </c>
      <c r="DD222" s="9" t="str">
        <f t="shared" si="249"/>
        <v/>
      </c>
      <c r="DF222" s="9" t="str">
        <f>IF($A222=2,IF(ISNUMBER(CR222/Ukraine!CR222),100*CR222/Ukraine!CR222,""),"")</f>
        <v/>
      </c>
      <c r="DG222" s="9" t="str">
        <f>IF($A222=2,IF(ISNUMBER(CS222/Ukraine!CS222),100*CS222/Ukraine!CS222,""),"")</f>
        <v/>
      </c>
      <c r="DH222" s="9" t="str">
        <f>IF($A222=2,IF(ISNUMBER(CT222/Ukraine!CT222),100*CT222/Ukraine!CT222,""),"")</f>
        <v/>
      </c>
      <c r="DI222" s="9" t="str">
        <f>IF($A222=2,IF(ISNUMBER(CU222/Ukraine!CU222),100*CU222/Ukraine!CU222,""),"")</f>
        <v/>
      </c>
      <c r="DJ222" s="9" t="str">
        <f>IF($A222=2,IF(ISNUMBER(CV222/Ukraine!CV222),100*CV222/Ukraine!CV222,""),"")</f>
        <v/>
      </c>
      <c r="DK222" s="9" t="str">
        <f>IF($A222=2,IF(ISNUMBER(CW222/Ukraine!CW222),100*CW222/Ukraine!CW222,""),"")</f>
        <v/>
      </c>
      <c r="DM222" s="40" t="str">
        <f t="shared" si="250"/>
        <v/>
      </c>
      <c r="DN222" s="40" t="str">
        <f t="shared" si="251"/>
        <v/>
      </c>
      <c r="DO222" s="40" t="str">
        <f t="shared" si="252"/>
        <v/>
      </c>
      <c r="DP222" s="40" t="str">
        <f t="shared" si="253"/>
        <v/>
      </c>
      <c r="DQ222" s="40" t="str">
        <f t="shared" si="254"/>
        <v/>
      </c>
      <c r="DR222" s="40" t="str">
        <f t="shared" si="207"/>
        <v/>
      </c>
      <c r="DT222" s="40" t="str">
        <f t="shared" si="255"/>
        <v/>
      </c>
      <c r="DU222" s="40" t="str">
        <f t="shared" si="256"/>
        <v/>
      </c>
      <c r="DV222" s="40" t="str">
        <f t="shared" si="257"/>
        <v/>
      </c>
      <c r="DW222" s="40" t="str">
        <f t="shared" si="258"/>
        <v/>
      </c>
      <c r="DX222" s="40" t="str">
        <f t="shared" si="259"/>
        <v/>
      </c>
      <c r="DY222" s="40" t="str">
        <f t="shared" si="260"/>
        <v/>
      </c>
    </row>
    <row r="223" spans="1:129" x14ac:dyDescent="0.2">
      <c r="A223" s="39">
        <f>'Industry selection'!C223</f>
        <v>2</v>
      </c>
      <c r="B223" s="2">
        <v>52.1</v>
      </c>
      <c r="C223" s="2" t="s">
        <v>452</v>
      </c>
      <c r="E223" s="30" t="s">
        <v>451</v>
      </c>
      <c r="F223" s="31">
        <v>52.1</v>
      </c>
      <c r="G223" s="32" t="s">
        <v>452</v>
      </c>
      <c r="H223" s="157">
        <f>[1]Ternopil!$F$221</f>
        <v>16</v>
      </c>
      <c r="I223" s="157">
        <f>[1]Ternopil!$G$221</f>
        <v>416</v>
      </c>
      <c r="J223" s="157">
        <f>[1]Ternopil!$H$221</f>
        <v>402</v>
      </c>
      <c r="K223" s="157">
        <f>[1]Ternopil!$I$221</f>
        <v>153899.79999999999</v>
      </c>
      <c r="L223" s="157">
        <f>[1]Ternopil!$J$221</f>
        <v>7978.2</v>
      </c>
      <c r="M223" s="11"/>
      <c r="N223" s="33" t="s">
        <v>947</v>
      </c>
      <c r="O223" s="36">
        <v>52.1</v>
      </c>
      <c r="P223" s="35" t="s">
        <v>452</v>
      </c>
      <c r="Q223" s="157">
        <f>[2]Ternopil!$F$221</f>
        <v>24</v>
      </c>
      <c r="R223" s="157">
        <f>[2]Ternopil!$G$221</f>
        <v>484</v>
      </c>
      <c r="S223" s="157">
        <f>[2]Ternopil!$H$221</f>
        <v>478</v>
      </c>
      <c r="T223" s="157">
        <f>[2]Ternopil!$I$221</f>
        <v>306774.09999999998</v>
      </c>
      <c r="U223" s="157">
        <f>[2]Ternopil!$J$221</f>
        <v>12101.1</v>
      </c>
      <c r="V223" s="11"/>
      <c r="W223" s="36" t="s">
        <v>1292</v>
      </c>
      <c r="X223" s="36">
        <v>52.1</v>
      </c>
      <c r="Y223" s="36" t="s">
        <v>452</v>
      </c>
      <c r="Z223" s="157">
        <f>[3]Ternopil!$F$221</f>
        <v>22</v>
      </c>
      <c r="AA223" s="157">
        <f>[3]Ternopil!$G$221</f>
        <v>491</v>
      </c>
      <c r="AB223" s="157">
        <f>[3]Ternopil!$H$221</f>
        <v>491</v>
      </c>
      <c r="AC223" s="157">
        <f>[3]Ternopil!$I$221</f>
        <v>267141.09999999998</v>
      </c>
      <c r="AD223" s="157">
        <f>[3]Ternopil!$J$221</f>
        <v>12541</v>
      </c>
      <c r="AE223" s="11"/>
      <c r="AF223" s="37" t="s">
        <v>1292</v>
      </c>
      <c r="AG223" s="37">
        <v>52.1</v>
      </c>
      <c r="AH223" s="37" t="s">
        <v>452</v>
      </c>
      <c r="AI223" s="157">
        <f>[4]Ternopil!$F$221</f>
        <v>18</v>
      </c>
      <c r="AJ223" s="157">
        <f>[4]Ternopil!$G$221</f>
        <v>555</v>
      </c>
      <c r="AK223" s="157">
        <f>[4]Ternopil!$H$221</f>
        <v>555</v>
      </c>
      <c r="AL223" s="157">
        <f>[4]Ternopil!$I$221</f>
        <v>804415.7</v>
      </c>
      <c r="AM223" s="157">
        <f>[4]Ternopil!$J$221</f>
        <v>21052.799999999999</v>
      </c>
      <c r="AN223" s="11"/>
      <c r="AO223" s="11" t="s">
        <v>1292</v>
      </c>
      <c r="AP223" s="11">
        <v>52.1</v>
      </c>
      <c r="AQ223" s="11" t="s">
        <v>452</v>
      </c>
      <c r="AR223" s="157">
        <f>[5]Ternopil!$F$221</f>
        <v>14</v>
      </c>
      <c r="AS223" s="157">
        <f>[5]Ternopil!$G$221</f>
        <v>460</v>
      </c>
      <c r="AT223" s="157">
        <f>[5]Ternopil!$H$221</f>
        <v>452</v>
      </c>
      <c r="AU223" s="157">
        <f>[5]Ternopil!$I$221</f>
        <v>743860.4</v>
      </c>
      <c r="AV223" s="157">
        <f>[5]Ternopil!$J$221</f>
        <v>26903.3</v>
      </c>
      <c r="AW223" s="11"/>
      <c r="AX223" s="33" t="s">
        <v>1292</v>
      </c>
      <c r="AY223" s="33">
        <v>52.1</v>
      </c>
      <c r="AZ223" s="33" t="s">
        <v>452</v>
      </c>
      <c r="BA223" s="157">
        <f>[6]Ternopil!$F$221</f>
        <v>15</v>
      </c>
      <c r="BB223" s="157">
        <f>[6]Ternopil!$G$221</f>
        <v>428</v>
      </c>
      <c r="BC223" s="157">
        <f>[6]Ternopil!$H$221</f>
        <v>417</v>
      </c>
      <c r="BD223" s="157">
        <f>[6]Ternopil!$I$221</f>
        <v>1717411.8</v>
      </c>
      <c r="BE223" s="157">
        <f>[6]Ternopil!$J$221</f>
        <v>29982.7</v>
      </c>
      <c r="BG223" s="2">
        <v>52.1</v>
      </c>
      <c r="BH223" s="2" t="s">
        <v>452</v>
      </c>
      <c r="BI223" s="1">
        <f t="shared" si="208"/>
        <v>16</v>
      </c>
      <c r="BJ223" s="1">
        <f t="shared" si="209"/>
        <v>24</v>
      </c>
      <c r="BK223" s="1">
        <f t="shared" si="210"/>
        <v>22</v>
      </c>
      <c r="BL223" s="1">
        <f t="shared" si="211"/>
        <v>18</v>
      </c>
      <c r="BM223" s="1">
        <f t="shared" si="212"/>
        <v>14</v>
      </c>
      <c r="BN223" s="1">
        <f t="shared" si="213"/>
        <v>15</v>
      </c>
      <c r="BP223" s="1">
        <f t="shared" si="214"/>
        <v>402</v>
      </c>
      <c r="BQ223" s="1">
        <f t="shared" si="215"/>
        <v>478</v>
      </c>
      <c r="BR223" s="1">
        <f t="shared" si="216"/>
        <v>491</v>
      </c>
      <c r="BS223" s="1">
        <f t="shared" si="217"/>
        <v>555</v>
      </c>
      <c r="BT223" s="1">
        <f t="shared" si="218"/>
        <v>452</v>
      </c>
      <c r="BU223" s="1">
        <f t="shared" si="219"/>
        <v>417</v>
      </c>
      <c r="BW223" s="40">
        <f t="shared" si="220"/>
        <v>4.8061978431888286E-3</v>
      </c>
      <c r="BX223" s="40">
        <f t="shared" si="221"/>
        <v>5.9223649812293246E-3</v>
      </c>
      <c r="BY223" s="40">
        <f t="shared" si="222"/>
        <v>6.2462630554530763E-3</v>
      </c>
      <c r="BZ223" s="40">
        <f t="shared" si="223"/>
        <v>7.6665929937009616E-3</v>
      </c>
      <c r="CA223" s="40">
        <f t="shared" si="224"/>
        <v>6.5027550389158235E-3</v>
      </c>
      <c r="CB223" s="40">
        <f t="shared" si="225"/>
        <v>5.8854247526569092E-3</v>
      </c>
      <c r="CD223" s="10">
        <f t="shared" si="226"/>
        <v>7978.2</v>
      </c>
      <c r="CE223" s="10">
        <f t="shared" si="227"/>
        <v>12101.1</v>
      </c>
      <c r="CF223" s="10">
        <f t="shared" si="228"/>
        <v>12541</v>
      </c>
      <c r="CG223" s="10">
        <f t="shared" si="229"/>
        <v>21052.799999999999</v>
      </c>
      <c r="CH223" s="10">
        <f t="shared" si="230"/>
        <v>26903.3</v>
      </c>
      <c r="CI223" s="10">
        <f t="shared" si="231"/>
        <v>29982.7</v>
      </c>
      <c r="CK223" s="40">
        <f t="shared" si="232"/>
        <v>3.9947977800737196E-3</v>
      </c>
      <c r="CL223" s="40">
        <f t="shared" si="233"/>
        <v>5.833009373661633E-3</v>
      </c>
      <c r="CM223" s="40">
        <f t="shared" si="234"/>
        <v>5.6254910417610059E-3</v>
      </c>
      <c r="CN223" s="40">
        <f t="shared" si="235"/>
        <v>8.0225555875822318E-3</v>
      </c>
      <c r="CO223" s="40">
        <f t="shared" si="236"/>
        <v>9.0319113007244108E-3</v>
      </c>
      <c r="CP223" s="40">
        <f t="shared" si="237"/>
        <v>6.9216526550065875E-3</v>
      </c>
      <c r="CR223" s="9">
        <f t="shared" si="238"/>
        <v>19.846268656716418</v>
      </c>
      <c r="CS223" s="9">
        <f t="shared" si="239"/>
        <v>25.316108786610879</v>
      </c>
      <c r="CT223" s="9">
        <f t="shared" si="240"/>
        <v>25.54175152749491</v>
      </c>
      <c r="CU223" s="9">
        <f t="shared" si="241"/>
        <v>37.932972972972969</v>
      </c>
      <c r="CV223" s="9">
        <f t="shared" si="242"/>
        <v>59.520575221238936</v>
      </c>
      <c r="CW223" s="9">
        <f t="shared" si="243"/>
        <v>71.900959232613914</v>
      </c>
      <c r="CY223" s="9">
        <f t="shared" si="244"/>
        <v>83.117630826101006</v>
      </c>
      <c r="CZ223" s="9">
        <f t="shared" si="245"/>
        <v>98.491217480670315</v>
      </c>
      <c r="DA223" s="9">
        <f t="shared" si="246"/>
        <v>90.061705564095192</v>
      </c>
      <c r="DB223" s="9">
        <f t="shared" si="247"/>
        <v>104.64303497229781</v>
      </c>
      <c r="DC223" s="9">
        <f t="shared" si="248"/>
        <v>138.8936111951445</v>
      </c>
      <c r="DD223" s="9">
        <f t="shared" si="249"/>
        <v>117.6066799916503</v>
      </c>
      <c r="DF223" s="9">
        <f>IF($A223=2,IF(ISNUMBER(CR223/Ukraine!CR223),100*CR223/Ukraine!CR223,""),"")</f>
        <v>67.600752038890988</v>
      </c>
      <c r="DG223" s="9">
        <f>IF($A223=2,IF(ISNUMBER(CS223/Ukraine!CS223),100*CS223/Ukraine!CS223,""),"")</f>
        <v>82.517569691966656</v>
      </c>
      <c r="DH223" s="9">
        <f>IF($A223=2,IF(ISNUMBER(CT223/Ukraine!CT223),100*CT223/Ukraine!CT223,""),"")</f>
        <v>77.501313318685206</v>
      </c>
      <c r="DI223" s="9">
        <f>IF($A223=2,IF(ISNUMBER(CU223/Ukraine!CU223),100*CU223/Ukraine!CU223,""),"")</f>
        <v>82.160433725277713</v>
      </c>
      <c r="DJ223" s="9">
        <f>IF($A223=2,IF(ISNUMBER(CV223/Ukraine!CV223),100*CV223/Ukraine!CV223,""),"")</f>
        <v>100.3788643763416</v>
      </c>
      <c r="DK223" s="9">
        <f>IF($A223=2,IF(ISNUMBER(CW223/Ukraine!CW223),100*CW223/Ukraine!CW223,""),"")</f>
        <v>93.186048302693465</v>
      </c>
      <c r="DM223" s="40">
        <f t="shared" si="250"/>
        <v>0.18905472636815923</v>
      </c>
      <c r="DN223" s="40">
        <f t="shared" si="251"/>
        <v>2.7196652719665204E-2</v>
      </c>
      <c r="DO223" s="40">
        <f t="shared" si="252"/>
        <v>0.13034623217922614</v>
      </c>
      <c r="DP223" s="40">
        <f t="shared" si="253"/>
        <v>-0.18558558558558558</v>
      </c>
      <c r="DQ223" s="40">
        <f t="shared" si="254"/>
        <v>-7.7433628318584025E-2</v>
      </c>
      <c r="DR223" s="40">
        <f t="shared" si="207"/>
        <v>3.7313432835820892E-2</v>
      </c>
      <c r="DT223" s="40">
        <f t="shared" si="255"/>
        <v>0.27561050515374053</v>
      </c>
      <c r="DU223" s="40">
        <f t="shared" si="256"/>
        <v>8.9130103992667298E-3</v>
      </c>
      <c r="DV223" s="40">
        <f t="shared" si="257"/>
        <v>0.48513593251971354</v>
      </c>
      <c r="DW223" s="40">
        <f t="shared" si="258"/>
        <v>0.5690986114810197</v>
      </c>
      <c r="DX223" s="40">
        <f t="shared" si="259"/>
        <v>0.20800175343327743</v>
      </c>
      <c r="DY223" s="40">
        <f t="shared" si="260"/>
        <v>2.62289559192685</v>
      </c>
    </row>
    <row r="224" spans="1:129" x14ac:dyDescent="0.2">
      <c r="A224" s="39">
        <f>'Industry selection'!C224</f>
        <v>2</v>
      </c>
      <c r="B224" s="2">
        <v>52.2</v>
      </c>
      <c r="C224" s="2" t="s">
        <v>454</v>
      </c>
      <c r="E224" s="30" t="s">
        <v>453</v>
      </c>
      <c r="F224" s="31">
        <v>52.2</v>
      </c>
      <c r="G224" s="32" t="s">
        <v>454</v>
      </c>
      <c r="H224" s="157">
        <f>[1]Ternopil!$F$222</f>
        <v>37</v>
      </c>
      <c r="I224" s="157">
        <f>[1]Ternopil!$G$222</f>
        <v>1713</v>
      </c>
      <c r="J224" s="157">
        <f>[1]Ternopil!$H$222</f>
        <v>1699</v>
      </c>
      <c r="K224" s="157">
        <f>[1]Ternopil!$I$222</f>
        <v>195085.7</v>
      </c>
      <c r="L224" s="157">
        <f>[1]Ternopil!$J$222</f>
        <v>49703</v>
      </c>
      <c r="M224" s="11"/>
      <c r="N224" s="33" t="s">
        <v>948</v>
      </c>
      <c r="O224" s="36">
        <v>52.2</v>
      </c>
      <c r="P224" s="35" t="s">
        <v>454</v>
      </c>
      <c r="Q224" s="157">
        <f>[2]Ternopil!$F$222</f>
        <v>36</v>
      </c>
      <c r="R224" s="157">
        <f>[2]Ternopil!$G$222</f>
        <v>1573</v>
      </c>
      <c r="S224" s="157">
        <f>[2]Ternopil!$H$222</f>
        <v>1570</v>
      </c>
      <c r="T224" s="157">
        <f>[2]Ternopil!$I$222</f>
        <v>266214.59999999998</v>
      </c>
      <c r="U224" s="157">
        <f>[2]Ternopil!$J$222</f>
        <v>44622.6</v>
      </c>
      <c r="V224" s="11"/>
      <c r="W224" s="36" t="s">
        <v>1293</v>
      </c>
      <c r="X224" s="36">
        <v>52.2</v>
      </c>
      <c r="Y224" s="36" t="s">
        <v>454</v>
      </c>
      <c r="Z224" s="157">
        <f>[3]Ternopil!$F$222</f>
        <v>38</v>
      </c>
      <c r="AA224" s="157">
        <f>[3]Ternopil!$G$222</f>
        <v>1416</v>
      </c>
      <c r="AB224" s="157">
        <f>[3]Ternopil!$H$222</f>
        <v>1406</v>
      </c>
      <c r="AC224" s="157">
        <f>[3]Ternopil!$I$222</f>
        <v>232185.7</v>
      </c>
      <c r="AD224" s="157">
        <f>[3]Ternopil!$J$222</f>
        <v>36581.199999999997</v>
      </c>
      <c r="AE224" s="11"/>
      <c r="AF224" s="37" t="s">
        <v>1293</v>
      </c>
      <c r="AG224" s="37">
        <v>52.2</v>
      </c>
      <c r="AH224" s="37" t="s">
        <v>454</v>
      </c>
      <c r="AI224" s="157">
        <f>[4]Ternopil!$F$222</f>
        <v>36</v>
      </c>
      <c r="AJ224" s="157">
        <f>[4]Ternopil!$G$222</f>
        <v>1647</v>
      </c>
      <c r="AK224" s="157">
        <f>[4]Ternopil!$H$222</f>
        <v>1638</v>
      </c>
      <c r="AL224" s="157">
        <f>[4]Ternopil!$I$222</f>
        <v>312668.59999999998</v>
      </c>
      <c r="AM224" s="157">
        <f>[4]Ternopil!$J$222</f>
        <v>47708.6</v>
      </c>
      <c r="AN224" s="11"/>
      <c r="AO224" s="11" t="s">
        <v>1293</v>
      </c>
      <c r="AP224" s="11">
        <v>52.2</v>
      </c>
      <c r="AQ224" s="11" t="s">
        <v>454</v>
      </c>
      <c r="AR224" s="157">
        <f>[5]Ternopil!$F$222</f>
        <v>36</v>
      </c>
      <c r="AS224" s="157">
        <f>[5]Ternopil!$G$222</f>
        <v>1435</v>
      </c>
      <c r="AT224" s="157">
        <f>[5]Ternopil!$H$222</f>
        <v>1405</v>
      </c>
      <c r="AU224" s="157">
        <f>[5]Ternopil!$I$222</f>
        <v>693122.2</v>
      </c>
      <c r="AV224" s="157">
        <f>[5]Ternopil!$J$222</f>
        <v>58441.1</v>
      </c>
      <c r="AW224" s="11"/>
      <c r="AX224" s="33" t="s">
        <v>1293</v>
      </c>
      <c r="AY224" s="33">
        <v>52.2</v>
      </c>
      <c r="AZ224" s="33" t="s">
        <v>454</v>
      </c>
      <c r="BA224" s="157">
        <f>[6]Ternopil!$F$222</f>
        <v>43</v>
      </c>
      <c r="BB224" s="157">
        <f>[6]Ternopil!$G$222</f>
        <v>1862</v>
      </c>
      <c r="BC224" s="157">
        <f>[6]Ternopil!$H$222</f>
        <v>1835</v>
      </c>
      <c r="BD224" s="157">
        <f>[6]Ternopil!$I$222</f>
        <v>1396937.6</v>
      </c>
      <c r="BE224" s="157">
        <f>[6]Ternopil!$J$222</f>
        <v>112933.8</v>
      </c>
      <c r="BG224" s="2">
        <v>52.2</v>
      </c>
      <c r="BH224" s="2" t="s">
        <v>454</v>
      </c>
      <c r="BI224" s="1">
        <f t="shared" si="208"/>
        <v>37</v>
      </c>
      <c r="BJ224" s="1">
        <f t="shared" si="209"/>
        <v>36</v>
      </c>
      <c r="BK224" s="1">
        <f t="shared" si="210"/>
        <v>38</v>
      </c>
      <c r="BL224" s="1">
        <f t="shared" si="211"/>
        <v>36</v>
      </c>
      <c r="BM224" s="1">
        <f t="shared" si="212"/>
        <v>36</v>
      </c>
      <c r="BN224" s="1">
        <f t="shared" si="213"/>
        <v>43</v>
      </c>
      <c r="BP224" s="1">
        <f t="shared" si="214"/>
        <v>1699</v>
      </c>
      <c r="BQ224" s="1">
        <f t="shared" si="215"/>
        <v>1570</v>
      </c>
      <c r="BR224" s="1">
        <f t="shared" si="216"/>
        <v>1406</v>
      </c>
      <c r="BS224" s="1">
        <f t="shared" si="217"/>
        <v>1638</v>
      </c>
      <c r="BT224" s="1">
        <f t="shared" si="218"/>
        <v>1405</v>
      </c>
      <c r="BU224" s="1">
        <f t="shared" si="219"/>
        <v>1835</v>
      </c>
      <c r="BW224" s="40">
        <f t="shared" si="220"/>
        <v>2.0312761531288109E-2</v>
      </c>
      <c r="BX224" s="40">
        <f t="shared" si="221"/>
        <v>1.9452119289811796E-2</v>
      </c>
      <c r="BY224" s="40">
        <f t="shared" si="222"/>
        <v>1.7886447771826935E-2</v>
      </c>
      <c r="BZ224" s="40">
        <f t="shared" si="223"/>
        <v>2.2626809592220135E-2</v>
      </c>
      <c r="CA224" s="40">
        <f t="shared" si="224"/>
        <v>2.0213209800169763E-2</v>
      </c>
      <c r="CB224" s="40">
        <f t="shared" si="225"/>
        <v>2.5898691657375128E-2</v>
      </c>
      <c r="CD224" s="10">
        <f t="shared" si="226"/>
        <v>49703</v>
      </c>
      <c r="CE224" s="10">
        <f t="shared" si="227"/>
        <v>44622.6</v>
      </c>
      <c r="CF224" s="10">
        <f t="shared" si="228"/>
        <v>36581.199999999997</v>
      </c>
      <c r="CG224" s="10">
        <f t="shared" si="229"/>
        <v>47708.6</v>
      </c>
      <c r="CH224" s="10">
        <f t="shared" si="230"/>
        <v>58441.1</v>
      </c>
      <c r="CI224" s="10">
        <f t="shared" si="231"/>
        <v>112933.8</v>
      </c>
      <c r="CK224" s="40">
        <f t="shared" si="232"/>
        <v>2.4886996322855289E-2</v>
      </c>
      <c r="CL224" s="40">
        <f t="shared" si="233"/>
        <v>2.150912264811906E-2</v>
      </c>
      <c r="CM224" s="40">
        <f t="shared" si="234"/>
        <v>1.6409155003338467E-2</v>
      </c>
      <c r="CN224" s="40">
        <f t="shared" si="235"/>
        <v>1.8180237094625212E-2</v>
      </c>
      <c r="CO224" s="40">
        <f t="shared" si="236"/>
        <v>1.9619705817381712E-2</v>
      </c>
      <c r="CP224" s="40">
        <f t="shared" si="237"/>
        <v>2.6071319014297677E-2</v>
      </c>
      <c r="CR224" s="9">
        <f t="shared" si="238"/>
        <v>29.254267216009417</v>
      </c>
      <c r="CS224" s="9">
        <f t="shared" si="239"/>
        <v>28.422038216560509</v>
      </c>
      <c r="CT224" s="9">
        <f t="shared" si="240"/>
        <v>26.017923186344238</v>
      </c>
      <c r="CU224" s="9">
        <f t="shared" si="241"/>
        <v>29.126129426129424</v>
      </c>
      <c r="CV224" s="9">
        <f t="shared" si="242"/>
        <v>41.595088967971527</v>
      </c>
      <c r="CW224" s="9">
        <f t="shared" si="243"/>
        <v>61.544305177111717</v>
      </c>
      <c r="CY224" s="9">
        <f t="shared" si="244"/>
        <v>122.5190198020166</v>
      </c>
      <c r="CZ224" s="9">
        <f t="shared" si="245"/>
        <v>110.57470051288774</v>
      </c>
      <c r="DA224" s="9">
        <f t="shared" si="246"/>
        <v>91.740714605080143</v>
      </c>
      <c r="DB224" s="9">
        <f t="shared" si="247"/>
        <v>80.348212683400988</v>
      </c>
      <c r="DC224" s="9">
        <f t="shared" si="248"/>
        <v>97.06378161283881</v>
      </c>
      <c r="DD224" s="9">
        <f t="shared" si="249"/>
        <v>100.66654856239963</v>
      </c>
      <c r="DF224" s="9">
        <f>IF($A224=2,IF(ISNUMBER(CR224/Ukraine!CR224),100*CR224/Ukraine!CR224,""),"")</f>
        <v>64.683987649123551</v>
      </c>
      <c r="DG224" s="9">
        <f>IF($A224=2,IF(ISNUMBER(CS224/Ukraine!CS224),100*CS224/Ukraine!CS224,""),"")</f>
        <v>59.244726155365321</v>
      </c>
      <c r="DH224" s="9">
        <f>IF($A224=2,IF(ISNUMBER(CT224/Ukraine!CT224),100*CT224/Ukraine!CT224,""),"")</f>
        <v>49.653704779201114</v>
      </c>
      <c r="DI224" s="9">
        <f>IF($A224=2,IF(ISNUMBER(CU224/Ukraine!CU224),100*CU224/Ukraine!CU224,""),"")</f>
        <v>46.123877049357354</v>
      </c>
      <c r="DJ224" s="9">
        <f>IF($A224=2,IF(ISNUMBER(CV224/Ukraine!CV224),100*CV224/Ukraine!CV224,""),"")</f>
        <v>48.309380976884341</v>
      </c>
      <c r="DK224" s="9">
        <f>IF($A224=2,IF(ISNUMBER(CW224/Ukraine!CW224),100*CW224/Ukraine!CW224,""),"")</f>
        <v>56.041254323356284</v>
      </c>
      <c r="DM224" s="40">
        <f t="shared" si="250"/>
        <v>-7.5927015891701033E-2</v>
      </c>
      <c r="DN224" s="40">
        <f t="shared" si="251"/>
        <v>-0.10445859872611463</v>
      </c>
      <c r="DO224" s="40">
        <f t="shared" si="252"/>
        <v>0.16500711237553345</v>
      </c>
      <c r="DP224" s="40">
        <f t="shared" si="253"/>
        <v>-0.1422466422466423</v>
      </c>
      <c r="DQ224" s="40">
        <f t="shared" si="254"/>
        <v>0.30604982206405684</v>
      </c>
      <c r="DR224" s="40">
        <f t="shared" si="207"/>
        <v>8.0047086521483291E-2</v>
      </c>
      <c r="DT224" s="40">
        <f t="shared" si="255"/>
        <v>-2.8448123253399071E-2</v>
      </c>
      <c r="DU224" s="40">
        <f t="shared" si="256"/>
        <v>-8.4586299261798836E-2</v>
      </c>
      <c r="DV224" s="40">
        <f t="shared" si="257"/>
        <v>0.1194640409045622</v>
      </c>
      <c r="DW224" s="40">
        <f t="shared" si="258"/>
        <v>0.4281021813580228</v>
      </c>
      <c r="DX224" s="40">
        <f t="shared" si="259"/>
        <v>0.4796050856989682</v>
      </c>
      <c r="DY224" s="40">
        <f t="shared" si="260"/>
        <v>1.103771894974404</v>
      </c>
    </row>
    <row r="225" spans="1:129" x14ac:dyDescent="0.2">
      <c r="A225" s="39">
        <f>'Industry selection'!C225</f>
        <v>1</v>
      </c>
      <c r="B225" s="2">
        <v>53</v>
      </c>
      <c r="C225" s="2" t="s">
        <v>456</v>
      </c>
      <c r="E225" s="30" t="s">
        <v>455</v>
      </c>
      <c r="F225" s="31">
        <v>53</v>
      </c>
      <c r="G225" s="32" t="s">
        <v>456</v>
      </c>
      <c r="H225" s="157">
        <f>[1]Ternopil!$F$223</f>
        <v>2</v>
      </c>
      <c r="I225" s="157" t="str">
        <f>[1]Ternopil!$G$223</f>
        <v>к</v>
      </c>
      <c r="J225" s="157" t="str">
        <f>[1]Ternopil!$H$223</f>
        <v>к</v>
      </c>
      <c r="K225" s="157" t="str">
        <f>[1]Ternopil!$I$223</f>
        <v>к</v>
      </c>
      <c r="L225" s="157" t="str">
        <f>[1]Ternopil!$J$223</f>
        <v>к</v>
      </c>
      <c r="M225" s="11"/>
      <c r="N225" s="33" t="s">
        <v>949</v>
      </c>
      <c r="O225" s="36">
        <v>53</v>
      </c>
      <c r="P225" s="35" t="s">
        <v>456</v>
      </c>
      <c r="Q225" s="157">
        <f>[2]Ternopil!$F$223</f>
        <v>2</v>
      </c>
      <c r="R225" s="157" t="str">
        <f>[2]Ternopil!$G$223</f>
        <v>к</v>
      </c>
      <c r="S225" s="157" t="str">
        <f>[2]Ternopil!$H$223</f>
        <v>к</v>
      </c>
      <c r="T225" s="157" t="str">
        <f>[2]Ternopil!$I$223</f>
        <v>к</v>
      </c>
      <c r="U225" s="157" t="str">
        <f>[2]Ternopil!$J$223</f>
        <v>к</v>
      </c>
      <c r="V225" s="11"/>
      <c r="W225" s="36" t="s">
        <v>1294</v>
      </c>
      <c r="X225" s="36">
        <v>53</v>
      </c>
      <c r="Y225" s="36" t="s">
        <v>456</v>
      </c>
      <c r="Z225" s="157">
        <f>[3]Ternopil!$F$223</f>
        <v>2</v>
      </c>
      <c r="AA225" s="157" t="str">
        <f>[3]Ternopil!$G$223</f>
        <v>к</v>
      </c>
      <c r="AB225" s="157" t="str">
        <f>[3]Ternopil!$H$223</f>
        <v>к</v>
      </c>
      <c r="AC225" s="157" t="str">
        <f>[3]Ternopil!$I$223</f>
        <v>к</v>
      </c>
      <c r="AD225" s="157" t="str">
        <f>[3]Ternopil!$J$223</f>
        <v>к</v>
      </c>
      <c r="AE225" s="11"/>
      <c r="AF225" s="37" t="s">
        <v>1294</v>
      </c>
      <c r="AG225" s="37">
        <v>53</v>
      </c>
      <c r="AH225" s="37" t="s">
        <v>456</v>
      </c>
      <c r="AI225" s="157">
        <f>[4]Ternopil!$F$223</f>
        <v>2</v>
      </c>
      <c r="AJ225" s="157" t="str">
        <f>[4]Ternopil!$G$223</f>
        <v>к</v>
      </c>
      <c r="AK225" s="157" t="str">
        <f>[4]Ternopil!$H$223</f>
        <v>к</v>
      </c>
      <c r="AL225" s="157" t="str">
        <f>[4]Ternopil!$I$223</f>
        <v>к</v>
      </c>
      <c r="AM225" s="157" t="str">
        <f>[4]Ternopil!$J$223</f>
        <v>к</v>
      </c>
      <c r="AN225" s="11"/>
      <c r="AO225" s="11" t="s">
        <v>1294</v>
      </c>
      <c r="AP225" s="11">
        <v>53</v>
      </c>
      <c r="AQ225" s="11" t="s">
        <v>456</v>
      </c>
      <c r="AR225" s="157">
        <f>[5]Ternopil!$F$223</f>
        <v>2</v>
      </c>
      <c r="AS225" s="157" t="str">
        <f>[5]Ternopil!$G$223</f>
        <v>к</v>
      </c>
      <c r="AT225" s="157" t="str">
        <f>[5]Ternopil!$H$223</f>
        <v>к</v>
      </c>
      <c r="AU225" s="157" t="str">
        <f>[5]Ternopil!$I$223</f>
        <v>к</v>
      </c>
      <c r="AV225" s="157" t="str">
        <f>[5]Ternopil!$J$223</f>
        <v>к</v>
      </c>
      <c r="AW225" s="11"/>
      <c r="AX225" s="33" t="s">
        <v>1294</v>
      </c>
      <c r="AY225" s="33">
        <v>53</v>
      </c>
      <c r="AZ225" s="33" t="s">
        <v>456</v>
      </c>
      <c r="BA225" s="157">
        <f>[6]Ternopil!$F$223</f>
        <v>2</v>
      </c>
      <c r="BB225" s="157" t="str">
        <f>[6]Ternopil!$G$223</f>
        <v>к</v>
      </c>
      <c r="BC225" s="157" t="str">
        <f>[6]Ternopil!$H$223</f>
        <v>к</v>
      </c>
      <c r="BD225" s="157" t="str">
        <f>[6]Ternopil!$I$223</f>
        <v>к</v>
      </c>
      <c r="BE225" s="157" t="str">
        <f>[6]Ternopil!$J$223</f>
        <v>к</v>
      </c>
      <c r="BG225" s="2">
        <v>53</v>
      </c>
      <c r="BH225" s="2" t="s">
        <v>456</v>
      </c>
      <c r="BI225" s="1">
        <f t="shared" si="208"/>
        <v>2</v>
      </c>
      <c r="BJ225" s="1">
        <f t="shared" si="209"/>
        <v>2</v>
      </c>
      <c r="BK225" s="1">
        <f t="shared" si="210"/>
        <v>2</v>
      </c>
      <c r="BL225" s="1">
        <f t="shared" si="211"/>
        <v>2</v>
      </c>
      <c r="BM225" s="1">
        <f t="shared" si="212"/>
        <v>2</v>
      </c>
      <c r="BN225" s="1">
        <f t="shared" si="213"/>
        <v>2</v>
      </c>
      <c r="BP225" s="1" t="str">
        <f t="shared" si="214"/>
        <v>к</v>
      </c>
      <c r="BQ225" s="1" t="str">
        <f t="shared" si="215"/>
        <v>к</v>
      </c>
      <c r="BR225" s="1" t="str">
        <f t="shared" si="216"/>
        <v>к</v>
      </c>
      <c r="BS225" s="1" t="str">
        <f t="shared" si="217"/>
        <v>к</v>
      </c>
      <c r="BT225" s="1" t="str">
        <f t="shared" si="218"/>
        <v>к</v>
      </c>
      <c r="BU225" s="1" t="str">
        <f t="shared" si="219"/>
        <v>к</v>
      </c>
      <c r="BW225" s="40" t="str">
        <f t="shared" si="220"/>
        <v/>
      </c>
      <c r="BX225" s="40" t="str">
        <f t="shared" si="221"/>
        <v/>
      </c>
      <c r="BY225" s="40" t="str">
        <f t="shared" si="222"/>
        <v/>
      </c>
      <c r="BZ225" s="40" t="str">
        <f t="shared" si="223"/>
        <v/>
      </c>
      <c r="CA225" s="40" t="str">
        <f t="shared" si="224"/>
        <v/>
      </c>
      <c r="CB225" s="40" t="str">
        <f t="shared" si="225"/>
        <v/>
      </c>
      <c r="CD225" s="10" t="str">
        <f t="shared" si="226"/>
        <v>к</v>
      </c>
      <c r="CE225" s="10" t="str">
        <f t="shared" si="227"/>
        <v>к</v>
      </c>
      <c r="CF225" s="10" t="str">
        <f t="shared" si="228"/>
        <v>к</v>
      </c>
      <c r="CG225" s="10" t="str">
        <f t="shared" si="229"/>
        <v>к</v>
      </c>
      <c r="CH225" s="10" t="str">
        <f t="shared" si="230"/>
        <v>к</v>
      </c>
      <c r="CI225" s="10" t="str">
        <f t="shared" si="231"/>
        <v>к</v>
      </c>
      <c r="CK225" s="40" t="str">
        <f t="shared" si="232"/>
        <v/>
      </c>
      <c r="CL225" s="40" t="str">
        <f t="shared" si="233"/>
        <v/>
      </c>
      <c r="CM225" s="40" t="str">
        <f t="shared" si="234"/>
        <v/>
      </c>
      <c r="CN225" s="40" t="str">
        <f t="shared" si="235"/>
        <v/>
      </c>
      <c r="CO225" s="40" t="str">
        <f t="shared" si="236"/>
        <v/>
      </c>
      <c r="CP225" s="40" t="str">
        <f t="shared" si="237"/>
        <v/>
      </c>
      <c r="CR225" s="9" t="str">
        <f t="shared" si="238"/>
        <v/>
      </c>
      <c r="CS225" s="9" t="str">
        <f t="shared" si="239"/>
        <v/>
      </c>
      <c r="CT225" s="9" t="str">
        <f t="shared" si="240"/>
        <v/>
      </c>
      <c r="CU225" s="9" t="str">
        <f t="shared" si="241"/>
        <v/>
      </c>
      <c r="CV225" s="9" t="str">
        <f t="shared" si="242"/>
        <v/>
      </c>
      <c r="CW225" s="9" t="str">
        <f t="shared" si="243"/>
        <v/>
      </c>
      <c r="CY225" s="9" t="str">
        <f t="shared" si="244"/>
        <v/>
      </c>
      <c r="CZ225" s="9" t="str">
        <f t="shared" si="245"/>
        <v/>
      </c>
      <c r="DA225" s="9" t="str">
        <f t="shared" si="246"/>
        <v/>
      </c>
      <c r="DB225" s="9" t="str">
        <f t="shared" si="247"/>
        <v/>
      </c>
      <c r="DC225" s="9" t="str">
        <f t="shared" si="248"/>
        <v/>
      </c>
      <c r="DD225" s="9" t="str">
        <f t="shared" si="249"/>
        <v/>
      </c>
      <c r="DF225" s="9" t="str">
        <f>IF($A225=2,IF(ISNUMBER(CR225/Ukraine!CR225),100*CR225/Ukraine!CR225,""),"")</f>
        <v/>
      </c>
      <c r="DG225" s="9" t="str">
        <f>IF($A225=2,IF(ISNUMBER(CS225/Ukraine!CS225),100*CS225/Ukraine!CS225,""),"")</f>
        <v/>
      </c>
      <c r="DH225" s="9" t="str">
        <f>IF($A225=2,IF(ISNUMBER(CT225/Ukraine!CT225),100*CT225/Ukraine!CT225,""),"")</f>
        <v/>
      </c>
      <c r="DI225" s="9" t="str">
        <f>IF($A225=2,IF(ISNUMBER(CU225/Ukraine!CU225),100*CU225/Ukraine!CU225,""),"")</f>
        <v/>
      </c>
      <c r="DJ225" s="9" t="str">
        <f>IF($A225=2,IF(ISNUMBER(CV225/Ukraine!CV225),100*CV225/Ukraine!CV225,""),"")</f>
        <v/>
      </c>
      <c r="DK225" s="9" t="str">
        <f>IF($A225=2,IF(ISNUMBER(CW225/Ukraine!CW225),100*CW225/Ukraine!CW225,""),"")</f>
        <v/>
      </c>
      <c r="DM225" s="40" t="str">
        <f t="shared" si="250"/>
        <v/>
      </c>
      <c r="DN225" s="40" t="str">
        <f t="shared" si="251"/>
        <v/>
      </c>
      <c r="DO225" s="40" t="str">
        <f t="shared" si="252"/>
        <v/>
      </c>
      <c r="DP225" s="40" t="str">
        <f t="shared" si="253"/>
        <v/>
      </c>
      <c r="DQ225" s="40" t="str">
        <f t="shared" si="254"/>
        <v/>
      </c>
      <c r="DR225" s="40" t="str">
        <f t="shared" si="207"/>
        <v/>
      </c>
      <c r="DT225" s="40" t="str">
        <f t="shared" si="255"/>
        <v/>
      </c>
      <c r="DU225" s="40" t="str">
        <f t="shared" si="256"/>
        <v/>
      </c>
      <c r="DV225" s="40" t="str">
        <f t="shared" si="257"/>
        <v/>
      </c>
      <c r="DW225" s="40" t="str">
        <f t="shared" si="258"/>
        <v/>
      </c>
      <c r="DX225" s="40" t="str">
        <f t="shared" si="259"/>
        <v/>
      </c>
      <c r="DY225" s="40" t="str">
        <f t="shared" si="260"/>
        <v/>
      </c>
    </row>
    <row r="226" spans="1:129" x14ac:dyDescent="0.2">
      <c r="A226" s="39">
        <f>'Industry selection'!C226</f>
        <v>1</v>
      </c>
      <c r="B226" s="2">
        <v>53.1</v>
      </c>
      <c r="C226" s="2" t="s">
        <v>458</v>
      </c>
      <c r="E226" s="30" t="s">
        <v>457</v>
      </c>
      <c r="F226" s="31">
        <v>53.1</v>
      </c>
      <c r="G226" s="32" t="s">
        <v>458</v>
      </c>
      <c r="H226" s="157" t="e">
        <f>[1]Ternopil!$F$224</f>
        <v>#N/A</v>
      </c>
      <c r="I226" s="157" t="e">
        <f>[1]Ternopil!$G$224</f>
        <v>#N/A</v>
      </c>
      <c r="J226" s="157" t="e">
        <f>[1]Ternopil!$H$224</f>
        <v>#N/A</v>
      </c>
      <c r="K226" s="157" t="e">
        <f>[1]Ternopil!$I$224</f>
        <v>#N/A</v>
      </c>
      <c r="L226" s="157" t="e">
        <f>[1]Ternopil!$J$224</f>
        <v>#N/A</v>
      </c>
      <c r="M226" s="11"/>
      <c r="N226" s="33" t="s">
        <v>950</v>
      </c>
      <c r="O226" s="36">
        <v>53.1</v>
      </c>
      <c r="P226" s="35" t="s">
        <v>458</v>
      </c>
      <c r="Q226" s="157" t="e">
        <f>[2]Ternopil!$F$224</f>
        <v>#N/A</v>
      </c>
      <c r="R226" s="157" t="e">
        <f>[2]Ternopil!$G$224</f>
        <v>#N/A</v>
      </c>
      <c r="S226" s="157" t="e">
        <f>[2]Ternopil!$H$224</f>
        <v>#N/A</v>
      </c>
      <c r="T226" s="157" t="e">
        <f>[2]Ternopil!$I$224</f>
        <v>#N/A</v>
      </c>
      <c r="U226" s="157" t="e">
        <f>[2]Ternopil!$J$224</f>
        <v>#N/A</v>
      </c>
      <c r="V226" s="11"/>
      <c r="W226" s="36" t="s">
        <v>1295</v>
      </c>
      <c r="X226" s="36">
        <v>53.1</v>
      </c>
      <c r="Y226" s="36" t="s">
        <v>458</v>
      </c>
      <c r="Z226" s="157" t="e">
        <f>[3]Ternopil!$F$224</f>
        <v>#N/A</v>
      </c>
      <c r="AA226" s="157" t="e">
        <f>[3]Ternopil!$G$224</f>
        <v>#N/A</v>
      </c>
      <c r="AB226" s="157" t="e">
        <f>[3]Ternopil!$H$224</f>
        <v>#N/A</v>
      </c>
      <c r="AC226" s="157" t="e">
        <f>[3]Ternopil!$I$224</f>
        <v>#N/A</v>
      </c>
      <c r="AD226" s="157" t="e">
        <f>[3]Ternopil!$J$224</f>
        <v>#N/A</v>
      </c>
      <c r="AE226" s="11"/>
      <c r="AF226" s="37" t="s">
        <v>1295</v>
      </c>
      <c r="AG226" s="37">
        <v>53.1</v>
      </c>
      <c r="AH226" s="37" t="s">
        <v>458</v>
      </c>
      <c r="AI226" s="157" t="e">
        <f>[4]Ternopil!$F$224</f>
        <v>#N/A</v>
      </c>
      <c r="AJ226" s="157" t="e">
        <f>[4]Ternopil!$G$224</f>
        <v>#N/A</v>
      </c>
      <c r="AK226" s="157" t="e">
        <f>[4]Ternopil!$H$224</f>
        <v>#N/A</v>
      </c>
      <c r="AL226" s="157" t="e">
        <f>[4]Ternopil!$I$224</f>
        <v>#N/A</v>
      </c>
      <c r="AM226" s="157" t="e">
        <f>[4]Ternopil!$J$224</f>
        <v>#N/A</v>
      </c>
      <c r="AN226" s="11"/>
      <c r="AO226" s="11" t="s">
        <v>1295</v>
      </c>
      <c r="AP226" s="11">
        <v>53.1</v>
      </c>
      <c r="AQ226" s="11" t="s">
        <v>458</v>
      </c>
      <c r="AR226" s="157" t="e">
        <f>[5]Ternopil!$F$224</f>
        <v>#N/A</v>
      </c>
      <c r="AS226" s="157" t="e">
        <f>[5]Ternopil!$G$224</f>
        <v>#N/A</v>
      </c>
      <c r="AT226" s="157" t="e">
        <f>[5]Ternopil!$H$224</f>
        <v>#N/A</v>
      </c>
      <c r="AU226" s="157" t="e">
        <f>[5]Ternopil!$I$224</f>
        <v>#N/A</v>
      </c>
      <c r="AV226" s="157" t="e">
        <f>[5]Ternopil!$J$224</f>
        <v>#N/A</v>
      </c>
      <c r="AW226" s="11"/>
      <c r="AX226" s="33" t="s">
        <v>1295</v>
      </c>
      <c r="AY226" s="33">
        <v>53.1</v>
      </c>
      <c r="AZ226" s="33" t="s">
        <v>458</v>
      </c>
      <c r="BA226" s="157" t="e">
        <f>[6]Ternopil!$F$224</f>
        <v>#N/A</v>
      </c>
      <c r="BB226" s="157" t="e">
        <f>[6]Ternopil!$G$224</f>
        <v>#N/A</v>
      </c>
      <c r="BC226" s="157" t="e">
        <f>[6]Ternopil!$H$224</f>
        <v>#N/A</v>
      </c>
      <c r="BD226" s="157" t="e">
        <f>[6]Ternopil!$I$224</f>
        <v>#N/A</v>
      </c>
      <c r="BE226" s="157" t="e">
        <f>[6]Ternopil!$J$224</f>
        <v>#N/A</v>
      </c>
      <c r="BG226" s="2">
        <v>53.1</v>
      </c>
      <c r="BH226" s="2" t="s">
        <v>458</v>
      </c>
      <c r="BI226" s="1" t="e">
        <f t="shared" si="208"/>
        <v>#N/A</v>
      </c>
      <c r="BJ226" s="1" t="e">
        <f t="shared" si="209"/>
        <v>#N/A</v>
      </c>
      <c r="BK226" s="1" t="e">
        <f t="shared" si="210"/>
        <v>#N/A</v>
      </c>
      <c r="BL226" s="1" t="e">
        <f t="shared" si="211"/>
        <v>#N/A</v>
      </c>
      <c r="BM226" s="1" t="e">
        <f t="shared" si="212"/>
        <v>#N/A</v>
      </c>
      <c r="BN226" s="1" t="e">
        <f t="shared" si="213"/>
        <v>#N/A</v>
      </c>
      <c r="BP226" s="1" t="e">
        <f t="shared" si="214"/>
        <v>#N/A</v>
      </c>
      <c r="BQ226" s="1" t="e">
        <f t="shared" si="215"/>
        <v>#N/A</v>
      </c>
      <c r="BR226" s="1" t="e">
        <f t="shared" si="216"/>
        <v>#N/A</v>
      </c>
      <c r="BS226" s="1" t="e">
        <f t="shared" si="217"/>
        <v>#N/A</v>
      </c>
      <c r="BT226" s="1" t="e">
        <f t="shared" si="218"/>
        <v>#N/A</v>
      </c>
      <c r="BU226" s="1" t="e">
        <f t="shared" si="219"/>
        <v>#N/A</v>
      </c>
      <c r="BW226" s="40" t="str">
        <f t="shared" si="220"/>
        <v/>
      </c>
      <c r="BX226" s="40" t="str">
        <f t="shared" si="221"/>
        <v/>
      </c>
      <c r="BY226" s="40" t="str">
        <f t="shared" si="222"/>
        <v/>
      </c>
      <c r="BZ226" s="40" t="str">
        <f t="shared" si="223"/>
        <v/>
      </c>
      <c r="CA226" s="40" t="str">
        <f t="shared" si="224"/>
        <v/>
      </c>
      <c r="CB226" s="40" t="str">
        <f t="shared" si="225"/>
        <v/>
      </c>
      <c r="CD226" s="10" t="e">
        <f t="shared" si="226"/>
        <v>#N/A</v>
      </c>
      <c r="CE226" s="10" t="e">
        <f t="shared" si="227"/>
        <v>#N/A</v>
      </c>
      <c r="CF226" s="10" t="e">
        <f t="shared" si="228"/>
        <v>#N/A</v>
      </c>
      <c r="CG226" s="10" t="e">
        <f t="shared" si="229"/>
        <v>#N/A</v>
      </c>
      <c r="CH226" s="10" t="e">
        <f t="shared" si="230"/>
        <v>#N/A</v>
      </c>
      <c r="CI226" s="10" t="e">
        <f t="shared" si="231"/>
        <v>#N/A</v>
      </c>
      <c r="CK226" s="40" t="str">
        <f t="shared" si="232"/>
        <v/>
      </c>
      <c r="CL226" s="40" t="str">
        <f t="shared" si="233"/>
        <v/>
      </c>
      <c r="CM226" s="40" t="str">
        <f t="shared" si="234"/>
        <v/>
      </c>
      <c r="CN226" s="40" t="str">
        <f t="shared" si="235"/>
        <v/>
      </c>
      <c r="CO226" s="40" t="str">
        <f t="shared" si="236"/>
        <v/>
      </c>
      <c r="CP226" s="40" t="str">
        <f t="shared" si="237"/>
        <v/>
      </c>
      <c r="CR226" s="9" t="str">
        <f t="shared" si="238"/>
        <v/>
      </c>
      <c r="CS226" s="9" t="str">
        <f t="shared" si="239"/>
        <v/>
      </c>
      <c r="CT226" s="9" t="str">
        <f t="shared" si="240"/>
        <v/>
      </c>
      <c r="CU226" s="9" t="str">
        <f t="shared" si="241"/>
        <v/>
      </c>
      <c r="CV226" s="9" t="str">
        <f t="shared" si="242"/>
        <v/>
      </c>
      <c r="CW226" s="9" t="str">
        <f t="shared" si="243"/>
        <v/>
      </c>
      <c r="CY226" s="9" t="str">
        <f t="shared" si="244"/>
        <v/>
      </c>
      <c r="CZ226" s="9" t="str">
        <f t="shared" si="245"/>
        <v/>
      </c>
      <c r="DA226" s="9" t="str">
        <f t="shared" si="246"/>
        <v/>
      </c>
      <c r="DB226" s="9" t="str">
        <f t="shared" si="247"/>
        <v/>
      </c>
      <c r="DC226" s="9" t="str">
        <f t="shared" si="248"/>
        <v/>
      </c>
      <c r="DD226" s="9" t="str">
        <f t="shared" si="249"/>
        <v/>
      </c>
      <c r="DF226" s="9" t="str">
        <f>IF($A226=2,IF(ISNUMBER(CR226/Ukraine!CR226),100*CR226/Ukraine!CR226,""),"")</f>
        <v/>
      </c>
      <c r="DG226" s="9" t="str">
        <f>IF($A226=2,IF(ISNUMBER(CS226/Ukraine!CS226),100*CS226/Ukraine!CS226,""),"")</f>
        <v/>
      </c>
      <c r="DH226" s="9" t="str">
        <f>IF($A226=2,IF(ISNUMBER(CT226/Ukraine!CT226),100*CT226/Ukraine!CT226,""),"")</f>
        <v/>
      </c>
      <c r="DI226" s="9" t="str">
        <f>IF($A226=2,IF(ISNUMBER(CU226/Ukraine!CU226),100*CU226/Ukraine!CU226,""),"")</f>
        <v/>
      </c>
      <c r="DJ226" s="9" t="str">
        <f>IF($A226=2,IF(ISNUMBER(CV226/Ukraine!CV226),100*CV226/Ukraine!CV226,""),"")</f>
        <v/>
      </c>
      <c r="DK226" s="9" t="str">
        <f>IF($A226=2,IF(ISNUMBER(CW226/Ukraine!CW226),100*CW226/Ukraine!CW226,""),"")</f>
        <v/>
      </c>
      <c r="DM226" s="40" t="str">
        <f t="shared" si="250"/>
        <v/>
      </c>
      <c r="DN226" s="40" t="str">
        <f t="shared" si="251"/>
        <v/>
      </c>
      <c r="DO226" s="40" t="str">
        <f t="shared" si="252"/>
        <v/>
      </c>
      <c r="DP226" s="40" t="str">
        <f t="shared" si="253"/>
        <v/>
      </c>
      <c r="DQ226" s="40" t="str">
        <f t="shared" si="254"/>
        <v/>
      </c>
      <c r="DR226" s="40" t="str">
        <f t="shared" si="207"/>
        <v/>
      </c>
      <c r="DT226" s="40" t="str">
        <f t="shared" si="255"/>
        <v/>
      </c>
      <c r="DU226" s="40" t="str">
        <f t="shared" si="256"/>
        <v/>
      </c>
      <c r="DV226" s="40" t="str">
        <f t="shared" si="257"/>
        <v/>
      </c>
      <c r="DW226" s="40" t="str">
        <f t="shared" si="258"/>
        <v/>
      </c>
      <c r="DX226" s="40" t="str">
        <f t="shared" si="259"/>
        <v/>
      </c>
      <c r="DY226" s="40" t="str">
        <f t="shared" si="260"/>
        <v/>
      </c>
    </row>
    <row r="227" spans="1:129" x14ac:dyDescent="0.2">
      <c r="A227" s="39">
        <f>'Industry selection'!C227</f>
        <v>1</v>
      </c>
      <c r="B227" s="2">
        <v>53.2</v>
      </c>
      <c r="C227" s="2" t="s">
        <v>460</v>
      </c>
      <c r="E227" s="30" t="s">
        <v>459</v>
      </c>
      <c r="F227" s="31">
        <v>53.2</v>
      </c>
      <c r="G227" s="32" t="s">
        <v>460</v>
      </c>
      <c r="H227" s="157">
        <f>[1]Ternopil!$F$225</f>
        <v>2</v>
      </c>
      <c r="I227" s="157" t="str">
        <f>[1]Ternopil!$G$225</f>
        <v>к</v>
      </c>
      <c r="J227" s="157" t="str">
        <f>[1]Ternopil!$H$225</f>
        <v>к</v>
      </c>
      <c r="K227" s="157" t="str">
        <f>[1]Ternopil!$I$225</f>
        <v>к</v>
      </c>
      <c r="L227" s="157" t="str">
        <f>[1]Ternopil!$J$225</f>
        <v>к</v>
      </c>
      <c r="M227" s="11"/>
      <c r="N227" s="33" t="s">
        <v>951</v>
      </c>
      <c r="O227" s="36">
        <v>53.2</v>
      </c>
      <c r="P227" s="35" t="s">
        <v>460</v>
      </c>
      <c r="Q227" s="157">
        <f>[2]Ternopil!$F$225</f>
        <v>2</v>
      </c>
      <c r="R227" s="157" t="str">
        <f>[2]Ternopil!$G$225</f>
        <v>к</v>
      </c>
      <c r="S227" s="157" t="str">
        <f>[2]Ternopil!$H$225</f>
        <v>к</v>
      </c>
      <c r="T227" s="157" t="str">
        <f>[2]Ternopil!$I$225</f>
        <v>к</v>
      </c>
      <c r="U227" s="157" t="str">
        <f>[2]Ternopil!$J$225</f>
        <v>к</v>
      </c>
      <c r="V227" s="11"/>
      <c r="W227" s="36" t="s">
        <v>1296</v>
      </c>
      <c r="X227" s="36">
        <v>53.2</v>
      </c>
      <c r="Y227" s="36" t="s">
        <v>460</v>
      </c>
      <c r="Z227" s="157">
        <f>[3]Ternopil!$F$225</f>
        <v>2</v>
      </c>
      <c r="AA227" s="157" t="str">
        <f>[3]Ternopil!$G$225</f>
        <v>к</v>
      </c>
      <c r="AB227" s="157" t="str">
        <f>[3]Ternopil!$H$225</f>
        <v>к</v>
      </c>
      <c r="AC227" s="157" t="str">
        <f>[3]Ternopil!$I$225</f>
        <v>к</v>
      </c>
      <c r="AD227" s="157" t="str">
        <f>[3]Ternopil!$J$225</f>
        <v>к</v>
      </c>
      <c r="AE227" s="11"/>
      <c r="AF227" s="37" t="s">
        <v>1296</v>
      </c>
      <c r="AG227" s="37">
        <v>53.2</v>
      </c>
      <c r="AH227" s="37" t="s">
        <v>460</v>
      </c>
      <c r="AI227" s="157">
        <f>[4]Ternopil!$F$225</f>
        <v>2</v>
      </c>
      <c r="AJ227" s="157" t="str">
        <f>[4]Ternopil!$G$225</f>
        <v>к</v>
      </c>
      <c r="AK227" s="157" t="str">
        <f>[4]Ternopil!$H$225</f>
        <v>к</v>
      </c>
      <c r="AL227" s="157" t="str">
        <f>[4]Ternopil!$I$225</f>
        <v>к</v>
      </c>
      <c r="AM227" s="157" t="str">
        <f>[4]Ternopil!$J$225</f>
        <v>к</v>
      </c>
      <c r="AN227" s="11"/>
      <c r="AO227" s="11" t="s">
        <v>1296</v>
      </c>
      <c r="AP227" s="11">
        <v>53.2</v>
      </c>
      <c r="AQ227" s="11" t="s">
        <v>460</v>
      </c>
      <c r="AR227" s="157">
        <f>[5]Ternopil!$F$225</f>
        <v>2</v>
      </c>
      <c r="AS227" s="157" t="str">
        <f>[5]Ternopil!$G$225</f>
        <v>к</v>
      </c>
      <c r="AT227" s="157" t="str">
        <f>[5]Ternopil!$H$225</f>
        <v>к</v>
      </c>
      <c r="AU227" s="157" t="str">
        <f>[5]Ternopil!$I$225</f>
        <v>к</v>
      </c>
      <c r="AV227" s="157" t="str">
        <f>[5]Ternopil!$J$225</f>
        <v>к</v>
      </c>
      <c r="AW227" s="11"/>
      <c r="AX227" s="33" t="s">
        <v>1296</v>
      </c>
      <c r="AY227" s="33">
        <v>53.2</v>
      </c>
      <c r="AZ227" s="33" t="s">
        <v>460</v>
      </c>
      <c r="BA227" s="157">
        <f>[6]Ternopil!$F$225</f>
        <v>2</v>
      </c>
      <c r="BB227" s="157" t="str">
        <f>[6]Ternopil!$G$225</f>
        <v>к</v>
      </c>
      <c r="BC227" s="157" t="str">
        <f>[6]Ternopil!$H$225</f>
        <v>к</v>
      </c>
      <c r="BD227" s="157" t="str">
        <f>[6]Ternopil!$I$225</f>
        <v>к</v>
      </c>
      <c r="BE227" s="157" t="str">
        <f>[6]Ternopil!$J$225</f>
        <v>к</v>
      </c>
      <c r="BG227" s="2">
        <v>53.2</v>
      </c>
      <c r="BH227" s="2" t="s">
        <v>460</v>
      </c>
      <c r="BI227" s="1">
        <f t="shared" si="208"/>
        <v>2</v>
      </c>
      <c r="BJ227" s="1">
        <f t="shared" si="209"/>
        <v>2</v>
      </c>
      <c r="BK227" s="1">
        <f t="shared" si="210"/>
        <v>2</v>
      </c>
      <c r="BL227" s="1">
        <f t="shared" si="211"/>
        <v>2</v>
      </c>
      <c r="BM227" s="1">
        <f t="shared" si="212"/>
        <v>2</v>
      </c>
      <c r="BN227" s="1">
        <f t="shared" si="213"/>
        <v>2</v>
      </c>
      <c r="BP227" s="1" t="str">
        <f t="shared" si="214"/>
        <v>к</v>
      </c>
      <c r="BQ227" s="1" t="str">
        <f t="shared" si="215"/>
        <v>к</v>
      </c>
      <c r="BR227" s="1" t="str">
        <f t="shared" si="216"/>
        <v>к</v>
      </c>
      <c r="BS227" s="1" t="str">
        <f t="shared" si="217"/>
        <v>к</v>
      </c>
      <c r="BT227" s="1" t="str">
        <f t="shared" si="218"/>
        <v>к</v>
      </c>
      <c r="BU227" s="1" t="str">
        <f t="shared" si="219"/>
        <v>к</v>
      </c>
      <c r="BW227" s="40" t="str">
        <f t="shared" si="220"/>
        <v/>
      </c>
      <c r="BX227" s="40" t="str">
        <f t="shared" si="221"/>
        <v/>
      </c>
      <c r="BY227" s="40" t="str">
        <f t="shared" si="222"/>
        <v/>
      </c>
      <c r="BZ227" s="40" t="str">
        <f t="shared" si="223"/>
        <v/>
      </c>
      <c r="CA227" s="40" t="str">
        <f t="shared" si="224"/>
        <v/>
      </c>
      <c r="CB227" s="40" t="str">
        <f t="shared" si="225"/>
        <v/>
      </c>
      <c r="CD227" s="10" t="str">
        <f t="shared" si="226"/>
        <v>к</v>
      </c>
      <c r="CE227" s="10" t="str">
        <f t="shared" si="227"/>
        <v>к</v>
      </c>
      <c r="CF227" s="10" t="str">
        <f t="shared" si="228"/>
        <v>к</v>
      </c>
      <c r="CG227" s="10" t="str">
        <f t="shared" si="229"/>
        <v>к</v>
      </c>
      <c r="CH227" s="10" t="str">
        <f t="shared" si="230"/>
        <v>к</v>
      </c>
      <c r="CI227" s="10" t="str">
        <f t="shared" si="231"/>
        <v>к</v>
      </c>
      <c r="CK227" s="40" t="str">
        <f t="shared" si="232"/>
        <v/>
      </c>
      <c r="CL227" s="40" t="str">
        <f t="shared" si="233"/>
        <v/>
      </c>
      <c r="CM227" s="40" t="str">
        <f t="shared" si="234"/>
        <v/>
      </c>
      <c r="CN227" s="40" t="str">
        <f t="shared" si="235"/>
        <v/>
      </c>
      <c r="CO227" s="40" t="str">
        <f t="shared" si="236"/>
        <v/>
      </c>
      <c r="CP227" s="40" t="str">
        <f t="shared" si="237"/>
        <v/>
      </c>
      <c r="CR227" s="9" t="str">
        <f t="shared" si="238"/>
        <v/>
      </c>
      <c r="CS227" s="9" t="str">
        <f t="shared" si="239"/>
        <v/>
      </c>
      <c r="CT227" s="9" t="str">
        <f t="shared" si="240"/>
        <v/>
      </c>
      <c r="CU227" s="9" t="str">
        <f t="shared" si="241"/>
        <v/>
      </c>
      <c r="CV227" s="9" t="str">
        <f t="shared" si="242"/>
        <v/>
      </c>
      <c r="CW227" s="9" t="str">
        <f t="shared" si="243"/>
        <v/>
      </c>
      <c r="CY227" s="9" t="str">
        <f t="shared" si="244"/>
        <v/>
      </c>
      <c r="CZ227" s="9" t="str">
        <f t="shared" si="245"/>
        <v/>
      </c>
      <c r="DA227" s="9" t="str">
        <f t="shared" si="246"/>
        <v/>
      </c>
      <c r="DB227" s="9" t="str">
        <f t="shared" si="247"/>
        <v/>
      </c>
      <c r="DC227" s="9" t="str">
        <f t="shared" si="248"/>
        <v/>
      </c>
      <c r="DD227" s="9" t="str">
        <f t="shared" si="249"/>
        <v/>
      </c>
      <c r="DF227" s="9" t="str">
        <f>IF($A227=2,IF(ISNUMBER(CR227/Ukraine!CR227),100*CR227/Ukraine!CR227,""),"")</f>
        <v/>
      </c>
      <c r="DG227" s="9" t="str">
        <f>IF($A227=2,IF(ISNUMBER(CS227/Ukraine!CS227),100*CS227/Ukraine!CS227,""),"")</f>
        <v/>
      </c>
      <c r="DH227" s="9" t="str">
        <f>IF($A227=2,IF(ISNUMBER(CT227/Ukraine!CT227),100*CT227/Ukraine!CT227,""),"")</f>
        <v/>
      </c>
      <c r="DI227" s="9" t="str">
        <f>IF($A227=2,IF(ISNUMBER(CU227/Ukraine!CU227),100*CU227/Ukraine!CU227,""),"")</f>
        <v/>
      </c>
      <c r="DJ227" s="9" t="str">
        <f>IF($A227=2,IF(ISNUMBER(CV227/Ukraine!CV227),100*CV227/Ukraine!CV227,""),"")</f>
        <v/>
      </c>
      <c r="DK227" s="9" t="str">
        <f>IF($A227=2,IF(ISNUMBER(CW227/Ukraine!CW227),100*CW227/Ukraine!CW227,""),"")</f>
        <v/>
      </c>
      <c r="DM227" s="40" t="str">
        <f t="shared" si="250"/>
        <v/>
      </c>
      <c r="DN227" s="40" t="str">
        <f t="shared" si="251"/>
        <v/>
      </c>
      <c r="DO227" s="40" t="str">
        <f t="shared" si="252"/>
        <v/>
      </c>
      <c r="DP227" s="40" t="str">
        <f t="shared" si="253"/>
        <v/>
      </c>
      <c r="DQ227" s="40" t="str">
        <f t="shared" si="254"/>
        <v/>
      </c>
      <c r="DR227" s="40" t="str">
        <f t="shared" si="207"/>
        <v/>
      </c>
      <c r="DT227" s="40" t="str">
        <f t="shared" si="255"/>
        <v/>
      </c>
      <c r="DU227" s="40" t="str">
        <f t="shared" si="256"/>
        <v/>
      </c>
      <c r="DV227" s="40" t="str">
        <f t="shared" si="257"/>
        <v/>
      </c>
      <c r="DW227" s="40" t="str">
        <f t="shared" si="258"/>
        <v/>
      </c>
      <c r="DX227" s="40" t="str">
        <f t="shared" si="259"/>
        <v/>
      </c>
      <c r="DY227" s="40" t="str">
        <f t="shared" si="260"/>
        <v/>
      </c>
    </row>
    <row r="228" spans="1:129" x14ac:dyDescent="0.2">
      <c r="A228" s="39" t="str">
        <f>'Industry selection'!C228</f>
        <v/>
      </c>
      <c r="B228" s="2" t="s">
        <v>462</v>
      </c>
      <c r="C228" s="2" t="s">
        <v>463</v>
      </c>
      <c r="E228" s="30" t="s">
        <v>461</v>
      </c>
      <c r="F228" s="31" t="s">
        <v>462</v>
      </c>
      <c r="G228" s="32" t="s">
        <v>463</v>
      </c>
      <c r="H228" s="157">
        <f>[1]Ternopil!$F$226</f>
        <v>105</v>
      </c>
      <c r="I228" s="157">
        <f>[1]Ternopil!$G$226</f>
        <v>1086</v>
      </c>
      <c r="J228" s="157">
        <f>[1]Ternopil!$H$226</f>
        <v>1057</v>
      </c>
      <c r="K228" s="157">
        <f>[1]Ternopil!$I$226</f>
        <v>62240.1</v>
      </c>
      <c r="L228" s="157">
        <f>[1]Ternopil!$J$226</f>
        <v>15523.7</v>
      </c>
      <c r="M228" s="11"/>
      <c r="N228" s="33" t="s">
        <v>952</v>
      </c>
      <c r="O228" s="36" t="s">
        <v>462</v>
      </c>
      <c r="P228" s="35" t="s">
        <v>463</v>
      </c>
      <c r="Q228" s="157">
        <f>[2]Ternopil!$F$226</f>
        <v>103</v>
      </c>
      <c r="R228" s="157">
        <f>[2]Ternopil!$G$226</f>
        <v>1051</v>
      </c>
      <c r="S228" s="157">
        <f>[2]Ternopil!$H$226</f>
        <v>1007</v>
      </c>
      <c r="T228" s="157">
        <f>[2]Ternopil!$I$226</f>
        <v>61306.1</v>
      </c>
      <c r="U228" s="157">
        <f>[2]Ternopil!$J$226</f>
        <v>15208.3</v>
      </c>
      <c r="V228" s="11"/>
      <c r="W228" s="36" t="s">
        <v>1297</v>
      </c>
      <c r="X228" s="36" t="s">
        <v>462</v>
      </c>
      <c r="Y228" s="36" t="s">
        <v>463</v>
      </c>
      <c r="Z228" s="157">
        <f>[3]Ternopil!$F$226</f>
        <v>97</v>
      </c>
      <c r="AA228" s="157">
        <f>[3]Ternopil!$G$226</f>
        <v>856</v>
      </c>
      <c r="AB228" s="157">
        <f>[3]Ternopil!$H$226</f>
        <v>816</v>
      </c>
      <c r="AC228" s="157">
        <f>[3]Ternopil!$I$226</f>
        <v>50180.9</v>
      </c>
      <c r="AD228" s="157">
        <f>[3]Ternopil!$J$226</f>
        <v>13243.9</v>
      </c>
      <c r="AE228" s="11"/>
      <c r="AF228" s="37" t="s">
        <v>1297</v>
      </c>
      <c r="AG228" s="37" t="s">
        <v>462</v>
      </c>
      <c r="AH228" s="37" t="s">
        <v>463</v>
      </c>
      <c r="AI228" s="157">
        <f>[4]Ternopil!$F$226</f>
        <v>93</v>
      </c>
      <c r="AJ228" s="157">
        <f>[4]Ternopil!$G$226</f>
        <v>695</v>
      </c>
      <c r="AK228" s="157">
        <f>[4]Ternopil!$H$226</f>
        <v>676</v>
      </c>
      <c r="AL228" s="157">
        <f>[4]Ternopil!$I$226</f>
        <v>56147.6</v>
      </c>
      <c r="AM228" s="157">
        <f>[4]Ternopil!$J$226</f>
        <v>11724.4</v>
      </c>
      <c r="AN228" s="11"/>
      <c r="AO228" s="11" t="s">
        <v>1297</v>
      </c>
      <c r="AP228" s="11" t="s">
        <v>462</v>
      </c>
      <c r="AQ228" s="11" t="s">
        <v>463</v>
      </c>
      <c r="AR228" s="157">
        <f>[5]Ternopil!$F$226</f>
        <v>76</v>
      </c>
      <c r="AS228" s="157">
        <f>[5]Ternopil!$G$226</f>
        <v>745</v>
      </c>
      <c r="AT228" s="157">
        <f>[5]Ternopil!$H$226</f>
        <v>718</v>
      </c>
      <c r="AU228" s="157">
        <f>[5]Ternopil!$I$226</f>
        <v>72328</v>
      </c>
      <c r="AV228" s="157">
        <f>[5]Ternopil!$J$226</f>
        <v>17187.5</v>
      </c>
      <c r="AW228" s="11"/>
      <c r="AX228" s="33" t="s">
        <v>1297</v>
      </c>
      <c r="AY228" s="33" t="s">
        <v>462</v>
      </c>
      <c r="AZ228" s="33" t="s">
        <v>463</v>
      </c>
      <c r="BA228" s="157">
        <f>[6]Ternopil!$F$226</f>
        <v>81</v>
      </c>
      <c r="BB228" s="157">
        <f>[6]Ternopil!$G$226</f>
        <v>550</v>
      </c>
      <c r="BC228" s="157">
        <f>[6]Ternopil!$H$226</f>
        <v>525</v>
      </c>
      <c r="BD228" s="157">
        <f>[6]Ternopil!$I$226</f>
        <v>76997.8</v>
      </c>
      <c r="BE228" s="157">
        <f>[6]Ternopil!$J$226</f>
        <v>20993</v>
      </c>
      <c r="BG228" s="2" t="s">
        <v>462</v>
      </c>
      <c r="BH228" s="2" t="s">
        <v>463</v>
      </c>
      <c r="BI228" s="1">
        <f t="shared" si="208"/>
        <v>105</v>
      </c>
      <c r="BJ228" s="1">
        <f t="shared" si="209"/>
        <v>103</v>
      </c>
      <c r="BK228" s="1">
        <f t="shared" si="210"/>
        <v>97</v>
      </c>
      <c r="BL228" s="1">
        <f t="shared" si="211"/>
        <v>93</v>
      </c>
      <c r="BM228" s="1">
        <f t="shared" si="212"/>
        <v>76</v>
      </c>
      <c r="BN228" s="1">
        <f t="shared" si="213"/>
        <v>81</v>
      </c>
      <c r="BP228" s="1">
        <f t="shared" si="214"/>
        <v>1057</v>
      </c>
      <c r="BQ228" s="1">
        <f t="shared" si="215"/>
        <v>1007</v>
      </c>
      <c r="BR228" s="1">
        <f t="shared" si="216"/>
        <v>816</v>
      </c>
      <c r="BS228" s="1">
        <f t="shared" si="217"/>
        <v>676</v>
      </c>
      <c r="BT228" s="1">
        <f t="shared" si="218"/>
        <v>718</v>
      </c>
      <c r="BU228" s="1">
        <f t="shared" si="219"/>
        <v>525</v>
      </c>
      <c r="BW228" s="40" t="str">
        <f t="shared" si="220"/>
        <v/>
      </c>
      <c r="BX228" s="40" t="str">
        <f t="shared" si="221"/>
        <v/>
      </c>
      <c r="BY228" s="40" t="str">
        <f t="shared" si="222"/>
        <v/>
      </c>
      <c r="BZ228" s="40" t="str">
        <f t="shared" si="223"/>
        <v/>
      </c>
      <c r="CA228" s="40" t="str">
        <f t="shared" si="224"/>
        <v/>
      </c>
      <c r="CB228" s="40" t="str">
        <f t="shared" si="225"/>
        <v/>
      </c>
      <c r="CD228" s="10">
        <f t="shared" si="226"/>
        <v>15523.7</v>
      </c>
      <c r="CE228" s="10">
        <f t="shared" si="227"/>
        <v>15208.3</v>
      </c>
      <c r="CF228" s="10">
        <f t="shared" si="228"/>
        <v>13243.9</v>
      </c>
      <c r="CG228" s="10">
        <f t="shared" si="229"/>
        <v>11724.4</v>
      </c>
      <c r="CH228" s="10">
        <f t="shared" si="230"/>
        <v>17187.5</v>
      </c>
      <c r="CI228" s="10">
        <f t="shared" si="231"/>
        <v>20993</v>
      </c>
      <c r="CK228" s="40" t="str">
        <f t="shared" si="232"/>
        <v/>
      </c>
      <c r="CL228" s="40" t="str">
        <f t="shared" si="233"/>
        <v/>
      </c>
      <c r="CM228" s="40" t="str">
        <f t="shared" si="234"/>
        <v/>
      </c>
      <c r="CN228" s="40" t="str">
        <f t="shared" si="235"/>
        <v/>
      </c>
      <c r="CO228" s="40" t="str">
        <f t="shared" si="236"/>
        <v/>
      </c>
      <c r="CP228" s="40" t="str">
        <f t="shared" si="237"/>
        <v/>
      </c>
      <c r="CR228" s="9" t="str">
        <f t="shared" si="238"/>
        <v/>
      </c>
      <c r="CS228" s="9" t="str">
        <f t="shared" si="239"/>
        <v/>
      </c>
      <c r="CT228" s="9" t="str">
        <f t="shared" si="240"/>
        <v/>
      </c>
      <c r="CU228" s="9" t="str">
        <f t="shared" si="241"/>
        <v/>
      </c>
      <c r="CV228" s="9" t="str">
        <f t="shared" si="242"/>
        <v/>
      </c>
      <c r="CW228" s="9" t="str">
        <f t="shared" si="243"/>
        <v/>
      </c>
      <c r="CY228" s="9" t="str">
        <f t="shared" si="244"/>
        <v/>
      </c>
      <c r="CZ228" s="9" t="str">
        <f t="shared" si="245"/>
        <v/>
      </c>
      <c r="DA228" s="9" t="str">
        <f t="shared" si="246"/>
        <v/>
      </c>
      <c r="DB228" s="9" t="str">
        <f t="shared" si="247"/>
        <v/>
      </c>
      <c r="DC228" s="9" t="str">
        <f t="shared" si="248"/>
        <v/>
      </c>
      <c r="DD228" s="9" t="str">
        <f t="shared" si="249"/>
        <v/>
      </c>
      <c r="DF228" s="9" t="str">
        <f>IF($A228=2,IF(ISNUMBER(CR228/Ukraine!CR228),100*CR228/Ukraine!CR228,""),"")</f>
        <v/>
      </c>
      <c r="DG228" s="9" t="str">
        <f>IF($A228=2,IF(ISNUMBER(CS228/Ukraine!CS228),100*CS228/Ukraine!CS228,""),"")</f>
        <v/>
      </c>
      <c r="DH228" s="9" t="str">
        <f>IF($A228=2,IF(ISNUMBER(CT228/Ukraine!CT228),100*CT228/Ukraine!CT228,""),"")</f>
        <v/>
      </c>
      <c r="DI228" s="9" t="str">
        <f>IF($A228=2,IF(ISNUMBER(CU228/Ukraine!CU228),100*CU228/Ukraine!CU228,""),"")</f>
        <v/>
      </c>
      <c r="DJ228" s="9" t="str">
        <f>IF($A228=2,IF(ISNUMBER(CV228/Ukraine!CV228),100*CV228/Ukraine!CV228,""),"")</f>
        <v/>
      </c>
      <c r="DK228" s="9" t="str">
        <f>IF($A228=2,IF(ISNUMBER(CW228/Ukraine!CW228),100*CW228/Ukraine!CW228,""),"")</f>
        <v/>
      </c>
      <c r="DM228" s="40" t="str">
        <f t="shared" si="250"/>
        <v/>
      </c>
      <c r="DN228" s="40" t="str">
        <f t="shared" si="251"/>
        <v/>
      </c>
      <c r="DO228" s="40" t="str">
        <f t="shared" si="252"/>
        <v/>
      </c>
      <c r="DP228" s="40" t="str">
        <f t="shared" si="253"/>
        <v/>
      </c>
      <c r="DQ228" s="40" t="str">
        <f t="shared" si="254"/>
        <v/>
      </c>
      <c r="DR228" s="40" t="str">
        <f t="shared" si="207"/>
        <v/>
      </c>
      <c r="DT228" s="40" t="str">
        <f t="shared" si="255"/>
        <v/>
      </c>
      <c r="DU228" s="40" t="str">
        <f t="shared" si="256"/>
        <v/>
      </c>
      <c r="DV228" s="40" t="str">
        <f t="shared" si="257"/>
        <v/>
      </c>
      <c r="DW228" s="40" t="str">
        <f t="shared" si="258"/>
        <v/>
      </c>
      <c r="DX228" s="40" t="str">
        <f t="shared" si="259"/>
        <v/>
      </c>
      <c r="DY228" s="40" t="str">
        <f t="shared" si="260"/>
        <v/>
      </c>
    </row>
    <row r="229" spans="1:129" x14ac:dyDescent="0.2">
      <c r="A229" s="39" t="str">
        <f>'Industry selection'!C229</f>
        <v/>
      </c>
      <c r="B229" s="2">
        <v>55</v>
      </c>
      <c r="C229" s="2" t="s">
        <v>465</v>
      </c>
      <c r="E229" s="30" t="s">
        <v>464</v>
      </c>
      <c r="F229" s="31">
        <v>55</v>
      </c>
      <c r="G229" s="32" t="s">
        <v>465</v>
      </c>
      <c r="H229" s="157">
        <f>[1]Ternopil!$F$227</f>
        <v>13</v>
      </c>
      <c r="I229" s="157">
        <f>[1]Ternopil!$G$227</f>
        <v>170</v>
      </c>
      <c r="J229" s="157">
        <f>[1]Ternopil!$H$227</f>
        <v>164</v>
      </c>
      <c r="K229" s="157">
        <f>[1]Ternopil!$I$227</f>
        <v>14241.9</v>
      </c>
      <c r="L229" s="157">
        <f>[1]Ternopil!$J$227</f>
        <v>3577.5</v>
      </c>
      <c r="M229" s="11"/>
      <c r="N229" s="33" t="s">
        <v>953</v>
      </c>
      <c r="O229" s="36">
        <v>55</v>
      </c>
      <c r="P229" s="35" t="s">
        <v>465</v>
      </c>
      <c r="Q229" s="157">
        <f>[2]Ternopil!$F$227</f>
        <v>14</v>
      </c>
      <c r="R229" s="157">
        <f>[2]Ternopil!$G$227</f>
        <v>163</v>
      </c>
      <c r="S229" s="157">
        <f>[2]Ternopil!$H$227</f>
        <v>159</v>
      </c>
      <c r="T229" s="157">
        <f>[2]Ternopil!$I$227</f>
        <v>15464.3</v>
      </c>
      <c r="U229" s="157">
        <f>[2]Ternopil!$J$227</f>
        <v>3066.2</v>
      </c>
      <c r="V229" s="11"/>
      <c r="W229" s="36" t="s">
        <v>1298</v>
      </c>
      <c r="X229" s="36">
        <v>55</v>
      </c>
      <c r="Y229" s="36" t="s">
        <v>465</v>
      </c>
      <c r="Z229" s="157">
        <f>[3]Ternopil!$F$227</f>
        <v>11</v>
      </c>
      <c r="AA229" s="157">
        <f>[3]Ternopil!$G$227</f>
        <v>123</v>
      </c>
      <c r="AB229" s="157">
        <f>[3]Ternopil!$H$227</f>
        <v>120</v>
      </c>
      <c r="AC229" s="157">
        <f>[3]Ternopil!$I$227</f>
        <v>12104.6</v>
      </c>
      <c r="AD229" s="157">
        <f>[3]Ternopil!$J$227</f>
        <v>2617.1</v>
      </c>
      <c r="AE229" s="11"/>
      <c r="AF229" s="37" t="s">
        <v>1298</v>
      </c>
      <c r="AG229" s="37">
        <v>55</v>
      </c>
      <c r="AH229" s="37" t="s">
        <v>465</v>
      </c>
      <c r="AI229" s="157">
        <f>[4]Ternopil!$F$227</f>
        <v>14</v>
      </c>
      <c r="AJ229" s="157">
        <f>[4]Ternopil!$G$227</f>
        <v>132</v>
      </c>
      <c r="AK229" s="157">
        <f>[4]Ternopil!$H$227</f>
        <v>129</v>
      </c>
      <c r="AL229" s="157">
        <f>[4]Ternopil!$I$227</f>
        <v>16369.6</v>
      </c>
      <c r="AM229" s="157">
        <f>[4]Ternopil!$J$227</f>
        <v>2819.2</v>
      </c>
      <c r="AN229" s="11"/>
      <c r="AO229" s="11" t="s">
        <v>1298</v>
      </c>
      <c r="AP229" s="11">
        <v>55</v>
      </c>
      <c r="AQ229" s="11" t="s">
        <v>465</v>
      </c>
      <c r="AR229" s="157">
        <f>[5]Ternopil!$F$227</f>
        <v>14</v>
      </c>
      <c r="AS229" s="157">
        <f>[5]Ternopil!$G$227</f>
        <v>143</v>
      </c>
      <c r="AT229" s="157">
        <f>[5]Ternopil!$H$227</f>
        <v>135</v>
      </c>
      <c r="AU229" s="157">
        <f>[5]Ternopil!$I$227</f>
        <v>19717.8</v>
      </c>
      <c r="AV229" s="157">
        <f>[5]Ternopil!$J$227</f>
        <v>3653.8</v>
      </c>
      <c r="AW229" s="11"/>
      <c r="AX229" s="33" t="s">
        <v>1298</v>
      </c>
      <c r="AY229" s="33">
        <v>55</v>
      </c>
      <c r="AZ229" s="33" t="s">
        <v>465</v>
      </c>
      <c r="BA229" s="157">
        <f>[6]Ternopil!$F$227</f>
        <v>14</v>
      </c>
      <c r="BB229" s="157">
        <f>[6]Ternopil!$G$227</f>
        <v>149</v>
      </c>
      <c r="BC229" s="157">
        <f>[6]Ternopil!$H$227</f>
        <v>147</v>
      </c>
      <c r="BD229" s="157">
        <f>[6]Ternopil!$I$227</f>
        <v>25279.5</v>
      </c>
      <c r="BE229" s="157">
        <f>[6]Ternopil!$J$227</f>
        <v>5515.3</v>
      </c>
      <c r="BG229" s="2">
        <v>55</v>
      </c>
      <c r="BH229" s="2" t="s">
        <v>465</v>
      </c>
      <c r="BI229" s="1">
        <f t="shared" si="208"/>
        <v>13</v>
      </c>
      <c r="BJ229" s="1">
        <f t="shared" si="209"/>
        <v>14</v>
      </c>
      <c r="BK229" s="1">
        <f t="shared" si="210"/>
        <v>11</v>
      </c>
      <c r="BL229" s="1">
        <f t="shared" si="211"/>
        <v>14</v>
      </c>
      <c r="BM229" s="1">
        <f t="shared" si="212"/>
        <v>14</v>
      </c>
      <c r="BN229" s="1">
        <f t="shared" si="213"/>
        <v>14</v>
      </c>
      <c r="BP229" s="1">
        <f t="shared" si="214"/>
        <v>164</v>
      </c>
      <c r="BQ229" s="1">
        <f t="shared" si="215"/>
        <v>159</v>
      </c>
      <c r="BR229" s="1">
        <f t="shared" si="216"/>
        <v>120</v>
      </c>
      <c r="BS229" s="1">
        <f t="shared" si="217"/>
        <v>129</v>
      </c>
      <c r="BT229" s="1">
        <f t="shared" si="218"/>
        <v>135</v>
      </c>
      <c r="BU229" s="1">
        <f t="shared" si="219"/>
        <v>147</v>
      </c>
      <c r="BW229" s="40" t="str">
        <f t="shared" si="220"/>
        <v/>
      </c>
      <c r="BX229" s="40" t="str">
        <f t="shared" si="221"/>
        <v/>
      </c>
      <c r="BY229" s="40" t="str">
        <f t="shared" si="222"/>
        <v/>
      </c>
      <c r="BZ229" s="40" t="str">
        <f t="shared" si="223"/>
        <v/>
      </c>
      <c r="CA229" s="40" t="str">
        <f t="shared" si="224"/>
        <v/>
      </c>
      <c r="CB229" s="40" t="str">
        <f t="shared" si="225"/>
        <v/>
      </c>
      <c r="CD229" s="10">
        <f t="shared" si="226"/>
        <v>3577.5</v>
      </c>
      <c r="CE229" s="10">
        <f t="shared" si="227"/>
        <v>3066.2</v>
      </c>
      <c r="CF229" s="10">
        <f t="shared" si="228"/>
        <v>2617.1</v>
      </c>
      <c r="CG229" s="10">
        <f t="shared" si="229"/>
        <v>2819.2</v>
      </c>
      <c r="CH229" s="10">
        <f t="shared" si="230"/>
        <v>3653.8</v>
      </c>
      <c r="CI229" s="10">
        <f t="shared" si="231"/>
        <v>5515.3</v>
      </c>
      <c r="CK229" s="40" t="str">
        <f t="shared" si="232"/>
        <v/>
      </c>
      <c r="CL229" s="40" t="str">
        <f t="shared" si="233"/>
        <v/>
      </c>
      <c r="CM229" s="40" t="str">
        <f t="shared" si="234"/>
        <v/>
      </c>
      <c r="CN229" s="40" t="str">
        <f t="shared" si="235"/>
        <v/>
      </c>
      <c r="CO229" s="40" t="str">
        <f t="shared" si="236"/>
        <v/>
      </c>
      <c r="CP229" s="40" t="str">
        <f t="shared" si="237"/>
        <v/>
      </c>
      <c r="CR229" s="9" t="str">
        <f t="shared" si="238"/>
        <v/>
      </c>
      <c r="CS229" s="9" t="str">
        <f t="shared" si="239"/>
        <v/>
      </c>
      <c r="CT229" s="9" t="str">
        <f t="shared" si="240"/>
        <v/>
      </c>
      <c r="CU229" s="9" t="str">
        <f t="shared" si="241"/>
        <v/>
      </c>
      <c r="CV229" s="9" t="str">
        <f t="shared" si="242"/>
        <v/>
      </c>
      <c r="CW229" s="9" t="str">
        <f t="shared" si="243"/>
        <v/>
      </c>
      <c r="CY229" s="9" t="str">
        <f t="shared" si="244"/>
        <v/>
      </c>
      <c r="CZ229" s="9" t="str">
        <f t="shared" si="245"/>
        <v/>
      </c>
      <c r="DA229" s="9" t="str">
        <f t="shared" si="246"/>
        <v/>
      </c>
      <c r="DB229" s="9" t="str">
        <f t="shared" si="247"/>
        <v/>
      </c>
      <c r="DC229" s="9" t="str">
        <f t="shared" si="248"/>
        <v/>
      </c>
      <c r="DD229" s="9" t="str">
        <f t="shared" si="249"/>
        <v/>
      </c>
      <c r="DF229" s="9" t="str">
        <f>IF($A229=2,IF(ISNUMBER(CR229/Ukraine!CR229),100*CR229/Ukraine!CR229,""),"")</f>
        <v/>
      </c>
      <c r="DG229" s="9" t="str">
        <f>IF($A229=2,IF(ISNUMBER(CS229/Ukraine!CS229),100*CS229/Ukraine!CS229,""),"")</f>
        <v/>
      </c>
      <c r="DH229" s="9" t="str">
        <f>IF($A229=2,IF(ISNUMBER(CT229/Ukraine!CT229),100*CT229/Ukraine!CT229,""),"")</f>
        <v/>
      </c>
      <c r="DI229" s="9" t="str">
        <f>IF($A229=2,IF(ISNUMBER(CU229/Ukraine!CU229),100*CU229/Ukraine!CU229,""),"")</f>
        <v/>
      </c>
      <c r="DJ229" s="9" t="str">
        <f>IF($A229=2,IF(ISNUMBER(CV229/Ukraine!CV229),100*CV229/Ukraine!CV229,""),"")</f>
        <v/>
      </c>
      <c r="DK229" s="9" t="str">
        <f>IF($A229=2,IF(ISNUMBER(CW229/Ukraine!CW229),100*CW229/Ukraine!CW229,""),"")</f>
        <v/>
      </c>
      <c r="DM229" s="40" t="str">
        <f t="shared" si="250"/>
        <v/>
      </c>
      <c r="DN229" s="40" t="str">
        <f t="shared" si="251"/>
        <v/>
      </c>
      <c r="DO229" s="40" t="str">
        <f t="shared" si="252"/>
        <v/>
      </c>
      <c r="DP229" s="40" t="str">
        <f t="shared" si="253"/>
        <v/>
      </c>
      <c r="DQ229" s="40" t="str">
        <f t="shared" si="254"/>
        <v/>
      </c>
      <c r="DR229" s="40" t="str">
        <f t="shared" si="207"/>
        <v/>
      </c>
      <c r="DT229" s="40" t="str">
        <f t="shared" si="255"/>
        <v/>
      </c>
      <c r="DU229" s="40" t="str">
        <f t="shared" si="256"/>
        <v/>
      </c>
      <c r="DV229" s="40" t="str">
        <f t="shared" si="257"/>
        <v/>
      </c>
      <c r="DW229" s="40" t="str">
        <f t="shared" si="258"/>
        <v/>
      </c>
      <c r="DX229" s="40" t="str">
        <f t="shared" si="259"/>
        <v/>
      </c>
      <c r="DY229" s="40" t="str">
        <f t="shared" si="260"/>
        <v/>
      </c>
    </row>
    <row r="230" spans="1:129" x14ac:dyDescent="0.2">
      <c r="A230" s="39">
        <f>'Industry selection'!C230</f>
        <v>2</v>
      </c>
      <c r="B230" s="2">
        <v>55.1</v>
      </c>
      <c r="C230" s="2" t="s">
        <v>467</v>
      </c>
      <c r="E230" s="30" t="s">
        <v>466</v>
      </c>
      <c r="F230" s="31">
        <v>55.1</v>
      </c>
      <c r="G230" s="32" t="s">
        <v>467</v>
      </c>
      <c r="H230" s="157">
        <f>[1]Ternopil!$F$228</f>
        <v>9</v>
      </c>
      <c r="I230" s="157">
        <f>[1]Ternopil!$G$228</f>
        <v>132</v>
      </c>
      <c r="J230" s="157">
        <f>[1]Ternopil!$H$228</f>
        <v>129</v>
      </c>
      <c r="K230" s="157">
        <f>[1]Ternopil!$I$228</f>
        <v>12610.6</v>
      </c>
      <c r="L230" s="157">
        <f>[1]Ternopil!$J$228</f>
        <v>3016.4</v>
      </c>
      <c r="M230" s="11"/>
      <c r="N230" s="33" t="s">
        <v>954</v>
      </c>
      <c r="O230" s="36">
        <v>55.1</v>
      </c>
      <c r="P230" s="35" t="s">
        <v>467</v>
      </c>
      <c r="Q230" s="157">
        <f>[2]Ternopil!$F$228</f>
        <v>10</v>
      </c>
      <c r="R230" s="157">
        <f>[2]Ternopil!$G$228</f>
        <v>126</v>
      </c>
      <c r="S230" s="157">
        <f>[2]Ternopil!$H$228</f>
        <v>123</v>
      </c>
      <c r="T230" s="157">
        <f>[2]Ternopil!$I$228</f>
        <v>13254.5</v>
      </c>
      <c r="U230" s="157">
        <f>[2]Ternopil!$J$228</f>
        <v>2687.8</v>
      </c>
      <c r="V230" s="11"/>
      <c r="W230" s="36" t="s">
        <v>1299</v>
      </c>
      <c r="X230" s="36">
        <v>55.1</v>
      </c>
      <c r="Y230" s="36" t="s">
        <v>467</v>
      </c>
      <c r="Z230" s="157">
        <f>[3]Ternopil!$F$228</f>
        <v>8</v>
      </c>
      <c r="AA230" s="157">
        <f>[3]Ternopil!$G$228</f>
        <v>107</v>
      </c>
      <c r="AB230" s="157">
        <f>[3]Ternopil!$H$228</f>
        <v>104</v>
      </c>
      <c r="AC230" s="157">
        <f>[3]Ternopil!$I$228</f>
        <v>10945.1</v>
      </c>
      <c r="AD230" s="157">
        <f>[3]Ternopil!$J$228</f>
        <v>2364.3000000000002</v>
      </c>
      <c r="AE230" s="11"/>
      <c r="AF230" s="37" t="s">
        <v>1299</v>
      </c>
      <c r="AG230" s="37">
        <v>55.1</v>
      </c>
      <c r="AH230" s="37" t="s">
        <v>467</v>
      </c>
      <c r="AI230" s="157">
        <f>[4]Ternopil!$F$228</f>
        <v>7</v>
      </c>
      <c r="AJ230" s="157">
        <f>[4]Ternopil!$G$228</f>
        <v>101</v>
      </c>
      <c r="AK230" s="157">
        <f>[4]Ternopil!$H$228</f>
        <v>99</v>
      </c>
      <c r="AL230" s="157">
        <f>[4]Ternopil!$I$228</f>
        <v>14728.9</v>
      </c>
      <c r="AM230" s="157">
        <f>[4]Ternopil!$J$228</f>
        <v>2351.6999999999998</v>
      </c>
      <c r="AN230" s="11"/>
      <c r="AO230" s="11" t="s">
        <v>1299</v>
      </c>
      <c r="AP230" s="11">
        <v>55.1</v>
      </c>
      <c r="AQ230" s="11" t="s">
        <v>467</v>
      </c>
      <c r="AR230" s="157">
        <f>[5]Ternopil!$F$228</f>
        <v>7</v>
      </c>
      <c r="AS230" s="157">
        <f>[5]Ternopil!$G$228</f>
        <v>116</v>
      </c>
      <c r="AT230" s="157">
        <f>[5]Ternopil!$H$228</f>
        <v>115</v>
      </c>
      <c r="AU230" s="157">
        <f>[5]Ternopil!$I$228</f>
        <v>17729.599999999999</v>
      </c>
      <c r="AV230" s="157">
        <f>[5]Ternopil!$J$228</f>
        <v>3198.9</v>
      </c>
      <c r="AW230" s="11"/>
      <c r="AX230" s="33" t="s">
        <v>1299</v>
      </c>
      <c r="AY230" s="33">
        <v>55.1</v>
      </c>
      <c r="AZ230" s="33" t="s">
        <v>467</v>
      </c>
      <c r="BA230" s="157">
        <f>[6]Ternopil!$F$228</f>
        <v>7</v>
      </c>
      <c r="BB230" s="157">
        <f>[6]Ternopil!$G$228</f>
        <v>115</v>
      </c>
      <c r="BC230" s="157">
        <f>[6]Ternopil!$H$228</f>
        <v>115</v>
      </c>
      <c r="BD230" s="157">
        <f>[6]Ternopil!$I$228</f>
        <v>22457.9</v>
      </c>
      <c r="BE230" s="157">
        <f>[6]Ternopil!$J$228</f>
        <v>4564</v>
      </c>
      <c r="BG230" s="2">
        <v>55.1</v>
      </c>
      <c r="BH230" s="2" t="s">
        <v>467</v>
      </c>
      <c r="BI230" s="1">
        <f t="shared" si="208"/>
        <v>9</v>
      </c>
      <c r="BJ230" s="1">
        <f t="shared" si="209"/>
        <v>10</v>
      </c>
      <c r="BK230" s="1">
        <f t="shared" si="210"/>
        <v>8</v>
      </c>
      <c r="BL230" s="1">
        <f t="shared" si="211"/>
        <v>7</v>
      </c>
      <c r="BM230" s="1">
        <f t="shared" si="212"/>
        <v>7</v>
      </c>
      <c r="BN230" s="1">
        <f t="shared" si="213"/>
        <v>7</v>
      </c>
      <c r="BP230" s="1">
        <f t="shared" si="214"/>
        <v>129</v>
      </c>
      <c r="BQ230" s="1">
        <f t="shared" si="215"/>
        <v>123</v>
      </c>
      <c r="BR230" s="1">
        <f t="shared" si="216"/>
        <v>104</v>
      </c>
      <c r="BS230" s="1">
        <f t="shared" si="217"/>
        <v>99</v>
      </c>
      <c r="BT230" s="1">
        <f t="shared" si="218"/>
        <v>115</v>
      </c>
      <c r="BU230" s="1">
        <f t="shared" si="219"/>
        <v>115</v>
      </c>
      <c r="BW230" s="40">
        <f t="shared" si="220"/>
        <v>1.5422873675904449E-3</v>
      </c>
      <c r="BX230" s="40">
        <f t="shared" si="221"/>
        <v>1.5239558424502237E-3</v>
      </c>
      <c r="BY230" s="40">
        <f t="shared" si="222"/>
        <v>1.3230373885277393E-3</v>
      </c>
      <c r="BZ230" s="40">
        <f t="shared" si="223"/>
        <v>1.3675544259034147E-3</v>
      </c>
      <c r="CA230" s="40">
        <f t="shared" si="224"/>
        <v>1.6544620121135393E-3</v>
      </c>
      <c r="CB230" s="40">
        <f t="shared" si="225"/>
        <v>1.6230787687183323E-3</v>
      </c>
      <c r="CD230" s="10">
        <f t="shared" si="226"/>
        <v>3016.4</v>
      </c>
      <c r="CE230" s="10">
        <f t="shared" si="227"/>
        <v>2687.8</v>
      </c>
      <c r="CF230" s="10">
        <f t="shared" si="228"/>
        <v>2364.3000000000002</v>
      </c>
      <c r="CG230" s="10">
        <f t="shared" si="229"/>
        <v>2351.6999999999998</v>
      </c>
      <c r="CH230" s="10">
        <f t="shared" si="230"/>
        <v>3198.9</v>
      </c>
      <c r="CI230" s="10">
        <f t="shared" si="231"/>
        <v>4564</v>
      </c>
      <c r="CK230" s="40">
        <f t="shared" si="232"/>
        <v>1.5103542182214494E-3</v>
      </c>
      <c r="CL230" s="40">
        <f t="shared" si="233"/>
        <v>1.2955816078313324E-3</v>
      </c>
      <c r="CM230" s="40">
        <f t="shared" si="234"/>
        <v>1.0605492759776373E-3</v>
      </c>
      <c r="CN230" s="40">
        <f t="shared" si="235"/>
        <v>8.9615841956020741E-4</v>
      </c>
      <c r="CO230" s="40">
        <f t="shared" si="236"/>
        <v>1.0739270297653938E-3</v>
      </c>
      <c r="CP230" s="40">
        <f t="shared" si="237"/>
        <v>1.0536216790832736E-3</v>
      </c>
      <c r="CR230" s="9">
        <f t="shared" si="238"/>
        <v>23.38294573643411</v>
      </c>
      <c r="CS230" s="9">
        <f t="shared" si="239"/>
        <v>21.852032520325206</v>
      </c>
      <c r="CT230" s="9">
        <f t="shared" si="240"/>
        <v>22.73365384615385</v>
      </c>
      <c r="CU230" s="9">
        <f t="shared" si="241"/>
        <v>23.754545454545454</v>
      </c>
      <c r="CV230" s="9">
        <f t="shared" si="242"/>
        <v>27.816521739130437</v>
      </c>
      <c r="CW230" s="9">
        <f t="shared" si="243"/>
        <v>39.686956521739127</v>
      </c>
      <c r="CY230" s="9">
        <f t="shared" si="244"/>
        <v>97.929494201921287</v>
      </c>
      <c r="CZ230" s="9">
        <f t="shared" si="245"/>
        <v>85.014379796483482</v>
      </c>
      <c r="DA230" s="9">
        <f t="shared" si="246"/>
        <v>80.160189362282821</v>
      </c>
      <c r="DB230" s="9">
        <f t="shared" si="247"/>
        <v>65.530000311921754</v>
      </c>
      <c r="DC230" s="9">
        <f t="shared" si="248"/>
        <v>64.910951227793703</v>
      </c>
      <c r="DD230" s="9">
        <f t="shared" si="249"/>
        <v>64.9150059374671</v>
      </c>
      <c r="DF230" s="9">
        <f>IF($A230=2,IF(ISNUMBER(CR230/Ukraine!CR230),100*CR230/Ukraine!CR230,""),"")</f>
        <v>78.117180729498955</v>
      </c>
      <c r="DG230" s="9">
        <f>IF($A230=2,IF(ISNUMBER(CS230/Ukraine!CS230),100*CS230/Ukraine!CS230,""),"")</f>
        <v>68.821634438384535</v>
      </c>
      <c r="DH230" s="9">
        <f>IF($A230=2,IF(ISNUMBER(CT230/Ukraine!CT230),100*CT230/Ukraine!CT230,""),"")</f>
        <v>74.452962118429738</v>
      </c>
      <c r="DI230" s="9">
        <f>IF($A230=2,IF(ISNUMBER(CU230/Ukraine!CU230),100*CU230/Ukraine!CU230,""),"")</f>
        <v>57.67753751723054</v>
      </c>
      <c r="DJ230" s="9">
        <f>IF($A230=2,IF(ISNUMBER(CV230/Ukraine!CV230),100*CV230/Ukraine!CV230,""),"")</f>
        <v>57.025702553593185</v>
      </c>
      <c r="DK230" s="9">
        <f>IF($A230=2,IF(ISNUMBER(CW230/Ukraine!CW230),100*CW230/Ukraine!CW230,""),"")</f>
        <v>60.471522857071875</v>
      </c>
      <c r="DM230" s="40">
        <f t="shared" si="250"/>
        <v>-4.6511627906976716E-2</v>
      </c>
      <c r="DN230" s="40">
        <f t="shared" si="251"/>
        <v>-0.15447154471544711</v>
      </c>
      <c r="DO230" s="40">
        <f t="shared" si="252"/>
        <v>-4.8076923076923128E-2</v>
      </c>
      <c r="DP230" s="40">
        <f t="shared" si="253"/>
        <v>0.16161616161616155</v>
      </c>
      <c r="DQ230" s="40">
        <f t="shared" si="254"/>
        <v>0</v>
      </c>
      <c r="DR230" s="40">
        <f t="shared" si="207"/>
        <v>-0.10852713178294571</v>
      </c>
      <c r="DT230" s="40">
        <f t="shared" si="255"/>
        <v>-6.5471358201182994E-2</v>
      </c>
      <c r="DU230" s="40">
        <f t="shared" si="256"/>
        <v>4.0345049139416389E-2</v>
      </c>
      <c r="DV230" s="40">
        <f t="shared" si="257"/>
        <v>4.4906622371410965E-2</v>
      </c>
      <c r="DW230" s="40">
        <f t="shared" si="258"/>
        <v>0.17099785354165631</v>
      </c>
      <c r="DX230" s="40">
        <f t="shared" si="259"/>
        <v>0.4267404420269465</v>
      </c>
      <c r="DY230" s="40">
        <f t="shared" si="260"/>
        <v>0.69726077155030741</v>
      </c>
    </row>
    <row r="231" spans="1:129" x14ac:dyDescent="0.2">
      <c r="A231" s="39">
        <f>'Industry selection'!C231</f>
        <v>1</v>
      </c>
      <c r="B231" s="2">
        <v>55.2</v>
      </c>
      <c r="C231" s="2" t="s">
        <v>469</v>
      </c>
      <c r="E231" s="30" t="s">
        <v>468</v>
      </c>
      <c r="F231" s="31">
        <v>55.2</v>
      </c>
      <c r="G231" s="32" t="s">
        <v>469</v>
      </c>
      <c r="H231" s="157">
        <f>[1]Ternopil!$F$229</f>
        <v>3</v>
      </c>
      <c r="I231" s="157" t="str">
        <f>[1]Ternopil!$G$229</f>
        <v>к</v>
      </c>
      <c r="J231" s="157" t="str">
        <f>[1]Ternopil!$H$229</f>
        <v>к</v>
      </c>
      <c r="K231" s="157" t="str">
        <f>[1]Ternopil!$I$229</f>
        <v>к</v>
      </c>
      <c r="L231" s="157" t="str">
        <f>[1]Ternopil!$J$229</f>
        <v>к</v>
      </c>
      <c r="M231" s="11"/>
      <c r="N231" s="33" t="s">
        <v>955</v>
      </c>
      <c r="O231" s="36">
        <v>55.2</v>
      </c>
      <c r="P231" s="35" t="s">
        <v>469</v>
      </c>
      <c r="Q231" s="157">
        <f>[2]Ternopil!$F$229</f>
        <v>3</v>
      </c>
      <c r="R231" s="157" t="str">
        <f>[2]Ternopil!$G$229</f>
        <v>к</v>
      </c>
      <c r="S231" s="157" t="str">
        <f>[2]Ternopil!$H$229</f>
        <v>к</v>
      </c>
      <c r="T231" s="157" t="str">
        <f>[2]Ternopil!$I$229</f>
        <v>к</v>
      </c>
      <c r="U231" s="157" t="str">
        <f>[2]Ternopil!$J$229</f>
        <v>к</v>
      </c>
      <c r="V231" s="11"/>
      <c r="W231" s="36" t="s">
        <v>1300</v>
      </c>
      <c r="X231" s="36">
        <v>55.2</v>
      </c>
      <c r="Y231" s="36" t="s">
        <v>469</v>
      </c>
      <c r="Z231" s="157">
        <f>[3]Ternopil!$F$229</f>
        <v>3</v>
      </c>
      <c r="AA231" s="157">
        <f>[3]Ternopil!$G$229</f>
        <v>16</v>
      </c>
      <c r="AB231" s="157">
        <f>[3]Ternopil!$H$229</f>
        <v>16</v>
      </c>
      <c r="AC231" s="157">
        <f>[3]Ternopil!$I$229</f>
        <v>1159.5</v>
      </c>
      <c r="AD231" s="157">
        <f>[3]Ternopil!$J$229</f>
        <v>252.8</v>
      </c>
      <c r="AE231" s="11"/>
      <c r="AF231" s="37" t="s">
        <v>1300</v>
      </c>
      <c r="AG231" s="37">
        <v>55.2</v>
      </c>
      <c r="AH231" s="37" t="s">
        <v>469</v>
      </c>
      <c r="AI231" s="157">
        <f>[4]Ternopil!$F$229</f>
        <v>6</v>
      </c>
      <c r="AJ231" s="157" t="str">
        <f>[4]Ternopil!$G$229</f>
        <v>к</v>
      </c>
      <c r="AK231" s="157" t="str">
        <f>[4]Ternopil!$H$229</f>
        <v>к</v>
      </c>
      <c r="AL231" s="157" t="str">
        <f>[4]Ternopil!$I$229</f>
        <v>к</v>
      </c>
      <c r="AM231" s="157" t="str">
        <f>[4]Ternopil!$J$229</f>
        <v>к</v>
      </c>
      <c r="AN231" s="11"/>
      <c r="AO231" s="11" t="s">
        <v>1300</v>
      </c>
      <c r="AP231" s="11">
        <v>55.2</v>
      </c>
      <c r="AQ231" s="11" t="s">
        <v>469</v>
      </c>
      <c r="AR231" s="157">
        <f>[5]Ternopil!$F$229</f>
        <v>6</v>
      </c>
      <c r="AS231" s="157" t="str">
        <f>[5]Ternopil!$G$229</f>
        <v>к</v>
      </c>
      <c r="AT231" s="157" t="str">
        <f>[5]Ternopil!$H$229</f>
        <v>к</v>
      </c>
      <c r="AU231" s="157" t="str">
        <f>[5]Ternopil!$I$229</f>
        <v>к</v>
      </c>
      <c r="AV231" s="157" t="str">
        <f>[5]Ternopil!$J$229</f>
        <v>к</v>
      </c>
      <c r="AW231" s="11"/>
      <c r="AX231" s="33" t="s">
        <v>1300</v>
      </c>
      <c r="AY231" s="33">
        <v>55.2</v>
      </c>
      <c r="AZ231" s="33" t="s">
        <v>469</v>
      </c>
      <c r="BA231" s="157">
        <f>[6]Ternopil!$F$229</f>
        <v>6</v>
      </c>
      <c r="BB231" s="157" t="str">
        <f>[6]Ternopil!$G$229</f>
        <v>к</v>
      </c>
      <c r="BC231" s="157" t="str">
        <f>[6]Ternopil!$H$229</f>
        <v>к</v>
      </c>
      <c r="BD231" s="157" t="str">
        <f>[6]Ternopil!$I$229</f>
        <v>к</v>
      </c>
      <c r="BE231" s="157" t="str">
        <f>[6]Ternopil!$J$229</f>
        <v>к</v>
      </c>
      <c r="BG231" s="2">
        <v>55.2</v>
      </c>
      <c r="BH231" s="2" t="s">
        <v>469</v>
      </c>
      <c r="BI231" s="1">
        <f t="shared" si="208"/>
        <v>3</v>
      </c>
      <c r="BJ231" s="1">
        <f t="shared" si="209"/>
        <v>3</v>
      </c>
      <c r="BK231" s="1">
        <f t="shared" si="210"/>
        <v>3</v>
      </c>
      <c r="BL231" s="1">
        <f t="shared" si="211"/>
        <v>6</v>
      </c>
      <c r="BM231" s="1">
        <f t="shared" si="212"/>
        <v>6</v>
      </c>
      <c r="BN231" s="1">
        <f t="shared" si="213"/>
        <v>6</v>
      </c>
      <c r="BP231" s="1" t="str">
        <f t="shared" si="214"/>
        <v>к</v>
      </c>
      <c r="BQ231" s="1" t="str">
        <f t="shared" si="215"/>
        <v>к</v>
      </c>
      <c r="BR231" s="1">
        <f t="shared" si="216"/>
        <v>16</v>
      </c>
      <c r="BS231" s="1" t="str">
        <f t="shared" si="217"/>
        <v>к</v>
      </c>
      <c r="BT231" s="1" t="str">
        <f t="shared" si="218"/>
        <v>к</v>
      </c>
      <c r="BU231" s="1" t="str">
        <f t="shared" si="219"/>
        <v>к</v>
      </c>
      <c r="BW231" s="40" t="str">
        <f t="shared" si="220"/>
        <v/>
      </c>
      <c r="BX231" s="40" t="str">
        <f t="shared" si="221"/>
        <v/>
      </c>
      <c r="BY231" s="40" t="str">
        <f t="shared" si="222"/>
        <v/>
      </c>
      <c r="BZ231" s="40" t="str">
        <f t="shared" si="223"/>
        <v/>
      </c>
      <c r="CA231" s="40" t="str">
        <f t="shared" si="224"/>
        <v/>
      </c>
      <c r="CB231" s="40" t="str">
        <f t="shared" si="225"/>
        <v/>
      </c>
      <c r="CD231" s="10" t="str">
        <f t="shared" si="226"/>
        <v>к</v>
      </c>
      <c r="CE231" s="10" t="str">
        <f t="shared" si="227"/>
        <v>к</v>
      </c>
      <c r="CF231" s="10">
        <f t="shared" si="228"/>
        <v>252.8</v>
      </c>
      <c r="CG231" s="10" t="str">
        <f t="shared" si="229"/>
        <v>к</v>
      </c>
      <c r="CH231" s="10" t="str">
        <f t="shared" si="230"/>
        <v>к</v>
      </c>
      <c r="CI231" s="10" t="str">
        <f t="shared" si="231"/>
        <v>к</v>
      </c>
      <c r="CK231" s="40" t="str">
        <f t="shared" si="232"/>
        <v/>
      </c>
      <c r="CL231" s="40" t="str">
        <f t="shared" si="233"/>
        <v/>
      </c>
      <c r="CM231" s="40" t="str">
        <f t="shared" si="234"/>
        <v/>
      </c>
      <c r="CN231" s="40" t="str">
        <f t="shared" si="235"/>
        <v/>
      </c>
      <c r="CO231" s="40" t="str">
        <f t="shared" si="236"/>
        <v/>
      </c>
      <c r="CP231" s="40" t="str">
        <f t="shared" si="237"/>
        <v/>
      </c>
      <c r="CR231" s="9" t="str">
        <f t="shared" si="238"/>
        <v/>
      </c>
      <c r="CS231" s="9" t="str">
        <f t="shared" si="239"/>
        <v/>
      </c>
      <c r="CT231" s="9" t="str">
        <f t="shared" si="240"/>
        <v/>
      </c>
      <c r="CU231" s="9" t="str">
        <f t="shared" si="241"/>
        <v/>
      </c>
      <c r="CV231" s="9" t="str">
        <f t="shared" si="242"/>
        <v/>
      </c>
      <c r="CW231" s="9" t="str">
        <f t="shared" si="243"/>
        <v/>
      </c>
      <c r="CY231" s="9" t="str">
        <f t="shared" si="244"/>
        <v/>
      </c>
      <c r="CZ231" s="9" t="str">
        <f t="shared" si="245"/>
        <v/>
      </c>
      <c r="DA231" s="9" t="str">
        <f t="shared" si="246"/>
        <v/>
      </c>
      <c r="DB231" s="9" t="str">
        <f t="shared" si="247"/>
        <v/>
      </c>
      <c r="DC231" s="9" t="str">
        <f t="shared" si="248"/>
        <v/>
      </c>
      <c r="DD231" s="9" t="str">
        <f t="shared" si="249"/>
        <v/>
      </c>
      <c r="DF231" s="9" t="str">
        <f>IF($A231=2,IF(ISNUMBER(CR231/Ukraine!CR231),100*CR231/Ukraine!CR231,""),"")</f>
        <v/>
      </c>
      <c r="DG231" s="9" t="str">
        <f>IF($A231=2,IF(ISNUMBER(CS231/Ukraine!CS231),100*CS231/Ukraine!CS231,""),"")</f>
        <v/>
      </c>
      <c r="DH231" s="9" t="str">
        <f>IF($A231=2,IF(ISNUMBER(CT231/Ukraine!CT231),100*CT231/Ukraine!CT231,""),"")</f>
        <v/>
      </c>
      <c r="DI231" s="9" t="str">
        <f>IF($A231=2,IF(ISNUMBER(CU231/Ukraine!CU231),100*CU231/Ukraine!CU231,""),"")</f>
        <v/>
      </c>
      <c r="DJ231" s="9" t="str">
        <f>IF($A231=2,IF(ISNUMBER(CV231/Ukraine!CV231),100*CV231/Ukraine!CV231,""),"")</f>
        <v/>
      </c>
      <c r="DK231" s="9" t="str">
        <f>IF($A231=2,IF(ISNUMBER(CW231/Ukraine!CW231),100*CW231/Ukraine!CW231,""),"")</f>
        <v/>
      </c>
      <c r="DM231" s="40" t="str">
        <f t="shared" si="250"/>
        <v/>
      </c>
      <c r="DN231" s="40" t="str">
        <f t="shared" si="251"/>
        <v/>
      </c>
      <c r="DO231" s="40" t="str">
        <f t="shared" si="252"/>
        <v/>
      </c>
      <c r="DP231" s="40" t="str">
        <f t="shared" si="253"/>
        <v/>
      </c>
      <c r="DQ231" s="40" t="str">
        <f t="shared" si="254"/>
        <v/>
      </c>
      <c r="DR231" s="40" t="str">
        <f t="shared" si="207"/>
        <v/>
      </c>
      <c r="DT231" s="40" t="str">
        <f t="shared" si="255"/>
        <v/>
      </c>
      <c r="DU231" s="40" t="str">
        <f t="shared" si="256"/>
        <v/>
      </c>
      <c r="DV231" s="40" t="str">
        <f t="shared" si="257"/>
        <v/>
      </c>
      <c r="DW231" s="40" t="str">
        <f t="shared" si="258"/>
        <v/>
      </c>
      <c r="DX231" s="40" t="str">
        <f t="shared" si="259"/>
        <v/>
      </c>
      <c r="DY231" s="40" t="str">
        <f t="shared" si="260"/>
        <v/>
      </c>
    </row>
    <row r="232" spans="1:129" x14ac:dyDescent="0.2">
      <c r="A232" s="39">
        <f>'Industry selection'!C232</f>
        <v>1</v>
      </c>
      <c r="B232" s="2">
        <v>55.3</v>
      </c>
      <c r="C232" s="2" t="s">
        <v>471</v>
      </c>
      <c r="E232" s="30" t="s">
        <v>470</v>
      </c>
      <c r="F232" s="31">
        <v>55.3</v>
      </c>
      <c r="G232" s="32" t="s">
        <v>471</v>
      </c>
      <c r="H232" s="157" t="e">
        <f>[1]Ternopil!$F$230</f>
        <v>#N/A</v>
      </c>
      <c r="I232" s="157" t="e">
        <f>[1]Ternopil!$G$230</f>
        <v>#N/A</v>
      </c>
      <c r="J232" s="157" t="e">
        <f>[1]Ternopil!$H$230</f>
        <v>#N/A</v>
      </c>
      <c r="K232" s="157" t="e">
        <f>[1]Ternopil!$I$230</f>
        <v>#N/A</v>
      </c>
      <c r="L232" s="157" t="e">
        <f>[1]Ternopil!$J$230</f>
        <v>#N/A</v>
      </c>
      <c r="M232" s="11"/>
      <c r="N232" s="33" t="s">
        <v>956</v>
      </c>
      <c r="O232" s="36">
        <v>55.3</v>
      </c>
      <c r="P232" s="35" t="s">
        <v>471</v>
      </c>
      <c r="Q232" s="157" t="e">
        <f>[2]Ternopil!$F$230</f>
        <v>#N/A</v>
      </c>
      <c r="R232" s="157" t="e">
        <f>[2]Ternopil!$G$230</f>
        <v>#N/A</v>
      </c>
      <c r="S232" s="157" t="e">
        <f>[2]Ternopil!$H$230</f>
        <v>#N/A</v>
      </c>
      <c r="T232" s="157" t="e">
        <f>[2]Ternopil!$I$230</f>
        <v>#N/A</v>
      </c>
      <c r="U232" s="157" t="e">
        <f>[2]Ternopil!$J$230</f>
        <v>#N/A</v>
      </c>
      <c r="V232" s="11"/>
      <c r="W232" s="36" t="s">
        <v>1301</v>
      </c>
      <c r="X232" s="36">
        <v>55.3</v>
      </c>
      <c r="Y232" s="36" t="s">
        <v>471</v>
      </c>
      <c r="Z232" s="157" t="e">
        <f>[3]Ternopil!$F$230</f>
        <v>#N/A</v>
      </c>
      <c r="AA232" s="157" t="e">
        <f>[3]Ternopil!$G$230</f>
        <v>#N/A</v>
      </c>
      <c r="AB232" s="157" t="e">
        <f>[3]Ternopil!$H$230</f>
        <v>#N/A</v>
      </c>
      <c r="AC232" s="157" t="e">
        <f>[3]Ternopil!$I$230</f>
        <v>#N/A</v>
      </c>
      <c r="AD232" s="157" t="e">
        <f>[3]Ternopil!$J$230</f>
        <v>#N/A</v>
      </c>
      <c r="AE232" s="11"/>
      <c r="AF232" s="37" t="s">
        <v>1301</v>
      </c>
      <c r="AG232" s="37">
        <v>55.3</v>
      </c>
      <c r="AH232" s="37" t="s">
        <v>471</v>
      </c>
      <c r="AI232" s="157">
        <f>[4]Ternopil!$F$230</f>
        <v>1</v>
      </c>
      <c r="AJ232" s="157" t="str">
        <f>[4]Ternopil!$G$230</f>
        <v>к</v>
      </c>
      <c r="AK232" s="157" t="str">
        <f>[4]Ternopil!$H$230</f>
        <v>к</v>
      </c>
      <c r="AL232" s="157" t="str">
        <f>[4]Ternopil!$I$230</f>
        <v>к</v>
      </c>
      <c r="AM232" s="157" t="str">
        <f>[4]Ternopil!$J$230</f>
        <v>к</v>
      </c>
      <c r="AN232" s="11"/>
      <c r="AO232" s="11" t="s">
        <v>1301</v>
      </c>
      <c r="AP232" s="11">
        <v>55.3</v>
      </c>
      <c r="AQ232" s="11" t="s">
        <v>471</v>
      </c>
      <c r="AR232" s="157">
        <f>[5]Ternopil!$F$230</f>
        <v>1</v>
      </c>
      <c r="AS232" s="157" t="str">
        <f>[5]Ternopil!$G$230</f>
        <v>к</v>
      </c>
      <c r="AT232" s="157" t="str">
        <f>[5]Ternopil!$H$230</f>
        <v>к</v>
      </c>
      <c r="AU232" s="157" t="str">
        <f>[5]Ternopil!$I$230</f>
        <v>к</v>
      </c>
      <c r="AV232" s="157" t="str">
        <f>[5]Ternopil!$J$230</f>
        <v>к</v>
      </c>
      <c r="AW232" s="11"/>
      <c r="AX232" s="33" t="s">
        <v>1301</v>
      </c>
      <c r="AY232" s="33">
        <v>55.3</v>
      </c>
      <c r="AZ232" s="33" t="s">
        <v>471</v>
      </c>
      <c r="BA232" s="157">
        <f>[6]Ternopil!$F$230</f>
        <v>1</v>
      </c>
      <c r="BB232" s="157" t="str">
        <f>[6]Ternopil!$G$230</f>
        <v>к</v>
      </c>
      <c r="BC232" s="157" t="str">
        <f>[6]Ternopil!$H$230</f>
        <v>к</v>
      </c>
      <c r="BD232" s="157" t="str">
        <f>[6]Ternopil!$I$230</f>
        <v>к</v>
      </c>
      <c r="BE232" s="157" t="str">
        <f>[6]Ternopil!$J$230</f>
        <v>к</v>
      </c>
      <c r="BG232" s="2">
        <v>55.3</v>
      </c>
      <c r="BH232" s="2" t="s">
        <v>471</v>
      </c>
      <c r="BI232" s="1" t="e">
        <f t="shared" si="208"/>
        <v>#N/A</v>
      </c>
      <c r="BJ232" s="1" t="e">
        <f t="shared" si="209"/>
        <v>#N/A</v>
      </c>
      <c r="BK232" s="1" t="e">
        <f t="shared" si="210"/>
        <v>#N/A</v>
      </c>
      <c r="BL232" s="1">
        <f t="shared" si="211"/>
        <v>1</v>
      </c>
      <c r="BM232" s="1">
        <f t="shared" si="212"/>
        <v>1</v>
      </c>
      <c r="BN232" s="1">
        <f t="shared" si="213"/>
        <v>1</v>
      </c>
      <c r="BP232" s="1" t="e">
        <f t="shared" si="214"/>
        <v>#N/A</v>
      </c>
      <c r="BQ232" s="1" t="e">
        <f t="shared" si="215"/>
        <v>#N/A</v>
      </c>
      <c r="BR232" s="1" t="e">
        <f t="shared" si="216"/>
        <v>#N/A</v>
      </c>
      <c r="BS232" s="1" t="str">
        <f t="shared" si="217"/>
        <v>к</v>
      </c>
      <c r="BT232" s="1" t="str">
        <f t="shared" si="218"/>
        <v>к</v>
      </c>
      <c r="BU232" s="1" t="str">
        <f t="shared" si="219"/>
        <v>к</v>
      </c>
      <c r="BW232" s="40" t="str">
        <f t="shared" si="220"/>
        <v/>
      </c>
      <c r="BX232" s="40" t="str">
        <f t="shared" si="221"/>
        <v/>
      </c>
      <c r="BY232" s="40" t="str">
        <f t="shared" si="222"/>
        <v/>
      </c>
      <c r="BZ232" s="40" t="str">
        <f t="shared" si="223"/>
        <v/>
      </c>
      <c r="CA232" s="40" t="str">
        <f t="shared" si="224"/>
        <v/>
      </c>
      <c r="CB232" s="40" t="str">
        <f t="shared" si="225"/>
        <v/>
      </c>
      <c r="CD232" s="10" t="e">
        <f t="shared" si="226"/>
        <v>#N/A</v>
      </c>
      <c r="CE232" s="10" t="e">
        <f t="shared" si="227"/>
        <v>#N/A</v>
      </c>
      <c r="CF232" s="10" t="e">
        <f t="shared" si="228"/>
        <v>#N/A</v>
      </c>
      <c r="CG232" s="10" t="str">
        <f t="shared" si="229"/>
        <v>к</v>
      </c>
      <c r="CH232" s="10" t="str">
        <f t="shared" si="230"/>
        <v>к</v>
      </c>
      <c r="CI232" s="10" t="str">
        <f t="shared" si="231"/>
        <v>к</v>
      </c>
      <c r="CK232" s="40" t="str">
        <f t="shared" si="232"/>
        <v/>
      </c>
      <c r="CL232" s="40" t="str">
        <f t="shared" si="233"/>
        <v/>
      </c>
      <c r="CM232" s="40" t="str">
        <f t="shared" si="234"/>
        <v/>
      </c>
      <c r="CN232" s="40" t="str">
        <f t="shared" si="235"/>
        <v/>
      </c>
      <c r="CO232" s="40" t="str">
        <f t="shared" si="236"/>
        <v/>
      </c>
      <c r="CP232" s="40" t="str">
        <f t="shared" si="237"/>
        <v/>
      </c>
      <c r="CR232" s="9" t="str">
        <f t="shared" si="238"/>
        <v/>
      </c>
      <c r="CS232" s="9" t="str">
        <f t="shared" si="239"/>
        <v/>
      </c>
      <c r="CT232" s="9" t="str">
        <f t="shared" si="240"/>
        <v/>
      </c>
      <c r="CU232" s="9" t="str">
        <f t="shared" si="241"/>
        <v/>
      </c>
      <c r="CV232" s="9" t="str">
        <f t="shared" si="242"/>
        <v/>
      </c>
      <c r="CW232" s="9" t="str">
        <f t="shared" si="243"/>
        <v/>
      </c>
      <c r="CY232" s="9" t="str">
        <f t="shared" si="244"/>
        <v/>
      </c>
      <c r="CZ232" s="9" t="str">
        <f t="shared" si="245"/>
        <v/>
      </c>
      <c r="DA232" s="9" t="str">
        <f t="shared" si="246"/>
        <v/>
      </c>
      <c r="DB232" s="9" t="str">
        <f t="shared" si="247"/>
        <v/>
      </c>
      <c r="DC232" s="9" t="str">
        <f t="shared" si="248"/>
        <v/>
      </c>
      <c r="DD232" s="9" t="str">
        <f t="shared" si="249"/>
        <v/>
      </c>
      <c r="DF232" s="9" t="str">
        <f>IF($A232=2,IF(ISNUMBER(CR232/Ukraine!CR232),100*CR232/Ukraine!CR232,""),"")</f>
        <v/>
      </c>
      <c r="DG232" s="9" t="str">
        <f>IF($A232=2,IF(ISNUMBER(CS232/Ukraine!CS232),100*CS232/Ukraine!CS232,""),"")</f>
        <v/>
      </c>
      <c r="DH232" s="9" t="str">
        <f>IF($A232=2,IF(ISNUMBER(CT232/Ukraine!CT232),100*CT232/Ukraine!CT232,""),"")</f>
        <v/>
      </c>
      <c r="DI232" s="9" t="str">
        <f>IF($A232=2,IF(ISNUMBER(CU232/Ukraine!CU232),100*CU232/Ukraine!CU232,""),"")</f>
        <v/>
      </c>
      <c r="DJ232" s="9" t="str">
        <f>IF($A232=2,IF(ISNUMBER(CV232/Ukraine!CV232),100*CV232/Ukraine!CV232,""),"")</f>
        <v/>
      </c>
      <c r="DK232" s="9" t="str">
        <f>IF($A232=2,IF(ISNUMBER(CW232/Ukraine!CW232),100*CW232/Ukraine!CW232,""),"")</f>
        <v/>
      </c>
      <c r="DM232" s="40" t="str">
        <f t="shared" si="250"/>
        <v/>
      </c>
      <c r="DN232" s="40" t="str">
        <f t="shared" si="251"/>
        <v/>
      </c>
      <c r="DO232" s="40" t="str">
        <f t="shared" si="252"/>
        <v/>
      </c>
      <c r="DP232" s="40" t="str">
        <f t="shared" si="253"/>
        <v/>
      </c>
      <c r="DQ232" s="40" t="str">
        <f t="shared" si="254"/>
        <v/>
      </c>
      <c r="DR232" s="40" t="str">
        <f t="shared" si="207"/>
        <v/>
      </c>
      <c r="DT232" s="40" t="str">
        <f t="shared" si="255"/>
        <v/>
      </c>
      <c r="DU232" s="40" t="str">
        <f t="shared" si="256"/>
        <v/>
      </c>
      <c r="DV232" s="40" t="str">
        <f t="shared" si="257"/>
        <v/>
      </c>
      <c r="DW232" s="40" t="str">
        <f t="shared" si="258"/>
        <v/>
      </c>
      <c r="DX232" s="40" t="str">
        <f t="shared" si="259"/>
        <v/>
      </c>
      <c r="DY232" s="40" t="str">
        <f t="shared" si="260"/>
        <v/>
      </c>
    </row>
    <row r="233" spans="1:129" x14ac:dyDescent="0.2">
      <c r="A233" s="39">
        <f>'Industry selection'!C233</f>
        <v>1</v>
      </c>
      <c r="B233" s="2">
        <v>55.9</v>
      </c>
      <c r="C233" s="2" t="s">
        <v>473</v>
      </c>
      <c r="E233" s="30" t="s">
        <v>472</v>
      </c>
      <c r="F233" s="31">
        <v>55.9</v>
      </c>
      <c r="G233" s="32" t="s">
        <v>473</v>
      </c>
      <c r="H233" s="157">
        <f>[1]Ternopil!$F$231</f>
        <v>1</v>
      </c>
      <c r="I233" s="157" t="str">
        <f>[1]Ternopil!$G$231</f>
        <v>к</v>
      </c>
      <c r="J233" s="157" t="str">
        <f>[1]Ternopil!$H$231</f>
        <v>к</v>
      </c>
      <c r="K233" s="157" t="str">
        <f>[1]Ternopil!$I$231</f>
        <v>к</v>
      </c>
      <c r="L233" s="157" t="str">
        <f>[1]Ternopil!$J$231</f>
        <v>к</v>
      </c>
      <c r="M233" s="11"/>
      <c r="N233" s="33" t="s">
        <v>957</v>
      </c>
      <c r="O233" s="36">
        <v>55.9</v>
      </c>
      <c r="P233" s="35" t="s">
        <v>473</v>
      </c>
      <c r="Q233" s="157">
        <f>[2]Ternopil!$F$231</f>
        <v>1</v>
      </c>
      <c r="R233" s="157" t="str">
        <f>[2]Ternopil!$G$231</f>
        <v>к</v>
      </c>
      <c r="S233" s="157" t="str">
        <f>[2]Ternopil!$H$231</f>
        <v>к</v>
      </c>
      <c r="T233" s="157" t="str">
        <f>[2]Ternopil!$I$231</f>
        <v>к</v>
      </c>
      <c r="U233" s="157" t="str">
        <f>[2]Ternopil!$J$231</f>
        <v>к</v>
      </c>
      <c r="V233" s="11"/>
      <c r="W233" s="36" t="s">
        <v>1302</v>
      </c>
      <c r="X233" s="36">
        <v>55.9</v>
      </c>
      <c r="Y233" s="36" t="s">
        <v>473</v>
      </c>
      <c r="Z233" s="157" t="e">
        <f>[3]Ternopil!$F$231</f>
        <v>#N/A</v>
      </c>
      <c r="AA233" s="157" t="e">
        <f>[3]Ternopil!$G$231</f>
        <v>#N/A</v>
      </c>
      <c r="AB233" s="157" t="e">
        <f>[3]Ternopil!$H$231</f>
        <v>#N/A</v>
      </c>
      <c r="AC233" s="157" t="e">
        <f>[3]Ternopil!$I$231</f>
        <v>#N/A</v>
      </c>
      <c r="AD233" s="157" t="e">
        <f>[3]Ternopil!$J$231</f>
        <v>#N/A</v>
      </c>
      <c r="AE233" s="11"/>
      <c r="AF233" s="37" t="s">
        <v>1302</v>
      </c>
      <c r="AG233" s="37">
        <v>55.9</v>
      </c>
      <c r="AH233" s="37" t="s">
        <v>473</v>
      </c>
      <c r="AI233" s="157" t="e">
        <f>[4]Ternopil!$F$231</f>
        <v>#N/A</v>
      </c>
      <c r="AJ233" s="157" t="e">
        <f>[4]Ternopil!$G$231</f>
        <v>#N/A</v>
      </c>
      <c r="AK233" s="157" t="e">
        <f>[4]Ternopil!$H$231</f>
        <v>#N/A</v>
      </c>
      <c r="AL233" s="157" t="e">
        <f>[4]Ternopil!$I$231</f>
        <v>#N/A</v>
      </c>
      <c r="AM233" s="157" t="e">
        <f>[4]Ternopil!$J$231</f>
        <v>#N/A</v>
      </c>
      <c r="AN233" s="11"/>
      <c r="AO233" s="11" t="s">
        <v>1302</v>
      </c>
      <c r="AP233" s="11">
        <v>55.9</v>
      </c>
      <c r="AQ233" s="11" t="s">
        <v>473</v>
      </c>
      <c r="AR233" s="157" t="e">
        <f>[5]Ternopil!$F$231</f>
        <v>#N/A</v>
      </c>
      <c r="AS233" s="157" t="e">
        <f>[5]Ternopil!$G$231</f>
        <v>#N/A</v>
      </c>
      <c r="AT233" s="157" t="e">
        <f>[5]Ternopil!$H$231</f>
        <v>#N/A</v>
      </c>
      <c r="AU233" s="157" t="e">
        <f>[5]Ternopil!$I$231</f>
        <v>#N/A</v>
      </c>
      <c r="AV233" s="157" t="e">
        <f>[5]Ternopil!$J$231</f>
        <v>#N/A</v>
      </c>
      <c r="AW233" s="11"/>
      <c r="AX233" s="33" t="s">
        <v>1302</v>
      </c>
      <c r="AY233" s="33">
        <v>55.9</v>
      </c>
      <c r="AZ233" s="33" t="s">
        <v>473</v>
      </c>
      <c r="BA233" s="157" t="e">
        <f>[6]Ternopil!$F$231</f>
        <v>#N/A</v>
      </c>
      <c r="BB233" s="157" t="e">
        <f>[6]Ternopil!$G$231</f>
        <v>#N/A</v>
      </c>
      <c r="BC233" s="157" t="e">
        <f>[6]Ternopil!$H$231</f>
        <v>#N/A</v>
      </c>
      <c r="BD233" s="157" t="e">
        <f>[6]Ternopil!$I$231</f>
        <v>#N/A</v>
      </c>
      <c r="BE233" s="157" t="e">
        <f>[6]Ternopil!$J$231</f>
        <v>#N/A</v>
      </c>
      <c r="BG233" s="2">
        <v>55.9</v>
      </c>
      <c r="BH233" s="2" t="s">
        <v>473</v>
      </c>
      <c r="BI233" s="1">
        <f t="shared" si="208"/>
        <v>1</v>
      </c>
      <c r="BJ233" s="1">
        <f t="shared" si="209"/>
        <v>1</v>
      </c>
      <c r="BK233" s="1" t="e">
        <f t="shared" si="210"/>
        <v>#N/A</v>
      </c>
      <c r="BL233" s="1" t="e">
        <f t="shared" si="211"/>
        <v>#N/A</v>
      </c>
      <c r="BM233" s="1" t="e">
        <f t="shared" si="212"/>
        <v>#N/A</v>
      </c>
      <c r="BN233" s="1" t="e">
        <f t="shared" si="213"/>
        <v>#N/A</v>
      </c>
      <c r="BP233" s="1" t="str">
        <f t="shared" si="214"/>
        <v>к</v>
      </c>
      <c r="BQ233" s="1" t="str">
        <f t="shared" si="215"/>
        <v>к</v>
      </c>
      <c r="BR233" s="1" t="e">
        <f t="shared" si="216"/>
        <v>#N/A</v>
      </c>
      <c r="BS233" s="1" t="e">
        <f t="shared" si="217"/>
        <v>#N/A</v>
      </c>
      <c r="BT233" s="1" t="e">
        <f t="shared" si="218"/>
        <v>#N/A</v>
      </c>
      <c r="BU233" s="1" t="e">
        <f t="shared" si="219"/>
        <v>#N/A</v>
      </c>
      <c r="BW233" s="40" t="str">
        <f t="shared" si="220"/>
        <v/>
      </c>
      <c r="BX233" s="40" t="str">
        <f t="shared" si="221"/>
        <v/>
      </c>
      <c r="BY233" s="40" t="str">
        <f t="shared" si="222"/>
        <v/>
      </c>
      <c r="BZ233" s="40" t="str">
        <f t="shared" si="223"/>
        <v/>
      </c>
      <c r="CA233" s="40" t="str">
        <f t="shared" si="224"/>
        <v/>
      </c>
      <c r="CB233" s="40" t="str">
        <f t="shared" si="225"/>
        <v/>
      </c>
      <c r="CD233" s="10" t="str">
        <f t="shared" si="226"/>
        <v>к</v>
      </c>
      <c r="CE233" s="10" t="str">
        <f t="shared" si="227"/>
        <v>к</v>
      </c>
      <c r="CF233" s="10" t="e">
        <f t="shared" si="228"/>
        <v>#N/A</v>
      </c>
      <c r="CG233" s="10" t="e">
        <f t="shared" si="229"/>
        <v>#N/A</v>
      </c>
      <c r="CH233" s="10" t="e">
        <f t="shared" si="230"/>
        <v>#N/A</v>
      </c>
      <c r="CI233" s="10" t="e">
        <f t="shared" si="231"/>
        <v>#N/A</v>
      </c>
      <c r="CK233" s="40" t="str">
        <f t="shared" si="232"/>
        <v/>
      </c>
      <c r="CL233" s="40" t="str">
        <f t="shared" si="233"/>
        <v/>
      </c>
      <c r="CM233" s="40" t="str">
        <f t="shared" si="234"/>
        <v/>
      </c>
      <c r="CN233" s="40" t="str">
        <f t="shared" si="235"/>
        <v/>
      </c>
      <c r="CO233" s="40" t="str">
        <f t="shared" si="236"/>
        <v/>
      </c>
      <c r="CP233" s="40" t="str">
        <f t="shared" si="237"/>
        <v/>
      </c>
      <c r="CR233" s="9" t="str">
        <f t="shared" si="238"/>
        <v/>
      </c>
      <c r="CS233" s="9" t="str">
        <f t="shared" si="239"/>
        <v/>
      </c>
      <c r="CT233" s="9" t="str">
        <f t="shared" si="240"/>
        <v/>
      </c>
      <c r="CU233" s="9" t="str">
        <f t="shared" si="241"/>
        <v/>
      </c>
      <c r="CV233" s="9" t="str">
        <f t="shared" si="242"/>
        <v/>
      </c>
      <c r="CW233" s="9" t="str">
        <f t="shared" si="243"/>
        <v/>
      </c>
      <c r="CY233" s="9" t="str">
        <f t="shared" si="244"/>
        <v/>
      </c>
      <c r="CZ233" s="9" t="str">
        <f t="shared" si="245"/>
        <v/>
      </c>
      <c r="DA233" s="9" t="str">
        <f t="shared" si="246"/>
        <v/>
      </c>
      <c r="DB233" s="9" t="str">
        <f t="shared" si="247"/>
        <v/>
      </c>
      <c r="DC233" s="9" t="str">
        <f t="shared" si="248"/>
        <v/>
      </c>
      <c r="DD233" s="9" t="str">
        <f t="shared" si="249"/>
        <v/>
      </c>
      <c r="DF233" s="9" t="str">
        <f>IF($A233=2,IF(ISNUMBER(CR233/Ukraine!CR233),100*CR233/Ukraine!CR233,""),"")</f>
        <v/>
      </c>
      <c r="DG233" s="9" t="str">
        <f>IF($A233=2,IF(ISNUMBER(CS233/Ukraine!CS233),100*CS233/Ukraine!CS233,""),"")</f>
        <v/>
      </c>
      <c r="DH233" s="9" t="str">
        <f>IF($A233=2,IF(ISNUMBER(CT233/Ukraine!CT233),100*CT233/Ukraine!CT233,""),"")</f>
        <v/>
      </c>
      <c r="DI233" s="9" t="str">
        <f>IF($A233=2,IF(ISNUMBER(CU233/Ukraine!CU233),100*CU233/Ukraine!CU233,""),"")</f>
        <v/>
      </c>
      <c r="DJ233" s="9" t="str">
        <f>IF($A233=2,IF(ISNUMBER(CV233/Ukraine!CV233),100*CV233/Ukraine!CV233,""),"")</f>
        <v/>
      </c>
      <c r="DK233" s="9" t="str">
        <f>IF($A233=2,IF(ISNUMBER(CW233/Ukraine!CW233),100*CW233/Ukraine!CW233,""),"")</f>
        <v/>
      </c>
      <c r="DM233" s="40" t="str">
        <f t="shared" si="250"/>
        <v/>
      </c>
      <c r="DN233" s="40" t="str">
        <f t="shared" si="251"/>
        <v/>
      </c>
      <c r="DO233" s="40" t="str">
        <f t="shared" si="252"/>
        <v/>
      </c>
      <c r="DP233" s="40" t="str">
        <f t="shared" si="253"/>
        <v/>
      </c>
      <c r="DQ233" s="40" t="str">
        <f t="shared" si="254"/>
        <v/>
      </c>
      <c r="DR233" s="40" t="str">
        <f t="shared" si="207"/>
        <v/>
      </c>
      <c r="DT233" s="40" t="str">
        <f t="shared" si="255"/>
        <v/>
      </c>
      <c r="DU233" s="40" t="str">
        <f t="shared" si="256"/>
        <v/>
      </c>
      <c r="DV233" s="40" t="str">
        <f t="shared" si="257"/>
        <v/>
      </c>
      <c r="DW233" s="40" t="str">
        <f t="shared" si="258"/>
        <v/>
      </c>
      <c r="DX233" s="40" t="str">
        <f t="shared" si="259"/>
        <v/>
      </c>
      <c r="DY233" s="40" t="str">
        <f t="shared" si="260"/>
        <v/>
      </c>
    </row>
    <row r="234" spans="1:129" x14ac:dyDescent="0.2">
      <c r="A234" s="39" t="str">
        <f>'Industry selection'!C234</f>
        <v/>
      </c>
      <c r="B234" s="2">
        <v>56</v>
      </c>
      <c r="C234" s="2" t="s">
        <v>475</v>
      </c>
      <c r="E234" s="30" t="s">
        <v>474</v>
      </c>
      <c r="F234" s="31">
        <v>56</v>
      </c>
      <c r="G234" s="32" t="s">
        <v>475</v>
      </c>
      <c r="H234" s="157">
        <f>[1]Ternopil!$F$232</f>
        <v>92</v>
      </c>
      <c r="I234" s="157">
        <f>[1]Ternopil!$G$232</f>
        <v>916</v>
      </c>
      <c r="J234" s="157">
        <f>[1]Ternopil!$H$232</f>
        <v>893</v>
      </c>
      <c r="K234" s="157">
        <f>[1]Ternopil!$I$232</f>
        <v>47998.2</v>
      </c>
      <c r="L234" s="157">
        <f>[1]Ternopil!$J$232</f>
        <v>11946.2</v>
      </c>
      <c r="M234" s="11"/>
      <c r="N234" s="33" t="s">
        <v>958</v>
      </c>
      <c r="O234" s="36">
        <v>56</v>
      </c>
      <c r="P234" s="35" t="s">
        <v>475</v>
      </c>
      <c r="Q234" s="157">
        <f>[2]Ternopil!$F$232</f>
        <v>89</v>
      </c>
      <c r="R234" s="157">
        <f>[2]Ternopil!$G$232</f>
        <v>888</v>
      </c>
      <c r="S234" s="157">
        <f>[2]Ternopil!$H$232</f>
        <v>848</v>
      </c>
      <c r="T234" s="157">
        <f>[2]Ternopil!$I$232</f>
        <v>45841.8</v>
      </c>
      <c r="U234" s="157">
        <f>[2]Ternopil!$J$232</f>
        <v>12142.1</v>
      </c>
      <c r="V234" s="11"/>
      <c r="W234" s="36" t="s">
        <v>1303</v>
      </c>
      <c r="X234" s="36">
        <v>56</v>
      </c>
      <c r="Y234" s="36" t="s">
        <v>475</v>
      </c>
      <c r="Z234" s="157">
        <f>[3]Ternopil!$F$232</f>
        <v>86</v>
      </c>
      <c r="AA234" s="157">
        <f>[3]Ternopil!$G$232</f>
        <v>733</v>
      </c>
      <c r="AB234" s="157">
        <f>[3]Ternopil!$H$232</f>
        <v>696</v>
      </c>
      <c r="AC234" s="157">
        <f>[3]Ternopil!$I$232</f>
        <v>38076.300000000003</v>
      </c>
      <c r="AD234" s="157">
        <f>[3]Ternopil!$J$232</f>
        <v>10626.8</v>
      </c>
      <c r="AE234" s="11"/>
      <c r="AF234" s="37" t="s">
        <v>1303</v>
      </c>
      <c r="AG234" s="37">
        <v>56</v>
      </c>
      <c r="AH234" s="37" t="s">
        <v>475</v>
      </c>
      <c r="AI234" s="157">
        <f>[4]Ternopil!$F$232</f>
        <v>79</v>
      </c>
      <c r="AJ234" s="157">
        <f>[4]Ternopil!$G$232</f>
        <v>563</v>
      </c>
      <c r="AK234" s="157">
        <f>[4]Ternopil!$H$232</f>
        <v>547</v>
      </c>
      <c r="AL234" s="157">
        <f>[4]Ternopil!$I$232</f>
        <v>39778</v>
      </c>
      <c r="AM234" s="157">
        <f>[4]Ternopil!$J$232</f>
        <v>8905.2000000000007</v>
      </c>
      <c r="AN234" s="11"/>
      <c r="AO234" s="11" t="s">
        <v>1303</v>
      </c>
      <c r="AP234" s="11">
        <v>56</v>
      </c>
      <c r="AQ234" s="11" t="s">
        <v>475</v>
      </c>
      <c r="AR234" s="157">
        <f>[5]Ternopil!$F$232</f>
        <v>62</v>
      </c>
      <c r="AS234" s="157">
        <f>[5]Ternopil!$G$232</f>
        <v>602</v>
      </c>
      <c r="AT234" s="157">
        <f>[5]Ternopil!$H$232</f>
        <v>583</v>
      </c>
      <c r="AU234" s="157">
        <f>[5]Ternopil!$I$232</f>
        <v>52610.2</v>
      </c>
      <c r="AV234" s="157">
        <f>[5]Ternopil!$J$232</f>
        <v>13533.7</v>
      </c>
      <c r="AW234" s="11"/>
      <c r="AX234" s="33" t="s">
        <v>1303</v>
      </c>
      <c r="AY234" s="33">
        <v>56</v>
      </c>
      <c r="AZ234" s="33" t="s">
        <v>475</v>
      </c>
      <c r="BA234" s="157">
        <f>[6]Ternopil!$F$232</f>
        <v>67</v>
      </c>
      <c r="BB234" s="157">
        <f>[6]Ternopil!$G$232</f>
        <v>401</v>
      </c>
      <c r="BC234" s="157">
        <f>[6]Ternopil!$H$232</f>
        <v>378</v>
      </c>
      <c r="BD234" s="157">
        <f>[6]Ternopil!$I$232</f>
        <v>51718.3</v>
      </c>
      <c r="BE234" s="157">
        <f>[6]Ternopil!$J$232</f>
        <v>15477.7</v>
      </c>
      <c r="BG234" s="2">
        <v>56</v>
      </c>
      <c r="BH234" s="2" t="s">
        <v>475</v>
      </c>
      <c r="BI234" s="1">
        <f t="shared" si="208"/>
        <v>92</v>
      </c>
      <c r="BJ234" s="1">
        <f t="shared" si="209"/>
        <v>89</v>
      </c>
      <c r="BK234" s="1">
        <f t="shared" si="210"/>
        <v>86</v>
      </c>
      <c r="BL234" s="1">
        <f t="shared" si="211"/>
        <v>79</v>
      </c>
      <c r="BM234" s="1">
        <f t="shared" si="212"/>
        <v>62</v>
      </c>
      <c r="BN234" s="1">
        <f t="shared" si="213"/>
        <v>67</v>
      </c>
      <c r="BP234" s="1">
        <f t="shared" si="214"/>
        <v>893</v>
      </c>
      <c r="BQ234" s="1">
        <f t="shared" si="215"/>
        <v>848</v>
      </c>
      <c r="BR234" s="1">
        <f t="shared" si="216"/>
        <v>696</v>
      </c>
      <c r="BS234" s="1">
        <f t="shared" si="217"/>
        <v>547</v>
      </c>
      <c r="BT234" s="1">
        <f t="shared" si="218"/>
        <v>583</v>
      </c>
      <c r="BU234" s="1">
        <f t="shared" si="219"/>
        <v>378</v>
      </c>
      <c r="BW234" s="40" t="str">
        <f t="shared" si="220"/>
        <v/>
      </c>
      <c r="BX234" s="40" t="str">
        <f t="shared" si="221"/>
        <v/>
      </c>
      <c r="BY234" s="40" t="str">
        <f t="shared" si="222"/>
        <v/>
      </c>
      <c r="BZ234" s="40" t="str">
        <f t="shared" si="223"/>
        <v/>
      </c>
      <c r="CA234" s="40" t="str">
        <f t="shared" si="224"/>
        <v/>
      </c>
      <c r="CB234" s="40" t="str">
        <f t="shared" si="225"/>
        <v/>
      </c>
      <c r="CD234" s="10">
        <f t="shared" si="226"/>
        <v>11946.2</v>
      </c>
      <c r="CE234" s="10">
        <f t="shared" si="227"/>
        <v>12142.1</v>
      </c>
      <c r="CF234" s="10">
        <f t="shared" si="228"/>
        <v>10626.8</v>
      </c>
      <c r="CG234" s="10">
        <f t="shared" si="229"/>
        <v>8905.2000000000007</v>
      </c>
      <c r="CH234" s="10">
        <f t="shared" si="230"/>
        <v>13533.7</v>
      </c>
      <c r="CI234" s="10">
        <f t="shared" si="231"/>
        <v>15477.7</v>
      </c>
      <c r="CK234" s="40" t="str">
        <f t="shared" si="232"/>
        <v/>
      </c>
      <c r="CL234" s="40" t="str">
        <f t="shared" si="233"/>
        <v/>
      </c>
      <c r="CM234" s="40" t="str">
        <f t="shared" si="234"/>
        <v/>
      </c>
      <c r="CN234" s="40" t="str">
        <f t="shared" si="235"/>
        <v/>
      </c>
      <c r="CO234" s="40" t="str">
        <f t="shared" si="236"/>
        <v/>
      </c>
      <c r="CP234" s="40" t="str">
        <f t="shared" si="237"/>
        <v/>
      </c>
      <c r="CR234" s="9" t="str">
        <f t="shared" si="238"/>
        <v/>
      </c>
      <c r="CS234" s="9" t="str">
        <f t="shared" si="239"/>
        <v/>
      </c>
      <c r="CT234" s="9" t="str">
        <f t="shared" si="240"/>
        <v/>
      </c>
      <c r="CU234" s="9" t="str">
        <f t="shared" si="241"/>
        <v/>
      </c>
      <c r="CV234" s="9" t="str">
        <f t="shared" si="242"/>
        <v/>
      </c>
      <c r="CW234" s="9" t="str">
        <f t="shared" si="243"/>
        <v/>
      </c>
      <c r="CY234" s="9" t="str">
        <f t="shared" si="244"/>
        <v/>
      </c>
      <c r="CZ234" s="9" t="str">
        <f t="shared" si="245"/>
        <v/>
      </c>
      <c r="DA234" s="9" t="str">
        <f t="shared" si="246"/>
        <v/>
      </c>
      <c r="DB234" s="9" t="str">
        <f t="shared" si="247"/>
        <v/>
      </c>
      <c r="DC234" s="9" t="str">
        <f t="shared" si="248"/>
        <v/>
      </c>
      <c r="DD234" s="9" t="str">
        <f t="shared" si="249"/>
        <v/>
      </c>
      <c r="DF234" s="9" t="str">
        <f>IF($A234=2,IF(ISNUMBER(CR234/Ukraine!CR234),100*CR234/Ukraine!CR234,""),"")</f>
        <v/>
      </c>
      <c r="DG234" s="9" t="str">
        <f>IF($A234=2,IF(ISNUMBER(CS234/Ukraine!CS234),100*CS234/Ukraine!CS234,""),"")</f>
        <v/>
      </c>
      <c r="DH234" s="9" t="str">
        <f>IF($A234=2,IF(ISNUMBER(CT234/Ukraine!CT234),100*CT234/Ukraine!CT234,""),"")</f>
        <v/>
      </c>
      <c r="DI234" s="9" t="str">
        <f>IF($A234=2,IF(ISNUMBER(CU234/Ukraine!CU234),100*CU234/Ukraine!CU234,""),"")</f>
        <v/>
      </c>
      <c r="DJ234" s="9" t="str">
        <f>IF($A234=2,IF(ISNUMBER(CV234/Ukraine!CV234),100*CV234/Ukraine!CV234,""),"")</f>
        <v/>
      </c>
      <c r="DK234" s="9" t="str">
        <f>IF($A234=2,IF(ISNUMBER(CW234/Ukraine!CW234),100*CW234/Ukraine!CW234,""),"")</f>
        <v/>
      </c>
      <c r="DM234" s="40" t="str">
        <f t="shared" si="250"/>
        <v/>
      </c>
      <c r="DN234" s="40" t="str">
        <f t="shared" si="251"/>
        <v/>
      </c>
      <c r="DO234" s="40" t="str">
        <f t="shared" si="252"/>
        <v/>
      </c>
      <c r="DP234" s="40" t="str">
        <f t="shared" si="253"/>
        <v/>
      </c>
      <c r="DQ234" s="40" t="str">
        <f t="shared" si="254"/>
        <v/>
      </c>
      <c r="DR234" s="40" t="str">
        <f t="shared" si="207"/>
        <v/>
      </c>
      <c r="DT234" s="40" t="str">
        <f t="shared" si="255"/>
        <v/>
      </c>
      <c r="DU234" s="40" t="str">
        <f t="shared" si="256"/>
        <v/>
      </c>
      <c r="DV234" s="40" t="str">
        <f t="shared" si="257"/>
        <v/>
      </c>
      <c r="DW234" s="40" t="str">
        <f t="shared" si="258"/>
        <v/>
      </c>
      <c r="DX234" s="40" t="str">
        <f t="shared" si="259"/>
        <v/>
      </c>
      <c r="DY234" s="40" t="str">
        <f t="shared" si="260"/>
        <v/>
      </c>
    </row>
    <row r="235" spans="1:129" x14ac:dyDescent="0.2">
      <c r="A235" s="39">
        <f>'Industry selection'!C235</f>
        <v>2</v>
      </c>
      <c r="B235" s="2">
        <v>56.1</v>
      </c>
      <c r="C235" s="2" t="s">
        <v>477</v>
      </c>
      <c r="E235" s="30" t="s">
        <v>476</v>
      </c>
      <c r="F235" s="31">
        <v>56.1</v>
      </c>
      <c r="G235" s="32" t="s">
        <v>477</v>
      </c>
      <c r="H235" s="157">
        <f>[1]Ternopil!$F$233</f>
        <v>50</v>
      </c>
      <c r="I235" s="157">
        <f>[1]Ternopil!$G$233</f>
        <v>688</v>
      </c>
      <c r="J235" s="157">
        <f>[1]Ternopil!$H$233</f>
        <v>669</v>
      </c>
      <c r="K235" s="157">
        <f>[1]Ternopil!$I$233</f>
        <v>37712.5</v>
      </c>
      <c r="L235" s="157">
        <f>[1]Ternopil!$J$233</f>
        <v>9049.5</v>
      </c>
      <c r="M235" s="11"/>
      <c r="N235" s="33" t="s">
        <v>959</v>
      </c>
      <c r="O235" s="36">
        <v>56.1</v>
      </c>
      <c r="P235" s="35" t="s">
        <v>477</v>
      </c>
      <c r="Q235" s="157">
        <f>[2]Ternopil!$F$233</f>
        <v>51</v>
      </c>
      <c r="R235" s="157">
        <f>[2]Ternopil!$G$233</f>
        <v>533</v>
      </c>
      <c r="S235" s="157">
        <f>[2]Ternopil!$H$233</f>
        <v>512</v>
      </c>
      <c r="T235" s="157">
        <f>[2]Ternopil!$I$233</f>
        <v>22115.1</v>
      </c>
      <c r="U235" s="157">
        <f>[2]Ternopil!$J$233</f>
        <v>7173.9</v>
      </c>
      <c r="V235" s="11"/>
      <c r="W235" s="36" t="s">
        <v>1304</v>
      </c>
      <c r="X235" s="36">
        <v>56.1</v>
      </c>
      <c r="Y235" s="36" t="s">
        <v>477</v>
      </c>
      <c r="Z235" s="157">
        <f>[3]Ternopil!$F$233</f>
        <v>52</v>
      </c>
      <c r="AA235" s="157">
        <f>[3]Ternopil!$G$233</f>
        <v>449</v>
      </c>
      <c r="AB235" s="157">
        <f>[3]Ternopil!$H$233</f>
        <v>431</v>
      </c>
      <c r="AC235" s="157">
        <f>[3]Ternopil!$I$233</f>
        <v>18984.2</v>
      </c>
      <c r="AD235" s="157">
        <f>[3]Ternopil!$J$233</f>
        <v>6494.7</v>
      </c>
      <c r="AE235" s="11"/>
      <c r="AF235" s="37" t="s">
        <v>1304</v>
      </c>
      <c r="AG235" s="37">
        <v>56.1</v>
      </c>
      <c r="AH235" s="37" t="s">
        <v>477</v>
      </c>
      <c r="AI235" s="157">
        <f>[4]Ternopil!$F$233</f>
        <v>49</v>
      </c>
      <c r="AJ235" s="157">
        <f>[4]Ternopil!$G$233</f>
        <v>300</v>
      </c>
      <c r="AK235" s="157">
        <f>[4]Ternopil!$H$233</f>
        <v>291</v>
      </c>
      <c r="AL235" s="157">
        <f>[4]Ternopil!$I$233</f>
        <v>20337.599999999999</v>
      </c>
      <c r="AM235" s="157">
        <f>[4]Ternopil!$J$233</f>
        <v>4671.2</v>
      </c>
      <c r="AN235" s="11"/>
      <c r="AO235" s="11" t="s">
        <v>1304</v>
      </c>
      <c r="AP235" s="11">
        <v>56.1</v>
      </c>
      <c r="AQ235" s="11" t="s">
        <v>477</v>
      </c>
      <c r="AR235" s="157">
        <f>[5]Ternopil!$F$233</f>
        <v>40</v>
      </c>
      <c r="AS235" s="157">
        <f>[5]Ternopil!$G$233</f>
        <v>355</v>
      </c>
      <c r="AT235" s="157">
        <f>[5]Ternopil!$H$233</f>
        <v>340</v>
      </c>
      <c r="AU235" s="157">
        <f>[5]Ternopil!$I$233</f>
        <v>28253.8</v>
      </c>
      <c r="AV235" s="157">
        <f>[5]Ternopil!$J$233</f>
        <v>8509</v>
      </c>
      <c r="AW235" s="11"/>
      <c r="AX235" s="33" t="s">
        <v>1304</v>
      </c>
      <c r="AY235" s="33">
        <v>56.1</v>
      </c>
      <c r="AZ235" s="33" t="s">
        <v>477</v>
      </c>
      <c r="BA235" s="157">
        <f>[6]Ternopil!$F$233</f>
        <v>47</v>
      </c>
      <c r="BB235" s="157">
        <f>[6]Ternopil!$G$233</f>
        <v>337</v>
      </c>
      <c r="BC235" s="157">
        <f>[6]Ternopil!$H$233</f>
        <v>315</v>
      </c>
      <c r="BD235" s="157">
        <f>[6]Ternopil!$I$233</f>
        <v>41126.6</v>
      </c>
      <c r="BE235" s="157">
        <f>[6]Ternopil!$J$233</f>
        <v>12940.1</v>
      </c>
      <c r="BG235" s="2">
        <v>56.1</v>
      </c>
      <c r="BH235" s="2" t="s">
        <v>477</v>
      </c>
      <c r="BI235" s="1">
        <f t="shared" si="208"/>
        <v>50</v>
      </c>
      <c r="BJ235" s="1">
        <f t="shared" si="209"/>
        <v>51</v>
      </c>
      <c r="BK235" s="1">
        <f t="shared" si="210"/>
        <v>52</v>
      </c>
      <c r="BL235" s="1">
        <f t="shared" si="211"/>
        <v>49</v>
      </c>
      <c r="BM235" s="1">
        <f t="shared" si="212"/>
        <v>40</v>
      </c>
      <c r="BN235" s="1">
        <f t="shared" si="213"/>
        <v>47</v>
      </c>
      <c r="BP235" s="1">
        <f t="shared" si="214"/>
        <v>669</v>
      </c>
      <c r="BQ235" s="1">
        <f t="shared" si="215"/>
        <v>512</v>
      </c>
      <c r="BR235" s="1">
        <f t="shared" si="216"/>
        <v>431</v>
      </c>
      <c r="BS235" s="1">
        <f t="shared" si="217"/>
        <v>291</v>
      </c>
      <c r="BT235" s="1">
        <f t="shared" si="218"/>
        <v>340</v>
      </c>
      <c r="BU235" s="1">
        <f t="shared" si="219"/>
        <v>315</v>
      </c>
      <c r="BW235" s="40">
        <f t="shared" si="220"/>
        <v>7.9983740226202155E-3</v>
      </c>
      <c r="BX235" s="40">
        <f t="shared" si="221"/>
        <v>6.3436210677602807E-3</v>
      </c>
      <c r="BY235" s="40">
        <f t="shared" si="222"/>
        <v>5.4829722543793813E-3</v>
      </c>
      <c r="BZ235" s="40">
        <f t="shared" si="223"/>
        <v>4.0197811912918557E-3</v>
      </c>
      <c r="CA235" s="40">
        <f t="shared" si="224"/>
        <v>4.8914529053791598E-3</v>
      </c>
      <c r="CB235" s="40">
        <f t="shared" si="225"/>
        <v>4.4458244534458669E-3</v>
      </c>
      <c r="CD235" s="10">
        <f t="shared" si="226"/>
        <v>9049.5</v>
      </c>
      <c r="CE235" s="10">
        <f t="shared" si="227"/>
        <v>7173.9</v>
      </c>
      <c r="CF235" s="10">
        <f t="shared" si="228"/>
        <v>6494.7</v>
      </c>
      <c r="CG235" s="10">
        <f t="shared" si="229"/>
        <v>4671.2</v>
      </c>
      <c r="CH235" s="10">
        <f t="shared" si="230"/>
        <v>8509</v>
      </c>
      <c r="CI235" s="10">
        <f t="shared" si="231"/>
        <v>12940.1</v>
      </c>
      <c r="CK235" s="40">
        <f t="shared" si="232"/>
        <v>4.5312128689149337E-3</v>
      </c>
      <c r="CL235" s="40">
        <f t="shared" si="233"/>
        <v>3.4579853026345691E-3</v>
      </c>
      <c r="CM235" s="40">
        <f t="shared" si="234"/>
        <v>2.9133144620783992E-3</v>
      </c>
      <c r="CN235" s="40">
        <f t="shared" si="235"/>
        <v>1.7800464385124126E-3</v>
      </c>
      <c r="CO235" s="40">
        <f t="shared" si="236"/>
        <v>2.8566210560735678E-3</v>
      </c>
      <c r="CP235" s="40">
        <f t="shared" si="237"/>
        <v>2.9872852518635995E-3</v>
      </c>
      <c r="CR235" s="9">
        <f t="shared" si="238"/>
        <v>13.526905829596412</v>
      </c>
      <c r="CS235" s="9">
        <f t="shared" si="239"/>
        <v>14.011523437499999</v>
      </c>
      <c r="CT235" s="9">
        <f t="shared" si="240"/>
        <v>15.068909512761021</v>
      </c>
      <c r="CU235" s="9">
        <f t="shared" si="241"/>
        <v>16.052233676975945</v>
      </c>
      <c r="CV235" s="9">
        <f t="shared" si="242"/>
        <v>25.026470588235295</v>
      </c>
      <c r="CW235" s="9">
        <f t="shared" si="243"/>
        <v>41.079682539682544</v>
      </c>
      <c r="CY235" s="9">
        <f t="shared" si="244"/>
        <v>56.651675154227632</v>
      </c>
      <c r="CZ235" s="9">
        <f t="shared" si="245"/>
        <v>54.511221047058349</v>
      </c>
      <c r="DA235" s="9">
        <f t="shared" si="246"/>
        <v>53.133853809883234</v>
      </c>
      <c r="DB235" s="9">
        <f t="shared" si="247"/>
        <v>44.282172431886799</v>
      </c>
      <c r="DC235" s="9">
        <f t="shared" si="248"/>
        <v>58.400256760769892</v>
      </c>
      <c r="DD235" s="9">
        <f t="shared" si="249"/>
        <v>67.193054587394172</v>
      </c>
      <c r="DF235" s="9">
        <f>IF($A235=2,IF(ISNUMBER(CR235/Ukraine!CR235),100*CR235/Ukraine!CR235,""),"")</f>
        <v>57.326126089044493</v>
      </c>
      <c r="DG235" s="9">
        <f>IF($A235=2,IF(ISNUMBER(CS235/Ukraine!CS235),100*CS235/Ukraine!CS235,""),"")</f>
        <v>65.470519878863172</v>
      </c>
      <c r="DH235" s="9">
        <f>IF($A235=2,IF(ISNUMBER(CT235/Ukraine!CT235),100*CT235/Ukraine!CT235,""),"")</f>
        <v>62.967094491684392</v>
      </c>
      <c r="DI235" s="9">
        <f>IF($A235=2,IF(ISNUMBER(CU235/Ukraine!CU235),100*CU235/Ukraine!CU235,""),"")</f>
        <v>56.051944752283717</v>
      </c>
      <c r="DJ235" s="9">
        <f>IF($A235=2,IF(ISNUMBER(CV235/Ukraine!CV235),100*CV235/Ukraine!CV235,""),"")</f>
        <v>73.323468974069243</v>
      </c>
      <c r="DK235" s="9">
        <f>IF($A235=2,IF(ISNUMBER(CW235/Ukraine!CW235),100*CW235/Ukraine!CW235,""),"")</f>
        <v>80.869195586886704</v>
      </c>
      <c r="DM235" s="40">
        <f t="shared" si="250"/>
        <v>-0.23467862481315394</v>
      </c>
      <c r="DN235" s="40">
        <f t="shared" si="251"/>
        <v>-0.158203125</v>
      </c>
      <c r="DO235" s="40">
        <f t="shared" si="252"/>
        <v>-0.32482598607888635</v>
      </c>
      <c r="DP235" s="40">
        <f t="shared" si="253"/>
        <v>0.16838487972508598</v>
      </c>
      <c r="DQ235" s="40">
        <f t="shared" si="254"/>
        <v>-7.3529411764705843E-2</v>
      </c>
      <c r="DR235" s="40">
        <f t="shared" si="207"/>
        <v>-0.52914798206278024</v>
      </c>
      <c r="DT235" s="40">
        <f t="shared" si="255"/>
        <v>3.5826198097961282E-2</v>
      </c>
      <c r="DU235" s="40">
        <f t="shared" si="256"/>
        <v>7.5465460981285259E-2</v>
      </c>
      <c r="DV235" s="40">
        <f t="shared" si="257"/>
        <v>6.5255164176425628E-2</v>
      </c>
      <c r="DW235" s="40">
        <f t="shared" si="258"/>
        <v>0.55906468170415979</v>
      </c>
      <c r="DX235" s="40">
        <f t="shared" si="259"/>
        <v>0.64144929644988413</v>
      </c>
      <c r="DY235" s="40">
        <f t="shared" si="260"/>
        <v>2.0368868577322088</v>
      </c>
    </row>
    <row r="236" spans="1:129" x14ac:dyDescent="0.2">
      <c r="A236" s="39">
        <f>'Industry selection'!C236</f>
        <v>2</v>
      </c>
      <c r="B236" s="2">
        <v>56.2</v>
      </c>
      <c r="C236" s="2" t="s">
        <v>479</v>
      </c>
      <c r="E236" s="30" t="s">
        <v>478</v>
      </c>
      <c r="F236" s="31">
        <v>56.2</v>
      </c>
      <c r="G236" s="32" t="s">
        <v>479</v>
      </c>
      <c r="H236" s="157">
        <f>[1]Ternopil!$F$234</f>
        <v>7</v>
      </c>
      <c r="I236" s="157">
        <f>[1]Ternopil!$G$234</f>
        <v>104</v>
      </c>
      <c r="J236" s="157">
        <f>[1]Ternopil!$H$234</f>
        <v>103</v>
      </c>
      <c r="K236" s="157">
        <f>[1]Ternopil!$I$234</f>
        <v>6038.1</v>
      </c>
      <c r="L236" s="157">
        <f>[1]Ternopil!$J$234</f>
        <v>1260.2</v>
      </c>
      <c r="M236" s="11"/>
      <c r="N236" s="33" t="s">
        <v>960</v>
      </c>
      <c r="O236" s="36">
        <v>56.2</v>
      </c>
      <c r="P236" s="35" t="s">
        <v>479</v>
      </c>
      <c r="Q236" s="157">
        <f>[2]Ternopil!$F$234</f>
        <v>6</v>
      </c>
      <c r="R236" s="157">
        <f>[2]Ternopil!$G$234</f>
        <v>48</v>
      </c>
      <c r="S236" s="157">
        <f>[2]Ternopil!$H$234</f>
        <v>47</v>
      </c>
      <c r="T236" s="157">
        <f>[2]Ternopil!$I$234</f>
        <v>3657.5</v>
      </c>
      <c r="U236" s="157">
        <f>[2]Ternopil!$J$234</f>
        <v>705</v>
      </c>
      <c r="V236" s="11"/>
      <c r="W236" s="36" t="s">
        <v>1305</v>
      </c>
      <c r="X236" s="36">
        <v>56.2</v>
      </c>
      <c r="Y236" s="36" t="s">
        <v>479</v>
      </c>
      <c r="Z236" s="157">
        <f>[3]Ternopil!$F$234</f>
        <v>7</v>
      </c>
      <c r="AA236" s="157" t="str">
        <f>[3]Ternopil!$G$234</f>
        <v>к</v>
      </c>
      <c r="AB236" s="157" t="str">
        <f>[3]Ternopil!$H$234</f>
        <v>к</v>
      </c>
      <c r="AC236" s="157" t="str">
        <f>[3]Ternopil!$I$234</f>
        <v>к</v>
      </c>
      <c r="AD236" s="157" t="str">
        <f>[3]Ternopil!$J$234</f>
        <v>к</v>
      </c>
      <c r="AE236" s="11"/>
      <c r="AF236" s="37" t="s">
        <v>1305</v>
      </c>
      <c r="AG236" s="37">
        <v>56.2</v>
      </c>
      <c r="AH236" s="37" t="s">
        <v>479</v>
      </c>
      <c r="AI236" s="157">
        <f>[4]Ternopil!$F$234</f>
        <v>6</v>
      </c>
      <c r="AJ236" s="157">
        <f>[4]Ternopil!$G$234</f>
        <v>23</v>
      </c>
      <c r="AK236" s="157">
        <f>[4]Ternopil!$H$234</f>
        <v>22</v>
      </c>
      <c r="AL236" s="157">
        <f>[4]Ternopil!$I$234</f>
        <v>1055.0999999999999</v>
      </c>
      <c r="AM236" s="157">
        <f>[4]Ternopil!$J$234</f>
        <v>443.2</v>
      </c>
      <c r="AN236" s="11"/>
      <c r="AO236" s="11" t="s">
        <v>1305</v>
      </c>
      <c r="AP236" s="11">
        <v>56.2</v>
      </c>
      <c r="AQ236" s="11" t="s">
        <v>479</v>
      </c>
      <c r="AR236" s="157">
        <f>[5]Ternopil!$F$234</f>
        <v>5</v>
      </c>
      <c r="AS236" s="157">
        <f>[5]Ternopil!$G$234</f>
        <v>21</v>
      </c>
      <c r="AT236" s="157">
        <f>[5]Ternopil!$H$234</f>
        <v>19</v>
      </c>
      <c r="AU236" s="157">
        <f>[5]Ternopil!$I$234</f>
        <v>1565.1</v>
      </c>
      <c r="AV236" s="157">
        <f>[5]Ternopil!$J$234</f>
        <v>457.4</v>
      </c>
      <c r="AW236" s="11"/>
      <c r="AX236" s="33" t="s">
        <v>1305</v>
      </c>
      <c r="AY236" s="33">
        <v>56.2</v>
      </c>
      <c r="AZ236" s="33" t="s">
        <v>479</v>
      </c>
      <c r="BA236" s="157">
        <f>[6]Ternopil!$F$234</f>
        <v>5</v>
      </c>
      <c r="BB236" s="157" t="str">
        <f>[6]Ternopil!$G$234</f>
        <v>к</v>
      </c>
      <c r="BC236" s="157" t="str">
        <f>[6]Ternopil!$H$234</f>
        <v>к</v>
      </c>
      <c r="BD236" s="157" t="str">
        <f>[6]Ternopil!$I$234</f>
        <v>к</v>
      </c>
      <c r="BE236" s="157" t="str">
        <f>[6]Ternopil!$J$234</f>
        <v>к</v>
      </c>
      <c r="BG236" s="2">
        <v>56.2</v>
      </c>
      <c r="BH236" s="2" t="s">
        <v>479</v>
      </c>
      <c r="BI236" s="1">
        <f t="shared" si="208"/>
        <v>7</v>
      </c>
      <c r="BJ236" s="1">
        <f t="shared" si="209"/>
        <v>6</v>
      </c>
      <c r="BK236" s="1">
        <f t="shared" si="210"/>
        <v>7</v>
      </c>
      <c r="BL236" s="1">
        <f t="shared" si="211"/>
        <v>6</v>
      </c>
      <c r="BM236" s="1">
        <f t="shared" si="212"/>
        <v>5</v>
      </c>
      <c r="BN236" s="1">
        <f t="shared" si="213"/>
        <v>5</v>
      </c>
      <c r="BP236" s="1">
        <f t="shared" si="214"/>
        <v>103</v>
      </c>
      <c r="BQ236" s="1">
        <f t="shared" si="215"/>
        <v>47</v>
      </c>
      <c r="BR236" s="1" t="str">
        <f t="shared" si="216"/>
        <v>к</v>
      </c>
      <c r="BS236" s="1">
        <f t="shared" si="217"/>
        <v>22</v>
      </c>
      <c r="BT236" s="1">
        <f t="shared" si="218"/>
        <v>19</v>
      </c>
      <c r="BU236" s="1" t="str">
        <f t="shared" si="219"/>
        <v>к</v>
      </c>
      <c r="BW236" s="40">
        <f t="shared" si="220"/>
        <v>1.2314387508667894E-3</v>
      </c>
      <c r="BX236" s="40">
        <f t="shared" si="221"/>
        <v>5.8232459020455705E-4</v>
      </c>
      <c r="BY236" s="40" t="str">
        <f t="shared" si="222"/>
        <v/>
      </c>
      <c r="BZ236" s="40">
        <f t="shared" si="223"/>
        <v>3.0390098353409218E-4</v>
      </c>
      <c r="CA236" s="40">
        <f t="shared" si="224"/>
        <v>2.7334589765354127E-4</v>
      </c>
      <c r="CB236" s="40" t="str">
        <f t="shared" si="225"/>
        <v/>
      </c>
      <c r="CD236" s="10">
        <f t="shared" si="226"/>
        <v>1260.2</v>
      </c>
      <c r="CE236" s="10">
        <f t="shared" si="227"/>
        <v>705</v>
      </c>
      <c r="CF236" s="10" t="str">
        <f t="shared" si="228"/>
        <v>к</v>
      </c>
      <c r="CG236" s="10">
        <f t="shared" si="229"/>
        <v>443.2</v>
      </c>
      <c r="CH236" s="10">
        <f t="shared" si="230"/>
        <v>457.4</v>
      </c>
      <c r="CI236" s="10" t="str">
        <f t="shared" si="231"/>
        <v>к</v>
      </c>
      <c r="CK236" s="40">
        <f t="shared" si="232"/>
        <v>6.3099999529328684E-4</v>
      </c>
      <c r="CL236" s="40">
        <f t="shared" si="233"/>
        <v>3.3982626442484166E-4</v>
      </c>
      <c r="CM236" s="40" t="str">
        <f t="shared" si="234"/>
        <v/>
      </c>
      <c r="CN236" s="40">
        <f t="shared" si="235"/>
        <v>1.6888948911386822E-4</v>
      </c>
      <c r="CO236" s="40">
        <f t="shared" si="236"/>
        <v>1.5355723011494299E-4</v>
      </c>
      <c r="CP236" s="40" t="str">
        <f t="shared" si="237"/>
        <v/>
      </c>
      <c r="CR236" s="9">
        <f t="shared" si="238"/>
        <v>12.23495145631068</v>
      </c>
      <c r="CS236" s="9">
        <f t="shared" si="239"/>
        <v>15</v>
      </c>
      <c r="CT236" s="9" t="str">
        <f t="shared" si="240"/>
        <v/>
      </c>
      <c r="CU236" s="9">
        <f t="shared" si="241"/>
        <v>20.145454545454545</v>
      </c>
      <c r="CV236" s="9">
        <f t="shared" si="242"/>
        <v>24.073684210526313</v>
      </c>
      <c r="CW236" s="9" t="str">
        <f t="shared" si="243"/>
        <v/>
      </c>
      <c r="CY236" s="9">
        <f t="shared" si="244"/>
        <v>51.240875345942818</v>
      </c>
      <c r="CZ236" s="9">
        <f t="shared" si="245"/>
        <v>58.356846017007221</v>
      </c>
      <c r="DA236" s="9" t="str">
        <f t="shared" si="246"/>
        <v/>
      </c>
      <c r="DB236" s="9">
        <f t="shared" si="247"/>
        <v>55.573854072414314</v>
      </c>
      <c r="DC236" s="9">
        <f t="shared" si="248"/>
        <v>56.176892147681954</v>
      </c>
      <c r="DD236" s="9" t="str">
        <f t="shared" si="249"/>
        <v/>
      </c>
      <c r="DF236" s="9">
        <f>IF($A236=2,IF(ISNUMBER(CR236/Ukraine!CR236),100*CR236/Ukraine!CR236,""),"")</f>
        <v>62.495601202464783</v>
      </c>
      <c r="DG236" s="9">
        <f>IF($A236=2,IF(ISNUMBER(CS236/Ukraine!CS236),100*CS236/Ukraine!CS236,""),"")</f>
        <v>67.923270646601154</v>
      </c>
      <c r="DH236" s="9" t="str">
        <f>IF($A236=2,IF(ISNUMBER(CT236/Ukraine!CT236),100*CT236/Ukraine!CT236,""),"")</f>
        <v/>
      </c>
      <c r="DI236" s="9">
        <f>IF($A236=2,IF(ISNUMBER(CU236/Ukraine!CU236),100*CU236/Ukraine!CU236,""),"")</f>
        <v>82.378558528103881</v>
      </c>
      <c r="DJ236" s="9">
        <f>IF($A236=2,IF(ISNUMBER(CV236/Ukraine!CV236),100*CV236/Ukraine!CV236,""),"")</f>
        <v>84.566436921032675</v>
      </c>
      <c r="DK236" s="9" t="str">
        <f>IF($A236=2,IF(ISNUMBER(CW236/Ukraine!CW236),100*CW236/Ukraine!CW236,""),"")</f>
        <v/>
      </c>
      <c r="DM236" s="40">
        <f t="shared" si="250"/>
        <v>-0.5436893203883495</v>
      </c>
      <c r="DN236" s="40" t="str">
        <f t="shared" si="251"/>
        <v/>
      </c>
      <c r="DO236" s="40" t="str">
        <f t="shared" si="252"/>
        <v/>
      </c>
      <c r="DP236" s="40">
        <f t="shared" si="253"/>
        <v>-0.13636363636363635</v>
      </c>
      <c r="DQ236" s="40" t="str">
        <f t="shared" si="254"/>
        <v/>
      </c>
      <c r="DR236" s="40">
        <f t="shared" si="207"/>
        <v>-0.81553398058252424</v>
      </c>
      <c r="DT236" s="40">
        <f t="shared" si="255"/>
        <v>0.22599587367084584</v>
      </c>
      <c r="DU236" s="40" t="str">
        <f t="shared" si="256"/>
        <v/>
      </c>
      <c r="DV236" s="40" t="str">
        <f t="shared" si="257"/>
        <v/>
      </c>
      <c r="DW236" s="40">
        <f t="shared" si="258"/>
        <v>0.19499334980049388</v>
      </c>
      <c r="DX236" s="40" t="str">
        <f t="shared" si="259"/>
        <v/>
      </c>
      <c r="DY236" s="40">
        <f t="shared" si="260"/>
        <v>0.96761583374401683</v>
      </c>
    </row>
    <row r="237" spans="1:129" x14ac:dyDescent="0.2">
      <c r="A237" s="39">
        <f>'Industry selection'!C237</f>
        <v>2</v>
      </c>
      <c r="B237" s="2">
        <v>56.3</v>
      </c>
      <c r="C237" s="2" t="s">
        <v>481</v>
      </c>
      <c r="E237" s="30" t="s">
        <v>480</v>
      </c>
      <c r="F237" s="31">
        <v>56.3</v>
      </c>
      <c r="G237" s="32" t="s">
        <v>481</v>
      </c>
      <c r="H237" s="157">
        <f>[1]Ternopil!$F$235</f>
        <v>35</v>
      </c>
      <c r="I237" s="157">
        <f>[1]Ternopil!$G$235</f>
        <v>124</v>
      </c>
      <c r="J237" s="157">
        <f>[1]Ternopil!$H$235</f>
        <v>121</v>
      </c>
      <c r="K237" s="157">
        <f>[1]Ternopil!$I$235</f>
        <v>4247.6000000000004</v>
      </c>
      <c r="L237" s="157">
        <f>[1]Ternopil!$J$235</f>
        <v>1636.5</v>
      </c>
      <c r="M237" s="11"/>
      <c r="N237" s="33" t="s">
        <v>961</v>
      </c>
      <c r="O237" s="36">
        <v>56.3</v>
      </c>
      <c r="P237" s="35" t="s">
        <v>481</v>
      </c>
      <c r="Q237" s="157">
        <f>[2]Ternopil!$F$235</f>
        <v>32</v>
      </c>
      <c r="R237" s="157">
        <f>[2]Ternopil!$G$235</f>
        <v>307</v>
      </c>
      <c r="S237" s="157">
        <f>[2]Ternopil!$H$235</f>
        <v>289</v>
      </c>
      <c r="T237" s="157">
        <f>[2]Ternopil!$I$235</f>
        <v>20069.2</v>
      </c>
      <c r="U237" s="157">
        <f>[2]Ternopil!$J$235</f>
        <v>4263.2</v>
      </c>
      <c r="V237" s="11"/>
      <c r="W237" s="36" t="s">
        <v>1306</v>
      </c>
      <c r="X237" s="36">
        <v>56.3</v>
      </c>
      <c r="Y237" s="36" t="s">
        <v>481</v>
      </c>
      <c r="Z237" s="157">
        <f>[3]Ternopil!$F$235</f>
        <v>27</v>
      </c>
      <c r="AA237" s="157" t="str">
        <f>[3]Ternopil!$G$235</f>
        <v>к</v>
      </c>
      <c r="AB237" s="157" t="str">
        <f>[3]Ternopil!$H$235</f>
        <v>к</v>
      </c>
      <c r="AC237" s="157" t="str">
        <f>[3]Ternopil!$I$235</f>
        <v>к</v>
      </c>
      <c r="AD237" s="157" t="str">
        <f>[3]Ternopil!$J$235</f>
        <v>к</v>
      </c>
      <c r="AE237" s="11"/>
      <c r="AF237" s="37" t="s">
        <v>1306</v>
      </c>
      <c r="AG237" s="37">
        <v>56.3</v>
      </c>
      <c r="AH237" s="37" t="s">
        <v>481</v>
      </c>
      <c r="AI237" s="157">
        <f>[4]Ternopil!$F$235</f>
        <v>24</v>
      </c>
      <c r="AJ237" s="157">
        <f>[4]Ternopil!$G$235</f>
        <v>240</v>
      </c>
      <c r="AK237" s="157">
        <f>[4]Ternopil!$H$235</f>
        <v>234</v>
      </c>
      <c r="AL237" s="157">
        <f>[4]Ternopil!$I$235</f>
        <v>18385.3</v>
      </c>
      <c r="AM237" s="157">
        <f>[4]Ternopil!$J$235</f>
        <v>3790.8</v>
      </c>
      <c r="AN237" s="11"/>
      <c r="AO237" s="11" t="s">
        <v>1306</v>
      </c>
      <c r="AP237" s="11">
        <v>56.3</v>
      </c>
      <c r="AQ237" s="11" t="s">
        <v>481</v>
      </c>
      <c r="AR237" s="157">
        <f>[5]Ternopil!$F$235</f>
        <v>17</v>
      </c>
      <c r="AS237" s="157">
        <f>[5]Ternopil!$G$235</f>
        <v>226</v>
      </c>
      <c r="AT237" s="157">
        <f>[5]Ternopil!$H$235</f>
        <v>224</v>
      </c>
      <c r="AU237" s="157">
        <f>[5]Ternopil!$I$235</f>
        <v>22791.3</v>
      </c>
      <c r="AV237" s="157">
        <f>[5]Ternopil!$J$235</f>
        <v>4567.3</v>
      </c>
      <c r="AW237" s="11"/>
      <c r="AX237" s="33" t="s">
        <v>1306</v>
      </c>
      <c r="AY237" s="33">
        <v>56.3</v>
      </c>
      <c r="AZ237" s="33" t="s">
        <v>481</v>
      </c>
      <c r="BA237" s="157">
        <f>[6]Ternopil!$F$235</f>
        <v>15</v>
      </c>
      <c r="BB237" s="157" t="str">
        <f>[6]Ternopil!$G$235</f>
        <v>к</v>
      </c>
      <c r="BC237" s="157" t="str">
        <f>[6]Ternopil!$H$235</f>
        <v>к</v>
      </c>
      <c r="BD237" s="157" t="str">
        <f>[6]Ternopil!$I$235</f>
        <v>к</v>
      </c>
      <c r="BE237" s="157" t="str">
        <f>[6]Ternopil!$J$235</f>
        <v>к</v>
      </c>
      <c r="BG237" s="2">
        <v>56.3</v>
      </c>
      <c r="BH237" s="2" t="s">
        <v>481</v>
      </c>
      <c r="BI237" s="1">
        <f t="shared" si="208"/>
        <v>35</v>
      </c>
      <c r="BJ237" s="1">
        <f t="shared" si="209"/>
        <v>32</v>
      </c>
      <c r="BK237" s="1">
        <f t="shared" si="210"/>
        <v>27</v>
      </c>
      <c r="BL237" s="1">
        <f t="shared" si="211"/>
        <v>24</v>
      </c>
      <c r="BM237" s="1">
        <f t="shared" si="212"/>
        <v>17</v>
      </c>
      <c r="BN237" s="1">
        <f t="shared" si="213"/>
        <v>15</v>
      </c>
      <c r="BP237" s="1">
        <f t="shared" si="214"/>
        <v>121</v>
      </c>
      <c r="BQ237" s="1">
        <f t="shared" si="215"/>
        <v>289</v>
      </c>
      <c r="BR237" s="1" t="str">
        <f t="shared" si="216"/>
        <v>к</v>
      </c>
      <c r="BS237" s="1">
        <f t="shared" si="217"/>
        <v>234</v>
      </c>
      <c r="BT237" s="1">
        <f t="shared" si="218"/>
        <v>224</v>
      </c>
      <c r="BU237" s="1" t="str">
        <f t="shared" si="219"/>
        <v>к</v>
      </c>
      <c r="BW237" s="40">
        <f t="shared" si="220"/>
        <v>1.4466416393677818E-3</v>
      </c>
      <c r="BX237" s="40">
        <f t="shared" si="221"/>
        <v>3.5806767355131271E-3</v>
      </c>
      <c r="BY237" s="40" t="str">
        <f t="shared" si="222"/>
        <v/>
      </c>
      <c r="BZ237" s="40">
        <f t="shared" si="223"/>
        <v>3.2324013703171621E-3</v>
      </c>
      <c r="CA237" s="40">
        <f t="shared" si="224"/>
        <v>3.2226042670733287E-3</v>
      </c>
      <c r="CB237" s="40" t="str">
        <f t="shared" si="225"/>
        <v/>
      </c>
      <c r="CD237" s="10">
        <f t="shared" si="226"/>
        <v>1636.5</v>
      </c>
      <c r="CE237" s="10">
        <f t="shared" si="227"/>
        <v>4263.2</v>
      </c>
      <c r="CF237" s="10" t="str">
        <f t="shared" si="228"/>
        <v>к</v>
      </c>
      <c r="CG237" s="10">
        <f t="shared" si="229"/>
        <v>3790.8</v>
      </c>
      <c r="CH237" s="10">
        <f t="shared" si="230"/>
        <v>4567.3</v>
      </c>
      <c r="CI237" s="10" t="str">
        <f t="shared" si="231"/>
        <v>к</v>
      </c>
      <c r="CK237" s="40">
        <f t="shared" si="232"/>
        <v>8.1941873694450394E-4</v>
      </c>
      <c r="CL237" s="40">
        <f t="shared" si="233"/>
        <v>2.0549607524765743E-3</v>
      </c>
      <c r="CM237" s="40" t="str">
        <f t="shared" si="234"/>
        <v/>
      </c>
      <c r="CN237" s="40">
        <f t="shared" si="235"/>
        <v>1.4445538703358569E-3</v>
      </c>
      <c r="CO237" s="40">
        <f t="shared" si="236"/>
        <v>1.5333229932312617E-3</v>
      </c>
      <c r="CP237" s="40" t="str">
        <f t="shared" si="237"/>
        <v/>
      </c>
      <c r="CR237" s="9">
        <f t="shared" si="238"/>
        <v>13.524793388429751</v>
      </c>
      <c r="CS237" s="9">
        <f t="shared" si="239"/>
        <v>14.751557093425605</v>
      </c>
      <c r="CT237" s="9" t="str">
        <f t="shared" si="240"/>
        <v/>
      </c>
      <c r="CU237" s="9">
        <f t="shared" si="241"/>
        <v>16.2</v>
      </c>
      <c r="CV237" s="9">
        <f t="shared" si="242"/>
        <v>20.389732142857145</v>
      </c>
      <c r="CW237" s="9" t="str">
        <f t="shared" si="243"/>
        <v/>
      </c>
      <c r="CY237" s="9">
        <f t="shared" si="244"/>
        <v>56.642828095464623</v>
      </c>
      <c r="CZ237" s="9">
        <f t="shared" si="245"/>
        <v>57.390289720808582</v>
      </c>
      <c r="DA237" s="9" t="str">
        <f t="shared" si="246"/>
        <v/>
      </c>
      <c r="DB237" s="9">
        <f t="shared" si="247"/>
        <v>44.689805034766387</v>
      </c>
      <c r="DC237" s="9">
        <f t="shared" si="248"/>
        <v>47.580244614514193</v>
      </c>
      <c r="DD237" s="9" t="str">
        <f t="shared" si="249"/>
        <v/>
      </c>
      <c r="DF237" s="9">
        <f>IF($A237=2,IF(ISNUMBER(CR237/Ukraine!CR237),100*CR237/Ukraine!CR237,""),"")</f>
        <v>69.915392700998481</v>
      </c>
      <c r="DG237" s="9">
        <f>IF($A237=2,IF(ISNUMBER(CS237/Ukraine!CS237),100*CS237/Ukraine!CS237,""),"")</f>
        <v>93.073224542783876</v>
      </c>
      <c r="DH237" s="9" t="str">
        <f>IF($A237=2,IF(ISNUMBER(CT237/Ukraine!CT237),100*CT237/Ukraine!CT237,""),"")</f>
        <v/>
      </c>
      <c r="DI237" s="9">
        <f>IF($A237=2,IF(ISNUMBER(CU237/Ukraine!CU237),100*CU237/Ukraine!CU237,""),"")</f>
        <v>91.930177975845453</v>
      </c>
      <c r="DJ237" s="9">
        <f>IF($A237=2,IF(ISNUMBER(CV237/Ukraine!CV237),100*CV237/Ukraine!CV237,""),"")</f>
        <v>94.714853928445493</v>
      </c>
      <c r="DK237" s="9" t="str">
        <f>IF($A237=2,IF(ISNUMBER(CW237/Ukraine!CW237),100*CW237/Ukraine!CW237,""),"")</f>
        <v/>
      </c>
      <c r="DM237" s="40">
        <f t="shared" si="250"/>
        <v>1.3884297520661155</v>
      </c>
      <c r="DN237" s="40" t="str">
        <f t="shared" si="251"/>
        <v/>
      </c>
      <c r="DO237" s="40" t="str">
        <f t="shared" si="252"/>
        <v/>
      </c>
      <c r="DP237" s="40">
        <f t="shared" si="253"/>
        <v>-4.2735042735042694E-2</v>
      </c>
      <c r="DQ237" s="40" t="str">
        <f t="shared" si="254"/>
        <v/>
      </c>
      <c r="DR237" s="40">
        <f t="shared" si="207"/>
        <v>0.85123966942148765</v>
      </c>
      <c r="DT237" s="40">
        <f t="shared" si="255"/>
        <v>9.0704801897035336E-2</v>
      </c>
      <c r="DU237" s="40" t="str">
        <f t="shared" si="256"/>
        <v/>
      </c>
      <c r="DV237" s="40" t="str">
        <f t="shared" si="257"/>
        <v/>
      </c>
      <c r="DW237" s="40">
        <f t="shared" si="258"/>
        <v>0.25862544091710782</v>
      </c>
      <c r="DX237" s="40" t="str">
        <f t="shared" si="259"/>
        <v/>
      </c>
      <c r="DY237" s="40">
        <f t="shared" si="260"/>
        <v>0.50758178385928177</v>
      </c>
    </row>
    <row r="238" spans="1:129" x14ac:dyDescent="0.2">
      <c r="A238" s="39" t="str">
        <f>'Industry selection'!C238</f>
        <v/>
      </c>
      <c r="B238" s="2" t="s">
        <v>483</v>
      </c>
      <c r="C238" s="2" t="s">
        <v>484</v>
      </c>
      <c r="E238" s="30" t="s">
        <v>482</v>
      </c>
      <c r="F238" s="31" t="s">
        <v>483</v>
      </c>
      <c r="G238" s="32" t="s">
        <v>484</v>
      </c>
      <c r="H238" s="157">
        <f>[1]Ternopil!$F$236</f>
        <v>139</v>
      </c>
      <c r="I238" s="157">
        <f>[1]Ternopil!$G$236</f>
        <v>1543</v>
      </c>
      <c r="J238" s="157">
        <f>[1]Ternopil!$H$236</f>
        <v>1502</v>
      </c>
      <c r="K238" s="157">
        <f>[1]Ternopil!$I$236</f>
        <v>361035.3</v>
      </c>
      <c r="L238" s="157">
        <f>[1]Ternopil!$J$236</f>
        <v>31299.7</v>
      </c>
      <c r="M238" s="11"/>
      <c r="N238" s="33" t="s">
        <v>962</v>
      </c>
      <c r="O238" s="36" t="s">
        <v>483</v>
      </c>
      <c r="P238" s="35" t="s">
        <v>484</v>
      </c>
      <c r="Q238" s="157">
        <f>[2]Ternopil!$F$236</f>
        <v>143</v>
      </c>
      <c r="R238" s="157">
        <f>[2]Ternopil!$G$236</f>
        <v>1425</v>
      </c>
      <c r="S238" s="157">
        <f>[2]Ternopil!$H$236</f>
        <v>1393</v>
      </c>
      <c r="T238" s="157">
        <f>[2]Ternopil!$I$236</f>
        <v>372163.4</v>
      </c>
      <c r="U238" s="157">
        <f>[2]Ternopil!$J$236</f>
        <v>30979.9</v>
      </c>
      <c r="V238" s="11"/>
      <c r="W238" s="36" t="s">
        <v>1307</v>
      </c>
      <c r="X238" s="36" t="s">
        <v>483</v>
      </c>
      <c r="Y238" s="36" t="s">
        <v>484</v>
      </c>
      <c r="Z238" s="157">
        <f>[3]Ternopil!$F$236</f>
        <v>150</v>
      </c>
      <c r="AA238" s="157">
        <f>[3]Ternopil!$G$236</f>
        <v>1377</v>
      </c>
      <c r="AB238" s="157">
        <f>[3]Ternopil!$H$236</f>
        <v>1349</v>
      </c>
      <c r="AC238" s="157">
        <f>[3]Ternopil!$I$236</f>
        <v>451654.2</v>
      </c>
      <c r="AD238" s="157">
        <f>[3]Ternopil!$J$236</f>
        <v>33248.699999999997</v>
      </c>
      <c r="AE238" s="11"/>
      <c r="AF238" s="37" t="s">
        <v>1307</v>
      </c>
      <c r="AG238" s="37" t="s">
        <v>483</v>
      </c>
      <c r="AH238" s="37" t="s">
        <v>484</v>
      </c>
      <c r="AI238" s="157">
        <f>[4]Ternopil!$F$236</f>
        <v>154</v>
      </c>
      <c r="AJ238" s="157">
        <f>[4]Ternopil!$G$236</f>
        <v>1162</v>
      </c>
      <c r="AK238" s="157">
        <f>[4]Ternopil!$H$236</f>
        <v>1102</v>
      </c>
      <c r="AL238" s="157">
        <f>[4]Ternopil!$I$236</f>
        <v>494510.2</v>
      </c>
      <c r="AM238" s="157">
        <f>[4]Ternopil!$J$236</f>
        <v>33589.699999999997</v>
      </c>
      <c r="AN238" s="11"/>
      <c r="AO238" s="11" t="s">
        <v>1307</v>
      </c>
      <c r="AP238" s="11" t="s">
        <v>483</v>
      </c>
      <c r="AQ238" s="11" t="s">
        <v>484</v>
      </c>
      <c r="AR238" s="157">
        <f>[5]Ternopil!$F$236</f>
        <v>132</v>
      </c>
      <c r="AS238" s="157">
        <f>[5]Ternopil!$G$236</f>
        <v>930</v>
      </c>
      <c r="AT238" s="157">
        <f>[5]Ternopil!$H$236</f>
        <v>902</v>
      </c>
      <c r="AU238" s="157">
        <f>[5]Ternopil!$I$236</f>
        <v>236371.7</v>
      </c>
      <c r="AV238" s="157">
        <f>[5]Ternopil!$J$236</f>
        <v>37143.9</v>
      </c>
      <c r="AW238" s="11"/>
      <c r="AX238" s="33" t="s">
        <v>1307</v>
      </c>
      <c r="AY238" s="33" t="s">
        <v>483</v>
      </c>
      <c r="AZ238" s="33" t="s">
        <v>484</v>
      </c>
      <c r="BA238" s="157">
        <f>[6]Ternopil!$F$236</f>
        <v>146</v>
      </c>
      <c r="BB238" s="157">
        <f>[6]Ternopil!$G$236</f>
        <v>898</v>
      </c>
      <c r="BC238" s="157">
        <f>[6]Ternopil!$H$236</f>
        <v>855</v>
      </c>
      <c r="BD238" s="157">
        <f>[6]Ternopil!$I$236</f>
        <v>280770.5</v>
      </c>
      <c r="BE238" s="157">
        <f>[6]Ternopil!$J$236</f>
        <v>43967.199999999997</v>
      </c>
      <c r="BG238" s="2" t="s">
        <v>483</v>
      </c>
      <c r="BH238" s="2" t="s">
        <v>484</v>
      </c>
      <c r="BI238" s="1">
        <f t="shared" si="208"/>
        <v>139</v>
      </c>
      <c r="BJ238" s="1">
        <f t="shared" si="209"/>
        <v>143</v>
      </c>
      <c r="BK238" s="1">
        <f t="shared" si="210"/>
        <v>150</v>
      </c>
      <c r="BL238" s="1">
        <f t="shared" si="211"/>
        <v>154</v>
      </c>
      <c r="BM238" s="1">
        <f t="shared" si="212"/>
        <v>132</v>
      </c>
      <c r="BN238" s="1">
        <f t="shared" si="213"/>
        <v>146</v>
      </c>
      <c r="BP238" s="1">
        <f t="shared" si="214"/>
        <v>1502</v>
      </c>
      <c r="BQ238" s="1">
        <f t="shared" si="215"/>
        <v>1393</v>
      </c>
      <c r="BR238" s="1">
        <f t="shared" si="216"/>
        <v>1349</v>
      </c>
      <c r="BS238" s="1">
        <f t="shared" si="217"/>
        <v>1102</v>
      </c>
      <c r="BT238" s="1">
        <f t="shared" si="218"/>
        <v>902</v>
      </c>
      <c r="BU238" s="1">
        <f t="shared" si="219"/>
        <v>855</v>
      </c>
      <c r="BW238" s="40" t="str">
        <f t="shared" si="220"/>
        <v/>
      </c>
      <c r="BX238" s="40" t="str">
        <f t="shared" si="221"/>
        <v/>
      </c>
      <c r="BY238" s="40" t="str">
        <f t="shared" si="222"/>
        <v/>
      </c>
      <c r="BZ238" s="40" t="str">
        <f t="shared" si="223"/>
        <v/>
      </c>
      <c r="CA238" s="40" t="str">
        <f t="shared" si="224"/>
        <v/>
      </c>
      <c r="CB238" s="40" t="str">
        <f t="shared" si="225"/>
        <v/>
      </c>
      <c r="CD238" s="10">
        <f t="shared" si="226"/>
        <v>31299.7</v>
      </c>
      <c r="CE238" s="10">
        <f t="shared" si="227"/>
        <v>30979.9</v>
      </c>
      <c r="CF238" s="10">
        <f t="shared" si="228"/>
        <v>33248.699999999997</v>
      </c>
      <c r="CG238" s="10">
        <f t="shared" si="229"/>
        <v>33589.699999999997</v>
      </c>
      <c r="CH238" s="10">
        <f t="shared" si="230"/>
        <v>37143.9</v>
      </c>
      <c r="CI238" s="10">
        <f t="shared" si="231"/>
        <v>43967.199999999997</v>
      </c>
      <c r="CK238" s="40" t="str">
        <f t="shared" si="232"/>
        <v/>
      </c>
      <c r="CL238" s="40" t="str">
        <f t="shared" si="233"/>
        <v/>
      </c>
      <c r="CM238" s="40" t="str">
        <f t="shared" si="234"/>
        <v/>
      </c>
      <c r="CN238" s="40" t="str">
        <f t="shared" si="235"/>
        <v/>
      </c>
      <c r="CO238" s="40" t="str">
        <f t="shared" si="236"/>
        <v/>
      </c>
      <c r="CP238" s="40" t="str">
        <f t="shared" si="237"/>
        <v/>
      </c>
      <c r="CR238" s="9" t="str">
        <f t="shared" si="238"/>
        <v/>
      </c>
      <c r="CS238" s="9" t="str">
        <f t="shared" si="239"/>
        <v/>
      </c>
      <c r="CT238" s="9" t="str">
        <f t="shared" si="240"/>
        <v/>
      </c>
      <c r="CU238" s="9" t="str">
        <f t="shared" si="241"/>
        <v/>
      </c>
      <c r="CV238" s="9" t="str">
        <f t="shared" si="242"/>
        <v/>
      </c>
      <c r="CW238" s="9" t="str">
        <f t="shared" si="243"/>
        <v/>
      </c>
      <c r="CY238" s="9" t="str">
        <f t="shared" si="244"/>
        <v/>
      </c>
      <c r="CZ238" s="9" t="str">
        <f t="shared" si="245"/>
        <v/>
      </c>
      <c r="DA238" s="9" t="str">
        <f t="shared" si="246"/>
        <v/>
      </c>
      <c r="DB238" s="9" t="str">
        <f t="shared" si="247"/>
        <v/>
      </c>
      <c r="DC238" s="9" t="str">
        <f t="shared" si="248"/>
        <v/>
      </c>
      <c r="DD238" s="9" t="str">
        <f t="shared" si="249"/>
        <v/>
      </c>
      <c r="DF238" s="9" t="str">
        <f>IF($A238=2,IF(ISNUMBER(CR238/Ukraine!CR238),100*CR238/Ukraine!CR238,""),"")</f>
        <v/>
      </c>
      <c r="DG238" s="9" t="str">
        <f>IF($A238=2,IF(ISNUMBER(CS238/Ukraine!CS238),100*CS238/Ukraine!CS238,""),"")</f>
        <v/>
      </c>
      <c r="DH238" s="9" t="str">
        <f>IF($A238=2,IF(ISNUMBER(CT238/Ukraine!CT238),100*CT238/Ukraine!CT238,""),"")</f>
        <v/>
      </c>
      <c r="DI238" s="9" t="str">
        <f>IF($A238=2,IF(ISNUMBER(CU238/Ukraine!CU238),100*CU238/Ukraine!CU238,""),"")</f>
        <v/>
      </c>
      <c r="DJ238" s="9" t="str">
        <f>IF($A238=2,IF(ISNUMBER(CV238/Ukraine!CV238),100*CV238/Ukraine!CV238,""),"")</f>
        <v/>
      </c>
      <c r="DK238" s="9" t="str">
        <f>IF($A238=2,IF(ISNUMBER(CW238/Ukraine!CW238),100*CW238/Ukraine!CW238,""),"")</f>
        <v/>
      </c>
      <c r="DM238" s="40" t="str">
        <f t="shared" si="250"/>
        <v/>
      </c>
      <c r="DN238" s="40" t="str">
        <f t="shared" si="251"/>
        <v/>
      </c>
      <c r="DO238" s="40" t="str">
        <f t="shared" si="252"/>
        <v/>
      </c>
      <c r="DP238" s="40" t="str">
        <f t="shared" si="253"/>
        <v/>
      </c>
      <c r="DQ238" s="40" t="str">
        <f t="shared" si="254"/>
        <v/>
      </c>
      <c r="DR238" s="40" t="str">
        <f t="shared" si="207"/>
        <v/>
      </c>
      <c r="DT238" s="40" t="str">
        <f t="shared" si="255"/>
        <v/>
      </c>
      <c r="DU238" s="40" t="str">
        <f t="shared" si="256"/>
        <v/>
      </c>
      <c r="DV238" s="40" t="str">
        <f t="shared" si="257"/>
        <v/>
      </c>
      <c r="DW238" s="40" t="str">
        <f t="shared" si="258"/>
        <v/>
      </c>
      <c r="DX238" s="40" t="str">
        <f t="shared" si="259"/>
        <v/>
      </c>
      <c r="DY238" s="40" t="str">
        <f t="shared" si="260"/>
        <v/>
      </c>
    </row>
    <row r="239" spans="1:129" x14ac:dyDescent="0.2">
      <c r="A239" s="39" t="str">
        <f>'Industry selection'!C239</f>
        <v/>
      </c>
      <c r="B239" s="2">
        <v>58</v>
      </c>
      <c r="C239" s="2" t="s">
        <v>486</v>
      </c>
      <c r="E239" s="30" t="s">
        <v>485</v>
      </c>
      <c r="F239" s="31">
        <v>58</v>
      </c>
      <c r="G239" s="32" t="s">
        <v>486</v>
      </c>
      <c r="H239" s="157">
        <f>[1]Ternopil!$F$237</f>
        <v>60</v>
      </c>
      <c r="I239" s="157">
        <f>[1]Ternopil!$G$237</f>
        <v>1035</v>
      </c>
      <c r="J239" s="157">
        <f>[1]Ternopil!$H$237</f>
        <v>1009</v>
      </c>
      <c r="K239" s="157">
        <f>[1]Ternopil!$I$237</f>
        <v>295550.8</v>
      </c>
      <c r="L239" s="157">
        <f>[1]Ternopil!$J$237</f>
        <v>20495.3</v>
      </c>
      <c r="M239" s="11"/>
      <c r="N239" s="33" t="s">
        <v>963</v>
      </c>
      <c r="O239" s="36">
        <v>58</v>
      </c>
      <c r="P239" s="35" t="s">
        <v>486</v>
      </c>
      <c r="Q239" s="157">
        <f>[2]Ternopil!$F$237</f>
        <v>54</v>
      </c>
      <c r="R239" s="157">
        <f>[2]Ternopil!$G$237</f>
        <v>930</v>
      </c>
      <c r="S239" s="157">
        <f>[2]Ternopil!$H$237</f>
        <v>917</v>
      </c>
      <c r="T239" s="157">
        <f>[2]Ternopil!$I$237</f>
        <v>300063.2</v>
      </c>
      <c r="U239" s="157">
        <f>[2]Ternopil!$J$237</f>
        <v>20576.400000000001</v>
      </c>
      <c r="V239" s="11"/>
      <c r="W239" s="36" t="s">
        <v>1308</v>
      </c>
      <c r="X239" s="36">
        <v>58</v>
      </c>
      <c r="Y239" s="36" t="s">
        <v>486</v>
      </c>
      <c r="Z239" s="157">
        <f>[3]Ternopil!$F$237</f>
        <v>55</v>
      </c>
      <c r="AA239" s="157">
        <f>[3]Ternopil!$G$237</f>
        <v>859</v>
      </c>
      <c r="AB239" s="157">
        <f>[3]Ternopil!$H$237</f>
        <v>849</v>
      </c>
      <c r="AC239" s="157">
        <f>[3]Ternopil!$I$237</f>
        <v>347226.9</v>
      </c>
      <c r="AD239" s="157">
        <f>[3]Ternopil!$J$237</f>
        <v>21466.6</v>
      </c>
      <c r="AE239" s="11"/>
      <c r="AF239" s="37" t="s">
        <v>1308</v>
      </c>
      <c r="AG239" s="37">
        <v>58</v>
      </c>
      <c r="AH239" s="37" t="s">
        <v>486</v>
      </c>
      <c r="AI239" s="157">
        <f>[4]Ternopil!$F$237</f>
        <v>54</v>
      </c>
      <c r="AJ239" s="157">
        <f>[4]Ternopil!$G$237</f>
        <v>625</v>
      </c>
      <c r="AK239" s="157">
        <f>[4]Ternopil!$H$237</f>
        <v>589</v>
      </c>
      <c r="AL239" s="157">
        <f>[4]Ternopil!$I$237</f>
        <v>355320.9</v>
      </c>
      <c r="AM239" s="157">
        <f>[4]Ternopil!$J$237</f>
        <v>15333.6</v>
      </c>
      <c r="AN239" s="11"/>
      <c r="AO239" s="11" t="s">
        <v>1308</v>
      </c>
      <c r="AP239" s="11">
        <v>58</v>
      </c>
      <c r="AQ239" s="11" t="s">
        <v>486</v>
      </c>
      <c r="AR239" s="157">
        <f>[5]Ternopil!$F$237</f>
        <v>42</v>
      </c>
      <c r="AS239" s="157">
        <f>[5]Ternopil!$G$237</f>
        <v>331</v>
      </c>
      <c r="AT239" s="157">
        <f>[5]Ternopil!$H$237</f>
        <v>328</v>
      </c>
      <c r="AU239" s="157">
        <f>[5]Ternopil!$I$237</f>
        <v>65903.3</v>
      </c>
      <c r="AV239" s="157">
        <f>[5]Ternopil!$J$237</f>
        <v>10532.5</v>
      </c>
      <c r="AW239" s="11"/>
      <c r="AX239" s="33" t="s">
        <v>1308</v>
      </c>
      <c r="AY239" s="33">
        <v>58</v>
      </c>
      <c r="AZ239" s="33" t="s">
        <v>486</v>
      </c>
      <c r="BA239" s="157">
        <f>[6]Ternopil!$F$237</f>
        <v>48</v>
      </c>
      <c r="BB239" s="157">
        <f>[6]Ternopil!$G$237</f>
        <v>246</v>
      </c>
      <c r="BC239" s="157">
        <f>[6]Ternopil!$H$237</f>
        <v>239</v>
      </c>
      <c r="BD239" s="157">
        <f>[6]Ternopil!$I$237</f>
        <v>74222.5</v>
      </c>
      <c r="BE239" s="157">
        <f>[6]Ternopil!$J$237</f>
        <v>10530.4</v>
      </c>
      <c r="BG239" s="2">
        <v>58</v>
      </c>
      <c r="BH239" s="2" t="s">
        <v>486</v>
      </c>
      <c r="BI239" s="1">
        <f t="shared" si="208"/>
        <v>60</v>
      </c>
      <c r="BJ239" s="1">
        <f t="shared" si="209"/>
        <v>54</v>
      </c>
      <c r="BK239" s="1">
        <f t="shared" si="210"/>
        <v>55</v>
      </c>
      <c r="BL239" s="1">
        <f t="shared" si="211"/>
        <v>54</v>
      </c>
      <c r="BM239" s="1">
        <f t="shared" si="212"/>
        <v>42</v>
      </c>
      <c r="BN239" s="1">
        <f t="shared" si="213"/>
        <v>48</v>
      </c>
      <c r="BP239" s="1">
        <f t="shared" si="214"/>
        <v>1009</v>
      </c>
      <c r="BQ239" s="1">
        <f t="shared" si="215"/>
        <v>917</v>
      </c>
      <c r="BR239" s="1">
        <f t="shared" si="216"/>
        <v>849</v>
      </c>
      <c r="BS239" s="1">
        <f t="shared" si="217"/>
        <v>589</v>
      </c>
      <c r="BT239" s="1">
        <f t="shared" si="218"/>
        <v>328</v>
      </c>
      <c r="BU239" s="1">
        <f t="shared" si="219"/>
        <v>239</v>
      </c>
      <c r="BW239" s="40" t="str">
        <f t="shared" si="220"/>
        <v/>
      </c>
      <c r="BX239" s="40" t="str">
        <f t="shared" si="221"/>
        <v/>
      </c>
      <c r="BY239" s="40" t="str">
        <f t="shared" si="222"/>
        <v/>
      </c>
      <c r="BZ239" s="40" t="str">
        <f t="shared" si="223"/>
        <v/>
      </c>
      <c r="CA239" s="40" t="str">
        <f t="shared" si="224"/>
        <v/>
      </c>
      <c r="CB239" s="40" t="str">
        <f t="shared" si="225"/>
        <v/>
      </c>
      <c r="CD239" s="10">
        <f t="shared" si="226"/>
        <v>20495.3</v>
      </c>
      <c r="CE239" s="10">
        <f t="shared" si="227"/>
        <v>20576.400000000001</v>
      </c>
      <c r="CF239" s="10">
        <f t="shared" si="228"/>
        <v>21466.6</v>
      </c>
      <c r="CG239" s="10">
        <f t="shared" si="229"/>
        <v>15333.6</v>
      </c>
      <c r="CH239" s="10">
        <f t="shared" si="230"/>
        <v>10532.5</v>
      </c>
      <c r="CI239" s="10">
        <f t="shared" si="231"/>
        <v>10530.4</v>
      </c>
      <c r="CK239" s="40" t="str">
        <f t="shared" si="232"/>
        <v/>
      </c>
      <c r="CL239" s="40" t="str">
        <f t="shared" si="233"/>
        <v/>
      </c>
      <c r="CM239" s="40" t="str">
        <f t="shared" si="234"/>
        <v/>
      </c>
      <c r="CN239" s="40" t="str">
        <f t="shared" si="235"/>
        <v/>
      </c>
      <c r="CO239" s="40" t="str">
        <f t="shared" si="236"/>
        <v/>
      </c>
      <c r="CP239" s="40" t="str">
        <f t="shared" si="237"/>
        <v/>
      </c>
      <c r="CR239" s="9" t="str">
        <f t="shared" si="238"/>
        <v/>
      </c>
      <c r="CS239" s="9" t="str">
        <f t="shared" si="239"/>
        <v/>
      </c>
      <c r="CT239" s="9" t="str">
        <f t="shared" si="240"/>
        <v/>
      </c>
      <c r="CU239" s="9" t="str">
        <f t="shared" si="241"/>
        <v/>
      </c>
      <c r="CV239" s="9" t="str">
        <f t="shared" si="242"/>
        <v/>
      </c>
      <c r="CW239" s="9" t="str">
        <f t="shared" si="243"/>
        <v/>
      </c>
      <c r="CY239" s="9" t="str">
        <f t="shared" si="244"/>
        <v/>
      </c>
      <c r="CZ239" s="9" t="str">
        <f t="shared" si="245"/>
        <v/>
      </c>
      <c r="DA239" s="9" t="str">
        <f t="shared" si="246"/>
        <v/>
      </c>
      <c r="DB239" s="9" t="str">
        <f t="shared" si="247"/>
        <v/>
      </c>
      <c r="DC239" s="9" t="str">
        <f t="shared" si="248"/>
        <v/>
      </c>
      <c r="DD239" s="9" t="str">
        <f t="shared" si="249"/>
        <v/>
      </c>
      <c r="DF239" s="9" t="str">
        <f>IF($A239=2,IF(ISNUMBER(CR239/Ukraine!CR239),100*CR239/Ukraine!CR239,""),"")</f>
        <v/>
      </c>
      <c r="DG239" s="9" t="str">
        <f>IF($A239=2,IF(ISNUMBER(CS239/Ukraine!CS239),100*CS239/Ukraine!CS239,""),"")</f>
        <v/>
      </c>
      <c r="DH239" s="9" t="str">
        <f>IF($A239=2,IF(ISNUMBER(CT239/Ukraine!CT239),100*CT239/Ukraine!CT239,""),"")</f>
        <v/>
      </c>
      <c r="DI239" s="9" t="str">
        <f>IF($A239=2,IF(ISNUMBER(CU239/Ukraine!CU239),100*CU239/Ukraine!CU239,""),"")</f>
        <v/>
      </c>
      <c r="DJ239" s="9" t="str">
        <f>IF($A239=2,IF(ISNUMBER(CV239/Ukraine!CV239),100*CV239/Ukraine!CV239,""),"")</f>
        <v/>
      </c>
      <c r="DK239" s="9" t="str">
        <f>IF($A239=2,IF(ISNUMBER(CW239/Ukraine!CW239),100*CW239/Ukraine!CW239,""),"")</f>
        <v/>
      </c>
      <c r="DM239" s="40" t="str">
        <f t="shared" si="250"/>
        <v/>
      </c>
      <c r="DN239" s="40" t="str">
        <f t="shared" si="251"/>
        <v/>
      </c>
      <c r="DO239" s="40" t="str">
        <f t="shared" si="252"/>
        <v/>
      </c>
      <c r="DP239" s="40" t="str">
        <f t="shared" si="253"/>
        <v/>
      </c>
      <c r="DQ239" s="40" t="str">
        <f t="shared" si="254"/>
        <v/>
      </c>
      <c r="DR239" s="40" t="str">
        <f t="shared" si="207"/>
        <v/>
      </c>
      <c r="DT239" s="40" t="str">
        <f t="shared" si="255"/>
        <v/>
      </c>
      <c r="DU239" s="40" t="str">
        <f t="shared" si="256"/>
        <v/>
      </c>
      <c r="DV239" s="40" t="str">
        <f t="shared" si="257"/>
        <v/>
      </c>
      <c r="DW239" s="40" t="str">
        <f t="shared" si="258"/>
        <v/>
      </c>
      <c r="DX239" s="40" t="str">
        <f t="shared" si="259"/>
        <v/>
      </c>
      <c r="DY239" s="40" t="str">
        <f t="shared" si="260"/>
        <v/>
      </c>
    </row>
    <row r="240" spans="1:129" x14ac:dyDescent="0.2">
      <c r="A240" s="39">
        <f>'Industry selection'!C240</f>
        <v>2</v>
      </c>
      <c r="B240" s="2">
        <v>58.1</v>
      </c>
      <c r="C240" s="2" t="s">
        <v>488</v>
      </c>
      <c r="E240" s="30" t="s">
        <v>487</v>
      </c>
      <c r="F240" s="31">
        <v>58.1</v>
      </c>
      <c r="G240" s="32" t="s">
        <v>488</v>
      </c>
      <c r="H240" s="157">
        <f>[1]Ternopil!$F$238</f>
        <v>58</v>
      </c>
      <c r="I240" s="157" t="str">
        <f>[1]Ternopil!$G$238</f>
        <v>к</v>
      </c>
      <c r="J240" s="157" t="str">
        <f>[1]Ternopil!$H$238</f>
        <v>к</v>
      </c>
      <c r="K240" s="157" t="str">
        <f>[1]Ternopil!$I$238</f>
        <v>к</v>
      </c>
      <c r="L240" s="157" t="str">
        <f>[1]Ternopil!$J$238</f>
        <v>к</v>
      </c>
      <c r="M240" s="11"/>
      <c r="N240" s="33" t="s">
        <v>964</v>
      </c>
      <c r="O240" s="36">
        <v>58.1</v>
      </c>
      <c r="P240" s="35" t="s">
        <v>488</v>
      </c>
      <c r="Q240" s="157">
        <f>[2]Ternopil!$F$238</f>
        <v>54</v>
      </c>
      <c r="R240" s="157">
        <f>[2]Ternopil!$G$238</f>
        <v>930</v>
      </c>
      <c r="S240" s="157">
        <f>[2]Ternopil!$H$238</f>
        <v>917</v>
      </c>
      <c r="T240" s="157">
        <f>[2]Ternopil!$I$238</f>
        <v>300063.2</v>
      </c>
      <c r="U240" s="157">
        <f>[2]Ternopil!$J$238</f>
        <v>20576.400000000001</v>
      </c>
      <c r="V240" s="11"/>
      <c r="W240" s="36" t="s">
        <v>1309</v>
      </c>
      <c r="X240" s="36">
        <v>58.1</v>
      </c>
      <c r="Y240" s="36" t="s">
        <v>488</v>
      </c>
      <c r="Z240" s="157">
        <f>[3]Ternopil!$F$238</f>
        <v>55</v>
      </c>
      <c r="AA240" s="157">
        <f>[3]Ternopil!$G$238</f>
        <v>859</v>
      </c>
      <c r="AB240" s="157">
        <f>[3]Ternopil!$H$238</f>
        <v>849</v>
      </c>
      <c r="AC240" s="157">
        <f>[3]Ternopil!$I$238</f>
        <v>347226.9</v>
      </c>
      <c r="AD240" s="157">
        <f>[3]Ternopil!$J$238</f>
        <v>21466.6</v>
      </c>
      <c r="AE240" s="11"/>
      <c r="AF240" s="37" t="s">
        <v>1309</v>
      </c>
      <c r="AG240" s="37">
        <v>58.1</v>
      </c>
      <c r="AH240" s="37" t="s">
        <v>488</v>
      </c>
      <c r="AI240" s="157">
        <f>[4]Ternopil!$F$238</f>
        <v>54</v>
      </c>
      <c r="AJ240" s="157">
        <f>[4]Ternopil!$G$238</f>
        <v>625</v>
      </c>
      <c r="AK240" s="157">
        <f>[4]Ternopil!$H$238</f>
        <v>589</v>
      </c>
      <c r="AL240" s="157">
        <f>[4]Ternopil!$I$238</f>
        <v>355320.9</v>
      </c>
      <c r="AM240" s="157">
        <f>[4]Ternopil!$J$238</f>
        <v>15333.6</v>
      </c>
      <c r="AN240" s="11"/>
      <c r="AO240" s="11" t="s">
        <v>1309</v>
      </c>
      <c r="AP240" s="11">
        <v>58.1</v>
      </c>
      <c r="AQ240" s="11" t="s">
        <v>488</v>
      </c>
      <c r="AR240" s="157">
        <f>[5]Ternopil!$F$238</f>
        <v>42</v>
      </c>
      <c r="AS240" s="157">
        <f>[5]Ternopil!$G$238</f>
        <v>331</v>
      </c>
      <c r="AT240" s="157">
        <f>[5]Ternopil!$H$238</f>
        <v>328</v>
      </c>
      <c r="AU240" s="157">
        <f>[5]Ternopil!$I$238</f>
        <v>65903.3</v>
      </c>
      <c r="AV240" s="157">
        <f>[5]Ternopil!$J$238</f>
        <v>10532.5</v>
      </c>
      <c r="AW240" s="11"/>
      <c r="AX240" s="33" t="s">
        <v>1309</v>
      </c>
      <c r="AY240" s="33">
        <v>58.1</v>
      </c>
      <c r="AZ240" s="33" t="s">
        <v>488</v>
      </c>
      <c r="BA240" s="157">
        <f>[6]Ternopil!$F$238</f>
        <v>47</v>
      </c>
      <c r="BB240" s="157" t="str">
        <f>[6]Ternopil!$G$238</f>
        <v>к</v>
      </c>
      <c r="BC240" s="157" t="str">
        <f>[6]Ternopil!$H$238</f>
        <v>к</v>
      </c>
      <c r="BD240" s="157" t="str">
        <f>[6]Ternopil!$I$238</f>
        <v>к</v>
      </c>
      <c r="BE240" s="157" t="str">
        <f>[6]Ternopil!$J$238</f>
        <v>к</v>
      </c>
      <c r="BG240" s="2">
        <v>58.1</v>
      </c>
      <c r="BH240" s="2" t="s">
        <v>488</v>
      </c>
      <c r="BI240" s="1">
        <f t="shared" si="208"/>
        <v>58</v>
      </c>
      <c r="BJ240" s="1">
        <f t="shared" si="209"/>
        <v>54</v>
      </c>
      <c r="BK240" s="1">
        <f t="shared" si="210"/>
        <v>55</v>
      </c>
      <c r="BL240" s="1">
        <f t="shared" si="211"/>
        <v>54</v>
      </c>
      <c r="BM240" s="1">
        <f t="shared" si="212"/>
        <v>42</v>
      </c>
      <c r="BN240" s="1">
        <f t="shared" si="213"/>
        <v>47</v>
      </c>
      <c r="BP240" s="1" t="str">
        <f t="shared" si="214"/>
        <v>к</v>
      </c>
      <c r="BQ240" s="1">
        <f t="shared" si="215"/>
        <v>917</v>
      </c>
      <c r="BR240" s="1">
        <f t="shared" si="216"/>
        <v>849</v>
      </c>
      <c r="BS240" s="1">
        <f t="shared" si="217"/>
        <v>589</v>
      </c>
      <c r="BT240" s="1">
        <f t="shared" si="218"/>
        <v>328</v>
      </c>
      <c r="BU240" s="1" t="str">
        <f t="shared" si="219"/>
        <v>к</v>
      </c>
      <c r="BW240" s="40" t="str">
        <f t="shared" si="220"/>
        <v/>
      </c>
      <c r="BX240" s="40">
        <f t="shared" si="221"/>
        <v>1.1361524451437847E-2</v>
      </c>
      <c r="BY240" s="40">
        <f t="shared" si="222"/>
        <v>1.0800564835192794E-2</v>
      </c>
      <c r="BZ240" s="40">
        <f t="shared" si="223"/>
        <v>8.1362581500718303E-3</v>
      </c>
      <c r="CA240" s="40">
        <f t="shared" si="224"/>
        <v>4.71881339107166E-3</v>
      </c>
      <c r="CB240" s="40" t="str">
        <f t="shared" si="225"/>
        <v/>
      </c>
      <c r="CD240" s="10" t="str">
        <f t="shared" si="226"/>
        <v>к</v>
      </c>
      <c r="CE240" s="10">
        <f t="shared" si="227"/>
        <v>20576.400000000001</v>
      </c>
      <c r="CF240" s="10">
        <f t="shared" si="228"/>
        <v>21466.6</v>
      </c>
      <c r="CG240" s="10">
        <f t="shared" si="229"/>
        <v>15333.6</v>
      </c>
      <c r="CH240" s="10">
        <f t="shared" si="230"/>
        <v>10532.5</v>
      </c>
      <c r="CI240" s="10" t="str">
        <f t="shared" si="231"/>
        <v>к</v>
      </c>
      <c r="CK240" s="40" t="str">
        <f t="shared" si="232"/>
        <v/>
      </c>
      <c r="CL240" s="40">
        <f t="shared" si="233"/>
        <v>9.9182994997323581E-3</v>
      </c>
      <c r="CM240" s="40">
        <f t="shared" si="234"/>
        <v>9.6292294073093698E-3</v>
      </c>
      <c r="CN240" s="40">
        <f t="shared" si="235"/>
        <v>5.8431495267969539E-3</v>
      </c>
      <c r="CO240" s="40">
        <f t="shared" si="236"/>
        <v>3.5359456191203257E-3</v>
      </c>
      <c r="CP240" s="40" t="str">
        <f t="shared" si="237"/>
        <v/>
      </c>
      <c r="CR240" s="9" t="str">
        <f t="shared" si="238"/>
        <v/>
      </c>
      <c r="CS240" s="9">
        <f t="shared" si="239"/>
        <v>22.438822246455835</v>
      </c>
      <c r="CT240" s="9">
        <f t="shared" si="240"/>
        <v>25.284570082449939</v>
      </c>
      <c r="CU240" s="9">
        <f t="shared" si="241"/>
        <v>26.033276740237692</v>
      </c>
      <c r="CV240" s="9">
        <f t="shared" si="242"/>
        <v>32.111280487804876</v>
      </c>
      <c r="CW240" s="9" t="str">
        <f t="shared" si="243"/>
        <v/>
      </c>
      <c r="CY240" s="9" t="str">
        <f t="shared" si="244"/>
        <v/>
      </c>
      <c r="CZ240" s="9">
        <f t="shared" si="245"/>
        <v>87.297259642627949</v>
      </c>
      <c r="DA240" s="9">
        <f t="shared" si="246"/>
        <v>89.154868789207029</v>
      </c>
      <c r="DB240" s="9">
        <f t="shared" si="247"/>
        <v>71.816176662798824</v>
      </c>
      <c r="DC240" s="9">
        <f t="shared" si="248"/>
        <v>74.932940255925217</v>
      </c>
      <c r="DD240" s="9" t="str">
        <f t="shared" si="249"/>
        <v/>
      </c>
      <c r="DF240" s="9" t="str">
        <f>IF($A240=2,IF(ISNUMBER(CR240/Ukraine!CR240),100*CR240/Ukraine!CR240,""),"")</f>
        <v/>
      </c>
      <c r="DG240" s="9">
        <f>IF($A240=2,IF(ISNUMBER(CS240/Ukraine!CS240),100*CS240/Ukraine!CS240,""),"")</f>
        <v>64.102479435917772</v>
      </c>
      <c r="DH240" s="9">
        <f>IF($A240=2,IF(ISNUMBER(CT240/Ukraine!CT240),100*CT240/Ukraine!CT240,""),"")</f>
        <v>70.242629550936925</v>
      </c>
      <c r="DI240" s="9">
        <f>IF($A240=2,IF(ISNUMBER(CU240/Ukraine!CU240),100*CU240/Ukraine!CU240,""),"")</f>
        <v>63.121737355276771</v>
      </c>
      <c r="DJ240" s="9">
        <f>IF($A240=2,IF(ISNUMBER(CV240/Ukraine!CV240),100*CV240/Ukraine!CV240,""),"")</f>
        <v>67.978813642183496</v>
      </c>
      <c r="DK240" s="9" t="str">
        <f>IF($A240=2,IF(ISNUMBER(CW240/Ukraine!CW240),100*CW240/Ukraine!CW240,""),"")</f>
        <v/>
      </c>
      <c r="DM240" s="40" t="str">
        <f t="shared" si="250"/>
        <v/>
      </c>
      <c r="DN240" s="40">
        <f t="shared" si="251"/>
        <v>-7.4154852780807023E-2</v>
      </c>
      <c r="DO240" s="40">
        <f t="shared" si="252"/>
        <v>-0.30624263839811539</v>
      </c>
      <c r="DP240" s="40">
        <f t="shared" si="253"/>
        <v>-0.44312393887945667</v>
      </c>
      <c r="DQ240" s="40" t="str">
        <f t="shared" si="254"/>
        <v/>
      </c>
      <c r="DR240" s="40" t="str">
        <f t="shared" si="207"/>
        <v/>
      </c>
      <c r="DT240" s="40" t="str">
        <f t="shared" si="255"/>
        <v/>
      </c>
      <c r="DU240" s="40">
        <f t="shared" si="256"/>
        <v>0.12682251344290507</v>
      </c>
      <c r="DV240" s="40">
        <f t="shared" si="257"/>
        <v>2.9611207758182712E-2</v>
      </c>
      <c r="DW240" s="40">
        <f t="shared" si="258"/>
        <v>0.23347056185873316</v>
      </c>
      <c r="DX240" s="40" t="str">
        <f t="shared" si="259"/>
        <v/>
      </c>
      <c r="DY240" s="40" t="str">
        <f t="shared" si="260"/>
        <v/>
      </c>
    </row>
    <row r="241" spans="1:129" x14ac:dyDescent="0.2">
      <c r="A241" s="39">
        <f>'Industry selection'!C241</f>
        <v>1</v>
      </c>
      <c r="B241" s="2">
        <v>58.2</v>
      </c>
      <c r="C241" s="2" t="s">
        <v>490</v>
      </c>
      <c r="E241" s="30" t="s">
        <v>489</v>
      </c>
      <c r="F241" s="31">
        <v>58.2</v>
      </c>
      <c r="G241" s="32" t="s">
        <v>490</v>
      </c>
      <c r="H241" s="157">
        <f>[1]Ternopil!$F$239</f>
        <v>2</v>
      </c>
      <c r="I241" s="157" t="str">
        <f>[1]Ternopil!$G$239</f>
        <v>к</v>
      </c>
      <c r="J241" s="157" t="str">
        <f>[1]Ternopil!$H$239</f>
        <v>к</v>
      </c>
      <c r="K241" s="157" t="str">
        <f>[1]Ternopil!$I$239</f>
        <v>к</v>
      </c>
      <c r="L241" s="157" t="str">
        <f>[1]Ternopil!$J$239</f>
        <v>к</v>
      </c>
      <c r="M241" s="11"/>
      <c r="N241" s="33" t="s">
        <v>965</v>
      </c>
      <c r="O241" s="36">
        <v>58.2</v>
      </c>
      <c r="P241" s="35" t="s">
        <v>490</v>
      </c>
      <c r="Q241" s="157" t="e">
        <f>[2]Ternopil!$F$239</f>
        <v>#N/A</v>
      </c>
      <c r="R241" s="157" t="e">
        <f>[2]Ternopil!$G$239</f>
        <v>#N/A</v>
      </c>
      <c r="S241" s="157" t="e">
        <f>[2]Ternopil!$H$239</f>
        <v>#N/A</v>
      </c>
      <c r="T241" s="157" t="e">
        <f>[2]Ternopil!$I$239</f>
        <v>#N/A</v>
      </c>
      <c r="U241" s="157" t="e">
        <f>[2]Ternopil!$J$239</f>
        <v>#N/A</v>
      </c>
      <c r="V241" s="11"/>
      <c r="W241" s="36" t="s">
        <v>1310</v>
      </c>
      <c r="X241" s="36">
        <v>58.2</v>
      </c>
      <c r="Y241" s="36" t="s">
        <v>490</v>
      </c>
      <c r="Z241" s="157" t="e">
        <f>[3]Ternopil!$F$239</f>
        <v>#N/A</v>
      </c>
      <c r="AA241" s="157" t="e">
        <f>[3]Ternopil!$G$239</f>
        <v>#N/A</v>
      </c>
      <c r="AB241" s="157" t="e">
        <f>[3]Ternopil!$H$239</f>
        <v>#N/A</v>
      </c>
      <c r="AC241" s="157" t="e">
        <f>[3]Ternopil!$I$239</f>
        <v>#N/A</v>
      </c>
      <c r="AD241" s="157" t="e">
        <f>[3]Ternopil!$J$239</f>
        <v>#N/A</v>
      </c>
      <c r="AE241" s="11"/>
      <c r="AF241" s="37" t="s">
        <v>1310</v>
      </c>
      <c r="AG241" s="37">
        <v>58.2</v>
      </c>
      <c r="AH241" s="37" t="s">
        <v>490</v>
      </c>
      <c r="AI241" s="157" t="e">
        <f>[4]Ternopil!$F$239</f>
        <v>#N/A</v>
      </c>
      <c r="AJ241" s="157" t="e">
        <f>[4]Ternopil!$G$239</f>
        <v>#N/A</v>
      </c>
      <c r="AK241" s="157" t="e">
        <f>[4]Ternopil!$H$239</f>
        <v>#N/A</v>
      </c>
      <c r="AL241" s="157" t="e">
        <f>[4]Ternopil!$I$239</f>
        <v>#N/A</v>
      </c>
      <c r="AM241" s="157" t="e">
        <f>[4]Ternopil!$J$239</f>
        <v>#N/A</v>
      </c>
      <c r="AN241" s="11"/>
      <c r="AO241" s="11" t="s">
        <v>1310</v>
      </c>
      <c r="AP241" s="11">
        <v>58.2</v>
      </c>
      <c r="AQ241" s="11" t="s">
        <v>490</v>
      </c>
      <c r="AR241" s="157" t="e">
        <f>[5]Ternopil!$F$239</f>
        <v>#N/A</v>
      </c>
      <c r="AS241" s="157" t="e">
        <f>[5]Ternopil!$G$239</f>
        <v>#N/A</v>
      </c>
      <c r="AT241" s="157" t="e">
        <f>[5]Ternopil!$H$239</f>
        <v>#N/A</v>
      </c>
      <c r="AU241" s="157" t="e">
        <f>[5]Ternopil!$I$239</f>
        <v>#N/A</v>
      </c>
      <c r="AV241" s="157" t="e">
        <f>[5]Ternopil!$J$239</f>
        <v>#N/A</v>
      </c>
      <c r="AW241" s="11"/>
      <c r="AX241" s="33" t="s">
        <v>1310</v>
      </c>
      <c r="AY241" s="33">
        <v>58.2</v>
      </c>
      <c r="AZ241" s="33" t="s">
        <v>490</v>
      </c>
      <c r="BA241" s="157">
        <f>[6]Ternopil!$F$239</f>
        <v>1</v>
      </c>
      <c r="BB241" s="157" t="str">
        <f>[6]Ternopil!$G$239</f>
        <v>к</v>
      </c>
      <c r="BC241" s="157" t="str">
        <f>[6]Ternopil!$H$239</f>
        <v>к</v>
      </c>
      <c r="BD241" s="157" t="str">
        <f>[6]Ternopil!$I$239</f>
        <v>к</v>
      </c>
      <c r="BE241" s="157" t="str">
        <f>[6]Ternopil!$J$239</f>
        <v>к</v>
      </c>
      <c r="BG241" s="2">
        <v>58.2</v>
      </c>
      <c r="BH241" s="2" t="s">
        <v>490</v>
      </c>
      <c r="BI241" s="1">
        <f t="shared" si="208"/>
        <v>2</v>
      </c>
      <c r="BJ241" s="1" t="e">
        <f t="shared" si="209"/>
        <v>#N/A</v>
      </c>
      <c r="BK241" s="1" t="e">
        <f t="shared" si="210"/>
        <v>#N/A</v>
      </c>
      <c r="BL241" s="1" t="e">
        <f t="shared" si="211"/>
        <v>#N/A</v>
      </c>
      <c r="BM241" s="1" t="e">
        <f t="shared" si="212"/>
        <v>#N/A</v>
      </c>
      <c r="BN241" s="1">
        <f t="shared" si="213"/>
        <v>1</v>
      </c>
      <c r="BP241" s="1" t="str">
        <f t="shared" si="214"/>
        <v>к</v>
      </c>
      <c r="BQ241" s="1" t="e">
        <f t="shared" si="215"/>
        <v>#N/A</v>
      </c>
      <c r="BR241" s="1" t="e">
        <f t="shared" si="216"/>
        <v>#N/A</v>
      </c>
      <c r="BS241" s="1" t="e">
        <f t="shared" si="217"/>
        <v>#N/A</v>
      </c>
      <c r="BT241" s="1" t="e">
        <f t="shared" si="218"/>
        <v>#N/A</v>
      </c>
      <c r="BU241" s="1" t="str">
        <f t="shared" si="219"/>
        <v>к</v>
      </c>
      <c r="BW241" s="40" t="str">
        <f t="shared" si="220"/>
        <v/>
      </c>
      <c r="BX241" s="40" t="str">
        <f t="shared" si="221"/>
        <v/>
      </c>
      <c r="BY241" s="40" t="str">
        <f t="shared" si="222"/>
        <v/>
      </c>
      <c r="BZ241" s="40" t="str">
        <f t="shared" si="223"/>
        <v/>
      </c>
      <c r="CA241" s="40" t="str">
        <f t="shared" si="224"/>
        <v/>
      </c>
      <c r="CB241" s="40" t="str">
        <f t="shared" si="225"/>
        <v/>
      </c>
      <c r="CD241" s="10" t="str">
        <f t="shared" si="226"/>
        <v>к</v>
      </c>
      <c r="CE241" s="10" t="e">
        <f t="shared" si="227"/>
        <v>#N/A</v>
      </c>
      <c r="CF241" s="10" t="e">
        <f t="shared" si="228"/>
        <v>#N/A</v>
      </c>
      <c r="CG241" s="10" t="e">
        <f t="shared" si="229"/>
        <v>#N/A</v>
      </c>
      <c r="CH241" s="10" t="e">
        <f t="shared" si="230"/>
        <v>#N/A</v>
      </c>
      <c r="CI241" s="10" t="str">
        <f t="shared" si="231"/>
        <v>к</v>
      </c>
      <c r="CK241" s="40" t="str">
        <f t="shared" si="232"/>
        <v/>
      </c>
      <c r="CL241" s="40" t="str">
        <f t="shared" si="233"/>
        <v/>
      </c>
      <c r="CM241" s="40" t="str">
        <f t="shared" si="234"/>
        <v/>
      </c>
      <c r="CN241" s="40" t="str">
        <f t="shared" si="235"/>
        <v/>
      </c>
      <c r="CO241" s="40" t="str">
        <f t="shared" si="236"/>
        <v/>
      </c>
      <c r="CP241" s="40" t="str">
        <f t="shared" si="237"/>
        <v/>
      </c>
      <c r="CR241" s="9" t="str">
        <f t="shared" si="238"/>
        <v/>
      </c>
      <c r="CS241" s="9" t="str">
        <f t="shared" si="239"/>
        <v/>
      </c>
      <c r="CT241" s="9" t="str">
        <f t="shared" si="240"/>
        <v/>
      </c>
      <c r="CU241" s="9" t="str">
        <f t="shared" si="241"/>
        <v/>
      </c>
      <c r="CV241" s="9" t="str">
        <f t="shared" si="242"/>
        <v/>
      </c>
      <c r="CW241" s="9" t="str">
        <f t="shared" si="243"/>
        <v/>
      </c>
      <c r="CY241" s="9" t="str">
        <f t="shared" si="244"/>
        <v/>
      </c>
      <c r="CZ241" s="9" t="str">
        <f t="shared" si="245"/>
        <v/>
      </c>
      <c r="DA241" s="9" t="str">
        <f t="shared" si="246"/>
        <v/>
      </c>
      <c r="DB241" s="9" t="str">
        <f t="shared" si="247"/>
        <v/>
      </c>
      <c r="DC241" s="9" t="str">
        <f t="shared" si="248"/>
        <v/>
      </c>
      <c r="DD241" s="9" t="str">
        <f t="shared" si="249"/>
        <v/>
      </c>
      <c r="DF241" s="9" t="str">
        <f>IF($A241=2,IF(ISNUMBER(CR241/Ukraine!CR241),100*CR241/Ukraine!CR241,""),"")</f>
        <v/>
      </c>
      <c r="DG241" s="9" t="str">
        <f>IF($A241=2,IF(ISNUMBER(CS241/Ukraine!CS241),100*CS241/Ukraine!CS241,""),"")</f>
        <v/>
      </c>
      <c r="DH241" s="9" t="str">
        <f>IF($A241=2,IF(ISNUMBER(CT241/Ukraine!CT241),100*CT241/Ukraine!CT241,""),"")</f>
        <v/>
      </c>
      <c r="DI241" s="9" t="str">
        <f>IF($A241=2,IF(ISNUMBER(CU241/Ukraine!CU241),100*CU241/Ukraine!CU241,""),"")</f>
        <v/>
      </c>
      <c r="DJ241" s="9" t="str">
        <f>IF($A241=2,IF(ISNUMBER(CV241/Ukraine!CV241),100*CV241/Ukraine!CV241,""),"")</f>
        <v/>
      </c>
      <c r="DK241" s="9" t="str">
        <f>IF($A241=2,IF(ISNUMBER(CW241/Ukraine!CW241),100*CW241/Ukraine!CW241,""),"")</f>
        <v/>
      </c>
      <c r="DM241" s="40" t="str">
        <f t="shared" si="250"/>
        <v/>
      </c>
      <c r="DN241" s="40" t="str">
        <f t="shared" si="251"/>
        <v/>
      </c>
      <c r="DO241" s="40" t="str">
        <f t="shared" si="252"/>
        <v/>
      </c>
      <c r="DP241" s="40" t="str">
        <f t="shared" si="253"/>
        <v/>
      </c>
      <c r="DQ241" s="40" t="str">
        <f t="shared" si="254"/>
        <v/>
      </c>
      <c r="DR241" s="40" t="str">
        <f t="shared" si="207"/>
        <v/>
      </c>
      <c r="DT241" s="40" t="str">
        <f t="shared" si="255"/>
        <v/>
      </c>
      <c r="DU241" s="40" t="str">
        <f t="shared" si="256"/>
        <v/>
      </c>
      <c r="DV241" s="40" t="str">
        <f t="shared" si="257"/>
        <v/>
      </c>
      <c r="DW241" s="40" t="str">
        <f t="shared" si="258"/>
        <v/>
      </c>
      <c r="DX241" s="40" t="str">
        <f t="shared" si="259"/>
        <v/>
      </c>
      <c r="DY241" s="40" t="str">
        <f t="shared" si="260"/>
        <v/>
      </c>
    </row>
    <row r="242" spans="1:129" x14ac:dyDescent="0.2">
      <c r="A242" s="39" t="str">
        <f>'Industry selection'!C242</f>
        <v/>
      </c>
      <c r="B242" s="2">
        <v>59</v>
      </c>
      <c r="C242" s="2" t="s">
        <v>492</v>
      </c>
      <c r="E242" s="30" t="s">
        <v>491</v>
      </c>
      <c r="F242" s="31">
        <v>59</v>
      </c>
      <c r="G242" s="32" t="s">
        <v>492</v>
      </c>
      <c r="H242" s="157">
        <f>[1]Ternopil!$F$240</f>
        <v>8</v>
      </c>
      <c r="I242" s="157">
        <f>[1]Ternopil!$G$240</f>
        <v>38</v>
      </c>
      <c r="J242" s="157">
        <f>[1]Ternopil!$H$240</f>
        <v>38</v>
      </c>
      <c r="K242" s="157">
        <f>[1]Ternopil!$I$240</f>
        <v>247.5</v>
      </c>
      <c r="L242" s="157">
        <f>[1]Ternopil!$J$240</f>
        <v>767.7</v>
      </c>
      <c r="M242" s="11"/>
      <c r="N242" s="33" t="s">
        <v>966</v>
      </c>
      <c r="O242" s="36">
        <v>59</v>
      </c>
      <c r="P242" s="35" t="s">
        <v>492</v>
      </c>
      <c r="Q242" s="157">
        <f>[2]Ternopil!$F$240</f>
        <v>9</v>
      </c>
      <c r="R242" s="157">
        <f>[2]Ternopil!$G$240</f>
        <v>39</v>
      </c>
      <c r="S242" s="157">
        <f>[2]Ternopil!$H$240</f>
        <v>36</v>
      </c>
      <c r="T242" s="157">
        <f>[2]Ternopil!$I$240</f>
        <v>284</v>
      </c>
      <c r="U242" s="157">
        <f>[2]Ternopil!$J$240</f>
        <v>726.9</v>
      </c>
      <c r="V242" s="11"/>
      <c r="W242" s="36" t="s">
        <v>1311</v>
      </c>
      <c r="X242" s="36">
        <v>59</v>
      </c>
      <c r="Y242" s="36" t="s">
        <v>492</v>
      </c>
      <c r="Z242" s="157">
        <f>[3]Ternopil!$F$240</f>
        <v>8</v>
      </c>
      <c r="AA242" s="157">
        <f>[3]Ternopil!$G$240</f>
        <v>34</v>
      </c>
      <c r="AB242" s="157">
        <f>[3]Ternopil!$H$240</f>
        <v>34</v>
      </c>
      <c r="AC242" s="157">
        <f>[3]Ternopil!$I$240</f>
        <v>403.8</v>
      </c>
      <c r="AD242" s="157">
        <f>[3]Ternopil!$J$240</f>
        <v>767.5</v>
      </c>
      <c r="AE242" s="11"/>
      <c r="AF242" s="37" t="s">
        <v>1311</v>
      </c>
      <c r="AG242" s="37">
        <v>59</v>
      </c>
      <c r="AH242" s="37" t="s">
        <v>492</v>
      </c>
      <c r="AI242" s="157">
        <f>[4]Ternopil!$F$240</f>
        <v>7</v>
      </c>
      <c r="AJ242" s="157">
        <f>[4]Ternopil!$G$240</f>
        <v>36</v>
      </c>
      <c r="AK242" s="157">
        <f>[4]Ternopil!$H$240</f>
        <v>36</v>
      </c>
      <c r="AL242" s="157">
        <f>[4]Ternopil!$I$240</f>
        <v>1127.3</v>
      </c>
      <c r="AM242" s="157">
        <f>[4]Ternopil!$J$240</f>
        <v>999.2</v>
      </c>
      <c r="AN242" s="11"/>
      <c r="AO242" s="11" t="s">
        <v>1311</v>
      </c>
      <c r="AP242" s="11">
        <v>59</v>
      </c>
      <c r="AQ242" s="11" t="s">
        <v>492</v>
      </c>
      <c r="AR242" s="157">
        <f>[5]Ternopil!$F$240</f>
        <v>7</v>
      </c>
      <c r="AS242" s="157">
        <f>[5]Ternopil!$G$240</f>
        <v>32</v>
      </c>
      <c r="AT242" s="157">
        <f>[5]Ternopil!$H$240</f>
        <v>30</v>
      </c>
      <c r="AU242" s="157">
        <f>[5]Ternopil!$I$240</f>
        <v>600.20000000000005</v>
      </c>
      <c r="AV242" s="157">
        <f>[5]Ternopil!$J$240</f>
        <v>1043.2</v>
      </c>
      <c r="AW242" s="11"/>
      <c r="AX242" s="33" t="s">
        <v>1311</v>
      </c>
      <c r="AY242" s="33">
        <v>59</v>
      </c>
      <c r="AZ242" s="33" t="s">
        <v>492</v>
      </c>
      <c r="BA242" s="157">
        <f>[6]Ternopil!$F$240</f>
        <v>5</v>
      </c>
      <c r="BB242" s="157">
        <f>[6]Ternopil!$G$240</f>
        <v>27</v>
      </c>
      <c r="BC242" s="157">
        <f>[6]Ternopil!$H$240</f>
        <v>27</v>
      </c>
      <c r="BD242" s="157">
        <f>[6]Ternopil!$I$240</f>
        <v>1307.3</v>
      </c>
      <c r="BE242" s="157">
        <f>[6]Ternopil!$J$240</f>
        <v>1398.4</v>
      </c>
      <c r="BG242" s="2">
        <v>59</v>
      </c>
      <c r="BH242" s="2" t="s">
        <v>492</v>
      </c>
      <c r="BI242" s="1">
        <f t="shared" si="208"/>
        <v>8</v>
      </c>
      <c r="BJ242" s="1">
        <f t="shared" si="209"/>
        <v>9</v>
      </c>
      <c r="BK242" s="1">
        <f t="shared" si="210"/>
        <v>8</v>
      </c>
      <c r="BL242" s="1">
        <f t="shared" si="211"/>
        <v>7</v>
      </c>
      <c r="BM242" s="1">
        <f t="shared" si="212"/>
        <v>7</v>
      </c>
      <c r="BN242" s="1">
        <f t="shared" si="213"/>
        <v>5</v>
      </c>
      <c r="BP242" s="1">
        <f t="shared" si="214"/>
        <v>38</v>
      </c>
      <c r="BQ242" s="1">
        <f t="shared" si="215"/>
        <v>36</v>
      </c>
      <c r="BR242" s="1">
        <f t="shared" si="216"/>
        <v>34</v>
      </c>
      <c r="BS242" s="1">
        <f t="shared" si="217"/>
        <v>36</v>
      </c>
      <c r="BT242" s="1">
        <f t="shared" si="218"/>
        <v>30</v>
      </c>
      <c r="BU242" s="1">
        <f t="shared" si="219"/>
        <v>27</v>
      </c>
      <c r="BW242" s="40" t="str">
        <f t="shared" si="220"/>
        <v/>
      </c>
      <c r="BX242" s="40" t="str">
        <f t="shared" si="221"/>
        <v/>
      </c>
      <c r="BY242" s="40" t="str">
        <f t="shared" si="222"/>
        <v/>
      </c>
      <c r="BZ242" s="40" t="str">
        <f t="shared" si="223"/>
        <v/>
      </c>
      <c r="CA242" s="40" t="str">
        <f t="shared" si="224"/>
        <v/>
      </c>
      <c r="CB242" s="40" t="str">
        <f t="shared" si="225"/>
        <v/>
      </c>
      <c r="CD242" s="10">
        <f t="shared" si="226"/>
        <v>767.7</v>
      </c>
      <c r="CE242" s="10">
        <f t="shared" si="227"/>
        <v>726.9</v>
      </c>
      <c r="CF242" s="10">
        <f t="shared" si="228"/>
        <v>767.5</v>
      </c>
      <c r="CG242" s="10">
        <f t="shared" si="229"/>
        <v>999.2</v>
      </c>
      <c r="CH242" s="10">
        <f t="shared" si="230"/>
        <v>1043.2</v>
      </c>
      <c r="CI242" s="10">
        <f t="shared" si="231"/>
        <v>1398.4</v>
      </c>
      <c r="CK242" s="40" t="str">
        <f t="shared" si="232"/>
        <v/>
      </c>
      <c r="CL242" s="40" t="str">
        <f t="shared" si="233"/>
        <v/>
      </c>
      <c r="CM242" s="40" t="str">
        <f t="shared" si="234"/>
        <v/>
      </c>
      <c r="CN242" s="40" t="str">
        <f t="shared" si="235"/>
        <v/>
      </c>
      <c r="CO242" s="40" t="str">
        <f t="shared" si="236"/>
        <v/>
      </c>
      <c r="CP242" s="40" t="str">
        <f t="shared" si="237"/>
        <v/>
      </c>
      <c r="CR242" s="9" t="str">
        <f t="shared" si="238"/>
        <v/>
      </c>
      <c r="CS242" s="9" t="str">
        <f t="shared" si="239"/>
        <v/>
      </c>
      <c r="CT242" s="9" t="str">
        <f t="shared" si="240"/>
        <v/>
      </c>
      <c r="CU242" s="9" t="str">
        <f t="shared" si="241"/>
        <v/>
      </c>
      <c r="CV242" s="9" t="str">
        <f t="shared" si="242"/>
        <v/>
      </c>
      <c r="CW242" s="9" t="str">
        <f t="shared" si="243"/>
        <v/>
      </c>
      <c r="CY242" s="9" t="str">
        <f t="shared" si="244"/>
        <v/>
      </c>
      <c r="CZ242" s="9" t="str">
        <f t="shared" si="245"/>
        <v/>
      </c>
      <c r="DA242" s="9" t="str">
        <f t="shared" si="246"/>
        <v/>
      </c>
      <c r="DB242" s="9" t="str">
        <f t="shared" si="247"/>
        <v/>
      </c>
      <c r="DC242" s="9" t="str">
        <f t="shared" si="248"/>
        <v/>
      </c>
      <c r="DD242" s="9" t="str">
        <f t="shared" si="249"/>
        <v/>
      </c>
      <c r="DF242" s="9" t="str">
        <f>IF($A242=2,IF(ISNUMBER(CR242/Ukraine!CR242),100*CR242/Ukraine!CR242,""),"")</f>
        <v/>
      </c>
      <c r="DG242" s="9" t="str">
        <f>IF($A242=2,IF(ISNUMBER(CS242/Ukraine!CS242),100*CS242/Ukraine!CS242,""),"")</f>
        <v/>
      </c>
      <c r="DH242" s="9" t="str">
        <f>IF($A242=2,IF(ISNUMBER(CT242/Ukraine!CT242),100*CT242/Ukraine!CT242,""),"")</f>
        <v/>
      </c>
      <c r="DI242" s="9" t="str">
        <f>IF($A242=2,IF(ISNUMBER(CU242/Ukraine!CU242),100*CU242/Ukraine!CU242,""),"")</f>
        <v/>
      </c>
      <c r="DJ242" s="9" t="str">
        <f>IF($A242=2,IF(ISNUMBER(CV242/Ukraine!CV242),100*CV242/Ukraine!CV242,""),"")</f>
        <v/>
      </c>
      <c r="DK242" s="9" t="str">
        <f>IF($A242=2,IF(ISNUMBER(CW242/Ukraine!CW242),100*CW242/Ukraine!CW242,""),"")</f>
        <v/>
      </c>
      <c r="DM242" s="40" t="str">
        <f t="shared" si="250"/>
        <v/>
      </c>
      <c r="DN242" s="40" t="str">
        <f t="shared" si="251"/>
        <v/>
      </c>
      <c r="DO242" s="40" t="str">
        <f t="shared" si="252"/>
        <v/>
      </c>
      <c r="DP242" s="40" t="str">
        <f t="shared" si="253"/>
        <v/>
      </c>
      <c r="DQ242" s="40" t="str">
        <f t="shared" si="254"/>
        <v/>
      </c>
      <c r="DR242" s="40" t="str">
        <f t="shared" si="207"/>
        <v/>
      </c>
      <c r="DT242" s="40" t="str">
        <f t="shared" si="255"/>
        <v/>
      </c>
      <c r="DU242" s="40" t="str">
        <f t="shared" si="256"/>
        <v/>
      </c>
      <c r="DV242" s="40" t="str">
        <f t="shared" si="257"/>
        <v/>
      </c>
      <c r="DW242" s="40" t="str">
        <f t="shared" si="258"/>
        <v/>
      </c>
      <c r="DX242" s="40" t="str">
        <f t="shared" si="259"/>
        <v/>
      </c>
      <c r="DY242" s="40" t="str">
        <f t="shared" si="260"/>
        <v/>
      </c>
    </row>
    <row r="243" spans="1:129" x14ac:dyDescent="0.2">
      <c r="A243" s="39">
        <f>'Industry selection'!C243</f>
        <v>2</v>
      </c>
      <c r="B243" s="2">
        <v>59.1</v>
      </c>
      <c r="C243" s="2" t="s">
        <v>494</v>
      </c>
      <c r="E243" s="30" t="s">
        <v>493</v>
      </c>
      <c r="F243" s="31">
        <v>59.1</v>
      </c>
      <c r="G243" s="32" t="s">
        <v>494</v>
      </c>
      <c r="H243" s="157">
        <f>[1]Ternopil!$F$241</f>
        <v>8</v>
      </c>
      <c r="I243" s="157">
        <f>[1]Ternopil!$G$241</f>
        <v>38</v>
      </c>
      <c r="J243" s="157">
        <f>[1]Ternopil!$H$241</f>
        <v>38</v>
      </c>
      <c r="K243" s="157">
        <f>[1]Ternopil!$I$241</f>
        <v>247.5</v>
      </c>
      <c r="L243" s="157">
        <f>[1]Ternopil!$J$241</f>
        <v>767.7</v>
      </c>
      <c r="M243" s="11"/>
      <c r="N243" s="33" t="s">
        <v>967</v>
      </c>
      <c r="O243" s="36">
        <v>59.1</v>
      </c>
      <c r="P243" s="35" t="s">
        <v>494</v>
      </c>
      <c r="Q243" s="157">
        <f>[2]Ternopil!$F$241</f>
        <v>9</v>
      </c>
      <c r="R243" s="157">
        <f>[2]Ternopil!$G$241</f>
        <v>39</v>
      </c>
      <c r="S243" s="157">
        <f>[2]Ternopil!$H$241</f>
        <v>36</v>
      </c>
      <c r="T243" s="157">
        <f>[2]Ternopil!$I$241</f>
        <v>284</v>
      </c>
      <c r="U243" s="157">
        <f>[2]Ternopil!$J$241</f>
        <v>726.9</v>
      </c>
      <c r="V243" s="11"/>
      <c r="W243" s="36" t="s">
        <v>1312</v>
      </c>
      <c r="X243" s="36">
        <v>59.1</v>
      </c>
      <c r="Y243" s="36" t="s">
        <v>494</v>
      </c>
      <c r="Z243" s="157">
        <f>[3]Ternopil!$F$241</f>
        <v>8</v>
      </c>
      <c r="AA243" s="157">
        <f>[3]Ternopil!$G$241</f>
        <v>34</v>
      </c>
      <c r="AB243" s="157">
        <f>[3]Ternopil!$H$241</f>
        <v>34</v>
      </c>
      <c r="AC243" s="157">
        <f>[3]Ternopil!$I$241</f>
        <v>403.8</v>
      </c>
      <c r="AD243" s="157">
        <f>[3]Ternopil!$J$241</f>
        <v>767.5</v>
      </c>
      <c r="AE243" s="11"/>
      <c r="AF243" s="37" t="s">
        <v>1312</v>
      </c>
      <c r="AG243" s="37">
        <v>59.1</v>
      </c>
      <c r="AH243" s="37" t="s">
        <v>494</v>
      </c>
      <c r="AI243" s="157">
        <f>[4]Ternopil!$F$241</f>
        <v>7</v>
      </c>
      <c r="AJ243" s="157">
        <f>[4]Ternopil!$G$241</f>
        <v>36</v>
      </c>
      <c r="AK243" s="157">
        <f>[4]Ternopil!$H$241</f>
        <v>36</v>
      </c>
      <c r="AL243" s="157">
        <f>[4]Ternopil!$I$241</f>
        <v>1127.3</v>
      </c>
      <c r="AM243" s="157">
        <f>[4]Ternopil!$J$241</f>
        <v>999.2</v>
      </c>
      <c r="AN243" s="11"/>
      <c r="AO243" s="11" t="s">
        <v>1312</v>
      </c>
      <c r="AP243" s="11">
        <v>59.1</v>
      </c>
      <c r="AQ243" s="11" t="s">
        <v>494</v>
      </c>
      <c r="AR243" s="157">
        <f>[5]Ternopil!$F$241</f>
        <v>7</v>
      </c>
      <c r="AS243" s="157">
        <f>[5]Ternopil!$G$241</f>
        <v>32</v>
      </c>
      <c r="AT243" s="157">
        <f>[5]Ternopil!$H$241</f>
        <v>30</v>
      </c>
      <c r="AU243" s="157">
        <f>[5]Ternopil!$I$241</f>
        <v>600.20000000000005</v>
      </c>
      <c r="AV243" s="157">
        <f>[5]Ternopil!$J$241</f>
        <v>1043.2</v>
      </c>
      <c r="AW243" s="11"/>
      <c r="AX243" s="33" t="s">
        <v>1312</v>
      </c>
      <c r="AY243" s="33">
        <v>59.1</v>
      </c>
      <c r="AZ243" s="33" t="s">
        <v>494</v>
      </c>
      <c r="BA243" s="157">
        <f>[6]Ternopil!$F$241</f>
        <v>5</v>
      </c>
      <c r="BB243" s="157">
        <f>[6]Ternopil!$G$241</f>
        <v>27</v>
      </c>
      <c r="BC243" s="157">
        <f>[6]Ternopil!$H$241</f>
        <v>27</v>
      </c>
      <c r="BD243" s="157">
        <f>[6]Ternopil!$I$241</f>
        <v>1307.3</v>
      </c>
      <c r="BE243" s="157">
        <f>[6]Ternopil!$J$241</f>
        <v>1398.4</v>
      </c>
      <c r="BG243" s="2">
        <v>59.1</v>
      </c>
      <c r="BH243" s="2" t="s">
        <v>494</v>
      </c>
      <c r="BI243" s="1">
        <f t="shared" si="208"/>
        <v>8</v>
      </c>
      <c r="BJ243" s="1">
        <f t="shared" si="209"/>
        <v>9</v>
      </c>
      <c r="BK243" s="1">
        <f t="shared" si="210"/>
        <v>8</v>
      </c>
      <c r="BL243" s="1">
        <f t="shared" si="211"/>
        <v>7</v>
      </c>
      <c r="BM243" s="1">
        <f t="shared" si="212"/>
        <v>7</v>
      </c>
      <c r="BN243" s="1">
        <f t="shared" si="213"/>
        <v>5</v>
      </c>
      <c r="BP243" s="1">
        <f t="shared" si="214"/>
        <v>38</v>
      </c>
      <c r="BQ243" s="1">
        <f t="shared" si="215"/>
        <v>36</v>
      </c>
      <c r="BR243" s="1">
        <f t="shared" si="216"/>
        <v>34</v>
      </c>
      <c r="BS243" s="1">
        <f t="shared" si="217"/>
        <v>36</v>
      </c>
      <c r="BT243" s="1">
        <f t="shared" si="218"/>
        <v>30</v>
      </c>
      <c r="BU243" s="1">
        <f t="shared" si="219"/>
        <v>27</v>
      </c>
      <c r="BW243" s="40">
        <f t="shared" si="220"/>
        <v>4.5431720905765046E-4</v>
      </c>
      <c r="BX243" s="40">
        <f t="shared" si="221"/>
        <v>4.4603585632689471E-4</v>
      </c>
      <c r="BY243" s="40">
        <f t="shared" si="222"/>
        <v>4.3253145394176091E-4</v>
      </c>
      <c r="BZ243" s="40">
        <f t="shared" si="223"/>
        <v>4.9729251851033263E-4</v>
      </c>
      <c r="CA243" s="40">
        <f t="shared" si="224"/>
        <v>4.3159878576874938E-4</v>
      </c>
      <c r="CB243" s="40">
        <f t="shared" si="225"/>
        <v>3.8107066743821717E-4</v>
      </c>
      <c r="CD243" s="10">
        <f t="shared" si="226"/>
        <v>767.7</v>
      </c>
      <c r="CE243" s="10">
        <f t="shared" si="227"/>
        <v>726.9</v>
      </c>
      <c r="CF243" s="10">
        <f t="shared" si="228"/>
        <v>767.5</v>
      </c>
      <c r="CG243" s="10">
        <f t="shared" si="229"/>
        <v>999.2</v>
      </c>
      <c r="CH243" s="10">
        <f t="shared" si="230"/>
        <v>1043.2</v>
      </c>
      <c r="CI243" s="10">
        <f t="shared" si="231"/>
        <v>1398.4</v>
      </c>
      <c r="CK243" s="40">
        <f t="shared" si="232"/>
        <v>3.8439826724857666E-4</v>
      </c>
      <c r="CL243" s="40">
        <f t="shared" si="233"/>
        <v>3.5038256966016647E-4</v>
      </c>
      <c r="CM243" s="40">
        <f t="shared" si="234"/>
        <v>3.4427592493035421E-4</v>
      </c>
      <c r="CN243" s="40">
        <f t="shared" si="235"/>
        <v>3.8076348718993038E-4</v>
      </c>
      <c r="CO243" s="40">
        <f t="shared" si="236"/>
        <v>3.5022060003478037E-4</v>
      </c>
      <c r="CP243" s="40">
        <f t="shared" si="237"/>
        <v>3.2282746626425282E-4</v>
      </c>
      <c r="CR243" s="9">
        <f t="shared" si="238"/>
        <v>20.202631578947368</v>
      </c>
      <c r="CS243" s="9">
        <f t="shared" si="239"/>
        <v>20.191666666666666</v>
      </c>
      <c r="CT243" s="9">
        <f t="shared" si="240"/>
        <v>22.573529411764707</v>
      </c>
      <c r="CU243" s="9">
        <f t="shared" si="241"/>
        <v>27.755555555555556</v>
      </c>
      <c r="CV243" s="9">
        <f t="shared" si="242"/>
        <v>34.773333333333333</v>
      </c>
      <c r="CW243" s="9">
        <f t="shared" si="243"/>
        <v>51.792592592592598</v>
      </c>
      <c r="CY243" s="9">
        <f t="shared" si="244"/>
        <v>84.61010491896171</v>
      </c>
      <c r="CZ243" s="9">
        <f t="shared" si="245"/>
        <v>78.55479883289361</v>
      </c>
      <c r="DA243" s="9">
        <f t="shared" si="246"/>
        <v>79.595581267648114</v>
      </c>
      <c r="DB243" s="9">
        <f t="shared" si="247"/>
        <v>76.567306568481783</v>
      </c>
      <c r="DC243" s="9">
        <f t="shared" si="248"/>
        <v>81.144945626058501</v>
      </c>
      <c r="DD243" s="9">
        <f t="shared" si="249"/>
        <v>84.715905434152234</v>
      </c>
      <c r="DF243" s="9">
        <f>IF($A243=2,IF(ISNUMBER(CR243/Ukraine!CR243),100*CR243/Ukraine!CR243,""),"")</f>
        <v>48.676522447120227</v>
      </c>
      <c r="DG243" s="9">
        <f>IF($A243=2,IF(ISNUMBER(CS243/Ukraine!CS243),100*CS243/Ukraine!CS243,""),"")</f>
        <v>45.740343412653033</v>
      </c>
      <c r="DH243" s="9">
        <f>IF($A243=2,IF(ISNUMBER(CT243/Ukraine!CT243),100*CT243/Ukraine!CT243,""),"")</f>
        <v>46.88557504137323</v>
      </c>
      <c r="DI243" s="9">
        <f>IF($A243=2,IF(ISNUMBER(CU243/Ukraine!CU243),100*CU243/Ukraine!CU243,""),"")</f>
        <v>45.135617032429892</v>
      </c>
      <c r="DJ243" s="9">
        <f>IF($A243=2,IF(ISNUMBER(CV243/Ukraine!CV243),100*CV243/Ukraine!CV243,""),"")</f>
        <v>51.00064105390355</v>
      </c>
      <c r="DK243" s="9">
        <f>IF($A243=2,IF(ISNUMBER(CW243/Ukraine!CW243),100*CW243/Ukraine!CW243,""),"")</f>
        <v>55.992597487135228</v>
      </c>
      <c r="DM243" s="40">
        <f t="shared" si="250"/>
        <v>-5.2631578947368474E-2</v>
      </c>
      <c r="DN243" s="40">
        <f t="shared" si="251"/>
        <v>-5.555555555555558E-2</v>
      </c>
      <c r="DO243" s="40">
        <f t="shared" si="252"/>
        <v>5.8823529411764719E-2</v>
      </c>
      <c r="DP243" s="40">
        <f t="shared" si="253"/>
        <v>-0.16666666666666663</v>
      </c>
      <c r="DQ243" s="40">
        <f t="shared" si="254"/>
        <v>-9.9999999999999978E-2</v>
      </c>
      <c r="DR243" s="40">
        <f t="shared" si="207"/>
        <v>-0.28947368421052633</v>
      </c>
      <c r="DT243" s="40">
        <f t="shared" si="255"/>
        <v>-5.4274673266463402E-4</v>
      </c>
      <c r="DU243" s="40">
        <f t="shared" si="256"/>
        <v>0.11796266174649817</v>
      </c>
      <c r="DV243" s="40">
        <f t="shared" si="257"/>
        <v>0.22956207021353592</v>
      </c>
      <c r="DW243" s="40">
        <f t="shared" si="258"/>
        <v>0.25284227381905522</v>
      </c>
      <c r="DX243" s="40">
        <f t="shared" si="259"/>
        <v>0.48943421949556942</v>
      </c>
      <c r="DY243" s="40">
        <f t="shared" si="260"/>
        <v>1.5636557490146132</v>
      </c>
    </row>
    <row r="244" spans="1:129" x14ac:dyDescent="0.2">
      <c r="A244" s="39">
        <f>'Industry selection'!C244</f>
        <v>1</v>
      </c>
      <c r="B244" s="2">
        <v>59.2</v>
      </c>
      <c r="C244" s="2" t="s">
        <v>496</v>
      </c>
      <c r="E244" s="30" t="s">
        <v>495</v>
      </c>
      <c r="F244" s="31">
        <v>59.2</v>
      </c>
      <c r="G244" s="32" t="s">
        <v>496</v>
      </c>
      <c r="H244" s="157" t="e">
        <f>[1]Ternopil!$F$242</f>
        <v>#N/A</v>
      </c>
      <c r="I244" s="157" t="e">
        <f>[1]Ternopil!$G$242</f>
        <v>#N/A</v>
      </c>
      <c r="J244" s="157" t="e">
        <f>[1]Ternopil!$H$242</f>
        <v>#N/A</v>
      </c>
      <c r="K244" s="157" t="e">
        <f>[1]Ternopil!$I$242</f>
        <v>#N/A</v>
      </c>
      <c r="L244" s="157" t="e">
        <f>[1]Ternopil!$J$242</f>
        <v>#N/A</v>
      </c>
      <c r="M244" s="11"/>
      <c r="N244" s="33" t="s">
        <v>968</v>
      </c>
      <c r="O244" s="36">
        <v>59.2</v>
      </c>
      <c r="P244" s="35" t="s">
        <v>496</v>
      </c>
      <c r="Q244" s="157" t="e">
        <f>[2]Ternopil!$F$242</f>
        <v>#N/A</v>
      </c>
      <c r="R244" s="157" t="e">
        <f>[2]Ternopil!$G$242</f>
        <v>#N/A</v>
      </c>
      <c r="S244" s="157" t="e">
        <f>[2]Ternopil!$H$242</f>
        <v>#N/A</v>
      </c>
      <c r="T244" s="157" t="e">
        <f>[2]Ternopil!$I$242</f>
        <v>#N/A</v>
      </c>
      <c r="U244" s="157" t="e">
        <f>[2]Ternopil!$J$242</f>
        <v>#N/A</v>
      </c>
      <c r="V244" s="11"/>
      <c r="W244" s="36" t="s">
        <v>1313</v>
      </c>
      <c r="X244" s="36">
        <v>59.2</v>
      </c>
      <c r="Y244" s="36" t="s">
        <v>496</v>
      </c>
      <c r="Z244" s="157" t="e">
        <f>[3]Ternopil!$F$242</f>
        <v>#N/A</v>
      </c>
      <c r="AA244" s="157" t="e">
        <f>[3]Ternopil!$G$242</f>
        <v>#N/A</v>
      </c>
      <c r="AB244" s="157" t="e">
        <f>[3]Ternopil!$H$242</f>
        <v>#N/A</v>
      </c>
      <c r="AC244" s="157" t="e">
        <f>[3]Ternopil!$I$242</f>
        <v>#N/A</v>
      </c>
      <c r="AD244" s="157" t="e">
        <f>[3]Ternopil!$J$242</f>
        <v>#N/A</v>
      </c>
      <c r="AE244" s="11"/>
      <c r="AF244" s="37" t="s">
        <v>1313</v>
      </c>
      <c r="AG244" s="37">
        <v>59.2</v>
      </c>
      <c r="AH244" s="37" t="s">
        <v>496</v>
      </c>
      <c r="AI244" s="157" t="e">
        <f>[4]Ternopil!$F$242</f>
        <v>#N/A</v>
      </c>
      <c r="AJ244" s="157" t="e">
        <f>[4]Ternopil!$G$242</f>
        <v>#N/A</v>
      </c>
      <c r="AK244" s="157" t="e">
        <f>[4]Ternopil!$H$242</f>
        <v>#N/A</v>
      </c>
      <c r="AL244" s="157" t="e">
        <f>[4]Ternopil!$I$242</f>
        <v>#N/A</v>
      </c>
      <c r="AM244" s="157" t="e">
        <f>[4]Ternopil!$J$242</f>
        <v>#N/A</v>
      </c>
      <c r="AN244" s="11"/>
      <c r="AO244" s="11" t="s">
        <v>1313</v>
      </c>
      <c r="AP244" s="11">
        <v>59.2</v>
      </c>
      <c r="AQ244" s="11" t="s">
        <v>496</v>
      </c>
      <c r="AR244" s="157" t="e">
        <f>[5]Ternopil!$F$242</f>
        <v>#N/A</v>
      </c>
      <c r="AS244" s="157" t="e">
        <f>[5]Ternopil!$G$242</f>
        <v>#N/A</v>
      </c>
      <c r="AT244" s="157" t="e">
        <f>[5]Ternopil!$H$242</f>
        <v>#N/A</v>
      </c>
      <c r="AU244" s="157" t="e">
        <f>[5]Ternopil!$I$242</f>
        <v>#N/A</v>
      </c>
      <c r="AV244" s="157" t="e">
        <f>[5]Ternopil!$J$242</f>
        <v>#N/A</v>
      </c>
      <c r="AW244" s="11"/>
      <c r="AX244" s="33" t="s">
        <v>1313</v>
      </c>
      <c r="AY244" s="33">
        <v>59.2</v>
      </c>
      <c r="AZ244" s="33" t="s">
        <v>496</v>
      </c>
      <c r="BA244" s="157" t="e">
        <f>[6]Ternopil!$F$242</f>
        <v>#N/A</v>
      </c>
      <c r="BB244" s="157" t="e">
        <f>[6]Ternopil!$G$242</f>
        <v>#N/A</v>
      </c>
      <c r="BC244" s="157" t="e">
        <f>[6]Ternopil!$H$242</f>
        <v>#N/A</v>
      </c>
      <c r="BD244" s="157" t="e">
        <f>[6]Ternopil!$I$242</f>
        <v>#N/A</v>
      </c>
      <c r="BE244" s="157" t="e">
        <f>[6]Ternopil!$J$242</f>
        <v>#N/A</v>
      </c>
      <c r="BG244" s="2">
        <v>59.2</v>
      </c>
      <c r="BH244" s="2" t="s">
        <v>496</v>
      </c>
      <c r="BI244" s="1" t="e">
        <f t="shared" si="208"/>
        <v>#N/A</v>
      </c>
      <c r="BJ244" s="1" t="e">
        <f t="shared" si="209"/>
        <v>#N/A</v>
      </c>
      <c r="BK244" s="1" t="e">
        <f t="shared" si="210"/>
        <v>#N/A</v>
      </c>
      <c r="BL244" s="1" t="e">
        <f t="shared" si="211"/>
        <v>#N/A</v>
      </c>
      <c r="BM244" s="1" t="e">
        <f t="shared" si="212"/>
        <v>#N/A</v>
      </c>
      <c r="BN244" s="1" t="e">
        <f t="shared" si="213"/>
        <v>#N/A</v>
      </c>
      <c r="BP244" s="1" t="e">
        <f t="shared" si="214"/>
        <v>#N/A</v>
      </c>
      <c r="BQ244" s="1" t="e">
        <f t="shared" si="215"/>
        <v>#N/A</v>
      </c>
      <c r="BR244" s="1" t="e">
        <f t="shared" si="216"/>
        <v>#N/A</v>
      </c>
      <c r="BS244" s="1" t="e">
        <f t="shared" si="217"/>
        <v>#N/A</v>
      </c>
      <c r="BT244" s="1" t="e">
        <f t="shared" si="218"/>
        <v>#N/A</v>
      </c>
      <c r="BU244" s="1" t="e">
        <f t="shared" si="219"/>
        <v>#N/A</v>
      </c>
      <c r="BW244" s="40" t="str">
        <f t="shared" si="220"/>
        <v/>
      </c>
      <c r="BX244" s="40" t="str">
        <f t="shared" si="221"/>
        <v/>
      </c>
      <c r="BY244" s="40" t="str">
        <f t="shared" si="222"/>
        <v/>
      </c>
      <c r="BZ244" s="40" t="str">
        <f t="shared" si="223"/>
        <v/>
      </c>
      <c r="CA244" s="40" t="str">
        <f t="shared" si="224"/>
        <v/>
      </c>
      <c r="CB244" s="40" t="str">
        <f t="shared" si="225"/>
        <v/>
      </c>
      <c r="CD244" s="10" t="e">
        <f t="shared" si="226"/>
        <v>#N/A</v>
      </c>
      <c r="CE244" s="10" t="e">
        <f t="shared" si="227"/>
        <v>#N/A</v>
      </c>
      <c r="CF244" s="10" t="e">
        <f t="shared" si="228"/>
        <v>#N/A</v>
      </c>
      <c r="CG244" s="10" t="e">
        <f t="shared" si="229"/>
        <v>#N/A</v>
      </c>
      <c r="CH244" s="10" t="e">
        <f t="shared" si="230"/>
        <v>#N/A</v>
      </c>
      <c r="CI244" s="10" t="e">
        <f t="shared" si="231"/>
        <v>#N/A</v>
      </c>
      <c r="CK244" s="40" t="str">
        <f t="shared" si="232"/>
        <v/>
      </c>
      <c r="CL244" s="40" t="str">
        <f t="shared" si="233"/>
        <v/>
      </c>
      <c r="CM244" s="40" t="str">
        <f t="shared" si="234"/>
        <v/>
      </c>
      <c r="CN244" s="40" t="str">
        <f t="shared" si="235"/>
        <v/>
      </c>
      <c r="CO244" s="40" t="str">
        <f t="shared" si="236"/>
        <v/>
      </c>
      <c r="CP244" s="40" t="str">
        <f t="shared" si="237"/>
        <v/>
      </c>
      <c r="CR244" s="9" t="str">
        <f t="shared" si="238"/>
        <v/>
      </c>
      <c r="CS244" s="9" t="str">
        <f t="shared" si="239"/>
        <v/>
      </c>
      <c r="CT244" s="9" t="str">
        <f t="shared" si="240"/>
        <v/>
      </c>
      <c r="CU244" s="9" t="str">
        <f t="shared" si="241"/>
        <v/>
      </c>
      <c r="CV244" s="9" t="str">
        <f t="shared" si="242"/>
        <v/>
      </c>
      <c r="CW244" s="9" t="str">
        <f t="shared" si="243"/>
        <v/>
      </c>
      <c r="CY244" s="9" t="str">
        <f t="shared" si="244"/>
        <v/>
      </c>
      <c r="CZ244" s="9" t="str">
        <f t="shared" si="245"/>
        <v/>
      </c>
      <c r="DA244" s="9" t="str">
        <f t="shared" si="246"/>
        <v/>
      </c>
      <c r="DB244" s="9" t="str">
        <f t="shared" si="247"/>
        <v/>
      </c>
      <c r="DC244" s="9" t="str">
        <f t="shared" si="248"/>
        <v/>
      </c>
      <c r="DD244" s="9" t="str">
        <f t="shared" si="249"/>
        <v/>
      </c>
      <c r="DF244" s="9" t="str">
        <f>IF($A244=2,IF(ISNUMBER(CR244/Ukraine!CR244),100*CR244/Ukraine!CR244,""),"")</f>
        <v/>
      </c>
      <c r="DG244" s="9" t="str">
        <f>IF($A244=2,IF(ISNUMBER(CS244/Ukraine!CS244),100*CS244/Ukraine!CS244,""),"")</f>
        <v/>
      </c>
      <c r="DH244" s="9" t="str">
        <f>IF($A244=2,IF(ISNUMBER(CT244/Ukraine!CT244),100*CT244/Ukraine!CT244,""),"")</f>
        <v/>
      </c>
      <c r="DI244" s="9" t="str">
        <f>IF($A244=2,IF(ISNUMBER(CU244/Ukraine!CU244),100*CU244/Ukraine!CU244,""),"")</f>
        <v/>
      </c>
      <c r="DJ244" s="9" t="str">
        <f>IF($A244=2,IF(ISNUMBER(CV244/Ukraine!CV244),100*CV244/Ukraine!CV244,""),"")</f>
        <v/>
      </c>
      <c r="DK244" s="9" t="str">
        <f>IF($A244=2,IF(ISNUMBER(CW244/Ukraine!CW244),100*CW244/Ukraine!CW244,""),"")</f>
        <v/>
      </c>
      <c r="DM244" s="40" t="str">
        <f t="shared" si="250"/>
        <v/>
      </c>
      <c r="DN244" s="40" t="str">
        <f t="shared" si="251"/>
        <v/>
      </c>
      <c r="DO244" s="40" t="str">
        <f t="shared" si="252"/>
        <v/>
      </c>
      <c r="DP244" s="40" t="str">
        <f t="shared" si="253"/>
        <v/>
      </c>
      <c r="DQ244" s="40" t="str">
        <f t="shared" si="254"/>
        <v/>
      </c>
      <c r="DR244" s="40" t="str">
        <f t="shared" si="207"/>
        <v/>
      </c>
      <c r="DT244" s="40" t="str">
        <f t="shared" si="255"/>
        <v/>
      </c>
      <c r="DU244" s="40" t="str">
        <f t="shared" si="256"/>
        <v/>
      </c>
      <c r="DV244" s="40" t="str">
        <f t="shared" si="257"/>
        <v/>
      </c>
      <c r="DW244" s="40" t="str">
        <f t="shared" si="258"/>
        <v/>
      </c>
      <c r="DX244" s="40" t="str">
        <f t="shared" si="259"/>
        <v/>
      </c>
      <c r="DY244" s="40" t="str">
        <f t="shared" si="260"/>
        <v/>
      </c>
    </row>
    <row r="245" spans="1:129" x14ac:dyDescent="0.2">
      <c r="A245" s="39" t="str">
        <f>'Industry selection'!C245</f>
        <v/>
      </c>
      <c r="B245" s="2">
        <v>60</v>
      </c>
      <c r="C245" s="2" t="s">
        <v>498</v>
      </c>
      <c r="E245" s="30" t="s">
        <v>497</v>
      </c>
      <c r="F245" s="31">
        <v>60</v>
      </c>
      <c r="G245" s="32" t="s">
        <v>498</v>
      </c>
      <c r="H245" s="157">
        <f>[1]Ternopil!$F$243</f>
        <v>19</v>
      </c>
      <c r="I245" s="157">
        <f>[1]Ternopil!$G$243</f>
        <v>148</v>
      </c>
      <c r="J245" s="157">
        <f>[1]Ternopil!$H$243</f>
        <v>146</v>
      </c>
      <c r="K245" s="157">
        <f>[1]Ternopil!$I$243</f>
        <v>19781.7</v>
      </c>
      <c r="L245" s="157">
        <f>[1]Ternopil!$J$243</f>
        <v>3033</v>
      </c>
      <c r="M245" s="11"/>
      <c r="N245" s="33" t="s">
        <v>969</v>
      </c>
      <c r="O245" s="36">
        <v>60</v>
      </c>
      <c r="P245" s="35" t="s">
        <v>498</v>
      </c>
      <c r="Q245" s="157">
        <f>[2]Ternopil!$F$243</f>
        <v>20</v>
      </c>
      <c r="R245" s="157">
        <f>[2]Ternopil!$G$243</f>
        <v>168</v>
      </c>
      <c r="S245" s="157">
        <f>[2]Ternopil!$H$243</f>
        <v>166</v>
      </c>
      <c r="T245" s="157">
        <f>[2]Ternopil!$I$243</f>
        <v>23864.5</v>
      </c>
      <c r="U245" s="157">
        <f>[2]Ternopil!$J$243</f>
        <v>3428.1</v>
      </c>
      <c r="V245" s="11"/>
      <c r="W245" s="36" t="s">
        <v>1314</v>
      </c>
      <c r="X245" s="36">
        <v>60</v>
      </c>
      <c r="Y245" s="36" t="s">
        <v>498</v>
      </c>
      <c r="Z245" s="157">
        <f>[3]Ternopil!$F$243</f>
        <v>19</v>
      </c>
      <c r="AA245" s="157">
        <f>[3]Ternopil!$G$243</f>
        <v>141</v>
      </c>
      <c r="AB245" s="157">
        <f>[3]Ternopil!$H$243</f>
        <v>141</v>
      </c>
      <c r="AC245" s="157">
        <f>[3]Ternopil!$I$243</f>
        <v>24083.9</v>
      </c>
      <c r="AD245" s="157">
        <f>[3]Ternopil!$J$243</f>
        <v>3072.3</v>
      </c>
      <c r="AE245" s="11"/>
      <c r="AF245" s="37" t="s">
        <v>1314</v>
      </c>
      <c r="AG245" s="37">
        <v>60</v>
      </c>
      <c r="AH245" s="37" t="s">
        <v>498</v>
      </c>
      <c r="AI245" s="157">
        <f>[4]Ternopil!$F$243</f>
        <v>20</v>
      </c>
      <c r="AJ245" s="157">
        <f>[4]Ternopil!$G$243</f>
        <v>116</v>
      </c>
      <c r="AK245" s="157">
        <f>[4]Ternopil!$H$243</f>
        <v>114</v>
      </c>
      <c r="AL245" s="157">
        <f>[4]Ternopil!$I$243</f>
        <v>21662.400000000001</v>
      </c>
      <c r="AM245" s="157">
        <f>[4]Ternopil!$J$243</f>
        <v>2714.1</v>
      </c>
      <c r="AN245" s="11"/>
      <c r="AO245" s="11" t="s">
        <v>1314</v>
      </c>
      <c r="AP245" s="11">
        <v>60</v>
      </c>
      <c r="AQ245" s="11" t="s">
        <v>498</v>
      </c>
      <c r="AR245" s="157">
        <f>[5]Ternopil!$F$243</f>
        <v>17</v>
      </c>
      <c r="AS245" s="157">
        <f>[5]Ternopil!$G$243</f>
        <v>120</v>
      </c>
      <c r="AT245" s="157">
        <f>[5]Ternopil!$H$243</f>
        <v>118</v>
      </c>
      <c r="AU245" s="157">
        <f>[5]Ternopil!$I$243</f>
        <v>23962.6</v>
      </c>
      <c r="AV245" s="157">
        <f>[5]Ternopil!$J$243</f>
        <v>3269.8</v>
      </c>
      <c r="AW245" s="11"/>
      <c r="AX245" s="33" t="s">
        <v>1314</v>
      </c>
      <c r="AY245" s="33">
        <v>60</v>
      </c>
      <c r="AZ245" s="33" t="s">
        <v>498</v>
      </c>
      <c r="BA245" s="157">
        <f>[6]Ternopil!$F$243</f>
        <v>17</v>
      </c>
      <c r="BB245" s="157">
        <f>[6]Ternopil!$G$243</f>
        <v>126</v>
      </c>
      <c r="BC245" s="157">
        <f>[6]Ternopil!$H$243</f>
        <v>115</v>
      </c>
      <c r="BD245" s="157">
        <f>[6]Ternopil!$I$243</f>
        <v>24075.9</v>
      </c>
      <c r="BE245" s="157">
        <f>[6]Ternopil!$J$243</f>
        <v>4848.3</v>
      </c>
      <c r="BG245" s="2">
        <v>60</v>
      </c>
      <c r="BH245" s="2" t="s">
        <v>498</v>
      </c>
      <c r="BI245" s="1">
        <f t="shared" si="208"/>
        <v>19</v>
      </c>
      <c r="BJ245" s="1">
        <f t="shared" si="209"/>
        <v>20</v>
      </c>
      <c r="BK245" s="1">
        <f t="shared" si="210"/>
        <v>19</v>
      </c>
      <c r="BL245" s="1">
        <f t="shared" si="211"/>
        <v>20</v>
      </c>
      <c r="BM245" s="1">
        <f t="shared" si="212"/>
        <v>17</v>
      </c>
      <c r="BN245" s="1">
        <f t="shared" si="213"/>
        <v>17</v>
      </c>
      <c r="BP245" s="1">
        <f t="shared" si="214"/>
        <v>146</v>
      </c>
      <c r="BQ245" s="1">
        <f t="shared" si="215"/>
        <v>166</v>
      </c>
      <c r="BR245" s="1">
        <f t="shared" si="216"/>
        <v>141</v>
      </c>
      <c r="BS245" s="1">
        <f t="shared" si="217"/>
        <v>114</v>
      </c>
      <c r="BT245" s="1">
        <f t="shared" si="218"/>
        <v>118</v>
      </c>
      <c r="BU245" s="1">
        <f t="shared" si="219"/>
        <v>115</v>
      </c>
      <c r="BW245" s="40" t="str">
        <f t="shared" si="220"/>
        <v/>
      </c>
      <c r="BX245" s="40" t="str">
        <f t="shared" si="221"/>
        <v/>
      </c>
      <c r="BY245" s="40" t="str">
        <f t="shared" si="222"/>
        <v/>
      </c>
      <c r="BZ245" s="40" t="str">
        <f t="shared" si="223"/>
        <v/>
      </c>
      <c r="CA245" s="40" t="str">
        <f t="shared" si="224"/>
        <v/>
      </c>
      <c r="CB245" s="40" t="str">
        <f t="shared" si="225"/>
        <v/>
      </c>
      <c r="CD245" s="10">
        <f t="shared" si="226"/>
        <v>3033</v>
      </c>
      <c r="CE245" s="10">
        <f t="shared" si="227"/>
        <v>3428.1</v>
      </c>
      <c r="CF245" s="10">
        <f t="shared" si="228"/>
        <v>3072.3</v>
      </c>
      <c r="CG245" s="10">
        <f t="shared" si="229"/>
        <v>2714.1</v>
      </c>
      <c r="CH245" s="10">
        <f t="shared" si="230"/>
        <v>3269.8</v>
      </c>
      <c r="CI245" s="10">
        <f t="shared" si="231"/>
        <v>4848.3</v>
      </c>
      <c r="CK245" s="40" t="str">
        <f t="shared" si="232"/>
        <v/>
      </c>
      <c r="CL245" s="40" t="str">
        <f t="shared" si="233"/>
        <v/>
      </c>
      <c r="CM245" s="40" t="str">
        <f t="shared" si="234"/>
        <v/>
      </c>
      <c r="CN245" s="40" t="str">
        <f t="shared" si="235"/>
        <v/>
      </c>
      <c r="CO245" s="40" t="str">
        <f t="shared" si="236"/>
        <v/>
      </c>
      <c r="CP245" s="40" t="str">
        <f t="shared" si="237"/>
        <v/>
      </c>
      <c r="CR245" s="9" t="str">
        <f t="shared" si="238"/>
        <v/>
      </c>
      <c r="CS245" s="9" t="str">
        <f t="shared" si="239"/>
        <v/>
      </c>
      <c r="CT245" s="9" t="str">
        <f t="shared" si="240"/>
        <v/>
      </c>
      <c r="CU245" s="9" t="str">
        <f t="shared" si="241"/>
        <v/>
      </c>
      <c r="CV245" s="9" t="str">
        <f t="shared" si="242"/>
        <v/>
      </c>
      <c r="CW245" s="9" t="str">
        <f t="shared" si="243"/>
        <v/>
      </c>
      <c r="CY245" s="9" t="str">
        <f t="shared" si="244"/>
        <v/>
      </c>
      <c r="CZ245" s="9" t="str">
        <f t="shared" si="245"/>
        <v/>
      </c>
      <c r="DA245" s="9" t="str">
        <f t="shared" si="246"/>
        <v/>
      </c>
      <c r="DB245" s="9" t="str">
        <f t="shared" si="247"/>
        <v/>
      </c>
      <c r="DC245" s="9" t="str">
        <f t="shared" si="248"/>
        <v/>
      </c>
      <c r="DD245" s="9" t="str">
        <f t="shared" si="249"/>
        <v/>
      </c>
      <c r="DF245" s="9" t="str">
        <f>IF($A245=2,IF(ISNUMBER(CR245/Ukraine!CR245),100*CR245/Ukraine!CR245,""),"")</f>
        <v/>
      </c>
      <c r="DG245" s="9" t="str">
        <f>IF($A245=2,IF(ISNUMBER(CS245/Ukraine!CS245),100*CS245/Ukraine!CS245,""),"")</f>
        <v/>
      </c>
      <c r="DH245" s="9" t="str">
        <f>IF($A245=2,IF(ISNUMBER(CT245/Ukraine!CT245),100*CT245/Ukraine!CT245,""),"")</f>
        <v/>
      </c>
      <c r="DI245" s="9" t="str">
        <f>IF($A245=2,IF(ISNUMBER(CU245/Ukraine!CU245),100*CU245/Ukraine!CU245,""),"")</f>
        <v/>
      </c>
      <c r="DJ245" s="9" t="str">
        <f>IF($A245=2,IF(ISNUMBER(CV245/Ukraine!CV245),100*CV245/Ukraine!CV245,""),"")</f>
        <v/>
      </c>
      <c r="DK245" s="9" t="str">
        <f>IF($A245=2,IF(ISNUMBER(CW245/Ukraine!CW245),100*CW245/Ukraine!CW245,""),"")</f>
        <v/>
      </c>
      <c r="DM245" s="40" t="str">
        <f t="shared" si="250"/>
        <v/>
      </c>
      <c r="DN245" s="40" t="str">
        <f t="shared" si="251"/>
        <v/>
      </c>
      <c r="DO245" s="40" t="str">
        <f t="shared" si="252"/>
        <v/>
      </c>
      <c r="DP245" s="40" t="str">
        <f t="shared" si="253"/>
        <v/>
      </c>
      <c r="DQ245" s="40" t="str">
        <f t="shared" si="254"/>
        <v/>
      </c>
      <c r="DR245" s="40" t="str">
        <f t="shared" si="207"/>
        <v/>
      </c>
      <c r="DT245" s="40" t="str">
        <f t="shared" si="255"/>
        <v/>
      </c>
      <c r="DU245" s="40" t="str">
        <f t="shared" si="256"/>
        <v/>
      </c>
      <c r="DV245" s="40" t="str">
        <f t="shared" si="257"/>
        <v/>
      </c>
      <c r="DW245" s="40" t="str">
        <f t="shared" si="258"/>
        <v/>
      </c>
      <c r="DX245" s="40" t="str">
        <f t="shared" si="259"/>
        <v/>
      </c>
      <c r="DY245" s="40" t="str">
        <f t="shared" si="260"/>
        <v/>
      </c>
    </row>
    <row r="246" spans="1:129" x14ac:dyDescent="0.2">
      <c r="A246" s="39">
        <f>'Industry selection'!C246</f>
        <v>2</v>
      </c>
      <c r="B246" s="2">
        <v>60.1</v>
      </c>
      <c r="C246" s="2" t="s">
        <v>500</v>
      </c>
      <c r="E246" s="30" t="s">
        <v>499</v>
      </c>
      <c r="F246" s="31">
        <v>60.1</v>
      </c>
      <c r="G246" s="32" t="s">
        <v>500</v>
      </c>
      <c r="H246" s="157">
        <f>[1]Ternopil!$F$244</f>
        <v>13</v>
      </c>
      <c r="I246" s="157">
        <f>[1]Ternopil!$G$244</f>
        <v>52</v>
      </c>
      <c r="J246" s="157">
        <f>[1]Ternopil!$H$244</f>
        <v>50</v>
      </c>
      <c r="K246" s="157">
        <f>[1]Ternopil!$I$244</f>
        <v>2412.5</v>
      </c>
      <c r="L246" s="157">
        <f>[1]Ternopil!$J$244</f>
        <v>731.4</v>
      </c>
      <c r="M246" s="11"/>
      <c r="N246" s="33" t="s">
        <v>970</v>
      </c>
      <c r="O246" s="36">
        <v>60.1</v>
      </c>
      <c r="P246" s="35" t="s">
        <v>500</v>
      </c>
      <c r="Q246" s="157">
        <f>[2]Ternopil!$F$244</f>
        <v>12</v>
      </c>
      <c r="R246" s="157">
        <f>[2]Ternopil!$G$244</f>
        <v>39</v>
      </c>
      <c r="S246" s="157">
        <f>[2]Ternopil!$H$244</f>
        <v>38</v>
      </c>
      <c r="T246" s="157">
        <f>[2]Ternopil!$I$244</f>
        <v>1276.9000000000001</v>
      </c>
      <c r="U246" s="157">
        <f>[2]Ternopil!$J$244</f>
        <v>444.7</v>
      </c>
      <c r="V246" s="11"/>
      <c r="W246" s="36" t="s">
        <v>1315</v>
      </c>
      <c r="X246" s="36">
        <v>60.1</v>
      </c>
      <c r="Y246" s="36" t="s">
        <v>500</v>
      </c>
      <c r="Z246" s="157">
        <f>[3]Ternopil!$F$244</f>
        <v>12</v>
      </c>
      <c r="AA246" s="157" t="str">
        <f>[3]Ternopil!$G$244</f>
        <v>к</v>
      </c>
      <c r="AB246" s="157" t="str">
        <f>[3]Ternopil!$H$244</f>
        <v>к</v>
      </c>
      <c r="AC246" s="157" t="str">
        <f>[3]Ternopil!$I$244</f>
        <v>к</v>
      </c>
      <c r="AD246" s="157" t="str">
        <f>[3]Ternopil!$J$244</f>
        <v>к</v>
      </c>
      <c r="AE246" s="11"/>
      <c r="AF246" s="37" t="s">
        <v>1315</v>
      </c>
      <c r="AG246" s="37">
        <v>60.1</v>
      </c>
      <c r="AH246" s="37" t="s">
        <v>500</v>
      </c>
      <c r="AI246" s="157">
        <f>[4]Ternopil!$F$244</f>
        <v>13</v>
      </c>
      <c r="AJ246" s="157">
        <f>[4]Ternopil!$G$244</f>
        <v>23</v>
      </c>
      <c r="AK246" s="157">
        <f>[4]Ternopil!$H$244</f>
        <v>21</v>
      </c>
      <c r="AL246" s="157">
        <f>[4]Ternopil!$I$244</f>
        <v>1123.7</v>
      </c>
      <c r="AM246" s="157">
        <f>[4]Ternopil!$J$244</f>
        <v>466.4</v>
      </c>
      <c r="AN246" s="11"/>
      <c r="AO246" s="11" t="s">
        <v>1315</v>
      </c>
      <c r="AP246" s="11">
        <v>60.1</v>
      </c>
      <c r="AQ246" s="11" t="s">
        <v>500</v>
      </c>
      <c r="AR246" s="157">
        <f>[5]Ternopil!$F$244</f>
        <v>10</v>
      </c>
      <c r="AS246" s="157">
        <f>[5]Ternopil!$G$244</f>
        <v>30</v>
      </c>
      <c r="AT246" s="157">
        <f>[5]Ternopil!$H$244</f>
        <v>30</v>
      </c>
      <c r="AU246" s="157">
        <f>[5]Ternopil!$I$244</f>
        <v>1805.6</v>
      </c>
      <c r="AV246" s="157">
        <f>[5]Ternopil!$J$244</f>
        <v>695.3</v>
      </c>
      <c r="AW246" s="11"/>
      <c r="AX246" s="33" t="s">
        <v>1315</v>
      </c>
      <c r="AY246" s="33">
        <v>60.1</v>
      </c>
      <c r="AZ246" s="33" t="s">
        <v>500</v>
      </c>
      <c r="BA246" s="157">
        <f>[6]Ternopil!$F$244</f>
        <v>10</v>
      </c>
      <c r="BB246" s="157" t="str">
        <f>[6]Ternopil!$G$244</f>
        <v>к</v>
      </c>
      <c r="BC246" s="157" t="str">
        <f>[6]Ternopil!$H$244</f>
        <v>к</v>
      </c>
      <c r="BD246" s="157" t="str">
        <f>[6]Ternopil!$I$244</f>
        <v>к</v>
      </c>
      <c r="BE246" s="157" t="str">
        <f>[6]Ternopil!$J$244</f>
        <v>к</v>
      </c>
      <c r="BG246" s="2">
        <v>60.1</v>
      </c>
      <c r="BH246" s="2" t="s">
        <v>500</v>
      </c>
      <c r="BI246" s="1">
        <f t="shared" si="208"/>
        <v>13</v>
      </c>
      <c r="BJ246" s="1">
        <f t="shared" si="209"/>
        <v>12</v>
      </c>
      <c r="BK246" s="1">
        <f t="shared" si="210"/>
        <v>12</v>
      </c>
      <c r="BL246" s="1">
        <f t="shared" si="211"/>
        <v>13</v>
      </c>
      <c r="BM246" s="1">
        <f t="shared" si="212"/>
        <v>10</v>
      </c>
      <c r="BN246" s="1">
        <f t="shared" si="213"/>
        <v>10</v>
      </c>
      <c r="BP246" s="1">
        <f t="shared" si="214"/>
        <v>50</v>
      </c>
      <c r="BQ246" s="1">
        <f t="shared" si="215"/>
        <v>38</v>
      </c>
      <c r="BR246" s="1" t="str">
        <f t="shared" si="216"/>
        <v>к</v>
      </c>
      <c r="BS246" s="1">
        <f t="shared" si="217"/>
        <v>21</v>
      </c>
      <c r="BT246" s="1">
        <f t="shared" si="218"/>
        <v>30</v>
      </c>
      <c r="BU246" s="1" t="str">
        <f t="shared" si="219"/>
        <v>к</v>
      </c>
      <c r="BW246" s="40">
        <f t="shared" si="220"/>
        <v>5.977858013916453E-4</v>
      </c>
      <c r="BX246" s="40">
        <f t="shared" si="221"/>
        <v>4.7081562612283329E-4</v>
      </c>
      <c r="BY246" s="40" t="str">
        <f t="shared" si="222"/>
        <v/>
      </c>
      <c r="BZ246" s="40">
        <f t="shared" si="223"/>
        <v>2.900873024643607E-4</v>
      </c>
      <c r="CA246" s="40">
        <f t="shared" si="224"/>
        <v>4.3159878576874938E-4</v>
      </c>
      <c r="CB246" s="40" t="str">
        <f t="shared" si="225"/>
        <v/>
      </c>
      <c r="CD246" s="10">
        <f t="shared" si="226"/>
        <v>731.4</v>
      </c>
      <c r="CE246" s="10">
        <f t="shared" si="227"/>
        <v>444.7</v>
      </c>
      <c r="CF246" s="10" t="str">
        <f t="shared" si="228"/>
        <v>к</v>
      </c>
      <c r="CG246" s="10">
        <f t="shared" si="229"/>
        <v>466.4</v>
      </c>
      <c r="CH246" s="10">
        <f t="shared" si="230"/>
        <v>695.3</v>
      </c>
      <c r="CI246" s="10" t="str">
        <f t="shared" si="231"/>
        <v>к</v>
      </c>
      <c r="CK246" s="40">
        <f t="shared" si="232"/>
        <v>3.6622234292771783E-4</v>
      </c>
      <c r="CL246" s="40">
        <f t="shared" si="233"/>
        <v>2.1435565927620861E-4</v>
      </c>
      <c r="CM246" s="40" t="str">
        <f t="shared" si="234"/>
        <v/>
      </c>
      <c r="CN246" s="40">
        <f t="shared" si="235"/>
        <v>1.777302746450996E-4</v>
      </c>
      <c r="CO246" s="40">
        <f t="shared" si="236"/>
        <v>2.3342444708989913E-4</v>
      </c>
      <c r="CP246" s="40" t="str">
        <f t="shared" si="237"/>
        <v/>
      </c>
      <c r="CR246" s="9">
        <f t="shared" si="238"/>
        <v>14.628</v>
      </c>
      <c r="CS246" s="9">
        <f t="shared" si="239"/>
        <v>11.702631578947368</v>
      </c>
      <c r="CT246" s="9" t="str">
        <f t="shared" si="240"/>
        <v/>
      </c>
      <c r="CU246" s="9">
        <f t="shared" si="241"/>
        <v>22.209523809523809</v>
      </c>
      <c r="CV246" s="9">
        <f t="shared" si="242"/>
        <v>23.176666666666666</v>
      </c>
      <c r="CW246" s="9" t="str">
        <f t="shared" si="243"/>
        <v/>
      </c>
      <c r="CY246" s="9">
        <f t="shared" si="244"/>
        <v>61.263138414320345</v>
      </c>
      <c r="CZ246" s="9">
        <f t="shared" si="245"/>
        <v>45.528577936426515</v>
      </c>
      <c r="DA246" s="9" t="str">
        <f t="shared" si="246"/>
        <v/>
      </c>
      <c r="DB246" s="9">
        <f t="shared" si="247"/>
        <v>61.267857343371666</v>
      </c>
      <c r="DC246" s="9">
        <f t="shared" si="248"/>
        <v>54.083666309239327</v>
      </c>
      <c r="DD246" s="9" t="str">
        <f t="shared" si="249"/>
        <v/>
      </c>
      <c r="DF246" s="9">
        <f>IF($A246=2,IF(ISNUMBER(CR246/Ukraine!CR246),100*CR246/Ukraine!CR246,""),"")</f>
        <v>62.881899445702231</v>
      </c>
      <c r="DG246" s="9">
        <f>IF($A246=2,IF(ISNUMBER(CS246/Ukraine!CS246),100*CS246/Ukraine!CS246,""),"")</f>
        <v>59.507202512692174</v>
      </c>
      <c r="DH246" s="9" t="str">
        <f>IF($A246=2,IF(ISNUMBER(CT246/Ukraine!CT246),100*CT246/Ukraine!CT246,""),"")</f>
        <v/>
      </c>
      <c r="DI246" s="9">
        <f>IF($A246=2,IF(ISNUMBER(CU246/Ukraine!CU246),100*CU246/Ukraine!CU246,""),"")</f>
        <v>73.736228686307456</v>
      </c>
      <c r="DJ246" s="9">
        <f>IF($A246=2,IF(ISNUMBER(CV246/Ukraine!CV246),100*CV246/Ukraine!CV246,""),"")</f>
        <v>64.990057861562633</v>
      </c>
      <c r="DK246" s="9" t="str">
        <f>IF($A246=2,IF(ISNUMBER(CW246/Ukraine!CW246),100*CW246/Ukraine!CW246,""),"")</f>
        <v/>
      </c>
      <c r="DM246" s="40">
        <f t="shared" si="250"/>
        <v>-0.24</v>
      </c>
      <c r="DN246" s="40" t="str">
        <f t="shared" si="251"/>
        <v/>
      </c>
      <c r="DO246" s="40" t="str">
        <f t="shared" si="252"/>
        <v/>
      </c>
      <c r="DP246" s="40">
        <f t="shared" si="253"/>
        <v>0.4285714285714286</v>
      </c>
      <c r="DQ246" s="40" t="str">
        <f t="shared" si="254"/>
        <v/>
      </c>
      <c r="DR246" s="40">
        <f t="shared" si="207"/>
        <v>-0.4</v>
      </c>
      <c r="DT246" s="40">
        <f t="shared" si="255"/>
        <v>-0.1999841687894881</v>
      </c>
      <c r="DU246" s="40" t="str">
        <f t="shared" si="256"/>
        <v/>
      </c>
      <c r="DV246" s="40" t="str">
        <f t="shared" si="257"/>
        <v/>
      </c>
      <c r="DW246" s="40">
        <f t="shared" si="258"/>
        <v>4.3546312178387669E-2</v>
      </c>
      <c r="DX246" s="40" t="str">
        <f t="shared" si="259"/>
        <v/>
      </c>
      <c r="DY246" s="40">
        <f t="shared" si="260"/>
        <v>0.5844043387111475</v>
      </c>
    </row>
    <row r="247" spans="1:129" x14ac:dyDescent="0.2">
      <c r="A247" s="39">
        <f>'Industry selection'!C247</f>
        <v>2</v>
      </c>
      <c r="B247" s="2">
        <v>60.2</v>
      </c>
      <c r="C247" s="2" t="s">
        <v>502</v>
      </c>
      <c r="E247" s="30" t="s">
        <v>501</v>
      </c>
      <c r="F247" s="31">
        <v>60.2</v>
      </c>
      <c r="G247" s="32" t="s">
        <v>502</v>
      </c>
      <c r="H247" s="157">
        <f>[1]Ternopil!$F$245</f>
        <v>6</v>
      </c>
      <c r="I247" s="157">
        <f>[1]Ternopil!$G$245</f>
        <v>96</v>
      </c>
      <c r="J247" s="157">
        <f>[1]Ternopil!$H$245</f>
        <v>96</v>
      </c>
      <c r="K247" s="157">
        <f>[1]Ternopil!$I$245</f>
        <v>17369.2</v>
      </c>
      <c r="L247" s="157">
        <f>[1]Ternopil!$J$245</f>
        <v>2301.6</v>
      </c>
      <c r="M247" s="11"/>
      <c r="N247" s="33" t="s">
        <v>971</v>
      </c>
      <c r="O247" s="36">
        <v>60.2</v>
      </c>
      <c r="P247" s="35" t="s">
        <v>502</v>
      </c>
      <c r="Q247" s="157">
        <f>[2]Ternopil!$F$245</f>
        <v>8</v>
      </c>
      <c r="R247" s="157">
        <f>[2]Ternopil!$G$245</f>
        <v>129</v>
      </c>
      <c r="S247" s="157">
        <f>[2]Ternopil!$H$245</f>
        <v>128</v>
      </c>
      <c r="T247" s="157">
        <f>[2]Ternopil!$I$245</f>
        <v>22587.599999999999</v>
      </c>
      <c r="U247" s="157">
        <f>[2]Ternopil!$J$245</f>
        <v>2983.4</v>
      </c>
      <c r="V247" s="11"/>
      <c r="W247" s="36" t="s">
        <v>1316</v>
      </c>
      <c r="X247" s="36">
        <v>60.2</v>
      </c>
      <c r="Y247" s="36" t="s">
        <v>502</v>
      </c>
      <c r="Z247" s="157">
        <f>[3]Ternopil!$F$245</f>
        <v>7</v>
      </c>
      <c r="AA247" s="157" t="str">
        <f>[3]Ternopil!$G$245</f>
        <v>к</v>
      </c>
      <c r="AB247" s="157" t="str">
        <f>[3]Ternopil!$H$245</f>
        <v>к</v>
      </c>
      <c r="AC247" s="157" t="str">
        <f>[3]Ternopil!$I$245</f>
        <v>к</v>
      </c>
      <c r="AD247" s="157" t="str">
        <f>[3]Ternopil!$J$245</f>
        <v>к</v>
      </c>
      <c r="AE247" s="11"/>
      <c r="AF247" s="37" t="s">
        <v>1316</v>
      </c>
      <c r="AG247" s="37">
        <v>60.2</v>
      </c>
      <c r="AH247" s="37" t="s">
        <v>502</v>
      </c>
      <c r="AI247" s="157">
        <f>[4]Ternopil!$F$245</f>
        <v>7</v>
      </c>
      <c r="AJ247" s="157">
        <f>[4]Ternopil!$G$245</f>
        <v>93</v>
      </c>
      <c r="AK247" s="157">
        <f>[4]Ternopil!$H$245</f>
        <v>93</v>
      </c>
      <c r="AL247" s="157">
        <f>[4]Ternopil!$I$245</f>
        <v>20538.7</v>
      </c>
      <c r="AM247" s="157">
        <f>[4]Ternopil!$J$245</f>
        <v>2247.6999999999998</v>
      </c>
      <c r="AN247" s="11"/>
      <c r="AO247" s="11" t="s">
        <v>1316</v>
      </c>
      <c r="AP247" s="11">
        <v>60.2</v>
      </c>
      <c r="AQ247" s="11" t="s">
        <v>502</v>
      </c>
      <c r="AR247" s="157">
        <f>[5]Ternopil!$F$245</f>
        <v>7</v>
      </c>
      <c r="AS247" s="157">
        <f>[5]Ternopil!$G$245</f>
        <v>90</v>
      </c>
      <c r="AT247" s="157">
        <f>[5]Ternopil!$H$245</f>
        <v>88</v>
      </c>
      <c r="AU247" s="157">
        <f>[5]Ternopil!$I$245</f>
        <v>22157</v>
      </c>
      <c r="AV247" s="157">
        <f>[5]Ternopil!$J$245</f>
        <v>2574.5</v>
      </c>
      <c r="AW247" s="11"/>
      <c r="AX247" s="33" t="s">
        <v>1316</v>
      </c>
      <c r="AY247" s="33">
        <v>60.2</v>
      </c>
      <c r="AZ247" s="33" t="s">
        <v>502</v>
      </c>
      <c r="BA247" s="157">
        <f>[6]Ternopil!$F$245</f>
        <v>7</v>
      </c>
      <c r="BB247" s="157" t="str">
        <f>[6]Ternopil!$G$245</f>
        <v>к</v>
      </c>
      <c r="BC247" s="157" t="str">
        <f>[6]Ternopil!$H$245</f>
        <v>к</v>
      </c>
      <c r="BD247" s="157" t="str">
        <f>[6]Ternopil!$I$245</f>
        <v>к</v>
      </c>
      <c r="BE247" s="157" t="str">
        <f>[6]Ternopil!$J$245</f>
        <v>к</v>
      </c>
      <c r="BG247" s="2">
        <v>60.2</v>
      </c>
      <c r="BH247" s="2" t="s">
        <v>502</v>
      </c>
      <c r="BI247" s="1">
        <f t="shared" si="208"/>
        <v>6</v>
      </c>
      <c r="BJ247" s="1">
        <f t="shared" si="209"/>
        <v>8</v>
      </c>
      <c r="BK247" s="1">
        <f t="shared" si="210"/>
        <v>7</v>
      </c>
      <c r="BL247" s="1">
        <f t="shared" si="211"/>
        <v>7</v>
      </c>
      <c r="BM247" s="1">
        <f t="shared" si="212"/>
        <v>7</v>
      </c>
      <c r="BN247" s="1">
        <f t="shared" si="213"/>
        <v>7</v>
      </c>
      <c r="BP247" s="1">
        <f t="shared" si="214"/>
        <v>96</v>
      </c>
      <c r="BQ247" s="1">
        <f t="shared" si="215"/>
        <v>128</v>
      </c>
      <c r="BR247" s="1" t="str">
        <f t="shared" si="216"/>
        <v>к</v>
      </c>
      <c r="BS247" s="1">
        <f t="shared" si="217"/>
        <v>93</v>
      </c>
      <c r="BT247" s="1">
        <f t="shared" si="218"/>
        <v>88</v>
      </c>
      <c r="BU247" s="1" t="str">
        <f t="shared" si="219"/>
        <v>к</v>
      </c>
      <c r="BW247" s="40">
        <f t="shared" si="220"/>
        <v>1.147748738671959E-3</v>
      </c>
      <c r="BX247" s="40">
        <f t="shared" si="221"/>
        <v>1.5859052669400702E-3</v>
      </c>
      <c r="BY247" s="40" t="str">
        <f t="shared" si="222"/>
        <v/>
      </c>
      <c r="BZ247" s="40">
        <f t="shared" si="223"/>
        <v>1.284672339485026E-3</v>
      </c>
      <c r="CA247" s="40">
        <f t="shared" si="224"/>
        <v>1.2660231049216649E-3</v>
      </c>
      <c r="CB247" s="40" t="str">
        <f t="shared" si="225"/>
        <v/>
      </c>
      <c r="CD247" s="10">
        <f t="shared" si="226"/>
        <v>2301.6</v>
      </c>
      <c r="CE247" s="10">
        <f t="shared" si="227"/>
        <v>2983.4</v>
      </c>
      <c r="CF247" s="10" t="str">
        <f t="shared" si="228"/>
        <v>к</v>
      </c>
      <c r="CG247" s="10">
        <f t="shared" si="229"/>
        <v>2247.6999999999998</v>
      </c>
      <c r="CH247" s="10">
        <f t="shared" si="230"/>
        <v>2574.5</v>
      </c>
      <c r="CI247" s="10" t="str">
        <f t="shared" si="231"/>
        <v>к</v>
      </c>
      <c r="CK247" s="40">
        <f t="shared" si="232"/>
        <v>1.1524437304928018E-3</v>
      </c>
      <c r="CL247" s="40">
        <f t="shared" si="233"/>
        <v>1.4380676273547128E-3</v>
      </c>
      <c r="CM247" s="40" t="str">
        <f t="shared" si="234"/>
        <v/>
      </c>
      <c r="CN247" s="40">
        <f t="shared" si="235"/>
        <v>8.5652731200641153E-4</v>
      </c>
      <c r="CO247" s="40">
        <f t="shared" si="236"/>
        <v>8.6430496049611004E-4</v>
      </c>
      <c r="CP247" s="40" t="str">
        <f t="shared" si="237"/>
        <v/>
      </c>
      <c r="CR247" s="9">
        <f t="shared" si="238"/>
        <v>23.974999999999998</v>
      </c>
      <c r="CS247" s="9">
        <f t="shared" si="239"/>
        <v>23.307812500000001</v>
      </c>
      <c r="CT247" s="9" t="str">
        <f t="shared" si="240"/>
        <v/>
      </c>
      <c r="CU247" s="9">
        <f t="shared" si="241"/>
        <v>24.168817204301074</v>
      </c>
      <c r="CV247" s="9">
        <f t="shared" si="242"/>
        <v>29.255681818181817</v>
      </c>
      <c r="CW247" s="9" t="str">
        <f t="shared" si="243"/>
        <v/>
      </c>
      <c r="CY247" s="9">
        <f t="shared" si="244"/>
        <v>100.4090609436239</v>
      </c>
      <c r="CZ247" s="9">
        <f t="shared" si="245"/>
        <v>90.678028337051742</v>
      </c>
      <c r="DA247" s="9" t="str">
        <f t="shared" si="246"/>
        <v/>
      </c>
      <c r="DB247" s="9">
        <f t="shared" si="247"/>
        <v>66.672822764266826</v>
      </c>
      <c r="DC247" s="9">
        <f t="shared" si="248"/>
        <v>68.269288067186494</v>
      </c>
      <c r="DD247" s="9" t="str">
        <f t="shared" si="249"/>
        <v/>
      </c>
      <c r="DF247" s="9">
        <f>IF($A247=2,IF(ISNUMBER(CR247/Ukraine!CR247),100*CR247/Ukraine!CR247,""),"")</f>
        <v>41.637735826442849</v>
      </c>
      <c r="DG247" s="9">
        <f>IF($A247=2,IF(ISNUMBER(CS247/Ukraine!CS247),100*CS247/Ukraine!CS247,""),"")</f>
        <v>40.77338462870933</v>
      </c>
      <c r="DH247" s="9" t="str">
        <f>IF($A247=2,IF(ISNUMBER(CT247/Ukraine!CT247),100*CT247/Ukraine!CT247,""),"")</f>
        <v/>
      </c>
      <c r="DI247" s="9">
        <f>IF($A247=2,IF(ISNUMBER(CU247/Ukraine!CU247),100*CU247/Ukraine!CU247,""),"")</f>
        <v>34.591566412821329</v>
      </c>
      <c r="DJ247" s="9">
        <f>IF($A247=2,IF(ISNUMBER(CV247/Ukraine!CV247),100*CV247/Ukraine!CV247,""),"")</f>
        <v>40.935704996864359</v>
      </c>
      <c r="DK247" s="9" t="str">
        <f>IF($A247=2,IF(ISNUMBER(CW247/Ukraine!CW247),100*CW247/Ukraine!CW247,""),"")</f>
        <v/>
      </c>
      <c r="DM247" s="40">
        <f t="shared" si="250"/>
        <v>0.33333333333333326</v>
      </c>
      <c r="DN247" s="40" t="str">
        <f t="shared" si="251"/>
        <v/>
      </c>
      <c r="DO247" s="40" t="str">
        <f t="shared" si="252"/>
        <v/>
      </c>
      <c r="DP247" s="40">
        <f t="shared" si="253"/>
        <v>-5.3763440860215006E-2</v>
      </c>
      <c r="DQ247" s="40" t="str">
        <f t="shared" si="254"/>
        <v/>
      </c>
      <c r="DR247" s="40">
        <f t="shared" si="207"/>
        <v>-8.333333333333337E-2</v>
      </c>
      <c r="DT247" s="40">
        <f t="shared" si="255"/>
        <v>-2.7828467153284575E-2</v>
      </c>
      <c r="DU247" s="40" t="str">
        <f t="shared" si="256"/>
        <v/>
      </c>
      <c r="DV247" s="40" t="str">
        <f t="shared" si="257"/>
        <v/>
      </c>
      <c r="DW247" s="40">
        <f t="shared" si="258"/>
        <v>0.21047222008760458</v>
      </c>
      <c r="DX247" s="40" t="str">
        <f t="shared" si="259"/>
        <v/>
      </c>
      <c r="DY247" s="40">
        <f t="shared" si="260"/>
        <v>0.22025784434543572</v>
      </c>
    </row>
    <row r="248" spans="1:129" x14ac:dyDescent="0.2">
      <c r="A248" s="39" t="str">
        <f>'Industry selection'!C248</f>
        <v/>
      </c>
      <c r="B248" s="2">
        <v>61</v>
      </c>
      <c r="C248" s="2" t="s">
        <v>504</v>
      </c>
      <c r="E248" s="30" t="s">
        <v>503</v>
      </c>
      <c r="F248" s="31">
        <v>61</v>
      </c>
      <c r="G248" s="32" t="s">
        <v>504</v>
      </c>
      <c r="H248" s="157">
        <f>[1]Ternopil!$F$246</f>
        <v>19</v>
      </c>
      <c r="I248" s="157">
        <f>[1]Ternopil!$G$246</f>
        <v>148</v>
      </c>
      <c r="J248" s="157">
        <f>[1]Ternopil!$H$246</f>
        <v>146</v>
      </c>
      <c r="K248" s="157">
        <f>[1]Ternopil!$I$246</f>
        <v>32597.9</v>
      </c>
      <c r="L248" s="157">
        <f>[1]Ternopil!$J$246</f>
        <v>3912.5</v>
      </c>
      <c r="M248" s="11"/>
      <c r="N248" s="33" t="s">
        <v>972</v>
      </c>
      <c r="O248" s="36">
        <v>61</v>
      </c>
      <c r="P248" s="35" t="s">
        <v>504</v>
      </c>
      <c r="Q248" s="157">
        <f>[2]Ternopil!$F$246</f>
        <v>22</v>
      </c>
      <c r="R248" s="157">
        <f>[2]Ternopil!$G$246</f>
        <v>133</v>
      </c>
      <c r="S248" s="157">
        <f>[2]Ternopil!$H$246</f>
        <v>127</v>
      </c>
      <c r="T248" s="157">
        <f>[2]Ternopil!$I$246</f>
        <v>23429.9</v>
      </c>
      <c r="U248" s="157">
        <f>[2]Ternopil!$J$246</f>
        <v>3132.6</v>
      </c>
      <c r="V248" s="11"/>
      <c r="W248" s="36" t="s">
        <v>1317</v>
      </c>
      <c r="X248" s="36">
        <v>61</v>
      </c>
      <c r="Y248" s="36" t="s">
        <v>504</v>
      </c>
      <c r="Z248" s="157">
        <f>[3]Ternopil!$F$246</f>
        <v>26</v>
      </c>
      <c r="AA248" s="157">
        <f>[3]Ternopil!$G$246</f>
        <v>143</v>
      </c>
      <c r="AB248" s="157">
        <f>[3]Ternopil!$H$246</f>
        <v>141</v>
      </c>
      <c r="AC248" s="157">
        <f>[3]Ternopil!$I$246</f>
        <v>30657.1</v>
      </c>
      <c r="AD248" s="157">
        <f>[3]Ternopil!$J$246</f>
        <v>3878.1</v>
      </c>
      <c r="AE248" s="11"/>
      <c r="AF248" s="37" t="s">
        <v>1317</v>
      </c>
      <c r="AG248" s="37">
        <v>61</v>
      </c>
      <c r="AH248" s="37" t="s">
        <v>504</v>
      </c>
      <c r="AI248" s="157">
        <f>[4]Ternopil!$F$246</f>
        <v>23</v>
      </c>
      <c r="AJ248" s="157">
        <f>[4]Ternopil!$G$246</f>
        <v>190</v>
      </c>
      <c r="AK248" s="157">
        <f>[4]Ternopil!$H$246</f>
        <v>188</v>
      </c>
      <c r="AL248" s="157">
        <f>[4]Ternopil!$I$246</f>
        <v>43673.9</v>
      </c>
      <c r="AM248" s="157">
        <f>[4]Ternopil!$J$246</f>
        <v>8966.4</v>
      </c>
      <c r="AN248" s="11"/>
      <c r="AO248" s="11" t="s">
        <v>1317</v>
      </c>
      <c r="AP248" s="11">
        <v>61</v>
      </c>
      <c r="AQ248" s="11" t="s">
        <v>504</v>
      </c>
      <c r="AR248" s="157">
        <f>[5]Ternopil!$F$246</f>
        <v>21</v>
      </c>
      <c r="AS248" s="157">
        <f>[5]Ternopil!$G$246</f>
        <v>167</v>
      </c>
      <c r="AT248" s="157">
        <f>[5]Ternopil!$H$246</f>
        <v>166</v>
      </c>
      <c r="AU248" s="157">
        <f>[5]Ternopil!$I$246</f>
        <v>37228.199999999997</v>
      </c>
      <c r="AV248" s="157">
        <f>[5]Ternopil!$J$246</f>
        <v>8040.3</v>
      </c>
      <c r="AW248" s="11"/>
      <c r="AX248" s="33" t="s">
        <v>1317</v>
      </c>
      <c r="AY248" s="33">
        <v>61</v>
      </c>
      <c r="AZ248" s="33" t="s">
        <v>504</v>
      </c>
      <c r="BA248" s="157">
        <f>[6]Ternopil!$F$246</f>
        <v>28</v>
      </c>
      <c r="BB248" s="157">
        <f>[6]Ternopil!$G$246</f>
        <v>212</v>
      </c>
      <c r="BC248" s="157">
        <f>[6]Ternopil!$H$246</f>
        <v>207</v>
      </c>
      <c r="BD248" s="157">
        <f>[6]Ternopil!$I$246</f>
        <v>66323.3</v>
      </c>
      <c r="BE248" s="157">
        <f>[6]Ternopil!$J$246</f>
        <v>12270.5</v>
      </c>
      <c r="BG248" s="2">
        <v>61</v>
      </c>
      <c r="BH248" s="2" t="s">
        <v>504</v>
      </c>
      <c r="BI248" s="1">
        <f t="shared" si="208"/>
        <v>19</v>
      </c>
      <c r="BJ248" s="1">
        <f t="shared" si="209"/>
        <v>22</v>
      </c>
      <c r="BK248" s="1">
        <f t="shared" si="210"/>
        <v>26</v>
      </c>
      <c r="BL248" s="1">
        <f t="shared" si="211"/>
        <v>23</v>
      </c>
      <c r="BM248" s="1">
        <f t="shared" si="212"/>
        <v>21</v>
      </c>
      <c r="BN248" s="1">
        <f t="shared" si="213"/>
        <v>28</v>
      </c>
      <c r="BP248" s="1">
        <f t="shared" si="214"/>
        <v>146</v>
      </c>
      <c r="BQ248" s="1">
        <f t="shared" si="215"/>
        <v>127</v>
      </c>
      <c r="BR248" s="1">
        <f t="shared" si="216"/>
        <v>141</v>
      </c>
      <c r="BS248" s="1">
        <f t="shared" si="217"/>
        <v>188</v>
      </c>
      <c r="BT248" s="1">
        <f t="shared" si="218"/>
        <v>166</v>
      </c>
      <c r="BU248" s="1">
        <f t="shared" si="219"/>
        <v>207</v>
      </c>
      <c r="BW248" s="40" t="str">
        <f t="shared" si="220"/>
        <v/>
      </c>
      <c r="BX248" s="40" t="str">
        <f t="shared" si="221"/>
        <v/>
      </c>
      <c r="BY248" s="40" t="str">
        <f t="shared" si="222"/>
        <v/>
      </c>
      <c r="BZ248" s="40" t="str">
        <f t="shared" si="223"/>
        <v/>
      </c>
      <c r="CA248" s="40" t="str">
        <f t="shared" si="224"/>
        <v/>
      </c>
      <c r="CB248" s="40" t="str">
        <f t="shared" si="225"/>
        <v/>
      </c>
      <c r="CD248" s="10">
        <f t="shared" si="226"/>
        <v>3912.5</v>
      </c>
      <c r="CE248" s="10">
        <f t="shared" si="227"/>
        <v>3132.6</v>
      </c>
      <c r="CF248" s="10">
        <f t="shared" si="228"/>
        <v>3878.1</v>
      </c>
      <c r="CG248" s="10">
        <f t="shared" si="229"/>
        <v>8966.4</v>
      </c>
      <c r="CH248" s="10">
        <f t="shared" si="230"/>
        <v>8040.3</v>
      </c>
      <c r="CI248" s="10">
        <f t="shared" si="231"/>
        <v>12270.5</v>
      </c>
      <c r="CK248" s="40" t="str">
        <f t="shared" si="232"/>
        <v/>
      </c>
      <c r="CL248" s="40" t="str">
        <f t="shared" si="233"/>
        <v/>
      </c>
      <c r="CM248" s="40" t="str">
        <f t="shared" si="234"/>
        <v/>
      </c>
      <c r="CN248" s="40" t="str">
        <f t="shared" si="235"/>
        <v/>
      </c>
      <c r="CO248" s="40" t="str">
        <f t="shared" si="236"/>
        <v/>
      </c>
      <c r="CP248" s="40" t="str">
        <f t="shared" si="237"/>
        <v/>
      </c>
      <c r="CR248" s="9" t="str">
        <f t="shared" si="238"/>
        <v/>
      </c>
      <c r="CS248" s="9" t="str">
        <f t="shared" si="239"/>
        <v/>
      </c>
      <c r="CT248" s="9" t="str">
        <f t="shared" si="240"/>
        <v/>
      </c>
      <c r="CU248" s="9" t="str">
        <f t="shared" si="241"/>
        <v/>
      </c>
      <c r="CV248" s="9" t="str">
        <f t="shared" si="242"/>
        <v/>
      </c>
      <c r="CW248" s="9" t="str">
        <f t="shared" si="243"/>
        <v/>
      </c>
      <c r="CY248" s="9" t="str">
        <f t="shared" si="244"/>
        <v/>
      </c>
      <c r="CZ248" s="9" t="str">
        <f t="shared" si="245"/>
        <v/>
      </c>
      <c r="DA248" s="9" t="str">
        <f t="shared" si="246"/>
        <v/>
      </c>
      <c r="DB248" s="9" t="str">
        <f t="shared" si="247"/>
        <v/>
      </c>
      <c r="DC248" s="9" t="str">
        <f t="shared" si="248"/>
        <v/>
      </c>
      <c r="DD248" s="9" t="str">
        <f t="shared" si="249"/>
        <v/>
      </c>
      <c r="DF248" s="9" t="str">
        <f>IF($A248=2,IF(ISNUMBER(CR248/Ukraine!CR248),100*CR248/Ukraine!CR248,""),"")</f>
        <v/>
      </c>
      <c r="DG248" s="9" t="str">
        <f>IF($A248=2,IF(ISNUMBER(CS248/Ukraine!CS248),100*CS248/Ukraine!CS248,""),"")</f>
        <v/>
      </c>
      <c r="DH248" s="9" t="str">
        <f>IF($A248=2,IF(ISNUMBER(CT248/Ukraine!CT248),100*CT248/Ukraine!CT248,""),"")</f>
        <v/>
      </c>
      <c r="DI248" s="9" t="str">
        <f>IF($A248=2,IF(ISNUMBER(CU248/Ukraine!CU248),100*CU248/Ukraine!CU248,""),"")</f>
        <v/>
      </c>
      <c r="DJ248" s="9" t="str">
        <f>IF($A248=2,IF(ISNUMBER(CV248/Ukraine!CV248),100*CV248/Ukraine!CV248,""),"")</f>
        <v/>
      </c>
      <c r="DK248" s="9" t="str">
        <f>IF($A248=2,IF(ISNUMBER(CW248/Ukraine!CW248),100*CW248/Ukraine!CW248,""),"")</f>
        <v/>
      </c>
      <c r="DM248" s="40" t="str">
        <f t="shared" si="250"/>
        <v/>
      </c>
      <c r="DN248" s="40" t="str">
        <f t="shared" si="251"/>
        <v/>
      </c>
      <c r="DO248" s="40" t="str">
        <f t="shared" si="252"/>
        <v/>
      </c>
      <c r="DP248" s="40" t="str">
        <f t="shared" si="253"/>
        <v/>
      </c>
      <c r="DQ248" s="40" t="str">
        <f t="shared" si="254"/>
        <v/>
      </c>
      <c r="DR248" s="40" t="str">
        <f t="shared" si="207"/>
        <v/>
      </c>
      <c r="DT248" s="40" t="str">
        <f t="shared" si="255"/>
        <v/>
      </c>
      <c r="DU248" s="40" t="str">
        <f t="shared" si="256"/>
        <v/>
      </c>
      <c r="DV248" s="40" t="str">
        <f t="shared" si="257"/>
        <v/>
      </c>
      <c r="DW248" s="40" t="str">
        <f t="shared" si="258"/>
        <v/>
      </c>
      <c r="DX248" s="40" t="str">
        <f t="shared" si="259"/>
        <v/>
      </c>
      <c r="DY248" s="40" t="str">
        <f t="shared" si="260"/>
        <v/>
      </c>
    </row>
    <row r="249" spans="1:129" x14ac:dyDescent="0.2">
      <c r="A249" s="39">
        <f>'Industry selection'!C249</f>
        <v>2</v>
      </c>
      <c r="B249" s="2">
        <v>61.1</v>
      </c>
      <c r="C249" s="2" t="s">
        <v>506</v>
      </c>
      <c r="E249" s="30" t="s">
        <v>505</v>
      </c>
      <c r="F249" s="31">
        <v>61.1</v>
      </c>
      <c r="G249" s="32" t="s">
        <v>506</v>
      </c>
      <c r="H249" s="157">
        <f>[1]Ternopil!$F$247</f>
        <v>7</v>
      </c>
      <c r="I249" s="157">
        <f>[1]Ternopil!$G$247</f>
        <v>112</v>
      </c>
      <c r="J249" s="157">
        <f>[1]Ternopil!$H$247</f>
        <v>111</v>
      </c>
      <c r="K249" s="157">
        <f>[1]Ternopil!$I$247</f>
        <v>25546</v>
      </c>
      <c r="L249" s="157">
        <f>[1]Ternopil!$J$247</f>
        <v>3392.4</v>
      </c>
      <c r="M249" s="11"/>
      <c r="N249" s="33" t="s">
        <v>973</v>
      </c>
      <c r="O249" s="36">
        <v>61.1</v>
      </c>
      <c r="P249" s="35" t="s">
        <v>506</v>
      </c>
      <c r="Q249" s="157">
        <f>[2]Ternopil!$F$247</f>
        <v>13</v>
      </c>
      <c r="R249" s="157">
        <f>[2]Ternopil!$G$247</f>
        <v>114</v>
      </c>
      <c r="S249" s="157">
        <f>[2]Ternopil!$H$247</f>
        <v>109</v>
      </c>
      <c r="T249" s="157">
        <f>[2]Ternopil!$I$247</f>
        <v>20076.099999999999</v>
      </c>
      <c r="U249" s="157">
        <f>[2]Ternopil!$J$247</f>
        <v>2756.5</v>
      </c>
      <c r="V249" s="11"/>
      <c r="W249" s="36" t="s">
        <v>1318</v>
      </c>
      <c r="X249" s="36">
        <v>61.1</v>
      </c>
      <c r="Y249" s="36" t="s">
        <v>506</v>
      </c>
      <c r="Z249" s="157">
        <f>[3]Ternopil!$F$247</f>
        <v>17</v>
      </c>
      <c r="AA249" s="157">
        <f>[3]Ternopil!$G$247</f>
        <v>111</v>
      </c>
      <c r="AB249" s="157">
        <f>[3]Ternopil!$H$247</f>
        <v>110</v>
      </c>
      <c r="AC249" s="157">
        <f>[3]Ternopil!$I$247</f>
        <v>25594</v>
      </c>
      <c r="AD249" s="157">
        <f>[3]Ternopil!$J$247</f>
        <v>3175.3</v>
      </c>
      <c r="AE249" s="11"/>
      <c r="AF249" s="37" t="s">
        <v>1318</v>
      </c>
      <c r="AG249" s="37">
        <v>61.1</v>
      </c>
      <c r="AH249" s="37" t="s">
        <v>506</v>
      </c>
      <c r="AI249" s="157">
        <f>[4]Ternopil!$F$247</f>
        <v>15</v>
      </c>
      <c r="AJ249" s="157">
        <f>[4]Ternopil!$G$247</f>
        <v>170</v>
      </c>
      <c r="AK249" s="157">
        <f>[4]Ternopil!$H$247</f>
        <v>170</v>
      </c>
      <c r="AL249" s="157">
        <f>[4]Ternopil!$I$247</f>
        <v>39430</v>
      </c>
      <c r="AM249" s="157">
        <f>[4]Ternopil!$J$247</f>
        <v>8388.1</v>
      </c>
      <c r="AN249" s="11"/>
      <c r="AO249" s="11" t="s">
        <v>1318</v>
      </c>
      <c r="AP249" s="11">
        <v>61.1</v>
      </c>
      <c r="AQ249" s="11" t="s">
        <v>506</v>
      </c>
      <c r="AR249" s="157">
        <f>[5]Ternopil!$F$247</f>
        <v>15</v>
      </c>
      <c r="AS249" s="157">
        <f>[5]Ternopil!$G$247</f>
        <v>147</v>
      </c>
      <c r="AT249" s="157">
        <f>[5]Ternopil!$H$247</f>
        <v>147</v>
      </c>
      <c r="AU249" s="157">
        <f>[5]Ternopil!$I$247</f>
        <v>32134.400000000001</v>
      </c>
      <c r="AV249" s="157">
        <f>[5]Ternopil!$J$247</f>
        <v>7277.6</v>
      </c>
      <c r="AW249" s="11"/>
      <c r="AX249" s="33" t="s">
        <v>1318</v>
      </c>
      <c r="AY249" s="33">
        <v>61.1</v>
      </c>
      <c r="AZ249" s="33" t="s">
        <v>506</v>
      </c>
      <c r="BA249" s="157">
        <f>[6]Ternopil!$F$247</f>
        <v>21</v>
      </c>
      <c r="BB249" s="157">
        <f>[6]Ternopil!$G$247</f>
        <v>191</v>
      </c>
      <c r="BC249" s="157">
        <f>[6]Ternopil!$H$247</f>
        <v>191</v>
      </c>
      <c r="BD249" s="157">
        <f>[6]Ternopil!$I$247</f>
        <v>59312.1</v>
      </c>
      <c r="BE249" s="157">
        <f>[6]Ternopil!$J$247</f>
        <v>11312.5</v>
      </c>
      <c r="BG249" s="2">
        <v>61.1</v>
      </c>
      <c r="BH249" s="2" t="s">
        <v>506</v>
      </c>
      <c r="BI249" s="1">
        <f t="shared" si="208"/>
        <v>7</v>
      </c>
      <c r="BJ249" s="1">
        <f t="shared" si="209"/>
        <v>13</v>
      </c>
      <c r="BK249" s="1">
        <f t="shared" si="210"/>
        <v>17</v>
      </c>
      <c r="BL249" s="1">
        <f t="shared" si="211"/>
        <v>15</v>
      </c>
      <c r="BM249" s="1">
        <f t="shared" si="212"/>
        <v>15</v>
      </c>
      <c r="BN249" s="1">
        <f t="shared" si="213"/>
        <v>21</v>
      </c>
      <c r="BP249" s="1">
        <f t="shared" si="214"/>
        <v>111</v>
      </c>
      <c r="BQ249" s="1">
        <f t="shared" si="215"/>
        <v>109</v>
      </c>
      <c r="BR249" s="1">
        <f t="shared" si="216"/>
        <v>110</v>
      </c>
      <c r="BS249" s="1">
        <f t="shared" si="217"/>
        <v>170</v>
      </c>
      <c r="BT249" s="1">
        <f t="shared" si="218"/>
        <v>147</v>
      </c>
      <c r="BU249" s="1">
        <f t="shared" si="219"/>
        <v>191</v>
      </c>
      <c r="BW249" s="40">
        <f t="shared" si="220"/>
        <v>1.3270844790894526E-3</v>
      </c>
      <c r="BX249" s="40">
        <f t="shared" si="221"/>
        <v>1.3504974538786534E-3</v>
      </c>
      <c r="BY249" s="40">
        <f t="shared" si="222"/>
        <v>1.3993664686351088E-3</v>
      </c>
      <c r="BZ249" s="40">
        <f t="shared" si="223"/>
        <v>2.3483257818543487E-3</v>
      </c>
      <c r="CA249" s="40">
        <f t="shared" si="224"/>
        <v>2.1148340502668717E-3</v>
      </c>
      <c r="CB249" s="40">
        <f t="shared" si="225"/>
        <v>2.6957221289147953E-3</v>
      </c>
      <c r="CD249" s="10">
        <f t="shared" si="226"/>
        <v>3392.4</v>
      </c>
      <c r="CE249" s="10">
        <f t="shared" si="227"/>
        <v>2756.5</v>
      </c>
      <c r="CF249" s="10">
        <f t="shared" si="228"/>
        <v>3175.3</v>
      </c>
      <c r="CG249" s="10">
        <f t="shared" si="229"/>
        <v>8388.1</v>
      </c>
      <c r="CH249" s="10">
        <f t="shared" si="230"/>
        <v>7277.6</v>
      </c>
      <c r="CI249" s="10">
        <f t="shared" si="231"/>
        <v>11312.5</v>
      </c>
      <c r="CK249" s="40">
        <f t="shared" si="232"/>
        <v>1.6986227456220809E-3</v>
      </c>
      <c r="CL249" s="40">
        <f t="shared" si="233"/>
        <v>1.3286965927476256E-3</v>
      </c>
      <c r="CM249" s="40">
        <f t="shared" si="234"/>
        <v>1.4243379080538811E-3</v>
      </c>
      <c r="CN249" s="40">
        <f t="shared" si="235"/>
        <v>3.1964393583845626E-3</v>
      </c>
      <c r="CO249" s="40">
        <f t="shared" si="236"/>
        <v>2.443218403770243E-3</v>
      </c>
      <c r="CP249" s="40">
        <f t="shared" si="237"/>
        <v>2.6115458467637011E-3</v>
      </c>
      <c r="CR249" s="9">
        <f t="shared" si="238"/>
        <v>30.562162162162164</v>
      </c>
      <c r="CS249" s="9">
        <f t="shared" si="239"/>
        <v>25.288990825688074</v>
      </c>
      <c r="CT249" s="9">
        <f t="shared" si="240"/>
        <v>28.866363636363637</v>
      </c>
      <c r="CU249" s="9">
        <f t="shared" si="241"/>
        <v>49.341764705882355</v>
      </c>
      <c r="CV249" s="9">
        <f t="shared" si="242"/>
        <v>49.507482993197279</v>
      </c>
      <c r="CW249" s="9">
        <f t="shared" si="243"/>
        <v>59.227748691099478</v>
      </c>
      <c r="CY249" s="9">
        <f t="shared" si="244"/>
        <v>127.99657990029017</v>
      </c>
      <c r="CZ249" s="9">
        <f t="shared" si="245"/>
        <v>98.385716236012485</v>
      </c>
      <c r="DA249" s="9">
        <f t="shared" si="246"/>
        <v>101.78448176217402</v>
      </c>
      <c r="DB249" s="9">
        <f t="shared" si="247"/>
        <v>136.11566943069133</v>
      </c>
      <c r="DC249" s="9">
        <f t="shared" si="248"/>
        <v>115.52766532494275</v>
      </c>
      <c r="DD249" s="9">
        <f t="shared" si="249"/>
        <v>96.877412503009694</v>
      </c>
      <c r="DF249" s="9">
        <f>IF($A249=2,IF(ISNUMBER(CR249/Ukraine!CR249),100*CR249/Ukraine!CR249,""),"")</f>
        <v>87.517938242996323</v>
      </c>
      <c r="DG249" s="9">
        <f>IF($A249=2,IF(ISNUMBER(CS249/Ukraine!CS249),100*CS249/Ukraine!CS249,""),"")</f>
        <v>66.057598743615159</v>
      </c>
      <c r="DH249" s="9">
        <f>IF($A249=2,IF(ISNUMBER(CT249/Ukraine!CT249),100*CT249/Ukraine!CT249,""),"")</f>
        <v>66.371803095371178</v>
      </c>
      <c r="DI249" s="9">
        <f>IF($A249=2,IF(ISNUMBER(CU249/Ukraine!CU249),100*CU249/Ukraine!CU249,""),"")</f>
        <v>95.332109593523725</v>
      </c>
      <c r="DJ249" s="9">
        <f>IF($A249=2,IF(ISNUMBER(CV249/Ukraine!CV249),100*CV249/Ukraine!CV249,""),"")</f>
        <v>75.0324830151458</v>
      </c>
      <c r="DK249" s="9">
        <f>IF($A249=2,IF(ISNUMBER(CW249/Ukraine!CW249),100*CW249/Ukraine!CW249,""),"")</f>
        <v>74.680579303795398</v>
      </c>
      <c r="DM249" s="40">
        <f t="shared" si="250"/>
        <v>-1.8018018018018056E-2</v>
      </c>
      <c r="DN249" s="40">
        <f t="shared" si="251"/>
        <v>9.1743119266054496E-3</v>
      </c>
      <c r="DO249" s="40">
        <f t="shared" si="252"/>
        <v>0.54545454545454541</v>
      </c>
      <c r="DP249" s="40">
        <f t="shared" si="253"/>
        <v>-0.13529411764705879</v>
      </c>
      <c r="DQ249" s="40">
        <f t="shared" si="254"/>
        <v>0.29931972789115657</v>
      </c>
      <c r="DR249" s="40">
        <f t="shared" si="207"/>
        <v>0.72072072072072069</v>
      </c>
      <c r="DT249" s="40">
        <f t="shared" si="255"/>
        <v>-0.1725392106911402</v>
      </c>
      <c r="DU249" s="40">
        <f t="shared" si="256"/>
        <v>0.14145969031875061</v>
      </c>
      <c r="DV249" s="40">
        <f t="shared" si="257"/>
        <v>0.70931695198786215</v>
      </c>
      <c r="DW249" s="40">
        <f t="shared" si="258"/>
        <v>3.3585804703730737E-3</v>
      </c>
      <c r="DX249" s="40">
        <f t="shared" si="259"/>
        <v>0.19633932307238977</v>
      </c>
      <c r="DY249" s="40">
        <f t="shared" si="260"/>
        <v>0.93794366958850417</v>
      </c>
    </row>
    <row r="250" spans="1:129" x14ac:dyDescent="0.2">
      <c r="A250" s="39">
        <f>'Industry selection'!C250</f>
        <v>1</v>
      </c>
      <c r="B250" s="2">
        <v>61.2</v>
      </c>
      <c r="C250" s="2" t="s">
        <v>508</v>
      </c>
      <c r="E250" s="30" t="s">
        <v>507</v>
      </c>
      <c r="F250" s="31">
        <v>61.2</v>
      </c>
      <c r="G250" s="32" t="s">
        <v>508</v>
      </c>
      <c r="H250" s="157">
        <f>[1]Ternopil!$F$248</f>
        <v>4</v>
      </c>
      <c r="I250" s="157" t="str">
        <f>[1]Ternopil!$G$248</f>
        <v>к</v>
      </c>
      <c r="J250" s="157" t="str">
        <f>[1]Ternopil!$H$248</f>
        <v>к</v>
      </c>
      <c r="K250" s="157" t="str">
        <f>[1]Ternopil!$I$248</f>
        <v>к</v>
      </c>
      <c r="L250" s="157" t="str">
        <f>[1]Ternopil!$J$248</f>
        <v>к</v>
      </c>
      <c r="M250" s="11"/>
      <c r="N250" s="33" t="s">
        <v>974</v>
      </c>
      <c r="O250" s="36">
        <v>61.2</v>
      </c>
      <c r="P250" s="35" t="s">
        <v>508</v>
      </c>
      <c r="Q250" s="157">
        <f>[2]Ternopil!$F$248</f>
        <v>4</v>
      </c>
      <c r="R250" s="157">
        <f>[2]Ternopil!$G$248</f>
        <v>15</v>
      </c>
      <c r="S250" s="157">
        <f>[2]Ternopil!$H$248</f>
        <v>14</v>
      </c>
      <c r="T250" s="157">
        <f>[2]Ternopil!$I$248</f>
        <v>2126.3000000000002</v>
      </c>
      <c r="U250" s="157">
        <f>[2]Ternopil!$J$248</f>
        <v>178.2</v>
      </c>
      <c r="V250" s="11"/>
      <c r="W250" s="36" t="s">
        <v>1319</v>
      </c>
      <c r="X250" s="36">
        <v>61.2</v>
      </c>
      <c r="Y250" s="36" t="s">
        <v>508</v>
      </c>
      <c r="Z250" s="157">
        <f>[3]Ternopil!$F$248</f>
        <v>4</v>
      </c>
      <c r="AA250" s="157" t="str">
        <f>[3]Ternopil!$G$248</f>
        <v>к</v>
      </c>
      <c r="AB250" s="157" t="str">
        <f>[3]Ternopil!$H$248</f>
        <v>к</v>
      </c>
      <c r="AC250" s="157" t="str">
        <f>[3]Ternopil!$I$248</f>
        <v>к</v>
      </c>
      <c r="AD250" s="157" t="str">
        <f>[3]Ternopil!$J$248</f>
        <v>к</v>
      </c>
      <c r="AE250" s="11"/>
      <c r="AF250" s="37" t="s">
        <v>1319</v>
      </c>
      <c r="AG250" s="37">
        <v>61.2</v>
      </c>
      <c r="AH250" s="37" t="s">
        <v>508</v>
      </c>
      <c r="AI250" s="157">
        <f>[4]Ternopil!$F$248</f>
        <v>3</v>
      </c>
      <c r="AJ250" s="157" t="str">
        <f>[4]Ternopil!$G$248</f>
        <v>к</v>
      </c>
      <c r="AK250" s="157" t="str">
        <f>[4]Ternopil!$H$248</f>
        <v>к</v>
      </c>
      <c r="AL250" s="157" t="str">
        <f>[4]Ternopil!$I$248</f>
        <v>к</v>
      </c>
      <c r="AM250" s="157" t="str">
        <f>[4]Ternopil!$J$248</f>
        <v>к</v>
      </c>
      <c r="AN250" s="11"/>
      <c r="AO250" s="11" t="s">
        <v>1319</v>
      </c>
      <c r="AP250" s="11">
        <v>61.2</v>
      </c>
      <c r="AQ250" s="11" t="s">
        <v>508</v>
      </c>
      <c r="AR250" s="157">
        <f>[5]Ternopil!$F$248</f>
        <v>3</v>
      </c>
      <c r="AS250" s="157">
        <f>[5]Ternopil!$G$248</f>
        <v>11</v>
      </c>
      <c r="AT250" s="157">
        <f>[5]Ternopil!$H$248</f>
        <v>10</v>
      </c>
      <c r="AU250" s="157">
        <f>[5]Ternopil!$I$248</f>
        <v>3213.2</v>
      </c>
      <c r="AV250" s="157">
        <f>[5]Ternopil!$J$248</f>
        <v>310.2</v>
      </c>
      <c r="AW250" s="11"/>
      <c r="AX250" s="33" t="s">
        <v>1319</v>
      </c>
      <c r="AY250" s="33">
        <v>61.2</v>
      </c>
      <c r="AZ250" s="33" t="s">
        <v>508</v>
      </c>
      <c r="BA250" s="157">
        <f>[6]Ternopil!$F$248</f>
        <v>2</v>
      </c>
      <c r="BB250" s="157" t="str">
        <f>[6]Ternopil!$G$248</f>
        <v>к</v>
      </c>
      <c r="BC250" s="157" t="str">
        <f>[6]Ternopil!$H$248</f>
        <v>к</v>
      </c>
      <c r="BD250" s="157" t="str">
        <f>[6]Ternopil!$I$248</f>
        <v>к</v>
      </c>
      <c r="BE250" s="157" t="str">
        <f>[6]Ternopil!$J$248</f>
        <v>к</v>
      </c>
      <c r="BG250" s="2">
        <v>61.2</v>
      </c>
      <c r="BH250" s="2" t="s">
        <v>508</v>
      </c>
      <c r="BI250" s="1">
        <f t="shared" si="208"/>
        <v>4</v>
      </c>
      <c r="BJ250" s="1">
        <f t="shared" si="209"/>
        <v>4</v>
      </c>
      <c r="BK250" s="1">
        <f t="shared" si="210"/>
        <v>4</v>
      </c>
      <c r="BL250" s="1">
        <f t="shared" si="211"/>
        <v>3</v>
      </c>
      <c r="BM250" s="1">
        <f t="shared" si="212"/>
        <v>3</v>
      </c>
      <c r="BN250" s="1">
        <f t="shared" si="213"/>
        <v>2</v>
      </c>
      <c r="BP250" s="1" t="str">
        <f t="shared" si="214"/>
        <v>к</v>
      </c>
      <c r="BQ250" s="1">
        <f t="shared" si="215"/>
        <v>14</v>
      </c>
      <c r="BR250" s="1" t="str">
        <f t="shared" si="216"/>
        <v>к</v>
      </c>
      <c r="BS250" s="1" t="str">
        <f t="shared" si="217"/>
        <v>к</v>
      </c>
      <c r="BT250" s="1">
        <f t="shared" si="218"/>
        <v>10</v>
      </c>
      <c r="BU250" s="1" t="str">
        <f t="shared" si="219"/>
        <v>к</v>
      </c>
      <c r="BW250" s="40" t="str">
        <f t="shared" si="220"/>
        <v/>
      </c>
      <c r="BX250" s="40" t="str">
        <f t="shared" si="221"/>
        <v/>
      </c>
      <c r="BY250" s="40" t="str">
        <f t="shared" si="222"/>
        <v/>
      </c>
      <c r="BZ250" s="40" t="str">
        <f t="shared" si="223"/>
        <v/>
      </c>
      <c r="CA250" s="40" t="str">
        <f t="shared" si="224"/>
        <v/>
      </c>
      <c r="CB250" s="40" t="str">
        <f t="shared" si="225"/>
        <v/>
      </c>
      <c r="CD250" s="10" t="str">
        <f t="shared" si="226"/>
        <v>к</v>
      </c>
      <c r="CE250" s="10">
        <f t="shared" si="227"/>
        <v>178.2</v>
      </c>
      <c r="CF250" s="10" t="str">
        <f t="shared" si="228"/>
        <v>к</v>
      </c>
      <c r="CG250" s="10" t="str">
        <f t="shared" si="229"/>
        <v>к</v>
      </c>
      <c r="CH250" s="10">
        <f t="shared" si="230"/>
        <v>310.2</v>
      </c>
      <c r="CI250" s="10" t="str">
        <f t="shared" si="231"/>
        <v>к</v>
      </c>
      <c r="CK250" s="40" t="str">
        <f t="shared" si="232"/>
        <v/>
      </c>
      <c r="CL250" s="40" t="str">
        <f t="shared" si="233"/>
        <v/>
      </c>
      <c r="CM250" s="40" t="str">
        <f t="shared" si="234"/>
        <v/>
      </c>
      <c r="CN250" s="40" t="str">
        <f t="shared" si="235"/>
        <v/>
      </c>
      <c r="CO250" s="40" t="str">
        <f t="shared" si="236"/>
        <v/>
      </c>
      <c r="CP250" s="40" t="str">
        <f t="shared" si="237"/>
        <v/>
      </c>
      <c r="CR250" s="9" t="str">
        <f t="shared" si="238"/>
        <v/>
      </c>
      <c r="CS250" s="9" t="str">
        <f t="shared" si="239"/>
        <v/>
      </c>
      <c r="CT250" s="9" t="str">
        <f t="shared" si="240"/>
        <v/>
      </c>
      <c r="CU250" s="9" t="str">
        <f t="shared" si="241"/>
        <v/>
      </c>
      <c r="CV250" s="9" t="str">
        <f t="shared" si="242"/>
        <v/>
      </c>
      <c r="CW250" s="9" t="str">
        <f t="shared" si="243"/>
        <v/>
      </c>
      <c r="CY250" s="9" t="str">
        <f t="shared" si="244"/>
        <v/>
      </c>
      <c r="CZ250" s="9" t="str">
        <f t="shared" si="245"/>
        <v/>
      </c>
      <c r="DA250" s="9" t="str">
        <f t="shared" si="246"/>
        <v/>
      </c>
      <c r="DB250" s="9" t="str">
        <f t="shared" si="247"/>
        <v/>
      </c>
      <c r="DC250" s="9" t="str">
        <f t="shared" si="248"/>
        <v/>
      </c>
      <c r="DD250" s="9" t="str">
        <f t="shared" si="249"/>
        <v/>
      </c>
      <c r="DF250" s="9" t="str">
        <f>IF($A250=2,IF(ISNUMBER(CR250/Ukraine!CR250),100*CR250/Ukraine!CR250,""),"")</f>
        <v/>
      </c>
      <c r="DG250" s="9" t="str">
        <f>IF($A250=2,IF(ISNUMBER(CS250/Ukraine!CS250),100*CS250/Ukraine!CS250,""),"")</f>
        <v/>
      </c>
      <c r="DH250" s="9" t="str">
        <f>IF($A250=2,IF(ISNUMBER(CT250/Ukraine!CT250),100*CT250/Ukraine!CT250,""),"")</f>
        <v/>
      </c>
      <c r="DI250" s="9" t="str">
        <f>IF($A250=2,IF(ISNUMBER(CU250/Ukraine!CU250),100*CU250/Ukraine!CU250,""),"")</f>
        <v/>
      </c>
      <c r="DJ250" s="9" t="str">
        <f>IF($A250=2,IF(ISNUMBER(CV250/Ukraine!CV250),100*CV250/Ukraine!CV250,""),"")</f>
        <v/>
      </c>
      <c r="DK250" s="9" t="str">
        <f>IF($A250=2,IF(ISNUMBER(CW250/Ukraine!CW250),100*CW250/Ukraine!CW250,""),"")</f>
        <v/>
      </c>
      <c r="DM250" s="40" t="str">
        <f t="shared" si="250"/>
        <v/>
      </c>
      <c r="DN250" s="40" t="str">
        <f t="shared" si="251"/>
        <v/>
      </c>
      <c r="DO250" s="40" t="str">
        <f t="shared" si="252"/>
        <v/>
      </c>
      <c r="DP250" s="40" t="str">
        <f t="shared" si="253"/>
        <v/>
      </c>
      <c r="DQ250" s="40" t="str">
        <f t="shared" si="254"/>
        <v/>
      </c>
      <c r="DR250" s="40" t="str">
        <f t="shared" si="207"/>
        <v/>
      </c>
      <c r="DT250" s="40" t="str">
        <f t="shared" si="255"/>
        <v/>
      </c>
      <c r="DU250" s="40" t="str">
        <f t="shared" si="256"/>
        <v/>
      </c>
      <c r="DV250" s="40" t="str">
        <f t="shared" si="257"/>
        <v/>
      </c>
      <c r="DW250" s="40" t="str">
        <f t="shared" si="258"/>
        <v/>
      </c>
      <c r="DX250" s="40" t="str">
        <f t="shared" si="259"/>
        <v/>
      </c>
      <c r="DY250" s="40" t="str">
        <f t="shared" si="260"/>
        <v/>
      </c>
    </row>
    <row r="251" spans="1:129" x14ac:dyDescent="0.2">
      <c r="A251" s="39">
        <f>'Industry selection'!C251</f>
        <v>1</v>
      </c>
      <c r="B251" s="2">
        <v>61.3</v>
      </c>
      <c r="C251" s="2" t="s">
        <v>510</v>
      </c>
      <c r="E251" s="30" t="s">
        <v>509</v>
      </c>
      <c r="F251" s="31">
        <v>61.3</v>
      </c>
      <c r="G251" s="32" t="s">
        <v>510</v>
      </c>
      <c r="H251" s="157">
        <f>[1]Ternopil!$F$249</f>
        <v>2</v>
      </c>
      <c r="I251" s="157" t="str">
        <f>[1]Ternopil!$G$249</f>
        <v>к</v>
      </c>
      <c r="J251" s="157" t="str">
        <f>[1]Ternopil!$H$249</f>
        <v>к</v>
      </c>
      <c r="K251" s="157" t="str">
        <f>[1]Ternopil!$I$249</f>
        <v>к</v>
      </c>
      <c r="L251" s="157" t="str">
        <f>[1]Ternopil!$J$249</f>
        <v>к</v>
      </c>
      <c r="M251" s="11"/>
      <c r="N251" s="33" t="s">
        <v>975</v>
      </c>
      <c r="O251" s="36">
        <v>61.3</v>
      </c>
      <c r="P251" s="35" t="s">
        <v>510</v>
      </c>
      <c r="Q251" s="157">
        <f>[2]Ternopil!$F$249</f>
        <v>1</v>
      </c>
      <c r="R251" s="157" t="str">
        <f>[2]Ternopil!$G$249</f>
        <v>к</v>
      </c>
      <c r="S251" s="157" t="str">
        <f>[2]Ternopil!$H$249</f>
        <v>к</v>
      </c>
      <c r="T251" s="157" t="str">
        <f>[2]Ternopil!$I$249</f>
        <v>к</v>
      </c>
      <c r="U251" s="157" t="str">
        <f>[2]Ternopil!$J$249</f>
        <v>к</v>
      </c>
      <c r="V251" s="11"/>
      <c r="W251" s="36" t="s">
        <v>1320</v>
      </c>
      <c r="X251" s="36">
        <v>61.3</v>
      </c>
      <c r="Y251" s="36" t="s">
        <v>510</v>
      </c>
      <c r="Z251" s="157">
        <f>[3]Ternopil!$F$249</f>
        <v>1</v>
      </c>
      <c r="AA251" s="157" t="str">
        <f>[3]Ternopil!$G$249</f>
        <v>к</v>
      </c>
      <c r="AB251" s="157" t="str">
        <f>[3]Ternopil!$H$249</f>
        <v>к</v>
      </c>
      <c r="AC251" s="157" t="str">
        <f>[3]Ternopil!$I$249</f>
        <v>к</v>
      </c>
      <c r="AD251" s="157" t="str">
        <f>[3]Ternopil!$J$249</f>
        <v>к</v>
      </c>
      <c r="AE251" s="11"/>
      <c r="AF251" s="37" t="s">
        <v>1320</v>
      </c>
      <c r="AG251" s="37">
        <v>61.3</v>
      </c>
      <c r="AH251" s="37" t="s">
        <v>510</v>
      </c>
      <c r="AI251" s="157">
        <f>[4]Ternopil!$F$249</f>
        <v>1</v>
      </c>
      <c r="AJ251" s="157" t="str">
        <f>[4]Ternopil!$G$249</f>
        <v>к</v>
      </c>
      <c r="AK251" s="157" t="str">
        <f>[4]Ternopil!$H$249</f>
        <v>к</v>
      </c>
      <c r="AL251" s="157" t="str">
        <f>[4]Ternopil!$I$249</f>
        <v>к</v>
      </c>
      <c r="AM251" s="157" t="str">
        <f>[4]Ternopil!$J$249</f>
        <v>к</v>
      </c>
      <c r="AN251" s="11"/>
      <c r="AO251" s="11" t="s">
        <v>1320</v>
      </c>
      <c r="AP251" s="11">
        <v>61.3</v>
      </c>
      <c r="AQ251" s="11" t="s">
        <v>510</v>
      </c>
      <c r="AR251" s="157">
        <f>[5]Ternopil!$F$249</f>
        <v>1</v>
      </c>
      <c r="AS251" s="157" t="str">
        <f>[5]Ternopil!$G$249</f>
        <v>к</v>
      </c>
      <c r="AT251" s="157" t="str">
        <f>[5]Ternopil!$H$249</f>
        <v>к</v>
      </c>
      <c r="AU251" s="157" t="str">
        <f>[5]Ternopil!$I$249</f>
        <v>к</v>
      </c>
      <c r="AV251" s="157" t="str">
        <f>[5]Ternopil!$J$249</f>
        <v>к</v>
      </c>
      <c r="AW251" s="11"/>
      <c r="AX251" s="33" t="s">
        <v>1320</v>
      </c>
      <c r="AY251" s="33">
        <v>61.3</v>
      </c>
      <c r="AZ251" s="33" t="s">
        <v>510</v>
      </c>
      <c r="BA251" s="157">
        <f>[6]Ternopil!$F$249</f>
        <v>1</v>
      </c>
      <c r="BB251" s="157" t="str">
        <f>[6]Ternopil!$G$249</f>
        <v>к</v>
      </c>
      <c r="BC251" s="157" t="str">
        <f>[6]Ternopil!$H$249</f>
        <v>к</v>
      </c>
      <c r="BD251" s="157" t="str">
        <f>[6]Ternopil!$I$249</f>
        <v>к</v>
      </c>
      <c r="BE251" s="157" t="str">
        <f>[6]Ternopil!$J$249</f>
        <v>к</v>
      </c>
      <c r="BG251" s="2">
        <v>61.3</v>
      </c>
      <c r="BH251" s="2" t="s">
        <v>510</v>
      </c>
      <c r="BI251" s="1">
        <f t="shared" si="208"/>
        <v>2</v>
      </c>
      <c r="BJ251" s="1">
        <f t="shared" si="209"/>
        <v>1</v>
      </c>
      <c r="BK251" s="1">
        <f t="shared" si="210"/>
        <v>1</v>
      </c>
      <c r="BL251" s="1">
        <f t="shared" si="211"/>
        <v>1</v>
      </c>
      <c r="BM251" s="1">
        <f t="shared" si="212"/>
        <v>1</v>
      </c>
      <c r="BN251" s="1">
        <f t="shared" si="213"/>
        <v>1</v>
      </c>
      <c r="BP251" s="1" t="str">
        <f t="shared" si="214"/>
        <v>к</v>
      </c>
      <c r="BQ251" s="1" t="str">
        <f t="shared" si="215"/>
        <v>к</v>
      </c>
      <c r="BR251" s="1" t="str">
        <f t="shared" si="216"/>
        <v>к</v>
      </c>
      <c r="BS251" s="1" t="str">
        <f t="shared" si="217"/>
        <v>к</v>
      </c>
      <c r="BT251" s="1" t="str">
        <f t="shared" si="218"/>
        <v>к</v>
      </c>
      <c r="BU251" s="1" t="str">
        <f t="shared" si="219"/>
        <v>к</v>
      </c>
      <c r="BW251" s="40" t="str">
        <f t="shared" si="220"/>
        <v/>
      </c>
      <c r="BX251" s="40" t="str">
        <f t="shared" si="221"/>
        <v/>
      </c>
      <c r="BY251" s="40" t="str">
        <f t="shared" si="222"/>
        <v/>
      </c>
      <c r="BZ251" s="40" t="str">
        <f t="shared" si="223"/>
        <v/>
      </c>
      <c r="CA251" s="40" t="str">
        <f t="shared" si="224"/>
        <v/>
      </c>
      <c r="CB251" s="40" t="str">
        <f t="shared" si="225"/>
        <v/>
      </c>
      <c r="CD251" s="10" t="str">
        <f t="shared" si="226"/>
        <v>к</v>
      </c>
      <c r="CE251" s="10" t="str">
        <f t="shared" si="227"/>
        <v>к</v>
      </c>
      <c r="CF251" s="10" t="str">
        <f t="shared" si="228"/>
        <v>к</v>
      </c>
      <c r="CG251" s="10" t="str">
        <f t="shared" si="229"/>
        <v>к</v>
      </c>
      <c r="CH251" s="10" t="str">
        <f t="shared" si="230"/>
        <v>к</v>
      </c>
      <c r="CI251" s="10" t="str">
        <f t="shared" si="231"/>
        <v>к</v>
      </c>
      <c r="CK251" s="40" t="str">
        <f t="shared" si="232"/>
        <v/>
      </c>
      <c r="CL251" s="40" t="str">
        <f t="shared" si="233"/>
        <v/>
      </c>
      <c r="CM251" s="40" t="str">
        <f t="shared" si="234"/>
        <v/>
      </c>
      <c r="CN251" s="40" t="str">
        <f t="shared" si="235"/>
        <v/>
      </c>
      <c r="CO251" s="40" t="str">
        <f t="shared" si="236"/>
        <v/>
      </c>
      <c r="CP251" s="40" t="str">
        <f t="shared" si="237"/>
        <v/>
      </c>
      <c r="CR251" s="9" t="str">
        <f t="shared" si="238"/>
        <v/>
      </c>
      <c r="CS251" s="9" t="str">
        <f t="shared" si="239"/>
        <v/>
      </c>
      <c r="CT251" s="9" t="str">
        <f t="shared" si="240"/>
        <v/>
      </c>
      <c r="CU251" s="9" t="str">
        <f t="shared" si="241"/>
        <v/>
      </c>
      <c r="CV251" s="9" t="str">
        <f t="shared" si="242"/>
        <v/>
      </c>
      <c r="CW251" s="9" t="str">
        <f t="shared" si="243"/>
        <v/>
      </c>
      <c r="CY251" s="9" t="str">
        <f t="shared" si="244"/>
        <v/>
      </c>
      <c r="CZ251" s="9" t="str">
        <f t="shared" si="245"/>
        <v/>
      </c>
      <c r="DA251" s="9" t="str">
        <f t="shared" si="246"/>
        <v/>
      </c>
      <c r="DB251" s="9" t="str">
        <f t="shared" si="247"/>
        <v/>
      </c>
      <c r="DC251" s="9" t="str">
        <f t="shared" si="248"/>
        <v/>
      </c>
      <c r="DD251" s="9" t="str">
        <f t="shared" si="249"/>
        <v/>
      </c>
      <c r="DF251" s="9" t="str">
        <f>IF($A251=2,IF(ISNUMBER(CR251/Ukraine!CR251),100*CR251/Ukraine!CR251,""),"")</f>
        <v/>
      </c>
      <c r="DG251" s="9" t="str">
        <f>IF($A251=2,IF(ISNUMBER(CS251/Ukraine!CS251),100*CS251/Ukraine!CS251,""),"")</f>
        <v/>
      </c>
      <c r="DH251" s="9" t="str">
        <f>IF($A251=2,IF(ISNUMBER(CT251/Ukraine!CT251),100*CT251/Ukraine!CT251,""),"")</f>
        <v/>
      </c>
      <c r="DI251" s="9" t="str">
        <f>IF($A251=2,IF(ISNUMBER(CU251/Ukraine!CU251),100*CU251/Ukraine!CU251,""),"")</f>
        <v/>
      </c>
      <c r="DJ251" s="9" t="str">
        <f>IF($A251=2,IF(ISNUMBER(CV251/Ukraine!CV251),100*CV251/Ukraine!CV251,""),"")</f>
        <v/>
      </c>
      <c r="DK251" s="9" t="str">
        <f>IF($A251=2,IF(ISNUMBER(CW251/Ukraine!CW251),100*CW251/Ukraine!CW251,""),"")</f>
        <v/>
      </c>
      <c r="DM251" s="40" t="str">
        <f t="shared" si="250"/>
        <v/>
      </c>
      <c r="DN251" s="40" t="str">
        <f t="shared" si="251"/>
        <v/>
      </c>
      <c r="DO251" s="40" t="str">
        <f t="shared" si="252"/>
        <v/>
      </c>
      <c r="DP251" s="40" t="str">
        <f t="shared" si="253"/>
        <v/>
      </c>
      <c r="DQ251" s="40" t="str">
        <f t="shared" si="254"/>
        <v/>
      </c>
      <c r="DR251" s="40" t="str">
        <f t="shared" si="207"/>
        <v/>
      </c>
      <c r="DT251" s="40" t="str">
        <f t="shared" si="255"/>
        <v/>
      </c>
      <c r="DU251" s="40" t="str">
        <f t="shared" si="256"/>
        <v/>
      </c>
      <c r="DV251" s="40" t="str">
        <f t="shared" si="257"/>
        <v/>
      </c>
      <c r="DW251" s="40" t="str">
        <f t="shared" si="258"/>
        <v/>
      </c>
      <c r="DX251" s="40" t="str">
        <f t="shared" si="259"/>
        <v/>
      </c>
      <c r="DY251" s="40" t="str">
        <f t="shared" si="260"/>
        <v/>
      </c>
    </row>
    <row r="252" spans="1:129" x14ac:dyDescent="0.2">
      <c r="A252" s="39">
        <f>'Industry selection'!C252</f>
        <v>2</v>
      </c>
      <c r="B252" s="2">
        <v>61.9</v>
      </c>
      <c r="C252" s="2" t="s">
        <v>512</v>
      </c>
      <c r="E252" s="30" t="s">
        <v>511</v>
      </c>
      <c r="F252" s="31">
        <v>61.9</v>
      </c>
      <c r="G252" s="32" t="s">
        <v>512</v>
      </c>
      <c r="H252" s="157">
        <f>[1]Ternopil!$F$250</f>
        <v>6</v>
      </c>
      <c r="I252" s="157">
        <f>[1]Ternopil!$G$250</f>
        <v>14</v>
      </c>
      <c r="J252" s="157">
        <f>[1]Ternopil!$H$250</f>
        <v>13</v>
      </c>
      <c r="K252" s="157">
        <f>[1]Ternopil!$I$250</f>
        <v>2972.9</v>
      </c>
      <c r="L252" s="157">
        <f>[1]Ternopil!$J$250</f>
        <v>210.5</v>
      </c>
      <c r="M252" s="11"/>
      <c r="N252" s="33" t="s">
        <v>976</v>
      </c>
      <c r="O252" s="36">
        <v>61.9</v>
      </c>
      <c r="P252" s="35" t="s">
        <v>512</v>
      </c>
      <c r="Q252" s="157">
        <f>[2]Ternopil!$F$250</f>
        <v>4</v>
      </c>
      <c r="R252" s="157" t="str">
        <f>[2]Ternopil!$G$250</f>
        <v>к</v>
      </c>
      <c r="S252" s="157" t="str">
        <f>[2]Ternopil!$H$250</f>
        <v>к</v>
      </c>
      <c r="T252" s="157" t="str">
        <f>[2]Ternopil!$I$250</f>
        <v>к</v>
      </c>
      <c r="U252" s="157" t="str">
        <f>[2]Ternopil!$J$250</f>
        <v>к</v>
      </c>
      <c r="V252" s="11"/>
      <c r="W252" s="36" t="s">
        <v>1321</v>
      </c>
      <c r="X252" s="36">
        <v>61.9</v>
      </c>
      <c r="Y252" s="36" t="s">
        <v>512</v>
      </c>
      <c r="Z252" s="157">
        <f>[3]Ternopil!$F$250</f>
        <v>4</v>
      </c>
      <c r="AA252" s="157">
        <f>[3]Ternopil!$G$250</f>
        <v>20</v>
      </c>
      <c r="AB252" s="157">
        <f>[3]Ternopil!$H$250</f>
        <v>19</v>
      </c>
      <c r="AC252" s="157">
        <f>[3]Ternopil!$I$250</f>
        <v>3202.3</v>
      </c>
      <c r="AD252" s="157">
        <f>[3]Ternopil!$J$250</f>
        <v>449.8</v>
      </c>
      <c r="AE252" s="11"/>
      <c r="AF252" s="37" t="s">
        <v>1321</v>
      </c>
      <c r="AG252" s="37">
        <v>61.9</v>
      </c>
      <c r="AH252" s="37" t="s">
        <v>512</v>
      </c>
      <c r="AI252" s="157">
        <f>[4]Ternopil!$F$250</f>
        <v>4</v>
      </c>
      <c r="AJ252" s="157">
        <f>[4]Ternopil!$G$250</f>
        <v>8</v>
      </c>
      <c r="AK252" s="157">
        <f>[4]Ternopil!$H$250</f>
        <v>6</v>
      </c>
      <c r="AL252" s="157">
        <f>[4]Ternopil!$I$250</f>
        <v>1721</v>
      </c>
      <c r="AM252" s="157">
        <f>[4]Ternopil!$J$250</f>
        <v>299.3</v>
      </c>
      <c r="AN252" s="11"/>
      <c r="AO252" s="11" t="s">
        <v>1321</v>
      </c>
      <c r="AP252" s="11">
        <v>61.9</v>
      </c>
      <c r="AQ252" s="11" t="s">
        <v>512</v>
      </c>
      <c r="AR252" s="157">
        <f>[5]Ternopil!$F$250</f>
        <v>2</v>
      </c>
      <c r="AS252" s="157" t="str">
        <f>[5]Ternopil!$G$250</f>
        <v>к</v>
      </c>
      <c r="AT252" s="157" t="str">
        <f>[5]Ternopil!$H$250</f>
        <v>к</v>
      </c>
      <c r="AU252" s="157" t="str">
        <f>[5]Ternopil!$I$250</f>
        <v>к</v>
      </c>
      <c r="AV252" s="157" t="str">
        <f>[5]Ternopil!$J$250</f>
        <v>к</v>
      </c>
      <c r="AW252" s="11"/>
      <c r="AX252" s="33" t="s">
        <v>1321</v>
      </c>
      <c r="AY252" s="33">
        <v>61.9</v>
      </c>
      <c r="AZ252" s="33" t="s">
        <v>512</v>
      </c>
      <c r="BA252" s="157">
        <f>[6]Ternopil!$F$250</f>
        <v>4</v>
      </c>
      <c r="BB252" s="157" t="str">
        <f>[6]Ternopil!$G$250</f>
        <v>к</v>
      </c>
      <c r="BC252" s="157" t="str">
        <f>[6]Ternopil!$H$250</f>
        <v>к</v>
      </c>
      <c r="BD252" s="157" t="str">
        <f>[6]Ternopil!$I$250</f>
        <v>к</v>
      </c>
      <c r="BE252" s="157" t="str">
        <f>[6]Ternopil!$J$250</f>
        <v>к</v>
      </c>
      <c r="BG252" s="2">
        <v>61.9</v>
      </c>
      <c r="BH252" s="2" t="s">
        <v>512</v>
      </c>
      <c r="BI252" s="1">
        <f t="shared" si="208"/>
        <v>6</v>
      </c>
      <c r="BJ252" s="1">
        <f t="shared" si="209"/>
        <v>4</v>
      </c>
      <c r="BK252" s="1">
        <f t="shared" si="210"/>
        <v>4</v>
      </c>
      <c r="BL252" s="1">
        <f t="shared" si="211"/>
        <v>4</v>
      </c>
      <c r="BM252" s="1">
        <f t="shared" si="212"/>
        <v>2</v>
      </c>
      <c r="BN252" s="1">
        <f t="shared" si="213"/>
        <v>4</v>
      </c>
      <c r="BP252" s="1">
        <f t="shared" si="214"/>
        <v>13</v>
      </c>
      <c r="BQ252" s="1" t="str">
        <f t="shared" si="215"/>
        <v>к</v>
      </c>
      <c r="BR252" s="1">
        <f t="shared" si="216"/>
        <v>19</v>
      </c>
      <c r="BS252" s="1">
        <f t="shared" si="217"/>
        <v>6</v>
      </c>
      <c r="BT252" s="1" t="str">
        <f t="shared" si="218"/>
        <v>к</v>
      </c>
      <c r="BU252" s="1" t="str">
        <f t="shared" si="219"/>
        <v>к</v>
      </c>
      <c r="BW252" s="40">
        <f t="shared" si="220"/>
        <v>1.5542430836182778E-4</v>
      </c>
      <c r="BX252" s="40" t="str">
        <f t="shared" si="221"/>
        <v/>
      </c>
      <c r="BY252" s="40">
        <f t="shared" si="222"/>
        <v>2.4170875367333699E-4</v>
      </c>
      <c r="BZ252" s="40">
        <f t="shared" si="223"/>
        <v>8.2882086418388772E-5</v>
      </c>
      <c r="CA252" s="40" t="str">
        <f t="shared" si="224"/>
        <v/>
      </c>
      <c r="CB252" s="40" t="str">
        <f t="shared" si="225"/>
        <v/>
      </c>
      <c r="CD252" s="10">
        <f t="shared" si="226"/>
        <v>210.5</v>
      </c>
      <c r="CE252" s="10" t="str">
        <f t="shared" si="227"/>
        <v>к</v>
      </c>
      <c r="CF252" s="10">
        <f t="shared" si="228"/>
        <v>449.8</v>
      </c>
      <c r="CG252" s="10">
        <f t="shared" si="229"/>
        <v>299.3</v>
      </c>
      <c r="CH252" s="10" t="str">
        <f t="shared" si="230"/>
        <v>к</v>
      </c>
      <c r="CI252" s="10" t="str">
        <f t="shared" si="231"/>
        <v>к</v>
      </c>
      <c r="CK252" s="40">
        <f t="shared" si="232"/>
        <v>1.0540033249423653E-4</v>
      </c>
      <c r="CL252" s="40" t="str">
        <f t="shared" si="233"/>
        <v/>
      </c>
      <c r="CM252" s="40">
        <f t="shared" si="234"/>
        <v>2.0176587756830401E-4</v>
      </c>
      <c r="CN252" s="40">
        <f t="shared" si="235"/>
        <v>1.1405375471972194E-4</v>
      </c>
      <c r="CO252" s="40" t="str">
        <f t="shared" si="236"/>
        <v/>
      </c>
      <c r="CP252" s="40" t="str">
        <f t="shared" si="237"/>
        <v/>
      </c>
      <c r="CR252" s="9">
        <f t="shared" si="238"/>
        <v>16.192307692307693</v>
      </c>
      <c r="CS252" s="9" t="str">
        <f t="shared" si="239"/>
        <v/>
      </c>
      <c r="CT252" s="9">
        <f t="shared" si="240"/>
        <v>23.673684210526318</v>
      </c>
      <c r="CU252" s="9">
        <f t="shared" si="241"/>
        <v>49.883333333333333</v>
      </c>
      <c r="CV252" s="9" t="str">
        <f t="shared" si="242"/>
        <v/>
      </c>
      <c r="CW252" s="9" t="str">
        <f t="shared" si="243"/>
        <v/>
      </c>
      <c r="CY252" s="9">
        <f t="shared" si="244"/>
        <v>67.814573926791795</v>
      </c>
      <c r="CZ252" s="9" t="str">
        <f t="shared" si="245"/>
        <v/>
      </c>
      <c r="DA252" s="9">
        <f t="shared" si="246"/>
        <v>83.474791252693024</v>
      </c>
      <c r="DB252" s="9">
        <f t="shared" si="247"/>
        <v>137.6096568611685</v>
      </c>
      <c r="DC252" s="9" t="str">
        <f t="shared" si="248"/>
        <v/>
      </c>
      <c r="DD252" s="9" t="str">
        <f t="shared" si="249"/>
        <v/>
      </c>
      <c r="DF252" s="9">
        <f>IF($A252=2,IF(ISNUMBER(CR252/Ukraine!CR252),100*CR252/Ukraine!CR252,""),"")</f>
        <v>33.039238345061165</v>
      </c>
      <c r="DG252" s="9" t="str">
        <f>IF($A252=2,IF(ISNUMBER(CS252/Ukraine!CS252),100*CS252/Ukraine!CS252,""),"")</f>
        <v/>
      </c>
      <c r="DH252" s="9">
        <f>IF($A252=2,IF(ISNUMBER(CT252/Ukraine!CT252),100*CT252/Ukraine!CT252,""),"")</f>
        <v>47.790287556708932</v>
      </c>
      <c r="DI252" s="9">
        <f>IF($A252=2,IF(ISNUMBER(CU252/Ukraine!CU252),100*CU252/Ukraine!CU252,""),"")</f>
        <v>84.88081993726459</v>
      </c>
      <c r="DJ252" s="9" t="str">
        <f>IF($A252=2,IF(ISNUMBER(CV252/Ukraine!CV252),100*CV252/Ukraine!CV252,""),"")</f>
        <v/>
      </c>
      <c r="DK252" s="9" t="str">
        <f>IF($A252=2,IF(ISNUMBER(CW252/Ukraine!CW252),100*CW252/Ukraine!CW252,""),"")</f>
        <v/>
      </c>
      <c r="DM252" s="40" t="str">
        <f t="shared" si="250"/>
        <v/>
      </c>
      <c r="DN252" s="40" t="str">
        <f t="shared" si="251"/>
        <v/>
      </c>
      <c r="DO252" s="40">
        <f t="shared" si="252"/>
        <v>-0.68421052631578949</v>
      </c>
      <c r="DP252" s="40" t="str">
        <f t="shared" si="253"/>
        <v/>
      </c>
      <c r="DQ252" s="40" t="str">
        <f t="shared" si="254"/>
        <v/>
      </c>
      <c r="DR252" s="40" t="str">
        <f t="shared" si="207"/>
        <v/>
      </c>
      <c r="DT252" s="40" t="str">
        <f t="shared" si="255"/>
        <v/>
      </c>
      <c r="DU252" s="40" t="str">
        <f t="shared" si="256"/>
        <v/>
      </c>
      <c r="DV252" s="40">
        <f t="shared" si="257"/>
        <v>1.1071216837112789</v>
      </c>
      <c r="DW252" s="40" t="str">
        <f t="shared" si="258"/>
        <v/>
      </c>
      <c r="DX252" s="40" t="str">
        <f t="shared" si="259"/>
        <v/>
      </c>
      <c r="DY252" s="40" t="str">
        <f t="shared" si="260"/>
        <v/>
      </c>
    </row>
    <row r="253" spans="1:129" x14ac:dyDescent="0.2">
      <c r="A253" s="39">
        <f>'Industry selection'!C253</f>
        <v>2</v>
      </c>
      <c r="B253" s="2">
        <v>62</v>
      </c>
      <c r="C253" s="2" t="s">
        <v>514</v>
      </c>
      <c r="E253" s="30" t="s">
        <v>513</v>
      </c>
      <c r="F253" s="31">
        <v>62</v>
      </c>
      <c r="G253" s="32" t="s">
        <v>514</v>
      </c>
      <c r="H253" s="157">
        <f>[1]Ternopil!$F$251</f>
        <v>24</v>
      </c>
      <c r="I253" s="157">
        <f>[1]Ternopil!$G$251</f>
        <v>148</v>
      </c>
      <c r="J253" s="157">
        <f>[1]Ternopil!$H$251</f>
        <v>138</v>
      </c>
      <c r="K253" s="157">
        <f>[1]Ternopil!$I$251</f>
        <v>10328.799999999999</v>
      </c>
      <c r="L253" s="157">
        <f>[1]Ternopil!$J$251</f>
        <v>2674.1</v>
      </c>
      <c r="M253" s="11"/>
      <c r="N253" s="33" t="s">
        <v>977</v>
      </c>
      <c r="O253" s="36">
        <v>62</v>
      </c>
      <c r="P253" s="35" t="s">
        <v>514</v>
      </c>
      <c r="Q253" s="157">
        <f>[2]Ternopil!$F$251</f>
        <v>28</v>
      </c>
      <c r="R253" s="157">
        <f>[2]Ternopil!$G$251</f>
        <v>121</v>
      </c>
      <c r="S253" s="157">
        <f>[2]Ternopil!$H$251</f>
        <v>114</v>
      </c>
      <c r="T253" s="157">
        <f>[2]Ternopil!$I$251</f>
        <v>12330.1</v>
      </c>
      <c r="U253" s="157">
        <f>[2]Ternopil!$J$251</f>
        <v>2370.6999999999998</v>
      </c>
      <c r="V253" s="11"/>
      <c r="W253" s="36" t="s">
        <v>1322</v>
      </c>
      <c r="X253" s="36">
        <v>62</v>
      </c>
      <c r="Y253" s="36" t="s">
        <v>514</v>
      </c>
      <c r="Z253" s="157">
        <f>[3]Ternopil!$F$251</f>
        <v>29</v>
      </c>
      <c r="AA253" s="157">
        <f>[3]Ternopil!$G$251</f>
        <v>154</v>
      </c>
      <c r="AB253" s="157">
        <f>[3]Ternopil!$H$251</f>
        <v>142</v>
      </c>
      <c r="AC253" s="157">
        <f>[3]Ternopil!$I$251</f>
        <v>14516.8</v>
      </c>
      <c r="AD253" s="157">
        <f>[3]Ternopil!$J$251</f>
        <v>3121.5</v>
      </c>
      <c r="AE253" s="11"/>
      <c r="AF253" s="37" t="s">
        <v>1322</v>
      </c>
      <c r="AG253" s="37">
        <v>62</v>
      </c>
      <c r="AH253" s="37" t="s">
        <v>514</v>
      </c>
      <c r="AI253" s="157">
        <f>[4]Ternopil!$F$251</f>
        <v>32</v>
      </c>
      <c r="AJ253" s="157">
        <f>[4]Ternopil!$G$251</f>
        <v>150</v>
      </c>
      <c r="AK253" s="157">
        <f>[4]Ternopil!$H$251</f>
        <v>136</v>
      </c>
      <c r="AL253" s="157">
        <f>[4]Ternopil!$I$251</f>
        <v>25761.599999999999</v>
      </c>
      <c r="AM253" s="157">
        <f>[4]Ternopil!$J$251</f>
        <v>4421.6000000000004</v>
      </c>
      <c r="AN253" s="11"/>
      <c r="AO253" s="11" t="s">
        <v>1322</v>
      </c>
      <c r="AP253" s="11">
        <v>62</v>
      </c>
      <c r="AQ253" s="11" t="s">
        <v>514</v>
      </c>
      <c r="AR253" s="157">
        <f>[5]Ternopil!$F$251</f>
        <v>27</v>
      </c>
      <c r="AS253" s="157">
        <f>[5]Ternopil!$G$251</f>
        <v>214</v>
      </c>
      <c r="AT253" s="157">
        <f>[5]Ternopil!$H$251</f>
        <v>202</v>
      </c>
      <c r="AU253" s="157">
        <f>[5]Ternopil!$I$251</f>
        <v>37491.599999999999</v>
      </c>
      <c r="AV253" s="157">
        <f>[5]Ternopil!$J$251</f>
        <v>12416.6</v>
      </c>
      <c r="AW253" s="11"/>
      <c r="AX253" s="33" t="s">
        <v>1322</v>
      </c>
      <c r="AY253" s="33">
        <v>62</v>
      </c>
      <c r="AZ253" s="33" t="s">
        <v>514</v>
      </c>
      <c r="BA253" s="157">
        <f>[6]Ternopil!$F$251</f>
        <v>28</v>
      </c>
      <c r="BB253" s="157">
        <f>[6]Ternopil!$G$251</f>
        <v>195</v>
      </c>
      <c r="BC253" s="157">
        <f>[6]Ternopil!$H$251</f>
        <v>182</v>
      </c>
      <c r="BD253" s="157">
        <f>[6]Ternopil!$I$251</f>
        <v>48385.599999999999</v>
      </c>
      <c r="BE253" s="157">
        <f>[6]Ternopil!$J$251</f>
        <v>10798.2</v>
      </c>
      <c r="BG253" s="2">
        <v>62</v>
      </c>
      <c r="BH253" s="2" t="s">
        <v>514</v>
      </c>
      <c r="BI253" s="1">
        <f t="shared" si="208"/>
        <v>24</v>
      </c>
      <c r="BJ253" s="1">
        <f t="shared" si="209"/>
        <v>28</v>
      </c>
      <c r="BK253" s="1">
        <f t="shared" si="210"/>
        <v>29</v>
      </c>
      <c r="BL253" s="1">
        <f t="shared" si="211"/>
        <v>32</v>
      </c>
      <c r="BM253" s="1">
        <f t="shared" si="212"/>
        <v>27</v>
      </c>
      <c r="BN253" s="1">
        <f t="shared" si="213"/>
        <v>28</v>
      </c>
      <c r="BP253" s="1">
        <f t="shared" si="214"/>
        <v>138</v>
      </c>
      <c r="BQ253" s="1">
        <f t="shared" si="215"/>
        <v>114</v>
      </c>
      <c r="BR253" s="1">
        <f t="shared" si="216"/>
        <v>142</v>
      </c>
      <c r="BS253" s="1">
        <f t="shared" si="217"/>
        <v>136</v>
      </c>
      <c r="BT253" s="1">
        <f t="shared" si="218"/>
        <v>202</v>
      </c>
      <c r="BU253" s="1">
        <f t="shared" si="219"/>
        <v>182</v>
      </c>
      <c r="BW253" s="40">
        <f t="shared" si="220"/>
        <v>1.6498888118409412E-3</v>
      </c>
      <c r="BX253" s="40">
        <f t="shared" si="221"/>
        <v>1.4124468783685E-3</v>
      </c>
      <c r="BY253" s="40">
        <f t="shared" si="222"/>
        <v>1.8064548958744132E-3</v>
      </c>
      <c r="BZ253" s="40">
        <f t="shared" si="223"/>
        <v>1.8786606254834789E-3</v>
      </c>
      <c r="CA253" s="40">
        <f t="shared" si="224"/>
        <v>2.9060984908429125E-3</v>
      </c>
      <c r="CB253" s="40">
        <f t="shared" si="225"/>
        <v>2.5686985731020562E-3</v>
      </c>
      <c r="CD253" s="10">
        <f t="shared" si="226"/>
        <v>2674.1</v>
      </c>
      <c r="CE253" s="10">
        <f t="shared" si="227"/>
        <v>2370.6999999999998</v>
      </c>
      <c r="CF253" s="10">
        <f t="shared" si="228"/>
        <v>3121.5</v>
      </c>
      <c r="CG253" s="10">
        <f t="shared" si="229"/>
        <v>4421.6000000000004</v>
      </c>
      <c r="CH253" s="10">
        <f t="shared" si="230"/>
        <v>12416.6</v>
      </c>
      <c r="CI253" s="10">
        <f t="shared" si="231"/>
        <v>10798.2</v>
      </c>
      <c r="CK253" s="40">
        <f t="shared" si="232"/>
        <v>1.3389597583032679E-3</v>
      </c>
      <c r="CL253" s="40">
        <f t="shared" si="233"/>
        <v>1.1427320923006695E-3</v>
      </c>
      <c r="CM253" s="40">
        <f t="shared" si="234"/>
        <v>1.4002049507102288E-3</v>
      </c>
      <c r="CN253" s="40">
        <f t="shared" si="235"/>
        <v>1.6849317803833029E-3</v>
      </c>
      <c r="CO253" s="40">
        <f t="shared" si="236"/>
        <v>4.1684711487651972E-3</v>
      </c>
      <c r="CP253" s="40">
        <f t="shared" si="237"/>
        <v>2.4928171812175735E-3</v>
      </c>
      <c r="CR253" s="9">
        <f t="shared" si="238"/>
        <v>19.377536231884058</v>
      </c>
      <c r="CS253" s="9">
        <f t="shared" si="239"/>
        <v>20.795614035087716</v>
      </c>
      <c r="CT253" s="9">
        <f t="shared" si="240"/>
        <v>21.982394366197184</v>
      </c>
      <c r="CU253" s="9">
        <f t="shared" si="241"/>
        <v>32.511764705882356</v>
      </c>
      <c r="CV253" s="9">
        <f t="shared" si="242"/>
        <v>61.468316831683168</v>
      </c>
      <c r="CW253" s="9">
        <f t="shared" si="243"/>
        <v>59.330769230769235</v>
      </c>
      <c r="CY253" s="9">
        <f t="shared" si="244"/>
        <v>81.154545002899965</v>
      </c>
      <c r="CZ253" s="9">
        <f t="shared" si="245"/>
        <v>80.904429738315201</v>
      </c>
      <c r="DA253" s="9">
        <f t="shared" si="246"/>
        <v>77.511204620055622</v>
      </c>
      <c r="DB253" s="9">
        <f t="shared" si="247"/>
        <v>89.687927533461817</v>
      </c>
      <c r="DC253" s="9">
        <f t="shared" si="248"/>
        <v>143.43874310867332</v>
      </c>
      <c r="DD253" s="9">
        <f t="shared" si="249"/>
        <v>97.045920736708098</v>
      </c>
      <c r="DF253" s="9">
        <f>IF($A253=2,IF(ISNUMBER(CR253/Ukraine!CR253),100*CR253/Ukraine!CR253,""),"")</f>
        <v>40.170714469140663</v>
      </c>
      <c r="DG253" s="9">
        <f>IF($A253=2,IF(ISNUMBER(CS253/Ukraine!CS253),100*CS253/Ukraine!CS253,""),"")</f>
        <v>35.241972863045717</v>
      </c>
      <c r="DH253" s="9">
        <f>IF($A253=2,IF(ISNUMBER(CT253/Ukraine!CT253),100*CT253/Ukraine!CT253,""),"")</f>
        <v>30.370432872644688</v>
      </c>
      <c r="DI253" s="9">
        <f>IF($A253=2,IF(ISNUMBER(CU253/Ukraine!CU253),100*CU253/Ukraine!CU253,""),"")</f>
        <v>28.265926996323245</v>
      </c>
      <c r="DJ253" s="9">
        <f>IF($A253=2,IF(ISNUMBER(CV253/Ukraine!CV253),100*CV253/Ukraine!CV253,""),"")</f>
        <v>40.975087148635019</v>
      </c>
      <c r="DK253" s="9">
        <f>IF($A253=2,IF(ISNUMBER(CW253/Ukraine!CW253),100*CW253/Ukraine!CW253,""),"")</f>
        <v>32.683190786710519</v>
      </c>
      <c r="DM253" s="40">
        <f t="shared" si="250"/>
        <v>-0.17391304347826086</v>
      </c>
      <c r="DN253" s="40">
        <f t="shared" si="251"/>
        <v>0.2456140350877194</v>
      </c>
      <c r="DO253" s="40">
        <f t="shared" si="252"/>
        <v>-4.2253521126760618E-2</v>
      </c>
      <c r="DP253" s="40">
        <f t="shared" si="253"/>
        <v>0.48529411764705888</v>
      </c>
      <c r="DQ253" s="40">
        <f t="shared" si="254"/>
        <v>-9.9009900990098987E-2</v>
      </c>
      <c r="DR253" s="40">
        <f t="shared" si="207"/>
        <v>0.31884057971014501</v>
      </c>
      <c r="DT253" s="40">
        <f t="shared" si="255"/>
        <v>7.3181532793128445E-2</v>
      </c>
      <c r="DU253" s="40">
        <f t="shared" si="256"/>
        <v>5.7068780422018461E-2</v>
      </c>
      <c r="DV253" s="40">
        <f t="shared" si="257"/>
        <v>0.47899105822050125</v>
      </c>
      <c r="DW253" s="40">
        <f t="shared" si="258"/>
        <v>0.8906484279692668</v>
      </c>
      <c r="DX253" s="40">
        <f t="shared" si="259"/>
        <v>-3.4774786607011166E-2</v>
      </c>
      <c r="DY253" s="40">
        <f t="shared" si="260"/>
        <v>2.0618324497386613</v>
      </c>
    </row>
    <row r="254" spans="1:129" x14ac:dyDescent="0.2">
      <c r="A254" s="39" t="str">
        <f>'Industry selection'!C254</f>
        <v/>
      </c>
      <c r="B254" s="2">
        <v>63</v>
      </c>
      <c r="C254" s="2" t="s">
        <v>516</v>
      </c>
      <c r="E254" s="30" t="s">
        <v>515</v>
      </c>
      <c r="F254" s="31">
        <v>63</v>
      </c>
      <c r="G254" s="32" t="s">
        <v>516</v>
      </c>
      <c r="H254" s="157">
        <f>[1]Ternopil!$F$252</f>
        <v>9</v>
      </c>
      <c r="I254" s="157">
        <f>[1]Ternopil!$G$252</f>
        <v>26</v>
      </c>
      <c r="J254" s="157">
        <f>[1]Ternopil!$H$252</f>
        <v>25</v>
      </c>
      <c r="K254" s="157">
        <f>[1]Ternopil!$I$252</f>
        <v>2528.6</v>
      </c>
      <c r="L254" s="157">
        <f>[1]Ternopil!$J$252</f>
        <v>417.1</v>
      </c>
      <c r="M254" s="11"/>
      <c r="N254" s="33" t="s">
        <v>978</v>
      </c>
      <c r="O254" s="36">
        <v>63</v>
      </c>
      <c r="P254" s="35" t="s">
        <v>516</v>
      </c>
      <c r="Q254" s="157">
        <f>[2]Ternopil!$F$252</f>
        <v>10</v>
      </c>
      <c r="R254" s="157">
        <f>[2]Ternopil!$G$252</f>
        <v>34</v>
      </c>
      <c r="S254" s="157">
        <f>[2]Ternopil!$H$252</f>
        <v>33</v>
      </c>
      <c r="T254" s="157">
        <f>[2]Ternopil!$I$252</f>
        <v>12191.7</v>
      </c>
      <c r="U254" s="157">
        <f>[2]Ternopil!$J$252</f>
        <v>745.2</v>
      </c>
      <c r="V254" s="11"/>
      <c r="W254" s="36" t="s">
        <v>1323</v>
      </c>
      <c r="X254" s="36">
        <v>63</v>
      </c>
      <c r="Y254" s="36" t="s">
        <v>516</v>
      </c>
      <c r="Z254" s="157">
        <f>[3]Ternopil!$F$252</f>
        <v>13</v>
      </c>
      <c r="AA254" s="157">
        <f>[3]Ternopil!$G$252</f>
        <v>46</v>
      </c>
      <c r="AB254" s="157">
        <f>[3]Ternopil!$H$252</f>
        <v>42</v>
      </c>
      <c r="AC254" s="157">
        <f>[3]Ternopil!$I$252</f>
        <v>34765.699999999997</v>
      </c>
      <c r="AD254" s="157">
        <f>[3]Ternopil!$J$252</f>
        <v>942.7</v>
      </c>
      <c r="AE254" s="11"/>
      <c r="AF254" s="37" t="s">
        <v>1323</v>
      </c>
      <c r="AG254" s="37">
        <v>63</v>
      </c>
      <c r="AH254" s="37" t="s">
        <v>516</v>
      </c>
      <c r="AI254" s="157">
        <f>[4]Ternopil!$F$252</f>
        <v>18</v>
      </c>
      <c r="AJ254" s="157">
        <f>[4]Ternopil!$G$252</f>
        <v>45</v>
      </c>
      <c r="AK254" s="157">
        <f>[4]Ternopil!$H$252</f>
        <v>39</v>
      </c>
      <c r="AL254" s="157">
        <f>[4]Ternopil!$I$252</f>
        <v>46964.1</v>
      </c>
      <c r="AM254" s="157">
        <f>[4]Ternopil!$J$252</f>
        <v>1154.8</v>
      </c>
      <c r="AN254" s="11"/>
      <c r="AO254" s="11" t="s">
        <v>1323</v>
      </c>
      <c r="AP254" s="11">
        <v>63</v>
      </c>
      <c r="AQ254" s="11" t="s">
        <v>516</v>
      </c>
      <c r="AR254" s="157">
        <f>[5]Ternopil!$F$252</f>
        <v>18</v>
      </c>
      <c r="AS254" s="157">
        <f>[5]Ternopil!$G$252</f>
        <v>66</v>
      </c>
      <c r="AT254" s="157">
        <f>[5]Ternopil!$H$252</f>
        <v>58</v>
      </c>
      <c r="AU254" s="157">
        <f>[5]Ternopil!$I$252</f>
        <v>71185.8</v>
      </c>
      <c r="AV254" s="157">
        <f>[5]Ternopil!$J$252</f>
        <v>1841.5</v>
      </c>
      <c r="AW254" s="11"/>
      <c r="AX254" s="33" t="s">
        <v>1323</v>
      </c>
      <c r="AY254" s="33">
        <v>63</v>
      </c>
      <c r="AZ254" s="33" t="s">
        <v>516</v>
      </c>
      <c r="BA254" s="157">
        <f>[6]Ternopil!$F$252</f>
        <v>20</v>
      </c>
      <c r="BB254" s="157">
        <f>[6]Ternopil!$G$252</f>
        <v>92</v>
      </c>
      <c r="BC254" s="157">
        <f>[6]Ternopil!$H$252</f>
        <v>85</v>
      </c>
      <c r="BD254" s="157">
        <f>[6]Ternopil!$I$252</f>
        <v>66455.899999999994</v>
      </c>
      <c r="BE254" s="157">
        <f>[6]Ternopil!$J$252</f>
        <v>4121.3999999999996</v>
      </c>
      <c r="BG254" s="2">
        <v>63</v>
      </c>
      <c r="BH254" s="2" t="s">
        <v>516</v>
      </c>
      <c r="BI254" s="1">
        <f t="shared" si="208"/>
        <v>9</v>
      </c>
      <c r="BJ254" s="1">
        <f t="shared" si="209"/>
        <v>10</v>
      </c>
      <c r="BK254" s="1">
        <f t="shared" si="210"/>
        <v>13</v>
      </c>
      <c r="BL254" s="1">
        <f t="shared" si="211"/>
        <v>18</v>
      </c>
      <c r="BM254" s="1">
        <f t="shared" si="212"/>
        <v>18</v>
      </c>
      <c r="BN254" s="1">
        <f t="shared" si="213"/>
        <v>20</v>
      </c>
      <c r="BP254" s="1">
        <f t="shared" si="214"/>
        <v>25</v>
      </c>
      <c r="BQ254" s="1">
        <f t="shared" si="215"/>
        <v>33</v>
      </c>
      <c r="BR254" s="1">
        <f t="shared" si="216"/>
        <v>42</v>
      </c>
      <c r="BS254" s="1">
        <f t="shared" si="217"/>
        <v>39</v>
      </c>
      <c r="BT254" s="1">
        <f t="shared" si="218"/>
        <v>58</v>
      </c>
      <c r="BU254" s="1">
        <f t="shared" si="219"/>
        <v>85</v>
      </c>
      <c r="BW254" s="40" t="str">
        <f t="shared" si="220"/>
        <v/>
      </c>
      <c r="BX254" s="40" t="str">
        <f t="shared" si="221"/>
        <v/>
      </c>
      <c r="BY254" s="40" t="str">
        <f t="shared" si="222"/>
        <v/>
      </c>
      <c r="BZ254" s="40" t="str">
        <f t="shared" si="223"/>
        <v/>
      </c>
      <c r="CA254" s="40" t="str">
        <f t="shared" si="224"/>
        <v/>
      </c>
      <c r="CB254" s="40" t="str">
        <f t="shared" si="225"/>
        <v/>
      </c>
      <c r="CD254" s="10">
        <f t="shared" si="226"/>
        <v>417.1</v>
      </c>
      <c r="CE254" s="10">
        <f t="shared" si="227"/>
        <v>745.2</v>
      </c>
      <c r="CF254" s="10">
        <f t="shared" si="228"/>
        <v>942.7</v>
      </c>
      <c r="CG254" s="10">
        <f t="shared" si="229"/>
        <v>1154.8</v>
      </c>
      <c r="CH254" s="10">
        <f t="shared" si="230"/>
        <v>1841.5</v>
      </c>
      <c r="CI254" s="10">
        <f t="shared" si="231"/>
        <v>4121.3999999999996</v>
      </c>
      <c r="CK254" s="40" t="str">
        <f t="shared" si="232"/>
        <v/>
      </c>
      <c r="CL254" s="40" t="str">
        <f t="shared" si="233"/>
        <v/>
      </c>
      <c r="CM254" s="40" t="str">
        <f t="shared" si="234"/>
        <v/>
      </c>
      <c r="CN254" s="40" t="str">
        <f t="shared" si="235"/>
        <v/>
      </c>
      <c r="CO254" s="40" t="str">
        <f t="shared" si="236"/>
        <v/>
      </c>
      <c r="CP254" s="40" t="str">
        <f t="shared" si="237"/>
        <v/>
      </c>
      <c r="CR254" s="9" t="str">
        <f t="shared" si="238"/>
        <v/>
      </c>
      <c r="CS254" s="9" t="str">
        <f t="shared" si="239"/>
        <v/>
      </c>
      <c r="CT254" s="9" t="str">
        <f t="shared" si="240"/>
        <v/>
      </c>
      <c r="CU254" s="9" t="str">
        <f t="shared" si="241"/>
        <v/>
      </c>
      <c r="CV254" s="9" t="str">
        <f t="shared" si="242"/>
        <v/>
      </c>
      <c r="CW254" s="9" t="str">
        <f t="shared" si="243"/>
        <v/>
      </c>
      <c r="CY254" s="9" t="str">
        <f t="shared" si="244"/>
        <v/>
      </c>
      <c r="CZ254" s="9" t="str">
        <f t="shared" si="245"/>
        <v/>
      </c>
      <c r="DA254" s="9" t="str">
        <f t="shared" si="246"/>
        <v/>
      </c>
      <c r="DB254" s="9" t="str">
        <f t="shared" si="247"/>
        <v/>
      </c>
      <c r="DC254" s="9" t="str">
        <f t="shared" si="248"/>
        <v/>
      </c>
      <c r="DD254" s="9" t="str">
        <f t="shared" si="249"/>
        <v/>
      </c>
      <c r="DF254" s="9" t="str">
        <f>IF($A254=2,IF(ISNUMBER(CR254/Ukraine!CR254),100*CR254/Ukraine!CR254,""),"")</f>
        <v/>
      </c>
      <c r="DG254" s="9" t="str">
        <f>IF($A254=2,IF(ISNUMBER(CS254/Ukraine!CS254),100*CS254/Ukraine!CS254,""),"")</f>
        <v/>
      </c>
      <c r="DH254" s="9" t="str">
        <f>IF($A254=2,IF(ISNUMBER(CT254/Ukraine!CT254),100*CT254/Ukraine!CT254,""),"")</f>
        <v/>
      </c>
      <c r="DI254" s="9" t="str">
        <f>IF($A254=2,IF(ISNUMBER(CU254/Ukraine!CU254),100*CU254/Ukraine!CU254,""),"")</f>
        <v/>
      </c>
      <c r="DJ254" s="9" t="str">
        <f>IF($A254=2,IF(ISNUMBER(CV254/Ukraine!CV254),100*CV254/Ukraine!CV254,""),"")</f>
        <v/>
      </c>
      <c r="DK254" s="9" t="str">
        <f>IF($A254=2,IF(ISNUMBER(CW254/Ukraine!CW254),100*CW254/Ukraine!CW254,""),"")</f>
        <v/>
      </c>
      <c r="DM254" s="40" t="str">
        <f t="shared" si="250"/>
        <v/>
      </c>
      <c r="DN254" s="40" t="str">
        <f t="shared" si="251"/>
        <v/>
      </c>
      <c r="DO254" s="40" t="str">
        <f t="shared" si="252"/>
        <v/>
      </c>
      <c r="DP254" s="40" t="str">
        <f t="shared" si="253"/>
        <v/>
      </c>
      <c r="DQ254" s="40" t="str">
        <f t="shared" si="254"/>
        <v/>
      </c>
      <c r="DR254" s="40" t="str">
        <f t="shared" si="207"/>
        <v/>
      </c>
      <c r="DT254" s="40" t="str">
        <f t="shared" si="255"/>
        <v/>
      </c>
      <c r="DU254" s="40" t="str">
        <f t="shared" si="256"/>
        <v/>
      </c>
      <c r="DV254" s="40" t="str">
        <f t="shared" si="257"/>
        <v/>
      </c>
      <c r="DW254" s="40" t="str">
        <f t="shared" si="258"/>
        <v/>
      </c>
      <c r="DX254" s="40" t="str">
        <f t="shared" si="259"/>
        <v/>
      </c>
      <c r="DY254" s="40" t="str">
        <f t="shared" si="260"/>
        <v/>
      </c>
    </row>
    <row r="255" spans="1:129" x14ac:dyDescent="0.2">
      <c r="A255" s="39">
        <f>'Industry selection'!C255</f>
        <v>2</v>
      </c>
      <c r="B255" s="2">
        <v>63.1</v>
      </c>
      <c r="C255" s="2" t="s">
        <v>518</v>
      </c>
      <c r="E255" s="30" t="s">
        <v>517</v>
      </c>
      <c r="F255" s="31">
        <v>63.1</v>
      </c>
      <c r="G255" s="32" t="s">
        <v>518</v>
      </c>
      <c r="H255" s="157">
        <f>[1]Ternopil!$F$253</f>
        <v>6</v>
      </c>
      <c r="I255" s="157" t="str">
        <f>[1]Ternopil!$G$253</f>
        <v>к</v>
      </c>
      <c r="J255" s="157" t="str">
        <f>[1]Ternopil!$H$253</f>
        <v>к</v>
      </c>
      <c r="K255" s="157" t="str">
        <f>[1]Ternopil!$I$253</f>
        <v>к</v>
      </c>
      <c r="L255" s="157" t="str">
        <f>[1]Ternopil!$J$253</f>
        <v>к</v>
      </c>
      <c r="M255" s="11"/>
      <c r="N255" s="33" t="s">
        <v>979</v>
      </c>
      <c r="O255" s="36">
        <v>63.1</v>
      </c>
      <c r="P255" s="35" t="s">
        <v>518</v>
      </c>
      <c r="Q255" s="157">
        <f>[2]Ternopil!$F$253</f>
        <v>7</v>
      </c>
      <c r="R255" s="157">
        <f>[2]Ternopil!$G$253</f>
        <v>31</v>
      </c>
      <c r="S255" s="157">
        <f>[2]Ternopil!$H$253</f>
        <v>30</v>
      </c>
      <c r="T255" s="157">
        <f>[2]Ternopil!$I$253</f>
        <v>11856.1</v>
      </c>
      <c r="U255" s="157">
        <f>[2]Ternopil!$J$253</f>
        <v>663.5</v>
      </c>
      <c r="V255" s="11"/>
      <c r="W255" s="36" t="s">
        <v>1324</v>
      </c>
      <c r="X255" s="36">
        <v>63.1</v>
      </c>
      <c r="Y255" s="36" t="s">
        <v>518</v>
      </c>
      <c r="Z255" s="157">
        <f>[3]Ternopil!$F$253</f>
        <v>8</v>
      </c>
      <c r="AA255" s="157">
        <f>[3]Ternopil!$G$253</f>
        <v>41</v>
      </c>
      <c r="AB255" s="157">
        <f>[3]Ternopil!$H$253</f>
        <v>39</v>
      </c>
      <c r="AC255" s="157">
        <f>[3]Ternopil!$I$253</f>
        <v>34239.300000000003</v>
      </c>
      <c r="AD255" s="157">
        <f>[3]Ternopil!$J$253</f>
        <v>889</v>
      </c>
      <c r="AE255" s="11"/>
      <c r="AF255" s="37" t="s">
        <v>1324</v>
      </c>
      <c r="AG255" s="37">
        <v>63.1</v>
      </c>
      <c r="AH255" s="37" t="s">
        <v>518</v>
      </c>
      <c r="AI255" s="157">
        <f>[4]Ternopil!$F$253</f>
        <v>10</v>
      </c>
      <c r="AJ255" s="157">
        <f>[4]Ternopil!$G$253</f>
        <v>36</v>
      </c>
      <c r="AK255" s="157">
        <f>[4]Ternopil!$H$253</f>
        <v>34</v>
      </c>
      <c r="AL255" s="157">
        <f>[4]Ternopil!$I$253</f>
        <v>46581.8</v>
      </c>
      <c r="AM255" s="157">
        <f>[4]Ternopil!$J$253</f>
        <v>1035.4000000000001</v>
      </c>
      <c r="AN255" s="11"/>
      <c r="AO255" s="11" t="s">
        <v>1324</v>
      </c>
      <c r="AP255" s="11">
        <v>63.1</v>
      </c>
      <c r="AQ255" s="11" t="s">
        <v>518</v>
      </c>
      <c r="AR255" s="157">
        <f>[5]Ternopil!$F$253</f>
        <v>11</v>
      </c>
      <c r="AS255" s="157">
        <f>[5]Ternopil!$G$253</f>
        <v>47</v>
      </c>
      <c r="AT255" s="157">
        <f>[5]Ternopil!$H$253</f>
        <v>45</v>
      </c>
      <c r="AU255" s="157">
        <f>[5]Ternopil!$I$253</f>
        <v>66595</v>
      </c>
      <c r="AV255" s="157">
        <f>[5]Ternopil!$J$253</f>
        <v>1668.4</v>
      </c>
      <c r="AW255" s="11"/>
      <c r="AX255" s="33" t="s">
        <v>1324</v>
      </c>
      <c r="AY255" s="33">
        <v>63.1</v>
      </c>
      <c r="AZ255" s="33" t="s">
        <v>518</v>
      </c>
      <c r="BA255" s="157">
        <f>[6]Ternopil!$F$253</f>
        <v>11</v>
      </c>
      <c r="BB255" s="157" t="str">
        <f>[6]Ternopil!$G$253</f>
        <v>к</v>
      </c>
      <c r="BC255" s="157" t="str">
        <f>[6]Ternopil!$H$253</f>
        <v>к</v>
      </c>
      <c r="BD255" s="157" t="str">
        <f>[6]Ternopil!$I$253</f>
        <v>к</v>
      </c>
      <c r="BE255" s="157" t="str">
        <f>[6]Ternopil!$J$253</f>
        <v>к</v>
      </c>
      <c r="BG255" s="2">
        <v>63.1</v>
      </c>
      <c r="BH255" s="2" t="s">
        <v>518</v>
      </c>
      <c r="BI255" s="1">
        <f t="shared" si="208"/>
        <v>6</v>
      </c>
      <c r="BJ255" s="1">
        <f t="shared" si="209"/>
        <v>7</v>
      </c>
      <c r="BK255" s="1">
        <f t="shared" si="210"/>
        <v>8</v>
      </c>
      <c r="BL255" s="1">
        <f t="shared" si="211"/>
        <v>10</v>
      </c>
      <c r="BM255" s="1">
        <f t="shared" si="212"/>
        <v>11</v>
      </c>
      <c r="BN255" s="1">
        <f t="shared" si="213"/>
        <v>11</v>
      </c>
      <c r="BP255" s="1" t="str">
        <f t="shared" si="214"/>
        <v>к</v>
      </c>
      <c r="BQ255" s="1">
        <f t="shared" si="215"/>
        <v>30</v>
      </c>
      <c r="BR255" s="1">
        <f t="shared" si="216"/>
        <v>39</v>
      </c>
      <c r="BS255" s="1">
        <f t="shared" si="217"/>
        <v>34</v>
      </c>
      <c r="BT255" s="1">
        <f t="shared" si="218"/>
        <v>45</v>
      </c>
      <c r="BU255" s="1" t="str">
        <f t="shared" si="219"/>
        <v>к</v>
      </c>
      <c r="BW255" s="40" t="str">
        <f t="shared" si="220"/>
        <v/>
      </c>
      <c r="BX255" s="40">
        <f t="shared" si="221"/>
        <v>3.7169654693907896E-4</v>
      </c>
      <c r="BY255" s="40">
        <f t="shared" si="222"/>
        <v>4.961390206979022E-4</v>
      </c>
      <c r="BZ255" s="40">
        <f t="shared" si="223"/>
        <v>4.6966515637086973E-4</v>
      </c>
      <c r="CA255" s="40">
        <f t="shared" si="224"/>
        <v>6.4739817865312407E-4</v>
      </c>
      <c r="CB255" s="40" t="str">
        <f t="shared" si="225"/>
        <v/>
      </c>
      <c r="CD255" s="10" t="str">
        <f t="shared" si="226"/>
        <v>к</v>
      </c>
      <c r="CE255" s="10">
        <f t="shared" si="227"/>
        <v>663.5</v>
      </c>
      <c r="CF255" s="10">
        <f t="shared" si="228"/>
        <v>889</v>
      </c>
      <c r="CG255" s="10">
        <f t="shared" si="229"/>
        <v>1035.4000000000001</v>
      </c>
      <c r="CH255" s="10">
        <f t="shared" si="230"/>
        <v>1668.4</v>
      </c>
      <c r="CI255" s="10" t="str">
        <f t="shared" si="231"/>
        <v>к</v>
      </c>
      <c r="CK255" s="40" t="str">
        <f t="shared" si="232"/>
        <v/>
      </c>
      <c r="CL255" s="40">
        <f t="shared" si="233"/>
        <v>3.1982230701543607E-4</v>
      </c>
      <c r="CM255" s="40">
        <f t="shared" si="234"/>
        <v>3.9877693454473602E-4</v>
      </c>
      <c r="CN255" s="40">
        <f t="shared" si="235"/>
        <v>3.9455816116538625E-4</v>
      </c>
      <c r="CO255" s="40">
        <f t="shared" si="236"/>
        <v>5.6011124338384548E-4</v>
      </c>
      <c r="CP255" s="40" t="str">
        <f t="shared" si="237"/>
        <v/>
      </c>
      <c r="CR255" s="9" t="str">
        <f t="shared" si="238"/>
        <v/>
      </c>
      <c r="CS255" s="9">
        <f t="shared" si="239"/>
        <v>22.116666666666667</v>
      </c>
      <c r="CT255" s="9">
        <f t="shared" si="240"/>
        <v>22.794871794871796</v>
      </c>
      <c r="CU255" s="9">
        <f t="shared" si="241"/>
        <v>30.452941176470592</v>
      </c>
      <c r="CV255" s="9">
        <f t="shared" si="242"/>
        <v>37.07555555555556</v>
      </c>
      <c r="CW255" s="9" t="str">
        <f t="shared" si="243"/>
        <v/>
      </c>
      <c r="CY255" s="9" t="str">
        <f t="shared" si="244"/>
        <v/>
      </c>
      <c r="CZ255" s="9">
        <f t="shared" si="245"/>
        <v>86.043927405076204</v>
      </c>
      <c r="DA255" s="9">
        <f t="shared" si="246"/>
        <v>80.376047419892487</v>
      </c>
      <c r="DB255" s="9">
        <f t="shared" si="247"/>
        <v>84.008395303190113</v>
      </c>
      <c r="DC255" s="9">
        <f t="shared" si="248"/>
        <v>86.517272036372702</v>
      </c>
      <c r="DD255" s="9" t="str">
        <f t="shared" si="249"/>
        <v/>
      </c>
      <c r="DF255" s="9" t="str">
        <f>IF($A255=2,IF(ISNUMBER(CR255/Ukraine!CR255),100*CR255/Ukraine!CR255,""),"")</f>
        <v/>
      </c>
      <c r="DG255" s="9">
        <f>IF($A255=2,IF(ISNUMBER(CS255/Ukraine!CS255),100*CS255/Ukraine!CS255,""),"")</f>
        <v>43.422304603975192</v>
      </c>
      <c r="DH255" s="9">
        <f>IF($A255=2,IF(ISNUMBER(CT255/Ukraine!CT255),100*CT255/Ukraine!CT255,""),"")</f>
        <v>36.840190409312278</v>
      </c>
      <c r="DI255" s="9">
        <f>IF($A255=2,IF(ISNUMBER(CU255/Ukraine!CU255),100*CU255/Ukraine!CU255,""),"")</f>
        <v>38.976487386127573</v>
      </c>
      <c r="DJ255" s="9">
        <f>IF($A255=2,IF(ISNUMBER(CV255/Ukraine!CV255),100*CV255/Ukraine!CV255,""),"")</f>
        <v>34.112102584187063</v>
      </c>
      <c r="DK255" s="9" t="str">
        <f>IF($A255=2,IF(ISNUMBER(CW255/Ukraine!CW255),100*CW255/Ukraine!CW255,""),"")</f>
        <v/>
      </c>
      <c r="DM255" s="40" t="str">
        <f t="shared" si="250"/>
        <v/>
      </c>
      <c r="DN255" s="40">
        <f t="shared" si="251"/>
        <v>0.30000000000000004</v>
      </c>
      <c r="DO255" s="40">
        <f t="shared" si="252"/>
        <v>-0.12820512820512819</v>
      </c>
      <c r="DP255" s="40">
        <f t="shared" si="253"/>
        <v>0.32352941176470584</v>
      </c>
      <c r="DQ255" s="40" t="str">
        <f t="shared" si="254"/>
        <v/>
      </c>
      <c r="DR255" s="40" t="str">
        <f t="shared" si="207"/>
        <v/>
      </c>
      <c r="DT255" s="40" t="str">
        <f t="shared" si="255"/>
        <v/>
      </c>
      <c r="DU255" s="40">
        <f t="shared" si="256"/>
        <v>3.0664888991942529E-2</v>
      </c>
      <c r="DV255" s="40">
        <f t="shared" si="257"/>
        <v>0.33595579964269184</v>
      </c>
      <c r="DW255" s="40">
        <f t="shared" si="258"/>
        <v>0.21747043547313982</v>
      </c>
      <c r="DX255" s="40" t="str">
        <f t="shared" si="259"/>
        <v/>
      </c>
      <c r="DY255" s="40" t="str">
        <f t="shared" si="260"/>
        <v/>
      </c>
    </row>
    <row r="256" spans="1:129" x14ac:dyDescent="0.2">
      <c r="A256" s="39">
        <f>'Industry selection'!C256</f>
        <v>2</v>
      </c>
      <c r="B256" s="2">
        <v>63.9</v>
      </c>
      <c r="C256" s="2" t="s">
        <v>520</v>
      </c>
      <c r="E256" s="30" t="s">
        <v>519</v>
      </c>
      <c r="F256" s="31">
        <v>63.9</v>
      </c>
      <c r="G256" s="32" t="s">
        <v>520</v>
      </c>
      <c r="H256" s="157">
        <f>[1]Ternopil!$F$254</f>
        <v>3</v>
      </c>
      <c r="I256" s="157" t="str">
        <f>[1]Ternopil!$G$254</f>
        <v>к</v>
      </c>
      <c r="J256" s="157" t="str">
        <f>[1]Ternopil!$H$254</f>
        <v>к</v>
      </c>
      <c r="K256" s="157" t="str">
        <f>[1]Ternopil!$I$254</f>
        <v>к</v>
      </c>
      <c r="L256" s="157" t="str">
        <f>[1]Ternopil!$J$254</f>
        <v>к</v>
      </c>
      <c r="M256" s="11"/>
      <c r="N256" s="33" t="s">
        <v>980</v>
      </c>
      <c r="O256" s="36">
        <v>63.9</v>
      </c>
      <c r="P256" s="35" t="s">
        <v>520</v>
      </c>
      <c r="Q256" s="157">
        <f>[2]Ternopil!$F$254</f>
        <v>3</v>
      </c>
      <c r="R256" s="157">
        <f>[2]Ternopil!$G$254</f>
        <v>3</v>
      </c>
      <c r="S256" s="157">
        <f>[2]Ternopil!$H$254</f>
        <v>3</v>
      </c>
      <c r="T256" s="157">
        <f>[2]Ternopil!$I$254</f>
        <v>335.6</v>
      </c>
      <c r="U256" s="157">
        <f>[2]Ternopil!$J$254</f>
        <v>81.7</v>
      </c>
      <c r="V256" s="11"/>
      <c r="W256" s="36" t="s">
        <v>1325</v>
      </c>
      <c r="X256" s="36">
        <v>63.9</v>
      </c>
      <c r="Y256" s="36" t="s">
        <v>520</v>
      </c>
      <c r="Z256" s="157">
        <f>[3]Ternopil!$F$254</f>
        <v>5</v>
      </c>
      <c r="AA256" s="157">
        <f>[3]Ternopil!$G$254</f>
        <v>5</v>
      </c>
      <c r="AB256" s="157">
        <f>[3]Ternopil!$H$254</f>
        <v>3</v>
      </c>
      <c r="AC256" s="157">
        <f>[3]Ternopil!$I$254</f>
        <v>526.4</v>
      </c>
      <c r="AD256" s="157">
        <f>[3]Ternopil!$J$254</f>
        <v>53.7</v>
      </c>
      <c r="AE256" s="11"/>
      <c r="AF256" s="37" t="s">
        <v>1325</v>
      </c>
      <c r="AG256" s="37">
        <v>63.9</v>
      </c>
      <c r="AH256" s="37" t="s">
        <v>520</v>
      </c>
      <c r="AI256" s="157">
        <f>[4]Ternopil!$F$254</f>
        <v>8</v>
      </c>
      <c r="AJ256" s="157">
        <f>[4]Ternopil!$G$254</f>
        <v>9</v>
      </c>
      <c r="AK256" s="157">
        <f>[4]Ternopil!$H$254</f>
        <v>5</v>
      </c>
      <c r="AL256" s="157">
        <f>[4]Ternopil!$I$254</f>
        <v>382.3</v>
      </c>
      <c r="AM256" s="157">
        <f>[4]Ternopil!$J$254</f>
        <v>119.4</v>
      </c>
      <c r="AN256" s="11"/>
      <c r="AO256" s="11" t="s">
        <v>1325</v>
      </c>
      <c r="AP256" s="11">
        <v>63.9</v>
      </c>
      <c r="AQ256" s="11" t="s">
        <v>520</v>
      </c>
      <c r="AR256" s="157">
        <f>[5]Ternopil!$F$254</f>
        <v>7</v>
      </c>
      <c r="AS256" s="157">
        <f>[5]Ternopil!$G$254</f>
        <v>19</v>
      </c>
      <c r="AT256" s="157">
        <f>[5]Ternopil!$H$254</f>
        <v>13</v>
      </c>
      <c r="AU256" s="157">
        <f>[5]Ternopil!$I$254</f>
        <v>4590.8</v>
      </c>
      <c r="AV256" s="157">
        <f>[5]Ternopil!$J$254</f>
        <v>173.1</v>
      </c>
      <c r="AW256" s="11"/>
      <c r="AX256" s="33" t="s">
        <v>1325</v>
      </c>
      <c r="AY256" s="33">
        <v>63.9</v>
      </c>
      <c r="AZ256" s="33" t="s">
        <v>520</v>
      </c>
      <c r="BA256" s="157">
        <f>[6]Ternopil!$F$254</f>
        <v>9</v>
      </c>
      <c r="BB256" s="157" t="str">
        <f>[6]Ternopil!$G$254</f>
        <v>к</v>
      </c>
      <c r="BC256" s="157" t="str">
        <f>[6]Ternopil!$H$254</f>
        <v>к</v>
      </c>
      <c r="BD256" s="157" t="str">
        <f>[6]Ternopil!$I$254</f>
        <v>к</v>
      </c>
      <c r="BE256" s="157" t="str">
        <f>[6]Ternopil!$J$254</f>
        <v>к</v>
      </c>
      <c r="BG256" s="2">
        <v>63.9</v>
      </c>
      <c r="BH256" s="2" t="s">
        <v>520</v>
      </c>
      <c r="BI256" s="1">
        <f t="shared" si="208"/>
        <v>3</v>
      </c>
      <c r="BJ256" s="1">
        <f t="shared" si="209"/>
        <v>3</v>
      </c>
      <c r="BK256" s="1">
        <f t="shared" si="210"/>
        <v>5</v>
      </c>
      <c r="BL256" s="1">
        <f t="shared" si="211"/>
        <v>8</v>
      </c>
      <c r="BM256" s="1">
        <f t="shared" si="212"/>
        <v>7</v>
      </c>
      <c r="BN256" s="1">
        <f t="shared" si="213"/>
        <v>9</v>
      </c>
      <c r="BP256" s="1" t="str">
        <f t="shared" si="214"/>
        <v>к</v>
      </c>
      <c r="BQ256" s="1">
        <f t="shared" si="215"/>
        <v>3</v>
      </c>
      <c r="BR256" s="1">
        <f t="shared" si="216"/>
        <v>3</v>
      </c>
      <c r="BS256" s="1">
        <f t="shared" si="217"/>
        <v>5</v>
      </c>
      <c r="BT256" s="1">
        <f t="shared" si="218"/>
        <v>13</v>
      </c>
      <c r="BU256" s="1" t="str">
        <f t="shared" si="219"/>
        <v>к</v>
      </c>
      <c r="BW256" s="40" t="str">
        <f t="shared" si="220"/>
        <v/>
      </c>
      <c r="BX256" s="40">
        <f t="shared" si="221"/>
        <v>3.7169654693907895E-5</v>
      </c>
      <c r="BY256" s="40">
        <f t="shared" si="222"/>
        <v>3.8164540053684785E-5</v>
      </c>
      <c r="BZ256" s="40">
        <f t="shared" si="223"/>
        <v>6.9068405348657306E-5</v>
      </c>
      <c r="CA256" s="40">
        <f t="shared" si="224"/>
        <v>1.870261404997914E-4</v>
      </c>
      <c r="CB256" s="40" t="str">
        <f t="shared" si="225"/>
        <v/>
      </c>
      <c r="CD256" s="10" t="str">
        <f t="shared" si="226"/>
        <v>к</v>
      </c>
      <c r="CE256" s="10">
        <f t="shared" si="227"/>
        <v>81.7</v>
      </c>
      <c r="CF256" s="10">
        <f t="shared" si="228"/>
        <v>53.7</v>
      </c>
      <c r="CG256" s="10">
        <f t="shared" si="229"/>
        <v>119.4</v>
      </c>
      <c r="CH256" s="10">
        <f t="shared" si="230"/>
        <v>173.1</v>
      </c>
      <c r="CI256" s="10" t="str">
        <f t="shared" si="231"/>
        <v>к</v>
      </c>
      <c r="CK256" s="40" t="str">
        <f t="shared" si="232"/>
        <v/>
      </c>
      <c r="CL256" s="40">
        <f t="shared" si="233"/>
        <v>3.938128482767314E-5</v>
      </c>
      <c r="CM256" s="40">
        <f t="shared" si="234"/>
        <v>2.4088100545615664E-5</v>
      </c>
      <c r="CN256" s="40">
        <f t="shared" si="235"/>
        <v>4.5499560018492482E-5</v>
      </c>
      <c r="CO256" s="40">
        <f t="shared" si="236"/>
        <v>5.8112716512673001E-5</v>
      </c>
      <c r="CP256" s="40" t="str">
        <f t="shared" si="237"/>
        <v/>
      </c>
      <c r="CR256" s="9" t="str">
        <f t="shared" si="238"/>
        <v/>
      </c>
      <c r="CS256" s="9">
        <f t="shared" si="239"/>
        <v>27.233333333333334</v>
      </c>
      <c r="CT256" s="9">
        <f t="shared" si="240"/>
        <v>17.900000000000002</v>
      </c>
      <c r="CU256" s="9">
        <f t="shared" si="241"/>
        <v>23.880000000000003</v>
      </c>
      <c r="CV256" s="9">
        <f t="shared" si="242"/>
        <v>13.315384615384614</v>
      </c>
      <c r="CW256" s="9" t="str">
        <f t="shared" si="243"/>
        <v/>
      </c>
      <c r="CY256" s="9" t="str">
        <f t="shared" si="244"/>
        <v/>
      </c>
      <c r="CZ256" s="9">
        <f t="shared" si="245"/>
        <v>105.95009599087757</v>
      </c>
      <c r="DA256" s="9">
        <f t="shared" si="246"/>
        <v>63.116443986307026</v>
      </c>
      <c r="DB256" s="9">
        <f t="shared" si="247"/>
        <v>65.876082977174164</v>
      </c>
      <c r="DC256" s="9">
        <f t="shared" si="248"/>
        <v>31.071975477533751</v>
      </c>
      <c r="DD256" s="9" t="str">
        <f t="shared" si="249"/>
        <v/>
      </c>
      <c r="DF256" s="9" t="str">
        <f>IF($A256=2,IF(ISNUMBER(CR256/Ukraine!CR256),100*CR256/Ukraine!CR256,""),"")</f>
        <v/>
      </c>
      <c r="DG256" s="9">
        <f>IF($A256=2,IF(ISNUMBER(CS256/Ukraine!CS256),100*CS256/Ukraine!CS256,""),"")</f>
        <v>65.333147014980682</v>
      </c>
      <c r="DH256" s="9">
        <f>IF($A256=2,IF(ISNUMBER(CT256/Ukraine!CT256),100*CT256/Ukraine!CT256,""),"")</f>
        <v>40.028474736261295</v>
      </c>
      <c r="DI256" s="9">
        <f>IF($A256=2,IF(ISNUMBER(CU256/Ukraine!CU256),100*CU256/Ukraine!CU256,""),"")</f>
        <v>44.840287478388916</v>
      </c>
      <c r="DJ256" s="9">
        <f>IF($A256=2,IF(ISNUMBER(CV256/Ukraine!CV256),100*CV256/Ukraine!CV256,""),"")</f>
        <v>22.803979366000235</v>
      </c>
      <c r="DK256" s="9" t="str">
        <f>IF($A256=2,IF(ISNUMBER(CW256/Ukraine!CW256),100*CW256/Ukraine!CW256,""),"")</f>
        <v/>
      </c>
      <c r="DM256" s="40" t="str">
        <f t="shared" si="250"/>
        <v/>
      </c>
      <c r="DN256" s="40">
        <f t="shared" si="251"/>
        <v>0</v>
      </c>
      <c r="DO256" s="40">
        <f t="shared" si="252"/>
        <v>0.66666666666666674</v>
      </c>
      <c r="DP256" s="40">
        <f t="shared" si="253"/>
        <v>1.6</v>
      </c>
      <c r="DQ256" s="40" t="str">
        <f t="shared" si="254"/>
        <v/>
      </c>
      <c r="DR256" s="40" t="str">
        <f t="shared" si="207"/>
        <v/>
      </c>
      <c r="DT256" s="40" t="str">
        <f t="shared" si="255"/>
        <v/>
      </c>
      <c r="DU256" s="40">
        <f t="shared" si="256"/>
        <v>-0.34271725826193389</v>
      </c>
      <c r="DV256" s="40">
        <f t="shared" si="257"/>
        <v>0.33407821229050283</v>
      </c>
      <c r="DW256" s="40">
        <f t="shared" si="258"/>
        <v>-0.44240432933900287</v>
      </c>
      <c r="DX256" s="40" t="str">
        <f t="shared" si="259"/>
        <v/>
      </c>
      <c r="DY256" s="40" t="str">
        <f t="shared" si="260"/>
        <v/>
      </c>
    </row>
    <row r="257" spans="1:129" x14ac:dyDescent="0.2">
      <c r="A257" s="39" t="str">
        <f>'Industry selection'!C257</f>
        <v/>
      </c>
      <c r="B257" s="2" t="s">
        <v>522</v>
      </c>
      <c r="C257" s="2" t="s">
        <v>523</v>
      </c>
      <c r="E257" s="30" t="s">
        <v>521</v>
      </c>
      <c r="F257" s="31" t="s">
        <v>522</v>
      </c>
      <c r="G257" s="32" t="s">
        <v>523</v>
      </c>
      <c r="H257" s="157">
        <f>[1]Ternopil!$F$255</f>
        <v>37</v>
      </c>
      <c r="I257" s="157">
        <f>[1]Ternopil!$G$255</f>
        <v>208</v>
      </c>
      <c r="J257" s="157">
        <f>[1]Ternopil!$H$255</f>
        <v>203</v>
      </c>
      <c r="K257" s="157">
        <f>[1]Ternopil!$I$255</f>
        <v>22345.4</v>
      </c>
      <c r="L257" s="157">
        <f>[1]Ternopil!$J$255</f>
        <v>7490.4</v>
      </c>
      <c r="M257" s="11"/>
      <c r="N257" s="33" t="s">
        <v>981</v>
      </c>
      <c r="O257" s="36" t="s">
        <v>522</v>
      </c>
      <c r="P257" s="35" t="s">
        <v>523</v>
      </c>
      <c r="Q257" s="157">
        <f>[2]Ternopil!$F$255</f>
        <v>39</v>
      </c>
      <c r="R257" s="157">
        <f>[2]Ternopil!$G$255</f>
        <v>217</v>
      </c>
      <c r="S257" s="157">
        <f>[2]Ternopil!$H$255</f>
        <v>210</v>
      </c>
      <c r="T257" s="157">
        <f>[2]Ternopil!$I$255</f>
        <v>28422.6</v>
      </c>
      <c r="U257" s="157">
        <f>[2]Ternopil!$J$255</f>
        <v>10352.200000000001</v>
      </c>
      <c r="V257" s="11"/>
      <c r="W257" s="36" t="s">
        <v>1326</v>
      </c>
      <c r="X257" s="36" t="s">
        <v>522</v>
      </c>
      <c r="Y257" s="36" t="s">
        <v>523</v>
      </c>
      <c r="Z257" s="157">
        <f>[3]Ternopil!$F$255</f>
        <v>40</v>
      </c>
      <c r="AA257" s="157">
        <f>[3]Ternopil!$G$255</f>
        <v>188</v>
      </c>
      <c r="AB257" s="157">
        <f>[3]Ternopil!$H$255</f>
        <v>175</v>
      </c>
      <c r="AC257" s="157">
        <f>[3]Ternopil!$I$255</f>
        <v>31857.5</v>
      </c>
      <c r="AD257" s="157">
        <f>[3]Ternopil!$J$255</f>
        <v>8417.4</v>
      </c>
      <c r="AE257" s="11"/>
      <c r="AF257" s="37" t="s">
        <v>1326</v>
      </c>
      <c r="AG257" s="37" t="s">
        <v>522</v>
      </c>
      <c r="AH257" s="37" t="s">
        <v>523</v>
      </c>
      <c r="AI257" s="157">
        <f>[4]Ternopil!$F$255</f>
        <v>39</v>
      </c>
      <c r="AJ257" s="157">
        <f>[4]Ternopil!$G$255</f>
        <v>221</v>
      </c>
      <c r="AK257" s="157">
        <f>[4]Ternopil!$H$255</f>
        <v>211</v>
      </c>
      <c r="AL257" s="157">
        <f>[4]Ternopil!$I$255</f>
        <v>33558.300000000003</v>
      </c>
      <c r="AM257" s="157">
        <f>[4]Ternopil!$J$255</f>
        <v>9834.1</v>
      </c>
      <c r="AN257" s="11"/>
      <c r="AO257" s="11" t="s">
        <v>1326</v>
      </c>
      <c r="AP257" s="11" t="s">
        <v>522</v>
      </c>
      <c r="AQ257" s="11" t="s">
        <v>523</v>
      </c>
      <c r="AR257" s="157">
        <f>[5]Ternopil!$F$255</f>
        <v>33</v>
      </c>
      <c r="AS257" s="157">
        <f>[5]Ternopil!$G$255</f>
        <v>178</v>
      </c>
      <c r="AT257" s="157">
        <f>[5]Ternopil!$H$255</f>
        <v>176</v>
      </c>
      <c r="AU257" s="157">
        <f>[5]Ternopil!$I$255</f>
        <v>32535.9</v>
      </c>
      <c r="AV257" s="157">
        <f>[5]Ternopil!$J$255</f>
        <v>10290.5</v>
      </c>
      <c r="AW257" s="11"/>
      <c r="AX257" s="33" t="s">
        <v>1326</v>
      </c>
      <c r="AY257" s="33" t="s">
        <v>522</v>
      </c>
      <c r="AZ257" s="33" t="s">
        <v>523</v>
      </c>
      <c r="BA257" s="157">
        <f>[6]Ternopil!$F$255</f>
        <v>35</v>
      </c>
      <c r="BB257" s="157">
        <f>[6]Ternopil!$G$255</f>
        <v>195</v>
      </c>
      <c r="BC257" s="157">
        <f>[6]Ternopil!$H$255</f>
        <v>192</v>
      </c>
      <c r="BD257" s="157">
        <f>[6]Ternopil!$I$255</f>
        <v>36652.199999999997</v>
      </c>
      <c r="BE257" s="157">
        <f>[6]Ternopil!$J$255</f>
        <v>12703.1</v>
      </c>
      <c r="BG257" s="2" t="s">
        <v>522</v>
      </c>
      <c r="BH257" s="2" t="s">
        <v>523</v>
      </c>
      <c r="BI257" s="1">
        <f t="shared" si="208"/>
        <v>37</v>
      </c>
      <c r="BJ257" s="1">
        <f t="shared" si="209"/>
        <v>39</v>
      </c>
      <c r="BK257" s="1">
        <f t="shared" si="210"/>
        <v>40</v>
      </c>
      <c r="BL257" s="1">
        <f t="shared" si="211"/>
        <v>39</v>
      </c>
      <c r="BM257" s="1">
        <f t="shared" si="212"/>
        <v>33</v>
      </c>
      <c r="BN257" s="1">
        <f t="shared" si="213"/>
        <v>35</v>
      </c>
      <c r="BP257" s="1">
        <f t="shared" si="214"/>
        <v>203</v>
      </c>
      <c r="BQ257" s="1">
        <f t="shared" si="215"/>
        <v>210</v>
      </c>
      <c r="BR257" s="1">
        <f t="shared" si="216"/>
        <v>175</v>
      </c>
      <c r="BS257" s="1">
        <f t="shared" si="217"/>
        <v>211</v>
      </c>
      <c r="BT257" s="1">
        <f t="shared" si="218"/>
        <v>176</v>
      </c>
      <c r="BU257" s="1">
        <f t="shared" si="219"/>
        <v>192</v>
      </c>
      <c r="BW257" s="40" t="str">
        <f t="shared" si="220"/>
        <v/>
      </c>
      <c r="BX257" s="40" t="str">
        <f t="shared" si="221"/>
        <v/>
      </c>
      <c r="BY257" s="40" t="str">
        <f t="shared" si="222"/>
        <v/>
      </c>
      <c r="BZ257" s="40" t="str">
        <f t="shared" si="223"/>
        <v/>
      </c>
      <c r="CA257" s="40" t="str">
        <f t="shared" si="224"/>
        <v/>
      </c>
      <c r="CB257" s="40" t="str">
        <f t="shared" si="225"/>
        <v/>
      </c>
      <c r="CD257" s="10">
        <f t="shared" si="226"/>
        <v>7490.4</v>
      </c>
      <c r="CE257" s="10">
        <f t="shared" si="227"/>
        <v>10352.200000000001</v>
      </c>
      <c r="CF257" s="10">
        <f t="shared" si="228"/>
        <v>8417.4</v>
      </c>
      <c r="CG257" s="10">
        <f t="shared" si="229"/>
        <v>9834.1</v>
      </c>
      <c r="CH257" s="10">
        <f t="shared" si="230"/>
        <v>10290.5</v>
      </c>
      <c r="CI257" s="10">
        <f t="shared" si="231"/>
        <v>12703.1</v>
      </c>
      <c r="CK257" s="40" t="str">
        <f t="shared" si="232"/>
        <v/>
      </c>
      <c r="CL257" s="40" t="str">
        <f t="shared" si="233"/>
        <v/>
      </c>
      <c r="CM257" s="40" t="str">
        <f t="shared" si="234"/>
        <v/>
      </c>
      <c r="CN257" s="40" t="str">
        <f t="shared" si="235"/>
        <v/>
      </c>
      <c r="CO257" s="40" t="str">
        <f t="shared" si="236"/>
        <v/>
      </c>
      <c r="CP257" s="40" t="str">
        <f t="shared" si="237"/>
        <v/>
      </c>
      <c r="CR257" s="9" t="str">
        <f t="shared" si="238"/>
        <v/>
      </c>
      <c r="CS257" s="9" t="str">
        <f t="shared" si="239"/>
        <v/>
      </c>
      <c r="CT257" s="9" t="str">
        <f t="shared" si="240"/>
        <v/>
      </c>
      <c r="CU257" s="9" t="str">
        <f t="shared" si="241"/>
        <v/>
      </c>
      <c r="CV257" s="9" t="str">
        <f t="shared" si="242"/>
        <v/>
      </c>
      <c r="CW257" s="9" t="str">
        <f t="shared" si="243"/>
        <v/>
      </c>
      <c r="CY257" s="9" t="str">
        <f t="shared" si="244"/>
        <v/>
      </c>
      <c r="CZ257" s="9" t="str">
        <f t="shared" si="245"/>
        <v/>
      </c>
      <c r="DA257" s="9" t="str">
        <f t="shared" si="246"/>
        <v/>
      </c>
      <c r="DB257" s="9" t="str">
        <f t="shared" si="247"/>
        <v/>
      </c>
      <c r="DC257" s="9" t="str">
        <f t="shared" si="248"/>
        <v/>
      </c>
      <c r="DD257" s="9" t="str">
        <f t="shared" si="249"/>
        <v/>
      </c>
      <c r="DF257" s="9" t="str">
        <f>IF($A257=2,IF(ISNUMBER(CR257/Ukraine!CR257),100*CR257/Ukraine!CR257,""),"")</f>
        <v/>
      </c>
      <c r="DG257" s="9" t="str">
        <f>IF($A257=2,IF(ISNUMBER(CS257/Ukraine!CS257),100*CS257/Ukraine!CS257,""),"")</f>
        <v/>
      </c>
      <c r="DH257" s="9" t="str">
        <f>IF($A257=2,IF(ISNUMBER(CT257/Ukraine!CT257),100*CT257/Ukraine!CT257,""),"")</f>
        <v/>
      </c>
      <c r="DI257" s="9" t="str">
        <f>IF($A257=2,IF(ISNUMBER(CU257/Ukraine!CU257),100*CU257/Ukraine!CU257,""),"")</f>
        <v/>
      </c>
      <c r="DJ257" s="9" t="str">
        <f>IF($A257=2,IF(ISNUMBER(CV257/Ukraine!CV257),100*CV257/Ukraine!CV257,""),"")</f>
        <v/>
      </c>
      <c r="DK257" s="9" t="str">
        <f>IF($A257=2,IF(ISNUMBER(CW257/Ukraine!CW257),100*CW257/Ukraine!CW257,""),"")</f>
        <v/>
      </c>
      <c r="DM257" s="40" t="str">
        <f t="shared" si="250"/>
        <v/>
      </c>
      <c r="DN257" s="40" t="str">
        <f t="shared" si="251"/>
        <v/>
      </c>
      <c r="DO257" s="40" t="str">
        <f t="shared" si="252"/>
        <v/>
      </c>
      <c r="DP257" s="40" t="str">
        <f t="shared" si="253"/>
        <v/>
      </c>
      <c r="DQ257" s="40" t="str">
        <f t="shared" si="254"/>
        <v/>
      </c>
      <c r="DR257" s="40" t="str">
        <f t="shared" si="207"/>
        <v/>
      </c>
      <c r="DT257" s="40" t="str">
        <f t="shared" si="255"/>
        <v/>
      </c>
      <c r="DU257" s="40" t="str">
        <f t="shared" si="256"/>
        <v/>
      </c>
      <c r="DV257" s="40" t="str">
        <f t="shared" si="257"/>
        <v/>
      </c>
      <c r="DW257" s="40" t="str">
        <f t="shared" si="258"/>
        <v/>
      </c>
      <c r="DX257" s="40" t="str">
        <f t="shared" si="259"/>
        <v/>
      </c>
      <c r="DY257" s="40" t="str">
        <f t="shared" si="260"/>
        <v/>
      </c>
    </row>
    <row r="258" spans="1:129" x14ac:dyDescent="0.2">
      <c r="A258" s="39" t="str">
        <f>'Industry selection'!C258</f>
        <v/>
      </c>
      <c r="B258" s="2">
        <v>64</v>
      </c>
      <c r="C258" s="2" t="s">
        <v>525</v>
      </c>
      <c r="E258" s="30" t="s">
        <v>524</v>
      </c>
      <c r="F258" s="31">
        <v>64</v>
      </c>
      <c r="G258" s="32" t="s">
        <v>525</v>
      </c>
      <c r="H258" s="157">
        <f>[1]Ternopil!$F$256</f>
        <v>29</v>
      </c>
      <c r="I258" s="157" t="str">
        <f>[1]Ternopil!$G$256</f>
        <v>к</v>
      </c>
      <c r="J258" s="157" t="str">
        <f>[1]Ternopil!$H$256</f>
        <v>к</v>
      </c>
      <c r="K258" s="157" t="str">
        <f>[1]Ternopil!$I$256</f>
        <v>к</v>
      </c>
      <c r="L258" s="157" t="str">
        <f>[1]Ternopil!$J$256</f>
        <v>к</v>
      </c>
      <c r="M258" s="11"/>
      <c r="N258" s="33" t="s">
        <v>982</v>
      </c>
      <c r="O258" s="36">
        <v>64</v>
      </c>
      <c r="P258" s="35" t="s">
        <v>525</v>
      </c>
      <c r="Q258" s="157">
        <f>[2]Ternopil!$F$256</f>
        <v>28</v>
      </c>
      <c r="R258" s="157">
        <f>[2]Ternopil!$G$256</f>
        <v>199</v>
      </c>
      <c r="S258" s="157">
        <f>[2]Ternopil!$H$256</f>
        <v>197</v>
      </c>
      <c r="T258" s="157">
        <f>[2]Ternopil!$I$256</f>
        <v>27161.599999999999</v>
      </c>
      <c r="U258" s="157">
        <f>[2]Ternopil!$J$256</f>
        <v>10151.200000000001</v>
      </c>
      <c r="V258" s="11"/>
      <c r="W258" s="36" t="s">
        <v>1327</v>
      </c>
      <c r="X258" s="36">
        <v>64</v>
      </c>
      <c r="Y258" s="36" t="s">
        <v>525</v>
      </c>
      <c r="Z258" s="157">
        <f>[3]Ternopil!$F$256</f>
        <v>30</v>
      </c>
      <c r="AA258" s="157">
        <f>[3]Ternopil!$G$256</f>
        <v>170</v>
      </c>
      <c r="AB258" s="157">
        <f>[3]Ternopil!$H$256</f>
        <v>163</v>
      </c>
      <c r="AC258" s="157">
        <f>[3]Ternopil!$I$256</f>
        <v>29171.599999999999</v>
      </c>
      <c r="AD258" s="157">
        <f>[3]Ternopil!$J$256</f>
        <v>8148.3</v>
      </c>
      <c r="AE258" s="11"/>
      <c r="AF258" s="37" t="s">
        <v>1327</v>
      </c>
      <c r="AG258" s="37">
        <v>64</v>
      </c>
      <c r="AH258" s="37" t="s">
        <v>525</v>
      </c>
      <c r="AI258" s="157">
        <f>[4]Ternopil!$F$256</f>
        <v>28</v>
      </c>
      <c r="AJ258" s="157">
        <f>[4]Ternopil!$G$256</f>
        <v>194</v>
      </c>
      <c r="AK258" s="157">
        <f>[4]Ternopil!$H$256</f>
        <v>191</v>
      </c>
      <c r="AL258" s="157">
        <f>[4]Ternopil!$I$256</f>
        <v>27248.6</v>
      </c>
      <c r="AM258" s="157">
        <f>[4]Ternopil!$J$256</f>
        <v>9439.7999999999993</v>
      </c>
      <c r="AN258" s="11"/>
      <c r="AO258" s="11" t="s">
        <v>1327</v>
      </c>
      <c r="AP258" s="11">
        <v>64</v>
      </c>
      <c r="AQ258" s="11" t="s">
        <v>525</v>
      </c>
      <c r="AR258" s="157">
        <f>[5]Ternopil!$F$256</f>
        <v>26</v>
      </c>
      <c r="AS258" s="157">
        <f>[5]Ternopil!$G$256</f>
        <v>157</v>
      </c>
      <c r="AT258" s="157">
        <f>[5]Ternopil!$H$256</f>
        <v>156</v>
      </c>
      <c r="AU258" s="157">
        <f>[5]Ternopil!$I$256</f>
        <v>26573.8</v>
      </c>
      <c r="AV258" s="157">
        <f>[5]Ternopil!$J$256</f>
        <v>9805.5</v>
      </c>
      <c r="AW258" s="11"/>
      <c r="AX258" s="33" t="s">
        <v>1327</v>
      </c>
      <c r="AY258" s="33">
        <v>64</v>
      </c>
      <c r="AZ258" s="33" t="s">
        <v>525</v>
      </c>
      <c r="BA258" s="157">
        <f>[6]Ternopil!$F$256</f>
        <v>27</v>
      </c>
      <c r="BB258" s="157">
        <f>[6]Ternopil!$G$256</f>
        <v>159</v>
      </c>
      <c r="BC258" s="157">
        <f>[6]Ternopil!$H$256</f>
        <v>157</v>
      </c>
      <c r="BD258" s="157">
        <f>[6]Ternopil!$I$256</f>
        <v>27237.9</v>
      </c>
      <c r="BE258" s="157">
        <f>[6]Ternopil!$J$256</f>
        <v>10773.7</v>
      </c>
      <c r="BG258" s="2">
        <v>64</v>
      </c>
      <c r="BH258" s="2" t="s">
        <v>525</v>
      </c>
      <c r="BI258" s="1">
        <f t="shared" si="208"/>
        <v>29</v>
      </c>
      <c r="BJ258" s="1">
        <f t="shared" si="209"/>
        <v>28</v>
      </c>
      <c r="BK258" s="1">
        <f t="shared" si="210"/>
        <v>30</v>
      </c>
      <c r="BL258" s="1">
        <f t="shared" si="211"/>
        <v>28</v>
      </c>
      <c r="BM258" s="1">
        <f t="shared" si="212"/>
        <v>26</v>
      </c>
      <c r="BN258" s="1">
        <f t="shared" si="213"/>
        <v>27</v>
      </c>
      <c r="BP258" s="1" t="str">
        <f t="shared" si="214"/>
        <v>к</v>
      </c>
      <c r="BQ258" s="1">
        <f t="shared" si="215"/>
        <v>197</v>
      </c>
      <c r="BR258" s="1">
        <f t="shared" si="216"/>
        <v>163</v>
      </c>
      <c r="BS258" s="1">
        <f t="shared" si="217"/>
        <v>191</v>
      </c>
      <c r="BT258" s="1">
        <f t="shared" si="218"/>
        <v>156</v>
      </c>
      <c r="BU258" s="1">
        <f t="shared" si="219"/>
        <v>157</v>
      </c>
      <c r="BW258" s="40" t="str">
        <f t="shared" si="220"/>
        <v/>
      </c>
      <c r="BX258" s="40" t="str">
        <f t="shared" si="221"/>
        <v/>
      </c>
      <c r="BY258" s="40" t="str">
        <f t="shared" si="222"/>
        <v/>
      </c>
      <c r="BZ258" s="40" t="str">
        <f t="shared" si="223"/>
        <v/>
      </c>
      <c r="CA258" s="40" t="str">
        <f t="shared" si="224"/>
        <v/>
      </c>
      <c r="CB258" s="40" t="str">
        <f t="shared" si="225"/>
        <v/>
      </c>
      <c r="CD258" s="10" t="str">
        <f t="shared" si="226"/>
        <v>к</v>
      </c>
      <c r="CE258" s="10">
        <f t="shared" si="227"/>
        <v>10151.200000000001</v>
      </c>
      <c r="CF258" s="10">
        <f t="shared" si="228"/>
        <v>8148.3</v>
      </c>
      <c r="CG258" s="10">
        <f t="shared" si="229"/>
        <v>9439.7999999999993</v>
      </c>
      <c r="CH258" s="10">
        <f t="shared" si="230"/>
        <v>9805.5</v>
      </c>
      <c r="CI258" s="10">
        <f t="shared" si="231"/>
        <v>10773.7</v>
      </c>
      <c r="CK258" s="40" t="str">
        <f t="shared" si="232"/>
        <v/>
      </c>
      <c r="CL258" s="40" t="str">
        <f t="shared" si="233"/>
        <v/>
      </c>
      <c r="CM258" s="40" t="str">
        <f t="shared" si="234"/>
        <v/>
      </c>
      <c r="CN258" s="40" t="str">
        <f t="shared" si="235"/>
        <v/>
      </c>
      <c r="CO258" s="40" t="str">
        <f t="shared" si="236"/>
        <v/>
      </c>
      <c r="CP258" s="40" t="str">
        <f t="shared" si="237"/>
        <v/>
      </c>
      <c r="CR258" s="9" t="str">
        <f t="shared" si="238"/>
        <v/>
      </c>
      <c r="CS258" s="9" t="str">
        <f t="shared" si="239"/>
        <v/>
      </c>
      <c r="CT258" s="9" t="str">
        <f t="shared" si="240"/>
        <v/>
      </c>
      <c r="CU258" s="9" t="str">
        <f t="shared" si="241"/>
        <v/>
      </c>
      <c r="CV258" s="9" t="str">
        <f t="shared" si="242"/>
        <v/>
      </c>
      <c r="CW258" s="9" t="str">
        <f t="shared" si="243"/>
        <v/>
      </c>
      <c r="CY258" s="9" t="str">
        <f t="shared" si="244"/>
        <v/>
      </c>
      <c r="CZ258" s="9" t="str">
        <f t="shared" si="245"/>
        <v/>
      </c>
      <c r="DA258" s="9" t="str">
        <f t="shared" si="246"/>
        <v/>
      </c>
      <c r="DB258" s="9" t="str">
        <f t="shared" si="247"/>
        <v/>
      </c>
      <c r="DC258" s="9" t="str">
        <f t="shared" si="248"/>
        <v/>
      </c>
      <c r="DD258" s="9" t="str">
        <f t="shared" si="249"/>
        <v/>
      </c>
      <c r="DF258" s="9" t="str">
        <f>IF($A258=2,IF(ISNUMBER(CR258/Ukraine!CR258),100*CR258/Ukraine!CR258,""),"")</f>
        <v/>
      </c>
      <c r="DG258" s="9" t="str">
        <f>IF($A258=2,IF(ISNUMBER(CS258/Ukraine!CS258),100*CS258/Ukraine!CS258,""),"")</f>
        <v/>
      </c>
      <c r="DH258" s="9" t="str">
        <f>IF($A258=2,IF(ISNUMBER(CT258/Ukraine!CT258),100*CT258/Ukraine!CT258,""),"")</f>
        <v/>
      </c>
      <c r="DI258" s="9" t="str">
        <f>IF($A258=2,IF(ISNUMBER(CU258/Ukraine!CU258),100*CU258/Ukraine!CU258,""),"")</f>
        <v/>
      </c>
      <c r="DJ258" s="9" t="str">
        <f>IF($A258=2,IF(ISNUMBER(CV258/Ukraine!CV258),100*CV258/Ukraine!CV258,""),"")</f>
        <v/>
      </c>
      <c r="DK258" s="9" t="str">
        <f>IF($A258=2,IF(ISNUMBER(CW258/Ukraine!CW258),100*CW258/Ukraine!CW258,""),"")</f>
        <v/>
      </c>
      <c r="DM258" s="40" t="str">
        <f t="shared" si="250"/>
        <v/>
      </c>
      <c r="DN258" s="40" t="str">
        <f t="shared" si="251"/>
        <v/>
      </c>
      <c r="DO258" s="40" t="str">
        <f t="shared" si="252"/>
        <v/>
      </c>
      <c r="DP258" s="40" t="str">
        <f t="shared" si="253"/>
        <v/>
      </c>
      <c r="DQ258" s="40" t="str">
        <f t="shared" si="254"/>
        <v/>
      </c>
      <c r="DR258" s="40" t="str">
        <f t="shared" si="207"/>
        <v/>
      </c>
      <c r="DT258" s="40" t="str">
        <f t="shared" si="255"/>
        <v/>
      </c>
      <c r="DU258" s="40" t="str">
        <f t="shared" si="256"/>
        <v/>
      </c>
      <c r="DV258" s="40" t="str">
        <f t="shared" si="257"/>
        <v/>
      </c>
      <c r="DW258" s="40" t="str">
        <f t="shared" si="258"/>
        <v/>
      </c>
      <c r="DX258" s="40" t="str">
        <f t="shared" si="259"/>
        <v/>
      </c>
      <c r="DY258" s="40" t="str">
        <f t="shared" si="260"/>
        <v/>
      </c>
    </row>
    <row r="259" spans="1:129" x14ac:dyDescent="0.2">
      <c r="A259" s="39">
        <f>'Industry selection'!C259</f>
        <v>1</v>
      </c>
      <c r="B259" s="2">
        <v>64.099999999999994</v>
      </c>
      <c r="C259" s="2" t="s">
        <v>527</v>
      </c>
      <c r="E259" s="30" t="s">
        <v>526</v>
      </c>
      <c r="F259" s="31">
        <v>64.099999999999994</v>
      </c>
      <c r="G259" s="32" t="s">
        <v>527</v>
      </c>
      <c r="H259" s="157">
        <f>[1]Ternopil!$F$257</f>
        <v>3</v>
      </c>
      <c r="I259" s="157" t="str">
        <f>[1]Ternopil!$G$257</f>
        <v>к</v>
      </c>
      <c r="J259" s="157" t="str">
        <f>[1]Ternopil!$H$257</f>
        <v>к</v>
      </c>
      <c r="K259" s="157" t="str">
        <f>[1]Ternopil!$I$257</f>
        <v>к</v>
      </c>
      <c r="L259" s="157" t="str">
        <f>[1]Ternopil!$J$257</f>
        <v>к</v>
      </c>
      <c r="M259" s="11"/>
      <c r="N259" s="33" t="s">
        <v>983</v>
      </c>
      <c r="O259" s="36">
        <v>64.099999999999994</v>
      </c>
      <c r="P259" s="35" t="s">
        <v>527</v>
      </c>
      <c r="Q259" s="157">
        <f>[2]Ternopil!$F$257</f>
        <v>3</v>
      </c>
      <c r="R259" s="157">
        <f>[2]Ternopil!$G$257</f>
        <v>17</v>
      </c>
      <c r="S259" s="157">
        <f>[2]Ternopil!$H$257</f>
        <v>17</v>
      </c>
      <c r="T259" s="157">
        <f>[2]Ternopil!$I$257</f>
        <v>2423</v>
      </c>
      <c r="U259" s="157">
        <f>[2]Ternopil!$J$257</f>
        <v>1094.0999999999999</v>
      </c>
      <c r="V259" s="11"/>
      <c r="W259" s="36" t="s">
        <v>1328</v>
      </c>
      <c r="X259" s="36">
        <v>64.099999999999994</v>
      </c>
      <c r="Y259" s="36" t="s">
        <v>527</v>
      </c>
      <c r="Z259" s="157">
        <f>[3]Ternopil!$F$257</f>
        <v>3</v>
      </c>
      <c r="AA259" s="157">
        <f>[3]Ternopil!$G$257</f>
        <v>14</v>
      </c>
      <c r="AB259" s="157">
        <f>[3]Ternopil!$H$257</f>
        <v>14</v>
      </c>
      <c r="AC259" s="157">
        <f>[3]Ternopil!$I$257</f>
        <v>4892.2</v>
      </c>
      <c r="AD259" s="157">
        <f>[3]Ternopil!$J$257</f>
        <v>1018.6</v>
      </c>
      <c r="AE259" s="11"/>
      <c r="AF259" s="37" t="s">
        <v>1328</v>
      </c>
      <c r="AG259" s="37">
        <v>64.099999999999994</v>
      </c>
      <c r="AH259" s="37" t="s">
        <v>527</v>
      </c>
      <c r="AI259" s="157">
        <f>[4]Ternopil!$F$257</f>
        <v>2</v>
      </c>
      <c r="AJ259" s="157" t="str">
        <f>[4]Ternopil!$G$257</f>
        <v>к</v>
      </c>
      <c r="AK259" s="157" t="str">
        <f>[4]Ternopil!$H$257</f>
        <v>к</v>
      </c>
      <c r="AL259" s="157" t="str">
        <f>[4]Ternopil!$I$257</f>
        <v>к</v>
      </c>
      <c r="AM259" s="157" t="str">
        <f>[4]Ternopil!$J$257</f>
        <v>к</v>
      </c>
      <c r="AN259" s="11"/>
      <c r="AO259" s="11" t="s">
        <v>1328</v>
      </c>
      <c r="AP259" s="11">
        <v>64.099999999999994</v>
      </c>
      <c r="AQ259" s="11" t="s">
        <v>527</v>
      </c>
      <c r="AR259" s="157">
        <f>[5]Ternopil!$F$257</f>
        <v>1</v>
      </c>
      <c r="AS259" s="157" t="str">
        <f>[5]Ternopil!$G$257</f>
        <v>к</v>
      </c>
      <c r="AT259" s="157" t="str">
        <f>[5]Ternopil!$H$257</f>
        <v>к</v>
      </c>
      <c r="AU259" s="157" t="str">
        <f>[5]Ternopil!$I$257</f>
        <v>к</v>
      </c>
      <c r="AV259" s="157" t="str">
        <f>[5]Ternopil!$J$257</f>
        <v>к</v>
      </c>
      <c r="AW259" s="11"/>
      <c r="AX259" s="33" t="s">
        <v>1328</v>
      </c>
      <c r="AY259" s="33">
        <v>64.099999999999994</v>
      </c>
      <c r="AZ259" s="33" t="s">
        <v>527</v>
      </c>
      <c r="BA259" s="157">
        <f>[6]Ternopil!$F$257</f>
        <v>1</v>
      </c>
      <c r="BB259" s="157" t="str">
        <f>[6]Ternopil!$G$257</f>
        <v>к</v>
      </c>
      <c r="BC259" s="157" t="str">
        <f>[6]Ternopil!$H$257</f>
        <v>к</v>
      </c>
      <c r="BD259" s="157" t="str">
        <f>[6]Ternopil!$I$257</f>
        <v>к</v>
      </c>
      <c r="BE259" s="157" t="str">
        <f>[6]Ternopil!$J$257</f>
        <v>к</v>
      </c>
      <c r="BG259" s="2">
        <v>64.099999999999994</v>
      </c>
      <c r="BH259" s="2" t="s">
        <v>527</v>
      </c>
      <c r="BI259" s="1">
        <f t="shared" si="208"/>
        <v>3</v>
      </c>
      <c r="BJ259" s="1">
        <f t="shared" si="209"/>
        <v>3</v>
      </c>
      <c r="BK259" s="1">
        <f t="shared" si="210"/>
        <v>3</v>
      </c>
      <c r="BL259" s="1">
        <f t="shared" si="211"/>
        <v>2</v>
      </c>
      <c r="BM259" s="1">
        <f t="shared" si="212"/>
        <v>1</v>
      </c>
      <c r="BN259" s="1">
        <f t="shared" si="213"/>
        <v>1</v>
      </c>
      <c r="BP259" s="1" t="str">
        <f t="shared" si="214"/>
        <v>к</v>
      </c>
      <c r="BQ259" s="1">
        <f t="shared" si="215"/>
        <v>17</v>
      </c>
      <c r="BR259" s="1">
        <f t="shared" si="216"/>
        <v>14</v>
      </c>
      <c r="BS259" s="1" t="str">
        <f t="shared" si="217"/>
        <v>к</v>
      </c>
      <c r="BT259" s="1" t="str">
        <f t="shared" si="218"/>
        <v>к</v>
      </c>
      <c r="BU259" s="1" t="str">
        <f t="shared" si="219"/>
        <v>к</v>
      </c>
      <c r="BW259" s="40" t="str">
        <f t="shared" si="220"/>
        <v/>
      </c>
      <c r="BX259" s="40" t="str">
        <f t="shared" si="221"/>
        <v/>
      </c>
      <c r="BY259" s="40" t="str">
        <f t="shared" si="222"/>
        <v/>
      </c>
      <c r="BZ259" s="40" t="str">
        <f t="shared" si="223"/>
        <v/>
      </c>
      <c r="CA259" s="40" t="str">
        <f t="shared" si="224"/>
        <v/>
      </c>
      <c r="CB259" s="40" t="str">
        <f t="shared" si="225"/>
        <v/>
      </c>
      <c r="CD259" s="10" t="str">
        <f t="shared" si="226"/>
        <v>к</v>
      </c>
      <c r="CE259" s="10">
        <f t="shared" si="227"/>
        <v>1094.0999999999999</v>
      </c>
      <c r="CF259" s="10">
        <f t="shared" si="228"/>
        <v>1018.6</v>
      </c>
      <c r="CG259" s="10" t="str">
        <f t="shared" si="229"/>
        <v>к</v>
      </c>
      <c r="CH259" s="10" t="str">
        <f t="shared" si="230"/>
        <v>к</v>
      </c>
      <c r="CI259" s="10" t="str">
        <f t="shared" si="231"/>
        <v>к</v>
      </c>
      <c r="CK259" s="40" t="str">
        <f t="shared" si="232"/>
        <v/>
      </c>
      <c r="CL259" s="40" t="str">
        <f t="shared" si="233"/>
        <v/>
      </c>
      <c r="CM259" s="40" t="str">
        <f t="shared" si="234"/>
        <v/>
      </c>
      <c r="CN259" s="40" t="str">
        <f t="shared" si="235"/>
        <v/>
      </c>
      <c r="CO259" s="40" t="str">
        <f t="shared" si="236"/>
        <v/>
      </c>
      <c r="CP259" s="40" t="str">
        <f t="shared" si="237"/>
        <v/>
      </c>
      <c r="CR259" s="9" t="str">
        <f t="shared" si="238"/>
        <v/>
      </c>
      <c r="CS259" s="9" t="str">
        <f t="shared" si="239"/>
        <v/>
      </c>
      <c r="CT259" s="9" t="str">
        <f t="shared" si="240"/>
        <v/>
      </c>
      <c r="CU259" s="9" t="str">
        <f t="shared" si="241"/>
        <v/>
      </c>
      <c r="CV259" s="9" t="str">
        <f t="shared" si="242"/>
        <v/>
      </c>
      <c r="CW259" s="9" t="str">
        <f t="shared" si="243"/>
        <v/>
      </c>
      <c r="CY259" s="9" t="str">
        <f t="shared" si="244"/>
        <v/>
      </c>
      <c r="CZ259" s="9" t="str">
        <f t="shared" si="245"/>
        <v/>
      </c>
      <c r="DA259" s="9" t="str">
        <f t="shared" si="246"/>
        <v/>
      </c>
      <c r="DB259" s="9" t="str">
        <f t="shared" si="247"/>
        <v/>
      </c>
      <c r="DC259" s="9" t="str">
        <f t="shared" si="248"/>
        <v/>
      </c>
      <c r="DD259" s="9" t="str">
        <f t="shared" si="249"/>
        <v/>
      </c>
      <c r="DF259" s="9" t="str">
        <f>IF($A259=2,IF(ISNUMBER(CR259/Ukraine!CR259),100*CR259/Ukraine!CR259,""),"")</f>
        <v/>
      </c>
      <c r="DG259" s="9" t="str">
        <f>IF($A259=2,IF(ISNUMBER(CS259/Ukraine!CS259),100*CS259/Ukraine!CS259,""),"")</f>
        <v/>
      </c>
      <c r="DH259" s="9" t="str">
        <f>IF($A259=2,IF(ISNUMBER(CT259/Ukraine!CT259),100*CT259/Ukraine!CT259,""),"")</f>
        <v/>
      </c>
      <c r="DI259" s="9" t="str">
        <f>IF($A259=2,IF(ISNUMBER(CU259/Ukraine!CU259),100*CU259/Ukraine!CU259,""),"")</f>
        <v/>
      </c>
      <c r="DJ259" s="9" t="str">
        <f>IF($A259=2,IF(ISNUMBER(CV259/Ukraine!CV259),100*CV259/Ukraine!CV259,""),"")</f>
        <v/>
      </c>
      <c r="DK259" s="9" t="str">
        <f>IF($A259=2,IF(ISNUMBER(CW259/Ukraine!CW259),100*CW259/Ukraine!CW259,""),"")</f>
        <v/>
      </c>
      <c r="DM259" s="40" t="str">
        <f t="shared" si="250"/>
        <v/>
      </c>
      <c r="DN259" s="40" t="str">
        <f t="shared" si="251"/>
        <v/>
      </c>
      <c r="DO259" s="40" t="str">
        <f t="shared" si="252"/>
        <v/>
      </c>
      <c r="DP259" s="40" t="str">
        <f t="shared" si="253"/>
        <v/>
      </c>
      <c r="DQ259" s="40" t="str">
        <f t="shared" si="254"/>
        <v/>
      </c>
      <c r="DR259" s="40" t="str">
        <f t="shared" si="207"/>
        <v/>
      </c>
      <c r="DT259" s="40" t="str">
        <f t="shared" si="255"/>
        <v/>
      </c>
      <c r="DU259" s="40" t="str">
        <f t="shared" si="256"/>
        <v/>
      </c>
      <c r="DV259" s="40" t="str">
        <f t="shared" si="257"/>
        <v/>
      </c>
      <c r="DW259" s="40" t="str">
        <f t="shared" si="258"/>
        <v/>
      </c>
      <c r="DX259" s="40" t="str">
        <f t="shared" si="259"/>
        <v/>
      </c>
      <c r="DY259" s="40" t="str">
        <f t="shared" si="260"/>
        <v/>
      </c>
    </row>
    <row r="260" spans="1:129" x14ac:dyDescent="0.2">
      <c r="A260" s="39">
        <f>'Industry selection'!C260</f>
        <v>1</v>
      </c>
      <c r="B260" s="2">
        <v>64.2</v>
      </c>
      <c r="C260" s="2" t="s">
        <v>529</v>
      </c>
      <c r="E260" s="30" t="s">
        <v>528</v>
      </c>
      <c r="F260" s="31">
        <v>64.2</v>
      </c>
      <c r="G260" s="32" t="s">
        <v>529</v>
      </c>
      <c r="H260" s="157" t="e">
        <f>[1]Ternopil!$F$258</f>
        <v>#N/A</v>
      </c>
      <c r="I260" s="157" t="e">
        <f>[1]Ternopil!$G$258</f>
        <v>#N/A</v>
      </c>
      <c r="J260" s="157" t="e">
        <f>[1]Ternopil!$H$258</f>
        <v>#N/A</v>
      </c>
      <c r="K260" s="157" t="e">
        <f>[1]Ternopil!$I$258</f>
        <v>#N/A</v>
      </c>
      <c r="L260" s="157" t="e">
        <f>[1]Ternopil!$J$258</f>
        <v>#N/A</v>
      </c>
      <c r="M260" s="11"/>
      <c r="N260" s="33" t="s">
        <v>984</v>
      </c>
      <c r="O260" s="36">
        <v>64.2</v>
      </c>
      <c r="P260" s="35" t="s">
        <v>529</v>
      </c>
      <c r="Q260" s="157" t="e">
        <f>[2]Ternopil!$F$258</f>
        <v>#N/A</v>
      </c>
      <c r="R260" s="157" t="e">
        <f>[2]Ternopil!$G$258</f>
        <v>#N/A</v>
      </c>
      <c r="S260" s="157" t="e">
        <f>[2]Ternopil!$H$258</f>
        <v>#N/A</v>
      </c>
      <c r="T260" s="157" t="e">
        <f>[2]Ternopil!$I$258</f>
        <v>#N/A</v>
      </c>
      <c r="U260" s="157" t="e">
        <f>[2]Ternopil!$J$258</f>
        <v>#N/A</v>
      </c>
      <c r="V260" s="11"/>
      <c r="W260" s="36" t="s">
        <v>1329</v>
      </c>
      <c r="X260" s="36">
        <v>64.2</v>
      </c>
      <c r="Y260" s="36" t="s">
        <v>529</v>
      </c>
      <c r="Z260" s="157" t="e">
        <f>[3]Ternopil!$F$258</f>
        <v>#N/A</v>
      </c>
      <c r="AA260" s="157" t="e">
        <f>[3]Ternopil!$G$258</f>
        <v>#N/A</v>
      </c>
      <c r="AB260" s="157" t="e">
        <f>[3]Ternopil!$H$258</f>
        <v>#N/A</v>
      </c>
      <c r="AC260" s="157" t="e">
        <f>[3]Ternopil!$I$258</f>
        <v>#N/A</v>
      </c>
      <c r="AD260" s="157" t="e">
        <f>[3]Ternopil!$J$258</f>
        <v>#N/A</v>
      </c>
      <c r="AE260" s="11"/>
      <c r="AF260" s="37" t="s">
        <v>1329</v>
      </c>
      <c r="AG260" s="37">
        <v>64.2</v>
      </c>
      <c r="AH260" s="37" t="s">
        <v>529</v>
      </c>
      <c r="AI260" s="157" t="e">
        <f>[4]Ternopil!$F$258</f>
        <v>#N/A</v>
      </c>
      <c r="AJ260" s="157" t="e">
        <f>[4]Ternopil!$G$258</f>
        <v>#N/A</v>
      </c>
      <c r="AK260" s="157" t="e">
        <f>[4]Ternopil!$H$258</f>
        <v>#N/A</v>
      </c>
      <c r="AL260" s="157" t="e">
        <f>[4]Ternopil!$I$258</f>
        <v>#N/A</v>
      </c>
      <c r="AM260" s="157" t="e">
        <f>[4]Ternopil!$J$258</f>
        <v>#N/A</v>
      </c>
      <c r="AN260" s="11"/>
      <c r="AO260" s="11" t="s">
        <v>1329</v>
      </c>
      <c r="AP260" s="11">
        <v>64.2</v>
      </c>
      <c r="AQ260" s="11" t="s">
        <v>529</v>
      </c>
      <c r="AR260" s="157" t="e">
        <f>[5]Ternopil!$F$258</f>
        <v>#N/A</v>
      </c>
      <c r="AS260" s="157" t="e">
        <f>[5]Ternopil!$G$258</f>
        <v>#N/A</v>
      </c>
      <c r="AT260" s="157" t="e">
        <f>[5]Ternopil!$H$258</f>
        <v>#N/A</v>
      </c>
      <c r="AU260" s="157" t="e">
        <f>[5]Ternopil!$I$258</f>
        <v>#N/A</v>
      </c>
      <c r="AV260" s="157" t="e">
        <f>[5]Ternopil!$J$258</f>
        <v>#N/A</v>
      </c>
      <c r="AW260" s="11"/>
      <c r="AX260" s="33" t="s">
        <v>1329</v>
      </c>
      <c r="AY260" s="33">
        <v>64.2</v>
      </c>
      <c r="AZ260" s="33" t="s">
        <v>529</v>
      </c>
      <c r="BA260" s="157" t="e">
        <f>[6]Ternopil!$F$258</f>
        <v>#N/A</v>
      </c>
      <c r="BB260" s="157" t="e">
        <f>[6]Ternopil!$G$258</f>
        <v>#N/A</v>
      </c>
      <c r="BC260" s="157" t="e">
        <f>[6]Ternopil!$H$258</f>
        <v>#N/A</v>
      </c>
      <c r="BD260" s="157" t="e">
        <f>[6]Ternopil!$I$258</f>
        <v>#N/A</v>
      </c>
      <c r="BE260" s="157" t="e">
        <f>[6]Ternopil!$J$258</f>
        <v>#N/A</v>
      </c>
      <c r="BG260" s="2">
        <v>64.2</v>
      </c>
      <c r="BH260" s="2" t="s">
        <v>529</v>
      </c>
      <c r="BI260" s="1" t="e">
        <f t="shared" si="208"/>
        <v>#N/A</v>
      </c>
      <c r="BJ260" s="1" t="e">
        <f t="shared" si="209"/>
        <v>#N/A</v>
      </c>
      <c r="BK260" s="1" t="e">
        <f t="shared" si="210"/>
        <v>#N/A</v>
      </c>
      <c r="BL260" s="1" t="e">
        <f t="shared" si="211"/>
        <v>#N/A</v>
      </c>
      <c r="BM260" s="1" t="e">
        <f t="shared" si="212"/>
        <v>#N/A</v>
      </c>
      <c r="BN260" s="1" t="e">
        <f t="shared" si="213"/>
        <v>#N/A</v>
      </c>
      <c r="BP260" s="1" t="e">
        <f t="shared" si="214"/>
        <v>#N/A</v>
      </c>
      <c r="BQ260" s="1" t="e">
        <f t="shared" si="215"/>
        <v>#N/A</v>
      </c>
      <c r="BR260" s="1" t="e">
        <f t="shared" si="216"/>
        <v>#N/A</v>
      </c>
      <c r="BS260" s="1" t="e">
        <f t="shared" si="217"/>
        <v>#N/A</v>
      </c>
      <c r="BT260" s="1" t="e">
        <f t="shared" si="218"/>
        <v>#N/A</v>
      </c>
      <c r="BU260" s="1" t="e">
        <f t="shared" si="219"/>
        <v>#N/A</v>
      </c>
      <c r="BW260" s="40" t="str">
        <f t="shared" si="220"/>
        <v/>
      </c>
      <c r="BX260" s="40" t="str">
        <f t="shared" si="221"/>
        <v/>
      </c>
      <c r="BY260" s="40" t="str">
        <f t="shared" si="222"/>
        <v/>
      </c>
      <c r="BZ260" s="40" t="str">
        <f t="shared" si="223"/>
        <v/>
      </c>
      <c r="CA260" s="40" t="str">
        <f t="shared" si="224"/>
        <v/>
      </c>
      <c r="CB260" s="40" t="str">
        <f t="shared" si="225"/>
        <v/>
      </c>
      <c r="CD260" s="10" t="e">
        <f t="shared" si="226"/>
        <v>#N/A</v>
      </c>
      <c r="CE260" s="10" t="e">
        <f t="shared" si="227"/>
        <v>#N/A</v>
      </c>
      <c r="CF260" s="10" t="e">
        <f t="shared" si="228"/>
        <v>#N/A</v>
      </c>
      <c r="CG260" s="10" t="e">
        <f t="shared" si="229"/>
        <v>#N/A</v>
      </c>
      <c r="CH260" s="10" t="e">
        <f t="shared" si="230"/>
        <v>#N/A</v>
      </c>
      <c r="CI260" s="10" t="e">
        <f t="shared" si="231"/>
        <v>#N/A</v>
      </c>
      <c r="CK260" s="40" t="str">
        <f t="shared" si="232"/>
        <v/>
      </c>
      <c r="CL260" s="40" t="str">
        <f t="shared" si="233"/>
        <v/>
      </c>
      <c r="CM260" s="40" t="str">
        <f t="shared" si="234"/>
        <v/>
      </c>
      <c r="CN260" s="40" t="str">
        <f t="shared" si="235"/>
        <v/>
      </c>
      <c r="CO260" s="40" t="str">
        <f t="shared" si="236"/>
        <v/>
      </c>
      <c r="CP260" s="40" t="str">
        <f t="shared" si="237"/>
        <v/>
      </c>
      <c r="CR260" s="9" t="str">
        <f t="shared" si="238"/>
        <v/>
      </c>
      <c r="CS260" s="9" t="str">
        <f t="shared" si="239"/>
        <v/>
      </c>
      <c r="CT260" s="9" t="str">
        <f t="shared" si="240"/>
        <v/>
      </c>
      <c r="CU260" s="9" t="str">
        <f t="shared" si="241"/>
        <v/>
      </c>
      <c r="CV260" s="9" t="str">
        <f t="shared" si="242"/>
        <v/>
      </c>
      <c r="CW260" s="9" t="str">
        <f t="shared" si="243"/>
        <v/>
      </c>
      <c r="CY260" s="9" t="str">
        <f t="shared" si="244"/>
        <v/>
      </c>
      <c r="CZ260" s="9" t="str">
        <f t="shared" si="245"/>
        <v/>
      </c>
      <c r="DA260" s="9" t="str">
        <f t="shared" si="246"/>
        <v/>
      </c>
      <c r="DB260" s="9" t="str">
        <f t="shared" si="247"/>
        <v/>
      </c>
      <c r="DC260" s="9" t="str">
        <f t="shared" si="248"/>
        <v/>
      </c>
      <c r="DD260" s="9" t="str">
        <f t="shared" si="249"/>
        <v/>
      </c>
      <c r="DF260" s="9" t="str">
        <f>IF($A260=2,IF(ISNUMBER(CR260/Ukraine!CR260),100*CR260/Ukraine!CR260,""),"")</f>
        <v/>
      </c>
      <c r="DG260" s="9" t="str">
        <f>IF($A260=2,IF(ISNUMBER(CS260/Ukraine!CS260),100*CS260/Ukraine!CS260,""),"")</f>
        <v/>
      </c>
      <c r="DH260" s="9" t="str">
        <f>IF($A260=2,IF(ISNUMBER(CT260/Ukraine!CT260),100*CT260/Ukraine!CT260,""),"")</f>
        <v/>
      </c>
      <c r="DI260" s="9" t="str">
        <f>IF($A260=2,IF(ISNUMBER(CU260/Ukraine!CU260),100*CU260/Ukraine!CU260,""),"")</f>
        <v/>
      </c>
      <c r="DJ260" s="9" t="str">
        <f>IF($A260=2,IF(ISNUMBER(CV260/Ukraine!CV260),100*CV260/Ukraine!CV260,""),"")</f>
        <v/>
      </c>
      <c r="DK260" s="9" t="str">
        <f>IF($A260=2,IF(ISNUMBER(CW260/Ukraine!CW260),100*CW260/Ukraine!CW260,""),"")</f>
        <v/>
      </c>
      <c r="DM260" s="40" t="str">
        <f t="shared" si="250"/>
        <v/>
      </c>
      <c r="DN260" s="40" t="str">
        <f t="shared" si="251"/>
        <v/>
      </c>
      <c r="DO260" s="40" t="str">
        <f t="shared" si="252"/>
        <v/>
      </c>
      <c r="DP260" s="40" t="str">
        <f t="shared" si="253"/>
        <v/>
      </c>
      <c r="DQ260" s="40" t="str">
        <f t="shared" si="254"/>
        <v/>
      </c>
      <c r="DR260" s="40" t="str">
        <f t="shared" si="207"/>
        <v/>
      </c>
      <c r="DT260" s="40" t="str">
        <f t="shared" si="255"/>
        <v/>
      </c>
      <c r="DU260" s="40" t="str">
        <f t="shared" si="256"/>
        <v/>
      </c>
      <c r="DV260" s="40" t="str">
        <f t="shared" si="257"/>
        <v/>
      </c>
      <c r="DW260" s="40" t="str">
        <f t="shared" si="258"/>
        <v/>
      </c>
      <c r="DX260" s="40" t="str">
        <f t="shared" si="259"/>
        <v/>
      </c>
      <c r="DY260" s="40" t="str">
        <f t="shared" si="260"/>
        <v/>
      </c>
    </row>
    <row r="261" spans="1:129" x14ac:dyDescent="0.2">
      <c r="A261" s="39">
        <f>'Industry selection'!C261</f>
        <v>1</v>
      </c>
      <c r="B261" s="2">
        <v>64.3</v>
      </c>
      <c r="C261" s="2" t="s">
        <v>531</v>
      </c>
      <c r="E261" s="30" t="s">
        <v>530</v>
      </c>
      <c r="F261" s="31">
        <v>64.3</v>
      </c>
      <c r="G261" s="32" t="s">
        <v>531</v>
      </c>
      <c r="H261" s="157">
        <f>[1]Ternopil!$F$259</f>
        <v>1</v>
      </c>
      <c r="I261" s="157" t="str">
        <f>[1]Ternopil!$G$259</f>
        <v>к</v>
      </c>
      <c r="J261" s="157" t="str">
        <f>[1]Ternopil!$H$259</f>
        <v>к</v>
      </c>
      <c r="K261" s="157" t="str">
        <f>[1]Ternopil!$I$259</f>
        <v>к</v>
      </c>
      <c r="L261" s="157" t="str">
        <f>[1]Ternopil!$J$259</f>
        <v>к</v>
      </c>
      <c r="M261" s="11"/>
      <c r="N261" s="33" t="s">
        <v>985</v>
      </c>
      <c r="O261" s="36">
        <v>64.3</v>
      </c>
      <c r="P261" s="35" t="s">
        <v>531</v>
      </c>
      <c r="Q261" s="157" t="e">
        <f>[2]Ternopil!$F$259</f>
        <v>#N/A</v>
      </c>
      <c r="R261" s="157" t="e">
        <f>[2]Ternopil!$G$259</f>
        <v>#N/A</v>
      </c>
      <c r="S261" s="157" t="e">
        <f>[2]Ternopil!$H$259</f>
        <v>#N/A</v>
      </c>
      <c r="T261" s="157" t="e">
        <f>[2]Ternopil!$I$259</f>
        <v>#N/A</v>
      </c>
      <c r="U261" s="157" t="e">
        <f>[2]Ternopil!$J$259</f>
        <v>#N/A</v>
      </c>
      <c r="V261" s="11"/>
      <c r="W261" s="36" t="s">
        <v>1330</v>
      </c>
      <c r="X261" s="36">
        <v>64.3</v>
      </c>
      <c r="Y261" s="36" t="s">
        <v>531</v>
      </c>
      <c r="Z261" s="157" t="e">
        <f>[3]Ternopil!$F$259</f>
        <v>#N/A</v>
      </c>
      <c r="AA261" s="157" t="e">
        <f>[3]Ternopil!$G$259</f>
        <v>#N/A</v>
      </c>
      <c r="AB261" s="157" t="e">
        <f>[3]Ternopil!$H$259</f>
        <v>#N/A</v>
      </c>
      <c r="AC261" s="157" t="e">
        <f>[3]Ternopil!$I$259</f>
        <v>#N/A</v>
      </c>
      <c r="AD261" s="157" t="e">
        <f>[3]Ternopil!$J$259</f>
        <v>#N/A</v>
      </c>
      <c r="AE261" s="11"/>
      <c r="AF261" s="37" t="s">
        <v>1330</v>
      </c>
      <c r="AG261" s="37">
        <v>64.3</v>
      </c>
      <c r="AH261" s="37" t="s">
        <v>531</v>
      </c>
      <c r="AI261" s="157" t="e">
        <f>[4]Ternopil!$F$259</f>
        <v>#N/A</v>
      </c>
      <c r="AJ261" s="157" t="e">
        <f>[4]Ternopil!$G$259</f>
        <v>#N/A</v>
      </c>
      <c r="AK261" s="157" t="e">
        <f>[4]Ternopil!$H$259</f>
        <v>#N/A</v>
      </c>
      <c r="AL261" s="157" t="e">
        <f>[4]Ternopil!$I$259</f>
        <v>#N/A</v>
      </c>
      <c r="AM261" s="157" t="e">
        <f>[4]Ternopil!$J$259</f>
        <v>#N/A</v>
      </c>
      <c r="AN261" s="11"/>
      <c r="AO261" s="11" t="s">
        <v>1330</v>
      </c>
      <c r="AP261" s="11">
        <v>64.3</v>
      </c>
      <c r="AQ261" s="11" t="s">
        <v>531</v>
      </c>
      <c r="AR261" s="157" t="e">
        <f>[5]Ternopil!$F$259</f>
        <v>#N/A</v>
      </c>
      <c r="AS261" s="157" t="e">
        <f>[5]Ternopil!$G$259</f>
        <v>#N/A</v>
      </c>
      <c r="AT261" s="157" t="e">
        <f>[5]Ternopil!$H$259</f>
        <v>#N/A</v>
      </c>
      <c r="AU261" s="157" t="e">
        <f>[5]Ternopil!$I$259</f>
        <v>#N/A</v>
      </c>
      <c r="AV261" s="157" t="e">
        <f>[5]Ternopil!$J$259</f>
        <v>#N/A</v>
      </c>
      <c r="AW261" s="11"/>
      <c r="AX261" s="33" t="s">
        <v>1330</v>
      </c>
      <c r="AY261" s="33">
        <v>64.3</v>
      </c>
      <c r="AZ261" s="33" t="s">
        <v>531</v>
      </c>
      <c r="BA261" s="157" t="e">
        <f>[6]Ternopil!$F$259</f>
        <v>#N/A</v>
      </c>
      <c r="BB261" s="157" t="e">
        <f>[6]Ternopil!$G$259</f>
        <v>#N/A</v>
      </c>
      <c r="BC261" s="157" t="e">
        <f>[6]Ternopil!$H$259</f>
        <v>#N/A</v>
      </c>
      <c r="BD261" s="157" t="e">
        <f>[6]Ternopil!$I$259</f>
        <v>#N/A</v>
      </c>
      <c r="BE261" s="157" t="e">
        <f>[6]Ternopil!$J$259</f>
        <v>#N/A</v>
      </c>
      <c r="BG261" s="2">
        <v>64.3</v>
      </c>
      <c r="BH261" s="2" t="s">
        <v>531</v>
      </c>
      <c r="BI261" s="1">
        <f t="shared" si="208"/>
        <v>1</v>
      </c>
      <c r="BJ261" s="1" t="e">
        <f t="shared" si="209"/>
        <v>#N/A</v>
      </c>
      <c r="BK261" s="1" t="e">
        <f t="shared" si="210"/>
        <v>#N/A</v>
      </c>
      <c r="BL261" s="1" t="e">
        <f t="shared" si="211"/>
        <v>#N/A</v>
      </c>
      <c r="BM261" s="1" t="e">
        <f t="shared" si="212"/>
        <v>#N/A</v>
      </c>
      <c r="BN261" s="1" t="e">
        <f t="shared" si="213"/>
        <v>#N/A</v>
      </c>
      <c r="BP261" s="1" t="str">
        <f t="shared" si="214"/>
        <v>к</v>
      </c>
      <c r="BQ261" s="1" t="e">
        <f t="shared" si="215"/>
        <v>#N/A</v>
      </c>
      <c r="BR261" s="1" t="e">
        <f t="shared" si="216"/>
        <v>#N/A</v>
      </c>
      <c r="BS261" s="1" t="e">
        <f t="shared" si="217"/>
        <v>#N/A</v>
      </c>
      <c r="BT261" s="1" t="e">
        <f t="shared" si="218"/>
        <v>#N/A</v>
      </c>
      <c r="BU261" s="1" t="e">
        <f t="shared" si="219"/>
        <v>#N/A</v>
      </c>
      <c r="BW261" s="40" t="str">
        <f t="shared" si="220"/>
        <v/>
      </c>
      <c r="BX261" s="40" t="str">
        <f t="shared" si="221"/>
        <v/>
      </c>
      <c r="BY261" s="40" t="str">
        <f t="shared" si="222"/>
        <v/>
      </c>
      <c r="BZ261" s="40" t="str">
        <f t="shared" si="223"/>
        <v/>
      </c>
      <c r="CA261" s="40" t="str">
        <f t="shared" si="224"/>
        <v/>
      </c>
      <c r="CB261" s="40" t="str">
        <f t="shared" si="225"/>
        <v/>
      </c>
      <c r="CD261" s="10" t="str">
        <f t="shared" si="226"/>
        <v>к</v>
      </c>
      <c r="CE261" s="10" t="e">
        <f t="shared" si="227"/>
        <v>#N/A</v>
      </c>
      <c r="CF261" s="10" t="e">
        <f t="shared" si="228"/>
        <v>#N/A</v>
      </c>
      <c r="CG261" s="10" t="e">
        <f t="shared" si="229"/>
        <v>#N/A</v>
      </c>
      <c r="CH261" s="10" t="e">
        <f t="shared" si="230"/>
        <v>#N/A</v>
      </c>
      <c r="CI261" s="10" t="e">
        <f t="shared" si="231"/>
        <v>#N/A</v>
      </c>
      <c r="CK261" s="40" t="str">
        <f t="shared" si="232"/>
        <v/>
      </c>
      <c r="CL261" s="40" t="str">
        <f t="shared" si="233"/>
        <v/>
      </c>
      <c r="CM261" s="40" t="str">
        <f t="shared" si="234"/>
        <v/>
      </c>
      <c r="CN261" s="40" t="str">
        <f t="shared" si="235"/>
        <v/>
      </c>
      <c r="CO261" s="40" t="str">
        <f t="shared" si="236"/>
        <v/>
      </c>
      <c r="CP261" s="40" t="str">
        <f t="shared" si="237"/>
        <v/>
      </c>
      <c r="CR261" s="9" t="str">
        <f t="shared" si="238"/>
        <v/>
      </c>
      <c r="CS261" s="9" t="str">
        <f t="shared" si="239"/>
        <v/>
      </c>
      <c r="CT261" s="9" t="str">
        <f t="shared" si="240"/>
        <v/>
      </c>
      <c r="CU261" s="9" t="str">
        <f t="shared" si="241"/>
        <v/>
      </c>
      <c r="CV261" s="9" t="str">
        <f t="shared" si="242"/>
        <v/>
      </c>
      <c r="CW261" s="9" t="str">
        <f t="shared" si="243"/>
        <v/>
      </c>
      <c r="CY261" s="9" t="str">
        <f t="shared" si="244"/>
        <v/>
      </c>
      <c r="CZ261" s="9" t="str">
        <f t="shared" si="245"/>
        <v/>
      </c>
      <c r="DA261" s="9" t="str">
        <f t="shared" si="246"/>
        <v/>
      </c>
      <c r="DB261" s="9" t="str">
        <f t="shared" si="247"/>
        <v/>
      </c>
      <c r="DC261" s="9" t="str">
        <f t="shared" si="248"/>
        <v/>
      </c>
      <c r="DD261" s="9" t="str">
        <f t="shared" si="249"/>
        <v/>
      </c>
      <c r="DF261" s="9" t="str">
        <f>IF($A261=2,IF(ISNUMBER(CR261/Ukraine!CR261),100*CR261/Ukraine!CR261,""),"")</f>
        <v/>
      </c>
      <c r="DG261" s="9" t="str">
        <f>IF($A261=2,IF(ISNUMBER(CS261/Ukraine!CS261),100*CS261/Ukraine!CS261,""),"")</f>
        <v/>
      </c>
      <c r="DH261" s="9" t="str">
        <f>IF($A261=2,IF(ISNUMBER(CT261/Ukraine!CT261),100*CT261/Ukraine!CT261,""),"")</f>
        <v/>
      </c>
      <c r="DI261" s="9" t="str">
        <f>IF($A261=2,IF(ISNUMBER(CU261/Ukraine!CU261),100*CU261/Ukraine!CU261,""),"")</f>
        <v/>
      </c>
      <c r="DJ261" s="9" t="str">
        <f>IF($A261=2,IF(ISNUMBER(CV261/Ukraine!CV261),100*CV261/Ukraine!CV261,""),"")</f>
        <v/>
      </c>
      <c r="DK261" s="9" t="str">
        <f>IF($A261=2,IF(ISNUMBER(CW261/Ukraine!CW261),100*CW261/Ukraine!CW261,""),"")</f>
        <v/>
      </c>
      <c r="DM261" s="40" t="str">
        <f t="shared" si="250"/>
        <v/>
      </c>
      <c r="DN261" s="40" t="str">
        <f t="shared" si="251"/>
        <v/>
      </c>
      <c r="DO261" s="40" t="str">
        <f t="shared" si="252"/>
        <v/>
      </c>
      <c r="DP261" s="40" t="str">
        <f t="shared" si="253"/>
        <v/>
      </c>
      <c r="DQ261" s="40" t="str">
        <f t="shared" si="254"/>
        <v/>
      </c>
      <c r="DR261" s="40" t="str">
        <f t="shared" ref="DR261:DR324" si="261">IF($A261=2,IF(ISNUMBER(BU261/BP261),BU261/BP261-1,IF(ISNUMBER(BU261/BQ261),BU261/BQ261-1,IF(ISNUMBER(BT261/BP261),BT261/BP261-1,""))),"")</f>
        <v/>
      </c>
      <c r="DT261" s="40" t="str">
        <f t="shared" si="255"/>
        <v/>
      </c>
      <c r="DU261" s="40" t="str">
        <f t="shared" si="256"/>
        <v/>
      </c>
      <c r="DV261" s="40" t="str">
        <f t="shared" si="257"/>
        <v/>
      </c>
      <c r="DW261" s="40" t="str">
        <f t="shared" si="258"/>
        <v/>
      </c>
      <c r="DX261" s="40" t="str">
        <f t="shared" si="259"/>
        <v/>
      </c>
      <c r="DY261" s="40" t="str">
        <f t="shared" si="260"/>
        <v/>
      </c>
    </row>
    <row r="262" spans="1:129" x14ac:dyDescent="0.2">
      <c r="A262" s="39">
        <f>'Industry selection'!C262</f>
        <v>2</v>
      </c>
      <c r="B262" s="2">
        <v>64.900000000000006</v>
      </c>
      <c r="C262" s="2" t="s">
        <v>533</v>
      </c>
      <c r="E262" s="30" t="s">
        <v>532</v>
      </c>
      <c r="F262" s="31">
        <v>64.900000000000006</v>
      </c>
      <c r="G262" s="32" t="s">
        <v>533</v>
      </c>
      <c r="H262" s="157">
        <f>[1]Ternopil!$F$260</f>
        <v>25</v>
      </c>
      <c r="I262" s="157">
        <f>[1]Ternopil!$G$260</f>
        <v>178</v>
      </c>
      <c r="J262" s="157">
        <f>[1]Ternopil!$H$260</f>
        <v>174</v>
      </c>
      <c r="K262" s="157">
        <f>[1]Ternopil!$I$260</f>
        <v>18700.5</v>
      </c>
      <c r="L262" s="157">
        <f>[1]Ternopil!$J$260</f>
        <v>6369.3</v>
      </c>
      <c r="M262" s="11"/>
      <c r="N262" s="33" t="s">
        <v>986</v>
      </c>
      <c r="O262" s="36">
        <v>64.900000000000006</v>
      </c>
      <c r="P262" s="35" t="s">
        <v>533</v>
      </c>
      <c r="Q262" s="157">
        <f>[2]Ternopil!$F$260</f>
        <v>25</v>
      </c>
      <c r="R262" s="157">
        <f>[2]Ternopil!$G$260</f>
        <v>182</v>
      </c>
      <c r="S262" s="157">
        <f>[2]Ternopil!$H$260</f>
        <v>180</v>
      </c>
      <c r="T262" s="157">
        <f>[2]Ternopil!$I$260</f>
        <v>24738.6</v>
      </c>
      <c r="U262" s="157">
        <f>[2]Ternopil!$J$260</f>
        <v>9057.1</v>
      </c>
      <c r="V262" s="11"/>
      <c r="W262" s="36" t="s">
        <v>1331</v>
      </c>
      <c r="X262" s="36">
        <v>64.900000000000006</v>
      </c>
      <c r="Y262" s="36" t="s">
        <v>533</v>
      </c>
      <c r="Z262" s="157">
        <f>[3]Ternopil!$F$260</f>
        <v>27</v>
      </c>
      <c r="AA262" s="157">
        <f>[3]Ternopil!$G$260</f>
        <v>156</v>
      </c>
      <c r="AB262" s="157">
        <f>[3]Ternopil!$H$260</f>
        <v>149</v>
      </c>
      <c r="AC262" s="157">
        <f>[3]Ternopil!$I$260</f>
        <v>24279.4</v>
      </c>
      <c r="AD262" s="157">
        <f>[3]Ternopil!$J$260</f>
        <v>7129.7</v>
      </c>
      <c r="AE262" s="11"/>
      <c r="AF262" s="37" t="s">
        <v>1331</v>
      </c>
      <c r="AG262" s="37">
        <v>64.900000000000006</v>
      </c>
      <c r="AH262" s="37" t="s">
        <v>533</v>
      </c>
      <c r="AI262" s="157">
        <f>[4]Ternopil!$F$260</f>
        <v>26</v>
      </c>
      <c r="AJ262" s="157" t="str">
        <f>[4]Ternopil!$G$260</f>
        <v>к</v>
      </c>
      <c r="AK262" s="157" t="str">
        <f>[4]Ternopil!$H$260</f>
        <v>к</v>
      </c>
      <c r="AL262" s="157" t="str">
        <f>[4]Ternopil!$I$260</f>
        <v>к</v>
      </c>
      <c r="AM262" s="157" t="str">
        <f>[4]Ternopil!$J$260</f>
        <v>к</v>
      </c>
      <c r="AN262" s="11"/>
      <c r="AO262" s="11" t="s">
        <v>1331</v>
      </c>
      <c r="AP262" s="11">
        <v>64.900000000000006</v>
      </c>
      <c r="AQ262" s="11" t="s">
        <v>533</v>
      </c>
      <c r="AR262" s="157">
        <f>[5]Ternopil!$F$260</f>
        <v>25</v>
      </c>
      <c r="AS262" s="157" t="str">
        <f>[5]Ternopil!$G$260</f>
        <v>к</v>
      </c>
      <c r="AT262" s="157" t="str">
        <f>[5]Ternopil!$H$260</f>
        <v>к</v>
      </c>
      <c r="AU262" s="157" t="str">
        <f>[5]Ternopil!$I$260</f>
        <v>к</v>
      </c>
      <c r="AV262" s="157" t="str">
        <f>[5]Ternopil!$J$260</f>
        <v>к</v>
      </c>
      <c r="AW262" s="11"/>
      <c r="AX262" s="33" t="s">
        <v>1331</v>
      </c>
      <c r="AY262" s="33">
        <v>64.900000000000006</v>
      </c>
      <c r="AZ262" s="33" t="s">
        <v>533</v>
      </c>
      <c r="BA262" s="157">
        <f>[6]Ternopil!$F$260</f>
        <v>26</v>
      </c>
      <c r="BB262" s="157" t="str">
        <f>[6]Ternopil!$G$260</f>
        <v>к</v>
      </c>
      <c r="BC262" s="157" t="str">
        <f>[6]Ternopil!$H$260</f>
        <v>к</v>
      </c>
      <c r="BD262" s="157" t="str">
        <f>[6]Ternopil!$I$260</f>
        <v>к</v>
      </c>
      <c r="BE262" s="157" t="str">
        <f>[6]Ternopil!$J$260</f>
        <v>к</v>
      </c>
      <c r="BG262" s="2">
        <v>64.900000000000006</v>
      </c>
      <c r="BH262" s="2" t="s">
        <v>533</v>
      </c>
      <c r="BI262" s="1">
        <f t="shared" ref="BI262:BI325" si="262">IF($A262&gt;=1,H262,"")</f>
        <v>25</v>
      </c>
      <c r="BJ262" s="1">
        <f t="shared" ref="BJ262:BJ325" si="263">IF($A262&gt;=1,Q262,"")</f>
        <v>25</v>
      </c>
      <c r="BK262" s="1">
        <f t="shared" ref="BK262:BK325" si="264">IF($A262&gt;=1,Z262,"")</f>
        <v>27</v>
      </c>
      <c r="BL262" s="1">
        <f t="shared" ref="BL262:BL325" si="265">IF($A262&gt;=1,AI262,"")</f>
        <v>26</v>
      </c>
      <c r="BM262" s="1">
        <f t="shared" ref="BM262:BM325" si="266">IF($A262&gt;=1,AR262,"")</f>
        <v>25</v>
      </c>
      <c r="BN262" s="1">
        <f t="shared" ref="BN262:BN325" si="267">IF($A262&gt;=1,BA262,"")</f>
        <v>26</v>
      </c>
      <c r="BP262" s="1">
        <f t="shared" ref="BP262:BP325" si="268">IF($A262&gt;=1,J262,"")</f>
        <v>174</v>
      </c>
      <c r="BQ262" s="1">
        <f t="shared" ref="BQ262:BQ325" si="269">IF($A262&gt;=1,S262,"")</f>
        <v>180</v>
      </c>
      <c r="BR262" s="1">
        <f t="shared" ref="BR262:BR325" si="270">IF($A262&gt;=1,AB262,"")</f>
        <v>149</v>
      </c>
      <c r="BS262" s="1" t="str">
        <f t="shared" ref="BS262:BS325" si="271">IF($A262&gt;=1,AK262,"")</f>
        <v>к</v>
      </c>
      <c r="BT262" s="1" t="str">
        <f t="shared" ref="BT262:BT325" si="272">IF($A262&gt;=1,AT262,"")</f>
        <v>к</v>
      </c>
      <c r="BU262" s="1" t="str">
        <f t="shared" ref="BU262:BU325" si="273">IF($A262&gt;=1,BC262,"")</f>
        <v>к</v>
      </c>
      <c r="BW262" s="40">
        <f t="shared" ref="BW262:BW325" si="274">IF($A262=2,IF(ISNUMBER(BP262/BP$4),BP262/BP$4,""),"")</f>
        <v>2.0802945888429257E-3</v>
      </c>
      <c r="BX262" s="40">
        <f t="shared" ref="BX262:BX325" si="275">IF($A262=2,IF(ISNUMBER(BQ262/BQ$4),BQ262/BQ$4,""),"")</f>
        <v>2.2301792816344737E-3</v>
      </c>
      <c r="BY262" s="40">
        <f t="shared" ref="BY262:BY325" si="276">IF($A262=2,IF(ISNUMBER(BR262/BR$4),BR262/BR$4,""),"")</f>
        <v>1.895505489333011E-3</v>
      </c>
      <c r="BZ262" s="40" t="str">
        <f t="shared" ref="BZ262:BZ325" si="277">IF($A262=2,IF(ISNUMBER(BS262/BS$4),BS262/BS$4,""),"")</f>
        <v/>
      </c>
      <c r="CA262" s="40" t="str">
        <f t="shared" ref="CA262:CA325" si="278">IF($A262=2,IF(ISNUMBER(BT262/BT$4),BT262/BT$4,""),"")</f>
        <v/>
      </c>
      <c r="CB262" s="40" t="str">
        <f t="shared" ref="CB262:CB325" si="279">IF($A262=2,IF(ISNUMBER(BU262/BU$4),BU262/BU$4,""),"")</f>
        <v/>
      </c>
      <c r="CD262" s="10">
        <f t="shared" ref="CD262:CD325" si="280">IF($A262&gt;=1,L262,"")</f>
        <v>6369.3</v>
      </c>
      <c r="CE262" s="10">
        <f t="shared" ref="CE262:CE325" si="281">IF($A262&gt;=1,U262,"")</f>
        <v>9057.1</v>
      </c>
      <c r="CF262" s="10">
        <f t="shared" ref="CF262:CF325" si="282">IF($A262&gt;=1,AD262,"")</f>
        <v>7129.7</v>
      </c>
      <c r="CG262" s="10" t="str">
        <f t="shared" ref="CG262:CG325" si="283">IF($A262&gt;=1,AM262,"")</f>
        <v>к</v>
      </c>
      <c r="CH262" s="10" t="str">
        <f t="shared" ref="CH262:CH325" si="284">IF($A262&gt;=1,AV262,"")</f>
        <v>к</v>
      </c>
      <c r="CI262" s="10" t="str">
        <f t="shared" ref="CI262:CI325" si="285">IF($A262&gt;=1,BE262,"")</f>
        <v>к</v>
      </c>
      <c r="CK262" s="40">
        <f t="shared" ref="CK262:CK325" si="286">IF($A262=2,IF(ISNUMBER(CD262/CD$4),CD262/CD$4,""),"")</f>
        <v>3.1891987541830917E-3</v>
      </c>
      <c r="CL262" s="40">
        <f t="shared" ref="CL262:CL325" si="287">IF($A262=2,IF(ISNUMBER(CE262/CE$4),CE262/CE$4,""),"")</f>
        <v>4.3657311482584874E-3</v>
      </c>
      <c r="CM262" s="40">
        <f t="shared" ref="CM262:CM325" si="288">IF($A262=2,IF(ISNUMBER(CF262/CF$4),CF262/CF$4,""),"")</f>
        <v>3.1981551296103535E-3</v>
      </c>
      <c r="CN262" s="40" t="str">
        <f t="shared" ref="CN262:CN325" si="289">IF($A262=2,IF(ISNUMBER(CG262/CG$4),CG262/CG$4,""),"")</f>
        <v/>
      </c>
      <c r="CO262" s="40" t="str">
        <f t="shared" ref="CO262:CO325" si="290">IF($A262=2,IF(ISNUMBER(CH262/CH$4),CH262/CH$4,""),"")</f>
        <v/>
      </c>
      <c r="CP262" s="40" t="str">
        <f t="shared" ref="CP262:CP325" si="291">IF($A262=2,IF(ISNUMBER(CI262/CI$4),CI262/CI$4,""),"")</f>
        <v/>
      </c>
      <c r="CR262" s="9">
        <f t="shared" ref="CR262:CR325" si="292">IF($A262=2,IF(ISNUMBER(CD262/BP262),CD262/BP262,""),"")</f>
        <v>36.605172413793106</v>
      </c>
      <c r="CS262" s="9">
        <f t="shared" ref="CS262:CS325" si="293">IF($A262=2,IF(ISNUMBER(CE262/BQ262),CE262/BQ262,""),"")</f>
        <v>50.317222222222227</v>
      </c>
      <c r="CT262" s="9">
        <f t="shared" ref="CT262:CT325" si="294">IF($A262=2,IF(ISNUMBER(CF262/BR262),CF262/BR262,""),"")</f>
        <v>47.850335570469795</v>
      </c>
      <c r="CU262" s="9" t="str">
        <f t="shared" ref="CU262:CU325" si="295">IF($A262=2,IF(ISNUMBER(CG262/BS262),CG262/BS262,""),"")</f>
        <v/>
      </c>
      <c r="CV262" s="9" t="str">
        <f t="shared" ref="CV262:CV325" si="296">IF($A262=2,IF(ISNUMBER(CH262/BT262),CH262/BT262,""),"")</f>
        <v/>
      </c>
      <c r="CW262" s="9" t="str">
        <f t="shared" ref="CW262:CW325" si="297">IF($A262=2,IF(ISNUMBER(CI262/BU262),CI262/BU262,""),"")</f>
        <v/>
      </c>
      <c r="CY262" s="9">
        <f t="shared" ref="CY262:CY325" si="298">IF($A262=2,IF(ISNUMBER(CR262/CR$4),100*CR262/CR$4,""),"")</f>
        <v>153.30515068815066</v>
      </c>
      <c r="CZ262" s="9">
        <f t="shared" ref="CZ262:CZ325" si="299">IF($A262=2,IF(ISNUMBER(CS262/CS$4),100*CS262/CS$4,""),"")</f>
        <v>195.75695928171709</v>
      </c>
      <c r="DA262" s="9">
        <f t="shared" ref="DA262:DA325" si="300">IF($A262=2,IF(ISNUMBER(CT262/CT$4),100*CT262/CT$4,""),"")</f>
        <v>168.72307400891347</v>
      </c>
      <c r="DB262" s="9" t="str">
        <f t="shared" ref="DB262:DB325" si="301">IF($A262=2,IF(ISNUMBER(CU262/CU$4),100*CU262/CU$4,""),"")</f>
        <v/>
      </c>
      <c r="DC262" s="9" t="str">
        <f t="shared" ref="DC262:DC325" si="302">IF($A262=2,IF(ISNUMBER(CV262/CV$4),100*CV262/CV$4,""),"")</f>
        <v/>
      </c>
      <c r="DD262" s="9" t="str">
        <f t="shared" ref="DD262:DD325" si="303">IF($A262=2,IF(ISNUMBER(CW262/CW$4),100*CW262/CW$4,""),"")</f>
        <v/>
      </c>
      <c r="DF262" s="9">
        <f>IF($A262=2,IF(ISNUMBER(CR262/Ukraine!CR262),100*CR262/Ukraine!CR262,""),"")</f>
        <v>89.328962435609668</v>
      </c>
      <c r="DG262" s="9">
        <f>IF($A262=2,IF(ISNUMBER(CS262/Ukraine!CS262),100*CS262/Ukraine!CS262,""),"")</f>
        <v>129.73489027228268</v>
      </c>
      <c r="DH262" s="9">
        <f>IF($A262=2,IF(ISNUMBER(CT262/Ukraine!CT262),100*CT262/Ukraine!CT262,""),"")</f>
        <v>116.99312937477707</v>
      </c>
      <c r="DI262" s="9" t="str">
        <f>IF($A262=2,IF(ISNUMBER(CU262/Ukraine!CU262),100*CU262/Ukraine!CU262,""),"")</f>
        <v/>
      </c>
      <c r="DJ262" s="9" t="str">
        <f>IF($A262=2,IF(ISNUMBER(CV262/Ukraine!CV262),100*CV262/Ukraine!CV262,""),"")</f>
        <v/>
      </c>
      <c r="DK262" s="9" t="str">
        <f>IF($A262=2,IF(ISNUMBER(CW262/Ukraine!CW262),100*CW262/Ukraine!CW262,""),"")</f>
        <v/>
      </c>
      <c r="DM262" s="40">
        <f t="shared" ref="DM262:DM325" si="304">IF($A262=2,IF(ISNUMBER(BQ262/BP262),BQ262/BP262-1,""),"")</f>
        <v>3.4482758620689724E-2</v>
      </c>
      <c r="DN262" s="40">
        <f t="shared" ref="DN262:DN325" si="305">IF($A262=2,IF(ISNUMBER(BR262/BQ262),BR262/BQ262-1,""),"")</f>
        <v>-0.17222222222222228</v>
      </c>
      <c r="DO262" s="40" t="str">
        <f t="shared" ref="DO262:DO325" si="306">IF($A262=2,IF(ISNUMBER(BS262/BR262),BS262/BR262-1,""),"")</f>
        <v/>
      </c>
      <c r="DP262" s="40" t="str">
        <f t="shared" ref="DP262:DP325" si="307">IF($A262=2,IF(ISNUMBER(BT262/BS262),BT262/BS262-1,""),"")</f>
        <v/>
      </c>
      <c r="DQ262" s="40" t="str">
        <f t="shared" ref="DQ262:DQ325" si="308">IF($A262=2,IF(ISNUMBER(BU262/BT262),BU262/BT262-1,""),"")</f>
        <v/>
      </c>
      <c r="DR262" s="40" t="str">
        <f t="shared" si="261"/>
        <v/>
      </c>
      <c r="DT262" s="40">
        <f t="shared" ref="DT262:DT325" si="309">IF($A262=2,IF(ISNUMBER(CS262/CR262),CS262/CR262-1,""),"")</f>
        <v>0.37459323107196507</v>
      </c>
      <c r="DU262" s="40">
        <f t="shared" ref="DU262:DU325" si="310">IF($A262=2,IF(ISNUMBER(CT262/CS262),CT262/CS262-1,""),"")</f>
        <v>-4.9026685949745241E-2</v>
      </c>
      <c r="DV262" s="40" t="str">
        <f t="shared" ref="DV262:DV325" si="311">IF($A262=2,IF(ISNUMBER(CU262/CT262),CU262/CT262-1,""),"")</f>
        <v/>
      </c>
      <c r="DW262" s="40" t="str">
        <f t="shared" ref="DW262:DW325" si="312">IF($A262=2,IF(ISNUMBER(CV262/CU262),CV262/CU262-1,""),"")</f>
        <v/>
      </c>
      <c r="DX262" s="40" t="str">
        <f t="shared" ref="DX262:DX325" si="313">IF($A262=2,IF(ISNUMBER(CW262/CV262),CW262/CV262-1,""),"")</f>
        <v/>
      </c>
      <c r="DY262" s="40" t="str">
        <f t="shared" ref="DY262:DY325" si="314">IF($A262=2,IF(ISNUMBER(CW262/CR262),CW262/CR262-1,IF(ISNUMBER(CW262/CS262),CW262/CS262-1,IF(ISNUMBER(CV262/CR262),CV262/CR262-1,""))),"")</f>
        <v/>
      </c>
    </row>
    <row r="263" spans="1:129" x14ac:dyDescent="0.2">
      <c r="A263" s="39">
        <f>'Industry selection'!C263</f>
        <v>1</v>
      </c>
      <c r="B263" s="2">
        <v>65</v>
      </c>
      <c r="C263" s="2" t="s">
        <v>535</v>
      </c>
      <c r="E263" s="30" t="s">
        <v>534</v>
      </c>
      <c r="F263" s="31">
        <v>65</v>
      </c>
      <c r="G263" s="32" t="s">
        <v>535</v>
      </c>
      <c r="H263" s="157" t="e">
        <f>[1]Ternopil!$F$261</f>
        <v>#N/A</v>
      </c>
      <c r="I263" s="157" t="e">
        <f>[1]Ternopil!$G$261</f>
        <v>#N/A</v>
      </c>
      <c r="J263" s="157" t="e">
        <f>[1]Ternopil!$H$261</f>
        <v>#N/A</v>
      </c>
      <c r="K263" s="157" t="e">
        <f>[1]Ternopil!$I$261</f>
        <v>#N/A</v>
      </c>
      <c r="L263" s="157" t="e">
        <f>[1]Ternopil!$J$261</f>
        <v>#N/A</v>
      </c>
      <c r="M263" s="11"/>
      <c r="N263" s="33" t="s">
        <v>987</v>
      </c>
      <c r="O263" s="36">
        <v>65</v>
      </c>
      <c r="P263" s="35" t="s">
        <v>535</v>
      </c>
      <c r="Q263" s="157" t="e">
        <f>[2]Ternopil!$F$261</f>
        <v>#N/A</v>
      </c>
      <c r="R263" s="157" t="e">
        <f>[2]Ternopil!$G$261</f>
        <v>#N/A</v>
      </c>
      <c r="S263" s="157" t="e">
        <f>[2]Ternopil!$H$261</f>
        <v>#N/A</v>
      </c>
      <c r="T263" s="157" t="e">
        <f>[2]Ternopil!$I$261</f>
        <v>#N/A</v>
      </c>
      <c r="U263" s="157" t="e">
        <f>[2]Ternopil!$J$261</f>
        <v>#N/A</v>
      </c>
      <c r="V263" s="11"/>
      <c r="W263" s="36" t="s">
        <v>1332</v>
      </c>
      <c r="X263" s="36">
        <v>65</v>
      </c>
      <c r="Y263" s="36" t="s">
        <v>535</v>
      </c>
      <c r="Z263" s="157" t="e">
        <f>[3]Ternopil!$F$261</f>
        <v>#N/A</v>
      </c>
      <c r="AA263" s="157" t="e">
        <f>[3]Ternopil!$G$261</f>
        <v>#N/A</v>
      </c>
      <c r="AB263" s="157" t="e">
        <f>[3]Ternopil!$H$261</f>
        <v>#N/A</v>
      </c>
      <c r="AC263" s="157" t="e">
        <f>[3]Ternopil!$I$261</f>
        <v>#N/A</v>
      </c>
      <c r="AD263" s="157" t="e">
        <f>[3]Ternopil!$J$261</f>
        <v>#N/A</v>
      </c>
      <c r="AE263" s="11"/>
      <c r="AF263" s="37" t="s">
        <v>1332</v>
      </c>
      <c r="AG263" s="37">
        <v>65</v>
      </c>
      <c r="AH263" s="37" t="s">
        <v>535</v>
      </c>
      <c r="AI263" s="157" t="e">
        <f>[4]Ternopil!$F$261</f>
        <v>#N/A</v>
      </c>
      <c r="AJ263" s="157" t="e">
        <f>[4]Ternopil!$G$261</f>
        <v>#N/A</v>
      </c>
      <c r="AK263" s="157" t="e">
        <f>[4]Ternopil!$H$261</f>
        <v>#N/A</v>
      </c>
      <c r="AL263" s="157" t="e">
        <f>[4]Ternopil!$I$261</f>
        <v>#N/A</v>
      </c>
      <c r="AM263" s="157" t="e">
        <f>[4]Ternopil!$J$261</f>
        <v>#N/A</v>
      </c>
      <c r="AN263" s="11"/>
      <c r="AO263" s="11" t="s">
        <v>1332</v>
      </c>
      <c r="AP263" s="11">
        <v>65</v>
      </c>
      <c r="AQ263" s="11" t="s">
        <v>535</v>
      </c>
      <c r="AR263" s="157" t="e">
        <f>[5]Ternopil!$F$261</f>
        <v>#N/A</v>
      </c>
      <c r="AS263" s="157" t="e">
        <f>[5]Ternopil!$G$261</f>
        <v>#N/A</v>
      </c>
      <c r="AT263" s="157" t="e">
        <f>[5]Ternopil!$H$261</f>
        <v>#N/A</v>
      </c>
      <c r="AU263" s="157" t="e">
        <f>[5]Ternopil!$I$261</f>
        <v>#N/A</v>
      </c>
      <c r="AV263" s="157" t="e">
        <f>[5]Ternopil!$J$261</f>
        <v>#N/A</v>
      </c>
      <c r="AW263" s="11"/>
      <c r="AX263" s="33" t="s">
        <v>1332</v>
      </c>
      <c r="AY263" s="33">
        <v>65</v>
      </c>
      <c r="AZ263" s="33" t="s">
        <v>535</v>
      </c>
      <c r="BA263" s="157" t="e">
        <f>[6]Ternopil!$F$261</f>
        <v>#N/A</v>
      </c>
      <c r="BB263" s="157" t="e">
        <f>[6]Ternopil!$G$261</f>
        <v>#N/A</v>
      </c>
      <c r="BC263" s="157" t="e">
        <f>[6]Ternopil!$H$261</f>
        <v>#N/A</v>
      </c>
      <c r="BD263" s="157" t="e">
        <f>[6]Ternopil!$I$261</f>
        <v>#N/A</v>
      </c>
      <c r="BE263" s="157" t="e">
        <f>[6]Ternopil!$J$261</f>
        <v>#N/A</v>
      </c>
      <c r="BG263" s="2">
        <v>65</v>
      </c>
      <c r="BH263" s="2" t="s">
        <v>535</v>
      </c>
      <c r="BI263" s="1" t="e">
        <f t="shared" si="262"/>
        <v>#N/A</v>
      </c>
      <c r="BJ263" s="1" t="e">
        <f t="shared" si="263"/>
        <v>#N/A</v>
      </c>
      <c r="BK263" s="1" t="e">
        <f t="shared" si="264"/>
        <v>#N/A</v>
      </c>
      <c r="BL263" s="1" t="e">
        <f t="shared" si="265"/>
        <v>#N/A</v>
      </c>
      <c r="BM263" s="1" t="e">
        <f t="shared" si="266"/>
        <v>#N/A</v>
      </c>
      <c r="BN263" s="1" t="e">
        <f t="shared" si="267"/>
        <v>#N/A</v>
      </c>
      <c r="BP263" s="1" t="e">
        <f t="shared" si="268"/>
        <v>#N/A</v>
      </c>
      <c r="BQ263" s="1" t="e">
        <f t="shared" si="269"/>
        <v>#N/A</v>
      </c>
      <c r="BR263" s="1" t="e">
        <f t="shared" si="270"/>
        <v>#N/A</v>
      </c>
      <c r="BS263" s="1" t="e">
        <f t="shared" si="271"/>
        <v>#N/A</v>
      </c>
      <c r="BT263" s="1" t="e">
        <f t="shared" si="272"/>
        <v>#N/A</v>
      </c>
      <c r="BU263" s="1" t="e">
        <f t="shared" si="273"/>
        <v>#N/A</v>
      </c>
      <c r="BW263" s="40" t="str">
        <f t="shared" si="274"/>
        <v/>
      </c>
      <c r="BX263" s="40" t="str">
        <f t="shared" si="275"/>
        <v/>
      </c>
      <c r="BY263" s="40" t="str">
        <f t="shared" si="276"/>
        <v/>
      </c>
      <c r="BZ263" s="40" t="str">
        <f t="shared" si="277"/>
        <v/>
      </c>
      <c r="CA263" s="40" t="str">
        <f t="shared" si="278"/>
        <v/>
      </c>
      <c r="CB263" s="40" t="str">
        <f t="shared" si="279"/>
        <v/>
      </c>
      <c r="CD263" s="10" t="e">
        <f t="shared" si="280"/>
        <v>#N/A</v>
      </c>
      <c r="CE263" s="10" t="e">
        <f t="shared" si="281"/>
        <v>#N/A</v>
      </c>
      <c r="CF263" s="10" t="e">
        <f t="shared" si="282"/>
        <v>#N/A</v>
      </c>
      <c r="CG263" s="10" t="e">
        <f t="shared" si="283"/>
        <v>#N/A</v>
      </c>
      <c r="CH263" s="10" t="e">
        <f t="shared" si="284"/>
        <v>#N/A</v>
      </c>
      <c r="CI263" s="10" t="e">
        <f t="shared" si="285"/>
        <v>#N/A</v>
      </c>
      <c r="CK263" s="40" t="str">
        <f t="shared" si="286"/>
        <v/>
      </c>
      <c r="CL263" s="40" t="str">
        <f t="shared" si="287"/>
        <v/>
      </c>
      <c r="CM263" s="40" t="str">
        <f t="shared" si="288"/>
        <v/>
      </c>
      <c r="CN263" s="40" t="str">
        <f t="shared" si="289"/>
        <v/>
      </c>
      <c r="CO263" s="40" t="str">
        <f t="shared" si="290"/>
        <v/>
      </c>
      <c r="CP263" s="40" t="str">
        <f t="shared" si="291"/>
        <v/>
      </c>
      <c r="CR263" s="9" t="str">
        <f t="shared" si="292"/>
        <v/>
      </c>
      <c r="CS263" s="9" t="str">
        <f t="shared" si="293"/>
        <v/>
      </c>
      <c r="CT263" s="9" t="str">
        <f t="shared" si="294"/>
        <v/>
      </c>
      <c r="CU263" s="9" t="str">
        <f t="shared" si="295"/>
        <v/>
      </c>
      <c r="CV263" s="9" t="str">
        <f t="shared" si="296"/>
        <v/>
      </c>
      <c r="CW263" s="9" t="str">
        <f t="shared" si="297"/>
        <v/>
      </c>
      <c r="CY263" s="9" t="str">
        <f t="shared" si="298"/>
        <v/>
      </c>
      <c r="CZ263" s="9" t="str">
        <f t="shared" si="299"/>
        <v/>
      </c>
      <c r="DA263" s="9" t="str">
        <f t="shared" si="300"/>
        <v/>
      </c>
      <c r="DB263" s="9" t="str">
        <f t="shared" si="301"/>
        <v/>
      </c>
      <c r="DC263" s="9" t="str">
        <f t="shared" si="302"/>
        <v/>
      </c>
      <c r="DD263" s="9" t="str">
        <f t="shared" si="303"/>
        <v/>
      </c>
      <c r="DF263" s="9" t="str">
        <f>IF($A263=2,IF(ISNUMBER(CR263/Ukraine!CR263),100*CR263/Ukraine!CR263,""),"")</f>
        <v/>
      </c>
      <c r="DG263" s="9" t="str">
        <f>IF($A263=2,IF(ISNUMBER(CS263/Ukraine!CS263),100*CS263/Ukraine!CS263,""),"")</f>
        <v/>
      </c>
      <c r="DH263" s="9" t="str">
        <f>IF($A263=2,IF(ISNUMBER(CT263/Ukraine!CT263),100*CT263/Ukraine!CT263,""),"")</f>
        <v/>
      </c>
      <c r="DI263" s="9" t="str">
        <f>IF($A263=2,IF(ISNUMBER(CU263/Ukraine!CU263),100*CU263/Ukraine!CU263,""),"")</f>
        <v/>
      </c>
      <c r="DJ263" s="9" t="str">
        <f>IF($A263=2,IF(ISNUMBER(CV263/Ukraine!CV263),100*CV263/Ukraine!CV263,""),"")</f>
        <v/>
      </c>
      <c r="DK263" s="9" t="str">
        <f>IF($A263=2,IF(ISNUMBER(CW263/Ukraine!CW263),100*CW263/Ukraine!CW263,""),"")</f>
        <v/>
      </c>
      <c r="DM263" s="40" t="str">
        <f t="shared" si="304"/>
        <v/>
      </c>
      <c r="DN263" s="40" t="str">
        <f t="shared" si="305"/>
        <v/>
      </c>
      <c r="DO263" s="40" t="str">
        <f t="shared" si="306"/>
        <v/>
      </c>
      <c r="DP263" s="40" t="str">
        <f t="shared" si="307"/>
        <v/>
      </c>
      <c r="DQ263" s="40" t="str">
        <f t="shared" si="308"/>
        <v/>
      </c>
      <c r="DR263" s="40" t="str">
        <f t="shared" si="261"/>
        <v/>
      </c>
      <c r="DT263" s="40" t="str">
        <f t="shared" si="309"/>
        <v/>
      </c>
      <c r="DU263" s="40" t="str">
        <f t="shared" si="310"/>
        <v/>
      </c>
      <c r="DV263" s="40" t="str">
        <f t="shared" si="311"/>
        <v/>
      </c>
      <c r="DW263" s="40" t="str">
        <f t="shared" si="312"/>
        <v/>
      </c>
      <c r="DX263" s="40" t="str">
        <f t="shared" si="313"/>
        <v/>
      </c>
      <c r="DY263" s="40" t="str">
        <f t="shared" si="314"/>
        <v/>
      </c>
    </row>
    <row r="264" spans="1:129" x14ac:dyDescent="0.2">
      <c r="A264" s="39">
        <f>'Industry selection'!C264</f>
        <v>1</v>
      </c>
      <c r="B264" s="2">
        <v>65.099999999999994</v>
      </c>
      <c r="C264" s="2" t="s">
        <v>537</v>
      </c>
      <c r="E264" s="30" t="s">
        <v>536</v>
      </c>
      <c r="F264" s="31">
        <v>65.099999999999994</v>
      </c>
      <c r="G264" s="32" t="s">
        <v>537</v>
      </c>
      <c r="H264" s="157" t="e">
        <f>[1]Ternopil!$F$262</f>
        <v>#N/A</v>
      </c>
      <c r="I264" s="157" t="e">
        <f>[1]Ternopil!$G$262</f>
        <v>#N/A</v>
      </c>
      <c r="J264" s="157" t="e">
        <f>[1]Ternopil!$H$262</f>
        <v>#N/A</v>
      </c>
      <c r="K264" s="157" t="e">
        <f>[1]Ternopil!$I$262</f>
        <v>#N/A</v>
      </c>
      <c r="L264" s="157" t="e">
        <f>[1]Ternopil!$J$262</f>
        <v>#N/A</v>
      </c>
      <c r="M264" s="11"/>
      <c r="N264" s="33" t="s">
        <v>988</v>
      </c>
      <c r="O264" s="36">
        <v>65.099999999999994</v>
      </c>
      <c r="P264" s="35" t="s">
        <v>537</v>
      </c>
      <c r="Q264" s="157" t="e">
        <f>[2]Ternopil!$F$262</f>
        <v>#N/A</v>
      </c>
      <c r="R264" s="157" t="e">
        <f>[2]Ternopil!$G$262</f>
        <v>#N/A</v>
      </c>
      <c r="S264" s="157" t="e">
        <f>[2]Ternopil!$H$262</f>
        <v>#N/A</v>
      </c>
      <c r="T264" s="157" t="e">
        <f>[2]Ternopil!$I$262</f>
        <v>#N/A</v>
      </c>
      <c r="U264" s="157" t="e">
        <f>[2]Ternopil!$J$262</f>
        <v>#N/A</v>
      </c>
      <c r="V264" s="11"/>
      <c r="W264" s="36" t="s">
        <v>1333</v>
      </c>
      <c r="X264" s="36">
        <v>65.099999999999994</v>
      </c>
      <c r="Y264" s="36" t="s">
        <v>537</v>
      </c>
      <c r="Z264" s="157" t="e">
        <f>[3]Ternopil!$F$262</f>
        <v>#N/A</v>
      </c>
      <c r="AA264" s="157" t="e">
        <f>[3]Ternopil!$G$262</f>
        <v>#N/A</v>
      </c>
      <c r="AB264" s="157" t="e">
        <f>[3]Ternopil!$H$262</f>
        <v>#N/A</v>
      </c>
      <c r="AC264" s="157" t="e">
        <f>[3]Ternopil!$I$262</f>
        <v>#N/A</v>
      </c>
      <c r="AD264" s="157" t="e">
        <f>[3]Ternopil!$J$262</f>
        <v>#N/A</v>
      </c>
      <c r="AE264" s="11"/>
      <c r="AF264" s="37" t="s">
        <v>1333</v>
      </c>
      <c r="AG264" s="37">
        <v>65.099999999999994</v>
      </c>
      <c r="AH264" s="37" t="s">
        <v>537</v>
      </c>
      <c r="AI264" s="157" t="e">
        <f>[4]Ternopil!$F$262</f>
        <v>#N/A</v>
      </c>
      <c r="AJ264" s="157" t="e">
        <f>[4]Ternopil!$G$262</f>
        <v>#N/A</v>
      </c>
      <c r="AK264" s="157" t="e">
        <f>[4]Ternopil!$H$262</f>
        <v>#N/A</v>
      </c>
      <c r="AL264" s="157" t="e">
        <f>[4]Ternopil!$I$262</f>
        <v>#N/A</v>
      </c>
      <c r="AM264" s="157" t="e">
        <f>[4]Ternopil!$J$262</f>
        <v>#N/A</v>
      </c>
      <c r="AN264" s="11"/>
      <c r="AO264" s="11" t="s">
        <v>1333</v>
      </c>
      <c r="AP264" s="11">
        <v>65.099999999999994</v>
      </c>
      <c r="AQ264" s="11" t="s">
        <v>537</v>
      </c>
      <c r="AR264" s="157" t="e">
        <f>[5]Ternopil!$F$262</f>
        <v>#N/A</v>
      </c>
      <c r="AS264" s="157" t="e">
        <f>[5]Ternopil!$G$262</f>
        <v>#N/A</v>
      </c>
      <c r="AT264" s="157" t="e">
        <f>[5]Ternopil!$H$262</f>
        <v>#N/A</v>
      </c>
      <c r="AU264" s="157" t="e">
        <f>[5]Ternopil!$I$262</f>
        <v>#N/A</v>
      </c>
      <c r="AV264" s="157" t="e">
        <f>[5]Ternopil!$J$262</f>
        <v>#N/A</v>
      </c>
      <c r="AW264" s="11"/>
      <c r="AX264" s="33" t="s">
        <v>1333</v>
      </c>
      <c r="AY264" s="33">
        <v>65.099999999999994</v>
      </c>
      <c r="AZ264" s="33" t="s">
        <v>537</v>
      </c>
      <c r="BA264" s="157" t="e">
        <f>[6]Ternopil!$F$262</f>
        <v>#N/A</v>
      </c>
      <c r="BB264" s="157" t="e">
        <f>[6]Ternopil!$G$262</f>
        <v>#N/A</v>
      </c>
      <c r="BC264" s="157" t="e">
        <f>[6]Ternopil!$H$262</f>
        <v>#N/A</v>
      </c>
      <c r="BD264" s="157" t="e">
        <f>[6]Ternopil!$I$262</f>
        <v>#N/A</v>
      </c>
      <c r="BE264" s="157" t="e">
        <f>[6]Ternopil!$J$262</f>
        <v>#N/A</v>
      </c>
      <c r="BG264" s="2">
        <v>65.099999999999994</v>
      </c>
      <c r="BH264" s="2" t="s">
        <v>537</v>
      </c>
      <c r="BI264" s="1" t="e">
        <f t="shared" si="262"/>
        <v>#N/A</v>
      </c>
      <c r="BJ264" s="1" t="e">
        <f t="shared" si="263"/>
        <v>#N/A</v>
      </c>
      <c r="BK264" s="1" t="e">
        <f t="shared" si="264"/>
        <v>#N/A</v>
      </c>
      <c r="BL264" s="1" t="e">
        <f t="shared" si="265"/>
        <v>#N/A</v>
      </c>
      <c r="BM264" s="1" t="e">
        <f t="shared" si="266"/>
        <v>#N/A</v>
      </c>
      <c r="BN264" s="1" t="e">
        <f t="shared" si="267"/>
        <v>#N/A</v>
      </c>
      <c r="BP264" s="1" t="e">
        <f t="shared" si="268"/>
        <v>#N/A</v>
      </c>
      <c r="BQ264" s="1" t="e">
        <f t="shared" si="269"/>
        <v>#N/A</v>
      </c>
      <c r="BR264" s="1" t="e">
        <f t="shared" si="270"/>
        <v>#N/A</v>
      </c>
      <c r="BS264" s="1" t="e">
        <f t="shared" si="271"/>
        <v>#N/A</v>
      </c>
      <c r="BT264" s="1" t="e">
        <f t="shared" si="272"/>
        <v>#N/A</v>
      </c>
      <c r="BU264" s="1" t="e">
        <f t="shared" si="273"/>
        <v>#N/A</v>
      </c>
      <c r="BW264" s="40" t="str">
        <f t="shared" si="274"/>
        <v/>
      </c>
      <c r="BX264" s="40" t="str">
        <f t="shared" si="275"/>
        <v/>
      </c>
      <c r="BY264" s="40" t="str">
        <f t="shared" si="276"/>
        <v/>
      </c>
      <c r="BZ264" s="40" t="str">
        <f t="shared" si="277"/>
        <v/>
      </c>
      <c r="CA264" s="40" t="str">
        <f t="shared" si="278"/>
        <v/>
      </c>
      <c r="CB264" s="40" t="str">
        <f t="shared" si="279"/>
        <v/>
      </c>
      <c r="CD264" s="10" t="e">
        <f t="shared" si="280"/>
        <v>#N/A</v>
      </c>
      <c r="CE264" s="10" t="e">
        <f t="shared" si="281"/>
        <v>#N/A</v>
      </c>
      <c r="CF264" s="10" t="e">
        <f t="shared" si="282"/>
        <v>#N/A</v>
      </c>
      <c r="CG264" s="10" t="e">
        <f t="shared" si="283"/>
        <v>#N/A</v>
      </c>
      <c r="CH264" s="10" t="e">
        <f t="shared" si="284"/>
        <v>#N/A</v>
      </c>
      <c r="CI264" s="10" t="e">
        <f t="shared" si="285"/>
        <v>#N/A</v>
      </c>
      <c r="CK264" s="40" t="str">
        <f t="shared" si="286"/>
        <v/>
      </c>
      <c r="CL264" s="40" t="str">
        <f t="shared" si="287"/>
        <v/>
      </c>
      <c r="CM264" s="40" t="str">
        <f t="shared" si="288"/>
        <v/>
      </c>
      <c r="CN264" s="40" t="str">
        <f t="shared" si="289"/>
        <v/>
      </c>
      <c r="CO264" s="40" t="str">
        <f t="shared" si="290"/>
        <v/>
      </c>
      <c r="CP264" s="40" t="str">
        <f t="shared" si="291"/>
        <v/>
      </c>
      <c r="CR264" s="9" t="str">
        <f t="shared" si="292"/>
        <v/>
      </c>
      <c r="CS264" s="9" t="str">
        <f t="shared" si="293"/>
        <v/>
      </c>
      <c r="CT264" s="9" t="str">
        <f t="shared" si="294"/>
        <v/>
      </c>
      <c r="CU264" s="9" t="str">
        <f t="shared" si="295"/>
        <v/>
      </c>
      <c r="CV264" s="9" t="str">
        <f t="shared" si="296"/>
        <v/>
      </c>
      <c r="CW264" s="9" t="str">
        <f t="shared" si="297"/>
        <v/>
      </c>
      <c r="CY264" s="9" t="str">
        <f t="shared" si="298"/>
        <v/>
      </c>
      <c r="CZ264" s="9" t="str">
        <f t="shared" si="299"/>
        <v/>
      </c>
      <c r="DA264" s="9" t="str">
        <f t="shared" si="300"/>
        <v/>
      </c>
      <c r="DB264" s="9" t="str">
        <f t="shared" si="301"/>
        <v/>
      </c>
      <c r="DC264" s="9" t="str">
        <f t="shared" si="302"/>
        <v/>
      </c>
      <c r="DD264" s="9" t="str">
        <f t="shared" si="303"/>
        <v/>
      </c>
      <c r="DF264" s="9" t="str">
        <f>IF($A264=2,IF(ISNUMBER(CR264/Ukraine!CR264),100*CR264/Ukraine!CR264,""),"")</f>
        <v/>
      </c>
      <c r="DG264" s="9" t="str">
        <f>IF($A264=2,IF(ISNUMBER(CS264/Ukraine!CS264),100*CS264/Ukraine!CS264,""),"")</f>
        <v/>
      </c>
      <c r="DH264" s="9" t="str">
        <f>IF($A264=2,IF(ISNUMBER(CT264/Ukraine!CT264),100*CT264/Ukraine!CT264,""),"")</f>
        <v/>
      </c>
      <c r="DI264" s="9" t="str">
        <f>IF($A264=2,IF(ISNUMBER(CU264/Ukraine!CU264),100*CU264/Ukraine!CU264,""),"")</f>
        <v/>
      </c>
      <c r="DJ264" s="9" t="str">
        <f>IF($A264=2,IF(ISNUMBER(CV264/Ukraine!CV264),100*CV264/Ukraine!CV264,""),"")</f>
        <v/>
      </c>
      <c r="DK264" s="9" t="str">
        <f>IF($A264=2,IF(ISNUMBER(CW264/Ukraine!CW264),100*CW264/Ukraine!CW264,""),"")</f>
        <v/>
      </c>
      <c r="DM264" s="40" t="str">
        <f t="shared" si="304"/>
        <v/>
      </c>
      <c r="DN264" s="40" t="str">
        <f t="shared" si="305"/>
        <v/>
      </c>
      <c r="DO264" s="40" t="str">
        <f t="shared" si="306"/>
        <v/>
      </c>
      <c r="DP264" s="40" t="str">
        <f t="shared" si="307"/>
        <v/>
      </c>
      <c r="DQ264" s="40" t="str">
        <f t="shared" si="308"/>
        <v/>
      </c>
      <c r="DR264" s="40" t="str">
        <f t="shared" si="261"/>
        <v/>
      </c>
      <c r="DT264" s="40" t="str">
        <f t="shared" si="309"/>
        <v/>
      </c>
      <c r="DU264" s="40" t="str">
        <f t="shared" si="310"/>
        <v/>
      </c>
      <c r="DV264" s="40" t="str">
        <f t="shared" si="311"/>
        <v/>
      </c>
      <c r="DW264" s="40" t="str">
        <f t="shared" si="312"/>
        <v/>
      </c>
      <c r="DX264" s="40" t="str">
        <f t="shared" si="313"/>
        <v/>
      </c>
      <c r="DY264" s="40" t="str">
        <f t="shared" si="314"/>
        <v/>
      </c>
    </row>
    <row r="265" spans="1:129" x14ac:dyDescent="0.2">
      <c r="A265" s="39">
        <f>'Industry selection'!C265</f>
        <v>1</v>
      </c>
      <c r="B265" s="2">
        <v>65.2</v>
      </c>
      <c r="C265" s="2" t="s">
        <v>539</v>
      </c>
      <c r="E265" s="30" t="s">
        <v>538</v>
      </c>
      <c r="F265" s="31">
        <v>65.2</v>
      </c>
      <c r="G265" s="32" t="s">
        <v>539</v>
      </c>
      <c r="H265" s="157" t="e">
        <f>[1]Ternopil!$F$263</f>
        <v>#N/A</v>
      </c>
      <c r="I265" s="157" t="e">
        <f>[1]Ternopil!$G$263</f>
        <v>#N/A</v>
      </c>
      <c r="J265" s="157" t="e">
        <f>[1]Ternopil!$H$263</f>
        <v>#N/A</v>
      </c>
      <c r="K265" s="157" t="e">
        <f>[1]Ternopil!$I$263</f>
        <v>#N/A</v>
      </c>
      <c r="L265" s="157" t="e">
        <f>[1]Ternopil!$J$263</f>
        <v>#N/A</v>
      </c>
      <c r="M265" s="11"/>
      <c r="N265" s="33" t="s">
        <v>989</v>
      </c>
      <c r="O265" s="36">
        <v>65.2</v>
      </c>
      <c r="P265" s="35" t="s">
        <v>539</v>
      </c>
      <c r="Q265" s="157" t="e">
        <f>[2]Ternopil!$F$263</f>
        <v>#N/A</v>
      </c>
      <c r="R265" s="157" t="e">
        <f>[2]Ternopil!$G$263</f>
        <v>#N/A</v>
      </c>
      <c r="S265" s="157" t="e">
        <f>[2]Ternopil!$H$263</f>
        <v>#N/A</v>
      </c>
      <c r="T265" s="157" t="e">
        <f>[2]Ternopil!$I$263</f>
        <v>#N/A</v>
      </c>
      <c r="U265" s="157" t="e">
        <f>[2]Ternopil!$J$263</f>
        <v>#N/A</v>
      </c>
      <c r="V265" s="11"/>
      <c r="W265" s="36" t="s">
        <v>1334</v>
      </c>
      <c r="X265" s="36">
        <v>65.2</v>
      </c>
      <c r="Y265" s="36" t="s">
        <v>539</v>
      </c>
      <c r="Z265" s="157" t="e">
        <f>[3]Ternopil!$F$263</f>
        <v>#N/A</v>
      </c>
      <c r="AA265" s="157" t="e">
        <f>[3]Ternopil!$G$263</f>
        <v>#N/A</v>
      </c>
      <c r="AB265" s="157" t="e">
        <f>[3]Ternopil!$H$263</f>
        <v>#N/A</v>
      </c>
      <c r="AC265" s="157" t="e">
        <f>[3]Ternopil!$I$263</f>
        <v>#N/A</v>
      </c>
      <c r="AD265" s="157" t="e">
        <f>[3]Ternopil!$J$263</f>
        <v>#N/A</v>
      </c>
      <c r="AE265" s="11"/>
      <c r="AF265" s="37" t="s">
        <v>1334</v>
      </c>
      <c r="AG265" s="37">
        <v>65.2</v>
      </c>
      <c r="AH265" s="37" t="s">
        <v>539</v>
      </c>
      <c r="AI265" s="157" t="e">
        <f>[4]Ternopil!$F$263</f>
        <v>#N/A</v>
      </c>
      <c r="AJ265" s="157" t="e">
        <f>[4]Ternopil!$G$263</f>
        <v>#N/A</v>
      </c>
      <c r="AK265" s="157" t="e">
        <f>[4]Ternopil!$H$263</f>
        <v>#N/A</v>
      </c>
      <c r="AL265" s="157" t="e">
        <f>[4]Ternopil!$I$263</f>
        <v>#N/A</v>
      </c>
      <c r="AM265" s="157" t="e">
        <f>[4]Ternopil!$J$263</f>
        <v>#N/A</v>
      </c>
      <c r="AN265" s="11"/>
      <c r="AO265" s="11" t="s">
        <v>1334</v>
      </c>
      <c r="AP265" s="11">
        <v>65.2</v>
      </c>
      <c r="AQ265" s="11" t="s">
        <v>539</v>
      </c>
      <c r="AR265" s="157" t="e">
        <f>[5]Ternopil!$F$263</f>
        <v>#N/A</v>
      </c>
      <c r="AS265" s="157" t="e">
        <f>[5]Ternopil!$G$263</f>
        <v>#N/A</v>
      </c>
      <c r="AT265" s="157" t="e">
        <f>[5]Ternopil!$H$263</f>
        <v>#N/A</v>
      </c>
      <c r="AU265" s="157" t="e">
        <f>[5]Ternopil!$I$263</f>
        <v>#N/A</v>
      </c>
      <c r="AV265" s="157" t="e">
        <f>[5]Ternopil!$J$263</f>
        <v>#N/A</v>
      </c>
      <c r="AW265" s="11"/>
      <c r="AX265" s="33" t="s">
        <v>1334</v>
      </c>
      <c r="AY265" s="33">
        <v>65.2</v>
      </c>
      <c r="AZ265" s="33" t="s">
        <v>539</v>
      </c>
      <c r="BA265" s="157" t="e">
        <f>[6]Ternopil!$F$263</f>
        <v>#N/A</v>
      </c>
      <c r="BB265" s="157" t="e">
        <f>[6]Ternopil!$G$263</f>
        <v>#N/A</v>
      </c>
      <c r="BC265" s="157" t="e">
        <f>[6]Ternopil!$H$263</f>
        <v>#N/A</v>
      </c>
      <c r="BD265" s="157" t="e">
        <f>[6]Ternopil!$I$263</f>
        <v>#N/A</v>
      </c>
      <c r="BE265" s="157" t="e">
        <f>[6]Ternopil!$J$263</f>
        <v>#N/A</v>
      </c>
      <c r="BG265" s="2">
        <v>65.2</v>
      </c>
      <c r="BH265" s="2" t="s">
        <v>539</v>
      </c>
      <c r="BI265" s="1" t="e">
        <f t="shared" si="262"/>
        <v>#N/A</v>
      </c>
      <c r="BJ265" s="1" t="e">
        <f t="shared" si="263"/>
        <v>#N/A</v>
      </c>
      <c r="BK265" s="1" t="e">
        <f t="shared" si="264"/>
        <v>#N/A</v>
      </c>
      <c r="BL265" s="1" t="e">
        <f t="shared" si="265"/>
        <v>#N/A</v>
      </c>
      <c r="BM265" s="1" t="e">
        <f t="shared" si="266"/>
        <v>#N/A</v>
      </c>
      <c r="BN265" s="1" t="e">
        <f t="shared" si="267"/>
        <v>#N/A</v>
      </c>
      <c r="BP265" s="1" t="e">
        <f t="shared" si="268"/>
        <v>#N/A</v>
      </c>
      <c r="BQ265" s="1" t="e">
        <f t="shared" si="269"/>
        <v>#N/A</v>
      </c>
      <c r="BR265" s="1" t="e">
        <f t="shared" si="270"/>
        <v>#N/A</v>
      </c>
      <c r="BS265" s="1" t="e">
        <f t="shared" si="271"/>
        <v>#N/A</v>
      </c>
      <c r="BT265" s="1" t="e">
        <f t="shared" si="272"/>
        <v>#N/A</v>
      </c>
      <c r="BU265" s="1" t="e">
        <f t="shared" si="273"/>
        <v>#N/A</v>
      </c>
      <c r="BW265" s="40" t="str">
        <f t="shared" si="274"/>
        <v/>
      </c>
      <c r="BX265" s="40" t="str">
        <f t="shared" si="275"/>
        <v/>
      </c>
      <c r="BY265" s="40" t="str">
        <f t="shared" si="276"/>
        <v/>
      </c>
      <c r="BZ265" s="40" t="str">
        <f t="shared" si="277"/>
        <v/>
      </c>
      <c r="CA265" s="40" t="str">
        <f t="shared" si="278"/>
        <v/>
      </c>
      <c r="CB265" s="40" t="str">
        <f t="shared" si="279"/>
        <v/>
      </c>
      <c r="CD265" s="10" t="e">
        <f t="shared" si="280"/>
        <v>#N/A</v>
      </c>
      <c r="CE265" s="10" t="e">
        <f t="shared" si="281"/>
        <v>#N/A</v>
      </c>
      <c r="CF265" s="10" t="e">
        <f t="shared" si="282"/>
        <v>#N/A</v>
      </c>
      <c r="CG265" s="10" t="e">
        <f t="shared" si="283"/>
        <v>#N/A</v>
      </c>
      <c r="CH265" s="10" t="e">
        <f t="shared" si="284"/>
        <v>#N/A</v>
      </c>
      <c r="CI265" s="10" t="e">
        <f t="shared" si="285"/>
        <v>#N/A</v>
      </c>
      <c r="CK265" s="40" t="str">
        <f t="shared" si="286"/>
        <v/>
      </c>
      <c r="CL265" s="40" t="str">
        <f t="shared" si="287"/>
        <v/>
      </c>
      <c r="CM265" s="40" t="str">
        <f t="shared" si="288"/>
        <v/>
      </c>
      <c r="CN265" s="40" t="str">
        <f t="shared" si="289"/>
        <v/>
      </c>
      <c r="CO265" s="40" t="str">
        <f t="shared" si="290"/>
        <v/>
      </c>
      <c r="CP265" s="40" t="str">
        <f t="shared" si="291"/>
        <v/>
      </c>
      <c r="CR265" s="9" t="str">
        <f t="shared" si="292"/>
        <v/>
      </c>
      <c r="CS265" s="9" t="str">
        <f t="shared" si="293"/>
        <v/>
      </c>
      <c r="CT265" s="9" t="str">
        <f t="shared" si="294"/>
        <v/>
      </c>
      <c r="CU265" s="9" t="str">
        <f t="shared" si="295"/>
        <v/>
      </c>
      <c r="CV265" s="9" t="str">
        <f t="shared" si="296"/>
        <v/>
      </c>
      <c r="CW265" s="9" t="str">
        <f t="shared" si="297"/>
        <v/>
      </c>
      <c r="CY265" s="9" t="str">
        <f t="shared" si="298"/>
        <v/>
      </c>
      <c r="CZ265" s="9" t="str">
        <f t="shared" si="299"/>
        <v/>
      </c>
      <c r="DA265" s="9" t="str">
        <f t="shared" si="300"/>
        <v/>
      </c>
      <c r="DB265" s="9" t="str">
        <f t="shared" si="301"/>
        <v/>
      </c>
      <c r="DC265" s="9" t="str">
        <f t="shared" si="302"/>
        <v/>
      </c>
      <c r="DD265" s="9" t="str">
        <f t="shared" si="303"/>
        <v/>
      </c>
      <c r="DF265" s="9" t="str">
        <f>IF($A265=2,IF(ISNUMBER(CR265/Ukraine!CR265),100*CR265/Ukraine!CR265,""),"")</f>
        <v/>
      </c>
      <c r="DG265" s="9" t="str">
        <f>IF($A265=2,IF(ISNUMBER(CS265/Ukraine!CS265),100*CS265/Ukraine!CS265,""),"")</f>
        <v/>
      </c>
      <c r="DH265" s="9" t="str">
        <f>IF($A265=2,IF(ISNUMBER(CT265/Ukraine!CT265),100*CT265/Ukraine!CT265,""),"")</f>
        <v/>
      </c>
      <c r="DI265" s="9" t="str">
        <f>IF($A265=2,IF(ISNUMBER(CU265/Ukraine!CU265),100*CU265/Ukraine!CU265,""),"")</f>
        <v/>
      </c>
      <c r="DJ265" s="9" t="str">
        <f>IF($A265=2,IF(ISNUMBER(CV265/Ukraine!CV265),100*CV265/Ukraine!CV265,""),"")</f>
        <v/>
      </c>
      <c r="DK265" s="9" t="str">
        <f>IF($A265=2,IF(ISNUMBER(CW265/Ukraine!CW265),100*CW265/Ukraine!CW265,""),"")</f>
        <v/>
      </c>
      <c r="DM265" s="40" t="str">
        <f t="shared" si="304"/>
        <v/>
      </c>
      <c r="DN265" s="40" t="str">
        <f t="shared" si="305"/>
        <v/>
      </c>
      <c r="DO265" s="40" t="str">
        <f t="shared" si="306"/>
        <v/>
      </c>
      <c r="DP265" s="40" t="str">
        <f t="shared" si="307"/>
        <v/>
      </c>
      <c r="DQ265" s="40" t="str">
        <f t="shared" si="308"/>
        <v/>
      </c>
      <c r="DR265" s="40" t="str">
        <f t="shared" si="261"/>
        <v/>
      </c>
      <c r="DT265" s="40" t="str">
        <f t="shared" si="309"/>
        <v/>
      </c>
      <c r="DU265" s="40" t="str">
        <f t="shared" si="310"/>
        <v/>
      </c>
      <c r="DV265" s="40" t="str">
        <f t="shared" si="311"/>
        <v/>
      </c>
      <c r="DW265" s="40" t="str">
        <f t="shared" si="312"/>
        <v/>
      </c>
      <c r="DX265" s="40" t="str">
        <f t="shared" si="313"/>
        <v/>
      </c>
      <c r="DY265" s="40" t="str">
        <f t="shared" si="314"/>
        <v/>
      </c>
    </row>
    <row r="266" spans="1:129" x14ac:dyDescent="0.2">
      <c r="A266" s="39">
        <f>'Industry selection'!C266</f>
        <v>1</v>
      </c>
      <c r="B266" s="2">
        <v>65.3</v>
      </c>
      <c r="C266" s="2" t="s">
        <v>541</v>
      </c>
      <c r="E266" s="30" t="s">
        <v>540</v>
      </c>
      <c r="F266" s="31">
        <v>65.3</v>
      </c>
      <c r="G266" s="32" t="s">
        <v>541</v>
      </c>
      <c r="H266" s="157" t="e">
        <f>[1]Ternopil!$F$264</f>
        <v>#N/A</v>
      </c>
      <c r="I266" s="157" t="e">
        <f>[1]Ternopil!$G$264</f>
        <v>#N/A</v>
      </c>
      <c r="J266" s="157" t="e">
        <f>[1]Ternopil!$H$264</f>
        <v>#N/A</v>
      </c>
      <c r="K266" s="157" t="e">
        <f>[1]Ternopil!$I$264</f>
        <v>#N/A</v>
      </c>
      <c r="L266" s="157" t="e">
        <f>[1]Ternopil!$J$264</f>
        <v>#N/A</v>
      </c>
      <c r="M266" s="11"/>
      <c r="N266" s="33" t="s">
        <v>990</v>
      </c>
      <c r="O266" s="36">
        <v>65.3</v>
      </c>
      <c r="P266" s="35" t="s">
        <v>541</v>
      </c>
      <c r="Q266" s="157" t="e">
        <f>[2]Ternopil!$F$264</f>
        <v>#N/A</v>
      </c>
      <c r="R266" s="157" t="e">
        <f>[2]Ternopil!$G$264</f>
        <v>#N/A</v>
      </c>
      <c r="S266" s="157" t="e">
        <f>[2]Ternopil!$H$264</f>
        <v>#N/A</v>
      </c>
      <c r="T266" s="157" t="e">
        <f>[2]Ternopil!$I$264</f>
        <v>#N/A</v>
      </c>
      <c r="U266" s="157" t="e">
        <f>[2]Ternopil!$J$264</f>
        <v>#N/A</v>
      </c>
      <c r="V266" s="11"/>
      <c r="W266" s="36" t="s">
        <v>1335</v>
      </c>
      <c r="X266" s="36">
        <v>65.3</v>
      </c>
      <c r="Y266" s="36" t="s">
        <v>541</v>
      </c>
      <c r="Z266" s="157" t="e">
        <f>[3]Ternopil!$F$264</f>
        <v>#N/A</v>
      </c>
      <c r="AA266" s="157" t="e">
        <f>[3]Ternopil!$G$264</f>
        <v>#N/A</v>
      </c>
      <c r="AB266" s="157" t="e">
        <f>[3]Ternopil!$H$264</f>
        <v>#N/A</v>
      </c>
      <c r="AC266" s="157" t="e">
        <f>[3]Ternopil!$I$264</f>
        <v>#N/A</v>
      </c>
      <c r="AD266" s="157" t="e">
        <f>[3]Ternopil!$J$264</f>
        <v>#N/A</v>
      </c>
      <c r="AE266" s="11"/>
      <c r="AF266" s="37" t="s">
        <v>1335</v>
      </c>
      <c r="AG266" s="37">
        <v>65.3</v>
      </c>
      <c r="AH266" s="37" t="s">
        <v>541</v>
      </c>
      <c r="AI266" s="157" t="e">
        <f>[4]Ternopil!$F$264</f>
        <v>#N/A</v>
      </c>
      <c r="AJ266" s="157" t="e">
        <f>[4]Ternopil!$G$264</f>
        <v>#N/A</v>
      </c>
      <c r="AK266" s="157" t="e">
        <f>[4]Ternopil!$H$264</f>
        <v>#N/A</v>
      </c>
      <c r="AL266" s="157" t="e">
        <f>[4]Ternopil!$I$264</f>
        <v>#N/A</v>
      </c>
      <c r="AM266" s="157" t="e">
        <f>[4]Ternopil!$J$264</f>
        <v>#N/A</v>
      </c>
      <c r="AN266" s="11"/>
      <c r="AO266" s="11" t="s">
        <v>1335</v>
      </c>
      <c r="AP266" s="11">
        <v>65.3</v>
      </c>
      <c r="AQ266" s="11" t="s">
        <v>541</v>
      </c>
      <c r="AR266" s="157" t="e">
        <f>[5]Ternopil!$F$264</f>
        <v>#N/A</v>
      </c>
      <c r="AS266" s="157" t="e">
        <f>[5]Ternopil!$G$264</f>
        <v>#N/A</v>
      </c>
      <c r="AT266" s="157" t="e">
        <f>[5]Ternopil!$H$264</f>
        <v>#N/A</v>
      </c>
      <c r="AU266" s="157" t="e">
        <f>[5]Ternopil!$I$264</f>
        <v>#N/A</v>
      </c>
      <c r="AV266" s="157" t="e">
        <f>[5]Ternopil!$J$264</f>
        <v>#N/A</v>
      </c>
      <c r="AW266" s="11"/>
      <c r="AX266" s="33" t="s">
        <v>1335</v>
      </c>
      <c r="AY266" s="33">
        <v>65.3</v>
      </c>
      <c r="AZ266" s="33" t="s">
        <v>541</v>
      </c>
      <c r="BA266" s="157" t="e">
        <f>[6]Ternopil!$F$264</f>
        <v>#N/A</v>
      </c>
      <c r="BB266" s="157" t="e">
        <f>[6]Ternopil!$G$264</f>
        <v>#N/A</v>
      </c>
      <c r="BC266" s="157" t="e">
        <f>[6]Ternopil!$H$264</f>
        <v>#N/A</v>
      </c>
      <c r="BD266" s="157" t="e">
        <f>[6]Ternopil!$I$264</f>
        <v>#N/A</v>
      </c>
      <c r="BE266" s="157" t="e">
        <f>[6]Ternopil!$J$264</f>
        <v>#N/A</v>
      </c>
      <c r="BG266" s="2">
        <v>65.3</v>
      </c>
      <c r="BH266" s="2" t="s">
        <v>541</v>
      </c>
      <c r="BI266" s="1" t="e">
        <f t="shared" si="262"/>
        <v>#N/A</v>
      </c>
      <c r="BJ266" s="1" t="e">
        <f t="shared" si="263"/>
        <v>#N/A</v>
      </c>
      <c r="BK266" s="1" t="e">
        <f t="shared" si="264"/>
        <v>#N/A</v>
      </c>
      <c r="BL266" s="1" t="e">
        <f t="shared" si="265"/>
        <v>#N/A</v>
      </c>
      <c r="BM266" s="1" t="e">
        <f t="shared" si="266"/>
        <v>#N/A</v>
      </c>
      <c r="BN266" s="1" t="e">
        <f t="shared" si="267"/>
        <v>#N/A</v>
      </c>
      <c r="BP266" s="1" t="e">
        <f t="shared" si="268"/>
        <v>#N/A</v>
      </c>
      <c r="BQ266" s="1" t="e">
        <f t="shared" si="269"/>
        <v>#N/A</v>
      </c>
      <c r="BR266" s="1" t="e">
        <f t="shared" si="270"/>
        <v>#N/A</v>
      </c>
      <c r="BS266" s="1" t="e">
        <f t="shared" si="271"/>
        <v>#N/A</v>
      </c>
      <c r="BT266" s="1" t="e">
        <f t="shared" si="272"/>
        <v>#N/A</v>
      </c>
      <c r="BU266" s="1" t="e">
        <f t="shared" si="273"/>
        <v>#N/A</v>
      </c>
      <c r="BW266" s="40" t="str">
        <f t="shared" si="274"/>
        <v/>
      </c>
      <c r="BX266" s="40" t="str">
        <f t="shared" si="275"/>
        <v/>
      </c>
      <c r="BY266" s="40" t="str">
        <f t="shared" si="276"/>
        <v/>
      </c>
      <c r="BZ266" s="40" t="str">
        <f t="shared" si="277"/>
        <v/>
      </c>
      <c r="CA266" s="40" t="str">
        <f t="shared" si="278"/>
        <v/>
      </c>
      <c r="CB266" s="40" t="str">
        <f t="shared" si="279"/>
        <v/>
      </c>
      <c r="CD266" s="10" t="e">
        <f t="shared" si="280"/>
        <v>#N/A</v>
      </c>
      <c r="CE266" s="10" t="e">
        <f t="shared" si="281"/>
        <v>#N/A</v>
      </c>
      <c r="CF266" s="10" t="e">
        <f t="shared" si="282"/>
        <v>#N/A</v>
      </c>
      <c r="CG266" s="10" t="e">
        <f t="shared" si="283"/>
        <v>#N/A</v>
      </c>
      <c r="CH266" s="10" t="e">
        <f t="shared" si="284"/>
        <v>#N/A</v>
      </c>
      <c r="CI266" s="10" t="e">
        <f t="shared" si="285"/>
        <v>#N/A</v>
      </c>
      <c r="CK266" s="40" t="str">
        <f t="shared" si="286"/>
        <v/>
      </c>
      <c r="CL266" s="40" t="str">
        <f t="shared" si="287"/>
        <v/>
      </c>
      <c r="CM266" s="40" t="str">
        <f t="shared" si="288"/>
        <v/>
      </c>
      <c r="CN266" s="40" t="str">
        <f t="shared" si="289"/>
        <v/>
      </c>
      <c r="CO266" s="40" t="str">
        <f t="shared" si="290"/>
        <v/>
      </c>
      <c r="CP266" s="40" t="str">
        <f t="shared" si="291"/>
        <v/>
      </c>
      <c r="CR266" s="9" t="str">
        <f t="shared" si="292"/>
        <v/>
      </c>
      <c r="CS266" s="9" t="str">
        <f t="shared" si="293"/>
        <v/>
      </c>
      <c r="CT266" s="9" t="str">
        <f t="shared" si="294"/>
        <v/>
      </c>
      <c r="CU266" s="9" t="str">
        <f t="shared" si="295"/>
        <v/>
      </c>
      <c r="CV266" s="9" t="str">
        <f t="shared" si="296"/>
        <v/>
      </c>
      <c r="CW266" s="9" t="str">
        <f t="shared" si="297"/>
        <v/>
      </c>
      <c r="CY266" s="9" t="str">
        <f t="shared" si="298"/>
        <v/>
      </c>
      <c r="CZ266" s="9" t="str">
        <f t="shared" si="299"/>
        <v/>
      </c>
      <c r="DA266" s="9" t="str">
        <f t="shared" si="300"/>
        <v/>
      </c>
      <c r="DB266" s="9" t="str">
        <f t="shared" si="301"/>
        <v/>
      </c>
      <c r="DC266" s="9" t="str">
        <f t="shared" si="302"/>
        <v/>
      </c>
      <c r="DD266" s="9" t="str">
        <f t="shared" si="303"/>
        <v/>
      </c>
      <c r="DF266" s="9" t="str">
        <f>IF($A266=2,IF(ISNUMBER(CR266/Ukraine!CR266),100*CR266/Ukraine!CR266,""),"")</f>
        <v/>
      </c>
      <c r="DG266" s="9" t="str">
        <f>IF($A266=2,IF(ISNUMBER(CS266/Ukraine!CS266),100*CS266/Ukraine!CS266,""),"")</f>
        <v/>
      </c>
      <c r="DH266" s="9" t="str">
        <f>IF($A266=2,IF(ISNUMBER(CT266/Ukraine!CT266),100*CT266/Ukraine!CT266,""),"")</f>
        <v/>
      </c>
      <c r="DI266" s="9" t="str">
        <f>IF($A266=2,IF(ISNUMBER(CU266/Ukraine!CU266),100*CU266/Ukraine!CU266,""),"")</f>
        <v/>
      </c>
      <c r="DJ266" s="9" t="str">
        <f>IF($A266=2,IF(ISNUMBER(CV266/Ukraine!CV266),100*CV266/Ukraine!CV266,""),"")</f>
        <v/>
      </c>
      <c r="DK266" s="9" t="str">
        <f>IF($A266=2,IF(ISNUMBER(CW266/Ukraine!CW266),100*CW266/Ukraine!CW266,""),"")</f>
        <v/>
      </c>
      <c r="DM266" s="40" t="str">
        <f t="shared" si="304"/>
        <v/>
      </c>
      <c r="DN266" s="40" t="str">
        <f t="shared" si="305"/>
        <v/>
      </c>
      <c r="DO266" s="40" t="str">
        <f t="shared" si="306"/>
        <v/>
      </c>
      <c r="DP266" s="40" t="str">
        <f t="shared" si="307"/>
        <v/>
      </c>
      <c r="DQ266" s="40" t="str">
        <f t="shared" si="308"/>
        <v/>
      </c>
      <c r="DR266" s="40" t="str">
        <f t="shared" si="261"/>
        <v/>
      </c>
      <c r="DT266" s="40" t="str">
        <f t="shared" si="309"/>
        <v/>
      </c>
      <c r="DU266" s="40" t="str">
        <f t="shared" si="310"/>
        <v/>
      </c>
      <c r="DV266" s="40" t="str">
        <f t="shared" si="311"/>
        <v/>
      </c>
      <c r="DW266" s="40" t="str">
        <f t="shared" si="312"/>
        <v/>
      </c>
      <c r="DX266" s="40" t="str">
        <f t="shared" si="313"/>
        <v/>
      </c>
      <c r="DY266" s="40" t="str">
        <f t="shared" si="314"/>
        <v/>
      </c>
    </row>
    <row r="267" spans="1:129" x14ac:dyDescent="0.2">
      <c r="A267" s="39" t="str">
        <f>'Industry selection'!C267</f>
        <v/>
      </c>
      <c r="B267" s="2">
        <v>66</v>
      </c>
      <c r="C267" s="2" t="s">
        <v>543</v>
      </c>
      <c r="E267" s="30" t="s">
        <v>542</v>
      </c>
      <c r="F267" s="31">
        <v>66</v>
      </c>
      <c r="G267" s="32" t="s">
        <v>543</v>
      </c>
      <c r="H267" s="157">
        <f>[1]Ternopil!$F$265</f>
        <v>8</v>
      </c>
      <c r="I267" s="157" t="str">
        <f>[1]Ternopil!$G$265</f>
        <v>к</v>
      </c>
      <c r="J267" s="157" t="str">
        <f>[1]Ternopil!$H$265</f>
        <v>к</v>
      </c>
      <c r="K267" s="157" t="str">
        <f>[1]Ternopil!$I$265</f>
        <v>к</v>
      </c>
      <c r="L267" s="157" t="str">
        <f>[1]Ternopil!$J$265</f>
        <v>к</v>
      </c>
      <c r="M267" s="11"/>
      <c r="N267" s="33" t="s">
        <v>991</v>
      </c>
      <c r="O267" s="36">
        <v>66</v>
      </c>
      <c r="P267" s="35" t="s">
        <v>543</v>
      </c>
      <c r="Q267" s="157">
        <f>[2]Ternopil!$F$265</f>
        <v>11</v>
      </c>
      <c r="R267" s="157">
        <f>[2]Ternopil!$G$265</f>
        <v>18</v>
      </c>
      <c r="S267" s="157">
        <f>[2]Ternopil!$H$265</f>
        <v>13</v>
      </c>
      <c r="T267" s="157">
        <f>[2]Ternopil!$I$265</f>
        <v>1261</v>
      </c>
      <c r="U267" s="157">
        <f>[2]Ternopil!$J$265</f>
        <v>201</v>
      </c>
      <c r="V267" s="11"/>
      <c r="W267" s="36" t="s">
        <v>1336</v>
      </c>
      <c r="X267" s="36">
        <v>66</v>
      </c>
      <c r="Y267" s="36" t="s">
        <v>543</v>
      </c>
      <c r="Z267" s="157">
        <f>[3]Ternopil!$F$265</f>
        <v>10</v>
      </c>
      <c r="AA267" s="157">
        <f>[3]Ternopil!$G$265</f>
        <v>18</v>
      </c>
      <c r="AB267" s="157">
        <f>[3]Ternopil!$H$265</f>
        <v>12</v>
      </c>
      <c r="AC267" s="157">
        <f>[3]Ternopil!$I$265</f>
        <v>2685.9</v>
      </c>
      <c r="AD267" s="157">
        <f>[3]Ternopil!$J$265</f>
        <v>269.10000000000002</v>
      </c>
      <c r="AE267" s="11"/>
      <c r="AF267" s="37" t="s">
        <v>1336</v>
      </c>
      <c r="AG267" s="37">
        <v>66</v>
      </c>
      <c r="AH267" s="37" t="s">
        <v>543</v>
      </c>
      <c r="AI267" s="157">
        <f>[4]Ternopil!$F$265</f>
        <v>11</v>
      </c>
      <c r="AJ267" s="157">
        <f>[4]Ternopil!$G$265</f>
        <v>27</v>
      </c>
      <c r="AK267" s="157">
        <f>[4]Ternopil!$H$265</f>
        <v>20</v>
      </c>
      <c r="AL267" s="157">
        <f>[4]Ternopil!$I$265</f>
        <v>6309.7</v>
      </c>
      <c r="AM267" s="157">
        <f>[4]Ternopil!$J$265</f>
        <v>394.3</v>
      </c>
      <c r="AN267" s="11"/>
      <c r="AO267" s="11" t="s">
        <v>1336</v>
      </c>
      <c r="AP267" s="11">
        <v>66</v>
      </c>
      <c r="AQ267" s="11" t="s">
        <v>543</v>
      </c>
      <c r="AR267" s="157">
        <f>[5]Ternopil!$F$265</f>
        <v>7</v>
      </c>
      <c r="AS267" s="157">
        <f>[5]Ternopil!$G$265</f>
        <v>21</v>
      </c>
      <c r="AT267" s="157">
        <f>[5]Ternopil!$H$265</f>
        <v>20</v>
      </c>
      <c r="AU267" s="157">
        <f>[5]Ternopil!$I$265</f>
        <v>5962.1</v>
      </c>
      <c r="AV267" s="157">
        <f>[5]Ternopil!$J$265</f>
        <v>485</v>
      </c>
      <c r="AW267" s="11"/>
      <c r="AX267" s="33" t="s">
        <v>1336</v>
      </c>
      <c r="AY267" s="33">
        <v>66</v>
      </c>
      <c r="AZ267" s="33" t="s">
        <v>543</v>
      </c>
      <c r="BA267" s="157">
        <f>[6]Ternopil!$F$265</f>
        <v>8</v>
      </c>
      <c r="BB267" s="157">
        <f>[6]Ternopil!$G$265</f>
        <v>36</v>
      </c>
      <c r="BC267" s="157">
        <f>[6]Ternopil!$H$265</f>
        <v>35</v>
      </c>
      <c r="BD267" s="157">
        <f>[6]Ternopil!$I$265</f>
        <v>9414.2999999999993</v>
      </c>
      <c r="BE267" s="157">
        <f>[6]Ternopil!$J$265</f>
        <v>1929.4</v>
      </c>
      <c r="BG267" s="2">
        <v>66</v>
      </c>
      <c r="BH267" s="2" t="s">
        <v>543</v>
      </c>
      <c r="BI267" s="1">
        <f t="shared" si="262"/>
        <v>8</v>
      </c>
      <c r="BJ267" s="1">
        <f t="shared" si="263"/>
        <v>11</v>
      </c>
      <c r="BK267" s="1">
        <f t="shared" si="264"/>
        <v>10</v>
      </c>
      <c r="BL267" s="1">
        <f t="shared" si="265"/>
        <v>11</v>
      </c>
      <c r="BM267" s="1">
        <f t="shared" si="266"/>
        <v>7</v>
      </c>
      <c r="BN267" s="1">
        <f t="shared" si="267"/>
        <v>8</v>
      </c>
      <c r="BP267" s="1" t="str">
        <f t="shared" si="268"/>
        <v>к</v>
      </c>
      <c r="BQ267" s="1">
        <f t="shared" si="269"/>
        <v>13</v>
      </c>
      <c r="BR267" s="1">
        <f t="shared" si="270"/>
        <v>12</v>
      </c>
      <c r="BS267" s="1">
        <f t="shared" si="271"/>
        <v>20</v>
      </c>
      <c r="BT267" s="1">
        <f t="shared" si="272"/>
        <v>20</v>
      </c>
      <c r="BU267" s="1">
        <f t="shared" si="273"/>
        <v>35</v>
      </c>
      <c r="BW267" s="40" t="str">
        <f t="shared" si="274"/>
        <v/>
      </c>
      <c r="BX267" s="40" t="str">
        <f t="shared" si="275"/>
        <v/>
      </c>
      <c r="BY267" s="40" t="str">
        <f t="shared" si="276"/>
        <v/>
      </c>
      <c r="BZ267" s="40" t="str">
        <f t="shared" si="277"/>
        <v/>
      </c>
      <c r="CA267" s="40" t="str">
        <f t="shared" si="278"/>
        <v/>
      </c>
      <c r="CB267" s="40" t="str">
        <f t="shared" si="279"/>
        <v/>
      </c>
      <c r="CD267" s="10" t="str">
        <f t="shared" si="280"/>
        <v>к</v>
      </c>
      <c r="CE267" s="10">
        <f t="shared" si="281"/>
        <v>201</v>
      </c>
      <c r="CF267" s="10">
        <f t="shared" si="282"/>
        <v>269.10000000000002</v>
      </c>
      <c r="CG267" s="10">
        <f t="shared" si="283"/>
        <v>394.3</v>
      </c>
      <c r="CH267" s="10">
        <f t="shared" si="284"/>
        <v>485</v>
      </c>
      <c r="CI267" s="10">
        <f t="shared" si="285"/>
        <v>1929.4</v>
      </c>
      <c r="CK267" s="40" t="str">
        <f t="shared" si="286"/>
        <v/>
      </c>
      <c r="CL267" s="40" t="str">
        <f t="shared" si="287"/>
        <v/>
      </c>
      <c r="CM267" s="40" t="str">
        <f t="shared" si="288"/>
        <v/>
      </c>
      <c r="CN267" s="40" t="str">
        <f t="shared" si="289"/>
        <v/>
      </c>
      <c r="CO267" s="40" t="str">
        <f t="shared" si="290"/>
        <v/>
      </c>
      <c r="CP267" s="40" t="str">
        <f t="shared" si="291"/>
        <v/>
      </c>
      <c r="CR267" s="9" t="str">
        <f t="shared" si="292"/>
        <v/>
      </c>
      <c r="CS267" s="9" t="str">
        <f t="shared" si="293"/>
        <v/>
      </c>
      <c r="CT267" s="9" t="str">
        <f t="shared" si="294"/>
        <v/>
      </c>
      <c r="CU267" s="9" t="str">
        <f t="shared" si="295"/>
        <v/>
      </c>
      <c r="CV267" s="9" t="str">
        <f t="shared" si="296"/>
        <v/>
      </c>
      <c r="CW267" s="9" t="str">
        <f t="shared" si="297"/>
        <v/>
      </c>
      <c r="CY267" s="9" t="str">
        <f t="shared" si="298"/>
        <v/>
      </c>
      <c r="CZ267" s="9" t="str">
        <f t="shared" si="299"/>
        <v/>
      </c>
      <c r="DA267" s="9" t="str">
        <f t="shared" si="300"/>
        <v/>
      </c>
      <c r="DB267" s="9" t="str">
        <f t="shared" si="301"/>
        <v/>
      </c>
      <c r="DC267" s="9" t="str">
        <f t="shared" si="302"/>
        <v/>
      </c>
      <c r="DD267" s="9" t="str">
        <f t="shared" si="303"/>
        <v/>
      </c>
      <c r="DF267" s="9" t="str">
        <f>IF($A267=2,IF(ISNUMBER(CR267/Ukraine!CR267),100*CR267/Ukraine!CR267,""),"")</f>
        <v/>
      </c>
      <c r="DG267" s="9" t="str">
        <f>IF($A267=2,IF(ISNUMBER(CS267/Ukraine!CS267),100*CS267/Ukraine!CS267,""),"")</f>
        <v/>
      </c>
      <c r="DH267" s="9" t="str">
        <f>IF($A267=2,IF(ISNUMBER(CT267/Ukraine!CT267),100*CT267/Ukraine!CT267,""),"")</f>
        <v/>
      </c>
      <c r="DI267" s="9" t="str">
        <f>IF($A267=2,IF(ISNUMBER(CU267/Ukraine!CU267),100*CU267/Ukraine!CU267,""),"")</f>
        <v/>
      </c>
      <c r="DJ267" s="9" t="str">
        <f>IF($A267=2,IF(ISNUMBER(CV267/Ukraine!CV267),100*CV267/Ukraine!CV267,""),"")</f>
        <v/>
      </c>
      <c r="DK267" s="9" t="str">
        <f>IF($A267=2,IF(ISNUMBER(CW267/Ukraine!CW267),100*CW267/Ukraine!CW267,""),"")</f>
        <v/>
      </c>
      <c r="DM267" s="40" t="str">
        <f t="shared" si="304"/>
        <v/>
      </c>
      <c r="DN267" s="40" t="str">
        <f t="shared" si="305"/>
        <v/>
      </c>
      <c r="DO267" s="40" t="str">
        <f t="shared" si="306"/>
        <v/>
      </c>
      <c r="DP267" s="40" t="str">
        <f t="shared" si="307"/>
        <v/>
      </c>
      <c r="DQ267" s="40" t="str">
        <f t="shared" si="308"/>
        <v/>
      </c>
      <c r="DR267" s="40" t="str">
        <f t="shared" si="261"/>
        <v/>
      </c>
      <c r="DT267" s="40" t="str">
        <f t="shared" si="309"/>
        <v/>
      </c>
      <c r="DU267" s="40" t="str">
        <f t="shared" si="310"/>
        <v/>
      </c>
      <c r="DV267" s="40" t="str">
        <f t="shared" si="311"/>
        <v/>
      </c>
      <c r="DW267" s="40" t="str">
        <f t="shared" si="312"/>
        <v/>
      </c>
      <c r="DX267" s="40" t="str">
        <f t="shared" si="313"/>
        <v/>
      </c>
      <c r="DY267" s="40" t="str">
        <f t="shared" si="314"/>
        <v/>
      </c>
    </row>
    <row r="268" spans="1:129" x14ac:dyDescent="0.2">
      <c r="A268" s="39">
        <f>'Industry selection'!C268</f>
        <v>2</v>
      </c>
      <c r="B268" s="2">
        <v>66.099999999999994</v>
      </c>
      <c r="C268" s="2" t="s">
        <v>545</v>
      </c>
      <c r="E268" s="30" t="s">
        <v>544</v>
      </c>
      <c r="F268" s="31">
        <v>66.099999999999994</v>
      </c>
      <c r="G268" s="32" t="s">
        <v>545</v>
      </c>
      <c r="H268" s="157">
        <f>[1]Ternopil!$F$266</f>
        <v>5</v>
      </c>
      <c r="I268" s="157" t="str">
        <f>[1]Ternopil!$G$266</f>
        <v>к</v>
      </c>
      <c r="J268" s="157" t="str">
        <f>[1]Ternopil!$H$266</f>
        <v>к</v>
      </c>
      <c r="K268" s="157" t="str">
        <f>[1]Ternopil!$I$266</f>
        <v>к</v>
      </c>
      <c r="L268" s="157" t="str">
        <f>[1]Ternopil!$J$266</f>
        <v>к</v>
      </c>
      <c r="M268" s="11"/>
      <c r="N268" s="33" t="s">
        <v>992</v>
      </c>
      <c r="O268" s="36">
        <v>66.099999999999994</v>
      </c>
      <c r="P268" s="35" t="s">
        <v>545</v>
      </c>
      <c r="Q268" s="157">
        <f>[2]Ternopil!$F$266</f>
        <v>8</v>
      </c>
      <c r="R268" s="157">
        <f>[2]Ternopil!$G$266</f>
        <v>8</v>
      </c>
      <c r="S268" s="157">
        <f>[2]Ternopil!$H$266</f>
        <v>6</v>
      </c>
      <c r="T268" s="157">
        <f>[2]Ternopil!$I$266</f>
        <v>423.2</v>
      </c>
      <c r="U268" s="157">
        <f>[2]Ternopil!$J$266</f>
        <v>141</v>
      </c>
      <c r="V268" s="11"/>
      <c r="W268" s="36" t="s">
        <v>1337</v>
      </c>
      <c r="X268" s="36">
        <v>66.099999999999994</v>
      </c>
      <c r="Y268" s="36" t="s">
        <v>545</v>
      </c>
      <c r="Z268" s="157">
        <f>[3]Ternopil!$F$266</f>
        <v>5</v>
      </c>
      <c r="AA268" s="157">
        <f>[3]Ternopil!$G$266</f>
        <v>8</v>
      </c>
      <c r="AB268" s="157">
        <f>[3]Ternopil!$H$266</f>
        <v>5</v>
      </c>
      <c r="AC268" s="157">
        <f>[3]Ternopil!$I$266</f>
        <v>394</v>
      </c>
      <c r="AD268" s="157">
        <f>[3]Ternopil!$J$266</f>
        <v>147.19999999999999</v>
      </c>
      <c r="AE268" s="11"/>
      <c r="AF268" s="37" t="s">
        <v>1337</v>
      </c>
      <c r="AG268" s="37">
        <v>66.099999999999994</v>
      </c>
      <c r="AH268" s="37" t="s">
        <v>545</v>
      </c>
      <c r="AI268" s="157">
        <f>[4]Ternopil!$F$266</f>
        <v>5</v>
      </c>
      <c r="AJ268" s="157">
        <f>[4]Ternopil!$G$266</f>
        <v>11</v>
      </c>
      <c r="AK268" s="157">
        <f>[4]Ternopil!$H$266</f>
        <v>10</v>
      </c>
      <c r="AL268" s="157">
        <f>[4]Ternopil!$I$266</f>
        <v>895.3</v>
      </c>
      <c r="AM268" s="157">
        <f>[4]Ternopil!$J$266</f>
        <v>295.39999999999998</v>
      </c>
      <c r="AN268" s="11"/>
      <c r="AO268" s="11" t="s">
        <v>1337</v>
      </c>
      <c r="AP268" s="11">
        <v>66.099999999999994</v>
      </c>
      <c r="AQ268" s="11" t="s">
        <v>545</v>
      </c>
      <c r="AR268" s="157">
        <f>[5]Ternopil!$F$266</f>
        <v>4</v>
      </c>
      <c r="AS268" s="157">
        <f>[5]Ternopil!$G$266</f>
        <v>9</v>
      </c>
      <c r="AT268" s="157">
        <f>[5]Ternopil!$H$266</f>
        <v>8</v>
      </c>
      <c r="AU268" s="157">
        <f>[5]Ternopil!$I$266</f>
        <v>812.3</v>
      </c>
      <c r="AV268" s="157">
        <f>[5]Ternopil!$J$266</f>
        <v>369.5</v>
      </c>
      <c r="AW268" s="11"/>
      <c r="AX268" s="33" t="s">
        <v>1337</v>
      </c>
      <c r="AY268" s="33">
        <v>66.099999999999994</v>
      </c>
      <c r="AZ268" s="33" t="s">
        <v>545</v>
      </c>
      <c r="BA268" s="157">
        <f>[6]Ternopil!$F$266</f>
        <v>5</v>
      </c>
      <c r="BB268" s="157" t="str">
        <f>[6]Ternopil!$G$266</f>
        <v>к</v>
      </c>
      <c r="BC268" s="157" t="str">
        <f>[6]Ternopil!$H$266</f>
        <v>к</v>
      </c>
      <c r="BD268" s="157" t="str">
        <f>[6]Ternopil!$I$266</f>
        <v>к</v>
      </c>
      <c r="BE268" s="157" t="str">
        <f>[6]Ternopil!$J$266</f>
        <v>к</v>
      </c>
      <c r="BG268" s="2">
        <v>66.099999999999994</v>
      </c>
      <c r="BH268" s="2" t="s">
        <v>545</v>
      </c>
      <c r="BI268" s="1">
        <f t="shared" si="262"/>
        <v>5</v>
      </c>
      <c r="BJ268" s="1">
        <f t="shared" si="263"/>
        <v>8</v>
      </c>
      <c r="BK268" s="1">
        <f t="shared" si="264"/>
        <v>5</v>
      </c>
      <c r="BL268" s="1">
        <f t="shared" si="265"/>
        <v>5</v>
      </c>
      <c r="BM268" s="1">
        <f t="shared" si="266"/>
        <v>4</v>
      </c>
      <c r="BN268" s="1">
        <f t="shared" si="267"/>
        <v>5</v>
      </c>
      <c r="BP268" s="1" t="str">
        <f t="shared" si="268"/>
        <v>к</v>
      </c>
      <c r="BQ268" s="1">
        <f t="shared" si="269"/>
        <v>6</v>
      </c>
      <c r="BR268" s="1">
        <f t="shared" si="270"/>
        <v>5</v>
      </c>
      <c r="BS268" s="1">
        <f t="shared" si="271"/>
        <v>10</v>
      </c>
      <c r="BT268" s="1">
        <f t="shared" si="272"/>
        <v>8</v>
      </c>
      <c r="BU268" s="1" t="str">
        <f t="shared" si="273"/>
        <v>к</v>
      </c>
      <c r="BW268" s="40" t="str">
        <f t="shared" si="274"/>
        <v/>
      </c>
      <c r="BX268" s="40">
        <f t="shared" si="275"/>
        <v>7.4339309387815789E-5</v>
      </c>
      <c r="BY268" s="40">
        <f t="shared" si="276"/>
        <v>6.3607566756141316E-5</v>
      </c>
      <c r="BZ268" s="40">
        <f t="shared" si="277"/>
        <v>1.3813681069731461E-4</v>
      </c>
      <c r="CA268" s="40">
        <f t="shared" si="278"/>
        <v>1.1509300953833317E-4</v>
      </c>
      <c r="CB268" s="40" t="str">
        <f t="shared" si="279"/>
        <v/>
      </c>
      <c r="CD268" s="10" t="str">
        <f t="shared" si="280"/>
        <v>к</v>
      </c>
      <c r="CE268" s="10">
        <f t="shared" si="281"/>
        <v>141</v>
      </c>
      <c r="CF268" s="10">
        <f t="shared" si="282"/>
        <v>147.19999999999999</v>
      </c>
      <c r="CG268" s="10">
        <f t="shared" si="283"/>
        <v>295.39999999999998</v>
      </c>
      <c r="CH268" s="10">
        <f t="shared" si="284"/>
        <v>369.5</v>
      </c>
      <c r="CI268" s="10" t="str">
        <f t="shared" si="285"/>
        <v>к</v>
      </c>
      <c r="CK268" s="40" t="str">
        <f t="shared" si="286"/>
        <v/>
      </c>
      <c r="CL268" s="40">
        <f t="shared" si="287"/>
        <v>6.7965252884968327E-5</v>
      </c>
      <c r="CM268" s="40">
        <f t="shared" si="288"/>
        <v>6.6029206709769555E-5</v>
      </c>
      <c r="CN268" s="40">
        <f t="shared" si="289"/>
        <v>1.1256758818645459E-4</v>
      </c>
      <c r="CO268" s="40">
        <f t="shared" si="290"/>
        <v>1.240476530989756E-4</v>
      </c>
      <c r="CP268" s="40" t="str">
        <f t="shared" si="291"/>
        <v/>
      </c>
      <c r="CR268" s="9" t="str">
        <f t="shared" si="292"/>
        <v/>
      </c>
      <c r="CS268" s="9">
        <f t="shared" si="293"/>
        <v>23.5</v>
      </c>
      <c r="CT268" s="9">
        <f t="shared" si="294"/>
        <v>29.439999999999998</v>
      </c>
      <c r="CU268" s="9">
        <f t="shared" si="295"/>
        <v>29.54</v>
      </c>
      <c r="CV268" s="9">
        <f t="shared" si="296"/>
        <v>46.1875</v>
      </c>
      <c r="CW268" s="9" t="str">
        <f t="shared" si="297"/>
        <v/>
      </c>
      <c r="CY268" s="9" t="str">
        <f t="shared" si="298"/>
        <v/>
      </c>
      <c r="CZ268" s="9">
        <f t="shared" si="299"/>
        <v>91.425725426644647</v>
      </c>
      <c r="DA268" s="9">
        <f t="shared" si="300"/>
        <v>103.80715703669713</v>
      </c>
      <c r="DB268" s="9">
        <f t="shared" si="301"/>
        <v>81.489928439938211</v>
      </c>
      <c r="DC268" s="9">
        <f t="shared" si="302"/>
        <v>107.78035399070869</v>
      </c>
      <c r="DD268" s="9" t="str">
        <f t="shared" si="303"/>
        <v/>
      </c>
      <c r="DF268" s="9" t="str">
        <f>IF($A268=2,IF(ISNUMBER(CR268/Ukraine!CR268),100*CR268/Ukraine!CR268,""),"")</f>
        <v/>
      </c>
      <c r="DG268" s="9">
        <f>IF($A268=2,IF(ISNUMBER(CS268/Ukraine!CS268),100*CS268/Ukraine!CS268,""),"")</f>
        <v>41.668819930842893</v>
      </c>
      <c r="DH268" s="9">
        <f>IF($A268=2,IF(ISNUMBER(CT268/Ukraine!CT268),100*CT268/Ukraine!CT268,""),"")</f>
        <v>75.00590285530572</v>
      </c>
      <c r="DI268" s="9">
        <f>IF($A268=2,IF(ISNUMBER(CU268/Ukraine!CU268),100*CU268/Ukraine!CU268,""),"")</f>
        <v>61.64232027335327</v>
      </c>
      <c r="DJ268" s="9">
        <f>IF($A268=2,IF(ISNUMBER(CV268/Ukraine!CV268),100*CV268/Ukraine!CV268,""),"")</f>
        <v>78.863118952760388</v>
      </c>
      <c r="DK268" s="9" t="str">
        <f>IF($A268=2,IF(ISNUMBER(CW268/Ukraine!CW268),100*CW268/Ukraine!CW268,""),"")</f>
        <v/>
      </c>
      <c r="DM268" s="40" t="str">
        <f t="shared" si="304"/>
        <v/>
      </c>
      <c r="DN268" s="40">
        <f t="shared" si="305"/>
        <v>-0.16666666666666663</v>
      </c>
      <c r="DO268" s="40">
        <f t="shared" si="306"/>
        <v>1</v>
      </c>
      <c r="DP268" s="40">
        <f t="shared" si="307"/>
        <v>-0.19999999999999996</v>
      </c>
      <c r="DQ268" s="40" t="str">
        <f t="shared" si="308"/>
        <v/>
      </c>
      <c r="DR268" s="40" t="str">
        <f t="shared" si="261"/>
        <v/>
      </c>
      <c r="DT268" s="40" t="str">
        <f t="shared" si="309"/>
        <v/>
      </c>
      <c r="DU268" s="40">
        <f t="shared" si="310"/>
        <v>0.25276595744680841</v>
      </c>
      <c r="DV268" s="40">
        <f t="shared" si="311"/>
        <v>3.3967391304348116E-3</v>
      </c>
      <c r="DW268" s="40">
        <f t="shared" si="312"/>
        <v>0.56355788761002046</v>
      </c>
      <c r="DX268" s="40" t="str">
        <f t="shared" si="313"/>
        <v/>
      </c>
      <c r="DY268" s="40" t="str">
        <f t="shared" si="314"/>
        <v/>
      </c>
    </row>
    <row r="269" spans="1:129" x14ac:dyDescent="0.2">
      <c r="A269" s="39">
        <f>'Industry selection'!C269</f>
        <v>2</v>
      </c>
      <c r="B269" s="2">
        <v>66.2</v>
      </c>
      <c r="C269" s="2" t="s">
        <v>547</v>
      </c>
      <c r="E269" s="30" t="s">
        <v>546</v>
      </c>
      <c r="F269" s="31">
        <v>66.2</v>
      </c>
      <c r="G269" s="32" t="s">
        <v>547</v>
      </c>
      <c r="H269" s="157">
        <f>[1]Ternopil!$F$267</f>
        <v>3</v>
      </c>
      <c r="I269" s="157" t="str">
        <f>[1]Ternopil!$G$267</f>
        <v>к</v>
      </c>
      <c r="J269" s="157" t="str">
        <f>[1]Ternopil!$H$267</f>
        <v>к</v>
      </c>
      <c r="K269" s="157" t="str">
        <f>[1]Ternopil!$I$267</f>
        <v>к</v>
      </c>
      <c r="L269" s="157" t="str">
        <f>[1]Ternopil!$J$267</f>
        <v>к</v>
      </c>
      <c r="M269" s="11"/>
      <c r="N269" s="33" t="s">
        <v>993</v>
      </c>
      <c r="O269" s="36">
        <v>66.2</v>
      </c>
      <c r="P269" s="35" t="s">
        <v>547</v>
      </c>
      <c r="Q269" s="157">
        <f>[2]Ternopil!$F$267</f>
        <v>3</v>
      </c>
      <c r="R269" s="157">
        <f>[2]Ternopil!$G$267</f>
        <v>10</v>
      </c>
      <c r="S269" s="157">
        <f>[2]Ternopil!$H$267</f>
        <v>7</v>
      </c>
      <c r="T269" s="157">
        <f>[2]Ternopil!$I$267</f>
        <v>837.8</v>
      </c>
      <c r="U269" s="157">
        <f>[2]Ternopil!$J$267</f>
        <v>60</v>
      </c>
      <c r="V269" s="11"/>
      <c r="W269" s="36" t="s">
        <v>1338</v>
      </c>
      <c r="X269" s="36">
        <v>66.2</v>
      </c>
      <c r="Y269" s="36" t="s">
        <v>547</v>
      </c>
      <c r="Z269" s="157">
        <f>[3]Ternopil!$F$267</f>
        <v>5</v>
      </c>
      <c r="AA269" s="157">
        <f>[3]Ternopil!$G$267</f>
        <v>10</v>
      </c>
      <c r="AB269" s="157">
        <f>[3]Ternopil!$H$267</f>
        <v>7</v>
      </c>
      <c r="AC269" s="157">
        <f>[3]Ternopil!$I$267</f>
        <v>2291.9</v>
      </c>
      <c r="AD269" s="157">
        <f>[3]Ternopil!$J$267</f>
        <v>121.9</v>
      </c>
      <c r="AE269" s="11"/>
      <c r="AF269" s="37" t="s">
        <v>1338</v>
      </c>
      <c r="AG269" s="37">
        <v>66.2</v>
      </c>
      <c r="AH269" s="37" t="s">
        <v>547</v>
      </c>
      <c r="AI269" s="157">
        <f>[4]Ternopil!$F$267</f>
        <v>6</v>
      </c>
      <c r="AJ269" s="157">
        <f>[4]Ternopil!$G$267</f>
        <v>16</v>
      </c>
      <c r="AK269" s="157">
        <f>[4]Ternopil!$H$267</f>
        <v>10</v>
      </c>
      <c r="AL269" s="157">
        <f>[4]Ternopil!$I$267</f>
        <v>5414.4</v>
      </c>
      <c r="AM269" s="157">
        <f>[4]Ternopil!$J$267</f>
        <v>98.9</v>
      </c>
      <c r="AN269" s="11"/>
      <c r="AO269" s="11" t="s">
        <v>1338</v>
      </c>
      <c r="AP269" s="11">
        <v>66.2</v>
      </c>
      <c r="AQ269" s="11" t="s">
        <v>547</v>
      </c>
      <c r="AR269" s="157">
        <f>[5]Ternopil!$F$267</f>
        <v>3</v>
      </c>
      <c r="AS269" s="157">
        <f>[5]Ternopil!$G$267</f>
        <v>12</v>
      </c>
      <c r="AT269" s="157">
        <f>[5]Ternopil!$H$267</f>
        <v>12</v>
      </c>
      <c r="AU269" s="157">
        <f>[5]Ternopil!$I$267</f>
        <v>5149.8</v>
      </c>
      <c r="AV269" s="157">
        <f>[5]Ternopil!$J$267</f>
        <v>115.5</v>
      </c>
      <c r="AW269" s="11"/>
      <c r="AX269" s="33" t="s">
        <v>1338</v>
      </c>
      <c r="AY269" s="33">
        <v>66.2</v>
      </c>
      <c r="AZ269" s="33" t="s">
        <v>547</v>
      </c>
      <c r="BA269" s="157">
        <f>[6]Ternopil!$F$267</f>
        <v>3</v>
      </c>
      <c r="BB269" s="157" t="str">
        <f>[6]Ternopil!$G$267</f>
        <v>к</v>
      </c>
      <c r="BC269" s="157" t="str">
        <f>[6]Ternopil!$H$267</f>
        <v>к</v>
      </c>
      <c r="BD269" s="157" t="str">
        <f>[6]Ternopil!$I$267</f>
        <v>к</v>
      </c>
      <c r="BE269" s="157" t="str">
        <f>[6]Ternopil!$J$267</f>
        <v>к</v>
      </c>
      <c r="BG269" s="2">
        <v>66.2</v>
      </c>
      <c r="BH269" s="2" t="s">
        <v>547</v>
      </c>
      <c r="BI269" s="1">
        <f t="shared" si="262"/>
        <v>3</v>
      </c>
      <c r="BJ269" s="1">
        <f t="shared" si="263"/>
        <v>3</v>
      </c>
      <c r="BK269" s="1">
        <f t="shared" si="264"/>
        <v>5</v>
      </c>
      <c r="BL269" s="1">
        <f t="shared" si="265"/>
        <v>6</v>
      </c>
      <c r="BM269" s="1">
        <f t="shared" si="266"/>
        <v>3</v>
      </c>
      <c r="BN269" s="1">
        <f t="shared" si="267"/>
        <v>3</v>
      </c>
      <c r="BP269" s="1" t="str">
        <f t="shared" si="268"/>
        <v>к</v>
      </c>
      <c r="BQ269" s="1">
        <f t="shared" si="269"/>
        <v>7</v>
      </c>
      <c r="BR269" s="1">
        <f t="shared" si="270"/>
        <v>7</v>
      </c>
      <c r="BS269" s="1">
        <f t="shared" si="271"/>
        <v>10</v>
      </c>
      <c r="BT269" s="1">
        <f t="shared" si="272"/>
        <v>12</v>
      </c>
      <c r="BU269" s="1" t="str">
        <f t="shared" si="273"/>
        <v>к</v>
      </c>
      <c r="BW269" s="40" t="str">
        <f t="shared" si="274"/>
        <v/>
      </c>
      <c r="BX269" s="40">
        <f t="shared" si="275"/>
        <v>8.6729194285785081E-5</v>
      </c>
      <c r="BY269" s="40">
        <f t="shared" si="276"/>
        <v>8.9050593458597839E-5</v>
      </c>
      <c r="BZ269" s="40">
        <f t="shared" si="277"/>
        <v>1.3813681069731461E-4</v>
      </c>
      <c r="CA269" s="40">
        <f t="shared" si="278"/>
        <v>1.7263951430749976E-4</v>
      </c>
      <c r="CB269" s="40" t="str">
        <f t="shared" si="279"/>
        <v/>
      </c>
      <c r="CD269" s="10" t="str">
        <f t="shared" si="280"/>
        <v>к</v>
      </c>
      <c r="CE269" s="10">
        <f t="shared" si="281"/>
        <v>60</v>
      </c>
      <c r="CF269" s="10">
        <f t="shared" si="282"/>
        <v>121.9</v>
      </c>
      <c r="CG269" s="10">
        <f t="shared" si="283"/>
        <v>98.9</v>
      </c>
      <c r="CH269" s="10">
        <f t="shared" si="284"/>
        <v>115.5</v>
      </c>
      <c r="CI269" s="10" t="str">
        <f t="shared" si="285"/>
        <v>к</v>
      </c>
      <c r="CK269" s="40" t="str">
        <f t="shared" si="286"/>
        <v/>
      </c>
      <c r="CL269" s="40">
        <f t="shared" si="287"/>
        <v>2.8921384206369501E-5</v>
      </c>
      <c r="CM269" s="40">
        <f t="shared" si="288"/>
        <v>5.4680436806527924E-5</v>
      </c>
      <c r="CN269" s="40">
        <f t="shared" si="289"/>
        <v>3.7687659010292348E-5</v>
      </c>
      <c r="CO269" s="40">
        <f t="shared" si="290"/>
        <v>3.8775382768421329E-5</v>
      </c>
      <c r="CP269" s="40" t="str">
        <f t="shared" si="291"/>
        <v/>
      </c>
      <c r="CR269" s="9" t="str">
        <f t="shared" si="292"/>
        <v/>
      </c>
      <c r="CS269" s="9">
        <f t="shared" si="293"/>
        <v>8.5714285714285712</v>
      </c>
      <c r="CT269" s="9">
        <f t="shared" si="294"/>
        <v>17.414285714285715</v>
      </c>
      <c r="CU269" s="9">
        <f t="shared" si="295"/>
        <v>9.89</v>
      </c>
      <c r="CV269" s="9">
        <f t="shared" si="296"/>
        <v>9.625</v>
      </c>
      <c r="CW269" s="9" t="str">
        <f t="shared" si="297"/>
        <v/>
      </c>
      <c r="CY269" s="9" t="str">
        <f t="shared" si="298"/>
        <v/>
      </c>
      <c r="CZ269" s="9">
        <f t="shared" si="299"/>
        <v>33.346769152575554</v>
      </c>
      <c r="DA269" s="9">
        <f t="shared" si="300"/>
        <v>61.403787086439152</v>
      </c>
      <c r="DB269" s="9">
        <f t="shared" si="301"/>
        <v>27.282850110730838</v>
      </c>
      <c r="DC269" s="9">
        <f t="shared" si="302"/>
        <v>22.460317340418317</v>
      </c>
      <c r="DD269" s="9" t="str">
        <f t="shared" si="303"/>
        <v/>
      </c>
      <c r="DF269" s="9" t="str">
        <f>IF($A269=2,IF(ISNUMBER(CR269/Ukraine!CR269),100*CR269/Ukraine!CR269,""),"")</f>
        <v/>
      </c>
      <c r="DG269" s="9">
        <f>IF($A269=2,IF(ISNUMBER(CS269/Ukraine!CS269),100*CS269/Ukraine!CS269,""),"")</f>
        <v>39.494812067831674</v>
      </c>
      <c r="DH269" s="9">
        <f>IF($A269=2,IF(ISNUMBER(CT269/Ukraine!CT269),100*CT269/Ukraine!CT269,""),"")</f>
        <v>47.327571020620091</v>
      </c>
      <c r="DI269" s="9">
        <f>IF($A269=2,IF(ISNUMBER(CU269/Ukraine!CU269),100*CU269/Ukraine!CU269,""),"")</f>
        <v>23.966884328358208</v>
      </c>
      <c r="DJ269" s="9">
        <f>IF($A269=2,IF(ISNUMBER(CV269/Ukraine!CV269),100*CV269/Ukraine!CV269,""),"")</f>
        <v>24.837338437667327</v>
      </c>
      <c r="DK269" s="9" t="str">
        <f>IF($A269=2,IF(ISNUMBER(CW269/Ukraine!CW269),100*CW269/Ukraine!CW269,""),"")</f>
        <v/>
      </c>
      <c r="DM269" s="40" t="str">
        <f t="shared" si="304"/>
        <v/>
      </c>
      <c r="DN269" s="40">
        <f t="shared" si="305"/>
        <v>0</v>
      </c>
      <c r="DO269" s="40">
        <f t="shared" si="306"/>
        <v>0.4285714285714286</v>
      </c>
      <c r="DP269" s="40">
        <f t="shared" si="307"/>
        <v>0.19999999999999996</v>
      </c>
      <c r="DQ269" s="40" t="str">
        <f t="shared" si="308"/>
        <v/>
      </c>
      <c r="DR269" s="40" t="str">
        <f t="shared" si="261"/>
        <v/>
      </c>
      <c r="DT269" s="40" t="str">
        <f t="shared" si="309"/>
        <v/>
      </c>
      <c r="DU269" s="40">
        <f t="shared" si="310"/>
        <v>1.0316666666666667</v>
      </c>
      <c r="DV269" s="40">
        <f t="shared" si="311"/>
        <v>-0.43207547169811322</v>
      </c>
      <c r="DW269" s="40">
        <f t="shared" si="312"/>
        <v>-2.6794742163801843E-2</v>
      </c>
      <c r="DX269" s="40" t="str">
        <f t="shared" si="313"/>
        <v/>
      </c>
      <c r="DY269" s="40" t="str">
        <f t="shared" si="314"/>
        <v/>
      </c>
    </row>
    <row r="270" spans="1:129" x14ac:dyDescent="0.2">
      <c r="A270" s="39">
        <f>'Industry selection'!C270</f>
        <v>1</v>
      </c>
      <c r="B270" s="2">
        <v>66.3</v>
      </c>
      <c r="C270" s="2" t="s">
        <v>549</v>
      </c>
      <c r="E270" s="30" t="s">
        <v>548</v>
      </c>
      <c r="F270" s="31">
        <v>66.3</v>
      </c>
      <c r="G270" s="32" t="s">
        <v>549</v>
      </c>
      <c r="H270" s="157" t="e">
        <f>[1]Ternopil!$F$268</f>
        <v>#N/A</v>
      </c>
      <c r="I270" s="157" t="e">
        <f>[1]Ternopil!$G$268</f>
        <v>#N/A</v>
      </c>
      <c r="J270" s="157" t="e">
        <f>[1]Ternopil!$H$268</f>
        <v>#N/A</v>
      </c>
      <c r="K270" s="157" t="e">
        <f>[1]Ternopil!$I$268</f>
        <v>#N/A</v>
      </c>
      <c r="L270" s="157" t="e">
        <f>[1]Ternopil!$J$268</f>
        <v>#N/A</v>
      </c>
      <c r="M270" s="11"/>
      <c r="N270" s="33" t="s">
        <v>994</v>
      </c>
      <c r="O270" s="36">
        <v>66.3</v>
      </c>
      <c r="P270" s="35" t="s">
        <v>549</v>
      </c>
      <c r="Q270" s="157" t="e">
        <f>[2]Ternopil!$F$268</f>
        <v>#N/A</v>
      </c>
      <c r="R270" s="157" t="e">
        <f>[2]Ternopil!$G$268</f>
        <v>#N/A</v>
      </c>
      <c r="S270" s="157" t="e">
        <f>[2]Ternopil!$H$268</f>
        <v>#N/A</v>
      </c>
      <c r="T270" s="157" t="e">
        <f>[2]Ternopil!$I$268</f>
        <v>#N/A</v>
      </c>
      <c r="U270" s="157" t="e">
        <f>[2]Ternopil!$J$268</f>
        <v>#N/A</v>
      </c>
      <c r="V270" s="11"/>
      <c r="W270" s="36" t="s">
        <v>1339</v>
      </c>
      <c r="X270" s="36">
        <v>66.3</v>
      </c>
      <c r="Y270" s="36" t="s">
        <v>549</v>
      </c>
      <c r="Z270" s="157" t="e">
        <f>[3]Ternopil!$F$268</f>
        <v>#N/A</v>
      </c>
      <c r="AA270" s="157" t="e">
        <f>[3]Ternopil!$G$268</f>
        <v>#N/A</v>
      </c>
      <c r="AB270" s="157" t="e">
        <f>[3]Ternopil!$H$268</f>
        <v>#N/A</v>
      </c>
      <c r="AC270" s="157" t="e">
        <f>[3]Ternopil!$I$268</f>
        <v>#N/A</v>
      </c>
      <c r="AD270" s="157" t="e">
        <f>[3]Ternopil!$J$268</f>
        <v>#N/A</v>
      </c>
      <c r="AE270" s="11"/>
      <c r="AF270" s="37" t="s">
        <v>1339</v>
      </c>
      <c r="AG270" s="37">
        <v>66.3</v>
      </c>
      <c r="AH270" s="37" t="s">
        <v>549</v>
      </c>
      <c r="AI270" s="157" t="e">
        <f>[4]Ternopil!$F$268</f>
        <v>#N/A</v>
      </c>
      <c r="AJ270" s="157" t="e">
        <f>[4]Ternopil!$G$268</f>
        <v>#N/A</v>
      </c>
      <c r="AK270" s="157" t="e">
        <f>[4]Ternopil!$H$268</f>
        <v>#N/A</v>
      </c>
      <c r="AL270" s="157" t="e">
        <f>[4]Ternopil!$I$268</f>
        <v>#N/A</v>
      </c>
      <c r="AM270" s="157" t="e">
        <f>[4]Ternopil!$J$268</f>
        <v>#N/A</v>
      </c>
      <c r="AN270" s="11"/>
      <c r="AO270" s="11" t="s">
        <v>1339</v>
      </c>
      <c r="AP270" s="11">
        <v>66.3</v>
      </c>
      <c r="AQ270" s="11" t="s">
        <v>549</v>
      </c>
      <c r="AR270" s="157" t="e">
        <f>[5]Ternopil!$F$268</f>
        <v>#N/A</v>
      </c>
      <c r="AS270" s="157" t="e">
        <f>[5]Ternopil!$G$268</f>
        <v>#N/A</v>
      </c>
      <c r="AT270" s="157" t="e">
        <f>[5]Ternopil!$H$268</f>
        <v>#N/A</v>
      </c>
      <c r="AU270" s="157" t="e">
        <f>[5]Ternopil!$I$268</f>
        <v>#N/A</v>
      </c>
      <c r="AV270" s="157" t="e">
        <f>[5]Ternopil!$J$268</f>
        <v>#N/A</v>
      </c>
      <c r="AW270" s="11"/>
      <c r="AX270" s="33" t="s">
        <v>1339</v>
      </c>
      <c r="AY270" s="33">
        <v>66.3</v>
      </c>
      <c r="AZ270" s="33" t="s">
        <v>549</v>
      </c>
      <c r="BA270" s="157" t="e">
        <f>[6]Ternopil!$F$268</f>
        <v>#N/A</v>
      </c>
      <c r="BB270" s="157" t="e">
        <f>[6]Ternopil!$G$268</f>
        <v>#N/A</v>
      </c>
      <c r="BC270" s="157" t="e">
        <f>[6]Ternopil!$H$268</f>
        <v>#N/A</v>
      </c>
      <c r="BD270" s="157" t="e">
        <f>[6]Ternopil!$I$268</f>
        <v>#N/A</v>
      </c>
      <c r="BE270" s="157" t="e">
        <f>[6]Ternopil!$J$268</f>
        <v>#N/A</v>
      </c>
      <c r="BG270" s="2">
        <v>66.3</v>
      </c>
      <c r="BH270" s="2" t="s">
        <v>549</v>
      </c>
      <c r="BI270" s="1" t="e">
        <f t="shared" si="262"/>
        <v>#N/A</v>
      </c>
      <c r="BJ270" s="1" t="e">
        <f t="shared" si="263"/>
        <v>#N/A</v>
      </c>
      <c r="BK270" s="1" t="e">
        <f t="shared" si="264"/>
        <v>#N/A</v>
      </c>
      <c r="BL270" s="1" t="e">
        <f t="shared" si="265"/>
        <v>#N/A</v>
      </c>
      <c r="BM270" s="1" t="e">
        <f t="shared" si="266"/>
        <v>#N/A</v>
      </c>
      <c r="BN270" s="1" t="e">
        <f t="shared" si="267"/>
        <v>#N/A</v>
      </c>
      <c r="BP270" s="1" t="e">
        <f t="shared" si="268"/>
        <v>#N/A</v>
      </c>
      <c r="BQ270" s="1" t="e">
        <f t="shared" si="269"/>
        <v>#N/A</v>
      </c>
      <c r="BR270" s="1" t="e">
        <f t="shared" si="270"/>
        <v>#N/A</v>
      </c>
      <c r="BS270" s="1" t="e">
        <f t="shared" si="271"/>
        <v>#N/A</v>
      </c>
      <c r="BT270" s="1" t="e">
        <f t="shared" si="272"/>
        <v>#N/A</v>
      </c>
      <c r="BU270" s="1" t="e">
        <f t="shared" si="273"/>
        <v>#N/A</v>
      </c>
      <c r="BW270" s="40" t="str">
        <f t="shared" si="274"/>
        <v/>
      </c>
      <c r="BX270" s="40" t="str">
        <f t="shared" si="275"/>
        <v/>
      </c>
      <c r="BY270" s="40" t="str">
        <f t="shared" si="276"/>
        <v/>
      </c>
      <c r="BZ270" s="40" t="str">
        <f t="shared" si="277"/>
        <v/>
      </c>
      <c r="CA270" s="40" t="str">
        <f t="shared" si="278"/>
        <v/>
      </c>
      <c r="CB270" s="40" t="str">
        <f t="shared" si="279"/>
        <v/>
      </c>
      <c r="CD270" s="10" t="e">
        <f t="shared" si="280"/>
        <v>#N/A</v>
      </c>
      <c r="CE270" s="10" t="e">
        <f t="shared" si="281"/>
        <v>#N/A</v>
      </c>
      <c r="CF270" s="10" t="e">
        <f t="shared" si="282"/>
        <v>#N/A</v>
      </c>
      <c r="CG270" s="10" t="e">
        <f t="shared" si="283"/>
        <v>#N/A</v>
      </c>
      <c r="CH270" s="10" t="e">
        <f t="shared" si="284"/>
        <v>#N/A</v>
      </c>
      <c r="CI270" s="10" t="e">
        <f t="shared" si="285"/>
        <v>#N/A</v>
      </c>
      <c r="CK270" s="40" t="str">
        <f t="shared" si="286"/>
        <v/>
      </c>
      <c r="CL270" s="40" t="str">
        <f t="shared" si="287"/>
        <v/>
      </c>
      <c r="CM270" s="40" t="str">
        <f t="shared" si="288"/>
        <v/>
      </c>
      <c r="CN270" s="40" t="str">
        <f t="shared" si="289"/>
        <v/>
      </c>
      <c r="CO270" s="40" t="str">
        <f t="shared" si="290"/>
        <v/>
      </c>
      <c r="CP270" s="40" t="str">
        <f t="shared" si="291"/>
        <v/>
      </c>
      <c r="CR270" s="9" t="str">
        <f t="shared" si="292"/>
        <v/>
      </c>
      <c r="CS270" s="9" t="str">
        <f t="shared" si="293"/>
        <v/>
      </c>
      <c r="CT270" s="9" t="str">
        <f t="shared" si="294"/>
        <v/>
      </c>
      <c r="CU270" s="9" t="str">
        <f t="shared" si="295"/>
        <v/>
      </c>
      <c r="CV270" s="9" t="str">
        <f t="shared" si="296"/>
        <v/>
      </c>
      <c r="CW270" s="9" t="str">
        <f t="shared" si="297"/>
        <v/>
      </c>
      <c r="CY270" s="9" t="str">
        <f t="shared" si="298"/>
        <v/>
      </c>
      <c r="CZ270" s="9" t="str">
        <f t="shared" si="299"/>
        <v/>
      </c>
      <c r="DA270" s="9" t="str">
        <f t="shared" si="300"/>
        <v/>
      </c>
      <c r="DB270" s="9" t="str">
        <f t="shared" si="301"/>
        <v/>
      </c>
      <c r="DC270" s="9" t="str">
        <f t="shared" si="302"/>
        <v/>
      </c>
      <c r="DD270" s="9" t="str">
        <f t="shared" si="303"/>
        <v/>
      </c>
      <c r="DF270" s="9" t="str">
        <f>IF($A270=2,IF(ISNUMBER(CR270/Ukraine!CR270),100*CR270/Ukraine!CR270,""),"")</f>
        <v/>
      </c>
      <c r="DG270" s="9" t="str">
        <f>IF($A270=2,IF(ISNUMBER(CS270/Ukraine!CS270),100*CS270/Ukraine!CS270,""),"")</f>
        <v/>
      </c>
      <c r="DH270" s="9" t="str">
        <f>IF($A270=2,IF(ISNUMBER(CT270/Ukraine!CT270),100*CT270/Ukraine!CT270,""),"")</f>
        <v/>
      </c>
      <c r="DI270" s="9" t="str">
        <f>IF($A270=2,IF(ISNUMBER(CU270/Ukraine!CU270),100*CU270/Ukraine!CU270,""),"")</f>
        <v/>
      </c>
      <c r="DJ270" s="9" t="str">
        <f>IF($A270=2,IF(ISNUMBER(CV270/Ukraine!CV270),100*CV270/Ukraine!CV270,""),"")</f>
        <v/>
      </c>
      <c r="DK270" s="9" t="str">
        <f>IF($A270=2,IF(ISNUMBER(CW270/Ukraine!CW270),100*CW270/Ukraine!CW270,""),"")</f>
        <v/>
      </c>
      <c r="DM270" s="40" t="str">
        <f t="shared" si="304"/>
        <v/>
      </c>
      <c r="DN270" s="40" t="str">
        <f t="shared" si="305"/>
        <v/>
      </c>
      <c r="DO270" s="40" t="str">
        <f t="shared" si="306"/>
        <v/>
      </c>
      <c r="DP270" s="40" t="str">
        <f t="shared" si="307"/>
        <v/>
      </c>
      <c r="DQ270" s="40" t="str">
        <f t="shared" si="308"/>
        <v/>
      </c>
      <c r="DR270" s="40" t="str">
        <f t="shared" si="261"/>
        <v/>
      </c>
      <c r="DT270" s="40" t="str">
        <f t="shared" si="309"/>
        <v/>
      </c>
      <c r="DU270" s="40" t="str">
        <f t="shared" si="310"/>
        <v/>
      </c>
      <c r="DV270" s="40" t="str">
        <f t="shared" si="311"/>
        <v/>
      </c>
      <c r="DW270" s="40" t="str">
        <f t="shared" si="312"/>
        <v/>
      </c>
      <c r="DX270" s="40" t="str">
        <f t="shared" si="313"/>
        <v/>
      </c>
      <c r="DY270" s="40" t="str">
        <f t="shared" si="314"/>
        <v/>
      </c>
    </row>
    <row r="271" spans="1:129" x14ac:dyDescent="0.2">
      <c r="A271" s="39" t="str">
        <f>'Industry selection'!C271</f>
        <v/>
      </c>
      <c r="B271" s="2" t="s">
        <v>551</v>
      </c>
      <c r="C271" s="2" t="s">
        <v>552</v>
      </c>
      <c r="E271" s="30" t="s">
        <v>550</v>
      </c>
      <c r="F271" s="31" t="s">
        <v>551</v>
      </c>
      <c r="G271" s="32" t="s">
        <v>552</v>
      </c>
      <c r="H271" s="157">
        <f>[1]Ternopil!$F$269</f>
        <v>406</v>
      </c>
      <c r="I271" s="157">
        <f>[1]Ternopil!$G$269</f>
        <v>2462</v>
      </c>
      <c r="J271" s="157">
        <f>[1]Ternopil!$H$269</f>
        <v>2353</v>
      </c>
      <c r="K271" s="157">
        <f>[1]Ternopil!$I$269</f>
        <v>254365.9</v>
      </c>
      <c r="L271" s="157">
        <f>[1]Ternopil!$J$269</f>
        <v>44645.8</v>
      </c>
      <c r="M271" s="11"/>
      <c r="N271" s="33" t="s">
        <v>995</v>
      </c>
      <c r="O271" s="36" t="s">
        <v>551</v>
      </c>
      <c r="P271" s="35" t="s">
        <v>552</v>
      </c>
      <c r="Q271" s="157">
        <f>[2]Ternopil!$F$269</f>
        <v>410</v>
      </c>
      <c r="R271" s="157">
        <f>[2]Ternopil!$G$269</f>
        <v>1981</v>
      </c>
      <c r="S271" s="157">
        <f>[2]Ternopil!$H$269</f>
        <v>1843</v>
      </c>
      <c r="T271" s="157">
        <f>[2]Ternopil!$I$269</f>
        <v>254895.9</v>
      </c>
      <c r="U271" s="157">
        <f>[2]Ternopil!$J$269</f>
        <v>37918.1</v>
      </c>
      <c r="V271" s="11"/>
      <c r="W271" s="36" t="s">
        <v>1340</v>
      </c>
      <c r="X271" s="36" t="s">
        <v>551</v>
      </c>
      <c r="Y271" s="36" t="s">
        <v>552</v>
      </c>
      <c r="Z271" s="157">
        <f>[3]Ternopil!$F$269</f>
        <v>443</v>
      </c>
      <c r="AA271" s="157">
        <f>[3]Ternopil!$G$269</f>
        <v>1948</v>
      </c>
      <c r="AB271" s="157">
        <f>[3]Ternopil!$H$269</f>
        <v>1824</v>
      </c>
      <c r="AC271" s="157">
        <f>[3]Ternopil!$I$269</f>
        <v>316222.2</v>
      </c>
      <c r="AD271" s="157">
        <f>[3]Ternopil!$J$269</f>
        <v>43677</v>
      </c>
      <c r="AE271" s="11"/>
      <c r="AF271" s="37" t="s">
        <v>1340</v>
      </c>
      <c r="AG271" s="37" t="s">
        <v>551</v>
      </c>
      <c r="AH271" s="37" t="s">
        <v>552</v>
      </c>
      <c r="AI271" s="157">
        <f>[4]Ternopil!$F$269</f>
        <v>460</v>
      </c>
      <c r="AJ271" s="157">
        <f>[4]Ternopil!$G$269</f>
        <v>2153</v>
      </c>
      <c r="AK271" s="157">
        <f>[4]Ternopil!$H$269</f>
        <v>2003</v>
      </c>
      <c r="AL271" s="157">
        <f>[4]Ternopil!$I$269</f>
        <v>352750</v>
      </c>
      <c r="AM271" s="157">
        <f>[4]Ternopil!$J$269</f>
        <v>57438.8</v>
      </c>
      <c r="AN271" s="11"/>
      <c r="AO271" s="11" t="s">
        <v>1340</v>
      </c>
      <c r="AP271" s="11" t="s">
        <v>551</v>
      </c>
      <c r="AQ271" s="11" t="s">
        <v>552</v>
      </c>
      <c r="AR271" s="157">
        <f>[5]Ternopil!$F$269</f>
        <v>422</v>
      </c>
      <c r="AS271" s="157">
        <f>[5]Ternopil!$G$269</f>
        <v>2127</v>
      </c>
      <c r="AT271" s="157">
        <f>[5]Ternopil!$H$269</f>
        <v>1974</v>
      </c>
      <c r="AU271" s="157">
        <f>[5]Ternopil!$I$269</f>
        <v>401624.6</v>
      </c>
      <c r="AV271" s="157">
        <f>[5]Ternopil!$J$269</f>
        <v>58230.6</v>
      </c>
      <c r="AW271" s="11"/>
      <c r="AX271" s="33" t="s">
        <v>1340</v>
      </c>
      <c r="AY271" s="33" t="s">
        <v>551</v>
      </c>
      <c r="AZ271" s="33" t="s">
        <v>552</v>
      </c>
      <c r="BA271" s="157">
        <f>[6]Ternopil!$F$269</f>
        <v>463</v>
      </c>
      <c r="BB271" s="157">
        <f>[6]Ternopil!$G$269</f>
        <v>1900</v>
      </c>
      <c r="BC271" s="157">
        <f>[6]Ternopil!$H$269</f>
        <v>1800</v>
      </c>
      <c r="BD271" s="157">
        <f>[6]Ternopil!$I$269</f>
        <v>511209.7</v>
      </c>
      <c r="BE271" s="157">
        <f>[6]Ternopil!$J$269</f>
        <v>85339.4</v>
      </c>
      <c r="BG271" s="2" t="s">
        <v>551</v>
      </c>
      <c r="BH271" s="2" t="s">
        <v>552</v>
      </c>
      <c r="BI271" s="1">
        <f t="shared" si="262"/>
        <v>406</v>
      </c>
      <c r="BJ271" s="1">
        <f t="shared" si="263"/>
        <v>410</v>
      </c>
      <c r="BK271" s="1">
        <f t="shared" si="264"/>
        <v>443</v>
      </c>
      <c r="BL271" s="1">
        <f t="shared" si="265"/>
        <v>460</v>
      </c>
      <c r="BM271" s="1">
        <f t="shared" si="266"/>
        <v>422</v>
      </c>
      <c r="BN271" s="1">
        <f t="shared" si="267"/>
        <v>463</v>
      </c>
      <c r="BP271" s="1">
        <f t="shared" si="268"/>
        <v>2353</v>
      </c>
      <c r="BQ271" s="1">
        <f t="shared" si="269"/>
        <v>1843</v>
      </c>
      <c r="BR271" s="1">
        <f t="shared" si="270"/>
        <v>1824</v>
      </c>
      <c r="BS271" s="1">
        <f t="shared" si="271"/>
        <v>2003</v>
      </c>
      <c r="BT271" s="1">
        <f t="shared" si="272"/>
        <v>1974</v>
      </c>
      <c r="BU271" s="1">
        <f t="shared" si="273"/>
        <v>1800</v>
      </c>
      <c r="BW271" s="40" t="str">
        <f t="shared" si="274"/>
        <v/>
      </c>
      <c r="BX271" s="40" t="str">
        <f t="shared" si="275"/>
        <v/>
      </c>
      <c r="BY271" s="40" t="str">
        <f t="shared" si="276"/>
        <v/>
      </c>
      <c r="BZ271" s="40" t="str">
        <f t="shared" si="277"/>
        <v/>
      </c>
      <c r="CA271" s="40" t="str">
        <f t="shared" si="278"/>
        <v/>
      </c>
      <c r="CB271" s="40" t="str">
        <f t="shared" si="279"/>
        <v/>
      </c>
      <c r="CD271" s="10">
        <f t="shared" si="280"/>
        <v>44645.8</v>
      </c>
      <c r="CE271" s="10">
        <f t="shared" si="281"/>
        <v>37918.1</v>
      </c>
      <c r="CF271" s="10">
        <f t="shared" si="282"/>
        <v>43677</v>
      </c>
      <c r="CG271" s="10">
        <f t="shared" si="283"/>
        <v>57438.8</v>
      </c>
      <c r="CH271" s="10">
        <f t="shared" si="284"/>
        <v>58230.6</v>
      </c>
      <c r="CI271" s="10">
        <f t="shared" si="285"/>
        <v>85339.4</v>
      </c>
      <c r="CK271" s="40" t="str">
        <f t="shared" si="286"/>
        <v/>
      </c>
      <c r="CL271" s="40" t="str">
        <f t="shared" si="287"/>
        <v/>
      </c>
      <c r="CM271" s="40" t="str">
        <f t="shared" si="288"/>
        <v/>
      </c>
      <c r="CN271" s="40" t="str">
        <f t="shared" si="289"/>
        <v/>
      </c>
      <c r="CO271" s="40" t="str">
        <f t="shared" si="290"/>
        <v/>
      </c>
      <c r="CP271" s="40" t="str">
        <f t="shared" si="291"/>
        <v/>
      </c>
      <c r="CR271" s="9" t="str">
        <f t="shared" si="292"/>
        <v/>
      </c>
      <c r="CS271" s="9" t="str">
        <f t="shared" si="293"/>
        <v/>
      </c>
      <c r="CT271" s="9" t="str">
        <f t="shared" si="294"/>
        <v/>
      </c>
      <c r="CU271" s="9" t="str">
        <f t="shared" si="295"/>
        <v/>
      </c>
      <c r="CV271" s="9" t="str">
        <f t="shared" si="296"/>
        <v/>
      </c>
      <c r="CW271" s="9" t="str">
        <f t="shared" si="297"/>
        <v/>
      </c>
      <c r="CY271" s="9" t="str">
        <f t="shared" si="298"/>
        <v/>
      </c>
      <c r="CZ271" s="9" t="str">
        <f t="shared" si="299"/>
        <v/>
      </c>
      <c r="DA271" s="9" t="str">
        <f t="shared" si="300"/>
        <v/>
      </c>
      <c r="DB271" s="9" t="str">
        <f t="shared" si="301"/>
        <v/>
      </c>
      <c r="DC271" s="9" t="str">
        <f t="shared" si="302"/>
        <v/>
      </c>
      <c r="DD271" s="9" t="str">
        <f t="shared" si="303"/>
        <v/>
      </c>
      <c r="DF271" s="9" t="str">
        <f>IF($A271=2,IF(ISNUMBER(CR271/Ukraine!CR271),100*CR271/Ukraine!CR271,""),"")</f>
        <v/>
      </c>
      <c r="DG271" s="9" t="str">
        <f>IF($A271=2,IF(ISNUMBER(CS271/Ukraine!CS271),100*CS271/Ukraine!CS271,""),"")</f>
        <v/>
      </c>
      <c r="DH271" s="9" t="str">
        <f>IF($A271=2,IF(ISNUMBER(CT271/Ukraine!CT271),100*CT271/Ukraine!CT271,""),"")</f>
        <v/>
      </c>
      <c r="DI271" s="9" t="str">
        <f>IF($A271=2,IF(ISNUMBER(CU271/Ukraine!CU271),100*CU271/Ukraine!CU271,""),"")</f>
        <v/>
      </c>
      <c r="DJ271" s="9" t="str">
        <f>IF($A271=2,IF(ISNUMBER(CV271/Ukraine!CV271),100*CV271/Ukraine!CV271,""),"")</f>
        <v/>
      </c>
      <c r="DK271" s="9" t="str">
        <f>IF($A271=2,IF(ISNUMBER(CW271/Ukraine!CW271),100*CW271/Ukraine!CW271,""),"")</f>
        <v/>
      </c>
      <c r="DM271" s="40" t="str">
        <f t="shared" si="304"/>
        <v/>
      </c>
      <c r="DN271" s="40" t="str">
        <f t="shared" si="305"/>
        <v/>
      </c>
      <c r="DO271" s="40" t="str">
        <f t="shared" si="306"/>
        <v/>
      </c>
      <c r="DP271" s="40" t="str">
        <f t="shared" si="307"/>
        <v/>
      </c>
      <c r="DQ271" s="40" t="str">
        <f t="shared" si="308"/>
        <v/>
      </c>
      <c r="DR271" s="40" t="str">
        <f t="shared" si="261"/>
        <v/>
      </c>
      <c r="DT271" s="40" t="str">
        <f t="shared" si="309"/>
        <v/>
      </c>
      <c r="DU271" s="40" t="str">
        <f t="shared" si="310"/>
        <v/>
      </c>
      <c r="DV271" s="40" t="str">
        <f t="shared" si="311"/>
        <v/>
      </c>
      <c r="DW271" s="40" t="str">
        <f t="shared" si="312"/>
        <v/>
      </c>
      <c r="DX271" s="40" t="str">
        <f t="shared" si="313"/>
        <v/>
      </c>
      <c r="DY271" s="40" t="str">
        <f t="shared" si="314"/>
        <v/>
      </c>
    </row>
    <row r="272" spans="1:129" x14ac:dyDescent="0.2">
      <c r="A272" s="39" t="str">
        <f>'Industry selection'!C272</f>
        <v/>
      </c>
      <c r="B272" s="2">
        <v>68</v>
      </c>
      <c r="C272" s="2" t="s">
        <v>553</v>
      </c>
      <c r="E272" s="30" t="s">
        <v>550</v>
      </c>
      <c r="F272" s="31">
        <v>68</v>
      </c>
      <c r="G272" s="32" t="s">
        <v>553</v>
      </c>
      <c r="H272" s="157">
        <f>[1]Ternopil!$F$270</f>
        <v>406</v>
      </c>
      <c r="I272" s="157">
        <f>[1]Ternopil!$G$270</f>
        <v>2462</v>
      </c>
      <c r="J272" s="157">
        <f>[1]Ternopil!$H$270</f>
        <v>2353</v>
      </c>
      <c r="K272" s="157">
        <f>[1]Ternopil!$I$270</f>
        <v>254365.9</v>
      </c>
      <c r="L272" s="157">
        <f>[1]Ternopil!$J$270</f>
        <v>44645.8</v>
      </c>
      <c r="M272" s="11"/>
      <c r="N272" s="33" t="s">
        <v>995</v>
      </c>
      <c r="O272" s="36">
        <v>68</v>
      </c>
      <c r="P272" s="35" t="s">
        <v>553</v>
      </c>
      <c r="Q272" s="157">
        <f>[2]Ternopil!$F$270</f>
        <v>410</v>
      </c>
      <c r="R272" s="157">
        <f>[2]Ternopil!$G$270</f>
        <v>1981</v>
      </c>
      <c r="S272" s="157">
        <f>[2]Ternopil!$H$270</f>
        <v>1843</v>
      </c>
      <c r="T272" s="157">
        <f>[2]Ternopil!$I$270</f>
        <v>254895.9</v>
      </c>
      <c r="U272" s="157">
        <f>[2]Ternopil!$J$270</f>
        <v>37918.1</v>
      </c>
      <c r="V272" s="11"/>
      <c r="W272" s="36" t="s">
        <v>1340</v>
      </c>
      <c r="X272" s="36">
        <v>68</v>
      </c>
      <c r="Y272" s="36" t="s">
        <v>553</v>
      </c>
      <c r="Z272" s="157">
        <f>[3]Ternopil!$F$270</f>
        <v>443</v>
      </c>
      <c r="AA272" s="157">
        <f>[3]Ternopil!$G$270</f>
        <v>1948</v>
      </c>
      <c r="AB272" s="157">
        <f>[3]Ternopil!$H$270</f>
        <v>1824</v>
      </c>
      <c r="AC272" s="157">
        <f>[3]Ternopil!$I$270</f>
        <v>316222.2</v>
      </c>
      <c r="AD272" s="157">
        <f>[3]Ternopil!$J$270</f>
        <v>43677</v>
      </c>
      <c r="AE272" s="11"/>
      <c r="AF272" s="37" t="s">
        <v>1340</v>
      </c>
      <c r="AG272" s="37">
        <v>68</v>
      </c>
      <c r="AH272" s="37" t="s">
        <v>553</v>
      </c>
      <c r="AI272" s="157">
        <f>[4]Ternopil!$F$270</f>
        <v>460</v>
      </c>
      <c r="AJ272" s="157">
        <f>[4]Ternopil!$G$270</f>
        <v>2153</v>
      </c>
      <c r="AK272" s="157">
        <f>[4]Ternopil!$H$270</f>
        <v>2003</v>
      </c>
      <c r="AL272" s="157">
        <f>[4]Ternopil!$I$270</f>
        <v>352750</v>
      </c>
      <c r="AM272" s="157">
        <f>[4]Ternopil!$J$270</f>
        <v>57438.8</v>
      </c>
      <c r="AN272" s="11"/>
      <c r="AO272" s="11" t="s">
        <v>1340</v>
      </c>
      <c r="AP272" s="11">
        <v>68</v>
      </c>
      <c r="AQ272" s="11" t="s">
        <v>553</v>
      </c>
      <c r="AR272" s="157">
        <f>[5]Ternopil!$F$270</f>
        <v>422</v>
      </c>
      <c r="AS272" s="157">
        <f>[5]Ternopil!$G$270</f>
        <v>2127</v>
      </c>
      <c r="AT272" s="157">
        <f>[5]Ternopil!$H$270</f>
        <v>1974</v>
      </c>
      <c r="AU272" s="157">
        <f>[5]Ternopil!$I$270</f>
        <v>401624.6</v>
      </c>
      <c r="AV272" s="157">
        <f>[5]Ternopil!$J$270</f>
        <v>58230.6</v>
      </c>
      <c r="AW272" s="11"/>
      <c r="AX272" s="33" t="s">
        <v>1340</v>
      </c>
      <c r="AY272" s="33">
        <v>68</v>
      </c>
      <c r="AZ272" s="33" t="s">
        <v>553</v>
      </c>
      <c r="BA272" s="157">
        <f>[6]Ternopil!$F$270</f>
        <v>463</v>
      </c>
      <c r="BB272" s="157">
        <f>[6]Ternopil!$G$270</f>
        <v>1900</v>
      </c>
      <c r="BC272" s="157">
        <f>[6]Ternopil!$H$270</f>
        <v>1800</v>
      </c>
      <c r="BD272" s="157">
        <f>[6]Ternopil!$I$270</f>
        <v>511209.7</v>
      </c>
      <c r="BE272" s="157">
        <f>[6]Ternopil!$J$270</f>
        <v>85339.4</v>
      </c>
      <c r="BG272" s="2">
        <v>68</v>
      </c>
      <c r="BH272" s="2" t="s">
        <v>553</v>
      </c>
      <c r="BI272" s="1">
        <f t="shared" si="262"/>
        <v>406</v>
      </c>
      <c r="BJ272" s="1">
        <f t="shared" si="263"/>
        <v>410</v>
      </c>
      <c r="BK272" s="1">
        <f t="shared" si="264"/>
        <v>443</v>
      </c>
      <c r="BL272" s="1">
        <f t="shared" si="265"/>
        <v>460</v>
      </c>
      <c r="BM272" s="1">
        <f t="shared" si="266"/>
        <v>422</v>
      </c>
      <c r="BN272" s="1">
        <f t="shared" si="267"/>
        <v>463</v>
      </c>
      <c r="BP272" s="1">
        <f t="shared" si="268"/>
        <v>2353</v>
      </c>
      <c r="BQ272" s="1">
        <f t="shared" si="269"/>
        <v>1843</v>
      </c>
      <c r="BR272" s="1">
        <f t="shared" si="270"/>
        <v>1824</v>
      </c>
      <c r="BS272" s="1">
        <f t="shared" si="271"/>
        <v>2003</v>
      </c>
      <c r="BT272" s="1">
        <f t="shared" si="272"/>
        <v>1974</v>
      </c>
      <c r="BU272" s="1">
        <f t="shared" si="273"/>
        <v>1800</v>
      </c>
      <c r="BW272" s="40" t="str">
        <f t="shared" si="274"/>
        <v/>
      </c>
      <c r="BX272" s="40" t="str">
        <f t="shared" si="275"/>
        <v/>
      </c>
      <c r="BY272" s="40" t="str">
        <f t="shared" si="276"/>
        <v/>
      </c>
      <c r="BZ272" s="40" t="str">
        <f t="shared" si="277"/>
        <v/>
      </c>
      <c r="CA272" s="40" t="str">
        <f t="shared" si="278"/>
        <v/>
      </c>
      <c r="CB272" s="40" t="str">
        <f t="shared" si="279"/>
        <v/>
      </c>
      <c r="CD272" s="10">
        <f t="shared" si="280"/>
        <v>44645.8</v>
      </c>
      <c r="CE272" s="10">
        <f t="shared" si="281"/>
        <v>37918.1</v>
      </c>
      <c r="CF272" s="10">
        <f t="shared" si="282"/>
        <v>43677</v>
      </c>
      <c r="CG272" s="10">
        <f t="shared" si="283"/>
        <v>57438.8</v>
      </c>
      <c r="CH272" s="10">
        <f t="shared" si="284"/>
        <v>58230.6</v>
      </c>
      <c r="CI272" s="10">
        <f t="shared" si="285"/>
        <v>85339.4</v>
      </c>
      <c r="CK272" s="40" t="str">
        <f t="shared" si="286"/>
        <v/>
      </c>
      <c r="CL272" s="40" t="str">
        <f t="shared" si="287"/>
        <v/>
      </c>
      <c r="CM272" s="40" t="str">
        <f t="shared" si="288"/>
        <v/>
      </c>
      <c r="CN272" s="40" t="str">
        <f t="shared" si="289"/>
        <v/>
      </c>
      <c r="CO272" s="40" t="str">
        <f t="shared" si="290"/>
        <v/>
      </c>
      <c r="CP272" s="40" t="str">
        <f t="shared" si="291"/>
        <v/>
      </c>
      <c r="CR272" s="9" t="str">
        <f t="shared" si="292"/>
        <v/>
      </c>
      <c r="CS272" s="9" t="str">
        <f t="shared" si="293"/>
        <v/>
      </c>
      <c r="CT272" s="9" t="str">
        <f t="shared" si="294"/>
        <v/>
      </c>
      <c r="CU272" s="9" t="str">
        <f t="shared" si="295"/>
        <v/>
      </c>
      <c r="CV272" s="9" t="str">
        <f t="shared" si="296"/>
        <v/>
      </c>
      <c r="CW272" s="9" t="str">
        <f t="shared" si="297"/>
        <v/>
      </c>
      <c r="CY272" s="9" t="str">
        <f t="shared" si="298"/>
        <v/>
      </c>
      <c r="CZ272" s="9" t="str">
        <f t="shared" si="299"/>
        <v/>
      </c>
      <c r="DA272" s="9" t="str">
        <f t="shared" si="300"/>
        <v/>
      </c>
      <c r="DB272" s="9" t="str">
        <f t="shared" si="301"/>
        <v/>
      </c>
      <c r="DC272" s="9" t="str">
        <f t="shared" si="302"/>
        <v/>
      </c>
      <c r="DD272" s="9" t="str">
        <f t="shared" si="303"/>
        <v/>
      </c>
      <c r="DF272" s="9" t="str">
        <f>IF($A272=2,IF(ISNUMBER(CR272/Ukraine!CR272),100*CR272/Ukraine!CR272,""),"")</f>
        <v/>
      </c>
      <c r="DG272" s="9" t="str">
        <f>IF($A272=2,IF(ISNUMBER(CS272/Ukraine!CS272),100*CS272/Ukraine!CS272,""),"")</f>
        <v/>
      </c>
      <c r="DH272" s="9" t="str">
        <f>IF($A272=2,IF(ISNUMBER(CT272/Ukraine!CT272),100*CT272/Ukraine!CT272,""),"")</f>
        <v/>
      </c>
      <c r="DI272" s="9" t="str">
        <f>IF($A272=2,IF(ISNUMBER(CU272/Ukraine!CU272),100*CU272/Ukraine!CU272,""),"")</f>
        <v/>
      </c>
      <c r="DJ272" s="9" t="str">
        <f>IF($A272=2,IF(ISNUMBER(CV272/Ukraine!CV272),100*CV272/Ukraine!CV272,""),"")</f>
        <v/>
      </c>
      <c r="DK272" s="9" t="str">
        <f>IF($A272=2,IF(ISNUMBER(CW272/Ukraine!CW272),100*CW272/Ukraine!CW272,""),"")</f>
        <v/>
      </c>
      <c r="DM272" s="40" t="str">
        <f t="shared" si="304"/>
        <v/>
      </c>
      <c r="DN272" s="40" t="str">
        <f t="shared" si="305"/>
        <v/>
      </c>
      <c r="DO272" s="40" t="str">
        <f t="shared" si="306"/>
        <v/>
      </c>
      <c r="DP272" s="40" t="str">
        <f t="shared" si="307"/>
        <v/>
      </c>
      <c r="DQ272" s="40" t="str">
        <f t="shared" si="308"/>
        <v/>
      </c>
      <c r="DR272" s="40" t="str">
        <f t="shared" si="261"/>
        <v/>
      </c>
      <c r="DT272" s="40" t="str">
        <f t="shared" si="309"/>
        <v/>
      </c>
      <c r="DU272" s="40" t="str">
        <f t="shared" si="310"/>
        <v/>
      </c>
      <c r="DV272" s="40" t="str">
        <f t="shared" si="311"/>
        <v/>
      </c>
      <c r="DW272" s="40" t="str">
        <f t="shared" si="312"/>
        <v/>
      </c>
      <c r="DX272" s="40" t="str">
        <f t="shared" si="313"/>
        <v/>
      </c>
      <c r="DY272" s="40" t="str">
        <f t="shared" si="314"/>
        <v/>
      </c>
    </row>
    <row r="273" spans="1:129" x14ac:dyDescent="0.2">
      <c r="A273" s="39">
        <f>'Industry selection'!C273</f>
        <v>2</v>
      </c>
      <c r="B273" s="2">
        <v>68.099999999999994</v>
      </c>
      <c r="C273" s="2" t="s">
        <v>555</v>
      </c>
      <c r="E273" s="30" t="s">
        <v>554</v>
      </c>
      <c r="F273" s="31">
        <v>68.099999999999994</v>
      </c>
      <c r="G273" s="32" t="s">
        <v>555</v>
      </c>
      <c r="H273" s="157">
        <f>[1]Ternopil!$F$271</f>
        <v>11</v>
      </c>
      <c r="I273" s="157">
        <f>[1]Ternopil!$G$271</f>
        <v>17</v>
      </c>
      <c r="J273" s="157">
        <f>[1]Ternopil!$H$271</f>
        <v>17</v>
      </c>
      <c r="K273" s="157">
        <f>[1]Ternopil!$I$271</f>
        <v>1160.4000000000001</v>
      </c>
      <c r="L273" s="157">
        <f>[1]Ternopil!$J$271</f>
        <v>231.4</v>
      </c>
      <c r="M273" s="11"/>
      <c r="N273" s="33" t="s">
        <v>996</v>
      </c>
      <c r="O273" s="36">
        <v>68.099999999999994</v>
      </c>
      <c r="P273" s="35" t="s">
        <v>555</v>
      </c>
      <c r="Q273" s="157">
        <f>[2]Ternopil!$F$271</f>
        <v>11</v>
      </c>
      <c r="R273" s="157">
        <f>[2]Ternopil!$G$271</f>
        <v>19</v>
      </c>
      <c r="S273" s="157">
        <f>[2]Ternopil!$H$271</f>
        <v>19</v>
      </c>
      <c r="T273" s="157">
        <f>[2]Ternopil!$I$271</f>
        <v>2651.3</v>
      </c>
      <c r="U273" s="157">
        <f>[2]Ternopil!$J$271</f>
        <v>313.89999999999998</v>
      </c>
      <c r="V273" s="11"/>
      <c r="W273" s="36" t="s">
        <v>1341</v>
      </c>
      <c r="X273" s="36">
        <v>68.099999999999994</v>
      </c>
      <c r="Y273" s="36" t="s">
        <v>555</v>
      </c>
      <c r="Z273" s="157">
        <f>[3]Ternopil!$F$271</f>
        <v>10</v>
      </c>
      <c r="AA273" s="157" t="str">
        <f>[3]Ternopil!$G$271</f>
        <v>к</v>
      </c>
      <c r="AB273" s="157" t="str">
        <f>[3]Ternopil!$H$271</f>
        <v>к</v>
      </c>
      <c r="AC273" s="157" t="str">
        <f>[3]Ternopil!$I$271</f>
        <v>к</v>
      </c>
      <c r="AD273" s="157" t="str">
        <f>[3]Ternopil!$J$271</f>
        <v>к</v>
      </c>
      <c r="AE273" s="11"/>
      <c r="AF273" s="37" t="s">
        <v>1341</v>
      </c>
      <c r="AG273" s="37">
        <v>68.099999999999994</v>
      </c>
      <c r="AH273" s="37" t="s">
        <v>555</v>
      </c>
      <c r="AI273" s="157">
        <f>[4]Ternopil!$F$271</f>
        <v>10</v>
      </c>
      <c r="AJ273" s="157">
        <f>[4]Ternopil!$G$271</f>
        <v>18</v>
      </c>
      <c r="AK273" s="157">
        <f>[4]Ternopil!$H$271</f>
        <v>16</v>
      </c>
      <c r="AL273" s="157">
        <f>[4]Ternopil!$I$271</f>
        <v>2040.8</v>
      </c>
      <c r="AM273" s="157">
        <f>[4]Ternopil!$J$271</f>
        <v>374.2</v>
      </c>
      <c r="AN273" s="11"/>
      <c r="AO273" s="11" t="s">
        <v>1341</v>
      </c>
      <c r="AP273" s="11">
        <v>68.099999999999994</v>
      </c>
      <c r="AQ273" s="11" t="s">
        <v>555</v>
      </c>
      <c r="AR273" s="157">
        <f>[5]Ternopil!$F$271</f>
        <v>9</v>
      </c>
      <c r="AS273" s="157">
        <f>[5]Ternopil!$G$271</f>
        <v>14</v>
      </c>
      <c r="AT273" s="157">
        <f>[5]Ternopil!$H$271</f>
        <v>9</v>
      </c>
      <c r="AU273" s="157">
        <f>[5]Ternopil!$I$271</f>
        <v>309.5</v>
      </c>
      <c r="AV273" s="157">
        <f>[5]Ternopil!$J$271</f>
        <v>203.2</v>
      </c>
      <c r="AW273" s="11"/>
      <c r="AX273" s="33" t="s">
        <v>1341</v>
      </c>
      <c r="AY273" s="33">
        <v>68.099999999999994</v>
      </c>
      <c r="AZ273" s="33" t="s">
        <v>555</v>
      </c>
      <c r="BA273" s="157">
        <f>[6]Ternopil!$F$271</f>
        <v>11</v>
      </c>
      <c r="BB273" s="157">
        <f>[6]Ternopil!$G$271</f>
        <v>14</v>
      </c>
      <c r="BC273" s="157">
        <f>[6]Ternopil!$H$271</f>
        <v>12</v>
      </c>
      <c r="BD273" s="157">
        <f>[6]Ternopil!$I$271</f>
        <v>945.1</v>
      </c>
      <c r="BE273" s="157">
        <f>[6]Ternopil!$J$271</f>
        <v>407.5</v>
      </c>
      <c r="BG273" s="2">
        <v>68.099999999999994</v>
      </c>
      <c r="BH273" s="2" t="s">
        <v>555</v>
      </c>
      <c r="BI273" s="1">
        <f t="shared" si="262"/>
        <v>11</v>
      </c>
      <c r="BJ273" s="1">
        <f t="shared" si="263"/>
        <v>11</v>
      </c>
      <c r="BK273" s="1">
        <f t="shared" si="264"/>
        <v>10</v>
      </c>
      <c r="BL273" s="1">
        <f t="shared" si="265"/>
        <v>10</v>
      </c>
      <c r="BM273" s="1">
        <f t="shared" si="266"/>
        <v>9</v>
      </c>
      <c r="BN273" s="1">
        <f t="shared" si="267"/>
        <v>11</v>
      </c>
      <c r="BP273" s="1">
        <f t="shared" si="268"/>
        <v>17</v>
      </c>
      <c r="BQ273" s="1">
        <f t="shared" si="269"/>
        <v>19</v>
      </c>
      <c r="BR273" s="1" t="str">
        <f t="shared" si="270"/>
        <v>к</v>
      </c>
      <c r="BS273" s="1">
        <f t="shared" si="271"/>
        <v>16</v>
      </c>
      <c r="BT273" s="1">
        <f t="shared" si="272"/>
        <v>9</v>
      </c>
      <c r="BU273" s="1">
        <f t="shared" si="273"/>
        <v>12</v>
      </c>
      <c r="BW273" s="40">
        <f t="shared" si="274"/>
        <v>2.0324717247315941E-4</v>
      </c>
      <c r="BX273" s="40">
        <f t="shared" si="275"/>
        <v>2.3540781306141665E-4</v>
      </c>
      <c r="BY273" s="40" t="str">
        <f t="shared" si="276"/>
        <v/>
      </c>
      <c r="BZ273" s="40">
        <f t="shared" si="277"/>
        <v>2.2101889711570338E-4</v>
      </c>
      <c r="CA273" s="40">
        <f t="shared" si="278"/>
        <v>1.294796357306248E-4</v>
      </c>
      <c r="CB273" s="40">
        <f t="shared" si="279"/>
        <v>1.6936474108365207E-4</v>
      </c>
      <c r="CD273" s="10">
        <f t="shared" si="280"/>
        <v>231.4</v>
      </c>
      <c r="CE273" s="10">
        <f t="shared" si="281"/>
        <v>313.89999999999998</v>
      </c>
      <c r="CF273" s="10" t="str">
        <f t="shared" si="282"/>
        <v>к</v>
      </c>
      <c r="CG273" s="10">
        <f t="shared" si="283"/>
        <v>374.2</v>
      </c>
      <c r="CH273" s="10">
        <f t="shared" si="284"/>
        <v>203.2</v>
      </c>
      <c r="CI273" s="10">
        <f t="shared" si="285"/>
        <v>407.5</v>
      </c>
      <c r="CK273" s="40">
        <f t="shared" si="286"/>
        <v>1.1586525861836738E-4</v>
      </c>
      <c r="CL273" s="40">
        <f t="shared" si="287"/>
        <v>1.5130704170632309E-4</v>
      </c>
      <c r="CM273" s="40" t="str">
        <f t="shared" si="288"/>
        <v/>
      </c>
      <c r="CN273" s="40">
        <f t="shared" si="289"/>
        <v>1.4259577352529219E-4</v>
      </c>
      <c r="CO273" s="40">
        <f t="shared" si="290"/>
        <v>6.8217816264443408E-5</v>
      </c>
      <c r="CP273" s="40">
        <f t="shared" si="291"/>
        <v>9.4073364203863701E-5</v>
      </c>
      <c r="CR273" s="9">
        <f t="shared" si="292"/>
        <v>13.611764705882353</v>
      </c>
      <c r="CS273" s="9">
        <f t="shared" si="293"/>
        <v>16.521052631578947</v>
      </c>
      <c r="CT273" s="9" t="str">
        <f t="shared" si="294"/>
        <v/>
      </c>
      <c r="CU273" s="9">
        <f t="shared" si="295"/>
        <v>23.387499999999999</v>
      </c>
      <c r="CV273" s="9">
        <f t="shared" si="296"/>
        <v>22.577777777777776</v>
      </c>
      <c r="CW273" s="9">
        <f t="shared" si="297"/>
        <v>33.958333333333336</v>
      </c>
      <c r="CY273" s="9">
        <f t="shared" si="298"/>
        <v>57.007070360926384</v>
      </c>
      <c r="CZ273" s="9">
        <f t="shared" si="299"/>
        <v>64.274434963994963</v>
      </c>
      <c r="DA273" s="9" t="str">
        <f t="shared" si="300"/>
        <v/>
      </c>
      <c r="DB273" s="9">
        <f t="shared" si="301"/>
        <v>64.517457731518448</v>
      </c>
      <c r="DC273" s="9">
        <f t="shared" si="302"/>
        <v>52.686135452502185</v>
      </c>
      <c r="DD273" s="9">
        <f t="shared" si="303"/>
        <v>55.544833949469627</v>
      </c>
      <c r="DF273" s="9">
        <f>IF($A273=2,IF(ISNUMBER(CR273/Ukraine!CR273),100*CR273/Ukraine!CR273,""),"")</f>
        <v>46.581797137732302</v>
      </c>
      <c r="DG273" s="9">
        <f>IF($A273=2,IF(ISNUMBER(CS273/Ukraine!CS273),100*CS273/Ukraine!CS273,""),"")</f>
        <v>33.003024257735177</v>
      </c>
      <c r="DH273" s="9" t="str">
        <f>IF($A273=2,IF(ISNUMBER(CT273/Ukraine!CT273),100*CT273/Ukraine!CT273,""),"")</f>
        <v/>
      </c>
      <c r="DI273" s="9">
        <f>IF($A273=2,IF(ISNUMBER(CU273/Ukraine!CU273),100*CU273/Ukraine!CU273,""),"")</f>
        <v>61.964441345651032</v>
      </c>
      <c r="DJ273" s="9">
        <f>IF($A273=2,IF(ISNUMBER(CV273/Ukraine!CV273),100*CV273/Ukraine!CV273,""),"")</f>
        <v>36.41027662361256</v>
      </c>
      <c r="DK273" s="9">
        <f>IF($A273=2,IF(ISNUMBER(CW273/Ukraine!CW273),100*CW273/Ukraine!CW273,""),"")</f>
        <v>44.590923048972698</v>
      </c>
      <c r="DM273" s="40">
        <f t="shared" si="304"/>
        <v>0.11764705882352944</v>
      </c>
      <c r="DN273" s="40" t="str">
        <f t="shared" si="305"/>
        <v/>
      </c>
      <c r="DO273" s="40" t="str">
        <f t="shared" si="306"/>
        <v/>
      </c>
      <c r="DP273" s="40">
        <f t="shared" si="307"/>
        <v>-0.4375</v>
      </c>
      <c r="DQ273" s="40">
        <f t="shared" si="308"/>
        <v>0.33333333333333326</v>
      </c>
      <c r="DR273" s="40">
        <f t="shared" si="261"/>
        <v>-0.29411764705882348</v>
      </c>
      <c r="DT273" s="40">
        <f t="shared" si="309"/>
        <v>0.21373333939862627</v>
      </c>
      <c r="DU273" s="40" t="str">
        <f t="shared" si="310"/>
        <v/>
      </c>
      <c r="DV273" s="40" t="str">
        <f t="shared" si="311"/>
        <v/>
      </c>
      <c r="DW273" s="40">
        <f t="shared" si="312"/>
        <v>-3.4622008432804829E-2</v>
      </c>
      <c r="DX273" s="40">
        <f t="shared" si="313"/>
        <v>0.50406003937007893</v>
      </c>
      <c r="DY273" s="40">
        <f t="shared" si="314"/>
        <v>1.4947781619129938</v>
      </c>
    </row>
    <row r="274" spans="1:129" x14ac:dyDescent="0.2">
      <c r="A274" s="39">
        <f>'Industry selection'!C274</f>
        <v>2</v>
      </c>
      <c r="B274" s="2">
        <v>68.2</v>
      </c>
      <c r="C274" s="2" t="s">
        <v>557</v>
      </c>
      <c r="E274" s="30" t="s">
        <v>556</v>
      </c>
      <c r="F274" s="31">
        <v>68.2</v>
      </c>
      <c r="G274" s="32" t="s">
        <v>557</v>
      </c>
      <c r="H274" s="157">
        <f>[1]Ternopil!$F$272</f>
        <v>377</v>
      </c>
      <c r="I274" s="157">
        <f>[1]Ternopil!$G$272</f>
        <v>2345</v>
      </c>
      <c r="J274" s="157">
        <f>[1]Ternopil!$H$272</f>
        <v>2242</v>
      </c>
      <c r="K274" s="157">
        <f>[1]Ternopil!$I$272</f>
        <v>250411.6</v>
      </c>
      <c r="L274" s="157">
        <f>[1]Ternopil!$J$272</f>
        <v>42911.199999999997</v>
      </c>
      <c r="M274" s="11"/>
      <c r="N274" s="33" t="s">
        <v>997</v>
      </c>
      <c r="O274" s="36">
        <v>68.2</v>
      </c>
      <c r="P274" s="35" t="s">
        <v>557</v>
      </c>
      <c r="Q274" s="157">
        <f>[2]Ternopil!$F$272</f>
        <v>371</v>
      </c>
      <c r="R274" s="157">
        <f>[2]Ternopil!$G$272</f>
        <v>1823</v>
      </c>
      <c r="S274" s="157">
        <f>[2]Ternopil!$H$272</f>
        <v>1696</v>
      </c>
      <c r="T274" s="157">
        <f>[2]Ternopil!$I$272</f>
        <v>248303.3</v>
      </c>
      <c r="U274" s="157">
        <f>[2]Ternopil!$J$272</f>
        <v>36396.300000000003</v>
      </c>
      <c r="V274" s="11"/>
      <c r="W274" s="36" t="s">
        <v>1342</v>
      </c>
      <c r="X274" s="36">
        <v>68.2</v>
      </c>
      <c r="Y274" s="36" t="s">
        <v>557</v>
      </c>
      <c r="Z274" s="157">
        <f>[3]Ternopil!$F$272</f>
        <v>402</v>
      </c>
      <c r="AA274" s="157" t="str">
        <f>[3]Ternopil!$G$272</f>
        <v>к</v>
      </c>
      <c r="AB274" s="157" t="str">
        <f>[3]Ternopil!$H$272</f>
        <v>к</v>
      </c>
      <c r="AC274" s="157" t="str">
        <f>[3]Ternopil!$I$272</f>
        <v>к</v>
      </c>
      <c r="AD274" s="157" t="str">
        <f>[3]Ternopil!$J$272</f>
        <v>к</v>
      </c>
      <c r="AE274" s="11"/>
      <c r="AF274" s="37" t="s">
        <v>1342</v>
      </c>
      <c r="AG274" s="37">
        <v>68.2</v>
      </c>
      <c r="AH274" s="37" t="s">
        <v>557</v>
      </c>
      <c r="AI274" s="157">
        <f>[4]Ternopil!$F$272</f>
        <v>416</v>
      </c>
      <c r="AJ274" s="157">
        <f>[4]Ternopil!$G$272</f>
        <v>1930</v>
      </c>
      <c r="AK274" s="157">
        <f>[4]Ternopil!$H$272</f>
        <v>1799</v>
      </c>
      <c r="AL274" s="157">
        <f>[4]Ternopil!$I$272</f>
        <v>339214.8</v>
      </c>
      <c r="AM274" s="157">
        <f>[4]Ternopil!$J$272</f>
        <v>53056.3</v>
      </c>
      <c r="AN274" s="11"/>
      <c r="AO274" s="11" t="s">
        <v>1342</v>
      </c>
      <c r="AP274" s="11">
        <v>68.2</v>
      </c>
      <c r="AQ274" s="11" t="s">
        <v>557</v>
      </c>
      <c r="AR274" s="157">
        <f>[5]Ternopil!$F$272</f>
        <v>389</v>
      </c>
      <c r="AS274" s="157">
        <f>[5]Ternopil!$G$272</f>
        <v>1936</v>
      </c>
      <c r="AT274" s="157">
        <f>[5]Ternopil!$H$272</f>
        <v>1799</v>
      </c>
      <c r="AU274" s="157">
        <f>[5]Ternopil!$I$272</f>
        <v>386222.2</v>
      </c>
      <c r="AV274" s="157">
        <f>[5]Ternopil!$J$272</f>
        <v>53192.5</v>
      </c>
      <c r="AW274" s="11"/>
      <c r="AX274" s="33" t="s">
        <v>1342</v>
      </c>
      <c r="AY274" s="33">
        <v>68.2</v>
      </c>
      <c r="AZ274" s="33" t="s">
        <v>557</v>
      </c>
      <c r="BA274" s="157">
        <f>[6]Ternopil!$F$272</f>
        <v>424</v>
      </c>
      <c r="BB274" s="157">
        <f>[6]Ternopil!$G$272</f>
        <v>1763</v>
      </c>
      <c r="BC274" s="157">
        <f>[6]Ternopil!$H$272</f>
        <v>1668</v>
      </c>
      <c r="BD274" s="157">
        <f>[6]Ternopil!$I$272</f>
        <v>492278.2</v>
      </c>
      <c r="BE274" s="157">
        <f>[6]Ternopil!$J$272</f>
        <v>79948</v>
      </c>
      <c r="BG274" s="2">
        <v>68.2</v>
      </c>
      <c r="BH274" s="2" t="s">
        <v>557</v>
      </c>
      <c r="BI274" s="1">
        <f t="shared" si="262"/>
        <v>377</v>
      </c>
      <c r="BJ274" s="1">
        <f t="shared" si="263"/>
        <v>371</v>
      </c>
      <c r="BK274" s="1">
        <f t="shared" si="264"/>
        <v>402</v>
      </c>
      <c r="BL274" s="1">
        <f t="shared" si="265"/>
        <v>416</v>
      </c>
      <c r="BM274" s="1">
        <f t="shared" si="266"/>
        <v>389</v>
      </c>
      <c r="BN274" s="1">
        <f t="shared" si="267"/>
        <v>424</v>
      </c>
      <c r="BP274" s="1">
        <f t="shared" si="268"/>
        <v>2242</v>
      </c>
      <c r="BQ274" s="1">
        <f t="shared" si="269"/>
        <v>1696</v>
      </c>
      <c r="BR274" s="1" t="str">
        <f t="shared" si="270"/>
        <v>к</v>
      </c>
      <c r="BS274" s="1">
        <f t="shared" si="271"/>
        <v>1799</v>
      </c>
      <c r="BT274" s="1">
        <f t="shared" si="272"/>
        <v>1799</v>
      </c>
      <c r="BU274" s="1">
        <f t="shared" si="273"/>
        <v>1668</v>
      </c>
      <c r="BW274" s="40">
        <f t="shared" si="274"/>
        <v>2.6804715334401378E-2</v>
      </c>
      <c r="BX274" s="40">
        <f t="shared" si="275"/>
        <v>2.1013244786955928E-2</v>
      </c>
      <c r="BY274" s="40" t="str">
        <f t="shared" si="276"/>
        <v/>
      </c>
      <c r="BZ274" s="40">
        <f t="shared" si="277"/>
        <v>2.48508122444469E-2</v>
      </c>
      <c r="CA274" s="40">
        <f t="shared" si="278"/>
        <v>2.5881540519932671E-2</v>
      </c>
      <c r="CB274" s="40">
        <f t="shared" si="279"/>
        <v>2.3541699010627637E-2</v>
      </c>
      <c r="CD274" s="10">
        <f t="shared" si="280"/>
        <v>42911.199999999997</v>
      </c>
      <c r="CE274" s="10">
        <f t="shared" si="281"/>
        <v>36396.300000000003</v>
      </c>
      <c r="CF274" s="10" t="str">
        <f t="shared" si="282"/>
        <v>к</v>
      </c>
      <c r="CG274" s="10">
        <f t="shared" si="283"/>
        <v>53056.3</v>
      </c>
      <c r="CH274" s="10">
        <f t="shared" si="284"/>
        <v>53192.5</v>
      </c>
      <c r="CI274" s="10">
        <f t="shared" si="285"/>
        <v>79948</v>
      </c>
      <c r="CK274" s="40">
        <f t="shared" si="286"/>
        <v>2.1486245832430795E-2</v>
      </c>
      <c r="CL274" s="40">
        <f t="shared" si="287"/>
        <v>1.7543856266504773E-2</v>
      </c>
      <c r="CM274" s="40" t="str">
        <f t="shared" si="288"/>
        <v/>
      </c>
      <c r="CN274" s="40">
        <f t="shared" si="289"/>
        <v>2.021807626640823E-2</v>
      </c>
      <c r="CO274" s="40">
        <f t="shared" si="290"/>
        <v>1.7857658423456723E-2</v>
      </c>
      <c r="CP274" s="40">
        <f t="shared" si="291"/>
        <v>1.8456386064712872E-2</v>
      </c>
      <c r="CR274" s="9">
        <f t="shared" si="292"/>
        <v>19.139696699375556</v>
      </c>
      <c r="CS274" s="9">
        <f t="shared" si="293"/>
        <v>21.460082547169812</v>
      </c>
      <c r="CT274" s="9" t="str">
        <f t="shared" si="294"/>
        <v/>
      </c>
      <c r="CU274" s="9">
        <f t="shared" si="295"/>
        <v>29.492106725958866</v>
      </c>
      <c r="CV274" s="9">
        <f t="shared" si="296"/>
        <v>29.567815453029461</v>
      </c>
      <c r="CW274" s="9">
        <f t="shared" si="297"/>
        <v>47.930455635491604</v>
      </c>
      <c r="CY274" s="9">
        <f t="shared" si="298"/>
        <v>80.158455571640346</v>
      </c>
      <c r="CZ274" s="9">
        <f t="shared" si="299"/>
        <v>83.489515514496858</v>
      </c>
      <c r="DA274" s="9" t="str">
        <f t="shared" si="300"/>
        <v/>
      </c>
      <c r="DB274" s="9">
        <f t="shared" si="301"/>
        <v>81.357808620223707</v>
      </c>
      <c r="DC274" s="9">
        <f t="shared" si="302"/>
        <v>68.997664222126375</v>
      </c>
      <c r="DD274" s="9">
        <f t="shared" si="303"/>
        <v>78.39870035030583</v>
      </c>
      <c r="DF274" s="9">
        <f>IF($A274=2,IF(ISNUMBER(CR274/Ukraine!CR274),100*CR274/Ukraine!CR274,""),"")</f>
        <v>64.892995074771491</v>
      </c>
      <c r="DG274" s="9">
        <f>IF($A274=2,IF(ISNUMBER(CS274/Ukraine!CS274),100*CS274/Ukraine!CS274,""),"")</f>
        <v>73.493816232467879</v>
      </c>
      <c r="DH274" s="9" t="str">
        <f>IF($A274=2,IF(ISNUMBER(CT274/Ukraine!CT274),100*CT274/Ukraine!CT274,""),"")</f>
        <v/>
      </c>
      <c r="DI274" s="9">
        <f>IF($A274=2,IF(ISNUMBER(CU274/Ukraine!CU274),100*CU274/Ukraine!CU274,""),"")</f>
        <v>77.753548998063522</v>
      </c>
      <c r="DJ274" s="9">
        <f>IF($A274=2,IF(ISNUMBER(CV274/Ukraine!CV274),100*CV274/Ukraine!CV274,""),"")</f>
        <v>67.047994636924713</v>
      </c>
      <c r="DK274" s="9">
        <f>IF($A274=2,IF(ISNUMBER(CW274/Ukraine!CW274),100*CW274/Ukraine!CW274,""),"")</f>
        <v>82.797808071680706</v>
      </c>
      <c r="DM274" s="40">
        <f t="shared" si="304"/>
        <v>-0.24353256021409453</v>
      </c>
      <c r="DN274" s="40" t="str">
        <f t="shared" si="305"/>
        <v/>
      </c>
      <c r="DO274" s="40" t="str">
        <f t="shared" si="306"/>
        <v/>
      </c>
      <c r="DP274" s="40">
        <f t="shared" si="307"/>
        <v>0</v>
      </c>
      <c r="DQ274" s="40">
        <f t="shared" si="308"/>
        <v>-7.2818232351306245E-2</v>
      </c>
      <c r="DR274" s="40">
        <f t="shared" si="261"/>
        <v>-0.25602140945584295</v>
      </c>
      <c r="DT274" s="40">
        <f t="shared" si="309"/>
        <v>0.1212342015780199</v>
      </c>
      <c r="DU274" s="40" t="str">
        <f t="shared" si="310"/>
        <v/>
      </c>
      <c r="DV274" s="40" t="str">
        <f t="shared" si="311"/>
        <v/>
      </c>
      <c r="DW274" s="40">
        <f t="shared" si="312"/>
        <v>2.567084399025088E-3</v>
      </c>
      <c r="DX274" s="40">
        <f t="shared" si="313"/>
        <v>0.62103472647928548</v>
      </c>
      <c r="DY274" s="40">
        <f t="shared" si="314"/>
        <v>1.5042432170335993</v>
      </c>
    </row>
    <row r="275" spans="1:129" x14ac:dyDescent="0.2">
      <c r="A275" s="39">
        <f>'Industry selection'!C275</f>
        <v>2</v>
      </c>
      <c r="B275" s="2">
        <v>68.3</v>
      </c>
      <c r="C275" s="2" t="s">
        <v>559</v>
      </c>
      <c r="E275" s="30" t="s">
        <v>558</v>
      </c>
      <c r="F275" s="31">
        <v>68.3</v>
      </c>
      <c r="G275" s="32" t="s">
        <v>559</v>
      </c>
      <c r="H275" s="157">
        <f>[1]Ternopil!$F$273</f>
        <v>18</v>
      </c>
      <c r="I275" s="157">
        <f>[1]Ternopil!$G$273</f>
        <v>100</v>
      </c>
      <c r="J275" s="157">
        <f>[1]Ternopil!$H$273</f>
        <v>94</v>
      </c>
      <c r="K275" s="157">
        <f>[1]Ternopil!$I$273</f>
        <v>2793.9</v>
      </c>
      <c r="L275" s="157">
        <f>[1]Ternopil!$J$273</f>
        <v>1503.2</v>
      </c>
      <c r="M275" s="11"/>
      <c r="N275" s="33" t="s">
        <v>998</v>
      </c>
      <c r="O275" s="36">
        <v>68.3</v>
      </c>
      <c r="P275" s="35" t="s">
        <v>559</v>
      </c>
      <c r="Q275" s="157">
        <f>[2]Ternopil!$F$273</f>
        <v>28</v>
      </c>
      <c r="R275" s="157">
        <f>[2]Ternopil!$G$273</f>
        <v>139</v>
      </c>
      <c r="S275" s="157">
        <f>[2]Ternopil!$H$273</f>
        <v>128</v>
      </c>
      <c r="T275" s="157">
        <f>[2]Ternopil!$I$273</f>
        <v>3941.3</v>
      </c>
      <c r="U275" s="157">
        <f>[2]Ternopil!$J$273</f>
        <v>1207.9000000000001</v>
      </c>
      <c r="V275" s="11"/>
      <c r="W275" s="36" t="s">
        <v>1343</v>
      </c>
      <c r="X275" s="36">
        <v>68.3</v>
      </c>
      <c r="Y275" s="36" t="s">
        <v>559</v>
      </c>
      <c r="Z275" s="157">
        <f>[3]Ternopil!$F$273</f>
        <v>31</v>
      </c>
      <c r="AA275" s="157">
        <f>[3]Ternopil!$G$273</f>
        <v>153</v>
      </c>
      <c r="AB275" s="157">
        <f>[3]Ternopil!$H$273</f>
        <v>138</v>
      </c>
      <c r="AC275" s="157">
        <f>[3]Ternopil!$I$273</f>
        <v>7391.4</v>
      </c>
      <c r="AD275" s="157">
        <f>[3]Ternopil!$J$273</f>
        <v>2591</v>
      </c>
      <c r="AE275" s="11"/>
      <c r="AF275" s="37" t="s">
        <v>1343</v>
      </c>
      <c r="AG275" s="37">
        <v>68.3</v>
      </c>
      <c r="AH275" s="37" t="s">
        <v>559</v>
      </c>
      <c r="AI275" s="157">
        <f>[4]Ternopil!$F$273</f>
        <v>34</v>
      </c>
      <c r="AJ275" s="157">
        <f>[4]Ternopil!$G$273</f>
        <v>205</v>
      </c>
      <c r="AK275" s="157">
        <f>[4]Ternopil!$H$273</f>
        <v>188</v>
      </c>
      <c r="AL275" s="157">
        <f>[4]Ternopil!$I$273</f>
        <v>11494.4</v>
      </c>
      <c r="AM275" s="157">
        <f>[4]Ternopil!$J$273</f>
        <v>4008.3</v>
      </c>
      <c r="AN275" s="11"/>
      <c r="AO275" s="11" t="s">
        <v>1343</v>
      </c>
      <c r="AP275" s="11">
        <v>68.3</v>
      </c>
      <c r="AQ275" s="11" t="s">
        <v>559</v>
      </c>
      <c r="AR275" s="157">
        <f>[5]Ternopil!$F$273</f>
        <v>24</v>
      </c>
      <c r="AS275" s="157">
        <f>[5]Ternopil!$G$273</f>
        <v>177</v>
      </c>
      <c r="AT275" s="157">
        <f>[5]Ternopil!$H$273</f>
        <v>166</v>
      </c>
      <c r="AU275" s="157">
        <f>[5]Ternopil!$I$273</f>
        <v>15092.9</v>
      </c>
      <c r="AV275" s="157">
        <f>[5]Ternopil!$J$273</f>
        <v>4834.8999999999996</v>
      </c>
      <c r="AW275" s="11"/>
      <c r="AX275" s="33" t="s">
        <v>1343</v>
      </c>
      <c r="AY275" s="33">
        <v>68.3</v>
      </c>
      <c r="AZ275" s="33" t="s">
        <v>559</v>
      </c>
      <c r="BA275" s="157">
        <f>[6]Ternopil!$F$273</f>
        <v>28</v>
      </c>
      <c r="BB275" s="157">
        <f>[6]Ternopil!$G$273</f>
        <v>123</v>
      </c>
      <c r="BC275" s="157">
        <f>[6]Ternopil!$H$273</f>
        <v>120</v>
      </c>
      <c r="BD275" s="157">
        <f>[6]Ternopil!$I$273</f>
        <v>17986.400000000001</v>
      </c>
      <c r="BE275" s="157">
        <f>[6]Ternopil!$J$273</f>
        <v>4983.8999999999996</v>
      </c>
      <c r="BG275" s="2">
        <v>68.3</v>
      </c>
      <c r="BH275" s="2" t="s">
        <v>559</v>
      </c>
      <c r="BI275" s="1">
        <f t="shared" si="262"/>
        <v>18</v>
      </c>
      <c r="BJ275" s="1">
        <f t="shared" si="263"/>
        <v>28</v>
      </c>
      <c r="BK275" s="1">
        <f t="shared" si="264"/>
        <v>31</v>
      </c>
      <c r="BL275" s="1">
        <f t="shared" si="265"/>
        <v>34</v>
      </c>
      <c r="BM275" s="1">
        <f t="shared" si="266"/>
        <v>24</v>
      </c>
      <c r="BN275" s="1">
        <f t="shared" si="267"/>
        <v>28</v>
      </c>
      <c r="BP275" s="1">
        <f t="shared" si="268"/>
        <v>94</v>
      </c>
      <c r="BQ275" s="1">
        <f t="shared" si="269"/>
        <v>128</v>
      </c>
      <c r="BR275" s="1">
        <f t="shared" si="270"/>
        <v>138</v>
      </c>
      <c r="BS275" s="1">
        <f t="shared" si="271"/>
        <v>188</v>
      </c>
      <c r="BT275" s="1">
        <f t="shared" si="272"/>
        <v>166</v>
      </c>
      <c r="BU275" s="1">
        <f t="shared" si="273"/>
        <v>120</v>
      </c>
      <c r="BW275" s="40">
        <f t="shared" si="274"/>
        <v>1.1238373066162933E-3</v>
      </c>
      <c r="BX275" s="40">
        <f t="shared" si="275"/>
        <v>1.5859052669400702E-3</v>
      </c>
      <c r="BY275" s="40">
        <f t="shared" si="276"/>
        <v>1.7555688424695001E-3</v>
      </c>
      <c r="BZ275" s="40">
        <f t="shared" si="277"/>
        <v>2.596972041109515E-3</v>
      </c>
      <c r="CA275" s="40">
        <f t="shared" si="278"/>
        <v>2.388179947920413E-3</v>
      </c>
      <c r="CB275" s="40">
        <f t="shared" si="279"/>
        <v>1.6936474108365208E-3</v>
      </c>
      <c r="CD275" s="10">
        <f t="shared" si="280"/>
        <v>1503.2</v>
      </c>
      <c r="CE275" s="10">
        <f t="shared" si="281"/>
        <v>1207.9000000000001</v>
      </c>
      <c r="CF275" s="10">
        <f t="shared" si="282"/>
        <v>2591</v>
      </c>
      <c r="CG275" s="10">
        <f t="shared" si="283"/>
        <v>4008.3</v>
      </c>
      <c r="CH275" s="10">
        <f t="shared" si="284"/>
        <v>4834.8999999999996</v>
      </c>
      <c r="CI275" s="10">
        <f t="shared" si="285"/>
        <v>4983.8999999999996</v>
      </c>
      <c r="CK275" s="40">
        <f t="shared" si="286"/>
        <v>7.5267353826763113E-4</v>
      </c>
      <c r="CL275" s="40">
        <f t="shared" si="287"/>
        <v>5.8223566638122869E-4</v>
      </c>
      <c r="CM275" s="40">
        <f t="shared" si="288"/>
        <v>1.1622396371264467E-3</v>
      </c>
      <c r="CN275" s="40">
        <f t="shared" si="289"/>
        <v>1.5274362346911509E-3</v>
      </c>
      <c r="CO275" s="40">
        <f t="shared" si="290"/>
        <v>1.6231610229180975E-3</v>
      </c>
      <c r="CP275" s="40">
        <f t="shared" si="291"/>
        <v>1.1505576438175123E-3</v>
      </c>
      <c r="CR275" s="9">
        <f t="shared" si="292"/>
        <v>15.991489361702127</v>
      </c>
      <c r="CS275" s="9">
        <f t="shared" si="293"/>
        <v>9.4367187500000007</v>
      </c>
      <c r="CT275" s="9">
        <f t="shared" si="294"/>
        <v>18.775362318840578</v>
      </c>
      <c r="CU275" s="9">
        <f t="shared" si="295"/>
        <v>21.320744680851064</v>
      </c>
      <c r="CV275" s="9">
        <f t="shared" si="296"/>
        <v>29.12590361445783</v>
      </c>
      <c r="CW275" s="9">
        <f t="shared" si="297"/>
        <v>41.532499999999999</v>
      </c>
      <c r="CY275" s="9">
        <f t="shared" si="298"/>
        <v>66.973532008277871</v>
      </c>
      <c r="CZ275" s="9">
        <f t="shared" si="299"/>
        <v>36.713142866637</v>
      </c>
      <c r="DA275" s="9">
        <f t="shared" si="300"/>
        <v>66.203022576520709</v>
      </c>
      <c r="DB275" s="9">
        <f t="shared" si="301"/>
        <v>58.816044628596693</v>
      </c>
      <c r="DC275" s="9">
        <f t="shared" si="302"/>
        <v>67.966445507237381</v>
      </c>
      <c r="DD275" s="9">
        <f t="shared" si="303"/>
        <v>67.933717281168512</v>
      </c>
      <c r="DF275" s="9">
        <f>IF($A275=2,IF(ISNUMBER(CR275/Ukraine!CR275),100*CR275/Ukraine!CR275,""),"")</f>
        <v>51.706952158450484</v>
      </c>
      <c r="DG275" s="9">
        <f>IF($A275=2,IF(ISNUMBER(CS275/Ukraine!CS275),100*CS275/Ukraine!CS275,""),"")</f>
        <v>35.079312032550774</v>
      </c>
      <c r="DH275" s="9">
        <f>IF($A275=2,IF(ISNUMBER(CT275/Ukraine!CT275),100*CT275/Ukraine!CT275,""),"")</f>
        <v>58.665404553545152</v>
      </c>
      <c r="DI275" s="9">
        <f>IF($A275=2,IF(ISNUMBER(CU275/Ukraine!CU275),100*CU275/Ukraine!CU275,""),"")</f>
        <v>55.438101519462066</v>
      </c>
      <c r="DJ275" s="9">
        <f>IF($A275=2,IF(ISNUMBER(CV275/Ukraine!CV275),100*CV275/Ukraine!CV275,""),"")</f>
        <v>69.670940559896209</v>
      </c>
      <c r="DK275" s="9">
        <f>IF($A275=2,IF(ISNUMBER(CW275/Ukraine!CW275),100*CW275/Ukraine!CW275,""),"")</f>
        <v>69.21581453869112</v>
      </c>
      <c r="DM275" s="40">
        <f t="shared" si="304"/>
        <v>0.36170212765957444</v>
      </c>
      <c r="DN275" s="40">
        <f t="shared" si="305"/>
        <v>7.8125E-2</v>
      </c>
      <c r="DO275" s="40">
        <f t="shared" si="306"/>
        <v>0.3623188405797102</v>
      </c>
      <c r="DP275" s="40">
        <f t="shared" si="307"/>
        <v>-0.11702127659574468</v>
      </c>
      <c r="DQ275" s="40">
        <f t="shared" si="308"/>
        <v>-0.27710843373493976</v>
      </c>
      <c r="DR275" s="40">
        <f t="shared" si="261"/>
        <v>0.27659574468085113</v>
      </c>
      <c r="DT275" s="40">
        <f t="shared" si="309"/>
        <v>-0.40989119046035116</v>
      </c>
      <c r="DU275" s="40">
        <f t="shared" si="310"/>
        <v>0.98960706748207117</v>
      </c>
      <c r="DV275" s="40">
        <f t="shared" si="311"/>
        <v>0.13557034579600424</v>
      </c>
      <c r="DW275" s="40">
        <f t="shared" si="312"/>
        <v>0.36608284796998025</v>
      </c>
      <c r="DX275" s="40">
        <f t="shared" si="313"/>
        <v>0.42596434259240112</v>
      </c>
      <c r="DY275" s="40">
        <f t="shared" si="314"/>
        <v>1.5971627195316658</v>
      </c>
    </row>
    <row r="276" spans="1:129" x14ac:dyDescent="0.2">
      <c r="A276" s="39" t="str">
        <f>'Industry selection'!C276</f>
        <v/>
      </c>
      <c r="B276" s="2" t="s">
        <v>561</v>
      </c>
      <c r="C276" s="2" t="s">
        <v>562</v>
      </c>
      <c r="E276" s="30" t="s">
        <v>560</v>
      </c>
      <c r="F276" s="31" t="s">
        <v>561</v>
      </c>
      <c r="G276" s="32" t="s">
        <v>562</v>
      </c>
      <c r="H276" s="157">
        <f>[1]Ternopil!$F$274</f>
        <v>240</v>
      </c>
      <c r="I276" s="157">
        <f>[1]Ternopil!$G$274</f>
        <v>1674</v>
      </c>
      <c r="J276" s="157">
        <f>[1]Ternopil!$H$274</f>
        <v>1624</v>
      </c>
      <c r="K276" s="157">
        <f>[1]Ternopil!$I$274</f>
        <v>101142.6</v>
      </c>
      <c r="L276" s="157">
        <f>[1]Ternopil!$J$274</f>
        <v>43503.3</v>
      </c>
      <c r="M276" s="11"/>
      <c r="N276" s="33" t="s">
        <v>999</v>
      </c>
      <c r="O276" s="36" t="s">
        <v>561</v>
      </c>
      <c r="P276" s="35" t="s">
        <v>562</v>
      </c>
      <c r="Q276" s="157">
        <f>[2]Ternopil!$F$274</f>
        <v>260</v>
      </c>
      <c r="R276" s="157">
        <f>[2]Ternopil!$G$274</f>
        <v>1637</v>
      </c>
      <c r="S276" s="157">
        <f>[2]Ternopil!$H$274</f>
        <v>1566</v>
      </c>
      <c r="T276" s="157">
        <f>[2]Ternopil!$I$274</f>
        <v>96784.2</v>
      </c>
      <c r="U276" s="157">
        <f>[2]Ternopil!$J$274</f>
        <v>40072</v>
      </c>
      <c r="V276" s="11"/>
      <c r="W276" s="36" t="s">
        <v>1344</v>
      </c>
      <c r="X276" s="36" t="s">
        <v>561</v>
      </c>
      <c r="Y276" s="36" t="s">
        <v>562</v>
      </c>
      <c r="Z276" s="157">
        <f>[3]Ternopil!$F$274</f>
        <v>256</v>
      </c>
      <c r="AA276" s="157">
        <f>[3]Ternopil!$G$274</f>
        <v>1494</v>
      </c>
      <c r="AB276" s="157">
        <f>[3]Ternopil!$H$274</f>
        <v>1403</v>
      </c>
      <c r="AC276" s="157">
        <f>[3]Ternopil!$I$274</f>
        <v>89223.8</v>
      </c>
      <c r="AD276" s="157">
        <f>[3]Ternopil!$J$274</f>
        <v>35806</v>
      </c>
      <c r="AE276" s="11"/>
      <c r="AF276" s="37" t="s">
        <v>1344</v>
      </c>
      <c r="AG276" s="37" t="s">
        <v>561</v>
      </c>
      <c r="AH276" s="37" t="s">
        <v>562</v>
      </c>
      <c r="AI276" s="157">
        <f>[4]Ternopil!$F$274</f>
        <v>255</v>
      </c>
      <c r="AJ276" s="157">
        <f>[4]Ternopil!$G$274</f>
        <v>1238</v>
      </c>
      <c r="AK276" s="157">
        <f>[4]Ternopil!$H$274</f>
        <v>1148</v>
      </c>
      <c r="AL276" s="157">
        <f>[4]Ternopil!$I$274</f>
        <v>136490.9</v>
      </c>
      <c r="AM276" s="157">
        <f>[4]Ternopil!$J$274</f>
        <v>37626.699999999997</v>
      </c>
      <c r="AN276" s="11"/>
      <c r="AO276" s="11" t="s">
        <v>1344</v>
      </c>
      <c r="AP276" s="11" t="s">
        <v>561</v>
      </c>
      <c r="AQ276" s="11" t="s">
        <v>562</v>
      </c>
      <c r="AR276" s="157">
        <f>[5]Ternopil!$F$274</f>
        <v>214</v>
      </c>
      <c r="AS276" s="157">
        <f>[5]Ternopil!$G$274</f>
        <v>1236</v>
      </c>
      <c r="AT276" s="157">
        <f>[5]Ternopil!$H$274</f>
        <v>1177</v>
      </c>
      <c r="AU276" s="157">
        <f>[5]Ternopil!$I$274</f>
        <v>114829.5</v>
      </c>
      <c r="AV276" s="157">
        <f>[5]Ternopil!$J$274</f>
        <v>47829.599999999999</v>
      </c>
      <c r="AW276" s="11"/>
      <c r="AX276" s="33" t="s">
        <v>1344</v>
      </c>
      <c r="AY276" s="33" t="s">
        <v>561</v>
      </c>
      <c r="AZ276" s="33" t="s">
        <v>562</v>
      </c>
      <c r="BA276" s="157">
        <f>[6]Ternopil!$F$274</f>
        <v>231</v>
      </c>
      <c r="BB276" s="157">
        <f>[6]Ternopil!$G$274</f>
        <v>1259</v>
      </c>
      <c r="BC276" s="157">
        <f>[6]Ternopil!$H$274</f>
        <v>1202</v>
      </c>
      <c r="BD276" s="157">
        <f>[6]Ternopil!$I$274</f>
        <v>248631.4</v>
      </c>
      <c r="BE276" s="157">
        <f>[6]Ternopil!$J$274</f>
        <v>72409.100000000006</v>
      </c>
      <c r="BG276" s="2" t="s">
        <v>561</v>
      </c>
      <c r="BH276" s="2" t="s">
        <v>562</v>
      </c>
      <c r="BI276" s="1">
        <f t="shared" si="262"/>
        <v>240</v>
      </c>
      <c r="BJ276" s="1">
        <f t="shared" si="263"/>
        <v>260</v>
      </c>
      <c r="BK276" s="1">
        <f t="shared" si="264"/>
        <v>256</v>
      </c>
      <c r="BL276" s="1">
        <f t="shared" si="265"/>
        <v>255</v>
      </c>
      <c r="BM276" s="1">
        <f t="shared" si="266"/>
        <v>214</v>
      </c>
      <c r="BN276" s="1">
        <f t="shared" si="267"/>
        <v>231</v>
      </c>
      <c r="BP276" s="1">
        <f t="shared" si="268"/>
        <v>1624</v>
      </c>
      <c r="BQ276" s="1">
        <f t="shared" si="269"/>
        <v>1566</v>
      </c>
      <c r="BR276" s="1">
        <f t="shared" si="270"/>
        <v>1403</v>
      </c>
      <c r="BS276" s="1">
        <f t="shared" si="271"/>
        <v>1148</v>
      </c>
      <c r="BT276" s="1">
        <f t="shared" si="272"/>
        <v>1177</v>
      </c>
      <c r="BU276" s="1">
        <f t="shared" si="273"/>
        <v>1202</v>
      </c>
      <c r="BW276" s="40" t="str">
        <f t="shared" si="274"/>
        <v/>
      </c>
      <c r="BX276" s="40" t="str">
        <f t="shared" si="275"/>
        <v/>
      </c>
      <c r="BY276" s="40" t="str">
        <f t="shared" si="276"/>
        <v/>
      </c>
      <c r="BZ276" s="40" t="str">
        <f t="shared" si="277"/>
        <v/>
      </c>
      <c r="CA276" s="40" t="str">
        <f t="shared" si="278"/>
        <v/>
      </c>
      <c r="CB276" s="40" t="str">
        <f t="shared" si="279"/>
        <v/>
      </c>
      <c r="CD276" s="10">
        <f t="shared" si="280"/>
        <v>43503.3</v>
      </c>
      <c r="CE276" s="10">
        <f t="shared" si="281"/>
        <v>40072</v>
      </c>
      <c r="CF276" s="10">
        <f t="shared" si="282"/>
        <v>35806</v>
      </c>
      <c r="CG276" s="10">
        <f t="shared" si="283"/>
        <v>37626.699999999997</v>
      </c>
      <c r="CH276" s="10">
        <f t="shared" si="284"/>
        <v>47829.599999999999</v>
      </c>
      <c r="CI276" s="10">
        <f t="shared" si="285"/>
        <v>72409.100000000006</v>
      </c>
      <c r="CK276" s="40" t="str">
        <f t="shared" si="286"/>
        <v/>
      </c>
      <c r="CL276" s="40" t="str">
        <f t="shared" si="287"/>
        <v/>
      </c>
      <c r="CM276" s="40" t="str">
        <f t="shared" si="288"/>
        <v/>
      </c>
      <c r="CN276" s="40" t="str">
        <f t="shared" si="289"/>
        <v/>
      </c>
      <c r="CO276" s="40" t="str">
        <f t="shared" si="290"/>
        <v/>
      </c>
      <c r="CP276" s="40" t="str">
        <f t="shared" si="291"/>
        <v/>
      </c>
      <c r="CR276" s="9" t="str">
        <f t="shared" si="292"/>
        <v/>
      </c>
      <c r="CS276" s="9" t="str">
        <f t="shared" si="293"/>
        <v/>
      </c>
      <c r="CT276" s="9" t="str">
        <f t="shared" si="294"/>
        <v/>
      </c>
      <c r="CU276" s="9" t="str">
        <f t="shared" si="295"/>
        <v/>
      </c>
      <c r="CV276" s="9" t="str">
        <f t="shared" si="296"/>
        <v/>
      </c>
      <c r="CW276" s="9" t="str">
        <f t="shared" si="297"/>
        <v/>
      </c>
      <c r="CY276" s="9" t="str">
        <f t="shared" si="298"/>
        <v/>
      </c>
      <c r="CZ276" s="9" t="str">
        <f t="shared" si="299"/>
        <v/>
      </c>
      <c r="DA276" s="9" t="str">
        <f t="shared" si="300"/>
        <v/>
      </c>
      <c r="DB276" s="9" t="str">
        <f t="shared" si="301"/>
        <v/>
      </c>
      <c r="DC276" s="9" t="str">
        <f t="shared" si="302"/>
        <v/>
      </c>
      <c r="DD276" s="9" t="str">
        <f t="shared" si="303"/>
        <v/>
      </c>
      <c r="DF276" s="9" t="str">
        <f>IF($A276=2,IF(ISNUMBER(CR276/Ukraine!CR276),100*CR276/Ukraine!CR276,""),"")</f>
        <v/>
      </c>
      <c r="DG276" s="9" t="str">
        <f>IF($A276=2,IF(ISNUMBER(CS276/Ukraine!CS276),100*CS276/Ukraine!CS276,""),"")</f>
        <v/>
      </c>
      <c r="DH276" s="9" t="str">
        <f>IF($A276=2,IF(ISNUMBER(CT276/Ukraine!CT276),100*CT276/Ukraine!CT276,""),"")</f>
        <v/>
      </c>
      <c r="DI276" s="9" t="str">
        <f>IF($A276=2,IF(ISNUMBER(CU276/Ukraine!CU276),100*CU276/Ukraine!CU276,""),"")</f>
        <v/>
      </c>
      <c r="DJ276" s="9" t="str">
        <f>IF($A276=2,IF(ISNUMBER(CV276/Ukraine!CV276),100*CV276/Ukraine!CV276,""),"")</f>
        <v/>
      </c>
      <c r="DK276" s="9" t="str">
        <f>IF($A276=2,IF(ISNUMBER(CW276/Ukraine!CW276),100*CW276/Ukraine!CW276,""),"")</f>
        <v/>
      </c>
      <c r="DM276" s="40" t="str">
        <f t="shared" si="304"/>
        <v/>
      </c>
      <c r="DN276" s="40" t="str">
        <f t="shared" si="305"/>
        <v/>
      </c>
      <c r="DO276" s="40" t="str">
        <f t="shared" si="306"/>
        <v/>
      </c>
      <c r="DP276" s="40" t="str">
        <f t="shared" si="307"/>
        <v/>
      </c>
      <c r="DQ276" s="40" t="str">
        <f t="shared" si="308"/>
        <v/>
      </c>
      <c r="DR276" s="40" t="str">
        <f t="shared" si="261"/>
        <v/>
      </c>
      <c r="DT276" s="40" t="str">
        <f t="shared" si="309"/>
        <v/>
      </c>
      <c r="DU276" s="40" t="str">
        <f t="shared" si="310"/>
        <v/>
      </c>
      <c r="DV276" s="40" t="str">
        <f t="shared" si="311"/>
        <v/>
      </c>
      <c r="DW276" s="40" t="str">
        <f t="shared" si="312"/>
        <v/>
      </c>
      <c r="DX276" s="40" t="str">
        <f t="shared" si="313"/>
        <v/>
      </c>
      <c r="DY276" s="40" t="str">
        <f t="shared" si="314"/>
        <v/>
      </c>
    </row>
    <row r="277" spans="1:129" x14ac:dyDescent="0.2">
      <c r="A277" s="39" t="str">
        <f>'Industry selection'!C277</f>
        <v/>
      </c>
      <c r="B277" s="2">
        <v>69</v>
      </c>
      <c r="C277" s="2" t="s">
        <v>564</v>
      </c>
      <c r="E277" s="30" t="s">
        <v>563</v>
      </c>
      <c r="F277" s="31">
        <v>69</v>
      </c>
      <c r="G277" s="32" t="s">
        <v>564</v>
      </c>
      <c r="H277" s="157">
        <f>[1]Ternopil!$F$275</f>
        <v>36</v>
      </c>
      <c r="I277" s="157">
        <f>[1]Ternopil!$G$275</f>
        <v>75</v>
      </c>
      <c r="J277" s="157">
        <f>[1]Ternopil!$H$275</f>
        <v>71</v>
      </c>
      <c r="K277" s="157">
        <f>[1]Ternopil!$I$275</f>
        <v>3530.2</v>
      </c>
      <c r="L277" s="157">
        <f>[1]Ternopil!$J$275</f>
        <v>1061.2</v>
      </c>
      <c r="M277" s="11"/>
      <c r="N277" s="33" t="s">
        <v>1000</v>
      </c>
      <c r="O277" s="36">
        <v>69</v>
      </c>
      <c r="P277" s="35" t="s">
        <v>564</v>
      </c>
      <c r="Q277" s="157">
        <f>[2]Ternopil!$F$275</f>
        <v>42</v>
      </c>
      <c r="R277" s="157">
        <f>[2]Ternopil!$G$275</f>
        <v>82</v>
      </c>
      <c r="S277" s="157">
        <f>[2]Ternopil!$H$275</f>
        <v>66</v>
      </c>
      <c r="T277" s="157">
        <f>[2]Ternopil!$I$275</f>
        <v>4339.3999999999996</v>
      </c>
      <c r="U277" s="157">
        <f>[2]Ternopil!$J$275</f>
        <v>837.1</v>
      </c>
      <c r="V277" s="11"/>
      <c r="W277" s="36" t="s">
        <v>1345</v>
      </c>
      <c r="X277" s="36">
        <v>69</v>
      </c>
      <c r="Y277" s="36" t="s">
        <v>564</v>
      </c>
      <c r="Z277" s="157">
        <f>[3]Ternopil!$F$275</f>
        <v>43</v>
      </c>
      <c r="AA277" s="157">
        <f>[3]Ternopil!$G$275</f>
        <v>81</v>
      </c>
      <c r="AB277" s="157">
        <f>[3]Ternopil!$H$275</f>
        <v>70</v>
      </c>
      <c r="AC277" s="157">
        <f>[3]Ternopil!$I$275</f>
        <v>4562.5</v>
      </c>
      <c r="AD277" s="157">
        <f>[3]Ternopil!$J$275</f>
        <v>984.8</v>
      </c>
      <c r="AE277" s="11"/>
      <c r="AF277" s="37" t="s">
        <v>1345</v>
      </c>
      <c r="AG277" s="37">
        <v>69</v>
      </c>
      <c r="AH277" s="37" t="s">
        <v>564</v>
      </c>
      <c r="AI277" s="157">
        <f>[4]Ternopil!$F$275</f>
        <v>47</v>
      </c>
      <c r="AJ277" s="157">
        <f>[4]Ternopil!$G$275</f>
        <v>87</v>
      </c>
      <c r="AK277" s="157">
        <f>[4]Ternopil!$H$275</f>
        <v>61</v>
      </c>
      <c r="AL277" s="157">
        <f>[4]Ternopil!$I$275</f>
        <v>8035.1</v>
      </c>
      <c r="AM277" s="157">
        <f>[4]Ternopil!$J$275</f>
        <v>1278.8</v>
      </c>
      <c r="AN277" s="11"/>
      <c r="AO277" s="11" t="s">
        <v>1345</v>
      </c>
      <c r="AP277" s="11">
        <v>69</v>
      </c>
      <c r="AQ277" s="11" t="s">
        <v>564</v>
      </c>
      <c r="AR277" s="157">
        <f>[5]Ternopil!$F$275</f>
        <v>37</v>
      </c>
      <c r="AS277" s="157">
        <f>[5]Ternopil!$G$275</f>
        <v>75</v>
      </c>
      <c r="AT277" s="157">
        <f>[5]Ternopil!$H$275</f>
        <v>69</v>
      </c>
      <c r="AU277" s="157">
        <f>[5]Ternopil!$I$275</f>
        <v>7099.7</v>
      </c>
      <c r="AV277" s="157">
        <f>[5]Ternopil!$J$275</f>
        <v>1921.8</v>
      </c>
      <c r="AW277" s="11"/>
      <c r="AX277" s="33" t="s">
        <v>1345</v>
      </c>
      <c r="AY277" s="33">
        <v>69</v>
      </c>
      <c r="AZ277" s="33" t="s">
        <v>564</v>
      </c>
      <c r="BA277" s="157">
        <f>[6]Ternopil!$F$275</f>
        <v>46</v>
      </c>
      <c r="BB277" s="157">
        <f>[6]Ternopil!$G$275</f>
        <v>101</v>
      </c>
      <c r="BC277" s="157">
        <f>[6]Ternopil!$H$275</f>
        <v>90</v>
      </c>
      <c r="BD277" s="157">
        <f>[6]Ternopil!$I$275</f>
        <v>20626.8</v>
      </c>
      <c r="BE277" s="157">
        <f>[6]Ternopil!$J$275</f>
        <v>3306.1</v>
      </c>
      <c r="BG277" s="2">
        <v>69</v>
      </c>
      <c r="BH277" s="2" t="s">
        <v>564</v>
      </c>
      <c r="BI277" s="1">
        <f t="shared" si="262"/>
        <v>36</v>
      </c>
      <c r="BJ277" s="1">
        <f t="shared" si="263"/>
        <v>42</v>
      </c>
      <c r="BK277" s="1">
        <f t="shared" si="264"/>
        <v>43</v>
      </c>
      <c r="BL277" s="1">
        <f t="shared" si="265"/>
        <v>47</v>
      </c>
      <c r="BM277" s="1">
        <f t="shared" si="266"/>
        <v>37</v>
      </c>
      <c r="BN277" s="1">
        <f t="shared" si="267"/>
        <v>46</v>
      </c>
      <c r="BP277" s="1">
        <f t="shared" si="268"/>
        <v>71</v>
      </c>
      <c r="BQ277" s="1">
        <f t="shared" si="269"/>
        <v>66</v>
      </c>
      <c r="BR277" s="1">
        <f t="shared" si="270"/>
        <v>70</v>
      </c>
      <c r="BS277" s="1">
        <f t="shared" si="271"/>
        <v>61</v>
      </c>
      <c r="BT277" s="1">
        <f t="shared" si="272"/>
        <v>69</v>
      </c>
      <c r="BU277" s="1">
        <f t="shared" si="273"/>
        <v>90</v>
      </c>
      <c r="BW277" s="40" t="str">
        <f t="shared" si="274"/>
        <v/>
      </c>
      <c r="BX277" s="40" t="str">
        <f t="shared" si="275"/>
        <v/>
      </c>
      <c r="BY277" s="40" t="str">
        <f t="shared" si="276"/>
        <v/>
      </c>
      <c r="BZ277" s="40" t="str">
        <f t="shared" si="277"/>
        <v/>
      </c>
      <c r="CA277" s="40" t="str">
        <f t="shared" si="278"/>
        <v/>
      </c>
      <c r="CB277" s="40" t="str">
        <f t="shared" si="279"/>
        <v/>
      </c>
      <c r="CD277" s="10">
        <f t="shared" si="280"/>
        <v>1061.2</v>
      </c>
      <c r="CE277" s="10">
        <f t="shared" si="281"/>
        <v>837.1</v>
      </c>
      <c r="CF277" s="10">
        <f t="shared" si="282"/>
        <v>984.8</v>
      </c>
      <c r="CG277" s="10">
        <f t="shared" si="283"/>
        <v>1278.8</v>
      </c>
      <c r="CH277" s="10">
        <f t="shared" si="284"/>
        <v>1921.8</v>
      </c>
      <c r="CI277" s="10">
        <f t="shared" si="285"/>
        <v>3306.1</v>
      </c>
      <c r="CK277" s="40" t="str">
        <f t="shared" si="286"/>
        <v/>
      </c>
      <c r="CL277" s="40" t="str">
        <f t="shared" si="287"/>
        <v/>
      </c>
      <c r="CM277" s="40" t="str">
        <f t="shared" si="288"/>
        <v/>
      </c>
      <c r="CN277" s="40" t="str">
        <f t="shared" si="289"/>
        <v/>
      </c>
      <c r="CO277" s="40" t="str">
        <f t="shared" si="290"/>
        <v/>
      </c>
      <c r="CP277" s="40" t="str">
        <f t="shared" si="291"/>
        <v/>
      </c>
      <c r="CR277" s="9" t="str">
        <f t="shared" si="292"/>
        <v/>
      </c>
      <c r="CS277" s="9" t="str">
        <f t="shared" si="293"/>
        <v/>
      </c>
      <c r="CT277" s="9" t="str">
        <f t="shared" si="294"/>
        <v/>
      </c>
      <c r="CU277" s="9" t="str">
        <f t="shared" si="295"/>
        <v/>
      </c>
      <c r="CV277" s="9" t="str">
        <f t="shared" si="296"/>
        <v/>
      </c>
      <c r="CW277" s="9" t="str">
        <f t="shared" si="297"/>
        <v/>
      </c>
      <c r="CY277" s="9" t="str">
        <f t="shared" si="298"/>
        <v/>
      </c>
      <c r="CZ277" s="9" t="str">
        <f t="shared" si="299"/>
        <v/>
      </c>
      <c r="DA277" s="9" t="str">
        <f t="shared" si="300"/>
        <v/>
      </c>
      <c r="DB277" s="9" t="str">
        <f t="shared" si="301"/>
        <v/>
      </c>
      <c r="DC277" s="9" t="str">
        <f t="shared" si="302"/>
        <v/>
      </c>
      <c r="DD277" s="9" t="str">
        <f t="shared" si="303"/>
        <v/>
      </c>
      <c r="DF277" s="9" t="str">
        <f>IF($A277=2,IF(ISNUMBER(CR277/Ukraine!CR277),100*CR277/Ukraine!CR277,""),"")</f>
        <v/>
      </c>
      <c r="DG277" s="9" t="str">
        <f>IF($A277=2,IF(ISNUMBER(CS277/Ukraine!CS277),100*CS277/Ukraine!CS277,""),"")</f>
        <v/>
      </c>
      <c r="DH277" s="9" t="str">
        <f>IF($A277=2,IF(ISNUMBER(CT277/Ukraine!CT277),100*CT277/Ukraine!CT277,""),"")</f>
        <v/>
      </c>
      <c r="DI277" s="9" t="str">
        <f>IF($A277=2,IF(ISNUMBER(CU277/Ukraine!CU277),100*CU277/Ukraine!CU277,""),"")</f>
        <v/>
      </c>
      <c r="DJ277" s="9" t="str">
        <f>IF($A277=2,IF(ISNUMBER(CV277/Ukraine!CV277),100*CV277/Ukraine!CV277,""),"")</f>
        <v/>
      </c>
      <c r="DK277" s="9" t="str">
        <f>IF($A277=2,IF(ISNUMBER(CW277/Ukraine!CW277),100*CW277/Ukraine!CW277,""),"")</f>
        <v/>
      </c>
      <c r="DM277" s="40" t="str">
        <f t="shared" si="304"/>
        <v/>
      </c>
      <c r="DN277" s="40" t="str">
        <f t="shared" si="305"/>
        <v/>
      </c>
      <c r="DO277" s="40" t="str">
        <f t="shared" si="306"/>
        <v/>
      </c>
      <c r="DP277" s="40" t="str">
        <f t="shared" si="307"/>
        <v/>
      </c>
      <c r="DQ277" s="40" t="str">
        <f t="shared" si="308"/>
        <v/>
      </c>
      <c r="DR277" s="40" t="str">
        <f t="shared" si="261"/>
        <v/>
      </c>
      <c r="DT277" s="40" t="str">
        <f t="shared" si="309"/>
        <v/>
      </c>
      <c r="DU277" s="40" t="str">
        <f t="shared" si="310"/>
        <v/>
      </c>
      <c r="DV277" s="40" t="str">
        <f t="shared" si="311"/>
        <v/>
      </c>
      <c r="DW277" s="40" t="str">
        <f t="shared" si="312"/>
        <v/>
      </c>
      <c r="DX277" s="40" t="str">
        <f t="shared" si="313"/>
        <v/>
      </c>
      <c r="DY277" s="40" t="str">
        <f t="shared" si="314"/>
        <v/>
      </c>
    </row>
    <row r="278" spans="1:129" x14ac:dyDescent="0.2">
      <c r="A278" s="39">
        <f>'Industry selection'!C278</f>
        <v>2</v>
      </c>
      <c r="B278" s="2">
        <v>69.099999999999994</v>
      </c>
      <c r="C278" s="2" t="s">
        <v>566</v>
      </c>
      <c r="E278" s="30" t="s">
        <v>565</v>
      </c>
      <c r="F278" s="31">
        <v>69.099999999999994</v>
      </c>
      <c r="G278" s="32" t="s">
        <v>566</v>
      </c>
      <c r="H278" s="157">
        <f>[1]Ternopil!$F$276</f>
        <v>17</v>
      </c>
      <c r="I278" s="157">
        <f>[1]Ternopil!$G$276</f>
        <v>36</v>
      </c>
      <c r="J278" s="157">
        <f>[1]Ternopil!$H$276</f>
        <v>34</v>
      </c>
      <c r="K278" s="157">
        <f>[1]Ternopil!$I$276</f>
        <v>306.60000000000002</v>
      </c>
      <c r="L278" s="157">
        <f>[1]Ternopil!$J$276</f>
        <v>543.5</v>
      </c>
      <c r="M278" s="11"/>
      <c r="N278" s="33" t="s">
        <v>1001</v>
      </c>
      <c r="O278" s="36">
        <v>69.099999999999994</v>
      </c>
      <c r="P278" s="35" t="s">
        <v>566</v>
      </c>
      <c r="Q278" s="157">
        <f>[2]Ternopil!$F$276</f>
        <v>20</v>
      </c>
      <c r="R278" s="157">
        <f>[2]Ternopil!$G$276</f>
        <v>33</v>
      </c>
      <c r="S278" s="157">
        <f>[2]Ternopil!$H$276</f>
        <v>24</v>
      </c>
      <c r="T278" s="157">
        <f>[2]Ternopil!$I$276</f>
        <v>644.4</v>
      </c>
      <c r="U278" s="157">
        <f>[2]Ternopil!$J$276</f>
        <v>255.8</v>
      </c>
      <c r="V278" s="11"/>
      <c r="W278" s="36" t="s">
        <v>1346</v>
      </c>
      <c r="X278" s="36">
        <v>69.099999999999994</v>
      </c>
      <c r="Y278" s="36" t="s">
        <v>566</v>
      </c>
      <c r="Z278" s="157">
        <f>[3]Ternopil!$F$276</f>
        <v>24</v>
      </c>
      <c r="AA278" s="157">
        <f>[3]Ternopil!$G$276</f>
        <v>39</v>
      </c>
      <c r="AB278" s="157">
        <f>[3]Ternopil!$H$276</f>
        <v>31</v>
      </c>
      <c r="AC278" s="157">
        <f>[3]Ternopil!$I$276</f>
        <v>983.8</v>
      </c>
      <c r="AD278" s="157">
        <f>[3]Ternopil!$J$276</f>
        <v>450.5</v>
      </c>
      <c r="AE278" s="11"/>
      <c r="AF278" s="37" t="s">
        <v>1346</v>
      </c>
      <c r="AG278" s="37">
        <v>69.099999999999994</v>
      </c>
      <c r="AH278" s="37" t="s">
        <v>566</v>
      </c>
      <c r="AI278" s="157">
        <f>[4]Ternopil!$F$276</f>
        <v>27</v>
      </c>
      <c r="AJ278" s="157">
        <f>[4]Ternopil!$G$276</f>
        <v>48</v>
      </c>
      <c r="AK278" s="157">
        <f>[4]Ternopil!$H$276</f>
        <v>28</v>
      </c>
      <c r="AL278" s="157">
        <f>[4]Ternopil!$I$276</f>
        <v>3071.5</v>
      </c>
      <c r="AM278" s="157">
        <f>[4]Ternopil!$J$276</f>
        <v>613</v>
      </c>
      <c r="AN278" s="11"/>
      <c r="AO278" s="11" t="s">
        <v>1346</v>
      </c>
      <c r="AP278" s="11">
        <v>69.099999999999994</v>
      </c>
      <c r="AQ278" s="11" t="s">
        <v>566</v>
      </c>
      <c r="AR278" s="157">
        <f>[5]Ternopil!$F$276</f>
        <v>20</v>
      </c>
      <c r="AS278" s="157">
        <f>[5]Ternopil!$G$276</f>
        <v>32</v>
      </c>
      <c r="AT278" s="157">
        <f>[5]Ternopil!$H$276</f>
        <v>31</v>
      </c>
      <c r="AU278" s="157">
        <f>[5]Ternopil!$I$276</f>
        <v>2956.2</v>
      </c>
      <c r="AV278" s="157">
        <f>[5]Ternopil!$J$276</f>
        <v>1083.2</v>
      </c>
      <c r="AW278" s="11"/>
      <c r="AX278" s="33" t="s">
        <v>1346</v>
      </c>
      <c r="AY278" s="33">
        <v>69.099999999999994</v>
      </c>
      <c r="AZ278" s="33" t="s">
        <v>566</v>
      </c>
      <c r="BA278" s="157">
        <f>[6]Ternopil!$F$276</f>
        <v>27</v>
      </c>
      <c r="BB278" s="157">
        <f>[6]Ternopil!$G$276</f>
        <v>61</v>
      </c>
      <c r="BC278" s="157">
        <f>[6]Ternopil!$H$276</f>
        <v>55</v>
      </c>
      <c r="BD278" s="157">
        <f>[6]Ternopil!$I$276</f>
        <v>14221.2</v>
      </c>
      <c r="BE278" s="157">
        <f>[6]Ternopil!$J$276</f>
        <v>2220.6999999999998</v>
      </c>
      <c r="BG278" s="2">
        <v>69.099999999999994</v>
      </c>
      <c r="BH278" s="2" t="s">
        <v>566</v>
      </c>
      <c r="BI278" s="1">
        <f t="shared" si="262"/>
        <v>17</v>
      </c>
      <c r="BJ278" s="1">
        <f t="shared" si="263"/>
        <v>20</v>
      </c>
      <c r="BK278" s="1">
        <f t="shared" si="264"/>
        <v>24</v>
      </c>
      <c r="BL278" s="1">
        <f t="shared" si="265"/>
        <v>27</v>
      </c>
      <c r="BM278" s="1">
        <f t="shared" si="266"/>
        <v>20</v>
      </c>
      <c r="BN278" s="1">
        <f t="shared" si="267"/>
        <v>27</v>
      </c>
      <c r="BP278" s="1">
        <f t="shared" si="268"/>
        <v>34</v>
      </c>
      <c r="BQ278" s="1">
        <f t="shared" si="269"/>
        <v>24</v>
      </c>
      <c r="BR278" s="1">
        <f t="shared" si="270"/>
        <v>31</v>
      </c>
      <c r="BS278" s="1">
        <f t="shared" si="271"/>
        <v>28</v>
      </c>
      <c r="BT278" s="1">
        <f t="shared" si="272"/>
        <v>31</v>
      </c>
      <c r="BU278" s="1">
        <f t="shared" si="273"/>
        <v>55</v>
      </c>
      <c r="BW278" s="40">
        <f t="shared" si="274"/>
        <v>4.0649434494631882E-4</v>
      </c>
      <c r="BX278" s="40">
        <f t="shared" si="275"/>
        <v>2.9735723755126316E-4</v>
      </c>
      <c r="BY278" s="40">
        <f t="shared" si="276"/>
        <v>3.9436691388807611E-4</v>
      </c>
      <c r="BZ278" s="40">
        <f t="shared" si="277"/>
        <v>3.8678306995248095E-4</v>
      </c>
      <c r="CA278" s="40">
        <f t="shared" si="278"/>
        <v>4.45985411961041E-4</v>
      </c>
      <c r="CB278" s="40">
        <f t="shared" si="279"/>
        <v>7.76255063300072E-4</v>
      </c>
      <c r="CD278" s="10">
        <f t="shared" si="280"/>
        <v>543.5</v>
      </c>
      <c r="CE278" s="10">
        <f t="shared" si="281"/>
        <v>255.8</v>
      </c>
      <c r="CF278" s="10">
        <f t="shared" si="282"/>
        <v>450.5</v>
      </c>
      <c r="CG278" s="10">
        <f t="shared" si="283"/>
        <v>613</v>
      </c>
      <c r="CH278" s="10">
        <f t="shared" si="284"/>
        <v>1083.2</v>
      </c>
      <c r="CI278" s="10">
        <f t="shared" si="285"/>
        <v>2220.6999999999998</v>
      </c>
      <c r="CK278" s="40">
        <f t="shared" si="286"/>
        <v>2.7213815064426394E-4</v>
      </c>
      <c r="CL278" s="40">
        <f t="shared" si="287"/>
        <v>1.233015013331553E-4</v>
      </c>
      <c r="CM278" s="40">
        <f t="shared" si="288"/>
        <v>2.0207987515455972E-4</v>
      </c>
      <c r="CN278" s="40">
        <f t="shared" si="289"/>
        <v>2.3359489356227715E-4</v>
      </c>
      <c r="CO278" s="40">
        <f t="shared" si="290"/>
        <v>3.6364930402384404E-4</v>
      </c>
      <c r="CP278" s="40">
        <f t="shared" si="291"/>
        <v>5.1265943530679782E-4</v>
      </c>
      <c r="CR278" s="9">
        <f t="shared" si="292"/>
        <v>15.985294117647058</v>
      </c>
      <c r="CS278" s="9">
        <f t="shared" si="293"/>
        <v>10.658333333333333</v>
      </c>
      <c r="CT278" s="9">
        <f t="shared" si="294"/>
        <v>14.53225806451613</v>
      </c>
      <c r="CU278" s="9">
        <f t="shared" si="295"/>
        <v>21.892857142857142</v>
      </c>
      <c r="CV278" s="9">
        <f t="shared" si="296"/>
        <v>34.941935483870971</v>
      </c>
      <c r="CW278" s="9">
        <f t="shared" si="297"/>
        <v>40.376363636363635</v>
      </c>
      <c r="CY278" s="9">
        <f t="shared" si="298"/>
        <v>66.947585871139779</v>
      </c>
      <c r="CZ278" s="9">
        <f t="shared" si="299"/>
        <v>41.465781142084573</v>
      </c>
      <c r="DA278" s="9">
        <f t="shared" si="300"/>
        <v>51.241589504111211</v>
      </c>
      <c r="DB278" s="9">
        <f t="shared" si="301"/>
        <v>60.394291195572734</v>
      </c>
      <c r="DC278" s="9">
        <f t="shared" si="302"/>
        <v>81.538385398043147</v>
      </c>
      <c r="DD278" s="9">
        <f t="shared" si="303"/>
        <v>66.042652672350087</v>
      </c>
      <c r="DF278" s="9">
        <f>IF($A278=2,IF(ISNUMBER(CR278/Ukraine!CR278),100*CR278/Ukraine!CR278,""),"")</f>
        <v>39.835810715934628</v>
      </c>
      <c r="DG278" s="9">
        <f>IF($A278=2,IF(ISNUMBER(CS278/Ukraine!CS278),100*CS278/Ukraine!CS278,""),"")</f>
        <v>23.649031804798138</v>
      </c>
      <c r="DH278" s="9">
        <f>IF($A278=2,IF(ISNUMBER(CT278/Ukraine!CT278),100*CT278/Ukraine!CT278,""),"")</f>
        <v>28.427517274975635</v>
      </c>
      <c r="DI278" s="9">
        <f>IF($A278=2,IF(ISNUMBER(CU278/Ukraine!CU278),100*CU278/Ukraine!CU278,""),"")</f>
        <v>26.827945394444889</v>
      </c>
      <c r="DJ278" s="9">
        <f>IF($A278=2,IF(ISNUMBER(CV278/Ukraine!CV278),100*CV278/Ukraine!CV278,""),"")</f>
        <v>41.221219203465743</v>
      </c>
      <c r="DK278" s="9">
        <f>IF($A278=2,IF(ISNUMBER(CW278/Ukraine!CW278),100*CW278/Ukraine!CW278,""),"")</f>
        <v>37.365253111430164</v>
      </c>
      <c r="DM278" s="40">
        <f t="shared" si="304"/>
        <v>-0.29411764705882348</v>
      </c>
      <c r="DN278" s="40">
        <f t="shared" si="305"/>
        <v>0.29166666666666674</v>
      </c>
      <c r="DO278" s="40">
        <f t="shared" si="306"/>
        <v>-9.6774193548387122E-2</v>
      </c>
      <c r="DP278" s="40">
        <f t="shared" si="307"/>
        <v>0.10714285714285721</v>
      </c>
      <c r="DQ278" s="40">
        <f t="shared" si="308"/>
        <v>0.77419354838709675</v>
      </c>
      <c r="DR278" s="40">
        <f t="shared" si="261"/>
        <v>0.61764705882352944</v>
      </c>
      <c r="DT278" s="40">
        <f t="shared" si="309"/>
        <v>-0.33324133701318615</v>
      </c>
      <c r="DU278" s="40">
        <f t="shared" si="310"/>
        <v>0.36346440011097392</v>
      </c>
      <c r="DV278" s="40">
        <f t="shared" si="311"/>
        <v>0.50650071349294423</v>
      </c>
      <c r="DW278" s="40">
        <f t="shared" si="312"/>
        <v>0.59604273009524822</v>
      </c>
      <c r="DX278" s="40">
        <f t="shared" si="313"/>
        <v>0.15552739358130774</v>
      </c>
      <c r="DY278" s="40">
        <f t="shared" si="314"/>
        <v>1.5258442753198964</v>
      </c>
    </row>
    <row r="279" spans="1:129" x14ac:dyDescent="0.2">
      <c r="A279" s="39">
        <f>'Industry selection'!C279</f>
        <v>2</v>
      </c>
      <c r="B279" s="2">
        <v>69.2</v>
      </c>
      <c r="C279" s="2" t="s">
        <v>568</v>
      </c>
      <c r="E279" s="30" t="s">
        <v>567</v>
      </c>
      <c r="F279" s="31">
        <v>69.2</v>
      </c>
      <c r="G279" s="32" t="s">
        <v>568</v>
      </c>
      <c r="H279" s="157">
        <f>[1]Ternopil!$F$277</f>
        <v>19</v>
      </c>
      <c r="I279" s="157">
        <f>[1]Ternopil!$G$277</f>
        <v>39</v>
      </c>
      <c r="J279" s="157">
        <f>[1]Ternopil!$H$277</f>
        <v>37</v>
      </c>
      <c r="K279" s="157">
        <f>[1]Ternopil!$I$277</f>
        <v>3223.6</v>
      </c>
      <c r="L279" s="157">
        <f>[1]Ternopil!$J$277</f>
        <v>517.70000000000005</v>
      </c>
      <c r="M279" s="11"/>
      <c r="N279" s="33" t="s">
        <v>1002</v>
      </c>
      <c r="O279" s="36">
        <v>69.2</v>
      </c>
      <c r="P279" s="35" t="s">
        <v>568</v>
      </c>
      <c r="Q279" s="157">
        <f>[2]Ternopil!$F$277</f>
        <v>22</v>
      </c>
      <c r="R279" s="157">
        <f>[2]Ternopil!$G$277</f>
        <v>49</v>
      </c>
      <c r="S279" s="157">
        <f>[2]Ternopil!$H$277</f>
        <v>42</v>
      </c>
      <c r="T279" s="157">
        <f>[2]Ternopil!$I$277</f>
        <v>3695</v>
      </c>
      <c r="U279" s="157">
        <f>[2]Ternopil!$J$277</f>
        <v>581.29999999999995</v>
      </c>
      <c r="V279" s="11"/>
      <c r="W279" s="36" t="s">
        <v>1347</v>
      </c>
      <c r="X279" s="36">
        <v>69.2</v>
      </c>
      <c r="Y279" s="36" t="s">
        <v>568</v>
      </c>
      <c r="Z279" s="157">
        <f>[3]Ternopil!$F$277</f>
        <v>19</v>
      </c>
      <c r="AA279" s="157">
        <f>[3]Ternopil!$G$277</f>
        <v>42</v>
      </c>
      <c r="AB279" s="157">
        <f>[3]Ternopil!$H$277</f>
        <v>39</v>
      </c>
      <c r="AC279" s="157">
        <f>[3]Ternopil!$I$277</f>
        <v>3578.7</v>
      </c>
      <c r="AD279" s="157">
        <f>[3]Ternopil!$J$277</f>
        <v>534.29999999999995</v>
      </c>
      <c r="AE279" s="11"/>
      <c r="AF279" s="37" t="s">
        <v>1347</v>
      </c>
      <c r="AG279" s="37">
        <v>69.2</v>
      </c>
      <c r="AH279" s="37" t="s">
        <v>568</v>
      </c>
      <c r="AI279" s="157">
        <f>[4]Ternopil!$F$277</f>
        <v>20</v>
      </c>
      <c r="AJ279" s="157">
        <f>[4]Ternopil!$G$277</f>
        <v>39</v>
      </c>
      <c r="AK279" s="157">
        <f>[4]Ternopil!$H$277</f>
        <v>33</v>
      </c>
      <c r="AL279" s="157">
        <f>[4]Ternopil!$I$277</f>
        <v>4963.6000000000004</v>
      </c>
      <c r="AM279" s="157">
        <f>[4]Ternopil!$J$277</f>
        <v>665.8</v>
      </c>
      <c r="AN279" s="11"/>
      <c r="AO279" s="11" t="s">
        <v>1347</v>
      </c>
      <c r="AP279" s="11">
        <v>69.2</v>
      </c>
      <c r="AQ279" s="11" t="s">
        <v>568</v>
      </c>
      <c r="AR279" s="157">
        <f>[5]Ternopil!$F$277</f>
        <v>17</v>
      </c>
      <c r="AS279" s="157">
        <f>[5]Ternopil!$G$277</f>
        <v>43</v>
      </c>
      <c r="AT279" s="157">
        <f>[5]Ternopil!$H$277</f>
        <v>38</v>
      </c>
      <c r="AU279" s="157">
        <f>[5]Ternopil!$I$277</f>
        <v>4143.5</v>
      </c>
      <c r="AV279" s="157">
        <f>[5]Ternopil!$J$277</f>
        <v>838.6</v>
      </c>
      <c r="AW279" s="11"/>
      <c r="AX279" s="33" t="s">
        <v>1347</v>
      </c>
      <c r="AY279" s="33">
        <v>69.2</v>
      </c>
      <c r="AZ279" s="33" t="s">
        <v>568</v>
      </c>
      <c r="BA279" s="157">
        <f>[6]Ternopil!$F$277</f>
        <v>19</v>
      </c>
      <c r="BB279" s="157">
        <f>[6]Ternopil!$G$277</f>
        <v>40</v>
      </c>
      <c r="BC279" s="157">
        <f>[6]Ternopil!$H$277</f>
        <v>35</v>
      </c>
      <c r="BD279" s="157">
        <f>[6]Ternopil!$I$277</f>
        <v>6405.6</v>
      </c>
      <c r="BE279" s="157">
        <f>[6]Ternopil!$J$277</f>
        <v>1085.4000000000001</v>
      </c>
      <c r="BG279" s="2">
        <v>69.2</v>
      </c>
      <c r="BH279" s="2" t="s">
        <v>568</v>
      </c>
      <c r="BI279" s="1">
        <f t="shared" si="262"/>
        <v>19</v>
      </c>
      <c r="BJ279" s="1">
        <f t="shared" si="263"/>
        <v>22</v>
      </c>
      <c r="BK279" s="1">
        <f t="shared" si="264"/>
        <v>19</v>
      </c>
      <c r="BL279" s="1">
        <f t="shared" si="265"/>
        <v>20</v>
      </c>
      <c r="BM279" s="1">
        <f t="shared" si="266"/>
        <v>17</v>
      </c>
      <c r="BN279" s="1">
        <f t="shared" si="267"/>
        <v>19</v>
      </c>
      <c r="BP279" s="1">
        <f t="shared" si="268"/>
        <v>37</v>
      </c>
      <c r="BQ279" s="1">
        <f t="shared" si="269"/>
        <v>42</v>
      </c>
      <c r="BR279" s="1">
        <f t="shared" si="270"/>
        <v>39</v>
      </c>
      <c r="BS279" s="1">
        <f t="shared" si="271"/>
        <v>33</v>
      </c>
      <c r="BT279" s="1">
        <f t="shared" si="272"/>
        <v>38</v>
      </c>
      <c r="BU279" s="1">
        <f t="shared" si="273"/>
        <v>35</v>
      </c>
      <c r="BW279" s="40">
        <f t="shared" si="274"/>
        <v>4.4236149302981755E-4</v>
      </c>
      <c r="BX279" s="40">
        <f t="shared" si="275"/>
        <v>5.2037516571471051E-4</v>
      </c>
      <c r="BY279" s="40">
        <f t="shared" si="276"/>
        <v>4.961390206979022E-4</v>
      </c>
      <c r="BZ279" s="40">
        <f t="shared" si="277"/>
        <v>4.5585147530113825E-4</v>
      </c>
      <c r="CA279" s="40">
        <f t="shared" si="278"/>
        <v>5.4669179530708253E-4</v>
      </c>
      <c r="CB279" s="40">
        <f t="shared" si="279"/>
        <v>4.9398049482731853E-4</v>
      </c>
      <c r="CD279" s="10">
        <f t="shared" si="280"/>
        <v>517.70000000000005</v>
      </c>
      <c r="CE279" s="10">
        <f t="shared" si="281"/>
        <v>581.29999999999995</v>
      </c>
      <c r="CF279" s="10">
        <f t="shared" si="282"/>
        <v>534.29999999999995</v>
      </c>
      <c r="CG279" s="10">
        <f t="shared" si="283"/>
        <v>665.8</v>
      </c>
      <c r="CH279" s="10">
        <f t="shared" si="284"/>
        <v>838.6</v>
      </c>
      <c r="CI279" s="10">
        <f t="shared" si="285"/>
        <v>1085.4000000000001</v>
      </c>
      <c r="CK279" s="40">
        <f t="shared" si="286"/>
        <v>2.5921972509390147E-4</v>
      </c>
      <c r="CL279" s="40">
        <f t="shared" si="287"/>
        <v>2.8020001065270981E-4</v>
      </c>
      <c r="CM279" s="40">
        <f t="shared" si="288"/>
        <v>2.3966987190917035E-4</v>
      </c>
      <c r="CN279" s="40">
        <f t="shared" si="289"/>
        <v>2.5371530201266575E-4</v>
      </c>
      <c r="CO279" s="40">
        <f t="shared" si="290"/>
        <v>2.8153277913071971E-4</v>
      </c>
      <c r="CP279" s="40">
        <f t="shared" si="291"/>
        <v>2.505698883604262E-4</v>
      </c>
      <c r="CR279" s="9">
        <f t="shared" si="292"/>
        <v>13.991891891891893</v>
      </c>
      <c r="CS279" s="9">
        <f t="shared" si="293"/>
        <v>13.84047619047619</v>
      </c>
      <c r="CT279" s="9">
        <f t="shared" si="294"/>
        <v>13.7</v>
      </c>
      <c r="CU279" s="9">
        <f t="shared" si="295"/>
        <v>20.175757575757576</v>
      </c>
      <c r="CV279" s="9">
        <f t="shared" si="296"/>
        <v>22.068421052631578</v>
      </c>
      <c r="CW279" s="9">
        <f t="shared" si="297"/>
        <v>31.011428571428574</v>
      </c>
      <c r="CY279" s="9">
        <f t="shared" si="298"/>
        <v>58.599070935957037</v>
      </c>
      <c r="CZ279" s="9">
        <f t="shared" si="299"/>
        <v>53.845769189978249</v>
      </c>
      <c r="DA279" s="9">
        <f t="shared" si="300"/>
        <v>48.306999028626038</v>
      </c>
      <c r="DB279" s="9">
        <f t="shared" si="301"/>
        <v>55.657448919093639</v>
      </c>
      <c r="DC279" s="9">
        <f t="shared" si="302"/>
        <v>51.49753143315052</v>
      </c>
      <c r="DD279" s="9">
        <f t="shared" si="303"/>
        <v>50.72465228571793</v>
      </c>
      <c r="DF279" s="9">
        <f>IF($A279=2,IF(ISNUMBER(CR279/Ukraine!CR279),100*CR279/Ukraine!CR279,""),"")</f>
        <v>18.208958769124788</v>
      </c>
      <c r="DG279" s="9">
        <f>IF($A279=2,IF(ISNUMBER(CS279/Ukraine!CS279),100*CS279/Ukraine!CS279,""),"")</f>
        <v>19.458517348125053</v>
      </c>
      <c r="DH279" s="9">
        <f>IF($A279=2,IF(ISNUMBER(CT279/Ukraine!CT279),100*CT279/Ukraine!CT279,""),"")</f>
        <v>14.94034685396532</v>
      </c>
      <c r="DI279" s="9">
        <f>IF($A279=2,IF(ISNUMBER(CU279/Ukraine!CU279),100*CU279/Ukraine!CU279,""),"")</f>
        <v>19.576037732286679</v>
      </c>
      <c r="DJ279" s="9">
        <f>IF($A279=2,IF(ISNUMBER(CV279/Ukraine!CV279),100*CV279/Ukraine!CV279,""),"")</f>
        <v>17.357828155683283</v>
      </c>
      <c r="DK279" s="9">
        <f>IF($A279=2,IF(ISNUMBER(CW279/Ukraine!CW279),100*CW279/Ukraine!CW279,""),"")</f>
        <v>20.988289472819446</v>
      </c>
      <c r="DM279" s="40">
        <f t="shared" si="304"/>
        <v>0.13513513513513509</v>
      </c>
      <c r="DN279" s="40">
        <f t="shared" si="305"/>
        <v>-7.1428571428571397E-2</v>
      </c>
      <c r="DO279" s="40">
        <f t="shared" si="306"/>
        <v>-0.15384615384615385</v>
      </c>
      <c r="DP279" s="40">
        <f t="shared" si="307"/>
        <v>0.1515151515151516</v>
      </c>
      <c r="DQ279" s="40">
        <f t="shared" si="308"/>
        <v>-7.8947368421052655E-2</v>
      </c>
      <c r="DR279" s="40">
        <f t="shared" si="261"/>
        <v>-5.4054054054054057E-2</v>
      </c>
      <c r="DT279" s="40">
        <f t="shared" si="309"/>
        <v>-1.0821674623104127E-2</v>
      </c>
      <c r="DU279" s="40">
        <f t="shared" si="310"/>
        <v>-1.0149664544985448E-2</v>
      </c>
      <c r="DV279" s="40">
        <f t="shared" si="311"/>
        <v>0.47268303472683049</v>
      </c>
      <c r="DW279" s="40">
        <f t="shared" si="312"/>
        <v>9.3808793536861002E-2</v>
      </c>
      <c r="DX279" s="40">
        <f t="shared" si="313"/>
        <v>0.40524002589349606</v>
      </c>
      <c r="DY279" s="40">
        <f t="shared" si="314"/>
        <v>1.2163856618560116</v>
      </c>
    </row>
    <row r="280" spans="1:129" x14ac:dyDescent="0.2">
      <c r="A280" s="39">
        <f>'Industry selection'!C280</f>
        <v>2</v>
      </c>
      <c r="B280" s="2">
        <v>70</v>
      </c>
      <c r="C280" s="2" t="s">
        <v>570</v>
      </c>
      <c r="E280" s="30" t="s">
        <v>569</v>
      </c>
      <c r="F280" s="31">
        <v>70</v>
      </c>
      <c r="G280" s="32" t="s">
        <v>570</v>
      </c>
      <c r="H280" s="157">
        <f>[1]Ternopil!$F$278</f>
        <v>20</v>
      </c>
      <c r="I280" s="157">
        <f>[1]Ternopil!$G$278</f>
        <v>29</v>
      </c>
      <c r="J280" s="157">
        <f>[1]Ternopil!$H$278</f>
        <v>29</v>
      </c>
      <c r="K280" s="157">
        <f>[1]Ternopil!$I$278</f>
        <v>980.6</v>
      </c>
      <c r="L280" s="157">
        <f>[1]Ternopil!$J$278</f>
        <v>505.9</v>
      </c>
      <c r="M280" s="11"/>
      <c r="N280" s="33" t="s">
        <v>1003</v>
      </c>
      <c r="O280" s="36">
        <v>70</v>
      </c>
      <c r="P280" s="35" t="s">
        <v>570</v>
      </c>
      <c r="Q280" s="157">
        <f>[2]Ternopil!$F$278</f>
        <v>25</v>
      </c>
      <c r="R280" s="157">
        <f>[2]Ternopil!$G$278</f>
        <v>43</v>
      </c>
      <c r="S280" s="157">
        <f>[2]Ternopil!$H$278</f>
        <v>39</v>
      </c>
      <c r="T280" s="157">
        <f>[2]Ternopil!$I$278</f>
        <v>1469.5</v>
      </c>
      <c r="U280" s="157">
        <f>[2]Ternopil!$J$278</f>
        <v>633.20000000000005</v>
      </c>
      <c r="V280" s="11"/>
      <c r="W280" s="36" t="s">
        <v>1348</v>
      </c>
      <c r="X280" s="36">
        <v>70</v>
      </c>
      <c r="Y280" s="36" t="s">
        <v>570</v>
      </c>
      <c r="Z280" s="157">
        <f>[3]Ternopil!$F$278</f>
        <v>24</v>
      </c>
      <c r="AA280" s="157">
        <f>[3]Ternopil!$G$278</f>
        <v>81</v>
      </c>
      <c r="AB280" s="157">
        <f>[3]Ternopil!$H$278</f>
        <v>66</v>
      </c>
      <c r="AC280" s="157">
        <f>[3]Ternopil!$I$278</f>
        <v>1249.4000000000001</v>
      </c>
      <c r="AD280" s="157">
        <f>[3]Ternopil!$J$278</f>
        <v>1903.1</v>
      </c>
      <c r="AE280" s="11"/>
      <c r="AF280" s="37" t="s">
        <v>1348</v>
      </c>
      <c r="AG280" s="37">
        <v>70</v>
      </c>
      <c r="AH280" s="37" t="s">
        <v>570</v>
      </c>
      <c r="AI280" s="157">
        <f>[4]Ternopil!$F$278</f>
        <v>18</v>
      </c>
      <c r="AJ280" s="157">
        <f>[4]Ternopil!$G$278</f>
        <v>31</v>
      </c>
      <c r="AK280" s="157">
        <f>[4]Ternopil!$H$278</f>
        <v>17</v>
      </c>
      <c r="AL280" s="157">
        <f>[4]Ternopil!$I$278</f>
        <v>1206.3</v>
      </c>
      <c r="AM280" s="157">
        <f>[4]Ternopil!$J$278</f>
        <v>571.9</v>
      </c>
      <c r="AN280" s="11"/>
      <c r="AO280" s="11" t="s">
        <v>1348</v>
      </c>
      <c r="AP280" s="11">
        <v>70</v>
      </c>
      <c r="AQ280" s="11" t="s">
        <v>570</v>
      </c>
      <c r="AR280" s="157">
        <f>[5]Ternopil!$F$278</f>
        <v>12</v>
      </c>
      <c r="AS280" s="157">
        <f>[5]Ternopil!$G$278</f>
        <v>41</v>
      </c>
      <c r="AT280" s="157">
        <f>[5]Ternopil!$H$278</f>
        <v>34</v>
      </c>
      <c r="AU280" s="157">
        <f>[5]Ternopil!$I$278</f>
        <v>5755.7</v>
      </c>
      <c r="AV280" s="157">
        <f>[5]Ternopil!$J$278</f>
        <v>1917.8</v>
      </c>
      <c r="AW280" s="11"/>
      <c r="AX280" s="33" t="s">
        <v>1348</v>
      </c>
      <c r="AY280" s="33">
        <v>70</v>
      </c>
      <c r="AZ280" s="33" t="s">
        <v>570</v>
      </c>
      <c r="BA280" s="157">
        <f>[6]Ternopil!$F$278</f>
        <v>12</v>
      </c>
      <c r="BB280" s="157" t="str">
        <f>[6]Ternopil!$G$278</f>
        <v>к</v>
      </c>
      <c r="BC280" s="157" t="str">
        <f>[6]Ternopil!$H$278</f>
        <v>к</v>
      </c>
      <c r="BD280" s="157" t="str">
        <f>[6]Ternopil!$I$278</f>
        <v>к</v>
      </c>
      <c r="BE280" s="157" t="str">
        <f>[6]Ternopil!$J$278</f>
        <v>к</v>
      </c>
      <c r="BG280" s="2">
        <v>70</v>
      </c>
      <c r="BH280" s="2" t="s">
        <v>570</v>
      </c>
      <c r="BI280" s="1">
        <f t="shared" si="262"/>
        <v>20</v>
      </c>
      <c r="BJ280" s="1">
        <f t="shared" si="263"/>
        <v>25</v>
      </c>
      <c r="BK280" s="1">
        <f t="shared" si="264"/>
        <v>24</v>
      </c>
      <c r="BL280" s="1">
        <f t="shared" si="265"/>
        <v>18</v>
      </c>
      <c r="BM280" s="1">
        <f t="shared" si="266"/>
        <v>12</v>
      </c>
      <c r="BN280" s="1">
        <f t="shared" si="267"/>
        <v>12</v>
      </c>
      <c r="BP280" s="1">
        <f t="shared" si="268"/>
        <v>29</v>
      </c>
      <c r="BQ280" s="1">
        <f t="shared" si="269"/>
        <v>39</v>
      </c>
      <c r="BR280" s="1">
        <f t="shared" si="270"/>
        <v>66</v>
      </c>
      <c r="BS280" s="1">
        <f t="shared" si="271"/>
        <v>17</v>
      </c>
      <c r="BT280" s="1">
        <f t="shared" si="272"/>
        <v>34</v>
      </c>
      <c r="BU280" s="1" t="str">
        <f t="shared" si="273"/>
        <v>к</v>
      </c>
      <c r="BW280" s="40">
        <f t="shared" si="274"/>
        <v>3.4671576480715428E-4</v>
      </c>
      <c r="BX280" s="40">
        <f t="shared" si="275"/>
        <v>4.8320551102080261E-4</v>
      </c>
      <c r="BY280" s="40">
        <f t="shared" si="276"/>
        <v>8.3961988118106529E-4</v>
      </c>
      <c r="BZ280" s="40">
        <f t="shared" si="277"/>
        <v>2.3483257818543486E-4</v>
      </c>
      <c r="CA280" s="40">
        <f t="shared" si="278"/>
        <v>4.8914529053791596E-4</v>
      </c>
      <c r="CB280" s="40" t="str">
        <f t="shared" si="279"/>
        <v/>
      </c>
      <c r="CD280" s="10">
        <f t="shared" si="280"/>
        <v>505.9</v>
      </c>
      <c r="CE280" s="10">
        <f t="shared" si="281"/>
        <v>633.20000000000005</v>
      </c>
      <c r="CF280" s="10">
        <f t="shared" si="282"/>
        <v>1903.1</v>
      </c>
      <c r="CG280" s="10">
        <f t="shared" si="283"/>
        <v>571.9</v>
      </c>
      <c r="CH280" s="10">
        <f t="shared" si="284"/>
        <v>1917.8</v>
      </c>
      <c r="CI280" s="10" t="str">
        <f t="shared" si="285"/>
        <v>к</v>
      </c>
      <c r="CK280" s="40">
        <f t="shared" si="286"/>
        <v>2.5331129790420075E-4</v>
      </c>
      <c r="CL280" s="40">
        <f t="shared" si="287"/>
        <v>3.0521700799121949E-4</v>
      </c>
      <c r="CM280" s="40">
        <f t="shared" si="288"/>
        <v>8.5366972343316877E-4</v>
      </c>
      <c r="CN280" s="40">
        <f t="shared" si="289"/>
        <v>2.1793298471169052E-4</v>
      </c>
      <c r="CO280" s="40">
        <f t="shared" si="290"/>
        <v>6.4383921275565738E-4</v>
      </c>
      <c r="CP280" s="40" t="str">
        <f t="shared" si="291"/>
        <v/>
      </c>
      <c r="CR280" s="9">
        <f t="shared" si="292"/>
        <v>17.444827586206895</v>
      </c>
      <c r="CS280" s="9">
        <f t="shared" si="293"/>
        <v>16.235897435897439</v>
      </c>
      <c r="CT280" s="9">
        <f t="shared" si="294"/>
        <v>28.834848484848482</v>
      </c>
      <c r="CU280" s="9">
        <f t="shared" si="295"/>
        <v>33.641176470588235</v>
      </c>
      <c r="CV280" s="9">
        <f t="shared" si="296"/>
        <v>56.405882352941177</v>
      </c>
      <c r="CW280" s="9" t="str">
        <f t="shared" si="297"/>
        <v/>
      </c>
      <c r="CY280" s="9">
        <f t="shared" si="298"/>
        <v>73.060219238976416</v>
      </c>
      <c r="CZ280" s="9">
        <f t="shared" si="299"/>
        <v>63.165051107639286</v>
      </c>
      <c r="DA280" s="9">
        <f t="shared" si="300"/>
        <v>101.6733574998653</v>
      </c>
      <c r="DB280" s="9">
        <f t="shared" si="301"/>
        <v>92.803556642639407</v>
      </c>
      <c r="DC280" s="9">
        <f t="shared" si="302"/>
        <v>131.62535246892057</v>
      </c>
      <c r="DD280" s="9" t="str">
        <f t="shared" si="303"/>
        <v/>
      </c>
      <c r="DF280" s="9">
        <f>IF($A280=2,IF(ISNUMBER(CR280/Ukraine!CR280),100*CR280/Ukraine!CR280,""),"")</f>
        <v>21.904715468564977</v>
      </c>
      <c r="DG280" s="9">
        <f>IF($A280=2,IF(ISNUMBER(CS280/Ukraine!CS280),100*CS280/Ukraine!CS280,""),"")</f>
        <v>16.785395665932231</v>
      </c>
      <c r="DH280" s="9">
        <f>IF($A280=2,IF(ISNUMBER(CT280/Ukraine!CT280),100*CT280/Ukraine!CT280,""),"")</f>
        <v>30.925845498385165</v>
      </c>
      <c r="DI280" s="9">
        <f>IF($A280=2,IF(ISNUMBER(CU280/Ukraine!CU280),100*CU280/Ukraine!CU280,""),"")</f>
        <v>22.666753223528868</v>
      </c>
      <c r="DJ280" s="9">
        <f>IF($A280=2,IF(ISNUMBER(CV280/Ukraine!CV280),100*CV280/Ukraine!CV280,""),"")</f>
        <v>28.640103447170087</v>
      </c>
      <c r="DK280" s="9" t="str">
        <f>IF($A280=2,IF(ISNUMBER(CW280/Ukraine!CW280),100*CW280/Ukraine!CW280,""),"")</f>
        <v/>
      </c>
      <c r="DM280" s="40">
        <f t="shared" si="304"/>
        <v>0.34482758620689657</v>
      </c>
      <c r="DN280" s="40">
        <f t="shared" si="305"/>
        <v>0.69230769230769229</v>
      </c>
      <c r="DO280" s="40">
        <f t="shared" si="306"/>
        <v>-0.74242424242424243</v>
      </c>
      <c r="DP280" s="40">
        <f t="shared" si="307"/>
        <v>1</v>
      </c>
      <c r="DQ280" s="40" t="str">
        <f t="shared" si="308"/>
        <v/>
      </c>
      <c r="DR280" s="40">
        <f t="shared" si="261"/>
        <v>0.17241379310344818</v>
      </c>
      <c r="DT280" s="40">
        <f t="shared" si="309"/>
        <v>-6.9300206283799626E-2</v>
      </c>
      <c r="DU280" s="40">
        <f t="shared" si="310"/>
        <v>0.77599351059553157</v>
      </c>
      <c r="DV280" s="40">
        <f t="shared" si="311"/>
        <v>0.16668469710410583</v>
      </c>
      <c r="DW280" s="40">
        <f t="shared" si="312"/>
        <v>0.67669172932330834</v>
      </c>
      <c r="DX280" s="40" t="str">
        <f t="shared" si="313"/>
        <v/>
      </c>
      <c r="DY280" s="40">
        <f t="shared" si="314"/>
        <v>2.2333872074229975</v>
      </c>
    </row>
    <row r="281" spans="1:129" x14ac:dyDescent="0.2">
      <c r="A281" s="39">
        <f>'Industry selection'!C281</f>
        <v>1</v>
      </c>
      <c r="B281" s="2">
        <v>70.099999999999994</v>
      </c>
      <c r="C281" s="2" t="s">
        <v>572</v>
      </c>
      <c r="E281" s="30" t="s">
        <v>571</v>
      </c>
      <c r="F281" s="31">
        <v>70.099999999999994</v>
      </c>
      <c r="G281" s="32" t="s">
        <v>572</v>
      </c>
      <c r="H281" s="157">
        <f>[1]Ternopil!$F$279</f>
        <v>5</v>
      </c>
      <c r="I281" s="157" t="str">
        <f>[1]Ternopil!$G$279</f>
        <v>к</v>
      </c>
      <c r="J281" s="157" t="str">
        <f>[1]Ternopil!$H$279</f>
        <v>к</v>
      </c>
      <c r="K281" s="157" t="str">
        <f>[1]Ternopil!$I$279</f>
        <v>к</v>
      </c>
      <c r="L281" s="157" t="str">
        <f>[1]Ternopil!$J$279</f>
        <v>к</v>
      </c>
      <c r="M281" s="11"/>
      <c r="N281" s="33" t="s">
        <v>1004</v>
      </c>
      <c r="O281" s="36">
        <v>70.099999999999994</v>
      </c>
      <c r="P281" s="35" t="s">
        <v>572</v>
      </c>
      <c r="Q281" s="157">
        <f>[2]Ternopil!$F$279</f>
        <v>5</v>
      </c>
      <c r="R281" s="157">
        <f>[2]Ternopil!$G$279</f>
        <v>16</v>
      </c>
      <c r="S281" s="157">
        <f>[2]Ternopil!$H$279</f>
        <v>14</v>
      </c>
      <c r="T281" s="157">
        <f>[2]Ternopil!$I$279</f>
        <v>287.5</v>
      </c>
      <c r="U281" s="157">
        <f>[2]Ternopil!$J$279</f>
        <v>317.3</v>
      </c>
      <c r="V281" s="11"/>
      <c r="W281" s="36" t="s">
        <v>1349</v>
      </c>
      <c r="X281" s="36">
        <v>70.099999999999994</v>
      </c>
      <c r="Y281" s="36" t="s">
        <v>572</v>
      </c>
      <c r="Z281" s="157">
        <f>[3]Ternopil!$F$279</f>
        <v>3</v>
      </c>
      <c r="AA281" s="157">
        <f>[3]Ternopil!$G$279</f>
        <v>3</v>
      </c>
      <c r="AB281" s="157">
        <f>[3]Ternopil!$H$279</f>
        <v>3</v>
      </c>
      <c r="AC281" s="157">
        <f>[3]Ternopil!$I$279</f>
        <v>5.6</v>
      </c>
      <c r="AD281" s="157">
        <f>[3]Ternopil!$J$279</f>
        <v>38.9</v>
      </c>
      <c r="AE281" s="11"/>
      <c r="AF281" s="37" t="s">
        <v>1349</v>
      </c>
      <c r="AG281" s="37">
        <v>70.099999999999994</v>
      </c>
      <c r="AH281" s="37" t="s">
        <v>572</v>
      </c>
      <c r="AI281" s="157">
        <f>[4]Ternopil!$F$279</f>
        <v>3</v>
      </c>
      <c r="AJ281" s="157" t="str">
        <f>[4]Ternopil!$G$279</f>
        <v>к</v>
      </c>
      <c r="AK281" s="157" t="str">
        <f>[4]Ternopil!$H$279</f>
        <v>к</v>
      </c>
      <c r="AL281" s="157" t="str">
        <f>[4]Ternopil!$I$279</f>
        <v>к</v>
      </c>
      <c r="AM281" s="157" t="str">
        <f>[4]Ternopil!$J$279</f>
        <v>к</v>
      </c>
      <c r="AN281" s="11"/>
      <c r="AO281" s="11" t="s">
        <v>1349</v>
      </c>
      <c r="AP281" s="11">
        <v>70.099999999999994</v>
      </c>
      <c r="AQ281" s="11" t="s">
        <v>572</v>
      </c>
      <c r="AR281" s="157">
        <f>[5]Ternopil!$F$279</f>
        <v>2</v>
      </c>
      <c r="AS281" s="157" t="str">
        <f>[5]Ternopil!$G$279</f>
        <v>к</v>
      </c>
      <c r="AT281" s="157" t="str">
        <f>[5]Ternopil!$H$279</f>
        <v>к</v>
      </c>
      <c r="AU281" s="157" t="str">
        <f>[5]Ternopil!$I$279</f>
        <v>к</v>
      </c>
      <c r="AV281" s="157" t="str">
        <f>[5]Ternopil!$J$279</f>
        <v>к</v>
      </c>
      <c r="AW281" s="11"/>
      <c r="AX281" s="33" t="s">
        <v>1349</v>
      </c>
      <c r="AY281" s="33">
        <v>70.099999999999994</v>
      </c>
      <c r="AZ281" s="33" t="s">
        <v>572</v>
      </c>
      <c r="BA281" s="157">
        <f>[6]Ternopil!$F$279</f>
        <v>1</v>
      </c>
      <c r="BB281" s="157" t="str">
        <f>[6]Ternopil!$G$279</f>
        <v>к</v>
      </c>
      <c r="BC281" s="157" t="str">
        <f>[6]Ternopil!$H$279</f>
        <v>к</v>
      </c>
      <c r="BD281" s="157" t="str">
        <f>[6]Ternopil!$I$279</f>
        <v>к</v>
      </c>
      <c r="BE281" s="157" t="str">
        <f>[6]Ternopil!$J$279</f>
        <v>к</v>
      </c>
      <c r="BG281" s="2">
        <v>70.099999999999994</v>
      </c>
      <c r="BH281" s="2" t="s">
        <v>572</v>
      </c>
      <c r="BI281" s="1">
        <f t="shared" si="262"/>
        <v>5</v>
      </c>
      <c r="BJ281" s="1">
        <f t="shared" si="263"/>
        <v>5</v>
      </c>
      <c r="BK281" s="1">
        <f t="shared" si="264"/>
        <v>3</v>
      </c>
      <c r="BL281" s="1">
        <f t="shared" si="265"/>
        <v>3</v>
      </c>
      <c r="BM281" s="1">
        <f t="shared" si="266"/>
        <v>2</v>
      </c>
      <c r="BN281" s="1">
        <f t="shared" si="267"/>
        <v>1</v>
      </c>
      <c r="BP281" s="1" t="str">
        <f t="shared" si="268"/>
        <v>к</v>
      </c>
      <c r="BQ281" s="1">
        <f t="shared" si="269"/>
        <v>14</v>
      </c>
      <c r="BR281" s="1">
        <f t="shared" si="270"/>
        <v>3</v>
      </c>
      <c r="BS281" s="1" t="str">
        <f t="shared" si="271"/>
        <v>к</v>
      </c>
      <c r="BT281" s="1" t="str">
        <f t="shared" si="272"/>
        <v>к</v>
      </c>
      <c r="BU281" s="1" t="str">
        <f t="shared" si="273"/>
        <v>к</v>
      </c>
      <c r="BW281" s="40" t="str">
        <f t="shared" si="274"/>
        <v/>
      </c>
      <c r="BX281" s="40" t="str">
        <f t="shared" si="275"/>
        <v/>
      </c>
      <c r="BY281" s="40" t="str">
        <f t="shared" si="276"/>
        <v/>
      </c>
      <c r="BZ281" s="40" t="str">
        <f t="shared" si="277"/>
        <v/>
      </c>
      <c r="CA281" s="40" t="str">
        <f t="shared" si="278"/>
        <v/>
      </c>
      <c r="CB281" s="40" t="str">
        <f t="shared" si="279"/>
        <v/>
      </c>
      <c r="CD281" s="10" t="str">
        <f t="shared" si="280"/>
        <v>к</v>
      </c>
      <c r="CE281" s="10">
        <f t="shared" si="281"/>
        <v>317.3</v>
      </c>
      <c r="CF281" s="10">
        <f t="shared" si="282"/>
        <v>38.9</v>
      </c>
      <c r="CG281" s="10" t="str">
        <f t="shared" si="283"/>
        <v>к</v>
      </c>
      <c r="CH281" s="10" t="str">
        <f t="shared" si="284"/>
        <v>к</v>
      </c>
      <c r="CI281" s="10" t="str">
        <f t="shared" si="285"/>
        <v>к</v>
      </c>
      <c r="CK281" s="40" t="str">
        <f t="shared" si="286"/>
        <v/>
      </c>
      <c r="CL281" s="40" t="str">
        <f t="shared" si="287"/>
        <v/>
      </c>
      <c r="CM281" s="40" t="str">
        <f t="shared" si="288"/>
        <v/>
      </c>
      <c r="CN281" s="40" t="str">
        <f t="shared" si="289"/>
        <v/>
      </c>
      <c r="CO281" s="40" t="str">
        <f t="shared" si="290"/>
        <v/>
      </c>
      <c r="CP281" s="40" t="str">
        <f t="shared" si="291"/>
        <v/>
      </c>
      <c r="CR281" s="9" t="str">
        <f t="shared" si="292"/>
        <v/>
      </c>
      <c r="CS281" s="9" t="str">
        <f t="shared" si="293"/>
        <v/>
      </c>
      <c r="CT281" s="9" t="str">
        <f t="shared" si="294"/>
        <v/>
      </c>
      <c r="CU281" s="9" t="str">
        <f t="shared" si="295"/>
        <v/>
      </c>
      <c r="CV281" s="9" t="str">
        <f t="shared" si="296"/>
        <v/>
      </c>
      <c r="CW281" s="9" t="str">
        <f t="shared" si="297"/>
        <v/>
      </c>
      <c r="CY281" s="9" t="str">
        <f t="shared" si="298"/>
        <v/>
      </c>
      <c r="CZ281" s="9" t="str">
        <f t="shared" si="299"/>
        <v/>
      </c>
      <c r="DA281" s="9" t="str">
        <f t="shared" si="300"/>
        <v/>
      </c>
      <c r="DB281" s="9" t="str">
        <f t="shared" si="301"/>
        <v/>
      </c>
      <c r="DC281" s="9" t="str">
        <f t="shared" si="302"/>
        <v/>
      </c>
      <c r="DD281" s="9" t="str">
        <f t="shared" si="303"/>
        <v/>
      </c>
      <c r="DF281" s="9" t="str">
        <f>IF($A281=2,IF(ISNUMBER(CR281/Ukraine!CR281),100*CR281/Ukraine!CR281,""),"")</f>
        <v/>
      </c>
      <c r="DG281" s="9" t="str">
        <f>IF($A281=2,IF(ISNUMBER(CS281/Ukraine!CS281),100*CS281/Ukraine!CS281,""),"")</f>
        <v/>
      </c>
      <c r="DH281" s="9" t="str">
        <f>IF($A281=2,IF(ISNUMBER(CT281/Ukraine!CT281),100*CT281/Ukraine!CT281,""),"")</f>
        <v/>
      </c>
      <c r="DI281" s="9" t="str">
        <f>IF($A281=2,IF(ISNUMBER(CU281/Ukraine!CU281),100*CU281/Ukraine!CU281,""),"")</f>
        <v/>
      </c>
      <c r="DJ281" s="9" t="str">
        <f>IF($A281=2,IF(ISNUMBER(CV281/Ukraine!CV281),100*CV281/Ukraine!CV281,""),"")</f>
        <v/>
      </c>
      <c r="DK281" s="9" t="str">
        <f>IF($A281=2,IF(ISNUMBER(CW281/Ukraine!CW281),100*CW281/Ukraine!CW281,""),"")</f>
        <v/>
      </c>
      <c r="DM281" s="40" t="str">
        <f t="shared" si="304"/>
        <v/>
      </c>
      <c r="DN281" s="40" t="str">
        <f t="shared" si="305"/>
        <v/>
      </c>
      <c r="DO281" s="40" t="str">
        <f t="shared" si="306"/>
        <v/>
      </c>
      <c r="DP281" s="40" t="str">
        <f t="shared" si="307"/>
        <v/>
      </c>
      <c r="DQ281" s="40" t="str">
        <f t="shared" si="308"/>
        <v/>
      </c>
      <c r="DR281" s="40" t="str">
        <f t="shared" si="261"/>
        <v/>
      </c>
      <c r="DT281" s="40" t="str">
        <f t="shared" si="309"/>
        <v/>
      </c>
      <c r="DU281" s="40" t="str">
        <f t="shared" si="310"/>
        <v/>
      </c>
      <c r="DV281" s="40" t="str">
        <f t="shared" si="311"/>
        <v/>
      </c>
      <c r="DW281" s="40" t="str">
        <f t="shared" si="312"/>
        <v/>
      </c>
      <c r="DX281" s="40" t="str">
        <f t="shared" si="313"/>
        <v/>
      </c>
      <c r="DY281" s="40" t="str">
        <f t="shared" si="314"/>
        <v/>
      </c>
    </row>
    <row r="282" spans="1:129" x14ac:dyDescent="0.2">
      <c r="A282" s="39">
        <f>'Industry selection'!C282</f>
        <v>1</v>
      </c>
      <c r="B282" s="2">
        <v>70.2</v>
      </c>
      <c r="C282" s="2" t="s">
        <v>574</v>
      </c>
      <c r="E282" s="30" t="s">
        <v>573</v>
      </c>
      <c r="F282" s="31">
        <v>70.2</v>
      </c>
      <c r="G282" s="32" t="s">
        <v>574</v>
      </c>
      <c r="H282" s="157">
        <f>[1]Ternopil!$F$280</f>
        <v>15</v>
      </c>
      <c r="I282" s="157" t="str">
        <f>[1]Ternopil!$G$280</f>
        <v>к</v>
      </c>
      <c r="J282" s="157" t="str">
        <f>[1]Ternopil!$H$280</f>
        <v>к</v>
      </c>
      <c r="K282" s="157" t="str">
        <f>[1]Ternopil!$I$280</f>
        <v>к</v>
      </c>
      <c r="L282" s="157" t="str">
        <f>[1]Ternopil!$J$280</f>
        <v>к</v>
      </c>
      <c r="M282" s="11"/>
      <c r="N282" s="33" t="s">
        <v>1005</v>
      </c>
      <c r="O282" s="36">
        <v>70.2</v>
      </c>
      <c r="P282" s="35" t="s">
        <v>574</v>
      </c>
      <c r="Q282" s="157">
        <f>[2]Ternopil!$F$280</f>
        <v>20</v>
      </c>
      <c r="R282" s="157">
        <f>[2]Ternopil!$G$280</f>
        <v>27</v>
      </c>
      <c r="S282" s="157">
        <f>[2]Ternopil!$H$280</f>
        <v>25</v>
      </c>
      <c r="T282" s="157">
        <f>[2]Ternopil!$I$280</f>
        <v>1182</v>
      </c>
      <c r="U282" s="157">
        <f>[2]Ternopil!$J$280</f>
        <v>315.89999999999998</v>
      </c>
      <c r="V282" s="11"/>
      <c r="W282" s="36" t="s">
        <v>1350</v>
      </c>
      <c r="X282" s="36">
        <v>70.2</v>
      </c>
      <c r="Y282" s="36" t="s">
        <v>574</v>
      </c>
      <c r="Z282" s="157">
        <f>[3]Ternopil!$F$280</f>
        <v>21</v>
      </c>
      <c r="AA282" s="157">
        <f>[3]Ternopil!$G$280</f>
        <v>78</v>
      </c>
      <c r="AB282" s="157">
        <f>[3]Ternopil!$H$280</f>
        <v>63</v>
      </c>
      <c r="AC282" s="157">
        <f>[3]Ternopil!$I$280</f>
        <v>1243.8</v>
      </c>
      <c r="AD282" s="157">
        <f>[3]Ternopil!$J$280</f>
        <v>1864.2</v>
      </c>
      <c r="AE282" s="11"/>
      <c r="AF282" s="37" t="s">
        <v>1350</v>
      </c>
      <c r="AG282" s="37">
        <v>70.2</v>
      </c>
      <c r="AH282" s="37" t="s">
        <v>574</v>
      </c>
      <c r="AI282" s="157">
        <f>[4]Ternopil!$F$280</f>
        <v>15</v>
      </c>
      <c r="AJ282" s="157" t="str">
        <f>[4]Ternopil!$G$280</f>
        <v>к</v>
      </c>
      <c r="AK282" s="157" t="str">
        <f>[4]Ternopil!$H$280</f>
        <v>к</v>
      </c>
      <c r="AL282" s="157" t="str">
        <f>[4]Ternopil!$I$280</f>
        <v>к</v>
      </c>
      <c r="AM282" s="157" t="str">
        <f>[4]Ternopil!$J$280</f>
        <v>к</v>
      </c>
      <c r="AN282" s="11"/>
      <c r="AO282" s="11" t="s">
        <v>1350</v>
      </c>
      <c r="AP282" s="11">
        <v>70.2</v>
      </c>
      <c r="AQ282" s="11" t="s">
        <v>574</v>
      </c>
      <c r="AR282" s="157">
        <f>[5]Ternopil!$F$280</f>
        <v>10</v>
      </c>
      <c r="AS282" s="157" t="str">
        <f>[5]Ternopil!$G$280</f>
        <v>к</v>
      </c>
      <c r="AT282" s="157" t="str">
        <f>[5]Ternopil!$H$280</f>
        <v>к</v>
      </c>
      <c r="AU282" s="157" t="str">
        <f>[5]Ternopil!$I$280</f>
        <v>к</v>
      </c>
      <c r="AV282" s="157" t="str">
        <f>[5]Ternopil!$J$280</f>
        <v>к</v>
      </c>
      <c r="AW282" s="11"/>
      <c r="AX282" s="33" t="s">
        <v>1350</v>
      </c>
      <c r="AY282" s="33">
        <v>70.2</v>
      </c>
      <c r="AZ282" s="33" t="s">
        <v>574</v>
      </c>
      <c r="BA282" s="157">
        <f>[6]Ternopil!$F$280</f>
        <v>11</v>
      </c>
      <c r="BB282" s="157" t="str">
        <f>[6]Ternopil!$G$280</f>
        <v>к</v>
      </c>
      <c r="BC282" s="157" t="str">
        <f>[6]Ternopil!$H$280</f>
        <v>к</v>
      </c>
      <c r="BD282" s="157" t="str">
        <f>[6]Ternopil!$I$280</f>
        <v>к</v>
      </c>
      <c r="BE282" s="157" t="str">
        <f>[6]Ternopil!$J$280</f>
        <v>к</v>
      </c>
      <c r="BG282" s="2">
        <v>70.2</v>
      </c>
      <c r="BH282" s="2" t="s">
        <v>574</v>
      </c>
      <c r="BI282" s="1">
        <f t="shared" si="262"/>
        <v>15</v>
      </c>
      <c r="BJ282" s="1">
        <f t="shared" si="263"/>
        <v>20</v>
      </c>
      <c r="BK282" s="1">
        <f t="shared" si="264"/>
        <v>21</v>
      </c>
      <c r="BL282" s="1">
        <f t="shared" si="265"/>
        <v>15</v>
      </c>
      <c r="BM282" s="1">
        <f t="shared" si="266"/>
        <v>10</v>
      </c>
      <c r="BN282" s="1">
        <f t="shared" si="267"/>
        <v>11</v>
      </c>
      <c r="BP282" s="1" t="str">
        <f t="shared" si="268"/>
        <v>к</v>
      </c>
      <c r="BQ282" s="1">
        <f t="shared" si="269"/>
        <v>25</v>
      </c>
      <c r="BR282" s="1">
        <f t="shared" si="270"/>
        <v>63</v>
      </c>
      <c r="BS282" s="1" t="str">
        <f t="shared" si="271"/>
        <v>к</v>
      </c>
      <c r="BT282" s="1" t="str">
        <f t="shared" si="272"/>
        <v>к</v>
      </c>
      <c r="BU282" s="1" t="str">
        <f t="shared" si="273"/>
        <v>к</v>
      </c>
      <c r="BW282" s="40" t="str">
        <f t="shared" si="274"/>
        <v/>
      </c>
      <c r="BX282" s="40" t="str">
        <f t="shared" si="275"/>
        <v/>
      </c>
      <c r="BY282" s="40" t="str">
        <f t="shared" si="276"/>
        <v/>
      </c>
      <c r="BZ282" s="40" t="str">
        <f t="shared" si="277"/>
        <v/>
      </c>
      <c r="CA282" s="40" t="str">
        <f t="shared" si="278"/>
        <v/>
      </c>
      <c r="CB282" s="40" t="str">
        <f t="shared" si="279"/>
        <v/>
      </c>
      <c r="CD282" s="10" t="str">
        <f t="shared" si="280"/>
        <v>к</v>
      </c>
      <c r="CE282" s="10">
        <f t="shared" si="281"/>
        <v>315.89999999999998</v>
      </c>
      <c r="CF282" s="10">
        <f t="shared" si="282"/>
        <v>1864.2</v>
      </c>
      <c r="CG282" s="10" t="str">
        <f t="shared" si="283"/>
        <v>к</v>
      </c>
      <c r="CH282" s="10" t="str">
        <f t="shared" si="284"/>
        <v>к</v>
      </c>
      <c r="CI282" s="10" t="str">
        <f t="shared" si="285"/>
        <v>к</v>
      </c>
      <c r="CK282" s="40" t="str">
        <f t="shared" si="286"/>
        <v/>
      </c>
      <c r="CL282" s="40" t="str">
        <f t="shared" si="287"/>
        <v/>
      </c>
      <c r="CM282" s="40" t="str">
        <f t="shared" si="288"/>
        <v/>
      </c>
      <c r="CN282" s="40" t="str">
        <f t="shared" si="289"/>
        <v/>
      </c>
      <c r="CO282" s="40" t="str">
        <f t="shared" si="290"/>
        <v/>
      </c>
      <c r="CP282" s="40" t="str">
        <f t="shared" si="291"/>
        <v/>
      </c>
      <c r="CR282" s="9" t="str">
        <f t="shared" si="292"/>
        <v/>
      </c>
      <c r="CS282" s="9" t="str">
        <f t="shared" si="293"/>
        <v/>
      </c>
      <c r="CT282" s="9" t="str">
        <f t="shared" si="294"/>
        <v/>
      </c>
      <c r="CU282" s="9" t="str">
        <f t="shared" si="295"/>
        <v/>
      </c>
      <c r="CV282" s="9" t="str">
        <f t="shared" si="296"/>
        <v/>
      </c>
      <c r="CW282" s="9" t="str">
        <f t="shared" si="297"/>
        <v/>
      </c>
      <c r="CY282" s="9" t="str">
        <f t="shared" si="298"/>
        <v/>
      </c>
      <c r="CZ282" s="9" t="str">
        <f t="shared" si="299"/>
        <v/>
      </c>
      <c r="DA282" s="9" t="str">
        <f t="shared" si="300"/>
        <v/>
      </c>
      <c r="DB282" s="9" t="str">
        <f t="shared" si="301"/>
        <v/>
      </c>
      <c r="DC282" s="9" t="str">
        <f t="shared" si="302"/>
        <v/>
      </c>
      <c r="DD282" s="9" t="str">
        <f t="shared" si="303"/>
        <v/>
      </c>
      <c r="DF282" s="9" t="str">
        <f>IF($A282=2,IF(ISNUMBER(CR282/Ukraine!CR282),100*CR282/Ukraine!CR282,""),"")</f>
        <v/>
      </c>
      <c r="DG282" s="9" t="str">
        <f>IF($A282=2,IF(ISNUMBER(CS282/Ukraine!CS282),100*CS282/Ukraine!CS282,""),"")</f>
        <v/>
      </c>
      <c r="DH282" s="9" t="str">
        <f>IF($A282=2,IF(ISNUMBER(CT282/Ukraine!CT282),100*CT282/Ukraine!CT282,""),"")</f>
        <v/>
      </c>
      <c r="DI282" s="9" t="str">
        <f>IF($A282=2,IF(ISNUMBER(CU282/Ukraine!CU282),100*CU282/Ukraine!CU282,""),"")</f>
        <v/>
      </c>
      <c r="DJ282" s="9" t="str">
        <f>IF($A282=2,IF(ISNUMBER(CV282/Ukraine!CV282),100*CV282/Ukraine!CV282,""),"")</f>
        <v/>
      </c>
      <c r="DK282" s="9" t="str">
        <f>IF($A282=2,IF(ISNUMBER(CW282/Ukraine!CW282),100*CW282/Ukraine!CW282,""),"")</f>
        <v/>
      </c>
      <c r="DM282" s="40" t="str">
        <f t="shared" si="304"/>
        <v/>
      </c>
      <c r="DN282" s="40" t="str">
        <f t="shared" si="305"/>
        <v/>
      </c>
      <c r="DO282" s="40" t="str">
        <f t="shared" si="306"/>
        <v/>
      </c>
      <c r="DP282" s="40" t="str">
        <f t="shared" si="307"/>
        <v/>
      </c>
      <c r="DQ282" s="40" t="str">
        <f t="shared" si="308"/>
        <v/>
      </c>
      <c r="DR282" s="40" t="str">
        <f t="shared" si="261"/>
        <v/>
      </c>
      <c r="DT282" s="40" t="str">
        <f t="shared" si="309"/>
        <v/>
      </c>
      <c r="DU282" s="40" t="str">
        <f t="shared" si="310"/>
        <v/>
      </c>
      <c r="DV282" s="40" t="str">
        <f t="shared" si="311"/>
        <v/>
      </c>
      <c r="DW282" s="40" t="str">
        <f t="shared" si="312"/>
        <v/>
      </c>
      <c r="DX282" s="40" t="str">
        <f t="shared" si="313"/>
        <v/>
      </c>
      <c r="DY282" s="40" t="str">
        <f t="shared" si="314"/>
        <v/>
      </c>
    </row>
    <row r="283" spans="1:129" x14ac:dyDescent="0.2">
      <c r="A283" s="39" t="str">
        <f>'Industry selection'!C283</f>
        <v/>
      </c>
      <c r="B283" s="2">
        <v>71</v>
      </c>
      <c r="C283" s="2" t="s">
        <v>576</v>
      </c>
      <c r="E283" s="30" t="s">
        <v>575</v>
      </c>
      <c r="F283" s="31">
        <v>71</v>
      </c>
      <c r="G283" s="32" t="s">
        <v>576</v>
      </c>
      <c r="H283" s="157">
        <f>[1]Ternopil!$F$281</f>
        <v>123</v>
      </c>
      <c r="I283" s="157">
        <f>[1]Ternopil!$G$281</f>
        <v>1174</v>
      </c>
      <c r="J283" s="157">
        <f>[1]Ternopil!$H$281</f>
        <v>1136</v>
      </c>
      <c r="K283" s="157">
        <f>[1]Ternopil!$I$281</f>
        <v>66335.199999999997</v>
      </c>
      <c r="L283" s="157">
        <f>[1]Ternopil!$J$281</f>
        <v>32015.4</v>
      </c>
      <c r="M283" s="11"/>
      <c r="N283" s="33" t="s">
        <v>1006</v>
      </c>
      <c r="O283" s="36">
        <v>71</v>
      </c>
      <c r="P283" s="35" t="s">
        <v>576</v>
      </c>
      <c r="Q283" s="157">
        <f>[2]Ternopil!$F$281</f>
        <v>127</v>
      </c>
      <c r="R283" s="157">
        <f>[2]Ternopil!$G$281</f>
        <v>1101</v>
      </c>
      <c r="S283" s="157">
        <f>[2]Ternopil!$H$281</f>
        <v>1064</v>
      </c>
      <c r="T283" s="157">
        <f>[2]Ternopil!$I$281</f>
        <v>59744.5</v>
      </c>
      <c r="U283" s="157">
        <f>[2]Ternopil!$J$281</f>
        <v>26676.799999999999</v>
      </c>
      <c r="V283" s="11"/>
      <c r="W283" s="36" t="s">
        <v>1351</v>
      </c>
      <c r="X283" s="36">
        <v>71</v>
      </c>
      <c r="Y283" s="36" t="s">
        <v>576</v>
      </c>
      <c r="Z283" s="157">
        <f>[3]Ternopil!$F$281</f>
        <v>124</v>
      </c>
      <c r="AA283" s="157">
        <f>[3]Ternopil!$G$281</f>
        <v>954</v>
      </c>
      <c r="AB283" s="157">
        <f>[3]Ternopil!$H$281</f>
        <v>922</v>
      </c>
      <c r="AC283" s="157">
        <f>[3]Ternopil!$I$281</f>
        <v>54997.9</v>
      </c>
      <c r="AD283" s="157">
        <f>[3]Ternopil!$J$281</f>
        <v>24164.7</v>
      </c>
      <c r="AE283" s="11"/>
      <c r="AF283" s="37" t="s">
        <v>1351</v>
      </c>
      <c r="AG283" s="37">
        <v>71</v>
      </c>
      <c r="AH283" s="37" t="s">
        <v>576</v>
      </c>
      <c r="AI283" s="157">
        <f>[4]Ternopil!$F$281</f>
        <v>122</v>
      </c>
      <c r="AJ283" s="157">
        <f>[4]Ternopil!$G$281</f>
        <v>732</v>
      </c>
      <c r="AK283" s="157">
        <f>[4]Ternopil!$H$281</f>
        <v>704</v>
      </c>
      <c r="AL283" s="157">
        <f>[4]Ternopil!$I$281</f>
        <v>72793.8</v>
      </c>
      <c r="AM283" s="157">
        <f>[4]Ternopil!$J$281</f>
        <v>25562.9</v>
      </c>
      <c r="AN283" s="11"/>
      <c r="AO283" s="11" t="s">
        <v>1351</v>
      </c>
      <c r="AP283" s="11">
        <v>71</v>
      </c>
      <c r="AQ283" s="11" t="s">
        <v>576</v>
      </c>
      <c r="AR283" s="157">
        <f>[5]Ternopil!$F$281</f>
        <v>110</v>
      </c>
      <c r="AS283" s="157">
        <f>[5]Ternopil!$G$281</f>
        <v>793</v>
      </c>
      <c r="AT283" s="157">
        <f>[5]Ternopil!$H$281</f>
        <v>761</v>
      </c>
      <c r="AU283" s="157">
        <f>[5]Ternopil!$I$281</f>
        <v>77750.2</v>
      </c>
      <c r="AV283" s="157">
        <f>[5]Ternopil!$J$281</f>
        <v>32927.4</v>
      </c>
      <c r="AW283" s="11"/>
      <c r="AX283" s="33" t="s">
        <v>1351</v>
      </c>
      <c r="AY283" s="33">
        <v>71</v>
      </c>
      <c r="AZ283" s="33" t="s">
        <v>576</v>
      </c>
      <c r="BA283" s="157">
        <f>[6]Ternopil!$F$281</f>
        <v>111</v>
      </c>
      <c r="BB283" s="157">
        <f>[6]Ternopil!$G$281</f>
        <v>739</v>
      </c>
      <c r="BC283" s="157">
        <f>[6]Ternopil!$H$281</f>
        <v>708</v>
      </c>
      <c r="BD283" s="157">
        <f>[6]Ternopil!$I$281</f>
        <v>105286.6</v>
      </c>
      <c r="BE283" s="157">
        <f>[6]Ternopil!$J$281</f>
        <v>46814.9</v>
      </c>
      <c r="BG283" s="2">
        <v>71</v>
      </c>
      <c r="BH283" s="2" t="s">
        <v>576</v>
      </c>
      <c r="BI283" s="1">
        <f t="shared" si="262"/>
        <v>123</v>
      </c>
      <c r="BJ283" s="1">
        <f t="shared" si="263"/>
        <v>127</v>
      </c>
      <c r="BK283" s="1">
        <f t="shared" si="264"/>
        <v>124</v>
      </c>
      <c r="BL283" s="1">
        <f t="shared" si="265"/>
        <v>122</v>
      </c>
      <c r="BM283" s="1">
        <f t="shared" si="266"/>
        <v>110</v>
      </c>
      <c r="BN283" s="1">
        <f t="shared" si="267"/>
        <v>111</v>
      </c>
      <c r="BP283" s="1">
        <f t="shared" si="268"/>
        <v>1136</v>
      </c>
      <c r="BQ283" s="1">
        <f t="shared" si="269"/>
        <v>1064</v>
      </c>
      <c r="BR283" s="1">
        <f t="shared" si="270"/>
        <v>922</v>
      </c>
      <c r="BS283" s="1">
        <f t="shared" si="271"/>
        <v>704</v>
      </c>
      <c r="BT283" s="1">
        <f t="shared" si="272"/>
        <v>761</v>
      </c>
      <c r="BU283" s="1">
        <f t="shared" si="273"/>
        <v>708</v>
      </c>
      <c r="BW283" s="40" t="str">
        <f t="shared" si="274"/>
        <v/>
      </c>
      <c r="BX283" s="40" t="str">
        <f t="shared" si="275"/>
        <v/>
      </c>
      <c r="BY283" s="40" t="str">
        <f t="shared" si="276"/>
        <v/>
      </c>
      <c r="BZ283" s="40" t="str">
        <f t="shared" si="277"/>
        <v/>
      </c>
      <c r="CA283" s="40" t="str">
        <f t="shared" si="278"/>
        <v/>
      </c>
      <c r="CB283" s="40" t="str">
        <f t="shared" si="279"/>
        <v/>
      </c>
      <c r="CD283" s="10">
        <f t="shared" si="280"/>
        <v>32015.4</v>
      </c>
      <c r="CE283" s="10">
        <f t="shared" si="281"/>
        <v>26676.799999999999</v>
      </c>
      <c r="CF283" s="10">
        <f t="shared" si="282"/>
        <v>24164.7</v>
      </c>
      <c r="CG283" s="10">
        <f t="shared" si="283"/>
        <v>25562.9</v>
      </c>
      <c r="CH283" s="10">
        <f t="shared" si="284"/>
        <v>32927.4</v>
      </c>
      <c r="CI283" s="10">
        <f t="shared" si="285"/>
        <v>46814.9</v>
      </c>
      <c r="CK283" s="40" t="str">
        <f t="shared" si="286"/>
        <v/>
      </c>
      <c r="CL283" s="40" t="str">
        <f t="shared" si="287"/>
        <v/>
      </c>
      <c r="CM283" s="40" t="str">
        <f t="shared" si="288"/>
        <v/>
      </c>
      <c r="CN283" s="40" t="str">
        <f t="shared" si="289"/>
        <v/>
      </c>
      <c r="CO283" s="40" t="str">
        <f t="shared" si="290"/>
        <v/>
      </c>
      <c r="CP283" s="40" t="str">
        <f t="shared" si="291"/>
        <v/>
      </c>
      <c r="CR283" s="9" t="str">
        <f t="shared" si="292"/>
        <v/>
      </c>
      <c r="CS283" s="9" t="str">
        <f t="shared" si="293"/>
        <v/>
      </c>
      <c r="CT283" s="9" t="str">
        <f t="shared" si="294"/>
        <v/>
      </c>
      <c r="CU283" s="9" t="str">
        <f t="shared" si="295"/>
        <v/>
      </c>
      <c r="CV283" s="9" t="str">
        <f t="shared" si="296"/>
        <v/>
      </c>
      <c r="CW283" s="9" t="str">
        <f t="shared" si="297"/>
        <v/>
      </c>
      <c r="CY283" s="9" t="str">
        <f t="shared" si="298"/>
        <v/>
      </c>
      <c r="CZ283" s="9" t="str">
        <f t="shared" si="299"/>
        <v/>
      </c>
      <c r="DA283" s="9" t="str">
        <f t="shared" si="300"/>
        <v/>
      </c>
      <c r="DB283" s="9" t="str">
        <f t="shared" si="301"/>
        <v/>
      </c>
      <c r="DC283" s="9" t="str">
        <f t="shared" si="302"/>
        <v/>
      </c>
      <c r="DD283" s="9" t="str">
        <f t="shared" si="303"/>
        <v/>
      </c>
      <c r="DF283" s="9" t="str">
        <f>IF($A283=2,IF(ISNUMBER(CR283/Ukraine!CR283),100*CR283/Ukraine!CR283,""),"")</f>
        <v/>
      </c>
      <c r="DG283" s="9" t="str">
        <f>IF($A283=2,IF(ISNUMBER(CS283/Ukraine!CS283),100*CS283/Ukraine!CS283,""),"")</f>
        <v/>
      </c>
      <c r="DH283" s="9" t="str">
        <f>IF($A283=2,IF(ISNUMBER(CT283/Ukraine!CT283),100*CT283/Ukraine!CT283,""),"")</f>
        <v/>
      </c>
      <c r="DI283" s="9" t="str">
        <f>IF($A283=2,IF(ISNUMBER(CU283/Ukraine!CU283),100*CU283/Ukraine!CU283,""),"")</f>
        <v/>
      </c>
      <c r="DJ283" s="9" t="str">
        <f>IF($A283=2,IF(ISNUMBER(CV283/Ukraine!CV283),100*CV283/Ukraine!CV283,""),"")</f>
        <v/>
      </c>
      <c r="DK283" s="9" t="str">
        <f>IF($A283=2,IF(ISNUMBER(CW283/Ukraine!CW283),100*CW283/Ukraine!CW283,""),"")</f>
        <v/>
      </c>
      <c r="DM283" s="40" t="str">
        <f t="shared" si="304"/>
        <v/>
      </c>
      <c r="DN283" s="40" t="str">
        <f t="shared" si="305"/>
        <v/>
      </c>
      <c r="DO283" s="40" t="str">
        <f t="shared" si="306"/>
        <v/>
      </c>
      <c r="DP283" s="40" t="str">
        <f t="shared" si="307"/>
        <v/>
      </c>
      <c r="DQ283" s="40" t="str">
        <f t="shared" si="308"/>
        <v/>
      </c>
      <c r="DR283" s="40" t="str">
        <f t="shared" si="261"/>
        <v/>
      </c>
      <c r="DT283" s="40" t="str">
        <f t="shared" si="309"/>
        <v/>
      </c>
      <c r="DU283" s="40" t="str">
        <f t="shared" si="310"/>
        <v/>
      </c>
      <c r="DV283" s="40" t="str">
        <f t="shared" si="311"/>
        <v/>
      </c>
      <c r="DW283" s="40" t="str">
        <f t="shared" si="312"/>
        <v/>
      </c>
      <c r="DX283" s="40" t="str">
        <f t="shared" si="313"/>
        <v/>
      </c>
      <c r="DY283" s="40" t="str">
        <f t="shared" si="314"/>
        <v/>
      </c>
    </row>
    <row r="284" spans="1:129" x14ac:dyDescent="0.2">
      <c r="A284" s="39">
        <f>'Industry selection'!C284</f>
        <v>2</v>
      </c>
      <c r="B284" s="2">
        <v>71.099999999999994</v>
      </c>
      <c r="C284" s="2" t="s">
        <v>578</v>
      </c>
      <c r="E284" s="30" t="s">
        <v>577</v>
      </c>
      <c r="F284" s="31">
        <v>71.099999999999994</v>
      </c>
      <c r="G284" s="32" t="s">
        <v>578</v>
      </c>
      <c r="H284" s="157">
        <f>[1]Ternopil!$F$282</f>
        <v>115</v>
      </c>
      <c r="I284" s="157">
        <f>[1]Ternopil!$G$282</f>
        <v>1027</v>
      </c>
      <c r="J284" s="157">
        <f>[1]Ternopil!$H$282</f>
        <v>989</v>
      </c>
      <c r="K284" s="157">
        <f>[1]Ternopil!$I$282</f>
        <v>52451</v>
      </c>
      <c r="L284" s="157">
        <f>[1]Ternopil!$J$282</f>
        <v>24728.7</v>
      </c>
      <c r="M284" s="11"/>
      <c r="N284" s="33" t="s">
        <v>1007</v>
      </c>
      <c r="O284" s="36">
        <v>71.099999999999994</v>
      </c>
      <c r="P284" s="35" t="s">
        <v>578</v>
      </c>
      <c r="Q284" s="157">
        <f>[2]Ternopil!$F$282</f>
        <v>118</v>
      </c>
      <c r="R284" s="157">
        <f>[2]Ternopil!$G$282</f>
        <v>955</v>
      </c>
      <c r="S284" s="157">
        <f>[2]Ternopil!$H$282</f>
        <v>918</v>
      </c>
      <c r="T284" s="157">
        <f>[2]Ternopil!$I$282</f>
        <v>45436.5</v>
      </c>
      <c r="U284" s="157">
        <f>[2]Ternopil!$J$282</f>
        <v>19362.5</v>
      </c>
      <c r="V284" s="11"/>
      <c r="W284" s="36" t="s">
        <v>1352</v>
      </c>
      <c r="X284" s="36">
        <v>71.099999999999994</v>
      </c>
      <c r="Y284" s="36" t="s">
        <v>578</v>
      </c>
      <c r="Z284" s="157">
        <f>[3]Ternopil!$F$282</f>
        <v>114</v>
      </c>
      <c r="AA284" s="157">
        <f>[3]Ternopil!$G$282</f>
        <v>811</v>
      </c>
      <c r="AB284" s="157">
        <f>[3]Ternopil!$H$282</f>
        <v>779</v>
      </c>
      <c r="AC284" s="157">
        <f>[3]Ternopil!$I$282</f>
        <v>40362.6</v>
      </c>
      <c r="AD284" s="157">
        <f>[3]Ternopil!$J$282</f>
        <v>17098.900000000001</v>
      </c>
      <c r="AE284" s="11"/>
      <c r="AF284" s="37" t="s">
        <v>1352</v>
      </c>
      <c r="AG284" s="37">
        <v>71.099999999999994</v>
      </c>
      <c r="AH284" s="37" t="s">
        <v>578</v>
      </c>
      <c r="AI284" s="157">
        <f>[4]Ternopil!$F$282</f>
        <v>112</v>
      </c>
      <c r="AJ284" s="157">
        <f>[4]Ternopil!$G$282</f>
        <v>600</v>
      </c>
      <c r="AK284" s="157">
        <f>[4]Ternopil!$H$282</f>
        <v>574</v>
      </c>
      <c r="AL284" s="157">
        <f>[4]Ternopil!$I$282</f>
        <v>57716.7</v>
      </c>
      <c r="AM284" s="157">
        <f>[4]Ternopil!$J$282</f>
        <v>18083.400000000001</v>
      </c>
      <c r="AN284" s="11"/>
      <c r="AO284" s="11" t="s">
        <v>1352</v>
      </c>
      <c r="AP284" s="11">
        <v>71.099999999999994</v>
      </c>
      <c r="AQ284" s="11" t="s">
        <v>578</v>
      </c>
      <c r="AR284" s="157">
        <f>[5]Ternopil!$F$282</f>
        <v>101</v>
      </c>
      <c r="AS284" s="157">
        <f>[5]Ternopil!$G$282</f>
        <v>661</v>
      </c>
      <c r="AT284" s="157">
        <f>[5]Ternopil!$H$282</f>
        <v>635</v>
      </c>
      <c r="AU284" s="157">
        <f>[5]Ternopil!$I$282</f>
        <v>60949.5</v>
      </c>
      <c r="AV284" s="157">
        <f>[5]Ternopil!$J$282</f>
        <v>23882.799999999999</v>
      </c>
      <c r="AW284" s="11"/>
      <c r="AX284" s="33" t="s">
        <v>1352</v>
      </c>
      <c r="AY284" s="33">
        <v>71.099999999999994</v>
      </c>
      <c r="AZ284" s="33" t="s">
        <v>578</v>
      </c>
      <c r="BA284" s="157">
        <f>[6]Ternopil!$F$282</f>
        <v>102</v>
      </c>
      <c r="BB284" s="157" t="str">
        <f>[6]Ternopil!$G$282</f>
        <v>к</v>
      </c>
      <c r="BC284" s="157" t="str">
        <f>[6]Ternopil!$H$282</f>
        <v>к</v>
      </c>
      <c r="BD284" s="157" t="str">
        <f>[6]Ternopil!$I$282</f>
        <v>к</v>
      </c>
      <c r="BE284" s="157" t="str">
        <f>[6]Ternopil!$J$282</f>
        <v>к</v>
      </c>
      <c r="BG284" s="2">
        <v>71.099999999999994</v>
      </c>
      <c r="BH284" s="2" t="s">
        <v>578</v>
      </c>
      <c r="BI284" s="1">
        <f t="shared" si="262"/>
        <v>115</v>
      </c>
      <c r="BJ284" s="1">
        <f t="shared" si="263"/>
        <v>118</v>
      </c>
      <c r="BK284" s="1">
        <f t="shared" si="264"/>
        <v>114</v>
      </c>
      <c r="BL284" s="1">
        <f t="shared" si="265"/>
        <v>112</v>
      </c>
      <c r="BM284" s="1">
        <f t="shared" si="266"/>
        <v>101</v>
      </c>
      <c r="BN284" s="1">
        <f t="shared" si="267"/>
        <v>102</v>
      </c>
      <c r="BP284" s="1">
        <f t="shared" si="268"/>
        <v>989</v>
      </c>
      <c r="BQ284" s="1">
        <f t="shared" si="269"/>
        <v>918</v>
      </c>
      <c r="BR284" s="1">
        <f t="shared" si="270"/>
        <v>779</v>
      </c>
      <c r="BS284" s="1">
        <f t="shared" si="271"/>
        <v>574</v>
      </c>
      <c r="BT284" s="1">
        <f t="shared" si="272"/>
        <v>635</v>
      </c>
      <c r="BU284" s="1" t="str">
        <f t="shared" si="273"/>
        <v>к</v>
      </c>
      <c r="BW284" s="40">
        <f t="shared" si="274"/>
        <v>1.1824203151526744E-2</v>
      </c>
      <c r="BX284" s="40">
        <f t="shared" si="275"/>
        <v>1.1373914336335816E-2</v>
      </c>
      <c r="BY284" s="40">
        <f t="shared" si="276"/>
        <v>9.9100589006068159E-3</v>
      </c>
      <c r="BZ284" s="40">
        <f t="shared" si="277"/>
        <v>7.9290529340258591E-3</v>
      </c>
      <c r="CA284" s="40">
        <f t="shared" si="278"/>
        <v>9.1355076321051956E-3</v>
      </c>
      <c r="CB284" s="40" t="str">
        <f t="shared" si="279"/>
        <v/>
      </c>
      <c r="CD284" s="10">
        <f t="shared" si="280"/>
        <v>24728.7</v>
      </c>
      <c r="CE284" s="10">
        <f t="shared" si="281"/>
        <v>19362.5</v>
      </c>
      <c r="CF284" s="10">
        <f t="shared" si="282"/>
        <v>17098.900000000001</v>
      </c>
      <c r="CG284" s="10">
        <f t="shared" si="283"/>
        <v>18083.400000000001</v>
      </c>
      <c r="CH284" s="10">
        <f t="shared" si="284"/>
        <v>23882.799999999999</v>
      </c>
      <c r="CI284" s="10" t="str">
        <f t="shared" si="285"/>
        <v>к</v>
      </c>
      <c r="CK284" s="40">
        <f t="shared" si="286"/>
        <v>1.2382010461521268E-2</v>
      </c>
      <c r="CL284" s="40">
        <f t="shared" si="287"/>
        <v>9.3331716949304911E-3</v>
      </c>
      <c r="CM284" s="40">
        <f t="shared" si="288"/>
        <v>7.6700190394679273E-3</v>
      </c>
      <c r="CN284" s="40">
        <f t="shared" si="289"/>
        <v>6.8910112532529896E-3</v>
      </c>
      <c r="CO284" s="40">
        <f t="shared" si="290"/>
        <v>8.0178762907502418E-3</v>
      </c>
      <c r="CP284" s="40" t="str">
        <f t="shared" si="291"/>
        <v/>
      </c>
      <c r="CR284" s="9">
        <f t="shared" si="292"/>
        <v>25.003741152679474</v>
      </c>
      <c r="CS284" s="9">
        <f t="shared" si="293"/>
        <v>21.092047930283226</v>
      </c>
      <c r="CT284" s="9">
        <f t="shared" si="294"/>
        <v>21.949807445442879</v>
      </c>
      <c r="CU284" s="9">
        <f t="shared" si="295"/>
        <v>31.50418118466899</v>
      </c>
      <c r="CV284" s="9">
        <f t="shared" si="296"/>
        <v>37.61070866141732</v>
      </c>
      <c r="CW284" s="9" t="str">
        <f t="shared" si="297"/>
        <v/>
      </c>
      <c r="CY284" s="9">
        <f t="shared" si="298"/>
        <v>104.7175044512196</v>
      </c>
      <c r="CZ284" s="9">
        <f t="shared" si="299"/>
        <v>82.05769288339161</v>
      </c>
      <c r="DA284" s="9">
        <f t="shared" si="300"/>
        <v>77.39630123690057</v>
      </c>
      <c r="DB284" s="9">
        <f t="shared" si="301"/>
        <v>86.908377464371156</v>
      </c>
      <c r="DC284" s="9">
        <f t="shared" si="302"/>
        <v>87.766072928150948</v>
      </c>
      <c r="DD284" s="9" t="str">
        <f t="shared" si="303"/>
        <v/>
      </c>
      <c r="DF284" s="9">
        <f>IF($A284=2,IF(ISNUMBER(CR284/Ukraine!CR284),100*CR284/Ukraine!CR284,""),"")</f>
        <v>62.093427048842749</v>
      </c>
      <c r="DG284" s="9">
        <f>IF($A284=2,IF(ISNUMBER(CS284/Ukraine!CS284),100*CS284/Ukraine!CS284,""),"")</f>
        <v>50.801574437657329</v>
      </c>
      <c r="DH284" s="9">
        <f>IF($A284=2,IF(ISNUMBER(CT284/Ukraine!CT284),100*CT284/Ukraine!CT284,""),"")</f>
        <v>47.264852373056598</v>
      </c>
      <c r="DI284" s="9">
        <f>IF($A284=2,IF(ISNUMBER(CU284/Ukraine!CU284),100*CU284/Ukraine!CU284,""),"")</f>
        <v>59.90004359494133</v>
      </c>
      <c r="DJ284" s="9">
        <f>IF($A284=2,IF(ISNUMBER(CV284/Ukraine!CV284),100*CV284/Ukraine!CV284,""),"")</f>
        <v>62.853380807608978</v>
      </c>
      <c r="DK284" s="9" t="str">
        <f>IF($A284=2,IF(ISNUMBER(CW284/Ukraine!CW284),100*CW284/Ukraine!CW284,""),"")</f>
        <v/>
      </c>
      <c r="DM284" s="40">
        <f t="shared" si="304"/>
        <v>-7.1789686552072851E-2</v>
      </c>
      <c r="DN284" s="40">
        <f t="shared" si="305"/>
        <v>-0.15141612200435728</v>
      </c>
      <c r="DO284" s="40">
        <f t="shared" si="306"/>
        <v>-0.26315789473684215</v>
      </c>
      <c r="DP284" s="40">
        <f t="shared" si="307"/>
        <v>0.10627177700348422</v>
      </c>
      <c r="DQ284" s="40" t="str">
        <f t="shared" si="308"/>
        <v/>
      </c>
      <c r="DR284" s="40">
        <f t="shared" si="261"/>
        <v>-0.35793731041456012</v>
      </c>
      <c r="DT284" s="40">
        <f t="shared" si="309"/>
        <v>-0.15644431761272892</v>
      </c>
      <c r="DU284" s="40">
        <f t="shared" si="310"/>
        <v>4.0667436277162627E-2</v>
      </c>
      <c r="DV284" s="40">
        <f t="shared" si="311"/>
        <v>0.4352828043240875</v>
      </c>
      <c r="DW284" s="40">
        <f t="shared" si="312"/>
        <v>0.19383228660835572</v>
      </c>
      <c r="DX284" s="40" t="str">
        <f t="shared" si="313"/>
        <v/>
      </c>
      <c r="DY284" s="40">
        <f t="shared" si="314"/>
        <v>0.50420324829617935</v>
      </c>
    </row>
    <row r="285" spans="1:129" x14ac:dyDescent="0.2">
      <c r="A285" s="39">
        <f>'Industry selection'!C285</f>
        <v>2</v>
      </c>
      <c r="B285" s="2">
        <v>71.2</v>
      </c>
      <c r="C285" s="2" t="s">
        <v>580</v>
      </c>
      <c r="E285" s="30" t="s">
        <v>579</v>
      </c>
      <c r="F285" s="31">
        <v>71.2</v>
      </c>
      <c r="G285" s="32" t="s">
        <v>580</v>
      </c>
      <c r="H285" s="157">
        <f>[1]Ternopil!$F$283</f>
        <v>8</v>
      </c>
      <c r="I285" s="157">
        <f>[1]Ternopil!$G$283</f>
        <v>147</v>
      </c>
      <c r="J285" s="157">
        <f>[1]Ternopil!$H$283</f>
        <v>147</v>
      </c>
      <c r="K285" s="157">
        <f>[1]Ternopil!$I$283</f>
        <v>13884.2</v>
      </c>
      <c r="L285" s="157">
        <f>[1]Ternopil!$J$283</f>
        <v>7286.7</v>
      </c>
      <c r="M285" s="11"/>
      <c r="N285" s="33" t="s">
        <v>1008</v>
      </c>
      <c r="O285" s="36">
        <v>71.2</v>
      </c>
      <c r="P285" s="35" t="s">
        <v>580</v>
      </c>
      <c r="Q285" s="157">
        <f>[2]Ternopil!$F$283</f>
        <v>9</v>
      </c>
      <c r="R285" s="157">
        <f>[2]Ternopil!$G$283</f>
        <v>146</v>
      </c>
      <c r="S285" s="157">
        <f>[2]Ternopil!$H$283</f>
        <v>146</v>
      </c>
      <c r="T285" s="157">
        <f>[2]Ternopil!$I$283</f>
        <v>14308</v>
      </c>
      <c r="U285" s="157">
        <f>[2]Ternopil!$J$283</f>
        <v>7314.3</v>
      </c>
      <c r="V285" s="11"/>
      <c r="W285" s="36" t="s">
        <v>1353</v>
      </c>
      <c r="X285" s="36">
        <v>71.2</v>
      </c>
      <c r="Y285" s="36" t="s">
        <v>580</v>
      </c>
      <c r="Z285" s="157">
        <f>[3]Ternopil!$F$283</f>
        <v>10</v>
      </c>
      <c r="AA285" s="157">
        <f>[3]Ternopil!$G$283</f>
        <v>143</v>
      </c>
      <c r="AB285" s="157">
        <f>[3]Ternopil!$H$283</f>
        <v>143</v>
      </c>
      <c r="AC285" s="157">
        <f>[3]Ternopil!$I$283</f>
        <v>14635.3</v>
      </c>
      <c r="AD285" s="157">
        <f>[3]Ternopil!$J$283</f>
        <v>7065.8</v>
      </c>
      <c r="AE285" s="11"/>
      <c r="AF285" s="37" t="s">
        <v>1353</v>
      </c>
      <c r="AG285" s="37">
        <v>71.2</v>
      </c>
      <c r="AH285" s="37" t="s">
        <v>580</v>
      </c>
      <c r="AI285" s="157">
        <f>[4]Ternopil!$F$283</f>
        <v>10</v>
      </c>
      <c r="AJ285" s="157">
        <f>[4]Ternopil!$G$283</f>
        <v>132</v>
      </c>
      <c r="AK285" s="157">
        <f>[4]Ternopil!$H$283</f>
        <v>130</v>
      </c>
      <c r="AL285" s="157">
        <f>[4]Ternopil!$I$283</f>
        <v>15077.1</v>
      </c>
      <c r="AM285" s="157">
        <f>[4]Ternopil!$J$283</f>
        <v>7479.5</v>
      </c>
      <c r="AN285" s="11"/>
      <c r="AO285" s="11" t="s">
        <v>1353</v>
      </c>
      <c r="AP285" s="11">
        <v>71.2</v>
      </c>
      <c r="AQ285" s="11" t="s">
        <v>580</v>
      </c>
      <c r="AR285" s="157">
        <f>[5]Ternopil!$F$283</f>
        <v>9</v>
      </c>
      <c r="AS285" s="157">
        <f>[5]Ternopil!$G$283</f>
        <v>132</v>
      </c>
      <c r="AT285" s="157">
        <f>[5]Ternopil!$H$283</f>
        <v>126</v>
      </c>
      <c r="AU285" s="157">
        <f>[5]Ternopil!$I$283</f>
        <v>16800.7</v>
      </c>
      <c r="AV285" s="157">
        <f>[5]Ternopil!$J$283</f>
        <v>9044.6</v>
      </c>
      <c r="AW285" s="11"/>
      <c r="AX285" s="33" t="s">
        <v>1353</v>
      </c>
      <c r="AY285" s="33">
        <v>71.2</v>
      </c>
      <c r="AZ285" s="33" t="s">
        <v>580</v>
      </c>
      <c r="BA285" s="157">
        <f>[6]Ternopil!$F$283</f>
        <v>9</v>
      </c>
      <c r="BB285" s="157" t="str">
        <f>[6]Ternopil!$G$283</f>
        <v>к</v>
      </c>
      <c r="BC285" s="157" t="str">
        <f>[6]Ternopil!$H$283</f>
        <v>к</v>
      </c>
      <c r="BD285" s="157" t="str">
        <f>[6]Ternopil!$I$283</f>
        <v>к</v>
      </c>
      <c r="BE285" s="157" t="str">
        <f>[6]Ternopil!$J$283</f>
        <v>к</v>
      </c>
      <c r="BG285" s="2">
        <v>71.2</v>
      </c>
      <c r="BH285" s="2" t="s">
        <v>580</v>
      </c>
      <c r="BI285" s="1">
        <f t="shared" si="262"/>
        <v>8</v>
      </c>
      <c r="BJ285" s="1">
        <f t="shared" si="263"/>
        <v>9</v>
      </c>
      <c r="BK285" s="1">
        <f t="shared" si="264"/>
        <v>10</v>
      </c>
      <c r="BL285" s="1">
        <f t="shared" si="265"/>
        <v>10</v>
      </c>
      <c r="BM285" s="1">
        <f t="shared" si="266"/>
        <v>9</v>
      </c>
      <c r="BN285" s="1">
        <f t="shared" si="267"/>
        <v>9</v>
      </c>
      <c r="BP285" s="1">
        <f t="shared" si="268"/>
        <v>147</v>
      </c>
      <c r="BQ285" s="1">
        <f t="shared" si="269"/>
        <v>146</v>
      </c>
      <c r="BR285" s="1">
        <f t="shared" si="270"/>
        <v>143</v>
      </c>
      <c r="BS285" s="1">
        <f t="shared" si="271"/>
        <v>130</v>
      </c>
      <c r="BT285" s="1">
        <f t="shared" si="272"/>
        <v>126</v>
      </c>
      <c r="BU285" s="1" t="str">
        <f t="shared" si="273"/>
        <v>к</v>
      </c>
      <c r="BW285" s="40">
        <f t="shared" si="274"/>
        <v>1.7574902560914373E-3</v>
      </c>
      <c r="BX285" s="40">
        <f t="shared" si="275"/>
        <v>1.8089231951035176E-3</v>
      </c>
      <c r="BY285" s="40">
        <f t="shared" si="276"/>
        <v>1.8191764092256415E-3</v>
      </c>
      <c r="BZ285" s="40">
        <f t="shared" si="277"/>
        <v>1.7957785390650901E-3</v>
      </c>
      <c r="CA285" s="40">
        <f t="shared" si="278"/>
        <v>1.8127149002287474E-3</v>
      </c>
      <c r="CB285" s="40" t="str">
        <f t="shared" si="279"/>
        <v/>
      </c>
      <c r="CD285" s="10">
        <f t="shared" si="280"/>
        <v>7286.7</v>
      </c>
      <c r="CE285" s="10">
        <f t="shared" si="281"/>
        <v>7314.3</v>
      </c>
      <c r="CF285" s="10">
        <f t="shared" si="282"/>
        <v>7065.8</v>
      </c>
      <c r="CG285" s="10">
        <f t="shared" si="283"/>
        <v>7479.5</v>
      </c>
      <c r="CH285" s="10">
        <f t="shared" si="284"/>
        <v>9044.6</v>
      </c>
      <c r="CI285" s="10" t="str">
        <f t="shared" si="285"/>
        <v>к</v>
      </c>
      <c r="CK285" s="40">
        <f t="shared" si="286"/>
        <v>3.6485539324738877E-3</v>
      </c>
      <c r="CL285" s="40">
        <f t="shared" si="287"/>
        <v>3.5256613416774743E-3</v>
      </c>
      <c r="CM285" s="40">
        <f t="shared" si="288"/>
        <v>3.1694916356650124E-3</v>
      </c>
      <c r="CN285" s="40">
        <f t="shared" si="289"/>
        <v>2.8502006629674581E-3</v>
      </c>
      <c r="CO285" s="40">
        <f t="shared" si="290"/>
        <v>3.0364314024871305E-3</v>
      </c>
      <c r="CP285" s="40" t="str">
        <f t="shared" si="291"/>
        <v/>
      </c>
      <c r="CR285" s="9">
        <f t="shared" si="292"/>
        <v>49.569387755102042</v>
      </c>
      <c r="CS285" s="9">
        <f t="shared" si="293"/>
        <v>50.097945205479455</v>
      </c>
      <c r="CT285" s="9">
        <f t="shared" si="294"/>
        <v>49.411188811188815</v>
      </c>
      <c r="CU285" s="9">
        <f t="shared" si="295"/>
        <v>57.534615384615385</v>
      </c>
      <c r="CV285" s="9">
        <f t="shared" si="296"/>
        <v>71.782539682539692</v>
      </c>
      <c r="CW285" s="9" t="str">
        <f t="shared" si="297"/>
        <v/>
      </c>
      <c r="CY285" s="9">
        <f t="shared" si="298"/>
        <v>207.60023674828636</v>
      </c>
      <c r="CZ285" s="9">
        <f t="shared" si="299"/>
        <v>194.90387160830866</v>
      </c>
      <c r="DA285" s="9">
        <f t="shared" si="300"/>
        <v>174.22673356973399</v>
      </c>
      <c r="DB285" s="9">
        <f t="shared" si="301"/>
        <v>158.71671261041556</v>
      </c>
      <c r="DC285" s="9">
        <f t="shared" si="302"/>
        <v>167.50738917101427</v>
      </c>
      <c r="DD285" s="9" t="str">
        <f t="shared" si="303"/>
        <v/>
      </c>
      <c r="DF285" s="9">
        <f>IF($A285=2,IF(ISNUMBER(CR285/Ukraine!CR285),100*CR285/Ukraine!CR285,""),"")</f>
        <v>97.378787788700421</v>
      </c>
      <c r="DG285" s="9">
        <f>IF($A285=2,IF(ISNUMBER(CS285/Ukraine!CS285),100*CS285/Ukraine!CS285,""),"")</f>
        <v>103.51276980646712</v>
      </c>
      <c r="DH285" s="9">
        <f>IF($A285=2,IF(ISNUMBER(CT285/Ukraine!CT285),100*CT285/Ukraine!CT285,""),"")</f>
        <v>92.771013724952113</v>
      </c>
      <c r="DI285" s="9">
        <f>IF($A285=2,IF(ISNUMBER(CU285/Ukraine!CU285),100*CU285/Ukraine!CU285,""),"")</f>
        <v>102.4367624208913</v>
      </c>
      <c r="DJ285" s="9">
        <f>IF($A285=2,IF(ISNUMBER(CV285/Ukraine!CV285),100*CV285/Ukraine!CV285,""),"")</f>
        <v>96.490847031687409</v>
      </c>
      <c r="DK285" s="9" t="str">
        <f>IF($A285=2,IF(ISNUMBER(CW285/Ukraine!CW285),100*CW285/Ukraine!CW285,""),"")</f>
        <v/>
      </c>
      <c r="DM285" s="40">
        <f t="shared" si="304"/>
        <v>-6.8027210884353817E-3</v>
      </c>
      <c r="DN285" s="40">
        <f t="shared" si="305"/>
        <v>-2.0547945205479423E-2</v>
      </c>
      <c r="DO285" s="40">
        <f t="shared" si="306"/>
        <v>-9.0909090909090939E-2</v>
      </c>
      <c r="DP285" s="40">
        <f t="shared" si="307"/>
        <v>-3.0769230769230771E-2</v>
      </c>
      <c r="DQ285" s="40" t="str">
        <f t="shared" si="308"/>
        <v/>
      </c>
      <c r="DR285" s="40">
        <f t="shared" si="261"/>
        <v>-0.1428571428571429</v>
      </c>
      <c r="DT285" s="40">
        <f t="shared" si="309"/>
        <v>1.0662981213097833E-2</v>
      </c>
      <c r="DU285" s="40">
        <f t="shared" si="310"/>
        <v>-1.3708274690186872E-2</v>
      </c>
      <c r="DV285" s="40">
        <f t="shared" si="311"/>
        <v>0.16440459679017239</v>
      </c>
      <c r="DW285" s="40">
        <f t="shared" si="312"/>
        <v>0.24764090630792968</v>
      </c>
      <c r="DX285" s="40" t="str">
        <f t="shared" si="313"/>
        <v/>
      </c>
      <c r="DY285" s="40">
        <f t="shared" si="314"/>
        <v>0.44812237821418943</v>
      </c>
    </row>
    <row r="286" spans="1:129" x14ac:dyDescent="0.2">
      <c r="A286" s="39">
        <f>'Industry selection'!C286</f>
        <v>2</v>
      </c>
      <c r="B286" s="2">
        <v>72</v>
      </c>
      <c r="C286" s="2" t="s">
        <v>582</v>
      </c>
      <c r="E286" s="30" t="s">
        <v>581</v>
      </c>
      <c r="F286" s="31">
        <v>72</v>
      </c>
      <c r="G286" s="32" t="s">
        <v>582</v>
      </c>
      <c r="H286" s="157">
        <f>[1]Ternopil!$F$284</f>
        <v>17</v>
      </c>
      <c r="I286" s="157">
        <f>[1]Ternopil!$G$284</f>
        <v>274</v>
      </c>
      <c r="J286" s="157">
        <f>[1]Ternopil!$H$284</f>
        <v>272</v>
      </c>
      <c r="K286" s="157">
        <f>[1]Ternopil!$I$284</f>
        <v>16737</v>
      </c>
      <c r="L286" s="157">
        <f>[1]Ternopil!$J$284</f>
        <v>8007.8</v>
      </c>
      <c r="M286" s="11"/>
      <c r="N286" s="33" t="s">
        <v>1009</v>
      </c>
      <c r="O286" s="36">
        <v>72</v>
      </c>
      <c r="P286" s="35" t="s">
        <v>582</v>
      </c>
      <c r="Q286" s="157">
        <f>[2]Ternopil!$F$284</f>
        <v>18</v>
      </c>
      <c r="R286" s="157">
        <f>[2]Ternopil!$G$284</f>
        <v>259</v>
      </c>
      <c r="S286" s="157">
        <f>[2]Ternopil!$H$284</f>
        <v>258</v>
      </c>
      <c r="T286" s="157">
        <f>[2]Ternopil!$I$284</f>
        <v>17488.400000000001</v>
      </c>
      <c r="U286" s="157">
        <f>[2]Ternopil!$J$284</f>
        <v>9784.4</v>
      </c>
      <c r="V286" s="11"/>
      <c r="W286" s="36" t="s">
        <v>1354</v>
      </c>
      <c r="X286" s="36">
        <v>72</v>
      </c>
      <c r="Y286" s="36" t="s">
        <v>582</v>
      </c>
      <c r="Z286" s="157">
        <f>[3]Ternopil!$F$284</f>
        <v>18</v>
      </c>
      <c r="AA286" s="157">
        <f>[3]Ternopil!$G$284</f>
        <v>211</v>
      </c>
      <c r="AB286" s="157">
        <f>[3]Ternopil!$H$284</f>
        <v>210</v>
      </c>
      <c r="AC286" s="157">
        <f>[3]Ternopil!$I$284</f>
        <v>9793</v>
      </c>
      <c r="AD286" s="157">
        <f>[3]Ternopil!$J$284</f>
        <v>5692.6</v>
      </c>
      <c r="AE286" s="11"/>
      <c r="AF286" s="37" t="s">
        <v>1354</v>
      </c>
      <c r="AG286" s="37">
        <v>72</v>
      </c>
      <c r="AH286" s="37" t="s">
        <v>582</v>
      </c>
      <c r="AI286" s="157">
        <f>[4]Ternopil!$F$284</f>
        <v>19</v>
      </c>
      <c r="AJ286" s="157">
        <f>[4]Ternopil!$G$284</f>
        <v>207</v>
      </c>
      <c r="AK286" s="157">
        <f>[4]Ternopil!$H$284</f>
        <v>203</v>
      </c>
      <c r="AL286" s="157">
        <f>[4]Ternopil!$I$284</f>
        <v>13050.4</v>
      </c>
      <c r="AM286" s="157">
        <f>[4]Ternopil!$J$284</f>
        <v>6564.9</v>
      </c>
      <c r="AN286" s="11"/>
      <c r="AO286" s="11" t="s">
        <v>1354</v>
      </c>
      <c r="AP286" s="11">
        <v>72</v>
      </c>
      <c r="AQ286" s="11" t="s">
        <v>582</v>
      </c>
      <c r="AR286" s="157">
        <f>[5]Ternopil!$F$284</f>
        <v>18</v>
      </c>
      <c r="AS286" s="157">
        <f>[5]Ternopil!$G$284</f>
        <v>181</v>
      </c>
      <c r="AT286" s="157">
        <f>[5]Ternopil!$H$284</f>
        <v>176</v>
      </c>
      <c r="AU286" s="157">
        <f>[5]Ternopil!$I$284</f>
        <v>12380.5</v>
      </c>
      <c r="AV286" s="157">
        <f>[5]Ternopil!$J$284</f>
        <v>7583.3</v>
      </c>
      <c r="AW286" s="11"/>
      <c r="AX286" s="33" t="s">
        <v>1354</v>
      </c>
      <c r="AY286" s="33">
        <v>72</v>
      </c>
      <c r="AZ286" s="33" t="s">
        <v>582</v>
      </c>
      <c r="BA286" s="157">
        <f>[6]Ternopil!$F$284</f>
        <v>19</v>
      </c>
      <c r="BB286" s="157">
        <f>[6]Ternopil!$G$284</f>
        <v>155</v>
      </c>
      <c r="BC286" s="157">
        <f>[6]Ternopil!$H$284</f>
        <v>151</v>
      </c>
      <c r="BD286" s="157">
        <f>[6]Ternopil!$I$284</f>
        <v>20423.8</v>
      </c>
      <c r="BE286" s="157">
        <f>[6]Ternopil!$J$284</f>
        <v>9838.5</v>
      </c>
      <c r="BG286" s="2">
        <v>72</v>
      </c>
      <c r="BH286" s="2" t="s">
        <v>582</v>
      </c>
      <c r="BI286" s="1">
        <f t="shared" si="262"/>
        <v>17</v>
      </c>
      <c r="BJ286" s="1">
        <f t="shared" si="263"/>
        <v>18</v>
      </c>
      <c r="BK286" s="1">
        <f t="shared" si="264"/>
        <v>18</v>
      </c>
      <c r="BL286" s="1">
        <f t="shared" si="265"/>
        <v>19</v>
      </c>
      <c r="BM286" s="1">
        <f t="shared" si="266"/>
        <v>18</v>
      </c>
      <c r="BN286" s="1">
        <f t="shared" si="267"/>
        <v>19</v>
      </c>
      <c r="BP286" s="1">
        <f t="shared" si="268"/>
        <v>272</v>
      </c>
      <c r="BQ286" s="1">
        <f t="shared" si="269"/>
        <v>258</v>
      </c>
      <c r="BR286" s="1">
        <f t="shared" si="270"/>
        <v>210</v>
      </c>
      <c r="BS286" s="1">
        <f t="shared" si="271"/>
        <v>203</v>
      </c>
      <c r="BT286" s="1">
        <f t="shared" si="272"/>
        <v>176</v>
      </c>
      <c r="BU286" s="1">
        <f t="shared" si="273"/>
        <v>151</v>
      </c>
      <c r="BW286" s="40">
        <f t="shared" si="274"/>
        <v>3.2519547595705506E-3</v>
      </c>
      <c r="BX286" s="40">
        <f t="shared" si="275"/>
        <v>3.1965903036760787E-3</v>
      </c>
      <c r="BY286" s="40">
        <f t="shared" si="276"/>
        <v>2.6715178037579352E-3</v>
      </c>
      <c r="BZ286" s="40">
        <f t="shared" si="277"/>
        <v>2.8041772571554867E-3</v>
      </c>
      <c r="CA286" s="40">
        <f t="shared" si="278"/>
        <v>2.5320462098433298E-3</v>
      </c>
      <c r="CB286" s="40">
        <f t="shared" si="279"/>
        <v>2.1311729919692886E-3</v>
      </c>
      <c r="CD286" s="10">
        <f t="shared" si="280"/>
        <v>8007.8</v>
      </c>
      <c r="CE286" s="10">
        <f t="shared" si="281"/>
        <v>9784.4</v>
      </c>
      <c r="CF286" s="10">
        <f t="shared" si="282"/>
        <v>5692.6</v>
      </c>
      <c r="CG286" s="10">
        <f t="shared" si="283"/>
        <v>6564.9</v>
      </c>
      <c r="CH286" s="10">
        <f t="shared" si="284"/>
        <v>7583.3</v>
      </c>
      <c r="CI286" s="10">
        <f t="shared" si="285"/>
        <v>9838.5</v>
      </c>
      <c r="CK286" s="40">
        <f t="shared" si="286"/>
        <v>4.0096189194648328E-3</v>
      </c>
      <c r="CL286" s="40">
        <f t="shared" si="287"/>
        <v>4.7163065271466952E-3</v>
      </c>
      <c r="CM286" s="40">
        <f t="shared" si="288"/>
        <v>2.5535180850274064E-3</v>
      </c>
      <c r="CN286" s="40">
        <f t="shared" si="289"/>
        <v>2.5016755574991732E-3</v>
      </c>
      <c r="CO286" s="40">
        <f t="shared" si="290"/>
        <v>2.5458472740066619E-3</v>
      </c>
      <c r="CP286" s="40">
        <f t="shared" si="291"/>
        <v>2.2712657514594187E-3</v>
      </c>
      <c r="CR286" s="9">
        <f t="shared" si="292"/>
        <v>29.440441176470589</v>
      </c>
      <c r="CS286" s="9">
        <f t="shared" si="293"/>
        <v>37.924031007751935</v>
      </c>
      <c r="CT286" s="9">
        <f t="shared" si="294"/>
        <v>27.10761904761905</v>
      </c>
      <c r="CU286" s="9">
        <f t="shared" si="295"/>
        <v>32.339408866995072</v>
      </c>
      <c r="CV286" s="9">
        <f t="shared" si="296"/>
        <v>43.086931818181817</v>
      </c>
      <c r="CW286" s="9">
        <f t="shared" si="297"/>
        <v>65.155629139072843</v>
      </c>
      <c r="CY286" s="9">
        <f t="shared" si="298"/>
        <v>123.29873002274911</v>
      </c>
      <c r="CZ286" s="9">
        <f t="shared" si="299"/>
        <v>147.5417891909058</v>
      </c>
      <c r="DA286" s="9">
        <f t="shared" si="300"/>
        <v>95.583045766547315</v>
      </c>
      <c r="DB286" s="9">
        <f t="shared" si="301"/>
        <v>89.212461555901541</v>
      </c>
      <c r="DC286" s="9">
        <f t="shared" si="302"/>
        <v>100.54505577780061</v>
      </c>
      <c r="DD286" s="9">
        <f t="shared" si="303"/>
        <v>106.57350482659217</v>
      </c>
      <c r="DF286" s="9">
        <f>IF($A286=2,IF(ISNUMBER(CR286/Ukraine!CR286),100*CR286/Ukraine!CR286,""),"")</f>
        <v>69.512375920492019</v>
      </c>
      <c r="DG286" s="9">
        <f>IF($A286=2,IF(ISNUMBER(CS286/Ukraine!CS286),100*CS286/Ukraine!CS286,""),"")</f>
        <v>80.884649889180764</v>
      </c>
      <c r="DH286" s="9">
        <f>IF($A286=2,IF(ISNUMBER(CT286/Ukraine!CT286),100*CT286/Ukraine!CT286,""),"")</f>
        <v>50.995840913978469</v>
      </c>
      <c r="DI286" s="9">
        <f>IF($A286=2,IF(ISNUMBER(CU286/Ukraine!CU286),100*CU286/Ukraine!CU286,""),"")</f>
        <v>44.342357951798434</v>
      </c>
      <c r="DJ286" s="9">
        <f>IF($A286=2,IF(ISNUMBER(CV286/Ukraine!CV286),100*CV286/Ukraine!CV286,""),"")</f>
        <v>45.925706965435893</v>
      </c>
      <c r="DK286" s="9">
        <f>IF($A286=2,IF(ISNUMBER(CW286/Ukraine!CW286),100*CW286/Ukraine!CW286,""),"")</f>
        <v>53.204756383076841</v>
      </c>
      <c r="DM286" s="40">
        <f t="shared" si="304"/>
        <v>-5.1470588235294157E-2</v>
      </c>
      <c r="DN286" s="40">
        <f t="shared" si="305"/>
        <v>-0.18604651162790697</v>
      </c>
      <c r="DO286" s="40">
        <f t="shared" si="306"/>
        <v>-3.3333333333333326E-2</v>
      </c>
      <c r="DP286" s="40">
        <f t="shared" si="307"/>
        <v>-0.13300492610837433</v>
      </c>
      <c r="DQ286" s="40">
        <f t="shared" si="308"/>
        <v>-0.14204545454545459</v>
      </c>
      <c r="DR286" s="40">
        <f t="shared" si="261"/>
        <v>-0.44485294117647056</v>
      </c>
      <c r="DT286" s="40">
        <f t="shared" si="309"/>
        <v>0.28816109719380179</v>
      </c>
      <c r="DU286" s="40">
        <f t="shared" si="310"/>
        <v>-0.28521261249686081</v>
      </c>
      <c r="DV286" s="40">
        <f t="shared" si="311"/>
        <v>0.1930007135700671</v>
      </c>
      <c r="DW286" s="40">
        <f t="shared" si="312"/>
        <v>0.33233517023730896</v>
      </c>
      <c r="DX286" s="40">
        <f t="shared" si="313"/>
        <v>0.51219003975535982</v>
      </c>
      <c r="DY286" s="40">
        <f t="shared" si="314"/>
        <v>1.2131335854826308</v>
      </c>
    </row>
    <row r="287" spans="1:129" x14ac:dyDescent="0.2">
      <c r="A287" s="39">
        <f>'Industry selection'!C287</f>
        <v>1</v>
      </c>
      <c r="B287" s="2">
        <v>72.099999999999994</v>
      </c>
      <c r="C287" s="2" t="s">
        <v>584</v>
      </c>
      <c r="E287" s="30" t="s">
        <v>583</v>
      </c>
      <c r="F287" s="31">
        <v>72.099999999999994</v>
      </c>
      <c r="G287" s="32" t="s">
        <v>584</v>
      </c>
      <c r="H287" s="157">
        <f>[1]Ternopil!$F$285</f>
        <v>15</v>
      </c>
      <c r="I287" s="157" t="str">
        <f>[1]Ternopil!$G$285</f>
        <v>к</v>
      </c>
      <c r="J287" s="157" t="str">
        <f>[1]Ternopil!$H$285</f>
        <v>к</v>
      </c>
      <c r="K287" s="157" t="str">
        <f>[1]Ternopil!$I$285</f>
        <v>к</v>
      </c>
      <c r="L287" s="157" t="str">
        <f>[1]Ternopil!$J$285</f>
        <v>к</v>
      </c>
      <c r="M287" s="11"/>
      <c r="N287" s="33" t="s">
        <v>1010</v>
      </c>
      <c r="O287" s="36">
        <v>72.099999999999994</v>
      </c>
      <c r="P287" s="35" t="s">
        <v>584</v>
      </c>
      <c r="Q287" s="157">
        <f>[2]Ternopil!$F$285</f>
        <v>16</v>
      </c>
      <c r="R287" s="157" t="str">
        <f>[2]Ternopil!$G$285</f>
        <v>к</v>
      </c>
      <c r="S287" s="157" t="str">
        <f>[2]Ternopil!$H$285</f>
        <v>к</v>
      </c>
      <c r="T287" s="157" t="str">
        <f>[2]Ternopil!$I$285</f>
        <v>к</v>
      </c>
      <c r="U287" s="157" t="str">
        <f>[2]Ternopil!$J$285</f>
        <v>к</v>
      </c>
      <c r="V287" s="11"/>
      <c r="W287" s="36" t="s">
        <v>1355</v>
      </c>
      <c r="X287" s="36">
        <v>72.099999999999994</v>
      </c>
      <c r="Y287" s="36" t="s">
        <v>584</v>
      </c>
      <c r="Z287" s="157">
        <f>[3]Ternopil!$F$285</f>
        <v>17</v>
      </c>
      <c r="AA287" s="157" t="str">
        <f>[3]Ternopil!$G$285</f>
        <v>к</v>
      </c>
      <c r="AB287" s="157" t="str">
        <f>[3]Ternopil!$H$285</f>
        <v>к</v>
      </c>
      <c r="AC287" s="157" t="str">
        <f>[3]Ternopil!$I$285</f>
        <v>к</v>
      </c>
      <c r="AD287" s="157" t="str">
        <f>[3]Ternopil!$J$285</f>
        <v>к</v>
      </c>
      <c r="AE287" s="11"/>
      <c r="AF287" s="37" t="s">
        <v>1355</v>
      </c>
      <c r="AG287" s="37">
        <v>72.099999999999994</v>
      </c>
      <c r="AH287" s="37" t="s">
        <v>584</v>
      </c>
      <c r="AI287" s="157">
        <f>[4]Ternopil!$F$285</f>
        <v>18</v>
      </c>
      <c r="AJ287" s="157" t="str">
        <f>[4]Ternopil!$G$285</f>
        <v>к</v>
      </c>
      <c r="AK287" s="157" t="str">
        <f>[4]Ternopil!$H$285</f>
        <v>к</v>
      </c>
      <c r="AL287" s="157" t="str">
        <f>[4]Ternopil!$I$285</f>
        <v>к</v>
      </c>
      <c r="AM287" s="157" t="str">
        <f>[4]Ternopil!$J$285</f>
        <v>к</v>
      </c>
      <c r="AN287" s="11"/>
      <c r="AO287" s="11" t="s">
        <v>1355</v>
      </c>
      <c r="AP287" s="11">
        <v>72.099999999999994</v>
      </c>
      <c r="AQ287" s="11" t="s">
        <v>584</v>
      </c>
      <c r="AR287" s="157">
        <f>[5]Ternopil!$F$285</f>
        <v>17</v>
      </c>
      <c r="AS287" s="157" t="str">
        <f>[5]Ternopil!$G$285</f>
        <v>к</v>
      </c>
      <c r="AT287" s="157" t="str">
        <f>[5]Ternopil!$H$285</f>
        <v>к</v>
      </c>
      <c r="AU287" s="157" t="str">
        <f>[5]Ternopil!$I$285</f>
        <v>к</v>
      </c>
      <c r="AV287" s="157" t="str">
        <f>[5]Ternopil!$J$285</f>
        <v>к</v>
      </c>
      <c r="AW287" s="11"/>
      <c r="AX287" s="33" t="s">
        <v>1355</v>
      </c>
      <c r="AY287" s="33">
        <v>72.099999999999994</v>
      </c>
      <c r="AZ287" s="33" t="s">
        <v>584</v>
      </c>
      <c r="BA287" s="157">
        <f>[6]Ternopil!$F$285</f>
        <v>18</v>
      </c>
      <c r="BB287" s="157" t="str">
        <f>[6]Ternopil!$G$285</f>
        <v>к</v>
      </c>
      <c r="BC287" s="157" t="str">
        <f>[6]Ternopil!$H$285</f>
        <v>к</v>
      </c>
      <c r="BD287" s="157" t="str">
        <f>[6]Ternopil!$I$285</f>
        <v>к</v>
      </c>
      <c r="BE287" s="157" t="str">
        <f>[6]Ternopil!$J$285</f>
        <v>к</v>
      </c>
      <c r="BG287" s="2">
        <v>72.099999999999994</v>
      </c>
      <c r="BH287" s="2" t="s">
        <v>584</v>
      </c>
      <c r="BI287" s="1">
        <f t="shared" si="262"/>
        <v>15</v>
      </c>
      <c r="BJ287" s="1">
        <f t="shared" si="263"/>
        <v>16</v>
      </c>
      <c r="BK287" s="1">
        <f t="shared" si="264"/>
        <v>17</v>
      </c>
      <c r="BL287" s="1">
        <f t="shared" si="265"/>
        <v>18</v>
      </c>
      <c r="BM287" s="1">
        <f t="shared" si="266"/>
        <v>17</v>
      </c>
      <c r="BN287" s="1">
        <f t="shared" si="267"/>
        <v>18</v>
      </c>
      <c r="BP287" s="1" t="str">
        <f t="shared" si="268"/>
        <v>к</v>
      </c>
      <c r="BQ287" s="1" t="str">
        <f t="shared" si="269"/>
        <v>к</v>
      </c>
      <c r="BR287" s="1" t="str">
        <f t="shared" si="270"/>
        <v>к</v>
      </c>
      <c r="BS287" s="1" t="str">
        <f t="shared" si="271"/>
        <v>к</v>
      </c>
      <c r="BT287" s="1" t="str">
        <f t="shared" si="272"/>
        <v>к</v>
      </c>
      <c r="BU287" s="1" t="str">
        <f t="shared" si="273"/>
        <v>к</v>
      </c>
      <c r="BW287" s="40" t="str">
        <f t="shared" si="274"/>
        <v/>
      </c>
      <c r="BX287" s="40" t="str">
        <f t="shared" si="275"/>
        <v/>
      </c>
      <c r="BY287" s="40" t="str">
        <f t="shared" si="276"/>
        <v/>
      </c>
      <c r="BZ287" s="40" t="str">
        <f t="shared" si="277"/>
        <v/>
      </c>
      <c r="CA287" s="40" t="str">
        <f t="shared" si="278"/>
        <v/>
      </c>
      <c r="CB287" s="40" t="str">
        <f t="shared" si="279"/>
        <v/>
      </c>
      <c r="CD287" s="10" t="str">
        <f t="shared" si="280"/>
        <v>к</v>
      </c>
      <c r="CE287" s="10" t="str">
        <f t="shared" si="281"/>
        <v>к</v>
      </c>
      <c r="CF287" s="10" t="str">
        <f t="shared" si="282"/>
        <v>к</v>
      </c>
      <c r="CG287" s="10" t="str">
        <f t="shared" si="283"/>
        <v>к</v>
      </c>
      <c r="CH287" s="10" t="str">
        <f t="shared" si="284"/>
        <v>к</v>
      </c>
      <c r="CI287" s="10" t="str">
        <f t="shared" si="285"/>
        <v>к</v>
      </c>
      <c r="CK287" s="40" t="str">
        <f t="shared" si="286"/>
        <v/>
      </c>
      <c r="CL287" s="40" t="str">
        <f t="shared" si="287"/>
        <v/>
      </c>
      <c r="CM287" s="40" t="str">
        <f t="shared" si="288"/>
        <v/>
      </c>
      <c r="CN287" s="40" t="str">
        <f t="shared" si="289"/>
        <v/>
      </c>
      <c r="CO287" s="40" t="str">
        <f t="shared" si="290"/>
        <v/>
      </c>
      <c r="CP287" s="40" t="str">
        <f t="shared" si="291"/>
        <v/>
      </c>
      <c r="CR287" s="9" t="str">
        <f t="shared" si="292"/>
        <v/>
      </c>
      <c r="CS287" s="9" t="str">
        <f t="shared" si="293"/>
        <v/>
      </c>
      <c r="CT287" s="9" t="str">
        <f t="shared" si="294"/>
        <v/>
      </c>
      <c r="CU287" s="9" t="str">
        <f t="shared" si="295"/>
        <v/>
      </c>
      <c r="CV287" s="9" t="str">
        <f t="shared" si="296"/>
        <v/>
      </c>
      <c r="CW287" s="9" t="str">
        <f t="shared" si="297"/>
        <v/>
      </c>
      <c r="CY287" s="9" t="str">
        <f t="shared" si="298"/>
        <v/>
      </c>
      <c r="CZ287" s="9" t="str">
        <f t="shared" si="299"/>
        <v/>
      </c>
      <c r="DA287" s="9" t="str">
        <f t="shared" si="300"/>
        <v/>
      </c>
      <c r="DB287" s="9" t="str">
        <f t="shared" si="301"/>
        <v/>
      </c>
      <c r="DC287" s="9" t="str">
        <f t="shared" si="302"/>
        <v/>
      </c>
      <c r="DD287" s="9" t="str">
        <f t="shared" si="303"/>
        <v/>
      </c>
      <c r="DF287" s="9" t="str">
        <f>IF($A287=2,IF(ISNUMBER(CR287/Ukraine!CR287),100*CR287/Ukraine!CR287,""),"")</f>
        <v/>
      </c>
      <c r="DG287" s="9" t="str">
        <f>IF($A287=2,IF(ISNUMBER(CS287/Ukraine!CS287),100*CS287/Ukraine!CS287,""),"")</f>
        <v/>
      </c>
      <c r="DH287" s="9" t="str">
        <f>IF($A287=2,IF(ISNUMBER(CT287/Ukraine!CT287),100*CT287/Ukraine!CT287,""),"")</f>
        <v/>
      </c>
      <c r="DI287" s="9" t="str">
        <f>IF($A287=2,IF(ISNUMBER(CU287/Ukraine!CU287),100*CU287/Ukraine!CU287,""),"")</f>
        <v/>
      </c>
      <c r="DJ287" s="9" t="str">
        <f>IF($A287=2,IF(ISNUMBER(CV287/Ukraine!CV287),100*CV287/Ukraine!CV287,""),"")</f>
        <v/>
      </c>
      <c r="DK287" s="9" t="str">
        <f>IF($A287=2,IF(ISNUMBER(CW287/Ukraine!CW287),100*CW287/Ukraine!CW287,""),"")</f>
        <v/>
      </c>
      <c r="DM287" s="40" t="str">
        <f t="shared" si="304"/>
        <v/>
      </c>
      <c r="DN287" s="40" t="str">
        <f t="shared" si="305"/>
        <v/>
      </c>
      <c r="DO287" s="40" t="str">
        <f t="shared" si="306"/>
        <v/>
      </c>
      <c r="DP287" s="40" t="str">
        <f t="shared" si="307"/>
        <v/>
      </c>
      <c r="DQ287" s="40" t="str">
        <f t="shared" si="308"/>
        <v/>
      </c>
      <c r="DR287" s="40" t="str">
        <f t="shared" si="261"/>
        <v/>
      </c>
      <c r="DT287" s="40" t="str">
        <f t="shared" si="309"/>
        <v/>
      </c>
      <c r="DU287" s="40" t="str">
        <f t="shared" si="310"/>
        <v/>
      </c>
      <c r="DV287" s="40" t="str">
        <f t="shared" si="311"/>
        <v/>
      </c>
      <c r="DW287" s="40" t="str">
        <f t="shared" si="312"/>
        <v/>
      </c>
      <c r="DX287" s="40" t="str">
        <f t="shared" si="313"/>
        <v/>
      </c>
      <c r="DY287" s="40" t="str">
        <f t="shared" si="314"/>
        <v/>
      </c>
    </row>
    <row r="288" spans="1:129" x14ac:dyDescent="0.2">
      <c r="A288" s="39">
        <f>'Industry selection'!C288</f>
        <v>1</v>
      </c>
      <c r="B288" s="2">
        <v>72.2</v>
      </c>
      <c r="C288" s="2" t="s">
        <v>586</v>
      </c>
      <c r="E288" s="30" t="s">
        <v>585</v>
      </c>
      <c r="F288" s="31">
        <v>72.2</v>
      </c>
      <c r="G288" s="32" t="s">
        <v>586</v>
      </c>
      <c r="H288" s="157">
        <f>[1]Ternopil!$F$286</f>
        <v>2</v>
      </c>
      <c r="I288" s="157" t="str">
        <f>[1]Ternopil!$G$286</f>
        <v>к</v>
      </c>
      <c r="J288" s="157" t="str">
        <f>[1]Ternopil!$H$286</f>
        <v>к</v>
      </c>
      <c r="K288" s="157" t="str">
        <f>[1]Ternopil!$I$286</f>
        <v>к</v>
      </c>
      <c r="L288" s="157" t="str">
        <f>[1]Ternopil!$J$286</f>
        <v>к</v>
      </c>
      <c r="M288" s="11"/>
      <c r="N288" s="33" t="s">
        <v>1011</v>
      </c>
      <c r="O288" s="36">
        <v>72.2</v>
      </c>
      <c r="P288" s="35" t="s">
        <v>586</v>
      </c>
      <c r="Q288" s="157">
        <f>[2]Ternopil!$F$286</f>
        <v>2</v>
      </c>
      <c r="R288" s="157" t="str">
        <f>[2]Ternopil!$G$286</f>
        <v>к</v>
      </c>
      <c r="S288" s="157" t="str">
        <f>[2]Ternopil!$H$286</f>
        <v>к</v>
      </c>
      <c r="T288" s="157" t="str">
        <f>[2]Ternopil!$I$286</f>
        <v>к</v>
      </c>
      <c r="U288" s="157" t="str">
        <f>[2]Ternopil!$J$286</f>
        <v>к</v>
      </c>
      <c r="V288" s="11"/>
      <c r="W288" s="36" t="s">
        <v>1356</v>
      </c>
      <c r="X288" s="36">
        <v>72.2</v>
      </c>
      <c r="Y288" s="36" t="s">
        <v>586</v>
      </c>
      <c r="Z288" s="157">
        <f>[3]Ternopil!$F$286</f>
        <v>1</v>
      </c>
      <c r="AA288" s="157" t="str">
        <f>[3]Ternopil!$G$286</f>
        <v>к</v>
      </c>
      <c r="AB288" s="157" t="str">
        <f>[3]Ternopil!$H$286</f>
        <v>к</v>
      </c>
      <c r="AC288" s="157" t="str">
        <f>[3]Ternopil!$I$286</f>
        <v>к</v>
      </c>
      <c r="AD288" s="157" t="str">
        <f>[3]Ternopil!$J$286</f>
        <v>к</v>
      </c>
      <c r="AE288" s="11"/>
      <c r="AF288" s="37" t="s">
        <v>1356</v>
      </c>
      <c r="AG288" s="37">
        <v>72.2</v>
      </c>
      <c r="AH288" s="37" t="s">
        <v>586</v>
      </c>
      <c r="AI288" s="157">
        <f>[4]Ternopil!$F$286</f>
        <v>1</v>
      </c>
      <c r="AJ288" s="157" t="str">
        <f>[4]Ternopil!$G$286</f>
        <v>к</v>
      </c>
      <c r="AK288" s="157" t="str">
        <f>[4]Ternopil!$H$286</f>
        <v>к</v>
      </c>
      <c r="AL288" s="157" t="str">
        <f>[4]Ternopil!$I$286</f>
        <v>к</v>
      </c>
      <c r="AM288" s="157" t="str">
        <f>[4]Ternopil!$J$286</f>
        <v>к</v>
      </c>
      <c r="AN288" s="11"/>
      <c r="AO288" s="11" t="s">
        <v>1356</v>
      </c>
      <c r="AP288" s="11">
        <v>72.2</v>
      </c>
      <c r="AQ288" s="11" t="s">
        <v>586</v>
      </c>
      <c r="AR288" s="157">
        <f>[5]Ternopil!$F$286</f>
        <v>1</v>
      </c>
      <c r="AS288" s="157" t="str">
        <f>[5]Ternopil!$G$286</f>
        <v>к</v>
      </c>
      <c r="AT288" s="157" t="str">
        <f>[5]Ternopil!$H$286</f>
        <v>к</v>
      </c>
      <c r="AU288" s="157" t="str">
        <f>[5]Ternopil!$I$286</f>
        <v>к</v>
      </c>
      <c r="AV288" s="157" t="str">
        <f>[5]Ternopil!$J$286</f>
        <v>к</v>
      </c>
      <c r="AW288" s="11"/>
      <c r="AX288" s="33" t="s">
        <v>1356</v>
      </c>
      <c r="AY288" s="33">
        <v>72.2</v>
      </c>
      <c r="AZ288" s="33" t="s">
        <v>586</v>
      </c>
      <c r="BA288" s="157">
        <f>[6]Ternopil!$F$286</f>
        <v>1</v>
      </c>
      <c r="BB288" s="157" t="str">
        <f>[6]Ternopil!$G$286</f>
        <v>к</v>
      </c>
      <c r="BC288" s="157" t="str">
        <f>[6]Ternopil!$H$286</f>
        <v>к</v>
      </c>
      <c r="BD288" s="157" t="str">
        <f>[6]Ternopil!$I$286</f>
        <v>к</v>
      </c>
      <c r="BE288" s="157" t="str">
        <f>[6]Ternopil!$J$286</f>
        <v>к</v>
      </c>
      <c r="BG288" s="2">
        <v>72.2</v>
      </c>
      <c r="BH288" s="2" t="s">
        <v>586</v>
      </c>
      <c r="BI288" s="1">
        <f t="shared" si="262"/>
        <v>2</v>
      </c>
      <c r="BJ288" s="1">
        <f t="shared" si="263"/>
        <v>2</v>
      </c>
      <c r="BK288" s="1">
        <f t="shared" si="264"/>
        <v>1</v>
      </c>
      <c r="BL288" s="1">
        <f t="shared" si="265"/>
        <v>1</v>
      </c>
      <c r="BM288" s="1">
        <f t="shared" si="266"/>
        <v>1</v>
      </c>
      <c r="BN288" s="1">
        <f t="shared" si="267"/>
        <v>1</v>
      </c>
      <c r="BP288" s="1" t="str">
        <f t="shared" si="268"/>
        <v>к</v>
      </c>
      <c r="BQ288" s="1" t="str">
        <f t="shared" si="269"/>
        <v>к</v>
      </c>
      <c r="BR288" s="1" t="str">
        <f t="shared" si="270"/>
        <v>к</v>
      </c>
      <c r="BS288" s="1" t="str">
        <f t="shared" si="271"/>
        <v>к</v>
      </c>
      <c r="BT288" s="1" t="str">
        <f t="shared" si="272"/>
        <v>к</v>
      </c>
      <c r="BU288" s="1" t="str">
        <f t="shared" si="273"/>
        <v>к</v>
      </c>
      <c r="BW288" s="40" t="str">
        <f t="shared" si="274"/>
        <v/>
      </c>
      <c r="BX288" s="40" t="str">
        <f t="shared" si="275"/>
        <v/>
      </c>
      <c r="BY288" s="40" t="str">
        <f t="shared" si="276"/>
        <v/>
      </c>
      <c r="BZ288" s="40" t="str">
        <f t="shared" si="277"/>
        <v/>
      </c>
      <c r="CA288" s="40" t="str">
        <f t="shared" si="278"/>
        <v/>
      </c>
      <c r="CB288" s="40" t="str">
        <f t="shared" si="279"/>
        <v/>
      </c>
      <c r="CD288" s="10" t="str">
        <f t="shared" si="280"/>
        <v>к</v>
      </c>
      <c r="CE288" s="10" t="str">
        <f t="shared" si="281"/>
        <v>к</v>
      </c>
      <c r="CF288" s="10" t="str">
        <f t="shared" si="282"/>
        <v>к</v>
      </c>
      <c r="CG288" s="10" t="str">
        <f t="shared" si="283"/>
        <v>к</v>
      </c>
      <c r="CH288" s="10" t="str">
        <f t="shared" si="284"/>
        <v>к</v>
      </c>
      <c r="CI288" s="10" t="str">
        <f t="shared" si="285"/>
        <v>к</v>
      </c>
      <c r="CK288" s="40" t="str">
        <f t="shared" si="286"/>
        <v/>
      </c>
      <c r="CL288" s="40" t="str">
        <f t="shared" si="287"/>
        <v/>
      </c>
      <c r="CM288" s="40" t="str">
        <f t="shared" si="288"/>
        <v/>
      </c>
      <c r="CN288" s="40" t="str">
        <f t="shared" si="289"/>
        <v/>
      </c>
      <c r="CO288" s="40" t="str">
        <f t="shared" si="290"/>
        <v/>
      </c>
      <c r="CP288" s="40" t="str">
        <f t="shared" si="291"/>
        <v/>
      </c>
      <c r="CR288" s="9" t="str">
        <f t="shared" si="292"/>
        <v/>
      </c>
      <c r="CS288" s="9" t="str">
        <f t="shared" si="293"/>
        <v/>
      </c>
      <c r="CT288" s="9" t="str">
        <f t="shared" si="294"/>
        <v/>
      </c>
      <c r="CU288" s="9" t="str">
        <f t="shared" si="295"/>
        <v/>
      </c>
      <c r="CV288" s="9" t="str">
        <f t="shared" si="296"/>
        <v/>
      </c>
      <c r="CW288" s="9" t="str">
        <f t="shared" si="297"/>
        <v/>
      </c>
      <c r="CY288" s="9" t="str">
        <f t="shared" si="298"/>
        <v/>
      </c>
      <c r="CZ288" s="9" t="str">
        <f t="shared" si="299"/>
        <v/>
      </c>
      <c r="DA288" s="9" t="str">
        <f t="shared" si="300"/>
        <v/>
      </c>
      <c r="DB288" s="9" t="str">
        <f t="shared" si="301"/>
        <v/>
      </c>
      <c r="DC288" s="9" t="str">
        <f t="shared" si="302"/>
        <v/>
      </c>
      <c r="DD288" s="9" t="str">
        <f t="shared" si="303"/>
        <v/>
      </c>
      <c r="DF288" s="9" t="str">
        <f>IF($A288=2,IF(ISNUMBER(CR288/Ukraine!CR288),100*CR288/Ukraine!CR288,""),"")</f>
        <v/>
      </c>
      <c r="DG288" s="9" t="str">
        <f>IF($A288=2,IF(ISNUMBER(CS288/Ukraine!CS288),100*CS288/Ukraine!CS288,""),"")</f>
        <v/>
      </c>
      <c r="DH288" s="9" t="str">
        <f>IF($A288=2,IF(ISNUMBER(CT288/Ukraine!CT288),100*CT288/Ukraine!CT288,""),"")</f>
        <v/>
      </c>
      <c r="DI288" s="9" t="str">
        <f>IF($A288=2,IF(ISNUMBER(CU288/Ukraine!CU288),100*CU288/Ukraine!CU288,""),"")</f>
        <v/>
      </c>
      <c r="DJ288" s="9" t="str">
        <f>IF($A288=2,IF(ISNUMBER(CV288/Ukraine!CV288),100*CV288/Ukraine!CV288,""),"")</f>
        <v/>
      </c>
      <c r="DK288" s="9" t="str">
        <f>IF($A288=2,IF(ISNUMBER(CW288/Ukraine!CW288),100*CW288/Ukraine!CW288,""),"")</f>
        <v/>
      </c>
      <c r="DM288" s="40" t="str">
        <f t="shared" si="304"/>
        <v/>
      </c>
      <c r="DN288" s="40" t="str">
        <f t="shared" si="305"/>
        <v/>
      </c>
      <c r="DO288" s="40" t="str">
        <f t="shared" si="306"/>
        <v/>
      </c>
      <c r="DP288" s="40" t="str">
        <f t="shared" si="307"/>
        <v/>
      </c>
      <c r="DQ288" s="40" t="str">
        <f t="shared" si="308"/>
        <v/>
      </c>
      <c r="DR288" s="40" t="str">
        <f t="shared" si="261"/>
        <v/>
      </c>
      <c r="DT288" s="40" t="str">
        <f t="shared" si="309"/>
        <v/>
      </c>
      <c r="DU288" s="40" t="str">
        <f t="shared" si="310"/>
        <v/>
      </c>
      <c r="DV288" s="40" t="str">
        <f t="shared" si="311"/>
        <v/>
      </c>
      <c r="DW288" s="40" t="str">
        <f t="shared" si="312"/>
        <v/>
      </c>
      <c r="DX288" s="40" t="str">
        <f t="shared" si="313"/>
        <v/>
      </c>
      <c r="DY288" s="40" t="str">
        <f t="shared" si="314"/>
        <v/>
      </c>
    </row>
    <row r="289" spans="1:129" x14ac:dyDescent="0.2">
      <c r="A289" s="39" t="str">
        <f>'Industry selection'!C289</f>
        <v/>
      </c>
      <c r="B289" s="2">
        <v>73</v>
      </c>
      <c r="C289" s="2" t="s">
        <v>588</v>
      </c>
      <c r="E289" s="30" t="s">
        <v>587</v>
      </c>
      <c r="F289" s="31">
        <v>73</v>
      </c>
      <c r="G289" s="32" t="s">
        <v>588</v>
      </c>
      <c r="H289" s="157">
        <f>[1]Ternopil!$F$287</f>
        <v>31</v>
      </c>
      <c r="I289" s="157">
        <f>[1]Ternopil!$G$287</f>
        <v>96</v>
      </c>
      <c r="J289" s="157">
        <f>[1]Ternopil!$H$287</f>
        <v>92</v>
      </c>
      <c r="K289" s="157">
        <f>[1]Ternopil!$I$287</f>
        <v>12118.6</v>
      </c>
      <c r="L289" s="157">
        <f>[1]Ternopil!$J$287</f>
        <v>1527.4</v>
      </c>
      <c r="M289" s="11"/>
      <c r="N289" s="33" t="s">
        <v>1012</v>
      </c>
      <c r="O289" s="36">
        <v>73</v>
      </c>
      <c r="P289" s="35" t="s">
        <v>588</v>
      </c>
      <c r="Q289" s="157">
        <f>[2]Ternopil!$F$287</f>
        <v>34</v>
      </c>
      <c r="R289" s="157">
        <f>[2]Ternopil!$G$287</f>
        <v>106</v>
      </c>
      <c r="S289" s="157">
        <f>[2]Ternopil!$H$287</f>
        <v>101</v>
      </c>
      <c r="T289" s="157">
        <f>[2]Ternopil!$I$287</f>
        <v>12337.7</v>
      </c>
      <c r="U289" s="157">
        <f>[2]Ternopil!$J$287</f>
        <v>1496.6</v>
      </c>
      <c r="V289" s="11"/>
      <c r="W289" s="36" t="s">
        <v>1357</v>
      </c>
      <c r="X289" s="36">
        <v>73</v>
      </c>
      <c r="Y289" s="36" t="s">
        <v>588</v>
      </c>
      <c r="Z289" s="157">
        <f>[3]Ternopil!$F$287</f>
        <v>31</v>
      </c>
      <c r="AA289" s="157">
        <f>[3]Ternopil!$G$287</f>
        <v>107</v>
      </c>
      <c r="AB289" s="157">
        <f>[3]Ternopil!$H$287</f>
        <v>94</v>
      </c>
      <c r="AC289" s="157">
        <f>[3]Ternopil!$I$287</f>
        <v>16497.599999999999</v>
      </c>
      <c r="AD289" s="157">
        <f>[3]Ternopil!$J$287</f>
        <v>1849.3</v>
      </c>
      <c r="AE289" s="11"/>
      <c r="AF289" s="37" t="s">
        <v>1357</v>
      </c>
      <c r="AG289" s="37">
        <v>73</v>
      </c>
      <c r="AH289" s="37" t="s">
        <v>588</v>
      </c>
      <c r="AI289" s="157">
        <f>[4]Ternopil!$F$287</f>
        <v>35</v>
      </c>
      <c r="AJ289" s="157">
        <f>[4]Ternopil!$G$287</f>
        <v>120</v>
      </c>
      <c r="AK289" s="157">
        <f>[4]Ternopil!$H$287</f>
        <v>106</v>
      </c>
      <c r="AL289" s="157">
        <f>[4]Ternopil!$I$287</f>
        <v>38425.300000000003</v>
      </c>
      <c r="AM289" s="157">
        <f>[4]Ternopil!$J$287</f>
        <v>2188.1999999999998</v>
      </c>
      <c r="AN289" s="11"/>
      <c r="AO289" s="11" t="s">
        <v>1357</v>
      </c>
      <c r="AP289" s="11">
        <v>73</v>
      </c>
      <c r="AQ289" s="11" t="s">
        <v>588</v>
      </c>
      <c r="AR289" s="157">
        <f>[5]Ternopil!$F$287</f>
        <v>27</v>
      </c>
      <c r="AS289" s="157">
        <f>[5]Ternopil!$G$287</f>
        <v>87</v>
      </c>
      <c r="AT289" s="157">
        <f>[5]Ternopil!$H$287</f>
        <v>83</v>
      </c>
      <c r="AU289" s="157">
        <f>[5]Ternopil!$I$287</f>
        <v>8437.7000000000007</v>
      </c>
      <c r="AV289" s="157">
        <f>[5]Ternopil!$J$287</f>
        <v>1800.1</v>
      </c>
      <c r="AW289" s="11"/>
      <c r="AX289" s="33" t="s">
        <v>1357</v>
      </c>
      <c r="AY289" s="33">
        <v>73</v>
      </c>
      <c r="AZ289" s="33" t="s">
        <v>588</v>
      </c>
      <c r="BA289" s="157">
        <f>[6]Ternopil!$F$287</f>
        <v>32</v>
      </c>
      <c r="BB289" s="157" t="str">
        <f>[6]Ternopil!$G$287</f>
        <v>к</v>
      </c>
      <c r="BC289" s="157" t="str">
        <f>[6]Ternopil!$H$287</f>
        <v>к</v>
      </c>
      <c r="BD289" s="157" t="str">
        <f>[6]Ternopil!$I$287</f>
        <v>к</v>
      </c>
      <c r="BE289" s="157" t="str">
        <f>[6]Ternopil!$J$287</f>
        <v>к</v>
      </c>
      <c r="BG289" s="2">
        <v>73</v>
      </c>
      <c r="BH289" s="2" t="s">
        <v>588</v>
      </c>
      <c r="BI289" s="1">
        <f t="shared" si="262"/>
        <v>31</v>
      </c>
      <c r="BJ289" s="1">
        <f t="shared" si="263"/>
        <v>34</v>
      </c>
      <c r="BK289" s="1">
        <f t="shared" si="264"/>
        <v>31</v>
      </c>
      <c r="BL289" s="1">
        <f t="shared" si="265"/>
        <v>35</v>
      </c>
      <c r="BM289" s="1">
        <f t="shared" si="266"/>
        <v>27</v>
      </c>
      <c r="BN289" s="1">
        <f t="shared" si="267"/>
        <v>32</v>
      </c>
      <c r="BP289" s="1">
        <f t="shared" si="268"/>
        <v>92</v>
      </c>
      <c r="BQ289" s="1">
        <f t="shared" si="269"/>
        <v>101</v>
      </c>
      <c r="BR289" s="1">
        <f t="shared" si="270"/>
        <v>94</v>
      </c>
      <c r="BS289" s="1">
        <f t="shared" si="271"/>
        <v>106</v>
      </c>
      <c r="BT289" s="1">
        <f t="shared" si="272"/>
        <v>83</v>
      </c>
      <c r="BU289" s="1" t="str">
        <f t="shared" si="273"/>
        <v>к</v>
      </c>
      <c r="BW289" s="40" t="str">
        <f t="shared" si="274"/>
        <v/>
      </c>
      <c r="BX289" s="40" t="str">
        <f t="shared" si="275"/>
        <v/>
      </c>
      <c r="BY289" s="40" t="str">
        <f t="shared" si="276"/>
        <v/>
      </c>
      <c r="BZ289" s="40" t="str">
        <f t="shared" si="277"/>
        <v/>
      </c>
      <c r="CA289" s="40" t="str">
        <f t="shared" si="278"/>
        <v/>
      </c>
      <c r="CB289" s="40" t="str">
        <f t="shared" si="279"/>
        <v/>
      </c>
      <c r="CD289" s="10">
        <f t="shared" si="280"/>
        <v>1527.4</v>
      </c>
      <c r="CE289" s="10">
        <f t="shared" si="281"/>
        <v>1496.6</v>
      </c>
      <c r="CF289" s="10">
        <f t="shared" si="282"/>
        <v>1849.3</v>
      </c>
      <c r="CG289" s="10">
        <f t="shared" si="283"/>
        <v>2188.1999999999998</v>
      </c>
      <c r="CH289" s="10">
        <f t="shared" si="284"/>
        <v>1800.1</v>
      </c>
      <c r="CI289" s="10" t="str">
        <f t="shared" si="285"/>
        <v>к</v>
      </c>
      <c r="CK289" s="40" t="str">
        <f t="shared" si="286"/>
        <v/>
      </c>
      <c r="CL289" s="40" t="str">
        <f t="shared" si="287"/>
        <v/>
      </c>
      <c r="CM289" s="40" t="str">
        <f t="shared" si="288"/>
        <v/>
      </c>
      <c r="CN289" s="40" t="str">
        <f t="shared" si="289"/>
        <v/>
      </c>
      <c r="CO289" s="40" t="str">
        <f t="shared" si="290"/>
        <v/>
      </c>
      <c r="CP289" s="40" t="str">
        <f t="shared" si="291"/>
        <v/>
      </c>
      <c r="CR289" s="9" t="str">
        <f t="shared" si="292"/>
        <v/>
      </c>
      <c r="CS289" s="9" t="str">
        <f t="shared" si="293"/>
        <v/>
      </c>
      <c r="CT289" s="9" t="str">
        <f t="shared" si="294"/>
        <v/>
      </c>
      <c r="CU289" s="9" t="str">
        <f t="shared" si="295"/>
        <v/>
      </c>
      <c r="CV289" s="9" t="str">
        <f t="shared" si="296"/>
        <v/>
      </c>
      <c r="CW289" s="9" t="str">
        <f t="shared" si="297"/>
        <v/>
      </c>
      <c r="CY289" s="9" t="str">
        <f t="shared" si="298"/>
        <v/>
      </c>
      <c r="CZ289" s="9" t="str">
        <f t="shared" si="299"/>
        <v/>
      </c>
      <c r="DA289" s="9" t="str">
        <f t="shared" si="300"/>
        <v/>
      </c>
      <c r="DB289" s="9" t="str">
        <f t="shared" si="301"/>
        <v/>
      </c>
      <c r="DC289" s="9" t="str">
        <f t="shared" si="302"/>
        <v/>
      </c>
      <c r="DD289" s="9" t="str">
        <f t="shared" si="303"/>
        <v/>
      </c>
      <c r="DF289" s="9" t="str">
        <f>IF($A289=2,IF(ISNUMBER(CR289/Ukraine!CR289),100*CR289/Ukraine!CR289,""),"")</f>
        <v/>
      </c>
      <c r="DG289" s="9" t="str">
        <f>IF($A289=2,IF(ISNUMBER(CS289/Ukraine!CS289),100*CS289/Ukraine!CS289,""),"")</f>
        <v/>
      </c>
      <c r="DH289" s="9" t="str">
        <f>IF($A289=2,IF(ISNUMBER(CT289/Ukraine!CT289),100*CT289/Ukraine!CT289,""),"")</f>
        <v/>
      </c>
      <c r="DI289" s="9" t="str">
        <f>IF($A289=2,IF(ISNUMBER(CU289/Ukraine!CU289),100*CU289/Ukraine!CU289,""),"")</f>
        <v/>
      </c>
      <c r="DJ289" s="9" t="str">
        <f>IF($A289=2,IF(ISNUMBER(CV289/Ukraine!CV289),100*CV289/Ukraine!CV289,""),"")</f>
        <v/>
      </c>
      <c r="DK289" s="9" t="str">
        <f>IF($A289=2,IF(ISNUMBER(CW289/Ukraine!CW289),100*CW289/Ukraine!CW289,""),"")</f>
        <v/>
      </c>
      <c r="DM289" s="40" t="str">
        <f t="shared" si="304"/>
        <v/>
      </c>
      <c r="DN289" s="40" t="str">
        <f t="shared" si="305"/>
        <v/>
      </c>
      <c r="DO289" s="40" t="str">
        <f t="shared" si="306"/>
        <v/>
      </c>
      <c r="DP289" s="40" t="str">
        <f t="shared" si="307"/>
        <v/>
      </c>
      <c r="DQ289" s="40" t="str">
        <f t="shared" si="308"/>
        <v/>
      </c>
      <c r="DR289" s="40" t="str">
        <f t="shared" si="261"/>
        <v/>
      </c>
      <c r="DT289" s="40" t="str">
        <f t="shared" si="309"/>
        <v/>
      </c>
      <c r="DU289" s="40" t="str">
        <f t="shared" si="310"/>
        <v/>
      </c>
      <c r="DV289" s="40" t="str">
        <f t="shared" si="311"/>
        <v/>
      </c>
      <c r="DW289" s="40" t="str">
        <f t="shared" si="312"/>
        <v/>
      </c>
      <c r="DX289" s="40" t="str">
        <f t="shared" si="313"/>
        <v/>
      </c>
      <c r="DY289" s="40" t="str">
        <f t="shared" si="314"/>
        <v/>
      </c>
    </row>
    <row r="290" spans="1:129" x14ac:dyDescent="0.2">
      <c r="A290" s="39">
        <f>'Industry selection'!C290</f>
        <v>2</v>
      </c>
      <c r="B290" s="2">
        <v>73.099999999999994</v>
      </c>
      <c r="C290" s="2" t="s">
        <v>590</v>
      </c>
      <c r="E290" s="30" t="s">
        <v>589</v>
      </c>
      <c r="F290" s="31">
        <v>73.099999999999994</v>
      </c>
      <c r="G290" s="32" t="s">
        <v>590</v>
      </c>
      <c r="H290" s="157">
        <f>[1]Ternopil!$F$288</f>
        <v>22</v>
      </c>
      <c r="I290" s="157">
        <f>[1]Ternopil!$G$288</f>
        <v>86</v>
      </c>
      <c r="J290" s="157">
        <f>[1]Ternopil!$H$288</f>
        <v>84</v>
      </c>
      <c r="K290" s="157">
        <f>[1]Ternopil!$I$288</f>
        <v>6645.8</v>
      </c>
      <c r="L290" s="157">
        <f>[1]Ternopil!$J$288</f>
        <v>1395.3</v>
      </c>
      <c r="M290" s="11"/>
      <c r="N290" s="33" t="s">
        <v>1013</v>
      </c>
      <c r="O290" s="36">
        <v>73.099999999999994</v>
      </c>
      <c r="P290" s="35" t="s">
        <v>590</v>
      </c>
      <c r="Q290" s="157">
        <f>[2]Ternopil!$F$288</f>
        <v>26</v>
      </c>
      <c r="R290" s="157">
        <f>[2]Ternopil!$G$288</f>
        <v>98</v>
      </c>
      <c r="S290" s="157">
        <f>[2]Ternopil!$H$288</f>
        <v>94</v>
      </c>
      <c r="T290" s="157">
        <f>[2]Ternopil!$I$288</f>
        <v>5156.5</v>
      </c>
      <c r="U290" s="157">
        <f>[2]Ternopil!$J$288</f>
        <v>1328.6</v>
      </c>
      <c r="V290" s="11"/>
      <c r="W290" s="36" t="s">
        <v>1358</v>
      </c>
      <c r="X290" s="36">
        <v>73.099999999999994</v>
      </c>
      <c r="Y290" s="36" t="s">
        <v>590</v>
      </c>
      <c r="Z290" s="157">
        <f>[3]Ternopil!$F$288</f>
        <v>23</v>
      </c>
      <c r="AA290" s="157" t="str">
        <f>[3]Ternopil!$G$288</f>
        <v>к</v>
      </c>
      <c r="AB290" s="157" t="str">
        <f>[3]Ternopil!$H$288</f>
        <v>к</v>
      </c>
      <c r="AC290" s="157" t="str">
        <f>[3]Ternopil!$I$288</f>
        <v>к</v>
      </c>
      <c r="AD290" s="157" t="str">
        <f>[3]Ternopil!$J$288</f>
        <v>к</v>
      </c>
      <c r="AE290" s="11"/>
      <c r="AF290" s="37" t="s">
        <v>1358</v>
      </c>
      <c r="AG290" s="37">
        <v>73.099999999999994</v>
      </c>
      <c r="AH290" s="37" t="s">
        <v>590</v>
      </c>
      <c r="AI290" s="157">
        <f>[4]Ternopil!$F$288</f>
        <v>25</v>
      </c>
      <c r="AJ290" s="157">
        <f>[4]Ternopil!$G$288</f>
        <v>98</v>
      </c>
      <c r="AK290" s="157">
        <f>[4]Ternopil!$H$288</f>
        <v>88</v>
      </c>
      <c r="AL290" s="157">
        <f>[4]Ternopil!$I$288</f>
        <v>37654.699999999997</v>
      </c>
      <c r="AM290" s="157">
        <f>[4]Ternopil!$J$288</f>
        <v>1849.3</v>
      </c>
      <c r="AN290" s="11"/>
      <c r="AO290" s="11" t="s">
        <v>1358</v>
      </c>
      <c r="AP290" s="11">
        <v>73.099999999999994</v>
      </c>
      <c r="AQ290" s="11" t="s">
        <v>590</v>
      </c>
      <c r="AR290" s="157">
        <f>[5]Ternopil!$F$288</f>
        <v>20</v>
      </c>
      <c r="AS290" s="157">
        <f>[5]Ternopil!$G$288</f>
        <v>73</v>
      </c>
      <c r="AT290" s="157">
        <f>[5]Ternopil!$H$288</f>
        <v>70</v>
      </c>
      <c r="AU290" s="157">
        <f>[5]Ternopil!$I$288</f>
        <v>7867.5</v>
      </c>
      <c r="AV290" s="157">
        <f>[5]Ternopil!$J$288</f>
        <v>1570.1</v>
      </c>
      <c r="AW290" s="11"/>
      <c r="AX290" s="33" t="s">
        <v>1358</v>
      </c>
      <c r="AY290" s="33">
        <v>73.099999999999994</v>
      </c>
      <c r="AZ290" s="33" t="s">
        <v>590</v>
      </c>
      <c r="BA290" s="157">
        <f>[6]Ternopil!$F$288</f>
        <v>21</v>
      </c>
      <c r="BB290" s="157" t="str">
        <f>[6]Ternopil!$G$288</f>
        <v>к</v>
      </c>
      <c r="BC290" s="157" t="str">
        <f>[6]Ternopil!$H$288</f>
        <v>к</v>
      </c>
      <c r="BD290" s="157" t="str">
        <f>[6]Ternopil!$I$288</f>
        <v>к</v>
      </c>
      <c r="BE290" s="157" t="str">
        <f>[6]Ternopil!$J$288</f>
        <v>к</v>
      </c>
      <c r="BG290" s="2">
        <v>73.099999999999994</v>
      </c>
      <c r="BH290" s="2" t="s">
        <v>590</v>
      </c>
      <c r="BI290" s="1">
        <f t="shared" si="262"/>
        <v>22</v>
      </c>
      <c r="BJ290" s="1">
        <f t="shared" si="263"/>
        <v>26</v>
      </c>
      <c r="BK290" s="1">
        <f t="shared" si="264"/>
        <v>23</v>
      </c>
      <c r="BL290" s="1">
        <f t="shared" si="265"/>
        <v>25</v>
      </c>
      <c r="BM290" s="1">
        <f t="shared" si="266"/>
        <v>20</v>
      </c>
      <c r="BN290" s="1">
        <f t="shared" si="267"/>
        <v>21</v>
      </c>
      <c r="BP290" s="1">
        <f t="shared" si="268"/>
        <v>84</v>
      </c>
      <c r="BQ290" s="1">
        <f t="shared" si="269"/>
        <v>94</v>
      </c>
      <c r="BR290" s="1" t="str">
        <f t="shared" si="270"/>
        <v>к</v>
      </c>
      <c r="BS290" s="1">
        <f t="shared" si="271"/>
        <v>88</v>
      </c>
      <c r="BT290" s="1">
        <f t="shared" si="272"/>
        <v>70</v>
      </c>
      <c r="BU290" s="1" t="str">
        <f t="shared" si="273"/>
        <v>к</v>
      </c>
      <c r="BW290" s="40">
        <f t="shared" si="274"/>
        <v>1.0042801463379643E-3</v>
      </c>
      <c r="BX290" s="40">
        <f t="shared" si="275"/>
        <v>1.1646491804091141E-3</v>
      </c>
      <c r="BY290" s="40" t="str">
        <f t="shared" si="276"/>
        <v/>
      </c>
      <c r="BZ290" s="40">
        <f t="shared" si="277"/>
        <v>1.2156039341363687E-3</v>
      </c>
      <c r="CA290" s="40">
        <f t="shared" si="278"/>
        <v>1.0070638334604151E-3</v>
      </c>
      <c r="CB290" s="40" t="str">
        <f t="shared" si="279"/>
        <v/>
      </c>
      <c r="CD290" s="10">
        <f t="shared" si="280"/>
        <v>1395.3</v>
      </c>
      <c r="CE290" s="10">
        <f t="shared" si="281"/>
        <v>1328.6</v>
      </c>
      <c r="CF290" s="10" t="str">
        <f t="shared" si="282"/>
        <v>к</v>
      </c>
      <c r="CG290" s="10">
        <f t="shared" si="283"/>
        <v>1849.3</v>
      </c>
      <c r="CH290" s="10">
        <f t="shared" si="284"/>
        <v>1570.1</v>
      </c>
      <c r="CI290" s="10" t="str">
        <f t="shared" si="285"/>
        <v>к</v>
      </c>
      <c r="CK290" s="40">
        <f t="shared" si="286"/>
        <v>6.9864647947367336E-4</v>
      </c>
      <c r="CL290" s="40">
        <f t="shared" si="287"/>
        <v>6.4041585094304191E-4</v>
      </c>
      <c r="CM290" s="40" t="str">
        <f t="shared" si="288"/>
        <v/>
      </c>
      <c r="CN290" s="40">
        <f t="shared" si="289"/>
        <v>7.0470968460802465E-4</v>
      </c>
      <c r="CO290" s="40">
        <f t="shared" si="290"/>
        <v>5.2711020333072141E-4</v>
      </c>
      <c r="CP290" s="40" t="str">
        <f t="shared" si="291"/>
        <v/>
      </c>
      <c r="CR290" s="9">
        <f t="shared" si="292"/>
        <v>16.610714285714284</v>
      </c>
      <c r="CS290" s="9">
        <f t="shared" si="293"/>
        <v>14.134042553191488</v>
      </c>
      <c r="CT290" s="9" t="str">
        <f t="shared" si="294"/>
        <v/>
      </c>
      <c r="CU290" s="9">
        <f t="shared" si="295"/>
        <v>21.014772727272728</v>
      </c>
      <c r="CV290" s="9">
        <f t="shared" si="296"/>
        <v>22.43</v>
      </c>
      <c r="CW290" s="9" t="str">
        <f t="shared" si="297"/>
        <v/>
      </c>
      <c r="CY290" s="9">
        <f t="shared" si="298"/>
        <v>69.566891471591646</v>
      </c>
      <c r="CZ290" s="9">
        <f t="shared" si="299"/>
        <v>54.987876324961555</v>
      </c>
      <c r="DA290" s="9" t="str">
        <f t="shared" si="300"/>
        <v/>
      </c>
      <c r="DB290" s="9">
        <f t="shared" si="301"/>
        <v>57.971981236527419</v>
      </c>
      <c r="DC290" s="9">
        <f t="shared" si="302"/>
        <v>52.341290176164456</v>
      </c>
      <c r="DD290" s="9" t="str">
        <f t="shared" si="303"/>
        <v/>
      </c>
      <c r="DF290" s="9">
        <f>IF($A290=2,IF(ISNUMBER(CR290/Ukraine!CR290),100*CR290/Ukraine!CR290,""),"")</f>
        <v>37.064778407911042</v>
      </c>
      <c r="DG290" s="9">
        <f>IF($A290=2,IF(ISNUMBER(CS290/Ukraine!CS290),100*CS290/Ukraine!CS290,""),"")</f>
        <v>31.635719421065538</v>
      </c>
      <c r="DH290" s="9" t="str">
        <f>IF($A290=2,IF(ISNUMBER(CT290/Ukraine!CT290),100*CT290/Ukraine!CT290,""),"")</f>
        <v/>
      </c>
      <c r="DI290" s="9">
        <f>IF($A290=2,IF(ISNUMBER(CU290/Ukraine!CU290),100*CU290/Ukraine!CU290,""),"")</f>
        <v>32.691466800925703</v>
      </c>
      <c r="DJ290" s="9">
        <f>IF($A290=2,IF(ISNUMBER(CV290/Ukraine!CV290),100*CV290/Ukraine!CV290,""),"")</f>
        <v>34.574658816484266</v>
      </c>
      <c r="DK290" s="9" t="str">
        <f>IF($A290=2,IF(ISNUMBER(CW290/Ukraine!CW290),100*CW290/Ukraine!CW290,""),"")</f>
        <v/>
      </c>
      <c r="DM290" s="40">
        <f t="shared" si="304"/>
        <v>0.11904761904761907</v>
      </c>
      <c r="DN290" s="40" t="str">
        <f t="shared" si="305"/>
        <v/>
      </c>
      <c r="DO290" s="40" t="str">
        <f t="shared" si="306"/>
        <v/>
      </c>
      <c r="DP290" s="40">
        <f t="shared" si="307"/>
        <v>-0.20454545454545459</v>
      </c>
      <c r="DQ290" s="40" t="str">
        <f t="shared" si="308"/>
        <v/>
      </c>
      <c r="DR290" s="40">
        <f t="shared" si="261"/>
        <v>-0.16666666666666663</v>
      </c>
      <c r="DT290" s="40">
        <f t="shared" si="309"/>
        <v>-0.14910085682786134</v>
      </c>
      <c r="DU290" s="40" t="str">
        <f t="shared" si="310"/>
        <v/>
      </c>
      <c r="DV290" s="40" t="str">
        <f t="shared" si="311"/>
        <v/>
      </c>
      <c r="DW290" s="40">
        <f t="shared" si="312"/>
        <v>6.7344400584004704E-2</v>
      </c>
      <c r="DX290" s="40" t="str">
        <f t="shared" si="313"/>
        <v/>
      </c>
      <c r="DY290" s="40">
        <f t="shared" si="314"/>
        <v>0.35033326166415835</v>
      </c>
    </row>
    <row r="291" spans="1:129" x14ac:dyDescent="0.2">
      <c r="A291" s="39">
        <f>'Industry selection'!C291</f>
        <v>2</v>
      </c>
      <c r="B291" s="2">
        <v>73.2</v>
      </c>
      <c r="C291" s="2" t="s">
        <v>592</v>
      </c>
      <c r="E291" s="30" t="s">
        <v>591</v>
      </c>
      <c r="F291" s="31">
        <v>73.2</v>
      </c>
      <c r="G291" s="32" t="s">
        <v>592</v>
      </c>
      <c r="H291" s="157">
        <f>[1]Ternopil!$F$289</f>
        <v>9</v>
      </c>
      <c r="I291" s="157">
        <f>[1]Ternopil!$G$289</f>
        <v>10</v>
      </c>
      <c r="J291" s="157">
        <f>[1]Ternopil!$H$289</f>
        <v>8</v>
      </c>
      <c r="K291" s="157">
        <f>[1]Ternopil!$I$289</f>
        <v>5472.8</v>
      </c>
      <c r="L291" s="157">
        <f>[1]Ternopil!$J$289</f>
        <v>132.1</v>
      </c>
      <c r="M291" s="11"/>
      <c r="N291" s="33" t="s">
        <v>1014</v>
      </c>
      <c r="O291" s="36">
        <v>73.2</v>
      </c>
      <c r="P291" s="35" t="s">
        <v>592</v>
      </c>
      <c r="Q291" s="157">
        <f>[2]Ternopil!$F$289</f>
        <v>8</v>
      </c>
      <c r="R291" s="157">
        <f>[2]Ternopil!$G$289</f>
        <v>8</v>
      </c>
      <c r="S291" s="157">
        <f>[2]Ternopil!$H$289</f>
        <v>7</v>
      </c>
      <c r="T291" s="157">
        <f>[2]Ternopil!$I$289</f>
        <v>7181.2</v>
      </c>
      <c r="U291" s="157">
        <f>[2]Ternopil!$J$289</f>
        <v>168</v>
      </c>
      <c r="V291" s="11"/>
      <c r="W291" s="36" t="s">
        <v>1359</v>
      </c>
      <c r="X291" s="36">
        <v>73.2</v>
      </c>
      <c r="Y291" s="36" t="s">
        <v>592</v>
      </c>
      <c r="Z291" s="157">
        <f>[3]Ternopil!$F$289</f>
        <v>8</v>
      </c>
      <c r="AA291" s="157" t="str">
        <f>[3]Ternopil!$G$289</f>
        <v>к</v>
      </c>
      <c r="AB291" s="157" t="str">
        <f>[3]Ternopil!$H$289</f>
        <v>к</v>
      </c>
      <c r="AC291" s="157" t="str">
        <f>[3]Ternopil!$I$289</f>
        <v>к</v>
      </c>
      <c r="AD291" s="157" t="str">
        <f>[3]Ternopil!$J$289</f>
        <v>к</v>
      </c>
      <c r="AE291" s="11"/>
      <c r="AF291" s="37" t="s">
        <v>1359</v>
      </c>
      <c r="AG291" s="37">
        <v>73.2</v>
      </c>
      <c r="AH291" s="37" t="s">
        <v>592</v>
      </c>
      <c r="AI291" s="157">
        <f>[4]Ternopil!$F$289</f>
        <v>10</v>
      </c>
      <c r="AJ291" s="157">
        <f>[4]Ternopil!$G$289</f>
        <v>22</v>
      </c>
      <c r="AK291" s="157">
        <f>[4]Ternopil!$H$289</f>
        <v>18</v>
      </c>
      <c r="AL291" s="157">
        <f>[4]Ternopil!$I$289</f>
        <v>770.6</v>
      </c>
      <c r="AM291" s="157">
        <f>[4]Ternopil!$J$289</f>
        <v>338.9</v>
      </c>
      <c r="AN291" s="11"/>
      <c r="AO291" s="11" t="s">
        <v>1359</v>
      </c>
      <c r="AP291" s="11">
        <v>73.2</v>
      </c>
      <c r="AQ291" s="11" t="s">
        <v>592</v>
      </c>
      <c r="AR291" s="157">
        <f>[5]Ternopil!$F$289</f>
        <v>7</v>
      </c>
      <c r="AS291" s="157">
        <f>[5]Ternopil!$G$289</f>
        <v>14</v>
      </c>
      <c r="AT291" s="157">
        <f>[5]Ternopil!$H$289</f>
        <v>13</v>
      </c>
      <c r="AU291" s="157">
        <f>[5]Ternopil!$I$289</f>
        <v>570.20000000000005</v>
      </c>
      <c r="AV291" s="157">
        <f>[5]Ternopil!$J$289</f>
        <v>230</v>
      </c>
      <c r="AW291" s="11"/>
      <c r="AX291" s="33" t="s">
        <v>1359</v>
      </c>
      <c r="AY291" s="33">
        <v>73.2</v>
      </c>
      <c r="AZ291" s="33" t="s">
        <v>592</v>
      </c>
      <c r="BA291" s="157">
        <f>[6]Ternopil!$F$289</f>
        <v>11</v>
      </c>
      <c r="BB291" s="157" t="str">
        <f>[6]Ternopil!$G$289</f>
        <v>к</v>
      </c>
      <c r="BC291" s="157" t="str">
        <f>[6]Ternopil!$H$289</f>
        <v>к</v>
      </c>
      <c r="BD291" s="157" t="str">
        <f>[6]Ternopil!$I$289</f>
        <v>к</v>
      </c>
      <c r="BE291" s="157" t="str">
        <f>[6]Ternopil!$J$289</f>
        <v>к</v>
      </c>
      <c r="BG291" s="2">
        <v>73.2</v>
      </c>
      <c r="BH291" s="2" t="s">
        <v>592</v>
      </c>
      <c r="BI291" s="1">
        <f t="shared" si="262"/>
        <v>9</v>
      </c>
      <c r="BJ291" s="1">
        <f t="shared" si="263"/>
        <v>8</v>
      </c>
      <c r="BK291" s="1">
        <f t="shared" si="264"/>
        <v>8</v>
      </c>
      <c r="BL291" s="1">
        <f t="shared" si="265"/>
        <v>10</v>
      </c>
      <c r="BM291" s="1">
        <f t="shared" si="266"/>
        <v>7</v>
      </c>
      <c r="BN291" s="1">
        <f t="shared" si="267"/>
        <v>11</v>
      </c>
      <c r="BP291" s="1">
        <f t="shared" si="268"/>
        <v>8</v>
      </c>
      <c r="BQ291" s="1">
        <f t="shared" si="269"/>
        <v>7</v>
      </c>
      <c r="BR291" s="1" t="str">
        <f t="shared" si="270"/>
        <v>к</v>
      </c>
      <c r="BS291" s="1">
        <f t="shared" si="271"/>
        <v>18</v>
      </c>
      <c r="BT291" s="1">
        <f t="shared" si="272"/>
        <v>13</v>
      </c>
      <c r="BU291" s="1" t="str">
        <f t="shared" si="273"/>
        <v>к</v>
      </c>
      <c r="BW291" s="40">
        <f t="shared" si="274"/>
        <v>9.5645728222663252E-5</v>
      </c>
      <c r="BX291" s="40">
        <f t="shared" si="275"/>
        <v>8.6729194285785081E-5</v>
      </c>
      <c r="BY291" s="40" t="str">
        <f t="shared" si="276"/>
        <v/>
      </c>
      <c r="BZ291" s="40">
        <f t="shared" si="277"/>
        <v>2.4864625925516632E-4</v>
      </c>
      <c r="CA291" s="40">
        <f t="shared" si="278"/>
        <v>1.870261404997914E-4</v>
      </c>
      <c r="CB291" s="40" t="str">
        <f t="shared" si="279"/>
        <v/>
      </c>
      <c r="CD291" s="10">
        <f t="shared" si="280"/>
        <v>132.1</v>
      </c>
      <c r="CE291" s="10">
        <f t="shared" si="281"/>
        <v>168</v>
      </c>
      <c r="CF291" s="10" t="str">
        <f t="shared" si="282"/>
        <v>к</v>
      </c>
      <c r="CG291" s="10">
        <f t="shared" si="283"/>
        <v>338.9</v>
      </c>
      <c r="CH291" s="10">
        <f t="shared" si="284"/>
        <v>230</v>
      </c>
      <c r="CI291" s="10" t="str">
        <f t="shared" si="285"/>
        <v>к</v>
      </c>
      <c r="CK291" s="40">
        <f t="shared" si="286"/>
        <v>6.614434167453038E-5</v>
      </c>
      <c r="CL291" s="40">
        <f t="shared" si="287"/>
        <v>8.097987577783461E-5</v>
      </c>
      <c r="CM291" s="40" t="str">
        <f t="shared" si="288"/>
        <v/>
      </c>
      <c r="CN291" s="40">
        <f t="shared" si="289"/>
        <v>1.2914406105751341E-4</v>
      </c>
      <c r="CO291" s="40">
        <f t="shared" si="290"/>
        <v>7.7215047937116067E-5</v>
      </c>
      <c r="CP291" s="40" t="str">
        <f t="shared" si="291"/>
        <v/>
      </c>
      <c r="CR291" s="9">
        <f t="shared" si="292"/>
        <v>16.512499999999999</v>
      </c>
      <c r="CS291" s="9">
        <f t="shared" si="293"/>
        <v>24</v>
      </c>
      <c r="CT291" s="9" t="str">
        <f t="shared" si="294"/>
        <v/>
      </c>
      <c r="CU291" s="9">
        <f t="shared" si="295"/>
        <v>18.827777777777776</v>
      </c>
      <c r="CV291" s="9">
        <f t="shared" si="296"/>
        <v>17.692307692307693</v>
      </c>
      <c r="CW291" s="9" t="str">
        <f t="shared" si="297"/>
        <v/>
      </c>
      <c r="CY291" s="9">
        <f t="shared" si="298"/>
        <v>69.155562829263388</v>
      </c>
      <c r="CZ291" s="9">
        <f t="shared" si="299"/>
        <v>93.370953627211563</v>
      </c>
      <c r="DA291" s="9" t="str">
        <f t="shared" si="300"/>
        <v/>
      </c>
      <c r="DB291" s="9">
        <f t="shared" si="301"/>
        <v>51.93887148930839</v>
      </c>
      <c r="DC291" s="9">
        <f t="shared" si="302"/>
        <v>41.285698208161548</v>
      </c>
      <c r="DD291" s="9" t="str">
        <f t="shared" si="303"/>
        <v/>
      </c>
      <c r="DF291" s="9">
        <f>IF($A291=2,IF(ISNUMBER(CR291/Ukraine!CR291),100*CR291/Ukraine!CR291,""),"")</f>
        <v>31.681786118125146</v>
      </c>
      <c r="DG291" s="9">
        <f>IF($A291=2,IF(ISNUMBER(CS291/Ukraine!CS291),100*CS291/Ukraine!CS291,""),"")</f>
        <v>45.724515460162571</v>
      </c>
      <c r="DH291" s="9" t="str">
        <f>IF($A291=2,IF(ISNUMBER(CT291/Ukraine!CT291),100*CT291/Ukraine!CT291,""),"")</f>
        <v/>
      </c>
      <c r="DI291" s="9">
        <f>IF($A291=2,IF(ISNUMBER(CU291/Ukraine!CU291),100*CU291/Ukraine!CU291,""),"")</f>
        <v>21.139499046974624</v>
      </c>
      <c r="DJ291" s="9">
        <f>IF($A291=2,IF(ISNUMBER(CV291/Ukraine!CV291),100*CV291/Ukraine!CV291,""),"")</f>
        <v>13.828386101564089</v>
      </c>
      <c r="DK291" s="9" t="str">
        <f>IF($A291=2,IF(ISNUMBER(CW291/Ukraine!CW291),100*CW291/Ukraine!CW291,""),"")</f>
        <v/>
      </c>
      <c r="DM291" s="40">
        <f t="shared" si="304"/>
        <v>-0.125</v>
      </c>
      <c r="DN291" s="40" t="str">
        <f t="shared" si="305"/>
        <v/>
      </c>
      <c r="DO291" s="40" t="str">
        <f t="shared" si="306"/>
        <v/>
      </c>
      <c r="DP291" s="40">
        <f t="shared" si="307"/>
        <v>-0.27777777777777779</v>
      </c>
      <c r="DQ291" s="40" t="str">
        <f t="shared" si="308"/>
        <v/>
      </c>
      <c r="DR291" s="40">
        <f t="shared" si="261"/>
        <v>0.625</v>
      </c>
      <c r="DT291" s="40">
        <f t="shared" si="309"/>
        <v>0.45344436033308111</v>
      </c>
      <c r="DU291" s="40" t="str">
        <f t="shared" si="310"/>
        <v/>
      </c>
      <c r="DV291" s="40" t="str">
        <f t="shared" si="311"/>
        <v/>
      </c>
      <c r="DW291" s="40">
        <f t="shared" si="312"/>
        <v>-6.0308237056540204E-2</v>
      </c>
      <c r="DX291" s="40" t="str">
        <f t="shared" si="313"/>
        <v/>
      </c>
      <c r="DY291" s="40">
        <f t="shared" si="314"/>
        <v>7.1449368194258511E-2</v>
      </c>
    </row>
    <row r="292" spans="1:129" x14ac:dyDescent="0.2">
      <c r="A292" s="39" t="str">
        <f>'Industry selection'!C292</f>
        <v/>
      </c>
      <c r="B292" s="2">
        <v>74</v>
      </c>
      <c r="C292" s="2" t="s">
        <v>594</v>
      </c>
      <c r="E292" s="30" t="s">
        <v>593</v>
      </c>
      <c r="F292" s="31">
        <v>74</v>
      </c>
      <c r="G292" s="32" t="s">
        <v>594</v>
      </c>
      <c r="H292" s="157">
        <f>[1]Ternopil!$F$290</f>
        <v>13</v>
      </c>
      <c r="I292" s="157">
        <f>[1]Ternopil!$G$290</f>
        <v>26</v>
      </c>
      <c r="J292" s="157">
        <f>[1]Ternopil!$H$290</f>
        <v>24</v>
      </c>
      <c r="K292" s="157">
        <f>[1]Ternopil!$I$290</f>
        <v>1441</v>
      </c>
      <c r="L292" s="157">
        <f>[1]Ternopil!$J$290</f>
        <v>385.6</v>
      </c>
      <c r="M292" s="11"/>
      <c r="N292" s="33" t="s">
        <v>1015</v>
      </c>
      <c r="O292" s="36">
        <v>74</v>
      </c>
      <c r="P292" s="35" t="s">
        <v>594</v>
      </c>
      <c r="Q292" s="157">
        <f>[2]Ternopil!$F$290</f>
        <v>14</v>
      </c>
      <c r="R292" s="157">
        <f>[2]Ternopil!$G$290</f>
        <v>46</v>
      </c>
      <c r="S292" s="157">
        <f>[2]Ternopil!$H$290</f>
        <v>38</v>
      </c>
      <c r="T292" s="157">
        <f>[2]Ternopil!$I$290</f>
        <v>1404.7</v>
      </c>
      <c r="U292" s="157">
        <f>[2]Ternopil!$J$290</f>
        <v>643.9</v>
      </c>
      <c r="V292" s="11"/>
      <c r="W292" s="36" t="s">
        <v>1360</v>
      </c>
      <c r="X292" s="36">
        <v>74</v>
      </c>
      <c r="Y292" s="36" t="s">
        <v>594</v>
      </c>
      <c r="Z292" s="157">
        <f>[3]Ternopil!$F$290</f>
        <v>15</v>
      </c>
      <c r="AA292" s="157" t="str">
        <f>[3]Ternopil!$G$290</f>
        <v>к</v>
      </c>
      <c r="AB292" s="157" t="str">
        <f>[3]Ternopil!$H$290</f>
        <v>к</v>
      </c>
      <c r="AC292" s="157" t="str">
        <f>[3]Ternopil!$I$290</f>
        <v>к</v>
      </c>
      <c r="AD292" s="157" t="str">
        <f>[3]Ternopil!$J$290</f>
        <v>к</v>
      </c>
      <c r="AE292" s="11"/>
      <c r="AF292" s="37" t="s">
        <v>1360</v>
      </c>
      <c r="AG292" s="37">
        <v>74</v>
      </c>
      <c r="AH292" s="37" t="s">
        <v>594</v>
      </c>
      <c r="AI292" s="157">
        <f>[4]Ternopil!$F$290</f>
        <v>12</v>
      </c>
      <c r="AJ292" s="157" t="str">
        <f>[4]Ternopil!$G$290</f>
        <v>к</v>
      </c>
      <c r="AK292" s="157" t="str">
        <f>[4]Ternopil!$H$290</f>
        <v>к</v>
      </c>
      <c r="AL292" s="157" t="str">
        <f>[4]Ternopil!$I$290</f>
        <v>к</v>
      </c>
      <c r="AM292" s="157" t="str">
        <f>[4]Ternopil!$J$290</f>
        <v>к</v>
      </c>
      <c r="AN292" s="11"/>
      <c r="AO292" s="11" t="s">
        <v>1360</v>
      </c>
      <c r="AP292" s="11">
        <v>74</v>
      </c>
      <c r="AQ292" s="11" t="s">
        <v>594</v>
      </c>
      <c r="AR292" s="157">
        <f>[5]Ternopil!$F$290</f>
        <v>9</v>
      </c>
      <c r="AS292" s="157" t="str">
        <f>[5]Ternopil!$G$290</f>
        <v>к</v>
      </c>
      <c r="AT292" s="157" t="str">
        <f>[5]Ternopil!$H$290</f>
        <v>к</v>
      </c>
      <c r="AU292" s="157" t="str">
        <f>[5]Ternopil!$I$290</f>
        <v>к</v>
      </c>
      <c r="AV292" s="157" t="str">
        <f>[5]Ternopil!$J$290</f>
        <v>к</v>
      </c>
      <c r="AW292" s="11"/>
      <c r="AX292" s="33" t="s">
        <v>1360</v>
      </c>
      <c r="AY292" s="33">
        <v>74</v>
      </c>
      <c r="AZ292" s="33" t="s">
        <v>594</v>
      </c>
      <c r="BA292" s="157">
        <f>[6]Ternopil!$F$290</f>
        <v>11</v>
      </c>
      <c r="BB292" s="157">
        <f>[6]Ternopil!$G$290</f>
        <v>52</v>
      </c>
      <c r="BC292" s="157">
        <f>[6]Ternopil!$H$290</f>
        <v>50</v>
      </c>
      <c r="BD292" s="157">
        <f>[6]Ternopil!$I$290</f>
        <v>4552</v>
      </c>
      <c r="BE292" s="157">
        <f>[6]Ternopil!$J$290</f>
        <v>2312.9</v>
      </c>
      <c r="BG292" s="2">
        <v>74</v>
      </c>
      <c r="BH292" s="2" t="s">
        <v>594</v>
      </c>
      <c r="BI292" s="1">
        <f t="shared" si="262"/>
        <v>13</v>
      </c>
      <c r="BJ292" s="1">
        <f t="shared" si="263"/>
        <v>14</v>
      </c>
      <c r="BK292" s="1">
        <f t="shared" si="264"/>
        <v>15</v>
      </c>
      <c r="BL292" s="1">
        <f t="shared" si="265"/>
        <v>12</v>
      </c>
      <c r="BM292" s="1">
        <f t="shared" si="266"/>
        <v>9</v>
      </c>
      <c r="BN292" s="1">
        <f t="shared" si="267"/>
        <v>11</v>
      </c>
      <c r="BP292" s="1">
        <f t="shared" si="268"/>
        <v>24</v>
      </c>
      <c r="BQ292" s="1">
        <f t="shared" si="269"/>
        <v>38</v>
      </c>
      <c r="BR292" s="1" t="str">
        <f t="shared" si="270"/>
        <v>к</v>
      </c>
      <c r="BS292" s="1" t="str">
        <f t="shared" si="271"/>
        <v>к</v>
      </c>
      <c r="BT292" s="1" t="str">
        <f t="shared" si="272"/>
        <v>к</v>
      </c>
      <c r="BU292" s="1">
        <f t="shared" si="273"/>
        <v>50</v>
      </c>
      <c r="BW292" s="40" t="str">
        <f t="shared" si="274"/>
        <v/>
      </c>
      <c r="BX292" s="40" t="str">
        <f t="shared" si="275"/>
        <v/>
      </c>
      <c r="BY292" s="40" t="str">
        <f t="shared" si="276"/>
        <v/>
      </c>
      <c r="BZ292" s="40" t="str">
        <f t="shared" si="277"/>
        <v/>
      </c>
      <c r="CA292" s="40" t="str">
        <f t="shared" si="278"/>
        <v/>
      </c>
      <c r="CB292" s="40" t="str">
        <f t="shared" si="279"/>
        <v/>
      </c>
      <c r="CD292" s="10">
        <f t="shared" si="280"/>
        <v>385.6</v>
      </c>
      <c r="CE292" s="10">
        <f t="shared" si="281"/>
        <v>643.9</v>
      </c>
      <c r="CF292" s="10" t="str">
        <f t="shared" si="282"/>
        <v>к</v>
      </c>
      <c r="CG292" s="10" t="str">
        <f t="shared" si="283"/>
        <v>к</v>
      </c>
      <c r="CH292" s="10" t="str">
        <f t="shared" si="284"/>
        <v>к</v>
      </c>
      <c r="CI292" s="10">
        <f t="shared" si="285"/>
        <v>2312.9</v>
      </c>
      <c r="CK292" s="40" t="str">
        <f t="shared" si="286"/>
        <v/>
      </c>
      <c r="CL292" s="40" t="str">
        <f t="shared" si="287"/>
        <v/>
      </c>
      <c r="CM292" s="40" t="str">
        <f t="shared" si="288"/>
        <v/>
      </c>
      <c r="CN292" s="40" t="str">
        <f t="shared" si="289"/>
        <v/>
      </c>
      <c r="CO292" s="40" t="str">
        <f t="shared" si="290"/>
        <v/>
      </c>
      <c r="CP292" s="40" t="str">
        <f t="shared" si="291"/>
        <v/>
      </c>
      <c r="CR292" s="9" t="str">
        <f t="shared" si="292"/>
        <v/>
      </c>
      <c r="CS292" s="9" t="str">
        <f t="shared" si="293"/>
        <v/>
      </c>
      <c r="CT292" s="9" t="str">
        <f t="shared" si="294"/>
        <v/>
      </c>
      <c r="CU292" s="9" t="str">
        <f t="shared" si="295"/>
        <v/>
      </c>
      <c r="CV292" s="9" t="str">
        <f t="shared" si="296"/>
        <v/>
      </c>
      <c r="CW292" s="9" t="str">
        <f t="shared" si="297"/>
        <v/>
      </c>
      <c r="CY292" s="9" t="str">
        <f t="shared" si="298"/>
        <v/>
      </c>
      <c r="CZ292" s="9" t="str">
        <f t="shared" si="299"/>
        <v/>
      </c>
      <c r="DA292" s="9" t="str">
        <f t="shared" si="300"/>
        <v/>
      </c>
      <c r="DB292" s="9" t="str">
        <f t="shared" si="301"/>
        <v/>
      </c>
      <c r="DC292" s="9" t="str">
        <f t="shared" si="302"/>
        <v/>
      </c>
      <c r="DD292" s="9" t="str">
        <f t="shared" si="303"/>
        <v/>
      </c>
      <c r="DF292" s="9" t="str">
        <f>IF($A292=2,IF(ISNUMBER(CR292/Ukraine!CR292),100*CR292/Ukraine!CR292,""),"")</f>
        <v/>
      </c>
      <c r="DG292" s="9" t="str">
        <f>IF($A292=2,IF(ISNUMBER(CS292/Ukraine!CS292),100*CS292/Ukraine!CS292,""),"")</f>
        <v/>
      </c>
      <c r="DH292" s="9" t="str">
        <f>IF($A292=2,IF(ISNUMBER(CT292/Ukraine!CT292),100*CT292/Ukraine!CT292,""),"")</f>
        <v/>
      </c>
      <c r="DI292" s="9" t="str">
        <f>IF($A292=2,IF(ISNUMBER(CU292/Ukraine!CU292),100*CU292/Ukraine!CU292,""),"")</f>
        <v/>
      </c>
      <c r="DJ292" s="9" t="str">
        <f>IF($A292=2,IF(ISNUMBER(CV292/Ukraine!CV292),100*CV292/Ukraine!CV292,""),"")</f>
        <v/>
      </c>
      <c r="DK292" s="9" t="str">
        <f>IF($A292=2,IF(ISNUMBER(CW292/Ukraine!CW292),100*CW292/Ukraine!CW292,""),"")</f>
        <v/>
      </c>
      <c r="DM292" s="40" t="str">
        <f t="shared" si="304"/>
        <v/>
      </c>
      <c r="DN292" s="40" t="str">
        <f t="shared" si="305"/>
        <v/>
      </c>
      <c r="DO292" s="40" t="str">
        <f t="shared" si="306"/>
        <v/>
      </c>
      <c r="DP292" s="40" t="str">
        <f t="shared" si="307"/>
        <v/>
      </c>
      <c r="DQ292" s="40" t="str">
        <f t="shared" si="308"/>
        <v/>
      </c>
      <c r="DR292" s="40" t="str">
        <f t="shared" si="261"/>
        <v/>
      </c>
      <c r="DT292" s="40" t="str">
        <f t="shared" si="309"/>
        <v/>
      </c>
      <c r="DU292" s="40" t="str">
        <f t="shared" si="310"/>
        <v/>
      </c>
      <c r="DV292" s="40" t="str">
        <f t="shared" si="311"/>
        <v/>
      </c>
      <c r="DW292" s="40" t="str">
        <f t="shared" si="312"/>
        <v/>
      </c>
      <c r="DX292" s="40" t="str">
        <f t="shared" si="313"/>
        <v/>
      </c>
      <c r="DY292" s="40" t="str">
        <f t="shared" si="314"/>
        <v/>
      </c>
    </row>
    <row r="293" spans="1:129" x14ac:dyDescent="0.2">
      <c r="A293" s="39">
        <f>'Industry selection'!C293</f>
        <v>1</v>
      </c>
      <c r="B293" s="2">
        <v>74.099999999999994</v>
      </c>
      <c r="C293" s="2" t="s">
        <v>596</v>
      </c>
      <c r="E293" s="30" t="s">
        <v>595</v>
      </c>
      <c r="F293" s="31">
        <v>74.099999999999994</v>
      </c>
      <c r="G293" s="32" t="s">
        <v>596</v>
      </c>
      <c r="H293" s="157" t="e">
        <f>[1]Ternopil!$F$291</f>
        <v>#N/A</v>
      </c>
      <c r="I293" s="157" t="e">
        <f>[1]Ternopil!$G$291</f>
        <v>#N/A</v>
      </c>
      <c r="J293" s="157" t="e">
        <f>[1]Ternopil!$H$291</f>
        <v>#N/A</v>
      </c>
      <c r="K293" s="157" t="e">
        <f>[1]Ternopil!$I$291</f>
        <v>#N/A</v>
      </c>
      <c r="L293" s="157" t="e">
        <f>[1]Ternopil!$J$291</f>
        <v>#N/A</v>
      </c>
      <c r="M293" s="11"/>
      <c r="N293" s="33" t="s">
        <v>1016</v>
      </c>
      <c r="O293" s="36">
        <v>74.099999999999994</v>
      </c>
      <c r="P293" s="35" t="s">
        <v>596</v>
      </c>
      <c r="Q293" s="157" t="e">
        <f>[2]Ternopil!$F$291</f>
        <v>#N/A</v>
      </c>
      <c r="R293" s="157" t="e">
        <f>[2]Ternopil!$G$291</f>
        <v>#N/A</v>
      </c>
      <c r="S293" s="157" t="e">
        <f>[2]Ternopil!$H$291</f>
        <v>#N/A</v>
      </c>
      <c r="T293" s="157" t="e">
        <f>[2]Ternopil!$I$291</f>
        <v>#N/A</v>
      </c>
      <c r="U293" s="157" t="e">
        <f>[2]Ternopil!$J$291</f>
        <v>#N/A</v>
      </c>
      <c r="V293" s="11"/>
      <c r="W293" s="36" t="s">
        <v>1361</v>
      </c>
      <c r="X293" s="36">
        <v>74.099999999999994</v>
      </c>
      <c r="Y293" s="36" t="s">
        <v>596</v>
      </c>
      <c r="Z293" s="157" t="e">
        <f>[3]Ternopil!$F$291</f>
        <v>#N/A</v>
      </c>
      <c r="AA293" s="157" t="e">
        <f>[3]Ternopil!$G$291</f>
        <v>#N/A</v>
      </c>
      <c r="AB293" s="157" t="e">
        <f>[3]Ternopil!$H$291</f>
        <v>#N/A</v>
      </c>
      <c r="AC293" s="157" t="e">
        <f>[3]Ternopil!$I$291</f>
        <v>#N/A</v>
      </c>
      <c r="AD293" s="157" t="e">
        <f>[3]Ternopil!$J$291</f>
        <v>#N/A</v>
      </c>
      <c r="AE293" s="11"/>
      <c r="AF293" s="37" t="s">
        <v>1361</v>
      </c>
      <c r="AG293" s="37">
        <v>74.099999999999994</v>
      </c>
      <c r="AH293" s="37" t="s">
        <v>596</v>
      </c>
      <c r="AI293" s="157" t="e">
        <f>[4]Ternopil!$F$291</f>
        <v>#N/A</v>
      </c>
      <c r="AJ293" s="157" t="e">
        <f>[4]Ternopil!$G$291</f>
        <v>#N/A</v>
      </c>
      <c r="AK293" s="157" t="e">
        <f>[4]Ternopil!$H$291</f>
        <v>#N/A</v>
      </c>
      <c r="AL293" s="157" t="e">
        <f>[4]Ternopil!$I$291</f>
        <v>#N/A</v>
      </c>
      <c r="AM293" s="157" t="e">
        <f>[4]Ternopil!$J$291</f>
        <v>#N/A</v>
      </c>
      <c r="AN293" s="11"/>
      <c r="AO293" s="11" t="s">
        <v>1361</v>
      </c>
      <c r="AP293" s="11">
        <v>74.099999999999994</v>
      </c>
      <c r="AQ293" s="11" t="s">
        <v>596</v>
      </c>
      <c r="AR293" s="157" t="e">
        <f>[5]Ternopil!$F$291</f>
        <v>#N/A</v>
      </c>
      <c r="AS293" s="157" t="e">
        <f>[5]Ternopil!$G$291</f>
        <v>#N/A</v>
      </c>
      <c r="AT293" s="157" t="e">
        <f>[5]Ternopil!$H$291</f>
        <v>#N/A</v>
      </c>
      <c r="AU293" s="157" t="e">
        <f>[5]Ternopil!$I$291</f>
        <v>#N/A</v>
      </c>
      <c r="AV293" s="157" t="e">
        <f>[5]Ternopil!$J$291</f>
        <v>#N/A</v>
      </c>
      <c r="AW293" s="11"/>
      <c r="AX293" s="33" t="s">
        <v>1361</v>
      </c>
      <c r="AY293" s="33">
        <v>74.099999999999994</v>
      </c>
      <c r="AZ293" s="33" t="s">
        <v>596</v>
      </c>
      <c r="BA293" s="157" t="e">
        <f>[6]Ternopil!$F$291</f>
        <v>#N/A</v>
      </c>
      <c r="BB293" s="157" t="e">
        <f>[6]Ternopil!$G$291</f>
        <v>#N/A</v>
      </c>
      <c r="BC293" s="157" t="e">
        <f>[6]Ternopil!$H$291</f>
        <v>#N/A</v>
      </c>
      <c r="BD293" s="157" t="e">
        <f>[6]Ternopil!$I$291</f>
        <v>#N/A</v>
      </c>
      <c r="BE293" s="157" t="e">
        <f>[6]Ternopil!$J$291</f>
        <v>#N/A</v>
      </c>
      <c r="BG293" s="2">
        <v>74.099999999999994</v>
      </c>
      <c r="BH293" s="2" t="s">
        <v>596</v>
      </c>
      <c r="BI293" s="1" t="e">
        <f t="shared" si="262"/>
        <v>#N/A</v>
      </c>
      <c r="BJ293" s="1" t="e">
        <f t="shared" si="263"/>
        <v>#N/A</v>
      </c>
      <c r="BK293" s="1" t="e">
        <f t="shared" si="264"/>
        <v>#N/A</v>
      </c>
      <c r="BL293" s="1" t="e">
        <f t="shared" si="265"/>
        <v>#N/A</v>
      </c>
      <c r="BM293" s="1" t="e">
        <f t="shared" si="266"/>
        <v>#N/A</v>
      </c>
      <c r="BN293" s="1" t="e">
        <f t="shared" si="267"/>
        <v>#N/A</v>
      </c>
      <c r="BP293" s="1" t="e">
        <f t="shared" si="268"/>
        <v>#N/A</v>
      </c>
      <c r="BQ293" s="1" t="e">
        <f t="shared" si="269"/>
        <v>#N/A</v>
      </c>
      <c r="BR293" s="1" t="e">
        <f t="shared" si="270"/>
        <v>#N/A</v>
      </c>
      <c r="BS293" s="1" t="e">
        <f t="shared" si="271"/>
        <v>#N/A</v>
      </c>
      <c r="BT293" s="1" t="e">
        <f t="shared" si="272"/>
        <v>#N/A</v>
      </c>
      <c r="BU293" s="1" t="e">
        <f t="shared" si="273"/>
        <v>#N/A</v>
      </c>
      <c r="BW293" s="40" t="str">
        <f t="shared" si="274"/>
        <v/>
      </c>
      <c r="BX293" s="40" t="str">
        <f t="shared" si="275"/>
        <v/>
      </c>
      <c r="BY293" s="40" t="str">
        <f t="shared" si="276"/>
        <v/>
      </c>
      <c r="BZ293" s="40" t="str">
        <f t="shared" si="277"/>
        <v/>
      </c>
      <c r="CA293" s="40" t="str">
        <f t="shared" si="278"/>
        <v/>
      </c>
      <c r="CB293" s="40" t="str">
        <f t="shared" si="279"/>
        <v/>
      </c>
      <c r="CD293" s="10" t="e">
        <f t="shared" si="280"/>
        <v>#N/A</v>
      </c>
      <c r="CE293" s="10" t="e">
        <f t="shared" si="281"/>
        <v>#N/A</v>
      </c>
      <c r="CF293" s="10" t="e">
        <f t="shared" si="282"/>
        <v>#N/A</v>
      </c>
      <c r="CG293" s="10" t="e">
        <f t="shared" si="283"/>
        <v>#N/A</v>
      </c>
      <c r="CH293" s="10" t="e">
        <f t="shared" si="284"/>
        <v>#N/A</v>
      </c>
      <c r="CI293" s="10" t="e">
        <f t="shared" si="285"/>
        <v>#N/A</v>
      </c>
      <c r="CK293" s="40" t="str">
        <f t="shared" si="286"/>
        <v/>
      </c>
      <c r="CL293" s="40" t="str">
        <f t="shared" si="287"/>
        <v/>
      </c>
      <c r="CM293" s="40" t="str">
        <f t="shared" si="288"/>
        <v/>
      </c>
      <c r="CN293" s="40" t="str">
        <f t="shared" si="289"/>
        <v/>
      </c>
      <c r="CO293" s="40" t="str">
        <f t="shared" si="290"/>
        <v/>
      </c>
      <c r="CP293" s="40" t="str">
        <f t="shared" si="291"/>
        <v/>
      </c>
      <c r="CR293" s="9" t="str">
        <f t="shared" si="292"/>
        <v/>
      </c>
      <c r="CS293" s="9" t="str">
        <f t="shared" si="293"/>
        <v/>
      </c>
      <c r="CT293" s="9" t="str">
        <f t="shared" si="294"/>
        <v/>
      </c>
      <c r="CU293" s="9" t="str">
        <f t="shared" si="295"/>
        <v/>
      </c>
      <c r="CV293" s="9" t="str">
        <f t="shared" si="296"/>
        <v/>
      </c>
      <c r="CW293" s="9" t="str">
        <f t="shared" si="297"/>
        <v/>
      </c>
      <c r="CY293" s="9" t="str">
        <f t="shared" si="298"/>
        <v/>
      </c>
      <c r="CZ293" s="9" t="str">
        <f t="shared" si="299"/>
        <v/>
      </c>
      <c r="DA293" s="9" t="str">
        <f t="shared" si="300"/>
        <v/>
      </c>
      <c r="DB293" s="9" t="str">
        <f t="shared" si="301"/>
        <v/>
      </c>
      <c r="DC293" s="9" t="str">
        <f t="shared" si="302"/>
        <v/>
      </c>
      <c r="DD293" s="9" t="str">
        <f t="shared" si="303"/>
        <v/>
      </c>
      <c r="DF293" s="9" t="str">
        <f>IF($A293=2,IF(ISNUMBER(CR293/Ukraine!CR293),100*CR293/Ukraine!CR293,""),"")</f>
        <v/>
      </c>
      <c r="DG293" s="9" t="str">
        <f>IF($A293=2,IF(ISNUMBER(CS293/Ukraine!CS293),100*CS293/Ukraine!CS293,""),"")</f>
        <v/>
      </c>
      <c r="DH293" s="9" t="str">
        <f>IF($A293=2,IF(ISNUMBER(CT293/Ukraine!CT293),100*CT293/Ukraine!CT293,""),"")</f>
        <v/>
      </c>
      <c r="DI293" s="9" t="str">
        <f>IF($A293=2,IF(ISNUMBER(CU293/Ukraine!CU293),100*CU293/Ukraine!CU293,""),"")</f>
        <v/>
      </c>
      <c r="DJ293" s="9" t="str">
        <f>IF($A293=2,IF(ISNUMBER(CV293/Ukraine!CV293),100*CV293/Ukraine!CV293,""),"")</f>
        <v/>
      </c>
      <c r="DK293" s="9" t="str">
        <f>IF($A293=2,IF(ISNUMBER(CW293/Ukraine!CW293),100*CW293/Ukraine!CW293,""),"")</f>
        <v/>
      </c>
      <c r="DM293" s="40" t="str">
        <f t="shared" si="304"/>
        <v/>
      </c>
      <c r="DN293" s="40" t="str">
        <f t="shared" si="305"/>
        <v/>
      </c>
      <c r="DO293" s="40" t="str">
        <f t="shared" si="306"/>
        <v/>
      </c>
      <c r="DP293" s="40" t="str">
        <f t="shared" si="307"/>
        <v/>
      </c>
      <c r="DQ293" s="40" t="str">
        <f t="shared" si="308"/>
        <v/>
      </c>
      <c r="DR293" s="40" t="str">
        <f t="shared" si="261"/>
        <v/>
      </c>
      <c r="DT293" s="40" t="str">
        <f t="shared" si="309"/>
        <v/>
      </c>
      <c r="DU293" s="40" t="str">
        <f t="shared" si="310"/>
        <v/>
      </c>
      <c r="DV293" s="40" t="str">
        <f t="shared" si="311"/>
        <v/>
      </c>
      <c r="DW293" s="40" t="str">
        <f t="shared" si="312"/>
        <v/>
      </c>
      <c r="DX293" s="40" t="str">
        <f t="shared" si="313"/>
        <v/>
      </c>
      <c r="DY293" s="40" t="str">
        <f t="shared" si="314"/>
        <v/>
      </c>
    </row>
    <row r="294" spans="1:129" x14ac:dyDescent="0.2">
      <c r="A294" s="39">
        <f>'Industry selection'!C294</f>
        <v>1</v>
      </c>
      <c r="B294" s="2">
        <v>74.2</v>
      </c>
      <c r="C294" s="2" t="s">
        <v>598</v>
      </c>
      <c r="E294" s="30" t="s">
        <v>597</v>
      </c>
      <c r="F294" s="31">
        <v>74.2</v>
      </c>
      <c r="G294" s="32" t="s">
        <v>598</v>
      </c>
      <c r="H294" s="157">
        <f>[1]Ternopil!$F$292</f>
        <v>5</v>
      </c>
      <c r="I294" s="157" t="str">
        <f>[1]Ternopil!$G$292</f>
        <v>к</v>
      </c>
      <c r="J294" s="157" t="str">
        <f>[1]Ternopil!$H$292</f>
        <v>к</v>
      </c>
      <c r="K294" s="157" t="str">
        <f>[1]Ternopil!$I$292</f>
        <v>к</v>
      </c>
      <c r="L294" s="157" t="str">
        <f>[1]Ternopil!$J$292</f>
        <v>к</v>
      </c>
      <c r="M294" s="11"/>
      <c r="N294" s="33" t="s">
        <v>1017</v>
      </c>
      <c r="O294" s="36">
        <v>74.2</v>
      </c>
      <c r="P294" s="35" t="s">
        <v>598</v>
      </c>
      <c r="Q294" s="157">
        <f>[2]Ternopil!$F$292</f>
        <v>5</v>
      </c>
      <c r="R294" s="157" t="str">
        <f>[2]Ternopil!$G$292</f>
        <v>к</v>
      </c>
      <c r="S294" s="157" t="str">
        <f>[2]Ternopil!$H$292</f>
        <v>к</v>
      </c>
      <c r="T294" s="157" t="str">
        <f>[2]Ternopil!$I$292</f>
        <v>к</v>
      </c>
      <c r="U294" s="157" t="str">
        <f>[2]Ternopil!$J$292</f>
        <v>к</v>
      </c>
      <c r="V294" s="11"/>
      <c r="W294" s="36" t="s">
        <v>1362</v>
      </c>
      <c r="X294" s="36">
        <v>74.2</v>
      </c>
      <c r="Y294" s="36" t="s">
        <v>598</v>
      </c>
      <c r="Z294" s="157">
        <f>[3]Ternopil!$F$292</f>
        <v>5</v>
      </c>
      <c r="AA294" s="157">
        <f>[3]Ternopil!$G$292</f>
        <v>13</v>
      </c>
      <c r="AB294" s="157">
        <f>[3]Ternopil!$H$292</f>
        <v>1</v>
      </c>
      <c r="AC294" s="157">
        <f>[3]Ternopil!$I$292</f>
        <v>22.2</v>
      </c>
      <c r="AD294" s="157">
        <f>[3]Ternopil!$J$292</f>
        <v>13.1</v>
      </c>
      <c r="AE294" s="11"/>
      <c r="AF294" s="37" t="s">
        <v>1362</v>
      </c>
      <c r="AG294" s="37">
        <v>74.2</v>
      </c>
      <c r="AH294" s="37" t="s">
        <v>598</v>
      </c>
      <c r="AI294" s="157">
        <f>[4]Ternopil!$F$292</f>
        <v>5</v>
      </c>
      <c r="AJ294" s="157">
        <f>[4]Ternopil!$G$292</f>
        <v>7</v>
      </c>
      <c r="AK294" s="157">
        <f>[4]Ternopil!$H$292</f>
        <v>4</v>
      </c>
      <c r="AL294" s="157">
        <f>[4]Ternopil!$I$292</f>
        <v>42.8</v>
      </c>
      <c r="AM294" s="157">
        <f>[4]Ternopil!$J$292</f>
        <v>31.8</v>
      </c>
      <c r="AN294" s="11"/>
      <c r="AO294" s="11" t="s">
        <v>1362</v>
      </c>
      <c r="AP294" s="11">
        <v>74.2</v>
      </c>
      <c r="AQ294" s="11" t="s">
        <v>598</v>
      </c>
      <c r="AR294" s="157">
        <f>[5]Ternopil!$F$292</f>
        <v>3</v>
      </c>
      <c r="AS294" s="157" t="str">
        <f>[5]Ternopil!$G$292</f>
        <v>к</v>
      </c>
      <c r="AT294" s="157" t="str">
        <f>[5]Ternopil!$H$292</f>
        <v>к</v>
      </c>
      <c r="AU294" s="157" t="str">
        <f>[5]Ternopil!$I$292</f>
        <v>к</v>
      </c>
      <c r="AV294" s="157" t="str">
        <f>[5]Ternopil!$J$292</f>
        <v>к</v>
      </c>
      <c r="AW294" s="11"/>
      <c r="AX294" s="33" t="s">
        <v>1362</v>
      </c>
      <c r="AY294" s="33">
        <v>74.2</v>
      </c>
      <c r="AZ294" s="33" t="s">
        <v>598</v>
      </c>
      <c r="BA294" s="157">
        <f>[6]Ternopil!$F$292</f>
        <v>4</v>
      </c>
      <c r="BB294" s="157" t="str">
        <f>[6]Ternopil!$G$292</f>
        <v>к</v>
      </c>
      <c r="BC294" s="157" t="str">
        <f>[6]Ternopil!$H$292</f>
        <v>к</v>
      </c>
      <c r="BD294" s="157" t="str">
        <f>[6]Ternopil!$I$292</f>
        <v>к</v>
      </c>
      <c r="BE294" s="157" t="str">
        <f>[6]Ternopil!$J$292</f>
        <v>к</v>
      </c>
      <c r="BG294" s="2">
        <v>74.2</v>
      </c>
      <c r="BH294" s="2" t="s">
        <v>598</v>
      </c>
      <c r="BI294" s="1">
        <f t="shared" si="262"/>
        <v>5</v>
      </c>
      <c r="BJ294" s="1">
        <f t="shared" si="263"/>
        <v>5</v>
      </c>
      <c r="BK294" s="1">
        <f t="shared" si="264"/>
        <v>5</v>
      </c>
      <c r="BL294" s="1">
        <f t="shared" si="265"/>
        <v>5</v>
      </c>
      <c r="BM294" s="1">
        <f t="shared" si="266"/>
        <v>3</v>
      </c>
      <c r="BN294" s="1">
        <f t="shared" si="267"/>
        <v>4</v>
      </c>
      <c r="BP294" s="1" t="str">
        <f t="shared" si="268"/>
        <v>к</v>
      </c>
      <c r="BQ294" s="1" t="str">
        <f t="shared" si="269"/>
        <v>к</v>
      </c>
      <c r="BR294" s="1">
        <f t="shared" si="270"/>
        <v>1</v>
      </c>
      <c r="BS294" s="1">
        <f t="shared" si="271"/>
        <v>4</v>
      </c>
      <c r="BT294" s="1" t="str">
        <f t="shared" si="272"/>
        <v>к</v>
      </c>
      <c r="BU294" s="1" t="str">
        <f t="shared" si="273"/>
        <v>к</v>
      </c>
      <c r="BW294" s="40" t="str">
        <f t="shared" si="274"/>
        <v/>
      </c>
      <c r="BX294" s="40" t="str">
        <f t="shared" si="275"/>
        <v/>
      </c>
      <c r="BY294" s="40" t="str">
        <f t="shared" si="276"/>
        <v/>
      </c>
      <c r="BZ294" s="40" t="str">
        <f t="shared" si="277"/>
        <v/>
      </c>
      <c r="CA294" s="40" t="str">
        <f t="shared" si="278"/>
        <v/>
      </c>
      <c r="CB294" s="40" t="str">
        <f t="shared" si="279"/>
        <v/>
      </c>
      <c r="CD294" s="10" t="str">
        <f t="shared" si="280"/>
        <v>к</v>
      </c>
      <c r="CE294" s="10" t="str">
        <f t="shared" si="281"/>
        <v>к</v>
      </c>
      <c r="CF294" s="10">
        <f t="shared" si="282"/>
        <v>13.1</v>
      </c>
      <c r="CG294" s="10">
        <f t="shared" si="283"/>
        <v>31.8</v>
      </c>
      <c r="CH294" s="10" t="str">
        <f t="shared" si="284"/>
        <v>к</v>
      </c>
      <c r="CI294" s="10" t="str">
        <f t="shared" si="285"/>
        <v>к</v>
      </c>
      <c r="CK294" s="40" t="str">
        <f t="shared" si="286"/>
        <v/>
      </c>
      <c r="CL294" s="40" t="str">
        <f t="shared" si="287"/>
        <v/>
      </c>
      <c r="CM294" s="40" t="str">
        <f t="shared" si="288"/>
        <v/>
      </c>
      <c r="CN294" s="40" t="str">
        <f t="shared" si="289"/>
        <v/>
      </c>
      <c r="CO294" s="40" t="str">
        <f t="shared" si="290"/>
        <v/>
      </c>
      <c r="CP294" s="40" t="str">
        <f t="shared" si="291"/>
        <v/>
      </c>
      <c r="CR294" s="9" t="str">
        <f t="shared" si="292"/>
        <v/>
      </c>
      <c r="CS294" s="9" t="str">
        <f t="shared" si="293"/>
        <v/>
      </c>
      <c r="CT294" s="9" t="str">
        <f t="shared" si="294"/>
        <v/>
      </c>
      <c r="CU294" s="9" t="str">
        <f t="shared" si="295"/>
        <v/>
      </c>
      <c r="CV294" s="9" t="str">
        <f t="shared" si="296"/>
        <v/>
      </c>
      <c r="CW294" s="9" t="str">
        <f t="shared" si="297"/>
        <v/>
      </c>
      <c r="CY294" s="9" t="str">
        <f t="shared" si="298"/>
        <v/>
      </c>
      <c r="CZ294" s="9" t="str">
        <f t="shared" si="299"/>
        <v/>
      </c>
      <c r="DA294" s="9" t="str">
        <f t="shared" si="300"/>
        <v/>
      </c>
      <c r="DB294" s="9" t="str">
        <f t="shared" si="301"/>
        <v/>
      </c>
      <c r="DC294" s="9" t="str">
        <f t="shared" si="302"/>
        <v/>
      </c>
      <c r="DD294" s="9" t="str">
        <f t="shared" si="303"/>
        <v/>
      </c>
      <c r="DF294" s="9" t="str">
        <f>IF($A294=2,IF(ISNUMBER(CR294/Ukraine!CR294),100*CR294/Ukraine!CR294,""),"")</f>
        <v/>
      </c>
      <c r="DG294" s="9" t="str">
        <f>IF($A294=2,IF(ISNUMBER(CS294/Ukraine!CS294),100*CS294/Ukraine!CS294,""),"")</f>
        <v/>
      </c>
      <c r="DH294" s="9" t="str">
        <f>IF($A294=2,IF(ISNUMBER(CT294/Ukraine!CT294),100*CT294/Ukraine!CT294,""),"")</f>
        <v/>
      </c>
      <c r="DI294" s="9" t="str">
        <f>IF($A294=2,IF(ISNUMBER(CU294/Ukraine!CU294),100*CU294/Ukraine!CU294,""),"")</f>
        <v/>
      </c>
      <c r="DJ294" s="9" t="str">
        <f>IF($A294=2,IF(ISNUMBER(CV294/Ukraine!CV294),100*CV294/Ukraine!CV294,""),"")</f>
        <v/>
      </c>
      <c r="DK294" s="9" t="str">
        <f>IF($A294=2,IF(ISNUMBER(CW294/Ukraine!CW294),100*CW294/Ukraine!CW294,""),"")</f>
        <v/>
      </c>
      <c r="DM294" s="40" t="str">
        <f t="shared" si="304"/>
        <v/>
      </c>
      <c r="DN294" s="40" t="str">
        <f t="shared" si="305"/>
        <v/>
      </c>
      <c r="DO294" s="40" t="str">
        <f t="shared" si="306"/>
        <v/>
      </c>
      <c r="DP294" s="40" t="str">
        <f t="shared" si="307"/>
        <v/>
      </c>
      <c r="DQ294" s="40" t="str">
        <f t="shared" si="308"/>
        <v/>
      </c>
      <c r="DR294" s="40" t="str">
        <f t="shared" si="261"/>
        <v/>
      </c>
      <c r="DT294" s="40" t="str">
        <f t="shared" si="309"/>
        <v/>
      </c>
      <c r="DU294" s="40" t="str">
        <f t="shared" si="310"/>
        <v/>
      </c>
      <c r="DV294" s="40" t="str">
        <f t="shared" si="311"/>
        <v/>
      </c>
      <c r="DW294" s="40" t="str">
        <f t="shared" si="312"/>
        <v/>
      </c>
      <c r="DX294" s="40" t="str">
        <f t="shared" si="313"/>
        <v/>
      </c>
      <c r="DY294" s="40" t="str">
        <f t="shared" si="314"/>
        <v/>
      </c>
    </row>
    <row r="295" spans="1:129" x14ac:dyDescent="0.2">
      <c r="A295" s="39">
        <f>'Industry selection'!C295</f>
        <v>1</v>
      </c>
      <c r="B295" s="2">
        <v>74.3</v>
      </c>
      <c r="C295" s="2" t="s">
        <v>600</v>
      </c>
      <c r="E295" s="30" t="s">
        <v>599</v>
      </c>
      <c r="F295" s="31">
        <v>74.3</v>
      </c>
      <c r="G295" s="32" t="s">
        <v>600</v>
      </c>
      <c r="H295" s="157">
        <f>[1]Ternopil!$F$293</f>
        <v>2</v>
      </c>
      <c r="I295" s="157" t="str">
        <f>[1]Ternopil!$G$293</f>
        <v>к</v>
      </c>
      <c r="J295" s="157" t="str">
        <f>[1]Ternopil!$H$293</f>
        <v>к</v>
      </c>
      <c r="K295" s="157" t="str">
        <f>[1]Ternopil!$I$293</f>
        <v>к</v>
      </c>
      <c r="L295" s="157" t="str">
        <f>[1]Ternopil!$J$293</f>
        <v>к</v>
      </c>
      <c r="M295" s="11"/>
      <c r="N295" s="33" t="s">
        <v>1018</v>
      </c>
      <c r="O295" s="36">
        <v>74.3</v>
      </c>
      <c r="P295" s="35" t="s">
        <v>600</v>
      </c>
      <c r="Q295" s="157">
        <f>[2]Ternopil!$F$293</f>
        <v>2</v>
      </c>
      <c r="R295" s="157" t="str">
        <f>[2]Ternopil!$G$293</f>
        <v>к</v>
      </c>
      <c r="S295" s="157" t="str">
        <f>[2]Ternopil!$H$293</f>
        <v>к</v>
      </c>
      <c r="T295" s="157" t="str">
        <f>[2]Ternopil!$I$293</f>
        <v>к</v>
      </c>
      <c r="U295" s="157" t="str">
        <f>[2]Ternopil!$J$293</f>
        <v>к</v>
      </c>
      <c r="V295" s="11"/>
      <c r="W295" s="36" t="s">
        <v>1363</v>
      </c>
      <c r="X295" s="36">
        <v>74.3</v>
      </c>
      <c r="Y295" s="36" t="s">
        <v>600</v>
      </c>
      <c r="Z295" s="157">
        <f>[3]Ternopil!$F$293</f>
        <v>2</v>
      </c>
      <c r="AA295" s="157" t="str">
        <f>[3]Ternopil!$G$293</f>
        <v>к</v>
      </c>
      <c r="AB295" s="157" t="str">
        <f>[3]Ternopil!$H$293</f>
        <v>к</v>
      </c>
      <c r="AC295" s="157" t="str">
        <f>[3]Ternopil!$I$293</f>
        <v>к</v>
      </c>
      <c r="AD295" s="157" t="str">
        <f>[3]Ternopil!$J$293</f>
        <v>к</v>
      </c>
      <c r="AE295" s="11"/>
      <c r="AF295" s="37" t="s">
        <v>1363</v>
      </c>
      <c r="AG295" s="37">
        <v>74.3</v>
      </c>
      <c r="AH295" s="37" t="s">
        <v>600</v>
      </c>
      <c r="AI295" s="157">
        <f>[4]Ternopil!$F$293</f>
        <v>1</v>
      </c>
      <c r="AJ295" s="157" t="str">
        <f>[4]Ternopil!$G$293</f>
        <v>к</v>
      </c>
      <c r="AK295" s="157" t="str">
        <f>[4]Ternopil!$H$293</f>
        <v>к</v>
      </c>
      <c r="AL295" s="157" t="str">
        <f>[4]Ternopil!$I$293</f>
        <v>к</v>
      </c>
      <c r="AM295" s="157" t="str">
        <f>[4]Ternopil!$J$293</f>
        <v>к</v>
      </c>
      <c r="AN295" s="11"/>
      <c r="AO295" s="11" t="s">
        <v>1363</v>
      </c>
      <c r="AP295" s="11">
        <v>74.3</v>
      </c>
      <c r="AQ295" s="11" t="s">
        <v>600</v>
      </c>
      <c r="AR295" s="157" t="e">
        <f>[5]Ternopil!$F$293</f>
        <v>#N/A</v>
      </c>
      <c r="AS295" s="157" t="e">
        <f>[5]Ternopil!$G$293</f>
        <v>#N/A</v>
      </c>
      <c r="AT295" s="157" t="e">
        <f>[5]Ternopil!$H$293</f>
        <v>#N/A</v>
      </c>
      <c r="AU295" s="157" t="e">
        <f>[5]Ternopil!$I$293</f>
        <v>#N/A</v>
      </c>
      <c r="AV295" s="157" t="e">
        <f>[5]Ternopil!$J$293</f>
        <v>#N/A</v>
      </c>
      <c r="AW295" s="11"/>
      <c r="AX295" s="33" t="s">
        <v>1363</v>
      </c>
      <c r="AY295" s="33">
        <v>74.3</v>
      </c>
      <c r="AZ295" s="33" t="s">
        <v>600</v>
      </c>
      <c r="BA295" s="157" t="e">
        <f>[6]Ternopil!$F$293</f>
        <v>#N/A</v>
      </c>
      <c r="BB295" s="157" t="e">
        <f>[6]Ternopil!$G$293</f>
        <v>#N/A</v>
      </c>
      <c r="BC295" s="157" t="e">
        <f>[6]Ternopil!$H$293</f>
        <v>#N/A</v>
      </c>
      <c r="BD295" s="157" t="e">
        <f>[6]Ternopil!$I$293</f>
        <v>#N/A</v>
      </c>
      <c r="BE295" s="157" t="e">
        <f>[6]Ternopil!$J$293</f>
        <v>#N/A</v>
      </c>
      <c r="BG295" s="2">
        <v>74.3</v>
      </c>
      <c r="BH295" s="2" t="s">
        <v>600</v>
      </c>
      <c r="BI295" s="1">
        <f t="shared" si="262"/>
        <v>2</v>
      </c>
      <c r="BJ295" s="1">
        <f t="shared" si="263"/>
        <v>2</v>
      </c>
      <c r="BK295" s="1">
        <f t="shared" si="264"/>
        <v>2</v>
      </c>
      <c r="BL295" s="1">
        <f t="shared" si="265"/>
        <v>1</v>
      </c>
      <c r="BM295" s="1" t="e">
        <f t="shared" si="266"/>
        <v>#N/A</v>
      </c>
      <c r="BN295" s="1" t="e">
        <f t="shared" si="267"/>
        <v>#N/A</v>
      </c>
      <c r="BP295" s="1" t="str">
        <f t="shared" si="268"/>
        <v>к</v>
      </c>
      <c r="BQ295" s="1" t="str">
        <f t="shared" si="269"/>
        <v>к</v>
      </c>
      <c r="BR295" s="1" t="str">
        <f t="shared" si="270"/>
        <v>к</v>
      </c>
      <c r="BS295" s="1" t="str">
        <f t="shared" si="271"/>
        <v>к</v>
      </c>
      <c r="BT295" s="1" t="e">
        <f t="shared" si="272"/>
        <v>#N/A</v>
      </c>
      <c r="BU295" s="1" t="e">
        <f t="shared" si="273"/>
        <v>#N/A</v>
      </c>
      <c r="BW295" s="40" t="str">
        <f t="shared" si="274"/>
        <v/>
      </c>
      <c r="BX295" s="40" t="str">
        <f t="shared" si="275"/>
        <v/>
      </c>
      <c r="BY295" s="40" t="str">
        <f t="shared" si="276"/>
        <v/>
      </c>
      <c r="BZ295" s="40" t="str">
        <f t="shared" si="277"/>
        <v/>
      </c>
      <c r="CA295" s="40" t="str">
        <f t="shared" si="278"/>
        <v/>
      </c>
      <c r="CB295" s="40" t="str">
        <f t="shared" si="279"/>
        <v/>
      </c>
      <c r="CD295" s="10" t="str">
        <f t="shared" si="280"/>
        <v>к</v>
      </c>
      <c r="CE295" s="10" t="str">
        <f t="shared" si="281"/>
        <v>к</v>
      </c>
      <c r="CF295" s="10" t="str">
        <f t="shared" si="282"/>
        <v>к</v>
      </c>
      <c r="CG295" s="10" t="str">
        <f t="shared" si="283"/>
        <v>к</v>
      </c>
      <c r="CH295" s="10" t="e">
        <f t="shared" si="284"/>
        <v>#N/A</v>
      </c>
      <c r="CI295" s="10" t="e">
        <f t="shared" si="285"/>
        <v>#N/A</v>
      </c>
      <c r="CK295" s="40" t="str">
        <f t="shared" si="286"/>
        <v/>
      </c>
      <c r="CL295" s="40" t="str">
        <f t="shared" si="287"/>
        <v/>
      </c>
      <c r="CM295" s="40" t="str">
        <f t="shared" si="288"/>
        <v/>
      </c>
      <c r="CN295" s="40" t="str">
        <f t="shared" si="289"/>
        <v/>
      </c>
      <c r="CO295" s="40" t="str">
        <f t="shared" si="290"/>
        <v/>
      </c>
      <c r="CP295" s="40" t="str">
        <f t="shared" si="291"/>
        <v/>
      </c>
      <c r="CR295" s="9" t="str">
        <f t="shared" si="292"/>
        <v/>
      </c>
      <c r="CS295" s="9" t="str">
        <f t="shared" si="293"/>
        <v/>
      </c>
      <c r="CT295" s="9" t="str">
        <f t="shared" si="294"/>
        <v/>
      </c>
      <c r="CU295" s="9" t="str">
        <f t="shared" si="295"/>
        <v/>
      </c>
      <c r="CV295" s="9" t="str">
        <f t="shared" si="296"/>
        <v/>
      </c>
      <c r="CW295" s="9" t="str">
        <f t="shared" si="297"/>
        <v/>
      </c>
      <c r="CY295" s="9" t="str">
        <f t="shared" si="298"/>
        <v/>
      </c>
      <c r="CZ295" s="9" t="str">
        <f t="shared" si="299"/>
        <v/>
      </c>
      <c r="DA295" s="9" t="str">
        <f t="shared" si="300"/>
        <v/>
      </c>
      <c r="DB295" s="9" t="str">
        <f t="shared" si="301"/>
        <v/>
      </c>
      <c r="DC295" s="9" t="str">
        <f t="shared" si="302"/>
        <v/>
      </c>
      <c r="DD295" s="9" t="str">
        <f t="shared" si="303"/>
        <v/>
      </c>
      <c r="DF295" s="9" t="str">
        <f>IF($A295=2,IF(ISNUMBER(CR295/Ukraine!CR295),100*CR295/Ukraine!CR295,""),"")</f>
        <v/>
      </c>
      <c r="DG295" s="9" t="str">
        <f>IF($A295=2,IF(ISNUMBER(CS295/Ukraine!CS295),100*CS295/Ukraine!CS295,""),"")</f>
        <v/>
      </c>
      <c r="DH295" s="9" t="str">
        <f>IF($A295=2,IF(ISNUMBER(CT295/Ukraine!CT295),100*CT295/Ukraine!CT295,""),"")</f>
        <v/>
      </c>
      <c r="DI295" s="9" t="str">
        <f>IF($A295=2,IF(ISNUMBER(CU295/Ukraine!CU295),100*CU295/Ukraine!CU295,""),"")</f>
        <v/>
      </c>
      <c r="DJ295" s="9" t="str">
        <f>IF($A295=2,IF(ISNUMBER(CV295/Ukraine!CV295),100*CV295/Ukraine!CV295,""),"")</f>
        <v/>
      </c>
      <c r="DK295" s="9" t="str">
        <f>IF($A295=2,IF(ISNUMBER(CW295/Ukraine!CW295),100*CW295/Ukraine!CW295,""),"")</f>
        <v/>
      </c>
      <c r="DM295" s="40" t="str">
        <f t="shared" si="304"/>
        <v/>
      </c>
      <c r="DN295" s="40" t="str">
        <f t="shared" si="305"/>
        <v/>
      </c>
      <c r="DO295" s="40" t="str">
        <f t="shared" si="306"/>
        <v/>
      </c>
      <c r="DP295" s="40" t="str">
        <f t="shared" si="307"/>
        <v/>
      </c>
      <c r="DQ295" s="40" t="str">
        <f t="shared" si="308"/>
        <v/>
      </c>
      <c r="DR295" s="40" t="str">
        <f t="shared" si="261"/>
        <v/>
      </c>
      <c r="DT295" s="40" t="str">
        <f t="shared" si="309"/>
        <v/>
      </c>
      <c r="DU295" s="40" t="str">
        <f t="shared" si="310"/>
        <v/>
      </c>
      <c r="DV295" s="40" t="str">
        <f t="shared" si="311"/>
        <v/>
      </c>
      <c r="DW295" s="40" t="str">
        <f t="shared" si="312"/>
        <v/>
      </c>
      <c r="DX295" s="40" t="str">
        <f t="shared" si="313"/>
        <v/>
      </c>
      <c r="DY295" s="40" t="str">
        <f t="shared" si="314"/>
        <v/>
      </c>
    </row>
    <row r="296" spans="1:129" x14ac:dyDescent="0.2">
      <c r="A296" s="39">
        <f>'Industry selection'!C296</f>
        <v>2</v>
      </c>
      <c r="B296" s="2">
        <v>74.900000000000006</v>
      </c>
      <c r="C296" s="2" t="s">
        <v>602</v>
      </c>
      <c r="E296" s="30" t="s">
        <v>601</v>
      </c>
      <c r="F296" s="31">
        <v>74.900000000000006</v>
      </c>
      <c r="G296" s="32" t="s">
        <v>602</v>
      </c>
      <c r="H296" s="157">
        <f>[1]Ternopil!$F$294</f>
        <v>6</v>
      </c>
      <c r="I296" s="157" t="str">
        <f>[1]Ternopil!$G$294</f>
        <v>к</v>
      </c>
      <c r="J296" s="157" t="str">
        <f>[1]Ternopil!$H$294</f>
        <v>к</v>
      </c>
      <c r="K296" s="157" t="str">
        <f>[1]Ternopil!$I$294</f>
        <v>к</v>
      </c>
      <c r="L296" s="157" t="str">
        <f>[1]Ternopil!$J$294</f>
        <v>к</v>
      </c>
      <c r="M296" s="11"/>
      <c r="N296" s="33" t="s">
        <v>1019</v>
      </c>
      <c r="O296" s="36">
        <v>74.900000000000006</v>
      </c>
      <c r="P296" s="35" t="s">
        <v>602</v>
      </c>
      <c r="Q296" s="157">
        <f>[2]Ternopil!$F$294</f>
        <v>7</v>
      </c>
      <c r="R296" s="157">
        <f>[2]Ternopil!$G$294</f>
        <v>29</v>
      </c>
      <c r="S296" s="157">
        <f>[2]Ternopil!$H$294</f>
        <v>26</v>
      </c>
      <c r="T296" s="157">
        <f>[2]Ternopil!$I$294</f>
        <v>1255.0999999999999</v>
      </c>
      <c r="U296" s="157">
        <f>[2]Ternopil!$J$294</f>
        <v>590.4</v>
      </c>
      <c r="V296" s="11"/>
      <c r="W296" s="36" t="s">
        <v>1364</v>
      </c>
      <c r="X296" s="36">
        <v>74.900000000000006</v>
      </c>
      <c r="Y296" s="36" t="s">
        <v>602</v>
      </c>
      <c r="Z296" s="157">
        <f>[3]Ternopil!$F$294</f>
        <v>8</v>
      </c>
      <c r="AA296" s="157">
        <f>[3]Ternopil!$G$294</f>
        <v>40</v>
      </c>
      <c r="AB296" s="157">
        <f>[3]Ternopil!$H$294</f>
        <v>40</v>
      </c>
      <c r="AC296" s="157">
        <f>[3]Ternopil!$I$294</f>
        <v>2100.6999999999998</v>
      </c>
      <c r="AD296" s="157">
        <f>[3]Ternopil!$J$294</f>
        <v>1198.4000000000001</v>
      </c>
      <c r="AE296" s="11"/>
      <c r="AF296" s="37" t="s">
        <v>1364</v>
      </c>
      <c r="AG296" s="37">
        <v>74.900000000000006</v>
      </c>
      <c r="AH296" s="37" t="s">
        <v>602</v>
      </c>
      <c r="AI296" s="157">
        <f>[4]Ternopil!$F$294</f>
        <v>6</v>
      </c>
      <c r="AJ296" s="157">
        <f>[4]Ternopil!$G$294</f>
        <v>37</v>
      </c>
      <c r="AK296" s="157">
        <f>[4]Ternopil!$H$294</f>
        <v>37</v>
      </c>
      <c r="AL296" s="157">
        <f>[4]Ternopil!$I$294</f>
        <v>2003.7</v>
      </c>
      <c r="AM296" s="157">
        <f>[4]Ternopil!$J$294</f>
        <v>1179.0999999999999</v>
      </c>
      <c r="AN296" s="11"/>
      <c r="AO296" s="11" t="s">
        <v>1364</v>
      </c>
      <c r="AP296" s="11">
        <v>74.900000000000006</v>
      </c>
      <c r="AQ296" s="11" t="s">
        <v>602</v>
      </c>
      <c r="AR296" s="157">
        <f>[5]Ternopil!$F$294</f>
        <v>6</v>
      </c>
      <c r="AS296" s="157">
        <f>[5]Ternopil!$G$294</f>
        <v>40</v>
      </c>
      <c r="AT296" s="157">
        <f>[5]Ternopil!$H$294</f>
        <v>40</v>
      </c>
      <c r="AU296" s="157">
        <f>[5]Ternopil!$I$294</f>
        <v>2634.4</v>
      </c>
      <c r="AV296" s="157">
        <f>[5]Ternopil!$J$294</f>
        <v>1246</v>
      </c>
      <c r="AW296" s="11"/>
      <c r="AX296" s="33" t="s">
        <v>1364</v>
      </c>
      <c r="AY296" s="33">
        <v>74.900000000000006</v>
      </c>
      <c r="AZ296" s="33" t="s">
        <v>602</v>
      </c>
      <c r="BA296" s="157">
        <f>[6]Ternopil!$F$294</f>
        <v>7</v>
      </c>
      <c r="BB296" s="157" t="str">
        <f>[6]Ternopil!$G$294</f>
        <v>к</v>
      </c>
      <c r="BC296" s="157" t="str">
        <f>[6]Ternopil!$H$294</f>
        <v>к</v>
      </c>
      <c r="BD296" s="157" t="str">
        <f>[6]Ternopil!$I$294</f>
        <v>к</v>
      </c>
      <c r="BE296" s="157" t="str">
        <f>[6]Ternopil!$J$294</f>
        <v>к</v>
      </c>
      <c r="BG296" s="2">
        <v>74.900000000000006</v>
      </c>
      <c r="BH296" s="2" t="s">
        <v>602</v>
      </c>
      <c r="BI296" s="1">
        <f t="shared" si="262"/>
        <v>6</v>
      </c>
      <c r="BJ296" s="1">
        <f t="shared" si="263"/>
        <v>7</v>
      </c>
      <c r="BK296" s="1">
        <f t="shared" si="264"/>
        <v>8</v>
      </c>
      <c r="BL296" s="1">
        <f t="shared" si="265"/>
        <v>6</v>
      </c>
      <c r="BM296" s="1">
        <f t="shared" si="266"/>
        <v>6</v>
      </c>
      <c r="BN296" s="1">
        <f t="shared" si="267"/>
        <v>7</v>
      </c>
      <c r="BP296" s="1" t="str">
        <f t="shared" si="268"/>
        <v>к</v>
      </c>
      <c r="BQ296" s="1">
        <f t="shared" si="269"/>
        <v>26</v>
      </c>
      <c r="BR296" s="1">
        <f t="shared" si="270"/>
        <v>40</v>
      </c>
      <c r="BS296" s="1">
        <f t="shared" si="271"/>
        <v>37</v>
      </c>
      <c r="BT296" s="1">
        <f t="shared" si="272"/>
        <v>40</v>
      </c>
      <c r="BU296" s="1" t="str">
        <f t="shared" si="273"/>
        <v>к</v>
      </c>
      <c r="BW296" s="40" t="str">
        <f t="shared" si="274"/>
        <v/>
      </c>
      <c r="BX296" s="40">
        <f t="shared" si="275"/>
        <v>3.2213700734720174E-4</v>
      </c>
      <c r="BY296" s="40">
        <f t="shared" si="276"/>
        <v>5.0886053404913052E-4</v>
      </c>
      <c r="BZ296" s="40">
        <f t="shared" si="277"/>
        <v>5.1110619958006406E-4</v>
      </c>
      <c r="CA296" s="40">
        <f t="shared" si="278"/>
        <v>5.7546504769166588E-4</v>
      </c>
      <c r="CB296" s="40" t="str">
        <f t="shared" si="279"/>
        <v/>
      </c>
      <c r="CD296" s="10" t="str">
        <f t="shared" si="280"/>
        <v>к</v>
      </c>
      <c r="CE296" s="10">
        <f t="shared" si="281"/>
        <v>590.4</v>
      </c>
      <c r="CF296" s="10">
        <f t="shared" si="282"/>
        <v>1198.4000000000001</v>
      </c>
      <c r="CG296" s="10">
        <f t="shared" si="283"/>
        <v>1179.0999999999999</v>
      </c>
      <c r="CH296" s="10">
        <f t="shared" si="284"/>
        <v>1246</v>
      </c>
      <c r="CI296" s="10" t="str">
        <f t="shared" si="285"/>
        <v>к</v>
      </c>
      <c r="CK296" s="40" t="str">
        <f t="shared" si="286"/>
        <v/>
      </c>
      <c r="CL296" s="40">
        <f t="shared" si="287"/>
        <v>2.8458642059067587E-4</v>
      </c>
      <c r="CM296" s="40">
        <f t="shared" si="288"/>
        <v>5.3756386766975442E-4</v>
      </c>
      <c r="CN296" s="40">
        <f t="shared" si="289"/>
        <v>4.4931768189115982E-4</v>
      </c>
      <c r="CO296" s="40">
        <f t="shared" si="290"/>
        <v>4.1830412925933309E-4</v>
      </c>
      <c r="CP296" s="40" t="str">
        <f t="shared" si="291"/>
        <v/>
      </c>
      <c r="CR296" s="9" t="str">
        <f t="shared" si="292"/>
        <v/>
      </c>
      <c r="CS296" s="9">
        <f t="shared" si="293"/>
        <v>22.707692307692305</v>
      </c>
      <c r="CT296" s="9">
        <f t="shared" si="294"/>
        <v>29.96</v>
      </c>
      <c r="CU296" s="9">
        <f t="shared" si="295"/>
        <v>31.867567567567566</v>
      </c>
      <c r="CV296" s="9">
        <f t="shared" si="296"/>
        <v>31.15</v>
      </c>
      <c r="CW296" s="9" t="str">
        <f t="shared" si="297"/>
        <v/>
      </c>
      <c r="CY296" s="9" t="str">
        <f t="shared" si="298"/>
        <v/>
      </c>
      <c r="CZ296" s="9">
        <f t="shared" si="299"/>
        <v>88.343286893438616</v>
      </c>
      <c r="DA296" s="9">
        <f t="shared" si="300"/>
        <v>105.64070736479097</v>
      </c>
      <c r="DB296" s="9">
        <f t="shared" si="301"/>
        <v>87.91082602017525</v>
      </c>
      <c r="DC296" s="9">
        <f t="shared" si="302"/>
        <v>72.689754301717471</v>
      </c>
      <c r="DD296" s="9" t="str">
        <f t="shared" si="303"/>
        <v/>
      </c>
      <c r="DF296" s="9" t="str">
        <f>IF($A296=2,IF(ISNUMBER(CR296/Ukraine!CR296),100*CR296/Ukraine!CR296,""),"")</f>
        <v/>
      </c>
      <c r="DG296" s="9">
        <f>IF($A296=2,IF(ISNUMBER(CS296/Ukraine!CS296),100*CS296/Ukraine!CS296,""),"")</f>
        <v>51.971574445960016</v>
      </c>
      <c r="DH296" s="9">
        <f>IF($A296=2,IF(ISNUMBER(CT296/Ukraine!CT296),100*CT296/Ukraine!CT296,""),"")</f>
        <v>51.47782532530168</v>
      </c>
      <c r="DI296" s="9">
        <f>IF($A296=2,IF(ISNUMBER(CU296/Ukraine!CU296),100*CU296/Ukraine!CU296,""),"")</f>
        <v>39.773314308622183</v>
      </c>
      <c r="DJ296" s="9">
        <f>IF($A296=2,IF(ISNUMBER(CV296/Ukraine!CV296),100*CV296/Ukraine!CV296,""),"")</f>
        <v>29.399483816331681</v>
      </c>
      <c r="DK296" s="9" t="str">
        <f>IF($A296=2,IF(ISNUMBER(CW296/Ukraine!CW296),100*CW296/Ukraine!CW296,""),"")</f>
        <v/>
      </c>
      <c r="DM296" s="40" t="str">
        <f t="shared" si="304"/>
        <v/>
      </c>
      <c r="DN296" s="40">
        <f t="shared" si="305"/>
        <v>0.53846153846153855</v>
      </c>
      <c r="DO296" s="40">
        <f t="shared" si="306"/>
        <v>-7.4999999999999956E-2</v>
      </c>
      <c r="DP296" s="40">
        <f t="shared" si="307"/>
        <v>8.1081081081081141E-2</v>
      </c>
      <c r="DQ296" s="40" t="str">
        <f t="shared" si="308"/>
        <v/>
      </c>
      <c r="DR296" s="40" t="str">
        <f t="shared" si="261"/>
        <v/>
      </c>
      <c r="DT296" s="40" t="str">
        <f t="shared" si="309"/>
        <v/>
      </c>
      <c r="DU296" s="40">
        <f t="shared" si="310"/>
        <v>0.31937669376693778</v>
      </c>
      <c r="DV296" s="40">
        <f t="shared" si="311"/>
        <v>6.3670479558329829E-2</v>
      </c>
      <c r="DW296" s="40">
        <f t="shared" si="312"/>
        <v>-2.251717411585108E-2</v>
      </c>
      <c r="DX296" s="40" t="str">
        <f t="shared" si="313"/>
        <v/>
      </c>
      <c r="DY296" s="40" t="str">
        <f t="shared" si="314"/>
        <v/>
      </c>
    </row>
    <row r="297" spans="1:129" x14ac:dyDescent="0.2">
      <c r="A297" s="39">
        <f>'Industry selection'!C297</f>
        <v>1</v>
      </c>
      <c r="B297" s="2">
        <v>75</v>
      </c>
      <c r="C297" s="2" t="s">
        <v>604</v>
      </c>
      <c r="E297" s="30" t="s">
        <v>603</v>
      </c>
      <c r="F297" s="31">
        <v>75</v>
      </c>
      <c r="G297" s="32" t="s">
        <v>604</v>
      </c>
      <c r="H297" s="157" t="e">
        <f>[1]Ternopil!$F$295</f>
        <v>#N/A</v>
      </c>
      <c r="I297" s="157" t="e">
        <f>[1]Ternopil!$G$295</f>
        <v>#N/A</v>
      </c>
      <c r="J297" s="157" t="e">
        <f>[1]Ternopil!$H$295</f>
        <v>#N/A</v>
      </c>
      <c r="K297" s="157" t="e">
        <f>[1]Ternopil!$I$295</f>
        <v>#N/A</v>
      </c>
      <c r="L297" s="157" t="e">
        <f>[1]Ternopil!$J$295</f>
        <v>#N/A</v>
      </c>
      <c r="M297" s="11"/>
      <c r="N297" s="33" t="s">
        <v>1020</v>
      </c>
      <c r="O297" s="36">
        <v>75</v>
      </c>
      <c r="P297" s="35" t="s">
        <v>604</v>
      </c>
      <c r="Q297" s="157" t="e">
        <f>[2]Ternopil!$F$295</f>
        <v>#N/A</v>
      </c>
      <c r="R297" s="157" t="e">
        <f>[2]Ternopil!$G$295</f>
        <v>#N/A</v>
      </c>
      <c r="S297" s="157" t="e">
        <f>[2]Ternopil!$H$295</f>
        <v>#N/A</v>
      </c>
      <c r="T297" s="157" t="e">
        <f>[2]Ternopil!$I$295</f>
        <v>#N/A</v>
      </c>
      <c r="U297" s="157" t="e">
        <f>[2]Ternopil!$J$295</f>
        <v>#N/A</v>
      </c>
      <c r="V297" s="11"/>
      <c r="W297" s="36" t="s">
        <v>1365</v>
      </c>
      <c r="X297" s="36">
        <v>75</v>
      </c>
      <c r="Y297" s="36" t="s">
        <v>604</v>
      </c>
      <c r="Z297" s="157">
        <f>[3]Ternopil!$F$295</f>
        <v>1</v>
      </c>
      <c r="AA297" s="157" t="str">
        <f>[3]Ternopil!$G$295</f>
        <v>к</v>
      </c>
      <c r="AB297" s="157" t="str">
        <f>[3]Ternopil!$H$295</f>
        <v>к</v>
      </c>
      <c r="AC297" s="157" t="str">
        <f>[3]Ternopil!$I$295</f>
        <v>к</v>
      </c>
      <c r="AD297" s="157" t="str">
        <f>[3]Ternopil!$J$295</f>
        <v>к</v>
      </c>
      <c r="AE297" s="11"/>
      <c r="AF297" s="37" t="s">
        <v>1365</v>
      </c>
      <c r="AG297" s="37">
        <v>75</v>
      </c>
      <c r="AH297" s="37" t="s">
        <v>604</v>
      </c>
      <c r="AI297" s="157">
        <f>[4]Ternopil!$F$295</f>
        <v>2</v>
      </c>
      <c r="AJ297" s="157" t="str">
        <f>[4]Ternopil!$G$295</f>
        <v>к</v>
      </c>
      <c r="AK297" s="157" t="str">
        <f>[4]Ternopil!$H$295</f>
        <v>к</v>
      </c>
      <c r="AL297" s="157" t="str">
        <f>[4]Ternopil!$I$295</f>
        <v>к</v>
      </c>
      <c r="AM297" s="157" t="str">
        <f>[4]Ternopil!$J$295</f>
        <v>к</v>
      </c>
      <c r="AN297" s="11"/>
      <c r="AO297" s="11" t="s">
        <v>1365</v>
      </c>
      <c r="AP297" s="11">
        <v>75</v>
      </c>
      <c r="AQ297" s="11" t="s">
        <v>604</v>
      </c>
      <c r="AR297" s="157">
        <f>[5]Ternopil!$F$295</f>
        <v>1</v>
      </c>
      <c r="AS297" s="157" t="str">
        <f>[5]Ternopil!$G$295</f>
        <v>к</v>
      </c>
      <c r="AT297" s="157" t="str">
        <f>[5]Ternopil!$H$295</f>
        <v>к</v>
      </c>
      <c r="AU297" s="157" t="str">
        <f>[5]Ternopil!$I$295</f>
        <v>к</v>
      </c>
      <c r="AV297" s="157" t="str">
        <f>[5]Ternopil!$J$295</f>
        <v>к</v>
      </c>
      <c r="AW297" s="11"/>
      <c r="AX297" s="33" t="s">
        <v>1365</v>
      </c>
      <c r="AY297" s="33">
        <v>75</v>
      </c>
      <c r="AZ297" s="33" t="s">
        <v>604</v>
      </c>
      <c r="BA297" s="157" t="e">
        <f>[6]Ternopil!$F$295</f>
        <v>#N/A</v>
      </c>
      <c r="BB297" s="157" t="e">
        <f>[6]Ternopil!$G$295</f>
        <v>#N/A</v>
      </c>
      <c r="BC297" s="157" t="e">
        <f>[6]Ternopil!$H$295</f>
        <v>#N/A</v>
      </c>
      <c r="BD297" s="157" t="e">
        <f>[6]Ternopil!$I$295</f>
        <v>#N/A</v>
      </c>
      <c r="BE297" s="157" t="e">
        <f>[6]Ternopil!$J$295</f>
        <v>#N/A</v>
      </c>
      <c r="BG297" s="2">
        <v>75</v>
      </c>
      <c r="BH297" s="2" t="s">
        <v>604</v>
      </c>
      <c r="BI297" s="1" t="e">
        <f t="shared" si="262"/>
        <v>#N/A</v>
      </c>
      <c r="BJ297" s="1" t="e">
        <f t="shared" si="263"/>
        <v>#N/A</v>
      </c>
      <c r="BK297" s="1">
        <f t="shared" si="264"/>
        <v>1</v>
      </c>
      <c r="BL297" s="1">
        <f t="shared" si="265"/>
        <v>2</v>
      </c>
      <c r="BM297" s="1">
        <f t="shared" si="266"/>
        <v>1</v>
      </c>
      <c r="BN297" s="1" t="e">
        <f t="shared" si="267"/>
        <v>#N/A</v>
      </c>
      <c r="BP297" s="1" t="e">
        <f t="shared" si="268"/>
        <v>#N/A</v>
      </c>
      <c r="BQ297" s="1" t="e">
        <f t="shared" si="269"/>
        <v>#N/A</v>
      </c>
      <c r="BR297" s="1" t="str">
        <f t="shared" si="270"/>
        <v>к</v>
      </c>
      <c r="BS297" s="1" t="str">
        <f t="shared" si="271"/>
        <v>к</v>
      </c>
      <c r="BT297" s="1" t="str">
        <f t="shared" si="272"/>
        <v>к</v>
      </c>
      <c r="BU297" s="1" t="e">
        <f t="shared" si="273"/>
        <v>#N/A</v>
      </c>
      <c r="BW297" s="40" t="str">
        <f t="shared" si="274"/>
        <v/>
      </c>
      <c r="BX297" s="40" t="str">
        <f t="shared" si="275"/>
        <v/>
      </c>
      <c r="BY297" s="40" t="str">
        <f t="shared" si="276"/>
        <v/>
      </c>
      <c r="BZ297" s="40" t="str">
        <f t="shared" si="277"/>
        <v/>
      </c>
      <c r="CA297" s="40" t="str">
        <f t="shared" si="278"/>
        <v/>
      </c>
      <c r="CB297" s="40" t="str">
        <f t="shared" si="279"/>
        <v/>
      </c>
      <c r="CD297" s="10" t="e">
        <f t="shared" si="280"/>
        <v>#N/A</v>
      </c>
      <c r="CE297" s="10" t="e">
        <f t="shared" si="281"/>
        <v>#N/A</v>
      </c>
      <c r="CF297" s="10" t="str">
        <f t="shared" si="282"/>
        <v>к</v>
      </c>
      <c r="CG297" s="10" t="str">
        <f t="shared" si="283"/>
        <v>к</v>
      </c>
      <c r="CH297" s="10" t="str">
        <f t="shared" si="284"/>
        <v>к</v>
      </c>
      <c r="CI297" s="10" t="e">
        <f t="shared" si="285"/>
        <v>#N/A</v>
      </c>
      <c r="CK297" s="40" t="str">
        <f t="shared" si="286"/>
        <v/>
      </c>
      <c r="CL297" s="40" t="str">
        <f t="shared" si="287"/>
        <v/>
      </c>
      <c r="CM297" s="40" t="str">
        <f t="shared" si="288"/>
        <v/>
      </c>
      <c r="CN297" s="40" t="str">
        <f t="shared" si="289"/>
        <v/>
      </c>
      <c r="CO297" s="40" t="str">
        <f t="shared" si="290"/>
        <v/>
      </c>
      <c r="CP297" s="40" t="str">
        <f t="shared" si="291"/>
        <v/>
      </c>
      <c r="CR297" s="9" t="str">
        <f t="shared" si="292"/>
        <v/>
      </c>
      <c r="CS297" s="9" t="str">
        <f t="shared" si="293"/>
        <v/>
      </c>
      <c r="CT297" s="9" t="str">
        <f t="shared" si="294"/>
        <v/>
      </c>
      <c r="CU297" s="9" t="str">
        <f t="shared" si="295"/>
        <v/>
      </c>
      <c r="CV297" s="9" t="str">
        <f t="shared" si="296"/>
        <v/>
      </c>
      <c r="CW297" s="9" t="str">
        <f t="shared" si="297"/>
        <v/>
      </c>
      <c r="CY297" s="9" t="str">
        <f t="shared" si="298"/>
        <v/>
      </c>
      <c r="CZ297" s="9" t="str">
        <f t="shared" si="299"/>
        <v/>
      </c>
      <c r="DA297" s="9" t="str">
        <f t="shared" si="300"/>
        <v/>
      </c>
      <c r="DB297" s="9" t="str">
        <f t="shared" si="301"/>
        <v/>
      </c>
      <c r="DC297" s="9" t="str">
        <f t="shared" si="302"/>
        <v/>
      </c>
      <c r="DD297" s="9" t="str">
        <f t="shared" si="303"/>
        <v/>
      </c>
      <c r="DF297" s="9" t="str">
        <f>IF($A297=2,IF(ISNUMBER(CR297/Ukraine!CR297),100*CR297/Ukraine!CR297,""),"")</f>
        <v/>
      </c>
      <c r="DG297" s="9" t="str">
        <f>IF($A297=2,IF(ISNUMBER(CS297/Ukraine!CS297),100*CS297/Ukraine!CS297,""),"")</f>
        <v/>
      </c>
      <c r="DH297" s="9" t="str">
        <f>IF($A297=2,IF(ISNUMBER(CT297/Ukraine!CT297),100*CT297/Ukraine!CT297,""),"")</f>
        <v/>
      </c>
      <c r="DI297" s="9" t="str">
        <f>IF($A297=2,IF(ISNUMBER(CU297/Ukraine!CU297),100*CU297/Ukraine!CU297,""),"")</f>
        <v/>
      </c>
      <c r="DJ297" s="9" t="str">
        <f>IF($A297=2,IF(ISNUMBER(CV297/Ukraine!CV297),100*CV297/Ukraine!CV297,""),"")</f>
        <v/>
      </c>
      <c r="DK297" s="9" t="str">
        <f>IF($A297=2,IF(ISNUMBER(CW297/Ukraine!CW297),100*CW297/Ukraine!CW297,""),"")</f>
        <v/>
      </c>
      <c r="DM297" s="40" t="str">
        <f t="shared" si="304"/>
        <v/>
      </c>
      <c r="DN297" s="40" t="str">
        <f t="shared" si="305"/>
        <v/>
      </c>
      <c r="DO297" s="40" t="str">
        <f t="shared" si="306"/>
        <v/>
      </c>
      <c r="DP297" s="40" t="str">
        <f t="shared" si="307"/>
        <v/>
      </c>
      <c r="DQ297" s="40" t="str">
        <f t="shared" si="308"/>
        <v/>
      </c>
      <c r="DR297" s="40" t="str">
        <f t="shared" si="261"/>
        <v/>
      </c>
      <c r="DT297" s="40" t="str">
        <f t="shared" si="309"/>
        <v/>
      </c>
      <c r="DU297" s="40" t="str">
        <f t="shared" si="310"/>
        <v/>
      </c>
      <c r="DV297" s="40" t="str">
        <f t="shared" si="311"/>
        <v/>
      </c>
      <c r="DW297" s="40" t="str">
        <f t="shared" si="312"/>
        <v/>
      </c>
      <c r="DX297" s="40" t="str">
        <f t="shared" si="313"/>
        <v/>
      </c>
      <c r="DY297" s="40" t="str">
        <f t="shared" si="314"/>
        <v/>
      </c>
    </row>
    <row r="298" spans="1:129" x14ac:dyDescent="0.2">
      <c r="A298" s="39" t="str">
        <f>'Industry selection'!C298</f>
        <v/>
      </c>
      <c r="B298" s="2" t="s">
        <v>606</v>
      </c>
      <c r="C298" s="2" t="s">
        <v>607</v>
      </c>
      <c r="E298" s="30" t="s">
        <v>605</v>
      </c>
      <c r="F298" s="31" t="s">
        <v>606</v>
      </c>
      <c r="G298" s="32" t="s">
        <v>607</v>
      </c>
      <c r="H298" s="157">
        <f>[1]Ternopil!$F$296</f>
        <v>210</v>
      </c>
      <c r="I298" s="157">
        <f>[1]Ternopil!$G$296</f>
        <v>3370</v>
      </c>
      <c r="J298" s="157">
        <f>[1]Ternopil!$H$296</f>
        <v>3314</v>
      </c>
      <c r="K298" s="157">
        <f>[1]Ternopil!$I$296</f>
        <v>353161.5</v>
      </c>
      <c r="L298" s="157">
        <f>[1]Ternopil!$J$296</f>
        <v>58539.199999999997</v>
      </c>
      <c r="M298" s="11"/>
      <c r="N298" s="33" t="s">
        <v>1021</v>
      </c>
      <c r="O298" s="36" t="s">
        <v>606</v>
      </c>
      <c r="P298" s="35" t="s">
        <v>607</v>
      </c>
      <c r="Q298" s="157">
        <f>[2]Ternopil!$F$296</f>
        <v>222</v>
      </c>
      <c r="R298" s="157">
        <f>[2]Ternopil!$G$296</f>
        <v>2862</v>
      </c>
      <c r="S298" s="157">
        <f>[2]Ternopil!$H$296</f>
        <v>2792</v>
      </c>
      <c r="T298" s="157">
        <f>[2]Ternopil!$I$296</f>
        <v>168974.4</v>
      </c>
      <c r="U298" s="157">
        <f>[2]Ternopil!$J$296</f>
        <v>46894.2</v>
      </c>
      <c r="V298" s="11"/>
      <c r="W298" s="36" t="s">
        <v>1366</v>
      </c>
      <c r="X298" s="36" t="s">
        <v>606</v>
      </c>
      <c r="Y298" s="36" t="s">
        <v>607</v>
      </c>
      <c r="Z298" s="157">
        <f>[3]Ternopil!$F$296</f>
        <v>216</v>
      </c>
      <c r="AA298" s="157">
        <f>[3]Ternopil!$G$296</f>
        <v>2695</v>
      </c>
      <c r="AB298" s="157">
        <f>[3]Ternopil!$H$296</f>
        <v>2614</v>
      </c>
      <c r="AC298" s="157">
        <f>[3]Ternopil!$I$296</f>
        <v>167145.1</v>
      </c>
      <c r="AD298" s="157">
        <f>[3]Ternopil!$J$296</f>
        <v>48082.3</v>
      </c>
      <c r="AE298" s="11"/>
      <c r="AF298" s="37" t="s">
        <v>1366</v>
      </c>
      <c r="AG298" s="37" t="s">
        <v>606</v>
      </c>
      <c r="AH298" s="37" t="s">
        <v>607</v>
      </c>
      <c r="AI298" s="157">
        <f>[4]Ternopil!$F$296</f>
        <v>220</v>
      </c>
      <c r="AJ298" s="157">
        <f>[4]Ternopil!$G$296</f>
        <v>2966</v>
      </c>
      <c r="AK298" s="157">
        <f>[4]Ternopil!$H$296</f>
        <v>2897</v>
      </c>
      <c r="AL298" s="157">
        <f>[4]Ternopil!$I$296</f>
        <v>261150.5</v>
      </c>
      <c r="AM298" s="157">
        <f>[4]Ternopil!$J$296</f>
        <v>66447.899999999994</v>
      </c>
      <c r="AN298" s="11"/>
      <c r="AO298" s="11" t="s">
        <v>1366</v>
      </c>
      <c r="AP298" s="11" t="s">
        <v>606</v>
      </c>
      <c r="AQ298" s="11" t="s">
        <v>607</v>
      </c>
      <c r="AR298" s="157">
        <f>[5]Ternopil!$F$296</f>
        <v>189</v>
      </c>
      <c r="AS298" s="157">
        <f>[5]Ternopil!$G$296</f>
        <v>3143</v>
      </c>
      <c r="AT298" s="157">
        <f>[5]Ternopil!$H$296</f>
        <v>3098</v>
      </c>
      <c r="AU298" s="157">
        <f>[5]Ternopil!$I$296</f>
        <v>317006.09999999998</v>
      </c>
      <c r="AV298" s="157">
        <f>[5]Ternopil!$J$296</f>
        <v>81501.7</v>
      </c>
      <c r="AW298" s="11"/>
      <c r="AX298" s="33" t="s">
        <v>1366</v>
      </c>
      <c r="AY298" s="33" t="s">
        <v>606</v>
      </c>
      <c r="AZ298" s="33" t="s">
        <v>607</v>
      </c>
      <c r="BA298" s="157">
        <f>[6]Ternopil!$F$296</f>
        <v>218</v>
      </c>
      <c r="BB298" s="157">
        <f>[6]Ternopil!$G$296</f>
        <v>2640</v>
      </c>
      <c r="BC298" s="157">
        <f>[6]Ternopil!$H$296</f>
        <v>2580</v>
      </c>
      <c r="BD298" s="157">
        <f>[6]Ternopil!$I$296</f>
        <v>304855.2</v>
      </c>
      <c r="BE298" s="157">
        <f>[6]Ternopil!$J$296</f>
        <v>112563.7</v>
      </c>
      <c r="BG298" s="2" t="s">
        <v>606</v>
      </c>
      <c r="BH298" s="2" t="s">
        <v>607</v>
      </c>
      <c r="BI298" s="1">
        <f t="shared" si="262"/>
        <v>210</v>
      </c>
      <c r="BJ298" s="1">
        <f t="shared" si="263"/>
        <v>222</v>
      </c>
      <c r="BK298" s="1">
        <f t="shared" si="264"/>
        <v>216</v>
      </c>
      <c r="BL298" s="1">
        <f t="shared" si="265"/>
        <v>220</v>
      </c>
      <c r="BM298" s="1">
        <f t="shared" si="266"/>
        <v>189</v>
      </c>
      <c r="BN298" s="1">
        <f t="shared" si="267"/>
        <v>218</v>
      </c>
      <c r="BP298" s="1">
        <f t="shared" si="268"/>
        <v>3314</v>
      </c>
      <c r="BQ298" s="1">
        <f t="shared" si="269"/>
        <v>2792</v>
      </c>
      <c r="BR298" s="1">
        <f t="shared" si="270"/>
        <v>2614</v>
      </c>
      <c r="BS298" s="1">
        <f t="shared" si="271"/>
        <v>2897</v>
      </c>
      <c r="BT298" s="1">
        <f t="shared" si="272"/>
        <v>3098</v>
      </c>
      <c r="BU298" s="1">
        <f t="shared" si="273"/>
        <v>2580</v>
      </c>
      <c r="BW298" s="40" t="str">
        <f t="shared" si="274"/>
        <v/>
      </c>
      <c r="BX298" s="40" t="str">
        <f t="shared" si="275"/>
        <v/>
      </c>
      <c r="BY298" s="40" t="str">
        <f t="shared" si="276"/>
        <v/>
      </c>
      <c r="BZ298" s="40" t="str">
        <f t="shared" si="277"/>
        <v/>
      </c>
      <c r="CA298" s="40" t="str">
        <f t="shared" si="278"/>
        <v/>
      </c>
      <c r="CB298" s="40" t="str">
        <f t="shared" si="279"/>
        <v/>
      </c>
      <c r="CD298" s="10">
        <f t="shared" si="280"/>
        <v>58539.199999999997</v>
      </c>
      <c r="CE298" s="10">
        <f t="shared" si="281"/>
        <v>46894.2</v>
      </c>
      <c r="CF298" s="10">
        <f t="shared" si="282"/>
        <v>48082.3</v>
      </c>
      <c r="CG298" s="10">
        <f t="shared" si="283"/>
        <v>66447.899999999994</v>
      </c>
      <c r="CH298" s="10">
        <f t="shared" si="284"/>
        <v>81501.7</v>
      </c>
      <c r="CI298" s="10">
        <f t="shared" si="285"/>
        <v>112563.7</v>
      </c>
      <c r="CK298" s="40" t="str">
        <f t="shared" si="286"/>
        <v/>
      </c>
      <c r="CL298" s="40" t="str">
        <f t="shared" si="287"/>
        <v/>
      </c>
      <c r="CM298" s="40" t="str">
        <f t="shared" si="288"/>
        <v/>
      </c>
      <c r="CN298" s="40" t="str">
        <f t="shared" si="289"/>
        <v/>
      </c>
      <c r="CO298" s="40" t="str">
        <f t="shared" si="290"/>
        <v/>
      </c>
      <c r="CP298" s="40" t="str">
        <f t="shared" si="291"/>
        <v/>
      </c>
      <c r="CR298" s="9" t="str">
        <f t="shared" si="292"/>
        <v/>
      </c>
      <c r="CS298" s="9" t="str">
        <f t="shared" si="293"/>
        <v/>
      </c>
      <c r="CT298" s="9" t="str">
        <f t="shared" si="294"/>
        <v/>
      </c>
      <c r="CU298" s="9" t="str">
        <f t="shared" si="295"/>
        <v/>
      </c>
      <c r="CV298" s="9" t="str">
        <f t="shared" si="296"/>
        <v/>
      </c>
      <c r="CW298" s="9" t="str">
        <f t="shared" si="297"/>
        <v/>
      </c>
      <c r="CY298" s="9" t="str">
        <f t="shared" si="298"/>
        <v/>
      </c>
      <c r="CZ298" s="9" t="str">
        <f t="shared" si="299"/>
        <v/>
      </c>
      <c r="DA298" s="9" t="str">
        <f t="shared" si="300"/>
        <v/>
      </c>
      <c r="DB298" s="9" t="str">
        <f t="shared" si="301"/>
        <v/>
      </c>
      <c r="DC298" s="9" t="str">
        <f t="shared" si="302"/>
        <v/>
      </c>
      <c r="DD298" s="9" t="str">
        <f t="shared" si="303"/>
        <v/>
      </c>
      <c r="DF298" s="9" t="str">
        <f>IF($A298=2,IF(ISNUMBER(CR298/Ukraine!CR298),100*CR298/Ukraine!CR298,""),"")</f>
        <v/>
      </c>
      <c r="DG298" s="9" t="str">
        <f>IF($A298=2,IF(ISNUMBER(CS298/Ukraine!CS298),100*CS298/Ukraine!CS298,""),"")</f>
        <v/>
      </c>
      <c r="DH298" s="9" t="str">
        <f>IF($A298=2,IF(ISNUMBER(CT298/Ukraine!CT298),100*CT298/Ukraine!CT298,""),"")</f>
        <v/>
      </c>
      <c r="DI298" s="9" t="str">
        <f>IF($A298=2,IF(ISNUMBER(CU298/Ukraine!CU298),100*CU298/Ukraine!CU298,""),"")</f>
        <v/>
      </c>
      <c r="DJ298" s="9" t="str">
        <f>IF($A298=2,IF(ISNUMBER(CV298/Ukraine!CV298),100*CV298/Ukraine!CV298,""),"")</f>
        <v/>
      </c>
      <c r="DK298" s="9" t="str">
        <f>IF($A298=2,IF(ISNUMBER(CW298/Ukraine!CW298),100*CW298/Ukraine!CW298,""),"")</f>
        <v/>
      </c>
      <c r="DM298" s="40" t="str">
        <f t="shared" si="304"/>
        <v/>
      </c>
      <c r="DN298" s="40" t="str">
        <f t="shared" si="305"/>
        <v/>
      </c>
      <c r="DO298" s="40" t="str">
        <f t="shared" si="306"/>
        <v/>
      </c>
      <c r="DP298" s="40" t="str">
        <f t="shared" si="307"/>
        <v/>
      </c>
      <c r="DQ298" s="40" t="str">
        <f t="shared" si="308"/>
        <v/>
      </c>
      <c r="DR298" s="40" t="str">
        <f t="shared" si="261"/>
        <v/>
      </c>
      <c r="DT298" s="40" t="str">
        <f t="shared" si="309"/>
        <v/>
      </c>
      <c r="DU298" s="40" t="str">
        <f t="shared" si="310"/>
        <v/>
      </c>
      <c r="DV298" s="40" t="str">
        <f t="shared" si="311"/>
        <v/>
      </c>
      <c r="DW298" s="40" t="str">
        <f t="shared" si="312"/>
        <v/>
      </c>
      <c r="DX298" s="40" t="str">
        <f t="shared" si="313"/>
        <v/>
      </c>
      <c r="DY298" s="40" t="str">
        <f t="shared" si="314"/>
        <v/>
      </c>
    </row>
    <row r="299" spans="1:129" x14ac:dyDescent="0.2">
      <c r="A299" s="39" t="str">
        <f>'Industry selection'!C299</f>
        <v/>
      </c>
      <c r="B299" s="2">
        <v>77</v>
      </c>
      <c r="C299" s="2" t="s">
        <v>609</v>
      </c>
      <c r="E299" s="30" t="s">
        <v>608</v>
      </c>
      <c r="F299" s="31">
        <v>77</v>
      </c>
      <c r="G299" s="32" t="s">
        <v>609</v>
      </c>
      <c r="H299" s="157">
        <f>[1]Ternopil!$F$297</f>
        <v>28</v>
      </c>
      <c r="I299" s="157">
        <f>[1]Ternopil!$G$297</f>
        <v>804</v>
      </c>
      <c r="J299" s="157">
        <f>[1]Ternopil!$H$297</f>
        <v>803</v>
      </c>
      <c r="K299" s="157">
        <f>[1]Ternopil!$I$297</f>
        <v>246231.7</v>
      </c>
      <c r="L299" s="157">
        <f>[1]Ternopil!$J$297</f>
        <v>15686.9</v>
      </c>
      <c r="M299" s="11"/>
      <c r="N299" s="33" t="s">
        <v>1022</v>
      </c>
      <c r="O299" s="36">
        <v>77</v>
      </c>
      <c r="P299" s="35" t="s">
        <v>609</v>
      </c>
      <c r="Q299" s="157">
        <f>[2]Ternopil!$F$297</f>
        <v>28</v>
      </c>
      <c r="R299" s="157">
        <f>[2]Ternopil!$G$297</f>
        <v>280</v>
      </c>
      <c r="S299" s="157">
        <f>[2]Ternopil!$H$297</f>
        <v>270</v>
      </c>
      <c r="T299" s="157">
        <f>[2]Ternopil!$I$297</f>
        <v>50465.599999999999</v>
      </c>
      <c r="U299" s="157">
        <f>[2]Ternopil!$J$297</f>
        <v>5204</v>
      </c>
      <c r="V299" s="11"/>
      <c r="W299" s="36" t="s">
        <v>1367</v>
      </c>
      <c r="X299" s="36">
        <v>77</v>
      </c>
      <c r="Y299" s="36" t="s">
        <v>609</v>
      </c>
      <c r="Z299" s="157">
        <f>[3]Ternopil!$F$297</f>
        <v>24</v>
      </c>
      <c r="AA299" s="157">
        <f>[3]Ternopil!$G$297</f>
        <v>238</v>
      </c>
      <c r="AB299" s="157">
        <f>[3]Ternopil!$H$297</f>
        <v>236</v>
      </c>
      <c r="AC299" s="157">
        <f>[3]Ternopil!$I$297</f>
        <v>41822.699999999997</v>
      </c>
      <c r="AD299" s="157">
        <f>[3]Ternopil!$J$297</f>
        <v>5373.4</v>
      </c>
      <c r="AE299" s="11"/>
      <c r="AF299" s="37" t="s">
        <v>1367</v>
      </c>
      <c r="AG299" s="37">
        <v>77</v>
      </c>
      <c r="AH299" s="37" t="s">
        <v>609</v>
      </c>
      <c r="AI299" s="157">
        <f>[4]Ternopil!$F$297</f>
        <v>26</v>
      </c>
      <c r="AJ299" s="157">
        <f>[4]Ternopil!$G$297</f>
        <v>218</v>
      </c>
      <c r="AK299" s="157">
        <f>[4]Ternopil!$H$297</f>
        <v>213</v>
      </c>
      <c r="AL299" s="157">
        <f>[4]Ternopil!$I$297</f>
        <v>28203.4</v>
      </c>
      <c r="AM299" s="157">
        <f>[4]Ternopil!$J$297</f>
        <v>6343.8</v>
      </c>
      <c r="AN299" s="11"/>
      <c r="AO299" s="11" t="s">
        <v>1367</v>
      </c>
      <c r="AP299" s="11">
        <v>77</v>
      </c>
      <c r="AQ299" s="11" t="s">
        <v>609</v>
      </c>
      <c r="AR299" s="157">
        <f>[5]Ternopil!$F$297</f>
        <v>28</v>
      </c>
      <c r="AS299" s="157">
        <f>[5]Ternopil!$G$297</f>
        <v>386</v>
      </c>
      <c r="AT299" s="157">
        <f>[5]Ternopil!$H$297</f>
        <v>383</v>
      </c>
      <c r="AU299" s="157">
        <f>[5]Ternopil!$I$297</f>
        <v>115458.1</v>
      </c>
      <c r="AV299" s="157">
        <f>[5]Ternopil!$J$297</f>
        <v>11289.4</v>
      </c>
      <c r="AW299" s="11"/>
      <c r="AX299" s="33" t="s">
        <v>1367</v>
      </c>
      <c r="AY299" s="33">
        <v>77</v>
      </c>
      <c r="AZ299" s="33" t="s">
        <v>609</v>
      </c>
      <c r="BA299" s="157">
        <f>[6]Ternopil!$F$297</f>
        <v>33</v>
      </c>
      <c r="BB299" s="157">
        <f>[6]Ternopil!$G$297</f>
        <v>233</v>
      </c>
      <c r="BC299" s="157">
        <f>[6]Ternopil!$H$297</f>
        <v>229</v>
      </c>
      <c r="BD299" s="157">
        <f>[6]Ternopil!$I$297</f>
        <v>57362.400000000001</v>
      </c>
      <c r="BE299" s="157">
        <f>[6]Ternopil!$J$297</f>
        <v>12688.5</v>
      </c>
      <c r="BG299" s="2">
        <v>77</v>
      </c>
      <c r="BH299" s="2" t="s">
        <v>609</v>
      </c>
      <c r="BI299" s="1">
        <f t="shared" si="262"/>
        <v>28</v>
      </c>
      <c r="BJ299" s="1">
        <f t="shared" si="263"/>
        <v>28</v>
      </c>
      <c r="BK299" s="1">
        <f t="shared" si="264"/>
        <v>24</v>
      </c>
      <c r="BL299" s="1">
        <f t="shared" si="265"/>
        <v>26</v>
      </c>
      <c r="BM299" s="1">
        <f t="shared" si="266"/>
        <v>28</v>
      </c>
      <c r="BN299" s="1">
        <f t="shared" si="267"/>
        <v>33</v>
      </c>
      <c r="BP299" s="1">
        <f t="shared" si="268"/>
        <v>803</v>
      </c>
      <c r="BQ299" s="1">
        <f t="shared" si="269"/>
        <v>270</v>
      </c>
      <c r="BR299" s="1">
        <f t="shared" si="270"/>
        <v>236</v>
      </c>
      <c r="BS299" s="1">
        <f t="shared" si="271"/>
        <v>213</v>
      </c>
      <c r="BT299" s="1">
        <f t="shared" si="272"/>
        <v>383</v>
      </c>
      <c r="BU299" s="1">
        <f t="shared" si="273"/>
        <v>229</v>
      </c>
      <c r="BW299" s="40" t="str">
        <f t="shared" si="274"/>
        <v/>
      </c>
      <c r="BX299" s="40" t="str">
        <f t="shared" si="275"/>
        <v/>
      </c>
      <c r="BY299" s="40" t="str">
        <f t="shared" si="276"/>
        <v/>
      </c>
      <c r="BZ299" s="40" t="str">
        <f t="shared" si="277"/>
        <v/>
      </c>
      <c r="CA299" s="40" t="str">
        <f t="shared" si="278"/>
        <v/>
      </c>
      <c r="CB299" s="40" t="str">
        <f t="shared" si="279"/>
        <v/>
      </c>
      <c r="CD299" s="10">
        <f t="shared" si="280"/>
        <v>15686.9</v>
      </c>
      <c r="CE299" s="10">
        <f t="shared" si="281"/>
        <v>5204</v>
      </c>
      <c r="CF299" s="10">
        <f t="shared" si="282"/>
        <v>5373.4</v>
      </c>
      <c r="CG299" s="10">
        <f t="shared" si="283"/>
        <v>6343.8</v>
      </c>
      <c r="CH299" s="10">
        <f t="shared" si="284"/>
        <v>11289.4</v>
      </c>
      <c r="CI299" s="10">
        <f t="shared" si="285"/>
        <v>12688.5</v>
      </c>
      <c r="CK299" s="40" t="str">
        <f t="shared" si="286"/>
        <v/>
      </c>
      <c r="CL299" s="40" t="str">
        <f t="shared" si="287"/>
        <v/>
      </c>
      <c r="CM299" s="40" t="str">
        <f t="shared" si="288"/>
        <v/>
      </c>
      <c r="CN299" s="40" t="str">
        <f t="shared" si="289"/>
        <v/>
      </c>
      <c r="CO299" s="40" t="str">
        <f t="shared" si="290"/>
        <v/>
      </c>
      <c r="CP299" s="40" t="str">
        <f t="shared" si="291"/>
        <v/>
      </c>
      <c r="CR299" s="9" t="str">
        <f t="shared" si="292"/>
        <v/>
      </c>
      <c r="CS299" s="9" t="str">
        <f t="shared" si="293"/>
        <v/>
      </c>
      <c r="CT299" s="9" t="str">
        <f t="shared" si="294"/>
        <v/>
      </c>
      <c r="CU299" s="9" t="str">
        <f t="shared" si="295"/>
        <v/>
      </c>
      <c r="CV299" s="9" t="str">
        <f t="shared" si="296"/>
        <v/>
      </c>
      <c r="CW299" s="9" t="str">
        <f t="shared" si="297"/>
        <v/>
      </c>
      <c r="CY299" s="9" t="str">
        <f t="shared" si="298"/>
        <v/>
      </c>
      <c r="CZ299" s="9" t="str">
        <f t="shared" si="299"/>
        <v/>
      </c>
      <c r="DA299" s="9" t="str">
        <f t="shared" si="300"/>
        <v/>
      </c>
      <c r="DB299" s="9" t="str">
        <f t="shared" si="301"/>
        <v/>
      </c>
      <c r="DC299" s="9" t="str">
        <f t="shared" si="302"/>
        <v/>
      </c>
      <c r="DD299" s="9" t="str">
        <f t="shared" si="303"/>
        <v/>
      </c>
      <c r="DF299" s="9" t="str">
        <f>IF($A299=2,IF(ISNUMBER(CR299/Ukraine!CR299),100*CR299/Ukraine!CR299,""),"")</f>
        <v/>
      </c>
      <c r="DG299" s="9" t="str">
        <f>IF($A299=2,IF(ISNUMBER(CS299/Ukraine!CS299),100*CS299/Ukraine!CS299,""),"")</f>
        <v/>
      </c>
      <c r="DH299" s="9" t="str">
        <f>IF($A299=2,IF(ISNUMBER(CT299/Ukraine!CT299),100*CT299/Ukraine!CT299,""),"")</f>
        <v/>
      </c>
      <c r="DI299" s="9" t="str">
        <f>IF($A299=2,IF(ISNUMBER(CU299/Ukraine!CU299),100*CU299/Ukraine!CU299,""),"")</f>
        <v/>
      </c>
      <c r="DJ299" s="9" t="str">
        <f>IF($A299=2,IF(ISNUMBER(CV299/Ukraine!CV299),100*CV299/Ukraine!CV299,""),"")</f>
        <v/>
      </c>
      <c r="DK299" s="9" t="str">
        <f>IF($A299=2,IF(ISNUMBER(CW299/Ukraine!CW299),100*CW299/Ukraine!CW299,""),"")</f>
        <v/>
      </c>
      <c r="DM299" s="40" t="str">
        <f t="shared" si="304"/>
        <v/>
      </c>
      <c r="DN299" s="40" t="str">
        <f t="shared" si="305"/>
        <v/>
      </c>
      <c r="DO299" s="40" t="str">
        <f t="shared" si="306"/>
        <v/>
      </c>
      <c r="DP299" s="40" t="str">
        <f t="shared" si="307"/>
        <v/>
      </c>
      <c r="DQ299" s="40" t="str">
        <f t="shared" si="308"/>
        <v/>
      </c>
      <c r="DR299" s="40" t="str">
        <f t="shared" si="261"/>
        <v/>
      </c>
      <c r="DT299" s="40" t="str">
        <f t="shared" si="309"/>
        <v/>
      </c>
      <c r="DU299" s="40" t="str">
        <f t="shared" si="310"/>
        <v/>
      </c>
      <c r="DV299" s="40" t="str">
        <f t="shared" si="311"/>
        <v/>
      </c>
      <c r="DW299" s="40" t="str">
        <f t="shared" si="312"/>
        <v/>
      </c>
      <c r="DX299" s="40" t="str">
        <f t="shared" si="313"/>
        <v/>
      </c>
      <c r="DY299" s="40" t="str">
        <f t="shared" si="314"/>
        <v/>
      </c>
    </row>
    <row r="300" spans="1:129" x14ac:dyDescent="0.2">
      <c r="A300" s="39">
        <f>'Industry selection'!C300</f>
        <v>2</v>
      </c>
      <c r="B300" s="2">
        <v>77.099999999999994</v>
      </c>
      <c r="C300" s="2" t="s">
        <v>611</v>
      </c>
      <c r="E300" s="30" t="s">
        <v>610</v>
      </c>
      <c r="F300" s="31">
        <v>77.099999999999994</v>
      </c>
      <c r="G300" s="32" t="s">
        <v>611</v>
      </c>
      <c r="H300" s="157">
        <f>[1]Ternopil!$F$298</f>
        <v>13</v>
      </c>
      <c r="I300" s="157" t="str">
        <f>[1]Ternopil!$G$298</f>
        <v>к</v>
      </c>
      <c r="J300" s="157" t="str">
        <f>[1]Ternopil!$H$298</f>
        <v>к</v>
      </c>
      <c r="K300" s="157" t="str">
        <f>[1]Ternopil!$I$298</f>
        <v>к</v>
      </c>
      <c r="L300" s="157" t="str">
        <f>[1]Ternopil!$J$298</f>
        <v>к</v>
      </c>
      <c r="M300" s="11"/>
      <c r="N300" s="33" t="s">
        <v>1023</v>
      </c>
      <c r="O300" s="36">
        <v>77.099999999999994</v>
      </c>
      <c r="P300" s="35" t="s">
        <v>611</v>
      </c>
      <c r="Q300" s="157">
        <f>[2]Ternopil!$F$298</f>
        <v>14</v>
      </c>
      <c r="R300" s="157">
        <f>[2]Ternopil!$G$298</f>
        <v>69</v>
      </c>
      <c r="S300" s="157">
        <f>[2]Ternopil!$H$298</f>
        <v>68</v>
      </c>
      <c r="T300" s="157">
        <f>[2]Ternopil!$I$298</f>
        <v>34896.300000000003</v>
      </c>
      <c r="U300" s="157">
        <f>[2]Ternopil!$J$298</f>
        <v>1967.8</v>
      </c>
      <c r="V300" s="11"/>
      <c r="W300" s="36" t="s">
        <v>1368</v>
      </c>
      <c r="X300" s="36">
        <v>77.099999999999994</v>
      </c>
      <c r="Y300" s="36" t="s">
        <v>611</v>
      </c>
      <c r="Z300" s="157">
        <f>[3]Ternopil!$F$298</f>
        <v>9</v>
      </c>
      <c r="AA300" s="157" t="str">
        <f>[3]Ternopil!$G$298</f>
        <v>к</v>
      </c>
      <c r="AB300" s="157" t="str">
        <f>[3]Ternopil!$H$298</f>
        <v>к</v>
      </c>
      <c r="AC300" s="157" t="str">
        <f>[3]Ternopil!$I$298</f>
        <v>к</v>
      </c>
      <c r="AD300" s="157" t="str">
        <f>[3]Ternopil!$J$298</f>
        <v>к</v>
      </c>
      <c r="AE300" s="11"/>
      <c r="AF300" s="37" t="s">
        <v>1368</v>
      </c>
      <c r="AG300" s="37">
        <v>77.099999999999994</v>
      </c>
      <c r="AH300" s="37" t="s">
        <v>611</v>
      </c>
      <c r="AI300" s="157">
        <f>[4]Ternopil!$F$298</f>
        <v>13</v>
      </c>
      <c r="AJ300" s="157">
        <f>[4]Ternopil!$G$298</f>
        <v>23</v>
      </c>
      <c r="AK300" s="157">
        <f>[4]Ternopil!$H$298</f>
        <v>18</v>
      </c>
      <c r="AL300" s="157">
        <f>[4]Ternopil!$I$298</f>
        <v>2160.1</v>
      </c>
      <c r="AM300" s="157">
        <f>[4]Ternopil!$J$298</f>
        <v>375</v>
      </c>
      <c r="AN300" s="11"/>
      <c r="AO300" s="11" t="s">
        <v>1368</v>
      </c>
      <c r="AP300" s="11">
        <v>77.099999999999994</v>
      </c>
      <c r="AQ300" s="11" t="s">
        <v>611</v>
      </c>
      <c r="AR300" s="157">
        <f>[5]Ternopil!$F$298</f>
        <v>10</v>
      </c>
      <c r="AS300" s="157" t="str">
        <f>[5]Ternopil!$G$298</f>
        <v>к</v>
      </c>
      <c r="AT300" s="157" t="str">
        <f>[5]Ternopil!$H$298</f>
        <v>к</v>
      </c>
      <c r="AU300" s="157" t="str">
        <f>[5]Ternopil!$I$298</f>
        <v>к</v>
      </c>
      <c r="AV300" s="157" t="str">
        <f>[5]Ternopil!$J$298</f>
        <v>к</v>
      </c>
      <c r="AW300" s="11"/>
      <c r="AX300" s="33" t="s">
        <v>1368</v>
      </c>
      <c r="AY300" s="33">
        <v>77.099999999999994</v>
      </c>
      <c r="AZ300" s="33" t="s">
        <v>611</v>
      </c>
      <c r="BA300" s="157">
        <f>[6]Ternopil!$F$298</f>
        <v>12</v>
      </c>
      <c r="BB300" s="157">
        <f>[6]Ternopil!$G$298</f>
        <v>44</v>
      </c>
      <c r="BC300" s="157">
        <f>[6]Ternopil!$H$298</f>
        <v>43</v>
      </c>
      <c r="BD300" s="157">
        <f>[6]Ternopil!$I$298</f>
        <v>7976.9</v>
      </c>
      <c r="BE300" s="157">
        <f>[6]Ternopil!$J$298</f>
        <v>2246.9</v>
      </c>
      <c r="BG300" s="2">
        <v>77.099999999999994</v>
      </c>
      <c r="BH300" s="2" t="s">
        <v>611</v>
      </c>
      <c r="BI300" s="1">
        <f t="shared" si="262"/>
        <v>13</v>
      </c>
      <c r="BJ300" s="1">
        <f t="shared" si="263"/>
        <v>14</v>
      </c>
      <c r="BK300" s="1">
        <f t="shared" si="264"/>
        <v>9</v>
      </c>
      <c r="BL300" s="1">
        <f t="shared" si="265"/>
        <v>13</v>
      </c>
      <c r="BM300" s="1">
        <f t="shared" si="266"/>
        <v>10</v>
      </c>
      <c r="BN300" s="1">
        <f t="shared" si="267"/>
        <v>12</v>
      </c>
      <c r="BP300" s="1" t="str">
        <f t="shared" si="268"/>
        <v>к</v>
      </c>
      <c r="BQ300" s="1">
        <f t="shared" si="269"/>
        <v>68</v>
      </c>
      <c r="BR300" s="1" t="str">
        <f t="shared" si="270"/>
        <v>к</v>
      </c>
      <c r="BS300" s="1">
        <f t="shared" si="271"/>
        <v>18</v>
      </c>
      <c r="BT300" s="1" t="str">
        <f t="shared" si="272"/>
        <v>к</v>
      </c>
      <c r="BU300" s="1">
        <f t="shared" si="273"/>
        <v>43</v>
      </c>
      <c r="BW300" s="40" t="str">
        <f t="shared" si="274"/>
        <v/>
      </c>
      <c r="BX300" s="40">
        <f t="shared" si="275"/>
        <v>8.4251217306191225E-4</v>
      </c>
      <c r="BY300" s="40" t="str">
        <f t="shared" si="276"/>
        <v/>
      </c>
      <c r="BZ300" s="40">
        <f t="shared" si="277"/>
        <v>2.4864625925516632E-4</v>
      </c>
      <c r="CA300" s="40" t="str">
        <f t="shared" si="278"/>
        <v/>
      </c>
      <c r="CB300" s="40">
        <f t="shared" si="279"/>
        <v>6.068903222164199E-4</v>
      </c>
      <c r="CD300" s="10" t="str">
        <f t="shared" si="280"/>
        <v>к</v>
      </c>
      <c r="CE300" s="10">
        <f t="shared" si="281"/>
        <v>1967.8</v>
      </c>
      <c r="CF300" s="10" t="str">
        <f t="shared" si="282"/>
        <v>к</v>
      </c>
      <c r="CG300" s="10">
        <f t="shared" si="283"/>
        <v>375</v>
      </c>
      <c r="CH300" s="10" t="str">
        <f t="shared" si="284"/>
        <v>к</v>
      </c>
      <c r="CI300" s="10">
        <f t="shared" si="285"/>
        <v>2246.9</v>
      </c>
      <c r="CK300" s="40" t="str">
        <f t="shared" si="286"/>
        <v/>
      </c>
      <c r="CL300" s="40">
        <f t="shared" si="287"/>
        <v>9.4852499735489839E-4</v>
      </c>
      <c r="CM300" s="40" t="str">
        <f t="shared" si="288"/>
        <v/>
      </c>
      <c r="CN300" s="40">
        <f t="shared" si="289"/>
        <v>1.4290062819878293E-4</v>
      </c>
      <c r="CO300" s="40" t="str">
        <f t="shared" si="290"/>
        <v/>
      </c>
      <c r="CP300" s="40">
        <f t="shared" si="291"/>
        <v>5.1870783320162302E-4</v>
      </c>
      <c r="CR300" s="9" t="str">
        <f t="shared" si="292"/>
        <v/>
      </c>
      <c r="CS300" s="9">
        <f t="shared" si="293"/>
        <v>28.938235294117646</v>
      </c>
      <c r="CT300" s="9" t="str">
        <f t="shared" si="294"/>
        <v/>
      </c>
      <c r="CU300" s="9">
        <f t="shared" si="295"/>
        <v>20.833333333333332</v>
      </c>
      <c r="CV300" s="9" t="str">
        <f t="shared" si="296"/>
        <v/>
      </c>
      <c r="CW300" s="9">
        <f t="shared" si="297"/>
        <v>52.253488372093024</v>
      </c>
      <c r="CY300" s="9" t="str">
        <f t="shared" si="298"/>
        <v/>
      </c>
      <c r="CZ300" s="9">
        <f t="shared" si="299"/>
        <v>112.58294273751649</v>
      </c>
      <c r="DA300" s="9" t="str">
        <f t="shared" si="300"/>
        <v/>
      </c>
      <c r="DB300" s="9">
        <f t="shared" si="301"/>
        <v>57.471457092034953</v>
      </c>
      <c r="DC300" s="9" t="str">
        <f t="shared" si="302"/>
        <v/>
      </c>
      <c r="DD300" s="9">
        <f t="shared" si="303"/>
        <v>85.469781641475791</v>
      </c>
      <c r="DF300" s="9" t="str">
        <f>IF($A300=2,IF(ISNUMBER(CR300/Ukraine!CR300),100*CR300/Ukraine!CR300,""),"")</f>
        <v/>
      </c>
      <c r="DG300" s="9">
        <f>IF($A300=2,IF(ISNUMBER(CS300/Ukraine!CS300),100*CS300/Ukraine!CS300,""),"")</f>
        <v>74.283652242862644</v>
      </c>
      <c r="DH300" s="9" t="str">
        <f>IF($A300=2,IF(ISNUMBER(CT300/Ukraine!CT300),100*CT300/Ukraine!CT300,""),"")</f>
        <v/>
      </c>
      <c r="DI300" s="9">
        <f>IF($A300=2,IF(ISNUMBER(CU300/Ukraine!CU300),100*CU300/Ukraine!CU300,""),"")</f>
        <v>36.283364746835325</v>
      </c>
      <c r="DJ300" s="9" t="str">
        <f>IF($A300=2,IF(ISNUMBER(CV300/Ukraine!CV300),100*CV300/Ukraine!CV300,""),"")</f>
        <v/>
      </c>
      <c r="DK300" s="9">
        <f>IF($A300=2,IF(ISNUMBER(CW300/Ukraine!CW300),100*CW300/Ukraine!CW300,""),"")</f>
        <v>60.724916661262796</v>
      </c>
      <c r="DM300" s="40" t="str">
        <f t="shared" si="304"/>
        <v/>
      </c>
      <c r="DN300" s="40" t="str">
        <f t="shared" si="305"/>
        <v/>
      </c>
      <c r="DO300" s="40" t="str">
        <f t="shared" si="306"/>
        <v/>
      </c>
      <c r="DP300" s="40" t="str">
        <f t="shared" si="307"/>
        <v/>
      </c>
      <c r="DQ300" s="40" t="str">
        <f t="shared" si="308"/>
        <v/>
      </c>
      <c r="DR300" s="40">
        <f t="shared" si="261"/>
        <v>-0.36764705882352944</v>
      </c>
      <c r="DT300" s="40" t="str">
        <f t="shared" si="309"/>
        <v/>
      </c>
      <c r="DU300" s="40" t="str">
        <f t="shared" si="310"/>
        <v/>
      </c>
      <c r="DV300" s="40" t="str">
        <f t="shared" si="311"/>
        <v/>
      </c>
      <c r="DW300" s="40" t="str">
        <f t="shared" si="312"/>
        <v/>
      </c>
      <c r="DX300" s="40" t="str">
        <f t="shared" si="313"/>
        <v/>
      </c>
      <c r="DY300" s="40">
        <f t="shared" si="314"/>
        <v>0.80569021714723332</v>
      </c>
    </row>
    <row r="301" spans="1:129" x14ac:dyDescent="0.2">
      <c r="A301" s="39">
        <f>'Industry selection'!C301</f>
        <v>1</v>
      </c>
      <c r="B301" s="2">
        <v>77.2</v>
      </c>
      <c r="C301" s="2" t="s">
        <v>613</v>
      </c>
      <c r="E301" s="30" t="s">
        <v>612</v>
      </c>
      <c r="F301" s="31">
        <v>77.2</v>
      </c>
      <c r="G301" s="32" t="s">
        <v>613</v>
      </c>
      <c r="H301" s="157">
        <f>[1]Ternopil!$F$299</f>
        <v>1</v>
      </c>
      <c r="I301" s="157" t="str">
        <f>[1]Ternopil!$G$299</f>
        <v>к</v>
      </c>
      <c r="J301" s="157" t="str">
        <f>[1]Ternopil!$H$299</f>
        <v>к</v>
      </c>
      <c r="K301" s="157" t="str">
        <f>[1]Ternopil!$I$299</f>
        <v>к</v>
      </c>
      <c r="L301" s="157" t="str">
        <f>[1]Ternopil!$J$299</f>
        <v>к</v>
      </c>
      <c r="M301" s="11"/>
      <c r="N301" s="33" t="s">
        <v>1024</v>
      </c>
      <c r="O301" s="36">
        <v>77.2</v>
      </c>
      <c r="P301" s="35" t="s">
        <v>613</v>
      </c>
      <c r="Q301" s="157">
        <f>[2]Ternopil!$F$299</f>
        <v>1</v>
      </c>
      <c r="R301" s="157" t="str">
        <f>[2]Ternopil!$G$299</f>
        <v>к</v>
      </c>
      <c r="S301" s="157" t="str">
        <f>[2]Ternopil!$H$299</f>
        <v>к</v>
      </c>
      <c r="T301" s="157" t="str">
        <f>[2]Ternopil!$I$299</f>
        <v>к</v>
      </c>
      <c r="U301" s="157" t="str">
        <f>[2]Ternopil!$J$299</f>
        <v>к</v>
      </c>
      <c r="V301" s="11"/>
      <c r="W301" s="36" t="s">
        <v>1369</v>
      </c>
      <c r="X301" s="36">
        <v>77.2</v>
      </c>
      <c r="Y301" s="36" t="s">
        <v>613</v>
      </c>
      <c r="Z301" s="157">
        <f>[3]Ternopil!$F$299</f>
        <v>1</v>
      </c>
      <c r="AA301" s="157" t="str">
        <f>[3]Ternopil!$G$299</f>
        <v>к</v>
      </c>
      <c r="AB301" s="157" t="str">
        <f>[3]Ternopil!$H$299</f>
        <v>к</v>
      </c>
      <c r="AC301" s="157" t="str">
        <f>[3]Ternopil!$I$299</f>
        <v>к</v>
      </c>
      <c r="AD301" s="157" t="str">
        <f>[3]Ternopil!$J$299</f>
        <v>к</v>
      </c>
      <c r="AE301" s="11"/>
      <c r="AF301" s="37" t="s">
        <v>1369</v>
      </c>
      <c r="AG301" s="37">
        <v>77.2</v>
      </c>
      <c r="AH301" s="37" t="s">
        <v>613</v>
      </c>
      <c r="AI301" s="157">
        <f>[4]Ternopil!$F$299</f>
        <v>1</v>
      </c>
      <c r="AJ301" s="157" t="str">
        <f>[4]Ternopil!$G$299</f>
        <v>к</v>
      </c>
      <c r="AK301" s="157" t="str">
        <f>[4]Ternopil!$H$299</f>
        <v>к</v>
      </c>
      <c r="AL301" s="157" t="str">
        <f>[4]Ternopil!$I$299</f>
        <v>к</v>
      </c>
      <c r="AM301" s="157" t="str">
        <f>[4]Ternopil!$J$299</f>
        <v>к</v>
      </c>
      <c r="AN301" s="11"/>
      <c r="AO301" s="11" t="s">
        <v>1369</v>
      </c>
      <c r="AP301" s="11">
        <v>77.2</v>
      </c>
      <c r="AQ301" s="11" t="s">
        <v>613</v>
      </c>
      <c r="AR301" s="157">
        <f>[5]Ternopil!$F$299</f>
        <v>1</v>
      </c>
      <c r="AS301" s="157" t="str">
        <f>[5]Ternopil!$G$299</f>
        <v>к</v>
      </c>
      <c r="AT301" s="157" t="str">
        <f>[5]Ternopil!$H$299</f>
        <v>к</v>
      </c>
      <c r="AU301" s="157" t="str">
        <f>[5]Ternopil!$I$299</f>
        <v>к</v>
      </c>
      <c r="AV301" s="157" t="str">
        <f>[5]Ternopil!$J$299</f>
        <v>к</v>
      </c>
      <c r="AW301" s="11"/>
      <c r="AX301" s="33" t="s">
        <v>1369</v>
      </c>
      <c r="AY301" s="33">
        <v>77.2</v>
      </c>
      <c r="AZ301" s="33" t="s">
        <v>613</v>
      </c>
      <c r="BA301" s="157" t="e">
        <f>[6]Ternopil!$F$299</f>
        <v>#N/A</v>
      </c>
      <c r="BB301" s="157" t="e">
        <f>[6]Ternopil!$G$299</f>
        <v>#N/A</v>
      </c>
      <c r="BC301" s="157" t="e">
        <f>[6]Ternopil!$H$299</f>
        <v>#N/A</v>
      </c>
      <c r="BD301" s="157" t="e">
        <f>[6]Ternopil!$I$299</f>
        <v>#N/A</v>
      </c>
      <c r="BE301" s="157" t="e">
        <f>[6]Ternopil!$J$299</f>
        <v>#N/A</v>
      </c>
      <c r="BG301" s="2">
        <v>77.2</v>
      </c>
      <c r="BH301" s="2" t="s">
        <v>613</v>
      </c>
      <c r="BI301" s="1">
        <f t="shared" si="262"/>
        <v>1</v>
      </c>
      <c r="BJ301" s="1">
        <f t="shared" si="263"/>
        <v>1</v>
      </c>
      <c r="BK301" s="1">
        <f t="shared" si="264"/>
        <v>1</v>
      </c>
      <c r="BL301" s="1">
        <f t="shared" si="265"/>
        <v>1</v>
      </c>
      <c r="BM301" s="1">
        <f t="shared" si="266"/>
        <v>1</v>
      </c>
      <c r="BN301" s="1" t="e">
        <f t="shared" si="267"/>
        <v>#N/A</v>
      </c>
      <c r="BP301" s="1" t="str">
        <f t="shared" si="268"/>
        <v>к</v>
      </c>
      <c r="BQ301" s="1" t="str">
        <f t="shared" si="269"/>
        <v>к</v>
      </c>
      <c r="BR301" s="1" t="str">
        <f t="shared" si="270"/>
        <v>к</v>
      </c>
      <c r="BS301" s="1" t="str">
        <f t="shared" si="271"/>
        <v>к</v>
      </c>
      <c r="BT301" s="1" t="str">
        <f t="shared" si="272"/>
        <v>к</v>
      </c>
      <c r="BU301" s="1" t="e">
        <f t="shared" si="273"/>
        <v>#N/A</v>
      </c>
      <c r="BW301" s="40" t="str">
        <f t="shared" si="274"/>
        <v/>
      </c>
      <c r="BX301" s="40" t="str">
        <f t="shared" si="275"/>
        <v/>
      </c>
      <c r="BY301" s="40" t="str">
        <f t="shared" si="276"/>
        <v/>
      </c>
      <c r="BZ301" s="40" t="str">
        <f t="shared" si="277"/>
        <v/>
      </c>
      <c r="CA301" s="40" t="str">
        <f t="shared" si="278"/>
        <v/>
      </c>
      <c r="CB301" s="40" t="str">
        <f t="shared" si="279"/>
        <v/>
      </c>
      <c r="CD301" s="10" t="str">
        <f t="shared" si="280"/>
        <v>к</v>
      </c>
      <c r="CE301" s="10" t="str">
        <f t="shared" si="281"/>
        <v>к</v>
      </c>
      <c r="CF301" s="10" t="str">
        <f t="shared" si="282"/>
        <v>к</v>
      </c>
      <c r="CG301" s="10" t="str">
        <f t="shared" si="283"/>
        <v>к</v>
      </c>
      <c r="CH301" s="10" t="str">
        <f t="shared" si="284"/>
        <v>к</v>
      </c>
      <c r="CI301" s="10" t="e">
        <f t="shared" si="285"/>
        <v>#N/A</v>
      </c>
      <c r="CK301" s="40" t="str">
        <f t="shared" si="286"/>
        <v/>
      </c>
      <c r="CL301" s="40" t="str">
        <f t="shared" si="287"/>
        <v/>
      </c>
      <c r="CM301" s="40" t="str">
        <f t="shared" si="288"/>
        <v/>
      </c>
      <c r="CN301" s="40" t="str">
        <f t="shared" si="289"/>
        <v/>
      </c>
      <c r="CO301" s="40" t="str">
        <f t="shared" si="290"/>
        <v/>
      </c>
      <c r="CP301" s="40" t="str">
        <f t="shared" si="291"/>
        <v/>
      </c>
      <c r="CR301" s="9" t="str">
        <f t="shared" si="292"/>
        <v/>
      </c>
      <c r="CS301" s="9" t="str">
        <f t="shared" si="293"/>
        <v/>
      </c>
      <c r="CT301" s="9" t="str">
        <f t="shared" si="294"/>
        <v/>
      </c>
      <c r="CU301" s="9" t="str">
        <f t="shared" si="295"/>
        <v/>
      </c>
      <c r="CV301" s="9" t="str">
        <f t="shared" si="296"/>
        <v/>
      </c>
      <c r="CW301" s="9" t="str">
        <f t="shared" si="297"/>
        <v/>
      </c>
      <c r="CY301" s="9" t="str">
        <f t="shared" si="298"/>
        <v/>
      </c>
      <c r="CZ301" s="9" t="str">
        <f t="shared" si="299"/>
        <v/>
      </c>
      <c r="DA301" s="9" t="str">
        <f t="shared" si="300"/>
        <v/>
      </c>
      <c r="DB301" s="9" t="str">
        <f t="shared" si="301"/>
        <v/>
      </c>
      <c r="DC301" s="9" t="str">
        <f t="shared" si="302"/>
        <v/>
      </c>
      <c r="DD301" s="9" t="str">
        <f t="shared" si="303"/>
        <v/>
      </c>
      <c r="DF301" s="9" t="str">
        <f>IF($A301=2,IF(ISNUMBER(CR301/Ukraine!CR301),100*CR301/Ukraine!CR301,""),"")</f>
        <v/>
      </c>
      <c r="DG301" s="9" t="str">
        <f>IF($A301=2,IF(ISNUMBER(CS301/Ukraine!CS301),100*CS301/Ukraine!CS301,""),"")</f>
        <v/>
      </c>
      <c r="DH301" s="9" t="str">
        <f>IF($A301=2,IF(ISNUMBER(CT301/Ukraine!CT301),100*CT301/Ukraine!CT301,""),"")</f>
        <v/>
      </c>
      <c r="DI301" s="9" t="str">
        <f>IF($A301=2,IF(ISNUMBER(CU301/Ukraine!CU301),100*CU301/Ukraine!CU301,""),"")</f>
        <v/>
      </c>
      <c r="DJ301" s="9" t="str">
        <f>IF($A301=2,IF(ISNUMBER(CV301/Ukraine!CV301),100*CV301/Ukraine!CV301,""),"")</f>
        <v/>
      </c>
      <c r="DK301" s="9" t="str">
        <f>IF($A301=2,IF(ISNUMBER(CW301/Ukraine!CW301),100*CW301/Ukraine!CW301,""),"")</f>
        <v/>
      </c>
      <c r="DM301" s="40" t="str">
        <f t="shared" si="304"/>
        <v/>
      </c>
      <c r="DN301" s="40" t="str">
        <f t="shared" si="305"/>
        <v/>
      </c>
      <c r="DO301" s="40" t="str">
        <f t="shared" si="306"/>
        <v/>
      </c>
      <c r="DP301" s="40" t="str">
        <f t="shared" si="307"/>
        <v/>
      </c>
      <c r="DQ301" s="40" t="str">
        <f t="shared" si="308"/>
        <v/>
      </c>
      <c r="DR301" s="40" t="str">
        <f t="shared" si="261"/>
        <v/>
      </c>
      <c r="DT301" s="40" t="str">
        <f t="shared" si="309"/>
        <v/>
      </c>
      <c r="DU301" s="40" t="str">
        <f t="shared" si="310"/>
        <v/>
      </c>
      <c r="DV301" s="40" t="str">
        <f t="shared" si="311"/>
        <v/>
      </c>
      <c r="DW301" s="40" t="str">
        <f t="shared" si="312"/>
        <v/>
      </c>
      <c r="DX301" s="40" t="str">
        <f t="shared" si="313"/>
        <v/>
      </c>
      <c r="DY301" s="40" t="str">
        <f t="shared" si="314"/>
        <v/>
      </c>
    </row>
    <row r="302" spans="1:129" x14ac:dyDescent="0.2">
      <c r="A302" s="39">
        <f>'Industry selection'!C302</f>
        <v>2</v>
      </c>
      <c r="B302" s="2">
        <v>77.3</v>
      </c>
      <c r="C302" s="2" t="s">
        <v>615</v>
      </c>
      <c r="E302" s="30" t="s">
        <v>614</v>
      </c>
      <c r="F302" s="31">
        <v>77.3</v>
      </c>
      <c r="G302" s="32" t="s">
        <v>615</v>
      </c>
      <c r="H302" s="157">
        <f>[1]Ternopil!$F$300</f>
        <v>14</v>
      </c>
      <c r="I302" s="157">
        <f>[1]Ternopil!$G$300</f>
        <v>778</v>
      </c>
      <c r="J302" s="157">
        <f>[1]Ternopil!$H$300</f>
        <v>777</v>
      </c>
      <c r="K302" s="157">
        <f>[1]Ternopil!$I$300</f>
        <v>228730.3</v>
      </c>
      <c r="L302" s="157">
        <f>[1]Ternopil!$J$300</f>
        <v>15110.9</v>
      </c>
      <c r="M302" s="11"/>
      <c r="N302" s="33" t="s">
        <v>1025</v>
      </c>
      <c r="O302" s="36">
        <v>77.3</v>
      </c>
      <c r="P302" s="35" t="s">
        <v>615</v>
      </c>
      <c r="Q302" s="157">
        <f>[2]Ternopil!$F$300</f>
        <v>13</v>
      </c>
      <c r="R302" s="157" t="str">
        <f>[2]Ternopil!$G$300</f>
        <v>к</v>
      </c>
      <c r="S302" s="157" t="str">
        <f>[2]Ternopil!$H$300</f>
        <v>к</v>
      </c>
      <c r="T302" s="157" t="str">
        <f>[2]Ternopil!$I$300</f>
        <v>к</v>
      </c>
      <c r="U302" s="157" t="str">
        <f>[2]Ternopil!$J$300</f>
        <v>к</v>
      </c>
      <c r="V302" s="11"/>
      <c r="W302" s="36" t="s">
        <v>1370</v>
      </c>
      <c r="X302" s="36">
        <v>77.3</v>
      </c>
      <c r="Y302" s="36" t="s">
        <v>615</v>
      </c>
      <c r="Z302" s="157">
        <f>[3]Ternopil!$F$300</f>
        <v>14</v>
      </c>
      <c r="AA302" s="157">
        <f>[3]Ternopil!$G$300</f>
        <v>219</v>
      </c>
      <c r="AB302" s="157">
        <f>[3]Ternopil!$H$300</f>
        <v>218</v>
      </c>
      <c r="AC302" s="157">
        <f>[3]Ternopil!$I$300</f>
        <v>40632.400000000001</v>
      </c>
      <c r="AD302" s="157">
        <f>[3]Ternopil!$J$300</f>
        <v>5067.6000000000004</v>
      </c>
      <c r="AE302" s="11"/>
      <c r="AF302" s="37" t="s">
        <v>1370</v>
      </c>
      <c r="AG302" s="37">
        <v>77.3</v>
      </c>
      <c r="AH302" s="37" t="s">
        <v>615</v>
      </c>
      <c r="AI302" s="157">
        <f>[4]Ternopil!$F$300</f>
        <v>12</v>
      </c>
      <c r="AJ302" s="157" t="str">
        <f>[4]Ternopil!$G$300</f>
        <v>к</v>
      </c>
      <c r="AK302" s="157" t="str">
        <f>[4]Ternopil!$H$300</f>
        <v>к</v>
      </c>
      <c r="AL302" s="157" t="str">
        <f>[4]Ternopil!$I$300</f>
        <v>к</v>
      </c>
      <c r="AM302" s="157" t="str">
        <f>[4]Ternopil!$J$300</f>
        <v>к</v>
      </c>
      <c r="AN302" s="11"/>
      <c r="AO302" s="11" t="s">
        <v>1370</v>
      </c>
      <c r="AP302" s="11">
        <v>77.3</v>
      </c>
      <c r="AQ302" s="11" t="s">
        <v>615</v>
      </c>
      <c r="AR302" s="157">
        <f>[5]Ternopil!$F$300</f>
        <v>17</v>
      </c>
      <c r="AS302" s="157">
        <f>[5]Ternopil!$G$300</f>
        <v>367</v>
      </c>
      <c r="AT302" s="157">
        <f>[5]Ternopil!$H$300</f>
        <v>366</v>
      </c>
      <c r="AU302" s="157">
        <f>[5]Ternopil!$I$300</f>
        <v>114499.6</v>
      </c>
      <c r="AV302" s="157">
        <f>[5]Ternopil!$J$300</f>
        <v>10989.2</v>
      </c>
      <c r="AW302" s="11"/>
      <c r="AX302" s="33" t="s">
        <v>1370</v>
      </c>
      <c r="AY302" s="33">
        <v>77.3</v>
      </c>
      <c r="AZ302" s="33" t="s">
        <v>615</v>
      </c>
      <c r="BA302" s="157">
        <f>[6]Ternopil!$F$300</f>
        <v>21</v>
      </c>
      <c r="BB302" s="157">
        <f>[6]Ternopil!$G$300</f>
        <v>189</v>
      </c>
      <c r="BC302" s="157">
        <f>[6]Ternopil!$H$300</f>
        <v>186</v>
      </c>
      <c r="BD302" s="157">
        <f>[6]Ternopil!$I$300</f>
        <v>49385.5</v>
      </c>
      <c r="BE302" s="157">
        <f>[6]Ternopil!$J$300</f>
        <v>10441.6</v>
      </c>
      <c r="BG302" s="2">
        <v>77.3</v>
      </c>
      <c r="BH302" s="2" t="s">
        <v>615</v>
      </c>
      <c r="BI302" s="1">
        <f t="shared" si="262"/>
        <v>14</v>
      </c>
      <c r="BJ302" s="1">
        <f t="shared" si="263"/>
        <v>13</v>
      </c>
      <c r="BK302" s="1">
        <f t="shared" si="264"/>
        <v>14</v>
      </c>
      <c r="BL302" s="1">
        <f t="shared" si="265"/>
        <v>12</v>
      </c>
      <c r="BM302" s="1">
        <f t="shared" si="266"/>
        <v>17</v>
      </c>
      <c r="BN302" s="1">
        <f t="shared" si="267"/>
        <v>21</v>
      </c>
      <c r="BP302" s="1">
        <f t="shared" si="268"/>
        <v>777</v>
      </c>
      <c r="BQ302" s="1" t="str">
        <f t="shared" si="269"/>
        <v>к</v>
      </c>
      <c r="BR302" s="1">
        <f t="shared" si="270"/>
        <v>218</v>
      </c>
      <c r="BS302" s="1" t="str">
        <f t="shared" si="271"/>
        <v>к</v>
      </c>
      <c r="BT302" s="1">
        <f t="shared" si="272"/>
        <v>366</v>
      </c>
      <c r="BU302" s="1">
        <f t="shared" si="273"/>
        <v>186</v>
      </c>
      <c r="BW302" s="40">
        <f t="shared" si="274"/>
        <v>9.2895913536261681E-3</v>
      </c>
      <c r="BX302" s="40" t="str">
        <f t="shared" si="275"/>
        <v/>
      </c>
      <c r="BY302" s="40">
        <f t="shared" si="276"/>
        <v>2.7732899105677613E-3</v>
      </c>
      <c r="BZ302" s="40" t="str">
        <f t="shared" si="277"/>
        <v/>
      </c>
      <c r="CA302" s="40">
        <f t="shared" si="278"/>
        <v>5.2655051863787425E-3</v>
      </c>
      <c r="CB302" s="40">
        <f t="shared" si="279"/>
        <v>2.6251534867966072E-3</v>
      </c>
      <c r="CD302" s="10">
        <f t="shared" si="280"/>
        <v>15110.9</v>
      </c>
      <c r="CE302" s="10" t="str">
        <f t="shared" si="281"/>
        <v>к</v>
      </c>
      <c r="CF302" s="10">
        <f t="shared" si="282"/>
        <v>5067.6000000000004</v>
      </c>
      <c r="CG302" s="10" t="str">
        <f t="shared" si="283"/>
        <v>к</v>
      </c>
      <c r="CH302" s="10">
        <f t="shared" si="284"/>
        <v>10989.2</v>
      </c>
      <c r="CI302" s="10">
        <f t="shared" si="285"/>
        <v>10441.6</v>
      </c>
      <c r="CK302" s="40">
        <f t="shared" si="286"/>
        <v>7.5662417305803267E-3</v>
      </c>
      <c r="CL302" s="40" t="str">
        <f t="shared" si="287"/>
        <v/>
      </c>
      <c r="CM302" s="40">
        <f t="shared" si="288"/>
        <v>2.2731630972991049E-3</v>
      </c>
      <c r="CN302" s="40" t="str">
        <f t="shared" si="289"/>
        <v/>
      </c>
      <c r="CO302" s="40">
        <f t="shared" si="290"/>
        <v>3.6892678469154605E-3</v>
      </c>
      <c r="CP302" s="40">
        <f t="shared" si="291"/>
        <v>2.4104943304811368E-3</v>
      </c>
      <c r="CR302" s="9">
        <f t="shared" si="292"/>
        <v>19.447747747747748</v>
      </c>
      <c r="CS302" s="9" t="str">
        <f t="shared" si="293"/>
        <v/>
      </c>
      <c r="CT302" s="9">
        <f t="shared" si="294"/>
        <v>23.245871559633031</v>
      </c>
      <c r="CU302" s="9" t="str">
        <f t="shared" si="295"/>
        <v/>
      </c>
      <c r="CV302" s="9">
        <f t="shared" si="296"/>
        <v>30.025136612021861</v>
      </c>
      <c r="CW302" s="9">
        <f t="shared" si="297"/>
        <v>56.137634408602153</v>
      </c>
      <c r="CY302" s="9">
        <f t="shared" si="298"/>
        <v>81.448595988313997</v>
      </c>
      <c r="CZ302" s="9" t="str">
        <f t="shared" si="299"/>
        <v/>
      </c>
      <c r="DA302" s="9">
        <f t="shared" si="300"/>
        <v>81.966298894215953</v>
      </c>
      <c r="DB302" s="9" t="str">
        <f t="shared" si="301"/>
        <v/>
      </c>
      <c r="DC302" s="9">
        <f t="shared" si="302"/>
        <v>70.064841194329716</v>
      </c>
      <c r="DD302" s="9">
        <f t="shared" si="303"/>
        <v>91.822986450311831</v>
      </c>
      <c r="DF302" s="9">
        <f>IF($A302=2,IF(ISNUMBER(CR302/Ukraine!CR302),100*CR302/Ukraine!CR302,""),"")</f>
        <v>48.499381488712856</v>
      </c>
      <c r="DG302" s="9" t="str">
        <f>IF($A302=2,IF(ISNUMBER(CS302/Ukraine!CS302),100*CS302/Ukraine!CS302,""),"")</f>
        <v/>
      </c>
      <c r="DH302" s="9">
        <f>IF($A302=2,IF(ISNUMBER(CT302/Ukraine!CT302),100*CT302/Ukraine!CT302,""),"")</f>
        <v>53.122590782456832</v>
      </c>
      <c r="DI302" s="9" t="str">
        <f>IF($A302=2,IF(ISNUMBER(CU302/Ukraine!CU302),100*CU302/Ukraine!CU302,""),"")</f>
        <v/>
      </c>
      <c r="DJ302" s="9">
        <f>IF($A302=2,IF(ISNUMBER(CV302/Ukraine!CV302),100*CV302/Ukraine!CV302,""),"")</f>
        <v>39.465423273836635</v>
      </c>
      <c r="DK302" s="9">
        <f>IF($A302=2,IF(ISNUMBER(CW302/Ukraine!CW302),100*CW302/Ukraine!CW302,""),"")</f>
        <v>62.892238538609789</v>
      </c>
      <c r="DM302" s="40" t="str">
        <f t="shared" si="304"/>
        <v/>
      </c>
      <c r="DN302" s="40" t="str">
        <f t="shared" si="305"/>
        <v/>
      </c>
      <c r="DO302" s="40" t="str">
        <f t="shared" si="306"/>
        <v/>
      </c>
      <c r="DP302" s="40" t="str">
        <f t="shared" si="307"/>
        <v/>
      </c>
      <c r="DQ302" s="40">
        <f t="shared" si="308"/>
        <v>-0.49180327868852458</v>
      </c>
      <c r="DR302" s="40">
        <f t="shared" si="261"/>
        <v>-0.76061776061776065</v>
      </c>
      <c r="DT302" s="40" t="str">
        <f t="shared" si="309"/>
        <v/>
      </c>
      <c r="DU302" s="40" t="str">
        <f t="shared" si="310"/>
        <v/>
      </c>
      <c r="DV302" s="40" t="str">
        <f t="shared" si="311"/>
        <v/>
      </c>
      <c r="DW302" s="40" t="str">
        <f t="shared" si="312"/>
        <v/>
      </c>
      <c r="DX302" s="40">
        <f t="shared" si="313"/>
        <v>0.8696878929811438</v>
      </c>
      <c r="DY302" s="40">
        <f t="shared" si="314"/>
        <v>1.8865879554152216</v>
      </c>
    </row>
    <row r="303" spans="1:129" x14ac:dyDescent="0.2">
      <c r="A303" s="39">
        <f>'Industry selection'!C303</f>
        <v>1</v>
      </c>
      <c r="B303" s="2">
        <v>77.400000000000006</v>
      </c>
      <c r="C303" s="2" t="s">
        <v>617</v>
      </c>
      <c r="E303" s="30" t="s">
        <v>616</v>
      </c>
      <c r="F303" s="31">
        <v>77.400000000000006</v>
      </c>
      <c r="G303" s="32" t="s">
        <v>617</v>
      </c>
      <c r="H303" s="157" t="e">
        <f>[1]Ternopil!$F$301</f>
        <v>#N/A</v>
      </c>
      <c r="I303" s="157" t="e">
        <f>[1]Ternopil!$G$301</f>
        <v>#N/A</v>
      </c>
      <c r="J303" s="157" t="e">
        <f>[1]Ternopil!$H$301</f>
        <v>#N/A</v>
      </c>
      <c r="K303" s="157" t="e">
        <f>[1]Ternopil!$I$301</f>
        <v>#N/A</v>
      </c>
      <c r="L303" s="157" t="e">
        <f>[1]Ternopil!$J$301</f>
        <v>#N/A</v>
      </c>
      <c r="M303" s="11"/>
      <c r="N303" s="33" t="s">
        <v>1026</v>
      </c>
      <c r="O303" s="36">
        <v>77.400000000000006</v>
      </c>
      <c r="P303" s="35" t="s">
        <v>617</v>
      </c>
      <c r="Q303" s="157" t="e">
        <f>[2]Ternopil!$F$301</f>
        <v>#N/A</v>
      </c>
      <c r="R303" s="157" t="e">
        <f>[2]Ternopil!$G$301</f>
        <v>#N/A</v>
      </c>
      <c r="S303" s="157" t="e">
        <f>[2]Ternopil!$H$301</f>
        <v>#N/A</v>
      </c>
      <c r="T303" s="157" t="e">
        <f>[2]Ternopil!$I$301</f>
        <v>#N/A</v>
      </c>
      <c r="U303" s="157" t="e">
        <f>[2]Ternopil!$J$301</f>
        <v>#N/A</v>
      </c>
      <c r="V303" s="11"/>
      <c r="W303" s="36" t="s">
        <v>1371</v>
      </c>
      <c r="X303" s="36">
        <v>77.400000000000006</v>
      </c>
      <c r="Y303" s="36" t="s">
        <v>617</v>
      </c>
      <c r="Z303" s="157" t="e">
        <f>[3]Ternopil!$F$301</f>
        <v>#N/A</v>
      </c>
      <c r="AA303" s="157" t="e">
        <f>[3]Ternopil!$G$301</f>
        <v>#N/A</v>
      </c>
      <c r="AB303" s="157" t="e">
        <f>[3]Ternopil!$H$301</f>
        <v>#N/A</v>
      </c>
      <c r="AC303" s="157" t="e">
        <f>[3]Ternopil!$I$301</f>
        <v>#N/A</v>
      </c>
      <c r="AD303" s="157" t="e">
        <f>[3]Ternopil!$J$301</f>
        <v>#N/A</v>
      </c>
      <c r="AE303" s="11"/>
      <c r="AF303" s="37" t="s">
        <v>1371</v>
      </c>
      <c r="AG303" s="37">
        <v>77.400000000000006</v>
      </c>
      <c r="AH303" s="37" t="s">
        <v>617</v>
      </c>
      <c r="AI303" s="157" t="e">
        <f>[4]Ternopil!$F$301</f>
        <v>#N/A</v>
      </c>
      <c r="AJ303" s="157" t="e">
        <f>[4]Ternopil!$G$301</f>
        <v>#N/A</v>
      </c>
      <c r="AK303" s="157" t="e">
        <f>[4]Ternopil!$H$301</f>
        <v>#N/A</v>
      </c>
      <c r="AL303" s="157" t="e">
        <f>[4]Ternopil!$I$301</f>
        <v>#N/A</v>
      </c>
      <c r="AM303" s="157" t="e">
        <f>[4]Ternopil!$J$301</f>
        <v>#N/A</v>
      </c>
      <c r="AN303" s="11"/>
      <c r="AO303" s="11" t="s">
        <v>1371</v>
      </c>
      <c r="AP303" s="11">
        <v>77.400000000000006</v>
      </c>
      <c r="AQ303" s="11" t="s">
        <v>617</v>
      </c>
      <c r="AR303" s="157" t="e">
        <f>[5]Ternopil!$F$301</f>
        <v>#N/A</v>
      </c>
      <c r="AS303" s="157" t="e">
        <f>[5]Ternopil!$G$301</f>
        <v>#N/A</v>
      </c>
      <c r="AT303" s="157" t="e">
        <f>[5]Ternopil!$H$301</f>
        <v>#N/A</v>
      </c>
      <c r="AU303" s="157" t="e">
        <f>[5]Ternopil!$I$301</f>
        <v>#N/A</v>
      </c>
      <c r="AV303" s="157" t="e">
        <f>[5]Ternopil!$J$301</f>
        <v>#N/A</v>
      </c>
      <c r="AW303" s="11"/>
      <c r="AX303" s="33" t="s">
        <v>1371</v>
      </c>
      <c r="AY303" s="33">
        <v>77.400000000000006</v>
      </c>
      <c r="AZ303" s="33" t="s">
        <v>617</v>
      </c>
      <c r="BA303" s="157" t="e">
        <f>[6]Ternopil!$F$301</f>
        <v>#N/A</v>
      </c>
      <c r="BB303" s="157" t="e">
        <f>[6]Ternopil!$G$301</f>
        <v>#N/A</v>
      </c>
      <c r="BC303" s="157" t="e">
        <f>[6]Ternopil!$H$301</f>
        <v>#N/A</v>
      </c>
      <c r="BD303" s="157" t="e">
        <f>[6]Ternopil!$I$301</f>
        <v>#N/A</v>
      </c>
      <c r="BE303" s="157" t="e">
        <f>[6]Ternopil!$J$301</f>
        <v>#N/A</v>
      </c>
      <c r="BG303" s="2">
        <v>77.400000000000006</v>
      </c>
      <c r="BH303" s="2" t="s">
        <v>617</v>
      </c>
      <c r="BI303" s="1" t="e">
        <f t="shared" si="262"/>
        <v>#N/A</v>
      </c>
      <c r="BJ303" s="1" t="e">
        <f t="shared" si="263"/>
        <v>#N/A</v>
      </c>
      <c r="BK303" s="1" t="e">
        <f t="shared" si="264"/>
        <v>#N/A</v>
      </c>
      <c r="BL303" s="1" t="e">
        <f t="shared" si="265"/>
        <v>#N/A</v>
      </c>
      <c r="BM303" s="1" t="e">
        <f t="shared" si="266"/>
        <v>#N/A</v>
      </c>
      <c r="BN303" s="1" t="e">
        <f t="shared" si="267"/>
        <v>#N/A</v>
      </c>
      <c r="BP303" s="1" t="e">
        <f t="shared" si="268"/>
        <v>#N/A</v>
      </c>
      <c r="BQ303" s="1" t="e">
        <f t="shared" si="269"/>
        <v>#N/A</v>
      </c>
      <c r="BR303" s="1" t="e">
        <f t="shared" si="270"/>
        <v>#N/A</v>
      </c>
      <c r="BS303" s="1" t="e">
        <f t="shared" si="271"/>
        <v>#N/A</v>
      </c>
      <c r="BT303" s="1" t="e">
        <f t="shared" si="272"/>
        <v>#N/A</v>
      </c>
      <c r="BU303" s="1" t="e">
        <f t="shared" si="273"/>
        <v>#N/A</v>
      </c>
      <c r="BW303" s="40" t="str">
        <f t="shared" si="274"/>
        <v/>
      </c>
      <c r="BX303" s="40" t="str">
        <f t="shared" si="275"/>
        <v/>
      </c>
      <c r="BY303" s="40" t="str">
        <f t="shared" si="276"/>
        <v/>
      </c>
      <c r="BZ303" s="40" t="str">
        <f t="shared" si="277"/>
        <v/>
      </c>
      <c r="CA303" s="40" t="str">
        <f t="shared" si="278"/>
        <v/>
      </c>
      <c r="CB303" s="40" t="str">
        <f t="shared" si="279"/>
        <v/>
      </c>
      <c r="CD303" s="10" t="e">
        <f t="shared" si="280"/>
        <v>#N/A</v>
      </c>
      <c r="CE303" s="10" t="e">
        <f t="shared" si="281"/>
        <v>#N/A</v>
      </c>
      <c r="CF303" s="10" t="e">
        <f t="shared" si="282"/>
        <v>#N/A</v>
      </c>
      <c r="CG303" s="10" t="e">
        <f t="shared" si="283"/>
        <v>#N/A</v>
      </c>
      <c r="CH303" s="10" t="e">
        <f t="shared" si="284"/>
        <v>#N/A</v>
      </c>
      <c r="CI303" s="10" t="e">
        <f t="shared" si="285"/>
        <v>#N/A</v>
      </c>
      <c r="CK303" s="40" t="str">
        <f t="shared" si="286"/>
        <v/>
      </c>
      <c r="CL303" s="40" t="str">
        <f t="shared" si="287"/>
        <v/>
      </c>
      <c r="CM303" s="40" t="str">
        <f t="shared" si="288"/>
        <v/>
      </c>
      <c r="CN303" s="40" t="str">
        <f t="shared" si="289"/>
        <v/>
      </c>
      <c r="CO303" s="40" t="str">
        <f t="shared" si="290"/>
        <v/>
      </c>
      <c r="CP303" s="40" t="str">
        <f t="shared" si="291"/>
        <v/>
      </c>
      <c r="CR303" s="9" t="str">
        <f t="shared" si="292"/>
        <v/>
      </c>
      <c r="CS303" s="9" t="str">
        <f t="shared" si="293"/>
        <v/>
      </c>
      <c r="CT303" s="9" t="str">
        <f t="shared" si="294"/>
        <v/>
      </c>
      <c r="CU303" s="9" t="str">
        <f t="shared" si="295"/>
        <v/>
      </c>
      <c r="CV303" s="9" t="str">
        <f t="shared" si="296"/>
        <v/>
      </c>
      <c r="CW303" s="9" t="str">
        <f t="shared" si="297"/>
        <v/>
      </c>
      <c r="CY303" s="9" t="str">
        <f t="shared" si="298"/>
        <v/>
      </c>
      <c r="CZ303" s="9" t="str">
        <f t="shared" si="299"/>
        <v/>
      </c>
      <c r="DA303" s="9" t="str">
        <f t="shared" si="300"/>
        <v/>
      </c>
      <c r="DB303" s="9" t="str">
        <f t="shared" si="301"/>
        <v/>
      </c>
      <c r="DC303" s="9" t="str">
        <f t="shared" si="302"/>
        <v/>
      </c>
      <c r="DD303" s="9" t="str">
        <f t="shared" si="303"/>
        <v/>
      </c>
      <c r="DF303" s="9" t="str">
        <f>IF($A303=2,IF(ISNUMBER(CR303/Ukraine!CR303),100*CR303/Ukraine!CR303,""),"")</f>
        <v/>
      </c>
      <c r="DG303" s="9" t="str">
        <f>IF($A303=2,IF(ISNUMBER(CS303/Ukraine!CS303),100*CS303/Ukraine!CS303,""),"")</f>
        <v/>
      </c>
      <c r="DH303" s="9" t="str">
        <f>IF($A303=2,IF(ISNUMBER(CT303/Ukraine!CT303),100*CT303/Ukraine!CT303,""),"")</f>
        <v/>
      </c>
      <c r="DI303" s="9" t="str">
        <f>IF($A303=2,IF(ISNUMBER(CU303/Ukraine!CU303),100*CU303/Ukraine!CU303,""),"")</f>
        <v/>
      </c>
      <c r="DJ303" s="9" t="str">
        <f>IF($A303=2,IF(ISNUMBER(CV303/Ukraine!CV303),100*CV303/Ukraine!CV303,""),"")</f>
        <v/>
      </c>
      <c r="DK303" s="9" t="str">
        <f>IF($A303=2,IF(ISNUMBER(CW303/Ukraine!CW303),100*CW303/Ukraine!CW303,""),"")</f>
        <v/>
      </c>
      <c r="DM303" s="40" t="str">
        <f t="shared" si="304"/>
        <v/>
      </c>
      <c r="DN303" s="40" t="str">
        <f t="shared" si="305"/>
        <v/>
      </c>
      <c r="DO303" s="40" t="str">
        <f t="shared" si="306"/>
        <v/>
      </c>
      <c r="DP303" s="40" t="str">
        <f t="shared" si="307"/>
        <v/>
      </c>
      <c r="DQ303" s="40" t="str">
        <f t="shared" si="308"/>
        <v/>
      </c>
      <c r="DR303" s="40" t="str">
        <f t="shared" si="261"/>
        <v/>
      </c>
      <c r="DT303" s="40" t="str">
        <f t="shared" si="309"/>
        <v/>
      </c>
      <c r="DU303" s="40" t="str">
        <f t="shared" si="310"/>
        <v/>
      </c>
      <c r="DV303" s="40" t="str">
        <f t="shared" si="311"/>
        <v/>
      </c>
      <c r="DW303" s="40" t="str">
        <f t="shared" si="312"/>
        <v/>
      </c>
      <c r="DX303" s="40" t="str">
        <f t="shared" si="313"/>
        <v/>
      </c>
      <c r="DY303" s="40" t="str">
        <f t="shared" si="314"/>
        <v/>
      </c>
    </row>
    <row r="304" spans="1:129" x14ac:dyDescent="0.2">
      <c r="A304" s="39">
        <f>'Industry selection'!C304</f>
        <v>2</v>
      </c>
      <c r="B304" s="2">
        <v>78</v>
      </c>
      <c r="C304" s="2" t="s">
        <v>619</v>
      </c>
      <c r="E304" s="30" t="s">
        <v>618</v>
      </c>
      <c r="F304" s="31">
        <v>78</v>
      </c>
      <c r="G304" s="32" t="s">
        <v>619</v>
      </c>
      <c r="H304" s="157">
        <f>[1]Ternopil!$F$302</f>
        <v>7</v>
      </c>
      <c r="I304" s="157" t="str">
        <f>[1]Ternopil!$G$302</f>
        <v>к</v>
      </c>
      <c r="J304" s="157" t="str">
        <f>[1]Ternopil!$H$302</f>
        <v>к</v>
      </c>
      <c r="K304" s="157" t="str">
        <f>[1]Ternopil!$I$302</f>
        <v>к</v>
      </c>
      <c r="L304" s="157" t="str">
        <f>[1]Ternopil!$J$302</f>
        <v>к</v>
      </c>
      <c r="M304" s="11"/>
      <c r="N304" s="33" t="s">
        <v>1027</v>
      </c>
      <c r="O304" s="36">
        <v>78</v>
      </c>
      <c r="P304" s="35" t="s">
        <v>619</v>
      </c>
      <c r="Q304" s="157">
        <f>[2]Ternopil!$F$302</f>
        <v>6</v>
      </c>
      <c r="R304" s="157">
        <f>[2]Ternopil!$G$302</f>
        <v>9</v>
      </c>
      <c r="S304" s="157">
        <f>[2]Ternopil!$H$302</f>
        <v>8</v>
      </c>
      <c r="T304" s="157">
        <f>[2]Ternopil!$I$302</f>
        <v>237.6</v>
      </c>
      <c r="U304" s="157">
        <f>[2]Ternopil!$J$302</f>
        <v>88.5</v>
      </c>
      <c r="V304" s="11"/>
      <c r="W304" s="36" t="s">
        <v>1372</v>
      </c>
      <c r="X304" s="36">
        <v>78</v>
      </c>
      <c r="Y304" s="36" t="s">
        <v>619</v>
      </c>
      <c r="Z304" s="157">
        <f>[3]Ternopil!$F$302</f>
        <v>6</v>
      </c>
      <c r="AA304" s="157">
        <f>[3]Ternopil!$G$302</f>
        <v>8</v>
      </c>
      <c r="AB304" s="157">
        <f>[3]Ternopil!$H$302</f>
        <v>6</v>
      </c>
      <c r="AC304" s="157">
        <f>[3]Ternopil!$I$302</f>
        <v>521.5</v>
      </c>
      <c r="AD304" s="157">
        <f>[3]Ternopil!$J$302</f>
        <v>226.5</v>
      </c>
      <c r="AE304" s="11"/>
      <c r="AF304" s="37" t="s">
        <v>1372</v>
      </c>
      <c r="AG304" s="37">
        <v>78</v>
      </c>
      <c r="AH304" s="37" t="s">
        <v>619</v>
      </c>
      <c r="AI304" s="157">
        <f>[4]Ternopil!$F$302</f>
        <v>5</v>
      </c>
      <c r="AJ304" s="157">
        <f>[4]Ternopil!$G$302</f>
        <v>312</v>
      </c>
      <c r="AK304" s="157">
        <f>[4]Ternopil!$H$302</f>
        <v>311</v>
      </c>
      <c r="AL304" s="157">
        <f>[4]Ternopil!$I$302</f>
        <v>8715</v>
      </c>
      <c r="AM304" s="157">
        <f>[4]Ternopil!$J$302</f>
        <v>6109.1</v>
      </c>
      <c r="AN304" s="11"/>
      <c r="AO304" s="11" t="s">
        <v>1372</v>
      </c>
      <c r="AP304" s="11">
        <v>78</v>
      </c>
      <c r="AQ304" s="11" t="s">
        <v>619</v>
      </c>
      <c r="AR304" s="157">
        <f>[5]Ternopil!$F$302</f>
        <v>4</v>
      </c>
      <c r="AS304" s="157">
        <f>[5]Ternopil!$G$302</f>
        <v>448</v>
      </c>
      <c r="AT304" s="157">
        <f>[5]Ternopil!$H$302</f>
        <v>446</v>
      </c>
      <c r="AU304" s="157">
        <f>[5]Ternopil!$I$302</f>
        <v>12383</v>
      </c>
      <c r="AV304" s="157">
        <f>[5]Ternopil!$J$302</f>
        <v>9493.9</v>
      </c>
      <c r="AW304" s="11"/>
      <c r="AX304" s="33" t="s">
        <v>1372</v>
      </c>
      <c r="AY304" s="33">
        <v>78</v>
      </c>
      <c r="AZ304" s="33" t="s">
        <v>619</v>
      </c>
      <c r="BA304" s="157">
        <f>[6]Ternopil!$F$302</f>
        <v>13</v>
      </c>
      <c r="BB304" s="157">
        <f>[6]Ternopil!$G$302</f>
        <v>150</v>
      </c>
      <c r="BC304" s="157">
        <f>[6]Ternopil!$H$302</f>
        <v>148</v>
      </c>
      <c r="BD304" s="157">
        <f>[6]Ternopil!$I$302</f>
        <v>8864.7000000000007</v>
      </c>
      <c r="BE304" s="157">
        <f>[6]Ternopil!$J$302</f>
        <v>6139.3</v>
      </c>
      <c r="BG304" s="2">
        <v>78</v>
      </c>
      <c r="BH304" s="2" t="s">
        <v>619</v>
      </c>
      <c r="BI304" s="1">
        <f t="shared" si="262"/>
        <v>7</v>
      </c>
      <c r="BJ304" s="1">
        <f t="shared" si="263"/>
        <v>6</v>
      </c>
      <c r="BK304" s="1">
        <f t="shared" si="264"/>
        <v>6</v>
      </c>
      <c r="BL304" s="1">
        <f t="shared" si="265"/>
        <v>5</v>
      </c>
      <c r="BM304" s="1">
        <f t="shared" si="266"/>
        <v>4</v>
      </c>
      <c r="BN304" s="1">
        <f t="shared" si="267"/>
        <v>13</v>
      </c>
      <c r="BP304" s="1" t="str">
        <f t="shared" si="268"/>
        <v>к</v>
      </c>
      <c r="BQ304" s="1">
        <f t="shared" si="269"/>
        <v>8</v>
      </c>
      <c r="BR304" s="1">
        <f t="shared" si="270"/>
        <v>6</v>
      </c>
      <c r="BS304" s="1">
        <f t="shared" si="271"/>
        <v>311</v>
      </c>
      <c r="BT304" s="1">
        <f t="shared" si="272"/>
        <v>446</v>
      </c>
      <c r="BU304" s="1">
        <f t="shared" si="273"/>
        <v>148</v>
      </c>
      <c r="BW304" s="40" t="str">
        <f t="shared" si="274"/>
        <v/>
      </c>
      <c r="BX304" s="40">
        <f t="shared" si="275"/>
        <v>9.9119079183754386E-5</v>
      </c>
      <c r="BY304" s="40">
        <f t="shared" si="276"/>
        <v>7.632908010736957E-5</v>
      </c>
      <c r="BZ304" s="40">
        <f t="shared" si="277"/>
        <v>4.2960548126864846E-3</v>
      </c>
      <c r="CA304" s="40">
        <f t="shared" si="278"/>
        <v>6.4164352817620736E-3</v>
      </c>
      <c r="CB304" s="40">
        <f t="shared" si="279"/>
        <v>2.0888318066983754E-3</v>
      </c>
      <c r="CD304" s="10" t="str">
        <f t="shared" si="280"/>
        <v>к</v>
      </c>
      <c r="CE304" s="10">
        <f t="shared" si="281"/>
        <v>88.5</v>
      </c>
      <c r="CF304" s="10">
        <f t="shared" si="282"/>
        <v>226.5</v>
      </c>
      <c r="CG304" s="10">
        <f t="shared" si="283"/>
        <v>6109.1</v>
      </c>
      <c r="CH304" s="10">
        <f t="shared" si="284"/>
        <v>9493.9</v>
      </c>
      <c r="CI304" s="10">
        <f t="shared" si="285"/>
        <v>6139.3</v>
      </c>
      <c r="CK304" s="40" t="str">
        <f t="shared" si="286"/>
        <v/>
      </c>
      <c r="CL304" s="40">
        <f t="shared" si="287"/>
        <v>4.2659041704395016E-5</v>
      </c>
      <c r="CM304" s="40">
        <f t="shared" si="288"/>
        <v>1.0160064755273645E-4</v>
      </c>
      <c r="CN304" s="40">
        <f t="shared" si="289"/>
        <v>2.3279846072778261E-3</v>
      </c>
      <c r="CO304" s="40">
        <f t="shared" si="290"/>
        <v>3.1872693200442879E-3</v>
      </c>
      <c r="CP304" s="40">
        <f t="shared" si="291"/>
        <v>1.4172873738816699E-3</v>
      </c>
      <c r="CR304" s="9" t="str">
        <f t="shared" si="292"/>
        <v/>
      </c>
      <c r="CS304" s="9">
        <f t="shared" si="293"/>
        <v>11.0625</v>
      </c>
      <c r="CT304" s="9">
        <f t="shared" si="294"/>
        <v>37.75</v>
      </c>
      <c r="CU304" s="9">
        <f t="shared" si="295"/>
        <v>19.643408360128618</v>
      </c>
      <c r="CV304" s="9">
        <f t="shared" si="296"/>
        <v>21.286771300448429</v>
      </c>
      <c r="CW304" s="9">
        <f t="shared" si="297"/>
        <v>41.481756756756759</v>
      </c>
      <c r="CY304" s="9" t="str">
        <f t="shared" si="298"/>
        <v/>
      </c>
      <c r="CZ304" s="9">
        <f t="shared" si="299"/>
        <v>43.03817393754283</v>
      </c>
      <c r="DA304" s="9">
        <f t="shared" si="300"/>
        <v>133.1087017029659</v>
      </c>
      <c r="DB304" s="9">
        <f t="shared" si="301"/>
        <v>54.188894434101726</v>
      </c>
      <c r="DC304" s="9">
        <f t="shared" si="302"/>
        <v>49.673520889452554</v>
      </c>
      <c r="DD304" s="9">
        <f t="shared" si="303"/>
        <v>67.850717771376992</v>
      </c>
      <c r="DF304" s="9" t="str">
        <f>IF($A304=2,IF(ISNUMBER(CR304/Ukraine!CR304),100*CR304/Ukraine!CR304,""),"")</f>
        <v/>
      </c>
      <c r="DG304" s="9">
        <f>IF($A304=2,IF(ISNUMBER(CS304/Ukraine!CS304),100*CS304/Ukraine!CS304,""),"")</f>
        <v>41.842695258285417</v>
      </c>
      <c r="DH304" s="9">
        <f>IF($A304=2,IF(ISNUMBER(CT304/Ukraine!CT304),100*CT304/Ukraine!CT304,""),"")</f>
        <v>121.70397244951717</v>
      </c>
      <c r="DI304" s="9">
        <f>IF($A304=2,IF(ISNUMBER(CU304/Ukraine!CU304),100*CU304/Ukraine!CU304,""),"")</f>
        <v>51.107982797360449</v>
      </c>
      <c r="DJ304" s="9">
        <f>IF($A304=2,IF(ISNUMBER(CV304/Ukraine!CV304),100*CV304/Ukraine!CV304,""),"")</f>
        <v>37.856626018003773</v>
      </c>
      <c r="DK304" s="9">
        <f>IF($A304=2,IF(ISNUMBER(CW304/Ukraine!CW304),100*CW304/Ukraine!CW304,""),"")</f>
        <v>44.69348445826526</v>
      </c>
      <c r="DM304" s="40" t="str">
        <f t="shared" si="304"/>
        <v/>
      </c>
      <c r="DN304" s="40">
        <f t="shared" si="305"/>
        <v>-0.25</v>
      </c>
      <c r="DO304" s="40">
        <f t="shared" si="306"/>
        <v>50.833333333333336</v>
      </c>
      <c r="DP304" s="40">
        <f t="shared" si="307"/>
        <v>0.43408360128617374</v>
      </c>
      <c r="DQ304" s="40">
        <f t="shared" si="308"/>
        <v>-0.66816143497757841</v>
      </c>
      <c r="DR304" s="40">
        <f t="shared" si="261"/>
        <v>17.5</v>
      </c>
      <c r="DT304" s="40" t="str">
        <f t="shared" si="309"/>
        <v/>
      </c>
      <c r="DU304" s="40">
        <f t="shared" si="310"/>
        <v>2.4124293785310735</v>
      </c>
      <c r="DV304" s="40">
        <f t="shared" si="311"/>
        <v>-0.47964481165222206</v>
      </c>
      <c r="DW304" s="40">
        <f t="shared" si="312"/>
        <v>8.3659765667522423E-2</v>
      </c>
      <c r="DX304" s="40">
        <f t="shared" si="313"/>
        <v>0.94871059454107542</v>
      </c>
      <c r="DY304" s="40">
        <f t="shared" si="314"/>
        <v>2.7497633226446787</v>
      </c>
    </row>
    <row r="305" spans="1:129" x14ac:dyDescent="0.2">
      <c r="A305" s="39">
        <f>'Industry selection'!C305</f>
        <v>1</v>
      </c>
      <c r="B305" s="2">
        <v>78.099999999999994</v>
      </c>
      <c r="C305" s="2" t="s">
        <v>621</v>
      </c>
      <c r="E305" s="30" t="s">
        <v>620</v>
      </c>
      <c r="F305" s="31">
        <v>78.099999999999994</v>
      </c>
      <c r="G305" s="32" t="s">
        <v>621</v>
      </c>
      <c r="H305" s="157">
        <f>[1]Ternopil!$F$303</f>
        <v>4</v>
      </c>
      <c r="I305" s="157" t="str">
        <f>[1]Ternopil!$G$303</f>
        <v>к</v>
      </c>
      <c r="J305" s="157" t="str">
        <f>[1]Ternopil!$H$303</f>
        <v>к</v>
      </c>
      <c r="K305" s="157" t="str">
        <f>[1]Ternopil!$I$303</f>
        <v>к</v>
      </c>
      <c r="L305" s="157" t="str">
        <f>[1]Ternopil!$J$303</f>
        <v>к</v>
      </c>
      <c r="M305" s="11"/>
      <c r="N305" s="33" t="s">
        <v>1028</v>
      </c>
      <c r="O305" s="36">
        <v>78.099999999999994</v>
      </c>
      <c r="P305" s="35" t="s">
        <v>621</v>
      </c>
      <c r="Q305" s="157">
        <f>[2]Ternopil!$F$303</f>
        <v>4</v>
      </c>
      <c r="R305" s="157" t="str">
        <f>[2]Ternopil!$G$303</f>
        <v>к</v>
      </c>
      <c r="S305" s="157" t="str">
        <f>[2]Ternopil!$H$303</f>
        <v>к</v>
      </c>
      <c r="T305" s="157" t="str">
        <f>[2]Ternopil!$I$303</f>
        <v>к</v>
      </c>
      <c r="U305" s="157" t="str">
        <f>[2]Ternopil!$J$303</f>
        <v>к</v>
      </c>
      <c r="V305" s="11"/>
      <c r="W305" s="36" t="s">
        <v>1373</v>
      </c>
      <c r="X305" s="36">
        <v>78.099999999999994</v>
      </c>
      <c r="Y305" s="36" t="s">
        <v>621</v>
      </c>
      <c r="Z305" s="157">
        <f>[3]Ternopil!$F$303</f>
        <v>3</v>
      </c>
      <c r="AA305" s="157" t="str">
        <f>[3]Ternopil!$G$303</f>
        <v>к</v>
      </c>
      <c r="AB305" s="157" t="str">
        <f>[3]Ternopil!$H$303</f>
        <v>к</v>
      </c>
      <c r="AC305" s="157" t="str">
        <f>[3]Ternopil!$I$303</f>
        <v>к</v>
      </c>
      <c r="AD305" s="157" t="str">
        <f>[3]Ternopil!$J$303</f>
        <v>к</v>
      </c>
      <c r="AE305" s="11"/>
      <c r="AF305" s="37" t="s">
        <v>1373</v>
      </c>
      <c r="AG305" s="37">
        <v>78.099999999999994</v>
      </c>
      <c r="AH305" s="37" t="s">
        <v>621</v>
      </c>
      <c r="AI305" s="157">
        <f>[4]Ternopil!$F$303</f>
        <v>4</v>
      </c>
      <c r="AJ305" s="157" t="str">
        <f>[4]Ternopil!$G$303</f>
        <v>к</v>
      </c>
      <c r="AK305" s="157" t="str">
        <f>[4]Ternopil!$H$303</f>
        <v>к</v>
      </c>
      <c r="AL305" s="157" t="str">
        <f>[4]Ternopil!$I$303</f>
        <v>к</v>
      </c>
      <c r="AM305" s="157" t="str">
        <f>[4]Ternopil!$J$303</f>
        <v>к</v>
      </c>
      <c r="AN305" s="11"/>
      <c r="AO305" s="11" t="s">
        <v>1373</v>
      </c>
      <c r="AP305" s="11">
        <v>78.099999999999994</v>
      </c>
      <c r="AQ305" s="11" t="s">
        <v>621</v>
      </c>
      <c r="AR305" s="157">
        <f>[5]Ternopil!$F$303</f>
        <v>3</v>
      </c>
      <c r="AS305" s="157" t="str">
        <f>[5]Ternopil!$G$303</f>
        <v>к</v>
      </c>
      <c r="AT305" s="157" t="str">
        <f>[5]Ternopil!$H$303</f>
        <v>к</v>
      </c>
      <c r="AU305" s="157" t="str">
        <f>[5]Ternopil!$I$303</f>
        <v>к</v>
      </c>
      <c r="AV305" s="157" t="str">
        <f>[5]Ternopil!$J$303</f>
        <v>к</v>
      </c>
      <c r="AW305" s="11"/>
      <c r="AX305" s="33" t="s">
        <v>1373</v>
      </c>
      <c r="AY305" s="33">
        <v>78.099999999999994</v>
      </c>
      <c r="AZ305" s="33" t="s">
        <v>621</v>
      </c>
      <c r="BA305" s="157">
        <f>[6]Ternopil!$F$303</f>
        <v>11</v>
      </c>
      <c r="BB305" s="157">
        <f>[6]Ternopil!$G$303</f>
        <v>128</v>
      </c>
      <c r="BC305" s="157">
        <f>[6]Ternopil!$H$303</f>
        <v>126</v>
      </c>
      <c r="BD305" s="157">
        <f>[6]Ternopil!$I$303</f>
        <v>7754.2</v>
      </c>
      <c r="BE305" s="157">
        <f>[6]Ternopil!$J$303</f>
        <v>4951.8999999999996</v>
      </c>
      <c r="BG305" s="2">
        <v>78.099999999999994</v>
      </c>
      <c r="BH305" s="2" t="s">
        <v>621</v>
      </c>
      <c r="BI305" s="1">
        <f t="shared" si="262"/>
        <v>4</v>
      </c>
      <c r="BJ305" s="1">
        <f t="shared" si="263"/>
        <v>4</v>
      </c>
      <c r="BK305" s="1">
        <f t="shared" si="264"/>
        <v>3</v>
      </c>
      <c r="BL305" s="1">
        <f t="shared" si="265"/>
        <v>4</v>
      </c>
      <c r="BM305" s="1">
        <f t="shared" si="266"/>
        <v>3</v>
      </c>
      <c r="BN305" s="1">
        <f t="shared" si="267"/>
        <v>11</v>
      </c>
      <c r="BP305" s="1" t="str">
        <f t="shared" si="268"/>
        <v>к</v>
      </c>
      <c r="BQ305" s="1" t="str">
        <f t="shared" si="269"/>
        <v>к</v>
      </c>
      <c r="BR305" s="1" t="str">
        <f t="shared" si="270"/>
        <v>к</v>
      </c>
      <c r="BS305" s="1" t="str">
        <f t="shared" si="271"/>
        <v>к</v>
      </c>
      <c r="BT305" s="1" t="str">
        <f t="shared" si="272"/>
        <v>к</v>
      </c>
      <c r="BU305" s="1">
        <f t="shared" si="273"/>
        <v>126</v>
      </c>
      <c r="BW305" s="40" t="str">
        <f t="shared" si="274"/>
        <v/>
      </c>
      <c r="BX305" s="40" t="str">
        <f t="shared" si="275"/>
        <v/>
      </c>
      <c r="BY305" s="40" t="str">
        <f t="shared" si="276"/>
        <v/>
      </c>
      <c r="BZ305" s="40" t="str">
        <f t="shared" si="277"/>
        <v/>
      </c>
      <c r="CA305" s="40" t="str">
        <f t="shared" si="278"/>
        <v/>
      </c>
      <c r="CB305" s="40" t="str">
        <f t="shared" si="279"/>
        <v/>
      </c>
      <c r="CD305" s="10" t="str">
        <f t="shared" si="280"/>
        <v>к</v>
      </c>
      <c r="CE305" s="10" t="str">
        <f t="shared" si="281"/>
        <v>к</v>
      </c>
      <c r="CF305" s="10" t="str">
        <f t="shared" si="282"/>
        <v>к</v>
      </c>
      <c r="CG305" s="10" t="str">
        <f t="shared" si="283"/>
        <v>к</v>
      </c>
      <c r="CH305" s="10" t="str">
        <f t="shared" si="284"/>
        <v>к</v>
      </c>
      <c r="CI305" s="10">
        <f t="shared" si="285"/>
        <v>4951.8999999999996</v>
      </c>
      <c r="CK305" s="40" t="str">
        <f t="shared" si="286"/>
        <v/>
      </c>
      <c r="CL305" s="40" t="str">
        <f t="shared" si="287"/>
        <v/>
      </c>
      <c r="CM305" s="40" t="str">
        <f t="shared" si="288"/>
        <v/>
      </c>
      <c r="CN305" s="40" t="str">
        <f t="shared" si="289"/>
        <v/>
      </c>
      <c r="CO305" s="40" t="str">
        <f t="shared" si="290"/>
        <v/>
      </c>
      <c r="CP305" s="40" t="str">
        <f t="shared" si="291"/>
        <v/>
      </c>
      <c r="CR305" s="9" t="str">
        <f t="shared" si="292"/>
        <v/>
      </c>
      <c r="CS305" s="9" t="str">
        <f t="shared" si="293"/>
        <v/>
      </c>
      <c r="CT305" s="9" t="str">
        <f t="shared" si="294"/>
        <v/>
      </c>
      <c r="CU305" s="9" t="str">
        <f t="shared" si="295"/>
        <v/>
      </c>
      <c r="CV305" s="9" t="str">
        <f t="shared" si="296"/>
        <v/>
      </c>
      <c r="CW305" s="9" t="str">
        <f t="shared" si="297"/>
        <v/>
      </c>
      <c r="CY305" s="9" t="str">
        <f t="shared" si="298"/>
        <v/>
      </c>
      <c r="CZ305" s="9" t="str">
        <f t="shared" si="299"/>
        <v/>
      </c>
      <c r="DA305" s="9" t="str">
        <f t="shared" si="300"/>
        <v/>
      </c>
      <c r="DB305" s="9" t="str">
        <f t="shared" si="301"/>
        <v/>
      </c>
      <c r="DC305" s="9" t="str">
        <f t="shared" si="302"/>
        <v/>
      </c>
      <c r="DD305" s="9" t="str">
        <f t="shared" si="303"/>
        <v/>
      </c>
      <c r="DF305" s="9" t="str">
        <f>IF($A305=2,IF(ISNUMBER(CR305/Ukraine!CR305),100*CR305/Ukraine!CR305,""),"")</f>
        <v/>
      </c>
      <c r="DG305" s="9" t="str">
        <f>IF($A305=2,IF(ISNUMBER(CS305/Ukraine!CS305),100*CS305/Ukraine!CS305,""),"")</f>
        <v/>
      </c>
      <c r="DH305" s="9" t="str">
        <f>IF($A305=2,IF(ISNUMBER(CT305/Ukraine!CT305),100*CT305/Ukraine!CT305,""),"")</f>
        <v/>
      </c>
      <c r="DI305" s="9" t="str">
        <f>IF($A305=2,IF(ISNUMBER(CU305/Ukraine!CU305),100*CU305/Ukraine!CU305,""),"")</f>
        <v/>
      </c>
      <c r="DJ305" s="9" t="str">
        <f>IF($A305=2,IF(ISNUMBER(CV305/Ukraine!CV305),100*CV305/Ukraine!CV305,""),"")</f>
        <v/>
      </c>
      <c r="DK305" s="9" t="str">
        <f>IF($A305=2,IF(ISNUMBER(CW305/Ukraine!CW305),100*CW305/Ukraine!CW305,""),"")</f>
        <v/>
      </c>
      <c r="DM305" s="40" t="str">
        <f t="shared" si="304"/>
        <v/>
      </c>
      <c r="DN305" s="40" t="str">
        <f t="shared" si="305"/>
        <v/>
      </c>
      <c r="DO305" s="40" t="str">
        <f t="shared" si="306"/>
        <v/>
      </c>
      <c r="DP305" s="40" t="str">
        <f t="shared" si="307"/>
        <v/>
      </c>
      <c r="DQ305" s="40" t="str">
        <f t="shared" si="308"/>
        <v/>
      </c>
      <c r="DR305" s="40" t="str">
        <f t="shared" si="261"/>
        <v/>
      </c>
      <c r="DT305" s="40" t="str">
        <f t="shared" si="309"/>
        <v/>
      </c>
      <c r="DU305" s="40" t="str">
        <f t="shared" si="310"/>
        <v/>
      </c>
      <c r="DV305" s="40" t="str">
        <f t="shared" si="311"/>
        <v/>
      </c>
      <c r="DW305" s="40" t="str">
        <f t="shared" si="312"/>
        <v/>
      </c>
      <c r="DX305" s="40" t="str">
        <f t="shared" si="313"/>
        <v/>
      </c>
      <c r="DY305" s="40" t="str">
        <f t="shared" si="314"/>
        <v/>
      </c>
    </row>
    <row r="306" spans="1:129" x14ac:dyDescent="0.2">
      <c r="A306" s="39">
        <f>'Industry selection'!C306</f>
        <v>1</v>
      </c>
      <c r="B306" s="2">
        <v>78.2</v>
      </c>
      <c r="C306" s="2" t="s">
        <v>623</v>
      </c>
      <c r="E306" s="30" t="s">
        <v>622</v>
      </c>
      <c r="F306" s="31">
        <v>78.2</v>
      </c>
      <c r="G306" s="32" t="s">
        <v>623</v>
      </c>
      <c r="H306" s="157">
        <f>[1]Ternopil!$F$304</f>
        <v>2</v>
      </c>
      <c r="I306" s="157" t="str">
        <f>[1]Ternopil!$G$304</f>
        <v>к</v>
      </c>
      <c r="J306" s="157" t="str">
        <f>[1]Ternopil!$H$304</f>
        <v>к</v>
      </c>
      <c r="K306" s="157" t="str">
        <f>[1]Ternopil!$I$304</f>
        <v>к</v>
      </c>
      <c r="L306" s="157" t="str">
        <f>[1]Ternopil!$J$304</f>
        <v>к</v>
      </c>
      <c r="M306" s="11"/>
      <c r="N306" s="33" t="s">
        <v>1029</v>
      </c>
      <c r="O306" s="36">
        <v>78.2</v>
      </c>
      <c r="P306" s="35" t="s">
        <v>623</v>
      </c>
      <c r="Q306" s="157">
        <f>[2]Ternopil!$F$304</f>
        <v>2</v>
      </c>
      <c r="R306" s="157" t="str">
        <f>[2]Ternopil!$G$304</f>
        <v>к</v>
      </c>
      <c r="S306" s="157" t="str">
        <f>[2]Ternopil!$H$304</f>
        <v>к</v>
      </c>
      <c r="T306" s="157" t="str">
        <f>[2]Ternopil!$I$304</f>
        <v>к</v>
      </c>
      <c r="U306" s="157" t="str">
        <f>[2]Ternopil!$J$304</f>
        <v>к</v>
      </c>
      <c r="V306" s="11"/>
      <c r="W306" s="36" t="s">
        <v>1374</v>
      </c>
      <c r="X306" s="36">
        <v>78.2</v>
      </c>
      <c r="Y306" s="36" t="s">
        <v>623</v>
      </c>
      <c r="Z306" s="157">
        <f>[3]Ternopil!$F$304</f>
        <v>3</v>
      </c>
      <c r="AA306" s="157" t="str">
        <f>[3]Ternopil!$G$304</f>
        <v>к</v>
      </c>
      <c r="AB306" s="157" t="str">
        <f>[3]Ternopil!$H$304</f>
        <v>к</v>
      </c>
      <c r="AC306" s="157" t="str">
        <f>[3]Ternopil!$I$304</f>
        <v>к</v>
      </c>
      <c r="AD306" s="157" t="str">
        <f>[3]Ternopil!$J$304</f>
        <v>к</v>
      </c>
      <c r="AE306" s="11"/>
      <c r="AF306" s="37" t="s">
        <v>1374</v>
      </c>
      <c r="AG306" s="37">
        <v>78.2</v>
      </c>
      <c r="AH306" s="37" t="s">
        <v>623</v>
      </c>
      <c r="AI306" s="157">
        <f>[4]Ternopil!$F$304</f>
        <v>1</v>
      </c>
      <c r="AJ306" s="157" t="str">
        <f>[4]Ternopil!$G$304</f>
        <v>к</v>
      </c>
      <c r="AK306" s="157" t="str">
        <f>[4]Ternopil!$H$304</f>
        <v>к</v>
      </c>
      <c r="AL306" s="157" t="str">
        <f>[4]Ternopil!$I$304</f>
        <v>к</v>
      </c>
      <c r="AM306" s="157" t="str">
        <f>[4]Ternopil!$J$304</f>
        <v>к</v>
      </c>
      <c r="AN306" s="11"/>
      <c r="AO306" s="11" t="s">
        <v>1374</v>
      </c>
      <c r="AP306" s="11">
        <v>78.2</v>
      </c>
      <c r="AQ306" s="11" t="s">
        <v>623</v>
      </c>
      <c r="AR306" s="157">
        <f>[5]Ternopil!$F$304</f>
        <v>1</v>
      </c>
      <c r="AS306" s="157" t="str">
        <f>[5]Ternopil!$G$304</f>
        <v>к</v>
      </c>
      <c r="AT306" s="157" t="str">
        <f>[5]Ternopil!$H$304</f>
        <v>к</v>
      </c>
      <c r="AU306" s="157" t="str">
        <f>[5]Ternopil!$I$304</f>
        <v>к</v>
      </c>
      <c r="AV306" s="157" t="str">
        <f>[5]Ternopil!$J$304</f>
        <v>к</v>
      </c>
      <c r="AW306" s="11"/>
      <c r="AX306" s="33" t="s">
        <v>1374</v>
      </c>
      <c r="AY306" s="33">
        <v>78.2</v>
      </c>
      <c r="AZ306" s="33" t="s">
        <v>623</v>
      </c>
      <c r="BA306" s="157">
        <f>[6]Ternopil!$F$304</f>
        <v>1</v>
      </c>
      <c r="BB306" s="157" t="str">
        <f>[6]Ternopil!$G$304</f>
        <v>к</v>
      </c>
      <c r="BC306" s="157" t="str">
        <f>[6]Ternopil!$H$304</f>
        <v>к</v>
      </c>
      <c r="BD306" s="157" t="str">
        <f>[6]Ternopil!$I$304</f>
        <v>к</v>
      </c>
      <c r="BE306" s="157" t="str">
        <f>[6]Ternopil!$J$304</f>
        <v>к</v>
      </c>
      <c r="BG306" s="2">
        <v>78.2</v>
      </c>
      <c r="BH306" s="2" t="s">
        <v>623</v>
      </c>
      <c r="BI306" s="1">
        <f t="shared" si="262"/>
        <v>2</v>
      </c>
      <c r="BJ306" s="1">
        <f t="shared" si="263"/>
        <v>2</v>
      </c>
      <c r="BK306" s="1">
        <f t="shared" si="264"/>
        <v>3</v>
      </c>
      <c r="BL306" s="1">
        <f t="shared" si="265"/>
        <v>1</v>
      </c>
      <c r="BM306" s="1">
        <f t="shared" si="266"/>
        <v>1</v>
      </c>
      <c r="BN306" s="1">
        <f t="shared" si="267"/>
        <v>1</v>
      </c>
      <c r="BP306" s="1" t="str">
        <f t="shared" si="268"/>
        <v>к</v>
      </c>
      <c r="BQ306" s="1" t="str">
        <f t="shared" si="269"/>
        <v>к</v>
      </c>
      <c r="BR306" s="1" t="str">
        <f t="shared" si="270"/>
        <v>к</v>
      </c>
      <c r="BS306" s="1" t="str">
        <f t="shared" si="271"/>
        <v>к</v>
      </c>
      <c r="BT306" s="1" t="str">
        <f t="shared" si="272"/>
        <v>к</v>
      </c>
      <c r="BU306" s="1" t="str">
        <f t="shared" si="273"/>
        <v>к</v>
      </c>
      <c r="BW306" s="40" t="str">
        <f t="shared" si="274"/>
        <v/>
      </c>
      <c r="BX306" s="40" t="str">
        <f t="shared" si="275"/>
        <v/>
      </c>
      <c r="BY306" s="40" t="str">
        <f t="shared" si="276"/>
        <v/>
      </c>
      <c r="BZ306" s="40" t="str">
        <f t="shared" si="277"/>
        <v/>
      </c>
      <c r="CA306" s="40" t="str">
        <f t="shared" si="278"/>
        <v/>
      </c>
      <c r="CB306" s="40" t="str">
        <f t="shared" si="279"/>
        <v/>
      </c>
      <c r="CD306" s="10" t="str">
        <f t="shared" si="280"/>
        <v>к</v>
      </c>
      <c r="CE306" s="10" t="str">
        <f t="shared" si="281"/>
        <v>к</v>
      </c>
      <c r="CF306" s="10" t="str">
        <f t="shared" si="282"/>
        <v>к</v>
      </c>
      <c r="CG306" s="10" t="str">
        <f t="shared" si="283"/>
        <v>к</v>
      </c>
      <c r="CH306" s="10" t="str">
        <f t="shared" si="284"/>
        <v>к</v>
      </c>
      <c r="CI306" s="10" t="str">
        <f t="shared" si="285"/>
        <v>к</v>
      </c>
      <c r="CK306" s="40" t="str">
        <f t="shared" si="286"/>
        <v/>
      </c>
      <c r="CL306" s="40" t="str">
        <f t="shared" si="287"/>
        <v/>
      </c>
      <c r="CM306" s="40" t="str">
        <f t="shared" si="288"/>
        <v/>
      </c>
      <c r="CN306" s="40" t="str">
        <f t="shared" si="289"/>
        <v/>
      </c>
      <c r="CO306" s="40" t="str">
        <f t="shared" si="290"/>
        <v/>
      </c>
      <c r="CP306" s="40" t="str">
        <f t="shared" si="291"/>
        <v/>
      </c>
      <c r="CR306" s="9" t="str">
        <f t="shared" si="292"/>
        <v/>
      </c>
      <c r="CS306" s="9" t="str">
        <f t="shared" si="293"/>
        <v/>
      </c>
      <c r="CT306" s="9" t="str">
        <f t="shared" si="294"/>
        <v/>
      </c>
      <c r="CU306" s="9" t="str">
        <f t="shared" si="295"/>
        <v/>
      </c>
      <c r="CV306" s="9" t="str">
        <f t="shared" si="296"/>
        <v/>
      </c>
      <c r="CW306" s="9" t="str">
        <f t="shared" si="297"/>
        <v/>
      </c>
      <c r="CY306" s="9" t="str">
        <f t="shared" si="298"/>
        <v/>
      </c>
      <c r="CZ306" s="9" t="str">
        <f t="shared" si="299"/>
        <v/>
      </c>
      <c r="DA306" s="9" t="str">
        <f t="shared" si="300"/>
        <v/>
      </c>
      <c r="DB306" s="9" t="str">
        <f t="shared" si="301"/>
        <v/>
      </c>
      <c r="DC306" s="9" t="str">
        <f t="shared" si="302"/>
        <v/>
      </c>
      <c r="DD306" s="9" t="str">
        <f t="shared" si="303"/>
        <v/>
      </c>
      <c r="DF306" s="9" t="str">
        <f>IF($A306=2,IF(ISNUMBER(CR306/Ukraine!CR306),100*CR306/Ukraine!CR306,""),"")</f>
        <v/>
      </c>
      <c r="DG306" s="9" t="str">
        <f>IF($A306=2,IF(ISNUMBER(CS306/Ukraine!CS306),100*CS306/Ukraine!CS306,""),"")</f>
        <v/>
      </c>
      <c r="DH306" s="9" t="str">
        <f>IF($A306=2,IF(ISNUMBER(CT306/Ukraine!CT306),100*CT306/Ukraine!CT306,""),"")</f>
        <v/>
      </c>
      <c r="DI306" s="9" t="str">
        <f>IF($A306=2,IF(ISNUMBER(CU306/Ukraine!CU306),100*CU306/Ukraine!CU306,""),"")</f>
        <v/>
      </c>
      <c r="DJ306" s="9" t="str">
        <f>IF($A306=2,IF(ISNUMBER(CV306/Ukraine!CV306),100*CV306/Ukraine!CV306,""),"")</f>
        <v/>
      </c>
      <c r="DK306" s="9" t="str">
        <f>IF($A306=2,IF(ISNUMBER(CW306/Ukraine!CW306),100*CW306/Ukraine!CW306,""),"")</f>
        <v/>
      </c>
      <c r="DM306" s="40" t="str">
        <f t="shared" si="304"/>
        <v/>
      </c>
      <c r="DN306" s="40" t="str">
        <f t="shared" si="305"/>
        <v/>
      </c>
      <c r="DO306" s="40" t="str">
        <f t="shared" si="306"/>
        <v/>
      </c>
      <c r="DP306" s="40" t="str">
        <f t="shared" si="307"/>
        <v/>
      </c>
      <c r="DQ306" s="40" t="str">
        <f t="shared" si="308"/>
        <v/>
      </c>
      <c r="DR306" s="40" t="str">
        <f t="shared" si="261"/>
        <v/>
      </c>
      <c r="DT306" s="40" t="str">
        <f t="shared" si="309"/>
        <v/>
      </c>
      <c r="DU306" s="40" t="str">
        <f t="shared" si="310"/>
        <v/>
      </c>
      <c r="DV306" s="40" t="str">
        <f t="shared" si="311"/>
        <v/>
      </c>
      <c r="DW306" s="40" t="str">
        <f t="shared" si="312"/>
        <v/>
      </c>
      <c r="DX306" s="40" t="str">
        <f t="shared" si="313"/>
        <v/>
      </c>
      <c r="DY306" s="40" t="str">
        <f t="shared" si="314"/>
        <v/>
      </c>
    </row>
    <row r="307" spans="1:129" x14ac:dyDescent="0.2">
      <c r="A307" s="39">
        <f>'Industry selection'!C307</f>
        <v>1</v>
      </c>
      <c r="B307" s="2">
        <v>78.3</v>
      </c>
      <c r="C307" s="2" t="s">
        <v>625</v>
      </c>
      <c r="E307" s="30" t="s">
        <v>624</v>
      </c>
      <c r="F307" s="31">
        <v>78.3</v>
      </c>
      <c r="G307" s="32" t="s">
        <v>625</v>
      </c>
      <c r="H307" s="157">
        <f>[1]Ternopil!$F$305</f>
        <v>1</v>
      </c>
      <c r="I307" s="157" t="str">
        <f>[1]Ternopil!$G$305</f>
        <v>к</v>
      </c>
      <c r="J307" s="157" t="str">
        <f>[1]Ternopil!$H$305</f>
        <v>к</v>
      </c>
      <c r="K307" s="157" t="str">
        <f>[1]Ternopil!$I$305</f>
        <v>к</v>
      </c>
      <c r="L307" s="157" t="str">
        <f>[1]Ternopil!$J$305</f>
        <v>к</v>
      </c>
      <c r="M307" s="11"/>
      <c r="N307" s="33" t="s">
        <v>1030</v>
      </c>
      <c r="O307" s="36">
        <v>78.3</v>
      </c>
      <c r="P307" s="35" t="s">
        <v>625</v>
      </c>
      <c r="Q307" s="157" t="e">
        <f>[2]Ternopil!$F$305</f>
        <v>#N/A</v>
      </c>
      <c r="R307" s="157" t="e">
        <f>[2]Ternopil!$G$305</f>
        <v>#N/A</v>
      </c>
      <c r="S307" s="157" t="e">
        <f>[2]Ternopil!$H$305</f>
        <v>#N/A</v>
      </c>
      <c r="T307" s="157" t="e">
        <f>[2]Ternopil!$I$305</f>
        <v>#N/A</v>
      </c>
      <c r="U307" s="157" t="e">
        <f>[2]Ternopil!$J$305</f>
        <v>#N/A</v>
      </c>
      <c r="V307" s="11"/>
      <c r="W307" s="36" t="s">
        <v>1375</v>
      </c>
      <c r="X307" s="36">
        <v>78.3</v>
      </c>
      <c r="Y307" s="36" t="s">
        <v>625</v>
      </c>
      <c r="Z307" s="157" t="e">
        <f>[3]Ternopil!$F$305</f>
        <v>#N/A</v>
      </c>
      <c r="AA307" s="157" t="e">
        <f>[3]Ternopil!$G$305</f>
        <v>#N/A</v>
      </c>
      <c r="AB307" s="157" t="e">
        <f>[3]Ternopil!$H$305</f>
        <v>#N/A</v>
      </c>
      <c r="AC307" s="157" t="e">
        <f>[3]Ternopil!$I$305</f>
        <v>#N/A</v>
      </c>
      <c r="AD307" s="157" t="e">
        <f>[3]Ternopil!$J$305</f>
        <v>#N/A</v>
      </c>
      <c r="AE307" s="11"/>
      <c r="AF307" s="37" t="s">
        <v>1375</v>
      </c>
      <c r="AG307" s="37">
        <v>78.3</v>
      </c>
      <c r="AH307" s="37" t="s">
        <v>625</v>
      </c>
      <c r="AI307" s="157" t="e">
        <f>[4]Ternopil!$F$305</f>
        <v>#N/A</v>
      </c>
      <c r="AJ307" s="157" t="e">
        <f>[4]Ternopil!$G$305</f>
        <v>#N/A</v>
      </c>
      <c r="AK307" s="157" t="e">
        <f>[4]Ternopil!$H$305</f>
        <v>#N/A</v>
      </c>
      <c r="AL307" s="157" t="e">
        <f>[4]Ternopil!$I$305</f>
        <v>#N/A</v>
      </c>
      <c r="AM307" s="157" t="e">
        <f>[4]Ternopil!$J$305</f>
        <v>#N/A</v>
      </c>
      <c r="AN307" s="11"/>
      <c r="AO307" s="11" t="s">
        <v>1375</v>
      </c>
      <c r="AP307" s="11">
        <v>78.3</v>
      </c>
      <c r="AQ307" s="11" t="s">
        <v>625</v>
      </c>
      <c r="AR307" s="157" t="e">
        <f>[5]Ternopil!$F$305</f>
        <v>#N/A</v>
      </c>
      <c r="AS307" s="157" t="e">
        <f>[5]Ternopil!$G$305</f>
        <v>#N/A</v>
      </c>
      <c r="AT307" s="157" t="e">
        <f>[5]Ternopil!$H$305</f>
        <v>#N/A</v>
      </c>
      <c r="AU307" s="157" t="e">
        <f>[5]Ternopil!$I$305</f>
        <v>#N/A</v>
      </c>
      <c r="AV307" s="157" t="e">
        <f>[5]Ternopil!$J$305</f>
        <v>#N/A</v>
      </c>
      <c r="AW307" s="11"/>
      <c r="AX307" s="33" t="s">
        <v>1375</v>
      </c>
      <c r="AY307" s="33">
        <v>78.3</v>
      </c>
      <c r="AZ307" s="33" t="s">
        <v>625</v>
      </c>
      <c r="BA307" s="157">
        <f>[6]Ternopil!$F$305</f>
        <v>1</v>
      </c>
      <c r="BB307" s="157" t="str">
        <f>[6]Ternopil!$G$305</f>
        <v>к</v>
      </c>
      <c r="BC307" s="157" t="str">
        <f>[6]Ternopil!$H$305</f>
        <v>к</v>
      </c>
      <c r="BD307" s="157" t="str">
        <f>[6]Ternopil!$I$305</f>
        <v>к</v>
      </c>
      <c r="BE307" s="157" t="str">
        <f>[6]Ternopil!$J$305</f>
        <v>к</v>
      </c>
      <c r="BG307" s="2">
        <v>78.3</v>
      </c>
      <c r="BH307" s="2" t="s">
        <v>625</v>
      </c>
      <c r="BI307" s="1">
        <f t="shared" si="262"/>
        <v>1</v>
      </c>
      <c r="BJ307" s="1" t="e">
        <f t="shared" si="263"/>
        <v>#N/A</v>
      </c>
      <c r="BK307" s="1" t="e">
        <f t="shared" si="264"/>
        <v>#N/A</v>
      </c>
      <c r="BL307" s="1" t="e">
        <f t="shared" si="265"/>
        <v>#N/A</v>
      </c>
      <c r="BM307" s="1" t="e">
        <f t="shared" si="266"/>
        <v>#N/A</v>
      </c>
      <c r="BN307" s="1">
        <f t="shared" si="267"/>
        <v>1</v>
      </c>
      <c r="BP307" s="1" t="str">
        <f t="shared" si="268"/>
        <v>к</v>
      </c>
      <c r="BQ307" s="1" t="e">
        <f t="shared" si="269"/>
        <v>#N/A</v>
      </c>
      <c r="BR307" s="1" t="e">
        <f t="shared" si="270"/>
        <v>#N/A</v>
      </c>
      <c r="BS307" s="1" t="e">
        <f t="shared" si="271"/>
        <v>#N/A</v>
      </c>
      <c r="BT307" s="1" t="e">
        <f t="shared" si="272"/>
        <v>#N/A</v>
      </c>
      <c r="BU307" s="1" t="str">
        <f t="shared" si="273"/>
        <v>к</v>
      </c>
      <c r="BW307" s="40" t="str">
        <f t="shared" si="274"/>
        <v/>
      </c>
      <c r="BX307" s="40" t="str">
        <f t="shared" si="275"/>
        <v/>
      </c>
      <c r="BY307" s="40" t="str">
        <f t="shared" si="276"/>
        <v/>
      </c>
      <c r="BZ307" s="40" t="str">
        <f t="shared" si="277"/>
        <v/>
      </c>
      <c r="CA307" s="40" t="str">
        <f t="shared" si="278"/>
        <v/>
      </c>
      <c r="CB307" s="40" t="str">
        <f t="shared" si="279"/>
        <v/>
      </c>
      <c r="CD307" s="10" t="str">
        <f t="shared" si="280"/>
        <v>к</v>
      </c>
      <c r="CE307" s="10" t="e">
        <f t="shared" si="281"/>
        <v>#N/A</v>
      </c>
      <c r="CF307" s="10" t="e">
        <f t="shared" si="282"/>
        <v>#N/A</v>
      </c>
      <c r="CG307" s="10" t="e">
        <f t="shared" si="283"/>
        <v>#N/A</v>
      </c>
      <c r="CH307" s="10" t="e">
        <f t="shared" si="284"/>
        <v>#N/A</v>
      </c>
      <c r="CI307" s="10" t="str">
        <f t="shared" si="285"/>
        <v>к</v>
      </c>
      <c r="CK307" s="40" t="str">
        <f t="shared" si="286"/>
        <v/>
      </c>
      <c r="CL307" s="40" t="str">
        <f t="shared" si="287"/>
        <v/>
      </c>
      <c r="CM307" s="40" t="str">
        <f t="shared" si="288"/>
        <v/>
      </c>
      <c r="CN307" s="40" t="str">
        <f t="shared" si="289"/>
        <v/>
      </c>
      <c r="CO307" s="40" t="str">
        <f t="shared" si="290"/>
        <v/>
      </c>
      <c r="CP307" s="40" t="str">
        <f t="shared" si="291"/>
        <v/>
      </c>
      <c r="CR307" s="9" t="str">
        <f t="shared" si="292"/>
        <v/>
      </c>
      <c r="CS307" s="9" t="str">
        <f t="shared" si="293"/>
        <v/>
      </c>
      <c r="CT307" s="9" t="str">
        <f t="shared" si="294"/>
        <v/>
      </c>
      <c r="CU307" s="9" t="str">
        <f t="shared" si="295"/>
        <v/>
      </c>
      <c r="CV307" s="9" t="str">
        <f t="shared" si="296"/>
        <v/>
      </c>
      <c r="CW307" s="9" t="str">
        <f t="shared" si="297"/>
        <v/>
      </c>
      <c r="CY307" s="9" t="str">
        <f t="shared" si="298"/>
        <v/>
      </c>
      <c r="CZ307" s="9" t="str">
        <f t="shared" si="299"/>
        <v/>
      </c>
      <c r="DA307" s="9" t="str">
        <f t="shared" si="300"/>
        <v/>
      </c>
      <c r="DB307" s="9" t="str">
        <f t="shared" si="301"/>
        <v/>
      </c>
      <c r="DC307" s="9" t="str">
        <f t="shared" si="302"/>
        <v/>
      </c>
      <c r="DD307" s="9" t="str">
        <f t="shared" si="303"/>
        <v/>
      </c>
      <c r="DF307" s="9" t="str">
        <f>IF($A307=2,IF(ISNUMBER(CR307/Ukraine!CR307),100*CR307/Ukraine!CR307,""),"")</f>
        <v/>
      </c>
      <c r="DG307" s="9" t="str">
        <f>IF($A307=2,IF(ISNUMBER(CS307/Ukraine!CS307),100*CS307/Ukraine!CS307,""),"")</f>
        <v/>
      </c>
      <c r="DH307" s="9" t="str">
        <f>IF($A307=2,IF(ISNUMBER(CT307/Ukraine!CT307),100*CT307/Ukraine!CT307,""),"")</f>
        <v/>
      </c>
      <c r="DI307" s="9" t="str">
        <f>IF($A307=2,IF(ISNUMBER(CU307/Ukraine!CU307),100*CU307/Ukraine!CU307,""),"")</f>
        <v/>
      </c>
      <c r="DJ307" s="9" t="str">
        <f>IF($A307=2,IF(ISNUMBER(CV307/Ukraine!CV307),100*CV307/Ukraine!CV307,""),"")</f>
        <v/>
      </c>
      <c r="DK307" s="9" t="str">
        <f>IF($A307=2,IF(ISNUMBER(CW307/Ukraine!CW307),100*CW307/Ukraine!CW307,""),"")</f>
        <v/>
      </c>
      <c r="DM307" s="40" t="str">
        <f t="shared" si="304"/>
        <v/>
      </c>
      <c r="DN307" s="40" t="str">
        <f t="shared" si="305"/>
        <v/>
      </c>
      <c r="DO307" s="40" t="str">
        <f t="shared" si="306"/>
        <v/>
      </c>
      <c r="DP307" s="40" t="str">
        <f t="shared" si="307"/>
        <v/>
      </c>
      <c r="DQ307" s="40" t="str">
        <f t="shared" si="308"/>
        <v/>
      </c>
      <c r="DR307" s="40" t="str">
        <f t="shared" si="261"/>
        <v/>
      </c>
      <c r="DT307" s="40" t="str">
        <f t="shared" si="309"/>
        <v/>
      </c>
      <c r="DU307" s="40" t="str">
        <f t="shared" si="310"/>
        <v/>
      </c>
      <c r="DV307" s="40" t="str">
        <f t="shared" si="311"/>
        <v/>
      </c>
      <c r="DW307" s="40" t="str">
        <f t="shared" si="312"/>
        <v/>
      </c>
      <c r="DX307" s="40" t="str">
        <f t="shared" si="313"/>
        <v/>
      </c>
      <c r="DY307" s="40" t="str">
        <f t="shared" si="314"/>
        <v/>
      </c>
    </row>
    <row r="308" spans="1:129" x14ac:dyDescent="0.2">
      <c r="A308" s="39">
        <f>'Industry selection'!C308</f>
        <v>2</v>
      </c>
      <c r="B308" s="2">
        <v>79</v>
      </c>
      <c r="C308" s="2" t="s">
        <v>627</v>
      </c>
      <c r="E308" s="30" t="s">
        <v>626</v>
      </c>
      <c r="F308" s="31">
        <v>79</v>
      </c>
      <c r="G308" s="32" t="s">
        <v>627</v>
      </c>
      <c r="H308" s="157">
        <f>[1]Ternopil!$F$306</f>
        <v>47</v>
      </c>
      <c r="I308" s="157">
        <f>[1]Ternopil!$G$306</f>
        <v>115</v>
      </c>
      <c r="J308" s="157">
        <f>[1]Ternopil!$H$306</f>
        <v>111</v>
      </c>
      <c r="K308" s="157">
        <f>[1]Ternopil!$I$306</f>
        <v>5485</v>
      </c>
      <c r="L308" s="157">
        <f>[1]Ternopil!$J$306</f>
        <v>1584.5</v>
      </c>
      <c r="M308" s="11"/>
      <c r="N308" s="33" t="s">
        <v>1031</v>
      </c>
      <c r="O308" s="36">
        <v>79</v>
      </c>
      <c r="P308" s="35" t="s">
        <v>627</v>
      </c>
      <c r="Q308" s="157">
        <f>[2]Ternopil!$F$306</f>
        <v>54</v>
      </c>
      <c r="R308" s="157">
        <f>[2]Ternopil!$G$306</f>
        <v>133</v>
      </c>
      <c r="S308" s="157">
        <f>[2]Ternopil!$H$306</f>
        <v>115</v>
      </c>
      <c r="T308" s="157">
        <f>[2]Ternopil!$I$306</f>
        <v>5396.8</v>
      </c>
      <c r="U308" s="157">
        <f>[2]Ternopil!$J$306</f>
        <v>1669.8</v>
      </c>
      <c r="V308" s="11"/>
      <c r="W308" s="36" t="s">
        <v>1376</v>
      </c>
      <c r="X308" s="36">
        <v>79</v>
      </c>
      <c r="Y308" s="36" t="s">
        <v>627</v>
      </c>
      <c r="Z308" s="157">
        <f>[3]Ternopil!$F$306</f>
        <v>52</v>
      </c>
      <c r="AA308" s="157">
        <f>[3]Ternopil!$G$306</f>
        <v>139</v>
      </c>
      <c r="AB308" s="157">
        <f>[3]Ternopil!$H$306</f>
        <v>107</v>
      </c>
      <c r="AC308" s="157">
        <f>[3]Ternopil!$I$306</f>
        <v>7685.7</v>
      </c>
      <c r="AD308" s="157">
        <f>[3]Ternopil!$J$306</f>
        <v>1633.6</v>
      </c>
      <c r="AE308" s="11"/>
      <c r="AF308" s="37" t="s">
        <v>1424</v>
      </c>
      <c r="AG308" s="37">
        <v>79</v>
      </c>
      <c r="AH308" s="37" t="s">
        <v>627</v>
      </c>
      <c r="AI308" s="157">
        <f>[4]Ternopil!$F$306</f>
        <v>48</v>
      </c>
      <c r="AJ308" s="157">
        <f>[4]Ternopil!$G$306</f>
        <v>116</v>
      </c>
      <c r="AK308" s="157">
        <f>[4]Ternopil!$H$306</f>
        <v>88</v>
      </c>
      <c r="AL308" s="157">
        <f>[4]Ternopil!$I$306</f>
        <v>9793.4</v>
      </c>
      <c r="AM308" s="157">
        <f>[4]Ternopil!$J$306</f>
        <v>1423.6</v>
      </c>
      <c r="AN308" s="11"/>
      <c r="AO308" s="11" t="s">
        <v>1424</v>
      </c>
      <c r="AP308" s="11">
        <v>79</v>
      </c>
      <c r="AQ308" s="11" t="s">
        <v>627</v>
      </c>
      <c r="AR308" s="157">
        <f>[5]Ternopil!$F$306</f>
        <v>31</v>
      </c>
      <c r="AS308" s="157">
        <f>[5]Ternopil!$G$306</f>
        <v>75</v>
      </c>
      <c r="AT308" s="157">
        <f>[5]Ternopil!$H$306</f>
        <v>73</v>
      </c>
      <c r="AU308" s="157">
        <f>[5]Ternopil!$I$306</f>
        <v>8969.7999999999993</v>
      </c>
      <c r="AV308" s="157">
        <f>[5]Ternopil!$J$306</f>
        <v>1385.2</v>
      </c>
      <c r="AW308" s="11"/>
      <c r="AX308" s="33" t="s">
        <v>1424</v>
      </c>
      <c r="AY308" s="33">
        <v>79</v>
      </c>
      <c r="AZ308" s="33" t="s">
        <v>627</v>
      </c>
      <c r="BA308" s="157">
        <f>[6]Ternopil!$F$306</f>
        <v>33</v>
      </c>
      <c r="BB308" s="157">
        <f>[6]Ternopil!$G$306</f>
        <v>100</v>
      </c>
      <c r="BC308" s="157">
        <f>[6]Ternopil!$H$306</f>
        <v>77</v>
      </c>
      <c r="BD308" s="157">
        <f>[6]Ternopil!$I$306</f>
        <v>12212.1</v>
      </c>
      <c r="BE308" s="157">
        <f>[6]Ternopil!$J$306</f>
        <v>2788.7</v>
      </c>
      <c r="BG308" s="2">
        <v>79</v>
      </c>
      <c r="BH308" s="2" t="s">
        <v>627</v>
      </c>
      <c r="BI308" s="1">
        <f t="shared" si="262"/>
        <v>47</v>
      </c>
      <c r="BJ308" s="1">
        <f t="shared" si="263"/>
        <v>54</v>
      </c>
      <c r="BK308" s="1">
        <f t="shared" si="264"/>
        <v>52</v>
      </c>
      <c r="BL308" s="1">
        <f t="shared" si="265"/>
        <v>48</v>
      </c>
      <c r="BM308" s="1">
        <f t="shared" si="266"/>
        <v>31</v>
      </c>
      <c r="BN308" s="1">
        <f t="shared" si="267"/>
        <v>33</v>
      </c>
      <c r="BP308" s="1">
        <f t="shared" si="268"/>
        <v>111</v>
      </c>
      <c r="BQ308" s="1">
        <f t="shared" si="269"/>
        <v>115</v>
      </c>
      <c r="BR308" s="1">
        <f t="shared" si="270"/>
        <v>107</v>
      </c>
      <c r="BS308" s="1">
        <f t="shared" si="271"/>
        <v>88</v>
      </c>
      <c r="BT308" s="1">
        <f t="shared" si="272"/>
        <v>73</v>
      </c>
      <c r="BU308" s="1">
        <f t="shared" si="273"/>
        <v>77</v>
      </c>
      <c r="BW308" s="40">
        <f t="shared" si="274"/>
        <v>1.3270844790894526E-3</v>
      </c>
      <c r="BX308" s="40">
        <f t="shared" si="275"/>
        <v>1.4248367632664692E-3</v>
      </c>
      <c r="BY308" s="40">
        <f t="shared" si="276"/>
        <v>1.361201928581424E-3</v>
      </c>
      <c r="BZ308" s="40">
        <f t="shared" si="277"/>
        <v>1.2156039341363687E-3</v>
      </c>
      <c r="CA308" s="40">
        <f t="shared" si="278"/>
        <v>1.0502237120372901E-3</v>
      </c>
      <c r="CB308" s="40">
        <f t="shared" si="279"/>
        <v>1.0867570886201007E-3</v>
      </c>
      <c r="CD308" s="10">
        <f t="shared" si="280"/>
        <v>1584.5</v>
      </c>
      <c r="CE308" s="10">
        <f t="shared" si="281"/>
        <v>1669.8</v>
      </c>
      <c r="CF308" s="10">
        <f t="shared" si="282"/>
        <v>1633.6</v>
      </c>
      <c r="CG308" s="10">
        <f t="shared" si="283"/>
        <v>1423.6</v>
      </c>
      <c r="CH308" s="10">
        <f t="shared" si="284"/>
        <v>1385.2</v>
      </c>
      <c r="CI308" s="10">
        <f t="shared" si="285"/>
        <v>2788.7</v>
      </c>
      <c r="CK308" s="40">
        <f t="shared" si="286"/>
        <v>7.933816001763315E-4</v>
      </c>
      <c r="CL308" s="40">
        <f t="shared" si="287"/>
        <v>8.048821224632632E-4</v>
      </c>
      <c r="CM308" s="40">
        <f t="shared" si="288"/>
        <v>7.3278065272472522E-4</v>
      </c>
      <c r="CN308" s="40">
        <f t="shared" si="289"/>
        <v>5.4248889147676625E-4</v>
      </c>
      <c r="CO308" s="40">
        <f t="shared" si="290"/>
        <v>4.6503601914127466E-4</v>
      </c>
      <c r="CP308" s="40">
        <f t="shared" si="291"/>
        <v>6.4378500798850235E-4</v>
      </c>
      <c r="CR308" s="9">
        <f t="shared" si="292"/>
        <v>14.274774774774775</v>
      </c>
      <c r="CS308" s="9">
        <f t="shared" si="293"/>
        <v>14.52</v>
      </c>
      <c r="CT308" s="9">
        <f t="shared" si="294"/>
        <v>15.267289719626167</v>
      </c>
      <c r="CU308" s="9">
        <f t="shared" si="295"/>
        <v>16.177272727272726</v>
      </c>
      <c r="CV308" s="9">
        <f t="shared" si="296"/>
        <v>18.975342465753425</v>
      </c>
      <c r="CW308" s="9">
        <f t="shared" si="297"/>
        <v>36.216883116883118</v>
      </c>
      <c r="CY308" s="9">
        <f t="shared" si="298"/>
        <v>59.783805226980839</v>
      </c>
      <c r="CZ308" s="9">
        <f t="shared" si="299"/>
        <v>56.489426944462991</v>
      </c>
      <c r="DA308" s="9">
        <f t="shared" si="300"/>
        <v>53.833353989469607</v>
      </c>
      <c r="DB308" s="9">
        <f t="shared" si="301"/>
        <v>44.627108899756884</v>
      </c>
      <c r="DC308" s="9">
        <f t="shared" si="302"/>
        <v>44.279710485603921</v>
      </c>
      <c r="DD308" s="9">
        <f t="shared" si="303"/>
        <v>59.239089832479685</v>
      </c>
      <c r="DF308" s="9">
        <f>IF($A308=2,IF(ISNUMBER(CR308/Ukraine!CR308),100*CR308/Ukraine!CR308,""),"")</f>
        <v>49.785723804060801</v>
      </c>
      <c r="DG308" s="9">
        <f>IF($A308=2,IF(ISNUMBER(CS308/Ukraine!CS308),100*CS308/Ukraine!CS308,""),"")</f>
        <v>56.122552127845317</v>
      </c>
      <c r="DH308" s="9">
        <f>IF($A308=2,IF(ISNUMBER(CT308/Ukraine!CT308),100*CT308/Ukraine!CT308,""),"")</f>
        <v>58.679603722728345</v>
      </c>
      <c r="DI308" s="9">
        <f>IF($A308=2,IF(ISNUMBER(CU308/Ukraine!CU308),100*CU308/Ukraine!CU308,""),"")</f>
        <v>44.884673631283015</v>
      </c>
      <c r="DJ308" s="9">
        <f>IF($A308=2,IF(ISNUMBER(CV308/Ukraine!CV308),100*CV308/Ukraine!CV308,""),"")</f>
        <v>45.975115595827276</v>
      </c>
      <c r="DK308" s="9">
        <f>IF($A308=2,IF(ISNUMBER(CW308/Ukraine!CW308),100*CW308/Ukraine!CW308,""),"")</f>
        <v>64.562005820359545</v>
      </c>
      <c r="DM308" s="40">
        <f t="shared" si="304"/>
        <v>3.6036036036036112E-2</v>
      </c>
      <c r="DN308" s="40">
        <f t="shared" si="305"/>
        <v>-6.956521739130439E-2</v>
      </c>
      <c r="DO308" s="40">
        <f t="shared" si="306"/>
        <v>-0.17757009345794394</v>
      </c>
      <c r="DP308" s="40">
        <f t="shared" si="307"/>
        <v>-0.17045454545454541</v>
      </c>
      <c r="DQ308" s="40">
        <f t="shared" si="308"/>
        <v>5.4794520547945202E-2</v>
      </c>
      <c r="DR308" s="40">
        <f t="shared" si="261"/>
        <v>-0.30630630630630629</v>
      </c>
      <c r="DT308" s="40">
        <f t="shared" si="309"/>
        <v>1.7178920795203556E-2</v>
      </c>
      <c r="DU308" s="40">
        <f t="shared" si="310"/>
        <v>5.1466234134033506E-2</v>
      </c>
      <c r="DV308" s="40">
        <f t="shared" si="311"/>
        <v>5.9603441367643173E-2</v>
      </c>
      <c r="DW308" s="40">
        <f t="shared" si="312"/>
        <v>0.17296300715531143</v>
      </c>
      <c r="DX308" s="40">
        <f t="shared" si="313"/>
        <v>0.90862869443579819</v>
      </c>
      <c r="DY308" s="40">
        <f t="shared" si="314"/>
        <v>1.5371246613909917</v>
      </c>
    </row>
    <row r="309" spans="1:129" x14ac:dyDescent="0.2">
      <c r="A309" s="39">
        <f>'Industry selection'!C309</f>
        <v>1</v>
      </c>
      <c r="B309" s="2">
        <v>79.099999999999994</v>
      </c>
      <c r="C309" s="2" t="s">
        <v>629</v>
      </c>
      <c r="E309" s="30" t="s">
        <v>628</v>
      </c>
      <c r="F309" s="31">
        <v>79.099999999999994</v>
      </c>
      <c r="G309" s="32" t="s">
        <v>629</v>
      </c>
      <c r="H309" s="157">
        <f>[1]Ternopil!$F$307</f>
        <v>45</v>
      </c>
      <c r="I309" s="157" t="str">
        <f>[1]Ternopil!$G$307</f>
        <v>к</v>
      </c>
      <c r="J309" s="157" t="str">
        <f>[1]Ternopil!$H$307</f>
        <v>к</v>
      </c>
      <c r="K309" s="157" t="str">
        <f>[1]Ternopil!$I$307</f>
        <v>к</v>
      </c>
      <c r="L309" s="157" t="str">
        <f>[1]Ternopil!$J$307</f>
        <v>к</v>
      </c>
      <c r="M309" s="11"/>
      <c r="N309" s="33" t="s">
        <v>1032</v>
      </c>
      <c r="O309" s="36">
        <v>79.099999999999994</v>
      </c>
      <c r="P309" s="35" t="s">
        <v>629</v>
      </c>
      <c r="Q309" s="157">
        <f>[2]Ternopil!$F$307</f>
        <v>50</v>
      </c>
      <c r="R309" s="157">
        <f>[2]Ternopil!$G$307</f>
        <v>128</v>
      </c>
      <c r="S309" s="157">
        <f>[2]Ternopil!$H$307</f>
        <v>111</v>
      </c>
      <c r="T309" s="157">
        <f>[2]Ternopil!$I$307</f>
        <v>5320.4</v>
      </c>
      <c r="U309" s="157">
        <f>[2]Ternopil!$J$307</f>
        <v>1615.2</v>
      </c>
      <c r="V309" s="11"/>
      <c r="W309" s="36" t="s">
        <v>1377</v>
      </c>
      <c r="X309" s="36">
        <v>79.099999999999994</v>
      </c>
      <c r="Y309" s="36" t="s">
        <v>629</v>
      </c>
      <c r="Z309" s="157">
        <f>[3]Ternopil!$F$307</f>
        <v>49</v>
      </c>
      <c r="AA309" s="157">
        <f>[3]Ternopil!$G$307</f>
        <v>134</v>
      </c>
      <c r="AB309" s="157">
        <f>[3]Ternopil!$H$307</f>
        <v>102</v>
      </c>
      <c r="AC309" s="157">
        <f>[3]Ternopil!$I$307</f>
        <v>7576.6</v>
      </c>
      <c r="AD309" s="157">
        <f>[3]Ternopil!$J$307</f>
        <v>1541.5</v>
      </c>
      <c r="AE309" s="11"/>
      <c r="AF309" s="37" t="s">
        <v>1377</v>
      </c>
      <c r="AG309" s="37">
        <v>79.099999999999994</v>
      </c>
      <c r="AH309" s="37" t="s">
        <v>629</v>
      </c>
      <c r="AI309" s="157">
        <f>[4]Ternopil!$F$307</f>
        <v>45</v>
      </c>
      <c r="AJ309" s="157" t="str">
        <f>[4]Ternopil!$G$307</f>
        <v>к</v>
      </c>
      <c r="AK309" s="157" t="str">
        <f>[4]Ternopil!$H$307</f>
        <v>к</v>
      </c>
      <c r="AL309" s="157" t="str">
        <f>[4]Ternopil!$I$307</f>
        <v>к</v>
      </c>
      <c r="AM309" s="157" t="str">
        <f>[4]Ternopil!$J$307</f>
        <v>к</v>
      </c>
      <c r="AN309" s="11"/>
      <c r="AO309" s="11" t="s">
        <v>1377</v>
      </c>
      <c r="AP309" s="11">
        <v>79.099999999999994</v>
      </c>
      <c r="AQ309" s="11" t="s">
        <v>629</v>
      </c>
      <c r="AR309" s="157">
        <f>[5]Ternopil!$F$307</f>
        <v>29</v>
      </c>
      <c r="AS309" s="157" t="str">
        <f>[5]Ternopil!$G$307</f>
        <v>к</v>
      </c>
      <c r="AT309" s="157" t="str">
        <f>[5]Ternopil!$H$307</f>
        <v>к</v>
      </c>
      <c r="AU309" s="157" t="str">
        <f>[5]Ternopil!$I$307</f>
        <v>к</v>
      </c>
      <c r="AV309" s="157" t="str">
        <f>[5]Ternopil!$J$307</f>
        <v>к</v>
      </c>
      <c r="AW309" s="11"/>
      <c r="AX309" s="33" t="s">
        <v>1377</v>
      </c>
      <c r="AY309" s="33">
        <v>79.099999999999994</v>
      </c>
      <c r="AZ309" s="33" t="s">
        <v>629</v>
      </c>
      <c r="BA309" s="157">
        <f>[6]Ternopil!$F$307</f>
        <v>31</v>
      </c>
      <c r="BB309" s="157" t="str">
        <f>[6]Ternopil!$G$307</f>
        <v>к</v>
      </c>
      <c r="BC309" s="157" t="str">
        <f>[6]Ternopil!$H$307</f>
        <v>к</v>
      </c>
      <c r="BD309" s="157" t="str">
        <f>[6]Ternopil!$I$307</f>
        <v>к</v>
      </c>
      <c r="BE309" s="157" t="str">
        <f>[6]Ternopil!$J$307</f>
        <v>к</v>
      </c>
      <c r="BG309" s="2">
        <v>79.099999999999994</v>
      </c>
      <c r="BH309" s="2" t="s">
        <v>629</v>
      </c>
      <c r="BI309" s="1">
        <f t="shared" si="262"/>
        <v>45</v>
      </c>
      <c r="BJ309" s="1">
        <f t="shared" si="263"/>
        <v>50</v>
      </c>
      <c r="BK309" s="1">
        <f t="shared" si="264"/>
        <v>49</v>
      </c>
      <c r="BL309" s="1">
        <f t="shared" si="265"/>
        <v>45</v>
      </c>
      <c r="BM309" s="1">
        <f t="shared" si="266"/>
        <v>29</v>
      </c>
      <c r="BN309" s="1">
        <f t="shared" si="267"/>
        <v>31</v>
      </c>
      <c r="BP309" s="1" t="str">
        <f t="shared" si="268"/>
        <v>к</v>
      </c>
      <c r="BQ309" s="1">
        <f t="shared" si="269"/>
        <v>111</v>
      </c>
      <c r="BR309" s="1">
        <f t="shared" si="270"/>
        <v>102</v>
      </c>
      <c r="BS309" s="1" t="str">
        <f t="shared" si="271"/>
        <v>к</v>
      </c>
      <c r="BT309" s="1" t="str">
        <f t="shared" si="272"/>
        <v>к</v>
      </c>
      <c r="BU309" s="1" t="str">
        <f t="shared" si="273"/>
        <v>к</v>
      </c>
      <c r="BW309" s="40" t="str">
        <f t="shared" si="274"/>
        <v/>
      </c>
      <c r="BX309" s="40" t="str">
        <f t="shared" si="275"/>
        <v/>
      </c>
      <c r="BY309" s="40" t="str">
        <f t="shared" si="276"/>
        <v/>
      </c>
      <c r="BZ309" s="40" t="str">
        <f t="shared" si="277"/>
        <v/>
      </c>
      <c r="CA309" s="40" t="str">
        <f t="shared" si="278"/>
        <v/>
      </c>
      <c r="CB309" s="40" t="str">
        <f t="shared" si="279"/>
        <v/>
      </c>
      <c r="CD309" s="10" t="str">
        <f t="shared" si="280"/>
        <v>к</v>
      </c>
      <c r="CE309" s="10">
        <f t="shared" si="281"/>
        <v>1615.2</v>
      </c>
      <c r="CF309" s="10">
        <f t="shared" si="282"/>
        <v>1541.5</v>
      </c>
      <c r="CG309" s="10" t="str">
        <f t="shared" si="283"/>
        <v>к</v>
      </c>
      <c r="CH309" s="10" t="str">
        <f t="shared" si="284"/>
        <v>к</v>
      </c>
      <c r="CI309" s="10" t="str">
        <f t="shared" si="285"/>
        <v>к</v>
      </c>
      <c r="CK309" s="40" t="str">
        <f t="shared" si="286"/>
        <v/>
      </c>
      <c r="CL309" s="40" t="str">
        <f t="shared" si="287"/>
        <v/>
      </c>
      <c r="CM309" s="40" t="str">
        <f t="shared" si="288"/>
        <v/>
      </c>
      <c r="CN309" s="40" t="str">
        <f t="shared" si="289"/>
        <v/>
      </c>
      <c r="CO309" s="40" t="str">
        <f t="shared" si="290"/>
        <v/>
      </c>
      <c r="CP309" s="40" t="str">
        <f t="shared" si="291"/>
        <v/>
      </c>
      <c r="CR309" s="9" t="str">
        <f t="shared" si="292"/>
        <v/>
      </c>
      <c r="CS309" s="9" t="str">
        <f t="shared" si="293"/>
        <v/>
      </c>
      <c r="CT309" s="9" t="str">
        <f t="shared" si="294"/>
        <v/>
      </c>
      <c r="CU309" s="9" t="str">
        <f t="shared" si="295"/>
        <v/>
      </c>
      <c r="CV309" s="9" t="str">
        <f t="shared" si="296"/>
        <v/>
      </c>
      <c r="CW309" s="9" t="str">
        <f t="shared" si="297"/>
        <v/>
      </c>
      <c r="CY309" s="9" t="str">
        <f t="shared" si="298"/>
        <v/>
      </c>
      <c r="CZ309" s="9" t="str">
        <f t="shared" si="299"/>
        <v/>
      </c>
      <c r="DA309" s="9" t="str">
        <f t="shared" si="300"/>
        <v/>
      </c>
      <c r="DB309" s="9" t="str">
        <f t="shared" si="301"/>
        <v/>
      </c>
      <c r="DC309" s="9" t="str">
        <f t="shared" si="302"/>
        <v/>
      </c>
      <c r="DD309" s="9" t="str">
        <f t="shared" si="303"/>
        <v/>
      </c>
      <c r="DF309" s="9" t="str">
        <f>IF($A309=2,IF(ISNUMBER(CR309/Ukraine!CR309),100*CR309/Ukraine!CR309,""),"")</f>
        <v/>
      </c>
      <c r="DG309" s="9" t="str">
        <f>IF($A309=2,IF(ISNUMBER(CS309/Ukraine!CS309),100*CS309/Ukraine!CS309,""),"")</f>
        <v/>
      </c>
      <c r="DH309" s="9" t="str">
        <f>IF($A309=2,IF(ISNUMBER(CT309/Ukraine!CT309),100*CT309/Ukraine!CT309,""),"")</f>
        <v/>
      </c>
      <c r="DI309" s="9" t="str">
        <f>IF($A309=2,IF(ISNUMBER(CU309/Ukraine!CU309),100*CU309/Ukraine!CU309,""),"")</f>
        <v/>
      </c>
      <c r="DJ309" s="9" t="str">
        <f>IF($A309=2,IF(ISNUMBER(CV309/Ukraine!CV309),100*CV309/Ukraine!CV309,""),"")</f>
        <v/>
      </c>
      <c r="DK309" s="9" t="str">
        <f>IF($A309=2,IF(ISNUMBER(CW309/Ukraine!CW309),100*CW309/Ukraine!CW309,""),"")</f>
        <v/>
      </c>
      <c r="DM309" s="40" t="str">
        <f t="shared" si="304"/>
        <v/>
      </c>
      <c r="DN309" s="40" t="str">
        <f t="shared" si="305"/>
        <v/>
      </c>
      <c r="DO309" s="40" t="str">
        <f t="shared" si="306"/>
        <v/>
      </c>
      <c r="DP309" s="40" t="str">
        <f t="shared" si="307"/>
        <v/>
      </c>
      <c r="DQ309" s="40" t="str">
        <f t="shared" si="308"/>
        <v/>
      </c>
      <c r="DR309" s="40" t="str">
        <f t="shared" si="261"/>
        <v/>
      </c>
      <c r="DT309" s="40" t="str">
        <f t="shared" si="309"/>
        <v/>
      </c>
      <c r="DU309" s="40" t="str">
        <f t="shared" si="310"/>
        <v/>
      </c>
      <c r="DV309" s="40" t="str">
        <f t="shared" si="311"/>
        <v/>
      </c>
      <c r="DW309" s="40" t="str">
        <f t="shared" si="312"/>
        <v/>
      </c>
      <c r="DX309" s="40" t="str">
        <f t="shared" si="313"/>
        <v/>
      </c>
      <c r="DY309" s="40" t="str">
        <f t="shared" si="314"/>
        <v/>
      </c>
    </row>
    <row r="310" spans="1:129" x14ac:dyDescent="0.2">
      <c r="A310" s="39">
        <f>'Industry selection'!C310</f>
        <v>1</v>
      </c>
      <c r="B310" s="2">
        <v>79.900000000000006</v>
      </c>
      <c r="C310" s="2" t="s">
        <v>631</v>
      </c>
      <c r="E310" s="30" t="s">
        <v>630</v>
      </c>
      <c r="F310" s="31">
        <v>79.900000000000006</v>
      </c>
      <c r="G310" s="32" t="s">
        <v>631</v>
      </c>
      <c r="H310" s="157">
        <f>[1]Ternopil!$F$308</f>
        <v>2</v>
      </c>
      <c r="I310" s="157" t="str">
        <f>[1]Ternopil!$G$308</f>
        <v>к</v>
      </c>
      <c r="J310" s="157" t="str">
        <f>[1]Ternopil!$H$308</f>
        <v>к</v>
      </c>
      <c r="K310" s="157" t="str">
        <f>[1]Ternopil!$I$308</f>
        <v>к</v>
      </c>
      <c r="L310" s="157" t="str">
        <f>[1]Ternopil!$J$308</f>
        <v>к</v>
      </c>
      <c r="M310" s="11"/>
      <c r="N310" s="33" t="s">
        <v>1033</v>
      </c>
      <c r="O310" s="36">
        <v>79.900000000000006</v>
      </c>
      <c r="P310" s="35" t="s">
        <v>631</v>
      </c>
      <c r="Q310" s="157">
        <f>[2]Ternopil!$F$308</f>
        <v>4</v>
      </c>
      <c r="R310" s="157">
        <f>[2]Ternopil!$G$308</f>
        <v>5</v>
      </c>
      <c r="S310" s="157">
        <f>[2]Ternopil!$H$308</f>
        <v>4</v>
      </c>
      <c r="T310" s="157">
        <f>[2]Ternopil!$I$308</f>
        <v>76.400000000000006</v>
      </c>
      <c r="U310" s="157">
        <f>[2]Ternopil!$J$308</f>
        <v>54.6</v>
      </c>
      <c r="V310" s="11"/>
      <c r="W310" s="36" t="s">
        <v>1378</v>
      </c>
      <c r="X310" s="36">
        <v>79.900000000000006</v>
      </c>
      <c r="Y310" s="36" t="s">
        <v>631</v>
      </c>
      <c r="Z310" s="157">
        <f>[3]Ternopil!$F$308</f>
        <v>3</v>
      </c>
      <c r="AA310" s="157">
        <f>[3]Ternopil!$G$308</f>
        <v>5</v>
      </c>
      <c r="AB310" s="157">
        <f>[3]Ternopil!$H$308</f>
        <v>5</v>
      </c>
      <c r="AC310" s="157">
        <f>[3]Ternopil!$I$308</f>
        <v>109.1</v>
      </c>
      <c r="AD310" s="157">
        <f>[3]Ternopil!$J$308</f>
        <v>92.1</v>
      </c>
      <c r="AE310" s="11"/>
      <c r="AF310" s="37" t="s">
        <v>1378</v>
      </c>
      <c r="AG310" s="37">
        <v>79.900000000000006</v>
      </c>
      <c r="AH310" s="37" t="s">
        <v>631</v>
      </c>
      <c r="AI310" s="157">
        <f>[4]Ternopil!$F$308</f>
        <v>3</v>
      </c>
      <c r="AJ310" s="157" t="str">
        <f>[4]Ternopil!$G$308</f>
        <v>к</v>
      </c>
      <c r="AK310" s="157" t="str">
        <f>[4]Ternopil!$H$308</f>
        <v>к</v>
      </c>
      <c r="AL310" s="157" t="str">
        <f>[4]Ternopil!$I$308</f>
        <v>к</v>
      </c>
      <c r="AM310" s="157" t="str">
        <f>[4]Ternopil!$J$308</f>
        <v>к</v>
      </c>
      <c r="AN310" s="11"/>
      <c r="AO310" s="11" t="s">
        <v>1378</v>
      </c>
      <c r="AP310" s="11">
        <v>79.900000000000006</v>
      </c>
      <c r="AQ310" s="11" t="s">
        <v>631</v>
      </c>
      <c r="AR310" s="157">
        <f>[5]Ternopil!$F$308</f>
        <v>2</v>
      </c>
      <c r="AS310" s="157" t="str">
        <f>[5]Ternopil!$G$308</f>
        <v>к</v>
      </c>
      <c r="AT310" s="157" t="str">
        <f>[5]Ternopil!$H$308</f>
        <v>к</v>
      </c>
      <c r="AU310" s="157" t="str">
        <f>[5]Ternopil!$I$308</f>
        <v>к</v>
      </c>
      <c r="AV310" s="157" t="str">
        <f>[5]Ternopil!$J$308</f>
        <v>к</v>
      </c>
      <c r="AW310" s="11"/>
      <c r="AX310" s="33" t="s">
        <v>1378</v>
      </c>
      <c r="AY310" s="33">
        <v>79.900000000000006</v>
      </c>
      <c r="AZ310" s="33" t="s">
        <v>631</v>
      </c>
      <c r="BA310" s="157">
        <f>[6]Ternopil!$F$308</f>
        <v>2</v>
      </c>
      <c r="BB310" s="157" t="str">
        <f>[6]Ternopil!$G$308</f>
        <v>к</v>
      </c>
      <c r="BC310" s="157" t="str">
        <f>[6]Ternopil!$H$308</f>
        <v>к</v>
      </c>
      <c r="BD310" s="157" t="str">
        <f>[6]Ternopil!$I$308</f>
        <v>к</v>
      </c>
      <c r="BE310" s="157" t="str">
        <f>[6]Ternopil!$J$308</f>
        <v>к</v>
      </c>
      <c r="BG310" s="2">
        <v>79.900000000000006</v>
      </c>
      <c r="BH310" s="2" t="s">
        <v>631</v>
      </c>
      <c r="BI310" s="1">
        <f t="shared" si="262"/>
        <v>2</v>
      </c>
      <c r="BJ310" s="1">
        <f t="shared" si="263"/>
        <v>4</v>
      </c>
      <c r="BK310" s="1">
        <f t="shared" si="264"/>
        <v>3</v>
      </c>
      <c r="BL310" s="1">
        <f t="shared" si="265"/>
        <v>3</v>
      </c>
      <c r="BM310" s="1">
        <f t="shared" si="266"/>
        <v>2</v>
      </c>
      <c r="BN310" s="1">
        <f t="shared" si="267"/>
        <v>2</v>
      </c>
      <c r="BP310" s="1" t="str">
        <f t="shared" si="268"/>
        <v>к</v>
      </c>
      <c r="BQ310" s="1">
        <f t="shared" si="269"/>
        <v>4</v>
      </c>
      <c r="BR310" s="1">
        <f t="shared" si="270"/>
        <v>5</v>
      </c>
      <c r="BS310" s="1" t="str">
        <f t="shared" si="271"/>
        <v>к</v>
      </c>
      <c r="BT310" s="1" t="str">
        <f t="shared" si="272"/>
        <v>к</v>
      </c>
      <c r="BU310" s="1" t="str">
        <f t="shared" si="273"/>
        <v>к</v>
      </c>
      <c r="BW310" s="40" t="str">
        <f t="shared" si="274"/>
        <v/>
      </c>
      <c r="BX310" s="40" t="str">
        <f t="shared" si="275"/>
        <v/>
      </c>
      <c r="BY310" s="40" t="str">
        <f t="shared" si="276"/>
        <v/>
      </c>
      <c r="BZ310" s="40" t="str">
        <f t="shared" si="277"/>
        <v/>
      </c>
      <c r="CA310" s="40" t="str">
        <f t="shared" si="278"/>
        <v/>
      </c>
      <c r="CB310" s="40" t="str">
        <f t="shared" si="279"/>
        <v/>
      </c>
      <c r="CD310" s="10" t="str">
        <f t="shared" si="280"/>
        <v>к</v>
      </c>
      <c r="CE310" s="10">
        <f t="shared" si="281"/>
        <v>54.6</v>
      </c>
      <c r="CF310" s="10">
        <f t="shared" si="282"/>
        <v>92.1</v>
      </c>
      <c r="CG310" s="10" t="str">
        <f t="shared" si="283"/>
        <v>к</v>
      </c>
      <c r="CH310" s="10" t="str">
        <f t="shared" si="284"/>
        <v>к</v>
      </c>
      <c r="CI310" s="10" t="str">
        <f t="shared" si="285"/>
        <v>к</v>
      </c>
      <c r="CK310" s="40" t="str">
        <f t="shared" si="286"/>
        <v/>
      </c>
      <c r="CL310" s="40" t="str">
        <f t="shared" si="287"/>
        <v/>
      </c>
      <c r="CM310" s="40" t="str">
        <f t="shared" si="288"/>
        <v/>
      </c>
      <c r="CN310" s="40" t="str">
        <f t="shared" si="289"/>
        <v/>
      </c>
      <c r="CO310" s="40" t="str">
        <f t="shared" si="290"/>
        <v/>
      </c>
      <c r="CP310" s="40" t="str">
        <f t="shared" si="291"/>
        <v/>
      </c>
      <c r="CR310" s="9" t="str">
        <f t="shared" si="292"/>
        <v/>
      </c>
      <c r="CS310" s="9" t="str">
        <f t="shared" si="293"/>
        <v/>
      </c>
      <c r="CT310" s="9" t="str">
        <f t="shared" si="294"/>
        <v/>
      </c>
      <c r="CU310" s="9" t="str">
        <f t="shared" si="295"/>
        <v/>
      </c>
      <c r="CV310" s="9" t="str">
        <f t="shared" si="296"/>
        <v/>
      </c>
      <c r="CW310" s="9" t="str">
        <f t="shared" si="297"/>
        <v/>
      </c>
      <c r="CY310" s="9" t="str">
        <f t="shared" si="298"/>
        <v/>
      </c>
      <c r="CZ310" s="9" t="str">
        <f t="shared" si="299"/>
        <v/>
      </c>
      <c r="DA310" s="9" t="str">
        <f t="shared" si="300"/>
        <v/>
      </c>
      <c r="DB310" s="9" t="str">
        <f t="shared" si="301"/>
        <v/>
      </c>
      <c r="DC310" s="9" t="str">
        <f t="shared" si="302"/>
        <v/>
      </c>
      <c r="DD310" s="9" t="str">
        <f t="shared" si="303"/>
        <v/>
      </c>
      <c r="DF310" s="9" t="str">
        <f>IF($A310=2,IF(ISNUMBER(CR310/Ukraine!CR310),100*CR310/Ukraine!CR310,""),"")</f>
        <v/>
      </c>
      <c r="DG310" s="9" t="str">
        <f>IF($A310=2,IF(ISNUMBER(CS310/Ukraine!CS310),100*CS310/Ukraine!CS310,""),"")</f>
        <v/>
      </c>
      <c r="DH310" s="9" t="str">
        <f>IF($A310=2,IF(ISNUMBER(CT310/Ukraine!CT310),100*CT310/Ukraine!CT310,""),"")</f>
        <v/>
      </c>
      <c r="DI310" s="9" t="str">
        <f>IF($A310=2,IF(ISNUMBER(CU310/Ukraine!CU310),100*CU310/Ukraine!CU310,""),"")</f>
        <v/>
      </c>
      <c r="DJ310" s="9" t="str">
        <f>IF($A310=2,IF(ISNUMBER(CV310/Ukraine!CV310),100*CV310/Ukraine!CV310,""),"")</f>
        <v/>
      </c>
      <c r="DK310" s="9" t="str">
        <f>IF($A310=2,IF(ISNUMBER(CW310/Ukraine!CW310),100*CW310/Ukraine!CW310,""),"")</f>
        <v/>
      </c>
      <c r="DM310" s="40" t="str">
        <f t="shared" si="304"/>
        <v/>
      </c>
      <c r="DN310" s="40" t="str">
        <f t="shared" si="305"/>
        <v/>
      </c>
      <c r="DO310" s="40" t="str">
        <f t="shared" si="306"/>
        <v/>
      </c>
      <c r="DP310" s="40" t="str">
        <f t="shared" si="307"/>
        <v/>
      </c>
      <c r="DQ310" s="40" t="str">
        <f t="shared" si="308"/>
        <v/>
      </c>
      <c r="DR310" s="40" t="str">
        <f t="shared" si="261"/>
        <v/>
      </c>
      <c r="DT310" s="40" t="str">
        <f t="shared" si="309"/>
        <v/>
      </c>
      <c r="DU310" s="40" t="str">
        <f t="shared" si="310"/>
        <v/>
      </c>
      <c r="DV310" s="40" t="str">
        <f t="shared" si="311"/>
        <v/>
      </c>
      <c r="DW310" s="40" t="str">
        <f t="shared" si="312"/>
        <v/>
      </c>
      <c r="DX310" s="40" t="str">
        <f t="shared" si="313"/>
        <v/>
      </c>
      <c r="DY310" s="40" t="str">
        <f t="shared" si="314"/>
        <v/>
      </c>
    </row>
    <row r="311" spans="1:129" x14ac:dyDescent="0.2">
      <c r="A311" s="39" t="str">
        <f>'Industry selection'!C311</f>
        <v/>
      </c>
      <c r="B311" s="2">
        <v>80</v>
      </c>
      <c r="C311" s="2" t="s">
        <v>633</v>
      </c>
      <c r="E311" s="30" t="s">
        <v>632</v>
      </c>
      <c r="F311" s="31">
        <v>80</v>
      </c>
      <c r="G311" s="32" t="s">
        <v>633</v>
      </c>
      <c r="H311" s="157">
        <f>[1]Ternopil!$F$309</f>
        <v>33</v>
      </c>
      <c r="I311" s="157">
        <f>[1]Ternopil!$G$309</f>
        <v>538</v>
      </c>
      <c r="J311" s="157">
        <f>[1]Ternopil!$H$309</f>
        <v>526</v>
      </c>
      <c r="K311" s="157">
        <f>[1]Ternopil!$I$309</f>
        <v>21405.200000000001</v>
      </c>
      <c r="L311" s="157">
        <f>[1]Ternopil!$J$309</f>
        <v>7652.2</v>
      </c>
      <c r="M311" s="11"/>
      <c r="N311" s="33" t="s">
        <v>1034</v>
      </c>
      <c r="O311" s="36">
        <v>80</v>
      </c>
      <c r="P311" s="35" t="s">
        <v>633</v>
      </c>
      <c r="Q311" s="157">
        <f>[2]Ternopil!$F$309</f>
        <v>38</v>
      </c>
      <c r="R311" s="157">
        <f>[2]Ternopil!$G$309</f>
        <v>579</v>
      </c>
      <c r="S311" s="157">
        <f>[2]Ternopil!$H$309</f>
        <v>561</v>
      </c>
      <c r="T311" s="157">
        <f>[2]Ternopil!$I$309</f>
        <v>26024.1</v>
      </c>
      <c r="U311" s="157">
        <f>[2]Ternopil!$J$309</f>
        <v>8131.1</v>
      </c>
      <c r="V311" s="11"/>
      <c r="W311" s="36" t="s">
        <v>1379</v>
      </c>
      <c r="X311" s="36">
        <v>80</v>
      </c>
      <c r="Y311" s="36" t="s">
        <v>633</v>
      </c>
      <c r="Z311" s="157">
        <f>[3]Ternopil!$F$309</f>
        <v>40</v>
      </c>
      <c r="AA311" s="157">
        <f>[3]Ternopil!$G$309</f>
        <v>599</v>
      </c>
      <c r="AB311" s="157">
        <f>[3]Ternopil!$H$309</f>
        <v>576</v>
      </c>
      <c r="AC311" s="157">
        <f>[3]Ternopil!$I$309</f>
        <v>32757.9</v>
      </c>
      <c r="AD311" s="157">
        <f>[3]Ternopil!$J$309</f>
        <v>8503.1</v>
      </c>
      <c r="AE311" s="11"/>
      <c r="AF311" s="37" t="s">
        <v>1379</v>
      </c>
      <c r="AG311" s="37">
        <v>80</v>
      </c>
      <c r="AH311" s="37" t="s">
        <v>633</v>
      </c>
      <c r="AI311" s="157">
        <f>[4]Ternopil!$F$309</f>
        <v>40</v>
      </c>
      <c r="AJ311" s="157">
        <f>[4]Ternopil!$G$309</f>
        <v>557</v>
      </c>
      <c r="AK311" s="157">
        <f>[4]Ternopil!$H$309</f>
        <v>544</v>
      </c>
      <c r="AL311" s="157">
        <f>[4]Ternopil!$I$309</f>
        <v>32275.7</v>
      </c>
      <c r="AM311" s="157">
        <f>[4]Ternopil!$J$309</f>
        <v>9592.9</v>
      </c>
      <c r="AN311" s="11"/>
      <c r="AO311" s="11" t="s">
        <v>1379</v>
      </c>
      <c r="AP311" s="11">
        <v>80</v>
      </c>
      <c r="AQ311" s="11" t="s">
        <v>633</v>
      </c>
      <c r="AR311" s="157">
        <f>[5]Ternopil!$F$309</f>
        <v>35</v>
      </c>
      <c r="AS311" s="157">
        <f>[5]Ternopil!$G$309</f>
        <v>576</v>
      </c>
      <c r="AT311" s="157">
        <f>[5]Ternopil!$H$309</f>
        <v>559</v>
      </c>
      <c r="AU311" s="157">
        <f>[5]Ternopil!$I$309</f>
        <v>44328.2</v>
      </c>
      <c r="AV311" s="157">
        <f>[5]Ternopil!$J$309</f>
        <v>11417.4</v>
      </c>
      <c r="AW311" s="11"/>
      <c r="AX311" s="33" t="s">
        <v>1379</v>
      </c>
      <c r="AY311" s="33">
        <v>80</v>
      </c>
      <c r="AZ311" s="33" t="s">
        <v>633</v>
      </c>
      <c r="BA311" s="157">
        <f>[6]Ternopil!$F$309</f>
        <v>35</v>
      </c>
      <c r="BB311" s="157">
        <f>[6]Ternopil!$G$309</f>
        <v>401</v>
      </c>
      <c r="BC311" s="157">
        <f>[6]Ternopil!$H$309</f>
        <v>390</v>
      </c>
      <c r="BD311" s="157">
        <f>[6]Ternopil!$I$309</f>
        <v>45466.5</v>
      </c>
      <c r="BE311" s="157">
        <f>[6]Ternopil!$J$309</f>
        <v>14948</v>
      </c>
      <c r="BG311" s="2">
        <v>80</v>
      </c>
      <c r="BH311" s="2" t="s">
        <v>633</v>
      </c>
      <c r="BI311" s="1">
        <f t="shared" si="262"/>
        <v>33</v>
      </c>
      <c r="BJ311" s="1">
        <f t="shared" si="263"/>
        <v>38</v>
      </c>
      <c r="BK311" s="1">
        <f t="shared" si="264"/>
        <v>40</v>
      </c>
      <c r="BL311" s="1">
        <f t="shared" si="265"/>
        <v>40</v>
      </c>
      <c r="BM311" s="1">
        <f t="shared" si="266"/>
        <v>35</v>
      </c>
      <c r="BN311" s="1">
        <f t="shared" si="267"/>
        <v>35</v>
      </c>
      <c r="BP311" s="1">
        <f t="shared" si="268"/>
        <v>526</v>
      </c>
      <c r="BQ311" s="1">
        <f t="shared" si="269"/>
        <v>561</v>
      </c>
      <c r="BR311" s="1">
        <f t="shared" si="270"/>
        <v>576</v>
      </c>
      <c r="BS311" s="1">
        <f t="shared" si="271"/>
        <v>544</v>
      </c>
      <c r="BT311" s="1">
        <f t="shared" si="272"/>
        <v>559</v>
      </c>
      <c r="BU311" s="1">
        <f t="shared" si="273"/>
        <v>390</v>
      </c>
      <c r="BW311" s="40" t="str">
        <f t="shared" si="274"/>
        <v/>
      </c>
      <c r="BX311" s="40" t="str">
        <f t="shared" si="275"/>
        <v/>
      </c>
      <c r="BY311" s="40" t="str">
        <f t="shared" si="276"/>
        <v/>
      </c>
      <c r="BZ311" s="40" t="str">
        <f t="shared" si="277"/>
        <v/>
      </c>
      <c r="CA311" s="40" t="str">
        <f t="shared" si="278"/>
        <v/>
      </c>
      <c r="CB311" s="40" t="str">
        <f t="shared" si="279"/>
        <v/>
      </c>
      <c r="CD311" s="10">
        <f t="shared" si="280"/>
        <v>7652.2</v>
      </c>
      <c r="CE311" s="10">
        <f t="shared" si="281"/>
        <v>8131.1</v>
      </c>
      <c r="CF311" s="10">
        <f t="shared" si="282"/>
        <v>8503.1</v>
      </c>
      <c r="CG311" s="10">
        <f t="shared" si="283"/>
        <v>9592.9</v>
      </c>
      <c r="CH311" s="10">
        <f t="shared" si="284"/>
        <v>11417.4</v>
      </c>
      <c r="CI311" s="10">
        <f t="shared" si="285"/>
        <v>14948</v>
      </c>
      <c r="CK311" s="40" t="str">
        <f t="shared" si="286"/>
        <v/>
      </c>
      <c r="CL311" s="40" t="str">
        <f t="shared" si="287"/>
        <v/>
      </c>
      <c r="CM311" s="40" t="str">
        <f t="shared" si="288"/>
        <v/>
      </c>
      <c r="CN311" s="40" t="str">
        <f t="shared" si="289"/>
        <v/>
      </c>
      <c r="CO311" s="40" t="str">
        <f t="shared" si="290"/>
        <v/>
      </c>
      <c r="CP311" s="40" t="str">
        <f t="shared" si="291"/>
        <v/>
      </c>
      <c r="CR311" s="9" t="str">
        <f t="shared" si="292"/>
        <v/>
      </c>
      <c r="CS311" s="9" t="str">
        <f t="shared" si="293"/>
        <v/>
      </c>
      <c r="CT311" s="9" t="str">
        <f t="shared" si="294"/>
        <v/>
      </c>
      <c r="CU311" s="9" t="str">
        <f t="shared" si="295"/>
        <v/>
      </c>
      <c r="CV311" s="9" t="str">
        <f t="shared" si="296"/>
        <v/>
      </c>
      <c r="CW311" s="9" t="str">
        <f t="shared" si="297"/>
        <v/>
      </c>
      <c r="CY311" s="9" t="str">
        <f t="shared" si="298"/>
        <v/>
      </c>
      <c r="CZ311" s="9" t="str">
        <f t="shared" si="299"/>
        <v/>
      </c>
      <c r="DA311" s="9" t="str">
        <f t="shared" si="300"/>
        <v/>
      </c>
      <c r="DB311" s="9" t="str">
        <f t="shared" si="301"/>
        <v/>
      </c>
      <c r="DC311" s="9" t="str">
        <f t="shared" si="302"/>
        <v/>
      </c>
      <c r="DD311" s="9" t="str">
        <f t="shared" si="303"/>
        <v/>
      </c>
      <c r="DF311" s="9" t="str">
        <f>IF($A311=2,IF(ISNUMBER(CR311/Ukraine!CR311),100*CR311/Ukraine!CR311,""),"")</f>
        <v/>
      </c>
      <c r="DG311" s="9" t="str">
        <f>IF($A311=2,IF(ISNUMBER(CS311/Ukraine!CS311),100*CS311/Ukraine!CS311,""),"")</f>
        <v/>
      </c>
      <c r="DH311" s="9" t="str">
        <f>IF($A311=2,IF(ISNUMBER(CT311/Ukraine!CT311),100*CT311/Ukraine!CT311,""),"")</f>
        <v/>
      </c>
      <c r="DI311" s="9" t="str">
        <f>IF($A311=2,IF(ISNUMBER(CU311/Ukraine!CU311),100*CU311/Ukraine!CU311,""),"")</f>
        <v/>
      </c>
      <c r="DJ311" s="9" t="str">
        <f>IF($A311=2,IF(ISNUMBER(CV311/Ukraine!CV311),100*CV311/Ukraine!CV311,""),"")</f>
        <v/>
      </c>
      <c r="DK311" s="9" t="str">
        <f>IF($A311=2,IF(ISNUMBER(CW311/Ukraine!CW311),100*CW311/Ukraine!CW311,""),"")</f>
        <v/>
      </c>
      <c r="DM311" s="40" t="str">
        <f t="shared" si="304"/>
        <v/>
      </c>
      <c r="DN311" s="40" t="str">
        <f t="shared" si="305"/>
        <v/>
      </c>
      <c r="DO311" s="40" t="str">
        <f t="shared" si="306"/>
        <v/>
      </c>
      <c r="DP311" s="40" t="str">
        <f t="shared" si="307"/>
        <v/>
      </c>
      <c r="DQ311" s="40" t="str">
        <f t="shared" si="308"/>
        <v/>
      </c>
      <c r="DR311" s="40" t="str">
        <f t="shared" si="261"/>
        <v/>
      </c>
      <c r="DT311" s="40" t="str">
        <f t="shared" si="309"/>
        <v/>
      </c>
      <c r="DU311" s="40" t="str">
        <f t="shared" si="310"/>
        <v/>
      </c>
      <c r="DV311" s="40" t="str">
        <f t="shared" si="311"/>
        <v/>
      </c>
      <c r="DW311" s="40" t="str">
        <f t="shared" si="312"/>
        <v/>
      </c>
      <c r="DX311" s="40" t="str">
        <f t="shared" si="313"/>
        <v/>
      </c>
      <c r="DY311" s="40" t="str">
        <f t="shared" si="314"/>
        <v/>
      </c>
    </row>
    <row r="312" spans="1:129" x14ac:dyDescent="0.2">
      <c r="A312" s="39">
        <f>'Industry selection'!C312</f>
        <v>2</v>
      </c>
      <c r="B312" s="2">
        <v>80.099999999999994</v>
      </c>
      <c r="C312" s="2" t="s">
        <v>635</v>
      </c>
      <c r="E312" s="30" t="s">
        <v>634</v>
      </c>
      <c r="F312" s="31">
        <v>80.099999999999994</v>
      </c>
      <c r="G312" s="32" t="s">
        <v>635</v>
      </c>
      <c r="H312" s="157">
        <f>[1]Ternopil!$F$310</f>
        <v>29</v>
      </c>
      <c r="I312" s="157">
        <f>[1]Ternopil!$G$310</f>
        <v>426</v>
      </c>
      <c r="J312" s="157">
        <f>[1]Ternopil!$H$310</f>
        <v>414</v>
      </c>
      <c r="K312" s="157">
        <f>[1]Ternopil!$I$310</f>
        <v>14869.6</v>
      </c>
      <c r="L312" s="157">
        <f>[1]Ternopil!$J$310</f>
        <v>6139.7</v>
      </c>
      <c r="M312" s="11"/>
      <c r="N312" s="33" t="s">
        <v>1035</v>
      </c>
      <c r="O312" s="36">
        <v>80.099999999999994</v>
      </c>
      <c r="P312" s="35" t="s">
        <v>635</v>
      </c>
      <c r="Q312" s="157">
        <f>[2]Ternopil!$F$310</f>
        <v>35</v>
      </c>
      <c r="R312" s="157">
        <f>[2]Ternopil!$G$310</f>
        <v>518</v>
      </c>
      <c r="S312" s="157">
        <f>[2]Ternopil!$H$310</f>
        <v>503</v>
      </c>
      <c r="T312" s="157">
        <f>[2]Ternopil!$I$310</f>
        <v>21879.200000000001</v>
      </c>
      <c r="U312" s="157">
        <f>[2]Ternopil!$J$310</f>
        <v>7046.2</v>
      </c>
      <c r="V312" s="11"/>
      <c r="W312" s="36" t="s">
        <v>1380</v>
      </c>
      <c r="X312" s="36">
        <v>80.099999999999994</v>
      </c>
      <c r="Y312" s="36" t="s">
        <v>635</v>
      </c>
      <c r="Z312" s="157">
        <f>[3]Ternopil!$F$310</f>
        <v>35</v>
      </c>
      <c r="AA312" s="157">
        <f>[3]Ternopil!$G$310</f>
        <v>466</v>
      </c>
      <c r="AB312" s="157">
        <f>[3]Ternopil!$H$310</f>
        <v>451</v>
      </c>
      <c r="AC312" s="157">
        <f>[3]Ternopil!$I$310</f>
        <v>20744.900000000001</v>
      </c>
      <c r="AD312" s="157">
        <f>[3]Ternopil!$J$310</f>
        <v>6791.7</v>
      </c>
      <c r="AE312" s="11"/>
      <c r="AF312" s="37" t="s">
        <v>1380</v>
      </c>
      <c r="AG312" s="37">
        <v>80.099999999999994</v>
      </c>
      <c r="AH312" s="37" t="s">
        <v>635</v>
      </c>
      <c r="AI312" s="157">
        <f>[4]Ternopil!$F$310</f>
        <v>36</v>
      </c>
      <c r="AJ312" s="157">
        <f>[4]Ternopil!$G$310</f>
        <v>478</v>
      </c>
      <c r="AK312" s="157">
        <f>[4]Ternopil!$H$310</f>
        <v>470</v>
      </c>
      <c r="AL312" s="157">
        <f>[4]Ternopil!$I$310</f>
        <v>24912.799999999999</v>
      </c>
      <c r="AM312" s="157">
        <f>[4]Ternopil!$J$310</f>
        <v>7782.7</v>
      </c>
      <c r="AN312" s="11"/>
      <c r="AO312" s="11" t="s">
        <v>1380</v>
      </c>
      <c r="AP312" s="11">
        <v>80.099999999999994</v>
      </c>
      <c r="AQ312" s="11" t="s">
        <v>635</v>
      </c>
      <c r="AR312" s="157">
        <f>[5]Ternopil!$F$310</f>
        <v>31</v>
      </c>
      <c r="AS312" s="157">
        <f>[5]Ternopil!$G$310</f>
        <v>490</v>
      </c>
      <c r="AT312" s="157">
        <f>[5]Ternopil!$H$310</f>
        <v>478</v>
      </c>
      <c r="AU312" s="157">
        <f>[5]Ternopil!$I$310</f>
        <v>34140</v>
      </c>
      <c r="AV312" s="157">
        <f>[5]Ternopil!$J$310</f>
        <v>9416.7999999999993</v>
      </c>
      <c r="AW312" s="11"/>
      <c r="AX312" s="33" t="s">
        <v>1380</v>
      </c>
      <c r="AY312" s="33">
        <v>80.099999999999994</v>
      </c>
      <c r="AZ312" s="33" t="s">
        <v>635</v>
      </c>
      <c r="BA312" s="157">
        <f>[6]Ternopil!$F$310</f>
        <v>32</v>
      </c>
      <c r="BB312" s="157">
        <f>[6]Ternopil!$G$310</f>
        <v>368</v>
      </c>
      <c r="BC312" s="157">
        <f>[6]Ternopil!$H$310</f>
        <v>358</v>
      </c>
      <c r="BD312" s="157">
        <f>[6]Ternopil!$I$310</f>
        <v>40027.9</v>
      </c>
      <c r="BE312" s="157">
        <f>[6]Ternopil!$J$310</f>
        <v>13840.8</v>
      </c>
      <c r="BG312" s="2">
        <v>80.099999999999994</v>
      </c>
      <c r="BH312" s="2" t="s">
        <v>635</v>
      </c>
      <c r="BI312" s="1">
        <f t="shared" si="262"/>
        <v>29</v>
      </c>
      <c r="BJ312" s="1">
        <f t="shared" si="263"/>
        <v>35</v>
      </c>
      <c r="BK312" s="1">
        <f t="shared" si="264"/>
        <v>35</v>
      </c>
      <c r="BL312" s="1">
        <f t="shared" si="265"/>
        <v>36</v>
      </c>
      <c r="BM312" s="1">
        <f t="shared" si="266"/>
        <v>31</v>
      </c>
      <c r="BN312" s="1">
        <f t="shared" si="267"/>
        <v>32</v>
      </c>
      <c r="BP312" s="1">
        <f t="shared" si="268"/>
        <v>414</v>
      </c>
      <c r="BQ312" s="1">
        <f t="shared" si="269"/>
        <v>503</v>
      </c>
      <c r="BR312" s="1">
        <f t="shared" si="270"/>
        <v>451</v>
      </c>
      <c r="BS312" s="1">
        <f t="shared" si="271"/>
        <v>470</v>
      </c>
      <c r="BT312" s="1">
        <f t="shared" si="272"/>
        <v>478</v>
      </c>
      <c r="BU312" s="1">
        <f t="shared" si="273"/>
        <v>358</v>
      </c>
      <c r="BW312" s="40">
        <f t="shared" si="274"/>
        <v>4.9496664355228237E-3</v>
      </c>
      <c r="BX312" s="40">
        <f t="shared" si="275"/>
        <v>6.2321121036785568E-3</v>
      </c>
      <c r="BY312" s="40">
        <f t="shared" si="276"/>
        <v>5.737402521403946E-3</v>
      </c>
      <c r="BZ312" s="40">
        <f t="shared" si="277"/>
        <v>6.4924301027737873E-3</v>
      </c>
      <c r="CA312" s="40">
        <f t="shared" si="278"/>
        <v>6.8768073199154071E-3</v>
      </c>
      <c r="CB312" s="40">
        <f t="shared" si="279"/>
        <v>5.0527147756622868E-3</v>
      </c>
      <c r="CD312" s="10">
        <f t="shared" si="280"/>
        <v>6139.7</v>
      </c>
      <c r="CE312" s="10">
        <f t="shared" si="281"/>
        <v>7046.2</v>
      </c>
      <c r="CF312" s="10">
        <f t="shared" si="282"/>
        <v>6791.7</v>
      </c>
      <c r="CG312" s="10">
        <f t="shared" si="283"/>
        <v>7782.7</v>
      </c>
      <c r="CH312" s="10">
        <f t="shared" si="284"/>
        <v>9416.7999999999993</v>
      </c>
      <c r="CI312" s="10">
        <f t="shared" si="285"/>
        <v>13840.8</v>
      </c>
      <c r="CK312" s="40">
        <f t="shared" si="286"/>
        <v>3.0742347810682378E-3</v>
      </c>
      <c r="CL312" s="40">
        <f t="shared" si="287"/>
        <v>3.396430956582013E-3</v>
      </c>
      <c r="CM312" s="40">
        <f t="shared" si="288"/>
        <v>3.0465391522468883E-3</v>
      </c>
      <c r="CN312" s="40">
        <f t="shared" si="289"/>
        <v>2.9657405842204473E-3</v>
      </c>
      <c r="CO312" s="40">
        <f t="shared" si="290"/>
        <v>3.1613854931053674E-3</v>
      </c>
      <c r="CP312" s="40">
        <f t="shared" si="291"/>
        <v>3.195216243614323E-3</v>
      </c>
      <c r="CR312" s="9">
        <f t="shared" si="292"/>
        <v>14.830193236714976</v>
      </c>
      <c r="CS312" s="9">
        <f t="shared" si="293"/>
        <v>14.008349900596421</v>
      </c>
      <c r="CT312" s="9">
        <f t="shared" si="294"/>
        <v>15.05920177383592</v>
      </c>
      <c r="CU312" s="9">
        <f t="shared" si="295"/>
        <v>16.558936170212764</v>
      </c>
      <c r="CV312" s="9">
        <f t="shared" si="296"/>
        <v>19.700418410041838</v>
      </c>
      <c r="CW312" s="9">
        <f t="shared" si="297"/>
        <v>38.661452513966481</v>
      </c>
      <c r="CY312" s="9">
        <f t="shared" si="298"/>
        <v>62.109938540606173</v>
      </c>
      <c r="CZ312" s="9">
        <f t="shared" si="299"/>
        <v>54.498874540097589</v>
      </c>
      <c r="DA312" s="9">
        <f t="shared" si="300"/>
        <v>53.099623756246373</v>
      </c>
      <c r="DB312" s="9">
        <f t="shared" si="301"/>
        <v>45.679977100614174</v>
      </c>
      <c r="DC312" s="9">
        <f t="shared" si="302"/>
        <v>45.971703815954186</v>
      </c>
      <c r="DD312" s="9">
        <f t="shared" si="303"/>
        <v>63.237613549945706</v>
      </c>
      <c r="DF312" s="9">
        <f>IF($A312=2,IF(ISNUMBER(CR312/Ukraine!CR312),100*CR312/Ukraine!CR312,""),"")</f>
        <v>68.412910436760299</v>
      </c>
      <c r="DG312" s="9">
        <f>IF($A312=2,IF(ISNUMBER(CS312/Ukraine!CS312),100*CS312/Ukraine!CS312,""),"")</f>
        <v>62.964255837762487</v>
      </c>
      <c r="DH312" s="9">
        <f>IF($A312=2,IF(ISNUMBER(CT312/Ukraine!CT312),100*CT312/Ukraine!CT312,""),"")</f>
        <v>61.710022471466651</v>
      </c>
      <c r="DI312" s="9">
        <f>IF($A312=2,IF(ISNUMBER(CU312/Ukraine!CU312),100*CU312/Ukraine!CU312,""),"")</f>
        <v>64.55732461216482</v>
      </c>
      <c r="DJ312" s="9">
        <f>IF($A312=2,IF(ISNUMBER(CV312/Ukraine!CV312),100*CV312/Ukraine!CV312,""),"")</f>
        <v>65.940325669448171</v>
      </c>
      <c r="DK312" s="9">
        <f>IF($A312=2,IF(ISNUMBER(CW312/Ukraine!CW312),100*CW312/Ukraine!CW312,""),"")</f>
        <v>82.862800830877134</v>
      </c>
      <c r="DM312" s="40">
        <f t="shared" si="304"/>
        <v>0.21497584541062809</v>
      </c>
      <c r="DN312" s="40">
        <f t="shared" si="305"/>
        <v>-0.10337972166998011</v>
      </c>
      <c r="DO312" s="40">
        <f t="shared" si="306"/>
        <v>4.2128603104212958E-2</v>
      </c>
      <c r="DP312" s="40">
        <f t="shared" si="307"/>
        <v>1.7021276595744705E-2</v>
      </c>
      <c r="DQ312" s="40">
        <f t="shared" si="308"/>
        <v>-0.2510460251046025</v>
      </c>
      <c r="DR312" s="40">
        <f t="shared" si="261"/>
        <v>-0.13526570048309183</v>
      </c>
      <c r="DT312" s="40">
        <f t="shared" si="309"/>
        <v>-5.541690003633426E-2</v>
      </c>
      <c r="DU312" s="40">
        <f t="shared" si="310"/>
        <v>7.501610687171345E-2</v>
      </c>
      <c r="DV312" s="40">
        <f t="shared" si="311"/>
        <v>9.9589235797511222E-2</v>
      </c>
      <c r="DW312" s="40">
        <f t="shared" si="312"/>
        <v>0.18971522128819873</v>
      </c>
      <c r="DX312" s="40">
        <f t="shared" si="313"/>
        <v>0.96246859885268687</v>
      </c>
      <c r="DY312" s="40">
        <f t="shared" si="314"/>
        <v>1.6069419256286337</v>
      </c>
    </row>
    <row r="313" spans="1:129" x14ac:dyDescent="0.2">
      <c r="A313" s="39">
        <f>'Industry selection'!C313</f>
        <v>2</v>
      </c>
      <c r="B313" s="2">
        <v>80.2</v>
      </c>
      <c r="C313" s="2" t="s">
        <v>637</v>
      </c>
      <c r="E313" s="30" t="s">
        <v>636</v>
      </c>
      <c r="F313" s="31">
        <v>80.2</v>
      </c>
      <c r="G313" s="32" t="s">
        <v>637</v>
      </c>
      <c r="H313" s="157">
        <f>[1]Ternopil!$F$311</f>
        <v>4</v>
      </c>
      <c r="I313" s="157">
        <f>[1]Ternopil!$G$311</f>
        <v>112</v>
      </c>
      <c r="J313" s="157">
        <f>[1]Ternopil!$H$311</f>
        <v>112</v>
      </c>
      <c r="K313" s="157">
        <f>[1]Ternopil!$I$311</f>
        <v>6535.6</v>
      </c>
      <c r="L313" s="157">
        <f>[1]Ternopil!$J$311</f>
        <v>1512.5</v>
      </c>
      <c r="M313" s="11"/>
      <c r="N313" s="33" t="s">
        <v>1036</v>
      </c>
      <c r="O313" s="36">
        <v>80.2</v>
      </c>
      <c r="P313" s="35" t="s">
        <v>637</v>
      </c>
      <c r="Q313" s="157">
        <f>[2]Ternopil!$F$311</f>
        <v>3</v>
      </c>
      <c r="R313" s="157">
        <f>[2]Ternopil!$G$311</f>
        <v>61</v>
      </c>
      <c r="S313" s="157">
        <f>[2]Ternopil!$H$311</f>
        <v>58</v>
      </c>
      <c r="T313" s="157">
        <f>[2]Ternopil!$I$311</f>
        <v>4144.8999999999996</v>
      </c>
      <c r="U313" s="157">
        <f>[2]Ternopil!$J$311</f>
        <v>1084.9000000000001</v>
      </c>
      <c r="V313" s="11"/>
      <c r="W313" s="36" t="s">
        <v>1381</v>
      </c>
      <c r="X313" s="36">
        <v>80.2</v>
      </c>
      <c r="Y313" s="36" t="s">
        <v>637</v>
      </c>
      <c r="Z313" s="157">
        <f>[3]Ternopil!$F$311</f>
        <v>5</v>
      </c>
      <c r="AA313" s="157">
        <f>[3]Ternopil!$G$311</f>
        <v>133</v>
      </c>
      <c r="AB313" s="157">
        <f>[3]Ternopil!$H$311</f>
        <v>125</v>
      </c>
      <c r="AC313" s="157">
        <f>[3]Ternopil!$I$311</f>
        <v>12013</v>
      </c>
      <c r="AD313" s="157">
        <f>[3]Ternopil!$J$311</f>
        <v>1711.4</v>
      </c>
      <c r="AE313" s="11"/>
      <c r="AF313" s="37" t="s">
        <v>1381</v>
      </c>
      <c r="AG313" s="37">
        <v>80.2</v>
      </c>
      <c r="AH313" s="37" t="s">
        <v>637</v>
      </c>
      <c r="AI313" s="157">
        <f>[4]Ternopil!$F$311</f>
        <v>4</v>
      </c>
      <c r="AJ313" s="157">
        <f>[4]Ternopil!$G$311</f>
        <v>79</v>
      </c>
      <c r="AK313" s="157">
        <f>[4]Ternopil!$H$311</f>
        <v>74</v>
      </c>
      <c r="AL313" s="157">
        <f>[4]Ternopil!$I$311</f>
        <v>7362.9</v>
      </c>
      <c r="AM313" s="157">
        <f>[4]Ternopil!$J$311</f>
        <v>1810.2</v>
      </c>
      <c r="AN313" s="11"/>
      <c r="AO313" s="11" t="s">
        <v>1381</v>
      </c>
      <c r="AP313" s="11">
        <v>80.2</v>
      </c>
      <c r="AQ313" s="11" t="s">
        <v>637</v>
      </c>
      <c r="AR313" s="157">
        <f>[5]Ternopil!$F$311</f>
        <v>4</v>
      </c>
      <c r="AS313" s="157">
        <f>[5]Ternopil!$G$311</f>
        <v>86</v>
      </c>
      <c r="AT313" s="157">
        <f>[5]Ternopil!$H$311</f>
        <v>81</v>
      </c>
      <c r="AU313" s="157">
        <f>[5]Ternopil!$I$311</f>
        <v>10188.200000000001</v>
      </c>
      <c r="AV313" s="157">
        <f>[5]Ternopil!$J$311</f>
        <v>2000.6</v>
      </c>
      <c r="AW313" s="11"/>
      <c r="AX313" s="33" t="s">
        <v>1381</v>
      </c>
      <c r="AY313" s="33">
        <v>80.2</v>
      </c>
      <c r="AZ313" s="33" t="s">
        <v>637</v>
      </c>
      <c r="BA313" s="157">
        <f>[6]Ternopil!$F$311</f>
        <v>3</v>
      </c>
      <c r="BB313" s="157">
        <f>[6]Ternopil!$G$311</f>
        <v>33</v>
      </c>
      <c r="BC313" s="157">
        <f>[6]Ternopil!$H$311</f>
        <v>32</v>
      </c>
      <c r="BD313" s="157">
        <f>[6]Ternopil!$I$311</f>
        <v>5438.6</v>
      </c>
      <c r="BE313" s="157">
        <f>[6]Ternopil!$J$311</f>
        <v>1107.2</v>
      </c>
      <c r="BG313" s="2">
        <v>80.2</v>
      </c>
      <c r="BH313" s="2" t="s">
        <v>637</v>
      </c>
      <c r="BI313" s="1">
        <f t="shared" si="262"/>
        <v>4</v>
      </c>
      <c r="BJ313" s="1">
        <f t="shared" si="263"/>
        <v>3</v>
      </c>
      <c r="BK313" s="1">
        <f t="shared" si="264"/>
        <v>5</v>
      </c>
      <c r="BL313" s="1">
        <f t="shared" si="265"/>
        <v>4</v>
      </c>
      <c r="BM313" s="1">
        <f t="shared" si="266"/>
        <v>4</v>
      </c>
      <c r="BN313" s="1">
        <f t="shared" si="267"/>
        <v>3</v>
      </c>
      <c r="BP313" s="1">
        <f t="shared" si="268"/>
        <v>112</v>
      </c>
      <c r="BQ313" s="1">
        <f t="shared" si="269"/>
        <v>58</v>
      </c>
      <c r="BR313" s="1">
        <f t="shared" si="270"/>
        <v>125</v>
      </c>
      <c r="BS313" s="1">
        <f t="shared" si="271"/>
        <v>74</v>
      </c>
      <c r="BT313" s="1">
        <f t="shared" si="272"/>
        <v>81</v>
      </c>
      <c r="BU313" s="1">
        <f t="shared" si="273"/>
        <v>32</v>
      </c>
      <c r="BW313" s="40">
        <f t="shared" si="274"/>
        <v>1.3390401951172855E-3</v>
      </c>
      <c r="BX313" s="40">
        <f t="shared" si="275"/>
        <v>7.1861332408221928E-4</v>
      </c>
      <c r="BY313" s="40">
        <f t="shared" si="276"/>
        <v>1.5901891689035328E-3</v>
      </c>
      <c r="BZ313" s="40">
        <f t="shared" si="277"/>
        <v>1.0222123991601281E-3</v>
      </c>
      <c r="CA313" s="40">
        <f t="shared" si="278"/>
        <v>1.1653167215756233E-3</v>
      </c>
      <c r="CB313" s="40">
        <f t="shared" si="279"/>
        <v>4.5163930955640551E-4</v>
      </c>
      <c r="CD313" s="10">
        <f t="shared" si="280"/>
        <v>1512.5</v>
      </c>
      <c r="CE313" s="10">
        <f t="shared" si="281"/>
        <v>1084.9000000000001</v>
      </c>
      <c r="CF313" s="10">
        <f t="shared" si="282"/>
        <v>1711.4</v>
      </c>
      <c r="CG313" s="10">
        <f t="shared" si="283"/>
        <v>1810.2</v>
      </c>
      <c r="CH313" s="10">
        <f t="shared" si="284"/>
        <v>2000.6</v>
      </c>
      <c r="CI313" s="10">
        <f t="shared" si="285"/>
        <v>1107.2</v>
      </c>
      <c r="CK313" s="40">
        <f t="shared" si="286"/>
        <v>7.5733018003578507E-4</v>
      </c>
      <c r="CL313" s="40">
        <f t="shared" si="287"/>
        <v>5.2294682875817129E-4</v>
      </c>
      <c r="CM313" s="40">
        <f t="shared" si="288"/>
        <v>7.6767924159714426E-4</v>
      </c>
      <c r="CN313" s="40">
        <f t="shared" si="289"/>
        <v>6.8980991244116494E-4</v>
      </c>
      <c r="CO313" s="40">
        <f t="shared" si="290"/>
        <v>6.7163663001301905E-4</v>
      </c>
      <c r="CP313" s="40">
        <f t="shared" si="291"/>
        <v>2.5560252477673103E-4</v>
      </c>
      <c r="CR313" s="9">
        <f t="shared" si="292"/>
        <v>13.504464285714286</v>
      </c>
      <c r="CS313" s="9">
        <f t="shared" si="293"/>
        <v>18.705172413793104</v>
      </c>
      <c r="CT313" s="9">
        <f t="shared" si="294"/>
        <v>13.6912</v>
      </c>
      <c r="CU313" s="9">
        <f t="shared" si="295"/>
        <v>24.462162162162162</v>
      </c>
      <c r="CV313" s="9">
        <f t="shared" si="296"/>
        <v>24.698765432098764</v>
      </c>
      <c r="CW313" s="9">
        <f t="shared" si="297"/>
        <v>34.6</v>
      </c>
      <c r="CY313" s="9">
        <f t="shared" si="298"/>
        <v>56.557688320136734</v>
      </c>
      <c r="CZ313" s="9">
        <f t="shared" si="299"/>
        <v>72.771657751553036</v>
      </c>
      <c r="DA313" s="9">
        <f t="shared" si="300"/>
        <v>48.275969715381379</v>
      </c>
      <c r="DB313" s="9">
        <f t="shared" si="301"/>
        <v>67.482052947892981</v>
      </c>
      <c r="DC313" s="9">
        <f t="shared" si="302"/>
        <v>57.635543846388821</v>
      </c>
      <c r="DD313" s="9">
        <f t="shared" si="303"/>
        <v>56.594392775017887</v>
      </c>
      <c r="DF313" s="9">
        <f>IF($A313=2,IF(ISNUMBER(CR313/Ukraine!CR313),100*CR313/Ukraine!CR313,""),"")</f>
        <v>55.652181369748895</v>
      </c>
      <c r="DG313" s="9">
        <f>IF($A313=2,IF(ISNUMBER(CS313/Ukraine!CS313),100*CS313/Ukraine!CS313,""),"")</f>
        <v>74.80842424568479</v>
      </c>
      <c r="DH313" s="9">
        <f>IF($A313=2,IF(ISNUMBER(CT313/Ukraine!CT313),100*CT313/Ukraine!CT313,""),"")</f>
        <v>38.765855990680009</v>
      </c>
      <c r="DI313" s="9">
        <f>IF($A313=2,IF(ISNUMBER(CU313/Ukraine!CU313),100*CU313/Ukraine!CU313,""),"")</f>
        <v>58.09820795798197</v>
      </c>
      <c r="DJ313" s="9">
        <f>IF($A313=2,IF(ISNUMBER(CV313/Ukraine!CV313),100*CV313/Ukraine!CV313,""),"")</f>
        <v>62.921643586986576</v>
      </c>
      <c r="DK313" s="9">
        <f>IF($A313=2,IF(ISNUMBER(CW313/Ukraine!CW313),100*CW313/Ukraine!CW313,""),"")</f>
        <v>57.139546564925858</v>
      </c>
      <c r="DM313" s="40">
        <f t="shared" si="304"/>
        <v>-0.4821428571428571</v>
      </c>
      <c r="DN313" s="40">
        <f t="shared" si="305"/>
        <v>1.1551724137931036</v>
      </c>
      <c r="DO313" s="40">
        <f t="shared" si="306"/>
        <v>-0.40800000000000003</v>
      </c>
      <c r="DP313" s="40">
        <f t="shared" si="307"/>
        <v>9.4594594594594517E-2</v>
      </c>
      <c r="DQ313" s="40">
        <f t="shared" si="308"/>
        <v>-0.60493827160493829</v>
      </c>
      <c r="DR313" s="40">
        <f t="shared" si="261"/>
        <v>-0.7142857142857143</v>
      </c>
      <c r="DT313" s="40">
        <f t="shared" si="309"/>
        <v>0.38511028783129087</v>
      </c>
      <c r="DU313" s="40">
        <f t="shared" si="310"/>
        <v>-0.26805272375334133</v>
      </c>
      <c r="DV313" s="40">
        <f t="shared" si="311"/>
        <v>0.78670694768626293</v>
      </c>
      <c r="DW313" s="40">
        <f t="shared" si="312"/>
        <v>9.672214106346555E-3</v>
      </c>
      <c r="DX313" s="40">
        <f t="shared" si="313"/>
        <v>0.40087973607917649</v>
      </c>
      <c r="DY313" s="40">
        <f t="shared" si="314"/>
        <v>1.5621157024793386</v>
      </c>
    </row>
    <row r="314" spans="1:129" x14ac:dyDescent="0.2">
      <c r="A314" s="39">
        <f>'Industry selection'!C314</f>
        <v>1</v>
      </c>
      <c r="B314" s="2">
        <v>80.3</v>
      </c>
      <c r="C314" s="2" t="s">
        <v>639</v>
      </c>
      <c r="E314" s="30" t="s">
        <v>638</v>
      </c>
      <c r="F314" s="31">
        <v>80.3</v>
      </c>
      <c r="G314" s="32" t="s">
        <v>639</v>
      </c>
      <c r="H314" s="157" t="e">
        <f>[1]Ternopil!$F$312</f>
        <v>#N/A</v>
      </c>
      <c r="I314" s="157" t="e">
        <f>[1]Ternopil!$G$312</f>
        <v>#N/A</v>
      </c>
      <c r="J314" s="157" t="e">
        <f>[1]Ternopil!$H$312</f>
        <v>#N/A</v>
      </c>
      <c r="K314" s="157" t="e">
        <f>[1]Ternopil!$I$312</f>
        <v>#N/A</v>
      </c>
      <c r="L314" s="157" t="e">
        <f>[1]Ternopil!$J$312</f>
        <v>#N/A</v>
      </c>
      <c r="M314" s="11"/>
      <c r="N314" s="33" t="s">
        <v>1037</v>
      </c>
      <c r="O314" s="36">
        <v>80.3</v>
      </c>
      <c r="P314" s="35" t="s">
        <v>639</v>
      </c>
      <c r="Q314" s="157" t="e">
        <f>[2]Ternopil!$F$312</f>
        <v>#N/A</v>
      </c>
      <c r="R314" s="157" t="e">
        <f>[2]Ternopil!$G$312</f>
        <v>#N/A</v>
      </c>
      <c r="S314" s="157" t="e">
        <f>[2]Ternopil!$H$312</f>
        <v>#N/A</v>
      </c>
      <c r="T314" s="157" t="e">
        <f>[2]Ternopil!$I$312</f>
        <v>#N/A</v>
      </c>
      <c r="U314" s="157" t="e">
        <f>[2]Ternopil!$J$312</f>
        <v>#N/A</v>
      </c>
      <c r="V314" s="11"/>
      <c r="W314" s="36" t="s">
        <v>1382</v>
      </c>
      <c r="X314" s="36">
        <v>80.3</v>
      </c>
      <c r="Y314" s="36" t="s">
        <v>639</v>
      </c>
      <c r="Z314" s="157" t="e">
        <f>[3]Ternopil!$F$312</f>
        <v>#N/A</v>
      </c>
      <c r="AA314" s="157" t="e">
        <f>[3]Ternopil!$G$312</f>
        <v>#N/A</v>
      </c>
      <c r="AB314" s="157" t="e">
        <f>[3]Ternopil!$H$312</f>
        <v>#N/A</v>
      </c>
      <c r="AC314" s="157" t="e">
        <f>[3]Ternopil!$I$312</f>
        <v>#N/A</v>
      </c>
      <c r="AD314" s="157" t="e">
        <f>[3]Ternopil!$J$312</f>
        <v>#N/A</v>
      </c>
      <c r="AE314" s="11"/>
      <c r="AF314" s="37" t="s">
        <v>1382</v>
      </c>
      <c r="AG314" s="37">
        <v>80.3</v>
      </c>
      <c r="AH314" s="37" t="s">
        <v>639</v>
      </c>
      <c r="AI314" s="157" t="e">
        <f>[4]Ternopil!$F$312</f>
        <v>#N/A</v>
      </c>
      <c r="AJ314" s="157" t="e">
        <f>[4]Ternopil!$G$312</f>
        <v>#N/A</v>
      </c>
      <c r="AK314" s="157" t="e">
        <f>[4]Ternopil!$H$312</f>
        <v>#N/A</v>
      </c>
      <c r="AL314" s="157" t="e">
        <f>[4]Ternopil!$I$312</f>
        <v>#N/A</v>
      </c>
      <c r="AM314" s="157" t="e">
        <f>[4]Ternopil!$J$312</f>
        <v>#N/A</v>
      </c>
      <c r="AN314" s="11"/>
      <c r="AO314" s="11" t="s">
        <v>1382</v>
      </c>
      <c r="AP314" s="11">
        <v>80.3</v>
      </c>
      <c r="AQ314" s="11" t="s">
        <v>639</v>
      </c>
      <c r="AR314" s="157" t="e">
        <f>[5]Ternopil!$F$312</f>
        <v>#N/A</v>
      </c>
      <c r="AS314" s="157" t="e">
        <f>[5]Ternopil!$G$312</f>
        <v>#N/A</v>
      </c>
      <c r="AT314" s="157" t="e">
        <f>[5]Ternopil!$H$312</f>
        <v>#N/A</v>
      </c>
      <c r="AU314" s="157" t="e">
        <f>[5]Ternopil!$I$312</f>
        <v>#N/A</v>
      </c>
      <c r="AV314" s="157" t="e">
        <f>[5]Ternopil!$J$312</f>
        <v>#N/A</v>
      </c>
      <c r="AW314" s="11"/>
      <c r="AX314" s="33" t="s">
        <v>1382</v>
      </c>
      <c r="AY314" s="33">
        <v>80.3</v>
      </c>
      <c r="AZ314" s="33" t="s">
        <v>639</v>
      </c>
      <c r="BA314" s="157" t="e">
        <f>[6]Ternopil!$F$312</f>
        <v>#N/A</v>
      </c>
      <c r="BB314" s="157" t="e">
        <f>[6]Ternopil!$G$312</f>
        <v>#N/A</v>
      </c>
      <c r="BC314" s="157" t="e">
        <f>[6]Ternopil!$H$312</f>
        <v>#N/A</v>
      </c>
      <c r="BD314" s="157" t="e">
        <f>[6]Ternopil!$I$312</f>
        <v>#N/A</v>
      </c>
      <c r="BE314" s="157" t="e">
        <f>[6]Ternopil!$J$312</f>
        <v>#N/A</v>
      </c>
      <c r="BG314" s="2">
        <v>80.3</v>
      </c>
      <c r="BH314" s="2" t="s">
        <v>639</v>
      </c>
      <c r="BI314" s="1" t="e">
        <f t="shared" si="262"/>
        <v>#N/A</v>
      </c>
      <c r="BJ314" s="1" t="e">
        <f t="shared" si="263"/>
        <v>#N/A</v>
      </c>
      <c r="BK314" s="1" t="e">
        <f t="shared" si="264"/>
        <v>#N/A</v>
      </c>
      <c r="BL314" s="1" t="e">
        <f t="shared" si="265"/>
        <v>#N/A</v>
      </c>
      <c r="BM314" s="1" t="e">
        <f t="shared" si="266"/>
        <v>#N/A</v>
      </c>
      <c r="BN314" s="1" t="e">
        <f t="shared" si="267"/>
        <v>#N/A</v>
      </c>
      <c r="BP314" s="1" t="e">
        <f t="shared" si="268"/>
        <v>#N/A</v>
      </c>
      <c r="BQ314" s="1" t="e">
        <f t="shared" si="269"/>
        <v>#N/A</v>
      </c>
      <c r="BR314" s="1" t="e">
        <f t="shared" si="270"/>
        <v>#N/A</v>
      </c>
      <c r="BS314" s="1" t="e">
        <f t="shared" si="271"/>
        <v>#N/A</v>
      </c>
      <c r="BT314" s="1" t="e">
        <f t="shared" si="272"/>
        <v>#N/A</v>
      </c>
      <c r="BU314" s="1" t="e">
        <f t="shared" si="273"/>
        <v>#N/A</v>
      </c>
      <c r="BW314" s="40" t="str">
        <f t="shared" si="274"/>
        <v/>
      </c>
      <c r="BX314" s="40" t="str">
        <f t="shared" si="275"/>
        <v/>
      </c>
      <c r="BY314" s="40" t="str">
        <f t="shared" si="276"/>
        <v/>
      </c>
      <c r="BZ314" s="40" t="str">
        <f t="shared" si="277"/>
        <v/>
      </c>
      <c r="CA314" s="40" t="str">
        <f t="shared" si="278"/>
        <v/>
      </c>
      <c r="CB314" s="40" t="str">
        <f t="shared" si="279"/>
        <v/>
      </c>
      <c r="CD314" s="10" t="e">
        <f t="shared" si="280"/>
        <v>#N/A</v>
      </c>
      <c r="CE314" s="10" t="e">
        <f t="shared" si="281"/>
        <v>#N/A</v>
      </c>
      <c r="CF314" s="10" t="e">
        <f t="shared" si="282"/>
        <v>#N/A</v>
      </c>
      <c r="CG314" s="10" t="e">
        <f t="shared" si="283"/>
        <v>#N/A</v>
      </c>
      <c r="CH314" s="10" t="e">
        <f t="shared" si="284"/>
        <v>#N/A</v>
      </c>
      <c r="CI314" s="10" t="e">
        <f t="shared" si="285"/>
        <v>#N/A</v>
      </c>
      <c r="CK314" s="40" t="str">
        <f t="shared" si="286"/>
        <v/>
      </c>
      <c r="CL314" s="40" t="str">
        <f t="shared" si="287"/>
        <v/>
      </c>
      <c r="CM314" s="40" t="str">
        <f t="shared" si="288"/>
        <v/>
      </c>
      <c r="CN314" s="40" t="str">
        <f t="shared" si="289"/>
        <v/>
      </c>
      <c r="CO314" s="40" t="str">
        <f t="shared" si="290"/>
        <v/>
      </c>
      <c r="CP314" s="40" t="str">
        <f t="shared" si="291"/>
        <v/>
      </c>
      <c r="CR314" s="9" t="str">
        <f t="shared" si="292"/>
        <v/>
      </c>
      <c r="CS314" s="9" t="str">
        <f t="shared" si="293"/>
        <v/>
      </c>
      <c r="CT314" s="9" t="str">
        <f t="shared" si="294"/>
        <v/>
      </c>
      <c r="CU314" s="9" t="str">
        <f t="shared" si="295"/>
        <v/>
      </c>
      <c r="CV314" s="9" t="str">
        <f t="shared" si="296"/>
        <v/>
      </c>
      <c r="CW314" s="9" t="str">
        <f t="shared" si="297"/>
        <v/>
      </c>
      <c r="CY314" s="9" t="str">
        <f t="shared" si="298"/>
        <v/>
      </c>
      <c r="CZ314" s="9" t="str">
        <f t="shared" si="299"/>
        <v/>
      </c>
      <c r="DA314" s="9" t="str">
        <f t="shared" si="300"/>
        <v/>
      </c>
      <c r="DB314" s="9" t="str">
        <f t="shared" si="301"/>
        <v/>
      </c>
      <c r="DC314" s="9" t="str">
        <f t="shared" si="302"/>
        <v/>
      </c>
      <c r="DD314" s="9" t="str">
        <f t="shared" si="303"/>
        <v/>
      </c>
      <c r="DF314" s="9" t="str">
        <f>IF($A314=2,IF(ISNUMBER(CR314/Ukraine!CR314),100*CR314/Ukraine!CR314,""),"")</f>
        <v/>
      </c>
      <c r="DG314" s="9" t="str">
        <f>IF($A314=2,IF(ISNUMBER(CS314/Ukraine!CS314),100*CS314/Ukraine!CS314,""),"")</f>
        <v/>
      </c>
      <c r="DH314" s="9" t="str">
        <f>IF($A314=2,IF(ISNUMBER(CT314/Ukraine!CT314),100*CT314/Ukraine!CT314,""),"")</f>
        <v/>
      </c>
      <c r="DI314" s="9" t="str">
        <f>IF($A314=2,IF(ISNUMBER(CU314/Ukraine!CU314),100*CU314/Ukraine!CU314,""),"")</f>
        <v/>
      </c>
      <c r="DJ314" s="9" t="str">
        <f>IF($A314=2,IF(ISNUMBER(CV314/Ukraine!CV314),100*CV314/Ukraine!CV314,""),"")</f>
        <v/>
      </c>
      <c r="DK314" s="9" t="str">
        <f>IF($A314=2,IF(ISNUMBER(CW314/Ukraine!CW314),100*CW314/Ukraine!CW314,""),"")</f>
        <v/>
      </c>
      <c r="DM314" s="40" t="str">
        <f t="shared" si="304"/>
        <v/>
      </c>
      <c r="DN314" s="40" t="str">
        <f t="shared" si="305"/>
        <v/>
      </c>
      <c r="DO314" s="40" t="str">
        <f t="shared" si="306"/>
        <v/>
      </c>
      <c r="DP314" s="40" t="str">
        <f t="shared" si="307"/>
        <v/>
      </c>
      <c r="DQ314" s="40" t="str">
        <f t="shared" si="308"/>
        <v/>
      </c>
      <c r="DR314" s="40" t="str">
        <f t="shared" si="261"/>
        <v/>
      </c>
      <c r="DT314" s="40" t="str">
        <f t="shared" si="309"/>
        <v/>
      </c>
      <c r="DU314" s="40" t="str">
        <f t="shared" si="310"/>
        <v/>
      </c>
      <c r="DV314" s="40" t="str">
        <f t="shared" si="311"/>
        <v/>
      </c>
      <c r="DW314" s="40" t="str">
        <f t="shared" si="312"/>
        <v/>
      </c>
      <c r="DX314" s="40" t="str">
        <f t="shared" si="313"/>
        <v/>
      </c>
      <c r="DY314" s="40" t="str">
        <f t="shared" si="314"/>
        <v/>
      </c>
    </row>
    <row r="315" spans="1:129" x14ac:dyDescent="0.2">
      <c r="A315" s="39" t="str">
        <f>'Industry selection'!C315</f>
        <v/>
      </c>
      <c r="B315" s="2">
        <v>81</v>
      </c>
      <c r="C315" s="2" t="s">
        <v>641</v>
      </c>
      <c r="E315" s="30" t="s">
        <v>640</v>
      </c>
      <c r="F315" s="31">
        <v>81</v>
      </c>
      <c r="G315" s="32" t="s">
        <v>641</v>
      </c>
      <c r="H315" s="157">
        <f>[1]Ternopil!$F$313</f>
        <v>84</v>
      </c>
      <c r="I315" s="157">
        <f>[1]Ternopil!$G$313</f>
        <v>1850</v>
      </c>
      <c r="J315" s="157">
        <f>[1]Ternopil!$H$313</f>
        <v>1812</v>
      </c>
      <c r="K315" s="157">
        <f>[1]Ternopil!$I$313</f>
        <v>77855.7</v>
      </c>
      <c r="L315" s="157">
        <f>[1]Ternopil!$J$313</f>
        <v>32534.9</v>
      </c>
      <c r="M315" s="11"/>
      <c r="N315" s="33" t="s">
        <v>1038</v>
      </c>
      <c r="O315" s="36">
        <v>81</v>
      </c>
      <c r="P315" s="35" t="s">
        <v>641</v>
      </c>
      <c r="Q315" s="157">
        <f>[2]Ternopil!$F$313</f>
        <v>86</v>
      </c>
      <c r="R315" s="157">
        <f>[2]Ternopil!$G$313</f>
        <v>1833</v>
      </c>
      <c r="S315" s="157">
        <f>[2]Ternopil!$H$313</f>
        <v>1812</v>
      </c>
      <c r="T315" s="157">
        <f>[2]Ternopil!$I$313</f>
        <v>83979.9</v>
      </c>
      <c r="U315" s="157">
        <f>[2]Ternopil!$J$313</f>
        <v>31485.4</v>
      </c>
      <c r="V315" s="11"/>
      <c r="W315" s="36" t="s">
        <v>1383</v>
      </c>
      <c r="X315" s="36">
        <v>81</v>
      </c>
      <c r="Y315" s="36" t="s">
        <v>641</v>
      </c>
      <c r="Z315" s="157">
        <f>[3]Ternopil!$F$313</f>
        <v>81</v>
      </c>
      <c r="AA315" s="157">
        <f>[3]Ternopil!$G$313</f>
        <v>1678</v>
      </c>
      <c r="AB315" s="157">
        <f>[3]Ternopil!$H$313</f>
        <v>1662</v>
      </c>
      <c r="AC315" s="157">
        <f>[3]Ternopil!$I$313</f>
        <v>81823.399999999994</v>
      </c>
      <c r="AD315" s="157">
        <f>[3]Ternopil!$J$313</f>
        <v>31858.7</v>
      </c>
      <c r="AE315" s="11"/>
      <c r="AF315" s="37" t="s">
        <v>1383</v>
      </c>
      <c r="AG315" s="37">
        <v>81</v>
      </c>
      <c r="AH315" s="37" t="s">
        <v>641</v>
      </c>
      <c r="AI315" s="157">
        <f>[4]Ternopil!$F$313</f>
        <v>88</v>
      </c>
      <c r="AJ315" s="157">
        <f>[4]Ternopil!$G$313</f>
        <v>1668</v>
      </c>
      <c r="AK315" s="157">
        <f>[4]Ternopil!$H$313</f>
        <v>1648</v>
      </c>
      <c r="AL315" s="157">
        <f>[4]Ternopil!$I$313</f>
        <v>124635.1</v>
      </c>
      <c r="AM315" s="157">
        <f>[4]Ternopil!$J$313</f>
        <v>40255.1</v>
      </c>
      <c r="AN315" s="11"/>
      <c r="AO315" s="11" t="s">
        <v>1383</v>
      </c>
      <c r="AP315" s="11">
        <v>81</v>
      </c>
      <c r="AQ315" s="11" t="s">
        <v>641</v>
      </c>
      <c r="AR315" s="157">
        <f>[5]Ternopil!$F$313</f>
        <v>82</v>
      </c>
      <c r="AS315" s="157">
        <f>[5]Ternopil!$G$313</f>
        <v>1631</v>
      </c>
      <c r="AT315" s="157">
        <f>[5]Ternopil!$H$313</f>
        <v>1612</v>
      </c>
      <c r="AU315" s="157">
        <f>[5]Ternopil!$I$313</f>
        <v>128832.3</v>
      </c>
      <c r="AV315" s="157">
        <f>[5]Ternopil!$J$313</f>
        <v>47319.3</v>
      </c>
      <c r="AW315" s="11"/>
      <c r="AX315" s="33" t="s">
        <v>1383</v>
      </c>
      <c r="AY315" s="33">
        <v>81</v>
      </c>
      <c r="AZ315" s="33" t="s">
        <v>641</v>
      </c>
      <c r="BA315" s="157">
        <f>[6]Ternopil!$F$313</f>
        <v>95</v>
      </c>
      <c r="BB315" s="157">
        <f>[6]Ternopil!$G$313</f>
        <v>1724</v>
      </c>
      <c r="BC315" s="157">
        <f>[6]Ternopil!$H$313</f>
        <v>1707</v>
      </c>
      <c r="BD315" s="157">
        <f>[6]Ternopil!$I$313</f>
        <v>171184</v>
      </c>
      <c r="BE315" s="157">
        <f>[6]Ternopil!$J$313</f>
        <v>74861.100000000006</v>
      </c>
      <c r="BG315" s="2">
        <v>81</v>
      </c>
      <c r="BH315" s="2" t="s">
        <v>641</v>
      </c>
      <c r="BI315" s="1">
        <f t="shared" si="262"/>
        <v>84</v>
      </c>
      <c r="BJ315" s="1">
        <f t="shared" si="263"/>
        <v>86</v>
      </c>
      <c r="BK315" s="1">
        <f t="shared" si="264"/>
        <v>81</v>
      </c>
      <c r="BL315" s="1">
        <f t="shared" si="265"/>
        <v>88</v>
      </c>
      <c r="BM315" s="1">
        <f t="shared" si="266"/>
        <v>82</v>
      </c>
      <c r="BN315" s="1">
        <f t="shared" si="267"/>
        <v>95</v>
      </c>
      <c r="BP315" s="1">
        <f t="shared" si="268"/>
        <v>1812</v>
      </c>
      <c r="BQ315" s="1">
        <f t="shared" si="269"/>
        <v>1812</v>
      </c>
      <c r="BR315" s="1">
        <f t="shared" si="270"/>
        <v>1662</v>
      </c>
      <c r="BS315" s="1">
        <f t="shared" si="271"/>
        <v>1648</v>
      </c>
      <c r="BT315" s="1">
        <f t="shared" si="272"/>
        <v>1612</v>
      </c>
      <c r="BU315" s="1">
        <f t="shared" si="273"/>
        <v>1707</v>
      </c>
      <c r="BW315" s="40" t="str">
        <f t="shared" si="274"/>
        <v/>
      </c>
      <c r="BX315" s="40" t="str">
        <f t="shared" si="275"/>
        <v/>
      </c>
      <c r="BY315" s="40" t="str">
        <f t="shared" si="276"/>
        <v/>
      </c>
      <c r="BZ315" s="40" t="str">
        <f t="shared" si="277"/>
        <v/>
      </c>
      <c r="CA315" s="40" t="str">
        <f t="shared" si="278"/>
        <v/>
      </c>
      <c r="CB315" s="40" t="str">
        <f t="shared" si="279"/>
        <v/>
      </c>
      <c r="CD315" s="10">
        <f t="shared" si="280"/>
        <v>32534.9</v>
      </c>
      <c r="CE315" s="10">
        <f t="shared" si="281"/>
        <v>31485.4</v>
      </c>
      <c r="CF315" s="10">
        <f t="shared" si="282"/>
        <v>31858.7</v>
      </c>
      <c r="CG315" s="10">
        <f t="shared" si="283"/>
        <v>40255.1</v>
      </c>
      <c r="CH315" s="10">
        <f t="shared" si="284"/>
        <v>47319.3</v>
      </c>
      <c r="CI315" s="10">
        <f t="shared" si="285"/>
        <v>74861.100000000006</v>
      </c>
      <c r="CK315" s="40" t="str">
        <f t="shared" si="286"/>
        <v/>
      </c>
      <c r="CL315" s="40" t="str">
        <f t="shared" si="287"/>
        <v/>
      </c>
      <c r="CM315" s="40" t="str">
        <f t="shared" si="288"/>
        <v/>
      </c>
      <c r="CN315" s="40" t="str">
        <f t="shared" si="289"/>
        <v/>
      </c>
      <c r="CO315" s="40" t="str">
        <f t="shared" si="290"/>
        <v/>
      </c>
      <c r="CP315" s="40" t="str">
        <f t="shared" si="291"/>
        <v/>
      </c>
      <c r="CR315" s="9" t="str">
        <f t="shared" si="292"/>
        <v/>
      </c>
      <c r="CS315" s="9" t="str">
        <f t="shared" si="293"/>
        <v/>
      </c>
      <c r="CT315" s="9" t="str">
        <f t="shared" si="294"/>
        <v/>
      </c>
      <c r="CU315" s="9" t="str">
        <f t="shared" si="295"/>
        <v/>
      </c>
      <c r="CV315" s="9" t="str">
        <f t="shared" si="296"/>
        <v/>
      </c>
      <c r="CW315" s="9" t="str">
        <f t="shared" si="297"/>
        <v/>
      </c>
      <c r="CY315" s="9" t="str">
        <f t="shared" si="298"/>
        <v/>
      </c>
      <c r="CZ315" s="9" t="str">
        <f t="shared" si="299"/>
        <v/>
      </c>
      <c r="DA315" s="9" t="str">
        <f t="shared" si="300"/>
        <v/>
      </c>
      <c r="DB315" s="9" t="str">
        <f t="shared" si="301"/>
        <v/>
      </c>
      <c r="DC315" s="9" t="str">
        <f t="shared" si="302"/>
        <v/>
      </c>
      <c r="DD315" s="9" t="str">
        <f t="shared" si="303"/>
        <v/>
      </c>
      <c r="DF315" s="9" t="str">
        <f>IF($A315=2,IF(ISNUMBER(CR315/Ukraine!CR315),100*CR315/Ukraine!CR315,""),"")</f>
        <v/>
      </c>
      <c r="DG315" s="9" t="str">
        <f>IF($A315=2,IF(ISNUMBER(CS315/Ukraine!CS315),100*CS315/Ukraine!CS315,""),"")</f>
        <v/>
      </c>
      <c r="DH315" s="9" t="str">
        <f>IF($A315=2,IF(ISNUMBER(CT315/Ukraine!CT315),100*CT315/Ukraine!CT315,""),"")</f>
        <v/>
      </c>
      <c r="DI315" s="9" t="str">
        <f>IF($A315=2,IF(ISNUMBER(CU315/Ukraine!CU315),100*CU315/Ukraine!CU315,""),"")</f>
        <v/>
      </c>
      <c r="DJ315" s="9" t="str">
        <f>IF($A315=2,IF(ISNUMBER(CV315/Ukraine!CV315),100*CV315/Ukraine!CV315,""),"")</f>
        <v/>
      </c>
      <c r="DK315" s="9" t="str">
        <f>IF($A315=2,IF(ISNUMBER(CW315/Ukraine!CW315),100*CW315/Ukraine!CW315,""),"")</f>
        <v/>
      </c>
      <c r="DM315" s="40" t="str">
        <f t="shared" si="304"/>
        <v/>
      </c>
      <c r="DN315" s="40" t="str">
        <f t="shared" si="305"/>
        <v/>
      </c>
      <c r="DO315" s="40" t="str">
        <f t="shared" si="306"/>
        <v/>
      </c>
      <c r="DP315" s="40" t="str">
        <f t="shared" si="307"/>
        <v/>
      </c>
      <c r="DQ315" s="40" t="str">
        <f t="shared" si="308"/>
        <v/>
      </c>
      <c r="DR315" s="40" t="str">
        <f t="shared" si="261"/>
        <v/>
      </c>
      <c r="DT315" s="40" t="str">
        <f t="shared" si="309"/>
        <v/>
      </c>
      <c r="DU315" s="40" t="str">
        <f t="shared" si="310"/>
        <v/>
      </c>
      <c r="DV315" s="40" t="str">
        <f t="shared" si="311"/>
        <v/>
      </c>
      <c r="DW315" s="40" t="str">
        <f t="shared" si="312"/>
        <v/>
      </c>
      <c r="DX315" s="40" t="str">
        <f t="shared" si="313"/>
        <v/>
      </c>
      <c r="DY315" s="40" t="str">
        <f t="shared" si="314"/>
        <v/>
      </c>
    </row>
    <row r="316" spans="1:129" x14ac:dyDescent="0.2">
      <c r="A316" s="39">
        <f>'Industry selection'!C316</f>
        <v>2</v>
      </c>
      <c r="B316" s="2">
        <v>81.099999999999994</v>
      </c>
      <c r="C316" s="2" t="s">
        <v>643</v>
      </c>
      <c r="E316" s="30" t="s">
        <v>642</v>
      </c>
      <c r="F316" s="31">
        <v>81.099999999999994</v>
      </c>
      <c r="G316" s="32" t="s">
        <v>643</v>
      </c>
      <c r="H316" s="157">
        <f>[1]Ternopil!$F$314</f>
        <v>63</v>
      </c>
      <c r="I316" s="157">
        <f>[1]Ternopil!$G$314</f>
        <v>1302</v>
      </c>
      <c r="J316" s="157">
        <f>[1]Ternopil!$H$314</f>
        <v>1276</v>
      </c>
      <c r="K316" s="157">
        <f>[1]Ternopil!$I$314</f>
        <v>55189.5</v>
      </c>
      <c r="L316" s="157">
        <f>[1]Ternopil!$J$314</f>
        <v>23348.400000000001</v>
      </c>
      <c r="M316" s="11"/>
      <c r="N316" s="33" t="s">
        <v>1039</v>
      </c>
      <c r="O316" s="36">
        <v>81.099999999999994</v>
      </c>
      <c r="P316" s="35" t="s">
        <v>643</v>
      </c>
      <c r="Q316" s="157">
        <f>[2]Ternopil!$F$314</f>
        <v>64</v>
      </c>
      <c r="R316" s="157">
        <f>[2]Ternopil!$G$314</f>
        <v>1333</v>
      </c>
      <c r="S316" s="157">
        <f>[2]Ternopil!$H$314</f>
        <v>1319</v>
      </c>
      <c r="T316" s="157">
        <f>[2]Ternopil!$I$314</f>
        <v>56339.8</v>
      </c>
      <c r="U316" s="157">
        <f>[2]Ternopil!$J$314</f>
        <v>24004.6</v>
      </c>
      <c r="V316" s="11"/>
      <c r="W316" s="36" t="s">
        <v>1384</v>
      </c>
      <c r="X316" s="36">
        <v>81.099999999999994</v>
      </c>
      <c r="Y316" s="36" t="s">
        <v>643</v>
      </c>
      <c r="Z316" s="157">
        <f>[3]Ternopil!$F$314</f>
        <v>64</v>
      </c>
      <c r="AA316" s="157">
        <f>[3]Ternopil!$G$314</f>
        <v>1297</v>
      </c>
      <c r="AB316" s="157">
        <f>[3]Ternopil!$H$314</f>
        <v>1284</v>
      </c>
      <c r="AC316" s="157">
        <f>[3]Ternopil!$I$314</f>
        <v>56112.2</v>
      </c>
      <c r="AD316" s="157">
        <f>[3]Ternopil!$J$314</f>
        <v>25181.8</v>
      </c>
      <c r="AE316" s="11"/>
      <c r="AF316" s="37" t="s">
        <v>1384</v>
      </c>
      <c r="AG316" s="37">
        <v>81.099999999999994</v>
      </c>
      <c r="AH316" s="37" t="s">
        <v>643</v>
      </c>
      <c r="AI316" s="157">
        <f>[4]Ternopil!$F$314</f>
        <v>71</v>
      </c>
      <c r="AJ316" s="157">
        <f>[4]Ternopil!$G$314</f>
        <v>1236</v>
      </c>
      <c r="AK316" s="157">
        <f>[4]Ternopil!$H$314</f>
        <v>1218</v>
      </c>
      <c r="AL316" s="157">
        <f>[4]Ternopil!$I$314</f>
        <v>86836</v>
      </c>
      <c r="AM316" s="157">
        <f>[4]Ternopil!$J$314</f>
        <v>32119.9</v>
      </c>
      <c r="AN316" s="11"/>
      <c r="AO316" s="11" t="s">
        <v>1384</v>
      </c>
      <c r="AP316" s="11">
        <v>81.099999999999994</v>
      </c>
      <c r="AQ316" s="11" t="s">
        <v>643</v>
      </c>
      <c r="AR316" s="157">
        <f>[5]Ternopil!$F$314</f>
        <v>66</v>
      </c>
      <c r="AS316" s="157">
        <f>[5]Ternopil!$G$314</f>
        <v>1266</v>
      </c>
      <c r="AT316" s="157">
        <f>[5]Ternopil!$H$314</f>
        <v>1252</v>
      </c>
      <c r="AU316" s="157">
        <f>[5]Ternopil!$I$314</f>
        <v>90076.1</v>
      </c>
      <c r="AV316" s="157">
        <f>[5]Ternopil!$J$314</f>
        <v>37356.6</v>
      </c>
      <c r="AW316" s="11"/>
      <c r="AX316" s="33" t="s">
        <v>1384</v>
      </c>
      <c r="AY316" s="33">
        <v>81.099999999999994</v>
      </c>
      <c r="AZ316" s="33" t="s">
        <v>643</v>
      </c>
      <c r="BA316" s="157">
        <f>[6]Ternopil!$F$314</f>
        <v>74</v>
      </c>
      <c r="BB316" s="157">
        <f>[6]Ternopil!$G$314</f>
        <v>1404</v>
      </c>
      <c r="BC316" s="157">
        <f>[6]Ternopil!$H$314</f>
        <v>1391</v>
      </c>
      <c r="BD316" s="157">
        <f>[6]Ternopil!$I$314</f>
        <v>134781.79999999999</v>
      </c>
      <c r="BE316" s="157">
        <f>[6]Ternopil!$J$314</f>
        <v>60998.8</v>
      </c>
      <c r="BG316" s="2">
        <v>81.099999999999994</v>
      </c>
      <c r="BH316" s="2" t="s">
        <v>643</v>
      </c>
      <c r="BI316" s="1">
        <f t="shared" si="262"/>
        <v>63</v>
      </c>
      <c r="BJ316" s="1">
        <f t="shared" si="263"/>
        <v>64</v>
      </c>
      <c r="BK316" s="1">
        <f t="shared" si="264"/>
        <v>64</v>
      </c>
      <c r="BL316" s="1">
        <f t="shared" si="265"/>
        <v>71</v>
      </c>
      <c r="BM316" s="1">
        <f t="shared" si="266"/>
        <v>66</v>
      </c>
      <c r="BN316" s="1">
        <f t="shared" si="267"/>
        <v>74</v>
      </c>
      <c r="BP316" s="1">
        <f t="shared" si="268"/>
        <v>1276</v>
      </c>
      <c r="BQ316" s="1">
        <f t="shared" si="269"/>
        <v>1319</v>
      </c>
      <c r="BR316" s="1">
        <f t="shared" si="270"/>
        <v>1284</v>
      </c>
      <c r="BS316" s="1">
        <f t="shared" si="271"/>
        <v>1218</v>
      </c>
      <c r="BT316" s="1">
        <f t="shared" si="272"/>
        <v>1252</v>
      </c>
      <c r="BU316" s="1">
        <f t="shared" si="273"/>
        <v>1391</v>
      </c>
      <c r="BW316" s="40">
        <f t="shared" si="274"/>
        <v>1.5255493651514788E-2</v>
      </c>
      <c r="BX316" s="40">
        <f t="shared" si="275"/>
        <v>1.6342258180421503E-2</v>
      </c>
      <c r="BY316" s="40">
        <f t="shared" si="276"/>
        <v>1.6334423142977089E-2</v>
      </c>
      <c r="BZ316" s="40">
        <f t="shared" si="277"/>
        <v>1.6825063542932922E-2</v>
      </c>
      <c r="CA316" s="40">
        <f t="shared" si="278"/>
        <v>1.8012055992749139E-2</v>
      </c>
      <c r="CB316" s="40">
        <f t="shared" si="279"/>
        <v>1.9632196237280002E-2</v>
      </c>
      <c r="CD316" s="10">
        <f t="shared" si="280"/>
        <v>23348.400000000001</v>
      </c>
      <c r="CE316" s="10">
        <f t="shared" si="281"/>
        <v>24004.6</v>
      </c>
      <c r="CF316" s="10">
        <f t="shared" si="282"/>
        <v>25181.8</v>
      </c>
      <c r="CG316" s="10">
        <f t="shared" si="283"/>
        <v>32119.9</v>
      </c>
      <c r="CH316" s="10">
        <f t="shared" si="284"/>
        <v>37356.6</v>
      </c>
      <c r="CI316" s="10">
        <f t="shared" si="285"/>
        <v>60998.8</v>
      </c>
      <c r="CK316" s="40">
        <f t="shared" si="286"/>
        <v>1.1690874694576876E-2</v>
      </c>
      <c r="CL316" s="40">
        <f t="shared" si="287"/>
        <v>1.1570770988670287E-2</v>
      </c>
      <c r="CM316" s="40">
        <f t="shared" si="288"/>
        <v>1.1295749167962468E-2</v>
      </c>
      <c r="CN316" s="40">
        <f t="shared" si="289"/>
        <v>1.2239877033818901E-2</v>
      </c>
      <c r="CO316" s="40">
        <f t="shared" si="290"/>
        <v>1.254126808594639E-2</v>
      </c>
      <c r="CP316" s="40">
        <f t="shared" si="291"/>
        <v>1.4081870744536543E-2</v>
      </c>
      <c r="CR316" s="9">
        <f t="shared" si="292"/>
        <v>18.298119122257056</v>
      </c>
      <c r="CS316" s="9">
        <f t="shared" si="293"/>
        <v>18.199090219863532</v>
      </c>
      <c r="CT316" s="9">
        <f t="shared" si="294"/>
        <v>19.611993769470406</v>
      </c>
      <c r="CU316" s="9">
        <f t="shared" si="295"/>
        <v>26.371018062397376</v>
      </c>
      <c r="CV316" s="9">
        <f t="shared" si="296"/>
        <v>29.837539936102235</v>
      </c>
      <c r="CW316" s="9">
        <f t="shared" si="297"/>
        <v>43.852480230050325</v>
      </c>
      <c r="CY316" s="9">
        <f t="shared" si="298"/>
        <v>76.633866865501503</v>
      </c>
      <c r="CZ316" s="9">
        <f t="shared" si="299"/>
        <v>70.802767040679882</v>
      </c>
      <c r="DA316" s="9">
        <f t="shared" si="300"/>
        <v>69.153033866512914</v>
      </c>
      <c r="DB316" s="9">
        <f t="shared" si="301"/>
        <v>72.747879986224788</v>
      </c>
      <c r="DC316" s="9">
        <f t="shared" si="302"/>
        <v>69.627076947767392</v>
      </c>
      <c r="DD316" s="9">
        <f t="shared" si="303"/>
        <v>71.728453476825862</v>
      </c>
      <c r="DF316" s="9">
        <f>IF($A316=2,IF(ISNUMBER(CR316/Ukraine!CR316),100*CR316/Ukraine!CR316,""),"")</f>
        <v>69.101362087268711</v>
      </c>
      <c r="DG316" s="9">
        <f>IF($A316=2,IF(ISNUMBER(CS316/Ukraine!CS316),100*CS316/Ukraine!CS316,""),"")</f>
        <v>65.054820112374514</v>
      </c>
      <c r="DH316" s="9">
        <f>IF($A316=2,IF(ISNUMBER(CT316/Ukraine!CT316),100*CT316/Ukraine!CT316,""),"")</f>
        <v>63.310291234979601</v>
      </c>
      <c r="DI316" s="9">
        <f>IF($A316=2,IF(ISNUMBER(CU316/Ukraine!CU316),100*CU316/Ukraine!CU316,""),"")</f>
        <v>75.659848900544802</v>
      </c>
      <c r="DJ316" s="9">
        <f>IF($A316=2,IF(ISNUMBER(CV316/Ukraine!CV316),100*CV316/Ukraine!CV316,""),"")</f>
        <v>72.555470157159661</v>
      </c>
      <c r="DK316" s="9">
        <f>IF($A316=2,IF(ISNUMBER(CW316/Ukraine!CW316),100*CW316/Ukraine!CW316,""),"")</f>
        <v>78.014741264492031</v>
      </c>
      <c r="DM316" s="40">
        <f t="shared" si="304"/>
        <v>3.3699059561128619E-2</v>
      </c>
      <c r="DN316" s="40">
        <f t="shared" si="305"/>
        <v>-2.6535253980288109E-2</v>
      </c>
      <c r="DO316" s="40">
        <f t="shared" si="306"/>
        <v>-5.1401869158878455E-2</v>
      </c>
      <c r="DP316" s="40">
        <f t="shared" si="307"/>
        <v>2.791461412151075E-2</v>
      </c>
      <c r="DQ316" s="40">
        <f t="shared" si="308"/>
        <v>0.11102236421725231</v>
      </c>
      <c r="DR316" s="40">
        <f t="shared" si="261"/>
        <v>9.0125391849529723E-2</v>
      </c>
      <c r="DT316" s="40">
        <f t="shared" si="309"/>
        <v>-5.4119716748958213E-3</v>
      </c>
      <c r="DU316" s="40">
        <f t="shared" si="310"/>
        <v>7.7635944024539771E-2</v>
      </c>
      <c r="DV316" s="40">
        <f t="shared" si="311"/>
        <v>0.34463728534569538</v>
      </c>
      <c r="DW316" s="40">
        <f t="shared" si="312"/>
        <v>0.13145195477484428</v>
      </c>
      <c r="DX316" s="40">
        <f t="shared" si="313"/>
        <v>0.46970830450370249</v>
      </c>
      <c r="DY316" s="40">
        <f t="shared" si="314"/>
        <v>1.3965567136739221</v>
      </c>
    </row>
    <row r="317" spans="1:129" x14ac:dyDescent="0.2">
      <c r="A317" s="39">
        <f>'Industry selection'!C317</f>
        <v>1</v>
      </c>
      <c r="B317" s="2">
        <v>81.2</v>
      </c>
      <c r="C317" s="2" t="s">
        <v>645</v>
      </c>
      <c r="E317" s="30" t="s">
        <v>644</v>
      </c>
      <c r="F317" s="31">
        <v>81.2</v>
      </c>
      <c r="G317" s="32" t="s">
        <v>645</v>
      </c>
      <c r="H317" s="157">
        <f>[1]Ternopil!$F$315</f>
        <v>18</v>
      </c>
      <c r="I317" s="157" t="str">
        <f>[1]Ternopil!$G$315</f>
        <v>к</v>
      </c>
      <c r="J317" s="157" t="str">
        <f>[1]Ternopil!$H$315</f>
        <v>к</v>
      </c>
      <c r="K317" s="157" t="str">
        <f>[1]Ternopil!$I$315</f>
        <v>к</v>
      </c>
      <c r="L317" s="157" t="str">
        <f>[1]Ternopil!$J$315</f>
        <v>к</v>
      </c>
      <c r="M317" s="11"/>
      <c r="N317" s="33" t="s">
        <v>1040</v>
      </c>
      <c r="O317" s="36">
        <v>81.2</v>
      </c>
      <c r="P317" s="35" t="s">
        <v>645</v>
      </c>
      <c r="Q317" s="157">
        <f>[2]Ternopil!$F$315</f>
        <v>21</v>
      </c>
      <c r="R317" s="157" t="str">
        <f>[2]Ternopil!$G$315</f>
        <v>к</v>
      </c>
      <c r="S317" s="157" t="str">
        <f>[2]Ternopil!$H$315</f>
        <v>к</v>
      </c>
      <c r="T317" s="157" t="str">
        <f>[2]Ternopil!$I$315</f>
        <v>к</v>
      </c>
      <c r="U317" s="157" t="str">
        <f>[2]Ternopil!$J$315</f>
        <v>к</v>
      </c>
      <c r="V317" s="11"/>
      <c r="W317" s="36" t="s">
        <v>1385</v>
      </c>
      <c r="X317" s="36">
        <v>81.2</v>
      </c>
      <c r="Y317" s="36" t="s">
        <v>645</v>
      </c>
      <c r="Z317" s="157">
        <f>[3]Ternopil!$F$315</f>
        <v>16</v>
      </c>
      <c r="AA317" s="157" t="str">
        <f>[3]Ternopil!$G$315</f>
        <v>к</v>
      </c>
      <c r="AB317" s="157" t="str">
        <f>[3]Ternopil!$H$315</f>
        <v>к</v>
      </c>
      <c r="AC317" s="157" t="str">
        <f>[3]Ternopil!$I$315</f>
        <v>к</v>
      </c>
      <c r="AD317" s="157" t="str">
        <f>[3]Ternopil!$J$315</f>
        <v>к</v>
      </c>
      <c r="AE317" s="11"/>
      <c r="AF317" s="37" t="s">
        <v>1385</v>
      </c>
      <c r="AG317" s="37">
        <v>81.2</v>
      </c>
      <c r="AH317" s="37" t="s">
        <v>645</v>
      </c>
      <c r="AI317" s="157">
        <f>[4]Ternopil!$F$315</f>
        <v>15</v>
      </c>
      <c r="AJ317" s="157" t="str">
        <f>[4]Ternopil!$G$315</f>
        <v>к</v>
      </c>
      <c r="AK317" s="157" t="str">
        <f>[4]Ternopil!$H$315</f>
        <v>к</v>
      </c>
      <c r="AL317" s="157" t="str">
        <f>[4]Ternopil!$I$315</f>
        <v>к</v>
      </c>
      <c r="AM317" s="157" t="str">
        <f>[4]Ternopil!$J$315</f>
        <v>к</v>
      </c>
      <c r="AN317" s="11"/>
      <c r="AO317" s="11" t="s">
        <v>1385</v>
      </c>
      <c r="AP317" s="11">
        <v>81.2</v>
      </c>
      <c r="AQ317" s="11" t="s">
        <v>645</v>
      </c>
      <c r="AR317" s="157">
        <f>[5]Ternopil!$F$315</f>
        <v>15</v>
      </c>
      <c r="AS317" s="157" t="str">
        <f>[5]Ternopil!$G$315</f>
        <v>к</v>
      </c>
      <c r="AT317" s="157" t="str">
        <f>[5]Ternopil!$H$315</f>
        <v>к</v>
      </c>
      <c r="AU317" s="157" t="str">
        <f>[5]Ternopil!$I$315</f>
        <v>к</v>
      </c>
      <c r="AV317" s="157" t="str">
        <f>[5]Ternopil!$J$315</f>
        <v>к</v>
      </c>
      <c r="AW317" s="11"/>
      <c r="AX317" s="33" t="s">
        <v>1385</v>
      </c>
      <c r="AY317" s="33">
        <v>81.2</v>
      </c>
      <c r="AZ317" s="33" t="s">
        <v>645</v>
      </c>
      <c r="BA317" s="157">
        <f>[6]Ternopil!$F$315</f>
        <v>20</v>
      </c>
      <c r="BB317" s="157" t="str">
        <f>[6]Ternopil!$G$315</f>
        <v>к</v>
      </c>
      <c r="BC317" s="157" t="str">
        <f>[6]Ternopil!$H$315</f>
        <v>к</v>
      </c>
      <c r="BD317" s="157" t="str">
        <f>[6]Ternopil!$I$315</f>
        <v>к</v>
      </c>
      <c r="BE317" s="157" t="str">
        <f>[6]Ternopil!$J$315</f>
        <v>к</v>
      </c>
      <c r="BG317" s="2">
        <v>81.2</v>
      </c>
      <c r="BH317" s="2" t="s">
        <v>645</v>
      </c>
      <c r="BI317" s="1">
        <f t="shared" si="262"/>
        <v>18</v>
      </c>
      <c r="BJ317" s="1">
        <f t="shared" si="263"/>
        <v>21</v>
      </c>
      <c r="BK317" s="1">
        <f t="shared" si="264"/>
        <v>16</v>
      </c>
      <c r="BL317" s="1">
        <f t="shared" si="265"/>
        <v>15</v>
      </c>
      <c r="BM317" s="1">
        <f t="shared" si="266"/>
        <v>15</v>
      </c>
      <c r="BN317" s="1">
        <f t="shared" si="267"/>
        <v>20</v>
      </c>
      <c r="BP317" s="1" t="str">
        <f t="shared" si="268"/>
        <v>к</v>
      </c>
      <c r="BQ317" s="1" t="str">
        <f t="shared" si="269"/>
        <v>к</v>
      </c>
      <c r="BR317" s="1" t="str">
        <f t="shared" si="270"/>
        <v>к</v>
      </c>
      <c r="BS317" s="1" t="str">
        <f t="shared" si="271"/>
        <v>к</v>
      </c>
      <c r="BT317" s="1" t="str">
        <f t="shared" si="272"/>
        <v>к</v>
      </c>
      <c r="BU317" s="1" t="str">
        <f t="shared" si="273"/>
        <v>к</v>
      </c>
      <c r="BW317" s="40" t="str">
        <f t="shared" si="274"/>
        <v/>
      </c>
      <c r="BX317" s="40" t="str">
        <f t="shared" si="275"/>
        <v/>
      </c>
      <c r="BY317" s="40" t="str">
        <f t="shared" si="276"/>
        <v/>
      </c>
      <c r="BZ317" s="40" t="str">
        <f t="shared" si="277"/>
        <v/>
      </c>
      <c r="CA317" s="40" t="str">
        <f t="shared" si="278"/>
        <v/>
      </c>
      <c r="CB317" s="40" t="str">
        <f t="shared" si="279"/>
        <v/>
      </c>
      <c r="CD317" s="10" t="str">
        <f t="shared" si="280"/>
        <v>к</v>
      </c>
      <c r="CE317" s="10" t="str">
        <f t="shared" si="281"/>
        <v>к</v>
      </c>
      <c r="CF317" s="10" t="str">
        <f t="shared" si="282"/>
        <v>к</v>
      </c>
      <c r="CG317" s="10" t="str">
        <f t="shared" si="283"/>
        <v>к</v>
      </c>
      <c r="CH317" s="10" t="str">
        <f t="shared" si="284"/>
        <v>к</v>
      </c>
      <c r="CI317" s="10" t="str">
        <f t="shared" si="285"/>
        <v>к</v>
      </c>
      <c r="CK317" s="40" t="str">
        <f t="shared" si="286"/>
        <v/>
      </c>
      <c r="CL317" s="40" t="str">
        <f t="shared" si="287"/>
        <v/>
      </c>
      <c r="CM317" s="40" t="str">
        <f t="shared" si="288"/>
        <v/>
      </c>
      <c r="CN317" s="40" t="str">
        <f t="shared" si="289"/>
        <v/>
      </c>
      <c r="CO317" s="40" t="str">
        <f t="shared" si="290"/>
        <v/>
      </c>
      <c r="CP317" s="40" t="str">
        <f t="shared" si="291"/>
        <v/>
      </c>
      <c r="CR317" s="9" t="str">
        <f t="shared" si="292"/>
        <v/>
      </c>
      <c r="CS317" s="9" t="str">
        <f t="shared" si="293"/>
        <v/>
      </c>
      <c r="CT317" s="9" t="str">
        <f t="shared" si="294"/>
        <v/>
      </c>
      <c r="CU317" s="9" t="str">
        <f t="shared" si="295"/>
        <v/>
      </c>
      <c r="CV317" s="9" t="str">
        <f t="shared" si="296"/>
        <v/>
      </c>
      <c r="CW317" s="9" t="str">
        <f t="shared" si="297"/>
        <v/>
      </c>
      <c r="CY317" s="9" t="str">
        <f t="shared" si="298"/>
        <v/>
      </c>
      <c r="CZ317" s="9" t="str">
        <f t="shared" si="299"/>
        <v/>
      </c>
      <c r="DA317" s="9" t="str">
        <f t="shared" si="300"/>
        <v/>
      </c>
      <c r="DB317" s="9" t="str">
        <f t="shared" si="301"/>
        <v/>
      </c>
      <c r="DC317" s="9" t="str">
        <f t="shared" si="302"/>
        <v/>
      </c>
      <c r="DD317" s="9" t="str">
        <f t="shared" si="303"/>
        <v/>
      </c>
      <c r="DF317" s="9" t="str">
        <f>IF($A317=2,IF(ISNUMBER(CR317/Ukraine!CR317),100*CR317/Ukraine!CR317,""),"")</f>
        <v/>
      </c>
      <c r="DG317" s="9" t="str">
        <f>IF($A317=2,IF(ISNUMBER(CS317/Ukraine!CS317),100*CS317/Ukraine!CS317,""),"")</f>
        <v/>
      </c>
      <c r="DH317" s="9" t="str">
        <f>IF($A317=2,IF(ISNUMBER(CT317/Ukraine!CT317),100*CT317/Ukraine!CT317,""),"")</f>
        <v/>
      </c>
      <c r="DI317" s="9" t="str">
        <f>IF($A317=2,IF(ISNUMBER(CU317/Ukraine!CU317),100*CU317/Ukraine!CU317,""),"")</f>
        <v/>
      </c>
      <c r="DJ317" s="9" t="str">
        <f>IF($A317=2,IF(ISNUMBER(CV317/Ukraine!CV317),100*CV317/Ukraine!CV317,""),"")</f>
        <v/>
      </c>
      <c r="DK317" s="9" t="str">
        <f>IF($A317=2,IF(ISNUMBER(CW317/Ukraine!CW317),100*CW317/Ukraine!CW317,""),"")</f>
        <v/>
      </c>
      <c r="DM317" s="40" t="str">
        <f t="shared" si="304"/>
        <v/>
      </c>
      <c r="DN317" s="40" t="str">
        <f t="shared" si="305"/>
        <v/>
      </c>
      <c r="DO317" s="40" t="str">
        <f t="shared" si="306"/>
        <v/>
      </c>
      <c r="DP317" s="40" t="str">
        <f t="shared" si="307"/>
        <v/>
      </c>
      <c r="DQ317" s="40" t="str">
        <f t="shared" si="308"/>
        <v/>
      </c>
      <c r="DR317" s="40" t="str">
        <f t="shared" si="261"/>
        <v/>
      </c>
      <c r="DT317" s="40" t="str">
        <f t="shared" si="309"/>
        <v/>
      </c>
      <c r="DU317" s="40" t="str">
        <f t="shared" si="310"/>
        <v/>
      </c>
      <c r="DV317" s="40" t="str">
        <f t="shared" si="311"/>
        <v/>
      </c>
      <c r="DW317" s="40" t="str">
        <f t="shared" si="312"/>
        <v/>
      </c>
      <c r="DX317" s="40" t="str">
        <f t="shared" si="313"/>
        <v/>
      </c>
      <c r="DY317" s="40" t="str">
        <f t="shared" si="314"/>
        <v/>
      </c>
    </row>
    <row r="318" spans="1:129" x14ac:dyDescent="0.2">
      <c r="A318" s="39">
        <f>'Industry selection'!C318</f>
        <v>1</v>
      </c>
      <c r="B318" s="2">
        <v>81.3</v>
      </c>
      <c r="C318" s="2" t="s">
        <v>647</v>
      </c>
      <c r="E318" s="30" t="s">
        <v>646</v>
      </c>
      <c r="F318" s="31">
        <v>81.3</v>
      </c>
      <c r="G318" s="32" t="s">
        <v>647</v>
      </c>
      <c r="H318" s="157">
        <f>[1]Ternopil!$F$316</f>
        <v>3</v>
      </c>
      <c r="I318" s="157" t="str">
        <f>[1]Ternopil!$G$316</f>
        <v>к</v>
      </c>
      <c r="J318" s="157" t="str">
        <f>[1]Ternopil!$H$316</f>
        <v>к</v>
      </c>
      <c r="K318" s="157" t="str">
        <f>[1]Ternopil!$I$316</f>
        <v>к</v>
      </c>
      <c r="L318" s="157" t="str">
        <f>[1]Ternopil!$J$316</f>
        <v>к</v>
      </c>
      <c r="M318" s="11"/>
      <c r="N318" s="33" t="s">
        <v>1041</v>
      </c>
      <c r="O318" s="36">
        <v>81.3</v>
      </c>
      <c r="P318" s="35" t="s">
        <v>647</v>
      </c>
      <c r="Q318" s="157">
        <f>[2]Ternopil!$F$316</f>
        <v>1</v>
      </c>
      <c r="R318" s="157" t="str">
        <f>[2]Ternopil!$G$316</f>
        <v>к</v>
      </c>
      <c r="S318" s="157" t="str">
        <f>[2]Ternopil!$H$316</f>
        <v>к</v>
      </c>
      <c r="T318" s="157" t="str">
        <f>[2]Ternopil!$I$316</f>
        <v>к</v>
      </c>
      <c r="U318" s="157" t="str">
        <f>[2]Ternopil!$J$316</f>
        <v>к</v>
      </c>
      <c r="V318" s="11"/>
      <c r="W318" s="36" t="s">
        <v>1386</v>
      </c>
      <c r="X318" s="36">
        <v>81.3</v>
      </c>
      <c r="Y318" s="36" t="s">
        <v>647</v>
      </c>
      <c r="Z318" s="157">
        <f>[3]Ternopil!$F$316</f>
        <v>1</v>
      </c>
      <c r="AA318" s="157" t="str">
        <f>[3]Ternopil!$G$316</f>
        <v>к</v>
      </c>
      <c r="AB318" s="157" t="str">
        <f>[3]Ternopil!$H$316</f>
        <v>к</v>
      </c>
      <c r="AC318" s="157" t="str">
        <f>[3]Ternopil!$I$316</f>
        <v>к</v>
      </c>
      <c r="AD318" s="157" t="str">
        <f>[3]Ternopil!$J$316</f>
        <v>к</v>
      </c>
      <c r="AE318" s="11"/>
      <c r="AF318" s="37" t="s">
        <v>1386</v>
      </c>
      <c r="AG318" s="37">
        <v>81.3</v>
      </c>
      <c r="AH318" s="37" t="s">
        <v>647</v>
      </c>
      <c r="AI318" s="157">
        <f>[4]Ternopil!$F$316</f>
        <v>2</v>
      </c>
      <c r="AJ318" s="157" t="str">
        <f>[4]Ternopil!$G$316</f>
        <v>к</v>
      </c>
      <c r="AK318" s="157" t="str">
        <f>[4]Ternopil!$H$316</f>
        <v>к</v>
      </c>
      <c r="AL318" s="157" t="str">
        <f>[4]Ternopil!$I$316</f>
        <v>к</v>
      </c>
      <c r="AM318" s="157" t="str">
        <f>[4]Ternopil!$J$316</f>
        <v>к</v>
      </c>
      <c r="AN318" s="11"/>
      <c r="AO318" s="11" t="s">
        <v>1386</v>
      </c>
      <c r="AP318" s="11">
        <v>81.3</v>
      </c>
      <c r="AQ318" s="11" t="s">
        <v>647</v>
      </c>
      <c r="AR318" s="157">
        <f>[5]Ternopil!$F$316</f>
        <v>1</v>
      </c>
      <c r="AS318" s="157" t="str">
        <f>[5]Ternopil!$G$316</f>
        <v>к</v>
      </c>
      <c r="AT318" s="157" t="str">
        <f>[5]Ternopil!$H$316</f>
        <v>к</v>
      </c>
      <c r="AU318" s="157" t="str">
        <f>[5]Ternopil!$I$316</f>
        <v>к</v>
      </c>
      <c r="AV318" s="157" t="str">
        <f>[5]Ternopil!$J$316</f>
        <v>к</v>
      </c>
      <c r="AW318" s="11"/>
      <c r="AX318" s="33" t="s">
        <v>1386</v>
      </c>
      <c r="AY318" s="33">
        <v>81.3</v>
      </c>
      <c r="AZ318" s="33" t="s">
        <v>647</v>
      </c>
      <c r="BA318" s="157">
        <f>[6]Ternopil!$F$316</f>
        <v>1</v>
      </c>
      <c r="BB318" s="157" t="str">
        <f>[6]Ternopil!$G$316</f>
        <v>к</v>
      </c>
      <c r="BC318" s="157" t="str">
        <f>[6]Ternopil!$H$316</f>
        <v>к</v>
      </c>
      <c r="BD318" s="157" t="str">
        <f>[6]Ternopil!$I$316</f>
        <v>к</v>
      </c>
      <c r="BE318" s="157" t="str">
        <f>[6]Ternopil!$J$316</f>
        <v>к</v>
      </c>
      <c r="BG318" s="2">
        <v>81.3</v>
      </c>
      <c r="BH318" s="2" t="s">
        <v>647</v>
      </c>
      <c r="BI318" s="1">
        <f t="shared" si="262"/>
        <v>3</v>
      </c>
      <c r="BJ318" s="1">
        <f t="shared" si="263"/>
        <v>1</v>
      </c>
      <c r="BK318" s="1">
        <f t="shared" si="264"/>
        <v>1</v>
      </c>
      <c r="BL318" s="1">
        <f t="shared" si="265"/>
        <v>2</v>
      </c>
      <c r="BM318" s="1">
        <f t="shared" si="266"/>
        <v>1</v>
      </c>
      <c r="BN318" s="1">
        <f t="shared" si="267"/>
        <v>1</v>
      </c>
      <c r="BP318" s="1" t="str">
        <f t="shared" si="268"/>
        <v>к</v>
      </c>
      <c r="BQ318" s="1" t="str">
        <f t="shared" si="269"/>
        <v>к</v>
      </c>
      <c r="BR318" s="1" t="str">
        <f t="shared" si="270"/>
        <v>к</v>
      </c>
      <c r="BS318" s="1" t="str">
        <f t="shared" si="271"/>
        <v>к</v>
      </c>
      <c r="BT318" s="1" t="str">
        <f t="shared" si="272"/>
        <v>к</v>
      </c>
      <c r="BU318" s="1" t="str">
        <f t="shared" si="273"/>
        <v>к</v>
      </c>
      <c r="BW318" s="40" t="str">
        <f t="shared" si="274"/>
        <v/>
      </c>
      <c r="BX318" s="40" t="str">
        <f t="shared" si="275"/>
        <v/>
      </c>
      <c r="BY318" s="40" t="str">
        <f t="shared" si="276"/>
        <v/>
      </c>
      <c r="BZ318" s="40" t="str">
        <f t="shared" si="277"/>
        <v/>
      </c>
      <c r="CA318" s="40" t="str">
        <f t="shared" si="278"/>
        <v/>
      </c>
      <c r="CB318" s="40" t="str">
        <f t="shared" si="279"/>
        <v/>
      </c>
      <c r="CD318" s="10" t="str">
        <f t="shared" si="280"/>
        <v>к</v>
      </c>
      <c r="CE318" s="10" t="str">
        <f t="shared" si="281"/>
        <v>к</v>
      </c>
      <c r="CF318" s="10" t="str">
        <f t="shared" si="282"/>
        <v>к</v>
      </c>
      <c r="CG318" s="10" t="str">
        <f t="shared" si="283"/>
        <v>к</v>
      </c>
      <c r="CH318" s="10" t="str">
        <f t="shared" si="284"/>
        <v>к</v>
      </c>
      <c r="CI318" s="10" t="str">
        <f t="shared" si="285"/>
        <v>к</v>
      </c>
      <c r="CK318" s="40" t="str">
        <f t="shared" si="286"/>
        <v/>
      </c>
      <c r="CL318" s="40" t="str">
        <f t="shared" si="287"/>
        <v/>
      </c>
      <c r="CM318" s="40" t="str">
        <f t="shared" si="288"/>
        <v/>
      </c>
      <c r="CN318" s="40" t="str">
        <f t="shared" si="289"/>
        <v/>
      </c>
      <c r="CO318" s="40" t="str">
        <f t="shared" si="290"/>
        <v/>
      </c>
      <c r="CP318" s="40" t="str">
        <f t="shared" si="291"/>
        <v/>
      </c>
      <c r="CR318" s="9" t="str">
        <f t="shared" si="292"/>
        <v/>
      </c>
      <c r="CS318" s="9" t="str">
        <f t="shared" si="293"/>
        <v/>
      </c>
      <c r="CT318" s="9" t="str">
        <f t="shared" si="294"/>
        <v/>
      </c>
      <c r="CU318" s="9" t="str">
        <f t="shared" si="295"/>
        <v/>
      </c>
      <c r="CV318" s="9" t="str">
        <f t="shared" si="296"/>
        <v/>
      </c>
      <c r="CW318" s="9" t="str">
        <f t="shared" si="297"/>
        <v/>
      </c>
      <c r="CY318" s="9" t="str">
        <f t="shared" si="298"/>
        <v/>
      </c>
      <c r="CZ318" s="9" t="str">
        <f t="shared" si="299"/>
        <v/>
      </c>
      <c r="DA318" s="9" t="str">
        <f t="shared" si="300"/>
        <v/>
      </c>
      <c r="DB318" s="9" t="str">
        <f t="shared" si="301"/>
        <v/>
      </c>
      <c r="DC318" s="9" t="str">
        <f t="shared" si="302"/>
        <v/>
      </c>
      <c r="DD318" s="9" t="str">
        <f t="shared" si="303"/>
        <v/>
      </c>
      <c r="DF318" s="9" t="str">
        <f>IF($A318=2,IF(ISNUMBER(CR318/Ukraine!CR318),100*CR318/Ukraine!CR318,""),"")</f>
        <v/>
      </c>
      <c r="DG318" s="9" t="str">
        <f>IF($A318=2,IF(ISNUMBER(CS318/Ukraine!CS318),100*CS318/Ukraine!CS318,""),"")</f>
        <v/>
      </c>
      <c r="DH318" s="9" t="str">
        <f>IF($A318=2,IF(ISNUMBER(CT318/Ukraine!CT318),100*CT318/Ukraine!CT318,""),"")</f>
        <v/>
      </c>
      <c r="DI318" s="9" t="str">
        <f>IF($A318=2,IF(ISNUMBER(CU318/Ukraine!CU318),100*CU318/Ukraine!CU318,""),"")</f>
        <v/>
      </c>
      <c r="DJ318" s="9" t="str">
        <f>IF($A318=2,IF(ISNUMBER(CV318/Ukraine!CV318),100*CV318/Ukraine!CV318,""),"")</f>
        <v/>
      </c>
      <c r="DK318" s="9" t="str">
        <f>IF($A318=2,IF(ISNUMBER(CW318/Ukraine!CW318),100*CW318/Ukraine!CW318,""),"")</f>
        <v/>
      </c>
      <c r="DM318" s="40" t="str">
        <f t="shared" si="304"/>
        <v/>
      </c>
      <c r="DN318" s="40" t="str">
        <f t="shared" si="305"/>
        <v/>
      </c>
      <c r="DO318" s="40" t="str">
        <f t="shared" si="306"/>
        <v/>
      </c>
      <c r="DP318" s="40" t="str">
        <f t="shared" si="307"/>
        <v/>
      </c>
      <c r="DQ318" s="40" t="str">
        <f t="shared" si="308"/>
        <v/>
      </c>
      <c r="DR318" s="40" t="str">
        <f t="shared" si="261"/>
        <v/>
      </c>
      <c r="DT318" s="40" t="str">
        <f t="shared" si="309"/>
        <v/>
      </c>
      <c r="DU318" s="40" t="str">
        <f t="shared" si="310"/>
        <v/>
      </c>
      <c r="DV318" s="40" t="str">
        <f t="shared" si="311"/>
        <v/>
      </c>
      <c r="DW318" s="40" t="str">
        <f t="shared" si="312"/>
        <v/>
      </c>
      <c r="DX318" s="40" t="str">
        <f t="shared" si="313"/>
        <v/>
      </c>
      <c r="DY318" s="40" t="str">
        <f t="shared" si="314"/>
        <v/>
      </c>
    </row>
    <row r="319" spans="1:129" x14ac:dyDescent="0.2">
      <c r="A319" s="39">
        <f>'Industry selection'!C319</f>
        <v>2</v>
      </c>
      <c r="B319" s="2">
        <v>82</v>
      </c>
      <c r="C319" s="2" t="s">
        <v>649</v>
      </c>
      <c r="E319" s="30" t="s">
        <v>648</v>
      </c>
      <c r="F319" s="31">
        <v>82</v>
      </c>
      <c r="G319" s="32" t="s">
        <v>649</v>
      </c>
      <c r="H319" s="157">
        <f>[1]Ternopil!$F$317</f>
        <v>11</v>
      </c>
      <c r="I319" s="157" t="str">
        <f>[1]Ternopil!$G$317</f>
        <v>к</v>
      </c>
      <c r="J319" s="157" t="str">
        <f>[1]Ternopil!$H$317</f>
        <v>к</v>
      </c>
      <c r="K319" s="157" t="str">
        <f>[1]Ternopil!$I$317</f>
        <v>к</v>
      </c>
      <c r="L319" s="157" t="str">
        <f>[1]Ternopil!$J$317</f>
        <v>к</v>
      </c>
      <c r="M319" s="11"/>
      <c r="N319" s="33" t="s">
        <v>1042</v>
      </c>
      <c r="O319" s="36">
        <v>82</v>
      </c>
      <c r="P319" s="35" t="s">
        <v>649</v>
      </c>
      <c r="Q319" s="157">
        <f>[2]Ternopil!$F$317</f>
        <v>10</v>
      </c>
      <c r="R319" s="157">
        <f>[2]Ternopil!$G$317</f>
        <v>28</v>
      </c>
      <c r="S319" s="157">
        <f>[2]Ternopil!$H$317</f>
        <v>26</v>
      </c>
      <c r="T319" s="157">
        <f>[2]Ternopil!$I$317</f>
        <v>2870.4</v>
      </c>
      <c r="U319" s="157">
        <f>[2]Ternopil!$J$317</f>
        <v>315.39999999999998</v>
      </c>
      <c r="V319" s="11"/>
      <c r="W319" s="36" t="s">
        <v>1387</v>
      </c>
      <c r="X319" s="36">
        <v>82</v>
      </c>
      <c r="Y319" s="36" t="s">
        <v>649</v>
      </c>
      <c r="Z319" s="157">
        <f>[3]Ternopil!$F$317</f>
        <v>13</v>
      </c>
      <c r="AA319" s="157">
        <f>[3]Ternopil!$G$317</f>
        <v>33</v>
      </c>
      <c r="AB319" s="157">
        <f>[3]Ternopil!$H$317</f>
        <v>27</v>
      </c>
      <c r="AC319" s="157">
        <f>[3]Ternopil!$I$317</f>
        <v>2533.9</v>
      </c>
      <c r="AD319" s="157">
        <f>[3]Ternopil!$J$317</f>
        <v>487</v>
      </c>
      <c r="AE319" s="11"/>
      <c r="AF319" s="37" t="s">
        <v>1387</v>
      </c>
      <c r="AG319" s="37">
        <v>82</v>
      </c>
      <c r="AH319" s="37" t="s">
        <v>649</v>
      </c>
      <c r="AI319" s="157">
        <f>[4]Ternopil!$F$317</f>
        <v>13</v>
      </c>
      <c r="AJ319" s="157">
        <f>[4]Ternopil!$G$317</f>
        <v>95</v>
      </c>
      <c r="AK319" s="157">
        <f>[4]Ternopil!$H$317</f>
        <v>93</v>
      </c>
      <c r="AL319" s="157">
        <f>[4]Ternopil!$I$317</f>
        <v>57527.9</v>
      </c>
      <c r="AM319" s="157">
        <f>[4]Ternopil!$J$317</f>
        <v>2723.4</v>
      </c>
      <c r="AN319" s="11"/>
      <c r="AO319" s="11" t="s">
        <v>1387</v>
      </c>
      <c r="AP319" s="11">
        <v>82</v>
      </c>
      <c r="AQ319" s="11" t="s">
        <v>649</v>
      </c>
      <c r="AR319" s="157">
        <f>[5]Ternopil!$F$317</f>
        <v>9</v>
      </c>
      <c r="AS319" s="157">
        <f>[5]Ternopil!$G$317</f>
        <v>27</v>
      </c>
      <c r="AT319" s="157">
        <f>[5]Ternopil!$H$317</f>
        <v>25</v>
      </c>
      <c r="AU319" s="157">
        <f>[5]Ternopil!$I$317</f>
        <v>7034.7</v>
      </c>
      <c r="AV319" s="157">
        <f>[5]Ternopil!$J$317</f>
        <v>596.5</v>
      </c>
      <c r="AW319" s="11"/>
      <c r="AX319" s="33" t="s">
        <v>1387</v>
      </c>
      <c r="AY319" s="33">
        <v>82</v>
      </c>
      <c r="AZ319" s="33" t="s">
        <v>649</v>
      </c>
      <c r="BA319" s="157">
        <f>[6]Ternopil!$F$317</f>
        <v>9</v>
      </c>
      <c r="BB319" s="157">
        <f>[6]Ternopil!$G$317</f>
        <v>32</v>
      </c>
      <c r="BC319" s="157">
        <f>[6]Ternopil!$H$317</f>
        <v>29</v>
      </c>
      <c r="BD319" s="157">
        <f>[6]Ternopil!$I$317</f>
        <v>9765.5</v>
      </c>
      <c r="BE319" s="157">
        <f>[6]Ternopil!$J$317</f>
        <v>1138.0999999999999</v>
      </c>
      <c r="BG319" s="2">
        <v>82</v>
      </c>
      <c r="BH319" s="2" t="s">
        <v>649</v>
      </c>
      <c r="BI319" s="1">
        <f t="shared" si="262"/>
        <v>11</v>
      </c>
      <c r="BJ319" s="1">
        <f t="shared" si="263"/>
        <v>10</v>
      </c>
      <c r="BK319" s="1">
        <f t="shared" si="264"/>
        <v>13</v>
      </c>
      <c r="BL319" s="1">
        <f t="shared" si="265"/>
        <v>13</v>
      </c>
      <c r="BM319" s="1">
        <f t="shared" si="266"/>
        <v>9</v>
      </c>
      <c r="BN319" s="1">
        <f t="shared" si="267"/>
        <v>9</v>
      </c>
      <c r="BP319" s="1" t="str">
        <f t="shared" si="268"/>
        <v>к</v>
      </c>
      <c r="BQ319" s="1">
        <f t="shared" si="269"/>
        <v>26</v>
      </c>
      <c r="BR319" s="1">
        <f t="shared" si="270"/>
        <v>27</v>
      </c>
      <c r="BS319" s="1">
        <f t="shared" si="271"/>
        <v>93</v>
      </c>
      <c r="BT319" s="1">
        <f t="shared" si="272"/>
        <v>25</v>
      </c>
      <c r="BU319" s="1">
        <f t="shared" si="273"/>
        <v>29</v>
      </c>
      <c r="BW319" s="40" t="str">
        <f t="shared" si="274"/>
        <v/>
      </c>
      <c r="BX319" s="40">
        <f t="shared" si="275"/>
        <v>3.2213700734720174E-4</v>
      </c>
      <c r="BY319" s="40">
        <f t="shared" si="276"/>
        <v>3.4348086048316309E-4</v>
      </c>
      <c r="BZ319" s="40">
        <f t="shared" si="277"/>
        <v>1.284672339485026E-3</v>
      </c>
      <c r="CA319" s="40">
        <f t="shared" si="278"/>
        <v>3.5966565480729113E-4</v>
      </c>
      <c r="CB319" s="40">
        <f t="shared" si="279"/>
        <v>4.0929812428549248E-4</v>
      </c>
      <c r="CD319" s="10" t="str">
        <f t="shared" si="280"/>
        <v>к</v>
      </c>
      <c r="CE319" s="10">
        <f t="shared" si="281"/>
        <v>315.39999999999998</v>
      </c>
      <c r="CF319" s="10">
        <f t="shared" si="282"/>
        <v>487</v>
      </c>
      <c r="CG319" s="10">
        <f t="shared" si="283"/>
        <v>2723.4</v>
      </c>
      <c r="CH319" s="10">
        <f t="shared" si="284"/>
        <v>596.5</v>
      </c>
      <c r="CI319" s="10">
        <f t="shared" si="285"/>
        <v>1138.0999999999999</v>
      </c>
      <c r="CK319" s="40" t="str">
        <f t="shared" si="286"/>
        <v/>
      </c>
      <c r="CL319" s="40">
        <f t="shared" si="287"/>
        <v>1.5203007631148233E-4</v>
      </c>
      <c r="CM319" s="40">
        <f t="shared" si="288"/>
        <v>2.184526064378925E-4</v>
      </c>
      <c r="CN319" s="40">
        <f t="shared" si="289"/>
        <v>1.0378015222308411E-3</v>
      </c>
      <c r="CO319" s="40">
        <f t="shared" si="290"/>
        <v>2.0025554823691188E-4</v>
      </c>
      <c r="CP319" s="40">
        <f t="shared" si="291"/>
        <v>2.6273594061452089E-4</v>
      </c>
      <c r="CR319" s="9" t="str">
        <f t="shared" si="292"/>
        <v/>
      </c>
      <c r="CS319" s="9">
        <f t="shared" si="293"/>
        <v>12.13076923076923</v>
      </c>
      <c r="CT319" s="9">
        <f t="shared" si="294"/>
        <v>18.037037037037038</v>
      </c>
      <c r="CU319" s="9">
        <f t="shared" si="295"/>
        <v>29.283870967741937</v>
      </c>
      <c r="CV319" s="9">
        <f t="shared" si="296"/>
        <v>23.86</v>
      </c>
      <c r="CW319" s="9">
        <f t="shared" si="297"/>
        <v>39.244827586206895</v>
      </c>
      <c r="CY319" s="9" t="str">
        <f t="shared" si="298"/>
        <v/>
      </c>
      <c r="CZ319" s="9">
        <f t="shared" si="299"/>
        <v>47.194228804523277</v>
      </c>
      <c r="DA319" s="9">
        <f t="shared" si="300"/>
        <v>63.599644571345998</v>
      </c>
      <c r="DB319" s="9">
        <f t="shared" si="301"/>
        <v>80.783363222940906</v>
      </c>
      <c r="DC319" s="9">
        <f t="shared" si="302"/>
        <v>55.678251609598036</v>
      </c>
      <c r="DD319" s="9">
        <f t="shared" si="303"/>
        <v>64.191826208140171</v>
      </c>
      <c r="DF319" s="9" t="str">
        <f>IF($A319=2,IF(ISNUMBER(CR319/Ukraine!CR319),100*CR319/Ukraine!CR319,""),"")</f>
        <v/>
      </c>
      <c r="DG319" s="9">
        <f>IF($A319=2,IF(ISNUMBER(CS319/Ukraine!CS319),100*CS319/Ukraine!CS319,""),"")</f>
        <v>32.794345669887079</v>
      </c>
      <c r="DH319" s="9">
        <f>IF($A319=2,IF(ISNUMBER(CT319/Ukraine!CT319),100*CT319/Ukraine!CT319,""),"")</f>
        <v>50.849230198232284</v>
      </c>
      <c r="DI319" s="9">
        <f>IF($A319=2,IF(ISNUMBER(CU319/Ukraine!CU319),100*CU319/Ukraine!CU319,""),"")</f>
        <v>58.831862898109954</v>
      </c>
      <c r="DJ319" s="9">
        <f>IF($A319=2,IF(ISNUMBER(CV319/Ukraine!CV319),100*CV319/Ukraine!CV319,""),"")</f>
        <v>34.911877548221142</v>
      </c>
      <c r="DK319" s="9">
        <f>IF($A319=2,IF(ISNUMBER(CW319/Ukraine!CW319),100*CW319/Ukraine!CW319,""),"")</f>
        <v>43.3318214631147</v>
      </c>
      <c r="DM319" s="40" t="str">
        <f t="shared" si="304"/>
        <v/>
      </c>
      <c r="DN319" s="40">
        <f t="shared" si="305"/>
        <v>3.8461538461538547E-2</v>
      </c>
      <c r="DO319" s="40">
        <f t="shared" si="306"/>
        <v>2.4444444444444446</v>
      </c>
      <c r="DP319" s="40">
        <f t="shared" si="307"/>
        <v>-0.73118279569892475</v>
      </c>
      <c r="DQ319" s="40">
        <f t="shared" si="308"/>
        <v>0.15999999999999992</v>
      </c>
      <c r="DR319" s="40">
        <f t="shared" si="261"/>
        <v>0.11538461538461542</v>
      </c>
      <c r="DT319" s="40" t="str">
        <f t="shared" si="309"/>
        <v/>
      </c>
      <c r="DU319" s="40">
        <f t="shared" si="310"/>
        <v>0.48688320533596396</v>
      </c>
      <c r="DV319" s="40">
        <f t="shared" si="311"/>
        <v>0.6235411008809697</v>
      </c>
      <c r="DW319" s="40">
        <f t="shared" si="312"/>
        <v>-0.18521700815157527</v>
      </c>
      <c r="DX319" s="40">
        <f t="shared" si="313"/>
        <v>0.64479579154261923</v>
      </c>
      <c r="DY319" s="40">
        <f t="shared" si="314"/>
        <v>2.235147486497715</v>
      </c>
    </row>
    <row r="320" spans="1:129" x14ac:dyDescent="0.2">
      <c r="A320" s="39">
        <f>'Industry selection'!C320</f>
        <v>1</v>
      </c>
      <c r="B320" s="2">
        <v>82.1</v>
      </c>
      <c r="C320" s="2" t="s">
        <v>651</v>
      </c>
      <c r="E320" s="30" t="s">
        <v>650</v>
      </c>
      <c r="F320" s="31">
        <v>82.1</v>
      </c>
      <c r="G320" s="32" t="s">
        <v>651</v>
      </c>
      <c r="H320" s="157">
        <f>[1]Ternopil!$F$318</f>
        <v>1</v>
      </c>
      <c r="I320" s="157" t="str">
        <f>[1]Ternopil!$G$318</f>
        <v>к</v>
      </c>
      <c r="J320" s="157" t="str">
        <f>[1]Ternopil!$H$318</f>
        <v>к</v>
      </c>
      <c r="K320" s="157" t="str">
        <f>[1]Ternopil!$I$318</f>
        <v>к</v>
      </c>
      <c r="L320" s="157" t="str">
        <f>[1]Ternopil!$J$318</f>
        <v>к</v>
      </c>
      <c r="M320" s="11"/>
      <c r="N320" s="33" t="s">
        <v>1043</v>
      </c>
      <c r="O320" s="36">
        <v>82.1</v>
      </c>
      <c r="P320" s="35" t="s">
        <v>651</v>
      </c>
      <c r="Q320" s="157">
        <f>[2]Ternopil!$F$318</f>
        <v>1</v>
      </c>
      <c r="R320" s="157" t="str">
        <f>[2]Ternopil!$G$318</f>
        <v>к</v>
      </c>
      <c r="S320" s="157" t="str">
        <f>[2]Ternopil!$H$318</f>
        <v>к</v>
      </c>
      <c r="T320" s="157" t="str">
        <f>[2]Ternopil!$I$318</f>
        <v>к</v>
      </c>
      <c r="U320" s="157" t="str">
        <f>[2]Ternopil!$J$318</f>
        <v>к</v>
      </c>
      <c r="V320" s="11"/>
      <c r="W320" s="36" t="s">
        <v>1388</v>
      </c>
      <c r="X320" s="36">
        <v>82.1</v>
      </c>
      <c r="Y320" s="36" t="s">
        <v>651</v>
      </c>
      <c r="Z320" s="157">
        <f>[3]Ternopil!$F$318</f>
        <v>1</v>
      </c>
      <c r="AA320" s="157" t="str">
        <f>[3]Ternopil!$G$318</f>
        <v>к</v>
      </c>
      <c r="AB320" s="157" t="str">
        <f>[3]Ternopil!$H$318</f>
        <v>к</v>
      </c>
      <c r="AC320" s="157" t="str">
        <f>[3]Ternopil!$I$318</f>
        <v>к</v>
      </c>
      <c r="AD320" s="157" t="str">
        <f>[3]Ternopil!$J$318</f>
        <v>к</v>
      </c>
      <c r="AE320" s="11"/>
      <c r="AF320" s="37" t="s">
        <v>1388</v>
      </c>
      <c r="AG320" s="37">
        <v>82.1</v>
      </c>
      <c r="AH320" s="37" t="s">
        <v>651</v>
      </c>
      <c r="AI320" s="157">
        <f>[4]Ternopil!$F$318</f>
        <v>1</v>
      </c>
      <c r="AJ320" s="157" t="str">
        <f>[4]Ternopil!$G$318</f>
        <v>к</v>
      </c>
      <c r="AK320" s="157" t="str">
        <f>[4]Ternopil!$H$318</f>
        <v>к</v>
      </c>
      <c r="AL320" s="157" t="str">
        <f>[4]Ternopil!$I$318</f>
        <v>к</v>
      </c>
      <c r="AM320" s="157" t="str">
        <f>[4]Ternopil!$J$318</f>
        <v>к</v>
      </c>
      <c r="AN320" s="11"/>
      <c r="AO320" s="11" t="s">
        <v>1388</v>
      </c>
      <c r="AP320" s="11">
        <v>82.1</v>
      </c>
      <c r="AQ320" s="11" t="s">
        <v>651</v>
      </c>
      <c r="AR320" s="157">
        <f>[5]Ternopil!$F$318</f>
        <v>1</v>
      </c>
      <c r="AS320" s="157" t="str">
        <f>[5]Ternopil!$G$318</f>
        <v>к</v>
      </c>
      <c r="AT320" s="157" t="str">
        <f>[5]Ternopil!$H$318</f>
        <v>к</v>
      </c>
      <c r="AU320" s="157" t="str">
        <f>[5]Ternopil!$I$318</f>
        <v>к</v>
      </c>
      <c r="AV320" s="157" t="str">
        <f>[5]Ternopil!$J$318</f>
        <v>к</v>
      </c>
      <c r="AW320" s="11"/>
      <c r="AX320" s="33" t="s">
        <v>1388</v>
      </c>
      <c r="AY320" s="33">
        <v>82.1</v>
      </c>
      <c r="AZ320" s="33" t="s">
        <v>651</v>
      </c>
      <c r="BA320" s="157">
        <f>[6]Ternopil!$F$318</f>
        <v>2</v>
      </c>
      <c r="BB320" s="157" t="str">
        <f>[6]Ternopil!$G$318</f>
        <v>к</v>
      </c>
      <c r="BC320" s="157" t="str">
        <f>[6]Ternopil!$H$318</f>
        <v>к</v>
      </c>
      <c r="BD320" s="157" t="str">
        <f>[6]Ternopil!$I$318</f>
        <v>к</v>
      </c>
      <c r="BE320" s="157" t="str">
        <f>[6]Ternopil!$J$318</f>
        <v>к</v>
      </c>
      <c r="BG320" s="2">
        <v>82.1</v>
      </c>
      <c r="BH320" s="2" t="s">
        <v>651</v>
      </c>
      <c r="BI320" s="1">
        <f t="shared" si="262"/>
        <v>1</v>
      </c>
      <c r="BJ320" s="1">
        <f t="shared" si="263"/>
        <v>1</v>
      </c>
      <c r="BK320" s="1">
        <f t="shared" si="264"/>
        <v>1</v>
      </c>
      <c r="BL320" s="1">
        <f t="shared" si="265"/>
        <v>1</v>
      </c>
      <c r="BM320" s="1">
        <f t="shared" si="266"/>
        <v>1</v>
      </c>
      <c r="BN320" s="1">
        <f t="shared" si="267"/>
        <v>2</v>
      </c>
      <c r="BP320" s="1" t="str">
        <f t="shared" si="268"/>
        <v>к</v>
      </c>
      <c r="BQ320" s="1" t="str">
        <f t="shared" si="269"/>
        <v>к</v>
      </c>
      <c r="BR320" s="1" t="str">
        <f t="shared" si="270"/>
        <v>к</v>
      </c>
      <c r="BS320" s="1" t="str">
        <f t="shared" si="271"/>
        <v>к</v>
      </c>
      <c r="BT320" s="1" t="str">
        <f t="shared" si="272"/>
        <v>к</v>
      </c>
      <c r="BU320" s="1" t="str">
        <f t="shared" si="273"/>
        <v>к</v>
      </c>
      <c r="BW320" s="40" t="str">
        <f t="shared" si="274"/>
        <v/>
      </c>
      <c r="BX320" s="40" t="str">
        <f t="shared" si="275"/>
        <v/>
      </c>
      <c r="BY320" s="40" t="str">
        <f t="shared" si="276"/>
        <v/>
      </c>
      <c r="BZ320" s="40" t="str">
        <f t="shared" si="277"/>
        <v/>
      </c>
      <c r="CA320" s="40" t="str">
        <f t="shared" si="278"/>
        <v/>
      </c>
      <c r="CB320" s="40" t="str">
        <f t="shared" si="279"/>
        <v/>
      </c>
      <c r="CD320" s="10" t="str">
        <f t="shared" si="280"/>
        <v>к</v>
      </c>
      <c r="CE320" s="10" t="str">
        <f t="shared" si="281"/>
        <v>к</v>
      </c>
      <c r="CF320" s="10" t="str">
        <f t="shared" si="282"/>
        <v>к</v>
      </c>
      <c r="CG320" s="10" t="str">
        <f t="shared" si="283"/>
        <v>к</v>
      </c>
      <c r="CH320" s="10" t="str">
        <f t="shared" si="284"/>
        <v>к</v>
      </c>
      <c r="CI320" s="10" t="str">
        <f t="shared" si="285"/>
        <v>к</v>
      </c>
      <c r="CK320" s="40" t="str">
        <f t="shared" si="286"/>
        <v/>
      </c>
      <c r="CL320" s="40" t="str">
        <f t="shared" si="287"/>
        <v/>
      </c>
      <c r="CM320" s="40" t="str">
        <f t="shared" si="288"/>
        <v/>
      </c>
      <c r="CN320" s="40" t="str">
        <f t="shared" si="289"/>
        <v/>
      </c>
      <c r="CO320" s="40" t="str">
        <f t="shared" si="290"/>
        <v/>
      </c>
      <c r="CP320" s="40" t="str">
        <f t="shared" si="291"/>
        <v/>
      </c>
      <c r="CR320" s="9" t="str">
        <f t="shared" si="292"/>
        <v/>
      </c>
      <c r="CS320" s="9" t="str">
        <f t="shared" si="293"/>
        <v/>
      </c>
      <c r="CT320" s="9" t="str">
        <f t="shared" si="294"/>
        <v/>
      </c>
      <c r="CU320" s="9" t="str">
        <f t="shared" si="295"/>
        <v/>
      </c>
      <c r="CV320" s="9" t="str">
        <f t="shared" si="296"/>
        <v/>
      </c>
      <c r="CW320" s="9" t="str">
        <f t="shared" si="297"/>
        <v/>
      </c>
      <c r="CY320" s="9" t="str">
        <f t="shared" si="298"/>
        <v/>
      </c>
      <c r="CZ320" s="9" t="str">
        <f t="shared" si="299"/>
        <v/>
      </c>
      <c r="DA320" s="9" t="str">
        <f t="shared" si="300"/>
        <v/>
      </c>
      <c r="DB320" s="9" t="str">
        <f t="shared" si="301"/>
        <v/>
      </c>
      <c r="DC320" s="9" t="str">
        <f t="shared" si="302"/>
        <v/>
      </c>
      <c r="DD320" s="9" t="str">
        <f t="shared" si="303"/>
        <v/>
      </c>
      <c r="DF320" s="9" t="str">
        <f>IF($A320=2,IF(ISNUMBER(CR320/Ukraine!CR320),100*CR320/Ukraine!CR320,""),"")</f>
        <v/>
      </c>
      <c r="DG320" s="9" t="str">
        <f>IF($A320=2,IF(ISNUMBER(CS320/Ukraine!CS320),100*CS320/Ukraine!CS320,""),"")</f>
        <v/>
      </c>
      <c r="DH320" s="9" t="str">
        <f>IF($A320=2,IF(ISNUMBER(CT320/Ukraine!CT320),100*CT320/Ukraine!CT320,""),"")</f>
        <v/>
      </c>
      <c r="DI320" s="9" t="str">
        <f>IF($A320=2,IF(ISNUMBER(CU320/Ukraine!CU320),100*CU320/Ukraine!CU320,""),"")</f>
        <v/>
      </c>
      <c r="DJ320" s="9" t="str">
        <f>IF($A320=2,IF(ISNUMBER(CV320/Ukraine!CV320),100*CV320/Ukraine!CV320,""),"")</f>
        <v/>
      </c>
      <c r="DK320" s="9" t="str">
        <f>IF($A320=2,IF(ISNUMBER(CW320/Ukraine!CW320),100*CW320/Ukraine!CW320,""),"")</f>
        <v/>
      </c>
      <c r="DM320" s="40" t="str">
        <f t="shared" si="304"/>
        <v/>
      </c>
      <c r="DN320" s="40" t="str">
        <f t="shared" si="305"/>
        <v/>
      </c>
      <c r="DO320" s="40" t="str">
        <f t="shared" si="306"/>
        <v/>
      </c>
      <c r="DP320" s="40" t="str">
        <f t="shared" si="307"/>
        <v/>
      </c>
      <c r="DQ320" s="40" t="str">
        <f t="shared" si="308"/>
        <v/>
      </c>
      <c r="DR320" s="40" t="str">
        <f t="shared" si="261"/>
        <v/>
      </c>
      <c r="DT320" s="40" t="str">
        <f t="shared" si="309"/>
        <v/>
      </c>
      <c r="DU320" s="40" t="str">
        <f t="shared" si="310"/>
        <v/>
      </c>
      <c r="DV320" s="40" t="str">
        <f t="shared" si="311"/>
        <v/>
      </c>
      <c r="DW320" s="40" t="str">
        <f t="shared" si="312"/>
        <v/>
      </c>
      <c r="DX320" s="40" t="str">
        <f t="shared" si="313"/>
        <v/>
      </c>
      <c r="DY320" s="40" t="str">
        <f t="shared" si="314"/>
        <v/>
      </c>
    </row>
    <row r="321" spans="1:129" x14ac:dyDescent="0.2">
      <c r="A321" s="39">
        <f>'Industry selection'!C321</f>
        <v>1</v>
      </c>
      <c r="B321" s="2">
        <v>82.2</v>
      </c>
      <c r="C321" s="2" t="s">
        <v>653</v>
      </c>
      <c r="E321" s="30" t="s">
        <v>652</v>
      </c>
      <c r="F321" s="31">
        <v>82.2</v>
      </c>
      <c r="G321" s="32" t="s">
        <v>653</v>
      </c>
      <c r="H321" s="157" t="e">
        <f>[1]Ternopil!$F$319</f>
        <v>#N/A</v>
      </c>
      <c r="I321" s="157" t="e">
        <f>[1]Ternopil!$G$319</f>
        <v>#N/A</v>
      </c>
      <c r="J321" s="157" t="e">
        <f>[1]Ternopil!$H$319</f>
        <v>#N/A</v>
      </c>
      <c r="K321" s="157" t="e">
        <f>[1]Ternopil!$I$319</f>
        <v>#N/A</v>
      </c>
      <c r="L321" s="157" t="e">
        <f>[1]Ternopil!$J$319</f>
        <v>#N/A</v>
      </c>
      <c r="M321" s="11"/>
      <c r="N321" s="33" t="s">
        <v>1044</v>
      </c>
      <c r="O321" s="36">
        <v>82.2</v>
      </c>
      <c r="P321" s="35" t="s">
        <v>653</v>
      </c>
      <c r="Q321" s="157">
        <f>[2]Ternopil!$F$319</f>
        <v>1</v>
      </c>
      <c r="R321" s="157" t="str">
        <f>[2]Ternopil!$G$319</f>
        <v>к</v>
      </c>
      <c r="S321" s="157" t="str">
        <f>[2]Ternopil!$H$319</f>
        <v>к</v>
      </c>
      <c r="T321" s="157" t="str">
        <f>[2]Ternopil!$I$319</f>
        <v>к</v>
      </c>
      <c r="U321" s="157" t="str">
        <f>[2]Ternopil!$J$319</f>
        <v>к</v>
      </c>
      <c r="V321" s="11"/>
      <c r="W321" s="36" t="s">
        <v>1389</v>
      </c>
      <c r="X321" s="36">
        <v>82.2</v>
      </c>
      <c r="Y321" s="36" t="s">
        <v>653</v>
      </c>
      <c r="Z321" s="157">
        <f>[3]Ternopil!$F$319</f>
        <v>1</v>
      </c>
      <c r="AA321" s="157" t="str">
        <f>[3]Ternopil!$G$319</f>
        <v>к</v>
      </c>
      <c r="AB321" s="157" t="str">
        <f>[3]Ternopil!$H$319</f>
        <v>к</v>
      </c>
      <c r="AC321" s="157" t="str">
        <f>[3]Ternopil!$I$319</f>
        <v>к</v>
      </c>
      <c r="AD321" s="157" t="str">
        <f>[3]Ternopil!$J$319</f>
        <v>к</v>
      </c>
      <c r="AE321" s="11"/>
      <c r="AF321" s="37" t="s">
        <v>1389</v>
      </c>
      <c r="AG321" s="37">
        <v>82.2</v>
      </c>
      <c r="AH321" s="37" t="s">
        <v>653</v>
      </c>
      <c r="AI321" s="157">
        <f>[4]Ternopil!$F$319</f>
        <v>1</v>
      </c>
      <c r="AJ321" s="157" t="str">
        <f>[4]Ternopil!$G$319</f>
        <v>к</v>
      </c>
      <c r="AK321" s="157" t="str">
        <f>[4]Ternopil!$H$319</f>
        <v>к</v>
      </c>
      <c r="AL321" s="157" t="str">
        <f>[4]Ternopil!$I$319</f>
        <v>к</v>
      </c>
      <c r="AM321" s="157" t="str">
        <f>[4]Ternopil!$J$319</f>
        <v>к</v>
      </c>
      <c r="AN321" s="11"/>
      <c r="AO321" s="11" t="s">
        <v>1389</v>
      </c>
      <c r="AP321" s="11">
        <v>82.2</v>
      </c>
      <c r="AQ321" s="11" t="s">
        <v>653</v>
      </c>
      <c r="AR321" s="157">
        <f>[5]Ternopil!$F$319</f>
        <v>1</v>
      </c>
      <c r="AS321" s="157" t="str">
        <f>[5]Ternopil!$G$319</f>
        <v>к</v>
      </c>
      <c r="AT321" s="157" t="str">
        <f>[5]Ternopil!$H$319</f>
        <v>к</v>
      </c>
      <c r="AU321" s="157" t="str">
        <f>[5]Ternopil!$I$319</f>
        <v>к</v>
      </c>
      <c r="AV321" s="157" t="str">
        <f>[5]Ternopil!$J$319</f>
        <v>к</v>
      </c>
      <c r="AW321" s="11"/>
      <c r="AX321" s="33" t="s">
        <v>1389</v>
      </c>
      <c r="AY321" s="33">
        <v>82.2</v>
      </c>
      <c r="AZ321" s="33" t="s">
        <v>653</v>
      </c>
      <c r="BA321" s="157">
        <f>[6]Ternopil!$F$319</f>
        <v>1</v>
      </c>
      <c r="BB321" s="157" t="str">
        <f>[6]Ternopil!$G$319</f>
        <v>к</v>
      </c>
      <c r="BC321" s="157" t="str">
        <f>[6]Ternopil!$H$319</f>
        <v>к</v>
      </c>
      <c r="BD321" s="157" t="str">
        <f>[6]Ternopil!$I$319</f>
        <v>к</v>
      </c>
      <c r="BE321" s="157" t="str">
        <f>[6]Ternopil!$J$319</f>
        <v>к</v>
      </c>
      <c r="BG321" s="2">
        <v>82.2</v>
      </c>
      <c r="BH321" s="2" t="s">
        <v>653</v>
      </c>
      <c r="BI321" s="1" t="e">
        <f t="shared" si="262"/>
        <v>#N/A</v>
      </c>
      <c r="BJ321" s="1">
        <f t="shared" si="263"/>
        <v>1</v>
      </c>
      <c r="BK321" s="1">
        <f t="shared" si="264"/>
        <v>1</v>
      </c>
      <c r="BL321" s="1">
        <f t="shared" si="265"/>
        <v>1</v>
      </c>
      <c r="BM321" s="1">
        <f t="shared" si="266"/>
        <v>1</v>
      </c>
      <c r="BN321" s="1">
        <f t="shared" si="267"/>
        <v>1</v>
      </c>
      <c r="BP321" s="1" t="e">
        <f t="shared" si="268"/>
        <v>#N/A</v>
      </c>
      <c r="BQ321" s="1" t="str">
        <f t="shared" si="269"/>
        <v>к</v>
      </c>
      <c r="BR321" s="1" t="str">
        <f t="shared" si="270"/>
        <v>к</v>
      </c>
      <c r="BS321" s="1" t="str">
        <f t="shared" si="271"/>
        <v>к</v>
      </c>
      <c r="BT321" s="1" t="str">
        <f t="shared" si="272"/>
        <v>к</v>
      </c>
      <c r="BU321" s="1" t="str">
        <f t="shared" si="273"/>
        <v>к</v>
      </c>
      <c r="BW321" s="40" t="str">
        <f t="shared" si="274"/>
        <v/>
      </c>
      <c r="BX321" s="40" t="str">
        <f t="shared" si="275"/>
        <v/>
      </c>
      <c r="BY321" s="40" t="str">
        <f t="shared" si="276"/>
        <v/>
      </c>
      <c r="BZ321" s="40" t="str">
        <f t="shared" si="277"/>
        <v/>
      </c>
      <c r="CA321" s="40" t="str">
        <f t="shared" si="278"/>
        <v/>
      </c>
      <c r="CB321" s="40" t="str">
        <f t="shared" si="279"/>
        <v/>
      </c>
      <c r="CD321" s="10" t="e">
        <f t="shared" si="280"/>
        <v>#N/A</v>
      </c>
      <c r="CE321" s="10" t="str">
        <f t="shared" si="281"/>
        <v>к</v>
      </c>
      <c r="CF321" s="10" t="str">
        <f t="shared" si="282"/>
        <v>к</v>
      </c>
      <c r="CG321" s="10" t="str">
        <f t="shared" si="283"/>
        <v>к</v>
      </c>
      <c r="CH321" s="10" t="str">
        <f t="shared" si="284"/>
        <v>к</v>
      </c>
      <c r="CI321" s="10" t="str">
        <f t="shared" si="285"/>
        <v>к</v>
      </c>
      <c r="CK321" s="40" t="str">
        <f t="shared" si="286"/>
        <v/>
      </c>
      <c r="CL321" s="40" t="str">
        <f t="shared" si="287"/>
        <v/>
      </c>
      <c r="CM321" s="40" t="str">
        <f t="shared" si="288"/>
        <v/>
      </c>
      <c r="CN321" s="40" t="str">
        <f t="shared" si="289"/>
        <v/>
      </c>
      <c r="CO321" s="40" t="str">
        <f t="shared" si="290"/>
        <v/>
      </c>
      <c r="CP321" s="40" t="str">
        <f t="shared" si="291"/>
        <v/>
      </c>
      <c r="CR321" s="9" t="str">
        <f t="shared" si="292"/>
        <v/>
      </c>
      <c r="CS321" s="9" t="str">
        <f t="shared" si="293"/>
        <v/>
      </c>
      <c r="CT321" s="9" t="str">
        <f t="shared" si="294"/>
        <v/>
      </c>
      <c r="CU321" s="9" t="str">
        <f t="shared" si="295"/>
        <v/>
      </c>
      <c r="CV321" s="9" t="str">
        <f t="shared" si="296"/>
        <v/>
      </c>
      <c r="CW321" s="9" t="str">
        <f t="shared" si="297"/>
        <v/>
      </c>
      <c r="CY321" s="9" t="str">
        <f t="shared" si="298"/>
        <v/>
      </c>
      <c r="CZ321" s="9" t="str">
        <f t="shared" si="299"/>
        <v/>
      </c>
      <c r="DA321" s="9" t="str">
        <f t="shared" si="300"/>
        <v/>
      </c>
      <c r="DB321" s="9" t="str">
        <f t="shared" si="301"/>
        <v/>
      </c>
      <c r="DC321" s="9" t="str">
        <f t="shared" si="302"/>
        <v/>
      </c>
      <c r="DD321" s="9" t="str">
        <f t="shared" si="303"/>
        <v/>
      </c>
      <c r="DF321" s="9" t="str">
        <f>IF($A321=2,IF(ISNUMBER(CR321/Ukraine!CR321),100*CR321/Ukraine!CR321,""),"")</f>
        <v/>
      </c>
      <c r="DG321" s="9" t="str">
        <f>IF($A321=2,IF(ISNUMBER(CS321/Ukraine!CS321),100*CS321/Ukraine!CS321,""),"")</f>
        <v/>
      </c>
      <c r="DH321" s="9" t="str">
        <f>IF($A321=2,IF(ISNUMBER(CT321/Ukraine!CT321),100*CT321/Ukraine!CT321,""),"")</f>
        <v/>
      </c>
      <c r="DI321" s="9" t="str">
        <f>IF($A321=2,IF(ISNUMBER(CU321/Ukraine!CU321),100*CU321/Ukraine!CU321,""),"")</f>
        <v/>
      </c>
      <c r="DJ321" s="9" t="str">
        <f>IF($A321=2,IF(ISNUMBER(CV321/Ukraine!CV321),100*CV321/Ukraine!CV321,""),"")</f>
        <v/>
      </c>
      <c r="DK321" s="9" t="str">
        <f>IF($A321=2,IF(ISNUMBER(CW321/Ukraine!CW321),100*CW321/Ukraine!CW321,""),"")</f>
        <v/>
      </c>
      <c r="DM321" s="40" t="str">
        <f t="shared" si="304"/>
        <v/>
      </c>
      <c r="DN321" s="40" t="str">
        <f t="shared" si="305"/>
        <v/>
      </c>
      <c r="DO321" s="40" t="str">
        <f t="shared" si="306"/>
        <v/>
      </c>
      <c r="DP321" s="40" t="str">
        <f t="shared" si="307"/>
        <v/>
      </c>
      <c r="DQ321" s="40" t="str">
        <f t="shared" si="308"/>
        <v/>
      </c>
      <c r="DR321" s="40" t="str">
        <f t="shared" si="261"/>
        <v/>
      </c>
      <c r="DT321" s="40" t="str">
        <f t="shared" si="309"/>
        <v/>
      </c>
      <c r="DU321" s="40" t="str">
        <f t="shared" si="310"/>
        <v/>
      </c>
      <c r="DV321" s="40" t="str">
        <f t="shared" si="311"/>
        <v/>
      </c>
      <c r="DW321" s="40" t="str">
        <f t="shared" si="312"/>
        <v/>
      </c>
      <c r="DX321" s="40" t="str">
        <f t="shared" si="313"/>
        <v/>
      </c>
      <c r="DY321" s="40" t="str">
        <f t="shared" si="314"/>
        <v/>
      </c>
    </row>
    <row r="322" spans="1:129" x14ac:dyDescent="0.2">
      <c r="A322" s="39">
        <f>'Industry selection'!C322</f>
        <v>1</v>
      </c>
      <c r="B322" s="2">
        <v>82.3</v>
      </c>
      <c r="C322" s="2" t="s">
        <v>655</v>
      </c>
      <c r="E322" s="30" t="s">
        <v>654</v>
      </c>
      <c r="F322" s="31">
        <v>82.3</v>
      </c>
      <c r="G322" s="32" t="s">
        <v>655</v>
      </c>
      <c r="H322" s="157" t="e">
        <f>[1]Ternopil!$F$320</f>
        <v>#N/A</v>
      </c>
      <c r="I322" s="157" t="e">
        <f>[1]Ternopil!$G$320</f>
        <v>#N/A</v>
      </c>
      <c r="J322" s="157" t="e">
        <f>[1]Ternopil!$H$320</f>
        <v>#N/A</v>
      </c>
      <c r="K322" s="157" t="e">
        <f>[1]Ternopil!$I$320</f>
        <v>#N/A</v>
      </c>
      <c r="L322" s="157" t="e">
        <f>[1]Ternopil!$J$320</f>
        <v>#N/A</v>
      </c>
      <c r="M322" s="11"/>
      <c r="N322" s="33" t="s">
        <v>1045</v>
      </c>
      <c r="O322" s="36">
        <v>82.3</v>
      </c>
      <c r="P322" s="35" t="s">
        <v>655</v>
      </c>
      <c r="Q322" s="157" t="e">
        <f>[2]Ternopil!$F$320</f>
        <v>#N/A</v>
      </c>
      <c r="R322" s="157" t="e">
        <f>[2]Ternopil!$G$320</f>
        <v>#N/A</v>
      </c>
      <c r="S322" s="157" t="e">
        <f>[2]Ternopil!$H$320</f>
        <v>#N/A</v>
      </c>
      <c r="T322" s="157" t="e">
        <f>[2]Ternopil!$I$320</f>
        <v>#N/A</v>
      </c>
      <c r="U322" s="157" t="e">
        <f>[2]Ternopil!$J$320</f>
        <v>#N/A</v>
      </c>
      <c r="V322" s="11"/>
      <c r="W322" s="36" t="s">
        <v>1390</v>
      </c>
      <c r="X322" s="36">
        <v>82.3</v>
      </c>
      <c r="Y322" s="36" t="s">
        <v>655</v>
      </c>
      <c r="Z322" s="157" t="e">
        <f>[3]Ternopil!$F$320</f>
        <v>#N/A</v>
      </c>
      <c r="AA322" s="157" t="e">
        <f>[3]Ternopil!$G$320</f>
        <v>#N/A</v>
      </c>
      <c r="AB322" s="157" t="e">
        <f>[3]Ternopil!$H$320</f>
        <v>#N/A</v>
      </c>
      <c r="AC322" s="157" t="e">
        <f>[3]Ternopil!$I$320</f>
        <v>#N/A</v>
      </c>
      <c r="AD322" s="157" t="e">
        <f>[3]Ternopil!$J$320</f>
        <v>#N/A</v>
      </c>
      <c r="AE322" s="11"/>
      <c r="AF322" s="37" t="s">
        <v>1390</v>
      </c>
      <c r="AG322" s="37">
        <v>82.3</v>
      </c>
      <c r="AH322" s="37" t="s">
        <v>655</v>
      </c>
      <c r="AI322" s="157" t="e">
        <f>[4]Ternopil!$F$320</f>
        <v>#N/A</v>
      </c>
      <c r="AJ322" s="157" t="e">
        <f>[4]Ternopil!$G$320</f>
        <v>#N/A</v>
      </c>
      <c r="AK322" s="157" t="e">
        <f>[4]Ternopil!$H$320</f>
        <v>#N/A</v>
      </c>
      <c r="AL322" s="157" t="e">
        <f>[4]Ternopil!$I$320</f>
        <v>#N/A</v>
      </c>
      <c r="AM322" s="157" t="e">
        <f>[4]Ternopil!$J$320</f>
        <v>#N/A</v>
      </c>
      <c r="AN322" s="11"/>
      <c r="AO322" s="11" t="s">
        <v>1390</v>
      </c>
      <c r="AP322" s="11">
        <v>82.3</v>
      </c>
      <c r="AQ322" s="11" t="s">
        <v>655</v>
      </c>
      <c r="AR322" s="157" t="e">
        <f>[5]Ternopil!$F$320</f>
        <v>#N/A</v>
      </c>
      <c r="AS322" s="157" t="e">
        <f>[5]Ternopil!$G$320</f>
        <v>#N/A</v>
      </c>
      <c r="AT322" s="157" t="e">
        <f>[5]Ternopil!$H$320</f>
        <v>#N/A</v>
      </c>
      <c r="AU322" s="157" t="e">
        <f>[5]Ternopil!$I$320</f>
        <v>#N/A</v>
      </c>
      <c r="AV322" s="157" t="e">
        <f>[5]Ternopil!$J$320</f>
        <v>#N/A</v>
      </c>
      <c r="AW322" s="11"/>
      <c r="AX322" s="33" t="s">
        <v>1390</v>
      </c>
      <c r="AY322" s="33">
        <v>82.3</v>
      </c>
      <c r="AZ322" s="33" t="s">
        <v>655</v>
      </c>
      <c r="BA322" s="157" t="e">
        <f>[6]Ternopil!$F$320</f>
        <v>#N/A</v>
      </c>
      <c r="BB322" s="157" t="e">
        <f>[6]Ternopil!$G$320</f>
        <v>#N/A</v>
      </c>
      <c r="BC322" s="157" t="e">
        <f>[6]Ternopil!$H$320</f>
        <v>#N/A</v>
      </c>
      <c r="BD322" s="157" t="e">
        <f>[6]Ternopil!$I$320</f>
        <v>#N/A</v>
      </c>
      <c r="BE322" s="157" t="e">
        <f>[6]Ternopil!$J$320</f>
        <v>#N/A</v>
      </c>
      <c r="BG322" s="2">
        <v>82.3</v>
      </c>
      <c r="BH322" s="2" t="s">
        <v>655</v>
      </c>
      <c r="BI322" s="1" t="e">
        <f t="shared" si="262"/>
        <v>#N/A</v>
      </c>
      <c r="BJ322" s="1" t="e">
        <f t="shared" si="263"/>
        <v>#N/A</v>
      </c>
      <c r="BK322" s="1" t="e">
        <f t="shared" si="264"/>
        <v>#N/A</v>
      </c>
      <c r="BL322" s="1" t="e">
        <f t="shared" si="265"/>
        <v>#N/A</v>
      </c>
      <c r="BM322" s="1" t="e">
        <f t="shared" si="266"/>
        <v>#N/A</v>
      </c>
      <c r="BN322" s="1" t="e">
        <f t="shared" si="267"/>
        <v>#N/A</v>
      </c>
      <c r="BP322" s="1" t="e">
        <f t="shared" si="268"/>
        <v>#N/A</v>
      </c>
      <c r="BQ322" s="1" t="e">
        <f t="shared" si="269"/>
        <v>#N/A</v>
      </c>
      <c r="BR322" s="1" t="e">
        <f t="shared" si="270"/>
        <v>#N/A</v>
      </c>
      <c r="BS322" s="1" t="e">
        <f t="shared" si="271"/>
        <v>#N/A</v>
      </c>
      <c r="BT322" s="1" t="e">
        <f t="shared" si="272"/>
        <v>#N/A</v>
      </c>
      <c r="BU322" s="1" t="e">
        <f t="shared" si="273"/>
        <v>#N/A</v>
      </c>
      <c r="BW322" s="40" t="str">
        <f t="shared" si="274"/>
        <v/>
      </c>
      <c r="BX322" s="40" t="str">
        <f t="shared" si="275"/>
        <v/>
      </c>
      <c r="BY322" s="40" t="str">
        <f t="shared" si="276"/>
        <v/>
      </c>
      <c r="BZ322" s="40" t="str">
        <f t="shared" si="277"/>
        <v/>
      </c>
      <c r="CA322" s="40" t="str">
        <f t="shared" si="278"/>
        <v/>
      </c>
      <c r="CB322" s="40" t="str">
        <f t="shared" si="279"/>
        <v/>
      </c>
      <c r="CD322" s="10" t="e">
        <f t="shared" si="280"/>
        <v>#N/A</v>
      </c>
      <c r="CE322" s="10" t="e">
        <f t="shared" si="281"/>
        <v>#N/A</v>
      </c>
      <c r="CF322" s="10" t="e">
        <f t="shared" si="282"/>
        <v>#N/A</v>
      </c>
      <c r="CG322" s="10" t="e">
        <f t="shared" si="283"/>
        <v>#N/A</v>
      </c>
      <c r="CH322" s="10" t="e">
        <f t="shared" si="284"/>
        <v>#N/A</v>
      </c>
      <c r="CI322" s="10" t="e">
        <f t="shared" si="285"/>
        <v>#N/A</v>
      </c>
      <c r="CK322" s="40" t="str">
        <f t="shared" si="286"/>
        <v/>
      </c>
      <c r="CL322" s="40" t="str">
        <f t="shared" si="287"/>
        <v/>
      </c>
      <c r="CM322" s="40" t="str">
        <f t="shared" si="288"/>
        <v/>
      </c>
      <c r="CN322" s="40" t="str">
        <f t="shared" si="289"/>
        <v/>
      </c>
      <c r="CO322" s="40" t="str">
        <f t="shared" si="290"/>
        <v/>
      </c>
      <c r="CP322" s="40" t="str">
        <f t="shared" si="291"/>
        <v/>
      </c>
      <c r="CR322" s="9" t="str">
        <f t="shared" si="292"/>
        <v/>
      </c>
      <c r="CS322" s="9" t="str">
        <f t="shared" si="293"/>
        <v/>
      </c>
      <c r="CT322" s="9" t="str">
        <f t="shared" si="294"/>
        <v/>
      </c>
      <c r="CU322" s="9" t="str">
        <f t="shared" si="295"/>
        <v/>
      </c>
      <c r="CV322" s="9" t="str">
        <f t="shared" si="296"/>
        <v/>
      </c>
      <c r="CW322" s="9" t="str">
        <f t="shared" si="297"/>
        <v/>
      </c>
      <c r="CY322" s="9" t="str">
        <f t="shared" si="298"/>
        <v/>
      </c>
      <c r="CZ322" s="9" t="str">
        <f t="shared" si="299"/>
        <v/>
      </c>
      <c r="DA322" s="9" t="str">
        <f t="shared" si="300"/>
        <v/>
      </c>
      <c r="DB322" s="9" t="str">
        <f t="shared" si="301"/>
        <v/>
      </c>
      <c r="DC322" s="9" t="str">
        <f t="shared" si="302"/>
        <v/>
      </c>
      <c r="DD322" s="9" t="str">
        <f t="shared" si="303"/>
        <v/>
      </c>
      <c r="DF322" s="9" t="str">
        <f>IF($A322=2,IF(ISNUMBER(CR322/Ukraine!CR322),100*CR322/Ukraine!CR322,""),"")</f>
        <v/>
      </c>
      <c r="DG322" s="9" t="str">
        <f>IF($A322=2,IF(ISNUMBER(CS322/Ukraine!CS322),100*CS322/Ukraine!CS322,""),"")</f>
        <v/>
      </c>
      <c r="DH322" s="9" t="str">
        <f>IF($A322=2,IF(ISNUMBER(CT322/Ukraine!CT322),100*CT322/Ukraine!CT322,""),"")</f>
        <v/>
      </c>
      <c r="DI322" s="9" t="str">
        <f>IF($A322=2,IF(ISNUMBER(CU322/Ukraine!CU322),100*CU322/Ukraine!CU322,""),"")</f>
        <v/>
      </c>
      <c r="DJ322" s="9" t="str">
        <f>IF($A322=2,IF(ISNUMBER(CV322/Ukraine!CV322),100*CV322/Ukraine!CV322,""),"")</f>
        <v/>
      </c>
      <c r="DK322" s="9" t="str">
        <f>IF($A322=2,IF(ISNUMBER(CW322/Ukraine!CW322),100*CW322/Ukraine!CW322,""),"")</f>
        <v/>
      </c>
      <c r="DM322" s="40" t="str">
        <f t="shared" si="304"/>
        <v/>
      </c>
      <c r="DN322" s="40" t="str">
        <f t="shared" si="305"/>
        <v/>
      </c>
      <c r="DO322" s="40" t="str">
        <f t="shared" si="306"/>
        <v/>
      </c>
      <c r="DP322" s="40" t="str">
        <f t="shared" si="307"/>
        <v/>
      </c>
      <c r="DQ322" s="40" t="str">
        <f t="shared" si="308"/>
        <v/>
      </c>
      <c r="DR322" s="40" t="str">
        <f t="shared" si="261"/>
        <v/>
      </c>
      <c r="DT322" s="40" t="str">
        <f t="shared" si="309"/>
        <v/>
      </c>
      <c r="DU322" s="40" t="str">
        <f t="shared" si="310"/>
        <v/>
      </c>
      <c r="DV322" s="40" t="str">
        <f t="shared" si="311"/>
        <v/>
      </c>
      <c r="DW322" s="40" t="str">
        <f t="shared" si="312"/>
        <v/>
      </c>
      <c r="DX322" s="40" t="str">
        <f t="shared" si="313"/>
        <v/>
      </c>
      <c r="DY322" s="40" t="str">
        <f t="shared" si="314"/>
        <v/>
      </c>
    </row>
    <row r="323" spans="1:129" x14ac:dyDescent="0.2">
      <c r="A323" s="39">
        <f>'Industry selection'!C323</f>
        <v>1</v>
      </c>
      <c r="B323" s="2">
        <v>82.9</v>
      </c>
      <c r="C323" s="2" t="s">
        <v>657</v>
      </c>
      <c r="E323" s="30" t="s">
        <v>656</v>
      </c>
      <c r="F323" s="31">
        <v>82.9</v>
      </c>
      <c r="G323" s="32" t="s">
        <v>657</v>
      </c>
      <c r="H323" s="157">
        <f>[1]Ternopil!$F$321</f>
        <v>10</v>
      </c>
      <c r="I323" s="157" t="str">
        <f>[1]Ternopil!$G$321</f>
        <v>к</v>
      </c>
      <c r="J323" s="157" t="str">
        <f>[1]Ternopil!$H$321</f>
        <v>к</v>
      </c>
      <c r="K323" s="157" t="str">
        <f>[1]Ternopil!$I$321</f>
        <v>к</v>
      </c>
      <c r="L323" s="157" t="str">
        <f>[1]Ternopil!$J$321</f>
        <v>к</v>
      </c>
      <c r="M323" s="11"/>
      <c r="N323" s="33" t="s">
        <v>1046</v>
      </c>
      <c r="O323" s="36">
        <v>82.9</v>
      </c>
      <c r="P323" s="35" t="s">
        <v>657</v>
      </c>
      <c r="Q323" s="157">
        <f>[2]Ternopil!$F$321</f>
        <v>8</v>
      </c>
      <c r="R323" s="157">
        <f>[2]Ternopil!$G$321</f>
        <v>16</v>
      </c>
      <c r="S323" s="157">
        <f>[2]Ternopil!$H$321</f>
        <v>14</v>
      </c>
      <c r="T323" s="157">
        <f>[2]Ternopil!$I$321</f>
        <v>1462.7</v>
      </c>
      <c r="U323" s="157">
        <f>[2]Ternopil!$J$321</f>
        <v>271.2</v>
      </c>
      <c r="V323" s="11"/>
      <c r="W323" s="36" t="s">
        <v>1391</v>
      </c>
      <c r="X323" s="36">
        <v>82.9</v>
      </c>
      <c r="Y323" s="36" t="s">
        <v>657</v>
      </c>
      <c r="Z323" s="157">
        <f>[3]Ternopil!$F$321</f>
        <v>11</v>
      </c>
      <c r="AA323" s="157" t="str">
        <f>[3]Ternopil!$G$321</f>
        <v>к</v>
      </c>
      <c r="AB323" s="157" t="str">
        <f>[3]Ternopil!$H$321</f>
        <v>к</v>
      </c>
      <c r="AC323" s="157" t="str">
        <f>[3]Ternopil!$I$321</f>
        <v>к</v>
      </c>
      <c r="AD323" s="157" t="str">
        <f>[3]Ternopil!$J$321</f>
        <v>к</v>
      </c>
      <c r="AE323" s="11"/>
      <c r="AF323" s="37" t="s">
        <v>1391</v>
      </c>
      <c r="AG323" s="37">
        <v>82.9</v>
      </c>
      <c r="AH323" s="37" t="s">
        <v>657</v>
      </c>
      <c r="AI323" s="157">
        <f>[4]Ternopil!$F$321</f>
        <v>11</v>
      </c>
      <c r="AJ323" s="157" t="str">
        <f>[4]Ternopil!$G$321</f>
        <v>к</v>
      </c>
      <c r="AK323" s="157" t="str">
        <f>[4]Ternopil!$H$321</f>
        <v>к</v>
      </c>
      <c r="AL323" s="157" t="str">
        <f>[4]Ternopil!$I$321</f>
        <v>к</v>
      </c>
      <c r="AM323" s="157" t="str">
        <f>[4]Ternopil!$J$321</f>
        <v>к</v>
      </c>
      <c r="AN323" s="11"/>
      <c r="AO323" s="11" t="s">
        <v>1391</v>
      </c>
      <c r="AP323" s="11">
        <v>82.9</v>
      </c>
      <c r="AQ323" s="11" t="s">
        <v>657</v>
      </c>
      <c r="AR323" s="157">
        <f>[5]Ternopil!$F$321</f>
        <v>7</v>
      </c>
      <c r="AS323" s="157">
        <f>[5]Ternopil!$G$321</f>
        <v>18</v>
      </c>
      <c r="AT323" s="157">
        <f>[5]Ternopil!$H$321</f>
        <v>17</v>
      </c>
      <c r="AU323" s="157">
        <f>[5]Ternopil!$I$321</f>
        <v>6170</v>
      </c>
      <c r="AV323" s="157">
        <f>[5]Ternopil!$J$321</f>
        <v>440.2</v>
      </c>
      <c r="AW323" s="11"/>
      <c r="AX323" s="33" t="s">
        <v>1391</v>
      </c>
      <c r="AY323" s="33">
        <v>82.9</v>
      </c>
      <c r="AZ323" s="33" t="s">
        <v>657</v>
      </c>
      <c r="BA323" s="157">
        <f>[6]Ternopil!$F$321</f>
        <v>6</v>
      </c>
      <c r="BB323" s="157" t="str">
        <f>[6]Ternopil!$G$321</f>
        <v>к</v>
      </c>
      <c r="BC323" s="157" t="str">
        <f>[6]Ternopil!$H$321</f>
        <v>к</v>
      </c>
      <c r="BD323" s="157" t="str">
        <f>[6]Ternopil!$I$321</f>
        <v>к</v>
      </c>
      <c r="BE323" s="157" t="str">
        <f>[6]Ternopil!$J$321</f>
        <v>к</v>
      </c>
      <c r="BG323" s="2">
        <v>82.9</v>
      </c>
      <c r="BH323" s="2" t="s">
        <v>657</v>
      </c>
      <c r="BI323" s="1">
        <f t="shared" si="262"/>
        <v>10</v>
      </c>
      <c r="BJ323" s="1">
        <f t="shared" si="263"/>
        <v>8</v>
      </c>
      <c r="BK323" s="1">
        <f t="shared" si="264"/>
        <v>11</v>
      </c>
      <c r="BL323" s="1">
        <f t="shared" si="265"/>
        <v>11</v>
      </c>
      <c r="BM323" s="1">
        <f t="shared" si="266"/>
        <v>7</v>
      </c>
      <c r="BN323" s="1">
        <f t="shared" si="267"/>
        <v>6</v>
      </c>
      <c r="BP323" s="1" t="str">
        <f t="shared" si="268"/>
        <v>к</v>
      </c>
      <c r="BQ323" s="1">
        <f t="shared" si="269"/>
        <v>14</v>
      </c>
      <c r="BR323" s="1" t="str">
        <f t="shared" si="270"/>
        <v>к</v>
      </c>
      <c r="BS323" s="1" t="str">
        <f t="shared" si="271"/>
        <v>к</v>
      </c>
      <c r="BT323" s="1">
        <f t="shared" si="272"/>
        <v>17</v>
      </c>
      <c r="BU323" s="1" t="str">
        <f t="shared" si="273"/>
        <v>к</v>
      </c>
      <c r="BW323" s="40" t="str">
        <f t="shared" si="274"/>
        <v/>
      </c>
      <c r="BX323" s="40" t="str">
        <f t="shared" si="275"/>
        <v/>
      </c>
      <c r="BY323" s="40" t="str">
        <f t="shared" si="276"/>
        <v/>
      </c>
      <c r="BZ323" s="40" t="str">
        <f t="shared" si="277"/>
        <v/>
      </c>
      <c r="CA323" s="40" t="str">
        <f t="shared" si="278"/>
        <v/>
      </c>
      <c r="CB323" s="40" t="str">
        <f t="shared" si="279"/>
        <v/>
      </c>
      <c r="CD323" s="10" t="str">
        <f t="shared" si="280"/>
        <v>к</v>
      </c>
      <c r="CE323" s="10">
        <f t="shared" si="281"/>
        <v>271.2</v>
      </c>
      <c r="CF323" s="10" t="str">
        <f t="shared" si="282"/>
        <v>к</v>
      </c>
      <c r="CG323" s="10" t="str">
        <f t="shared" si="283"/>
        <v>к</v>
      </c>
      <c r="CH323" s="10">
        <f t="shared" si="284"/>
        <v>440.2</v>
      </c>
      <c r="CI323" s="10" t="str">
        <f t="shared" si="285"/>
        <v>к</v>
      </c>
      <c r="CK323" s="40" t="str">
        <f t="shared" si="286"/>
        <v/>
      </c>
      <c r="CL323" s="40" t="str">
        <f t="shared" si="287"/>
        <v/>
      </c>
      <c r="CM323" s="40" t="str">
        <f t="shared" si="288"/>
        <v/>
      </c>
      <c r="CN323" s="40" t="str">
        <f t="shared" si="289"/>
        <v/>
      </c>
      <c r="CO323" s="40" t="str">
        <f t="shared" si="290"/>
        <v/>
      </c>
      <c r="CP323" s="40" t="str">
        <f t="shared" si="291"/>
        <v/>
      </c>
      <c r="CR323" s="9" t="str">
        <f t="shared" si="292"/>
        <v/>
      </c>
      <c r="CS323" s="9" t="str">
        <f t="shared" si="293"/>
        <v/>
      </c>
      <c r="CT323" s="9" t="str">
        <f t="shared" si="294"/>
        <v/>
      </c>
      <c r="CU323" s="9" t="str">
        <f t="shared" si="295"/>
        <v/>
      </c>
      <c r="CV323" s="9" t="str">
        <f t="shared" si="296"/>
        <v/>
      </c>
      <c r="CW323" s="9" t="str">
        <f t="shared" si="297"/>
        <v/>
      </c>
      <c r="CY323" s="9" t="str">
        <f t="shared" si="298"/>
        <v/>
      </c>
      <c r="CZ323" s="9" t="str">
        <f t="shared" si="299"/>
        <v/>
      </c>
      <c r="DA323" s="9" t="str">
        <f t="shared" si="300"/>
        <v/>
      </c>
      <c r="DB323" s="9" t="str">
        <f t="shared" si="301"/>
        <v/>
      </c>
      <c r="DC323" s="9" t="str">
        <f t="shared" si="302"/>
        <v/>
      </c>
      <c r="DD323" s="9" t="str">
        <f t="shared" si="303"/>
        <v/>
      </c>
      <c r="DF323" s="9" t="str">
        <f>IF($A323=2,IF(ISNUMBER(CR323/Ukraine!CR323),100*CR323/Ukraine!CR323,""),"")</f>
        <v/>
      </c>
      <c r="DG323" s="9" t="str">
        <f>IF($A323=2,IF(ISNUMBER(CS323/Ukraine!CS323),100*CS323/Ukraine!CS323,""),"")</f>
        <v/>
      </c>
      <c r="DH323" s="9" t="str">
        <f>IF($A323=2,IF(ISNUMBER(CT323/Ukraine!CT323),100*CT323/Ukraine!CT323,""),"")</f>
        <v/>
      </c>
      <c r="DI323" s="9" t="str">
        <f>IF($A323=2,IF(ISNUMBER(CU323/Ukraine!CU323),100*CU323/Ukraine!CU323,""),"")</f>
        <v/>
      </c>
      <c r="DJ323" s="9" t="str">
        <f>IF($A323=2,IF(ISNUMBER(CV323/Ukraine!CV323),100*CV323/Ukraine!CV323,""),"")</f>
        <v/>
      </c>
      <c r="DK323" s="9" t="str">
        <f>IF($A323=2,IF(ISNUMBER(CW323/Ukraine!CW323),100*CW323/Ukraine!CW323,""),"")</f>
        <v/>
      </c>
      <c r="DM323" s="40" t="str">
        <f t="shared" si="304"/>
        <v/>
      </c>
      <c r="DN323" s="40" t="str">
        <f t="shared" si="305"/>
        <v/>
      </c>
      <c r="DO323" s="40" t="str">
        <f t="shared" si="306"/>
        <v/>
      </c>
      <c r="DP323" s="40" t="str">
        <f t="shared" si="307"/>
        <v/>
      </c>
      <c r="DQ323" s="40" t="str">
        <f t="shared" si="308"/>
        <v/>
      </c>
      <c r="DR323" s="40" t="str">
        <f t="shared" si="261"/>
        <v/>
      </c>
      <c r="DT323" s="40" t="str">
        <f t="shared" si="309"/>
        <v/>
      </c>
      <c r="DU323" s="40" t="str">
        <f t="shared" si="310"/>
        <v/>
      </c>
      <c r="DV323" s="40" t="str">
        <f t="shared" si="311"/>
        <v/>
      </c>
      <c r="DW323" s="40" t="str">
        <f t="shared" si="312"/>
        <v/>
      </c>
      <c r="DX323" s="40" t="str">
        <f t="shared" si="313"/>
        <v/>
      </c>
      <c r="DY323" s="40" t="str">
        <f t="shared" si="314"/>
        <v/>
      </c>
    </row>
    <row r="324" spans="1:129" x14ac:dyDescent="0.2">
      <c r="A324" s="39" t="str">
        <f>'Industry selection'!C324</f>
        <v/>
      </c>
      <c r="B324" s="2" t="s">
        <v>659</v>
      </c>
      <c r="C324" s="2" t="s">
        <v>660</v>
      </c>
      <c r="E324" s="30" t="s">
        <v>658</v>
      </c>
      <c r="F324" s="31" t="s">
        <v>659</v>
      </c>
      <c r="G324" s="32" t="s">
        <v>660</v>
      </c>
      <c r="H324" s="157">
        <f>[1]Ternopil!$F$322</f>
        <v>21</v>
      </c>
      <c r="I324" s="157">
        <f>[1]Ternopil!$G$322</f>
        <v>118</v>
      </c>
      <c r="J324" s="157">
        <f>[1]Ternopil!$H$322</f>
        <v>114</v>
      </c>
      <c r="K324" s="157">
        <f>[1]Ternopil!$I$322</f>
        <v>4974.7</v>
      </c>
      <c r="L324" s="157">
        <f>[1]Ternopil!$J$322</f>
        <v>2071.5</v>
      </c>
      <c r="M324" s="11"/>
      <c r="N324" s="33" t="s">
        <v>1047</v>
      </c>
      <c r="O324" s="36" t="s">
        <v>659</v>
      </c>
      <c r="P324" s="35" t="s">
        <v>660</v>
      </c>
      <c r="Q324" s="157">
        <f>[2]Ternopil!$F$322</f>
        <v>23</v>
      </c>
      <c r="R324" s="157">
        <f>[2]Ternopil!$G$322</f>
        <v>110</v>
      </c>
      <c r="S324" s="157">
        <f>[2]Ternopil!$H$322</f>
        <v>102</v>
      </c>
      <c r="T324" s="157">
        <f>[2]Ternopil!$I$322</f>
        <v>5268.2</v>
      </c>
      <c r="U324" s="157">
        <f>[2]Ternopil!$J$322</f>
        <v>1712.8</v>
      </c>
      <c r="V324" s="11"/>
      <c r="W324" s="36" t="s">
        <v>1392</v>
      </c>
      <c r="X324" s="36" t="s">
        <v>659</v>
      </c>
      <c r="Y324" s="36" t="s">
        <v>660</v>
      </c>
      <c r="Z324" s="157">
        <f>[3]Ternopil!$F$322</f>
        <v>21</v>
      </c>
      <c r="AA324" s="157">
        <f>[3]Ternopil!$G$322</f>
        <v>114</v>
      </c>
      <c r="AB324" s="157">
        <f>[3]Ternopil!$H$322</f>
        <v>104</v>
      </c>
      <c r="AC324" s="157">
        <f>[3]Ternopil!$I$322</f>
        <v>6737.8</v>
      </c>
      <c r="AD324" s="157">
        <f>[3]Ternopil!$J$322</f>
        <v>1993.8</v>
      </c>
      <c r="AE324" s="11"/>
      <c r="AF324" s="37" t="s">
        <v>1392</v>
      </c>
      <c r="AG324" s="37" t="s">
        <v>659</v>
      </c>
      <c r="AH324" s="37" t="s">
        <v>660</v>
      </c>
      <c r="AI324" s="157">
        <f>[4]Ternopil!$F$322</f>
        <v>22</v>
      </c>
      <c r="AJ324" s="157">
        <f>[4]Ternopil!$G$322</f>
        <v>127</v>
      </c>
      <c r="AK324" s="157">
        <f>[4]Ternopil!$H$322</f>
        <v>117</v>
      </c>
      <c r="AL324" s="157">
        <f>[4]Ternopil!$I$322</f>
        <v>7373.3</v>
      </c>
      <c r="AM324" s="157">
        <f>[4]Ternopil!$J$322</f>
        <v>2343.9</v>
      </c>
      <c r="AN324" s="11"/>
      <c r="AO324" s="11" t="s">
        <v>1392</v>
      </c>
      <c r="AP324" s="11" t="s">
        <v>659</v>
      </c>
      <c r="AQ324" s="11" t="s">
        <v>660</v>
      </c>
      <c r="AR324" s="157">
        <f>[5]Ternopil!$F$322</f>
        <v>15</v>
      </c>
      <c r="AS324" s="157">
        <f>[5]Ternopil!$G$322</f>
        <v>131</v>
      </c>
      <c r="AT324" s="157">
        <f>[5]Ternopil!$H$322</f>
        <v>127</v>
      </c>
      <c r="AU324" s="157">
        <f>[5]Ternopil!$I$322</f>
        <v>9400</v>
      </c>
      <c r="AV324" s="157">
        <f>[5]Ternopil!$J$322</f>
        <v>3064</v>
      </c>
      <c r="AW324" s="11"/>
      <c r="AX324" s="33" t="s">
        <v>1392</v>
      </c>
      <c r="AY324" s="33" t="s">
        <v>659</v>
      </c>
      <c r="AZ324" s="33" t="s">
        <v>660</v>
      </c>
      <c r="BA324" s="157">
        <f>[6]Ternopil!$F$322</f>
        <v>17</v>
      </c>
      <c r="BB324" s="157">
        <f>[6]Ternopil!$G$322</f>
        <v>112</v>
      </c>
      <c r="BC324" s="157">
        <f>[6]Ternopil!$H$322</f>
        <v>104</v>
      </c>
      <c r="BD324" s="157">
        <f>[6]Ternopil!$I$322</f>
        <v>10669.3</v>
      </c>
      <c r="BE324" s="157">
        <f>[6]Ternopil!$J$322</f>
        <v>3731.2</v>
      </c>
      <c r="BG324" s="2" t="s">
        <v>659</v>
      </c>
      <c r="BH324" s="2" t="s">
        <v>660</v>
      </c>
      <c r="BI324" s="1">
        <f t="shared" si="262"/>
        <v>21</v>
      </c>
      <c r="BJ324" s="1">
        <f t="shared" si="263"/>
        <v>23</v>
      </c>
      <c r="BK324" s="1">
        <f t="shared" si="264"/>
        <v>21</v>
      </c>
      <c r="BL324" s="1">
        <f t="shared" si="265"/>
        <v>22</v>
      </c>
      <c r="BM324" s="1">
        <f t="shared" si="266"/>
        <v>15</v>
      </c>
      <c r="BN324" s="1">
        <f t="shared" si="267"/>
        <v>17</v>
      </c>
      <c r="BP324" s="1">
        <f t="shared" si="268"/>
        <v>114</v>
      </c>
      <c r="BQ324" s="1">
        <f t="shared" si="269"/>
        <v>102</v>
      </c>
      <c r="BR324" s="1">
        <f t="shared" si="270"/>
        <v>104</v>
      </c>
      <c r="BS324" s="1">
        <f t="shared" si="271"/>
        <v>117</v>
      </c>
      <c r="BT324" s="1">
        <f t="shared" si="272"/>
        <v>127</v>
      </c>
      <c r="BU324" s="1">
        <f t="shared" si="273"/>
        <v>104</v>
      </c>
      <c r="BW324" s="40" t="str">
        <f t="shared" si="274"/>
        <v/>
      </c>
      <c r="BX324" s="40" t="str">
        <f t="shared" si="275"/>
        <v/>
      </c>
      <c r="BY324" s="40" t="str">
        <f t="shared" si="276"/>
        <v/>
      </c>
      <c r="BZ324" s="40" t="str">
        <f t="shared" si="277"/>
        <v/>
      </c>
      <c r="CA324" s="40" t="str">
        <f t="shared" si="278"/>
        <v/>
      </c>
      <c r="CB324" s="40" t="str">
        <f t="shared" si="279"/>
        <v/>
      </c>
      <c r="CD324" s="10">
        <f t="shared" si="280"/>
        <v>2071.5</v>
      </c>
      <c r="CE324" s="10">
        <f t="shared" si="281"/>
        <v>1712.8</v>
      </c>
      <c r="CF324" s="10">
        <f t="shared" si="282"/>
        <v>1993.8</v>
      </c>
      <c r="CG324" s="10">
        <f t="shared" si="283"/>
        <v>2343.9</v>
      </c>
      <c r="CH324" s="10">
        <f t="shared" si="284"/>
        <v>3064</v>
      </c>
      <c r="CI324" s="10">
        <f t="shared" si="285"/>
        <v>3731.2</v>
      </c>
      <c r="CK324" s="40" t="str">
        <f t="shared" si="286"/>
        <v/>
      </c>
      <c r="CL324" s="40" t="str">
        <f t="shared" si="287"/>
        <v/>
      </c>
      <c r="CM324" s="40" t="str">
        <f t="shared" si="288"/>
        <v/>
      </c>
      <c r="CN324" s="40" t="str">
        <f t="shared" si="289"/>
        <v/>
      </c>
      <c r="CO324" s="40" t="str">
        <f t="shared" si="290"/>
        <v/>
      </c>
      <c r="CP324" s="40" t="str">
        <f t="shared" si="291"/>
        <v/>
      </c>
      <c r="CR324" s="9" t="str">
        <f t="shared" si="292"/>
        <v/>
      </c>
      <c r="CS324" s="9" t="str">
        <f t="shared" si="293"/>
        <v/>
      </c>
      <c r="CT324" s="9" t="str">
        <f t="shared" si="294"/>
        <v/>
      </c>
      <c r="CU324" s="9" t="str">
        <f t="shared" si="295"/>
        <v/>
      </c>
      <c r="CV324" s="9" t="str">
        <f t="shared" si="296"/>
        <v/>
      </c>
      <c r="CW324" s="9" t="str">
        <f t="shared" si="297"/>
        <v/>
      </c>
      <c r="CY324" s="9" t="str">
        <f t="shared" si="298"/>
        <v/>
      </c>
      <c r="CZ324" s="9" t="str">
        <f t="shared" si="299"/>
        <v/>
      </c>
      <c r="DA324" s="9" t="str">
        <f t="shared" si="300"/>
        <v/>
      </c>
      <c r="DB324" s="9" t="str">
        <f t="shared" si="301"/>
        <v/>
      </c>
      <c r="DC324" s="9" t="str">
        <f t="shared" si="302"/>
        <v/>
      </c>
      <c r="DD324" s="9" t="str">
        <f t="shared" si="303"/>
        <v/>
      </c>
      <c r="DF324" s="9" t="str">
        <f>IF($A324=2,IF(ISNUMBER(CR324/Ukraine!CR324),100*CR324/Ukraine!CR324,""),"")</f>
        <v/>
      </c>
      <c r="DG324" s="9" t="str">
        <f>IF($A324=2,IF(ISNUMBER(CS324/Ukraine!CS324),100*CS324/Ukraine!CS324,""),"")</f>
        <v/>
      </c>
      <c r="DH324" s="9" t="str">
        <f>IF($A324=2,IF(ISNUMBER(CT324/Ukraine!CT324),100*CT324/Ukraine!CT324,""),"")</f>
        <v/>
      </c>
      <c r="DI324" s="9" t="str">
        <f>IF($A324=2,IF(ISNUMBER(CU324/Ukraine!CU324),100*CU324/Ukraine!CU324,""),"")</f>
        <v/>
      </c>
      <c r="DJ324" s="9" t="str">
        <f>IF($A324=2,IF(ISNUMBER(CV324/Ukraine!CV324),100*CV324/Ukraine!CV324,""),"")</f>
        <v/>
      </c>
      <c r="DK324" s="9" t="str">
        <f>IF($A324=2,IF(ISNUMBER(CW324/Ukraine!CW324),100*CW324/Ukraine!CW324,""),"")</f>
        <v/>
      </c>
      <c r="DM324" s="40" t="str">
        <f t="shared" si="304"/>
        <v/>
      </c>
      <c r="DN324" s="40" t="str">
        <f t="shared" si="305"/>
        <v/>
      </c>
      <c r="DO324" s="40" t="str">
        <f t="shared" si="306"/>
        <v/>
      </c>
      <c r="DP324" s="40" t="str">
        <f t="shared" si="307"/>
        <v/>
      </c>
      <c r="DQ324" s="40" t="str">
        <f t="shared" si="308"/>
        <v/>
      </c>
      <c r="DR324" s="40" t="str">
        <f t="shared" si="261"/>
        <v/>
      </c>
      <c r="DT324" s="40" t="str">
        <f t="shared" si="309"/>
        <v/>
      </c>
      <c r="DU324" s="40" t="str">
        <f t="shared" si="310"/>
        <v/>
      </c>
      <c r="DV324" s="40" t="str">
        <f t="shared" si="311"/>
        <v/>
      </c>
      <c r="DW324" s="40" t="str">
        <f t="shared" si="312"/>
        <v/>
      </c>
      <c r="DX324" s="40" t="str">
        <f t="shared" si="313"/>
        <v/>
      </c>
      <c r="DY324" s="40" t="str">
        <f t="shared" si="314"/>
        <v/>
      </c>
    </row>
    <row r="325" spans="1:129" x14ac:dyDescent="0.2">
      <c r="A325" s="39" t="str">
        <f>'Industry selection'!C325</f>
        <v/>
      </c>
      <c r="B325" s="2">
        <v>85</v>
      </c>
      <c r="C325" s="2" t="s">
        <v>661</v>
      </c>
      <c r="E325" s="30" t="s">
        <v>658</v>
      </c>
      <c r="F325" s="31">
        <v>85</v>
      </c>
      <c r="G325" s="32" t="s">
        <v>661</v>
      </c>
      <c r="H325" s="157">
        <f>[1]Ternopil!$F$323</f>
        <v>21</v>
      </c>
      <c r="I325" s="157">
        <f>[1]Ternopil!$G$323</f>
        <v>118</v>
      </c>
      <c r="J325" s="157">
        <f>[1]Ternopil!$H$323</f>
        <v>114</v>
      </c>
      <c r="K325" s="157">
        <f>[1]Ternopil!$I$323</f>
        <v>4974.7</v>
      </c>
      <c r="L325" s="157">
        <f>[1]Ternopil!$J$323</f>
        <v>2071.5</v>
      </c>
      <c r="M325" s="11"/>
      <c r="N325" s="33" t="s">
        <v>1047</v>
      </c>
      <c r="O325" s="36">
        <v>85</v>
      </c>
      <c r="P325" s="35" t="s">
        <v>661</v>
      </c>
      <c r="Q325" s="157">
        <f>[2]Ternopil!$F$323</f>
        <v>23</v>
      </c>
      <c r="R325" s="157">
        <f>[2]Ternopil!$G$323</f>
        <v>110</v>
      </c>
      <c r="S325" s="157">
        <f>[2]Ternopil!$H$323</f>
        <v>102</v>
      </c>
      <c r="T325" s="157">
        <f>[2]Ternopil!$I$323</f>
        <v>5268.2</v>
      </c>
      <c r="U325" s="157">
        <f>[2]Ternopil!$J$323</f>
        <v>1712.8</v>
      </c>
      <c r="V325" s="11"/>
      <c r="W325" s="36" t="s">
        <v>1392</v>
      </c>
      <c r="X325" s="36">
        <v>85</v>
      </c>
      <c r="Y325" s="36" t="s">
        <v>661</v>
      </c>
      <c r="Z325" s="157">
        <f>[3]Ternopil!$F$323</f>
        <v>21</v>
      </c>
      <c r="AA325" s="157">
        <f>[3]Ternopil!$G$323</f>
        <v>114</v>
      </c>
      <c r="AB325" s="157">
        <f>[3]Ternopil!$H$323</f>
        <v>104</v>
      </c>
      <c r="AC325" s="157">
        <f>[3]Ternopil!$I$323</f>
        <v>6737.8</v>
      </c>
      <c r="AD325" s="157">
        <f>[3]Ternopil!$J$323</f>
        <v>1993.8</v>
      </c>
      <c r="AE325" s="11"/>
      <c r="AF325" s="37" t="s">
        <v>1392</v>
      </c>
      <c r="AG325" s="37">
        <v>85</v>
      </c>
      <c r="AH325" s="37" t="s">
        <v>661</v>
      </c>
      <c r="AI325" s="157">
        <f>[4]Ternopil!$F$323</f>
        <v>22</v>
      </c>
      <c r="AJ325" s="157">
        <f>[4]Ternopil!$G$323</f>
        <v>127</v>
      </c>
      <c r="AK325" s="157">
        <f>[4]Ternopil!$H$323</f>
        <v>117</v>
      </c>
      <c r="AL325" s="157">
        <f>[4]Ternopil!$I$323</f>
        <v>7373.3</v>
      </c>
      <c r="AM325" s="157">
        <f>[4]Ternopil!$J$323</f>
        <v>2343.9</v>
      </c>
      <c r="AN325" s="11"/>
      <c r="AO325" s="11" t="s">
        <v>1392</v>
      </c>
      <c r="AP325" s="11">
        <v>85</v>
      </c>
      <c r="AQ325" s="11" t="s">
        <v>661</v>
      </c>
      <c r="AR325" s="157">
        <f>[5]Ternopil!$F$323</f>
        <v>15</v>
      </c>
      <c r="AS325" s="157">
        <f>[5]Ternopil!$G$323</f>
        <v>131</v>
      </c>
      <c r="AT325" s="157">
        <f>[5]Ternopil!$H$323</f>
        <v>127</v>
      </c>
      <c r="AU325" s="157">
        <f>[5]Ternopil!$I$323</f>
        <v>9400</v>
      </c>
      <c r="AV325" s="157">
        <f>[5]Ternopil!$J$323</f>
        <v>3064</v>
      </c>
      <c r="AW325" s="11"/>
      <c r="AX325" s="33" t="s">
        <v>1392</v>
      </c>
      <c r="AY325" s="33">
        <v>85</v>
      </c>
      <c r="AZ325" s="33" t="s">
        <v>661</v>
      </c>
      <c r="BA325" s="157">
        <f>[6]Ternopil!$F$323</f>
        <v>17</v>
      </c>
      <c r="BB325" s="157">
        <f>[6]Ternopil!$G$323</f>
        <v>112</v>
      </c>
      <c r="BC325" s="157">
        <f>[6]Ternopil!$H$323</f>
        <v>104</v>
      </c>
      <c r="BD325" s="157">
        <f>[6]Ternopil!$I$323</f>
        <v>10669.3</v>
      </c>
      <c r="BE325" s="157">
        <f>[6]Ternopil!$J$323</f>
        <v>3731.2</v>
      </c>
      <c r="BG325" s="2">
        <v>85</v>
      </c>
      <c r="BH325" s="2" t="s">
        <v>661</v>
      </c>
      <c r="BI325" s="1">
        <f t="shared" si="262"/>
        <v>21</v>
      </c>
      <c r="BJ325" s="1">
        <f t="shared" si="263"/>
        <v>23</v>
      </c>
      <c r="BK325" s="1">
        <f t="shared" si="264"/>
        <v>21</v>
      </c>
      <c r="BL325" s="1">
        <f t="shared" si="265"/>
        <v>22</v>
      </c>
      <c r="BM325" s="1">
        <f t="shared" si="266"/>
        <v>15</v>
      </c>
      <c r="BN325" s="1">
        <f t="shared" si="267"/>
        <v>17</v>
      </c>
      <c r="BP325" s="1">
        <f t="shared" si="268"/>
        <v>114</v>
      </c>
      <c r="BQ325" s="1">
        <f t="shared" si="269"/>
        <v>102</v>
      </c>
      <c r="BR325" s="1">
        <f t="shared" si="270"/>
        <v>104</v>
      </c>
      <c r="BS325" s="1">
        <f t="shared" si="271"/>
        <v>117</v>
      </c>
      <c r="BT325" s="1">
        <f t="shared" si="272"/>
        <v>127</v>
      </c>
      <c r="BU325" s="1">
        <f t="shared" si="273"/>
        <v>104</v>
      </c>
      <c r="BW325" s="40" t="str">
        <f t="shared" si="274"/>
        <v/>
      </c>
      <c r="BX325" s="40" t="str">
        <f t="shared" si="275"/>
        <v/>
      </c>
      <c r="BY325" s="40" t="str">
        <f t="shared" si="276"/>
        <v/>
      </c>
      <c r="BZ325" s="40" t="str">
        <f t="shared" si="277"/>
        <v/>
      </c>
      <c r="CA325" s="40" t="str">
        <f t="shared" si="278"/>
        <v/>
      </c>
      <c r="CB325" s="40" t="str">
        <f t="shared" si="279"/>
        <v/>
      </c>
      <c r="CD325" s="10">
        <f t="shared" si="280"/>
        <v>2071.5</v>
      </c>
      <c r="CE325" s="10">
        <f t="shared" si="281"/>
        <v>1712.8</v>
      </c>
      <c r="CF325" s="10">
        <f t="shared" si="282"/>
        <v>1993.8</v>
      </c>
      <c r="CG325" s="10">
        <f t="shared" si="283"/>
        <v>2343.9</v>
      </c>
      <c r="CH325" s="10">
        <f t="shared" si="284"/>
        <v>3064</v>
      </c>
      <c r="CI325" s="10">
        <f t="shared" si="285"/>
        <v>3731.2</v>
      </c>
      <c r="CK325" s="40" t="str">
        <f t="shared" si="286"/>
        <v/>
      </c>
      <c r="CL325" s="40" t="str">
        <f t="shared" si="287"/>
        <v/>
      </c>
      <c r="CM325" s="40" t="str">
        <f t="shared" si="288"/>
        <v/>
      </c>
      <c r="CN325" s="40" t="str">
        <f t="shared" si="289"/>
        <v/>
      </c>
      <c r="CO325" s="40" t="str">
        <f t="shared" si="290"/>
        <v/>
      </c>
      <c r="CP325" s="40" t="str">
        <f t="shared" si="291"/>
        <v/>
      </c>
      <c r="CR325" s="9" t="str">
        <f t="shared" si="292"/>
        <v/>
      </c>
      <c r="CS325" s="9" t="str">
        <f t="shared" si="293"/>
        <v/>
      </c>
      <c r="CT325" s="9" t="str">
        <f t="shared" si="294"/>
        <v/>
      </c>
      <c r="CU325" s="9" t="str">
        <f t="shared" si="295"/>
        <v/>
      </c>
      <c r="CV325" s="9" t="str">
        <f t="shared" si="296"/>
        <v/>
      </c>
      <c r="CW325" s="9" t="str">
        <f t="shared" si="297"/>
        <v/>
      </c>
      <c r="CY325" s="9" t="str">
        <f t="shared" si="298"/>
        <v/>
      </c>
      <c r="CZ325" s="9" t="str">
        <f t="shared" si="299"/>
        <v/>
      </c>
      <c r="DA325" s="9" t="str">
        <f t="shared" si="300"/>
        <v/>
      </c>
      <c r="DB325" s="9" t="str">
        <f t="shared" si="301"/>
        <v/>
      </c>
      <c r="DC325" s="9" t="str">
        <f t="shared" si="302"/>
        <v/>
      </c>
      <c r="DD325" s="9" t="str">
        <f t="shared" si="303"/>
        <v/>
      </c>
      <c r="DF325" s="9" t="str">
        <f>IF($A325=2,IF(ISNUMBER(CR325/Ukraine!CR325),100*CR325/Ukraine!CR325,""),"")</f>
        <v/>
      </c>
      <c r="DG325" s="9" t="str">
        <f>IF($A325=2,IF(ISNUMBER(CS325/Ukraine!CS325),100*CS325/Ukraine!CS325,""),"")</f>
        <v/>
      </c>
      <c r="DH325" s="9" t="str">
        <f>IF($A325=2,IF(ISNUMBER(CT325/Ukraine!CT325),100*CT325/Ukraine!CT325,""),"")</f>
        <v/>
      </c>
      <c r="DI325" s="9" t="str">
        <f>IF($A325=2,IF(ISNUMBER(CU325/Ukraine!CU325),100*CU325/Ukraine!CU325,""),"")</f>
        <v/>
      </c>
      <c r="DJ325" s="9" t="str">
        <f>IF($A325=2,IF(ISNUMBER(CV325/Ukraine!CV325),100*CV325/Ukraine!CV325,""),"")</f>
        <v/>
      </c>
      <c r="DK325" s="9" t="str">
        <f>IF($A325=2,IF(ISNUMBER(CW325/Ukraine!CW325),100*CW325/Ukraine!CW325,""),"")</f>
        <v/>
      </c>
      <c r="DM325" s="40" t="str">
        <f t="shared" si="304"/>
        <v/>
      </c>
      <c r="DN325" s="40" t="str">
        <f t="shared" si="305"/>
        <v/>
      </c>
      <c r="DO325" s="40" t="str">
        <f t="shared" si="306"/>
        <v/>
      </c>
      <c r="DP325" s="40" t="str">
        <f t="shared" si="307"/>
        <v/>
      </c>
      <c r="DQ325" s="40" t="str">
        <f t="shared" si="308"/>
        <v/>
      </c>
      <c r="DR325" s="40" t="str">
        <f t="shared" ref="DR325:DR356" si="315">IF($A325=2,IF(ISNUMBER(BU325/BP325),BU325/BP325-1,IF(ISNUMBER(BU325/BQ325),BU325/BQ325-1,IF(ISNUMBER(BT325/BP325),BT325/BP325-1,""))),"")</f>
        <v/>
      </c>
      <c r="DT325" s="40" t="str">
        <f t="shared" si="309"/>
        <v/>
      </c>
      <c r="DU325" s="40" t="str">
        <f t="shared" si="310"/>
        <v/>
      </c>
      <c r="DV325" s="40" t="str">
        <f t="shared" si="311"/>
        <v/>
      </c>
      <c r="DW325" s="40" t="str">
        <f t="shared" si="312"/>
        <v/>
      </c>
      <c r="DX325" s="40" t="str">
        <f t="shared" si="313"/>
        <v/>
      </c>
      <c r="DY325" s="40" t="str">
        <f t="shared" si="314"/>
        <v/>
      </c>
    </row>
    <row r="326" spans="1:129" x14ac:dyDescent="0.2">
      <c r="A326" s="39">
        <f>'Industry selection'!C326</f>
        <v>1</v>
      </c>
      <c r="B326" s="2">
        <v>85.1</v>
      </c>
      <c r="C326" s="2" t="s">
        <v>663</v>
      </c>
      <c r="E326" s="30" t="s">
        <v>662</v>
      </c>
      <c r="F326" s="31">
        <v>85.1</v>
      </c>
      <c r="G326" s="32" t="s">
        <v>663</v>
      </c>
      <c r="H326" s="157">
        <f>[1]Ternopil!$F$324</f>
        <v>1</v>
      </c>
      <c r="I326" s="157" t="str">
        <f>[1]Ternopil!$G$324</f>
        <v>к</v>
      </c>
      <c r="J326" s="157" t="str">
        <f>[1]Ternopil!$H$324</f>
        <v>к</v>
      </c>
      <c r="K326" s="157" t="str">
        <f>[1]Ternopil!$I$324</f>
        <v>к</v>
      </c>
      <c r="L326" s="157" t="str">
        <f>[1]Ternopil!$J$324</f>
        <v>к</v>
      </c>
      <c r="M326" s="11"/>
      <c r="N326" s="33" t="s">
        <v>1048</v>
      </c>
      <c r="O326" s="36">
        <v>85.1</v>
      </c>
      <c r="P326" s="35" t="s">
        <v>663</v>
      </c>
      <c r="Q326" s="157">
        <f>[2]Ternopil!$F$324</f>
        <v>1</v>
      </c>
      <c r="R326" s="157" t="str">
        <f>[2]Ternopil!$G$324</f>
        <v>к</v>
      </c>
      <c r="S326" s="157" t="str">
        <f>[2]Ternopil!$H$324</f>
        <v>к</v>
      </c>
      <c r="T326" s="157" t="str">
        <f>[2]Ternopil!$I$324</f>
        <v>к</v>
      </c>
      <c r="U326" s="157" t="str">
        <f>[2]Ternopil!$J$324</f>
        <v>к</v>
      </c>
      <c r="V326" s="11"/>
      <c r="W326" s="36" t="s">
        <v>1393</v>
      </c>
      <c r="X326" s="36">
        <v>85.1</v>
      </c>
      <c r="Y326" s="36" t="s">
        <v>663</v>
      </c>
      <c r="Z326" s="157">
        <f>[3]Ternopil!$F$324</f>
        <v>1</v>
      </c>
      <c r="AA326" s="157" t="str">
        <f>[3]Ternopil!$G$324</f>
        <v>к</v>
      </c>
      <c r="AB326" s="157" t="str">
        <f>[3]Ternopil!$H$324</f>
        <v>к</v>
      </c>
      <c r="AC326" s="157" t="str">
        <f>[3]Ternopil!$I$324</f>
        <v>к</v>
      </c>
      <c r="AD326" s="157" t="str">
        <f>[3]Ternopil!$J$324</f>
        <v>к</v>
      </c>
      <c r="AE326" s="11"/>
      <c r="AF326" s="37" t="s">
        <v>1393</v>
      </c>
      <c r="AG326" s="37">
        <v>85.1</v>
      </c>
      <c r="AH326" s="37" t="s">
        <v>663</v>
      </c>
      <c r="AI326" s="157">
        <f>[4]Ternopil!$F$324</f>
        <v>1</v>
      </c>
      <c r="AJ326" s="157" t="str">
        <f>[4]Ternopil!$G$324</f>
        <v>к</v>
      </c>
      <c r="AK326" s="157" t="str">
        <f>[4]Ternopil!$H$324</f>
        <v>к</v>
      </c>
      <c r="AL326" s="157" t="str">
        <f>[4]Ternopil!$I$324</f>
        <v>к</v>
      </c>
      <c r="AM326" s="157" t="str">
        <f>[4]Ternopil!$J$324</f>
        <v>к</v>
      </c>
      <c r="AN326" s="11"/>
      <c r="AO326" s="11" t="s">
        <v>1393</v>
      </c>
      <c r="AP326" s="11">
        <v>85.1</v>
      </c>
      <c r="AQ326" s="11" t="s">
        <v>663</v>
      </c>
      <c r="AR326" s="157">
        <f>[5]Ternopil!$F$324</f>
        <v>1</v>
      </c>
      <c r="AS326" s="157" t="str">
        <f>[5]Ternopil!$G$324</f>
        <v>к</v>
      </c>
      <c r="AT326" s="157" t="str">
        <f>[5]Ternopil!$H$324</f>
        <v>к</v>
      </c>
      <c r="AU326" s="157" t="str">
        <f>[5]Ternopil!$I$324</f>
        <v>к</v>
      </c>
      <c r="AV326" s="157" t="str">
        <f>[5]Ternopil!$J$324</f>
        <v>к</v>
      </c>
      <c r="AW326" s="11"/>
      <c r="AX326" s="33" t="s">
        <v>1393</v>
      </c>
      <c r="AY326" s="33">
        <v>85.1</v>
      </c>
      <c r="AZ326" s="33" t="s">
        <v>663</v>
      </c>
      <c r="BA326" s="157">
        <f>[6]Ternopil!$F$324</f>
        <v>1</v>
      </c>
      <c r="BB326" s="157" t="str">
        <f>[6]Ternopil!$G$324</f>
        <v>к</v>
      </c>
      <c r="BC326" s="157" t="str">
        <f>[6]Ternopil!$H$324</f>
        <v>к</v>
      </c>
      <c r="BD326" s="157" t="str">
        <f>[6]Ternopil!$I$324</f>
        <v>к</v>
      </c>
      <c r="BE326" s="157" t="str">
        <f>[6]Ternopil!$J$324</f>
        <v>к</v>
      </c>
      <c r="BG326" s="2">
        <v>85.1</v>
      </c>
      <c r="BH326" s="2" t="s">
        <v>663</v>
      </c>
      <c r="BI326" s="1">
        <f t="shared" ref="BI326:BI356" si="316">IF($A326&gt;=1,H326,"")</f>
        <v>1</v>
      </c>
      <c r="BJ326" s="1">
        <f t="shared" ref="BJ326:BJ356" si="317">IF($A326&gt;=1,Q326,"")</f>
        <v>1</v>
      </c>
      <c r="BK326" s="1">
        <f t="shared" ref="BK326:BK356" si="318">IF($A326&gt;=1,Z326,"")</f>
        <v>1</v>
      </c>
      <c r="BL326" s="1">
        <f t="shared" ref="BL326:BL356" si="319">IF($A326&gt;=1,AI326,"")</f>
        <v>1</v>
      </c>
      <c r="BM326" s="1">
        <f t="shared" ref="BM326:BM356" si="320">IF($A326&gt;=1,AR326,"")</f>
        <v>1</v>
      </c>
      <c r="BN326" s="1">
        <f t="shared" ref="BN326:BN356" si="321">IF($A326&gt;=1,BA326,"")</f>
        <v>1</v>
      </c>
      <c r="BP326" s="1" t="str">
        <f t="shared" ref="BP326:BP356" si="322">IF($A326&gt;=1,J326,"")</f>
        <v>к</v>
      </c>
      <c r="BQ326" s="1" t="str">
        <f t="shared" ref="BQ326:BQ356" si="323">IF($A326&gt;=1,S326,"")</f>
        <v>к</v>
      </c>
      <c r="BR326" s="1" t="str">
        <f t="shared" ref="BR326:BR356" si="324">IF($A326&gt;=1,AB326,"")</f>
        <v>к</v>
      </c>
      <c r="BS326" s="1" t="str">
        <f t="shared" ref="BS326:BS356" si="325">IF($A326&gt;=1,AK326,"")</f>
        <v>к</v>
      </c>
      <c r="BT326" s="1" t="str">
        <f t="shared" ref="BT326:BT356" si="326">IF($A326&gt;=1,AT326,"")</f>
        <v>к</v>
      </c>
      <c r="BU326" s="1" t="str">
        <f t="shared" ref="BU326:BU356" si="327">IF($A326&gt;=1,BC326,"")</f>
        <v>к</v>
      </c>
      <c r="BW326" s="40" t="str">
        <f t="shared" ref="BW326:BW356" si="328">IF($A326=2,IF(ISNUMBER(BP326/BP$4),BP326/BP$4,""),"")</f>
        <v/>
      </c>
      <c r="BX326" s="40" t="str">
        <f t="shared" ref="BX326:BX356" si="329">IF($A326=2,IF(ISNUMBER(BQ326/BQ$4),BQ326/BQ$4,""),"")</f>
        <v/>
      </c>
      <c r="BY326" s="40" t="str">
        <f t="shared" ref="BY326:BY356" si="330">IF($A326=2,IF(ISNUMBER(BR326/BR$4),BR326/BR$4,""),"")</f>
        <v/>
      </c>
      <c r="BZ326" s="40" t="str">
        <f t="shared" ref="BZ326:BZ356" si="331">IF($A326=2,IF(ISNUMBER(BS326/BS$4),BS326/BS$4,""),"")</f>
        <v/>
      </c>
      <c r="CA326" s="40" t="str">
        <f t="shared" ref="CA326:CA356" si="332">IF($A326=2,IF(ISNUMBER(BT326/BT$4),BT326/BT$4,""),"")</f>
        <v/>
      </c>
      <c r="CB326" s="40" t="str">
        <f t="shared" ref="CB326:CB356" si="333">IF($A326=2,IF(ISNUMBER(BU326/BU$4),BU326/BU$4,""),"")</f>
        <v/>
      </c>
      <c r="CD326" s="10" t="str">
        <f t="shared" ref="CD326:CD356" si="334">IF($A326&gt;=1,L326,"")</f>
        <v>к</v>
      </c>
      <c r="CE326" s="10" t="str">
        <f t="shared" ref="CE326:CE356" si="335">IF($A326&gt;=1,U326,"")</f>
        <v>к</v>
      </c>
      <c r="CF326" s="10" t="str">
        <f t="shared" ref="CF326:CF356" si="336">IF($A326&gt;=1,AD326,"")</f>
        <v>к</v>
      </c>
      <c r="CG326" s="10" t="str">
        <f t="shared" ref="CG326:CG356" si="337">IF($A326&gt;=1,AM326,"")</f>
        <v>к</v>
      </c>
      <c r="CH326" s="10" t="str">
        <f t="shared" ref="CH326:CH356" si="338">IF($A326&gt;=1,AV326,"")</f>
        <v>к</v>
      </c>
      <c r="CI326" s="10" t="str">
        <f t="shared" ref="CI326:CI356" si="339">IF($A326&gt;=1,BE326,"")</f>
        <v>к</v>
      </c>
      <c r="CK326" s="40" t="str">
        <f t="shared" ref="CK326:CK356" si="340">IF($A326=2,IF(ISNUMBER(CD326/CD$4),CD326/CD$4,""),"")</f>
        <v/>
      </c>
      <c r="CL326" s="40" t="str">
        <f t="shared" ref="CL326:CL356" si="341">IF($A326=2,IF(ISNUMBER(CE326/CE$4),CE326/CE$4,""),"")</f>
        <v/>
      </c>
      <c r="CM326" s="40" t="str">
        <f t="shared" ref="CM326:CM356" si="342">IF($A326=2,IF(ISNUMBER(CF326/CF$4),CF326/CF$4,""),"")</f>
        <v/>
      </c>
      <c r="CN326" s="40" t="str">
        <f t="shared" ref="CN326:CN356" si="343">IF($A326=2,IF(ISNUMBER(CG326/CG$4),CG326/CG$4,""),"")</f>
        <v/>
      </c>
      <c r="CO326" s="40" t="str">
        <f t="shared" ref="CO326:CO356" si="344">IF($A326=2,IF(ISNUMBER(CH326/CH$4),CH326/CH$4,""),"")</f>
        <v/>
      </c>
      <c r="CP326" s="40" t="str">
        <f t="shared" ref="CP326:CP356" si="345">IF($A326=2,IF(ISNUMBER(CI326/CI$4),CI326/CI$4,""),"")</f>
        <v/>
      </c>
      <c r="CR326" s="9" t="str">
        <f t="shared" ref="CR326:CR356" si="346">IF($A326=2,IF(ISNUMBER(CD326/BP326),CD326/BP326,""),"")</f>
        <v/>
      </c>
      <c r="CS326" s="9" t="str">
        <f t="shared" ref="CS326:CS356" si="347">IF($A326=2,IF(ISNUMBER(CE326/BQ326),CE326/BQ326,""),"")</f>
        <v/>
      </c>
      <c r="CT326" s="9" t="str">
        <f t="shared" ref="CT326:CT356" si="348">IF($A326=2,IF(ISNUMBER(CF326/BR326),CF326/BR326,""),"")</f>
        <v/>
      </c>
      <c r="CU326" s="9" t="str">
        <f t="shared" ref="CU326:CU356" si="349">IF($A326=2,IF(ISNUMBER(CG326/BS326),CG326/BS326,""),"")</f>
        <v/>
      </c>
      <c r="CV326" s="9" t="str">
        <f t="shared" ref="CV326:CV356" si="350">IF($A326=2,IF(ISNUMBER(CH326/BT326),CH326/BT326,""),"")</f>
        <v/>
      </c>
      <c r="CW326" s="9" t="str">
        <f t="shared" ref="CW326:CW356" si="351">IF($A326=2,IF(ISNUMBER(CI326/BU326),CI326/BU326,""),"")</f>
        <v/>
      </c>
      <c r="CY326" s="9" t="str">
        <f t="shared" ref="CY326:CY356" si="352">IF($A326=2,IF(ISNUMBER(CR326/CR$4),100*CR326/CR$4,""),"")</f>
        <v/>
      </c>
      <c r="CZ326" s="9" t="str">
        <f t="shared" ref="CZ326:CZ356" si="353">IF($A326=2,IF(ISNUMBER(CS326/CS$4),100*CS326/CS$4,""),"")</f>
        <v/>
      </c>
      <c r="DA326" s="9" t="str">
        <f t="shared" ref="DA326:DA356" si="354">IF($A326=2,IF(ISNUMBER(CT326/CT$4),100*CT326/CT$4,""),"")</f>
        <v/>
      </c>
      <c r="DB326" s="9" t="str">
        <f t="shared" ref="DB326:DB356" si="355">IF($A326=2,IF(ISNUMBER(CU326/CU$4),100*CU326/CU$4,""),"")</f>
        <v/>
      </c>
      <c r="DC326" s="9" t="str">
        <f t="shared" ref="DC326:DC356" si="356">IF($A326=2,IF(ISNUMBER(CV326/CV$4),100*CV326/CV$4,""),"")</f>
        <v/>
      </c>
      <c r="DD326" s="9" t="str">
        <f t="shared" ref="DD326:DD356" si="357">IF($A326=2,IF(ISNUMBER(CW326/CW$4),100*CW326/CW$4,""),"")</f>
        <v/>
      </c>
      <c r="DF326" s="9" t="str">
        <f>IF($A326=2,IF(ISNUMBER(CR326/Ukraine!CR326),100*CR326/Ukraine!CR326,""),"")</f>
        <v/>
      </c>
      <c r="DG326" s="9" t="str">
        <f>IF($A326=2,IF(ISNUMBER(CS326/Ukraine!CS326),100*CS326/Ukraine!CS326,""),"")</f>
        <v/>
      </c>
      <c r="DH326" s="9" t="str">
        <f>IF($A326=2,IF(ISNUMBER(CT326/Ukraine!CT326),100*CT326/Ukraine!CT326,""),"")</f>
        <v/>
      </c>
      <c r="DI326" s="9" t="str">
        <f>IF($A326=2,IF(ISNUMBER(CU326/Ukraine!CU326),100*CU326/Ukraine!CU326,""),"")</f>
        <v/>
      </c>
      <c r="DJ326" s="9" t="str">
        <f>IF($A326=2,IF(ISNUMBER(CV326/Ukraine!CV326),100*CV326/Ukraine!CV326,""),"")</f>
        <v/>
      </c>
      <c r="DK326" s="9" t="str">
        <f>IF($A326=2,IF(ISNUMBER(CW326/Ukraine!CW326),100*CW326/Ukraine!CW326,""),"")</f>
        <v/>
      </c>
      <c r="DM326" s="40" t="str">
        <f t="shared" ref="DM326:DM356" si="358">IF($A326=2,IF(ISNUMBER(BQ326/BP326),BQ326/BP326-1,""),"")</f>
        <v/>
      </c>
      <c r="DN326" s="40" t="str">
        <f t="shared" ref="DN326:DN356" si="359">IF($A326=2,IF(ISNUMBER(BR326/BQ326),BR326/BQ326-1,""),"")</f>
        <v/>
      </c>
      <c r="DO326" s="40" t="str">
        <f t="shared" ref="DO326:DO356" si="360">IF($A326=2,IF(ISNUMBER(BS326/BR326),BS326/BR326-1,""),"")</f>
        <v/>
      </c>
      <c r="DP326" s="40" t="str">
        <f t="shared" ref="DP326:DP356" si="361">IF($A326=2,IF(ISNUMBER(BT326/BS326),BT326/BS326-1,""),"")</f>
        <v/>
      </c>
      <c r="DQ326" s="40" t="str">
        <f t="shared" ref="DQ326:DQ356" si="362">IF($A326=2,IF(ISNUMBER(BU326/BT326),BU326/BT326-1,""),"")</f>
        <v/>
      </c>
      <c r="DR326" s="40" t="str">
        <f t="shared" si="315"/>
        <v/>
      </c>
      <c r="DT326" s="40" t="str">
        <f t="shared" ref="DT326:DT356" si="363">IF($A326=2,IF(ISNUMBER(CS326/CR326),CS326/CR326-1,""),"")</f>
        <v/>
      </c>
      <c r="DU326" s="40" t="str">
        <f t="shared" ref="DU326:DU356" si="364">IF($A326=2,IF(ISNUMBER(CT326/CS326),CT326/CS326-1,""),"")</f>
        <v/>
      </c>
      <c r="DV326" s="40" t="str">
        <f t="shared" ref="DV326:DV356" si="365">IF($A326=2,IF(ISNUMBER(CU326/CT326),CU326/CT326-1,""),"")</f>
        <v/>
      </c>
      <c r="DW326" s="40" t="str">
        <f t="shared" ref="DW326:DW356" si="366">IF($A326=2,IF(ISNUMBER(CV326/CU326),CV326/CU326-1,""),"")</f>
        <v/>
      </c>
      <c r="DX326" s="40" t="str">
        <f t="shared" ref="DX326:DX356" si="367">IF($A326=2,IF(ISNUMBER(CW326/CV326),CW326/CV326-1,""),"")</f>
        <v/>
      </c>
      <c r="DY326" s="40" t="str">
        <f t="shared" ref="DY326:DY356" si="368">IF($A326=2,IF(ISNUMBER(CW326/CR326),CW326/CR326-1,IF(ISNUMBER(CW326/CS326),CW326/CS326-1,IF(ISNUMBER(CV326/CR326),CV326/CR326-1,""))),"")</f>
        <v/>
      </c>
    </row>
    <row r="327" spans="1:129" x14ac:dyDescent="0.2">
      <c r="A327" s="39">
        <f>'Industry selection'!C327</f>
        <v>1</v>
      </c>
      <c r="B327" s="2">
        <v>85.2</v>
      </c>
      <c r="C327" s="2" t="s">
        <v>665</v>
      </c>
      <c r="E327" s="30" t="s">
        <v>664</v>
      </c>
      <c r="F327" s="31">
        <v>85.2</v>
      </c>
      <c r="G327" s="32" t="s">
        <v>665</v>
      </c>
      <c r="H327" s="157" t="e">
        <f>[1]Ternopil!$F$325</f>
        <v>#N/A</v>
      </c>
      <c r="I327" s="157" t="e">
        <f>[1]Ternopil!$G$325</f>
        <v>#N/A</v>
      </c>
      <c r="J327" s="157" t="e">
        <f>[1]Ternopil!$H$325</f>
        <v>#N/A</v>
      </c>
      <c r="K327" s="157" t="e">
        <f>[1]Ternopil!$I$325</f>
        <v>#N/A</v>
      </c>
      <c r="L327" s="157" t="e">
        <f>[1]Ternopil!$J$325</f>
        <v>#N/A</v>
      </c>
      <c r="M327" s="11"/>
      <c r="N327" s="33" t="s">
        <v>1049</v>
      </c>
      <c r="O327" s="36">
        <v>85.2</v>
      </c>
      <c r="P327" s="35" t="s">
        <v>665</v>
      </c>
      <c r="Q327" s="157" t="e">
        <f>[2]Ternopil!$F$325</f>
        <v>#N/A</v>
      </c>
      <c r="R327" s="157" t="e">
        <f>[2]Ternopil!$G$325</f>
        <v>#N/A</v>
      </c>
      <c r="S327" s="157" t="e">
        <f>[2]Ternopil!$H$325</f>
        <v>#N/A</v>
      </c>
      <c r="T327" s="157" t="e">
        <f>[2]Ternopil!$I$325</f>
        <v>#N/A</v>
      </c>
      <c r="U327" s="157" t="e">
        <f>[2]Ternopil!$J$325</f>
        <v>#N/A</v>
      </c>
      <c r="V327" s="11"/>
      <c r="W327" s="36" t="s">
        <v>1394</v>
      </c>
      <c r="X327" s="36">
        <v>85.2</v>
      </c>
      <c r="Y327" s="36" t="s">
        <v>665</v>
      </c>
      <c r="Z327" s="157" t="e">
        <f>[3]Ternopil!$F$325</f>
        <v>#N/A</v>
      </c>
      <c r="AA327" s="157" t="e">
        <f>[3]Ternopil!$G$325</f>
        <v>#N/A</v>
      </c>
      <c r="AB327" s="157" t="e">
        <f>[3]Ternopil!$H$325</f>
        <v>#N/A</v>
      </c>
      <c r="AC327" s="157" t="e">
        <f>[3]Ternopil!$I$325</f>
        <v>#N/A</v>
      </c>
      <c r="AD327" s="157" t="e">
        <f>[3]Ternopil!$J$325</f>
        <v>#N/A</v>
      </c>
      <c r="AE327" s="11"/>
      <c r="AF327" s="37" t="s">
        <v>1394</v>
      </c>
      <c r="AG327" s="37">
        <v>85.2</v>
      </c>
      <c r="AH327" s="37" t="s">
        <v>665</v>
      </c>
      <c r="AI327" s="157" t="e">
        <f>[4]Ternopil!$F$325</f>
        <v>#N/A</v>
      </c>
      <c r="AJ327" s="157" t="e">
        <f>[4]Ternopil!$G$325</f>
        <v>#N/A</v>
      </c>
      <c r="AK327" s="157" t="e">
        <f>[4]Ternopil!$H$325</f>
        <v>#N/A</v>
      </c>
      <c r="AL327" s="157" t="e">
        <f>[4]Ternopil!$I$325</f>
        <v>#N/A</v>
      </c>
      <c r="AM327" s="157" t="e">
        <f>[4]Ternopil!$J$325</f>
        <v>#N/A</v>
      </c>
      <c r="AN327" s="11"/>
      <c r="AO327" s="11" t="s">
        <v>1394</v>
      </c>
      <c r="AP327" s="11">
        <v>85.2</v>
      </c>
      <c r="AQ327" s="11" t="s">
        <v>665</v>
      </c>
      <c r="AR327" s="157" t="e">
        <f>[5]Ternopil!$F$325</f>
        <v>#N/A</v>
      </c>
      <c r="AS327" s="157" t="e">
        <f>[5]Ternopil!$G$325</f>
        <v>#N/A</v>
      </c>
      <c r="AT327" s="157" t="e">
        <f>[5]Ternopil!$H$325</f>
        <v>#N/A</v>
      </c>
      <c r="AU327" s="157" t="e">
        <f>[5]Ternopil!$I$325</f>
        <v>#N/A</v>
      </c>
      <c r="AV327" s="157" t="e">
        <f>[5]Ternopil!$J$325</f>
        <v>#N/A</v>
      </c>
      <c r="AW327" s="11"/>
      <c r="AX327" s="33" t="s">
        <v>1394</v>
      </c>
      <c r="AY327" s="33">
        <v>85.2</v>
      </c>
      <c r="AZ327" s="33" t="s">
        <v>665</v>
      </c>
      <c r="BA327" s="157" t="e">
        <f>[6]Ternopil!$F$325</f>
        <v>#N/A</v>
      </c>
      <c r="BB327" s="157" t="e">
        <f>[6]Ternopil!$G$325</f>
        <v>#N/A</v>
      </c>
      <c r="BC327" s="157" t="e">
        <f>[6]Ternopil!$H$325</f>
        <v>#N/A</v>
      </c>
      <c r="BD327" s="157" t="e">
        <f>[6]Ternopil!$I$325</f>
        <v>#N/A</v>
      </c>
      <c r="BE327" s="157" t="e">
        <f>[6]Ternopil!$J$325</f>
        <v>#N/A</v>
      </c>
      <c r="BG327" s="2">
        <v>85.2</v>
      </c>
      <c r="BH327" s="2" t="s">
        <v>665</v>
      </c>
      <c r="BI327" s="1" t="e">
        <f t="shared" si="316"/>
        <v>#N/A</v>
      </c>
      <c r="BJ327" s="1" t="e">
        <f t="shared" si="317"/>
        <v>#N/A</v>
      </c>
      <c r="BK327" s="1" t="e">
        <f t="shared" si="318"/>
        <v>#N/A</v>
      </c>
      <c r="BL327" s="1" t="e">
        <f t="shared" si="319"/>
        <v>#N/A</v>
      </c>
      <c r="BM327" s="1" t="e">
        <f t="shared" si="320"/>
        <v>#N/A</v>
      </c>
      <c r="BN327" s="1" t="e">
        <f t="shared" si="321"/>
        <v>#N/A</v>
      </c>
      <c r="BP327" s="1" t="e">
        <f t="shared" si="322"/>
        <v>#N/A</v>
      </c>
      <c r="BQ327" s="1" t="e">
        <f t="shared" si="323"/>
        <v>#N/A</v>
      </c>
      <c r="BR327" s="1" t="e">
        <f t="shared" si="324"/>
        <v>#N/A</v>
      </c>
      <c r="BS327" s="1" t="e">
        <f t="shared" si="325"/>
        <v>#N/A</v>
      </c>
      <c r="BT327" s="1" t="e">
        <f t="shared" si="326"/>
        <v>#N/A</v>
      </c>
      <c r="BU327" s="1" t="e">
        <f t="shared" si="327"/>
        <v>#N/A</v>
      </c>
      <c r="BW327" s="40" t="str">
        <f t="shared" si="328"/>
        <v/>
      </c>
      <c r="BX327" s="40" t="str">
        <f t="shared" si="329"/>
        <v/>
      </c>
      <c r="BY327" s="40" t="str">
        <f t="shared" si="330"/>
        <v/>
      </c>
      <c r="BZ327" s="40" t="str">
        <f t="shared" si="331"/>
        <v/>
      </c>
      <c r="CA327" s="40" t="str">
        <f t="shared" si="332"/>
        <v/>
      </c>
      <c r="CB327" s="40" t="str">
        <f t="shared" si="333"/>
        <v/>
      </c>
      <c r="CD327" s="10" t="e">
        <f t="shared" si="334"/>
        <v>#N/A</v>
      </c>
      <c r="CE327" s="10" t="e">
        <f t="shared" si="335"/>
        <v>#N/A</v>
      </c>
      <c r="CF327" s="10" t="e">
        <f t="shared" si="336"/>
        <v>#N/A</v>
      </c>
      <c r="CG327" s="10" t="e">
        <f t="shared" si="337"/>
        <v>#N/A</v>
      </c>
      <c r="CH327" s="10" t="e">
        <f t="shared" si="338"/>
        <v>#N/A</v>
      </c>
      <c r="CI327" s="10" t="e">
        <f t="shared" si="339"/>
        <v>#N/A</v>
      </c>
      <c r="CK327" s="40" t="str">
        <f t="shared" si="340"/>
        <v/>
      </c>
      <c r="CL327" s="40" t="str">
        <f t="shared" si="341"/>
        <v/>
      </c>
      <c r="CM327" s="40" t="str">
        <f t="shared" si="342"/>
        <v/>
      </c>
      <c r="CN327" s="40" t="str">
        <f t="shared" si="343"/>
        <v/>
      </c>
      <c r="CO327" s="40" t="str">
        <f t="shared" si="344"/>
        <v/>
      </c>
      <c r="CP327" s="40" t="str">
        <f t="shared" si="345"/>
        <v/>
      </c>
      <c r="CR327" s="9" t="str">
        <f t="shared" si="346"/>
        <v/>
      </c>
      <c r="CS327" s="9" t="str">
        <f t="shared" si="347"/>
        <v/>
      </c>
      <c r="CT327" s="9" t="str">
        <f t="shared" si="348"/>
        <v/>
      </c>
      <c r="CU327" s="9" t="str">
        <f t="shared" si="349"/>
        <v/>
      </c>
      <c r="CV327" s="9" t="str">
        <f t="shared" si="350"/>
        <v/>
      </c>
      <c r="CW327" s="9" t="str">
        <f t="shared" si="351"/>
        <v/>
      </c>
      <c r="CY327" s="9" t="str">
        <f t="shared" si="352"/>
        <v/>
      </c>
      <c r="CZ327" s="9" t="str">
        <f t="shared" si="353"/>
        <v/>
      </c>
      <c r="DA327" s="9" t="str">
        <f t="shared" si="354"/>
        <v/>
      </c>
      <c r="DB327" s="9" t="str">
        <f t="shared" si="355"/>
        <v/>
      </c>
      <c r="DC327" s="9" t="str">
        <f t="shared" si="356"/>
        <v/>
      </c>
      <c r="DD327" s="9" t="str">
        <f t="shared" si="357"/>
        <v/>
      </c>
      <c r="DF327" s="9" t="str">
        <f>IF($A327=2,IF(ISNUMBER(CR327/Ukraine!CR327),100*CR327/Ukraine!CR327,""),"")</f>
        <v/>
      </c>
      <c r="DG327" s="9" t="str">
        <f>IF($A327=2,IF(ISNUMBER(CS327/Ukraine!CS327),100*CS327/Ukraine!CS327,""),"")</f>
        <v/>
      </c>
      <c r="DH327" s="9" t="str">
        <f>IF($A327=2,IF(ISNUMBER(CT327/Ukraine!CT327),100*CT327/Ukraine!CT327,""),"")</f>
        <v/>
      </c>
      <c r="DI327" s="9" t="str">
        <f>IF($A327=2,IF(ISNUMBER(CU327/Ukraine!CU327),100*CU327/Ukraine!CU327,""),"")</f>
        <v/>
      </c>
      <c r="DJ327" s="9" t="str">
        <f>IF($A327=2,IF(ISNUMBER(CV327/Ukraine!CV327),100*CV327/Ukraine!CV327,""),"")</f>
        <v/>
      </c>
      <c r="DK327" s="9" t="str">
        <f>IF($A327=2,IF(ISNUMBER(CW327/Ukraine!CW327),100*CW327/Ukraine!CW327,""),"")</f>
        <v/>
      </c>
      <c r="DM327" s="40" t="str">
        <f t="shared" si="358"/>
        <v/>
      </c>
      <c r="DN327" s="40" t="str">
        <f t="shared" si="359"/>
        <v/>
      </c>
      <c r="DO327" s="40" t="str">
        <f t="shared" si="360"/>
        <v/>
      </c>
      <c r="DP327" s="40" t="str">
        <f t="shared" si="361"/>
        <v/>
      </c>
      <c r="DQ327" s="40" t="str">
        <f t="shared" si="362"/>
        <v/>
      </c>
      <c r="DR327" s="40" t="str">
        <f t="shared" si="315"/>
        <v/>
      </c>
      <c r="DT327" s="40" t="str">
        <f t="shared" si="363"/>
        <v/>
      </c>
      <c r="DU327" s="40" t="str">
        <f t="shared" si="364"/>
        <v/>
      </c>
      <c r="DV327" s="40" t="str">
        <f t="shared" si="365"/>
        <v/>
      </c>
      <c r="DW327" s="40" t="str">
        <f t="shared" si="366"/>
        <v/>
      </c>
      <c r="DX327" s="40" t="str">
        <f t="shared" si="367"/>
        <v/>
      </c>
      <c r="DY327" s="40" t="str">
        <f t="shared" si="368"/>
        <v/>
      </c>
    </row>
    <row r="328" spans="1:129" x14ac:dyDescent="0.2">
      <c r="A328" s="39">
        <f>'Industry selection'!C328</f>
        <v>1</v>
      </c>
      <c r="B328" s="2">
        <v>85.3</v>
      </c>
      <c r="C328" s="2" t="s">
        <v>667</v>
      </c>
      <c r="E328" s="30" t="s">
        <v>666</v>
      </c>
      <c r="F328" s="31">
        <v>85.3</v>
      </c>
      <c r="G328" s="32" t="s">
        <v>667</v>
      </c>
      <c r="H328" s="157">
        <f>[1]Ternopil!$F$326</f>
        <v>3</v>
      </c>
      <c r="I328" s="157" t="str">
        <f>[1]Ternopil!$G$326</f>
        <v>к</v>
      </c>
      <c r="J328" s="157" t="str">
        <f>[1]Ternopil!$H$326</f>
        <v>к</v>
      </c>
      <c r="K328" s="157" t="str">
        <f>[1]Ternopil!$I$326</f>
        <v>к</v>
      </c>
      <c r="L328" s="157" t="str">
        <f>[1]Ternopil!$J$326</f>
        <v>к</v>
      </c>
      <c r="M328" s="11"/>
      <c r="N328" s="33" t="s">
        <v>1050</v>
      </c>
      <c r="O328" s="36">
        <v>85.3</v>
      </c>
      <c r="P328" s="35" t="s">
        <v>667</v>
      </c>
      <c r="Q328" s="157">
        <f>[2]Ternopil!$F$326</f>
        <v>4</v>
      </c>
      <c r="R328" s="157">
        <f>[2]Ternopil!$G$326</f>
        <v>9</v>
      </c>
      <c r="S328" s="157">
        <f>[2]Ternopil!$H$326</f>
        <v>8</v>
      </c>
      <c r="T328" s="157">
        <f>[2]Ternopil!$I$326</f>
        <v>268.8</v>
      </c>
      <c r="U328" s="157">
        <f>[2]Ternopil!$J$326</f>
        <v>80.8</v>
      </c>
      <c r="V328" s="11"/>
      <c r="W328" s="36" t="s">
        <v>1395</v>
      </c>
      <c r="X328" s="36">
        <v>85.3</v>
      </c>
      <c r="Y328" s="36" t="s">
        <v>667</v>
      </c>
      <c r="Z328" s="157">
        <f>[3]Ternopil!$F$326</f>
        <v>3</v>
      </c>
      <c r="AA328" s="157" t="str">
        <f>[3]Ternopil!$G$326</f>
        <v>к</v>
      </c>
      <c r="AB328" s="157" t="str">
        <f>[3]Ternopil!$H$326</f>
        <v>к</v>
      </c>
      <c r="AC328" s="157" t="str">
        <f>[3]Ternopil!$I$326</f>
        <v>к</v>
      </c>
      <c r="AD328" s="157" t="str">
        <f>[3]Ternopil!$J$326</f>
        <v>к</v>
      </c>
      <c r="AE328" s="11"/>
      <c r="AF328" s="37" t="s">
        <v>1395</v>
      </c>
      <c r="AG328" s="37">
        <v>85.3</v>
      </c>
      <c r="AH328" s="37" t="s">
        <v>667</v>
      </c>
      <c r="AI328" s="157">
        <f>[4]Ternopil!$F$326</f>
        <v>3</v>
      </c>
      <c r="AJ328" s="157" t="str">
        <f>[4]Ternopil!$G$326</f>
        <v>к</v>
      </c>
      <c r="AK328" s="157" t="str">
        <f>[4]Ternopil!$H$326</f>
        <v>к</v>
      </c>
      <c r="AL328" s="157" t="str">
        <f>[4]Ternopil!$I$326</f>
        <v>к</v>
      </c>
      <c r="AM328" s="157" t="str">
        <f>[4]Ternopil!$J$326</f>
        <v>к</v>
      </c>
      <c r="AN328" s="11"/>
      <c r="AO328" s="11" t="s">
        <v>1395</v>
      </c>
      <c r="AP328" s="11">
        <v>85.3</v>
      </c>
      <c r="AQ328" s="11" t="s">
        <v>667</v>
      </c>
      <c r="AR328" s="157">
        <f>[5]Ternopil!$F$326</f>
        <v>1</v>
      </c>
      <c r="AS328" s="157" t="str">
        <f>[5]Ternopil!$G$326</f>
        <v>к</v>
      </c>
      <c r="AT328" s="157" t="str">
        <f>[5]Ternopil!$H$326</f>
        <v>к</v>
      </c>
      <c r="AU328" s="157" t="str">
        <f>[5]Ternopil!$I$326</f>
        <v>к</v>
      </c>
      <c r="AV328" s="157" t="str">
        <f>[5]Ternopil!$J$326</f>
        <v>к</v>
      </c>
      <c r="AW328" s="11"/>
      <c r="AX328" s="33" t="s">
        <v>1395</v>
      </c>
      <c r="AY328" s="33">
        <v>85.3</v>
      </c>
      <c r="AZ328" s="33" t="s">
        <v>667</v>
      </c>
      <c r="BA328" s="157">
        <f>[6]Ternopil!$F$326</f>
        <v>1</v>
      </c>
      <c r="BB328" s="157" t="str">
        <f>[6]Ternopil!$G$326</f>
        <v>к</v>
      </c>
      <c r="BC328" s="157" t="str">
        <f>[6]Ternopil!$H$326</f>
        <v>к</v>
      </c>
      <c r="BD328" s="157" t="str">
        <f>[6]Ternopil!$I$326</f>
        <v>к</v>
      </c>
      <c r="BE328" s="157" t="str">
        <f>[6]Ternopil!$J$326</f>
        <v>к</v>
      </c>
      <c r="BG328" s="2">
        <v>85.3</v>
      </c>
      <c r="BH328" s="2" t="s">
        <v>667</v>
      </c>
      <c r="BI328" s="1">
        <f t="shared" si="316"/>
        <v>3</v>
      </c>
      <c r="BJ328" s="1">
        <f t="shared" si="317"/>
        <v>4</v>
      </c>
      <c r="BK328" s="1">
        <f t="shared" si="318"/>
        <v>3</v>
      </c>
      <c r="BL328" s="1">
        <f t="shared" si="319"/>
        <v>3</v>
      </c>
      <c r="BM328" s="1">
        <f t="shared" si="320"/>
        <v>1</v>
      </c>
      <c r="BN328" s="1">
        <f t="shared" si="321"/>
        <v>1</v>
      </c>
      <c r="BP328" s="1" t="str">
        <f t="shared" si="322"/>
        <v>к</v>
      </c>
      <c r="BQ328" s="1">
        <f t="shared" si="323"/>
        <v>8</v>
      </c>
      <c r="BR328" s="1" t="str">
        <f t="shared" si="324"/>
        <v>к</v>
      </c>
      <c r="BS328" s="1" t="str">
        <f t="shared" si="325"/>
        <v>к</v>
      </c>
      <c r="BT328" s="1" t="str">
        <f t="shared" si="326"/>
        <v>к</v>
      </c>
      <c r="BU328" s="1" t="str">
        <f t="shared" si="327"/>
        <v>к</v>
      </c>
      <c r="BW328" s="40" t="str">
        <f t="shared" si="328"/>
        <v/>
      </c>
      <c r="BX328" s="40" t="str">
        <f t="shared" si="329"/>
        <v/>
      </c>
      <c r="BY328" s="40" t="str">
        <f t="shared" si="330"/>
        <v/>
      </c>
      <c r="BZ328" s="40" t="str">
        <f t="shared" si="331"/>
        <v/>
      </c>
      <c r="CA328" s="40" t="str">
        <f t="shared" si="332"/>
        <v/>
      </c>
      <c r="CB328" s="40" t="str">
        <f t="shared" si="333"/>
        <v/>
      </c>
      <c r="CD328" s="10" t="str">
        <f t="shared" si="334"/>
        <v>к</v>
      </c>
      <c r="CE328" s="10">
        <f t="shared" si="335"/>
        <v>80.8</v>
      </c>
      <c r="CF328" s="10" t="str">
        <f t="shared" si="336"/>
        <v>к</v>
      </c>
      <c r="CG328" s="10" t="str">
        <f t="shared" si="337"/>
        <v>к</v>
      </c>
      <c r="CH328" s="10" t="str">
        <f t="shared" si="338"/>
        <v>к</v>
      </c>
      <c r="CI328" s="10" t="str">
        <f t="shared" si="339"/>
        <v>к</v>
      </c>
      <c r="CK328" s="40" t="str">
        <f t="shared" si="340"/>
        <v/>
      </c>
      <c r="CL328" s="40" t="str">
        <f t="shared" si="341"/>
        <v/>
      </c>
      <c r="CM328" s="40" t="str">
        <f t="shared" si="342"/>
        <v/>
      </c>
      <c r="CN328" s="40" t="str">
        <f t="shared" si="343"/>
        <v/>
      </c>
      <c r="CO328" s="40" t="str">
        <f t="shared" si="344"/>
        <v/>
      </c>
      <c r="CP328" s="40" t="str">
        <f t="shared" si="345"/>
        <v/>
      </c>
      <c r="CR328" s="9" t="str">
        <f t="shared" si="346"/>
        <v/>
      </c>
      <c r="CS328" s="9" t="str">
        <f t="shared" si="347"/>
        <v/>
      </c>
      <c r="CT328" s="9" t="str">
        <f t="shared" si="348"/>
        <v/>
      </c>
      <c r="CU328" s="9" t="str">
        <f t="shared" si="349"/>
        <v/>
      </c>
      <c r="CV328" s="9" t="str">
        <f t="shared" si="350"/>
        <v/>
      </c>
      <c r="CW328" s="9" t="str">
        <f t="shared" si="351"/>
        <v/>
      </c>
      <c r="CY328" s="9" t="str">
        <f t="shared" si="352"/>
        <v/>
      </c>
      <c r="CZ328" s="9" t="str">
        <f t="shared" si="353"/>
        <v/>
      </c>
      <c r="DA328" s="9" t="str">
        <f t="shared" si="354"/>
        <v/>
      </c>
      <c r="DB328" s="9" t="str">
        <f t="shared" si="355"/>
        <v/>
      </c>
      <c r="DC328" s="9" t="str">
        <f t="shared" si="356"/>
        <v/>
      </c>
      <c r="DD328" s="9" t="str">
        <f t="shared" si="357"/>
        <v/>
      </c>
      <c r="DF328" s="9" t="str">
        <f>IF($A328=2,IF(ISNUMBER(CR328/Ukraine!CR328),100*CR328/Ukraine!CR328,""),"")</f>
        <v/>
      </c>
      <c r="DG328" s="9" t="str">
        <f>IF($A328=2,IF(ISNUMBER(CS328/Ukraine!CS328),100*CS328/Ukraine!CS328,""),"")</f>
        <v/>
      </c>
      <c r="DH328" s="9" t="str">
        <f>IF($A328=2,IF(ISNUMBER(CT328/Ukraine!CT328),100*CT328/Ukraine!CT328,""),"")</f>
        <v/>
      </c>
      <c r="DI328" s="9" t="str">
        <f>IF($A328=2,IF(ISNUMBER(CU328/Ukraine!CU328),100*CU328/Ukraine!CU328,""),"")</f>
        <v/>
      </c>
      <c r="DJ328" s="9" t="str">
        <f>IF($A328=2,IF(ISNUMBER(CV328/Ukraine!CV328),100*CV328/Ukraine!CV328,""),"")</f>
        <v/>
      </c>
      <c r="DK328" s="9" t="str">
        <f>IF($A328=2,IF(ISNUMBER(CW328/Ukraine!CW328),100*CW328/Ukraine!CW328,""),"")</f>
        <v/>
      </c>
      <c r="DM328" s="40" t="str">
        <f t="shared" si="358"/>
        <v/>
      </c>
      <c r="DN328" s="40" t="str">
        <f t="shared" si="359"/>
        <v/>
      </c>
      <c r="DO328" s="40" t="str">
        <f t="shared" si="360"/>
        <v/>
      </c>
      <c r="DP328" s="40" t="str">
        <f t="shared" si="361"/>
        <v/>
      </c>
      <c r="DQ328" s="40" t="str">
        <f t="shared" si="362"/>
        <v/>
      </c>
      <c r="DR328" s="40" t="str">
        <f t="shared" si="315"/>
        <v/>
      </c>
      <c r="DT328" s="40" t="str">
        <f t="shared" si="363"/>
        <v/>
      </c>
      <c r="DU328" s="40" t="str">
        <f t="shared" si="364"/>
        <v/>
      </c>
      <c r="DV328" s="40" t="str">
        <f t="shared" si="365"/>
        <v/>
      </c>
      <c r="DW328" s="40" t="str">
        <f t="shared" si="366"/>
        <v/>
      </c>
      <c r="DX328" s="40" t="str">
        <f t="shared" si="367"/>
        <v/>
      </c>
      <c r="DY328" s="40" t="str">
        <f t="shared" si="368"/>
        <v/>
      </c>
    </row>
    <row r="329" spans="1:129" x14ac:dyDescent="0.2">
      <c r="A329" s="39">
        <f>'Industry selection'!C329</f>
        <v>1</v>
      </c>
      <c r="B329" s="2">
        <v>85.4</v>
      </c>
      <c r="C329" s="2" t="s">
        <v>669</v>
      </c>
      <c r="E329" s="30" t="s">
        <v>668</v>
      </c>
      <c r="F329" s="31">
        <v>85.4</v>
      </c>
      <c r="G329" s="32" t="s">
        <v>669</v>
      </c>
      <c r="H329" s="157" t="e">
        <f>[1]Ternopil!$F$327</f>
        <v>#N/A</v>
      </c>
      <c r="I329" s="157" t="e">
        <f>[1]Ternopil!$G$327</f>
        <v>#N/A</v>
      </c>
      <c r="J329" s="157" t="e">
        <f>[1]Ternopil!$H$327</f>
        <v>#N/A</v>
      </c>
      <c r="K329" s="157" t="e">
        <f>[1]Ternopil!$I$327</f>
        <v>#N/A</v>
      </c>
      <c r="L329" s="157" t="e">
        <f>[1]Ternopil!$J$327</f>
        <v>#N/A</v>
      </c>
      <c r="M329" s="11"/>
      <c r="N329" s="33" t="s">
        <v>1051</v>
      </c>
      <c r="O329" s="36">
        <v>85.4</v>
      </c>
      <c r="P329" s="35" t="s">
        <v>669</v>
      </c>
      <c r="Q329" s="157" t="e">
        <f>[2]Ternopil!$F$327</f>
        <v>#N/A</v>
      </c>
      <c r="R329" s="157" t="e">
        <f>[2]Ternopil!$G$327</f>
        <v>#N/A</v>
      </c>
      <c r="S329" s="157" t="e">
        <f>[2]Ternopil!$H$327</f>
        <v>#N/A</v>
      </c>
      <c r="T329" s="157" t="e">
        <f>[2]Ternopil!$I$327</f>
        <v>#N/A</v>
      </c>
      <c r="U329" s="157" t="e">
        <f>[2]Ternopil!$J$327</f>
        <v>#N/A</v>
      </c>
      <c r="V329" s="11"/>
      <c r="W329" s="36" t="s">
        <v>1396</v>
      </c>
      <c r="X329" s="36">
        <v>85.4</v>
      </c>
      <c r="Y329" s="36" t="s">
        <v>669</v>
      </c>
      <c r="Z329" s="157" t="e">
        <f>[3]Ternopil!$F$327</f>
        <v>#N/A</v>
      </c>
      <c r="AA329" s="157" t="e">
        <f>[3]Ternopil!$G$327</f>
        <v>#N/A</v>
      </c>
      <c r="AB329" s="157" t="e">
        <f>[3]Ternopil!$H$327</f>
        <v>#N/A</v>
      </c>
      <c r="AC329" s="157" t="e">
        <f>[3]Ternopil!$I$327</f>
        <v>#N/A</v>
      </c>
      <c r="AD329" s="157" t="e">
        <f>[3]Ternopil!$J$327</f>
        <v>#N/A</v>
      </c>
      <c r="AE329" s="11"/>
      <c r="AF329" s="37" t="s">
        <v>1396</v>
      </c>
      <c r="AG329" s="37">
        <v>85.4</v>
      </c>
      <c r="AH329" s="37" t="s">
        <v>669</v>
      </c>
      <c r="AI329" s="157" t="e">
        <f>[4]Ternopil!$F$327</f>
        <v>#N/A</v>
      </c>
      <c r="AJ329" s="157" t="e">
        <f>[4]Ternopil!$G$327</f>
        <v>#N/A</v>
      </c>
      <c r="AK329" s="157" t="e">
        <f>[4]Ternopil!$H$327</f>
        <v>#N/A</v>
      </c>
      <c r="AL329" s="157" t="e">
        <f>[4]Ternopil!$I$327</f>
        <v>#N/A</v>
      </c>
      <c r="AM329" s="157" t="e">
        <f>[4]Ternopil!$J$327</f>
        <v>#N/A</v>
      </c>
      <c r="AN329" s="11"/>
      <c r="AO329" s="11" t="s">
        <v>1396</v>
      </c>
      <c r="AP329" s="11">
        <v>85.4</v>
      </c>
      <c r="AQ329" s="11" t="s">
        <v>669</v>
      </c>
      <c r="AR329" s="157" t="e">
        <f>[5]Ternopil!$F$327</f>
        <v>#N/A</v>
      </c>
      <c r="AS329" s="157" t="e">
        <f>[5]Ternopil!$G$327</f>
        <v>#N/A</v>
      </c>
      <c r="AT329" s="157" t="e">
        <f>[5]Ternopil!$H$327</f>
        <v>#N/A</v>
      </c>
      <c r="AU329" s="157" t="e">
        <f>[5]Ternopil!$I$327</f>
        <v>#N/A</v>
      </c>
      <c r="AV329" s="157" t="e">
        <f>[5]Ternopil!$J$327</f>
        <v>#N/A</v>
      </c>
      <c r="AW329" s="11"/>
      <c r="AX329" s="33" t="s">
        <v>1396</v>
      </c>
      <c r="AY329" s="33">
        <v>85.4</v>
      </c>
      <c r="AZ329" s="33" t="s">
        <v>669</v>
      </c>
      <c r="BA329" s="157" t="e">
        <f>[6]Ternopil!$F$327</f>
        <v>#N/A</v>
      </c>
      <c r="BB329" s="157" t="e">
        <f>[6]Ternopil!$G$327</f>
        <v>#N/A</v>
      </c>
      <c r="BC329" s="157" t="e">
        <f>[6]Ternopil!$H$327</f>
        <v>#N/A</v>
      </c>
      <c r="BD329" s="157" t="e">
        <f>[6]Ternopil!$I$327</f>
        <v>#N/A</v>
      </c>
      <c r="BE329" s="157" t="e">
        <f>[6]Ternopil!$J$327</f>
        <v>#N/A</v>
      </c>
      <c r="BG329" s="2">
        <v>85.4</v>
      </c>
      <c r="BH329" s="2" t="s">
        <v>669</v>
      </c>
      <c r="BI329" s="1" t="e">
        <f t="shared" si="316"/>
        <v>#N/A</v>
      </c>
      <c r="BJ329" s="1" t="e">
        <f t="shared" si="317"/>
        <v>#N/A</v>
      </c>
      <c r="BK329" s="1" t="e">
        <f t="shared" si="318"/>
        <v>#N/A</v>
      </c>
      <c r="BL329" s="1" t="e">
        <f t="shared" si="319"/>
        <v>#N/A</v>
      </c>
      <c r="BM329" s="1" t="e">
        <f t="shared" si="320"/>
        <v>#N/A</v>
      </c>
      <c r="BN329" s="1" t="e">
        <f t="shared" si="321"/>
        <v>#N/A</v>
      </c>
      <c r="BP329" s="1" t="e">
        <f t="shared" si="322"/>
        <v>#N/A</v>
      </c>
      <c r="BQ329" s="1" t="e">
        <f t="shared" si="323"/>
        <v>#N/A</v>
      </c>
      <c r="BR329" s="1" t="e">
        <f t="shared" si="324"/>
        <v>#N/A</v>
      </c>
      <c r="BS329" s="1" t="e">
        <f t="shared" si="325"/>
        <v>#N/A</v>
      </c>
      <c r="BT329" s="1" t="e">
        <f t="shared" si="326"/>
        <v>#N/A</v>
      </c>
      <c r="BU329" s="1" t="e">
        <f t="shared" si="327"/>
        <v>#N/A</v>
      </c>
      <c r="BW329" s="40" t="str">
        <f t="shared" si="328"/>
        <v/>
      </c>
      <c r="BX329" s="40" t="str">
        <f t="shared" si="329"/>
        <v/>
      </c>
      <c r="BY329" s="40" t="str">
        <f t="shared" si="330"/>
        <v/>
      </c>
      <c r="BZ329" s="40" t="str">
        <f t="shared" si="331"/>
        <v/>
      </c>
      <c r="CA329" s="40" t="str">
        <f t="shared" si="332"/>
        <v/>
      </c>
      <c r="CB329" s="40" t="str">
        <f t="shared" si="333"/>
        <v/>
      </c>
      <c r="CD329" s="10" t="e">
        <f t="shared" si="334"/>
        <v>#N/A</v>
      </c>
      <c r="CE329" s="10" t="e">
        <f t="shared" si="335"/>
        <v>#N/A</v>
      </c>
      <c r="CF329" s="10" t="e">
        <f t="shared" si="336"/>
        <v>#N/A</v>
      </c>
      <c r="CG329" s="10" t="e">
        <f t="shared" si="337"/>
        <v>#N/A</v>
      </c>
      <c r="CH329" s="10" t="e">
        <f t="shared" si="338"/>
        <v>#N/A</v>
      </c>
      <c r="CI329" s="10" t="e">
        <f t="shared" si="339"/>
        <v>#N/A</v>
      </c>
      <c r="CK329" s="40" t="str">
        <f t="shared" si="340"/>
        <v/>
      </c>
      <c r="CL329" s="40" t="str">
        <f t="shared" si="341"/>
        <v/>
      </c>
      <c r="CM329" s="40" t="str">
        <f t="shared" si="342"/>
        <v/>
      </c>
      <c r="CN329" s="40" t="str">
        <f t="shared" si="343"/>
        <v/>
      </c>
      <c r="CO329" s="40" t="str">
        <f t="shared" si="344"/>
        <v/>
      </c>
      <c r="CP329" s="40" t="str">
        <f t="shared" si="345"/>
        <v/>
      </c>
      <c r="CR329" s="9" t="str">
        <f t="shared" si="346"/>
        <v/>
      </c>
      <c r="CS329" s="9" t="str">
        <f t="shared" si="347"/>
        <v/>
      </c>
      <c r="CT329" s="9" t="str">
        <f t="shared" si="348"/>
        <v/>
      </c>
      <c r="CU329" s="9" t="str">
        <f t="shared" si="349"/>
        <v/>
      </c>
      <c r="CV329" s="9" t="str">
        <f t="shared" si="350"/>
        <v/>
      </c>
      <c r="CW329" s="9" t="str">
        <f t="shared" si="351"/>
        <v/>
      </c>
      <c r="CY329" s="9" t="str">
        <f t="shared" si="352"/>
        <v/>
      </c>
      <c r="CZ329" s="9" t="str">
        <f t="shared" si="353"/>
        <v/>
      </c>
      <c r="DA329" s="9" t="str">
        <f t="shared" si="354"/>
        <v/>
      </c>
      <c r="DB329" s="9" t="str">
        <f t="shared" si="355"/>
        <v/>
      </c>
      <c r="DC329" s="9" t="str">
        <f t="shared" si="356"/>
        <v/>
      </c>
      <c r="DD329" s="9" t="str">
        <f t="shared" si="357"/>
        <v/>
      </c>
      <c r="DF329" s="9" t="str">
        <f>IF($A329=2,IF(ISNUMBER(CR329/Ukraine!CR329),100*CR329/Ukraine!CR329,""),"")</f>
        <v/>
      </c>
      <c r="DG329" s="9" t="str">
        <f>IF($A329=2,IF(ISNUMBER(CS329/Ukraine!CS329),100*CS329/Ukraine!CS329,""),"")</f>
        <v/>
      </c>
      <c r="DH329" s="9" t="str">
        <f>IF($A329=2,IF(ISNUMBER(CT329/Ukraine!CT329),100*CT329/Ukraine!CT329,""),"")</f>
        <v/>
      </c>
      <c r="DI329" s="9" t="str">
        <f>IF($A329=2,IF(ISNUMBER(CU329/Ukraine!CU329),100*CU329/Ukraine!CU329,""),"")</f>
        <v/>
      </c>
      <c r="DJ329" s="9" t="str">
        <f>IF($A329=2,IF(ISNUMBER(CV329/Ukraine!CV329),100*CV329/Ukraine!CV329,""),"")</f>
        <v/>
      </c>
      <c r="DK329" s="9" t="str">
        <f>IF($A329=2,IF(ISNUMBER(CW329/Ukraine!CW329),100*CW329/Ukraine!CW329,""),"")</f>
        <v/>
      </c>
      <c r="DM329" s="40" t="str">
        <f t="shared" si="358"/>
        <v/>
      </c>
      <c r="DN329" s="40" t="str">
        <f t="shared" si="359"/>
        <v/>
      </c>
      <c r="DO329" s="40" t="str">
        <f t="shared" si="360"/>
        <v/>
      </c>
      <c r="DP329" s="40" t="str">
        <f t="shared" si="361"/>
        <v/>
      </c>
      <c r="DQ329" s="40" t="str">
        <f t="shared" si="362"/>
        <v/>
      </c>
      <c r="DR329" s="40" t="str">
        <f t="shared" si="315"/>
        <v/>
      </c>
      <c r="DT329" s="40" t="str">
        <f t="shared" si="363"/>
        <v/>
      </c>
      <c r="DU329" s="40" t="str">
        <f t="shared" si="364"/>
        <v/>
      </c>
      <c r="DV329" s="40" t="str">
        <f t="shared" si="365"/>
        <v/>
      </c>
      <c r="DW329" s="40" t="str">
        <f t="shared" si="366"/>
        <v/>
      </c>
      <c r="DX329" s="40" t="str">
        <f t="shared" si="367"/>
        <v/>
      </c>
      <c r="DY329" s="40" t="str">
        <f t="shared" si="368"/>
        <v/>
      </c>
    </row>
    <row r="330" spans="1:129" x14ac:dyDescent="0.2">
      <c r="A330" s="39">
        <f>'Industry selection'!C330</f>
        <v>2</v>
      </c>
      <c r="B330" s="2">
        <v>85.5</v>
      </c>
      <c r="C330" s="2" t="s">
        <v>671</v>
      </c>
      <c r="E330" s="30" t="s">
        <v>670</v>
      </c>
      <c r="F330" s="31">
        <v>85.5</v>
      </c>
      <c r="G330" s="32" t="s">
        <v>671</v>
      </c>
      <c r="H330" s="157">
        <f>[1]Ternopil!$F$328</f>
        <v>17</v>
      </c>
      <c r="I330" s="157">
        <f>[1]Ternopil!$G$328</f>
        <v>101</v>
      </c>
      <c r="J330" s="157">
        <f>[1]Ternopil!$H$328</f>
        <v>98</v>
      </c>
      <c r="K330" s="157">
        <f>[1]Ternopil!$I$328</f>
        <v>4300.1000000000004</v>
      </c>
      <c r="L330" s="157">
        <f>[1]Ternopil!$J$328</f>
        <v>1826.1</v>
      </c>
      <c r="M330" s="11"/>
      <c r="N330" s="33" t="s">
        <v>1052</v>
      </c>
      <c r="O330" s="36">
        <v>85.5</v>
      </c>
      <c r="P330" s="35" t="s">
        <v>671</v>
      </c>
      <c r="Q330" s="157">
        <f>[2]Ternopil!$F$328</f>
        <v>17</v>
      </c>
      <c r="R330" s="157">
        <f>[2]Ternopil!$G$328</f>
        <v>92</v>
      </c>
      <c r="S330" s="157">
        <f>[2]Ternopil!$H$328</f>
        <v>85</v>
      </c>
      <c r="T330" s="157">
        <f>[2]Ternopil!$I$328</f>
        <v>4479.8999999999996</v>
      </c>
      <c r="U330" s="157">
        <f>[2]Ternopil!$J$328</f>
        <v>1487.4</v>
      </c>
      <c r="V330" s="11"/>
      <c r="W330" s="36" t="s">
        <v>1397</v>
      </c>
      <c r="X330" s="36">
        <v>85.5</v>
      </c>
      <c r="Y330" s="36" t="s">
        <v>671</v>
      </c>
      <c r="Z330" s="157">
        <f>[3]Ternopil!$F$328</f>
        <v>16</v>
      </c>
      <c r="AA330" s="157">
        <f>[3]Ternopil!$G$328</f>
        <v>96</v>
      </c>
      <c r="AB330" s="157">
        <f>[3]Ternopil!$H$328</f>
        <v>89</v>
      </c>
      <c r="AC330" s="157">
        <f>[3]Ternopil!$I$328</f>
        <v>6245.4</v>
      </c>
      <c r="AD330" s="157">
        <f>[3]Ternopil!$J$328</f>
        <v>1799.9</v>
      </c>
      <c r="AE330" s="11"/>
      <c r="AF330" s="37" t="s">
        <v>1397</v>
      </c>
      <c r="AG330" s="37">
        <v>85.5</v>
      </c>
      <c r="AH330" s="37" t="s">
        <v>671</v>
      </c>
      <c r="AI330" s="157">
        <f>[4]Ternopil!$F$328</f>
        <v>16</v>
      </c>
      <c r="AJ330" s="157">
        <f>[4]Ternopil!$G$328</f>
        <v>109</v>
      </c>
      <c r="AK330" s="157">
        <f>[4]Ternopil!$H$328</f>
        <v>102</v>
      </c>
      <c r="AL330" s="157">
        <f>[4]Ternopil!$I$328</f>
        <v>6906.8</v>
      </c>
      <c r="AM330" s="157">
        <f>[4]Ternopil!$J$328</f>
        <v>2173.8000000000002</v>
      </c>
      <c r="AN330" s="11"/>
      <c r="AO330" s="11" t="s">
        <v>1397</v>
      </c>
      <c r="AP330" s="11">
        <v>85.5</v>
      </c>
      <c r="AQ330" s="11" t="s">
        <v>671</v>
      </c>
      <c r="AR330" s="157">
        <f>[5]Ternopil!$F$328</f>
        <v>12</v>
      </c>
      <c r="AS330" s="157">
        <f>[5]Ternopil!$G$328</f>
        <v>117</v>
      </c>
      <c r="AT330" s="157">
        <f>[5]Ternopil!$H$328</f>
        <v>114</v>
      </c>
      <c r="AU330" s="157">
        <f>[5]Ternopil!$I$328</f>
        <v>9002.7000000000007</v>
      </c>
      <c r="AV330" s="157">
        <f>[5]Ternopil!$J$328</f>
        <v>2890.3</v>
      </c>
      <c r="AW330" s="11"/>
      <c r="AX330" s="33" t="s">
        <v>1397</v>
      </c>
      <c r="AY330" s="33">
        <v>85.5</v>
      </c>
      <c r="AZ330" s="33" t="s">
        <v>671</v>
      </c>
      <c r="BA330" s="157">
        <f>[6]Ternopil!$F$328</f>
        <v>13</v>
      </c>
      <c r="BB330" s="157">
        <f>[6]Ternopil!$G$328</f>
        <v>101</v>
      </c>
      <c r="BC330" s="157">
        <f>[6]Ternopil!$H$328</f>
        <v>94</v>
      </c>
      <c r="BD330" s="157">
        <f>[6]Ternopil!$I$328</f>
        <v>10078.1</v>
      </c>
      <c r="BE330" s="157">
        <f>[6]Ternopil!$J$328</f>
        <v>3422.2</v>
      </c>
      <c r="BG330" s="2">
        <v>85.5</v>
      </c>
      <c r="BH330" s="2" t="s">
        <v>671</v>
      </c>
      <c r="BI330" s="1">
        <f t="shared" si="316"/>
        <v>17</v>
      </c>
      <c r="BJ330" s="1">
        <f t="shared" si="317"/>
        <v>17</v>
      </c>
      <c r="BK330" s="1">
        <f t="shared" si="318"/>
        <v>16</v>
      </c>
      <c r="BL330" s="1">
        <f t="shared" si="319"/>
        <v>16</v>
      </c>
      <c r="BM330" s="1">
        <f t="shared" si="320"/>
        <v>12</v>
      </c>
      <c r="BN330" s="1">
        <f t="shared" si="321"/>
        <v>13</v>
      </c>
      <c r="BP330" s="1">
        <f t="shared" si="322"/>
        <v>98</v>
      </c>
      <c r="BQ330" s="1">
        <f t="shared" si="323"/>
        <v>85</v>
      </c>
      <c r="BR330" s="1">
        <f t="shared" si="324"/>
        <v>89</v>
      </c>
      <c r="BS330" s="1">
        <f t="shared" si="325"/>
        <v>102</v>
      </c>
      <c r="BT330" s="1">
        <f t="shared" si="326"/>
        <v>114</v>
      </c>
      <c r="BU330" s="1">
        <f t="shared" si="327"/>
        <v>94</v>
      </c>
      <c r="BW330" s="40">
        <f t="shared" si="328"/>
        <v>1.1716601707276249E-3</v>
      </c>
      <c r="BX330" s="40">
        <f t="shared" si="329"/>
        <v>1.0531402163273904E-3</v>
      </c>
      <c r="BY330" s="40">
        <f t="shared" si="330"/>
        <v>1.1322146882593153E-3</v>
      </c>
      <c r="BZ330" s="40">
        <f t="shared" si="331"/>
        <v>1.4089954691126091E-3</v>
      </c>
      <c r="CA330" s="40">
        <f t="shared" si="332"/>
        <v>1.6400753859212476E-3</v>
      </c>
      <c r="CB330" s="40">
        <f t="shared" si="333"/>
        <v>1.3266904718219413E-3</v>
      </c>
      <c r="CD330" s="10">
        <f t="shared" si="334"/>
        <v>1826.1</v>
      </c>
      <c r="CE330" s="10">
        <f t="shared" si="335"/>
        <v>1487.4</v>
      </c>
      <c r="CF330" s="10">
        <f t="shared" si="336"/>
        <v>1799.9</v>
      </c>
      <c r="CG330" s="10">
        <f t="shared" si="337"/>
        <v>2173.8000000000002</v>
      </c>
      <c r="CH330" s="10">
        <f t="shared" si="338"/>
        <v>2890.3</v>
      </c>
      <c r="CI330" s="10">
        <f t="shared" si="339"/>
        <v>3422.2</v>
      </c>
      <c r="CK330" s="40">
        <f t="shared" si="340"/>
        <v>9.1435414331460967E-4</v>
      </c>
      <c r="CL330" s="40">
        <f t="shared" si="341"/>
        <v>7.1696111447590001E-4</v>
      </c>
      <c r="CM330" s="40">
        <f t="shared" si="342"/>
        <v>8.0737750785947178E-4</v>
      </c>
      <c r="CN330" s="40">
        <f t="shared" si="343"/>
        <v>8.2836636154270493E-4</v>
      </c>
      <c r="CO330" s="40">
        <f t="shared" si="344"/>
        <v>9.7032457848976776E-4</v>
      </c>
      <c r="CP330" s="40">
        <f t="shared" si="345"/>
        <v>7.9003157540726964E-4</v>
      </c>
      <c r="CR330" s="9">
        <f t="shared" si="346"/>
        <v>18.633673469387755</v>
      </c>
      <c r="CS330" s="9">
        <f t="shared" si="347"/>
        <v>17.498823529411766</v>
      </c>
      <c r="CT330" s="9">
        <f t="shared" si="348"/>
        <v>20.223595505617979</v>
      </c>
      <c r="CU330" s="9">
        <f t="shared" si="349"/>
        <v>21.311764705882354</v>
      </c>
      <c r="CV330" s="9">
        <f t="shared" si="350"/>
        <v>25.353508771929825</v>
      </c>
      <c r="CW330" s="9">
        <f t="shared" si="351"/>
        <v>36.4063829787234</v>
      </c>
      <c r="CY330" s="9">
        <f t="shared" si="352"/>
        <v>78.039193117469978</v>
      </c>
      <c r="CZ330" s="9">
        <f t="shared" si="353"/>
        <v>68.078410012311025</v>
      </c>
      <c r="DA330" s="9">
        <f t="shared" si="354"/>
        <v>71.309577258774723</v>
      </c>
      <c r="DB330" s="9">
        <f t="shared" si="355"/>
        <v>58.791272200783808</v>
      </c>
      <c r="DC330" s="9">
        <f t="shared" si="356"/>
        <v>59.163413268636198</v>
      </c>
      <c r="DD330" s="9">
        <f t="shared" si="357"/>
        <v>59.549050225884329</v>
      </c>
      <c r="DF330" s="9">
        <f>IF($A330=2,IF(ISNUMBER(CR330/Ukraine!CR330),100*CR330/Ukraine!CR330,""),"")</f>
        <v>70.79753471942135</v>
      </c>
      <c r="DG330" s="9">
        <f>IF($A330=2,IF(ISNUMBER(CS330/Ukraine!CS330),100*CS330/Ukraine!CS330,""),"")</f>
        <v>73.970732577603172</v>
      </c>
      <c r="DH330" s="9">
        <f>IF($A330=2,IF(ISNUMBER(CT330/Ukraine!CT330),100*CT330/Ukraine!CT330,""),"")</f>
        <v>81.55883967581407</v>
      </c>
      <c r="DI330" s="9">
        <f>IF($A330=2,IF(ISNUMBER(CU330/Ukraine!CU330),100*CU330/Ukraine!CU330,""),"")</f>
        <v>75.773418660864309</v>
      </c>
      <c r="DJ330" s="9">
        <f>IF($A330=2,IF(ISNUMBER(CV330/Ukraine!CV330),100*CV330/Ukraine!CV330,""),"")</f>
        <v>70.793998795642423</v>
      </c>
      <c r="DK330" s="9">
        <f>IF($A330=2,IF(ISNUMBER(CW330/Ukraine!CW330),100*CW330/Ukraine!CW330,""),"")</f>
        <v>78.677218637069387</v>
      </c>
      <c r="DM330" s="40">
        <f t="shared" si="358"/>
        <v>-0.13265306122448983</v>
      </c>
      <c r="DN330" s="40">
        <f t="shared" si="359"/>
        <v>4.705882352941182E-2</v>
      </c>
      <c r="DO330" s="40">
        <f t="shared" si="360"/>
        <v>0.14606741573033699</v>
      </c>
      <c r="DP330" s="40">
        <f t="shared" si="361"/>
        <v>0.11764705882352944</v>
      </c>
      <c r="DQ330" s="40">
        <f t="shared" si="362"/>
        <v>-0.17543859649122806</v>
      </c>
      <c r="DR330" s="40">
        <f t="shared" si="315"/>
        <v>-4.081632653061229E-2</v>
      </c>
      <c r="DT330" s="40">
        <f t="shared" si="363"/>
        <v>-6.0903178422675119E-2</v>
      </c>
      <c r="DU330" s="40">
        <f t="shared" si="364"/>
        <v>0.15571172379825748</v>
      </c>
      <c r="DV330" s="40">
        <f t="shared" si="365"/>
        <v>5.3806910841451838E-2</v>
      </c>
      <c r="DW330" s="40">
        <f t="shared" si="366"/>
        <v>0.18964849330059907</v>
      </c>
      <c r="DX330" s="40">
        <f t="shared" si="367"/>
        <v>0.43595047558193523</v>
      </c>
      <c r="DY330" s="40">
        <f t="shared" si="368"/>
        <v>0.95379526417769744</v>
      </c>
    </row>
    <row r="331" spans="1:129" x14ac:dyDescent="0.2">
      <c r="A331" s="39">
        <f>'Industry selection'!C331</f>
        <v>1</v>
      </c>
      <c r="B331" s="2">
        <v>85.6</v>
      </c>
      <c r="C331" s="2" t="s">
        <v>673</v>
      </c>
      <c r="E331" s="30" t="s">
        <v>672</v>
      </c>
      <c r="F331" s="31">
        <v>85.6</v>
      </c>
      <c r="G331" s="32" t="s">
        <v>673</v>
      </c>
      <c r="H331" s="157" t="e">
        <f>[1]Ternopil!$F$329</f>
        <v>#N/A</v>
      </c>
      <c r="I331" s="157" t="e">
        <f>[1]Ternopil!$G$329</f>
        <v>#N/A</v>
      </c>
      <c r="J331" s="157" t="e">
        <f>[1]Ternopil!$H$329</f>
        <v>#N/A</v>
      </c>
      <c r="K331" s="157" t="e">
        <f>[1]Ternopil!$I$329</f>
        <v>#N/A</v>
      </c>
      <c r="L331" s="157" t="e">
        <f>[1]Ternopil!$J$329</f>
        <v>#N/A</v>
      </c>
      <c r="M331" s="11"/>
      <c r="N331" s="33" t="s">
        <v>1053</v>
      </c>
      <c r="O331" s="36">
        <v>85.6</v>
      </c>
      <c r="P331" s="35" t="s">
        <v>673</v>
      </c>
      <c r="Q331" s="157">
        <f>[2]Ternopil!$F$329</f>
        <v>1</v>
      </c>
      <c r="R331" s="157" t="str">
        <f>[2]Ternopil!$G$329</f>
        <v>к</v>
      </c>
      <c r="S331" s="157" t="str">
        <f>[2]Ternopil!$H$329</f>
        <v>к</v>
      </c>
      <c r="T331" s="157" t="str">
        <f>[2]Ternopil!$I$329</f>
        <v>к</v>
      </c>
      <c r="U331" s="157" t="str">
        <f>[2]Ternopil!$J$329</f>
        <v>к</v>
      </c>
      <c r="V331" s="11"/>
      <c r="W331" s="36" t="s">
        <v>1398</v>
      </c>
      <c r="X331" s="36">
        <v>85.6</v>
      </c>
      <c r="Y331" s="36" t="s">
        <v>673</v>
      </c>
      <c r="Z331" s="157">
        <f>[3]Ternopil!$F$329</f>
        <v>1</v>
      </c>
      <c r="AA331" s="157" t="str">
        <f>[3]Ternopil!$G$329</f>
        <v>к</v>
      </c>
      <c r="AB331" s="157" t="str">
        <f>[3]Ternopil!$H$329</f>
        <v>к</v>
      </c>
      <c r="AC331" s="157" t="str">
        <f>[3]Ternopil!$I$329</f>
        <v>к</v>
      </c>
      <c r="AD331" s="157" t="str">
        <f>[3]Ternopil!$J$329</f>
        <v>к</v>
      </c>
      <c r="AE331" s="11"/>
      <c r="AF331" s="37" t="s">
        <v>1398</v>
      </c>
      <c r="AG331" s="37">
        <v>85.6</v>
      </c>
      <c r="AH331" s="37" t="s">
        <v>673</v>
      </c>
      <c r="AI331" s="157">
        <f>[4]Ternopil!$F$329</f>
        <v>2</v>
      </c>
      <c r="AJ331" s="157" t="str">
        <f>[4]Ternopil!$G$329</f>
        <v>к</v>
      </c>
      <c r="AK331" s="157" t="str">
        <f>[4]Ternopil!$H$329</f>
        <v>к</v>
      </c>
      <c r="AL331" s="157" t="str">
        <f>[4]Ternopil!$I$329</f>
        <v>к</v>
      </c>
      <c r="AM331" s="157" t="str">
        <f>[4]Ternopil!$J$329</f>
        <v>к</v>
      </c>
      <c r="AN331" s="11"/>
      <c r="AO331" s="11" t="s">
        <v>1398</v>
      </c>
      <c r="AP331" s="11">
        <v>85.6</v>
      </c>
      <c r="AQ331" s="11" t="s">
        <v>673</v>
      </c>
      <c r="AR331" s="157">
        <f>[5]Ternopil!$F$329</f>
        <v>1</v>
      </c>
      <c r="AS331" s="157" t="str">
        <f>[5]Ternopil!$G$329</f>
        <v>к</v>
      </c>
      <c r="AT331" s="157" t="str">
        <f>[5]Ternopil!$H$329</f>
        <v>к</v>
      </c>
      <c r="AU331" s="157" t="str">
        <f>[5]Ternopil!$I$329</f>
        <v>к</v>
      </c>
      <c r="AV331" s="157" t="str">
        <f>[5]Ternopil!$J$329</f>
        <v>к</v>
      </c>
      <c r="AW331" s="11"/>
      <c r="AX331" s="33" t="s">
        <v>1398</v>
      </c>
      <c r="AY331" s="33">
        <v>85.6</v>
      </c>
      <c r="AZ331" s="33" t="s">
        <v>673</v>
      </c>
      <c r="BA331" s="157">
        <f>[6]Ternopil!$F$329</f>
        <v>2</v>
      </c>
      <c r="BB331" s="157" t="str">
        <f>[6]Ternopil!$G$329</f>
        <v>к</v>
      </c>
      <c r="BC331" s="157" t="str">
        <f>[6]Ternopil!$H$329</f>
        <v>к</v>
      </c>
      <c r="BD331" s="157" t="str">
        <f>[6]Ternopil!$I$329</f>
        <v>к</v>
      </c>
      <c r="BE331" s="157" t="str">
        <f>[6]Ternopil!$J$329</f>
        <v>к</v>
      </c>
      <c r="BG331" s="2">
        <v>85.6</v>
      </c>
      <c r="BH331" s="2" t="s">
        <v>673</v>
      </c>
      <c r="BI331" s="1" t="e">
        <f t="shared" si="316"/>
        <v>#N/A</v>
      </c>
      <c r="BJ331" s="1">
        <f t="shared" si="317"/>
        <v>1</v>
      </c>
      <c r="BK331" s="1">
        <f t="shared" si="318"/>
        <v>1</v>
      </c>
      <c r="BL331" s="1">
        <f t="shared" si="319"/>
        <v>2</v>
      </c>
      <c r="BM331" s="1">
        <f t="shared" si="320"/>
        <v>1</v>
      </c>
      <c r="BN331" s="1">
        <f t="shared" si="321"/>
        <v>2</v>
      </c>
      <c r="BP331" s="1" t="e">
        <f t="shared" si="322"/>
        <v>#N/A</v>
      </c>
      <c r="BQ331" s="1" t="str">
        <f t="shared" si="323"/>
        <v>к</v>
      </c>
      <c r="BR331" s="1" t="str">
        <f t="shared" si="324"/>
        <v>к</v>
      </c>
      <c r="BS331" s="1" t="str">
        <f t="shared" si="325"/>
        <v>к</v>
      </c>
      <c r="BT331" s="1" t="str">
        <f t="shared" si="326"/>
        <v>к</v>
      </c>
      <c r="BU331" s="1" t="str">
        <f t="shared" si="327"/>
        <v>к</v>
      </c>
      <c r="BW331" s="40" t="str">
        <f t="shared" si="328"/>
        <v/>
      </c>
      <c r="BX331" s="40" t="str">
        <f t="shared" si="329"/>
        <v/>
      </c>
      <c r="BY331" s="40" t="str">
        <f t="shared" si="330"/>
        <v/>
      </c>
      <c r="BZ331" s="40" t="str">
        <f t="shared" si="331"/>
        <v/>
      </c>
      <c r="CA331" s="40" t="str">
        <f t="shared" si="332"/>
        <v/>
      </c>
      <c r="CB331" s="40" t="str">
        <f t="shared" si="333"/>
        <v/>
      </c>
      <c r="CD331" s="10" t="e">
        <f t="shared" si="334"/>
        <v>#N/A</v>
      </c>
      <c r="CE331" s="10" t="str">
        <f t="shared" si="335"/>
        <v>к</v>
      </c>
      <c r="CF331" s="10" t="str">
        <f t="shared" si="336"/>
        <v>к</v>
      </c>
      <c r="CG331" s="10" t="str">
        <f t="shared" si="337"/>
        <v>к</v>
      </c>
      <c r="CH331" s="10" t="str">
        <f t="shared" si="338"/>
        <v>к</v>
      </c>
      <c r="CI331" s="10" t="str">
        <f t="shared" si="339"/>
        <v>к</v>
      </c>
      <c r="CK331" s="40" t="str">
        <f t="shared" si="340"/>
        <v/>
      </c>
      <c r="CL331" s="40" t="str">
        <f t="shared" si="341"/>
        <v/>
      </c>
      <c r="CM331" s="40" t="str">
        <f t="shared" si="342"/>
        <v/>
      </c>
      <c r="CN331" s="40" t="str">
        <f t="shared" si="343"/>
        <v/>
      </c>
      <c r="CO331" s="40" t="str">
        <f t="shared" si="344"/>
        <v/>
      </c>
      <c r="CP331" s="40" t="str">
        <f t="shared" si="345"/>
        <v/>
      </c>
      <c r="CR331" s="9" t="str">
        <f t="shared" si="346"/>
        <v/>
      </c>
      <c r="CS331" s="9" t="str">
        <f t="shared" si="347"/>
        <v/>
      </c>
      <c r="CT331" s="9" t="str">
        <f t="shared" si="348"/>
        <v/>
      </c>
      <c r="CU331" s="9" t="str">
        <f t="shared" si="349"/>
        <v/>
      </c>
      <c r="CV331" s="9" t="str">
        <f t="shared" si="350"/>
        <v/>
      </c>
      <c r="CW331" s="9" t="str">
        <f t="shared" si="351"/>
        <v/>
      </c>
      <c r="CY331" s="9" t="str">
        <f t="shared" si="352"/>
        <v/>
      </c>
      <c r="CZ331" s="9" t="str">
        <f t="shared" si="353"/>
        <v/>
      </c>
      <c r="DA331" s="9" t="str">
        <f t="shared" si="354"/>
        <v/>
      </c>
      <c r="DB331" s="9" t="str">
        <f t="shared" si="355"/>
        <v/>
      </c>
      <c r="DC331" s="9" t="str">
        <f t="shared" si="356"/>
        <v/>
      </c>
      <c r="DD331" s="9" t="str">
        <f t="shared" si="357"/>
        <v/>
      </c>
      <c r="DF331" s="9" t="str">
        <f>IF($A331=2,IF(ISNUMBER(CR331/Ukraine!CR331),100*CR331/Ukraine!CR331,""),"")</f>
        <v/>
      </c>
      <c r="DG331" s="9" t="str">
        <f>IF($A331=2,IF(ISNUMBER(CS331/Ukraine!CS331),100*CS331/Ukraine!CS331,""),"")</f>
        <v/>
      </c>
      <c r="DH331" s="9" t="str">
        <f>IF($A331=2,IF(ISNUMBER(CT331/Ukraine!CT331),100*CT331/Ukraine!CT331,""),"")</f>
        <v/>
      </c>
      <c r="DI331" s="9" t="str">
        <f>IF($A331=2,IF(ISNUMBER(CU331/Ukraine!CU331),100*CU331/Ukraine!CU331,""),"")</f>
        <v/>
      </c>
      <c r="DJ331" s="9" t="str">
        <f>IF($A331=2,IF(ISNUMBER(CV331/Ukraine!CV331),100*CV331/Ukraine!CV331,""),"")</f>
        <v/>
      </c>
      <c r="DK331" s="9" t="str">
        <f>IF($A331=2,IF(ISNUMBER(CW331/Ukraine!CW331),100*CW331/Ukraine!CW331,""),"")</f>
        <v/>
      </c>
      <c r="DM331" s="40" t="str">
        <f t="shared" si="358"/>
        <v/>
      </c>
      <c r="DN331" s="40" t="str">
        <f t="shared" si="359"/>
        <v/>
      </c>
      <c r="DO331" s="40" t="str">
        <f t="shared" si="360"/>
        <v/>
      </c>
      <c r="DP331" s="40" t="str">
        <f t="shared" si="361"/>
        <v/>
      </c>
      <c r="DQ331" s="40" t="str">
        <f t="shared" si="362"/>
        <v/>
      </c>
      <c r="DR331" s="40" t="str">
        <f t="shared" si="315"/>
        <v/>
      </c>
      <c r="DT331" s="40" t="str">
        <f t="shared" si="363"/>
        <v/>
      </c>
      <c r="DU331" s="40" t="str">
        <f t="shared" si="364"/>
        <v/>
      </c>
      <c r="DV331" s="40" t="str">
        <f t="shared" si="365"/>
        <v/>
      </c>
      <c r="DW331" s="40" t="str">
        <f t="shared" si="366"/>
        <v/>
      </c>
      <c r="DX331" s="40" t="str">
        <f t="shared" si="367"/>
        <v/>
      </c>
      <c r="DY331" s="40" t="str">
        <f t="shared" si="368"/>
        <v/>
      </c>
    </row>
    <row r="332" spans="1:129" x14ac:dyDescent="0.2">
      <c r="A332" s="39" t="str">
        <f>'Industry selection'!C332</f>
        <v/>
      </c>
      <c r="B332" s="2" t="s">
        <v>675</v>
      </c>
      <c r="C332" s="2" t="s">
        <v>676</v>
      </c>
      <c r="E332" s="30" t="s">
        <v>674</v>
      </c>
      <c r="F332" s="31" t="s">
        <v>675</v>
      </c>
      <c r="G332" s="32" t="s">
        <v>676</v>
      </c>
      <c r="H332" s="157">
        <f>[1]Ternopil!$F$330</f>
        <v>75</v>
      </c>
      <c r="I332" s="157">
        <f>[1]Ternopil!$G$330</f>
        <v>905</v>
      </c>
      <c r="J332" s="157">
        <f>[1]Ternopil!$H$330</f>
        <v>878</v>
      </c>
      <c r="K332" s="157">
        <f>[1]Ternopil!$I$330</f>
        <v>47959.199999999997</v>
      </c>
      <c r="L332" s="157">
        <f>[1]Ternopil!$J$330</f>
        <v>15240.3</v>
      </c>
      <c r="M332" s="11"/>
      <c r="N332" s="33" t="s">
        <v>1054</v>
      </c>
      <c r="O332" s="36" t="s">
        <v>675</v>
      </c>
      <c r="P332" s="35" t="s">
        <v>676</v>
      </c>
      <c r="Q332" s="157">
        <f>[2]Ternopil!$F$330</f>
        <v>75</v>
      </c>
      <c r="R332" s="157">
        <f>[2]Ternopil!$G$330</f>
        <v>869</v>
      </c>
      <c r="S332" s="157">
        <f>[2]Ternopil!$H$330</f>
        <v>850</v>
      </c>
      <c r="T332" s="157">
        <f>[2]Ternopil!$I$330</f>
        <v>49981</v>
      </c>
      <c r="U332" s="157">
        <f>[2]Ternopil!$J$330</f>
        <v>13209.6</v>
      </c>
      <c r="V332" s="11"/>
      <c r="W332" s="36" t="s">
        <v>1399</v>
      </c>
      <c r="X332" s="36" t="s">
        <v>675</v>
      </c>
      <c r="Y332" s="36" t="s">
        <v>676</v>
      </c>
      <c r="Z332" s="157">
        <f>[3]Ternopil!$F$330</f>
        <v>75</v>
      </c>
      <c r="AA332" s="157">
        <f>[3]Ternopil!$G$330</f>
        <v>814</v>
      </c>
      <c r="AB332" s="157">
        <f>[3]Ternopil!$H$330</f>
        <v>786</v>
      </c>
      <c r="AC332" s="157">
        <f>[3]Ternopil!$I$330</f>
        <v>56823.8</v>
      </c>
      <c r="AD332" s="157">
        <f>[3]Ternopil!$J$330</f>
        <v>14000.4</v>
      </c>
      <c r="AE332" s="11"/>
      <c r="AF332" s="37" t="s">
        <v>1399</v>
      </c>
      <c r="AG332" s="37" t="s">
        <v>675</v>
      </c>
      <c r="AH332" s="37" t="s">
        <v>676</v>
      </c>
      <c r="AI332" s="157">
        <f>[4]Ternopil!$F$330</f>
        <v>91</v>
      </c>
      <c r="AJ332" s="157">
        <f>[4]Ternopil!$G$330</f>
        <v>854</v>
      </c>
      <c r="AK332" s="157">
        <f>[4]Ternopil!$H$330</f>
        <v>828</v>
      </c>
      <c r="AL332" s="157">
        <f>[4]Ternopil!$I$330</f>
        <v>56466.7</v>
      </c>
      <c r="AM332" s="157">
        <f>[4]Ternopil!$J$330</f>
        <v>17191</v>
      </c>
      <c r="AN332" s="11"/>
      <c r="AO332" s="11" t="s">
        <v>1399</v>
      </c>
      <c r="AP332" s="11" t="s">
        <v>675</v>
      </c>
      <c r="AQ332" s="11" t="s">
        <v>676</v>
      </c>
      <c r="AR332" s="157">
        <f>[5]Ternopil!$F$330</f>
        <v>85</v>
      </c>
      <c r="AS332" s="157">
        <f>[5]Ternopil!$G$330</f>
        <v>957</v>
      </c>
      <c r="AT332" s="157">
        <f>[5]Ternopil!$H$330</f>
        <v>947</v>
      </c>
      <c r="AU332" s="157">
        <f>[5]Ternopil!$I$330</f>
        <v>66941.399999999994</v>
      </c>
      <c r="AV332" s="157">
        <f>[5]Ternopil!$J$330</f>
        <v>23919.3</v>
      </c>
      <c r="AW332" s="11"/>
      <c r="AX332" s="33" t="s">
        <v>1399</v>
      </c>
      <c r="AY332" s="33" t="s">
        <v>675</v>
      </c>
      <c r="AZ332" s="33" t="s">
        <v>676</v>
      </c>
      <c r="BA332" s="157">
        <f>[6]Ternopil!$F$330</f>
        <v>93</v>
      </c>
      <c r="BB332" s="157">
        <f>[6]Ternopil!$G$330</f>
        <v>1442</v>
      </c>
      <c r="BC332" s="157">
        <f>[6]Ternopil!$H$330</f>
        <v>1428</v>
      </c>
      <c r="BD332" s="157">
        <f>[6]Ternopil!$I$330</f>
        <v>107269.9</v>
      </c>
      <c r="BE332" s="157">
        <f>[6]Ternopil!$J$330</f>
        <v>56884.1</v>
      </c>
      <c r="BG332" s="2" t="s">
        <v>675</v>
      </c>
      <c r="BH332" s="2" t="s">
        <v>676</v>
      </c>
      <c r="BI332" s="1">
        <f t="shared" si="316"/>
        <v>75</v>
      </c>
      <c r="BJ332" s="1">
        <f t="shared" si="317"/>
        <v>75</v>
      </c>
      <c r="BK332" s="1">
        <f t="shared" si="318"/>
        <v>75</v>
      </c>
      <c r="BL332" s="1">
        <f t="shared" si="319"/>
        <v>91</v>
      </c>
      <c r="BM332" s="1">
        <f t="shared" si="320"/>
        <v>85</v>
      </c>
      <c r="BN332" s="1">
        <f t="shared" si="321"/>
        <v>93</v>
      </c>
      <c r="BP332" s="1">
        <f t="shared" si="322"/>
        <v>878</v>
      </c>
      <c r="BQ332" s="1">
        <f t="shared" si="323"/>
        <v>850</v>
      </c>
      <c r="BR332" s="1">
        <f t="shared" si="324"/>
        <v>786</v>
      </c>
      <c r="BS332" s="1">
        <f t="shared" si="325"/>
        <v>828</v>
      </c>
      <c r="BT332" s="1">
        <f t="shared" si="326"/>
        <v>947</v>
      </c>
      <c r="BU332" s="1">
        <f t="shared" si="327"/>
        <v>1428</v>
      </c>
      <c r="BW332" s="40" t="str">
        <f t="shared" si="328"/>
        <v/>
      </c>
      <c r="BX332" s="40" t="str">
        <f t="shared" si="329"/>
        <v/>
      </c>
      <c r="BY332" s="40" t="str">
        <f t="shared" si="330"/>
        <v/>
      </c>
      <c r="BZ332" s="40" t="str">
        <f t="shared" si="331"/>
        <v/>
      </c>
      <c r="CA332" s="40" t="str">
        <f t="shared" si="332"/>
        <v/>
      </c>
      <c r="CB332" s="40" t="str">
        <f t="shared" si="333"/>
        <v/>
      </c>
      <c r="CD332" s="10">
        <f t="shared" si="334"/>
        <v>15240.3</v>
      </c>
      <c r="CE332" s="10">
        <f t="shared" si="335"/>
        <v>13209.6</v>
      </c>
      <c r="CF332" s="10">
        <f t="shared" si="336"/>
        <v>14000.4</v>
      </c>
      <c r="CG332" s="10">
        <f t="shared" si="337"/>
        <v>17191</v>
      </c>
      <c r="CH332" s="10">
        <f t="shared" si="338"/>
        <v>23919.3</v>
      </c>
      <c r="CI332" s="10">
        <f t="shared" si="339"/>
        <v>56884.1</v>
      </c>
      <c r="CK332" s="40" t="str">
        <f t="shared" si="340"/>
        <v/>
      </c>
      <c r="CL332" s="40" t="str">
        <f t="shared" si="341"/>
        <v/>
      </c>
      <c r="CM332" s="40" t="str">
        <f t="shared" si="342"/>
        <v/>
      </c>
      <c r="CN332" s="40" t="str">
        <f t="shared" si="343"/>
        <v/>
      </c>
      <c r="CO332" s="40" t="str">
        <f t="shared" si="344"/>
        <v/>
      </c>
      <c r="CP332" s="40" t="str">
        <f t="shared" si="345"/>
        <v/>
      </c>
      <c r="CR332" s="9" t="str">
        <f t="shared" si="346"/>
        <v/>
      </c>
      <c r="CS332" s="9" t="str">
        <f t="shared" si="347"/>
        <v/>
      </c>
      <c r="CT332" s="9" t="str">
        <f t="shared" si="348"/>
        <v/>
      </c>
      <c r="CU332" s="9" t="str">
        <f t="shared" si="349"/>
        <v/>
      </c>
      <c r="CV332" s="9" t="str">
        <f t="shared" si="350"/>
        <v/>
      </c>
      <c r="CW332" s="9" t="str">
        <f t="shared" si="351"/>
        <v/>
      </c>
      <c r="CY332" s="9" t="str">
        <f t="shared" si="352"/>
        <v/>
      </c>
      <c r="CZ332" s="9" t="str">
        <f t="shared" si="353"/>
        <v/>
      </c>
      <c r="DA332" s="9" t="str">
        <f t="shared" si="354"/>
        <v/>
      </c>
      <c r="DB332" s="9" t="str">
        <f t="shared" si="355"/>
        <v/>
      </c>
      <c r="DC332" s="9" t="str">
        <f t="shared" si="356"/>
        <v/>
      </c>
      <c r="DD332" s="9" t="str">
        <f t="shared" si="357"/>
        <v/>
      </c>
      <c r="DF332" s="9" t="str">
        <f>IF($A332=2,IF(ISNUMBER(CR332/Ukraine!CR332),100*CR332/Ukraine!CR332,""),"")</f>
        <v/>
      </c>
      <c r="DG332" s="9" t="str">
        <f>IF($A332=2,IF(ISNUMBER(CS332/Ukraine!CS332),100*CS332/Ukraine!CS332,""),"")</f>
        <v/>
      </c>
      <c r="DH332" s="9" t="str">
        <f>IF($A332=2,IF(ISNUMBER(CT332/Ukraine!CT332),100*CT332/Ukraine!CT332,""),"")</f>
        <v/>
      </c>
      <c r="DI332" s="9" t="str">
        <f>IF($A332=2,IF(ISNUMBER(CU332/Ukraine!CU332),100*CU332/Ukraine!CU332,""),"")</f>
        <v/>
      </c>
      <c r="DJ332" s="9" t="str">
        <f>IF($A332=2,IF(ISNUMBER(CV332/Ukraine!CV332),100*CV332/Ukraine!CV332,""),"")</f>
        <v/>
      </c>
      <c r="DK332" s="9" t="str">
        <f>IF($A332=2,IF(ISNUMBER(CW332/Ukraine!CW332),100*CW332/Ukraine!CW332,""),"")</f>
        <v/>
      </c>
      <c r="DM332" s="40" t="str">
        <f t="shared" si="358"/>
        <v/>
      </c>
      <c r="DN332" s="40" t="str">
        <f t="shared" si="359"/>
        <v/>
      </c>
      <c r="DO332" s="40" t="str">
        <f t="shared" si="360"/>
        <v/>
      </c>
      <c r="DP332" s="40" t="str">
        <f t="shared" si="361"/>
        <v/>
      </c>
      <c r="DQ332" s="40" t="str">
        <f t="shared" si="362"/>
        <v/>
      </c>
      <c r="DR332" s="40" t="str">
        <f t="shared" si="315"/>
        <v/>
      </c>
      <c r="DT332" s="40" t="str">
        <f t="shared" si="363"/>
        <v/>
      </c>
      <c r="DU332" s="40" t="str">
        <f t="shared" si="364"/>
        <v/>
      </c>
      <c r="DV332" s="40" t="str">
        <f t="shared" si="365"/>
        <v/>
      </c>
      <c r="DW332" s="40" t="str">
        <f t="shared" si="366"/>
        <v/>
      </c>
      <c r="DX332" s="40" t="str">
        <f t="shared" si="367"/>
        <v/>
      </c>
      <c r="DY332" s="40" t="str">
        <f t="shared" si="368"/>
        <v/>
      </c>
    </row>
    <row r="333" spans="1:129" x14ac:dyDescent="0.2">
      <c r="A333" s="39" t="str">
        <f>'Industry selection'!C333</f>
        <v/>
      </c>
      <c r="B333" s="2">
        <v>86</v>
      </c>
      <c r="C333" s="2" t="s">
        <v>678</v>
      </c>
      <c r="E333" s="30" t="s">
        <v>677</v>
      </c>
      <c r="F333" s="31">
        <v>86</v>
      </c>
      <c r="G333" s="32" t="s">
        <v>678</v>
      </c>
      <c r="H333" s="157">
        <f>[1]Ternopil!$F$331</f>
        <v>75</v>
      </c>
      <c r="I333" s="157">
        <f>[1]Ternopil!$G$331</f>
        <v>905</v>
      </c>
      <c r="J333" s="157">
        <f>[1]Ternopil!$H$331</f>
        <v>878</v>
      </c>
      <c r="K333" s="157">
        <f>[1]Ternopil!$I$331</f>
        <v>47959.199999999997</v>
      </c>
      <c r="L333" s="157">
        <f>[1]Ternopil!$J$331</f>
        <v>15240.3</v>
      </c>
      <c r="M333" s="11"/>
      <c r="N333" s="33" t="s">
        <v>1055</v>
      </c>
      <c r="O333" s="36">
        <v>86</v>
      </c>
      <c r="P333" s="35" t="s">
        <v>678</v>
      </c>
      <c r="Q333" s="157">
        <f>[2]Ternopil!$F$331</f>
        <v>75</v>
      </c>
      <c r="R333" s="157">
        <f>[2]Ternopil!$G$331</f>
        <v>869</v>
      </c>
      <c r="S333" s="157">
        <f>[2]Ternopil!$H$331</f>
        <v>850</v>
      </c>
      <c r="T333" s="157">
        <f>[2]Ternopil!$I$331</f>
        <v>49981</v>
      </c>
      <c r="U333" s="157">
        <f>[2]Ternopil!$J$331</f>
        <v>13209.6</v>
      </c>
      <c r="V333" s="11"/>
      <c r="W333" s="36" t="s">
        <v>1400</v>
      </c>
      <c r="X333" s="36">
        <v>86</v>
      </c>
      <c r="Y333" s="36" t="s">
        <v>678</v>
      </c>
      <c r="Z333" s="157">
        <f>[3]Ternopil!$F$331</f>
        <v>75</v>
      </c>
      <c r="AA333" s="157">
        <f>[3]Ternopil!$G$331</f>
        <v>814</v>
      </c>
      <c r="AB333" s="157">
        <f>[3]Ternopil!$H$331</f>
        <v>786</v>
      </c>
      <c r="AC333" s="157">
        <f>[3]Ternopil!$I$331</f>
        <v>56823.8</v>
      </c>
      <c r="AD333" s="157">
        <f>[3]Ternopil!$J$331</f>
        <v>14000.4</v>
      </c>
      <c r="AE333" s="11"/>
      <c r="AF333" s="37" t="s">
        <v>1400</v>
      </c>
      <c r="AG333" s="37">
        <v>86</v>
      </c>
      <c r="AH333" s="37" t="s">
        <v>678</v>
      </c>
      <c r="AI333" s="157">
        <f>[4]Ternopil!$F$331</f>
        <v>91</v>
      </c>
      <c r="AJ333" s="157">
        <f>[4]Ternopil!$G$331</f>
        <v>854</v>
      </c>
      <c r="AK333" s="157">
        <f>[4]Ternopil!$H$331</f>
        <v>828</v>
      </c>
      <c r="AL333" s="157">
        <f>[4]Ternopil!$I$331</f>
        <v>56466.7</v>
      </c>
      <c r="AM333" s="157">
        <f>[4]Ternopil!$J$331</f>
        <v>17191</v>
      </c>
      <c r="AN333" s="11"/>
      <c r="AO333" s="11" t="s">
        <v>1400</v>
      </c>
      <c r="AP333" s="11">
        <v>86</v>
      </c>
      <c r="AQ333" s="11" t="s">
        <v>678</v>
      </c>
      <c r="AR333" s="157">
        <f>[5]Ternopil!$F$331</f>
        <v>85</v>
      </c>
      <c r="AS333" s="157">
        <f>[5]Ternopil!$G$331</f>
        <v>957</v>
      </c>
      <c r="AT333" s="157">
        <f>[5]Ternopil!$H$331</f>
        <v>947</v>
      </c>
      <c r="AU333" s="157">
        <f>[5]Ternopil!$I$331</f>
        <v>66941.399999999994</v>
      </c>
      <c r="AV333" s="157">
        <f>[5]Ternopil!$J$331</f>
        <v>23919.3</v>
      </c>
      <c r="AW333" s="11"/>
      <c r="AX333" s="33" t="s">
        <v>1400</v>
      </c>
      <c r="AY333" s="33">
        <v>86</v>
      </c>
      <c r="AZ333" s="33" t="s">
        <v>678</v>
      </c>
      <c r="BA333" s="157">
        <f>[6]Ternopil!$F$331</f>
        <v>93</v>
      </c>
      <c r="BB333" s="157">
        <f>[6]Ternopil!$G$331</f>
        <v>1442</v>
      </c>
      <c r="BC333" s="157">
        <f>[6]Ternopil!$H$331</f>
        <v>1428</v>
      </c>
      <c r="BD333" s="157">
        <f>[6]Ternopil!$I$331</f>
        <v>107269.9</v>
      </c>
      <c r="BE333" s="157">
        <f>[6]Ternopil!$J$331</f>
        <v>56884.1</v>
      </c>
      <c r="BG333" s="2">
        <v>86</v>
      </c>
      <c r="BH333" s="2" t="s">
        <v>678</v>
      </c>
      <c r="BI333" s="1">
        <f t="shared" si="316"/>
        <v>75</v>
      </c>
      <c r="BJ333" s="1">
        <f t="shared" si="317"/>
        <v>75</v>
      </c>
      <c r="BK333" s="1">
        <f t="shared" si="318"/>
        <v>75</v>
      </c>
      <c r="BL333" s="1">
        <f t="shared" si="319"/>
        <v>91</v>
      </c>
      <c r="BM333" s="1">
        <f t="shared" si="320"/>
        <v>85</v>
      </c>
      <c r="BN333" s="1">
        <f t="shared" si="321"/>
        <v>93</v>
      </c>
      <c r="BP333" s="1">
        <f t="shared" si="322"/>
        <v>878</v>
      </c>
      <c r="BQ333" s="1">
        <f t="shared" si="323"/>
        <v>850</v>
      </c>
      <c r="BR333" s="1">
        <f t="shared" si="324"/>
        <v>786</v>
      </c>
      <c r="BS333" s="1">
        <f t="shared" si="325"/>
        <v>828</v>
      </c>
      <c r="BT333" s="1">
        <f t="shared" si="326"/>
        <v>947</v>
      </c>
      <c r="BU333" s="1">
        <f t="shared" si="327"/>
        <v>1428</v>
      </c>
      <c r="BW333" s="40" t="str">
        <f t="shared" si="328"/>
        <v/>
      </c>
      <c r="BX333" s="40" t="str">
        <f t="shared" si="329"/>
        <v/>
      </c>
      <c r="BY333" s="40" t="str">
        <f t="shared" si="330"/>
        <v/>
      </c>
      <c r="BZ333" s="40" t="str">
        <f t="shared" si="331"/>
        <v/>
      </c>
      <c r="CA333" s="40" t="str">
        <f t="shared" si="332"/>
        <v/>
      </c>
      <c r="CB333" s="40" t="str">
        <f t="shared" si="333"/>
        <v/>
      </c>
      <c r="CD333" s="10">
        <f t="shared" si="334"/>
        <v>15240.3</v>
      </c>
      <c r="CE333" s="10">
        <f t="shared" si="335"/>
        <v>13209.6</v>
      </c>
      <c r="CF333" s="10">
        <f t="shared" si="336"/>
        <v>14000.4</v>
      </c>
      <c r="CG333" s="10">
        <f t="shared" si="337"/>
        <v>17191</v>
      </c>
      <c r="CH333" s="10">
        <f t="shared" si="338"/>
        <v>23919.3</v>
      </c>
      <c r="CI333" s="10">
        <f t="shared" si="339"/>
        <v>56884.1</v>
      </c>
      <c r="CK333" s="40" t="str">
        <f t="shared" si="340"/>
        <v/>
      </c>
      <c r="CL333" s="40" t="str">
        <f t="shared" si="341"/>
        <v/>
      </c>
      <c r="CM333" s="40" t="str">
        <f t="shared" si="342"/>
        <v/>
      </c>
      <c r="CN333" s="40" t="str">
        <f t="shared" si="343"/>
        <v/>
      </c>
      <c r="CO333" s="40" t="str">
        <f t="shared" si="344"/>
        <v/>
      </c>
      <c r="CP333" s="40" t="str">
        <f t="shared" si="345"/>
        <v/>
      </c>
      <c r="CR333" s="9" t="str">
        <f t="shared" si="346"/>
        <v/>
      </c>
      <c r="CS333" s="9" t="str">
        <f t="shared" si="347"/>
        <v/>
      </c>
      <c r="CT333" s="9" t="str">
        <f t="shared" si="348"/>
        <v/>
      </c>
      <c r="CU333" s="9" t="str">
        <f t="shared" si="349"/>
        <v/>
      </c>
      <c r="CV333" s="9" t="str">
        <f t="shared" si="350"/>
        <v/>
      </c>
      <c r="CW333" s="9" t="str">
        <f t="shared" si="351"/>
        <v/>
      </c>
      <c r="CY333" s="9" t="str">
        <f t="shared" si="352"/>
        <v/>
      </c>
      <c r="CZ333" s="9" t="str">
        <f t="shared" si="353"/>
        <v/>
      </c>
      <c r="DA333" s="9" t="str">
        <f t="shared" si="354"/>
        <v/>
      </c>
      <c r="DB333" s="9" t="str">
        <f t="shared" si="355"/>
        <v/>
      </c>
      <c r="DC333" s="9" t="str">
        <f t="shared" si="356"/>
        <v/>
      </c>
      <c r="DD333" s="9" t="str">
        <f t="shared" si="357"/>
        <v/>
      </c>
      <c r="DF333" s="9" t="str">
        <f>IF($A333=2,IF(ISNUMBER(CR333/Ukraine!CR333),100*CR333/Ukraine!CR333,""),"")</f>
        <v/>
      </c>
      <c r="DG333" s="9" t="str">
        <f>IF($A333=2,IF(ISNUMBER(CS333/Ukraine!CS333),100*CS333/Ukraine!CS333,""),"")</f>
        <v/>
      </c>
      <c r="DH333" s="9" t="str">
        <f>IF($A333=2,IF(ISNUMBER(CT333/Ukraine!CT333),100*CT333/Ukraine!CT333,""),"")</f>
        <v/>
      </c>
      <c r="DI333" s="9" t="str">
        <f>IF($A333=2,IF(ISNUMBER(CU333/Ukraine!CU333),100*CU333/Ukraine!CU333,""),"")</f>
        <v/>
      </c>
      <c r="DJ333" s="9" t="str">
        <f>IF($A333=2,IF(ISNUMBER(CV333/Ukraine!CV333),100*CV333/Ukraine!CV333,""),"")</f>
        <v/>
      </c>
      <c r="DK333" s="9" t="str">
        <f>IF($A333=2,IF(ISNUMBER(CW333/Ukraine!CW333),100*CW333/Ukraine!CW333,""),"")</f>
        <v/>
      </c>
      <c r="DM333" s="40" t="str">
        <f t="shared" si="358"/>
        <v/>
      </c>
      <c r="DN333" s="40" t="str">
        <f t="shared" si="359"/>
        <v/>
      </c>
      <c r="DO333" s="40" t="str">
        <f t="shared" si="360"/>
        <v/>
      </c>
      <c r="DP333" s="40" t="str">
        <f t="shared" si="361"/>
        <v/>
      </c>
      <c r="DQ333" s="40" t="str">
        <f t="shared" si="362"/>
        <v/>
      </c>
      <c r="DR333" s="40" t="str">
        <f t="shared" si="315"/>
        <v/>
      </c>
      <c r="DT333" s="40" t="str">
        <f t="shared" si="363"/>
        <v/>
      </c>
      <c r="DU333" s="40" t="str">
        <f t="shared" si="364"/>
        <v/>
      </c>
      <c r="DV333" s="40" t="str">
        <f t="shared" si="365"/>
        <v/>
      </c>
      <c r="DW333" s="40" t="str">
        <f t="shared" si="366"/>
        <v/>
      </c>
      <c r="DX333" s="40" t="str">
        <f t="shared" si="367"/>
        <v/>
      </c>
      <c r="DY333" s="40" t="str">
        <f t="shared" si="368"/>
        <v/>
      </c>
    </row>
    <row r="334" spans="1:129" x14ac:dyDescent="0.2">
      <c r="A334" s="39">
        <f>'Industry selection'!C334</f>
        <v>2</v>
      </c>
      <c r="B334" s="2">
        <v>86.1</v>
      </c>
      <c r="C334" s="2" t="s">
        <v>680</v>
      </c>
      <c r="E334" s="30" t="s">
        <v>679</v>
      </c>
      <c r="F334" s="31">
        <v>86.1</v>
      </c>
      <c r="G334" s="32" t="s">
        <v>680</v>
      </c>
      <c r="H334" s="157">
        <f>[1]Ternopil!$F$332</f>
        <v>8</v>
      </c>
      <c r="I334" s="157">
        <f>[1]Ternopil!$G$332</f>
        <v>365</v>
      </c>
      <c r="J334" s="157">
        <f>[1]Ternopil!$H$332</f>
        <v>365</v>
      </c>
      <c r="K334" s="157">
        <f>[1]Ternopil!$I$332</f>
        <v>31132.1</v>
      </c>
      <c r="L334" s="157">
        <f>[1]Ternopil!$J$332</f>
        <v>6419.8</v>
      </c>
      <c r="M334" s="11"/>
      <c r="N334" s="33" t="s">
        <v>1056</v>
      </c>
      <c r="O334" s="36">
        <v>86.1</v>
      </c>
      <c r="P334" s="35" t="s">
        <v>680</v>
      </c>
      <c r="Q334" s="157">
        <f>[2]Ternopil!$F$332</f>
        <v>11</v>
      </c>
      <c r="R334" s="157">
        <f>[2]Ternopil!$G$332</f>
        <v>393</v>
      </c>
      <c r="S334" s="157">
        <f>[2]Ternopil!$H$332</f>
        <v>391</v>
      </c>
      <c r="T334" s="157">
        <f>[2]Ternopil!$I$332</f>
        <v>35090.300000000003</v>
      </c>
      <c r="U334" s="157">
        <f>[2]Ternopil!$J$332</f>
        <v>8147.2</v>
      </c>
      <c r="V334" s="11"/>
      <c r="W334" s="36" t="s">
        <v>1401</v>
      </c>
      <c r="X334" s="36">
        <v>86.1</v>
      </c>
      <c r="Y334" s="36" t="s">
        <v>680</v>
      </c>
      <c r="Z334" s="157">
        <f>[3]Ternopil!$F$332</f>
        <v>12</v>
      </c>
      <c r="AA334" s="157" t="str">
        <f>[3]Ternopil!$G$332</f>
        <v>к</v>
      </c>
      <c r="AB334" s="157" t="str">
        <f>[3]Ternopil!$H$332</f>
        <v>к</v>
      </c>
      <c r="AC334" s="157" t="str">
        <f>[3]Ternopil!$I$332</f>
        <v>к</v>
      </c>
      <c r="AD334" s="157" t="str">
        <f>[3]Ternopil!$J$332</f>
        <v>к</v>
      </c>
      <c r="AE334" s="11"/>
      <c r="AF334" s="37" t="s">
        <v>1401</v>
      </c>
      <c r="AG334" s="37">
        <v>86.1</v>
      </c>
      <c r="AH334" s="37" t="s">
        <v>680</v>
      </c>
      <c r="AI334" s="157">
        <f>[4]Ternopil!$F$332</f>
        <v>11</v>
      </c>
      <c r="AJ334" s="157">
        <f>[4]Ternopil!$G$332</f>
        <v>321</v>
      </c>
      <c r="AK334" s="157">
        <f>[4]Ternopil!$H$332</f>
        <v>320</v>
      </c>
      <c r="AL334" s="157">
        <f>[4]Ternopil!$I$332</f>
        <v>27283.599999999999</v>
      </c>
      <c r="AM334" s="157">
        <f>[4]Ternopil!$J$332</f>
        <v>8501.2999999999993</v>
      </c>
      <c r="AN334" s="11"/>
      <c r="AO334" s="11" t="s">
        <v>1401</v>
      </c>
      <c r="AP334" s="11">
        <v>86.1</v>
      </c>
      <c r="AQ334" s="11" t="s">
        <v>680</v>
      </c>
      <c r="AR334" s="157">
        <f>[5]Ternopil!$F$332</f>
        <v>11</v>
      </c>
      <c r="AS334" s="157">
        <f>[5]Ternopil!$G$332</f>
        <v>411</v>
      </c>
      <c r="AT334" s="157">
        <f>[5]Ternopil!$H$332</f>
        <v>410</v>
      </c>
      <c r="AU334" s="157">
        <f>[5]Ternopil!$I$332</f>
        <v>31175.9</v>
      </c>
      <c r="AV334" s="157">
        <f>[5]Ternopil!$J$332</f>
        <v>12131.1</v>
      </c>
      <c r="AW334" s="11"/>
      <c r="AX334" s="33" t="s">
        <v>1401</v>
      </c>
      <c r="AY334" s="33">
        <v>86.1</v>
      </c>
      <c r="AZ334" s="33" t="s">
        <v>680</v>
      </c>
      <c r="BA334" s="157">
        <f>[6]Ternopil!$F$332</f>
        <v>12</v>
      </c>
      <c r="BB334" s="157">
        <f>[6]Ternopil!$G$332</f>
        <v>580</v>
      </c>
      <c r="BC334" s="157">
        <f>[6]Ternopil!$H$332</f>
        <v>580</v>
      </c>
      <c r="BD334" s="157">
        <f>[6]Ternopil!$I$332</f>
        <v>58222.2</v>
      </c>
      <c r="BE334" s="157">
        <f>[6]Ternopil!$J$332</f>
        <v>28080.7</v>
      </c>
      <c r="BG334" s="2">
        <v>86.1</v>
      </c>
      <c r="BH334" s="2" t="s">
        <v>680</v>
      </c>
      <c r="BI334" s="1">
        <f t="shared" si="316"/>
        <v>8</v>
      </c>
      <c r="BJ334" s="1">
        <f t="shared" si="317"/>
        <v>11</v>
      </c>
      <c r="BK334" s="1">
        <f t="shared" si="318"/>
        <v>12</v>
      </c>
      <c r="BL334" s="1">
        <f t="shared" si="319"/>
        <v>11</v>
      </c>
      <c r="BM334" s="1">
        <f t="shared" si="320"/>
        <v>11</v>
      </c>
      <c r="BN334" s="1">
        <f t="shared" si="321"/>
        <v>12</v>
      </c>
      <c r="BP334" s="1">
        <f t="shared" si="322"/>
        <v>365</v>
      </c>
      <c r="BQ334" s="1">
        <f t="shared" si="323"/>
        <v>391</v>
      </c>
      <c r="BR334" s="1" t="str">
        <f t="shared" si="324"/>
        <v>к</v>
      </c>
      <c r="BS334" s="1">
        <f t="shared" si="325"/>
        <v>320</v>
      </c>
      <c r="BT334" s="1">
        <f t="shared" si="326"/>
        <v>410</v>
      </c>
      <c r="BU334" s="1">
        <f t="shared" si="327"/>
        <v>580</v>
      </c>
      <c r="BW334" s="40">
        <f t="shared" si="328"/>
        <v>4.3638363501590114E-3</v>
      </c>
      <c r="BX334" s="40">
        <f t="shared" si="329"/>
        <v>4.8444449951059957E-3</v>
      </c>
      <c r="BY334" s="40" t="str">
        <f t="shared" si="330"/>
        <v/>
      </c>
      <c r="BZ334" s="40">
        <f t="shared" si="331"/>
        <v>4.4203779423140676E-3</v>
      </c>
      <c r="CA334" s="40">
        <f t="shared" si="332"/>
        <v>5.8985167388395749E-3</v>
      </c>
      <c r="CB334" s="40">
        <f t="shared" si="333"/>
        <v>8.1859624857098506E-3</v>
      </c>
      <c r="CD334" s="10">
        <f t="shared" si="334"/>
        <v>6419.8</v>
      </c>
      <c r="CE334" s="10">
        <f t="shared" si="335"/>
        <v>8147.2</v>
      </c>
      <c r="CF334" s="10" t="str">
        <f t="shared" si="336"/>
        <v>к</v>
      </c>
      <c r="CG334" s="10">
        <f t="shared" si="337"/>
        <v>8501.2999999999993</v>
      </c>
      <c r="CH334" s="10">
        <f t="shared" si="338"/>
        <v>12131.1</v>
      </c>
      <c r="CI334" s="10">
        <f t="shared" si="339"/>
        <v>28080.7</v>
      </c>
      <c r="CK334" s="40">
        <f t="shared" si="340"/>
        <v>3.2144848196983358E-3</v>
      </c>
      <c r="CL334" s="40">
        <f t="shared" si="341"/>
        <v>3.9271383567688932E-3</v>
      </c>
      <c r="CM334" s="40" t="str">
        <f t="shared" si="342"/>
        <v/>
      </c>
      <c r="CN334" s="40">
        <f t="shared" si="343"/>
        <v>3.2395762946835016E-3</v>
      </c>
      <c r="CO334" s="40">
        <f t="shared" si="344"/>
        <v>4.0726237740432557E-3</v>
      </c>
      <c r="CP334" s="40">
        <f t="shared" si="345"/>
        <v>6.4825666704280633E-3</v>
      </c>
      <c r="CR334" s="9">
        <f t="shared" si="346"/>
        <v>17.588493150684933</v>
      </c>
      <c r="CS334" s="9">
        <f t="shared" si="347"/>
        <v>20.836828644501278</v>
      </c>
      <c r="CT334" s="9" t="str">
        <f t="shared" si="348"/>
        <v/>
      </c>
      <c r="CU334" s="9">
        <f t="shared" si="349"/>
        <v>26.566562499999996</v>
      </c>
      <c r="CV334" s="9">
        <f t="shared" si="350"/>
        <v>29.588048780487807</v>
      </c>
      <c r="CW334" s="9">
        <f t="shared" si="351"/>
        <v>48.414999999999999</v>
      </c>
      <c r="CY334" s="9">
        <f t="shared" si="352"/>
        <v>73.66190117512555</v>
      </c>
      <c r="CZ334" s="9">
        <f t="shared" si="353"/>
        <v>81.064773379328429</v>
      </c>
      <c r="DA334" s="9" t="str">
        <f t="shared" si="354"/>
        <v/>
      </c>
      <c r="DB334" s="9">
        <f t="shared" si="355"/>
        <v>73.287314726477504</v>
      </c>
      <c r="DC334" s="9">
        <f t="shared" si="356"/>
        <v>69.044879490237236</v>
      </c>
      <c r="DD334" s="9">
        <f t="shared" si="357"/>
        <v>79.191257982730946</v>
      </c>
      <c r="DF334" s="9">
        <f>IF($A334=2,IF(ISNUMBER(CR334/Ukraine!CR334),100*CR334/Ukraine!CR334,""),"")</f>
        <v>70.568339899855872</v>
      </c>
      <c r="DG334" s="9">
        <f>IF($A334=2,IF(ISNUMBER(CS334/Ukraine!CS334),100*CS334/Ukraine!CS334,""),"")</f>
        <v>74.857028017897761</v>
      </c>
      <c r="DH334" s="9" t="str">
        <f>IF($A334=2,IF(ISNUMBER(CT334/Ukraine!CT334),100*CT334/Ukraine!CT334,""),"")</f>
        <v/>
      </c>
      <c r="DI334" s="9">
        <f>IF($A334=2,IF(ISNUMBER(CU334/Ukraine!CU334),100*CU334/Ukraine!CU334,""),"")</f>
        <v>82.769634448189024</v>
      </c>
      <c r="DJ334" s="9">
        <f>IF($A334=2,IF(ISNUMBER(CV334/Ukraine!CV334),100*CV334/Ukraine!CV334,""),"")</f>
        <v>74.490000995066367</v>
      </c>
      <c r="DK334" s="9">
        <f>IF($A334=2,IF(ISNUMBER(CW334/Ukraine!CW334),100*CW334/Ukraine!CW334,""),"")</f>
        <v>82.081630313888169</v>
      </c>
      <c r="DM334" s="40">
        <f t="shared" si="358"/>
        <v>7.1232876712328697E-2</v>
      </c>
      <c r="DN334" s="40" t="str">
        <f t="shared" si="359"/>
        <v/>
      </c>
      <c r="DO334" s="40" t="str">
        <f t="shared" si="360"/>
        <v/>
      </c>
      <c r="DP334" s="40">
        <f t="shared" si="361"/>
        <v>0.28125</v>
      </c>
      <c r="DQ334" s="40">
        <f t="shared" si="362"/>
        <v>0.41463414634146334</v>
      </c>
      <c r="DR334" s="40">
        <f t="shared" si="315"/>
        <v>0.58904109589041087</v>
      </c>
      <c r="DT334" s="40">
        <f t="shared" si="363"/>
        <v>0.18468526359745874</v>
      </c>
      <c r="DU334" s="40" t="str">
        <f t="shared" si="364"/>
        <v/>
      </c>
      <c r="DV334" s="40" t="str">
        <f t="shared" si="365"/>
        <v/>
      </c>
      <c r="DW334" s="40">
        <f t="shared" si="366"/>
        <v>0.11373267732653813</v>
      </c>
      <c r="DX334" s="40">
        <f t="shared" si="367"/>
        <v>0.63630256118571271</v>
      </c>
      <c r="DY334" s="40">
        <f t="shared" si="368"/>
        <v>1.7526519517741983</v>
      </c>
    </row>
    <row r="335" spans="1:129" x14ac:dyDescent="0.2">
      <c r="A335" s="39">
        <f>'Industry selection'!C335</f>
        <v>2</v>
      </c>
      <c r="B335" s="2">
        <v>86.2</v>
      </c>
      <c r="C335" s="2" t="s">
        <v>682</v>
      </c>
      <c r="E335" s="30" t="s">
        <v>681</v>
      </c>
      <c r="F335" s="31">
        <v>86.2</v>
      </c>
      <c r="G335" s="32" t="s">
        <v>682</v>
      </c>
      <c r="H335" s="157">
        <f>[1]Ternopil!$F$333</f>
        <v>48</v>
      </c>
      <c r="I335" s="157">
        <f>[1]Ternopil!$G$333</f>
        <v>405</v>
      </c>
      <c r="J335" s="157">
        <f>[1]Ternopil!$H$333</f>
        <v>382</v>
      </c>
      <c r="K335" s="157">
        <f>[1]Ternopil!$I$333</f>
        <v>11522.6</v>
      </c>
      <c r="L335" s="157">
        <f>[1]Ternopil!$J$333</f>
        <v>6175.4</v>
      </c>
      <c r="M335" s="11"/>
      <c r="N335" s="33" t="s">
        <v>1057</v>
      </c>
      <c r="O335" s="36">
        <v>86.2</v>
      </c>
      <c r="P335" s="35" t="s">
        <v>682</v>
      </c>
      <c r="Q335" s="157">
        <f>[2]Ternopil!$F$333</f>
        <v>58</v>
      </c>
      <c r="R335" s="157">
        <f>[2]Ternopil!$G$333</f>
        <v>468</v>
      </c>
      <c r="S335" s="157">
        <f>[2]Ternopil!$H$333</f>
        <v>451</v>
      </c>
      <c r="T335" s="157">
        <f>[2]Ternopil!$I$333</f>
        <v>14715.6</v>
      </c>
      <c r="U335" s="157">
        <f>[2]Ternopil!$J$333</f>
        <v>5001.3999999999996</v>
      </c>
      <c r="V335" s="11"/>
      <c r="W335" s="36" t="s">
        <v>1402</v>
      </c>
      <c r="X335" s="36">
        <v>86.2</v>
      </c>
      <c r="Y335" s="36" t="s">
        <v>682</v>
      </c>
      <c r="Z335" s="157">
        <f>[3]Ternopil!$F$333</f>
        <v>58</v>
      </c>
      <c r="AA335" s="157">
        <f>[3]Ternopil!$G$333</f>
        <v>391</v>
      </c>
      <c r="AB335" s="157">
        <f>[3]Ternopil!$H$333</f>
        <v>375</v>
      </c>
      <c r="AC335" s="157">
        <f>[3]Ternopil!$I$333</f>
        <v>13393.4</v>
      </c>
      <c r="AD335" s="157">
        <f>[3]Ternopil!$J$333</f>
        <v>4490.8999999999996</v>
      </c>
      <c r="AE335" s="11"/>
      <c r="AF335" s="37" t="s">
        <v>1402</v>
      </c>
      <c r="AG335" s="37">
        <v>86.2</v>
      </c>
      <c r="AH335" s="37" t="s">
        <v>682</v>
      </c>
      <c r="AI335" s="157">
        <f>[4]Ternopil!$F$333</f>
        <v>62</v>
      </c>
      <c r="AJ335" s="157">
        <f>[4]Ternopil!$G$333</f>
        <v>439</v>
      </c>
      <c r="AK335" s="157">
        <f>[4]Ternopil!$H$333</f>
        <v>421</v>
      </c>
      <c r="AL335" s="157">
        <f>[4]Ternopil!$I$333</f>
        <v>24171.4</v>
      </c>
      <c r="AM335" s="157">
        <f>[4]Ternopil!$J$333</f>
        <v>6465.4</v>
      </c>
      <c r="AN335" s="11"/>
      <c r="AO335" s="11" t="s">
        <v>1402</v>
      </c>
      <c r="AP335" s="11">
        <v>86.2</v>
      </c>
      <c r="AQ335" s="11" t="s">
        <v>682</v>
      </c>
      <c r="AR335" s="157">
        <f>[5]Ternopil!$F$333</f>
        <v>59</v>
      </c>
      <c r="AS335" s="157">
        <f>[5]Ternopil!$G$333</f>
        <v>460</v>
      </c>
      <c r="AT335" s="157">
        <f>[5]Ternopil!$H$333</f>
        <v>452</v>
      </c>
      <c r="AU335" s="157">
        <f>[5]Ternopil!$I$333</f>
        <v>30442.9</v>
      </c>
      <c r="AV335" s="157">
        <f>[5]Ternopil!$J$333</f>
        <v>9046.2999999999993</v>
      </c>
      <c r="AW335" s="11"/>
      <c r="AX335" s="33" t="s">
        <v>1402</v>
      </c>
      <c r="AY335" s="33">
        <v>86.2</v>
      </c>
      <c r="AZ335" s="33" t="s">
        <v>682</v>
      </c>
      <c r="BA335" s="157">
        <f>[6]Ternopil!$F$333</f>
        <v>63</v>
      </c>
      <c r="BB335" s="157">
        <f>[6]Ternopil!$G$333</f>
        <v>745</v>
      </c>
      <c r="BC335" s="157">
        <f>[6]Ternopil!$H$333</f>
        <v>733</v>
      </c>
      <c r="BD335" s="157">
        <f>[6]Ternopil!$I$333</f>
        <v>42366.400000000001</v>
      </c>
      <c r="BE335" s="157">
        <f>[6]Ternopil!$J$333</f>
        <v>24837.5</v>
      </c>
      <c r="BG335" s="2">
        <v>86.2</v>
      </c>
      <c r="BH335" s="2" t="s">
        <v>682</v>
      </c>
      <c r="BI335" s="1">
        <f t="shared" si="316"/>
        <v>48</v>
      </c>
      <c r="BJ335" s="1">
        <f t="shared" si="317"/>
        <v>58</v>
      </c>
      <c r="BK335" s="1">
        <f t="shared" si="318"/>
        <v>58</v>
      </c>
      <c r="BL335" s="1">
        <f t="shared" si="319"/>
        <v>62</v>
      </c>
      <c r="BM335" s="1">
        <f t="shared" si="320"/>
        <v>59</v>
      </c>
      <c r="BN335" s="1">
        <f t="shared" si="321"/>
        <v>63</v>
      </c>
      <c r="BP335" s="1">
        <f t="shared" si="322"/>
        <v>382</v>
      </c>
      <c r="BQ335" s="1">
        <f t="shared" si="323"/>
        <v>451</v>
      </c>
      <c r="BR335" s="1">
        <f t="shared" si="324"/>
        <v>375</v>
      </c>
      <c r="BS335" s="1">
        <f t="shared" si="325"/>
        <v>421</v>
      </c>
      <c r="BT335" s="1">
        <f t="shared" si="326"/>
        <v>452</v>
      </c>
      <c r="BU335" s="1">
        <f t="shared" si="327"/>
        <v>733</v>
      </c>
      <c r="BW335" s="40">
        <f t="shared" si="328"/>
        <v>4.5670835226321706E-3</v>
      </c>
      <c r="BX335" s="40">
        <f t="shared" si="329"/>
        <v>5.5878380889841537E-3</v>
      </c>
      <c r="BY335" s="40">
        <f t="shared" si="330"/>
        <v>4.7705675067105987E-3</v>
      </c>
      <c r="BZ335" s="40">
        <f t="shared" si="331"/>
        <v>5.8155597303569456E-3</v>
      </c>
      <c r="CA335" s="40">
        <f t="shared" si="332"/>
        <v>6.5027550389158235E-3</v>
      </c>
      <c r="CB335" s="40">
        <f t="shared" si="333"/>
        <v>1.0345362934526413E-2</v>
      </c>
      <c r="CD335" s="10">
        <f t="shared" si="334"/>
        <v>6175.4</v>
      </c>
      <c r="CE335" s="10">
        <f t="shared" si="335"/>
        <v>5001.3999999999996</v>
      </c>
      <c r="CF335" s="10">
        <f t="shared" si="336"/>
        <v>4490.8999999999996</v>
      </c>
      <c r="CG335" s="10">
        <f t="shared" si="337"/>
        <v>6465.4</v>
      </c>
      <c r="CH335" s="10">
        <f t="shared" si="338"/>
        <v>9046.2999999999993</v>
      </c>
      <c r="CI335" s="10">
        <f t="shared" si="339"/>
        <v>24837.5</v>
      </c>
      <c r="CK335" s="40">
        <f t="shared" si="340"/>
        <v>3.0921102768879253E-3</v>
      </c>
      <c r="CL335" s="40">
        <f t="shared" si="341"/>
        <v>2.4107901828289403E-3</v>
      </c>
      <c r="CM335" s="40">
        <f t="shared" si="342"/>
        <v>2.0144739430224463E-3</v>
      </c>
      <c r="CN335" s="40">
        <f t="shared" si="343"/>
        <v>2.4637592574837629E-3</v>
      </c>
      <c r="CO335" s="40">
        <f t="shared" si="344"/>
        <v>3.0370021224066651E-3</v>
      </c>
      <c r="CP335" s="40">
        <f t="shared" si="345"/>
        <v>5.7338581188060489E-3</v>
      </c>
      <c r="CR335" s="9">
        <f t="shared" si="346"/>
        <v>16.165968586387432</v>
      </c>
      <c r="CS335" s="9">
        <f t="shared" si="347"/>
        <v>11.089578713968956</v>
      </c>
      <c r="CT335" s="9">
        <f t="shared" si="348"/>
        <v>11.975733333333332</v>
      </c>
      <c r="CU335" s="9">
        <f t="shared" si="349"/>
        <v>15.357244655581948</v>
      </c>
      <c r="CV335" s="9">
        <f t="shared" si="350"/>
        <v>20.013938053097345</v>
      </c>
      <c r="CW335" s="9">
        <f t="shared" si="351"/>
        <v>33.884720327421554</v>
      </c>
      <c r="CY335" s="9">
        <f t="shared" si="352"/>
        <v>67.704263816612524</v>
      </c>
      <c r="CZ335" s="9">
        <f t="shared" si="353"/>
        <v>43.143522493637825</v>
      </c>
      <c r="DA335" s="9">
        <f t="shared" si="354"/>
        <v>42.227134197110786</v>
      </c>
      <c r="DB335" s="9">
        <f t="shared" si="355"/>
        <v>42.364954909207732</v>
      </c>
      <c r="DC335" s="9">
        <f t="shared" si="356"/>
        <v>46.703314275744454</v>
      </c>
      <c r="DD335" s="9">
        <f t="shared" si="357"/>
        <v>55.424426915656881</v>
      </c>
      <c r="DF335" s="9">
        <f>IF($A335=2,IF(ISNUMBER(CR335/Ukraine!CR335),100*CR335/Ukraine!CR335,""),"")</f>
        <v>68.062414926712179</v>
      </c>
      <c r="DG335" s="9">
        <f>IF($A335=2,IF(ISNUMBER(CS335/Ukraine!CS335),100*CS335/Ukraine!CS335,""),"")</f>
        <v>53.526706299714483</v>
      </c>
      <c r="DH335" s="9">
        <f>IF($A335=2,IF(ISNUMBER(CT335/Ukraine!CT335),100*CT335/Ukraine!CT335,""),"")</f>
        <v>49.685136477225242</v>
      </c>
      <c r="DI335" s="9">
        <f>IF($A335=2,IF(ISNUMBER(CU335/Ukraine!CU335),100*CU335/Ukraine!CU335,""),"")</f>
        <v>46.814672796073836</v>
      </c>
      <c r="DJ335" s="9">
        <f>IF($A335=2,IF(ISNUMBER(CV335/Ukraine!CV335),100*CV335/Ukraine!CV335,""),"")</f>
        <v>48.111173548827864</v>
      </c>
      <c r="DK335" s="9">
        <f>IF($A335=2,IF(ISNUMBER(CW335/Ukraine!CW335),100*CW335/Ukraine!CW335,""),"")</f>
        <v>62.583344455806717</v>
      </c>
      <c r="DM335" s="40">
        <f t="shared" si="358"/>
        <v>0.18062827225130884</v>
      </c>
      <c r="DN335" s="40">
        <f t="shared" si="359"/>
        <v>-0.16851441241685139</v>
      </c>
      <c r="DO335" s="40">
        <f t="shared" si="360"/>
        <v>0.1226666666666667</v>
      </c>
      <c r="DP335" s="40">
        <f t="shared" si="361"/>
        <v>7.3634204275534465E-2</v>
      </c>
      <c r="DQ335" s="40">
        <f t="shared" si="362"/>
        <v>0.62168141592920345</v>
      </c>
      <c r="DR335" s="40">
        <f t="shared" si="315"/>
        <v>0.91884816753926701</v>
      </c>
      <c r="DT335" s="40">
        <f t="shared" si="363"/>
        <v>-0.31401705658967161</v>
      </c>
      <c r="DU335" s="40">
        <f t="shared" si="364"/>
        <v>7.9908772210447898E-2</v>
      </c>
      <c r="DV335" s="40">
        <f t="shared" si="365"/>
        <v>0.28236361215863881</v>
      </c>
      <c r="DW335" s="40">
        <f t="shared" si="366"/>
        <v>0.30322453681968353</v>
      </c>
      <c r="DX335" s="40">
        <f t="shared" si="367"/>
        <v>0.69305612106546799</v>
      </c>
      <c r="DY335" s="40">
        <f t="shared" si="368"/>
        <v>1.0960525901277709</v>
      </c>
    </row>
    <row r="336" spans="1:129" x14ac:dyDescent="0.2">
      <c r="A336" s="39">
        <f>'Industry selection'!C336</f>
        <v>2</v>
      </c>
      <c r="B336" s="2">
        <v>86.9</v>
      </c>
      <c r="C336" s="2" t="s">
        <v>684</v>
      </c>
      <c r="E336" s="30" t="s">
        <v>683</v>
      </c>
      <c r="F336" s="31">
        <v>86.9</v>
      </c>
      <c r="G336" s="32" t="s">
        <v>684</v>
      </c>
      <c r="H336" s="157">
        <f>[1]Ternopil!$F$334</f>
        <v>19</v>
      </c>
      <c r="I336" s="157">
        <f>[1]Ternopil!$G$334</f>
        <v>135</v>
      </c>
      <c r="J336" s="157">
        <f>[1]Ternopil!$H$334</f>
        <v>131</v>
      </c>
      <c r="K336" s="157">
        <f>[1]Ternopil!$I$334</f>
        <v>5304.5</v>
      </c>
      <c r="L336" s="157">
        <f>[1]Ternopil!$J$334</f>
        <v>2645.1</v>
      </c>
      <c r="M336" s="11"/>
      <c r="N336" s="33" t="s">
        <v>1058</v>
      </c>
      <c r="O336" s="36">
        <v>86.9</v>
      </c>
      <c r="P336" s="35" t="s">
        <v>684</v>
      </c>
      <c r="Q336" s="157">
        <f>[2]Ternopil!$F$334</f>
        <v>6</v>
      </c>
      <c r="R336" s="157">
        <f>[2]Ternopil!$G$334</f>
        <v>8</v>
      </c>
      <c r="S336" s="157">
        <f>[2]Ternopil!$H$334</f>
        <v>8</v>
      </c>
      <c r="T336" s="157">
        <f>[2]Ternopil!$I$334</f>
        <v>175.1</v>
      </c>
      <c r="U336" s="157">
        <f>[2]Ternopil!$J$334</f>
        <v>61</v>
      </c>
      <c r="V336" s="11"/>
      <c r="W336" s="36" t="s">
        <v>1403</v>
      </c>
      <c r="X336" s="36">
        <v>86.9</v>
      </c>
      <c r="Y336" s="36" t="s">
        <v>684</v>
      </c>
      <c r="Z336" s="157">
        <f>[3]Ternopil!$F$334</f>
        <v>5</v>
      </c>
      <c r="AA336" s="157" t="str">
        <f>[3]Ternopil!$G$334</f>
        <v>к</v>
      </c>
      <c r="AB336" s="157" t="str">
        <f>[3]Ternopil!$H$334</f>
        <v>к</v>
      </c>
      <c r="AC336" s="157" t="str">
        <f>[3]Ternopil!$I$334</f>
        <v>к</v>
      </c>
      <c r="AD336" s="157" t="str">
        <f>[3]Ternopil!$J$334</f>
        <v>к</v>
      </c>
      <c r="AE336" s="11"/>
      <c r="AF336" s="37" t="s">
        <v>1403</v>
      </c>
      <c r="AG336" s="37">
        <v>86.9</v>
      </c>
      <c r="AH336" s="37" t="s">
        <v>684</v>
      </c>
      <c r="AI336" s="157">
        <f>[4]Ternopil!$F$334</f>
        <v>18</v>
      </c>
      <c r="AJ336" s="157">
        <f>[4]Ternopil!$G$334</f>
        <v>94</v>
      </c>
      <c r="AK336" s="157">
        <f>[4]Ternopil!$H$334</f>
        <v>87</v>
      </c>
      <c r="AL336" s="157">
        <f>[4]Ternopil!$I$334</f>
        <v>5011.7</v>
      </c>
      <c r="AM336" s="157">
        <f>[4]Ternopil!$J$334</f>
        <v>2224.3000000000002</v>
      </c>
      <c r="AN336" s="11"/>
      <c r="AO336" s="11" t="s">
        <v>1403</v>
      </c>
      <c r="AP336" s="11">
        <v>86.9</v>
      </c>
      <c r="AQ336" s="11" t="s">
        <v>684</v>
      </c>
      <c r="AR336" s="157">
        <f>[5]Ternopil!$F$334</f>
        <v>15</v>
      </c>
      <c r="AS336" s="157">
        <f>[5]Ternopil!$G$334</f>
        <v>86</v>
      </c>
      <c r="AT336" s="157">
        <f>[5]Ternopil!$H$334</f>
        <v>85</v>
      </c>
      <c r="AU336" s="157">
        <f>[5]Ternopil!$I$334</f>
        <v>5322.6</v>
      </c>
      <c r="AV336" s="157">
        <f>[5]Ternopil!$J$334</f>
        <v>2741.9</v>
      </c>
      <c r="AW336" s="11"/>
      <c r="AX336" s="33" t="s">
        <v>1403</v>
      </c>
      <c r="AY336" s="33">
        <v>86.9</v>
      </c>
      <c r="AZ336" s="33" t="s">
        <v>684</v>
      </c>
      <c r="BA336" s="157">
        <f>[6]Ternopil!$F$334</f>
        <v>18</v>
      </c>
      <c r="BB336" s="157">
        <f>[6]Ternopil!$G$334</f>
        <v>117</v>
      </c>
      <c r="BC336" s="157">
        <f>[6]Ternopil!$H$334</f>
        <v>115</v>
      </c>
      <c r="BD336" s="157">
        <f>[6]Ternopil!$I$334</f>
        <v>6681.3</v>
      </c>
      <c r="BE336" s="157">
        <f>[6]Ternopil!$J$334</f>
        <v>3965.9</v>
      </c>
      <c r="BG336" s="2">
        <v>86.9</v>
      </c>
      <c r="BH336" s="2" t="s">
        <v>684</v>
      </c>
      <c r="BI336" s="1">
        <f t="shared" si="316"/>
        <v>19</v>
      </c>
      <c r="BJ336" s="1">
        <f t="shared" si="317"/>
        <v>6</v>
      </c>
      <c r="BK336" s="1">
        <f t="shared" si="318"/>
        <v>5</v>
      </c>
      <c r="BL336" s="1">
        <f t="shared" si="319"/>
        <v>18</v>
      </c>
      <c r="BM336" s="1">
        <f t="shared" si="320"/>
        <v>15</v>
      </c>
      <c r="BN336" s="1">
        <f t="shared" si="321"/>
        <v>18</v>
      </c>
      <c r="BP336" s="1">
        <f t="shared" si="322"/>
        <v>131</v>
      </c>
      <c r="BQ336" s="1">
        <f t="shared" si="323"/>
        <v>8</v>
      </c>
      <c r="BR336" s="1" t="str">
        <f t="shared" si="324"/>
        <v>к</v>
      </c>
      <c r="BS336" s="1">
        <f t="shared" si="325"/>
        <v>87</v>
      </c>
      <c r="BT336" s="1">
        <f t="shared" si="326"/>
        <v>85</v>
      </c>
      <c r="BU336" s="1">
        <f t="shared" si="327"/>
        <v>115</v>
      </c>
      <c r="BW336" s="40">
        <f t="shared" si="328"/>
        <v>1.5661987996461108E-3</v>
      </c>
      <c r="BX336" s="40">
        <f t="shared" si="329"/>
        <v>9.9119079183754386E-5</v>
      </c>
      <c r="BY336" s="40" t="str">
        <f t="shared" si="330"/>
        <v/>
      </c>
      <c r="BZ336" s="40">
        <f t="shared" si="331"/>
        <v>1.2017902530666372E-3</v>
      </c>
      <c r="CA336" s="40">
        <f t="shared" si="332"/>
        <v>1.2228632263447899E-3</v>
      </c>
      <c r="CB336" s="40">
        <f t="shared" si="333"/>
        <v>1.6230787687183323E-3</v>
      </c>
      <c r="CD336" s="10">
        <f t="shared" si="334"/>
        <v>2645.1</v>
      </c>
      <c r="CE336" s="10">
        <f t="shared" si="335"/>
        <v>61</v>
      </c>
      <c r="CF336" s="10" t="str">
        <f t="shared" si="336"/>
        <v>к</v>
      </c>
      <c r="CG336" s="10">
        <f t="shared" si="337"/>
        <v>2224.3000000000002</v>
      </c>
      <c r="CH336" s="10">
        <f t="shared" si="338"/>
        <v>2741.9</v>
      </c>
      <c r="CI336" s="10">
        <f t="shared" si="339"/>
        <v>3965.9</v>
      </c>
      <c r="CK336" s="40">
        <f t="shared" si="340"/>
        <v>1.3244390474133256E-3</v>
      </c>
      <c r="CL336" s="40">
        <f t="shared" si="341"/>
        <v>2.940340727647566E-5</v>
      </c>
      <c r="CM336" s="40" t="str">
        <f t="shared" si="342"/>
        <v/>
      </c>
      <c r="CN336" s="40">
        <f t="shared" si="343"/>
        <v>8.4761031280680763E-4</v>
      </c>
      <c r="CO336" s="40">
        <f t="shared" si="344"/>
        <v>9.2050408669034148E-4</v>
      </c>
      <c r="CP336" s="40">
        <f t="shared" si="345"/>
        <v>9.1554737446896458E-4</v>
      </c>
      <c r="CR336" s="9">
        <f t="shared" si="346"/>
        <v>20.191603053435113</v>
      </c>
      <c r="CS336" s="9">
        <f t="shared" si="347"/>
        <v>7.625</v>
      </c>
      <c r="CT336" s="9" t="str">
        <f t="shared" si="348"/>
        <v/>
      </c>
      <c r="CU336" s="9">
        <f t="shared" si="349"/>
        <v>25.56666666666667</v>
      </c>
      <c r="CV336" s="9">
        <f t="shared" si="350"/>
        <v>32.25764705882353</v>
      </c>
      <c r="CW336" s="9">
        <f t="shared" si="351"/>
        <v>34.486086956521739</v>
      </c>
      <c r="CY336" s="9">
        <f t="shared" si="352"/>
        <v>84.56391664408045</v>
      </c>
      <c r="CZ336" s="9">
        <f t="shared" si="353"/>
        <v>29.66473005864534</v>
      </c>
      <c r="DA336" s="9" t="str">
        <f t="shared" si="354"/>
        <v/>
      </c>
      <c r="DB336" s="9">
        <f t="shared" si="355"/>
        <v>70.528972143345314</v>
      </c>
      <c r="DC336" s="9">
        <f t="shared" si="356"/>
        <v>75.274492425598766</v>
      </c>
      <c r="DD336" s="9">
        <f t="shared" si="357"/>
        <v>56.408067933260476</v>
      </c>
      <c r="DF336" s="9">
        <f>IF($A336=2,IF(ISNUMBER(CR336/Ukraine!CR336),100*CR336/Ukraine!CR336,""),"")</f>
        <v>70.793918167378052</v>
      </c>
      <c r="DG336" s="9">
        <f>IF($A336=2,IF(ISNUMBER(CS336/Ukraine!CS336),100*CS336/Ukraine!CS336,""),"")</f>
        <v>27.614587622669688</v>
      </c>
      <c r="DH336" s="9" t="str">
        <f>IF($A336=2,IF(ISNUMBER(CT336/Ukraine!CT336),100*CT336/Ukraine!CT336,""),"")</f>
        <v/>
      </c>
      <c r="DI336" s="9">
        <f>IF($A336=2,IF(ISNUMBER(CU336/Ukraine!CU336),100*CU336/Ukraine!CU336,""),"")</f>
        <v>62.507897977291393</v>
      </c>
      <c r="DJ336" s="9">
        <f>IF($A336=2,IF(ISNUMBER(CV336/Ukraine!CV336),100*CV336/Ukraine!CV336,""),"")</f>
        <v>50.228506027803483</v>
      </c>
      <c r="DK336" s="9">
        <f>IF($A336=2,IF(ISNUMBER(CW336/Ukraine!CW336),100*CW336/Ukraine!CW336,""),"")</f>
        <v>44.959210783089091</v>
      </c>
      <c r="DM336" s="40">
        <f t="shared" si="358"/>
        <v>-0.93893129770992367</v>
      </c>
      <c r="DN336" s="40" t="str">
        <f t="shared" si="359"/>
        <v/>
      </c>
      <c r="DO336" s="40" t="str">
        <f t="shared" si="360"/>
        <v/>
      </c>
      <c r="DP336" s="40">
        <f t="shared" si="361"/>
        <v>-2.2988505747126409E-2</v>
      </c>
      <c r="DQ336" s="40">
        <f t="shared" si="362"/>
        <v>0.35294117647058831</v>
      </c>
      <c r="DR336" s="40">
        <f t="shared" si="315"/>
        <v>-0.12213740458015265</v>
      </c>
      <c r="DT336" s="40">
        <f t="shared" si="363"/>
        <v>-0.62236777437525981</v>
      </c>
      <c r="DU336" s="40" t="str">
        <f t="shared" si="364"/>
        <v/>
      </c>
      <c r="DV336" s="40" t="str">
        <f t="shared" si="365"/>
        <v/>
      </c>
      <c r="DW336" s="40">
        <f t="shared" si="366"/>
        <v>0.26170718613390576</v>
      </c>
      <c r="DX336" s="40">
        <f t="shared" si="367"/>
        <v>6.9082530837867084E-2</v>
      </c>
      <c r="DY336" s="40">
        <f t="shared" si="368"/>
        <v>0.70794200268585228</v>
      </c>
    </row>
    <row r="337" spans="1:129" x14ac:dyDescent="0.2">
      <c r="A337" s="39">
        <f>'Industry selection'!C337</f>
        <v>1</v>
      </c>
      <c r="B337" s="2">
        <v>87</v>
      </c>
      <c r="C337" s="2" t="s">
        <v>686</v>
      </c>
      <c r="E337" s="30" t="s">
        <v>685</v>
      </c>
      <c r="F337" s="31">
        <v>87</v>
      </c>
      <c r="G337" s="32" t="s">
        <v>686</v>
      </c>
      <c r="H337" s="157" t="e">
        <f>[1]Ternopil!$F$335</f>
        <v>#N/A</v>
      </c>
      <c r="I337" s="157" t="e">
        <f>[1]Ternopil!$G$335</f>
        <v>#N/A</v>
      </c>
      <c r="J337" s="157" t="e">
        <f>[1]Ternopil!$H$335</f>
        <v>#N/A</v>
      </c>
      <c r="K337" s="157" t="e">
        <f>[1]Ternopil!$I$335</f>
        <v>#N/A</v>
      </c>
      <c r="L337" s="157" t="e">
        <f>[1]Ternopil!$J$335</f>
        <v>#N/A</v>
      </c>
      <c r="M337" s="11"/>
      <c r="N337" s="33" t="s">
        <v>1059</v>
      </c>
      <c r="O337" s="36">
        <v>87</v>
      </c>
      <c r="P337" s="35" t="s">
        <v>686</v>
      </c>
      <c r="Q337" s="157" t="e">
        <f>[2]Ternopil!$F$335</f>
        <v>#N/A</v>
      </c>
      <c r="R337" s="157" t="e">
        <f>[2]Ternopil!$G$335</f>
        <v>#N/A</v>
      </c>
      <c r="S337" s="157" t="e">
        <f>[2]Ternopil!$H$335</f>
        <v>#N/A</v>
      </c>
      <c r="T337" s="157" t="e">
        <f>[2]Ternopil!$I$335</f>
        <v>#N/A</v>
      </c>
      <c r="U337" s="157" t="e">
        <f>[2]Ternopil!$J$335</f>
        <v>#N/A</v>
      </c>
      <c r="V337" s="11"/>
      <c r="W337" s="36" t="s">
        <v>1404</v>
      </c>
      <c r="X337" s="36">
        <v>87</v>
      </c>
      <c r="Y337" s="36" t="s">
        <v>686</v>
      </c>
      <c r="Z337" s="157" t="e">
        <f>[3]Ternopil!$F$335</f>
        <v>#N/A</v>
      </c>
      <c r="AA337" s="157" t="e">
        <f>[3]Ternopil!$G$335</f>
        <v>#N/A</v>
      </c>
      <c r="AB337" s="157" t="e">
        <f>[3]Ternopil!$H$335</f>
        <v>#N/A</v>
      </c>
      <c r="AC337" s="157" t="e">
        <f>[3]Ternopil!$I$335</f>
        <v>#N/A</v>
      </c>
      <c r="AD337" s="157" t="e">
        <f>[3]Ternopil!$J$335</f>
        <v>#N/A</v>
      </c>
      <c r="AE337" s="11"/>
      <c r="AF337" s="37" t="s">
        <v>1404</v>
      </c>
      <c r="AG337" s="37">
        <v>87</v>
      </c>
      <c r="AH337" s="37" t="s">
        <v>686</v>
      </c>
      <c r="AI337" s="157" t="e">
        <f>[4]Ternopil!$F$335</f>
        <v>#N/A</v>
      </c>
      <c r="AJ337" s="157" t="e">
        <f>[4]Ternopil!$G$335</f>
        <v>#N/A</v>
      </c>
      <c r="AK337" s="157" t="e">
        <f>[4]Ternopil!$H$335</f>
        <v>#N/A</v>
      </c>
      <c r="AL337" s="157" t="e">
        <f>[4]Ternopil!$I$335</f>
        <v>#N/A</v>
      </c>
      <c r="AM337" s="157" t="e">
        <f>[4]Ternopil!$J$335</f>
        <v>#N/A</v>
      </c>
      <c r="AN337" s="11"/>
      <c r="AO337" s="11" t="s">
        <v>1404</v>
      </c>
      <c r="AP337" s="11">
        <v>87</v>
      </c>
      <c r="AQ337" s="11" t="s">
        <v>686</v>
      </c>
      <c r="AR337" s="157" t="e">
        <f>[5]Ternopil!$F$335</f>
        <v>#N/A</v>
      </c>
      <c r="AS337" s="157" t="e">
        <f>[5]Ternopil!$G$335</f>
        <v>#N/A</v>
      </c>
      <c r="AT337" s="157" t="e">
        <f>[5]Ternopil!$H$335</f>
        <v>#N/A</v>
      </c>
      <c r="AU337" s="157" t="e">
        <f>[5]Ternopil!$I$335</f>
        <v>#N/A</v>
      </c>
      <c r="AV337" s="157" t="e">
        <f>[5]Ternopil!$J$335</f>
        <v>#N/A</v>
      </c>
      <c r="AW337" s="11"/>
      <c r="AX337" s="33" t="s">
        <v>1404</v>
      </c>
      <c r="AY337" s="33">
        <v>87</v>
      </c>
      <c r="AZ337" s="33" t="s">
        <v>686</v>
      </c>
      <c r="BA337" s="157" t="e">
        <f>[6]Ternopil!$F$335</f>
        <v>#N/A</v>
      </c>
      <c r="BB337" s="157" t="e">
        <f>[6]Ternopil!$G$335</f>
        <v>#N/A</v>
      </c>
      <c r="BC337" s="157" t="e">
        <f>[6]Ternopil!$H$335</f>
        <v>#N/A</v>
      </c>
      <c r="BD337" s="157" t="e">
        <f>[6]Ternopil!$I$335</f>
        <v>#N/A</v>
      </c>
      <c r="BE337" s="157" t="e">
        <f>[6]Ternopil!$J$335</f>
        <v>#N/A</v>
      </c>
      <c r="BG337" s="2">
        <v>87</v>
      </c>
      <c r="BH337" s="2" t="s">
        <v>686</v>
      </c>
      <c r="BI337" s="1" t="e">
        <f t="shared" si="316"/>
        <v>#N/A</v>
      </c>
      <c r="BJ337" s="1" t="e">
        <f t="shared" si="317"/>
        <v>#N/A</v>
      </c>
      <c r="BK337" s="1" t="e">
        <f t="shared" si="318"/>
        <v>#N/A</v>
      </c>
      <c r="BL337" s="1" t="e">
        <f t="shared" si="319"/>
        <v>#N/A</v>
      </c>
      <c r="BM337" s="1" t="e">
        <f t="shared" si="320"/>
        <v>#N/A</v>
      </c>
      <c r="BN337" s="1" t="e">
        <f t="shared" si="321"/>
        <v>#N/A</v>
      </c>
      <c r="BP337" s="1" t="e">
        <f t="shared" si="322"/>
        <v>#N/A</v>
      </c>
      <c r="BQ337" s="1" t="e">
        <f t="shared" si="323"/>
        <v>#N/A</v>
      </c>
      <c r="BR337" s="1" t="e">
        <f t="shared" si="324"/>
        <v>#N/A</v>
      </c>
      <c r="BS337" s="1" t="e">
        <f t="shared" si="325"/>
        <v>#N/A</v>
      </c>
      <c r="BT337" s="1" t="e">
        <f t="shared" si="326"/>
        <v>#N/A</v>
      </c>
      <c r="BU337" s="1" t="e">
        <f t="shared" si="327"/>
        <v>#N/A</v>
      </c>
      <c r="BW337" s="40" t="str">
        <f t="shared" si="328"/>
        <v/>
      </c>
      <c r="BX337" s="40" t="str">
        <f t="shared" si="329"/>
        <v/>
      </c>
      <c r="BY337" s="40" t="str">
        <f t="shared" si="330"/>
        <v/>
      </c>
      <c r="BZ337" s="40" t="str">
        <f t="shared" si="331"/>
        <v/>
      </c>
      <c r="CA337" s="40" t="str">
        <f t="shared" si="332"/>
        <v/>
      </c>
      <c r="CB337" s="40" t="str">
        <f t="shared" si="333"/>
        <v/>
      </c>
      <c r="CD337" s="10" t="e">
        <f t="shared" si="334"/>
        <v>#N/A</v>
      </c>
      <c r="CE337" s="10" t="e">
        <f t="shared" si="335"/>
        <v>#N/A</v>
      </c>
      <c r="CF337" s="10" t="e">
        <f t="shared" si="336"/>
        <v>#N/A</v>
      </c>
      <c r="CG337" s="10" t="e">
        <f t="shared" si="337"/>
        <v>#N/A</v>
      </c>
      <c r="CH337" s="10" t="e">
        <f t="shared" si="338"/>
        <v>#N/A</v>
      </c>
      <c r="CI337" s="10" t="e">
        <f t="shared" si="339"/>
        <v>#N/A</v>
      </c>
      <c r="CK337" s="40" t="str">
        <f t="shared" si="340"/>
        <v/>
      </c>
      <c r="CL337" s="40" t="str">
        <f t="shared" si="341"/>
        <v/>
      </c>
      <c r="CM337" s="40" t="str">
        <f t="shared" si="342"/>
        <v/>
      </c>
      <c r="CN337" s="40" t="str">
        <f t="shared" si="343"/>
        <v/>
      </c>
      <c r="CO337" s="40" t="str">
        <f t="shared" si="344"/>
        <v/>
      </c>
      <c r="CP337" s="40" t="str">
        <f t="shared" si="345"/>
        <v/>
      </c>
      <c r="CR337" s="9" t="str">
        <f t="shared" si="346"/>
        <v/>
      </c>
      <c r="CS337" s="9" t="str">
        <f t="shared" si="347"/>
        <v/>
      </c>
      <c r="CT337" s="9" t="str">
        <f t="shared" si="348"/>
        <v/>
      </c>
      <c r="CU337" s="9" t="str">
        <f t="shared" si="349"/>
        <v/>
      </c>
      <c r="CV337" s="9" t="str">
        <f t="shared" si="350"/>
        <v/>
      </c>
      <c r="CW337" s="9" t="str">
        <f t="shared" si="351"/>
        <v/>
      </c>
      <c r="CY337" s="9" t="str">
        <f t="shared" si="352"/>
        <v/>
      </c>
      <c r="CZ337" s="9" t="str">
        <f t="shared" si="353"/>
        <v/>
      </c>
      <c r="DA337" s="9" t="str">
        <f t="shared" si="354"/>
        <v/>
      </c>
      <c r="DB337" s="9" t="str">
        <f t="shared" si="355"/>
        <v/>
      </c>
      <c r="DC337" s="9" t="str">
        <f t="shared" si="356"/>
        <v/>
      </c>
      <c r="DD337" s="9" t="str">
        <f t="shared" si="357"/>
        <v/>
      </c>
      <c r="DF337" s="9" t="str">
        <f>IF($A337=2,IF(ISNUMBER(CR337/Ukraine!CR337),100*CR337/Ukraine!CR337,""),"")</f>
        <v/>
      </c>
      <c r="DG337" s="9" t="str">
        <f>IF($A337=2,IF(ISNUMBER(CS337/Ukraine!CS337),100*CS337/Ukraine!CS337,""),"")</f>
        <v/>
      </c>
      <c r="DH337" s="9" t="str">
        <f>IF($A337=2,IF(ISNUMBER(CT337/Ukraine!CT337),100*CT337/Ukraine!CT337,""),"")</f>
        <v/>
      </c>
      <c r="DI337" s="9" t="str">
        <f>IF($A337=2,IF(ISNUMBER(CU337/Ukraine!CU337),100*CU337/Ukraine!CU337,""),"")</f>
        <v/>
      </c>
      <c r="DJ337" s="9" t="str">
        <f>IF($A337=2,IF(ISNUMBER(CV337/Ukraine!CV337),100*CV337/Ukraine!CV337,""),"")</f>
        <v/>
      </c>
      <c r="DK337" s="9" t="str">
        <f>IF($A337=2,IF(ISNUMBER(CW337/Ukraine!CW337),100*CW337/Ukraine!CW337,""),"")</f>
        <v/>
      </c>
      <c r="DM337" s="40" t="str">
        <f t="shared" si="358"/>
        <v/>
      </c>
      <c r="DN337" s="40" t="str">
        <f t="shared" si="359"/>
        <v/>
      </c>
      <c r="DO337" s="40" t="str">
        <f t="shared" si="360"/>
        <v/>
      </c>
      <c r="DP337" s="40" t="str">
        <f t="shared" si="361"/>
        <v/>
      </c>
      <c r="DQ337" s="40" t="str">
        <f t="shared" si="362"/>
        <v/>
      </c>
      <c r="DR337" s="40" t="str">
        <f t="shared" si="315"/>
        <v/>
      </c>
      <c r="DT337" s="40" t="str">
        <f t="shared" si="363"/>
        <v/>
      </c>
      <c r="DU337" s="40" t="str">
        <f t="shared" si="364"/>
        <v/>
      </c>
      <c r="DV337" s="40" t="str">
        <f t="shared" si="365"/>
        <v/>
      </c>
      <c r="DW337" s="40" t="str">
        <f t="shared" si="366"/>
        <v/>
      </c>
      <c r="DX337" s="40" t="str">
        <f t="shared" si="367"/>
        <v/>
      </c>
      <c r="DY337" s="40" t="str">
        <f t="shared" si="368"/>
        <v/>
      </c>
    </row>
    <row r="338" spans="1:129" x14ac:dyDescent="0.2">
      <c r="A338" s="39">
        <f>'Industry selection'!C338</f>
        <v>1</v>
      </c>
      <c r="B338" s="2">
        <v>87.1</v>
      </c>
      <c r="C338" s="2" t="s">
        <v>688</v>
      </c>
      <c r="E338" s="30" t="s">
        <v>687</v>
      </c>
      <c r="F338" s="31">
        <v>87.1</v>
      </c>
      <c r="G338" s="32" t="s">
        <v>688</v>
      </c>
      <c r="H338" s="157" t="e">
        <f>[1]Ternopil!$F$336</f>
        <v>#N/A</v>
      </c>
      <c r="I338" s="157" t="e">
        <f>[1]Ternopil!$G$336</f>
        <v>#N/A</v>
      </c>
      <c r="J338" s="157" t="e">
        <f>[1]Ternopil!$H$336</f>
        <v>#N/A</v>
      </c>
      <c r="K338" s="157" t="e">
        <f>[1]Ternopil!$I$336</f>
        <v>#N/A</v>
      </c>
      <c r="L338" s="157" t="e">
        <f>[1]Ternopil!$J$336</f>
        <v>#N/A</v>
      </c>
      <c r="M338" s="11"/>
      <c r="N338" s="33" t="s">
        <v>1405</v>
      </c>
      <c r="O338" s="33">
        <v>87.1</v>
      </c>
      <c r="P338" s="33" t="s">
        <v>688</v>
      </c>
      <c r="Q338" s="157" t="e">
        <f>[2]Ternopil!$F$336</f>
        <v>#N/A</v>
      </c>
      <c r="R338" s="157" t="e">
        <f>[2]Ternopil!$G$336</f>
        <v>#N/A</v>
      </c>
      <c r="S338" s="157" t="e">
        <f>[2]Ternopil!$H$336</f>
        <v>#N/A</v>
      </c>
      <c r="T338" s="157" t="e">
        <f>[2]Ternopil!$I$336</f>
        <v>#N/A</v>
      </c>
      <c r="U338" s="157" t="e">
        <f>[2]Ternopil!$J$336</f>
        <v>#N/A</v>
      </c>
      <c r="V338" s="11"/>
      <c r="W338" s="36" t="s">
        <v>1405</v>
      </c>
      <c r="X338" s="36">
        <v>87.1</v>
      </c>
      <c r="Y338" s="36" t="s">
        <v>688</v>
      </c>
      <c r="Z338" s="157" t="e">
        <f>[3]Ternopil!$F$336</f>
        <v>#N/A</v>
      </c>
      <c r="AA338" s="157" t="e">
        <f>[3]Ternopil!$G$336</f>
        <v>#N/A</v>
      </c>
      <c r="AB338" s="157" t="e">
        <f>[3]Ternopil!$H$336</f>
        <v>#N/A</v>
      </c>
      <c r="AC338" s="157" t="e">
        <f>[3]Ternopil!$I$336</f>
        <v>#N/A</v>
      </c>
      <c r="AD338" s="157" t="e">
        <f>[3]Ternopil!$J$336</f>
        <v>#N/A</v>
      </c>
      <c r="AE338" s="11"/>
      <c r="AF338" s="37" t="s">
        <v>1405</v>
      </c>
      <c r="AG338" s="37">
        <v>87.1</v>
      </c>
      <c r="AH338" s="37" t="s">
        <v>688</v>
      </c>
      <c r="AI338" s="157" t="e">
        <f>[4]Ternopil!$F$336</f>
        <v>#N/A</v>
      </c>
      <c r="AJ338" s="157" t="e">
        <f>[4]Ternopil!$G$336</f>
        <v>#N/A</v>
      </c>
      <c r="AK338" s="157" t="e">
        <f>[4]Ternopil!$H$336</f>
        <v>#N/A</v>
      </c>
      <c r="AL338" s="157" t="e">
        <f>[4]Ternopil!$I$336</f>
        <v>#N/A</v>
      </c>
      <c r="AM338" s="157" t="e">
        <f>[4]Ternopil!$J$336</f>
        <v>#N/A</v>
      </c>
      <c r="AN338" s="11"/>
      <c r="AO338" s="11" t="s">
        <v>1405</v>
      </c>
      <c r="AP338" s="11">
        <v>87.1</v>
      </c>
      <c r="AQ338" s="11" t="s">
        <v>688</v>
      </c>
      <c r="AR338" s="157" t="e">
        <f>[5]Ternopil!$F$336</f>
        <v>#N/A</v>
      </c>
      <c r="AS338" s="157" t="e">
        <f>[5]Ternopil!$G$336</f>
        <v>#N/A</v>
      </c>
      <c r="AT338" s="157" t="e">
        <f>[5]Ternopil!$H$336</f>
        <v>#N/A</v>
      </c>
      <c r="AU338" s="157" t="e">
        <f>[5]Ternopil!$I$336</f>
        <v>#N/A</v>
      </c>
      <c r="AV338" s="157" t="e">
        <f>[5]Ternopil!$J$336</f>
        <v>#N/A</v>
      </c>
      <c r="AW338" s="11"/>
      <c r="AX338" s="33" t="s">
        <v>1405</v>
      </c>
      <c r="AY338" s="33">
        <v>87.1</v>
      </c>
      <c r="AZ338" s="33" t="s">
        <v>688</v>
      </c>
      <c r="BA338" s="157" t="e">
        <f>[6]Ternopil!$F$336</f>
        <v>#N/A</v>
      </c>
      <c r="BB338" s="157" t="e">
        <f>[6]Ternopil!$G$336</f>
        <v>#N/A</v>
      </c>
      <c r="BC338" s="157" t="e">
        <f>[6]Ternopil!$H$336</f>
        <v>#N/A</v>
      </c>
      <c r="BD338" s="157" t="e">
        <f>[6]Ternopil!$I$336</f>
        <v>#N/A</v>
      </c>
      <c r="BE338" s="157" t="e">
        <f>[6]Ternopil!$J$336</f>
        <v>#N/A</v>
      </c>
      <c r="BG338" s="2">
        <v>87.1</v>
      </c>
      <c r="BH338" s="2" t="s">
        <v>688</v>
      </c>
      <c r="BI338" s="1" t="e">
        <f t="shared" si="316"/>
        <v>#N/A</v>
      </c>
      <c r="BJ338" s="1" t="e">
        <f t="shared" si="317"/>
        <v>#N/A</v>
      </c>
      <c r="BK338" s="1" t="e">
        <f t="shared" si="318"/>
        <v>#N/A</v>
      </c>
      <c r="BL338" s="1" t="e">
        <f t="shared" si="319"/>
        <v>#N/A</v>
      </c>
      <c r="BM338" s="1" t="e">
        <f t="shared" si="320"/>
        <v>#N/A</v>
      </c>
      <c r="BN338" s="1" t="e">
        <f t="shared" si="321"/>
        <v>#N/A</v>
      </c>
      <c r="BP338" s="1" t="e">
        <f t="shared" si="322"/>
        <v>#N/A</v>
      </c>
      <c r="BQ338" s="1" t="e">
        <f t="shared" si="323"/>
        <v>#N/A</v>
      </c>
      <c r="BR338" s="1" t="e">
        <f t="shared" si="324"/>
        <v>#N/A</v>
      </c>
      <c r="BS338" s="1" t="e">
        <f t="shared" si="325"/>
        <v>#N/A</v>
      </c>
      <c r="BT338" s="1" t="e">
        <f t="shared" si="326"/>
        <v>#N/A</v>
      </c>
      <c r="BU338" s="1" t="e">
        <f t="shared" si="327"/>
        <v>#N/A</v>
      </c>
      <c r="BW338" s="40" t="str">
        <f t="shared" si="328"/>
        <v/>
      </c>
      <c r="BX338" s="40" t="str">
        <f t="shared" si="329"/>
        <v/>
      </c>
      <c r="BY338" s="40" t="str">
        <f t="shared" si="330"/>
        <v/>
      </c>
      <c r="BZ338" s="40" t="str">
        <f t="shared" si="331"/>
        <v/>
      </c>
      <c r="CA338" s="40" t="str">
        <f t="shared" si="332"/>
        <v/>
      </c>
      <c r="CB338" s="40" t="str">
        <f t="shared" si="333"/>
        <v/>
      </c>
      <c r="CD338" s="10" t="e">
        <f t="shared" si="334"/>
        <v>#N/A</v>
      </c>
      <c r="CE338" s="10" t="e">
        <f t="shared" si="335"/>
        <v>#N/A</v>
      </c>
      <c r="CF338" s="10" t="e">
        <f t="shared" si="336"/>
        <v>#N/A</v>
      </c>
      <c r="CG338" s="10" t="e">
        <f t="shared" si="337"/>
        <v>#N/A</v>
      </c>
      <c r="CH338" s="10" t="e">
        <f t="shared" si="338"/>
        <v>#N/A</v>
      </c>
      <c r="CI338" s="10" t="e">
        <f t="shared" si="339"/>
        <v>#N/A</v>
      </c>
      <c r="CK338" s="40" t="str">
        <f t="shared" si="340"/>
        <v/>
      </c>
      <c r="CL338" s="40" t="str">
        <f t="shared" si="341"/>
        <v/>
      </c>
      <c r="CM338" s="40" t="str">
        <f t="shared" si="342"/>
        <v/>
      </c>
      <c r="CN338" s="40" t="str">
        <f t="shared" si="343"/>
        <v/>
      </c>
      <c r="CO338" s="40" t="str">
        <f t="shared" si="344"/>
        <v/>
      </c>
      <c r="CP338" s="40" t="str">
        <f t="shared" si="345"/>
        <v/>
      </c>
      <c r="CR338" s="9" t="str">
        <f t="shared" si="346"/>
        <v/>
      </c>
      <c r="CS338" s="9" t="str">
        <f t="shared" si="347"/>
        <v/>
      </c>
      <c r="CT338" s="9" t="str">
        <f t="shared" si="348"/>
        <v/>
      </c>
      <c r="CU338" s="9" t="str">
        <f t="shared" si="349"/>
        <v/>
      </c>
      <c r="CV338" s="9" t="str">
        <f t="shared" si="350"/>
        <v/>
      </c>
      <c r="CW338" s="9" t="str">
        <f t="shared" si="351"/>
        <v/>
      </c>
      <c r="CY338" s="9" t="str">
        <f t="shared" si="352"/>
        <v/>
      </c>
      <c r="CZ338" s="9" t="str">
        <f t="shared" si="353"/>
        <v/>
      </c>
      <c r="DA338" s="9" t="str">
        <f t="shared" si="354"/>
        <v/>
      </c>
      <c r="DB338" s="9" t="str">
        <f t="shared" si="355"/>
        <v/>
      </c>
      <c r="DC338" s="9" t="str">
        <f t="shared" si="356"/>
        <v/>
      </c>
      <c r="DD338" s="9" t="str">
        <f t="shared" si="357"/>
        <v/>
      </c>
      <c r="DF338" s="9" t="str">
        <f>IF($A338=2,IF(ISNUMBER(CR338/Ukraine!CR338),100*CR338/Ukraine!CR338,""),"")</f>
        <v/>
      </c>
      <c r="DG338" s="9" t="str">
        <f>IF($A338=2,IF(ISNUMBER(CS338/Ukraine!CS338),100*CS338/Ukraine!CS338,""),"")</f>
        <v/>
      </c>
      <c r="DH338" s="9" t="str">
        <f>IF($A338=2,IF(ISNUMBER(CT338/Ukraine!CT338),100*CT338/Ukraine!CT338,""),"")</f>
        <v/>
      </c>
      <c r="DI338" s="9" t="str">
        <f>IF($A338=2,IF(ISNUMBER(CU338/Ukraine!CU338),100*CU338/Ukraine!CU338,""),"")</f>
        <v/>
      </c>
      <c r="DJ338" s="9" t="str">
        <f>IF($A338=2,IF(ISNUMBER(CV338/Ukraine!CV338),100*CV338/Ukraine!CV338,""),"")</f>
        <v/>
      </c>
      <c r="DK338" s="9" t="str">
        <f>IF($A338=2,IF(ISNUMBER(CW338/Ukraine!CW338),100*CW338/Ukraine!CW338,""),"")</f>
        <v/>
      </c>
      <c r="DM338" s="40" t="str">
        <f t="shared" si="358"/>
        <v/>
      </c>
      <c r="DN338" s="40" t="str">
        <f t="shared" si="359"/>
        <v/>
      </c>
      <c r="DO338" s="40" t="str">
        <f t="shared" si="360"/>
        <v/>
      </c>
      <c r="DP338" s="40" t="str">
        <f t="shared" si="361"/>
        <v/>
      </c>
      <c r="DQ338" s="40" t="str">
        <f t="shared" si="362"/>
        <v/>
      </c>
      <c r="DR338" s="40" t="str">
        <f t="shared" si="315"/>
        <v/>
      </c>
      <c r="DT338" s="40" t="str">
        <f t="shared" si="363"/>
        <v/>
      </c>
      <c r="DU338" s="40" t="str">
        <f t="shared" si="364"/>
        <v/>
      </c>
      <c r="DV338" s="40" t="str">
        <f t="shared" si="365"/>
        <v/>
      </c>
      <c r="DW338" s="40" t="str">
        <f t="shared" si="366"/>
        <v/>
      </c>
      <c r="DX338" s="40" t="str">
        <f t="shared" si="367"/>
        <v/>
      </c>
      <c r="DY338" s="40" t="str">
        <f t="shared" si="368"/>
        <v/>
      </c>
    </row>
    <row r="339" spans="1:129" x14ac:dyDescent="0.2">
      <c r="A339" s="39">
        <f>'Industry selection'!C339</f>
        <v>1</v>
      </c>
      <c r="B339" s="2">
        <v>87.2</v>
      </c>
      <c r="C339" s="2" t="s">
        <v>690</v>
      </c>
      <c r="E339" s="30" t="s">
        <v>689</v>
      </c>
      <c r="F339" s="31">
        <v>87.2</v>
      </c>
      <c r="G339" s="32" t="s">
        <v>690</v>
      </c>
      <c r="H339" s="157" t="e">
        <f>[1]Ternopil!$F$337</f>
        <v>#N/A</v>
      </c>
      <c r="I339" s="157" t="e">
        <f>[1]Ternopil!$G$337</f>
        <v>#N/A</v>
      </c>
      <c r="J339" s="157" t="e">
        <f>[1]Ternopil!$H$337</f>
        <v>#N/A</v>
      </c>
      <c r="K339" s="157" t="e">
        <f>[1]Ternopil!$I$337</f>
        <v>#N/A</v>
      </c>
      <c r="L339" s="157" t="e">
        <f>[1]Ternopil!$J$337</f>
        <v>#N/A</v>
      </c>
      <c r="M339" s="11"/>
      <c r="N339" s="33" t="s">
        <v>1060</v>
      </c>
      <c r="O339" s="36">
        <v>87.2</v>
      </c>
      <c r="P339" s="35" t="s">
        <v>690</v>
      </c>
      <c r="Q339" s="157" t="e">
        <f>[2]Ternopil!$F$337</f>
        <v>#N/A</v>
      </c>
      <c r="R339" s="157" t="e">
        <f>[2]Ternopil!$G$337</f>
        <v>#N/A</v>
      </c>
      <c r="S339" s="157" t="e">
        <f>[2]Ternopil!$H$337</f>
        <v>#N/A</v>
      </c>
      <c r="T339" s="157" t="e">
        <f>[2]Ternopil!$I$337</f>
        <v>#N/A</v>
      </c>
      <c r="U339" s="157" t="e">
        <f>[2]Ternopil!$J$337</f>
        <v>#N/A</v>
      </c>
      <c r="V339" s="11"/>
      <c r="W339" s="36" t="s">
        <v>1406</v>
      </c>
      <c r="X339" s="36">
        <v>87.2</v>
      </c>
      <c r="Y339" s="36" t="s">
        <v>690</v>
      </c>
      <c r="Z339" s="157" t="e">
        <f>[3]Ternopil!$F$337</f>
        <v>#N/A</v>
      </c>
      <c r="AA339" s="157" t="e">
        <f>[3]Ternopil!$G$337</f>
        <v>#N/A</v>
      </c>
      <c r="AB339" s="157" t="e">
        <f>[3]Ternopil!$H$337</f>
        <v>#N/A</v>
      </c>
      <c r="AC339" s="157" t="e">
        <f>[3]Ternopil!$I$337</f>
        <v>#N/A</v>
      </c>
      <c r="AD339" s="157" t="e">
        <f>[3]Ternopil!$J$337</f>
        <v>#N/A</v>
      </c>
      <c r="AE339" s="11"/>
      <c r="AF339" s="37" t="s">
        <v>1406</v>
      </c>
      <c r="AG339" s="37">
        <v>87.2</v>
      </c>
      <c r="AH339" s="37" t="s">
        <v>690</v>
      </c>
      <c r="AI339" s="157" t="e">
        <f>[4]Ternopil!$F$337</f>
        <v>#N/A</v>
      </c>
      <c r="AJ339" s="157" t="e">
        <f>[4]Ternopil!$G$337</f>
        <v>#N/A</v>
      </c>
      <c r="AK339" s="157" t="e">
        <f>[4]Ternopil!$H$337</f>
        <v>#N/A</v>
      </c>
      <c r="AL339" s="157" t="e">
        <f>[4]Ternopil!$I$337</f>
        <v>#N/A</v>
      </c>
      <c r="AM339" s="157" t="e">
        <f>[4]Ternopil!$J$337</f>
        <v>#N/A</v>
      </c>
      <c r="AN339" s="11"/>
      <c r="AO339" s="11" t="s">
        <v>1406</v>
      </c>
      <c r="AP339" s="11">
        <v>87.2</v>
      </c>
      <c r="AQ339" s="11" t="s">
        <v>690</v>
      </c>
      <c r="AR339" s="157" t="e">
        <f>[5]Ternopil!$F$337</f>
        <v>#N/A</v>
      </c>
      <c r="AS339" s="157" t="e">
        <f>[5]Ternopil!$G$337</f>
        <v>#N/A</v>
      </c>
      <c r="AT339" s="157" t="e">
        <f>[5]Ternopil!$H$337</f>
        <v>#N/A</v>
      </c>
      <c r="AU339" s="157" t="e">
        <f>[5]Ternopil!$I$337</f>
        <v>#N/A</v>
      </c>
      <c r="AV339" s="157" t="e">
        <f>[5]Ternopil!$J$337</f>
        <v>#N/A</v>
      </c>
      <c r="AW339" s="11"/>
      <c r="AX339" s="33" t="s">
        <v>1406</v>
      </c>
      <c r="AY339" s="33">
        <v>87.2</v>
      </c>
      <c r="AZ339" s="33" t="s">
        <v>690</v>
      </c>
      <c r="BA339" s="157" t="e">
        <f>[6]Ternopil!$F$337</f>
        <v>#N/A</v>
      </c>
      <c r="BB339" s="157" t="e">
        <f>[6]Ternopil!$G$337</f>
        <v>#N/A</v>
      </c>
      <c r="BC339" s="157" t="e">
        <f>[6]Ternopil!$H$337</f>
        <v>#N/A</v>
      </c>
      <c r="BD339" s="157" t="e">
        <f>[6]Ternopil!$I$337</f>
        <v>#N/A</v>
      </c>
      <c r="BE339" s="157" t="e">
        <f>[6]Ternopil!$J$337</f>
        <v>#N/A</v>
      </c>
      <c r="BG339" s="2">
        <v>87.2</v>
      </c>
      <c r="BH339" s="2" t="s">
        <v>690</v>
      </c>
      <c r="BI339" s="1" t="e">
        <f t="shared" si="316"/>
        <v>#N/A</v>
      </c>
      <c r="BJ339" s="1" t="e">
        <f t="shared" si="317"/>
        <v>#N/A</v>
      </c>
      <c r="BK339" s="1" t="e">
        <f t="shared" si="318"/>
        <v>#N/A</v>
      </c>
      <c r="BL339" s="1" t="e">
        <f t="shared" si="319"/>
        <v>#N/A</v>
      </c>
      <c r="BM339" s="1" t="e">
        <f t="shared" si="320"/>
        <v>#N/A</v>
      </c>
      <c r="BN339" s="1" t="e">
        <f t="shared" si="321"/>
        <v>#N/A</v>
      </c>
      <c r="BP339" s="1" t="e">
        <f t="shared" si="322"/>
        <v>#N/A</v>
      </c>
      <c r="BQ339" s="1" t="e">
        <f t="shared" si="323"/>
        <v>#N/A</v>
      </c>
      <c r="BR339" s="1" t="e">
        <f t="shared" si="324"/>
        <v>#N/A</v>
      </c>
      <c r="BS339" s="1" t="e">
        <f t="shared" si="325"/>
        <v>#N/A</v>
      </c>
      <c r="BT339" s="1" t="e">
        <f t="shared" si="326"/>
        <v>#N/A</v>
      </c>
      <c r="BU339" s="1" t="e">
        <f t="shared" si="327"/>
        <v>#N/A</v>
      </c>
      <c r="BW339" s="40" t="str">
        <f t="shared" si="328"/>
        <v/>
      </c>
      <c r="BX339" s="40" t="str">
        <f t="shared" si="329"/>
        <v/>
      </c>
      <c r="BY339" s="40" t="str">
        <f t="shared" si="330"/>
        <v/>
      </c>
      <c r="BZ339" s="40" t="str">
        <f t="shared" si="331"/>
        <v/>
      </c>
      <c r="CA339" s="40" t="str">
        <f t="shared" si="332"/>
        <v/>
      </c>
      <c r="CB339" s="40" t="str">
        <f t="shared" si="333"/>
        <v/>
      </c>
      <c r="CD339" s="10" t="e">
        <f t="shared" si="334"/>
        <v>#N/A</v>
      </c>
      <c r="CE339" s="10" t="e">
        <f t="shared" si="335"/>
        <v>#N/A</v>
      </c>
      <c r="CF339" s="10" t="e">
        <f t="shared" si="336"/>
        <v>#N/A</v>
      </c>
      <c r="CG339" s="10" t="e">
        <f t="shared" si="337"/>
        <v>#N/A</v>
      </c>
      <c r="CH339" s="10" t="e">
        <f t="shared" si="338"/>
        <v>#N/A</v>
      </c>
      <c r="CI339" s="10" t="e">
        <f t="shared" si="339"/>
        <v>#N/A</v>
      </c>
      <c r="CK339" s="40" t="str">
        <f t="shared" si="340"/>
        <v/>
      </c>
      <c r="CL339" s="40" t="str">
        <f t="shared" si="341"/>
        <v/>
      </c>
      <c r="CM339" s="40" t="str">
        <f t="shared" si="342"/>
        <v/>
      </c>
      <c r="CN339" s="40" t="str">
        <f t="shared" si="343"/>
        <v/>
      </c>
      <c r="CO339" s="40" t="str">
        <f t="shared" si="344"/>
        <v/>
      </c>
      <c r="CP339" s="40" t="str">
        <f t="shared" si="345"/>
        <v/>
      </c>
      <c r="CR339" s="9" t="str">
        <f t="shared" si="346"/>
        <v/>
      </c>
      <c r="CS339" s="9" t="str">
        <f t="shared" si="347"/>
        <v/>
      </c>
      <c r="CT339" s="9" t="str">
        <f t="shared" si="348"/>
        <v/>
      </c>
      <c r="CU339" s="9" t="str">
        <f t="shared" si="349"/>
        <v/>
      </c>
      <c r="CV339" s="9" t="str">
        <f t="shared" si="350"/>
        <v/>
      </c>
      <c r="CW339" s="9" t="str">
        <f t="shared" si="351"/>
        <v/>
      </c>
      <c r="CY339" s="9" t="str">
        <f t="shared" si="352"/>
        <v/>
      </c>
      <c r="CZ339" s="9" t="str">
        <f t="shared" si="353"/>
        <v/>
      </c>
      <c r="DA339" s="9" t="str">
        <f t="shared" si="354"/>
        <v/>
      </c>
      <c r="DB339" s="9" t="str">
        <f t="shared" si="355"/>
        <v/>
      </c>
      <c r="DC339" s="9" t="str">
        <f t="shared" si="356"/>
        <v/>
      </c>
      <c r="DD339" s="9" t="str">
        <f t="shared" si="357"/>
        <v/>
      </c>
      <c r="DF339" s="9" t="str">
        <f>IF($A339=2,IF(ISNUMBER(CR339/Ukraine!CR339),100*CR339/Ukraine!CR339,""),"")</f>
        <v/>
      </c>
      <c r="DG339" s="9" t="str">
        <f>IF($A339=2,IF(ISNUMBER(CS339/Ukraine!CS339),100*CS339/Ukraine!CS339,""),"")</f>
        <v/>
      </c>
      <c r="DH339" s="9" t="str">
        <f>IF($A339=2,IF(ISNUMBER(CT339/Ukraine!CT339),100*CT339/Ukraine!CT339,""),"")</f>
        <v/>
      </c>
      <c r="DI339" s="9" t="str">
        <f>IF($A339=2,IF(ISNUMBER(CU339/Ukraine!CU339),100*CU339/Ukraine!CU339,""),"")</f>
        <v/>
      </c>
      <c r="DJ339" s="9" t="str">
        <f>IF($A339=2,IF(ISNUMBER(CV339/Ukraine!CV339),100*CV339/Ukraine!CV339,""),"")</f>
        <v/>
      </c>
      <c r="DK339" s="9" t="str">
        <f>IF($A339=2,IF(ISNUMBER(CW339/Ukraine!CW339),100*CW339/Ukraine!CW339,""),"")</f>
        <v/>
      </c>
      <c r="DM339" s="40" t="str">
        <f t="shared" si="358"/>
        <v/>
      </c>
      <c r="DN339" s="40" t="str">
        <f t="shared" si="359"/>
        <v/>
      </c>
      <c r="DO339" s="40" t="str">
        <f t="shared" si="360"/>
        <v/>
      </c>
      <c r="DP339" s="40" t="str">
        <f t="shared" si="361"/>
        <v/>
      </c>
      <c r="DQ339" s="40" t="str">
        <f t="shared" si="362"/>
        <v/>
      </c>
      <c r="DR339" s="40" t="str">
        <f t="shared" si="315"/>
        <v/>
      </c>
      <c r="DT339" s="40" t="str">
        <f t="shared" si="363"/>
        <v/>
      </c>
      <c r="DU339" s="40" t="str">
        <f t="shared" si="364"/>
        <v/>
      </c>
      <c r="DV339" s="40" t="str">
        <f t="shared" si="365"/>
        <v/>
      </c>
      <c r="DW339" s="40" t="str">
        <f t="shared" si="366"/>
        <v/>
      </c>
      <c r="DX339" s="40" t="str">
        <f t="shared" si="367"/>
        <v/>
      </c>
      <c r="DY339" s="40" t="str">
        <f t="shared" si="368"/>
        <v/>
      </c>
    </row>
    <row r="340" spans="1:129" x14ac:dyDescent="0.2">
      <c r="A340" s="39">
        <f>'Industry selection'!C340</f>
        <v>1</v>
      </c>
      <c r="B340" s="2">
        <v>87.3</v>
      </c>
      <c r="C340" s="2" t="s">
        <v>692</v>
      </c>
      <c r="E340" s="30" t="s">
        <v>691</v>
      </c>
      <c r="F340" s="31">
        <v>87.3</v>
      </c>
      <c r="G340" s="32" t="s">
        <v>692</v>
      </c>
      <c r="H340" s="157" t="e">
        <f>[1]Ternopil!$F$338</f>
        <v>#N/A</v>
      </c>
      <c r="I340" s="157" t="e">
        <f>[1]Ternopil!$G$338</f>
        <v>#N/A</v>
      </c>
      <c r="J340" s="157" t="e">
        <f>[1]Ternopil!$H$338</f>
        <v>#N/A</v>
      </c>
      <c r="K340" s="157" t="e">
        <f>[1]Ternopil!$I$338</f>
        <v>#N/A</v>
      </c>
      <c r="L340" s="157" t="e">
        <f>[1]Ternopil!$J$338</f>
        <v>#N/A</v>
      </c>
      <c r="M340" s="11"/>
      <c r="N340" s="33" t="s">
        <v>1061</v>
      </c>
      <c r="O340" s="36">
        <v>87.3</v>
      </c>
      <c r="P340" s="35" t="s">
        <v>692</v>
      </c>
      <c r="Q340" s="157" t="e">
        <f>[2]Ternopil!$F$338</f>
        <v>#N/A</v>
      </c>
      <c r="R340" s="157" t="e">
        <f>[2]Ternopil!$G$338</f>
        <v>#N/A</v>
      </c>
      <c r="S340" s="157" t="e">
        <f>[2]Ternopil!$H$338</f>
        <v>#N/A</v>
      </c>
      <c r="T340" s="157" t="e">
        <f>[2]Ternopil!$I$338</f>
        <v>#N/A</v>
      </c>
      <c r="U340" s="157" t="e">
        <f>[2]Ternopil!$J$338</f>
        <v>#N/A</v>
      </c>
      <c r="V340" s="11"/>
      <c r="W340" s="36" t="s">
        <v>1407</v>
      </c>
      <c r="X340" s="36">
        <v>87.3</v>
      </c>
      <c r="Y340" s="36" t="s">
        <v>692</v>
      </c>
      <c r="Z340" s="157" t="e">
        <f>[3]Ternopil!$F$338</f>
        <v>#N/A</v>
      </c>
      <c r="AA340" s="157" t="e">
        <f>[3]Ternopil!$G$338</f>
        <v>#N/A</v>
      </c>
      <c r="AB340" s="157" t="e">
        <f>[3]Ternopil!$H$338</f>
        <v>#N/A</v>
      </c>
      <c r="AC340" s="157" t="e">
        <f>[3]Ternopil!$I$338</f>
        <v>#N/A</v>
      </c>
      <c r="AD340" s="157" t="e">
        <f>[3]Ternopil!$J$338</f>
        <v>#N/A</v>
      </c>
      <c r="AE340" s="11"/>
      <c r="AF340" s="37" t="s">
        <v>1407</v>
      </c>
      <c r="AG340" s="37">
        <v>87.3</v>
      </c>
      <c r="AH340" s="37" t="s">
        <v>692</v>
      </c>
      <c r="AI340" s="157" t="e">
        <f>[4]Ternopil!$F$338</f>
        <v>#N/A</v>
      </c>
      <c r="AJ340" s="157" t="e">
        <f>[4]Ternopil!$G$338</f>
        <v>#N/A</v>
      </c>
      <c r="AK340" s="157" t="e">
        <f>[4]Ternopil!$H$338</f>
        <v>#N/A</v>
      </c>
      <c r="AL340" s="157" t="e">
        <f>[4]Ternopil!$I$338</f>
        <v>#N/A</v>
      </c>
      <c r="AM340" s="157" t="e">
        <f>[4]Ternopil!$J$338</f>
        <v>#N/A</v>
      </c>
      <c r="AN340" s="11"/>
      <c r="AO340" s="11" t="s">
        <v>1407</v>
      </c>
      <c r="AP340" s="11">
        <v>87.3</v>
      </c>
      <c r="AQ340" s="11" t="s">
        <v>692</v>
      </c>
      <c r="AR340" s="157" t="e">
        <f>[5]Ternopil!$F$338</f>
        <v>#N/A</v>
      </c>
      <c r="AS340" s="157" t="e">
        <f>[5]Ternopil!$G$338</f>
        <v>#N/A</v>
      </c>
      <c r="AT340" s="157" t="e">
        <f>[5]Ternopil!$H$338</f>
        <v>#N/A</v>
      </c>
      <c r="AU340" s="157" t="e">
        <f>[5]Ternopil!$I$338</f>
        <v>#N/A</v>
      </c>
      <c r="AV340" s="157" t="e">
        <f>[5]Ternopil!$J$338</f>
        <v>#N/A</v>
      </c>
      <c r="AW340" s="11"/>
      <c r="AX340" s="33" t="s">
        <v>1407</v>
      </c>
      <c r="AY340" s="33">
        <v>87.3</v>
      </c>
      <c r="AZ340" s="33" t="s">
        <v>692</v>
      </c>
      <c r="BA340" s="157" t="e">
        <f>[6]Ternopil!$F$338</f>
        <v>#N/A</v>
      </c>
      <c r="BB340" s="157" t="e">
        <f>[6]Ternopil!$G$338</f>
        <v>#N/A</v>
      </c>
      <c r="BC340" s="157" t="e">
        <f>[6]Ternopil!$H$338</f>
        <v>#N/A</v>
      </c>
      <c r="BD340" s="157" t="e">
        <f>[6]Ternopil!$I$338</f>
        <v>#N/A</v>
      </c>
      <c r="BE340" s="157" t="e">
        <f>[6]Ternopil!$J$338</f>
        <v>#N/A</v>
      </c>
      <c r="BG340" s="2">
        <v>87.3</v>
      </c>
      <c r="BH340" s="2" t="s">
        <v>692</v>
      </c>
      <c r="BI340" s="1" t="e">
        <f t="shared" si="316"/>
        <v>#N/A</v>
      </c>
      <c r="BJ340" s="1" t="e">
        <f t="shared" si="317"/>
        <v>#N/A</v>
      </c>
      <c r="BK340" s="1" t="e">
        <f t="shared" si="318"/>
        <v>#N/A</v>
      </c>
      <c r="BL340" s="1" t="e">
        <f t="shared" si="319"/>
        <v>#N/A</v>
      </c>
      <c r="BM340" s="1" t="e">
        <f t="shared" si="320"/>
        <v>#N/A</v>
      </c>
      <c r="BN340" s="1" t="e">
        <f t="shared" si="321"/>
        <v>#N/A</v>
      </c>
      <c r="BP340" s="1" t="e">
        <f t="shared" si="322"/>
        <v>#N/A</v>
      </c>
      <c r="BQ340" s="1" t="e">
        <f t="shared" si="323"/>
        <v>#N/A</v>
      </c>
      <c r="BR340" s="1" t="e">
        <f t="shared" si="324"/>
        <v>#N/A</v>
      </c>
      <c r="BS340" s="1" t="e">
        <f t="shared" si="325"/>
        <v>#N/A</v>
      </c>
      <c r="BT340" s="1" t="e">
        <f t="shared" si="326"/>
        <v>#N/A</v>
      </c>
      <c r="BU340" s="1" t="e">
        <f t="shared" si="327"/>
        <v>#N/A</v>
      </c>
      <c r="BW340" s="40" t="str">
        <f t="shared" si="328"/>
        <v/>
      </c>
      <c r="BX340" s="40" t="str">
        <f t="shared" si="329"/>
        <v/>
      </c>
      <c r="BY340" s="40" t="str">
        <f t="shared" si="330"/>
        <v/>
      </c>
      <c r="BZ340" s="40" t="str">
        <f t="shared" si="331"/>
        <v/>
      </c>
      <c r="CA340" s="40" t="str">
        <f t="shared" si="332"/>
        <v/>
      </c>
      <c r="CB340" s="40" t="str">
        <f t="shared" si="333"/>
        <v/>
      </c>
      <c r="CD340" s="10" t="e">
        <f t="shared" si="334"/>
        <v>#N/A</v>
      </c>
      <c r="CE340" s="10" t="e">
        <f t="shared" si="335"/>
        <v>#N/A</v>
      </c>
      <c r="CF340" s="10" t="e">
        <f t="shared" si="336"/>
        <v>#N/A</v>
      </c>
      <c r="CG340" s="10" t="e">
        <f t="shared" si="337"/>
        <v>#N/A</v>
      </c>
      <c r="CH340" s="10" t="e">
        <f t="shared" si="338"/>
        <v>#N/A</v>
      </c>
      <c r="CI340" s="10" t="e">
        <f t="shared" si="339"/>
        <v>#N/A</v>
      </c>
      <c r="CK340" s="40" t="str">
        <f t="shared" si="340"/>
        <v/>
      </c>
      <c r="CL340" s="40" t="str">
        <f t="shared" si="341"/>
        <v/>
      </c>
      <c r="CM340" s="40" t="str">
        <f t="shared" si="342"/>
        <v/>
      </c>
      <c r="CN340" s="40" t="str">
        <f t="shared" si="343"/>
        <v/>
      </c>
      <c r="CO340" s="40" t="str">
        <f t="shared" si="344"/>
        <v/>
      </c>
      <c r="CP340" s="40" t="str">
        <f t="shared" si="345"/>
        <v/>
      </c>
      <c r="CR340" s="9" t="str">
        <f t="shared" si="346"/>
        <v/>
      </c>
      <c r="CS340" s="9" t="str">
        <f t="shared" si="347"/>
        <v/>
      </c>
      <c r="CT340" s="9" t="str">
        <f t="shared" si="348"/>
        <v/>
      </c>
      <c r="CU340" s="9" t="str">
        <f t="shared" si="349"/>
        <v/>
      </c>
      <c r="CV340" s="9" t="str">
        <f t="shared" si="350"/>
        <v/>
      </c>
      <c r="CW340" s="9" t="str">
        <f t="shared" si="351"/>
        <v/>
      </c>
      <c r="CY340" s="9" t="str">
        <f t="shared" si="352"/>
        <v/>
      </c>
      <c r="CZ340" s="9" t="str">
        <f t="shared" si="353"/>
        <v/>
      </c>
      <c r="DA340" s="9" t="str">
        <f t="shared" si="354"/>
        <v/>
      </c>
      <c r="DB340" s="9" t="str">
        <f t="shared" si="355"/>
        <v/>
      </c>
      <c r="DC340" s="9" t="str">
        <f t="shared" si="356"/>
        <v/>
      </c>
      <c r="DD340" s="9" t="str">
        <f t="shared" si="357"/>
        <v/>
      </c>
      <c r="DF340" s="9" t="str">
        <f>IF($A340=2,IF(ISNUMBER(CR340/Ukraine!CR340),100*CR340/Ukraine!CR340,""),"")</f>
        <v/>
      </c>
      <c r="DG340" s="9" t="str">
        <f>IF($A340=2,IF(ISNUMBER(CS340/Ukraine!CS340),100*CS340/Ukraine!CS340,""),"")</f>
        <v/>
      </c>
      <c r="DH340" s="9" t="str">
        <f>IF($A340=2,IF(ISNUMBER(CT340/Ukraine!CT340),100*CT340/Ukraine!CT340,""),"")</f>
        <v/>
      </c>
      <c r="DI340" s="9" t="str">
        <f>IF($A340=2,IF(ISNUMBER(CU340/Ukraine!CU340),100*CU340/Ukraine!CU340,""),"")</f>
        <v/>
      </c>
      <c r="DJ340" s="9" t="str">
        <f>IF($A340=2,IF(ISNUMBER(CV340/Ukraine!CV340),100*CV340/Ukraine!CV340,""),"")</f>
        <v/>
      </c>
      <c r="DK340" s="9" t="str">
        <f>IF($A340=2,IF(ISNUMBER(CW340/Ukraine!CW340),100*CW340/Ukraine!CW340,""),"")</f>
        <v/>
      </c>
      <c r="DM340" s="40" t="str">
        <f t="shared" si="358"/>
        <v/>
      </c>
      <c r="DN340" s="40" t="str">
        <f t="shared" si="359"/>
        <v/>
      </c>
      <c r="DO340" s="40" t="str">
        <f t="shared" si="360"/>
        <v/>
      </c>
      <c r="DP340" s="40" t="str">
        <f t="shared" si="361"/>
        <v/>
      </c>
      <c r="DQ340" s="40" t="str">
        <f t="shared" si="362"/>
        <v/>
      </c>
      <c r="DR340" s="40" t="str">
        <f t="shared" si="315"/>
        <v/>
      </c>
      <c r="DT340" s="40" t="str">
        <f t="shared" si="363"/>
        <v/>
      </c>
      <c r="DU340" s="40" t="str">
        <f t="shared" si="364"/>
        <v/>
      </c>
      <c r="DV340" s="40" t="str">
        <f t="shared" si="365"/>
        <v/>
      </c>
      <c r="DW340" s="40" t="str">
        <f t="shared" si="366"/>
        <v/>
      </c>
      <c r="DX340" s="40" t="str">
        <f t="shared" si="367"/>
        <v/>
      </c>
      <c r="DY340" s="40" t="str">
        <f t="shared" si="368"/>
        <v/>
      </c>
    </row>
    <row r="341" spans="1:129" x14ac:dyDescent="0.2">
      <c r="A341" s="39">
        <f>'Industry selection'!C341</f>
        <v>1</v>
      </c>
      <c r="B341" s="2">
        <v>87.9</v>
      </c>
      <c r="C341" s="2" t="s">
        <v>694</v>
      </c>
      <c r="E341" s="30" t="s">
        <v>693</v>
      </c>
      <c r="F341" s="31">
        <v>87.9</v>
      </c>
      <c r="G341" s="32" t="s">
        <v>694</v>
      </c>
      <c r="H341" s="157" t="e">
        <f>[1]Ternopil!$F$339</f>
        <v>#N/A</v>
      </c>
      <c r="I341" s="157" t="e">
        <f>[1]Ternopil!$G$339</f>
        <v>#N/A</v>
      </c>
      <c r="J341" s="157" t="e">
        <f>[1]Ternopil!$H$339</f>
        <v>#N/A</v>
      </c>
      <c r="K341" s="157" t="e">
        <f>[1]Ternopil!$I$339</f>
        <v>#N/A</v>
      </c>
      <c r="L341" s="157" t="e">
        <f>[1]Ternopil!$J$339</f>
        <v>#N/A</v>
      </c>
      <c r="M341" s="11"/>
      <c r="N341" s="33" t="s">
        <v>1062</v>
      </c>
      <c r="O341" s="36">
        <v>87.9</v>
      </c>
      <c r="P341" s="35" t="s">
        <v>694</v>
      </c>
      <c r="Q341" s="157" t="e">
        <f>[2]Ternopil!$F$339</f>
        <v>#N/A</v>
      </c>
      <c r="R341" s="157" t="e">
        <f>[2]Ternopil!$G$339</f>
        <v>#N/A</v>
      </c>
      <c r="S341" s="157" t="e">
        <f>[2]Ternopil!$H$339</f>
        <v>#N/A</v>
      </c>
      <c r="T341" s="157" t="e">
        <f>[2]Ternopil!$I$339</f>
        <v>#N/A</v>
      </c>
      <c r="U341" s="157" t="e">
        <f>[2]Ternopil!$J$339</f>
        <v>#N/A</v>
      </c>
      <c r="V341" s="11"/>
      <c r="W341" s="36" t="s">
        <v>1408</v>
      </c>
      <c r="X341" s="36">
        <v>87.9</v>
      </c>
      <c r="Y341" s="36" t="s">
        <v>694</v>
      </c>
      <c r="Z341" s="157" t="e">
        <f>[3]Ternopil!$F$339</f>
        <v>#N/A</v>
      </c>
      <c r="AA341" s="157" t="e">
        <f>[3]Ternopil!$G$339</f>
        <v>#N/A</v>
      </c>
      <c r="AB341" s="157" t="e">
        <f>[3]Ternopil!$H$339</f>
        <v>#N/A</v>
      </c>
      <c r="AC341" s="157" t="e">
        <f>[3]Ternopil!$I$339</f>
        <v>#N/A</v>
      </c>
      <c r="AD341" s="157" t="e">
        <f>[3]Ternopil!$J$339</f>
        <v>#N/A</v>
      </c>
      <c r="AE341" s="11"/>
      <c r="AF341" s="37" t="s">
        <v>1408</v>
      </c>
      <c r="AG341" s="37">
        <v>87.9</v>
      </c>
      <c r="AH341" s="37" t="s">
        <v>694</v>
      </c>
      <c r="AI341" s="157" t="e">
        <f>[4]Ternopil!$F$339</f>
        <v>#N/A</v>
      </c>
      <c r="AJ341" s="157" t="e">
        <f>[4]Ternopil!$G$339</f>
        <v>#N/A</v>
      </c>
      <c r="AK341" s="157" t="e">
        <f>[4]Ternopil!$H$339</f>
        <v>#N/A</v>
      </c>
      <c r="AL341" s="157" t="e">
        <f>[4]Ternopil!$I$339</f>
        <v>#N/A</v>
      </c>
      <c r="AM341" s="157" t="e">
        <f>[4]Ternopil!$J$339</f>
        <v>#N/A</v>
      </c>
      <c r="AN341" s="11"/>
      <c r="AO341" s="11" t="s">
        <v>1408</v>
      </c>
      <c r="AP341" s="11">
        <v>87.9</v>
      </c>
      <c r="AQ341" s="11" t="s">
        <v>694</v>
      </c>
      <c r="AR341" s="157" t="e">
        <f>[5]Ternopil!$F$339</f>
        <v>#N/A</v>
      </c>
      <c r="AS341" s="157" t="e">
        <f>[5]Ternopil!$G$339</f>
        <v>#N/A</v>
      </c>
      <c r="AT341" s="157" t="e">
        <f>[5]Ternopil!$H$339</f>
        <v>#N/A</v>
      </c>
      <c r="AU341" s="157" t="e">
        <f>[5]Ternopil!$I$339</f>
        <v>#N/A</v>
      </c>
      <c r="AV341" s="157" t="e">
        <f>[5]Ternopil!$J$339</f>
        <v>#N/A</v>
      </c>
      <c r="AW341" s="11"/>
      <c r="AX341" s="33" t="s">
        <v>1408</v>
      </c>
      <c r="AY341" s="33">
        <v>87.9</v>
      </c>
      <c r="AZ341" s="33" t="s">
        <v>694</v>
      </c>
      <c r="BA341" s="157" t="e">
        <f>[6]Ternopil!$F$339</f>
        <v>#N/A</v>
      </c>
      <c r="BB341" s="157" t="e">
        <f>[6]Ternopil!$G$339</f>
        <v>#N/A</v>
      </c>
      <c r="BC341" s="157" t="e">
        <f>[6]Ternopil!$H$339</f>
        <v>#N/A</v>
      </c>
      <c r="BD341" s="157" t="e">
        <f>[6]Ternopil!$I$339</f>
        <v>#N/A</v>
      </c>
      <c r="BE341" s="157" t="e">
        <f>[6]Ternopil!$J$339</f>
        <v>#N/A</v>
      </c>
      <c r="BG341" s="2">
        <v>87.9</v>
      </c>
      <c r="BH341" s="2" t="s">
        <v>694</v>
      </c>
      <c r="BI341" s="1" t="e">
        <f t="shared" si="316"/>
        <v>#N/A</v>
      </c>
      <c r="BJ341" s="1" t="e">
        <f t="shared" si="317"/>
        <v>#N/A</v>
      </c>
      <c r="BK341" s="1" t="e">
        <f t="shared" si="318"/>
        <v>#N/A</v>
      </c>
      <c r="BL341" s="1" t="e">
        <f t="shared" si="319"/>
        <v>#N/A</v>
      </c>
      <c r="BM341" s="1" t="e">
        <f t="shared" si="320"/>
        <v>#N/A</v>
      </c>
      <c r="BN341" s="1" t="e">
        <f t="shared" si="321"/>
        <v>#N/A</v>
      </c>
      <c r="BP341" s="1" t="e">
        <f t="shared" si="322"/>
        <v>#N/A</v>
      </c>
      <c r="BQ341" s="1" t="e">
        <f t="shared" si="323"/>
        <v>#N/A</v>
      </c>
      <c r="BR341" s="1" t="e">
        <f t="shared" si="324"/>
        <v>#N/A</v>
      </c>
      <c r="BS341" s="1" t="e">
        <f t="shared" si="325"/>
        <v>#N/A</v>
      </c>
      <c r="BT341" s="1" t="e">
        <f t="shared" si="326"/>
        <v>#N/A</v>
      </c>
      <c r="BU341" s="1" t="e">
        <f t="shared" si="327"/>
        <v>#N/A</v>
      </c>
      <c r="BW341" s="40" t="str">
        <f t="shared" si="328"/>
        <v/>
      </c>
      <c r="BX341" s="40" t="str">
        <f t="shared" si="329"/>
        <v/>
      </c>
      <c r="BY341" s="40" t="str">
        <f t="shared" si="330"/>
        <v/>
      </c>
      <c r="BZ341" s="40" t="str">
        <f t="shared" si="331"/>
        <v/>
      </c>
      <c r="CA341" s="40" t="str">
        <f t="shared" si="332"/>
        <v/>
      </c>
      <c r="CB341" s="40" t="str">
        <f t="shared" si="333"/>
        <v/>
      </c>
      <c r="CD341" s="10" t="e">
        <f t="shared" si="334"/>
        <v>#N/A</v>
      </c>
      <c r="CE341" s="10" t="e">
        <f t="shared" si="335"/>
        <v>#N/A</v>
      </c>
      <c r="CF341" s="10" t="e">
        <f t="shared" si="336"/>
        <v>#N/A</v>
      </c>
      <c r="CG341" s="10" t="e">
        <f t="shared" si="337"/>
        <v>#N/A</v>
      </c>
      <c r="CH341" s="10" t="e">
        <f t="shared" si="338"/>
        <v>#N/A</v>
      </c>
      <c r="CI341" s="10" t="e">
        <f t="shared" si="339"/>
        <v>#N/A</v>
      </c>
      <c r="CK341" s="40" t="str">
        <f t="shared" si="340"/>
        <v/>
      </c>
      <c r="CL341" s="40" t="str">
        <f t="shared" si="341"/>
        <v/>
      </c>
      <c r="CM341" s="40" t="str">
        <f t="shared" si="342"/>
        <v/>
      </c>
      <c r="CN341" s="40" t="str">
        <f t="shared" si="343"/>
        <v/>
      </c>
      <c r="CO341" s="40" t="str">
        <f t="shared" si="344"/>
        <v/>
      </c>
      <c r="CP341" s="40" t="str">
        <f t="shared" si="345"/>
        <v/>
      </c>
      <c r="CR341" s="9" t="str">
        <f t="shared" si="346"/>
        <v/>
      </c>
      <c r="CS341" s="9" t="str">
        <f t="shared" si="347"/>
        <v/>
      </c>
      <c r="CT341" s="9" t="str">
        <f t="shared" si="348"/>
        <v/>
      </c>
      <c r="CU341" s="9" t="str">
        <f t="shared" si="349"/>
        <v/>
      </c>
      <c r="CV341" s="9" t="str">
        <f t="shared" si="350"/>
        <v/>
      </c>
      <c r="CW341" s="9" t="str">
        <f t="shared" si="351"/>
        <v/>
      </c>
      <c r="CY341" s="9" t="str">
        <f t="shared" si="352"/>
        <v/>
      </c>
      <c r="CZ341" s="9" t="str">
        <f t="shared" si="353"/>
        <v/>
      </c>
      <c r="DA341" s="9" t="str">
        <f t="shared" si="354"/>
        <v/>
      </c>
      <c r="DB341" s="9" t="str">
        <f t="shared" si="355"/>
        <v/>
      </c>
      <c r="DC341" s="9" t="str">
        <f t="shared" si="356"/>
        <v/>
      </c>
      <c r="DD341" s="9" t="str">
        <f t="shared" si="357"/>
        <v/>
      </c>
      <c r="DF341" s="9" t="str">
        <f>IF($A341=2,IF(ISNUMBER(CR341/Ukraine!CR341),100*CR341/Ukraine!CR341,""),"")</f>
        <v/>
      </c>
      <c r="DG341" s="9" t="str">
        <f>IF($A341=2,IF(ISNUMBER(CS341/Ukraine!CS341),100*CS341/Ukraine!CS341,""),"")</f>
        <v/>
      </c>
      <c r="DH341" s="9" t="str">
        <f>IF($A341=2,IF(ISNUMBER(CT341/Ukraine!CT341),100*CT341/Ukraine!CT341,""),"")</f>
        <v/>
      </c>
      <c r="DI341" s="9" t="str">
        <f>IF($A341=2,IF(ISNUMBER(CU341/Ukraine!CU341),100*CU341/Ukraine!CU341,""),"")</f>
        <v/>
      </c>
      <c r="DJ341" s="9" t="str">
        <f>IF($A341=2,IF(ISNUMBER(CV341/Ukraine!CV341),100*CV341/Ukraine!CV341,""),"")</f>
        <v/>
      </c>
      <c r="DK341" s="9" t="str">
        <f>IF($A341=2,IF(ISNUMBER(CW341/Ukraine!CW341),100*CW341/Ukraine!CW341,""),"")</f>
        <v/>
      </c>
      <c r="DM341" s="40" t="str">
        <f t="shared" si="358"/>
        <v/>
      </c>
      <c r="DN341" s="40" t="str">
        <f t="shared" si="359"/>
        <v/>
      </c>
      <c r="DO341" s="40" t="str">
        <f t="shared" si="360"/>
        <v/>
      </c>
      <c r="DP341" s="40" t="str">
        <f t="shared" si="361"/>
        <v/>
      </c>
      <c r="DQ341" s="40" t="str">
        <f t="shared" si="362"/>
        <v/>
      </c>
      <c r="DR341" s="40" t="str">
        <f t="shared" si="315"/>
        <v/>
      </c>
      <c r="DT341" s="40" t="str">
        <f t="shared" si="363"/>
        <v/>
      </c>
      <c r="DU341" s="40" t="str">
        <f t="shared" si="364"/>
        <v/>
      </c>
      <c r="DV341" s="40" t="str">
        <f t="shared" si="365"/>
        <v/>
      </c>
      <c r="DW341" s="40" t="str">
        <f t="shared" si="366"/>
        <v/>
      </c>
      <c r="DX341" s="40" t="str">
        <f t="shared" si="367"/>
        <v/>
      </c>
      <c r="DY341" s="40" t="str">
        <f t="shared" si="368"/>
        <v/>
      </c>
    </row>
    <row r="342" spans="1:129" x14ac:dyDescent="0.2">
      <c r="A342" s="39">
        <f>'Industry selection'!C342</f>
        <v>1</v>
      </c>
      <c r="B342" s="2">
        <v>88</v>
      </c>
      <c r="C342" s="2" t="s">
        <v>696</v>
      </c>
      <c r="E342" s="30" t="s">
        <v>695</v>
      </c>
      <c r="F342" s="31">
        <v>88</v>
      </c>
      <c r="G342" s="32" t="s">
        <v>696</v>
      </c>
      <c r="H342" s="157" t="e">
        <f>[1]Ternopil!$F$340</f>
        <v>#N/A</v>
      </c>
      <c r="I342" s="157" t="e">
        <f>[1]Ternopil!$G$340</f>
        <v>#N/A</v>
      </c>
      <c r="J342" s="157" t="e">
        <f>[1]Ternopil!$H$340</f>
        <v>#N/A</v>
      </c>
      <c r="K342" s="157" t="e">
        <f>[1]Ternopil!$I$340</f>
        <v>#N/A</v>
      </c>
      <c r="L342" s="157" t="e">
        <f>[1]Ternopil!$J$340</f>
        <v>#N/A</v>
      </c>
      <c r="M342" s="11"/>
      <c r="N342" s="33" t="s">
        <v>1063</v>
      </c>
      <c r="O342" s="36">
        <v>88</v>
      </c>
      <c r="P342" s="35" t="s">
        <v>696</v>
      </c>
      <c r="Q342" s="157" t="e">
        <f>[2]Ternopil!$F$340</f>
        <v>#N/A</v>
      </c>
      <c r="R342" s="157" t="e">
        <f>[2]Ternopil!$G$340</f>
        <v>#N/A</v>
      </c>
      <c r="S342" s="157" t="e">
        <f>[2]Ternopil!$H$340</f>
        <v>#N/A</v>
      </c>
      <c r="T342" s="157" t="e">
        <f>[2]Ternopil!$I$340</f>
        <v>#N/A</v>
      </c>
      <c r="U342" s="157" t="e">
        <f>[2]Ternopil!$J$340</f>
        <v>#N/A</v>
      </c>
      <c r="V342" s="11"/>
      <c r="W342" s="36" t="s">
        <v>1409</v>
      </c>
      <c r="X342" s="36">
        <v>88</v>
      </c>
      <c r="Y342" s="36" t="s">
        <v>696</v>
      </c>
      <c r="Z342" s="157" t="e">
        <f>[3]Ternopil!$F$340</f>
        <v>#N/A</v>
      </c>
      <c r="AA342" s="157" t="e">
        <f>[3]Ternopil!$G$340</f>
        <v>#N/A</v>
      </c>
      <c r="AB342" s="157" t="e">
        <f>[3]Ternopil!$H$340</f>
        <v>#N/A</v>
      </c>
      <c r="AC342" s="157" t="e">
        <f>[3]Ternopil!$I$340</f>
        <v>#N/A</v>
      </c>
      <c r="AD342" s="157" t="e">
        <f>[3]Ternopil!$J$340</f>
        <v>#N/A</v>
      </c>
      <c r="AE342" s="11"/>
      <c r="AF342" s="37" t="s">
        <v>1409</v>
      </c>
      <c r="AG342" s="37">
        <v>88</v>
      </c>
      <c r="AH342" s="37" t="s">
        <v>696</v>
      </c>
      <c r="AI342" s="157" t="e">
        <f>[4]Ternopil!$F$340</f>
        <v>#N/A</v>
      </c>
      <c r="AJ342" s="157" t="e">
        <f>[4]Ternopil!$G$340</f>
        <v>#N/A</v>
      </c>
      <c r="AK342" s="157" t="e">
        <f>[4]Ternopil!$H$340</f>
        <v>#N/A</v>
      </c>
      <c r="AL342" s="157" t="e">
        <f>[4]Ternopil!$I$340</f>
        <v>#N/A</v>
      </c>
      <c r="AM342" s="157" t="e">
        <f>[4]Ternopil!$J$340</f>
        <v>#N/A</v>
      </c>
      <c r="AN342" s="11"/>
      <c r="AO342" s="11" t="s">
        <v>1409</v>
      </c>
      <c r="AP342" s="11">
        <v>88</v>
      </c>
      <c r="AQ342" s="11" t="s">
        <v>696</v>
      </c>
      <c r="AR342" s="157" t="e">
        <f>[5]Ternopil!$F$340</f>
        <v>#N/A</v>
      </c>
      <c r="AS342" s="157" t="e">
        <f>[5]Ternopil!$G$340</f>
        <v>#N/A</v>
      </c>
      <c r="AT342" s="157" t="e">
        <f>[5]Ternopil!$H$340</f>
        <v>#N/A</v>
      </c>
      <c r="AU342" s="157" t="e">
        <f>[5]Ternopil!$I$340</f>
        <v>#N/A</v>
      </c>
      <c r="AV342" s="157" t="e">
        <f>[5]Ternopil!$J$340</f>
        <v>#N/A</v>
      </c>
      <c r="AW342" s="11"/>
      <c r="AX342" s="33" t="s">
        <v>1409</v>
      </c>
      <c r="AY342" s="33">
        <v>88</v>
      </c>
      <c r="AZ342" s="33" t="s">
        <v>696</v>
      </c>
      <c r="BA342" s="157" t="e">
        <f>[6]Ternopil!$F$340</f>
        <v>#N/A</v>
      </c>
      <c r="BB342" s="157" t="e">
        <f>[6]Ternopil!$G$340</f>
        <v>#N/A</v>
      </c>
      <c r="BC342" s="157" t="e">
        <f>[6]Ternopil!$H$340</f>
        <v>#N/A</v>
      </c>
      <c r="BD342" s="157" t="e">
        <f>[6]Ternopil!$I$340</f>
        <v>#N/A</v>
      </c>
      <c r="BE342" s="157" t="e">
        <f>[6]Ternopil!$J$340</f>
        <v>#N/A</v>
      </c>
      <c r="BG342" s="2">
        <v>88</v>
      </c>
      <c r="BH342" s="2" t="s">
        <v>696</v>
      </c>
      <c r="BI342" s="1" t="e">
        <f t="shared" si="316"/>
        <v>#N/A</v>
      </c>
      <c r="BJ342" s="1" t="e">
        <f t="shared" si="317"/>
        <v>#N/A</v>
      </c>
      <c r="BK342" s="1" t="e">
        <f t="shared" si="318"/>
        <v>#N/A</v>
      </c>
      <c r="BL342" s="1" t="e">
        <f t="shared" si="319"/>
        <v>#N/A</v>
      </c>
      <c r="BM342" s="1" t="e">
        <f t="shared" si="320"/>
        <v>#N/A</v>
      </c>
      <c r="BN342" s="1" t="e">
        <f t="shared" si="321"/>
        <v>#N/A</v>
      </c>
      <c r="BP342" s="1" t="e">
        <f t="shared" si="322"/>
        <v>#N/A</v>
      </c>
      <c r="BQ342" s="1" t="e">
        <f t="shared" si="323"/>
        <v>#N/A</v>
      </c>
      <c r="BR342" s="1" t="e">
        <f t="shared" si="324"/>
        <v>#N/A</v>
      </c>
      <c r="BS342" s="1" t="e">
        <f t="shared" si="325"/>
        <v>#N/A</v>
      </c>
      <c r="BT342" s="1" t="e">
        <f t="shared" si="326"/>
        <v>#N/A</v>
      </c>
      <c r="BU342" s="1" t="e">
        <f t="shared" si="327"/>
        <v>#N/A</v>
      </c>
      <c r="BW342" s="40" t="str">
        <f t="shared" si="328"/>
        <v/>
      </c>
      <c r="BX342" s="40" t="str">
        <f t="shared" si="329"/>
        <v/>
      </c>
      <c r="BY342" s="40" t="str">
        <f t="shared" si="330"/>
        <v/>
      </c>
      <c r="BZ342" s="40" t="str">
        <f t="shared" si="331"/>
        <v/>
      </c>
      <c r="CA342" s="40" t="str">
        <f t="shared" si="332"/>
        <v/>
      </c>
      <c r="CB342" s="40" t="str">
        <f t="shared" si="333"/>
        <v/>
      </c>
      <c r="CD342" s="10" t="e">
        <f t="shared" si="334"/>
        <v>#N/A</v>
      </c>
      <c r="CE342" s="10" t="e">
        <f t="shared" si="335"/>
        <v>#N/A</v>
      </c>
      <c r="CF342" s="10" t="e">
        <f t="shared" si="336"/>
        <v>#N/A</v>
      </c>
      <c r="CG342" s="10" t="e">
        <f t="shared" si="337"/>
        <v>#N/A</v>
      </c>
      <c r="CH342" s="10" t="e">
        <f t="shared" si="338"/>
        <v>#N/A</v>
      </c>
      <c r="CI342" s="10" t="e">
        <f t="shared" si="339"/>
        <v>#N/A</v>
      </c>
      <c r="CK342" s="40" t="str">
        <f t="shared" si="340"/>
        <v/>
      </c>
      <c r="CL342" s="40" t="str">
        <f t="shared" si="341"/>
        <v/>
      </c>
      <c r="CM342" s="40" t="str">
        <f t="shared" si="342"/>
        <v/>
      </c>
      <c r="CN342" s="40" t="str">
        <f t="shared" si="343"/>
        <v/>
      </c>
      <c r="CO342" s="40" t="str">
        <f t="shared" si="344"/>
        <v/>
      </c>
      <c r="CP342" s="40" t="str">
        <f t="shared" si="345"/>
        <v/>
      </c>
      <c r="CR342" s="9" t="str">
        <f t="shared" si="346"/>
        <v/>
      </c>
      <c r="CS342" s="9" t="str">
        <f t="shared" si="347"/>
        <v/>
      </c>
      <c r="CT342" s="9" t="str">
        <f t="shared" si="348"/>
        <v/>
      </c>
      <c r="CU342" s="9" t="str">
        <f t="shared" si="349"/>
        <v/>
      </c>
      <c r="CV342" s="9" t="str">
        <f t="shared" si="350"/>
        <v/>
      </c>
      <c r="CW342" s="9" t="str">
        <f t="shared" si="351"/>
        <v/>
      </c>
      <c r="CY342" s="9" t="str">
        <f t="shared" si="352"/>
        <v/>
      </c>
      <c r="CZ342" s="9" t="str">
        <f t="shared" si="353"/>
        <v/>
      </c>
      <c r="DA342" s="9" t="str">
        <f t="shared" si="354"/>
        <v/>
      </c>
      <c r="DB342" s="9" t="str">
        <f t="shared" si="355"/>
        <v/>
      </c>
      <c r="DC342" s="9" t="str">
        <f t="shared" si="356"/>
        <v/>
      </c>
      <c r="DD342" s="9" t="str">
        <f t="shared" si="357"/>
        <v/>
      </c>
      <c r="DF342" s="9" t="str">
        <f>IF($A342=2,IF(ISNUMBER(CR342/Ukraine!CR342),100*CR342/Ukraine!CR342,""),"")</f>
        <v/>
      </c>
      <c r="DG342" s="9" t="str">
        <f>IF($A342=2,IF(ISNUMBER(CS342/Ukraine!CS342),100*CS342/Ukraine!CS342,""),"")</f>
        <v/>
      </c>
      <c r="DH342" s="9" t="str">
        <f>IF($A342=2,IF(ISNUMBER(CT342/Ukraine!CT342),100*CT342/Ukraine!CT342,""),"")</f>
        <v/>
      </c>
      <c r="DI342" s="9" t="str">
        <f>IF($A342=2,IF(ISNUMBER(CU342/Ukraine!CU342),100*CU342/Ukraine!CU342,""),"")</f>
        <v/>
      </c>
      <c r="DJ342" s="9" t="str">
        <f>IF($A342=2,IF(ISNUMBER(CV342/Ukraine!CV342),100*CV342/Ukraine!CV342,""),"")</f>
        <v/>
      </c>
      <c r="DK342" s="9" t="str">
        <f>IF($A342=2,IF(ISNUMBER(CW342/Ukraine!CW342),100*CW342/Ukraine!CW342,""),"")</f>
        <v/>
      </c>
      <c r="DM342" s="40" t="str">
        <f t="shared" si="358"/>
        <v/>
      </c>
      <c r="DN342" s="40" t="str">
        <f t="shared" si="359"/>
        <v/>
      </c>
      <c r="DO342" s="40" t="str">
        <f t="shared" si="360"/>
        <v/>
      </c>
      <c r="DP342" s="40" t="str">
        <f t="shared" si="361"/>
        <v/>
      </c>
      <c r="DQ342" s="40" t="str">
        <f t="shared" si="362"/>
        <v/>
      </c>
      <c r="DR342" s="40" t="str">
        <f t="shared" si="315"/>
        <v/>
      </c>
      <c r="DT342" s="40" t="str">
        <f t="shared" si="363"/>
        <v/>
      </c>
      <c r="DU342" s="40" t="str">
        <f t="shared" si="364"/>
        <v/>
      </c>
      <c r="DV342" s="40" t="str">
        <f t="shared" si="365"/>
        <v/>
      </c>
      <c r="DW342" s="40" t="str">
        <f t="shared" si="366"/>
        <v/>
      </c>
      <c r="DX342" s="40" t="str">
        <f t="shared" si="367"/>
        <v/>
      </c>
      <c r="DY342" s="40" t="str">
        <f t="shared" si="368"/>
        <v/>
      </c>
    </row>
    <row r="343" spans="1:129" x14ac:dyDescent="0.2">
      <c r="A343" s="39">
        <f>'Industry selection'!C343</f>
        <v>1</v>
      </c>
      <c r="B343" s="2">
        <v>88.1</v>
      </c>
      <c r="C343" s="2" t="s">
        <v>698</v>
      </c>
      <c r="E343" s="30" t="s">
        <v>697</v>
      </c>
      <c r="F343" s="31">
        <v>88.1</v>
      </c>
      <c r="G343" s="32" t="s">
        <v>698</v>
      </c>
      <c r="H343" s="157" t="e">
        <f>[1]Ternopil!$F$341</f>
        <v>#N/A</v>
      </c>
      <c r="I343" s="157" t="e">
        <f>[1]Ternopil!$G$341</f>
        <v>#N/A</v>
      </c>
      <c r="J343" s="157" t="e">
        <f>[1]Ternopil!$H$341</f>
        <v>#N/A</v>
      </c>
      <c r="K343" s="157" t="e">
        <f>[1]Ternopil!$I$341</f>
        <v>#N/A</v>
      </c>
      <c r="L343" s="157" t="e">
        <f>[1]Ternopil!$J$341</f>
        <v>#N/A</v>
      </c>
      <c r="M343" s="11"/>
      <c r="N343" s="33" t="s">
        <v>1064</v>
      </c>
      <c r="O343" s="36">
        <v>88.1</v>
      </c>
      <c r="P343" s="35" t="s">
        <v>698</v>
      </c>
      <c r="Q343" s="157" t="e">
        <f>[2]Ternopil!$F$341</f>
        <v>#N/A</v>
      </c>
      <c r="R343" s="157" t="e">
        <f>[2]Ternopil!$G$341</f>
        <v>#N/A</v>
      </c>
      <c r="S343" s="157" t="e">
        <f>[2]Ternopil!$H$341</f>
        <v>#N/A</v>
      </c>
      <c r="T343" s="157" t="e">
        <f>[2]Ternopil!$I$341</f>
        <v>#N/A</v>
      </c>
      <c r="U343" s="157" t="e">
        <f>[2]Ternopil!$J$341</f>
        <v>#N/A</v>
      </c>
      <c r="V343" s="11"/>
      <c r="W343" s="36" t="s">
        <v>1410</v>
      </c>
      <c r="X343" s="36">
        <v>88.1</v>
      </c>
      <c r="Y343" s="36" t="s">
        <v>698</v>
      </c>
      <c r="Z343" s="157" t="e">
        <f>[3]Ternopil!$F$341</f>
        <v>#N/A</v>
      </c>
      <c r="AA343" s="157" t="e">
        <f>[3]Ternopil!$G$341</f>
        <v>#N/A</v>
      </c>
      <c r="AB343" s="157" t="e">
        <f>[3]Ternopil!$H$341</f>
        <v>#N/A</v>
      </c>
      <c r="AC343" s="157" t="e">
        <f>[3]Ternopil!$I$341</f>
        <v>#N/A</v>
      </c>
      <c r="AD343" s="157" t="e">
        <f>[3]Ternopil!$J$341</f>
        <v>#N/A</v>
      </c>
      <c r="AE343" s="11"/>
      <c r="AF343" s="37" t="s">
        <v>1410</v>
      </c>
      <c r="AG343" s="37">
        <v>88.1</v>
      </c>
      <c r="AH343" s="37" t="s">
        <v>698</v>
      </c>
      <c r="AI343" s="157" t="e">
        <f>[4]Ternopil!$F$341</f>
        <v>#N/A</v>
      </c>
      <c r="AJ343" s="157" t="e">
        <f>[4]Ternopil!$G$341</f>
        <v>#N/A</v>
      </c>
      <c r="AK343" s="157" t="e">
        <f>[4]Ternopil!$H$341</f>
        <v>#N/A</v>
      </c>
      <c r="AL343" s="157" t="e">
        <f>[4]Ternopil!$I$341</f>
        <v>#N/A</v>
      </c>
      <c r="AM343" s="157" t="e">
        <f>[4]Ternopil!$J$341</f>
        <v>#N/A</v>
      </c>
      <c r="AN343" s="11"/>
      <c r="AO343" s="11" t="s">
        <v>1410</v>
      </c>
      <c r="AP343" s="11">
        <v>88.1</v>
      </c>
      <c r="AQ343" s="11" t="s">
        <v>698</v>
      </c>
      <c r="AR343" s="157" t="e">
        <f>[5]Ternopil!$F$341</f>
        <v>#N/A</v>
      </c>
      <c r="AS343" s="157" t="e">
        <f>[5]Ternopil!$G$341</f>
        <v>#N/A</v>
      </c>
      <c r="AT343" s="157" t="e">
        <f>[5]Ternopil!$H$341</f>
        <v>#N/A</v>
      </c>
      <c r="AU343" s="157" t="e">
        <f>[5]Ternopil!$I$341</f>
        <v>#N/A</v>
      </c>
      <c r="AV343" s="157" t="e">
        <f>[5]Ternopil!$J$341</f>
        <v>#N/A</v>
      </c>
      <c r="AW343" s="11"/>
      <c r="AX343" s="33" t="s">
        <v>1410</v>
      </c>
      <c r="AY343" s="33">
        <v>88.1</v>
      </c>
      <c r="AZ343" s="33" t="s">
        <v>698</v>
      </c>
      <c r="BA343" s="157" t="e">
        <f>[6]Ternopil!$F$341</f>
        <v>#N/A</v>
      </c>
      <c r="BB343" s="157" t="e">
        <f>[6]Ternopil!$G$341</f>
        <v>#N/A</v>
      </c>
      <c r="BC343" s="157" t="e">
        <f>[6]Ternopil!$H$341</f>
        <v>#N/A</v>
      </c>
      <c r="BD343" s="157" t="e">
        <f>[6]Ternopil!$I$341</f>
        <v>#N/A</v>
      </c>
      <c r="BE343" s="157" t="e">
        <f>[6]Ternopil!$J$341</f>
        <v>#N/A</v>
      </c>
      <c r="BG343" s="2">
        <v>88.1</v>
      </c>
      <c r="BH343" s="2" t="s">
        <v>698</v>
      </c>
      <c r="BI343" s="1" t="e">
        <f t="shared" si="316"/>
        <v>#N/A</v>
      </c>
      <c r="BJ343" s="1" t="e">
        <f t="shared" si="317"/>
        <v>#N/A</v>
      </c>
      <c r="BK343" s="1" t="e">
        <f t="shared" si="318"/>
        <v>#N/A</v>
      </c>
      <c r="BL343" s="1" t="e">
        <f t="shared" si="319"/>
        <v>#N/A</v>
      </c>
      <c r="BM343" s="1" t="e">
        <f t="shared" si="320"/>
        <v>#N/A</v>
      </c>
      <c r="BN343" s="1" t="e">
        <f t="shared" si="321"/>
        <v>#N/A</v>
      </c>
      <c r="BP343" s="1" t="e">
        <f t="shared" si="322"/>
        <v>#N/A</v>
      </c>
      <c r="BQ343" s="1" t="e">
        <f t="shared" si="323"/>
        <v>#N/A</v>
      </c>
      <c r="BR343" s="1" t="e">
        <f t="shared" si="324"/>
        <v>#N/A</v>
      </c>
      <c r="BS343" s="1" t="e">
        <f t="shared" si="325"/>
        <v>#N/A</v>
      </c>
      <c r="BT343" s="1" t="e">
        <f t="shared" si="326"/>
        <v>#N/A</v>
      </c>
      <c r="BU343" s="1" t="e">
        <f t="shared" si="327"/>
        <v>#N/A</v>
      </c>
      <c r="BW343" s="40" t="str">
        <f t="shared" si="328"/>
        <v/>
      </c>
      <c r="BX343" s="40" t="str">
        <f t="shared" si="329"/>
        <v/>
      </c>
      <c r="BY343" s="40" t="str">
        <f t="shared" si="330"/>
        <v/>
      </c>
      <c r="BZ343" s="40" t="str">
        <f t="shared" si="331"/>
        <v/>
      </c>
      <c r="CA343" s="40" t="str">
        <f t="shared" si="332"/>
        <v/>
      </c>
      <c r="CB343" s="40" t="str">
        <f t="shared" si="333"/>
        <v/>
      </c>
      <c r="CD343" s="10" t="e">
        <f t="shared" si="334"/>
        <v>#N/A</v>
      </c>
      <c r="CE343" s="10" t="e">
        <f t="shared" si="335"/>
        <v>#N/A</v>
      </c>
      <c r="CF343" s="10" t="e">
        <f t="shared" si="336"/>
        <v>#N/A</v>
      </c>
      <c r="CG343" s="10" t="e">
        <f t="shared" si="337"/>
        <v>#N/A</v>
      </c>
      <c r="CH343" s="10" t="e">
        <f t="shared" si="338"/>
        <v>#N/A</v>
      </c>
      <c r="CI343" s="10" t="e">
        <f t="shared" si="339"/>
        <v>#N/A</v>
      </c>
      <c r="CK343" s="40" t="str">
        <f t="shared" si="340"/>
        <v/>
      </c>
      <c r="CL343" s="40" t="str">
        <f t="shared" si="341"/>
        <v/>
      </c>
      <c r="CM343" s="40" t="str">
        <f t="shared" si="342"/>
        <v/>
      </c>
      <c r="CN343" s="40" t="str">
        <f t="shared" si="343"/>
        <v/>
      </c>
      <c r="CO343" s="40" t="str">
        <f t="shared" si="344"/>
        <v/>
      </c>
      <c r="CP343" s="40" t="str">
        <f t="shared" si="345"/>
        <v/>
      </c>
      <c r="CR343" s="9" t="str">
        <f t="shared" si="346"/>
        <v/>
      </c>
      <c r="CS343" s="9" t="str">
        <f t="shared" si="347"/>
        <v/>
      </c>
      <c r="CT343" s="9" t="str">
        <f t="shared" si="348"/>
        <v/>
      </c>
      <c r="CU343" s="9" t="str">
        <f t="shared" si="349"/>
        <v/>
      </c>
      <c r="CV343" s="9" t="str">
        <f t="shared" si="350"/>
        <v/>
      </c>
      <c r="CW343" s="9" t="str">
        <f t="shared" si="351"/>
        <v/>
      </c>
      <c r="CY343" s="9" t="str">
        <f t="shared" si="352"/>
        <v/>
      </c>
      <c r="CZ343" s="9" t="str">
        <f t="shared" si="353"/>
        <v/>
      </c>
      <c r="DA343" s="9" t="str">
        <f t="shared" si="354"/>
        <v/>
      </c>
      <c r="DB343" s="9" t="str">
        <f t="shared" si="355"/>
        <v/>
      </c>
      <c r="DC343" s="9" t="str">
        <f t="shared" si="356"/>
        <v/>
      </c>
      <c r="DD343" s="9" t="str">
        <f t="shared" si="357"/>
        <v/>
      </c>
      <c r="DF343" s="9" t="str">
        <f>IF($A343=2,IF(ISNUMBER(CR343/Ukraine!CR343),100*CR343/Ukraine!CR343,""),"")</f>
        <v/>
      </c>
      <c r="DG343" s="9" t="str">
        <f>IF($A343=2,IF(ISNUMBER(CS343/Ukraine!CS343),100*CS343/Ukraine!CS343,""),"")</f>
        <v/>
      </c>
      <c r="DH343" s="9" t="str">
        <f>IF($A343=2,IF(ISNUMBER(CT343/Ukraine!CT343),100*CT343/Ukraine!CT343,""),"")</f>
        <v/>
      </c>
      <c r="DI343" s="9" t="str">
        <f>IF($A343=2,IF(ISNUMBER(CU343/Ukraine!CU343),100*CU343/Ukraine!CU343,""),"")</f>
        <v/>
      </c>
      <c r="DJ343" s="9" t="str">
        <f>IF($A343=2,IF(ISNUMBER(CV343/Ukraine!CV343),100*CV343/Ukraine!CV343,""),"")</f>
        <v/>
      </c>
      <c r="DK343" s="9" t="str">
        <f>IF($A343=2,IF(ISNUMBER(CW343/Ukraine!CW343),100*CW343/Ukraine!CW343,""),"")</f>
        <v/>
      </c>
      <c r="DM343" s="40" t="str">
        <f t="shared" si="358"/>
        <v/>
      </c>
      <c r="DN343" s="40" t="str">
        <f t="shared" si="359"/>
        <v/>
      </c>
      <c r="DO343" s="40" t="str">
        <f t="shared" si="360"/>
        <v/>
      </c>
      <c r="DP343" s="40" t="str">
        <f t="shared" si="361"/>
        <v/>
      </c>
      <c r="DQ343" s="40" t="str">
        <f t="shared" si="362"/>
        <v/>
      </c>
      <c r="DR343" s="40" t="str">
        <f t="shared" si="315"/>
        <v/>
      </c>
      <c r="DT343" s="40" t="str">
        <f t="shared" si="363"/>
        <v/>
      </c>
      <c r="DU343" s="40" t="str">
        <f t="shared" si="364"/>
        <v/>
      </c>
      <c r="DV343" s="40" t="str">
        <f t="shared" si="365"/>
        <v/>
      </c>
      <c r="DW343" s="40" t="str">
        <f t="shared" si="366"/>
        <v/>
      </c>
      <c r="DX343" s="40" t="str">
        <f t="shared" si="367"/>
        <v/>
      </c>
      <c r="DY343" s="40" t="str">
        <f t="shared" si="368"/>
        <v/>
      </c>
    </row>
    <row r="344" spans="1:129" x14ac:dyDescent="0.2">
      <c r="A344" s="39">
        <f>'Industry selection'!C344</f>
        <v>1</v>
      </c>
      <c r="B344" s="2">
        <v>88.9</v>
      </c>
      <c r="C344" s="2" t="s">
        <v>700</v>
      </c>
      <c r="E344" s="30" t="s">
        <v>699</v>
      </c>
      <c r="F344" s="31">
        <v>88.9</v>
      </c>
      <c r="G344" s="32" t="s">
        <v>700</v>
      </c>
      <c r="H344" s="157" t="e">
        <f>[1]Ternopil!$F$342</f>
        <v>#N/A</v>
      </c>
      <c r="I344" s="157" t="e">
        <f>[1]Ternopil!$G$342</f>
        <v>#N/A</v>
      </c>
      <c r="J344" s="157" t="e">
        <f>[1]Ternopil!$H$342</f>
        <v>#N/A</v>
      </c>
      <c r="K344" s="157" t="e">
        <f>[1]Ternopil!$I$342</f>
        <v>#N/A</v>
      </c>
      <c r="L344" s="157" t="e">
        <f>[1]Ternopil!$J$342</f>
        <v>#N/A</v>
      </c>
      <c r="M344" s="11"/>
      <c r="N344" s="33" t="s">
        <v>1065</v>
      </c>
      <c r="O344" s="36">
        <v>88.9</v>
      </c>
      <c r="P344" s="35" t="s">
        <v>700</v>
      </c>
      <c r="Q344" s="157" t="e">
        <f>[2]Ternopil!$F$342</f>
        <v>#N/A</v>
      </c>
      <c r="R344" s="157" t="e">
        <f>[2]Ternopil!$G$342</f>
        <v>#N/A</v>
      </c>
      <c r="S344" s="157" t="e">
        <f>[2]Ternopil!$H$342</f>
        <v>#N/A</v>
      </c>
      <c r="T344" s="157" t="e">
        <f>[2]Ternopil!$I$342</f>
        <v>#N/A</v>
      </c>
      <c r="U344" s="157" t="e">
        <f>[2]Ternopil!$J$342</f>
        <v>#N/A</v>
      </c>
      <c r="V344" s="11"/>
      <c r="W344" s="36" t="s">
        <v>1411</v>
      </c>
      <c r="X344" s="36">
        <v>88.9</v>
      </c>
      <c r="Y344" s="36" t="s">
        <v>700</v>
      </c>
      <c r="Z344" s="157" t="e">
        <f>[3]Ternopil!$F$342</f>
        <v>#N/A</v>
      </c>
      <c r="AA344" s="157" t="e">
        <f>[3]Ternopil!$G$342</f>
        <v>#N/A</v>
      </c>
      <c r="AB344" s="157" t="e">
        <f>[3]Ternopil!$H$342</f>
        <v>#N/A</v>
      </c>
      <c r="AC344" s="157" t="e">
        <f>[3]Ternopil!$I$342</f>
        <v>#N/A</v>
      </c>
      <c r="AD344" s="157" t="e">
        <f>[3]Ternopil!$J$342</f>
        <v>#N/A</v>
      </c>
      <c r="AE344" s="11"/>
      <c r="AF344" s="37" t="s">
        <v>1411</v>
      </c>
      <c r="AG344" s="37">
        <v>88.9</v>
      </c>
      <c r="AH344" s="37" t="s">
        <v>700</v>
      </c>
      <c r="AI344" s="157" t="e">
        <f>[4]Ternopil!$F$342</f>
        <v>#N/A</v>
      </c>
      <c r="AJ344" s="157" t="e">
        <f>[4]Ternopil!$G$342</f>
        <v>#N/A</v>
      </c>
      <c r="AK344" s="157" t="e">
        <f>[4]Ternopil!$H$342</f>
        <v>#N/A</v>
      </c>
      <c r="AL344" s="157" t="e">
        <f>[4]Ternopil!$I$342</f>
        <v>#N/A</v>
      </c>
      <c r="AM344" s="157" t="e">
        <f>[4]Ternopil!$J$342</f>
        <v>#N/A</v>
      </c>
      <c r="AN344" s="11"/>
      <c r="AO344" s="11" t="s">
        <v>1411</v>
      </c>
      <c r="AP344" s="11">
        <v>88.9</v>
      </c>
      <c r="AQ344" s="11" t="s">
        <v>700</v>
      </c>
      <c r="AR344" s="157" t="e">
        <f>[5]Ternopil!$F$342</f>
        <v>#N/A</v>
      </c>
      <c r="AS344" s="157" t="e">
        <f>[5]Ternopil!$G$342</f>
        <v>#N/A</v>
      </c>
      <c r="AT344" s="157" t="e">
        <f>[5]Ternopil!$H$342</f>
        <v>#N/A</v>
      </c>
      <c r="AU344" s="157" t="e">
        <f>[5]Ternopil!$I$342</f>
        <v>#N/A</v>
      </c>
      <c r="AV344" s="157" t="e">
        <f>[5]Ternopil!$J$342</f>
        <v>#N/A</v>
      </c>
      <c r="AW344" s="11"/>
      <c r="AX344" s="33" t="s">
        <v>1411</v>
      </c>
      <c r="AY344" s="33">
        <v>88.9</v>
      </c>
      <c r="AZ344" s="33" t="s">
        <v>700</v>
      </c>
      <c r="BA344" s="157" t="e">
        <f>[6]Ternopil!$F$342</f>
        <v>#N/A</v>
      </c>
      <c r="BB344" s="157" t="e">
        <f>[6]Ternopil!$G$342</f>
        <v>#N/A</v>
      </c>
      <c r="BC344" s="157" t="e">
        <f>[6]Ternopil!$H$342</f>
        <v>#N/A</v>
      </c>
      <c r="BD344" s="157" t="e">
        <f>[6]Ternopil!$I$342</f>
        <v>#N/A</v>
      </c>
      <c r="BE344" s="157" t="e">
        <f>[6]Ternopil!$J$342</f>
        <v>#N/A</v>
      </c>
      <c r="BG344" s="2">
        <v>88.9</v>
      </c>
      <c r="BH344" s="2" t="s">
        <v>700</v>
      </c>
      <c r="BI344" s="1" t="e">
        <f t="shared" si="316"/>
        <v>#N/A</v>
      </c>
      <c r="BJ344" s="1" t="e">
        <f t="shared" si="317"/>
        <v>#N/A</v>
      </c>
      <c r="BK344" s="1" t="e">
        <f t="shared" si="318"/>
        <v>#N/A</v>
      </c>
      <c r="BL344" s="1" t="e">
        <f t="shared" si="319"/>
        <v>#N/A</v>
      </c>
      <c r="BM344" s="1" t="e">
        <f t="shared" si="320"/>
        <v>#N/A</v>
      </c>
      <c r="BN344" s="1" t="e">
        <f t="shared" si="321"/>
        <v>#N/A</v>
      </c>
      <c r="BP344" s="1" t="e">
        <f t="shared" si="322"/>
        <v>#N/A</v>
      </c>
      <c r="BQ344" s="1" t="e">
        <f t="shared" si="323"/>
        <v>#N/A</v>
      </c>
      <c r="BR344" s="1" t="e">
        <f t="shared" si="324"/>
        <v>#N/A</v>
      </c>
      <c r="BS344" s="1" t="e">
        <f t="shared" si="325"/>
        <v>#N/A</v>
      </c>
      <c r="BT344" s="1" t="e">
        <f t="shared" si="326"/>
        <v>#N/A</v>
      </c>
      <c r="BU344" s="1" t="e">
        <f t="shared" si="327"/>
        <v>#N/A</v>
      </c>
      <c r="BW344" s="40" t="str">
        <f t="shared" si="328"/>
        <v/>
      </c>
      <c r="BX344" s="40" t="str">
        <f t="shared" si="329"/>
        <v/>
      </c>
      <c r="BY344" s="40" t="str">
        <f t="shared" si="330"/>
        <v/>
      </c>
      <c r="BZ344" s="40" t="str">
        <f t="shared" si="331"/>
        <v/>
      </c>
      <c r="CA344" s="40" t="str">
        <f t="shared" si="332"/>
        <v/>
      </c>
      <c r="CB344" s="40" t="str">
        <f t="shared" si="333"/>
        <v/>
      </c>
      <c r="CD344" s="10" t="e">
        <f t="shared" si="334"/>
        <v>#N/A</v>
      </c>
      <c r="CE344" s="10" t="e">
        <f t="shared" si="335"/>
        <v>#N/A</v>
      </c>
      <c r="CF344" s="10" t="e">
        <f t="shared" si="336"/>
        <v>#N/A</v>
      </c>
      <c r="CG344" s="10" t="e">
        <f t="shared" si="337"/>
        <v>#N/A</v>
      </c>
      <c r="CH344" s="10" t="e">
        <f t="shared" si="338"/>
        <v>#N/A</v>
      </c>
      <c r="CI344" s="10" t="e">
        <f t="shared" si="339"/>
        <v>#N/A</v>
      </c>
      <c r="CK344" s="40" t="str">
        <f t="shared" si="340"/>
        <v/>
      </c>
      <c r="CL344" s="40" t="str">
        <f t="shared" si="341"/>
        <v/>
      </c>
      <c r="CM344" s="40" t="str">
        <f t="shared" si="342"/>
        <v/>
      </c>
      <c r="CN344" s="40" t="str">
        <f t="shared" si="343"/>
        <v/>
      </c>
      <c r="CO344" s="40" t="str">
        <f t="shared" si="344"/>
        <v/>
      </c>
      <c r="CP344" s="40" t="str">
        <f t="shared" si="345"/>
        <v/>
      </c>
      <c r="CR344" s="9" t="str">
        <f t="shared" si="346"/>
        <v/>
      </c>
      <c r="CS344" s="9" t="str">
        <f t="shared" si="347"/>
        <v/>
      </c>
      <c r="CT344" s="9" t="str">
        <f t="shared" si="348"/>
        <v/>
      </c>
      <c r="CU344" s="9" t="str">
        <f t="shared" si="349"/>
        <v/>
      </c>
      <c r="CV344" s="9" t="str">
        <f t="shared" si="350"/>
        <v/>
      </c>
      <c r="CW344" s="9" t="str">
        <f t="shared" si="351"/>
        <v/>
      </c>
      <c r="CY344" s="9" t="str">
        <f t="shared" si="352"/>
        <v/>
      </c>
      <c r="CZ344" s="9" t="str">
        <f t="shared" si="353"/>
        <v/>
      </c>
      <c r="DA344" s="9" t="str">
        <f t="shared" si="354"/>
        <v/>
      </c>
      <c r="DB344" s="9" t="str">
        <f t="shared" si="355"/>
        <v/>
      </c>
      <c r="DC344" s="9" t="str">
        <f t="shared" si="356"/>
        <v/>
      </c>
      <c r="DD344" s="9" t="str">
        <f t="shared" si="357"/>
        <v/>
      </c>
      <c r="DF344" s="9" t="str">
        <f>IF($A344=2,IF(ISNUMBER(CR344/Ukraine!CR344),100*CR344/Ukraine!CR344,""),"")</f>
        <v/>
      </c>
      <c r="DG344" s="9" t="str">
        <f>IF($A344=2,IF(ISNUMBER(CS344/Ukraine!CS344),100*CS344/Ukraine!CS344,""),"")</f>
        <v/>
      </c>
      <c r="DH344" s="9" t="str">
        <f>IF($A344=2,IF(ISNUMBER(CT344/Ukraine!CT344),100*CT344/Ukraine!CT344,""),"")</f>
        <v/>
      </c>
      <c r="DI344" s="9" t="str">
        <f>IF($A344=2,IF(ISNUMBER(CU344/Ukraine!CU344),100*CU344/Ukraine!CU344,""),"")</f>
        <v/>
      </c>
      <c r="DJ344" s="9" t="str">
        <f>IF($A344=2,IF(ISNUMBER(CV344/Ukraine!CV344),100*CV344/Ukraine!CV344,""),"")</f>
        <v/>
      </c>
      <c r="DK344" s="9" t="str">
        <f>IF($A344=2,IF(ISNUMBER(CW344/Ukraine!CW344),100*CW344/Ukraine!CW344,""),"")</f>
        <v/>
      </c>
      <c r="DM344" s="40" t="str">
        <f t="shared" si="358"/>
        <v/>
      </c>
      <c r="DN344" s="40" t="str">
        <f t="shared" si="359"/>
        <v/>
      </c>
      <c r="DO344" s="40" t="str">
        <f t="shared" si="360"/>
        <v/>
      </c>
      <c r="DP344" s="40" t="str">
        <f t="shared" si="361"/>
        <v/>
      </c>
      <c r="DQ344" s="40" t="str">
        <f t="shared" si="362"/>
        <v/>
      </c>
      <c r="DR344" s="40" t="str">
        <f t="shared" si="315"/>
        <v/>
      </c>
      <c r="DT344" s="40" t="str">
        <f t="shared" si="363"/>
        <v/>
      </c>
      <c r="DU344" s="40" t="str">
        <f t="shared" si="364"/>
        <v/>
      </c>
      <c r="DV344" s="40" t="str">
        <f t="shared" si="365"/>
        <v/>
      </c>
      <c r="DW344" s="40" t="str">
        <f t="shared" si="366"/>
        <v/>
      </c>
      <c r="DX344" s="40" t="str">
        <f t="shared" si="367"/>
        <v/>
      </c>
      <c r="DY344" s="40" t="str">
        <f t="shared" si="368"/>
        <v/>
      </c>
    </row>
    <row r="345" spans="1:129" x14ac:dyDescent="0.2">
      <c r="A345" s="39" t="str">
        <f>'Industry selection'!C345</f>
        <v/>
      </c>
      <c r="B345" s="2" t="s">
        <v>702</v>
      </c>
      <c r="C345" s="2" t="s">
        <v>703</v>
      </c>
      <c r="E345" s="30" t="s">
        <v>701</v>
      </c>
      <c r="F345" s="31" t="s">
        <v>702</v>
      </c>
      <c r="G345" s="32" t="s">
        <v>703</v>
      </c>
      <c r="H345" s="157">
        <f>[1]Ternopil!$F$343</f>
        <v>19</v>
      </c>
      <c r="I345" s="157">
        <f>[1]Ternopil!$G$343</f>
        <v>203</v>
      </c>
      <c r="J345" s="157">
        <f>[1]Ternopil!$H$343</f>
        <v>197</v>
      </c>
      <c r="K345" s="157">
        <f>[1]Ternopil!$I$343</f>
        <v>3470.4</v>
      </c>
      <c r="L345" s="157">
        <f>[1]Ternopil!$J$343</f>
        <v>3974.7</v>
      </c>
      <c r="M345" s="11"/>
      <c r="N345" s="33" t="s">
        <v>1066</v>
      </c>
      <c r="O345" s="36" t="s">
        <v>702</v>
      </c>
      <c r="P345" s="35" t="s">
        <v>703</v>
      </c>
      <c r="Q345" s="157">
        <f>[2]Ternopil!$F$343</f>
        <v>22</v>
      </c>
      <c r="R345" s="157">
        <f>[2]Ternopil!$G$343</f>
        <v>197</v>
      </c>
      <c r="S345" s="157">
        <f>[2]Ternopil!$H$343</f>
        <v>189</v>
      </c>
      <c r="T345" s="157">
        <f>[2]Ternopil!$I$343</f>
        <v>2595.1999999999998</v>
      </c>
      <c r="U345" s="157">
        <f>[2]Ternopil!$J$343</f>
        <v>4038</v>
      </c>
      <c r="V345" s="11"/>
      <c r="W345" s="36" t="s">
        <v>1412</v>
      </c>
      <c r="X345" s="36" t="s">
        <v>702</v>
      </c>
      <c r="Y345" s="36" t="s">
        <v>703</v>
      </c>
      <c r="Z345" s="157">
        <f>[3]Ternopil!$F$343</f>
        <v>21</v>
      </c>
      <c r="AA345" s="157">
        <f>[3]Ternopil!$G$343</f>
        <v>177</v>
      </c>
      <c r="AB345" s="157">
        <f>[3]Ternopil!$H$343</f>
        <v>174</v>
      </c>
      <c r="AC345" s="157">
        <f>[3]Ternopil!$I$343</f>
        <v>2487.1999999999998</v>
      </c>
      <c r="AD345" s="157">
        <f>[3]Ternopil!$J$343</f>
        <v>3919.3</v>
      </c>
      <c r="AE345" s="11"/>
      <c r="AF345" s="37" t="s">
        <v>1412</v>
      </c>
      <c r="AG345" s="37" t="s">
        <v>702</v>
      </c>
      <c r="AH345" s="37" t="s">
        <v>703</v>
      </c>
      <c r="AI345" s="157">
        <f>[4]Ternopil!$F$343</f>
        <v>24</v>
      </c>
      <c r="AJ345" s="157">
        <f>[4]Ternopil!$G$343</f>
        <v>221</v>
      </c>
      <c r="AK345" s="157">
        <f>[4]Ternopil!$H$343</f>
        <v>215</v>
      </c>
      <c r="AL345" s="157">
        <f>[4]Ternopil!$I$343</f>
        <v>3268.1</v>
      </c>
      <c r="AM345" s="157">
        <f>[4]Ternopil!$J$343</f>
        <v>5830.8</v>
      </c>
      <c r="AN345" s="11"/>
      <c r="AO345" s="11" t="s">
        <v>1412</v>
      </c>
      <c r="AP345" s="11" t="s">
        <v>702</v>
      </c>
      <c r="AQ345" s="11" t="s">
        <v>703</v>
      </c>
      <c r="AR345" s="157">
        <f>[5]Ternopil!$F$343</f>
        <v>19</v>
      </c>
      <c r="AS345" s="157">
        <f>[5]Ternopil!$G$343</f>
        <v>216</v>
      </c>
      <c r="AT345" s="157">
        <f>[5]Ternopil!$H$343</f>
        <v>211</v>
      </c>
      <c r="AU345" s="157">
        <f>[5]Ternopil!$I$343</f>
        <v>4952.8</v>
      </c>
      <c r="AV345" s="157">
        <f>[5]Ternopil!$J$343</f>
        <v>6398.5</v>
      </c>
      <c r="AW345" s="11"/>
      <c r="AX345" s="33" t="s">
        <v>1412</v>
      </c>
      <c r="AY345" s="33" t="s">
        <v>702</v>
      </c>
      <c r="AZ345" s="33" t="s">
        <v>703</v>
      </c>
      <c r="BA345" s="157">
        <f>[6]Ternopil!$F$343</f>
        <v>21</v>
      </c>
      <c r="BB345" s="157">
        <f>[6]Ternopil!$G$343</f>
        <v>205</v>
      </c>
      <c r="BC345" s="157">
        <f>[6]Ternopil!$H$343</f>
        <v>194</v>
      </c>
      <c r="BD345" s="157">
        <f>[6]Ternopil!$I$343</f>
        <v>7434.6</v>
      </c>
      <c r="BE345" s="157">
        <f>[6]Ternopil!$J$343</f>
        <v>10181.5</v>
      </c>
      <c r="BG345" s="2" t="s">
        <v>702</v>
      </c>
      <c r="BH345" s="2" t="s">
        <v>703</v>
      </c>
      <c r="BI345" s="1">
        <f t="shared" si="316"/>
        <v>19</v>
      </c>
      <c r="BJ345" s="1">
        <f t="shared" si="317"/>
        <v>22</v>
      </c>
      <c r="BK345" s="1">
        <f t="shared" si="318"/>
        <v>21</v>
      </c>
      <c r="BL345" s="1">
        <f t="shared" si="319"/>
        <v>24</v>
      </c>
      <c r="BM345" s="1">
        <f t="shared" si="320"/>
        <v>19</v>
      </c>
      <c r="BN345" s="1">
        <f t="shared" si="321"/>
        <v>21</v>
      </c>
      <c r="BP345" s="1">
        <f t="shared" si="322"/>
        <v>197</v>
      </c>
      <c r="BQ345" s="1">
        <f t="shared" si="323"/>
        <v>189</v>
      </c>
      <c r="BR345" s="1">
        <f t="shared" si="324"/>
        <v>174</v>
      </c>
      <c r="BS345" s="1">
        <f t="shared" si="325"/>
        <v>215</v>
      </c>
      <c r="BT345" s="1">
        <f t="shared" si="326"/>
        <v>211</v>
      </c>
      <c r="BU345" s="1">
        <f t="shared" si="327"/>
        <v>194</v>
      </c>
      <c r="BW345" s="40" t="str">
        <f t="shared" si="328"/>
        <v/>
      </c>
      <c r="BX345" s="40" t="str">
        <f t="shared" si="329"/>
        <v/>
      </c>
      <c r="BY345" s="40" t="str">
        <f t="shared" si="330"/>
        <v/>
      </c>
      <c r="BZ345" s="40" t="str">
        <f t="shared" si="331"/>
        <v/>
      </c>
      <c r="CA345" s="40" t="str">
        <f t="shared" si="332"/>
        <v/>
      </c>
      <c r="CB345" s="40" t="str">
        <f t="shared" si="333"/>
        <v/>
      </c>
      <c r="CD345" s="10">
        <f t="shared" si="334"/>
        <v>3974.7</v>
      </c>
      <c r="CE345" s="10">
        <f t="shared" si="335"/>
        <v>4038</v>
      </c>
      <c r="CF345" s="10">
        <f t="shared" si="336"/>
        <v>3919.3</v>
      </c>
      <c r="CG345" s="10">
        <f t="shared" si="337"/>
        <v>5830.8</v>
      </c>
      <c r="CH345" s="10">
        <f t="shared" si="338"/>
        <v>6398.5</v>
      </c>
      <c r="CI345" s="10">
        <f t="shared" si="339"/>
        <v>10181.5</v>
      </c>
      <c r="CK345" s="40" t="str">
        <f t="shared" si="340"/>
        <v/>
      </c>
      <c r="CL345" s="40" t="str">
        <f t="shared" si="341"/>
        <v/>
      </c>
      <c r="CM345" s="40" t="str">
        <f t="shared" si="342"/>
        <v/>
      </c>
      <c r="CN345" s="40" t="str">
        <f t="shared" si="343"/>
        <v/>
      </c>
      <c r="CO345" s="40" t="str">
        <f t="shared" si="344"/>
        <v/>
      </c>
      <c r="CP345" s="40" t="str">
        <f t="shared" si="345"/>
        <v/>
      </c>
      <c r="CR345" s="9" t="str">
        <f t="shared" si="346"/>
        <v/>
      </c>
      <c r="CS345" s="9" t="str">
        <f t="shared" si="347"/>
        <v/>
      </c>
      <c r="CT345" s="9" t="str">
        <f t="shared" si="348"/>
        <v/>
      </c>
      <c r="CU345" s="9" t="str">
        <f t="shared" si="349"/>
        <v/>
      </c>
      <c r="CV345" s="9" t="str">
        <f t="shared" si="350"/>
        <v/>
      </c>
      <c r="CW345" s="9" t="str">
        <f t="shared" si="351"/>
        <v/>
      </c>
      <c r="CY345" s="9" t="str">
        <f t="shared" si="352"/>
        <v/>
      </c>
      <c r="CZ345" s="9" t="str">
        <f t="shared" si="353"/>
        <v/>
      </c>
      <c r="DA345" s="9" t="str">
        <f t="shared" si="354"/>
        <v/>
      </c>
      <c r="DB345" s="9" t="str">
        <f t="shared" si="355"/>
        <v/>
      </c>
      <c r="DC345" s="9" t="str">
        <f t="shared" si="356"/>
        <v/>
      </c>
      <c r="DD345" s="9" t="str">
        <f t="shared" si="357"/>
        <v/>
      </c>
      <c r="DF345" s="9" t="str">
        <f>IF($A345=2,IF(ISNUMBER(CR345/Ukraine!CR345),100*CR345/Ukraine!CR345,""),"")</f>
        <v/>
      </c>
      <c r="DG345" s="9" t="str">
        <f>IF($A345=2,IF(ISNUMBER(CS345/Ukraine!CS345),100*CS345/Ukraine!CS345,""),"")</f>
        <v/>
      </c>
      <c r="DH345" s="9" t="str">
        <f>IF($A345=2,IF(ISNUMBER(CT345/Ukraine!CT345),100*CT345/Ukraine!CT345,""),"")</f>
        <v/>
      </c>
      <c r="DI345" s="9" t="str">
        <f>IF($A345=2,IF(ISNUMBER(CU345/Ukraine!CU345),100*CU345/Ukraine!CU345,""),"")</f>
        <v/>
      </c>
      <c r="DJ345" s="9" t="str">
        <f>IF($A345=2,IF(ISNUMBER(CV345/Ukraine!CV345),100*CV345/Ukraine!CV345,""),"")</f>
        <v/>
      </c>
      <c r="DK345" s="9" t="str">
        <f>IF($A345=2,IF(ISNUMBER(CW345/Ukraine!CW345),100*CW345/Ukraine!CW345,""),"")</f>
        <v/>
      </c>
      <c r="DM345" s="40" t="str">
        <f t="shared" si="358"/>
        <v/>
      </c>
      <c r="DN345" s="40" t="str">
        <f t="shared" si="359"/>
        <v/>
      </c>
      <c r="DO345" s="40" t="str">
        <f t="shared" si="360"/>
        <v/>
      </c>
      <c r="DP345" s="40" t="str">
        <f t="shared" si="361"/>
        <v/>
      </c>
      <c r="DQ345" s="40" t="str">
        <f t="shared" si="362"/>
        <v/>
      </c>
      <c r="DR345" s="40" t="str">
        <f t="shared" si="315"/>
        <v/>
      </c>
      <c r="DT345" s="40" t="str">
        <f t="shared" si="363"/>
        <v/>
      </c>
      <c r="DU345" s="40" t="str">
        <f t="shared" si="364"/>
        <v/>
      </c>
      <c r="DV345" s="40" t="str">
        <f t="shared" si="365"/>
        <v/>
      </c>
      <c r="DW345" s="40" t="str">
        <f t="shared" si="366"/>
        <v/>
      </c>
      <c r="DX345" s="40" t="str">
        <f t="shared" si="367"/>
        <v/>
      </c>
      <c r="DY345" s="40" t="str">
        <f t="shared" si="368"/>
        <v/>
      </c>
    </row>
    <row r="346" spans="1:129" x14ac:dyDescent="0.2">
      <c r="A346" s="39">
        <f>'Industry selection'!C346</f>
        <v>1</v>
      </c>
      <c r="B346" s="2">
        <v>90</v>
      </c>
      <c r="C346" s="2" t="s">
        <v>705</v>
      </c>
      <c r="E346" s="30" t="s">
        <v>704</v>
      </c>
      <c r="F346" s="31">
        <v>90</v>
      </c>
      <c r="G346" s="32" t="s">
        <v>705</v>
      </c>
      <c r="H346" s="157">
        <f>[1]Ternopil!$F$344</f>
        <v>6</v>
      </c>
      <c r="I346" s="157" t="str">
        <f>[1]Ternopil!$G$344</f>
        <v>к</v>
      </c>
      <c r="J346" s="157" t="str">
        <f>[1]Ternopil!$H$344</f>
        <v>к</v>
      </c>
      <c r="K346" s="157" t="str">
        <f>[1]Ternopil!$I$344</f>
        <v>к</v>
      </c>
      <c r="L346" s="157" t="str">
        <f>[1]Ternopil!$J$344</f>
        <v>к</v>
      </c>
      <c r="M346" s="11"/>
      <c r="N346" s="33" t="s">
        <v>1067</v>
      </c>
      <c r="O346" s="36">
        <v>90</v>
      </c>
      <c r="P346" s="35" t="s">
        <v>705</v>
      </c>
      <c r="Q346" s="157">
        <f>[2]Ternopil!$F$344</f>
        <v>5</v>
      </c>
      <c r="R346" s="157" t="str">
        <f>[2]Ternopil!$G$344</f>
        <v>к</v>
      </c>
      <c r="S346" s="157" t="str">
        <f>[2]Ternopil!$H$344</f>
        <v>к</v>
      </c>
      <c r="T346" s="157" t="str">
        <f>[2]Ternopil!$I$344</f>
        <v>к</v>
      </c>
      <c r="U346" s="157" t="str">
        <f>[2]Ternopil!$J$344</f>
        <v>к</v>
      </c>
      <c r="V346" s="11"/>
      <c r="W346" s="36" t="s">
        <v>1413</v>
      </c>
      <c r="X346" s="36">
        <v>90</v>
      </c>
      <c r="Y346" s="36" t="s">
        <v>705</v>
      </c>
      <c r="Z346" s="157">
        <f>[3]Ternopil!$F$344</f>
        <v>5</v>
      </c>
      <c r="AA346" s="157" t="str">
        <f>[3]Ternopil!$G$344</f>
        <v>к</v>
      </c>
      <c r="AB346" s="157" t="str">
        <f>[3]Ternopil!$H$344</f>
        <v>к</v>
      </c>
      <c r="AC346" s="157" t="str">
        <f>[3]Ternopil!$I$344</f>
        <v>к</v>
      </c>
      <c r="AD346" s="157" t="str">
        <f>[3]Ternopil!$J$344</f>
        <v>к</v>
      </c>
      <c r="AE346" s="11"/>
      <c r="AF346" s="37" t="s">
        <v>1413</v>
      </c>
      <c r="AG346" s="37">
        <v>90</v>
      </c>
      <c r="AH346" s="37" t="s">
        <v>705</v>
      </c>
      <c r="AI346" s="157">
        <f>[4]Ternopil!$F$344</f>
        <v>7</v>
      </c>
      <c r="AJ346" s="157" t="str">
        <f>[4]Ternopil!$G$344</f>
        <v>к</v>
      </c>
      <c r="AK346" s="157" t="str">
        <f>[4]Ternopil!$H$344</f>
        <v>к</v>
      </c>
      <c r="AL346" s="157" t="str">
        <f>[4]Ternopil!$I$344</f>
        <v>к</v>
      </c>
      <c r="AM346" s="157" t="str">
        <f>[4]Ternopil!$J$344</f>
        <v>к</v>
      </c>
      <c r="AN346" s="11"/>
      <c r="AO346" s="11" t="s">
        <v>1413</v>
      </c>
      <c r="AP346" s="11">
        <v>90</v>
      </c>
      <c r="AQ346" s="11" t="s">
        <v>705</v>
      </c>
      <c r="AR346" s="157">
        <f>[5]Ternopil!$F$344</f>
        <v>6</v>
      </c>
      <c r="AS346" s="157" t="str">
        <f>[5]Ternopil!$G$344</f>
        <v>к</v>
      </c>
      <c r="AT346" s="157" t="str">
        <f>[5]Ternopil!$H$344</f>
        <v>к</v>
      </c>
      <c r="AU346" s="157" t="str">
        <f>[5]Ternopil!$I$344</f>
        <v>к</v>
      </c>
      <c r="AV346" s="157" t="str">
        <f>[5]Ternopil!$J$344</f>
        <v>к</v>
      </c>
      <c r="AW346" s="11"/>
      <c r="AX346" s="33" t="s">
        <v>1413</v>
      </c>
      <c r="AY346" s="33">
        <v>90</v>
      </c>
      <c r="AZ346" s="33" t="s">
        <v>705</v>
      </c>
      <c r="BA346" s="157">
        <f>[6]Ternopil!$F$344</f>
        <v>8</v>
      </c>
      <c r="BB346" s="157" t="str">
        <f>[6]Ternopil!$G$344</f>
        <v>к</v>
      </c>
      <c r="BC346" s="157" t="str">
        <f>[6]Ternopil!$H$344</f>
        <v>к</v>
      </c>
      <c r="BD346" s="157" t="str">
        <f>[6]Ternopil!$I$344</f>
        <v>к</v>
      </c>
      <c r="BE346" s="157" t="str">
        <f>[6]Ternopil!$J$344</f>
        <v>к</v>
      </c>
      <c r="BG346" s="2">
        <v>90</v>
      </c>
      <c r="BH346" s="2" t="s">
        <v>705</v>
      </c>
      <c r="BI346" s="1">
        <f t="shared" si="316"/>
        <v>6</v>
      </c>
      <c r="BJ346" s="1">
        <f t="shared" si="317"/>
        <v>5</v>
      </c>
      <c r="BK346" s="1">
        <f t="shared" si="318"/>
        <v>5</v>
      </c>
      <c r="BL346" s="1">
        <f t="shared" si="319"/>
        <v>7</v>
      </c>
      <c r="BM346" s="1">
        <f t="shared" si="320"/>
        <v>6</v>
      </c>
      <c r="BN346" s="1">
        <f t="shared" si="321"/>
        <v>8</v>
      </c>
      <c r="BP346" s="1" t="str">
        <f t="shared" si="322"/>
        <v>к</v>
      </c>
      <c r="BQ346" s="1" t="str">
        <f t="shared" si="323"/>
        <v>к</v>
      </c>
      <c r="BR346" s="1" t="str">
        <f t="shared" si="324"/>
        <v>к</v>
      </c>
      <c r="BS346" s="1" t="str">
        <f t="shared" si="325"/>
        <v>к</v>
      </c>
      <c r="BT346" s="1" t="str">
        <f t="shared" si="326"/>
        <v>к</v>
      </c>
      <c r="BU346" s="1" t="str">
        <f t="shared" si="327"/>
        <v>к</v>
      </c>
      <c r="BW346" s="40" t="str">
        <f t="shared" si="328"/>
        <v/>
      </c>
      <c r="BX346" s="40" t="str">
        <f t="shared" si="329"/>
        <v/>
      </c>
      <c r="BY346" s="40" t="str">
        <f t="shared" si="330"/>
        <v/>
      </c>
      <c r="BZ346" s="40" t="str">
        <f t="shared" si="331"/>
        <v/>
      </c>
      <c r="CA346" s="40" t="str">
        <f t="shared" si="332"/>
        <v/>
      </c>
      <c r="CB346" s="40" t="str">
        <f t="shared" si="333"/>
        <v/>
      </c>
      <c r="CD346" s="10" t="str">
        <f t="shared" si="334"/>
        <v>к</v>
      </c>
      <c r="CE346" s="10" t="str">
        <f t="shared" si="335"/>
        <v>к</v>
      </c>
      <c r="CF346" s="10" t="str">
        <f t="shared" si="336"/>
        <v>к</v>
      </c>
      <c r="CG346" s="10" t="str">
        <f t="shared" si="337"/>
        <v>к</v>
      </c>
      <c r="CH346" s="10" t="str">
        <f t="shared" si="338"/>
        <v>к</v>
      </c>
      <c r="CI346" s="10" t="str">
        <f t="shared" si="339"/>
        <v>к</v>
      </c>
      <c r="CK346" s="40" t="str">
        <f t="shared" si="340"/>
        <v/>
      </c>
      <c r="CL346" s="40" t="str">
        <f t="shared" si="341"/>
        <v/>
      </c>
      <c r="CM346" s="40" t="str">
        <f t="shared" si="342"/>
        <v/>
      </c>
      <c r="CN346" s="40" t="str">
        <f t="shared" si="343"/>
        <v/>
      </c>
      <c r="CO346" s="40" t="str">
        <f t="shared" si="344"/>
        <v/>
      </c>
      <c r="CP346" s="40" t="str">
        <f t="shared" si="345"/>
        <v/>
      </c>
      <c r="CR346" s="9" t="str">
        <f t="shared" si="346"/>
        <v/>
      </c>
      <c r="CS346" s="9" t="str">
        <f t="shared" si="347"/>
        <v/>
      </c>
      <c r="CT346" s="9" t="str">
        <f t="shared" si="348"/>
        <v/>
      </c>
      <c r="CU346" s="9" t="str">
        <f t="shared" si="349"/>
        <v/>
      </c>
      <c r="CV346" s="9" t="str">
        <f t="shared" si="350"/>
        <v/>
      </c>
      <c r="CW346" s="9" t="str">
        <f t="shared" si="351"/>
        <v/>
      </c>
      <c r="CY346" s="9" t="str">
        <f t="shared" si="352"/>
        <v/>
      </c>
      <c r="CZ346" s="9" t="str">
        <f t="shared" si="353"/>
        <v/>
      </c>
      <c r="DA346" s="9" t="str">
        <f t="shared" si="354"/>
        <v/>
      </c>
      <c r="DB346" s="9" t="str">
        <f t="shared" si="355"/>
        <v/>
      </c>
      <c r="DC346" s="9" t="str">
        <f t="shared" si="356"/>
        <v/>
      </c>
      <c r="DD346" s="9" t="str">
        <f t="shared" si="357"/>
        <v/>
      </c>
      <c r="DF346" s="9" t="str">
        <f>IF($A346=2,IF(ISNUMBER(CR346/Ukraine!CR346),100*CR346/Ukraine!CR346,""),"")</f>
        <v/>
      </c>
      <c r="DG346" s="9" t="str">
        <f>IF($A346=2,IF(ISNUMBER(CS346/Ukraine!CS346),100*CS346/Ukraine!CS346,""),"")</f>
        <v/>
      </c>
      <c r="DH346" s="9" t="str">
        <f>IF($A346=2,IF(ISNUMBER(CT346/Ukraine!CT346),100*CT346/Ukraine!CT346,""),"")</f>
        <v/>
      </c>
      <c r="DI346" s="9" t="str">
        <f>IF($A346=2,IF(ISNUMBER(CU346/Ukraine!CU346),100*CU346/Ukraine!CU346,""),"")</f>
        <v/>
      </c>
      <c r="DJ346" s="9" t="str">
        <f>IF($A346=2,IF(ISNUMBER(CV346/Ukraine!CV346),100*CV346/Ukraine!CV346,""),"")</f>
        <v/>
      </c>
      <c r="DK346" s="9" t="str">
        <f>IF($A346=2,IF(ISNUMBER(CW346/Ukraine!CW346),100*CW346/Ukraine!CW346,""),"")</f>
        <v/>
      </c>
      <c r="DM346" s="40" t="str">
        <f t="shared" si="358"/>
        <v/>
      </c>
      <c r="DN346" s="40" t="str">
        <f t="shared" si="359"/>
        <v/>
      </c>
      <c r="DO346" s="40" t="str">
        <f t="shared" si="360"/>
        <v/>
      </c>
      <c r="DP346" s="40" t="str">
        <f t="shared" si="361"/>
        <v/>
      </c>
      <c r="DQ346" s="40" t="str">
        <f t="shared" si="362"/>
        <v/>
      </c>
      <c r="DR346" s="40" t="str">
        <f t="shared" si="315"/>
        <v/>
      </c>
      <c r="DT346" s="40" t="str">
        <f t="shared" si="363"/>
        <v/>
      </c>
      <c r="DU346" s="40" t="str">
        <f t="shared" si="364"/>
        <v/>
      </c>
      <c r="DV346" s="40" t="str">
        <f t="shared" si="365"/>
        <v/>
      </c>
      <c r="DW346" s="40" t="str">
        <f t="shared" si="366"/>
        <v/>
      </c>
      <c r="DX346" s="40" t="str">
        <f t="shared" si="367"/>
        <v/>
      </c>
      <c r="DY346" s="40" t="str">
        <f t="shared" si="368"/>
        <v/>
      </c>
    </row>
    <row r="347" spans="1:129" x14ac:dyDescent="0.2">
      <c r="A347" s="39">
        <f>'Industry selection'!C347</f>
        <v>1</v>
      </c>
      <c r="B347" s="2">
        <v>91</v>
      </c>
      <c r="C347" s="2" t="s">
        <v>707</v>
      </c>
      <c r="E347" s="30" t="s">
        <v>706</v>
      </c>
      <c r="F347" s="31">
        <v>91</v>
      </c>
      <c r="G347" s="32" t="s">
        <v>707</v>
      </c>
      <c r="H347" s="157">
        <f>[1]Ternopil!$F$345</f>
        <v>1</v>
      </c>
      <c r="I347" s="157" t="str">
        <f>[1]Ternopil!$G$345</f>
        <v>к</v>
      </c>
      <c r="J347" s="157" t="str">
        <f>[1]Ternopil!$H$345</f>
        <v>к</v>
      </c>
      <c r="K347" s="157" t="str">
        <f>[1]Ternopil!$I$345</f>
        <v>к</v>
      </c>
      <c r="L347" s="157" t="str">
        <f>[1]Ternopil!$J$345</f>
        <v>к</v>
      </c>
      <c r="M347" s="11"/>
      <c r="N347" s="33" t="s">
        <v>1068</v>
      </c>
      <c r="O347" s="36">
        <v>91</v>
      </c>
      <c r="P347" s="35" t="s">
        <v>707</v>
      </c>
      <c r="Q347" s="157">
        <f>[2]Ternopil!$F$345</f>
        <v>1</v>
      </c>
      <c r="R347" s="157" t="str">
        <f>[2]Ternopil!$G$345</f>
        <v>к</v>
      </c>
      <c r="S347" s="157" t="str">
        <f>[2]Ternopil!$H$345</f>
        <v>к</v>
      </c>
      <c r="T347" s="157" t="str">
        <f>[2]Ternopil!$I$345</f>
        <v>к</v>
      </c>
      <c r="U347" s="157" t="str">
        <f>[2]Ternopil!$J$345</f>
        <v>к</v>
      </c>
      <c r="V347" s="11"/>
      <c r="W347" s="36" t="s">
        <v>1414</v>
      </c>
      <c r="X347" s="36">
        <v>91</v>
      </c>
      <c r="Y347" s="36" t="s">
        <v>707</v>
      </c>
      <c r="Z347" s="157">
        <f>[3]Ternopil!$F$345</f>
        <v>1</v>
      </c>
      <c r="AA347" s="157" t="str">
        <f>[3]Ternopil!$G$345</f>
        <v>к</v>
      </c>
      <c r="AB347" s="157" t="str">
        <f>[3]Ternopil!$H$345</f>
        <v>к</v>
      </c>
      <c r="AC347" s="157" t="str">
        <f>[3]Ternopil!$I$345</f>
        <v>к</v>
      </c>
      <c r="AD347" s="157" t="str">
        <f>[3]Ternopil!$J$345</f>
        <v>к</v>
      </c>
      <c r="AE347" s="11"/>
      <c r="AF347" s="37" t="s">
        <v>1414</v>
      </c>
      <c r="AG347" s="37">
        <v>91</v>
      </c>
      <c r="AH347" s="37" t="s">
        <v>707</v>
      </c>
      <c r="AI347" s="157">
        <f>[4]Ternopil!$F$345</f>
        <v>1</v>
      </c>
      <c r="AJ347" s="157" t="str">
        <f>[4]Ternopil!$G$345</f>
        <v>к</v>
      </c>
      <c r="AK347" s="157" t="str">
        <f>[4]Ternopil!$H$345</f>
        <v>к</v>
      </c>
      <c r="AL347" s="157" t="str">
        <f>[4]Ternopil!$I$345</f>
        <v>к</v>
      </c>
      <c r="AM347" s="157" t="str">
        <f>[4]Ternopil!$J$345</f>
        <v>к</v>
      </c>
      <c r="AN347" s="11"/>
      <c r="AO347" s="11" t="s">
        <v>1414</v>
      </c>
      <c r="AP347" s="11">
        <v>91</v>
      </c>
      <c r="AQ347" s="11" t="s">
        <v>707</v>
      </c>
      <c r="AR347" s="157">
        <f>[5]Ternopil!$F$345</f>
        <v>2</v>
      </c>
      <c r="AS347" s="157" t="str">
        <f>[5]Ternopil!$G$345</f>
        <v>к</v>
      </c>
      <c r="AT347" s="157" t="str">
        <f>[5]Ternopil!$H$345</f>
        <v>к</v>
      </c>
      <c r="AU347" s="157" t="str">
        <f>[5]Ternopil!$I$345</f>
        <v>к</v>
      </c>
      <c r="AV347" s="157" t="str">
        <f>[5]Ternopil!$J$345</f>
        <v>к</v>
      </c>
      <c r="AW347" s="11"/>
      <c r="AX347" s="33" t="s">
        <v>1414</v>
      </c>
      <c r="AY347" s="33">
        <v>91</v>
      </c>
      <c r="AZ347" s="33" t="s">
        <v>707</v>
      </c>
      <c r="BA347" s="157">
        <f>[6]Ternopil!$F$345</f>
        <v>2</v>
      </c>
      <c r="BB347" s="157" t="str">
        <f>[6]Ternopil!$G$345</f>
        <v>к</v>
      </c>
      <c r="BC347" s="157" t="str">
        <f>[6]Ternopil!$H$345</f>
        <v>к</v>
      </c>
      <c r="BD347" s="157" t="str">
        <f>[6]Ternopil!$I$345</f>
        <v>к</v>
      </c>
      <c r="BE347" s="157" t="str">
        <f>[6]Ternopil!$J$345</f>
        <v>к</v>
      </c>
      <c r="BG347" s="2">
        <v>91</v>
      </c>
      <c r="BH347" s="2" t="s">
        <v>707</v>
      </c>
      <c r="BI347" s="1">
        <f t="shared" si="316"/>
        <v>1</v>
      </c>
      <c r="BJ347" s="1">
        <f t="shared" si="317"/>
        <v>1</v>
      </c>
      <c r="BK347" s="1">
        <f t="shared" si="318"/>
        <v>1</v>
      </c>
      <c r="BL347" s="1">
        <f t="shared" si="319"/>
        <v>1</v>
      </c>
      <c r="BM347" s="1">
        <f t="shared" si="320"/>
        <v>2</v>
      </c>
      <c r="BN347" s="1">
        <f t="shared" si="321"/>
        <v>2</v>
      </c>
      <c r="BP347" s="1" t="str">
        <f t="shared" si="322"/>
        <v>к</v>
      </c>
      <c r="BQ347" s="1" t="str">
        <f t="shared" si="323"/>
        <v>к</v>
      </c>
      <c r="BR347" s="1" t="str">
        <f t="shared" si="324"/>
        <v>к</v>
      </c>
      <c r="BS347" s="1" t="str">
        <f t="shared" si="325"/>
        <v>к</v>
      </c>
      <c r="BT347" s="1" t="str">
        <f t="shared" si="326"/>
        <v>к</v>
      </c>
      <c r="BU347" s="1" t="str">
        <f t="shared" si="327"/>
        <v>к</v>
      </c>
      <c r="BW347" s="40" t="str">
        <f t="shared" si="328"/>
        <v/>
      </c>
      <c r="BX347" s="40" t="str">
        <f t="shared" si="329"/>
        <v/>
      </c>
      <c r="BY347" s="40" t="str">
        <f t="shared" si="330"/>
        <v/>
      </c>
      <c r="BZ347" s="40" t="str">
        <f t="shared" si="331"/>
        <v/>
      </c>
      <c r="CA347" s="40" t="str">
        <f t="shared" si="332"/>
        <v/>
      </c>
      <c r="CB347" s="40" t="str">
        <f t="shared" si="333"/>
        <v/>
      </c>
      <c r="CD347" s="10" t="str">
        <f t="shared" si="334"/>
        <v>к</v>
      </c>
      <c r="CE347" s="10" t="str">
        <f t="shared" si="335"/>
        <v>к</v>
      </c>
      <c r="CF347" s="10" t="str">
        <f t="shared" si="336"/>
        <v>к</v>
      </c>
      <c r="CG347" s="10" t="str">
        <f t="shared" si="337"/>
        <v>к</v>
      </c>
      <c r="CH347" s="10" t="str">
        <f t="shared" si="338"/>
        <v>к</v>
      </c>
      <c r="CI347" s="10" t="str">
        <f t="shared" si="339"/>
        <v>к</v>
      </c>
      <c r="CK347" s="40" t="str">
        <f t="shared" si="340"/>
        <v/>
      </c>
      <c r="CL347" s="40" t="str">
        <f t="shared" si="341"/>
        <v/>
      </c>
      <c r="CM347" s="40" t="str">
        <f t="shared" si="342"/>
        <v/>
      </c>
      <c r="CN347" s="40" t="str">
        <f t="shared" si="343"/>
        <v/>
      </c>
      <c r="CO347" s="40" t="str">
        <f t="shared" si="344"/>
        <v/>
      </c>
      <c r="CP347" s="40" t="str">
        <f t="shared" si="345"/>
        <v/>
      </c>
      <c r="CR347" s="9" t="str">
        <f t="shared" si="346"/>
        <v/>
      </c>
      <c r="CS347" s="9" t="str">
        <f t="shared" si="347"/>
        <v/>
      </c>
      <c r="CT347" s="9" t="str">
        <f t="shared" si="348"/>
        <v/>
      </c>
      <c r="CU347" s="9" t="str">
        <f t="shared" si="349"/>
        <v/>
      </c>
      <c r="CV347" s="9" t="str">
        <f t="shared" si="350"/>
        <v/>
      </c>
      <c r="CW347" s="9" t="str">
        <f t="shared" si="351"/>
        <v/>
      </c>
      <c r="CY347" s="9" t="str">
        <f t="shared" si="352"/>
        <v/>
      </c>
      <c r="CZ347" s="9" t="str">
        <f t="shared" si="353"/>
        <v/>
      </c>
      <c r="DA347" s="9" t="str">
        <f t="shared" si="354"/>
        <v/>
      </c>
      <c r="DB347" s="9" t="str">
        <f t="shared" si="355"/>
        <v/>
      </c>
      <c r="DC347" s="9" t="str">
        <f t="shared" si="356"/>
        <v/>
      </c>
      <c r="DD347" s="9" t="str">
        <f t="shared" si="357"/>
        <v/>
      </c>
      <c r="DF347" s="9" t="str">
        <f>IF($A347=2,IF(ISNUMBER(CR347/Ukraine!CR347),100*CR347/Ukraine!CR347,""),"")</f>
        <v/>
      </c>
      <c r="DG347" s="9" t="str">
        <f>IF($A347=2,IF(ISNUMBER(CS347/Ukraine!CS347),100*CS347/Ukraine!CS347,""),"")</f>
        <v/>
      </c>
      <c r="DH347" s="9" t="str">
        <f>IF($A347=2,IF(ISNUMBER(CT347/Ukraine!CT347),100*CT347/Ukraine!CT347,""),"")</f>
        <v/>
      </c>
      <c r="DI347" s="9" t="str">
        <f>IF($A347=2,IF(ISNUMBER(CU347/Ukraine!CU347),100*CU347/Ukraine!CU347,""),"")</f>
        <v/>
      </c>
      <c r="DJ347" s="9" t="str">
        <f>IF($A347=2,IF(ISNUMBER(CV347/Ukraine!CV347),100*CV347/Ukraine!CV347,""),"")</f>
        <v/>
      </c>
      <c r="DK347" s="9" t="str">
        <f>IF($A347=2,IF(ISNUMBER(CW347/Ukraine!CW347),100*CW347/Ukraine!CW347,""),"")</f>
        <v/>
      </c>
      <c r="DM347" s="40" t="str">
        <f t="shared" si="358"/>
        <v/>
      </c>
      <c r="DN347" s="40" t="str">
        <f t="shared" si="359"/>
        <v/>
      </c>
      <c r="DO347" s="40" t="str">
        <f t="shared" si="360"/>
        <v/>
      </c>
      <c r="DP347" s="40" t="str">
        <f t="shared" si="361"/>
        <v/>
      </c>
      <c r="DQ347" s="40" t="str">
        <f t="shared" si="362"/>
        <v/>
      </c>
      <c r="DR347" s="40" t="str">
        <f t="shared" si="315"/>
        <v/>
      </c>
      <c r="DT347" s="40" t="str">
        <f t="shared" si="363"/>
        <v/>
      </c>
      <c r="DU347" s="40" t="str">
        <f t="shared" si="364"/>
        <v/>
      </c>
      <c r="DV347" s="40" t="str">
        <f t="shared" si="365"/>
        <v/>
      </c>
      <c r="DW347" s="40" t="str">
        <f t="shared" si="366"/>
        <v/>
      </c>
      <c r="DX347" s="40" t="str">
        <f t="shared" si="367"/>
        <v/>
      </c>
      <c r="DY347" s="40" t="str">
        <f t="shared" si="368"/>
        <v/>
      </c>
    </row>
    <row r="348" spans="1:129" x14ac:dyDescent="0.2">
      <c r="A348" s="39">
        <f>'Industry selection'!C348</f>
        <v>1</v>
      </c>
      <c r="B348" s="2">
        <v>92</v>
      </c>
      <c r="C348" s="2" t="s">
        <v>709</v>
      </c>
      <c r="E348" s="30" t="s">
        <v>708</v>
      </c>
      <c r="F348" s="31">
        <v>92</v>
      </c>
      <c r="G348" s="32" t="s">
        <v>709</v>
      </c>
      <c r="H348" s="157" t="e">
        <f>[1]Ternopil!$F$346</f>
        <v>#N/A</v>
      </c>
      <c r="I348" s="157" t="e">
        <f>[1]Ternopil!$G$346</f>
        <v>#N/A</v>
      </c>
      <c r="J348" s="157" t="e">
        <f>[1]Ternopil!$H$346</f>
        <v>#N/A</v>
      </c>
      <c r="K348" s="157" t="e">
        <f>[1]Ternopil!$I$346</f>
        <v>#N/A</v>
      </c>
      <c r="L348" s="157" t="e">
        <f>[1]Ternopil!$J$346</f>
        <v>#N/A</v>
      </c>
      <c r="M348" s="11"/>
      <c r="N348" s="33" t="s">
        <v>1069</v>
      </c>
      <c r="O348" s="33">
        <v>92</v>
      </c>
      <c r="P348" s="35" t="s">
        <v>709</v>
      </c>
      <c r="Q348" s="157" t="e">
        <f>[2]Ternopil!$F$346</f>
        <v>#N/A</v>
      </c>
      <c r="R348" s="157" t="e">
        <f>[2]Ternopil!$G$346</f>
        <v>#N/A</v>
      </c>
      <c r="S348" s="157" t="e">
        <f>[2]Ternopil!$H$346</f>
        <v>#N/A</v>
      </c>
      <c r="T348" s="157" t="e">
        <f>[2]Ternopil!$I$346</f>
        <v>#N/A</v>
      </c>
      <c r="U348" s="157" t="e">
        <f>[2]Ternopil!$J$346</f>
        <v>#N/A</v>
      </c>
      <c r="V348" s="11"/>
      <c r="W348" s="36" t="s">
        <v>1415</v>
      </c>
      <c r="X348" s="36">
        <v>92</v>
      </c>
      <c r="Y348" s="36" t="s">
        <v>709</v>
      </c>
      <c r="Z348" s="157" t="e">
        <f>[3]Ternopil!$F$346</f>
        <v>#N/A</v>
      </c>
      <c r="AA348" s="157" t="e">
        <f>[3]Ternopil!$G$346</f>
        <v>#N/A</v>
      </c>
      <c r="AB348" s="157" t="e">
        <f>[3]Ternopil!$H$346</f>
        <v>#N/A</v>
      </c>
      <c r="AC348" s="157" t="e">
        <f>[3]Ternopil!$I$346</f>
        <v>#N/A</v>
      </c>
      <c r="AD348" s="157" t="e">
        <f>[3]Ternopil!$J$346</f>
        <v>#N/A</v>
      </c>
      <c r="AE348" s="11"/>
      <c r="AF348" s="37" t="s">
        <v>1415</v>
      </c>
      <c r="AG348" s="37">
        <v>92</v>
      </c>
      <c r="AH348" s="37" t="s">
        <v>709</v>
      </c>
      <c r="AI348" s="157" t="e">
        <f>[4]Ternopil!$F$346</f>
        <v>#N/A</v>
      </c>
      <c r="AJ348" s="157" t="e">
        <f>[4]Ternopil!$G$346</f>
        <v>#N/A</v>
      </c>
      <c r="AK348" s="157" t="e">
        <f>[4]Ternopil!$H$346</f>
        <v>#N/A</v>
      </c>
      <c r="AL348" s="157" t="e">
        <f>[4]Ternopil!$I$346</f>
        <v>#N/A</v>
      </c>
      <c r="AM348" s="157" t="e">
        <f>[4]Ternopil!$J$346</f>
        <v>#N/A</v>
      </c>
      <c r="AN348" s="11"/>
      <c r="AO348" s="11" t="s">
        <v>1415</v>
      </c>
      <c r="AP348" s="11">
        <v>92</v>
      </c>
      <c r="AQ348" s="11" t="s">
        <v>709</v>
      </c>
      <c r="AR348" s="157" t="e">
        <f>[5]Ternopil!$F$346</f>
        <v>#N/A</v>
      </c>
      <c r="AS348" s="157" t="e">
        <f>[5]Ternopil!$G$346</f>
        <v>#N/A</v>
      </c>
      <c r="AT348" s="157" t="e">
        <f>[5]Ternopil!$H$346</f>
        <v>#N/A</v>
      </c>
      <c r="AU348" s="157" t="e">
        <f>[5]Ternopil!$I$346</f>
        <v>#N/A</v>
      </c>
      <c r="AV348" s="157" t="e">
        <f>[5]Ternopil!$J$346</f>
        <v>#N/A</v>
      </c>
      <c r="AW348" s="11"/>
      <c r="AX348" s="33" t="s">
        <v>1415</v>
      </c>
      <c r="AY348" s="33">
        <v>92</v>
      </c>
      <c r="AZ348" s="33" t="s">
        <v>709</v>
      </c>
      <c r="BA348" s="157" t="e">
        <f>[6]Ternopil!$F$346</f>
        <v>#N/A</v>
      </c>
      <c r="BB348" s="157" t="e">
        <f>[6]Ternopil!$G$346</f>
        <v>#N/A</v>
      </c>
      <c r="BC348" s="157" t="e">
        <f>[6]Ternopil!$H$346</f>
        <v>#N/A</v>
      </c>
      <c r="BD348" s="157" t="e">
        <f>[6]Ternopil!$I$346</f>
        <v>#N/A</v>
      </c>
      <c r="BE348" s="157" t="e">
        <f>[6]Ternopil!$J$346</f>
        <v>#N/A</v>
      </c>
      <c r="BG348" s="2">
        <v>92</v>
      </c>
      <c r="BH348" s="2" t="s">
        <v>709</v>
      </c>
      <c r="BI348" s="1" t="e">
        <f t="shared" si="316"/>
        <v>#N/A</v>
      </c>
      <c r="BJ348" s="1" t="e">
        <f t="shared" si="317"/>
        <v>#N/A</v>
      </c>
      <c r="BK348" s="1" t="e">
        <f t="shared" si="318"/>
        <v>#N/A</v>
      </c>
      <c r="BL348" s="1" t="e">
        <f t="shared" si="319"/>
        <v>#N/A</v>
      </c>
      <c r="BM348" s="1" t="e">
        <f t="shared" si="320"/>
        <v>#N/A</v>
      </c>
      <c r="BN348" s="1" t="e">
        <f t="shared" si="321"/>
        <v>#N/A</v>
      </c>
      <c r="BP348" s="1" t="e">
        <f t="shared" si="322"/>
        <v>#N/A</v>
      </c>
      <c r="BQ348" s="1" t="e">
        <f t="shared" si="323"/>
        <v>#N/A</v>
      </c>
      <c r="BR348" s="1" t="e">
        <f t="shared" si="324"/>
        <v>#N/A</v>
      </c>
      <c r="BS348" s="1" t="e">
        <f t="shared" si="325"/>
        <v>#N/A</v>
      </c>
      <c r="BT348" s="1" t="e">
        <f t="shared" si="326"/>
        <v>#N/A</v>
      </c>
      <c r="BU348" s="1" t="e">
        <f t="shared" si="327"/>
        <v>#N/A</v>
      </c>
      <c r="BW348" s="40" t="str">
        <f t="shared" si="328"/>
        <v/>
      </c>
      <c r="BX348" s="40" t="str">
        <f t="shared" si="329"/>
        <v/>
      </c>
      <c r="BY348" s="40" t="str">
        <f t="shared" si="330"/>
        <v/>
      </c>
      <c r="BZ348" s="40" t="str">
        <f t="shared" si="331"/>
        <v/>
      </c>
      <c r="CA348" s="40" t="str">
        <f t="shared" si="332"/>
        <v/>
      </c>
      <c r="CB348" s="40" t="str">
        <f t="shared" si="333"/>
        <v/>
      </c>
      <c r="CD348" s="10" t="e">
        <f t="shared" si="334"/>
        <v>#N/A</v>
      </c>
      <c r="CE348" s="10" t="e">
        <f t="shared" si="335"/>
        <v>#N/A</v>
      </c>
      <c r="CF348" s="10" t="e">
        <f t="shared" si="336"/>
        <v>#N/A</v>
      </c>
      <c r="CG348" s="10" t="e">
        <f t="shared" si="337"/>
        <v>#N/A</v>
      </c>
      <c r="CH348" s="10" t="e">
        <f t="shared" si="338"/>
        <v>#N/A</v>
      </c>
      <c r="CI348" s="10" t="e">
        <f t="shared" si="339"/>
        <v>#N/A</v>
      </c>
      <c r="CK348" s="40" t="str">
        <f t="shared" si="340"/>
        <v/>
      </c>
      <c r="CL348" s="40" t="str">
        <f t="shared" si="341"/>
        <v/>
      </c>
      <c r="CM348" s="40" t="str">
        <f t="shared" si="342"/>
        <v/>
      </c>
      <c r="CN348" s="40" t="str">
        <f t="shared" si="343"/>
        <v/>
      </c>
      <c r="CO348" s="40" t="str">
        <f t="shared" si="344"/>
        <v/>
      </c>
      <c r="CP348" s="40" t="str">
        <f t="shared" si="345"/>
        <v/>
      </c>
      <c r="CR348" s="9" t="str">
        <f t="shared" si="346"/>
        <v/>
      </c>
      <c r="CS348" s="9" t="str">
        <f t="shared" si="347"/>
        <v/>
      </c>
      <c r="CT348" s="9" t="str">
        <f t="shared" si="348"/>
        <v/>
      </c>
      <c r="CU348" s="9" t="str">
        <f t="shared" si="349"/>
        <v/>
      </c>
      <c r="CV348" s="9" t="str">
        <f t="shared" si="350"/>
        <v/>
      </c>
      <c r="CW348" s="9" t="str">
        <f t="shared" si="351"/>
        <v/>
      </c>
      <c r="CY348" s="9" t="str">
        <f t="shared" si="352"/>
        <v/>
      </c>
      <c r="CZ348" s="9" t="str">
        <f t="shared" si="353"/>
        <v/>
      </c>
      <c r="DA348" s="9" t="str">
        <f t="shared" si="354"/>
        <v/>
      </c>
      <c r="DB348" s="9" t="str">
        <f t="shared" si="355"/>
        <v/>
      </c>
      <c r="DC348" s="9" t="str">
        <f t="shared" si="356"/>
        <v/>
      </c>
      <c r="DD348" s="9" t="str">
        <f t="shared" si="357"/>
        <v/>
      </c>
      <c r="DF348" s="9" t="str">
        <f>IF($A348=2,IF(ISNUMBER(CR348/Ukraine!CR348),100*CR348/Ukraine!CR348,""),"")</f>
        <v/>
      </c>
      <c r="DG348" s="9" t="str">
        <f>IF($A348=2,IF(ISNUMBER(CS348/Ukraine!CS348),100*CS348/Ukraine!CS348,""),"")</f>
        <v/>
      </c>
      <c r="DH348" s="9" t="str">
        <f>IF($A348=2,IF(ISNUMBER(CT348/Ukraine!CT348),100*CT348/Ukraine!CT348,""),"")</f>
        <v/>
      </c>
      <c r="DI348" s="9" t="str">
        <f>IF($A348=2,IF(ISNUMBER(CU348/Ukraine!CU348),100*CU348/Ukraine!CU348,""),"")</f>
        <v/>
      </c>
      <c r="DJ348" s="9" t="str">
        <f>IF($A348=2,IF(ISNUMBER(CV348/Ukraine!CV348),100*CV348/Ukraine!CV348,""),"")</f>
        <v/>
      </c>
      <c r="DK348" s="9" t="str">
        <f>IF($A348=2,IF(ISNUMBER(CW348/Ukraine!CW348),100*CW348/Ukraine!CW348,""),"")</f>
        <v/>
      </c>
      <c r="DM348" s="40" t="str">
        <f t="shared" si="358"/>
        <v/>
      </c>
      <c r="DN348" s="40" t="str">
        <f t="shared" si="359"/>
        <v/>
      </c>
      <c r="DO348" s="40" t="str">
        <f t="shared" si="360"/>
        <v/>
      </c>
      <c r="DP348" s="40" t="str">
        <f t="shared" si="361"/>
        <v/>
      </c>
      <c r="DQ348" s="40" t="str">
        <f t="shared" si="362"/>
        <v/>
      </c>
      <c r="DR348" s="40" t="str">
        <f t="shared" si="315"/>
        <v/>
      </c>
      <c r="DT348" s="40" t="str">
        <f t="shared" si="363"/>
        <v/>
      </c>
      <c r="DU348" s="40" t="str">
        <f t="shared" si="364"/>
        <v/>
      </c>
      <c r="DV348" s="40" t="str">
        <f t="shared" si="365"/>
        <v/>
      </c>
      <c r="DW348" s="40" t="str">
        <f t="shared" si="366"/>
        <v/>
      </c>
      <c r="DX348" s="40" t="str">
        <f t="shared" si="367"/>
        <v/>
      </c>
      <c r="DY348" s="40" t="str">
        <f t="shared" si="368"/>
        <v/>
      </c>
    </row>
    <row r="349" spans="1:129" x14ac:dyDescent="0.2">
      <c r="A349" s="39" t="str">
        <f>'Industry selection'!C349</f>
        <v/>
      </c>
      <c r="B349" s="2">
        <v>93</v>
      </c>
      <c r="C349" s="2" t="s">
        <v>711</v>
      </c>
      <c r="E349" s="30" t="s">
        <v>710</v>
      </c>
      <c r="F349" s="31">
        <v>93</v>
      </c>
      <c r="G349" s="32" t="s">
        <v>711</v>
      </c>
      <c r="H349" s="157">
        <f>[1]Ternopil!$F$347</f>
        <v>12</v>
      </c>
      <c r="I349" s="157">
        <f>[1]Ternopil!$G$347</f>
        <v>167</v>
      </c>
      <c r="J349" s="157">
        <f>[1]Ternopil!$H$347</f>
        <v>163</v>
      </c>
      <c r="K349" s="157">
        <f>[1]Ternopil!$I$347</f>
        <v>2733.9</v>
      </c>
      <c r="L349" s="157">
        <f>[1]Ternopil!$J$347</f>
        <v>3224</v>
      </c>
      <c r="M349" s="11"/>
      <c r="N349" s="33" t="s">
        <v>1070</v>
      </c>
      <c r="O349" s="36">
        <v>93</v>
      </c>
      <c r="P349" s="35" t="s">
        <v>711</v>
      </c>
      <c r="Q349" s="157">
        <f>[2]Ternopil!$F$347</f>
        <v>16</v>
      </c>
      <c r="R349" s="157">
        <f>[2]Ternopil!$G$347</f>
        <v>169</v>
      </c>
      <c r="S349" s="157">
        <f>[2]Ternopil!$H$347</f>
        <v>162</v>
      </c>
      <c r="T349" s="157">
        <f>[2]Ternopil!$I$347</f>
        <v>2275.6999999999998</v>
      </c>
      <c r="U349" s="157">
        <f>[2]Ternopil!$J$347</f>
        <v>3461.6</v>
      </c>
      <c r="V349" s="11"/>
      <c r="W349" s="36" t="s">
        <v>1416</v>
      </c>
      <c r="X349" s="36">
        <v>93</v>
      </c>
      <c r="Y349" s="36" t="s">
        <v>711</v>
      </c>
      <c r="Z349" s="157">
        <f>[3]Ternopil!$F$347</f>
        <v>15</v>
      </c>
      <c r="AA349" s="157">
        <f>[3]Ternopil!$G$347</f>
        <v>158</v>
      </c>
      <c r="AB349" s="157">
        <f>[3]Ternopil!$H$347</f>
        <v>157</v>
      </c>
      <c r="AC349" s="157">
        <f>[3]Ternopil!$I$347</f>
        <v>2327.6999999999998</v>
      </c>
      <c r="AD349" s="157">
        <f>[3]Ternopil!$J$347</f>
        <v>3577.7</v>
      </c>
      <c r="AE349" s="11"/>
      <c r="AF349" s="37" t="s">
        <v>1416</v>
      </c>
      <c r="AG349" s="37">
        <v>93</v>
      </c>
      <c r="AH349" s="37" t="s">
        <v>711</v>
      </c>
      <c r="AI349" s="157">
        <f>[4]Ternopil!$F$347</f>
        <v>16</v>
      </c>
      <c r="AJ349" s="157">
        <f>[4]Ternopil!$G$347</f>
        <v>194</v>
      </c>
      <c r="AK349" s="157">
        <f>[4]Ternopil!$H$347</f>
        <v>189</v>
      </c>
      <c r="AL349" s="157">
        <f>[4]Ternopil!$I$347</f>
        <v>2513.8000000000002</v>
      </c>
      <c r="AM349" s="157">
        <f>[4]Ternopil!$J$347</f>
        <v>5197.2</v>
      </c>
      <c r="AN349" s="11"/>
      <c r="AO349" s="11" t="s">
        <v>1416</v>
      </c>
      <c r="AP349" s="11">
        <v>93</v>
      </c>
      <c r="AQ349" s="11" t="s">
        <v>711</v>
      </c>
      <c r="AR349" s="157">
        <f>[5]Ternopil!$F$347</f>
        <v>11</v>
      </c>
      <c r="AS349" s="157">
        <f>[5]Ternopil!$G$347</f>
        <v>191</v>
      </c>
      <c r="AT349" s="157">
        <f>[5]Ternopil!$H$347</f>
        <v>191</v>
      </c>
      <c r="AU349" s="157">
        <f>[5]Ternopil!$I$347</f>
        <v>3710.8</v>
      </c>
      <c r="AV349" s="157">
        <f>[5]Ternopil!$J$347</f>
        <v>5825</v>
      </c>
      <c r="AW349" s="11"/>
      <c r="AX349" s="33" t="s">
        <v>1416</v>
      </c>
      <c r="AY349" s="33">
        <v>93</v>
      </c>
      <c r="AZ349" s="33" t="s">
        <v>711</v>
      </c>
      <c r="BA349" s="157">
        <f>[6]Ternopil!$F$347</f>
        <v>11</v>
      </c>
      <c r="BB349" s="157">
        <f>[6]Ternopil!$G$347</f>
        <v>178</v>
      </c>
      <c r="BC349" s="157">
        <f>[6]Ternopil!$H$347</f>
        <v>174</v>
      </c>
      <c r="BD349" s="157">
        <f>[6]Ternopil!$I$347</f>
        <v>5470.3</v>
      </c>
      <c r="BE349" s="157">
        <f>[6]Ternopil!$J$347</f>
        <v>9349.7000000000007</v>
      </c>
      <c r="BG349" s="2">
        <v>93</v>
      </c>
      <c r="BH349" s="2" t="s">
        <v>711</v>
      </c>
      <c r="BI349" s="1">
        <f t="shared" si="316"/>
        <v>12</v>
      </c>
      <c r="BJ349" s="1">
        <f t="shared" si="317"/>
        <v>16</v>
      </c>
      <c r="BK349" s="1">
        <f t="shared" si="318"/>
        <v>15</v>
      </c>
      <c r="BL349" s="1">
        <f t="shared" si="319"/>
        <v>16</v>
      </c>
      <c r="BM349" s="1">
        <f t="shared" si="320"/>
        <v>11</v>
      </c>
      <c r="BN349" s="1">
        <f t="shared" si="321"/>
        <v>11</v>
      </c>
      <c r="BP349" s="1">
        <f t="shared" si="322"/>
        <v>163</v>
      </c>
      <c r="BQ349" s="1">
        <f t="shared" si="323"/>
        <v>162</v>
      </c>
      <c r="BR349" s="1">
        <f t="shared" si="324"/>
        <v>157</v>
      </c>
      <c r="BS349" s="1">
        <f t="shared" si="325"/>
        <v>189</v>
      </c>
      <c r="BT349" s="1">
        <f t="shared" si="326"/>
        <v>191</v>
      </c>
      <c r="BU349" s="1">
        <f t="shared" si="327"/>
        <v>174</v>
      </c>
      <c r="BW349" s="40" t="str">
        <f t="shared" si="328"/>
        <v/>
      </c>
      <c r="BX349" s="40" t="str">
        <f t="shared" si="329"/>
        <v/>
      </c>
      <c r="BY349" s="40" t="str">
        <f t="shared" si="330"/>
        <v/>
      </c>
      <c r="BZ349" s="40" t="str">
        <f t="shared" si="331"/>
        <v/>
      </c>
      <c r="CA349" s="40" t="str">
        <f t="shared" si="332"/>
        <v/>
      </c>
      <c r="CB349" s="40" t="str">
        <f t="shared" si="333"/>
        <v/>
      </c>
      <c r="CD349" s="10">
        <f t="shared" si="334"/>
        <v>3224</v>
      </c>
      <c r="CE349" s="10">
        <f t="shared" si="335"/>
        <v>3461.6</v>
      </c>
      <c r="CF349" s="10">
        <f t="shared" si="336"/>
        <v>3577.7</v>
      </c>
      <c r="CG349" s="10">
        <f t="shared" si="337"/>
        <v>5197.2</v>
      </c>
      <c r="CH349" s="10">
        <f t="shared" si="338"/>
        <v>5825</v>
      </c>
      <c r="CI349" s="10">
        <f t="shared" si="339"/>
        <v>9349.7000000000007</v>
      </c>
      <c r="CK349" s="40" t="str">
        <f t="shared" si="340"/>
        <v/>
      </c>
      <c r="CL349" s="40" t="str">
        <f t="shared" si="341"/>
        <v/>
      </c>
      <c r="CM349" s="40" t="str">
        <f t="shared" si="342"/>
        <v/>
      </c>
      <c r="CN349" s="40" t="str">
        <f t="shared" si="343"/>
        <v/>
      </c>
      <c r="CO349" s="40" t="str">
        <f t="shared" si="344"/>
        <v/>
      </c>
      <c r="CP349" s="40" t="str">
        <f t="shared" si="345"/>
        <v/>
      </c>
      <c r="CR349" s="9" t="str">
        <f t="shared" si="346"/>
        <v/>
      </c>
      <c r="CS349" s="9" t="str">
        <f t="shared" si="347"/>
        <v/>
      </c>
      <c r="CT349" s="9" t="str">
        <f t="shared" si="348"/>
        <v/>
      </c>
      <c r="CU349" s="9" t="str">
        <f t="shared" si="349"/>
        <v/>
      </c>
      <c r="CV349" s="9" t="str">
        <f t="shared" si="350"/>
        <v/>
      </c>
      <c r="CW349" s="9" t="str">
        <f t="shared" si="351"/>
        <v/>
      </c>
      <c r="CY349" s="9" t="str">
        <f t="shared" si="352"/>
        <v/>
      </c>
      <c r="CZ349" s="9" t="str">
        <f t="shared" si="353"/>
        <v/>
      </c>
      <c r="DA349" s="9" t="str">
        <f t="shared" si="354"/>
        <v/>
      </c>
      <c r="DB349" s="9" t="str">
        <f t="shared" si="355"/>
        <v/>
      </c>
      <c r="DC349" s="9" t="str">
        <f t="shared" si="356"/>
        <v/>
      </c>
      <c r="DD349" s="9" t="str">
        <f t="shared" si="357"/>
        <v/>
      </c>
      <c r="DF349" s="9" t="str">
        <f>IF($A349=2,IF(ISNUMBER(CR349/Ukraine!CR349),100*CR349/Ukraine!CR349,""),"")</f>
        <v/>
      </c>
      <c r="DG349" s="9" t="str">
        <f>IF($A349=2,IF(ISNUMBER(CS349/Ukraine!CS349),100*CS349/Ukraine!CS349,""),"")</f>
        <v/>
      </c>
      <c r="DH349" s="9" t="str">
        <f>IF($A349=2,IF(ISNUMBER(CT349/Ukraine!CT349),100*CT349/Ukraine!CT349,""),"")</f>
        <v/>
      </c>
      <c r="DI349" s="9" t="str">
        <f>IF($A349=2,IF(ISNUMBER(CU349/Ukraine!CU349),100*CU349/Ukraine!CU349,""),"")</f>
        <v/>
      </c>
      <c r="DJ349" s="9" t="str">
        <f>IF($A349=2,IF(ISNUMBER(CV349/Ukraine!CV349),100*CV349/Ukraine!CV349,""),"")</f>
        <v/>
      </c>
      <c r="DK349" s="9" t="str">
        <f>IF($A349=2,IF(ISNUMBER(CW349/Ukraine!CW349),100*CW349/Ukraine!CW349,""),"")</f>
        <v/>
      </c>
      <c r="DM349" s="40" t="str">
        <f t="shared" si="358"/>
        <v/>
      </c>
      <c r="DN349" s="40" t="str">
        <f t="shared" si="359"/>
        <v/>
      </c>
      <c r="DO349" s="40" t="str">
        <f t="shared" si="360"/>
        <v/>
      </c>
      <c r="DP349" s="40" t="str">
        <f t="shared" si="361"/>
        <v/>
      </c>
      <c r="DQ349" s="40" t="str">
        <f t="shared" si="362"/>
        <v/>
      </c>
      <c r="DR349" s="40" t="str">
        <f t="shared" si="315"/>
        <v/>
      </c>
      <c r="DT349" s="40" t="str">
        <f t="shared" si="363"/>
        <v/>
      </c>
      <c r="DU349" s="40" t="str">
        <f t="shared" si="364"/>
        <v/>
      </c>
      <c r="DV349" s="40" t="str">
        <f t="shared" si="365"/>
        <v/>
      </c>
      <c r="DW349" s="40" t="str">
        <f t="shared" si="366"/>
        <v/>
      </c>
      <c r="DX349" s="40" t="str">
        <f t="shared" si="367"/>
        <v/>
      </c>
      <c r="DY349" s="40" t="str">
        <f t="shared" si="368"/>
        <v/>
      </c>
    </row>
    <row r="350" spans="1:129" x14ac:dyDescent="0.2">
      <c r="A350" s="39">
        <f>'Industry selection'!C350</f>
        <v>2</v>
      </c>
      <c r="B350" s="2">
        <v>93.1</v>
      </c>
      <c r="C350" s="2" t="s">
        <v>713</v>
      </c>
      <c r="E350" s="30" t="s">
        <v>712</v>
      </c>
      <c r="F350" s="31">
        <v>93.1</v>
      </c>
      <c r="G350" s="32" t="s">
        <v>713</v>
      </c>
      <c r="H350" s="157">
        <f>[1]Ternopil!$F$348</f>
        <v>8</v>
      </c>
      <c r="I350" s="157">
        <f>[1]Ternopil!$G$348</f>
        <v>35</v>
      </c>
      <c r="J350" s="157">
        <f>[1]Ternopil!$H$348</f>
        <v>32</v>
      </c>
      <c r="K350" s="157">
        <f>[1]Ternopil!$I$348</f>
        <v>1456.6</v>
      </c>
      <c r="L350" s="157">
        <f>[1]Ternopil!$J$348</f>
        <v>475.5</v>
      </c>
      <c r="M350" s="11"/>
      <c r="N350" s="33" t="s">
        <v>1071</v>
      </c>
      <c r="O350" s="36">
        <v>93.1</v>
      </c>
      <c r="P350" s="35" t="s">
        <v>713</v>
      </c>
      <c r="Q350" s="157">
        <f>[2]Ternopil!$F$348</f>
        <v>11</v>
      </c>
      <c r="R350" s="157">
        <f>[2]Ternopil!$G$348</f>
        <v>37</v>
      </c>
      <c r="S350" s="157">
        <f>[2]Ternopil!$H$348</f>
        <v>30</v>
      </c>
      <c r="T350" s="157">
        <f>[2]Ternopil!$I$348</f>
        <v>1030.5999999999999</v>
      </c>
      <c r="U350" s="157">
        <f>[2]Ternopil!$J$348</f>
        <v>563</v>
      </c>
      <c r="V350" s="11"/>
      <c r="W350" s="36" t="s">
        <v>1417</v>
      </c>
      <c r="X350" s="36">
        <v>93.1</v>
      </c>
      <c r="Y350" s="36" t="s">
        <v>713</v>
      </c>
      <c r="Z350" s="157">
        <f>[3]Ternopil!$F$348</f>
        <v>10</v>
      </c>
      <c r="AA350" s="157">
        <f>[3]Ternopil!$G$348</f>
        <v>23</v>
      </c>
      <c r="AB350" s="157">
        <f>[3]Ternopil!$H$348</f>
        <v>22</v>
      </c>
      <c r="AC350" s="157">
        <f>[3]Ternopil!$I$348</f>
        <v>818.8</v>
      </c>
      <c r="AD350" s="157">
        <f>[3]Ternopil!$J$348</f>
        <v>431.7</v>
      </c>
      <c r="AE350" s="11"/>
      <c r="AF350" s="37" t="s">
        <v>1417</v>
      </c>
      <c r="AG350" s="37">
        <v>93.1</v>
      </c>
      <c r="AH350" s="37" t="s">
        <v>713</v>
      </c>
      <c r="AI350" s="157">
        <f>[4]Ternopil!$F$348</f>
        <v>13</v>
      </c>
      <c r="AJ350" s="157">
        <f>[4]Ternopil!$G$348</f>
        <v>59</v>
      </c>
      <c r="AK350" s="157">
        <f>[4]Ternopil!$H$348</f>
        <v>55</v>
      </c>
      <c r="AL350" s="157">
        <f>[4]Ternopil!$I$348</f>
        <v>1373.5</v>
      </c>
      <c r="AM350" s="157">
        <f>[4]Ternopil!$J$348</f>
        <v>1193.5999999999999</v>
      </c>
      <c r="AN350" s="11"/>
      <c r="AO350" s="11" t="s">
        <v>1417</v>
      </c>
      <c r="AP350" s="11">
        <v>93.1</v>
      </c>
      <c r="AQ350" s="11" t="s">
        <v>713</v>
      </c>
      <c r="AR350" s="157">
        <f>[5]Ternopil!$F$348</f>
        <v>9</v>
      </c>
      <c r="AS350" s="157" t="str">
        <f>[5]Ternopil!$G$348</f>
        <v>к</v>
      </c>
      <c r="AT350" s="157" t="str">
        <f>[5]Ternopil!$H$348</f>
        <v>к</v>
      </c>
      <c r="AU350" s="157" t="str">
        <f>[5]Ternopil!$I$348</f>
        <v>к</v>
      </c>
      <c r="AV350" s="157" t="str">
        <f>[5]Ternopil!$J$348</f>
        <v>к</v>
      </c>
      <c r="AW350" s="11"/>
      <c r="AX350" s="33" t="s">
        <v>1417</v>
      </c>
      <c r="AY350" s="33">
        <v>93.1</v>
      </c>
      <c r="AZ350" s="33" t="s">
        <v>713</v>
      </c>
      <c r="BA350" s="157">
        <f>[6]Ternopil!$F$348</f>
        <v>9</v>
      </c>
      <c r="BB350" s="157" t="str">
        <f>[6]Ternopil!$G$348</f>
        <v>к</v>
      </c>
      <c r="BC350" s="157" t="str">
        <f>[6]Ternopil!$H$348</f>
        <v>к</v>
      </c>
      <c r="BD350" s="157" t="str">
        <f>[6]Ternopil!$I$348</f>
        <v>к</v>
      </c>
      <c r="BE350" s="157" t="str">
        <f>[6]Ternopil!$J$348</f>
        <v>к</v>
      </c>
      <c r="BG350" s="2">
        <v>93.1</v>
      </c>
      <c r="BH350" s="2" t="s">
        <v>713</v>
      </c>
      <c r="BI350" s="1">
        <f t="shared" si="316"/>
        <v>8</v>
      </c>
      <c r="BJ350" s="1">
        <f t="shared" si="317"/>
        <v>11</v>
      </c>
      <c r="BK350" s="1">
        <f t="shared" si="318"/>
        <v>10</v>
      </c>
      <c r="BL350" s="1">
        <f t="shared" si="319"/>
        <v>13</v>
      </c>
      <c r="BM350" s="1">
        <f t="shared" si="320"/>
        <v>9</v>
      </c>
      <c r="BN350" s="1">
        <f t="shared" si="321"/>
        <v>9</v>
      </c>
      <c r="BP350" s="1">
        <f t="shared" si="322"/>
        <v>32</v>
      </c>
      <c r="BQ350" s="1">
        <f t="shared" si="323"/>
        <v>30</v>
      </c>
      <c r="BR350" s="1">
        <f t="shared" si="324"/>
        <v>22</v>
      </c>
      <c r="BS350" s="1">
        <f t="shared" si="325"/>
        <v>55</v>
      </c>
      <c r="BT350" s="1" t="str">
        <f t="shared" si="326"/>
        <v>к</v>
      </c>
      <c r="BU350" s="1" t="str">
        <f t="shared" si="327"/>
        <v>к</v>
      </c>
      <c r="BW350" s="40">
        <f t="shared" si="328"/>
        <v>3.8258291289065301E-4</v>
      </c>
      <c r="BX350" s="40">
        <f t="shared" si="329"/>
        <v>3.7169654693907896E-4</v>
      </c>
      <c r="BY350" s="40">
        <f t="shared" si="330"/>
        <v>2.7987329372702174E-4</v>
      </c>
      <c r="BZ350" s="40">
        <f t="shared" si="331"/>
        <v>7.5975245883523038E-4</v>
      </c>
      <c r="CA350" s="40" t="str">
        <f t="shared" si="332"/>
        <v/>
      </c>
      <c r="CB350" s="40" t="str">
        <f t="shared" si="333"/>
        <v/>
      </c>
      <c r="CD350" s="10">
        <f t="shared" si="334"/>
        <v>475.5</v>
      </c>
      <c r="CE350" s="10">
        <f t="shared" si="335"/>
        <v>563</v>
      </c>
      <c r="CF350" s="10">
        <f t="shared" si="336"/>
        <v>431.7</v>
      </c>
      <c r="CG350" s="10">
        <f t="shared" si="337"/>
        <v>1193.5999999999999</v>
      </c>
      <c r="CH350" s="10" t="str">
        <f t="shared" si="338"/>
        <v>к</v>
      </c>
      <c r="CI350" s="10" t="str">
        <f t="shared" si="339"/>
        <v>к</v>
      </c>
      <c r="CK350" s="40">
        <f t="shared" si="340"/>
        <v>2.3808958717819228E-4</v>
      </c>
      <c r="CL350" s="40">
        <f t="shared" si="341"/>
        <v>2.7137898846976715E-4</v>
      </c>
      <c r="CM350" s="40">
        <f t="shared" si="342"/>
        <v>1.9364679712369239E-4</v>
      </c>
      <c r="CN350" s="40">
        <f t="shared" si="343"/>
        <v>4.5484317284817942E-4</v>
      </c>
      <c r="CO350" s="40" t="str">
        <f t="shared" si="344"/>
        <v/>
      </c>
      <c r="CP350" s="40" t="str">
        <f t="shared" si="345"/>
        <v/>
      </c>
      <c r="CR350" s="9">
        <f t="shared" si="346"/>
        <v>14.859375</v>
      </c>
      <c r="CS350" s="9">
        <f t="shared" si="347"/>
        <v>18.766666666666666</v>
      </c>
      <c r="CT350" s="9">
        <f t="shared" si="348"/>
        <v>19.622727272727271</v>
      </c>
      <c r="CU350" s="9">
        <f t="shared" si="349"/>
        <v>21.701818181818179</v>
      </c>
      <c r="CV350" s="9" t="str">
        <f t="shared" si="350"/>
        <v/>
      </c>
      <c r="CW350" s="9" t="str">
        <f t="shared" si="351"/>
        <v/>
      </c>
      <c r="CY350" s="9">
        <f t="shared" si="352"/>
        <v>62.232153908619871</v>
      </c>
      <c r="CZ350" s="9">
        <f t="shared" si="353"/>
        <v>73.010898461277918</v>
      </c>
      <c r="DA350" s="9">
        <f t="shared" si="354"/>
        <v>69.190880825009486</v>
      </c>
      <c r="DB350" s="9">
        <f t="shared" si="355"/>
        <v>59.867285397864372</v>
      </c>
      <c r="DC350" s="9" t="str">
        <f t="shared" si="356"/>
        <v/>
      </c>
      <c r="DD350" s="9" t="str">
        <f t="shared" si="357"/>
        <v/>
      </c>
      <c r="DF350" s="9">
        <f>IF($A350=2,IF(ISNUMBER(CR350/Ukraine!CR350),100*CR350/Ukraine!CR350,""),"")</f>
        <v>11.606037864722101</v>
      </c>
      <c r="DG350" s="9">
        <f>IF($A350=2,IF(ISNUMBER(CS350/Ukraine!CS350),100*CS350/Ukraine!CS350,""),"")</f>
        <v>14.756939828534559</v>
      </c>
      <c r="DH350" s="9">
        <f>IF($A350=2,IF(ISNUMBER(CT350/Ukraine!CT350),100*CT350/Ukraine!CT350,""),"")</f>
        <v>12.554567245215733</v>
      </c>
      <c r="DI350" s="9">
        <f>IF($A350=2,IF(ISNUMBER(CU350/Ukraine!CU350),100*CU350/Ukraine!CU350,""),"")</f>
        <v>11.228467845209909</v>
      </c>
      <c r="DJ350" s="9" t="str">
        <f>IF($A350=2,IF(ISNUMBER(CV350/Ukraine!CV350),100*CV350/Ukraine!CV350,""),"")</f>
        <v/>
      </c>
      <c r="DK350" s="9" t="str">
        <f>IF($A350=2,IF(ISNUMBER(CW350/Ukraine!CW350),100*CW350/Ukraine!CW350,""),"")</f>
        <v/>
      </c>
      <c r="DM350" s="40">
        <f t="shared" si="358"/>
        <v>-6.25E-2</v>
      </c>
      <c r="DN350" s="40">
        <f t="shared" si="359"/>
        <v>-0.26666666666666672</v>
      </c>
      <c r="DO350" s="40">
        <f t="shared" si="360"/>
        <v>1.5</v>
      </c>
      <c r="DP350" s="40" t="str">
        <f t="shared" si="361"/>
        <v/>
      </c>
      <c r="DQ350" s="40" t="str">
        <f t="shared" si="362"/>
        <v/>
      </c>
      <c r="DR350" s="40" t="str">
        <f t="shared" si="315"/>
        <v/>
      </c>
      <c r="DT350" s="40">
        <f t="shared" si="363"/>
        <v>0.26295127935506479</v>
      </c>
      <c r="DU350" s="40">
        <f t="shared" si="364"/>
        <v>4.561601808493454E-2</v>
      </c>
      <c r="DV350" s="40">
        <f t="shared" si="365"/>
        <v>0.10595320824646737</v>
      </c>
      <c r="DW350" s="40" t="str">
        <f t="shared" si="366"/>
        <v/>
      </c>
      <c r="DX350" s="40" t="str">
        <f t="shared" si="367"/>
        <v/>
      </c>
      <c r="DY350" s="40" t="str">
        <f t="shared" si="368"/>
        <v/>
      </c>
    </row>
    <row r="351" spans="1:129" x14ac:dyDescent="0.2">
      <c r="A351" s="39">
        <f>'Industry selection'!C351</f>
        <v>2</v>
      </c>
      <c r="B351" s="2">
        <v>93.2</v>
      </c>
      <c r="C351" s="2" t="s">
        <v>715</v>
      </c>
      <c r="E351" s="30" t="s">
        <v>714</v>
      </c>
      <c r="F351" s="31">
        <v>93.2</v>
      </c>
      <c r="G351" s="32" t="s">
        <v>715</v>
      </c>
      <c r="H351" s="157">
        <f>[1]Ternopil!$F$349</f>
        <v>4</v>
      </c>
      <c r="I351" s="157">
        <f>[1]Ternopil!$G$349</f>
        <v>132</v>
      </c>
      <c r="J351" s="157">
        <f>[1]Ternopil!$H$349</f>
        <v>131</v>
      </c>
      <c r="K351" s="157">
        <f>[1]Ternopil!$I$349</f>
        <v>1277.3</v>
      </c>
      <c r="L351" s="157">
        <f>[1]Ternopil!$J$349</f>
        <v>2748.5</v>
      </c>
      <c r="M351" s="11"/>
      <c r="N351" s="33" t="s">
        <v>1072</v>
      </c>
      <c r="O351" s="36">
        <v>93.2</v>
      </c>
      <c r="P351" s="35" t="s">
        <v>715</v>
      </c>
      <c r="Q351" s="157">
        <f>[2]Ternopil!$F$349</f>
        <v>5</v>
      </c>
      <c r="R351" s="157">
        <f>[2]Ternopil!$G$349</f>
        <v>132</v>
      </c>
      <c r="S351" s="157">
        <f>[2]Ternopil!$H$349</f>
        <v>132</v>
      </c>
      <c r="T351" s="157">
        <f>[2]Ternopil!$I$349</f>
        <v>1245.0999999999999</v>
      </c>
      <c r="U351" s="157">
        <f>[2]Ternopil!$J$349</f>
        <v>2898.6</v>
      </c>
      <c r="V351" s="11"/>
      <c r="W351" s="36" t="s">
        <v>1418</v>
      </c>
      <c r="X351" s="36">
        <v>93.2</v>
      </c>
      <c r="Y351" s="36" t="s">
        <v>715</v>
      </c>
      <c r="Z351" s="157">
        <f>[3]Ternopil!$F$349</f>
        <v>5</v>
      </c>
      <c r="AA351" s="157">
        <f>[3]Ternopil!$G$349</f>
        <v>135</v>
      </c>
      <c r="AB351" s="157">
        <f>[3]Ternopil!$H$349</f>
        <v>135</v>
      </c>
      <c r="AC351" s="157">
        <f>[3]Ternopil!$I$349</f>
        <v>1508.9</v>
      </c>
      <c r="AD351" s="157">
        <f>[3]Ternopil!$J$349</f>
        <v>3146</v>
      </c>
      <c r="AE351" s="11"/>
      <c r="AF351" s="37" t="s">
        <v>1418</v>
      </c>
      <c r="AG351" s="37">
        <v>93.2</v>
      </c>
      <c r="AH351" s="37" t="s">
        <v>715</v>
      </c>
      <c r="AI351" s="157">
        <f>[4]Ternopil!$F$349</f>
        <v>3</v>
      </c>
      <c r="AJ351" s="157">
        <f>[4]Ternopil!$G$349</f>
        <v>135</v>
      </c>
      <c r="AK351" s="157">
        <f>[4]Ternopil!$H$349</f>
        <v>134</v>
      </c>
      <c r="AL351" s="157">
        <f>[4]Ternopil!$I$349</f>
        <v>1140.3</v>
      </c>
      <c r="AM351" s="157">
        <f>[4]Ternopil!$J$349</f>
        <v>4003.6</v>
      </c>
      <c r="AN351" s="11"/>
      <c r="AO351" s="11" t="s">
        <v>1418</v>
      </c>
      <c r="AP351" s="11">
        <v>93.2</v>
      </c>
      <c r="AQ351" s="11" t="s">
        <v>715</v>
      </c>
      <c r="AR351" s="157">
        <f>[5]Ternopil!$F$349</f>
        <v>2</v>
      </c>
      <c r="AS351" s="157" t="str">
        <f>[5]Ternopil!$G$349</f>
        <v>к</v>
      </c>
      <c r="AT351" s="157" t="str">
        <f>[5]Ternopil!$H$349</f>
        <v>к</v>
      </c>
      <c r="AU351" s="157" t="str">
        <f>[5]Ternopil!$I$349</f>
        <v>к</v>
      </c>
      <c r="AV351" s="157" t="str">
        <f>[5]Ternopil!$J$349</f>
        <v>к</v>
      </c>
      <c r="AW351" s="11"/>
      <c r="AX351" s="33" t="s">
        <v>1418</v>
      </c>
      <c r="AY351" s="33">
        <v>93.2</v>
      </c>
      <c r="AZ351" s="33" t="s">
        <v>715</v>
      </c>
      <c r="BA351" s="157">
        <f>[6]Ternopil!$F$349</f>
        <v>2</v>
      </c>
      <c r="BB351" s="157" t="str">
        <f>[6]Ternopil!$G$349</f>
        <v>к</v>
      </c>
      <c r="BC351" s="157" t="str">
        <f>[6]Ternopil!$H$349</f>
        <v>к</v>
      </c>
      <c r="BD351" s="157" t="str">
        <f>[6]Ternopil!$I$349</f>
        <v>к</v>
      </c>
      <c r="BE351" s="157" t="str">
        <f>[6]Ternopil!$J$349</f>
        <v>к</v>
      </c>
      <c r="BG351" s="2">
        <v>93.2</v>
      </c>
      <c r="BH351" s="2" t="s">
        <v>715</v>
      </c>
      <c r="BI351" s="1">
        <f t="shared" si="316"/>
        <v>4</v>
      </c>
      <c r="BJ351" s="1">
        <f t="shared" si="317"/>
        <v>5</v>
      </c>
      <c r="BK351" s="1">
        <f t="shared" si="318"/>
        <v>5</v>
      </c>
      <c r="BL351" s="1">
        <f t="shared" si="319"/>
        <v>3</v>
      </c>
      <c r="BM351" s="1">
        <f t="shared" si="320"/>
        <v>2</v>
      </c>
      <c r="BN351" s="1">
        <f t="shared" si="321"/>
        <v>2</v>
      </c>
      <c r="BP351" s="1">
        <f t="shared" si="322"/>
        <v>131</v>
      </c>
      <c r="BQ351" s="1">
        <f t="shared" si="323"/>
        <v>132</v>
      </c>
      <c r="BR351" s="1">
        <f t="shared" si="324"/>
        <v>135</v>
      </c>
      <c r="BS351" s="1">
        <f t="shared" si="325"/>
        <v>134</v>
      </c>
      <c r="BT351" s="1" t="str">
        <f t="shared" si="326"/>
        <v>к</v>
      </c>
      <c r="BU351" s="1" t="str">
        <f t="shared" si="327"/>
        <v>к</v>
      </c>
      <c r="BW351" s="40">
        <f t="shared" si="328"/>
        <v>1.5661987996461108E-3</v>
      </c>
      <c r="BX351" s="40">
        <f t="shared" si="329"/>
        <v>1.6354648065319472E-3</v>
      </c>
      <c r="BY351" s="40">
        <f t="shared" si="330"/>
        <v>1.7174043024158153E-3</v>
      </c>
      <c r="BZ351" s="40">
        <f t="shared" si="331"/>
        <v>1.8510332633440158E-3</v>
      </c>
      <c r="CA351" s="40" t="str">
        <f t="shared" si="332"/>
        <v/>
      </c>
      <c r="CB351" s="40" t="str">
        <f t="shared" si="333"/>
        <v/>
      </c>
      <c r="CD351" s="10">
        <f t="shared" si="334"/>
        <v>2748.5</v>
      </c>
      <c r="CE351" s="10">
        <f t="shared" si="335"/>
        <v>2898.6</v>
      </c>
      <c r="CF351" s="10">
        <f t="shared" si="336"/>
        <v>3146</v>
      </c>
      <c r="CG351" s="10">
        <f t="shared" si="337"/>
        <v>4003.6</v>
      </c>
      <c r="CH351" s="10" t="str">
        <f t="shared" si="338"/>
        <v>к</v>
      </c>
      <c r="CI351" s="10" t="str">
        <f t="shared" si="339"/>
        <v>к</v>
      </c>
      <c r="CK351" s="40">
        <f t="shared" si="340"/>
        <v>1.3762128924484994E-3</v>
      </c>
      <c r="CL351" s="40">
        <f t="shared" si="341"/>
        <v>1.3971920710097105E-3</v>
      </c>
      <c r="CM351" s="40">
        <f t="shared" si="342"/>
        <v>1.4111948662291784E-3</v>
      </c>
      <c r="CN351" s="40">
        <f t="shared" si="343"/>
        <v>1.5256452134843927E-3</v>
      </c>
      <c r="CO351" s="40" t="str">
        <f t="shared" si="344"/>
        <v/>
      </c>
      <c r="CP351" s="40" t="str">
        <f t="shared" si="345"/>
        <v/>
      </c>
      <c r="CR351" s="9">
        <f t="shared" si="346"/>
        <v>20.980916030534353</v>
      </c>
      <c r="CS351" s="9">
        <f t="shared" si="347"/>
        <v>21.959090909090907</v>
      </c>
      <c r="CT351" s="9">
        <f t="shared" si="348"/>
        <v>23.303703703703704</v>
      </c>
      <c r="CU351" s="9">
        <f t="shared" si="349"/>
        <v>29.877611940298507</v>
      </c>
      <c r="CV351" s="9" t="str">
        <f t="shared" si="350"/>
        <v/>
      </c>
      <c r="CW351" s="9" t="str">
        <f t="shared" si="351"/>
        <v/>
      </c>
      <c r="CY351" s="9">
        <f t="shared" si="352"/>
        <v>87.869617366547629</v>
      </c>
      <c r="CZ351" s="9">
        <f t="shared" si="353"/>
        <v>85.430885790352079</v>
      </c>
      <c r="DA351" s="9">
        <f t="shared" si="354"/>
        <v>82.170218407168164</v>
      </c>
      <c r="DB351" s="9">
        <f t="shared" si="355"/>
        <v>82.421274846688178</v>
      </c>
      <c r="DC351" s="9" t="str">
        <f t="shared" si="356"/>
        <v/>
      </c>
      <c r="DD351" s="9" t="str">
        <f t="shared" si="357"/>
        <v/>
      </c>
      <c r="DF351" s="9">
        <f>IF($A351=2,IF(ISNUMBER(CR351/Ukraine!CR351),100*CR351/Ukraine!CR351,""),"")</f>
        <v>65.188075078294744</v>
      </c>
      <c r="DG351" s="9">
        <f>IF($A351=2,IF(ISNUMBER(CS351/Ukraine!CS351),100*CS351/Ukraine!CS351,""),"")</f>
        <v>89.517726545372142</v>
      </c>
      <c r="DH351" s="9">
        <f>IF($A351=2,IF(ISNUMBER(CT351/Ukraine!CT351),100*CT351/Ukraine!CT351,""),"")</f>
        <v>97.626787336096996</v>
      </c>
      <c r="DI351" s="9">
        <f>IF($A351=2,IF(ISNUMBER(CU351/Ukraine!CU351),100*CU351/Ukraine!CU351,""),"")</f>
        <v>106.19512480756035</v>
      </c>
      <c r="DJ351" s="9" t="str">
        <f>IF($A351=2,IF(ISNUMBER(CV351/Ukraine!CV351),100*CV351/Ukraine!CV351,""),"")</f>
        <v/>
      </c>
      <c r="DK351" s="9" t="str">
        <f>IF($A351=2,IF(ISNUMBER(CW351/Ukraine!CW351),100*CW351/Ukraine!CW351,""),"")</f>
        <v/>
      </c>
      <c r="DM351" s="40">
        <f t="shared" si="358"/>
        <v>7.6335877862594437E-3</v>
      </c>
      <c r="DN351" s="40">
        <f t="shared" si="359"/>
        <v>2.2727272727272707E-2</v>
      </c>
      <c r="DO351" s="40">
        <f t="shared" si="360"/>
        <v>-7.4074074074074181E-3</v>
      </c>
      <c r="DP351" s="40" t="str">
        <f t="shared" si="361"/>
        <v/>
      </c>
      <c r="DQ351" s="40" t="str">
        <f t="shared" si="362"/>
        <v/>
      </c>
      <c r="DR351" s="40" t="str">
        <f t="shared" si="315"/>
        <v/>
      </c>
      <c r="DT351" s="40">
        <f t="shared" si="363"/>
        <v>4.6622124464583914E-2</v>
      </c>
      <c r="DU351" s="40">
        <f t="shared" si="364"/>
        <v>6.1232625712029698E-2</v>
      </c>
      <c r="DV351" s="40">
        <f t="shared" si="365"/>
        <v>0.28209714301980249</v>
      </c>
      <c r="DW351" s="40" t="str">
        <f t="shared" si="366"/>
        <v/>
      </c>
      <c r="DX351" s="40" t="str">
        <f t="shared" si="367"/>
        <v/>
      </c>
      <c r="DY351" s="40" t="str">
        <f t="shared" si="368"/>
        <v/>
      </c>
    </row>
    <row r="352" spans="1:129" x14ac:dyDescent="0.2">
      <c r="A352" s="39" t="str">
        <f>'Industry selection'!C352</f>
        <v/>
      </c>
      <c r="B352" s="2" t="s">
        <v>717</v>
      </c>
      <c r="C352" s="2" t="s">
        <v>718</v>
      </c>
      <c r="E352" s="30" t="s">
        <v>716</v>
      </c>
      <c r="F352" s="31" t="s">
        <v>717</v>
      </c>
      <c r="G352" s="32" t="s">
        <v>718</v>
      </c>
      <c r="H352" s="157">
        <f>[1]Ternopil!$F$350</f>
        <v>71</v>
      </c>
      <c r="I352" s="157">
        <f>[1]Ternopil!$G$350</f>
        <v>472</v>
      </c>
      <c r="J352" s="157">
        <f>[1]Ternopil!$H$350</f>
        <v>466</v>
      </c>
      <c r="K352" s="157">
        <f>[1]Ternopil!$I$350</f>
        <v>18167</v>
      </c>
      <c r="L352" s="157">
        <f>[1]Ternopil!$J$350</f>
        <v>7663.3</v>
      </c>
      <c r="M352" s="11"/>
      <c r="N352" s="33" t="s">
        <v>1073</v>
      </c>
      <c r="O352" s="36" t="s">
        <v>717</v>
      </c>
      <c r="P352" s="35" t="s">
        <v>718</v>
      </c>
      <c r="Q352" s="157">
        <f>[2]Ternopil!$F$350</f>
        <v>72</v>
      </c>
      <c r="R352" s="157">
        <f>[2]Ternopil!$G$350</f>
        <v>404</v>
      </c>
      <c r="S352" s="157">
        <f>[2]Ternopil!$H$350</f>
        <v>381</v>
      </c>
      <c r="T352" s="157">
        <f>[2]Ternopil!$I$350</f>
        <v>18726.400000000001</v>
      </c>
      <c r="U352" s="157">
        <f>[2]Ternopil!$J$350</f>
        <v>5907.5</v>
      </c>
      <c r="V352" s="11"/>
      <c r="W352" s="36" t="s">
        <v>1419</v>
      </c>
      <c r="X352" s="36" t="s">
        <v>717</v>
      </c>
      <c r="Y352" s="36" t="s">
        <v>718</v>
      </c>
      <c r="Z352" s="157">
        <f>[3]Ternopil!$F$350</f>
        <v>66</v>
      </c>
      <c r="AA352" s="157">
        <f>[3]Ternopil!$G$350</f>
        <v>396</v>
      </c>
      <c r="AB352" s="157">
        <f>[3]Ternopil!$H$350</f>
        <v>371</v>
      </c>
      <c r="AC352" s="157">
        <f>[3]Ternopil!$I$350</f>
        <v>17072.900000000001</v>
      </c>
      <c r="AD352" s="157">
        <f>[3]Ternopil!$J$350</f>
        <v>6161.8</v>
      </c>
      <c r="AE352" s="11"/>
      <c r="AF352" s="37" t="s">
        <v>1419</v>
      </c>
      <c r="AG352" s="37" t="s">
        <v>717</v>
      </c>
      <c r="AH352" s="37" t="s">
        <v>718</v>
      </c>
      <c r="AI352" s="157">
        <f>[4]Ternopil!$F$350</f>
        <v>65</v>
      </c>
      <c r="AJ352" s="157">
        <f>[4]Ternopil!$G$350</f>
        <v>347</v>
      </c>
      <c r="AK352" s="157">
        <f>[4]Ternopil!$H$350</f>
        <v>308</v>
      </c>
      <c r="AL352" s="157">
        <f>[4]Ternopil!$I$350</f>
        <v>17784.599999999999</v>
      </c>
      <c r="AM352" s="157">
        <f>[4]Ternopil!$J$350</f>
        <v>5918.6</v>
      </c>
      <c r="AN352" s="11"/>
      <c r="AO352" s="11" t="s">
        <v>1419</v>
      </c>
      <c r="AP352" s="11" t="s">
        <v>717</v>
      </c>
      <c r="AQ352" s="11" t="s">
        <v>718</v>
      </c>
      <c r="AR352" s="157">
        <f>[5]Ternopil!$F$350</f>
        <v>52</v>
      </c>
      <c r="AS352" s="157">
        <f>[5]Ternopil!$G$350</f>
        <v>267</v>
      </c>
      <c r="AT352" s="157">
        <f>[5]Ternopil!$H$350</f>
        <v>238</v>
      </c>
      <c r="AU352" s="157">
        <f>[5]Ternopil!$I$350</f>
        <v>20774.7</v>
      </c>
      <c r="AV352" s="157">
        <f>[5]Ternopil!$J$350</f>
        <v>6298.5</v>
      </c>
      <c r="AW352" s="11"/>
      <c r="AX352" s="33" t="s">
        <v>1419</v>
      </c>
      <c r="AY352" s="33" t="s">
        <v>717</v>
      </c>
      <c r="AZ352" s="33" t="s">
        <v>718</v>
      </c>
      <c r="BA352" s="157">
        <f>[6]Ternopil!$F$350</f>
        <v>52</v>
      </c>
      <c r="BB352" s="157">
        <f>[6]Ternopil!$G$350</f>
        <v>217</v>
      </c>
      <c r="BC352" s="157">
        <f>[6]Ternopil!$H$350</f>
        <v>186</v>
      </c>
      <c r="BD352" s="157">
        <f>[6]Ternopil!$I$350</f>
        <v>21875.3</v>
      </c>
      <c r="BE352" s="157">
        <f>[6]Ternopil!$J$350</f>
        <v>7979.6</v>
      </c>
      <c r="BG352" s="2" t="s">
        <v>717</v>
      </c>
      <c r="BH352" s="2" t="s">
        <v>718</v>
      </c>
      <c r="BI352" s="1">
        <f t="shared" si="316"/>
        <v>71</v>
      </c>
      <c r="BJ352" s="1">
        <f t="shared" si="317"/>
        <v>72</v>
      </c>
      <c r="BK352" s="1">
        <f t="shared" si="318"/>
        <v>66</v>
      </c>
      <c r="BL352" s="1">
        <f t="shared" si="319"/>
        <v>65</v>
      </c>
      <c r="BM352" s="1">
        <f t="shared" si="320"/>
        <v>52</v>
      </c>
      <c r="BN352" s="1">
        <f t="shared" si="321"/>
        <v>52</v>
      </c>
      <c r="BP352" s="1">
        <f t="shared" si="322"/>
        <v>466</v>
      </c>
      <c r="BQ352" s="1">
        <f t="shared" si="323"/>
        <v>381</v>
      </c>
      <c r="BR352" s="1">
        <f t="shared" si="324"/>
        <v>371</v>
      </c>
      <c r="BS352" s="1">
        <f t="shared" si="325"/>
        <v>308</v>
      </c>
      <c r="BT352" s="1">
        <f t="shared" si="326"/>
        <v>238</v>
      </c>
      <c r="BU352" s="1">
        <f t="shared" si="327"/>
        <v>186</v>
      </c>
      <c r="BW352" s="40" t="str">
        <f t="shared" si="328"/>
        <v/>
      </c>
      <c r="BX352" s="40" t="str">
        <f t="shared" si="329"/>
        <v/>
      </c>
      <c r="BY352" s="40" t="str">
        <f t="shared" si="330"/>
        <v/>
      </c>
      <c r="BZ352" s="40" t="str">
        <f t="shared" si="331"/>
        <v/>
      </c>
      <c r="CA352" s="40" t="str">
        <f t="shared" si="332"/>
        <v/>
      </c>
      <c r="CB352" s="40" t="str">
        <f t="shared" si="333"/>
        <v/>
      </c>
      <c r="CD352" s="10">
        <f t="shared" si="334"/>
        <v>7663.3</v>
      </c>
      <c r="CE352" s="10">
        <f t="shared" si="335"/>
        <v>5907.5</v>
      </c>
      <c r="CF352" s="10">
        <f t="shared" si="336"/>
        <v>6161.8</v>
      </c>
      <c r="CG352" s="10">
        <f t="shared" si="337"/>
        <v>5918.6</v>
      </c>
      <c r="CH352" s="10">
        <f t="shared" si="338"/>
        <v>6298.5</v>
      </c>
      <c r="CI352" s="10">
        <f t="shared" si="339"/>
        <v>7979.6</v>
      </c>
      <c r="CK352" s="40" t="str">
        <f t="shared" si="340"/>
        <v/>
      </c>
      <c r="CL352" s="40" t="str">
        <f t="shared" si="341"/>
        <v/>
      </c>
      <c r="CM352" s="40" t="str">
        <f t="shared" si="342"/>
        <v/>
      </c>
      <c r="CN352" s="40" t="str">
        <f t="shared" si="343"/>
        <v/>
      </c>
      <c r="CO352" s="40" t="str">
        <f t="shared" si="344"/>
        <v/>
      </c>
      <c r="CP352" s="40" t="str">
        <f t="shared" si="345"/>
        <v/>
      </c>
      <c r="CR352" s="9" t="str">
        <f t="shared" si="346"/>
        <v/>
      </c>
      <c r="CS352" s="9" t="str">
        <f t="shared" si="347"/>
        <v/>
      </c>
      <c r="CT352" s="9" t="str">
        <f t="shared" si="348"/>
        <v/>
      </c>
      <c r="CU352" s="9" t="str">
        <f t="shared" si="349"/>
        <v/>
      </c>
      <c r="CV352" s="9" t="str">
        <f t="shared" si="350"/>
        <v/>
      </c>
      <c r="CW352" s="9" t="str">
        <f t="shared" si="351"/>
        <v/>
      </c>
      <c r="CY352" s="9" t="str">
        <f t="shared" si="352"/>
        <v/>
      </c>
      <c r="CZ352" s="9" t="str">
        <f t="shared" si="353"/>
        <v/>
      </c>
      <c r="DA352" s="9" t="str">
        <f t="shared" si="354"/>
        <v/>
      </c>
      <c r="DB352" s="9" t="str">
        <f t="shared" si="355"/>
        <v/>
      </c>
      <c r="DC352" s="9" t="str">
        <f t="shared" si="356"/>
        <v/>
      </c>
      <c r="DD352" s="9" t="str">
        <f t="shared" si="357"/>
        <v/>
      </c>
      <c r="DF352" s="9" t="str">
        <f>IF($A352=2,IF(ISNUMBER(CR352/Ukraine!CR352),100*CR352/Ukraine!CR352,""),"")</f>
        <v/>
      </c>
      <c r="DG352" s="9" t="str">
        <f>IF($A352=2,IF(ISNUMBER(CS352/Ukraine!CS352),100*CS352/Ukraine!CS352,""),"")</f>
        <v/>
      </c>
      <c r="DH352" s="9" t="str">
        <f>IF($A352=2,IF(ISNUMBER(CT352/Ukraine!CT352),100*CT352/Ukraine!CT352,""),"")</f>
        <v/>
      </c>
      <c r="DI352" s="9" t="str">
        <f>IF($A352=2,IF(ISNUMBER(CU352/Ukraine!CU352),100*CU352/Ukraine!CU352,""),"")</f>
        <v/>
      </c>
      <c r="DJ352" s="9" t="str">
        <f>IF($A352=2,IF(ISNUMBER(CV352/Ukraine!CV352),100*CV352/Ukraine!CV352,""),"")</f>
        <v/>
      </c>
      <c r="DK352" s="9" t="str">
        <f>IF($A352=2,IF(ISNUMBER(CW352/Ukraine!CW352),100*CW352/Ukraine!CW352,""),"")</f>
        <v/>
      </c>
      <c r="DM352" s="40" t="str">
        <f t="shared" si="358"/>
        <v/>
      </c>
      <c r="DN352" s="40" t="str">
        <f t="shared" si="359"/>
        <v/>
      </c>
      <c r="DO352" s="40" t="str">
        <f t="shared" si="360"/>
        <v/>
      </c>
      <c r="DP352" s="40" t="str">
        <f t="shared" si="361"/>
        <v/>
      </c>
      <c r="DQ352" s="40" t="str">
        <f t="shared" si="362"/>
        <v/>
      </c>
      <c r="DR352" s="40" t="str">
        <f t="shared" si="315"/>
        <v/>
      </c>
      <c r="DT352" s="40" t="str">
        <f t="shared" si="363"/>
        <v/>
      </c>
      <c r="DU352" s="40" t="str">
        <f t="shared" si="364"/>
        <v/>
      </c>
      <c r="DV352" s="40" t="str">
        <f t="shared" si="365"/>
        <v/>
      </c>
      <c r="DW352" s="40" t="str">
        <f t="shared" si="366"/>
        <v/>
      </c>
      <c r="DX352" s="40" t="str">
        <f t="shared" si="367"/>
        <v/>
      </c>
      <c r="DY352" s="40" t="str">
        <f t="shared" si="368"/>
        <v/>
      </c>
    </row>
    <row r="353" spans="1:129" x14ac:dyDescent="0.2">
      <c r="A353" s="39" t="str">
        <f>'Industry selection'!C353</f>
        <v/>
      </c>
      <c r="B353" s="2">
        <v>95</v>
      </c>
      <c r="C353" s="2" t="s">
        <v>720</v>
      </c>
      <c r="E353" s="30" t="s">
        <v>719</v>
      </c>
      <c r="F353" s="31">
        <v>95</v>
      </c>
      <c r="G353" s="32" t="s">
        <v>720</v>
      </c>
      <c r="H353" s="157">
        <f>[1]Ternopil!$F$351</f>
        <v>36</v>
      </c>
      <c r="I353" s="157">
        <f>[1]Ternopil!$G$351</f>
        <v>202</v>
      </c>
      <c r="J353" s="157">
        <f>[1]Ternopil!$H$351</f>
        <v>200</v>
      </c>
      <c r="K353" s="157">
        <f>[1]Ternopil!$I$351</f>
        <v>8541.7999999999993</v>
      </c>
      <c r="L353" s="157">
        <f>[1]Ternopil!$J$351</f>
        <v>3417.7</v>
      </c>
      <c r="M353" s="11"/>
      <c r="N353" s="33" t="s">
        <v>1074</v>
      </c>
      <c r="O353" s="36">
        <v>95</v>
      </c>
      <c r="P353" s="35" t="s">
        <v>720</v>
      </c>
      <c r="Q353" s="157">
        <f>[2]Ternopil!$F$351</f>
        <v>39</v>
      </c>
      <c r="R353" s="157">
        <f>[2]Ternopil!$G$351</f>
        <v>138</v>
      </c>
      <c r="S353" s="157">
        <f>[2]Ternopil!$H$351</f>
        <v>124</v>
      </c>
      <c r="T353" s="157">
        <f>[2]Ternopil!$I$351</f>
        <v>8260.5</v>
      </c>
      <c r="U353" s="157">
        <f>[2]Ternopil!$J$351</f>
        <v>1753.8</v>
      </c>
      <c r="V353" s="11"/>
      <c r="W353" s="36" t="s">
        <v>1420</v>
      </c>
      <c r="X353" s="36">
        <v>95</v>
      </c>
      <c r="Y353" s="36" t="s">
        <v>720</v>
      </c>
      <c r="Z353" s="157">
        <f>[3]Ternopil!$F$351</f>
        <v>35</v>
      </c>
      <c r="AA353" s="157">
        <f>[3]Ternopil!$G$351</f>
        <v>109</v>
      </c>
      <c r="AB353" s="157">
        <f>[3]Ternopil!$H$351</f>
        <v>98</v>
      </c>
      <c r="AC353" s="157">
        <f>[3]Ternopil!$I$351</f>
        <v>5847.1</v>
      </c>
      <c r="AD353" s="157">
        <f>[3]Ternopil!$J$351</f>
        <v>1543.5</v>
      </c>
      <c r="AE353" s="11"/>
      <c r="AF353" s="37" t="s">
        <v>1420</v>
      </c>
      <c r="AG353" s="37">
        <v>95</v>
      </c>
      <c r="AH353" s="37" t="s">
        <v>720</v>
      </c>
      <c r="AI353" s="157">
        <f>[4]Ternopil!$F$351</f>
        <v>32</v>
      </c>
      <c r="AJ353" s="157">
        <f>[4]Ternopil!$G$351</f>
        <v>93</v>
      </c>
      <c r="AK353" s="157">
        <f>[4]Ternopil!$H$351</f>
        <v>71</v>
      </c>
      <c r="AL353" s="157">
        <f>[4]Ternopil!$I$351</f>
        <v>6039.7</v>
      </c>
      <c r="AM353" s="157">
        <f>[4]Ternopil!$J$351</f>
        <v>1499.5</v>
      </c>
      <c r="AN353" s="11"/>
      <c r="AO353" s="11" t="s">
        <v>1420</v>
      </c>
      <c r="AP353" s="11">
        <v>95</v>
      </c>
      <c r="AQ353" s="11" t="s">
        <v>720</v>
      </c>
      <c r="AR353" s="157">
        <f>[5]Ternopil!$F$351</f>
        <v>27</v>
      </c>
      <c r="AS353" s="157">
        <f>[5]Ternopil!$G$351</f>
        <v>97</v>
      </c>
      <c r="AT353" s="157">
        <f>[5]Ternopil!$H$351</f>
        <v>85</v>
      </c>
      <c r="AU353" s="157">
        <f>[5]Ternopil!$I$351</f>
        <v>8111.8</v>
      </c>
      <c r="AV353" s="157">
        <f>[5]Ternopil!$J$351</f>
        <v>2028.3</v>
      </c>
      <c r="AW353" s="11"/>
      <c r="AX353" s="33" t="s">
        <v>1420</v>
      </c>
      <c r="AY353" s="33">
        <v>95</v>
      </c>
      <c r="AZ353" s="33" t="s">
        <v>720</v>
      </c>
      <c r="BA353" s="157">
        <f>[6]Ternopil!$F$351</f>
        <v>26</v>
      </c>
      <c r="BB353" s="157">
        <f>[6]Ternopil!$G$351</f>
        <v>61</v>
      </c>
      <c r="BC353" s="157">
        <f>[6]Ternopil!$H$351</f>
        <v>51</v>
      </c>
      <c r="BD353" s="157">
        <f>[6]Ternopil!$I$351</f>
        <v>7562.7</v>
      </c>
      <c r="BE353" s="157">
        <f>[6]Ternopil!$J$351</f>
        <v>1888.7</v>
      </c>
      <c r="BG353" s="2">
        <v>95</v>
      </c>
      <c r="BH353" s="2" t="s">
        <v>720</v>
      </c>
      <c r="BI353" s="1">
        <f t="shared" si="316"/>
        <v>36</v>
      </c>
      <c r="BJ353" s="1">
        <f t="shared" si="317"/>
        <v>39</v>
      </c>
      <c r="BK353" s="1">
        <f t="shared" si="318"/>
        <v>35</v>
      </c>
      <c r="BL353" s="1">
        <f t="shared" si="319"/>
        <v>32</v>
      </c>
      <c r="BM353" s="1">
        <f t="shared" si="320"/>
        <v>27</v>
      </c>
      <c r="BN353" s="1">
        <f t="shared" si="321"/>
        <v>26</v>
      </c>
      <c r="BP353" s="1">
        <f t="shared" si="322"/>
        <v>200</v>
      </c>
      <c r="BQ353" s="1">
        <f t="shared" si="323"/>
        <v>124</v>
      </c>
      <c r="BR353" s="1">
        <f t="shared" si="324"/>
        <v>98</v>
      </c>
      <c r="BS353" s="1">
        <f t="shared" si="325"/>
        <v>71</v>
      </c>
      <c r="BT353" s="1">
        <f t="shared" si="326"/>
        <v>85</v>
      </c>
      <c r="BU353" s="1">
        <f t="shared" si="327"/>
        <v>51</v>
      </c>
      <c r="BW353" s="40" t="str">
        <f t="shared" si="328"/>
        <v/>
      </c>
      <c r="BX353" s="40" t="str">
        <f t="shared" si="329"/>
        <v/>
      </c>
      <c r="BY353" s="40" t="str">
        <f t="shared" si="330"/>
        <v/>
      </c>
      <c r="BZ353" s="40" t="str">
        <f t="shared" si="331"/>
        <v/>
      </c>
      <c r="CA353" s="40" t="str">
        <f t="shared" si="332"/>
        <v/>
      </c>
      <c r="CB353" s="40" t="str">
        <f t="shared" si="333"/>
        <v/>
      </c>
      <c r="CD353" s="10">
        <f t="shared" si="334"/>
        <v>3417.7</v>
      </c>
      <c r="CE353" s="10">
        <f t="shared" si="335"/>
        <v>1753.8</v>
      </c>
      <c r="CF353" s="10">
        <f t="shared" si="336"/>
        <v>1543.5</v>
      </c>
      <c r="CG353" s="10">
        <f t="shared" si="337"/>
        <v>1499.5</v>
      </c>
      <c r="CH353" s="10">
        <f t="shared" si="338"/>
        <v>2028.3</v>
      </c>
      <c r="CI353" s="10">
        <f t="shared" si="339"/>
        <v>1888.7</v>
      </c>
      <c r="CK353" s="40" t="str">
        <f t="shared" si="340"/>
        <v/>
      </c>
      <c r="CL353" s="40" t="str">
        <f t="shared" si="341"/>
        <v/>
      </c>
      <c r="CM353" s="40" t="str">
        <f t="shared" si="342"/>
        <v/>
      </c>
      <c r="CN353" s="40" t="str">
        <f t="shared" si="343"/>
        <v/>
      </c>
      <c r="CO353" s="40" t="str">
        <f t="shared" si="344"/>
        <v/>
      </c>
      <c r="CP353" s="40" t="str">
        <f t="shared" si="345"/>
        <v/>
      </c>
      <c r="CR353" s="9" t="str">
        <f t="shared" si="346"/>
        <v/>
      </c>
      <c r="CS353" s="9" t="str">
        <f t="shared" si="347"/>
        <v/>
      </c>
      <c r="CT353" s="9" t="str">
        <f t="shared" si="348"/>
        <v/>
      </c>
      <c r="CU353" s="9" t="str">
        <f t="shared" si="349"/>
        <v/>
      </c>
      <c r="CV353" s="9" t="str">
        <f t="shared" si="350"/>
        <v/>
      </c>
      <c r="CW353" s="9" t="str">
        <f t="shared" si="351"/>
        <v/>
      </c>
      <c r="CY353" s="9" t="str">
        <f t="shared" si="352"/>
        <v/>
      </c>
      <c r="CZ353" s="9" t="str">
        <f t="shared" si="353"/>
        <v/>
      </c>
      <c r="DA353" s="9" t="str">
        <f t="shared" si="354"/>
        <v/>
      </c>
      <c r="DB353" s="9" t="str">
        <f t="shared" si="355"/>
        <v/>
      </c>
      <c r="DC353" s="9" t="str">
        <f t="shared" si="356"/>
        <v/>
      </c>
      <c r="DD353" s="9" t="str">
        <f t="shared" si="357"/>
        <v/>
      </c>
      <c r="DF353" s="9" t="str">
        <f>IF($A353=2,IF(ISNUMBER(CR353/Ukraine!CR353),100*CR353/Ukraine!CR353,""),"")</f>
        <v/>
      </c>
      <c r="DG353" s="9" t="str">
        <f>IF($A353=2,IF(ISNUMBER(CS353/Ukraine!CS353),100*CS353/Ukraine!CS353,""),"")</f>
        <v/>
      </c>
      <c r="DH353" s="9" t="str">
        <f>IF($A353=2,IF(ISNUMBER(CT353/Ukraine!CT353),100*CT353/Ukraine!CT353,""),"")</f>
        <v/>
      </c>
      <c r="DI353" s="9" t="str">
        <f>IF($A353=2,IF(ISNUMBER(CU353/Ukraine!CU353),100*CU353/Ukraine!CU353,""),"")</f>
        <v/>
      </c>
      <c r="DJ353" s="9" t="str">
        <f>IF($A353=2,IF(ISNUMBER(CV353/Ukraine!CV353),100*CV353/Ukraine!CV353,""),"")</f>
        <v/>
      </c>
      <c r="DK353" s="9" t="str">
        <f>IF($A353=2,IF(ISNUMBER(CW353/Ukraine!CW353),100*CW353/Ukraine!CW353,""),"")</f>
        <v/>
      </c>
      <c r="DM353" s="40" t="str">
        <f t="shared" si="358"/>
        <v/>
      </c>
      <c r="DN353" s="40" t="str">
        <f t="shared" si="359"/>
        <v/>
      </c>
      <c r="DO353" s="40" t="str">
        <f t="shared" si="360"/>
        <v/>
      </c>
      <c r="DP353" s="40" t="str">
        <f t="shared" si="361"/>
        <v/>
      </c>
      <c r="DQ353" s="40" t="str">
        <f t="shared" si="362"/>
        <v/>
      </c>
      <c r="DR353" s="40" t="str">
        <f t="shared" si="315"/>
        <v/>
      </c>
      <c r="DT353" s="40" t="str">
        <f t="shared" si="363"/>
        <v/>
      </c>
      <c r="DU353" s="40" t="str">
        <f t="shared" si="364"/>
        <v/>
      </c>
      <c r="DV353" s="40" t="str">
        <f t="shared" si="365"/>
        <v/>
      </c>
      <c r="DW353" s="40" t="str">
        <f t="shared" si="366"/>
        <v/>
      </c>
      <c r="DX353" s="40" t="str">
        <f t="shared" si="367"/>
        <v/>
      </c>
      <c r="DY353" s="40" t="str">
        <f t="shared" si="368"/>
        <v/>
      </c>
    </row>
    <row r="354" spans="1:129" x14ac:dyDescent="0.2">
      <c r="A354" s="39">
        <f>'Industry selection'!C354</f>
        <v>2</v>
      </c>
      <c r="B354" s="2">
        <v>95.1</v>
      </c>
      <c r="C354" s="2" t="s">
        <v>722</v>
      </c>
      <c r="E354" s="30" t="s">
        <v>721</v>
      </c>
      <c r="F354" s="31">
        <v>95.1</v>
      </c>
      <c r="G354" s="32" t="s">
        <v>722</v>
      </c>
      <c r="H354" s="157">
        <f>[1]Ternopil!$F$352</f>
        <v>13</v>
      </c>
      <c r="I354" s="157">
        <f>[1]Ternopil!$G$352</f>
        <v>120</v>
      </c>
      <c r="J354" s="157">
        <f>[1]Ternopil!$H$352</f>
        <v>120</v>
      </c>
      <c r="K354" s="157">
        <f>[1]Ternopil!$I$352</f>
        <v>7261.4</v>
      </c>
      <c r="L354" s="157">
        <f>[1]Ternopil!$J$352</f>
        <v>2245.1999999999998</v>
      </c>
      <c r="M354" s="11"/>
      <c r="N354" s="33" t="s">
        <v>1075</v>
      </c>
      <c r="O354" s="36">
        <v>95.1</v>
      </c>
      <c r="P354" s="35" t="s">
        <v>722</v>
      </c>
      <c r="Q354" s="157">
        <f>[2]Ternopil!$F$352</f>
        <v>14</v>
      </c>
      <c r="R354" s="157">
        <f>[2]Ternopil!$G$352</f>
        <v>62</v>
      </c>
      <c r="S354" s="157">
        <f>[2]Ternopil!$H$352</f>
        <v>59</v>
      </c>
      <c r="T354" s="157">
        <f>[2]Ternopil!$I$352</f>
        <v>7161.8</v>
      </c>
      <c r="U354" s="157">
        <f>[2]Ternopil!$J$352</f>
        <v>1069.4000000000001</v>
      </c>
      <c r="V354" s="11"/>
      <c r="W354" s="36" t="s">
        <v>1421</v>
      </c>
      <c r="X354" s="36">
        <v>95.1</v>
      </c>
      <c r="Y354" s="36" t="s">
        <v>722</v>
      </c>
      <c r="Z354" s="157">
        <f>[3]Ternopil!$F$352</f>
        <v>13</v>
      </c>
      <c r="AA354" s="157">
        <f>[3]Ternopil!$G$352</f>
        <v>45</v>
      </c>
      <c r="AB354" s="157">
        <f>[3]Ternopil!$H$352</f>
        <v>42</v>
      </c>
      <c r="AC354" s="157">
        <f>[3]Ternopil!$I$352</f>
        <v>4570.5</v>
      </c>
      <c r="AD354" s="157">
        <f>[3]Ternopil!$J$352</f>
        <v>913</v>
      </c>
      <c r="AE354" s="11"/>
      <c r="AF354" s="37" t="s">
        <v>1421</v>
      </c>
      <c r="AG354" s="37">
        <v>95.1</v>
      </c>
      <c r="AH354" s="37" t="s">
        <v>722</v>
      </c>
      <c r="AI354" s="157">
        <f>[4]Ternopil!$F$352</f>
        <v>12</v>
      </c>
      <c r="AJ354" s="157">
        <f>[4]Ternopil!$G$352</f>
        <v>39</v>
      </c>
      <c r="AK354" s="157">
        <f>[4]Ternopil!$H$352</f>
        <v>37</v>
      </c>
      <c r="AL354" s="157">
        <f>[4]Ternopil!$I$352</f>
        <v>5099.3</v>
      </c>
      <c r="AM354" s="157">
        <f>[4]Ternopil!$J$352</f>
        <v>931.9</v>
      </c>
      <c r="AN354" s="11"/>
      <c r="AO354" s="11" t="s">
        <v>1421</v>
      </c>
      <c r="AP354" s="11">
        <v>95.1</v>
      </c>
      <c r="AQ354" s="11" t="s">
        <v>722</v>
      </c>
      <c r="AR354" s="157">
        <f>[5]Ternopil!$F$352</f>
        <v>10</v>
      </c>
      <c r="AS354" s="157">
        <f>[5]Ternopil!$G$352</f>
        <v>45</v>
      </c>
      <c r="AT354" s="157">
        <f>[5]Ternopil!$H$352</f>
        <v>41</v>
      </c>
      <c r="AU354" s="157">
        <f>[5]Ternopil!$I$352</f>
        <v>7191.2</v>
      </c>
      <c r="AV354" s="157">
        <f>[5]Ternopil!$J$352</f>
        <v>1228.9000000000001</v>
      </c>
      <c r="AW354" s="11"/>
      <c r="AX354" s="33" t="s">
        <v>1421</v>
      </c>
      <c r="AY354" s="33">
        <v>95.1</v>
      </c>
      <c r="AZ354" s="33" t="s">
        <v>722</v>
      </c>
      <c r="BA354" s="157">
        <f>[6]Ternopil!$F$352</f>
        <v>9</v>
      </c>
      <c r="BB354" s="157">
        <f>[6]Ternopil!$G$352</f>
        <v>36</v>
      </c>
      <c r="BC354" s="157">
        <f>[6]Ternopil!$H$352</f>
        <v>33</v>
      </c>
      <c r="BD354" s="157">
        <f>[6]Ternopil!$I$352</f>
        <v>6796.6</v>
      </c>
      <c r="BE354" s="157">
        <f>[6]Ternopil!$J$352</f>
        <v>1378.6</v>
      </c>
      <c r="BG354" s="2">
        <v>95.1</v>
      </c>
      <c r="BH354" s="2" t="s">
        <v>722</v>
      </c>
      <c r="BI354" s="1">
        <f t="shared" si="316"/>
        <v>13</v>
      </c>
      <c r="BJ354" s="1">
        <f t="shared" si="317"/>
        <v>14</v>
      </c>
      <c r="BK354" s="1">
        <f t="shared" si="318"/>
        <v>13</v>
      </c>
      <c r="BL354" s="1">
        <f t="shared" si="319"/>
        <v>12</v>
      </c>
      <c r="BM354" s="1">
        <f t="shared" si="320"/>
        <v>10</v>
      </c>
      <c r="BN354" s="1">
        <f t="shared" si="321"/>
        <v>9</v>
      </c>
      <c r="BP354" s="1">
        <f t="shared" si="322"/>
        <v>120</v>
      </c>
      <c r="BQ354" s="1">
        <f t="shared" si="323"/>
        <v>59</v>
      </c>
      <c r="BR354" s="1">
        <f t="shared" si="324"/>
        <v>42</v>
      </c>
      <c r="BS354" s="1">
        <f t="shared" si="325"/>
        <v>37</v>
      </c>
      <c r="BT354" s="1">
        <f t="shared" si="326"/>
        <v>41</v>
      </c>
      <c r="BU354" s="1">
        <f t="shared" si="327"/>
        <v>33</v>
      </c>
      <c r="BW354" s="40">
        <f t="shared" si="328"/>
        <v>1.4346859233399488E-3</v>
      </c>
      <c r="BX354" s="40">
        <f t="shared" si="329"/>
        <v>7.3100320898018855E-4</v>
      </c>
      <c r="BY354" s="40">
        <f t="shared" si="330"/>
        <v>5.3430356075158706E-4</v>
      </c>
      <c r="BZ354" s="40">
        <f t="shared" si="331"/>
        <v>5.1110619958006406E-4</v>
      </c>
      <c r="CA354" s="40">
        <f t="shared" si="332"/>
        <v>5.8985167388395749E-4</v>
      </c>
      <c r="CB354" s="40">
        <f t="shared" si="333"/>
        <v>4.6575303798004317E-4</v>
      </c>
      <c r="CD354" s="10">
        <f t="shared" si="334"/>
        <v>2245.1999999999998</v>
      </c>
      <c r="CE354" s="10">
        <f t="shared" si="335"/>
        <v>1069.4000000000001</v>
      </c>
      <c r="CF354" s="10">
        <f t="shared" si="336"/>
        <v>913</v>
      </c>
      <c r="CG354" s="10">
        <f t="shared" si="337"/>
        <v>931.9</v>
      </c>
      <c r="CH354" s="10">
        <f t="shared" si="338"/>
        <v>1228.9000000000001</v>
      </c>
      <c r="CI354" s="10">
        <f t="shared" si="339"/>
        <v>1378.6</v>
      </c>
      <c r="CK354" s="40">
        <f t="shared" si="340"/>
        <v>1.1242034513827071E-3</v>
      </c>
      <c r="CL354" s="40">
        <f t="shared" si="341"/>
        <v>5.1547547117152578E-4</v>
      </c>
      <c r="CM354" s="40">
        <f t="shared" si="342"/>
        <v>4.0954256607350279E-4</v>
      </c>
      <c r="CN354" s="40">
        <f t="shared" si="343"/>
        <v>3.5511758778252215E-4</v>
      </c>
      <c r="CO354" s="40">
        <f t="shared" si="344"/>
        <v>4.1256335830400844E-4</v>
      </c>
      <c r="CP354" s="40">
        <f t="shared" si="345"/>
        <v>3.1825653961091167E-4</v>
      </c>
      <c r="CR354" s="9">
        <f t="shared" si="346"/>
        <v>18.709999999999997</v>
      </c>
      <c r="CS354" s="9">
        <f t="shared" si="347"/>
        <v>18.125423728813562</v>
      </c>
      <c r="CT354" s="9">
        <f t="shared" si="348"/>
        <v>21.738095238095237</v>
      </c>
      <c r="CU354" s="9">
        <f t="shared" si="349"/>
        <v>25.186486486486487</v>
      </c>
      <c r="CV354" s="9">
        <f t="shared" si="350"/>
        <v>29.97317073170732</v>
      </c>
      <c r="CW354" s="9">
        <f t="shared" si="351"/>
        <v>41.775757575757574</v>
      </c>
      <c r="CY354" s="9">
        <f t="shared" si="352"/>
        <v>78.35885423379365</v>
      </c>
      <c r="CZ354" s="9">
        <f t="shared" si="353"/>
        <v>70.516170769025464</v>
      </c>
      <c r="DA354" s="9">
        <f t="shared" si="354"/>
        <v>76.649791646047234</v>
      </c>
      <c r="DB354" s="9">
        <f t="shared" si="355"/>
        <v>69.48019571554687</v>
      </c>
      <c r="DC354" s="9">
        <f t="shared" si="356"/>
        <v>69.943576761837377</v>
      </c>
      <c r="DD354" s="9">
        <f t="shared" si="357"/>
        <v>68.331607881975515</v>
      </c>
      <c r="DF354" s="9">
        <f>IF($A354=2,IF(ISNUMBER(CR354/Ukraine!CR354),100*CR354/Ukraine!CR354,""),"")</f>
        <v>36.457244122204735</v>
      </c>
      <c r="DG354" s="9">
        <f>IF($A354=2,IF(ISNUMBER(CS354/Ukraine!CS354),100*CS354/Ukraine!CS354,""),"")</f>
        <v>60.661977769551648</v>
      </c>
      <c r="DH354" s="9">
        <f>IF($A354=2,IF(ISNUMBER(CT354/Ukraine!CT354),100*CT354/Ukraine!CT354,""),"")</f>
        <v>54.018965415608932</v>
      </c>
      <c r="DI354" s="9">
        <f>IF($A354=2,IF(ISNUMBER(CU354/Ukraine!CU354),100*CU354/Ukraine!CU354,""),"")</f>
        <v>45.838378021530964</v>
      </c>
      <c r="DJ354" s="9">
        <f>IF($A354=2,IF(ISNUMBER(CV354/Ukraine!CV354),100*CV354/Ukraine!CV354,""),"")</f>
        <v>48.20695676267853</v>
      </c>
      <c r="DK354" s="9">
        <f>IF($A354=2,IF(ISNUMBER(CW354/Ukraine!CW354),100*CW354/Ukraine!CW354,""),"")</f>
        <v>42.692662935904892</v>
      </c>
      <c r="DM354" s="40">
        <f t="shared" si="358"/>
        <v>-0.5083333333333333</v>
      </c>
      <c r="DN354" s="40">
        <f t="shared" si="359"/>
        <v>-0.28813559322033899</v>
      </c>
      <c r="DO354" s="40">
        <f t="shared" si="360"/>
        <v>-0.11904761904761907</v>
      </c>
      <c r="DP354" s="40">
        <f t="shared" si="361"/>
        <v>0.10810810810810811</v>
      </c>
      <c r="DQ354" s="40">
        <f t="shared" si="362"/>
        <v>-0.19512195121951215</v>
      </c>
      <c r="DR354" s="40">
        <f t="shared" si="315"/>
        <v>-0.72499999999999998</v>
      </c>
      <c r="DT354" s="40">
        <f t="shared" si="363"/>
        <v>-3.1244055114186819E-2</v>
      </c>
      <c r="DU354" s="40">
        <f t="shared" si="364"/>
        <v>0.19931514779092829</v>
      </c>
      <c r="DV354" s="40">
        <f t="shared" si="365"/>
        <v>0.15863355140463575</v>
      </c>
      <c r="DW354" s="40">
        <f t="shared" si="366"/>
        <v>0.19004970176324809</v>
      </c>
      <c r="DX354" s="40">
        <f t="shared" si="367"/>
        <v>0.39377171503463293</v>
      </c>
      <c r="DY354" s="40">
        <f t="shared" si="368"/>
        <v>1.2328037186401701</v>
      </c>
    </row>
    <row r="355" spans="1:129" x14ac:dyDescent="0.2">
      <c r="A355" s="39">
        <f>'Industry selection'!C355</f>
        <v>2</v>
      </c>
      <c r="B355" s="2">
        <v>95.2</v>
      </c>
      <c r="C355" s="2" t="s">
        <v>724</v>
      </c>
      <c r="E355" s="30" t="s">
        <v>723</v>
      </c>
      <c r="F355" s="31">
        <v>95.2</v>
      </c>
      <c r="G355" s="32" t="s">
        <v>724</v>
      </c>
      <c r="H355" s="157">
        <f>[1]Ternopil!$F$353</f>
        <v>23</v>
      </c>
      <c r="I355" s="157">
        <f>[1]Ternopil!$G$353</f>
        <v>82</v>
      </c>
      <c r="J355" s="157">
        <f>[1]Ternopil!$H$353</f>
        <v>80</v>
      </c>
      <c r="K355" s="157">
        <f>[1]Ternopil!$I$353</f>
        <v>1280.4000000000001</v>
      </c>
      <c r="L355" s="157">
        <f>[1]Ternopil!$J$353</f>
        <v>1172.5</v>
      </c>
      <c r="M355" s="11"/>
      <c r="N355" s="33" t="s">
        <v>1076</v>
      </c>
      <c r="O355" s="36">
        <v>95.2</v>
      </c>
      <c r="P355" s="35" t="s">
        <v>724</v>
      </c>
      <c r="Q355" s="157">
        <f>[2]Ternopil!$F$353</f>
        <v>25</v>
      </c>
      <c r="R355" s="157">
        <f>[2]Ternopil!$G$353</f>
        <v>76</v>
      </c>
      <c r="S355" s="157">
        <f>[2]Ternopil!$H$353</f>
        <v>65</v>
      </c>
      <c r="T355" s="157">
        <f>[2]Ternopil!$I$353</f>
        <v>1098.7</v>
      </c>
      <c r="U355" s="157">
        <f>[2]Ternopil!$J$353</f>
        <v>684.4</v>
      </c>
      <c r="V355" s="11"/>
      <c r="W355" s="36" t="s">
        <v>1422</v>
      </c>
      <c r="X355" s="36">
        <v>95.2</v>
      </c>
      <c r="Y355" s="36" t="s">
        <v>724</v>
      </c>
      <c r="Z355" s="157">
        <f>[3]Ternopil!$F$353</f>
        <v>22</v>
      </c>
      <c r="AA355" s="157">
        <f>[3]Ternopil!$G$353</f>
        <v>64</v>
      </c>
      <c r="AB355" s="157">
        <f>[3]Ternopil!$H$353</f>
        <v>56</v>
      </c>
      <c r="AC355" s="157">
        <f>[3]Ternopil!$I$353</f>
        <v>1276.5999999999999</v>
      </c>
      <c r="AD355" s="157">
        <f>[3]Ternopil!$J$353</f>
        <v>630.5</v>
      </c>
      <c r="AE355" s="11"/>
      <c r="AF355" s="37" t="s">
        <v>1422</v>
      </c>
      <c r="AG355" s="37">
        <v>95.2</v>
      </c>
      <c r="AH355" s="37" t="s">
        <v>724</v>
      </c>
      <c r="AI355" s="157">
        <f>[4]Ternopil!$F$353</f>
        <v>20</v>
      </c>
      <c r="AJ355" s="157">
        <f>[4]Ternopil!$G$353</f>
        <v>54</v>
      </c>
      <c r="AK355" s="157">
        <f>[4]Ternopil!$H$353</f>
        <v>34</v>
      </c>
      <c r="AL355" s="157">
        <f>[4]Ternopil!$I$353</f>
        <v>940.4</v>
      </c>
      <c r="AM355" s="157">
        <f>[4]Ternopil!$J$353</f>
        <v>567.6</v>
      </c>
      <c r="AN355" s="11"/>
      <c r="AO355" s="11" t="s">
        <v>1422</v>
      </c>
      <c r="AP355" s="11">
        <v>95.2</v>
      </c>
      <c r="AQ355" s="11" t="s">
        <v>724</v>
      </c>
      <c r="AR355" s="157">
        <f>[5]Ternopil!$F$353</f>
        <v>17</v>
      </c>
      <c r="AS355" s="157">
        <f>[5]Ternopil!$G$353</f>
        <v>52</v>
      </c>
      <c r="AT355" s="157">
        <f>[5]Ternopil!$H$353</f>
        <v>44</v>
      </c>
      <c r="AU355" s="157">
        <f>[5]Ternopil!$I$353</f>
        <v>920.6</v>
      </c>
      <c r="AV355" s="157">
        <f>[5]Ternopil!$J$353</f>
        <v>799.4</v>
      </c>
      <c r="AW355" s="11"/>
      <c r="AX355" s="33" t="s">
        <v>1422</v>
      </c>
      <c r="AY355" s="33">
        <v>95.2</v>
      </c>
      <c r="AZ355" s="33" t="s">
        <v>724</v>
      </c>
      <c r="BA355" s="157">
        <f>[6]Ternopil!$F$353</f>
        <v>17</v>
      </c>
      <c r="BB355" s="157">
        <f>[6]Ternopil!$G$353</f>
        <v>25</v>
      </c>
      <c r="BC355" s="157">
        <f>[6]Ternopil!$H$353</f>
        <v>18</v>
      </c>
      <c r="BD355" s="157">
        <f>[6]Ternopil!$I$353</f>
        <v>766.1</v>
      </c>
      <c r="BE355" s="157">
        <f>[6]Ternopil!$J$353</f>
        <v>510.1</v>
      </c>
      <c r="BG355" s="2">
        <v>95.2</v>
      </c>
      <c r="BH355" s="2" t="s">
        <v>724</v>
      </c>
      <c r="BI355" s="1">
        <f t="shared" si="316"/>
        <v>23</v>
      </c>
      <c r="BJ355" s="1">
        <f t="shared" si="317"/>
        <v>25</v>
      </c>
      <c r="BK355" s="1">
        <f t="shared" si="318"/>
        <v>22</v>
      </c>
      <c r="BL355" s="1">
        <f t="shared" si="319"/>
        <v>20</v>
      </c>
      <c r="BM355" s="1">
        <f t="shared" si="320"/>
        <v>17</v>
      </c>
      <c r="BN355" s="1">
        <f t="shared" si="321"/>
        <v>17</v>
      </c>
      <c r="BP355" s="1">
        <f t="shared" si="322"/>
        <v>80</v>
      </c>
      <c r="BQ355" s="1">
        <f t="shared" si="323"/>
        <v>65</v>
      </c>
      <c r="BR355" s="1">
        <f t="shared" si="324"/>
        <v>56</v>
      </c>
      <c r="BS355" s="1">
        <f t="shared" si="325"/>
        <v>34</v>
      </c>
      <c r="BT355" s="1">
        <f t="shared" si="326"/>
        <v>44</v>
      </c>
      <c r="BU355" s="1">
        <f t="shared" si="327"/>
        <v>18</v>
      </c>
      <c r="BW355" s="40">
        <f t="shared" si="328"/>
        <v>9.5645728222663255E-4</v>
      </c>
      <c r="BX355" s="40">
        <f t="shared" si="329"/>
        <v>8.0534251836800435E-4</v>
      </c>
      <c r="BY355" s="40">
        <f t="shared" si="330"/>
        <v>7.1240474766878271E-4</v>
      </c>
      <c r="BZ355" s="40">
        <f t="shared" si="331"/>
        <v>4.6966515637086973E-4</v>
      </c>
      <c r="CA355" s="40">
        <f t="shared" si="332"/>
        <v>6.3301155246083245E-4</v>
      </c>
      <c r="CB355" s="40">
        <f t="shared" si="333"/>
        <v>2.540471116254781E-4</v>
      </c>
      <c r="CD355" s="10">
        <f t="shared" si="334"/>
        <v>1172.5</v>
      </c>
      <c r="CE355" s="10">
        <f t="shared" si="335"/>
        <v>684.4</v>
      </c>
      <c r="CF355" s="10">
        <f t="shared" si="336"/>
        <v>630.5</v>
      </c>
      <c r="CG355" s="10">
        <f t="shared" si="337"/>
        <v>567.6</v>
      </c>
      <c r="CH355" s="10">
        <f t="shared" si="338"/>
        <v>799.4</v>
      </c>
      <c r="CI355" s="10">
        <f t="shared" si="339"/>
        <v>510.1</v>
      </c>
      <c r="CK355" s="40">
        <f t="shared" si="340"/>
        <v>5.8708736270542681E-4</v>
      </c>
      <c r="CL355" s="40">
        <f t="shared" si="341"/>
        <v>3.2989658918065477E-4</v>
      </c>
      <c r="CM355" s="40">
        <f t="shared" si="342"/>
        <v>2.8282211162031055E-4</v>
      </c>
      <c r="CN355" s="40">
        <f t="shared" si="343"/>
        <v>2.1629439084167783E-4</v>
      </c>
      <c r="CO355" s="40">
        <f t="shared" si="344"/>
        <v>2.6837264922143731E-4</v>
      </c>
      <c r="CP355" s="40">
        <f t="shared" si="345"/>
        <v>1.17759075043904E-4</v>
      </c>
      <c r="CR355" s="9">
        <f t="shared" si="346"/>
        <v>14.65625</v>
      </c>
      <c r="CS355" s="9">
        <f t="shared" si="347"/>
        <v>10.529230769230768</v>
      </c>
      <c r="CT355" s="9">
        <f t="shared" si="348"/>
        <v>11.258928571428571</v>
      </c>
      <c r="CU355" s="9">
        <f t="shared" si="349"/>
        <v>16.694117647058825</v>
      </c>
      <c r="CV355" s="9">
        <f t="shared" si="350"/>
        <v>18.168181818181818</v>
      </c>
      <c r="CW355" s="9">
        <f t="shared" si="351"/>
        <v>28.338888888888889</v>
      </c>
      <c r="CY355" s="9">
        <f t="shared" si="352"/>
        <v>61.381451489259135</v>
      </c>
      <c r="CZ355" s="9">
        <f t="shared" si="353"/>
        <v>40.963513245168969</v>
      </c>
      <c r="DA355" s="9">
        <f t="shared" si="354"/>
        <v>39.699638800245985</v>
      </c>
      <c r="DB355" s="9">
        <f t="shared" si="355"/>
        <v>46.05289277003159</v>
      </c>
      <c r="DC355" s="9">
        <f t="shared" si="356"/>
        <v>42.396169260756558</v>
      </c>
      <c r="DD355" s="9">
        <f t="shared" si="357"/>
        <v>46.353243022698493</v>
      </c>
      <c r="DF355" s="9">
        <f>IF($A355=2,IF(ISNUMBER(CR355/Ukraine!CR355),100*CR355/Ukraine!CR355,""),"")</f>
        <v>78.576751389667407</v>
      </c>
      <c r="DG355" s="9">
        <f>IF($A355=2,IF(ISNUMBER(CS355/Ukraine!CS355),100*CS355/Ukraine!CS355,""),"")</f>
        <v>80.777303812420911</v>
      </c>
      <c r="DH355" s="9">
        <f>IF($A355=2,IF(ISNUMBER(CT355/Ukraine!CT355),100*CT355/Ukraine!CT355,""),"")</f>
        <v>65.735189105998913</v>
      </c>
      <c r="DI355" s="9">
        <f>IF($A355=2,IF(ISNUMBER(CU355/Ukraine!CU355),100*CU355/Ukraine!CU355,""),"")</f>
        <v>90.66662666113973</v>
      </c>
      <c r="DJ355" s="9">
        <f>IF($A355=2,IF(ISNUMBER(CV355/Ukraine!CV355),100*CV355/Ukraine!CV355,""),"")</f>
        <v>76.861465438427174</v>
      </c>
      <c r="DK355" s="9">
        <f>IF($A355=2,IF(ISNUMBER(CW355/Ukraine!CW355),100*CW355/Ukraine!CW355,""),"")</f>
        <v>74.774615336823629</v>
      </c>
      <c r="DM355" s="40">
        <f t="shared" si="358"/>
        <v>-0.1875</v>
      </c>
      <c r="DN355" s="40">
        <f t="shared" si="359"/>
        <v>-0.13846153846153841</v>
      </c>
      <c r="DO355" s="40">
        <f t="shared" si="360"/>
        <v>-0.3928571428571429</v>
      </c>
      <c r="DP355" s="40">
        <f t="shared" si="361"/>
        <v>0.29411764705882359</v>
      </c>
      <c r="DQ355" s="40">
        <f t="shared" si="362"/>
        <v>-0.59090909090909083</v>
      </c>
      <c r="DR355" s="40">
        <f t="shared" si="315"/>
        <v>-0.77500000000000002</v>
      </c>
      <c r="DT355" s="40">
        <f t="shared" si="363"/>
        <v>-0.28158766606527807</v>
      </c>
      <c r="DU355" s="40">
        <f t="shared" si="364"/>
        <v>6.930209985806135E-2</v>
      </c>
      <c r="DV355" s="40">
        <f t="shared" si="365"/>
        <v>0.48274478705042689</v>
      </c>
      <c r="DW355" s="40">
        <f t="shared" si="366"/>
        <v>8.8298417579601329E-2</v>
      </c>
      <c r="DX355" s="40">
        <f t="shared" si="367"/>
        <v>0.55980874544797476</v>
      </c>
      <c r="DY355" s="40">
        <f t="shared" si="368"/>
        <v>0.93357024401800515</v>
      </c>
    </row>
    <row r="356" spans="1:129" x14ac:dyDescent="0.2">
      <c r="A356" s="39">
        <f>'Industry selection'!C356</f>
        <v>2</v>
      </c>
      <c r="B356" s="2">
        <v>96</v>
      </c>
      <c r="C356" s="2" t="s">
        <v>726</v>
      </c>
      <c r="E356" s="30" t="s">
        <v>725</v>
      </c>
      <c r="F356" s="31">
        <v>96</v>
      </c>
      <c r="G356" s="32" t="s">
        <v>726</v>
      </c>
      <c r="H356" s="157">
        <f>[1]Ternopil!$F$354</f>
        <v>35</v>
      </c>
      <c r="I356" s="157">
        <f>[1]Ternopil!$G$354</f>
        <v>270</v>
      </c>
      <c r="J356" s="157">
        <f>[1]Ternopil!$H$354</f>
        <v>266</v>
      </c>
      <c r="K356" s="157">
        <f>[1]Ternopil!$I$354</f>
        <v>9625.2000000000007</v>
      </c>
      <c r="L356" s="157">
        <f>[1]Ternopil!$J$354</f>
        <v>4245.6000000000004</v>
      </c>
      <c r="M356" s="11"/>
      <c r="N356" s="33" t="s">
        <v>1077</v>
      </c>
      <c r="O356" s="36">
        <v>96</v>
      </c>
      <c r="P356" s="35" t="s">
        <v>726</v>
      </c>
      <c r="Q356" s="157">
        <f>[2]Ternopil!$F$354</f>
        <v>33</v>
      </c>
      <c r="R356" s="157">
        <f>[2]Ternopil!$G$354</f>
        <v>266</v>
      </c>
      <c r="S356" s="157">
        <f>[2]Ternopil!$H$354</f>
        <v>257</v>
      </c>
      <c r="T356" s="157">
        <f>[2]Ternopil!$I$354</f>
        <v>10465.9</v>
      </c>
      <c r="U356" s="157">
        <f>[2]Ternopil!$J$354</f>
        <v>4153.7</v>
      </c>
      <c r="V356" s="11"/>
      <c r="W356" s="36" t="s">
        <v>1423</v>
      </c>
      <c r="X356" s="36">
        <v>96</v>
      </c>
      <c r="Y356" s="36" t="s">
        <v>726</v>
      </c>
      <c r="Z356" s="157">
        <f>[3]Ternopil!$F$354</f>
        <v>31</v>
      </c>
      <c r="AA356" s="157">
        <f>[3]Ternopil!$G$354</f>
        <v>287</v>
      </c>
      <c r="AB356" s="157">
        <f>[3]Ternopil!$H$354</f>
        <v>273</v>
      </c>
      <c r="AC356" s="157">
        <f>[3]Ternopil!$I$354</f>
        <v>11225.8</v>
      </c>
      <c r="AD356" s="157">
        <f>[3]Ternopil!$J$354</f>
        <v>4618.3</v>
      </c>
      <c r="AE356" s="11"/>
      <c r="AF356" s="37" t="s">
        <v>1423</v>
      </c>
      <c r="AG356" s="37">
        <v>96</v>
      </c>
      <c r="AH356" s="37" t="s">
        <v>726</v>
      </c>
      <c r="AI356" s="157">
        <f>[4]Ternopil!$F$354</f>
        <v>33</v>
      </c>
      <c r="AJ356" s="157">
        <f>[4]Ternopil!$G$354</f>
        <v>254</v>
      </c>
      <c r="AK356" s="157">
        <f>[4]Ternopil!$H$354</f>
        <v>237</v>
      </c>
      <c r="AL356" s="157">
        <f>[4]Ternopil!$I$354</f>
        <v>11744.9</v>
      </c>
      <c r="AM356" s="157">
        <f>[4]Ternopil!$J$354</f>
        <v>4419.1000000000004</v>
      </c>
      <c r="AN356" s="11"/>
      <c r="AO356" s="11" t="s">
        <v>1423</v>
      </c>
      <c r="AP356" s="11">
        <v>96</v>
      </c>
      <c r="AQ356" s="11" t="s">
        <v>726</v>
      </c>
      <c r="AR356" s="157">
        <f>[5]Ternopil!$F$354</f>
        <v>25</v>
      </c>
      <c r="AS356" s="157">
        <f>[5]Ternopil!$G$354</f>
        <v>170</v>
      </c>
      <c r="AT356" s="157">
        <f>[5]Ternopil!$H$354</f>
        <v>153</v>
      </c>
      <c r="AU356" s="157">
        <f>[5]Ternopil!$I$354</f>
        <v>12662.9</v>
      </c>
      <c r="AV356" s="157">
        <f>[5]Ternopil!$J$354</f>
        <v>4270.2</v>
      </c>
      <c r="AW356" s="11"/>
      <c r="AX356" s="33" t="s">
        <v>1423</v>
      </c>
      <c r="AY356" s="33">
        <v>96</v>
      </c>
      <c r="AZ356" s="33" t="s">
        <v>726</v>
      </c>
      <c r="BA356" s="157">
        <f>[6]Ternopil!$F$354</f>
        <v>26</v>
      </c>
      <c r="BB356" s="157">
        <f>[6]Ternopil!$G$354</f>
        <v>156</v>
      </c>
      <c r="BC356" s="157">
        <f>[6]Ternopil!$H$354</f>
        <v>135</v>
      </c>
      <c r="BD356" s="157">
        <f>[6]Ternopil!$I$354</f>
        <v>14312.6</v>
      </c>
      <c r="BE356" s="157">
        <f>[6]Ternopil!$J$354</f>
        <v>6090.9</v>
      </c>
      <c r="BG356" s="2">
        <v>96</v>
      </c>
      <c r="BH356" s="2" t="s">
        <v>726</v>
      </c>
      <c r="BI356" s="1">
        <f t="shared" si="316"/>
        <v>35</v>
      </c>
      <c r="BJ356" s="1">
        <f t="shared" si="317"/>
        <v>33</v>
      </c>
      <c r="BK356" s="1">
        <f t="shared" si="318"/>
        <v>31</v>
      </c>
      <c r="BL356" s="1">
        <f t="shared" si="319"/>
        <v>33</v>
      </c>
      <c r="BM356" s="1">
        <f t="shared" si="320"/>
        <v>25</v>
      </c>
      <c r="BN356" s="1">
        <f t="shared" si="321"/>
        <v>26</v>
      </c>
      <c r="BP356" s="1">
        <f t="shared" si="322"/>
        <v>266</v>
      </c>
      <c r="BQ356" s="1">
        <f t="shared" si="323"/>
        <v>257</v>
      </c>
      <c r="BR356" s="1">
        <f t="shared" si="324"/>
        <v>273</v>
      </c>
      <c r="BS356" s="1">
        <f t="shared" si="325"/>
        <v>237</v>
      </c>
      <c r="BT356" s="1">
        <f t="shared" si="326"/>
        <v>153</v>
      </c>
      <c r="BU356" s="1">
        <f t="shared" si="327"/>
        <v>135</v>
      </c>
      <c r="BW356" s="40">
        <f t="shared" si="328"/>
        <v>3.180220463403553E-3</v>
      </c>
      <c r="BX356" s="40">
        <f t="shared" si="329"/>
        <v>3.1842004187781097E-3</v>
      </c>
      <c r="BY356" s="40">
        <f t="shared" si="330"/>
        <v>3.4729731448853154E-3</v>
      </c>
      <c r="BZ356" s="40">
        <f t="shared" si="331"/>
        <v>3.2738424135263567E-3</v>
      </c>
      <c r="CA356" s="40">
        <f t="shared" si="332"/>
        <v>2.2011538074206216E-3</v>
      </c>
      <c r="CB356" s="40">
        <f t="shared" si="333"/>
        <v>1.9053533371910859E-3</v>
      </c>
      <c r="CD356" s="10">
        <f t="shared" si="334"/>
        <v>4245.6000000000004</v>
      </c>
      <c r="CE356" s="10">
        <f t="shared" si="335"/>
        <v>4153.7</v>
      </c>
      <c r="CF356" s="10">
        <f t="shared" si="336"/>
        <v>4618.3</v>
      </c>
      <c r="CG356" s="10">
        <f t="shared" si="337"/>
        <v>4419.1000000000004</v>
      </c>
      <c r="CH356" s="10">
        <f t="shared" si="338"/>
        <v>4270.2</v>
      </c>
      <c r="CI356" s="10">
        <f t="shared" si="339"/>
        <v>6090.9</v>
      </c>
      <c r="CK356" s="40">
        <f t="shared" si="340"/>
        <v>2.1258320742875568E-3</v>
      </c>
      <c r="CL356" s="40">
        <f t="shared" si="341"/>
        <v>2.0021792262999499E-3</v>
      </c>
      <c r="CM356" s="40">
        <f t="shared" si="342"/>
        <v>2.0716215037209838E-3</v>
      </c>
      <c r="CN356" s="40">
        <f t="shared" si="343"/>
        <v>1.6839791095286443E-3</v>
      </c>
      <c r="CO356" s="40">
        <f t="shared" si="344"/>
        <v>1.4335812943524913E-3</v>
      </c>
      <c r="CP356" s="40">
        <f t="shared" si="345"/>
        <v>1.4061139976179471E-3</v>
      </c>
      <c r="CR356" s="9">
        <f t="shared" si="346"/>
        <v>15.960902255639098</v>
      </c>
      <c r="CS356" s="9">
        <f t="shared" si="347"/>
        <v>16.162256809338519</v>
      </c>
      <c r="CT356" s="9">
        <f t="shared" si="348"/>
        <v>16.916849816849819</v>
      </c>
      <c r="CU356" s="9">
        <f t="shared" si="349"/>
        <v>18.645991561181436</v>
      </c>
      <c r="CV356" s="9">
        <f t="shared" si="350"/>
        <v>27.909803921568628</v>
      </c>
      <c r="CW356" s="9">
        <f t="shared" si="351"/>
        <v>45.117777777777775</v>
      </c>
      <c r="CY356" s="9">
        <f t="shared" si="352"/>
        <v>66.845430961488645</v>
      </c>
      <c r="CZ356" s="9">
        <f t="shared" si="353"/>
        <v>62.878555460659626</v>
      </c>
      <c r="DA356" s="9">
        <f t="shared" si="354"/>
        <v>59.649799099998312</v>
      </c>
      <c r="DB356" s="9">
        <f t="shared" si="355"/>
        <v>51.437390589450473</v>
      </c>
      <c r="DC356" s="9">
        <f t="shared" si="356"/>
        <v>65.128628881795649</v>
      </c>
      <c r="DD356" s="9">
        <f t="shared" si="357"/>
        <v>73.798070424610657</v>
      </c>
      <c r="DF356" s="9">
        <f>IF($A356=2,IF(ISNUMBER(CR356/Ukraine!CR356),100*CR356/Ukraine!CR356,""),"")</f>
        <v>71.185361845152713</v>
      </c>
      <c r="DG356" s="9">
        <f>IF($A356=2,IF(ISNUMBER(CS356/Ukraine!CS356),100*CS356/Ukraine!CS356,""),"")</f>
        <v>79.912475372264282</v>
      </c>
      <c r="DH356" s="9">
        <f>IF($A356=2,IF(ISNUMBER(CT356/Ukraine!CT356),100*CT356/Ukraine!CT356,""),"")</f>
        <v>75.507242643069887</v>
      </c>
      <c r="DI356" s="9">
        <f>IF($A356=2,IF(ISNUMBER(CU356/Ukraine!CU356),100*CU356/Ukraine!CU356,""),"")</f>
        <v>71.402717641888856</v>
      </c>
      <c r="DJ356" s="9">
        <f>IF($A356=2,IF(ISNUMBER(CV356/Ukraine!CV356),100*CV356/Ukraine!CV356,""),"")</f>
        <v>86.794402498798505</v>
      </c>
      <c r="DK356" s="9">
        <f>IF($A356=2,IF(ISNUMBER(CW356/Ukraine!CW356),100*CW356/Ukraine!CW356,""),"")</f>
        <v>95.018552514609439</v>
      </c>
      <c r="DM356" s="40">
        <f t="shared" si="358"/>
        <v>-3.3834586466165439E-2</v>
      </c>
      <c r="DN356" s="40">
        <f t="shared" si="359"/>
        <v>6.2256809338521402E-2</v>
      </c>
      <c r="DO356" s="40">
        <f t="shared" si="360"/>
        <v>-0.13186813186813184</v>
      </c>
      <c r="DP356" s="40">
        <f t="shared" si="361"/>
        <v>-0.35443037974683544</v>
      </c>
      <c r="DQ356" s="40">
        <f t="shared" si="362"/>
        <v>-0.11764705882352944</v>
      </c>
      <c r="DR356" s="40">
        <f t="shared" si="315"/>
        <v>-0.49248120300751874</v>
      </c>
      <c r="DT356" s="40">
        <f t="shared" si="363"/>
        <v>1.2615486923885033E-2</v>
      </c>
      <c r="DU356" s="40">
        <f t="shared" si="364"/>
        <v>4.668859160035721E-2</v>
      </c>
      <c r="DV356" s="40">
        <f t="shared" si="365"/>
        <v>0.10221416889386381</v>
      </c>
      <c r="DW356" s="40">
        <f t="shared" si="366"/>
        <v>0.49682594406366998</v>
      </c>
      <c r="DX356" s="40">
        <f t="shared" si="367"/>
        <v>0.61655660156432934</v>
      </c>
      <c r="DY356" s="40">
        <f t="shared" si="368"/>
        <v>1.8267686284362368</v>
      </c>
    </row>
    <row r="1048576" spans="1:1" x14ac:dyDescent="0.2">
      <c r="A1048576" s="44">
        <v>1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62C0E-FB33-41CB-A6CA-A56E16478E01}">
  <dimension ref="A1:S356"/>
  <sheetViews>
    <sheetView zoomScale="85" zoomScaleNormal="85" workbookViewId="0">
      <pane xSplit="5" ySplit="4" topLeftCell="F5" activePane="bottomRight" state="frozen"/>
      <selection pane="topRight"/>
      <selection pane="bottomLeft"/>
      <selection pane="bottomRight"/>
    </sheetView>
  </sheetViews>
  <sheetFormatPr defaultColWidth="9.08984375" defaultRowHeight="10" x14ac:dyDescent="0.2"/>
  <cols>
    <col min="1" max="3" width="7.81640625" style="44" customWidth="1"/>
    <col min="4" max="4" width="6" style="1" customWidth="1"/>
    <col min="5" max="5" width="23" style="1" customWidth="1"/>
    <col min="6" max="16384" width="9.08984375" style="1"/>
  </cols>
  <sheetData>
    <row r="1" spans="1:19" s="42" customFormat="1" ht="30" x14ac:dyDescent="0.25">
      <c r="A1" s="134" t="s">
        <v>2136</v>
      </c>
      <c r="B1" s="136" t="s">
        <v>2137</v>
      </c>
      <c r="C1" s="44"/>
      <c r="E1" s="56"/>
      <c r="F1" s="3" t="s">
        <v>2</v>
      </c>
      <c r="G1" s="3" t="s">
        <v>2</v>
      </c>
      <c r="H1" s="3" t="s">
        <v>2</v>
      </c>
      <c r="I1" s="3" t="s">
        <v>2</v>
      </c>
      <c r="J1" s="3" t="s">
        <v>2</v>
      </c>
      <c r="K1" s="3" t="s">
        <v>2</v>
      </c>
      <c r="L1" s="1"/>
      <c r="M1" s="4" t="s">
        <v>4</v>
      </c>
      <c r="N1" s="4" t="s">
        <v>4</v>
      </c>
      <c r="O1" s="4" t="s">
        <v>4</v>
      </c>
      <c r="P1" s="4" t="s">
        <v>4</v>
      </c>
      <c r="Q1" s="4" t="s">
        <v>4</v>
      </c>
      <c r="R1" s="4" t="s">
        <v>4</v>
      </c>
      <c r="S1" s="1"/>
    </row>
    <row r="2" spans="1:19" ht="10.5" x14ac:dyDescent="0.25">
      <c r="F2" s="7">
        <v>2012</v>
      </c>
      <c r="G2" s="7">
        <v>2013</v>
      </c>
      <c r="H2" s="7">
        <v>2014</v>
      </c>
      <c r="I2" s="7">
        <v>2015</v>
      </c>
      <c r="J2" s="7">
        <v>2016</v>
      </c>
      <c r="K2" s="7">
        <v>2017</v>
      </c>
      <c r="M2" s="7">
        <v>2012</v>
      </c>
      <c r="N2" s="7">
        <v>2013</v>
      </c>
      <c r="O2" s="7">
        <v>2014</v>
      </c>
      <c r="P2" s="7">
        <v>2015</v>
      </c>
      <c r="Q2" s="7">
        <v>2016</v>
      </c>
      <c r="R2" s="7">
        <v>2017</v>
      </c>
    </row>
    <row r="3" spans="1:19" x14ac:dyDescent="0.2">
      <c r="C3" s="44">
        <f>COUNTIF(C5:C356,2)</f>
        <v>131</v>
      </c>
    </row>
    <row r="4" spans="1:19" ht="10.5" x14ac:dyDescent="0.25">
      <c r="F4" s="8">
        <f>REGION!H4</f>
        <v>4810</v>
      </c>
      <c r="G4" s="8">
        <f>REGION!Q4</f>
        <v>5234</v>
      </c>
      <c r="H4" s="8">
        <f>REGION!Z4</f>
        <v>5159</v>
      </c>
      <c r="I4" s="8">
        <f>REGION!AI4</f>
        <v>5096</v>
      </c>
      <c r="J4" s="8">
        <f>REGION!AR4</f>
        <v>4249</v>
      </c>
      <c r="K4" s="8">
        <f>REGION!BA4</f>
        <v>4710</v>
      </c>
      <c r="M4" s="8">
        <f>REGION!J4</f>
        <v>83642</v>
      </c>
      <c r="N4" s="8">
        <f>REGION!S4</f>
        <v>80711</v>
      </c>
      <c r="O4" s="8">
        <f>REGION!AB4</f>
        <v>78607</v>
      </c>
      <c r="P4" s="8">
        <f>REGION!AK4</f>
        <v>72392</v>
      </c>
      <c r="Q4" s="8">
        <f>REGION!AT4</f>
        <v>69509</v>
      </c>
      <c r="R4" s="8">
        <f>REGION!BC4</f>
        <v>70853</v>
      </c>
    </row>
    <row r="5" spans="1:19" x14ac:dyDescent="0.2">
      <c r="A5" s="161">
        <f>COUNTIF(M5:R5,"&lt;"&amp;1)+COUNTIF(M5:R5,"к")+COUNTIF(M5:R5,"#n/a")</f>
        <v>0</v>
      </c>
      <c r="B5" s="135">
        <f>IF(A5&lt;=3,2,1)</f>
        <v>2</v>
      </c>
      <c r="C5" s="162" t="str">
        <f>IF(COUNTIF(C6:C21,2)&gt;=1,"",B5)</f>
        <v/>
      </c>
      <c r="D5" s="2" t="s">
        <v>8</v>
      </c>
      <c r="E5" s="2" t="s">
        <v>9</v>
      </c>
      <c r="F5" s="10">
        <f>REGION!H5</f>
        <v>1102</v>
      </c>
      <c r="G5" s="10">
        <f>REGION!Q5</f>
        <v>1196</v>
      </c>
      <c r="H5" s="10">
        <f>REGION!Z5</f>
        <v>1181</v>
      </c>
      <c r="I5" s="10">
        <f>REGION!AI5</f>
        <v>1141</v>
      </c>
      <c r="J5" s="10">
        <f>REGION!AR5</f>
        <v>1000</v>
      </c>
      <c r="K5" s="10">
        <f>REGION!BA5</f>
        <v>1120</v>
      </c>
      <c r="M5" s="10">
        <f>REGION!J5</f>
        <v>14793</v>
      </c>
      <c r="N5" s="10">
        <f>REGION!S5</f>
        <v>14705</v>
      </c>
      <c r="O5" s="10">
        <f>REGION!AB5</f>
        <v>14562</v>
      </c>
      <c r="P5" s="10">
        <f>REGION!AK5</f>
        <v>12771</v>
      </c>
      <c r="Q5" s="10">
        <f>REGION!AT5</f>
        <v>13294</v>
      </c>
      <c r="R5" s="10">
        <f>REGION!BC5</f>
        <v>14132</v>
      </c>
    </row>
    <row r="6" spans="1:19" x14ac:dyDescent="0.2">
      <c r="A6" s="161">
        <f t="shared" ref="A6:A69" si="0">COUNTIF(M6:R6,"&lt;"&amp;1)+COUNTIF(M6:R6,"к")+COUNTIF(M6:R6,"#n/a")</f>
        <v>0</v>
      </c>
      <c r="B6" s="135">
        <f>IF(A6&lt;=3,2,1)</f>
        <v>2</v>
      </c>
      <c r="C6" s="163" t="str">
        <f>IF(COUNTIF(C7:C13,2)&gt;=1,"",B6)</f>
        <v/>
      </c>
      <c r="D6" s="2">
        <v>1</v>
      </c>
      <c r="E6" s="2" t="s">
        <v>11</v>
      </c>
      <c r="F6" s="10">
        <f>REGION!H6</f>
        <v>1075</v>
      </c>
      <c r="G6" s="10">
        <f>REGION!Q6</f>
        <v>1163</v>
      </c>
      <c r="H6" s="10">
        <f>REGION!Z6</f>
        <v>1148</v>
      </c>
      <c r="I6" s="10">
        <f>REGION!AI6</f>
        <v>1110</v>
      </c>
      <c r="J6" s="10">
        <f>REGION!AR6</f>
        <v>974</v>
      </c>
      <c r="K6" s="10">
        <f>REGION!BA6</f>
        <v>1095</v>
      </c>
      <c r="M6" s="10">
        <f>REGION!J6</f>
        <v>13547</v>
      </c>
      <c r="N6" s="10">
        <f>REGION!S6</f>
        <v>13437</v>
      </c>
      <c r="O6" s="10">
        <f>REGION!AB6</f>
        <v>13276</v>
      </c>
      <c r="P6" s="10">
        <f>REGION!AK6</f>
        <v>11351</v>
      </c>
      <c r="Q6" s="10">
        <f>REGION!AT6</f>
        <v>12035</v>
      </c>
      <c r="R6" s="10">
        <f>REGION!BC6</f>
        <v>12769</v>
      </c>
    </row>
    <row r="7" spans="1:19" x14ac:dyDescent="0.2">
      <c r="A7" s="161">
        <f t="shared" si="0"/>
        <v>0</v>
      </c>
      <c r="B7" s="135">
        <f t="shared" ref="B7:B70" si="1">IF(A7&lt;=3,2,1)</f>
        <v>2</v>
      </c>
      <c r="C7" s="135">
        <f t="shared" ref="C7:C69" si="2">B7</f>
        <v>2</v>
      </c>
      <c r="D7" s="2">
        <v>1.1000000000000001</v>
      </c>
      <c r="E7" s="2" t="s">
        <v>13</v>
      </c>
      <c r="F7" s="10">
        <f>REGION!H7</f>
        <v>930</v>
      </c>
      <c r="G7" s="10">
        <f>REGION!Q7</f>
        <v>1005</v>
      </c>
      <c r="H7" s="10">
        <f>REGION!Z7</f>
        <v>998</v>
      </c>
      <c r="I7" s="10">
        <f>REGION!AI7</f>
        <v>961</v>
      </c>
      <c r="J7" s="10">
        <f>REGION!AR7</f>
        <v>846</v>
      </c>
      <c r="K7" s="10">
        <f>REGION!BA7</f>
        <v>950</v>
      </c>
      <c r="M7" s="10">
        <f>REGION!J7</f>
        <v>10917</v>
      </c>
      <c r="N7" s="10">
        <f>REGION!S7</f>
        <v>10702</v>
      </c>
      <c r="O7" s="10">
        <f>REGION!AB7</f>
        <v>10249</v>
      </c>
      <c r="P7" s="10">
        <f>REGION!AK7</f>
        <v>9237</v>
      </c>
      <c r="Q7" s="10">
        <f>REGION!AT7</f>
        <v>10304</v>
      </c>
      <c r="R7" s="10">
        <f>REGION!BC7</f>
        <v>10631</v>
      </c>
    </row>
    <row r="8" spans="1:19" x14ac:dyDescent="0.2">
      <c r="A8" s="161">
        <f t="shared" si="0"/>
        <v>2</v>
      </c>
      <c r="B8" s="135">
        <f t="shared" si="1"/>
        <v>2</v>
      </c>
      <c r="C8" s="135">
        <f t="shared" si="2"/>
        <v>2</v>
      </c>
      <c r="D8" s="2">
        <v>1.2</v>
      </c>
      <c r="E8" s="2" t="s">
        <v>15</v>
      </c>
      <c r="F8" s="10">
        <f>REGION!H8</f>
        <v>28</v>
      </c>
      <c r="G8" s="10">
        <f>REGION!Q8</f>
        <v>35</v>
      </c>
      <c r="H8" s="10">
        <f>REGION!Z8</f>
        <v>37</v>
      </c>
      <c r="I8" s="10">
        <f>REGION!AI8</f>
        <v>39</v>
      </c>
      <c r="J8" s="10">
        <f>REGION!AR8</f>
        <v>33</v>
      </c>
      <c r="K8" s="10">
        <f>REGION!BA8</f>
        <v>42</v>
      </c>
      <c r="M8" s="10">
        <f>REGION!J8</f>
        <v>167</v>
      </c>
      <c r="N8" s="10">
        <f>REGION!S8</f>
        <v>143</v>
      </c>
      <c r="O8" s="10">
        <f>REGION!AB8</f>
        <v>156</v>
      </c>
      <c r="P8" s="10" t="str">
        <f>REGION!AK8</f>
        <v>к</v>
      </c>
      <c r="Q8" s="10">
        <f>REGION!AT8</f>
        <v>182</v>
      </c>
      <c r="R8" s="10" t="str">
        <f>REGION!BC8</f>
        <v>к</v>
      </c>
    </row>
    <row r="9" spans="1:19" x14ac:dyDescent="0.2">
      <c r="A9" s="161">
        <f t="shared" si="0"/>
        <v>4</v>
      </c>
      <c r="B9" s="135">
        <f t="shared" si="1"/>
        <v>1</v>
      </c>
      <c r="C9" s="135">
        <f t="shared" si="2"/>
        <v>1</v>
      </c>
      <c r="D9" s="2">
        <v>1.3</v>
      </c>
      <c r="E9" s="2" t="s">
        <v>17</v>
      </c>
      <c r="F9" s="10">
        <f>REGION!H9</f>
        <v>3</v>
      </c>
      <c r="G9" s="10">
        <f>REGION!Q9</f>
        <v>3</v>
      </c>
      <c r="H9" s="10">
        <f>REGION!Z9</f>
        <v>2</v>
      </c>
      <c r="I9" s="10">
        <f>REGION!AI9</f>
        <v>2</v>
      </c>
      <c r="J9" s="10">
        <f>REGION!AR9</f>
        <v>4</v>
      </c>
      <c r="K9" s="10">
        <f>REGION!BA9</f>
        <v>3</v>
      </c>
      <c r="M9" s="10" t="str">
        <f>REGION!J9</f>
        <v>к</v>
      </c>
      <c r="N9" s="10">
        <f>REGION!S9</f>
        <v>216</v>
      </c>
      <c r="O9" s="10" t="str">
        <f>REGION!AB9</f>
        <v>к</v>
      </c>
      <c r="P9" s="10" t="str">
        <f>REGION!AK9</f>
        <v>к</v>
      </c>
      <c r="Q9" s="10" t="str">
        <f>REGION!AT9</f>
        <v>к</v>
      </c>
      <c r="R9" s="10">
        <f>REGION!BC9</f>
        <v>14</v>
      </c>
    </row>
    <row r="10" spans="1:19" x14ac:dyDescent="0.2">
      <c r="A10" s="161">
        <f t="shared" si="0"/>
        <v>0</v>
      </c>
      <c r="B10" s="135">
        <f t="shared" si="1"/>
        <v>2</v>
      </c>
      <c r="C10" s="135">
        <f t="shared" si="2"/>
        <v>2</v>
      </c>
      <c r="D10" s="2">
        <v>1.4</v>
      </c>
      <c r="E10" s="2" t="s">
        <v>19</v>
      </c>
      <c r="F10" s="10">
        <f>REGION!H10</f>
        <v>51</v>
      </c>
      <c r="G10" s="10">
        <f>REGION!Q10</f>
        <v>58</v>
      </c>
      <c r="H10" s="10">
        <f>REGION!Z10</f>
        <v>54</v>
      </c>
      <c r="I10" s="10">
        <f>REGION!AI10</f>
        <v>59</v>
      </c>
      <c r="J10" s="10">
        <f>REGION!AR10</f>
        <v>52</v>
      </c>
      <c r="K10" s="10">
        <f>REGION!BA10</f>
        <v>51</v>
      </c>
      <c r="M10" s="10">
        <f>REGION!J10</f>
        <v>896</v>
      </c>
      <c r="N10" s="10">
        <f>REGION!S10</f>
        <v>804</v>
      </c>
      <c r="O10" s="10">
        <f>REGION!AB10</f>
        <v>953</v>
      </c>
      <c r="P10" s="10">
        <f>REGION!AK10</f>
        <v>1515</v>
      </c>
      <c r="Q10" s="10">
        <f>REGION!AT10</f>
        <v>913</v>
      </c>
      <c r="R10" s="10">
        <f>REGION!BC10</f>
        <v>741</v>
      </c>
    </row>
    <row r="11" spans="1:19" x14ac:dyDescent="0.2">
      <c r="A11" s="161">
        <f t="shared" si="0"/>
        <v>0</v>
      </c>
      <c r="B11" s="135">
        <f t="shared" si="1"/>
        <v>2</v>
      </c>
      <c r="C11" s="135">
        <f t="shared" si="2"/>
        <v>2</v>
      </c>
      <c r="D11" s="2">
        <v>1.5</v>
      </c>
      <c r="E11" s="2" t="s">
        <v>21</v>
      </c>
      <c r="F11" s="10">
        <f>REGION!H11</f>
        <v>39</v>
      </c>
      <c r="G11" s="10">
        <f>REGION!Q11</f>
        <v>42</v>
      </c>
      <c r="H11" s="10">
        <f>REGION!Z11</f>
        <v>37</v>
      </c>
      <c r="I11" s="10">
        <f>REGION!AI11</f>
        <v>33</v>
      </c>
      <c r="J11" s="10">
        <f>REGION!AR11</f>
        <v>26</v>
      </c>
      <c r="K11" s="10">
        <f>REGION!BA11</f>
        <v>31</v>
      </c>
      <c r="M11" s="10">
        <f>REGION!J11</f>
        <v>126</v>
      </c>
      <c r="N11" s="10">
        <f>REGION!S11</f>
        <v>101</v>
      </c>
      <c r="O11" s="10">
        <f>REGION!AB11</f>
        <v>259</v>
      </c>
      <c r="P11" s="10">
        <f>REGION!AK11</f>
        <v>232</v>
      </c>
      <c r="Q11" s="10">
        <f>REGION!AT11</f>
        <v>295</v>
      </c>
      <c r="R11" s="10">
        <f>REGION!BC11</f>
        <v>259</v>
      </c>
    </row>
    <row r="12" spans="1:19" x14ac:dyDescent="0.2">
      <c r="A12" s="161">
        <f t="shared" si="0"/>
        <v>0</v>
      </c>
      <c r="B12" s="135">
        <f t="shared" si="1"/>
        <v>2</v>
      </c>
      <c r="C12" s="135">
        <f t="shared" si="2"/>
        <v>2</v>
      </c>
      <c r="D12" s="2">
        <v>1.6</v>
      </c>
      <c r="E12" s="2" t="s">
        <v>23</v>
      </c>
      <c r="F12" s="10">
        <f>REGION!H12</f>
        <v>21</v>
      </c>
      <c r="G12" s="10">
        <f>REGION!Q12</f>
        <v>17</v>
      </c>
      <c r="H12" s="10">
        <f>REGION!Z12</f>
        <v>17</v>
      </c>
      <c r="I12" s="10">
        <f>REGION!AI12</f>
        <v>12</v>
      </c>
      <c r="J12" s="10">
        <f>REGION!AR12</f>
        <v>11</v>
      </c>
      <c r="K12" s="10">
        <f>REGION!BA12</f>
        <v>15</v>
      </c>
      <c r="M12" s="10">
        <f>REGION!J12</f>
        <v>1262</v>
      </c>
      <c r="N12" s="10">
        <f>REGION!S12</f>
        <v>1467</v>
      </c>
      <c r="O12" s="10">
        <f>REGION!AB12</f>
        <v>1500</v>
      </c>
      <c r="P12" s="10">
        <f>REGION!AK12</f>
        <v>60</v>
      </c>
      <c r="Q12" s="10">
        <f>REGION!AT12</f>
        <v>171</v>
      </c>
      <c r="R12" s="10">
        <f>REGION!BC12</f>
        <v>943</v>
      </c>
    </row>
    <row r="13" spans="1:19" x14ac:dyDescent="0.2">
      <c r="A13" s="161">
        <f t="shared" si="0"/>
        <v>4</v>
      </c>
      <c r="B13" s="135">
        <f t="shared" si="1"/>
        <v>1</v>
      </c>
      <c r="C13" s="135">
        <f t="shared" si="2"/>
        <v>1</v>
      </c>
      <c r="D13" s="2">
        <v>1.7</v>
      </c>
      <c r="E13" s="2" t="s">
        <v>25</v>
      </c>
      <c r="F13" s="10">
        <f>REGION!H13</f>
        <v>3</v>
      </c>
      <c r="G13" s="10">
        <f>REGION!Q13</f>
        <v>3</v>
      </c>
      <c r="H13" s="10">
        <f>REGION!Z13</f>
        <v>3</v>
      </c>
      <c r="I13" s="10">
        <f>REGION!AI13</f>
        <v>4</v>
      </c>
      <c r="J13" s="10">
        <f>REGION!AR13</f>
        <v>2</v>
      </c>
      <c r="K13" s="10">
        <f>REGION!BA13</f>
        <v>3</v>
      </c>
      <c r="M13" s="10" t="str">
        <f>REGION!J13</f>
        <v>к</v>
      </c>
      <c r="N13" s="10">
        <f>REGION!S13</f>
        <v>4</v>
      </c>
      <c r="O13" s="10" t="str">
        <f>REGION!AB13</f>
        <v>к</v>
      </c>
      <c r="P13" s="10">
        <f>REGION!AK13</f>
        <v>4</v>
      </c>
      <c r="Q13" s="10" t="str">
        <f>REGION!AT13</f>
        <v>к</v>
      </c>
      <c r="R13" s="10" t="str">
        <f>REGION!BC13</f>
        <v>к</v>
      </c>
    </row>
    <row r="14" spans="1:19" x14ac:dyDescent="0.2">
      <c r="A14" s="161">
        <f t="shared" si="0"/>
        <v>1</v>
      </c>
      <c r="B14" s="135">
        <f t="shared" si="1"/>
        <v>2</v>
      </c>
      <c r="C14" s="163" t="str">
        <f>IF(COUNTIF(C15:C18,2)&gt;=1,"",B14)</f>
        <v/>
      </c>
      <c r="D14" s="2">
        <v>2</v>
      </c>
      <c r="E14" s="2" t="s">
        <v>27</v>
      </c>
      <c r="F14" s="10">
        <f>REGION!H14</f>
        <v>19</v>
      </c>
      <c r="G14" s="10">
        <f>REGION!Q14</f>
        <v>24</v>
      </c>
      <c r="H14" s="10">
        <f>REGION!Z14</f>
        <v>24</v>
      </c>
      <c r="I14" s="10">
        <f>REGION!AI14</f>
        <v>23</v>
      </c>
      <c r="J14" s="10">
        <f>REGION!AR14</f>
        <v>19</v>
      </c>
      <c r="K14" s="10">
        <f>REGION!BA14</f>
        <v>19</v>
      </c>
      <c r="M14" s="10">
        <f>REGION!J14</f>
        <v>1188</v>
      </c>
      <c r="N14" s="10">
        <f>REGION!S14</f>
        <v>1224</v>
      </c>
      <c r="O14" s="10">
        <f>REGION!AB14</f>
        <v>1255</v>
      </c>
      <c r="P14" s="10" t="str">
        <f>REGION!AK14</f>
        <v>к</v>
      </c>
      <c r="Q14" s="10">
        <f>REGION!AT14</f>
        <v>1230</v>
      </c>
      <c r="R14" s="10">
        <f>REGION!BC14</f>
        <v>1336</v>
      </c>
    </row>
    <row r="15" spans="1:19" x14ac:dyDescent="0.2">
      <c r="A15" s="161">
        <f t="shared" si="0"/>
        <v>2</v>
      </c>
      <c r="B15" s="135">
        <f t="shared" si="1"/>
        <v>2</v>
      </c>
      <c r="C15" s="135">
        <f t="shared" si="2"/>
        <v>2</v>
      </c>
      <c r="D15" s="2">
        <v>2.1</v>
      </c>
      <c r="E15" s="2" t="s">
        <v>29</v>
      </c>
      <c r="F15" s="10">
        <f>REGION!H15</f>
        <v>6</v>
      </c>
      <c r="G15" s="10">
        <f>REGION!Q15</f>
        <v>7</v>
      </c>
      <c r="H15" s="10">
        <f>REGION!Z15</f>
        <v>6</v>
      </c>
      <c r="I15" s="10">
        <f>REGION!AI15</f>
        <v>8</v>
      </c>
      <c r="J15" s="10">
        <f>REGION!AR15</f>
        <v>6</v>
      </c>
      <c r="K15" s="10">
        <f>REGION!BA15</f>
        <v>6</v>
      </c>
      <c r="M15" s="10">
        <f>REGION!J15</f>
        <v>302</v>
      </c>
      <c r="N15" s="10">
        <f>REGION!S15</f>
        <v>310</v>
      </c>
      <c r="O15" s="10" t="str">
        <f>REGION!AB15</f>
        <v>к</v>
      </c>
      <c r="P15" s="10">
        <f>REGION!AK15</f>
        <v>371</v>
      </c>
      <c r="Q15" s="10">
        <f>REGION!AT15</f>
        <v>325</v>
      </c>
      <c r="R15" s="10" t="str">
        <f>REGION!BC15</f>
        <v>к</v>
      </c>
    </row>
    <row r="16" spans="1:19" x14ac:dyDescent="0.2">
      <c r="A16" s="161">
        <f t="shared" si="0"/>
        <v>0</v>
      </c>
      <c r="B16" s="135">
        <f t="shared" si="1"/>
        <v>2</v>
      </c>
      <c r="C16" s="135">
        <f t="shared" si="2"/>
        <v>2</v>
      </c>
      <c r="D16" s="2">
        <v>2.2000000000000002</v>
      </c>
      <c r="E16" s="2" t="s">
        <v>31</v>
      </c>
      <c r="F16" s="10">
        <f>REGION!H16</f>
        <v>10</v>
      </c>
      <c r="G16" s="10">
        <f>REGION!Q16</f>
        <v>13</v>
      </c>
      <c r="H16" s="10">
        <f>REGION!Z16</f>
        <v>14</v>
      </c>
      <c r="I16" s="10">
        <f>REGION!AI16</f>
        <v>12</v>
      </c>
      <c r="J16" s="10">
        <f>REGION!AR16</f>
        <v>10</v>
      </c>
      <c r="K16" s="10">
        <f>REGION!BA16</f>
        <v>9</v>
      </c>
      <c r="M16" s="10">
        <f>REGION!J16</f>
        <v>823</v>
      </c>
      <c r="N16" s="10">
        <f>REGION!S16</f>
        <v>843</v>
      </c>
      <c r="O16" s="10">
        <f>REGION!AB16</f>
        <v>842</v>
      </c>
      <c r="P16" s="10">
        <f>REGION!AK16</f>
        <v>939</v>
      </c>
      <c r="Q16" s="10">
        <f>REGION!AT16</f>
        <v>876</v>
      </c>
      <c r="R16" s="10">
        <f>REGION!BC16</f>
        <v>884</v>
      </c>
    </row>
    <row r="17" spans="1:18" x14ac:dyDescent="0.2">
      <c r="A17" s="161">
        <f t="shared" si="0"/>
        <v>6</v>
      </c>
      <c r="B17" s="135">
        <f t="shared" si="1"/>
        <v>1</v>
      </c>
      <c r="C17" s="135">
        <f t="shared" si="2"/>
        <v>1</v>
      </c>
      <c r="D17" s="2">
        <v>2.2999999999999998</v>
      </c>
      <c r="E17" s="2" t="s">
        <v>33</v>
      </c>
      <c r="F17" s="10" t="e">
        <f>REGION!H17</f>
        <v>#N/A</v>
      </c>
      <c r="G17" s="10" t="e">
        <f>REGION!Q17</f>
        <v>#N/A</v>
      </c>
      <c r="H17" s="10" t="e">
        <f>REGION!Z17</f>
        <v>#N/A</v>
      </c>
      <c r="I17" s="10" t="e">
        <f>REGION!AI17</f>
        <v>#N/A</v>
      </c>
      <c r="J17" s="10" t="e">
        <f>REGION!AR17</f>
        <v>#N/A</v>
      </c>
      <c r="K17" s="10" t="e">
        <f>REGION!BA17</f>
        <v>#N/A</v>
      </c>
      <c r="M17" s="10" t="e">
        <f>REGION!J17</f>
        <v>#N/A</v>
      </c>
      <c r="N17" s="10" t="e">
        <f>REGION!S17</f>
        <v>#N/A</v>
      </c>
      <c r="O17" s="10" t="e">
        <f>REGION!AB17</f>
        <v>#N/A</v>
      </c>
      <c r="P17" s="10" t="e">
        <f>REGION!AK17</f>
        <v>#N/A</v>
      </c>
      <c r="Q17" s="10" t="e">
        <f>REGION!AT17</f>
        <v>#N/A</v>
      </c>
      <c r="R17" s="10" t="e">
        <f>REGION!BC17</f>
        <v>#N/A</v>
      </c>
    </row>
    <row r="18" spans="1:18" x14ac:dyDescent="0.2">
      <c r="A18" s="161">
        <f t="shared" si="0"/>
        <v>3</v>
      </c>
      <c r="B18" s="135">
        <f t="shared" si="1"/>
        <v>2</v>
      </c>
      <c r="C18" s="135">
        <f t="shared" si="2"/>
        <v>2</v>
      </c>
      <c r="D18" s="2">
        <v>2.4</v>
      </c>
      <c r="E18" s="2" t="s">
        <v>35</v>
      </c>
      <c r="F18" s="10">
        <f>REGION!H18</f>
        <v>3</v>
      </c>
      <c r="G18" s="10">
        <f>REGION!Q18</f>
        <v>4</v>
      </c>
      <c r="H18" s="10">
        <f>REGION!Z18</f>
        <v>4</v>
      </c>
      <c r="I18" s="10">
        <f>REGION!AI18</f>
        <v>3</v>
      </c>
      <c r="J18" s="10">
        <f>REGION!AR18</f>
        <v>3</v>
      </c>
      <c r="K18" s="10">
        <f>REGION!BA18</f>
        <v>4</v>
      </c>
      <c r="M18" s="10">
        <f>REGION!J18</f>
        <v>63</v>
      </c>
      <c r="N18" s="10">
        <f>REGION!S18</f>
        <v>71</v>
      </c>
      <c r="O18" s="10" t="str">
        <f>REGION!AB18</f>
        <v>к</v>
      </c>
      <c r="P18" s="10" t="str">
        <f>REGION!AK18</f>
        <v>к</v>
      </c>
      <c r="Q18" s="10">
        <f>REGION!AT18</f>
        <v>29</v>
      </c>
      <c r="R18" s="10" t="str">
        <f>REGION!BC18</f>
        <v>к</v>
      </c>
    </row>
    <row r="19" spans="1:18" x14ac:dyDescent="0.2">
      <c r="A19" s="161">
        <f t="shared" si="0"/>
        <v>2</v>
      </c>
      <c r="B19" s="135">
        <f t="shared" si="1"/>
        <v>2</v>
      </c>
      <c r="C19" s="163">
        <f>IF(COUNTIF(C20:C21,2)&gt;=1,"",A19)</f>
        <v>2</v>
      </c>
      <c r="D19" s="2">
        <v>3</v>
      </c>
      <c r="E19" s="2" t="s">
        <v>37</v>
      </c>
      <c r="F19" s="10">
        <f>REGION!H19</f>
        <v>8</v>
      </c>
      <c r="G19" s="10">
        <f>REGION!Q19</f>
        <v>9</v>
      </c>
      <c r="H19" s="10">
        <f>REGION!Z19</f>
        <v>9</v>
      </c>
      <c r="I19" s="10">
        <f>REGION!AI19</f>
        <v>8</v>
      </c>
      <c r="J19" s="10">
        <f>REGION!AR19</f>
        <v>7</v>
      </c>
      <c r="K19" s="10">
        <f>REGION!BA19</f>
        <v>6</v>
      </c>
      <c r="M19" s="10">
        <f>REGION!J19</f>
        <v>58</v>
      </c>
      <c r="N19" s="10">
        <f>REGION!S19</f>
        <v>44</v>
      </c>
      <c r="O19" s="10" t="str">
        <f>REGION!AB19</f>
        <v>к</v>
      </c>
      <c r="P19" s="10" t="str">
        <f>REGION!AK19</f>
        <v>к</v>
      </c>
      <c r="Q19" s="10">
        <f>REGION!AT19</f>
        <v>29</v>
      </c>
      <c r="R19" s="10">
        <f>REGION!BC19</f>
        <v>27</v>
      </c>
    </row>
    <row r="20" spans="1:18" x14ac:dyDescent="0.2">
      <c r="A20" s="161">
        <f t="shared" si="0"/>
        <v>5</v>
      </c>
      <c r="B20" s="135">
        <f t="shared" si="1"/>
        <v>1</v>
      </c>
      <c r="C20" s="135">
        <f t="shared" si="2"/>
        <v>1</v>
      </c>
      <c r="D20" s="2">
        <v>3.1</v>
      </c>
      <c r="E20" s="2" t="s">
        <v>39</v>
      </c>
      <c r="F20" s="10">
        <f>REGION!H20</f>
        <v>3</v>
      </c>
      <c r="G20" s="10">
        <f>REGION!Q20</f>
        <v>3</v>
      </c>
      <c r="H20" s="10">
        <f>REGION!Z20</f>
        <v>3</v>
      </c>
      <c r="I20" s="10">
        <f>REGION!AI20</f>
        <v>2</v>
      </c>
      <c r="J20" s="10">
        <f>REGION!AR20</f>
        <v>2</v>
      </c>
      <c r="K20" s="10">
        <f>REGION!BA20</f>
        <v>2</v>
      </c>
      <c r="M20" s="10" t="str">
        <f>REGION!J20</f>
        <v>к</v>
      </c>
      <c r="N20" s="10">
        <f>REGION!S20</f>
        <v>17</v>
      </c>
      <c r="O20" s="10" t="str">
        <f>REGION!AB20</f>
        <v>к</v>
      </c>
      <c r="P20" s="10" t="str">
        <f>REGION!AK20</f>
        <v>к</v>
      </c>
      <c r="Q20" s="10" t="str">
        <f>REGION!AT20</f>
        <v>к</v>
      </c>
      <c r="R20" s="10" t="str">
        <f>REGION!BC20</f>
        <v>к</v>
      </c>
    </row>
    <row r="21" spans="1:18" x14ac:dyDescent="0.2">
      <c r="A21" s="161">
        <f t="shared" si="0"/>
        <v>4</v>
      </c>
      <c r="B21" s="135">
        <f t="shared" si="1"/>
        <v>1</v>
      </c>
      <c r="C21" s="135">
        <f t="shared" si="2"/>
        <v>1</v>
      </c>
      <c r="D21" s="2">
        <v>3.2</v>
      </c>
      <c r="E21" s="2" t="s">
        <v>41</v>
      </c>
      <c r="F21" s="10">
        <f>REGION!H21</f>
        <v>5</v>
      </c>
      <c r="G21" s="10">
        <f>REGION!Q21</f>
        <v>6</v>
      </c>
      <c r="H21" s="10">
        <f>REGION!Z21</f>
        <v>6</v>
      </c>
      <c r="I21" s="10">
        <f>REGION!AI21</f>
        <v>6</v>
      </c>
      <c r="J21" s="10">
        <f>REGION!AR21</f>
        <v>5</v>
      </c>
      <c r="K21" s="10">
        <f>REGION!BA21</f>
        <v>4</v>
      </c>
      <c r="M21" s="10" t="str">
        <f>REGION!J21</f>
        <v>к</v>
      </c>
      <c r="N21" s="10">
        <f>REGION!S21</f>
        <v>27</v>
      </c>
      <c r="O21" s="10" t="str">
        <f>REGION!AB21</f>
        <v>к</v>
      </c>
      <c r="P21" s="10">
        <f>REGION!AK21</f>
        <v>21</v>
      </c>
      <c r="Q21" s="10" t="str">
        <f>REGION!AT21</f>
        <v>к</v>
      </c>
      <c r="R21" s="10" t="str">
        <f>REGION!BC21</f>
        <v>к</v>
      </c>
    </row>
    <row r="22" spans="1:18" x14ac:dyDescent="0.2">
      <c r="A22" s="161">
        <f t="shared" si="0"/>
        <v>1</v>
      </c>
      <c r="B22" s="135">
        <f t="shared" si="1"/>
        <v>2</v>
      </c>
      <c r="C22" s="137"/>
      <c r="D22" s="2" t="s">
        <v>747</v>
      </c>
      <c r="E22" s="2" t="s">
        <v>44</v>
      </c>
      <c r="F22" s="10" t="e">
        <f>REGION!H22</f>
        <v>#N/A</v>
      </c>
      <c r="G22" s="10">
        <f>REGION!Q22</f>
        <v>917</v>
      </c>
      <c r="H22" s="10">
        <f>REGION!Z22</f>
        <v>890</v>
      </c>
      <c r="I22" s="10">
        <f>REGION!AI22</f>
        <v>883</v>
      </c>
      <c r="J22" s="10">
        <f>REGION!AR22</f>
        <v>735</v>
      </c>
      <c r="K22" s="10">
        <f>REGION!BA22</f>
        <v>793</v>
      </c>
      <c r="M22" s="10" t="e">
        <f>REGION!J22</f>
        <v>#N/A</v>
      </c>
      <c r="N22" s="10">
        <f>REGION!S22</f>
        <v>33806</v>
      </c>
      <c r="O22" s="10">
        <f>REGION!AB22</f>
        <v>32983</v>
      </c>
      <c r="P22" s="10">
        <f>REGION!AK22</f>
        <v>30429</v>
      </c>
      <c r="Q22" s="10">
        <f>REGION!AT22</f>
        <v>29987</v>
      </c>
      <c r="R22" s="10">
        <f>REGION!BC22</f>
        <v>30921</v>
      </c>
    </row>
    <row r="23" spans="1:18" x14ac:dyDescent="0.2">
      <c r="A23" s="161">
        <f t="shared" si="0"/>
        <v>0</v>
      </c>
      <c r="B23" s="135">
        <f t="shared" si="1"/>
        <v>2</v>
      </c>
      <c r="C23" s="162">
        <f>IF(COUNTIF(C24:C38,2)&gt;=1,"",B23)</f>
        <v>2</v>
      </c>
      <c r="D23" s="2" t="s">
        <v>46</v>
      </c>
      <c r="E23" s="2" t="s">
        <v>47</v>
      </c>
      <c r="F23" s="10">
        <f>REGION!H23</f>
        <v>47</v>
      </c>
      <c r="G23" s="10">
        <f>REGION!Q23</f>
        <v>51</v>
      </c>
      <c r="H23" s="10">
        <f>REGION!Z23</f>
        <v>51</v>
      </c>
      <c r="I23" s="10">
        <f>REGION!AI23</f>
        <v>52</v>
      </c>
      <c r="J23" s="10">
        <f>REGION!AR23</f>
        <v>42</v>
      </c>
      <c r="K23" s="10">
        <f>REGION!BA23</f>
        <v>49</v>
      </c>
      <c r="M23" s="10">
        <f>REGION!J23</f>
        <v>1214</v>
      </c>
      <c r="N23" s="10">
        <f>REGION!S23</f>
        <v>1096</v>
      </c>
      <c r="O23" s="10">
        <f>REGION!AB23</f>
        <v>1023</v>
      </c>
      <c r="P23" s="10">
        <f>REGION!AK23</f>
        <v>1081</v>
      </c>
      <c r="Q23" s="10">
        <f>REGION!AT23</f>
        <v>1137</v>
      </c>
      <c r="R23" s="10">
        <f>REGION!BC23</f>
        <v>1186</v>
      </c>
    </row>
    <row r="24" spans="1:18" x14ac:dyDescent="0.2">
      <c r="A24" s="161">
        <f t="shared" si="0"/>
        <v>6</v>
      </c>
      <c r="B24" s="135">
        <f t="shared" si="1"/>
        <v>1</v>
      </c>
      <c r="C24" s="163">
        <f>IF(COUNTIF(C25:C26,2)&gt;=1,"",B24)</f>
        <v>1</v>
      </c>
      <c r="D24" s="2">
        <v>5</v>
      </c>
      <c r="E24" s="2" t="s">
        <v>49</v>
      </c>
      <c r="F24" s="10" t="e">
        <f>REGION!H24</f>
        <v>#N/A</v>
      </c>
      <c r="G24" s="10" t="e">
        <f>REGION!Q24</f>
        <v>#N/A</v>
      </c>
      <c r="H24" s="10" t="e">
        <f>REGION!Z24</f>
        <v>#N/A</v>
      </c>
      <c r="I24" s="10" t="e">
        <f>REGION!AI24</f>
        <v>#N/A</v>
      </c>
      <c r="J24" s="10" t="e">
        <f>REGION!AR24</f>
        <v>#N/A</v>
      </c>
      <c r="K24" s="10" t="e">
        <f>REGION!BA24</f>
        <v>#N/A</v>
      </c>
      <c r="M24" s="10" t="e">
        <f>REGION!J24</f>
        <v>#N/A</v>
      </c>
      <c r="N24" s="10" t="e">
        <f>REGION!S24</f>
        <v>#N/A</v>
      </c>
      <c r="O24" s="10" t="e">
        <f>REGION!AB24</f>
        <v>#N/A</v>
      </c>
      <c r="P24" s="10" t="e">
        <f>REGION!AK24</f>
        <v>#N/A</v>
      </c>
      <c r="Q24" s="10" t="e">
        <f>REGION!AT24</f>
        <v>#N/A</v>
      </c>
      <c r="R24" s="10" t="e">
        <f>REGION!BC24</f>
        <v>#N/A</v>
      </c>
    </row>
    <row r="25" spans="1:18" x14ac:dyDescent="0.2">
      <c r="A25" s="161">
        <f t="shared" si="0"/>
        <v>6</v>
      </c>
      <c r="B25" s="135">
        <f t="shared" si="1"/>
        <v>1</v>
      </c>
      <c r="C25" s="135">
        <f t="shared" si="2"/>
        <v>1</v>
      </c>
      <c r="D25" s="2">
        <v>5.0999999999999996</v>
      </c>
      <c r="E25" s="2" t="s">
        <v>51</v>
      </c>
      <c r="F25" s="10" t="e">
        <f>REGION!H25</f>
        <v>#N/A</v>
      </c>
      <c r="G25" s="10" t="e">
        <f>REGION!Q25</f>
        <v>#N/A</v>
      </c>
      <c r="H25" s="10" t="e">
        <f>REGION!Z25</f>
        <v>#N/A</v>
      </c>
      <c r="I25" s="10" t="e">
        <f>REGION!AI25</f>
        <v>#N/A</v>
      </c>
      <c r="J25" s="10" t="e">
        <f>REGION!AR25</f>
        <v>#N/A</v>
      </c>
      <c r="K25" s="10" t="e">
        <f>REGION!BA25</f>
        <v>#N/A</v>
      </c>
      <c r="M25" s="10" t="e">
        <f>REGION!J25</f>
        <v>#N/A</v>
      </c>
      <c r="N25" s="10" t="e">
        <f>REGION!S25</f>
        <v>#N/A</v>
      </c>
      <c r="O25" s="10" t="e">
        <f>REGION!AB25</f>
        <v>#N/A</v>
      </c>
      <c r="P25" s="10" t="e">
        <f>REGION!AK25</f>
        <v>#N/A</v>
      </c>
      <c r="Q25" s="10" t="e">
        <f>REGION!AT25</f>
        <v>#N/A</v>
      </c>
      <c r="R25" s="10" t="e">
        <f>REGION!BC25</f>
        <v>#N/A</v>
      </c>
    </row>
    <row r="26" spans="1:18" x14ac:dyDescent="0.2">
      <c r="A26" s="161">
        <f t="shared" si="0"/>
        <v>6</v>
      </c>
      <c r="B26" s="135">
        <f t="shared" si="1"/>
        <v>1</v>
      </c>
      <c r="C26" s="135">
        <f t="shared" si="2"/>
        <v>1</v>
      </c>
      <c r="D26" s="2">
        <v>5.2</v>
      </c>
      <c r="E26" s="2" t="s">
        <v>53</v>
      </c>
      <c r="F26" s="10" t="e">
        <f>REGION!H26</f>
        <v>#N/A</v>
      </c>
      <c r="G26" s="10" t="e">
        <f>REGION!Q26</f>
        <v>#N/A</v>
      </c>
      <c r="H26" s="10" t="e">
        <f>REGION!Z26</f>
        <v>#N/A</v>
      </c>
      <c r="I26" s="10" t="e">
        <f>REGION!AI26</f>
        <v>#N/A</v>
      </c>
      <c r="J26" s="10" t="e">
        <f>REGION!AR26</f>
        <v>#N/A</v>
      </c>
      <c r="K26" s="10" t="e">
        <f>REGION!BA26</f>
        <v>#N/A</v>
      </c>
      <c r="M26" s="10" t="e">
        <f>REGION!J26</f>
        <v>#N/A</v>
      </c>
      <c r="N26" s="10" t="e">
        <f>REGION!S26</f>
        <v>#N/A</v>
      </c>
      <c r="O26" s="10" t="e">
        <f>REGION!AB26</f>
        <v>#N/A</v>
      </c>
      <c r="P26" s="10" t="e">
        <f>REGION!AK26</f>
        <v>#N/A</v>
      </c>
      <c r="Q26" s="10" t="e">
        <f>REGION!AT26</f>
        <v>#N/A</v>
      </c>
      <c r="R26" s="10" t="e">
        <f>REGION!BC26</f>
        <v>#N/A</v>
      </c>
    </row>
    <row r="27" spans="1:18" x14ac:dyDescent="0.2">
      <c r="A27" s="161">
        <f t="shared" si="0"/>
        <v>6</v>
      </c>
      <c r="B27" s="135">
        <f t="shared" si="1"/>
        <v>1</v>
      </c>
      <c r="C27" s="163">
        <f>IF(COUNTIF(C28:C29,2)&gt;=1,"",B27)</f>
        <v>1</v>
      </c>
      <c r="D27" s="2">
        <v>6</v>
      </c>
      <c r="E27" s="2" t="s">
        <v>55</v>
      </c>
      <c r="F27" s="10" t="e">
        <f>REGION!H27</f>
        <v>#N/A</v>
      </c>
      <c r="G27" s="10" t="e">
        <f>REGION!Q27</f>
        <v>#N/A</v>
      </c>
      <c r="H27" s="10" t="e">
        <f>REGION!Z27</f>
        <v>#N/A</v>
      </c>
      <c r="I27" s="10" t="e">
        <f>REGION!AI27</f>
        <v>#N/A</v>
      </c>
      <c r="J27" s="10" t="e">
        <f>REGION!AR27</f>
        <v>#N/A</v>
      </c>
      <c r="K27" s="10" t="e">
        <f>REGION!BA27</f>
        <v>#N/A</v>
      </c>
      <c r="M27" s="10" t="e">
        <f>REGION!J27</f>
        <v>#N/A</v>
      </c>
      <c r="N27" s="10" t="e">
        <f>REGION!S27</f>
        <v>#N/A</v>
      </c>
      <c r="O27" s="10" t="e">
        <f>REGION!AB27</f>
        <v>#N/A</v>
      </c>
      <c r="P27" s="10" t="e">
        <f>REGION!AK27</f>
        <v>#N/A</v>
      </c>
      <c r="Q27" s="10" t="e">
        <f>REGION!AT27</f>
        <v>#N/A</v>
      </c>
      <c r="R27" s="10" t="e">
        <f>REGION!BC27</f>
        <v>#N/A</v>
      </c>
    </row>
    <row r="28" spans="1:18" x14ac:dyDescent="0.2">
      <c r="A28" s="161">
        <f t="shared" si="0"/>
        <v>6</v>
      </c>
      <c r="B28" s="135">
        <f t="shared" si="1"/>
        <v>1</v>
      </c>
      <c r="C28" s="135">
        <f t="shared" si="2"/>
        <v>1</v>
      </c>
      <c r="D28" s="2">
        <v>6.1</v>
      </c>
      <c r="E28" s="2" t="s">
        <v>57</v>
      </c>
      <c r="F28" s="10" t="e">
        <f>REGION!H28</f>
        <v>#N/A</v>
      </c>
      <c r="G28" s="10" t="e">
        <f>REGION!Q28</f>
        <v>#N/A</v>
      </c>
      <c r="H28" s="10" t="e">
        <f>REGION!Z28</f>
        <v>#N/A</v>
      </c>
      <c r="I28" s="10" t="e">
        <f>REGION!AI28</f>
        <v>#N/A</v>
      </c>
      <c r="J28" s="10" t="e">
        <f>REGION!AR28</f>
        <v>#N/A</v>
      </c>
      <c r="K28" s="10" t="e">
        <f>REGION!BA28</f>
        <v>#N/A</v>
      </c>
      <c r="M28" s="10" t="e">
        <f>REGION!J28</f>
        <v>#N/A</v>
      </c>
      <c r="N28" s="10" t="e">
        <f>REGION!S28</f>
        <v>#N/A</v>
      </c>
      <c r="O28" s="10" t="e">
        <f>REGION!AB28</f>
        <v>#N/A</v>
      </c>
      <c r="P28" s="10" t="e">
        <f>REGION!AK28</f>
        <v>#N/A</v>
      </c>
      <c r="Q28" s="10" t="e">
        <f>REGION!AT28</f>
        <v>#N/A</v>
      </c>
      <c r="R28" s="10" t="e">
        <f>REGION!BC28</f>
        <v>#N/A</v>
      </c>
    </row>
    <row r="29" spans="1:18" x14ac:dyDescent="0.2">
      <c r="A29" s="161">
        <f t="shared" si="0"/>
        <v>6</v>
      </c>
      <c r="B29" s="135">
        <f t="shared" si="1"/>
        <v>1</v>
      </c>
      <c r="C29" s="135">
        <f t="shared" si="2"/>
        <v>1</v>
      </c>
      <c r="D29" s="2">
        <v>6.2</v>
      </c>
      <c r="E29" s="2" t="s">
        <v>59</v>
      </c>
      <c r="F29" s="10" t="e">
        <f>REGION!H29</f>
        <v>#N/A</v>
      </c>
      <c r="G29" s="10" t="e">
        <f>REGION!Q29</f>
        <v>#N/A</v>
      </c>
      <c r="H29" s="10" t="e">
        <f>REGION!Z29</f>
        <v>#N/A</v>
      </c>
      <c r="I29" s="10" t="e">
        <f>REGION!AI29</f>
        <v>#N/A</v>
      </c>
      <c r="J29" s="10" t="e">
        <f>REGION!AR29</f>
        <v>#N/A</v>
      </c>
      <c r="K29" s="10" t="e">
        <f>REGION!BA29</f>
        <v>#N/A</v>
      </c>
      <c r="M29" s="10" t="e">
        <f>REGION!J29</f>
        <v>#N/A</v>
      </c>
      <c r="N29" s="10" t="e">
        <f>REGION!S29</f>
        <v>#N/A</v>
      </c>
      <c r="O29" s="10" t="e">
        <f>REGION!AB29</f>
        <v>#N/A</v>
      </c>
      <c r="P29" s="10" t="e">
        <f>REGION!AK29</f>
        <v>#N/A</v>
      </c>
      <c r="Q29" s="10" t="e">
        <f>REGION!AT29</f>
        <v>#N/A</v>
      </c>
      <c r="R29" s="10" t="e">
        <f>REGION!BC29</f>
        <v>#N/A</v>
      </c>
    </row>
    <row r="30" spans="1:18" x14ac:dyDescent="0.2">
      <c r="A30" s="161">
        <f t="shared" si="0"/>
        <v>6</v>
      </c>
      <c r="B30" s="135">
        <f t="shared" si="1"/>
        <v>1</v>
      </c>
      <c r="C30" s="163">
        <f>IF(COUNTIF(C31:C32,2)&gt;=1,"",B30)</f>
        <v>1</v>
      </c>
      <c r="D30" s="2">
        <v>7</v>
      </c>
      <c r="E30" s="2" t="s">
        <v>61</v>
      </c>
      <c r="F30" s="10" t="e">
        <f>REGION!H30</f>
        <v>#N/A</v>
      </c>
      <c r="G30" s="10" t="e">
        <f>REGION!Q30</f>
        <v>#N/A</v>
      </c>
      <c r="H30" s="10" t="e">
        <f>REGION!Z30</f>
        <v>#N/A</v>
      </c>
      <c r="I30" s="10" t="e">
        <f>REGION!AI30</f>
        <v>#N/A</v>
      </c>
      <c r="J30" s="10" t="e">
        <f>REGION!AR30</f>
        <v>#N/A</v>
      </c>
      <c r="K30" s="10" t="e">
        <f>REGION!BA30</f>
        <v>#N/A</v>
      </c>
      <c r="M30" s="10" t="e">
        <f>REGION!J30</f>
        <v>#N/A</v>
      </c>
      <c r="N30" s="10" t="e">
        <f>REGION!S30</f>
        <v>#N/A</v>
      </c>
      <c r="O30" s="10" t="e">
        <f>REGION!AB30</f>
        <v>#N/A</v>
      </c>
      <c r="P30" s="10" t="e">
        <f>REGION!AK30</f>
        <v>#N/A</v>
      </c>
      <c r="Q30" s="10" t="e">
        <f>REGION!AT30</f>
        <v>#N/A</v>
      </c>
      <c r="R30" s="10" t="e">
        <f>REGION!BC30</f>
        <v>#N/A</v>
      </c>
    </row>
    <row r="31" spans="1:18" x14ac:dyDescent="0.2">
      <c r="A31" s="161">
        <f t="shared" si="0"/>
        <v>6</v>
      </c>
      <c r="B31" s="135">
        <f t="shared" si="1"/>
        <v>1</v>
      </c>
      <c r="C31" s="135">
        <f t="shared" si="2"/>
        <v>1</v>
      </c>
      <c r="D31" s="2">
        <v>7.1</v>
      </c>
      <c r="E31" s="2" t="s">
        <v>63</v>
      </c>
      <c r="F31" s="10" t="e">
        <f>REGION!H31</f>
        <v>#N/A</v>
      </c>
      <c r="G31" s="10" t="e">
        <f>REGION!Q31</f>
        <v>#N/A</v>
      </c>
      <c r="H31" s="10" t="e">
        <f>REGION!Z31</f>
        <v>#N/A</v>
      </c>
      <c r="I31" s="10" t="e">
        <f>REGION!AI31</f>
        <v>#N/A</v>
      </c>
      <c r="J31" s="10" t="e">
        <f>REGION!AR31</f>
        <v>#N/A</v>
      </c>
      <c r="K31" s="10" t="e">
        <f>REGION!BA31</f>
        <v>#N/A</v>
      </c>
      <c r="M31" s="10" t="e">
        <f>REGION!J31</f>
        <v>#N/A</v>
      </c>
      <c r="N31" s="10" t="e">
        <f>REGION!S31</f>
        <v>#N/A</v>
      </c>
      <c r="O31" s="10" t="e">
        <f>REGION!AB31</f>
        <v>#N/A</v>
      </c>
      <c r="P31" s="10" t="e">
        <f>REGION!AK31</f>
        <v>#N/A</v>
      </c>
      <c r="Q31" s="10" t="e">
        <f>REGION!AT31</f>
        <v>#N/A</v>
      </c>
      <c r="R31" s="10" t="e">
        <f>REGION!BC31</f>
        <v>#N/A</v>
      </c>
    </row>
    <row r="32" spans="1:18" x14ac:dyDescent="0.2">
      <c r="A32" s="161">
        <f t="shared" si="0"/>
        <v>6</v>
      </c>
      <c r="B32" s="135">
        <f t="shared" si="1"/>
        <v>1</v>
      </c>
      <c r="C32" s="135">
        <f t="shared" si="2"/>
        <v>1</v>
      </c>
      <c r="D32" s="2">
        <v>7.2</v>
      </c>
      <c r="E32" s="2" t="s">
        <v>65</v>
      </c>
      <c r="F32" s="10" t="e">
        <f>REGION!H32</f>
        <v>#N/A</v>
      </c>
      <c r="G32" s="10" t="e">
        <f>REGION!Q32</f>
        <v>#N/A</v>
      </c>
      <c r="H32" s="10" t="e">
        <f>REGION!Z32</f>
        <v>#N/A</v>
      </c>
      <c r="I32" s="10" t="e">
        <f>REGION!AI32</f>
        <v>#N/A</v>
      </c>
      <c r="J32" s="10" t="e">
        <f>REGION!AR32</f>
        <v>#N/A</v>
      </c>
      <c r="K32" s="10" t="e">
        <f>REGION!BA32</f>
        <v>#N/A</v>
      </c>
      <c r="M32" s="10" t="e">
        <f>REGION!J32</f>
        <v>#N/A</v>
      </c>
      <c r="N32" s="10" t="e">
        <f>REGION!S32</f>
        <v>#N/A</v>
      </c>
      <c r="O32" s="10" t="e">
        <f>REGION!AB32</f>
        <v>#N/A</v>
      </c>
      <c r="P32" s="10" t="e">
        <f>REGION!AK32</f>
        <v>#N/A</v>
      </c>
      <c r="Q32" s="10" t="e">
        <f>REGION!AT32</f>
        <v>#N/A</v>
      </c>
      <c r="R32" s="10" t="e">
        <f>REGION!BC32</f>
        <v>#N/A</v>
      </c>
    </row>
    <row r="33" spans="1:18" x14ac:dyDescent="0.2">
      <c r="A33" s="161">
        <f t="shared" si="0"/>
        <v>4</v>
      </c>
      <c r="B33" s="135">
        <f t="shared" si="1"/>
        <v>1</v>
      </c>
      <c r="C33" s="163">
        <f>IF(COUNTIF(C34:C35,2)&gt;=1,"",B33)</f>
        <v>1</v>
      </c>
      <c r="D33" s="2">
        <v>8</v>
      </c>
      <c r="E33" s="2" t="s">
        <v>67</v>
      </c>
      <c r="F33" s="10">
        <f>REGION!H33</f>
        <v>38</v>
      </c>
      <c r="G33" s="10">
        <f>REGION!Q33</f>
        <v>46</v>
      </c>
      <c r="H33" s="10">
        <f>REGION!Z33</f>
        <v>48</v>
      </c>
      <c r="I33" s="10">
        <f>REGION!AI33</f>
        <v>50</v>
      </c>
      <c r="J33" s="10">
        <f>REGION!AR33</f>
        <v>40</v>
      </c>
      <c r="K33" s="10">
        <f>REGION!BA33</f>
        <v>47</v>
      </c>
      <c r="M33" s="10">
        <f>REGION!J33</f>
        <v>1056</v>
      </c>
      <c r="N33" s="10">
        <f>REGION!S33</f>
        <v>942</v>
      </c>
      <c r="O33" s="10" t="str">
        <f>REGION!AB33</f>
        <v>к</v>
      </c>
      <c r="P33" s="10" t="str">
        <f>REGION!AK33</f>
        <v>к</v>
      </c>
      <c r="Q33" s="10" t="str">
        <f>REGION!AT33</f>
        <v>к</v>
      </c>
      <c r="R33" s="10" t="str">
        <f>REGION!BC33</f>
        <v>к</v>
      </c>
    </row>
    <row r="34" spans="1:18" x14ac:dyDescent="0.2">
      <c r="A34" s="161">
        <f t="shared" si="0"/>
        <v>5</v>
      </c>
      <c r="B34" s="135">
        <f t="shared" si="1"/>
        <v>1</v>
      </c>
      <c r="C34" s="135">
        <f t="shared" si="2"/>
        <v>1</v>
      </c>
      <c r="D34" s="2">
        <v>8.1</v>
      </c>
      <c r="E34" s="2" t="s">
        <v>69</v>
      </c>
      <c r="F34" s="10">
        <f>REGION!H34</f>
        <v>37</v>
      </c>
      <c r="G34" s="10">
        <f>REGION!Q34</f>
        <v>45</v>
      </c>
      <c r="H34" s="10">
        <f>REGION!Z34</f>
        <v>48</v>
      </c>
      <c r="I34" s="10">
        <f>REGION!AI34</f>
        <v>50</v>
      </c>
      <c r="J34" s="10">
        <f>REGION!AR34</f>
        <v>40</v>
      </c>
      <c r="K34" s="10">
        <f>REGION!BA34</f>
        <v>46</v>
      </c>
      <c r="M34" s="10" t="str">
        <f>REGION!J34</f>
        <v>к</v>
      </c>
      <c r="N34" s="10" t="str">
        <f>REGION!S34</f>
        <v>к</v>
      </c>
      <c r="O34" s="10" t="str">
        <f>REGION!AB34</f>
        <v>к</v>
      </c>
      <c r="P34" s="10" t="str">
        <f>REGION!AK34</f>
        <v>к</v>
      </c>
      <c r="Q34" s="10" t="str">
        <f>REGION!AT34</f>
        <v>к</v>
      </c>
      <c r="R34" s="10">
        <f>REGION!BC34</f>
        <v>1054</v>
      </c>
    </row>
    <row r="35" spans="1:18" x14ac:dyDescent="0.2">
      <c r="A35" s="161">
        <f t="shared" si="0"/>
        <v>6</v>
      </c>
      <c r="B35" s="135">
        <f t="shared" si="1"/>
        <v>1</v>
      </c>
      <c r="C35" s="135">
        <f t="shared" si="2"/>
        <v>1</v>
      </c>
      <c r="D35" s="2">
        <v>8.9</v>
      </c>
      <c r="E35" s="2" t="s">
        <v>71</v>
      </c>
      <c r="F35" s="10">
        <f>REGION!H35</f>
        <v>1</v>
      </c>
      <c r="G35" s="10">
        <f>REGION!Q35</f>
        <v>1</v>
      </c>
      <c r="H35" s="10" t="e">
        <f>REGION!Z35</f>
        <v>#N/A</v>
      </c>
      <c r="I35" s="10" t="e">
        <f>REGION!AI35</f>
        <v>#N/A</v>
      </c>
      <c r="J35" s="10" t="e">
        <f>REGION!AR35</f>
        <v>#N/A</v>
      </c>
      <c r="K35" s="10">
        <f>REGION!BA35</f>
        <v>1</v>
      </c>
      <c r="M35" s="10" t="str">
        <f>REGION!J35</f>
        <v>к</v>
      </c>
      <c r="N35" s="10" t="str">
        <f>REGION!S35</f>
        <v>к</v>
      </c>
      <c r="O35" s="10" t="e">
        <f>REGION!AB35</f>
        <v>#N/A</v>
      </c>
      <c r="P35" s="10" t="e">
        <f>REGION!AK35</f>
        <v>#N/A</v>
      </c>
      <c r="Q35" s="10" t="e">
        <f>REGION!AT35</f>
        <v>#N/A</v>
      </c>
      <c r="R35" s="10" t="str">
        <f>REGION!BC35</f>
        <v>к</v>
      </c>
    </row>
    <row r="36" spans="1:18" x14ac:dyDescent="0.2">
      <c r="A36" s="161">
        <f t="shared" si="0"/>
        <v>4</v>
      </c>
      <c r="B36" s="135">
        <f t="shared" si="1"/>
        <v>1</v>
      </c>
      <c r="C36" s="163">
        <f>IF(COUNTIF(C37:C38,2)&gt;=1,"",B36)</f>
        <v>1</v>
      </c>
      <c r="D36" s="2">
        <v>9</v>
      </c>
      <c r="E36" s="2" t="s">
        <v>73</v>
      </c>
      <c r="F36" s="10">
        <f>REGION!H36</f>
        <v>9</v>
      </c>
      <c r="G36" s="10">
        <f>REGION!Q36</f>
        <v>5</v>
      </c>
      <c r="H36" s="10">
        <f>REGION!Z36</f>
        <v>3</v>
      </c>
      <c r="I36" s="10">
        <f>REGION!AI36</f>
        <v>2</v>
      </c>
      <c r="J36" s="10">
        <f>REGION!AR36</f>
        <v>2</v>
      </c>
      <c r="K36" s="10">
        <f>REGION!BA36</f>
        <v>2</v>
      </c>
      <c r="M36" s="10">
        <f>REGION!J36</f>
        <v>158</v>
      </c>
      <c r="N36" s="10">
        <f>REGION!S36</f>
        <v>154</v>
      </c>
      <c r="O36" s="10" t="str">
        <f>REGION!AB36</f>
        <v>к</v>
      </c>
      <c r="P36" s="10" t="str">
        <f>REGION!AK36</f>
        <v>к</v>
      </c>
      <c r="Q36" s="10" t="str">
        <f>REGION!AT36</f>
        <v>к</v>
      </c>
      <c r="R36" s="10" t="str">
        <f>REGION!BC36</f>
        <v>к</v>
      </c>
    </row>
    <row r="37" spans="1:18" x14ac:dyDescent="0.2">
      <c r="A37" s="161">
        <f t="shared" si="0"/>
        <v>6</v>
      </c>
      <c r="B37" s="135">
        <f t="shared" si="1"/>
        <v>1</v>
      </c>
      <c r="C37" s="135">
        <f t="shared" si="2"/>
        <v>1</v>
      </c>
      <c r="D37" s="2">
        <v>9.1</v>
      </c>
      <c r="E37" s="2" t="s">
        <v>75</v>
      </c>
      <c r="F37" s="10" t="e">
        <f>REGION!H37</f>
        <v>#N/A</v>
      </c>
      <c r="G37" s="10" t="e">
        <f>REGION!Q37</f>
        <v>#N/A</v>
      </c>
      <c r="H37" s="10" t="e">
        <f>REGION!Z37</f>
        <v>#N/A</v>
      </c>
      <c r="I37" s="10" t="e">
        <f>REGION!AI37</f>
        <v>#N/A</v>
      </c>
      <c r="J37" s="10" t="e">
        <f>REGION!AR37</f>
        <v>#N/A</v>
      </c>
      <c r="K37" s="10" t="e">
        <f>REGION!BA37</f>
        <v>#N/A</v>
      </c>
      <c r="M37" s="10" t="e">
        <f>REGION!J37</f>
        <v>#N/A</v>
      </c>
      <c r="N37" s="10" t="e">
        <f>REGION!S37</f>
        <v>#N/A</v>
      </c>
      <c r="O37" s="10" t="e">
        <f>REGION!AB37</f>
        <v>#N/A</v>
      </c>
      <c r="P37" s="10" t="e">
        <f>REGION!AK37</f>
        <v>#N/A</v>
      </c>
      <c r="Q37" s="10" t="e">
        <f>REGION!AT37</f>
        <v>#N/A</v>
      </c>
      <c r="R37" s="10" t="e">
        <f>REGION!BC37</f>
        <v>#N/A</v>
      </c>
    </row>
    <row r="38" spans="1:18" x14ac:dyDescent="0.2">
      <c r="A38" s="161">
        <f t="shared" si="0"/>
        <v>4</v>
      </c>
      <c r="B38" s="135">
        <f t="shared" si="1"/>
        <v>1</v>
      </c>
      <c r="C38" s="135">
        <f t="shared" si="2"/>
        <v>1</v>
      </c>
      <c r="D38" s="2">
        <v>9.9</v>
      </c>
      <c r="E38" s="2" t="s">
        <v>77</v>
      </c>
      <c r="F38" s="10">
        <f>REGION!H38</f>
        <v>9</v>
      </c>
      <c r="G38" s="10">
        <f>REGION!Q38</f>
        <v>5</v>
      </c>
      <c r="H38" s="10">
        <f>REGION!Z38</f>
        <v>3</v>
      </c>
      <c r="I38" s="10">
        <f>REGION!AI38</f>
        <v>2</v>
      </c>
      <c r="J38" s="10">
        <f>REGION!AR38</f>
        <v>2</v>
      </c>
      <c r="K38" s="10">
        <f>REGION!BA38</f>
        <v>2</v>
      </c>
      <c r="M38" s="10">
        <f>REGION!J38</f>
        <v>158</v>
      </c>
      <c r="N38" s="10">
        <f>REGION!S38</f>
        <v>154</v>
      </c>
      <c r="O38" s="10" t="str">
        <f>REGION!AB38</f>
        <v>к</v>
      </c>
      <c r="P38" s="10" t="str">
        <f>REGION!AK38</f>
        <v>к</v>
      </c>
      <c r="Q38" s="10" t="str">
        <f>REGION!AT38</f>
        <v>к</v>
      </c>
      <c r="R38" s="10" t="str">
        <f>REGION!BC38</f>
        <v>к</v>
      </c>
    </row>
    <row r="39" spans="1:18" x14ac:dyDescent="0.2">
      <c r="A39" s="161">
        <f t="shared" si="0"/>
        <v>0</v>
      </c>
      <c r="B39" s="135">
        <f t="shared" si="1"/>
        <v>2</v>
      </c>
      <c r="C39" s="162" t="str">
        <f>IF(COUNTIF(C40:C155,2)&gt;=1,"",B39)</f>
        <v/>
      </c>
      <c r="D39" s="2" t="s">
        <v>79</v>
      </c>
      <c r="E39" s="2" t="s">
        <v>80</v>
      </c>
      <c r="F39" s="10">
        <f>REGION!H39</f>
        <v>666</v>
      </c>
      <c r="G39" s="10">
        <f>REGION!Q39</f>
        <v>747</v>
      </c>
      <c r="H39" s="10">
        <f>REGION!Z39</f>
        <v>726</v>
      </c>
      <c r="I39" s="10">
        <f>REGION!AI39</f>
        <v>711</v>
      </c>
      <c r="J39" s="10">
        <f>REGION!AR39</f>
        <v>580</v>
      </c>
      <c r="K39" s="10">
        <f>REGION!BA39</f>
        <v>613</v>
      </c>
      <c r="M39" s="10">
        <f>REGION!J39</f>
        <v>25636</v>
      </c>
      <c r="N39" s="10">
        <f>REGION!S39</f>
        <v>25222</v>
      </c>
      <c r="O39" s="10">
        <f>REGION!AB39</f>
        <v>24590</v>
      </c>
      <c r="P39" s="10">
        <f>REGION!AK39</f>
        <v>22213</v>
      </c>
      <c r="Q39" s="10">
        <f>REGION!AT39</f>
        <v>21930</v>
      </c>
      <c r="R39" s="10">
        <f>REGION!BC39</f>
        <v>23064</v>
      </c>
    </row>
    <row r="40" spans="1:18" x14ac:dyDescent="0.2">
      <c r="A40" s="161">
        <f t="shared" si="0"/>
        <v>0</v>
      </c>
      <c r="B40" s="135">
        <f t="shared" si="1"/>
        <v>2</v>
      </c>
      <c r="C40" s="163" t="str">
        <f>IF(COUNTIF(C41:C49,2)&gt;=1,"",B40)</f>
        <v/>
      </c>
      <c r="D40" s="2">
        <v>10</v>
      </c>
      <c r="E40" s="2" t="s">
        <v>82</v>
      </c>
      <c r="F40" s="10">
        <f>REGION!H40</f>
        <v>159</v>
      </c>
      <c r="G40" s="10">
        <f>REGION!Q40</f>
        <v>178</v>
      </c>
      <c r="H40" s="10">
        <f>REGION!Z40</f>
        <v>180</v>
      </c>
      <c r="I40" s="10">
        <f>REGION!AI40</f>
        <v>185</v>
      </c>
      <c r="J40" s="10">
        <f>REGION!AR40</f>
        <v>140</v>
      </c>
      <c r="K40" s="10">
        <f>REGION!BA40</f>
        <v>147</v>
      </c>
      <c r="M40" s="10">
        <f>REGION!J40</f>
        <v>10124</v>
      </c>
      <c r="N40" s="10">
        <f>REGION!S40</f>
        <v>9119</v>
      </c>
      <c r="O40" s="10">
        <f>REGION!AB40</f>
        <v>9084</v>
      </c>
      <c r="P40" s="10">
        <f>REGION!AK40</f>
        <v>8312</v>
      </c>
      <c r="Q40" s="10">
        <f>REGION!AT40</f>
        <v>7053</v>
      </c>
      <c r="R40" s="10">
        <f>REGION!BC40</f>
        <v>7126</v>
      </c>
    </row>
    <row r="41" spans="1:18" x14ac:dyDescent="0.2">
      <c r="A41" s="161">
        <f t="shared" si="0"/>
        <v>0</v>
      </c>
      <c r="B41" s="135">
        <f t="shared" si="1"/>
        <v>2</v>
      </c>
      <c r="C41" s="135">
        <f t="shared" si="2"/>
        <v>2</v>
      </c>
      <c r="D41" s="2">
        <v>10.1</v>
      </c>
      <c r="E41" s="2" t="s">
        <v>84</v>
      </c>
      <c r="F41" s="10">
        <f>REGION!H41</f>
        <v>33</v>
      </c>
      <c r="G41" s="10">
        <f>REGION!Q41</f>
        <v>42</v>
      </c>
      <c r="H41" s="10">
        <f>REGION!Z41</f>
        <v>39</v>
      </c>
      <c r="I41" s="10">
        <f>REGION!AI41</f>
        <v>42</v>
      </c>
      <c r="J41" s="10">
        <f>REGION!AR41</f>
        <v>33</v>
      </c>
      <c r="K41" s="10">
        <f>REGION!BA41</f>
        <v>36</v>
      </c>
      <c r="M41" s="10">
        <f>REGION!J41</f>
        <v>549</v>
      </c>
      <c r="N41" s="10">
        <f>REGION!S41</f>
        <v>656</v>
      </c>
      <c r="O41" s="10">
        <f>REGION!AB41</f>
        <v>671</v>
      </c>
      <c r="P41" s="10">
        <f>REGION!AK41</f>
        <v>510</v>
      </c>
      <c r="Q41" s="10">
        <f>REGION!AT41</f>
        <v>450</v>
      </c>
      <c r="R41" s="10">
        <f>REGION!BC41</f>
        <v>484</v>
      </c>
    </row>
    <row r="42" spans="1:18" x14ac:dyDescent="0.2">
      <c r="A42" s="161">
        <f t="shared" si="0"/>
        <v>5</v>
      </c>
      <c r="B42" s="135">
        <f t="shared" si="1"/>
        <v>1</v>
      </c>
      <c r="C42" s="135">
        <f t="shared" si="2"/>
        <v>1</v>
      </c>
      <c r="D42" s="2">
        <v>10.199999999999999</v>
      </c>
      <c r="E42" s="2" t="s">
        <v>86</v>
      </c>
      <c r="F42" s="10">
        <f>REGION!H42</f>
        <v>2</v>
      </c>
      <c r="G42" s="10">
        <f>REGION!Q42</f>
        <v>3</v>
      </c>
      <c r="H42" s="10">
        <f>REGION!Z42</f>
        <v>4</v>
      </c>
      <c r="I42" s="10">
        <f>REGION!AI42</f>
        <v>5</v>
      </c>
      <c r="J42" s="10">
        <f>REGION!AR42</f>
        <v>2</v>
      </c>
      <c r="K42" s="10">
        <f>REGION!BA42</f>
        <v>2</v>
      </c>
      <c r="M42" s="10" t="str">
        <f>REGION!J42</f>
        <v>к</v>
      </c>
      <c r="N42" s="10" t="str">
        <f>REGION!S42</f>
        <v>к</v>
      </c>
      <c r="O42" s="10" t="str">
        <f>REGION!AB42</f>
        <v>к</v>
      </c>
      <c r="P42" s="10">
        <f>REGION!AK42</f>
        <v>5</v>
      </c>
      <c r="Q42" s="10" t="str">
        <f>REGION!AT42</f>
        <v>к</v>
      </c>
      <c r="R42" s="10" t="str">
        <f>REGION!BC42</f>
        <v>к</v>
      </c>
    </row>
    <row r="43" spans="1:18" x14ac:dyDescent="0.2">
      <c r="A43" s="161">
        <f t="shared" si="0"/>
        <v>0</v>
      </c>
      <c r="B43" s="135">
        <f t="shared" si="1"/>
        <v>2</v>
      </c>
      <c r="C43" s="135">
        <f t="shared" si="2"/>
        <v>2</v>
      </c>
      <c r="D43" s="2">
        <v>10.3</v>
      </c>
      <c r="E43" s="2" t="s">
        <v>88</v>
      </c>
      <c r="F43" s="10">
        <f>REGION!H43</f>
        <v>18</v>
      </c>
      <c r="G43" s="10">
        <f>REGION!Q43</f>
        <v>21</v>
      </c>
      <c r="H43" s="10">
        <f>REGION!Z43</f>
        <v>18</v>
      </c>
      <c r="I43" s="10">
        <f>REGION!AI43</f>
        <v>18</v>
      </c>
      <c r="J43" s="10">
        <f>REGION!AR43</f>
        <v>14</v>
      </c>
      <c r="K43" s="10">
        <f>REGION!BA43</f>
        <v>14</v>
      </c>
      <c r="M43" s="10">
        <f>REGION!J43</f>
        <v>348</v>
      </c>
      <c r="N43" s="10">
        <f>REGION!S43</f>
        <v>315</v>
      </c>
      <c r="O43" s="10">
        <f>REGION!AB43</f>
        <v>402</v>
      </c>
      <c r="P43" s="10">
        <f>REGION!AK43</f>
        <v>417</v>
      </c>
      <c r="Q43" s="10">
        <f>REGION!AT43</f>
        <v>408</v>
      </c>
      <c r="R43" s="10">
        <f>REGION!BC43</f>
        <v>426</v>
      </c>
    </row>
    <row r="44" spans="1:18" x14ac:dyDescent="0.2">
      <c r="A44" s="161">
        <f t="shared" si="0"/>
        <v>3</v>
      </c>
      <c r="B44" s="135">
        <f t="shared" si="1"/>
        <v>2</v>
      </c>
      <c r="C44" s="135">
        <f t="shared" si="2"/>
        <v>2</v>
      </c>
      <c r="D44" s="2">
        <v>10.4</v>
      </c>
      <c r="E44" s="2" t="s">
        <v>90</v>
      </c>
      <c r="F44" s="10">
        <f>REGION!H44</f>
        <v>1</v>
      </c>
      <c r="G44" s="10">
        <f>REGION!Q44</f>
        <v>1</v>
      </c>
      <c r="H44" s="10">
        <f>REGION!Z44</f>
        <v>4</v>
      </c>
      <c r="I44" s="10">
        <f>REGION!AI44</f>
        <v>8</v>
      </c>
      <c r="J44" s="10">
        <f>REGION!AR44</f>
        <v>9</v>
      </c>
      <c r="K44" s="10">
        <f>REGION!BA44</f>
        <v>11</v>
      </c>
      <c r="M44" s="10" t="str">
        <f>REGION!J44</f>
        <v>к</v>
      </c>
      <c r="N44" s="10" t="str">
        <f>REGION!S44</f>
        <v>к</v>
      </c>
      <c r="O44" s="10" t="str">
        <f>REGION!AB44</f>
        <v>к</v>
      </c>
      <c r="P44" s="10">
        <f>REGION!AK44</f>
        <v>168</v>
      </c>
      <c r="Q44" s="10">
        <f>REGION!AT44</f>
        <v>288</v>
      </c>
      <c r="R44" s="10">
        <f>REGION!BC44</f>
        <v>375</v>
      </c>
    </row>
    <row r="45" spans="1:18" x14ac:dyDescent="0.2">
      <c r="A45" s="161">
        <f t="shared" si="0"/>
        <v>0</v>
      </c>
      <c r="B45" s="135">
        <f t="shared" si="1"/>
        <v>2</v>
      </c>
      <c r="C45" s="135">
        <f t="shared" si="2"/>
        <v>2</v>
      </c>
      <c r="D45" s="2">
        <v>10.5</v>
      </c>
      <c r="E45" s="2" t="s">
        <v>92</v>
      </c>
      <c r="F45" s="10">
        <f>REGION!H45</f>
        <v>22</v>
      </c>
      <c r="G45" s="10">
        <f>REGION!Q45</f>
        <v>22</v>
      </c>
      <c r="H45" s="10">
        <f>REGION!Z45</f>
        <v>21</v>
      </c>
      <c r="I45" s="10">
        <f>REGION!AI45</f>
        <v>20</v>
      </c>
      <c r="J45" s="10">
        <f>REGION!AR45</f>
        <v>16</v>
      </c>
      <c r="K45" s="10">
        <f>REGION!BA45</f>
        <v>17</v>
      </c>
      <c r="M45" s="10">
        <f>REGION!J45</f>
        <v>3540</v>
      </c>
      <c r="N45" s="10">
        <f>REGION!S45</f>
        <v>3221</v>
      </c>
      <c r="O45" s="10">
        <f>REGION!AB45</f>
        <v>3153</v>
      </c>
      <c r="P45" s="10">
        <f>REGION!AK45</f>
        <v>2995</v>
      </c>
      <c r="Q45" s="10">
        <f>REGION!AT45</f>
        <v>2813</v>
      </c>
      <c r="R45" s="10">
        <f>REGION!BC45</f>
        <v>2833</v>
      </c>
    </row>
    <row r="46" spans="1:18" x14ac:dyDescent="0.2">
      <c r="A46" s="161">
        <f t="shared" si="0"/>
        <v>0</v>
      </c>
      <c r="B46" s="135">
        <f t="shared" si="1"/>
        <v>2</v>
      </c>
      <c r="C46" s="135">
        <f t="shared" si="2"/>
        <v>2</v>
      </c>
      <c r="D46" s="2">
        <v>10.6</v>
      </c>
      <c r="E46" s="2" t="s">
        <v>94</v>
      </c>
      <c r="F46" s="10">
        <f>REGION!H46</f>
        <v>23</v>
      </c>
      <c r="G46" s="10">
        <f>REGION!Q46</f>
        <v>24</v>
      </c>
      <c r="H46" s="10">
        <f>REGION!Z46</f>
        <v>25</v>
      </c>
      <c r="I46" s="10">
        <f>REGION!AI46</f>
        <v>25</v>
      </c>
      <c r="J46" s="10">
        <f>REGION!AR46</f>
        <v>23</v>
      </c>
      <c r="K46" s="10">
        <f>REGION!BA46</f>
        <v>22</v>
      </c>
      <c r="M46" s="10">
        <f>REGION!J46</f>
        <v>457</v>
      </c>
      <c r="N46" s="10">
        <f>REGION!S46</f>
        <v>477</v>
      </c>
      <c r="O46" s="10">
        <f>REGION!AB46</f>
        <v>549</v>
      </c>
      <c r="P46" s="10">
        <f>REGION!AK46</f>
        <v>466</v>
      </c>
      <c r="Q46" s="10">
        <f>REGION!AT46</f>
        <v>397</v>
      </c>
      <c r="R46" s="10">
        <f>REGION!BC46</f>
        <v>391</v>
      </c>
    </row>
    <row r="47" spans="1:18" x14ac:dyDescent="0.2">
      <c r="A47" s="161">
        <f t="shared" si="0"/>
        <v>0</v>
      </c>
      <c r="B47" s="135">
        <f t="shared" si="1"/>
        <v>2</v>
      </c>
      <c r="C47" s="135">
        <f t="shared" si="2"/>
        <v>2</v>
      </c>
      <c r="D47" s="2">
        <v>10.7</v>
      </c>
      <c r="E47" s="2" t="s">
        <v>96</v>
      </c>
      <c r="F47" s="10">
        <f>REGION!H47</f>
        <v>35</v>
      </c>
      <c r="G47" s="10">
        <f>REGION!Q47</f>
        <v>37</v>
      </c>
      <c r="H47" s="10">
        <f>REGION!Z47</f>
        <v>42</v>
      </c>
      <c r="I47" s="10">
        <f>REGION!AI47</f>
        <v>41</v>
      </c>
      <c r="J47" s="10">
        <f>REGION!AR47</f>
        <v>33</v>
      </c>
      <c r="K47" s="10">
        <f>REGION!BA47</f>
        <v>34</v>
      </c>
      <c r="M47" s="10">
        <f>REGION!J47</f>
        <v>2810</v>
      </c>
      <c r="N47" s="10">
        <f>REGION!S47</f>
        <v>2972</v>
      </c>
      <c r="O47" s="10">
        <f>REGION!AB47</f>
        <v>3257</v>
      </c>
      <c r="P47" s="10">
        <f>REGION!AK47</f>
        <v>2785</v>
      </c>
      <c r="Q47" s="10">
        <f>REGION!AT47</f>
        <v>2610</v>
      </c>
      <c r="R47" s="10">
        <f>REGION!BC47</f>
        <v>2546</v>
      </c>
    </row>
    <row r="48" spans="1:18" x14ac:dyDescent="0.2">
      <c r="A48" s="161">
        <f t="shared" si="0"/>
        <v>0</v>
      </c>
      <c r="B48" s="135">
        <f t="shared" si="1"/>
        <v>2</v>
      </c>
      <c r="C48" s="135">
        <f t="shared" si="2"/>
        <v>2</v>
      </c>
      <c r="D48" s="2">
        <v>10.8</v>
      </c>
      <c r="E48" s="2" t="s">
        <v>98</v>
      </c>
      <c r="F48" s="10">
        <f>REGION!H48</f>
        <v>16</v>
      </c>
      <c r="G48" s="10">
        <f>REGION!Q48</f>
        <v>19</v>
      </c>
      <c r="H48" s="10">
        <f>REGION!Z48</f>
        <v>18</v>
      </c>
      <c r="I48" s="10">
        <f>REGION!AI48</f>
        <v>19</v>
      </c>
      <c r="J48" s="10">
        <f>REGION!AR48</f>
        <v>8</v>
      </c>
      <c r="K48" s="10">
        <f>REGION!BA48</f>
        <v>9</v>
      </c>
      <c r="M48" s="10">
        <f>REGION!J48</f>
        <v>2271</v>
      </c>
      <c r="N48" s="10">
        <f>REGION!S48</f>
        <v>1417</v>
      </c>
      <c r="O48" s="10">
        <f>REGION!AB48</f>
        <v>980</v>
      </c>
      <c r="P48" s="10">
        <f>REGION!AK48</f>
        <v>922</v>
      </c>
      <c r="Q48" s="10">
        <f>REGION!AT48</f>
        <v>44</v>
      </c>
      <c r="R48" s="10">
        <f>REGION!BC48</f>
        <v>35</v>
      </c>
    </row>
    <row r="49" spans="1:18" x14ac:dyDescent="0.2">
      <c r="A49" s="161">
        <f t="shared" si="0"/>
        <v>2</v>
      </c>
      <c r="B49" s="135">
        <f t="shared" si="1"/>
        <v>2</v>
      </c>
      <c r="C49" s="135">
        <f t="shared" si="2"/>
        <v>2</v>
      </c>
      <c r="D49" s="2">
        <v>10.9</v>
      </c>
      <c r="E49" s="2" t="s">
        <v>100</v>
      </c>
      <c r="F49" s="10">
        <f>REGION!H49</f>
        <v>9</v>
      </c>
      <c r="G49" s="10">
        <f>REGION!Q49</f>
        <v>9</v>
      </c>
      <c r="H49" s="10">
        <f>REGION!Z49</f>
        <v>9</v>
      </c>
      <c r="I49" s="10">
        <f>REGION!AI49</f>
        <v>7</v>
      </c>
      <c r="J49" s="10">
        <f>REGION!AR49</f>
        <v>2</v>
      </c>
      <c r="K49" s="10">
        <f>REGION!BA49</f>
        <v>2</v>
      </c>
      <c r="M49" s="10">
        <f>REGION!J49</f>
        <v>106</v>
      </c>
      <c r="N49" s="10">
        <f>REGION!S49</f>
        <v>54</v>
      </c>
      <c r="O49" s="10">
        <f>REGION!AB49</f>
        <v>52</v>
      </c>
      <c r="P49" s="10">
        <f>REGION!AK49</f>
        <v>44</v>
      </c>
      <c r="Q49" s="10" t="str">
        <f>REGION!AT49</f>
        <v>к</v>
      </c>
      <c r="R49" s="10" t="str">
        <f>REGION!BC49</f>
        <v>к</v>
      </c>
    </row>
    <row r="50" spans="1:18" x14ac:dyDescent="0.2">
      <c r="A50" s="161">
        <f t="shared" si="0"/>
        <v>1</v>
      </c>
      <c r="B50" s="135">
        <f t="shared" si="1"/>
        <v>2</v>
      </c>
      <c r="C50" s="135">
        <f t="shared" si="2"/>
        <v>2</v>
      </c>
      <c r="D50" s="2">
        <v>11</v>
      </c>
      <c r="E50" s="2" t="s">
        <v>102</v>
      </c>
      <c r="F50" s="10">
        <f>REGION!H50</f>
        <v>31</v>
      </c>
      <c r="G50" s="10">
        <f>REGION!Q50</f>
        <v>31</v>
      </c>
      <c r="H50" s="10">
        <f>REGION!Z50</f>
        <v>32</v>
      </c>
      <c r="I50" s="10">
        <f>REGION!AI50</f>
        <v>24</v>
      </c>
      <c r="J50" s="10">
        <f>REGION!AR50</f>
        <v>18</v>
      </c>
      <c r="K50" s="10">
        <f>REGION!BA50</f>
        <v>18</v>
      </c>
      <c r="M50" s="10" t="str">
        <f>REGION!J50</f>
        <v>к</v>
      </c>
      <c r="N50" s="10">
        <f>REGION!S50</f>
        <v>922</v>
      </c>
      <c r="O50" s="10">
        <f>REGION!AB50</f>
        <v>761</v>
      </c>
      <c r="P50" s="10">
        <f>REGION!AK50</f>
        <v>706</v>
      </c>
      <c r="Q50" s="10">
        <f>REGION!AT50</f>
        <v>732</v>
      </c>
      <c r="R50" s="10">
        <f>REGION!BC50</f>
        <v>756</v>
      </c>
    </row>
    <row r="51" spans="1:18" x14ac:dyDescent="0.2">
      <c r="A51" s="161">
        <f t="shared" si="0"/>
        <v>6</v>
      </c>
      <c r="B51" s="135">
        <f t="shared" si="1"/>
        <v>1</v>
      </c>
      <c r="C51" s="135">
        <f t="shared" si="2"/>
        <v>1</v>
      </c>
      <c r="D51" s="2">
        <v>12</v>
      </c>
      <c r="E51" s="2" t="s">
        <v>104</v>
      </c>
      <c r="F51" s="10">
        <f>REGION!H51</f>
        <v>1</v>
      </c>
      <c r="G51" s="10">
        <f>REGION!Q51</f>
        <v>1</v>
      </c>
      <c r="H51" s="10" t="e">
        <f>REGION!Z51</f>
        <v>#N/A</v>
      </c>
      <c r="I51" s="10" t="e">
        <f>REGION!AI51</f>
        <v>#N/A</v>
      </c>
      <c r="J51" s="10">
        <f>REGION!AR51</f>
        <v>1</v>
      </c>
      <c r="K51" s="10" t="e">
        <f>REGION!BA51</f>
        <v>#N/A</v>
      </c>
      <c r="M51" s="10" t="str">
        <f>REGION!J51</f>
        <v>к</v>
      </c>
      <c r="N51" s="10" t="str">
        <f>REGION!S51</f>
        <v>к</v>
      </c>
      <c r="O51" s="10" t="e">
        <f>REGION!AB51</f>
        <v>#N/A</v>
      </c>
      <c r="P51" s="10" t="e">
        <f>REGION!AK51</f>
        <v>#N/A</v>
      </c>
      <c r="Q51" s="10" t="str">
        <f>REGION!AT51</f>
        <v>к</v>
      </c>
      <c r="R51" s="10" t="e">
        <f>REGION!BC51</f>
        <v>#N/A</v>
      </c>
    </row>
    <row r="52" spans="1:18" x14ac:dyDescent="0.2">
      <c r="A52" s="161">
        <f t="shared" si="0"/>
        <v>0</v>
      </c>
      <c r="B52" s="135">
        <f t="shared" si="1"/>
        <v>2</v>
      </c>
      <c r="C52" s="163" t="str">
        <f>IF(COUNTIF(C53:C56,2)&gt;=1,"",B52)</f>
        <v/>
      </c>
      <c r="D52" s="2">
        <v>13</v>
      </c>
      <c r="E52" s="2" t="s">
        <v>106</v>
      </c>
      <c r="F52" s="10">
        <f>REGION!H52</f>
        <v>12</v>
      </c>
      <c r="G52" s="10">
        <f>REGION!Q52</f>
        <v>14</v>
      </c>
      <c r="H52" s="10">
        <f>REGION!Z52</f>
        <v>11</v>
      </c>
      <c r="I52" s="10">
        <f>REGION!AI52</f>
        <v>11</v>
      </c>
      <c r="J52" s="10">
        <f>REGION!AR52</f>
        <v>8</v>
      </c>
      <c r="K52" s="10">
        <f>REGION!BA52</f>
        <v>8</v>
      </c>
      <c r="M52" s="10">
        <f>REGION!J52</f>
        <v>1232</v>
      </c>
      <c r="N52" s="10">
        <f>REGION!S52</f>
        <v>1156</v>
      </c>
      <c r="O52" s="10">
        <f>REGION!AB52</f>
        <v>990</v>
      </c>
      <c r="P52" s="10">
        <f>REGION!AK52</f>
        <v>913</v>
      </c>
      <c r="Q52" s="10">
        <f>REGION!AT52</f>
        <v>874</v>
      </c>
      <c r="R52" s="10">
        <f>REGION!BC52</f>
        <v>801</v>
      </c>
    </row>
    <row r="53" spans="1:18" x14ac:dyDescent="0.2">
      <c r="A53" s="161">
        <f t="shared" si="0"/>
        <v>6</v>
      </c>
      <c r="B53" s="135">
        <f t="shared" si="1"/>
        <v>1</v>
      </c>
      <c r="C53" s="135">
        <f t="shared" si="2"/>
        <v>1</v>
      </c>
      <c r="D53" s="2">
        <v>13.1</v>
      </c>
      <c r="E53" s="2" t="s">
        <v>108</v>
      </c>
      <c r="F53" s="10" t="e">
        <f>REGION!H53</f>
        <v>#N/A</v>
      </c>
      <c r="G53" s="10" t="e">
        <f>REGION!Q53</f>
        <v>#N/A</v>
      </c>
      <c r="H53" s="10" t="e">
        <f>REGION!Z53</f>
        <v>#N/A</v>
      </c>
      <c r="I53" s="10" t="e">
        <f>REGION!AI53</f>
        <v>#N/A</v>
      </c>
      <c r="J53" s="10" t="e">
        <f>REGION!AR53</f>
        <v>#N/A</v>
      </c>
      <c r="K53" s="10" t="e">
        <f>REGION!BA53</f>
        <v>#N/A</v>
      </c>
      <c r="M53" s="10" t="e">
        <f>REGION!J53</f>
        <v>#N/A</v>
      </c>
      <c r="N53" s="10" t="e">
        <f>REGION!S53</f>
        <v>#N/A</v>
      </c>
      <c r="O53" s="10" t="e">
        <f>REGION!AB53</f>
        <v>#N/A</v>
      </c>
      <c r="P53" s="10" t="e">
        <f>REGION!AK53</f>
        <v>#N/A</v>
      </c>
      <c r="Q53" s="10" t="e">
        <f>REGION!AT53</f>
        <v>#N/A</v>
      </c>
      <c r="R53" s="10" t="e">
        <f>REGION!BC53</f>
        <v>#N/A</v>
      </c>
    </row>
    <row r="54" spans="1:18" x14ac:dyDescent="0.2">
      <c r="A54" s="161">
        <f t="shared" si="0"/>
        <v>6</v>
      </c>
      <c r="B54" s="135">
        <f t="shared" si="1"/>
        <v>1</v>
      </c>
      <c r="C54" s="135">
        <f t="shared" si="2"/>
        <v>1</v>
      </c>
      <c r="D54" s="2">
        <v>13.2</v>
      </c>
      <c r="E54" s="2" t="s">
        <v>110</v>
      </c>
      <c r="F54" s="10">
        <f>REGION!H54</f>
        <v>1</v>
      </c>
      <c r="G54" s="10">
        <f>REGION!Q54</f>
        <v>1</v>
      </c>
      <c r="H54" s="10">
        <f>REGION!Z54</f>
        <v>1</v>
      </c>
      <c r="I54" s="10">
        <f>REGION!AI54</f>
        <v>1</v>
      </c>
      <c r="J54" s="10" t="e">
        <f>REGION!AR54</f>
        <v>#N/A</v>
      </c>
      <c r="K54" s="10" t="e">
        <f>REGION!BA54</f>
        <v>#N/A</v>
      </c>
      <c r="M54" s="10" t="str">
        <f>REGION!J54</f>
        <v>к</v>
      </c>
      <c r="N54" s="10" t="str">
        <f>REGION!S54</f>
        <v>к</v>
      </c>
      <c r="O54" s="10" t="str">
        <f>REGION!AB54</f>
        <v>к</v>
      </c>
      <c r="P54" s="10" t="str">
        <f>REGION!AK54</f>
        <v>к</v>
      </c>
      <c r="Q54" s="10" t="e">
        <f>REGION!AT54</f>
        <v>#N/A</v>
      </c>
      <c r="R54" s="10" t="e">
        <f>REGION!BC54</f>
        <v>#N/A</v>
      </c>
    </row>
    <row r="55" spans="1:18" x14ac:dyDescent="0.2">
      <c r="A55" s="161">
        <f t="shared" si="0"/>
        <v>3</v>
      </c>
      <c r="B55" s="135">
        <f t="shared" si="1"/>
        <v>2</v>
      </c>
      <c r="C55" s="135">
        <f t="shared" si="2"/>
        <v>2</v>
      </c>
      <c r="D55" s="2">
        <v>13.3</v>
      </c>
      <c r="E55" s="2" t="s">
        <v>112</v>
      </c>
      <c r="F55" s="10">
        <f>REGION!H55</f>
        <v>3</v>
      </c>
      <c r="G55" s="10">
        <f>REGION!Q55</f>
        <v>5</v>
      </c>
      <c r="H55" s="10">
        <f>REGION!Z55</f>
        <v>5</v>
      </c>
      <c r="I55" s="10">
        <f>REGION!AI55</f>
        <v>5</v>
      </c>
      <c r="J55" s="10">
        <f>REGION!AR55</f>
        <v>3</v>
      </c>
      <c r="K55" s="10">
        <f>REGION!BA55</f>
        <v>3</v>
      </c>
      <c r="M55" s="10">
        <f>REGION!J55</f>
        <v>979</v>
      </c>
      <c r="N55" s="10" t="str">
        <f>REGION!S55</f>
        <v>к</v>
      </c>
      <c r="O55" s="10" t="str">
        <f>REGION!AB55</f>
        <v>к</v>
      </c>
      <c r="P55" s="10">
        <f>REGION!AK55</f>
        <v>719</v>
      </c>
      <c r="Q55" s="10">
        <f>REGION!AT55</f>
        <v>661</v>
      </c>
      <c r="R55" s="10" t="str">
        <f>REGION!BC55</f>
        <v>к</v>
      </c>
    </row>
    <row r="56" spans="1:18" x14ac:dyDescent="0.2">
      <c r="A56" s="161">
        <f t="shared" si="0"/>
        <v>3</v>
      </c>
      <c r="B56" s="135">
        <f t="shared" si="1"/>
        <v>2</v>
      </c>
      <c r="C56" s="135">
        <f t="shared" si="2"/>
        <v>2</v>
      </c>
      <c r="D56" s="2">
        <v>13.9</v>
      </c>
      <c r="E56" s="2" t="s">
        <v>114</v>
      </c>
      <c r="F56" s="10">
        <f>REGION!H56</f>
        <v>8</v>
      </c>
      <c r="G56" s="10">
        <f>REGION!Q56</f>
        <v>8</v>
      </c>
      <c r="H56" s="10">
        <f>REGION!Z56</f>
        <v>5</v>
      </c>
      <c r="I56" s="10">
        <f>REGION!AI56</f>
        <v>5</v>
      </c>
      <c r="J56" s="10">
        <f>REGION!AR56</f>
        <v>5</v>
      </c>
      <c r="K56" s="10">
        <f>REGION!BA56</f>
        <v>5</v>
      </c>
      <c r="M56" s="10" t="str">
        <f>REGION!J56</f>
        <v>к</v>
      </c>
      <c r="N56" s="10">
        <f>REGION!S56</f>
        <v>248</v>
      </c>
      <c r="O56" s="10">
        <f>REGION!AB56</f>
        <v>198</v>
      </c>
      <c r="P56" s="10" t="str">
        <f>REGION!AK56</f>
        <v>к</v>
      </c>
      <c r="Q56" s="10">
        <f>REGION!AT56</f>
        <v>213</v>
      </c>
      <c r="R56" s="10" t="str">
        <f>REGION!BC56</f>
        <v>к</v>
      </c>
    </row>
    <row r="57" spans="1:18" x14ac:dyDescent="0.2">
      <c r="A57" s="161">
        <f t="shared" si="0"/>
        <v>0</v>
      </c>
      <c r="B57" s="135">
        <f t="shared" si="1"/>
        <v>2</v>
      </c>
      <c r="C57" s="163" t="str">
        <f>IF(COUNTIF(C58:C60,2)&gt;=1,"",B57)</f>
        <v/>
      </c>
      <c r="D57" s="2">
        <v>14</v>
      </c>
      <c r="E57" s="2" t="s">
        <v>116</v>
      </c>
      <c r="F57" s="10">
        <f>REGION!H57</f>
        <v>33</v>
      </c>
      <c r="G57" s="10">
        <f>REGION!Q57</f>
        <v>38</v>
      </c>
      <c r="H57" s="10">
        <f>REGION!Z57</f>
        <v>37</v>
      </c>
      <c r="I57" s="10">
        <f>REGION!AI57</f>
        <v>31</v>
      </c>
      <c r="J57" s="10">
        <f>REGION!AR57</f>
        <v>23</v>
      </c>
      <c r="K57" s="10">
        <f>REGION!BA57</f>
        <v>25</v>
      </c>
      <c r="M57" s="10">
        <f>REGION!J57</f>
        <v>728</v>
      </c>
      <c r="N57" s="10">
        <f>REGION!S57</f>
        <v>686</v>
      </c>
      <c r="O57" s="10">
        <f>REGION!AB57</f>
        <v>611</v>
      </c>
      <c r="P57" s="10">
        <f>REGION!AK57</f>
        <v>611</v>
      </c>
      <c r="Q57" s="10">
        <f>REGION!AT57</f>
        <v>646</v>
      </c>
      <c r="R57" s="10">
        <f>REGION!BC57</f>
        <v>575</v>
      </c>
    </row>
    <row r="58" spans="1:18" x14ac:dyDescent="0.2">
      <c r="A58" s="161">
        <f t="shared" si="0"/>
        <v>2</v>
      </c>
      <c r="B58" s="135">
        <f t="shared" si="1"/>
        <v>2</v>
      </c>
      <c r="C58" s="135">
        <f t="shared" si="2"/>
        <v>2</v>
      </c>
      <c r="D58" s="2">
        <v>14.1</v>
      </c>
      <c r="E58" s="2" t="s">
        <v>118</v>
      </c>
      <c r="F58" s="10">
        <f>REGION!H58</f>
        <v>29</v>
      </c>
      <c r="G58" s="10">
        <f>REGION!Q58</f>
        <v>35</v>
      </c>
      <c r="H58" s="10">
        <f>REGION!Z58</f>
        <v>33</v>
      </c>
      <c r="I58" s="10">
        <f>REGION!AI58</f>
        <v>28</v>
      </c>
      <c r="J58" s="10">
        <f>REGION!AR58</f>
        <v>21</v>
      </c>
      <c r="K58" s="10">
        <f>REGION!BA58</f>
        <v>23</v>
      </c>
      <c r="M58" s="10">
        <f>REGION!J58</f>
        <v>492</v>
      </c>
      <c r="N58" s="10">
        <f>REGION!S58</f>
        <v>485</v>
      </c>
      <c r="O58" s="10">
        <f>REGION!AB58</f>
        <v>417</v>
      </c>
      <c r="P58" s="10">
        <f>REGION!AK58</f>
        <v>443</v>
      </c>
      <c r="Q58" s="10" t="str">
        <f>REGION!AT58</f>
        <v>к</v>
      </c>
      <c r="R58" s="10" t="str">
        <f>REGION!BC58</f>
        <v>к</v>
      </c>
    </row>
    <row r="59" spans="1:18" x14ac:dyDescent="0.2">
      <c r="A59" s="161">
        <f t="shared" si="0"/>
        <v>6</v>
      </c>
      <c r="B59" s="135">
        <f t="shared" si="1"/>
        <v>1</v>
      </c>
      <c r="C59" s="135">
        <f t="shared" si="2"/>
        <v>1</v>
      </c>
      <c r="D59" s="2">
        <v>14.2</v>
      </c>
      <c r="E59" s="2" t="s">
        <v>120</v>
      </c>
      <c r="F59" s="10">
        <f>REGION!H59</f>
        <v>1</v>
      </c>
      <c r="G59" s="10" t="e">
        <f>REGION!Q59</f>
        <v>#N/A</v>
      </c>
      <c r="H59" s="10" t="e">
        <f>REGION!Z59</f>
        <v>#N/A</v>
      </c>
      <c r="I59" s="10" t="e">
        <f>REGION!AI59</f>
        <v>#N/A</v>
      </c>
      <c r="J59" s="10" t="e">
        <f>REGION!AR59</f>
        <v>#N/A</v>
      </c>
      <c r="K59" s="10" t="e">
        <f>REGION!BA59</f>
        <v>#N/A</v>
      </c>
      <c r="M59" s="10" t="str">
        <f>REGION!J59</f>
        <v>к</v>
      </c>
      <c r="N59" s="10" t="e">
        <f>REGION!S59</f>
        <v>#N/A</v>
      </c>
      <c r="O59" s="10" t="e">
        <f>REGION!AB59</f>
        <v>#N/A</v>
      </c>
      <c r="P59" s="10" t="e">
        <f>REGION!AK59</f>
        <v>#N/A</v>
      </c>
      <c r="Q59" s="10" t="e">
        <f>REGION!AT59</f>
        <v>#N/A</v>
      </c>
      <c r="R59" s="10" t="e">
        <f>REGION!BC59</f>
        <v>#N/A</v>
      </c>
    </row>
    <row r="60" spans="1:18" x14ac:dyDescent="0.2">
      <c r="A60" s="161">
        <f t="shared" si="0"/>
        <v>3</v>
      </c>
      <c r="B60" s="135">
        <f t="shared" si="1"/>
        <v>2</v>
      </c>
      <c r="C60" s="135">
        <f t="shared" si="2"/>
        <v>2</v>
      </c>
      <c r="D60" s="2">
        <v>14.3</v>
      </c>
      <c r="E60" s="2" t="s">
        <v>122</v>
      </c>
      <c r="F60" s="10">
        <f>REGION!H60</f>
        <v>3</v>
      </c>
      <c r="G60" s="10">
        <f>REGION!Q60</f>
        <v>3</v>
      </c>
      <c r="H60" s="10">
        <f>REGION!Z60</f>
        <v>4</v>
      </c>
      <c r="I60" s="10">
        <f>REGION!AI60</f>
        <v>3</v>
      </c>
      <c r="J60" s="10">
        <f>REGION!AR60</f>
        <v>2</v>
      </c>
      <c r="K60" s="10">
        <f>REGION!BA60</f>
        <v>2</v>
      </c>
      <c r="M60" s="10" t="str">
        <f>REGION!J60</f>
        <v>к</v>
      </c>
      <c r="N60" s="10">
        <f>REGION!S60</f>
        <v>201</v>
      </c>
      <c r="O60" s="10">
        <f>REGION!AB60</f>
        <v>194</v>
      </c>
      <c r="P60" s="10">
        <f>REGION!AK60</f>
        <v>168</v>
      </c>
      <c r="Q60" s="10" t="str">
        <f>REGION!AT60</f>
        <v>к</v>
      </c>
      <c r="R60" s="10" t="str">
        <f>REGION!BC60</f>
        <v>к</v>
      </c>
    </row>
    <row r="61" spans="1:18" x14ac:dyDescent="0.2">
      <c r="A61" s="161">
        <f t="shared" si="0"/>
        <v>3</v>
      </c>
      <c r="B61" s="135">
        <f t="shared" si="1"/>
        <v>2</v>
      </c>
      <c r="C61" s="163">
        <f>IF(COUNTIF(C62:C63,2)&gt;=1,"",B61)</f>
        <v>2</v>
      </c>
      <c r="D61" s="2">
        <v>15</v>
      </c>
      <c r="E61" s="2" t="s">
        <v>124</v>
      </c>
      <c r="F61" s="10">
        <f>REGION!H61</f>
        <v>8</v>
      </c>
      <c r="G61" s="10">
        <f>REGION!Q61</f>
        <v>9</v>
      </c>
      <c r="H61" s="10">
        <f>REGION!Z61</f>
        <v>7</v>
      </c>
      <c r="I61" s="10">
        <f>REGION!AI61</f>
        <v>6</v>
      </c>
      <c r="J61" s="10">
        <f>REGION!AR61</f>
        <v>5</v>
      </c>
      <c r="K61" s="10">
        <f>REGION!BA61</f>
        <v>5</v>
      </c>
      <c r="M61" s="10">
        <f>REGION!J61</f>
        <v>52</v>
      </c>
      <c r="N61" s="10">
        <f>REGION!S61</f>
        <v>43</v>
      </c>
      <c r="O61" s="10">
        <f>REGION!AB61</f>
        <v>22</v>
      </c>
      <c r="P61" s="10" t="str">
        <f>REGION!AK61</f>
        <v>к</v>
      </c>
      <c r="Q61" s="10" t="str">
        <f>REGION!AT61</f>
        <v>к</v>
      </c>
      <c r="R61" s="10" t="str">
        <f>REGION!BC61</f>
        <v>к</v>
      </c>
    </row>
    <row r="62" spans="1:18" x14ac:dyDescent="0.2">
      <c r="A62" s="161">
        <f t="shared" si="0"/>
        <v>6</v>
      </c>
      <c r="B62" s="135">
        <f t="shared" si="1"/>
        <v>1</v>
      </c>
      <c r="C62" s="135">
        <f t="shared" si="2"/>
        <v>1</v>
      </c>
      <c r="D62" s="2">
        <v>15.1</v>
      </c>
      <c r="E62" s="2" t="s">
        <v>126</v>
      </c>
      <c r="F62" s="10">
        <f>REGION!H62</f>
        <v>1</v>
      </c>
      <c r="G62" s="10">
        <f>REGION!Q62</f>
        <v>2</v>
      </c>
      <c r="H62" s="10">
        <f>REGION!Z62</f>
        <v>2</v>
      </c>
      <c r="I62" s="10">
        <f>REGION!AI62</f>
        <v>1</v>
      </c>
      <c r="J62" s="10" t="e">
        <f>REGION!AR62</f>
        <v>#N/A</v>
      </c>
      <c r="K62" s="10" t="e">
        <f>REGION!BA62</f>
        <v>#N/A</v>
      </c>
      <c r="M62" s="10" t="str">
        <f>REGION!J62</f>
        <v>к</v>
      </c>
      <c r="N62" s="10" t="str">
        <f>REGION!S62</f>
        <v>к</v>
      </c>
      <c r="O62" s="10" t="str">
        <f>REGION!AB62</f>
        <v>к</v>
      </c>
      <c r="P62" s="10" t="str">
        <f>REGION!AK62</f>
        <v>к</v>
      </c>
      <c r="Q62" s="10" t="e">
        <f>REGION!AT62</f>
        <v>#N/A</v>
      </c>
      <c r="R62" s="10" t="e">
        <f>REGION!BC62</f>
        <v>#N/A</v>
      </c>
    </row>
    <row r="63" spans="1:18" x14ac:dyDescent="0.2">
      <c r="A63" s="161">
        <f t="shared" si="0"/>
        <v>5</v>
      </c>
      <c r="B63" s="135">
        <f t="shared" si="1"/>
        <v>1</v>
      </c>
      <c r="C63" s="135">
        <f t="shared" si="2"/>
        <v>1</v>
      </c>
      <c r="D63" s="2">
        <v>15.2</v>
      </c>
      <c r="E63" s="2" t="s">
        <v>128</v>
      </c>
      <c r="F63" s="10">
        <f>REGION!H63</f>
        <v>7</v>
      </c>
      <c r="G63" s="10">
        <f>REGION!Q63</f>
        <v>7</v>
      </c>
      <c r="H63" s="10">
        <f>REGION!Z63</f>
        <v>5</v>
      </c>
      <c r="I63" s="10">
        <f>REGION!AI63</f>
        <v>5</v>
      </c>
      <c r="J63" s="10">
        <f>REGION!AR63</f>
        <v>5</v>
      </c>
      <c r="K63" s="10">
        <f>REGION!BA63</f>
        <v>5</v>
      </c>
      <c r="M63" s="10" t="str">
        <f>REGION!J63</f>
        <v>к</v>
      </c>
      <c r="N63" s="10">
        <f>REGION!S63</f>
        <v>10</v>
      </c>
      <c r="O63" s="10" t="str">
        <f>REGION!AB63</f>
        <v>к</v>
      </c>
      <c r="P63" s="10" t="str">
        <f>REGION!AK63</f>
        <v>к</v>
      </c>
      <c r="Q63" s="10" t="str">
        <f>REGION!AT63</f>
        <v>к</v>
      </c>
      <c r="R63" s="10" t="str">
        <f>REGION!BC63</f>
        <v>к</v>
      </c>
    </row>
    <row r="64" spans="1:18" x14ac:dyDescent="0.2">
      <c r="A64" s="161">
        <f t="shared" si="0"/>
        <v>0</v>
      </c>
      <c r="B64" s="135">
        <f t="shared" si="1"/>
        <v>2</v>
      </c>
      <c r="C64" s="163" t="str">
        <f>IF(COUNTIF(C65:C66,2)&gt;=1,"",B64)</f>
        <v/>
      </c>
      <c r="D64" s="2">
        <v>16</v>
      </c>
      <c r="E64" s="2" t="s">
        <v>130</v>
      </c>
      <c r="F64" s="10">
        <f>REGION!H64</f>
        <v>71</v>
      </c>
      <c r="G64" s="10">
        <f>REGION!Q64</f>
        <v>79</v>
      </c>
      <c r="H64" s="10">
        <f>REGION!Z64</f>
        <v>81</v>
      </c>
      <c r="I64" s="10">
        <f>REGION!AI64</f>
        <v>77</v>
      </c>
      <c r="J64" s="10">
        <f>REGION!AR64</f>
        <v>57</v>
      </c>
      <c r="K64" s="10">
        <f>REGION!BA64</f>
        <v>62</v>
      </c>
      <c r="M64" s="10">
        <f>REGION!J64</f>
        <v>816</v>
      </c>
      <c r="N64" s="10">
        <f>REGION!S64</f>
        <v>741</v>
      </c>
      <c r="O64" s="10">
        <f>REGION!AB64</f>
        <v>699</v>
      </c>
      <c r="P64" s="10">
        <f>REGION!AK64</f>
        <v>536</v>
      </c>
      <c r="Q64" s="10">
        <f>REGION!AT64</f>
        <v>526</v>
      </c>
      <c r="R64" s="10">
        <f>REGION!BC64</f>
        <v>673</v>
      </c>
    </row>
    <row r="65" spans="1:18" x14ac:dyDescent="0.2">
      <c r="A65" s="161">
        <f t="shared" si="0"/>
        <v>0</v>
      </c>
      <c r="B65" s="135">
        <f t="shared" si="1"/>
        <v>2</v>
      </c>
      <c r="C65" s="135">
        <f t="shared" si="2"/>
        <v>2</v>
      </c>
      <c r="D65" s="2">
        <v>16.100000000000001</v>
      </c>
      <c r="E65" s="2" t="s">
        <v>132</v>
      </c>
      <c r="F65" s="10">
        <f>REGION!H65</f>
        <v>30</v>
      </c>
      <c r="G65" s="10">
        <f>REGION!Q65</f>
        <v>36</v>
      </c>
      <c r="H65" s="10">
        <f>REGION!Z65</f>
        <v>33</v>
      </c>
      <c r="I65" s="10">
        <f>REGION!AI65</f>
        <v>31</v>
      </c>
      <c r="J65" s="10">
        <f>REGION!AR65</f>
        <v>19</v>
      </c>
      <c r="K65" s="10">
        <f>REGION!BA65</f>
        <v>18</v>
      </c>
      <c r="M65" s="10">
        <f>REGION!J65</f>
        <v>316</v>
      </c>
      <c r="N65" s="10">
        <f>REGION!S65</f>
        <v>288</v>
      </c>
      <c r="O65" s="10">
        <f>REGION!AB65</f>
        <v>263</v>
      </c>
      <c r="P65" s="10">
        <f>REGION!AK65</f>
        <v>257</v>
      </c>
      <c r="Q65" s="10">
        <f>REGION!AT65</f>
        <v>241</v>
      </c>
      <c r="R65" s="10">
        <f>REGION!BC65</f>
        <v>201</v>
      </c>
    </row>
    <row r="66" spans="1:18" x14ac:dyDescent="0.2">
      <c r="A66" s="161">
        <f t="shared" si="0"/>
        <v>0</v>
      </c>
      <c r="B66" s="135">
        <f t="shared" si="1"/>
        <v>2</v>
      </c>
      <c r="C66" s="135">
        <f t="shared" si="2"/>
        <v>2</v>
      </c>
      <c r="D66" s="2">
        <v>16.2</v>
      </c>
      <c r="E66" s="2" t="s">
        <v>134</v>
      </c>
      <c r="F66" s="10">
        <f>REGION!H66</f>
        <v>41</v>
      </c>
      <c r="G66" s="10">
        <f>REGION!Q66</f>
        <v>43</v>
      </c>
      <c r="H66" s="10">
        <f>REGION!Z66</f>
        <v>48</v>
      </c>
      <c r="I66" s="10">
        <f>REGION!AI66</f>
        <v>46</v>
      </c>
      <c r="J66" s="10">
        <f>REGION!AR66</f>
        <v>38</v>
      </c>
      <c r="K66" s="10">
        <f>REGION!BA66</f>
        <v>44</v>
      </c>
      <c r="M66" s="10">
        <f>REGION!J66</f>
        <v>500</v>
      </c>
      <c r="N66" s="10">
        <f>REGION!S66</f>
        <v>453</v>
      </c>
      <c r="O66" s="10">
        <f>REGION!AB66</f>
        <v>436</v>
      </c>
      <c r="P66" s="10">
        <f>REGION!AK66</f>
        <v>279</v>
      </c>
      <c r="Q66" s="10">
        <f>REGION!AT66</f>
        <v>285</v>
      </c>
      <c r="R66" s="10">
        <f>REGION!BC66</f>
        <v>472</v>
      </c>
    </row>
    <row r="67" spans="1:18" x14ac:dyDescent="0.2">
      <c r="A67" s="161">
        <f t="shared" si="0"/>
        <v>0</v>
      </c>
      <c r="B67" s="135">
        <f t="shared" si="1"/>
        <v>2</v>
      </c>
      <c r="C67" s="163" t="str">
        <f>IF(COUNTIF(C68:C69,2)&gt;=1,"",B67)</f>
        <v/>
      </c>
      <c r="D67" s="2">
        <v>17</v>
      </c>
      <c r="E67" s="2" t="s">
        <v>136</v>
      </c>
      <c r="F67" s="10">
        <f>REGION!H67</f>
        <v>13</v>
      </c>
      <c r="G67" s="10">
        <f>REGION!Q67</f>
        <v>14</v>
      </c>
      <c r="H67" s="10">
        <f>REGION!Z67</f>
        <v>12</v>
      </c>
      <c r="I67" s="10">
        <f>REGION!AI67</f>
        <v>12</v>
      </c>
      <c r="J67" s="10">
        <f>REGION!AR67</f>
        <v>13</v>
      </c>
      <c r="K67" s="10">
        <f>REGION!BA67</f>
        <v>11</v>
      </c>
      <c r="M67" s="10">
        <f>REGION!J67</f>
        <v>276</v>
      </c>
      <c r="N67" s="10">
        <f>REGION!S67</f>
        <v>241</v>
      </c>
      <c r="O67" s="10">
        <f>REGION!AB67</f>
        <v>187</v>
      </c>
      <c r="P67" s="10">
        <f>REGION!AK67</f>
        <v>179</v>
      </c>
      <c r="Q67" s="10">
        <f>REGION!AT67</f>
        <v>182</v>
      </c>
      <c r="R67" s="10">
        <f>REGION!BC67</f>
        <v>182</v>
      </c>
    </row>
    <row r="68" spans="1:18" x14ac:dyDescent="0.2">
      <c r="A68" s="161">
        <f t="shared" si="0"/>
        <v>6</v>
      </c>
      <c r="B68" s="135">
        <f t="shared" si="1"/>
        <v>1</v>
      </c>
      <c r="C68" s="135">
        <f t="shared" si="2"/>
        <v>1</v>
      </c>
      <c r="D68" s="2">
        <v>17.100000000000001</v>
      </c>
      <c r="E68" s="2" t="s">
        <v>138</v>
      </c>
      <c r="F68" s="10" t="e">
        <f>REGION!H68</f>
        <v>#N/A</v>
      </c>
      <c r="G68" s="10" t="e">
        <f>REGION!Q68</f>
        <v>#N/A</v>
      </c>
      <c r="H68" s="10" t="e">
        <f>REGION!Z68</f>
        <v>#N/A</v>
      </c>
      <c r="I68" s="10" t="e">
        <f>REGION!AI68</f>
        <v>#N/A</v>
      </c>
      <c r="J68" s="10" t="e">
        <f>REGION!AR68</f>
        <v>#N/A</v>
      </c>
      <c r="K68" s="10" t="e">
        <f>REGION!BA68</f>
        <v>#N/A</v>
      </c>
      <c r="M68" s="10" t="e">
        <f>REGION!J68</f>
        <v>#N/A</v>
      </c>
      <c r="N68" s="10" t="e">
        <f>REGION!S68</f>
        <v>#N/A</v>
      </c>
      <c r="O68" s="10" t="e">
        <f>REGION!AB68</f>
        <v>#N/A</v>
      </c>
      <c r="P68" s="10" t="e">
        <f>REGION!AK68</f>
        <v>#N/A</v>
      </c>
      <c r="Q68" s="10" t="e">
        <f>REGION!AT68</f>
        <v>#N/A</v>
      </c>
      <c r="R68" s="10" t="e">
        <f>REGION!BC68</f>
        <v>#N/A</v>
      </c>
    </row>
    <row r="69" spans="1:18" x14ac:dyDescent="0.2">
      <c r="A69" s="161">
        <f t="shared" si="0"/>
        <v>0</v>
      </c>
      <c r="B69" s="135">
        <f t="shared" si="1"/>
        <v>2</v>
      </c>
      <c r="C69" s="135">
        <f t="shared" si="2"/>
        <v>2</v>
      </c>
      <c r="D69" s="2">
        <v>17.2</v>
      </c>
      <c r="E69" s="2" t="s">
        <v>140</v>
      </c>
      <c r="F69" s="10">
        <f>REGION!H69</f>
        <v>13</v>
      </c>
      <c r="G69" s="10">
        <f>REGION!Q69</f>
        <v>14</v>
      </c>
      <c r="H69" s="10">
        <f>REGION!Z69</f>
        <v>12</v>
      </c>
      <c r="I69" s="10">
        <f>REGION!AI69</f>
        <v>12</v>
      </c>
      <c r="J69" s="10">
        <f>REGION!AR69</f>
        <v>13</v>
      </c>
      <c r="K69" s="10">
        <f>REGION!BA69</f>
        <v>11</v>
      </c>
      <c r="M69" s="10">
        <f>REGION!J69</f>
        <v>276</v>
      </c>
      <c r="N69" s="10">
        <f>REGION!S69</f>
        <v>241</v>
      </c>
      <c r="O69" s="10">
        <f>REGION!AB69</f>
        <v>187</v>
      </c>
      <c r="P69" s="10">
        <f>REGION!AK69</f>
        <v>179</v>
      </c>
      <c r="Q69" s="10">
        <f>REGION!AT69</f>
        <v>182</v>
      </c>
      <c r="R69" s="10">
        <f>REGION!BC69</f>
        <v>182</v>
      </c>
    </row>
    <row r="70" spans="1:18" x14ac:dyDescent="0.2">
      <c r="A70" s="161">
        <f t="shared" ref="A70:A133" si="3">COUNTIF(M70:R70,"&lt;"&amp;1)+COUNTIF(M70:R70,"к")+COUNTIF(M70:R70,"#n/a")</f>
        <v>0</v>
      </c>
      <c r="B70" s="135">
        <f t="shared" si="1"/>
        <v>2</v>
      </c>
      <c r="C70" s="163">
        <f>IF(COUNTIF(C71:C72,2)&gt;=1,"",B70)</f>
        <v>2</v>
      </c>
      <c r="D70" s="2">
        <v>18</v>
      </c>
      <c r="E70" s="2" t="s">
        <v>142</v>
      </c>
      <c r="F70" s="10">
        <f>REGION!H70</f>
        <v>27</v>
      </c>
      <c r="G70" s="10">
        <f>REGION!Q70</f>
        <v>29</v>
      </c>
      <c r="H70" s="10">
        <f>REGION!Z70</f>
        <v>28</v>
      </c>
      <c r="I70" s="10">
        <f>REGION!AI70</f>
        <v>29</v>
      </c>
      <c r="J70" s="10">
        <f>REGION!AR70</f>
        <v>25</v>
      </c>
      <c r="K70" s="10">
        <f>REGION!BA70</f>
        <v>29</v>
      </c>
      <c r="M70" s="10">
        <f>REGION!J70</f>
        <v>187</v>
      </c>
      <c r="N70" s="10">
        <f>REGION!S70</f>
        <v>169</v>
      </c>
      <c r="O70" s="10">
        <f>REGION!AB70</f>
        <v>152</v>
      </c>
      <c r="P70" s="10">
        <f>REGION!AK70</f>
        <v>274</v>
      </c>
      <c r="Q70" s="10">
        <f>REGION!AT70</f>
        <v>345</v>
      </c>
      <c r="R70" s="10">
        <f>REGION!BC70</f>
        <v>390</v>
      </c>
    </row>
    <row r="71" spans="1:18" x14ac:dyDescent="0.2">
      <c r="A71" s="161">
        <f t="shared" si="3"/>
        <v>6</v>
      </c>
      <c r="B71" s="135">
        <f t="shared" ref="B71:B134" si="4">IF(A71&lt;=3,2,1)</f>
        <v>1</v>
      </c>
      <c r="C71" s="135">
        <f t="shared" ref="C71:C134" si="5">B71</f>
        <v>1</v>
      </c>
      <c r="D71" s="2">
        <v>18.100000000000001</v>
      </c>
      <c r="E71" s="2" t="s">
        <v>144</v>
      </c>
      <c r="F71" s="10">
        <f>REGION!H71</f>
        <v>26</v>
      </c>
      <c r="G71" s="10">
        <f>REGION!Q71</f>
        <v>28</v>
      </c>
      <c r="H71" s="10">
        <f>REGION!Z71</f>
        <v>27</v>
      </c>
      <c r="I71" s="10">
        <f>REGION!AI71</f>
        <v>28</v>
      </c>
      <c r="J71" s="10">
        <f>REGION!AR71</f>
        <v>24</v>
      </c>
      <c r="K71" s="10">
        <f>REGION!BA71</f>
        <v>28</v>
      </c>
      <c r="M71" s="10" t="str">
        <f>REGION!J71</f>
        <v>к</v>
      </c>
      <c r="N71" s="10" t="str">
        <f>REGION!S71</f>
        <v>к</v>
      </c>
      <c r="O71" s="10" t="str">
        <f>REGION!AB71</f>
        <v>к</v>
      </c>
      <c r="P71" s="10" t="str">
        <f>REGION!AK71</f>
        <v>к</v>
      </c>
      <c r="Q71" s="10" t="str">
        <f>REGION!AT71</f>
        <v>к</v>
      </c>
      <c r="R71" s="10" t="str">
        <f>REGION!BC71</f>
        <v>к</v>
      </c>
    </row>
    <row r="72" spans="1:18" x14ac:dyDescent="0.2">
      <c r="A72" s="161">
        <f t="shared" si="3"/>
        <v>6</v>
      </c>
      <c r="B72" s="135">
        <f t="shared" si="4"/>
        <v>1</v>
      </c>
      <c r="C72" s="135">
        <f t="shared" si="5"/>
        <v>1</v>
      </c>
      <c r="D72" s="2">
        <v>18.2</v>
      </c>
      <c r="E72" s="2" t="s">
        <v>146</v>
      </c>
      <c r="F72" s="10">
        <f>REGION!H72</f>
        <v>1</v>
      </c>
      <c r="G72" s="10">
        <f>REGION!Q72</f>
        <v>1</v>
      </c>
      <c r="H72" s="10">
        <f>REGION!Z72</f>
        <v>1</v>
      </c>
      <c r="I72" s="10">
        <f>REGION!AI72</f>
        <v>1</v>
      </c>
      <c r="J72" s="10">
        <f>REGION!AR72</f>
        <v>1</v>
      </c>
      <c r="K72" s="10">
        <f>REGION!BA72</f>
        <v>1</v>
      </c>
      <c r="M72" s="10" t="str">
        <f>REGION!J72</f>
        <v>к</v>
      </c>
      <c r="N72" s="10" t="str">
        <f>REGION!S72</f>
        <v>к</v>
      </c>
      <c r="O72" s="10" t="str">
        <f>REGION!AB72</f>
        <v>к</v>
      </c>
      <c r="P72" s="10" t="str">
        <f>REGION!AK72</f>
        <v>к</v>
      </c>
      <c r="Q72" s="10" t="str">
        <f>REGION!AT72</f>
        <v>к</v>
      </c>
      <c r="R72" s="10" t="str">
        <f>REGION!BC72</f>
        <v>к</v>
      </c>
    </row>
    <row r="73" spans="1:18" x14ac:dyDescent="0.2">
      <c r="A73" s="161">
        <f t="shared" si="3"/>
        <v>6</v>
      </c>
      <c r="B73" s="135">
        <f t="shared" si="4"/>
        <v>1</v>
      </c>
      <c r="C73" s="163">
        <f>IF(COUNTIF(C74:C75,2)&gt;=1,"",B73)</f>
        <v>1</v>
      </c>
      <c r="D73" s="2">
        <v>19</v>
      </c>
      <c r="E73" s="2" t="s">
        <v>148</v>
      </c>
      <c r="F73" s="10">
        <f>REGION!H73</f>
        <v>1</v>
      </c>
      <c r="G73" s="10">
        <f>REGION!Q73</f>
        <v>1</v>
      </c>
      <c r="H73" s="10">
        <f>REGION!Z73</f>
        <v>1</v>
      </c>
      <c r="I73" s="10">
        <f>REGION!AI73</f>
        <v>1</v>
      </c>
      <c r="J73" s="10">
        <f>REGION!AR73</f>
        <v>2</v>
      </c>
      <c r="K73" s="10">
        <f>REGION!BA73</f>
        <v>3</v>
      </c>
      <c r="M73" s="10" t="str">
        <f>REGION!J73</f>
        <v>к</v>
      </c>
      <c r="N73" s="10" t="str">
        <f>REGION!S73</f>
        <v>к</v>
      </c>
      <c r="O73" s="10" t="str">
        <f>REGION!AB73</f>
        <v>к</v>
      </c>
      <c r="P73" s="10" t="str">
        <f>REGION!AK73</f>
        <v>к</v>
      </c>
      <c r="Q73" s="10" t="str">
        <f>REGION!AT73</f>
        <v>к</v>
      </c>
      <c r="R73" s="10" t="str">
        <f>REGION!BC73</f>
        <v>к</v>
      </c>
    </row>
    <row r="74" spans="1:18" x14ac:dyDescent="0.2">
      <c r="A74" s="161">
        <f t="shared" si="3"/>
        <v>6</v>
      </c>
      <c r="B74" s="135">
        <f t="shared" si="4"/>
        <v>1</v>
      </c>
      <c r="C74" s="135">
        <f t="shared" si="5"/>
        <v>1</v>
      </c>
      <c r="D74" s="2">
        <v>19.100000000000001</v>
      </c>
      <c r="E74" s="2" t="s">
        <v>150</v>
      </c>
      <c r="F74" s="10" t="e">
        <f>REGION!H74</f>
        <v>#N/A</v>
      </c>
      <c r="G74" s="10" t="e">
        <f>REGION!Q74</f>
        <v>#N/A</v>
      </c>
      <c r="H74" s="10" t="e">
        <f>REGION!Z74</f>
        <v>#N/A</v>
      </c>
      <c r="I74" s="10" t="e">
        <f>REGION!AI74</f>
        <v>#N/A</v>
      </c>
      <c r="J74" s="10" t="e">
        <f>REGION!AR74</f>
        <v>#N/A</v>
      </c>
      <c r="K74" s="10" t="e">
        <f>REGION!BA74</f>
        <v>#N/A</v>
      </c>
      <c r="M74" s="10" t="e">
        <f>REGION!J74</f>
        <v>#N/A</v>
      </c>
      <c r="N74" s="10" t="e">
        <f>REGION!S74</f>
        <v>#N/A</v>
      </c>
      <c r="O74" s="10" t="e">
        <f>REGION!AB74</f>
        <v>#N/A</v>
      </c>
      <c r="P74" s="10" t="e">
        <f>REGION!AK74</f>
        <v>#N/A</v>
      </c>
      <c r="Q74" s="10" t="e">
        <f>REGION!AT74</f>
        <v>#N/A</v>
      </c>
      <c r="R74" s="10" t="e">
        <f>REGION!BC74</f>
        <v>#N/A</v>
      </c>
    </row>
    <row r="75" spans="1:18" x14ac:dyDescent="0.2">
      <c r="A75" s="161">
        <f t="shared" si="3"/>
        <v>6</v>
      </c>
      <c r="B75" s="135">
        <f t="shared" si="4"/>
        <v>1</v>
      </c>
      <c r="C75" s="135">
        <f t="shared" si="5"/>
        <v>1</v>
      </c>
      <c r="D75" s="2">
        <v>19.2</v>
      </c>
      <c r="E75" s="2" t="s">
        <v>152</v>
      </c>
      <c r="F75" s="10">
        <f>REGION!H75</f>
        <v>1</v>
      </c>
      <c r="G75" s="10">
        <f>REGION!Q75</f>
        <v>1</v>
      </c>
      <c r="H75" s="10">
        <f>REGION!Z75</f>
        <v>1</v>
      </c>
      <c r="I75" s="10">
        <f>REGION!AI75</f>
        <v>1</v>
      </c>
      <c r="J75" s="10">
        <f>REGION!AR75</f>
        <v>2</v>
      </c>
      <c r="K75" s="10">
        <f>REGION!BA75</f>
        <v>3</v>
      </c>
      <c r="M75" s="10" t="str">
        <f>REGION!J75</f>
        <v>к</v>
      </c>
      <c r="N75" s="10" t="str">
        <f>REGION!S75</f>
        <v>к</v>
      </c>
      <c r="O75" s="10" t="str">
        <f>REGION!AB75</f>
        <v>к</v>
      </c>
      <c r="P75" s="10" t="str">
        <f>REGION!AK75</f>
        <v>к</v>
      </c>
      <c r="Q75" s="10" t="str">
        <f>REGION!AT75</f>
        <v>к</v>
      </c>
      <c r="R75" s="10" t="str">
        <f>REGION!BC75</f>
        <v>к</v>
      </c>
    </row>
    <row r="76" spans="1:18" x14ac:dyDescent="0.2">
      <c r="A76" s="161">
        <f t="shared" si="3"/>
        <v>1</v>
      </c>
      <c r="B76" s="135">
        <f t="shared" si="4"/>
        <v>2</v>
      </c>
      <c r="C76" s="163" t="str">
        <f>IF(COUNTIF(C77:C82,2)&gt;=1,"",B76)</f>
        <v/>
      </c>
      <c r="D76" s="2">
        <v>20</v>
      </c>
      <c r="E76" s="2" t="s">
        <v>154</v>
      </c>
      <c r="F76" s="10">
        <f>REGION!H76</f>
        <v>12</v>
      </c>
      <c r="G76" s="10">
        <f>REGION!Q76</f>
        <v>15</v>
      </c>
      <c r="H76" s="10">
        <f>REGION!Z76</f>
        <v>10</v>
      </c>
      <c r="I76" s="10">
        <f>REGION!AI76</f>
        <v>13</v>
      </c>
      <c r="J76" s="10">
        <f>REGION!AR76</f>
        <v>11</v>
      </c>
      <c r="K76" s="10">
        <f>REGION!BA76</f>
        <v>9</v>
      </c>
      <c r="M76" s="10">
        <f>REGION!J76</f>
        <v>191</v>
      </c>
      <c r="N76" s="10">
        <f>REGION!S76</f>
        <v>172</v>
      </c>
      <c r="O76" s="10">
        <f>REGION!AB76</f>
        <v>97</v>
      </c>
      <c r="P76" s="10">
        <f>REGION!AK76</f>
        <v>158</v>
      </c>
      <c r="Q76" s="10">
        <f>REGION!AT76</f>
        <v>169</v>
      </c>
      <c r="R76" s="10" t="str">
        <f>REGION!BC76</f>
        <v>к</v>
      </c>
    </row>
    <row r="77" spans="1:18" x14ac:dyDescent="0.2">
      <c r="A77" s="161">
        <f t="shared" si="3"/>
        <v>2</v>
      </c>
      <c r="B77" s="135">
        <f t="shared" si="4"/>
        <v>2</v>
      </c>
      <c r="C77" s="135">
        <f t="shared" si="5"/>
        <v>2</v>
      </c>
      <c r="D77" s="2">
        <v>20.100000000000001</v>
      </c>
      <c r="E77" s="2" t="s">
        <v>156</v>
      </c>
      <c r="F77" s="10">
        <f>REGION!H77</f>
        <v>8</v>
      </c>
      <c r="G77" s="10">
        <f>REGION!Q77</f>
        <v>8</v>
      </c>
      <c r="H77" s="10">
        <f>REGION!Z77</f>
        <v>6</v>
      </c>
      <c r="I77" s="10">
        <f>REGION!AI77</f>
        <v>8</v>
      </c>
      <c r="J77" s="10">
        <f>REGION!AR77</f>
        <v>6</v>
      </c>
      <c r="K77" s="10">
        <f>REGION!BA77</f>
        <v>4</v>
      </c>
      <c r="M77" s="10" t="str">
        <f>REGION!J77</f>
        <v>к</v>
      </c>
      <c r="N77" s="10">
        <f>REGION!S77</f>
        <v>82</v>
      </c>
      <c r="O77" s="10">
        <f>REGION!AB77</f>
        <v>75</v>
      </c>
      <c r="P77" s="10">
        <f>REGION!AK77</f>
        <v>137</v>
      </c>
      <c r="Q77" s="10">
        <f>REGION!AT77</f>
        <v>144</v>
      </c>
      <c r="R77" s="10" t="str">
        <f>REGION!BC77</f>
        <v>к</v>
      </c>
    </row>
    <row r="78" spans="1:18" x14ac:dyDescent="0.2">
      <c r="A78" s="161">
        <f t="shared" si="3"/>
        <v>6</v>
      </c>
      <c r="B78" s="135">
        <f t="shared" si="4"/>
        <v>1</v>
      </c>
      <c r="C78" s="135">
        <f t="shared" si="5"/>
        <v>1</v>
      </c>
      <c r="D78" s="2">
        <v>20.2</v>
      </c>
      <c r="E78" s="2" t="s">
        <v>158</v>
      </c>
      <c r="F78" s="10" t="e">
        <f>REGION!H78</f>
        <v>#N/A</v>
      </c>
      <c r="G78" s="10">
        <f>REGION!Q78</f>
        <v>1</v>
      </c>
      <c r="H78" s="10">
        <f>REGION!Z78</f>
        <v>1</v>
      </c>
      <c r="I78" s="10">
        <f>REGION!AI78</f>
        <v>1</v>
      </c>
      <c r="J78" s="10">
        <f>REGION!AR78</f>
        <v>1</v>
      </c>
      <c r="K78" s="10">
        <f>REGION!BA78</f>
        <v>1</v>
      </c>
      <c r="M78" s="10" t="e">
        <f>REGION!J78</f>
        <v>#N/A</v>
      </c>
      <c r="N78" s="10" t="str">
        <f>REGION!S78</f>
        <v>к</v>
      </c>
      <c r="O78" s="10" t="str">
        <f>REGION!AB78</f>
        <v>к</v>
      </c>
      <c r="P78" s="10" t="str">
        <f>REGION!AK78</f>
        <v>к</v>
      </c>
      <c r="Q78" s="10" t="str">
        <f>REGION!AT78</f>
        <v>к</v>
      </c>
      <c r="R78" s="10" t="str">
        <f>REGION!BC78</f>
        <v>к</v>
      </c>
    </row>
    <row r="79" spans="1:18" x14ac:dyDescent="0.2">
      <c r="A79" s="161">
        <f t="shared" si="3"/>
        <v>5</v>
      </c>
      <c r="B79" s="135">
        <f t="shared" si="4"/>
        <v>1</v>
      </c>
      <c r="C79" s="135">
        <f t="shared" si="5"/>
        <v>1</v>
      </c>
      <c r="D79" s="2">
        <v>20.3</v>
      </c>
      <c r="E79" s="2" t="s">
        <v>160</v>
      </c>
      <c r="F79" s="10">
        <f>REGION!H79</f>
        <v>1</v>
      </c>
      <c r="G79" s="10">
        <f>REGION!Q79</f>
        <v>2</v>
      </c>
      <c r="H79" s="10">
        <f>REGION!Z79</f>
        <v>2</v>
      </c>
      <c r="I79" s="10">
        <f>REGION!AI79</f>
        <v>3</v>
      </c>
      <c r="J79" s="10">
        <f>REGION!AR79</f>
        <v>2</v>
      </c>
      <c r="K79" s="10">
        <f>REGION!BA79</f>
        <v>2</v>
      </c>
      <c r="M79" s="10" t="str">
        <f>REGION!J79</f>
        <v>к</v>
      </c>
      <c r="N79" s="10" t="str">
        <f>REGION!S79</f>
        <v>к</v>
      </c>
      <c r="O79" s="10" t="str">
        <f>REGION!AB79</f>
        <v>к</v>
      </c>
      <c r="P79" s="10">
        <f>REGION!AK79</f>
        <v>3</v>
      </c>
      <c r="Q79" s="10" t="str">
        <f>REGION!AT79</f>
        <v>к</v>
      </c>
      <c r="R79" s="10" t="str">
        <f>REGION!BC79</f>
        <v>к</v>
      </c>
    </row>
    <row r="80" spans="1:18" x14ac:dyDescent="0.2">
      <c r="A80" s="161">
        <f t="shared" si="3"/>
        <v>4</v>
      </c>
      <c r="B80" s="135">
        <f t="shared" si="4"/>
        <v>1</v>
      </c>
      <c r="C80" s="135">
        <f t="shared" si="5"/>
        <v>1</v>
      </c>
      <c r="D80" s="2">
        <v>20.399999999999999</v>
      </c>
      <c r="E80" s="2" t="s">
        <v>162</v>
      </c>
      <c r="F80" s="10">
        <f>REGION!H80</f>
        <v>3</v>
      </c>
      <c r="G80" s="10">
        <f>REGION!Q80</f>
        <v>3</v>
      </c>
      <c r="H80" s="10">
        <f>REGION!Z80</f>
        <v>1</v>
      </c>
      <c r="I80" s="10">
        <f>REGION!AI80</f>
        <v>1</v>
      </c>
      <c r="J80" s="10">
        <f>REGION!AR80</f>
        <v>1</v>
      </c>
      <c r="K80" s="10">
        <f>REGION!BA80</f>
        <v>1</v>
      </c>
      <c r="M80" s="10">
        <f>REGION!J80</f>
        <v>86</v>
      </c>
      <c r="N80" s="10">
        <f>REGION!S80</f>
        <v>72</v>
      </c>
      <c r="O80" s="10" t="str">
        <f>REGION!AB80</f>
        <v>к</v>
      </c>
      <c r="P80" s="10" t="str">
        <f>REGION!AK80</f>
        <v>к</v>
      </c>
      <c r="Q80" s="10" t="str">
        <f>REGION!AT80</f>
        <v>к</v>
      </c>
      <c r="R80" s="10" t="str">
        <f>REGION!BC80</f>
        <v>к</v>
      </c>
    </row>
    <row r="81" spans="1:18" x14ac:dyDescent="0.2">
      <c r="A81" s="161">
        <f t="shared" si="3"/>
        <v>6</v>
      </c>
      <c r="B81" s="135">
        <f t="shared" si="4"/>
        <v>1</v>
      </c>
      <c r="C81" s="135">
        <f t="shared" si="5"/>
        <v>1</v>
      </c>
      <c r="D81" s="2">
        <v>20.5</v>
      </c>
      <c r="E81" s="2" t="s">
        <v>164</v>
      </c>
      <c r="F81" s="10" t="e">
        <f>REGION!H81</f>
        <v>#N/A</v>
      </c>
      <c r="G81" s="10">
        <f>REGION!Q81</f>
        <v>1</v>
      </c>
      <c r="H81" s="10" t="e">
        <f>REGION!Z81</f>
        <v>#N/A</v>
      </c>
      <c r="I81" s="10" t="e">
        <f>REGION!AI81</f>
        <v>#N/A</v>
      </c>
      <c r="J81" s="10">
        <f>REGION!AR81</f>
        <v>1</v>
      </c>
      <c r="K81" s="10">
        <f>REGION!BA81</f>
        <v>1</v>
      </c>
      <c r="M81" s="10" t="e">
        <f>REGION!J81</f>
        <v>#N/A</v>
      </c>
      <c r="N81" s="10" t="str">
        <f>REGION!S81</f>
        <v>к</v>
      </c>
      <c r="O81" s="10" t="e">
        <f>REGION!AB81</f>
        <v>#N/A</v>
      </c>
      <c r="P81" s="10" t="e">
        <f>REGION!AK81</f>
        <v>#N/A</v>
      </c>
      <c r="Q81" s="10" t="str">
        <f>REGION!AT81</f>
        <v>к</v>
      </c>
      <c r="R81" s="10" t="str">
        <f>REGION!BC81</f>
        <v>к</v>
      </c>
    </row>
    <row r="82" spans="1:18" x14ac:dyDescent="0.2">
      <c r="A82" s="161">
        <f t="shared" si="3"/>
        <v>6</v>
      </c>
      <c r="B82" s="135">
        <f t="shared" si="4"/>
        <v>1</v>
      </c>
      <c r="C82" s="135">
        <f t="shared" si="5"/>
        <v>1</v>
      </c>
      <c r="D82" s="2">
        <v>20.6</v>
      </c>
      <c r="E82" s="2" t="s">
        <v>166</v>
      </c>
      <c r="F82" s="10" t="e">
        <f>REGION!H82</f>
        <v>#N/A</v>
      </c>
      <c r="G82" s="10" t="e">
        <f>REGION!Q82</f>
        <v>#N/A</v>
      </c>
      <c r="H82" s="10" t="e">
        <f>REGION!Z82</f>
        <v>#N/A</v>
      </c>
      <c r="I82" s="10" t="e">
        <f>REGION!AI82</f>
        <v>#N/A</v>
      </c>
      <c r="J82" s="10" t="e">
        <f>REGION!AR82</f>
        <v>#N/A</v>
      </c>
      <c r="K82" s="10" t="e">
        <f>REGION!BA82</f>
        <v>#N/A</v>
      </c>
      <c r="M82" s="10" t="e">
        <f>REGION!J82</f>
        <v>#N/A</v>
      </c>
      <c r="N82" s="10" t="e">
        <f>REGION!S82</f>
        <v>#N/A</v>
      </c>
      <c r="O82" s="10" t="e">
        <f>REGION!AB82</f>
        <v>#N/A</v>
      </c>
      <c r="P82" s="10" t="e">
        <f>REGION!AK82</f>
        <v>#N/A</v>
      </c>
      <c r="Q82" s="10" t="e">
        <f>REGION!AT82</f>
        <v>#N/A</v>
      </c>
      <c r="R82" s="10" t="e">
        <f>REGION!BC82</f>
        <v>#N/A</v>
      </c>
    </row>
    <row r="83" spans="1:18" x14ac:dyDescent="0.2">
      <c r="A83" s="161">
        <f t="shared" si="3"/>
        <v>5</v>
      </c>
      <c r="B83" s="135">
        <f t="shared" si="4"/>
        <v>1</v>
      </c>
      <c r="C83" s="163">
        <f>IF(COUNTIF(C84:C85,2)&gt;=1,"",B83)</f>
        <v>1</v>
      </c>
      <c r="D83" s="2">
        <v>21</v>
      </c>
      <c r="E83" s="2" t="s">
        <v>168</v>
      </c>
      <c r="F83" s="10">
        <f>REGION!H83</f>
        <v>2</v>
      </c>
      <c r="G83" s="10">
        <f>REGION!Q83</f>
        <v>2</v>
      </c>
      <c r="H83" s="10">
        <f>REGION!Z83</f>
        <v>2</v>
      </c>
      <c r="I83" s="10">
        <f>REGION!AI83</f>
        <v>3</v>
      </c>
      <c r="J83" s="10">
        <f>REGION!AR83</f>
        <v>3</v>
      </c>
      <c r="K83" s="10">
        <f>REGION!BA83</f>
        <v>3</v>
      </c>
      <c r="M83" s="10" t="str">
        <f>REGION!J83</f>
        <v>к</v>
      </c>
      <c r="N83" s="10" t="str">
        <f>REGION!S83</f>
        <v>к</v>
      </c>
      <c r="O83" s="10" t="str">
        <f>REGION!AB83</f>
        <v>к</v>
      </c>
      <c r="P83" s="10" t="str">
        <f>REGION!AK83</f>
        <v>к</v>
      </c>
      <c r="Q83" s="10">
        <f>REGION!AT83</f>
        <v>356</v>
      </c>
      <c r="R83" s="10" t="str">
        <f>REGION!BC83</f>
        <v>к</v>
      </c>
    </row>
    <row r="84" spans="1:18" x14ac:dyDescent="0.2">
      <c r="A84" s="161">
        <f t="shared" si="3"/>
        <v>6</v>
      </c>
      <c r="B84" s="135">
        <f t="shared" si="4"/>
        <v>1</v>
      </c>
      <c r="C84" s="135">
        <f t="shared" si="5"/>
        <v>1</v>
      </c>
      <c r="D84" s="2">
        <v>21.1</v>
      </c>
      <c r="E84" s="2" t="s">
        <v>170</v>
      </c>
      <c r="F84" s="10" t="e">
        <f>REGION!H84</f>
        <v>#N/A</v>
      </c>
      <c r="G84" s="10" t="e">
        <f>REGION!Q84</f>
        <v>#N/A</v>
      </c>
      <c r="H84" s="10" t="e">
        <f>REGION!Z84</f>
        <v>#N/A</v>
      </c>
      <c r="I84" s="10" t="e">
        <f>REGION!AI84</f>
        <v>#N/A</v>
      </c>
      <c r="J84" s="10" t="e">
        <f>REGION!AR84</f>
        <v>#N/A</v>
      </c>
      <c r="K84" s="10" t="e">
        <f>REGION!BA84</f>
        <v>#N/A</v>
      </c>
      <c r="M84" s="10" t="e">
        <f>REGION!J84</f>
        <v>#N/A</v>
      </c>
      <c r="N84" s="10" t="e">
        <f>REGION!S84</f>
        <v>#N/A</v>
      </c>
      <c r="O84" s="10" t="e">
        <f>REGION!AB84</f>
        <v>#N/A</v>
      </c>
      <c r="P84" s="10" t="e">
        <f>REGION!AK84</f>
        <v>#N/A</v>
      </c>
      <c r="Q84" s="10" t="e">
        <f>REGION!AT84</f>
        <v>#N/A</v>
      </c>
      <c r="R84" s="10" t="e">
        <f>REGION!BC84</f>
        <v>#N/A</v>
      </c>
    </row>
    <row r="85" spans="1:18" x14ac:dyDescent="0.2">
      <c r="A85" s="161">
        <f t="shared" si="3"/>
        <v>5</v>
      </c>
      <c r="B85" s="135">
        <f t="shared" si="4"/>
        <v>1</v>
      </c>
      <c r="C85" s="135">
        <f t="shared" si="5"/>
        <v>1</v>
      </c>
      <c r="D85" s="2">
        <v>21.2</v>
      </c>
      <c r="E85" s="2" t="s">
        <v>172</v>
      </c>
      <c r="F85" s="10">
        <f>REGION!H85</f>
        <v>2</v>
      </c>
      <c r="G85" s="10">
        <f>REGION!Q85</f>
        <v>2</v>
      </c>
      <c r="H85" s="10">
        <f>REGION!Z85</f>
        <v>2</v>
      </c>
      <c r="I85" s="10">
        <f>REGION!AI85</f>
        <v>3</v>
      </c>
      <c r="J85" s="10">
        <f>REGION!AR85</f>
        <v>3</v>
      </c>
      <c r="K85" s="10">
        <f>REGION!BA85</f>
        <v>3</v>
      </c>
      <c r="M85" s="10" t="str">
        <f>REGION!J85</f>
        <v>к</v>
      </c>
      <c r="N85" s="10" t="str">
        <f>REGION!S85</f>
        <v>к</v>
      </c>
      <c r="O85" s="10" t="str">
        <f>REGION!AB85</f>
        <v>к</v>
      </c>
      <c r="P85" s="10" t="str">
        <f>REGION!AK85</f>
        <v>к</v>
      </c>
      <c r="Q85" s="10">
        <f>REGION!AT85</f>
        <v>356</v>
      </c>
      <c r="R85" s="10" t="str">
        <f>REGION!BC85</f>
        <v>к</v>
      </c>
    </row>
    <row r="86" spans="1:18" x14ac:dyDescent="0.2">
      <c r="A86" s="161">
        <f t="shared" si="3"/>
        <v>0</v>
      </c>
      <c r="B86" s="135">
        <f t="shared" si="4"/>
        <v>2</v>
      </c>
      <c r="C86" s="163">
        <f>IF(COUNTIF(C87:C88,2)&gt;=1,"",B86)</f>
        <v>2</v>
      </c>
      <c r="D86" s="2">
        <v>22</v>
      </c>
      <c r="E86" s="2" t="s">
        <v>174</v>
      </c>
      <c r="F86" s="10">
        <f>REGION!H86</f>
        <v>37</v>
      </c>
      <c r="G86" s="10">
        <f>REGION!Q86</f>
        <v>40</v>
      </c>
      <c r="H86" s="10">
        <f>REGION!Z86</f>
        <v>40</v>
      </c>
      <c r="I86" s="10">
        <f>REGION!AI86</f>
        <v>37</v>
      </c>
      <c r="J86" s="10">
        <f>REGION!AR86</f>
        <v>34</v>
      </c>
      <c r="K86" s="10">
        <f>REGION!BA86</f>
        <v>37</v>
      </c>
      <c r="M86" s="10">
        <f>REGION!J86</f>
        <v>845</v>
      </c>
      <c r="N86" s="10">
        <f>REGION!S86</f>
        <v>927</v>
      </c>
      <c r="O86" s="10">
        <f>REGION!AB86</f>
        <v>784</v>
      </c>
      <c r="P86" s="10">
        <f>REGION!AK86</f>
        <v>716</v>
      </c>
      <c r="Q86" s="10">
        <f>REGION!AT86</f>
        <v>825</v>
      </c>
      <c r="R86" s="10">
        <f>REGION!BC86</f>
        <v>1087</v>
      </c>
    </row>
    <row r="87" spans="1:18" x14ac:dyDescent="0.2">
      <c r="A87" s="161">
        <f t="shared" si="3"/>
        <v>5</v>
      </c>
      <c r="B87" s="135">
        <f t="shared" si="4"/>
        <v>1</v>
      </c>
      <c r="C87" s="135">
        <f t="shared" si="5"/>
        <v>1</v>
      </c>
      <c r="D87" s="2">
        <v>22.1</v>
      </c>
      <c r="E87" s="2" t="s">
        <v>176</v>
      </c>
      <c r="F87" s="10">
        <f>REGION!H87</f>
        <v>2</v>
      </c>
      <c r="G87" s="10">
        <f>REGION!Q87</f>
        <v>2</v>
      </c>
      <c r="H87" s="10">
        <f>REGION!Z87</f>
        <v>2</v>
      </c>
      <c r="I87" s="10">
        <f>REGION!AI87</f>
        <v>3</v>
      </c>
      <c r="J87" s="10">
        <f>REGION!AR87</f>
        <v>2</v>
      </c>
      <c r="K87" s="10">
        <f>REGION!BA87</f>
        <v>2</v>
      </c>
      <c r="M87" s="10" t="str">
        <f>REGION!J87</f>
        <v>к</v>
      </c>
      <c r="N87" s="10" t="str">
        <f>REGION!S87</f>
        <v>к</v>
      </c>
      <c r="O87" s="10" t="str">
        <f>REGION!AB87</f>
        <v>к</v>
      </c>
      <c r="P87" s="10">
        <f>REGION!AK87</f>
        <v>13</v>
      </c>
      <c r="Q87" s="10" t="str">
        <f>REGION!AT87</f>
        <v>к</v>
      </c>
      <c r="R87" s="10" t="str">
        <f>REGION!BC87</f>
        <v>к</v>
      </c>
    </row>
    <row r="88" spans="1:18" x14ac:dyDescent="0.2">
      <c r="A88" s="161">
        <f t="shared" si="3"/>
        <v>5</v>
      </c>
      <c r="B88" s="135">
        <f t="shared" si="4"/>
        <v>1</v>
      </c>
      <c r="C88" s="135">
        <f t="shared" si="5"/>
        <v>1</v>
      </c>
      <c r="D88" s="2">
        <v>22.2</v>
      </c>
      <c r="E88" s="2" t="s">
        <v>178</v>
      </c>
      <c r="F88" s="10">
        <f>REGION!H88</f>
        <v>35</v>
      </c>
      <c r="G88" s="10">
        <f>REGION!Q88</f>
        <v>38</v>
      </c>
      <c r="H88" s="10">
        <f>REGION!Z88</f>
        <v>38</v>
      </c>
      <c r="I88" s="10">
        <f>REGION!AI88</f>
        <v>34</v>
      </c>
      <c r="J88" s="10">
        <f>REGION!AR88</f>
        <v>32</v>
      </c>
      <c r="K88" s="10">
        <f>REGION!BA88</f>
        <v>35</v>
      </c>
      <c r="M88" s="10" t="str">
        <f>REGION!J88</f>
        <v>к</v>
      </c>
      <c r="N88" s="10" t="str">
        <f>REGION!S88</f>
        <v>к</v>
      </c>
      <c r="O88" s="10" t="str">
        <f>REGION!AB88</f>
        <v>к</v>
      </c>
      <c r="P88" s="10">
        <f>REGION!AK88</f>
        <v>703</v>
      </c>
      <c r="Q88" s="10" t="str">
        <f>REGION!AT88</f>
        <v>к</v>
      </c>
      <c r="R88" s="10" t="str">
        <f>REGION!BC88</f>
        <v>к</v>
      </c>
    </row>
    <row r="89" spans="1:18" x14ac:dyDescent="0.2">
      <c r="A89" s="161">
        <f t="shared" si="3"/>
        <v>0</v>
      </c>
      <c r="B89" s="135">
        <f t="shared" si="4"/>
        <v>2</v>
      </c>
      <c r="C89" s="163" t="str">
        <f>IF(COUNTIF(C90:C97,2)&gt;=1,"",B89)</f>
        <v/>
      </c>
      <c r="D89" s="2">
        <v>23</v>
      </c>
      <c r="E89" s="2" t="s">
        <v>180</v>
      </c>
      <c r="F89" s="10">
        <f>REGION!H89</f>
        <v>77</v>
      </c>
      <c r="G89" s="10">
        <f>REGION!Q89</f>
        <v>95</v>
      </c>
      <c r="H89" s="10">
        <f>REGION!Z89</f>
        <v>90</v>
      </c>
      <c r="I89" s="10">
        <f>REGION!AI89</f>
        <v>89</v>
      </c>
      <c r="J89" s="10">
        <f>REGION!AR89</f>
        <v>73</v>
      </c>
      <c r="K89" s="10">
        <f>REGION!BA89</f>
        <v>78</v>
      </c>
      <c r="M89" s="10">
        <f>REGION!J89</f>
        <v>1422</v>
      </c>
      <c r="N89" s="10">
        <f>REGION!S89</f>
        <v>1597</v>
      </c>
      <c r="O89" s="10">
        <f>REGION!AB89</f>
        <v>1562</v>
      </c>
      <c r="P89" s="10">
        <f>REGION!AK89</f>
        <v>1283</v>
      </c>
      <c r="Q89" s="10">
        <f>REGION!AT89</f>
        <v>1467</v>
      </c>
      <c r="R89" s="10">
        <f>REGION!BC89</f>
        <v>1707</v>
      </c>
    </row>
    <row r="90" spans="1:18" x14ac:dyDescent="0.2">
      <c r="A90" s="161">
        <f t="shared" si="3"/>
        <v>1</v>
      </c>
      <c r="B90" s="135">
        <f t="shared" si="4"/>
        <v>2</v>
      </c>
      <c r="C90" s="135">
        <f t="shared" si="5"/>
        <v>2</v>
      </c>
      <c r="D90" s="2">
        <v>23.1</v>
      </c>
      <c r="E90" s="2" t="s">
        <v>182</v>
      </c>
      <c r="F90" s="10">
        <f>REGION!H90</f>
        <v>3</v>
      </c>
      <c r="G90" s="10">
        <f>REGION!Q90</f>
        <v>5</v>
      </c>
      <c r="H90" s="10">
        <f>REGION!Z90</f>
        <v>5</v>
      </c>
      <c r="I90" s="10">
        <f>REGION!AI90</f>
        <v>5</v>
      </c>
      <c r="J90" s="10">
        <f>REGION!AR90</f>
        <v>4</v>
      </c>
      <c r="K90" s="10">
        <f>REGION!BA90</f>
        <v>3</v>
      </c>
      <c r="M90" s="10">
        <f>REGION!J90</f>
        <v>159</v>
      </c>
      <c r="N90" s="10">
        <f>REGION!S90</f>
        <v>135</v>
      </c>
      <c r="O90" s="10">
        <f>REGION!AB90</f>
        <v>103</v>
      </c>
      <c r="P90" s="10">
        <f>REGION!AK90</f>
        <v>36</v>
      </c>
      <c r="Q90" s="10">
        <f>REGION!AT90</f>
        <v>36</v>
      </c>
      <c r="R90" s="10" t="str">
        <f>REGION!BC90</f>
        <v>к</v>
      </c>
    </row>
    <row r="91" spans="1:18" x14ac:dyDescent="0.2">
      <c r="A91" s="161">
        <f t="shared" si="3"/>
        <v>6</v>
      </c>
      <c r="B91" s="135">
        <f t="shared" si="4"/>
        <v>1</v>
      </c>
      <c r="C91" s="135">
        <f t="shared" si="5"/>
        <v>1</v>
      </c>
      <c r="D91" s="2">
        <v>23.2</v>
      </c>
      <c r="E91" s="2" t="s">
        <v>184</v>
      </c>
      <c r="F91" s="10" t="e">
        <f>REGION!H91</f>
        <v>#N/A</v>
      </c>
      <c r="G91" s="10" t="e">
        <f>REGION!Q91</f>
        <v>#N/A</v>
      </c>
      <c r="H91" s="10" t="e">
        <f>REGION!Z91</f>
        <v>#N/A</v>
      </c>
      <c r="I91" s="10" t="e">
        <f>REGION!AI91</f>
        <v>#N/A</v>
      </c>
      <c r="J91" s="10" t="e">
        <f>REGION!AR91</f>
        <v>#N/A</v>
      </c>
      <c r="K91" s="10" t="e">
        <f>REGION!BA91</f>
        <v>#N/A</v>
      </c>
      <c r="M91" s="10" t="e">
        <f>REGION!J91</f>
        <v>#N/A</v>
      </c>
      <c r="N91" s="10" t="e">
        <f>REGION!S91</f>
        <v>#N/A</v>
      </c>
      <c r="O91" s="10" t="e">
        <f>REGION!AB91</f>
        <v>#N/A</v>
      </c>
      <c r="P91" s="10" t="e">
        <f>REGION!AK91</f>
        <v>#N/A</v>
      </c>
      <c r="Q91" s="10" t="e">
        <f>REGION!AT91</f>
        <v>#N/A</v>
      </c>
      <c r="R91" s="10" t="e">
        <f>REGION!BC91</f>
        <v>#N/A</v>
      </c>
    </row>
    <row r="92" spans="1:18" x14ac:dyDescent="0.2">
      <c r="A92" s="161">
        <f t="shared" si="3"/>
        <v>0</v>
      </c>
      <c r="B92" s="135">
        <f t="shared" si="4"/>
        <v>2</v>
      </c>
      <c r="C92" s="135">
        <f t="shared" si="5"/>
        <v>2</v>
      </c>
      <c r="D92" s="2">
        <v>23.3</v>
      </c>
      <c r="E92" s="2" t="s">
        <v>186</v>
      </c>
      <c r="F92" s="10">
        <f>REGION!H92</f>
        <v>28</v>
      </c>
      <c r="G92" s="10">
        <f>REGION!Q92</f>
        <v>38</v>
      </c>
      <c r="H92" s="10">
        <f>REGION!Z92</f>
        <v>32</v>
      </c>
      <c r="I92" s="10">
        <f>REGION!AI92</f>
        <v>32</v>
      </c>
      <c r="J92" s="10">
        <f>REGION!AR92</f>
        <v>28</v>
      </c>
      <c r="K92" s="10">
        <f>REGION!BA92</f>
        <v>33</v>
      </c>
      <c r="M92" s="10">
        <f>REGION!J92</f>
        <v>458</v>
      </c>
      <c r="N92" s="10">
        <f>REGION!S92</f>
        <v>469</v>
      </c>
      <c r="O92" s="10">
        <f>REGION!AB92</f>
        <v>355</v>
      </c>
      <c r="P92" s="10">
        <f>REGION!AK92</f>
        <v>182</v>
      </c>
      <c r="Q92" s="10">
        <f>REGION!AT92</f>
        <v>257</v>
      </c>
      <c r="R92" s="10">
        <f>REGION!BC92</f>
        <v>339</v>
      </c>
    </row>
    <row r="93" spans="1:18" x14ac:dyDescent="0.2">
      <c r="A93" s="161">
        <f t="shared" si="3"/>
        <v>6</v>
      </c>
      <c r="B93" s="135">
        <f t="shared" si="4"/>
        <v>1</v>
      </c>
      <c r="C93" s="135">
        <f t="shared" si="5"/>
        <v>1</v>
      </c>
      <c r="D93" s="2">
        <v>23.4</v>
      </c>
      <c r="E93" s="2" t="s">
        <v>188</v>
      </c>
      <c r="F93" s="10" t="e">
        <f>REGION!H93</f>
        <v>#N/A</v>
      </c>
      <c r="G93" s="10" t="e">
        <f>REGION!Q93</f>
        <v>#N/A</v>
      </c>
      <c r="H93" s="10" t="e">
        <f>REGION!Z93</f>
        <v>#N/A</v>
      </c>
      <c r="I93" s="10" t="e">
        <f>REGION!AI93</f>
        <v>#N/A</v>
      </c>
      <c r="J93" s="10" t="e">
        <f>REGION!AR93</f>
        <v>#N/A</v>
      </c>
      <c r="K93" s="10" t="e">
        <f>REGION!BA93</f>
        <v>#N/A</v>
      </c>
      <c r="M93" s="10" t="e">
        <f>REGION!J93</f>
        <v>#N/A</v>
      </c>
      <c r="N93" s="10" t="e">
        <f>REGION!S93</f>
        <v>#N/A</v>
      </c>
      <c r="O93" s="10" t="e">
        <f>REGION!AB93</f>
        <v>#N/A</v>
      </c>
      <c r="P93" s="10" t="e">
        <f>REGION!AK93</f>
        <v>#N/A</v>
      </c>
      <c r="Q93" s="10" t="e">
        <f>REGION!AT93</f>
        <v>#N/A</v>
      </c>
      <c r="R93" s="10" t="e">
        <f>REGION!BC93</f>
        <v>#N/A</v>
      </c>
    </row>
    <row r="94" spans="1:18" x14ac:dyDescent="0.2">
      <c r="A94" s="161">
        <f t="shared" si="3"/>
        <v>4</v>
      </c>
      <c r="B94" s="135">
        <f t="shared" si="4"/>
        <v>1</v>
      </c>
      <c r="C94" s="135">
        <f t="shared" si="5"/>
        <v>1</v>
      </c>
      <c r="D94" s="2">
        <v>23.5</v>
      </c>
      <c r="E94" s="2" t="s">
        <v>190</v>
      </c>
      <c r="F94" s="10">
        <f>REGION!H94</f>
        <v>4</v>
      </c>
      <c r="G94" s="10">
        <f>REGION!Q94</f>
        <v>4</v>
      </c>
      <c r="H94" s="10">
        <f>REGION!Z94</f>
        <v>4</v>
      </c>
      <c r="I94" s="10">
        <f>REGION!AI94</f>
        <v>4</v>
      </c>
      <c r="J94" s="10">
        <f>REGION!AR94</f>
        <v>2</v>
      </c>
      <c r="K94" s="10">
        <f>REGION!BA94</f>
        <v>2</v>
      </c>
      <c r="M94" s="10">
        <f>REGION!J94</f>
        <v>153</v>
      </c>
      <c r="N94" s="10" t="str">
        <f>REGION!S94</f>
        <v>к</v>
      </c>
      <c r="O94" s="10" t="str">
        <f>REGION!AB94</f>
        <v>к</v>
      </c>
      <c r="P94" s="10">
        <f>REGION!AK94</f>
        <v>125</v>
      </c>
      <c r="Q94" s="10" t="str">
        <f>REGION!AT94</f>
        <v>к</v>
      </c>
      <c r="R94" s="10" t="str">
        <f>REGION!BC94</f>
        <v>к</v>
      </c>
    </row>
    <row r="95" spans="1:18" x14ac:dyDescent="0.2">
      <c r="A95" s="161">
        <f t="shared" si="3"/>
        <v>0</v>
      </c>
      <c r="B95" s="135">
        <f t="shared" si="4"/>
        <v>2</v>
      </c>
      <c r="C95" s="135">
        <f t="shared" si="5"/>
        <v>2</v>
      </c>
      <c r="D95" s="2">
        <v>23.6</v>
      </c>
      <c r="E95" s="2" t="s">
        <v>192</v>
      </c>
      <c r="F95" s="10">
        <f>REGION!H95</f>
        <v>33</v>
      </c>
      <c r="G95" s="10">
        <f>REGION!Q95</f>
        <v>38</v>
      </c>
      <c r="H95" s="10">
        <f>REGION!Z95</f>
        <v>38</v>
      </c>
      <c r="I95" s="10">
        <f>REGION!AI95</f>
        <v>37</v>
      </c>
      <c r="J95" s="10">
        <f>REGION!AR95</f>
        <v>30</v>
      </c>
      <c r="K95" s="10">
        <f>REGION!BA95</f>
        <v>30</v>
      </c>
      <c r="M95" s="10">
        <f>REGION!J95</f>
        <v>552</v>
      </c>
      <c r="N95" s="10">
        <f>REGION!S95</f>
        <v>755</v>
      </c>
      <c r="O95" s="10">
        <f>REGION!AB95</f>
        <v>872</v>
      </c>
      <c r="P95" s="10">
        <f>REGION!AK95</f>
        <v>873</v>
      </c>
      <c r="Q95" s="10">
        <f>REGION!AT95</f>
        <v>990</v>
      </c>
      <c r="R95" s="10">
        <f>REGION!BC95</f>
        <v>1078</v>
      </c>
    </row>
    <row r="96" spans="1:18" x14ac:dyDescent="0.2">
      <c r="A96" s="161">
        <f t="shared" si="3"/>
        <v>0</v>
      </c>
      <c r="B96" s="135">
        <f t="shared" si="4"/>
        <v>2</v>
      </c>
      <c r="C96" s="135">
        <f t="shared" si="5"/>
        <v>2</v>
      </c>
      <c r="D96" s="2">
        <v>23.7</v>
      </c>
      <c r="E96" s="2" t="s">
        <v>194</v>
      </c>
      <c r="F96" s="10">
        <f>REGION!H96</f>
        <v>9</v>
      </c>
      <c r="G96" s="10">
        <f>REGION!Q96</f>
        <v>8</v>
      </c>
      <c r="H96" s="10">
        <f>REGION!Z96</f>
        <v>8</v>
      </c>
      <c r="I96" s="10">
        <f>REGION!AI96</f>
        <v>7</v>
      </c>
      <c r="J96" s="10">
        <f>REGION!AR96</f>
        <v>8</v>
      </c>
      <c r="K96" s="10">
        <f>REGION!BA96</f>
        <v>9</v>
      </c>
      <c r="M96" s="10">
        <f>REGION!J96</f>
        <v>100</v>
      </c>
      <c r="N96" s="10">
        <f>REGION!S96</f>
        <v>52</v>
      </c>
      <c r="O96" s="10">
        <f>REGION!AB96</f>
        <v>52</v>
      </c>
      <c r="P96" s="10">
        <f>REGION!AK96</f>
        <v>41</v>
      </c>
      <c r="Q96" s="10">
        <f>REGION!AT96</f>
        <v>52</v>
      </c>
      <c r="R96" s="10">
        <f>REGION!BC96</f>
        <v>69</v>
      </c>
    </row>
    <row r="97" spans="1:18" x14ac:dyDescent="0.2">
      <c r="A97" s="161">
        <f t="shared" si="3"/>
        <v>5</v>
      </c>
      <c r="B97" s="135">
        <f t="shared" si="4"/>
        <v>1</v>
      </c>
      <c r="C97" s="135">
        <f t="shared" si="5"/>
        <v>1</v>
      </c>
      <c r="D97" s="2">
        <v>23.9</v>
      </c>
      <c r="E97" s="2" t="s">
        <v>196</v>
      </c>
      <c r="F97" s="10" t="e">
        <f>REGION!H97</f>
        <v>#N/A</v>
      </c>
      <c r="G97" s="10">
        <f>REGION!Q97</f>
        <v>2</v>
      </c>
      <c r="H97" s="10">
        <f>REGION!Z97</f>
        <v>3</v>
      </c>
      <c r="I97" s="10">
        <f>REGION!AI97</f>
        <v>4</v>
      </c>
      <c r="J97" s="10">
        <f>REGION!AR97</f>
        <v>1</v>
      </c>
      <c r="K97" s="10">
        <f>REGION!BA97</f>
        <v>1</v>
      </c>
      <c r="M97" s="10" t="e">
        <f>REGION!J97</f>
        <v>#N/A</v>
      </c>
      <c r="N97" s="10" t="str">
        <f>REGION!S97</f>
        <v>к</v>
      </c>
      <c r="O97" s="10" t="str">
        <f>REGION!AB97</f>
        <v>к</v>
      </c>
      <c r="P97" s="10">
        <f>REGION!AK97</f>
        <v>26</v>
      </c>
      <c r="Q97" s="10" t="str">
        <f>REGION!AT97</f>
        <v>к</v>
      </c>
      <c r="R97" s="10" t="str">
        <f>REGION!BC97</f>
        <v>к</v>
      </c>
    </row>
    <row r="98" spans="1:18" x14ac:dyDescent="0.2">
      <c r="A98" s="161">
        <f t="shared" si="3"/>
        <v>0</v>
      </c>
      <c r="B98" s="135">
        <f t="shared" si="4"/>
        <v>2</v>
      </c>
      <c r="C98" s="163">
        <f>IF(COUNTIF(C99:C103,2)&gt;=1,"",B98)</f>
        <v>2</v>
      </c>
      <c r="D98" s="2">
        <v>24</v>
      </c>
      <c r="E98" s="2" t="s">
        <v>198</v>
      </c>
      <c r="F98" s="10">
        <f>REGION!H98</f>
        <v>3</v>
      </c>
      <c r="G98" s="10">
        <f>REGION!Q98</f>
        <v>5</v>
      </c>
      <c r="H98" s="10">
        <f>REGION!Z98</f>
        <v>4</v>
      </c>
      <c r="I98" s="10">
        <f>REGION!AI98</f>
        <v>6</v>
      </c>
      <c r="J98" s="10">
        <f>REGION!AR98</f>
        <v>4</v>
      </c>
      <c r="K98" s="10">
        <f>REGION!BA98</f>
        <v>5</v>
      </c>
      <c r="M98" s="10">
        <f>REGION!J98</f>
        <v>184</v>
      </c>
      <c r="N98" s="10">
        <f>REGION!S98</f>
        <v>279</v>
      </c>
      <c r="O98" s="10">
        <f>REGION!AB98</f>
        <v>221</v>
      </c>
      <c r="P98" s="10">
        <f>REGION!AK98</f>
        <v>210</v>
      </c>
      <c r="Q98" s="10">
        <f>REGION!AT98</f>
        <v>202</v>
      </c>
      <c r="R98" s="10">
        <f>REGION!BC98</f>
        <v>197</v>
      </c>
    </row>
    <row r="99" spans="1:18" x14ac:dyDescent="0.2">
      <c r="A99" s="161">
        <f t="shared" si="3"/>
        <v>6</v>
      </c>
      <c r="B99" s="135">
        <f t="shared" si="4"/>
        <v>1</v>
      </c>
      <c r="C99" s="135">
        <f t="shared" si="5"/>
        <v>1</v>
      </c>
      <c r="D99" s="2">
        <v>24.1</v>
      </c>
      <c r="E99" s="2" t="s">
        <v>200</v>
      </c>
      <c r="F99" s="10" t="e">
        <f>REGION!H99</f>
        <v>#N/A</v>
      </c>
      <c r="G99" s="10" t="e">
        <f>REGION!Q99</f>
        <v>#N/A</v>
      </c>
      <c r="H99" s="10" t="e">
        <f>REGION!Z99</f>
        <v>#N/A</v>
      </c>
      <c r="I99" s="10" t="e">
        <f>REGION!AI99</f>
        <v>#N/A</v>
      </c>
      <c r="J99" s="10" t="e">
        <f>REGION!AR99</f>
        <v>#N/A</v>
      </c>
      <c r="K99" s="10" t="e">
        <f>REGION!BA99</f>
        <v>#N/A</v>
      </c>
      <c r="M99" s="10" t="e">
        <f>REGION!J99</f>
        <v>#N/A</v>
      </c>
      <c r="N99" s="10" t="e">
        <f>REGION!S99</f>
        <v>#N/A</v>
      </c>
      <c r="O99" s="10" t="e">
        <f>REGION!AB99</f>
        <v>#N/A</v>
      </c>
      <c r="P99" s="10" t="e">
        <f>REGION!AK99</f>
        <v>#N/A</v>
      </c>
      <c r="Q99" s="10" t="e">
        <f>REGION!AT99</f>
        <v>#N/A</v>
      </c>
      <c r="R99" s="10" t="e">
        <f>REGION!BC99</f>
        <v>#N/A</v>
      </c>
    </row>
    <row r="100" spans="1:18" x14ac:dyDescent="0.2">
      <c r="A100" s="161">
        <f t="shared" si="3"/>
        <v>6</v>
      </c>
      <c r="B100" s="135">
        <f t="shared" si="4"/>
        <v>1</v>
      </c>
      <c r="C100" s="135">
        <f t="shared" si="5"/>
        <v>1</v>
      </c>
      <c r="D100" s="2">
        <v>24.2</v>
      </c>
      <c r="E100" s="2" t="s">
        <v>202</v>
      </c>
      <c r="F100" s="10" t="e">
        <f>REGION!H100</f>
        <v>#N/A</v>
      </c>
      <c r="G100" s="10" t="e">
        <f>REGION!Q100</f>
        <v>#N/A</v>
      </c>
      <c r="H100" s="10" t="e">
        <f>REGION!Z100</f>
        <v>#N/A</v>
      </c>
      <c r="I100" s="10" t="e">
        <f>REGION!AI100</f>
        <v>#N/A</v>
      </c>
      <c r="J100" s="10" t="e">
        <f>REGION!AR100</f>
        <v>#N/A</v>
      </c>
      <c r="K100" s="10" t="e">
        <f>REGION!BA100</f>
        <v>#N/A</v>
      </c>
      <c r="M100" s="10" t="e">
        <f>REGION!J100</f>
        <v>#N/A</v>
      </c>
      <c r="N100" s="10" t="e">
        <f>REGION!S100</f>
        <v>#N/A</v>
      </c>
      <c r="O100" s="10" t="e">
        <f>REGION!AB100</f>
        <v>#N/A</v>
      </c>
      <c r="P100" s="10" t="e">
        <f>REGION!AK100</f>
        <v>#N/A</v>
      </c>
      <c r="Q100" s="10" t="e">
        <f>REGION!AT100</f>
        <v>#N/A</v>
      </c>
      <c r="R100" s="10" t="e">
        <f>REGION!BC100</f>
        <v>#N/A</v>
      </c>
    </row>
    <row r="101" spans="1:18" x14ac:dyDescent="0.2">
      <c r="A101" s="161">
        <f t="shared" si="3"/>
        <v>4</v>
      </c>
      <c r="B101" s="135">
        <f t="shared" si="4"/>
        <v>1</v>
      </c>
      <c r="C101" s="135">
        <f t="shared" si="5"/>
        <v>1</v>
      </c>
      <c r="D101" s="2">
        <v>24.3</v>
      </c>
      <c r="E101" s="2" t="s">
        <v>204</v>
      </c>
      <c r="F101" s="10">
        <f>REGION!H101</f>
        <v>3</v>
      </c>
      <c r="G101" s="10">
        <f>REGION!Q101</f>
        <v>4</v>
      </c>
      <c r="H101" s="10">
        <f>REGION!Z101</f>
        <v>3</v>
      </c>
      <c r="I101" s="10">
        <f>REGION!AI101</f>
        <v>4</v>
      </c>
      <c r="J101" s="10">
        <f>REGION!AR101</f>
        <v>4</v>
      </c>
      <c r="K101" s="10">
        <f>REGION!BA101</f>
        <v>4</v>
      </c>
      <c r="M101" s="10">
        <f>REGION!J101</f>
        <v>184</v>
      </c>
      <c r="N101" s="10" t="str">
        <f>REGION!S101</f>
        <v>к</v>
      </c>
      <c r="O101" s="10" t="str">
        <f>REGION!AB101</f>
        <v>к</v>
      </c>
      <c r="P101" s="10" t="str">
        <f>REGION!AK101</f>
        <v>к</v>
      </c>
      <c r="Q101" s="10">
        <f>REGION!AT101</f>
        <v>202</v>
      </c>
      <c r="R101" s="10" t="str">
        <f>REGION!BC101</f>
        <v>к</v>
      </c>
    </row>
    <row r="102" spans="1:18" x14ac:dyDescent="0.2">
      <c r="A102" s="161">
        <f t="shared" si="3"/>
        <v>6</v>
      </c>
      <c r="B102" s="135">
        <f t="shared" si="4"/>
        <v>1</v>
      </c>
      <c r="C102" s="135">
        <f t="shared" si="5"/>
        <v>1</v>
      </c>
      <c r="D102" s="2">
        <v>24.4</v>
      </c>
      <c r="E102" s="2" t="s">
        <v>206</v>
      </c>
      <c r="F102" s="10" t="e">
        <f>REGION!H102</f>
        <v>#N/A</v>
      </c>
      <c r="G102" s="10">
        <f>REGION!Q102</f>
        <v>1</v>
      </c>
      <c r="H102" s="10">
        <f>REGION!Z102</f>
        <v>1</v>
      </c>
      <c r="I102" s="10">
        <f>REGION!AI102</f>
        <v>1</v>
      </c>
      <c r="J102" s="10" t="e">
        <f>REGION!AR102</f>
        <v>#N/A</v>
      </c>
      <c r="K102" s="10">
        <f>REGION!BA102</f>
        <v>1</v>
      </c>
      <c r="M102" s="10" t="e">
        <f>REGION!J102</f>
        <v>#N/A</v>
      </c>
      <c r="N102" s="10" t="str">
        <f>REGION!S102</f>
        <v>к</v>
      </c>
      <c r="O102" s="10" t="str">
        <f>REGION!AB102</f>
        <v>к</v>
      </c>
      <c r="P102" s="10" t="str">
        <f>REGION!AK102</f>
        <v>к</v>
      </c>
      <c r="Q102" s="10" t="e">
        <f>REGION!AT102</f>
        <v>#N/A</v>
      </c>
      <c r="R102" s="10" t="str">
        <f>REGION!BC102</f>
        <v>к</v>
      </c>
    </row>
    <row r="103" spans="1:18" x14ac:dyDescent="0.2">
      <c r="A103" s="161">
        <f t="shared" si="3"/>
        <v>6</v>
      </c>
      <c r="B103" s="135">
        <f t="shared" si="4"/>
        <v>1</v>
      </c>
      <c r="C103" s="135">
        <f t="shared" si="5"/>
        <v>1</v>
      </c>
      <c r="D103" s="2">
        <v>24.5</v>
      </c>
      <c r="E103" s="2" t="s">
        <v>208</v>
      </c>
      <c r="F103" s="10" t="e">
        <f>REGION!H103</f>
        <v>#N/A</v>
      </c>
      <c r="G103" s="10" t="e">
        <f>REGION!Q103</f>
        <v>#N/A</v>
      </c>
      <c r="H103" s="10" t="e">
        <f>REGION!Z103</f>
        <v>#N/A</v>
      </c>
      <c r="I103" s="10">
        <f>REGION!AI103</f>
        <v>1</v>
      </c>
      <c r="J103" s="10" t="e">
        <f>REGION!AR103</f>
        <v>#N/A</v>
      </c>
      <c r="K103" s="10" t="e">
        <f>REGION!BA103</f>
        <v>#N/A</v>
      </c>
      <c r="M103" s="10" t="e">
        <f>REGION!J103</f>
        <v>#N/A</v>
      </c>
      <c r="N103" s="10" t="e">
        <f>REGION!S103</f>
        <v>#N/A</v>
      </c>
      <c r="O103" s="10" t="e">
        <f>REGION!AB103</f>
        <v>#N/A</v>
      </c>
      <c r="P103" s="10" t="str">
        <f>REGION!AK103</f>
        <v>к</v>
      </c>
      <c r="Q103" s="10" t="e">
        <f>REGION!AT103</f>
        <v>#N/A</v>
      </c>
      <c r="R103" s="10" t="e">
        <f>REGION!BC103</f>
        <v>#N/A</v>
      </c>
    </row>
    <row r="104" spans="1:18" x14ac:dyDescent="0.2">
      <c r="A104" s="161">
        <f t="shared" si="3"/>
        <v>0</v>
      </c>
      <c r="B104" s="135">
        <f t="shared" si="4"/>
        <v>2</v>
      </c>
      <c r="C104" s="163" t="str">
        <f>IF(COUNTIF(C105:C112,2)&gt;=1,"",B104)</f>
        <v/>
      </c>
      <c r="D104" s="2">
        <v>25</v>
      </c>
      <c r="E104" s="2" t="s">
        <v>210</v>
      </c>
      <c r="F104" s="10">
        <f>REGION!H104</f>
        <v>56</v>
      </c>
      <c r="G104" s="10">
        <f>REGION!Q104</f>
        <v>65</v>
      </c>
      <c r="H104" s="10">
        <f>REGION!Z104</f>
        <v>56</v>
      </c>
      <c r="I104" s="10">
        <f>REGION!AI104</f>
        <v>51</v>
      </c>
      <c r="J104" s="10">
        <f>REGION!AR104</f>
        <v>44</v>
      </c>
      <c r="K104" s="10">
        <f>REGION!BA104</f>
        <v>47</v>
      </c>
      <c r="M104" s="10">
        <f>REGION!J104</f>
        <v>888</v>
      </c>
      <c r="N104" s="10">
        <f>REGION!S104</f>
        <v>799</v>
      </c>
      <c r="O104" s="10">
        <f>REGION!AB104</f>
        <v>840</v>
      </c>
      <c r="P104" s="10">
        <f>REGION!AK104</f>
        <v>715</v>
      </c>
      <c r="Q104" s="10">
        <f>REGION!AT104</f>
        <v>721</v>
      </c>
      <c r="R104" s="10">
        <f>REGION!BC104</f>
        <v>868</v>
      </c>
    </row>
    <row r="105" spans="1:18" x14ac:dyDescent="0.2">
      <c r="A105" s="161">
        <f t="shared" si="3"/>
        <v>0</v>
      </c>
      <c r="B105" s="135">
        <f t="shared" si="4"/>
        <v>2</v>
      </c>
      <c r="C105" s="135">
        <f t="shared" si="5"/>
        <v>2</v>
      </c>
      <c r="D105" s="2">
        <v>25.1</v>
      </c>
      <c r="E105" s="2" t="s">
        <v>212</v>
      </c>
      <c r="F105" s="10">
        <f>REGION!H105</f>
        <v>17</v>
      </c>
      <c r="G105" s="10">
        <f>REGION!Q105</f>
        <v>25</v>
      </c>
      <c r="H105" s="10">
        <f>REGION!Z105</f>
        <v>21</v>
      </c>
      <c r="I105" s="10">
        <f>REGION!AI105</f>
        <v>19</v>
      </c>
      <c r="J105" s="10">
        <f>REGION!AR105</f>
        <v>15</v>
      </c>
      <c r="K105" s="10">
        <f>REGION!BA105</f>
        <v>15</v>
      </c>
      <c r="M105" s="10">
        <f>REGION!J105</f>
        <v>187</v>
      </c>
      <c r="N105" s="10">
        <f>REGION!S105</f>
        <v>240</v>
      </c>
      <c r="O105" s="10">
        <f>REGION!AB105</f>
        <v>210</v>
      </c>
      <c r="P105" s="10">
        <f>REGION!AK105</f>
        <v>145</v>
      </c>
      <c r="Q105" s="10">
        <f>REGION!AT105</f>
        <v>176</v>
      </c>
      <c r="R105" s="10">
        <f>REGION!BC105</f>
        <v>230</v>
      </c>
    </row>
    <row r="106" spans="1:18" x14ac:dyDescent="0.2">
      <c r="A106" s="161">
        <f t="shared" si="3"/>
        <v>3</v>
      </c>
      <c r="B106" s="135">
        <f t="shared" si="4"/>
        <v>2</v>
      </c>
      <c r="C106" s="135">
        <f t="shared" si="5"/>
        <v>2</v>
      </c>
      <c r="D106" s="2">
        <v>25.2</v>
      </c>
      <c r="E106" s="2" t="s">
        <v>214</v>
      </c>
      <c r="F106" s="10">
        <f>REGION!H106</f>
        <v>3</v>
      </c>
      <c r="G106" s="10">
        <f>REGION!Q106</f>
        <v>3</v>
      </c>
      <c r="H106" s="10">
        <f>REGION!Z106</f>
        <v>3</v>
      </c>
      <c r="I106" s="10">
        <f>REGION!AI106</f>
        <v>3</v>
      </c>
      <c r="J106" s="10">
        <f>REGION!AR106</f>
        <v>3</v>
      </c>
      <c r="K106" s="10">
        <f>REGION!BA106</f>
        <v>3</v>
      </c>
      <c r="M106" s="10">
        <f>REGION!J106</f>
        <v>10</v>
      </c>
      <c r="N106" s="10">
        <f>REGION!S106</f>
        <v>17</v>
      </c>
      <c r="O106" s="10">
        <f>REGION!AB106</f>
        <v>31</v>
      </c>
      <c r="P106" s="10" t="str">
        <f>REGION!AK106</f>
        <v>к</v>
      </c>
      <c r="Q106" s="10" t="str">
        <f>REGION!AT106</f>
        <v>к</v>
      </c>
      <c r="R106" s="10" t="str">
        <f>REGION!BC106</f>
        <v>к</v>
      </c>
    </row>
    <row r="107" spans="1:18" x14ac:dyDescent="0.2">
      <c r="A107" s="161">
        <f t="shared" si="3"/>
        <v>6</v>
      </c>
      <c r="B107" s="135">
        <f t="shared" si="4"/>
        <v>1</v>
      </c>
      <c r="C107" s="135">
        <f t="shared" si="5"/>
        <v>1</v>
      </c>
      <c r="D107" s="2">
        <v>25.3</v>
      </c>
      <c r="E107" s="2" t="s">
        <v>216</v>
      </c>
      <c r="F107" s="10" t="e">
        <f>REGION!H107</f>
        <v>#N/A</v>
      </c>
      <c r="G107" s="10" t="e">
        <f>REGION!Q107</f>
        <v>#N/A</v>
      </c>
      <c r="H107" s="10" t="e">
        <f>REGION!Z107</f>
        <v>#N/A</v>
      </c>
      <c r="I107" s="10" t="e">
        <f>REGION!AI107</f>
        <v>#N/A</v>
      </c>
      <c r="J107" s="10" t="e">
        <f>REGION!AR107</f>
        <v>#N/A</v>
      </c>
      <c r="K107" s="10" t="e">
        <f>REGION!BA107</f>
        <v>#N/A</v>
      </c>
      <c r="M107" s="10" t="e">
        <f>REGION!J107</f>
        <v>#N/A</v>
      </c>
      <c r="N107" s="10" t="e">
        <f>REGION!S107</f>
        <v>#N/A</v>
      </c>
      <c r="O107" s="10" t="e">
        <f>REGION!AB107</f>
        <v>#N/A</v>
      </c>
      <c r="P107" s="10" t="e">
        <f>REGION!AK107</f>
        <v>#N/A</v>
      </c>
      <c r="Q107" s="10" t="e">
        <f>REGION!AT107</f>
        <v>#N/A</v>
      </c>
      <c r="R107" s="10" t="e">
        <f>REGION!BC107</f>
        <v>#N/A</v>
      </c>
    </row>
    <row r="108" spans="1:18" x14ac:dyDescent="0.2">
      <c r="A108" s="161">
        <f t="shared" si="3"/>
        <v>6</v>
      </c>
      <c r="B108" s="135">
        <f t="shared" si="4"/>
        <v>1</v>
      </c>
      <c r="C108" s="135">
        <f t="shared" si="5"/>
        <v>1</v>
      </c>
      <c r="D108" s="2">
        <v>25.4</v>
      </c>
      <c r="E108" s="2" t="s">
        <v>218</v>
      </c>
      <c r="F108" s="10" t="e">
        <f>REGION!H108</f>
        <v>#N/A</v>
      </c>
      <c r="G108" s="10" t="e">
        <f>REGION!Q108</f>
        <v>#N/A</v>
      </c>
      <c r="H108" s="10" t="e">
        <f>REGION!Z108</f>
        <v>#N/A</v>
      </c>
      <c r="I108" s="10" t="e">
        <f>REGION!AI108</f>
        <v>#N/A</v>
      </c>
      <c r="J108" s="10" t="e">
        <f>REGION!AR108</f>
        <v>#N/A</v>
      </c>
      <c r="K108" s="10" t="e">
        <f>REGION!BA108</f>
        <v>#N/A</v>
      </c>
      <c r="M108" s="10" t="e">
        <f>REGION!J108</f>
        <v>#N/A</v>
      </c>
      <c r="N108" s="10" t="e">
        <f>REGION!S108</f>
        <v>#N/A</v>
      </c>
      <c r="O108" s="10" t="e">
        <f>REGION!AB108</f>
        <v>#N/A</v>
      </c>
      <c r="P108" s="10" t="e">
        <f>REGION!AK108</f>
        <v>#N/A</v>
      </c>
      <c r="Q108" s="10" t="e">
        <f>REGION!AT108</f>
        <v>#N/A</v>
      </c>
      <c r="R108" s="10" t="e">
        <f>REGION!BC108</f>
        <v>#N/A</v>
      </c>
    </row>
    <row r="109" spans="1:18" x14ac:dyDescent="0.2">
      <c r="A109" s="161">
        <f t="shared" si="3"/>
        <v>1</v>
      </c>
      <c r="B109" s="135">
        <f t="shared" si="4"/>
        <v>2</v>
      </c>
      <c r="C109" s="135">
        <f t="shared" si="5"/>
        <v>2</v>
      </c>
      <c r="D109" s="2">
        <v>25.5</v>
      </c>
      <c r="E109" s="2" t="s">
        <v>220</v>
      </c>
      <c r="F109" s="10">
        <f>REGION!H109</f>
        <v>3</v>
      </c>
      <c r="G109" s="10">
        <f>REGION!Q109</f>
        <v>4</v>
      </c>
      <c r="H109" s="10">
        <f>REGION!Z109</f>
        <v>3</v>
      </c>
      <c r="I109" s="10">
        <f>REGION!AI109</f>
        <v>4</v>
      </c>
      <c r="J109" s="10">
        <f>REGION!AR109</f>
        <v>4</v>
      </c>
      <c r="K109" s="10">
        <f>REGION!BA109</f>
        <v>6</v>
      </c>
      <c r="M109" s="10">
        <f>REGION!J109</f>
        <v>18</v>
      </c>
      <c r="N109" s="10">
        <f>REGION!S109</f>
        <v>18</v>
      </c>
      <c r="O109" s="10">
        <f>REGION!AB109</f>
        <v>15</v>
      </c>
      <c r="P109" s="10" t="str">
        <f>REGION!AK109</f>
        <v>к</v>
      </c>
      <c r="Q109" s="10">
        <f>REGION!AT109</f>
        <v>33</v>
      </c>
      <c r="R109" s="10">
        <f>REGION!BC109</f>
        <v>74</v>
      </c>
    </row>
    <row r="110" spans="1:18" x14ac:dyDescent="0.2">
      <c r="A110" s="161">
        <f t="shared" si="3"/>
        <v>0</v>
      </c>
      <c r="B110" s="135">
        <f t="shared" si="4"/>
        <v>2</v>
      </c>
      <c r="C110" s="135">
        <f t="shared" si="5"/>
        <v>2</v>
      </c>
      <c r="D110" s="2">
        <v>25.6</v>
      </c>
      <c r="E110" s="2" t="s">
        <v>222</v>
      </c>
      <c r="F110" s="10">
        <f>REGION!H110</f>
        <v>10</v>
      </c>
      <c r="G110" s="10">
        <f>REGION!Q110</f>
        <v>12</v>
      </c>
      <c r="H110" s="10">
        <f>REGION!Z110</f>
        <v>13</v>
      </c>
      <c r="I110" s="10">
        <f>REGION!AI110</f>
        <v>12</v>
      </c>
      <c r="J110" s="10">
        <f>REGION!AR110</f>
        <v>12</v>
      </c>
      <c r="K110" s="10">
        <f>REGION!BA110</f>
        <v>11</v>
      </c>
      <c r="M110" s="10">
        <f>REGION!J110</f>
        <v>65</v>
      </c>
      <c r="N110" s="10">
        <f>REGION!S110</f>
        <v>56</v>
      </c>
      <c r="O110" s="10">
        <f>REGION!AB110</f>
        <v>169</v>
      </c>
      <c r="P110" s="10">
        <f>REGION!AK110</f>
        <v>149</v>
      </c>
      <c r="Q110" s="10">
        <f>REGION!AT110</f>
        <v>154</v>
      </c>
      <c r="R110" s="10">
        <f>REGION!BC110</f>
        <v>163</v>
      </c>
    </row>
    <row r="111" spans="1:18" x14ac:dyDescent="0.2">
      <c r="A111" s="161">
        <f t="shared" si="3"/>
        <v>3</v>
      </c>
      <c r="B111" s="135">
        <f t="shared" si="4"/>
        <v>2</v>
      </c>
      <c r="C111" s="135">
        <f t="shared" si="5"/>
        <v>2</v>
      </c>
      <c r="D111" s="2">
        <v>25.7</v>
      </c>
      <c r="E111" s="2" t="s">
        <v>224</v>
      </c>
      <c r="F111" s="10">
        <f>REGION!H111</f>
        <v>4</v>
      </c>
      <c r="G111" s="10">
        <f>REGION!Q111</f>
        <v>4</v>
      </c>
      <c r="H111" s="10">
        <f>REGION!Z111</f>
        <v>3</v>
      </c>
      <c r="I111" s="10">
        <f>REGION!AI111</f>
        <v>2</v>
      </c>
      <c r="J111" s="10">
        <f>REGION!AR111</f>
        <v>2</v>
      </c>
      <c r="K111" s="10">
        <f>REGION!BA111</f>
        <v>2</v>
      </c>
      <c r="M111" s="10">
        <f>REGION!J111</f>
        <v>35</v>
      </c>
      <c r="N111" s="10">
        <f>REGION!S111</f>
        <v>37</v>
      </c>
      <c r="O111" s="10">
        <f>REGION!AB111</f>
        <v>27</v>
      </c>
      <c r="P111" s="10" t="str">
        <f>REGION!AK111</f>
        <v>к</v>
      </c>
      <c r="Q111" s="10" t="str">
        <f>REGION!AT111</f>
        <v>к</v>
      </c>
      <c r="R111" s="10" t="str">
        <f>REGION!BC111</f>
        <v>к</v>
      </c>
    </row>
    <row r="112" spans="1:18" x14ac:dyDescent="0.2">
      <c r="A112" s="161">
        <f t="shared" si="3"/>
        <v>0</v>
      </c>
      <c r="B112" s="135">
        <f t="shared" si="4"/>
        <v>2</v>
      </c>
      <c r="C112" s="135">
        <f t="shared" si="5"/>
        <v>2</v>
      </c>
      <c r="D112" s="2">
        <v>25.9</v>
      </c>
      <c r="E112" s="2" t="s">
        <v>226</v>
      </c>
      <c r="F112" s="10">
        <f>REGION!H112</f>
        <v>19</v>
      </c>
      <c r="G112" s="10">
        <f>REGION!Q112</f>
        <v>17</v>
      </c>
      <c r="H112" s="10">
        <f>REGION!Z112</f>
        <v>13</v>
      </c>
      <c r="I112" s="10">
        <f>REGION!AI112</f>
        <v>11</v>
      </c>
      <c r="J112" s="10">
        <f>REGION!AR112</f>
        <v>8</v>
      </c>
      <c r="K112" s="10">
        <f>REGION!BA112</f>
        <v>10</v>
      </c>
      <c r="M112" s="10">
        <f>REGION!J112</f>
        <v>573</v>
      </c>
      <c r="N112" s="10">
        <f>REGION!S112</f>
        <v>431</v>
      </c>
      <c r="O112" s="10">
        <f>REGION!AB112</f>
        <v>388</v>
      </c>
      <c r="P112" s="10">
        <f>REGION!AK112</f>
        <v>340</v>
      </c>
      <c r="Q112" s="10">
        <f>REGION!AT112</f>
        <v>320</v>
      </c>
      <c r="R112" s="10">
        <f>REGION!BC112</f>
        <v>358</v>
      </c>
    </row>
    <row r="113" spans="1:18" x14ac:dyDescent="0.2">
      <c r="A113" s="161">
        <f t="shared" si="3"/>
        <v>1</v>
      </c>
      <c r="B113" s="135">
        <f t="shared" si="4"/>
        <v>2</v>
      </c>
      <c r="C113" s="163">
        <f>IF(COUNTIF(C114:C121,2)&gt;=1,"",B113)</f>
        <v>2</v>
      </c>
      <c r="D113" s="2">
        <v>26</v>
      </c>
      <c r="E113" s="2" t="s">
        <v>228</v>
      </c>
      <c r="F113" s="10">
        <f>REGION!H113</f>
        <v>8</v>
      </c>
      <c r="G113" s="10">
        <f>REGION!Q113</f>
        <v>6</v>
      </c>
      <c r="H113" s="10">
        <f>REGION!Z113</f>
        <v>6</v>
      </c>
      <c r="I113" s="10">
        <f>REGION!AI113</f>
        <v>7</v>
      </c>
      <c r="J113" s="10">
        <f>REGION!AR113</f>
        <v>6</v>
      </c>
      <c r="K113" s="10">
        <f>REGION!BA113</f>
        <v>7</v>
      </c>
      <c r="M113" s="10">
        <f>REGION!J113</f>
        <v>770</v>
      </c>
      <c r="N113" s="10">
        <f>REGION!S113</f>
        <v>664</v>
      </c>
      <c r="O113" s="10">
        <f>REGION!AB113</f>
        <v>612</v>
      </c>
      <c r="P113" s="10">
        <f>REGION!AK113</f>
        <v>622</v>
      </c>
      <c r="Q113" s="10">
        <f>REGION!AT113</f>
        <v>625</v>
      </c>
      <c r="R113" s="10" t="str">
        <f>REGION!BC113</f>
        <v>к</v>
      </c>
    </row>
    <row r="114" spans="1:18" x14ac:dyDescent="0.2">
      <c r="A114" s="161">
        <f t="shared" si="3"/>
        <v>5</v>
      </c>
      <c r="B114" s="135">
        <f t="shared" si="4"/>
        <v>1</v>
      </c>
      <c r="C114" s="135">
        <f t="shared" si="5"/>
        <v>1</v>
      </c>
      <c r="D114" s="2">
        <v>26.1</v>
      </c>
      <c r="E114" s="2" t="s">
        <v>230</v>
      </c>
      <c r="F114" s="10">
        <f>REGION!H114</f>
        <v>2</v>
      </c>
      <c r="G114" s="10">
        <f>REGION!Q114</f>
        <v>3</v>
      </c>
      <c r="H114" s="10">
        <f>REGION!Z114</f>
        <v>3</v>
      </c>
      <c r="I114" s="10">
        <f>REGION!AI114</f>
        <v>3</v>
      </c>
      <c r="J114" s="10">
        <f>REGION!AR114</f>
        <v>3</v>
      </c>
      <c r="K114" s="10">
        <f>REGION!BA114</f>
        <v>3</v>
      </c>
      <c r="M114" s="10" t="str">
        <f>REGION!J114</f>
        <v>к</v>
      </c>
      <c r="N114" s="10" t="str">
        <f>REGION!S114</f>
        <v>к</v>
      </c>
      <c r="O114" s="10" t="str">
        <f>REGION!AB114</f>
        <v>к</v>
      </c>
      <c r="P114" s="10" t="str">
        <f>REGION!AK114</f>
        <v>к</v>
      </c>
      <c r="Q114" s="10">
        <f>REGION!AT114</f>
        <v>4</v>
      </c>
      <c r="R114" s="10" t="str">
        <f>REGION!BC114</f>
        <v>к</v>
      </c>
    </row>
    <row r="115" spans="1:18" x14ac:dyDescent="0.2">
      <c r="A115" s="161">
        <f t="shared" si="3"/>
        <v>6</v>
      </c>
      <c r="B115" s="135">
        <f t="shared" si="4"/>
        <v>1</v>
      </c>
      <c r="C115" s="135">
        <f t="shared" si="5"/>
        <v>1</v>
      </c>
      <c r="D115" s="2">
        <v>26.2</v>
      </c>
      <c r="E115" s="2" t="s">
        <v>232</v>
      </c>
      <c r="F115" s="10" t="e">
        <f>REGION!H115</f>
        <v>#N/A</v>
      </c>
      <c r="G115" s="10" t="e">
        <f>REGION!Q115</f>
        <v>#N/A</v>
      </c>
      <c r="H115" s="10" t="e">
        <f>REGION!Z115</f>
        <v>#N/A</v>
      </c>
      <c r="I115" s="10" t="e">
        <f>REGION!AI115</f>
        <v>#N/A</v>
      </c>
      <c r="J115" s="10" t="e">
        <f>REGION!AR115</f>
        <v>#N/A</v>
      </c>
      <c r="K115" s="10">
        <f>REGION!BA115</f>
        <v>1</v>
      </c>
      <c r="M115" s="10" t="e">
        <f>REGION!J115</f>
        <v>#N/A</v>
      </c>
      <c r="N115" s="10" t="e">
        <f>REGION!S115</f>
        <v>#N/A</v>
      </c>
      <c r="O115" s="10" t="e">
        <f>REGION!AB115</f>
        <v>#N/A</v>
      </c>
      <c r="P115" s="10" t="e">
        <f>REGION!AK115</f>
        <v>#N/A</v>
      </c>
      <c r="Q115" s="10" t="e">
        <f>REGION!AT115</f>
        <v>#N/A</v>
      </c>
      <c r="R115" s="10" t="str">
        <f>REGION!BC115</f>
        <v>к</v>
      </c>
    </row>
    <row r="116" spans="1:18" x14ac:dyDescent="0.2">
      <c r="A116" s="161">
        <f t="shared" si="3"/>
        <v>4</v>
      </c>
      <c r="B116" s="135">
        <f t="shared" si="4"/>
        <v>1</v>
      </c>
      <c r="C116" s="135">
        <f t="shared" si="5"/>
        <v>1</v>
      </c>
      <c r="D116" s="2">
        <v>26.3</v>
      </c>
      <c r="E116" s="2" t="s">
        <v>234</v>
      </c>
      <c r="F116" s="10">
        <f>REGION!H116</f>
        <v>3</v>
      </c>
      <c r="G116" s="10">
        <f>REGION!Q116</f>
        <v>3</v>
      </c>
      <c r="H116" s="10">
        <f>REGION!Z116</f>
        <v>3</v>
      </c>
      <c r="I116" s="10">
        <f>REGION!AI116</f>
        <v>4</v>
      </c>
      <c r="J116" s="10">
        <f>REGION!AR116</f>
        <v>3</v>
      </c>
      <c r="K116" s="10">
        <f>REGION!BA116</f>
        <v>3</v>
      </c>
      <c r="M116" s="10">
        <f>REGION!J116</f>
        <v>712</v>
      </c>
      <c r="N116" s="10" t="str">
        <f>REGION!S116</f>
        <v>к</v>
      </c>
      <c r="O116" s="10" t="str">
        <f>REGION!AB116</f>
        <v>к</v>
      </c>
      <c r="P116" s="10" t="str">
        <f>REGION!AK116</f>
        <v>к</v>
      </c>
      <c r="Q116" s="10">
        <f>REGION!AT116</f>
        <v>621</v>
      </c>
      <c r="R116" s="10" t="str">
        <f>REGION!BC116</f>
        <v>к</v>
      </c>
    </row>
    <row r="117" spans="1:18" x14ac:dyDescent="0.2">
      <c r="A117" s="161">
        <f t="shared" si="3"/>
        <v>6</v>
      </c>
      <c r="B117" s="135">
        <f t="shared" si="4"/>
        <v>1</v>
      </c>
      <c r="C117" s="135">
        <f t="shared" si="5"/>
        <v>1</v>
      </c>
      <c r="D117" s="2">
        <v>26.4</v>
      </c>
      <c r="E117" s="2" t="s">
        <v>236</v>
      </c>
      <c r="F117" s="10">
        <f>REGION!H117</f>
        <v>1</v>
      </c>
      <c r="G117" s="10" t="e">
        <f>REGION!Q117</f>
        <v>#N/A</v>
      </c>
      <c r="H117" s="10" t="e">
        <f>REGION!Z117</f>
        <v>#N/A</v>
      </c>
      <c r="I117" s="10" t="e">
        <f>REGION!AI117</f>
        <v>#N/A</v>
      </c>
      <c r="J117" s="10" t="e">
        <f>REGION!AR117</f>
        <v>#N/A</v>
      </c>
      <c r="K117" s="10" t="e">
        <f>REGION!BA117</f>
        <v>#N/A</v>
      </c>
      <c r="M117" s="10" t="str">
        <f>REGION!J117</f>
        <v>к</v>
      </c>
      <c r="N117" s="10" t="e">
        <f>REGION!S117</f>
        <v>#N/A</v>
      </c>
      <c r="O117" s="10" t="e">
        <f>REGION!AB117</f>
        <v>#N/A</v>
      </c>
      <c r="P117" s="10" t="e">
        <f>REGION!AK117</f>
        <v>#N/A</v>
      </c>
      <c r="Q117" s="10" t="e">
        <f>REGION!AT117</f>
        <v>#N/A</v>
      </c>
      <c r="R117" s="10" t="e">
        <f>REGION!BC117</f>
        <v>#N/A</v>
      </c>
    </row>
    <row r="118" spans="1:18" x14ac:dyDescent="0.2">
      <c r="A118" s="161">
        <f t="shared" si="3"/>
        <v>6</v>
      </c>
      <c r="B118" s="135">
        <f t="shared" si="4"/>
        <v>1</v>
      </c>
      <c r="C118" s="135">
        <f t="shared" si="5"/>
        <v>1</v>
      </c>
      <c r="D118" s="2">
        <v>26.5</v>
      </c>
      <c r="E118" s="2" t="s">
        <v>238</v>
      </c>
      <c r="F118" s="10">
        <f>REGION!H118</f>
        <v>1</v>
      </c>
      <c r="G118" s="10" t="e">
        <f>REGION!Q118</f>
        <v>#N/A</v>
      </c>
      <c r="H118" s="10" t="e">
        <f>REGION!Z118</f>
        <v>#N/A</v>
      </c>
      <c r="I118" s="10" t="e">
        <f>REGION!AI118</f>
        <v>#N/A</v>
      </c>
      <c r="J118" s="10" t="e">
        <f>REGION!AR118</f>
        <v>#N/A</v>
      </c>
      <c r="K118" s="10" t="e">
        <f>REGION!BA118</f>
        <v>#N/A</v>
      </c>
      <c r="M118" s="10" t="str">
        <f>REGION!J118</f>
        <v>к</v>
      </c>
      <c r="N118" s="10" t="e">
        <f>REGION!S118</f>
        <v>#N/A</v>
      </c>
      <c r="O118" s="10" t="e">
        <f>REGION!AB118</f>
        <v>#N/A</v>
      </c>
      <c r="P118" s="10" t="e">
        <f>REGION!AK118</f>
        <v>#N/A</v>
      </c>
      <c r="Q118" s="10" t="e">
        <f>REGION!AT118</f>
        <v>#N/A</v>
      </c>
      <c r="R118" s="10" t="e">
        <f>REGION!BC118</f>
        <v>#N/A</v>
      </c>
    </row>
    <row r="119" spans="1:18" x14ac:dyDescent="0.2">
      <c r="A119" s="161">
        <f t="shared" si="3"/>
        <v>6</v>
      </c>
      <c r="B119" s="135">
        <f t="shared" si="4"/>
        <v>1</v>
      </c>
      <c r="C119" s="135">
        <f t="shared" si="5"/>
        <v>1</v>
      </c>
      <c r="D119" s="2">
        <v>26.6</v>
      </c>
      <c r="E119" s="2" t="s">
        <v>240</v>
      </c>
      <c r="F119" s="10">
        <f>REGION!H119</f>
        <v>1</v>
      </c>
      <c r="G119" s="10" t="e">
        <f>REGION!Q119</f>
        <v>#N/A</v>
      </c>
      <c r="H119" s="10" t="e">
        <f>REGION!Z119</f>
        <v>#N/A</v>
      </c>
      <c r="I119" s="10" t="e">
        <f>REGION!AI119</f>
        <v>#N/A</v>
      </c>
      <c r="J119" s="10" t="e">
        <f>REGION!AR119</f>
        <v>#N/A</v>
      </c>
      <c r="K119" s="10" t="e">
        <f>REGION!BA119</f>
        <v>#N/A</v>
      </c>
      <c r="M119" s="10" t="str">
        <f>REGION!J119</f>
        <v>к</v>
      </c>
      <c r="N119" s="10" t="e">
        <f>REGION!S119</f>
        <v>#N/A</v>
      </c>
      <c r="O119" s="10" t="e">
        <f>REGION!AB119</f>
        <v>#N/A</v>
      </c>
      <c r="P119" s="10" t="e">
        <f>REGION!AK119</f>
        <v>#N/A</v>
      </c>
      <c r="Q119" s="10" t="e">
        <f>REGION!AT119</f>
        <v>#N/A</v>
      </c>
      <c r="R119" s="10" t="e">
        <f>REGION!BC119</f>
        <v>#N/A</v>
      </c>
    </row>
    <row r="120" spans="1:18" x14ac:dyDescent="0.2">
      <c r="A120" s="161">
        <f t="shared" si="3"/>
        <v>6</v>
      </c>
      <c r="B120" s="135">
        <f t="shared" si="4"/>
        <v>1</v>
      </c>
      <c r="C120" s="135">
        <f t="shared" si="5"/>
        <v>1</v>
      </c>
      <c r="D120" s="2">
        <v>26.7</v>
      </c>
      <c r="E120" s="2" t="s">
        <v>242</v>
      </c>
      <c r="F120" s="10" t="e">
        <f>REGION!H120</f>
        <v>#N/A</v>
      </c>
      <c r="G120" s="10" t="e">
        <f>REGION!Q120</f>
        <v>#N/A</v>
      </c>
      <c r="H120" s="10" t="e">
        <f>REGION!Z120</f>
        <v>#N/A</v>
      </c>
      <c r="I120" s="10" t="e">
        <f>REGION!AI120</f>
        <v>#N/A</v>
      </c>
      <c r="J120" s="10" t="e">
        <f>REGION!AR120</f>
        <v>#N/A</v>
      </c>
      <c r="K120" s="10" t="e">
        <f>REGION!BA120</f>
        <v>#N/A</v>
      </c>
      <c r="M120" s="10" t="e">
        <f>REGION!J120</f>
        <v>#N/A</v>
      </c>
      <c r="N120" s="10" t="e">
        <f>REGION!S120</f>
        <v>#N/A</v>
      </c>
      <c r="O120" s="10" t="e">
        <f>REGION!AB120</f>
        <v>#N/A</v>
      </c>
      <c r="P120" s="10" t="e">
        <f>REGION!AK120</f>
        <v>#N/A</v>
      </c>
      <c r="Q120" s="10" t="e">
        <f>REGION!AT120</f>
        <v>#N/A</v>
      </c>
      <c r="R120" s="10" t="e">
        <f>REGION!BC120</f>
        <v>#N/A</v>
      </c>
    </row>
    <row r="121" spans="1:18" x14ac:dyDescent="0.2">
      <c r="A121" s="161">
        <f t="shared" si="3"/>
        <v>6</v>
      </c>
      <c r="B121" s="135">
        <f t="shared" si="4"/>
        <v>1</v>
      </c>
      <c r="C121" s="135">
        <f t="shared" si="5"/>
        <v>1</v>
      </c>
      <c r="D121" s="2">
        <v>26.8</v>
      </c>
      <c r="E121" s="2" t="s">
        <v>244</v>
      </c>
      <c r="F121" s="10" t="e">
        <f>REGION!H121</f>
        <v>#N/A</v>
      </c>
      <c r="G121" s="10" t="e">
        <f>REGION!Q121</f>
        <v>#N/A</v>
      </c>
      <c r="H121" s="10" t="e">
        <f>REGION!Z121</f>
        <v>#N/A</v>
      </c>
      <c r="I121" s="10" t="e">
        <f>REGION!AI121</f>
        <v>#N/A</v>
      </c>
      <c r="J121" s="10" t="e">
        <f>REGION!AR121</f>
        <v>#N/A</v>
      </c>
      <c r="K121" s="10" t="e">
        <f>REGION!BA121</f>
        <v>#N/A</v>
      </c>
      <c r="M121" s="10" t="e">
        <f>REGION!J121</f>
        <v>#N/A</v>
      </c>
      <c r="N121" s="10" t="e">
        <f>REGION!S121</f>
        <v>#N/A</v>
      </c>
      <c r="O121" s="10" t="e">
        <f>REGION!AB121</f>
        <v>#N/A</v>
      </c>
      <c r="P121" s="10" t="e">
        <f>REGION!AK121</f>
        <v>#N/A</v>
      </c>
      <c r="Q121" s="10" t="e">
        <f>REGION!AT121</f>
        <v>#N/A</v>
      </c>
      <c r="R121" s="10" t="e">
        <f>REGION!BC121</f>
        <v>#N/A</v>
      </c>
    </row>
    <row r="122" spans="1:18" x14ac:dyDescent="0.2">
      <c r="A122" s="161">
        <f t="shared" si="3"/>
        <v>0</v>
      </c>
      <c r="B122" s="135">
        <f t="shared" si="4"/>
        <v>2</v>
      </c>
      <c r="C122" s="163" t="str">
        <f>IF(COUNTIF(C123:C128,2)&gt;=1,"",B122)</f>
        <v/>
      </c>
      <c r="D122" s="2">
        <v>27</v>
      </c>
      <c r="E122" s="2" t="s">
        <v>246</v>
      </c>
      <c r="F122" s="10">
        <f>REGION!H122</f>
        <v>20</v>
      </c>
      <c r="G122" s="10">
        <f>REGION!Q122</f>
        <v>20</v>
      </c>
      <c r="H122" s="10">
        <f>REGION!Z122</f>
        <v>20</v>
      </c>
      <c r="I122" s="10">
        <f>REGION!AI122</f>
        <v>18</v>
      </c>
      <c r="J122" s="10">
        <f>REGION!AR122</f>
        <v>19</v>
      </c>
      <c r="K122" s="10">
        <f>REGION!BA122</f>
        <v>19</v>
      </c>
      <c r="M122" s="10">
        <f>REGION!J122</f>
        <v>1806</v>
      </c>
      <c r="N122" s="10">
        <f>REGION!S122</f>
        <v>2088</v>
      </c>
      <c r="O122" s="10">
        <f>REGION!AB122</f>
        <v>2032</v>
      </c>
      <c r="P122" s="10">
        <f>REGION!AK122</f>
        <v>1610</v>
      </c>
      <c r="Q122" s="10">
        <f>REGION!AT122</f>
        <v>1725</v>
      </c>
      <c r="R122" s="10">
        <f>REGION!BC122</f>
        <v>1789</v>
      </c>
    </row>
    <row r="123" spans="1:18" x14ac:dyDescent="0.2">
      <c r="A123" s="161">
        <f t="shared" si="3"/>
        <v>3</v>
      </c>
      <c r="B123" s="135">
        <f t="shared" si="4"/>
        <v>2</v>
      </c>
      <c r="C123" s="135">
        <f t="shared" si="5"/>
        <v>2</v>
      </c>
      <c r="D123" s="2">
        <v>27.1</v>
      </c>
      <c r="E123" s="2" t="s">
        <v>248</v>
      </c>
      <c r="F123" s="10">
        <f>REGION!H123</f>
        <v>2</v>
      </c>
      <c r="G123" s="10">
        <f>REGION!Q123</f>
        <v>3</v>
      </c>
      <c r="H123" s="10">
        <f>REGION!Z123</f>
        <v>4</v>
      </c>
      <c r="I123" s="10">
        <f>REGION!AI123</f>
        <v>4</v>
      </c>
      <c r="J123" s="10">
        <f>REGION!AR123</f>
        <v>4</v>
      </c>
      <c r="K123" s="10">
        <f>REGION!BA123</f>
        <v>3</v>
      </c>
      <c r="M123" s="10" t="str">
        <f>REGION!J123</f>
        <v>к</v>
      </c>
      <c r="N123" s="10">
        <f>REGION!S123</f>
        <v>312</v>
      </c>
      <c r="O123" s="10" t="str">
        <f>REGION!AB123</f>
        <v>к</v>
      </c>
      <c r="P123" s="10">
        <f>REGION!AK123</f>
        <v>389</v>
      </c>
      <c r="Q123" s="10">
        <f>REGION!AT123</f>
        <v>334</v>
      </c>
      <c r="R123" s="10" t="str">
        <f>REGION!BC123</f>
        <v>к</v>
      </c>
    </row>
    <row r="124" spans="1:18" x14ac:dyDescent="0.2">
      <c r="A124" s="161">
        <f t="shared" si="3"/>
        <v>6</v>
      </c>
      <c r="B124" s="135">
        <f t="shared" si="4"/>
        <v>1</v>
      </c>
      <c r="C124" s="135">
        <f t="shared" si="5"/>
        <v>1</v>
      </c>
      <c r="D124" s="2">
        <v>27.2</v>
      </c>
      <c r="E124" s="2" t="s">
        <v>250</v>
      </c>
      <c r="F124" s="10" t="e">
        <f>REGION!H124</f>
        <v>#N/A</v>
      </c>
      <c r="G124" s="10" t="e">
        <f>REGION!Q124</f>
        <v>#N/A</v>
      </c>
      <c r="H124" s="10" t="e">
        <f>REGION!Z124</f>
        <v>#N/A</v>
      </c>
      <c r="I124" s="10" t="e">
        <f>REGION!AI124</f>
        <v>#N/A</v>
      </c>
      <c r="J124" s="10" t="e">
        <f>REGION!AR124</f>
        <v>#N/A</v>
      </c>
      <c r="K124" s="10" t="e">
        <f>REGION!BA124</f>
        <v>#N/A</v>
      </c>
      <c r="M124" s="10" t="e">
        <f>REGION!J124</f>
        <v>#N/A</v>
      </c>
      <c r="N124" s="10" t="e">
        <f>REGION!S124</f>
        <v>#N/A</v>
      </c>
      <c r="O124" s="10" t="e">
        <f>REGION!AB124</f>
        <v>#N/A</v>
      </c>
      <c r="P124" s="10" t="e">
        <f>REGION!AK124</f>
        <v>#N/A</v>
      </c>
      <c r="Q124" s="10" t="e">
        <f>REGION!AT124</f>
        <v>#N/A</v>
      </c>
      <c r="R124" s="10" t="e">
        <f>REGION!BC124</f>
        <v>#N/A</v>
      </c>
    </row>
    <row r="125" spans="1:18" x14ac:dyDescent="0.2">
      <c r="A125" s="161">
        <f t="shared" si="3"/>
        <v>6</v>
      </c>
      <c r="B125" s="135">
        <f t="shared" si="4"/>
        <v>1</v>
      </c>
      <c r="C125" s="135">
        <f t="shared" si="5"/>
        <v>1</v>
      </c>
      <c r="D125" s="2">
        <v>27.3</v>
      </c>
      <c r="E125" s="2" t="s">
        <v>252</v>
      </c>
      <c r="F125" s="10" t="e">
        <f>REGION!H125</f>
        <v>#N/A</v>
      </c>
      <c r="G125" s="10" t="e">
        <f>REGION!Q125</f>
        <v>#N/A</v>
      </c>
      <c r="H125" s="10" t="e">
        <f>REGION!Z125</f>
        <v>#N/A</v>
      </c>
      <c r="I125" s="10" t="e">
        <f>REGION!AI125</f>
        <v>#N/A</v>
      </c>
      <c r="J125" s="10" t="e">
        <f>REGION!AR125</f>
        <v>#N/A</v>
      </c>
      <c r="K125" s="10" t="e">
        <f>REGION!BA125</f>
        <v>#N/A</v>
      </c>
      <c r="M125" s="10" t="e">
        <f>REGION!J125</f>
        <v>#N/A</v>
      </c>
      <c r="N125" s="10" t="e">
        <f>REGION!S125</f>
        <v>#N/A</v>
      </c>
      <c r="O125" s="10" t="e">
        <f>REGION!AB125</f>
        <v>#N/A</v>
      </c>
      <c r="P125" s="10" t="e">
        <f>REGION!AK125</f>
        <v>#N/A</v>
      </c>
      <c r="Q125" s="10" t="e">
        <f>REGION!AT125</f>
        <v>#N/A</v>
      </c>
      <c r="R125" s="10" t="e">
        <f>REGION!BC125</f>
        <v>#N/A</v>
      </c>
    </row>
    <row r="126" spans="1:18" x14ac:dyDescent="0.2">
      <c r="A126" s="161">
        <f t="shared" si="3"/>
        <v>0</v>
      </c>
      <c r="B126" s="135">
        <f t="shared" si="4"/>
        <v>2</v>
      </c>
      <c r="C126" s="135">
        <f t="shared" si="5"/>
        <v>2</v>
      </c>
      <c r="D126" s="2">
        <v>27.4</v>
      </c>
      <c r="E126" s="2" t="s">
        <v>254</v>
      </c>
      <c r="F126" s="10">
        <f>REGION!H126</f>
        <v>13</v>
      </c>
      <c r="G126" s="10">
        <f>REGION!Q126</f>
        <v>14</v>
      </c>
      <c r="H126" s="10">
        <f>REGION!Z126</f>
        <v>13</v>
      </c>
      <c r="I126" s="10">
        <f>REGION!AI126</f>
        <v>12</v>
      </c>
      <c r="J126" s="10">
        <f>REGION!AR126</f>
        <v>13</v>
      </c>
      <c r="K126" s="10">
        <f>REGION!BA126</f>
        <v>13</v>
      </c>
      <c r="M126" s="10">
        <f>REGION!J126</f>
        <v>1284</v>
      </c>
      <c r="N126" s="10">
        <f>REGION!S126</f>
        <v>1394</v>
      </c>
      <c r="O126" s="10">
        <f>REGION!AB126</f>
        <v>1250</v>
      </c>
      <c r="P126" s="10">
        <f>REGION!AK126</f>
        <v>849</v>
      </c>
      <c r="Q126" s="10">
        <f>REGION!AT126</f>
        <v>950</v>
      </c>
      <c r="R126" s="10">
        <f>REGION!BC126</f>
        <v>1019</v>
      </c>
    </row>
    <row r="127" spans="1:18" x14ac:dyDescent="0.2">
      <c r="A127" s="161">
        <f t="shared" si="3"/>
        <v>6</v>
      </c>
      <c r="B127" s="135">
        <f t="shared" si="4"/>
        <v>1</v>
      </c>
      <c r="C127" s="135">
        <f t="shared" si="5"/>
        <v>1</v>
      </c>
      <c r="D127" s="2">
        <v>27.5</v>
      </c>
      <c r="E127" s="2" t="s">
        <v>256</v>
      </c>
      <c r="F127" s="10">
        <f>REGION!H127</f>
        <v>2</v>
      </c>
      <c r="G127" s="10">
        <f>REGION!Q127</f>
        <v>1</v>
      </c>
      <c r="H127" s="10">
        <f>REGION!Z127</f>
        <v>1</v>
      </c>
      <c r="I127" s="10">
        <f>REGION!AI127</f>
        <v>1</v>
      </c>
      <c r="J127" s="10">
        <f>REGION!AR127</f>
        <v>1</v>
      </c>
      <c r="K127" s="10">
        <f>REGION!BA127</f>
        <v>1</v>
      </c>
      <c r="M127" s="10" t="str">
        <f>REGION!J127</f>
        <v>к</v>
      </c>
      <c r="N127" s="10" t="str">
        <f>REGION!S127</f>
        <v>к</v>
      </c>
      <c r="O127" s="10" t="str">
        <f>REGION!AB127</f>
        <v>к</v>
      </c>
      <c r="P127" s="10" t="str">
        <f>REGION!AK127</f>
        <v>к</v>
      </c>
      <c r="Q127" s="10" t="str">
        <f>REGION!AT127</f>
        <v>к</v>
      </c>
      <c r="R127" s="10" t="str">
        <f>REGION!BC127</f>
        <v>к</v>
      </c>
    </row>
    <row r="128" spans="1:18" x14ac:dyDescent="0.2">
      <c r="A128" s="161">
        <f t="shared" si="3"/>
        <v>5</v>
      </c>
      <c r="B128" s="135">
        <f t="shared" si="4"/>
        <v>1</v>
      </c>
      <c r="C128" s="135">
        <f t="shared" si="5"/>
        <v>1</v>
      </c>
      <c r="D128" s="2">
        <v>27.9</v>
      </c>
      <c r="E128" s="2" t="s">
        <v>258</v>
      </c>
      <c r="F128" s="10">
        <f>REGION!H128</f>
        <v>3</v>
      </c>
      <c r="G128" s="10">
        <f>REGION!Q128</f>
        <v>2</v>
      </c>
      <c r="H128" s="10">
        <f>REGION!Z128</f>
        <v>2</v>
      </c>
      <c r="I128" s="10">
        <f>REGION!AI128</f>
        <v>1</v>
      </c>
      <c r="J128" s="10">
        <f>REGION!AR128</f>
        <v>1</v>
      </c>
      <c r="K128" s="10">
        <f>REGION!BA128</f>
        <v>2</v>
      </c>
      <c r="M128" s="10">
        <f>REGION!J128</f>
        <v>156</v>
      </c>
      <c r="N128" s="10" t="str">
        <f>REGION!S128</f>
        <v>к</v>
      </c>
      <c r="O128" s="10" t="str">
        <f>REGION!AB128</f>
        <v>к</v>
      </c>
      <c r="P128" s="10" t="str">
        <f>REGION!AK128</f>
        <v>к</v>
      </c>
      <c r="Q128" s="10" t="str">
        <f>REGION!AT128</f>
        <v>к</v>
      </c>
      <c r="R128" s="10" t="str">
        <f>REGION!BC128</f>
        <v>к</v>
      </c>
    </row>
    <row r="129" spans="1:18" x14ac:dyDescent="0.2">
      <c r="A129" s="161">
        <f t="shared" si="3"/>
        <v>0</v>
      </c>
      <c r="B129" s="135">
        <f t="shared" si="4"/>
        <v>2</v>
      </c>
      <c r="C129" s="163" t="str">
        <f>IF(COUNTIF(C130:C134,2)&gt;=1,"",B129)</f>
        <v/>
      </c>
      <c r="D129" s="2">
        <v>28</v>
      </c>
      <c r="E129" s="2" t="s">
        <v>260</v>
      </c>
      <c r="F129" s="10">
        <f>REGION!H129</f>
        <v>13</v>
      </c>
      <c r="G129" s="10">
        <f>REGION!Q129</f>
        <v>10</v>
      </c>
      <c r="H129" s="10">
        <f>REGION!Z129</f>
        <v>11</v>
      </c>
      <c r="I129" s="10">
        <f>REGION!AI129</f>
        <v>13</v>
      </c>
      <c r="J129" s="10">
        <f>REGION!AR129</f>
        <v>11</v>
      </c>
      <c r="K129" s="10">
        <f>REGION!BA129</f>
        <v>15</v>
      </c>
      <c r="M129" s="10">
        <f>REGION!J129</f>
        <v>258</v>
      </c>
      <c r="N129" s="10">
        <f>REGION!S129</f>
        <v>224</v>
      </c>
      <c r="O129" s="10">
        <f>REGION!AB129</f>
        <v>295</v>
      </c>
      <c r="P129" s="10">
        <f>REGION!AK129</f>
        <v>234</v>
      </c>
      <c r="Q129" s="10">
        <f>REGION!AT129</f>
        <v>189</v>
      </c>
      <c r="R129" s="10">
        <f>REGION!BC129</f>
        <v>170</v>
      </c>
    </row>
    <row r="130" spans="1:18" x14ac:dyDescent="0.2">
      <c r="A130" s="161">
        <f t="shared" si="3"/>
        <v>2</v>
      </c>
      <c r="B130" s="135">
        <f t="shared" si="4"/>
        <v>2</v>
      </c>
      <c r="C130" s="135">
        <f t="shared" si="5"/>
        <v>2</v>
      </c>
      <c r="D130" s="2">
        <v>28.1</v>
      </c>
      <c r="E130" s="2" t="s">
        <v>262</v>
      </c>
      <c r="F130" s="10">
        <f>REGION!H130</f>
        <v>5</v>
      </c>
      <c r="G130" s="10">
        <f>REGION!Q130</f>
        <v>3</v>
      </c>
      <c r="H130" s="10">
        <f>REGION!Z130</f>
        <v>3</v>
      </c>
      <c r="I130" s="10">
        <f>REGION!AI130</f>
        <v>3</v>
      </c>
      <c r="J130" s="10">
        <f>REGION!AR130</f>
        <v>3</v>
      </c>
      <c r="K130" s="10">
        <f>REGION!BA130</f>
        <v>3</v>
      </c>
      <c r="M130" s="10">
        <f>REGION!J130</f>
        <v>29</v>
      </c>
      <c r="N130" s="10" t="str">
        <f>REGION!S130</f>
        <v>к</v>
      </c>
      <c r="O130" s="10" t="str">
        <f>REGION!AB130</f>
        <v>к</v>
      </c>
      <c r="P130" s="10">
        <f>REGION!AK130</f>
        <v>13</v>
      </c>
      <c r="Q130" s="10">
        <f>REGION!AT130</f>
        <v>12</v>
      </c>
      <c r="R130" s="10">
        <f>REGION!BC130</f>
        <v>10</v>
      </c>
    </row>
    <row r="131" spans="1:18" x14ac:dyDescent="0.2">
      <c r="A131" s="161">
        <f t="shared" si="3"/>
        <v>5</v>
      </c>
      <c r="B131" s="135">
        <f t="shared" si="4"/>
        <v>1</v>
      </c>
      <c r="C131" s="135">
        <f t="shared" si="5"/>
        <v>1</v>
      </c>
      <c r="D131" s="2">
        <v>28.2</v>
      </c>
      <c r="E131" s="2" t="s">
        <v>264</v>
      </c>
      <c r="F131" s="10">
        <f>REGION!H131</f>
        <v>2</v>
      </c>
      <c r="G131" s="10">
        <f>REGION!Q131</f>
        <v>3</v>
      </c>
      <c r="H131" s="10">
        <f>REGION!Z131</f>
        <v>3</v>
      </c>
      <c r="I131" s="10">
        <f>REGION!AI131</f>
        <v>2</v>
      </c>
      <c r="J131" s="10">
        <f>REGION!AR131</f>
        <v>2</v>
      </c>
      <c r="K131" s="10">
        <f>REGION!BA131</f>
        <v>3</v>
      </c>
      <c r="M131" s="10" t="str">
        <f>REGION!J131</f>
        <v>к</v>
      </c>
      <c r="N131" s="10" t="str">
        <f>REGION!S131</f>
        <v>к</v>
      </c>
      <c r="O131" s="10">
        <f>REGION!AB131</f>
        <v>144</v>
      </c>
      <c r="P131" s="10" t="str">
        <f>REGION!AK131</f>
        <v>к</v>
      </c>
      <c r="Q131" s="10" t="str">
        <f>REGION!AT131</f>
        <v>к</v>
      </c>
      <c r="R131" s="10" t="str">
        <f>REGION!BC131</f>
        <v>к</v>
      </c>
    </row>
    <row r="132" spans="1:18" x14ac:dyDescent="0.2">
      <c r="A132" s="161">
        <f t="shared" si="3"/>
        <v>6</v>
      </c>
      <c r="B132" s="135">
        <f t="shared" si="4"/>
        <v>1</v>
      </c>
      <c r="C132" s="135">
        <f t="shared" si="5"/>
        <v>1</v>
      </c>
      <c r="D132" s="2">
        <v>28.3</v>
      </c>
      <c r="E132" s="2" t="s">
        <v>266</v>
      </c>
      <c r="F132" s="10" t="e">
        <f>REGION!H132</f>
        <v>#N/A</v>
      </c>
      <c r="G132" s="10" t="e">
        <f>REGION!Q132</f>
        <v>#N/A</v>
      </c>
      <c r="H132" s="10">
        <f>REGION!Z132</f>
        <v>1</v>
      </c>
      <c r="I132" s="10">
        <f>REGION!AI132</f>
        <v>1</v>
      </c>
      <c r="J132" s="10">
        <f>REGION!AR132</f>
        <v>1</v>
      </c>
      <c r="K132" s="10">
        <f>REGION!BA132</f>
        <v>2</v>
      </c>
      <c r="M132" s="10" t="e">
        <f>REGION!J132</f>
        <v>#N/A</v>
      </c>
      <c r="N132" s="10" t="e">
        <f>REGION!S132</f>
        <v>#N/A</v>
      </c>
      <c r="O132" s="10" t="str">
        <f>REGION!AB132</f>
        <v>к</v>
      </c>
      <c r="P132" s="10" t="str">
        <f>REGION!AK132</f>
        <v>к</v>
      </c>
      <c r="Q132" s="10" t="str">
        <f>REGION!AT132</f>
        <v>к</v>
      </c>
      <c r="R132" s="10" t="str">
        <f>REGION!BC132</f>
        <v>к</v>
      </c>
    </row>
    <row r="133" spans="1:18" x14ac:dyDescent="0.2">
      <c r="A133" s="161">
        <f t="shared" si="3"/>
        <v>6</v>
      </c>
      <c r="B133" s="135">
        <f t="shared" si="4"/>
        <v>1</v>
      </c>
      <c r="C133" s="135">
        <f t="shared" si="5"/>
        <v>1</v>
      </c>
      <c r="D133" s="2">
        <v>28.4</v>
      </c>
      <c r="E133" s="2" t="s">
        <v>268</v>
      </c>
      <c r="F133" s="10">
        <f>REGION!H133</f>
        <v>1</v>
      </c>
      <c r="G133" s="10">
        <f>REGION!Q133</f>
        <v>1</v>
      </c>
      <c r="H133" s="10">
        <f>REGION!Z133</f>
        <v>1</v>
      </c>
      <c r="I133" s="10">
        <f>REGION!AI133</f>
        <v>1</v>
      </c>
      <c r="J133" s="10">
        <f>REGION!AR133</f>
        <v>1</v>
      </c>
      <c r="K133" s="10">
        <f>REGION!BA133</f>
        <v>1</v>
      </c>
      <c r="M133" s="10" t="str">
        <f>REGION!J133</f>
        <v>к</v>
      </c>
      <c r="N133" s="10" t="str">
        <f>REGION!S133</f>
        <v>к</v>
      </c>
      <c r="O133" s="10" t="str">
        <f>REGION!AB133</f>
        <v>к</v>
      </c>
      <c r="P133" s="10" t="str">
        <f>REGION!AK133</f>
        <v>к</v>
      </c>
      <c r="Q133" s="10" t="str">
        <f>REGION!AT133</f>
        <v>к</v>
      </c>
      <c r="R133" s="10" t="str">
        <f>REGION!BC133</f>
        <v>к</v>
      </c>
    </row>
    <row r="134" spans="1:18" x14ac:dyDescent="0.2">
      <c r="A134" s="161">
        <f t="shared" ref="A134:A197" si="6">COUNTIF(M134:R134,"&lt;"&amp;1)+COUNTIF(M134:R134,"к")+COUNTIF(M134:R134,"#n/a")</f>
        <v>0</v>
      </c>
      <c r="B134" s="135">
        <f t="shared" si="4"/>
        <v>2</v>
      </c>
      <c r="C134" s="135">
        <f t="shared" si="5"/>
        <v>2</v>
      </c>
      <c r="D134" s="2">
        <v>28.9</v>
      </c>
      <c r="E134" s="2" t="s">
        <v>270</v>
      </c>
      <c r="F134" s="10">
        <f>REGION!H134</f>
        <v>5</v>
      </c>
      <c r="G134" s="10">
        <f>REGION!Q134</f>
        <v>3</v>
      </c>
      <c r="H134" s="10">
        <f>REGION!Z134</f>
        <v>3</v>
      </c>
      <c r="I134" s="10">
        <f>REGION!AI134</f>
        <v>6</v>
      </c>
      <c r="J134" s="10">
        <f>REGION!AR134</f>
        <v>4</v>
      </c>
      <c r="K134" s="10">
        <f>REGION!BA134</f>
        <v>6</v>
      </c>
      <c r="M134" s="10">
        <f>REGION!J134</f>
        <v>130</v>
      </c>
      <c r="N134" s="10">
        <f>REGION!S134</f>
        <v>107</v>
      </c>
      <c r="O134" s="10">
        <f>REGION!AB134</f>
        <v>112</v>
      </c>
      <c r="P134" s="10">
        <f>REGION!AK134</f>
        <v>77</v>
      </c>
      <c r="Q134" s="10">
        <f>REGION!AT134</f>
        <v>61</v>
      </c>
      <c r="R134" s="10">
        <f>REGION!BC134</f>
        <v>66</v>
      </c>
    </row>
    <row r="135" spans="1:18" x14ac:dyDescent="0.2">
      <c r="A135" s="161">
        <f t="shared" si="6"/>
        <v>3</v>
      </c>
      <c r="B135" s="135">
        <f t="shared" ref="B135:B198" si="7">IF(A135&lt;=3,2,1)</f>
        <v>2</v>
      </c>
      <c r="C135" s="163">
        <f>IF(COUNTIF(C136:C138,2)&gt;=1,"",B135)</f>
        <v>2</v>
      </c>
      <c r="D135" s="2">
        <v>29</v>
      </c>
      <c r="E135" s="2" t="s">
        <v>272</v>
      </c>
      <c r="F135" s="10">
        <f>REGION!H135</f>
        <v>5</v>
      </c>
      <c r="G135" s="10">
        <f>REGION!Q135</f>
        <v>5</v>
      </c>
      <c r="H135" s="10">
        <f>REGION!Z135</f>
        <v>6</v>
      </c>
      <c r="I135" s="10">
        <f>REGION!AI135</f>
        <v>5</v>
      </c>
      <c r="J135" s="10">
        <f>REGION!AR135</f>
        <v>5</v>
      </c>
      <c r="K135" s="10">
        <f>REGION!BA135</f>
        <v>6</v>
      </c>
      <c r="M135" s="10">
        <f>REGION!J135</f>
        <v>2989</v>
      </c>
      <c r="N135" s="10">
        <f>REGION!S135</f>
        <v>3459</v>
      </c>
      <c r="O135" s="10">
        <f>REGION!AB135</f>
        <v>3792</v>
      </c>
      <c r="P135" s="10" t="str">
        <f>REGION!AK135</f>
        <v>к</v>
      </c>
      <c r="Q135" s="10" t="str">
        <f>REGION!AT135</f>
        <v>к</v>
      </c>
      <c r="R135" s="10" t="str">
        <f>REGION!BC135</f>
        <v>к</v>
      </c>
    </row>
    <row r="136" spans="1:18" x14ac:dyDescent="0.2">
      <c r="A136" s="161">
        <f t="shared" si="6"/>
        <v>6</v>
      </c>
      <c r="B136" s="135">
        <f t="shared" si="7"/>
        <v>1</v>
      </c>
      <c r="C136" s="135">
        <f t="shared" ref="C136:C199" si="8">B136</f>
        <v>1</v>
      </c>
      <c r="D136" s="2">
        <v>29.1</v>
      </c>
      <c r="E136" s="2" t="s">
        <v>274</v>
      </c>
      <c r="F136" s="10" t="e">
        <f>REGION!H136</f>
        <v>#N/A</v>
      </c>
      <c r="G136" s="10" t="e">
        <f>REGION!Q136</f>
        <v>#N/A</v>
      </c>
      <c r="H136" s="10" t="e">
        <f>REGION!Z136</f>
        <v>#N/A</v>
      </c>
      <c r="I136" s="10" t="e">
        <f>REGION!AI136</f>
        <v>#N/A</v>
      </c>
      <c r="J136" s="10" t="e">
        <f>REGION!AR136</f>
        <v>#N/A</v>
      </c>
      <c r="K136" s="10" t="e">
        <f>REGION!BA136</f>
        <v>#N/A</v>
      </c>
      <c r="M136" s="10" t="e">
        <f>REGION!J136</f>
        <v>#N/A</v>
      </c>
      <c r="N136" s="10" t="e">
        <f>REGION!S136</f>
        <v>#N/A</v>
      </c>
      <c r="O136" s="10" t="e">
        <f>REGION!AB136</f>
        <v>#N/A</v>
      </c>
      <c r="P136" s="10" t="e">
        <f>REGION!AK136</f>
        <v>#N/A</v>
      </c>
      <c r="Q136" s="10" t="e">
        <f>REGION!AT136</f>
        <v>#N/A</v>
      </c>
      <c r="R136" s="10" t="e">
        <f>REGION!BC136</f>
        <v>#N/A</v>
      </c>
    </row>
    <row r="137" spans="1:18" x14ac:dyDescent="0.2">
      <c r="A137" s="161">
        <f t="shared" si="6"/>
        <v>6</v>
      </c>
      <c r="B137" s="135">
        <f t="shared" si="7"/>
        <v>1</v>
      </c>
      <c r="C137" s="135">
        <f t="shared" si="8"/>
        <v>1</v>
      </c>
      <c r="D137" s="2">
        <v>29.2</v>
      </c>
      <c r="E137" s="2" t="s">
        <v>276</v>
      </c>
      <c r="F137" s="10">
        <f>REGION!H137</f>
        <v>1</v>
      </c>
      <c r="G137" s="10">
        <f>REGION!Q137</f>
        <v>1</v>
      </c>
      <c r="H137" s="10">
        <f>REGION!Z137</f>
        <v>1</v>
      </c>
      <c r="I137" s="10">
        <f>REGION!AI137</f>
        <v>1</v>
      </c>
      <c r="J137" s="10">
        <f>REGION!AR137</f>
        <v>1</v>
      </c>
      <c r="K137" s="10">
        <f>REGION!BA137</f>
        <v>1</v>
      </c>
      <c r="M137" s="10" t="str">
        <f>REGION!J137</f>
        <v>к</v>
      </c>
      <c r="N137" s="10" t="str">
        <f>REGION!S137</f>
        <v>к</v>
      </c>
      <c r="O137" s="10" t="str">
        <f>REGION!AB137</f>
        <v>к</v>
      </c>
      <c r="P137" s="10" t="str">
        <f>REGION!AK137</f>
        <v>к</v>
      </c>
      <c r="Q137" s="10" t="str">
        <f>REGION!AT137</f>
        <v>к</v>
      </c>
      <c r="R137" s="10" t="str">
        <f>REGION!BC137</f>
        <v>к</v>
      </c>
    </row>
    <row r="138" spans="1:18" x14ac:dyDescent="0.2">
      <c r="A138" s="161">
        <f t="shared" si="6"/>
        <v>5</v>
      </c>
      <c r="B138" s="135">
        <f t="shared" si="7"/>
        <v>1</v>
      </c>
      <c r="C138" s="135">
        <f t="shared" si="8"/>
        <v>1</v>
      </c>
      <c r="D138" s="2">
        <v>29.3</v>
      </c>
      <c r="E138" s="2" t="s">
        <v>278</v>
      </c>
      <c r="F138" s="10">
        <f>REGION!H138</f>
        <v>4</v>
      </c>
      <c r="G138" s="10">
        <f>REGION!Q138</f>
        <v>4</v>
      </c>
      <c r="H138" s="10">
        <f>REGION!Z138</f>
        <v>5</v>
      </c>
      <c r="I138" s="10">
        <f>REGION!AI138</f>
        <v>4</v>
      </c>
      <c r="J138" s="10">
        <f>REGION!AR138</f>
        <v>4</v>
      </c>
      <c r="K138" s="10">
        <f>REGION!BA138</f>
        <v>5</v>
      </c>
      <c r="M138" s="10" t="str">
        <f>REGION!J138</f>
        <v>к</v>
      </c>
      <c r="N138" s="10" t="str">
        <f>REGION!S138</f>
        <v>к</v>
      </c>
      <c r="O138" s="10" t="str">
        <f>REGION!AB138</f>
        <v>к</v>
      </c>
      <c r="P138" s="10">
        <f>REGION!AK138</f>
        <v>3563</v>
      </c>
      <c r="Q138" s="10" t="str">
        <f>REGION!AT138</f>
        <v>к</v>
      </c>
      <c r="R138" s="10" t="str">
        <f>REGION!BC138</f>
        <v>к</v>
      </c>
    </row>
    <row r="139" spans="1:18" x14ac:dyDescent="0.2">
      <c r="A139" s="161">
        <f t="shared" si="6"/>
        <v>6</v>
      </c>
      <c r="B139" s="135">
        <f t="shared" si="7"/>
        <v>1</v>
      </c>
      <c r="C139" s="163">
        <f>IF(COUNTIF(C140:C144,2)&gt;=1,"",B139)</f>
        <v>1</v>
      </c>
      <c r="D139" s="2">
        <v>30</v>
      </c>
      <c r="E139" s="2" t="s">
        <v>280</v>
      </c>
      <c r="F139" s="10">
        <f>REGION!H139</f>
        <v>1</v>
      </c>
      <c r="G139" s="10">
        <f>REGION!Q139</f>
        <v>1</v>
      </c>
      <c r="H139" s="10">
        <f>REGION!Z139</f>
        <v>1</v>
      </c>
      <c r="I139" s="10">
        <f>REGION!AI139</f>
        <v>2</v>
      </c>
      <c r="J139" s="10">
        <f>REGION!AR139</f>
        <v>2</v>
      </c>
      <c r="K139" s="10">
        <f>REGION!BA139</f>
        <v>3</v>
      </c>
      <c r="M139" s="10" t="str">
        <f>REGION!J139</f>
        <v>к</v>
      </c>
      <c r="N139" s="10" t="str">
        <f>REGION!S139</f>
        <v>к</v>
      </c>
      <c r="O139" s="10" t="str">
        <f>REGION!AB139</f>
        <v>к</v>
      </c>
      <c r="P139" s="10" t="str">
        <f>REGION!AK139</f>
        <v>к</v>
      </c>
      <c r="Q139" s="10" t="str">
        <f>REGION!AT139</f>
        <v>к</v>
      </c>
      <c r="R139" s="10" t="str">
        <f>REGION!BC139</f>
        <v>к</v>
      </c>
    </row>
    <row r="140" spans="1:18" x14ac:dyDescent="0.2">
      <c r="A140" s="161">
        <f t="shared" si="6"/>
        <v>6</v>
      </c>
      <c r="B140" s="135">
        <f t="shared" si="7"/>
        <v>1</v>
      </c>
      <c r="C140" s="135">
        <f t="shared" si="8"/>
        <v>1</v>
      </c>
      <c r="D140" s="2">
        <v>30.1</v>
      </c>
      <c r="E140" s="2" t="s">
        <v>282</v>
      </c>
      <c r="F140" s="10" t="e">
        <f>REGION!H140</f>
        <v>#N/A</v>
      </c>
      <c r="G140" s="10" t="e">
        <f>REGION!Q140</f>
        <v>#N/A</v>
      </c>
      <c r="H140" s="10" t="e">
        <f>REGION!Z140</f>
        <v>#N/A</v>
      </c>
      <c r="I140" s="10" t="e">
        <f>REGION!AI140</f>
        <v>#N/A</v>
      </c>
      <c r="J140" s="10" t="e">
        <f>REGION!AR140</f>
        <v>#N/A</v>
      </c>
      <c r="K140" s="10" t="e">
        <f>REGION!BA140</f>
        <v>#N/A</v>
      </c>
      <c r="M140" s="10" t="e">
        <f>REGION!J140</f>
        <v>#N/A</v>
      </c>
      <c r="N140" s="10" t="e">
        <f>REGION!S140</f>
        <v>#N/A</v>
      </c>
      <c r="O140" s="10" t="e">
        <f>REGION!AB140</f>
        <v>#N/A</v>
      </c>
      <c r="P140" s="10" t="e">
        <f>REGION!AK140</f>
        <v>#N/A</v>
      </c>
      <c r="Q140" s="10" t="e">
        <f>REGION!AT140</f>
        <v>#N/A</v>
      </c>
      <c r="R140" s="10" t="e">
        <f>REGION!BC140</f>
        <v>#N/A</v>
      </c>
    </row>
    <row r="141" spans="1:18" x14ac:dyDescent="0.2">
      <c r="A141" s="161">
        <f t="shared" si="6"/>
        <v>6</v>
      </c>
      <c r="B141" s="135">
        <f t="shared" si="7"/>
        <v>1</v>
      </c>
      <c r="C141" s="135">
        <f t="shared" si="8"/>
        <v>1</v>
      </c>
      <c r="D141" s="2">
        <v>30.2</v>
      </c>
      <c r="E141" s="2" t="s">
        <v>284</v>
      </c>
      <c r="F141" s="10" t="e">
        <f>REGION!H141</f>
        <v>#N/A</v>
      </c>
      <c r="G141" s="10" t="e">
        <f>REGION!Q141</f>
        <v>#N/A</v>
      </c>
      <c r="H141" s="10" t="e">
        <f>REGION!Z141</f>
        <v>#N/A</v>
      </c>
      <c r="I141" s="10" t="e">
        <f>REGION!AI141</f>
        <v>#N/A</v>
      </c>
      <c r="J141" s="10" t="e">
        <f>REGION!AR141</f>
        <v>#N/A</v>
      </c>
      <c r="K141" s="10" t="e">
        <f>REGION!BA141</f>
        <v>#N/A</v>
      </c>
      <c r="M141" s="10" t="e">
        <f>REGION!J141</f>
        <v>#N/A</v>
      </c>
      <c r="N141" s="10" t="e">
        <f>REGION!S141</f>
        <v>#N/A</v>
      </c>
      <c r="O141" s="10" t="e">
        <f>REGION!AB141</f>
        <v>#N/A</v>
      </c>
      <c r="P141" s="10" t="e">
        <f>REGION!AK141</f>
        <v>#N/A</v>
      </c>
      <c r="Q141" s="10" t="e">
        <f>REGION!AT141</f>
        <v>#N/A</v>
      </c>
      <c r="R141" s="10" t="e">
        <f>REGION!BC141</f>
        <v>#N/A</v>
      </c>
    </row>
    <row r="142" spans="1:18" x14ac:dyDescent="0.2">
      <c r="A142" s="161">
        <f t="shared" si="6"/>
        <v>6</v>
      </c>
      <c r="B142" s="135">
        <f t="shared" si="7"/>
        <v>1</v>
      </c>
      <c r="C142" s="135">
        <f t="shared" si="8"/>
        <v>1</v>
      </c>
      <c r="D142" s="2">
        <v>30.3</v>
      </c>
      <c r="E142" s="2" t="s">
        <v>286</v>
      </c>
      <c r="F142" s="10">
        <f>REGION!H142</f>
        <v>1</v>
      </c>
      <c r="G142" s="10">
        <f>REGION!Q142</f>
        <v>1</v>
      </c>
      <c r="H142" s="10">
        <f>REGION!Z142</f>
        <v>1</v>
      </c>
      <c r="I142" s="10">
        <f>REGION!AI142</f>
        <v>1</v>
      </c>
      <c r="J142" s="10">
        <f>REGION!AR142</f>
        <v>1</v>
      </c>
      <c r="K142" s="10">
        <f>REGION!BA142</f>
        <v>1</v>
      </c>
      <c r="M142" s="10" t="str">
        <f>REGION!J142</f>
        <v>к</v>
      </c>
      <c r="N142" s="10" t="str">
        <f>REGION!S142</f>
        <v>к</v>
      </c>
      <c r="O142" s="10" t="str">
        <f>REGION!AB142</f>
        <v>к</v>
      </c>
      <c r="P142" s="10" t="str">
        <f>REGION!AK142</f>
        <v>к</v>
      </c>
      <c r="Q142" s="10" t="str">
        <f>REGION!AT142</f>
        <v>к</v>
      </c>
      <c r="R142" s="10" t="str">
        <f>REGION!BC142</f>
        <v>к</v>
      </c>
    </row>
    <row r="143" spans="1:18" x14ac:dyDescent="0.2">
      <c r="A143" s="161">
        <f t="shared" si="6"/>
        <v>6</v>
      </c>
      <c r="B143" s="135">
        <f t="shared" si="7"/>
        <v>1</v>
      </c>
      <c r="C143" s="135">
        <f t="shared" si="8"/>
        <v>1</v>
      </c>
      <c r="D143" s="2">
        <v>30.4</v>
      </c>
      <c r="E143" s="2" t="s">
        <v>288</v>
      </c>
      <c r="F143" s="10" t="e">
        <f>REGION!H143</f>
        <v>#N/A</v>
      </c>
      <c r="G143" s="10" t="e">
        <f>REGION!Q143</f>
        <v>#N/A</v>
      </c>
      <c r="H143" s="10" t="e">
        <f>REGION!Z143</f>
        <v>#N/A</v>
      </c>
      <c r="I143" s="10" t="e">
        <f>REGION!AI143</f>
        <v>#N/A</v>
      </c>
      <c r="J143" s="10" t="e">
        <f>REGION!AR143</f>
        <v>#N/A</v>
      </c>
      <c r="K143" s="10" t="e">
        <f>REGION!BA143</f>
        <v>#N/A</v>
      </c>
      <c r="M143" s="10" t="e">
        <f>REGION!J143</f>
        <v>#N/A</v>
      </c>
      <c r="N143" s="10" t="e">
        <f>REGION!S143</f>
        <v>#N/A</v>
      </c>
      <c r="O143" s="10" t="e">
        <f>REGION!AB143</f>
        <v>#N/A</v>
      </c>
      <c r="P143" s="10" t="e">
        <f>REGION!AK143</f>
        <v>#N/A</v>
      </c>
      <c r="Q143" s="10" t="e">
        <f>REGION!AT143</f>
        <v>#N/A</v>
      </c>
      <c r="R143" s="10" t="e">
        <f>REGION!BC143</f>
        <v>#N/A</v>
      </c>
    </row>
    <row r="144" spans="1:18" x14ac:dyDescent="0.2">
      <c r="A144" s="161">
        <f t="shared" si="6"/>
        <v>6</v>
      </c>
      <c r="B144" s="135">
        <f t="shared" si="7"/>
        <v>1</v>
      </c>
      <c r="C144" s="135">
        <f t="shared" si="8"/>
        <v>1</v>
      </c>
      <c r="D144" s="2">
        <v>30.9</v>
      </c>
      <c r="E144" s="2" t="s">
        <v>290</v>
      </c>
      <c r="F144" s="10" t="e">
        <f>REGION!H144</f>
        <v>#N/A</v>
      </c>
      <c r="G144" s="10" t="e">
        <f>REGION!Q144</f>
        <v>#N/A</v>
      </c>
      <c r="H144" s="10" t="e">
        <f>REGION!Z144</f>
        <v>#N/A</v>
      </c>
      <c r="I144" s="10">
        <f>REGION!AI144</f>
        <v>1</v>
      </c>
      <c r="J144" s="10">
        <f>REGION!AR144</f>
        <v>1</v>
      </c>
      <c r="K144" s="10">
        <f>REGION!BA144</f>
        <v>2</v>
      </c>
      <c r="M144" s="10" t="e">
        <f>REGION!J144</f>
        <v>#N/A</v>
      </c>
      <c r="N144" s="10" t="e">
        <f>REGION!S144</f>
        <v>#N/A</v>
      </c>
      <c r="O144" s="10" t="e">
        <f>REGION!AB144</f>
        <v>#N/A</v>
      </c>
      <c r="P144" s="10" t="str">
        <f>REGION!AK144</f>
        <v>к</v>
      </c>
      <c r="Q144" s="10" t="str">
        <f>REGION!AT144</f>
        <v>к</v>
      </c>
      <c r="R144" s="10" t="str">
        <f>REGION!BC144</f>
        <v>к</v>
      </c>
    </row>
    <row r="145" spans="1:18" x14ac:dyDescent="0.2">
      <c r="A145" s="161">
        <f t="shared" si="6"/>
        <v>0</v>
      </c>
      <c r="B145" s="135">
        <f t="shared" si="7"/>
        <v>2</v>
      </c>
      <c r="C145" s="135">
        <f t="shared" si="8"/>
        <v>2</v>
      </c>
      <c r="D145" s="2">
        <v>31</v>
      </c>
      <c r="E145" s="2" t="s">
        <v>292</v>
      </c>
      <c r="F145" s="10">
        <f>REGION!H145</f>
        <v>20</v>
      </c>
      <c r="G145" s="10">
        <f>REGION!Q145</f>
        <v>23</v>
      </c>
      <c r="H145" s="10">
        <f>REGION!Z145</f>
        <v>28</v>
      </c>
      <c r="I145" s="10">
        <f>REGION!AI145</f>
        <v>29</v>
      </c>
      <c r="J145" s="10">
        <f>REGION!AR145</f>
        <v>29</v>
      </c>
      <c r="K145" s="10">
        <f>REGION!BA145</f>
        <v>26</v>
      </c>
      <c r="M145" s="10">
        <f>REGION!J145</f>
        <v>931</v>
      </c>
      <c r="N145" s="10">
        <f>REGION!S145</f>
        <v>908</v>
      </c>
      <c r="O145" s="10">
        <f>REGION!AB145</f>
        <v>863</v>
      </c>
      <c r="P145" s="10">
        <f>REGION!AK145</f>
        <v>612</v>
      </c>
      <c r="Q145" s="10">
        <f>REGION!AT145</f>
        <v>553</v>
      </c>
      <c r="R145" s="10">
        <f>REGION!BC145</f>
        <v>472</v>
      </c>
    </row>
    <row r="146" spans="1:18" x14ac:dyDescent="0.2">
      <c r="A146" s="161">
        <f t="shared" si="6"/>
        <v>0</v>
      </c>
      <c r="B146" s="135">
        <f t="shared" si="7"/>
        <v>2</v>
      </c>
      <c r="C146" s="163" t="str">
        <f>IF(COUNTIF(C147:C152,2)&gt;=1,"",B146)</f>
        <v/>
      </c>
      <c r="D146" s="2">
        <v>32</v>
      </c>
      <c r="E146" s="2" t="s">
        <v>294</v>
      </c>
      <c r="F146" s="10">
        <f>REGION!H146</f>
        <v>14</v>
      </c>
      <c r="G146" s="10">
        <f>REGION!Q146</f>
        <v>15</v>
      </c>
      <c r="H146" s="10">
        <f>REGION!Z146</f>
        <v>16</v>
      </c>
      <c r="I146" s="10">
        <f>REGION!AI146</f>
        <v>16</v>
      </c>
      <c r="J146" s="10">
        <f>REGION!AR146</f>
        <v>12</v>
      </c>
      <c r="K146" s="10">
        <f>REGION!BA146</f>
        <v>11</v>
      </c>
      <c r="M146" s="10">
        <f>REGION!J146</f>
        <v>415</v>
      </c>
      <c r="N146" s="10">
        <f>REGION!S146</f>
        <v>457</v>
      </c>
      <c r="O146" s="10">
        <f>REGION!AB146</f>
        <v>431</v>
      </c>
      <c r="P146" s="10">
        <f>REGION!AK146</f>
        <v>393</v>
      </c>
      <c r="Q146" s="10">
        <f>REGION!AT146</f>
        <v>398</v>
      </c>
      <c r="R146" s="10">
        <f>REGION!BC146</f>
        <v>397</v>
      </c>
    </row>
    <row r="147" spans="1:18" x14ac:dyDescent="0.2">
      <c r="A147" s="161">
        <f t="shared" si="6"/>
        <v>6</v>
      </c>
      <c r="B147" s="135">
        <f t="shared" si="7"/>
        <v>1</v>
      </c>
      <c r="C147" s="135">
        <f t="shared" si="8"/>
        <v>1</v>
      </c>
      <c r="D147" s="2">
        <v>32.1</v>
      </c>
      <c r="E147" s="2" t="s">
        <v>296</v>
      </c>
      <c r="F147" s="10">
        <f>REGION!H147</f>
        <v>1</v>
      </c>
      <c r="G147" s="10">
        <f>REGION!Q147</f>
        <v>1</v>
      </c>
      <c r="H147" s="10">
        <f>REGION!Z147</f>
        <v>1</v>
      </c>
      <c r="I147" s="10">
        <f>REGION!AI147</f>
        <v>1</v>
      </c>
      <c r="J147" s="10" t="e">
        <f>REGION!AR147</f>
        <v>#N/A</v>
      </c>
      <c r="K147" s="10" t="e">
        <f>REGION!BA147</f>
        <v>#N/A</v>
      </c>
      <c r="M147" s="10" t="str">
        <f>REGION!J147</f>
        <v>к</v>
      </c>
      <c r="N147" s="10" t="str">
        <f>REGION!S147</f>
        <v>к</v>
      </c>
      <c r="O147" s="10" t="str">
        <f>REGION!AB147</f>
        <v>к</v>
      </c>
      <c r="P147" s="10" t="str">
        <f>REGION!AK147</f>
        <v>к</v>
      </c>
      <c r="Q147" s="10" t="e">
        <f>REGION!AT147</f>
        <v>#N/A</v>
      </c>
      <c r="R147" s="10" t="e">
        <f>REGION!BC147</f>
        <v>#N/A</v>
      </c>
    </row>
    <row r="148" spans="1:18" x14ac:dyDescent="0.2">
      <c r="A148" s="161">
        <f t="shared" si="6"/>
        <v>6</v>
      </c>
      <c r="B148" s="135">
        <f t="shared" si="7"/>
        <v>1</v>
      </c>
      <c r="C148" s="135">
        <f t="shared" si="8"/>
        <v>1</v>
      </c>
      <c r="D148" s="2">
        <v>32.200000000000003</v>
      </c>
      <c r="E148" s="2" t="s">
        <v>298</v>
      </c>
      <c r="F148" s="10" t="e">
        <f>REGION!H148</f>
        <v>#N/A</v>
      </c>
      <c r="G148" s="10" t="e">
        <f>REGION!Q148</f>
        <v>#N/A</v>
      </c>
      <c r="H148" s="10">
        <f>REGION!Z148</f>
        <v>1</v>
      </c>
      <c r="I148" s="10">
        <f>REGION!AI148</f>
        <v>1</v>
      </c>
      <c r="J148" s="10">
        <f>REGION!AR148</f>
        <v>1</v>
      </c>
      <c r="K148" s="10">
        <f>REGION!BA148</f>
        <v>1</v>
      </c>
      <c r="M148" s="10" t="e">
        <f>REGION!J148</f>
        <v>#N/A</v>
      </c>
      <c r="N148" s="10" t="e">
        <f>REGION!S148</f>
        <v>#N/A</v>
      </c>
      <c r="O148" s="10" t="str">
        <f>REGION!AB148</f>
        <v>к</v>
      </c>
      <c r="P148" s="10" t="str">
        <f>REGION!AK148</f>
        <v>к</v>
      </c>
      <c r="Q148" s="10" t="str">
        <f>REGION!AT148</f>
        <v>к</v>
      </c>
      <c r="R148" s="10" t="str">
        <f>REGION!BC148</f>
        <v>к</v>
      </c>
    </row>
    <row r="149" spans="1:18" x14ac:dyDescent="0.2">
      <c r="A149" s="161">
        <f t="shared" si="6"/>
        <v>6</v>
      </c>
      <c r="B149" s="135">
        <f t="shared" si="7"/>
        <v>1</v>
      </c>
      <c r="C149" s="135">
        <f t="shared" si="8"/>
        <v>1</v>
      </c>
      <c r="D149" s="2">
        <v>32.299999999999997</v>
      </c>
      <c r="E149" s="2" t="s">
        <v>300</v>
      </c>
      <c r="F149" s="10" t="e">
        <f>REGION!H149</f>
        <v>#N/A</v>
      </c>
      <c r="G149" s="10" t="e">
        <f>REGION!Q149</f>
        <v>#N/A</v>
      </c>
      <c r="H149" s="10">
        <f>REGION!Z149</f>
        <v>1</v>
      </c>
      <c r="I149" s="10">
        <f>REGION!AI149</f>
        <v>1</v>
      </c>
      <c r="J149" s="10" t="e">
        <f>REGION!AR149</f>
        <v>#N/A</v>
      </c>
      <c r="K149" s="10" t="e">
        <f>REGION!BA149</f>
        <v>#N/A</v>
      </c>
      <c r="M149" s="10" t="e">
        <f>REGION!J149</f>
        <v>#N/A</v>
      </c>
      <c r="N149" s="10" t="e">
        <f>REGION!S149</f>
        <v>#N/A</v>
      </c>
      <c r="O149" s="10" t="str">
        <f>REGION!AB149</f>
        <v>к</v>
      </c>
      <c r="P149" s="10" t="str">
        <f>REGION!AK149</f>
        <v>к</v>
      </c>
      <c r="Q149" s="10" t="e">
        <f>REGION!AT149</f>
        <v>#N/A</v>
      </c>
      <c r="R149" s="10" t="e">
        <f>REGION!BC149</f>
        <v>#N/A</v>
      </c>
    </row>
    <row r="150" spans="1:18" x14ac:dyDescent="0.2">
      <c r="A150" s="161">
        <f t="shared" si="6"/>
        <v>4</v>
      </c>
      <c r="B150" s="135">
        <f t="shared" si="7"/>
        <v>1</v>
      </c>
      <c r="C150" s="135">
        <f t="shared" si="8"/>
        <v>1</v>
      </c>
      <c r="D150" s="2">
        <v>32.4</v>
      </c>
      <c r="E150" s="2" t="s">
        <v>302</v>
      </c>
      <c r="F150" s="10">
        <f>REGION!H150</f>
        <v>4</v>
      </c>
      <c r="G150" s="10">
        <f>REGION!Q150</f>
        <v>5</v>
      </c>
      <c r="H150" s="10">
        <f>REGION!Z150</f>
        <v>1</v>
      </c>
      <c r="I150" s="10">
        <f>REGION!AI150</f>
        <v>2</v>
      </c>
      <c r="J150" s="10">
        <f>REGION!AR150</f>
        <v>1</v>
      </c>
      <c r="K150" s="10">
        <f>REGION!BA150</f>
        <v>1</v>
      </c>
      <c r="M150" s="10">
        <f>REGION!J150</f>
        <v>213</v>
      </c>
      <c r="N150" s="10">
        <f>REGION!S150</f>
        <v>211</v>
      </c>
      <c r="O150" s="10" t="str">
        <f>REGION!AB150</f>
        <v>к</v>
      </c>
      <c r="P150" s="10" t="str">
        <f>REGION!AK150</f>
        <v>к</v>
      </c>
      <c r="Q150" s="10" t="str">
        <f>REGION!AT150</f>
        <v>к</v>
      </c>
      <c r="R150" s="10" t="str">
        <f>REGION!BC150</f>
        <v>к</v>
      </c>
    </row>
    <row r="151" spans="1:18" x14ac:dyDescent="0.2">
      <c r="A151" s="161">
        <f t="shared" si="6"/>
        <v>1</v>
      </c>
      <c r="B151" s="135">
        <f t="shared" si="7"/>
        <v>2</v>
      </c>
      <c r="C151" s="135">
        <f t="shared" si="8"/>
        <v>2</v>
      </c>
      <c r="D151" s="2">
        <v>32.5</v>
      </c>
      <c r="E151" s="2" t="s">
        <v>304</v>
      </c>
      <c r="F151" s="10">
        <f>REGION!H151</f>
        <v>5</v>
      </c>
      <c r="G151" s="10">
        <f>REGION!Q151</f>
        <v>6</v>
      </c>
      <c r="H151" s="10">
        <f>REGION!Z151</f>
        <v>6</v>
      </c>
      <c r="I151" s="10">
        <f>REGION!AI151</f>
        <v>6</v>
      </c>
      <c r="J151" s="10">
        <f>REGION!AR151</f>
        <v>6</v>
      </c>
      <c r="K151" s="10">
        <f>REGION!BA151</f>
        <v>5</v>
      </c>
      <c r="M151" s="10">
        <f>REGION!J151</f>
        <v>162</v>
      </c>
      <c r="N151" s="10">
        <f>REGION!S151</f>
        <v>225</v>
      </c>
      <c r="O151" s="10">
        <f>REGION!AB151</f>
        <v>201</v>
      </c>
      <c r="P151" s="10">
        <f>REGION!AK151</f>
        <v>203</v>
      </c>
      <c r="Q151" s="10">
        <f>REGION!AT151</f>
        <v>215</v>
      </c>
      <c r="R151" s="10" t="str">
        <f>REGION!BC151</f>
        <v>к</v>
      </c>
    </row>
    <row r="152" spans="1:18" x14ac:dyDescent="0.2">
      <c r="A152" s="161">
        <f t="shared" si="6"/>
        <v>4</v>
      </c>
      <c r="B152" s="135">
        <f t="shared" si="7"/>
        <v>1</v>
      </c>
      <c r="C152" s="135">
        <f t="shared" si="8"/>
        <v>1</v>
      </c>
      <c r="D152" s="2">
        <v>32.9</v>
      </c>
      <c r="E152" s="2" t="s">
        <v>306</v>
      </c>
      <c r="F152" s="10">
        <f>REGION!H152</f>
        <v>4</v>
      </c>
      <c r="G152" s="10">
        <f>REGION!Q152</f>
        <v>3</v>
      </c>
      <c r="H152" s="10">
        <f>REGION!Z152</f>
        <v>6</v>
      </c>
      <c r="I152" s="10">
        <f>REGION!AI152</f>
        <v>5</v>
      </c>
      <c r="J152" s="10">
        <f>REGION!AR152</f>
        <v>4</v>
      </c>
      <c r="K152" s="10">
        <f>REGION!BA152</f>
        <v>4</v>
      </c>
      <c r="M152" s="10" t="str">
        <f>REGION!J152</f>
        <v>к</v>
      </c>
      <c r="N152" s="10" t="str">
        <f>REGION!S152</f>
        <v>к</v>
      </c>
      <c r="O152" s="10" t="str">
        <f>REGION!AB152</f>
        <v>к</v>
      </c>
      <c r="P152" s="10">
        <f>REGION!AK152</f>
        <v>176</v>
      </c>
      <c r="Q152" s="10">
        <f>REGION!AT152</f>
        <v>174</v>
      </c>
      <c r="R152" s="10" t="str">
        <f>REGION!BC152</f>
        <v>к</v>
      </c>
    </row>
    <row r="153" spans="1:18" x14ac:dyDescent="0.2">
      <c r="A153" s="161">
        <f t="shared" si="6"/>
        <v>0</v>
      </c>
      <c r="B153" s="135">
        <f t="shared" si="7"/>
        <v>2</v>
      </c>
      <c r="C153" s="163" t="str">
        <f>IF(COUNTIF(C154:C155,2)&gt;=1,"",B153)</f>
        <v/>
      </c>
      <c r="D153" s="2">
        <v>33</v>
      </c>
      <c r="E153" s="2" t="s">
        <v>308</v>
      </c>
      <c r="F153" s="10">
        <f>REGION!H153</f>
        <v>42</v>
      </c>
      <c r="G153" s="10">
        <f>REGION!Q153</f>
        <v>51</v>
      </c>
      <c r="H153" s="10">
        <f>REGION!Z153</f>
        <v>47</v>
      </c>
      <c r="I153" s="10">
        <f>REGION!AI153</f>
        <v>46</v>
      </c>
      <c r="J153" s="10">
        <f>REGION!AR153</f>
        <v>35</v>
      </c>
      <c r="K153" s="10">
        <f>REGION!BA153</f>
        <v>39</v>
      </c>
      <c r="M153" s="10">
        <f>REGION!J153</f>
        <v>214</v>
      </c>
      <c r="N153" s="10">
        <f>REGION!S153</f>
        <v>204</v>
      </c>
      <c r="O153" s="10">
        <f>REGION!AB153</f>
        <v>197</v>
      </c>
      <c r="P153" s="10">
        <f>REGION!AK153</f>
        <v>165</v>
      </c>
      <c r="Q153" s="10">
        <f>REGION!AT153</f>
        <v>212</v>
      </c>
      <c r="R153" s="10">
        <f>REGION!BC153</f>
        <v>221</v>
      </c>
    </row>
    <row r="154" spans="1:18" x14ac:dyDescent="0.2">
      <c r="A154" s="161">
        <f t="shared" si="6"/>
        <v>1</v>
      </c>
      <c r="B154" s="135">
        <f t="shared" si="7"/>
        <v>2</v>
      </c>
      <c r="C154" s="135">
        <f t="shared" si="8"/>
        <v>2</v>
      </c>
      <c r="D154" s="2">
        <v>33.1</v>
      </c>
      <c r="E154" s="2" t="s">
        <v>310</v>
      </c>
      <c r="F154" s="10">
        <f>REGION!H154</f>
        <v>37</v>
      </c>
      <c r="G154" s="10">
        <f>REGION!Q154</f>
        <v>43</v>
      </c>
      <c r="H154" s="10">
        <f>REGION!Z154</f>
        <v>40</v>
      </c>
      <c r="I154" s="10">
        <f>REGION!AI154</f>
        <v>39</v>
      </c>
      <c r="J154" s="10">
        <f>REGION!AR154</f>
        <v>29</v>
      </c>
      <c r="K154" s="10">
        <f>REGION!BA154</f>
        <v>30</v>
      </c>
      <c r="M154" s="10">
        <f>REGION!J154</f>
        <v>209</v>
      </c>
      <c r="N154" s="10">
        <f>REGION!S154</f>
        <v>192</v>
      </c>
      <c r="O154" s="10">
        <f>REGION!AB154</f>
        <v>187</v>
      </c>
      <c r="P154" s="10">
        <f>REGION!AK154</f>
        <v>159</v>
      </c>
      <c r="Q154" s="10">
        <f>REGION!AT154</f>
        <v>201</v>
      </c>
      <c r="R154" s="10" t="str">
        <f>REGION!BC154</f>
        <v>к</v>
      </c>
    </row>
    <row r="155" spans="1:18" x14ac:dyDescent="0.2">
      <c r="A155" s="161">
        <f t="shared" si="6"/>
        <v>1</v>
      </c>
      <c r="B155" s="135">
        <f t="shared" si="7"/>
        <v>2</v>
      </c>
      <c r="C155" s="135">
        <f t="shared" si="8"/>
        <v>2</v>
      </c>
      <c r="D155" s="2">
        <v>33.200000000000003</v>
      </c>
      <c r="E155" s="2" t="s">
        <v>312</v>
      </c>
      <c r="F155" s="10">
        <f>REGION!H155</f>
        <v>5</v>
      </c>
      <c r="G155" s="10">
        <f>REGION!Q155</f>
        <v>8</v>
      </c>
      <c r="H155" s="10">
        <f>REGION!Z155</f>
        <v>7</v>
      </c>
      <c r="I155" s="10">
        <f>REGION!AI155</f>
        <v>7</v>
      </c>
      <c r="J155" s="10">
        <f>REGION!AR155</f>
        <v>6</v>
      </c>
      <c r="K155" s="10">
        <f>REGION!BA155</f>
        <v>9</v>
      </c>
      <c r="M155" s="10">
        <f>REGION!J155</f>
        <v>5</v>
      </c>
      <c r="N155" s="10">
        <f>REGION!S155</f>
        <v>12</v>
      </c>
      <c r="O155" s="10">
        <f>REGION!AB155</f>
        <v>10</v>
      </c>
      <c r="P155" s="10">
        <f>REGION!AK155</f>
        <v>6</v>
      </c>
      <c r="Q155" s="10">
        <f>REGION!AT155</f>
        <v>11</v>
      </c>
      <c r="R155" s="10" t="str">
        <f>REGION!BC155</f>
        <v>к</v>
      </c>
    </row>
    <row r="156" spans="1:18" x14ac:dyDescent="0.2">
      <c r="A156" s="161">
        <f t="shared" si="6"/>
        <v>0</v>
      </c>
      <c r="B156" s="135">
        <f t="shared" si="7"/>
        <v>2</v>
      </c>
      <c r="C156" s="162" t="str">
        <f>IF(COUNTIF(C157:C160,2)&gt;=1,"",B156)</f>
        <v/>
      </c>
      <c r="D156" s="2" t="s">
        <v>314</v>
      </c>
      <c r="E156" s="2" t="s">
        <v>315</v>
      </c>
      <c r="F156" s="10">
        <f>REGION!H156</f>
        <v>14</v>
      </c>
      <c r="G156" s="10">
        <f>REGION!Q156</f>
        <v>27</v>
      </c>
      <c r="H156" s="10">
        <f>REGION!Z156</f>
        <v>25</v>
      </c>
      <c r="I156" s="10">
        <f>REGION!AI156</f>
        <v>31</v>
      </c>
      <c r="J156" s="10">
        <f>REGION!AR156</f>
        <v>34</v>
      </c>
      <c r="K156" s="10">
        <f>REGION!BA156</f>
        <v>43</v>
      </c>
      <c r="M156" s="10">
        <f>REGION!J156</f>
        <v>5519</v>
      </c>
      <c r="N156" s="10">
        <f>REGION!S156</f>
        <v>5604</v>
      </c>
      <c r="O156" s="10">
        <f>REGION!AB156</f>
        <v>5473</v>
      </c>
      <c r="P156" s="10">
        <f>REGION!AK156</f>
        <v>5250</v>
      </c>
      <c r="Q156" s="10">
        <f>REGION!AT156</f>
        <v>5110</v>
      </c>
      <c r="R156" s="10">
        <f>REGION!BC156</f>
        <v>4949</v>
      </c>
    </row>
    <row r="157" spans="1:18" x14ac:dyDescent="0.2">
      <c r="A157" s="161">
        <f t="shared" si="6"/>
        <v>0</v>
      </c>
      <c r="B157" s="135">
        <f t="shared" si="7"/>
        <v>2</v>
      </c>
      <c r="C157" s="163" t="str">
        <f>IF(COUNTIF(C158:C160,2)&gt;=1,"",B157)</f>
        <v/>
      </c>
      <c r="D157" s="2">
        <v>35</v>
      </c>
      <c r="E157" s="2" t="s">
        <v>316</v>
      </c>
      <c r="F157" s="10">
        <f>REGION!H157</f>
        <v>14</v>
      </c>
      <c r="G157" s="10">
        <f>REGION!Q157</f>
        <v>27</v>
      </c>
      <c r="H157" s="10">
        <f>REGION!Z157</f>
        <v>25</v>
      </c>
      <c r="I157" s="10">
        <f>REGION!AI157</f>
        <v>31</v>
      </c>
      <c r="J157" s="10">
        <f>REGION!AR157</f>
        <v>34</v>
      </c>
      <c r="K157" s="10">
        <f>REGION!BA157</f>
        <v>43</v>
      </c>
      <c r="M157" s="10">
        <f>REGION!J157</f>
        <v>5519</v>
      </c>
      <c r="N157" s="10">
        <f>REGION!S157</f>
        <v>5604</v>
      </c>
      <c r="O157" s="10">
        <f>REGION!AB157</f>
        <v>5473</v>
      </c>
      <c r="P157" s="10">
        <f>REGION!AK157</f>
        <v>5250</v>
      </c>
      <c r="Q157" s="10">
        <f>REGION!AT157</f>
        <v>5110</v>
      </c>
      <c r="R157" s="10">
        <f>REGION!BC157</f>
        <v>4949</v>
      </c>
    </row>
    <row r="158" spans="1:18" x14ac:dyDescent="0.2">
      <c r="A158" s="161">
        <f t="shared" si="6"/>
        <v>4</v>
      </c>
      <c r="B158" s="135">
        <f t="shared" si="7"/>
        <v>1</v>
      </c>
      <c r="C158" s="135">
        <f t="shared" si="8"/>
        <v>1</v>
      </c>
      <c r="D158" s="2">
        <v>35.1</v>
      </c>
      <c r="E158" s="2" t="s">
        <v>318</v>
      </c>
      <c r="F158" s="10">
        <f>REGION!H158</f>
        <v>9</v>
      </c>
      <c r="G158" s="10">
        <f>REGION!Q158</f>
        <v>11</v>
      </c>
      <c r="H158" s="10">
        <f>REGION!Z158</f>
        <v>10</v>
      </c>
      <c r="I158" s="10">
        <f>REGION!AI158</f>
        <v>12</v>
      </c>
      <c r="J158" s="10">
        <f>REGION!AR158</f>
        <v>14</v>
      </c>
      <c r="K158" s="10">
        <f>REGION!BA158</f>
        <v>17</v>
      </c>
      <c r="M158" s="10">
        <f>REGION!J158</f>
        <v>2411</v>
      </c>
      <c r="N158" s="10" t="str">
        <f>REGION!S158</f>
        <v>к</v>
      </c>
      <c r="O158" s="10" t="str">
        <f>REGION!AB158</f>
        <v>к</v>
      </c>
      <c r="P158" s="10" t="str">
        <f>REGION!AK158</f>
        <v>к</v>
      </c>
      <c r="Q158" s="10">
        <f>REGION!AT158</f>
        <v>2398</v>
      </c>
      <c r="R158" s="10" t="str">
        <f>REGION!BC158</f>
        <v>к</v>
      </c>
    </row>
    <row r="159" spans="1:18" x14ac:dyDescent="0.2">
      <c r="A159" s="161">
        <f t="shared" si="6"/>
        <v>4</v>
      </c>
      <c r="B159" s="135">
        <f t="shared" si="7"/>
        <v>1</v>
      </c>
      <c r="C159" s="135">
        <f t="shared" si="8"/>
        <v>1</v>
      </c>
      <c r="D159" s="2">
        <v>35.200000000000003</v>
      </c>
      <c r="E159" s="2" t="s">
        <v>320</v>
      </c>
      <c r="F159" s="10">
        <f>REGION!H159</f>
        <v>2</v>
      </c>
      <c r="G159" s="10">
        <f>REGION!Q159</f>
        <v>2</v>
      </c>
      <c r="H159" s="10">
        <f>REGION!Z159</f>
        <v>2</v>
      </c>
      <c r="I159" s="10">
        <f>REGION!AI159</f>
        <v>2</v>
      </c>
      <c r="J159" s="10">
        <f>REGION!AR159</f>
        <v>5</v>
      </c>
      <c r="K159" s="10">
        <f>REGION!BA159</f>
        <v>5</v>
      </c>
      <c r="M159" s="10" t="str">
        <f>REGION!J159</f>
        <v>к</v>
      </c>
      <c r="N159" s="10" t="str">
        <f>REGION!S159</f>
        <v>к</v>
      </c>
      <c r="O159" s="10" t="str">
        <f>REGION!AB159</f>
        <v>к</v>
      </c>
      <c r="P159" s="10" t="str">
        <f>REGION!AK159</f>
        <v>к</v>
      </c>
      <c r="Q159" s="10">
        <f>REGION!AT159</f>
        <v>1762</v>
      </c>
      <c r="R159" s="10">
        <f>REGION!BC159</f>
        <v>1690</v>
      </c>
    </row>
    <row r="160" spans="1:18" x14ac:dyDescent="0.2">
      <c r="A160" s="161">
        <f t="shared" si="6"/>
        <v>2</v>
      </c>
      <c r="B160" s="135">
        <f t="shared" si="7"/>
        <v>2</v>
      </c>
      <c r="C160" s="135">
        <f t="shared" si="8"/>
        <v>2</v>
      </c>
      <c r="D160" s="2">
        <v>35.299999999999997</v>
      </c>
      <c r="E160" s="2" t="s">
        <v>322</v>
      </c>
      <c r="F160" s="10">
        <f>REGION!H160</f>
        <v>3</v>
      </c>
      <c r="G160" s="10">
        <f>REGION!Q160</f>
        <v>14</v>
      </c>
      <c r="H160" s="10">
        <f>REGION!Z160</f>
        <v>13</v>
      </c>
      <c r="I160" s="10">
        <f>REGION!AI160</f>
        <v>17</v>
      </c>
      <c r="J160" s="10">
        <f>REGION!AR160</f>
        <v>15</v>
      </c>
      <c r="K160" s="10">
        <f>REGION!BA160</f>
        <v>21</v>
      </c>
      <c r="M160" s="10" t="str">
        <f>REGION!J160</f>
        <v>к</v>
      </c>
      <c r="N160" s="10">
        <f>REGION!S160</f>
        <v>1142</v>
      </c>
      <c r="O160" s="10">
        <f>REGION!AB160</f>
        <v>1114</v>
      </c>
      <c r="P160" s="10">
        <f>REGION!AK160</f>
        <v>1068</v>
      </c>
      <c r="Q160" s="10">
        <f>REGION!AT160</f>
        <v>950</v>
      </c>
      <c r="R160" s="10" t="str">
        <f>REGION!BC160</f>
        <v>к</v>
      </c>
    </row>
    <row r="161" spans="1:18" x14ac:dyDescent="0.2">
      <c r="A161" s="161">
        <f t="shared" si="6"/>
        <v>0</v>
      </c>
      <c r="B161" s="135">
        <f t="shared" si="7"/>
        <v>2</v>
      </c>
      <c r="C161" s="162" t="str">
        <f>IF(COUNTIF(C162:C168,2)&gt;=1,"",B161)</f>
        <v/>
      </c>
      <c r="D161" s="2" t="s">
        <v>324</v>
      </c>
      <c r="E161" s="2" t="s">
        <v>325</v>
      </c>
      <c r="F161" s="10">
        <f>REGION!H161</f>
        <v>80</v>
      </c>
      <c r="G161" s="10">
        <f>REGION!Q161</f>
        <v>92</v>
      </c>
      <c r="H161" s="10">
        <f>REGION!Z161</f>
        <v>88</v>
      </c>
      <c r="I161" s="10">
        <f>REGION!AI161</f>
        <v>89</v>
      </c>
      <c r="J161" s="10">
        <f>REGION!AR161</f>
        <v>79</v>
      </c>
      <c r="K161" s="10">
        <f>REGION!BA161</f>
        <v>88</v>
      </c>
      <c r="M161" s="10">
        <f>REGION!J161</f>
        <v>2018</v>
      </c>
      <c r="N161" s="10">
        <f>REGION!S161</f>
        <v>1884</v>
      </c>
      <c r="O161" s="10">
        <f>REGION!AB161</f>
        <v>1897</v>
      </c>
      <c r="P161" s="10">
        <f>REGION!AK161</f>
        <v>1885</v>
      </c>
      <c r="Q161" s="10">
        <f>REGION!AT161</f>
        <v>1810</v>
      </c>
      <c r="R161" s="10">
        <f>REGION!BC161</f>
        <v>1722</v>
      </c>
    </row>
    <row r="162" spans="1:18" x14ac:dyDescent="0.2">
      <c r="A162" s="161">
        <f t="shared" si="6"/>
        <v>4</v>
      </c>
      <c r="B162" s="135">
        <f t="shared" si="7"/>
        <v>1</v>
      </c>
      <c r="C162" s="135">
        <f t="shared" si="8"/>
        <v>1</v>
      </c>
      <c r="D162" s="2">
        <v>36</v>
      </c>
      <c r="E162" s="2" t="s">
        <v>327</v>
      </c>
      <c r="F162" s="10">
        <f>REGION!H162</f>
        <v>33</v>
      </c>
      <c r="G162" s="10">
        <f>REGION!Q162</f>
        <v>35</v>
      </c>
      <c r="H162" s="10">
        <f>REGION!Z162</f>
        <v>34</v>
      </c>
      <c r="I162" s="10">
        <f>REGION!AI162</f>
        <v>34</v>
      </c>
      <c r="J162" s="10">
        <f>REGION!AR162</f>
        <v>30</v>
      </c>
      <c r="K162" s="10">
        <f>REGION!BA162</f>
        <v>28</v>
      </c>
      <c r="M162" s="10" t="str">
        <f>REGION!J162</f>
        <v>к</v>
      </c>
      <c r="N162" s="10">
        <f>REGION!S162</f>
        <v>705</v>
      </c>
      <c r="O162" s="10" t="str">
        <f>REGION!AB162</f>
        <v>к</v>
      </c>
      <c r="P162" s="10" t="str">
        <f>REGION!AK162</f>
        <v>к</v>
      </c>
      <c r="Q162" s="10">
        <f>REGION!AT162</f>
        <v>692</v>
      </c>
      <c r="R162" s="10" t="str">
        <f>REGION!BC162</f>
        <v>к</v>
      </c>
    </row>
    <row r="163" spans="1:18" x14ac:dyDescent="0.2">
      <c r="A163" s="161">
        <f t="shared" si="6"/>
        <v>4</v>
      </c>
      <c r="B163" s="135">
        <f t="shared" si="7"/>
        <v>1</v>
      </c>
      <c r="C163" s="135">
        <f t="shared" si="8"/>
        <v>1</v>
      </c>
      <c r="D163" s="2">
        <v>37</v>
      </c>
      <c r="E163" s="2" t="s">
        <v>329</v>
      </c>
      <c r="F163" s="10">
        <f>REGION!H163</f>
        <v>2</v>
      </c>
      <c r="G163" s="10">
        <f>REGION!Q163</f>
        <v>4</v>
      </c>
      <c r="H163" s="10">
        <f>REGION!Z163</f>
        <v>3</v>
      </c>
      <c r="I163" s="10">
        <f>REGION!AI163</f>
        <v>2</v>
      </c>
      <c r="J163" s="10">
        <f>REGION!AR163</f>
        <v>4</v>
      </c>
      <c r="K163" s="10">
        <f>REGION!BA163</f>
        <v>5</v>
      </c>
      <c r="M163" s="10" t="str">
        <f>REGION!J163</f>
        <v>к</v>
      </c>
      <c r="N163" s="10">
        <f>REGION!S163</f>
        <v>582</v>
      </c>
      <c r="O163" s="10" t="str">
        <f>REGION!AB163</f>
        <v>к</v>
      </c>
      <c r="P163" s="10" t="str">
        <f>REGION!AK163</f>
        <v>к</v>
      </c>
      <c r="Q163" s="10">
        <f>REGION!AT163</f>
        <v>568</v>
      </c>
      <c r="R163" s="10" t="str">
        <f>REGION!BC163</f>
        <v>к</v>
      </c>
    </row>
    <row r="164" spans="1:18" x14ac:dyDescent="0.2">
      <c r="A164" s="161">
        <f t="shared" si="6"/>
        <v>0</v>
      </c>
      <c r="B164" s="135">
        <f t="shared" si="7"/>
        <v>2</v>
      </c>
      <c r="C164" s="163" t="str">
        <f>IF(COUNTIF(C165:C167,2)&gt;=1,"",B164)</f>
        <v/>
      </c>
      <c r="D164" s="2">
        <v>38</v>
      </c>
      <c r="E164" s="2" t="s">
        <v>331</v>
      </c>
      <c r="F164" s="10">
        <f>REGION!H164</f>
        <v>45</v>
      </c>
      <c r="G164" s="10">
        <f>REGION!Q164</f>
        <v>53</v>
      </c>
      <c r="H164" s="10">
        <f>REGION!Z164</f>
        <v>51</v>
      </c>
      <c r="I164" s="10">
        <f>REGION!AI164</f>
        <v>53</v>
      </c>
      <c r="J164" s="10">
        <f>REGION!AR164</f>
        <v>45</v>
      </c>
      <c r="K164" s="10">
        <f>REGION!BA164</f>
        <v>55</v>
      </c>
      <c r="M164" s="10">
        <f>REGION!J164</f>
        <v>656</v>
      </c>
      <c r="N164" s="10">
        <f>REGION!S164</f>
        <v>597</v>
      </c>
      <c r="O164" s="10">
        <f>REGION!AB164</f>
        <v>688</v>
      </c>
      <c r="P164" s="10">
        <f>REGION!AK164</f>
        <v>587</v>
      </c>
      <c r="Q164" s="10">
        <f>REGION!AT164</f>
        <v>550</v>
      </c>
      <c r="R164" s="10">
        <f>REGION!BC164</f>
        <v>591</v>
      </c>
    </row>
    <row r="165" spans="1:18" x14ac:dyDescent="0.2">
      <c r="A165" s="161">
        <f t="shared" si="6"/>
        <v>2</v>
      </c>
      <c r="B165" s="135">
        <f t="shared" si="7"/>
        <v>2</v>
      </c>
      <c r="C165" s="135">
        <f t="shared" si="8"/>
        <v>2</v>
      </c>
      <c r="D165" s="2">
        <v>38.1</v>
      </c>
      <c r="E165" s="2" t="s">
        <v>333</v>
      </c>
      <c r="F165" s="10">
        <f>REGION!H165</f>
        <v>33</v>
      </c>
      <c r="G165" s="10">
        <f>REGION!Q165</f>
        <v>39</v>
      </c>
      <c r="H165" s="10">
        <f>REGION!Z165</f>
        <v>39</v>
      </c>
      <c r="I165" s="10">
        <f>REGION!AI165</f>
        <v>40</v>
      </c>
      <c r="J165" s="10">
        <f>REGION!AR165</f>
        <v>33</v>
      </c>
      <c r="K165" s="10">
        <f>REGION!BA165</f>
        <v>42</v>
      </c>
      <c r="M165" s="10">
        <f>REGION!J165</f>
        <v>459</v>
      </c>
      <c r="N165" s="10" t="str">
        <f>REGION!S165</f>
        <v>к</v>
      </c>
      <c r="O165" s="10" t="str">
        <f>REGION!AB165</f>
        <v>к</v>
      </c>
      <c r="P165" s="10">
        <f>REGION!AK165</f>
        <v>496</v>
      </c>
      <c r="Q165" s="10">
        <f>REGION!AT165</f>
        <v>487</v>
      </c>
      <c r="R165" s="10">
        <f>REGION!BC165</f>
        <v>529</v>
      </c>
    </row>
    <row r="166" spans="1:18" x14ac:dyDescent="0.2">
      <c r="A166" s="161">
        <f t="shared" si="6"/>
        <v>6</v>
      </c>
      <c r="B166" s="135">
        <f t="shared" si="7"/>
        <v>1</v>
      </c>
      <c r="C166" s="135">
        <f t="shared" si="8"/>
        <v>1</v>
      </c>
      <c r="D166" s="2">
        <v>38.200000000000003</v>
      </c>
      <c r="E166" s="2" t="s">
        <v>335</v>
      </c>
      <c r="F166" s="10">
        <f>REGION!H166</f>
        <v>1</v>
      </c>
      <c r="G166" s="10">
        <f>REGION!Q166</f>
        <v>1</v>
      </c>
      <c r="H166" s="10">
        <f>REGION!Z166</f>
        <v>2</v>
      </c>
      <c r="I166" s="10">
        <f>REGION!AI166</f>
        <v>2</v>
      </c>
      <c r="J166" s="10" t="e">
        <f>REGION!AR166</f>
        <v>#N/A</v>
      </c>
      <c r="K166" s="10">
        <f>REGION!BA166</f>
        <v>2</v>
      </c>
      <c r="M166" s="10" t="str">
        <f>REGION!J166</f>
        <v>к</v>
      </c>
      <c r="N166" s="10" t="str">
        <f>REGION!S166</f>
        <v>к</v>
      </c>
      <c r="O166" s="10" t="str">
        <f>REGION!AB166</f>
        <v>к</v>
      </c>
      <c r="P166" s="10" t="str">
        <f>REGION!AK166</f>
        <v>к</v>
      </c>
      <c r="Q166" s="10" t="e">
        <f>REGION!AT166</f>
        <v>#N/A</v>
      </c>
      <c r="R166" s="10" t="str">
        <f>REGION!BC166</f>
        <v>к</v>
      </c>
    </row>
    <row r="167" spans="1:18" x14ac:dyDescent="0.2">
      <c r="A167" s="161">
        <f t="shared" si="6"/>
        <v>2</v>
      </c>
      <c r="B167" s="135">
        <f t="shared" si="7"/>
        <v>2</v>
      </c>
      <c r="C167" s="135">
        <f t="shared" si="8"/>
        <v>2</v>
      </c>
      <c r="D167" s="2">
        <v>38.299999999999997</v>
      </c>
      <c r="E167" s="2" t="s">
        <v>337</v>
      </c>
      <c r="F167" s="10">
        <f>REGION!H167</f>
        <v>11</v>
      </c>
      <c r="G167" s="10">
        <f>REGION!Q167</f>
        <v>13</v>
      </c>
      <c r="H167" s="10">
        <f>REGION!Z167</f>
        <v>10</v>
      </c>
      <c r="I167" s="10">
        <f>REGION!AI167</f>
        <v>11</v>
      </c>
      <c r="J167" s="10">
        <f>REGION!AR167</f>
        <v>12</v>
      </c>
      <c r="K167" s="10">
        <f>REGION!BA167</f>
        <v>11</v>
      </c>
      <c r="M167" s="10" t="str">
        <f>REGION!J167</f>
        <v>к</v>
      </c>
      <c r="N167" s="10">
        <f>REGION!S167</f>
        <v>162</v>
      </c>
      <c r="O167" s="10">
        <f>REGION!AB167</f>
        <v>127</v>
      </c>
      <c r="P167" s="10" t="str">
        <f>REGION!AK167</f>
        <v>к</v>
      </c>
      <c r="Q167" s="10">
        <f>REGION!AT167</f>
        <v>63</v>
      </c>
      <c r="R167" s="10">
        <f>REGION!BC167</f>
        <v>61</v>
      </c>
    </row>
    <row r="168" spans="1:18" x14ac:dyDescent="0.2">
      <c r="A168" s="161">
        <f t="shared" si="6"/>
        <v>6</v>
      </c>
      <c r="B168" s="135">
        <f t="shared" si="7"/>
        <v>1</v>
      </c>
      <c r="C168" s="135">
        <f t="shared" si="8"/>
        <v>1</v>
      </c>
      <c r="D168" s="2">
        <v>39</v>
      </c>
      <c r="E168" s="2" t="s">
        <v>339</v>
      </c>
      <c r="F168" s="10" t="e">
        <f>REGION!H168</f>
        <v>#N/A</v>
      </c>
      <c r="G168" s="10" t="e">
        <f>REGION!Q168</f>
        <v>#N/A</v>
      </c>
      <c r="H168" s="10" t="e">
        <f>REGION!Z168</f>
        <v>#N/A</v>
      </c>
      <c r="I168" s="10" t="e">
        <f>REGION!AI168</f>
        <v>#N/A</v>
      </c>
      <c r="J168" s="10" t="e">
        <f>REGION!AR168</f>
        <v>#N/A</v>
      </c>
      <c r="K168" s="10" t="e">
        <f>REGION!BA168</f>
        <v>#N/A</v>
      </c>
      <c r="M168" s="10" t="e">
        <f>REGION!J168</f>
        <v>#N/A</v>
      </c>
      <c r="N168" s="10" t="e">
        <f>REGION!S168</f>
        <v>#N/A</v>
      </c>
      <c r="O168" s="10" t="e">
        <f>REGION!AB168</f>
        <v>#N/A</v>
      </c>
      <c r="P168" s="10" t="e">
        <f>REGION!AK168</f>
        <v>#N/A</v>
      </c>
      <c r="Q168" s="10" t="e">
        <f>REGION!AT168</f>
        <v>#N/A</v>
      </c>
      <c r="R168" s="10" t="e">
        <f>REGION!BC168</f>
        <v>#N/A</v>
      </c>
    </row>
    <row r="169" spans="1:18" x14ac:dyDescent="0.2">
      <c r="A169" s="161">
        <f t="shared" si="6"/>
        <v>0</v>
      </c>
      <c r="B169" s="135">
        <f t="shared" si="7"/>
        <v>2</v>
      </c>
      <c r="C169" s="162" t="str">
        <f>IF(COUNTIF(C170:C181,2)&gt;=1,"",B169)</f>
        <v/>
      </c>
      <c r="D169" s="2" t="s">
        <v>341</v>
      </c>
      <c r="E169" s="2" t="s">
        <v>342</v>
      </c>
      <c r="F169" s="10">
        <f>REGION!H169</f>
        <v>382</v>
      </c>
      <c r="G169" s="10">
        <f>REGION!Q169</f>
        <v>415</v>
      </c>
      <c r="H169" s="10">
        <f>REGION!Z169</f>
        <v>404</v>
      </c>
      <c r="I169" s="10">
        <f>REGION!AI169</f>
        <v>402</v>
      </c>
      <c r="J169" s="10">
        <f>REGION!AR169</f>
        <v>311</v>
      </c>
      <c r="K169" s="10">
        <f>REGION!BA169</f>
        <v>371</v>
      </c>
      <c r="M169" s="10">
        <f>REGION!J169</f>
        <v>5522</v>
      </c>
      <c r="N169" s="10">
        <f>REGION!S169</f>
        <v>4661</v>
      </c>
      <c r="O169" s="10">
        <f>REGION!AB169</f>
        <v>4847</v>
      </c>
      <c r="P169" s="10">
        <f>REGION!AK169</f>
        <v>4625</v>
      </c>
      <c r="Q169" s="10">
        <f>REGION!AT169</f>
        <v>4335</v>
      </c>
      <c r="R169" s="10">
        <f>REGION!BC169</f>
        <v>4312</v>
      </c>
    </row>
    <row r="170" spans="1:18" x14ac:dyDescent="0.2">
      <c r="A170" s="161">
        <f t="shared" si="6"/>
        <v>0</v>
      </c>
      <c r="B170" s="135">
        <f t="shared" si="7"/>
        <v>2</v>
      </c>
      <c r="C170" s="163" t="str">
        <f>IF(COUNTIF(C171:C172,2)&gt;=1,"",B170)</f>
        <v/>
      </c>
      <c r="D170" s="2">
        <v>41</v>
      </c>
      <c r="E170" s="2" t="s">
        <v>344</v>
      </c>
      <c r="F170" s="10">
        <f>REGION!H170</f>
        <v>205</v>
      </c>
      <c r="G170" s="10">
        <f>REGION!Q170</f>
        <v>227</v>
      </c>
      <c r="H170" s="10">
        <f>REGION!Z170</f>
        <v>218</v>
      </c>
      <c r="I170" s="10">
        <f>REGION!AI170</f>
        <v>213</v>
      </c>
      <c r="J170" s="10">
        <f>REGION!AR170</f>
        <v>165</v>
      </c>
      <c r="K170" s="10">
        <f>REGION!BA170</f>
        <v>199</v>
      </c>
      <c r="M170" s="10">
        <f>REGION!J170</f>
        <v>3940</v>
      </c>
      <c r="N170" s="10">
        <f>REGION!S170</f>
        <v>3241</v>
      </c>
      <c r="O170" s="10">
        <f>REGION!AB170</f>
        <v>3515</v>
      </c>
      <c r="P170" s="10">
        <f>REGION!AK170</f>
        <v>3422</v>
      </c>
      <c r="Q170" s="10">
        <f>REGION!AT170</f>
        <v>3117</v>
      </c>
      <c r="R170" s="10">
        <f>REGION!BC170</f>
        <v>3101</v>
      </c>
    </row>
    <row r="171" spans="1:18" x14ac:dyDescent="0.2">
      <c r="A171" s="161">
        <f t="shared" si="6"/>
        <v>0</v>
      </c>
      <c r="B171" s="135">
        <f t="shared" si="7"/>
        <v>2</v>
      </c>
      <c r="C171" s="135">
        <f t="shared" si="8"/>
        <v>2</v>
      </c>
      <c r="D171" s="2">
        <v>41.1</v>
      </c>
      <c r="E171" s="2" t="s">
        <v>346</v>
      </c>
      <c r="F171" s="10">
        <f>REGION!H171</f>
        <v>14</v>
      </c>
      <c r="G171" s="10">
        <f>REGION!Q171</f>
        <v>24</v>
      </c>
      <c r="H171" s="10">
        <f>REGION!Z171</f>
        <v>26</v>
      </c>
      <c r="I171" s="10">
        <f>REGION!AI171</f>
        <v>21</v>
      </c>
      <c r="J171" s="10">
        <f>REGION!AR171</f>
        <v>16</v>
      </c>
      <c r="K171" s="10">
        <f>REGION!BA171</f>
        <v>23</v>
      </c>
      <c r="M171" s="10">
        <f>REGION!J171</f>
        <v>59</v>
      </c>
      <c r="N171" s="10">
        <f>REGION!S171</f>
        <v>53</v>
      </c>
      <c r="O171" s="10">
        <f>REGION!AB171</f>
        <v>82</v>
      </c>
      <c r="P171" s="10">
        <f>REGION!AK171</f>
        <v>161</v>
      </c>
      <c r="Q171" s="10">
        <f>REGION!AT171</f>
        <v>39</v>
      </c>
      <c r="R171" s="10">
        <f>REGION!BC171</f>
        <v>86</v>
      </c>
    </row>
    <row r="172" spans="1:18" x14ac:dyDescent="0.2">
      <c r="A172" s="161">
        <f t="shared" si="6"/>
        <v>0</v>
      </c>
      <c r="B172" s="135">
        <f t="shared" si="7"/>
        <v>2</v>
      </c>
      <c r="C172" s="135">
        <f t="shared" si="8"/>
        <v>2</v>
      </c>
      <c r="D172" s="2">
        <v>41.2</v>
      </c>
      <c r="E172" s="2" t="s">
        <v>348</v>
      </c>
      <c r="F172" s="10">
        <f>REGION!H172</f>
        <v>191</v>
      </c>
      <c r="G172" s="10">
        <f>REGION!Q172</f>
        <v>203</v>
      </c>
      <c r="H172" s="10">
        <f>REGION!Z172</f>
        <v>192</v>
      </c>
      <c r="I172" s="10">
        <f>REGION!AI172</f>
        <v>192</v>
      </c>
      <c r="J172" s="10">
        <f>REGION!AR172</f>
        <v>149</v>
      </c>
      <c r="K172" s="10">
        <f>REGION!BA172</f>
        <v>176</v>
      </c>
      <c r="M172" s="10">
        <f>REGION!J172</f>
        <v>3881</v>
      </c>
      <c r="N172" s="10">
        <f>REGION!S172</f>
        <v>3188</v>
      </c>
      <c r="O172" s="10">
        <f>REGION!AB172</f>
        <v>3433</v>
      </c>
      <c r="P172" s="10">
        <f>REGION!AK172</f>
        <v>3261</v>
      </c>
      <c r="Q172" s="10">
        <f>REGION!AT172</f>
        <v>3078</v>
      </c>
      <c r="R172" s="10">
        <f>REGION!BC172</f>
        <v>3015</v>
      </c>
    </row>
    <row r="173" spans="1:18" x14ac:dyDescent="0.2">
      <c r="A173" s="161">
        <f t="shared" si="6"/>
        <v>0</v>
      </c>
      <c r="B173" s="135">
        <f t="shared" si="7"/>
        <v>2</v>
      </c>
      <c r="C173" s="163" t="str">
        <f>IF(COUNTIF(C174:C176,2)&gt;=1,"",B173)</f>
        <v/>
      </c>
      <c r="D173" s="2">
        <v>42</v>
      </c>
      <c r="E173" s="2" t="s">
        <v>350</v>
      </c>
      <c r="F173" s="10">
        <f>REGION!H173</f>
        <v>32</v>
      </c>
      <c r="G173" s="10">
        <f>REGION!Q173</f>
        <v>40</v>
      </c>
      <c r="H173" s="10">
        <f>REGION!Z173</f>
        <v>38</v>
      </c>
      <c r="I173" s="10">
        <f>REGION!AI173</f>
        <v>36</v>
      </c>
      <c r="J173" s="10">
        <f>REGION!AR173</f>
        <v>28</v>
      </c>
      <c r="K173" s="10">
        <f>REGION!BA173</f>
        <v>30</v>
      </c>
      <c r="M173" s="10">
        <f>REGION!J173</f>
        <v>407</v>
      </c>
      <c r="N173" s="10">
        <f>REGION!S173</f>
        <v>416</v>
      </c>
      <c r="O173" s="10">
        <f>REGION!AB173</f>
        <v>421</v>
      </c>
      <c r="P173" s="10">
        <f>REGION!AK173</f>
        <v>313</v>
      </c>
      <c r="Q173" s="10">
        <f>REGION!AT173</f>
        <v>408</v>
      </c>
      <c r="R173" s="10">
        <f>REGION!BC173</f>
        <v>351</v>
      </c>
    </row>
    <row r="174" spans="1:18" x14ac:dyDescent="0.2">
      <c r="A174" s="161">
        <f t="shared" si="6"/>
        <v>1</v>
      </c>
      <c r="B174" s="135">
        <f t="shared" si="7"/>
        <v>2</v>
      </c>
      <c r="C174" s="135">
        <f t="shared" si="8"/>
        <v>2</v>
      </c>
      <c r="D174" s="2">
        <v>42.1</v>
      </c>
      <c r="E174" s="2" t="s">
        <v>352</v>
      </c>
      <c r="F174" s="10">
        <f>REGION!H174</f>
        <v>15</v>
      </c>
      <c r="G174" s="10">
        <f>REGION!Q174</f>
        <v>21</v>
      </c>
      <c r="H174" s="10">
        <f>REGION!Z174</f>
        <v>19</v>
      </c>
      <c r="I174" s="10">
        <f>REGION!AI174</f>
        <v>17</v>
      </c>
      <c r="J174" s="10">
        <f>REGION!AR174</f>
        <v>13</v>
      </c>
      <c r="K174" s="10">
        <f>REGION!BA174</f>
        <v>16</v>
      </c>
      <c r="M174" s="10">
        <f>REGION!J174</f>
        <v>132</v>
      </c>
      <c r="N174" s="10">
        <f>REGION!S174</f>
        <v>143</v>
      </c>
      <c r="O174" s="10" t="str">
        <f>REGION!AB174</f>
        <v>к</v>
      </c>
      <c r="P174" s="10">
        <f>REGION!AK174</f>
        <v>244</v>
      </c>
      <c r="Q174" s="10">
        <f>REGION!AT174</f>
        <v>299</v>
      </c>
      <c r="R174" s="10">
        <f>REGION!BC174</f>
        <v>234</v>
      </c>
    </row>
    <row r="175" spans="1:18" x14ac:dyDescent="0.2">
      <c r="A175" s="161">
        <f t="shared" si="6"/>
        <v>2</v>
      </c>
      <c r="B175" s="135">
        <f t="shared" si="7"/>
        <v>2</v>
      </c>
      <c r="C175" s="135">
        <f t="shared" si="8"/>
        <v>2</v>
      </c>
      <c r="D175" s="2">
        <v>42.2</v>
      </c>
      <c r="E175" s="2" t="s">
        <v>354</v>
      </c>
      <c r="F175" s="10">
        <f>REGION!H175</f>
        <v>14</v>
      </c>
      <c r="G175" s="10">
        <f>REGION!Q175</f>
        <v>14</v>
      </c>
      <c r="H175" s="10">
        <f>REGION!Z175</f>
        <v>15</v>
      </c>
      <c r="I175" s="10">
        <f>REGION!AI175</f>
        <v>13</v>
      </c>
      <c r="J175" s="10">
        <f>REGION!AR175</f>
        <v>9</v>
      </c>
      <c r="K175" s="10">
        <f>REGION!BA175</f>
        <v>10</v>
      </c>
      <c r="M175" s="10" t="str">
        <f>REGION!J175</f>
        <v>к</v>
      </c>
      <c r="N175" s="10" t="str">
        <f>REGION!S175</f>
        <v>к</v>
      </c>
      <c r="O175" s="10">
        <f>REGION!AB175</f>
        <v>169</v>
      </c>
      <c r="P175" s="10">
        <f>REGION!AK175</f>
        <v>52</v>
      </c>
      <c r="Q175" s="10">
        <f>REGION!AT175</f>
        <v>86</v>
      </c>
      <c r="R175" s="10">
        <f>REGION!BC175</f>
        <v>109</v>
      </c>
    </row>
    <row r="176" spans="1:18" x14ac:dyDescent="0.2">
      <c r="A176" s="161">
        <f t="shared" si="6"/>
        <v>3</v>
      </c>
      <c r="B176" s="135">
        <f t="shared" si="7"/>
        <v>2</v>
      </c>
      <c r="C176" s="135">
        <f t="shared" si="8"/>
        <v>2</v>
      </c>
      <c r="D176" s="2">
        <v>42.9</v>
      </c>
      <c r="E176" s="2" t="s">
        <v>356</v>
      </c>
      <c r="F176" s="10">
        <f>REGION!H176</f>
        <v>3</v>
      </c>
      <c r="G176" s="10">
        <f>REGION!Q176</f>
        <v>5</v>
      </c>
      <c r="H176" s="10">
        <f>REGION!Z176</f>
        <v>4</v>
      </c>
      <c r="I176" s="10">
        <f>REGION!AI176</f>
        <v>6</v>
      </c>
      <c r="J176" s="10">
        <f>REGION!AR176</f>
        <v>6</v>
      </c>
      <c r="K176" s="10">
        <f>REGION!BA176</f>
        <v>4</v>
      </c>
      <c r="M176" s="10" t="str">
        <f>REGION!J176</f>
        <v>к</v>
      </c>
      <c r="N176" s="10" t="str">
        <f>REGION!S176</f>
        <v>к</v>
      </c>
      <c r="O176" s="10" t="str">
        <f>REGION!AB176</f>
        <v>к</v>
      </c>
      <c r="P176" s="10">
        <f>REGION!AK176</f>
        <v>17</v>
      </c>
      <c r="Q176" s="10">
        <f>REGION!AT176</f>
        <v>23</v>
      </c>
      <c r="R176" s="10">
        <f>REGION!BC176</f>
        <v>8</v>
      </c>
    </row>
    <row r="177" spans="1:18" x14ac:dyDescent="0.2">
      <c r="A177" s="161">
        <f t="shared" si="6"/>
        <v>0</v>
      </c>
      <c r="B177" s="135">
        <f t="shared" si="7"/>
        <v>2</v>
      </c>
      <c r="C177" s="163" t="str">
        <f>IF(COUNTIF(C178:C181,2)&gt;=1,"",B177)</f>
        <v/>
      </c>
      <c r="D177" s="2">
        <v>43</v>
      </c>
      <c r="E177" s="2" t="s">
        <v>358</v>
      </c>
      <c r="F177" s="10">
        <f>REGION!H177</f>
        <v>145</v>
      </c>
      <c r="G177" s="10">
        <f>REGION!Q177</f>
        <v>148</v>
      </c>
      <c r="H177" s="10">
        <f>REGION!Z177</f>
        <v>148</v>
      </c>
      <c r="I177" s="10">
        <f>REGION!AI177</f>
        <v>153</v>
      </c>
      <c r="J177" s="10">
        <f>REGION!AR177</f>
        <v>118</v>
      </c>
      <c r="K177" s="10">
        <f>REGION!BA177</f>
        <v>142</v>
      </c>
      <c r="M177" s="10">
        <f>REGION!J177</f>
        <v>1175</v>
      </c>
      <c r="N177" s="10">
        <f>REGION!S177</f>
        <v>1004</v>
      </c>
      <c r="O177" s="10">
        <f>REGION!AB177</f>
        <v>911</v>
      </c>
      <c r="P177" s="10">
        <f>REGION!AK177</f>
        <v>890</v>
      </c>
      <c r="Q177" s="10">
        <f>REGION!AT177</f>
        <v>810</v>
      </c>
      <c r="R177" s="10">
        <f>REGION!BC177</f>
        <v>860</v>
      </c>
    </row>
    <row r="178" spans="1:18" x14ac:dyDescent="0.2">
      <c r="A178" s="161">
        <f t="shared" si="6"/>
        <v>4</v>
      </c>
      <c r="B178" s="135">
        <f t="shared" si="7"/>
        <v>1</v>
      </c>
      <c r="C178" s="135">
        <f t="shared" si="8"/>
        <v>1</v>
      </c>
      <c r="D178" s="2">
        <v>43.1</v>
      </c>
      <c r="E178" s="2" t="s">
        <v>360</v>
      </c>
      <c r="F178" s="10">
        <f>REGION!H178</f>
        <v>3</v>
      </c>
      <c r="G178" s="10">
        <f>REGION!Q178</f>
        <v>4</v>
      </c>
      <c r="H178" s="10">
        <f>REGION!Z178</f>
        <v>3</v>
      </c>
      <c r="I178" s="10">
        <f>REGION!AI178</f>
        <v>2</v>
      </c>
      <c r="J178" s="10">
        <f>REGION!AR178</f>
        <v>1</v>
      </c>
      <c r="K178" s="10">
        <f>REGION!BA178</f>
        <v>2</v>
      </c>
      <c r="M178" s="10" t="str">
        <f>REGION!J178</f>
        <v>к</v>
      </c>
      <c r="N178" s="10">
        <f>REGION!S178</f>
        <v>5</v>
      </c>
      <c r="O178" s="10">
        <f>REGION!AB178</f>
        <v>1</v>
      </c>
      <c r="P178" s="10" t="str">
        <f>REGION!AK178</f>
        <v>к</v>
      </c>
      <c r="Q178" s="10" t="str">
        <f>REGION!AT178</f>
        <v>к</v>
      </c>
      <c r="R178" s="10" t="str">
        <f>REGION!BC178</f>
        <v>к</v>
      </c>
    </row>
    <row r="179" spans="1:18" x14ac:dyDescent="0.2">
      <c r="A179" s="161">
        <f t="shared" si="6"/>
        <v>1</v>
      </c>
      <c r="B179" s="135">
        <f t="shared" si="7"/>
        <v>2</v>
      </c>
      <c r="C179" s="135">
        <f t="shared" si="8"/>
        <v>2</v>
      </c>
      <c r="D179" s="2">
        <v>43.2</v>
      </c>
      <c r="E179" s="2" t="s">
        <v>362</v>
      </c>
      <c r="F179" s="10">
        <f>REGION!H179</f>
        <v>110</v>
      </c>
      <c r="G179" s="10">
        <f>REGION!Q179</f>
        <v>113</v>
      </c>
      <c r="H179" s="10">
        <f>REGION!Z179</f>
        <v>111</v>
      </c>
      <c r="I179" s="10">
        <f>REGION!AI179</f>
        <v>117</v>
      </c>
      <c r="J179" s="10">
        <f>REGION!AR179</f>
        <v>88</v>
      </c>
      <c r="K179" s="10">
        <f>REGION!BA179</f>
        <v>105</v>
      </c>
      <c r="M179" s="10">
        <f>REGION!J179</f>
        <v>1004</v>
      </c>
      <c r="N179" s="10">
        <f>REGION!S179</f>
        <v>852</v>
      </c>
      <c r="O179" s="10">
        <f>REGION!AB179</f>
        <v>640</v>
      </c>
      <c r="P179" s="10" t="str">
        <f>REGION!AK179</f>
        <v>к</v>
      </c>
      <c r="Q179" s="10">
        <f>REGION!AT179</f>
        <v>662</v>
      </c>
      <c r="R179" s="10">
        <f>REGION!BC179</f>
        <v>642</v>
      </c>
    </row>
    <row r="180" spans="1:18" x14ac:dyDescent="0.2">
      <c r="A180" s="161">
        <f t="shared" si="6"/>
        <v>1</v>
      </c>
      <c r="B180" s="135">
        <f t="shared" si="7"/>
        <v>2</v>
      </c>
      <c r="C180" s="135">
        <f t="shared" si="8"/>
        <v>2</v>
      </c>
      <c r="D180" s="2">
        <v>43.3</v>
      </c>
      <c r="E180" s="2" t="s">
        <v>364</v>
      </c>
      <c r="F180" s="10">
        <f>REGION!H180</f>
        <v>11</v>
      </c>
      <c r="G180" s="10">
        <f>REGION!Q180</f>
        <v>13</v>
      </c>
      <c r="H180" s="10">
        <f>REGION!Z180</f>
        <v>14</v>
      </c>
      <c r="I180" s="10">
        <f>REGION!AI180</f>
        <v>19</v>
      </c>
      <c r="J180" s="10">
        <f>REGION!AR180</f>
        <v>15</v>
      </c>
      <c r="K180" s="10">
        <f>REGION!BA180</f>
        <v>20</v>
      </c>
      <c r="M180" s="10" t="str">
        <f>REGION!J180</f>
        <v>к</v>
      </c>
      <c r="N180" s="10">
        <f>REGION!S180</f>
        <v>86</v>
      </c>
      <c r="O180" s="10">
        <f>REGION!AB180</f>
        <v>107</v>
      </c>
      <c r="P180" s="10">
        <f>REGION!AK180</f>
        <v>101</v>
      </c>
      <c r="Q180" s="10">
        <f>REGION!AT180</f>
        <v>107</v>
      </c>
      <c r="R180" s="10">
        <f>REGION!BC180</f>
        <v>170</v>
      </c>
    </row>
    <row r="181" spans="1:18" x14ac:dyDescent="0.2">
      <c r="A181" s="161">
        <f t="shared" si="6"/>
        <v>2</v>
      </c>
      <c r="B181" s="135">
        <f t="shared" si="7"/>
        <v>2</v>
      </c>
      <c r="C181" s="135">
        <f t="shared" si="8"/>
        <v>2</v>
      </c>
      <c r="D181" s="2">
        <v>43.9</v>
      </c>
      <c r="E181" s="2" t="s">
        <v>366</v>
      </c>
      <c r="F181" s="10">
        <f>REGION!H181</f>
        <v>21</v>
      </c>
      <c r="G181" s="10">
        <f>REGION!Q181</f>
        <v>18</v>
      </c>
      <c r="H181" s="10">
        <f>REGION!Z181</f>
        <v>20</v>
      </c>
      <c r="I181" s="10">
        <f>REGION!AI181</f>
        <v>15</v>
      </c>
      <c r="J181" s="10">
        <f>REGION!AR181</f>
        <v>14</v>
      </c>
      <c r="K181" s="10">
        <f>REGION!BA181</f>
        <v>15</v>
      </c>
      <c r="M181" s="10">
        <f>REGION!J181</f>
        <v>87</v>
      </c>
      <c r="N181" s="10">
        <f>REGION!S181</f>
        <v>61</v>
      </c>
      <c r="O181" s="10">
        <f>REGION!AB181</f>
        <v>163</v>
      </c>
      <c r="P181" s="10">
        <f>REGION!AK181</f>
        <v>38</v>
      </c>
      <c r="Q181" s="10" t="str">
        <f>REGION!AT181</f>
        <v>к</v>
      </c>
      <c r="R181" s="10" t="str">
        <f>REGION!BC181</f>
        <v>к</v>
      </c>
    </row>
    <row r="182" spans="1:18" x14ac:dyDescent="0.2">
      <c r="A182" s="161">
        <f t="shared" si="6"/>
        <v>0</v>
      </c>
      <c r="B182" s="135">
        <f t="shared" si="7"/>
        <v>2</v>
      </c>
      <c r="C182" s="162" t="str">
        <f>IF(COUNTIF(C183:C206,2)&gt;=1,"",B182)</f>
        <v/>
      </c>
      <c r="D182" s="2" t="s">
        <v>368</v>
      </c>
      <c r="E182" s="2" t="s">
        <v>369</v>
      </c>
      <c r="F182" s="10">
        <f>REGION!H182</f>
        <v>1011</v>
      </c>
      <c r="G182" s="10">
        <f>REGION!Q182</f>
        <v>1133</v>
      </c>
      <c r="H182" s="10">
        <f>REGION!Z182</f>
        <v>1096</v>
      </c>
      <c r="I182" s="10">
        <f>REGION!AI182</f>
        <v>1052</v>
      </c>
      <c r="J182" s="10">
        <f>REGION!AR182</f>
        <v>789</v>
      </c>
      <c r="K182" s="10">
        <f>REGION!BA182</f>
        <v>879</v>
      </c>
      <c r="M182" s="10">
        <f>REGION!J182</f>
        <v>12151</v>
      </c>
      <c r="N182" s="10">
        <f>REGION!S182</f>
        <v>11361</v>
      </c>
      <c r="O182" s="10">
        <f>REGION!AB182</f>
        <v>10688</v>
      </c>
      <c r="P182" s="10">
        <f>REGION!AK182</f>
        <v>9822</v>
      </c>
      <c r="Q182" s="10">
        <f>REGION!AT182</f>
        <v>7727</v>
      </c>
      <c r="R182" s="10">
        <f>REGION!BC182</f>
        <v>7674</v>
      </c>
    </row>
    <row r="183" spans="1:18" x14ac:dyDescent="0.2">
      <c r="A183" s="161">
        <f t="shared" si="6"/>
        <v>0</v>
      </c>
      <c r="B183" s="135">
        <f t="shared" si="7"/>
        <v>2</v>
      </c>
      <c r="C183" s="163" t="str">
        <f>IF(COUNTIF(C184:C187,2)&gt;=1,"",B183)</f>
        <v/>
      </c>
      <c r="D183" s="2">
        <v>45</v>
      </c>
      <c r="E183" s="2" t="s">
        <v>371</v>
      </c>
      <c r="F183" s="10">
        <f>REGION!H183</f>
        <v>104</v>
      </c>
      <c r="G183" s="10">
        <f>REGION!Q183</f>
        <v>116</v>
      </c>
      <c r="H183" s="10">
        <f>REGION!Z183</f>
        <v>110</v>
      </c>
      <c r="I183" s="10">
        <f>REGION!AI183</f>
        <v>108</v>
      </c>
      <c r="J183" s="10">
        <f>REGION!AR183</f>
        <v>77</v>
      </c>
      <c r="K183" s="10">
        <f>REGION!BA183</f>
        <v>90</v>
      </c>
      <c r="M183" s="10">
        <f>REGION!J183</f>
        <v>878</v>
      </c>
      <c r="N183" s="10">
        <f>REGION!S183</f>
        <v>691</v>
      </c>
      <c r="O183" s="10">
        <f>REGION!AB183</f>
        <v>633</v>
      </c>
      <c r="P183" s="10">
        <f>REGION!AK183</f>
        <v>452</v>
      </c>
      <c r="Q183" s="10">
        <f>REGION!AT183</f>
        <v>418</v>
      </c>
      <c r="R183" s="10">
        <f>REGION!BC183</f>
        <v>517</v>
      </c>
    </row>
    <row r="184" spans="1:18" x14ac:dyDescent="0.2">
      <c r="A184" s="161">
        <f t="shared" si="6"/>
        <v>1</v>
      </c>
      <c r="B184" s="135">
        <f t="shared" si="7"/>
        <v>2</v>
      </c>
      <c r="C184" s="135">
        <f t="shared" si="8"/>
        <v>2</v>
      </c>
      <c r="D184" s="2">
        <v>45.1</v>
      </c>
      <c r="E184" s="2" t="s">
        <v>373</v>
      </c>
      <c r="F184" s="10">
        <f>REGION!H184</f>
        <v>29</v>
      </c>
      <c r="G184" s="10">
        <f>REGION!Q184</f>
        <v>28</v>
      </c>
      <c r="H184" s="10">
        <f>REGION!Z184</f>
        <v>29</v>
      </c>
      <c r="I184" s="10">
        <f>REGION!AI184</f>
        <v>30</v>
      </c>
      <c r="J184" s="10">
        <f>REGION!AR184</f>
        <v>24</v>
      </c>
      <c r="K184" s="10">
        <f>REGION!BA184</f>
        <v>25</v>
      </c>
      <c r="M184" s="10">
        <f>REGION!J184</f>
        <v>349</v>
      </c>
      <c r="N184" s="10">
        <f>REGION!S184</f>
        <v>272</v>
      </c>
      <c r="O184" s="10">
        <f>REGION!AB184</f>
        <v>292</v>
      </c>
      <c r="P184" s="10">
        <f>REGION!AK184</f>
        <v>176</v>
      </c>
      <c r="Q184" s="10">
        <f>REGION!AT184</f>
        <v>196</v>
      </c>
      <c r="R184" s="10" t="str">
        <f>REGION!BC184</f>
        <v>к</v>
      </c>
    </row>
    <row r="185" spans="1:18" x14ac:dyDescent="0.2">
      <c r="A185" s="161">
        <f t="shared" si="6"/>
        <v>1</v>
      </c>
      <c r="B185" s="135">
        <f t="shared" si="7"/>
        <v>2</v>
      </c>
      <c r="C185" s="135">
        <f t="shared" si="8"/>
        <v>2</v>
      </c>
      <c r="D185" s="2">
        <v>45.2</v>
      </c>
      <c r="E185" s="2" t="s">
        <v>375</v>
      </c>
      <c r="F185" s="10">
        <f>REGION!H185</f>
        <v>34</v>
      </c>
      <c r="G185" s="10">
        <f>REGION!Q185</f>
        <v>39</v>
      </c>
      <c r="H185" s="10">
        <f>REGION!Z185</f>
        <v>36</v>
      </c>
      <c r="I185" s="10">
        <f>REGION!AI185</f>
        <v>38</v>
      </c>
      <c r="J185" s="10">
        <f>REGION!AR185</f>
        <v>25</v>
      </c>
      <c r="K185" s="10">
        <f>REGION!BA185</f>
        <v>27</v>
      </c>
      <c r="M185" s="10">
        <f>REGION!J185</f>
        <v>335</v>
      </c>
      <c r="N185" s="10">
        <f>REGION!S185</f>
        <v>229</v>
      </c>
      <c r="O185" s="10">
        <f>REGION!AB185</f>
        <v>187</v>
      </c>
      <c r="P185" s="10">
        <f>REGION!AK185</f>
        <v>155</v>
      </c>
      <c r="Q185" s="10">
        <f>REGION!AT185</f>
        <v>112</v>
      </c>
      <c r="R185" s="10" t="str">
        <f>REGION!BC185</f>
        <v>к</v>
      </c>
    </row>
    <row r="186" spans="1:18" x14ac:dyDescent="0.2">
      <c r="A186" s="161">
        <f t="shared" si="6"/>
        <v>0</v>
      </c>
      <c r="B186" s="135">
        <f t="shared" si="7"/>
        <v>2</v>
      </c>
      <c r="C186" s="135">
        <f t="shared" si="8"/>
        <v>2</v>
      </c>
      <c r="D186" s="2">
        <v>45.3</v>
      </c>
      <c r="E186" s="2" t="s">
        <v>377</v>
      </c>
      <c r="F186" s="10">
        <f>REGION!H186</f>
        <v>41</v>
      </c>
      <c r="G186" s="10">
        <f>REGION!Q186</f>
        <v>49</v>
      </c>
      <c r="H186" s="10">
        <f>REGION!Z186</f>
        <v>45</v>
      </c>
      <c r="I186" s="10">
        <f>REGION!AI186</f>
        <v>40</v>
      </c>
      <c r="J186" s="10">
        <f>REGION!AR186</f>
        <v>28</v>
      </c>
      <c r="K186" s="10">
        <f>REGION!BA186</f>
        <v>38</v>
      </c>
      <c r="M186" s="10">
        <f>REGION!J186</f>
        <v>194</v>
      </c>
      <c r="N186" s="10">
        <f>REGION!S186</f>
        <v>190</v>
      </c>
      <c r="O186" s="10">
        <f>REGION!AB186</f>
        <v>154</v>
      </c>
      <c r="P186" s="10">
        <f>REGION!AK186</f>
        <v>121</v>
      </c>
      <c r="Q186" s="10">
        <f>REGION!AT186</f>
        <v>110</v>
      </c>
      <c r="R186" s="10">
        <f>REGION!BC186</f>
        <v>196</v>
      </c>
    </row>
    <row r="187" spans="1:18" x14ac:dyDescent="0.2">
      <c r="A187" s="161">
        <f t="shared" si="6"/>
        <v>6</v>
      </c>
      <c r="B187" s="135">
        <f t="shared" si="7"/>
        <v>1</v>
      </c>
      <c r="C187" s="135">
        <f t="shared" si="8"/>
        <v>1</v>
      </c>
      <c r="D187" s="2">
        <v>45.4</v>
      </c>
      <c r="E187" s="2" t="s">
        <v>379</v>
      </c>
      <c r="F187" s="10" t="e">
        <f>REGION!H187</f>
        <v>#N/A</v>
      </c>
      <c r="G187" s="10" t="e">
        <f>REGION!Q187</f>
        <v>#N/A</v>
      </c>
      <c r="H187" s="10" t="e">
        <f>REGION!Z187</f>
        <v>#N/A</v>
      </c>
      <c r="I187" s="10" t="e">
        <f>REGION!AI187</f>
        <v>#N/A</v>
      </c>
      <c r="J187" s="10" t="e">
        <f>REGION!AR187</f>
        <v>#N/A</v>
      </c>
      <c r="K187" s="10" t="e">
        <f>REGION!BA187</f>
        <v>#N/A</v>
      </c>
      <c r="M187" s="10" t="e">
        <f>REGION!J187</f>
        <v>#N/A</v>
      </c>
      <c r="N187" s="10" t="e">
        <f>REGION!S187</f>
        <v>#N/A</v>
      </c>
      <c r="O187" s="10" t="e">
        <f>REGION!AB187</f>
        <v>#N/A</v>
      </c>
      <c r="P187" s="10" t="e">
        <f>REGION!AK187</f>
        <v>#N/A</v>
      </c>
      <c r="Q187" s="10" t="e">
        <f>REGION!AT187</f>
        <v>#N/A</v>
      </c>
      <c r="R187" s="10" t="e">
        <f>REGION!BC187</f>
        <v>#N/A</v>
      </c>
    </row>
    <row r="188" spans="1:18" x14ac:dyDescent="0.2">
      <c r="A188" s="161">
        <f t="shared" si="6"/>
        <v>0</v>
      </c>
      <c r="B188" s="135">
        <f t="shared" si="7"/>
        <v>2</v>
      </c>
      <c r="C188" s="163" t="str">
        <f>IF(COUNTIF(C189:C196,2)&gt;=1,"",B188)</f>
        <v/>
      </c>
      <c r="D188" s="2">
        <v>46</v>
      </c>
      <c r="E188" s="2" t="s">
        <v>381</v>
      </c>
      <c r="F188" s="10">
        <f>REGION!H188</f>
        <v>609</v>
      </c>
      <c r="G188" s="10">
        <f>REGION!Q188</f>
        <v>708</v>
      </c>
      <c r="H188" s="10">
        <f>REGION!Z188</f>
        <v>691</v>
      </c>
      <c r="I188" s="10">
        <f>REGION!AI188</f>
        <v>659</v>
      </c>
      <c r="J188" s="10">
        <f>REGION!AR188</f>
        <v>508</v>
      </c>
      <c r="K188" s="10">
        <f>REGION!BA188</f>
        <v>574</v>
      </c>
      <c r="M188" s="10">
        <f>REGION!J188</f>
        <v>7563</v>
      </c>
      <c r="N188" s="10">
        <f>REGION!S188</f>
        <v>7005</v>
      </c>
      <c r="O188" s="10">
        <f>REGION!AB188</f>
        <v>7029</v>
      </c>
      <c r="P188" s="10">
        <f>REGION!AK188</f>
        <v>5698</v>
      </c>
      <c r="Q188" s="10">
        <f>REGION!AT188</f>
        <v>3230</v>
      </c>
      <c r="R188" s="10">
        <f>REGION!BC188</f>
        <v>3725</v>
      </c>
    </row>
    <row r="189" spans="1:18" x14ac:dyDescent="0.2">
      <c r="A189" s="161">
        <f t="shared" si="6"/>
        <v>0</v>
      </c>
      <c r="B189" s="135">
        <f t="shared" si="7"/>
        <v>2</v>
      </c>
      <c r="C189" s="135">
        <f t="shared" si="8"/>
        <v>2</v>
      </c>
      <c r="D189" s="2">
        <v>46.1</v>
      </c>
      <c r="E189" s="2" t="s">
        <v>383</v>
      </c>
      <c r="F189" s="10">
        <f>REGION!H189</f>
        <v>82</v>
      </c>
      <c r="G189" s="10">
        <f>REGION!Q189</f>
        <v>119</v>
      </c>
      <c r="H189" s="10">
        <f>REGION!Z189</f>
        <v>116</v>
      </c>
      <c r="I189" s="10">
        <f>REGION!AI189</f>
        <v>91</v>
      </c>
      <c r="J189" s="10">
        <f>REGION!AR189</f>
        <v>54</v>
      </c>
      <c r="K189" s="10">
        <f>REGION!BA189</f>
        <v>57</v>
      </c>
      <c r="M189" s="10">
        <f>REGION!J189</f>
        <v>244</v>
      </c>
      <c r="N189" s="10">
        <f>REGION!S189</f>
        <v>204</v>
      </c>
      <c r="O189" s="10">
        <f>REGION!AB189</f>
        <v>185</v>
      </c>
      <c r="P189" s="10">
        <f>REGION!AK189</f>
        <v>131</v>
      </c>
      <c r="Q189" s="10">
        <f>REGION!AT189</f>
        <v>70</v>
      </c>
      <c r="R189" s="10">
        <f>REGION!BC189</f>
        <v>104</v>
      </c>
    </row>
    <row r="190" spans="1:18" x14ac:dyDescent="0.2">
      <c r="A190" s="161">
        <f t="shared" si="6"/>
        <v>0</v>
      </c>
      <c r="B190" s="135">
        <f t="shared" si="7"/>
        <v>2</v>
      </c>
      <c r="C190" s="135">
        <f t="shared" si="8"/>
        <v>2</v>
      </c>
      <c r="D190" s="2">
        <v>46.2</v>
      </c>
      <c r="E190" s="2" t="s">
        <v>385</v>
      </c>
      <c r="F190" s="10">
        <f>REGION!H190</f>
        <v>48</v>
      </c>
      <c r="G190" s="10">
        <f>REGION!Q190</f>
        <v>68</v>
      </c>
      <c r="H190" s="10">
        <f>REGION!Z190</f>
        <v>66</v>
      </c>
      <c r="I190" s="10">
        <f>REGION!AI190</f>
        <v>53</v>
      </c>
      <c r="J190" s="10">
        <f>REGION!AR190</f>
        <v>44</v>
      </c>
      <c r="K190" s="10">
        <f>REGION!BA190</f>
        <v>44</v>
      </c>
      <c r="M190" s="10">
        <f>REGION!J190</f>
        <v>236</v>
      </c>
      <c r="N190" s="10">
        <f>REGION!S190</f>
        <v>400</v>
      </c>
      <c r="O190" s="10">
        <f>REGION!AB190</f>
        <v>316</v>
      </c>
      <c r="P190" s="10">
        <f>REGION!AK190</f>
        <v>275</v>
      </c>
      <c r="Q190" s="10">
        <f>REGION!AT190</f>
        <v>431</v>
      </c>
      <c r="R190" s="10">
        <f>REGION!BC190</f>
        <v>380</v>
      </c>
    </row>
    <row r="191" spans="1:18" x14ac:dyDescent="0.2">
      <c r="A191" s="161">
        <f t="shared" si="6"/>
        <v>0</v>
      </c>
      <c r="B191" s="135">
        <f t="shared" si="7"/>
        <v>2</v>
      </c>
      <c r="C191" s="135">
        <f t="shared" si="8"/>
        <v>2</v>
      </c>
      <c r="D191" s="2">
        <v>46.3</v>
      </c>
      <c r="E191" s="2" t="s">
        <v>387</v>
      </c>
      <c r="F191" s="10">
        <f>REGION!H191</f>
        <v>89</v>
      </c>
      <c r="G191" s="10">
        <f>REGION!Q191</f>
        <v>97</v>
      </c>
      <c r="H191" s="10">
        <f>REGION!Z191</f>
        <v>89</v>
      </c>
      <c r="I191" s="10">
        <f>REGION!AI191</f>
        <v>85</v>
      </c>
      <c r="J191" s="10">
        <f>REGION!AR191</f>
        <v>57</v>
      </c>
      <c r="K191" s="10">
        <f>REGION!BA191</f>
        <v>74</v>
      </c>
      <c r="M191" s="10">
        <f>REGION!J191</f>
        <v>3928</v>
      </c>
      <c r="N191" s="10">
        <f>REGION!S191</f>
        <v>3532</v>
      </c>
      <c r="O191" s="10">
        <f>REGION!AB191</f>
        <v>3510</v>
      </c>
      <c r="P191" s="10">
        <f>REGION!AK191</f>
        <v>3111</v>
      </c>
      <c r="Q191" s="10">
        <f>REGION!AT191</f>
        <v>519</v>
      </c>
      <c r="R191" s="10">
        <f>REGION!BC191</f>
        <v>765</v>
      </c>
    </row>
    <row r="192" spans="1:18" x14ac:dyDescent="0.2">
      <c r="A192" s="161">
        <f t="shared" si="6"/>
        <v>0</v>
      </c>
      <c r="B192" s="135">
        <f t="shared" si="7"/>
        <v>2</v>
      </c>
      <c r="C192" s="135">
        <f t="shared" si="8"/>
        <v>2</v>
      </c>
      <c r="D192" s="2">
        <v>46.4</v>
      </c>
      <c r="E192" s="2" t="s">
        <v>389</v>
      </c>
      <c r="F192" s="10">
        <f>REGION!H192</f>
        <v>90</v>
      </c>
      <c r="G192" s="10">
        <f>REGION!Q192</f>
        <v>99</v>
      </c>
      <c r="H192" s="10">
        <f>REGION!Z192</f>
        <v>98</v>
      </c>
      <c r="I192" s="10">
        <f>REGION!AI192</f>
        <v>91</v>
      </c>
      <c r="J192" s="10">
        <f>REGION!AR192</f>
        <v>67</v>
      </c>
      <c r="K192" s="10">
        <f>REGION!BA192</f>
        <v>74</v>
      </c>
      <c r="M192" s="10">
        <f>REGION!J192</f>
        <v>651</v>
      </c>
      <c r="N192" s="10">
        <f>REGION!S192</f>
        <v>533</v>
      </c>
      <c r="O192" s="10">
        <f>REGION!AB192</f>
        <v>493</v>
      </c>
      <c r="P192" s="10">
        <f>REGION!AK192</f>
        <v>393</v>
      </c>
      <c r="Q192" s="10">
        <f>REGION!AT192</f>
        <v>240</v>
      </c>
      <c r="R192" s="10">
        <f>REGION!BC192</f>
        <v>340</v>
      </c>
    </row>
    <row r="193" spans="1:18" x14ac:dyDescent="0.2">
      <c r="A193" s="161">
        <f t="shared" si="6"/>
        <v>1</v>
      </c>
      <c r="B193" s="135">
        <f t="shared" si="7"/>
        <v>2</v>
      </c>
      <c r="C193" s="135">
        <f t="shared" si="8"/>
        <v>2</v>
      </c>
      <c r="D193" s="2">
        <v>46.5</v>
      </c>
      <c r="E193" s="2" t="s">
        <v>391</v>
      </c>
      <c r="F193" s="10">
        <f>REGION!H193</f>
        <v>12</v>
      </c>
      <c r="G193" s="10">
        <f>REGION!Q193</f>
        <v>15</v>
      </c>
      <c r="H193" s="10">
        <f>REGION!Z193</f>
        <v>14</v>
      </c>
      <c r="I193" s="10">
        <f>REGION!AI193</f>
        <v>17</v>
      </c>
      <c r="J193" s="10">
        <f>REGION!AR193</f>
        <v>16</v>
      </c>
      <c r="K193" s="10">
        <f>REGION!BA193</f>
        <v>14</v>
      </c>
      <c r="M193" s="10">
        <f>REGION!J193</f>
        <v>57</v>
      </c>
      <c r="N193" s="10">
        <f>REGION!S193</f>
        <v>67</v>
      </c>
      <c r="O193" s="10">
        <f>REGION!AB193</f>
        <v>56</v>
      </c>
      <c r="P193" s="10">
        <f>REGION!AK193</f>
        <v>67</v>
      </c>
      <c r="Q193" s="10">
        <f>REGION!AT193</f>
        <v>67</v>
      </c>
      <c r="R193" s="10" t="str">
        <f>REGION!BC193</f>
        <v>к</v>
      </c>
    </row>
    <row r="194" spans="1:18" x14ac:dyDescent="0.2">
      <c r="A194" s="161">
        <f t="shared" si="6"/>
        <v>1</v>
      </c>
      <c r="B194" s="135">
        <f t="shared" si="7"/>
        <v>2</v>
      </c>
      <c r="C194" s="135">
        <f t="shared" si="8"/>
        <v>2</v>
      </c>
      <c r="D194" s="2">
        <v>46.6</v>
      </c>
      <c r="E194" s="2" t="s">
        <v>393</v>
      </c>
      <c r="F194" s="10">
        <f>REGION!H194</f>
        <v>31</v>
      </c>
      <c r="G194" s="10">
        <f>REGION!Q194</f>
        <v>42</v>
      </c>
      <c r="H194" s="10">
        <f>REGION!Z194</f>
        <v>41</v>
      </c>
      <c r="I194" s="10">
        <f>REGION!AI194</f>
        <v>40</v>
      </c>
      <c r="J194" s="10">
        <f>REGION!AR194</f>
        <v>37</v>
      </c>
      <c r="K194" s="10">
        <f>REGION!BA194</f>
        <v>44</v>
      </c>
      <c r="M194" s="10">
        <f>REGION!J194</f>
        <v>248</v>
      </c>
      <c r="N194" s="10">
        <f>REGION!S194</f>
        <v>268</v>
      </c>
      <c r="O194" s="10">
        <f>REGION!AB194</f>
        <v>302</v>
      </c>
      <c r="P194" s="10">
        <f>REGION!AK194</f>
        <v>264</v>
      </c>
      <c r="Q194" s="10">
        <f>REGION!AT194</f>
        <v>282</v>
      </c>
      <c r="R194" s="10" t="str">
        <f>REGION!BC194</f>
        <v>к</v>
      </c>
    </row>
    <row r="195" spans="1:18" x14ac:dyDescent="0.2">
      <c r="A195" s="161">
        <f t="shared" si="6"/>
        <v>0</v>
      </c>
      <c r="B195" s="135">
        <f t="shared" si="7"/>
        <v>2</v>
      </c>
      <c r="C195" s="135">
        <f t="shared" si="8"/>
        <v>2</v>
      </c>
      <c r="D195" s="2">
        <v>46.7</v>
      </c>
      <c r="E195" s="2" t="s">
        <v>395</v>
      </c>
      <c r="F195" s="10">
        <f>REGION!H195</f>
        <v>176</v>
      </c>
      <c r="G195" s="10">
        <f>REGION!Q195</f>
        <v>189</v>
      </c>
      <c r="H195" s="10">
        <f>REGION!Z195</f>
        <v>190</v>
      </c>
      <c r="I195" s="10">
        <f>REGION!AI195</f>
        <v>205</v>
      </c>
      <c r="J195" s="10">
        <f>REGION!AR195</f>
        <v>160</v>
      </c>
      <c r="K195" s="10">
        <f>REGION!BA195</f>
        <v>184</v>
      </c>
      <c r="M195" s="10">
        <f>REGION!J195</f>
        <v>1826</v>
      </c>
      <c r="N195" s="10">
        <f>REGION!S195</f>
        <v>1613</v>
      </c>
      <c r="O195" s="10">
        <f>REGION!AB195</f>
        <v>1690</v>
      </c>
      <c r="P195" s="10">
        <f>REGION!AK195</f>
        <v>1115</v>
      </c>
      <c r="Q195" s="10">
        <f>REGION!AT195</f>
        <v>1096</v>
      </c>
      <c r="R195" s="10">
        <f>REGION!BC195</f>
        <v>1194</v>
      </c>
    </row>
    <row r="196" spans="1:18" x14ac:dyDescent="0.2">
      <c r="A196" s="161">
        <f t="shared" si="6"/>
        <v>0</v>
      </c>
      <c r="B196" s="135">
        <f t="shared" si="7"/>
        <v>2</v>
      </c>
      <c r="C196" s="135">
        <f t="shared" si="8"/>
        <v>2</v>
      </c>
      <c r="D196" s="2">
        <v>46.9</v>
      </c>
      <c r="E196" s="2" t="s">
        <v>397</v>
      </c>
      <c r="F196" s="10">
        <f>REGION!H196</f>
        <v>81</v>
      </c>
      <c r="G196" s="10">
        <f>REGION!Q196</f>
        <v>79</v>
      </c>
      <c r="H196" s="10">
        <f>REGION!Z196</f>
        <v>77</v>
      </c>
      <c r="I196" s="10">
        <f>REGION!AI196</f>
        <v>77</v>
      </c>
      <c r="J196" s="10">
        <f>REGION!AR196</f>
        <v>73</v>
      </c>
      <c r="K196" s="10">
        <f>REGION!BA196</f>
        <v>83</v>
      </c>
      <c r="M196" s="10">
        <f>REGION!J196</f>
        <v>373</v>
      </c>
      <c r="N196" s="10">
        <f>REGION!S196</f>
        <v>388</v>
      </c>
      <c r="O196" s="10">
        <f>REGION!AB196</f>
        <v>477</v>
      </c>
      <c r="P196" s="10">
        <f>REGION!AK196</f>
        <v>342</v>
      </c>
      <c r="Q196" s="10">
        <f>REGION!AT196</f>
        <v>525</v>
      </c>
      <c r="R196" s="10">
        <f>REGION!BC196</f>
        <v>517</v>
      </c>
    </row>
    <row r="197" spans="1:18" x14ac:dyDescent="0.2">
      <c r="A197" s="161">
        <f t="shared" si="6"/>
        <v>0</v>
      </c>
      <c r="B197" s="135">
        <f t="shared" si="7"/>
        <v>2</v>
      </c>
      <c r="C197" s="163" t="str">
        <f>IF(COUNTIF(C198:C206,2)&gt;=1,"",B197)</f>
        <v/>
      </c>
      <c r="D197" s="2">
        <v>47</v>
      </c>
      <c r="E197" s="2" t="s">
        <v>399</v>
      </c>
      <c r="F197" s="10">
        <f>REGION!H197</f>
        <v>298</v>
      </c>
      <c r="G197" s="10">
        <f>REGION!Q197</f>
        <v>309</v>
      </c>
      <c r="H197" s="10">
        <f>REGION!Z197</f>
        <v>295</v>
      </c>
      <c r="I197" s="10">
        <f>REGION!AI197</f>
        <v>285</v>
      </c>
      <c r="J197" s="10">
        <f>REGION!AR197</f>
        <v>204</v>
      </c>
      <c r="K197" s="10">
        <f>REGION!BA197</f>
        <v>215</v>
      </c>
      <c r="M197" s="10">
        <f>REGION!J197</f>
        <v>3710</v>
      </c>
      <c r="N197" s="10">
        <f>REGION!S197</f>
        <v>3665</v>
      </c>
      <c r="O197" s="10">
        <f>REGION!AB197</f>
        <v>3026</v>
      </c>
      <c r="P197" s="10">
        <f>REGION!AK197</f>
        <v>3672</v>
      </c>
      <c r="Q197" s="10">
        <f>REGION!AT197</f>
        <v>4079</v>
      </c>
      <c r="R197" s="10">
        <f>REGION!BC197</f>
        <v>3432</v>
      </c>
    </row>
    <row r="198" spans="1:18" x14ac:dyDescent="0.2">
      <c r="A198" s="161">
        <f t="shared" ref="A198:A261" si="9">COUNTIF(M198:R198,"&lt;"&amp;1)+COUNTIF(M198:R198,"к")+COUNTIF(M198:R198,"#n/a")</f>
        <v>0</v>
      </c>
      <c r="B198" s="135">
        <f t="shared" si="7"/>
        <v>2</v>
      </c>
      <c r="C198" s="135">
        <f t="shared" si="8"/>
        <v>2</v>
      </c>
      <c r="D198" s="2">
        <v>47.1</v>
      </c>
      <c r="E198" s="2" t="s">
        <v>401</v>
      </c>
      <c r="F198" s="10">
        <f>REGION!H198</f>
        <v>129</v>
      </c>
      <c r="G198" s="10">
        <f>REGION!Q198</f>
        <v>138</v>
      </c>
      <c r="H198" s="10">
        <f>REGION!Z198</f>
        <v>135</v>
      </c>
      <c r="I198" s="10">
        <f>REGION!AI198</f>
        <v>124</v>
      </c>
      <c r="J198" s="10">
        <f>REGION!AR198</f>
        <v>90</v>
      </c>
      <c r="K198" s="10">
        <f>REGION!BA198</f>
        <v>94</v>
      </c>
      <c r="M198" s="10">
        <f>REGION!J198</f>
        <v>1715</v>
      </c>
      <c r="N198" s="10">
        <f>REGION!S198</f>
        <v>1537</v>
      </c>
      <c r="O198" s="10">
        <f>REGION!AB198</f>
        <v>1211</v>
      </c>
      <c r="P198" s="10">
        <f>REGION!AK198</f>
        <v>1018</v>
      </c>
      <c r="Q198" s="10">
        <f>REGION!AT198</f>
        <v>1236</v>
      </c>
      <c r="R198" s="10">
        <f>REGION!BC198</f>
        <v>871</v>
      </c>
    </row>
    <row r="199" spans="1:18" x14ac:dyDescent="0.2">
      <c r="A199" s="161">
        <f t="shared" si="9"/>
        <v>1</v>
      </c>
      <c r="B199" s="135">
        <f t="shared" ref="B199:B262" si="10">IF(A199&lt;=3,2,1)</f>
        <v>2</v>
      </c>
      <c r="C199" s="135">
        <f t="shared" si="8"/>
        <v>2</v>
      </c>
      <c r="D199" s="2">
        <v>47.2</v>
      </c>
      <c r="E199" s="2" t="s">
        <v>403</v>
      </c>
      <c r="F199" s="10">
        <f>REGION!H199</f>
        <v>19</v>
      </c>
      <c r="G199" s="10">
        <f>REGION!Q199</f>
        <v>15</v>
      </c>
      <c r="H199" s="10">
        <f>REGION!Z199</f>
        <v>13</v>
      </c>
      <c r="I199" s="10">
        <f>REGION!AI199</f>
        <v>16</v>
      </c>
      <c r="J199" s="10">
        <f>REGION!AR199</f>
        <v>12</v>
      </c>
      <c r="K199" s="10">
        <f>REGION!BA199</f>
        <v>10</v>
      </c>
      <c r="M199" s="10">
        <f>REGION!J199</f>
        <v>214</v>
      </c>
      <c r="N199" s="10">
        <f>REGION!S199</f>
        <v>383</v>
      </c>
      <c r="O199" s="10">
        <f>REGION!AB199</f>
        <v>289</v>
      </c>
      <c r="P199" s="10">
        <f>REGION!AK199</f>
        <v>754</v>
      </c>
      <c r="Q199" s="10">
        <f>REGION!AT199</f>
        <v>772</v>
      </c>
      <c r="R199" s="10" t="str">
        <f>REGION!BC199</f>
        <v>к</v>
      </c>
    </row>
    <row r="200" spans="1:18" x14ac:dyDescent="0.2">
      <c r="A200" s="161">
        <f t="shared" si="9"/>
        <v>0</v>
      </c>
      <c r="B200" s="135">
        <f t="shared" si="10"/>
        <v>2</v>
      </c>
      <c r="C200" s="135">
        <f t="shared" ref="C200:C266" si="11">B200</f>
        <v>2</v>
      </c>
      <c r="D200" s="2">
        <v>47.3</v>
      </c>
      <c r="E200" s="2" t="s">
        <v>405</v>
      </c>
      <c r="F200" s="10">
        <f>REGION!H200</f>
        <v>18</v>
      </c>
      <c r="G200" s="10">
        <f>REGION!Q200</f>
        <v>21</v>
      </c>
      <c r="H200" s="10">
        <f>REGION!Z200</f>
        <v>20</v>
      </c>
      <c r="I200" s="10">
        <f>REGION!AI200</f>
        <v>18</v>
      </c>
      <c r="J200" s="10">
        <f>REGION!AR200</f>
        <v>16</v>
      </c>
      <c r="K200" s="10">
        <f>REGION!BA200</f>
        <v>20</v>
      </c>
      <c r="M200" s="10">
        <f>REGION!J200</f>
        <v>372</v>
      </c>
      <c r="N200" s="10">
        <f>REGION!S200</f>
        <v>419</v>
      </c>
      <c r="O200" s="10">
        <f>REGION!AB200</f>
        <v>372</v>
      </c>
      <c r="P200" s="10">
        <f>REGION!AK200</f>
        <v>198</v>
      </c>
      <c r="Q200" s="10">
        <f>REGION!AT200</f>
        <v>302</v>
      </c>
      <c r="R200" s="10">
        <f>REGION!BC200</f>
        <v>298</v>
      </c>
    </row>
    <row r="201" spans="1:18" x14ac:dyDescent="0.2">
      <c r="A201" s="161">
        <f t="shared" si="9"/>
        <v>0</v>
      </c>
      <c r="B201" s="135">
        <f t="shared" si="10"/>
        <v>2</v>
      </c>
      <c r="C201" s="135">
        <f t="shared" si="11"/>
        <v>2</v>
      </c>
      <c r="D201" s="2">
        <v>47.4</v>
      </c>
      <c r="E201" s="2" t="s">
        <v>407</v>
      </c>
      <c r="F201" s="10">
        <f>REGION!H201</f>
        <v>7</v>
      </c>
      <c r="G201" s="10">
        <f>REGION!Q201</f>
        <v>11</v>
      </c>
      <c r="H201" s="10">
        <f>REGION!Z201</f>
        <v>10</v>
      </c>
      <c r="I201" s="10">
        <f>REGION!AI201</f>
        <v>10</v>
      </c>
      <c r="J201" s="10">
        <f>REGION!AR201</f>
        <v>4</v>
      </c>
      <c r="K201" s="10">
        <f>REGION!BA201</f>
        <v>5</v>
      </c>
      <c r="M201" s="10">
        <f>REGION!J201</f>
        <v>22</v>
      </c>
      <c r="N201" s="10">
        <f>REGION!S201</f>
        <v>17</v>
      </c>
      <c r="O201" s="10">
        <f>REGION!AB201</f>
        <v>17</v>
      </c>
      <c r="P201" s="10">
        <f>REGION!AK201</f>
        <v>29</v>
      </c>
      <c r="Q201" s="10">
        <f>REGION!AT201</f>
        <v>15</v>
      </c>
      <c r="R201" s="10">
        <f>REGION!BC201</f>
        <v>18</v>
      </c>
    </row>
    <row r="202" spans="1:18" x14ac:dyDescent="0.2">
      <c r="A202" s="161">
        <f t="shared" si="9"/>
        <v>1</v>
      </c>
      <c r="B202" s="135">
        <f t="shared" si="10"/>
        <v>2</v>
      </c>
      <c r="C202" s="135">
        <f t="shared" si="11"/>
        <v>2</v>
      </c>
      <c r="D202" s="2">
        <v>47.5</v>
      </c>
      <c r="E202" s="2" t="s">
        <v>409</v>
      </c>
      <c r="F202" s="10">
        <f>REGION!H202</f>
        <v>20</v>
      </c>
      <c r="G202" s="10">
        <f>REGION!Q202</f>
        <v>19</v>
      </c>
      <c r="H202" s="10">
        <f>REGION!Z202</f>
        <v>19</v>
      </c>
      <c r="I202" s="10">
        <f>REGION!AI202</f>
        <v>19</v>
      </c>
      <c r="J202" s="10">
        <f>REGION!AR202</f>
        <v>15</v>
      </c>
      <c r="K202" s="10">
        <f>REGION!BA202</f>
        <v>18</v>
      </c>
      <c r="M202" s="10">
        <f>REGION!J202</f>
        <v>123</v>
      </c>
      <c r="N202" s="10">
        <f>REGION!S202</f>
        <v>121</v>
      </c>
      <c r="O202" s="10">
        <f>REGION!AB202</f>
        <v>96</v>
      </c>
      <c r="P202" s="10">
        <f>REGION!AK202</f>
        <v>746</v>
      </c>
      <c r="Q202" s="10">
        <f>REGION!AT202</f>
        <v>761</v>
      </c>
      <c r="R202" s="10" t="str">
        <f>REGION!BC202</f>
        <v>к</v>
      </c>
    </row>
    <row r="203" spans="1:18" x14ac:dyDescent="0.2">
      <c r="A203" s="161">
        <f t="shared" si="9"/>
        <v>1</v>
      </c>
      <c r="B203" s="135">
        <f t="shared" si="10"/>
        <v>2</v>
      </c>
      <c r="C203" s="135">
        <f t="shared" si="11"/>
        <v>2</v>
      </c>
      <c r="D203" s="2">
        <v>47.6</v>
      </c>
      <c r="E203" s="2" t="s">
        <v>411</v>
      </c>
      <c r="F203" s="10">
        <f>REGION!H203</f>
        <v>11</v>
      </c>
      <c r="G203" s="10">
        <f>REGION!Q203</f>
        <v>13</v>
      </c>
      <c r="H203" s="10">
        <f>REGION!Z203</f>
        <v>12</v>
      </c>
      <c r="I203" s="10">
        <f>REGION!AI203</f>
        <v>14</v>
      </c>
      <c r="J203" s="10">
        <f>REGION!AR203</f>
        <v>12</v>
      </c>
      <c r="K203" s="10">
        <f>REGION!BA203</f>
        <v>12</v>
      </c>
      <c r="M203" s="10">
        <f>REGION!J203</f>
        <v>181</v>
      </c>
      <c r="N203" s="10">
        <f>REGION!S203</f>
        <v>193</v>
      </c>
      <c r="O203" s="10">
        <f>REGION!AB203</f>
        <v>185</v>
      </c>
      <c r="P203" s="10">
        <f>REGION!AK203</f>
        <v>167</v>
      </c>
      <c r="Q203" s="10">
        <f>REGION!AT203</f>
        <v>146</v>
      </c>
      <c r="R203" s="10" t="str">
        <f>REGION!BC203</f>
        <v>к</v>
      </c>
    </row>
    <row r="204" spans="1:18" x14ac:dyDescent="0.2">
      <c r="A204" s="161">
        <f t="shared" si="9"/>
        <v>0</v>
      </c>
      <c r="B204" s="135">
        <f t="shared" si="10"/>
        <v>2</v>
      </c>
      <c r="C204" s="135">
        <f t="shared" si="11"/>
        <v>2</v>
      </c>
      <c r="D204" s="2">
        <v>47.7</v>
      </c>
      <c r="E204" s="2" t="s">
        <v>413</v>
      </c>
      <c r="F204" s="10">
        <f>REGION!H204</f>
        <v>87</v>
      </c>
      <c r="G204" s="10">
        <f>REGION!Q204</f>
        <v>80</v>
      </c>
      <c r="H204" s="10">
        <f>REGION!Z204</f>
        <v>73</v>
      </c>
      <c r="I204" s="10">
        <f>REGION!AI204</f>
        <v>72</v>
      </c>
      <c r="J204" s="10">
        <f>REGION!AR204</f>
        <v>47</v>
      </c>
      <c r="K204" s="10">
        <f>REGION!BA204</f>
        <v>47</v>
      </c>
      <c r="M204" s="10">
        <f>REGION!J204</f>
        <v>1064</v>
      </c>
      <c r="N204" s="10">
        <f>REGION!S204</f>
        <v>974</v>
      </c>
      <c r="O204" s="10">
        <f>REGION!AB204</f>
        <v>835</v>
      </c>
      <c r="P204" s="10">
        <f>REGION!AK204</f>
        <v>736</v>
      </c>
      <c r="Q204" s="10">
        <f>REGION!AT204</f>
        <v>819</v>
      </c>
      <c r="R204" s="10">
        <f>REGION!BC204</f>
        <v>618</v>
      </c>
    </row>
    <row r="205" spans="1:18" x14ac:dyDescent="0.2">
      <c r="A205" s="161">
        <f t="shared" si="9"/>
        <v>1</v>
      </c>
      <c r="B205" s="135">
        <f t="shared" si="10"/>
        <v>2</v>
      </c>
      <c r="C205" s="135">
        <f t="shared" si="11"/>
        <v>2</v>
      </c>
      <c r="D205" s="2">
        <v>47.8</v>
      </c>
      <c r="E205" s="2" t="s">
        <v>415</v>
      </c>
      <c r="F205" s="10">
        <f>REGION!H205</f>
        <v>5</v>
      </c>
      <c r="G205" s="10">
        <f>REGION!Q205</f>
        <v>4</v>
      </c>
      <c r="H205" s="10">
        <f>REGION!Z205</f>
        <v>5</v>
      </c>
      <c r="I205" s="10">
        <f>REGION!AI205</f>
        <v>5</v>
      </c>
      <c r="J205" s="10">
        <f>REGION!AR205</f>
        <v>3</v>
      </c>
      <c r="K205" s="10">
        <f>REGION!BA205</f>
        <v>4</v>
      </c>
      <c r="M205" s="10" t="str">
        <f>REGION!J205</f>
        <v>к</v>
      </c>
      <c r="N205" s="10">
        <f>REGION!S205</f>
        <v>16</v>
      </c>
      <c r="O205" s="10">
        <f>REGION!AB205</f>
        <v>11</v>
      </c>
      <c r="P205" s="10">
        <f>REGION!AK205</f>
        <v>10</v>
      </c>
      <c r="Q205" s="10">
        <f>REGION!AT205</f>
        <v>8</v>
      </c>
      <c r="R205" s="10">
        <f>REGION!BC205</f>
        <v>13</v>
      </c>
    </row>
    <row r="206" spans="1:18" x14ac:dyDescent="0.2">
      <c r="A206" s="161">
        <f t="shared" si="9"/>
        <v>1</v>
      </c>
      <c r="B206" s="135">
        <f t="shared" si="10"/>
        <v>2</v>
      </c>
      <c r="C206" s="135">
        <f t="shared" si="11"/>
        <v>2</v>
      </c>
      <c r="D206" s="2">
        <v>47.9</v>
      </c>
      <c r="E206" s="2" t="s">
        <v>417</v>
      </c>
      <c r="F206" s="10">
        <f>REGION!H206</f>
        <v>2</v>
      </c>
      <c r="G206" s="10">
        <f>REGION!Q206</f>
        <v>8</v>
      </c>
      <c r="H206" s="10">
        <f>REGION!Z206</f>
        <v>8</v>
      </c>
      <c r="I206" s="10">
        <f>REGION!AI206</f>
        <v>7</v>
      </c>
      <c r="J206" s="10">
        <f>REGION!AR206</f>
        <v>5</v>
      </c>
      <c r="K206" s="10">
        <f>REGION!BA206</f>
        <v>5</v>
      </c>
      <c r="M206" s="10" t="str">
        <f>REGION!J206</f>
        <v>к</v>
      </c>
      <c r="N206" s="10">
        <f>REGION!S206</f>
        <v>5</v>
      </c>
      <c r="O206" s="10">
        <f>REGION!AB206</f>
        <v>10</v>
      </c>
      <c r="P206" s="10">
        <f>REGION!AK206</f>
        <v>14</v>
      </c>
      <c r="Q206" s="10">
        <f>REGION!AT206</f>
        <v>20</v>
      </c>
      <c r="R206" s="10">
        <f>REGION!BC206</f>
        <v>23</v>
      </c>
    </row>
    <row r="207" spans="1:18" x14ac:dyDescent="0.2">
      <c r="A207" s="161">
        <f t="shared" si="9"/>
        <v>0</v>
      </c>
      <c r="B207" s="135">
        <f t="shared" si="10"/>
        <v>2</v>
      </c>
      <c r="C207" s="162" t="str">
        <f>IF(COUNTIF(C208:C227,2)&gt;=1,"",B207)</f>
        <v/>
      </c>
      <c r="D207" s="2" t="s">
        <v>419</v>
      </c>
      <c r="E207" s="2" t="s">
        <v>420</v>
      </c>
      <c r="F207" s="10">
        <f>REGION!H207</f>
        <v>185</v>
      </c>
      <c r="G207" s="10">
        <f>REGION!Q207</f>
        <v>204</v>
      </c>
      <c r="H207" s="10">
        <f>REGION!Z207</f>
        <v>203</v>
      </c>
      <c r="I207" s="10">
        <f>REGION!AI207</f>
        <v>195</v>
      </c>
      <c r="J207" s="10">
        <f>REGION!AR207</f>
        <v>177</v>
      </c>
      <c r="K207" s="10">
        <f>REGION!BA207</f>
        <v>190</v>
      </c>
      <c r="M207" s="10">
        <f>REGION!J207</f>
        <v>5081</v>
      </c>
      <c r="N207" s="10">
        <f>REGION!S207</f>
        <v>5845</v>
      </c>
      <c r="O207" s="10">
        <f>REGION!AB207</f>
        <v>5911</v>
      </c>
      <c r="P207" s="10">
        <f>REGION!AK207</f>
        <v>5240</v>
      </c>
      <c r="Q207" s="10">
        <f>REGION!AT207</f>
        <v>4598</v>
      </c>
      <c r="R207" s="10">
        <f>REGION!BC207</f>
        <v>4748</v>
      </c>
    </row>
    <row r="208" spans="1:18" x14ac:dyDescent="0.2">
      <c r="A208" s="161">
        <f t="shared" si="9"/>
        <v>0</v>
      </c>
      <c r="B208" s="135">
        <f t="shared" si="10"/>
        <v>2</v>
      </c>
      <c r="C208" s="163" t="str">
        <f>IF(COUNTIF(C209:C213,2)&gt;=1,"",B208)</f>
        <v/>
      </c>
      <c r="D208" s="2">
        <v>49</v>
      </c>
      <c r="E208" s="2" t="s">
        <v>422</v>
      </c>
      <c r="F208" s="10">
        <f>REGION!H208</f>
        <v>128</v>
      </c>
      <c r="G208" s="10">
        <f>REGION!Q208</f>
        <v>140</v>
      </c>
      <c r="H208" s="10">
        <f>REGION!Z208</f>
        <v>138</v>
      </c>
      <c r="I208" s="10">
        <f>REGION!AI208</f>
        <v>136</v>
      </c>
      <c r="J208" s="10">
        <f>REGION!AR208</f>
        <v>122</v>
      </c>
      <c r="K208" s="10">
        <f>REGION!BA208</f>
        <v>126</v>
      </c>
      <c r="M208" s="10">
        <f>REGION!J208</f>
        <v>2934</v>
      </c>
      <c r="N208" s="10">
        <f>REGION!S208</f>
        <v>3754</v>
      </c>
      <c r="O208" s="10">
        <f>REGION!AB208</f>
        <v>3974</v>
      </c>
      <c r="P208" s="10">
        <f>REGION!AK208</f>
        <v>3011</v>
      </c>
      <c r="Q208" s="10">
        <f>REGION!AT208</f>
        <v>2702</v>
      </c>
      <c r="R208" s="10">
        <f>REGION!BC208</f>
        <v>2440</v>
      </c>
    </row>
    <row r="209" spans="1:18" x14ac:dyDescent="0.2">
      <c r="A209" s="161">
        <f t="shared" si="9"/>
        <v>6</v>
      </c>
      <c r="B209" s="135">
        <f t="shared" si="10"/>
        <v>1</v>
      </c>
      <c r="C209" s="135">
        <f t="shared" si="11"/>
        <v>1</v>
      </c>
      <c r="D209" s="2">
        <v>49.1</v>
      </c>
      <c r="E209" s="2" t="s">
        <v>424</v>
      </c>
      <c r="F209" s="10" t="e">
        <f>REGION!H209</f>
        <v>#N/A</v>
      </c>
      <c r="G209" s="10" t="e">
        <f>REGION!Q209</f>
        <v>#N/A</v>
      </c>
      <c r="H209" s="10" t="e">
        <f>REGION!Z209</f>
        <v>#N/A</v>
      </c>
      <c r="I209" s="10" t="e">
        <f>REGION!AI209</f>
        <v>#N/A</v>
      </c>
      <c r="J209" s="10" t="e">
        <f>REGION!AR209</f>
        <v>#N/A</v>
      </c>
      <c r="K209" s="10" t="e">
        <f>REGION!BA209</f>
        <v>#N/A</v>
      </c>
      <c r="M209" s="10" t="e">
        <f>REGION!J209</f>
        <v>#N/A</v>
      </c>
      <c r="N209" s="10" t="e">
        <f>REGION!S209</f>
        <v>#N/A</v>
      </c>
      <c r="O209" s="10" t="e">
        <f>REGION!AB209</f>
        <v>#N/A</v>
      </c>
      <c r="P209" s="10" t="e">
        <f>REGION!AK209</f>
        <v>#N/A</v>
      </c>
      <c r="Q209" s="10" t="e">
        <f>REGION!AT209</f>
        <v>#N/A</v>
      </c>
      <c r="R209" s="10" t="e">
        <f>REGION!BC209</f>
        <v>#N/A</v>
      </c>
    </row>
    <row r="210" spans="1:18" x14ac:dyDescent="0.2">
      <c r="A210" s="161">
        <f t="shared" si="9"/>
        <v>6</v>
      </c>
      <c r="B210" s="135">
        <f t="shared" si="10"/>
        <v>1</v>
      </c>
      <c r="C210" s="135">
        <f t="shared" si="11"/>
        <v>1</v>
      </c>
      <c r="D210" s="2">
        <v>49.2</v>
      </c>
      <c r="E210" s="2" t="s">
        <v>426</v>
      </c>
      <c r="F210" s="10" t="e">
        <f>REGION!H210</f>
        <v>#N/A</v>
      </c>
      <c r="G210" s="10" t="e">
        <f>REGION!Q210</f>
        <v>#N/A</v>
      </c>
      <c r="H210" s="10" t="e">
        <f>REGION!Z210</f>
        <v>#N/A</v>
      </c>
      <c r="I210" s="10" t="e">
        <f>REGION!AI210</f>
        <v>#N/A</v>
      </c>
      <c r="J210" s="10" t="e">
        <f>REGION!AR210</f>
        <v>#N/A</v>
      </c>
      <c r="K210" s="10" t="e">
        <f>REGION!BA210</f>
        <v>#N/A</v>
      </c>
      <c r="M210" s="10" t="e">
        <f>REGION!J210</f>
        <v>#N/A</v>
      </c>
      <c r="N210" s="10" t="e">
        <f>REGION!S210</f>
        <v>#N/A</v>
      </c>
      <c r="O210" s="10" t="e">
        <f>REGION!AB210</f>
        <v>#N/A</v>
      </c>
      <c r="P210" s="10" t="e">
        <f>REGION!AK210</f>
        <v>#N/A</v>
      </c>
      <c r="Q210" s="10" t="e">
        <f>REGION!AT210</f>
        <v>#N/A</v>
      </c>
      <c r="R210" s="10" t="e">
        <f>REGION!BC210</f>
        <v>#N/A</v>
      </c>
    </row>
    <row r="211" spans="1:18" x14ac:dyDescent="0.2">
      <c r="A211" s="161">
        <f t="shared" si="9"/>
        <v>0</v>
      </c>
      <c r="B211" s="135">
        <f t="shared" si="10"/>
        <v>2</v>
      </c>
      <c r="C211" s="135">
        <f t="shared" si="11"/>
        <v>2</v>
      </c>
      <c r="D211" s="2">
        <v>49.3</v>
      </c>
      <c r="E211" s="2" t="s">
        <v>428</v>
      </c>
      <c r="F211" s="10">
        <f>REGION!H211</f>
        <v>29</v>
      </c>
      <c r="G211" s="10">
        <f>REGION!Q211</f>
        <v>29</v>
      </c>
      <c r="H211" s="10">
        <f>REGION!Z211</f>
        <v>31</v>
      </c>
      <c r="I211" s="10">
        <f>REGION!AI211</f>
        <v>29</v>
      </c>
      <c r="J211" s="10">
        <f>REGION!AR211</f>
        <v>24</v>
      </c>
      <c r="K211" s="10">
        <f>REGION!BA211</f>
        <v>23</v>
      </c>
      <c r="M211" s="10">
        <f>REGION!J211</f>
        <v>1603</v>
      </c>
      <c r="N211" s="10">
        <f>REGION!S211</f>
        <v>1503</v>
      </c>
      <c r="O211" s="10">
        <f>REGION!AB211</f>
        <v>1571</v>
      </c>
      <c r="P211" s="10">
        <f>REGION!AK211</f>
        <v>1470</v>
      </c>
      <c r="Q211" s="10">
        <f>REGION!AT211</f>
        <v>1337</v>
      </c>
      <c r="R211" s="10">
        <f>REGION!BC211</f>
        <v>1185</v>
      </c>
    </row>
    <row r="212" spans="1:18" x14ac:dyDescent="0.2">
      <c r="A212" s="161">
        <f t="shared" si="9"/>
        <v>0</v>
      </c>
      <c r="B212" s="135">
        <f t="shared" si="10"/>
        <v>2</v>
      </c>
      <c r="C212" s="135">
        <f t="shared" si="11"/>
        <v>2</v>
      </c>
      <c r="D212" s="2">
        <v>49.4</v>
      </c>
      <c r="E212" s="2" t="s">
        <v>430</v>
      </c>
      <c r="F212" s="10">
        <f>REGION!H212</f>
        <v>99</v>
      </c>
      <c r="G212" s="10">
        <f>REGION!Q212</f>
        <v>111</v>
      </c>
      <c r="H212" s="10">
        <f>REGION!Z212</f>
        <v>107</v>
      </c>
      <c r="I212" s="10">
        <f>REGION!AI212</f>
        <v>107</v>
      </c>
      <c r="J212" s="10">
        <f>REGION!AR212</f>
        <v>98</v>
      </c>
      <c r="K212" s="10">
        <f>REGION!BA212</f>
        <v>103</v>
      </c>
      <c r="M212" s="10">
        <f>REGION!J212</f>
        <v>1331</v>
      </c>
      <c r="N212" s="10">
        <f>REGION!S212</f>
        <v>2251</v>
      </c>
      <c r="O212" s="10">
        <f>REGION!AB212</f>
        <v>2403</v>
      </c>
      <c r="P212" s="10">
        <f>REGION!AK212</f>
        <v>1541</v>
      </c>
      <c r="Q212" s="10">
        <f>REGION!AT212</f>
        <v>1365</v>
      </c>
      <c r="R212" s="10">
        <f>REGION!BC212</f>
        <v>1255</v>
      </c>
    </row>
    <row r="213" spans="1:18" x14ac:dyDescent="0.2">
      <c r="A213" s="161">
        <f t="shared" si="9"/>
        <v>6</v>
      </c>
      <c r="B213" s="135">
        <f t="shared" si="10"/>
        <v>1</v>
      </c>
      <c r="C213" s="135">
        <f t="shared" si="11"/>
        <v>1</v>
      </c>
      <c r="D213" s="2">
        <v>49.5</v>
      </c>
      <c r="E213" s="2" t="s">
        <v>432</v>
      </c>
      <c r="F213" s="10" t="e">
        <f>REGION!H213</f>
        <v>#N/A</v>
      </c>
      <c r="G213" s="10" t="e">
        <f>REGION!Q213</f>
        <v>#N/A</v>
      </c>
      <c r="H213" s="10" t="e">
        <f>REGION!Z213</f>
        <v>#N/A</v>
      </c>
      <c r="I213" s="10" t="e">
        <f>REGION!AI213</f>
        <v>#N/A</v>
      </c>
      <c r="J213" s="10" t="e">
        <f>REGION!AR213</f>
        <v>#N/A</v>
      </c>
      <c r="K213" s="10" t="e">
        <f>REGION!BA213</f>
        <v>#N/A</v>
      </c>
      <c r="M213" s="10" t="e">
        <f>REGION!J213</f>
        <v>#N/A</v>
      </c>
      <c r="N213" s="10" t="e">
        <f>REGION!S213</f>
        <v>#N/A</v>
      </c>
      <c r="O213" s="10" t="e">
        <f>REGION!AB213</f>
        <v>#N/A</v>
      </c>
      <c r="P213" s="10" t="e">
        <f>REGION!AK213</f>
        <v>#N/A</v>
      </c>
      <c r="Q213" s="10" t="e">
        <f>REGION!AT213</f>
        <v>#N/A</v>
      </c>
      <c r="R213" s="10" t="e">
        <f>REGION!BC213</f>
        <v>#N/A</v>
      </c>
    </row>
    <row r="214" spans="1:18" x14ac:dyDescent="0.2">
      <c r="A214" s="161">
        <f t="shared" si="9"/>
        <v>6</v>
      </c>
      <c r="B214" s="135">
        <f t="shared" si="10"/>
        <v>1</v>
      </c>
      <c r="C214" s="163">
        <f>IF(COUNTIF(C215:C218,2)&gt;=1,"",B214)</f>
        <v>1</v>
      </c>
      <c r="D214" s="2">
        <v>50</v>
      </c>
      <c r="E214" s="2" t="s">
        <v>434</v>
      </c>
      <c r="F214" s="10">
        <f>REGION!H214</f>
        <v>1</v>
      </c>
      <c r="G214" s="10">
        <f>REGION!Q214</f>
        <v>1</v>
      </c>
      <c r="H214" s="10">
        <f>REGION!Z214</f>
        <v>2</v>
      </c>
      <c r="I214" s="10">
        <f>REGION!AI214</f>
        <v>2</v>
      </c>
      <c r="J214" s="10">
        <f>REGION!AR214</f>
        <v>2</v>
      </c>
      <c r="K214" s="10">
        <f>REGION!BA214</f>
        <v>3</v>
      </c>
      <c r="M214" s="10" t="str">
        <f>REGION!J214</f>
        <v>к</v>
      </c>
      <c r="N214" s="10" t="str">
        <f>REGION!S214</f>
        <v>к</v>
      </c>
      <c r="O214" s="10" t="str">
        <f>REGION!AB214</f>
        <v>к</v>
      </c>
      <c r="P214" s="10" t="str">
        <f>REGION!AK214</f>
        <v>к</v>
      </c>
      <c r="Q214" s="10" t="str">
        <f>REGION!AT214</f>
        <v>к</v>
      </c>
      <c r="R214" s="10" t="str">
        <f>REGION!BC214</f>
        <v>к</v>
      </c>
    </row>
    <row r="215" spans="1:18" x14ac:dyDescent="0.2">
      <c r="A215" s="161">
        <f t="shared" si="9"/>
        <v>6</v>
      </c>
      <c r="B215" s="135">
        <f t="shared" si="10"/>
        <v>1</v>
      </c>
      <c r="C215" s="135">
        <f t="shared" si="11"/>
        <v>1</v>
      </c>
      <c r="D215" s="2">
        <v>50.1</v>
      </c>
      <c r="E215" s="2" t="s">
        <v>436</v>
      </c>
      <c r="F215" s="10" t="e">
        <f>REGION!H215</f>
        <v>#N/A</v>
      </c>
      <c r="G215" s="10" t="e">
        <f>REGION!Q215</f>
        <v>#N/A</v>
      </c>
      <c r="H215" s="10" t="e">
        <f>REGION!Z215</f>
        <v>#N/A</v>
      </c>
      <c r="I215" s="10" t="e">
        <f>REGION!AI215</f>
        <v>#N/A</v>
      </c>
      <c r="J215" s="10" t="e">
        <f>REGION!AR215</f>
        <v>#N/A</v>
      </c>
      <c r="K215" s="10" t="e">
        <f>REGION!BA215</f>
        <v>#N/A</v>
      </c>
      <c r="M215" s="10" t="e">
        <f>REGION!J215</f>
        <v>#N/A</v>
      </c>
      <c r="N215" s="10" t="e">
        <f>REGION!S215</f>
        <v>#N/A</v>
      </c>
      <c r="O215" s="10" t="e">
        <f>REGION!AB215</f>
        <v>#N/A</v>
      </c>
      <c r="P215" s="10" t="e">
        <f>REGION!AK215</f>
        <v>#N/A</v>
      </c>
      <c r="Q215" s="10" t="e">
        <f>REGION!AT215</f>
        <v>#N/A</v>
      </c>
      <c r="R215" s="10" t="e">
        <f>REGION!BC215</f>
        <v>#N/A</v>
      </c>
    </row>
    <row r="216" spans="1:18" x14ac:dyDescent="0.2">
      <c r="A216" s="161">
        <f t="shared" si="9"/>
        <v>6</v>
      </c>
      <c r="B216" s="135">
        <f t="shared" si="10"/>
        <v>1</v>
      </c>
      <c r="C216" s="135">
        <f t="shared" si="11"/>
        <v>1</v>
      </c>
      <c r="D216" s="2">
        <v>50.2</v>
      </c>
      <c r="E216" s="2" t="s">
        <v>438</v>
      </c>
      <c r="F216" s="10" t="e">
        <f>REGION!H216</f>
        <v>#N/A</v>
      </c>
      <c r="G216" s="10" t="e">
        <f>REGION!Q216</f>
        <v>#N/A</v>
      </c>
      <c r="H216" s="10" t="e">
        <f>REGION!Z216</f>
        <v>#N/A</v>
      </c>
      <c r="I216" s="10" t="e">
        <f>REGION!AI216</f>
        <v>#N/A</v>
      </c>
      <c r="J216" s="10" t="e">
        <f>REGION!AR216</f>
        <v>#N/A</v>
      </c>
      <c r="K216" s="10" t="e">
        <f>REGION!BA216</f>
        <v>#N/A</v>
      </c>
      <c r="M216" s="10" t="e">
        <f>REGION!J216</f>
        <v>#N/A</v>
      </c>
      <c r="N216" s="10" t="e">
        <f>REGION!S216</f>
        <v>#N/A</v>
      </c>
      <c r="O216" s="10" t="e">
        <f>REGION!AB216</f>
        <v>#N/A</v>
      </c>
      <c r="P216" s="10" t="e">
        <f>REGION!AK216</f>
        <v>#N/A</v>
      </c>
      <c r="Q216" s="10" t="e">
        <f>REGION!AT216</f>
        <v>#N/A</v>
      </c>
      <c r="R216" s="10" t="e">
        <f>REGION!BC216</f>
        <v>#N/A</v>
      </c>
    </row>
    <row r="217" spans="1:18" x14ac:dyDescent="0.2">
      <c r="A217" s="161">
        <f t="shared" si="9"/>
        <v>6</v>
      </c>
      <c r="B217" s="135">
        <f t="shared" si="10"/>
        <v>1</v>
      </c>
      <c r="C217" s="135">
        <f t="shared" si="11"/>
        <v>1</v>
      </c>
      <c r="D217" s="2">
        <v>50.3</v>
      </c>
      <c r="E217" s="2" t="s">
        <v>440</v>
      </c>
      <c r="F217" s="10">
        <f>REGION!H217</f>
        <v>1</v>
      </c>
      <c r="G217" s="10">
        <f>REGION!Q217</f>
        <v>1</v>
      </c>
      <c r="H217" s="10">
        <f>REGION!Z217</f>
        <v>2</v>
      </c>
      <c r="I217" s="10">
        <f>REGION!AI217</f>
        <v>2</v>
      </c>
      <c r="J217" s="10">
        <f>REGION!AR217</f>
        <v>2</v>
      </c>
      <c r="K217" s="10">
        <f>REGION!BA217</f>
        <v>2</v>
      </c>
      <c r="M217" s="10" t="str">
        <f>REGION!J217</f>
        <v>к</v>
      </c>
      <c r="N217" s="10" t="str">
        <f>REGION!S217</f>
        <v>к</v>
      </c>
      <c r="O217" s="10" t="str">
        <f>REGION!AB217</f>
        <v>к</v>
      </c>
      <c r="P217" s="10" t="str">
        <f>REGION!AK217</f>
        <v>к</v>
      </c>
      <c r="Q217" s="10" t="str">
        <f>REGION!AT217</f>
        <v>к</v>
      </c>
      <c r="R217" s="10" t="str">
        <f>REGION!BC217</f>
        <v>к</v>
      </c>
    </row>
    <row r="218" spans="1:18" x14ac:dyDescent="0.2">
      <c r="A218" s="161">
        <f t="shared" si="9"/>
        <v>6</v>
      </c>
      <c r="B218" s="135">
        <f t="shared" si="10"/>
        <v>1</v>
      </c>
      <c r="C218" s="135">
        <f t="shared" si="11"/>
        <v>1</v>
      </c>
      <c r="D218" s="2">
        <v>50.4</v>
      </c>
      <c r="E218" s="2" t="s">
        <v>442</v>
      </c>
      <c r="F218" s="10" t="e">
        <f>REGION!H218</f>
        <v>#N/A</v>
      </c>
      <c r="G218" s="10" t="e">
        <f>REGION!Q218</f>
        <v>#N/A</v>
      </c>
      <c r="H218" s="10" t="e">
        <f>REGION!Z218</f>
        <v>#N/A</v>
      </c>
      <c r="I218" s="10" t="e">
        <f>REGION!AI218</f>
        <v>#N/A</v>
      </c>
      <c r="J218" s="10" t="e">
        <f>REGION!AR218</f>
        <v>#N/A</v>
      </c>
      <c r="K218" s="10">
        <f>REGION!BA218</f>
        <v>1</v>
      </c>
      <c r="M218" s="10" t="e">
        <f>REGION!J218</f>
        <v>#N/A</v>
      </c>
      <c r="N218" s="10" t="e">
        <f>REGION!S218</f>
        <v>#N/A</v>
      </c>
      <c r="O218" s="10" t="e">
        <f>REGION!AB218</f>
        <v>#N/A</v>
      </c>
      <c r="P218" s="10" t="e">
        <f>REGION!AK218</f>
        <v>#N/A</v>
      </c>
      <c r="Q218" s="10" t="e">
        <f>REGION!AT218</f>
        <v>#N/A</v>
      </c>
      <c r="R218" s="10" t="str">
        <f>REGION!BC218</f>
        <v>к</v>
      </c>
    </row>
    <row r="219" spans="1:18" x14ac:dyDescent="0.2">
      <c r="A219" s="161">
        <f t="shared" si="9"/>
        <v>6</v>
      </c>
      <c r="B219" s="135">
        <f t="shared" si="10"/>
        <v>1</v>
      </c>
      <c r="C219" s="163">
        <f>IF(COUNTIF(C220:C221,2)&gt;=1,"",B219)</f>
        <v>1</v>
      </c>
      <c r="D219" s="2">
        <v>51</v>
      </c>
      <c r="E219" s="2" t="s">
        <v>444</v>
      </c>
      <c r="F219" s="10">
        <f>REGION!H219</f>
        <v>1</v>
      </c>
      <c r="G219" s="10">
        <f>REGION!Q219</f>
        <v>1</v>
      </c>
      <c r="H219" s="10">
        <f>REGION!Z219</f>
        <v>1</v>
      </c>
      <c r="I219" s="10">
        <f>REGION!AI219</f>
        <v>1</v>
      </c>
      <c r="J219" s="10">
        <f>REGION!AR219</f>
        <v>1</v>
      </c>
      <c r="K219" s="10">
        <f>REGION!BA219</f>
        <v>1</v>
      </c>
      <c r="M219" s="10" t="str">
        <f>REGION!J219</f>
        <v>к</v>
      </c>
      <c r="N219" s="10" t="str">
        <f>REGION!S219</f>
        <v>к</v>
      </c>
      <c r="O219" s="10" t="str">
        <f>REGION!AB219</f>
        <v>к</v>
      </c>
      <c r="P219" s="10" t="str">
        <f>REGION!AK219</f>
        <v>к</v>
      </c>
      <c r="Q219" s="10" t="str">
        <f>REGION!AT219</f>
        <v>к</v>
      </c>
      <c r="R219" s="10" t="str">
        <f>REGION!BC219</f>
        <v>к</v>
      </c>
    </row>
    <row r="220" spans="1:18" x14ac:dyDescent="0.2">
      <c r="A220" s="161">
        <f t="shared" si="9"/>
        <v>6</v>
      </c>
      <c r="B220" s="135">
        <f t="shared" si="10"/>
        <v>1</v>
      </c>
      <c r="C220" s="135">
        <f t="shared" si="11"/>
        <v>1</v>
      </c>
      <c r="D220" s="2">
        <v>51.1</v>
      </c>
      <c r="E220" s="2" t="s">
        <v>446</v>
      </c>
      <c r="F220" s="10">
        <f>REGION!H220</f>
        <v>1</v>
      </c>
      <c r="G220" s="10">
        <f>REGION!Q220</f>
        <v>1</v>
      </c>
      <c r="H220" s="10">
        <f>REGION!Z220</f>
        <v>1</v>
      </c>
      <c r="I220" s="10">
        <f>REGION!AI220</f>
        <v>1</v>
      </c>
      <c r="J220" s="10">
        <f>REGION!AR220</f>
        <v>1</v>
      </c>
      <c r="K220" s="10">
        <f>REGION!BA220</f>
        <v>1</v>
      </c>
      <c r="M220" s="10" t="str">
        <f>REGION!J220</f>
        <v>к</v>
      </c>
      <c r="N220" s="10" t="str">
        <f>REGION!S220</f>
        <v>к</v>
      </c>
      <c r="O220" s="10" t="str">
        <f>REGION!AB220</f>
        <v>к</v>
      </c>
      <c r="P220" s="10" t="str">
        <f>REGION!AK220</f>
        <v>к</v>
      </c>
      <c r="Q220" s="10" t="str">
        <f>REGION!AT220</f>
        <v>к</v>
      </c>
      <c r="R220" s="10" t="str">
        <f>REGION!BC220</f>
        <v>к</v>
      </c>
    </row>
    <row r="221" spans="1:18" x14ac:dyDescent="0.2">
      <c r="A221" s="161">
        <f t="shared" si="9"/>
        <v>6</v>
      </c>
      <c r="B221" s="135">
        <f t="shared" si="10"/>
        <v>1</v>
      </c>
      <c r="C221" s="135">
        <f t="shared" si="11"/>
        <v>1</v>
      </c>
      <c r="D221" s="2">
        <v>51.2</v>
      </c>
      <c r="E221" s="2" t="s">
        <v>448</v>
      </c>
      <c r="F221" s="10" t="e">
        <f>REGION!H221</f>
        <v>#N/A</v>
      </c>
      <c r="G221" s="10" t="e">
        <f>REGION!Q221</f>
        <v>#N/A</v>
      </c>
      <c r="H221" s="10" t="e">
        <f>REGION!Z221</f>
        <v>#N/A</v>
      </c>
      <c r="I221" s="10" t="e">
        <f>REGION!AI221</f>
        <v>#N/A</v>
      </c>
      <c r="J221" s="10" t="e">
        <f>REGION!AR221</f>
        <v>#N/A</v>
      </c>
      <c r="K221" s="10" t="e">
        <f>REGION!BA221</f>
        <v>#N/A</v>
      </c>
      <c r="M221" s="10" t="e">
        <f>REGION!J221</f>
        <v>#N/A</v>
      </c>
      <c r="N221" s="10" t="e">
        <f>REGION!S221</f>
        <v>#N/A</v>
      </c>
      <c r="O221" s="10" t="e">
        <f>REGION!AB221</f>
        <v>#N/A</v>
      </c>
      <c r="P221" s="10" t="e">
        <f>REGION!AK221</f>
        <v>#N/A</v>
      </c>
      <c r="Q221" s="10" t="e">
        <f>REGION!AT221</f>
        <v>#N/A</v>
      </c>
      <c r="R221" s="10" t="e">
        <f>REGION!BC221</f>
        <v>#N/A</v>
      </c>
    </row>
    <row r="222" spans="1:18" x14ac:dyDescent="0.2">
      <c r="A222" s="161">
        <f t="shared" si="9"/>
        <v>0</v>
      </c>
      <c r="B222" s="135">
        <f t="shared" si="10"/>
        <v>2</v>
      </c>
      <c r="C222" s="163" t="str">
        <f>IF(COUNTIF(C223:C224,2)&gt;=1,"",B222)</f>
        <v/>
      </c>
      <c r="D222" s="2">
        <v>52</v>
      </c>
      <c r="E222" s="2" t="s">
        <v>450</v>
      </c>
      <c r="F222" s="10">
        <f>REGION!H222</f>
        <v>53</v>
      </c>
      <c r="G222" s="10">
        <f>REGION!Q222</f>
        <v>60</v>
      </c>
      <c r="H222" s="10">
        <f>REGION!Z222</f>
        <v>60</v>
      </c>
      <c r="I222" s="10">
        <f>REGION!AI222</f>
        <v>54</v>
      </c>
      <c r="J222" s="10">
        <f>REGION!AR222</f>
        <v>50</v>
      </c>
      <c r="K222" s="10">
        <f>REGION!BA222</f>
        <v>58</v>
      </c>
      <c r="M222" s="10">
        <f>REGION!J222</f>
        <v>2101</v>
      </c>
      <c r="N222" s="10">
        <f>REGION!S222</f>
        <v>2048</v>
      </c>
      <c r="O222" s="10">
        <f>REGION!AB222</f>
        <v>1897</v>
      </c>
      <c r="P222" s="10">
        <f>REGION!AK222</f>
        <v>2193</v>
      </c>
      <c r="Q222" s="10">
        <f>REGION!AT222</f>
        <v>1857</v>
      </c>
      <c r="R222" s="10">
        <f>REGION!BC222</f>
        <v>2252</v>
      </c>
    </row>
    <row r="223" spans="1:18" x14ac:dyDescent="0.2">
      <c r="A223" s="161">
        <f t="shared" si="9"/>
        <v>0</v>
      </c>
      <c r="B223" s="135">
        <f t="shared" si="10"/>
        <v>2</v>
      </c>
      <c r="C223" s="135">
        <f t="shared" si="11"/>
        <v>2</v>
      </c>
      <c r="D223" s="2">
        <v>52.1</v>
      </c>
      <c r="E223" s="2" t="s">
        <v>452</v>
      </c>
      <c r="F223" s="10">
        <f>REGION!H223</f>
        <v>16</v>
      </c>
      <c r="G223" s="10">
        <f>REGION!Q223</f>
        <v>24</v>
      </c>
      <c r="H223" s="10">
        <f>REGION!Z223</f>
        <v>22</v>
      </c>
      <c r="I223" s="10">
        <f>REGION!AI223</f>
        <v>18</v>
      </c>
      <c r="J223" s="10">
        <f>REGION!AR223</f>
        <v>14</v>
      </c>
      <c r="K223" s="10">
        <f>REGION!BA223</f>
        <v>15</v>
      </c>
      <c r="M223" s="10">
        <f>REGION!J223</f>
        <v>402</v>
      </c>
      <c r="N223" s="10">
        <f>REGION!S223</f>
        <v>478</v>
      </c>
      <c r="O223" s="10">
        <f>REGION!AB223</f>
        <v>491</v>
      </c>
      <c r="P223" s="10">
        <f>REGION!AK223</f>
        <v>555</v>
      </c>
      <c r="Q223" s="10">
        <f>REGION!AT223</f>
        <v>452</v>
      </c>
      <c r="R223" s="10">
        <f>REGION!BC223</f>
        <v>417</v>
      </c>
    </row>
    <row r="224" spans="1:18" x14ac:dyDescent="0.2">
      <c r="A224" s="161">
        <f t="shared" si="9"/>
        <v>0</v>
      </c>
      <c r="B224" s="135">
        <f t="shared" si="10"/>
        <v>2</v>
      </c>
      <c r="C224" s="135">
        <f t="shared" si="11"/>
        <v>2</v>
      </c>
      <c r="D224" s="2">
        <v>52.2</v>
      </c>
      <c r="E224" s="2" t="s">
        <v>454</v>
      </c>
      <c r="F224" s="10">
        <f>REGION!H224</f>
        <v>37</v>
      </c>
      <c r="G224" s="10">
        <f>REGION!Q224</f>
        <v>36</v>
      </c>
      <c r="H224" s="10">
        <f>REGION!Z224</f>
        <v>38</v>
      </c>
      <c r="I224" s="10">
        <f>REGION!AI224</f>
        <v>36</v>
      </c>
      <c r="J224" s="10">
        <f>REGION!AR224</f>
        <v>36</v>
      </c>
      <c r="K224" s="10">
        <f>REGION!BA224</f>
        <v>43</v>
      </c>
      <c r="M224" s="10">
        <f>REGION!J224</f>
        <v>1699</v>
      </c>
      <c r="N224" s="10">
        <f>REGION!S224</f>
        <v>1570</v>
      </c>
      <c r="O224" s="10">
        <f>REGION!AB224</f>
        <v>1406</v>
      </c>
      <c r="P224" s="10">
        <f>REGION!AK224</f>
        <v>1638</v>
      </c>
      <c r="Q224" s="10">
        <f>REGION!AT224</f>
        <v>1405</v>
      </c>
      <c r="R224" s="10">
        <f>REGION!BC224</f>
        <v>1835</v>
      </c>
    </row>
    <row r="225" spans="1:18" x14ac:dyDescent="0.2">
      <c r="A225" s="161">
        <f t="shared" si="9"/>
        <v>6</v>
      </c>
      <c r="B225" s="135">
        <f t="shared" si="10"/>
        <v>1</v>
      </c>
      <c r="C225" s="163">
        <f>IF(COUNTIF(C226:C227,2)&gt;=1,"",B225)</f>
        <v>1</v>
      </c>
      <c r="D225" s="2">
        <v>53</v>
      </c>
      <c r="E225" s="2" t="s">
        <v>456</v>
      </c>
      <c r="F225" s="10">
        <f>REGION!H225</f>
        <v>2</v>
      </c>
      <c r="G225" s="10">
        <f>REGION!Q225</f>
        <v>2</v>
      </c>
      <c r="H225" s="10">
        <f>REGION!Z225</f>
        <v>2</v>
      </c>
      <c r="I225" s="10">
        <f>REGION!AI225</f>
        <v>2</v>
      </c>
      <c r="J225" s="10">
        <f>REGION!AR225</f>
        <v>2</v>
      </c>
      <c r="K225" s="10">
        <f>REGION!BA225</f>
        <v>2</v>
      </c>
      <c r="M225" s="10" t="str">
        <f>REGION!J225</f>
        <v>к</v>
      </c>
      <c r="N225" s="10" t="str">
        <f>REGION!S225</f>
        <v>к</v>
      </c>
      <c r="O225" s="10" t="str">
        <f>REGION!AB225</f>
        <v>к</v>
      </c>
      <c r="P225" s="10" t="str">
        <f>REGION!AK225</f>
        <v>к</v>
      </c>
      <c r="Q225" s="10" t="str">
        <f>REGION!AT225</f>
        <v>к</v>
      </c>
      <c r="R225" s="10" t="str">
        <f>REGION!BC225</f>
        <v>к</v>
      </c>
    </row>
    <row r="226" spans="1:18" x14ac:dyDescent="0.2">
      <c r="A226" s="161">
        <f t="shared" si="9"/>
        <v>6</v>
      </c>
      <c r="B226" s="135">
        <f t="shared" si="10"/>
        <v>1</v>
      </c>
      <c r="C226" s="135">
        <f t="shared" si="11"/>
        <v>1</v>
      </c>
      <c r="D226" s="2">
        <v>53.1</v>
      </c>
      <c r="E226" s="2" t="s">
        <v>458</v>
      </c>
      <c r="F226" s="10" t="e">
        <f>REGION!H226</f>
        <v>#N/A</v>
      </c>
      <c r="G226" s="10" t="e">
        <f>REGION!Q226</f>
        <v>#N/A</v>
      </c>
      <c r="H226" s="10" t="e">
        <f>REGION!Z226</f>
        <v>#N/A</v>
      </c>
      <c r="I226" s="10" t="e">
        <f>REGION!AI226</f>
        <v>#N/A</v>
      </c>
      <c r="J226" s="10" t="e">
        <f>REGION!AR226</f>
        <v>#N/A</v>
      </c>
      <c r="K226" s="10" t="e">
        <f>REGION!BA226</f>
        <v>#N/A</v>
      </c>
      <c r="M226" s="10" t="e">
        <f>REGION!J226</f>
        <v>#N/A</v>
      </c>
      <c r="N226" s="10" t="e">
        <f>REGION!S226</f>
        <v>#N/A</v>
      </c>
      <c r="O226" s="10" t="e">
        <f>REGION!AB226</f>
        <v>#N/A</v>
      </c>
      <c r="P226" s="10" t="e">
        <f>REGION!AK226</f>
        <v>#N/A</v>
      </c>
      <c r="Q226" s="10" t="e">
        <f>REGION!AT226</f>
        <v>#N/A</v>
      </c>
      <c r="R226" s="10" t="e">
        <f>REGION!BC226</f>
        <v>#N/A</v>
      </c>
    </row>
    <row r="227" spans="1:18" x14ac:dyDescent="0.2">
      <c r="A227" s="161">
        <f t="shared" si="9"/>
        <v>6</v>
      </c>
      <c r="B227" s="135">
        <f t="shared" si="10"/>
        <v>1</v>
      </c>
      <c r="C227" s="135">
        <f t="shared" si="11"/>
        <v>1</v>
      </c>
      <c r="D227" s="2">
        <v>53.2</v>
      </c>
      <c r="E227" s="2" t="s">
        <v>460</v>
      </c>
      <c r="F227" s="10">
        <f>REGION!H227</f>
        <v>2</v>
      </c>
      <c r="G227" s="10">
        <f>REGION!Q227</f>
        <v>2</v>
      </c>
      <c r="H227" s="10">
        <f>REGION!Z227</f>
        <v>2</v>
      </c>
      <c r="I227" s="10">
        <f>REGION!AI227</f>
        <v>2</v>
      </c>
      <c r="J227" s="10">
        <f>REGION!AR227</f>
        <v>2</v>
      </c>
      <c r="K227" s="10">
        <f>REGION!BA227</f>
        <v>2</v>
      </c>
      <c r="M227" s="10" t="str">
        <f>REGION!J227</f>
        <v>к</v>
      </c>
      <c r="N227" s="10" t="str">
        <f>REGION!S227</f>
        <v>к</v>
      </c>
      <c r="O227" s="10" t="str">
        <f>REGION!AB227</f>
        <v>к</v>
      </c>
      <c r="P227" s="10" t="str">
        <f>REGION!AK227</f>
        <v>к</v>
      </c>
      <c r="Q227" s="10" t="str">
        <f>REGION!AT227</f>
        <v>к</v>
      </c>
      <c r="R227" s="10" t="str">
        <f>REGION!BC227</f>
        <v>к</v>
      </c>
    </row>
    <row r="228" spans="1:18" x14ac:dyDescent="0.2">
      <c r="A228" s="161">
        <f t="shared" si="9"/>
        <v>0</v>
      </c>
      <c r="B228" s="135">
        <f t="shared" si="10"/>
        <v>2</v>
      </c>
      <c r="C228" s="162" t="str">
        <f>IF(COUNTIF(C229:C237,2)&gt;=1,"",B228)</f>
        <v/>
      </c>
      <c r="D228" s="2" t="s">
        <v>462</v>
      </c>
      <c r="E228" s="2" t="s">
        <v>463</v>
      </c>
      <c r="F228" s="10">
        <f>REGION!H228</f>
        <v>105</v>
      </c>
      <c r="G228" s="10">
        <f>REGION!Q228</f>
        <v>103</v>
      </c>
      <c r="H228" s="10">
        <f>REGION!Z228</f>
        <v>97</v>
      </c>
      <c r="I228" s="10">
        <f>REGION!AI228</f>
        <v>93</v>
      </c>
      <c r="J228" s="10">
        <f>REGION!AR228</f>
        <v>76</v>
      </c>
      <c r="K228" s="10">
        <f>REGION!BA228</f>
        <v>81</v>
      </c>
      <c r="M228" s="10">
        <f>REGION!J228</f>
        <v>1057</v>
      </c>
      <c r="N228" s="10">
        <f>REGION!S228</f>
        <v>1007</v>
      </c>
      <c r="O228" s="10">
        <f>REGION!AB228</f>
        <v>816</v>
      </c>
      <c r="P228" s="10">
        <f>REGION!AK228</f>
        <v>676</v>
      </c>
      <c r="Q228" s="10">
        <f>REGION!AT228</f>
        <v>718</v>
      </c>
      <c r="R228" s="10">
        <f>REGION!BC228</f>
        <v>525</v>
      </c>
    </row>
    <row r="229" spans="1:18" x14ac:dyDescent="0.2">
      <c r="A229" s="161">
        <f t="shared" si="9"/>
        <v>0</v>
      </c>
      <c r="B229" s="135">
        <f t="shared" si="10"/>
        <v>2</v>
      </c>
      <c r="C229" s="163" t="str">
        <f>IF(COUNTIF(C230:C233,2)&gt;=1,"",B229)</f>
        <v/>
      </c>
      <c r="D229" s="2">
        <v>55</v>
      </c>
      <c r="E229" s="2" t="s">
        <v>465</v>
      </c>
      <c r="F229" s="10">
        <f>REGION!H229</f>
        <v>13</v>
      </c>
      <c r="G229" s="10">
        <f>REGION!Q229</f>
        <v>14</v>
      </c>
      <c r="H229" s="10">
        <f>REGION!Z229</f>
        <v>11</v>
      </c>
      <c r="I229" s="10">
        <f>REGION!AI229</f>
        <v>14</v>
      </c>
      <c r="J229" s="10">
        <f>REGION!AR229</f>
        <v>14</v>
      </c>
      <c r="K229" s="10">
        <f>REGION!BA229</f>
        <v>14</v>
      </c>
      <c r="M229" s="10">
        <f>REGION!J229</f>
        <v>164</v>
      </c>
      <c r="N229" s="10">
        <f>REGION!S229</f>
        <v>159</v>
      </c>
      <c r="O229" s="10">
        <f>REGION!AB229</f>
        <v>120</v>
      </c>
      <c r="P229" s="10">
        <f>REGION!AK229</f>
        <v>129</v>
      </c>
      <c r="Q229" s="10">
        <f>REGION!AT229</f>
        <v>135</v>
      </c>
      <c r="R229" s="10">
        <f>REGION!BC229</f>
        <v>147</v>
      </c>
    </row>
    <row r="230" spans="1:18" x14ac:dyDescent="0.2">
      <c r="A230" s="161">
        <f t="shared" si="9"/>
        <v>0</v>
      </c>
      <c r="B230" s="135">
        <f t="shared" si="10"/>
        <v>2</v>
      </c>
      <c r="C230" s="135">
        <f t="shared" si="11"/>
        <v>2</v>
      </c>
      <c r="D230" s="2">
        <v>55.1</v>
      </c>
      <c r="E230" s="2" t="s">
        <v>467</v>
      </c>
      <c r="F230" s="10">
        <f>REGION!H230</f>
        <v>9</v>
      </c>
      <c r="G230" s="10">
        <f>REGION!Q230</f>
        <v>10</v>
      </c>
      <c r="H230" s="10">
        <f>REGION!Z230</f>
        <v>8</v>
      </c>
      <c r="I230" s="10">
        <f>REGION!AI230</f>
        <v>7</v>
      </c>
      <c r="J230" s="10">
        <f>REGION!AR230</f>
        <v>7</v>
      </c>
      <c r="K230" s="10">
        <f>REGION!BA230</f>
        <v>7</v>
      </c>
      <c r="M230" s="10">
        <f>REGION!J230</f>
        <v>129</v>
      </c>
      <c r="N230" s="10">
        <f>REGION!S230</f>
        <v>123</v>
      </c>
      <c r="O230" s="10">
        <f>REGION!AB230</f>
        <v>104</v>
      </c>
      <c r="P230" s="10">
        <f>REGION!AK230</f>
        <v>99</v>
      </c>
      <c r="Q230" s="10">
        <f>REGION!AT230</f>
        <v>115</v>
      </c>
      <c r="R230" s="10">
        <f>REGION!BC230</f>
        <v>115</v>
      </c>
    </row>
    <row r="231" spans="1:18" x14ac:dyDescent="0.2">
      <c r="A231" s="161">
        <f t="shared" si="9"/>
        <v>5</v>
      </c>
      <c r="B231" s="135">
        <f t="shared" si="10"/>
        <v>1</v>
      </c>
      <c r="C231" s="135">
        <f t="shared" si="11"/>
        <v>1</v>
      </c>
      <c r="D231" s="2">
        <v>55.2</v>
      </c>
      <c r="E231" s="2" t="s">
        <v>469</v>
      </c>
      <c r="F231" s="10">
        <f>REGION!H231</f>
        <v>3</v>
      </c>
      <c r="G231" s="10">
        <f>REGION!Q231</f>
        <v>3</v>
      </c>
      <c r="H231" s="10">
        <f>REGION!Z231</f>
        <v>3</v>
      </c>
      <c r="I231" s="10">
        <f>REGION!AI231</f>
        <v>6</v>
      </c>
      <c r="J231" s="10">
        <f>REGION!AR231</f>
        <v>6</v>
      </c>
      <c r="K231" s="10">
        <f>REGION!BA231</f>
        <v>6</v>
      </c>
      <c r="M231" s="10" t="str">
        <f>REGION!J231</f>
        <v>к</v>
      </c>
      <c r="N231" s="10" t="str">
        <f>REGION!S231</f>
        <v>к</v>
      </c>
      <c r="O231" s="10">
        <f>REGION!AB231</f>
        <v>16</v>
      </c>
      <c r="P231" s="10" t="str">
        <f>REGION!AK231</f>
        <v>к</v>
      </c>
      <c r="Q231" s="10" t="str">
        <f>REGION!AT231</f>
        <v>к</v>
      </c>
      <c r="R231" s="10" t="str">
        <f>REGION!BC231</f>
        <v>к</v>
      </c>
    </row>
    <row r="232" spans="1:18" x14ac:dyDescent="0.2">
      <c r="A232" s="161">
        <f t="shared" si="9"/>
        <v>6</v>
      </c>
      <c r="B232" s="135">
        <f t="shared" si="10"/>
        <v>1</v>
      </c>
      <c r="C232" s="135">
        <f t="shared" si="11"/>
        <v>1</v>
      </c>
      <c r="D232" s="2">
        <v>55.3</v>
      </c>
      <c r="E232" s="2" t="s">
        <v>471</v>
      </c>
      <c r="F232" s="10" t="e">
        <f>REGION!H232</f>
        <v>#N/A</v>
      </c>
      <c r="G232" s="10" t="e">
        <f>REGION!Q232</f>
        <v>#N/A</v>
      </c>
      <c r="H232" s="10" t="e">
        <f>REGION!Z232</f>
        <v>#N/A</v>
      </c>
      <c r="I232" s="10">
        <f>REGION!AI232</f>
        <v>1</v>
      </c>
      <c r="J232" s="10">
        <f>REGION!AR232</f>
        <v>1</v>
      </c>
      <c r="K232" s="10">
        <f>REGION!BA232</f>
        <v>1</v>
      </c>
      <c r="M232" s="10" t="e">
        <f>REGION!J232</f>
        <v>#N/A</v>
      </c>
      <c r="N232" s="10" t="e">
        <f>REGION!S232</f>
        <v>#N/A</v>
      </c>
      <c r="O232" s="10" t="e">
        <f>REGION!AB232</f>
        <v>#N/A</v>
      </c>
      <c r="P232" s="10" t="str">
        <f>REGION!AK232</f>
        <v>к</v>
      </c>
      <c r="Q232" s="10" t="str">
        <f>REGION!AT232</f>
        <v>к</v>
      </c>
      <c r="R232" s="10" t="str">
        <f>REGION!BC232</f>
        <v>к</v>
      </c>
    </row>
    <row r="233" spans="1:18" x14ac:dyDescent="0.2">
      <c r="A233" s="161">
        <f t="shared" si="9"/>
        <v>6</v>
      </c>
      <c r="B233" s="135">
        <f t="shared" si="10"/>
        <v>1</v>
      </c>
      <c r="C233" s="135">
        <f t="shared" si="11"/>
        <v>1</v>
      </c>
      <c r="D233" s="2">
        <v>55.9</v>
      </c>
      <c r="E233" s="2" t="s">
        <v>473</v>
      </c>
      <c r="F233" s="10">
        <f>REGION!H233</f>
        <v>1</v>
      </c>
      <c r="G233" s="10">
        <f>REGION!Q233</f>
        <v>1</v>
      </c>
      <c r="H233" s="10" t="e">
        <f>REGION!Z233</f>
        <v>#N/A</v>
      </c>
      <c r="I233" s="10" t="e">
        <f>REGION!AI233</f>
        <v>#N/A</v>
      </c>
      <c r="J233" s="10" t="e">
        <f>REGION!AR233</f>
        <v>#N/A</v>
      </c>
      <c r="K233" s="10" t="e">
        <f>REGION!BA233</f>
        <v>#N/A</v>
      </c>
      <c r="M233" s="10" t="str">
        <f>REGION!J233</f>
        <v>к</v>
      </c>
      <c r="N233" s="10" t="str">
        <f>REGION!S233</f>
        <v>к</v>
      </c>
      <c r="O233" s="10" t="e">
        <f>REGION!AB233</f>
        <v>#N/A</v>
      </c>
      <c r="P233" s="10" t="e">
        <f>REGION!AK233</f>
        <v>#N/A</v>
      </c>
      <c r="Q233" s="10" t="e">
        <f>REGION!AT233</f>
        <v>#N/A</v>
      </c>
      <c r="R233" s="10" t="e">
        <f>REGION!BC233</f>
        <v>#N/A</v>
      </c>
    </row>
    <row r="234" spans="1:18" x14ac:dyDescent="0.2">
      <c r="A234" s="161">
        <f t="shared" si="9"/>
        <v>0</v>
      </c>
      <c r="B234" s="135">
        <f t="shared" si="10"/>
        <v>2</v>
      </c>
      <c r="C234" s="163" t="str">
        <f>IF(COUNTIF(C235:C237,2)&gt;=1,"",B234)</f>
        <v/>
      </c>
      <c r="D234" s="2">
        <v>56</v>
      </c>
      <c r="E234" s="2" t="s">
        <v>475</v>
      </c>
      <c r="F234" s="10">
        <f>REGION!H234</f>
        <v>92</v>
      </c>
      <c r="G234" s="10">
        <f>REGION!Q234</f>
        <v>89</v>
      </c>
      <c r="H234" s="10">
        <f>REGION!Z234</f>
        <v>86</v>
      </c>
      <c r="I234" s="10">
        <f>REGION!AI234</f>
        <v>79</v>
      </c>
      <c r="J234" s="10">
        <f>REGION!AR234</f>
        <v>62</v>
      </c>
      <c r="K234" s="10">
        <f>REGION!BA234</f>
        <v>67</v>
      </c>
      <c r="M234" s="10">
        <f>REGION!J234</f>
        <v>893</v>
      </c>
      <c r="N234" s="10">
        <f>REGION!S234</f>
        <v>848</v>
      </c>
      <c r="O234" s="10">
        <f>REGION!AB234</f>
        <v>696</v>
      </c>
      <c r="P234" s="10">
        <f>REGION!AK234</f>
        <v>547</v>
      </c>
      <c r="Q234" s="10">
        <f>REGION!AT234</f>
        <v>583</v>
      </c>
      <c r="R234" s="10">
        <f>REGION!BC234</f>
        <v>378</v>
      </c>
    </row>
    <row r="235" spans="1:18" x14ac:dyDescent="0.2">
      <c r="A235" s="161">
        <f t="shared" si="9"/>
        <v>0</v>
      </c>
      <c r="B235" s="135">
        <f t="shared" si="10"/>
        <v>2</v>
      </c>
      <c r="C235" s="135">
        <f t="shared" si="11"/>
        <v>2</v>
      </c>
      <c r="D235" s="2">
        <v>56.1</v>
      </c>
      <c r="E235" s="2" t="s">
        <v>477</v>
      </c>
      <c r="F235" s="10">
        <f>REGION!H235</f>
        <v>50</v>
      </c>
      <c r="G235" s="10">
        <f>REGION!Q235</f>
        <v>51</v>
      </c>
      <c r="H235" s="10">
        <f>REGION!Z235</f>
        <v>52</v>
      </c>
      <c r="I235" s="10">
        <f>REGION!AI235</f>
        <v>49</v>
      </c>
      <c r="J235" s="10">
        <f>REGION!AR235</f>
        <v>40</v>
      </c>
      <c r="K235" s="10">
        <f>REGION!BA235</f>
        <v>47</v>
      </c>
      <c r="M235" s="10">
        <f>REGION!J235</f>
        <v>669</v>
      </c>
      <c r="N235" s="10">
        <f>REGION!S235</f>
        <v>512</v>
      </c>
      <c r="O235" s="10">
        <f>REGION!AB235</f>
        <v>431</v>
      </c>
      <c r="P235" s="10">
        <f>REGION!AK235</f>
        <v>291</v>
      </c>
      <c r="Q235" s="10">
        <f>REGION!AT235</f>
        <v>340</v>
      </c>
      <c r="R235" s="10">
        <f>REGION!BC235</f>
        <v>315</v>
      </c>
    </row>
    <row r="236" spans="1:18" x14ac:dyDescent="0.2">
      <c r="A236" s="161">
        <f t="shared" si="9"/>
        <v>2</v>
      </c>
      <c r="B236" s="135">
        <f t="shared" si="10"/>
        <v>2</v>
      </c>
      <c r="C236" s="135">
        <f t="shared" si="11"/>
        <v>2</v>
      </c>
      <c r="D236" s="2">
        <v>56.2</v>
      </c>
      <c r="E236" s="2" t="s">
        <v>479</v>
      </c>
      <c r="F236" s="10">
        <f>REGION!H236</f>
        <v>7</v>
      </c>
      <c r="G236" s="10">
        <f>REGION!Q236</f>
        <v>6</v>
      </c>
      <c r="H236" s="10">
        <f>REGION!Z236</f>
        <v>7</v>
      </c>
      <c r="I236" s="10">
        <f>REGION!AI236</f>
        <v>6</v>
      </c>
      <c r="J236" s="10">
        <f>REGION!AR236</f>
        <v>5</v>
      </c>
      <c r="K236" s="10">
        <f>REGION!BA236</f>
        <v>5</v>
      </c>
      <c r="M236" s="10">
        <f>REGION!J236</f>
        <v>103</v>
      </c>
      <c r="N236" s="10">
        <f>REGION!S236</f>
        <v>47</v>
      </c>
      <c r="O236" s="10" t="str">
        <f>REGION!AB236</f>
        <v>к</v>
      </c>
      <c r="P236" s="10">
        <f>REGION!AK236</f>
        <v>22</v>
      </c>
      <c r="Q236" s="10">
        <f>REGION!AT236</f>
        <v>19</v>
      </c>
      <c r="R236" s="10" t="str">
        <f>REGION!BC236</f>
        <v>к</v>
      </c>
    </row>
    <row r="237" spans="1:18" x14ac:dyDescent="0.2">
      <c r="A237" s="161">
        <f t="shared" si="9"/>
        <v>2</v>
      </c>
      <c r="B237" s="135">
        <f t="shared" si="10"/>
        <v>2</v>
      </c>
      <c r="C237" s="135">
        <f t="shared" si="11"/>
        <v>2</v>
      </c>
      <c r="D237" s="2">
        <v>56.3</v>
      </c>
      <c r="E237" s="2" t="s">
        <v>481</v>
      </c>
      <c r="F237" s="10">
        <f>REGION!H237</f>
        <v>35</v>
      </c>
      <c r="G237" s="10">
        <f>REGION!Q237</f>
        <v>32</v>
      </c>
      <c r="H237" s="10">
        <f>REGION!Z237</f>
        <v>27</v>
      </c>
      <c r="I237" s="10">
        <f>REGION!AI237</f>
        <v>24</v>
      </c>
      <c r="J237" s="10">
        <f>REGION!AR237</f>
        <v>17</v>
      </c>
      <c r="K237" s="10">
        <f>REGION!BA237</f>
        <v>15</v>
      </c>
      <c r="M237" s="10">
        <f>REGION!J237</f>
        <v>121</v>
      </c>
      <c r="N237" s="10">
        <f>REGION!S237</f>
        <v>289</v>
      </c>
      <c r="O237" s="10" t="str">
        <f>REGION!AB237</f>
        <v>к</v>
      </c>
      <c r="P237" s="10">
        <f>REGION!AK237</f>
        <v>234</v>
      </c>
      <c r="Q237" s="10">
        <f>REGION!AT237</f>
        <v>224</v>
      </c>
      <c r="R237" s="10" t="str">
        <f>REGION!BC237</f>
        <v>к</v>
      </c>
    </row>
    <row r="238" spans="1:18" x14ac:dyDescent="0.2">
      <c r="A238" s="161">
        <f t="shared" si="9"/>
        <v>0</v>
      </c>
      <c r="B238" s="135">
        <f t="shared" si="10"/>
        <v>2</v>
      </c>
      <c r="C238" s="162" t="str">
        <f>IF(COUNTIF(C239:C256,2)&gt;=1,"",B238)</f>
        <v/>
      </c>
      <c r="D238" s="2" t="s">
        <v>483</v>
      </c>
      <c r="E238" s="2" t="s">
        <v>484</v>
      </c>
      <c r="F238" s="10">
        <f>REGION!H238</f>
        <v>139</v>
      </c>
      <c r="G238" s="10">
        <f>REGION!Q238</f>
        <v>143</v>
      </c>
      <c r="H238" s="10">
        <f>REGION!Z238</f>
        <v>150</v>
      </c>
      <c r="I238" s="10">
        <f>REGION!AI238</f>
        <v>154</v>
      </c>
      <c r="J238" s="10">
        <f>REGION!AR238</f>
        <v>132</v>
      </c>
      <c r="K238" s="10">
        <f>REGION!BA238</f>
        <v>146</v>
      </c>
      <c r="M238" s="10">
        <f>REGION!J238</f>
        <v>1502</v>
      </c>
      <c r="N238" s="10">
        <f>REGION!S238</f>
        <v>1393</v>
      </c>
      <c r="O238" s="10">
        <f>REGION!AB238</f>
        <v>1349</v>
      </c>
      <c r="P238" s="10">
        <f>REGION!AK238</f>
        <v>1102</v>
      </c>
      <c r="Q238" s="10">
        <f>REGION!AT238</f>
        <v>902</v>
      </c>
      <c r="R238" s="10">
        <f>REGION!BC238</f>
        <v>855</v>
      </c>
    </row>
    <row r="239" spans="1:18" x14ac:dyDescent="0.2">
      <c r="A239" s="161">
        <f t="shared" si="9"/>
        <v>0</v>
      </c>
      <c r="B239" s="135">
        <f t="shared" si="10"/>
        <v>2</v>
      </c>
      <c r="C239" s="163" t="str">
        <f>IF(COUNTIF(C240:C241,2)&gt;=1,"",B239)</f>
        <v/>
      </c>
      <c r="D239" s="2">
        <v>58</v>
      </c>
      <c r="E239" s="2" t="s">
        <v>486</v>
      </c>
      <c r="F239" s="10">
        <f>REGION!H239</f>
        <v>60</v>
      </c>
      <c r="G239" s="10">
        <f>REGION!Q239</f>
        <v>54</v>
      </c>
      <c r="H239" s="10">
        <f>REGION!Z239</f>
        <v>55</v>
      </c>
      <c r="I239" s="10">
        <f>REGION!AI239</f>
        <v>54</v>
      </c>
      <c r="J239" s="10">
        <f>REGION!AR239</f>
        <v>42</v>
      </c>
      <c r="K239" s="10">
        <f>REGION!BA239</f>
        <v>48</v>
      </c>
      <c r="M239" s="10">
        <f>REGION!J239</f>
        <v>1009</v>
      </c>
      <c r="N239" s="10">
        <f>REGION!S239</f>
        <v>917</v>
      </c>
      <c r="O239" s="10">
        <f>REGION!AB239</f>
        <v>849</v>
      </c>
      <c r="P239" s="10">
        <f>REGION!AK239</f>
        <v>589</v>
      </c>
      <c r="Q239" s="10">
        <f>REGION!AT239</f>
        <v>328</v>
      </c>
      <c r="R239" s="10">
        <f>REGION!BC239</f>
        <v>239</v>
      </c>
    </row>
    <row r="240" spans="1:18" x14ac:dyDescent="0.2">
      <c r="A240" s="161">
        <f t="shared" si="9"/>
        <v>2</v>
      </c>
      <c r="B240" s="135">
        <f t="shared" si="10"/>
        <v>2</v>
      </c>
      <c r="C240" s="135">
        <f t="shared" si="11"/>
        <v>2</v>
      </c>
      <c r="D240" s="2">
        <v>58.1</v>
      </c>
      <c r="E240" s="2" t="s">
        <v>488</v>
      </c>
      <c r="F240" s="10">
        <f>REGION!H240</f>
        <v>58</v>
      </c>
      <c r="G240" s="10">
        <f>REGION!Q240</f>
        <v>54</v>
      </c>
      <c r="H240" s="10">
        <f>REGION!Z240</f>
        <v>55</v>
      </c>
      <c r="I240" s="10">
        <f>REGION!AI240</f>
        <v>54</v>
      </c>
      <c r="J240" s="10">
        <f>REGION!AR240</f>
        <v>42</v>
      </c>
      <c r="K240" s="10">
        <f>REGION!BA240</f>
        <v>47</v>
      </c>
      <c r="M240" s="10" t="str">
        <f>REGION!J240</f>
        <v>к</v>
      </c>
      <c r="N240" s="10">
        <f>REGION!S240</f>
        <v>917</v>
      </c>
      <c r="O240" s="10">
        <f>REGION!AB240</f>
        <v>849</v>
      </c>
      <c r="P240" s="10">
        <f>REGION!AK240</f>
        <v>589</v>
      </c>
      <c r="Q240" s="10">
        <f>REGION!AT240</f>
        <v>328</v>
      </c>
      <c r="R240" s="10" t="str">
        <f>REGION!BC240</f>
        <v>к</v>
      </c>
    </row>
    <row r="241" spans="1:18" x14ac:dyDescent="0.2">
      <c r="A241" s="161">
        <f t="shared" si="9"/>
        <v>6</v>
      </c>
      <c r="B241" s="135">
        <f t="shared" si="10"/>
        <v>1</v>
      </c>
      <c r="C241" s="135">
        <f t="shared" si="11"/>
        <v>1</v>
      </c>
      <c r="D241" s="2">
        <v>58.2</v>
      </c>
      <c r="E241" s="2" t="s">
        <v>490</v>
      </c>
      <c r="F241" s="10">
        <f>REGION!H241</f>
        <v>2</v>
      </c>
      <c r="G241" s="10" t="e">
        <f>REGION!Q241</f>
        <v>#N/A</v>
      </c>
      <c r="H241" s="10" t="e">
        <f>REGION!Z241</f>
        <v>#N/A</v>
      </c>
      <c r="I241" s="10" t="e">
        <f>REGION!AI241</f>
        <v>#N/A</v>
      </c>
      <c r="J241" s="10" t="e">
        <f>REGION!AR241</f>
        <v>#N/A</v>
      </c>
      <c r="K241" s="10">
        <f>REGION!BA241</f>
        <v>1</v>
      </c>
      <c r="M241" s="10" t="str">
        <f>REGION!J241</f>
        <v>к</v>
      </c>
      <c r="N241" s="10" t="e">
        <f>REGION!S241</f>
        <v>#N/A</v>
      </c>
      <c r="O241" s="10" t="e">
        <f>REGION!AB241</f>
        <v>#N/A</v>
      </c>
      <c r="P241" s="10" t="e">
        <f>REGION!AK241</f>
        <v>#N/A</v>
      </c>
      <c r="Q241" s="10" t="e">
        <f>REGION!AT241</f>
        <v>#N/A</v>
      </c>
      <c r="R241" s="10" t="str">
        <f>REGION!BC241</f>
        <v>к</v>
      </c>
    </row>
    <row r="242" spans="1:18" x14ac:dyDescent="0.2">
      <c r="A242" s="161">
        <f t="shared" si="9"/>
        <v>0</v>
      </c>
      <c r="B242" s="135">
        <f t="shared" si="10"/>
        <v>2</v>
      </c>
      <c r="C242" s="163" t="str">
        <f>IF(COUNTIF(C243:C244,2)&gt;=1,"",B242)</f>
        <v/>
      </c>
      <c r="D242" s="2">
        <v>59</v>
      </c>
      <c r="E242" s="2" t="s">
        <v>492</v>
      </c>
      <c r="F242" s="10">
        <f>REGION!H242</f>
        <v>8</v>
      </c>
      <c r="G242" s="10">
        <f>REGION!Q242</f>
        <v>9</v>
      </c>
      <c r="H242" s="10">
        <f>REGION!Z242</f>
        <v>8</v>
      </c>
      <c r="I242" s="10">
        <f>REGION!AI242</f>
        <v>7</v>
      </c>
      <c r="J242" s="10">
        <f>REGION!AR242</f>
        <v>7</v>
      </c>
      <c r="K242" s="10">
        <f>REGION!BA242</f>
        <v>5</v>
      </c>
      <c r="M242" s="10">
        <f>REGION!J242</f>
        <v>38</v>
      </c>
      <c r="N242" s="10">
        <f>REGION!S242</f>
        <v>36</v>
      </c>
      <c r="O242" s="10">
        <f>REGION!AB242</f>
        <v>34</v>
      </c>
      <c r="P242" s="10">
        <f>REGION!AK242</f>
        <v>36</v>
      </c>
      <c r="Q242" s="10">
        <f>REGION!AT242</f>
        <v>30</v>
      </c>
      <c r="R242" s="10">
        <f>REGION!BC242</f>
        <v>27</v>
      </c>
    </row>
    <row r="243" spans="1:18" x14ac:dyDescent="0.2">
      <c r="A243" s="161">
        <f t="shared" si="9"/>
        <v>0</v>
      </c>
      <c r="B243" s="135">
        <f t="shared" si="10"/>
        <v>2</v>
      </c>
      <c r="C243" s="135">
        <f t="shared" si="11"/>
        <v>2</v>
      </c>
      <c r="D243" s="2">
        <v>59.1</v>
      </c>
      <c r="E243" s="2" t="s">
        <v>494</v>
      </c>
      <c r="F243" s="10">
        <f>REGION!H243</f>
        <v>8</v>
      </c>
      <c r="G243" s="10">
        <f>REGION!Q243</f>
        <v>9</v>
      </c>
      <c r="H243" s="10">
        <f>REGION!Z243</f>
        <v>8</v>
      </c>
      <c r="I243" s="10">
        <f>REGION!AI243</f>
        <v>7</v>
      </c>
      <c r="J243" s="10">
        <f>REGION!AR243</f>
        <v>7</v>
      </c>
      <c r="K243" s="10">
        <f>REGION!BA243</f>
        <v>5</v>
      </c>
      <c r="M243" s="10">
        <f>REGION!J243</f>
        <v>38</v>
      </c>
      <c r="N243" s="10">
        <f>REGION!S243</f>
        <v>36</v>
      </c>
      <c r="O243" s="10">
        <f>REGION!AB243</f>
        <v>34</v>
      </c>
      <c r="P243" s="10">
        <f>REGION!AK243</f>
        <v>36</v>
      </c>
      <c r="Q243" s="10">
        <f>REGION!AT243</f>
        <v>30</v>
      </c>
      <c r="R243" s="10">
        <f>REGION!BC243</f>
        <v>27</v>
      </c>
    </row>
    <row r="244" spans="1:18" x14ac:dyDescent="0.2">
      <c r="A244" s="161">
        <f t="shared" si="9"/>
        <v>6</v>
      </c>
      <c r="B244" s="135">
        <f t="shared" si="10"/>
        <v>1</v>
      </c>
      <c r="C244" s="135">
        <f t="shared" si="11"/>
        <v>1</v>
      </c>
      <c r="D244" s="2">
        <v>59.2</v>
      </c>
      <c r="E244" s="2" t="s">
        <v>496</v>
      </c>
      <c r="F244" s="10" t="e">
        <f>REGION!H244</f>
        <v>#N/A</v>
      </c>
      <c r="G244" s="10" t="e">
        <f>REGION!Q244</f>
        <v>#N/A</v>
      </c>
      <c r="H244" s="10" t="e">
        <f>REGION!Z244</f>
        <v>#N/A</v>
      </c>
      <c r="I244" s="10" t="e">
        <f>REGION!AI244</f>
        <v>#N/A</v>
      </c>
      <c r="J244" s="10" t="e">
        <f>REGION!AR244</f>
        <v>#N/A</v>
      </c>
      <c r="K244" s="10" t="e">
        <f>REGION!BA244</f>
        <v>#N/A</v>
      </c>
      <c r="M244" s="10" t="e">
        <f>REGION!J244</f>
        <v>#N/A</v>
      </c>
      <c r="N244" s="10" t="e">
        <f>REGION!S244</f>
        <v>#N/A</v>
      </c>
      <c r="O244" s="10" t="e">
        <f>REGION!AB244</f>
        <v>#N/A</v>
      </c>
      <c r="P244" s="10" t="e">
        <f>REGION!AK244</f>
        <v>#N/A</v>
      </c>
      <c r="Q244" s="10" t="e">
        <f>REGION!AT244</f>
        <v>#N/A</v>
      </c>
      <c r="R244" s="10" t="e">
        <f>REGION!BC244</f>
        <v>#N/A</v>
      </c>
    </row>
    <row r="245" spans="1:18" x14ac:dyDescent="0.2">
      <c r="A245" s="161">
        <f t="shared" si="9"/>
        <v>0</v>
      </c>
      <c r="B245" s="135">
        <f t="shared" si="10"/>
        <v>2</v>
      </c>
      <c r="C245" s="163" t="str">
        <f>IF(COUNTIF(C246:C247,2)&gt;=1,"",B245)</f>
        <v/>
      </c>
      <c r="D245" s="2">
        <v>60</v>
      </c>
      <c r="E245" s="2" t="s">
        <v>498</v>
      </c>
      <c r="F245" s="10">
        <f>REGION!H245</f>
        <v>19</v>
      </c>
      <c r="G245" s="10">
        <f>REGION!Q245</f>
        <v>20</v>
      </c>
      <c r="H245" s="10">
        <f>REGION!Z245</f>
        <v>19</v>
      </c>
      <c r="I245" s="10">
        <f>REGION!AI245</f>
        <v>20</v>
      </c>
      <c r="J245" s="10">
        <f>REGION!AR245</f>
        <v>17</v>
      </c>
      <c r="K245" s="10">
        <f>REGION!BA245</f>
        <v>17</v>
      </c>
      <c r="M245" s="10">
        <f>REGION!J245</f>
        <v>146</v>
      </c>
      <c r="N245" s="10">
        <f>REGION!S245</f>
        <v>166</v>
      </c>
      <c r="O245" s="10">
        <f>REGION!AB245</f>
        <v>141</v>
      </c>
      <c r="P245" s="10">
        <f>REGION!AK245</f>
        <v>114</v>
      </c>
      <c r="Q245" s="10">
        <f>REGION!AT245</f>
        <v>118</v>
      </c>
      <c r="R245" s="10">
        <f>REGION!BC245</f>
        <v>115</v>
      </c>
    </row>
    <row r="246" spans="1:18" x14ac:dyDescent="0.2">
      <c r="A246" s="161">
        <f t="shared" si="9"/>
        <v>2</v>
      </c>
      <c r="B246" s="135">
        <f t="shared" si="10"/>
        <v>2</v>
      </c>
      <c r="C246" s="135">
        <f t="shared" si="11"/>
        <v>2</v>
      </c>
      <c r="D246" s="2">
        <v>60.1</v>
      </c>
      <c r="E246" s="2" t="s">
        <v>500</v>
      </c>
      <c r="F246" s="10">
        <f>REGION!H246</f>
        <v>13</v>
      </c>
      <c r="G246" s="10">
        <f>REGION!Q246</f>
        <v>12</v>
      </c>
      <c r="H246" s="10">
        <f>REGION!Z246</f>
        <v>12</v>
      </c>
      <c r="I246" s="10">
        <f>REGION!AI246</f>
        <v>13</v>
      </c>
      <c r="J246" s="10">
        <f>REGION!AR246</f>
        <v>10</v>
      </c>
      <c r="K246" s="10">
        <f>REGION!BA246</f>
        <v>10</v>
      </c>
      <c r="M246" s="10">
        <f>REGION!J246</f>
        <v>50</v>
      </c>
      <c r="N246" s="10">
        <f>REGION!S246</f>
        <v>38</v>
      </c>
      <c r="O246" s="10" t="str">
        <f>REGION!AB246</f>
        <v>к</v>
      </c>
      <c r="P246" s="10">
        <f>REGION!AK246</f>
        <v>21</v>
      </c>
      <c r="Q246" s="10">
        <f>REGION!AT246</f>
        <v>30</v>
      </c>
      <c r="R246" s="10" t="str">
        <f>REGION!BC246</f>
        <v>к</v>
      </c>
    </row>
    <row r="247" spans="1:18" x14ac:dyDescent="0.2">
      <c r="A247" s="161">
        <f t="shared" si="9"/>
        <v>2</v>
      </c>
      <c r="B247" s="135">
        <f t="shared" si="10"/>
        <v>2</v>
      </c>
      <c r="C247" s="135">
        <f t="shared" si="11"/>
        <v>2</v>
      </c>
      <c r="D247" s="2">
        <v>60.2</v>
      </c>
      <c r="E247" s="2" t="s">
        <v>502</v>
      </c>
      <c r="F247" s="10">
        <f>REGION!H247</f>
        <v>6</v>
      </c>
      <c r="G247" s="10">
        <f>REGION!Q247</f>
        <v>8</v>
      </c>
      <c r="H247" s="10">
        <f>REGION!Z247</f>
        <v>7</v>
      </c>
      <c r="I247" s="10">
        <f>REGION!AI247</f>
        <v>7</v>
      </c>
      <c r="J247" s="10">
        <f>REGION!AR247</f>
        <v>7</v>
      </c>
      <c r="K247" s="10">
        <f>REGION!BA247</f>
        <v>7</v>
      </c>
      <c r="M247" s="10">
        <f>REGION!J247</f>
        <v>96</v>
      </c>
      <c r="N247" s="10">
        <f>REGION!S247</f>
        <v>128</v>
      </c>
      <c r="O247" s="10" t="str">
        <f>REGION!AB247</f>
        <v>к</v>
      </c>
      <c r="P247" s="10">
        <f>REGION!AK247</f>
        <v>93</v>
      </c>
      <c r="Q247" s="10">
        <f>REGION!AT247</f>
        <v>88</v>
      </c>
      <c r="R247" s="10" t="str">
        <f>REGION!BC247</f>
        <v>к</v>
      </c>
    </row>
    <row r="248" spans="1:18" x14ac:dyDescent="0.2">
      <c r="A248" s="161">
        <f t="shared" si="9"/>
        <v>0</v>
      </c>
      <c r="B248" s="135">
        <f t="shared" si="10"/>
        <v>2</v>
      </c>
      <c r="C248" s="163" t="str">
        <f>IF(COUNTIF(C249:C252,2)&gt;=1,"",B248)</f>
        <v/>
      </c>
      <c r="D248" s="2">
        <v>61</v>
      </c>
      <c r="E248" s="2" t="s">
        <v>504</v>
      </c>
      <c r="F248" s="10">
        <f>REGION!H248</f>
        <v>19</v>
      </c>
      <c r="G248" s="10">
        <f>REGION!Q248</f>
        <v>22</v>
      </c>
      <c r="H248" s="10">
        <f>REGION!Z248</f>
        <v>26</v>
      </c>
      <c r="I248" s="10">
        <f>REGION!AI248</f>
        <v>23</v>
      </c>
      <c r="J248" s="10">
        <f>REGION!AR248</f>
        <v>21</v>
      </c>
      <c r="K248" s="10">
        <f>REGION!BA248</f>
        <v>28</v>
      </c>
      <c r="M248" s="10">
        <f>REGION!J248</f>
        <v>146</v>
      </c>
      <c r="N248" s="10">
        <f>REGION!S248</f>
        <v>127</v>
      </c>
      <c r="O248" s="10">
        <f>REGION!AB248</f>
        <v>141</v>
      </c>
      <c r="P248" s="10">
        <f>REGION!AK248</f>
        <v>188</v>
      </c>
      <c r="Q248" s="10">
        <f>REGION!AT248</f>
        <v>166</v>
      </c>
      <c r="R248" s="10">
        <f>REGION!BC248</f>
        <v>207</v>
      </c>
    </row>
    <row r="249" spans="1:18" x14ac:dyDescent="0.2">
      <c r="A249" s="161">
        <f t="shared" si="9"/>
        <v>0</v>
      </c>
      <c r="B249" s="135">
        <f t="shared" si="10"/>
        <v>2</v>
      </c>
      <c r="C249" s="135">
        <f t="shared" si="11"/>
        <v>2</v>
      </c>
      <c r="D249" s="2">
        <v>61.1</v>
      </c>
      <c r="E249" s="2" t="s">
        <v>506</v>
      </c>
      <c r="F249" s="10">
        <f>REGION!H249</f>
        <v>7</v>
      </c>
      <c r="G249" s="10">
        <f>REGION!Q249</f>
        <v>13</v>
      </c>
      <c r="H249" s="10">
        <f>REGION!Z249</f>
        <v>17</v>
      </c>
      <c r="I249" s="10">
        <f>REGION!AI249</f>
        <v>15</v>
      </c>
      <c r="J249" s="10">
        <f>REGION!AR249</f>
        <v>15</v>
      </c>
      <c r="K249" s="10">
        <f>REGION!BA249</f>
        <v>21</v>
      </c>
      <c r="M249" s="10">
        <f>REGION!J249</f>
        <v>111</v>
      </c>
      <c r="N249" s="10">
        <f>REGION!S249</f>
        <v>109</v>
      </c>
      <c r="O249" s="10">
        <f>REGION!AB249</f>
        <v>110</v>
      </c>
      <c r="P249" s="10">
        <f>REGION!AK249</f>
        <v>170</v>
      </c>
      <c r="Q249" s="10">
        <f>REGION!AT249</f>
        <v>147</v>
      </c>
      <c r="R249" s="10">
        <f>REGION!BC249</f>
        <v>191</v>
      </c>
    </row>
    <row r="250" spans="1:18" x14ac:dyDescent="0.2">
      <c r="A250" s="161">
        <f t="shared" si="9"/>
        <v>4</v>
      </c>
      <c r="B250" s="135">
        <f t="shared" si="10"/>
        <v>1</v>
      </c>
      <c r="C250" s="135">
        <f t="shared" si="11"/>
        <v>1</v>
      </c>
      <c r="D250" s="2">
        <v>61.2</v>
      </c>
      <c r="E250" s="2" t="s">
        <v>508</v>
      </c>
      <c r="F250" s="10">
        <f>REGION!H250</f>
        <v>4</v>
      </c>
      <c r="G250" s="10">
        <f>REGION!Q250</f>
        <v>4</v>
      </c>
      <c r="H250" s="10">
        <f>REGION!Z250</f>
        <v>4</v>
      </c>
      <c r="I250" s="10">
        <f>REGION!AI250</f>
        <v>3</v>
      </c>
      <c r="J250" s="10">
        <f>REGION!AR250</f>
        <v>3</v>
      </c>
      <c r="K250" s="10">
        <f>REGION!BA250</f>
        <v>2</v>
      </c>
      <c r="M250" s="10" t="str">
        <f>REGION!J250</f>
        <v>к</v>
      </c>
      <c r="N250" s="10">
        <f>REGION!S250</f>
        <v>14</v>
      </c>
      <c r="O250" s="10" t="str">
        <f>REGION!AB250</f>
        <v>к</v>
      </c>
      <c r="P250" s="10" t="str">
        <f>REGION!AK250</f>
        <v>к</v>
      </c>
      <c r="Q250" s="10">
        <f>REGION!AT250</f>
        <v>10</v>
      </c>
      <c r="R250" s="10" t="str">
        <f>REGION!BC250</f>
        <v>к</v>
      </c>
    </row>
    <row r="251" spans="1:18" x14ac:dyDescent="0.2">
      <c r="A251" s="161">
        <f t="shared" si="9"/>
        <v>6</v>
      </c>
      <c r="B251" s="135">
        <f t="shared" si="10"/>
        <v>1</v>
      </c>
      <c r="C251" s="135">
        <f t="shared" si="11"/>
        <v>1</v>
      </c>
      <c r="D251" s="2">
        <v>61.3</v>
      </c>
      <c r="E251" s="2" t="s">
        <v>510</v>
      </c>
      <c r="F251" s="10">
        <f>REGION!H251</f>
        <v>2</v>
      </c>
      <c r="G251" s="10">
        <f>REGION!Q251</f>
        <v>1</v>
      </c>
      <c r="H251" s="10">
        <f>REGION!Z251</f>
        <v>1</v>
      </c>
      <c r="I251" s="10">
        <f>REGION!AI251</f>
        <v>1</v>
      </c>
      <c r="J251" s="10">
        <f>REGION!AR251</f>
        <v>1</v>
      </c>
      <c r="K251" s="10">
        <f>REGION!BA251</f>
        <v>1</v>
      </c>
      <c r="M251" s="10" t="str">
        <f>REGION!J251</f>
        <v>к</v>
      </c>
      <c r="N251" s="10" t="str">
        <f>REGION!S251</f>
        <v>к</v>
      </c>
      <c r="O251" s="10" t="str">
        <f>REGION!AB251</f>
        <v>к</v>
      </c>
      <c r="P251" s="10" t="str">
        <f>REGION!AK251</f>
        <v>к</v>
      </c>
      <c r="Q251" s="10" t="str">
        <f>REGION!AT251</f>
        <v>к</v>
      </c>
      <c r="R251" s="10" t="str">
        <f>REGION!BC251</f>
        <v>к</v>
      </c>
    </row>
    <row r="252" spans="1:18" x14ac:dyDescent="0.2">
      <c r="A252" s="161">
        <f t="shared" si="9"/>
        <v>3</v>
      </c>
      <c r="B252" s="135">
        <f t="shared" si="10"/>
        <v>2</v>
      </c>
      <c r="C252" s="135">
        <f t="shared" si="11"/>
        <v>2</v>
      </c>
      <c r="D252" s="2">
        <v>61.9</v>
      </c>
      <c r="E252" s="2" t="s">
        <v>512</v>
      </c>
      <c r="F252" s="10">
        <f>REGION!H252</f>
        <v>6</v>
      </c>
      <c r="G252" s="10">
        <f>REGION!Q252</f>
        <v>4</v>
      </c>
      <c r="H252" s="10">
        <f>REGION!Z252</f>
        <v>4</v>
      </c>
      <c r="I252" s="10">
        <f>REGION!AI252</f>
        <v>4</v>
      </c>
      <c r="J252" s="10">
        <f>REGION!AR252</f>
        <v>2</v>
      </c>
      <c r="K252" s="10">
        <f>REGION!BA252</f>
        <v>4</v>
      </c>
      <c r="M252" s="10">
        <f>REGION!J252</f>
        <v>13</v>
      </c>
      <c r="N252" s="10" t="str">
        <f>REGION!S252</f>
        <v>к</v>
      </c>
      <c r="O252" s="10">
        <f>REGION!AB252</f>
        <v>19</v>
      </c>
      <c r="P252" s="10">
        <f>REGION!AK252</f>
        <v>6</v>
      </c>
      <c r="Q252" s="10" t="str">
        <f>REGION!AT252</f>
        <v>к</v>
      </c>
      <c r="R252" s="10" t="str">
        <f>REGION!BC252</f>
        <v>к</v>
      </c>
    </row>
    <row r="253" spans="1:18" x14ac:dyDescent="0.2">
      <c r="A253" s="161">
        <f t="shared" si="9"/>
        <v>0</v>
      </c>
      <c r="B253" s="135">
        <f t="shared" si="10"/>
        <v>2</v>
      </c>
      <c r="C253" s="135">
        <f t="shared" si="11"/>
        <v>2</v>
      </c>
      <c r="D253" s="2">
        <v>62</v>
      </c>
      <c r="E253" s="2" t="s">
        <v>514</v>
      </c>
      <c r="F253" s="10">
        <f>REGION!H253</f>
        <v>24</v>
      </c>
      <c r="G253" s="10">
        <f>REGION!Q253</f>
        <v>28</v>
      </c>
      <c r="H253" s="10">
        <f>REGION!Z253</f>
        <v>29</v>
      </c>
      <c r="I253" s="10">
        <f>REGION!AI253</f>
        <v>32</v>
      </c>
      <c r="J253" s="10">
        <f>REGION!AR253</f>
        <v>27</v>
      </c>
      <c r="K253" s="10">
        <f>REGION!BA253</f>
        <v>28</v>
      </c>
      <c r="M253" s="10">
        <f>REGION!J253</f>
        <v>138</v>
      </c>
      <c r="N253" s="10">
        <f>REGION!S253</f>
        <v>114</v>
      </c>
      <c r="O253" s="10">
        <f>REGION!AB253</f>
        <v>142</v>
      </c>
      <c r="P253" s="10">
        <f>REGION!AK253</f>
        <v>136</v>
      </c>
      <c r="Q253" s="10">
        <f>REGION!AT253</f>
        <v>202</v>
      </c>
      <c r="R253" s="10">
        <f>REGION!BC253</f>
        <v>182</v>
      </c>
    </row>
    <row r="254" spans="1:18" x14ac:dyDescent="0.2">
      <c r="A254" s="161">
        <f t="shared" si="9"/>
        <v>0</v>
      </c>
      <c r="B254" s="135">
        <f t="shared" si="10"/>
        <v>2</v>
      </c>
      <c r="C254" s="163" t="str">
        <f>IF(COUNTIF(C255:C256,2)&gt;=1,"",B254)</f>
        <v/>
      </c>
      <c r="D254" s="2">
        <v>63</v>
      </c>
      <c r="E254" s="2" t="s">
        <v>516</v>
      </c>
      <c r="F254" s="10">
        <f>REGION!H254</f>
        <v>9</v>
      </c>
      <c r="G254" s="10">
        <f>REGION!Q254</f>
        <v>10</v>
      </c>
      <c r="H254" s="10">
        <f>REGION!Z254</f>
        <v>13</v>
      </c>
      <c r="I254" s="10">
        <f>REGION!AI254</f>
        <v>18</v>
      </c>
      <c r="J254" s="10">
        <f>REGION!AR254</f>
        <v>18</v>
      </c>
      <c r="K254" s="10">
        <f>REGION!BA254</f>
        <v>20</v>
      </c>
      <c r="M254" s="10">
        <f>REGION!J254</f>
        <v>25</v>
      </c>
      <c r="N254" s="10">
        <f>REGION!S254</f>
        <v>33</v>
      </c>
      <c r="O254" s="10">
        <f>REGION!AB254</f>
        <v>42</v>
      </c>
      <c r="P254" s="10">
        <f>REGION!AK254</f>
        <v>39</v>
      </c>
      <c r="Q254" s="10">
        <f>REGION!AT254</f>
        <v>58</v>
      </c>
      <c r="R254" s="10">
        <f>REGION!BC254</f>
        <v>85</v>
      </c>
    </row>
    <row r="255" spans="1:18" x14ac:dyDescent="0.2">
      <c r="A255" s="161">
        <f t="shared" si="9"/>
        <v>2</v>
      </c>
      <c r="B255" s="135">
        <f t="shared" si="10"/>
        <v>2</v>
      </c>
      <c r="C255" s="135">
        <f t="shared" si="11"/>
        <v>2</v>
      </c>
      <c r="D255" s="2">
        <v>63.1</v>
      </c>
      <c r="E255" s="2" t="s">
        <v>518</v>
      </c>
      <c r="F255" s="10">
        <f>REGION!H255</f>
        <v>6</v>
      </c>
      <c r="G255" s="10">
        <f>REGION!Q255</f>
        <v>7</v>
      </c>
      <c r="H255" s="10">
        <f>REGION!Z255</f>
        <v>8</v>
      </c>
      <c r="I255" s="10">
        <f>REGION!AI255</f>
        <v>10</v>
      </c>
      <c r="J255" s="10">
        <f>REGION!AR255</f>
        <v>11</v>
      </c>
      <c r="K255" s="10">
        <f>REGION!BA255</f>
        <v>11</v>
      </c>
      <c r="M255" s="10" t="str">
        <f>REGION!J255</f>
        <v>к</v>
      </c>
      <c r="N255" s="10">
        <f>REGION!S255</f>
        <v>30</v>
      </c>
      <c r="O255" s="10">
        <f>REGION!AB255</f>
        <v>39</v>
      </c>
      <c r="P255" s="10">
        <f>REGION!AK255</f>
        <v>34</v>
      </c>
      <c r="Q255" s="10">
        <f>REGION!AT255</f>
        <v>45</v>
      </c>
      <c r="R255" s="10" t="str">
        <f>REGION!BC255</f>
        <v>к</v>
      </c>
    </row>
    <row r="256" spans="1:18" x14ac:dyDescent="0.2">
      <c r="A256" s="161">
        <f t="shared" si="9"/>
        <v>2</v>
      </c>
      <c r="B256" s="135">
        <f t="shared" si="10"/>
        <v>2</v>
      </c>
      <c r="C256" s="135">
        <f t="shared" si="11"/>
        <v>2</v>
      </c>
      <c r="D256" s="2">
        <v>63.9</v>
      </c>
      <c r="E256" s="2" t="s">
        <v>520</v>
      </c>
      <c r="F256" s="10">
        <f>REGION!H256</f>
        <v>3</v>
      </c>
      <c r="G256" s="10">
        <f>REGION!Q256</f>
        <v>3</v>
      </c>
      <c r="H256" s="10">
        <f>REGION!Z256</f>
        <v>5</v>
      </c>
      <c r="I256" s="10">
        <f>REGION!AI256</f>
        <v>8</v>
      </c>
      <c r="J256" s="10">
        <f>REGION!AR256</f>
        <v>7</v>
      </c>
      <c r="K256" s="10">
        <f>REGION!BA256</f>
        <v>9</v>
      </c>
      <c r="M256" s="10" t="str">
        <f>REGION!J256</f>
        <v>к</v>
      </c>
      <c r="N256" s="10">
        <f>REGION!S256</f>
        <v>3</v>
      </c>
      <c r="O256" s="10">
        <f>REGION!AB256</f>
        <v>3</v>
      </c>
      <c r="P256" s="10">
        <f>REGION!AK256</f>
        <v>5</v>
      </c>
      <c r="Q256" s="10">
        <f>REGION!AT256</f>
        <v>13</v>
      </c>
      <c r="R256" s="10" t="str">
        <f>REGION!BC256</f>
        <v>к</v>
      </c>
    </row>
    <row r="257" spans="1:18" x14ac:dyDescent="0.2">
      <c r="A257" s="161">
        <f t="shared" si="9"/>
        <v>0</v>
      </c>
      <c r="B257" s="135">
        <f t="shared" si="10"/>
        <v>2</v>
      </c>
      <c r="C257" s="162" t="str">
        <f>IF(COUNTIF(C258:C270,2)&gt;=1,"",B257)</f>
        <v/>
      </c>
      <c r="D257" s="2" t="s">
        <v>522</v>
      </c>
      <c r="E257" s="2" t="s">
        <v>523</v>
      </c>
      <c r="F257" s="10">
        <f>REGION!H257</f>
        <v>37</v>
      </c>
      <c r="G257" s="10">
        <f>REGION!Q257</f>
        <v>39</v>
      </c>
      <c r="H257" s="10">
        <f>REGION!Z257</f>
        <v>40</v>
      </c>
      <c r="I257" s="10">
        <f>REGION!AI257</f>
        <v>39</v>
      </c>
      <c r="J257" s="10">
        <f>REGION!AR257</f>
        <v>33</v>
      </c>
      <c r="K257" s="10">
        <f>REGION!BA257</f>
        <v>35</v>
      </c>
      <c r="M257" s="10">
        <f>REGION!J257</f>
        <v>203</v>
      </c>
      <c r="N257" s="10">
        <f>REGION!S257</f>
        <v>210</v>
      </c>
      <c r="O257" s="10">
        <f>REGION!AB257</f>
        <v>175</v>
      </c>
      <c r="P257" s="10">
        <f>REGION!AK257</f>
        <v>211</v>
      </c>
      <c r="Q257" s="10">
        <f>REGION!AT257</f>
        <v>176</v>
      </c>
      <c r="R257" s="10">
        <f>REGION!BC257</f>
        <v>192</v>
      </c>
    </row>
    <row r="258" spans="1:18" x14ac:dyDescent="0.2">
      <c r="A258" s="161">
        <f t="shared" si="9"/>
        <v>1</v>
      </c>
      <c r="B258" s="135">
        <f t="shared" si="10"/>
        <v>2</v>
      </c>
      <c r="C258" s="163" t="str">
        <f>IF(COUNTIF(C259:C262,2)&gt;=1,"",B258)</f>
        <v/>
      </c>
      <c r="D258" s="2">
        <v>64</v>
      </c>
      <c r="E258" s="2" t="s">
        <v>525</v>
      </c>
      <c r="F258" s="10">
        <f>REGION!H258</f>
        <v>29</v>
      </c>
      <c r="G258" s="10">
        <f>REGION!Q258</f>
        <v>28</v>
      </c>
      <c r="H258" s="10">
        <f>REGION!Z258</f>
        <v>30</v>
      </c>
      <c r="I258" s="10">
        <f>REGION!AI258</f>
        <v>28</v>
      </c>
      <c r="J258" s="10">
        <f>REGION!AR258</f>
        <v>26</v>
      </c>
      <c r="K258" s="10">
        <f>REGION!BA258</f>
        <v>27</v>
      </c>
      <c r="M258" s="10" t="str">
        <f>REGION!J258</f>
        <v>к</v>
      </c>
      <c r="N258" s="10">
        <f>REGION!S258</f>
        <v>197</v>
      </c>
      <c r="O258" s="10">
        <f>REGION!AB258</f>
        <v>163</v>
      </c>
      <c r="P258" s="10">
        <f>REGION!AK258</f>
        <v>191</v>
      </c>
      <c r="Q258" s="10">
        <f>REGION!AT258</f>
        <v>156</v>
      </c>
      <c r="R258" s="10">
        <f>REGION!BC258</f>
        <v>157</v>
      </c>
    </row>
    <row r="259" spans="1:18" x14ac:dyDescent="0.2">
      <c r="A259" s="161">
        <f t="shared" si="9"/>
        <v>4</v>
      </c>
      <c r="B259" s="135">
        <f t="shared" si="10"/>
        <v>1</v>
      </c>
      <c r="C259" s="135">
        <f t="shared" si="11"/>
        <v>1</v>
      </c>
      <c r="D259" s="2">
        <v>64.099999999999994</v>
      </c>
      <c r="E259" s="2" t="s">
        <v>527</v>
      </c>
      <c r="F259" s="10">
        <f>REGION!H259</f>
        <v>3</v>
      </c>
      <c r="G259" s="10">
        <f>REGION!Q259</f>
        <v>3</v>
      </c>
      <c r="H259" s="10">
        <f>REGION!Z259</f>
        <v>3</v>
      </c>
      <c r="I259" s="10">
        <f>REGION!AI259</f>
        <v>2</v>
      </c>
      <c r="J259" s="10">
        <f>REGION!AR259</f>
        <v>1</v>
      </c>
      <c r="K259" s="10">
        <f>REGION!BA259</f>
        <v>1</v>
      </c>
      <c r="M259" s="10" t="str">
        <f>REGION!J259</f>
        <v>к</v>
      </c>
      <c r="N259" s="10">
        <f>REGION!S259</f>
        <v>17</v>
      </c>
      <c r="O259" s="10">
        <f>REGION!AB259</f>
        <v>14</v>
      </c>
      <c r="P259" s="10" t="str">
        <f>REGION!AK259</f>
        <v>к</v>
      </c>
      <c r="Q259" s="10" t="str">
        <f>REGION!AT259</f>
        <v>к</v>
      </c>
      <c r="R259" s="10" t="str">
        <f>REGION!BC259</f>
        <v>к</v>
      </c>
    </row>
    <row r="260" spans="1:18" x14ac:dyDescent="0.2">
      <c r="A260" s="161">
        <f t="shared" si="9"/>
        <v>6</v>
      </c>
      <c r="B260" s="135">
        <f t="shared" si="10"/>
        <v>1</v>
      </c>
      <c r="C260" s="135">
        <f t="shared" si="11"/>
        <v>1</v>
      </c>
      <c r="D260" s="2">
        <v>64.2</v>
      </c>
      <c r="E260" s="2" t="s">
        <v>529</v>
      </c>
      <c r="F260" s="10" t="e">
        <f>REGION!H260</f>
        <v>#N/A</v>
      </c>
      <c r="G260" s="10" t="e">
        <f>REGION!Q260</f>
        <v>#N/A</v>
      </c>
      <c r="H260" s="10" t="e">
        <f>REGION!Z260</f>
        <v>#N/A</v>
      </c>
      <c r="I260" s="10" t="e">
        <f>REGION!AI260</f>
        <v>#N/A</v>
      </c>
      <c r="J260" s="10" t="e">
        <f>REGION!AR260</f>
        <v>#N/A</v>
      </c>
      <c r="K260" s="10" t="e">
        <f>REGION!BA260</f>
        <v>#N/A</v>
      </c>
      <c r="M260" s="10" t="e">
        <f>REGION!J260</f>
        <v>#N/A</v>
      </c>
      <c r="N260" s="10" t="e">
        <f>REGION!S260</f>
        <v>#N/A</v>
      </c>
      <c r="O260" s="10" t="e">
        <f>REGION!AB260</f>
        <v>#N/A</v>
      </c>
      <c r="P260" s="10" t="e">
        <f>REGION!AK260</f>
        <v>#N/A</v>
      </c>
      <c r="Q260" s="10" t="e">
        <f>REGION!AT260</f>
        <v>#N/A</v>
      </c>
      <c r="R260" s="10" t="e">
        <f>REGION!BC260</f>
        <v>#N/A</v>
      </c>
    </row>
    <row r="261" spans="1:18" x14ac:dyDescent="0.2">
      <c r="A261" s="161">
        <f t="shared" si="9"/>
        <v>6</v>
      </c>
      <c r="B261" s="135">
        <f t="shared" si="10"/>
        <v>1</v>
      </c>
      <c r="C261" s="135">
        <f t="shared" si="11"/>
        <v>1</v>
      </c>
      <c r="D261" s="2">
        <v>64.3</v>
      </c>
      <c r="E261" s="2" t="s">
        <v>531</v>
      </c>
      <c r="F261" s="10">
        <f>REGION!H261</f>
        <v>1</v>
      </c>
      <c r="G261" s="10" t="e">
        <f>REGION!Q261</f>
        <v>#N/A</v>
      </c>
      <c r="H261" s="10" t="e">
        <f>REGION!Z261</f>
        <v>#N/A</v>
      </c>
      <c r="I261" s="10" t="e">
        <f>REGION!AI261</f>
        <v>#N/A</v>
      </c>
      <c r="J261" s="10" t="e">
        <f>REGION!AR261</f>
        <v>#N/A</v>
      </c>
      <c r="K261" s="10" t="e">
        <f>REGION!BA261</f>
        <v>#N/A</v>
      </c>
      <c r="M261" s="10" t="str">
        <f>REGION!J261</f>
        <v>к</v>
      </c>
      <c r="N261" s="10" t="e">
        <f>REGION!S261</f>
        <v>#N/A</v>
      </c>
      <c r="O261" s="10" t="e">
        <f>REGION!AB261</f>
        <v>#N/A</v>
      </c>
      <c r="P261" s="10" t="e">
        <f>REGION!AK261</f>
        <v>#N/A</v>
      </c>
      <c r="Q261" s="10" t="e">
        <f>REGION!AT261</f>
        <v>#N/A</v>
      </c>
      <c r="R261" s="10" t="e">
        <f>REGION!BC261</f>
        <v>#N/A</v>
      </c>
    </row>
    <row r="262" spans="1:18" x14ac:dyDescent="0.2">
      <c r="A262" s="161">
        <f t="shared" ref="A262:A325" si="12">COUNTIF(M262:R262,"&lt;"&amp;1)+COUNTIF(M262:R262,"к")+COUNTIF(M262:R262,"#n/a")</f>
        <v>3</v>
      </c>
      <c r="B262" s="135">
        <f t="shared" si="10"/>
        <v>2</v>
      </c>
      <c r="C262" s="135">
        <f t="shared" si="11"/>
        <v>2</v>
      </c>
      <c r="D262" s="2">
        <v>64.900000000000006</v>
      </c>
      <c r="E262" s="2" t="s">
        <v>533</v>
      </c>
      <c r="F262" s="10">
        <f>REGION!H262</f>
        <v>25</v>
      </c>
      <c r="G262" s="10">
        <f>REGION!Q262</f>
        <v>25</v>
      </c>
      <c r="H262" s="10">
        <f>REGION!Z262</f>
        <v>27</v>
      </c>
      <c r="I262" s="10">
        <f>REGION!AI262</f>
        <v>26</v>
      </c>
      <c r="J262" s="10">
        <f>REGION!AR262</f>
        <v>25</v>
      </c>
      <c r="K262" s="10">
        <f>REGION!BA262</f>
        <v>26</v>
      </c>
      <c r="M262" s="10">
        <f>REGION!J262</f>
        <v>174</v>
      </c>
      <c r="N262" s="10">
        <f>REGION!S262</f>
        <v>180</v>
      </c>
      <c r="O262" s="10">
        <f>REGION!AB262</f>
        <v>149</v>
      </c>
      <c r="P262" s="10" t="str">
        <f>REGION!AK262</f>
        <v>к</v>
      </c>
      <c r="Q262" s="10" t="str">
        <f>REGION!AT262</f>
        <v>к</v>
      </c>
      <c r="R262" s="10" t="str">
        <f>REGION!BC262</f>
        <v>к</v>
      </c>
    </row>
    <row r="263" spans="1:18" x14ac:dyDescent="0.2">
      <c r="A263" s="161">
        <f t="shared" si="12"/>
        <v>6</v>
      </c>
      <c r="B263" s="135">
        <f t="shared" ref="B263:B326" si="13">IF(A263&lt;=3,2,1)</f>
        <v>1</v>
      </c>
      <c r="C263" s="163">
        <f>IF(COUNTIF(C264:C266,2)&gt;=1,"",B263)</f>
        <v>1</v>
      </c>
      <c r="D263" s="2">
        <v>65</v>
      </c>
      <c r="E263" s="2" t="s">
        <v>535</v>
      </c>
      <c r="F263" s="10" t="e">
        <f>REGION!H263</f>
        <v>#N/A</v>
      </c>
      <c r="G263" s="10" t="e">
        <f>REGION!Q263</f>
        <v>#N/A</v>
      </c>
      <c r="H263" s="10" t="e">
        <f>REGION!Z263</f>
        <v>#N/A</v>
      </c>
      <c r="I263" s="10" t="e">
        <f>REGION!AI263</f>
        <v>#N/A</v>
      </c>
      <c r="J263" s="10" t="e">
        <f>REGION!AR263</f>
        <v>#N/A</v>
      </c>
      <c r="K263" s="10" t="e">
        <f>REGION!BA263</f>
        <v>#N/A</v>
      </c>
      <c r="M263" s="10" t="e">
        <f>REGION!J263</f>
        <v>#N/A</v>
      </c>
      <c r="N263" s="10" t="e">
        <f>REGION!S263</f>
        <v>#N/A</v>
      </c>
      <c r="O263" s="10" t="e">
        <f>REGION!AB263</f>
        <v>#N/A</v>
      </c>
      <c r="P263" s="10" t="e">
        <f>REGION!AK263</f>
        <v>#N/A</v>
      </c>
      <c r="Q263" s="10" t="e">
        <f>REGION!AT263</f>
        <v>#N/A</v>
      </c>
      <c r="R263" s="10" t="e">
        <f>REGION!BC263</f>
        <v>#N/A</v>
      </c>
    </row>
    <row r="264" spans="1:18" x14ac:dyDescent="0.2">
      <c r="A264" s="161">
        <f t="shared" si="12"/>
        <v>6</v>
      </c>
      <c r="B264" s="135">
        <f t="shared" si="13"/>
        <v>1</v>
      </c>
      <c r="C264" s="135">
        <f t="shared" si="11"/>
        <v>1</v>
      </c>
      <c r="D264" s="2">
        <v>65.099999999999994</v>
      </c>
      <c r="E264" s="2" t="s">
        <v>537</v>
      </c>
      <c r="F264" s="10" t="e">
        <f>REGION!H264</f>
        <v>#N/A</v>
      </c>
      <c r="G264" s="10" t="e">
        <f>REGION!Q264</f>
        <v>#N/A</v>
      </c>
      <c r="H264" s="10" t="e">
        <f>REGION!Z264</f>
        <v>#N/A</v>
      </c>
      <c r="I264" s="10" t="e">
        <f>REGION!AI264</f>
        <v>#N/A</v>
      </c>
      <c r="J264" s="10" t="e">
        <f>REGION!AR264</f>
        <v>#N/A</v>
      </c>
      <c r="K264" s="10" t="e">
        <f>REGION!BA264</f>
        <v>#N/A</v>
      </c>
      <c r="M264" s="10" t="e">
        <f>REGION!J264</f>
        <v>#N/A</v>
      </c>
      <c r="N264" s="10" t="e">
        <f>REGION!S264</f>
        <v>#N/A</v>
      </c>
      <c r="O264" s="10" t="e">
        <f>REGION!AB264</f>
        <v>#N/A</v>
      </c>
      <c r="P264" s="10" t="e">
        <f>REGION!AK264</f>
        <v>#N/A</v>
      </c>
      <c r="Q264" s="10" t="e">
        <f>REGION!AT264</f>
        <v>#N/A</v>
      </c>
      <c r="R264" s="10" t="e">
        <f>REGION!BC264</f>
        <v>#N/A</v>
      </c>
    </row>
    <row r="265" spans="1:18" x14ac:dyDescent="0.2">
      <c r="A265" s="161">
        <f t="shared" si="12"/>
        <v>6</v>
      </c>
      <c r="B265" s="135">
        <f t="shared" si="13"/>
        <v>1</v>
      </c>
      <c r="C265" s="135">
        <f t="shared" si="11"/>
        <v>1</v>
      </c>
      <c r="D265" s="2">
        <v>65.2</v>
      </c>
      <c r="E265" s="2" t="s">
        <v>539</v>
      </c>
      <c r="F265" s="10" t="e">
        <f>REGION!H265</f>
        <v>#N/A</v>
      </c>
      <c r="G265" s="10" t="e">
        <f>REGION!Q265</f>
        <v>#N/A</v>
      </c>
      <c r="H265" s="10" t="e">
        <f>REGION!Z265</f>
        <v>#N/A</v>
      </c>
      <c r="I265" s="10" t="e">
        <f>REGION!AI265</f>
        <v>#N/A</v>
      </c>
      <c r="J265" s="10" t="e">
        <f>REGION!AR265</f>
        <v>#N/A</v>
      </c>
      <c r="K265" s="10" t="e">
        <f>REGION!BA265</f>
        <v>#N/A</v>
      </c>
      <c r="M265" s="10" t="e">
        <f>REGION!J265</f>
        <v>#N/A</v>
      </c>
      <c r="N265" s="10" t="e">
        <f>REGION!S265</f>
        <v>#N/A</v>
      </c>
      <c r="O265" s="10" t="e">
        <f>REGION!AB265</f>
        <v>#N/A</v>
      </c>
      <c r="P265" s="10" t="e">
        <f>REGION!AK265</f>
        <v>#N/A</v>
      </c>
      <c r="Q265" s="10" t="e">
        <f>REGION!AT265</f>
        <v>#N/A</v>
      </c>
      <c r="R265" s="10" t="e">
        <f>REGION!BC265</f>
        <v>#N/A</v>
      </c>
    </row>
    <row r="266" spans="1:18" x14ac:dyDescent="0.2">
      <c r="A266" s="161">
        <f t="shared" si="12"/>
        <v>6</v>
      </c>
      <c r="B266" s="135">
        <f t="shared" si="13"/>
        <v>1</v>
      </c>
      <c r="C266" s="135">
        <f t="shared" si="11"/>
        <v>1</v>
      </c>
      <c r="D266" s="2">
        <v>65.3</v>
      </c>
      <c r="E266" s="2" t="s">
        <v>541</v>
      </c>
      <c r="F266" s="10" t="e">
        <f>REGION!H266</f>
        <v>#N/A</v>
      </c>
      <c r="G266" s="10" t="e">
        <f>REGION!Q266</f>
        <v>#N/A</v>
      </c>
      <c r="H266" s="10" t="e">
        <f>REGION!Z266</f>
        <v>#N/A</v>
      </c>
      <c r="I266" s="10" t="e">
        <f>REGION!AI266</f>
        <v>#N/A</v>
      </c>
      <c r="J266" s="10" t="e">
        <f>REGION!AR266</f>
        <v>#N/A</v>
      </c>
      <c r="K266" s="10" t="e">
        <f>REGION!BA266</f>
        <v>#N/A</v>
      </c>
      <c r="M266" s="10" t="e">
        <f>REGION!J266</f>
        <v>#N/A</v>
      </c>
      <c r="N266" s="10" t="e">
        <f>REGION!S266</f>
        <v>#N/A</v>
      </c>
      <c r="O266" s="10" t="e">
        <f>REGION!AB266</f>
        <v>#N/A</v>
      </c>
      <c r="P266" s="10" t="e">
        <f>REGION!AK266</f>
        <v>#N/A</v>
      </c>
      <c r="Q266" s="10" t="e">
        <f>REGION!AT266</f>
        <v>#N/A</v>
      </c>
      <c r="R266" s="10" t="e">
        <f>REGION!BC266</f>
        <v>#N/A</v>
      </c>
    </row>
    <row r="267" spans="1:18" x14ac:dyDescent="0.2">
      <c r="A267" s="161">
        <f t="shared" si="12"/>
        <v>1</v>
      </c>
      <c r="B267" s="135">
        <f t="shared" si="13"/>
        <v>2</v>
      </c>
      <c r="C267" s="163" t="str">
        <f>IF(COUNTIF(C268:C270,2)&gt;=1,"",B267)</f>
        <v/>
      </c>
      <c r="D267" s="2">
        <v>66</v>
      </c>
      <c r="E267" s="2" t="s">
        <v>543</v>
      </c>
      <c r="F267" s="10">
        <f>REGION!H267</f>
        <v>8</v>
      </c>
      <c r="G267" s="10">
        <f>REGION!Q267</f>
        <v>11</v>
      </c>
      <c r="H267" s="10">
        <f>REGION!Z267</f>
        <v>10</v>
      </c>
      <c r="I267" s="10">
        <f>REGION!AI267</f>
        <v>11</v>
      </c>
      <c r="J267" s="10">
        <f>REGION!AR267</f>
        <v>7</v>
      </c>
      <c r="K267" s="10">
        <f>REGION!BA267</f>
        <v>8</v>
      </c>
      <c r="M267" s="10" t="str">
        <f>REGION!J267</f>
        <v>к</v>
      </c>
      <c r="N267" s="10">
        <f>REGION!S267</f>
        <v>13</v>
      </c>
      <c r="O267" s="10">
        <f>REGION!AB267</f>
        <v>12</v>
      </c>
      <c r="P267" s="10">
        <f>REGION!AK267</f>
        <v>20</v>
      </c>
      <c r="Q267" s="10">
        <f>REGION!AT267</f>
        <v>20</v>
      </c>
      <c r="R267" s="10">
        <f>REGION!BC267</f>
        <v>35</v>
      </c>
    </row>
    <row r="268" spans="1:18" x14ac:dyDescent="0.2">
      <c r="A268" s="161">
        <f t="shared" si="12"/>
        <v>2</v>
      </c>
      <c r="B268" s="135">
        <f t="shared" si="13"/>
        <v>2</v>
      </c>
      <c r="C268" s="135">
        <f t="shared" ref="C268:C331" si="14">B268</f>
        <v>2</v>
      </c>
      <c r="D268" s="2">
        <v>66.099999999999994</v>
      </c>
      <c r="E268" s="2" t="s">
        <v>545</v>
      </c>
      <c r="F268" s="10">
        <f>REGION!H268</f>
        <v>5</v>
      </c>
      <c r="G268" s="10">
        <f>REGION!Q268</f>
        <v>8</v>
      </c>
      <c r="H268" s="10">
        <f>REGION!Z268</f>
        <v>5</v>
      </c>
      <c r="I268" s="10">
        <f>REGION!AI268</f>
        <v>5</v>
      </c>
      <c r="J268" s="10">
        <f>REGION!AR268</f>
        <v>4</v>
      </c>
      <c r="K268" s="10">
        <f>REGION!BA268</f>
        <v>5</v>
      </c>
      <c r="M268" s="10" t="str">
        <f>REGION!J268</f>
        <v>к</v>
      </c>
      <c r="N268" s="10">
        <f>REGION!S268</f>
        <v>6</v>
      </c>
      <c r="O268" s="10">
        <f>REGION!AB268</f>
        <v>5</v>
      </c>
      <c r="P268" s="10">
        <f>REGION!AK268</f>
        <v>10</v>
      </c>
      <c r="Q268" s="10">
        <f>REGION!AT268</f>
        <v>8</v>
      </c>
      <c r="R268" s="10" t="str">
        <f>REGION!BC268</f>
        <v>к</v>
      </c>
    </row>
    <row r="269" spans="1:18" x14ac:dyDescent="0.2">
      <c r="A269" s="161">
        <f t="shared" si="12"/>
        <v>2</v>
      </c>
      <c r="B269" s="135">
        <f t="shared" si="13"/>
        <v>2</v>
      </c>
      <c r="C269" s="135">
        <f t="shared" si="14"/>
        <v>2</v>
      </c>
      <c r="D269" s="2">
        <v>66.2</v>
      </c>
      <c r="E269" s="2" t="s">
        <v>547</v>
      </c>
      <c r="F269" s="10">
        <f>REGION!H269</f>
        <v>3</v>
      </c>
      <c r="G269" s="10">
        <f>REGION!Q269</f>
        <v>3</v>
      </c>
      <c r="H269" s="10">
        <f>REGION!Z269</f>
        <v>5</v>
      </c>
      <c r="I269" s="10">
        <f>REGION!AI269</f>
        <v>6</v>
      </c>
      <c r="J269" s="10">
        <f>REGION!AR269</f>
        <v>3</v>
      </c>
      <c r="K269" s="10">
        <f>REGION!BA269</f>
        <v>3</v>
      </c>
      <c r="M269" s="10" t="str">
        <f>REGION!J269</f>
        <v>к</v>
      </c>
      <c r="N269" s="10">
        <f>REGION!S269</f>
        <v>7</v>
      </c>
      <c r="O269" s="10">
        <f>REGION!AB269</f>
        <v>7</v>
      </c>
      <c r="P269" s="10">
        <f>REGION!AK269</f>
        <v>10</v>
      </c>
      <c r="Q269" s="10">
        <f>REGION!AT269</f>
        <v>12</v>
      </c>
      <c r="R269" s="10" t="str">
        <f>REGION!BC269</f>
        <v>к</v>
      </c>
    </row>
    <row r="270" spans="1:18" x14ac:dyDescent="0.2">
      <c r="A270" s="161">
        <f t="shared" si="12"/>
        <v>6</v>
      </c>
      <c r="B270" s="135">
        <f t="shared" si="13"/>
        <v>1</v>
      </c>
      <c r="C270" s="135">
        <f t="shared" si="14"/>
        <v>1</v>
      </c>
      <c r="D270" s="2">
        <v>66.3</v>
      </c>
      <c r="E270" s="2" t="s">
        <v>549</v>
      </c>
      <c r="F270" s="10" t="e">
        <f>REGION!H270</f>
        <v>#N/A</v>
      </c>
      <c r="G270" s="10" t="e">
        <f>REGION!Q270</f>
        <v>#N/A</v>
      </c>
      <c r="H270" s="10" t="e">
        <f>REGION!Z270</f>
        <v>#N/A</v>
      </c>
      <c r="I270" s="10" t="e">
        <f>REGION!AI270</f>
        <v>#N/A</v>
      </c>
      <c r="J270" s="10" t="e">
        <f>REGION!AR270</f>
        <v>#N/A</v>
      </c>
      <c r="K270" s="10" t="e">
        <f>REGION!BA270</f>
        <v>#N/A</v>
      </c>
      <c r="M270" s="10" t="e">
        <f>REGION!J270</f>
        <v>#N/A</v>
      </c>
      <c r="N270" s="10" t="e">
        <f>REGION!S270</f>
        <v>#N/A</v>
      </c>
      <c r="O270" s="10" t="e">
        <f>REGION!AB270</f>
        <v>#N/A</v>
      </c>
      <c r="P270" s="10" t="e">
        <f>REGION!AK270</f>
        <v>#N/A</v>
      </c>
      <c r="Q270" s="10" t="e">
        <f>REGION!AT270</f>
        <v>#N/A</v>
      </c>
      <c r="R270" s="10" t="e">
        <f>REGION!BC270</f>
        <v>#N/A</v>
      </c>
    </row>
    <row r="271" spans="1:18" x14ac:dyDescent="0.2">
      <c r="A271" s="161">
        <f t="shared" si="12"/>
        <v>0</v>
      </c>
      <c r="B271" s="135">
        <f t="shared" si="13"/>
        <v>2</v>
      </c>
      <c r="C271" s="162" t="str">
        <f>IF(COUNTIF(C272:C275,2)&gt;=1,"",B271)</f>
        <v/>
      </c>
      <c r="D271" s="2" t="s">
        <v>551</v>
      </c>
      <c r="E271" s="2" t="s">
        <v>552</v>
      </c>
      <c r="F271" s="10">
        <f>REGION!H271</f>
        <v>406</v>
      </c>
      <c r="G271" s="10">
        <f>REGION!Q271</f>
        <v>410</v>
      </c>
      <c r="H271" s="10">
        <f>REGION!Z271</f>
        <v>443</v>
      </c>
      <c r="I271" s="10">
        <f>REGION!AI271</f>
        <v>460</v>
      </c>
      <c r="J271" s="10">
        <f>REGION!AR271</f>
        <v>422</v>
      </c>
      <c r="K271" s="10">
        <f>REGION!BA271</f>
        <v>463</v>
      </c>
      <c r="M271" s="10">
        <f>REGION!J271</f>
        <v>2353</v>
      </c>
      <c r="N271" s="10">
        <f>REGION!S271</f>
        <v>1843</v>
      </c>
      <c r="O271" s="10">
        <f>REGION!AB271</f>
        <v>1824</v>
      </c>
      <c r="P271" s="10">
        <f>REGION!AK271</f>
        <v>2003</v>
      </c>
      <c r="Q271" s="10">
        <f>REGION!AT271</f>
        <v>1974</v>
      </c>
      <c r="R271" s="10">
        <f>REGION!BC271</f>
        <v>1800</v>
      </c>
    </row>
    <row r="272" spans="1:18" x14ac:dyDescent="0.2">
      <c r="A272" s="161">
        <f t="shared" si="12"/>
        <v>0</v>
      </c>
      <c r="B272" s="135">
        <f t="shared" si="13"/>
        <v>2</v>
      </c>
      <c r="C272" s="163" t="str">
        <f>IF(COUNTIF(C273:C275,2)&gt;=1,"",B272)</f>
        <v/>
      </c>
      <c r="D272" s="2">
        <v>68</v>
      </c>
      <c r="E272" s="2" t="s">
        <v>553</v>
      </c>
      <c r="F272" s="10">
        <f>REGION!H272</f>
        <v>406</v>
      </c>
      <c r="G272" s="10">
        <f>REGION!Q272</f>
        <v>410</v>
      </c>
      <c r="H272" s="10">
        <f>REGION!Z272</f>
        <v>443</v>
      </c>
      <c r="I272" s="10">
        <f>REGION!AI272</f>
        <v>460</v>
      </c>
      <c r="J272" s="10">
        <f>REGION!AR272</f>
        <v>422</v>
      </c>
      <c r="K272" s="10">
        <f>REGION!BA272</f>
        <v>463</v>
      </c>
      <c r="M272" s="10">
        <f>REGION!J272</f>
        <v>2353</v>
      </c>
      <c r="N272" s="10">
        <f>REGION!S272</f>
        <v>1843</v>
      </c>
      <c r="O272" s="10">
        <f>REGION!AB272</f>
        <v>1824</v>
      </c>
      <c r="P272" s="10">
        <f>REGION!AK272</f>
        <v>2003</v>
      </c>
      <c r="Q272" s="10">
        <f>REGION!AT272</f>
        <v>1974</v>
      </c>
      <c r="R272" s="10">
        <f>REGION!BC272</f>
        <v>1800</v>
      </c>
    </row>
    <row r="273" spans="1:18" x14ac:dyDescent="0.2">
      <c r="A273" s="161">
        <f t="shared" si="12"/>
        <v>1</v>
      </c>
      <c r="B273" s="135">
        <f t="shared" si="13"/>
        <v>2</v>
      </c>
      <c r="C273" s="135">
        <f t="shared" si="14"/>
        <v>2</v>
      </c>
      <c r="D273" s="2">
        <v>68.099999999999994</v>
      </c>
      <c r="E273" s="2" t="s">
        <v>555</v>
      </c>
      <c r="F273" s="10">
        <f>REGION!H273</f>
        <v>11</v>
      </c>
      <c r="G273" s="10">
        <f>REGION!Q273</f>
        <v>11</v>
      </c>
      <c r="H273" s="10">
        <f>REGION!Z273</f>
        <v>10</v>
      </c>
      <c r="I273" s="10">
        <f>REGION!AI273</f>
        <v>10</v>
      </c>
      <c r="J273" s="10">
        <f>REGION!AR273</f>
        <v>9</v>
      </c>
      <c r="K273" s="10">
        <f>REGION!BA273</f>
        <v>11</v>
      </c>
      <c r="M273" s="10">
        <f>REGION!J273</f>
        <v>17</v>
      </c>
      <c r="N273" s="10">
        <f>REGION!S273</f>
        <v>19</v>
      </c>
      <c r="O273" s="10" t="str">
        <f>REGION!AB273</f>
        <v>к</v>
      </c>
      <c r="P273" s="10">
        <f>REGION!AK273</f>
        <v>16</v>
      </c>
      <c r="Q273" s="10">
        <f>REGION!AT273</f>
        <v>9</v>
      </c>
      <c r="R273" s="10">
        <f>REGION!BC273</f>
        <v>12</v>
      </c>
    </row>
    <row r="274" spans="1:18" x14ac:dyDescent="0.2">
      <c r="A274" s="161">
        <f t="shared" si="12"/>
        <v>1</v>
      </c>
      <c r="B274" s="135">
        <f t="shared" si="13"/>
        <v>2</v>
      </c>
      <c r="C274" s="135">
        <f t="shared" si="14"/>
        <v>2</v>
      </c>
      <c r="D274" s="2">
        <v>68.2</v>
      </c>
      <c r="E274" s="2" t="s">
        <v>557</v>
      </c>
      <c r="F274" s="10">
        <f>REGION!H274</f>
        <v>377</v>
      </c>
      <c r="G274" s="10">
        <f>REGION!Q274</f>
        <v>371</v>
      </c>
      <c r="H274" s="10">
        <f>REGION!Z274</f>
        <v>402</v>
      </c>
      <c r="I274" s="10">
        <f>REGION!AI274</f>
        <v>416</v>
      </c>
      <c r="J274" s="10">
        <f>REGION!AR274</f>
        <v>389</v>
      </c>
      <c r="K274" s="10">
        <f>REGION!BA274</f>
        <v>424</v>
      </c>
      <c r="M274" s="10">
        <f>REGION!J274</f>
        <v>2242</v>
      </c>
      <c r="N274" s="10">
        <f>REGION!S274</f>
        <v>1696</v>
      </c>
      <c r="O274" s="10" t="str">
        <f>REGION!AB274</f>
        <v>к</v>
      </c>
      <c r="P274" s="10">
        <f>REGION!AK274</f>
        <v>1799</v>
      </c>
      <c r="Q274" s="10">
        <f>REGION!AT274</f>
        <v>1799</v>
      </c>
      <c r="R274" s="10">
        <f>REGION!BC274</f>
        <v>1668</v>
      </c>
    </row>
    <row r="275" spans="1:18" x14ac:dyDescent="0.2">
      <c r="A275" s="161">
        <f t="shared" si="12"/>
        <v>0</v>
      </c>
      <c r="B275" s="135">
        <f t="shared" si="13"/>
        <v>2</v>
      </c>
      <c r="C275" s="135">
        <f t="shared" si="14"/>
        <v>2</v>
      </c>
      <c r="D275" s="2">
        <v>68.3</v>
      </c>
      <c r="E275" s="2" t="s">
        <v>559</v>
      </c>
      <c r="F275" s="10">
        <f>REGION!H275</f>
        <v>18</v>
      </c>
      <c r="G275" s="10">
        <f>REGION!Q275</f>
        <v>28</v>
      </c>
      <c r="H275" s="10">
        <f>REGION!Z275</f>
        <v>31</v>
      </c>
      <c r="I275" s="10">
        <f>REGION!AI275</f>
        <v>34</v>
      </c>
      <c r="J275" s="10">
        <f>REGION!AR275</f>
        <v>24</v>
      </c>
      <c r="K275" s="10">
        <f>REGION!BA275</f>
        <v>28</v>
      </c>
      <c r="M275" s="10">
        <f>REGION!J275</f>
        <v>94</v>
      </c>
      <c r="N275" s="10">
        <f>REGION!S275</f>
        <v>128</v>
      </c>
      <c r="O275" s="10">
        <f>REGION!AB275</f>
        <v>138</v>
      </c>
      <c r="P275" s="10">
        <f>REGION!AK275</f>
        <v>188</v>
      </c>
      <c r="Q275" s="10">
        <f>REGION!AT275</f>
        <v>166</v>
      </c>
      <c r="R275" s="10">
        <f>REGION!BC275</f>
        <v>120</v>
      </c>
    </row>
    <row r="276" spans="1:18" x14ac:dyDescent="0.2">
      <c r="A276" s="161">
        <f t="shared" si="12"/>
        <v>0</v>
      </c>
      <c r="B276" s="135">
        <f t="shared" si="13"/>
        <v>2</v>
      </c>
      <c r="C276" s="162" t="str">
        <f>IF(COUNTIF(C277:C297,2)&gt;=1,"",B276)</f>
        <v/>
      </c>
      <c r="D276" s="2" t="s">
        <v>561</v>
      </c>
      <c r="E276" s="2" t="s">
        <v>562</v>
      </c>
      <c r="F276" s="10">
        <f>REGION!H276</f>
        <v>240</v>
      </c>
      <c r="G276" s="10">
        <f>REGION!Q276</f>
        <v>260</v>
      </c>
      <c r="H276" s="10">
        <f>REGION!Z276</f>
        <v>256</v>
      </c>
      <c r="I276" s="10">
        <f>REGION!AI276</f>
        <v>255</v>
      </c>
      <c r="J276" s="10">
        <f>REGION!AR276</f>
        <v>214</v>
      </c>
      <c r="K276" s="10">
        <f>REGION!BA276</f>
        <v>231</v>
      </c>
      <c r="M276" s="10">
        <f>REGION!J276</f>
        <v>1624</v>
      </c>
      <c r="N276" s="10">
        <f>REGION!S276</f>
        <v>1566</v>
      </c>
      <c r="O276" s="10">
        <f>REGION!AB276</f>
        <v>1403</v>
      </c>
      <c r="P276" s="10">
        <f>REGION!AK276</f>
        <v>1148</v>
      </c>
      <c r="Q276" s="10">
        <f>REGION!AT276</f>
        <v>1177</v>
      </c>
      <c r="R276" s="10">
        <f>REGION!BC276</f>
        <v>1202</v>
      </c>
    </row>
    <row r="277" spans="1:18" x14ac:dyDescent="0.2">
      <c r="A277" s="161">
        <f t="shared" si="12"/>
        <v>0</v>
      </c>
      <c r="B277" s="135">
        <f t="shared" si="13"/>
        <v>2</v>
      </c>
      <c r="C277" s="163" t="str">
        <f>IF(COUNTIF(C278:C279,2)&gt;=1,"",B277)</f>
        <v/>
      </c>
      <c r="D277" s="2">
        <v>69</v>
      </c>
      <c r="E277" s="2" t="s">
        <v>564</v>
      </c>
      <c r="F277" s="10">
        <f>REGION!H277</f>
        <v>36</v>
      </c>
      <c r="G277" s="10">
        <f>REGION!Q277</f>
        <v>42</v>
      </c>
      <c r="H277" s="10">
        <f>REGION!Z277</f>
        <v>43</v>
      </c>
      <c r="I277" s="10">
        <f>REGION!AI277</f>
        <v>47</v>
      </c>
      <c r="J277" s="10">
        <f>REGION!AR277</f>
        <v>37</v>
      </c>
      <c r="K277" s="10">
        <f>REGION!BA277</f>
        <v>46</v>
      </c>
      <c r="M277" s="10">
        <f>REGION!J277</f>
        <v>71</v>
      </c>
      <c r="N277" s="10">
        <f>REGION!S277</f>
        <v>66</v>
      </c>
      <c r="O277" s="10">
        <f>REGION!AB277</f>
        <v>70</v>
      </c>
      <c r="P277" s="10">
        <f>REGION!AK277</f>
        <v>61</v>
      </c>
      <c r="Q277" s="10">
        <f>REGION!AT277</f>
        <v>69</v>
      </c>
      <c r="R277" s="10">
        <f>REGION!BC277</f>
        <v>90</v>
      </c>
    </row>
    <row r="278" spans="1:18" x14ac:dyDescent="0.2">
      <c r="A278" s="161">
        <f t="shared" si="12"/>
        <v>0</v>
      </c>
      <c r="B278" s="135">
        <f t="shared" si="13"/>
        <v>2</v>
      </c>
      <c r="C278" s="135">
        <f t="shared" si="14"/>
        <v>2</v>
      </c>
      <c r="D278" s="2">
        <v>69.099999999999994</v>
      </c>
      <c r="E278" s="2" t="s">
        <v>566</v>
      </c>
      <c r="F278" s="10">
        <f>REGION!H278</f>
        <v>17</v>
      </c>
      <c r="G278" s="10">
        <f>REGION!Q278</f>
        <v>20</v>
      </c>
      <c r="H278" s="10">
        <f>REGION!Z278</f>
        <v>24</v>
      </c>
      <c r="I278" s="10">
        <f>REGION!AI278</f>
        <v>27</v>
      </c>
      <c r="J278" s="10">
        <f>REGION!AR278</f>
        <v>20</v>
      </c>
      <c r="K278" s="10">
        <f>REGION!BA278</f>
        <v>27</v>
      </c>
      <c r="M278" s="10">
        <f>REGION!J278</f>
        <v>34</v>
      </c>
      <c r="N278" s="10">
        <f>REGION!S278</f>
        <v>24</v>
      </c>
      <c r="O278" s="10">
        <f>REGION!AB278</f>
        <v>31</v>
      </c>
      <c r="P278" s="10">
        <f>REGION!AK278</f>
        <v>28</v>
      </c>
      <c r="Q278" s="10">
        <f>REGION!AT278</f>
        <v>31</v>
      </c>
      <c r="R278" s="10">
        <f>REGION!BC278</f>
        <v>55</v>
      </c>
    </row>
    <row r="279" spans="1:18" x14ac:dyDescent="0.2">
      <c r="A279" s="161">
        <f t="shared" si="12"/>
        <v>0</v>
      </c>
      <c r="B279" s="135">
        <f t="shared" si="13"/>
        <v>2</v>
      </c>
      <c r="C279" s="135">
        <f t="shared" si="14"/>
        <v>2</v>
      </c>
      <c r="D279" s="2">
        <v>69.2</v>
      </c>
      <c r="E279" s="2" t="s">
        <v>568</v>
      </c>
      <c r="F279" s="10">
        <f>REGION!H279</f>
        <v>19</v>
      </c>
      <c r="G279" s="10">
        <f>REGION!Q279</f>
        <v>22</v>
      </c>
      <c r="H279" s="10">
        <f>REGION!Z279</f>
        <v>19</v>
      </c>
      <c r="I279" s="10">
        <f>REGION!AI279</f>
        <v>20</v>
      </c>
      <c r="J279" s="10">
        <f>REGION!AR279</f>
        <v>17</v>
      </c>
      <c r="K279" s="10">
        <f>REGION!BA279</f>
        <v>19</v>
      </c>
      <c r="M279" s="10">
        <f>REGION!J279</f>
        <v>37</v>
      </c>
      <c r="N279" s="10">
        <f>REGION!S279</f>
        <v>42</v>
      </c>
      <c r="O279" s="10">
        <f>REGION!AB279</f>
        <v>39</v>
      </c>
      <c r="P279" s="10">
        <f>REGION!AK279</f>
        <v>33</v>
      </c>
      <c r="Q279" s="10">
        <f>REGION!AT279</f>
        <v>38</v>
      </c>
      <c r="R279" s="10">
        <f>REGION!BC279</f>
        <v>35</v>
      </c>
    </row>
    <row r="280" spans="1:18" x14ac:dyDescent="0.2">
      <c r="A280" s="161">
        <f t="shared" si="12"/>
        <v>1</v>
      </c>
      <c r="B280" s="135">
        <f t="shared" si="13"/>
        <v>2</v>
      </c>
      <c r="C280" s="163">
        <f>IF(COUNTIF(C281:C282,2)&gt;=1,"",B280)</f>
        <v>2</v>
      </c>
      <c r="D280" s="2">
        <v>70</v>
      </c>
      <c r="E280" s="2" t="s">
        <v>570</v>
      </c>
      <c r="F280" s="10">
        <f>REGION!H280</f>
        <v>20</v>
      </c>
      <c r="G280" s="10">
        <f>REGION!Q280</f>
        <v>25</v>
      </c>
      <c r="H280" s="10">
        <f>REGION!Z280</f>
        <v>24</v>
      </c>
      <c r="I280" s="10">
        <f>REGION!AI280</f>
        <v>18</v>
      </c>
      <c r="J280" s="10">
        <f>REGION!AR280</f>
        <v>12</v>
      </c>
      <c r="K280" s="10">
        <f>REGION!BA280</f>
        <v>12</v>
      </c>
      <c r="M280" s="10">
        <f>REGION!J280</f>
        <v>29</v>
      </c>
      <c r="N280" s="10">
        <f>REGION!S280</f>
        <v>39</v>
      </c>
      <c r="O280" s="10">
        <f>REGION!AB280</f>
        <v>66</v>
      </c>
      <c r="P280" s="10">
        <f>REGION!AK280</f>
        <v>17</v>
      </c>
      <c r="Q280" s="10">
        <f>REGION!AT280</f>
        <v>34</v>
      </c>
      <c r="R280" s="10" t="str">
        <f>REGION!BC280</f>
        <v>к</v>
      </c>
    </row>
    <row r="281" spans="1:18" x14ac:dyDescent="0.2">
      <c r="A281" s="161">
        <f t="shared" si="12"/>
        <v>4</v>
      </c>
      <c r="B281" s="135">
        <f t="shared" si="13"/>
        <v>1</v>
      </c>
      <c r="C281" s="135">
        <f t="shared" si="14"/>
        <v>1</v>
      </c>
      <c r="D281" s="2">
        <v>70.099999999999994</v>
      </c>
      <c r="E281" s="2" t="s">
        <v>572</v>
      </c>
      <c r="F281" s="10">
        <f>REGION!H281</f>
        <v>5</v>
      </c>
      <c r="G281" s="10">
        <f>REGION!Q281</f>
        <v>5</v>
      </c>
      <c r="H281" s="10">
        <f>REGION!Z281</f>
        <v>3</v>
      </c>
      <c r="I281" s="10">
        <f>REGION!AI281</f>
        <v>3</v>
      </c>
      <c r="J281" s="10">
        <f>REGION!AR281</f>
        <v>2</v>
      </c>
      <c r="K281" s="10">
        <f>REGION!BA281</f>
        <v>1</v>
      </c>
      <c r="M281" s="10" t="str">
        <f>REGION!J281</f>
        <v>к</v>
      </c>
      <c r="N281" s="10">
        <f>REGION!S281</f>
        <v>14</v>
      </c>
      <c r="O281" s="10">
        <f>REGION!AB281</f>
        <v>3</v>
      </c>
      <c r="P281" s="10" t="str">
        <f>REGION!AK281</f>
        <v>к</v>
      </c>
      <c r="Q281" s="10" t="str">
        <f>REGION!AT281</f>
        <v>к</v>
      </c>
      <c r="R281" s="10" t="str">
        <f>REGION!BC281</f>
        <v>к</v>
      </c>
    </row>
    <row r="282" spans="1:18" x14ac:dyDescent="0.2">
      <c r="A282" s="161">
        <f t="shared" si="12"/>
        <v>4</v>
      </c>
      <c r="B282" s="135">
        <f t="shared" si="13"/>
        <v>1</v>
      </c>
      <c r="C282" s="135">
        <f t="shared" si="14"/>
        <v>1</v>
      </c>
      <c r="D282" s="2">
        <v>70.2</v>
      </c>
      <c r="E282" s="2" t="s">
        <v>574</v>
      </c>
      <c r="F282" s="10">
        <f>REGION!H282</f>
        <v>15</v>
      </c>
      <c r="G282" s="10">
        <f>REGION!Q282</f>
        <v>20</v>
      </c>
      <c r="H282" s="10">
        <f>REGION!Z282</f>
        <v>21</v>
      </c>
      <c r="I282" s="10">
        <f>REGION!AI282</f>
        <v>15</v>
      </c>
      <c r="J282" s="10">
        <f>REGION!AR282</f>
        <v>10</v>
      </c>
      <c r="K282" s="10">
        <f>REGION!BA282</f>
        <v>11</v>
      </c>
      <c r="M282" s="10" t="str">
        <f>REGION!J282</f>
        <v>к</v>
      </c>
      <c r="N282" s="10">
        <f>REGION!S282</f>
        <v>25</v>
      </c>
      <c r="O282" s="10">
        <f>REGION!AB282</f>
        <v>63</v>
      </c>
      <c r="P282" s="10" t="str">
        <f>REGION!AK282</f>
        <v>к</v>
      </c>
      <c r="Q282" s="10" t="str">
        <f>REGION!AT282</f>
        <v>к</v>
      </c>
      <c r="R282" s="10" t="str">
        <f>REGION!BC282</f>
        <v>к</v>
      </c>
    </row>
    <row r="283" spans="1:18" x14ac:dyDescent="0.2">
      <c r="A283" s="161">
        <f t="shared" si="12"/>
        <v>0</v>
      </c>
      <c r="B283" s="135">
        <f t="shared" si="13"/>
        <v>2</v>
      </c>
      <c r="C283" s="163" t="str">
        <f>IF(COUNTIF(C284:C285,2)&gt;=1,"",B283)</f>
        <v/>
      </c>
      <c r="D283" s="2">
        <v>71</v>
      </c>
      <c r="E283" s="2" t="s">
        <v>576</v>
      </c>
      <c r="F283" s="10">
        <f>REGION!H283</f>
        <v>123</v>
      </c>
      <c r="G283" s="10">
        <f>REGION!Q283</f>
        <v>127</v>
      </c>
      <c r="H283" s="10">
        <f>REGION!Z283</f>
        <v>124</v>
      </c>
      <c r="I283" s="10">
        <f>REGION!AI283</f>
        <v>122</v>
      </c>
      <c r="J283" s="10">
        <f>REGION!AR283</f>
        <v>110</v>
      </c>
      <c r="K283" s="10">
        <f>REGION!BA283</f>
        <v>111</v>
      </c>
      <c r="M283" s="10">
        <f>REGION!J283</f>
        <v>1136</v>
      </c>
      <c r="N283" s="10">
        <f>REGION!S283</f>
        <v>1064</v>
      </c>
      <c r="O283" s="10">
        <f>REGION!AB283</f>
        <v>922</v>
      </c>
      <c r="P283" s="10">
        <f>REGION!AK283</f>
        <v>704</v>
      </c>
      <c r="Q283" s="10">
        <f>REGION!AT283</f>
        <v>761</v>
      </c>
      <c r="R283" s="10">
        <f>REGION!BC283</f>
        <v>708</v>
      </c>
    </row>
    <row r="284" spans="1:18" x14ac:dyDescent="0.2">
      <c r="A284" s="161">
        <f t="shared" si="12"/>
        <v>1</v>
      </c>
      <c r="B284" s="135">
        <f t="shared" si="13"/>
        <v>2</v>
      </c>
      <c r="C284" s="135">
        <f t="shared" si="14"/>
        <v>2</v>
      </c>
      <c r="D284" s="2">
        <v>71.099999999999994</v>
      </c>
      <c r="E284" s="2" t="s">
        <v>578</v>
      </c>
      <c r="F284" s="10">
        <f>REGION!H284</f>
        <v>115</v>
      </c>
      <c r="G284" s="10">
        <f>REGION!Q284</f>
        <v>118</v>
      </c>
      <c r="H284" s="10">
        <f>REGION!Z284</f>
        <v>114</v>
      </c>
      <c r="I284" s="10">
        <f>REGION!AI284</f>
        <v>112</v>
      </c>
      <c r="J284" s="10">
        <f>REGION!AR284</f>
        <v>101</v>
      </c>
      <c r="K284" s="10">
        <f>REGION!BA284</f>
        <v>102</v>
      </c>
      <c r="M284" s="10">
        <f>REGION!J284</f>
        <v>989</v>
      </c>
      <c r="N284" s="10">
        <f>REGION!S284</f>
        <v>918</v>
      </c>
      <c r="O284" s="10">
        <f>REGION!AB284</f>
        <v>779</v>
      </c>
      <c r="P284" s="10">
        <f>REGION!AK284</f>
        <v>574</v>
      </c>
      <c r="Q284" s="10">
        <f>REGION!AT284</f>
        <v>635</v>
      </c>
      <c r="R284" s="10" t="str">
        <f>REGION!BC284</f>
        <v>к</v>
      </c>
    </row>
    <row r="285" spans="1:18" x14ac:dyDescent="0.2">
      <c r="A285" s="161">
        <f t="shared" si="12"/>
        <v>1</v>
      </c>
      <c r="B285" s="135">
        <f t="shared" si="13"/>
        <v>2</v>
      </c>
      <c r="C285" s="135">
        <f t="shared" si="14"/>
        <v>2</v>
      </c>
      <c r="D285" s="2">
        <v>71.2</v>
      </c>
      <c r="E285" s="2" t="s">
        <v>580</v>
      </c>
      <c r="F285" s="10">
        <f>REGION!H285</f>
        <v>8</v>
      </c>
      <c r="G285" s="10">
        <f>REGION!Q285</f>
        <v>9</v>
      </c>
      <c r="H285" s="10">
        <f>REGION!Z285</f>
        <v>10</v>
      </c>
      <c r="I285" s="10">
        <f>REGION!AI285</f>
        <v>10</v>
      </c>
      <c r="J285" s="10">
        <f>REGION!AR285</f>
        <v>9</v>
      </c>
      <c r="K285" s="10">
        <f>REGION!BA285</f>
        <v>9</v>
      </c>
      <c r="M285" s="10">
        <f>REGION!J285</f>
        <v>147</v>
      </c>
      <c r="N285" s="10">
        <f>REGION!S285</f>
        <v>146</v>
      </c>
      <c r="O285" s="10">
        <f>REGION!AB285</f>
        <v>143</v>
      </c>
      <c r="P285" s="10">
        <f>REGION!AK285</f>
        <v>130</v>
      </c>
      <c r="Q285" s="10">
        <f>REGION!AT285</f>
        <v>126</v>
      </c>
      <c r="R285" s="10" t="str">
        <f>REGION!BC285</f>
        <v>к</v>
      </c>
    </row>
    <row r="286" spans="1:18" x14ac:dyDescent="0.2">
      <c r="A286" s="161">
        <f t="shared" si="12"/>
        <v>0</v>
      </c>
      <c r="B286" s="135">
        <f t="shared" si="13"/>
        <v>2</v>
      </c>
      <c r="C286" s="163">
        <f>IF(COUNTIF(C287:C288,2)&gt;=1,"",B286)</f>
        <v>2</v>
      </c>
      <c r="D286" s="2">
        <v>72</v>
      </c>
      <c r="E286" s="2" t="s">
        <v>582</v>
      </c>
      <c r="F286" s="10">
        <f>REGION!H286</f>
        <v>17</v>
      </c>
      <c r="G286" s="10">
        <f>REGION!Q286</f>
        <v>18</v>
      </c>
      <c r="H286" s="10">
        <f>REGION!Z286</f>
        <v>18</v>
      </c>
      <c r="I286" s="10">
        <f>REGION!AI286</f>
        <v>19</v>
      </c>
      <c r="J286" s="10">
        <f>REGION!AR286</f>
        <v>18</v>
      </c>
      <c r="K286" s="10">
        <f>REGION!BA286</f>
        <v>19</v>
      </c>
      <c r="M286" s="10">
        <f>REGION!J286</f>
        <v>272</v>
      </c>
      <c r="N286" s="10">
        <f>REGION!S286</f>
        <v>258</v>
      </c>
      <c r="O286" s="10">
        <f>REGION!AB286</f>
        <v>210</v>
      </c>
      <c r="P286" s="10">
        <f>REGION!AK286</f>
        <v>203</v>
      </c>
      <c r="Q286" s="10">
        <f>REGION!AT286</f>
        <v>176</v>
      </c>
      <c r="R286" s="10">
        <f>REGION!BC286</f>
        <v>151</v>
      </c>
    </row>
    <row r="287" spans="1:18" x14ac:dyDescent="0.2">
      <c r="A287" s="161">
        <f t="shared" si="12"/>
        <v>6</v>
      </c>
      <c r="B287" s="135">
        <f t="shared" si="13"/>
        <v>1</v>
      </c>
      <c r="C287" s="135">
        <f t="shared" si="14"/>
        <v>1</v>
      </c>
      <c r="D287" s="2">
        <v>72.099999999999994</v>
      </c>
      <c r="E287" s="2" t="s">
        <v>584</v>
      </c>
      <c r="F287" s="10">
        <f>REGION!H287</f>
        <v>15</v>
      </c>
      <c r="G287" s="10">
        <f>REGION!Q287</f>
        <v>16</v>
      </c>
      <c r="H287" s="10">
        <f>REGION!Z287</f>
        <v>17</v>
      </c>
      <c r="I287" s="10">
        <f>REGION!AI287</f>
        <v>18</v>
      </c>
      <c r="J287" s="10">
        <f>REGION!AR287</f>
        <v>17</v>
      </c>
      <c r="K287" s="10">
        <f>REGION!BA287</f>
        <v>18</v>
      </c>
      <c r="M287" s="10" t="str">
        <f>REGION!J287</f>
        <v>к</v>
      </c>
      <c r="N287" s="10" t="str">
        <f>REGION!S287</f>
        <v>к</v>
      </c>
      <c r="O287" s="10" t="str">
        <f>REGION!AB287</f>
        <v>к</v>
      </c>
      <c r="P287" s="10" t="str">
        <f>REGION!AK287</f>
        <v>к</v>
      </c>
      <c r="Q287" s="10" t="str">
        <f>REGION!AT287</f>
        <v>к</v>
      </c>
      <c r="R287" s="10" t="str">
        <f>REGION!BC287</f>
        <v>к</v>
      </c>
    </row>
    <row r="288" spans="1:18" x14ac:dyDescent="0.2">
      <c r="A288" s="161">
        <f t="shared" si="12"/>
        <v>6</v>
      </c>
      <c r="B288" s="135">
        <f t="shared" si="13"/>
        <v>1</v>
      </c>
      <c r="C288" s="135">
        <f t="shared" si="14"/>
        <v>1</v>
      </c>
      <c r="D288" s="2">
        <v>72.2</v>
      </c>
      <c r="E288" s="2" t="s">
        <v>586</v>
      </c>
      <c r="F288" s="10">
        <f>REGION!H288</f>
        <v>2</v>
      </c>
      <c r="G288" s="10">
        <f>REGION!Q288</f>
        <v>2</v>
      </c>
      <c r="H288" s="10">
        <f>REGION!Z288</f>
        <v>1</v>
      </c>
      <c r="I288" s="10">
        <f>REGION!AI288</f>
        <v>1</v>
      </c>
      <c r="J288" s="10">
        <f>REGION!AR288</f>
        <v>1</v>
      </c>
      <c r="K288" s="10">
        <f>REGION!BA288</f>
        <v>1</v>
      </c>
      <c r="M288" s="10" t="str">
        <f>REGION!J288</f>
        <v>к</v>
      </c>
      <c r="N288" s="10" t="str">
        <f>REGION!S288</f>
        <v>к</v>
      </c>
      <c r="O288" s="10" t="str">
        <f>REGION!AB288</f>
        <v>к</v>
      </c>
      <c r="P288" s="10" t="str">
        <f>REGION!AK288</f>
        <v>к</v>
      </c>
      <c r="Q288" s="10" t="str">
        <f>REGION!AT288</f>
        <v>к</v>
      </c>
      <c r="R288" s="10" t="str">
        <f>REGION!BC288</f>
        <v>к</v>
      </c>
    </row>
    <row r="289" spans="1:18" x14ac:dyDescent="0.2">
      <c r="A289" s="161">
        <f t="shared" si="12"/>
        <v>1</v>
      </c>
      <c r="B289" s="135">
        <f t="shared" si="13"/>
        <v>2</v>
      </c>
      <c r="C289" s="163" t="str">
        <f>IF(COUNTIF(C290:C291,2)&gt;=1,"",B289)</f>
        <v/>
      </c>
      <c r="D289" s="2">
        <v>73</v>
      </c>
      <c r="E289" s="2" t="s">
        <v>588</v>
      </c>
      <c r="F289" s="10">
        <f>REGION!H289</f>
        <v>31</v>
      </c>
      <c r="G289" s="10">
        <f>REGION!Q289</f>
        <v>34</v>
      </c>
      <c r="H289" s="10">
        <f>REGION!Z289</f>
        <v>31</v>
      </c>
      <c r="I289" s="10">
        <f>REGION!AI289</f>
        <v>35</v>
      </c>
      <c r="J289" s="10">
        <f>REGION!AR289</f>
        <v>27</v>
      </c>
      <c r="K289" s="10">
        <f>REGION!BA289</f>
        <v>32</v>
      </c>
      <c r="M289" s="10">
        <f>REGION!J289</f>
        <v>92</v>
      </c>
      <c r="N289" s="10">
        <f>REGION!S289</f>
        <v>101</v>
      </c>
      <c r="O289" s="10">
        <f>REGION!AB289</f>
        <v>94</v>
      </c>
      <c r="P289" s="10">
        <f>REGION!AK289</f>
        <v>106</v>
      </c>
      <c r="Q289" s="10">
        <f>REGION!AT289</f>
        <v>83</v>
      </c>
      <c r="R289" s="10" t="str">
        <f>REGION!BC289</f>
        <v>к</v>
      </c>
    </row>
    <row r="290" spans="1:18" x14ac:dyDescent="0.2">
      <c r="A290" s="161">
        <f t="shared" si="12"/>
        <v>2</v>
      </c>
      <c r="B290" s="135">
        <f t="shared" si="13"/>
        <v>2</v>
      </c>
      <c r="C290" s="135">
        <f t="shared" si="14"/>
        <v>2</v>
      </c>
      <c r="D290" s="2">
        <v>73.099999999999994</v>
      </c>
      <c r="E290" s="2" t="s">
        <v>590</v>
      </c>
      <c r="F290" s="10">
        <f>REGION!H290</f>
        <v>22</v>
      </c>
      <c r="G290" s="10">
        <f>REGION!Q290</f>
        <v>26</v>
      </c>
      <c r="H290" s="10">
        <f>REGION!Z290</f>
        <v>23</v>
      </c>
      <c r="I290" s="10">
        <f>REGION!AI290</f>
        <v>25</v>
      </c>
      <c r="J290" s="10">
        <f>REGION!AR290</f>
        <v>20</v>
      </c>
      <c r="K290" s="10">
        <f>REGION!BA290</f>
        <v>21</v>
      </c>
      <c r="M290" s="10">
        <f>REGION!J290</f>
        <v>84</v>
      </c>
      <c r="N290" s="10">
        <f>REGION!S290</f>
        <v>94</v>
      </c>
      <c r="O290" s="10" t="str">
        <f>REGION!AB290</f>
        <v>к</v>
      </c>
      <c r="P290" s="10">
        <f>REGION!AK290</f>
        <v>88</v>
      </c>
      <c r="Q290" s="10">
        <f>REGION!AT290</f>
        <v>70</v>
      </c>
      <c r="R290" s="10" t="str">
        <f>REGION!BC290</f>
        <v>к</v>
      </c>
    </row>
    <row r="291" spans="1:18" x14ac:dyDescent="0.2">
      <c r="A291" s="161">
        <f t="shared" si="12"/>
        <v>2</v>
      </c>
      <c r="B291" s="135">
        <f t="shared" si="13"/>
        <v>2</v>
      </c>
      <c r="C291" s="135">
        <f t="shared" si="14"/>
        <v>2</v>
      </c>
      <c r="D291" s="2">
        <v>73.2</v>
      </c>
      <c r="E291" s="2" t="s">
        <v>592</v>
      </c>
      <c r="F291" s="10">
        <f>REGION!H291</f>
        <v>9</v>
      </c>
      <c r="G291" s="10">
        <f>REGION!Q291</f>
        <v>8</v>
      </c>
      <c r="H291" s="10">
        <f>REGION!Z291</f>
        <v>8</v>
      </c>
      <c r="I291" s="10">
        <f>REGION!AI291</f>
        <v>10</v>
      </c>
      <c r="J291" s="10">
        <f>REGION!AR291</f>
        <v>7</v>
      </c>
      <c r="K291" s="10">
        <f>REGION!BA291</f>
        <v>11</v>
      </c>
      <c r="M291" s="10">
        <f>REGION!J291</f>
        <v>8</v>
      </c>
      <c r="N291" s="10">
        <f>REGION!S291</f>
        <v>7</v>
      </c>
      <c r="O291" s="10" t="str">
        <f>REGION!AB291</f>
        <v>к</v>
      </c>
      <c r="P291" s="10">
        <f>REGION!AK291</f>
        <v>18</v>
      </c>
      <c r="Q291" s="10">
        <f>REGION!AT291</f>
        <v>13</v>
      </c>
      <c r="R291" s="10" t="str">
        <f>REGION!BC291</f>
        <v>к</v>
      </c>
    </row>
    <row r="292" spans="1:18" x14ac:dyDescent="0.2">
      <c r="A292" s="161">
        <f t="shared" si="12"/>
        <v>3</v>
      </c>
      <c r="B292" s="135">
        <f t="shared" si="13"/>
        <v>2</v>
      </c>
      <c r="C292" s="163" t="str">
        <f>IF(COUNTIF(C293:C296,2)&gt;=1,"",B292)</f>
        <v/>
      </c>
      <c r="D292" s="2">
        <v>74</v>
      </c>
      <c r="E292" s="2" t="s">
        <v>594</v>
      </c>
      <c r="F292" s="10">
        <f>REGION!H292</f>
        <v>13</v>
      </c>
      <c r="G292" s="10">
        <f>REGION!Q292</f>
        <v>14</v>
      </c>
      <c r="H292" s="10">
        <f>REGION!Z292</f>
        <v>15</v>
      </c>
      <c r="I292" s="10">
        <f>REGION!AI292</f>
        <v>12</v>
      </c>
      <c r="J292" s="10">
        <f>REGION!AR292</f>
        <v>9</v>
      </c>
      <c r="K292" s="10">
        <f>REGION!BA292</f>
        <v>11</v>
      </c>
      <c r="M292" s="10">
        <f>REGION!J292</f>
        <v>24</v>
      </c>
      <c r="N292" s="10">
        <f>REGION!S292</f>
        <v>38</v>
      </c>
      <c r="O292" s="10" t="str">
        <f>REGION!AB292</f>
        <v>к</v>
      </c>
      <c r="P292" s="10" t="str">
        <f>REGION!AK292</f>
        <v>к</v>
      </c>
      <c r="Q292" s="10" t="str">
        <f>REGION!AT292</f>
        <v>к</v>
      </c>
      <c r="R292" s="10">
        <f>REGION!BC292</f>
        <v>50</v>
      </c>
    </row>
    <row r="293" spans="1:18" x14ac:dyDescent="0.2">
      <c r="A293" s="161">
        <f t="shared" si="12"/>
        <v>6</v>
      </c>
      <c r="B293" s="135">
        <f t="shared" si="13"/>
        <v>1</v>
      </c>
      <c r="C293" s="135">
        <f t="shared" si="14"/>
        <v>1</v>
      </c>
      <c r="D293" s="2">
        <v>74.099999999999994</v>
      </c>
      <c r="E293" s="2" t="s">
        <v>596</v>
      </c>
      <c r="F293" s="10" t="e">
        <f>REGION!H293</f>
        <v>#N/A</v>
      </c>
      <c r="G293" s="10" t="e">
        <f>REGION!Q293</f>
        <v>#N/A</v>
      </c>
      <c r="H293" s="10" t="e">
        <f>REGION!Z293</f>
        <v>#N/A</v>
      </c>
      <c r="I293" s="10" t="e">
        <f>REGION!AI293</f>
        <v>#N/A</v>
      </c>
      <c r="J293" s="10" t="e">
        <f>REGION!AR293</f>
        <v>#N/A</v>
      </c>
      <c r="K293" s="10" t="e">
        <f>REGION!BA293</f>
        <v>#N/A</v>
      </c>
      <c r="M293" s="10" t="e">
        <f>REGION!J293</f>
        <v>#N/A</v>
      </c>
      <c r="N293" s="10" t="e">
        <f>REGION!S293</f>
        <v>#N/A</v>
      </c>
      <c r="O293" s="10" t="e">
        <f>REGION!AB293</f>
        <v>#N/A</v>
      </c>
      <c r="P293" s="10" t="e">
        <f>REGION!AK293</f>
        <v>#N/A</v>
      </c>
      <c r="Q293" s="10" t="e">
        <f>REGION!AT293</f>
        <v>#N/A</v>
      </c>
      <c r="R293" s="10" t="e">
        <f>REGION!BC293</f>
        <v>#N/A</v>
      </c>
    </row>
    <row r="294" spans="1:18" x14ac:dyDescent="0.2">
      <c r="A294" s="161">
        <f t="shared" si="12"/>
        <v>4</v>
      </c>
      <c r="B294" s="135">
        <f t="shared" si="13"/>
        <v>1</v>
      </c>
      <c r="C294" s="135">
        <f t="shared" si="14"/>
        <v>1</v>
      </c>
      <c r="D294" s="2">
        <v>74.2</v>
      </c>
      <c r="E294" s="2" t="s">
        <v>598</v>
      </c>
      <c r="F294" s="10">
        <f>REGION!H294</f>
        <v>5</v>
      </c>
      <c r="G294" s="10">
        <f>REGION!Q294</f>
        <v>5</v>
      </c>
      <c r="H294" s="10">
        <f>REGION!Z294</f>
        <v>5</v>
      </c>
      <c r="I294" s="10">
        <f>REGION!AI294</f>
        <v>5</v>
      </c>
      <c r="J294" s="10">
        <f>REGION!AR294</f>
        <v>3</v>
      </c>
      <c r="K294" s="10">
        <f>REGION!BA294</f>
        <v>4</v>
      </c>
      <c r="M294" s="10" t="str">
        <f>REGION!J294</f>
        <v>к</v>
      </c>
      <c r="N294" s="10" t="str">
        <f>REGION!S294</f>
        <v>к</v>
      </c>
      <c r="O294" s="10">
        <f>REGION!AB294</f>
        <v>1</v>
      </c>
      <c r="P294" s="10">
        <f>REGION!AK294</f>
        <v>4</v>
      </c>
      <c r="Q294" s="10" t="str">
        <f>REGION!AT294</f>
        <v>к</v>
      </c>
      <c r="R294" s="10" t="str">
        <f>REGION!BC294</f>
        <v>к</v>
      </c>
    </row>
    <row r="295" spans="1:18" x14ac:dyDescent="0.2">
      <c r="A295" s="161">
        <f t="shared" si="12"/>
        <v>6</v>
      </c>
      <c r="B295" s="135">
        <f t="shared" si="13"/>
        <v>1</v>
      </c>
      <c r="C295" s="135">
        <f t="shared" si="14"/>
        <v>1</v>
      </c>
      <c r="D295" s="2">
        <v>74.3</v>
      </c>
      <c r="E295" s="2" t="s">
        <v>600</v>
      </c>
      <c r="F295" s="10">
        <f>REGION!H295</f>
        <v>2</v>
      </c>
      <c r="G295" s="10">
        <f>REGION!Q295</f>
        <v>2</v>
      </c>
      <c r="H295" s="10">
        <f>REGION!Z295</f>
        <v>2</v>
      </c>
      <c r="I295" s="10">
        <f>REGION!AI295</f>
        <v>1</v>
      </c>
      <c r="J295" s="10" t="e">
        <f>REGION!AR295</f>
        <v>#N/A</v>
      </c>
      <c r="K295" s="10" t="e">
        <f>REGION!BA295</f>
        <v>#N/A</v>
      </c>
      <c r="M295" s="10" t="str">
        <f>REGION!J295</f>
        <v>к</v>
      </c>
      <c r="N295" s="10" t="str">
        <f>REGION!S295</f>
        <v>к</v>
      </c>
      <c r="O295" s="10" t="str">
        <f>REGION!AB295</f>
        <v>к</v>
      </c>
      <c r="P295" s="10" t="str">
        <f>REGION!AK295</f>
        <v>к</v>
      </c>
      <c r="Q295" s="10" t="e">
        <f>REGION!AT295</f>
        <v>#N/A</v>
      </c>
      <c r="R295" s="10" t="e">
        <f>REGION!BC295</f>
        <v>#N/A</v>
      </c>
    </row>
    <row r="296" spans="1:18" x14ac:dyDescent="0.2">
      <c r="A296" s="161">
        <f t="shared" si="12"/>
        <v>2</v>
      </c>
      <c r="B296" s="135">
        <f t="shared" si="13"/>
        <v>2</v>
      </c>
      <c r="C296" s="135">
        <f t="shared" si="14"/>
        <v>2</v>
      </c>
      <c r="D296" s="2">
        <v>74.900000000000006</v>
      </c>
      <c r="E296" s="2" t="s">
        <v>602</v>
      </c>
      <c r="F296" s="10">
        <f>REGION!H296</f>
        <v>6</v>
      </c>
      <c r="G296" s="10">
        <f>REGION!Q296</f>
        <v>7</v>
      </c>
      <c r="H296" s="10">
        <f>REGION!Z296</f>
        <v>8</v>
      </c>
      <c r="I296" s="10">
        <f>REGION!AI296</f>
        <v>6</v>
      </c>
      <c r="J296" s="10">
        <f>REGION!AR296</f>
        <v>6</v>
      </c>
      <c r="K296" s="10">
        <f>REGION!BA296</f>
        <v>7</v>
      </c>
      <c r="M296" s="10" t="str">
        <f>REGION!J296</f>
        <v>к</v>
      </c>
      <c r="N296" s="10">
        <f>REGION!S296</f>
        <v>26</v>
      </c>
      <c r="O296" s="10">
        <f>REGION!AB296</f>
        <v>40</v>
      </c>
      <c r="P296" s="10">
        <f>REGION!AK296</f>
        <v>37</v>
      </c>
      <c r="Q296" s="10">
        <f>REGION!AT296</f>
        <v>40</v>
      </c>
      <c r="R296" s="10" t="str">
        <f>REGION!BC296</f>
        <v>к</v>
      </c>
    </row>
    <row r="297" spans="1:18" x14ac:dyDescent="0.2">
      <c r="A297" s="161">
        <f t="shared" si="12"/>
        <v>6</v>
      </c>
      <c r="B297" s="135">
        <f t="shared" si="13"/>
        <v>1</v>
      </c>
      <c r="C297" s="135">
        <f t="shared" si="14"/>
        <v>1</v>
      </c>
      <c r="D297" s="2">
        <v>75</v>
      </c>
      <c r="E297" s="2" t="s">
        <v>604</v>
      </c>
      <c r="F297" s="10" t="e">
        <f>REGION!H297</f>
        <v>#N/A</v>
      </c>
      <c r="G297" s="10" t="e">
        <f>REGION!Q297</f>
        <v>#N/A</v>
      </c>
      <c r="H297" s="10">
        <f>REGION!Z297</f>
        <v>1</v>
      </c>
      <c r="I297" s="10">
        <f>REGION!AI297</f>
        <v>2</v>
      </c>
      <c r="J297" s="10">
        <f>REGION!AR297</f>
        <v>1</v>
      </c>
      <c r="K297" s="10" t="e">
        <f>REGION!BA297</f>
        <v>#N/A</v>
      </c>
      <c r="M297" s="10" t="e">
        <f>REGION!J297</f>
        <v>#N/A</v>
      </c>
      <c r="N297" s="10" t="e">
        <f>REGION!S297</f>
        <v>#N/A</v>
      </c>
      <c r="O297" s="10" t="str">
        <f>REGION!AB297</f>
        <v>к</v>
      </c>
      <c r="P297" s="10" t="str">
        <f>REGION!AK297</f>
        <v>к</v>
      </c>
      <c r="Q297" s="10" t="str">
        <f>REGION!AT297</f>
        <v>к</v>
      </c>
      <c r="R297" s="10" t="e">
        <f>REGION!BC297</f>
        <v>#N/A</v>
      </c>
    </row>
    <row r="298" spans="1:18" x14ac:dyDescent="0.2">
      <c r="A298" s="161">
        <f t="shared" si="12"/>
        <v>0</v>
      </c>
      <c r="B298" s="135">
        <f t="shared" si="13"/>
        <v>2</v>
      </c>
      <c r="C298" s="162" t="str">
        <f>IF(COUNTIF(C299:C323,2)&gt;=1,"",B298)</f>
        <v/>
      </c>
      <c r="D298" s="2" t="s">
        <v>606</v>
      </c>
      <c r="E298" s="2" t="s">
        <v>607</v>
      </c>
      <c r="F298" s="10">
        <f>REGION!H298</f>
        <v>210</v>
      </c>
      <c r="G298" s="10">
        <f>REGION!Q298</f>
        <v>222</v>
      </c>
      <c r="H298" s="10">
        <f>REGION!Z298</f>
        <v>216</v>
      </c>
      <c r="I298" s="10">
        <f>REGION!AI298</f>
        <v>220</v>
      </c>
      <c r="J298" s="10">
        <f>REGION!AR298</f>
        <v>189</v>
      </c>
      <c r="K298" s="10">
        <f>REGION!BA298</f>
        <v>218</v>
      </c>
      <c r="M298" s="10">
        <f>REGION!J298</f>
        <v>3314</v>
      </c>
      <c r="N298" s="10">
        <f>REGION!S298</f>
        <v>2792</v>
      </c>
      <c r="O298" s="10">
        <f>REGION!AB298</f>
        <v>2614</v>
      </c>
      <c r="P298" s="10">
        <f>REGION!AK298</f>
        <v>2897</v>
      </c>
      <c r="Q298" s="10">
        <f>REGION!AT298</f>
        <v>3098</v>
      </c>
      <c r="R298" s="10">
        <f>REGION!BC298</f>
        <v>2580</v>
      </c>
    </row>
    <row r="299" spans="1:18" x14ac:dyDescent="0.2">
      <c r="A299" s="161">
        <f t="shared" si="12"/>
        <v>0</v>
      </c>
      <c r="B299" s="135">
        <f t="shared" si="13"/>
        <v>2</v>
      </c>
      <c r="C299" s="163" t="str">
        <f>IF(COUNTIF(C300:C303,2)&gt;=1,"",B299)</f>
        <v/>
      </c>
      <c r="D299" s="2">
        <v>77</v>
      </c>
      <c r="E299" s="2" t="s">
        <v>609</v>
      </c>
      <c r="F299" s="10">
        <f>REGION!H299</f>
        <v>28</v>
      </c>
      <c r="G299" s="10">
        <f>REGION!Q299</f>
        <v>28</v>
      </c>
      <c r="H299" s="10">
        <f>REGION!Z299</f>
        <v>24</v>
      </c>
      <c r="I299" s="10">
        <f>REGION!AI299</f>
        <v>26</v>
      </c>
      <c r="J299" s="10">
        <f>REGION!AR299</f>
        <v>28</v>
      </c>
      <c r="K299" s="10">
        <f>REGION!BA299</f>
        <v>33</v>
      </c>
      <c r="M299" s="10">
        <f>REGION!J299</f>
        <v>803</v>
      </c>
      <c r="N299" s="10">
        <f>REGION!S299</f>
        <v>270</v>
      </c>
      <c r="O299" s="10">
        <f>REGION!AB299</f>
        <v>236</v>
      </c>
      <c r="P299" s="10">
        <f>REGION!AK299</f>
        <v>213</v>
      </c>
      <c r="Q299" s="10">
        <f>REGION!AT299</f>
        <v>383</v>
      </c>
      <c r="R299" s="10">
        <f>REGION!BC299</f>
        <v>229</v>
      </c>
    </row>
    <row r="300" spans="1:18" x14ac:dyDescent="0.2">
      <c r="A300" s="161">
        <f t="shared" si="12"/>
        <v>3</v>
      </c>
      <c r="B300" s="135">
        <f t="shared" si="13"/>
        <v>2</v>
      </c>
      <c r="C300" s="135">
        <f t="shared" si="14"/>
        <v>2</v>
      </c>
      <c r="D300" s="2">
        <v>77.099999999999994</v>
      </c>
      <c r="E300" s="2" t="s">
        <v>611</v>
      </c>
      <c r="F300" s="10">
        <f>REGION!H300</f>
        <v>13</v>
      </c>
      <c r="G300" s="10">
        <f>REGION!Q300</f>
        <v>14</v>
      </c>
      <c r="H300" s="10">
        <f>REGION!Z300</f>
        <v>9</v>
      </c>
      <c r="I300" s="10">
        <f>REGION!AI300</f>
        <v>13</v>
      </c>
      <c r="J300" s="10">
        <f>REGION!AR300</f>
        <v>10</v>
      </c>
      <c r="K300" s="10">
        <f>REGION!BA300</f>
        <v>12</v>
      </c>
      <c r="M300" s="10" t="str">
        <f>REGION!J300</f>
        <v>к</v>
      </c>
      <c r="N300" s="10">
        <f>REGION!S300</f>
        <v>68</v>
      </c>
      <c r="O300" s="10" t="str">
        <f>REGION!AB300</f>
        <v>к</v>
      </c>
      <c r="P300" s="10">
        <f>REGION!AK300</f>
        <v>18</v>
      </c>
      <c r="Q300" s="10" t="str">
        <f>REGION!AT300</f>
        <v>к</v>
      </c>
      <c r="R300" s="10">
        <f>REGION!BC300</f>
        <v>43</v>
      </c>
    </row>
    <row r="301" spans="1:18" x14ac:dyDescent="0.2">
      <c r="A301" s="161">
        <f t="shared" si="12"/>
        <v>6</v>
      </c>
      <c r="B301" s="135">
        <f t="shared" si="13"/>
        <v>1</v>
      </c>
      <c r="C301" s="135">
        <f t="shared" si="14"/>
        <v>1</v>
      </c>
      <c r="D301" s="2">
        <v>77.2</v>
      </c>
      <c r="E301" s="2" t="s">
        <v>613</v>
      </c>
      <c r="F301" s="10">
        <f>REGION!H301</f>
        <v>1</v>
      </c>
      <c r="G301" s="10">
        <f>REGION!Q301</f>
        <v>1</v>
      </c>
      <c r="H301" s="10">
        <f>REGION!Z301</f>
        <v>1</v>
      </c>
      <c r="I301" s="10">
        <f>REGION!AI301</f>
        <v>1</v>
      </c>
      <c r="J301" s="10">
        <f>REGION!AR301</f>
        <v>1</v>
      </c>
      <c r="K301" s="10" t="e">
        <f>REGION!BA301</f>
        <v>#N/A</v>
      </c>
      <c r="M301" s="10" t="str">
        <f>REGION!J301</f>
        <v>к</v>
      </c>
      <c r="N301" s="10" t="str">
        <f>REGION!S301</f>
        <v>к</v>
      </c>
      <c r="O301" s="10" t="str">
        <f>REGION!AB301</f>
        <v>к</v>
      </c>
      <c r="P301" s="10" t="str">
        <f>REGION!AK301</f>
        <v>к</v>
      </c>
      <c r="Q301" s="10" t="str">
        <f>REGION!AT301</f>
        <v>к</v>
      </c>
      <c r="R301" s="10" t="e">
        <f>REGION!BC301</f>
        <v>#N/A</v>
      </c>
    </row>
    <row r="302" spans="1:18" x14ac:dyDescent="0.2">
      <c r="A302" s="161">
        <f t="shared" si="12"/>
        <v>2</v>
      </c>
      <c r="B302" s="135">
        <f t="shared" si="13"/>
        <v>2</v>
      </c>
      <c r="C302" s="135">
        <f t="shared" si="14"/>
        <v>2</v>
      </c>
      <c r="D302" s="2">
        <v>77.3</v>
      </c>
      <c r="E302" s="2" t="s">
        <v>615</v>
      </c>
      <c r="F302" s="10">
        <f>REGION!H302</f>
        <v>14</v>
      </c>
      <c r="G302" s="10">
        <f>REGION!Q302</f>
        <v>13</v>
      </c>
      <c r="H302" s="10">
        <f>REGION!Z302</f>
        <v>14</v>
      </c>
      <c r="I302" s="10">
        <f>REGION!AI302</f>
        <v>12</v>
      </c>
      <c r="J302" s="10">
        <f>REGION!AR302</f>
        <v>17</v>
      </c>
      <c r="K302" s="10">
        <f>REGION!BA302</f>
        <v>21</v>
      </c>
      <c r="M302" s="10">
        <f>REGION!J302</f>
        <v>777</v>
      </c>
      <c r="N302" s="10" t="str">
        <f>REGION!S302</f>
        <v>к</v>
      </c>
      <c r="O302" s="10">
        <f>REGION!AB302</f>
        <v>218</v>
      </c>
      <c r="P302" s="10" t="str">
        <f>REGION!AK302</f>
        <v>к</v>
      </c>
      <c r="Q302" s="10">
        <f>REGION!AT302</f>
        <v>366</v>
      </c>
      <c r="R302" s="10">
        <f>REGION!BC302</f>
        <v>186</v>
      </c>
    </row>
    <row r="303" spans="1:18" x14ac:dyDescent="0.2">
      <c r="A303" s="161">
        <f t="shared" si="12"/>
        <v>6</v>
      </c>
      <c r="B303" s="135">
        <f t="shared" si="13"/>
        <v>1</v>
      </c>
      <c r="C303" s="135">
        <f t="shared" si="14"/>
        <v>1</v>
      </c>
      <c r="D303" s="2">
        <v>77.400000000000006</v>
      </c>
      <c r="E303" s="2" t="s">
        <v>617</v>
      </c>
      <c r="F303" s="10" t="e">
        <f>REGION!H303</f>
        <v>#N/A</v>
      </c>
      <c r="G303" s="10" t="e">
        <f>REGION!Q303</f>
        <v>#N/A</v>
      </c>
      <c r="H303" s="10" t="e">
        <f>REGION!Z303</f>
        <v>#N/A</v>
      </c>
      <c r="I303" s="10" t="e">
        <f>REGION!AI303</f>
        <v>#N/A</v>
      </c>
      <c r="J303" s="10" t="e">
        <f>REGION!AR303</f>
        <v>#N/A</v>
      </c>
      <c r="K303" s="10" t="e">
        <f>REGION!BA303</f>
        <v>#N/A</v>
      </c>
      <c r="M303" s="10" t="e">
        <f>REGION!J303</f>
        <v>#N/A</v>
      </c>
      <c r="N303" s="10" t="e">
        <f>REGION!S303</f>
        <v>#N/A</v>
      </c>
      <c r="O303" s="10" t="e">
        <f>REGION!AB303</f>
        <v>#N/A</v>
      </c>
      <c r="P303" s="10" t="e">
        <f>REGION!AK303</f>
        <v>#N/A</v>
      </c>
      <c r="Q303" s="10" t="e">
        <f>REGION!AT303</f>
        <v>#N/A</v>
      </c>
      <c r="R303" s="10" t="e">
        <f>REGION!BC303</f>
        <v>#N/A</v>
      </c>
    </row>
    <row r="304" spans="1:18" x14ac:dyDescent="0.2">
      <c r="A304" s="161">
        <f t="shared" si="12"/>
        <v>1</v>
      </c>
      <c r="B304" s="135">
        <f t="shared" si="13"/>
        <v>2</v>
      </c>
      <c r="C304" s="163">
        <f>IF(COUNTIF(C305:C307,2)&gt;=1,"",B304)</f>
        <v>2</v>
      </c>
      <c r="D304" s="2">
        <v>78</v>
      </c>
      <c r="E304" s="2" t="s">
        <v>619</v>
      </c>
      <c r="F304" s="10">
        <f>REGION!H304</f>
        <v>7</v>
      </c>
      <c r="G304" s="10">
        <f>REGION!Q304</f>
        <v>6</v>
      </c>
      <c r="H304" s="10">
        <f>REGION!Z304</f>
        <v>6</v>
      </c>
      <c r="I304" s="10">
        <f>REGION!AI304</f>
        <v>5</v>
      </c>
      <c r="J304" s="10">
        <f>REGION!AR304</f>
        <v>4</v>
      </c>
      <c r="K304" s="10">
        <f>REGION!BA304</f>
        <v>13</v>
      </c>
      <c r="M304" s="10" t="str">
        <f>REGION!J304</f>
        <v>к</v>
      </c>
      <c r="N304" s="10">
        <f>REGION!S304</f>
        <v>8</v>
      </c>
      <c r="O304" s="10">
        <f>REGION!AB304</f>
        <v>6</v>
      </c>
      <c r="P304" s="10">
        <f>REGION!AK304</f>
        <v>311</v>
      </c>
      <c r="Q304" s="10">
        <f>REGION!AT304</f>
        <v>446</v>
      </c>
      <c r="R304" s="10">
        <f>REGION!BC304</f>
        <v>148</v>
      </c>
    </row>
    <row r="305" spans="1:18" x14ac:dyDescent="0.2">
      <c r="A305" s="161">
        <f t="shared" si="12"/>
        <v>5</v>
      </c>
      <c r="B305" s="135">
        <f t="shared" si="13"/>
        <v>1</v>
      </c>
      <c r="C305" s="135">
        <f t="shared" si="14"/>
        <v>1</v>
      </c>
      <c r="D305" s="2">
        <v>78.099999999999994</v>
      </c>
      <c r="E305" s="2" t="s">
        <v>621</v>
      </c>
      <c r="F305" s="10">
        <f>REGION!H305</f>
        <v>4</v>
      </c>
      <c r="G305" s="10">
        <f>REGION!Q305</f>
        <v>4</v>
      </c>
      <c r="H305" s="10">
        <f>REGION!Z305</f>
        <v>3</v>
      </c>
      <c r="I305" s="10">
        <f>REGION!AI305</f>
        <v>4</v>
      </c>
      <c r="J305" s="10">
        <f>REGION!AR305</f>
        <v>3</v>
      </c>
      <c r="K305" s="10">
        <f>REGION!BA305</f>
        <v>11</v>
      </c>
      <c r="M305" s="10" t="str">
        <f>REGION!J305</f>
        <v>к</v>
      </c>
      <c r="N305" s="10" t="str">
        <f>REGION!S305</f>
        <v>к</v>
      </c>
      <c r="O305" s="10" t="str">
        <f>REGION!AB305</f>
        <v>к</v>
      </c>
      <c r="P305" s="10" t="str">
        <f>REGION!AK305</f>
        <v>к</v>
      </c>
      <c r="Q305" s="10" t="str">
        <f>REGION!AT305</f>
        <v>к</v>
      </c>
      <c r="R305" s="10">
        <f>REGION!BC305</f>
        <v>126</v>
      </c>
    </row>
    <row r="306" spans="1:18" x14ac:dyDescent="0.2">
      <c r="A306" s="161">
        <f t="shared" si="12"/>
        <v>6</v>
      </c>
      <c r="B306" s="135">
        <f t="shared" si="13"/>
        <v>1</v>
      </c>
      <c r="C306" s="135">
        <f t="shared" si="14"/>
        <v>1</v>
      </c>
      <c r="D306" s="2">
        <v>78.2</v>
      </c>
      <c r="E306" s="2" t="s">
        <v>623</v>
      </c>
      <c r="F306" s="10">
        <f>REGION!H306</f>
        <v>2</v>
      </c>
      <c r="G306" s="10">
        <f>REGION!Q306</f>
        <v>2</v>
      </c>
      <c r="H306" s="10">
        <f>REGION!Z306</f>
        <v>3</v>
      </c>
      <c r="I306" s="10">
        <f>REGION!AI306</f>
        <v>1</v>
      </c>
      <c r="J306" s="10">
        <f>REGION!AR306</f>
        <v>1</v>
      </c>
      <c r="K306" s="10">
        <f>REGION!BA306</f>
        <v>1</v>
      </c>
      <c r="M306" s="10" t="str">
        <f>REGION!J306</f>
        <v>к</v>
      </c>
      <c r="N306" s="10" t="str">
        <f>REGION!S306</f>
        <v>к</v>
      </c>
      <c r="O306" s="10" t="str">
        <f>REGION!AB306</f>
        <v>к</v>
      </c>
      <c r="P306" s="10" t="str">
        <f>REGION!AK306</f>
        <v>к</v>
      </c>
      <c r="Q306" s="10" t="str">
        <f>REGION!AT306</f>
        <v>к</v>
      </c>
      <c r="R306" s="10" t="str">
        <f>REGION!BC306</f>
        <v>к</v>
      </c>
    </row>
    <row r="307" spans="1:18" x14ac:dyDescent="0.2">
      <c r="A307" s="161">
        <f t="shared" si="12"/>
        <v>6</v>
      </c>
      <c r="B307" s="135">
        <f t="shared" si="13"/>
        <v>1</v>
      </c>
      <c r="C307" s="135">
        <f t="shared" si="14"/>
        <v>1</v>
      </c>
      <c r="D307" s="2">
        <v>78.3</v>
      </c>
      <c r="E307" s="2" t="s">
        <v>625</v>
      </c>
      <c r="F307" s="10">
        <f>REGION!H307</f>
        <v>1</v>
      </c>
      <c r="G307" s="10" t="e">
        <f>REGION!Q307</f>
        <v>#N/A</v>
      </c>
      <c r="H307" s="10" t="e">
        <f>REGION!Z307</f>
        <v>#N/A</v>
      </c>
      <c r="I307" s="10" t="e">
        <f>REGION!AI307</f>
        <v>#N/A</v>
      </c>
      <c r="J307" s="10" t="e">
        <f>REGION!AR307</f>
        <v>#N/A</v>
      </c>
      <c r="K307" s="10">
        <f>REGION!BA307</f>
        <v>1</v>
      </c>
      <c r="M307" s="10" t="str">
        <f>REGION!J307</f>
        <v>к</v>
      </c>
      <c r="N307" s="10" t="e">
        <f>REGION!S307</f>
        <v>#N/A</v>
      </c>
      <c r="O307" s="10" t="e">
        <f>REGION!AB307</f>
        <v>#N/A</v>
      </c>
      <c r="P307" s="10" t="e">
        <f>REGION!AK307</f>
        <v>#N/A</v>
      </c>
      <c r="Q307" s="10" t="e">
        <f>REGION!AT307</f>
        <v>#N/A</v>
      </c>
      <c r="R307" s="10" t="str">
        <f>REGION!BC307</f>
        <v>к</v>
      </c>
    </row>
    <row r="308" spans="1:18" x14ac:dyDescent="0.2">
      <c r="A308" s="161">
        <f t="shared" si="12"/>
        <v>0</v>
      </c>
      <c r="B308" s="135">
        <f t="shared" si="13"/>
        <v>2</v>
      </c>
      <c r="C308" s="163">
        <f>IF(COUNTIF(C309:C310,2)&gt;=1,"",B308)</f>
        <v>2</v>
      </c>
      <c r="D308" s="2">
        <v>79</v>
      </c>
      <c r="E308" s="2" t="s">
        <v>627</v>
      </c>
      <c r="F308" s="10">
        <f>REGION!H308</f>
        <v>47</v>
      </c>
      <c r="G308" s="10">
        <f>REGION!Q308</f>
        <v>54</v>
      </c>
      <c r="H308" s="10">
        <f>REGION!Z308</f>
        <v>52</v>
      </c>
      <c r="I308" s="10">
        <f>REGION!AI308</f>
        <v>48</v>
      </c>
      <c r="J308" s="10">
        <f>REGION!AR308</f>
        <v>31</v>
      </c>
      <c r="K308" s="10">
        <f>REGION!BA308</f>
        <v>33</v>
      </c>
      <c r="M308" s="10">
        <f>REGION!J308</f>
        <v>111</v>
      </c>
      <c r="N308" s="10">
        <f>REGION!S308</f>
        <v>115</v>
      </c>
      <c r="O308" s="10">
        <f>REGION!AB308</f>
        <v>107</v>
      </c>
      <c r="P308" s="10">
        <f>REGION!AK308</f>
        <v>88</v>
      </c>
      <c r="Q308" s="10">
        <f>REGION!AT308</f>
        <v>73</v>
      </c>
      <c r="R308" s="10">
        <f>REGION!BC308</f>
        <v>77</v>
      </c>
    </row>
    <row r="309" spans="1:18" x14ac:dyDescent="0.2">
      <c r="A309" s="161">
        <f t="shared" si="12"/>
        <v>4</v>
      </c>
      <c r="B309" s="135">
        <f t="shared" si="13"/>
        <v>1</v>
      </c>
      <c r="C309" s="135">
        <f t="shared" si="14"/>
        <v>1</v>
      </c>
      <c r="D309" s="2">
        <v>79.099999999999994</v>
      </c>
      <c r="E309" s="2" t="s">
        <v>629</v>
      </c>
      <c r="F309" s="10">
        <f>REGION!H309</f>
        <v>45</v>
      </c>
      <c r="G309" s="10">
        <f>REGION!Q309</f>
        <v>50</v>
      </c>
      <c r="H309" s="10">
        <f>REGION!Z309</f>
        <v>49</v>
      </c>
      <c r="I309" s="10">
        <f>REGION!AI309</f>
        <v>45</v>
      </c>
      <c r="J309" s="10">
        <f>REGION!AR309</f>
        <v>29</v>
      </c>
      <c r="K309" s="10">
        <f>REGION!BA309</f>
        <v>31</v>
      </c>
      <c r="M309" s="10" t="str">
        <f>REGION!J309</f>
        <v>к</v>
      </c>
      <c r="N309" s="10">
        <f>REGION!S309</f>
        <v>111</v>
      </c>
      <c r="O309" s="10">
        <f>REGION!AB309</f>
        <v>102</v>
      </c>
      <c r="P309" s="10" t="str">
        <f>REGION!AK309</f>
        <v>к</v>
      </c>
      <c r="Q309" s="10" t="str">
        <f>REGION!AT309</f>
        <v>к</v>
      </c>
      <c r="R309" s="10" t="str">
        <f>REGION!BC309</f>
        <v>к</v>
      </c>
    </row>
    <row r="310" spans="1:18" x14ac:dyDescent="0.2">
      <c r="A310" s="161">
        <f t="shared" si="12"/>
        <v>4</v>
      </c>
      <c r="B310" s="135">
        <f t="shared" si="13"/>
        <v>1</v>
      </c>
      <c r="C310" s="135">
        <f t="shared" si="14"/>
        <v>1</v>
      </c>
      <c r="D310" s="2">
        <v>79.900000000000006</v>
      </c>
      <c r="E310" s="2" t="s">
        <v>631</v>
      </c>
      <c r="F310" s="10">
        <f>REGION!H310</f>
        <v>2</v>
      </c>
      <c r="G310" s="10">
        <f>REGION!Q310</f>
        <v>4</v>
      </c>
      <c r="H310" s="10">
        <f>REGION!Z310</f>
        <v>3</v>
      </c>
      <c r="I310" s="10">
        <f>REGION!AI310</f>
        <v>3</v>
      </c>
      <c r="J310" s="10">
        <f>REGION!AR310</f>
        <v>2</v>
      </c>
      <c r="K310" s="10">
        <f>REGION!BA310</f>
        <v>2</v>
      </c>
      <c r="M310" s="10" t="str">
        <f>REGION!J310</f>
        <v>к</v>
      </c>
      <c r="N310" s="10">
        <f>REGION!S310</f>
        <v>4</v>
      </c>
      <c r="O310" s="10">
        <f>REGION!AB310</f>
        <v>5</v>
      </c>
      <c r="P310" s="10" t="str">
        <f>REGION!AK310</f>
        <v>к</v>
      </c>
      <c r="Q310" s="10" t="str">
        <f>REGION!AT310</f>
        <v>к</v>
      </c>
      <c r="R310" s="10" t="str">
        <f>REGION!BC310</f>
        <v>к</v>
      </c>
    </row>
    <row r="311" spans="1:18" x14ac:dyDescent="0.2">
      <c r="A311" s="161">
        <f t="shared" si="12"/>
        <v>0</v>
      </c>
      <c r="B311" s="135">
        <f t="shared" si="13"/>
        <v>2</v>
      </c>
      <c r="C311" s="163" t="str">
        <f>IF(COUNTIF(C312:C314,2)&gt;=1,"",B311)</f>
        <v/>
      </c>
      <c r="D311" s="2">
        <v>80</v>
      </c>
      <c r="E311" s="2" t="s">
        <v>633</v>
      </c>
      <c r="F311" s="10">
        <f>REGION!H311</f>
        <v>33</v>
      </c>
      <c r="G311" s="10">
        <f>REGION!Q311</f>
        <v>38</v>
      </c>
      <c r="H311" s="10">
        <f>REGION!Z311</f>
        <v>40</v>
      </c>
      <c r="I311" s="10">
        <f>REGION!AI311</f>
        <v>40</v>
      </c>
      <c r="J311" s="10">
        <f>REGION!AR311</f>
        <v>35</v>
      </c>
      <c r="K311" s="10">
        <f>REGION!BA311</f>
        <v>35</v>
      </c>
      <c r="M311" s="10">
        <f>REGION!J311</f>
        <v>526</v>
      </c>
      <c r="N311" s="10">
        <f>REGION!S311</f>
        <v>561</v>
      </c>
      <c r="O311" s="10">
        <f>REGION!AB311</f>
        <v>576</v>
      </c>
      <c r="P311" s="10">
        <f>REGION!AK311</f>
        <v>544</v>
      </c>
      <c r="Q311" s="10">
        <f>REGION!AT311</f>
        <v>559</v>
      </c>
      <c r="R311" s="10">
        <f>REGION!BC311</f>
        <v>390</v>
      </c>
    </row>
    <row r="312" spans="1:18" x14ac:dyDescent="0.2">
      <c r="A312" s="161">
        <f t="shared" si="12"/>
        <v>0</v>
      </c>
      <c r="B312" s="135">
        <f t="shared" si="13"/>
        <v>2</v>
      </c>
      <c r="C312" s="135">
        <f t="shared" si="14"/>
        <v>2</v>
      </c>
      <c r="D312" s="2">
        <v>80.099999999999994</v>
      </c>
      <c r="E312" s="2" t="s">
        <v>635</v>
      </c>
      <c r="F312" s="10">
        <f>REGION!H312</f>
        <v>29</v>
      </c>
      <c r="G312" s="10">
        <f>REGION!Q312</f>
        <v>35</v>
      </c>
      <c r="H312" s="10">
        <f>REGION!Z312</f>
        <v>35</v>
      </c>
      <c r="I312" s="10">
        <f>REGION!AI312</f>
        <v>36</v>
      </c>
      <c r="J312" s="10">
        <f>REGION!AR312</f>
        <v>31</v>
      </c>
      <c r="K312" s="10">
        <f>REGION!BA312</f>
        <v>32</v>
      </c>
      <c r="M312" s="10">
        <f>REGION!J312</f>
        <v>414</v>
      </c>
      <c r="N312" s="10">
        <f>REGION!S312</f>
        <v>503</v>
      </c>
      <c r="O312" s="10">
        <f>REGION!AB312</f>
        <v>451</v>
      </c>
      <c r="P312" s="10">
        <f>REGION!AK312</f>
        <v>470</v>
      </c>
      <c r="Q312" s="10">
        <f>REGION!AT312</f>
        <v>478</v>
      </c>
      <c r="R312" s="10">
        <f>REGION!BC312</f>
        <v>358</v>
      </c>
    </row>
    <row r="313" spans="1:18" x14ac:dyDescent="0.2">
      <c r="A313" s="161">
        <f t="shared" si="12"/>
        <v>0</v>
      </c>
      <c r="B313" s="135">
        <f t="shared" si="13"/>
        <v>2</v>
      </c>
      <c r="C313" s="135">
        <f t="shared" si="14"/>
        <v>2</v>
      </c>
      <c r="D313" s="2">
        <v>80.2</v>
      </c>
      <c r="E313" s="2" t="s">
        <v>637</v>
      </c>
      <c r="F313" s="10">
        <f>REGION!H313</f>
        <v>4</v>
      </c>
      <c r="G313" s="10">
        <f>REGION!Q313</f>
        <v>3</v>
      </c>
      <c r="H313" s="10">
        <f>REGION!Z313</f>
        <v>5</v>
      </c>
      <c r="I313" s="10">
        <f>REGION!AI313</f>
        <v>4</v>
      </c>
      <c r="J313" s="10">
        <f>REGION!AR313</f>
        <v>4</v>
      </c>
      <c r="K313" s="10">
        <f>REGION!BA313</f>
        <v>3</v>
      </c>
      <c r="M313" s="10">
        <f>REGION!J313</f>
        <v>112</v>
      </c>
      <c r="N313" s="10">
        <f>REGION!S313</f>
        <v>58</v>
      </c>
      <c r="O313" s="10">
        <f>REGION!AB313</f>
        <v>125</v>
      </c>
      <c r="P313" s="10">
        <f>REGION!AK313</f>
        <v>74</v>
      </c>
      <c r="Q313" s="10">
        <f>REGION!AT313</f>
        <v>81</v>
      </c>
      <c r="R313" s="10">
        <f>REGION!BC313</f>
        <v>32</v>
      </c>
    </row>
    <row r="314" spans="1:18" x14ac:dyDescent="0.2">
      <c r="A314" s="161">
        <f t="shared" si="12"/>
        <v>6</v>
      </c>
      <c r="B314" s="135">
        <f t="shared" si="13"/>
        <v>1</v>
      </c>
      <c r="C314" s="135">
        <f t="shared" si="14"/>
        <v>1</v>
      </c>
      <c r="D314" s="2">
        <v>80.3</v>
      </c>
      <c r="E314" s="2" t="s">
        <v>639</v>
      </c>
      <c r="F314" s="10" t="e">
        <f>REGION!H314</f>
        <v>#N/A</v>
      </c>
      <c r="G314" s="10" t="e">
        <f>REGION!Q314</f>
        <v>#N/A</v>
      </c>
      <c r="H314" s="10" t="e">
        <f>REGION!Z314</f>
        <v>#N/A</v>
      </c>
      <c r="I314" s="10" t="e">
        <f>REGION!AI314</f>
        <v>#N/A</v>
      </c>
      <c r="J314" s="10" t="e">
        <f>REGION!AR314</f>
        <v>#N/A</v>
      </c>
      <c r="K314" s="10" t="e">
        <f>REGION!BA314</f>
        <v>#N/A</v>
      </c>
      <c r="M314" s="10" t="e">
        <f>REGION!J314</f>
        <v>#N/A</v>
      </c>
      <c r="N314" s="10" t="e">
        <f>REGION!S314</f>
        <v>#N/A</v>
      </c>
      <c r="O314" s="10" t="e">
        <f>REGION!AB314</f>
        <v>#N/A</v>
      </c>
      <c r="P314" s="10" t="e">
        <f>REGION!AK314</f>
        <v>#N/A</v>
      </c>
      <c r="Q314" s="10" t="e">
        <f>REGION!AT314</f>
        <v>#N/A</v>
      </c>
      <c r="R314" s="10" t="e">
        <f>REGION!BC314</f>
        <v>#N/A</v>
      </c>
    </row>
    <row r="315" spans="1:18" x14ac:dyDescent="0.2">
      <c r="A315" s="161">
        <f t="shared" si="12"/>
        <v>0</v>
      </c>
      <c r="B315" s="135">
        <f t="shared" si="13"/>
        <v>2</v>
      </c>
      <c r="C315" s="163" t="str">
        <f>IF(COUNTIF(C316:C318,2)&gt;=1,"",B315)</f>
        <v/>
      </c>
      <c r="D315" s="2">
        <v>81</v>
      </c>
      <c r="E315" s="2" t="s">
        <v>641</v>
      </c>
      <c r="F315" s="10">
        <f>REGION!H315</f>
        <v>84</v>
      </c>
      <c r="G315" s="10">
        <f>REGION!Q315</f>
        <v>86</v>
      </c>
      <c r="H315" s="10">
        <f>REGION!Z315</f>
        <v>81</v>
      </c>
      <c r="I315" s="10">
        <f>REGION!AI315</f>
        <v>88</v>
      </c>
      <c r="J315" s="10">
        <f>REGION!AR315</f>
        <v>82</v>
      </c>
      <c r="K315" s="10">
        <f>REGION!BA315</f>
        <v>95</v>
      </c>
      <c r="M315" s="10">
        <f>REGION!J315</f>
        <v>1812</v>
      </c>
      <c r="N315" s="10">
        <f>REGION!S315</f>
        <v>1812</v>
      </c>
      <c r="O315" s="10">
        <f>REGION!AB315</f>
        <v>1662</v>
      </c>
      <c r="P315" s="10">
        <f>REGION!AK315</f>
        <v>1648</v>
      </c>
      <c r="Q315" s="10">
        <f>REGION!AT315</f>
        <v>1612</v>
      </c>
      <c r="R315" s="10">
        <f>REGION!BC315</f>
        <v>1707</v>
      </c>
    </row>
    <row r="316" spans="1:18" x14ac:dyDescent="0.2">
      <c r="A316" s="161">
        <f t="shared" si="12"/>
        <v>0</v>
      </c>
      <c r="B316" s="135">
        <f t="shared" si="13"/>
        <v>2</v>
      </c>
      <c r="C316" s="135">
        <f t="shared" si="14"/>
        <v>2</v>
      </c>
      <c r="D316" s="2">
        <v>81.099999999999994</v>
      </c>
      <c r="E316" s="2" t="s">
        <v>643</v>
      </c>
      <c r="F316" s="10">
        <f>REGION!H316</f>
        <v>63</v>
      </c>
      <c r="G316" s="10">
        <f>REGION!Q316</f>
        <v>64</v>
      </c>
      <c r="H316" s="10">
        <f>REGION!Z316</f>
        <v>64</v>
      </c>
      <c r="I316" s="10">
        <f>REGION!AI316</f>
        <v>71</v>
      </c>
      <c r="J316" s="10">
        <f>REGION!AR316</f>
        <v>66</v>
      </c>
      <c r="K316" s="10">
        <f>REGION!BA316</f>
        <v>74</v>
      </c>
      <c r="M316" s="10">
        <f>REGION!J316</f>
        <v>1276</v>
      </c>
      <c r="N316" s="10">
        <f>REGION!S316</f>
        <v>1319</v>
      </c>
      <c r="O316" s="10">
        <f>REGION!AB316</f>
        <v>1284</v>
      </c>
      <c r="P316" s="10">
        <f>REGION!AK316</f>
        <v>1218</v>
      </c>
      <c r="Q316" s="10">
        <f>REGION!AT316</f>
        <v>1252</v>
      </c>
      <c r="R316" s="10">
        <f>REGION!BC316</f>
        <v>1391</v>
      </c>
    </row>
    <row r="317" spans="1:18" x14ac:dyDescent="0.2">
      <c r="A317" s="161">
        <f t="shared" si="12"/>
        <v>6</v>
      </c>
      <c r="B317" s="135">
        <f t="shared" si="13"/>
        <v>1</v>
      </c>
      <c r="C317" s="135">
        <f t="shared" si="14"/>
        <v>1</v>
      </c>
      <c r="D317" s="2">
        <v>81.2</v>
      </c>
      <c r="E317" s="2" t="s">
        <v>645</v>
      </c>
      <c r="F317" s="10">
        <f>REGION!H317</f>
        <v>18</v>
      </c>
      <c r="G317" s="10">
        <f>REGION!Q317</f>
        <v>21</v>
      </c>
      <c r="H317" s="10">
        <f>REGION!Z317</f>
        <v>16</v>
      </c>
      <c r="I317" s="10">
        <f>REGION!AI317</f>
        <v>15</v>
      </c>
      <c r="J317" s="10">
        <f>REGION!AR317</f>
        <v>15</v>
      </c>
      <c r="K317" s="10">
        <f>REGION!BA317</f>
        <v>20</v>
      </c>
      <c r="M317" s="10" t="str">
        <f>REGION!J317</f>
        <v>к</v>
      </c>
      <c r="N317" s="10" t="str">
        <f>REGION!S317</f>
        <v>к</v>
      </c>
      <c r="O317" s="10" t="str">
        <f>REGION!AB317</f>
        <v>к</v>
      </c>
      <c r="P317" s="10" t="str">
        <f>REGION!AK317</f>
        <v>к</v>
      </c>
      <c r="Q317" s="10" t="str">
        <f>REGION!AT317</f>
        <v>к</v>
      </c>
      <c r="R317" s="10" t="str">
        <f>REGION!BC317</f>
        <v>к</v>
      </c>
    </row>
    <row r="318" spans="1:18" x14ac:dyDescent="0.2">
      <c r="A318" s="161">
        <f t="shared" si="12"/>
        <v>6</v>
      </c>
      <c r="B318" s="135">
        <f t="shared" si="13"/>
        <v>1</v>
      </c>
      <c r="C318" s="135">
        <f t="shared" si="14"/>
        <v>1</v>
      </c>
      <c r="D318" s="2">
        <v>81.3</v>
      </c>
      <c r="E318" s="2" t="s">
        <v>647</v>
      </c>
      <c r="F318" s="10">
        <f>REGION!H318</f>
        <v>3</v>
      </c>
      <c r="G318" s="10">
        <f>REGION!Q318</f>
        <v>1</v>
      </c>
      <c r="H318" s="10">
        <f>REGION!Z318</f>
        <v>1</v>
      </c>
      <c r="I318" s="10">
        <f>REGION!AI318</f>
        <v>2</v>
      </c>
      <c r="J318" s="10">
        <f>REGION!AR318</f>
        <v>1</v>
      </c>
      <c r="K318" s="10">
        <f>REGION!BA318</f>
        <v>1</v>
      </c>
      <c r="M318" s="10" t="str">
        <f>REGION!J318</f>
        <v>к</v>
      </c>
      <c r="N318" s="10" t="str">
        <f>REGION!S318</f>
        <v>к</v>
      </c>
      <c r="O318" s="10" t="str">
        <f>REGION!AB318</f>
        <v>к</v>
      </c>
      <c r="P318" s="10" t="str">
        <f>REGION!AK318</f>
        <v>к</v>
      </c>
      <c r="Q318" s="10" t="str">
        <f>REGION!AT318</f>
        <v>к</v>
      </c>
      <c r="R318" s="10" t="str">
        <f>REGION!BC318</f>
        <v>к</v>
      </c>
    </row>
    <row r="319" spans="1:18" x14ac:dyDescent="0.2">
      <c r="A319" s="161">
        <f t="shared" si="12"/>
        <v>1</v>
      </c>
      <c r="B319" s="135">
        <f t="shared" si="13"/>
        <v>2</v>
      </c>
      <c r="C319" s="163">
        <f>IF(COUNTIF(C320:C323,2)&gt;=1,"",B319)</f>
        <v>2</v>
      </c>
      <c r="D319" s="2">
        <v>82</v>
      </c>
      <c r="E319" s="2" t="s">
        <v>649</v>
      </c>
      <c r="F319" s="10">
        <f>REGION!H319</f>
        <v>11</v>
      </c>
      <c r="G319" s="10">
        <f>REGION!Q319</f>
        <v>10</v>
      </c>
      <c r="H319" s="10">
        <f>REGION!Z319</f>
        <v>13</v>
      </c>
      <c r="I319" s="10">
        <f>REGION!AI319</f>
        <v>13</v>
      </c>
      <c r="J319" s="10">
        <f>REGION!AR319</f>
        <v>9</v>
      </c>
      <c r="K319" s="10">
        <f>REGION!BA319</f>
        <v>9</v>
      </c>
      <c r="M319" s="10" t="str">
        <f>REGION!J319</f>
        <v>к</v>
      </c>
      <c r="N319" s="10">
        <f>REGION!S319</f>
        <v>26</v>
      </c>
      <c r="O319" s="10">
        <f>REGION!AB319</f>
        <v>27</v>
      </c>
      <c r="P319" s="10">
        <f>REGION!AK319</f>
        <v>93</v>
      </c>
      <c r="Q319" s="10">
        <f>REGION!AT319</f>
        <v>25</v>
      </c>
      <c r="R319" s="10">
        <f>REGION!BC319</f>
        <v>29</v>
      </c>
    </row>
    <row r="320" spans="1:18" x14ac:dyDescent="0.2">
      <c r="A320" s="161">
        <f t="shared" si="12"/>
        <v>6</v>
      </c>
      <c r="B320" s="135">
        <f t="shared" si="13"/>
        <v>1</v>
      </c>
      <c r="C320" s="135">
        <f t="shared" si="14"/>
        <v>1</v>
      </c>
      <c r="D320" s="2">
        <v>82.1</v>
      </c>
      <c r="E320" s="2" t="s">
        <v>651</v>
      </c>
      <c r="F320" s="10">
        <f>REGION!H320</f>
        <v>1</v>
      </c>
      <c r="G320" s="10">
        <f>REGION!Q320</f>
        <v>1</v>
      </c>
      <c r="H320" s="10">
        <f>REGION!Z320</f>
        <v>1</v>
      </c>
      <c r="I320" s="10">
        <f>REGION!AI320</f>
        <v>1</v>
      </c>
      <c r="J320" s="10">
        <f>REGION!AR320</f>
        <v>1</v>
      </c>
      <c r="K320" s="10">
        <f>REGION!BA320</f>
        <v>2</v>
      </c>
      <c r="M320" s="10" t="str">
        <f>REGION!J320</f>
        <v>к</v>
      </c>
      <c r="N320" s="10" t="str">
        <f>REGION!S320</f>
        <v>к</v>
      </c>
      <c r="O320" s="10" t="str">
        <f>REGION!AB320</f>
        <v>к</v>
      </c>
      <c r="P320" s="10" t="str">
        <f>REGION!AK320</f>
        <v>к</v>
      </c>
      <c r="Q320" s="10" t="str">
        <f>REGION!AT320</f>
        <v>к</v>
      </c>
      <c r="R320" s="10" t="str">
        <f>REGION!BC320</f>
        <v>к</v>
      </c>
    </row>
    <row r="321" spans="1:18" x14ac:dyDescent="0.2">
      <c r="A321" s="161">
        <f t="shared" si="12"/>
        <v>6</v>
      </c>
      <c r="B321" s="135">
        <f t="shared" si="13"/>
        <v>1</v>
      </c>
      <c r="C321" s="135">
        <f t="shared" si="14"/>
        <v>1</v>
      </c>
      <c r="D321" s="2">
        <v>82.2</v>
      </c>
      <c r="E321" s="2" t="s">
        <v>653</v>
      </c>
      <c r="F321" s="10" t="e">
        <f>REGION!H321</f>
        <v>#N/A</v>
      </c>
      <c r="G321" s="10">
        <f>REGION!Q321</f>
        <v>1</v>
      </c>
      <c r="H321" s="10">
        <f>REGION!Z321</f>
        <v>1</v>
      </c>
      <c r="I321" s="10">
        <f>REGION!AI321</f>
        <v>1</v>
      </c>
      <c r="J321" s="10">
        <f>REGION!AR321</f>
        <v>1</v>
      </c>
      <c r="K321" s="10">
        <f>REGION!BA321</f>
        <v>1</v>
      </c>
      <c r="M321" s="10" t="e">
        <f>REGION!J321</f>
        <v>#N/A</v>
      </c>
      <c r="N321" s="10" t="str">
        <f>REGION!S321</f>
        <v>к</v>
      </c>
      <c r="O321" s="10" t="str">
        <f>REGION!AB321</f>
        <v>к</v>
      </c>
      <c r="P321" s="10" t="str">
        <f>REGION!AK321</f>
        <v>к</v>
      </c>
      <c r="Q321" s="10" t="str">
        <f>REGION!AT321</f>
        <v>к</v>
      </c>
      <c r="R321" s="10" t="str">
        <f>REGION!BC321</f>
        <v>к</v>
      </c>
    </row>
    <row r="322" spans="1:18" x14ac:dyDescent="0.2">
      <c r="A322" s="161">
        <f t="shared" si="12"/>
        <v>6</v>
      </c>
      <c r="B322" s="135">
        <f t="shared" si="13"/>
        <v>1</v>
      </c>
      <c r="C322" s="135">
        <f t="shared" si="14"/>
        <v>1</v>
      </c>
      <c r="D322" s="2">
        <v>82.3</v>
      </c>
      <c r="E322" s="2" t="s">
        <v>655</v>
      </c>
      <c r="F322" s="10" t="e">
        <f>REGION!H322</f>
        <v>#N/A</v>
      </c>
      <c r="G322" s="10" t="e">
        <f>REGION!Q322</f>
        <v>#N/A</v>
      </c>
      <c r="H322" s="10" t="e">
        <f>REGION!Z322</f>
        <v>#N/A</v>
      </c>
      <c r="I322" s="10" t="e">
        <f>REGION!AI322</f>
        <v>#N/A</v>
      </c>
      <c r="J322" s="10" t="e">
        <f>REGION!AR322</f>
        <v>#N/A</v>
      </c>
      <c r="K322" s="10" t="e">
        <f>REGION!BA322</f>
        <v>#N/A</v>
      </c>
      <c r="M322" s="10" t="e">
        <f>REGION!J322</f>
        <v>#N/A</v>
      </c>
      <c r="N322" s="10" t="e">
        <f>REGION!S322</f>
        <v>#N/A</v>
      </c>
      <c r="O322" s="10" t="e">
        <f>REGION!AB322</f>
        <v>#N/A</v>
      </c>
      <c r="P322" s="10" t="e">
        <f>REGION!AK322</f>
        <v>#N/A</v>
      </c>
      <c r="Q322" s="10" t="e">
        <f>REGION!AT322</f>
        <v>#N/A</v>
      </c>
      <c r="R322" s="10" t="e">
        <f>REGION!BC322</f>
        <v>#N/A</v>
      </c>
    </row>
    <row r="323" spans="1:18" x14ac:dyDescent="0.2">
      <c r="A323" s="161">
        <f t="shared" si="12"/>
        <v>4</v>
      </c>
      <c r="B323" s="135">
        <f t="shared" si="13"/>
        <v>1</v>
      </c>
      <c r="C323" s="135">
        <f t="shared" si="14"/>
        <v>1</v>
      </c>
      <c r="D323" s="2">
        <v>82.9</v>
      </c>
      <c r="E323" s="2" t="s">
        <v>657</v>
      </c>
      <c r="F323" s="10">
        <f>REGION!H323</f>
        <v>10</v>
      </c>
      <c r="G323" s="10">
        <f>REGION!Q323</f>
        <v>8</v>
      </c>
      <c r="H323" s="10">
        <f>REGION!Z323</f>
        <v>11</v>
      </c>
      <c r="I323" s="10">
        <f>REGION!AI323</f>
        <v>11</v>
      </c>
      <c r="J323" s="10">
        <f>REGION!AR323</f>
        <v>7</v>
      </c>
      <c r="K323" s="10">
        <f>REGION!BA323</f>
        <v>6</v>
      </c>
      <c r="M323" s="10" t="str">
        <f>REGION!J323</f>
        <v>к</v>
      </c>
      <c r="N323" s="10">
        <f>REGION!S323</f>
        <v>14</v>
      </c>
      <c r="O323" s="10" t="str">
        <f>REGION!AB323</f>
        <v>к</v>
      </c>
      <c r="P323" s="10" t="str">
        <f>REGION!AK323</f>
        <v>к</v>
      </c>
      <c r="Q323" s="10">
        <f>REGION!AT323</f>
        <v>17</v>
      </c>
      <c r="R323" s="10" t="str">
        <f>REGION!BC323</f>
        <v>к</v>
      </c>
    </row>
    <row r="324" spans="1:18" x14ac:dyDescent="0.2">
      <c r="A324" s="161">
        <f t="shared" si="12"/>
        <v>0</v>
      </c>
      <c r="B324" s="135">
        <f t="shared" si="13"/>
        <v>2</v>
      </c>
      <c r="C324" s="162" t="str">
        <f>IF(COUNTIF(C325:C331,2)&gt;=1,"",B324)</f>
        <v/>
      </c>
      <c r="D324" s="2" t="s">
        <v>659</v>
      </c>
      <c r="E324" s="2" t="s">
        <v>660</v>
      </c>
      <c r="F324" s="10">
        <f>REGION!H324</f>
        <v>21</v>
      </c>
      <c r="G324" s="10">
        <f>REGION!Q324</f>
        <v>23</v>
      </c>
      <c r="H324" s="10">
        <f>REGION!Z324</f>
        <v>21</v>
      </c>
      <c r="I324" s="10">
        <f>REGION!AI324</f>
        <v>22</v>
      </c>
      <c r="J324" s="10">
        <f>REGION!AR324</f>
        <v>15</v>
      </c>
      <c r="K324" s="10">
        <f>REGION!BA324</f>
        <v>17</v>
      </c>
      <c r="M324" s="10">
        <f>REGION!J324</f>
        <v>114</v>
      </c>
      <c r="N324" s="10">
        <f>REGION!S324</f>
        <v>102</v>
      </c>
      <c r="O324" s="10">
        <f>REGION!AB324</f>
        <v>104</v>
      </c>
      <c r="P324" s="10">
        <f>REGION!AK324</f>
        <v>117</v>
      </c>
      <c r="Q324" s="10">
        <f>REGION!AT324</f>
        <v>127</v>
      </c>
      <c r="R324" s="10">
        <f>REGION!BC324</f>
        <v>104</v>
      </c>
    </row>
    <row r="325" spans="1:18" x14ac:dyDescent="0.2">
      <c r="A325" s="161">
        <f t="shared" si="12"/>
        <v>0</v>
      </c>
      <c r="B325" s="135">
        <f t="shared" si="13"/>
        <v>2</v>
      </c>
      <c r="C325" s="163" t="str">
        <f>IF(COUNTIF(C326:C331,2)&gt;=1,"",B325)</f>
        <v/>
      </c>
      <c r="D325" s="2">
        <v>85</v>
      </c>
      <c r="E325" s="2" t="s">
        <v>661</v>
      </c>
      <c r="F325" s="10">
        <f>REGION!H325</f>
        <v>21</v>
      </c>
      <c r="G325" s="10">
        <f>REGION!Q325</f>
        <v>23</v>
      </c>
      <c r="H325" s="10">
        <f>REGION!Z325</f>
        <v>21</v>
      </c>
      <c r="I325" s="10">
        <f>REGION!AI325</f>
        <v>22</v>
      </c>
      <c r="J325" s="10">
        <f>REGION!AR325</f>
        <v>15</v>
      </c>
      <c r="K325" s="10">
        <f>REGION!BA325</f>
        <v>17</v>
      </c>
      <c r="M325" s="10">
        <f>REGION!J325</f>
        <v>114</v>
      </c>
      <c r="N325" s="10">
        <f>REGION!S325</f>
        <v>102</v>
      </c>
      <c r="O325" s="10">
        <f>REGION!AB325</f>
        <v>104</v>
      </c>
      <c r="P325" s="10">
        <f>REGION!AK325</f>
        <v>117</v>
      </c>
      <c r="Q325" s="10">
        <f>REGION!AT325</f>
        <v>127</v>
      </c>
      <c r="R325" s="10">
        <f>REGION!BC325</f>
        <v>104</v>
      </c>
    </row>
    <row r="326" spans="1:18" x14ac:dyDescent="0.2">
      <c r="A326" s="161">
        <f t="shared" ref="A326:A356" si="15">COUNTIF(M326:R326,"&lt;"&amp;1)+COUNTIF(M326:R326,"к")+COUNTIF(M326:R326,"#n/a")</f>
        <v>6</v>
      </c>
      <c r="B326" s="135">
        <f t="shared" si="13"/>
        <v>1</v>
      </c>
      <c r="C326" s="135">
        <f t="shared" si="14"/>
        <v>1</v>
      </c>
      <c r="D326" s="2">
        <v>85.1</v>
      </c>
      <c r="E326" s="2" t="s">
        <v>663</v>
      </c>
      <c r="F326" s="10">
        <f>REGION!H326</f>
        <v>1</v>
      </c>
      <c r="G326" s="10">
        <f>REGION!Q326</f>
        <v>1</v>
      </c>
      <c r="H326" s="10">
        <f>REGION!Z326</f>
        <v>1</v>
      </c>
      <c r="I326" s="10">
        <f>REGION!AI326</f>
        <v>1</v>
      </c>
      <c r="J326" s="10">
        <f>REGION!AR326</f>
        <v>1</v>
      </c>
      <c r="K326" s="10">
        <f>REGION!BA326</f>
        <v>1</v>
      </c>
      <c r="M326" s="10" t="str">
        <f>REGION!J326</f>
        <v>к</v>
      </c>
      <c r="N326" s="10" t="str">
        <f>REGION!S326</f>
        <v>к</v>
      </c>
      <c r="O326" s="10" t="str">
        <f>REGION!AB326</f>
        <v>к</v>
      </c>
      <c r="P326" s="10" t="str">
        <f>REGION!AK326</f>
        <v>к</v>
      </c>
      <c r="Q326" s="10" t="str">
        <f>REGION!AT326</f>
        <v>к</v>
      </c>
      <c r="R326" s="10" t="str">
        <f>REGION!BC326</f>
        <v>к</v>
      </c>
    </row>
    <row r="327" spans="1:18" x14ac:dyDescent="0.2">
      <c r="A327" s="161">
        <f t="shared" si="15"/>
        <v>6</v>
      </c>
      <c r="B327" s="135">
        <f t="shared" ref="B327:B356" si="16">IF(A327&lt;=3,2,1)</f>
        <v>1</v>
      </c>
      <c r="C327" s="135">
        <f t="shared" si="14"/>
        <v>1</v>
      </c>
      <c r="D327" s="2">
        <v>85.2</v>
      </c>
      <c r="E327" s="2" t="s">
        <v>665</v>
      </c>
      <c r="F327" s="10" t="e">
        <f>REGION!H327</f>
        <v>#N/A</v>
      </c>
      <c r="G327" s="10" t="e">
        <f>REGION!Q327</f>
        <v>#N/A</v>
      </c>
      <c r="H327" s="10" t="e">
        <f>REGION!Z327</f>
        <v>#N/A</v>
      </c>
      <c r="I327" s="10" t="e">
        <f>REGION!AI327</f>
        <v>#N/A</v>
      </c>
      <c r="J327" s="10" t="e">
        <f>REGION!AR327</f>
        <v>#N/A</v>
      </c>
      <c r="K327" s="10" t="e">
        <f>REGION!BA327</f>
        <v>#N/A</v>
      </c>
      <c r="M327" s="10" t="e">
        <f>REGION!J327</f>
        <v>#N/A</v>
      </c>
      <c r="N327" s="10" t="e">
        <f>REGION!S327</f>
        <v>#N/A</v>
      </c>
      <c r="O327" s="10" t="e">
        <f>REGION!AB327</f>
        <v>#N/A</v>
      </c>
      <c r="P327" s="10" t="e">
        <f>REGION!AK327</f>
        <v>#N/A</v>
      </c>
      <c r="Q327" s="10" t="e">
        <f>REGION!AT327</f>
        <v>#N/A</v>
      </c>
      <c r="R327" s="10" t="e">
        <f>REGION!BC327</f>
        <v>#N/A</v>
      </c>
    </row>
    <row r="328" spans="1:18" x14ac:dyDescent="0.2">
      <c r="A328" s="161">
        <f t="shared" si="15"/>
        <v>5</v>
      </c>
      <c r="B328" s="135">
        <f t="shared" si="16"/>
        <v>1</v>
      </c>
      <c r="C328" s="135">
        <f t="shared" si="14"/>
        <v>1</v>
      </c>
      <c r="D328" s="2">
        <v>85.3</v>
      </c>
      <c r="E328" s="2" t="s">
        <v>667</v>
      </c>
      <c r="F328" s="10">
        <f>REGION!H328</f>
        <v>3</v>
      </c>
      <c r="G328" s="10">
        <f>REGION!Q328</f>
        <v>4</v>
      </c>
      <c r="H328" s="10">
        <f>REGION!Z328</f>
        <v>3</v>
      </c>
      <c r="I328" s="10">
        <f>REGION!AI328</f>
        <v>3</v>
      </c>
      <c r="J328" s="10">
        <f>REGION!AR328</f>
        <v>1</v>
      </c>
      <c r="K328" s="10">
        <f>REGION!BA328</f>
        <v>1</v>
      </c>
      <c r="M328" s="10" t="str">
        <f>REGION!J328</f>
        <v>к</v>
      </c>
      <c r="N328" s="10">
        <f>REGION!S328</f>
        <v>8</v>
      </c>
      <c r="O328" s="10" t="str">
        <f>REGION!AB328</f>
        <v>к</v>
      </c>
      <c r="P328" s="10" t="str">
        <f>REGION!AK328</f>
        <v>к</v>
      </c>
      <c r="Q328" s="10" t="str">
        <f>REGION!AT328</f>
        <v>к</v>
      </c>
      <c r="R328" s="10" t="str">
        <f>REGION!BC328</f>
        <v>к</v>
      </c>
    </row>
    <row r="329" spans="1:18" x14ac:dyDescent="0.2">
      <c r="A329" s="161">
        <f t="shared" si="15"/>
        <v>6</v>
      </c>
      <c r="B329" s="135">
        <f t="shared" si="16"/>
        <v>1</v>
      </c>
      <c r="C329" s="135">
        <f t="shared" si="14"/>
        <v>1</v>
      </c>
      <c r="D329" s="2">
        <v>85.4</v>
      </c>
      <c r="E329" s="2" t="s">
        <v>669</v>
      </c>
      <c r="F329" s="10" t="e">
        <f>REGION!H329</f>
        <v>#N/A</v>
      </c>
      <c r="G329" s="10" t="e">
        <f>REGION!Q329</f>
        <v>#N/A</v>
      </c>
      <c r="H329" s="10" t="e">
        <f>REGION!Z329</f>
        <v>#N/A</v>
      </c>
      <c r="I329" s="10" t="e">
        <f>REGION!AI329</f>
        <v>#N/A</v>
      </c>
      <c r="J329" s="10" t="e">
        <f>REGION!AR329</f>
        <v>#N/A</v>
      </c>
      <c r="K329" s="10" t="e">
        <f>REGION!BA329</f>
        <v>#N/A</v>
      </c>
      <c r="M329" s="10" t="e">
        <f>REGION!J329</f>
        <v>#N/A</v>
      </c>
      <c r="N329" s="10" t="e">
        <f>REGION!S329</f>
        <v>#N/A</v>
      </c>
      <c r="O329" s="10" t="e">
        <f>REGION!AB329</f>
        <v>#N/A</v>
      </c>
      <c r="P329" s="10" t="e">
        <f>REGION!AK329</f>
        <v>#N/A</v>
      </c>
      <c r="Q329" s="10" t="e">
        <f>REGION!AT329</f>
        <v>#N/A</v>
      </c>
      <c r="R329" s="10" t="e">
        <f>REGION!BC329</f>
        <v>#N/A</v>
      </c>
    </row>
    <row r="330" spans="1:18" x14ac:dyDescent="0.2">
      <c r="A330" s="161">
        <f t="shared" si="15"/>
        <v>0</v>
      </c>
      <c r="B330" s="135">
        <f t="shared" si="16"/>
        <v>2</v>
      </c>
      <c r="C330" s="135">
        <f t="shared" si="14"/>
        <v>2</v>
      </c>
      <c r="D330" s="2">
        <v>85.5</v>
      </c>
      <c r="E330" s="2" t="s">
        <v>671</v>
      </c>
      <c r="F330" s="10">
        <f>REGION!H330</f>
        <v>17</v>
      </c>
      <c r="G330" s="10">
        <f>REGION!Q330</f>
        <v>17</v>
      </c>
      <c r="H330" s="10">
        <f>REGION!Z330</f>
        <v>16</v>
      </c>
      <c r="I330" s="10">
        <f>REGION!AI330</f>
        <v>16</v>
      </c>
      <c r="J330" s="10">
        <f>REGION!AR330</f>
        <v>12</v>
      </c>
      <c r="K330" s="10">
        <f>REGION!BA330</f>
        <v>13</v>
      </c>
      <c r="M330" s="10">
        <f>REGION!J330</f>
        <v>98</v>
      </c>
      <c r="N330" s="10">
        <f>REGION!S330</f>
        <v>85</v>
      </c>
      <c r="O330" s="10">
        <f>REGION!AB330</f>
        <v>89</v>
      </c>
      <c r="P330" s="10">
        <f>REGION!AK330</f>
        <v>102</v>
      </c>
      <c r="Q330" s="10">
        <f>REGION!AT330</f>
        <v>114</v>
      </c>
      <c r="R330" s="10">
        <f>REGION!BC330</f>
        <v>94</v>
      </c>
    </row>
    <row r="331" spans="1:18" x14ac:dyDescent="0.2">
      <c r="A331" s="161">
        <f t="shared" si="15"/>
        <v>6</v>
      </c>
      <c r="B331" s="135">
        <f t="shared" si="16"/>
        <v>1</v>
      </c>
      <c r="C331" s="135">
        <f t="shared" si="14"/>
        <v>1</v>
      </c>
      <c r="D331" s="2">
        <v>85.6</v>
      </c>
      <c r="E331" s="2" t="s">
        <v>673</v>
      </c>
      <c r="F331" s="10" t="e">
        <f>REGION!H331</f>
        <v>#N/A</v>
      </c>
      <c r="G331" s="10">
        <f>REGION!Q331</f>
        <v>1</v>
      </c>
      <c r="H331" s="10">
        <f>REGION!Z331</f>
        <v>1</v>
      </c>
      <c r="I331" s="10">
        <f>REGION!AI331</f>
        <v>2</v>
      </c>
      <c r="J331" s="10">
        <f>REGION!AR331</f>
        <v>1</v>
      </c>
      <c r="K331" s="10">
        <f>REGION!BA331</f>
        <v>2</v>
      </c>
      <c r="M331" s="10" t="e">
        <f>REGION!J331</f>
        <v>#N/A</v>
      </c>
      <c r="N331" s="10" t="str">
        <f>REGION!S331</f>
        <v>к</v>
      </c>
      <c r="O331" s="10" t="str">
        <f>REGION!AB331</f>
        <v>к</v>
      </c>
      <c r="P331" s="10" t="str">
        <f>REGION!AK331</f>
        <v>к</v>
      </c>
      <c r="Q331" s="10" t="str">
        <f>REGION!AT331</f>
        <v>к</v>
      </c>
      <c r="R331" s="10" t="str">
        <f>REGION!BC331</f>
        <v>к</v>
      </c>
    </row>
    <row r="332" spans="1:18" x14ac:dyDescent="0.2">
      <c r="A332" s="161">
        <f t="shared" si="15"/>
        <v>0</v>
      </c>
      <c r="B332" s="135">
        <f t="shared" si="16"/>
        <v>2</v>
      </c>
      <c r="C332" s="162" t="str">
        <f>IF(COUNTIF(C333:C344,2)&gt;=1,"",B332)</f>
        <v/>
      </c>
      <c r="D332" s="2" t="s">
        <v>675</v>
      </c>
      <c r="E332" s="2" t="s">
        <v>676</v>
      </c>
      <c r="F332" s="10">
        <f>REGION!H332</f>
        <v>75</v>
      </c>
      <c r="G332" s="10">
        <f>REGION!Q332</f>
        <v>75</v>
      </c>
      <c r="H332" s="10">
        <f>REGION!Z332</f>
        <v>75</v>
      </c>
      <c r="I332" s="10">
        <f>REGION!AI332</f>
        <v>91</v>
      </c>
      <c r="J332" s="10">
        <f>REGION!AR332</f>
        <v>85</v>
      </c>
      <c r="K332" s="10">
        <f>REGION!BA332</f>
        <v>93</v>
      </c>
      <c r="M332" s="10">
        <f>REGION!J332</f>
        <v>878</v>
      </c>
      <c r="N332" s="10">
        <f>REGION!S332</f>
        <v>850</v>
      </c>
      <c r="O332" s="10">
        <f>REGION!AB332</f>
        <v>786</v>
      </c>
      <c r="P332" s="10">
        <f>REGION!AK332</f>
        <v>828</v>
      </c>
      <c r="Q332" s="10">
        <f>REGION!AT332</f>
        <v>947</v>
      </c>
      <c r="R332" s="10">
        <f>REGION!BC332</f>
        <v>1428</v>
      </c>
    </row>
    <row r="333" spans="1:18" x14ac:dyDescent="0.2">
      <c r="A333" s="161">
        <f t="shared" si="15"/>
        <v>0</v>
      </c>
      <c r="B333" s="135">
        <f t="shared" si="16"/>
        <v>2</v>
      </c>
      <c r="C333" s="163" t="str">
        <f>IF(COUNTIF(C334:C336,2)&gt;=1,"",B333)</f>
        <v/>
      </c>
      <c r="D333" s="2">
        <v>86</v>
      </c>
      <c r="E333" s="2" t="s">
        <v>678</v>
      </c>
      <c r="F333" s="10">
        <f>REGION!H333</f>
        <v>75</v>
      </c>
      <c r="G333" s="10">
        <f>REGION!Q333</f>
        <v>75</v>
      </c>
      <c r="H333" s="10">
        <f>REGION!Z333</f>
        <v>75</v>
      </c>
      <c r="I333" s="10">
        <f>REGION!AI333</f>
        <v>91</v>
      </c>
      <c r="J333" s="10">
        <f>REGION!AR333</f>
        <v>85</v>
      </c>
      <c r="K333" s="10">
        <f>REGION!BA333</f>
        <v>93</v>
      </c>
      <c r="M333" s="10">
        <f>REGION!J333</f>
        <v>878</v>
      </c>
      <c r="N333" s="10">
        <f>REGION!S333</f>
        <v>850</v>
      </c>
      <c r="O333" s="10">
        <f>REGION!AB333</f>
        <v>786</v>
      </c>
      <c r="P333" s="10">
        <f>REGION!AK333</f>
        <v>828</v>
      </c>
      <c r="Q333" s="10">
        <f>REGION!AT333</f>
        <v>947</v>
      </c>
      <c r="R333" s="10">
        <f>REGION!BC333</f>
        <v>1428</v>
      </c>
    </row>
    <row r="334" spans="1:18" x14ac:dyDescent="0.2">
      <c r="A334" s="161">
        <f t="shared" si="15"/>
        <v>1</v>
      </c>
      <c r="B334" s="135">
        <f t="shared" si="16"/>
        <v>2</v>
      </c>
      <c r="C334" s="135">
        <f t="shared" ref="C334:C356" si="17">B334</f>
        <v>2</v>
      </c>
      <c r="D334" s="2">
        <v>86.1</v>
      </c>
      <c r="E334" s="2" t="s">
        <v>680</v>
      </c>
      <c r="F334" s="10">
        <f>REGION!H334</f>
        <v>8</v>
      </c>
      <c r="G334" s="10">
        <f>REGION!Q334</f>
        <v>11</v>
      </c>
      <c r="H334" s="10">
        <f>REGION!Z334</f>
        <v>12</v>
      </c>
      <c r="I334" s="10">
        <f>REGION!AI334</f>
        <v>11</v>
      </c>
      <c r="J334" s="10">
        <f>REGION!AR334</f>
        <v>11</v>
      </c>
      <c r="K334" s="10">
        <f>REGION!BA334</f>
        <v>12</v>
      </c>
      <c r="M334" s="10">
        <f>REGION!J334</f>
        <v>365</v>
      </c>
      <c r="N334" s="10">
        <f>REGION!S334</f>
        <v>391</v>
      </c>
      <c r="O334" s="10" t="str">
        <f>REGION!AB334</f>
        <v>к</v>
      </c>
      <c r="P334" s="10">
        <f>REGION!AK334</f>
        <v>320</v>
      </c>
      <c r="Q334" s="10">
        <f>REGION!AT334</f>
        <v>410</v>
      </c>
      <c r="R334" s="10">
        <f>REGION!BC334</f>
        <v>580</v>
      </c>
    </row>
    <row r="335" spans="1:18" x14ac:dyDescent="0.2">
      <c r="A335" s="161">
        <f t="shared" si="15"/>
        <v>0</v>
      </c>
      <c r="B335" s="135">
        <f t="shared" si="16"/>
        <v>2</v>
      </c>
      <c r="C335" s="135">
        <f t="shared" si="17"/>
        <v>2</v>
      </c>
      <c r="D335" s="2">
        <v>86.2</v>
      </c>
      <c r="E335" s="2" t="s">
        <v>682</v>
      </c>
      <c r="F335" s="10">
        <f>REGION!H335</f>
        <v>48</v>
      </c>
      <c r="G335" s="10">
        <f>REGION!Q335</f>
        <v>58</v>
      </c>
      <c r="H335" s="10">
        <f>REGION!Z335</f>
        <v>58</v>
      </c>
      <c r="I335" s="10">
        <f>REGION!AI335</f>
        <v>62</v>
      </c>
      <c r="J335" s="10">
        <f>REGION!AR335</f>
        <v>59</v>
      </c>
      <c r="K335" s="10">
        <f>REGION!BA335</f>
        <v>63</v>
      </c>
      <c r="M335" s="10">
        <f>REGION!J335</f>
        <v>382</v>
      </c>
      <c r="N335" s="10">
        <f>REGION!S335</f>
        <v>451</v>
      </c>
      <c r="O335" s="10">
        <f>REGION!AB335</f>
        <v>375</v>
      </c>
      <c r="P335" s="10">
        <f>REGION!AK335</f>
        <v>421</v>
      </c>
      <c r="Q335" s="10">
        <f>REGION!AT335</f>
        <v>452</v>
      </c>
      <c r="R335" s="10">
        <f>REGION!BC335</f>
        <v>733</v>
      </c>
    </row>
    <row r="336" spans="1:18" x14ac:dyDescent="0.2">
      <c r="A336" s="161">
        <f t="shared" si="15"/>
        <v>1</v>
      </c>
      <c r="B336" s="135">
        <f t="shared" si="16"/>
        <v>2</v>
      </c>
      <c r="C336" s="135">
        <f t="shared" si="17"/>
        <v>2</v>
      </c>
      <c r="D336" s="2">
        <v>86.9</v>
      </c>
      <c r="E336" s="2" t="s">
        <v>684</v>
      </c>
      <c r="F336" s="10">
        <f>REGION!H336</f>
        <v>19</v>
      </c>
      <c r="G336" s="10">
        <f>REGION!Q336</f>
        <v>6</v>
      </c>
      <c r="H336" s="10">
        <f>REGION!Z336</f>
        <v>5</v>
      </c>
      <c r="I336" s="10">
        <f>REGION!AI336</f>
        <v>18</v>
      </c>
      <c r="J336" s="10">
        <f>REGION!AR336</f>
        <v>15</v>
      </c>
      <c r="K336" s="10">
        <f>REGION!BA336</f>
        <v>18</v>
      </c>
      <c r="M336" s="10">
        <f>REGION!J336</f>
        <v>131</v>
      </c>
      <c r="N336" s="10">
        <f>REGION!S336</f>
        <v>8</v>
      </c>
      <c r="O336" s="10" t="str">
        <f>REGION!AB336</f>
        <v>к</v>
      </c>
      <c r="P336" s="10">
        <f>REGION!AK336</f>
        <v>87</v>
      </c>
      <c r="Q336" s="10">
        <f>REGION!AT336</f>
        <v>85</v>
      </c>
      <c r="R336" s="10">
        <f>REGION!BC336</f>
        <v>115</v>
      </c>
    </row>
    <row r="337" spans="1:18" x14ac:dyDescent="0.2">
      <c r="A337" s="161">
        <f t="shared" si="15"/>
        <v>6</v>
      </c>
      <c r="B337" s="135">
        <f t="shared" si="16"/>
        <v>1</v>
      </c>
      <c r="C337" s="163">
        <f>IF(COUNTIF(C338:C341,2)&gt;=1,"",B337)</f>
        <v>1</v>
      </c>
      <c r="D337" s="2">
        <v>87</v>
      </c>
      <c r="E337" s="2" t="s">
        <v>686</v>
      </c>
      <c r="F337" s="10" t="e">
        <f>REGION!H337</f>
        <v>#N/A</v>
      </c>
      <c r="G337" s="10" t="e">
        <f>REGION!Q337</f>
        <v>#N/A</v>
      </c>
      <c r="H337" s="10" t="e">
        <f>REGION!Z337</f>
        <v>#N/A</v>
      </c>
      <c r="I337" s="10" t="e">
        <f>REGION!AI337</f>
        <v>#N/A</v>
      </c>
      <c r="J337" s="10" t="e">
        <f>REGION!AR337</f>
        <v>#N/A</v>
      </c>
      <c r="K337" s="10" t="e">
        <f>REGION!BA337</f>
        <v>#N/A</v>
      </c>
      <c r="M337" s="10" t="e">
        <f>REGION!J337</f>
        <v>#N/A</v>
      </c>
      <c r="N337" s="10" t="e">
        <f>REGION!S337</f>
        <v>#N/A</v>
      </c>
      <c r="O337" s="10" t="e">
        <f>REGION!AB337</f>
        <v>#N/A</v>
      </c>
      <c r="P337" s="10" t="e">
        <f>REGION!AK337</f>
        <v>#N/A</v>
      </c>
      <c r="Q337" s="10" t="e">
        <f>REGION!AT337</f>
        <v>#N/A</v>
      </c>
      <c r="R337" s="10" t="e">
        <f>REGION!BC337</f>
        <v>#N/A</v>
      </c>
    </row>
    <row r="338" spans="1:18" x14ac:dyDescent="0.2">
      <c r="A338" s="161">
        <f t="shared" si="15"/>
        <v>6</v>
      </c>
      <c r="B338" s="135">
        <f t="shared" si="16"/>
        <v>1</v>
      </c>
      <c r="C338" s="135">
        <f t="shared" si="17"/>
        <v>1</v>
      </c>
      <c r="D338" s="2">
        <v>87.1</v>
      </c>
      <c r="E338" s="2" t="s">
        <v>688</v>
      </c>
      <c r="F338" s="10" t="e">
        <f>REGION!H338</f>
        <v>#N/A</v>
      </c>
      <c r="G338" s="10" t="e">
        <f>REGION!Q338</f>
        <v>#N/A</v>
      </c>
      <c r="H338" s="10" t="e">
        <f>REGION!Z338</f>
        <v>#N/A</v>
      </c>
      <c r="I338" s="10" t="e">
        <f>REGION!AI338</f>
        <v>#N/A</v>
      </c>
      <c r="J338" s="10" t="e">
        <f>REGION!AR338</f>
        <v>#N/A</v>
      </c>
      <c r="K338" s="10" t="e">
        <f>REGION!BA338</f>
        <v>#N/A</v>
      </c>
      <c r="M338" s="10" t="e">
        <f>REGION!J338</f>
        <v>#N/A</v>
      </c>
      <c r="N338" s="10" t="e">
        <f>REGION!S338</f>
        <v>#N/A</v>
      </c>
      <c r="O338" s="10" t="e">
        <f>REGION!AB338</f>
        <v>#N/A</v>
      </c>
      <c r="P338" s="10" t="e">
        <f>REGION!AK338</f>
        <v>#N/A</v>
      </c>
      <c r="Q338" s="10" t="e">
        <f>REGION!AT338</f>
        <v>#N/A</v>
      </c>
      <c r="R338" s="10" t="e">
        <f>REGION!BC338</f>
        <v>#N/A</v>
      </c>
    </row>
    <row r="339" spans="1:18" x14ac:dyDescent="0.2">
      <c r="A339" s="161">
        <f t="shared" si="15"/>
        <v>6</v>
      </c>
      <c r="B339" s="135">
        <f t="shared" si="16"/>
        <v>1</v>
      </c>
      <c r="C339" s="135">
        <f t="shared" si="17"/>
        <v>1</v>
      </c>
      <c r="D339" s="2">
        <v>87.2</v>
      </c>
      <c r="E339" s="2" t="s">
        <v>690</v>
      </c>
      <c r="F339" s="10" t="e">
        <f>REGION!H339</f>
        <v>#N/A</v>
      </c>
      <c r="G339" s="10" t="e">
        <f>REGION!Q339</f>
        <v>#N/A</v>
      </c>
      <c r="H339" s="10" t="e">
        <f>REGION!Z339</f>
        <v>#N/A</v>
      </c>
      <c r="I339" s="10" t="e">
        <f>REGION!AI339</f>
        <v>#N/A</v>
      </c>
      <c r="J339" s="10" t="e">
        <f>REGION!AR339</f>
        <v>#N/A</v>
      </c>
      <c r="K339" s="10" t="e">
        <f>REGION!BA339</f>
        <v>#N/A</v>
      </c>
      <c r="M339" s="10" t="e">
        <f>REGION!J339</f>
        <v>#N/A</v>
      </c>
      <c r="N339" s="10" t="e">
        <f>REGION!S339</f>
        <v>#N/A</v>
      </c>
      <c r="O339" s="10" t="e">
        <f>REGION!AB339</f>
        <v>#N/A</v>
      </c>
      <c r="P339" s="10" t="e">
        <f>REGION!AK339</f>
        <v>#N/A</v>
      </c>
      <c r="Q339" s="10" t="e">
        <f>REGION!AT339</f>
        <v>#N/A</v>
      </c>
      <c r="R339" s="10" t="e">
        <f>REGION!BC339</f>
        <v>#N/A</v>
      </c>
    </row>
    <row r="340" spans="1:18" x14ac:dyDescent="0.2">
      <c r="A340" s="161">
        <f t="shared" si="15"/>
        <v>6</v>
      </c>
      <c r="B340" s="135">
        <f t="shared" si="16"/>
        <v>1</v>
      </c>
      <c r="C340" s="135">
        <f t="shared" si="17"/>
        <v>1</v>
      </c>
      <c r="D340" s="2">
        <v>87.3</v>
      </c>
      <c r="E340" s="2" t="s">
        <v>692</v>
      </c>
      <c r="F340" s="10" t="e">
        <f>REGION!H340</f>
        <v>#N/A</v>
      </c>
      <c r="G340" s="10" t="e">
        <f>REGION!Q340</f>
        <v>#N/A</v>
      </c>
      <c r="H340" s="10" t="e">
        <f>REGION!Z340</f>
        <v>#N/A</v>
      </c>
      <c r="I340" s="10" t="e">
        <f>REGION!AI340</f>
        <v>#N/A</v>
      </c>
      <c r="J340" s="10" t="e">
        <f>REGION!AR340</f>
        <v>#N/A</v>
      </c>
      <c r="K340" s="10" t="e">
        <f>REGION!BA340</f>
        <v>#N/A</v>
      </c>
      <c r="M340" s="10" t="e">
        <f>REGION!J340</f>
        <v>#N/A</v>
      </c>
      <c r="N340" s="10" t="e">
        <f>REGION!S340</f>
        <v>#N/A</v>
      </c>
      <c r="O340" s="10" t="e">
        <f>REGION!AB340</f>
        <v>#N/A</v>
      </c>
      <c r="P340" s="10" t="e">
        <f>REGION!AK340</f>
        <v>#N/A</v>
      </c>
      <c r="Q340" s="10" t="e">
        <f>REGION!AT340</f>
        <v>#N/A</v>
      </c>
      <c r="R340" s="10" t="e">
        <f>REGION!BC340</f>
        <v>#N/A</v>
      </c>
    </row>
    <row r="341" spans="1:18" x14ac:dyDescent="0.2">
      <c r="A341" s="161">
        <f t="shared" si="15"/>
        <v>6</v>
      </c>
      <c r="B341" s="135">
        <f t="shared" si="16"/>
        <v>1</v>
      </c>
      <c r="C341" s="135">
        <f t="shared" si="17"/>
        <v>1</v>
      </c>
      <c r="D341" s="2">
        <v>87.9</v>
      </c>
      <c r="E341" s="2" t="s">
        <v>694</v>
      </c>
      <c r="F341" s="10" t="e">
        <f>REGION!H341</f>
        <v>#N/A</v>
      </c>
      <c r="G341" s="10" t="e">
        <f>REGION!Q341</f>
        <v>#N/A</v>
      </c>
      <c r="H341" s="10" t="e">
        <f>REGION!Z341</f>
        <v>#N/A</v>
      </c>
      <c r="I341" s="10" t="e">
        <f>REGION!AI341</f>
        <v>#N/A</v>
      </c>
      <c r="J341" s="10" t="e">
        <f>REGION!AR341</f>
        <v>#N/A</v>
      </c>
      <c r="K341" s="10" t="e">
        <f>REGION!BA341</f>
        <v>#N/A</v>
      </c>
      <c r="M341" s="10" t="e">
        <f>REGION!J341</f>
        <v>#N/A</v>
      </c>
      <c r="N341" s="10" t="e">
        <f>REGION!S341</f>
        <v>#N/A</v>
      </c>
      <c r="O341" s="10" t="e">
        <f>REGION!AB341</f>
        <v>#N/A</v>
      </c>
      <c r="P341" s="10" t="e">
        <f>REGION!AK341</f>
        <v>#N/A</v>
      </c>
      <c r="Q341" s="10" t="e">
        <f>REGION!AT341</f>
        <v>#N/A</v>
      </c>
      <c r="R341" s="10" t="e">
        <f>REGION!BC341</f>
        <v>#N/A</v>
      </c>
    </row>
    <row r="342" spans="1:18" x14ac:dyDescent="0.2">
      <c r="A342" s="161">
        <f t="shared" si="15"/>
        <v>6</v>
      </c>
      <c r="B342" s="135">
        <f t="shared" si="16"/>
        <v>1</v>
      </c>
      <c r="C342" s="163">
        <f>IF(COUNTIF(C343:C344,2)&gt;=1,"",B342)</f>
        <v>1</v>
      </c>
      <c r="D342" s="2">
        <v>88</v>
      </c>
      <c r="E342" s="2" t="s">
        <v>696</v>
      </c>
      <c r="F342" s="10" t="e">
        <f>REGION!H342</f>
        <v>#N/A</v>
      </c>
      <c r="G342" s="10" t="e">
        <f>REGION!Q342</f>
        <v>#N/A</v>
      </c>
      <c r="H342" s="10" t="e">
        <f>REGION!Z342</f>
        <v>#N/A</v>
      </c>
      <c r="I342" s="10" t="e">
        <f>REGION!AI342</f>
        <v>#N/A</v>
      </c>
      <c r="J342" s="10" t="e">
        <f>REGION!AR342</f>
        <v>#N/A</v>
      </c>
      <c r="K342" s="10" t="e">
        <f>REGION!BA342</f>
        <v>#N/A</v>
      </c>
      <c r="M342" s="10" t="e">
        <f>REGION!J342</f>
        <v>#N/A</v>
      </c>
      <c r="N342" s="10" t="e">
        <f>REGION!S342</f>
        <v>#N/A</v>
      </c>
      <c r="O342" s="10" t="e">
        <f>REGION!AB342</f>
        <v>#N/A</v>
      </c>
      <c r="P342" s="10" t="e">
        <f>REGION!AK342</f>
        <v>#N/A</v>
      </c>
      <c r="Q342" s="10" t="e">
        <f>REGION!AT342</f>
        <v>#N/A</v>
      </c>
      <c r="R342" s="10" t="e">
        <f>REGION!BC342</f>
        <v>#N/A</v>
      </c>
    </row>
    <row r="343" spans="1:18" x14ac:dyDescent="0.2">
      <c r="A343" s="161">
        <f t="shared" si="15"/>
        <v>6</v>
      </c>
      <c r="B343" s="135">
        <f t="shared" si="16"/>
        <v>1</v>
      </c>
      <c r="C343" s="135">
        <f t="shared" si="17"/>
        <v>1</v>
      </c>
      <c r="D343" s="2">
        <v>88.1</v>
      </c>
      <c r="E343" s="2" t="s">
        <v>698</v>
      </c>
      <c r="F343" s="10" t="e">
        <f>REGION!H343</f>
        <v>#N/A</v>
      </c>
      <c r="G343" s="10" t="e">
        <f>REGION!Q343</f>
        <v>#N/A</v>
      </c>
      <c r="H343" s="10" t="e">
        <f>REGION!Z343</f>
        <v>#N/A</v>
      </c>
      <c r="I343" s="10" t="e">
        <f>REGION!AI343</f>
        <v>#N/A</v>
      </c>
      <c r="J343" s="10" t="e">
        <f>REGION!AR343</f>
        <v>#N/A</v>
      </c>
      <c r="K343" s="10" t="e">
        <f>REGION!BA343</f>
        <v>#N/A</v>
      </c>
      <c r="M343" s="10" t="e">
        <f>REGION!J343</f>
        <v>#N/A</v>
      </c>
      <c r="N343" s="10" t="e">
        <f>REGION!S343</f>
        <v>#N/A</v>
      </c>
      <c r="O343" s="10" t="e">
        <f>REGION!AB343</f>
        <v>#N/A</v>
      </c>
      <c r="P343" s="10" t="e">
        <f>REGION!AK343</f>
        <v>#N/A</v>
      </c>
      <c r="Q343" s="10" t="e">
        <f>REGION!AT343</f>
        <v>#N/A</v>
      </c>
      <c r="R343" s="10" t="e">
        <f>REGION!BC343</f>
        <v>#N/A</v>
      </c>
    </row>
    <row r="344" spans="1:18" x14ac:dyDescent="0.2">
      <c r="A344" s="161">
        <f t="shared" si="15"/>
        <v>6</v>
      </c>
      <c r="B344" s="135">
        <f t="shared" si="16"/>
        <v>1</v>
      </c>
      <c r="C344" s="135">
        <f t="shared" si="17"/>
        <v>1</v>
      </c>
      <c r="D344" s="2">
        <v>88.9</v>
      </c>
      <c r="E344" s="2" t="s">
        <v>700</v>
      </c>
      <c r="F344" s="10" t="e">
        <f>REGION!H344</f>
        <v>#N/A</v>
      </c>
      <c r="G344" s="10" t="e">
        <f>REGION!Q344</f>
        <v>#N/A</v>
      </c>
      <c r="H344" s="10" t="e">
        <f>REGION!Z344</f>
        <v>#N/A</v>
      </c>
      <c r="I344" s="10" t="e">
        <f>REGION!AI344</f>
        <v>#N/A</v>
      </c>
      <c r="J344" s="10" t="e">
        <f>REGION!AR344</f>
        <v>#N/A</v>
      </c>
      <c r="K344" s="10" t="e">
        <f>REGION!BA344</f>
        <v>#N/A</v>
      </c>
      <c r="M344" s="10" t="e">
        <f>REGION!J344</f>
        <v>#N/A</v>
      </c>
      <c r="N344" s="10" t="e">
        <f>REGION!S344</f>
        <v>#N/A</v>
      </c>
      <c r="O344" s="10" t="e">
        <f>REGION!AB344</f>
        <v>#N/A</v>
      </c>
      <c r="P344" s="10" t="e">
        <f>REGION!AK344</f>
        <v>#N/A</v>
      </c>
      <c r="Q344" s="10" t="e">
        <f>REGION!AT344</f>
        <v>#N/A</v>
      </c>
      <c r="R344" s="10" t="e">
        <f>REGION!BC344</f>
        <v>#N/A</v>
      </c>
    </row>
    <row r="345" spans="1:18" x14ac:dyDescent="0.2">
      <c r="A345" s="161">
        <f t="shared" si="15"/>
        <v>0</v>
      </c>
      <c r="B345" s="135">
        <f t="shared" si="16"/>
        <v>2</v>
      </c>
      <c r="C345" s="162" t="str">
        <f>IF(COUNTIF(C346:C351,2)&gt;=1,"",B345)</f>
        <v/>
      </c>
      <c r="D345" s="2" t="s">
        <v>702</v>
      </c>
      <c r="E345" s="2" t="s">
        <v>703</v>
      </c>
      <c r="F345" s="10">
        <f>REGION!H345</f>
        <v>19</v>
      </c>
      <c r="G345" s="10">
        <f>REGION!Q345</f>
        <v>22</v>
      </c>
      <c r="H345" s="10">
        <f>REGION!Z345</f>
        <v>21</v>
      </c>
      <c r="I345" s="10">
        <f>REGION!AI345</f>
        <v>24</v>
      </c>
      <c r="J345" s="10">
        <f>REGION!AR345</f>
        <v>19</v>
      </c>
      <c r="K345" s="10">
        <f>REGION!BA345</f>
        <v>21</v>
      </c>
      <c r="M345" s="10">
        <f>REGION!J345</f>
        <v>197</v>
      </c>
      <c r="N345" s="10">
        <f>REGION!S345</f>
        <v>189</v>
      </c>
      <c r="O345" s="10">
        <f>REGION!AB345</f>
        <v>174</v>
      </c>
      <c r="P345" s="10">
        <f>REGION!AK345</f>
        <v>215</v>
      </c>
      <c r="Q345" s="10">
        <f>REGION!AT345</f>
        <v>211</v>
      </c>
      <c r="R345" s="10">
        <f>REGION!BC345</f>
        <v>194</v>
      </c>
    </row>
    <row r="346" spans="1:18" x14ac:dyDescent="0.2">
      <c r="A346" s="161">
        <f t="shared" si="15"/>
        <v>6</v>
      </c>
      <c r="B346" s="135">
        <f t="shared" si="16"/>
        <v>1</v>
      </c>
      <c r="C346" s="135">
        <f t="shared" si="17"/>
        <v>1</v>
      </c>
      <c r="D346" s="2">
        <v>90</v>
      </c>
      <c r="E346" s="2" t="s">
        <v>705</v>
      </c>
      <c r="F346" s="10">
        <f>REGION!H346</f>
        <v>6</v>
      </c>
      <c r="G346" s="10">
        <f>REGION!Q346</f>
        <v>5</v>
      </c>
      <c r="H346" s="10">
        <f>REGION!Z346</f>
        <v>5</v>
      </c>
      <c r="I346" s="10">
        <f>REGION!AI346</f>
        <v>7</v>
      </c>
      <c r="J346" s="10">
        <f>REGION!AR346</f>
        <v>6</v>
      </c>
      <c r="K346" s="10">
        <f>REGION!BA346</f>
        <v>8</v>
      </c>
      <c r="M346" s="10" t="str">
        <f>REGION!J346</f>
        <v>к</v>
      </c>
      <c r="N346" s="10" t="str">
        <f>REGION!S346</f>
        <v>к</v>
      </c>
      <c r="O346" s="10" t="str">
        <f>REGION!AB346</f>
        <v>к</v>
      </c>
      <c r="P346" s="10" t="str">
        <f>REGION!AK346</f>
        <v>к</v>
      </c>
      <c r="Q346" s="10" t="str">
        <f>REGION!AT346</f>
        <v>к</v>
      </c>
      <c r="R346" s="10" t="str">
        <f>REGION!BC346</f>
        <v>к</v>
      </c>
    </row>
    <row r="347" spans="1:18" x14ac:dyDescent="0.2">
      <c r="A347" s="161">
        <f t="shared" si="15"/>
        <v>6</v>
      </c>
      <c r="B347" s="135">
        <f t="shared" si="16"/>
        <v>1</v>
      </c>
      <c r="C347" s="135">
        <f t="shared" si="17"/>
        <v>1</v>
      </c>
      <c r="D347" s="2">
        <v>91</v>
      </c>
      <c r="E347" s="2" t="s">
        <v>707</v>
      </c>
      <c r="F347" s="10">
        <f>REGION!H347</f>
        <v>1</v>
      </c>
      <c r="G347" s="10">
        <f>REGION!Q347</f>
        <v>1</v>
      </c>
      <c r="H347" s="10">
        <f>REGION!Z347</f>
        <v>1</v>
      </c>
      <c r="I347" s="10">
        <f>REGION!AI347</f>
        <v>1</v>
      </c>
      <c r="J347" s="10">
        <f>REGION!AR347</f>
        <v>2</v>
      </c>
      <c r="K347" s="10">
        <f>REGION!BA347</f>
        <v>2</v>
      </c>
      <c r="M347" s="10" t="str">
        <f>REGION!J347</f>
        <v>к</v>
      </c>
      <c r="N347" s="10" t="str">
        <f>REGION!S347</f>
        <v>к</v>
      </c>
      <c r="O347" s="10" t="str">
        <f>REGION!AB347</f>
        <v>к</v>
      </c>
      <c r="P347" s="10" t="str">
        <f>REGION!AK347</f>
        <v>к</v>
      </c>
      <c r="Q347" s="10" t="str">
        <f>REGION!AT347</f>
        <v>к</v>
      </c>
      <c r="R347" s="10" t="str">
        <f>REGION!BC347</f>
        <v>к</v>
      </c>
    </row>
    <row r="348" spans="1:18" x14ac:dyDescent="0.2">
      <c r="A348" s="161">
        <f t="shared" si="15"/>
        <v>6</v>
      </c>
      <c r="B348" s="135">
        <f t="shared" si="16"/>
        <v>1</v>
      </c>
      <c r="C348" s="135">
        <f t="shared" si="17"/>
        <v>1</v>
      </c>
      <c r="D348" s="2">
        <v>92</v>
      </c>
      <c r="E348" s="2" t="s">
        <v>709</v>
      </c>
      <c r="F348" s="10" t="e">
        <f>REGION!H348</f>
        <v>#N/A</v>
      </c>
      <c r="G348" s="10" t="e">
        <f>REGION!Q348</f>
        <v>#N/A</v>
      </c>
      <c r="H348" s="10" t="e">
        <f>REGION!Z348</f>
        <v>#N/A</v>
      </c>
      <c r="I348" s="10" t="e">
        <f>REGION!AI348</f>
        <v>#N/A</v>
      </c>
      <c r="J348" s="10" t="e">
        <f>REGION!AR348</f>
        <v>#N/A</v>
      </c>
      <c r="K348" s="10" t="e">
        <f>REGION!BA348</f>
        <v>#N/A</v>
      </c>
      <c r="M348" s="10" t="e">
        <f>REGION!J348</f>
        <v>#N/A</v>
      </c>
      <c r="N348" s="10" t="e">
        <f>REGION!S348</f>
        <v>#N/A</v>
      </c>
      <c r="O348" s="10" t="e">
        <f>REGION!AB348</f>
        <v>#N/A</v>
      </c>
      <c r="P348" s="10" t="e">
        <f>REGION!AK348</f>
        <v>#N/A</v>
      </c>
      <c r="Q348" s="10" t="e">
        <f>REGION!AT348</f>
        <v>#N/A</v>
      </c>
      <c r="R348" s="10" t="e">
        <f>REGION!BC348</f>
        <v>#N/A</v>
      </c>
    </row>
    <row r="349" spans="1:18" x14ac:dyDescent="0.2">
      <c r="A349" s="161">
        <f t="shared" si="15"/>
        <v>0</v>
      </c>
      <c r="B349" s="135">
        <f t="shared" si="16"/>
        <v>2</v>
      </c>
      <c r="C349" s="163" t="str">
        <f>IF(COUNTIF(C350:C351,2)&gt;=1,"",B349)</f>
        <v/>
      </c>
      <c r="D349" s="2">
        <v>93</v>
      </c>
      <c r="E349" s="2" t="s">
        <v>711</v>
      </c>
      <c r="F349" s="10">
        <f>REGION!H349</f>
        <v>12</v>
      </c>
      <c r="G349" s="10">
        <f>REGION!Q349</f>
        <v>16</v>
      </c>
      <c r="H349" s="10">
        <f>REGION!Z349</f>
        <v>15</v>
      </c>
      <c r="I349" s="10">
        <f>REGION!AI349</f>
        <v>16</v>
      </c>
      <c r="J349" s="10">
        <f>REGION!AR349</f>
        <v>11</v>
      </c>
      <c r="K349" s="10">
        <f>REGION!BA349</f>
        <v>11</v>
      </c>
      <c r="M349" s="10">
        <f>REGION!J349</f>
        <v>163</v>
      </c>
      <c r="N349" s="10">
        <f>REGION!S349</f>
        <v>162</v>
      </c>
      <c r="O349" s="10">
        <f>REGION!AB349</f>
        <v>157</v>
      </c>
      <c r="P349" s="10">
        <f>REGION!AK349</f>
        <v>189</v>
      </c>
      <c r="Q349" s="10">
        <f>REGION!AT349</f>
        <v>191</v>
      </c>
      <c r="R349" s="10">
        <f>REGION!BC349</f>
        <v>174</v>
      </c>
    </row>
    <row r="350" spans="1:18" x14ac:dyDescent="0.2">
      <c r="A350" s="161">
        <f t="shared" si="15"/>
        <v>2</v>
      </c>
      <c r="B350" s="135">
        <f t="shared" si="16"/>
        <v>2</v>
      </c>
      <c r="C350" s="135">
        <f t="shared" si="17"/>
        <v>2</v>
      </c>
      <c r="D350" s="2">
        <v>93.1</v>
      </c>
      <c r="E350" s="2" t="s">
        <v>713</v>
      </c>
      <c r="F350" s="10">
        <f>REGION!H350</f>
        <v>8</v>
      </c>
      <c r="G350" s="10">
        <f>REGION!Q350</f>
        <v>11</v>
      </c>
      <c r="H350" s="10">
        <f>REGION!Z350</f>
        <v>10</v>
      </c>
      <c r="I350" s="10">
        <f>REGION!AI350</f>
        <v>13</v>
      </c>
      <c r="J350" s="10">
        <f>REGION!AR350</f>
        <v>9</v>
      </c>
      <c r="K350" s="10">
        <f>REGION!BA350</f>
        <v>9</v>
      </c>
      <c r="M350" s="10">
        <f>REGION!J350</f>
        <v>32</v>
      </c>
      <c r="N350" s="10">
        <f>REGION!S350</f>
        <v>30</v>
      </c>
      <c r="O350" s="10">
        <f>REGION!AB350</f>
        <v>22</v>
      </c>
      <c r="P350" s="10">
        <f>REGION!AK350</f>
        <v>55</v>
      </c>
      <c r="Q350" s="10" t="str">
        <f>REGION!AT350</f>
        <v>к</v>
      </c>
      <c r="R350" s="10" t="str">
        <f>REGION!BC350</f>
        <v>к</v>
      </c>
    </row>
    <row r="351" spans="1:18" x14ac:dyDescent="0.2">
      <c r="A351" s="161">
        <f t="shared" si="15"/>
        <v>2</v>
      </c>
      <c r="B351" s="135">
        <f t="shared" si="16"/>
        <v>2</v>
      </c>
      <c r="C351" s="135">
        <f t="shared" si="17"/>
        <v>2</v>
      </c>
      <c r="D351" s="2">
        <v>93.2</v>
      </c>
      <c r="E351" s="2" t="s">
        <v>715</v>
      </c>
      <c r="F351" s="10">
        <f>REGION!H351</f>
        <v>4</v>
      </c>
      <c r="G351" s="10">
        <f>REGION!Q351</f>
        <v>5</v>
      </c>
      <c r="H351" s="10">
        <f>REGION!Z351</f>
        <v>5</v>
      </c>
      <c r="I351" s="10">
        <f>REGION!AI351</f>
        <v>3</v>
      </c>
      <c r="J351" s="10">
        <f>REGION!AR351</f>
        <v>2</v>
      </c>
      <c r="K351" s="10">
        <f>REGION!BA351</f>
        <v>2</v>
      </c>
      <c r="M351" s="10">
        <f>REGION!J351</f>
        <v>131</v>
      </c>
      <c r="N351" s="10">
        <f>REGION!S351</f>
        <v>132</v>
      </c>
      <c r="O351" s="10">
        <f>REGION!AB351</f>
        <v>135</v>
      </c>
      <c r="P351" s="10">
        <f>REGION!AK351</f>
        <v>134</v>
      </c>
      <c r="Q351" s="10" t="str">
        <f>REGION!AT351</f>
        <v>к</v>
      </c>
      <c r="R351" s="10" t="str">
        <f>REGION!BC351</f>
        <v>к</v>
      </c>
    </row>
    <row r="352" spans="1:18" x14ac:dyDescent="0.2">
      <c r="A352" s="161">
        <f t="shared" si="15"/>
        <v>0</v>
      </c>
      <c r="B352" s="135">
        <f t="shared" si="16"/>
        <v>2</v>
      </c>
      <c r="C352" s="162" t="str">
        <f>IF(COUNTIF(C353:C356,2)&gt;=1,"",B352)</f>
        <v/>
      </c>
      <c r="D352" s="2" t="s">
        <v>717</v>
      </c>
      <c r="E352" s="2" t="s">
        <v>718</v>
      </c>
      <c r="F352" s="10">
        <f>REGION!H352</f>
        <v>71</v>
      </c>
      <c r="G352" s="10">
        <f>REGION!Q352</f>
        <v>72</v>
      </c>
      <c r="H352" s="10">
        <f>REGION!Z352</f>
        <v>66</v>
      </c>
      <c r="I352" s="10">
        <f>REGION!AI352</f>
        <v>65</v>
      </c>
      <c r="J352" s="10">
        <f>REGION!AR352</f>
        <v>52</v>
      </c>
      <c r="K352" s="10">
        <f>REGION!BA352</f>
        <v>52</v>
      </c>
      <c r="M352" s="10">
        <f>REGION!J352</f>
        <v>466</v>
      </c>
      <c r="N352" s="10">
        <f>REGION!S352</f>
        <v>381</v>
      </c>
      <c r="O352" s="10">
        <f>REGION!AB352</f>
        <v>371</v>
      </c>
      <c r="P352" s="10">
        <f>REGION!AK352</f>
        <v>308</v>
      </c>
      <c r="Q352" s="10">
        <f>REGION!AT352</f>
        <v>238</v>
      </c>
      <c r="R352" s="10">
        <f>REGION!BC352</f>
        <v>186</v>
      </c>
    </row>
    <row r="353" spans="1:18" x14ac:dyDescent="0.2">
      <c r="A353" s="161">
        <f t="shared" si="15"/>
        <v>0</v>
      </c>
      <c r="B353" s="135">
        <f t="shared" si="16"/>
        <v>2</v>
      </c>
      <c r="C353" s="163" t="str">
        <f>IF(COUNTIF(C354:C355,2)&gt;=1,"",B353)</f>
        <v/>
      </c>
      <c r="D353" s="2">
        <v>95</v>
      </c>
      <c r="E353" s="2" t="s">
        <v>720</v>
      </c>
      <c r="F353" s="10">
        <f>REGION!H353</f>
        <v>36</v>
      </c>
      <c r="G353" s="10">
        <f>REGION!Q353</f>
        <v>39</v>
      </c>
      <c r="H353" s="10">
        <f>REGION!Z353</f>
        <v>35</v>
      </c>
      <c r="I353" s="10">
        <f>REGION!AI353</f>
        <v>32</v>
      </c>
      <c r="J353" s="10">
        <f>REGION!AR353</f>
        <v>27</v>
      </c>
      <c r="K353" s="10">
        <f>REGION!BA353</f>
        <v>26</v>
      </c>
      <c r="M353" s="10">
        <f>REGION!J353</f>
        <v>200</v>
      </c>
      <c r="N353" s="10">
        <f>REGION!S353</f>
        <v>124</v>
      </c>
      <c r="O353" s="10">
        <f>REGION!AB353</f>
        <v>98</v>
      </c>
      <c r="P353" s="10">
        <f>REGION!AK353</f>
        <v>71</v>
      </c>
      <c r="Q353" s="10">
        <f>REGION!AT353</f>
        <v>85</v>
      </c>
      <c r="R353" s="10">
        <f>REGION!BC353</f>
        <v>51</v>
      </c>
    </row>
    <row r="354" spans="1:18" x14ac:dyDescent="0.2">
      <c r="A354" s="161">
        <f t="shared" si="15"/>
        <v>0</v>
      </c>
      <c r="B354" s="135">
        <f t="shared" si="16"/>
        <v>2</v>
      </c>
      <c r="C354" s="135">
        <f t="shared" si="17"/>
        <v>2</v>
      </c>
      <c r="D354" s="2">
        <v>95.1</v>
      </c>
      <c r="E354" s="2" t="s">
        <v>722</v>
      </c>
      <c r="F354" s="10">
        <f>REGION!H354</f>
        <v>13</v>
      </c>
      <c r="G354" s="10">
        <f>REGION!Q354</f>
        <v>14</v>
      </c>
      <c r="H354" s="10">
        <f>REGION!Z354</f>
        <v>13</v>
      </c>
      <c r="I354" s="10">
        <f>REGION!AI354</f>
        <v>12</v>
      </c>
      <c r="J354" s="10">
        <f>REGION!AR354</f>
        <v>10</v>
      </c>
      <c r="K354" s="10">
        <f>REGION!BA354</f>
        <v>9</v>
      </c>
      <c r="M354" s="10">
        <f>REGION!J354</f>
        <v>120</v>
      </c>
      <c r="N354" s="10">
        <f>REGION!S354</f>
        <v>59</v>
      </c>
      <c r="O354" s="10">
        <f>REGION!AB354</f>
        <v>42</v>
      </c>
      <c r="P354" s="10">
        <f>REGION!AK354</f>
        <v>37</v>
      </c>
      <c r="Q354" s="10">
        <f>REGION!AT354</f>
        <v>41</v>
      </c>
      <c r="R354" s="10">
        <f>REGION!BC354</f>
        <v>33</v>
      </c>
    </row>
    <row r="355" spans="1:18" x14ac:dyDescent="0.2">
      <c r="A355" s="161">
        <f t="shared" si="15"/>
        <v>0</v>
      </c>
      <c r="B355" s="135">
        <f t="shared" si="16"/>
        <v>2</v>
      </c>
      <c r="C355" s="135">
        <f t="shared" si="17"/>
        <v>2</v>
      </c>
      <c r="D355" s="2">
        <v>95.2</v>
      </c>
      <c r="E355" s="2" t="s">
        <v>724</v>
      </c>
      <c r="F355" s="10">
        <f>REGION!H355</f>
        <v>23</v>
      </c>
      <c r="G355" s="10">
        <f>REGION!Q355</f>
        <v>25</v>
      </c>
      <c r="H355" s="10">
        <f>REGION!Z355</f>
        <v>22</v>
      </c>
      <c r="I355" s="10">
        <f>REGION!AI355</f>
        <v>20</v>
      </c>
      <c r="J355" s="10">
        <f>REGION!AR355</f>
        <v>17</v>
      </c>
      <c r="K355" s="10">
        <f>REGION!BA355</f>
        <v>17</v>
      </c>
      <c r="M355" s="10">
        <f>REGION!J355</f>
        <v>80</v>
      </c>
      <c r="N355" s="10">
        <f>REGION!S355</f>
        <v>65</v>
      </c>
      <c r="O355" s="10">
        <f>REGION!AB355</f>
        <v>56</v>
      </c>
      <c r="P355" s="10">
        <f>REGION!AK355</f>
        <v>34</v>
      </c>
      <c r="Q355" s="10">
        <f>REGION!AT355</f>
        <v>44</v>
      </c>
      <c r="R355" s="10">
        <f>REGION!BC355</f>
        <v>18</v>
      </c>
    </row>
    <row r="356" spans="1:18" x14ac:dyDescent="0.2">
      <c r="A356" s="161">
        <f t="shared" si="15"/>
        <v>0</v>
      </c>
      <c r="B356" s="135">
        <f t="shared" si="16"/>
        <v>2</v>
      </c>
      <c r="C356" s="135">
        <f t="shared" si="17"/>
        <v>2</v>
      </c>
      <c r="D356" s="2">
        <v>96</v>
      </c>
      <c r="E356" s="2" t="s">
        <v>726</v>
      </c>
      <c r="F356" s="10">
        <f>REGION!H356</f>
        <v>35</v>
      </c>
      <c r="G356" s="10">
        <f>REGION!Q356</f>
        <v>33</v>
      </c>
      <c r="H356" s="10">
        <f>REGION!Z356</f>
        <v>31</v>
      </c>
      <c r="I356" s="10">
        <f>REGION!AI356</f>
        <v>33</v>
      </c>
      <c r="J356" s="10">
        <f>REGION!AR356</f>
        <v>25</v>
      </c>
      <c r="K356" s="10">
        <f>REGION!BA356</f>
        <v>26</v>
      </c>
      <c r="M356" s="10">
        <f>REGION!J356</f>
        <v>266</v>
      </c>
      <c r="N356" s="10">
        <f>REGION!S356</f>
        <v>257</v>
      </c>
      <c r="O356" s="10">
        <f>REGION!AB356</f>
        <v>273</v>
      </c>
      <c r="P356" s="10">
        <f>REGION!AK356</f>
        <v>237</v>
      </c>
      <c r="Q356" s="10">
        <f>REGION!AT356</f>
        <v>153</v>
      </c>
      <c r="R356" s="10">
        <f>REGION!BC356</f>
        <v>135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1BF75-52A3-4C56-805E-7FEF4963AEA6}">
  <sheetPr>
    <tabColor theme="8" tint="0.59999389629810485"/>
  </sheetPr>
  <dimension ref="A1:W1048576"/>
  <sheetViews>
    <sheetView zoomScale="85" zoomScaleNormal="85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9.08984375" defaultRowHeight="10" x14ac:dyDescent="0.2"/>
  <cols>
    <col min="1" max="1" width="9.08984375" style="44"/>
    <col min="2" max="2" width="6" style="1" customWidth="1"/>
    <col min="3" max="3" width="23" style="1" customWidth="1"/>
    <col min="4" max="11" width="9.08984375" style="1"/>
    <col min="12" max="12" width="4.453125" style="1" customWidth="1"/>
    <col min="13" max="20" width="9.08984375" style="1"/>
    <col min="21" max="21" width="4.453125" style="1" customWidth="1"/>
    <col min="22" max="16384" width="9.08984375" style="1"/>
  </cols>
  <sheetData>
    <row r="1" spans="1:23" ht="57" customHeight="1" x14ac:dyDescent="0.25">
      <c r="A1" s="43" t="s">
        <v>1432</v>
      </c>
      <c r="B1" s="42"/>
      <c r="C1" s="42"/>
      <c r="D1" s="4" t="s">
        <v>4</v>
      </c>
      <c r="E1" s="4" t="s">
        <v>4</v>
      </c>
      <c r="F1" s="4" t="s">
        <v>4</v>
      </c>
      <c r="G1" s="4" t="s">
        <v>4</v>
      </c>
      <c r="H1" s="4" t="s">
        <v>4</v>
      </c>
      <c r="I1" s="4" t="s">
        <v>4</v>
      </c>
      <c r="J1" s="4" t="s">
        <v>4</v>
      </c>
      <c r="K1" s="58" t="s">
        <v>1452</v>
      </c>
      <c r="M1" s="4" t="s">
        <v>4</v>
      </c>
      <c r="N1" s="4" t="s">
        <v>4</v>
      </c>
      <c r="O1" s="4" t="s">
        <v>4</v>
      </c>
      <c r="P1" s="4" t="s">
        <v>4</v>
      </c>
      <c r="Q1" s="4" t="s">
        <v>4</v>
      </c>
      <c r="R1" s="4" t="s">
        <v>4</v>
      </c>
      <c r="S1" s="4" t="s">
        <v>4</v>
      </c>
      <c r="T1" s="58" t="s">
        <v>1452</v>
      </c>
      <c r="V1" s="50" t="s">
        <v>1435</v>
      </c>
      <c r="W1" s="56" t="s">
        <v>1438</v>
      </c>
    </row>
    <row r="2" spans="1:23" ht="10.5" x14ac:dyDescent="0.25">
      <c r="A2" s="65">
        <f>COUNTIF(A5:A356,2)</f>
        <v>131</v>
      </c>
      <c r="D2" s="7">
        <v>2012</v>
      </c>
      <c r="E2" s="7">
        <v>2013</v>
      </c>
      <c r="F2" s="7">
        <v>2014</v>
      </c>
      <c r="G2" s="7">
        <v>2015</v>
      </c>
      <c r="H2" s="7">
        <v>2016</v>
      </c>
      <c r="I2" s="7">
        <v>2017</v>
      </c>
      <c r="J2" s="7" t="s">
        <v>1434</v>
      </c>
      <c r="K2" s="54">
        <v>1.25</v>
      </c>
      <c r="M2" s="7">
        <v>2012</v>
      </c>
      <c r="N2" s="7">
        <v>2013</v>
      </c>
      <c r="O2" s="7">
        <v>2014</v>
      </c>
      <c r="P2" s="7">
        <v>2015</v>
      </c>
      <c r="Q2" s="7">
        <v>2016</v>
      </c>
      <c r="R2" s="7">
        <v>2017</v>
      </c>
      <c r="S2" s="7" t="s">
        <v>1434</v>
      </c>
      <c r="T2" s="55">
        <v>2.5000000000000001E-3</v>
      </c>
      <c r="V2" s="49"/>
    </row>
    <row r="3" spans="1:23" ht="10.5" x14ac:dyDescent="0.25">
      <c r="A3" s="39" t="s">
        <v>1442</v>
      </c>
      <c r="D3" s="47" t="s">
        <v>1433</v>
      </c>
      <c r="E3" s="47" t="s">
        <v>1433</v>
      </c>
      <c r="F3" s="47" t="s">
        <v>1433</v>
      </c>
      <c r="G3" s="47" t="s">
        <v>1433</v>
      </c>
      <c r="H3" s="47" t="s">
        <v>1433</v>
      </c>
      <c r="I3" s="47" t="s">
        <v>1433</v>
      </c>
      <c r="J3" s="47" t="s">
        <v>1433</v>
      </c>
      <c r="K3" s="51" t="s">
        <v>1433</v>
      </c>
      <c r="M3" s="47" t="s">
        <v>1436</v>
      </c>
      <c r="N3" s="47" t="s">
        <v>1436</v>
      </c>
      <c r="O3" s="47" t="s">
        <v>1436</v>
      </c>
      <c r="P3" s="47" t="s">
        <v>1436</v>
      </c>
      <c r="Q3" s="47" t="s">
        <v>1436</v>
      </c>
      <c r="R3" s="47" t="s">
        <v>1436</v>
      </c>
      <c r="S3" s="47" t="s">
        <v>1436</v>
      </c>
      <c r="T3" s="51" t="s">
        <v>1436</v>
      </c>
      <c r="V3" s="50" t="s">
        <v>1437</v>
      </c>
      <c r="W3" s="63" t="s">
        <v>1430</v>
      </c>
    </row>
    <row r="4" spans="1:23" s="48" customFormat="1" ht="10.5" x14ac:dyDescent="0.25">
      <c r="A4" s="39">
        <v>1</v>
      </c>
      <c r="K4" s="52">
        <f>SUM(K5:K356)</f>
        <v>43</v>
      </c>
      <c r="T4" s="52">
        <f>SUM(T5:T356)</f>
        <v>68</v>
      </c>
      <c r="V4" s="52">
        <f>COUNTIF(V5:V356,2)</f>
        <v>33</v>
      </c>
      <c r="W4" s="64">
        <f>SUM(W5:W356)</f>
        <v>0.56150880190069541</v>
      </c>
    </row>
    <row r="5" spans="1:23" ht="10.5" x14ac:dyDescent="0.25">
      <c r="A5" s="39" t="str">
        <f>'Industry selection'!C5</f>
        <v/>
      </c>
      <c r="B5" s="2" t="s">
        <v>8</v>
      </c>
      <c r="C5" s="2" t="s">
        <v>9</v>
      </c>
      <c r="D5" s="45" t="str">
        <f>IF($A5=2,IF(ISNUMBER(REGION!BW5/Ukraine!BW5),REGION!BW5/Ukraine!BW5,""),"")</f>
        <v/>
      </c>
      <c r="E5" s="45" t="str">
        <f>IF($A5=2,IF(ISNUMBER(REGION!BX5/Ukraine!BX5),REGION!BX5/Ukraine!BX5,""),"")</f>
        <v/>
      </c>
      <c r="F5" s="45" t="str">
        <f>IF($A5=2,IF(ISNUMBER(REGION!BY5/Ukraine!BY5),REGION!BY5/Ukraine!BY5,""),"")</f>
        <v/>
      </c>
      <c r="G5" s="45" t="str">
        <f>IF($A5=2,IF(ISNUMBER(REGION!BZ5/Ukraine!BZ5),REGION!BZ5/Ukraine!BZ5,""),"")</f>
        <v/>
      </c>
      <c r="H5" s="45" t="str">
        <f>IF($A5=2,IF(ISNUMBER(REGION!CA5/Ukraine!CA5),REGION!CA5/Ukraine!CA5,""),"")</f>
        <v/>
      </c>
      <c r="I5" s="45" t="str">
        <f>IF($A5=2,IF(ISNUMBER(REGION!CB5/Ukraine!CB5),REGION!CB5/Ukraine!CB5,""),"")</f>
        <v/>
      </c>
      <c r="J5" s="46" t="str">
        <f t="shared" ref="J5:J6" si="0">IF($A5=2,IF(ISNUMBER(AVERAGE(D5:I5)),AVERAGE(D5:I5),""),"")</f>
        <v/>
      </c>
      <c r="K5" s="1" t="str">
        <f t="shared" ref="K5:K14" si="1">IF($A5=2,IF(ISNUMBER(J5),IF(J5&gt;=K$2,1,0),""),"")</f>
        <v/>
      </c>
      <c r="M5" s="40" t="str">
        <f>IF($A5=2,REGION!BW5,"")</f>
        <v/>
      </c>
      <c r="N5" s="40" t="str">
        <f>IF($A5=2,REGION!BX5,"")</f>
        <v/>
      </c>
      <c r="O5" s="40" t="str">
        <f>IF($A5=2,REGION!BY5,"")</f>
        <v/>
      </c>
      <c r="P5" s="40" t="str">
        <f>IF($A5=2,REGION!BZ5,"")</f>
        <v/>
      </c>
      <c r="Q5" s="40" t="str">
        <f>IF($A5=2,REGION!CA5,"")</f>
        <v/>
      </c>
      <c r="R5" s="40" t="str">
        <f>IF($A5=2,REGION!CB5,"")</f>
        <v/>
      </c>
      <c r="S5" s="41" t="str">
        <f>IF($A5=2,IF(ISNUMBER(AVERAGE(M5:R5)),AVERAGE(M5:R5),""),"")</f>
        <v/>
      </c>
      <c r="T5" s="1" t="str">
        <f t="shared" ref="T5:T70" si="2">IF($A5=2,IF(ISNUMBER(S5),IF(S5&gt;=T$2,1,0),""),"")</f>
        <v/>
      </c>
      <c r="V5" s="1" t="str">
        <f>IF($A5=2,SUM(K5,T5),"")</f>
        <v/>
      </c>
      <c r="W5" s="40" t="str">
        <f>IF(V5=2,$S5,"")</f>
        <v/>
      </c>
    </row>
    <row r="6" spans="1:23" ht="10.5" x14ac:dyDescent="0.25">
      <c r="A6" s="39" t="str">
        <f>'Industry selection'!C6</f>
        <v/>
      </c>
      <c r="B6" s="2">
        <v>1</v>
      </c>
      <c r="C6" s="2" t="s">
        <v>11</v>
      </c>
      <c r="D6" s="45" t="str">
        <f>IF($A6=2,IF(ISNUMBER(REGION!BW6/Ukraine!BW6),REGION!BW6/Ukraine!BW6,""),"")</f>
        <v/>
      </c>
      <c r="E6" s="45" t="str">
        <f>IF($A6=2,IF(ISNUMBER(REGION!BX6/Ukraine!BX6),REGION!BX6/Ukraine!BX6,""),"")</f>
        <v/>
      </c>
      <c r="F6" s="45" t="str">
        <f>IF($A6=2,IF(ISNUMBER(REGION!BY6/Ukraine!BY6),REGION!BY6/Ukraine!BY6,""),"")</f>
        <v/>
      </c>
      <c r="G6" s="45" t="str">
        <f>IF($A6=2,IF(ISNUMBER(REGION!BZ6/Ukraine!BZ6),REGION!BZ6/Ukraine!BZ6,""),"")</f>
        <v/>
      </c>
      <c r="H6" s="45" t="str">
        <f>IF($A6=2,IF(ISNUMBER(REGION!CA6/Ukraine!CA6),REGION!CA6/Ukraine!CA6,""),"")</f>
        <v/>
      </c>
      <c r="I6" s="45" t="str">
        <f>IF($A6=2,IF(ISNUMBER(REGION!CB6/Ukraine!CB6),REGION!CB6/Ukraine!CB6,""),"")</f>
        <v/>
      </c>
      <c r="J6" s="46" t="str">
        <f t="shared" si="0"/>
        <v/>
      </c>
      <c r="K6" s="1" t="str">
        <f t="shared" si="1"/>
        <v/>
      </c>
      <c r="M6" s="40" t="str">
        <f>IF($A6=2,REGION!BW6,"")</f>
        <v/>
      </c>
      <c r="N6" s="40" t="str">
        <f>IF($A6=2,REGION!BX6,"")</f>
        <v/>
      </c>
      <c r="O6" s="40" t="str">
        <f>IF($A6=2,REGION!BY6,"")</f>
        <v/>
      </c>
      <c r="P6" s="40" t="str">
        <f>IF($A6=2,REGION!BZ6,"")</f>
        <v/>
      </c>
      <c r="Q6" s="40" t="str">
        <f>IF($A6=2,REGION!CA6,"")</f>
        <v/>
      </c>
      <c r="R6" s="40" t="str">
        <f>IF($A6=2,REGION!CB6,"")</f>
        <v/>
      </c>
      <c r="S6" s="41" t="str">
        <f>IF($A6=2,IF(ISNUMBER(AVERAGE(M6:R6)),AVERAGE(M6:R6),""),"")</f>
        <v/>
      </c>
      <c r="T6" s="1" t="str">
        <f t="shared" si="2"/>
        <v/>
      </c>
      <c r="V6" s="1" t="str">
        <f>IF($A6=2,SUM(K6,T6),"")</f>
        <v/>
      </c>
      <c r="W6" s="40" t="str">
        <f t="shared" ref="W6:W69" si="3">IF(V6=2,$S6,"")</f>
        <v/>
      </c>
    </row>
    <row r="7" spans="1:23" ht="10.5" x14ac:dyDescent="0.25">
      <c r="A7" s="39">
        <f>'Industry selection'!C7</f>
        <v>2</v>
      </c>
      <c r="B7" s="2">
        <v>1.1000000000000001</v>
      </c>
      <c r="C7" s="2" t="s">
        <v>13</v>
      </c>
      <c r="D7" s="45">
        <f>IF($A7=2,IF(ISNUMBER(REGION!BW7/Ukraine!BW7),REGION!BW7/Ukraine!BW7,""),"")</f>
        <v>2.1889015185413396</v>
      </c>
      <c r="E7" s="45">
        <f>IF($A7=2,IF(ISNUMBER(REGION!BX7/Ukraine!BX7),REGION!BX7/Ukraine!BX7,""),"")</f>
        <v>2.2731475122387876</v>
      </c>
      <c r="F7" s="45">
        <f>IF($A7=2,IF(ISNUMBER(REGION!BY7/Ukraine!BY7),REGION!BY7/Ukraine!BY7,""),"")</f>
        <v>2.0412438837408788</v>
      </c>
      <c r="G7" s="45">
        <f>IF($A7=2,IF(ISNUMBER(REGION!BZ7/Ukraine!BZ7),REGION!BZ7/Ukraine!BZ7,""),"")</f>
        <v>1.9181822621303928</v>
      </c>
      <c r="H7" s="45">
        <f>IF($A7=2,IF(ISNUMBER(REGION!CA7/Ukraine!CA7),REGION!CA7/Ukraine!CA7,""),"")</f>
        <v>2.1133152023335682</v>
      </c>
      <c r="I7" s="45">
        <f>IF($A7=2,IF(ISNUMBER(REGION!CB7/Ukraine!CB7),REGION!CB7/Ukraine!CB7,""),"")</f>
        <v>2.2008617906190318</v>
      </c>
      <c r="J7" s="46">
        <f>IF($A7=2,IF(ISNUMBER(AVERAGE(D7:I7)),AVERAGE(D7:I7),""),"")</f>
        <v>2.1226086949339997</v>
      </c>
      <c r="K7" s="1">
        <f t="shared" si="1"/>
        <v>1</v>
      </c>
      <c r="M7" s="40">
        <f>IF($A7=2,REGION!BW7,"")</f>
        <v>0.13052055187585185</v>
      </c>
      <c r="N7" s="40">
        <f>IF($A7=2,REGION!BX7,"")</f>
        <v>0.13259654817806743</v>
      </c>
      <c r="O7" s="40">
        <f>IF($A7=2,REGION!BY7,"")</f>
        <v>0.13038279033673847</v>
      </c>
      <c r="P7" s="40">
        <f>IF($A7=2,REGION!BZ7,"")</f>
        <v>0.12759697204110951</v>
      </c>
      <c r="Q7" s="40">
        <f>IF($A7=2,REGION!CA7,"")</f>
        <v>0.14823979628537312</v>
      </c>
      <c r="R7" s="40">
        <f>IF($A7=2,REGION!CB7,"")</f>
        <v>0.15004304687169209</v>
      </c>
      <c r="S7" s="41">
        <f>IF($A7=2,IF(ISNUMBER(AVERAGE(M7:R7)),AVERAGE(M7:R7),""),"")</f>
        <v>0.13656328426480543</v>
      </c>
      <c r="T7" s="1">
        <f t="shared" si="2"/>
        <v>1</v>
      </c>
      <c r="V7" s="1">
        <f>IF($A7=2,SUM(K7,T7),"")</f>
        <v>2</v>
      </c>
      <c r="W7" s="40">
        <f t="shared" si="3"/>
        <v>0.13656328426480543</v>
      </c>
    </row>
    <row r="8" spans="1:23" ht="10.5" x14ac:dyDescent="0.25">
      <c r="A8" s="39">
        <f>'Industry selection'!C8</f>
        <v>2</v>
      </c>
      <c r="B8" s="2">
        <v>1.2</v>
      </c>
      <c r="C8" s="2" t="s">
        <v>15</v>
      </c>
      <c r="D8" s="45">
        <f>IF($A8=2,IF(ISNUMBER(REGION!BW8/Ukraine!BW8),REGION!BW8/Ukraine!BW8,""),"")</f>
        <v>0.77838805432572522</v>
      </c>
      <c r="E8" s="45">
        <f>IF($A8=2,IF(ISNUMBER(REGION!BX8/Ukraine!BX8),REGION!BX8/Ukraine!BX8,""),"")</f>
        <v>0.67463730276274092</v>
      </c>
      <c r="F8" s="45">
        <f>IF($A8=2,IF(ISNUMBER(REGION!BY8/Ukraine!BY8),REGION!BY8/Ukraine!BY8,""),"")</f>
        <v>0.75092136747720151</v>
      </c>
      <c r="G8" s="45" t="str">
        <f>IF($A8=2,IF(ISNUMBER(REGION!BZ8/Ukraine!BZ8),REGION!BZ8/Ukraine!BZ8,""),"")</f>
        <v/>
      </c>
      <c r="H8" s="45">
        <f>IF($A8=2,IF(ISNUMBER(REGION!CA8/Ukraine!CA8),REGION!CA8/Ukraine!CA8,""),"")</f>
        <v>1.0345761265618953</v>
      </c>
      <c r="I8" s="45" t="str">
        <f>IF($A8=2,IF(ISNUMBER(REGION!CB8/Ukraine!CB8),REGION!CB8/Ukraine!CB8,""),"")</f>
        <v/>
      </c>
      <c r="J8" s="46">
        <f t="shared" ref="J8:J71" si="4">IF($A8=2,IF(ISNUMBER(AVERAGE(D8:I8)),AVERAGE(D8:I8),""),"")</f>
        <v>0.80963071278189069</v>
      </c>
      <c r="K8" s="1">
        <f t="shared" ref="K8:K71" si="5">IF($A8=2,IF(ISNUMBER(J8),IF(J8&gt;=K$2,1,0),""),"")</f>
        <v>0</v>
      </c>
      <c r="M8" s="40">
        <f>IF(A8=2,REGION!BW8,"")</f>
        <v>1.9966045766480955E-3</v>
      </c>
      <c r="N8" s="40" t="str">
        <f>IF(B8=2,REGION!BX8,"")</f>
        <v/>
      </c>
      <c r="O8" s="40" t="str">
        <f>IF(C8=2,REGION!BY8,"")</f>
        <v/>
      </c>
      <c r="P8" s="40" t="str">
        <f>IF(D8=2,REGION!BZ8,"")</f>
        <v/>
      </c>
      <c r="Q8" s="40" t="str">
        <f>IF(E8=2,REGION!CA8,"")</f>
        <v/>
      </c>
      <c r="R8" s="40" t="str">
        <f>IF(F8=2,REGION!CB8,"")</f>
        <v/>
      </c>
      <c r="S8" s="41">
        <f t="shared" ref="S8:S71" si="6">IF($A8=2,IF(ISNUMBER(AVERAGE(M8:R8)),AVERAGE(M8:R8),""),"")</f>
        <v>1.9966045766480955E-3</v>
      </c>
      <c r="T8" s="1">
        <f t="shared" si="2"/>
        <v>0</v>
      </c>
      <c r="V8" s="1">
        <f t="shared" ref="V8:V71" si="7">IF($A8=2,SUM(K8,T8),"")</f>
        <v>0</v>
      </c>
      <c r="W8" s="40" t="str">
        <f t="shared" si="3"/>
        <v/>
      </c>
    </row>
    <row r="9" spans="1:23" ht="10.5" x14ac:dyDescent="0.25">
      <c r="A9" s="39">
        <f>'Industry selection'!C9</f>
        <v>1</v>
      </c>
      <c r="B9" s="2">
        <v>1.3</v>
      </c>
      <c r="C9" s="2" t="s">
        <v>17</v>
      </c>
      <c r="D9" s="45" t="str">
        <f>IF($A9=2,IF(ISNUMBER(REGION!BW9/Ukraine!BW9),REGION!BW9/Ukraine!BW9,""),"")</f>
        <v/>
      </c>
      <c r="E9" s="45" t="str">
        <f>IF($A9=2,IF(ISNUMBER(REGION!BX9/Ukraine!BX9),REGION!BX9/Ukraine!BX9,""),"")</f>
        <v/>
      </c>
      <c r="F9" s="45" t="str">
        <f>IF($A9=2,IF(ISNUMBER(REGION!BY9/Ukraine!BY9),REGION!BY9/Ukraine!BY9,""),"")</f>
        <v/>
      </c>
      <c r="G9" s="45" t="str">
        <f>IF($A9=2,IF(ISNUMBER(REGION!BZ9/Ukraine!BZ9),REGION!BZ9/Ukraine!BZ9,""),"")</f>
        <v/>
      </c>
      <c r="H9" s="45" t="str">
        <f>IF($A9=2,IF(ISNUMBER(REGION!CA9/Ukraine!CA9),REGION!CA9/Ukraine!CA9,""),"")</f>
        <v/>
      </c>
      <c r="I9" s="45" t="str">
        <f>IF($A9=2,IF(ISNUMBER(REGION!CB9/Ukraine!CB9),REGION!CB9/Ukraine!CB9,""),"")</f>
        <v/>
      </c>
      <c r="J9" s="46" t="str">
        <f t="shared" si="4"/>
        <v/>
      </c>
      <c r="K9" s="1" t="str">
        <f t="shared" si="1"/>
        <v/>
      </c>
      <c r="M9" s="40" t="str">
        <f>IF(A9=2,REGION!BW9,"")</f>
        <v/>
      </c>
      <c r="N9" s="40" t="str">
        <f>IF(B9=2,REGION!BX9,"")</f>
        <v/>
      </c>
      <c r="O9" s="40" t="str">
        <f>IF(C9=2,REGION!BY9,"")</f>
        <v/>
      </c>
      <c r="P9" s="40" t="str">
        <f>IF(D9=2,REGION!BZ9,"")</f>
        <v/>
      </c>
      <c r="Q9" s="40" t="str">
        <f>IF(E9=2,REGION!CA9,"")</f>
        <v/>
      </c>
      <c r="R9" s="40" t="str">
        <f>IF(F9=2,REGION!CB9,"")</f>
        <v/>
      </c>
      <c r="S9" s="41" t="str">
        <f t="shared" si="6"/>
        <v/>
      </c>
      <c r="T9" s="1" t="str">
        <f t="shared" si="2"/>
        <v/>
      </c>
      <c r="V9" s="1" t="str">
        <f t="shared" si="7"/>
        <v/>
      </c>
      <c r="W9" s="40" t="str">
        <f t="shared" si="3"/>
        <v/>
      </c>
    </row>
    <row r="10" spans="1:23" ht="10.5" x14ac:dyDescent="0.25">
      <c r="A10" s="39">
        <f>'Industry selection'!C10</f>
        <v>2</v>
      </c>
      <c r="B10" s="2">
        <v>1.4</v>
      </c>
      <c r="C10" s="2" t="s">
        <v>19</v>
      </c>
      <c r="D10" s="45">
        <f>IF($A10=2,IF(ISNUMBER(REGION!BW10/Ukraine!BW10),REGION!BW10/Ukraine!BW10,""),"")</f>
        <v>0.65436917054364352</v>
      </c>
      <c r="E10" s="45">
        <f>IF($A10=2,IF(ISNUMBER(REGION!BX10/Ukraine!BX10),REGION!BX10/Ukraine!BX10,""),"")</f>
        <v>0.62507030014673848</v>
      </c>
      <c r="F10" s="45">
        <f>IF($A10=2,IF(ISNUMBER(REGION!BY10/Ukraine!BY10),REGION!BY10/Ukraine!BY10,""),"")</f>
        <v>0.75085065217933256</v>
      </c>
      <c r="G10" s="45">
        <f>IF($A10=2,IF(ISNUMBER(REGION!BZ10/Ukraine!BZ10),REGION!BZ10/Ukraine!BZ10,""),"")</f>
        <v>1.3898387092338911</v>
      </c>
      <c r="H10" s="45">
        <f>IF($A10=2,IF(ISNUMBER(REGION!CA10/Ukraine!CA10),REGION!CA10/Ukraine!CA10,""),"")</f>
        <v>0.93530447278419027</v>
      </c>
      <c r="I10" s="45">
        <f>IF($A10=2,IF(ISNUMBER(REGION!CB10/Ukraine!CB10),REGION!CB10/Ukraine!CB10,""),"")</f>
        <v>0.88876033387093412</v>
      </c>
      <c r="J10" s="46">
        <f t="shared" si="4"/>
        <v>0.87403227312645493</v>
      </c>
      <c r="K10" s="1">
        <f t="shared" si="1"/>
        <v>0</v>
      </c>
      <c r="M10" s="40">
        <f>IF(A10=2,REGION!BW10,"")</f>
        <v>1.0712321560938284E-2</v>
      </c>
      <c r="N10" s="40" t="str">
        <f>IF(B10=2,REGION!BX10,"")</f>
        <v/>
      </c>
      <c r="O10" s="40" t="str">
        <f>IF(C10=2,REGION!BY10,"")</f>
        <v/>
      </c>
      <c r="P10" s="40" t="str">
        <f>IF(D10=2,REGION!BZ10,"")</f>
        <v/>
      </c>
      <c r="Q10" s="40" t="str">
        <f>IF(E10=2,REGION!CA10,"")</f>
        <v/>
      </c>
      <c r="R10" s="40" t="str">
        <f>IF(F10=2,REGION!CB10,"")</f>
        <v/>
      </c>
      <c r="S10" s="41">
        <f t="shared" si="6"/>
        <v>1.0712321560938284E-2</v>
      </c>
      <c r="T10" s="1">
        <f t="shared" si="2"/>
        <v>1</v>
      </c>
      <c r="V10" s="1">
        <f t="shared" si="7"/>
        <v>1</v>
      </c>
      <c r="W10" s="40" t="str">
        <f t="shared" si="3"/>
        <v/>
      </c>
    </row>
    <row r="11" spans="1:23" ht="10.5" x14ac:dyDescent="0.25">
      <c r="A11" s="39">
        <f>'Industry selection'!C11</f>
        <v>2</v>
      </c>
      <c r="B11" s="2">
        <v>1.5</v>
      </c>
      <c r="C11" s="2" t="s">
        <v>21</v>
      </c>
      <c r="D11" s="45">
        <f>IF($A11=2,IF(ISNUMBER(REGION!BW11/Ukraine!BW11),REGION!BW11/Ukraine!BW11,""),"")</f>
        <v>2.6007223211598851</v>
      </c>
      <c r="E11" s="45">
        <f>IF($A11=2,IF(ISNUMBER(REGION!BX11/Ukraine!BX11),REGION!BX11/Ukraine!BX11,""),"")</f>
        <v>1.9056580403547561</v>
      </c>
      <c r="F11" s="45">
        <f>IF($A11=2,IF(ISNUMBER(REGION!BY11/Ukraine!BY11),REGION!BY11/Ukraine!BY11,""),"")</f>
        <v>5.0296029584326138</v>
      </c>
      <c r="G11" s="45">
        <f>IF($A11=2,IF(ISNUMBER(REGION!BZ11/Ukraine!BZ11),REGION!BZ11/Ukraine!BZ11,""),"")</f>
        <v>4.5131778679336403</v>
      </c>
      <c r="H11" s="45">
        <f>IF($A11=2,IF(ISNUMBER(REGION!CA11/Ukraine!CA11),REGION!CA11/Ukraine!CA11,""),"")</f>
        <v>5.8139489871620285</v>
      </c>
      <c r="I11" s="45">
        <f>IF($A11=2,IF(ISNUMBER(REGION!CB11/Ukraine!CB11),REGION!CB11/Ukraine!CB11,""),"")</f>
        <v>4.9255864401420686</v>
      </c>
      <c r="J11" s="46">
        <f t="shared" si="4"/>
        <v>4.131449435864166</v>
      </c>
      <c r="K11" s="1">
        <f t="shared" si="1"/>
        <v>1</v>
      </c>
      <c r="M11" s="40">
        <f>IF(A11=2,REGION!BW11,"")</f>
        <v>1.5064202195069463E-3</v>
      </c>
      <c r="N11" s="40" t="str">
        <f>IF(B11=2,REGION!BX11,"")</f>
        <v/>
      </c>
      <c r="O11" s="40" t="str">
        <f>IF(C11=2,REGION!BY11,"")</f>
        <v/>
      </c>
      <c r="P11" s="40" t="str">
        <f>IF(D11=2,REGION!BZ11,"")</f>
        <v/>
      </c>
      <c r="Q11" s="40" t="str">
        <f>IF(E11=2,REGION!CA11,"")</f>
        <v/>
      </c>
      <c r="R11" s="40" t="str">
        <f>IF(F11=2,REGION!CB11,"")</f>
        <v/>
      </c>
      <c r="S11" s="41">
        <f t="shared" si="6"/>
        <v>1.5064202195069463E-3</v>
      </c>
      <c r="T11" s="1">
        <f t="shared" si="2"/>
        <v>0</v>
      </c>
      <c r="V11" s="1">
        <f t="shared" si="7"/>
        <v>1</v>
      </c>
      <c r="W11" s="40" t="str">
        <f t="shared" si="3"/>
        <v/>
      </c>
    </row>
    <row r="12" spans="1:23" ht="10.5" x14ac:dyDescent="0.25">
      <c r="A12" s="39">
        <f>'Industry selection'!C12</f>
        <v>2</v>
      </c>
      <c r="B12" s="2">
        <v>1.6</v>
      </c>
      <c r="C12" s="2" t="s">
        <v>23</v>
      </c>
      <c r="D12" s="45">
        <f>IF($A12=2,IF(ISNUMBER(REGION!BW12/Ukraine!BW12),REGION!BW12/Ukraine!BW12,""),"")</f>
        <v>7.9729531478374307</v>
      </c>
      <c r="E12" s="45">
        <f>IF($A12=2,IF(ISNUMBER(REGION!BX12/Ukraine!BX12),REGION!BX12/Ukraine!BX12,""),"")</f>
        <v>9.9998530926139857</v>
      </c>
      <c r="F12" s="45">
        <f>IF($A12=2,IF(ISNUMBER(REGION!BY12/Ukraine!BY12),REGION!BY12/Ukraine!BY12,""),"")</f>
        <v>10.713103998433922</v>
      </c>
      <c r="G12" s="45">
        <f>IF($A12=2,IF(ISNUMBER(REGION!BZ12/Ukraine!BZ12),REGION!BZ12/Ukraine!BZ12,""),"")</f>
        <v>0.53069884882072316</v>
      </c>
      <c r="H12" s="45">
        <f>IF($A12=2,IF(ISNUMBER(REGION!CA12/Ukraine!CA12),REGION!CA12/Ukraine!CA12,""),"")</f>
        <v>1.2052446864566437</v>
      </c>
      <c r="I12" s="45">
        <f>IF($A12=2,IF(ISNUMBER(REGION!CB12/Ukraine!CB12),REGION!CB12/Ukraine!CB12,""),"")</f>
        <v>6.0166772408351603</v>
      </c>
      <c r="J12" s="46">
        <f t="shared" si="4"/>
        <v>6.0730885024996439</v>
      </c>
      <c r="K12" s="1">
        <f t="shared" si="1"/>
        <v>1</v>
      </c>
      <c r="M12" s="40">
        <f>IF(A12=2,REGION!BW12,"")</f>
        <v>1.5088113627125128E-2</v>
      </c>
      <c r="N12" s="40" t="str">
        <f>IF(B12=2,REGION!BX12,"")</f>
        <v/>
      </c>
      <c r="O12" s="40" t="str">
        <f>IF(C12=2,REGION!BY12,"")</f>
        <v/>
      </c>
      <c r="P12" s="40" t="str">
        <f>IF(D12=2,REGION!BZ12,"")</f>
        <v/>
      </c>
      <c r="Q12" s="40" t="str">
        <f>IF(E12=2,REGION!CA12,"")</f>
        <v/>
      </c>
      <c r="R12" s="40" t="str">
        <f>IF(F12=2,REGION!CB12,"")</f>
        <v/>
      </c>
      <c r="S12" s="41">
        <f t="shared" si="6"/>
        <v>1.5088113627125128E-2</v>
      </c>
      <c r="T12" s="1">
        <f t="shared" si="2"/>
        <v>1</v>
      </c>
      <c r="V12" s="1">
        <f t="shared" si="7"/>
        <v>2</v>
      </c>
      <c r="W12" s="40">
        <f t="shared" si="3"/>
        <v>1.5088113627125128E-2</v>
      </c>
    </row>
    <row r="13" spans="1:23" ht="10.5" x14ac:dyDescent="0.25">
      <c r="A13" s="39">
        <f>'Industry selection'!C13</f>
        <v>1</v>
      </c>
      <c r="B13" s="2">
        <v>1.7</v>
      </c>
      <c r="C13" s="2" t="s">
        <v>25</v>
      </c>
      <c r="D13" s="45" t="str">
        <f>IF($A13=2,IF(ISNUMBER(REGION!BW13/Ukraine!BW13),REGION!BW13/Ukraine!BW13,""),"")</f>
        <v/>
      </c>
      <c r="E13" s="45" t="str">
        <f>IF($A13=2,IF(ISNUMBER(REGION!BX13/Ukraine!BX13),REGION!BX13/Ukraine!BX13,""),"")</f>
        <v/>
      </c>
      <c r="F13" s="45" t="str">
        <f>IF($A13=2,IF(ISNUMBER(REGION!BY13/Ukraine!BY13),REGION!BY13/Ukraine!BY13,""),"")</f>
        <v/>
      </c>
      <c r="G13" s="45" t="str">
        <f>IF($A13=2,IF(ISNUMBER(REGION!BZ13/Ukraine!BZ13),REGION!BZ13/Ukraine!BZ13,""),"")</f>
        <v/>
      </c>
      <c r="H13" s="45" t="str">
        <f>IF($A13=2,IF(ISNUMBER(REGION!CA13/Ukraine!CA13),REGION!CA13/Ukraine!CA13,""),"")</f>
        <v/>
      </c>
      <c r="I13" s="45" t="str">
        <f>IF($A13=2,IF(ISNUMBER(REGION!CB13/Ukraine!CB13),REGION!CB13/Ukraine!CB13,""),"")</f>
        <v/>
      </c>
      <c r="J13" s="46" t="str">
        <f t="shared" si="4"/>
        <v/>
      </c>
      <c r="K13" s="1" t="str">
        <f t="shared" si="1"/>
        <v/>
      </c>
      <c r="M13" s="40" t="str">
        <f>IF(A13=2,REGION!BW13,"")</f>
        <v/>
      </c>
      <c r="N13" s="40" t="str">
        <f>IF(B13=2,REGION!BX13,"")</f>
        <v/>
      </c>
      <c r="O13" s="40" t="str">
        <f>IF(C13=2,REGION!BY13,"")</f>
        <v/>
      </c>
      <c r="P13" s="40" t="str">
        <f>IF(D13=2,REGION!BZ13,"")</f>
        <v/>
      </c>
      <c r="Q13" s="40" t="str">
        <f>IF(E13=2,REGION!CA13,"")</f>
        <v/>
      </c>
      <c r="R13" s="40" t="str">
        <f>IF(F13=2,REGION!CB13,"")</f>
        <v/>
      </c>
      <c r="S13" s="41" t="str">
        <f t="shared" si="6"/>
        <v/>
      </c>
      <c r="T13" s="1" t="str">
        <f t="shared" si="2"/>
        <v/>
      </c>
      <c r="V13" s="1" t="str">
        <f t="shared" si="7"/>
        <v/>
      </c>
      <c r="W13" s="40" t="str">
        <f t="shared" si="3"/>
        <v/>
      </c>
    </row>
    <row r="14" spans="1:23" ht="10.5" x14ac:dyDescent="0.25">
      <c r="A14" s="39" t="str">
        <f>'Industry selection'!C14</f>
        <v/>
      </c>
      <c r="B14" s="2">
        <v>2</v>
      </c>
      <c r="C14" s="2" t="s">
        <v>27</v>
      </c>
      <c r="D14" s="45" t="str">
        <f>IF($A14=2,IF(ISNUMBER(REGION!BW14/Ukraine!BW14),REGION!BW14/Ukraine!BW14,""),"")</f>
        <v/>
      </c>
      <c r="E14" s="45" t="str">
        <f>IF($A14=2,IF(ISNUMBER(REGION!BX14/Ukraine!BX14),REGION!BX14/Ukraine!BX14,""),"")</f>
        <v/>
      </c>
      <c r="F14" s="45" t="str">
        <f>IF($A14=2,IF(ISNUMBER(REGION!BY14/Ukraine!BY14),REGION!BY14/Ukraine!BY14,""),"")</f>
        <v/>
      </c>
      <c r="G14" s="45" t="str">
        <f>IF($A14=2,IF(ISNUMBER(REGION!BZ14/Ukraine!BZ14),REGION!BZ14/Ukraine!BZ14,""),"")</f>
        <v/>
      </c>
      <c r="H14" s="45" t="str">
        <f>IF($A14=2,IF(ISNUMBER(REGION!CA14/Ukraine!CA14),REGION!CA14/Ukraine!CA14,""),"")</f>
        <v/>
      </c>
      <c r="I14" s="45" t="str">
        <f>IF($A14=2,IF(ISNUMBER(REGION!CB14/Ukraine!CB14),REGION!CB14/Ukraine!CB14,""),"")</f>
        <v/>
      </c>
      <c r="J14" s="46" t="str">
        <f t="shared" si="4"/>
        <v/>
      </c>
      <c r="K14" s="1" t="str">
        <f t="shared" si="1"/>
        <v/>
      </c>
      <c r="M14" s="40" t="str">
        <f>IF(A14=2,REGION!BW14,"")</f>
        <v/>
      </c>
      <c r="N14" s="40" t="str">
        <f>IF(B14=2,REGION!BX14,"")</f>
        <v/>
      </c>
      <c r="O14" s="40" t="str">
        <f>IF(C14=2,REGION!BY14,"")</f>
        <v/>
      </c>
      <c r="P14" s="40" t="str">
        <f>IF(D14=2,REGION!BZ14,"")</f>
        <v/>
      </c>
      <c r="Q14" s="40" t="str">
        <f>IF(E14=2,REGION!CA14,"")</f>
        <v/>
      </c>
      <c r="R14" s="40" t="str">
        <f>IF(F14=2,REGION!CB14,"")</f>
        <v/>
      </c>
      <c r="S14" s="41" t="str">
        <f t="shared" si="6"/>
        <v/>
      </c>
      <c r="T14" s="1" t="str">
        <f t="shared" si="2"/>
        <v/>
      </c>
      <c r="V14" s="1" t="str">
        <f t="shared" si="7"/>
        <v/>
      </c>
      <c r="W14" s="40" t="str">
        <f t="shared" si="3"/>
        <v/>
      </c>
    </row>
    <row r="15" spans="1:23" ht="10.5" x14ac:dyDescent="0.25">
      <c r="A15" s="39">
        <f>'Industry selection'!C15</f>
        <v>2</v>
      </c>
      <c r="B15" s="2">
        <v>2.1</v>
      </c>
      <c r="C15" s="2" t="s">
        <v>29</v>
      </c>
      <c r="D15" s="45">
        <f>IF($A15=2,IF(ISNUMBER(REGION!BW15/Ukraine!BW15),REGION!BW15/Ukraine!BW15,""),"")</f>
        <v>2.0509524486009703</v>
      </c>
      <c r="E15" s="45">
        <f>IF($A15=2,IF(ISNUMBER(REGION!BX15/Ukraine!BX15),REGION!BX15/Ukraine!BX15,""),"")</f>
        <v>2.1088253817231131</v>
      </c>
      <c r="F15" s="45" t="str">
        <f>IF($A15=2,IF(ISNUMBER(REGION!BY15/Ukraine!BY15),REGION!BY15/Ukraine!BY15,""),"")</f>
        <v/>
      </c>
      <c r="G15" s="45">
        <f>IF($A15=2,IF(ISNUMBER(REGION!BZ15/Ukraine!BZ15),REGION!BZ15/Ukraine!BZ15,""),"")</f>
        <v>2.3636770949902806</v>
      </c>
      <c r="H15" s="45">
        <f>IF($A15=2,IF(ISNUMBER(REGION!CA15/Ukraine!CA15),REGION!CA15/Ukraine!CA15,""),"")</f>
        <v>2.0531879043261672</v>
      </c>
      <c r="I15" s="45" t="str">
        <f>IF($A15=2,IF(ISNUMBER(REGION!CB15/Ukraine!CB15),REGION!CB15/Ukraine!CB15,""),"")</f>
        <v/>
      </c>
      <c r="J15" s="46">
        <f t="shared" si="4"/>
        <v>2.1441607074101325</v>
      </c>
      <c r="K15" s="1">
        <f t="shared" si="5"/>
        <v>1</v>
      </c>
      <c r="M15" s="40">
        <f>IF($A15=2,REGION!BW15,"")</f>
        <v>3.610626240405538E-3</v>
      </c>
      <c r="N15" s="40">
        <f>IF($A15=2,REGION!BX15,"")</f>
        <v>3.8408643183704821E-3</v>
      </c>
      <c r="O15" s="40" t="str">
        <f>IF($A15=2,REGION!BY15,"")</f>
        <v/>
      </c>
      <c r="P15" s="40">
        <f>IF($A15=2,REGION!BZ15,"")</f>
        <v>5.1248756768703723E-3</v>
      </c>
      <c r="Q15" s="40">
        <f>IF($A15=2,REGION!CA15,"")</f>
        <v>4.6756535124947846E-3</v>
      </c>
      <c r="R15" s="40" t="str">
        <f>IF($A15=2,REGION!CB15,"")</f>
        <v/>
      </c>
      <c r="S15" s="41">
        <f t="shared" si="6"/>
        <v>4.3130049370352945E-3</v>
      </c>
      <c r="T15" s="1">
        <f t="shared" si="2"/>
        <v>1</v>
      </c>
      <c r="V15" s="1">
        <f t="shared" si="7"/>
        <v>2</v>
      </c>
      <c r="W15" s="40">
        <f t="shared" si="3"/>
        <v>4.3130049370352945E-3</v>
      </c>
    </row>
    <row r="16" spans="1:23" ht="10.5" x14ac:dyDescent="0.25">
      <c r="A16" s="39">
        <f>'Industry selection'!C16</f>
        <v>2</v>
      </c>
      <c r="B16" s="2">
        <v>2.2000000000000002</v>
      </c>
      <c r="C16" s="2" t="s">
        <v>31</v>
      </c>
      <c r="D16" s="45">
        <f>IF($A16=2,IF(ISNUMBER(REGION!BW16/Ukraine!BW16),REGION!BW16/Ukraine!BW16,""),"")</f>
        <v>1.6232336803851299</v>
      </c>
      <c r="E16" s="45">
        <f>IF($A16=2,IF(ISNUMBER(REGION!BX16/Ukraine!BX16),REGION!BX16/Ukraine!BX16,""),"")</f>
        <v>1.7658454224375055</v>
      </c>
      <c r="F16" s="45">
        <f>IF($A16=2,IF(ISNUMBER(REGION!BY16/Ukraine!BY16),REGION!BY16/Ukraine!BY16,""),"")</f>
        <v>1.6398761111780564</v>
      </c>
      <c r="G16" s="45">
        <f>IF($A16=2,IF(ISNUMBER(REGION!BZ16/Ukraine!BZ16),REGION!BZ16/Ukraine!BZ16,""),"")</f>
        <v>1.7495742878756224</v>
      </c>
      <c r="H16" s="45">
        <f>IF($A16=2,IF(ISNUMBER(REGION!CA16/Ukraine!CA16),REGION!CA16/Ukraine!CA16,""),"")</f>
        <v>1.58710468440154</v>
      </c>
      <c r="I16" s="45">
        <f>IF($A16=2,IF(ISNUMBER(REGION!CB16/Ukraine!CB16),REGION!CB16/Ukraine!CB16,""),"")</f>
        <v>1.6146893979869881</v>
      </c>
      <c r="J16" s="46">
        <f t="shared" si="4"/>
        <v>1.6633872640441403</v>
      </c>
      <c r="K16" s="1">
        <f t="shared" si="5"/>
        <v>1</v>
      </c>
      <c r="M16" s="40">
        <f>IF($A16=2,REGION!BW16,"")</f>
        <v>9.8395542909064816E-3</v>
      </c>
      <c r="N16" s="40">
        <f>IF($A16=2,REGION!BX16,"")</f>
        <v>1.0444672968988118E-2</v>
      </c>
      <c r="O16" s="40">
        <f>IF($A16=2,REGION!BY16,"")</f>
        <v>1.0711514241734197E-2</v>
      </c>
      <c r="P16" s="40">
        <f>IF($A16=2,REGION!BZ16,"")</f>
        <v>1.2971046524477843E-2</v>
      </c>
      <c r="Q16" s="40">
        <f>IF($A16=2,REGION!CA16,"")</f>
        <v>1.2602684544447481E-2</v>
      </c>
      <c r="R16" s="40">
        <f>IF($A16=2,REGION!CB16,"")</f>
        <v>1.2476535926495702E-2</v>
      </c>
      <c r="S16" s="41">
        <f t="shared" si="6"/>
        <v>1.1507668082841637E-2</v>
      </c>
      <c r="T16" s="1">
        <f t="shared" si="2"/>
        <v>1</v>
      </c>
      <c r="V16" s="1">
        <f t="shared" si="7"/>
        <v>2</v>
      </c>
      <c r="W16" s="40">
        <f t="shared" si="3"/>
        <v>1.1507668082841637E-2</v>
      </c>
    </row>
    <row r="17" spans="1:23" ht="10.5" x14ac:dyDescent="0.25">
      <c r="A17" s="39">
        <f>'Industry selection'!C17</f>
        <v>1</v>
      </c>
      <c r="B17" s="2">
        <v>2.2999999999999998</v>
      </c>
      <c r="C17" s="2" t="s">
        <v>33</v>
      </c>
      <c r="D17" s="45" t="str">
        <f>IF($A17=2,IF(ISNUMBER(REGION!BW17/Ukraine!BW17),REGION!BW17/Ukraine!BW17,""),"")</f>
        <v/>
      </c>
      <c r="E17" s="45" t="str">
        <f>IF($A17=2,IF(ISNUMBER(REGION!BX17/Ukraine!BX17),REGION!BX17/Ukraine!BX17,""),"")</f>
        <v/>
      </c>
      <c r="F17" s="45" t="str">
        <f>IF($A17=2,IF(ISNUMBER(REGION!BY17/Ukraine!BY17),REGION!BY17/Ukraine!BY17,""),"")</f>
        <v/>
      </c>
      <c r="G17" s="45" t="str">
        <f>IF($A17=2,IF(ISNUMBER(REGION!BZ17/Ukraine!BZ17),REGION!BZ17/Ukraine!BZ17,""),"")</f>
        <v/>
      </c>
      <c r="H17" s="45" t="str">
        <f>IF($A17=2,IF(ISNUMBER(REGION!CA17/Ukraine!CA17),REGION!CA17/Ukraine!CA17,""),"")</f>
        <v/>
      </c>
      <c r="I17" s="45" t="str">
        <f>IF($A17=2,IF(ISNUMBER(REGION!CB17/Ukraine!CB17),REGION!CB17/Ukraine!CB17,""),"")</f>
        <v/>
      </c>
      <c r="J17" s="46" t="str">
        <f t="shared" si="4"/>
        <v/>
      </c>
      <c r="K17" s="1" t="str">
        <f t="shared" si="5"/>
        <v/>
      </c>
      <c r="M17" s="40" t="str">
        <f>IF($A17=2,REGION!BW17,"")</f>
        <v/>
      </c>
      <c r="N17" s="40" t="str">
        <f>IF($A17=2,REGION!BX17,"")</f>
        <v/>
      </c>
      <c r="O17" s="40" t="str">
        <f>IF($A17=2,REGION!BY17,"")</f>
        <v/>
      </c>
      <c r="P17" s="40" t="str">
        <f>IF($A17=2,REGION!BZ17,"")</f>
        <v/>
      </c>
      <c r="Q17" s="40" t="str">
        <f>IF($A17=2,REGION!CA17,"")</f>
        <v/>
      </c>
      <c r="R17" s="40" t="str">
        <f>IF($A17=2,REGION!CB17,"")</f>
        <v/>
      </c>
      <c r="S17" s="41" t="str">
        <f t="shared" si="6"/>
        <v/>
      </c>
      <c r="T17" s="1" t="str">
        <f t="shared" si="2"/>
        <v/>
      </c>
      <c r="V17" s="1" t="str">
        <f t="shared" si="7"/>
        <v/>
      </c>
      <c r="W17" s="40" t="str">
        <f t="shared" si="3"/>
        <v/>
      </c>
    </row>
    <row r="18" spans="1:23" ht="10.5" x14ac:dyDescent="0.25">
      <c r="A18" s="39">
        <f>'Industry selection'!C18</f>
        <v>2</v>
      </c>
      <c r="B18" s="2">
        <v>2.4</v>
      </c>
      <c r="C18" s="2" t="s">
        <v>35</v>
      </c>
      <c r="D18" s="45" t="str">
        <f>IF($A18=2,IF(ISNUMBER(REGION!BW18/Ukraine!BW18),REGION!BW18/Ukraine!BW18,""),"")</f>
        <v/>
      </c>
      <c r="E18" s="45">
        <f>IF($A18=2,IF(ISNUMBER(REGION!BX18/Ukraine!BX18),REGION!BX18/Ukraine!BX18,""),"")</f>
        <v>0.8173267038605071</v>
      </c>
      <c r="F18" s="45" t="str">
        <f>IF($A18=2,IF(ISNUMBER(REGION!BY18/Ukraine!BY18),REGION!BY18/Ukraine!BY18,""),"")</f>
        <v/>
      </c>
      <c r="G18" s="45" t="str">
        <f>IF($A18=2,IF(ISNUMBER(REGION!BZ18/Ukraine!BZ18),REGION!BZ18/Ukraine!BZ18,""),"")</f>
        <v/>
      </c>
      <c r="H18" s="45">
        <f>IF($A18=2,IF(ISNUMBER(REGION!CA18/Ukraine!CA18),REGION!CA18/Ukraine!CA18,""),"")</f>
        <v>0.50807682426498169</v>
      </c>
      <c r="I18" s="45" t="str">
        <f>IF($A18=2,IF(ISNUMBER(REGION!CB18/Ukraine!CB18),REGION!CB18/Ukraine!CB18,""),"")</f>
        <v/>
      </c>
      <c r="J18" s="46">
        <f t="shared" si="4"/>
        <v>0.66270176406274439</v>
      </c>
      <c r="K18" s="1">
        <f t="shared" si="5"/>
        <v>0</v>
      </c>
      <c r="M18" s="40">
        <f>IF($A18=2,REGION!BW18,"")</f>
        <v>7.5321010975347316E-4</v>
      </c>
      <c r="N18" s="40">
        <f>IF($A18=2,REGION!BX18,"")</f>
        <v>8.7968182775582016E-4</v>
      </c>
      <c r="O18" s="40" t="str">
        <f>IF($A18=2,REGION!BY18,"")</f>
        <v/>
      </c>
      <c r="P18" s="40" t="str">
        <f>IF($A18=2,REGION!BZ18,"")</f>
        <v/>
      </c>
      <c r="Q18" s="40">
        <f>IF($A18=2,REGION!CA18,"")</f>
        <v>4.1721215957645771E-4</v>
      </c>
      <c r="R18" s="40" t="str">
        <f>IF($A18=2,REGION!CB18,"")</f>
        <v/>
      </c>
      <c r="S18" s="41">
        <f t="shared" si="6"/>
        <v>6.8336803236191703E-4</v>
      </c>
      <c r="T18" s="1">
        <f t="shared" si="2"/>
        <v>0</v>
      </c>
      <c r="V18" s="1">
        <f t="shared" si="7"/>
        <v>0</v>
      </c>
      <c r="W18" s="40" t="str">
        <f t="shared" si="3"/>
        <v/>
      </c>
    </row>
    <row r="19" spans="1:23" ht="10.5" x14ac:dyDescent="0.25">
      <c r="A19" s="39">
        <f>'Industry selection'!C19</f>
        <v>2</v>
      </c>
      <c r="B19" s="2">
        <v>3</v>
      </c>
      <c r="C19" s="2" t="s">
        <v>37</v>
      </c>
      <c r="D19" s="45">
        <f>IF($A19=2,IF(ISNUMBER(REGION!BW19/Ukraine!BW19),REGION!BW19/Ukraine!BW19,""),"")</f>
        <v>0.78211599409056176</v>
      </c>
      <c r="E19" s="45">
        <f>IF($A19=2,IF(ISNUMBER(REGION!BX19/Ukraine!BX19),REGION!BX19/Ukraine!BX19,""),"")</f>
        <v>0.61126331387140564</v>
      </c>
      <c r="F19" s="45" t="str">
        <f>IF($A19=2,IF(ISNUMBER(REGION!BY19/Ukraine!BY19),REGION!BY19/Ukraine!BY19,""),"")</f>
        <v/>
      </c>
      <c r="G19" s="45" t="str">
        <f>IF($A19=2,IF(ISNUMBER(REGION!BZ19/Ukraine!BZ19),REGION!BZ19/Ukraine!BZ19,""),"")</f>
        <v/>
      </c>
      <c r="H19" s="45">
        <f>IF($A19=2,IF(ISNUMBER(REGION!CA19/Ukraine!CA19),REGION!CA19/Ukraine!CA19,""),"")</f>
        <v>0.44793244258761633</v>
      </c>
      <c r="I19" s="45">
        <f>IF($A19=2,IF(ISNUMBER(REGION!CB19/Ukraine!CB19),REGION!CB19/Ukraine!CB19,""),"")</f>
        <v>0.43216128598579567</v>
      </c>
      <c r="J19" s="46">
        <f t="shared" si="4"/>
        <v>0.56836825913384481</v>
      </c>
      <c r="K19" s="1">
        <f t="shared" si="5"/>
        <v>0</v>
      </c>
      <c r="M19" s="40">
        <f>IF($A19=2,REGION!BW19,"")</f>
        <v>6.9343152961430857E-4</v>
      </c>
      <c r="N19" s="40">
        <f>IF($A19=2,REGION!BX19,"")</f>
        <v>5.4515493551064915E-4</v>
      </c>
      <c r="O19" s="40" t="str">
        <f>IF($A19=2,REGION!BY19,"")</f>
        <v/>
      </c>
      <c r="P19" s="40" t="str">
        <f>IF($A19=2,REGION!BZ19,"")</f>
        <v/>
      </c>
      <c r="Q19" s="40">
        <f>IF($A19=2,REGION!CA19,"")</f>
        <v>4.1721215957645771E-4</v>
      </c>
      <c r="R19" s="40">
        <f>IF($A19=2,REGION!CB19,"")</f>
        <v>3.8107066743821717E-4</v>
      </c>
      <c r="S19" s="41">
        <f t="shared" si="6"/>
        <v>5.0921732303490814E-4</v>
      </c>
      <c r="T19" s="1">
        <f t="shared" si="2"/>
        <v>0</v>
      </c>
      <c r="V19" s="1">
        <f t="shared" si="7"/>
        <v>0</v>
      </c>
      <c r="W19" s="40" t="str">
        <f t="shared" si="3"/>
        <v/>
      </c>
    </row>
    <row r="20" spans="1:23" ht="10.5" x14ac:dyDescent="0.25">
      <c r="A20" s="39">
        <f>'Industry selection'!C20</f>
        <v>1</v>
      </c>
      <c r="B20" s="2">
        <v>3.1</v>
      </c>
      <c r="C20" s="2" t="s">
        <v>39</v>
      </c>
      <c r="D20" s="45" t="str">
        <f>IF($A20=2,IF(ISNUMBER(REGION!BW20/Ukraine!BW20),REGION!BW20/Ukraine!BW20,""),"")</f>
        <v/>
      </c>
      <c r="E20" s="45" t="str">
        <f>IF($A20=2,IF(ISNUMBER(REGION!BX20/Ukraine!BX20),REGION!BX20/Ukraine!BX20,""),"")</f>
        <v/>
      </c>
      <c r="F20" s="45" t="str">
        <f>IF($A20=2,IF(ISNUMBER(REGION!BY20/Ukraine!BY20),REGION!BY20/Ukraine!BY20,""),"")</f>
        <v/>
      </c>
      <c r="G20" s="45" t="str">
        <f>IF($A20=2,IF(ISNUMBER(REGION!BZ20/Ukraine!BZ20),REGION!BZ20/Ukraine!BZ20,""),"")</f>
        <v/>
      </c>
      <c r="H20" s="45" t="str">
        <f>IF($A20=2,IF(ISNUMBER(REGION!CA20/Ukraine!CA20),REGION!CA20/Ukraine!CA20,""),"")</f>
        <v/>
      </c>
      <c r="I20" s="45" t="str">
        <f>IF($A20=2,IF(ISNUMBER(REGION!CB20/Ukraine!CB20),REGION!CB20/Ukraine!CB20,""),"")</f>
        <v/>
      </c>
      <c r="J20" s="46" t="str">
        <f t="shared" si="4"/>
        <v/>
      </c>
      <c r="K20" s="1" t="str">
        <f t="shared" si="5"/>
        <v/>
      </c>
      <c r="M20" s="40" t="str">
        <f>IF($A20=2,REGION!BW20,"")</f>
        <v/>
      </c>
      <c r="N20" s="40" t="str">
        <f>IF($A20=2,REGION!BX20,"")</f>
        <v/>
      </c>
      <c r="O20" s="40" t="str">
        <f>IF($A20=2,REGION!BY20,"")</f>
        <v/>
      </c>
      <c r="P20" s="40" t="str">
        <f>IF($A20=2,REGION!BZ20,"")</f>
        <v/>
      </c>
      <c r="Q20" s="40" t="str">
        <f>IF($A20=2,REGION!CA20,"")</f>
        <v/>
      </c>
      <c r="R20" s="40" t="str">
        <f>IF($A20=2,REGION!CB20,"")</f>
        <v/>
      </c>
      <c r="S20" s="41" t="str">
        <f t="shared" si="6"/>
        <v/>
      </c>
      <c r="T20" s="1" t="str">
        <f t="shared" si="2"/>
        <v/>
      </c>
      <c r="V20" s="1" t="str">
        <f t="shared" si="7"/>
        <v/>
      </c>
      <c r="W20" s="40" t="str">
        <f t="shared" si="3"/>
        <v/>
      </c>
    </row>
    <row r="21" spans="1:23" ht="10.5" x14ac:dyDescent="0.25">
      <c r="A21" s="39">
        <f>'Industry selection'!C21</f>
        <v>1</v>
      </c>
      <c r="B21" s="2">
        <v>3.2</v>
      </c>
      <c r="C21" s="2" t="s">
        <v>41</v>
      </c>
      <c r="D21" s="45" t="str">
        <f>IF($A21=2,IF(ISNUMBER(REGION!BW21/Ukraine!BW21),REGION!BW21/Ukraine!BW21,""),"")</f>
        <v/>
      </c>
      <c r="E21" s="45" t="str">
        <f>IF($A21=2,IF(ISNUMBER(REGION!BX21/Ukraine!BX21),REGION!BX21/Ukraine!BX21,""),"")</f>
        <v/>
      </c>
      <c r="F21" s="45" t="str">
        <f>IF($A21=2,IF(ISNUMBER(REGION!BY21/Ukraine!BY21),REGION!BY21/Ukraine!BY21,""),"")</f>
        <v/>
      </c>
      <c r="G21" s="45" t="str">
        <f>IF($A21=2,IF(ISNUMBER(REGION!BZ21/Ukraine!BZ21),REGION!BZ21/Ukraine!BZ21,""),"")</f>
        <v/>
      </c>
      <c r="H21" s="45" t="str">
        <f>IF($A21=2,IF(ISNUMBER(REGION!CA21/Ukraine!CA21),REGION!CA21/Ukraine!CA21,""),"")</f>
        <v/>
      </c>
      <c r="I21" s="45" t="str">
        <f>IF($A21=2,IF(ISNUMBER(REGION!CB21/Ukraine!CB21),REGION!CB21/Ukraine!CB21,""),"")</f>
        <v/>
      </c>
      <c r="J21" s="46" t="str">
        <f t="shared" si="4"/>
        <v/>
      </c>
      <c r="K21" s="1" t="str">
        <f t="shared" si="5"/>
        <v/>
      </c>
      <c r="M21" s="40" t="str">
        <f>IF($A21=2,REGION!BW21,"")</f>
        <v/>
      </c>
      <c r="N21" s="40" t="str">
        <f>IF($A21=2,REGION!BX21,"")</f>
        <v/>
      </c>
      <c r="O21" s="40" t="str">
        <f>IF($A21=2,REGION!BY21,"")</f>
        <v/>
      </c>
      <c r="P21" s="40" t="str">
        <f>IF($A21=2,REGION!BZ21,"")</f>
        <v/>
      </c>
      <c r="Q21" s="40" t="str">
        <f>IF($A21=2,REGION!CA21,"")</f>
        <v/>
      </c>
      <c r="R21" s="40" t="str">
        <f>IF($A21=2,REGION!CB21,"")</f>
        <v/>
      </c>
      <c r="S21" s="41" t="str">
        <f t="shared" si="6"/>
        <v/>
      </c>
      <c r="T21" s="1" t="str">
        <f t="shared" si="2"/>
        <v/>
      </c>
      <c r="V21" s="1" t="str">
        <f t="shared" si="7"/>
        <v/>
      </c>
      <c r="W21" s="40" t="str">
        <f t="shared" si="3"/>
        <v/>
      </c>
    </row>
    <row r="22" spans="1:23" ht="10.5" x14ac:dyDescent="0.25">
      <c r="A22" s="39">
        <f>'Industry selection'!C22</f>
        <v>0</v>
      </c>
      <c r="B22" s="2" t="s">
        <v>747</v>
      </c>
      <c r="C22" s="2" t="s">
        <v>44</v>
      </c>
      <c r="D22" s="45" t="str">
        <f>IF($A22=2,IF(ISNUMBER(REGION!BW22/Ukraine!BW22),REGION!BW22/Ukraine!BW22,""),"")</f>
        <v/>
      </c>
      <c r="E22" s="45" t="str">
        <f>IF($A22=2,IF(ISNUMBER(REGION!BX22/Ukraine!BX22),REGION!BX22/Ukraine!BX22,""),"")</f>
        <v/>
      </c>
      <c r="F22" s="45" t="str">
        <f>IF($A22=2,IF(ISNUMBER(REGION!BY22/Ukraine!BY22),REGION!BY22/Ukraine!BY22,""),"")</f>
        <v/>
      </c>
      <c r="G22" s="45" t="str">
        <f>IF($A22=2,IF(ISNUMBER(REGION!BZ22/Ukraine!BZ22),REGION!BZ22/Ukraine!BZ22,""),"")</f>
        <v/>
      </c>
      <c r="H22" s="45" t="str">
        <f>IF($A22=2,IF(ISNUMBER(REGION!CA22/Ukraine!CA22),REGION!CA22/Ukraine!CA22,""),"")</f>
        <v/>
      </c>
      <c r="I22" s="45" t="str">
        <f>IF($A22=2,IF(ISNUMBER(REGION!CB22/Ukraine!CB22),REGION!CB22/Ukraine!CB22,""),"")</f>
        <v/>
      </c>
      <c r="J22" s="46" t="str">
        <f t="shared" si="4"/>
        <v/>
      </c>
      <c r="K22" s="1" t="str">
        <f t="shared" si="5"/>
        <v/>
      </c>
      <c r="M22" s="40" t="str">
        <f>IF($A22=2,REGION!BW22,"")</f>
        <v/>
      </c>
      <c r="N22" s="40" t="str">
        <f>IF($A22=2,REGION!BX22,"")</f>
        <v/>
      </c>
      <c r="O22" s="40" t="str">
        <f>IF($A22=2,REGION!BY22,"")</f>
        <v/>
      </c>
      <c r="P22" s="40" t="str">
        <f>IF($A22=2,REGION!BZ22,"")</f>
        <v/>
      </c>
      <c r="Q22" s="40" t="str">
        <f>IF($A22=2,REGION!CA22,"")</f>
        <v/>
      </c>
      <c r="R22" s="40" t="str">
        <f>IF($A22=2,REGION!CB22,"")</f>
        <v/>
      </c>
      <c r="S22" s="41" t="str">
        <f t="shared" si="6"/>
        <v/>
      </c>
      <c r="T22" s="1" t="str">
        <f t="shared" si="2"/>
        <v/>
      </c>
      <c r="V22" s="1" t="str">
        <f t="shared" si="7"/>
        <v/>
      </c>
      <c r="W22" s="40" t="str">
        <f t="shared" si="3"/>
        <v/>
      </c>
    </row>
    <row r="23" spans="1:23" ht="10.5" x14ac:dyDescent="0.25">
      <c r="A23" s="39">
        <f>'Industry selection'!C23</f>
        <v>2</v>
      </c>
      <c r="B23" s="2" t="s">
        <v>46</v>
      </c>
      <c r="C23" s="2" t="s">
        <v>47</v>
      </c>
      <c r="D23" s="45">
        <f>IF($A23=2,IF(ISNUMBER(REGION!BW23/Ukraine!BW23),REGION!BW23/Ukraine!BW23,""),"")</f>
        <v>0.22234035867638036</v>
      </c>
      <c r="E23" s="45">
        <f>IF($A23=2,IF(ISNUMBER(REGION!BX23/Ukraine!BX23),REGION!BX23/Ukraine!BX23,""),"")</f>
        <v>0.2040794093395501</v>
      </c>
      <c r="F23" s="45">
        <f>IF($A23=2,IF(ISNUMBER(REGION!BY23/Ukraine!BY23),REGION!BY23/Ukraine!BY23,""),"")</f>
        <v>0.25528312942763259</v>
      </c>
      <c r="G23" s="45">
        <f>IF($A23=2,IF(ISNUMBER(REGION!BZ23/Ukraine!BZ23),REGION!BZ23/Ukraine!BZ23,""),"")</f>
        <v>0.28596619576467852</v>
      </c>
      <c r="H23" s="45">
        <f>IF($A23=2,IF(ISNUMBER(REGION!CA23/Ukraine!CA23),REGION!CA23/Ukraine!CA23,""),"")</f>
        <v>0.32519921740699953</v>
      </c>
      <c r="I23" s="45">
        <f>IF($A23=2,IF(ISNUMBER(REGION!CB23/Ukraine!CB23),REGION!CB23/Ukraine!CB23,""),"")</f>
        <v>0.36163245945211764</v>
      </c>
      <c r="J23" s="46">
        <f t="shared" si="4"/>
        <v>0.27575012834455975</v>
      </c>
      <c r="K23" s="1">
        <f t="shared" si="5"/>
        <v>0</v>
      </c>
      <c r="M23" s="40">
        <f>IF($A23=2,REGION!BW23,"")</f>
        <v>1.4514239257789149E-2</v>
      </c>
      <c r="N23" s="40">
        <f>IF($A23=2,REGION!BX23,"")</f>
        <v>1.3579313848174351E-2</v>
      </c>
      <c r="O23" s="40">
        <f>IF($A23=2,REGION!BY23,"")</f>
        <v>1.3014108158306512E-2</v>
      </c>
      <c r="P23" s="40">
        <f>IF($A23=2,REGION!BZ23,"")</f>
        <v>1.4932589236379711E-2</v>
      </c>
      <c r="Q23" s="40">
        <f>IF($A23=2,REGION!CA23,"")</f>
        <v>1.6357593980635601E-2</v>
      </c>
      <c r="R23" s="40">
        <f>IF($A23=2,REGION!CB23,"")</f>
        <v>1.6738881910434281E-2</v>
      </c>
      <c r="S23" s="41">
        <f t="shared" si="6"/>
        <v>1.4856121065286601E-2</v>
      </c>
      <c r="T23" s="1">
        <f t="shared" si="2"/>
        <v>1</v>
      </c>
      <c r="V23" s="1">
        <f t="shared" si="7"/>
        <v>1</v>
      </c>
      <c r="W23" s="40" t="str">
        <f t="shared" si="3"/>
        <v/>
      </c>
    </row>
    <row r="24" spans="1:23" ht="10.5" x14ac:dyDescent="0.25">
      <c r="A24" s="39">
        <f>'Industry selection'!C24</f>
        <v>1</v>
      </c>
      <c r="B24" s="2">
        <v>5</v>
      </c>
      <c r="C24" s="2" t="s">
        <v>49</v>
      </c>
      <c r="D24" s="45" t="str">
        <f>IF($A24=2,IF(ISNUMBER(REGION!BW24/Ukraine!BW24),REGION!BW24/Ukraine!BW24,""),"")</f>
        <v/>
      </c>
      <c r="E24" s="45" t="str">
        <f>IF($A24=2,IF(ISNUMBER(REGION!BX24/Ukraine!BX24),REGION!BX24/Ukraine!BX24,""),"")</f>
        <v/>
      </c>
      <c r="F24" s="45" t="str">
        <f>IF($A24=2,IF(ISNUMBER(REGION!BY24/Ukraine!BY24),REGION!BY24/Ukraine!BY24,""),"")</f>
        <v/>
      </c>
      <c r="G24" s="45" t="str">
        <f>IF($A24=2,IF(ISNUMBER(REGION!BZ24/Ukraine!BZ24),REGION!BZ24/Ukraine!BZ24,""),"")</f>
        <v/>
      </c>
      <c r="H24" s="45" t="str">
        <f>IF($A24=2,IF(ISNUMBER(REGION!CA24/Ukraine!CA24),REGION!CA24/Ukraine!CA24,""),"")</f>
        <v/>
      </c>
      <c r="I24" s="45" t="str">
        <f>IF($A24=2,IF(ISNUMBER(REGION!CB24/Ukraine!CB24),REGION!CB24/Ukraine!CB24,""),"")</f>
        <v/>
      </c>
      <c r="J24" s="46" t="str">
        <f t="shared" si="4"/>
        <v/>
      </c>
      <c r="K24" s="1" t="str">
        <f t="shared" si="5"/>
        <v/>
      </c>
      <c r="M24" s="40" t="str">
        <f>IF($A24=2,REGION!BW24,"")</f>
        <v/>
      </c>
      <c r="N24" s="40" t="str">
        <f>IF($A24=2,REGION!BX24,"")</f>
        <v/>
      </c>
      <c r="O24" s="40" t="str">
        <f>IF($A24=2,REGION!BY24,"")</f>
        <v/>
      </c>
      <c r="P24" s="40" t="str">
        <f>IF($A24=2,REGION!BZ24,"")</f>
        <v/>
      </c>
      <c r="Q24" s="40" t="str">
        <f>IF($A24=2,REGION!CA24,"")</f>
        <v/>
      </c>
      <c r="R24" s="40" t="str">
        <f>IF($A24=2,REGION!CB24,"")</f>
        <v/>
      </c>
      <c r="S24" s="41" t="str">
        <f t="shared" si="6"/>
        <v/>
      </c>
      <c r="T24" s="1" t="str">
        <f t="shared" si="2"/>
        <v/>
      </c>
      <c r="V24" s="1" t="str">
        <f t="shared" si="7"/>
        <v/>
      </c>
      <c r="W24" s="40" t="str">
        <f t="shared" si="3"/>
        <v/>
      </c>
    </row>
    <row r="25" spans="1:23" ht="10.5" x14ac:dyDescent="0.25">
      <c r="A25" s="39">
        <f>'Industry selection'!C25</f>
        <v>1</v>
      </c>
      <c r="B25" s="2">
        <v>5.0999999999999996</v>
      </c>
      <c r="C25" s="2" t="s">
        <v>51</v>
      </c>
      <c r="D25" s="45" t="str">
        <f>IF($A25=2,IF(ISNUMBER(REGION!BW25/Ukraine!BW25),REGION!BW25/Ukraine!BW25,""),"")</f>
        <v/>
      </c>
      <c r="E25" s="45" t="str">
        <f>IF($A25=2,IF(ISNUMBER(REGION!BX25/Ukraine!BX25),REGION!BX25/Ukraine!BX25,""),"")</f>
        <v/>
      </c>
      <c r="F25" s="45" t="str">
        <f>IF($A25=2,IF(ISNUMBER(REGION!BY25/Ukraine!BY25),REGION!BY25/Ukraine!BY25,""),"")</f>
        <v/>
      </c>
      <c r="G25" s="45" t="str">
        <f>IF($A25=2,IF(ISNUMBER(REGION!BZ25/Ukraine!BZ25),REGION!BZ25/Ukraine!BZ25,""),"")</f>
        <v/>
      </c>
      <c r="H25" s="45" t="str">
        <f>IF($A25=2,IF(ISNUMBER(REGION!CA25/Ukraine!CA25),REGION!CA25/Ukraine!CA25,""),"")</f>
        <v/>
      </c>
      <c r="I25" s="45" t="str">
        <f>IF($A25=2,IF(ISNUMBER(REGION!CB25/Ukraine!CB25),REGION!CB25/Ukraine!CB25,""),"")</f>
        <v/>
      </c>
      <c r="J25" s="46" t="str">
        <f t="shared" si="4"/>
        <v/>
      </c>
      <c r="K25" s="1" t="str">
        <f t="shared" si="5"/>
        <v/>
      </c>
      <c r="M25" s="40" t="str">
        <f>IF($A25=2,REGION!BW25,"")</f>
        <v/>
      </c>
      <c r="N25" s="40" t="str">
        <f>IF($A25=2,REGION!BX25,"")</f>
        <v/>
      </c>
      <c r="O25" s="40" t="str">
        <f>IF($A25=2,REGION!BY25,"")</f>
        <v/>
      </c>
      <c r="P25" s="40" t="str">
        <f>IF($A25=2,REGION!BZ25,"")</f>
        <v/>
      </c>
      <c r="Q25" s="40" t="str">
        <f>IF($A25=2,REGION!CA25,"")</f>
        <v/>
      </c>
      <c r="R25" s="40" t="str">
        <f>IF($A25=2,REGION!CB25,"")</f>
        <v/>
      </c>
      <c r="S25" s="41" t="str">
        <f t="shared" si="6"/>
        <v/>
      </c>
      <c r="T25" s="1" t="str">
        <f t="shared" si="2"/>
        <v/>
      </c>
      <c r="V25" s="1" t="str">
        <f t="shared" si="7"/>
        <v/>
      </c>
      <c r="W25" s="40" t="str">
        <f t="shared" si="3"/>
        <v/>
      </c>
    </row>
    <row r="26" spans="1:23" ht="10.5" x14ac:dyDescent="0.25">
      <c r="A26" s="39">
        <f>'Industry selection'!C26</f>
        <v>1</v>
      </c>
      <c r="B26" s="2">
        <v>5.2</v>
      </c>
      <c r="C26" s="2" t="s">
        <v>53</v>
      </c>
      <c r="D26" s="45" t="str">
        <f>IF($A26=2,IF(ISNUMBER(REGION!BW26/Ukraine!BW26),REGION!BW26/Ukraine!BW26,""),"")</f>
        <v/>
      </c>
      <c r="E26" s="45" t="str">
        <f>IF($A26=2,IF(ISNUMBER(REGION!BX26/Ukraine!BX26),REGION!BX26/Ukraine!BX26,""),"")</f>
        <v/>
      </c>
      <c r="F26" s="45" t="str">
        <f>IF($A26=2,IF(ISNUMBER(REGION!BY26/Ukraine!BY26),REGION!BY26/Ukraine!BY26,""),"")</f>
        <v/>
      </c>
      <c r="G26" s="45" t="str">
        <f>IF($A26=2,IF(ISNUMBER(REGION!BZ26/Ukraine!BZ26),REGION!BZ26/Ukraine!BZ26,""),"")</f>
        <v/>
      </c>
      <c r="H26" s="45" t="str">
        <f>IF($A26=2,IF(ISNUMBER(REGION!CA26/Ukraine!CA26),REGION!CA26/Ukraine!CA26,""),"")</f>
        <v/>
      </c>
      <c r="I26" s="45" t="str">
        <f>IF($A26=2,IF(ISNUMBER(REGION!CB26/Ukraine!CB26),REGION!CB26/Ukraine!CB26,""),"")</f>
        <v/>
      </c>
      <c r="J26" s="46" t="str">
        <f t="shared" si="4"/>
        <v/>
      </c>
      <c r="K26" s="1" t="str">
        <f t="shared" si="5"/>
        <v/>
      </c>
      <c r="M26" s="40" t="str">
        <f>IF($A26=2,REGION!BW26,"")</f>
        <v/>
      </c>
      <c r="N26" s="40" t="str">
        <f>IF($A26=2,REGION!BX26,"")</f>
        <v/>
      </c>
      <c r="O26" s="40" t="str">
        <f>IF($A26=2,REGION!BY26,"")</f>
        <v/>
      </c>
      <c r="P26" s="40" t="str">
        <f>IF($A26=2,REGION!BZ26,"")</f>
        <v/>
      </c>
      <c r="Q26" s="40" t="str">
        <f>IF($A26=2,REGION!CA26,"")</f>
        <v/>
      </c>
      <c r="R26" s="40" t="str">
        <f>IF($A26=2,REGION!CB26,"")</f>
        <v/>
      </c>
      <c r="S26" s="41" t="str">
        <f t="shared" si="6"/>
        <v/>
      </c>
      <c r="T26" s="1" t="str">
        <f t="shared" si="2"/>
        <v/>
      </c>
      <c r="V26" s="1" t="str">
        <f t="shared" si="7"/>
        <v/>
      </c>
      <c r="W26" s="40" t="str">
        <f t="shared" si="3"/>
        <v/>
      </c>
    </row>
    <row r="27" spans="1:23" ht="10.5" x14ac:dyDescent="0.25">
      <c r="A27" s="39">
        <f>'Industry selection'!C27</f>
        <v>1</v>
      </c>
      <c r="B27" s="2">
        <v>6</v>
      </c>
      <c r="C27" s="2" t="s">
        <v>55</v>
      </c>
      <c r="D27" s="45" t="str">
        <f>IF($A27=2,IF(ISNUMBER(REGION!BW27/Ukraine!BW27),REGION!BW27/Ukraine!BW27,""),"")</f>
        <v/>
      </c>
      <c r="E27" s="45" t="str">
        <f>IF($A27=2,IF(ISNUMBER(REGION!BX27/Ukraine!BX27),REGION!BX27/Ukraine!BX27,""),"")</f>
        <v/>
      </c>
      <c r="F27" s="45" t="str">
        <f>IF($A27=2,IF(ISNUMBER(REGION!BY27/Ukraine!BY27),REGION!BY27/Ukraine!BY27,""),"")</f>
        <v/>
      </c>
      <c r="G27" s="45" t="str">
        <f>IF($A27=2,IF(ISNUMBER(REGION!BZ27/Ukraine!BZ27),REGION!BZ27/Ukraine!BZ27,""),"")</f>
        <v/>
      </c>
      <c r="H27" s="45" t="str">
        <f>IF($A27=2,IF(ISNUMBER(REGION!CA27/Ukraine!CA27),REGION!CA27/Ukraine!CA27,""),"")</f>
        <v/>
      </c>
      <c r="I27" s="45" t="str">
        <f>IF($A27=2,IF(ISNUMBER(REGION!CB27/Ukraine!CB27),REGION!CB27/Ukraine!CB27,""),"")</f>
        <v/>
      </c>
      <c r="J27" s="46" t="str">
        <f t="shared" si="4"/>
        <v/>
      </c>
      <c r="K27" s="1" t="str">
        <f t="shared" si="5"/>
        <v/>
      </c>
      <c r="M27" s="40" t="str">
        <f>IF($A27=2,REGION!BW27,"")</f>
        <v/>
      </c>
      <c r="N27" s="40" t="str">
        <f>IF($A27=2,REGION!BX27,"")</f>
        <v/>
      </c>
      <c r="O27" s="40" t="str">
        <f>IF($A27=2,REGION!BY27,"")</f>
        <v/>
      </c>
      <c r="P27" s="40" t="str">
        <f>IF($A27=2,REGION!BZ27,"")</f>
        <v/>
      </c>
      <c r="Q27" s="40" t="str">
        <f>IF($A27=2,REGION!CA27,"")</f>
        <v/>
      </c>
      <c r="R27" s="40" t="str">
        <f>IF($A27=2,REGION!CB27,"")</f>
        <v/>
      </c>
      <c r="S27" s="41" t="str">
        <f t="shared" si="6"/>
        <v/>
      </c>
      <c r="T27" s="1" t="str">
        <f t="shared" si="2"/>
        <v/>
      </c>
      <c r="V27" s="1" t="str">
        <f t="shared" si="7"/>
        <v/>
      </c>
      <c r="W27" s="40" t="str">
        <f t="shared" si="3"/>
        <v/>
      </c>
    </row>
    <row r="28" spans="1:23" ht="10.5" x14ac:dyDescent="0.25">
      <c r="A28" s="39">
        <f>'Industry selection'!C28</f>
        <v>1</v>
      </c>
      <c r="B28" s="2">
        <v>6.1</v>
      </c>
      <c r="C28" s="2" t="s">
        <v>57</v>
      </c>
      <c r="D28" s="45" t="str">
        <f>IF($A28=2,IF(ISNUMBER(REGION!BW28/Ukraine!BW28),REGION!BW28/Ukraine!BW28,""),"")</f>
        <v/>
      </c>
      <c r="E28" s="45" t="str">
        <f>IF($A28=2,IF(ISNUMBER(REGION!BX28/Ukraine!BX28),REGION!BX28/Ukraine!BX28,""),"")</f>
        <v/>
      </c>
      <c r="F28" s="45" t="str">
        <f>IF($A28=2,IF(ISNUMBER(REGION!BY28/Ukraine!BY28),REGION!BY28/Ukraine!BY28,""),"")</f>
        <v/>
      </c>
      <c r="G28" s="45" t="str">
        <f>IF($A28=2,IF(ISNUMBER(REGION!BZ28/Ukraine!BZ28),REGION!BZ28/Ukraine!BZ28,""),"")</f>
        <v/>
      </c>
      <c r="H28" s="45" t="str">
        <f>IF($A28=2,IF(ISNUMBER(REGION!CA28/Ukraine!CA28),REGION!CA28/Ukraine!CA28,""),"")</f>
        <v/>
      </c>
      <c r="I28" s="45" t="str">
        <f>IF($A28=2,IF(ISNUMBER(REGION!CB28/Ukraine!CB28),REGION!CB28/Ukraine!CB28,""),"")</f>
        <v/>
      </c>
      <c r="J28" s="46" t="str">
        <f t="shared" si="4"/>
        <v/>
      </c>
      <c r="K28" s="1" t="str">
        <f t="shared" si="5"/>
        <v/>
      </c>
      <c r="M28" s="40" t="str">
        <f>IF($A28=2,REGION!BW28,"")</f>
        <v/>
      </c>
      <c r="N28" s="40" t="str">
        <f>IF($A28=2,REGION!BX28,"")</f>
        <v/>
      </c>
      <c r="O28" s="40" t="str">
        <f>IF($A28=2,REGION!BY28,"")</f>
        <v/>
      </c>
      <c r="P28" s="40" t="str">
        <f>IF($A28=2,REGION!BZ28,"")</f>
        <v/>
      </c>
      <c r="Q28" s="40" t="str">
        <f>IF($A28=2,REGION!CA28,"")</f>
        <v/>
      </c>
      <c r="R28" s="40" t="str">
        <f>IF($A28=2,REGION!CB28,"")</f>
        <v/>
      </c>
      <c r="S28" s="41" t="str">
        <f t="shared" si="6"/>
        <v/>
      </c>
      <c r="T28" s="1" t="str">
        <f t="shared" si="2"/>
        <v/>
      </c>
      <c r="V28" s="1" t="str">
        <f t="shared" si="7"/>
        <v/>
      </c>
      <c r="W28" s="40" t="str">
        <f t="shared" si="3"/>
        <v/>
      </c>
    </row>
    <row r="29" spans="1:23" ht="10.5" x14ac:dyDescent="0.25">
      <c r="A29" s="39">
        <f>'Industry selection'!C29</f>
        <v>1</v>
      </c>
      <c r="B29" s="2">
        <v>6.2</v>
      </c>
      <c r="C29" s="2" t="s">
        <v>59</v>
      </c>
      <c r="D29" s="45" t="str">
        <f>IF($A29=2,IF(ISNUMBER(REGION!BW29/Ukraine!BW29),REGION!BW29/Ukraine!BW29,""),"")</f>
        <v/>
      </c>
      <c r="E29" s="45" t="str">
        <f>IF($A29=2,IF(ISNUMBER(REGION!BX29/Ukraine!BX29),REGION!BX29/Ukraine!BX29,""),"")</f>
        <v/>
      </c>
      <c r="F29" s="45" t="str">
        <f>IF($A29=2,IF(ISNUMBER(REGION!BY29/Ukraine!BY29),REGION!BY29/Ukraine!BY29,""),"")</f>
        <v/>
      </c>
      <c r="G29" s="45" t="str">
        <f>IF($A29=2,IF(ISNUMBER(REGION!BZ29/Ukraine!BZ29),REGION!BZ29/Ukraine!BZ29,""),"")</f>
        <v/>
      </c>
      <c r="H29" s="45" t="str">
        <f>IF($A29=2,IF(ISNUMBER(REGION!CA29/Ukraine!CA29),REGION!CA29/Ukraine!CA29,""),"")</f>
        <v/>
      </c>
      <c r="I29" s="45" t="str">
        <f>IF($A29=2,IF(ISNUMBER(REGION!CB29/Ukraine!CB29),REGION!CB29/Ukraine!CB29,""),"")</f>
        <v/>
      </c>
      <c r="J29" s="46" t="str">
        <f t="shared" si="4"/>
        <v/>
      </c>
      <c r="K29" s="1" t="str">
        <f t="shared" si="5"/>
        <v/>
      </c>
      <c r="M29" s="40" t="str">
        <f>IF($A29=2,REGION!BW29,"")</f>
        <v/>
      </c>
      <c r="N29" s="40" t="str">
        <f>IF($A29=2,REGION!BX29,"")</f>
        <v/>
      </c>
      <c r="O29" s="40" t="str">
        <f>IF($A29=2,REGION!BY29,"")</f>
        <v/>
      </c>
      <c r="P29" s="40" t="str">
        <f>IF($A29=2,REGION!BZ29,"")</f>
        <v/>
      </c>
      <c r="Q29" s="40" t="str">
        <f>IF($A29=2,REGION!CA29,"")</f>
        <v/>
      </c>
      <c r="R29" s="40" t="str">
        <f>IF($A29=2,REGION!CB29,"")</f>
        <v/>
      </c>
      <c r="S29" s="41" t="str">
        <f t="shared" si="6"/>
        <v/>
      </c>
      <c r="T29" s="1" t="str">
        <f t="shared" si="2"/>
        <v/>
      </c>
      <c r="V29" s="1" t="str">
        <f t="shared" si="7"/>
        <v/>
      </c>
      <c r="W29" s="40" t="str">
        <f t="shared" si="3"/>
        <v/>
      </c>
    </row>
    <row r="30" spans="1:23" ht="10.5" x14ac:dyDescent="0.25">
      <c r="A30" s="39">
        <f>'Industry selection'!C30</f>
        <v>1</v>
      </c>
      <c r="B30" s="2">
        <v>7</v>
      </c>
      <c r="C30" s="2" t="s">
        <v>61</v>
      </c>
      <c r="D30" s="45" t="str">
        <f>IF($A30=2,IF(ISNUMBER(REGION!BW30/Ukraine!BW30),REGION!BW30/Ukraine!BW30,""),"")</f>
        <v/>
      </c>
      <c r="E30" s="45" t="str">
        <f>IF($A30=2,IF(ISNUMBER(REGION!BX30/Ukraine!BX30),REGION!BX30/Ukraine!BX30,""),"")</f>
        <v/>
      </c>
      <c r="F30" s="45" t="str">
        <f>IF($A30=2,IF(ISNUMBER(REGION!BY30/Ukraine!BY30),REGION!BY30/Ukraine!BY30,""),"")</f>
        <v/>
      </c>
      <c r="G30" s="45" t="str">
        <f>IF($A30=2,IF(ISNUMBER(REGION!BZ30/Ukraine!BZ30),REGION!BZ30/Ukraine!BZ30,""),"")</f>
        <v/>
      </c>
      <c r="H30" s="45" t="str">
        <f>IF($A30=2,IF(ISNUMBER(REGION!CA30/Ukraine!CA30),REGION!CA30/Ukraine!CA30,""),"")</f>
        <v/>
      </c>
      <c r="I30" s="45" t="str">
        <f>IF($A30=2,IF(ISNUMBER(REGION!CB30/Ukraine!CB30),REGION!CB30/Ukraine!CB30,""),"")</f>
        <v/>
      </c>
      <c r="J30" s="46" t="str">
        <f t="shared" si="4"/>
        <v/>
      </c>
      <c r="K30" s="1" t="str">
        <f t="shared" si="5"/>
        <v/>
      </c>
      <c r="M30" s="40" t="str">
        <f>IF($A30=2,REGION!BW30,"")</f>
        <v/>
      </c>
      <c r="N30" s="40" t="str">
        <f>IF($A30=2,REGION!BX30,"")</f>
        <v/>
      </c>
      <c r="O30" s="40" t="str">
        <f>IF($A30=2,REGION!BY30,"")</f>
        <v/>
      </c>
      <c r="P30" s="40" t="str">
        <f>IF($A30=2,REGION!BZ30,"")</f>
        <v/>
      </c>
      <c r="Q30" s="40" t="str">
        <f>IF($A30=2,REGION!CA30,"")</f>
        <v/>
      </c>
      <c r="R30" s="40" t="str">
        <f>IF($A30=2,REGION!CB30,"")</f>
        <v/>
      </c>
      <c r="S30" s="41" t="str">
        <f t="shared" si="6"/>
        <v/>
      </c>
      <c r="T30" s="1" t="str">
        <f t="shared" si="2"/>
        <v/>
      </c>
      <c r="V30" s="1" t="str">
        <f t="shared" si="7"/>
        <v/>
      </c>
      <c r="W30" s="40" t="str">
        <f t="shared" si="3"/>
        <v/>
      </c>
    </row>
    <row r="31" spans="1:23" ht="10.5" x14ac:dyDescent="0.25">
      <c r="A31" s="39">
        <f>'Industry selection'!C31</f>
        <v>1</v>
      </c>
      <c r="B31" s="2">
        <v>7.1</v>
      </c>
      <c r="C31" s="2" t="s">
        <v>63</v>
      </c>
      <c r="D31" s="45" t="str">
        <f>IF($A31=2,IF(ISNUMBER(REGION!BW31/Ukraine!BW31),REGION!BW31/Ukraine!BW31,""),"")</f>
        <v/>
      </c>
      <c r="E31" s="45" t="str">
        <f>IF($A31=2,IF(ISNUMBER(REGION!BX31/Ukraine!BX31),REGION!BX31/Ukraine!BX31,""),"")</f>
        <v/>
      </c>
      <c r="F31" s="45" t="str">
        <f>IF($A31=2,IF(ISNUMBER(REGION!BY31/Ukraine!BY31),REGION!BY31/Ukraine!BY31,""),"")</f>
        <v/>
      </c>
      <c r="G31" s="45" t="str">
        <f>IF($A31=2,IF(ISNUMBER(REGION!BZ31/Ukraine!BZ31),REGION!BZ31/Ukraine!BZ31,""),"")</f>
        <v/>
      </c>
      <c r="H31" s="45" t="str">
        <f>IF($A31=2,IF(ISNUMBER(REGION!CA31/Ukraine!CA31),REGION!CA31/Ukraine!CA31,""),"")</f>
        <v/>
      </c>
      <c r="I31" s="45" t="str">
        <f>IF($A31=2,IF(ISNUMBER(REGION!CB31/Ukraine!CB31),REGION!CB31/Ukraine!CB31,""),"")</f>
        <v/>
      </c>
      <c r="J31" s="46" t="str">
        <f t="shared" si="4"/>
        <v/>
      </c>
      <c r="K31" s="1" t="str">
        <f t="shared" si="5"/>
        <v/>
      </c>
      <c r="M31" s="40" t="str">
        <f>IF($A31=2,REGION!BW31,"")</f>
        <v/>
      </c>
      <c r="N31" s="40" t="str">
        <f>IF($A31=2,REGION!BX31,"")</f>
        <v/>
      </c>
      <c r="O31" s="40" t="str">
        <f>IF($A31=2,REGION!BY31,"")</f>
        <v/>
      </c>
      <c r="P31" s="40" t="str">
        <f>IF($A31=2,REGION!BZ31,"")</f>
        <v/>
      </c>
      <c r="Q31" s="40" t="str">
        <f>IF($A31=2,REGION!CA31,"")</f>
        <v/>
      </c>
      <c r="R31" s="40" t="str">
        <f>IF($A31=2,REGION!CB31,"")</f>
        <v/>
      </c>
      <c r="S31" s="41" t="str">
        <f t="shared" si="6"/>
        <v/>
      </c>
      <c r="T31" s="1" t="str">
        <f t="shared" si="2"/>
        <v/>
      </c>
      <c r="V31" s="1" t="str">
        <f t="shared" si="7"/>
        <v/>
      </c>
      <c r="W31" s="40" t="str">
        <f t="shared" si="3"/>
        <v/>
      </c>
    </row>
    <row r="32" spans="1:23" ht="10.5" x14ac:dyDescent="0.25">
      <c r="A32" s="39">
        <f>'Industry selection'!C32</f>
        <v>1</v>
      </c>
      <c r="B32" s="2">
        <v>7.2</v>
      </c>
      <c r="C32" s="2" t="s">
        <v>65</v>
      </c>
      <c r="D32" s="45" t="str">
        <f>IF($A32=2,IF(ISNUMBER(REGION!BW32/Ukraine!BW32),REGION!BW32/Ukraine!BW32,""),"")</f>
        <v/>
      </c>
      <c r="E32" s="45" t="str">
        <f>IF($A32=2,IF(ISNUMBER(REGION!BX32/Ukraine!BX32),REGION!BX32/Ukraine!BX32,""),"")</f>
        <v/>
      </c>
      <c r="F32" s="45" t="str">
        <f>IF($A32=2,IF(ISNUMBER(REGION!BY32/Ukraine!BY32),REGION!BY32/Ukraine!BY32,""),"")</f>
        <v/>
      </c>
      <c r="G32" s="45" t="str">
        <f>IF($A32=2,IF(ISNUMBER(REGION!BZ32/Ukraine!BZ32),REGION!BZ32/Ukraine!BZ32,""),"")</f>
        <v/>
      </c>
      <c r="H32" s="45" t="str">
        <f>IF($A32=2,IF(ISNUMBER(REGION!CA32/Ukraine!CA32),REGION!CA32/Ukraine!CA32,""),"")</f>
        <v/>
      </c>
      <c r="I32" s="45" t="str">
        <f>IF($A32=2,IF(ISNUMBER(REGION!CB32/Ukraine!CB32),REGION!CB32/Ukraine!CB32,""),"")</f>
        <v/>
      </c>
      <c r="J32" s="46" t="str">
        <f t="shared" si="4"/>
        <v/>
      </c>
      <c r="K32" s="1" t="str">
        <f t="shared" si="5"/>
        <v/>
      </c>
      <c r="M32" s="40" t="str">
        <f>IF($A32=2,REGION!BW32,"")</f>
        <v/>
      </c>
      <c r="N32" s="40" t="str">
        <f>IF($A32=2,REGION!BX32,"")</f>
        <v/>
      </c>
      <c r="O32" s="40" t="str">
        <f>IF($A32=2,REGION!BY32,"")</f>
        <v/>
      </c>
      <c r="P32" s="40" t="str">
        <f>IF($A32=2,REGION!BZ32,"")</f>
        <v/>
      </c>
      <c r="Q32" s="40" t="str">
        <f>IF($A32=2,REGION!CA32,"")</f>
        <v/>
      </c>
      <c r="R32" s="40" t="str">
        <f>IF($A32=2,REGION!CB32,"")</f>
        <v/>
      </c>
      <c r="S32" s="41" t="str">
        <f t="shared" si="6"/>
        <v/>
      </c>
      <c r="T32" s="1" t="str">
        <f t="shared" si="2"/>
        <v/>
      </c>
      <c r="V32" s="1" t="str">
        <f t="shared" si="7"/>
        <v/>
      </c>
      <c r="W32" s="40" t="str">
        <f t="shared" si="3"/>
        <v/>
      </c>
    </row>
    <row r="33" spans="1:23" ht="10.5" x14ac:dyDescent="0.25">
      <c r="A33" s="39">
        <f>'Industry selection'!C33</f>
        <v>1</v>
      </c>
      <c r="B33" s="2">
        <v>8</v>
      </c>
      <c r="C33" s="2" t="s">
        <v>67</v>
      </c>
      <c r="D33" s="45" t="str">
        <f>IF($A33=2,IF(ISNUMBER(REGION!BW33/Ukraine!BW33),REGION!BW33/Ukraine!BW33,""),"")</f>
        <v/>
      </c>
      <c r="E33" s="45" t="str">
        <f>IF($A33=2,IF(ISNUMBER(REGION!BX33/Ukraine!BX33),REGION!BX33/Ukraine!BX33,""),"")</f>
        <v/>
      </c>
      <c r="F33" s="45" t="str">
        <f>IF($A33=2,IF(ISNUMBER(REGION!BY33/Ukraine!BY33),REGION!BY33/Ukraine!BY33,""),"")</f>
        <v/>
      </c>
      <c r="G33" s="45" t="str">
        <f>IF($A33=2,IF(ISNUMBER(REGION!BZ33/Ukraine!BZ33),REGION!BZ33/Ukraine!BZ33,""),"")</f>
        <v/>
      </c>
      <c r="H33" s="45" t="str">
        <f>IF($A33=2,IF(ISNUMBER(REGION!CA33/Ukraine!CA33),REGION!CA33/Ukraine!CA33,""),"")</f>
        <v/>
      </c>
      <c r="I33" s="45" t="str">
        <f>IF($A33=2,IF(ISNUMBER(REGION!CB33/Ukraine!CB33),REGION!CB33/Ukraine!CB33,""),"")</f>
        <v/>
      </c>
      <c r="J33" s="46" t="str">
        <f t="shared" si="4"/>
        <v/>
      </c>
      <c r="K33" s="1" t="str">
        <f t="shared" si="5"/>
        <v/>
      </c>
      <c r="M33" s="40" t="str">
        <f>IF($A33=2,REGION!BW33,"")</f>
        <v/>
      </c>
      <c r="N33" s="40" t="str">
        <f>IF($A33=2,REGION!BX33,"")</f>
        <v/>
      </c>
      <c r="O33" s="40" t="str">
        <f>IF($A33=2,REGION!BY33,"")</f>
        <v/>
      </c>
      <c r="P33" s="40" t="str">
        <f>IF($A33=2,REGION!BZ33,"")</f>
        <v/>
      </c>
      <c r="Q33" s="40" t="str">
        <f>IF($A33=2,REGION!CA33,"")</f>
        <v/>
      </c>
      <c r="R33" s="40" t="str">
        <f>IF($A33=2,REGION!CB33,"")</f>
        <v/>
      </c>
      <c r="S33" s="41" t="str">
        <f t="shared" si="6"/>
        <v/>
      </c>
      <c r="T33" s="1" t="str">
        <f t="shared" si="2"/>
        <v/>
      </c>
      <c r="V33" s="1" t="str">
        <f t="shared" si="7"/>
        <v/>
      </c>
      <c r="W33" s="40" t="str">
        <f t="shared" si="3"/>
        <v/>
      </c>
    </row>
    <row r="34" spans="1:23" ht="10.5" x14ac:dyDescent="0.25">
      <c r="A34" s="39">
        <f>'Industry selection'!C34</f>
        <v>1</v>
      </c>
      <c r="B34" s="2">
        <v>8.1</v>
      </c>
      <c r="C34" s="2" t="s">
        <v>69</v>
      </c>
      <c r="D34" s="45" t="str">
        <f>IF($A34=2,IF(ISNUMBER(REGION!BW34/Ukraine!BW34),REGION!BW34/Ukraine!BW34,""),"")</f>
        <v/>
      </c>
      <c r="E34" s="45" t="str">
        <f>IF($A34=2,IF(ISNUMBER(REGION!BX34/Ukraine!BX34),REGION!BX34/Ukraine!BX34,""),"")</f>
        <v/>
      </c>
      <c r="F34" s="45" t="str">
        <f>IF($A34=2,IF(ISNUMBER(REGION!BY34/Ukraine!BY34),REGION!BY34/Ukraine!BY34,""),"")</f>
        <v/>
      </c>
      <c r="G34" s="45" t="str">
        <f>IF($A34=2,IF(ISNUMBER(REGION!BZ34/Ukraine!BZ34),REGION!BZ34/Ukraine!BZ34,""),"")</f>
        <v/>
      </c>
      <c r="H34" s="45" t="str">
        <f>IF($A34=2,IF(ISNUMBER(REGION!CA34/Ukraine!CA34),REGION!CA34/Ukraine!CA34,""),"")</f>
        <v/>
      </c>
      <c r="I34" s="45" t="str">
        <f>IF($A34=2,IF(ISNUMBER(REGION!CB34/Ukraine!CB34),REGION!CB34/Ukraine!CB34,""),"")</f>
        <v/>
      </c>
      <c r="J34" s="46" t="str">
        <f t="shared" si="4"/>
        <v/>
      </c>
      <c r="K34" s="1" t="str">
        <f t="shared" si="5"/>
        <v/>
      </c>
      <c r="M34" s="40" t="str">
        <f>IF($A34=2,REGION!BW34,"")</f>
        <v/>
      </c>
      <c r="N34" s="40" t="str">
        <f>IF($A34=2,REGION!BX34,"")</f>
        <v/>
      </c>
      <c r="O34" s="40" t="str">
        <f>IF($A34=2,REGION!BY34,"")</f>
        <v/>
      </c>
      <c r="P34" s="40" t="str">
        <f>IF($A34=2,REGION!BZ34,"")</f>
        <v/>
      </c>
      <c r="Q34" s="40" t="str">
        <f>IF($A34=2,REGION!CA34,"")</f>
        <v/>
      </c>
      <c r="R34" s="40" t="str">
        <f>IF($A34=2,REGION!CB34,"")</f>
        <v/>
      </c>
      <c r="S34" s="41" t="str">
        <f t="shared" si="6"/>
        <v/>
      </c>
      <c r="T34" s="1" t="str">
        <f t="shared" si="2"/>
        <v/>
      </c>
      <c r="V34" s="1" t="str">
        <f t="shared" si="7"/>
        <v/>
      </c>
      <c r="W34" s="40" t="str">
        <f t="shared" si="3"/>
        <v/>
      </c>
    </row>
    <row r="35" spans="1:23" ht="10.5" x14ac:dyDescent="0.25">
      <c r="A35" s="39">
        <f>'Industry selection'!C35</f>
        <v>1</v>
      </c>
      <c r="B35" s="2">
        <v>8.9</v>
      </c>
      <c r="C35" s="2" t="s">
        <v>71</v>
      </c>
      <c r="D35" s="45" t="str">
        <f>IF($A35=2,IF(ISNUMBER(REGION!BW35/Ukraine!BW35),REGION!BW35/Ukraine!BW35,""),"")</f>
        <v/>
      </c>
      <c r="E35" s="45" t="str">
        <f>IF($A35=2,IF(ISNUMBER(REGION!BX35/Ukraine!BX35),REGION!BX35/Ukraine!BX35,""),"")</f>
        <v/>
      </c>
      <c r="F35" s="45" t="str">
        <f>IF($A35=2,IF(ISNUMBER(REGION!BY35/Ukraine!BY35),REGION!BY35/Ukraine!BY35,""),"")</f>
        <v/>
      </c>
      <c r="G35" s="45" t="str">
        <f>IF($A35=2,IF(ISNUMBER(REGION!BZ35/Ukraine!BZ35),REGION!BZ35/Ukraine!BZ35,""),"")</f>
        <v/>
      </c>
      <c r="H35" s="45" t="str">
        <f>IF($A35=2,IF(ISNUMBER(REGION!CA35/Ukraine!CA35),REGION!CA35/Ukraine!CA35,""),"")</f>
        <v/>
      </c>
      <c r="I35" s="45" t="str">
        <f>IF($A35=2,IF(ISNUMBER(REGION!CB35/Ukraine!CB35),REGION!CB35/Ukraine!CB35,""),"")</f>
        <v/>
      </c>
      <c r="J35" s="46" t="str">
        <f t="shared" si="4"/>
        <v/>
      </c>
      <c r="K35" s="1" t="str">
        <f t="shared" si="5"/>
        <v/>
      </c>
      <c r="M35" s="40" t="str">
        <f>IF($A35=2,REGION!BW35,"")</f>
        <v/>
      </c>
      <c r="N35" s="40" t="str">
        <f>IF($A35=2,REGION!BX35,"")</f>
        <v/>
      </c>
      <c r="O35" s="40" t="str">
        <f>IF($A35=2,REGION!BY35,"")</f>
        <v/>
      </c>
      <c r="P35" s="40" t="str">
        <f>IF($A35=2,REGION!BZ35,"")</f>
        <v/>
      </c>
      <c r="Q35" s="40" t="str">
        <f>IF($A35=2,REGION!CA35,"")</f>
        <v/>
      </c>
      <c r="R35" s="40" t="str">
        <f>IF($A35=2,REGION!CB35,"")</f>
        <v/>
      </c>
      <c r="S35" s="41" t="str">
        <f t="shared" si="6"/>
        <v/>
      </c>
      <c r="T35" s="1" t="str">
        <f t="shared" si="2"/>
        <v/>
      </c>
      <c r="V35" s="1" t="str">
        <f t="shared" si="7"/>
        <v/>
      </c>
      <c r="W35" s="40" t="str">
        <f t="shared" si="3"/>
        <v/>
      </c>
    </row>
    <row r="36" spans="1:23" ht="10.5" x14ac:dyDescent="0.25">
      <c r="A36" s="39">
        <f>'Industry selection'!C36</f>
        <v>1</v>
      </c>
      <c r="B36" s="2">
        <v>9</v>
      </c>
      <c r="C36" s="2" t="s">
        <v>73</v>
      </c>
      <c r="D36" s="45" t="str">
        <f>IF($A36=2,IF(ISNUMBER(REGION!BW36/Ukraine!BW36),REGION!BW36/Ukraine!BW36,""),"")</f>
        <v/>
      </c>
      <c r="E36" s="45" t="str">
        <f>IF($A36=2,IF(ISNUMBER(REGION!BX36/Ukraine!BX36),REGION!BX36/Ukraine!BX36,""),"")</f>
        <v/>
      </c>
      <c r="F36" s="45" t="str">
        <f>IF($A36=2,IF(ISNUMBER(REGION!BY36/Ukraine!BY36),REGION!BY36/Ukraine!BY36,""),"")</f>
        <v/>
      </c>
      <c r="G36" s="45" t="str">
        <f>IF($A36=2,IF(ISNUMBER(REGION!BZ36/Ukraine!BZ36),REGION!BZ36/Ukraine!BZ36,""),"")</f>
        <v/>
      </c>
      <c r="H36" s="45" t="str">
        <f>IF($A36=2,IF(ISNUMBER(REGION!CA36/Ukraine!CA36),REGION!CA36/Ukraine!CA36,""),"")</f>
        <v/>
      </c>
      <c r="I36" s="45" t="str">
        <f>IF($A36=2,IF(ISNUMBER(REGION!CB36/Ukraine!CB36),REGION!CB36/Ukraine!CB36,""),"")</f>
        <v/>
      </c>
      <c r="J36" s="46" t="str">
        <f t="shared" si="4"/>
        <v/>
      </c>
      <c r="K36" s="1" t="str">
        <f t="shared" si="5"/>
        <v/>
      </c>
      <c r="M36" s="40" t="str">
        <f>IF($A36=2,REGION!BW36,"")</f>
        <v/>
      </c>
      <c r="N36" s="40" t="str">
        <f>IF($A36=2,REGION!BX36,"")</f>
        <v/>
      </c>
      <c r="O36" s="40" t="str">
        <f>IF($A36=2,REGION!BY36,"")</f>
        <v/>
      </c>
      <c r="P36" s="40" t="str">
        <f>IF($A36=2,REGION!BZ36,"")</f>
        <v/>
      </c>
      <c r="Q36" s="40" t="str">
        <f>IF($A36=2,REGION!CA36,"")</f>
        <v/>
      </c>
      <c r="R36" s="40" t="str">
        <f>IF($A36=2,REGION!CB36,"")</f>
        <v/>
      </c>
      <c r="S36" s="41" t="str">
        <f t="shared" si="6"/>
        <v/>
      </c>
      <c r="T36" s="1" t="str">
        <f t="shared" si="2"/>
        <v/>
      </c>
      <c r="V36" s="1" t="str">
        <f t="shared" si="7"/>
        <v/>
      </c>
      <c r="W36" s="40" t="str">
        <f t="shared" si="3"/>
        <v/>
      </c>
    </row>
    <row r="37" spans="1:23" ht="10.5" x14ac:dyDescent="0.25">
      <c r="A37" s="39">
        <f>'Industry selection'!C37</f>
        <v>1</v>
      </c>
      <c r="B37" s="2">
        <v>9.1</v>
      </c>
      <c r="C37" s="2" t="s">
        <v>75</v>
      </c>
      <c r="D37" s="45" t="str">
        <f>IF($A37=2,IF(ISNUMBER(REGION!BW37/Ukraine!BW37),REGION!BW37/Ukraine!BW37,""),"")</f>
        <v/>
      </c>
      <c r="E37" s="45" t="str">
        <f>IF($A37=2,IF(ISNUMBER(REGION!BX37/Ukraine!BX37),REGION!BX37/Ukraine!BX37,""),"")</f>
        <v/>
      </c>
      <c r="F37" s="45" t="str">
        <f>IF($A37=2,IF(ISNUMBER(REGION!BY37/Ukraine!BY37),REGION!BY37/Ukraine!BY37,""),"")</f>
        <v/>
      </c>
      <c r="G37" s="45" t="str">
        <f>IF($A37=2,IF(ISNUMBER(REGION!BZ37/Ukraine!BZ37),REGION!BZ37/Ukraine!BZ37,""),"")</f>
        <v/>
      </c>
      <c r="H37" s="45" t="str">
        <f>IF($A37=2,IF(ISNUMBER(REGION!CA37/Ukraine!CA37),REGION!CA37/Ukraine!CA37,""),"")</f>
        <v/>
      </c>
      <c r="I37" s="45" t="str">
        <f>IF($A37=2,IF(ISNUMBER(REGION!CB37/Ukraine!CB37),REGION!CB37/Ukraine!CB37,""),"")</f>
        <v/>
      </c>
      <c r="J37" s="46" t="str">
        <f t="shared" si="4"/>
        <v/>
      </c>
      <c r="K37" s="1" t="str">
        <f t="shared" si="5"/>
        <v/>
      </c>
      <c r="M37" s="40" t="str">
        <f>IF($A37=2,REGION!BW37,"")</f>
        <v/>
      </c>
      <c r="N37" s="40" t="str">
        <f>IF($A37=2,REGION!BX37,"")</f>
        <v/>
      </c>
      <c r="O37" s="40" t="str">
        <f>IF($A37=2,REGION!BY37,"")</f>
        <v/>
      </c>
      <c r="P37" s="40" t="str">
        <f>IF($A37=2,REGION!BZ37,"")</f>
        <v/>
      </c>
      <c r="Q37" s="40" t="str">
        <f>IF($A37=2,REGION!CA37,"")</f>
        <v/>
      </c>
      <c r="R37" s="40" t="str">
        <f>IF($A37=2,REGION!CB37,"")</f>
        <v/>
      </c>
      <c r="S37" s="41" t="str">
        <f t="shared" si="6"/>
        <v/>
      </c>
      <c r="T37" s="1" t="str">
        <f t="shared" si="2"/>
        <v/>
      </c>
      <c r="V37" s="1" t="str">
        <f t="shared" si="7"/>
        <v/>
      </c>
      <c r="W37" s="40" t="str">
        <f t="shared" si="3"/>
        <v/>
      </c>
    </row>
    <row r="38" spans="1:23" ht="10.5" x14ac:dyDescent="0.25">
      <c r="A38" s="39">
        <f>'Industry selection'!C38</f>
        <v>1</v>
      </c>
      <c r="B38" s="2">
        <v>9.9</v>
      </c>
      <c r="C38" s="2" t="s">
        <v>77</v>
      </c>
      <c r="D38" s="45" t="str">
        <f>IF($A38=2,IF(ISNUMBER(REGION!BW38/Ukraine!BW38),REGION!BW38/Ukraine!BW38,""),"")</f>
        <v/>
      </c>
      <c r="E38" s="45" t="str">
        <f>IF($A38=2,IF(ISNUMBER(REGION!BX38/Ukraine!BX38),REGION!BX38/Ukraine!BX38,""),"")</f>
        <v/>
      </c>
      <c r="F38" s="45" t="str">
        <f>IF($A38=2,IF(ISNUMBER(REGION!BY38/Ukraine!BY38),REGION!BY38/Ukraine!BY38,""),"")</f>
        <v/>
      </c>
      <c r="G38" s="45" t="str">
        <f>IF($A38=2,IF(ISNUMBER(REGION!BZ38/Ukraine!BZ38),REGION!BZ38/Ukraine!BZ38,""),"")</f>
        <v/>
      </c>
      <c r="H38" s="45" t="str">
        <f>IF($A38=2,IF(ISNUMBER(REGION!CA38/Ukraine!CA38),REGION!CA38/Ukraine!CA38,""),"")</f>
        <v/>
      </c>
      <c r="I38" s="45" t="str">
        <f>IF($A38=2,IF(ISNUMBER(REGION!CB38/Ukraine!CB38),REGION!CB38/Ukraine!CB38,""),"")</f>
        <v/>
      </c>
      <c r="J38" s="46" t="str">
        <f t="shared" si="4"/>
        <v/>
      </c>
      <c r="K38" s="1" t="str">
        <f t="shared" si="5"/>
        <v/>
      </c>
      <c r="M38" s="40" t="str">
        <f>IF($A38=2,REGION!BW38,"")</f>
        <v/>
      </c>
      <c r="N38" s="40" t="str">
        <f>IF($A38=2,REGION!BX38,"")</f>
        <v/>
      </c>
      <c r="O38" s="40" t="str">
        <f>IF($A38=2,REGION!BY38,"")</f>
        <v/>
      </c>
      <c r="P38" s="40" t="str">
        <f>IF($A38=2,REGION!BZ38,"")</f>
        <v/>
      </c>
      <c r="Q38" s="40" t="str">
        <f>IF($A38=2,REGION!CA38,"")</f>
        <v/>
      </c>
      <c r="R38" s="40" t="str">
        <f>IF($A38=2,REGION!CB38,"")</f>
        <v/>
      </c>
      <c r="S38" s="41" t="str">
        <f t="shared" si="6"/>
        <v/>
      </c>
      <c r="T38" s="1" t="str">
        <f t="shared" si="2"/>
        <v/>
      </c>
      <c r="V38" s="1" t="str">
        <f t="shared" si="7"/>
        <v/>
      </c>
      <c r="W38" s="40" t="str">
        <f t="shared" si="3"/>
        <v/>
      </c>
    </row>
    <row r="39" spans="1:23" ht="10.5" x14ac:dyDescent="0.25">
      <c r="A39" s="39" t="str">
        <f>'Industry selection'!C39</f>
        <v/>
      </c>
      <c r="B39" s="2" t="s">
        <v>79</v>
      </c>
      <c r="C39" s="2" t="s">
        <v>80</v>
      </c>
      <c r="D39" s="45" t="str">
        <f>IF($A39=2,IF(ISNUMBER(REGION!BW39/Ukraine!BW39),REGION!BW39/Ukraine!BW39,""),"")</f>
        <v/>
      </c>
      <c r="E39" s="45" t="str">
        <f>IF($A39=2,IF(ISNUMBER(REGION!BX39/Ukraine!BX39),REGION!BX39/Ukraine!BX39,""),"")</f>
        <v/>
      </c>
      <c r="F39" s="45" t="str">
        <f>IF($A39=2,IF(ISNUMBER(REGION!BY39/Ukraine!BY39),REGION!BY39/Ukraine!BY39,""),"")</f>
        <v/>
      </c>
      <c r="G39" s="45" t="str">
        <f>IF($A39=2,IF(ISNUMBER(REGION!BZ39/Ukraine!BZ39),REGION!BZ39/Ukraine!BZ39,""),"")</f>
        <v/>
      </c>
      <c r="H39" s="45" t="str">
        <f>IF($A39=2,IF(ISNUMBER(REGION!CA39/Ukraine!CA39),REGION!CA39/Ukraine!CA39,""),"")</f>
        <v/>
      </c>
      <c r="I39" s="45" t="str">
        <f>IF($A39=2,IF(ISNUMBER(REGION!CB39/Ukraine!CB39),REGION!CB39/Ukraine!CB39,""),"")</f>
        <v/>
      </c>
      <c r="J39" s="46" t="str">
        <f t="shared" si="4"/>
        <v/>
      </c>
      <c r="K39" s="1" t="str">
        <f t="shared" si="5"/>
        <v/>
      </c>
      <c r="M39" s="40" t="str">
        <f>IF($A39=2,REGION!BW39,"")</f>
        <v/>
      </c>
      <c r="N39" s="40" t="str">
        <f>IF($A39=2,REGION!BX39,"")</f>
        <v/>
      </c>
      <c r="O39" s="40" t="str">
        <f>IF($A39=2,REGION!BY39,"")</f>
        <v/>
      </c>
      <c r="P39" s="40" t="str">
        <f>IF($A39=2,REGION!BZ39,"")</f>
        <v/>
      </c>
      <c r="Q39" s="40" t="str">
        <f>IF($A39=2,REGION!CA39,"")</f>
        <v/>
      </c>
      <c r="R39" s="40" t="str">
        <f>IF($A39=2,REGION!CB39,"")</f>
        <v/>
      </c>
      <c r="S39" s="41" t="str">
        <f t="shared" si="6"/>
        <v/>
      </c>
      <c r="T39" s="1" t="str">
        <f t="shared" si="2"/>
        <v/>
      </c>
      <c r="V39" s="1" t="str">
        <f t="shared" si="7"/>
        <v/>
      </c>
      <c r="W39" s="40" t="str">
        <f t="shared" si="3"/>
        <v/>
      </c>
    </row>
    <row r="40" spans="1:23" ht="10.5" x14ac:dyDescent="0.25">
      <c r="A40" s="39" t="str">
        <f>'Industry selection'!C40</f>
        <v/>
      </c>
      <c r="B40" s="2">
        <v>10</v>
      </c>
      <c r="C40" s="2" t="s">
        <v>82</v>
      </c>
      <c r="D40" s="45" t="str">
        <f>IF($A40=2,IF(ISNUMBER(REGION!BW40/Ukraine!BW40),REGION!BW40/Ukraine!BW40,""),"")</f>
        <v/>
      </c>
      <c r="E40" s="45" t="str">
        <f>IF($A40=2,IF(ISNUMBER(REGION!BX40/Ukraine!BX40),REGION!BX40/Ukraine!BX40,""),"")</f>
        <v/>
      </c>
      <c r="F40" s="45" t="str">
        <f>IF($A40=2,IF(ISNUMBER(REGION!BY40/Ukraine!BY40),REGION!BY40/Ukraine!BY40,""),"")</f>
        <v/>
      </c>
      <c r="G40" s="45" t="str">
        <f>IF($A40=2,IF(ISNUMBER(REGION!BZ40/Ukraine!BZ40),REGION!BZ40/Ukraine!BZ40,""),"")</f>
        <v/>
      </c>
      <c r="H40" s="45" t="str">
        <f>IF($A40=2,IF(ISNUMBER(REGION!CA40/Ukraine!CA40),REGION!CA40/Ukraine!CA40,""),"")</f>
        <v/>
      </c>
      <c r="I40" s="45" t="str">
        <f>IF($A40=2,IF(ISNUMBER(REGION!CB40/Ukraine!CB40),REGION!CB40/Ukraine!CB40,""),"")</f>
        <v/>
      </c>
      <c r="J40" s="46" t="str">
        <f t="shared" si="4"/>
        <v/>
      </c>
      <c r="K40" s="1" t="str">
        <f t="shared" si="5"/>
        <v/>
      </c>
      <c r="M40" s="40" t="str">
        <f>IF($A40=2,REGION!BW40,"")</f>
        <v/>
      </c>
      <c r="N40" s="40" t="str">
        <f>IF($A40=2,REGION!BX40,"")</f>
        <v/>
      </c>
      <c r="O40" s="40" t="str">
        <f>IF($A40=2,REGION!BY40,"")</f>
        <v/>
      </c>
      <c r="P40" s="40" t="str">
        <f>IF($A40=2,REGION!BZ40,"")</f>
        <v/>
      </c>
      <c r="Q40" s="40" t="str">
        <f>IF($A40=2,REGION!CA40,"")</f>
        <v/>
      </c>
      <c r="R40" s="40" t="str">
        <f>IF($A40=2,REGION!CB40,"")</f>
        <v/>
      </c>
      <c r="S40" s="41" t="str">
        <f t="shared" si="6"/>
        <v/>
      </c>
      <c r="T40" s="1" t="str">
        <f t="shared" si="2"/>
        <v/>
      </c>
      <c r="V40" s="1" t="str">
        <f t="shared" si="7"/>
        <v/>
      </c>
      <c r="W40" s="40" t="str">
        <f t="shared" si="3"/>
        <v/>
      </c>
    </row>
    <row r="41" spans="1:23" ht="10.5" x14ac:dyDescent="0.25">
      <c r="A41" s="39">
        <f>'Industry selection'!C41</f>
        <v>2</v>
      </c>
      <c r="B41" s="2">
        <v>10.1</v>
      </c>
      <c r="C41" s="2" t="s">
        <v>84</v>
      </c>
      <c r="D41" s="45">
        <f>IF($A41=2,IF(ISNUMBER(REGION!BW41/Ukraine!BW41),REGION!BW41/Ukraine!BW41,""),"")</f>
        <v>0.86647801852288953</v>
      </c>
      <c r="E41" s="45">
        <f>IF($A41=2,IF(ISNUMBER(REGION!BX41/Ukraine!BX41),REGION!BX41/Ukraine!BX41,""),"")</f>
        <v>0.98436715641127426</v>
      </c>
      <c r="F41" s="45">
        <f>IF($A41=2,IF(ISNUMBER(REGION!BY41/Ukraine!BY41),REGION!BY41/Ukraine!BY41,""),"")</f>
        <v>1.0078005133125181</v>
      </c>
      <c r="G41" s="45">
        <f>IF($A41=2,IF(ISNUMBER(REGION!BZ41/Ukraine!BZ41),REGION!BZ41/Ukraine!BZ41,""),"")</f>
        <v>0.82843324785690509</v>
      </c>
      <c r="H41" s="45">
        <f>IF($A41=2,IF(ISNUMBER(REGION!CA41/Ukraine!CA41),REGION!CA41/Ukraine!CA41,""),"")</f>
        <v>0.801757700476593</v>
      </c>
      <c r="I41" s="45">
        <f>IF($A41=2,IF(ISNUMBER(REGION!CB41/Ukraine!CB41),REGION!CB41/Ukraine!CB41,""),"")</f>
        <v>0.67762437092063688</v>
      </c>
      <c r="J41" s="46">
        <f t="shared" si="4"/>
        <v>0.86107683458346951</v>
      </c>
      <c r="K41" s="1">
        <f t="shared" si="5"/>
        <v>0</v>
      </c>
      <c r="M41" s="40">
        <f>IF($A41=2,REGION!BW41,"")</f>
        <v>6.5636880992802661E-3</v>
      </c>
      <c r="N41" s="40">
        <f>IF($A41=2,REGION!BX41,"")</f>
        <v>8.12776449306786E-3</v>
      </c>
      <c r="O41" s="40">
        <f>IF($A41=2,REGION!BY41,"")</f>
        <v>8.5361354586741631E-3</v>
      </c>
      <c r="P41" s="40">
        <f>IF($A41=2,REGION!BZ41,"")</f>
        <v>7.0449773455630461E-3</v>
      </c>
      <c r="Q41" s="40">
        <f>IF($A41=2,REGION!CA41,"")</f>
        <v>6.4739817865312405E-3</v>
      </c>
      <c r="R41" s="40">
        <f>IF($A41=2,REGION!CB41,"")</f>
        <v>6.8310445570406338E-3</v>
      </c>
      <c r="S41" s="41">
        <f t="shared" si="6"/>
        <v>7.2629319566928684E-3</v>
      </c>
      <c r="T41" s="1">
        <f t="shared" si="2"/>
        <v>1</v>
      </c>
      <c r="V41" s="1">
        <f t="shared" si="7"/>
        <v>1</v>
      </c>
      <c r="W41" s="40" t="str">
        <f t="shared" si="3"/>
        <v/>
      </c>
    </row>
    <row r="42" spans="1:23" ht="10.5" x14ac:dyDescent="0.25">
      <c r="A42" s="39">
        <f>'Industry selection'!C42</f>
        <v>1</v>
      </c>
      <c r="B42" s="2">
        <v>10.199999999999999</v>
      </c>
      <c r="C42" s="2" t="s">
        <v>86</v>
      </c>
      <c r="D42" s="45" t="str">
        <f>IF($A42=2,IF(ISNUMBER(REGION!BW42/Ukraine!BW42),REGION!BW42/Ukraine!BW42,""),"")</f>
        <v/>
      </c>
      <c r="E42" s="45" t="str">
        <f>IF($A42=2,IF(ISNUMBER(REGION!BX42/Ukraine!BX42),REGION!BX42/Ukraine!BX42,""),"")</f>
        <v/>
      </c>
      <c r="F42" s="45" t="str">
        <f>IF($A42=2,IF(ISNUMBER(REGION!BY42/Ukraine!BY42),REGION!BY42/Ukraine!BY42,""),"")</f>
        <v/>
      </c>
      <c r="G42" s="45" t="str">
        <f>IF($A42=2,IF(ISNUMBER(REGION!BZ42/Ukraine!BZ42),REGION!BZ42/Ukraine!BZ42,""),"")</f>
        <v/>
      </c>
      <c r="H42" s="45" t="str">
        <f>IF($A42=2,IF(ISNUMBER(REGION!CA42/Ukraine!CA42),REGION!CA42/Ukraine!CA42,""),"")</f>
        <v/>
      </c>
      <c r="I42" s="45" t="str">
        <f>IF($A42=2,IF(ISNUMBER(REGION!CB42/Ukraine!CB42),REGION!CB42/Ukraine!CB42,""),"")</f>
        <v/>
      </c>
      <c r="J42" s="46" t="str">
        <f t="shared" si="4"/>
        <v/>
      </c>
      <c r="K42" s="1" t="str">
        <f t="shared" si="5"/>
        <v/>
      </c>
      <c r="M42" s="40" t="str">
        <f>IF($A42=2,REGION!BW42,"")</f>
        <v/>
      </c>
      <c r="N42" s="40" t="str">
        <f>IF($A42=2,REGION!BX42,"")</f>
        <v/>
      </c>
      <c r="O42" s="40" t="str">
        <f>IF($A42=2,REGION!BY42,"")</f>
        <v/>
      </c>
      <c r="P42" s="40" t="str">
        <f>IF($A42=2,REGION!BZ42,"")</f>
        <v/>
      </c>
      <c r="Q42" s="40" t="str">
        <f>IF($A42=2,REGION!CA42,"")</f>
        <v/>
      </c>
      <c r="R42" s="40" t="str">
        <f>IF($A42=2,REGION!CB42,"")</f>
        <v/>
      </c>
      <c r="S42" s="41" t="str">
        <f t="shared" si="6"/>
        <v/>
      </c>
      <c r="T42" s="1" t="str">
        <f t="shared" si="2"/>
        <v/>
      </c>
      <c r="V42" s="1" t="str">
        <f t="shared" si="7"/>
        <v/>
      </c>
      <c r="W42" s="40" t="str">
        <f t="shared" si="3"/>
        <v/>
      </c>
    </row>
    <row r="43" spans="1:23" ht="10.5" x14ac:dyDescent="0.25">
      <c r="A43" s="39">
        <f>'Industry selection'!C43</f>
        <v>2</v>
      </c>
      <c r="B43" s="2">
        <v>10.3</v>
      </c>
      <c r="C43" s="2" t="s">
        <v>88</v>
      </c>
      <c r="D43" s="45">
        <f>IF($A43=2,IF(ISNUMBER(REGION!BW43/Ukraine!BW43),REGION!BW43/Ukraine!BW43,""),"")</f>
        <v>1.3892185351412112</v>
      </c>
      <c r="E43" s="45">
        <f>IF($A43=2,IF(ISNUMBER(REGION!BX43/Ukraine!BX43),REGION!BX43/Ukraine!BX43,""),"")</f>
        <v>1.3061053632974888</v>
      </c>
      <c r="F43" s="45">
        <f>IF($A43=2,IF(ISNUMBER(REGION!BY43/Ukraine!BY43),REGION!BY43/Ukraine!BY43,""),"")</f>
        <v>1.6391281987062514</v>
      </c>
      <c r="G43" s="45">
        <f>IF($A43=2,IF(ISNUMBER(REGION!BZ43/Ukraine!BZ43),REGION!BZ43/Ukraine!BZ43,""),"")</f>
        <v>2.1124481823889014</v>
      </c>
      <c r="H43" s="45">
        <f>IF($A43=2,IF(ISNUMBER(REGION!CA43/Ukraine!CA43),REGION!CA43/Ukraine!CA43,""),"")</f>
        <v>2.3547677515055865</v>
      </c>
      <c r="I43" s="45">
        <f>IF($A43=2,IF(ISNUMBER(REGION!CB43/Ukraine!CB43),REGION!CB43/Ukraine!CB43,""),"")</f>
        <v>2.4089354916115844</v>
      </c>
      <c r="J43" s="46">
        <f t="shared" si="4"/>
        <v>1.8684339204418376</v>
      </c>
      <c r="K43" s="1">
        <f t="shared" si="5"/>
        <v>1</v>
      </c>
      <c r="M43" s="40">
        <f>IF($A43=2,REGION!BW43,"")</f>
        <v>4.1605891776858514E-3</v>
      </c>
      <c r="N43" s="40">
        <f>IF($A43=2,REGION!BX43,"")</f>
        <v>3.902813742860329E-3</v>
      </c>
      <c r="O43" s="40">
        <f>IF($A43=2,REGION!BY43,"")</f>
        <v>5.114048367193761E-3</v>
      </c>
      <c r="P43" s="40">
        <f>IF($A43=2,REGION!BZ43,"")</f>
        <v>5.7603050060780195E-3</v>
      </c>
      <c r="Q43" s="40">
        <f>IF($A43=2,REGION!CA43,"")</f>
        <v>5.8697434864549911E-3</v>
      </c>
      <c r="R43" s="40">
        <f>IF($A43=2,REGION!CB43,"")</f>
        <v>6.0124483084696484E-3</v>
      </c>
      <c r="S43" s="41">
        <f t="shared" si="6"/>
        <v>5.1366580147904333E-3</v>
      </c>
      <c r="T43" s="1">
        <f t="shared" si="2"/>
        <v>1</v>
      </c>
      <c r="V43" s="1">
        <f t="shared" si="7"/>
        <v>2</v>
      </c>
      <c r="W43" s="40">
        <f t="shared" si="3"/>
        <v>5.1366580147904333E-3</v>
      </c>
    </row>
    <row r="44" spans="1:23" ht="10.5" x14ac:dyDescent="0.25">
      <c r="A44" s="39">
        <f>'Industry selection'!C44</f>
        <v>2</v>
      </c>
      <c r="B44" s="2">
        <v>10.4</v>
      </c>
      <c r="C44" s="2" t="s">
        <v>90</v>
      </c>
      <c r="D44" s="45" t="str">
        <f>IF($A44=2,IF(ISNUMBER(REGION!BW44/Ukraine!BW44),REGION!BW44/Ukraine!BW44,""),"")</f>
        <v/>
      </c>
      <c r="E44" s="45" t="str">
        <f>IF($A44=2,IF(ISNUMBER(REGION!BX44/Ukraine!BX44),REGION!BX44/Ukraine!BX44,""),"")</f>
        <v/>
      </c>
      <c r="F44" s="45" t="str">
        <f>IF($A44=2,IF(ISNUMBER(REGION!BY44/Ukraine!BY44),REGION!BY44/Ukraine!BY44,""),"")</f>
        <v/>
      </c>
      <c r="G44" s="45">
        <f>IF($A44=2,IF(ISNUMBER(REGION!BZ44/Ukraine!BZ44),REGION!BZ44/Ukraine!BZ44,""),"")</f>
        <v>0.53089215111738752</v>
      </c>
      <c r="H44" s="45">
        <f>IF($A44=2,IF(ISNUMBER(REGION!CA44/Ukraine!CA44),REGION!CA44/Ukraine!CA44,""),"")</f>
        <v>0.85092940630209868</v>
      </c>
      <c r="I44" s="45">
        <f>IF($A44=2,IF(ISNUMBER(REGION!CB44/Ukraine!CB44),REGION!CB44/Ukraine!CB44,""),"")</f>
        <v>1.0921636434811166</v>
      </c>
      <c r="J44" s="46">
        <f t="shared" si="4"/>
        <v>0.82466173363353423</v>
      </c>
      <c r="K44" s="1">
        <f t="shared" si="5"/>
        <v>0</v>
      </c>
      <c r="M44" s="40" t="str">
        <f>IF($A44=2,REGION!BW44,"")</f>
        <v/>
      </c>
      <c r="N44" s="40" t="str">
        <f>IF($A44=2,REGION!BX44,"")</f>
        <v/>
      </c>
      <c r="O44" s="40" t="str">
        <f>IF($A44=2,REGION!BY44,"")</f>
        <v/>
      </c>
      <c r="P44" s="40">
        <f>IF($A44=2,REGION!BZ44,"")</f>
        <v>2.3206984197148856E-3</v>
      </c>
      <c r="Q44" s="40">
        <f>IF($A44=2,REGION!CA44,"")</f>
        <v>4.1433483433799935E-3</v>
      </c>
      <c r="R44" s="40">
        <f>IF($A44=2,REGION!CB44,"")</f>
        <v>5.2926481588641272E-3</v>
      </c>
      <c r="S44" s="41">
        <f t="shared" si="6"/>
        <v>3.9188983073196694E-3</v>
      </c>
      <c r="T44" s="1">
        <f t="shared" si="2"/>
        <v>1</v>
      </c>
      <c r="V44" s="1">
        <f t="shared" si="7"/>
        <v>1</v>
      </c>
      <c r="W44" s="40" t="str">
        <f t="shared" si="3"/>
        <v/>
      </c>
    </row>
    <row r="45" spans="1:23" ht="10.5" x14ac:dyDescent="0.25">
      <c r="A45" s="39">
        <f>'Industry selection'!C45</f>
        <v>2</v>
      </c>
      <c r="B45" s="2">
        <v>10.5</v>
      </c>
      <c r="C45" s="2" t="s">
        <v>92</v>
      </c>
      <c r="D45" s="45">
        <f>IF($A45=2,IF(ISNUMBER(REGION!BW45/Ukraine!BW45),REGION!BW45/Ukraine!BW45,""),"")</f>
        <v>4.8116420947155882</v>
      </c>
      <c r="E45" s="45">
        <f>IF($A45=2,IF(ISNUMBER(REGION!BX45/Ukraine!BX45),REGION!BX45/Ukraine!BX45,""),"")</f>
        <v>4.563262962098837</v>
      </c>
      <c r="F45" s="45">
        <f>IF($A45=2,IF(ISNUMBER(REGION!BY45/Ukraine!BY45),REGION!BY45/Ukraine!BY45,""),"")</f>
        <v>4.4975101016536625</v>
      </c>
      <c r="G45" s="45">
        <f>IF($A45=2,IF(ISNUMBER(REGION!BZ45/Ukraine!BZ45),REGION!BZ45/Ukraine!BZ45,""),"")</f>
        <v>4.7646542903132643</v>
      </c>
      <c r="H45" s="45">
        <f>IF($A45=2,IF(ISNUMBER(REGION!CA45/Ukraine!CA45),REGION!CA45/Ukraine!CA45,""),"")</f>
        <v>4.7298565437373545</v>
      </c>
      <c r="I45" s="45">
        <f>IF($A45=2,IF(ISNUMBER(REGION!CB45/Ukraine!CB45),REGION!CB45/Ukraine!CB45,""),"")</f>
        <v>4.5161195257864799</v>
      </c>
      <c r="J45" s="46">
        <f t="shared" si="4"/>
        <v>4.6471742530508644</v>
      </c>
      <c r="K45" s="1">
        <f t="shared" si="5"/>
        <v>1</v>
      </c>
      <c r="M45" s="40">
        <f>IF($A45=2,REGION!BW45,"")</f>
        <v>4.232323473852849E-2</v>
      </c>
      <c r="N45" s="40">
        <f>IF($A45=2,REGION!BX45,"")</f>
        <v>3.9907819256359112E-2</v>
      </c>
      <c r="O45" s="40">
        <f>IF($A45=2,REGION!BY45,"")</f>
        <v>4.0110931596422712E-2</v>
      </c>
      <c r="P45" s="40">
        <f>IF($A45=2,REGION!BZ45,"")</f>
        <v>4.1371974803845732E-2</v>
      </c>
      <c r="Q45" s="40">
        <f>IF($A45=2,REGION!CA45,"")</f>
        <v>4.0469579478916398E-2</v>
      </c>
      <c r="R45" s="40">
        <f>IF($A45=2,REGION!CB45,"")</f>
        <v>3.9984192624165527E-2</v>
      </c>
      <c r="S45" s="41">
        <f t="shared" si="6"/>
        <v>4.0694622083039665E-2</v>
      </c>
      <c r="T45" s="1">
        <f t="shared" si="2"/>
        <v>1</v>
      </c>
      <c r="V45" s="1">
        <f t="shared" si="7"/>
        <v>2</v>
      </c>
      <c r="W45" s="40">
        <f t="shared" si="3"/>
        <v>4.0694622083039665E-2</v>
      </c>
    </row>
    <row r="46" spans="1:23" ht="10.5" x14ac:dyDescent="0.25">
      <c r="A46" s="39">
        <f>'Industry selection'!C46</f>
        <v>2</v>
      </c>
      <c r="B46" s="2">
        <v>10.6</v>
      </c>
      <c r="C46" s="2" t="s">
        <v>94</v>
      </c>
      <c r="D46" s="45">
        <f>IF($A46=2,IF(ISNUMBER(REGION!BW46/Ukraine!BW46),REGION!BW46/Ukraine!BW46,""),"")</f>
        <v>2.1111147349065846</v>
      </c>
      <c r="E46" s="45">
        <f>IF($A46=2,IF(ISNUMBER(REGION!BX46/Ukraine!BX46),REGION!BX46/Ukraine!BX46,""),"")</f>
        <v>2.2170328923062974</v>
      </c>
      <c r="F46" s="45">
        <f>IF($A46=2,IF(ISNUMBER(REGION!BY46/Ukraine!BY46),REGION!BY46/Ukraine!BY46,""),"")</f>
        <v>2.8047796884547824</v>
      </c>
      <c r="G46" s="45">
        <f>IF($A46=2,IF(ISNUMBER(REGION!BZ46/Ukraine!BZ46),REGION!BZ46/Ukraine!BZ46,""),"")</f>
        <v>2.3155557366611923</v>
      </c>
      <c r="H46" s="45">
        <f>IF($A46=2,IF(ISNUMBER(REGION!CA46/Ukraine!CA46),REGION!CA46/Ukraine!CA46,""),"")</f>
        <v>1.9303632140439098</v>
      </c>
      <c r="I46" s="45">
        <f>IF($A46=2,IF(ISNUMBER(REGION!CB46/Ukraine!CB46),REGION!CB46/Ukraine!CB46,""),"")</f>
        <v>1.9027243508400657</v>
      </c>
      <c r="J46" s="46">
        <f t="shared" si="4"/>
        <v>2.2135951028688052</v>
      </c>
      <c r="K46" s="1">
        <f t="shared" si="5"/>
        <v>1</v>
      </c>
      <c r="M46" s="40">
        <f>IF($A46=2,REGION!BW46,"")</f>
        <v>5.4637622247196383E-3</v>
      </c>
      <c r="N46" s="40">
        <f>IF($A46=2,REGION!BX46,"")</f>
        <v>5.9099750963313548E-3</v>
      </c>
      <c r="O46" s="40">
        <f>IF($A46=2,REGION!BY46,"")</f>
        <v>6.984110829824316E-3</v>
      </c>
      <c r="P46" s="40">
        <f>IF($A46=2,REGION!BZ46,"")</f>
        <v>6.4371753784948612E-3</v>
      </c>
      <c r="Q46" s="40">
        <f>IF($A46=2,REGION!CA46,"")</f>
        <v>5.7114905983397836E-3</v>
      </c>
      <c r="R46" s="40">
        <f>IF($A46=2,REGION!CB46,"")</f>
        <v>5.5184678136423297E-3</v>
      </c>
      <c r="S46" s="41">
        <f t="shared" si="6"/>
        <v>6.0041636568920476E-3</v>
      </c>
      <c r="T46" s="1">
        <f t="shared" si="2"/>
        <v>1</v>
      </c>
      <c r="V46" s="1">
        <f t="shared" si="7"/>
        <v>2</v>
      </c>
      <c r="W46" s="40">
        <f t="shared" si="3"/>
        <v>6.0041636568920476E-3</v>
      </c>
    </row>
    <row r="47" spans="1:23" ht="10.5" x14ac:dyDescent="0.25">
      <c r="A47" s="39">
        <f>'Industry selection'!C47</f>
        <v>2</v>
      </c>
      <c r="B47" s="2">
        <v>10.7</v>
      </c>
      <c r="C47" s="2" t="s">
        <v>96</v>
      </c>
      <c r="D47" s="45">
        <f>IF($A47=2,IF(ISNUMBER(REGION!BW47/Ukraine!BW47),REGION!BW47/Ukraine!BW47,""),"")</f>
        <v>2.8784388395540272</v>
      </c>
      <c r="E47" s="45">
        <f>IF($A47=2,IF(ISNUMBER(REGION!BX47/Ukraine!BX47),REGION!BX47/Ukraine!BX47,""),"")</f>
        <v>3.1966761281780336</v>
      </c>
      <c r="F47" s="45">
        <f>IF($A47=2,IF(ISNUMBER(REGION!BY47/Ukraine!BY47),REGION!BY47/Ukraine!BY47,""),"")</f>
        <v>3.4638233164444023</v>
      </c>
      <c r="G47" s="45">
        <f>IF($A47=2,IF(ISNUMBER(REGION!BZ47/Ukraine!BZ47),REGION!BZ47/Ukraine!BZ47,""),"")</f>
        <v>3.2437929402936514</v>
      </c>
      <c r="H47" s="45">
        <f>IF($A47=2,IF(ISNUMBER(REGION!CA47/Ukraine!CA47),REGION!CA47/Ukraine!CA47,""),"")</f>
        <v>3.383493106095417</v>
      </c>
      <c r="I47" s="45">
        <f>IF($A47=2,IF(ISNUMBER(REGION!CB47/Ukraine!CB47),REGION!CB47/Ukraine!CB47,""),"")</f>
        <v>3.3488044569170761</v>
      </c>
      <c r="J47" s="46">
        <f t="shared" si="4"/>
        <v>3.2525047979137685</v>
      </c>
      <c r="K47" s="1">
        <f t="shared" si="5"/>
        <v>1</v>
      </c>
      <c r="M47" s="40">
        <f>IF($A47=2,REGION!BW47,"")</f>
        <v>3.3595562038210465E-2</v>
      </c>
      <c r="N47" s="40">
        <f>IF($A47=2,REGION!BX47,"")</f>
        <v>3.6822737916764756E-2</v>
      </c>
      <c r="O47" s="40">
        <f>IF($A47=2,REGION!BY47,"")</f>
        <v>4.1433968984950449E-2</v>
      </c>
      <c r="P47" s="40">
        <f>IF($A47=2,REGION!BZ47,"")</f>
        <v>3.847110177920212E-2</v>
      </c>
      <c r="Q47" s="40">
        <f>IF($A47=2,REGION!CA47,"")</f>
        <v>3.7549094361881197E-2</v>
      </c>
      <c r="R47" s="40">
        <f>IF($A47=2,REGION!CB47,"")</f>
        <v>3.5933552566581511E-2</v>
      </c>
      <c r="S47" s="41">
        <f t="shared" si="6"/>
        <v>3.7301002941265086E-2</v>
      </c>
      <c r="T47" s="1">
        <f t="shared" si="2"/>
        <v>1</v>
      </c>
      <c r="V47" s="1">
        <f t="shared" si="7"/>
        <v>2</v>
      </c>
      <c r="W47" s="40">
        <f t="shared" si="3"/>
        <v>3.7301002941265086E-2</v>
      </c>
    </row>
    <row r="48" spans="1:23" ht="10.5" x14ac:dyDescent="0.25">
      <c r="A48" s="39">
        <f>'Industry selection'!C48</f>
        <v>2</v>
      </c>
      <c r="B48" s="2">
        <v>10.8</v>
      </c>
      <c r="C48" s="2" t="s">
        <v>98</v>
      </c>
      <c r="D48" s="45">
        <f>IF($A48=2,IF(ISNUMBER(REGION!BW48/Ukraine!BW48),REGION!BW48/Ukraine!BW48,""),"")</f>
        <v>2.9800948883378866</v>
      </c>
      <c r="E48" s="45">
        <f>IF($A48=2,IF(ISNUMBER(REGION!BX48/Ukraine!BX48),REGION!BX48/Ukraine!BX48,""),"")</f>
        <v>2.0687253199850089</v>
      </c>
      <c r="F48" s="45">
        <f>IF($A48=2,IF(ISNUMBER(REGION!BY48/Ukraine!BY48),REGION!BY48/Ukraine!BY48,""),"")</f>
        <v>1.3760690715832571</v>
      </c>
      <c r="G48" s="45">
        <f>IF($A48=2,IF(ISNUMBER(REGION!BZ48/Ukraine!BZ48),REGION!BZ48/Ukraine!BZ48,""),"")</f>
        <v>1.60823821603075</v>
      </c>
      <c r="H48" s="45">
        <f>IF($A48=2,IF(ISNUMBER(REGION!CA48/Ukraine!CA48),REGION!CA48/Ukraine!CA48,""),"")</f>
        <v>7.6271484801799364E-2</v>
      </c>
      <c r="I48" s="45">
        <f>IF($A48=2,IF(ISNUMBER(REGION!CB48/Ukraine!CB48),REGION!CB48/Ukraine!CB48,""),"")</f>
        <v>5.7520855938397022E-2</v>
      </c>
      <c r="J48" s="46">
        <f t="shared" si="4"/>
        <v>1.3611533061128498</v>
      </c>
      <c r="K48" s="1">
        <f t="shared" si="5"/>
        <v>1</v>
      </c>
      <c r="M48" s="40">
        <f>IF($A48=2,REGION!BW48,"")</f>
        <v>2.715143109920853E-2</v>
      </c>
      <c r="N48" s="40">
        <f>IF($A48=2,REGION!BX48,"")</f>
        <v>1.7556466900422497E-2</v>
      </c>
      <c r="O48" s="40">
        <f>IF($A48=2,REGION!BY48,"")</f>
        <v>1.2467083084203696E-2</v>
      </c>
      <c r="P48" s="40">
        <f>IF($A48=2,REGION!BZ48,"")</f>
        <v>1.2736213946292409E-2</v>
      </c>
      <c r="Q48" s="40">
        <f>IF($A48=2,REGION!CA48,"")</f>
        <v>6.3301155246083245E-4</v>
      </c>
      <c r="R48" s="40">
        <f>IF($A48=2,REGION!CB48,"")</f>
        <v>4.9398049482731853E-4</v>
      </c>
      <c r="S48" s="41">
        <f t="shared" si="6"/>
        <v>1.1839697846235881E-2</v>
      </c>
      <c r="T48" s="1">
        <f t="shared" si="2"/>
        <v>1</v>
      </c>
      <c r="V48" s="1">
        <f t="shared" si="7"/>
        <v>2</v>
      </c>
      <c r="W48" s="40">
        <f t="shared" si="3"/>
        <v>1.1839697846235881E-2</v>
      </c>
    </row>
    <row r="49" spans="1:23" ht="10.5" x14ac:dyDescent="0.25">
      <c r="A49" s="39">
        <f>'Industry selection'!C49</f>
        <v>2</v>
      </c>
      <c r="B49" s="2">
        <v>10.9</v>
      </c>
      <c r="C49" s="2" t="s">
        <v>100</v>
      </c>
      <c r="D49" s="45">
        <f>IF($A49=2,IF(ISNUMBER(REGION!BW49/Ukraine!BW49),REGION!BW49/Ukraine!BW49,""),"")</f>
        <v>1.1578371905949085</v>
      </c>
      <c r="E49" s="45">
        <f>IF($A49=2,IF(ISNUMBER(REGION!BX49/Ukraine!BX49),REGION!BX49/Ukraine!BX49,""),"")</f>
        <v>0.73919980660072582</v>
      </c>
      <c r="F49" s="45">
        <f>IF($A49=2,IF(ISNUMBER(REGION!BY49/Ukraine!BY49),REGION!BY49/Ukraine!BY49,""),"")</f>
        <v>0.72050240482467798</v>
      </c>
      <c r="G49" s="45">
        <f>IF($A49=2,IF(ISNUMBER(REGION!BZ49/Ukraine!BZ49),REGION!BZ49/Ukraine!BZ49,""),"")</f>
        <v>0.53724226739422021</v>
      </c>
      <c r="H49" s="45" t="str">
        <f>IF($A49=2,IF(ISNUMBER(REGION!CA49/Ukraine!CA49),REGION!CA49/Ukraine!CA49,""),"")</f>
        <v/>
      </c>
      <c r="I49" s="45" t="str">
        <f>IF($A49=2,IF(ISNUMBER(REGION!CB49/Ukraine!CB49),REGION!CB49/Ukraine!CB49,""),"")</f>
        <v/>
      </c>
      <c r="J49" s="46">
        <f t="shared" si="4"/>
        <v>0.78869541735363313</v>
      </c>
      <c r="K49" s="1">
        <f t="shared" si="5"/>
        <v>0</v>
      </c>
      <c r="M49" s="40">
        <f>IF($A49=2,REGION!BW49,"")</f>
        <v>1.2673058989502882E-3</v>
      </c>
      <c r="N49" s="40">
        <f>IF($A49=2,REGION!BX49,"")</f>
        <v>6.6905378449034212E-4</v>
      </c>
      <c r="O49" s="40">
        <f>IF($A49=2,REGION!BY49,"")</f>
        <v>6.6151869426386964E-4</v>
      </c>
      <c r="P49" s="40">
        <f>IF($A49=2,REGION!BZ49,"")</f>
        <v>6.0780196706818437E-4</v>
      </c>
      <c r="Q49" s="40" t="str">
        <f>IF($A49=2,REGION!CA49,"")</f>
        <v/>
      </c>
      <c r="R49" s="40" t="str">
        <f>IF($A49=2,REGION!CB49,"")</f>
        <v/>
      </c>
      <c r="S49" s="41">
        <f t="shared" si="6"/>
        <v>8.0142008619317115E-4</v>
      </c>
      <c r="T49" s="1">
        <f t="shared" si="2"/>
        <v>0</v>
      </c>
      <c r="V49" s="1">
        <f t="shared" si="7"/>
        <v>0</v>
      </c>
      <c r="W49" s="40" t="str">
        <f t="shared" si="3"/>
        <v/>
      </c>
    </row>
    <row r="50" spans="1:23" ht="10.5" x14ac:dyDescent="0.25">
      <c r="A50" s="39">
        <f>'Industry selection'!C50</f>
        <v>2</v>
      </c>
      <c r="B50" s="2">
        <v>11</v>
      </c>
      <c r="C50" s="2" t="s">
        <v>102</v>
      </c>
      <c r="D50" s="45" t="str">
        <f>IF($A50=2,IF(ISNUMBER(REGION!BW50/Ukraine!BW50),REGION!BW50/Ukraine!BW50,""),"")</f>
        <v/>
      </c>
      <c r="E50" s="45">
        <f>IF($A50=2,IF(ISNUMBER(REGION!BX50/Ukraine!BX50),REGION!BX50/Ukraine!BX50,""),"")</f>
        <v>1.9972168263894747</v>
      </c>
      <c r="F50" s="45">
        <f>IF($A50=2,IF(ISNUMBER(REGION!BY50/Ukraine!BY50),REGION!BY50/Ukraine!BY50,""),"")</f>
        <v>1.741250898530774</v>
      </c>
      <c r="G50" s="45">
        <f>IF($A50=2,IF(ISNUMBER(REGION!BZ50/Ukraine!BZ50),REGION!BZ50/Ukraine!BZ50,""),"")</f>
        <v>1.6822663953494805</v>
      </c>
      <c r="H50" s="45">
        <f>IF($A50=2,IF(ISNUMBER(REGION!CA50/Ukraine!CA50),REGION!CA50/Ukraine!CA50,""),"")</f>
        <v>1.8681414085562926</v>
      </c>
      <c r="I50" s="45">
        <f>IF($A50=2,IF(ISNUMBER(REGION!CB50/Ukraine!CB50),REGION!CB50/Ukraine!CB50,""),"")</f>
        <v>2.0433813727314969</v>
      </c>
      <c r="J50" s="46">
        <f t="shared" si="4"/>
        <v>1.8664513803115039</v>
      </c>
      <c r="K50" s="1">
        <f t="shared" si="5"/>
        <v>1</v>
      </c>
      <c r="M50" s="40" t="str">
        <f>IF($A50=2,REGION!BW50,"")</f>
        <v/>
      </c>
      <c r="N50" s="40">
        <f>IF($A50=2,REGION!BX50,"")</f>
        <v>1.1423473875927693E-2</v>
      </c>
      <c r="O50" s="40">
        <f>IF($A50=2,REGION!BY50,"")</f>
        <v>9.6810716602847083E-3</v>
      </c>
      <c r="P50" s="40">
        <f>IF($A50=2,REGION!BZ50,"")</f>
        <v>9.7524588352304129E-3</v>
      </c>
      <c r="Q50" s="40">
        <f>IF($A50=2,REGION!CA50,"")</f>
        <v>1.0531010372757485E-2</v>
      </c>
      <c r="R50" s="40">
        <f>IF($A50=2,REGION!CB50,"")</f>
        <v>1.066997868827008E-2</v>
      </c>
      <c r="S50" s="41">
        <f t="shared" si="6"/>
        <v>1.0411598686494074E-2</v>
      </c>
      <c r="T50" s="1">
        <f t="shared" si="2"/>
        <v>1</v>
      </c>
      <c r="V50" s="1">
        <f t="shared" si="7"/>
        <v>2</v>
      </c>
      <c r="W50" s="40">
        <f t="shared" si="3"/>
        <v>1.0411598686494074E-2</v>
      </c>
    </row>
    <row r="51" spans="1:23" ht="10.5" x14ac:dyDescent="0.25">
      <c r="A51" s="39">
        <f>'Industry selection'!C51</f>
        <v>1</v>
      </c>
      <c r="B51" s="2">
        <v>12</v>
      </c>
      <c r="C51" s="2" t="s">
        <v>104</v>
      </c>
      <c r="D51" s="45" t="str">
        <f>IF($A51=2,IF(ISNUMBER(REGION!BW51/Ukraine!BW51),REGION!BW51/Ukraine!BW51,""),"")</f>
        <v/>
      </c>
      <c r="E51" s="45" t="str">
        <f>IF($A51=2,IF(ISNUMBER(REGION!BX51/Ukraine!BX51),REGION!BX51/Ukraine!BX51,""),"")</f>
        <v/>
      </c>
      <c r="F51" s="45" t="str">
        <f>IF($A51=2,IF(ISNUMBER(REGION!BY51/Ukraine!BY51),REGION!BY51/Ukraine!BY51,""),"")</f>
        <v/>
      </c>
      <c r="G51" s="45" t="str">
        <f>IF($A51=2,IF(ISNUMBER(REGION!BZ51/Ukraine!BZ51),REGION!BZ51/Ukraine!BZ51,""),"")</f>
        <v/>
      </c>
      <c r="H51" s="45" t="str">
        <f>IF($A51=2,IF(ISNUMBER(REGION!CA51/Ukraine!CA51),REGION!CA51/Ukraine!CA51,""),"")</f>
        <v/>
      </c>
      <c r="I51" s="45" t="str">
        <f>IF($A51=2,IF(ISNUMBER(REGION!CB51/Ukraine!CB51),REGION!CB51/Ukraine!CB51,""),"")</f>
        <v/>
      </c>
      <c r="J51" s="46" t="str">
        <f t="shared" si="4"/>
        <v/>
      </c>
      <c r="K51" s="1" t="str">
        <f t="shared" si="5"/>
        <v/>
      </c>
      <c r="M51" s="40" t="str">
        <f>IF($A51=2,REGION!BW51,"")</f>
        <v/>
      </c>
      <c r="N51" s="40" t="str">
        <f>IF($A51=2,REGION!BX51,"")</f>
        <v/>
      </c>
      <c r="O51" s="40" t="str">
        <f>IF($A51=2,REGION!BY51,"")</f>
        <v/>
      </c>
      <c r="P51" s="40" t="str">
        <f>IF($A51=2,REGION!BZ51,"")</f>
        <v/>
      </c>
      <c r="Q51" s="40" t="str">
        <f>IF($A51=2,REGION!CA51,"")</f>
        <v/>
      </c>
      <c r="R51" s="40" t="str">
        <f>IF($A51=2,REGION!CB51,"")</f>
        <v/>
      </c>
      <c r="S51" s="41" t="str">
        <f t="shared" si="6"/>
        <v/>
      </c>
      <c r="T51" s="1" t="str">
        <f t="shared" si="2"/>
        <v/>
      </c>
      <c r="V51" s="1" t="str">
        <f t="shared" si="7"/>
        <v/>
      </c>
      <c r="W51" s="40" t="str">
        <f t="shared" si="3"/>
        <v/>
      </c>
    </row>
    <row r="52" spans="1:23" ht="10.5" x14ac:dyDescent="0.25">
      <c r="A52" s="39" t="str">
        <f>'Industry selection'!C52</f>
        <v/>
      </c>
      <c r="B52" s="2">
        <v>13</v>
      </c>
      <c r="C52" s="2" t="s">
        <v>106</v>
      </c>
      <c r="D52" s="45" t="str">
        <f>IF($A52=2,IF(ISNUMBER(REGION!BW52/Ukraine!BW52),REGION!BW52/Ukraine!BW52,""),"")</f>
        <v/>
      </c>
      <c r="E52" s="45" t="str">
        <f>IF($A52=2,IF(ISNUMBER(REGION!BX52/Ukraine!BX52),REGION!BX52/Ukraine!BX52,""),"")</f>
        <v/>
      </c>
      <c r="F52" s="45" t="str">
        <f>IF($A52=2,IF(ISNUMBER(REGION!BY52/Ukraine!BY52),REGION!BY52/Ukraine!BY52,""),"")</f>
        <v/>
      </c>
      <c r="G52" s="45" t="str">
        <f>IF($A52=2,IF(ISNUMBER(REGION!BZ52/Ukraine!BZ52),REGION!BZ52/Ukraine!BZ52,""),"")</f>
        <v/>
      </c>
      <c r="H52" s="45" t="str">
        <f>IF($A52=2,IF(ISNUMBER(REGION!CA52/Ukraine!CA52),REGION!CA52/Ukraine!CA52,""),"")</f>
        <v/>
      </c>
      <c r="I52" s="45" t="str">
        <f>IF($A52=2,IF(ISNUMBER(REGION!CB52/Ukraine!CB52),REGION!CB52/Ukraine!CB52,""),"")</f>
        <v/>
      </c>
      <c r="J52" s="46" t="str">
        <f t="shared" si="4"/>
        <v/>
      </c>
      <c r="K52" s="1" t="str">
        <f t="shared" si="5"/>
        <v/>
      </c>
      <c r="M52" s="40" t="str">
        <f>IF($A52=2,REGION!BW52,"")</f>
        <v/>
      </c>
      <c r="N52" s="40" t="str">
        <f>IF($A52=2,REGION!BX52,"")</f>
        <v/>
      </c>
      <c r="O52" s="40" t="str">
        <f>IF($A52=2,REGION!BY52,"")</f>
        <v/>
      </c>
      <c r="P52" s="40" t="str">
        <f>IF($A52=2,REGION!BZ52,"")</f>
        <v/>
      </c>
      <c r="Q52" s="40" t="str">
        <f>IF($A52=2,REGION!CA52,"")</f>
        <v/>
      </c>
      <c r="R52" s="40" t="str">
        <f>IF($A52=2,REGION!CB52,"")</f>
        <v/>
      </c>
      <c r="S52" s="41" t="str">
        <f t="shared" si="6"/>
        <v/>
      </c>
      <c r="T52" s="1" t="str">
        <f t="shared" si="2"/>
        <v/>
      </c>
      <c r="V52" s="1" t="str">
        <f t="shared" si="7"/>
        <v/>
      </c>
      <c r="W52" s="40" t="str">
        <f t="shared" si="3"/>
        <v/>
      </c>
    </row>
    <row r="53" spans="1:23" ht="10.5" x14ac:dyDescent="0.25">
      <c r="A53" s="39">
        <f>'Industry selection'!C53</f>
        <v>1</v>
      </c>
      <c r="B53" s="2">
        <v>13.1</v>
      </c>
      <c r="C53" s="2" t="s">
        <v>108</v>
      </c>
      <c r="D53" s="45" t="str">
        <f>IF($A53=2,IF(ISNUMBER(REGION!BW53/Ukraine!BW53),REGION!BW53/Ukraine!BW53,""),"")</f>
        <v/>
      </c>
      <c r="E53" s="45" t="str">
        <f>IF($A53=2,IF(ISNUMBER(REGION!BX53/Ukraine!BX53),REGION!BX53/Ukraine!BX53,""),"")</f>
        <v/>
      </c>
      <c r="F53" s="45" t="str">
        <f>IF($A53=2,IF(ISNUMBER(REGION!BY53/Ukraine!BY53),REGION!BY53/Ukraine!BY53,""),"")</f>
        <v/>
      </c>
      <c r="G53" s="45" t="str">
        <f>IF($A53=2,IF(ISNUMBER(REGION!BZ53/Ukraine!BZ53),REGION!BZ53/Ukraine!BZ53,""),"")</f>
        <v/>
      </c>
      <c r="H53" s="45" t="str">
        <f>IF($A53=2,IF(ISNUMBER(REGION!CA53/Ukraine!CA53),REGION!CA53/Ukraine!CA53,""),"")</f>
        <v/>
      </c>
      <c r="I53" s="45" t="str">
        <f>IF($A53=2,IF(ISNUMBER(REGION!CB53/Ukraine!CB53),REGION!CB53/Ukraine!CB53,""),"")</f>
        <v/>
      </c>
      <c r="J53" s="46" t="str">
        <f t="shared" si="4"/>
        <v/>
      </c>
      <c r="K53" s="1" t="str">
        <f t="shared" si="5"/>
        <v/>
      </c>
      <c r="M53" s="40" t="str">
        <f>IF($A53=2,REGION!BW53,"")</f>
        <v/>
      </c>
      <c r="N53" s="40" t="str">
        <f>IF($A53=2,REGION!BX53,"")</f>
        <v/>
      </c>
      <c r="O53" s="40" t="str">
        <f>IF($A53=2,REGION!BY53,"")</f>
        <v/>
      </c>
      <c r="P53" s="40" t="str">
        <f>IF($A53=2,REGION!BZ53,"")</f>
        <v/>
      </c>
      <c r="Q53" s="40" t="str">
        <f>IF($A53=2,REGION!CA53,"")</f>
        <v/>
      </c>
      <c r="R53" s="40" t="str">
        <f>IF($A53=2,REGION!CB53,"")</f>
        <v/>
      </c>
      <c r="S53" s="41" t="str">
        <f t="shared" si="6"/>
        <v/>
      </c>
      <c r="T53" s="1" t="str">
        <f t="shared" si="2"/>
        <v/>
      </c>
      <c r="V53" s="1" t="str">
        <f t="shared" si="7"/>
        <v/>
      </c>
      <c r="W53" s="40" t="str">
        <f t="shared" si="3"/>
        <v/>
      </c>
    </row>
    <row r="54" spans="1:23" ht="10.5" x14ac:dyDescent="0.25">
      <c r="A54" s="39">
        <f>'Industry selection'!C54</f>
        <v>1</v>
      </c>
      <c r="B54" s="2">
        <v>13.2</v>
      </c>
      <c r="C54" s="2" t="s">
        <v>110</v>
      </c>
      <c r="D54" s="45" t="str">
        <f>IF($A54=2,IF(ISNUMBER(REGION!BW54/Ukraine!BW54),REGION!BW54/Ukraine!BW54,""),"")</f>
        <v/>
      </c>
      <c r="E54" s="45" t="str">
        <f>IF($A54=2,IF(ISNUMBER(REGION!BX54/Ukraine!BX54),REGION!BX54/Ukraine!BX54,""),"")</f>
        <v/>
      </c>
      <c r="F54" s="45" t="str">
        <f>IF($A54=2,IF(ISNUMBER(REGION!BY54/Ukraine!BY54),REGION!BY54/Ukraine!BY54,""),"")</f>
        <v/>
      </c>
      <c r="G54" s="45" t="str">
        <f>IF($A54=2,IF(ISNUMBER(REGION!BZ54/Ukraine!BZ54),REGION!BZ54/Ukraine!BZ54,""),"")</f>
        <v/>
      </c>
      <c r="H54" s="45" t="str">
        <f>IF($A54=2,IF(ISNUMBER(REGION!CA54/Ukraine!CA54),REGION!CA54/Ukraine!CA54,""),"")</f>
        <v/>
      </c>
      <c r="I54" s="45" t="str">
        <f>IF($A54=2,IF(ISNUMBER(REGION!CB54/Ukraine!CB54),REGION!CB54/Ukraine!CB54,""),"")</f>
        <v/>
      </c>
      <c r="J54" s="46" t="str">
        <f t="shared" si="4"/>
        <v/>
      </c>
      <c r="K54" s="1" t="str">
        <f t="shared" si="5"/>
        <v/>
      </c>
      <c r="M54" s="40" t="str">
        <f>IF($A54=2,REGION!BW54,"")</f>
        <v/>
      </c>
      <c r="N54" s="40" t="str">
        <f>IF($A54=2,REGION!BX54,"")</f>
        <v/>
      </c>
      <c r="O54" s="40" t="str">
        <f>IF($A54=2,REGION!BY54,"")</f>
        <v/>
      </c>
      <c r="P54" s="40" t="str">
        <f>IF($A54=2,REGION!BZ54,"")</f>
        <v/>
      </c>
      <c r="Q54" s="40" t="str">
        <f>IF($A54=2,REGION!CA54,"")</f>
        <v/>
      </c>
      <c r="R54" s="40" t="str">
        <f>IF($A54=2,REGION!CB54,"")</f>
        <v/>
      </c>
      <c r="S54" s="41" t="str">
        <f t="shared" si="6"/>
        <v/>
      </c>
      <c r="T54" s="1" t="str">
        <f t="shared" si="2"/>
        <v/>
      </c>
      <c r="V54" s="1" t="str">
        <f t="shared" si="7"/>
        <v/>
      </c>
      <c r="W54" s="40" t="str">
        <f t="shared" si="3"/>
        <v/>
      </c>
    </row>
    <row r="55" spans="1:23" ht="10.5" x14ac:dyDescent="0.25">
      <c r="A55" s="39">
        <f>'Industry selection'!C55</f>
        <v>2</v>
      </c>
      <c r="B55" s="2">
        <v>13.3</v>
      </c>
      <c r="C55" s="2" t="s">
        <v>112</v>
      </c>
      <c r="D55" s="45">
        <f>IF($A55=2,IF(ISNUMBER(REGION!BW55/Ukraine!BW55),REGION!BW55/Ukraine!BW55,""),"")</f>
        <v>66.667971879035051</v>
      </c>
      <c r="E55" s="45" t="str">
        <f>IF($A55=2,IF(ISNUMBER(REGION!BX55/Ukraine!BX55),REGION!BX55/Ukraine!BX55,""),"")</f>
        <v/>
      </c>
      <c r="F55" s="45" t="str">
        <f>IF($A55=2,IF(ISNUMBER(REGION!BY55/Ukraine!BY55),REGION!BY55/Ukraine!BY55,""),"")</f>
        <v/>
      </c>
      <c r="G55" s="45">
        <f>IF($A55=2,IF(ISNUMBER(REGION!BZ55/Ukraine!BZ55),REGION!BZ55/Ukraine!BZ55,""),"")</f>
        <v>52.45749527809491</v>
      </c>
      <c r="H55" s="45">
        <f>IF($A55=2,IF(ISNUMBER(REGION!CA55/Ukraine!CA55),REGION!CA55/Ukraine!CA55,""),"")</f>
        <v>55.84419178854256</v>
      </c>
      <c r="I55" s="45" t="str">
        <f>IF($A55=2,IF(ISNUMBER(REGION!CB55/Ukraine!CB55),REGION!CB55/Ukraine!CB55,""),"")</f>
        <v/>
      </c>
      <c r="J55" s="46">
        <f t="shared" si="4"/>
        <v>58.323219648557505</v>
      </c>
      <c r="K55" s="1">
        <f t="shared" si="5"/>
        <v>1</v>
      </c>
      <c r="M55" s="40">
        <f>IF($A55=2,REGION!BW55,"")</f>
        <v>1.1704645991248416E-2</v>
      </c>
      <c r="N55" s="40" t="str">
        <f>IF($A55=2,REGION!BX55,"")</f>
        <v/>
      </c>
      <c r="O55" s="40" t="str">
        <f>IF($A55=2,REGION!BY55,"")</f>
        <v/>
      </c>
      <c r="P55" s="40">
        <f>IF($A55=2,REGION!BZ55,"")</f>
        <v>9.9320366891369211E-3</v>
      </c>
      <c r="Q55" s="40">
        <f>IF($A55=2,REGION!CA55,"")</f>
        <v>9.5095599131047783E-3</v>
      </c>
      <c r="R55" s="40" t="str">
        <f>IF($A55=2,REGION!CB55,"")</f>
        <v/>
      </c>
      <c r="S55" s="41">
        <f t="shared" si="6"/>
        <v>1.0382080864496705E-2</v>
      </c>
      <c r="T55" s="1">
        <f t="shared" si="2"/>
        <v>1</v>
      </c>
      <c r="V55" s="1">
        <f t="shared" si="7"/>
        <v>2</v>
      </c>
      <c r="W55" s="40">
        <f t="shared" si="3"/>
        <v>1.0382080864496705E-2</v>
      </c>
    </row>
    <row r="56" spans="1:23" ht="10.5" x14ac:dyDescent="0.25">
      <c r="A56" s="39">
        <f>'Industry selection'!C56</f>
        <v>2</v>
      </c>
      <c r="B56" s="2">
        <v>13.9</v>
      </c>
      <c r="C56" s="2" t="s">
        <v>114</v>
      </c>
      <c r="D56" s="45" t="str">
        <f>IF($A56=2,IF(ISNUMBER(REGION!BW56/Ukraine!BW56),REGION!BW56/Ukraine!BW56,""),"")</f>
        <v/>
      </c>
      <c r="E56" s="45">
        <f>IF($A56=2,IF(ISNUMBER(REGION!BX56/Ukraine!BX56),REGION!BX56/Ukraine!BX56,""),"")</f>
        <v>1.6197502879349577</v>
      </c>
      <c r="F56" s="45">
        <f>IF($A56=2,IF(ISNUMBER(REGION!BY56/Ukraine!BY56),REGION!BY56/Ukraine!BY56,""),"")</f>
        <v>1.1840948100263888</v>
      </c>
      <c r="G56" s="45" t="str">
        <f>IF($A56=2,IF(ISNUMBER(REGION!BZ56/Ukraine!BZ56),REGION!BZ56/Ukraine!BZ56,""),"")</f>
        <v/>
      </c>
      <c r="H56" s="45">
        <f>IF($A56=2,IF(ISNUMBER(REGION!CA56/Ukraine!CA56),REGION!CA56/Ukraine!CA56,""),"")</f>
        <v>1.3306967987565599</v>
      </c>
      <c r="I56" s="45" t="str">
        <f>IF($A56=2,IF(ISNUMBER(REGION!CB56/Ukraine!CB56),REGION!CB56/Ukraine!CB56,""),"")</f>
        <v/>
      </c>
      <c r="J56" s="46">
        <f t="shared" si="4"/>
        <v>1.3781806322393022</v>
      </c>
      <c r="K56" s="1">
        <f t="shared" si="5"/>
        <v>1</v>
      </c>
      <c r="M56" s="40" t="str">
        <f>IF($A56=2,REGION!BW56,"")</f>
        <v/>
      </c>
      <c r="N56" s="40">
        <f>IF($A56=2,REGION!BX56,"")</f>
        <v>3.0726914546963858E-3</v>
      </c>
      <c r="O56" s="40">
        <f>IF($A56=2,REGION!BY56,"")</f>
        <v>2.5188596435431958E-3</v>
      </c>
      <c r="P56" s="40" t="str">
        <f>IF($A56=2,REGION!BZ56,"")</f>
        <v/>
      </c>
      <c r="Q56" s="40">
        <f>IF($A56=2,REGION!CA56,"")</f>
        <v>3.0643513789581204E-3</v>
      </c>
      <c r="R56" s="40" t="str">
        <f>IF($A56=2,REGION!CB56,"")</f>
        <v/>
      </c>
      <c r="S56" s="41">
        <f t="shared" si="6"/>
        <v>2.8853008257325673E-3</v>
      </c>
      <c r="T56" s="1">
        <f t="shared" si="2"/>
        <v>1</v>
      </c>
      <c r="V56" s="1">
        <f t="shared" si="7"/>
        <v>2</v>
      </c>
      <c r="W56" s="40">
        <f t="shared" si="3"/>
        <v>2.8853008257325673E-3</v>
      </c>
    </row>
    <row r="57" spans="1:23" ht="10.5" x14ac:dyDescent="0.25">
      <c r="A57" s="39" t="str">
        <f>'Industry selection'!C57</f>
        <v/>
      </c>
      <c r="B57" s="2">
        <v>14</v>
      </c>
      <c r="C57" s="2" t="s">
        <v>116</v>
      </c>
      <c r="D57" s="45" t="str">
        <f>IF($A57=2,IF(ISNUMBER(REGION!BW57/Ukraine!BW57),REGION!BW57/Ukraine!BW57,""),"")</f>
        <v/>
      </c>
      <c r="E57" s="45" t="str">
        <f>IF($A57=2,IF(ISNUMBER(REGION!BX57/Ukraine!BX57),REGION!BX57/Ukraine!BX57,""),"")</f>
        <v/>
      </c>
      <c r="F57" s="45" t="str">
        <f>IF($A57=2,IF(ISNUMBER(REGION!BY57/Ukraine!BY57),REGION!BY57/Ukraine!BY57,""),"")</f>
        <v/>
      </c>
      <c r="G57" s="45" t="str">
        <f>IF($A57=2,IF(ISNUMBER(REGION!BZ57/Ukraine!BZ57),REGION!BZ57/Ukraine!BZ57,""),"")</f>
        <v/>
      </c>
      <c r="H57" s="45" t="str">
        <f>IF($A57=2,IF(ISNUMBER(REGION!CA57/Ukraine!CA57),REGION!CA57/Ukraine!CA57,""),"")</f>
        <v/>
      </c>
      <c r="I57" s="45" t="str">
        <f>IF($A57=2,IF(ISNUMBER(REGION!CB57/Ukraine!CB57),REGION!CB57/Ukraine!CB57,""),"")</f>
        <v/>
      </c>
      <c r="J57" s="46" t="str">
        <f t="shared" si="4"/>
        <v/>
      </c>
      <c r="K57" s="1" t="str">
        <f t="shared" si="5"/>
        <v/>
      </c>
      <c r="M57" s="40" t="str">
        <f>IF($A57=2,REGION!BW57,"")</f>
        <v/>
      </c>
      <c r="N57" s="40" t="str">
        <f>IF($A57=2,REGION!BX57,"")</f>
        <v/>
      </c>
      <c r="O57" s="40" t="str">
        <f>IF($A57=2,REGION!BY57,"")</f>
        <v/>
      </c>
      <c r="P57" s="40" t="str">
        <f>IF($A57=2,REGION!BZ57,"")</f>
        <v/>
      </c>
      <c r="Q57" s="40" t="str">
        <f>IF($A57=2,REGION!CA57,"")</f>
        <v/>
      </c>
      <c r="R57" s="40" t="str">
        <f>IF($A57=2,REGION!CB57,"")</f>
        <v/>
      </c>
      <c r="S57" s="41" t="str">
        <f t="shared" si="6"/>
        <v/>
      </c>
      <c r="T57" s="1" t="str">
        <f t="shared" si="2"/>
        <v/>
      </c>
      <c r="V57" s="1" t="str">
        <f t="shared" si="7"/>
        <v/>
      </c>
      <c r="W57" s="40" t="str">
        <f t="shared" si="3"/>
        <v/>
      </c>
    </row>
    <row r="58" spans="1:23" ht="10.5" x14ac:dyDescent="0.25">
      <c r="A58" s="39">
        <f>'Industry selection'!C58</f>
        <v>2</v>
      </c>
      <c r="B58" s="2">
        <v>14.1</v>
      </c>
      <c r="C58" s="2" t="s">
        <v>118</v>
      </c>
      <c r="D58" s="45">
        <f>IF($A58=2,IF(ISNUMBER(REGION!BW58/Ukraine!BW58),REGION!BW58/Ukraine!BW58,""),"")</f>
        <v>0.75137388219647994</v>
      </c>
      <c r="E58" s="45">
        <f>IF($A58=2,IF(ISNUMBER(REGION!BX58/Ukraine!BX58),REGION!BX58/Ukraine!BX58,""),"")</f>
        <v>0.78272487561555404</v>
      </c>
      <c r="F58" s="45">
        <f>IF($A58=2,IF(ISNUMBER(REGION!BY58/Ukraine!BY58),REGION!BY58/Ukraine!BY58,""),"")</f>
        <v>0.7645210266561816</v>
      </c>
      <c r="G58" s="45">
        <f>IF($A58=2,IF(ISNUMBER(REGION!BZ58/Ukraine!BZ58),REGION!BZ58/Ukraine!BZ58,""),"")</f>
        <v>0.84850687128402957</v>
      </c>
      <c r="H58" s="45" t="str">
        <f>IF($A58=2,IF(ISNUMBER(REGION!CA58/Ukraine!CA58),REGION!CA58/Ukraine!CA58,""),"")</f>
        <v/>
      </c>
      <c r="I58" s="45" t="str">
        <f>IF($A58=2,IF(ISNUMBER(REGION!CB58/Ukraine!CB58),REGION!CB58/Ukraine!CB58,""),"")</f>
        <v/>
      </c>
      <c r="J58" s="46">
        <f t="shared" si="4"/>
        <v>0.78678166393806137</v>
      </c>
      <c r="K58" s="1">
        <f t="shared" si="5"/>
        <v>0</v>
      </c>
      <c r="M58" s="40">
        <f>IF($A58=2,REGION!BW58,"")</f>
        <v>5.8822122856937902E-3</v>
      </c>
      <c r="N58" s="40">
        <f>IF($A58=2,REGION!BX58,"")</f>
        <v>6.0090941755151098E-3</v>
      </c>
      <c r="O58" s="40">
        <f>IF($A58=2,REGION!BY58,"")</f>
        <v>5.3048710674621852E-3</v>
      </c>
      <c r="P58" s="40">
        <f>IF($A58=2,REGION!BZ58,"")</f>
        <v>6.1194607138910376E-3</v>
      </c>
      <c r="Q58" s="40" t="str">
        <f>IF($A58=2,REGION!CA58,"")</f>
        <v/>
      </c>
      <c r="R58" s="40" t="str">
        <f>IF($A58=2,REGION!CB58,"")</f>
        <v/>
      </c>
      <c r="S58" s="41">
        <f t="shared" si="6"/>
        <v>5.8289095606405307E-3</v>
      </c>
      <c r="T58" s="1">
        <f t="shared" si="2"/>
        <v>1</v>
      </c>
      <c r="V58" s="1">
        <f t="shared" si="7"/>
        <v>1</v>
      </c>
      <c r="W58" s="40" t="str">
        <f t="shared" si="3"/>
        <v/>
      </c>
    </row>
    <row r="59" spans="1:23" ht="10.5" x14ac:dyDescent="0.25">
      <c r="A59" s="39">
        <f>'Industry selection'!C59</f>
        <v>1</v>
      </c>
      <c r="B59" s="2">
        <v>14.2</v>
      </c>
      <c r="C59" s="2" t="s">
        <v>120</v>
      </c>
      <c r="D59" s="45" t="str">
        <f>IF($A59=2,IF(ISNUMBER(REGION!BW59/Ukraine!BW59),REGION!BW59/Ukraine!BW59,""),"")</f>
        <v/>
      </c>
      <c r="E59" s="45" t="str">
        <f>IF($A59=2,IF(ISNUMBER(REGION!BX59/Ukraine!BX59),REGION!BX59/Ukraine!BX59,""),"")</f>
        <v/>
      </c>
      <c r="F59" s="45" t="str">
        <f>IF($A59=2,IF(ISNUMBER(REGION!BY59/Ukraine!BY59),REGION!BY59/Ukraine!BY59,""),"")</f>
        <v/>
      </c>
      <c r="G59" s="45" t="str">
        <f>IF($A59=2,IF(ISNUMBER(REGION!BZ59/Ukraine!BZ59),REGION!BZ59/Ukraine!BZ59,""),"")</f>
        <v/>
      </c>
      <c r="H59" s="45" t="str">
        <f>IF($A59=2,IF(ISNUMBER(REGION!CA59/Ukraine!CA59),REGION!CA59/Ukraine!CA59,""),"")</f>
        <v/>
      </c>
      <c r="I59" s="45" t="str">
        <f>IF($A59=2,IF(ISNUMBER(REGION!CB59/Ukraine!CB59),REGION!CB59/Ukraine!CB59,""),"")</f>
        <v/>
      </c>
      <c r="J59" s="46" t="str">
        <f t="shared" si="4"/>
        <v/>
      </c>
      <c r="K59" s="1" t="str">
        <f t="shared" si="5"/>
        <v/>
      </c>
      <c r="M59" s="40" t="str">
        <f>IF($A59=2,REGION!BW59,"")</f>
        <v/>
      </c>
      <c r="N59" s="40" t="str">
        <f>IF($A59=2,REGION!BX59,"")</f>
        <v/>
      </c>
      <c r="O59" s="40" t="str">
        <f>IF($A59=2,REGION!BY59,"")</f>
        <v/>
      </c>
      <c r="P59" s="40" t="str">
        <f>IF($A59=2,REGION!BZ59,"")</f>
        <v/>
      </c>
      <c r="Q59" s="40" t="str">
        <f>IF($A59=2,REGION!CA59,"")</f>
        <v/>
      </c>
      <c r="R59" s="40" t="str">
        <f>IF($A59=2,REGION!CB59,"")</f>
        <v/>
      </c>
      <c r="S59" s="41" t="str">
        <f t="shared" si="6"/>
        <v/>
      </c>
      <c r="T59" s="1" t="str">
        <f t="shared" si="2"/>
        <v/>
      </c>
      <c r="V59" s="1" t="str">
        <f t="shared" si="7"/>
        <v/>
      </c>
      <c r="W59" s="40" t="str">
        <f t="shared" si="3"/>
        <v/>
      </c>
    </row>
    <row r="60" spans="1:23" ht="10.5" x14ac:dyDescent="0.25">
      <c r="A60" s="39">
        <f>'Industry selection'!C60</f>
        <v>2</v>
      </c>
      <c r="B60" s="2">
        <v>14.3</v>
      </c>
      <c r="C60" s="2" t="s">
        <v>122</v>
      </c>
      <c r="D60" s="45" t="str">
        <f>IF($A60=2,IF(ISNUMBER(REGION!BW60/Ukraine!BW60),REGION!BW60/Ukraine!BW60,""),"")</f>
        <v/>
      </c>
      <c r="E60" s="45">
        <f>IF($A60=2,IF(ISNUMBER(REGION!BX60/Ukraine!BX60),REGION!BX60/Ukraine!BX60,""),"")</f>
        <v>5.0423690511187873</v>
      </c>
      <c r="F60" s="45">
        <f>IF($A60=2,IF(ISNUMBER(REGION!BY60/Ukraine!BY60),REGION!BY60/Ukraine!BY60,""),"")</f>
        <v>3.9596187461320502</v>
      </c>
      <c r="G60" s="45">
        <f>IF($A60=2,IF(ISNUMBER(REGION!BZ60/Ukraine!BZ60),REGION!BZ60/Ukraine!BZ60,""),"")</f>
        <v>3.6458058599573069</v>
      </c>
      <c r="H60" s="45" t="str">
        <f>IF($A60=2,IF(ISNUMBER(REGION!CA60/Ukraine!CA60),REGION!CA60/Ukraine!CA60,""),"")</f>
        <v/>
      </c>
      <c r="I60" s="45" t="str">
        <f>IF($A60=2,IF(ISNUMBER(REGION!CB60/Ukraine!CB60),REGION!CB60/Ukraine!CB60,""),"")</f>
        <v/>
      </c>
      <c r="J60" s="46">
        <f t="shared" si="4"/>
        <v>4.2159312190693816</v>
      </c>
      <c r="K60" s="1">
        <f t="shared" si="5"/>
        <v>1</v>
      </c>
      <c r="M60" s="40" t="str">
        <f>IF($A60=2,REGION!BW60,"")</f>
        <v/>
      </c>
      <c r="N60" s="40">
        <f>IF($A60=2,REGION!BX60,"")</f>
        <v>2.4903668644918288E-3</v>
      </c>
      <c r="O60" s="40">
        <f>IF($A60=2,REGION!BY60,"")</f>
        <v>2.4679735901382829E-3</v>
      </c>
      <c r="P60" s="40">
        <f>IF($A60=2,REGION!BZ60,"")</f>
        <v>2.3206984197148856E-3</v>
      </c>
      <c r="Q60" s="40" t="str">
        <f>IF($A60=2,REGION!CA60,"")</f>
        <v/>
      </c>
      <c r="R60" s="40" t="str">
        <f>IF($A60=2,REGION!CB60,"")</f>
        <v/>
      </c>
      <c r="S60" s="41">
        <f t="shared" si="6"/>
        <v>2.4263462914483323E-3</v>
      </c>
      <c r="T60" s="1">
        <f t="shared" si="2"/>
        <v>0</v>
      </c>
      <c r="V60" s="1">
        <f t="shared" si="7"/>
        <v>1</v>
      </c>
      <c r="W60" s="40" t="str">
        <f t="shared" si="3"/>
        <v/>
      </c>
    </row>
    <row r="61" spans="1:23" ht="10.5" x14ac:dyDescent="0.25">
      <c r="A61" s="39">
        <f>'Industry selection'!C61</f>
        <v>2</v>
      </c>
      <c r="B61" s="2">
        <v>15</v>
      </c>
      <c r="C61" s="2" t="s">
        <v>124</v>
      </c>
      <c r="D61" s="45">
        <f>IF($A61=2,IF(ISNUMBER(REGION!BW61/Ukraine!BW61),REGION!BW61/Ukraine!BW61,""),"")</f>
        <v>0.21281833559057864</v>
      </c>
      <c r="E61" s="45">
        <f>IF($A61=2,IF(ISNUMBER(REGION!BX61/Ukraine!BX61),REGION!BX61/Ukraine!BX61,""),"")</f>
        <v>0.18522052196190597</v>
      </c>
      <c r="F61" s="45">
        <f>IF($A61=2,IF(ISNUMBER(REGION!BY61/Ukraine!BY61),REGION!BY61/Ukraine!BY61,""),"")</f>
        <v>9.1949690700192432E-2</v>
      </c>
      <c r="G61" s="45" t="str">
        <f>IF($A61=2,IF(ISNUMBER(REGION!BZ61/Ukraine!BZ61),REGION!BZ61/Ukraine!BZ61,""),"")</f>
        <v/>
      </c>
      <c r="H61" s="45" t="str">
        <f>IF($A61=2,IF(ISNUMBER(REGION!CA61/Ukraine!CA61),REGION!CA61/Ukraine!CA61,""),"")</f>
        <v/>
      </c>
      <c r="I61" s="45" t="str">
        <f>IF($A61=2,IF(ISNUMBER(REGION!CB61/Ukraine!CB61),REGION!CB61/Ukraine!CB61,""),"")</f>
        <v/>
      </c>
      <c r="J61" s="46">
        <f t="shared" si="4"/>
        <v>0.16332951608422566</v>
      </c>
      <c r="K61" s="1">
        <f t="shared" si="5"/>
        <v>0</v>
      </c>
      <c r="M61" s="40">
        <f>IF($A61=2,REGION!BW61,"")</f>
        <v>6.2169723344731112E-4</v>
      </c>
      <c r="N61" s="40">
        <f>IF($A61=2,REGION!BX61,"")</f>
        <v>5.3276505061267978E-4</v>
      </c>
      <c r="O61" s="40">
        <f>IF($A61=2,REGION!BY61,"")</f>
        <v>2.7987329372702174E-4</v>
      </c>
      <c r="P61" s="40" t="str">
        <f>IF($A61=2,REGION!BZ61,"")</f>
        <v/>
      </c>
      <c r="Q61" s="40" t="str">
        <f>IF($A61=2,REGION!CA61,"")</f>
        <v/>
      </c>
      <c r="R61" s="40" t="str">
        <f>IF($A61=2,REGION!CB61,"")</f>
        <v/>
      </c>
      <c r="S61" s="41">
        <f t="shared" si="6"/>
        <v>4.7811185926233758E-4</v>
      </c>
      <c r="T61" s="1">
        <f t="shared" si="2"/>
        <v>0</v>
      </c>
      <c r="V61" s="1">
        <f t="shared" si="7"/>
        <v>0</v>
      </c>
      <c r="W61" s="40" t="str">
        <f t="shared" si="3"/>
        <v/>
      </c>
    </row>
    <row r="62" spans="1:23" ht="10.5" x14ac:dyDescent="0.25">
      <c r="A62" s="39">
        <f>'Industry selection'!C62</f>
        <v>1</v>
      </c>
      <c r="B62" s="2">
        <v>15.1</v>
      </c>
      <c r="C62" s="2" t="s">
        <v>126</v>
      </c>
      <c r="D62" s="45" t="str">
        <f>IF($A62=2,IF(ISNUMBER(REGION!BW62/Ukraine!BW62),REGION!BW62/Ukraine!BW62,""),"")</f>
        <v/>
      </c>
      <c r="E62" s="45" t="str">
        <f>IF($A62=2,IF(ISNUMBER(REGION!BX62/Ukraine!BX62),REGION!BX62/Ukraine!BX62,""),"")</f>
        <v/>
      </c>
      <c r="F62" s="45" t="str">
        <f>IF($A62=2,IF(ISNUMBER(REGION!BY62/Ukraine!BY62),REGION!BY62/Ukraine!BY62,""),"")</f>
        <v/>
      </c>
      <c r="G62" s="45" t="str">
        <f>IF($A62=2,IF(ISNUMBER(REGION!BZ62/Ukraine!BZ62),REGION!BZ62/Ukraine!BZ62,""),"")</f>
        <v/>
      </c>
      <c r="H62" s="45" t="str">
        <f>IF($A62=2,IF(ISNUMBER(REGION!CA62/Ukraine!CA62),REGION!CA62/Ukraine!CA62,""),"")</f>
        <v/>
      </c>
      <c r="I62" s="45" t="str">
        <f>IF($A62=2,IF(ISNUMBER(REGION!CB62/Ukraine!CB62),REGION!CB62/Ukraine!CB62,""),"")</f>
        <v/>
      </c>
      <c r="J62" s="46" t="str">
        <f t="shared" si="4"/>
        <v/>
      </c>
      <c r="K62" s="1" t="str">
        <f t="shared" si="5"/>
        <v/>
      </c>
      <c r="M62" s="40" t="str">
        <f>IF($A62=2,REGION!BW62,"")</f>
        <v/>
      </c>
      <c r="N62" s="40" t="str">
        <f>IF($A62=2,REGION!BX62,"")</f>
        <v/>
      </c>
      <c r="O62" s="40" t="str">
        <f>IF($A62=2,REGION!BY62,"")</f>
        <v/>
      </c>
      <c r="P62" s="40" t="str">
        <f>IF($A62=2,REGION!BZ62,"")</f>
        <v/>
      </c>
      <c r="Q62" s="40" t="str">
        <f>IF($A62=2,REGION!CA62,"")</f>
        <v/>
      </c>
      <c r="R62" s="40" t="str">
        <f>IF($A62=2,REGION!CB62,"")</f>
        <v/>
      </c>
      <c r="S62" s="41" t="str">
        <f t="shared" si="6"/>
        <v/>
      </c>
      <c r="T62" s="1" t="str">
        <f t="shared" si="2"/>
        <v/>
      </c>
      <c r="V62" s="1" t="str">
        <f t="shared" si="7"/>
        <v/>
      </c>
      <c r="W62" s="40" t="str">
        <f t="shared" si="3"/>
        <v/>
      </c>
    </row>
    <row r="63" spans="1:23" ht="10.5" x14ac:dyDescent="0.25">
      <c r="A63" s="39">
        <f>'Industry selection'!C63</f>
        <v>1</v>
      </c>
      <c r="B63" s="2">
        <v>15.2</v>
      </c>
      <c r="C63" s="2" t="s">
        <v>128</v>
      </c>
      <c r="D63" s="45" t="str">
        <f>IF($A63=2,IF(ISNUMBER(REGION!BW63/Ukraine!BW63),REGION!BW63/Ukraine!BW63,""),"")</f>
        <v/>
      </c>
      <c r="E63" s="45" t="str">
        <f>IF($A63=2,IF(ISNUMBER(REGION!BX63/Ukraine!BX63),REGION!BX63/Ukraine!BX63,""),"")</f>
        <v/>
      </c>
      <c r="F63" s="45" t="str">
        <f>IF($A63=2,IF(ISNUMBER(REGION!BY63/Ukraine!BY63),REGION!BY63/Ukraine!BY63,""),"")</f>
        <v/>
      </c>
      <c r="G63" s="45" t="str">
        <f>IF($A63=2,IF(ISNUMBER(REGION!BZ63/Ukraine!BZ63),REGION!BZ63/Ukraine!BZ63,""),"")</f>
        <v/>
      </c>
      <c r="H63" s="45" t="str">
        <f>IF($A63=2,IF(ISNUMBER(REGION!CA63/Ukraine!CA63),REGION!CA63/Ukraine!CA63,""),"")</f>
        <v/>
      </c>
      <c r="I63" s="45" t="str">
        <f>IF($A63=2,IF(ISNUMBER(REGION!CB63/Ukraine!CB63),REGION!CB63/Ukraine!CB63,""),"")</f>
        <v/>
      </c>
      <c r="J63" s="46" t="str">
        <f t="shared" si="4"/>
        <v/>
      </c>
      <c r="K63" s="1" t="str">
        <f t="shared" si="5"/>
        <v/>
      </c>
      <c r="M63" s="40" t="str">
        <f>IF($A63=2,REGION!BW63,"")</f>
        <v/>
      </c>
      <c r="N63" s="40" t="str">
        <f>IF($A63=2,REGION!BX63,"")</f>
        <v/>
      </c>
      <c r="O63" s="40" t="str">
        <f>IF($A63=2,REGION!BY63,"")</f>
        <v/>
      </c>
      <c r="P63" s="40" t="str">
        <f>IF($A63=2,REGION!BZ63,"")</f>
        <v/>
      </c>
      <c r="Q63" s="40" t="str">
        <f>IF($A63=2,REGION!CA63,"")</f>
        <v/>
      </c>
      <c r="R63" s="40" t="str">
        <f>IF($A63=2,REGION!CB63,"")</f>
        <v/>
      </c>
      <c r="S63" s="41" t="str">
        <f t="shared" si="6"/>
        <v/>
      </c>
      <c r="T63" s="1" t="str">
        <f t="shared" si="2"/>
        <v/>
      </c>
      <c r="V63" s="1" t="str">
        <f t="shared" si="7"/>
        <v/>
      </c>
      <c r="W63" s="40" t="str">
        <f t="shared" si="3"/>
        <v/>
      </c>
    </row>
    <row r="64" spans="1:23" ht="10.5" x14ac:dyDescent="0.25">
      <c r="A64" s="39" t="str">
        <f>'Industry selection'!C64</f>
        <v/>
      </c>
      <c r="B64" s="2">
        <v>16</v>
      </c>
      <c r="C64" s="2" t="s">
        <v>130</v>
      </c>
      <c r="D64" s="45" t="str">
        <f>IF($A64=2,IF(ISNUMBER(REGION!BW64/Ukraine!BW64),REGION!BW64/Ukraine!BW64,""),"")</f>
        <v/>
      </c>
      <c r="E64" s="45" t="str">
        <f>IF($A64=2,IF(ISNUMBER(REGION!BX64/Ukraine!BX64),REGION!BX64/Ukraine!BX64,""),"")</f>
        <v/>
      </c>
      <c r="F64" s="45" t="str">
        <f>IF($A64=2,IF(ISNUMBER(REGION!BY64/Ukraine!BY64),REGION!BY64/Ukraine!BY64,""),"")</f>
        <v/>
      </c>
      <c r="G64" s="45" t="str">
        <f>IF($A64=2,IF(ISNUMBER(REGION!BZ64/Ukraine!BZ64),REGION!BZ64/Ukraine!BZ64,""),"")</f>
        <v/>
      </c>
      <c r="H64" s="45" t="str">
        <f>IF($A64=2,IF(ISNUMBER(REGION!CA64/Ukraine!CA64),REGION!CA64/Ukraine!CA64,""),"")</f>
        <v/>
      </c>
      <c r="I64" s="45" t="str">
        <f>IF($A64=2,IF(ISNUMBER(REGION!CB64/Ukraine!CB64),REGION!CB64/Ukraine!CB64,""),"")</f>
        <v/>
      </c>
      <c r="J64" s="46" t="str">
        <f t="shared" si="4"/>
        <v/>
      </c>
      <c r="K64" s="1" t="str">
        <f t="shared" si="5"/>
        <v/>
      </c>
      <c r="M64" s="40" t="str">
        <f>IF($A64=2,REGION!BW64,"")</f>
        <v/>
      </c>
      <c r="N64" s="40" t="str">
        <f>IF($A64=2,REGION!BX64,"")</f>
        <v/>
      </c>
      <c r="O64" s="40" t="str">
        <f>IF($A64=2,REGION!BY64,"")</f>
        <v/>
      </c>
      <c r="P64" s="40" t="str">
        <f>IF($A64=2,REGION!BZ64,"")</f>
        <v/>
      </c>
      <c r="Q64" s="40" t="str">
        <f>IF($A64=2,REGION!CA64,"")</f>
        <v/>
      </c>
      <c r="R64" s="40" t="str">
        <f>IF($A64=2,REGION!CB64,"")</f>
        <v/>
      </c>
      <c r="S64" s="41" t="str">
        <f t="shared" si="6"/>
        <v/>
      </c>
      <c r="T64" s="1" t="str">
        <f t="shared" si="2"/>
        <v/>
      </c>
      <c r="V64" s="1" t="str">
        <f t="shared" si="7"/>
        <v/>
      </c>
      <c r="W64" s="40" t="str">
        <f t="shared" si="3"/>
        <v/>
      </c>
    </row>
    <row r="65" spans="1:23" ht="10.5" x14ac:dyDescent="0.25">
      <c r="A65" s="39">
        <f>'Industry selection'!C65</f>
        <v>2</v>
      </c>
      <c r="B65" s="2">
        <v>16.100000000000001</v>
      </c>
      <c r="C65" s="2" t="s">
        <v>132</v>
      </c>
      <c r="D65" s="45">
        <f>IF($A65=2,IF(ISNUMBER(REGION!BW65/Ukraine!BW65),REGION!BW65/Ukraine!BW65,""),"")</f>
        <v>1.9586355247607929</v>
      </c>
      <c r="E65" s="45">
        <f>IF($A65=2,IF(ISNUMBER(REGION!BX65/Ukraine!BX65),REGION!BX65/Ukraine!BX65,""),"")</f>
        <v>2.0091680136606138</v>
      </c>
      <c r="F65" s="45">
        <f>IF($A65=2,IF(ISNUMBER(REGION!BY65/Ukraine!BY65),REGION!BY65/Ukraine!BY65,""),"")</f>
        <v>1.846394214006331</v>
      </c>
      <c r="G65" s="45">
        <f>IF($A65=2,IF(ISNUMBER(REGION!BZ65/Ukraine!BZ65),REGION!BZ65/Ukraine!BZ65,""),"")</f>
        <v>1.5906479888103013</v>
      </c>
      <c r="H65" s="45">
        <f>IF($A65=2,IF(ISNUMBER(REGION!CA65/Ukraine!CA65),REGION!CA65/Ukraine!CA65,""),"")</f>
        <v>1.2950059884496099</v>
      </c>
      <c r="I65" s="45">
        <f>IF($A65=2,IF(ISNUMBER(REGION!CB65/Ukraine!CB65),REGION!CB65/Ukraine!CB65,""),"")</f>
        <v>0.90551718982865959</v>
      </c>
      <c r="J65" s="46">
        <f t="shared" si="4"/>
        <v>1.6008948199193849</v>
      </c>
      <c r="K65" s="1">
        <f t="shared" si="5"/>
        <v>1</v>
      </c>
      <c r="M65" s="40">
        <f>IF($A65=2,REGION!BW65,"")</f>
        <v>3.7780062647951988E-3</v>
      </c>
      <c r="N65" s="40">
        <f>IF($A65=2,REGION!BX65,"")</f>
        <v>3.5682868506151577E-3</v>
      </c>
      <c r="O65" s="40">
        <f>IF($A65=2,REGION!BY65,"")</f>
        <v>3.345758011373033E-3</v>
      </c>
      <c r="P65" s="40">
        <f>IF($A65=2,REGION!BZ65,"")</f>
        <v>3.5501160349209857E-3</v>
      </c>
      <c r="Q65" s="40">
        <f>IF($A65=2,REGION!CA65,"")</f>
        <v>3.4671769123422866E-3</v>
      </c>
      <c r="R65" s="40">
        <f>IF($A65=2,REGION!CB65,"")</f>
        <v>2.8368594131511723E-3</v>
      </c>
      <c r="S65" s="41">
        <f t="shared" si="6"/>
        <v>3.4243672478663062E-3</v>
      </c>
      <c r="T65" s="1">
        <f t="shared" si="2"/>
        <v>1</v>
      </c>
      <c r="V65" s="1">
        <f t="shared" si="7"/>
        <v>2</v>
      </c>
      <c r="W65" s="40">
        <f t="shared" si="3"/>
        <v>3.4243672478663062E-3</v>
      </c>
    </row>
    <row r="66" spans="1:23" ht="10.5" x14ac:dyDescent="0.25">
      <c r="A66" s="39">
        <f>'Industry selection'!C66</f>
        <v>2</v>
      </c>
      <c r="B66" s="2">
        <v>16.2</v>
      </c>
      <c r="C66" s="2" t="s">
        <v>134</v>
      </c>
      <c r="D66" s="45">
        <f>IF($A66=2,IF(ISNUMBER(REGION!BW66/Ukraine!BW66),REGION!BW66/Ukraine!BW66,""),"")</f>
        <v>1.6331074880192837</v>
      </c>
      <c r="E66" s="45">
        <f>IF($A66=2,IF(ISNUMBER(REGION!BX66/Ukraine!BX66),REGION!BX66/Ukraine!BX66,""),"")</f>
        <v>1.556516840503654</v>
      </c>
      <c r="F66" s="45">
        <f>IF($A66=2,IF(ISNUMBER(REGION!BY66/Ukraine!BY66),REGION!BY66/Ukraine!BY66,""),"")</f>
        <v>1.4758280011495002</v>
      </c>
      <c r="G66" s="45">
        <f>IF($A66=2,IF(ISNUMBER(REGION!BZ66/Ukraine!BZ66),REGION!BZ66/Ukraine!BZ66,""),"")</f>
        <v>0.93942091603778333</v>
      </c>
      <c r="H66" s="45">
        <f>IF($A66=2,IF(ISNUMBER(REGION!CA66/Ukraine!CA66),REGION!CA66/Ukraine!CA66,""),"")</f>
        <v>0.9483463391990391</v>
      </c>
      <c r="I66" s="45">
        <f>IF($A66=2,IF(ISNUMBER(REGION!CB66/Ukraine!CB66),REGION!CB66/Ukraine!CB66,""),"")</f>
        <v>1.4425986415199714</v>
      </c>
      <c r="J66" s="46">
        <f t="shared" si="4"/>
        <v>1.3326363710715388</v>
      </c>
      <c r="K66" s="1">
        <f t="shared" si="5"/>
        <v>1</v>
      </c>
      <c r="M66" s="40">
        <f>IF($A66=2,REGION!BW66,"")</f>
        <v>5.9778580139164539E-3</v>
      </c>
      <c r="N66" s="40">
        <f>IF($A66=2,REGION!BX66,"")</f>
        <v>5.6126178587800916E-3</v>
      </c>
      <c r="O66" s="40">
        <f>IF($A66=2,REGION!BY66,"")</f>
        <v>5.5465798211355227E-3</v>
      </c>
      <c r="P66" s="40">
        <f>IF($A66=2,REGION!BZ66,"")</f>
        <v>3.8540170184550781E-3</v>
      </c>
      <c r="Q66" s="40">
        <f>IF($A66=2,REGION!CA66,"")</f>
        <v>4.100188464803119E-3</v>
      </c>
      <c r="R66" s="40">
        <f>IF($A66=2,REGION!CB66,"")</f>
        <v>6.661679815956981E-3</v>
      </c>
      <c r="S66" s="41">
        <f t="shared" si="6"/>
        <v>5.2921568321745412E-3</v>
      </c>
      <c r="T66" s="1">
        <f t="shared" si="2"/>
        <v>1</v>
      </c>
      <c r="V66" s="1">
        <f t="shared" si="7"/>
        <v>2</v>
      </c>
      <c r="W66" s="40">
        <f t="shared" si="3"/>
        <v>5.2921568321745412E-3</v>
      </c>
    </row>
    <row r="67" spans="1:23" ht="10.5" x14ac:dyDescent="0.25">
      <c r="A67" s="39" t="str">
        <f>'Industry selection'!C67</f>
        <v/>
      </c>
      <c r="B67" s="2">
        <v>17</v>
      </c>
      <c r="C67" s="2" t="s">
        <v>136</v>
      </c>
      <c r="D67" s="45" t="str">
        <f>IF($A67=2,IF(ISNUMBER(REGION!BW67/Ukraine!BW67),REGION!BW67/Ukraine!BW67,""),"")</f>
        <v/>
      </c>
      <c r="E67" s="45" t="str">
        <f>IF($A67=2,IF(ISNUMBER(REGION!BX67/Ukraine!BX67),REGION!BX67/Ukraine!BX67,""),"")</f>
        <v/>
      </c>
      <c r="F67" s="45" t="str">
        <f>IF($A67=2,IF(ISNUMBER(REGION!BY67/Ukraine!BY67),REGION!BY67/Ukraine!BY67,""),"")</f>
        <v/>
      </c>
      <c r="G67" s="45" t="str">
        <f>IF($A67=2,IF(ISNUMBER(REGION!BZ67/Ukraine!BZ67),REGION!BZ67/Ukraine!BZ67,""),"")</f>
        <v/>
      </c>
      <c r="H67" s="45" t="str">
        <f>IF($A67=2,IF(ISNUMBER(REGION!CA67/Ukraine!CA67),REGION!CA67/Ukraine!CA67,""),"")</f>
        <v/>
      </c>
      <c r="I67" s="45" t="str">
        <f>IF($A67=2,IF(ISNUMBER(REGION!CB67/Ukraine!CB67),REGION!CB67/Ukraine!CB67,""),"")</f>
        <v/>
      </c>
      <c r="J67" s="46" t="str">
        <f t="shared" si="4"/>
        <v/>
      </c>
      <c r="K67" s="1" t="str">
        <f t="shared" si="5"/>
        <v/>
      </c>
      <c r="M67" s="40" t="str">
        <f>IF($A67=2,REGION!BW67,"")</f>
        <v/>
      </c>
      <c r="N67" s="40" t="str">
        <f>IF($A67=2,REGION!BX67,"")</f>
        <v/>
      </c>
      <c r="O67" s="40" t="str">
        <f>IF($A67=2,REGION!BY67,"")</f>
        <v/>
      </c>
      <c r="P67" s="40" t="str">
        <f>IF($A67=2,REGION!BZ67,"")</f>
        <v/>
      </c>
      <c r="Q67" s="40" t="str">
        <f>IF($A67=2,REGION!CA67,"")</f>
        <v/>
      </c>
      <c r="R67" s="40" t="str">
        <f>IF($A67=2,REGION!CB67,"")</f>
        <v/>
      </c>
      <c r="S67" s="41" t="str">
        <f t="shared" si="6"/>
        <v/>
      </c>
      <c r="T67" s="1" t="str">
        <f t="shared" si="2"/>
        <v/>
      </c>
      <c r="V67" s="1" t="str">
        <f t="shared" si="7"/>
        <v/>
      </c>
      <c r="W67" s="40" t="str">
        <f t="shared" si="3"/>
        <v/>
      </c>
    </row>
    <row r="68" spans="1:23" ht="10.5" x14ac:dyDescent="0.25">
      <c r="A68" s="39">
        <f>'Industry selection'!C68</f>
        <v>1</v>
      </c>
      <c r="B68" s="2">
        <v>17.100000000000001</v>
      </c>
      <c r="C68" s="2" t="s">
        <v>138</v>
      </c>
      <c r="D68" s="45" t="str">
        <f>IF($A68=2,IF(ISNUMBER(REGION!BW68/Ukraine!BW68),REGION!BW68/Ukraine!BW68,""),"")</f>
        <v/>
      </c>
      <c r="E68" s="45" t="str">
        <f>IF($A68=2,IF(ISNUMBER(REGION!BX68/Ukraine!BX68),REGION!BX68/Ukraine!BX68,""),"")</f>
        <v/>
      </c>
      <c r="F68" s="45" t="str">
        <f>IF($A68=2,IF(ISNUMBER(REGION!BY68/Ukraine!BY68),REGION!BY68/Ukraine!BY68,""),"")</f>
        <v/>
      </c>
      <c r="G68" s="45" t="str">
        <f>IF($A68=2,IF(ISNUMBER(REGION!BZ68/Ukraine!BZ68),REGION!BZ68/Ukraine!BZ68,""),"")</f>
        <v/>
      </c>
      <c r="H68" s="45" t="str">
        <f>IF($A68=2,IF(ISNUMBER(REGION!CA68/Ukraine!CA68),REGION!CA68/Ukraine!CA68,""),"")</f>
        <v/>
      </c>
      <c r="I68" s="45" t="str">
        <f>IF($A68=2,IF(ISNUMBER(REGION!CB68/Ukraine!CB68),REGION!CB68/Ukraine!CB68,""),"")</f>
        <v/>
      </c>
      <c r="J68" s="46" t="str">
        <f t="shared" si="4"/>
        <v/>
      </c>
      <c r="K68" s="1" t="str">
        <f t="shared" si="5"/>
        <v/>
      </c>
      <c r="M68" s="40" t="str">
        <f>IF($A68=2,REGION!BW68,"")</f>
        <v/>
      </c>
      <c r="N68" s="40" t="str">
        <f>IF($A68=2,REGION!BX68,"")</f>
        <v/>
      </c>
      <c r="O68" s="40" t="str">
        <f>IF($A68=2,REGION!BY68,"")</f>
        <v/>
      </c>
      <c r="P68" s="40" t="str">
        <f>IF($A68=2,REGION!BZ68,"")</f>
        <v/>
      </c>
      <c r="Q68" s="40" t="str">
        <f>IF($A68=2,REGION!CA68,"")</f>
        <v/>
      </c>
      <c r="R68" s="40" t="str">
        <f>IF($A68=2,REGION!CB68,"")</f>
        <v/>
      </c>
      <c r="S68" s="41" t="str">
        <f t="shared" si="6"/>
        <v/>
      </c>
      <c r="T68" s="1" t="str">
        <f t="shared" si="2"/>
        <v/>
      </c>
      <c r="V68" s="1" t="str">
        <f t="shared" si="7"/>
        <v/>
      </c>
      <c r="W68" s="40" t="str">
        <f t="shared" si="3"/>
        <v/>
      </c>
    </row>
    <row r="69" spans="1:23" ht="10.5" x14ac:dyDescent="0.25">
      <c r="A69" s="39">
        <f>'Industry selection'!C69</f>
        <v>2</v>
      </c>
      <c r="B69" s="2">
        <v>17.2</v>
      </c>
      <c r="C69" s="2" t="s">
        <v>140</v>
      </c>
      <c r="D69" s="45">
        <f>IF($A69=2,IF(ISNUMBER(REGION!BW69/Ukraine!BW69),REGION!BW69/Ukraine!BW69,""),"")</f>
        <v>0.89841183890094034</v>
      </c>
      <c r="E69" s="45">
        <f>IF($A69=2,IF(ISNUMBER(REGION!BX69/Ukraine!BX69),REGION!BX69/Ukraine!BX69,""),"")</f>
        <v>0.72784329199539632</v>
      </c>
      <c r="F69" s="45">
        <f>IF($A69=2,IF(ISNUMBER(REGION!BY69/Ukraine!BY69),REGION!BY69/Ukraine!BY69,""),"")</f>
        <v>0.63579489005861956</v>
      </c>
      <c r="G69" s="45">
        <f>IF($A69=2,IF(ISNUMBER(REGION!BZ69/Ukraine!BZ69),REGION!BZ69/Ukraine!BZ69,""),"")</f>
        <v>0.612818998387749</v>
      </c>
      <c r="H69" s="45">
        <f>IF($A69=2,IF(ISNUMBER(REGION!CA69/Ukraine!CA69),REGION!CA69/Ukraine!CA69,""),"")</f>
        <v>0.66416609101534085</v>
      </c>
      <c r="I69" s="45">
        <f>IF($A69=2,IF(ISNUMBER(REGION!CB69/Ukraine!CB69),REGION!CB69/Ukraine!CB69,""),"")</f>
        <v>0.64446794289723897</v>
      </c>
      <c r="J69" s="46">
        <f t="shared" si="4"/>
        <v>0.69725050887588091</v>
      </c>
      <c r="K69" s="1">
        <f t="shared" si="5"/>
        <v>0</v>
      </c>
      <c r="M69" s="40">
        <f>IF($A69=2,REGION!BW69,"")</f>
        <v>3.2997776236818824E-3</v>
      </c>
      <c r="N69" s="40">
        <f>IF($A69=2,REGION!BX69,"")</f>
        <v>2.9859622604106006E-3</v>
      </c>
      <c r="O69" s="40">
        <f>IF($A69=2,REGION!BY69,"")</f>
        <v>2.3789229966796849E-3</v>
      </c>
      <c r="P69" s="40">
        <f>IF($A69=2,REGION!BZ69,"")</f>
        <v>2.4726489114819316E-3</v>
      </c>
      <c r="Q69" s="40">
        <f>IF($A69=2,REGION!CA69,"")</f>
        <v>2.6183659669970793E-3</v>
      </c>
      <c r="R69" s="40">
        <f>IF($A69=2,REGION!CB69,"")</f>
        <v>2.5686985731020562E-3</v>
      </c>
      <c r="S69" s="41">
        <f t="shared" si="6"/>
        <v>2.720729388725539E-3</v>
      </c>
      <c r="T69" s="1">
        <f t="shared" si="2"/>
        <v>1</v>
      </c>
      <c r="V69" s="1">
        <f t="shared" si="7"/>
        <v>1</v>
      </c>
      <c r="W69" s="40" t="str">
        <f t="shared" si="3"/>
        <v/>
      </c>
    </row>
    <row r="70" spans="1:23" ht="10.5" x14ac:dyDescent="0.25">
      <c r="A70" s="39">
        <f>'Industry selection'!C70</f>
        <v>2</v>
      </c>
      <c r="B70" s="2">
        <v>18</v>
      </c>
      <c r="C70" s="2" t="s">
        <v>142</v>
      </c>
      <c r="D70" s="45">
        <f>IF($A70=2,IF(ISNUMBER(REGION!BW70/Ukraine!BW70),REGION!BW70/Ukraine!BW70,""),"")</f>
        <v>0.72660565172987168</v>
      </c>
      <c r="E70" s="45">
        <f>IF($A70=2,IF(ISNUMBER(REGION!BX70/Ukraine!BX70),REGION!BX70/Ukraine!BX70,""),"")</f>
        <v>0.59835555650110728</v>
      </c>
      <c r="F70" s="45">
        <f>IF($A70=2,IF(ISNUMBER(REGION!BY70/Ukraine!BY70),REGION!BY70/Ukraine!BY70,""),"")</f>
        <v>0.51910327080850605</v>
      </c>
      <c r="G70" s="45">
        <f>IF($A70=2,IF(ISNUMBER(REGION!BZ70/Ukraine!BZ70),REGION!BZ70/Ukraine!BZ70,""),"")</f>
        <v>1.1281278902487604</v>
      </c>
      <c r="H70" s="45">
        <f>IF($A70=2,IF(ISNUMBER(REGION!CA70/Ukraine!CA70),REGION!CA70/Ukraine!CA70,""),"")</f>
        <v>1.5280251904553666</v>
      </c>
      <c r="I70" s="45">
        <f>IF($A70=2,IF(ISNUMBER(REGION!CB70/Ukraine!CB70),REGION!CB70/Ukraine!CB70,""),"")</f>
        <v>1.6894993710430475</v>
      </c>
      <c r="J70" s="46">
        <f t="shared" si="4"/>
        <v>1.0316194884644432</v>
      </c>
      <c r="K70" s="1">
        <f t="shared" si="5"/>
        <v>0</v>
      </c>
      <c r="M70" s="40">
        <f>IF($A70=2,REGION!BW70,"")</f>
        <v>2.2357188972047535E-3</v>
      </c>
      <c r="N70" s="40">
        <f>IF($A70=2,REGION!BX70,"")</f>
        <v>2.0938905477568114E-3</v>
      </c>
      <c r="O70" s="40">
        <f>IF($A70=2,REGION!BY70,"")</f>
        <v>1.9336700293866959E-3</v>
      </c>
      <c r="P70" s="40">
        <f>IF($A70=2,REGION!BZ70,"")</f>
        <v>3.7849486131064205E-3</v>
      </c>
      <c r="Q70" s="40">
        <f>IF($A70=2,REGION!CA70,"")</f>
        <v>4.9633860363406173E-3</v>
      </c>
      <c r="R70" s="40">
        <f>IF($A70=2,REGION!CB70,"")</f>
        <v>5.5043540852186918E-3</v>
      </c>
      <c r="S70" s="41">
        <f t="shared" si="6"/>
        <v>3.4193280348356653E-3</v>
      </c>
      <c r="T70" s="1">
        <f t="shared" si="2"/>
        <v>1</v>
      </c>
      <c r="V70" s="1">
        <f t="shared" si="7"/>
        <v>1</v>
      </c>
      <c r="W70" s="40" t="str">
        <f t="shared" ref="W70:W133" si="8">IF(V70=2,$S70,"")</f>
        <v/>
      </c>
    </row>
    <row r="71" spans="1:23" ht="10.5" x14ac:dyDescent="0.25">
      <c r="A71" s="39">
        <f>'Industry selection'!C71</f>
        <v>1</v>
      </c>
      <c r="B71" s="2">
        <v>18.100000000000001</v>
      </c>
      <c r="C71" s="2" t="s">
        <v>144</v>
      </c>
      <c r="D71" s="45" t="str">
        <f>IF($A71=2,IF(ISNUMBER(REGION!BW71/Ukraine!BW71),REGION!BW71/Ukraine!BW71,""),"")</f>
        <v/>
      </c>
      <c r="E71" s="45" t="str">
        <f>IF($A71=2,IF(ISNUMBER(REGION!BX71/Ukraine!BX71),REGION!BX71/Ukraine!BX71,""),"")</f>
        <v/>
      </c>
      <c r="F71" s="45" t="str">
        <f>IF($A71=2,IF(ISNUMBER(REGION!BY71/Ukraine!BY71),REGION!BY71/Ukraine!BY71,""),"")</f>
        <v/>
      </c>
      <c r="G71" s="45" t="str">
        <f>IF($A71=2,IF(ISNUMBER(REGION!BZ71/Ukraine!BZ71),REGION!BZ71/Ukraine!BZ71,""),"")</f>
        <v/>
      </c>
      <c r="H71" s="45" t="str">
        <f>IF($A71=2,IF(ISNUMBER(REGION!CA71/Ukraine!CA71),REGION!CA71/Ukraine!CA71,""),"")</f>
        <v/>
      </c>
      <c r="I71" s="45" t="str">
        <f>IF($A71=2,IF(ISNUMBER(REGION!CB71/Ukraine!CB71),REGION!CB71/Ukraine!CB71,""),"")</f>
        <v/>
      </c>
      <c r="J71" s="46" t="str">
        <f t="shared" si="4"/>
        <v/>
      </c>
      <c r="K71" s="1" t="str">
        <f t="shared" si="5"/>
        <v/>
      </c>
      <c r="M71" s="40" t="str">
        <f>IF($A71=2,REGION!BW71,"")</f>
        <v/>
      </c>
      <c r="N71" s="40" t="str">
        <f>IF($A71=2,REGION!BX71,"")</f>
        <v/>
      </c>
      <c r="O71" s="40" t="str">
        <f>IF($A71=2,REGION!BY71,"")</f>
        <v/>
      </c>
      <c r="P71" s="40" t="str">
        <f>IF($A71=2,REGION!BZ71,"")</f>
        <v/>
      </c>
      <c r="Q71" s="40" t="str">
        <f>IF($A71=2,REGION!CA71,"")</f>
        <v/>
      </c>
      <c r="R71" s="40" t="str">
        <f>IF($A71=2,REGION!CB71,"")</f>
        <v/>
      </c>
      <c r="S71" s="41" t="str">
        <f t="shared" si="6"/>
        <v/>
      </c>
      <c r="T71" s="1" t="str">
        <f t="shared" ref="T71:T134" si="9">IF($A71=2,IF(ISNUMBER(S71),IF(S71&gt;=T$2,1,0),""),"")</f>
        <v/>
      </c>
      <c r="V71" s="1" t="str">
        <f t="shared" si="7"/>
        <v/>
      </c>
      <c r="W71" s="40" t="str">
        <f t="shared" si="8"/>
        <v/>
      </c>
    </row>
    <row r="72" spans="1:23" ht="10.5" x14ac:dyDescent="0.25">
      <c r="A72" s="39">
        <f>'Industry selection'!C72</f>
        <v>1</v>
      </c>
      <c r="B72" s="2">
        <v>18.2</v>
      </c>
      <c r="C72" s="2" t="s">
        <v>146</v>
      </c>
      <c r="D72" s="45" t="str">
        <f>IF($A72=2,IF(ISNUMBER(REGION!BW72/Ukraine!BW72),REGION!BW72/Ukraine!BW72,""),"")</f>
        <v/>
      </c>
      <c r="E72" s="45" t="str">
        <f>IF($A72=2,IF(ISNUMBER(REGION!BX72/Ukraine!BX72),REGION!BX72/Ukraine!BX72,""),"")</f>
        <v/>
      </c>
      <c r="F72" s="45" t="str">
        <f>IF($A72=2,IF(ISNUMBER(REGION!BY72/Ukraine!BY72),REGION!BY72/Ukraine!BY72,""),"")</f>
        <v/>
      </c>
      <c r="G72" s="45" t="str">
        <f>IF($A72=2,IF(ISNUMBER(REGION!BZ72/Ukraine!BZ72),REGION!BZ72/Ukraine!BZ72,""),"")</f>
        <v/>
      </c>
      <c r="H72" s="45" t="str">
        <f>IF($A72=2,IF(ISNUMBER(REGION!CA72/Ukraine!CA72),REGION!CA72/Ukraine!CA72,""),"")</f>
        <v/>
      </c>
      <c r="I72" s="45" t="str">
        <f>IF($A72=2,IF(ISNUMBER(REGION!CB72/Ukraine!CB72),REGION!CB72/Ukraine!CB72,""),"")</f>
        <v/>
      </c>
      <c r="J72" s="46" t="str">
        <f t="shared" ref="J72:J135" si="10">IF($A72=2,IF(ISNUMBER(AVERAGE(D72:I72)),AVERAGE(D72:I72),""),"")</f>
        <v/>
      </c>
      <c r="K72" s="1" t="str">
        <f t="shared" ref="K72:K135" si="11">IF($A72=2,IF(ISNUMBER(J72),IF(J72&gt;=K$2,1,0),""),"")</f>
        <v/>
      </c>
      <c r="M72" s="40" t="str">
        <f>IF($A72=2,REGION!BW72,"")</f>
        <v/>
      </c>
      <c r="N72" s="40" t="str">
        <f>IF($A72=2,REGION!BX72,"")</f>
        <v/>
      </c>
      <c r="O72" s="40" t="str">
        <f>IF($A72=2,REGION!BY72,"")</f>
        <v/>
      </c>
      <c r="P72" s="40" t="str">
        <f>IF($A72=2,REGION!BZ72,"")</f>
        <v/>
      </c>
      <c r="Q72" s="40" t="str">
        <f>IF($A72=2,REGION!CA72,"")</f>
        <v/>
      </c>
      <c r="R72" s="40" t="str">
        <f>IF($A72=2,REGION!CB72,"")</f>
        <v/>
      </c>
      <c r="S72" s="41" t="str">
        <f t="shared" ref="S72:S135" si="12">IF($A72=2,IF(ISNUMBER(AVERAGE(M72:R72)),AVERAGE(M72:R72),""),"")</f>
        <v/>
      </c>
      <c r="T72" s="1" t="str">
        <f t="shared" si="9"/>
        <v/>
      </c>
      <c r="V72" s="1" t="str">
        <f t="shared" ref="V72:V135" si="13">IF($A72=2,SUM(K72,T72),"")</f>
        <v/>
      </c>
      <c r="W72" s="40" t="str">
        <f t="shared" si="8"/>
        <v/>
      </c>
    </row>
    <row r="73" spans="1:23" ht="10.5" x14ac:dyDescent="0.25">
      <c r="A73" s="39">
        <f>'Industry selection'!C73</f>
        <v>1</v>
      </c>
      <c r="B73" s="2">
        <v>19</v>
      </c>
      <c r="C73" s="2" t="s">
        <v>148</v>
      </c>
      <c r="D73" s="45" t="str">
        <f>IF($A73=2,IF(ISNUMBER(REGION!BW73/Ukraine!BW73),REGION!BW73/Ukraine!BW73,""),"")</f>
        <v/>
      </c>
      <c r="E73" s="45" t="str">
        <f>IF($A73=2,IF(ISNUMBER(REGION!BX73/Ukraine!BX73),REGION!BX73/Ukraine!BX73,""),"")</f>
        <v/>
      </c>
      <c r="F73" s="45" t="str">
        <f>IF($A73=2,IF(ISNUMBER(REGION!BY73/Ukraine!BY73),REGION!BY73/Ukraine!BY73,""),"")</f>
        <v/>
      </c>
      <c r="G73" s="45" t="str">
        <f>IF($A73=2,IF(ISNUMBER(REGION!BZ73/Ukraine!BZ73),REGION!BZ73/Ukraine!BZ73,""),"")</f>
        <v/>
      </c>
      <c r="H73" s="45" t="str">
        <f>IF($A73=2,IF(ISNUMBER(REGION!CA73/Ukraine!CA73),REGION!CA73/Ukraine!CA73,""),"")</f>
        <v/>
      </c>
      <c r="I73" s="45" t="str">
        <f>IF($A73=2,IF(ISNUMBER(REGION!CB73/Ukraine!CB73),REGION!CB73/Ukraine!CB73,""),"")</f>
        <v/>
      </c>
      <c r="J73" s="46" t="str">
        <f t="shared" si="10"/>
        <v/>
      </c>
      <c r="K73" s="1" t="str">
        <f t="shared" si="11"/>
        <v/>
      </c>
      <c r="M73" s="40" t="str">
        <f>IF($A73=2,REGION!BW73,"")</f>
        <v/>
      </c>
      <c r="N73" s="40" t="str">
        <f>IF($A73=2,REGION!BX73,"")</f>
        <v/>
      </c>
      <c r="O73" s="40" t="str">
        <f>IF($A73=2,REGION!BY73,"")</f>
        <v/>
      </c>
      <c r="P73" s="40" t="str">
        <f>IF($A73=2,REGION!BZ73,"")</f>
        <v/>
      </c>
      <c r="Q73" s="40" t="str">
        <f>IF($A73=2,REGION!CA73,"")</f>
        <v/>
      </c>
      <c r="R73" s="40" t="str">
        <f>IF($A73=2,REGION!CB73,"")</f>
        <v/>
      </c>
      <c r="S73" s="41" t="str">
        <f t="shared" si="12"/>
        <v/>
      </c>
      <c r="T73" s="1" t="str">
        <f t="shared" si="9"/>
        <v/>
      </c>
      <c r="V73" s="1" t="str">
        <f t="shared" si="13"/>
        <v/>
      </c>
      <c r="W73" s="40" t="str">
        <f t="shared" si="8"/>
        <v/>
      </c>
    </row>
    <row r="74" spans="1:23" ht="10.5" x14ac:dyDescent="0.25">
      <c r="A74" s="39">
        <f>'Industry selection'!C74</f>
        <v>1</v>
      </c>
      <c r="B74" s="2">
        <v>19.100000000000001</v>
      </c>
      <c r="C74" s="2" t="s">
        <v>150</v>
      </c>
      <c r="D74" s="45" t="str">
        <f>IF($A74=2,IF(ISNUMBER(REGION!BW74/Ukraine!BW74),REGION!BW74/Ukraine!BW74,""),"")</f>
        <v/>
      </c>
      <c r="E74" s="45" t="str">
        <f>IF($A74=2,IF(ISNUMBER(REGION!BX74/Ukraine!BX74),REGION!BX74/Ukraine!BX74,""),"")</f>
        <v/>
      </c>
      <c r="F74" s="45" t="str">
        <f>IF($A74=2,IF(ISNUMBER(REGION!BY74/Ukraine!BY74),REGION!BY74/Ukraine!BY74,""),"")</f>
        <v/>
      </c>
      <c r="G74" s="45" t="str">
        <f>IF($A74=2,IF(ISNUMBER(REGION!BZ74/Ukraine!BZ74),REGION!BZ74/Ukraine!BZ74,""),"")</f>
        <v/>
      </c>
      <c r="H74" s="45" t="str">
        <f>IF($A74=2,IF(ISNUMBER(REGION!CA74/Ukraine!CA74),REGION!CA74/Ukraine!CA74,""),"")</f>
        <v/>
      </c>
      <c r="I74" s="45" t="str">
        <f>IF($A74=2,IF(ISNUMBER(REGION!CB74/Ukraine!CB74),REGION!CB74/Ukraine!CB74,""),"")</f>
        <v/>
      </c>
      <c r="J74" s="46" t="str">
        <f t="shared" si="10"/>
        <v/>
      </c>
      <c r="K74" s="1" t="str">
        <f t="shared" si="11"/>
        <v/>
      </c>
      <c r="M74" s="40" t="str">
        <f>IF($A74=2,REGION!BW74,"")</f>
        <v/>
      </c>
      <c r="N74" s="40" t="str">
        <f>IF($A74=2,REGION!BX74,"")</f>
        <v/>
      </c>
      <c r="O74" s="40" t="str">
        <f>IF($A74=2,REGION!BY74,"")</f>
        <v/>
      </c>
      <c r="P74" s="40" t="str">
        <f>IF($A74=2,REGION!BZ74,"")</f>
        <v/>
      </c>
      <c r="Q74" s="40" t="str">
        <f>IF($A74=2,REGION!CA74,"")</f>
        <v/>
      </c>
      <c r="R74" s="40" t="str">
        <f>IF($A74=2,REGION!CB74,"")</f>
        <v/>
      </c>
      <c r="S74" s="41" t="str">
        <f t="shared" si="12"/>
        <v/>
      </c>
      <c r="T74" s="1" t="str">
        <f t="shared" si="9"/>
        <v/>
      </c>
      <c r="V74" s="1" t="str">
        <f t="shared" si="13"/>
        <v/>
      </c>
      <c r="W74" s="40" t="str">
        <f t="shared" si="8"/>
        <v/>
      </c>
    </row>
    <row r="75" spans="1:23" ht="10.5" x14ac:dyDescent="0.25">
      <c r="A75" s="39">
        <f>'Industry selection'!C75</f>
        <v>1</v>
      </c>
      <c r="B75" s="2">
        <v>19.2</v>
      </c>
      <c r="C75" s="2" t="s">
        <v>152</v>
      </c>
      <c r="D75" s="45" t="str">
        <f>IF($A75=2,IF(ISNUMBER(REGION!BW75/Ukraine!BW75),REGION!BW75/Ukraine!BW75,""),"")</f>
        <v/>
      </c>
      <c r="E75" s="45" t="str">
        <f>IF($A75=2,IF(ISNUMBER(REGION!BX75/Ukraine!BX75),REGION!BX75/Ukraine!BX75,""),"")</f>
        <v/>
      </c>
      <c r="F75" s="45" t="str">
        <f>IF($A75=2,IF(ISNUMBER(REGION!BY75/Ukraine!BY75),REGION!BY75/Ukraine!BY75,""),"")</f>
        <v/>
      </c>
      <c r="G75" s="45" t="str">
        <f>IF($A75=2,IF(ISNUMBER(REGION!BZ75/Ukraine!BZ75),REGION!BZ75/Ukraine!BZ75,""),"")</f>
        <v/>
      </c>
      <c r="H75" s="45" t="str">
        <f>IF($A75=2,IF(ISNUMBER(REGION!CA75/Ukraine!CA75),REGION!CA75/Ukraine!CA75,""),"")</f>
        <v/>
      </c>
      <c r="I75" s="45" t="str">
        <f>IF($A75=2,IF(ISNUMBER(REGION!CB75/Ukraine!CB75),REGION!CB75/Ukraine!CB75,""),"")</f>
        <v/>
      </c>
      <c r="J75" s="46" t="str">
        <f t="shared" si="10"/>
        <v/>
      </c>
      <c r="K75" s="1" t="str">
        <f t="shared" si="11"/>
        <v/>
      </c>
      <c r="M75" s="40" t="str">
        <f>IF($A75=2,REGION!BW75,"")</f>
        <v/>
      </c>
      <c r="N75" s="40" t="str">
        <f>IF($A75=2,REGION!BX75,"")</f>
        <v/>
      </c>
      <c r="O75" s="40" t="str">
        <f>IF($A75=2,REGION!BY75,"")</f>
        <v/>
      </c>
      <c r="P75" s="40" t="str">
        <f>IF($A75=2,REGION!BZ75,"")</f>
        <v/>
      </c>
      <c r="Q75" s="40" t="str">
        <f>IF($A75=2,REGION!CA75,"")</f>
        <v/>
      </c>
      <c r="R75" s="40" t="str">
        <f>IF($A75=2,REGION!CB75,"")</f>
        <v/>
      </c>
      <c r="S75" s="41" t="str">
        <f t="shared" si="12"/>
        <v/>
      </c>
      <c r="T75" s="1" t="str">
        <f t="shared" si="9"/>
        <v/>
      </c>
      <c r="V75" s="1" t="str">
        <f t="shared" si="13"/>
        <v/>
      </c>
      <c r="W75" s="40" t="str">
        <f t="shared" si="8"/>
        <v/>
      </c>
    </row>
    <row r="76" spans="1:23" ht="10.5" x14ac:dyDescent="0.25">
      <c r="A76" s="39" t="str">
        <f>'Industry selection'!C76</f>
        <v/>
      </c>
      <c r="B76" s="2">
        <v>20</v>
      </c>
      <c r="C76" s="2" t="s">
        <v>154</v>
      </c>
      <c r="D76" s="45" t="str">
        <f>IF($A76=2,IF(ISNUMBER(REGION!BW76/Ukraine!BW76),REGION!BW76/Ukraine!BW76,""),"")</f>
        <v/>
      </c>
      <c r="E76" s="45" t="str">
        <f>IF($A76=2,IF(ISNUMBER(REGION!BX76/Ukraine!BX76),REGION!BX76/Ukraine!BX76,""),"")</f>
        <v/>
      </c>
      <c r="F76" s="45" t="str">
        <f>IF($A76=2,IF(ISNUMBER(REGION!BY76/Ukraine!BY76),REGION!BY76/Ukraine!BY76,""),"")</f>
        <v/>
      </c>
      <c r="G76" s="45" t="str">
        <f>IF($A76=2,IF(ISNUMBER(REGION!BZ76/Ukraine!BZ76),REGION!BZ76/Ukraine!BZ76,""),"")</f>
        <v/>
      </c>
      <c r="H76" s="45" t="str">
        <f>IF($A76=2,IF(ISNUMBER(REGION!CA76/Ukraine!CA76),REGION!CA76/Ukraine!CA76,""),"")</f>
        <v/>
      </c>
      <c r="I76" s="45" t="str">
        <f>IF($A76=2,IF(ISNUMBER(REGION!CB76/Ukraine!CB76),REGION!CB76/Ukraine!CB76,""),"")</f>
        <v/>
      </c>
      <c r="J76" s="46" t="str">
        <f t="shared" si="10"/>
        <v/>
      </c>
      <c r="K76" s="1" t="str">
        <f t="shared" si="11"/>
        <v/>
      </c>
      <c r="M76" s="40" t="str">
        <f>IF($A76=2,REGION!BW76,"")</f>
        <v/>
      </c>
      <c r="N76" s="40" t="str">
        <f>IF($A76=2,REGION!BX76,"")</f>
        <v/>
      </c>
      <c r="O76" s="40" t="str">
        <f>IF($A76=2,REGION!BY76,"")</f>
        <v/>
      </c>
      <c r="P76" s="40" t="str">
        <f>IF($A76=2,REGION!BZ76,"")</f>
        <v/>
      </c>
      <c r="Q76" s="40" t="str">
        <f>IF($A76=2,REGION!CA76,"")</f>
        <v/>
      </c>
      <c r="R76" s="40" t="str">
        <f>IF($A76=2,REGION!CB76,"")</f>
        <v/>
      </c>
      <c r="S76" s="41" t="str">
        <f t="shared" si="12"/>
        <v/>
      </c>
      <c r="T76" s="1" t="str">
        <f t="shared" si="9"/>
        <v/>
      </c>
      <c r="V76" s="1" t="str">
        <f t="shared" si="13"/>
        <v/>
      </c>
      <c r="W76" s="40" t="str">
        <f t="shared" si="8"/>
        <v/>
      </c>
    </row>
    <row r="77" spans="1:23" ht="10.5" x14ac:dyDescent="0.25">
      <c r="A77" s="39">
        <f>'Industry selection'!C77</f>
        <v>2</v>
      </c>
      <c r="B77" s="2">
        <v>20.100000000000001</v>
      </c>
      <c r="C77" s="2" t="s">
        <v>156</v>
      </c>
      <c r="D77" s="45" t="str">
        <f>IF($A77=2,IF(ISNUMBER(REGION!BW77/Ukraine!BW77),REGION!BW77/Ukraine!BW77,""),"")</f>
        <v/>
      </c>
      <c r="E77" s="45">
        <f>IF($A77=2,IF(ISNUMBER(REGION!BX77/Ukraine!BX77),REGION!BX77/Ukraine!BX77,""),"")</f>
        <v>0.11853198821921104</v>
      </c>
      <c r="F77" s="45">
        <f>IF($A77=2,IF(ISNUMBER(REGION!BY77/Ukraine!BY77),REGION!BY77/Ukraine!BY77,""),"")</f>
        <v>0.11143866832009185</v>
      </c>
      <c r="G77" s="45">
        <f>IF($A77=2,IF(ISNUMBER(REGION!BZ77/Ukraine!BZ77),REGION!BZ77/Ukraine!BZ77,""),"")</f>
        <v>0.2150896681717035</v>
      </c>
      <c r="H77" s="45">
        <f>IF($A77=2,IF(ISNUMBER(REGION!CA77/Ukraine!CA77),REGION!CA77/Ukraine!CA77,""),"")</f>
        <v>0.25513026641956366</v>
      </c>
      <c r="I77" s="45" t="str">
        <f>IF($A77=2,IF(ISNUMBER(REGION!CB77/Ukraine!CB77),REGION!CB77/Ukraine!CB77,""),"")</f>
        <v/>
      </c>
      <c r="J77" s="46">
        <f t="shared" si="10"/>
        <v>0.17504764778264251</v>
      </c>
      <c r="K77" s="1">
        <f t="shared" si="11"/>
        <v>0</v>
      </c>
      <c r="M77" s="40" t="str">
        <f>IF($A77=2,REGION!BW77,"")</f>
        <v/>
      </c>
      <c r="N77" s="40">
        <f>IF($A77=2,REGION!BX77,"")</f>
        <v>1.0159705616334825E-3</v>
      </c>
      <c r="O77" s="40">
        <f>IF($A77=2,REGION!BY77,"")</f>
        <v>9.5411350134211965E-4</v>
      </c>
      <c r="P77" s="40">
        <f>IF($A77=2,REGION!BZ77,"")</f>
        <v>1.8924743065532102E-3</v>
      </c>
      <c r="Q77" s="40">
        <f>IF($A77=2,REGION!CA77,"")</f>
        <v>2.0716741716899968E-3</v>
      </c>
      <c r="R77" s="40" t="str">
        <f>IF($A77=2,REGION!CB77,"")</f>
        <v/>
      </c>
      <c r="S77" s="41">
        <f t="shared" si="12"/>
        <v>1.4835581353047022E-3</v>
      </c>
      <c r="T77" s="1">
        <f t="shared" si="9"/>
        <v>0</v>
      </c>
      <c r="V77" s="1">
        <f t="shared" si="13"/>
        <v>0</v>
      </c>
      <c r="W77" s="40" t="str">
        <f t="shared" si="8"/>
        <v/>
      </c>
    </row>
    <row r="78" spans="1:23" ht="10.5" x14ac:dyDescent="0.25">
      <c r="A78" s="39">
        <f>'Industry selection'!C78</f>
        <v>1</v>
      </c>
      <c r="B78" s="2">
        <v>20.2</v>
      </c>
      <c r="C78" s="2" t="s">
        <v>158</v>
      </c>
      <c r="D78" s="45" t="str">
        <f>IF($A78=2,IF(ISNUMBER(REGION!BW78/Ukraine!BW78),REGION!BW78/Ukraine!BW78,""),"")</f>
        <v/>
      </c>
      <c r="E78" s="45" t="str">
        <f>IF($A78=2,IF(ISNUMBER(REGION!BX78/Ukraine!BX78),REGION!BX78/Ukraine!BX78,""),"")</f>
        <v/>
      </c>
      <c r="F78" s="45" t="str">
        <f>IF($A78=2,IF(ISNUMBER(REGION!BY78/Ukraine!BY78),REGION!BY78/Ukraine!BY78,""),"")</f>
        <v/>
      </c>
      <c r="G78" s="45" t="str">
        <f>IF($A78=2,IF(ISNUMBER(REGION!BZ78/Ukraine!BZ78),REGION!BZ78/Ukraine!BZ78,""),"")</f>
        <v/>
      </c>
      <c r="H78" s="45" t="str">
        <f>IF($A78=2,IF(ISNUMBER(REGION!CA78/Ukraine!CA78),REGION!CA78/Ukraine!CA78,""),"")</f>
        <v/>
      </c>
      <c r="I78" s="45" t="str">
        <f>IF($A78=2,IF(ISNUMBER(REGION!CB78/Ukraine!CB78),REGION!CB78/Ukraine!CB78,""),"")</f>
        <v/>
      </c>
      <c r="J78" s="46" t="str">
        <f t="shared" si="10"/>
        <v/>
      </c>
      <c r="K78" s="1" t="str">
        <f t="shared" si="11"/>
        <v/>
      </c>
      <c r="M78" s="40" t="str">
        <f>IF($A78=2,REGION!BW78,"")</f>
        <v/>
      </c>
      <c r="N78" s="40" t="str">
        <f>IF($A78=2,REGION!BX78,"")</f>
        <v/>
      </c>
      <c r="O78" s="40" t="str">
        <f>IF($A78=2,REGION!BY78,"")</f>
        <v/>
      </c>
      <c r="P78" s="40" t="str">
        <f>IF($A78=2,REGION!BZ78,"")</f>
        <v/>
      </c>
      <c r="Q78" s="40" t="str">
        <f>IF($A78=2,REGION!CA78,"")</f>
        <v/>
      </c>
      <c r="R78" s="40" t="str">
        <f>IF($A78=2,REGION!CB78,"")</f>
        <v/>
      </c>
      <c r="S78" s="41" t="str">
        <f t="shared" si="12"/>
        <v/>
      </c>
      <c r="T78" s="1" t="str">
        <f t="shared" si="9"/>
        <v/>
      </c>
      <c r="V78" s="1" t="str">
        <f t="shared" si="13"/>
        <v/>
      </c>
      <c r="W78" s="40" t="str">
        <f t="shared" si="8"/>
        <v/>
      </c>
    </row>
    <row r="79" spans="1:23" ht="10.5" x14ac:dyDescent="0.25">
      <c r="A79" s="39">
        <f>'Industry selection'!C79</f>
        <v>1</v>
      </c>
      <c r="B79" s="2">
        <v>20.3</v>
      </c>
      <c r="C79" s="2" t="s">
        <v>160</v>
      </c>
      <c r="D79" s="45" t="str">
        <f>IF($A79=2,IF(ISNUMBER(REGION!BW79/Ukraine!BW79),REGION!BW79/Ukraine!BW79,""),"")</f>
        <v/>
      </c>
      <c r="E79" s="45" t="str">
        <f>IF($A79=2,IF(ISNUMBER(REGION!BX79/Ukraine!BX79),REGION!BX79/Ukraine!BX79,""),"")</f>
        <v/>
      </c>
      <c r="F79" s="45" t="str">
        <f>IF($A79=2,IF(ISNUMBER(REGION!BY79/Ukraine!BY79),REGION!BY79/Ukraine!BY79,""),"")</f>
        <v/>
      </c>
      <c r="G79" s="45" t="str">
        <f>IF($A79=2,IF(ISNUMBER(REGION!BZ79/Ukraine!BZ79),REGION!BZ79/Ukraine!BZ79,""),"")</f>
        <v/>
      </c>
      <c r="H79" s="45" t="str">
        <f>IF($A79=2,IF(ISNUMBER(REGION!CA79/Ukraine!CA79),REGION!CA79/Ukraine!CA79,""),"")</f>
        <v/>
      </c>
      <c r="I79" s="45" t="str">
        <f>IF($A79=2,IF(ISNUMBER(REGION!CB79/Ukraine!CB79),REGION!CB79/Ukraine!CB79,""),"")</f>
        <v/>
      </c>
      <c r="J79" s="46" t="str">
        <f t="shared" si="10"/>
        <v/>
      </c>
      <c r="K79" s="1" t="str">
        <f t="shared" si="11"/>
        <v/>
      </c>
      <c r="M79" s="40" t="str">
        <f>IF($A79=2,REGION!BW79,"")</f>
        <v/>
      </c>
      <c r="N79" s="40" t="str">
        <f>IF($A79=2,REGION!BX79,"")</f>
        <v/>
      </c>
      <c r="O79" s="40" t="str">
        <f>IF($A79=2,REGION!BY79,"")</f>
        <v/>
      </c>
      <c r="P79" s="40" t="str">
        <f>IF($A79=2,REGION!BZ79,"")</f>
        <v/>
      </c>
      <c r="Q79" s="40" t="str">
        <f>IF($A79=2,REGION!CA79,"")</f>
        <v/>
      </c>
      <c r="R79" s="40" t="str">
        <f>IF($A79=2,REGION!CB79,"")</f>
        <v/>
      </c>
      <c r="S79" s="41" t="str">
        <f t="shared" si="12"/>
        <v/>
      </c>
      <c r="T79" s="1" t="str">
        <f t="shared" si="9"/>
        <v/>
      </c>
      <c r="V79" s="1" t="str">
        <f t="shared" si="13"/>
        <v/>
      </c>
      <c r="W79" s="40" t="str">
        <f t="shared" si="8"/>
        <v/>
      </c>
    </row>
    <row r="80" spans="1:23" ht="10.5" x14ac:dyDescent="0.25">
      <c r="A80" s="39">
        <f>'Industry selection'!C80</f>
        <v>1</v>
      </c>
      <c r="B80" s="2">
        <v>20.399999999999999</v>
      </c>
      <c r="C80" s="2" t="s">
        <v>162</v>
      </c>
      <c r="D80" s="45" t="str">
        <f>IF($A80=2,IF(ISNUMBER(REGION!BW80/Ukraine!BW80),REGION!BW80/Ukraine!BW80,""),"")</f>
        <v/>
      </c>
      <c r="E80" s="45" t="str">
        <f>IF($A80=2,IF(ISNUMBER(REGION!BX80/Ukraine!BX80),REGION!BX80/Ukraine!BX80,""),"")</f>
        <v/>
      </c>
      <c r="F80" s="45" t="str">
        <f>IF($A80=2,IF(ISNUMBER(REGION!BY80/Ukraine!BY80),REGION!BY80/Ukraine!BY80,""),"")</f>
        <v/>
      </c>
      <c r="G80" s="45" t="str">
        <f>IF($A80=2,IF(ISNUMBER(REGION!BZ80/Ukraine!BZ80),REGION!BZ80/Ukraine!BZ80,""),"")</f>
        <v/>
      </c>
      <c r="H80" s="45" t="str">
        <f>IF($A80=2,IF(ISNUMBER(REGION!CA80/Ukraine!CA80),REGION!CA80/Ukraine!CA80,""),"")</f>
        <v/>
      </c>
      <c r="I80" s="45" t="str">
        <f>IF($A80=2,IF(ISNUMBER(REGION!CB80/Ukraine!CB80),REGION!CB80/Ukraine!CB80,""),"")</f>
        <v/>
      </c>
      <c r="J80" s="46" t="str">
        <f t="shared" si="10"/>
        <v/>
      </c>
      <c r="K80" s="1" t="str">
        <f t="shared" si="11"/>
        <v/>
      </c>
      <c r="M80" s="40" t="str">
        <f>IF($A80=2,REGION!BW80,"")</f>
        <v/>
      </c>
      <c r="N80" s="40" t="str">
        <f>IF($A80=2,REGION!BX80,"")</f>
        <v/>
      </c>
      <c r="O80" s="40" t="str">
        <f>IF($A80=2,REGION!BY80,"")</f>
        <v/>
      </c>
      <c r="P80" s="40" t="str">
        <f>IF($A80=2,REGION!BZ80,"")</f>
        <v/>
      </c>
      <c r="Q80" s="40" t="str">
        <f>IF($A80=2,REGION!CA80,"")</f>
        <v/>
      </c>
      <c r="R80" s="40" t="str">
        <f>IF($A80=2,REGION!CB80,"")</f>
        <v/>
      </c>
      <c r="S80" s="41" t="str">
        <f t="shared" si="12"/>
        <v/>
      </c>
      <c r="T80" s="1" t="str">
        <f t="shared" si="9"/>
        <v/>
      </c>
      <c r="V80" s="1" t="str">
        <f t="shared" si="13"/>
        <v/>
      </c>
      <c r="W80" s="40" t="str">
        <f t="shared" si="8"/>
        <v/>
      </c>
    </row>
    <row r="81" spans="1:23" ht="10.5" x14ac:dyDescent="0.25">
      <c r="A81" s="39">
        <f>'Industry selection'!C81</f>
        <v>1</v>
      </c>
      <c r="B81" s="2">
        <v>20.5</v>
      </c>
      <c r="C81" s="2" t="s">
        <v>164</v>
      </c>
      <c r="D81" s="45" t="str">
        <f>IF($A81=2,IF(ISNUMBER(REGION!BW81/Ukraine!BW81),REGION!BW81/Ukraine!BW81,""),"")</f>
        <v/>
      </c>
      <c r="E81" s="45" t="str">
        <f>IF($A81=2,IF(ISNUMBER(REGION!BX81/Ukraine!BX81),REGION!BX81/Ukraine!BX81,""),"")</f>
        <v/>
      </c>
      <c r="F81" s="45" t="str">
        <f>IF($A81=2,IF(ISNUMBER(REGION!BY81/Ukraine!BY81),REGION!BY81/Ukraine!BY81,""),"")</f>
        <v/>
      </c>
      <c r="G81" s="45" t="str">
        <f>IF($A81=2,IF(ISNUMBER(REGION!BZ81/Ukraine!BZ81),REGION!BZ81/Ukraine!BZ81,""),"")</f>
        <v/>
      </c>
      <c r="H81" s="45" t="str">
        <f>IF($A81=2,IF(ISNUMBER(REGION!CA81/Ukraine!CA81),REGION!CA81/Ukraine!CA81,""),"")</f>
        <v/>
      </c>
      <c r="I81" s="45" t="str">
        <f>IF($A81=2,IF(ISNUMBER(REGION!CB81/Ukraine!CB81),REGION!CB81/Ukraine!CB81,""),"")</f>
        <v/>
      </c>
      <c r="J81" s="46" t="str">
        <f t="shared" si="10"/>
        <v/>
      </c>
      <c r="K81" s="1" t="str">
        <f t="shared" si="11"/>
        <v/>
      </c>
      <c r="M81" s="40" t="str">
        <f>IF($A81=2,REGION!BW81,"")</f>
        <v/>
      </c>
      <c r="N81" s="40" t="str">
        <f>IF($A81=2,REGION!BX81,"")</f>
        <v/>
      </c>
      <c r="O81" s="40" t="str">
        <f>IF($A81=2,REGION!BY81,"")</f>
        <v/>
      </c>
      <c r="P81" s="40" t="str">
        <f>IF($A81=2,REGION!BZ81,"")</f>
        <v/>
      </c>
      <c r="Q81" s="40" t="str">
        <f>IF($A81=2,REGION!CA81,"")</f>
        <v/>
      </c>
      <c r="R81" s="40" t="str">
        <f>IF($A81=2,REGION!CB81,"")</f>
        <v/>
      </c>
      <c r="S81" s="41" t="str">
        <f t="shared" si="12"/>
        <v/>
      </c>
      <c r="T81" s="1" t="str">
        <f t="shared" si="9"/>
        <v/>
      </c>
      <c r="V81" s="1" t="str">
        <f t="shared" si="13"/>
        <v/>
      </c>
      <c r="W81" s="40" t="str">
        <f t="shared" si="8"/>
        <v/>
      </c>
    </row>
    <row r="82" spans="1:23" ht="10.5" x14ac:dyDescent="0.25">
      <c r="A82" s="39">
        <f>'Industry selection'!C82</f>
        <v>1</v>
      </c>
      <c r="B82" s="2">
        <v>20.6</v>
      </c>
      <c r="C82" s="2" t="s">
        <v>166</v>
      </c>
      <c r="D82" s="45" t="str">
        <f>IF($A82=2,IF(ISNUMBER(REGION!BW82/Ukraine!BW82),REGION!BW82/Ukraine!BW82,""),"")</f>
        <v/>
      </c>
      <c r="E82" s="45" t="str">
        <f>IF($A82=2,IF(ISNUMBER(REGION!BX82/Ukraine!BX82),REGION!BX82/Ukraine!BX82,""),"")</f>
        <v/>
      </c>
      <c r="F82" s="45" t="str">
        <f>IF($A82=2,IF(ISNUMBER(REGION!BY82/Ukraine!BY82),REGION!BY82/Ukraine!BY82,""),"")</f>
        <v/>
      </c>
      <c r="G82" s="45" t="str">
        <f>IF($A82=2,IF(ISNUMBER(REGION!BZ82/Ukraine!BZ82),REGION!BZ82/Ukraine!BZ82,""),"")</f>
        <v/>
      </c>
      <c r="H82" s="45" t="str">
        <f>IF($A82=2,IF(ISNUMBER(REGION!CA82/Ukraine!CA82),REGION!CA82/Ukraine!CA82,""),"")</f>
        <v/>
      </c>
      <c r="I82" s="45" t="str">
        <f>IF($A82=2,IF(ISNUMBER(REGION!CB82/Ukraine!CB82),REGION!CB82/Ukraine!CB82,""),"")</f>
        <v/>
      </c>
      <c r="J82" s="46" t="str">
        <f t="shared" si="10"/>
        <v/>
      </c>
      <c r="K82" s="1" t="str">
        <f t="shared" si="11"/>
        <v/>
      </c>
      <c r="M82" s="40" t="str">
        <f>IF($A82=2,REGION!BW82,"")</f>
        <v/>
      </c>
      <c r="N82" s="40" t="str">
        <f>IF($A82=2,REGION!BX82,"")</f>
        <v/>
      </c>
      <c r="O82" s="40" t="str">
        <f>IF($A82=2,REGION!BY82,"")</f>
        <v/>
      </c>
      <c r="P82" s="40" t="str">
        <f>IF($A82=2,REGION!BZ82,"")</f>
        <v/>
      </c>
      <c r="Q82" s="40" t="str">
        <f>IF($A82=2,REGION!CA82,"")</f>
        <v/>
      </c>
      <c r="R82" s="40" t="str">
        <f>IF($A82=2,REGION!CB82,"")</f>
        <v/>
      </c>
      <c r="S82" s="41" t="str">
        <f t="shared" si="12"/>
        <v/>
      </c>
      <c r="T82" s="1" t="str">
        <f t="shared" si="9"/>
        <v/>
      </c>
      <c r="V82" s="1" t="str">
        <f t="shared" si="13"/>
        <v/>
      </c>
      <c r="W82" s="40" t="str">
        <f t="shared" si="8"/>
        <v/>
      </c>
    </row>
    <row r="83" spans="1:23" ht="10.5" x14ac:dyDescent="0.25">
      <c r="A83" s="39">
        <f>'Industry selection'!C83</f>
        <v>1</v>
      </c>
      <c r="B83" s="2">
        <v>21</v>
      </c>
      <c r="C83" s="2" t="s">
        <v>168</v>
      </c>
      <c r="D83" s="45" t="str">
        <f>IF($A83=2,IF(ISNUMBER(REGION!BW83/Ukraine!BW83),REGION!BW83/Ukraine!BW83,""),"")</f>
        <v/>
      </c>
      <c r="E83" s="45" t="str">
        <f>IF($A83=2,IF(ISNUMBER(REGION!BX83/Ukraine!BX83),REGION!BX83/Ukraine!BX83,""),"")</f>
        <v/>
      </c>
      <c r="F83" s="45" t="str">
        <f>IF($A83=2,IF(ISNUMBER(REGION!BY83/Ukraine!BY83),REGION!BY83/Ukraine!BY83,""),"")</f>
        <v/>
      </c>
      <c r="G83" s="45" t="str">
        <f>IF($A83=2,IF(ISNUMBER(REGION!BZ83/Ukraine!BZ83),REGION!BZ83/Ukraine!BZ83,""),"")</f>
        <v/>
      </c>
      <c r="H83" s="45" t="str">
        <f>IF($A83=2,IF(ISNUMBER(REGION!CA83/Ukraine!CA83),REGION!CA83/Ukraine!CA83,""),"")</f>
        <v/>
      </c>
      <c r="I83" s="45" t="str">
        <f>IF($A83=2,IF(ISNUMBER(REGION!CB83/Ukraine!CB83),REGION!CB83/Ukraine!CB83,""),"")</f>
        <v/>
      </c>
      <c r="J83" s="46" t="str">
        <f t="shared" si="10"/>
        <v/>
      </c>
      <c r="K83" s="1" t="str">
        <f t="shared" si="11"/>
        <v/>
      </c>
      <c r="M83" s="40" t="str">
        <f>IF($A83=2,REGION!BW83,"")</f>
        <v/>
      </c>
      <c r="N83" s="40" t="str">
        <f>IF($A83=2,REGION!BX83,"")</f>
        <v/>
      </c>
      <c r="O83" s="40" t="str">
        <f>IF($A83=2,REGION!BY83,"")</f>
        <v/>
      </c>
      <c r="P83" s="40" t="str">
        <f>IF($A83=2,REGION!BZ83,"")</f>
        <v/>
      </c>
      <c r="Q83" s="40" t="str">
        <f>IF($A83=2,REGION!CA83,"")</f>
        <v/>
      </c>
      <c r="R83" s="40" t="str">
        <f>IF($A83=2,REGION!CB83,"")</f>
        <v/>
      </c>
      <c r="S83" s="41" t="str">
        <f t="shared" si="12"/>
        <v/>
      </c>
      <c r="T83" s="1" t="str">
        <f t="shared" si="9"/>
        <v/>
      </c>
      <c r="V83" s="1" t="str">
        <f t="shared" si="13"/>
        <v/>
      </c>
      <c r="W83" s="40" t="str">
        <f t="shared" si="8"/>
        <v/>
      </c>
    </row>
    <row r="84" spans="1:23" ht="10.5" x14ac:dyDescent="0.25">
      <c r="A84" s="39">
        <f>'Industry selection'!C84</f>
        <v>1</v>
      </c>
      <c r="B84" s="2">
        <v>21.1</v>
      </c>
      <c r="C84" s="2" t="s">
        <v>170</v>
      </c>
      <c r="D84" s="45" t="str">
        <f>IF($A84=2,IF(ISNUMBER(REGION!BW84/Ukraine!BW84),REGION!BW84/Ukraine!BW84,""),"")</f>
        <v/>
      </c>
      <c r="E84" s="45" t="str">
        <f>IF($A84=2,IF(ISNUMBER(REGION!BX84/Ukraine!BX84),REGION!BX84/Ukraine!BX84,""),"")</f>
        <v/>
      </c>
      <c r="F84" s="45" t="str">
        <f>IF($A84=2,IF(ISNUMBER(REGION!BY84/Ukraine!BY84),REGION!BY84/Ukraine!BY84,""),"")</f>
        <v/>
      </c>
      <c r="G84" s="45" t="str">
        <f>IF($A84=2,IF(ISNUMBER(REGION!BZ84/Ukraine!BZ84),REGION!BZ84/Ukraine!BZ84,""),"")</f>
        <v/>
      </c>
      <c r="H84" s="45" t="str">
        <f>IF($A84=2,IF(ISNUMBER(REGION!CA84/Ukraine!CA84),REGION!CA84/Ukraine!CA84,""),"")</f>
        <v/>
      </c>
      <c r="I84" s="45" t="str">
        <f>IF($A84=2,IF(ISNUMBER(REGION!CB84/Ukraine!CB84),REGION!CB84/Ukraine!CB84,""),"")</f>
        <v/>
      </c>
      <c r="J84" s="46" t="str">
        <f t="shared" si="10"/>
        <v/>
      </c>
      <c r="K84" s="1" t="str">
        <f t="shared" si="11"/>
        <v/>
      </c>
      <c r="M84" s="40" t="str">
        <f>IF($A84=2,REGION!BW84,"")</f>
        <v/>
      </c>
      <c r="N84" s="40" t="str">
        <f>IF($A84=2,REGION!BX84,"")</f>
        <v/>
      </c>
      <c r="O84" s="40" t="str">
        <f>IF($A84=2,REGION!BY84,"")</f>
        <v/>
      </c>
      <c r="P84" s="40" t="str">
        <f>IF($A84=2,REGION!BZ84,"")</f>
        <v/>
      </c>
      <c r="Q84" s="40" t="str">
        <f>IF($A84=2,REGION!CA84,"")</f>
        <v/>
      </c>
      <c r="R84" s="40" t="str">
        <f>IF($A84=2,REGION!CB84,"")</f>
        <v/>
      </c>
      <c r="S84" s="41" t="str">
        <f t="shared" si="12"/>
        <v/>
      </c>
      <c r="T84" s="1" t="str">
        <f t="shared" si="9"/>
        <v/>
      </c>
      <c r="V84" s="1" t="str">
        <f t="shared" si="13"/>
        <v/>
      </c>
      <c r="W84" s="40" t="str">
        <f t="shared" si="8"/>
        <v/>
      </c>
    </row>
    <row r="85" spans="1:23" ht="10.5" x14ac:dyDescent="0.25">
      <c r="A85" s="39">
        <f>'Industry selection'!C85</f>
        <v>1</v>
      </c>
      <c r="B85" s="2">
        <v>21.2</v>
      </c>
      <c r="C85" s="2" t="s">
        <v>172</v>
      </c>
      <c r="D85" s="45" t="str">
        <f>IF($A85=2,IF(ISNUMBER(REGION!BW85/Ukraine!BW85),REGION!BW85/Ukraine!BW85,""),"")</f>
        <v/>
      </c>
      <c r="E85" s="45" t="str">
        <f>IF($A85=2,IF(ISNUMBER(REGION!BX85/Ukraine!BX85),REGION!BX85/Ukraine!BX85,""),"")</f>
        <v/>
      </c>
      <c r="F85" s="45" t="str">
        <f>IF($A85=2,IF(ISNUMBER(REGION!BY85/Ukraine!BY85),REGION!BY85/Ukraine!BY85,""),"")</f>
        <v/>
      </c>
      <c r="G85" s="45" t="str">
        <f>IF($A85=2,IF(ISNUMBER(REGION!BZ85/Ukraine!BZ85),REGION!BZ85/Ukraine!BZ85,""),"")</f>
        <v/>
      </c>
      <c r="H85" s="45" t="str">
        <f>IF($A85=2,IF(ISNUMBER(REGION!CA85/Ukraine!CA85),REGION!CA85/Ukraine!CA85,""),"")</f>
        <v/>
      </c>
      <c r="I85" s="45" t="str">
        <f>IF($A85=2,IF(ISNUMBER(REGION!CB85/Ukraine!CB85),REGION!CB85/Ukraine!CB85,""),"")</f>
        <v/>
      </c>
      <c r="J85" s="46" t="str">
        <f t="shared" si="10"/>
        <v/>
      </c>
      <c r="K85" s="1" t="str">
        <f t="shared" si="11"/>
        <v/>
      </c>
      <c r="M85" s="40" t="str">
        <f>IF($A85=2,REGION!BW85,"")</f>
        <v/>
      </c>
      <c r="N85" s="40" t="str">
        <f>IF($A85=2,REGION!BX85,"")</f>
        <v/>
      </c>
      <c r="O85" s="40" t="str">
        <f>IF($A85=2,REGION!BY85,"")</f>
        <v/>
      </c>
      <c r="P85" s="40" t="str">
        <f>IF($A85=2,REGION!BZ85,"")</f>
        <v/>
      </c>
      <c r="Q85" s="40" t="str">
        <f>IF($A85=2,REGION!CA85,"")</f>
        <v/>
      </c>
      <c r="R85" s="40" t="str">
        <f>IF($A85=2,REGION!CB85,"")</f>
        <v/>
      </c>
      <c r="S85" s="41" t="str">
        <f t="shared" si="12"/>
        <v/>
      </c>
      <c r="T85" s="1" t="str">
        <f t="shared" si="9"/>
        <v/>
      </c>
      <c r="V85" s="1" t="str">
        <f t="shared" si="13"/>
        <v/>
      </c>
      <c r="W85" s="40" t="str">
        <f t="shared" si="8"/>
        <v/>
      </c>
    </row>
    <row r="86" spans="1:23" ht="10.5" x14ac:dyDescent="0.25">
      <c r="A86" s="39">
        <f>'Industry selection'!C86</f>
        <v>2</v>
      </c>
      <c r="B86" s="2">
        <v>22</v>
      </c>
      <c r="C86" s="2" t="s">
        <v>174</v>
      </c>
      <c r="D86" s="45">
        <f>IF($A86=2,IF(ISNUMBER(REGION!BW86/Ukraine!BW86),REGION!BW86/Ukraine!BW86,""),"")</f>
        <v>1.2812432343031006</v>
      </c>
      <c r="E86" s="45">
        <f>IF($A86=2,IF(ISNUMBER(REGION!BX86/Ukraine!BX86),REGION!BX86/Ukraine!BX86,""),"")</f>
        <v>1.4395008470955475</v>
      </c>
      <c r="F86" s="45">
        <f>IF($A86=2,IF(ISNUMBER(REGION!BY86/Ukraine!BY86),REGION!BY86/Ukraine!BY86,""),"")</f>
        <v>1.2442695911588146</v>
      </c>
      <c r="G86" s="45">
        <f>IF($A86=2,IF(ISNUMBER(REGION!BZ86/Ukraine!BZ86),REGION!BZ86/Ukraine!BZ86,""),"")</f>
        <v>1.2689355088848706</v>
      </c>
      <c r="H86" s="45">
        <f>IF($A86=2,IF(ISNUMBER(REGION!CA86/Ukraine!CA86),REGION!CA86/Ukraine!CA86,""),"")</f>
        <v>1.4762564292884024</v>
      </c>
      <c r="I86" s="45">
        <f>IF($A86=2,IF(ISNUMBER(REGION!CB86/Ukraine!CB86),REGION!CB86/Ukraine!CB86,""),"")</f>
        <v>1.7211992992874101</v>
      </c>
      <c r="J86" s="46">
        <f t="shared" si="10"/>
        <v>1.4052341516696911</v>
      </c>
      <c r="K86" s="1">
        <f t="shared" si="11"/>
        <v>1</v>
      </c>
      <c r="M86" s="40">
        <f>IF($A86=2,REGION!BW86,"")</f>
        <v>1.0102580043518807E-2</v>
      </c>
      <c r="N86" s="40">
        <f>IF($A86=2,REGION!BX86,"")</f>
        <v>1.148542330041754E-2</v>
      </c>
      <c r="O86" s="40">
        <f>IF($A86=2,REGION!BY86,"")</f>
        <v>9.9736664673629582E-3</v>
      </c>
      <c r="P86" s="40">
        <f>IF($A86=2,REGION!BZ86,"")</f>
        <v>9.8905956459277265E-3</v>
      </c>
      <c r="Q86" s="40">
        <f>IF($A86=2,REGION!CA86,"")</f>
        <v>1.1868966608640608E-2</v>
      </c>
      <c r="R86" s="40">
        <f>IF($A86=2,REGION!CB86,"")</f>
        <v>1.5341622796494149E-2</v>
      </c>
      <c r="S86" s="41">
        <f t="shared" si="12"/>
        <v>1.1443809143726965E-2</v>
      </c>
      <c r="T86" s="1">
        <f t="shared" si="9"/>
        <v>1</v>
      </c>
      <c r="V86" s="1">
        <f t="shared" si="13"/>
        <v>2</v>
      </c>
      <c r="W86" s="40">
        <f t="shared" si="8"/>
        <v>1.1443809143726965E-2</v>
      </c>
    </row>
    <row r="87" spans="1:23" ht="10.5" x14ac:dyDescent="0.25">
      <c r="A87" s="39">
        <f>'Industry selection'!C87</f>
        <v>1</v>
      </c>
      <c r="B87" s="2">
        <v>22.1</v>
      </c>
      <c r="C87" s="2" t="s">
        <v>176</v>
      </c>
      <c r="D87" s="45" t="str">
        <f>IF($A87=2,IF(ISNUMBER(REGION!BW87/Ukraine!BW87),REGION!BW87/Ukraine!BW87,""),"")</f>
        <v/>
      </c>
      <c r="E87" s="45" t="str">
        <f>IF($A87=2,IF(ISNUMBER(REGION!BX87/Ukraine!BX87),REGION!BX87/Ukraine!BX87,""),"")</f>
        <v/>
      </c>
      <c r="F87" s="45" t="str">
        <f>IF($A87=2,IF(ISNUMBER(REGION!BY87/Ukraine!BY87),REGION!BY87/Ukraine!BY87,""),"")</f>
        <v/>
      </c>
      <c r="G87" s="45" t="str">
        <f>IF($A87=2,IF(ISNUMBER(REGION!BZ87/Ukraine!BZ87),REGION!BZ87/Ukraine!BZ87,""),"")</f>
        <v/>
      </c>
      <c r="H87" s="45" t="str">
        <f>IF($A87=2,IF(ISNUMBER(REGION!CA87/Ukraine!CA87),REGION!CA87/Ukraine!CA87,""),"")</f>
        <v/>
      </c>
      <c r="I87" s="45" t="str">
        <f>IF($A87=2,IF(ISNUMBER(REGION!CB87/Ukraine!CB87),REGION!CB87/Ukraine!CB87,""),"")</f>
        <v/>
      </c>
      <c r="J87" s="46" t="str">
        <f t="shared" si="10"/>
        <v/>
      </c>
      <c r="K87" s="1" t="str">
        <f t="shared" si="11"/>
        <v/>
      </c>
      <c r="M87" s="40" t="str">
        <f>IF($A87=2,REGION!BW87,"")</f>
        <v/>
      </c>
      <c r="N87" s="40" t="str">
        <f>IF($A87=2,REGION!BX87,"")</f>
        <v/>
      </c>
      <c r="O87" s="40" t="str">
        <f>IF($A87=2,REGION!BY87,"")</f>
        <v/>
      </c>
      <c r="P87" s="40" t="str">
        <f>IF($A87=2,REGION!BZ87,"")</f>
        <v/>
      </c>
      <c r="Q87" s="40" t="str">
        <f>IF($A87=2,REGION!CA87,"")</f>
        <v/>
      </c>
      <c r="R87" s="40" t="str">
        <f>IF($A87=2,REGION!CB87,"")</f>
        <v/>
      </c>
      <c r="S87" s="41" t="str">
        <f t="shared" si="12"/>
        <v/>
      </c>
      <c r="T87" s="1" t="str">
        <f t="shared" si="9"/>
        <v/>
      </c>
      <c r="V87" s="1" t="str">
        <f t="shared" si="13"/>
        <v/>
      </c>
      <c r="W87" s="40" t="str">
        <f t="shared" si="8"/>
        <v/>
      </c>
    </row>
    <row r="88" spans="1:23" ht="10.5" x14ac:dyDescent="0.25">
      <c r="A88" s="39">
        <f>'Industry selection'!C88</f>
        <v>1</v>
      </c>
      <c r="B88" s="2">
        <v>22.2</v>
      </c>
      <c r="C88" s="2" t="s">
        <v>178</v>
      </c>
      <c r="D88" s="45" t="str">
        <f>IF($A88=2,IF(ISNUMBER(REGION!BW88/Ukraine!BW88),REGION!BW88/Ukraine!BW88,""),"")</f>
        <v/>
      </c>
      <c r="E88" s="45" t="str">
        <f>IF($A88=2,IF(ISNUMBER(REGION!BX88/Ukraine!BX88),REGION!BX88/Ukraine!BX88,""),"")</f>
        <v/>
      </c>
      <c r="F88" s="45" t="str">
        <f>IF($A88=2,IF(ISNUMBER(REGION!BY88/Ukraine!BY88),REGION!BY88/Ukraine!BY88,""),"")</f>
        <v/>
      </c>
      <c r="G88" s="45" t="str">
        <f>IF($A88=2,IF(ISNUMBER(REGION!BZ88/Ukraine!BZ88),REGION!BZ88/Ukraine!BZ88,""),"")</f>
        <v/>
      </c>
      <c r="H88" s="45" t="str">
        <f>IF($A88=2,IF(ISNUMBER(REGION!CA88/Ukraine!CA88),REGION!CA88/Ukraine!CA88,""),"")</f>
        <v/>
      </c>
      <c r="I88" s="45" t="str">
        <f>IF($A88=2,IF(ISNUMBER(REGION!CB88/Ukraine!CB88),REGION!CB88/Ukraine!CB88,""),"")</f>
        <v/>
      </c>
      <c r="J88" s="46" t="str">
        <f t="shared" si="10"/>
        <v/>
      </c>
      <c r="K88" s="1" t="str">
        <f t="shared" si="11"/>
        <v/>
      </c>
      <c r="M88" s="40" t="str">
        <f>IF($A88=2,REGION!BW88,"")</f>
        <v/>
      </c>
      <c r="N88" s="40" t="str">
        <f>IF($A88=2,REGION!BX88,"")</f>
        <v/>
      </c>
      <c r="O88" s="40" t="str">
        <f>IF($A88=2,REGION!BY88,"")</f>
        <v/>
      </c>
      <c r="P88" s="40" t="str">
        <f>IF($A88=2,REGION!BZ88,"")</f>
        <v/>
      </c>
      <c r="Q88" s="40" t="str">
        <f>IF($A88=2,REGION!CA88,"")</f>
        <v/>
      </c>
      <c r="R88" s="40" t="str">
        <f>IF($A88=2,REGION!CB88,"")</f>
        <v/>
      </c>
      <c r="S88" s="41" t="str">
        <f t="shared" si="12"/>
        <v/>
      </c>
      <c r="T88" s="1" t="str">
        <f t="shared" si="9"/>
        <v/>
      </c>
      <c r="V88" s="1" t="str">
        <f t="shared" si="13"/>
        <v/>
      </c>
      <c r="W88" s="40" t="str">
        <f t="shared" si="8"/>
        <v/>
      </c>
    </row>
    <row r="89" spans="1:23" ht="10.5" x14ac:dyDescent="0.25">
      <c r="A89" s="39" t="str">
        <f>'Industry selection'!C89</f>
        <v/>
      </c>
      <c r="B89" s="2">
        <v>23</v>
      </c>
      <c r="C89" s="2" t="s">
        <v>180</v>
      </c>
      <c r="D89" s="45" t="str">
        <f>IF($A89=2,IF(ISNUMBER(REGION!BW89/Ukraine!BW89),REGION!BW89/Ukraine!BW89,""),"")</f>
        <v/>
      </c>
      <c r="E89" s="45" t="str">
        <f>IF($A89=2,IF(ISNUMBER(REGION!BX89/Ukraine!BX89),REGION!BX89/Ukraine!BX89,""),"")</f>
        <v/>
      </c>
      <c r="F89" s="45" t="str">
        <f>IF($A89=2,IF(ISNUMBER(REGION!BY89/Ukraine!BY89),REGION!BY89/Ukraine!BY89,""),"")</f>
        <v/>
      </c>
      <c r="G89" s="45" t="str">
        <f>IF($A89=2,IF(ISNUMBER(REGION!BZ89/Ukraine!BZ89),REGION!BZ89/Ukraine!BZ89,""),"")</f>
        <v/>
      </c>
      <c r="H89" s="45" t="str">
        <f>IF($A89=2,IF(ISNUMBER(REGION!CA89/Ukraine!CA89),REGION!CA89/Ukraine!CA89,""),"")</f>
        <v/>
      </c>
      <c r="I89" s="45" t="str">
        <f>IF($A89=2,IF(ISNUMBER(REGION!CB89/Ukraine!CB89),REGION!CB89/Ukraine!CB89,""),"")</f>
        <v/>
      </c>
      <c r="J89" s="46" t="str">
        <f t="shared" si="10"/>
        <v/>
      </c>
      <c r="K89" s="1" t="str">
        <f t="shared" si="11"/>
        <v/>
      </c>
      <c r="M89" s="40" t="str">
        <f>IF($A89=2,REGION!BW89,"")</f>
        <v/>
      </c>
      <c r="N89" s="40" t="str">
        <f>IF($A89=2,REGION!BX89,"")</f>
        <v/>
      </c>
      <c r="O89" s="40" t="str">
        <f>IF($A89=2,REGION!BY89,"")</f>
        <v/>
      </c>
      <c r="P89" s="40" t="str">
        <f>IF($A89=2,REGION!BZ89,"")</f>
        <v/>
      </c>
      <c r="Q89" s="40" t="str">
        <f>IF($A89=2,REGION!CA89,"")</f>
        <v/>
      </c>
      <c r="R89" s="40" t="str">
        <f>IF($A89=2,REGION!CB89,"")</f>
        <v/>
      </c>
      <c r="S89" s="41" t="str">
        <f t="shared" si="12"/>
        <v/>
      </c>
      <c r="T89" s="1" t="str">
        <f t="shared" si="9"/>
        <v/>
      </c>
      <c r="V89" s="1" t="str">
        <f t="shared" si="13"/>
        <v/>
      </c>
      <c r="W89" s="40" t="str">
        <f t="shared" si="8"/>
        <v/>
      </c>
    </row>
    <row r="90" spans="1:23" ht="10.5" x14ac:dyDescent="0.25">
      <c r="A90" s="39">
        <f>'Industry selection'!C90</f>
        <v>2</v>
      </c>
      <c r="B90" s="2">
        <v>23.1</v>
      </c>
      <c r="C90" s="2" t="s">
        <v>182</v>
      </c>
      <c r="D90" s="45">
        <f>IF($A90=2,IF(ISNUMBER(REGION!BW90/Ukraine!BW90),REGION!BW90/Ukraine!BW90,""),"")</f>
        <v>0.88113110632723368</v>
      </c>
      <c r="E90" s="45">
        <f>IF($A90=2,IF(ISNUMBER(REGION!BX90/Ukraine!BX90),REGION!BX90/Ukraine!BX90,""),"")</f>
        <v>0.83331891278131809</v>
      </c>
      <c r="F90" s="45">
        <f>IF($A90=2,IF(ISNUMBER(REGION!BY90/Ukraine!BY90),REGION!BY90/Ukraine!BY90,""),"")</f>
        <v>0.71653591000986794</v>
      </c>
      <c r="G90" s="45">
        <f>IF($A90=2,IF(ISNUMBER(REGION!BZ90/Ukraine!BZ90),REGION!BZ90/Ukraine!BZ90,""),"")</f>
        <v>0.27762471952221479</v>
      </c>
      <c r="H90" s="45">
        <f>IF($A90=2,IF(ISNUMBER(REGION!CA90/Ukraine!CA90),REGION!CA90/Ukraine!CA90,""),"")</f>
        <v>0.26403637961876547</v>
      </c>
      <c r="I90" s="45" t="str">
        <f>IF($A90=2,IF(ISNUMBER(REGION!CB90/Ukraine!CB90),REGION!CB90/Ukraine!CB90,""),"")</f>
        <v/>
      </c>
      <c r="J90" s="46">
        <f t="shared" si="10"/>
        <v>0.59452940565188006</v>
      </c>
      <c r="K90" s="1">
        <f t="shared" si="11"/>
        <v>0</v>
      </c>
      <c r="M90" s="40">
        <f>IF($A90=2,REGION!BW90,"")</f>
        <v>1.9009588484254322E-3</v>
      </c>
      <c r="N90" s="40">
        <f>IF($A90=2,REGION!BX90,"")</f>
        <v>1.6726344612258551E-3</v>
      </c>
      <c r="O90" s="40">
        <f>IF($A90=2,REGION!BY90,"")</f>
        <v>1.310315875176511E-3</v>
      </c>
      <c r="P90" s="40">
        <f>IF($A90=2,REGION!BZ90,"")</f>
        <v>4.9729251851033263E-4</v>
      </c>
      <c r="Q90" s="40">
        <f>IF($A90=2,REGION!CA90,"")</f>
        <v>5.1791854292249919E-4</v>
      </c>
      <c r="R90" s="40" t="str">
        <f>IF($A90=2,REGION!CB90,"")</f>
        <v/>
      </c>
      <c r="S90" s="41">
        <f t="shared" si="12"/>
        <v>1.1798240492521259E-3</v>
      </c>
      <c r="T90" s="1">
        <f t="shared" si="9"/>
        <v>0</v>
      </c>
      <c r="V90" s="1">
        <f t="shared" si="13"/>
        <v>0</v>
      </c>
      <c r="W90" s="40" t="str">
        <f t="shared" si="8"/>
        <v/>
      </c>
    </row>
    <row r="91" spans="1:23" ht="10.5" x14ac:dyDescent="0.25">
      <c r="A91" s="39">
        <f>'Industry selection'!C91</f>
        <v>1</v>
      </c>
      <c r="B91" s="2">
        <v>23.2</v>
      </c>
      <c r="C91" s="2" t="s">
        <v>184</v>
      </c>
      <c r="D91" s="45" t="str">
        <f>IF($A91=2,IF(ISNUMBER(REGION!BW91/Ukraine!BW91),REGION!BW91/Ukraine!BW91,""),"")</f>
        <v/>
      </c>
      <c r="E91" s="45" t="str">
        <f>IF($A91=2,IF(ISNUMBER(REGION!BX91/Ukraine!BX91),REGION!BX91/Ukraine!BX91,""),"")</f>
        <v/>
      </c>
      <c r="F91" s="45" t="str">
        <f>IF($A91=2,IF(ISNUMBER(REGION!BY91/Ukraine!BY91),REGION!BY91/Ukraine!BY91,""),"")</f>
        <v/>
      </c>
      <c r="G91" s="45" t="str">
        <f>IF($A91=2,IF(ISNUMBER(REGION!BZ91/Ukraine!BZ91),REGION!BZ91/Ukraine!BZ91,""),"")</f>
        <v/>
      </c>
      <c r="H91" s="45" t="str">
        <f>IF($A91=2,IF(ISNUMBER(REGION!CA91/Ukraine!CA91),REGION!CA91/Ukraine!CA91,""),"")</f>
        <v/>
      </c>
      <c r="I91" s="45" t="str">
        <f>IF($A91=2,IF(ISNUMBER(REGION!CB91/Ukraine!CB91),REGION!CB91/Ukraine!CB91,""),"")</f>
        <v/>
      </c>
      <c r="J91" s="46" t="str">
        <f t="shared" si="10"/>
        <v/>
      </c>
      <c r="K91" s="1" t="str">
        <f t="shared" si="11"/>
        <v/>
      </c>
      <c r="M91" s="40" t="str">
        <f>IF($A91=2,REGION!BW91,"")</f>
        <v/>
      </c>
      <c r="N91" s="40" t="str">
        <f>IF($A91=2,REGION!BX91,"")</f>
        <v/>
      </c>
      <c r="O91" s="40" t="str">
        <f>IF($A91=2,REGION!BY91,"")</f>
        <v/>
      </c>
      <c r="P91" s="40" t="str">
        <f>IF($A91=2,REGION!BZ91,"")</f>
        <v/>
      </c>
      <c r="Q91" s="40" t="str">
        <f>IF($A91=2,REGION!CA91,"")</f>
        <v/>
      </c>
      <c r="R91" s="40" t="str">
        <f>IF($A91=2,REGION!CB91,"")</f>
        <v/>
      </c>
      <c r="S91" s="41" t="str">
        <f t="shared" si="12"/>
        <v/>
      </c>
      <c r="T91" s="1" t="str">
        <f t="shared" si="9"/>
        <v/>
      </c>
      <c r="V91" s="1" t="str">
        <f t="shared" si="13"/>
        <v/>
      </c>
      <c r="W91" s="40" t="str">
        <f t="shared" si="8"/>
        <v/>
      </c>
    </row>
    <row r="92" spans="1:23" ht="10.5" x14ac:dyDescent="0.25">
      <c r="A92" s="39">
        <f>'Industry selection'!C92</f>
        <v>2</v>
      </c>
      <c r="B92" s="2">
        <v>23.3</v>
      </c>
      <c r="C92" s="2" t="s">
        <v>186</v>
      </c>
      <c r="D92" s="45">
        <f>IF($A92=2,IF(ISNUMBER(REGION!BW92/Ukraine!BW92),REGION!BW92/Ukraine!BW92,""),"")</f>
        <v>2.2567433245911745</v>
      </c>
      <c r="E92" s="45">
        <f>IF($A92=2,IF(ISNUMBER(REGION!BX92/Ukraine!BX92),REGION!BX92/Ukraine!BX92,""),"")</f>
        <v>2.4101421092696067</v>
      </c>
      <c r="F92" s="45">
        <f>IF($A92=2,IF(ISNUMBER(REGION!BY92/Ukraine!BY92),REGION!BY92/Ukraine!BY92,""),"")</f>
        <v>1.7981470499930234</v>
      </c>
      <c r="G92" s="45">
        <f>IF($A92=2,IF(ISNUMBER(REGION!BZ92/Ukraine!BZ92),REGION!BZ92/Ukraine!BZ92,""),"")</f>
        <v>0.97188154472468669</v>
      </c>
      <c r="H92" s="45">
        <f>IF($A92=2,IF(ISNUMBER(REGION!CA92/Ukraine!CA92),REGION!CA92/Ukraine!CA92,""),"")</f>
        <v>1.4736505880517399</v>
      </c>
      <c r="I92" s="45">
        <f>IF($A92=2,IF(ISNUMBER(REGION!CB92/Ukraine!CB92),REGION!CB92/Ukraine!CB92,""),"")</f>
        <v>1.9972052704270264</v>
      </c>
      <c r="J92" s="46">
        <f t="shared" si="10"/>
        <v>1.8179616478428759</v>
      </c>
      <c r="K92" s="1">
        <f t="shared" si="11"/>
        <v>1</v>
      </c>
      <c r="M92" s="40">
        <f>IF($A92=2,REGION!BW92,"")</f>
        <v>5.475717940747471E-3</v>
      </c>
      <c r="N92" s="40">
        <f>IF($A92=2,REGION!BX92,"")</f>
        <v>5.8108560171476007E-3</v>
      </c>
      <c r="O92" s="40">
        <f>IF($A92=2,REGION!BY92,"")</f>
        <v>4.5161372396860331E-3</v>
      </c>
      <c r="P92" s="40">
        <f>IF($A92=2,REGION!BZ92,"")</f>
        <v>2.5140899546911262E-3</v>
      </c>
      <c r="Q92" s="40">
        <f>IF($A92=2,REGION!CA92,"")</f>
        <v>3.6973629314189529E-3</v>
      </c>
      <c r="R92" s="40">
        <f>IF($A92=2,REGION!CB92,"")</f>
        <v>4.7845539356131707E-3</v>
      </c>
      <c r="S92" s="41">
        <f t="shared" si="12"/>
        <v>4.4664530032173921E-3</v>
      </c>
      <c r="T92" s="1">
        <f t="shared" si="9"/>
        <v>1</v>
      </c>
      <c r="V92" s="1">
        <f t="shared" si="13"/>
        <v>2</v>
      </c>
      <c r="W92" s="40">
        <f t="shared" si="8"/>
        <v>4.4664530032173921E-3</v>
      </c>
    </row>
    <row r="93" spans="1:23" ht="10.5" x14ac:dyDescent="0.25">
      <c r="A93" s="39">
        <f>'Industry selection'!C93</f>
        <v>1</v>
      </c>
      <c r="B93" s="2">
        <v>23.4</v>
      </c>
      <c r="C93" s="2" t="s">
        <v>188</v>
      </c>
      <c r="D93" s="45" t="str">
        <f>IF($A93=2,IF(ISNUMBER(REGION!BW93/Ukraine!BW93),REGION!BW93/Ukraine!BW93,""),"")</f>
        <v/>
      </c>
      <c r="E93" s="45" t="str">
        <f>IF($A93=2,IF(ISNUMBER(REGION!BX93/Ukraine!BX93),REGION!BX93/Ukraine!BX93,""),"")</f>
        <v/>
      </c>
      <c r="F93" s="45" t="str">
        <f>IF($A93=2,IF(ISNUMBER(REGION!BY93/Ukraine!BY93),REGION!BY93/Ukraine!BY93,""),"")</f>
        <v/>
      </c>
      <c r="G93" s="45" t="str">
        <f>IF($A93=2,IF(ISNUMBER(REGION!BZ93/Ukraine!BZ93),REGION!BZ93/Ukraine!BZ93,""),"")</f>
        <v/>
      </c>
      <c r="H93" s="45" t="str">
        <f>IF($A93=2,IF(ISNUMBER(REGION!CA93/Ukraine!CA93),REGION!CA93/Ukraine!CA93,""),"")</f>
        <v/>
      </c>
      <c r="I93" s="45" t="str">
        <f>IF($A93=2,IF(ISNUMBER(REGION!CB93/Ukraine!CB93),REGION!CB93/Ukraine!CB93,""),"")</f>
        <v/>
      </c>
      <c r="J93" s="46" t="str">
        <f t="shared" si="10"/>
        <v/>
      </c>
      <c r="K93" s="1" t="str">
        <f t="shared" si="11"/>
        <v/>
      </c>
      <c r="M93" s="40" t="str">
        <f>IF($A93=2,REGION!BW93,"")</f>
        <v/>
      </c>
      <c r="N93" s="40" t="str">
        <f>IF($A93=2,REGION!BX93,"")</f>
        <v/>
      </c>
      <c r="O93" s="40" t="str">
        <f>IF($A93=2,REGION!BY93,"")</f>
        <v/>
      </c>
      <c r="P93" s="40" t="str">
        <f>IF($A93=2,REGION!BZ93,"")</f>
        <v/>
      </c>
      <c r="Q93" s="40" t="str">
        <f>IF($A93=2,REGION!CA93,"")</f>
        <v/>
      </c>
      <c r="R93" s="40" t="str">
        <f>IF($A93=2,REGION!CB93,"")</f>
        <v/>
      </c>
      <c r="S93" s="41" t="str">
        <f t="shared" si="12"/>
        <v/>
      </c>
      <c r="T93" s="1" t="str">
        <f t="shared" si="9"/>
        <v/>
      </c>
      <c r="V93" s="1" t="str">
        <f t="shared" si="13"/>
        <v/>
      </c>
      <c r="W93" s="40" t="str">
        <f t="shared" si="8"/>
        <v/>
      </c>
    </row>
    <row r="94" spans="1:23" ht="10.5" x14ac:dyDescent="0.25">
      <c r="A94" s="39">
        <f>'Industry selection'!C94</f>
        <v>1</v>
      </c>
      <c r="B94" s="2">
        <v>23.5</v>
      </c>
      <c r="C94" s="2" t="s">
        <v>190</v>
      </c>
      <c r="D94" s="45" t="str">
        <f>IF($A94=2,IF(ISNUMBER(REGION!BW94/Ukraine!BW94),REGION!BW94/Ukraine!BW94,""),"")</f>
        <v/>
      </c>
      <c r="E94" s="45" t="str">
        <f>IF($A94=2,IF(ISNUMBER(REGION!BX94/Ukraine!BX94),REGION!BX94/Ukraine!BX94,""),"")</f>
        <v/>
      </c>
      <c r="F94" s="45" t="str">
        <f>IF($A94=2,IF(ISNUMBER(REGION!BY94/Ukraine!BY94),REGION!BY94/Ukraine!BY94,""),"")</f>
        <v/>
      </c>
      <c r="G94" s="45" t="str">
        <f>IF($A94=2,IF(ISNUMBER(REGION!BZ94/Ukraine!BZ94),REGION!BZ94/Ukraine!BZ94,""),"")</f>
        <v/>
      </c>
      <c r="H94" s="45" t="str">
        <f>IF($A94=2,IF(ISNUMBER(REGION!CA94/Ukraine!CA94),REGION!CA94/Ukraine!CA94,""),"")</f>
        <v/>
      </c>
      <c r="I94" s="45" t="str">
        <f>IF($A94=2,IF(ISNUMBER(REGION!CB94/Ukraine!CB94),REGION!CB94/Ukraine!CB94,""),"")</f>
        <v/>
      </c>
      <c r="J94" s="46" t="str">
        <f t="shared" si="10"/>
        <v/>
      </c>
      <c r="K94" s="1" t="str">
        <f t="shared" si="11"/>
        <v/>
      </c>
      <c r="M94" s="40" t="str">
        <f>IF($A94=2,REGION!BW94,"")</f>
        <v/>
      </c>
      <c r="N94" s="40" t="str">
        <f>IF($A94=2,REGION!BX94,"")</f>
        <v/>
      </c>
      <c r="O94" s="40" t="str">
        <f>IF($A94=2,REGION!BY94,"")</f>
        <v/>
      </c>
      <c r="P94" s="40" t="str">
        <f>IF($A94=2,REGION!BZ94,"")</f>
        <v/>
      </c>
      <c r="Q94" s="40" t="str">
        <f>IF($A94=2,REGION!CA94,"")</f>
        <v/>
      </c>
      <c r="R94" s="40" t="str">
        <f>IF($A94=2,REGION!CB94,"")</f>
        <v/>
      </c>
      <c r="S94" s="41" t="str">
        <f t="shared" si="12"/>
        <v/>
      </c>
      <c r="T94" s="1" t="str">
        <f t="shared" si="9"/>
        <v/>
      </c>
      <c r="V94" s="1" t="str">
        <f t="shared" si="13"/>
        <v/>
      </c>
      <c r="W94" s="40" t="str">
        <f t="shared" si="8"/>
        <v/>
      </c>
    </row>
    <row r="95" spans="1:23" ht="10.5" x14ac:dyDescent="0.25">
      <c r="A95" s="39">
        <f>'Industry selection'!C95</f>
        <v>2</v>
      </c>
      <c r="B95" s="2">
        <v>23.6</v>
      </c>
      <c r="C95" s="2" t="s">
        <v>192</v>
      </c>
      <c r="D95" s="45">
        <f>IF($A95=2,IF(ISNUMBER(REGION!BW95/Ukraine!BW95),REGION!BW95/Ukraine!BW95,""),"")</f>
        <v>1.2731284746958105</v>
      </c>
      <c r="E95" s="45">
        <f>IF($A95=2,IF(ISNUMBER(REGION!BX95/Ukraine!BX95),REGION!BX95/Ukraine!BX95,""),"")</f>
        <v>1.7998995772338984</v>
      </c>
      <c r="F95" s="45">
        <f>IF($A95=2,IF(ISNUMBER(REGION!BY95/Ukraine!BY95),REGION!BY95/Ukraine!BY95,""),"")</f>
        <v>2.1839270576822085</v>
      </c>
      <c r="G95" s="45">
        <f>IF($A95=2,IF(ISNUMBER(REGION!BZ95/Ukraine!BZ95),REGION!BZ95/Ukraine!BZ95,""),"")</f>
        <v>2.3006680850226795</v>
      </c>
      <c r="H95" s="45">
        <f>IF($A95=2,IF(ISNUMBER(REGION!CA95/Ukraine!CA95),REGION!CA95/Ukraine!CA95,""),"")</f>
        <v>2.6714799240421461</v>
      </c>
      <c r="I95" s="45">
        <f>IF($A95=2,IF(ISNUMBER(REGION!CB95/Ukraine!CB95),REGION!CB95/Ukraine!CB95,""),"")</f>
        <v>2.8299684471506485</v>
      </c>
      <c r="J95" s="46">
        <f t="shared" si="10"/>
        <v>2.1765119276378986</v>
      </c>
      <c r="K95" s="1">
        <f t="shared" si="11"/>
        <v>1</v>
      </c>
      <c r="M95" s="40">
        <f>IF($A95=2,REGION!BW95,"")</f>
        <v>6.5995552473637649E-3</v>
      </c>
      <c r="N95" s="40">
        <f>IF($A95=2,REGION!BX95,"")</f>
        <v>9.3543630979668196E-3</v>
      </c>
      <c r="O95" s="40">
        <f>IF($A95=2,REGION!BY95,"")</f>
        <v>1.1093159642271045E-2</v>
      </c>
      <c r="P95" s="40">
        <f>IF($A95=2,REGION!BZ95,"")</f>
        <v>1.2059343573875567E-2</v>
      </c>
      <c r="Q95" s="40">
        <f>IF($A95=2,REGION!CA95,"")</f>
        <v>1.4242759930368729E-2</v>
      </c>
      <c r="R95" s="40">
        <f>IF($A95=2,REGION!CB95,"")</f>
        <v>1.5214599240681411E-2</v>
      </c>
      <c r="S95" s="41">
        <f t="shared" si="12"/>
        <v>1.1427296788754556E-2</v>
      </c>
      <c r="T95" s="1">
        <f t="shared" si="9"/>
        <v>1</v>
      </c>
      <c r="V95" s="1">
        <f t="shared" si="13"/>
        <v>2</v>
      </c>
      <c r="W95" s="40">
        <f t="shared" si="8"/>
        <v>1.1427296788754556E-2</v>
      </c>
    </row>
    <row r="96" spans="1:23" ht="10.5" x14ac:dyDescent="0.25">
      <c r="A96" s="39">
        <f>'Industry selection'!C96</f>
        <v>2</v>
      </c>
      <c r="B96" s="2">
        <v>23.7</v>
      </c>
      <c r="C96" s="2" t="s">
        <v>194</v>
      </c>
      <c r="D96" s="45">
        <f>IF($A96=2,IF(ISNUMBER(REGION!BW96/Ukraine!BW96),REGION!BW96/Ukraine!BW96,""),"")</f>
        <v>1.6746489734013683</v>
      </c>
      <c r="E96" s="45">
        <f>IF($A96=2,IF(ISNUMBER(REGION!BX96/Ukraine!BX96),REGION!BX96/Ukraine!BX96,""),"")</f>
        <v>0.84613813712286867</v>
      </c>
      <c r="F96" s="45">
        <f>IF($A96=2,IF(ISNUMBER(REGION!BY96/Ukraine!BY96),REGION!BY96/Ukraine!BY96,""),"")</f>
        <v>1.0440307527607338</v>
      </c>
      <c r="G96" s="45">
        <f>IF($A96=2,IF(ISNUMBER(REGION!BZ96/Ukraine!BZ96),REGION!BZ96/Ukraine!BZ96,""),"")</f>
        <v>1.0398796890270439</v>
      </c>
      <c r="H96" s="45">
        <f>IF($A96=2,IF(ISNUMBER(REGION!CA96/Ukraine!CA96),REGION!CA96/Ukraine!CA96,""),"")</f>
        <v>1.4149529830436061</v>
      </c>
      <c r="I96" s="45">
        <f>IF($A96=2,IF(ISNUMBER(REGION!CB96/Ukraine!CB96),REGION!CB96/Ukraine!CB96,""),"")</f>
        <v>1.762233360139883</v>
      </c>
      <c r="J96" s="46">
        <f t="shared" si="10"/>
        <v>1.2969806492492506</v>
      </c>
      <c r="K96" s="1">
        <f t="shared" si="11"/>
        <v>1</v>
      </c>
      <c r="M96" s="40">
        <f>IF($A96=2,REGION!BW96,"")</f>
        <v>1.1955716027832906E-3</v>
      </c>
      <c r="N96" s="40">
        <f>IF($A96=2,REGION!BX96,"")</f>
        <v>6.4427401469440348E-4</v>
      </c>
      <c r="O96" s="40">
        <f>IF($A96=2,REGION!BY96,"")</f>
        <v>6.6151869426386964E-4</v>
      </c>
      <c r="P96" s="40">
        <f>IF($A96=2,REGION!BZ96,"")</f>
        <v>5.6636092385898998E-4</v>
      </c>
      <c r="Q96" s="40">
        <f>IF($A96=2,REGION!CA96,"")</f>
        <v>7.4810456199916561E-4</v>
      </c>
      <c r="R96" s="40">
        <f>IF($A96=2,REGION!CB96,"")</f>
        <v>9.7384726123099941E-4</v>
      </c>
      <c r="S96" s="41">
        <f t="shared" si="12"/>
        <v>7.9827950980511982E-4</v>
      </c>
      <c r="T96" s="1">
        <f t="shared" si="9"/>
        <v>0</v>
      </c>
      <c r="V96" s="1">
        <f t="shared" si="13"/>
        <v>1</v>
      </c>
      <c r="W96" s="40" t="str">
        <f t="shared" si="8"/>
        <v/>
      </c>
    </row>
    <row r="97" spans="1:23" ht="10.5" x14ac:dyDescent="0.25">
      <c r="A97" s="39">
        <f>'Industry selection'!C97</f>
        <v>1</v>
      </c>
      <c r="B97" s="2">
        <v>23.9</v>
      </c>
      <c r="C97" s="2" t="s">
        <v>196</v>
      </c>
      <c r="D97" s="45" t="str">
        <f>IF($A97=2,IF(ISNUMBER(REGION!BW97/Ukraine!BW97),REGION!BW97/Ukraine!BW97,""),"")</f>
        <v/>
      </c>
      <c r="E97" s="45" t="str">
        <f>IF($A97=2,IF(ISNUMBER(REGION!BX97/Ukraine!BX97),REGION!BX97/Ukraine!BX97,""),"")</f>
        <v/>
      </c>
      <c r="F97" s="45" t="str">
        <f>IF($A97=2,IF(ISNUMBER(REGION!BY97/Ukraine!BY97),REGION!BY97/Ukraine!BY97,""),"")</f>
        <v/>
      </c>
      <c r="G97" s="45" t="str">
        <f>IF($A97=2,IF(ISNUMBER(REGION!BZ97/Ukraine!BZ97),REGION!BZ97/Ukraine!BZ97,""),"")</f>
        <v/>
      </c>
      <c r="H97" s="45" t="str">
        <f>IF($A97=2,IF(ISNUMBER(REGION!CA97/Ukraine!CA97),REGION!CA97/Ukraine!CA97,""),"")</f>
        <v/>
      </c>
      <c r="I97" s="45" t="str">
        <f>IF($A97=2,IF(ISNUMBER(REGION!CB97/Ukraine!CB97),REGION!CB97/Ukraine!CB97,""),"")</f>
        <v/>
      </c>
      <c r="J97" s="46" t="str">
        <f t="shared" si="10"/>
        <v/>
      </c>
      <c r="K97" s="1" t="str">
        <f t="shared" si="11"/>
        <v/>
      </c>
      <c r="M97" s="40" t="str">
        <f>IF($A97=2,REGION!BW97,"")</f>
        <v/>
      </c>
      <c r="N97" s="40" t="str">
        <f>IF($A97=2,REGION!BX97,"")</f>
        <v/>
      </c>
      <c r="O97" s="40" t="str">
        <f>IF($A97=2,REGION!BY97,"")</f>
        <v/>
      </c>
      <c r="P97" s="40" t="str">
        <f>IF($A97=2,REGION!BZ97,"")</f>
        <v/>
      </c>
      <c r="Q97" s="40" t="str">
        <f>IF($A97=2,REGION!CA97,"")</f>
        <v/>
      </c>
      <c r="R97" s="40" t="str">
        <f>IF($A97=2,REGION!CB97,"")</f>
        <v/>
      </c>
      <c r="S97" s="41" t="str">
        <f t="shared" si="12"/>
        <v/>
      </c>
      <c r="T97" s="1" t="str">
        <f t="shared" si="9"/>
        <v/>
      </c>
      <c r="V97" s="1" t="str">
        <f t="shared" si="13"/>
        <v/>
      </c>
      <c r="W97" s="40" t="str">
        <f t="shared" si="8"/>
        <v/>
      </c>
    </row>
    <row r="98" spans="1:23" ht="10.5" x14ac:dyDescent="0.25">
      <c r="A98" s="39">
        <f>'Industry selection'!C98</f>
        <v>2</v>
      </c>
      <c r="B98" s="2">
        <v>24</v>
      </c>
      <c r="C98" s="2" t="s">
        <v>198</v>
      </c>
      <c r="D98" s="45">
        <f>IF($A98=2,IF(ISNUMBER(REGION!BW98/Ukraine!BW98),REGION!BW98/Ukraine!BW98,""),"")</f>
        <v>6.6238996192374291E-2</v>
      </c>
      <c r="E98" s="45">
        <f>IF($A98=2,IF(ISNUMBER(REGION!BX98/Ukraine!BX98),REGION!BX98/Ukraine!BX98,""),"")</f>
        <v>0.11401076390535807</v>
      </c>
      <c r="F98" s="45">
        <f>IF($A98=2,IF(ISNUMBER(REGION!BY98/Ukraine!BY98),REGION!BY98/Ukraine!BY98,""),"")</f>
        <v>8.7660485061024238E-2</v>
      </c>
      <c r="G98" s="45">
        <f>IF($A98=2,IF(ISNUMBER(REGION!BZ98/Ukraine!BZ98),REGION!BZ98/Ukraine!BZ98,""),"")</f>
        <v>9.1518885940702469E-2</v>
      </c>
      <c r="H98" s="45">
        <f>IF($A98=2,IF(ISNUMBER(REGION!CA98/Ukraine!CA98),REGION!CA98/Ukraine!CA98,""),"")</f>
        <v>0.10393825631088754</v>
      </c>
      <c r="I98" s="45">
        <f>IF($A98=2,IF(ISNUMBER(REGION!CB98/Ukraine!CB98),REGION!CB98/Ukraine!CB98,""),"")</f>
        <v>0.10877638545158329</v>
      </c>
      <c r="J98" s="46">
        <f t="shared" si="10"/>
        <v>9.5357295476988305E-2</v>
      </c>
      <c r="K98" s="1">
        <f t="shared" si="11"/>
        <v>0</v>
      </c>
      <c r="M98" s="40">
        <f>IF($A98=2,REGION!BW98,"")</f>
        <v>2.1998517491212547E-3</v>
      </c>
      <c r="N98" s="40">
        <f>IF($A98=2,REGION!BX98,"")</f>
        <v>3.4567778865334342E-3</v>
      </c>
      <c r="O98" s="40">
        <f>IF($A98=2,REGION!BY98,"")</f>
        <v>2.8114544506214461E-3</v>
      </c>
      <c r="P98" s="40">
        <f>IF($A98=2,REGION!BZ98,"")</f>
        <v>2.900873024643607E-3</v>
      </c>
      <c r="Q98" s="40">
        <f>IF($A98=2,REGION!CA98,"")</f>
        <v>2.9060984908429125E-3</v>
      </c>
      <c r="R98" s="40">
        <f>IF($A98=2,REGION!CB98,"")</f>
        <v>2.7804044994566217E-3</v>
      </c>
      <c r="S98" s="41">
        <f t="shared" si="12"/>
        <v>2.8425766835365458E-3</v>
      </c>
      <c r="T98" s="1">
        <f t="shared" si="9"/>
        <v>1</v>
      </c>
      <c r="V98" s="1">
        <f t="shared" si="13"/>
        <v>1</v>
      </c>
      <c r="W98" s="40" t="str">
        <f t="shared" si="8"/>
        <v/>
      </c>
    </row>
    <row r="99" spans="1:23" ht="10.5" x14ac:dyDescent="0.25">
      <c r="A99" s="39">
        <f>'Industry selection'!C99</f>
        <v>1</v>
      </c>
      <c r="B99" s="2">
        <v>24.1</v>
      </c>
      <c r="C99" s="2" t="s">
        <v>200</v>
      </c>
      <c r="D99" s="45" t="str">
        <f>IF($A99=2,IF(ISNUMBER(REGION!BW99/Ukraine!BW99),REGION!BW99/Ukraine!BW99,""),"")</f>
        <v/>
      </c>
      <c r="E99" s="45" t="str">
        <f>IF($A99=2,IF(ISNUMBER(REGION!BX99/Ukraine!BX99),REGION!BX99/Ukraine!BX99,""),"")</f>
        <v/>
      </c>
      <c r="F99" s="45" t="str">
        <f>IF($A99=2,IF(ISNUMBER(REGION!BY99/Ukraine!BY99),REGION!BY99/Ukraine!BY99,""),"")</f>
        <v/>
      </c>
      <c r="G99" s="45" t="str">
        <f>IF($A99=2,IF(ISNUMBER(REGION!BZ99/Ukraine!BZ99),REGION!BZ99/Ukraine!BZ99,""),"")</f>
        <v/>
      </c>
      <c r="H99" s="45" t="str">
        <f>IF($A99=2,IF(ISNUMBER(REGION!CA99/Ukraine!CA99),REGION!CA99/Ukraine!CA99,""),"")</f>
        <v/>
      </c>
      <c r="I99" s="45" t="str">
        <f>IF($A99=2,IF(ISNUMBER(REGION!CB99/Ukraine!CB99),REGION!CB99/Ukraine!CB99,""),"")</f>
        <v/>
      </c>
      <c r="J99" s="46" t="str">
        <f t="shared" si="10"/>
        <v/>
      </c>
      <c r="K99" s="1" t="str">
        <f t="shared" si="11"/>
        <v/>
      </c>
      <c r="M99" s="40" t="str">
        <f>IF($A99=2,REGION!BW99,"")</f>
        <v/>
      </c>
      <c r="N99" s="40" t="str">
        <f>IF($A99=2,REGION!BX99,"")</f>
        <v/>
      </c>
      <c r="O99" s="40" t="str">
        <f>IF($A99=2,REGION!BY99,"")</f>
        <v/>
      </c>
      <c r="P99" s="40" t="str">
        <f>IF($A99=2,REGION!BZ99,"")</f>
        <v/>
      </c>
      <c r="Q99" s="40" t="str">
        <f>IF($A99=2,REGION!CA99,"")</f>
        <v/>
      </c>
      <c r="R99" s="40" t="str">
        <f>IF($A99=2,REGION!CB99,"")</f>
        <v/>
      </c>
      <c r="S99" s="41" t="str">
        <f t="shared" si="12"/>
        <v/>
      </c>
      <c r="T99" s="1" t="str">
        <f t="shared" si="9"/>
        <v/>
      </c>
      <c r="V99" s="1" t="str">
        <f t="shared" si="13"/>
        <v/>
      </c>
      <c r="W99" s="40" t="str">
        <f t="shared" si="8"/>
        <v/>
      </c>
    </row>
    <row r="100" spans="1:23" ht="10.5" x14ac:dyDescent="0.25">
      <c r="A100" s="39">
        <f>'Industry selection'!C100</f>
        <v>1</v>
      </c>
      <c r="B100" s="2">
        <v>24.2</v>
      </c>
      <c r="C100" s="2" t="s">
        <v>202</v>
      </c>
      <c r="D100" s="45" t="str">
        <f>IF($A100=2,IF(ISNUMBER(REGION!BW100/Ukraine!BW100),REGION!BW100/Ukraine!BW100,""),"")</f>
        <v/>
      </c>
      <c r="E100" s="45" t="str">
        <f>IF($A100=2,IF(ISNUMBER(REGION!BX100/Ukraine!BX100),REGION!BX100/Ukraine!BX100,""),"")</f>
        <v/>
      </c>
      <c r="F100" s="45" t="str">
        <f>IF($A100=2,IF(ISNUMBER(REGION!BY100/Ukraine!BY100),REGION!BY100/Ukraine!BY100,""),"")</f>
        <v/>
      </c>
      <c r="G100" s="45" t="str">
        <f>IF($A100=2,IF(ISNUMBER(REGION!BZ100/Ukraine!BZ100),REGION!BZ100/Ukraine!BZ100,""),"")</f>
        <v/>
      </c>
      <c r="H100" s="45" t="str">
        <f>IF($A100=2,IF(ISNUMBER(REGION!CA100/Ukraine!CA100),REGION!CA100/Ukraine!CA100,""),"")</f>
        <v/>
      </c>
      <c r="I100" s="45" t="str">
        <f>IF($A100=2,IF(ISNUMBER(REGION!CB100/Ukraine!CB100),REGION!CB100/Ukraine!CB100,""),"")</f>
        <v/>
      </c>
      <c r="J100" s="46" t="str">
        <f t="shared" si="10"/>
        <v/>
      </c>
      <c r="K100" s="1" t="str">
        <f t="shared" si="11"/>
        <v/>
      </c>
      <c r="M100" s="40" t="str">
        <f>IF($A100=2,REGION!BW100,"")</f>
        <v/>
      </c>
      <c r="N100" s="40" t="str">
        <f>IF($A100=2,REGION!BX100,"")</f>
        <v/>
      </c>
      <c r="O100" s="40" t="str">
        <f>IF($A100=2,REGION!BY100,"")</f>
        <v/>
      </c>
      <c r="P100" s="40" t="str">
        <f>IF($A100=2,REGION!BZ100,"")</f>
        <v/>
      </c>
      <c r="Q100" s="40" t="str">
        <f>IF($A100=2,REGION!CA100,"")</f>
        <v/>
      </c>
      <c r="R100" s="40" t="str">
        <f>IF($A100=2,REGION!CB100,"")</f>
        <v/>
      </c>
      <c r="S100" s="41" t="str">
        <f t="shared" si="12"/>
        <v/>
      </c>
      <c r="T100" s="1" t="str">
        <f t="shared" si="9"/>
        <v/>
      </c>
      <c r="V100" s="1" t="str">
        <f t="shared" si="13"/>
        <v/>
      </c>
      <c r="W100" s="40" t="str">
        <f t="shared" si="8"/>
        <v/>
      </c>
    </row>
    <row r="101" spans="1:23" ht="10.5" x14ac:dyDescent="0.25">
      <c r="A101" s="39">
        <f>'Industry selection'!C101</f>
        <v>1</v>
      </c>
      <c r="B101" s="2">
        <v>24.3</v>
      </c>
      <c r="C101" s="2" t="s">
        <v>204</v>
      </c>
      <c r="D101" s="45" t="str">
        <f>IF($A101=2,IF(ISNUMBER(REGION!BW101/Ukraine!BW101),REGION!BW101/Ukraine!BW101,""),"")</f>
        <v/>
      </c>
      <c r="E101" s="45" t="str">
        <f>IF($A101=2,IF(ISNUMBER(REGION!BX101/Ukraine!BX101),REGION!BX101/Ukraine!BX101,""),"")</f>
        <v/>
      </c>
      <c r="F101" s="45" t="str">
        <f>IF($A101=2,IF(ISNUMBER(REGION!BY101/Ukraine!BY101),REGION!BY101/Ukraine!BY101,""),"")</f>
        <v/>
      </c>
      <c r="G101" s="45" t="str">
        <f>IF($A101=2,IF(ISNUMBER(REGION!BZ101/Ukraine!BZ101),REGION!BZ101/Ukraine!BZ101,""),"")</f>
        <v/>
      </c>
      <c r="H101" s="45" t="str">
        <f>IF($A101=2,IF(ISNUMBER(REGION!CA101/Ukraine!CA101),REGION!CA101/Ukraine!CA101,""),"")</f>
        <v/>
      </c>
      <c r="I101" s="45" t="str">
        <f>IF($A101=2,IF(ISNUMBER(REGION!CB101/Ukraine!CB101),REGION!CB101/Ukraine!CB101,""),"")</f>
        <v/>
      </c>
      <c r="J101" s="46" t="str">
        <f t="shared" si="10"/>
        <v/>
      </c>
      <c r="K101" s="1" t="str">
        <f t="shared" si="11"/>
        <v/>
      </c>
      <c r="M101" s="40" t="str">
        <f>IF($A101=2,REGION!BW101,"")</f>
        <v/>
      </c>
      <c r="N101" s="40" t="str">
        <f>IF($A101=2,REGION!BX101,"")</f>
        <v/>
      </c>
      <c r="O101" s="40" t="str">
        <f>IF($A101=2,REGION!BY101,"")</f>
        <v/>
      </c>
      <c r="P101" s="40" t="str">
        <f>IF($A101=2,REGION!BZ101,"")</f>
        <v/>
      </c>
      <c r="Q101" s="40" t="str">
        <f>IF($A101=2,REGION!CA101,"")</f>
        <v/>
      </c>
      <c r="R101" s="40" t="str">
        <f>IF($A101=2,REGION!CB101,"")</f>
        <v/>
      </c>
      <c r="S101" s="41" t="str">
        <f t="shared" si="12"/>
        <v/>
      </c>
      <c r="T101" s="1" t="str">
        <f t="shared" si="9"/>
        <v/>
      </c>
      <c r="V101" s="1" t="str">
        <f t="shared" si="13"/>
        <v/>
      </c>
      <c r="W101" s="40" t="str">
        <f t="shared" si="8"/>
        <v/>
      </c>
    </row>
    <row r="102" spans="1:23" ht="10.5" x14ac:dyDescent="0.25">
      <c r="A102" s="39">
        <f>'Industry selection'!C102</f>
        <v>1</v>
      </c>
      <c r="B102" s="2">
        <v>24.4</v>
      </c>
      <c r="C102" s="2" t="s">
        <v>206</v>
      </c>
      <c r="D102" s="45" t="str">
        <f>IF($A102=2,IF(ISNUMBER(REGION!BW102/Ukraine!BW102),REGION!BW102/Ukraine!BW102,""),"")</f>
        <v/>
      </c>
      <c r="E102" s="45" t="str">
        <f>IF($A102=2,IF(ISNUMBER(REGION!BX102/Ukraine!BX102),REGION!BX102/Ukraine!BX102,""),"")</f>
        <v/>
      </c>
      <c r="F102" s="45" t="str">
        <f>IF($A102=2,IF(ISNUMBER(REGION!BY102/Ukraine!BY102),REGION!BY102/Ukraine!BY102,""),"")</f>
        <v/>
      </c>
      <c r="G102" s="45" t="str">
        <f>IF($A102=2,IF(ISNUMBER(REGION!BZ102/Ukraine!BZ102),REGION!BZ102/Ukraine!BZ102,""),"")</f>
        <v/>
      </c>
      <c r="H102" s="45" t="str">
        <f>IF($A102=2,IF(ISNUMBER(REGION!CA102/Ukraine!CA102),REGION!CA102/Ukraine!CA102,""),"")</f>
        <v/>
      </c>
      <c r="I102" s="45" t="str">
        <f>IF($A102=2,IF(ISNUMBER(REGION!CB102/Ukraine!CB102),REGION!CB102/Ukraine!CB102,""),"")</f>
        <v/>
      </c>
      <c r="J102" s="46" t="str">
        <f t="shared" si="10"/>
        <v/>
      </c>
      <c r="K102" s="1" t="str">
        <f t="shared" si="11"/>
        <v/>
      </c>
      <c r="M102" s="40" t="str">
        <f>IF($A102=2,REGION!BW102,"")</f>
        <v/>
      </c>
      <c r="N102" s="40" t="str">
        <f>IF($A102=2,REGION!BX102,"")</f>
        <v/>
      </c>
      <c r="O102" s="40" t="str">
        <f>IF($A102=2,REGION!BY102,"")</f>
        <v/>
      </c>
      <c r="P102" s="40" t="str">
        <f>IF($A102=2,REGION!BZ102,"")</f>
        <v/>
      </c>
      <c r="Q102" s="40" t="str">
        <f>IF($A102=2,REGION!CA102,"")</f>
        <v/>
      </c>
      <c r="R102" s="40" t="str">
        <f>IF($A102=2,REGION!CB102,"")</f>
        <v/>
      </c>
      <c r="S102" s="41" t="str">
        <f t="shared" si="12"/>
        <v/>
      </c>
      <c r="T102" s="1" t="str">
        <f t="shared" si="9"/>
        <v/>
      </c>
      <c r="V102" s="1" t="str">
        <f t="shared" si="13"/>
        <v/>
      </c>
      <c r="W102" s="40" t="str">
        <f t="shared" si="8"/>
        <v/>
      </c>
    </row>
    <row r="103" spans="1:23" ht="10.5" x14ac:dyDescent="0.25">
      <c r="A103" s="39">
        <f>'Industry selection'!C103</f>
        <v>1</v>
      </c>
      <c r="B103" s="2">
        <v>24.5</v>
      </c>
      <c r="C103" s="2" t="s">
        <v>208</v>
      </c>
      <c r="D103" s="45" t="str">
        <f>IF($A103=2,IF(ISNUMBER(REGION!BW103/Ukraine!BW103),REGION!BW103/Ukraine!BW103,""),"")</f>
        <v/>
      </c>
      <c r="E103" s="45" t="str">
        <f>IF($A103=2,IF(ISNUMBER(REGION!BX103/Ukraine!BX103),REGION!BX103/Ukraine!BX103,""),"")</f>
        <v/>
      </c>
      <c r="F103" s="45" t="str">
        <f>IF($A103=2,IF(ISNUMBER(REGION!BY103/Ukraine!BY103),REGION!BY103/Ukraine!BY103,""),"")</f>
        <v/>
      </c>
      <c r="G103" s="45" t="str">
        <f>IF($A103=2,IF(ISNUMBER(REGION!BZ103/Ukraine!BZ103),REGION!BZ103/Ukraine!BZ103,""),"")</f>
        <v/>
      </c>
      <c r="H103" s="45" t="str">
        <f>IF($A103=2,IF(ISNUMBER(REGION!CA103/Ukraine!CA103),REGION!CA103/Ukraine!CA103,""),"")</f>
        <v/>
      </c>
      <c r="I103" s="45" t="str">
        <f>IF($A103=2,IF(ISNUMBER(REGION!CB103/Ukraine!CB103),REGION!CB103/Ukraine!CB103,""),"")</f>
        <v/>
      </c>
      <c r="J103" s="46" t="str">
        <f t="shared" si="10"/>
        <v/>
      </c>
      <c r="K103" s="1" t="str">
        <f t="shared" si="11"/>
        <v/>
      </c>
      <c r="M103" s="40" t="str">
        <f>IF($A103=2,REGION!BW103,"")</f>
        <v/>
      </c>
      <c r="N103" s="40" t="str">
        <f>IF($A103=2,REGION!BX103,"")</f>
        <v/>
      </c>
      <c r="O103" s="40" t="str">
        <f>IF($A103=2,REGION!BY103,"")</f>
        <v/>
      </c>
      <c r="P103" s="40" t="str">
        <f>IF($A103=2,REGION!BZ103,"")</f>
        <v/>
      </c>
      <c r="Q103" s="40" t="str">
        <f>IF($A103=2,REGION!CA103,"")</f>
        <v/>
      </c>
      <c r="R103" s="40" t="str">
        <f>IF($A103=2,REGION!CB103,"")</f>
        <v/>
      </c>
      <c r="S103" s="41" t="str">
        <f t="shared" si="12"/>
        <v/>
      </c>
      <c r="T103" s="1" t="str">
        <f t="shared" si="9"/>
        <v/>
      </c>
      <c r="V103" s="1" t="str">
        <f t="shared" si="13"/>
        <v/>
      </c>
      <c r="W103" s="40" t="str">
        <f t="shared" si="8"/>
        <v/>
      </c>
    </row>
    <row r="104" spans="1:23" ht="10.5" x14ac:dyDescent="0.25">
      <c r="A104" s="39" t="str">
        <f>'Industry selection'!C104</f>
        <v/>
      </c>
      <c r="B104" s="2">
        <v>25</v>
      </c>
      <c r="C104" s="2" t="s">
        <v>210</v>
      </c>
      <c r="D104" s="45" t="str">
        <f>IF($A104=2,IF(ISNUMBER(REGION!BW104/Ukraine!BW104),REGION!BW104/Ukraine!BW104,""),"")</f>
        <v/>
      </c>
      <c r="E104" s="45" t="str">
        <f>IF($A104=2,IF(ISNUMBER(REGION!BX104/Ukraine!BX104),REGION!BX104/Ukraine!BX104,""),"")</f>
        <v/>
      </c>
      <c r="F104" s="45" t="str">
        <f>IF($A104=2,IF(ISNUMBER(REGION!BY104/Ukraine!BY104),REGION!BY104/Ukraine!BY104,""),"")</f>
        <v/>
      </c>
      <c r="G104" s="45" t="str">
        <f>IF($A104=2,IF(ISNUMBER(REGION!BZ104/Ukraine!BZ104),REGION!BZ104/Ukraine!BZ104,""),"")</f>
        <v/>
      </c>
      <c r="H104" s="45" t="str">
        <f>IF($A104=2,IF(ISNUMBER(REGION!CA104/Ukraine!CA104),REGION!CA104/Ukraine!CA104,""),"")</f>
        <v/>
      </c>
      <c r="I104" s="45" t="str">
        <f>IF($A104=2,IF(ISNUMBER(REGION!CB104/Ukraine!CB104),REGION!CB104/Ukraine!CB104,""),"")</f>
        <v/>
      </c>
      <c r="J104" s="46" t="str">
        <f t="shared" si="10"/>
        <v/>
      </c>
      <c r="K104" s="1" t="str">
        <f t="shared" si="11"/>
        <v/>
      </c>
      <c r="M104" s="40" t="str">
        <f>IF($A104=2,REGION!BW104,"")</f>
        <v/>
      </c>
      <c r="N104" s="40" t="str">
        <f>IF($A104=2,REGION!BX104,"")</f>
        <v/>
      </c>
      <c r="O104" s="40" t="str">
        <f>IF($A104=2,REGION!BY104,"")</f>
        <v/>
      </c>
      <c r="P104" s="40" t="str">
        <f>IF($A104=2,REGION!BZ104,"")</f>
        <v/>
      </c>
      <c r="Q104" s="40" t="str">
        <f>IF($A104=2,REGION!CA104,"")</f>
        <v/>
      </c>
      <c r="R104" s="40" t="str">
        <f>IF($A104=2,REGION!CB104,"")</f>
        <v/>
      </c>
      <c r="S104" s="41" t="str">
        <f t="shared" si="12"/>
        <v/>
      </c>
      <c r="T104" s="1" t="str">
        <f t="shared" si="9"/>
        <v/>
      </c>
      <c r="V104" s="1" t="str">
        <f t="shared" si="13"/>
        <v/>
      </c>
      <c r="W104" s="40" t="str">
        <f t="shared" si="8"/>
        <v/>
      </c>
    </row>
    <row r="105" spans="1:23" ht="10.5" x14ac:dyDescent="0.25">
      <c r="A105" s="39">
        <f>'Industry selection'!C105</f>
        <v>2</v>
      </c>
      <c r="B105" s="2">
        <v>25.1</v>
      </c>
      <c r="C105" s="2" t="s">
        <v>212</v>
      </c>
      <c r="D105" s="45">
        <f>IF($A105=2,IF(ISNUMBER(REGION!BW105/Ukraine!BW105),REGION!BW105/Ukraine!BW105,""),"")</f>
        <v>0.72563524841989979</v>
      </c>
      <c r="E105" s="45">
        <f>IF($A105=2,IF(ISNUMBER(REGION!BX105/Ukraine!BX105),REGION!BX105/Ukraine!BX105,""),"")</f>
        <v>0.89096140117486122</v>
      </c>
      <c r="F105" s="45">
        <f>IF($A105=2,IF(ISNUMBER(REGION!BY105/Ukraine!BY105),REGION!BY105/Ukraine!BY105,""),"")</f>
        <v>0.92656110153121884</v>
      </c>
      <c r="G105" s="45">
        <f>IF($A105=2,IF(ISNUMBER(REGION!BZ105/Ukraine!BZ105),REGION!BZ105/Ukraine!BZ105,""),"")</f>
        <v>0.78098930393969423</v>
      </c>
      <c r="H105" s="45">
        <f>IF($A105=2,IF(ISNUMBER(REGION!CA105/Ukraine!CA105),REGION!CA105/Ukraine!CA105,""),"")</f>
        <v>1.016067519424378</v>
      </c>
      <c r="I105" s="45">
        <f>IF($A105=2,IF(ISNUMBER(REGION!CB105/Ukraine!CB105),REGION!CB105/Ukraine!CB105,""),"")</f>
        <v>1.191039689956501</v>
      </c>
      <c r="J105" s="46">
        <f t="shared" si="10"/>
        <v>0.9218757107410922</v>
      </c>
      <c r="K105" s="1">
        <f t="shared" si="11"/>
        <v>0</v>
      </c>
      <c r="M105" s="40">
        <f>IF($A105=2,REGION!BW105,"")</f>
        <v>2.2357188972047535E-3</v>
      </c>
      <c r="N105" s="40">
        <f>IF($A105=2,REGION!BX105,"")</f>
        <v>2.9735723755126317E-3</v>
      </c>
      <c r="O105" s="40">
        <f>IF($A105=2,REGION!BY105,"")</f>
        <v>2.6715178037579352E-3</v>
      </c>
      <c r="P105" s="40">
        <f>IF($A105=2,REGION!BZ105,"")</f>
        <v>2.0029837551110621E-3</v>
      </c>
      <c r="Q105" s="40">
        <f>IF($A105=2,REGION!CA105,"")</f>
        <v>2.5320462098433298E-3</v>
      </c>
      <c r="R105" s="40">
        <f>IF($A105=2,REGION!CB105,"")</f>
        <v>3.2461575374366646E-3</v>
      </c>
      <c r="S105" s="41">
        <f t="shared" si="12"/>
        <v>2.6103327631443961E-3</v>
      </c>
      <c r="T105" s="1">
        <f t="shared" si="9"/>
        <v>1</v>
      </c>
      <c r="V105" s="1">
        <f t="shared" si="13"/>
        <v>1</v>
      </c>
      <c r="W105" s="40" t="str">
        <f t="shared" si="8"/>
        <v/>
      </c>
    </row>
    <row r="106" spans="1:23" ht="10.5" x14ac:dyDescent="0.25">
      <c r="A106" s="39">
        <f>'Industry selection'!C106</f>
        <v>2</v>
      </c>
      <c r="B106" s="2">
        <v>25.2</v>
      </c>
      <c r="C106" s="2" t="s">
        <v>214</v>
      </c>
      <c r="D106" s="45">
        <f>IF($A106=2,IF(ISNUMBER(REGION!BW106/Ukraine!BW106),REGION!BW106/Ukraine!BW106,""),"")</f>
        <v>0.12844898182366821</v>
      </c>
      <c r="E106" s="45">
        <f>IF($A106=2,IF(ISNUMBER(REGION!BX106/Ukraine!BX106),REGION!BX106/Ukraine!BX106,""),"")</f>
        <v>0.19562022358168926</v>
      </c>
      <c r="F106" s="45">
        <f>IF($A106=2,IF(ISNUMBER(REGION!BY106/Ukraine!BY106),REGION!BY106/Ukraine!BY106,""),"")</f>
        <v>0.38407126449740131</v>
      </c>
      <c r="G106" s="45" t="str">
        <f>IF($A106=2,IF(ISNUMBER(REGION!BZ106/Ukraine!BZ106),REGION!BZ106/Ukraine!BZ106,""),"")</f>
        <v/>
      </c>
      <c r="H106" s="45" t="str">
        <f>IF($A106=2,IF(ISNUMBER(REGION!CA106/Ukraine!CA106),REGION!CA106/Ukraine!CA106,""),"")</f>
        <v/>
      </c>
      <c r="I106" s="45" t="str">
        <f>IF($A106=2,IF(ISNUMBER(REGION!CB106/Ukraine!CB106),REGION!CB106/Ukraine!CB106,""),"")</f>
        <v/>
      </c>
      <c r="J106" s="46">
        <f t="shared" si="10"/>
        <v>0.23604682330091956</v>
      </c>
      <c r="K106" s="1">
        <f t="shared" si="11"/>
        <v>0</v>
      </c>
      <c r="M106" s="40">
        <f>IF($A106=2,REGION!BW106,"")</f>
        <v>1.1955716027832907E-4</v>
      </c>
      <c r="N106" s="40">
        <f>IF($A106=2,REGION!BX106,"")</f>
        <v>2.1062804326547806E-4</v>
      </c>
      <c r="O106" s="40">
        <f>IF($A106=2,REGION!BY106,"")</f>
        <v>3.9436691388807611E-4</v>
      </c>
      <c r="P106" s="40" t="str">
        <f>IF($A106=2,REGION!BZ106,"")</f>
        <v/>
      </c>
      <c r="Q106" s="40" t="str">
        <f>IF($A106=2,REGION!CA106,"")</f>
        <v/>
      </c>
      <c r="R106" s="40" t="str">
        <f>IF($A106=2,REGION!CB106,"")</f>
        <v/>
      </c>
      <c r="S106" s="41">
        <f t="shared" si="12"/>
        <v>2.4151737247729444E-4</v>
      </c>
      <c r="T106" s="1">
        <f t="shared" si="9"/>
        <v>0</v>
      </c>
      <c r="V106" s="1">
        <f t="shared" si="13"/>
        <v>0</v>
      </c>
      <c r="W106" s="40" t="str">
        <f t="shared" si="8"/>
        <v/>
      </c>
    </row>
    <row r="107" spans="1:23" ht="10.5" x14ac:dyDescent="0.25">
      <c r="A107" s="39">
        <f>'Industry selection'!C107</f>
        <v>1</v>
      </c>
      <c r="B107" s="2">
        <v>25.3</v>
      </c>
      <c r="C107" s="2" t="s">
        <v>216</v>
      </c>
      <c r="D107" s="45" t="str">
        <f>IF($A107=2,IF(ISNUMBER(REGION!BW107/Ukraine!BW107),REGION!BW107/Ukraine!BW107,""),"")</f>
        <v/>
      </c>
      <c r="E107" s="45" t="str">
        <f>IF($A107=2,IF(ISNUMBER(REGION!BX107/Ukraine!BX107),REGION!BX107/Ukraine!BX107,""),"")</f>
        <v/>
      </c>
      <c r="F107" s="45" t="str">
        <f>IF($A107=2,IF(ISNUMBER(REGION!BY107/Ukraine!BY107),REGION!BY107/Ukraine!BY107,""),"")</f>
        <v/>
      </c>
      <c r="G107" s="45" t="str">
        <f>IF($A107=2,IF(ISNUMBER(REGION!BZ107/Ukraine!BZ107),REGION!BZ107/Ukraine!BZ107,""),"")</f>
        <v/>
      </c>
      <c r="H107" s="45" t="str">
        <f>IF($A107=2,IF(ISNUMBER(REGION!CA107/Ukraine!CA107),REGION!CA107/Ukraine!CA107,""),"")</f>
        <v/>
      </c>
      <c r="I107" s="45" t="str">
        <f>IF($A107=2,IF(ISNUMBER(REGION!CB107/Ukraine!CB107),REGION!CB107/Ukraine!CB107,""),"")</f>
        <v/>
      </c>
      <c r="J107" s="46" t="str">
        <f t="shared" si="10"/>
        <v/>
      </c>
      <c r="K107" s="1" t="str">
        <f t="shared" si="11"/>
        <v/>
      </c>
      <c r="M107" s="40" t="str">
        <f>IF($A107=2,REGION!BW107,"")</f>
        <v/>
      </c>
      <c r="N107" s="40" t="str">
        <f>IF($A107=2,REGION!BX107,"")</f>
        <v/>
      </c>
      <c r="O107" s="40" t="str">
        <f>IF($A107=2,REGION!BY107,"")</f>
        <v/>
      </c>
      <c r="P107" s="40" t="str">
        <f>IF($A107=2,REGION!BZ107,"")</f>
        <v/>
      </c>
      <c r="Q107" s="40" t="str">
        <f>IF($A107=2,REGION!CA107,"")</f>
        <v/>
      </c>
      <c r="R107" s="40" t="str">
        <f>IF($A107=2,REGION!CB107,"")</f>
        <v/>
      </c>
      <c r="S107" s="41" t="str">
        <f t="shared" si="12"/>
        <v/>
      </c>
      <c r="T107" s="1" t="str">
        <f t="shared" si="9"/>
        <v/>
      </c>
      <c r="V107" s="1" t="str">
        <f t="shared" si="13"/>
        <v/>
      </c>
      <c r="W107" s="40" t="str">
        <f t="shared" si="8"/>
        <v/>
      </c>
    </row>
    <row r="108" spans="1:23" ht="10.5" x14ac:dyDescent="0.25">
      <c r="A108" s="39">
        <f>'Industry selection'!C108</f>
        <v>1</v>
      </c>
      <c r="B108" s="2">
        <v>25.4</v>
      </c>
      <c r="C108" s="2" t="s">
        <v>218</v>
      </c>
      <c r="D108" s="45" t="str">
        <f>IF($A108=2,IF(ISNUMBER(REGION!BW108/Ukraine!BW108),REGION!BW108/Ukraine!BW108,""),"")</f>
        <v/>
      </c>
      <c r="E108" s="45" t="str">
        <f>IF($A108=2,IF(ISNUMBER(REGION!BX108/Ukraine!BX108),REGION!BX108/Ukraine!BX108,""),"")</f>
        <v/>
      </c>
      <c r="F108" s="45" t="str">
        <f>IF($A108=2,IF(ISNUMBER(REGION!BY108/Ukraine!BY108),REGION!BY108/Ukraine!BY108,""),"")</f>
        <v/>
      </c>
      <c r="G108" s="45" t="str">
        <f>IF($A108=2,IF(ISNUMBER(REGION!BZ108/Ukraine!BZ108),REGION!BZ108/Ukraine!BZ108,""),"")</f>
        <v/>
      </c>
      <c r="H108" s="45" t="str">
        <f>IF($A108=2,IF(ISNUMBER(REGION!CA108/Ukraine!CA108),REGION!CA108/Ukraine!CA108,""),"")</f>
        <v/>
      </c>
      <c r="I108" s="45" t="str">
        <f>IF($A108=2,IF(ISNUMBER(REGION!CB108/Ukraine!CB108),REGION!CB108/Ukraine!CB108,""),"")</f>
        <v/>
      </c>
      <c r="J108" s="46" t="str">
        <f t="shared" si="10"/>
        <v/>
      </c>
      <c r="K108" s="1" t="str">
        <f t="shared" si="11"/>
        <v/>
      </c>
      <c r="M108" s="40" t="str">
        <f>IF($A108=2,REGION!BW108,"")</f>
        <v/>
      </c>
      <c r="N108" s="40" t="str">
        <f>IF($A108=2,REGION!BX108,"")</f>
        <v/>
      </c>
      <c r="O108" s="40" t="str">
        <f>IF($A108=2,REGION!BY108,"")</f>
        <v/>
      </c>
      <c r="P108" s="40" t="str">
        <f>IF($A108=2,REGION!BZ108,"")</f>
        <v/>
      </c>
      <c r="Q108" s="40" t="str">
        <f>IF($A108=2,REGION!CA108,"")</f>
        <v/>
      </c>
      <c r="R108" s="40" t="str">
        <f>IF($A108=2,REGION!CB108,"")</f>
        <v/>
      </c>
      <c r="S108" s="41" t="str">
        <f t="shared" si="12"/>
        <v/>
      </c>
      <c r="T108" s="1" t="str">
        <f t="shared" si="9"/>
        <v/>
      </c>
      <c r="V108" s="1" t="str">
        <f t="shared" si="13"/>
        <v/>
      </c>
      <c r="W108" s="40" t="str">
        <f t="shared" si="8"/>
        <v/>
      </c>
    </row>
    <row r="109" spans="1:23" ht="10.5" x14ac:dyDescent="0.25">
      <c r="A109" s="39">
        <f>'Industry selection'!C109</f>
        <v>2</v>
      </c>
      <c r="B109" s="2">
        <v>25.5</v>
      </c>
      <c r="C109" s="2" t="s">
        <v>220</v>
      </c>
      <c r="D109" s="45">
        <f>IF($A109=2,IF(ISNUMBER(REGION!BW109/Ukraine!BW109),REGION!BW109/Ukraine!BW109,""),"")</f>
        <v>0.1810081475749587</v>
      </c>
      <c r="E109" s="45">
        <f>IF($A109=2,IF(ISNUMBER(REGION!BX109/Ukraine!BX109),REGION!BX109/Ukraine!BX109,""),"")</f>
        <v>0.23338896041739304</v>
      </c>
      <c r="F109" s="45">
        <f>IF($A109=2,IF(ISNUMBER(REGION!BY109/Ukraine!BY109),REGION!BY109/Ukraine!BY109,""),"")</f>
        <v>0.25245941082402173</v>
      </c>
      <c r="G109" s="45" t="str">
        <f>IF($A109=2,IF(ISNUMBER(REGION!BZ109/Ukraine!BZ109),REGION!BZ109/Ukraine!BZ109,""),"")</f>
        <v/>
      </c>
      <c r="H109" s="45">
        <f>IF($A109=2,IF(ISNUMBER(REGION!CA109/Ukraine!CA109),REGION!CA109/Ukraine!CA109,""),"")</f>
        <v>1.1355001105915432</v>
      </c>
      <c r="I109" s="45">
        <f>IF($A109=2,IF(ISNUMBER(REGION!CB109/Ukraine!CB109),REGION!CB109/Ukraine!CB109,""),"")</f>
        <v>2.5161903267456651</v>
      </c>
      <c r="J109" s="46">
        <f t="shared" si="10"/>
        <v>0.86370939123071633</v>
      </c>
      <c r="K109" s="1">
        <f t="shared" si="11"/>
        <v>0</v>
      </c>
      <c r="M109" s="40">
        <f>IF($A109=2,REGION!BW109,"")</f>
        <v>2.1520288850099232E-4</v>
      </c>
      <c r="N109" s="40">
        <f>IF($A109=2,REGION!BX109,"")</f>
        <v>2.2301792816344735E-4</v>
      </c>
      <c r="O109" s="40">
        <f>IF($A109=2,REGION!BY109,"")</f>
        <v>1.9082270026842392E-4</v>
      </c>
      <c r="P109" s="40" t="str">
        <f>IF($A109=2,REGION!BZ109,"")</f>
        <v/>
      </c>
      <c r="Q109" s="40">
        <f>IF($A109=2,REGION!CA109,"")</f>
        <v>4.7475866434562429E-4</v>
      </c>
      <c r="R109" s="40">
        <f>IF($A109=2,REGION!CB109,"")</f>
        <v>1.0444159033491877E-3</v>
      </c>
      <c r="S109" s="41">
        <f t="shared" si="12"/>
        <v>4.2964361692553519E-4</v>
      </c>
      <c r="T109" s="1">
        <f t="shared" si="9"/>
        <v>0</v>
      </c>
      <c r="V109" s="1">
        <f t="shared" si="13"/>
        <v>0</v>
      </c>
      <c r="W109" s="40" t="str">
        <f t="shared" si="8"/>
        <v/>
      </c>
    </row>
    <row r="110" spans="1:23" ht="10.5" x14ac:dyDescent="0.25">
      <c r="A110" s="39">
        <f>'Industry selection'!C110</f>
        <v>2</v>
      </c>
      <c r="B110" s="2">
        <v>25.6</v>
      </c>
      <c r="C110" s="2" t="s">
        <v>222</v>
      </c>
      <c r="D110" s="45">
        <f>IF($A110=2,IF(ISNUMBER(REGION!BW110/Ukraine!BW110),REGION!BW110/Ukraine!BW110,""),"")</f>
        <v>0.48088237474623841</v>
      </c>
      <c r="E110" s="45">
        <f>IF($A110=2,IF(ISNUMBER(REGION!BX110/Ukraine!BX110),REGION!BX110/Ukraine!BX110,""),"")</f>
        <v>0.3712169309325748</v>
      </c>
      <c r="F110" s="45">
        <f>IF($A110=2,IF(ISNUMBER(REGION!BY110/Ukraine!BY110),REGION!BY110/Ukraine!BY110,""),"")</f>
        <v>1.1710223561968018</v>
      </c>
      <c r="G110" s="45">
        <f>IF($A110=2,IF(ISNUMBER(REGION!BZ110/Ukraine!BZ110),REGION!BZ110/Ukraine!BZ110,""),"")</f>
        <v>1.2231563223833051</v>
      </c>
      <c r="H110" s="45">
        <f>IF($A110=2,IF(ISNUMBER(REGION!CA110/Ukraine!CA110),REGION!CA110/Ukraine!CA110,""),"")</f>
        <v>1.2451374282431644</v>
      </c>
      <c r="I110" s="45">
        <f>IF($A110=2,IF(ISNUMBER(REGION!CB110/Ukraine!CB110),REGION!CB110/Ukraine!CB110,""),"")</f>
        <v>1.0282845851574767</v>
      </c>
      <c r="J110" s="46">
        <f t="shared" si="10"/>
        <v>0.91994999960992674</v>
      </c>
      <c r="K110" s="1">
        <f t="shared" si="11"/>
        <v>0</v>
      </c>
      <c r="M110" s="40">
        <f>IF($A110=2,REGION!BW110,"")</f>
        <v>7.7712154180913898E-4</v>
      </c>
      <c r="N110" s="40">
        <f>IF($A110=2,REGION!BX110,"")</f>
        <v>6.9383355428628065E-4</v>
      </c>
      <c r="O110" s="40">
        <f>IF($A110=2,REGION!BY110,"")</f>
        <v>2.1499357563575764E-3</v>
      </c>
      <c r="P110" s="40">
        <f>IF($A110=2,REGION!BZ110,"")</f>
        <v>2.0582384793899878E-3</v>
      </c>
      <c r="Q110" s="40">
        <f>IF($A110=2,REGION!CA110,"")</f>
        <v>2.2155404336129136E-3</v>
      </c>
      <c r="R110" s="40">
        <f>IF($A110=2,REGION!CB110,"")</f>
        <v>2.3005377330529405E-3</v>
      </c>
      <c r="S110" s="41">
        <f t="shared" si="12"/>
        <v>1.6992012497514728E-3</v>
      </c>
      <c r="T110" s="1">
        <f t="shared" si="9"/>
        <v>0</v>
      </c>
      <c r="V110" s="1">
        <f t="shared" si="13"/>
        <v>0</v>
      </c>
      <c r="W110" s="40" t="str">
        <f t="shared" si="8"/>
        <v/>
      </c>
    </row>
    <row r="111" spans="1:23" ht="10.5" x14ac:dyDescent="0.25">
      <c r="A111" s="39">
        <f>'Industry selection'!C111</f>
        <v>2</v>
      </c>
      <c r="B111" s="2">
        <v>25.7</v>
      </c>
      <c r="C111" s="2" t="s">
        <v>224</v>
      </c>
      <c r="D111" s="45">
        <f>IF($A111=2,IF(ISNUMBER(REGION!BW111/Ukraine!BW111),REGION!BW111/Ukraine!BW111,""),"")</f>
        <v>0.43688841003779794</v>
      </c>
      <c r="E111" s="45">
        <f>IF($A111=2,IF(ISNUMBER(REGION!BX111/Ukraine!BX111),REGION!BX111/Ukraine!BX111,""),"")</f>
        <v>0.45834453512591256</v>
      </c>
      <c r="F111" s="45">
        <f>IF($A111=2,IF(ISNUMBER(REGION!BY111/Ukraine!BY111),REGION!BY111/Ukraine!BY111,""),"")</f>
        <v>0.35672857684404541</v>
      </c>
      <c r="G111" s="45" t="str">
        <f>IF($A111=2,IF(ISNUMBER(REGION!BZ111/Ukraine!BZ111),REGION!BZ111/Ukraine!BZ111,""),"")</f>
        <v/>
      </c>
      <c r="H111" s="45" t="str">
        <f>IF($A111=2,IF(ISNUMBER(REGION!CA111/Ukraine!CA111),REGION!CA111/Ukraine!CA111,""),"")</f>
        <v/>
      </c>
      <c r="I111" s="45" t="str">
        <f>IF($A111=2,IF(ISNUMBER(REGION!CB111/Ukraine!CB111),REGION!CB111/Ukraine!CB111,""),"")</f>
        <v/>
      </c>
      <c r="J111" s="46">
        <f t="shared" si="10"/>
        <v>0.41732050733591858</v>
      </c>
      <c r="K111" s="1">
        <f t="shared" si="11"/>
        <v>0</v>
      </c>
      <c r="M111" s="40">
        <f>IF($A111=2,REGION!BW111,"")</f>
        <v>4.1845006097415173E-4</v>
      </c>
      <c r="N111" s="40">
        <f>IF($A111=2,REGION!BX111,"")</f>
        <v>4.5842574122486403E-4</v>
      </c>
      <c r="O111" s="40">
        <f>IF($A111=2,REGION!BY111,"")</f>
        <v>3.4348086048316309E-4</v>
      </c>
      <c r="P111" s="40" t="str">
        <f>IF($A111=2,REGION!BZ111,"")</f>
        <v/>
      </c>
      <c r="Q111" s="40" t="str">
        <f>IF($A111=2,REGION!CA111,"")</f>
        <v/>
      </c>
      <c r="R111" s="40" t="str">
        <f>IF($A111=2,REGION!CB111,"")</f>
        <v/>
      </c>
      <c r="S111" s="41">
        <f t="shared" si="12"/>
        <v>4.0678555422739293E-4</v>
      </c>
      <c r="T111" s="1">
        <f t="shared" si="9"/>
        <v>0</v>
      </c>
      <c r="V111" s="1">
        <f t="shared" si="13"/>
        <v>0</v>
      </c>
      <c r="W111" s="40" t="str">
        <f t="shared" si="8"/>
        <v/>
      </c>
    </row>
    <row r="112" spans="1:23" ht="10.5" x14ac:dyDescent="0.25">
      <c r="A112" s="39">
        <f>'Industry selection'!C112</f>
        <v>2</v>
      </c>
      <c r="B112" s="2">
        <v>25.9</v>
      </c>
      <c r="C112" s="2" t="s">
        <v>226</v>
      </c>
      <c r="D112" s="45">
        <f>IF($A112=2,IF(ISNUMBER(REGION!BW112/Ukraine!BW112),REGION!BW112/Ukraine!BW112,""),"")</f>
        <v>1.7055668455318644</v>
      </c>
      <c r="E112" s="45">
        <f>IF($A112=2,IF(ISNUMBER(REGION!BX112/Ukraine!BX112),REGION!BX112/Ukraine!BX112,""),"")</f>
        <v>1.2764710648591056</v>
      </c>
      <c r="F112" s="45">
        <f>IF($A112=2,IF(ISNUMBER(REGION!BY112/Ukraine!BY112),REGION!BY112/Ukraine!BY112,""),"")</f>
        <v>1.1905381180923598</v>
      </c>
      <c r="G112" s="45">
        <f>IF($A112=2,IF(ISNUMBER(REGION!BZ112/Ukraine!BZ112),REGION!BZ112/Ukraine!BZ112,""),"")</f>
        <v>1.0690914092852386</v>
      </c>
      <c r="H112" s="45">
        <f>IF($A112=2,IF(ISNUMBER(REGION!CA112/Ukraine!CA112),REGION!CA112/Ukraine!CA112,""),"")</f>
        <v>1.0724504395039227</v>
      </c>
      <c r="I112" s="45">
        <f>IF($A112=2,IF(ISNUMBER(REGION!CB112/Ukraine!CB112),REGION!CB112/Ukraine!CB112,""),"")</f>
        <v>1.250667824588646</v>
      </c>
      <c r="J112" s="46">
        <f t="shared" si="10"/>
        <v>1.2607976169768562</v>
      </c>
      <c r="K112" s="1">
        <f t="shared" si="11"/>
        <v>1</v>
      </c>
      <c r="M112" s="40">
        <f>IF($A112=2,REGION!BW112,"")</f>
        <v>6.8506252839482555E-3</v>
      </c>
      <c r="N112" s="40">
        <f>IF($A112=2,REGION!BX112,"")</f>
        <v>5.3400403910247671E-3</v>
      </c>
      <c r="O112" s="40">
        <f>IF($A112=2,REGION!BY112,"")</f>
        <v>4.9359471802765658E-3</v>
      </c>
      <c r="P112" s="40">
        <f>IF($A112=2,REGION!BZ112,"")</f>
        <v>4.6966515637086974E-3</v>
      </c>
      <c r="Q112" s="40">
        <f>IF($A112=2,REGION!CA112,"")</f>
        <v>4.603720381533327E-3</v>
      </c>
      <c r="R112" s="40">
        <f>IF($A112=2,REGION!CB112,"")</f>
        <v>5.0527147756622868E-3</v>
      </c>
      <c r="S112" s="41">
        <f t="shared" si="12"/>
        <v>5.2466165960256489E-3</v>
      </c>
      <c r="T112" s="1">
        <f t="shared" si="9"/>
        <v>1</v>
      </c>
      <c r="V112" s="1">
        <f t="shared" si="13"/>
        <v>2</v>
      </c>
      <c r="W112" s="40">
        <f t="shared" si="8"/>
        <v>5.2466165960256489E-3</v>
      </c>
    </row>
    <row r="113" spans="1:23" ht="10.5" x14ac:dyDescent="0.25">
      <c r="A113" s="39">
        <f>'Industry selection'!C113</f>
        <v>2</v>
      </c>
      <c r="B113" s="2">
        <v>26</v>
      </c>
      <c r="C113" s="2" t="s">
        <v>228</v>
      </c>
      <c r="D113" s="45">
        <f>IF($A113=2,IF(ISNUMBER(REGION!BW113/Ukraine!BW113),REGION!BW113/Ukraine!BW113,""),"")</f>
        <v>1.5366413040997013</v>
      </c>
      <c r="E113" s="45">
        <f>IF($A113=2,IF(ISNUMBER(REGION!BX113/Ukraine!BX113),REGION!BX113/Ukraine!BX113,""),"")</f>
        <v>1.4606188888098306</v>
      </c>
      <c r="F113" s="45">
        <f>IF($A113=2,IF(ISNUMBER(REGION!BY113/Ukraine!BY113),REGION!BY113/Ukraine!BY113,""),"")</f>
        <v>1.3681765581096912</v>
      </c>
      <c r="G113" s="45">
        <f>IF($A113=2,IF(ISNUMBER(REGION!BZ113/Ukraine!BZ113),REGION!BZ113/Ukraine!BZ113,""),"")</f>
        <v>1.7005048970220951</v>
      </c>
      <c r="H113" s="45">
        <f>IF($A113=2,IF(ISNUMBER(REGION!CA113/Ukraine!CA113),REGION!CA113/Ukraine!CA113,""),"")</f>
        <v>1.6902578914161335</v>
      </c>
      <c r="I113" s="45" t="str">
        <f>IF($A113=2,IF(ISNUMBER(REGION!CB113/Ukraine!CB113),REGION!CB113/Ukraine!CB113,""),"")</f>
        <v/>
      </c>
      <c r="J113" s="46">
        <f t="shared" si="10"/>
        <v>1.5512399078914902</v>
      </c>
      <c r="K113" s="1">
        <f t="shared" si="11"/>
        <v>1</v>
      </c>
      <c r="M113" s="40">
        <f>IF($A113=2,REGION!BW113,"")</f>
        <v>9.2059013414313388E-3</v>
      </c>
      <c r="N113" s="40">
        <f>IF($A113=2,REGION!BX113,"")</f>
        <v>8.2268835722516132E-3</v>
      </c>
      <c r="O113" s="40">
        <f>IF($A113=2,REGION!BY113,"")</f>
        <v>7.7855661709516962E-3</v>
      </c>
      <c r="P113" s="40">
        <f>IF($A113=2,REGION!BZ113,"")</f>
        <v>8.5921096253729692E-3</v>
      </c>
      <c r="Q113" s="40">
        <f>IF($A113=2,REGION!CA113,"")</f>
        <v>8.9916413701822788E-3</v>
      </c>
      <c r="R113" s="40" t="str">
        <f>IF($A113=2,REGION!CB113,"")</f>
        <v/>
      </c>
      <c r="S113" s="41">
        <f t="shared" si="12"/>
        <v>8.5604204160379775E-3</v>
      </c>
      <c r="T113" s="1">
        <f t="shared" si="9"/>
        <v>1</v>
      </c>
      <c r="V113" s="1">
        <f t="shared" si="13"/>
        <v>2</v>
      </c>
      <c r="W113" s="40">
        <f t="shared" si="8"/>
        <v>8.5604204160379775E-3</v>
      </c>
    </row>
    <row r="114" spans="1:23" ht="10.5" x14ac:dyDescent="0.25">
      <c r="A114" s="39">
        <f>'Industry selection'!C114</f>
        <v>1</v>
      </c>
      <c r="B114" s="2">
        <v>26.1</v>
      </c>
      <c r="C114" s="2" t="s">
        <v>230</v>
      </c>
      <c r="D114" s="45" t="str">
        <f>IF($A114=2,IF(ISNUMBER(REGION!BW114/Ukraine!BW114),REGION!BW114/Ukraine!BW114,""),"")</f>
        <v/>
      </c>
      <c r="E114" s="45" t="str">
        <f>IF($A114=2,IF(ISNUMBER(REGION!BX114/Ukraine!BX114),REGION!BX114/Ukraine!BX114,""),"")</f>
        <v/>
      </c>
      <c r="F114" s="45" t="str">
        <f>IF($A114=2,IF(ISNUMBER(REGION!BY114/Ukraine!BY114),REGION!BY114/Ukraine!BY114,""),"")</f>
        <v/>
      </c>
      <c r="G114" s="45" t="str">
        <f>IF($A114=2,IF(ISNUMBER(REGION!BZ114/Ukraine!BZ114),REGION!BZ114/Ukraine!BZ114,""),"")</f>
        <v/>
      </c>
      <c r="H114" s="45" t="str">
        <f>IF($A114=2,IF(ISNUMBER(REGION!CA114/Ukraine!CA114),REGION!CA114/Ukraine!CA114,""),"")</f>
        <v/>
      </c>
      <c r="I114" s="45" t="str">
        <f>IF($A114=2,IF(ISNUMBER(REGION!CB114/Ukraine!CB114),REGION!CB114/Ukraine!CB114,""),"")</f>
        <v/>
      </c>
      <c r="J114" s="46" t="str">
        <f t="shared" si="10"/>
        <v/>
      </c>
      <c r="K114" s="1" t="str">
        <f t="shared" si="11"/>
        <v/>
      </c>
      <c r="M114" s="40" t="str">
        <f>IF($A114=2,REGION!BW114,"")</f>
        <v/>
      </c>
      <c r="N114" s="40" t="str">
        <f>IF($A114=2,REGION!BX114,"")</f>
        <v/>
      </c>
      <c r="O114" s="40" t="str">
        <f>IF($A114=2,REGION!BY114,"")</f>
        <v/>
      </c>
      <c r="P114" s="40" t="str">
        <f>IF($A114=2,REGION!BZ114,"")</f>
        <v/>
      </c>
      <c r="Q114" s="40" t="str">
        <f>IF($A114=2,REGION!CA114,"")</f>
        <v/>
      </c>
      <c r="R114" s="40" t="str">
        <f>IF($A114=2,REGION!CB114,"")</f>
        <v/>
      </c>
      <c r="S114" s="41" t="str">
        <f t="shared" si="12"/>
        <v/>
      </c>
      <c r="T114" s="1" t="str">
        <f t="shared" si="9"/>
        <v/>
      </c>
      <c r="V114" s="1" t="str">
        <f t="shared" si="13"/>
        <v/>
      </c>
      <c r="W114" s="40" t="str">
        <f t="shared" si="8"/>
        <v/>
      </c>
    </row>
    <row r="115" spans="1:23" ht="10.5" x14ac:dyDescent="0.25">
      <c r="A115" s="39">
        <f>'Industry selection'!C115</f>
        <v>1</v>
      </c>
      <c r="B115" s="2">
        <v>26.2</v>
      </c>
      <c r="C115" s="2" t="s">
        <v>232</v>
      </c>
      <c r="D115" s="45" t="str">
        <f>IF($A115=2,IF(ISNUMBER(REGION!BW115/Ukraine!BW115),REGION!BW115/Ukraine!BW115,""),"")</f>
        <v/>
      </c>
      <c r="E115" s="45" t="str">
        <f>IF($A115=2,IF(ISNUMBER(REGION!BX115/Ukraine!BX115),REGION!BX115/Ukraine!BX115,""),"")</f>
        <v/>
      </c>
      <c r="F115" s="45" t="str">
        <f>IF($A115=2,IF(ISNUMBER(REGION!BY115/Ukraine!BY115),REGION!BY115/Ukraine!BY115,""),"")</f>
        <v/>
      </c>
      <c r="G115" s="45" t="str">
        <f>IF($A115=2,IF(ISNUMBER(REGION!BZ115/Ukraine!BZ115),REGION!BZ115/Ukraine!BZ115,""),"")</f>
        <v/>
      </c>
      <c r="H115" s="45" t="str">
        <f>IF($A115=2,IF(ISNUMBER(REGION!CA115/Ukraine!CA115),REGION!CA115/Ukraine!CA115,""),"")</f>
        <v/>
      </c>
      <c r="I115" s="45" t="str">
        <f>IF($A115=2,IF(ISNUMBER(REGION!CB115/Ukraine!CB115),REGION!CB115/Ukraine!CB115,""),"")</f>
        <v/>
      </c>
      <c r="J115" s="46" t="str">
        <f t="shared" si="10"/>
        <v/>
      </c>
      <c r="K115" s="1" t="str">
        <f t="shared" si="11"/>
        <v/>
      </c>
      <c r="M115" s="40" t="str">
        <f>IF($A115=2,REGION!BW115,"")</f>
        <v/>
      </c>
      <c r="N115" s="40" t="str">
        <f>IF($A115=2,REGION!BX115,"")</f>
        <v/>
      </c>
      <c r="O115" s="40" t="str">
        <f>IF($A115=2,REGION!BY115,"")</f>
        <v/>
      </c>
      <c r="P115" s="40" t="str">
        <f>IF($A115=2,REGION!BZ115,"")</f>
        <v/>
      </c>
      <c r="Q115" s="40" t="str">
        <f>IF($A115=2,REGION!CA115,"")</f>
        <v/>
      </c>
      <c r="R115" s="40" t="str">
        <f>IF($A115=2,REGION!CB115,"")</f>
        <v/>
      </c>
      <c r="S115" s="41" t="str">
        <f t="shared" si="12"/>
        <v/>
      </c>
      <c r="T115" s="1" t="str">
        <f t="shared" si="9"/>
        <v/>
      </c>
      <c r="V115" s="1" t="str">
        <f t="shared" si="13"/>
        <v/>
      </c>
      <c r="W115" s="40" t="str">
        <f t="shared" si="8"/>
        <v/>
      </c>
    </row>
    <row r="116" spans="1:23" ht="10.5" x14ac:dyDescent="0.25">
      <c r="A116" s="39">
        <f>'Industry selection'!C116</f>
        <v>1</v>
      </c>
      <c r="B116" s="2">
        <v>26.3</v>
      </c>
      <c r="C116" s="2" t="s">
        <v>234</v>
      </c>
      <c r="D116" s="45" t="str">
        <f>IF($A116=2,IF(ISNUMBER(REGION!BW116/Ukraine!BW116),REGION!BW116/Ukraine!BW116,""),"")</f>
        <v/>
      </c>
      <c r="E116" s="45" t="str">
        <f>IF($A116=2,IF(ISNUMBER(REGION!BX116/Ukraine!BX116),REGION!BX116/Ukraine!BX116,""),"")</f>
        <v/>
      </c>
      <c r="F116" s="45" t="str">
        <f>IF($A116=2,IF(ISNUMBER(REGION!BY116/Ukraine!BY116),REGION!BY116/Ukraine!BY116,""),"")</f>
        <v/>
      </c>
      <c r="G116" s="45" t="str">
        <f>IF($A116=2,IF(ISNUMBER(REGION!BZ116/Ukraine!BZ116),REGION!BZ116/Ukraine!BZ116,""),"")</f>
        <v/>
      </c>
      <c r="H116" s="45" t="str">
        <f>IF($A116=2,IF(ISNUMBER(REGION!CA116/Ukraine!CA116),REGION!CA116/Ukraine!CA116,""),"")</f>
        <v/>
      </c>
      <c r="I116" s="45" t="str">
        <f>IF($A116=2,IF(ISNUMBER(REGION!CB116/Ukraine!CB116),REGION!CB116/Ukraine!CB116,""),"")</f>
        <v/>
      </c>
      <c r="J116" s="46" t="str">
        <f t="shared" si="10"/>
        <v/>
      </c>
      <c r="K116" s="1" t="str">
        <f t="shared" si="11"/>
        <v/>
      </c>
      <c r="M116" s="40" t="str">
        <f>IF($A116=2,REGION!BW116,"")</f>
        <v/>
      </c>
      <c r="N116" s="40" t="str">
        <f>IF($A116=2,REGION!BX116,"")</f>
        <v/>
      </c>
      <c r="O116" s="40" t="str">
        <f>IF($A116=2,REGION!BY116,"")</f>
        <v/>
      </c>
      <c r="P116" s="40" t="str">
        <f>IF($A116=2,REGION!BZ116,"")</f>
        <v/>
      </c>
      <c r="Q116" s="40" t="str">
        <f>IF($A116=2,REGION!CA116,"")</f>
        <v/>
      </c>
      <c r="R116" s="40" t="str">
        <f>IF($A116=2,REGION!CB116,"")</f>
        <v/>
      </c>
      <c r="S116" s="41" t="str">
        <f t="shared" si="12"/>
        <v/>
      </c>
      <c r="T116" s="1" t="str">
        <f t="shared" si="9"/>
        <v/>
      </c>
      <c r="V116" s="1" t="str">
        <f t="shared" si="13"/>
        <v/>
      </c>
      <c r="W116" s="40" t="str">
        <f t="shared" si="8"/>
        <v/>
      </c>
    </row>
    <row r="117" spans="1:23" ht="10.5" x14ac:dyDescent="0.25">
      <c r="A117" s="39">
        <f>'Industry selection'!C117</f>
        <v>1</v>
      </c>
      <c r="B117" s="2">
        <v>26.4</v>
      </c>
      <c r="C117" s="2" t="s">
        <v>236</v>
      </c>
      <c r="D117" s="45" t="str">
        <f>IF($A117=2,IF(ISNUMBER(REGION!BW117/Ukraine!BW117),REGION!BW117/Ukraine!BW117,""),"")</f>
        <v/>
      </c>
      <c r="E117" s="45" t="str">
        <f>IF($A117=2,IF(ISNUMBER(REGION!BX117/Ukraine!BX117),REGION!BX117/Ukraine!BX117,""),"")</f>
        <v/>
      </c>
      <c r="F117" s="45" t="str">
        <f>IF($A117=2,IF(ISNUMBER(REGION!BY117/Ukraine!BY117),REGION!BY117/Ukraine!BY117,""),"")</f>
        <v/>
      </c>
      <c r="G117" s="45" t="str">
        <f>IF($A117=2,IF(ISNUMBER(REGION!BZ117/Ukraine!BZ117),REGION!BZ117/Ukraine!BZ117,""),"")</f>
        <v/>
      </c>
      <c r="H117" s="45" t="str">
        <f>IF($A117=2,IF(ISNUMBER(REGION!CA117/Ukraine!CA117),REGION!CA117/Ukraine!CA117,""),"")</f>
        <v/>
      </c>
      <c r="I117" s="45" t="str">
        <f>IF($A117=2,IF(ISNUMBER(REGION!CB117/Ukraine!CB117),REGION!CB117/Ukraine!CB117,""),"")</f>
        <v/>
      </c>
      <c r="J117" s="46" t="str">
        <f t="shared" si="10"/>
        <v/>
      </c>
      <c r="K117" s="1" t="str">
        <f t="shared" si="11"/>
        <v/>
      </c>
      <c r="M117" s="40" t="str">
        <f>IF($A117=2,REGION!BW117,"")</f>
        <v/>
      </c>
      <c r="N117" s="40" t="str">
        <f>IF($A117=2,REGION!BX117,"")</f>
        <v/>
      </c>
      <c r="O117" s="40" t="str">
        <f>IF($A117=2,REGION!BY117,"")</f>
        <v/>
      </c>
      <c r="P117" s="40" t="str">
        <f>IF($A117=2,REGION!BZ117,"")</f>
        <v/>
      </c>
      <c r="Q117" s="40" t="str">
        <f>IF($A117=2,REGION!CA117,"")</f>
        <v/>
      </c>
      <c r="R117" s="40" t="str">
        <f>IF($A117=2,REGION!CB117,"")</f>
        <v/>
      </c>
      <c r="S117" s="41" t="str">
        <f t="shared" si="12"/>
        <v/>
      </c>
      <c r="T117" s="1" t="str">
        <f t="shared" si="9"/>
        <v/>
      </c>
      <c r="V117" s="1" t="str">
        <f t="shared" si="13"/>
        <v/>
      </c>
      <c r="W117" s="40" t="str">
        <f t="shared" si="8"/>
        <v/>
      </c>
    </row>
    <row r="118" spans="1:23" ht="10.5" x14ac:dyDescent="0.25">
      <c r="A118" s="39">
        <f>'Industry selection'!C118</f>
        <v>1</v>
      </c>
      <c r="B118" s="2">
        <v>26.5</v>
      </c>
      <c r="C118" s="2" t="s">
        <v>238</v>
      </c>
      <c r="D118" s="45" t="str">
        <f>IF($A118=2,IF(ISNUMBER(REGION!BW118/Ukraine!BW118),REGION!BW118/Ukraine!BW118,""),"")</f>
        <v/>
      </c>
      <c r="E118" s="45" t="str">
        <f>IF($A118=2,IF(ISNUMBER(REGION!BX118/Ukraine!BX118),REGION!BX118/Ukraine!BX118,""),"")</f>
        <v/>
      </c>
      <c r="F118" s="45" t="str">
        <f>IF($A118=2,IF(ISNUMBER(REGION!BY118/Ukraine!BY118),REGION!BY118/Ukraine!BY118,""),"")</f>
        <v/>
      </c>
      <c r="G118" s="45" t="str">
        <f>IF($A118=2,IF(ISNUMBER(REGION!BZ118/Ukraine!BZ118),REGION!BZ118/Ukraine!BZ118,""),"")</f>
        <v/>
      </c>
      <c r="H118" s="45" t="str">
        <f>IF($A118=2,IF(ISNUMBER(REGION!CA118/Ukraine!CA118),REGION!CA118/Ukraine!CA118,""),"")</f>
        <v/>
      </c>
      <c r="I118" s="45" t="str">
        <f>IF($A118=2,IF(ISNUMBER(REGION!CB118/Ukraine!CB118),REGION!CB118/Ukraine!CB118,""),"")</f>
        <v/>
      </c>
      <c r="J118" s="46" t="str">
        <f t="shared" si="10"/>
        <v/>
      </c>
      <c r="K118" s="1" t="str">
        <f t="shared" si="11"/>
        <v/>
      </c>
      <c r="M118" s="40" t="str">
        <f>IF($A118=2,REGION!BW118,"")</f>
        <v/>
      </c>
      <c r="N118" s="40" t="str">
        <f>IF($A118=2,REGION!BX118,"")</f>
        <v/>
      </c>
      <c r="O118" s="40" t="str">
        <f>IF($A118=2,REGION!BY118,"")</f>
        <v/>
      </c>
      <c r="P118" s="40" t="str">
        <f>IF($A118=2,REGION!BZ118,"")</f>
        <v/>
      </c>
      <c r="Q118" s="40" t="str">
        <f>IF($A118=2,REGION!CA118,"")</f>
        <v/>
      </c>
      <c r="R118" s="40" t="str">
        <f>IF($A118=2,REGION!CB118,"")</f>
        <v/>
      </c>
      <c r="S118" s="41" t="str">
        <f t="shared" si="12"/>
        <v/>
      </c>
      <c r="T118" s="1" t="str">
        <f t="shared" si="9"/>
        <v/>
      </c>
      <c r="V118" s="1" t="str">
        <f t="shared" si="13"/>
        <v/>
      </c>
      <c r="W118" s="40" t="str">
        <f t="shared" si="8"/>
        <v/>
      </c>
    </row>
    <row r="119" spans="1:23" ht="10.5" x14ac:dyDescent="0.25">
      <c r="A119" s="39">
        <f>'Industry selection'!C119</f>
        <v>1</v>
      </c>
      <c r="B119" s="2">
        <v>26.6</v>
      </c>
      <c r="C119" s="2" t="s">
        <v>240</v>
      </c>
      <c r="D119" s="45" t="str">
        <f>IF($A119=2,IF(ISNUMBER(REGION!BW119/Ukraine!BW119),REGION!BW119/Ukraine!BW119,""),"")</f>
        <v/>
      </c>
      <c r="E119" s="45" t="str">
        <f>IF($A119=2,IF(ISNUMBER(REGION!BX119/Ukraine!BX119),REGION!BX119/Ukraine!BX119,""),"")</f>
        <v/>
      </c>
      <c r="F119" s="45" t="str">
        <f>IF($A119=2,IF(ISNUMBER(REGION!BY119/Ukraine!BY119),REGION!BY119/Ukraine!BY119,""),"")</f>
        <v/>
      </c>
      <c r="G119" s="45" t="str">
        <f>IF($A119=2,IF(ISNUMBER(REGION!BZ119/Ukraine!BZ119),REGION!BZ119/Ukraine!BZ119,""),"")</f>
        <v/>
      </c>
      <c r="H119" s="45" t="str">
        <f>IF($A119=2,IF(ISNUMBER(REGION!CA119/Ukraine!CA119),REGION!CA119/Ukraine!CA119,""),"")</f>
        <v/>
      </c>
      <c r="I119" s="45" t="str">
        <f>IF($A119=2,IF(ISNUMBER(REGION!CB119/Ukraine!CB119),REGION!CB119/Ukraine!CB119,""),"")</f>
        <v/>
      </c>
      <c r="J119" s="46" t="str">
        <f t="shared" si="10"/>
        <v/>
      </c>
      <c r="K119" s="1" t="str">
        <f t="shared" si="11"/>
        <v/>
      </c>
      <c r="M119" s="40" t="str">
        <f>IF($A119=2,REGION!BW119,"")</f>
        <v/>
      </c>
      <c r="N119" s="40" t="str">
        <f>IF($A119=2,REGION!BX119,"")</f>
        <v/>
      </c>
      <c r="O119" s="40" t="str">
        <f>IF($A119=2,REGION!BY119,"")</f>
        <v/>
      </c>
      <c r="P119" s="40" t="str">
        <f>IF($A119=2,REGION!BZ119,"")</f>
        <v/>
      </c>
      <c r="Q119" s="40" t="str">
        <f>IF($A119=2,REGION!CA119,"")</f>
        <v/>
      </c>
      <c r="R119" s="40" t="str">
        <f>IF($A119=2,REGION!CB119,"")</f>
        <v/>
      </c>
      <c r="S119" s="41" t="str">
        <f t="shared" si="12"/>
        <v/>
      </c>
      <c r="T119" s="1" t="str">
        <f t="shared" si="9"/>
        <v/>
      </c>
      <c r="V119" s="1" t="str">
        <f t="shared" si="13"/>
        <v/>
      </c>
      <c r="W119" s="40" t="str">
        <f t="shared" si="8"/>
        <v/>
      </c>
    </row>
    <row r="120" spans="1:23" ht="10.5" x14ac:dyDescent="0.25">
      <c r="A120" s="39">
        <f>'Industry selection'!C120</f>
        <v>1</v>
      </c>
      <c r="B120" s="2">
        <v>26.7</v>
      </c>
      <c r="C120" s="2" t="s">
        <v>242</v>
      </c>
      <c r="D120" s="45" t="str">
        <f>IF($A120=2,IF(ISNUMBER(REGION!BW120/Ukraine!BW120),REGION!BW120/Ukraine!BW120,""),"")</f>
        <v/>
      </c>
      <c r="E120" s="45" t="str">
        <f>IF($A120=2,IF(ISNUMBER(REGION!BX120/Ukraine!BX120),REGION!BX120/Ukraine!BX120,""),"")</f>
        <v/>
      </c>
      <c r="F120" s="45" t="str">
        <f>IF($A120=2,IF(ISNUMBER(REGION!BY120/Ukraine!BY120),REGION!BY120/Ukraine!BY120,""),"")</f>
        <v/>
      </c>
      <c r="G120" s="45" t="str">
        <f>IF($A120=2,IF(ISNUMBER(REGION!BZ120/Ukraine!BZ120),REGION!BZ120/Ukraine!BZ120,""),"")</f>
        <v/>
      </c>
      <c r="H120" s="45" t="str">
        <f>IF($A120=2,IF(ISNUMBER(REGION!CA120/Ukraine!CA120),REGION!CA120/Ukraine!CA120,""),"")</f>
        <v/>
      </c>
      <c r="I120" s="45" t="str">
        <f>IF($A120=2,IF(ISNUMBER(REGION!CB120/Ukraine!CB120),REGION!CB120/Ukraine!CB120,""),"")</f>
        <v/>
      </c>
      <c r="J120" s="46" t="str">
        <f t="shared" si="10"/>
        <v/>
      </c>
      <c r="K120" s="1" t="str">
        <f t="shared" si="11"/>
        <v/>
      </c>
      <c r="M120" s="40" t="str">
        <f>IF($A120=2,REGION!BW120,"")</f>
        <v/>
      </c>
      <c r="N120" s="40" t="str">
        <f>IF($A120=2,REGION!BX120,"")</f>
        <v/>
      </c>
      <c r="O120" s="40" t="str">
        <f>IF($A120=2,REGION!BY120,"")</f>
        <v/>
      </c>
      <c r="P120" s="40" t="str">
        <f>IF($A120=2,REGION!BZ120,"")</f>
        <v/>
      </c>
      <c r="Q120" s="40" t="str">
        <f>IF($A120=2,REGION!CA120,"")</f>
        <v/>
      </c>
      <c r="R120" s="40" t="str">
        <f>IF($A120=2,REGION!CB120,"")</f>
        <v/>
      </c>
      <c r="S120" s="41" t="str">
        <f t="shared" si="12"/>
        <v/>
      </c>
      <c r="T120" s="1" t="str">
        <f t="shared" si="9"/>
        <v/>
      </c>
      <c r="V120" s="1" t="str">
        <f t="shared" si="13"/>
        <v/>
      </c>
      <c r="W120" s="40" t="str">
        <f t="shared" si="8"/>
        <v/>
      </c>
    </row>
    <row r="121" spans="1:23" ht="10.5" x14ac:dyDescent="0.25">
      <c r="A121" s="39">
        <f>'Industry selection'!C121</f>
        <v>1</v>
      </c>
      <c r="B121" s="2">
        <v>26.8</v>
      </c>
      <c r="C121" s="2" t="s">
        <v>244</v>
      </c>
      <c r="D121" s="45" t="str">
        <f>IF($A121=2,IF(ISNUMBER(REGION!BW121/Ukraine!BW121),REGION!BW121/Ukraine!BW121,""),"")</f>
        <v/>
      </c>
      <c r="E121" s="45" t="str">
        <f>IF($A121=2,IF(ISNUMBER(REGION!BX121/Ukraine!BX121),REGION!BX121/Ukraine!BX121,""),"")</f>
        <v/>
      </c>
      <c r="F121" s="45" t="str">
        <f>IF($A121=2,IF(ISNUMBER(REGION!BY121/Ukraine!BY121),REGION!BY121/Ukraine!BY121,""),"")</f>
        <v/>
      </c>
      <c r="G121" s="45" t="str">
        <f>IF($A121=2,IF(ISNUMBER(REGION!BZ121/Ukraine!BZ121),REGION!BZ121/Ukraine!BZ121,""),"")</f>
        <v/>
      </c>
      <c r="H121" s="45" t="str">
        <f>IF($A121=2,IF(ISNUMBER(REGION!CA121/Ukraine!CA121),REGION!CA121/Ukraine!CA121,""),"")</f>
        <v/>
      </c>
      <c r="I121" s="45" t="str">
        <f>IF($A121=2,IF(ISNUMBER(REGION!CB121/Ukraine!CB121),REGION!CB121/Ukraine!CB121,""),"")</f>
        <v/>
      </c>
      <c r="J121" s="46" t="str">
        <f t="shared" si="10"/>
        <v/>
      </c>
      <c r="K121" s="1" t="str">
        <f t="shared" si="11"/>
        <v/>
      </c>
      <c r="M121" s="40" t="str">
        <f>IF($A121=2,REGION!BW121,"")</f>
        <v/>
      </c>
      <c r="N121" s="40" t="str">
        <f>IF($A121=2,REGION!BX121,"")</f>
        <v/>
      </c>
      <c r="O121" s="40" t="str">
        <f>IF($A121=2,REGION!BY121,"")</f>
        <v/>
      </c>
      <c r="P121" s="40" t="str">
        <f>IF($A121=2,REGION!BZ121,"")</f>
        <v/>
      </c>
      <c r="Q121" s="40" t="str">
        <f>IF($A121=2,REGION!CA121,"")</f>
        <v/>
      </c>
      <c r="R121" s="40" t="str">
        <f>IF($A121=2,REGION!CB121,"")</f>
        <v/>
      </c>
      <c r="S121" s="41" t="str">
        <f t="shared" si="12"/>
        <v/>
      </c>
      <c r="T121" s="1" t="str">
        <f t="shared" si="9"/>
        <v/>
      </c>
      <c r="V121" s="1" t="str">
        <f t="shared" si="13"/>
        <v/>
      </c>
      <c r="W121" s="40" t="str">
        <f t="shared" si="8"/>
        <v/>
      </c>
    </row>
    <row r="122" spans="1:23" ht="10.5" x14ac:dyDescent="0.25">
      <c r="A122" s="39" t="str">
        <f>'Industry selection'!C122</f>
        <v/>
      </c>
      <c r="B122" s="2">
        <v>27</v>
      </c>
      <c r="C122" s="2" t="s">
        <v>246</v>
      </c>
      <c r="D122" s="45" t="str">
        <f>IF($A122=2,IF(ISNUMBER(REGION!BW122/Ukraine!BW122),REGION!BW122/Ukraine!BW122,""),"")</f>
        <v/>
      </c>
      <c r="E122" s="45" t="str">
        <f>IF($A122=2,IF(ISNUMBER(REGION!BX122/Ukraine!BX122),REGION!BX122/Ukraine!BX122,""),"")</f>
        <v/>
      </c>
      <c r="F122" s="45" t="str">
        <f>IF($A122=2,IF(ISNUMBER(REGION!BY122/Ukraine!BY122),REGION!BY122/Ukraine!BY122,""),"")</f>
        <v/>
      </c>
      <c r="G122" s="45" t="str">
        <f>IF($A122=2,IF(ISNUMBER(REGION!BZ122/Ukraine!BZ122),REGION!BZ122/Ukraine!BZ122,""),"")</f>
        <v/>
      </c>
      <c r="H122" s="45" t="str">
        <f>IF($A122=2,IF(ISNUMBER(REGION!CA122/Ukraine!CA122),REGION!CA122/Ukraine!CA122,""),"")</f>
        <v/>
      </c>
      <c r="I122" s="45" t="str">
        <f>IF($A122=2,IF(ISNUMBER(REGION!CB122/Ukraine!CB122),REGION!CB122/Ukraine!CB122,""),"")</f>
        <v/>
      </c>
      <c r="J122" s="46" t="str">
        <f t="shared" si="10"/>
        <v/>
      </c>
      <c r="K122" s="1" t="str">
        <f t="shared" si="11"/>
        <v/>
      </c>
      <c r="M122" s="40" t="str">
        <f>IF($A122=2,REGION!BW122,"")</f>
        <v/>
      </c>
      <c r="N122" s="40" t="str">
        <f>IF($A122=2,REGION!BX122,"")</f>
        <v/>
      </c>
      <c r="O122" s="40" t="str">
        <f>IF($A122=2,REGION!BY122,"")</f>
        <v/>
      </c>
      <c r="P122" s="40" t="str">
        <f>IF($A122=2,REGION!BZ122,"")</f>
        <v/>
      </c>
      <c r="Q122" s="40" t="str">
        <f>IF($A122=2,REGION!CA122,"")</f>
        <v/>
      </c>
      <c r="R122" s="40" t="str">
        <f>IF($A122=2,REGION!CB122,"")</f>
        <v/>
      </c>
      <c r="S122" s="41" t="str">
        <f t="shared" si="12"/>
        <v/>
      </c>
      <c r="T122" s="1" t="str">
        <f t="shared" si="9"/>
        <v/>
      </c>
      <c r="V122" s="1" t="str">
        <f t="shared" si="13"/>
        <v/>
      </c>
      <c r="W122" s="40" t="str">
        <f t="shared" si="8"/>
        <v/>
      </c>
    </row>
    <row r="123" spans="1:23" ht="10.5" x14ac:dyDescent="0.25">
      <c r="A123" s="39">
        <f>'Industry selection'!C123</f>
        <v>2</v>
      </c>
      <c r="B123" s="2">
        <v>27.1</v>
      </c>
      <c r="C123" s="2" t="s">
        <v>248</v>
      </c>
      <c r="D123" s="45" t="str">
        <f>IF($A123=2,IF(ISNUMBER(REGION!BW123/Ukraine!BW123),REGION!BW123/Ukraine!BW123,""),"")</f>
        <v/>
      </c>
      <c r="E123" s="45">
        <f>IF($A123=2,IF(ISNUMBER(REGION!BX123/Ukraine!BX123),REGION!BX123/Ukraine!BX123,""),"")</f>
        <v>0.6859330156068133</v>
      </c>
      <c r="F123" s="45" t="str">
        <f>IF($A123=2,IF(ISNUMBER(REGION!BY123/Ukraine!BY123),REGION!BY123/Ukraine!BY123,""),"")</f>
        <v/>
      </c>
      <c r="G123" s="45">
        <f>IF($A123=2,IF(ISNUMBER(REGION!BZ123/Ukraine!BZ123),REGION!BZ123/Ukraine!BZ123,""),"")</f>
        <v>1.0656891906492432</v>
      </c>
      <c r="H123" s="45">
        <f>IF($A123=2,IF(ISNUMBER(REGION!CA123/Ukraine!CA123),REGION!CA123/Ukraine!CA123,""),"")</f>
        <v>1.0421678097090099</v>
      </c>
      <c r="I123" s="45" t="str">
        <f>IF($A123=2,IF(ISNUMBER(REGION!CB123/Ukraine!CB123),REGION!CB123/Ukraine!CB123,""),"")</f>
        <v/>
      </c>
      <c r="J123" s="46">
        <f t="shared" si="10"/>
        <v>0.93126333865502209</v>
      </c>
      <c r="K123" s="1">
        <f t="shared" si="11"/>
        <v>0</v>
      </c>
      <c r="M123" s="40" t="str">
        <f>IF($A123=2,REGION!BW123,"")</f>
        <v/>
      </c>
      <c r="N123" s="40">
        <f>IF($A123=2,REGION!BX123,"")</f>
        <v>3.8656440881664209E-3</v>
      </c>
      <c r="O123" s="40" t="str">
        <f>IF($A123=2,REGION!BY123,"")</f>
        <v/>
      </c>
      <c r="P123" s="40">
        <f>IF($A123=2,REGION!BZ123,"")</f>
        <v>5.3735219361255391E-3</v>
      </c>
      <c r="Q123" s="40">
        <f>IF($A123=2,REGION!CA123,"")</f>
        <v>4.8051331482254099E-3</v>
      </c>
      <c r="R123" s="40" t="str">
        <f>IF($A123=2,REGION!CB123,"")</f>
        <v/>
      </c>
      <c r="S123" s="41">
        <f t="shared" si="12"/>
        <v>4.6814330575057905E-3</v>
      </c>
      <c r="T123" s="1">
        <f t="shared" si="9"/>
        <v>1</v>
      </c>
      <c r="V123" s="1">
        <f t="shared" si="13"/>
        <v>1</v>
      </c>
      <c r="W123" s="40" t="str">
        <f t="shared" si="8"/>
        <v/>
      </c>
    </row>
    <row r="124" spans="1:23" ht="10.5" x14ac:dyDescent="0.25">
      <c r="A124" s="39">
        <f>'Industry selection'!C124</f>
        <v>1</v>
      </c>
      <c r="B124" s="2">
        <v>27.2</v>
      </c>
      <c r="C124" s="2" t="s">
        <v>250</v>
      </c>
      <c r="D124" s="45" t="str">
        <f>IF($A124=2,IF(ISNUMBER(REGION!BW124/Ukraine!BW124),REGION!BW124/Ukraine!BW124,""),"")</f>
        <v/>
      </c>
      <c r="E124" s="45" t="str">
        <f>IF($A124=2,IF(ISNUMBER(REGION!BX124/Ukraine!BX124),REGION!BX124/Ukraine!BX124,""),"")</f>
        <v/>
      </c>
      <c r="F124" s="45" t="str">
        <f>IF($A124=2,IF(ISNUMBER(REGION!BY124/Ukraine!BY124),REGION!BY124/Ukraine!BY124,""),"")</f>
        <v/>
      </c>
      <c r="G124" s="45" t="str">
        <f>IF($A124=2,IF(ISNUMBER(REGION!BZ124/Ukraine!BZ124),REGION!BZ124/Ukraine!BZ124,""),"")</f>
        <v/>
      </c>
      <c r="H124" s="45" t="str">
        <f>IF($A124=2,IF(ISNUMBER(REGION!CA124/Ukraine!CA124),REGION!CA124/Ukraine!CA124,""),"")</f>
        <v/>
      </c>
      <c r="I124" s="45" t="str">
        <f>IF($A124=2,IF(ISNUMBER(REGION!CB124/Ukraine!CB124),REGION!CB124/Ukraine!CB124,""),"")</f>
        <v/>
      </c>
      <c r="J124" s="46" t="str">
        <f t="shared" si="10"/>
        <v/>
      </c>
      <c r="K124" s="1" t="str">
        <f t="shared" si="11"/>
        <v/>
      </c>
      <c r="M124" s="40" t="str">
        <f>IF($A124=2,REGION!BW124,"")</f>
        <v/>
      </c>
      <c r="N124" s="40" t="str">
        <f>IF($A124=2,REGION!BX124,"")</f>
        <v/>
      </c>
      <c r="O124" s="40" t="str">
        <f>IF($A124=2,REGION!BY124,"")</f>
        <v/>
      </c>
      <c r="P124" s="40" t="str">
        <f>IF($A124=2,REGION!BZ124,"")</f>
        <v/>
      </c>
      <c r="Q124" s="40" t="str">
        <f>IF($A124=2,REGION!CA124,"")</f>
        <v/>
      </c>
      <c r="R124" s="40" t="str">
        <f>IF($A124=2,REGION!CB124,"")</f>
        <v/>
      </c>
      <c r="S124" s="41" t="str">
        <f t="shared" si="12"/>
        <v/>
      </c>
      <c r="T124" s="1" t="str">
        <f t="shared" si="9"/>
        <v/>
      </c>
      <c r="V124" s="1" t="str">
        <f t="shared" si="13"/>
        <v/>
      </c>
      <c r="W124" s="40" t="str">
        <f t="shared" si="8"/>
        <v/>
      </c>
    </row>
    <row r="125" spans="1:23" ht="10.5" x14ac:dyDescent="0.25">
      <c r="A125" s="39">
        <f>'Industry selection'!C125</f>
        <v>1</v>
      </c>
      <c r="B125" s="2">
        <v>27.3</v>
      </c>
      <c r="C125" s="2" t="s">
        <v>252</v>
      </c>
      <c r="D125" s="45" t="str">
        <f>IF($A125=2,IF(ISNUMBER(REGION!BW125/Ukraine!BW125),REGION!BW125/Ukraine!BW125,""),"")</f>
        <v/>
      </c>
      <c r="E125" s="45" t="str">
        <f>IF($A125=2,IF(ISNUMBER(REGION!BX125/Ukraine!BX125),REGION!BX125/Ukraine!BX125,""),"")</f>
        <v/>
      </c>
      <c r="F125" s="45" t="str">
        <f>IF($A125=2,IF(ISNUMBER(REGION!BY125/Ukraine!BY125),REGION!BY125/Ukraine!BY125,""),"")</f>
        <v/>
      </c>
      <c r="G125" s="45" t="str">
        <f>IF($A125=2,IF(ISNUMBER(REGION!BZ125/Ukraine!BZ125),REGION!BZ125/Ukraine!BZ125,""),"")</f>
        <v/>
      </c>
      <c r="H125" s="45" t="str">
        <f>IF($A125=2,IF(ISNUMBER(REGION!CA125/Ukraine!CA125),REGION!CA125/Ukraine!CA125,""),"")</f>
        <v/>
      </c>
      <c r="I125" s="45" t="str">
        <f>IF($A125=2,IF(ISNUMBER(REGION!CB125/Ukraine!CB125),REGION!CB125/Ukraine!CB125,""),"")</f>
        <v/>
      </c>
      <c r="J125" s="46" t="str">
        <f t="shared" si="10"/>
        <v/>
      </c>
      <c r="K125" s="1" t="str">
        <f t="shared" si="11"/>
        <v/>
      </c>
      <c r="M125" s="40" t="str">
        <f>IF($A125=2,REGION!BW125,"")</f>
        <v/>
      </c>
      <c r="N125" s="40" t="str">
        <f>IF($A125=2,REGION!BX125,"")</f>
        <v/>
      </c>
      <c r="O125" s="40" t="str">
        <f>IF($A125=2,REGION!BY125,"")</f>
        <v/>
      </c>
      <c r="P125" s="40" t="str">
        <f>IF($A125=2,REGION!BZ125,"")</f>
        <v/>
      </c>
      <c r="Q125" s="40" t="str">
        <f>IF($A125=2,REGION!CA125,"")</f>
        <v/>
      </c>
      <c r="R125" s="40" t="str">
        <f>IF($A125=2,REGION!CB125,"")</f>
        <v/>
      </c>
      <c r="S125" s="41" t="str">
        <f t="shared" si="12"/>
        <v/>
      </c>
      <c r="T125" s="1" t="str">
        <f t="shared" si="9"/>
        <v/>
      </c>
      <c r="V125" s="1" t="str">
        <f t="shared" si="13"/>
        <v/>
      </c>
      <c r="W125" s="40" t="str">
        <f t="shared" si="8"/>
        <v/>
      </c>
    </row>
    <row r="126" spans="1:23" ht="10.5" x14ac:dyDescent="0.25">
      <c r="A126" s="39">
        <f>'Industry selection'!C126</f>
        <v>2</v>
      </c>
      <c r="B126" s="2">
        <v>27.4</v>
      </c>
      <c r="C126" s="2" t="s">
        <v>254</v>
      </c>
      <c r="D126" s="45">
        <f>IF($A126=2,IF(ISNUMBER(REGION!BW126/Ukraine!BW126),REGION!BW126/Ukraine!BW126,""),"")</f>
        <v>22.123043115270793</v>
      </c>
      <c r="E126" s="45">
        <f>IF($A126=2,IF(ISNUMBER(REGION!BX126/Ukraine!BX126),REGION!BX126/Ukraine!BX126,""),"")</f>
        <v>24.67874620219116</v>
      </c>
      <c r="F126" s="45">
        <f>IF($A126=2,IF(ISNUMBER(REGION!BY126/Ukraine!BY126),REGION!BY126/Ukraine!BY126,""),"")</f>
        <v>21.325294176180993</v>
      </c>
      <c r="G126" s="45">
        <f>IF($A126=2,IF(ISNUMBER(REGION!BZ126/Ukraine!BZ126),REGION!BZ126/Ukraine!BZ126,""),"")</f>
        <v>17.095036257915893</v>
      </c>
      <c r="H126" s="45">
        <f>IF($A126=2,IF(ISNUMBER(REGION!CA126/Ukraine!CA126),REGION!CA126/Ukraine!CA126,""),"")</f>
        <v>20.106374840004346</v>
      </c>
      <c r="I126" s="45">
        <f>IF($A126=2,IF(ISNUMBER(REGION!CB126/Ukraine!CB126),REGION!CB126/Ukraine!CB126,""),"")</f>
        <v>22.278809611798742</v>
      </c>
      <c r="J126" s="46">
        <f t="shared" si="10"/>
        <v>21.267884033893655</v>
      </c>
      <c r="K126" s="1">
        <f t="shared" si="11"/>
        <v>1</v>
      </c>
      <c r="M126" s="40">
        <f>IF($A126=2,REGION!BW126,"")</f>
        <v>1.5351139379737453E-2</v>
      </c>
      <c r="N126" s="40">
        <f>IF($A126=2,REGION!BX126,"")</f>
        <v>1.7271499547769201E-2</v>
      </c>
      <c r="O126" s="40">
        <f>IF($A126=2,REGION!BY126,"")</f>
        <v>1.5901891689035327E-2</v>
      </c>
      <c r="P126" s="40">
        <f>IF($A126=2,REGION!BZ126,"")</f>
        <v>1.1727815228202012E-2</v>
      </c>
      <c r="Q126" s="40">
        <f>IF($A126=2,REGION!CA126,"")</f>
        <v>1.3667294882677063E-2</v>
      </c>
      <c r="R126" s="40">
        <f>IF($A126=2,REGION!CB126,"")</f>
        <v>1.4381889263686788E-2</v>
      </c>
      <c r="S126" s="41">
        <f t="shared" si="12"/>
        <v>1.4716921665184643E-2</v>
      </c>
      <c r="T126" s="1">
        <f t="shared" si="9"/>
        <v>1</v>
      </c>
      <c r="V126" s="1">
        <f t="shared" si="13"/>
        <v>2</v>
      </c>
      <c r="W126" s="40">
        <f t="shared" si="8"/>
        <v>1.4716921665184643E-2</v>
      </c>
    </row>
    <row r="127" spans="1:23" ht="10.5" x14ac:dyDescent="0.25">
      <c r="A127" s="39">
        <f>'Industry selection'!C127</f>
        <v>1</v>
      </c>
      <c r="B127" s="2">
        <v>27.5</v>
      </c>
      <c r="C127" s="2" t="s">
        <v>256</v>
      </c>
      <c r="D127" s="45" t="str">
        <f>IF($A127=2,IF(ISNUMBER(REGION!BW127/Ukraine!BW127),REGION!BW127/Ukraine!BW127,""),"")</f>
        <v/>
      </c>
      <c r="E127" s="45" t="str">
        <f>IF($A127=2,IF(ISNUMBER(REGION!BX127/Ukraine!BX127),REGION!BX127/Ukraine!BX127,""),"")</f>
        <v/>
      </c>
      <c r="F127" s="45" t="str">
        <f>IF($A127=2,IF(ISNUMBER(REGION!BY127/Ukraine!BY127),REGION!BY127/Ukraine!BY127,""),"")</f>
        <v/>
      </c>
      <c r="G127" s="45" t="str">
        <f>IF($A127=2,IF(ISNUMBER(REGION!BZ127/Ukraine!BZ127),REGION!BZ127/Ukraine!BZ127,""),"")</f>
        <v/>
      </c>
      <c r="H127" s="45" t="str">
        <f>IF($A127=2,IF(ISNUMBER(REGION!CA127/Ukraine!CA127),REGION!CA127/Ukraine!CA127,""),"")</f>
        <v/>
      </c>
      <c r="I127" s="45" t="str">
        <f>IF($A127=2,IF(ISNUMBER(REGION!CB127/Ukraine!CB127),REGION!CB127/Ukraine!CB127,""),"")</f>
        <v/>
      </c>
      <c r="J127" s="46" t="str">
        <f t="shared" si="10"/>
        <v/>
      </c>
      <c r="K127" s="1" t="str">
        <f t="shared" si="11"/>
        <v/>
      </c>
      <c r="M127" s="40" t="str">
        <f>IF($A127=2,REGION!BW127,"")</f>
        <v/>
      </c>
      <c r="N127" s="40" t="str">
        <f>IF($A127=2,REGION!BX127,"")</f>
        <v/>
      </c>
      <c r="O127" s="40" t="str">
        <f>IF($A127=2,REGION!BY127,"")</f>
        <v/>
      </c>
      <c r="P127" s="40" t="str">
        <f>IF($A127=2,REGION!BZ127,"")</f>
        <v/>
      </c>
      <c r="Q127" s="40" t="str">
        <f>IF($A127=2,REGION!CA127,"")</f>
        <v/>
      </c>
      <c r="R127" s="40" t="str">
        <f>IF($A127=2,REGION!CB127,"")</f>
        <v/>
      </c>
      <c r="S127" s="41" t="str">
        <f t="shared" si="12"/>
        <v/>
      </c>
      <c r="T127" s="1" t="str">
        <f t="shared" si="9"/>
        <v/>
      </c>
      <c r="V127" s="1" t="str">
        <f t="shared" si="13"/>
        <v/>
      </c>
      <c r="W127" s="40" t="str">
        <f t="shared" si="8"/>
        <v/>
      </c>
    </row>
    <row r="128" spans="1:23" ht="10.5" x14ac:dyDescent="0.25">
      <c r="A128" s="39">
        <f>'Industry selection'!C128</f>
        <v>1</v>
      </c>
      <c r="B128" s="2">
        <v>27.9</v>
      </c>
      <c r="C128" s="2" t="s">
        <v>258</v>
      </c>
      <c r="D128" s="45" t="str">
        <f>IF($A128=2,IF(ISNUMBER(REGION!BW128/Ukraine!BW128),REGION!BW128/Ukraine!BW128,""),"")</f>
        <v/>
      </c>
      <c r="E128" s="45" t="str">
        <f>IF($A128=2,IF(ISNUMBER(REGION!BX128/Ukraine!BX128),REGION!BX128/Ukraine!BX128,""),"")</f>
        <v/>
      </c>
      <c r="F128" s="45" t="str">
        <f>IF($A128=2,IF(ISNUMBER(REGION!BY128/Ukraine!BY128),REGION!BY128/Ukraine!BY128,""),"")</f>
        <v/>
      </c>
      <c r="G128" s="45" t="str">
        <f>IF($A128=2,IF(ISNUMBER(REGION!BZ128/Ukraine!BZ128),REGION!BZ128/Ukraine!BZ128,""),"")</f>
        <v/>
      </c>
      <c r="H128" s="45" t="str">
        <f>IF($A128=2,IF(ISNUMBER(REGION!CA128/Ukraine!CA128),REGION!CA128/Ukraine!CA128,""),"")</f>
        <v/>
      </c>
      <c r="I128" s="45" t="str">
        <f>IF($A128=2,IF(ISNUMBER(REGION!CB128/Ukraine!CB128),REGION!CB128/Ukraine!CB128,""),"")</f>
        <v/>
      </c>
      <c r="J128" s="46" t="str">
        <f t="shared" si="10"/>
        <v/>
      </c>
      <c r="K128" s="1" t="str">
        <f t="shared" si="11"/>
        <v/>
      </c>
      <c r="M128" s="40" t="str">
        <f>IF($A128=2,REGION!BW128,"")</f>
        <v/>
      </c>
      <c r="N128" s="40" t="str">
        <f>IF($A128=2,REGION!BX128,"")</f>
        <v/>
      </c>
      <c r="O128" s="40" t="str">
        <f>IF($A128=2,REGION!BY128,"")</f>
        <v/>
      </c>
      <c r="P128" s="40" t="str">
        <f>IF($A128=2,REGION!BZ128,"")</f>
        <v/>
      </c>
      <c r="Q128" s="40" t="str">
        <f>IF($A128=2,REGION!CA128,"")</f>
        <v/>
      </c>
      <c r="R128" s="40" t="str">
        <f>IF($A128=2,REGION!CB128,"")</f>
        <v/>
      </c>
      <c r="S128" s="41" t="str">
        <f t="shared" si="12"/>
        <v/>
      </c>
      <c r="T128" s="1" t="str">
        <f t="shared" si="9"/>
        <v/>
      </c>
      <c r="V128" s="1" t="str">
        <f t="shared" si="13"/>
        <v/>
      </c>
      <c r="W128" s="40" t="str">
        <f t="shared" si="8"/>
        <v/>
      </c>
    </row>
    <row r="129" spans="1:23" ht="10.5" x14ac:dyDescent="0.25">
      <c r="A129" s="39" t="str">
        <f>'Industry selection'!C129</f>
        <v/>
      </c>
      <c r="B129" s="2">
        <v>28</v>
      </c>
      <c r="C129" s="2" t="s">
        <v>260</v>
      </c>
      <c r="D129" s="45" t="str">
        <f>IF($A129=2,IF(ISNUMBER(REGION!BW129/Ukraine!BW129),REGION!BW129/Ukraine!BW129,""),"")</f>
        <v/>
      </c>
      <c r="E129" s="45" t="str">
        <f>IF($A129=2,IF(ISNUMBER(REGION!BX129/Ukraine!BX129),REGION!BX129/Ukraine!BX129,""),"")</f>
        <v/>
      </c>
      <c r="F129" s="45" t="str">
        <f>IF($A129=2,IF(ISNUMBER(REGION!BY129/Ukraine!BY129),REGION!BY129/Ukraine!BY129,""),"")</f>
        <v/>
      </c>
      <c r="G129" s="45" t="str">
        <f>IF($A129=2,IF(ISNUMBER(REGION!BZ129/Ukraine!BZ129),REGION!BZ129/Ukraine!BZ129,""),"")</f>
        <v/>
      </c>
      <c r="H129" s="45" t="str">
        <f>IF($A129=2,IF(ISNUMBER(REGION!CA129/Ukraine!CA129),REGION!CA129/Ukraine!CA129,""),"")</f>
        <v/>
      </c>
      <c r="I129" s="45" t="str">
        <f>IF($A129=2,IF(ISNUMBER(REGION!CB129/Ukraine!CB129),REGION!CB129/Ukraine!CB129,""),"")</f>
        <v/>
      </c>
      <c r="J129" s="46" t="str">
        <f t="shared" si="10"/>
        <v/>
      </c>
      <c r="K129" s="1" t="str">
        <f t="shared" si="11"/>
        <v/>
      </c>
      <c r="M129" s="40" t="str">
        <f>IF($A129=2,REGION!BW129,"")</f>
        <v/>
      </c>
      <c r="N129" s="40" t="str">
        <f>IF($A129=2,REGION!BX129,"")</f>
        <v/>
      </c>
      <c r="O129" s="40" t="str">
        <f>IF($A129=2,REGION!BY129,"")</f>
        <v/>
      </c>
      <c r="P129" s="40" t="str">
        <f>IF($A129=2,REGION!BZ129,"")</f>
        <v/>
      </c>
      <c r="Q129" s="40" t="str">
        <f>IF($A129=2,REGION!CA129,"")</f>
        <v/>
      </c>
      <c r="R129" s="40" t="str">
        <f>IF($A129=2,REGION!CB129,"")</f>
        <v/>
      </c>
      <c r="S129" s="41" t="str">
        <f t="shared" si="12"/>
        <v/>
      </c>
      <c r="T129" s="1" t="str">
        <f t="shared" si="9"/>
        <v/>
      </c>
      <c r="V129" s="1" t="str">
        <f t="shared" si="13"/>
        <v/>
      </c>
      <c r="W129" s="40" t="str">
        <f t="shared" si="8"/>
        <v/>
      </c>
    </row>
    <row r="130" spans="1:23" ht="10.5" x14ac:dyDescent="0.25">
      <c r="A130" s="39">
        <f>'Industry selection'!C130</f>
        <v>2</v>
      </c>
      <c r="B130" s="2">
        <v>28.1</v>
      </c>
      <c r="C130" s="2" t="s">
        <v>262</v>
      </c>
      <c r="D130" s="45">
        <f>IF($A130=2,IF(ISNUMBER(REGION!BW130/Ukraine!BW130),REGION!BW130/Ukraine!BW130,""),"")</f>
        <v>3.9616946570866313E-2</v>
      </c>
      <c r="E130" s="45" t="str">
        <f>IF($A130=2,IF(ISNUMBER(REGION!BX130/Ukraine!BX130),REGION!BX130/Ukraine!BX130,""),"")</f>
        <v/>
      </c>
      <c r="F130" s="45" t="str">
        <f>IF($A130=2,IF(ISNUMBER(REGION!BY130/Ukraine!BY130),REGION!BY130/Ukraine!BY130,""),"")</f>
        <v/>
      </c>
      <c r="G130" s="45">
        <f>IF($A130=2,IF(ISNUMBER(REGION!BZ130/Ukraine!BZ130),REGION!BZ130/Ukraine!BZ130,""),"")</f>
        <v>2.017229264773665E-2</v>
      </c>
      <c r="H130" s="45">
        <f>IF($A130=2,IF(ISNUMBER(REGION!CA130/Ukraine!CA130),REGION!CA130/Ukraine!CA130,""),"")</f>
        <v>2.0285847661910213E-2</v>
      </c>
      <c r="I130" s="45">
        <f>IF($A130=2,IF(ISNUMBER(REGION!CB130/Ukraine!CB130),REGION!CB130/Ukraine!CB130,""),"")</f>
        <v>1.8187047769588356E-2</v>
      </c>
      <c r="J130" s="46">
        <f t="shared" si="10"/>
        <v>2.4565533662525382E-2</v>
      </c>
      <c r="K130" s="1">
        <f t="shared" si="11"/>
        <v>0</v>
      </c>
      <c r="M130" s="40">
        <f>IF($A130=2,REGION!BW130,"")</f>
        <v>3.4671576480715428E-4</v>
      </c>
      <c r="N130" s="40" t="str">
        <f>IF($A130=2,REGION!BX130,"")</f>
        <v/>
      </c>
      <c r="O130" s="40" t="str">
        <f>IF($A130=2,REGION!BY130,"")</f>
        <v/>
      </c>
      <c r="P130" s="40">
        <f>IF($A130=2,REGION!BZ130,"")</f>
        <v>1.79577853906509E-4</v>
      </c>
      <c r="Q130" s="40">
        <f>IF($A130=2,REGION!CA130,"")</f>
        <v>1.7263951430749976E-4</v>
      </c>
      <c r="R130" s="40">
        <f>IF($A130=2,REGION!CB130,"")</f>
        <v>1.4113728423637673E-4</v>
      </c>
      <c r="S130" s="41">
        <f t="shared" si="12"/>
        <v>2.1001760431438494E-4</v>
      </c>
      <c r="T130" s="1">
        <f t="shared" si="9"/>
        <v>0</v>
      </c>
      <c r="V130" s="1">
        <f t="shared" si="13"/>
        <v>0</v>
      </c>
      <c r="W130" s="40" t="str">
        <f t="shared" si="8"/>
        <v/>
      </c>
    </row>
    <row r="131" spans="1:23" ht="10.5" x14ac:dyDescent="0.25">
      <c r="A131" s="39">
        <f>'Industry selection'!C131</f>
        <v>1</v>
      </c>
      <c r="B131" s="2">
        <v>28.2</v>
      </c>
      <c r="C131" s="2" t="s">
        <v>264</v>
      </c>
      <c r="D131" s="45" t="str">
        <f>IF($A131=2,IF(ISNUMBER(REGION!BW131/Ukraine!BW131),REGION!BW131/Ukraine!BW131,""),"")</f>
        <v/>
      </c>
      <c r="E131" s="45" t="str">
        <f>IF($A131=2,IF(ISNUMBER(REGION!BX131/Ukraine!BX131),REGION!BX131/Ukraine!BX131,""),"")</f>
        <v/>
      </c>
      <c r="F131" s="45" t="str">
        <f>IF($A131=2,IF(ISNUMBER(REGION!BY131/Ukraine!BY131),REGION!BY131/Ukraine!BY131,""),"")</f>
        <v/>
      </c>
      <c r="G131" s="45" t="str">
        <f>IF($A131=2,IF(ISNUMBER(REGION!BZ131/Ukraine!BZ131),REGION!BZ131/Ukraine!BZ131,""),"")</f>
        <v/>
      </c>
      <c r="H131" s="45" t="str">
        <f>IF($A131=2,IF(ISNUMBER(REGION!CA131/Ukraine!CA131),REGION!CA131/Ukraine!CA131,""),"")</f>
        <v/>
      </c>
      <c r="I131" s="45" t="str">
        <f>IF($A131=2,IF(ISNUMBER(REGION!CB131/Ukraine!CB131),REGION!CB131/Ukraine!CB131,""),"")</f>
        <v/>
      </c>
      <c r="J131" s="46" t="str">
        <f t="shared" si="10"/>
        <v/>
      </c>
      <c r="K131" s="1" t="str">
        <f t="shared" si="11"/>
        <v/>
      </c>
      <c r="M131" s="40" t="str">
        <f>IF($A131=2,REGION!BW131,"")</f>
        <v/>
      </c>
      <c r="N131" s="40" t="str">
        <f>IF($A131=2,REGION!BX131,"")</f>
        <v/>
      </c>
      <c r="O131" s="40" t="str">
        <f>IF($A131=2,REGION!BY131,"")</f>
        <v/>
      </c>
      <c r="P131" s="40" t="str">
        <f>IF($A131=2,REGION!BZ131,"")</f>
        <v/>
      </c>
      <c r="Q131" s="40" t="str">
        <f>IF($A131=2,REGION!CA131,"")</f>
        <v/>
      </c>
      <c r="R131" s="40" t="str">
        <f>IF($A131=2,REGION!CB131,"")</f>
        <v/>
      </c>
      <c r="S131" s="41" t="str">
        <f t="shared" si="12"/>
        <v/>
      </c>
      <c r="T131" s="1" t="str">
        <f t="shared" si="9"/>
        <v/>
      </c>
      <c r="V131" s="1" t="str">
        <f t="shared" si="13"/>
        <v/>
      </c>
      <c r="W131" s="40" t="str">
        <f t="shared" si="8"/>
        <v/>
      </c>
    </row>
    <row r="132" spans="1:23" ht="10.5" x14ac:dyDescent="0.25">
      <c r="A132" s="39">
        <f>'Industry selection'!C132</f>
        <v>1</v>
      </c>
      <c r="B132" s="2">
        <v>28.3</v>
      </c>
      <c r="C132" s="2" t="s">
        <v>266</v>
      </c>
      <c r="D132" s="45" t="str">
        <f>IF($A132=2,IF(ISNUMBER(REGION!BW132/Ukraine!BW132),REGION!BW132/Ukraine!BW132,""),"")</f>
        <v/>
      </c>
      <c r="E132" s="45" t="str">
        <f>IF($A132=2,IF(ISNUMBER(REGION!BX132/Ukraine!BX132),REGION!BX132/Ukraine!BX132,""),"")</f>
        <v/>
      </c>
      <c r="F132" s="45" t="str">
        <f>IF($A132=2,IF(ISNUMBER(REGION!BY132/Ukraine!BY132),REGION!BY132/Ukraine!BY132,""),"")</f>
        <v/>
      </c>
      <c r="G132" s="45" t="str">
        <f>IF($A132=2,IF(ISNUMBER(REGION!BZ132/Ukraine!BZ132),REGION!BZ132/Ukraine!BZ132,""),"")</f>
        <v/>
      </c>
      <c r="H132" s="45" t="str">
        <f>IF($A132=2,IF(ISNUMBER(REGION!CA132/Ukraine!CA132),REGION!CA132/Ukraine!CA132,""),"")</f>
        <v/>
      </c>
      <c r="I132" s="45" t="str">
        <f>IF($A132=2,IF(ISNUMBER(REGION!CB132/Ukraine!CB132),REGION!CB132/Ukraine!CB132,""),"")</f>
        <v/>
      </c>
      <c r="J132" s="46" t="str">
        <f t="shared" si="10"/>
        <v/>
      </c>
      <c r="K132" s="1" t="str">
        <f t="shared" si="11"/>
        <v/>
      </c>
      <c r="M132" s="40" t="str">
        <f>IF($A132=2,REGION!BW132,"")</f>
        <v/>
      </c>
      <c r="N132" s="40" t="str">
        <f>IF($A132=2,REGION!BX132,"")</f>
        <v/>
      </c>
      <c r="O132" s="40" t="str">
        <f>IF($A132=2,REGION!BY132,"")</f>
        <v/>
      </c>
      <c r="P132" s="40" t="str">
        <f>IF($A132=2,REGION!BZ132,"")</f>
        <v/>
      </c>
      <c r="Q132" s="40" t="str">
        <f>IF($A132=2,REGION!CA132,"")</f>
        <v/>
      </c>
      <c r="R132" s="40" t="str">
        <f>IF($A132=2,REGION!CB132,"")</f>
        <v/>
      </c>
      <c r="S132" s="41" t="str">
        <f t="shared" si="12"/>
        <v/>
      </c>
      <c r="T132" s="1" t="str">
        <f t="shared" si="9"/>
        <v/>
      </c>
      <c r="V132" s="1" t="str">
        <f t="shared" si="13"/>
        <v/>
      </c>
      <c r="W132" s="40" t="str">
        <f t="shared" si="8"/>
        <v/>
      </c>
    </row>
    <row r="133" spans="1:23" ht="10.5" x14ac:dyDescent="0.25">
      <c r="A133" s="39">
        <f>'Industry selection'!C133</f>
        <v>1</v>
      </c>
      <c r="B133" s="2">
        <v>28.4</v>
      </c>
      <c r="C133" s="2" t="s">
        <v>268</v>
      </c>
      <c r="D133" s="45" t="str">
        <f>IF($A133=2,IF(ISNUMBER(REGION!BW133/Ukraine!BW133),REGION!BW133/Ukraine!BW133,""),"")</f>
        <v/>
      </c>
      <c r="E133" s="45" t="str">
        <f>IF($A133=2,IF(ISNUMBER(REGION!BX133/Ukraine!BX133),REGION!BX133/Ukraine!BX133,""),"")</f>
        <v/>
      </c>
      <c r="F133" s="45" t="str">
        <f>IF($A133=2,IF(ISNUMBER(REGION!BY133/Ukraine!BY133),REGION!BY133/Ukraine!BY133,""),"")</f>
        <v/>
      </c>
      <c r="G133" s="45" t="str">
        <f>IF($A133=2,IF(ISNUMBER(REGION!BZ133/Ukraine!BZ133),REGION!BZ133/Ukraine!BZ133,""),"")</f>
        <v/>
      </c>
      <c r="H133" s="45" t="str">
        <f>IF($A133=2,IF(ISNUMBER(REGION!CA133/Ukraine!CA133),REGION!CA133/Ukraine!CA133,""),"")</f>
        <v/>
      </c>
      <c r="I133" s="45" t="str">
        <f>IF($A133=2,IF(ISNUMBER(REGION!CB133/Ukraine!CB133),REGION!CB133/Ukraine!CB133,""),"")</f>
        <v/>
      </c>
      <c r="J133" s="46" t="str">
        <f t="shared" si="10"/>
        <v/>
      </c>
      <c r="K133" s="1" t="str">
        <f t="shared" si="11"/>
        <v/>
      </c>
      <c r="M133" s="40" t="str">
        <f>IF($A133=2,REGION!BW133,"")</f>
        <v/>
      </c>
      <c r="N133" s="40" t="str">
        <f>IF($A133=2,REGION!BX133,"")</f>
        <v/>
      </c>
      <c r="O133" s="40" t="str">
        <f>IF($A133=2,REGION!BY133,"")</f>
        <v/>
      </c>
      <c r="P133" s="40" t="str">
        <f>IF($A133=2,REGION!BZ133,"")</f>
        <v/>
      </c>
      <c r="Q133" s="40" t="str">
        <f>IF($A133=2,REGION!CA133,"")</f>
        <v/>
      </c>
      <c r="R133" s="40" t="str">
        <f>IF($A133=2,REGION!CB133,"")</f>
        <v/>
      </c>
      <c r="S133" s="41" t="str">
        <f t="shared" si="12"/>
        <v/>
      </c>
      <c r="T133" s="1" t="str">
        <f t="shared" si="9"/>
        <v/>
      </c>
      <c r="V133" s="1" t="str">
        <f t="shared" si="13"/>
        <v/>
      </c>
      <c r="W133" s="40" t="str">
        <f t="shared" si="8"/>
        <v/>
      </c>
    </row>
    <row r="134" spans="1:23" ht="10.5" x14ac:dyDescent="0.25">
      <c r="A134" s="39">
        <f>'Industry selection'!C134</f>
        <v>2</v>
      </c>
      <c r="B134" s="2">
        <v>28.9</v>
      </c>
      <c r="C134" s="2" t="s">
        <v>270</v>
      </c>
      <c r="D134" s="45">
        <f>IF($A134=2,IF(ISNUMBER(REGION!BW134/Ukraine!BW134),REGION!BW134/Ukraine!BW134,""),"")</f>
        <v>0.18676675037118212</v>
      </c>
      <c r="E134" s="45">
        <f>IF($A134=2,IF(ISNUMBER(REGION!BX134/Ukraine!BX134),REGION!BX134/Ukraine!BX134,""),"")</f>
        <v>0.17068714323699502</v>
      </c>
      <c r="F134" s="45">
        <f>IF($A134=2,IF(ISNUMBER(REGION!BY134/Ukraine!BY134),REGION!BY134/Ukraine!BY134,""),"")</f>
        <v>0.20093882636353935</v>
      </c>
      <c r="G134" s="45">
        <f>IF($A134=2,IF(ISNUMBER(REGION!BZ134/Ukraine!BZ134),REGION!BZ134/Ukraine!BZ134,""),"")</f>
        <v>0.15399827679027361</v>
      </c>
      <c r="H134" s="45">
        <f>IF($A134=2,IF(ISNUMBER(REGION!CA134/Ukraine!CA134),REGION!CA134/Ukraine!CA134,""),"")</f>
        <v>0.13288114525828162</v>
      </c>
      <c r="I134" s="45">
        <f>IF($A134=2,IF(ISNUMBER(REGION!CB134/Ukraine!CB134),REGION!CB134/Ukraine!CB134,""),"")</f>
        <v>0.12734248717980887</v>
      </c>
      <c r="J134" s="46">
        <f t="shared" si="10"/>
        <v>0.16210243820001344</v>
      </c>
      <c r="K134" s="1">
        <f t="shared" si="11"/>
        <v>0</v>
      </c>
      <c r="M134" s="40">
        <f>IF($A134=2,REGION!BW134,"")</f>
        <v>1.554243083618278E-3</v>
      </c>
      <c r="N134" s="40">
        <f>IF($A134=2,REGION!BX134,"")</f>
        <v>1.3257176840827149E-3</v>
      </c>
      <c r="O134" s="40">
        <f>IF($A134=2,REGION!BY134,"")</f>
        <v>1.4248094953375654E-3</v>
      </c>
      <c r="P134" s="40">
        <f>IF($A134=2,REGION!BZ134,"")</f>
        <v>1.0636534423693225E-3</v>
      </c>
      <c r="Q134" s="40">
        <f>IF($A134=2,REGION!CA134,"")</f>
        <v>8.7758419772979038E-4</v>
      </c>
      <c r="R134" s="40">
        <f>IF($A134=2,REGION!CB134,"")</f>
        <v>9.3150607596008633E-4</v>
      </c>
      <c r="S134" s="41">
        <f t="shared" si="12"/>
        <v>1.1962523298496262E-3</v>
      </c>
      <c r="T134" s="1">
        <f t="shared" si="9"/>
        <v>0</v>
      </c>
      <c r="V134" s="1">
        <f t="shared" si="13"/>
        <v>0</v>
      </c>
      <c r="W134" s="40" t="str">
        <f t="shared" ref="W134:W197" si="14">IF(V134=2,$S134,"")</f>
        <v/>
      </c>
    </row>
    <row r="135" spans="1:23" ht="10.5" x14ac:dyDescent="0.25">
      <c r="A135" s="39">
        <f>'Industry selection'!C135</f>
        <v>2</v>
      </c>
      <c r="B135" s="2">
        <v>29</v>
      </c>
      <c r="C135" s="2" t="s">
        <v>272</v>
      </c>
      <c r="D135" s="45">
        <f>IF($A135=2,IF(ISNUMBER(REGION!BW135/Ukraine!BW135),REGION!BW135/Ukraine!BW135,""),"")</f>
        <v>4.9017462546452206</v>
      </c>
      <c r="E135" s="45">
        <f>IF($A135=2,IF(ISNUMBER(REGION!BX135/Ukraine!BX135),REGION!BX135/Ukraine!BX135,""),"")</f>
        <v>5.8692819291723541</v>
      </c>
      <c r="F135" s="45">
        <f>IF($A135=2,IF(ISNUMBER(REGION!BY135/Ukraine!BY135),REGION!BY135/Ukraine!BY135,""),"")</f>
        <v>6.1295791978210419</v>
      </c>
      <c r="G135" s="45" t="str">
        <f>IF($A135=2,IF(ISNUMBER(REGION!BZ135/Ukraine!BZ135),REGION!BZ135/Ukraine!BZ135,""),"")</f>
        <v/>
      </c>
      <c r="H135" s="45" t="str">
        <f>IF($A135=2,IF(ISNUMBER(REGION!CA135/Ukraine!CA135),REGION!CA135/Ukraine!CA135,""),"")</f>
        <v/>
      </c>
      <c r="I135" s="45" t="str">
        <f>IF($A135=2,IF(ISNUMBER(REGION!CB135/Ukraine!CB135),REGION!CB135/Ukraine!CB135,""),"")</f>
        <v/>
      </c>
      <c r="J135" s="46">
        <f t="shared" si="10"/>
        <v>5.6335357938795383</v>
      </c>
      <c r="K135" s="1">
        <f t="shared" si="11"/>
        <v>1</v>
      </c>
      <c r="M135" s="40">
        <f>IF($A135=2,REGION!BW135,"")</f>
        <v>3.5735635207192556E-2</v>
      </c>
      <c r="N135" s="40">
        <f>IF($A135=2,REGION!BX135,"")</f>
        <v>4.2856611862075802E-2</v>
      </c>
      <c r="O135" s="40">
        <f>IF($A135=2,REGION!BY135,"")</f>
        <v>4.8239978627857567E-2</v>
      </c>
      <c r="P135" s="40" t="str">
        <f>IF($A135=2,REGION!BZ135,"")</f>
        <v/>
      </c>
      <c r="Q135" s="40" t="str">
        <f>IF($A135=2,REGION!CA135,"")</f>
        <v/>
      </c>
      <c r="R135" s="40" t="str">
        <f>IF($A135=2,REGION!CB135,"")</f>
        <v/>
      </c>
      <c r="S135" s="41">
        <f t="shared" si="12"/>
        <v>4.2277408565708642E-2</v>
      </c>
      <c r="T135" s="1">
        <f t="shared" ref="T135:T198" si="15">IF($A135=2,IF(ISNUMBER(S135),IF(S135&gt;=T$2,1,0),""),"")</f>
        <v>1</v>
      </c>
      <c r="V135" s="1">
        <f t="shared" si="13"/>
        <v>2</v>
      </c>
      <c r="W135" s="40">
        <f t="shared" si="14"/>
        <v>4.2277408565708642E-2</v>
      </c>
    </row>
    <row r="136" spans="1:23" ht="10.5" x14ac:dyDescent="0.25">
      <c r="A136" s="39">
        <f>'Industry selection'!C136</f>
        <v>1</v>
      </c>
      <c r="B136" s="2">
        <v>29.1</v>
      </c>
      <c r="C136" s="2" t="s">
        <v>274</v>
      </c>
      <c r="D136" s="45" t="str">
        <f>IF($A136=2,IF(ISNUMBER(REGION!BW136/Ukraine!BW136),REGION!BW136/Ukraine!BW136,""),"")</f>
        <v/>
      </c>
      <c r="E136" s="45" t="str">
        <f>IF($A136=2,IF(ISNUMBER(REGION!BX136/Ukraine!BX136),REGION!BX136/Ukraine!BX136,""),"")</f>
        <v/>
      </c>
      <c r="F136" s="45" t="str">
        <f>IF($A136=2,IF(ISNUMBER(REGION!BY136/Ukraine!BY136),REGION!BY136/Ukraine!BY136,""),"")</f>
        <v/>
      </c>
      <c r="G136" s="45" t="str">
        <f>IF($A136=2,IF(ISNUMBER(REGION!BZ136/Ukraine!BZ136),REGION!BZ136/Ukraine!BZ136,""),"")</f>
        <v/>
      </c>
      <c r="H136" s="45" t="str">
        <f>IF($A136=2,IF(ISNUMBER(REGION!CA136/Ukraine!CA136),REGION!CA136/Ukraine!CA136,""),"")</f>
        <v/>
      </c>
      <c r="I136" s="45" t="str">
        <f>IF($A136=2,IF(ISNUMBER(REGION!CB136/Ukraine!CB136),REGION!CB136/Ukraine!CB136,""),"")</f>
        <v/>
      </c>
      <c r="J136" s="46" t="str">
        <f t="shared" ref="J136:J199" si="16">IF($A136=2,IF(ISNUMBER(AVERAGE(D136:I136)),AVERAGE(D136:I136),""),"")</f>
        <v/>
      </c>
      <c r="K136" s="1" t="str">
        <f t="shared" ref="K136:K199" si="17">IF($A136=2,IF(ISNUMBER(J136),IF(J136&gt;=K$2,1,0),""),"")</f>
        <v/>
      </c>
      <c r="M136" s="40" t="str">
        <f>IF($A136=2,REGION!BW136,"")</f>
        <v/>
      </c>
      <c r="N136" s="40" t="str">
        <f>IF($A136=2,REGION!BX136,"")</f>
        <v/>
      </c>
      <c r="O136" s="40" t="str">
        <f>IF($A136=2,REGION!BY136,"")</f>
        <v/>
      </c>
      <c r="P136" s="40" t="str">
        <f>IF($A136=2,REGION!BZ136,"")</f>
        <v/>
      </c>
      <c r="Q136" s="40" t="str">
        <f>IF($A136=2,REGION!CA136,"")</f>
        <v/>
      </c>
      <c r="R136" s="40" t="str">
        <f>IF($A136=2,REGION!CB136,"")</f>
        <v/>
      </c>
      <c r="S136" s="41" t="str">
        <f t="shared" ref="S136:S199" si="18">IF($A136=2,IF(ISNUMBER(AVERAGE(M136:R136)),AVERAGE(M136:R136),""),"")</f>
        <v/>
      </c>
      <c r="T136" s="1" t="str">
        <f t="shared" si="15"/>
        <v/>
      </c>
      <c r="V136" s="1" t="str">
        <f t="shared" ref="V136:V199" si="19">IF($A136=2,SUM(K136,T136),"")</f>
        <v/>
      </c>
      <c r="W136" s="40" t="str">
        <f t="shared" si="14"/>
        <v/>
      </c>
    </row>
    <row r="137" spans="1:23" ht="10.5" x14ac:dyDescent="0.25">
      <c r="A137" s="39">
        <f>'Industry selection'!C137</f>
        <v>1</v>
      </c>
      <c r="B137" s="2">
        <v>29.2</v>
      </c>
      <c r="C137" s="2" t="s">
        <v>276</v>
      </c>
      <c r="D137" s="45" t="str">
        <f>IF($A137=2,IF(ISNUMBER(REGION!BW137/Ukraine!BW137),REGION!BW137/Ukraine!BW137,""),"")</f>
        <v/>
      </c>
      <c r="E137" s="45" t="str">
        <f>IF($A137=2,IF(ISNUMBER(REGION!BX137/Ukraine!BX137),REGION!BX137/Ukraine!BX137,""),"")</f>
        <v/>
      </c>
      <c r="F137" s="45" t="str">
        <f>IF($A137=2,IF(ISNUMBER(REGION!BY137/Ukraine!BY137),REGION!BY137/Ukraine!BY137,""),"")</f>
        <v/>
      </c>
      <c r="G137" s="45" t="str">
        <f>IF($A137=2,IF(ISNUMBER(REGION!BZ137/Ukraine!BZ137),REGION!BZ137/Ukraine!BZ137,""),"")</f>
        <v/>
      </c>
      <c r="H137" s="45" t="str">
        <f>IF($A137=2,IF(ISNUMBER(REGION!CA137/Ukraine!CA137),REGION!CA137/Ukraine!CA137,""),"")</f>
        <v/>
      </c>
      <c r="I137" s="45" t="str">
        <f>IF($A137=2,IF(ISNUMBER(REGION!CB137/Ukraine!CB137),REGION!CB137/Ukraine!CB137,""),"")</f>
        <v/>
      </c>
      <c r="J137" s="46" t="str">
        <f t="shared" si="16"/>
        <v/>
      </c>
      <c r="K137" s="1" t="str">
        <f t="shared" si="17"/>
        <v/>
      </c>
      <c r="M137" s="40" t="str">
        <f>IF($A137=2,REGION!BW137,"")</f>
        <v/>
      </c>
      <c r="N137" s="40" t="str">
        <f>IF($A137=2,REGION!BX137,"")</f>
        <v/>
      </c>
      <c r="O137" s="40" t="str">
        <f>IF($A137=2,REGION!BY137,"")</f>
        <v/>
      </c>
      <c r="P137" s="40" t="str">
        <f>IF($A137=2,REGION!BZ137,"")</f>
        <v/>
      </c>
      <c r="Q137" s="40" t="str">
        <f>IF($A137=2,REGION!CA137,"")</f>
        <v/>
      </c>
      <c r="R137" s="40" t="str">
        <f>IF($A137=2,REGION!CB137,"")</f>
        <v/>
      </c>
      <c r="S137" s="41" t="str">
        <f t="shared" si="18"/>
        <v/>
      </c>
      <c r="T137" s="1" t="str">
        <f t="shared" si="15"/>
        <v/>
      </c>
      <c r="V137" s="1" t="str">
        <f t="shared" si="19"/>
        <v/>
      </c>
      <c r="W137" s="40" t="str">
        <f t="shared" si="14"/>
        <v/>
      </c>
    </row>
    <row r="138" spans="1:23" ht="10.5" x14ac:dyDescent="0.25">
      <c r="A138" s="39">
        <f>'Industry selection'!C138</f>
        <v>1</v>
      </c>
      <c r="B138" s="2">
        <v>29.3</v>
      </c>
      <c r="C138" s="2" t="s">
        <v>278</v>
      </c>
      <c r="D138" s="45" t="str">
        <f>IF($A138=2,IF(ISNUMBER(REGION!BW138/Ukraine!BW138),REGION!BW138/Ukraine!BW138,""),"")</f>
        <v/>
      </c>
      <c r="E138" s="45" t="str">
        <f>IF($A138=2,IF(ISNUMBER(REGION!BX138/Ukraine!BX138),REGION!BX138/Ukraine!BX138,""),"")</f>
        <v/>
      </c>
      <c r="F138" s="45" t="str">
        <f>IF($A138=2,IF(ISNUMBER(REGION!BY138/Ukraine!BY138),REGION!BY138/Ukraine!BY138,""),"")</f>
        <v/>
      </c>
      <c r="G138" s="45" t="str">
        <f>IF($A138=2,IF(ISNUMBER(REGION!BZ138/Ukraine!BZ138),REGION!BZ138/Ukraine!BZ138,""),"")</f>
        <v/>
      </c>
      <c r="H138" s="45" t="str">
        <f>IF($A138=2,IF(ISNUMBER(REGION!CA138/Ukraine!CA138),REGION!CA138/Ukraine!CA138,""),"")</f>
        <v/>
      </c>
      <c r="I138" s="45" t="str">
        <f>IF($A138=2,IF(ISNUMBER(REGION!CB138/Ukraine!CB138),REGION!CB138/Ukraine!CB138,""),"")</f>
        <v/>
      </c>
      <c r="J138" s="46" t="str">
        <f t="shared" si="16"/>
        <v/>
      </c>
      <c r="K138" s="1" t="str">
        <f t="shared" si="17"/>
        <v/>
      </c>
      <c r="M138" s="40" t="str">
        <f>IF($A138=2,REGION!BW138,"")</f>
        <v/>
      </c>
      <c r="N138" s="40" t="str">
        <f>IF($A138=2,REGION!BX138,"")</f>
        <v/>
      </c>
      <c r="O138" s="40" t="str">
        <f>IF($A138=2,REGION!BY138,"")</f>
        <v/>
      </c>
      <c r="P138" s="40" t="str">
        <f>IF($A138=2,REGION!BZ138,"")</f>
        <v/>
      </c>
      <c r="Q138" s="40" t="str">
        <f>IF($A138=2,REGION!CA138,"")</f>
        <v/>
      </c>
      <c r="R138" s="40" t="str">
        <f>IF($A138=2,REGION!CB138,"")</f>
        <v/>
      </c>
      <c r="S138" s="41" t="str">
        <f t="shared" si="18"/>
        <v/>
      </c>
      <c r="T138" s="1" t="str">
        <f t="shared" si="15"/>
        <v/>
      </c>
      <c r="V138" s="1" t="str">
        <f t="shared" si="19"/>
        <v/>
      </c>
      <c r="W138" s="40" t="str">
        <f t="shared" si="14"/>
        <v/>
      </c>
    </row>
    <row r="139" spans="1:23" ht="10.5" x14ac:dyDescent="0.25">
      <c r="A139" s="39">
        <f>'Industry selection'!C139</f>
        <v>1</v>
      </c>
      <c r="B139" s="2">
        <v>30</v>
      </c>
      <c r="C139" s="2" t="s">
        <v>280</v>
      </c>
      <c r="D139" s="45" t="str">
        <f>IF($A139=2,IF(ISNUMBER(REGION!BW139/Ukraine!BW139),REGION!BW139/Ukraine!BW139,""),"")</f>
        <v/>
      </c>
      <c r="E139" s="45" t="str">
        <f>IF($A139=2,IF(ISNUMBER(REGION!BX139/Ukraine!BX139),REGION!BX139/Ukraine!BX139,""),"")</f>
        <v/>
      </c>
      <c r="F139" s="45" t="str">
        <f>IF($A139=2,IF(ISNUMBER(REGION!BY139/Ukraine!BY139),REGION!BY139/Ukraine!BY139,""),"")</f>
        <v/>
      </c>
      <c r="G139" s="45" t="str">
        <f>IF($A139=2,IF(ISNUMBER(REGION!BZ139/Ukraine!BZ139),REGION!BZ139/Ukraine!BZ139,""),"")</f>
        <v/>
      </c>
      <c r="H139" s="45" t="str">
        <f>IF($A139=2,IF(ISNUMBER(REGION!CA139/Ukraine!CA139),REGION!CA139/Ukraine!CA139,""),"")</f>
        <v/>
      </c>
      <c r="I139" s="45" t="str">
        <f>IF($A139=2,IF(ISNUMBER(REGION!CB139/Ukraine!CB139),REGION!CB139/Ukraine!CB139,""),"")</f>
        <v/>
      </c>
      <c r="J139" s="46" t="str">
        <f t="shared" si="16"/>
        <v/>
      </c>
      <c r="K139" s="1" t="str">
        <f t="shared" si="17"/>
        <v/>
      </c>
      <c r="M139" s="40" t="str">
        <f>IF($A139=2,REGION!BW139,"")</f>
        <v/>
      </c>
      <c r="N139" s="40" t="str">
        <f>IF($A139=2,REGION!BX139,"")</f>
        <v/>
      </c>
      <c r="O139" s="40" t="str">
        <f>IF($A139=2,REGION!BY139,"")</f>
        <v/>
      </c>
      <c r="P139" s="40" t="str">
        <f>IF($A139=2,REGION!BZ139,"")</f>
        <v/>
      </c>
      <c r="Q139" s="40" t="str">
        <f>IF($A139=2,REGION!CA139,"")</f>
        <v/>
      </c>
      <c r="R139" s="40" t="str">
        <f>IF($A139=2,REGION!CB139,"")</f>
        <v/>
      </c>
      <c r="S139" s="41" t="str">
        <f t="shared" si="18"/>
        <v/>
      </c>
      <c r="T139" s="1" t="str">
        <f t="shared" si="15"/>
        <v/>
      </c>
      <c r="V139" s="1" t="str">
        <f t="shared" si="19"/>
        <v/>
      </c>
      <c r="W139" s="40" t="str">
        <f t="shared" si="14"/>
        <v/>
      </c>
    </row>
    <row r="140" spans="1:23" ht="10.5" x14ac:dyDescent="0.25">
      <c r="A140" s="39">
        <f>'Industry selection'!C140</f>
        <v>1</v>
      </c>
      <c r="B140" s="2">
        <v>30.1</v>
      </c>
      <c r="C140" s="2" t="s">
        <v>282</v>
      </c>
      <c r="D140" s="45" t="str">
        <f>IF($A140=2,IF(ISNUMBER(REGION!BW140/Ukraine!BW140),REGION!BW140/Ukraine!BW140,""),"")</f>
        <v/>
      </c>
      <c r="E140" s="45" t="str">
        <f>IF($A140=2,IF(ISNUMBER(REGION!BX140/Ukraine!BX140),REGION!BX140/Ukraine!BX140,""),"")</f>
        <v/>
      </c>
      <c r="F140" s="45" t="str">
        <f>IF($A140=2,IF(ISNUMBER(REGION!BY140/Ukraine!BY140),REGION!BY140/Ukraine!BY140,""),"")</f>
        <v/>
      </c>
      <c r="G140" s="45" t="str">
        <f>IF($A140=2,IF(ISNUMBER(REGION!BZ140/Ukraine!BZ140),REGION!BZ140/Ukraine!BZ140,""),"")</f>
        <v/>
      </c>
      <c r="H140" s="45" t="str">
        <f>IF($A140=2,IF(ISNUMBER(REGION!CA140/Ukraine!CA140),REGION!CA140/Ukraine!CA140,""),"")</f>
        <v/>
      </c>
      <c r="I140" s="45" t="str">
        <f>IF($A140=2,IF(ISNUMBER(REGION!CB140/Ukraine!CB140),REGION!CB140/Ukraine!CB140,""),"")</f>
        <v/>
      </c>
      <c r="J140" s="46" t="str">
        <f t="shared" si="16"/>
        <v/>
      </c>
      <c r="K140" s="1" t="str">
        <f t="shared" si="17"/>
        <v/>
      </c>
      <c r="M140" s="40" t="str">
        <f>IF($A140=2,REGION!BW140,"")</f>
        <v/>
      </c>
      <c r="N140" s="40" t="str">
        <f>IF($A140=2,REGION!BX140,"")</f>
        <v/>
      </c>
      <c r="O140" s="40" t="str">
        <f>IF($A140=2,REGION!BY140,"")</f>
        <v/>
      </c>
      <c r="P140" s="40" t="str">
        <f>IF($A140=2,REGION!BZ140,"")</f>
        <v/>
      </c>
      <c r="Q140" s="40" t="str">
        <f>IF($A140=2,REGION!CA140,"")</f>
        <v/>
      </c>
      <c r="R140" s="40" t="str">
        <f>IF($A140=2,REGION!CB140,"")</f>
        <v/>
      </c>
      <c r="S140" s="41" t="str">
        <f t="shared" si="18"/>
        <v/>
      </c>
      <c r="T140" s="1" t="str">
        <f t="shared" si="15"/>
        <v/>
      </c>
      <c r="V140" s="1" t="str">
        <f t="shared" si="19"/>
        <v/>
      </c>
      <c r="W140" s="40" t="str">
        <f t="shared" si="14"/>
        <v/>
      </c>
    </row>
    <row r="141" spans="1:23" ht="10.5" x14ac:dyDescent="0.25">
      <c r="A141" s="39">
        <f>'Industry selection'!C141</f>
        <v>1</v>
      </c>
      <c r="B141" s="2">
        <v>30.2</v>
      </c>
      <c r="C141" s="2" t="s">
        <v>284</v>
      </c>
      <c r="D141" s="45" t="str">
        <f>IF($A141=2,IF(ISNUMBER(REGION!BW141/Ukraine!BW141),REGION!BW141/Ukraine!BW141,""),"")</f>
        <v/>
      </c>
      <c r="E141" s="45" t="str">
        <f>IF($A141=2,IF(ISNUMBER(REGION!BX141/Ukraine!BX141),REGION!BX141/Ukraine!BX141,""),"")</f>
        <v/>
      </c>
      <c r="F141" s="45" t="str">
        <f>IF($A141=2,IF(ISNUMBER(REGION!BY141/Ukraine!BY141),REGION!BY141/Ukraine!BY141,""),"")</f>
        <v/>
      </c>
      <c r="G141" s="45" t="str">
        <f>IF($A141=2,IF(ISNUMBER(REGION!BZ141/Ukraine!BZ141),REGION!BZ141/Ukraine!BZ141,""),"")</f>
        <v/>
      </c>
      <c r="H141" s="45" t="str">
        <f>IF($A141=2,IF(ISNUMBER(REGION!CA141/Ukraine!CA141),REGION!CA141/Ukraine!CA141,""),"")</f>
        <v/>
      </c>
      <c r="I141" s="45" t="str">
        <f>IF($A141=2,IF(ISNUMBER(REGION!CB141/Ukraine!CB141),REGION!CB141/Ukraine!CB141,""),"")</f>
        <v/>
      </c>
      <c r="J141" s="46" t="str">
        <f t="shared" si="16"/>
        <v/>
      </c>
      <c r="K141" s="1" t="str">
        <f t="shared" si="17"/>
        <v/>
      </c>
      <c r="M141" s="40" t="str">
        <f>IF($A141=2,REGION!BW141,"")</f>
        <v/>
      </c>
      <c r="N141" s="40" t="str">
        <f>IF($A141=2,REGION!BX141,"")</f>
        <v/>
      </c>
      <c r="O141" s="40" t="str">
        <f>IF($A141=2,REGION!BY141,"")</f>
        <v/>
      </c>
      <c r="P141" s="40" t="str">
        <f>IF($A141=2,REGION!BZ141,"")</f>
        <v/>
      </c>
      <c r="Q141" s="40" t="str">
        <f>IF($A141=2,REGION!CA141,"")</f>
        <v/>
      </c>
      <c r="R141" s="40" t="str">
        <f>IF($A141=2,REGION!CB141,"")</f>
        <v/>
      </c>
      <c r="S141" s="41" t="str">
        <f t="shared" si="18"/>
        <v/>
      </c>
      <c r="T141" s="1" t="str">
        <f t="shared" si="15"/>
        <v/>
      </c>
      <c r="V141" s="1" t="str">
        <f t="shared" si="19"/>
        <v/>
      </c>
      <c r="W141" s="40" t="str">
        <f t="shared" si="14"/>
        <v/>
      </c>
    </row>
    <row r="142" spans="1:23" ht="10.5" x14ac:dyDescent="0.25">
      <c r="A142" s="39">
        <f>'Industry selection'!C142</f>
        <v>1</v>
      </c>
      <c r="B142" s="2">
        <v>30.3</v>
      </c>
      <c r="C142" s="2" t="s">
        <v>286</v>
      </c>
      <c r="D142" s="45" t="str">
        <f>IF($A142=2,IF(ISNUMBER(REGION!BW142/Ukraine!BW142),REGION!BW142/Ukraine!BW142,""),"")</f>
        <v/>
      </c>
      <c r="E142" s="45" t="str">
        <f>IF($A142=2,IF(ISNUMBER(REGION!BX142/Ukraine!BX142),REGION!BX142/Ukraine!BX142,""),"")</f>
        <v/>
      </c>
      <c r="F142" s="45" t="str">
        <f>IF($A142=2,IF(ISNUMBER(REGION!BY142/Ukraine!BY142),REGION!BY142/Ukraine!BY142,""),"")</f>
        <v/>
      </c>
      <c r="G142" s="45" t="str">
        <f>IF($A142=2,IF(ISNUMBER(REGION!BZ142/Ukraine!BZ142),REGION!BZ142/Ukraine!BZ142,""),"")</f>
        <v/>
      </c>
      <c r="H142" s="45" t="str">
        <f>IF($A142=2,IF(ISNUMBER(REGION!CA142/Ukraine!CA142),REGION!CA142/Ukraine!CA142,""),"")</f>
        <v/>
      </c>
      <c r="I142" s="45" t="str">
        <f>IF($A142=2,IF(ISNUMBER(REGION!CB142/Ukraine!CB142),REGION!CB142/Ukraine!CB142,""),"")</f>
        <v/>
      </c>
      <c r="J142" s="46" t="str">
        <f t="shared" si="16"/>
        <v/>
      </c>
      <c r="K142" s="1" t="str">
        <f t="shared" si="17"/>
        <v/>
      </c>
      <c r="M142" s="40" t="str">
        <f>IF($A142=2,REGION!BW142,"")</f>
        <v/>
      </c>
      <c r="N142" s="40" t="str">
        <f>IF($A142=2,REGION!BX142,"")</f>
        <v/>
      </c>
      <c r="O142" s="40" t="str">
        <f>IF($A142=2,REGION!BY142,"")</f>
        <v/>
      </c>
      <c r="P142" s="40" t="str">
        <f>IF($A142=2,REGION!BZ142,"")</f>
        <v/>
      </c>
      <c r="Q142" s="40" t="str">
        <f>IF($A142=2,REGION!CA142,"")</f>
        <v/>
      </c>
      <c r="R142" s="40" t="str">
        <f>IF($A142=2,REGION!CB142,"")</f>
        <v/>
      </c>
      <c r="S142" s="41" t="str">
        <f t="shared" si="18"/>
        <v/>
      </c>
      <c r="T142" s="1" t="str">
        <f t="shared" si="15"/>
        <v/>
      </c>
      <c r="V142" s="1" t="str">
        <f t="shared" si="19"/>
        <v/>
      </c>
      <c r="W142" s="40" t="str">
        <f t="shared" si="14"/>
        <v/>
      </c>
    </row>
    <row r="143" spans="1:23" ht="10.5" x14ac:dyDescent="0.25">
      <c r="A143" s="39">
        <f>'Industry selection'!C143</f>
        <v>1</v>
      </c>
      <c r="B143" s="2">
        <v>30.4</v>
      </c>
      <c r="C143" s="2" t="s">
        <v>288</v>
      </c>
      <c r="D143" s="45" t="str">
        <f>IF($A143=2,IF(ISNUMBER(REGION!BW143/Ukraine!BW143),REGION!BW143/Ukraine!BW143,""),"")</f>
        <v/>
      </c>
      <c r="E143" s="45" t="str">
        <f>IF($A143=2,IF(ISNUMBER(REGION!BX143/Ukraine!BX143),REGION!BX143/Ukraine!BX143,""),"")</f>
        <v/>
      </c>
      <c r="F143" s="45" t="str">
        <f>IF($A143=2,IF(ISNUMBER(REGION!BY143/Ukraine!BY143),REGION!BY143/Ukraine!BY143,""),"")</f>
        <v/>
      </c>
      <c r="G143" s="45" t="str">
        <f>IF($A143=2,IF(ISNUMBER(REGION!BZ143/Ukraine!BZ143),REGION!BZ143/Ukraine!BZ143,""),"")</f>
        <v/>
      </c>
      <c r="H143" s="45" t="str">
        <f>IF($A143=2,IF(ISNUMBER(REGION!CA143/Ukraine!CA143),REGION!CA143/Ukraine!CA143,""),"")</f>
        <v/>
      </c>
      <c r="I143" s="45" t="str">
        <f>IF($A143=2,IF(ISNUMBER(REGION!CB143/Ukraine!CB143),REGION!CB143/Ukraine!CB143,""),"")</f>
        <v/>
      </c>
      <c r="J143" s="46" t="str">
        <f t="shared" si="16"/>
        <v/>
      </c>
      <c r="K143" s="1" t="str">
        <f t="shared" si="17"/>
        <v/>
      </c>
      <c r="M143" s="40" t="str">
        <f>IF($A143=2,REGION!BW143,"")</f>
        <v/>
      </c>
      <c r="N143" s="40" t="str">
        <f>IF($A143=2,REGION!BX143,"")</f>
        <v/>
      </c>
      <c r="O143" s="40" t="str">
        <f>IF($A143=2,REGION!BY143,"")</f>
        <v/>
      </c>
      <c r="P143" s="40" t="str">
        <f>IF($A143=2,REGION!BZ143,"")</f>
        <v/>
      </c>
      <c r="Q143" s="40" t="str">
        <f>IF($A143=2,REGION!CA143,"")</f>
        <v/>
      </c>
      <c r="R143" s="40" t="str">
        <f>IF($A143=2,REGION!CB143,"")</f>
        <v/>
      </c>
      <c r="S143" s="41" t="str">
        <f t="shared" si="18"/>
        <v/>
      </c>
      <c r="T143" s="1" t="str">
        <f t="shared" si="15"/>
        <v/>
      </c>
      <c r="V143" s="1" t="str">
        <f t="shared" si="19"/>
        <v/>
      </c>
      <c r="W143" s="40" t="str">
        <f t="shared" si="14"/>
        <v/>
      </c>
    </row>
    <row r="144" spans="1:23" ht="10.5" x14ac:dyDescent="0.25">
      <c r="A144" s="39">
        <f>'Industry selection'!C144</f>
        <v>1</v>
      </c>
      <c r="B144" s="2">
        <v>30.9</v>
      </c>
      <c r="C144" s="2" t="s">
        <v>290</v>
      </c>
      <c r="D144" s="45" t="str">
        <f>IF($A144=2,IF(ISNUMBER(REGION!BW144/Ukraine!BW144),REGION!BW144/Ukraine!BW144,""),"")</f>
        <v/>
      </c>
      <c r="E144" s="45" t="str">
        <f>IF($A144=2,IF(ISNUMBER(REGION!BX144/Ukraine!BX144),REGION!BX144/Ukraine!BX144,""),"")</f>
        <v/>
      </c>
      <c r="F144" s="45" t="str">
        <f>IF($A144=2,IF(ISNUMBER(REGION!BY144/Ukraine!BY144),REGION!BY144/Ukraine!BY144,""),"")</f>
        <v/>
      </c>
      <c r="G144" s="45" t="str">
        <f>IF($A144=2,IF(ISNUMBER(REGION!BZ144/Ukraine!BZ144),REGION!BZ144/Ukraine!BZ144,""),"")</f>
        <v/>
      </c>
      <c r="H144" s="45" t="str">
        <f>IF($A144=2,IF(ISNUMBER(REGION!CA144/Ukraine!CA144),REGION!CA144/Ukraine!CA144,""),"")</f>
        <v/>
      </c>
      <c r="I144" s="45" t="str">
        <f>IF($A144=2,IF(ISNUMBER(REGION!CB144/Ukraine!CB144),REGION!CB144/Ukraine!CB144,""),"")</f>
        <v/>
      </c>
      <c r="J144" s="46" t="str">
        <f t="shared" si="16"/>
        <v/>
      </c>
      <c r="K144" s="1" t="str">
        <f t="shared" si="17"/>
        <v/>
      </c>
      <c r="M144" s="40" t="str">
        <f>IF($A144=2,REGION!BW144,"")</f>
        <v/>
      </c>
      <c r="N144" s="40" t="str">
        <f>IF($A144=2,REGION!BX144,"")</f>
        <v/>
      </c>
      <c r="O144" s="40" t="str">
        <f>IF($A144=2,REGION!BY144,"")</f>
        <v/>
      </c>
      <c r="P144" s="40" t="str">
        <f>IF($A144=2,REGION!BZ144,"")</f>
        <v/>
      </c>
      <c r="Q144" s="40" t="str">
        <f>IF($A144=2,REGION!CA144,"")</f>
        <v/>
      </c>
      <c r="R144" s="40" t="str">
        <f>IF($A144=2,REGION!CB144,"")</f>
        <v/>
      </c>
      <c r="S144" s="41" t="str">
        <f t="shared" si="18"/>
        <v/>
      </c>
      <c r="T144" s="1" t="str">
        <f t="shared" si="15"/>
        <v/>
      </c>
      <c r="V144" s="1" t="str">
        <f t="shared" si="19"/>
        <v/>
      </c>
      <c r="W144" s="40" t="str">
        <f t="shared" si="14"/>
        <v/>
      </c>
    </row>
    <row r="145" spans="1:23" ht="10.5" x14ac:dyDescent="0.25">
      <c r="A145" s="39">
        <f>'Industry selection'!C145</f>
        <v>2</v>
      </c>
      <c r="B145" s="2">
        <v>31</v>
      </c>
      <c r="C145" s="2" t="s">
        <v>292</v>
      </c>
      <c r="D145" s="45">
        <f>IF($A145=2,IF(ISNUMBER(REGION!BW145/Ukraine!BW145),REGION!BW145/Ukraine!BW145,""),"")</f>
        <v>2.1286082522825223</v>
      </c>
      <c r="E145" s="45">
        <f>IF($A145=2,IF(ISNUMBER(REGION!BX145/Ukraine!BX145),REGION!BX145/Ukraine!BX145,""),"")</f>
        <v>2.090293040216296</v>
      </c>
      <c r="F145" s="45">
        <f>IF($A145=2,IF(ISNUMBER(REGION!BY145/Ukraine!BY145),REGION!BY145/Ukraine!BY145,""),"")</f>
        <v>1.9286510638036163</v>
      </c>
      <c r="G145" s="45">
        <f>IF($A145=2,IF(ISNUMBER(REGION!BZ145/Ukraine!BZ145),REGION!BZ145/Ukraine!BZ145,""),"")</f>
        <v>1.4877735631813631</v>
      </c>
      <c r="H145" s="45">
        <f>IF($A145=2,IF(ISNUMBER(REGION!CA145/Ukraine!CA145),REGION!CA145/Ukraine!CA145,""),"")</f>
        <v>1.40113547595705</v>
      </c>
      <c r="I145" s="45">
        <f>IF($A145=2,IF(ISNUMBER(REGION!CB145/Ukraine!CB145),REGION!CB145/Ukraine!CB145,""),"")</f>
        <v>1.086870768887984</v>
      </c>
      <c r="J145" s="46">
        <f t="shared" si="16"/>
        <v>1.6872220273881384</v>
      </c>
      <c r="K145" s="1">
        <f t="shared" si="17"/>
        <v>1</v>
      </c>
      <c r="M145" s="40">
        <f>IF($A145=2,REGION!BW145,"")</f>
        <v>1.1130771621912436E-2</v>
      </c>
      <c r="N145" s="40">
        <f>IF($A145=2,REGION!BX145,"")</f>
        <v>1.1250015487356123E-2</v>
      </c>
      <c r="O145" s="40">
        <f>IF($A145=2,REGION!BY145,"")</f>
        <v>1.0978666022109991E-2</v>
      </c>
      <c r="P145" s="40">
        <f>IF($A145=2,REGION!BZ145,"")</f>
        <v>8.4539728146756556E-3</v>
      </c>
      <c r="Q145" s="40">
        <f>IF($A145=2,REGION!CA145,"")</f>
        <v>7.9558042843372798E-3</v>
      </c>
      <c r="R145" s="40">
        <f>IF($A145=2,REGION!CB145,"")</f>
        <v>6.661679815956981E-3</v>
      </c>
      <c r="S145" s="41">
        <f t="shared" si="18"/>
        <v>9.4051516743914113E-3</v>
      </c>
      <c r="T145" s="1">
        <f t="shared" si="15"/>
        <v>1</v>
      </c>
      <c r="V145" s="1">
        <f t="shared" si="19"/>
        <v>2</v>
      </c>
      <c r="W145" s="40">
        <f t="shared" si="14"/>
        <v>9.4051516743914113E-3</v>
      </c>
    </row>
    <row r="146" spans="1:23" ht="10.5" x14ac:dyDescent="0.25">
      <c r="A146" s="39" t="str">
        <f>'Industry selection'!C146</f>
        <v/>
      </c>
      <c r="B146" s="2">
        <v>32</v>
      </c>
      <c r="C146" s="2" t="s">
        <v>294</v>
      </c>
      <c r="D146" s="45" t="str">
        <f>IF($A146=2,IF(ISNUMBER(REGION!BW146/Ukraine!BW146),REGION!BW146/Ukraine!BW146,""),"")</f>
        <v/>
      </c>
      <c r="E146" s="45" t="str">
        <f>IF($A146=2,IF(ISNUMBER(REGION!BX146/Ukraine!BX146),REGION!BX146/Ukraine!BX146,""),"")</f>
        <v/>
      </c>
      <c r="F146" s="45" t="str">
        <f>IF($A146=2,IF(ISNUMBER(REGION!BY146/Ukraine!BY146),REGION!BY146/Ukraine!BY146,""),"")</f>
        <v/>
      </c>
      <c r="G146" s="45" t="str">
        <f>IF($A146=2,IF(ISNUMBER(REGION!BZ146/Ukraine!BZ146),REGION!BZ146/Ukraine!BZ146,""),"")</f>
        <v/>
      </c>
      <c r="H146" s="45" t="str">
        <f>IF($A146=2,IF(ISNUMBER(REGION!CA146/Ukraine!CA146),REGION!CA146/Ukraine!CA146,""),"")</f>
        <v/>
      </c>
      <c r="I146" s="45" t="str">
        <f>IF($A146=2,IF(ISNUMBER(REGION!CB146/Ukraine!CB146),REGION!CB146/Ukraine!CB146,""),"")</f>
        <v/>
      </c>
      <c r="J146" s="46" t="str">
        <f t="shared" si="16"/>
        <v/>
      </c>
      <c r="K146" s="1" t="str">
        <f t="shared" si="17"/>
        <v/>
      </c>
      <c r="M146" s="40" t="str">
        <f>IF($A146=2,REGION!BW146,"")</f>
        <v/>
      </c>
      <c r="N146" s="40" t="str">
        <f>IF($A146=2,REGION!BX146,"")</f>
        <v/>
      </c>
      <c r="O146" s="40" t="str">
        <f>IF($A146=2,REGION!BY146,"")</f>
        <v/>
      </c>
      <c r="P146" s="40" t="str">
        <f>IF($A146=2,REGION!BZ146,"")</f>
        <v/>
      </c>
      <c r="Q146" s="40" t="str">
        <f>IF($A146=2,REGION!CA146,"")</f>
        <v/>
      </c>
      <c r="R146" s="40" t="str">
        <f>IF($A146=2,REGION!CB146,"")</f>
        <v/>
      </c>
      <c r="S146" s="41" t="str">
        <f t="shared" si="18"/>
        <v/>
      </c>
      <c r="T146" s="1" t="str">
        <f t="shared" si="15"/>
        <v/>
      </c>
      <c r="V146" s="1" t="str">
        <f t="shared" si="19"/>
        <v/>
      </c>
      <c r="W146" s="40" t="str">
        <f t="shared" si="14"/>
        <v/>
      </c>
    </row>
    <row r="147" spans="1:23" ht="10.5" x14ac:dyDescent="0.25">
      <c r="A147" s="39">
        <f>'Industry selection'!C147</f>
        <v>1</v>
      </c>
      <c r="B147" s="2">
        <v>32.1</v>
      </c>
      <c r="C147" s="2" t="s">
        <v>296</v>
      </c>
      <c r="D147" s="45" t="str">
        <f>IF($A147=2,IF(ISNUMBER(REGION!BW147/Ukraine!BW147),REGION!BW147/Ukraine!BW147,""),"")</f>
        <v/>
      </c>
      <c r="E147" s="45" t="str">
        <f>IF($A147=2,IF(ISNUMBER(REGION!BX147/Ukraine!BX147),REGION!BX147/Ukraine!BX147,""),"")</f>
        <v/>
      </c>
      <c r="F147" s="45" t="str">
        <f>IF($A147=2,IF(ISNUMBER(REGION!BY147/Ukraine!BY147),REGION!BY147/Ukraine!BY147,""),"")</f>
        <v/>
      </c>
      <c r="G147" s="45" t="str">
        <f>IF($A147=2,IF(ISNUMBER(REGION!BZ147/Ukraine!BZ147),REGION!BZ147/Ukraine!BZ147,""),"")</f>
        <v/>
      </c>
      <c r="H147" s="45" t="str">
        <f>IF($A147=2,IF(ISNUMBER(REGION!CA147/Ukraine!CA147),REGION!CA147/Ukraine!CA147,""),"")</f>
        <v/>
      </c>
      <c r="I147" s="45" t="str">
        <f>IF($A147=2,IF(ISNUMBER(REGION!CB147/Ukraine!CB147),REGION!CB147/Ukraine!CB147,""),"")</f>
        <v/>
      </c>
      <c r="J147" s="46" t="str">
        <f t="shared" si="16"/>
        <v/>
      </c>
      <c r="K147" s="1" t="str">
        <f t="shared" si="17"/>
        <v/>
      </c>
      <c r="M147" s="40" t="str">
        <f>IF($A147=2,REGION!BW147,"")</f>
        <v/>
      </c>
      <c r="N147" s="40" t="str">
        <f>IF($A147=2,REGION!BX147,"")</f>
        <v/>
      </c>
      <c r="O147" s="40" t="str">
        <f>IF($A147=2,REGION!BY147,"")</f>
        <v/>
      </c>
      <c r="P147" s="40" t="str">
        <f>IF($A147=2,REGION!BZ147,"")</f>
        <v/>
      </c>
      <c r="Q147" s="40" t="str">
        <f>IF($A147=2,REGION!CA147,"")</f>
        <v/>
      </c>
      <c r="R147" s="40" t="str">
        <f>IF($A147=2,REGION!CB147,"")</f>
        <v/>
      </c>
      <c r="S147" s="41" t="str">
        <f t="shared" si="18"/>
        <v/>
      </c>
      <c r="T147" s="1" t="str">
        <f t="shared" si="15"/>
        <v/>
      </c>
      <c r="V147" s="1" t="str">
        <f t="shared" si="19"/>
        <v/>
      </c>
      <c r="W147" s="40" t="str">
        <f t="shared" si="14"/>
        <v/>
      </c>
    </row>
    <row r="148" spans="1:23" ht="10.5" x14ac:dyDescent="0.25">
      <c r="A148" s="39">
        <f>'Industry selection'!C148</f>
        <v>1</v>
      </c>
      <c r="B148" s="2">
        <v>32.200000000000003</v>
      </c>
      <c r="C148" s="2" t="s">
        <v>298</v>
      </c>
      <c r="D148" s="45" t="str">
        <f>IF($A148=2,IF(ISNUMBER(REGION!BW148/Ukraine!BW148),REGION!BW148/Ukraine!BW148,""),"")</f>
        <v/>
      </c>
      <c r="E148" s="45" t="str">
        <f>IF($A148=2,IF(ISNUMBER(REGION!BX148/Ukraine!BX148),REGION!BX148/Ukraine!BX148,""),"")</f>
        <v/>
      </c>
      <c r="F148" s="45" t="str">
        <f>IF($A148=2,IF(ISNUMBER(REGION!BY148/Ukraine!BY148),REGION!BY148/Ukraine!BY148,""),"")</f>
        <v/>
      </c>
      <c r="G148" s="45" t="str">
        <f>IF($A148=2,IF(ISNUMBER(REGION!BZ148/Ukraine!BZ148),REGION!BZ148/Ukraine!BZ148,""),"")</f>
        <v/>
      </c>
      <c r="H148" s="45" t="str">
        <f>IF($A148=2,IF(ISNUMBER(REGION!CA148/Ukraine!CA148),REGION!CA148/Ukraine!CA148,""),"")</f>
        <v/>
      </c>
      <c r="I148" s="45" t="str">
        <f>IF($A148=2,IF(ISNUMBER(REGION!CB148/Ukraine!CB148),REGION!CB148/Ukraine!CB148,""),"")</f>
        <v/>
      </c>
      <c r="J148" s="46" t="str">
        <f t="shared" si="16"/>
        <v/>
      </c>
      <c r="K148" s="1" t="str">
        <f t="shared" si="17"/>
        <v/>
      </c>
      <c r="M148" s="40" t="str">
        <f>IF($A148=2,REGION!BW148,"")</f>
        <v/>
      </c>
      <c r="N148" s="40" t="str">
        <f>IF($A148=2,REGION!BX148,"")</f>
        <v/>
      </c>
      <c r="O148" s="40" t="str">
        <f>IF($A148=2,REGION!BY148,"")</f>
        <v/>
      </c>
      <c r="P148" s="40" t="str">
        <f>IF($A148=2,REGION!BZ148,"")</f>
        <v/>
      </c>
      <c r="Q148" s="40" t="str">
        <f>IF($A148=2,REGION!CA148,"")</f>
        <v/>
      </c>
      <c r="R148" s="40" t="str">
        <f>IF($A148=2,REGION!CB148,"")</f>
        <v/>
      </c>
      <c r="S148" s="41" t="str">
        <f t="shared" si="18"/>
        <v/>
      </c>
      <c r="T148" s="1" t="str">
        <f t="shared" si="15"/>
        <v/>
      </c>
      <c r="V148" s="1" t="str">
        <f t="shared" si="19"/>
        <v/>
      </c>
      <c r="W148" s="40" t="str">
        <f t="shared" si="14"/>
        <v/>
      </c>
    </row>
    <row r="149" spans="1:23" ht="10.5" x14ac:dyDescent="0.25">
      <c r="A149" s="39">
        <f>'Industry selection'!C149</f>
        <v>1</v>
      </c>
      <c r="B149" s="2">
        <v>32.299999999999997</v>
      </c>
      <c r="C149" s="2" t="s">
        <v>300</v>
      </c>
      <c r="D149" s="45" t="str">
        <f>IF($A149=2,IF(ISNUMBER(REGION!BW149/Ukraine!BW149),REGION!BW149/Ukraine!BW149,""),"")</f>
        <v/>
      </c>
      <c r="E149" s="45" t="str">
        <f>IF($A149=2,IF(ISNUMBER(REGION!BX149/Ukraine!BX149),REGION!BX149/Ukraine!BX149,""),"")</f>
        <v/>
      </c>
      <c r="F149" s="45" t="str">
        <f>IF($A149=2,IF(ISNUMBER(REGION!BY149/Ukraine!BY149),REGION!BY149/Ukraine!BY149,""),"")</f>
        <v/>
      </c>
      <c r="G149" s="45" t="str">
        <f>IF($A149=2,IF(ISNUMBER(REGION!BZ149/Ukraine!BZ149),REGION!BZ149/Ukraine!BZ149,""),"")</f>
        <v/>
      </c>
      <c r="H149" s="45" t="str">
        <f>IF($A149=2,IF(ISNUMBER(REGION!CA149/Ukraine!CA149),REGION!CA149/Ukraine!CA149,""),"")</f>
        <v/>
      </c>
      <c r="I149" s="45" t="str">
        <f>IF($A149=2,IF(ISNUMBER(REGION!CB149/Ukraine!CB149),REGION!CB149/Ukraine!CB149,""),"")</f>
        <v/>
      </c>
      <c r="J149" s="46" t="str">
        <f t="shared" si="16"/>
        <v/>
      </c>
      <c r="K149" s="1" t="str">
        <f t="shared" si="17"/>
        <v/>
      </c>
      <c r="M149" s="40" t="str">
        <f>IF($A149=2,REGION!BW149,"")</f>
        <v/>
      </c>
      <c r="N149" s="40" t="str">
        <f>IF($A149=2,REGION!BX149,"")</f>
        <v/>
      </c>
      <c r="O149" s="40" t="str">
        <f>IF($A149=2,REGION!BY149,"")</f>
        <v/>
      </c>
      <c r="P149" s="40" t="str">
        <f>IF($A149=2,REGION!BZ149,"")</f>
        <v/>
      </c>
      <c r="Q149" s="40" t="str">
        <f>IF($A149=2,REGION!CA149,"")</f>
        <v/>
      </c>
      <c r="R149" s="40" t="str">
        <f>IF($A149=2,REGION!CB149,"")</f>
        <v/>
      </c>
      <c r="S149" s="41" t="str">
        <f t="shared" si="18"/>
        <v/>
      </c>
      <c r="T149" s="1" t="str">
        <f t="shared" si="15"/>
        <v/>
      </c>
      <c r="V149" s="1" t="str">
        <f t="shared" si="19"/>
        <v/>
      </c>
      <c r="W149" s="40" t="str">
        <f t="shared" si="14"/>
        <v/>
      </c>
    </row>
    <row r="150" spans="1:23" ht="10.5" x14ac:dyDescent="0.25">
      <c r="A150" s="39">
        <f>'Industry selection'!C150</f>
        <v>1</v>
      </c>
      <c r="B150" s="2">
        <v>32.4</v>
      </c>
      <c r="C150" s="2" t="s">
        <v>302</v>
      </c>
      <c r="D150" s="45" t="str">
        <f>IF($A150=2,IF(ISNUMBER(REGION!BW150/Ukraine!BW150),REGION!BW150/Ukraine!BW150,""),"")</f>
        <v/>
      </c>
      <c r="E150" s="45" t="str">
        <f>IF($A150=2,IF(ISNUMBER(REGION!BX150/Ukraine!BX150),REGION!BX150/Ukraine!BX150,""),"")</f>
        <v/>
      </c>
      <c r="F150" s="45" t="str">
        <f>IF($A150=2,IF(ISNUMBER(REGION!BY150/Ukraine!BY150),REGION!BY150/Ukraine!BY150,""),"")</f>
        <v/>
      </c>
      <c r="G150" s="45" t="str">
        <f>IF($A150=2,IF(ISNUMBER(REGION!BZ150/Ukraine!BZ150),REGION!BZ150/Ukraine!BZ150,""),"")</f>
        <v/>
      </c>
      <c r="H150" s="45" t="str">
        <f>IF($A150=2,IF(ISNUMBER(REGION!CA150/Ukraine!CA150),REGION!CA150/Ukraine!CA150,""),"")</f>
        <v/>
      </c>
      <c r="I150" s="45" t="str">
        <f>IF($A150=2,IF(ISNUMBER(REGION!CB150/Ukraine!CB150),REGION!CB150/Ukraine!CB150,""),"")</f>
        <v/>
      </c>
      <c r="J150" s="46" t="str">
        <f t="shared" si="16"/>
        <v/>
      </c>
      <c r="K150" s="1" t="str">
        <f t="shared" si="17"/>
        <v/>
      </c>
      <c r="M150" s="40" t="str">
        <f>IF($A150=2,REGION!BW150,"")</f>
        <v/>
      </c>
      <c r="N150" s="40" t="str">
        <f>IF($A150=2,REGION!BX150,"")</f>
        <v/>
      </c>
      <c r="O150" s="40" t="str">
        <f>IF($A150=2,REGION!BY150,"")</f>
        <v/>
      </c>
      <c r="P150" s="40" t="str">
        <f>IF($A150=2,REGION!BZ150,"")</f>
        <v/>
      </c>
      <c r="Q150" s="40" t="str">
        <f>IF($A150=2,REGION!CA150,"")</f>
        <v/>
      </c>
      <c r="R150" s="40" t="str">
        <f>IF($A150=2,REGION!CB150,"")</f>
        <v/>
      </c>
      <c r="S150" s="41" t="str">
        <f t="shared" si="18"/>
        <v/>
      </c>
      <c r="T150" s="1" t="str">
        <f t="shared" si="15"/>
        <v/>
      </c>
      <c r="V150" s="1" t="str">
        <f t="shared" si="19"/>
        <v/>
      </c>
      <c r="W150" s="40" t="str">
        <f t="shared" si="14"/>
        <v/>
      </c>
    </row>
    <row r="151" spans="1:23" ht="10.5" x14ac:dyDescent="0.25">
      <c r="A151" s="39">
        <f>'Industry selection'!C151</f>
        <v>2</v>
      </c>
      <c r="B151" s="2">
        <v>32.5</v>
      </c>
      <c r="C151" s="2" t="s">
        <v>304</v>
      </c>
      <c r="D151" s="45">
        <f>IF($A151=2,IF(ISNUMBER(REGION!BW151/Ukraine!BW151),REGION!BW151/Ukraine!BW151,""),"")</f>
        <v>2.5772600125237601</v>
      </c>
      <c r="E151" s="45">
        <f>IF($A151=2,IF(ISNUMBER(REGION!BX151/Ukraine!BX151),REGION!BX151/Ukraine!BX151,""),"")</f>
        <v>3.24614022953984</v>
      </c>
      <c r="F151" s="45">
        <f>IF($A151=2,IF(ISNUMBER(REGION!BY151/Ukraine!BY151),REGION!BY151/Ukraine!BY151,""),"")</f>
        <v>2.7037079610211876</v>
      </c>
      <c r="G151" s="45">
        <f>IF($A151=2,IF(ISNUMBER(REGION!BZ151/Ukraine!BZ151),REGION!BZ151/Ukraine!BZ151,""),"")</f>
        <v>2.9416980198103233</v>
      </c>
      <c r="H151" s="45">
        <f>IF($A151=2,IF(ISNUMBER(REGION!CA151/Ukraine!CA151),REGION!CA151/Ukraine!CA151,""),"")</f>
        <v>3.2011800634694381</v>
      </c>
      <c r="I151" s="45" t="str">
        <f>IF($A151=2,IF(ISNUMBER(REGION!CB151/Ukraine!CB151),REGION!CB151/Ukraine!CB151,""),"")</f>
        <v/>
      </c>
      <c r="J151" s="46">
        <f t="shared" si="16"/>
        <v>2.9339972572729098</v>
      </c>
      <c r="K151" s="1">
        <f t="shared" si="17"/>
        <v>1</v>
      </c>
      <c r="M151" s="40">
        <f>IF($A151=2,REGION!BW151,"")</f>
        <v>1.936825996508931E-3</v>
      </c>
      <c r="N151" s="40">
        <f>IF($A151=2,REGION!BX151,"")</f>
        <v>2.787724102043092E-3</v>
      </c>
      <c r="O151" s="40">
        <f>IF($A151=2,REGION!BY151,"")</f>
        <v>2.5570241835968805E-3</v>
      </c>
      <c r="P151" s="40">
        <f>IF($A151=2,REGION!BZ151,"")</f>
        <v>2.8041772571554867E-3</v>
      </c>
      <c r="Q151" s="40">
        <f>IF($A151=2,REGION!CA151,"")</f>
        <v>3.0931246313427039E-3</v>
      </c>
      <c r="R151" s="40" t="str">
        <f>IF($A151=2,REGION!CB151,"")</f>
        <v/>
      </c>
      <c r="S151" s="41">
        <f t="shared" si="18"/>
        <v>2.6357752341294185E-3</v>
      </c>
      <c r="T151" s="1">
        <f t="shared" si="15"/>
        <v>1</v>
      </c>
      <c r="V151" s="1">
        <f t="shared" si="19"/>
        <v>2</v>
      </c>
      <c r="W151" s="40">
        <f t="shared" si="14"/>
        <v>2.6357752341294185E-3</v>
      </c>
    </row>
    <row r="152" spans="1:23" ht="10.5" x14ac:dyDescent="0.25">
      <c r="A152" s="39">
        <f>'Industry selection'!C152</f>
        <v>1</v>
      </c>
      <c r="B152" s="2">
        <v>32.9</v>
      </c>
      <c r="C152" s="2" t="s">
        <v>306</v>
      </c>
      <c r="D152" s="45" t="str">
        <f>IF($A152=2,IF(ISNUMBER(REGION!BW152/Ukraine!BW152),REGION!BW152/Ukraine!BW152,""),"")</f>
        <v/>
      </c>
      <c r="E152" s="45" t="str">
        <f>IF($A152=2,IF(ISNUMBER(REGION!BX152/Ukraine!BX152),REGION!BX152/Ukraine!BX152,""),"")</f>
        <v/>
      </c>
      <c r="F152" s="45" t="str">
        <f>IF($A152=2,IF(ISNUMBER(REGION!BY152/Ukraine!BY152),REGION!BY152/Ukraine!BY152,""),"")</f>
        <v/>
      </c>
      <c r="G152" s="45" t="str">
        <f>IF($A152=2,IF(ISNUMBER(REGION!BZ152/Ukraine!BZ152),REGION!BZ152/Ukraine!BZ152,""),"")</f>
        <v/>
      </c>
      <c r="H152" s="45" t="str">
        <f>IF($A152=2,IF(ISNUMBER(REGION!CA152/Ukraine!CA152),REGION!CA152/Ukraine!CA152,""),"")</f>
        <v/>
      </c>
      <c r="I152" s="45" t="str">
        <f>IF($A152=2,IF(ISNUMBER(REGION!CB152/Ukraine!CB152),REGION!CB152/Ukraine!CB152,""),"")</f>
        <v/>
      </c>
      <c r="J152" s="46" t="str">
        <f t="shared" si="16"/>
        <v/>
      </c>
      <c r="K152" s="1" t="str">
        <f t="shared" si="17"/>
        <v/>
      </c>
      <c r="M152" s="40" t="str">
        <f>IF($A152=2,REGION!BW152,"")</f>
        <v/>
      </c>
      <c r="N152" s="40" t="str">
        <f>IF($A152=2,REGION!BX152,"")</f>
        <v/>
      </c>
      <c r="O152" s="40" t="str">
        <f>IF($A152=2,REGION!BY152,"")</f>
        <v/>
      </c>
      <c r="P152" s="40" t="str">
        <f>IF($A152=2,REGION!BZ152,"")</f>
        <v/>
      </c>
      <c r="Q152" s="40" t="str">
        <f>IF($A152=2,REGION!CA152,"")</f>
        <v/>
      </c>
      <c r="R152" s="40" t="str">
        <f>IF($A152=2,REGION!CB152,"")</f>
        <v/>
      </c>
      <c r="S152" s="41" t="str">
        <f t="shared" si="18"/>
        <v/>
      </c>
      <c r="T152" s="1" t="str">
        <f t="shared" si="15"/>
        <v/>
      </c>
      <c r="V152" s="1" t="str">
        <f t="shared" si="19"/>
        <v/>
      </c>
      <c r="W152" s="40" t="str">
        <f t="shared" si="14"/>
        <v/>
      </c>
    </row>
    <row r="153" spans="1:23" ht="10.5" x14ac:dyDescent="0.25">
      <c r="A153" s="39" t="str">
        <f>'Industry selection'!C153</f>
        <v/>
      </c>
      <c r="B153" s="2">
        <v>33</v>
      </c>
      <c r="C153" s="2" t="s">
        <v>308</v>
      </c>
      <c r="D153" s="45" t="str">
        <f>IF($A153=2,IF(ISNUMBER(REGION!BW153/Ukraine!BW153),REGION!BW153/Ukraine!BW153,""),"")</f>
        <v/>
      </c>
      <c r="E153" s="45" t="str">
        <f>IF($A153=2,IF(ISNUMBER(REGION!BX153/Ukraine!BX153),REGION!BX153/Ukraine!BX153,""),"")</f>
        <v/>
      </c>
      <c r="F153" s="45" t="str">
        <f>IF($A153=2,IF(ISNUMBER(REGION!BY153/Ukraine!BY153),REGION!BY153/Ukraine!BY153,""),"")</f>
        <v/>
      </c>
      <c r="G153" s="45" t="str">
        <f>IF($A153=2,IF(ISNUMBER(REGION!BZ153/Ukraine!BZ153),REGION!BZ153/Ukraine!BZ153,""),"")</f>
        <v/>
      </c>
      <c r="H153" s="45" t="str">
        <f>IF($A153=2,IF(ISNUMBER(REGION!CA153/Ukraine!CA153),REGION!CA153/Ukraine!CA153,""),"")</f>
        <v/>
      </c>
      <c r="I153" s="45" t="str">
        <f>IF($A153=2,IF(ISNUMBER(REGION!CB153/Ukraine!CB153),REGION!CB153/Ukraine!CB153,""),"")</f>
        <v/>
      </c>
      <c r="J153" s="46" t="str">
        <f t="shared" si="16"/>
        <v/>
      </c>
      <c r="K153" s="1" t="str">
        <f t="shared" si="17"/>
        <v/>
      </c>
      <c r="M153" s="40" t="str">
        <f>IF($A153=2,REGION!BW153,"")</f>
        <v/>
      </c>
      <c r="N153" s="40" t="str">
        <f>IF($A153=2,REGION!BX153,"")</f>
        <v/>
      </c>
      <c r="O153" s="40" t="str">
        <f>IF($A153=2,REGION!BY153,"")</f>
        <v/>
      </c>
      <c r="P153" s="40" t="str">
        <f>IF($A153=2,REGION!BZ153,"")</f>
        <v/>
      </c>
      <c r="Q153" s="40" t="str">
        <f>IF($A153=2,REGION!CA153,"")</f>
        <v/>
      </c>
      <c r="R153" s="40" t="str">
        <f>IF($A153=2,REGION!CB153,"")</f>
        <v/>
      </c>
      <c r="S153" s="41" t="str">
        <f t="shared" si="18"/>
        <v/>
      </c>
      <c r="T153" s="1" t="str">
        <f t="shared" si="15"/>
        <v/>
      </c>
      <c r="V153" s="1" t="str">
        <f t="shared" si="19"/>
        <v/>
      </c>
      <c r="W153" s="40" t="str">
        <f t="shared" si="14"/>
        <v/>
      </c>
    </row>
    <row r="154" spans="1:23" ht="10.5" x14ac:dyDescent="0.25">
      <c r="A154" s="39">
        <f>'Industry selection'!C154</f>
        <v>2</v>
      </c>
      <c r="B154" s="2">
        <v>33.1</v>
      </c>
      <c r="C154" s="2" t="s">
        <v>310</v>
      </c>
      <c r="D154" s="45">
        <f>IF($A154=2,IF(ISNUMBER(REGION!BW154/Ukraine!BW154),REGION!BW154/Ukraine!BW154,""),"")</f>
        <v>0.30214590381626893</v>
      </c>
      <c r="E154" s="45">
        <f>IF($A154=2,IF(ISNUMBER(REGION!BX154/Ukraine!BX154),REGION!BX154/Ukraine!BX154,""),"")</f>
        <v>0.2713693918278971</v>
      </c>
      <c r="F154" s="45">
        <f>IF($A154=2,IF(ISNUMBER(REGION!BY154/Ukraine!BY154),REGION!BY154/Ukraine!BY154,""),"")</f>
        <v>0.24151867528587428</v>
      </c>
      <c r="G154" s="45">
        <f>IF($A154=2,IF(ISNUMBER(REGION!BZ154/Ukraine!BZ154),REGION!BZ154/Ukraine!BZ154,""),"")</f>
        <v>0.23745313009690613</v>
      </c>
      <c r="H154" s="45">
        <f>IF($A154=2,IF(ISNUMBER(REGION!CA154/Ukraine!CA154),REGION!CA154/Ukraine!CA154,""),"")</f>
        <v>0.30497939280106146</v>
      </c>
      <c r="I154" s="45" t="str">
        <f>IF($A154=2,IF(ISNUMBER(REGION!CB154/Ukraine!CB154),REGION!CB154/Ukraine!CB154,""),"")</f>
        <v/>
      </c>
      <c r="J154" s="46">
        <f t="shared" si="16"/>
        <v>0.27149329876560158</v>
      </c>
      <c r="K154" s="1">
        <f t="shared" si="17"/>
        <v>0</v>
      </c>
      <c r="M154" s="40">
        <f>IF($A154=2,REGION!BW154,"")</f>
        <v>2.4987446498170775E-3</v>
      </c>
      <c r="N154" s="40">
        <f>IF($A154=2,REGION!BX154,"")</f>
        <v>2.3788579004101053E-3</v>
      </c>
      <c r="O154" s="40">
        <f>IF($A154=2,REGION!BY154,"")</f>
        <v>2.3789229966796849E-3</v>
      </c>
      <c r="P154" s="40">
        <f>IF($A154=2,REGION!BZ154,"")</f>
        <v>2.1963752900873027E-3</v>
      </c>
      <c r="Q154" s="40">
        <f>IF($A154=2,REGION!CA154,"")</f>
        <v>2.8917118646506206E-3</v>
      </c>
      <c r="R154" s="40" t="str">
        <f>IF($A154=2,REGION!CB154,"")</f>
        <v/>
      </c>
      <c r="S154" s="41">
        <f t="shared" si="18"/>
        <v>2.4689225403289584E-3</v>
      </c>
      <c r="T154" s="1">
        <f t="shared" si="15"/>
        <v>0</v>
      </c>
      <c r="V154" s="1">
        <f t="shared" si="19"/>
        <v>0</v>
      </c>
      <c r="W154" s="40" t="str">
        <f t="shared" si="14"/>
        <v/>
      </c>
    </row>
    <row r="155" spans="1:23" ht="10.5" x14ac:dyDescent="0.25">
      <c r="A155" s="39">
        <f>'Industry selection'!C155</f>
        <v>2</v>
      </c>
      <c r="B155" s="2">
        <v>33.200000000000003</v>
      </c>
      <c r="C155" s="2" t="s">
        <v>312</v>
      </c>
      <c r="D155" s="45">
        <f>IF($A155=2,IF(ISNUMBER(REGION!BW155/Ukraine!BW155),REGION!BW155/Ukraine!BW155,""),"")</f>
        <v>3.7707855626207487E-2</v>
      </c>
      <c r="E155" s="45">
        <f>IF($A155=2,IF(ISNUMBER(REGION!BX155/Ukraine!BX155),REGION!BX155/Ukraine!BX155,""),"")</f>
        <v>9.7887862277164853E-2</v>
      </c>
      <c r="F155" s="45">
        <f>IF($A155=2,IF(ISNUMBER(REGION!BY155/Ukraine!BY155),REGION!BY155/Ukraine!BY155,""),"")</f>
        <v>9.3634617072121548E-2</v>
      </c>
      <c r="G155" s="45">
        <f>IF($A155=2,IF(ISNUMBER(REGION!BZ155/Ukraine!BZ155),REGION!BZ155/Ukraine!BZ155,""),"")</f>
        <v>6.4024417269494732E-2</v>
      </c>
      <c r="H155" s="45">
        <f>IF($A155=2,IF(ISNUMBER(REGION!CA155/Ukraine!CA155),REGION!CA155/Ukraine!CA155,""),"")</f>
        <v>0.14137532646462356</v>
      </c>
      <c r="I155" s="45" t="str">
        <f>IF($A155=2,IF(ISNUMBER(REGION!CB155/Ukraine!CB155),REGION!CB155/Ukraine!CB155,""),"")</f>
        <v/>
      </c>
      <c r="J155" s="46">
        <f t="shared" si="16"/>
        <v>8.6926015741922449E-2</v>
      </c>
      <c r="K155" s="1">
        <f t="shared" si="17"/>
        <v>0</v>
      </c>
      <c r="M155" s="40">
        <f>IF($A155=2,REGION!BW155,"")</f>
        <v>5.9778580139164534E-5</v>
      </c>
      <c r="N155" s="40">
        <f>IF($A155=2,REGION!BX155,"")</f>
        <v>1.4867861877563158E-4</v>
      </c>
      <c r="O155" s="40">
        <f>IF($A155=2,REGION!BY155,"")</f>
        <v>1.2721513351228263E-4</v>
      </c>
      <c r="P155" s="40">
        <f>IF($A155=2,REGION!BZ155,"")</f>
        <v>8.2882086418388772E-5</v>
      </c>
      <c r="Q155" s="40">
        <f>IF($A155=2,REGION!CA155,"")</f>
        <v>1.5825288811520811E-4</v>
      </c>
      <c r="R155" s="40" t="str">
        <f>IF($A155=2,REGION!CB155,"")</f>
        <v/>
      </c>
      <c r="S155" s="41">
        <f t="shared" si="18"/>
        <v>1.1536146139213513E-4</v>
      </c>
      <c r="T155" s="1">
        <f t="shared" si="15"/>
        <v>0</v>
      </c>
      <c r="V155" s="1">
        <f t="shared" si="19"/>
        <v>0</v>
      </c>
      <c r="W155" s="40" t="str">
        <f t="shared" si="14"/>
        <v/>
      </c>
    </row>
    <row r="156" spans="1:23" ht="10.5" x14ac:dyDescent="0.25">
      <c r="A156" s="39" t="str">
        <f>'Industry selection'!C156</f>
        <v/>
      </c>
      <c r="B156" s="2" t="s">
        <v>314</v>
      </c>
      <c r="C156" s="2" t="s">
        <v>315</v>
      </c>
      <c r="D156" s="45" t="str">
        <f>IF($A156=2,IF(ISNUMBER(REGION!BW156/Ukraine!BW156),REGION!BW156/Ukraine!BW156,""),"")</f>
        <v/>
      </c>
      <c r="E156" s="45" t="str">
        <f>IF($A156=2,IF(ISNUMBER(REGION!BX156/Ukraine!BX156),REGION!BX156/Ukraine!BX156,""),"")</f>
        <v/>
      </c>
      <c r="F156" s="45" t="str">
        <f>IF($A156=2,IF(ISNUMBER(REGION!BY156/Ukraine!BY156),REGION!BY156/Ukraine!BY156,""),"")</f>
        <v/>
      </c>
      <c r="G156" s="45" t="str">
        <f>IF($A156=2,IF(ISNUMBER(REGION!BZ156/Ukraine!BZ156),REGION!BZ156/Ukraine!BZ156,""),"")</f>
        <v/>
      </c>
      <c r="H156" s="45" t="str">
        <f>IF($A156=2,IF(ISNUMBER(REGION!CA156/Ukraine!CA156),REGION!CA156/Ukraine!CA156,""),"")</f>
        <v/>
      </c>
      <c r="I156" s="45" t="str">
        <f>IF($A156=2,IF(ISNUMBER(REGION!CB156/Ukraine!CB156),REGION!CB156/Ukraine!CB156,""),"")</f>
        <v/>
      </c>
      <c r="J156" s="46" t="str">
        <f t="shared" si="16"/>
        <v/>
      </c>
      <c r="K156" s="1" t="str">
        <f t="shared" si="17"/>
        <v/>
      </c>
      <c r="M156" s="40" t="str">
        <f>IF($A156=2,REGION!BW156,"")</f>
        <v/>
      </c>
      <c r="N156" s="40" t="str">
        <f>IF($A156=2,REGION!BX156,"")</f>
        <v/>
      </c>
      <c r="O156" s="40" t="str">
        <f>IF($A156=2,REGION!BY156,"")</f>
        <v/>
      </c>
      <c r="P156" s="40" t="str">
        <f>IF($A156=2,REGION!BZ156,"")</f>
        <v/>
      </c>
      <c r="Q156" s="40" t="str">
        <f>IF($A156=2,REGION!CA156,"")</f>
        <v/>
      </c>
      <c r="R156" s="40" t="str">
        <f>IF($A156=2,REGION!CB156,"")</f>
        <v/>
      </c>
      <c r="S156" s="41" t="str">
        <f t="shared" si="18"/>
        <v/>
      </c>
      <c r="T156" s="1" t="str">
        <f t="shared" si="15"/>
        <v/>
      </c>
      <c r="V156" s="1" t="str">
        <f t="shared" si="19"/>
        <v/>
      </c>
      <c r="W156" s="40" t="str">
        <f t="shared" si="14"/>
        <v/>
      </c>
    </row>
    <row r="157" spans="1:23" ht="10.5" x14ac:dyDescent="0.25">
      <c r="A157" s="39" t="str">
        <f>'Industry selection'!C157</f>
        <v/>
      </c>
      <c r="B157" s="2">
        <v>35</v>
      </c>
      <c r="C157" s="2" t="s">
        <v>316</v>
      </c>
      <c r="D157" s="45" t="str">
        <f>IF($A157=2,IF(ISNUMBER(REGION!BW157/Ukraine!BW157),REGION!BW157/Ukraine!BW157,""),"")</f>
        <v/>
      </c>
      <c r="E157" s="45" t="str">
        <f>IF($A157=2,IF(ISNUMBER(REGION!BX157/Ukraine!BX157),REGION!BX157/Ukraine!BX157,""),"")</f>
        <v/>
      </c>
      <c r="F157" s="45" t="str">
        <f>IF($A157=2,IF(ISNUMBER(REGION!BY157/Ukraine!BY157),REGION!BY157/Ukraine!BY157,""),"")</f>
        <v/>
      </c>
      <c r="G157" s="45" t="str">
        <f>IF($A157=2,IF(ISNUMBER(REGION!BZ157/Ukraine!BZ157),REGION!BZ157/Ukraine!BZ157,""),"")</f>
        <v/>
      </c>
      <c r="H157" s="45" t="str">
        <f>IF($A157=2,IF(ISNUMBER(REGION!CA157/Ukraine!CA157),REGION!CA157/Ukraine!CA157,""),"")</f>
        <v/>
      </c>
      <c r="I157" s="45" t="str">
        <f>IF($A157=2,IF(ISNUMBER(REGION!CB157/Ukraine!CB157),REGION!CB157/Ukraine!CB157,""),"")</f>
        <v/>
      </c>
      <c r="J157" s="46" t="str">
        <f t="shared" si="16"/>
        <v/>
      </c>
      <c r="K157" s="1" t="str">
        <f t="shared" si="17"/>
        <v/>
      </c>
      <c r="M157" s="40" t="str">
        <f>IF($A157=2,REGION!BW157,"")</f>
        <v/>
      </c>
      <c r="N157" s="40" t="str">
        <f>IF($A157=2,REGION!BX157,"")</f>
        <v/>
      </c>
      <c r="O157" s="40" t="str">
        <f>IF($A157=2,REGION!BY157,"")</f>
        <v/>
      </c>
      <c r="P157" s="40" t="str">
        <f>IF($A157=2,REGION!BZ157,"")</f>
        <v/>
      </c>
      <c r="Q157" s="40" t="str">
        <f>IF($A157=2,REGION!CA157,"")</f>
        <v/>
      </c>
      <c r="R157" s="40" t="str">
        <f>IF($A157=2,REGION!CB157,"")</f>
        <v/>
      </c>
      <c r="S157" s="41" t="str">
        <f t="shared" si="18"/>
        <v/>
      </c>
      <c r="T157" s="1" t="str">
        <f t="shared" si="15"/>
        <v/>
      </c>
      <c r="V157" s="1" t="str">
        <f t="shared" si="19"/>
        <v/>
      </c>
      <c r="W157" s="40" t="str">
        <f t="shared" si="14"/>
        <v/>
      </c>
    </row>
    <row r="158" spans="1:23" ht="10.5" x14ac:dyDescent="0.25">
      <c r="A158" s="39">
        <f>'Industry selection'!C158</f>
        <v>1</v>
      </c>
      <c r="B158" s="2">
        <v>35.1</v>
      </c>
      <c r="C158" s="2" t="s">
        <v>318</v>
      </c>
      <c r="D158" s="45" t="str">
        <f>IF($A158=2,IF(ISNUMBER(REGION!BW158/Ukraine!BW158),REGION!BW158/Ukraine!BW158,""),"")</f>
        <v/>
      </c>
      <c r="E158" s="45" t="str">
        <f>IF($A158=2,IF(ISNUMBER(REGION!BX158/Ukraine!BX158),REGION!BX158/Ukraine!BX158,""),"")</f>
        <v/>
      </c>
      <c r="F158" s="45" t="str">
        <f>IF($A158=2,IF(ISNUMBER(REGION!BY158/Ukraine!BY158),REGION!BY158/Ukraine!BY158,""),"")</f>
        <v/>
      </c>
      <c r="G158" s="45" t="str">
        <f>IF($A158=2,IF(ISNUMBER(REGION!BZ158/Ukraine!BZ158),REGION!BZ158/Ukraine!BZ158,""),"")</f>
        <v/>
      </c>
      <c r="H158" s="45" t="str">
        <f>IF($A158=2,IF(ISNUMBER(REGION!CA158/Ukraine!CA158),REGION!CA158/Ukraine!CA158,""),"")</f>
        <v/>
      </c>
      <c r="I158" s="45" t="str">
        <f>IF($A158=2,IF(ISNUMBER(REGION!CB158/Ukraine!CB158),REGION!CB158/Ukraine!CB158,""),"")</f>
        <v/>
      </c>
      <c r="J158" s="46" t="str">
        <f t="shared" si="16"/>
        <v/>
      </c>
      <c r="K158" s="1" t="str">
        <f t="shared" si="17"/>
        <v/>
      </c>
      <c r="M158" s="40" t="str">
        <f>IF($A158=2,REGION!BW158,"")</f>
        <v/>
      </c>
      <c r="N158" s="40" t="str">
        <f>IF($A158=2,REGION!BX158,"")</f>
        <v/>
      </c>
      <c r="O158" s="40" t="str">
        <f>IF($A158=2,REGION!BY158,"")</f>
        <v/>
      </c>
      <c r="P158" s="40" t="str">
        <f>IF($A158=2,REGION!BZ158,"")</f>
        <v/>
      </c>
      <c r="Q158" s="40" t="str">
        <f>IF($A158=2,REGION!CA158,"")</f>
        <v/>
      </c>
      <c r="R158" s="40" t="str">
        <f>IF($A158=2,REGION!CB158,"")</f>
        <v/>
      </c>
      <c r="S158" s="41" t="str">
        <f t="shared" si="18"/>
        <v/>
      </c>
      <c r="T158" s="1" t="str">
        <f t="shared" si="15"/>
        <v/>
      </c>
      <c r="V158" s="1" t="str">
        <f t="shared" si="19"/>
        <v/>
      </c>
      <c r="W158" s="40" t="str">
        <f t="shared" si="14"/>
        <v/>
      </c>
    </row>
    <row r="159" spans="1:23" ht="10.5" x14ac:dyDescent="0.25">
      <c r="A159" s="39">
        <f>'Industry selection'!C159</f>
        <v>1</v>
      </c>
      <c r="B159" s="2">
        <v>35.200000000000003</v>
      </c>
      <c r="C159" s="2" t="s">
        <v>320</v>
      </c>
      <c r="D159" s="45" t="str">
        <f>IF($A159=2,IF(ISNUMBER(REGION!BW159/Ukraine!BW159),REGION!BW159/Ukraine!BW159,""),"")</f>
        <v/>
      </c>
      <c r="E159" s="45" t="str">
        <f>IF($A159=2,IF(ISNUMBER(REGION!BX159/Ukraine!BX159),REGION!BX159/Ukraine!BX159,""),"")</f>
        <v/>
      </c>
      <c r="F159" s="45" t="str">
        <f>IF($A159=2,IF(ISNUMBER(REGION!BY159/Ukraine!BY159),REGION!BY159/Ukraine!BY159,""),"")</f>
        <v/>
      </c>
      <c r="G159" s="45" t="str">
        <f>IF($A159=2,IF(ISNUMBER(REGION!BZ159/Ukraine!BZ159),REGION!BZ159/Ukraine!BZ159,""),"")</f>
        <v/>
      </c>
      <c r="H159" s="45" t="str">
        <f>IF($A159=2,IF(ISNUMBER(REGION!CA159/Ukraine!CA159),REGION!CA159/Ukraine!CA159,""),"")</f>
        <v/>
      </c>
      <c r="I159" s="45" t="str">
        <f>IF($A159=2,IF(ISNUMBER(REGION!CB159/Ukraine!CB159),REGION!CB159/Ukraine!CB159,""),"")</f>
        <v/>
      </c>
      <c r="J159" s="46" t="str">
        <f t="shared" si="16"/>
        <v/>
      </c>
      <c r="K159" s="1" t="str">
        <f t="shared" si="17"/>
        <v/>
      </c>
      <c r="M159" s="40" t="str">
        <f>IF($A159=2,REGION!BW159,"")</f>
        <v/>
      </c>
      <c r="N159" s="40" t="str">
        <f>IF($A159=2,REGION!BX159,"")</f>
        <v/>
      </c>
      <c r="O159" s="40" t="str">
        <f>IF($A159=2,REGION!BY159,"")</f>
        <v/>
      </c>
      <c r="P159" s="40" t="str">
        <f>IF($A159=2,REGION!BZ159,"")</f>
        <v/>
      </c>
      <c r="Q159" s="40" t="str">
        <f>IF($A159=2,REGION!CA159,"")</f>
        <v/>
      </c>
      <c r="R159" s="40" t="str">
        <f>IF($A159=2,REGION!CB159,"")</f>
        <v/>
      </c>
      <c r="S159" s="41" t="str">
        <f t="shared" si="18"/>
        <v/>
      </c>
      <c r="T159" s="1" t="str">
        <f t="shared" si="15"/>
        <v/>
      </c>
      <c r="V159" s="1" t="str">
        <f t="shared" si="19"/>
        <v/>
      </c>
      <c r="W159" s="40" t="str">
        <f t="shared" si="14"/>
        <v/>
      </c>
    </row>
    <row r="160" spans="1:23" ht="10.5" x14ac:dyDescent="0.25">
      <c r="A160" s="39">
        <f>'Industry selection'!C160</f>
        <v>2</v>
      </c>
      <c r="B160" s="2">
        <v>35.299999999999997</v>
      </c>
      <c r="C160" s="2" t="s">
        <v>322</v>
      </c>
      <c r="D160" s="45" t="str">
        <f>IF($A160=2,IF(ISNUMBER(REGION!BW160/Ukraine!BW160),REGION!BW160/Ukraine!BW160,""),"")</f>
        <v/>
      </c>
      <c r="E160" s="45">
        <f>IF($A160=2,IF(ISNUMBER(REGION!BX160/Ukraine!BX160),REGION!BX160/Ukraine!BX160,""),"")</f>
        <v>0.98437858437198178</v>
      </c>
      <c r="F160" s="45">
        <f>IF($A160=2,IF(ISNUMBER(REGION!BY160/Ukraine!BY160),REGION!BY160/Ukraine!BY160,""),"")</f>
        <v>1.1736188096091857</v>
      </c>
      <c r="G160" s="45">
        <f>IF($A160=2,IF(ISNUMBER(REGION!BZ160/Ukraine!BZ160),REGION!BZ160/Ukraine!BZ160,""),"")</f>
        <v>1.0652920536028001</v>
      </c>
      <c r="H160" s="45">
        <f>IF($A160=2,IF(ISNUMBER(REGION!CA160/Ukraine!CA160),REGION!CA160/Ukraine!CA160,""),"")</f>
        <v>0.97087323932787395</v>
      </c>
      <c r="I160" s="45" t="str">
        <f>IF($A160=2,IF(ISNUMBER(REGION!CB160/Ukraine!CB160),REGION!CB160/Ukraine!CB160,""),"")</f>
        <v/>
      </c>
      <c r="J160" s="46">
        <f t="shared" si="16"/>
        <v>1.0485406717279604</v>
      </c>
      <c r="K160" s="1">
        <f t="shared" si="17"/>
        <v>0</v>
      </c>
      <c r="M160" s="40" t="str">
        <f>IF($A160=2,REGION!BW160,"")</f>
        <v/>
      </c>
      <c r="N160" s="40">
        <f>IF($A160=2,REGION!BX160,"")</f>
        <v>1.4149248553480938E-2</v>
      </c>
      <c r="O160" s="40">
        <f>IF($A160=2,REGION!BY160,"")</f>
        <v>1.4171765873268283E-2</v>
      </c>
      <c r="P160" s="40">
        <f>IF($A160=2,REGION!BZ160,"")</f>
        <v>1.4753011382473202E-2</v>
      </c>
      <c r="Q160" s="40">
        <f>IF($A160=2,REGION!CA160,"")</f>
        <v>1.3667294882677063E-2</v>
      </c>
      <c r="R160" s="40" t="str">
        <f>IF($A160=2,REGION!CB160,"")</f>
        <v/>
      </c>
      <c r="S160" s="41">
        <f t="shared" si="18"/>
        <v>1.4185330172974873E-2</v>
      </c>
      <c r="T160" s="1">
        <f t="shared" si="15"/>
        <v>1</v>
      </c>
      <c r="V160" s="1">
        <f t="shared" si="19"/>
        <v>1</v>
      </c>
      <c r="W160" s="40" t="str">
        <f t="shared" si="14"/>
        <v/>
      </c>
    </row>
    <row r="161" spans="1:23" ht="10.5" x14ac:dyDescent="0.25">
      <c r="A161" s="39" t="str">
        <f>'Industry selection'!C161</f>
        <v/>
      </c>
      <c r="B161" s="2" t="s">
        <v>324</v>
      </c>
      <c r="C161" s="2" t="s">
        <v>325</v>
      </c>
      <c r="D161" s="45" t="str">
        <f>IF($A161=2,IF(ISNUMBER(REGION!BW161/Ukraine!BW161),REGION!BW161/Ukraine!BW161,""),"")</f>
        <v/>
      </c>
      <c r="E161" s="45" t="str">
        <f>IF($A161=2,IF(ISNUMBER(REGION!BX161/Ukraine!BX161),REGION!BX161/Ukraine!BX161,""),"")</f>
        <v/>
      </c>
      <c r="F161" s="45" t="str">
        <f>IF($A161=2,IF(ISNUMBER(REGION!BY161/Ukraine!BY161),REGION!BY161/Ukraine!BY161,""),"")</f>
        <v/>
      </c>
      <c r="G161" s="45" t="str">
        <f>IF($A161=2,IF(ISNUMBER(REGION!BZ161/Ukraine!BZ161),REGION!BZ161/Ukraine!BZ161,""),"")</f>
        <v/>
      </c>
      <c r="H161" s="45" t="str">
        <f>IF($A161=2,IF(ISNUMBER(REGION!CA161/Ukraine!CA161),REGION!CA161/Ukraine!CA161,""),"")</f>
        <v/>
      </c>
      <c r="I161" s="45" t="str">
        <f>IF($A161=2,IF(ISNUMBER(REGION!CB161/Ukraine!CB161),REGION!CB161/Ukraine!CB161,""),"")</f>
        <v/>
      </c>
      <c r="J161" s="46" t="str">
        <f t="shared" si="16"/>
        <v/>
      </c>
      <c r="K161" s="1" t="str">
        <f t="shared" si="17"/>
        <v/>
      </c>
      <c r="M161" s="40" t="str">
        <f>IF($A161=2,REGION!BW161,"")</f>
        <v/>
      </c>
      <c r="N161" s="40" t="str">
        <f>IF($A161=2,REGION!BX161,"")</f>
        <v/>
      </c>
      <c r="O161" s="40" t="str">
        <f>IF($A161=2,REGION!BY161,"")</f>
        <v/>
      </c>
      <c r="P161" s="40" t="str">
        <f>IF($A161=2,REGION!BZ161,"")</f>
        <v/>
      </c>
      <c r="Q161" s="40" t="str">
        <f>IF($A161=2,REGION!CA161,"")</f>
        <v/>
      </c>
      <c r="R161" s="40" t="str">
        <f>IF($A161=2,REGION!CB161,"")</f>
        <v/>
      </c>
      <c r="S161" s="41" t="str">
        <f t="shared" si="18"/>
        <v/>
      </c>
      <c r="T161" s="1" t="str">
        <f t="shared" si="15"/>
        <v/>
      </c>
      <c r="V161" s="1" t="str">
        <f t="shared" si="19"/>
        <v/>
      </c>
      <c r="W161" s="40" t="str">
        <f t="shared" si="14"/>
        <v/>
      </c>
    </row>
    <row r="162" spans="1:23" ht="10.5" x14ac:dyDescent="0.25">
      <c r="A162" s="39">
        <f>'Industry selection'!C162</f>
        <v>1</v>
      </c>
      <c r="B162" s="2">
        <v>36</v>
      </c>
      <c r="C162" s="2" t="s">
        <v>327</v>
      </c>
      <c r="D162" s="45" t="str">
        <f>IF($A162=2,IF(ISNUMBER(REGION!BW162/Ukraine!BW162),REGION!BW162/Ukraine!BW162,""),"")</f>
        <v/>
      </c>
      <c r="E162" s="45" t="str">
        <f>IF($A162=2,IF(ISNUMBER(REGION!BX162/Ukraine!BX162),REGION!BX162/Ukraine!BX162,""),"")</f>
        <v/>
      </c>
      <c r="F162" s="45" t="str">
        <f>IF($A162=2,IF(ISNUMBER(REGION!BY162/Ukraine!BY162),REGION!BY162/Ukraine!BY162,""),"")</f>
        <v/>
      </c>
      <c r="G162" s="45" t="str">
        <f>IF($A162=2,IF(ISNUMBER(REGION!BZ162/Ukraine!BZ162),REGION!BZ162/Ukraine!BZ162,""),"")</f>
        <v/>
      </c>
      <c r="H162" s="45" t="str">
        <f>IF($A162=2,IF(ISNUMBER(REGION!CA162/Ukraine!CA162),REGION!CA162/Ukraine!CA162,""),"")</f>
        <v/>
      </c>
      <c r="I162" s="45" t="str">
        <f>IF($A162=2,IF(ISNUMBER(REGION!CB162/Ukraine!CB162),REGION!CB162/Ukraine!CB162,""),"")</f>
        <v/>
      </c>
      <c r="J162" s="46" t="str">
        <f t="shared" si="16"/>
        <v/>
      </c>
      <c r="K162" s="1" t="str">
        <f t="shared" si="17"/>
        <v/>
      </c>
      <c r="M162" s="40" t="str">
        <f>IF($A162=2,REGION!BW162,"")</f>
        <v/>
      </c>
      <c r="N162" s="40" t="str">
        <f>IF($A162=2,REGION!BX162,"")</f>
        <v/>
      </c>
      <c r="O162" s="40" t="str">
        <f>IF($A162=2,REGION!BY162,"")</f>
        <v/>
      </c>
      <c r="P162" s="40" t="str">
        <f>IF($A162=2,REGION!BZ162,"")</f>
        <v/>
      </c>
      <c r="Q162" s="40" t="str">
        <f>IF($A162=2,REGION!CA162,"")</f>
        <v/>
      </c>
      <c r="R162" s="40" t="str">
        <f>IF($A162=2,REGION!CB162,"")</f>
        <v/>
      </c>
      <c r="S162" s="41" t="str">
        <f t="shared" si="18"/>
        <v/>
      </c>
      <c r="T162" s="1" t="str">
        <f t="shared" si="15"/>
        <v/>
      </c>
      <c r="V162" s="1" t="str">
        <f t="shared" si="19"/>
        <v/>
      </c>
      <c r="W162" s="40" t="str">
        <f t="shared" si="14"/>
        <v/>
      </c>
    </row>
    <row r="163" spans="1:23" ht="10.5" x14ac:dyDescent="0.25">
      <c r="A163" s="39">
        <f>'Industry selection'!C163</f>
        <v>1</v>
      </c>
      <c r="B163" s="2">
        <v>37</v>
      </c>
      <c r="C163" s="2" t="s">
        <v>329</v>
      </c>
      <c r="D163" s="45" t="str">
        <f>IF($A163=2,IF(ISNUMBER(REGION!BW163/Ukraine!BW163),REGION!BW163/Ukraine!BW163,""),"")</f>
        <v/>
      </c>
      <c r="E163" s="45" t="str">
        <f>IF($A163=2,IF(ISNUMBER(REGION!BX163/Ukraine!BX163),REGION!BX163/Ukraine!BX163,""),"")</f>
        <v/>
      </c>
      <c r="F163" s="45" t="str">
        <f>IF($A163=2,IF(ISNUMBER(REGION!BY163/Ukraine!BY163),REGION!BY163/Ukraine!BY163,""),"")</f>
        <v/>
      </c>
      <c r="G163" s="45" t="str">
        <f>IF($A163=2,IF(ISNUMBER(REGION!BZ163/Ukraine!BZ163),REGION!BZ163/Ukraine!BZ163,""),"")</f>
        <v/>
      </c>
      <c r="H163" s="45" t="str">
        <f>IF($A163=2,IF(ISNUMBER(REGION!CA163/Ukraine!CA163),REGION!CA163/Ukraine!CA163,""),"")</f>
        <v/>
      </c>
      <c r="I163" s="45" t="str">
        <f>IF($A163=2,IF(ISNUMBER(REGION!CB163/Ukraine!CB163),REGION!CB163/Ukraine!CB163,""),"")</f>
        <v/>
      </c>
      <c r="J163" s="46" t="str">
        <f t="shared" si="16"/>
        <v/>
      </c>
      <c r="K163" s="1" t="str">
        <f t="shared" si="17"/>
        <v/>
      </c>
      <c r="M163" s="40" t="str">
        <f>IF($A163=2,REGION!BW163,"")</f>
        <v/>
      </c>
      <c r="N163" s="40" t="str">
        <f>IF($A163=2,REGION!BX163,"")</f>
        <v/>
      </c>
      <c r="O163" s="40" t="str">
        <f>IF($A163=2,REGION!BY163,"")</f>
        <v/>
      </c>
      <c r="P163" s="40" t="str">
        <f>IF($A163=2,REGION!BZ163,"")</f>
        <v/>
      </c>
      <c r="Q163" s="40" t="str">
        <f>IF($A163=2,REGION!CA163,"")</f>
        <v/>
      </c>
      <c r="R163" s="40" t="str">
        <f>IF($A163=2,REGION!CB163,"")</f>
        <v/>
      </c>
      <c r="S163" s="41" t="str">
        <f t="shared" si="18"/>
        <v/>
      </c>
      <c r="T163" s="1" t="str">
        <f t="shared" si="15"/>
        <v/>
      </c>
      <c r="V163" s="1" t="str">
        <f t="shared" si="19"/>
        <v/>
      </c>
      <c r="W163" s="40" t="str">
        <f t="shared" si="14"/>
        <v/>
      </c>
    </row>
    <row r="164" spans="1:23" ht="10.5" x14ac:dyDescent="0.25">
      <c r="A164" s="39" t="str">
        <f>'Industry selection'!C164</f>
        <v/>
      </c>
      <c r="B164" s="2">
        <v>38</v>
      </c>
      <c r="C164" s="2" t="s">
        <v>331</v>
      </c>
      <c r="D164" s="45" t="str">
        <f>IF($A164=2,IF(ISNUMBER(REGION!BW164/Ukraine!BW164),REGION!BW164/Ukraine!BW164,""),"")</f>
        <v/>
      </c>
      <c r="E164" s="45" t="str">
        <f>IF($A164=2,IF(ISNUMBER(REGION!BX164/Ukraine!BX164),REGION!BX164/Ukraine!BX164,""),"")</f>
        <v/>
      </c>
      <c r="F164" s="45" t="str">
        <f>IF($A164=2,IF(ISNUMBER(REGION!BY164/Ukraine!BY164),REGION!BY164/Ukraine!BY164,""),"")</f>
        <v/>
      </c>
      <c r="G164" s="45" t="str">
        <f>IF($A164=2,IF(ISNUMBER(REGION!BZ164/Ukraine!BZ164),REGION!BZ164/Ukraine!BZ164,""),"")</f>
        <v/>
      </c>
      <c r="H164" s="45" t="str">
        <f>IF($A164=2,IF(ISNUMBER(REGION!CA164/Ukraine!CA164),REGION!CA164/Ukraine!CA164,""),"")</f>
        <v/>
      </c>
      <c r="I164" s="45" t="str">
        <f>IF($A164=2,IF(ISNUMBER(REGION!CB164/Ukraine!CB164),REGION!CB164/Ukraine!CB164,""),"")</f>
        <v/>
      </c>
      <c r="J164" s="46" t="str">
        <f t="shared" si="16"/>
        <v/>
      </c>
      <c r="K164" s="1" t="str">
        <f t="shared" si="17"/>
        <v/>
      </c>
      <c r="M164" s="40" t="str">
        <f>IF($A164=2,REGION!BW164,"")</f>
        <v/>
      </c>
      <c r="N164" s="40" t="str">
        <f>IF($A164=2,REGION!BX164,"")</f>
        <v/>
      </c>
      <c r="O164" s="40" t="str">
        <f>IF($A164=2,REGION!BY164,"")</f>
        <v/>
      </c>
      <c r="P164" s="40" t="str">
        <f>IF($A164=2,REGION!BZ164,"")</f>
        <v/>
      </c>
      <c r="Q164" s="40" t="str">
        <f>IF($A164=2,REGION!CA164,"")</f>
        <v/>
      </c>
      <c r="R164" s="40" t="str">
        <f>IF($A164=2,REGION!CB164,"")</f>
        <v/>
      </c>
      <c r="S164" s="41" t="str">
        <f t="shared" si="18"/>
        <v/>
      </c>
      <c r="T164" s="1" t="str">
        <f t="shared" si="15"/>
        <v/>
      </c>
      <c r="V164" s="1" t="str">
        <f t="shared" si="19"/>
        <v/>
      </c>
      <c r="W164" s="40" t="str">
        <f t="shared" si="14"/>
        <v/>
      </c>
    </row>
    <row r="165" spans="1:23" ht="10.5" x14ac:dyDescent="0.25">
      <c r="A165" s="39">
        <f>'Industry selection'!C165</f>
        <v>2</v>
      </c>
      <c r="B165" s="2">
        <v>38.1</v>
      </c>
      <c r="C165" s="2" t="s">
        <v>333</v>
      </c>
      <c r="D165" s="45">
        <f>IF($A165=2,IF(ISNUMBER(REGION!BW165/Ukraine!BW165),REGION!BW165/Ukraine!BW165,""),"")</f>
        <v>1.5515766265059887</v>
      </c>
      <c r="E165" s="45" t="str">
        <f>IF($A165=2,IF(ISNUMBER(REGION!BX165/Ukraine!BX165),REGION!BX165/Ukraine!BX165,""),"")</f>
        <v/>
      </c>
      <c r="F165" s="45" t="str">
        <f>IF($A165=2,IF(ISNUMBER(REGION!BY165/Ukraine!BY165),REGION!BY165/Ukraine!BY165,""),"")</f>
        <v/>
      </c>
      <c r="G165" s="45">
        <f>IF($A165=2,IF(ISNUMBER(REGION!BZ165/Ukraine!BZ165),REGION!BZ165/Ukraine!BZ165,""),"")</f>
        <v>2.1776284380565367</v>
      </c>
      <c r="H165" s="45">
        <f>IF($A165=2,IF(ISNUMBER(REGION!CA165/Ukraine!CA165),REGION!CA165/Ukraine!CA165,""),"")</f>
        <v>2.1193827017599736</v>
      </c>
      <c r="I165" s="45">
        <f>IF($A165=2,IF(ISNUMBER(REGION!CB165/Ukraine!CB165),REGION!CB165/Ukraine!CB165,""),"")</f>
        <v>2.2647709163685312</v>
      </c>
      <c r="J165" s="46">
        <f t="shared" si="16"/>
        <v>2.0283396706727577</v>
      </c>
      <c r="K165" s="1">
        <f t="shared" si="17"/>
        <v>1</v>
      </c>
      <c r="M165" s="40">
        <f>IF($A165=2,REGION!BW165,"")</f>
        <v>5.4876736567753045E-3</v>
      </c>
      <c r="N165" s="40" t="str">
        <f>IF($A165=2,REGION!BX165,"")</f>
        <v/>
      </c>
      <c r="O165" s="40" t="str">
        <f>IF($A165=2,REGION!BY165,"")</f>
        <v/>
      </c>
      <c r="P165" s="40">
        <f>IF($A165=2,REGION!BZ165,"")</f>
        <v>6.8515858105868055E-3</v>
      </c>
      <c r="Q165" s="40">
        <f>IF($A165=2,REGION!CA165,"")</f>
        <v>7.0062869556460315E-3</v>
      </c>
      <c r="R165" s="40">
        <f>IF($A165=2,REGION!CB165,"")</f>
        <v>7.4661623361043285E-3</v>
      </c>
      <c r="S165" s="41">
        <f t="shared" si="18"/>
        <v>6.7029271897781177E-3</v>
      </c>
      <c r="T165" s="1">
        <f t="shared" si="15"/>
        <v>1</v>
      </c>
      <c r="V165" s="1">
        <f t="shared" si="19"/>
        <v>2</v>
      </c>
      <c r="W165" s="40">
        <f t="shared" si="14"/>
        <v>6.7029271897781177E-3</v>
      </c>
    </row>
    <row r="166" spans="1:23" ht="10.5" x14ac:dyDescent="0.25">
      <c r="A166" s="39">
        <f>'Industry selection'!C166</f>
        <v>1</v>
      </c>
      <c r="B166" s="2">
        <v>38.200000000000003</v>
      </c>
      <c r="C166" s="2" t="s">
        <v>335</v>
      </c>
      <c r="D166" s="45" t="str">
        <f>IF($A166=2,IF(ISNUMBER(REGION!BW166/Ukraine!BW166),REGION!BW166/Ukraine!BW166,""),"")</f>
        <v/>
      </c>
      <c r="E166" s="45" t="str">
        <f>IF($A166=2,IF(ISNUMBER(REGION!BX166/Ukraine!BX166),REGION!BX166/Ukraine!BX166,""),"")</f>
        <v/>
      </c>
      <c r="F166" s="45" t="str">
        <f>IF($A166=2,IF(ISNUMBER(REGION!BY166/Ukraine!BY166),REGION!BY166/Ukraine!BY166,""),"")</f>
        <v/>
      </c>
      <c r="G166" s="45" t="str">
        <f>IF($A166=2,IF(ISNUMBER(REGION!BZ166/Ukraine!BZ166),REGION!BZ166/Ukraine!BZ166,""),"")</f>
        <v/>
      </c>
      <c r="H166" s="45" t="str">
        <f>IF($A166=2,IF(ISNUMBER(REGION!CA166/Ukraine!CA166),REGION!CA166/Ukraine!CA166,""),"")</f>
        <v/>
      </c>
      <c r="I166" s="45" t="str">
        <f>IF($A166=2,IF(ISNUMBER(REGION!CB166/Ukraine!CB166),REGION!CB166/Ukraine!CB166,""),"")</f>
        <v/>
      </c>
      <c r="J166" s="46" t="str">
        <f t="shared" si="16"/>
        <v/>
      </c>
      <c r="K166" s="1" t="str">
        <f t="shared" si="17"/>
        <v/>
      </c>
      <c r="M166" s="40" t="str">
        <f>IF($A166=2,REGION!BW166,"")</f>
        <v/>
      </c>
      <c r="N166" s="40" t="str">
        <f>IF($A166=2,REGION!BX166,"")</f>
        <v/>
      </c>
      <c r="O166" s="40" t="str">
        <f>IF($A166=2,REGION!BY166,"")</f>
        <v/>
      </c>
      <c r="P166" s="40" t="str">
        <f>IF($A166=2,REGION!BZ166,"")</f>
        <v/>
      </c>
      <c r="Q166" s="40" t="str">
        <f>IF($A166=2,REGION!CA166,"")</f>
        <v/>
      </c>
      <c r="R166" s="40" t="str">
        <f>IF($A166=2,REGION!CB166,"")</f>
        <v/>
      </c>
      <c r="S166" s="41" t="str">
        <f t="shared" si="18"/>
        <v/>
      </c>
      <c r="T166" s="1" t="str">
        <f t="shared" si="15"/>
        <v/>
      </c>
      <c r="V166" s="1" t="str">
        <f t="shared" si="19"/>
        <v/>
      </c>
      <c r="W166" s="40" t="str">
        <f t="shared" si="14"/>
        <v/>
      </c>
    </row>
    <row r="167" spans="1:23" ht="10.5" x14ac:dyDescent="0.25">
      <c r="A167" s="39">
        <f>'Industry selection'!C167</f>
        <v>2</v>
      </c>
      <c r="B167" s="2">
        <v>38.299999999999997</v>
      </c>
      <c r="C167" s="2" t="s">
        <v>337</v>
      </c>
      <c r="D167" s="45" t="str">
        <f>IF($A167=2,IF(ISNUMBER(REGION!BW167/Ukraine!BW167),REGION!BW167/Ukraine!BW167,""),"")</f>
        <v/>
      </c>
      <c r="E167" s="45">
        <f>IF($A167=2,IF(ISNUMBER(REGION!BX167/Ukraine!BX167),REGION!BX167/Ukraine!BX167,""),"")</f>
        <v>1.3364103934463154</v>
      </c>
      <c r="F167" s="45">
        <f>IF($A167=2,IF(ISNUMBER(REGION!BY167/Ukraine!BY167),REGION!BY167/Ukraine!BY167,""),"")</f>
        <v>1.3860076442955185</v>
      </c>
      <c r="G167" s="45" t="str">
        <f>IF($A167=2,IF(ISNUMBER(REGION!BZ167/Ukraine!BZ167),REGION!BZ167/Ukraine!BZ167,""),"")</f>
        <v/>
      </c>
      <c r="H167" s="45">
        <f>IF($A167=2,IF(ISNUMBER(REGION!CA167/Ukraine!CA167),REGION!CA167/Ukraine!CA167,""),"")</f>
        <v>0.97972182176361466</v>
      </c>
      <c r="I167" s="45">
        <f>IF($A167=2,IF(ISNUMBER(REGION!CB167/Ukraine!CB167),REGION!CB167/Ukraine!CB167,""),"")</f>
        <v>0.89290383763546333</v>
      </c>
      <c r="J167" s="46">
        <f t="shared" si="16"/>
        <v>1.1487609242852279</v>
      </c>
      <c r="K167" s="1">
        <f t="shared" si="17"/>
        <v>0</v>
      </c>
      <c r="M167" s="40" t="str">
        <f>IF($A167=2,REGION!BW167,"")</f>
        <v/>
      </c>
      <c r="N167" s="40">
        <f>IF($A167=2,REGION!BX167,"")</f>
        <v>2.0071613534710262E-3</v>
      </c>
      <c r="O167" s="40">
        <f>IF($A167=2,REGION!BY167,"")</f>
        <v>1.6156321956059892E-3</v>
      </c>
      <c r="P167" s="40" t="str">
        <f>IF($A167=2,REGION!BZ167,"")</f>
        <v/>
      </c>
      <c r="Q167" s="40">
        <f>IF($A167=2,REGION!CA167,"")</f>
        <v>9.0635745011437372E-4</v>
      </c>
      <c r="R167" s="40">
        <f>IF($A167=2,REGION!CB167,"")</f>
        <v>8.6093743384189805E-4</v>
      </c>
      <c r="S167" s="41">
        <f t="shared" si="18"/>
        <v>1.3475221082583219E-3</v>
      </c>
      <c r="T167" s="1">
        <f t="shared" si="15"/>
        <v>0</v>
      </c>
      <c r="V167" s="1">
        <f t="shared" si="19"/>
        <v>0</v>
      </c>
      <c r="W167" s="40" t="str">
        <f t="shared" si="14"/>
        <v/>
      </c>
    </row>
    <row r="168" spans="1:23" ht="10.5" x14ac:dyDescent="0.25">
      <c r="A168" s="39">
        <f>'Industry selection'!C168</f>
        <v>1</v>
      </c>
      <c r="B168" s="2">
        <v>39</v>
      </c>
      <c r="C168" s="2" t="s">
        <v>339</v>
      </c>
      <c r="D168" s="45" t="str">
        <f>IF($A168=2,IF(ISNUMBER(REGION!BW168/Ukraine!BW168),REGION!BW168/Ukraine!BW168,""),"")</f>
        <v/>
      </c>
      <c r="E168" s="45" t="str">
        <f>IF($A168=2,IF(ISNUMBER(REGION!BX168/Ukraine!BX168),REGION!BX168/Ukraine!BX168,""),"")</f>
        <v/>
      </c>
      <c r="F168" s="45" t="str">
        <f>IF($A168=2,IF(ISNUMBER(REGION!BY168/Ukraine!BY168),REGION!BY168/Ukraine!BY168,""),"")</f>
        <v/>
      </c>
      <c r="G168" s="45" t="str">
        <f>IF($A168=2,IF(ISNUMBER(REGION!BZ168/Ukraine!BZ168),REGION!BZ168/Ukraine!BZ168,""),"")</f>
        <v/>
      </c>
      <c r="H168" s="45" t="str">
        <f>IF($A168=2,IF(ISNUMBER(REGION!CA168/Ukraine!CA168),REGION!CA168/Ukraine!CA168,""),"")</f>
        <v/>
      </c>
      <c r="I168" s="45" t="str">
        <f>IF($A168=2,IF(ISNUMBER(REGION!CB168/Ukraine!CB168),REGION!CB168/Ukraine!CB168,""),"")</f>
        <v/>
      </c>
      <c r="J168" s="46" t="str">
        <f t="shared" si="16"/>
        <v/>
      </c>
      <c r="K168" s="1" t="str">
        <f t="shared" si="17"/>
        <v/>
      </c>
      <c r="M168" s="40" t="str">
        <f>IF($A168=2,REGION!BW168,"")</f>
        <v/>
      </c>
      <c r="N168" s="40" t="str">
        <f>IF($A168=2,REGION!BX168,"")</f>
        <v/>
      </c>
      <c r="O168" s="40" t="str">
        <f>IF($A168=2,REGION!BY168,"")</f>
        <v/>
      </c>
      <c r="P168" s="40" t="str">
        <f>IF($A168=2,REGION!BZ168,"")</f>
        <v/>
      </c>
      <c r="Q168" s="40" t="str">
        <f>IF($A168=2,REGION!CA168,"")</f>
        <v/>
      </c>
      <c r="R168" s="40" t="str">
        <f>IF($A168=2,REGION!CB168,"")</f>
        <v/>
      </c>
      <c r="S168" s="41" t="str">
        <f t="shared" si="18"/>
        <v/>
      </c>
      <c r="T168" s="1" t="str">
        <f t="shared" si="15"/>
        <v/>
      </c>
      <c r="V168" s="1" t="str">
        <f t="shared" si="19"/>
        <v/>
      </c>
      <c r="W168" s="40" t="str">
        <f t="shared" si="14"/>
        <v/>
      </c>
    </row>
    <row r="169" spans="1:23" ht="10.5" x14ac:dyDescent="0.25">
      <c r="A169" s="39" t="str">
        <f>'Industry selection'!C169</f>
        <v/>
      </c>
      <c r="B169" s="2" t="s">
        <v>341</v>
      </c>
      <c r="C169" s="2" t="s">
        <v>342</v>
      </c>
      <c r="D169" s="45" t="str">
        <f>IF($A169=2,IF(ISNUMBER(REGION!BW169/Ukraine!BW169),REGION!BW169/Ukraine!BW169,""),"")</f>
        <v/>
      </c>
      <c r="E169" s="45" t="str">
        <f>IF($A169=2,IF(ISNUMBER(REGION!BX169/Ukraine!BX169),REGION!BX169/Ukraine!BX169,""),"")</f>
        <v/>
      </c>
      <c r="F169" s="45" t="str">
        <f>IF($A169=2,IF(ISNUMBER(REGION!BY169/Ukraine!BY169),REGION!BY169/Ukraine!BY169,""),"")</f>
        <v/>
      </c>
      <c r="G169" s="45" t="str">
        <f>IF($A169=2,IF(ISNUMBER(REGION!BZ169/Ukraine!BZ169),REGION!BZ169/Ukraine!BZ169,""),"")</f>
        <v/>
      </c>
      <c r="H169" s="45" t="str">
        <f>IF($A169=2,IF(ISNUMBER(REGION!CA169/Ukraine!CA169),REGION!CA169/Ukraine!CA169,""),"")</f>
        <v/>
      </c>
      <c r="I169" s="45" t="str">
        <f>IF($A169=2,IF(ISNUMBER(REGION!CB169/Ukraine!CB169),REGION!CB169/Ukraine!CB169,""),"")</f>
        <v/>
      </c>
      <c r="J169" s="46" t="str">
        <f t="shared" si="16"/>
        <v/>
      </c>
      <c r="K169" s="1" t="str">
        <f t="shared" si="17"/>
        <v/>
      </c>
      <c r="M169" s="40" t="str">
        <f>IF($A169=2,REGION!BW169,"")</f>
        <v/>
      </c>
      <c r="N169" s="40" t="str">
        <f>IF($A169=2,REGION!BX169,"")</f>
        <v/>
      </c>
      <c r="O169" s="40" t="str">
        <f>IF($A169=2,REGION!BY169,"")</f>
        <v/>
      </c>
      <c r="P169" s="40" t="str">
        <f>IF($A169=2,REGION!BZ169,"")</f>
        <v/>
      </c>
      <c r="Q169" s="40" t="str">
        <f>IF($A169=2,REGION!CA169,"")</f>
        <v/>
      </c>
      <c r="R169" s="40" t="str">
        <f>IF($A169=2,REGION!CB169,"")</f>
        <v/>
      </c>
      <c r="S169" s="41" t="str">
        <f t="shared" si="18"/>
        <v/>
      </c>
      <c r="T169" s="1" t="str">
        <f t="shared" si="15"/>
        <v/>
      </c>
      <c r="V169" s="1" t="str">
        <f t="shared" si="19"/>
        <v/>
      </c>
      <c r="W169" s="40" t="str">
        <f t="shared" si="14"/>
        <v/>
      </c>
    </row>
    <row r="170" spans="1:23" ht="10.5" x14ac:dyDescent="0.25">
      <c r="A170" s="39" t="str">
        <f>'Industry selection'!C170</f>
        <v/>
      </c>
      <c r="B170" s="2">
        <v>41</v>
      </c>
      <c r="C170" s="2" t="s">
        <v>344</v>
      </c>
      <c r="D170" s="45" t="str">
        <f>IF($A170=2,IF(ISNUMBER(REGION!BW170/Ukraine!BW170),REGION!BW170/Ukraine!BW170,""),"")</f>
        <v/>
      </c>
      <c r="E170" s="45" t="str">
        <f>IF($A170=2,IF(ISNUMBER(REGION!BX170/Ukraine!BX170),REGION!BX170/Ukraine!BX170,""),"")</f>
        <v/>
      </c>
      <c r="F170" s="45" t="str">
        <f>IF($A170=2,IF(ISNUMBER(REGION!BY170/Ukraine!BY170),REGION!BY170/Ukraine!BY170,""),"")</f>
        <v/>
      </c>
      <c r="G170" s="45" t="str">
        <f>IF($A170=2,IF(ISNUMBER(REGION!BZ170/Ukraine!BZ170),REGION!BZ170/Ukraine!BZ170,""),"")</f>
        <v/>
      </c>
      <c r="H170" s="45" t="str">
        <f>IF($A170=2,IF(ISNUMBER(REGION!CA170/Ukraine!CA170),REGION!CA170/Ukraine!CA170,""),"")</f>
        <v/>
      </c>
      <c r="I170" s="45" t="str">
        <f>IF($A170=2,IF(ISNUMBER(REGION!CB170/Ukraine!CB170),REGION!CB170/Ukraine!CB170,""),"")</f>
        <v/>
      </c>
      <c r="J170" s="46" t="str">
        <f t="shared" si="16"/>
        <v/>
      </c>
      <c r="K170" s="1" t="str">
        <f t="shared" si="17"/>
        <v/>
      </c>
      <c r="M170" s="40" t="str">
        <f>IF($A170=2,REGION!BW170,"")</f>
        <v/>
      </c>
      <c r="N170" s="40" t="str">
        <f>IF($A170=2,REGION!BX170,"")</f>
        <v/>
      </c>
      <c r="O170" s="40" t="str">
        <f>IF($A170=2,REGION!BY170,"")</f>
        <v/>
      </c>
      <c r="P170" s="40" t="str">
        <f>IF($A170=2,REGION!BZ170,"")</f>
        <v/>
      </c>
      <c r="Q170" s="40" t="str">
        <f>IF($A170=2,REGION!CA170,"")</f>
        <v/>
      </c>
      <c r="R170" s="40" t="str">
        <f>IF($A170=2,REGION!CB170,"")</f>
        <v/>
      </c>
      <c r="S170" s="41" t="str">
        <f t="shared" si="18"/>
        <v/>
      </c>
      <c r="T170" s="1" t="str">
        <f t="shared" si="15"/>
        <v/>
      </c>
      <c r="V170" s="1" t="str">
        <f t="shared" si="19"/>
        <v/>
      </c>
      <c r="W170" s="40" t="str">
        <f t="shared" si="14"/>
        <v/>
      </c>
    </row>
    <row r="171" spans="1:23" ht="10.5" x14ac:dyDescent="0.25">
      <c r="A171" s="39">
        <f>'Industry selection'!C171</f>
        <v>2</v>
      </c>
      <c r="B171" s="2">
        <v>41.1</v>
      </c>
      <c r="C171" s="2" t="s">
        <v>346</v>
      </c>
      <c r="D171" s="45">
        <f>IF($A171=2,IF(ISNUMBER(REGION!BW171/Ukraine!BW171),REGION!BW171/Ukraine!BW171,""),"")</f>
        <v>0.49492476805571484</v>
      </c>
      <c r="E171" s="45">
        <f>IF($A171=2,IF(ISNUMBER(REGION!BX171/Ukraine!BX171),REGION!BX171/Ukraine!BX171,""),"")</f>
        <v>0.47101465598737208</v>
      </c>
      <c r="F171" s="45">
        <f>IF($A171=2,IF(ISNUMBER(REGION!BY171/Ukraine!BY171),REGION!BY171/Ukraine!BY171,""),"")</f>
        <v>0.80232261276299188</v>
      </c>
      <c r="G171" s="45">
        <f>IF($A171=2,IF(ISNUMBER(REGION!BZ171/Ukraine!BZ171),REGION!BZ171/Ukraine!BZ171,""),"")</f>
        <v>1.4354953311980023</v>
      </c>
      <c r="H171" s="45">
        <f>IF($A171=2,IF(ISNUMBER(REGION!CA171/Ukraine!CA171),REGION!CA171/Ukraine!CA171,""),"")</f>
        <v>0.38742353127867679</v>
      </c>
      <c r="I171" s="45">
        <f>IF($A171=2,IF(ISNUMBER(REGION!CB171/Ukraine!CB171),REGION!CB171/Ukraine!CB171,""),"")</f>
        <v>0.74655609342010976</v>
      </c>
      <c r="J171" s="46">
        <f t="shared" si="16"/>
        <v>0.72295616545047781</v>
      </c>
      <c r="K171" s="1">
        <f t="shared" si="17"/>
        <v>0</v>
      </c>
      <c r="M171" s="40">
        <f>IF($A171=2,REGION!BW171,"")</f>
        <v>7.0538724564214153E-4</v>
      </c>
      <c r="N171" s="40">
        <f>IF($A171=2,REGION!BX171,"")</f>
        <v>6.5666389959237275E-4</v>
      </c>
      <c r="O171" s="40">
        <f>IF($A171=2,REGION!BY171,"")</f>
        <v>1.0431640948007175E-3</v>
      </c>
      <c r="P171" s="40">
        <f>IF($A171=2,REGION!BZ171,"")</f>
        <v>2.2240026522267653E-3</v>
      </c>
      <c r="Q171" s="40">
        <f>IF($A171=2,REGION!CA171,"")</f>
        <v>5.6107842149937415E-4</v>
      </c>
      <c r="R171" s="40">
        <f>IF($A171=2,REGION!CB171,"")</f>
        <v>1.2137806444328398E-3</v>
      </c>
      <c r="S171" s="41">
        <f t="shared" si="18"/>
        <v>1.0673461596990351E-3</v>
      </c>
      <c r="T171" s="1">
        <f t="shared" si="15"/>
        <v>0</v>
      </c>
      <c r="V171" s="1">
        <f t="shared" si="19"/>
        <v>0</v>
      </c>
      <c r="W171" s="40" t="str">
        <f t="shared" si="14"/>
        <v/>
      </c>
    </row>
    <row r="172" spans="1:23" ht="10.5" x14ac:dyDescent="0.25">
      <c r="A172" s="39">
        <f>'Industry selection'!C172</f>
        <v>2</v>
      </c>
      <c r="B172" s="2">
        <v>41.2</v>
      </c>
      <c r="C172" s="2" t="s">
        <v>348</v>
      </c>
      <c r="D172" s="45">
        <f>IF($A172=2,IF(ISNUMBER(REGION!BW172/Ukraine!BW172),REGION!BW172/Ukraine!BW172,""),"")</f>
        <v>1.6820351346882472</v>
      </c>
      <c r="E172" s="45">
        <f>IF($A172=2,IF(ISNUMBER(REGION!BX172/Ukraine!BX172),REGION!BX172/Ukraine!BX172,""),"")</f>
        <v>1.543558493769098</v>
      </c>
      <c r="F172" s="45">
        <f>IF($A172=2,IF(ISNUMBER(REGION!BY172/Ukraine!BY172),REGION!BY172/Ukraine!BY172,""),"")</f>
        <v>1.8731762436182144</v>
      </c>
      <c r="G172" s="45">
        <f>IF($A172=2,IF(ISNUMBER(REGION!BZ172/Ukraine!BZ172),REGION!BZ172/Ukraine!BZ172,""),"")</f>
        <v>2.0837856798073671</v>
      </c>
      <c r="H172" s="45">
        <f>IF($A172=2,IF(ISNUMBER(REGION!CA172/Ukraine!CA172),REGION!CA172/Ukraine!CA172,""),"")</f>
        <v>1.9844694395070555</v>
      </c>
      <c r="I172" s="45">
        <f>IF($A172=2,IF(ISNUMBER(REGION!CB172/Ukraine!CB172),REGION!CB172/Ukraine!CB172,""),"")</f>
        <v>1.8744478049991316</v>
      </c>
      <c r="J172" s="46">
        <f t="shared" si="16"/>
        <v>1.8402454660648522</v>
      </c>
      <c r="K172" s="1">
        <f t="shared" si="17"/>
        <v>1</v>
      </c>
      <c r="M172" s="40">
        <f>IF($A172=2,REGION!BW172,"")</f>
        <v>4.6400133904019515E-2</v>
      </c>
      <c r="N172" s="40">
        <f>IF($A172=2,REGION!BX172,"")</f>
        <v>3.9498953054726123E-2</v>
      </c>
      <c r="O172" s="40">
        <f>IF($A172=2,REGION!BY172,"")</f>
        <v>4.3672955334766624E-2</v>
      </c>
      <c r="P172" s="40">
        <f>IF($A172=2,REGION!BZ172,"")</f>
        <v>4.5046413968394296E-2</v>
      </c>
      <c r="Q172" s="40">
        <f>IF($A172=2,REGION!CA172,"")</f>
        <v>4.4282035419873689E-2</v>
      </c>
      <c r="R172" s="40">
        <f>IF($A172=2,REGION!CB172,"")</f>
        <v>4.255289119726758E-2</v>
      </c>
      <c r="S172" s="41">
        <f t="shared" si="18"/>
        <v>4.3575563813174643E-2</v>
      </c>
      <c r="T172" s="1">
        <f t="shared" si="15"/>
        <v>1</v>
      </c>
      <c r="V172" s="1">
        <f t="shared" si="19"/>
        <v>2</v>
      </c>
      <c r="W172" s="40">
        <f t="shared" si="14"/>
        <v>4.3575563813174643E-2</v>
      </c>
    </row>
    <row r="173" spans="1:23" ht="10.5" x14ac:dyDescent="0.25">
      <c r="A173" s="39" t="str">
        <f>'Industry selection'!C173</f>
        <v/>
      </c>
      <c r="B173" s="2">
        <v>42</v>
      </c>
      <c r="C173" s="2" t="s">
        <v>350</v>
      </c>
      <c r="D173" s="45" t="str">
        <f>IF($A173=2,IF(ISNUMBER(REGION!BW173/Ukraine!BW173),REGION!BW173/Ukraine!BW173,""),"")</f>
        <v/>
      </c>
      <c r="E173" s="45" t="str">
        <f>IF($A173=2,IF(ISNUMBER(REGION!BX173/Ukraine!BX173),REGION!BX173/Ukraine!BX173,""),"")</f>
        <v/>
      </c>
      <c r="F173" s="45" t="str">
        <f>IF($A173=2,IF(ISNUMBER(REGION!BY173/Ukraine!BY173),REGION!BY173/Ukraine!BY173,""),"")</f>
        <v/>
      </c>
      <c r="G173" s="45" t="str">
        <f>IF($A173=2,IF(ISNUMBER(REGION!BZ173/Ukraine!BZ173),REGION!BZ173/Ukraine!BZ173,""),"")</f>
        <v/>
      </c>
      <c r="H173" s="45" t="str">
        <f>IF($A173=2,IF(ISNUMBER(REGION!CA173/Ukraine!CA173),REGION!CA173/Ukraine!CA173,""),"")</f>
        <v/>
      </c>
      <c r="I173" s="45" t="str">
        <f>IF($A173=2,IF(ISNUMBER(REGION!CB173/Ukraine!CB173),REGION!CB173/Ukraine!CB173,""),"")</f>
        <v/>
      </c>
      <c r="J173" s="46" t="str">
        <f t="shared" si="16"/>
        <v/>
      </c>
      <c r="K173" s="1" t="str">
        <f t="shared" si="17"/>
        <v/>
      </c>
      <c r="M173" s="40" t="str">
        <f>IF($A173=2,REGION!BW173,"")</f>
        <v/>
      </c>
      <c r="N173" s="40" t="str">
        <f>IF($A173=2,REGION!BX173,"")</f>
        <v/>
      </c>
      <c r="O173" s="40" t="str">
        <f>IF($A173=2,REGION!BY173,"")</f>
        <v/>
      </c>
      <c r="P173" s="40" t="str">
        <f>IF($A173=2,REGION!BZ173,"")</f>
        <v/>
      </c>
      <c r="Q173" s="40" t="str">
        <f>IF($A173=2,REGION!CA173,"")</f>
        <v/>
      </c>
      <c r="R173" s="40" t="str">
        <f>IF($A173=2,REGION!CB173,"")</f>
        <v/>
      </c>
      <c r="S173" s="41" t="str">
        <f t="shared" si="18"/>
        <v/>
      </c>
      <c r="T173" s="1" t="str">
        <f t="shared" si="15"/>
        <v/>
      </c>
      <c r="V173" s="1" t="str">
        <f t="shared" si="19"/>
        <v/>
      </c>
      <c r="W173" s="40" t="str">
        <f t="shared" si="14"/>
        <v/>
      </c>
    </row>
    <row r="174" spans="1:23" ht="10.5" x14ac:dyDescent="0.25">
      <c r="A174" s="39">
        <f>'Industry selection'!C174</f>
        <v>2</v>
      </c>
      <c r="B174" s="2">
        <v>42.1</v>
      </c>
      <c r="C174" s="2" t="s">
        <v>352</v>
      </c>
      <c r="D174" s="45">
        <f>IF($A174=2,IF(ISNUMBER(REGION!BW174/Ukraine!BW174),REGION!BW174/Ukraine!BW174,""),"")</f>
        <v>0.35834817605118485</v>
      </c>
      <c r="E174" s="45">
        <f>IF($A174=2,IF(ISNUMBER(REGION!BX174/Ukraine!BX174),REGION!BX174/Ukraine!BX174,""),"")</f>
        <v>0.46701954851981897</v>
      </c>
      <c r="F174" s="45" t="str">
        <f>IF($A174=2,IF(ISNUMBER(REGION!BY174/Ukraine!BY174),REGION!BY174/Ukraine!BY174,""),"")</f>
        <v/>
      </c>
      <c r="G174" s="45">
        <f>IF($A174=2,IF(ISNUMBER(REGION!BZ174/Ukraine!BZ174),REGION!BZ174/Ukraine!BZ174,""),"")</f>
        <v>1.1017352534074429</v>
      </c>
      <c r="H174" s="45">
        <f>IF($A174=2,IF(ISNUMBER(REGION!CA174/Ukraine!CA174),REGION!CA174/Ukraine!CA174,""),"")</f>
        <v>1.2612918627908205</v>
      </c>
      <c r="I174" s="45">
        <f>IF($A174=2,IF(ISNUMBER(REGION!CB174/Ukraine!CB174),REGION!CB174/Ukraine!CB174,""),"")</f>
        <v>0.81129087280435352</v>
      </c>
      <c r="J174" s="46">
        <f t="shared" si="16"/>
        <v>0.79993714271472416</v>
      </c>
      <c r="K174" s="1">
        <f t="shared" si="17"/>
        <v>0</v>
      </c>
      <c r="M174" s="40">
        <f>IF($A174=2,REGION!BW174,"")</f>
        <v>1.5781545156739437E-3</v>
      </c>
      <c r="N174" s="40">
        <f>IF($A174=2,REGION!BX174,"")</f>
        <v>1.7717535404096097E-3</v>
      </c>
      <c r="O174" s="40" t="str">
        <f>IF($A174=2,REGION!BY174,"")</f>
        <v/>
      </c>
      <c r="P174" s="40">
        <f>IF($A174=2,REGION!BZ174,"")</f>
        <v>3.3705381810144766E-3</v>
      </c>
      <c r="Q174" s="40">
        <f>IF($A174=2,REGION!CA174,"")</f>
        <v>4.3016012314952019E-3</v>
      </c>
      <c r="R174" s="40">
        <f>IF($A174=2,REGION!CB174,"")</f>
        <v>3.3026124511312152E-3</v>
      </c>
      <c r="S174" s="41">
        <f t="shared" si="18"/>
        <v>2.8649319839448894E-3</v>
      </c>
      <c r="T174" s="1">
        <f t="shared" si="15"/>
        <v>1</v>
      </c>
      <c r="V174" s="1">
        <f t="shared" si="19"/>
        <v>1</v>
      </c>
      <c r="W174" s="40" t="str">
        <f t="shared" si="14"/>
        <v/>
      </c>
    </row>
    <row r="175" spans="1:23" ht="10.5" x14ac:dyDescent="0.25">
      <c r="A175" s="39">
        <f>'Industry selection'!C175</f>
        <v>2</v>
      </c>
      <c r="B175" s="2">
        <v>42.2</v>
      </c>
      <c r="C175" s="2" t="s">
        <v>354</v>
      </c>
      <c r="D175" s="45" t="str">
        <f>IF($A175=2,IF(ISNUMBER(REGION!BW175/Ukraine!BW175),REGION!BW175/Ukraine!BW175,""),"")</f>
        <v/>
      </c>
      <c r="E175" s="45" t="str">
        <f>IF($A175=2,IF(ISNUMBER(REGION!BX175/Ukraine!BX175),REGION!BX175/Ukraine!BX175,""),"")</f>
        <v/>
      </c>
      <c r="F175" s="45">
        <f>IF($A175=2,IF(ISNUMBER(REGION!BY175/Ukraine!BY175),REGION!BY175/Ukraine!BY175,""),"")</f>
        <v>0.89847656319303848</v>
      </c>
      <c r="G175" s="45">
        <f>IF($A175=2,IF(ISNUMBER(REGION!BZ175/Ukraine!BZ175),REGION!BZ175/Ukraine!BZ175,""),"")</f>
        <v>0.35919424983618442</v>
      </c>
      <c r="H175" s="45">
        <f>IF($A175=2,IF(ISNUMBER(REGION!CA175/Ukraine!CA175),REGION!CA175/Ukraine!CA175,""),"")</f>
        <v>0.59134136780977886</v>
      </c>
      <c r="I175" s="45">
        <f>IF($A175=2,IF(ISNUMBER(REGION!CB175/Ukraine!CB175),REGION!CB175/Ukraine!CB175,""),"")</f>
        <v>0.72065718346368479</v>
      </c>
      <c r="J175" s="46">
        <f t="shared" si="16"/>
        <v>0.64241734107567161</v>
      </c>
      <c r="K175" s="1">
        <f t="shared" si="17"/>
        <v>0</v>
      </c>
      <c r="M175" s="40" t="str">
        <f>IF($A175=2,REGION!BW175,"")</f>
        <v/>
      </c>
      <c r="N175" s="40" t="str">
        <f>IF($A175=2,REGION!BX175,"")</f>
        <v/>
      </c>
      <c r="O175" s="40">
        <f>IF($A175=2,REGION!BY175,"")</f>
        <v>2.1499357563575764E-3</v>
      </c>
      <c r="P175" s="40">
        <f>IF($A175=2,REGION!BZ175,"")</f>
        <v>7.1831141562603599E-4</v>
      </c>
      <c r="Q175" s="40">
        <f>IF($A175=2,REGION!CA175,"")</f>
        <v>1.2372498525370815E-3</v>
      </c>
      <c r="R175" s="40">
        <f>IF($A175=2,REGION!CB175,"")</f>
        <v>1.5383963981765063E-3</v>
      </c>
      <c r="S175" s="41">
        <f t="shared" si="18"/>
        <v>1.4109733556743002E-3</v>
      </c>
      <c r="T175" s="1">
        <f t="shared" si="15"/>
        <v>0</v>
      </c>
      <c r="V175" s="1">
        <f t="shared" si="19"/>
        <v>0</v>
      </c>
      <c r="W175" s="40" t="str">
        <f t="shared" si="14"/>
        <v/>
      </c>
    </row>
    <row r="176" spans="1:23" ht="10.5" x14ac:dyDescent="0.25">
      <c r="A176" s="39">
        <f>'Industry selection'!C176</f>
        <v>2</v>
      </c>
      <c r="B176" s="2">
        <v>42.9</v>
      </c>
      <c r="C176" s="2" t="s">
        <v>356</v>
      </c>
      <c r="D176" s="45" t="str">
        <f>IF($A176=2,IF(ISNUMBER(REGION!BW176/Ukraine!BW176),REGION!BW176/Ukraine!BW176,""),"")</f>
        <v/>
      </c>
      <c r="E176" s="45" t="str">
        <f>IF($A176=2,IF(ISNUMBER(REGION!BX176/Ukraine!BX176),REGION!BX176/Ukraine!BX176,""),"")</f>
        <v/>
      </c>
      <c r="F176" s="45" t="str">
        <f>IF($A176=2,IF(ISNUMBER(REGION!BY176/Ukraine!BY176),REGION!BY176/Ukraine!BY176,""),"")</f>
        <v/>
      </c>
      <c r="G176" s="45">
        <f>IF($A176=2,IF(ISNUMBER(REGION!BZ176/Ukraine!BZ176),REGION!BZ176/Ukraine!BZ176,""),"")</f>
        <v>0.1553395325317487</v>
      </c>
      <c r="H176" s="45">
        <f>IF($A176=2,IF(ISNUMBER(REGION!CA176/Ukraine!CA176),REGION!CA176/Ukraine!CA176,""),"")</f>
        <v>0.26010132099648375</v>
      </c>
      <c r="I176" s="45">
        <f>IF($A176=2,IF(ISNUMBER(REGION!CB176/Ukraine!CB176),REGION!CB176/Ukraine!CB176,""),"")</f>
        <v>9.8538913553810004E-2</v>
      </c>
      <c r="J176" s="46">
        <f t="shared" si="16"/>
        <v>0.17132658902734751</v>
      </c>
      <c r="K176" s="1">
        <f t="shared" si="17"/>
        <v>0</v>
      </c>
      <c r="M176" s="40" t="str">
        <f>IF($A176=2,REGION!BW176,"")</f>
        <v/>
      </c>
      <c r="N176" s="40" t="str">
        <f>IF($A176=2,REGION!BX176,"")</f>
        <v/>
      </c>
      <c r="O176" s="40" t="str">
        <f>IF($A176=2,REGION!BY176,"")</f>
        <v/>
      </c>
      <c r="P176" s="40">
        <f>IF($A176=2,REGION!BZ176,"")</f>
        <v>2.3483257818543486E-4</v>
      </c>
      <c r="Q176" s="40">
        <f>IF($A176=2,REGION!CA176,"")</f>
        <v>3.3089240242270784E-4</v>
      </c>
      <c r="R176" s="40">
        <f>IF($A176=2,REGION!CB176,"")</f>
        <v>1.1290982738910138E-4</v>
      </c>
      <c r="S176" s="41">
        <f t="shared" si="18"/>
        <v>2.2621160266574804E-4</v>
      </c>
      <c r="T176" s="1">
        <f t="shared" si="15"/>
        <v>0</v>
      </c>
      <c r="V176" s="1">
        <f t="shared" si="19"/>
        <v>0</v>
      </c>
      <c r="W176" s="40" t="str">
        <f t="shared" si="14"/>
        <v/>
      </c>
    </row>
    <row r="177" spans="1:23" ht="10.5" x14ac:dyDescent="0.25">
      <c r="A177" s="39" t="str">
        <f>'Industry selection'!C177</f>
        <v/>
      </c>
      <c r="B177" s="2">
        <v>43</v>
      </c>
      <c r="C177" s="2" t="s">
        <v>358</v>
      </c>
      <c r="D177" s="45" t="str">
        <f>IF($A177=2,IF(ISNUMBER(REGION!BW177/Ukraine!BW177),REGION!BW177/Ukraine!BW177,""),"")</f>
        <v/>
      </c>
      <c r="E177" s="45" t="str">
        <f>IF($A177=2,IF(ISNUMBER(REGION!BX177/Ukraine!BX177),REGION!BX177/Ukraine!BX177,""),"")</f>
        <v/>
      </c>
      <c r="F177" s="45" t="str">
        <f>IF($A177=2,IF(ISNUMBER(REGION!BY177/Ukraine!BY177),REGION!BY177/Ukraine!BY177,""),"")</f>
        <v/>
      </c>
      <c r="G177" s="45" t="str">
        <f>IF($A177=2,IF(ISNUMBER(REGION!BZ177/Ukraine!BZ177),REGION!BZ177/Ukraine!BZ177,""),"")</f>
        <v/>
      </c>
      <c r="H177" s="45" t="str">
        <f>IF($A177=2,IF(ISNUMBER(REGION!CA177/Ukraine!CA177),REGION!CA177/Ukraine!CA177,""),"")</f>
        <v/>
      </c>
      <c r="I177" s="45" t="str">
        <f>IF($A177=2,IF(ISNUMBER(REGION!CB177/Ukraine!CB177),REGION!CB177/Ukraine!CB177,""),"")</f>
        <v/>
      </c>
      <c r="J177" s="46" t="str">
        <f t="shared" si="16"/>
        <v/>
      </c>
      <c r="K177" s="1" t="str">
        <f t="shared" si="17"/>
        <v/>
      </c>
      <c r="M177" s="40" t="str">
        <f>IF($A177=2,REGION!BW177,"")</f>
        <v/>
      </c>
      <c r="N177" s="40" t="str">
        <f>IF($A177=2,REGION!BX177,"")</f>
        <v/>
      </c>
      <c r="O177" s="40" t="str">
        <f>IF($A177=2,REGION!BY177,"")</f>
        <v/>
      </c>
      <c r="P177" s="40" t="str">
        <f>IF($A177=2,REGION!BZ177,"")</f>
        <v/>
      </c>
      <c r="Q177" s="40" t="str">
        <f>IF($A177=2,REGION!CA177,"")</f>
        <v/>
      </c>
      <c r="R177" s="40" t="str">
        <f>IF($A177=2,REGION!CB177,"")</f>
        <v/>
      </c>
      <c r="S177" s="41" t="str">
        <f t="shared" si="18"/>
        <v/>
      </c>
      <c r="T177" s="1" t="str">
        <f t="shared" si="15"/>
        <v/>
      </c>
      <c r="V177" s="1" t="str">
        <f t="shared" si="19"/>
        <v/>
      </c>
      <c r="W177" s="40" t="str">
        <f t="shared" si="14"/>
        <v/>
      </c>
    </row>
    <row r="178" spans="1:23" ht="10.5" x14ac:dyDescent="0.25">
      <c r="A178" s="39">
        <f>'Industry selection'!C178</f>
        <v>1</v>
      </c>
      <c r="B178" s="2">
        <v>43.1</v>
      </c>
      <c r="C178" s="2" t="s">
        <v>360</v>
      </c>
      <c r="D178" s="45" t="str">
        <f>IF($A178=2,IF(ISNUMBER(REGION!BW178/Ukraine!BW178),REGION!BW178/Ukraine!BW178,""),"")</f>
        <v/>
      </c>
      <c r="E178" s="45" t="str">
        <f>IF($A178=2,IF(ISNUMBER(REGION!BX178/Ukraine!BX178),REGION!BX178/Ukraine!BX178,""),"")</f>
        <v/>
      </c>
      <c r="F178" s="45" t="str">
        <f>IF($A178=2,IF(ISNUMBER(REGION!BY178/Ukraine!BY178),REGION!BY178/Ukraine!BY178,""),"")</f>
        <v/>
      </c>
      <c r="G178" s="45" t="str">
        <f>IF($A178=2,IF(ISNUMBER(REGION!BZ178/Ukraine!BZ178),REGION!BZ178/Ukraine!BZ178,""),"")</f>
        <v/>
      </c>
      <c r="H178" s="45" t="str">
        <f>IF($A178=2,IF(ISNUMBER(REGION!CA178/Ukraine!CA178),REGION!CA178/Ukraine!CA178,""),"")</f>
        <v/>
      </c>
      <c r="I178" s="45" t="str">
        <f>IF($A178=2,IF(ISNUMBER(REGION!CB178/Ukraine!CB178),REGION!CB178/Ukraine!CB178,""),"")</f>
        <v/>
      </c>
      <c r="J178" s="46" t="str">
        <f t="shared" si="16"/>
        <v/>
      </c>
      <c r="K178" s="1" t="str">
        <f t="shared" si="17"/>
        <v/>
      </c>
      <c r="M178" s="40" t="str">
        <f>IF($A178=2,REGION!BW178,"")</f>
        <v/>
      </c>
      <c r="N178" s="40" t="str">
        <f>IF($A178=2,REGION!BX178,"")</f>
        <v/>
      </c>
      <c r="O178" s="40" t="str">
        <f>IF($A178=2,REGION!BY178,"")</f>
        <v/>
      </c>
      <c r="P178" s="40" t="str">
        <f>IF($A178=2,REGION!BZ178,"")</f>
        <v/>
      </c>
      <c r="Q178" s="40" t="str">
        <f>IF($A178=2,REGION!CA178,"")</f>
        <v/>
      </c>
      <c r="R178" s="40" t="str">
        <f>IF($A178=2,REGION!CB178,"")</f>
        <v/>
      </c>
      <c r="S178" s="41" t="str">
        <f t="shared" si="18"/>
        <v/>
      </c>
      <c r="T178" s="1" t="str">
        <f t="shared" si="15"/>
        <v/>
      </c>
      <c r="V178" s="1" t="str">
        <f t="shared" si="19"/>
        <v/>
      </c>
      <c r="W178" s="40" t="str">
        <f t="shared" si="14"/>
        <v/>
      </c>
    </row>
    <row r="179" spans="1:23" ht="10.5" x14ac:dyDescent="0.25">
      <c r="A179" s="39">
        <f>'Industry selection'!C179</f>
        <v>2</v>
      </c>
      <c r="B179" s="2">
        <v>43.2</v>
      </c>
      <c r="C179" s="2" t="s">
        <v>362</v>
      </c>
      <c r="D179" s="45">
        <f>IF($A179=2,IF(ISNUMBER(REGION!BW179/Ukraine!BW179),REGION!BW179/Ukraine!BW179,""),"")</f>
        <v>1.2518472990473679</v>
      </c>
      <c r="E179" s="45">
        <f>IF($A179=2,IF(ISNUMBER(REGION!BX179/Ukraine!BX179),REGION!BX179/Ukraine!BX179,""),"")</f>
        <v>1.0958967621629245</v>
      </c>
      <c r="F179" s="45">
        <f>IF($A179=2,IF(ISNUMBER(REGION!BY179/Ukraine!BY179),REGION!BY179/Ukraine!BY179,""),"")</f>
        <v>0.89278585539014399</v>
      </c>
      <c r="G179" s="45" t="str">
        <f>IF($A179=2,IF(ISNUMBER(REGION!BZ179/Ukraine!BZ179),REGION!BZ179/Ukraine!BZ179,""),"")</f>
        <v/>
      </c>
      <c r="H179" s="45">
        <f>IF($A179=2,IF(ISNUMBER(REGION!CA179/Ukraine!CA179),REGION!CA179/Ukraine!CA179,""),"")</f>
        <v>1.1164622283952215</v>
      </c>
      <c r="I179" s="45">
        <f>IF($A179=2,IF(ISNUMBER(REGION!CB179/Ukraine!CB179),REGION!CB179/Ukraine!CB179,""),"")</f>
        <v>1.0202540328955592</v>
      </c>
      <c r="J179" s="46">
        <f t="shared" si="16"/>
        <v>1.0754492355782435</v>
      </c>
      <c r="K179" s="1">
        <f t="shared" si="17"/>
        <v>0</v>
      </c>
      <c r="M179" s="40">
        <f>IF($A179=2,REGION!BW179,"")</f>
        <v>1.2003538891944238E-2</v>
      </c>
      <c r="N179" s="40">
        <f>IF($A179=2,REGION!BX179,"")</f>
        <v>1.0556181933069841E-2</v>
      </c>
      <c r="O179" s="40">
        <f>IF($A179=2,REGION!BY179,"")</f>
        <v>8.1417685447860884E-3</v>
      </c>
      <c r="P179" s="40" t="str">
        <f>IF($A179=2,REGION!BZ179,"")</f>
        <v/>
      </c>
      <c r="Q179" s="40">
        <f>IF($A179=2,REGION!CA179,"")</f>
        <v>9.523946539297069E-3</v>
      </c>
      <c r="R179" s="40">
        <f>IF($A179=2,REGION!CB179,"")</f>
        <v>9.0610136479753849E-3</v>
      </c>
      <c r="S179" s="41">
        <f t="shared" si="18"/>
        <v>9.8572899114145237E-3</v>
      </c>
      <c r="T179" s="1">
        <f t="shared" si="15"/>
        <v>1</v>
      </c>
      <c r="V179" s="1">
        <f t="shared" si="19"/>
        <v>1</v>
      </c>
      <c r="W179" s="40" t="str">
        <f t="shared" si="14"/>
        <v/>
      </c>
    </row>
    <row r="180" spans="1:23" ht="10.5" x14ac:dyDescent="0.25">
      <c r="A180" s="39">
        <f>'Industry selection'!C180</f>
        <v>2</v>
      </c>
      <c r="B180" s="2">
        <v>43.3</v>
      </c>
      <c r="C180" s="2" t="s">
        <v>364</v>
      </c>
      <c r="D180" s="45" t="str">
        <f>IF($A180=2,IF(ISNUMBER(REGION!BW180/Ukraine!BW180),REGION!BW180/Ukraine!BW180,""),"")</f>
        <v/>
      </c>
      <c r="E180" s="45">
        <f>IF($A180=2,IF(ISNUMBER(REGION!BX180/Ukraine!BX180),REGION!BX180/Ukraine!BX180,""),"")</f>
        <v>2.2673643513444115</v>
      </c>
      <c r="F180" s="45">
        <f>IF($A180=2,IF(ISNUMBER(REGION!BY180/Ukraine!BY180),REGION!BY180/Ukraine!BY180,""),"")</f>
        <v>2.614735064540846</v>
      </c>
      <c r="G180" s="45">
        <f>IF($A180=2,IF(ISNUMBER(REGION!BZ180/Ukraine!BZ180),REGION!BZ180/Ukraine!BZ180,""),"")</f>
        <v>2.7923546217964361</v>
      </c>
      <c r="H180" s="45">
        <f>IF($A180=2,IF(ISNUMBER(REGION!CA180/Ukraine!CA180),REGION!CA180/Ukraine!CA180,""),"")</f>
        <v>3.0246753446057069</v>
      </c>
      <c r="I180" s="45">
        <f>IF($A180=2,IF(ISNUMBER(REGION!CB180/Ukraine!CB180),REGION!CB180/Ukraine!CB180,""),"")</f>
        <v>3.7228338654479751</v>
      </c>
      <c r="J180" s="46">
        <f t="shared" si="16"/>
        <v>2.8843926495470749</v>
      </c>
      <c r="K180" s="1">
        <f t="shared" si="17"/>
        <v>1</v>
      </c>
      <c r="M180" s="40" t="str">
        <f>IF($A180=2,REGION!BW180,"")</f>
        <v/>
      </c>
      <c r="N180" s="40">
        <f>IF($A180=2,REGION!BX180,"")</f>
        <v>1.0655301012253596E-3</v>
      </c>
      <c r="O180" s="40">
        <f>IF($A180=2,REGION!BY180,"")</f>
        <v>1.361201928581424E-3</v>
      </c>
      <c r="P180" s="40">
        <f>IF($A180=2,REGION!BZ180,"")</f>
        <v>1.3951817880428776E-3</v>
      </c>
      <c r="Q180" s="40">
        <f>IF($A180=2,REGION!CA180,"")</f>
        <v>1.5393690025752062E-3</v>
      </c>
      <c r="R180" s="40">
        <f>IF($A180=2,REGION!CB180,"")</f>
        <v>2.3993338320184043E-3</v>
      </c>
      <c r="S180" s="41">
        <f t="shared" si="18"/>
        <v>1.5521233304886541E-3</v>
      </c>
      <c r="T180" s="1">
        <f t="shared" si="15"/>
        <v>0</v>
      </c>
      <c r="V180" s="1">
        <f t="shared" si="19"/>
        <v>1</v>
      </c>
      <c r="W180" s="40" t="str">
        <f t="shared" si="14"/>
        <v/>
      </c>
    </row>
    <row r="181" spans="1:23" ht="10.5" x14ac:dyDescent="0.25">
      <c r="A181" s="39">
        <f>'Industry selection'!C181</f>
        <v>2</v>
      </c>
      <c r="B181" s="2">
        <v>43.9</v>
      </c>
      <c r="C181" s="2" t="s">
        <v>366</v>
      </c>
      <c r="D181" s="45">
        <f>IF($A181=2,IF(ISNUMBER(REGION!BW181/Ukraine!BW181),REGION!BW181/Ukraine!BW181,""),"")</f>
        <v>0.40081377794408496</v>
      </c>
      <c r="E181" s="45">
        <f>IF($A181=2,IF(ISNUMBER(REGION!BX181/Ukraine!BX181),REGION!BX181/Ukraine!BX181,""),"")</f>
        <v>0.29452811885960484</v>
      </c>
      <c r="F181" s="45">
        <f>IF($A181=2,IF(ISNUMBER(REGION!BY181/Ukraine!BY181),REGION!BY181/Ukraine!BY181,""),"")</f>
        <v>0.90486324613378954</v>
      </c>
      <c r="G181" s="45">
        <f>IF($A181=2,IF(ISNUMBER(REGION!BZ181/Ukraine!BZ181),REGION!BZ181/Ukraine!BZ181,""),"")</f>
        <v>0.26140222880118907</v>
      </c>
      <c r="H181" s="45" t="str">
        <f>IF($A181=2,IF(ISNUMBER(REGION!CA181/Ukraine!CA181),REGION!CA181/Ukraine!CA181,""),"")</f>
        <v/>
      </c>
      <c r="I181" s="45" t="str">
        <f>IF($A181=2,IF(ISNUMBER(REGION!CB181/Ukraine!CB181),REGION!CB181/Ukraine!CB181,""),"")</f>
        <v/>
      </c>
      <c r="J181" s="46">
        <f t="shared" si="16"/>
        <v>0.46540184293466708</v>
      </c>
      <c r="K181" s="1">
        <f t="shared" si="17"/>
        <v>0</v>
      </c>
      <c r="M181" s="40">
        <f>IF($A181=2,REGION!BW181,"")</f>
        <v>1.0401472944214629E-3</v>
      </c>
      <c r="N181" s="40">
        <f>IF($A181=2,REGION!BX181,"")</f>
        <v>7.5578297877612719E-4</v>
      </c>
      <c r="O181" s="40">
        <f>IF($A181=2,REGION!BY181,"")</f>
        <v>2.0736066762502068E-3</v>
      </c>
      <c r="P181" s="40">
        <f>IF($A181=2,REGION!BZ181,"")</f>
        <v>5.2491988064979559E-4</v>
      </c>
      <c r="Q181" s="40" t="str">
        <f>IF($A181=2,REGION!CA181,"")</f>
        <v/>
      </c>
      <c r="R181" s="40" t="str">
        <f>IF($A181=2,REGION!CB181,"")</f>
        <v/>
      </c>
      <c r="S181" s="41">
        <f t="shared" si="18"/>
        <v>1.0986142075243982E-3</v>
      </c>
      <c r="T181" s="1">
        <f t="shared" si="15"/>
        <v>0</v>
      </c>
      <c r="V181" s="1">
        <f t="shared" si="19"/>
        <v>0</v>
      </c>
      <c r="W181" s="40" t="str">
        <f t="shared" si="14"/>
        <v/>
      </c>
    </row>
    <row r="182" spans="1:23" ht="10.5" x14ac:dyDescent="0.25">
      <c r="A182" s="39" t="str">
        <f>'Industry selection'!C182</f>
        <v/>
      </c>
      <c r="B182" s="2" t="s">
        <v>368</v>
      </c>
      <c r="C182" s="2" t="s">
        <v>369</v>
      </c>
      <c r="D182" s="45" t="str">
        <f>IF($A182=2,IF(ISNUMBER(REGION!BW182/Ukraine!BW182),REGION!BW182/Ukraine!BW182,""),"")</f>
        <v/>
      </c>
      <c r="E182" s="45" t="str">
        <f>IF($A182=2,IF(ISNUMBER(REGION!BX182/Ukraine!BX182),REGION!BX182/Ukraine!BX182,""),"")</f>
        <v/>
      </c>
      <c r="F182" s="45" t="str">
        <f>IF($A182=2,IF(ISNUMBER(REGION!BY182/Ukraine!BY182),REGION!BY182/Ukraine!BY182,""),"")</f>
        <v/>
      </c>
      <c r="G182" s="45" t="str">
        <f>IF($A182=2,IF(ISNUMBER(REGION!BZ182/Ukraine!BZ182),REGION!BZ182/Ukraine!BZ182,""),"")</f>
        <v/>
      </c>
      <c r="H182" s="45" t="str">
        <f>IF($A182=2,IF(ISNUMBER(REGION!CA182/Ukraine!CA182),REGION!CA182/Ukraine!CA182,""),"")</f>
        <v/>
      </c>
      <c r="I182" s="45" t="str">
        <f>IF($A182=2,IF(ISNUMBER(REGION!CB182/Ukraine!CB182),REGION!CB182/Ukraine!CB182,""),"")</f>
        <v/>
      </c>
      <c r="J182" s="46" t="str">
        <f t="shared" si="16"/>
        <v/>
      </c>
      <c r="K182" s="1" t="str">
        <f t="shared" si="17"/>
        <v/>
      </c>
      <c r="M182" s="40" t="str">
        <f>IF($A182=2,REGION!BW182,"")</f>
        <v/>
      </c>
      <c r="N182" s="40" t="str">
        <f>IF($A182=2,REGION!BX182,"")</f>
        <v/>
      </c>
      <c r="O182" s="40" t="str">
        <f>IF($A182=2,REGION!BY182,"")</f>
        <v/>
      </c>
      <c r="P182" s="40" t="str">
        <f>IF($A182=2,REGION!BZ182,"")</f>
        <v/>
      </c>
      <c r="Q182" s="40" t="str">
        <f>IF($A182=2,REGION!CA182,"")</f>
        <v/>
      </c>
      <c r="R182" s="40" t="str">
        <f>IF($A182=2,REGION!CB182,"")</f>
        <v/>
      </c>
      <c r="S182" s="41" t="str">
        <f t="shared" si="18"/>
        <v/>
      </c>
      <c r="T182" s="1" t="str">
        <f t="shared" si="15"/>
        <v/>
      </c>
      <c r="V182" s="1" t="str">
        <f t="shared" si="19"/>
        <v/>
      </c>
      <c r="W182" s="40" t="str">
        <f t="shared" si="14"/>
        <v/>
      </c>
    </row>
    <row r="183" spans="1:23" ht="10.5" x14ac:dyDescent="0.25">
      <c r="A183" s="39" t="str">
        <f>'Industry selection'!C183</f>
        <v/>
      </c>
      <c r="B183" s="2">
        <v>45</v>
      </c>
      <c r="C183" s="2" t="s">
        <v>371</v>
      </c>
      <c r="D183" s="45" t="str">
        <f>IF($A183=2,IF(ISNUMBER(REGION!BW183/Ukraine!BW183),REGION!BW183/Ukraine!BW183,""),"")</f>
        <v/>
      </c>
      <c r="E183" s="45" t="str">
        <f>IF($A183=2,IF(ISNUMBER(REGION!BX183/Ukraine!BX183),REGION!BX183/Ukraine!BX183,""),"")</f>
        <v/>
      </c>
      <c r="F183" s="45" t="str">
        <f>IF($A183=2,IF(ISNUMBER(REGION!BY183/Ukraine!BY183),REGION!BY183/Ukraine!BY183,""),"")</f>
        <v/>
      </c>
      <c r="G183" s="45" t="str">
        <f>IF($A183=2,IF(ISNUMBER(REGION!BZ183/Ukraine!BZ183),REGION!BZ183/Ukraine!BZ183,""),"")</f>
        <v/>
      </c>
      <c r="H183" s="45" t="str">
        <f>IF($A183=2,IF(ISNUMBER(REGION!CA183/Ukraine!CA183),REGION!CA183/Ukraine!CA183,""),"")</f>
        <v/>
      </c>
      <c r="I183" s="45" t="str">
        <f>IF($A183=2,IF(ISNUMBER(REGION!CB183/Ukraine!CB183),REGION!CB183/Ukraine!CB183,""),"")</f>
        <v/>
      </c>
      <c r="J183" s="46" t="str">
        <f t="shared" si="16"/>
        <v/>
      </c>
      <c r="K183" s="1" t="str">
        <f t="shared" si="17"/>
        <v/>
      </c>
      <c r="M183" s="40" t="str">
        <f>IF($A183=2,REGION!BW183,"")</f>
        <v/>
      </c>
      <c r="N183" s="40" t="str">
        <f>IF($A183=2,REGION!BX183,"")</f>
        <v/>
      </c>
      <c r="O183" s="40" t="str">
        <f>IF($A183=2,REGION!BY183,"")</f>
        <v/>
      </c>
      <c r="P183" s="40" t="str">
        <f>IF($A183=2,REGION!BZ183,"")</f>
        <v/>
      </c>
      <c r="Q183" s="40" t="str">
        <f>IF($A183=2,REGION!CA183,"")</f>
        <v/>
      </c>
      <c r="R183" s="40" t="str">
        <f>IF($A183=2,REGION!CB183,"")</f>
        <v/>
      </c>
      <c r="S183" s="41" t="str">
        <f t="shared" si="18"/>
        <v/>
      </c>
      <c r="T183" s="1" t="str">
        <f t="shared" si="15"/>
        <v/>
      </c>
      <c r="V183" s="1" t="str">
        <f t="shared" si="19"/>
        <v/>
      </c>
      <c r="W183" s="40" t="str">
        <f t="shared" si="14"/>
        <v/>
      </c>
    </row>
    <row r="184" spans="1:23" ht="10.5" x14ac:dyDescent="0.25">
      <c r="A184" s="39">
        <f>'Industry selection'!C184</f>
        <v>2</v>
      </c>
      <c r="B184" s="2">
        <v>45.1</v>
      </c>
      <c r="C184" s="2" t="s">
        <v>373</v>
      </c>
      <c r="D184" s="45">
        <f>IF($A184=2,IF(ISNUMBER(REGION!BW184/Ukraine!BW184),REGION!BW184/Ukraine!BW184,""),"")</f>
        <v>0.89686465384810565</v>
      </c>
      <c r="E184" s="45">
        <f>IF($A184=2,IF(ISNUMBER(REGION!BX184/Ukraine!BX184),REGION!BX184/Ukraine!BX184,""),"")</f>
        <v>0.73376707538257369</v>
      </c>
      <c r="F184" s="45">
        <f>IF($A184=2,IF(ISNUMBER(REGION!BY184/Ukraine!BY184),REGION!BY184/Ukraine!BY184,""),"")</f>
        <v>0.97227406732213573</v>
      </c>
      <c r="G184" s="45">
        <f>IF($A184=2,IF(ISNUMBER(REGION!BZ184/Ukraine!BZ184),REGION!BZ184/Ukraine!BZ184,""),"")</f>
        <v>0.71363021629789536</v>
      </c>
      <c r="H184" s="45">
        <f>IF($A184=2,IF(ISNUMBER(REGION!CA184/Ukraine!CA184),REGION!CA184/Ukraine!CA184,""),"")</f>
        <v>0.78418436351811682</v>
      </c>
      <c r="I184" s="45" t="str">
        <f>IF($A184=2,IF(ISNUMBER(REGION!CB184/Ukraine!CB184),REGION!CB184/Ukraine!CB184,""),"")</f>
        <v/>
      </c>
      <c r="J184" s="46">
        <f t="shared" si="16"/>
        <v>0.82014407527376554</v>
      </c>
      <c r="K184" s="1">
        <f t="shared" si="17"/>
        <v>0</v>
      </c>
      <c r="M184" s="40">
        <f>IF($A184=2,REGION!BW184,"")</f>
        <v>4.1725448937136849E-3</v>
      </c>
      <c r="N184" s="40">
        <f>IF($A184=2,REGION!BX184,"")</f>
        <v>3.370048692247649E-3</v>
      </c>
      <c r="O184" s="40">
        <f>IF($A184=2,REGION!BY184,"")</f>
        <v>3.7146818985586525E-3</v>
      </c>
      <c r="P184" s="40">
        <f>IF($A184=2,REGION!BZ184,"")</f>
        <v>2.4312078682727375E-3</v>
      </c>
      <c r="Q184" s="40">
        <f>IF($A184=2,REGION!CA184,"")</f>
        <v>2.8197787336891626E-3</v>
      </c>
      <c r="R184" s="40" t="str">
        <f>IF($A184=2,REGION!CB184,"")</f>
        <v/>
      </c>
      <c r="S184" s="41">
        <f t="shared" si="18"/>
        <v>3.3016524172963775E-3</v>
      </c>
      <c r="T184" s="1">
        <f t="shared" si="15"/>
        <v>1</v>
      </c>
      <c r="V184" s="1">
        <f t="shared" si="19"/>
        <v>1</v>
      </c>
      <c r="W184" s="40" t="str">
        <f t="shared" si="14"/>
        <v/>
      </c>
    </row>
    <row r="185" spans="1:23" ht="10.5" x14ac:dyDescent="0.25">
      <c r="A185" s="39">
        <f>'Industry selection'!C185</f>
        <v>2</v>
      </c>
      <c r="B185" s="2">
        <v>45.2</v>
      </c>
      <c r="C185" s="2" t="s">
        <v>375</v>
      </c>
      <c r="D185" s="45">
        <f>IF($A185=2,IF(ISNUMBER(REGION!BW185/Ukraine!BW185),REGION!BW185/Ukraine!BW185,""),"")</f>
        <v>1.5297797300375269</v>
      </c>
      <c r="E185" s="45">
        <f>IF($A185=2,IF(ISNUMBER(REGION!BX185/Ukraine!BX185),REGION!BX185/Ukraine!BX185,""),"")</f>
        <v>1.0487720005155967</v>
      </c>
      <c r="F185" s="45">
        <f>IF($A185=2,IF(ISNUMBER(REGION!BY185/Ukraine!BY185),REGION!BY185/Ukraine!BY185,""),"")</f>
        <v>0.81866187999768458</v>
      </c>
      <c r="G185" s="45">
        <f>IF($A185=2,IF(ISNUMBER(REGION!BZ185/Ukraine!BZ185),REGION!BZ185/Ukraine!BZ185,""),"")</f>
        <v>0.80865753079996705</v>
      </c>
      <c r="H185" s="45">
        <f>IF($A185=2,IF(ISNUMBER(REGION!CA185/Ukraine!CA185),REGION!CA185/Ukraine!CA185,""),"")</f>
        <v>0.6174483624876449</v>
      </c>
      <c r="I185" s="45" t="str">
        <f>IF($A185=2,IF(ISNUMBER(REGION!CB185/Ukraine!CB185),REGION!CB185/Ukraine!CB185,""),"")</f>
        <v/>
      </c>
      <c r="J185" s="46">
        <f t="shared" si="16"/>
        <v>0.96466390076768405</v>
      </c>
      <c r="K185" s="1">
        <f t="shared" si="17"/>
        <v>0</v>
      </c>
      <c r="M185" s="40">
        <f>IF($A185=2,REGION!BW185,"")</f>
        <v>4.0051648693240237E-3</v>
      </c>
      <c r="N185" s="40">
        <f>IF($A185=2,REGION!BX185,"")</f>
        <v>2.837283641634969E-3</v>
      </c>
      <c r="O185" s="40">
        <f>IF($A185=2,REGION!BY185,"")</f>
        <v>2.3789229966796849E-3</v>
      </c>
      <c r="P185" s="40">
        <f>IF($A185=2,REGION!BZ185,"")</f>
        <v>2.1411205658083765E-3</v>
      </c>
      <c r="Q185" s="40">
        <f>IF($A185=2,REGION!CA185,"")</f>
        <v>1.6113021335366644E-3</v>
      </c>
      <c r="R185" s="40" t="str">
        <f>IF($A185=2,REGION!CB185,"")</f>
        <v/>
      </c>
      <c r="S185" s="41">
        <f t="shared" si="18"/>
        <v>2.5947588413967439E-3</v>
      </c>
      <c r="T185" s="1">
        <f t="shared" si="15"/>
        <v>1</v>
      </c>
      <c r="V185" s="1">
        <f t="shared" si="19"/>
        <v>1</v>
      </c>
      <c r="W185" s="40" t="str">
        <f t="shared" si="14"/>
        <v/>
      </c>
    </row>
    <row r="186" spans="1:23" ht="10.5" x14ac:dyDescent="0.25">
      <c r="A186" s="39">
        <f>'Industry selection'!C186</f>
        <v>2</v>
      </c>
      <c r="B186" s="2">
        <v>45.3</v>
      </c>
      <c r="C186" s="2" t="s">
        <v>377</v>
      </c>
      <c r="D186" s="45">
        <f>IF($A186=2,IF(ISNUMBER(REGION!BW186/Ukraine!BW186),REGION!BW186/Ukraine!BW186,""),"")</f>
        <v>0.71239427639191988</v>
      </c>
      <c r="E186" s="45">
        <f>IF($A186=2,IF(ISNUMBER(REGION!BX186/Ukraine!BX186),REGION!BX186/Ukraine!BX186,""),"")</f>
        <v>0.75458674662599956</v>
      </c>
      <c r="F186" s="45">
        <f>IF($A186=2,IF(ISNUMBER(REGION!BY186/Ukraine!BY186),REGION!BY186/Ukraine!BY186,""),"")</f>
        <v>0.59117875982509338</v>
      </c>
      <c r="G186" s="45">
        <f>IF($A186=2,IF(ISNUMBER(REGION!BZ186/Ukraine!BZ186),REGION!BZ186/Ukraine!BZ186,""),"")</f>
        <v>0.45174563498662462</v>
      </c>
      <c r="H186" s="45">
        <f>IF($A186=2,IF(ISNUMBER(REGION!CA186/Ukraine!CA186),REGION!CA186/Ukraine!CA186,""),"")</f>
        <v>0.39922145168553297</v>
      </c>
      <c r="I186" s="45">
        <f>IF($A186=2,IF(ISNUMBER(REGION!CB186/Ukraine!CB186),REGION!CB186/Ukraine!CB186,""),"")</f>
        <v>0.66176338520527145</v>
      </c>
      <c r="J186" s="46">
        <f t="shared" si="16"/>
        <v>0.59514837578674029</v>
      </c>
      <c r="K186" s="1">
        <f t="shared" si="17"/>
        <v>0</v>
      </c>
      <c r="M186" s="40">
        <f>IF($A186=2,REGION!BW186,"")</f>
        <v>2.3194089093995841E-3</v>
      </c>
      <c r="N186" s="40">
        <f>IF($A186=2,REGION!BX186,"")</f>
        <v>2.3540781306141665E-3</v>
      </c>
      <c r="O186" s="40">
        <f>IF($A186=2,REGION!BY186,"")</f>
        <v>1.9591130560891522E-3</v>
      </c>
      <c r="P186" s="40">
        <f>IF($A186=2,REGION!BZ186,"")</f>
        <v>1.671455409437507E-3</v>
      </c>
      <c r="Q186" s="40">
        <f>IF($A186=2,REGION!CA186,"")</f>
        <v>1.5825288811520809E-3</v>
      </c>
      <c r="R186" s="40">
        <f>IF($A186=2,REGION!CB186,"")</f>
        <v>2.7662907710329838E-3</v>
      </c>
      <c r="S186" s="41">
        <f t="shared" si="18"/>
        <v>2.1088125262875789E-3</v>
      </c>
      <c r="T186" s="1">
        <f t="shared" si="15"/>
        <v>0</v>
      </c>
      <c r="V186" s="1">
        <f t="shared" si="19"/>
        <v>0</v>
      </c>
      <c r="W186" s="40" t="str">
        <f t="shared" si="14"/>
        <v/>
      </c>
    </row>
    <row r="187" spans="1:23" ht="10.5" x14ac:dyDescent="0.25">
      <c r="A187" s="39">
        <f>'Industry selection'!C187</f>
        <v>1</v>
      </c>
      <c r="B187" s="2">
        <v>45.4</v>
      </c>
      <c r="C187" s="2" t="s">
        <v>379</v>
      </c>
      <c r="D187" s="45" t="str">
        <f>IF($A187=2,IF(ISNUMBER(REGION!BW187/Ukraine!BW187),REGION!BW187/Ukraine!BW187,""),"")</f>
        <v/>
      </c>
      <c r="E187" s="45" t="str">
        <f>IF($A187=2,IF(ISNUMBER(REGION!BX187/Ukraine!BX187),REGION!BX187/Ukraine!BX187,""),"")</f>
        <v/>
      </c>
      <c r="F187" s="45" t="str">
        <f>IF($A187=2,IF(ISNUMBER(REGION!BY187/Ukraine!BY187),REGION!BY187/Ukraine!BY187,""),"")</f>
        <v/>
      </c>
      <c r="G187" s="45" t="str">
        <f>IF($A187=2,IF(ISNUMBER(REGION!BZ187/Ukraine!BZ187),REGION!BZ187/Ukraine!BZ187,""),"")</f>
        <v/>
      </c>
      <c r="H187" s="45" t="str">
        <f>IF($A187=2,IF(ISNUMBER(REGION!CA187/Ukraine!CA187),REGION!CA187/Ukraine!CA187,""),"")</f>
        <v/>
      </c>
      <c r="I187" s="45" t="str">
        <f>IF($A187=2,IF(ISNUMBER(REGION!CB187/Ukraine!CB187),REGION!CB187/Ukraine!CB187,""),"")</f>
        <v/>
      </c>
      <c r="J187" s="46" t="str">
        <f t="shared" si="16"/>
        <v/>
      </c>
      <c r="K187" s="1" t="str">
        <f t="shared" si="17"/>
        <v/>
      </c>
      <c r="M187" s="40" t="str">
        <f>IF($A187=2,REGION!BW187,"")</f>
        <v/>
      </c>
      <c r="N187" s="40" t="str">
        <f>IF($A187=2,REGION!BX187,"")</f>
        <v/>
      </c>
      <c r="O187" s="40" t="str">
        <f>IF($A187=2,REGION!BY187,"")</f>
        <v/>
      </c>
      <c r="P187" s="40" t="str">
        <f>IF($A187=2,REGION!BZ187,"")</f>
        <v/>
      </c>
      <c r="Q187" s="40" t="str">
        <f>IF($A187=2,REGION!CA187,"")</f>
        <v/>
      </c>
      <c r="R187" s="40" t="str">
        <f>IF($A187=2,REGION!CB187,"")</f>
        <v/>
      </c>
      <c r="S187" s="41" t="str">
        <f t="shared" si="18"/>
        <v/>
      </c>
      <c r="T187" s="1" t="str">
        <f t="shared" si="15"/>
        <v/>
      </c>
      <c r="V187" s="1" t="str">
        <f t="shared" si="19"/>
        <v/>
      </c>
      <c r="W187" s="40" t="str">
        <f t="shared" si="14"/>
        <v/>
      </c>
    </row>
    <row r="188" spans="1:23" ht="10.5" x14ac:dyDescent="0.25">
      <c r="A188" s="39" t="str">
        <f>'Industry selection'!C188</f>
        <v/>
      </c>
      <c r="B188" s="2">
        <v>46</v>
      </c>
      <c r="C188" s="2" t="s">
        <v>381</v>
      </c>
      <c r="D188" s="45" t="str">
        <f>IF($A188=2,IF(ISNUMBER(REGION!BW188/Ukraine!BW188),REGION!BW188/Ukraine!BW188,""),"")</f>
        <v/>
      </c>
      <c r="E188" s="45" t="str">
        <f>IF($A188=2,IF(ISNUMBER(REGION!BX188/Ukraine!BX188),REGION!BX188/Ukraine!BX188,""),"")</f>
        <v/>
      </c>
      <c r="F188" s="45" t="str">
        <f>IF($A188=2,IF(ISNUMBER(REGION!BY188/Ukraine!BY188),REGION!BY188/Ukraine!BY188,""),"")</f>
        <v/>
      </c>
      <c r="G188" s="45" t="str">
        <f>IF($A188=2,IF(ISNUMBER(REGION!BZ188/Ukraine!BZ188),REGION!BZ188/Ukraine!BZ188,""),"")</f>
        <v/>
      </c>
      <c r="H188" s="45" t="str">
        <f>IF($A188=2,IF(ISNUMBER(REGION!CA188/Ukraine!CA188),REGION!CA188/Ukraine!CA188,""),"")</f>
        <v/>
      </c>
      <c r="I188" s="45" t="str">
        <f>IF($A188=2,IF(ISNUMBER(REGION!CB188/Ukraine!CB188),REGION!CB188/Ukraine!CB188,""),"")</f>
        <v/>
      </c>
      <c r="J188" s="46" t="str">
        <f t="shared" si="16"/>
        <v/>
      </c>
      <c r="K188" s="1" t="str">
        <f t="shared" si="17"/>
        <v/>
      </c>
      <c r="M188" s="40" t="str">
        <f>IF($A188=2,REGION!BW188,"")</f>
        <v/>
      </c>
      <c r="N188" s="40" t="str">
        <f>IF($A188=2,REGION!BX188,"")</f>
        <v/>
      </c>
      <c r="O188" s="40" t="str">
        <f>IF($A188=2,REGION!BY188,"")</f>
        <v/>
      </c>
      <c r="P188" s="40" t="str">
        <f>IF($A188=2,REGION!BZ188,"")</f>
        <v/>
      </c>
      <c r="Q188" s="40" t="str">
        <f>IF($A188=2,REGION!CA188,"")</f>
        <v/>
      </c>
      <c r="R188" s="40" t="str">
        <f>IF($A188=2,REGION!CB188,"")</f>
        <v/>
      </c>
      <c r="S188" s="41" t="str">
        <f t="shared" si="18"/>
        <v/>
      </c>
      <c r="T188" s="1" t="str">
        <f t="shared" si="15"/>
        <v/>
      </c>
      <c r="V188" s="1" t="str">
        <f t="shared" si="19"/>
        <v/>
      </c>
      <c r="W188" s="40" t="str">
        <f t="shared" si="14"/>
        <v/>
      </c>
    </row>
    <row r="189" spans="1:23" ht="10.5" x14ac:dyDescent="0.25">
      <c r="A189" s="39">
        <f>'Industry selection'!C189</f>
        <v>2</v>
      </c>
      <c r="B189" s="2">
        <v>46.1</v>
      </c>
      <c r="C189" s="2" t="s">
        <v>383</v>
      </c>
      <c r="D189" s="45">
        <f>IF($A189=2,IF(ISNUMBER(REGION!BW189/Ukraine!BW189),REGION!BW189/Ukraine!BW189,""),"")</f>
        <v>1.0968169198077491</v>
      </c>
      <c r="E189" s="45">
        <f>IF($A189=2,IF(ISNUMBER(REGION!BX189/Ukraine!BX189),REGION!BX189/Ukraine!BX189,""),"")</f>
        <v>0.91353263753711644</v>
      </c>
      <c r="F189" s="45">
        <f>IF($A189=2,IF(ISNUMBER(REGION!BY189/Ukraine!BY189),REGION!BY189/Ukraine!BY189,""),"")</f>
        <v>0.57661395176758978</v>
      </c>
      <c r="G189" s="45">
        <f>IF($A189=2,IF(ISNUMBER(REGION!BZ189/Ukraine!BZ189),REGION!BZ189/Ukraine!BZ189,""),"")</f>
        <v>0.81029455974933462</v>
      </c>
      <c r="H189" s="45">
        <f>IF($A189=2,IF(ISNUMBER(REGION!CA189/Ukraine!CA189),REGION!CA189/Ukraine!CA189,""),"")</f>
        <v>0.59759402151399887</v>
      </c>
      <c r="I189" s="45">
        <f>IF($A189=2,IF(ISNUMBER(REGION!CB189/Ukraine!CB189),REGION!CB189/Ukraine!CB189,""),"")</f>
        <v>0.46823861099444691</v>
      </c>
      <c r="J189" s="46">
        <f t="shared" si="16"/>
        <v>0.74384845022837265</v>
      </c>
      <c r="K189" s="1">
        <f t="shared" si="17"/>
        <v>0</v>
      </c>
      <c r="M189" s="40">
        <f>IF($A189=2,REGION!BW189,"")</f>
        <v>2.9171947107912294E-3</v>
      </c>
      <c r="N189" s="40">
        <f>IF($A189=2,REGION!BX189,"")</f>
        <v>2.5275365191857369E-3</v>
      </c>
      <c r="O189" s="40">
        <f>IF($A189=2,REGION!BY189,"")</f>
        <v>2.3534799699772286E-3</v>
      </c>
      <c r="P189" s="40">
        <f>IF($A189=2,REGION!BZ189,"")</f>
        <v>1.8095922201348215E-3</v>
      </c>
      <c r="Q189" s="40">
        <f>IF($A189=2,REGION!CA189,"")</f>
        <v>1.0070638334604151E-3</v>
      </c>
      <c r="R189" s="40">
        <f>IF($A189=2,REGION!CB189,"")</f>
        <v>1.4678277560583178E-3</v>
      </c>
      <c r="S189" s="41">
        <f t="shared" si="18"/>
        <v>2.0137825016012917E-3</v>
      </c>
      <c r="T189" s="1">
        <f t="shared" si="15"/>
        <v>0</v>
      </c>
      <c r="V189" s="1">
        <f t="shared" si="19"/>
        <v>0</v>
      </c>
      <c r="W189" s="40" t="str">
        <f t="shared" si="14"/>
        <v/>
      </c>
    </row>
    <row r="190" spans="1:23" ht="10.5" x14ac:dyDescent="0.25">
      <c r="A190" s="39">
        <f>'Industry selection'!C190</f>
        <v>2</v>
      </c>
      <c r="B190" s="2">
        <v>46.2</v>
      </c>
      <c r="C190" s="2" t="s">
        <v>385</v>
      </c>
      <c r="D190" s="45">
        <f>IF($A190=2,IF(ISNUMBER(REGION!BW190/Ukraine!BW190),REGION!BW190/Ukraine!BW190,""),"")</f>
        <v>1.0859448376428091</v>
      </c>
      <c r="E190" s="45">
        <f>IF($A190=2,IF(ISNUMBER(REGION!BX190/Ukraine!BX190),REGION!BX190/Ukraine!BX190,""),"")</f>
        <v>1.6296292032643864</v>
      </c>
      <c r="F190" s="45">
        <f>IF($A190=2,IF(ISNUMBER(REGION!BY190/Ukraine!BY190),REGION!BY190/Ukraine!BY190,""),"")</f>
        <v>1.1278335014141818</v>
      </c>
      <c r="G190" s="45">
        <f>IF($A190=2,IF(ISNUMBER(REGION!BZ190/Ukraine!BZ190),REGION!BZ190/Ukraine!BZ190,""),"")</f>
        <v>0.80935488153484914</v>
      </c>
      <c r="H190" s="45">
        <f>IF($A190=2,IF(ISNUMBER(REGION!CA190/Ukraine!CA190),REGION!CA190/Ukraine!CA190,""),"")</f>
        <v>1.2385385439074847</v>
      </c>
      <c r="I190" s="45">
        <f>IF($A190=2,IF(ISNUMBER(REGION!CB190/Ukraine!CB190),REGION!CB190/Ukraine!CB190,""),"")</f>
        <v>1.0016850764010043</v>
      </c>
      <c r="J190" s="46">
        <f t="shared" si="16"/>
        <v>1.1488310073607859</v>
      </c>
      <c r="K190" s="1">
        <f t="shared" si="17"/>
        <v>0</v>
      </c>
      <c r="M190" s="40">
        <f>IF($A190=2,REGION!BW190,"")</f>
        <v>2.8215489825685661E-3</v>
      </c>
      <c r="N190" s="40">
        <f>IF($A190=2,REGION!BX190,"")</f>
        <v>4.9559539591877188E-3</v>
      </c>
      <c r="O190" s="40">
        <f>IF($A190=2,REGION!BY190,"")</f>
        <v>4.0199982189881309E-3</v>
      </c>
      <c r="P190" s="40">
        <f>IF($A190=2,REGION!BZ190,"")</f>
        <v>3.798762294176152E-3</v>
      </c>
      <c r="Q190" s="40">
        <f>IF($A190=2,REGION!CA190,"")</f>
        <v>6.2006358888776992E-3</v>
      </c>
      <c r="R190" s="40">
        <f>IF($A190=2,REGION!CB190,"")</f>
        <v>5.3632168009823157E-3</v>
      </c>
      <c r="S190" s="41">
        <f t="shared" si="18"/>
        <v>4.5266860241300975E-3</v>
      </c>
      <c r="T190" s="1">
        <f t="shared" si="15"/>
        <v>1</v>
      </c>
      <c r="V190" s="1">
        <f t="shared" si="19"/>
        <v>1</v>
      </c>
      <c r="W190" s="40" t="str">
        <f t="shared" si="14"/>
        <v/>
      </c>
    </row>
    <row r="191" spans="1:23" ht="10.5" x14ac:dyDescent="0.25">
      <c r="A191" s="39">
        <f>'Industry selection'!C191</f>
        <v>2</v>
      </c>
      <c r="B191" s="2">
        <v>46.3</v>
      </c>
      <c r="C191" s="2" t="s">
        <v>387</v>
      </c>
      <c r="D191" s="45">
        <f>IF($A191=2,IF(ISNUMBER(REGION!BW191/Ukraine!BW191),REGION!BW191/Ukraine!BW191,""),"")</f>
        <v>2.6571417622090414</v>
      </c>
      <c r="E191" s="45">
        <f>IF($A191=2,IF(ISNUMBER(REGION!BX191/Ukraine!BX191),REGION!BX191/Ukraine!BX191,""),"")</f>
        <v>2.5389677432716651</v>
      </c>
      <c r="F191" s="45">
        <f>IF($A191=2,IF(ISNUMBER(REGION!BY191/Ukraine!BY191),REGION!BY191/Ukraine!BY191,""),"")</f>
        <v>2.5411211369263444</v>
      </c>
      <c r="G191" s="45">
        <f>IF($A191=2,IF(ISNUMBER(REGION!BZ191/Ukraine!BZ191),REGION!BZ191/Ukraine!BZ191,""),"")</f>
        <v>2.5256933849671759</v>
      </c>
      <c r="H191" s="45">
        <f>IF($A191=2,IF(ISNUMBER(REGION!CA191/Ukraine!CA191),REGION!CA191/Ukraine!CA191,""),"")</f>
        <v>0.4352443970900346</v>
      </c>
      <c r="I191" s="45">
        <f>IF($A191=2,IF(ISNUMBER(REGION!CB191/Ukraine!CB191),REGION!CB191/Ukraine!CB191,""),"")</f>
        <v>0.60913987490499677</v>
      </c>
      <c r="J191" s="46">
        <f t="shared" si="16"/>
        <v>1.8845513832282095</v>
      </c>
      <c r="K191" s="1">
        <f t="shared" si="17"/>
        <v>1</v>
      </c>
      <c r="M191" s="40">
        <f>IF($A191=2,REGION!BW191,"")</f>
        <v>4.696205255732766E-2</v>
      </c>
      <c r="N191" s="40">
        <f>IF($A191=2,REGION!BX191,"")</f>
        <v>4.3761073459627563E-2</v>
      </c>
      <c r="O191" s="40">
        <f>IF($A191=2,REGION!BY191,"")</f>
        <v>4.4652511862811203E-2</v>
      </c>
      <c r="P191" s="40">
        <f>IF($A191=2,REGION!BZ191,"")</f>
        <v>4.2974361807934576E-2</v>
      </c>
      <c r="Q191" s="40">
        <f>IF($A191=2,REGION!CA191,"")</f>
        <v>7.4666589937993641E-3</v>
      </c>
      <c r="R191" s="40">
        <f>IF($A191=2,REGION!CB191,"")</f>
        <v>1.079700224408282E-2</v>
      </c>
      <c r="S191" s="41">
        <f t="shared" si="18"/>
        <v>3.2768943487597194E-2</v>
      </c>
      <c r="T191" s="1">
        <f t="shared" si="15"/>
        <v>1</v>
      </c>
      <c r="V191" s="1">
        <f t="shared" si="19"/>
        <v>2</v>
      </c>
      <c r="W191" s="40">
        <f t="shared" si="14"/>
        <v>3.2768943487597194E-2</v>
      </c>
    </row>
    <row r="192" spans="1:23" ht="10.5" x14ac:dyDescent="0.25">
      <c r="A192" s="39">
        <f>'Industry selection'!C192</f>
        <v>2</v>
      </c>
      <c r="B192" s="2">
        <v>46.4</v>
      </c>
      <c r="C192" s="2" t="s">
        <v>389</v>
      </c>
      <c r="D192" s="45">
        <f>IF($A192=2,IF(ISNUMBER(REGION!BW192/Ukraine!BW192),REGION!BW192/Ukraine!BW192,""),"")</f>
        <v>0.64855563663413884</v>
      </c>
      <c r="E192" s="45">
        <f>IF($A192=2,IF(ISNUMBER(REGION!BX192/Ukraine!BX192),REGION!BX192/Ukraine!BX192,""),"")</f>
        <v>0.53417634311313145</v>
      </c>
      <c r="F192" s="45">
        <f>IF($A192=2,IF(ISNUMBER(REGION!BY192/Ukraine!BY192),REGION!BY192/Ukraine!BY192,""),"")</f>
        <v>0.47372933240569037</v>
      </c>
      <c r="G192" s="45">
        <f>IF($A192=2,IF(ISNUMBER(REGION!BZ192/Ukraine!BZ192),REGION!BZ192/Ukraine!BZ192,""),"")</f>
        <v>0.43010095701497619</v>
      </c>
      <c r="H192" s="45">
        <f>IF($A192=2,IF(ISNUMBER(REGION!CA192/Ukraine!CA192),REGION!CA192/Ukraine!CA192,""),"")</f>
        <v>0.2783997500192501</v>
      </c>
      <c r="I192" s="45">
        <f>IF($A192=2,IF(ISNUMBER(REGION!CB192/Ukraine!CB192),REGION!CB192/Ukraine!CB192,""),"")</f>
        <v>0.36569043384127842</v>
      </c>
      <c r="J192" s="46">
        <f t="shared" si="16"/>
        <v>0.4551087421714109</v>
      </c>
      <c r="K192" s="1">
        <f t="shared" si="17"/>
        <v>0</v>
      </c>
      <c r="M192" s="40">
        <f>IF($A192=2,REGION!BW192,"")</f>
        <v>7.783171134119222E-3</v>
      </c>
      <c r="N192" s="40">
        <f>IF($A192=2,REGION!BX192,"")</f>
        <v>6.6038086506176354E-3</v>
      </c>
      <c r="O192" s="40">
        <f>IF($A192=2,REGION!BY192,"")</f>
        <v>6.2717060821555334E-3</v>
      </c>
      <c r="P192" s="40">
        <f>IF($A192=2,REGION!BZ192,"")</f>
        <v>5.4287766604044644E-3</v>
      </c>
      <c r="Q192" s="40">
        <f>IF($A192=2,REGION!CA192,"")</f>
        <v>3.452790286149995E-3</v>
      </c>
      <c r="R192" s="40">
        <f>IF($A192=2,REGION!CB192,"")</f>
        <v>4.7986676640368086E-3</v>
      </c>
      <c r="S192" s="41">
        <f t="shared" si="18"/>
        <v>5.7231534129139434E-3</v>
      </c>
      <c r="T192" s="1">
        <f t="shared" si="15"/>
        <v>1</v>
      </c>
      <c r="V192" s="1">
        <f t="shared" si="19"/>
        <v>1</v>
      </c>
      <c r="W192" s="40" t="str">
        <f t="shared" si="14"/>
        <v/>
      </c>
    </row>
    <row r="193" spans="1:23" ht="10.5" x14ac:dyDescent="0.25">
      <c r="A193" s="39">
        <f>'Industry selection'!C193</f>
        <v>2</v>
      </c>
      <c r="B193" s="2">
        <v>46.5</v>
      </c>
      <c r="C193" s="2" t="s">
        <v>391</v>
      </c>
      <c r="D193" s="45">
        <f>IF($A193=2,IF(ISNUMBER(REGION!BW193/Ukraine!BW193),REGION!BW193/Ukraine!BW193,""),"")</f>
        <v>0.38550840368838069</v>
      </c>
      <c r="E193" s="45">
        <f>IF($A193=2,IF(ISNUMBER(REGION!BX193/Ukraine!BX193),REGION!BX193/Ukraine!BX193,""),"")</f>
        <v>0.42168823792934623</v>
      </c>
      <c r="F193" s="45">
        <f>IF($A193=2,IF(ISNUMBER(REGION!BY193/Ukraine!BY193),REGION!BY193/Ukraine!BY193,""),"")</f>
        <v>0.36276215598183287</v>
      </c>
      <c r="G193" s="45">
        <f>IF($A193=2,IF(ISNUMBER(REGION!BZ193/Ukraine!BZ193),REGION!BZ193/Ukraine!BZ193,""),"")</f>
        <v>0.48886974675899647</v>
      </c>
      <c r="H193" s="45">
        <f>IF($A193=2,IF(ISNUMBER(REGION!CA193/Ukraine!CA193),REGION!CA193/Ukraine!CA193,""),"")</f>
        <v>0.54417773486753973</v>
      </c>
      <c r="I193" s="45" t="str">
        <f>IF($A193=2,IF(ISNUMBER(REGION!CB193/Ukraine!CB193),REGION!CB193/Ukraine!CB193,""),"")</f>
        <v/>
      </c>
      <c r="J193" s="46">
        <f t="shared" si="16"/>
        <v>0.44060125584521914</v>
      </c>
      <c r="K193" s="1">
        <f t="shared" si="17"/>
        <v>0</v>
      </c>
      <c r="M193" s="40">
        <f>IF($A193=2,REGION!BW193,"")</f>
        <v>6.8147581358647571E-4</v>
      </c>
      <c r="N193" s="40">
        <f>IF($A193=2,REGION!BX193,"")</f>
        <v>8.3012228816394299E-4</v>
      </c>
      <c r="O193" s="40">
        <f>IF($A193=2,REGION!BY193,"")</f>
        <v>7.1240474766878271E-4</v>
      </c>
      <c r="P193" s="40">
        <f>IF($A193=2,REGION!BZ193,"")</f>
        <v>9.2551663167200792E-4</v>
      </c>
      <c r="Q193" s="40">
        <f>IF($A193=2,REGION!CA193,"")</f>
        <v>9.639039548835403E-4</v>
      </c>
      <c r="R193" s="40" t="str">
        <f>IF($A193=2,REGION!CB193,"")</f>
        <v/>
      </c>
      <c r="S193" s="41">
        <f t="shared" si="18"/>
        <v>8.2268468719494999E-4</v>
      </c>
      <c r="T193" s="1">
        <f t="shared" si="15"/>
        <v>0</v>
      </c>
      <c r="V193" s="1">
        <f t="shared" si="19"/>
        <v>0</v>
      </c>
      <c r="W193" s="40" t="str">
        <f t="shared" si="14"/>
        <v/>
      </c>
    </row>
    <row r="194" spans="1:23" ht="10.5" x14ac:dyDescent="0.25">
      <c r="A194" s="39">
        <f>'Industry selection'!C194</f>
        <v>2</v>
      </c>
      <c r="B194" s="2">
        <v>46.6</v>
      </c>
      <c r="C194" s="2" t="s">
        <v>393</v>
      </c>
      <c r="D194" s="45">
        <f>IF($A194=2,IF(ISNUMBER(REGION!BW194/Ukraine!BW194),REGION!BW194/Ukraine!BW194,""),"")</f>
        <v>0.56547658282552649</v>
      </c>
      <c r="E194" s="45">
        <f>IF($A194=2,IF(ISNUMBER(REGION!BX194/Ukraine!BX194),REGION!BX194/Ukraine!BX194,""),"")</f>
        <v>0.66233779757104516</v>
      </c>
      <c r="F194" s="45">
        <f>IF($A194=2,IF(ISNUMBER(REGION!BY194/Ukraine!BY194),REGION!BY194/Ukraine!BY194,""),"")</f>
        <v>0.67589393713294377</v>
      </c>
      <c r="G194" s="45">
        <f>IF($A194=2,IF(ISNUMBER(REGION!BZ194/Ukraine!BZ194),REGION!BZ194/Ukraine!BZ194,""),"")</f>
        <v>0.70227349480873535</v>
      </c>
      <c r="H194" s="45">
        <f>IF($A194=2,IF(ISNUMBER(REGION!CA194/Ukraine!CA194),REGION!CA194/Ukraine!CA194,""),"")</f>
        <v>0.81238261731239314</v>
      </c>
      <c r="I194" s="45" t="str">
        <f>IF($A194=2,IF(ISNUMBER(REGION!CB194/Ukraine!CB194),REGION!CB194/Ukraine!CB194,""),"")</f>
        <v/>
      </c>
      <c r="J194" s="46">
        <f t="shared" si="16"/>
        <v>0.68367288593012876</v>
      </c>
      <c r="K194" s="1">
        <f t="shared" si="17"/>
        <v>0</v>
      </c>
      <c r="M194" s="40">
        <f>IF($A194=2,REGION!BW194,"")</f>
        <v>2.9650175749025608E-3</v>
      </c>
      <c r="N194" s="40">
        <f>IF($A194=2,REGION!BX194,"")</f>
        <v>3.320489152655772E-3</v>
      </c>
      <c r="O194" s="40">
        <f>IF($A194=2,REGION!BY194,"")</f>
        <v>3.8418970320709353E-3</v>
      </c>
      <c r="P194" s="40">
        <f>IF($A194=2,REGION!BZ194,"")</f>
        <v>3.646811802409106E-3</v>
      </c>
      <c r="Q194" s="40">
        <f>IF($A194=2,REGION!CA194,"")</f>
        <v>4.0570285862262445E-3</v>
      </c>
      <c r="R194" s="40" t="str">
        <f>IF($A194=2,REGION!CB194,"")</f>
        <v/>
      </c>
      <c r="S194" s="41">
        <f t="shared" si="18"/>
        <v>3.5662488296529238E-3</v>
      </c>
      <c r="T194" s="1">
        <f t="shared" si="15"/>
        <v>1</v>
      </c>
      <c r="V194" s="1">
        <f t="shared" si="19"/>
        <v>1</v>
      </c>
      <c r="W194" s="40" t="str">
        <f t="shared" si="14"/>
        <v/>
      </c>
    </row>
    <row r="195" spans="1:23" ht="10.5" x14ac:dyDescent="0.25">
      <c r="A195" s="39">
        <f>'Industry selection'!C195</f>
        <v>2</v>
      </c>
      <c r="B195" s="2">
        <v>46.7</v>
      </c>
      <c r="C195" s="2" t="s">
        <v>395</v>
      </c>
      <c r="D195" s="45">
        <f>IF($A195=2,IF(ISNUMBER(REGION!BW195/Ukraine!BW195),REGION!BW195/Ukraine!BW195,""),"")</f>
        <v>1.2944701381269736</v>
      </c>
      <c r="E195" s="45">
        <f>IF($A195=2,IF(ISNUMBER(REGION!BX195/Ukraine!BX195),REGION!BX195/Ukraine!BX195,""),"")</f>
        <v>1.3013773304515859</v>
      </c>
      <c r="F195" s="45">
        <f>IF($A195=2,IF(ISNUMBER(REGION!BY195/Ukraine!BY195),REGION!BY195/Ukraine!BY195,""),"")</f>
        <v>1.3344950677502343</v>
      </c>
      <c r="G195" s="45">
        <f>IF($A195=2,IF(ISNUMBER(REGION!BZ195/Ukraine!BZ195),REGION!BZ195/Ukraine!BZ195,""),"")</f>
        <v>0.96577400056256091</v>
      </c>
      <c r="H195" s="45">
        <f>IF($A195=2,IF(ISNUMBER(REGION!CA195/Ukraine!CA195),REGION!CA195/Ukraine!CA195,""),"")</f>
        <v>0.92810480151246799</v>
      </c>
      <c r="I195" s="45">
        <f>IF($A195=2,IF(ISNUMBER(REGION!CB195/Ukraine!CB195),REGION!CB195/Ukraine!CB195,""),"")</f>
        <v>0.90059848768436757</v>
      </c>
      <c r="J195" s="46">
        <f t="shared" si="16"/>
        <v>1.1208033043480317</v>
      </c>
      <c r="K195" s="1">
        <f t="shared" si="17"/>
        <v>0</v>
      </c>
      <c r="M195" s="40">
        <f>IF($A195=2,REGION!BW195,"")</f>
        <v>2.1831137466822886E-2</v>
      </c>
      <c r="N195" s="40">
        <f>IF($A195=2,REGION!BX195,"")</f>
        <v>1.9984884340424478E-2</v>
      </c>
      <c r="O195" s="40">
        <f>IF($A195=2,REGION!BY195,"")</f>
        <v>2.1499357563575763E-2</v>
      </c>
      <c r="P195" s="40">
        <f>IF($A195=2,REGION!BZ195,"")</f>
        <v>1.5402254392750581E-2</v>
      </c>
      <c r="Q195" s="40">
        <f>IF($A195=2,REGION!CA195,"")</f>
        <v>1.5767742306751643E-2</v>
      </c>
      <c r="R195" s="40">
        <f>IF($A195=2,REGION!CB195,"")</f>
        <v>1.685179173782338E-2</v>
      </c>
      <c r="S195" s="41">
        <f t="shared" si="18"/>
        <v>1.8556194634691454E-2</v>
      </c>
      <c r="T195" s="1">
        <f t="shared" si="15"/>
        <v>1</v>
      </c>
      <c r="V195" s="1">
        <f t="shared" si="19"/>
        <v>1</v>
      </c>
      <c r="W195" s="40" t="str">
        <f t="shared" si="14"/>
        <v/>
      </c>
    </row>
    <row r="196" spans="1:23" ht="10.5" x14ac:dyDescent="0.25">
      <c r="A196" s="39">
        <f>'Industry selection'!C196</f>
        <v>2</v>
      </c>
      <c r="B196" s="2">
        <v>46.9</v>
      </c>
      <c r="C196" s="2" t="s">
        <v>397</v>
      </c>
      <c r="D196" s="45">
        <f>IF($A196=2,IF(ISNUMBER(REGION!BW196/Ukraine!BW196),REGION!BW196/Ukraine!BW196,""),"")</f>
        <v>0.23250943040638813</v>
      </c>
      <c r="E196" s="45">
        <f>IF($A196=2,IF(ISNUMBER(REGION!BX196/Ukraine!BX196),REGION!BX196/Ukraine!BX196,""),"")</f>
        <v>0.25909714696491881</v>
      </c>
      <c r="F196" s="45">
        <f>IF($A196=2,IF(ISNUMBER(REGION!BY196/Ukraine!BY196),REGION!BY196/Ukraine!BY196,""),"")</f>
        <v>0.33487237409543957</v>
      </c>
      <c r="G196" s="45">
        <f>IF($A196=2,IF(ISNUMBER(REGION!BZ196/Ukraine!BZ196),REGION!BZ196/Ukraine!BZ196,""),"")</f>
        <v>0.27015944406308046</v>
      </c>
      <c r="H196" s="45">
        <f>IF($A196=2,IF(ISNUMBER(REGION!CA196/Ukraine!CA196),REGION!CA196/Ukraine!CA196,""),"")</f>
        <v>0.44790246540001061</v>
      </c>
      <c r="I196" s="45">
        <f>IF($A196=2,IF(ISNUMBER(REGION!CB196/Ukraine!CB196),REGION!CB196/Ukraine!CB196,""),"")</f>
        <v>0.36228405432363059</v>
      </c>
      <c r="J196" s="46">
        <f t="shared" si="16"/>
        <v>0.3178041525422447</v>
      </c>
      <c r="K196" s="1">
        <f t="shared" si="17"/>
        <v>0</v>
      </c>
      <c r="M196" s="40">
        <f>IF($A196=2,REGION!BW196,"")</f>
        <v>4.4594820783816743E-3</v>
      </c>
      <c r="N196" s="40">
        <f>IF($A196=2,REGION!BX196,"")</f>
        <v>4.8072753404120872E-3</v>
      </c>
      <c r="O196" s="40">
        <f>IF($A196=2,REGION!BY196,"")</f>
        <v>6.0681618685358811E-3</v>
      </c>
      <c r="P196" s="40">
        <f>IF($A196=2,REGION!BZ196,"")</f>
        <v>4.7242789258481604E-3</v>
      </c>
      <c r="Q196" s="40">
        <f>IF($A196=2,REGION!CA196,"")</f>
        <v>7.5529787509531141E-3</v>
      </c>
      <c r="R196" s="40">
        <f>IF($A196=2,REGION!CB196,"")</f>
        <v>7.2967975950206767E-3</v>
      </c>
      <c r="S196" s="41">
        <f t="shared" si="18"/>
        <v>5.8181624265252656E-3</v>
      </c>
      <c r="T196" s="1">
        <f t="shared" si="15"/>
        <v>1</v>
      </c>
      <c r="V196" s="1">
        <f t="shared" si="19"/>
        <v>1</v>
      </c>
      <c r="W196" s="40" t="str">
        <f t="shared" si="14"/>
        <v/>
      </c>
    </row>
    <row r="197" spans="1:23" ht="10.5" x14ac:dyDescent="0.25">
      <c r="A197" s="39" t="str">
        <f>'Industry selection'!C197</f>
        <v/>
      </c>
      <c r="B197" s="2">
        <v>47</v>
      </c>
      <c r="C197" s="2" t="s">
        <v>399</v>
      </c>
      <c r="D197" s="45" t="str">
        <f>IF($A197=2,IF(ISNUMBER(REGION!BW197/Ukraine!BW197),REGION!BW197/Ukraine!BW197,""),"")</f>
        <v/>
      </c>
      <c r="E197" s="45" t="str">
        <f>IF($A197=2,IF(ISNUMBER(REGION!BX197/Ukraine!BX197),REGION!BX197/Ukraine!BX197,""),"")</f>
        <v/>
      </c>
      <c r="F197" s="45" t="str">
        <f>IF($A197=2,IF(ISNUMBER(REGION!BY197/Ukraine!BY197),REGION!BY197/Ukraine!BY197,""),"")</f>
        <v/>
      </c>
      <c r="G197" s="45" t="str">
        <f>IF($A197=2,IF(ISNUMBER(REGION!BZ197/Ukraine!BZ197),REGION!BZ197/Ukraine!BZ197,""),"")</f>
        <v/>
      </c>
      <c r="H197" s="45" t="str">
        <f>IF($A197=2,IF(ISNUMBER(REGION!CA197/Ukraine!CA197),REGION!CA197/Ukraine!CA197,""),"")</f>
        <v/>
      </c>
      <c r="I197" s="45" t="str">
        <f>IF($A197=2,IF(ISNUMBER(REGION!CB197/Ukraine!CB197),REGION!CB197/Ukraine!CB197,""),"")</f>
        <v/>
      </c>
      <c r="J197" s="46" t="str">
        <f t="shared" si="16"/>
        <v/>
      </c>
      <c r="K197" s="1" t="str">
        <f t="shared" si="17"/>
        <v/>
      </c>
      <c r="M197" s="40" t="str">
        <f>IF($A197=2,REGION!BW197,"")</f>
        <v/>
      </c>
      <c r="N197" s="40" t="str">
        <f>IF($A197=2,REGION!BX197,"")</f>
        <v/>
      </c>
      <c r="O197" s="40" t="str">
        <f>IF($A197=2,REGION!BY197,"")</f>
        <v/>
      </c>
      <c r="P197" s="40" t="str">
        <f>IF($A197=2,REGION!BZ197,"")</f>
        <v/>
      </c>
      <c r="Q197" s="40" t="str">
        <f>IF($A197=2,REGION!CA197,"")</f>
        <v/>
      </c>
      <c r="R197" s="40" t="str">
        <f>IF($A197=2,REGION!CB197,"")</f>
        <v/>
      </c>
      <c r="S197" s="41" t="str">
        <f t="shared" si="18"/>
        <v/>
      </c>
      <c r="T197" s="1" t="str">
        <f t="shared" si="15"/>
        <v/>
      </c>
      <c r="V197" s="1" t="str">
        <f t="shared" si="19"/>
        <v/>
      </c>
      <c r="W197" s="40" t="str">
        <f t="shared" si="14"/>
        <v/>
      </c>
    </row>
    <row r="198" spans="1:23" ht="10.5" x14ac:dyDescent="0.25">
      <c r="A198" s="39">
        <f>'Industry selection'!C198</f>
        <v>2</v>
      </c>
      <c r="B198" s="2">
        <v>47.1</v>
      </c>
      <c r="C198" s="2" t="s">
        <v>401</v>
      </c>
      <c r="D198" s="45">
        <f>IF($A198=2,IF(ISNUMBER(REGION!BW198/Ukraine!BW198),REGION!BW198/Ukraine!BW198,""),"")</f>
        <v>0.58841347350328366</v>
      </c>
      <c r="E198" s="45">
        <f>IF($A198=2,IF(ISNUMBER(REGION!BX198/Ukraine!BX198),REGION!BX198/Ukraine!BX198,""),"")</f>
        <v>0.52194520534030064</v>
      </c>
      <c r="F198" s="45">
        <f>IF($A198=2,IF(ISNUMBER(REGION!BY198/Ukraine!BY198),REGION!BY198/Ukraine!BY198,""),"")</f>
        <v>0.42373821822208052</v>
      </c>
      <c r="G198" s="45">
        <f>IF($A198=2,IF(ISNUMBER(REGION!BZ198/Ukraine!BZ198),REGION!BZ198/Ukraine!BZ198,""),"")</f>
        <v>0.38910003489124489</v>
      </c>
      <c r="H198" s="45">
        <f>IF($A198=2,IF(ISNUMBER(REGION!CA198/Ukraine!CA198),REGION!CA198/Ukraine!CA198,""),"")</f>
        <v>0.46633763014727675</v>
      </c>
      <c r="I198" s="45">
        <f>IF($A198=2,IF(ISNUMBER(REGION!CB198/Ukraine!CB198),REGION!CB198/Ukraine!CB198,""),"")</f>
        <v>0.32283731116972864</v>
      </c>
      <c r="J198" s="46">
        <f t="shared" si="16"/>
        <v>0.45206197887898586</v>
      </c>
      <c r="K198" s="1">
        <f t="shared" si="17"/>
        <v>0</v>
      </c>
      <c r="M198" s="40">
        <f>IF($A198=2,REGION!BW198,"")</f>
        <v>2.0504052987733435E-2</v>
      </c>
      <c r="N198" s="40">
        <f>IF($A198=2,REGION!BX198,"")</f>
        <v>1.9043253088178811E-2</v>
      </c>
      <c r="O198" s="40">
        <f>IF($A198=2,REGION!BY198,"")</f>
        <v>1.5405752668337425E-2</v>
      </c>
      <c r="P198" s="40">
        <f>IF($A198=2,REGION!BZ198,"")</f>
        <v>1.4062327328986629E-2</v>
      </c>
      <c r="Q198" s="40">
        <f>IF($A198=2,REGION!CA198,"")</f>
        <v>1.7781869973672475E-2</v>
      </c>
      <c r="R198" s="40">
        <f>IF($A198=2,REGION!CB198,"")</f>
        <v>1.2293057456988412E-2</v>
      </c>
      <c r="S198" s="41">
        <f t="shared" si="18"/>
        <v>1.6515052250649531E-2</v>
      </c>
      <c r="T198" s="1">
        <f t="shared" si="15"/>
        <v>1</v>
      </c>
      <c r="V198" s="1">
        <f t="shared" si="19"/>
        <v>1</v>
      </c>
      <c r="W198" s="40" t="str">
        <f t="shared" ref="W198:W261" si="20">IF(V198=2,$S198,"")</f>
        <v/>
      </c>
    </row>
    <row r="199" spans="1:23" ht="10.5" x14ac:dyDescent="0.25">
      <c r="A199" s="39">
        <f>'Industry selection'!C199</f>
        <v>2</v>
      </c>
      <c r="B199" s="2">
        <v>47.2</v>
      </c>
      <c r="C199" s="2" t="s">
        <v>403</v>
      </c>
      <c r="D199" s="45">
        <f>IF($A199=2,IF(ISNUMBER(REGION!BW199/Ukraine!BW199),REGION!BW199/Ukraine!BW199,""),"")</f>
        <v>1.6359772425912844</v>
      </c>
      <c r="E199" s="45">
        <f>IF($A199=2,IF(ISNUMBER(REGION!BX199/Ukraine!BX199),REGION!BX199/Ukraine!BX199,""),"")</f>
        <v>3.5724920605121655</v>
      </c>
      <c r="F199" s="45">
        <f>IF($A199=2,IF(ISNUMBER(REGION!BY199/Ukraine!BY199),REGION!BY199/Ukraine!BY199,""),"")</f>
        <v>2.8192947259157513</v>
      </c>
      <c r="G199" s="45">
        <f>IF($A199=2,IF(ISNUMBER(REGION!BZ199/Ukraine!BZ199),REGION!BZ199/Ukraine!BZ199,""),"")</f>
        <v>7.9312201600458767</v>
      </c>
      <c r="H199" s="45">
        <f>IF($A199=2,IF(ISNUMBER(REGION!CA199/Ukraine!CA199),REGION!CA199/Ukraine!CA199,""),"")</f>
        <v>7.3560876106545976</v>
      </c>
      <c r="I199" s="45" t="str">
        <f>IF($A199=2,IF(ISNUMBER(REGION!CB199/Ukraine!CB199),REGION!CB199/Ukraine!CB199,""),"")</f>
        <v/>
      </c>
      <c r="J199" s="46">
        <f t="shared" si="16"/>
        <v>4.6630143599439347</v>
      </c>
      <c r="K199" s="1">
        <f t="shared" si="17"/>
        <v>1</v>
      </c>
      <c r="M199" s="40">
        <f>IF($A199=2,REGION!BW199,"")</f>
        <v>2.558523229956242E-3</v>
      </c>
      <c r="N199" s="40">
        <f>IF($A199=2,REGION!BX199,"")</f>
        <v>4.7453259159222407E-3</v>
      </c>
      <c r="O199" s="40">
        <f>IF($A199=2,REGION!BY199,"")</f>
        <v>3.6765173585049677E-3</v>
      </c>
      <c r="P199" s="40">
        <f>IF($A199=2,REGION!BZ199,"")</f>
        <v>1.0415515526577523E-2</v>
      </c>
      <c r="Q199" s="40">
        <f>IF($A199=2,REGION!CA199,"")</f>
        <v>1.1106475420449151E-2</v>
      </c>
      <c r="R199" s="40" t="str">
        <f>IF($A199=2,REGION!CB199,"")</f>
        <v/>
      </c>
      <c r="S199" s="41">
        <f t="shared" si="18"/>
        <v>6.5004714902820258E-3</v>
      </c>
      <c r="T199" s="1">
        <f t="shared" ref="T199:T262" si="21">IF($A199=2,IF(ISNUMBER(S199),IF(S199&gt;=T$2,1,0),""),"")</f>
        <v>1</v>
      </c>
      <c r="V199" s="1">
        <f t="shared" si="19"/>
        <v>2</v>
      </c>
      <c r="W199" s="40">
        <f t="shared" si="20"/>
        <v>6.5004714902820258E-3</v>
      </c>
    </row>
    <row r="200" spans="1:23" ht="10.5" x14ac:dyDescent="0.25">
      <c r="A200" s="39">
        <f>'Industry selection'!C200</f>
        <v>2</v>
      </c>
      <c r="B200" s="2">
        <v>47.3</v>
      </c>
      <c r="C200" s="2" t="s">
        <v>405</v>
      </c>
      <c r="D200" s="45">
        <f>IF($A200=2,IF(ISNUMBER(REGION!BW200/Ukraine!BW200),REGION!BW200/Ukraine!BW200,""),"")</f>
        <v>0.66399554024616747</v>
      </c>
      <c r="E200" s="45">
        <f>IF($A200=2,IF(ISNUMBER(REGION!BX200/Ukraine!BX200),REGION!BX200/Ukraine!BX200,""),"")</f>
        <v>0.65048548325961808</v>
      </c>
      <c r="F200" s="45">
        <f>IF($A200=2,IF(ISNUMBER(REGION!BY200/Ukraine!BY200),REGION!BY200/Ukraine!BY200,""),"")</f>
        <v>0.66816474138266191</v>
      </c>
      <c r="G200" s="45">
        <f>IF($A200=2,IF(ISNUMBER(REGION!BZ200/Ukraine!BZ200),REGION!BZ200/Ukraine!BZ200,""),"")</f>
        <v>0.33378645233704518</v>
      </c>
      <c r="H200" s="45">
        <f>IF($A200=2,IF(ISNUMBER(REGION!CA200/Ukraine!CA200),REGION!CA200/Ukraine!CA200,""),"")</f>
        <v>0.60930209377500122</v>
      </c>
      <c r="I200" s="45">
        <f>IF($A200=2,IF(ISNUMBER(REGION!CB200/Ukraine!CB200),REGION!CB200/Ukraine!CB200,""),"")</f>
        <v>0.51924736479542122</v>
      </c>
      <c r="J200" s="46">
        <f t="shared" ref="J200:J263" si="22">IF($A200=2,IF(ISNUMBER(AVERAGE(D200:I200)),AVERAGE(D200:I200),""),"")</f>
        <v>0.57416361263265248</v>
      </c>
      <c r="K200" s="1">
        <f t="shared" ref="K200:K263" si="23">IF($A200=2,IF(ISNUMBER(J200),IF(J200&gt;=K$2,1,0),""),"")</f>
        <v>0</v>
      </c>
      <c r="M200" s="40">
        <f>IF($A200=2,REGION!BW200,"")</f>
        <v>4.4475263623538416E-3</v>
      </c>
      <c r="N200" s="40">
        <f>IF($A200=2,REGION!BX200,"")</f>
        <v>5.1913617722491355E-3</v>
      </c>
      <c r="O200" s="40">
        <f>IF($A200=2,REGION!BY200,"")</f>
        <v>4.7324029666569135E-3</v>
      </c>
      <c r="P200" s="40">
        <f>IF($A200=2,REGION!BZ200,"")</f>
        <v>2.7351088518068295E-3</v>
      </c>
      <c r="Q200" s="40">
        <f>IF($A200=2,REGION!CA200,"")</f>
        <v>4.3447611100720773E-3</v>
      </c>
      <c r="R200" s="40">
        <f>IF($A200=2,REGION!CB200,"")</f>
        <v>4.2058910702440265E-3</v>
      </c>
      <c r="S200" s="41">
        <f t="shared" ref="S200:S263" si="24">IF($A200=2,IF(ISNUMBER(AVERAGE(M200:R200)),AVERAGE(M200:R200),""),"")</f>
        <v>4.2761753555638033E-3</v>
      </c>
      <c r="T200" s="1">
        <f t="shared" si="21"/>
        <v>1</v>
      </c>
      <c r="V200" s="1">
        <f t="shared" ref="V200:V263" si="25">IF($A200=2,SUM(K200,T200),"")</f>
        <v>1</v>
      </c>
      <c r="W200" s="40" t="str">
        <f t="shared" si="20"/>
        <v/>
      </c>
    </row>
    <row r="201" spans="1:23" ht="10.5" x14ac:dyDescent="0.25">
      <c r="A201" s="39">
        <f>'Industry selection'!C201</f>
        <v>2</v>
      </c>
      <c r="B201" s="2">
        <v>47.4</v>
      </c>
      <c r="C201" s="2" t="s">
        <v>407</v>
      </c>
      <c r="D201" s="45">
        <f>IF($A201=2,IF(ISNUMBER(REGION!BW201/Ukraine!BW201),REGION!BW201/Ukraine!BW201,""),"")</f>
        <v>0.12278400175706923</v>
      </c>
      <c r="E201" s="45">
        <f>IF($A201=2,IF(ISNUMBER(REGION!BX201/Ukraine!BX201),REGION!BX201/Ukraine!BX201,""),"")</f>
        <v>9.8180530791049145E-2</v>
      </c>
      <c r="F201" s="45">
        <f>IF($A201=2,IF(ISNUMBER(REGION!BY201/Ukraine!BY201),REGION!BY201/Ukraine!BY201,""),"")</f>
        <v>6.4733244836936293E-2</v>
      </c>
      <c r="G201" s="45">
        <f>IF($A201=2,IF(ISNUMBER(REGION!BZ201/Ukraine!BZ201),REGION!BZ201/Ukraine!BZ201,""),"")</f>
        <v>0.19140793012622723</v>
      </c>
      <c r="H201" s="45">
        <f>IF($A201=2,IF(ISNUMBER(REGION!CA201/Ukraine!CA201),REGION!CA201/Ukraine!CA201,""),"")</f>
        <v>7.7389687618128103E-2</v>
      </c>
      <c r="I201" s="45">
        <f>IF($A201=2,IF(ISNUMBER(REGION!CB201/Ukraine!CB201),REGION!CB201/Ukraine!CB201,""),"")</f>
        <v>8.9604605196166073E-2</v>
      </c>
      <c r="J201" s="46">
        <f t="shared" si="22"/>
        <v>0.10735000005426269</v>
      </c>
      <c r="K201" s="1">
        <f t="shared" si="23"/>
        <v>0</v>
      </c>
      <c r="M201" s="40">
        <f>IF($A201=2,REGION!BW201,"")</f>
        <v>2.6302575261232393E-4</v>
      </c>
      <c r="N201" s="40">
        <f>IF($A201=2,REGION!BX201,"")</f>
        <v>2.1062804326547806E-4</v>
      </c>
      <c r="O201" s="40">
        <f>IF($A201=2,REGION!BY201,"")</f>
        <v>2.1626572697088046E-4</v>
      </c>
      <c r="P201" s="40">
        <f>IF($A201=2,REGION!BZ201,"")</f>
        <v>4.0059675102221238E-4</v>
      </c>
      <c r="Q201" s="40">
        <f>IF($A201=2,REGION!CA201,"")</f>
        <v>2.1579939288437469E-4</v>
      </c>
      <c r="R201" s="40">
        <f>IF($A201=2,REGION!CB201,"")</f>
        <v>2.540471116254781E-4</v>
      </c>
      <c r="S201" s="41">
        <f t="shared" si="24"/>
        <v>2.6006046306345797E-4</v>
      </c>
      <c r="T201" s="1">
        <f t="shared" si="21"/>
        <v>0</v>
      </c>
      <c r="V201" s="1">
        <f t="shared" si="25"/>
        <v>0</v>
      </c>
      <c r="W201" s="40" t="str">
        <f t="shared" si="20"/>
        <v/>
      </c>
    </row>
    <row r="202" spans="1:23" ht="10.5" x14ac:dyDescent="0.25">
      <c r="A202" s="39">
        <f>'Industry selection'!C202</f>
        <v>2</v>
      </c>
      <c r="B202" s="2">
        <v>47.5</v>
      </c>
      <c r="C202" s="2" t="s">
        <v>409</v>
      </c>
      <c r="D202" s="45">
        <f>IF($A202=2,IF(ISNUMBER(REGION!BW202/Ukraine!BW202),REGION!BW202/Ukraine!BW202,""),"")</f>
        <v>0.80231639041095348</v>
      </c>
      <c r="E202" s="45">
        <f>IF($A202=2,IF(ISNUMBER(REGION!BX202/Ukraine!BX202),REGION!BX202/Ukraine!BX202,""),"")</f>
        <v>0.90282017390187197</v>
      </c>
      <c r="F202" s="45">
        <f>IF($A202=2,IF(ISNUMBER(REGION!BY202/Ukraine!BY202),REGION!BY202/Ukraine!BY202,""),"")</f>
        <v>0.93872161018125533</v>
      </c>
      <c r="G202" s="45">
        <f>IF($A202=2,IF(ISNUMBER(REGION!BZ202/Ukraine!BZ202),REGION!BZ202/Ukraine!BZ202,""),"")</f>
        <v>8.0813737404352626</v>
      </c>
      <c r="H202" s="45">
        <f>IF($A202=2,IF(ISNUMBER(REGION!CA202/Ukraine!CA202),REGION!CA202/Ukraine!CA202,""),"")</f>
        <v>8.2203326187975669</v>
      </c>
      <c r="I202" s="45" t="str">
        <f>IF($A202=2,IF(ISNUMBER(REGION!CB202/Ukraine!CB202),REGION!CB202/Ukraine!CB202,""),"")</f>
        <v/>
      </c>
      <c r="J202" s="46">
        <f t="shared" si="22"/>
        <v>3.7891129067453817</v>
      </c>
      <c r="K202" s="1">
        <f t="shared" si="23"/>
        <v>1</v>
      </c>
      <c r="M202" s="40">
        <f>IF($A202=2,REGION!BW202,"")</f>
        <v>1.4705530714234475E-3</v>
      </c>
      <c r="N202" s="40">
        <f>IF($A202=2,REGION!BX202,"")</f>
        <v>1.499176072654285E-3</v>
      </c>
      <c r="O202" s="40">
        <f>IF($A202=2,REGION!BY202,"")</f>
        <v>1.2212652817179131E-3</v>
      </c>
      <c r="P202" s="40">
        <f>IF($A202=2,REGION!BZ202,"")</f>
        <v>1.0305006078019671E-2</v>
      </c>
      <c r="Q202" s="40">
        <f>IF($A202=2,REGION!CA202,"")</f>
        <v>1.0948222532333943E-2</v>
      </c>
      <c r="R202" s="40" t="str">
        <f>IF($A202=2,REGION!CB202,"")</f>
        <v/>
      </c>
      <c r="S202" s="41">
        <f t="shared" si="24"/>
        <v>5.0888446072298518E-3</v>
      </c>
      <c r="T202" s="1">
        <f t="shared" si="21"/>
        <v>1</v>
      </c>
      <c r="V202" s="1">
        <f t="shared" si="25"/>
        <v>2</v>
      </c>
      <c r="W202" s="40">
        <f t="shared" si="20"/>
        <v>5.0888446072298518E-3</v>
      </c>
    </row>
    <row r="203" spans="1:23" ht="10.5" x14ac:dyDescent="0.25">
      <c r="A203" s="39">
        <f>'Industry selection'!C203</f>
        <v>2</v>
      </c>
      <c r="B203" s="2">
        <v>47.6</v>
      </c>
      <c r="C203" s="2" t="s">
        <v>411</v>
      </c>
      <c r="D203" s="45">
        <f>IF($A203=2,IF(ISNUMBER(REGION!BW203/Ukraine!BW203),REGION!BW203/Ukraine!BW203,""),"")</f>
        <v>1.9132854366799616</v>
      </c>
      <c r="E203" s="45">
        <f>IF($A203=2,IF(ISNUMBER(REGION!BX203/Ukraine!BX203),REGION!BX203/Ukraine!BX203,""),"")</f>
        <v>2.3136689268390045</v>
      </c>
      <c r="F203" s="45">
        <f>IF($A203=2,IF(ISNUMBER(REGION!BY203/Ukraine!BY203),REGION!BY203/Ukraine!BY203,""),"")</f>
        <v>2.543198544552324</v>
      </c>
      <c r="G203" s="45">
        <f>IF($A203=2,IF(ISNUMBER(REGION!BZ203/Ukraine!BZ203),REGION!BZ203/Ukraine!BZ203,""),"")</f>
        <v>3.3891321754539376</v>
      </c>
      <c r="H203" s="45">
        <f>IF($A203=2,IF(ISNUMBER(REGION!CA203/Ukraine!CA203),REGION!CA203/Ukraine!CA203,""),"")</f>
        <v>2.7640915761042018</v>
      </c>
      <c r="I203" s="45" t="str">
        <f>IF($A203=2,IF(ISNUMBER(REGION!CB203/Ukraine!CB203),REGION!CB203/Ukraine!CB203,""),"")</f>
        <v/>
      </c>
      <c r="J203" s="46">
        <f t="shared" si="22"/>
        <v>2.5846753319258857</v>
      </c>
      <c r="K203" s="1">
        <f t="shared" si="23"/>
        <v>1</v>
      </c>
      <c r="M203" s="40">
        <f>IF($A203=2,REGION!BW203,"")</f>
        <v>2.1639846010377563E-3</v>
      </c>
      <c r="N203" s="40">
        <f>IF($A203=2,REGION!BX203,"")</f>
        <v>2.3912477853080746E-3</v>
      </c>
      <c r="O203" s="40">
        <f>IF($A203=2,REGION!BY203,"")</f>
        <v>2.3534799699772286E-3</v>
      </c>
      <c r="P203" s="40">
        <f>IF($A203=2,REGION!BZ203,"")</f>
        <v>2.3068847386451541E-3</v>
      </c>
      <c r="Q203" s="40">
        <f>IF($A203=2,REGION!CA203,"")</f>
        <v>2.1004474240745802E-3</v>
      </c>
      <c r="R203" s="40" t="str">
        <f>IF($A203=2,REGION!CB203,"")</f>
        <v/>
      </c>
      <c r="S203" s="41">
        <f t="shared" si="24"/>
        <v>2.2632089038085593E-3</v>
      </c>
      <c r="T203" s="1">
        <f t="shared" si="21"/>
        <v>0</v>
      </c>
      <c r="V203" s="1">
        <f t="shared" si="25"/>
        <v>1</v>
      </c>
      <c r="W203" s="40" t="str">
        <f t="shared" si="20"/>
        <v/>
      </c>
    </row>
    <row r="204" spans="1:23" ht="10.5" x14ac:dyDescent="0.25">
      <c r="A204" s="39">
        <f>'Industry selection'!C204</f>
        <v>2</v>
      </c>
      <c r="B204" s="2">
        <v>47.7</v>
      </c>
      <c r="C204" s="2" t="s">
        <v>413</v>
      </c>
      <c r="D204" s="45">
        <f>IF($A204=2,IF(ISNUMBER(REGION!BW204/Ukraine!BW204),REGION!BW204/Ukraine!BW204,""),"")</f>
        <v>0.73088980964706896</v>
      </c>
      <c r="E204" s="45">
        <f>IF($A204=2,IF(ISNUMBER(REGION!BX204/Ukraine!BX204),REGION!BX204/Ukraine!BX204,""),"")</f>
        <v>0.66432618826988477</v>
      </c>
      <c r="F204" s="45">
        <f>IF($A204=2,IF(ISNUMBER(REGION!BY204/Ukraine!BY204),REGION!BY204/Ukraine!BY204,""),"")</f>
        <v>0.56733025123317971</v>
      </c>
      <c r="G204" s="45">
        <f>IF($A204=2,IF(ISNUMBER(REGION!BZ204/Ukraine!BZ204),REGION!BZ204/Ukraine!BZ204,""),"")</f>
        <v>0.55477227196740653</v>
      </c>
      <c r="H204" s="45">
        <f>IF($A204=2,IF(ISNUMBER(REGION!CA204/Ukraine!CA204),REGION!CA204/Ukraine!CA204,""),"")</f>
        <v>0.58638415639302233</v>
      </c>
      <c r="I204" s="45">
        <f>IF($A204=2,IF(ISNUMBER(REGION!CB204/Ukraine!CB204),REGION!CB204/Ukraine!CB204,""),"")</f>
        <v>0.43615122468686562</v>
      </c>
      <c r="J204" s="46">
        <f t="shared" si="22"/>
        <v>0.589975650366238</v>
      </c>
      <c r="K204" s="1">
        <f t="shared" si="23"/>
        <v>0</v>
      </c>
      <c r="M204" s="40">
        <f>IF($A204=2,REGION!BW204,"")</f>
        <v>1.2720881853614212E-2</v>
      </c>
      <c r="N204" s="40">
        <f>IF($A204=2,REGION!BX204,"")</f>
        <v>1.2067747890622095E-2</v>
      </c>
      <c r="O204" s="40">
        <f>IF($A204=2,REGION!BY204,"")</f>
        <v>1.0622463648275599E-2</v>
      </c>
      <c r="P204" s="40">
        <f>IF($A204=2,REGION!BZ204,"")</f>
        <v>1.0166869267322355E-2</v>
      </c>
      <c r="Q204" s="40">
        <f>IF($A204=2,REGION!CA204,"")</f>
        <v>1.1782646851486858E-2</v>
      </c>
      <c r="R204" s="40">
        <f>IF($A204=2,REGION!CB204,"")</f>
        <v>8.7222841658080811E-3</v>
      </c>
      <c r="S204" s="41">
        <f t="shared" si="24"/>
        <v>1.1013815612854867E-2</v>
      </c>
      <c r="T204" s="1">
        <f t="shared" si="21"/>
        <v>1</v>
      </c>
      <c r="V204" s="1">
        <f t="shared" si="25"/>
        <v>1</v>
      </c>
      <c r="W204" s="40" t="str">
        <f t="shared" si="20"/>
        <v/>
      </c>
    </row>
    <row r="205" spans="1:23" ht="10.5" x14ac:dyDescent="0.25">
      <c r="A205" s="39">
        <f>'Industry selection'!C205</f>
        <v>2</v>
      </c>
      <c r="B205" s="2">
        <v>47.8</v>
      </c>
      <c r="C205" s="2" t="s">
        <v>415</v>
      </c>
      <c r="D205" s="45" t="str">
        <f>IF($A205=2,IF(ISNUMBER(REGION!BW205/Ukraine!BW205),REGION!BW205/Ukraine!BW205,""),"")</f>
        <v/>
      </c>
      <c r="E205" s="45">
        <f>IF($A205=2,IF(ISNUMBER(REGION!BX205/Ukraine!BX205),REGION!BX205/Ukraine!BX205,""),"")</f>
        <v>1.6247555458340632</v>
      </c>
      <c r="F205" s="45">
        <f>IF($A205=2,IF(ISNUMBER(REGION!BY205/Ukraine!BY205),REGION!BY205/Ukraine!BY205,""),"")</f>
        <v>1.4395777987530127</v>
      </c>
      <c r="G205" s="45">
        <f>IF($A205=2,IF(ISNUMBER(REGION!BZ205/Ukraine!BZ205),REGION!BZ205/Ukraine!BZ205,""),"")</f>
        <v>1.4485863314453131</v>
      </c>
      <c r="H205" s="45">
        <f>IF($A205=2,IF(ISNUMBER(REGION!CA205/Ukraine!CA205),REGION!CA205/Ukraine!CA205,""),"")</f>
        <v>1.2478683292292321</v>
      </c>
      <c r="I205" s="45">
        <f>IF($A205=2,IF(ISNUMBER(REGION!CB205/Ukraine!CB205),REGION!CB205/Ukraine!CB205,""),"")</f>
        <v>2.139802672794521</v>
      </c>
      <c r="J205" s="46">
        <f t="shared" si="22"/>
        <v>1.5801181356112284</v>
      </c>
      <c r="K205" s="1">
        <f t="shared" si="23"/>
        <v>1</v>
      </c>
      <c r="M205" s="40" t="str">
        <f>IF($A205=2,REGION!BW205,"")</f>
        <v/>
      </c>
      <c r="N205" s="40">
        <f>IF($A205=2,REGION!BX205,"")</f>
        <v>1.9823815836750877E-4</v>
      </c>
      <c r="O205" s="40">
        <f>IF($A205=2,REGION!BY205,"")</f>
        <v>1.3993664686351087E-4</v>
      </c>
      <c r="P205" s="40">
        <f>IF($A205=2,REGION!BZ205,"")</f>
        <v>1.3813681069731461E-4</v>
      </c>
      <c r="Q205" s="40">
        <f>IF($A205=2,REGION!CA205,"")</f>
        <v>1.1509300953833317E-4</v>
      </c>
      <c r="R205" s="40">
        <f>IF($A205=2,REGION!CB205,"")</f>
        <v>1.8347846950728973E-4</v>
      </c>
      <c r="S205" s="41">
        <f t="shared" si="24"/>
        <v>1.5497661899479143E-4</v>
      </c>
      <c r="T205" s="1">
        <f t="shared" si="21"/>
        <v>0</v>
      </c>
      <c r="V205" s="1">
        <f t="shared" si="25"/>
        <v>1</v>
      </c>
      <c r="W205" s="40" t="str">
        <f t="shared" si="20"/>
        <v/>
      </c>
    </row>
    <row r="206" spans="1:23" ht="10.5" x14ac:dyDescent="0.25">
      <c r="A206" s="39">
        <f>'Industry selection'!C206</f>
        <v>2</v>
      </c>
      <c r="B206" s="2">
        <v>47.9</v>
      </c>
      <c r="C206" s="2" t="s">
        <v>417</v>
      </c>
      <c r="D206" s="45" t="str">
        <f>IF($A206=2,IF(ISNUMBER(REGION!BW206/Ukraine!BW206),REGION!BW206/Ukraine!BW206,""),"")</f>
        <v/>
      </c>
      <c r="E206" s="45">
        <f>IF($A206=2,IF(ISNUMBER(REGION!BX206/Ukraine!BX206),REGION!BX206/Ukraine!BX206,""),"")</f>
        <v>8.7046286503226891E-2</v>
      </c>
      <c r="F206" s="45">
        <f>IF($A206=2,IF(ISNUMBER(REGION!BY206/Ukraine!BY206),REGION!BY206/Ukraine!BY206,""),"")</f>
        <v>0.1470402515947799</v>
      </c>
      <c r="G206" s="45">
        <f>IF($A206=2,IF(ISNUMBER(REGION!BZ206/Ukraine!BZ206),REGION!BZ206/Ukraine!BZ206,""),"")</f>
        <v>0.2558826416480226</v>
      </c>
      <c r="H206" s="45">
        <f>IF($A206=2,IF(ISNUMBER(REGION!CA206/Ukraine!CA206),REGION!CA206/Ukraine!CA206,""),"")</f>
        <v>0.34080981006623412</v>
      </c>
      <c r="I206" s="45">
        <f>IF($A206=2,IF(ISNUMBER(REGION!CB206/Ukraine!CB206),REGION!CB206/Ukraine!CB206,""),"")</f>
        <v>0.35000836171834915</v>
      </c>
      <c r="J206" s="46">
        <f t="shared" si="22"/>
        <v>0.23615747030612252</v>
      </c>
      <c r="K206" s="1">
        <f t="shared" si="23"/>
        <v>0</v>
      </c>
      <c r="M206" s="40" t="str">
        <f>IF($A206=2,REGION!BW206,"")</f>
        <v/>
      </c>
      <c r="N206" s="40">
        <f>IF($A206=2,REGION!BX206,"")</f>
        <v>6.1949424489846484E-5</v>
      </c>
      <c r="O206" s="40">
        <f>IF($A206=2,REGION!BY206,"")</f>
        <v>1.2721513351228263E-4</v>
      </c>
      <c r="P206" s="40">
        <f>IF($A206=2,REGION!BZ206,"")</f>
        <v>1.9339153497624048E-4</v>
      </c>
      <c r="Q206" s="40">
        <f>IF($A206=2,REGION!CA206,"")</f>
        <v>2.8773252384583294E-4</v>
      </c>
      <c r="R206" s="40">
        <f>IF($A206=2,REGION!CB206,"")</f>
        <v>3.2461575374366649E-4</v>
      </c>
      <c r="S206" s="41">
        <f t="shared" si="24"/>
        <v>1.9898087411357384E-4</v>
      </c>
      <c r="T206" s="1">
        <f t="shared" si="21"/>
        <v>0</v>
      </c>
      <c r="V206" s="1">
        <f t="shared" si="25"/>
        <v>0</v>
      </c>
      <c r="W206" s="40" t="str">
        <f t="shared" si="20"/>
        <v/>
      </c>
    </row>
    <row r="207" spans="1:23" ht="10.5" x14ac:dyDescent="0.25">
      <c r="A207" s="39" t="str">
        <f>'Industry selection'!C207</f>
        <v/>
      </c>
      <c r="B207" s="2" t="s">
        <v>419</v>
      </c>
      <c r="C207" s="2" t="s">
        <v>420</v>
      </c>
      <c r="D207" s="45" t="str">
        <f>IF($A207=2,IF(ISNUMBER(REGION!BW207/Ukraine!BW207),REGION!BW207/Ukraine!BW207,""),"")</f>
        <v/>
      </c>
      <c r="E207" s="45" t="str">
        <f>IF($A207=2,IF(ISNUMBER(REGION!BX207/Ukraine!BX207),REGION!BX207/Ukraine!BX207,""),"")</f>
        <v/>
      </c>
      <c r="F207" s="45" t="str">
        <f>IF($A207=2,IF(ISNUMBER(REGION!BY207/Ukraine!BY207),REGION!BY207/Ukraine!BY207,""),"")</f>
        <v/>
      </c>
      <c r="G207" s="45" t="str">
        <f>IF($A207=2,IF(ISNUMBER(REGION!BZ207/Ukraine!BZ207),REGION!BZ207/Ukraine!BZ207,""),"")</f>
        <v/>
      </c>
      <c r="H207" s="45" t="str">
        <f>IF($A207=2,IF(ISNUMBER(REGION!CA207/Ukraine!CA207),REGION!CA207/Ukraine!CA207,""),"")</f>
        <v/>
      </c>
      <c r="I207" s="45" t="str">
        <f>IF($A207=2,IF(ISNUMBER(REGION!CB207/Ukraine!CB207),REGION!CB207/Ukraine!CB207,""),"")</f>
        <v/>
      </c>
      <c r="J207" s="46" t="str">
        <f t="shared" si="22"/>
        <v/>
      </c>
      <c r="K207" s="1" t="str">
        <f t="shared" si="23"/>
        <v/>
      </c>
      <c r="M207" s="40" t="str">
        <f>IF($A207=2,REGION!BW207,"")</f>
        <v/>
      </c>
      <c r="N207" s="40" t="str">
        <f>IF($A207=2,REGION!BX207,"")</f>
        <v/>
      </c>
      <c r="O207" s="40" t="str">
        <f>IF($A207=2,REGION!BY207,"")</f>
        <v/>
      </c>
      <c r="P207" s="40" t="str">
        <f>IF($A207=2,REGION!BZ207,"")</f>
        <v/>
      </c>
      <c r="Q207" s="40" t="str">
        <f>IF($A207=2,REGION!CA207,"")</f>
        <v/>
      </c>
      <c r="R207" s="40" t="str">
        <f>IF($A207=2,REGION!CB207,"")</f>
        <v/>
      </c>
      <c r="S207" s="41" t="str">
        <f t="shared" si="24"/>
        <v/>
      </c>
      <c r="T207" s="1" t="str">
        <f t="shared" si="21"/>
        <v/>
      </c>
      <c r="V207" s="1" t="str">
        <f t="shared" si="25"/>
        <v/>
      </c>
      <c r="W207" s="40" t="str">
        <f t="shared" si="20"/>
        <v/>
      </c>
    </row>
    <row r="208" spans="1:23" ht="10.5" x14ac:dyDescent="0.25">
      <c r="A208" s="39" t="str">
        <f>'Industry selection'!C208</f>
        <v/>
      </c>
      <c r="B208" s="2">
        <v>49</v>
      </c>
      <c r="C208" s="2" t="s">
        <v>422</v>
      </c>
      <c r="D208" s="45" t="str">
        <f>IF($A208=2,IF(ISNUMBER(REGION!BW208/Ukraine!BW208),REGION!BW208/Ukraine!BW208,""),"")</f>
        <v/>
      </c>
      <c r="E208" s="45" t="str">
        <f>IF($A208=2,IF(ISNUMBER(REGION!BX208/Ukraine!BX208),REGION!BX208/Ukraine!BX208,""),"")</f>
        <v/>
      </c>
      <c r="F208" s="45" t="str">
        <f>IF($A208=2,IF(ISNUMBER(REGION!BY208/Ukraine!BY208),REGION!BY208/Ukraine!BY208,""),"")</f>
        <v/>
      </c>
      <c r="G208" s="45" t="str">
        <f>IF($A208=2,IF(ISNUMBER(REGION!BZ208/Ukraine!BZ208),REGION!BZ208/Ukraine!BZ208,""),"")</f>
        <v/>
      </c>
      <c r="H208" s="45" t="str">
        <f>IF($A208=2,IF(ISNUMBER(REGION!CA208/Ukraine!CA208),REGION!CA208/Ukraine!CA208,""),"")</f>
        <v/>
      </c>
      <c r="I208" s="45" t="str">
        <f>IF($A208=2,IF(ISNUMBER(REGION!CB208/Ukraine!CB208),REGION!CB208/Ukraine!CB208,""),"")</f>
        <v/>
      </c>
      <c r="J208" s="46" t="str">
        <f t="shared" si="22"/>
        <v/>
      </c>
      <c r="K208" s="1" t="str">
        <f t="shared" si="23"/>
        <v/>
      </c>
      <c r="M208" s="40" t="str">
        <f>IF($A208=2,REGION!BW208,"")</f>
        <v/>
      </c>
      <c r="N208" s="40" t="str">
        <f>IF($A208=2,REGION!BX208,"")</f>
        <v/>
      </c>
      <c r="O208" s="40" t="str">
        <f>IF($A208=2,REGION!BY208,"")</f>
        <v/>
      </c>
      <c r="P208" s="40" t="str">
        <f>IF($A208=2,REGION!BZ208,"")</f>
        <v/>
      </c>
      <c r="Q208" s="40" t="str">
        <f>IF($A208=2,REGION!CA208,"")</f>
        <v/>
      </c>
      <c r="R208" s="40" t="str">
        <f>IF($A208=2,REGION!CB208,"")</f>
        <v/>
      </c>
      <c r="S208" s="41" t="str">
        <f t="shared" si="24"/>
        <v/>
      </c>
      <c r="T208" s="1" t="str">
        <f t="shared" si="21"/>
        <v/>
      </c>
      <c r="V208" s="1" t="str">
        <f t="shared" si="25"/>
        <v/>
      </c>
      <c r="W208" s="40" t="str">
        <f t="shared" si="20"/>
        <v/>
      </c>
    </row>
    <row r="209" spans="1:23" ht="10.5" x14ac:dyDescent="0.25">
      <c r="A209" s="39">
        <f>'Industry selection'!C209</f>
        <v>1</v>
      </c>
      <c r="B209" s="2">
        <v>49.1</v>
      </c>
      <c r="C209" s="2" t="s">
        <v>424</v>
      </c>
      <c r="D209" s="45" t="str">
        <f>IF($A209=2,IF(ISNUMBER(REGION!BW209/Ukraine!BW209),REGION!BW209/Ukraine!BW209,""),"")</f>
        <v/>
      </c>
      <c r="E209" s="45" t="str">
        <f>IF($A209=2,IF(ISNUMBER(REGION!BX209/Ukraine!BX209),REGION!BX209/Ukraine!BX209,""),"")</f>
        <v/>
      </c>
      <c r="F209" s="45" t="str">
        <f>IF($A209=2,IF(ISNUMBER(REGION!BY209/Ukraine!BY209),REGION!BY209/Ukraine!BY209,""),"")</f>
        <v/>
      </c>
      <c r="G209" s="45" t="str">
        <f>IF($A209=2,IF(ISNUMBER(REGION!BZ209/Ukraine!BZ209),REGION!BZ209/Ukraine!BZ209,""),"")</f>
        <v/>
      </c>
      <c r="H209" s="45" t="str">
        <f>IF($A209=2,IF(ISNUMBER(REGION!CA209/Ukraine!CA209),REGION!CA209/Ukraine!CA209,""),"")</f>
        <v/>
      </c>
      <c r="I209" s="45" t="str">
        <f>IF($A209=2,IF(ISNUMBER(REGION!CB209/Ukraine!CB209),REGION!CB209/Ukraine!CB209,""),"")</f>
        <v/>
      </c>
      <c r="J209" s="46" t="str">
        <f t="shared" si="22"/>
        <v/>
      </c>
      <c r="K209" s="1" t="str">
        <f t="shared" si="23"/>
        <v/>
      </c>
      <c r="M209" s="40" t="str">
        <f>IF($A209=2,REGION!BW209,"")</f>
        <v/>
      </c>
      <c r="N209" s="40" t="str">
        <f>IF($A209=2,REGION!BX209,"")</f>
        <v/>
      </c>
      <c r="O209" s="40" t="str">
        <f>IF($A209=2,REGION!BY209,"")</f>
        <v/>
      </c>
      <c r="P209" s="40" t="str">
        <f>IF($A209=2,REGION!BZ209,"")</f>
        <v/>
      </c>
      <c r="Q209" s="40" t="str">
        <f>IF($A209=2,REGION!CA209,"")</f>
        <v/>
      </c>
      <c r="R209" s="40" t="str">
        <f>IF($A209=2,REGION!CB209,"")</f>
        <v/>
      </c>
      <c r="S209" s="41" t="str">
        <f t="shared" si="24"/>
        <v/>
      </c>
      <c r="T209" s="1" t="str">
        <f t="shared" si="21"/>
        <v/>
      </c>
      <c r="V209" s="1" t="str">
        <f t="shared" si="25"/>
        <v/>
      </c>
      <c r="W209" s="40" t="str">
        <f t="shared" si="20"/>
        <v/>
      </c>
    </row>
    <row r="210" spans="1:23" ht="10.5" x14ac:dyDescent="0.25">
      <c r="A210" s="39">
        <f>'Industry selection'!C210</f>
        <v>1</v>
      </c>
      <c r="B210" s="2">
        <v>49.2</v>
      </c>
      <c r="C210" s="2" t="s">
        <v>426</v>
      </c>
      <c r="D210" s="45" t="str">
        <f>IF($A210=2,IF(ISNUMBER(REGION!BW210/Ukraine!BW210),REGION!BW210/Ukraine!BW210,""),"")</f>
        <v/>
      </c>
      <c r="E210" s="45" t="str">
        <f>IF($A210=2,IF(ISNUMBER(REGION!BX210/Ukraine!BX210),REGION!BX210/Ukraine!BX210,""),"")</f>
        <v/>
      </c>
      <c r="F210" s="45" t="str">
        <f>IF($A210=2,IF(ISNUMBER(REGION!BY210/Ukraine!BY210),REGION!BY210/Ukraine!BY210,""),"")</f>
        <v/>
      </c>
      <c r="G210" s="45" t="str">
        <f>IF($A210=2,IF(ISNUMBER(REGION!BZ210/Ukraine!BZ210),REGION!BZ210/Ukraine!BZ210,""),"")</f>
        <v/>
      </c>
      <c r="H210" s="45" t="str">
        <f>IF($A210=2,IF(ISNUMBER(REGION!CA210/Ukraine!CA210),REGION!CA210/Ukraine!CA210,""),"")</f>
        <v/>
      </c>
      <c r="I210" s="45" t="str">
        <f>IF($A210=2,IF(ISNUMBER(REGION!CB210/Ukraine!CB210),REGION!CB210/Ukraine!CB210,""),"")</f>
        <v/>
      </c>
      <c r="J210" s="46" t="str">
        <f t="shared" si="22"/>
        <v/>
      </c>
      <c r="K210" s="1" t="str">
        <f t="shared" si="23"/>
        <v/>
      </c>
      <c r="M210" s="40" t="str">
        <f>IF($A210=2,REGION!BW210,"")</f>
        <v/>
      </c>
      <c r="N210" s="40" t="str">
        <f>IF($A210=2,REGION!BX210,"")</f>
        <v/>
      </c>
      <c r="O210" s="40" t="str">
        <f>IF($A210=2,REGION!BY210,"")</f>
        <v/>
      </c>
      <c r="P210" s="40" t="str">
        <f>IF($A210=2,REGION!BZ210,"")</f>
        <v/>
      </c>
      <c r="Q210" s="40" t="str">
        <f>IF($A210=2,REGION!CA210,"")</f>
        <v/>
      </c>
      <c r="R210" s="40" t="str">
        <f>IF($A210=2,REGION!CB210,"")</f>
        <v/>
      </c>
      <c r="S210" s="41" t="str">
        <f t="shared" si="24"/>
        <v/>
      </c>
      <c r="T210" s="1" t="str">
        <f t="shared" si="21"/>
        <v/>
      </c>
      <c r="V210" s="1" t="str">
        <f t="shared" si="25"/>
        <v/>
      </c>
      <c r="W210" s="40" t="str">
        <f t="shared" si="20"/>
        <v/>
      </c>
    </row>
    <row r="211" spans="1:23" ht="10.5" x14ac:dyDescent="0.25">
      <c r="A211" s="39">
        <f>'Industry selection'!C211</f>
        <v>2</v>
      </c>
      <c r="B211" s="2">
        <v>49.3</v>
      </c>
      <c r="C211" s="2" t="s">
        <v>428</v>
      </c>
      <c r="D211" s="45">
        <f>IF($A211=2,IF(ISNUMBER(REGION!BW211/Ukraine!BW211),REGION!BW211/Ukraine!BW211,""),"")</f>
        <v>1.2414153467852105</v>
      </c>
      <c r="E211" s="45">
        <f>IF($A211=2,IF(ISNUMBER(REGION!BX211/Ukraine!BX211),REGION!BX211/Ukraine!BX211,""),"")</f>
        <v>1.1721040499021205</v>
      </c>
      <c r="F211" s="45">
        <f>IF($A211=2,IF(ISNUMBER(REGION!BY211/Ukraine!BY211),REGION!BY211/Ukraine!BY211,""),"")</f>
        <v>1.2014514696588221</v>
      </c>
      <c r="G211" s="45">
        <f>IF($A211=2,IF(ISNUMBER(REGION!BZ211/Ukraine!BZ211),REGION!BZ211/Ukraine!BZ211,""),"")</f>
        <v>1.1702337561022114</v>
      </c>
      <c r="H211" s="45">
        <f>IF($A211=2,IF(ISNUMBER(REGION!CA211/Ukraine!CA211),REGION!CA211/Ukraine!CA211,""),"")</f>
        <v>1.0956619191837649</v>
      </c>
      <c r="I211" s="45">
        <f>IF($A211=2,IF(ISNUMBER(REGION!CB211/Ukraine!CB211),REGION!CB211/Ukraine!CB211,""),"")</f>
        <v>0.98109271873898074</v>
      </c>
      <c r="J211" s="46">
        <f t="shared" si="22"/>
        <v>1.1436598767285182</v>
      </c>
      <c r="K211" s="1">
        <f t="shared" si="23"/>
        <v>0</v>
      </c>
      <c r="M211" s="40">
        <f>IF($A211=2,REGION!BW211,"")</f>
        <v>1.9165012792616148E-2</v>
      </c>
      <c r="N211" s="40">
        <f>IF($A211=2,REGION!BX211,"")</f>
        <v>1.8621997001647853E-2</v>
      </c>
      <c r="O211" s="40">
        <f>IF($A211=2,REGION!BY211,"")</f>
        <v>1.9985497474779599E-2</v>
      </c>
      <c r="P211" s="40">
        <f>IF($A211=2,REGION!BZ211,"")</f>
        <v>2.0306111172505248E-2</v>
      </c>
      <c r="Q211" s="40">
        <f>IF($A211=2,REGION!CA211,"")</f>
        <v>1.923491921909393E-2</v>
      </c>
      <c r="R211" s="40">
        <f>IF($A211=2,REGION!CB211,"")</f>
        <v>1.672476818201064E-2</v>
      </c>
      <c r="S211" s="41">
        <f t="shared" si="24"/>
        <v>1.9006384307108902E-2</v>
      </c>
      <c r="T211" s="1">
        <f t="shared" si="21"/>
        <v>1</v>
      </c>
      <c r="V211" s="1">
        <f t="shared" si="25"/>
        <v>1</v>
      </c>
      <c r="W211" s="40" t="str">
        <f t="shared" si="20"/>
        <v/>
      </c>
    </row>
    <row r="212" spans="1:23" ht="10.5" x14ac:dyDescent="0.25">
      <c r="A212" s="39">
        <f>'Industry selection'!C212</f>
        <v>2</v>
      </c>
      <c r="B212" s="2">
        <v>49.4</v>
      </c>
      <c r="C212" s="2" t="s">
        <v>430</v>
      </c>
      <c r="D212" s="45">
        <f>IF($A212=2,IF(ISNUMBER(REGION!BW212/Ukraine!BW212),REGION!BW212/Ukraine!BW212,""),"")</f>
        <v>1.4718892268178347</v>
      </c>
      <c r="E212" s="45">
        <f>IF($A212=2,IF(ISNUMBER(REGION!BX212/Ukraine!BX212),REGION!BX212/Ukraine!BX212,""),"")</f>
        <v>2.3471387319643671</v>
      </c>
      <c r="F212" s="45">
        <f>IF($A212=2,IF(ISNUMBER(REGION!BY212/Ukraine!BY212),REGION!BY212/Ukraine!BY212,""),"")</f>
        <v>2.3966168674984534</v>
      </c>
      <c r="G212" s="45">
        <f>IF($A212=2,IF(ISNUMBER(REGION!BZ212/Ukraine!BZ212),REGION!BZ212/Ukraine!BZ212,""),"")</f>
        <v>1.6431302991787329</v>
      </c>
      <c r="H212" s="45">
        <f>IF($A212=2,IF(ISNUMBER(REGION!CA212/Ukraine!CA212),REGION!CA212/Ukraine!CA212,""),"")</f>
        <v>1.6599976366090208</v>
      </c>
      <c r="I212" s="45">
        <f>IF($A212=2,IF(ISNUMBER(REGION!CB212/Ukraine!CB212),REGION!CB212/Ukraine!CB212,""),"")</f>
        <v>1.4322630806183612</v>
      </c>
      <c r="J212" s="46">
        <f t="shared" si="22"/>
        <v>1.8251726404477948</v>
      </c>
      <c r="K212" s="1">
        <f t="shared" si="23"/>
        <v>1</v>
      </c>
      <c r="M212" s="40">
        <f>IF($A212=2,REGION!BW212,"")</f>
        <v>1.5913058033045598E-2</v>
      </c>
      <c r="N212" s="40">
        <f>IF($A212=2,REGION!BX212,"")</f>
        <v>2.788963090532889E-2</v>
      </c>
      <c r="O212" s="40">
        <f>IF($A212=2,REGION!BY212,"")</f>
        <v>3.0569796583001515E-2</v>
      </c>
      <c r="P212" s="40">
        <f>IF($A212=2,REGION!BZ212,"")</f>
        <v>2.1286882528456182E-2</v>
      </c>
      <c r="Q212" s="40">
        <f>IF($A212=2,REGION!CA212,"")</f>
        <v>1.9637744752478096E-2</v>
      </c>
      <c r="R212" s="40">
        <f>IF($A212=2,REGION!CB212,"")</f>
        <v>1.7712729171665279E-2</v>
      </c>
      <c r="S212" s="41">
        <f t="shared" si="24"/>
        <v>2.2168306995662593E-2</v>
      </c>
      <c r="T212" s="1">
        <f t="shared" si="21"/>
        <v>1</v>
      </c>
      <c r="V212" s="1">
        <f t="shared" si="25"/>
        <v>2</v>
      </c>
      <c r="W212" s="40">
        <f t="shared" si="20"/>
        <v>2.2168306995662593E-2</v>
      </c>
    </row>
    <row r="213" spans="1:23" ht="10.5" x14ac:dyDescent="0.25">
      <c r="A213" s="39">
        <f>'Industry selection'!C213</f>
        <v>1</v>
      </c>
      <c r="B213" s="2">
        <v>49.5</v>
      </c>
      <c r="C213" s="2" t="s">
        <v>432</v>
      </c>
      <c r="D213" s="45" t="str">
        <f>IF($A213=2,IF(ISNUMBER(REGION!BW213/Ukraine!BW213),REGION!BW213/Ukraine!BW213,""),"")</f>
        <v/>
      </c>
      <c r="E213" s="45" t="str">
        <f>IF($A213=2,IF(ISNUMBER(REGION!BX213/Ukraine!BX213),REGION!BX213/Ukraine!BX213,""),"")</f>
        <v/>
      </c>
      <c r="F213" s="45" t="str">
        <f>IF($A213=2,IF(ISNUMBER(REGION!BY213/Ukraine!BY213),REGION!BY213/Ukraine!BY213,""),"")</f>
        <v/>
      </c>
      <c r="G213" s="45" t="str">
        <f>IF($A213=2,IF(ISNUMBER(REGION!BZ213/Ukraine!BZ213),REGION!BZ213/Ukraine!BZ213,""),"")</f>
        <v/>
      </c>
      <c r="H213" s="45" t="str">
        <f>IF($A213=2,IF(ISNUMBER(REGION!CA213/Ukraine!CA213),REGION!CA213/Ukraine!CA213,""),"")</f>
        <v/>
      </c>
      <c r="I213" s="45" t="str">
        <f>IF($A213=2,IF(ISNUMBER(REGION!CB213/Ukraine!CB213),REGION!CB213/Ukraine!CB213,""),"")</f>
        <v/>
      </c>
      <c r="J213" s="46" t="str">
        <f t="shared" si="22"/>
        <v/>
      </c>
      <c r="K213" s="1" t="str">
        <f t="shared" si="23"/>
        <v/>
      </c>
      <c r="M213" s="40" t="str">
        <f>IF($A213=2,REGION!BW213,"")</f>
        <v/>
      </c>
      <c r="N213" s="40" t="str">
        <f>IF($A213=2,REGION!BX213,"")</f>
        <v/>
      </c>
      <c r="O213" s="40" t="str">
        <f>IF($A213=2,REGION!BY213,"")</f>
        <v/>
      </c>
      <c r="P213" s="40" t="str">
        <f>IF($A213=2,REGION!BZ213,"")</f>
        <v/>
      </c>
      <c r="Q213" s="40" t="str">
        <f>IF($A213=2,REGION!CA213,"")</f>
        <v/>
      </c>
      <c r="R213" s="40" t="str">
        <f>IF($A213=2,REGION!CB213,"")</f>
        <v/>
      </c>
      <c r="S213" s="41" t="str">
        <f t="shared" si="24"/>
        <v/>
      </c>
      <c r="T213" s="1" t="str">
        <f t="shared" si="21"/>
        <v/>
      </c>
      <c r="V213" s="1" t="str">
        <f t="shared" si="25"/>
        <v/>
      </c>
      <c r="W213" s="40" t="str">
        <f t="shared" si="20"/>
        <v/>
      </c>
    </row>
    <row r="214" spans="1:23" ht="10.5" x14ac:dyDescent="0.25">
      <c r="A214" s="39">
        <f>'Industry selection'!C214</f>
        <v>1</v>
      </c>
      <c r="B214" s="2">
        <v>50</v>
      </c>
      <c r="C214" s="2" t="s">
        <v>434</v>
      </c>
      <c r="D214" s="45" t="str">
        <f>IF($A214=2,IF(ISNUMBER(REGION!BW214/Ukraine!BW214),REGION!BW214/Ukraine!BW214,""),"")</f>
        <v/>
      </c>
      <c r="E214" s="45" t="str">
        <f>IF($A214=2,IF(ISNUMBER(REGION!BX214/Ukraine!BX214),REGION!BX214/Ukraine!BX214,""),"")</f>
        <v/>
      </c>
      <c r="F214" s="45" t="str">
        <f>IF($A214=2,IF(ISNUMBER(REGION!BY214/Ukraine!BY214),REGION!BY214/Ukraine!BY214,""),"")</f>
        <v/>
      </c>
      <c r="G214" s="45" t="str">
        <f>IF($A214=2,IF(ISNUMBER(REGION!BZ214/Ukraine!BZ214),REGION!BZ214/Ukraine!BZ214,""),"")</f>
        <v/>
      </c>
      <c r="H214" s="45" t="str">
        <f>IF($A214=2,IF(ISNUMBER(REGION!CA214/Ukraine!CA214),REGION!CA214/Ukraine!CA214,""),"")</f>
        <v/>
      </c>
      <c r="I214" s="45" t="str">
        <f>IF($A214=2,IF(ISNUMBER(REGION!CB214/Ukraine!CB214),REGION!CB214/Ukraine!CB214,""),"")</f>
        <v/>
      </c>
      <c r="J214" s="46" t="str">
        <f t="shared" si="22"/>
        <v/>
      </c>
      <c r="K214" s="1" t="str">
        <f t="shared" si="23"/>
        <v/>
      </c>
      <c r="M214" s="40" t="str">
        <f>IF($A214=2,REGION!BW214,"")</f>
        <v/>
      </c>
      <c r="N214" s="40" t="str">
        <f>IF($A214=2,REGION!BX214,"")</f>
        <v/>
      </c>
      <c r="O214" s="40" t="str">
        <f>IF($A214=2,REGION!BY214,"")</f>
        <v/>
      </c>
      <c r="P214" s="40" t="str">
        <f>IF($A214=2,REGION!BZ214,"")</f>
        <v/>
      </c>
      <c r="Q214" s="40" t="str">
        <f>IF($A214=2,REGION!CA214,"")</f>
        <v/>
      </c>
      <c r="R214" s="40" t="str">
        <f>IF($A214=2,REGION!CB214,"")</f>
        <v/>
      </c>
      <c r="S214" s="41" t="str">
        <f t="shared" si="24"/>
        <v/>
      </c>
      <c r="T214" s="1" t="str">
        <f t="shared" si="21"/>
        <v/>
      </c>
      <c r="V214" s="1" t="str">
        <f t="shared" si="25"/>
        <v/>
      </c>
      <c r="W214" s="40" t="str">
        <f t="shared" si="20"/>
        <v/>
      </c>
    </row>
    <row r="215" spans="1:23" ht="10.5" x14ac:dyDescent="0.25">
      <c r="A215" s="39">
        <f>'Industry selection'!C215</f>
        <v>1</v>
      </c>
      <c r="B215" s="2">
        <v>50.1</v>
      </c>
      <c r="C215" s="2" t="s">
        <v>436</v>
      </c>
      <c r="D215" s="45" t="str">
        <f>IF($A215=2,IF(ISNUMBER(REGION!BW215/Ukraine!BW215),REGION!BW215/Ukraine!BW215,""),"")</f>
        <v/>
      </c>
      <c r="E215" s="45" t="str">
        <f>IF($A215=2,IF(ISNUMBER(REGION!BX215/Ukraine!BX215),REGION!BX215/Ukraine!BX215,""),"")</f>
        <v/>
      </c>
      <c r="F215" s="45" t="str">
        <f>IF($A215=2,IF(ISNUMBER(REGION!BY215/Ukraine!BY215),REGION!BY215/Ukraine!BY215,""),"")</f>
        <v/>
      </c>
      <c r="G215" s="45" t="str">
        <f>IF($A215=2,IF(ISNUMBER(REGION!BZ215/Ukraine!BZ215),REGION!BZ215/Ukraine!BZ215,""),"")</f>
        <v/>
      </c>
      <c r="H215" s="45" t="str">
        <f>IF($A215=2,IF(ISNUMBER(REGION!CA215/Ukraine!CA215),REGION!CA215/Ukraine!CA215,""),"")</f>
        <v/>
      </c>
      <c r="I215" s="45" t="str">
        <f>IF($A215=2,IF(ISNUMBER(REGION!CB215/Ukraine!CB215),REGION!CB215/Ukraine!CB215,""),"")</f>
        <v/>
      </c>
      <c r="J215" s="46" t="str">
        <f t="shared" si="22"/>
        <v/>
      </c>
      <c r="K215" s="1" t="str">
        <f t="shared" si="23"/>
        <v/>
      </c>
      <c r="M215" s="40" t="str">
        <f>IF($A215=2,REGION!BW215,"")</f>
        <v/>
      </c>
      <c r="N215" s="40" t="str">
        <f>IF($A215=2,REGION!BX215,"")</f>
        <v/>
      </c>
      <c r="O215" s="40" t="str">
        <f>IF($A215=2,REGION!BY215,"")</f>
        <v/>
      </c>
      <c r="P215" s="40" t="str">
        <f>IF($A215=2,REGION!BZ215,"")</f>
        <v/>
      </c>
      <c r="Q215" s="40" t="str">
        <f>IF($A215=2,REGION!CA215,"")</f>
        <v/>
      </c>
      <c r="R215" s="40" t="str">
        <f>IF($A215=2,REGION!CB215,"")</f>
        <v/>
      </c>
      <c r="S215" s="41" t="str">
        <f t="shared" si="24"/>
        <v/>
      </c>
      <c r="T215" s="1" t="str">
        <f t="shared" si="21"/>
        <v/>
      </c>
      <c r="V215" s="1" t="str">
        <f t="shared" si="25"/>
        <v/>
      </c>
      <c r="W215" s="40" t="str">
        <f t="shared" si="20"/>
        <v/>
      </c>
    </row>
    <row r="216" spans="1:23" ht="10.5" x14ac:dyDescent="0.25">
      <c r="A216" s="39">
        <f>'Industry selection'!C216</f>
        <v>1</v>
      </c>
      <c r="B216" s="2">
        <v>50.2</v>
      </c>
      <c r="C216" s="2" t="s">
        <v>438</v>
      </c>
      <c r="D216" s="45" t="str">
        <f>IF($A216=2,IF(ISNUMBER(REGION!BW216/Ukraine!BW216),REGION!BW216/Ukraine!BW216,""),"")</f>
        <v/>
      </c>
      <c r="E216" s="45" t="str">
        <f>IF($A216=2,IF(ISNUMBER(REGION!BX216/Ukraine!BX216),REGION!BX216/Ukraine!BX216,""),"")</f>
        <v/>
      </c>
      <c r="F216" s="45" t="str">
        <f>IF($A216=2,IF(ISNUMBER(REGION!BY216/Ukraine!BY216),REGION!BY216/Ukraine!BY216,""),"")</f>
        <v/>
      </c>
      <c r="G216" s="45" t="str">
        <f>IF($A216=2,IF(ISNUMBER(REGION!BZ216/Ukraine!BZ216),REGION!BZ216/Ukraine!BZ216,""),"")</f>
        <v/>
      </c>
      <c r="H216" s="45" t="str">
        <f>IF($A216=2,IF(ISNUMBER(REGION!CA216/Ukraine!CA216),REGION!CA216/Ukraine!CA216,""),"")</f>
        <v/>
      </c>
      <c r="I216" s="45" t="str">
        <f>IF($A216=2,IF(ISNUMBER(REGION!CB216/Ukraine!CB216),REGION!CB216/Ukraine!CB216,""),"")</f>
        <v/>
      </c>
      <c r="J216" s="46" t="str">
        <f t="shared" si="22"/>
        <v/>
      </c>
      <c r="K216" s="1" t="str">
        <f t="shared" si="23"/>
        <v/>
      </c>
      <c r="M216" s="40" t="str">
        <f>IF($A216=2,REGION!BW216,"")</f>
        <v/>
      </c>
      <c r="N216" s="40" t="str">
        <f>IF($A216=2,REGION!BX216,"")</f>
        <v/>
      </c>
      <c r="O216" s="40" t="str">
        <f>IF($A216=2,REGION!BY216,"")</f>
        <v/>
      </c>
      <c r="P216" s="40" t="str">
        <f>IF($A216=2,REGION!BZ216,"")</f>
        <v/>
      </c>
      <c r="Q216" s="40" t="str">
        <f>IF($A216=2,REGION!CA216,"")</f>
        <v/>
      </c>
      <c r="R216" s="40" t="str">
        <f>IF($A216=2,REGION!CB216,"")</f>
        <v/>
      </c>
      <c r="S216" s="41" t="str">
        <f t="shared" si="24"/>
        <v/>
      </c>
      <c r="T216" s="1" t="str">
        <f t="shared" si="21"/>
        <v/>
      </c>
      <c r="V216" s="1" t="str">
        <f t="shared" si="25"/>
        <v/>
      </c>
      <c r="W216" s="40" t="str">
        <f t="shared" si="20"/>
        <v/>
      </c>
    </row>
    <row r="217" spans="1:23" ht="10.5" x14ac:dyDescent="0.25">
      <c r="A217" s="39">
        <f>'Industry selection'!C217</f>
        <v>1</v>
      </c>
      <c r="B217" s="2">
        <v>50.3</v>
      </c>
      <c r="C217" s="2" t="s">
        <v>440</v>
      </c>
      <c r="D217" s="45" t="str">
        <f>IF($A217=2,IF(ISNUMBER(REGION!BW217/Ukraine!BW217),REGION!BW217/Ukraine!BW217,""),"")</f>
        <v/>
      </c>
      <c r="E217" s="45" t="str">
        <f>IF($A217=2,IF(ISNUMBER(REGION!BX217/Ukraine!BX217),REGION!BX217/Ukraine!BX217,""),"")</f>
        <v/>
      </c>
      <c r="F217" s="45" t="str">
        <f>IF($A217=2,IF(ISNUMBER(REGION!BY217/Ukraine!BY217),REGION!BY217/Ukraine!BY217,""),"")</f>
        <v/>
      </c>
      <c r="G217" s="45" t="str">
        <f>IF($A217=2,IF(ISNUMBER(REGION!BZ217/Ukraine!BZ217),REGION!BZ217/Ukraine!BZ217,""),"")</f>
        <v/>
      </c>
      <c r="H217" s="45" t="str">
        <f>IF($A217=2,IF(ISNUMBER(REGION!CA217/Ukraine!CA217),REGION!CA217/Ukraine!CA217,""),"")</f>
        <v/>
      </c>
      <c r="I217" s="45" t="str">
        <f>IF($A217=2,IF(ISNUMBER(REGION!CB217/Ukraine!CB217),REGION!CB217/Ukraine!CB217,""),"")</f>
        <v/>
      </c>
      <c r="J217" s="46" t="str">
        <f t="shared" si="22"/>
        <v/>
      </c>
      <c r="K217" s="1" t="str">
        <f t="shared" si="23"/>
        <v/>
      </c>
      <c r="M217" s="40" t="str">
        <f>IF($A217=2,REGION!BW217,"")</f>
        <v/>
      </c>
      <c r="N217" s="40" t="str">
        <f>IF($A217=2,REGION!BX217,"")</f>
        <v/>
      </c>
      <c r="O217" s="40" t="str">
        <f>IF($A217=2,REGION!BY217,"")</f>
        <v/>
      </c>
      <c r="P217" s="40" t="str">
        <f>IF($A217=2,REGION!BZ217,"")</f>
        <v/>
      </c>
      <c r="Q217" s="40" t="str">
        <f>IF($A217=2,REGION!CA217,"")</f>
        <v/>
      </c>
      <c r="R217" s="40" t="str">
        <f>IF($A217=2,REGION!CB217,"")</f>
        <v/>
      </c>
      <c r="S217" s="41" t="str">
        <f t="shared" si="24"/>
        <v/>
      </c>
      <c r="T217" s="1" t="str">
        <f t="shared" si="21"/>
        <v/>
      </c>
      <c r="V217" s="1" t="str">
        <f t="shared" si="25"/>
        <v/>
      </c>
      <c r="W217" s="40" t="str">
        <f t="shared" si="20"/>
        <v/>
      </c>
    </row>
    <row r="218" spans="1:23" ht="10.5" x14ac:dyDescent="0.25">
      <c r="A218" s="39">
        <f>'Industry selection'!C218</f>
        <v>1</v>
      </c>
      <c r="B218" s="2">
        <v>50.4</v>
      </c>
      <c r="C218" s="2" t="s">
        <v>442</v>
      </c>
      <c r="D218" s="45" t="str">
        <f>IF($A218=2,IF(ISNUMBER(REGION!BW218/Ukraine!BW218),REGION!BW218/Ukraine!BW218,""),"")</f>
        <v/>
      </c>
      <c r="E218" s="45" t="str">
        <f>IF($A218=2,IF(ISNUMBER(REGION!BX218/Ukraine!BX218),REGION!BX218/Ukraine!BX218,""),"")</f>
        <v/>
      </c>
      <c r="F218" s="45" t="str">
        <f>IF($A218=2,IF(ISNUMBER(REGION!BY218/Ukraine!BY218),REGION!BY218/Ukraine!BY218,""),"")</f>
        <v/>
      </c>
      <c r="G218" s="45" t="str">
        <f>IF($A218=2,IF(ISNUMBER(REGION!BZ218/Ukraine!BZ218),REGION!BZ218/Ukraine!BZ218,""),"")</f>
        <v/>
      </c>
      <c r="H218" s="45" t="str">
        <f>IF($A218=2,IF(ISNUMBER(REGION!CA218/Ukraine!CA218),REGION!CA218/Ukraine!CA218,""),"")</f>
        <v/>
      </c>
      <c r="I218" s="45" t="str">
        <f>IF($A218=2,IF(ISNUMBER(REGION!CB218/Ukraine!CB218),REGION!CB218/Ukraine!CB218,""),"")</f>
        <v/>
      </c>
      <c r="J218" s="46" t="str">
        <f t="shared" si="22"/>
        <v/>
      </c>
      <c r="K218" s="1" t="str">
        <f t="shared" si="23"/>
        <v/>
      </c>
      <c r="M218" s="40" t="str">
        <f>IF($A218=2,REGION!BW218,"")</f>
        <v/>
      </c>
      <c r="N218" s="40" t="str">
        <f>IF($A218=2,REGION!BX218,"")</f>
        <v/>
      </c>
      <c r="O218" s="40" t="str">
        <f>IF($A218=2,REGION!BY218,"")</f>
        <v/>
      </c>
      <c r="P218" s="40" t="str">
        <f>IF($A218=2,REGION!BZ218,"")</f>
        <v/>
      </c>
      <c r="Q218" s="40" t="str">
        <f>IF($A218=2,REGION!CA218,"")</f>
        <v/>
      </c>
      <c r="R218" s="40" t="str">
        <f>IF($A218=2,REGION!CB218,"")</f>
        <v/>
      </c>
      <c r="S218" s="41" t="str">
        <f t="shared" si="24"/>
        <v/>
      </c>
      <c r="T218" s="1" t="str">
        <f t="shared" si="21"/>
        <v/>
      </c>
      <c r="V218" s="1" t="str">
        <f t="shared" si="25"/>
        <v/>
      </c>
      <c r="W218" s="40" t="str">
        <f t="shared" si="20"/>
        <v/>
      </c>
    </row>
    <row r="219" spans="1:23" ht="10.5" x14ac:dyDescent="0.25">
      <c r="A219" s="39">
        <f>'Industry selection'!C219</f>
        <v>1</v>
      </c>
      <c r="B219" s="2">
        <v>51</v>
      </c>
      <c r="C219" s="2" t="s">
        <v>444</v>
      </c>
      <c r="D219" s="45" t="str">
        <f>IF($A219=2,IF(ISNUMBER(REGION!BW219/Ukraine!BW219),REGION!BW219/Ukraine!BW219,""),"")</f>
        <v/>
      </c>
      <c r="E219" s="45" t="str">
        <f>IF($A219=2,IF(ISNUMBER(REGION!BX219/Ukraine!BX219),REGION!BX219/Ukraine!BX219,""),"")</f>
        <v/>
      </c>
      <c r="F219" s="45" t="str">
        <f>IF($A219=2,IF(ISNUMBER(REGION!BY219/Ukraine!BY219),REGION!BY219/Ukraine!BY219,""),"")</f>
        <v/>
      </c>
      <c r="G219" s="45" t="str">
        <f>IF($A219=2,IF(ISNUMBER(REGION!BZ219/Ukraine!BZ219),REGION!BZ219/Ukraine!BZ219,""),"")</f>
        <v/>
      </c>
      <c r="H219" s="45" t="str">
        <f>IF($A219=2,IF(ISNUMBER(REGION!CA219/Ukraine!CA219),REGION!CA219/Ukraine!CA219,""),"")</f>
        <v/>
      </c>
      <c r="I219" s="45" t="str">
        <f>IF($A219=2,IF(ISNUMBER(REGION!CB219/Ukraine!CB219),REGION!CB219/Ukraine!CB219,""),"")</f>
        <v/>
      </c>
      <c r="J219" s="46" t="str">
        <f t="shared" si="22"/>
        <v/>
      </c>
      <c r="K219" s="1" t="str">
        <f t="shared" si="23"/>
        <v/>
      </c>
      <c r="M219" s="40" t="str">
        <f>IF($A219=2,REGION!BW219,"")</f>
        <v/>
      </c>
      <c r="N219" s="40" t="str">
        <f>IF($A219=2,REGION!BX219,"")</f>
        <v/>
      </c>
      <c r="O219" s="40" t="str">
        <f>IF($A219=2,REGION!BY219,"")</f>
        <v/>
      </c>
      <c r="P219" s="40" t="str">
        <f>IF($A219=2,REGION!BZ219,"")</f>
        <v/>
      </c>
      <c r="Q219" s="40" t="str">
        <f>IF($A219=2,REGION!CA219,"")</f>
        <v/>
      </c>
      <c r="R219" s="40" t="str">
        <f>IF($A219=2,REGION!CB219,"")</f>
        <v/>
      </c>
      <c r="S219" s="41" t="str">
        <f t="shared" si="24"/>
        <v/>
      </c>
      <c r="T219" s="1" t="str">
        <f t="shared" si="21"/>
        <v/>
      </c>
      <c r="V219" s="1" t="str">
        <f t="shared" si="25"/>
        <v/>
      </c>
      <c r="W219" s="40" t="str">
        <f t="shared" si="20"/>
        <v/>
      </c>
    </row>
    <row r="220" spans="1:23" ht="10.5" x14ac:dyDescent="0.25">
      <c r="A220" s="39">
        <f>'Industry selection'!C220</f>
        <v>1</v>
      </c>
      <c r="B220" s="2">
        <v>51.1</v>
      </c>
      <c r="C220" s="2" t="s">
        <v>446</v>
      </c>
      <c r="D220" s="45" t="str">
        <f>IF($A220=2,IF(ISNUMBER(REGION!BW220/Ukraine!BW220),REGION!BW220/Ukraine!BW220,""),"")</f>
        <v/>
      </c>
      <c r="E220" s="45" t="str">
        <f>IF($A220=2,IF(ISNUMBER(REGION!BX220/Ukraine!BX220),REGION!BX220/Ukraine!BX220,""),"")</f>
        <v/>
      </c>
      <c r="F220" s="45" t="str">
        <f>IF($A220=2,IF(ISNUMBER(REGION!BY220/Ukraine!BY220),REGION!BY220/Ukraine!BY220,""),"")</f>
        <v/>
      </c>
      <c r="G220" s="45" t="str">
        <f>IF($A220=2,IF(ISNUMBER(REGION!BZ220/Ukraine!BZ220),REGION!BZ220/Ukraine!BZ220,""),"")</f>
        <v/>
      </c>
      <c r="H220" s="45" t="str">
        <f>IF($A220=2,IF(ISNUMBER(REGION!CA220/Ukraine!CA220),REGION!CA220/Ukraine!CA220,""),"")</f>
        <v/>
      </c>
      <c r="I220" s="45" t="str">
        <f>IF($A220=2,IF(ISNUMBER(REGION!CB220/Ukraine!CB220),REGION!CB220/Ukraine!CB220,""),"")</f>
        <v/>
      </c>
      <c r="J220" s="46" t="str">
        <f t="shared" si="22"/>
        <v/>
      </c>
      <c r="K220" s="1" t="str">
        <f t="shared" si="23"/>
        <v/>
      </c>
      <c r="M220" s="40" t="str">
        <f>IF($A220=2,REGION!BW220,"")</f>
        <v/>
      </c>
      <c r="N220" s="40" t="str">
        <f>IF($A220=2,REGION!BX220,"")</f>
        <v/>
      </c>
      <c r="O220" s="40" t="str">
        <f>IF($A220=2,REGION!BY220,"")</f>
        <v/>
      </c>
      <c r="P220" s="40" t="str">
        <f>IF($A220=2,REGION!BZ220,"")</f>
        <v/>
      </c>
      <c r="Q220" s="40" t="str">
        <f>IF($A220=2,REGION!CA220,"")</f>
        <v/>
      </c>
      <c r="R220" s="40" t="str">
        <f>IF($A220=2,REGION!CB220,"")</f>
        <v/>
      </c>
      <c r="S220" s="41" t="str">
        <f t="shared" si="24"/>
        <v/>
      </c>
      <c r="T220" s="1" t="str">
        <f t="shared" si="21"/>
        <v/>
      </c>
      <c r="V220" s="1" t="str">
        <f t="shared" si="25"/>
        <v/>
      </c>
      <c r="W220" s="40" t="str">
        <f t="shared" si="20"/>
        <v/>
      </c>
    </row>
    <row r="221" spans="1:23" ht="10.5" x14ac:dyDescent="0.25">
      <c r="A221" s="39">
        <f>'Industry selection'!C221</f>
        <v>1</v>
      </c>
      <c r="B221" s="2">
        <v>51.2</v>
      </c>
      <c r="C221" s="2" t="s">
        <v>448</v>
      </c>
      <c r="D221" s="45" t="str">
        <f>IF($A221=2,IF(ISNUMBER(REGION!BW221/Ukraine!BW221),REGION!BW221/Ukraine!BW221,""),"")</f>
        <v/>
      </c>
      <c r="E221" s="45" t="str">
        <f>IF($A221=2,IF(ISNUMBER(REGION!BX221/Ukraine!BX221),REGION!BX221/Ukraine!BX221,""),"")</f>
        <v/>
      </c>
      <c r="F221" s="45" t="str">
        <f>IF($A221=2,IF(ISNUMBER(REGION!BY221/Ukraine!BY221),REGION!BY221/Ukraine!BY221,""),"")</f>
        <v/>
      </c>
      <c r="G221" s="45" t="str">
        <f>IF($A221=2,IF(ISNUMBER(REGION!BZ221/Ukraine!BZ221),REGION!BZ221/Ukraine!BZ221,""),"")</f>
        <v/>
      </c>
      <c r="H221" s="45" t="str">
        <f>IF($A221=2,IF(ISNUMBER(REGION!CA221/Ukraine!CA221),REGION!CA221/Ukraine!CA221,""),"")</f>
        <v/>
      </c>
      <c r="I221" s="45" t="str">
        <f>IF($A221=2,IF(ISNUMBER(REGION!CB221/Ukraine!CB221),REGION!CB221/Ukraine!CB221,""),"")</f>
        <v/>
      </c>
      <c r="J221" s="46" t="str">
        <f t="shared" si="22"/>
        <v/>
      </c>
      <c r="K221" s="1" t="str">
        <f t="shared" si="23"/>
        <v/>
      </c>
      <c r="M221" s="40" t="str">
        <f>IF($A221=2,REGION!BW221,"")</f>
        <v/>
      </c>
      <c r="N221" s="40" t="str">
        <f>IF($A221=2,REGION!BX221,"")</f>
        <v/>
      </c>
      <c r="O221" s="40" t="str">
        <f>IF($A221=2,REGION!BY221,"")</f>
        <v/>
      </c>
      <c r="P221" s="40" t="str">
        <f>IF($A221=2,REGION!BZ221,"")</f>
        <v/>
      </c>
      <c r="Q221" s="40" t="str">
        <f>IF($A221=2,REGION!CA221,"")</f>
        <v/>
      </c>
      <c r="R221" s="40" t="str">
        <f>IF($A221=2,REGION!CB221,"")</f>
        <v/>
      </c>
      <c r="S221" s="41" t="str">
        <f t="shared" si="24"/>
        <v/>
      </c>
      <c r="T221" s="1" t="str">
        <f t="shared" si="21"/>
        <v/>
      </c>
      <c r="V221" s="1" t="str">
        <f t="shared" si="25"/>
        <v/>
      </c>
      <c r="W221" s="40" t="str">
        <f t="shared" si="20"/>
        <v/>
      </c>
    </row>
    <row r="222" spans="1:23" ht="10.5" x14ac:dyDescent="0.25">
      <c r="A222" s="39" t="str">
        <f>'Industry selection'!C222</f>
        <v/>
      </c>
      <c r="B222" s="2">
        <v>52</v>
      </c>
      <c r="C222" s="2" t="s">
        <v>450</v>
      </c>
      <c r="D222" s="45" t="str">
        <f>IF($A222=2,IF(ISNUMBER(REGION!BW222/Ukraine!BW222),REGION!BW222/Ukraine!BW222,""),"")</f>
        <v/>
      </c>
      <c r="E222" s="45" t="str">
        <f>IF($A222=2,IF(ISNUMBER(REGION!BX222/Ukraine!BX222),REGION!BX222/Ukraine!BX222,""),"")</f>
        <v/>
      </c>
      <c r="F222" s="45" t="str">
        <f>IF($A222=2,IF(ISNUMBER(REGION!BY222/Ukraine!BY222),REGION!BY222/Ukraine!BY222,""),"")</f>
        <v/>
      </c>
      <c r="G222" s="45" t="str">
        <f>IF($A222=2,IF(ISNUMBER(REGION!BZ222/Ukraine!BZ222),REGION!BZ222/Ukraine!BZ222,""),"")</f>
        <v/>
      </c>
      <c r="H222" s="45" t="str">
        <f>IF($A222=2,IF(ISNUMBER(REGION!CA222/Ukraine!CA222),REGION!CA222/Ukraine!CA222,""),"")</f>
        <v/>
      </c>
      <c r="I222" s="45" t="str">
        <f>IF($A222=2,IF(ISNUMBER(REGION!CB222/Ukraine!CB222),REGION!CB222/Ukraine!CB222,""),"")</f>
        <v/>
      </c>
      <c r="J222" s="46" t="str">
        <f t="shared" si="22"/>
        <v/>
      </c>
      <c r="K222" s="1" t="str">
        <f t="shared" si="23"/>
        <v/>
      </c>
      <c r="M222" s="40" t="str">
        <f>IF($A222=2,REGION!BW222,"")</f>
        <v/>
      </c>
      <c r="N222" s="40" t="str">
        <f>IF($A222=2,REGION!BX222,"")</f>
        <v/>
      </c>
      <c r="O222" s="40" t="str">
        <f>IF($A222=2,REGION!BY222,"")</f>
        <v/>
      </c>
      <c r="P222" s="40" t="str">
        <f>IF($A222=2,REGION!BZ222,"")</f>
        <v/>
      </c>
      <c r="Q222" s="40" t="str">
        <f>IF($A222=2,REGION!CA222,"")</f>
        <v/>
      </c>
      <c r="R222" s="40" t="str">
        <f>IF($A222=2,REGION!CB222,"")</f>
        <v/>
      </c>
      <c r="S222" s="41" t="str">
        <f t="shared" si="24"/>
        <v/>
      </c>
      <c r="T222" s="1" t="str">
        <f t="shared" si="21"/>
        <v/>
      </c>
      <c r="V222" s="1" t="str">
        <f t="shared" si="25"/>
        <v/>
      </c>
      <c r="W222" s="40" t="str">
        <f t="shared" si="20"/>
        <v/>
      </c>
    </row>
    <row r="223" spans="1:23" ht="10.5" x14ac:dyDescent="0.25">
      <c r="A223" s="39">
        <f>'Industry selection'!C223</f>
        <v>2</v>
      </c>
      <c r="B223" s="2">
        <v>52.1</v>
      </c>
      <c r="C223" s="2" t="s">
        <v>452</v>
      </c>
      <c r="D223" s="45">
        <f>IF($A223=2,IF(ISNUMBER(REGION!BW223/Ukraine!BW223),REGION!BW223/Ukraine!BW223,""),"")</f>
        <v>0.83473539912210148</v>
      </c>
      <c r="E223" s="45">
        <f>IF($A223=2,IF(ISNUMBER(REGION!BX223/Ukraine!BX223),REGION!BX223/Ukraine!BX223,""),"")</f>
        <v>0.99432535414398027</v>
      </c>
      <c r="F223" s="45">
        <f>IF($A223=2,IF(ISNUMBER(REGION!BY223/Ukraine!BY223),REGION!BY223/Ukraine!BY223,""),"")</f>
        <v>0.95814098285986138</v>
      </c>
      <c r="G223" s="45">
        <f>IF($A223=2,IF(ISNUMBER(REGION!BZ223/Ukraine!BZ223),REGION!BZ223/Ukraine!BZ223,""),"")</f>
        <v>1.2066160299829325</v>
      </c>
      <c r="H223" s="45">
        <f>IF($A223=2,IF(ISNUMBER(REGION!CA223/Ukraine!CA223),REGION!CA223/Ukraine!CA223,""),"")</f>
        <v>1.0415693504040868</v>
      </c>
      <c r="I223" s="45">
        <f>IF($A223=2,IF(ISNUMBER(REGION!CB223/Ukraine!CB223),REGION!CB223/Ukraine!CB223,""),"")</f>
        <v>0.91418211498129609</v>
      </c>
      <c r="J223" s="46">
        <f t="shared" si="22"/>
        <v>0.99159487191570961</v>
      </c>
      <c r="K223" s="1">
        <f t="shared" si="23"/>
        <v>0</v>
      </c>
      <c r="M223" s="40">
        <f>IF($A223=2,REGION!BW223,"")</f>
        <v>4.8061978431888286E-3</v>
      </c>
      <c r="N223" s="40">
        <f>IF($A223=2,REGION!BX223,"")</f>
        <v>5.9223649812293246E-3</v>
      </c>
      <c r="O223" s="40">
        <f>IF($A223=2,REGION!BY223,"")</f>
        <v>6.2462630554530763E-3</v>
      </c>
      <c r="P223" s="40">
        <f>IF($A223=2,REGION!BZ223,"")</f>
        <v>7.6665929937009616E-3</v>
      </c>
      <c r="Q223" s="40">
        <f>IF($A223=2,REGION!CA223,"")</f>
        <v>6.5027550389158235E-3</v>
      </c>
      <c r="R223" s="40">
        <f>IF($A223=2,REGION!CB223,"")</f>
        <v>5.8854247526569092E-3</v>
      </c>
      <c r="S223" s="41">
        <f t="shared" si="24"/>
        <v>6.1715997775241534E-3</v>
      </c>
      <c r="T223" s="1">
        <f t="shared" si="21"/>
        <v>1</v>
      </c>
      <c r="V223" s="1">
        <f t="shared" si="25"/>
        <v>1</v>
      </c>
      <c r="W223" s="40" t="str">
        <f t="shared" si="20"/>
        <v/>
      </c>
    </row>
    <row r="224" spans="1:23" ht="10.5" x14ac:dyDescent="0.25">
      <c r="A224" s="39">
        <f>'Industry selection'!C224</f>
        <v>2</v>
      </c>
      <c r="B224" s="2">
        <v>52.2</v>
      </c>
      <c r="C224" s="2" t="s">
        <v>454</v>
      </c>
      <c r="D224" s="45">
        <f>IF($A224=2,IF(ISNUMBER(REGION!BW224/Ukraine!BW224),REGION!BW224/Ukraine!BW224,""),"")</f>
        <v>0.33091224319179713</v>
      </c>
      <c r="E224" s="45">
        <f>IF($A224=2,IF(ISNUMBER(REGION!BX224/Ukraine!BX224),REGION!BX224/Ukraine!BX224,""),"")</f>
        <v>0.31145681040582818</v>
      </c>
      <c r="F224" s="45">
        <f>IF($A224=2,IF(ISNUMBER(REGION!BY224/Ukraine!BY224),REGION!BY224/Ukraine!BY224,""),"")</f>
        <v>0.32925872864927347</v>
      </c>
      <c r="G224" s="45">
        <f>IF($A224=2,IF(ISNUMBER(REGION!BZ224/Ukraine!BZ224),REGION!BZ224/Ukraine!BZ224,""),"")</f>
        <v>0.46554673627292831</v>
      </c>
      <c r="H224" s="45">
        <f>IF($A224=2,IF(ISNUMBER(REGION!CA224/Ukraine!CA224),REGION!CA224/Ukraine!CA224,""),"")</f>
        <v>0.77685408246467569</v>
      </c>
      <c r="I224" s="45">
        <f>IF($A224=2,IF(ISNUMBER(REGION!CB224/Ukraine!CB224),REGION!CB224/Ukraine!CB224,""),"")</f>
        <v>0.95012662894966937</v>
      </c>
      <c r="J224" s="46">
        <f t="shared" si="22"/>
        <v>0.52735920498902866</v>
      </c>
      <c r="K224" s="1">
        <f t="shared" si="23"/>
        <v>0</v>
      </c>
      <c r="M224" s="40">
        <f>IF($A224=2,REGION!BW224,"")</f>
        <v>2.0312761531288109E-2</v>
      </c>
      <c r="N224" s="40">
        <f>IF($A224=2,REGION!BX224,"")</f>
        <v>1.9452119289811796E-2</v>
      </c>
      <c r="O224" s="40">
        <f>IF($A224=2,REGION!BY224,"")</f>
        <v>1.7886447771826935E-2</v>
      </c>
      <c r="P224" s="40">
        <f>IF($A224=2,REGION!BZ224,"")</f>
        <v>2.2626809592220135E-2</v>
      </c>
      <c r="Q224" s="40">
        <f>IF($A224=2,REGION!CA224,"")</f>
        <v>2.0213209800169763E-2</v>
      </c>
      <c r="R224" s="40">
        <f>IF($A224=2,REGION!CB224,"")</f>
        <v>2.5898691657375128E-2</v>
      </c>
      <c r="S224" s="41">
        <f t="shared" si="24"/>
        <v>2.106500660711531E-2</v>
      </c>
      <c r="T224" s="1">
        <f t="shared" si="21"/>
        <v>1</v>
      </c>
      <c r="V224" s="1">
        <f t="shared" si="25"/>
        <v>1</v>
      </c>
      <c r="W224" s="40" t="str">
        <f t="shared" si="20"/>
        <v/>
      </c>
    </row>
    <row r="225" spans="1:23" ht="10.5" x14ac:dyDescent="0.25">
      <c r="A225" s="39">
        <f>'Industry selection'!C225</f>
        <v>1</v>
      </c>
      <c r="B225" s="2">
        <v>53</v>
      </c>
      <c r="C225" s="2" t="s">
        <v>456</v>
      </c>
      <c r="D225" s="45" t="str">
        <f>IF($A225=2,IF(ISNUMBER(REGION!BW225/Ukraine!BW225),REGION!BW225/Ukraine!BW225,""),"")</f>
        <v/>
      </c>
      <c r="E225" s="45" t="str">
        <f>IF($A225=2,IF(ISNUMBER(REGION!BX225/Ukraine!BX225),REGION!BX225/Ukraine!BX225,""),"")</f>
        <v/>
      </c>
      <c r="F225" s="45" t="str">
        <f>IF($A225=2,IF(ISNUMBER(REGION!BY225/Ukraine!BY225),REGION!BY225/Ukraine!BY225,""),"")</f>
        <v/>
      </c>
      <c r="G225" s="45" t="str">
        <f>IF($A225=2,IF(ISNUMBER(REGION!BZ225/Ukraine!BZ225),REGION!BZ225/Ukraine!BZ225,""),"")</f>
        <v/>
      </c>
      <c r="H225" s="45" t="str">
        <f>IF($A225=2,IF(ISNUMBER(REGION!CA225/Ukraine!CA225),REGION!CA225/Ukraine!CA225,""),"")</f>
        <v/>
      </c>
      <c r="I225" s="45" t="str">
        <f>IF($A225=2,IF(ISNUMBER(REGION!CB225/Ukraine!CB225),REGION!CB225/Ukraine!CB225,""),"")</f>
        <v/>
      </c>
      <c r="J225" s="46" t="str">
        <f t="shared" si="22"/>
        <v/>
      </c>
      <c r="K225" s="1" t="str">
        <f t="shared" si="23"/>
        <v/>
      </c>
      <c r="M225" s="40" t="str">
        <f>IF($A225=2,REGION!BW225,"")</f>
        <v/>
      </c>
      <c r="N225" s="40" t="str">
        <f>IF($A225=2,REGION!BX225,"")</f>
        <v/>
      </c>
      <c r="O225" s="40" t="str">
        <f>IF($A225=2,REGION!BY225,"")</f>
        <v/>
      </c>
      <c r="P225" s="40" t="str">
        <f>IF($A225=2,REGION!BZ225,"")</f>
        <v/>
      </c>
      <c r="Q225" s="40" t="str">
        <f>IF($A225=2,REGION!CA225,"")</f>
        <v/>
      </c>
      <c r="R225" s="40" t="str">
        <f>IF($A225=2,REGION!CB225,"")</f>
        <v/>
      </c>
      <c r="S225" s="41" t="str">
        <f t="shared" si="24"/>
        <v/>
      </c>
      <c r="T225" s="1" t="str">
        <f t="shared" si="21"/>
        <v/>
      </c>
      <c r="V225" s="1" t="str">
        <f t="shared" si="25"/>
        <v/>
      </c>
      <c r="W225" s="40" t="str">
        <f t="shared" si="20"/>
        <v/>
      </c>
    </row>
    <row r="226" spans="1:23" ht="10.5" x14ac:dyDescent="0.25">
      <c r="A226" s="39">
        <f>'Industry selection'!C226</f>
        <v>1</v>
      </c>
      <c r="B226" s="2">
        <v>53.1</v>
      </c>
      <c r="C226" s="2" t="s">
        <v>458</v>
      </c>
      <c r="D226" s="45" t="str">
        <f>IF($A226=2,IF(ISNUMBER(REGION!BW226/Ukraine!BW226),REGION!BW226/Ukraine!BW226,""),"")</f>
        <v/>
      </c>
      <c r="E226" s="45" t="str">
        <f>IF($A226=2,IF(ISNUMBER(REGION!BX226/Ukraine!BX226),REGION!BX226/Ukraine!BX226,""),"")</f>
        <v/>
      </c>
      <c r="F226" s="45" t="str">
        <f>IF($A226=2,IF(ISNUMBER(REGION!BY226/Ukraine!BY226),REGION!BY226/Ukraine!BY226,""),"")</f>
        <v/>
      </c>
      <c r="G226" s="45" t="str">
        <f>IF($A226=2,IF(ISNUMBER(REGION!BZ226/Ukraine!BZ226),REGION!BZ226/Ukraine!BZ226,""),"")</f>
        <v/>
      </c>
      <c r="H226" s="45" t="str">
        <f>IF($A226=2,IF(ISNUMBER(REGION!CA226/Ukraine!CA226),REGION!CA226/Ukraine!CA226,""),"")</f>
        <v/>
      </c>
      <c r="I226" s="45" t="str">
        <f>IF($A226=2,IF(ISNUMBER(REGION!CB226/Ukraine!CB226),REGION!CB226/Ukraine!CB226,""),"")</f>
        <v/>
      </c>
      <c r="J226" s="46" t="str">
        <f t="shared" si="22"/>
        <v/>
      </c>
      <c r="K226" s="1" t="str">
        <f t="shared" si="23"/>
        <v/>
      </c>
      <c r="M226" s="40" t="str">
        <f>IF($A226=2,REGION!BW226,"")</f>
        <v/>
      </c>
      <c r="N226" s="40" t="str">
        <f>IF($A226=2,REGION!BX226,"")</f>
        <v/>
      </c>
      <c r="O226" s="40" t="str">
        <f>IF($A226=2,REGION!BY226,"")</f>
        <v/>
      </c>
      <c r="P226" s="40" t="str">
        <f>IF($A226=2,REGION!BZ226,"")</f>
        <v/>
      </c>
      <c r="Q226" s="40" t="str">
        <f>IF($A226=2,REGION!CA226,"")</f>
        <v/>
      </c>
      <c r="R226" s="40" t="str">
        <f>IF($A226=2,REGION!CB226,"")</f>
        <v/>
      </c>
      <c r="S226" s="41" t="str">
        <f t="shared" si="24"/>
        <v/>
      </c>
      <c r="T226" s="1" t="str">
        <f t="shared" si="21"/>
        <v/>
      </c>
      <c r="V226" s="1" t="str">
        <f t="shared" si="25"/>
        <v/>
      </c>
      <c r="W226" s="40" t="str">
        <f t="shared" si="20"/>
        <v/>
      </c>
    </row>
    <row r="227" spans="1:23" ht="10.5" x14ac:dyDescent="0.25">
      <c r="A227" s="39">
        <f>'Industry selection'!C227</f>
        <v>1</v>
      </c>
      <c r="B227" s="2">
        <v>53.2</v>
      </c>
      <c r="C227" s="2" t="s">
        <v>460</v>
      </c>
      <c r="D227" s="45" t="str">
        <f>IF($A227=2,IF(ISNUMBER(REGION!BW227/Ukraine!BW227),REGION!BW227/Ukraine!BW227,""),"")</f>
        <v/>
      </c>
      <c r="E227" s="45" t="str">
        <f>IF($A227=2,IF(ISNUMBER(REGION!BX227/Ukraine!BX227),REGION!BX227/Ukraine!BX227,""),"")</f>
        <v/>
      </c>
      <c r="F227" s="45" t="str">
        <f>IF($A227=2,IF(ISNUMBER(REGION!BY227/Ukraine!BY227),REGION!BY227/Ukraine!BY227,""),"")</f>
        <v/>
      </c>
      <c r="G227" s="45" t="str">
        <f>IF($A227=2,IF(ISNUMBER(REGION!BZ227/Ukraine!BZ227),REGION!BZ227/Ukraine!BZ227,""),"")</f>
        <v/>
      </c>
      <c r="H227" s="45" t="str">
        <f>IF($A227=2,IF(ISNUMBER(REGION!CA227/Ukraine!CA227),REGION!CA227/Ukraine!CA227,""),"")</f>
        <v/>
      </c>
      <c r="I227" s="45" t="str">
        <f>IF($A227=2,IF(ISNUMBER(REGION!CB227/Ukraine!CB227),REGION!CB227/Ukraine!CB227,""),"")</f>
        <v/>
      </c>
      <c r="J227" s="46" t="str">
        <f t="shared" si="22"/>
        <v/>
      </c>
      <c r="K227" s="1" t="str">
        <f t="shared" si="23"/>
        <v/>
      </c>
      <c r="M227" s="40" t="str">
        <f>IF($A227=2,REGION!BW227,"")</f>
        <v/>
      </c>
      <c r="N227" s="40" t="str">
        <f>IF($A227=2,REGION!BX227,"")</f>
        <v/>
      </c>
      <c r="O227" s="40" t="str">
        <f>IF($A227=2,REGION!BY227,"")</f>
        <v/>
      </c>
      <c r="P227" s="40" t="str">
        <f>IF($A227=2,REGION!BZ227,"")</f>
        <v/>
      </c>
      <c r="Q227" s="40" t="str">
        <f>IF($A227=2,REGION!CA227,"")</f>
        <v/>
      </c>
      <c r="R227" s="40" t="str">
        <f>IF($A227=2,REGION!CB227,"")</f>
        <v/>
      </c>
      <c r="S227" s="41" t="str">
        <f t="shared" si="24"/>
        <v/>
      </c>
      <c r="T227" s="1" t="str">
        <f t="shared" si="21"/>
        <v/>
      </c>
      <c r="V227" s="1" t="str">
        <f t="shared" si="25"/>
        <v/>
      </c>
      <c r="W227" s="40" t="str">
        <f t="shared" si="20"/>
        <v/>
      </c>
    </row>
    <row r="228" spans="1:23" ht="10.5" x14ac:dyDescent="0.25">
      <c r="A228" s="39" t="str">
        <f>'Industry selection'!C228</f>
        <v/>
      </c>
      <c r="B228" s="2" t="s">
        <v>462</v>
      </c>
      <c r="C228" s="2" t="s">
        <v>463</v>
      </c>
      <c r="D228" s="45" t="str">
        <f>IF($A228=2,IF(ISNUMBER(REGION!BW228/Ukraine!BW228),REGION!BW228/Ukraine!BW228,""),"")</f>
        <v/>
      </c>
      <c r="E228" s="45" t="str">
        <f>IF($A228=2,IF(ISNUMBER(REGION!BX228/Ukraine!BX228),REGION!BX228/Ukraine!BX228,""),"")</f>
        <v/>
      </c>
      <c r="F228" s="45" t="str">
        <f>IF($A228=2,IF(ISNUMBER(REGION!BY228/Ukraine!BY228),REGION!BY228/Ukraine!BY228,""),"")</f>
        <v/>
      </c>
      <c r="G228" s="45" t="str">
        <f>IF($A228=2,IF(ISNUMBER(REGION!BZ228/Ukraine!BZ228),REGION!BZ228/Ukraine!BZ228,""),"")</f>
        <v/>
      </c>
      <c r="H228" s="45" t="str">
        <f>IF($A228=2,IF(ISNUMBER(REGION!CA228/Ukraine!CA228),REGION!CA228/Ukraine!CA228,""),"")</f>
        <v/>
      </c>
      <c r="I228" s="45" t="str">
        <f>IF($A228=2,IF(ISNUMBER(REGION!CB228/Ukraine!CB228),REGION!CB228/Ukraine!CB228,""),"")</f>
        <v/>
      </c>
      <c r="J228" s="46" t="str">
        <f t="shared" si="22"/>
        <v/>
      </c>
      <c r="K228" s="1" t="str">
        <f t="shared" si="23"/>
        <v/>
      </c>
      <c r="M228" s="40" t="str">
        <f>IF($A228=2,REGION!BW228,"")</f>
        <v/>
      </c>
      <c r="N228" s="40" t="str">
        <f>IF($A228=2,REGION!BX228,"")</f>
        <v/>
      </c>
      <c r="O228" s="40" t="str">
        <f>IF($A228=2,REGION!BY228,"")</f>
        <v/>
      </c>
      <c r="P228" s="40" t="str">
        <f>IF($A228=2,REGION!BZ228,"")</f>
        <v/>
      </c>
      <c r="Q228" s="40" t="str">
        <f>IF($A228=2,REGION!CA228,"")</f>
        <v/>
      </c>
      <c r="R228" s="40" t="str">
        <f>IF($A228=2,REGION!CB228,"")</f>
        <v/>
      </c>
      <c r="S228" s="41" t="str">
        <f t="shared" si="24"/>
        <v/>
      </c>
      <c r="T228" s="1" t="str">
        <f t="shared" si="21"/>
        <v/>
      </c>
      <c r="V228" s="1" t="str">
        <f t="shared" si="25"/>
        <v/>
      </c>
      <c r="W228" s="40" t="str">
        <f t="shared" si="20"/>
        <v/>
      </c>
    </row>
    <row r="229" spans="1:23" ht="10.5" x14ac:dyDescent="0.25">
      <c r="A229" s="39" t="str">
        <f>'Industry selection'!C229</f>
        <v/>
      </c>
      <c r="B229" s="2">
        <v>55</v>
      </c>
      <c r="C229" s="2" t="s">
        <v>465</v>
      </c>
      <c r="D229" s="45" t="str">
        <f>IF($A229=2,IF(ISNUMBER(REGION!BW229/Ukraine!BW229),REGION!BW229/Ukraine!BW229,""),"")</f>
        <v/>
      </c>
      <c r="E229" s="45" t="str">
        <f>IF($A229=2,IF(ISNUMBER(REGION!BX229/Ukraine!BX229),REGION!BX229/Ukraine!BX229,""),"")</f>
        <v/>
      </c>
      <c r="F229" s="45" t="str">
        <f>IF($A229=2,IF(ISNUMBER(REGION!BY229/Ukraine!BY229),REGION!BY229/Ukraine!BY229,""),"")</f>
        <v/>
      </c>
      <c r="G229" s="45" t="str">
        <f>IF($A229=2,IF(ISNUMBER(REGION!BZ229/Ukraine!BZ229),REGION!BZ229/Ukraine!BZ229,""),"")</f>
        <v/>
      </c>
      <c r="H229" s="45" t="str">
        <f>IF($A229=2,IF(ISNUMBER(REGION!CA229/Ukraine!CA229),REGION!CA229/Ukraine!CA229,""),"")</f>
        <v/>
      </c>
      <c r="I229" s="45" t="str">
        <f>IF($A229=2,IF(ISNUMBER(REGION!CB229/Ukraine!CB229),REGION!CB229/Ukraine!CB229,""),"")</f>
        <v/>
      </c>
      <c r="J229" s="46" t="str">
        <f t="shared" si="22"/>
        <v/>
      </c>
      <c r="K229" s="1" t="str">
        <f t="shared" si="23"/>
        <v/>
      </c>
      <c r="M229" s="40" t="str">
        <f>IF($A229=2,REGION!BW229,"")</f>
        <v/>
      </c>
      <c r="N229" s="40" t="str">
        <f>IF($A229=2,REGION!BX229,"")</f>
        <v/>
      </c>
      <c r="O229" s="40" t="str">
        <f>IF($A229=2,REGION!BY229,"")</f>
        <v/>
      </c>
      <c r="P229" s="40" t="str">
        <f>IF($A229=2,REGION!BZ229,"")</f>
        <v/>
      </c>
      <c r="Q229" s="40" t="str">
        <f>IF($A229=2,REGION!CA229,"")</f>
        <v/>
      </c>
      <c r="R229" s="40" t="str">
        <f>IF($A229=2,REGION!CB229,"")</f>
        <v/>
      </c>
      <c r="S229" s="41" t="str">
        <f t="shared" si="24"/>
        <v/>
      </c>
      <c r="T229" s="1" t="str">
        <f t="shared" si="21"/>
        <v/>
      </c>
      <c r="V229" s="1" t="str">
        <f t="shared" si="25"/>
        <v/>
      </c>
      <c r="W229" s="40" t="str">
        <f t="shared" si="20"/>
        <v/>
      </c>
    </row>
    <row r="230" spans="1:23" ht="10.5" x14ac:dyDescent="0.25">
      <c r="A230" s="39">
        <f>'Industry selection'!C230</f>
        <v>2</v>
      </c>
      <c r="B230" s="2">
        <v>55.1</v>
      </c>
      <c r="C230" s="2" t="s">
        <v>467</v>
      </c>
      <c r="D230" s="45">
        <f>IF($A230=2,IF(ISNUMBER(REGION!BW230/Ukraine!BW230),REGION!BW230/Ukraine!BW230,""),"")</f>
        <v>0.42326081455449893</v>
      </c>
      <c r="E230" s="45">
        <f>IF($A230=2,IF(ISNUMBER(REGION!BX230/Ukraine!BX230),REGION!BX230/Ukraine!BX230,""),"")</f>
        <v>0.41603579397490387</v>
      </c>
      <c r="F230" s="45">
        <f>IF($A230=2,IF(ISNUMBER(REGION!BY230/Ukraine!BY230),REGION!BY230/Ukraine!BY230,""),"")</f>
        <v>0.35836045082515039</v>
      </c>
      <c r="G230" s="45">
        <f>IF($A230=2,IF(ISNUMBER(REGION!BZ230/Ukraine!BZ230),REGION!BZ230/Ukraine!BZ230,""),"")</f>
        <v>0.38440813287609649</v>
      </c>
      <c r="H230" s="45">
        <f>IF($A230=2,IF(ISNUMBER(REGION!CA230/Ukraine!CA230),REGION!CA230/Ukraine!CA230,""),"")</f>
        <v>0.44943341787663788</v>
      </c>
      <c r="I230" s="45">
        <f>IF($A230=2,IF(ISNUMBER(REGION!CB230/Ukraine!CB230),REGION!CB230/Ukraine!CB230,""),"")</f>
        <v>0.42144772744166897</v>
      </c>
      <c r="J230" s="46">
        <f t="shared" si="22"/>
        <v>0.4088243895914927</v>
      </c>
      <c r="K230" s="1">
        <f t="shared" si="23"/>
        <v>0</v>
      </c>
      <c r="M230" s="40">
        <f>IF($A230=2,REGION!BW230,"")</f>
        <v>1.5422873675904449E-3</v>
      </c>
      <c r="N230" s="40">
        <f>IF($A230=2,REGION!BX230,"")</f>
        <v>1.5239558424502237E-3</v>
      </c>
      <c r="O230" s="40">
        <f>IF($A230=2,REGION!BY230,"")</f>
        <v>1.3230373885277393E-3</v>
      </c>
      <c r="P230" s="40">
        <f>IF($A230=2,REGION!BZ230,"")</f>
        <v>1.3675544259034147E-3</v>
      </c>
      <c r="Q230" s="40">
        <f>IF($A230=2,REGION!CA230,"")</f>
        <v>1.6544620121135393E-3</v>
      </c>
      <c r="R230" s="40">
        <f>IF($A230=2,REGION!CB230,"")</f>
        <v>1.6230787687183323E-3</v>
      </c>
      <c r="S230" s="41">
        <f t="shared" si="24"/>
        <v>1.505729300883949E-3</v>
      </c>
      <c r="T230" s="1">
        <f t="shared" si="21"/>
        <v>0</v>
      </c>
      <c r="V230" s="1">
        <f t="shared" si="25"/>
        <v>0</v>
      </c>
      <c r="W230" s="40" t="str">
        <f t="shared" si="20"/>
        <v/>
      </c>
    </row>
    <row r="231" spans="1:23" ht="10.5" x14ac:dyDescent="0.25">
      <c r="A231" s="39">
        <f>'Industry selection'!C231</f>
        <v>1</v>
      </c>
      <c r="B231" s="2">
        <v>55.2</v>
      </c>
      <c r="C231" s="2" t="s">
        <v>469</v>
      </c>
      <c r="D231" s="45" t="str">
        <f>IF($A231=2,IF(ISNUMBER(REGION!BW231/Ukraine!BW231),REGION!BW231/Ukraine!BW231,""),"")</f>
        <v/>
      </c>
      <c r="E231" s="45" t="str">
        <f>IF($A231=2,IF(ISNUMBER(REGION!BX231/Ukraine!BX231),REGION!BX231/Ukraine!BX231,""),"")</f>
        <v/>
      </c>
      <c r="F231" s="45" t="str">
        <f>IF($A231=2,IF(ISNUMBER(REGION!BY231/Ukraine!BY231),REGION!BY231/Ukraine!BY231,""),"")</f>
        <v/>
      </c>
      <c r="G231" s="45" t="str">
        <f>IF($A231=2,IF(ISNUMBER(REGION!BZ231/Ukraine!BZ231),REGION!BZ231/Ukraine!BZ231,""),"")</f>
        <v/>
      </c>
      <c r="H231" s="45" t="str">
        <f>IF($A231=2,IF(ISNUMBER(REGION!CA231/Ukraine!CA231),REGION!CA231/Ukraine!CA231,""),"")</f>
        <v/>
      </c>
      <c r="I231" s="45" t="str">
        <f>IF($A231=2,IF(ISNUMBER(REGION!CB231/Ukraine!CB231),REGION!CB231/Ukraine!CB231,""),"")</f>
        <v/>
      </c>
      <c r="J231" s="46" t="str">
        <f t="shared" si="22"/>
        <v/>
      </c>
      <c r="K231" s="1" t="str">
        <f t="shared" si="23"/>
        <v/>
      </c>
      <c r="M231" s="40" t="str">
        <f>IF($A231=2,REGION!BW231,"")</f>
        <v/>
      </c>
      <c r="N231" s="40" t="str">
        <f>IF($A231=2,REGION!BX231,"")</f>
        <v/>
      </c>
      <c r="O231" s="40" t="str">
        <f>IF($A231=2,REGION!BY231,"")</f>
        <v/>
      </c>
      <c r="P231" s="40" t="str">
        <f>IF($A231=2,REGION!BZ231,"")</f>
        <v/>
      </c>
      <c r="Q231" s="40" t="str">
        <f>IF($A231=2,REGION!CA231,"")</f>
        <v/>
      </c>
      <c r="R231" s="40" t="str">
        <f>IF($A231=2,REGION!CB231,"")</f>
        <v/>
      </c>
      <c r="S231" s="41" t="str">
        <f t="shared" si="24"/>
        <v/>
      </c>
      <c r="T231" s="1" t="str">
        <f t="shared" si="21"/>
        <v/>
      </c>
      <c r="V231" s="1" t="str">
        <f t="shared" si="25"/>
        <v/>
      </c>
      <c r="W231" s="40" t="str">
        <f t="shared" si="20"/>
        <v/>
      </c>
    </row>
    <row r="232" spans="1:23" ht="10.5" x14ac:dyDescent="0.25">
      <c r="A232" s="39">
        <f>'Industry selection'!C232</f>
        <v>1</v>
      </c>
      <c r="B232" s="2">
        <v>55.3</v>
      </c>
      <c r="C232" s="2" t="s">
        <v>471</v>
      </c>
      <c r="D232" s="45" t="str">
        <f>IF($A232=2,IF(ISNUMBER(REGION!BW232/Ukraine!BW232),REGION!BW232/Ukraine!BW232,""),"")</f>
        <v/>
      </c>
      <c r="E232" s="45" t="str">
        <f>IF($A232=2,IF(ISNUMBER(REGION!BX232/Ukraine!BX232),REGION!BX232/Ukraine!BX232,""),"")</f>
        <v/>
      </c>
      <c r="F232" s="45" t="str">
        <f>IF($A232=2,IF(ISNUMBER(REGION!BY232/Ukraine!BY232),REGION!BY232/Ukraine!BY232,""),"")</f>
        <v/>
      </c>
      <c r="G232" s="45" t="str">
        <f>IF($A232=2,IF(ISNUMBER(REGION!BZ232/Ukraine!BZ232),REGION!BZ232/Ukraine!BZ232,""),"")</f>
        <v/>
      </c>
      <c r="H232" s="45" t="str">
        <f>IF($A232=2,IF(ISNUMBER(REGION!CA232/Ukraine!CA232),REGION!CA232/Ukraine!CA232,""),"")</f>
        <v/>
      </c>
      <c r="I232" s="45" t="str">
        <f>IF($A232=2,IF(ISNUMBER(REGION!CB232/Ukraine!CB232),REGION!CB232/Ukraine!CB232,""),"")</f>
        <v/>
      </c>
      <c r="J232" s="46" t="str">
        <f t="shared" si="22"/>
        <v/>
      </c>
      <c r="K232" s="1" t="str">
        <f t="shared" si="23"/>
        <v/>
      </c>
      <c r="M232" s="40" t="str">
        <f>IF($A232=2,REGION!BW232,"")</f>
        <v/>
      </c>
      <c r="N232" s="40" t="str">
        <f>IF($A232=2,REGION!BX232,"")</f>
        <v/>
      </c>
      <c r="O232" s="40" t="str">
        <f>IF($A232=2,REGION!BY232,"")</f>
        <v/>
      </c>
      <c r="P232" s="40" t="str">
        <f>IF($A232=2,REGION!BZ232,"")</f>
        <v/>
      </c>
      <c r="Q232" s="40" t="str">
        <f>IF($A232=2,REGION!CA232,"")</f>
        <v/>
      </c>
      <c r="R232" s="40" t="str">
        <f>IF($A232=2,REGION!CB232,"")</f>
        <v/>
      </c>
      <c r="S232" s="41" t="str">
        <f t="shared" si="24"/>
        <v/>
      </c>
      <c r="T232" s="1" t="str">
        <f t="shared" si="21"/>
        <v/>
      </c>
      <c r="V232" s="1" t="str">
        <f t="shared" si="25"/>
        <v/>
      </c>
      <c r="W232" s="40" t="str">
        <f t="shared" si="20"/>
        <v/>
      </c>
    </row>
    <row r="233" spans="1:23" ht="10.5" x14ac:dyDescent="0.25">
      <c r="A233" s="39">
        <f>'Industry selection'!C233</f>
        <v>1</v>
      </c>
      <c r="B233" s="2">
        <v>55.9</v>
      </c>
      <c r="C233" s="2" t="s">
        <v>473</v>
      </c>
      <c r="D233" s="45" t="str">
        <f>IF($A233=2,IF(ISNUMBER(REGION!BW233/Ukraine!BW233),REGION!BW233/Ukraine!BW233,""),"")</f>
        <v/>
      </c>
      <c r="E233" s="45" t="str">
        <f>IF($A233=2,IF(ISNUMBER(REGION!BX233/Ukraine!BX233),REGION!BX233/Ukraine!BX233,""),"")</f>
        <v/>
      </c>
      <c r="F233" s="45" t="str">
        <f>IF($A233=2,IF(ISNUMBER(REGION!BY233/Ukraine!BY233),REGION!BY233/Ukraine!BY233,""),"")</f>
        <v/>
      </c>
      <c r="G233" s="45" t="str">
        <f>IF($A233=2,IF(ISNUMBER(REGION!BZ233/Ukraine!BZ233),REGION!BZ233/Ukraine!BZ233,""),"")</f>
        <v/>
      </c>
      <c r="H233" s="45" t="str">
        <f>IF($A233=2,IF(ISNUMBER(REGION!CA233/Ukraine!CA233),REGION!CA233/Ukraine!CA233,""),"")</f>
        <v/>
      </c>
      <c r="I233" s="45" t="str">
        <f>IF($A233=2,IF(ISNUMBER(REGION!CB233/Ukraine!CB233),REGION!CB233/Ukraine!CB233,""),"")</f>
        <v/>
      </c>
      <c r="J233" s="46" t="str">
        <f t="shared" si="22"/>
        <v/>
      </c>
      <c r="K233" s="1" t="str">
        <f t="shared" si="23"/>
        <v/>
      </c>
      <c r="M233" s="40" t="str">
        <f>IF($A233=2,REGION!BW233,"")</f>
        <v/>
      </c>
      <c r="N233" s="40" t="str">
        <f>IF($A233=2,REGION!BX233,"")</f>
        <v/>
      </c>
      <c r="O233" s="40" t="str">
        <f>IF($A233=2,REGION!BY233,"")</f>
        <v/>
      </c>
      <c r="P233" s="40" t="str">
        <f>IF($A233=2,REGION!BZ233,"")</f>
        <v/>
      </c>
      <c r="Q233" s="40" t="str">
        <f>IF($A233=2,REGION!CA233,"")</f>
        <v/>
      </c>
      <c r="R233" s="40" t="str">
        <f>IF($A233=2,REGION!CB233,"")</f>
        <v/>
      </c>
      <c r="S233" s="41" t="str">
        <f t="shared" si="24"/>
        <v/>
      </c>
      <c r="T233" s="1" t="str">
        <f t="shared" si="21"/>
        <v/>
      </c>
      <c r="V233" s="1" t="str">
        <f t="shared" si="25"/>
        <v/>
      </c>
      <c r="W233" s="40" t="str">
        <f t="shared" si="20"/>
        <v/>
      </c>
    </row>
    <row r="234" spans="1:23" ht="10.5" x14ac:dyDescent="0.25">
      <c r="A234" s="39" t="str">
        <f>'Industry selection'!C234</f>
        <v/>
      </c>
      <c r="B234" s="2">
        <v>56</v>
      </c>
      <c r="C234" s="2" t="s">
        <v>475</v>
      </c>
      <c r="D234" s="45" t="str">
        <f>IF($A234=2,IF(ISNUMBER(REGION!BW234/Ukraine!BW234),REGION!BW234/Ukraine!BW234,""),"")</f>
        <v/>
      </c>
      <c r="E234" s="45" t="str">
        <f>IF($A234=2,IF(ISNUMBER(REGION!BX234/Ukraine!BX234),REGION!BX234/Ukraine!BX234,""),"")</f>
        <v/>
      </c>
      <c r="F234" s="45" t="str">
        <f>IF($A234=2,IF(ISNUMBER(REGION!BY234/Ukraine!BY234),REGION!BY234/Ukraine!BY234,""),"")</f>
        <v/>
      </c>
      <c r="G234" s="45" t="str">
        <f>IF($A234=2,IF(ISNUMBER(REGION!BZ234/Ukraine!BZ234),REGION!BZ234/Ukraine!BZ234,""),"")</f>
        <v/>
      </c>
      <c r="H234" s="45" t="str">
        <f>IF($A234=2,IF(ISNUMBER(REGION!CA234/Ukraine!CA234),REGION!CA234/Ukraine!CA234,""),"")</f>
        <v/>
      </c>
      <c r="I234" s="45" t="str">
        <f>IF($A234=2,IF(ISNUMBER(REGION!CB234/Ukraine!CB234),REGION!CB234/Ukraine!CB234,""),"")</f>
        <v/>
      </c>
      <c r="J234" s="46" t="str">
        <f t="shared" si="22"/>
        <v/>
      </c>
      <c r="K234" s="1" t="str">
        <f t="shared" si="23"/>
        <v/>
      </c>
      <c r="M234" s="40" t="str">
        <f>IF($A234=2,REGION!BW234,"")</f>
        <v/>
      </c>
      <c r="N234" s="40" t="str">
        <f>IF($A234=2,REGION!BX234,"")</f>
        <v/>
      </c>
      <c r="O234" s="40" t="str">
        <f>IF($A234=2,REGION!BY234,"")</f>
        <v/>
      </c>
      <c r="P234" s="40" t="str">
        <f>IF($A234=2,REGION!BZ234,"")</f>
        <v/>
      </c>
      <c r="Q234" s="40" t="str">
        <f>IF($A234=2,REGION!CA234,"")</f>
        <v/>
      </c>
      <c r="R234" s="40" t="str">
        <f>IF($A234=2,REGION!CB234,"")</f>
        <v/>
      </c>
      <c r="S234" s="41" t="str">
        <f t="shared" si="24"/>
        <v/>
      </c>
      <c r="T234" s="1" t="str">
        <f t="shared" si="21"/>
        <v/>
      </c>
      <c r="V234" s="1" t="str">
        <f t="shared" si="25"/>
        <v/>
      </c>
      <c r="W234" s="40" t="str">
        <f t="shared" si="20"/>
        <v/>
      </c>
    </row>
    <row r="235" spans="1:23" ht="10.5" x14ac:dyDescent="0.25">
      <c r="A235" s="39">
        <f>'Industry selection'!C235</f>
        <v>2</v>
      </c>
      <c r="B235" s="2">
        <v>56.1</v>
      </c>
      <c r="C235" s="2" t="s">
        <v>477</v>
      </c>
      <c r="D235" s="45">
        <f>IF($A235=2,IF(ISNUMBER(REGION!BW235/Ukraine!BW235),REGION!BW235/Ukraine!BW235,""),"")</f>
        <v>1.0196664654889418</v>
      </c>
      <c r="E235" s="45">
        <f>IF($A235=2,IF(ISNUMBER(REGION!BX235/Ukraine!BX235),REGION!BX235/Ukraine!BX235,""),"")</f>
        <v>0.79008173107556656</v>
      </c>
      <c r="F235" s="45">
        <f>IF($A235=2,IF(ISNUMBER(REGION!BY235/Ukraine!BY235),REGION!BY235/Ukraine!BY235,""),"")</f>
        <v>0.72942034483442608</v>
      </c>
      <c r="G235" s="45">
        <f>IF($A235=2,IF(ISNUMBER(REGION!BZ235/Ukraine!BZ235),REGION!BZ235/Ukraine!BZ235,""),"")</f>
        <v>0.57750759832485388</v>
      </c>
      <c r="H235" s="45">
        <f>IF($A235=2,IF(ISNUMBER(REGION!CA235/Ukraine!CA235),REGION!CA235/Ukraine!CA235,""),"")</f>
        <v>0.65274255929543001</v>
      </c>
      <c r="I235" s="45">
        <f>IF($A235=2,IF(ISNUMBER(REGION!CB235/Ukraine!CB235),REGION!CB235/Ukraine!CB235,""),"")</f>
        <v>0.56022142743759529</v>
      </c>
      <c r="J235" s="46">
        <f t="shared" si="22"/>
        <v>0.72160668774280223</v>
      </c>
      <c r="K235" s="1">
        <f t="shared" si="23"/>
        <v>0</v>
      </c>
      <c r="M235" s="40">
        <f>IF($A235=2,REGION!BW235,"")</f>
        <v>7.9983740226202155E-3</v>
      </c>
      <c r="N235" s="40">
        <f>IF($A235=2,REGION!BX235,"")</f>
        <v>6.3436210677602807E-3</v>
      </c>
      <c r="O235" s="40">
        <f>IF($A235=2,REGION!BY235,"")</f>
        <v>5.4829722543793813E-3</v>
      </c>
      <c r="P235" s="40">
        <f>IF($A235=2,REGION!BZ235,"")</f>
        <v>4.0197811912918557E-3</v>
      </c>
      <c r="Q235" s="40">
        <f>IF($A235=2,REGION!CA235,"")</f>
        <v>4.8914529053791598E-3</v>
      </c>
      <c r="R235" s="40">
        <f>IF($A235=2,REGION!CB235,"")</f>
        <v>4.4458244534458669E-3</v>
      </c>
      <c r="S235" s="41">
        <f t="shared" si="24"/>
        <v>5.5303376491461264E-3</v>
      </c>
      <c r="T235" s="1">
        <f t="shared" si="21"/>
        <v>1</v>
      </c>
      <c r="V235" s="1">
        <f t="shared" si="25"/>
        <v>1</v>
      </c>
      <c r="W235" s="40" t="str">
        <f t="shared" si="20"/>
        <v/>
      </c>
    </row>
    <row r="236" spans="1:23" ht="10.5" x14ac:dyDescent="0.25">
      <c r="A236" s="39">
        <f>'Industry selection'!C236</f>
        <v>2</v>
      </c>
      <c r="B236" s="2">
        <v>56.2</v>
      </c>
      <c r="C236" s="2" t="s">
        <v>479</v>
      </c>
      <c r="D236" s="45">
        <f>IF($A236=2,IF(ISNUMBER(REGION!BW236/Ukraine!BW236),REGION!BW236/Ukraine!BW236,""),"")</f>
        <v>0.40792604587899256</v>
      </c>
      <c r="E236" s="45">
        <f>IF($A236=2,IF(ISNUMBER(REGION!BX236/Ukraine!BX236),REGION!BX236/Ukraine!BX236,""),"")</f>
        <v>0.20330668424980108</v>
      </c>
      <c r="F236" s="45" t="str">
        <f>IF($A236=2,IF(ISNUMBER(REGION!BY236/Ukraine!BY236),REGION!BY236/Ukraine!BY236,""),"")</f>
        <v/>
      </c>
      <c r="G236" s="45">
        <f>IF($A236=2,IF(ISNUMBER(REGION!BZ236/Ukraine!BZ236),REGION!BZ236/Ukraine!BZ236,""),"")</f>
        <v>0.10548305105893006</v>
      </c>
      <c r="H236" s="45">
        <f>IF($A236=2,IF(ISNUMBER(REGION!CA236/Ukraine!CA236),REGION!CA236/Ukraine!CA236,""),"")</f>
        <v>9.6031923116793996E-2</v>
      </c>
      <c r="I236" s="45" t="str">
        <f>IF($A236=2,IF(ISNUMBER(REGION!CB236/Ukraine!CB236),REGION!CB236/Ukraine!CB236,""),"")</f>
        <v/>
      </c>
      <c r="J236" s="46">
        <f t="shared" si="22"/>
        <v>0.20318692607612943</v>
      </c>
      <c r="K236" s="1">
        <f t="shared" si="23"/>
        <v>0</v>
      </c>
      <c r="M236" s="40">
        <f>IF($A236=2,REGION!BW236,"")</f>
        <v>1.2314387508667894E-3</v>
      </c>
      <c r="N236" s="40">
        <f>IF($A236=2,REGION!BX236,"")</f>
        <v>5.8232459020455705E-4</v>
      </c>
      <c r="O236" s="40" t="str">
        <f>IF($A236=2,REGION!BY236,"")</f>
        <v/>
      </c>
      <c r="P236" s="40">
        <f>IF($A236=2,REGION!BZ236,"")</f>
        <v>3.0390098353409218E-4</v>
      </c>
      <c r="Q236" s="40">
        <f>IF($A236=2,REGION!CA236,"")</f>
        <v>2.7334589765354127E-4</v>
      </c>
      <c r="R236" s="40" t="str">
        <f>IF($A236=2,REGION!CB236,"")</f>
        <v/>
      </c>
      <c r="S236" s="41">
        <f t="shared" si="24"/>
        <v>5.9775255556474493E-4</v>
      </c>
      <c r="T236" s="1">
        <f t="shared" si="21"/>
        <v>0</v>
      </c>
      <c r="V236" s="1">
        <f t="shared" si="25"/>
        <v>0</v>
      </c>
      <c r="W236" s="40" t="str">
        <f t="shared" si="20"/>
        <v/>
      </c>
    </row>
    <row r="237" spans="1:23" ht="10.5" x14ac:dyDescent="0.25">
      <c r="A237" s="39">
        <f>'Industry selection'!C237</f>
        <v>2</v>
      </c>
      <c r="B237" s="2">
        <v>56.3</v>
      </c>
      <c r="C237" s="2" t="s">
        <v>481</v>
      </c>
      <c r="D237" s="45">
        <f>IF($A237=2,IF(ISNUMBER(REGION!BW237/Ukraine!BW237),REGION!BW237/Ukraine!BW237,""),"")</f>
        <v>1.8513292903160417</v>
      </c>
      <c r="E237" s="45">
        <f>IF($A237=2,IF(ISNUMBER(REGION!BX237/Ukraine!BX237),REGION!BX237/Ukraine!BX237,""),"")</f>
        <v>4.9392760267230376</v>
      </c>
      <c r="F237" s="45" t="str">
        <f>IF($A237=2,IF(ISNUMBER(REGION!BY237/Ukraine!BY237),REGION!BY237/Ukraine!BY237,""),"")</f>
        <v/>
      </c>
      <c r="G237" s="45">
        <f>IF($A237=2,IF(ISNUMBER(REGION!BZ237/Ukraine!BZ237),REGION!BZ237/Ukraine!BZ237,""),"")</f>
        <v>6.2549239805281314</v>
      </c>
      <c r="H237" s="45">
        <f>IF($A237=2,IF(ISNUMBER(REGION!CA237/Ukraine!CA237),REGION!CA237/Ukraine!CA237,""),"")</f>
        <v>5.681439390961601</v>
      </c>
      <c r="I237" s="45" t="str">
        <f>IF($A237=2,IF(ISNUMBER(REGION!CB237/Ukraine!CB237),REGION!CB237/Ukraine!CB237,""),"")</f>
        <v/>
      </c>
      <c r="J237" s="46">
        <f t="shared" si="22"/>
        <v>4.6817421721322026</v>
      </c>
      <c r="K237" s="1">
        <f t="shared" si="23"/>
        <v>1</v>
      </c>
      <c r="M237" s="40">
        <f>IF($A237=2,REGION!BW237,"")</f>
        <v>1.4466416393677818E-3</v>
      </c>
      <c r="N237" s="40">
        <f>IF($A237=2,REGION!BX237,"")</f>
        <v>3.5806767355131271E-3</v>
      </c>
      <c r="O237" s="40" t="str">
        <f>IF($A237=2,REGION!BY237,"")</f>
        <v/>
      </c>
      <c r="P237" s="40">
        <f>IF($A237=2,REGION!BZ237,"")</f>
        <v>3.2324013703171621E-3</v>
      </c>
      <c r="Q237" s="40">
        <f>IF($A237=2,REGION!CA237,"")</f>
        <v>3.2226042670733287E-3</v>
      </c>
      <c r="R237" s="40" t="str">
        <f>IF($A237=2,REGION!CB237,"")</f>
        <v/>
      </c>
      <c r="S237" s="41">
        <f t="shared" si="24"/>
        <v>2.8705810030678499E-3</v>
      </c>
      <c r="T237" s="1">
        <f t="shared" si="21"/>
        <v>1</v>
      </c>
      <c r="V237" s="1">
        <f t="shared" si="25"/>
        <v>2</v>
      </c>
      <c r="W237" s="40">
        <f t="shared" si="20"/>
        <v>2.8705810030678499E-3</v>
      </c>
    </row>
    <row r="238" spans="1:23" ht="10.5" x14ac:dyDescent="0.25">
      <c r="A238" s="39" t="str">
        <f>'Industry selection'!C238</f>
        <v/>
      </c>
      <c r="B238" s="2" t="s">
        <v>483</v>
      </c>
      <c r="C238" s="2" t="s">
        <v>484</v>
      </c>
      <c r="D238" s="45" t="str">
        <f>IF($A238=2,IF(ISNUMBER(REGION!BW238/Ukraine!BW238),REGION!BW238/Ukraine!BW238,""),"")</f>
        <v/>
      </c>
      <c r="E238" s="45" t="str">
        <f>IF($A238=2,IF(ISNUMBER(REGION!BX238/Ukraine!BX238),REGION!BX238/Ukraine!BX238,""),"")</f>
        <v/>
      </c>
      <c r="F238" s="45" t="str">
        <f>IF($A238=2,IF(ISNUMBER(REGION!BY238/Ukraine!BY238),REGION!BY238/Ukraine!BY238,""),"")</f>
        <v/>
      </c>
      <c r="G238" s="45" t="str">
        <f>IF($A238=2,IF(ISNUMBER(REGION!BZ238/Ukraine!BZ238),REGION!BZ238/Ukraine!BZ238,""),"")</f>
        <v/>
      </c>
      <c r="H238" s="45" t="str">
        <f>IF($A238=2,IF(ISNUMBER(REGION!CA238/Ukraine!CA238),REGION!CA238/Ukraine!CA238,""),"")</f>
        <v/>
      </c>
      <c r="I238" s="45" t="str">
        <f>IF($A238=2,IF(ISNUMBER(REGION!CB238/Ukraine!CB238),REGION!CB238/Ukraine!CB238,""),"")</f>
        <v/>
      </c>
      <c r="J238" s="46" t="str">
        <f t="shared" si="22"/>
        <v/>
      </c>
      <c r="K238" s="1" t="str">
        <f t="shared" si="23"/>
        <v/>
      </c>
      <c r="M238" s="40" t="str">
        <f>IF($A238=2,REGION!BW238,"")</f>
        <v/>
      </c>
      <c r="N238" s="40" t="str">
        <f>IF($A238=2,REGION!BX238,"")</f>
        <v/>
      </c>
      <c r="O238" s="40" t="str">
        <f>IF($A238=2,REGION!BY238,"")</f>
        <v/>
      </c>
      <c r="P238" s="40" t="str">
        <f>IF($A238=2,REGION!BZ238,"")</f>
        <v/>
      </c>
      <c r="Q238" s="40" t="str">
        <f>IF($A238=2,REGION!CA238,"")</f>
        <v/>
      </c>
      <c r="R238" s="40" t="str">
        <f>IF($A238=2,REGION!CB238,"")</f>
        <v/>
      </c>
      <c r="S238" s="41" t="str">
        <f t="shared" si="24"/>
        <v/>
      </c>
      <c r="T238" s="1" t="str">
        <f t="shared" si="21"/>
        <v/>
      </c>
      <c r="V238" s="1" t="str">
        <f t="shared" si="25"/>
        <v/>
      </c>
      <c r="W238" s="40" t="str">
        <f t="shared" si="20"/>
        <v/>
      </c>
    </row>
    <row r="239" spans="1:23" ht="10.5" x14ac:dyDescent="0.25">
      <c r="A239" s="39" t="str">
        <f>'Industry selection'!C239</f>
        <v/>
      </c>
      <c r="B239" s="2">
        <v>58</v>
      </c>
      <c r="C239" s="2" t="s">
        <v>486</v>
      </c>
      <c r="D239" s="45" t="str">
        <f>IF($A239=2,IF(ISNUMBER(REGION!BW239/Ukraine!BW239),REGION!BW239/Ukraine!BW239,""),"")</f>
        <v/>
      </c>
      <c r="E239" s="45" t="str">
        <f>IF($A239=2,IF(ISNUMBER(REGION!BX239/Ukraine!BX239),REGION!BX239/Ukraine!BX239,""),"")</f>
        <v/>
      </c>
      <c r="F239" s="45" t="str">
        <f>IF($A239=2,IF(ISNUMBER(REGION!BY239/Ukraine!BY239),REGION!BY239/Ukraine!BY239,""),"")</f>
        <v/>
      </c>
      <c r="G239" s="45" t="str">
        <f>IF($A239=2,IF(ISNUMBER(REGION!BZ239/Ukraine!BZ239),REGION!BZ239/Ukraine!BZ239,""),"")</f>
        <v/>
      </c>
      <c r="H239" s="45" t="str">
        <f>IF($A239=2,IF(ISNUMBER(REGION!CA239/Ukraine!CA239),REGION!CA239/Ukraine!CA239,""),"")</f>
        <v/>
      </c>
      <c r="I239" s="45" t="str">
        <f>IF($A239=2,IF(ISNUMBER(REGION!CB239/Ukraine!CB239),REGION!CB239/Ukraine!CB239,""),"")</f>
        <v/>
      </c>
      <c r="J239" s="46" t="str">
        <f t="shared" si="22"/>
        <v/>
      </c>
      <c r="K239" s="1" t="str">
        <f t="shared" si="23"/>
        <v/>
      </c>
      <c r="M239" s="40" t="str">
        <f>IF($A239=2,REGION!BW239,"")</f>
        <v/>
      </c>
      <c r="N239" s="40" t="str">
        <f>IF($A239=2,REGION!BX239,"")</f>
        <v/>
      </c>
      <c r="O239" s="40" t="str">
        <f>IF($A239=2,REGION!BY239,"")</f>
        <v/>
      </c>
      <c r="P239" s="40" t="str">
        <f>IF($A239=2,REGION!BZ239,"")</f>
        <v/>
      </c>
      <c r="Q239" s="40" t="str">
        <f>IF($A239=2,REGION!CA239,"")</f>
        <v/>
      </c>
      <c r="R239" s="40" t="str">
        <f>IF($A239=2,REGION!CB239,"")</f>
        <v/>
      </c>
      <c r="S239" s="41" t="str">
        <f t="shared" si="24"/>
        <v/>
      </c>
      <c r="T239" s="1" t="str">
        <f t="shared" si="21"/>
        <v/>
      </c>
      <c r="V239" s="1" t="str">
        <f t="shared" si="25"/>
        <v/>
      </c>
      <c r="W239" s="40" t="str">
        <f t="shared" si="20"/>
        <v/>
      </c>
    </row>
    <row r="240" spans="1:23" ht="10.5" x14ac:dyDescent="0.25">
      <c r="A240" s="39">
        <f>'Industry selection'!C240</f>
        <v>2</v>
      </c>
      <c r="B240" s="2">
        <v>58.1</v>
      </c>
      <c r="C240" s="2" t="s">
        <v>488</v>
      </c>
      <c r="D240" s="45" t="str">
        <f>IF($A240=2,IF(ISNUMBER(REGION!BW240/Ukraine!BW240),REGION!BW240/Ukraine!BW240,""),"")</f>
        <v/>
      </c>
      <c r="E240" s="45">
        <f>IF($A240=2,IF(ISNUMBER(REGION!BX240/Ukraine!BX240),REGION!BX240/Ukraine!BX240,""),"")</f>
        <v>3.0088213309997824</v>
      </c>
      <c r="F240" s="45">
        <f>IF($A240=2,IF(ISNUMBER(REGION!BY240/Ukraine!BY240),REGION!BY240/Ukraine!BY240,""),"")</f>
        <v>2.8801135728989888</v>
      </c>
      <c r="G240" s="45">
        <f>IF($A240=2,IF(ISNUMBER(REGION!BZ240/Ukraine!BZ240),REGION!BZ240/Ukraine!BZ240,""),"")</f>
        <v>2.4900569884583179</v>
      </c>
      <c r="H240" s="45">
        <f>IF($A240=2,IF(ISNUMBER(REGION!CA240/Ukraine!CA240),REGION!CA240/Ukraine!CA240,""),"")</f>
        <v>1.5910947120061383</v>
      </c>
      <c r="I240" s="45" t="str">
        <f>IF($A240=2,IF(ISNUMBER(REGION!CB240/Ukraine!CB240),REGION!CB240/Ukraine!CB240,""),"")</f>
        <v/>
      </c>
      <c r="J240" s="46">
        <f t="shared" si="22"/>
        <v>2.4925216510908066</v>
      </c>
      <c r="K240" s="1">
        <f t="shared" si="23"/>
        <v>1</v>
      </c>
      <c r="M240" s="40" t="str">
        <f>IF($A240=2,REGION!BW240,"")</f>
        <v/>
      </c>
      <c r="N240" s="40">
        <f>IF($A240=2,REGION!BX240,"")</f>
        <v>1.1361524451437847E-2</v>
      </c>
      <c r="O240" s="40">
        <f>IF($A240=2,REGION!BY240,"")</f>
        <v>1.0800564835192794E-2</v>
      </c>
      <c r="P240" s="40">
        <f>IF($A240=2,REGION!BZ240,"")</f>
        <v>8.1362581500718303E-3</v>
      </c>
      <c r="Q240" s="40">
        <f>IF($A240=2,REGION!CA240,"")</f>
        <v>4.71881339107166E-3</v>
      </c>
      <c r="R240" s="40" t="str">
        <f>IF($A240=2,REGION!CB240,"")</f>
        <v/>
      </c>
      <c r="S240" s="41">
        <f t="shared" si="24"/>
        <v>8.7542902069435331E-3</v>
      </c>
      <c r="T240" s="1">
        <f t="shared" si="21"/>
        <v>1</v>
      </c>
      <c r="V240" s="1">
        <f t="shared" si="25"/>
        <v>2</v>
      </c>
      <c r="W240" s="40">
        <f t="shared" si="20"/>
        <v>8.7542902069435331E-3</v>
      </c>
    </row>
    <row r="241" spans="1:23" ht="10.5" x14ac:dyDescent="0.25">
      <c r="A241" s="39">
        <f>'Industry selection'!C241</f>
        <v>1</v>
      </c>
      <c r="B241" s="2">
        <v>58.2</v>
      </c>
      <c r="C241" s="2" t="s">
        <v>490</v>
      </c>
      <c r="D241" s="45" t="str">
        <f>IF($A241=2,IF(ISNUMBER(REGION!BW241/Ukraine!BW241),REGION!BW241/Ukraine!BW241,""),"")</f>
        <v/>
      </c>
      <c r="E241" s="45" t="str">
        <f>IF($A241=2,IF(ISNUMBER(REGION!BX241/Ukraine!BX241),REGION!BX241/Ukraine!BX241,""),"")</f>
        <v/>
      </c>
      <c r="F241" s="45" t="str">
        <f>IF($A241=2,IF(ISNUMBER(REGION!BY241/Ukraine!BY241),REGION!BY241/Ukraine!BY241,""),"")</f>
        <v/>
      </c>
      <c r="G241" s="45" t="str">
        <f>IF($A241=2,IF(ISNUMBER(REGION!BZ241/Ukraine!BZ241),REGION!BZ241/Ukraine!BZ241,""),"")</f>
        <v/>
      </c>
      <c r="H241" s="45" t="str">
        <f>IF($A241=2,IF(ISNUMBER(REGION!CA241/Ukraine!CA241),REGION!CA241/Ukraine!CA241,""),"")</f>
        <v/>
      </c>
      <c r="I241" s="45" t="str">
        <f>IF($A241=2,IF(ISNUMBER(REGION!CB241/Ukraine!CB241),REGION!CB241/Ukraine!CB241,""),"")</f>
        <v/>
      </c>
      <c r="J241" s="46" t="str">
        <f t="shared" si="22"/>
        <v/>
      </c>
      <c r="K241" s="1" t="str">
        <f t="shared" si="23"/>
        <v/>
      </c>
      <c r="M241" s="40" t="str">
        <f>IF($A241=2,REGION!BW241,"")</f>
        <v/>
      </c>
      <c r="N241" s="40" t="str">
        <f>IF($A241=2,REGION!BX241,"")</f>
        <v/>
      </c>
      <c r="O241" s="40" t="str">
        <f>IF($A241=2,REGION!BY241,"")</f>
        <v/>
      </c>
      <c r="P241" s="40" t="str">
        <f>IF($A241=2,REGION!BZ241,"")</f>
        <v/>
      </c>
      <c r="Q241" s="40" t="str">
        <f>IF($A241=2,REGION!CA241,"")</f>
        <v/>
      </c>
      <c r="R241" s="40" t="str">
        <f>IF($A241=2,REGION!CB241,"")</f>
        <v/>
      </c>
      <c r="S241" s="41" t="str">
        <f t="shared" si="24"/>
        <v/>
      </c>
      <c r="T241" s="1" t="str">
        <f t="shared" si="21"/>
        <v/>
      </c>
      <c r="V241" s="1" t="str">
        <f t="shared" si="25"/>
        <v/>
      </c>
      <c r="W241" s="40" t="str">
        <f t="shared" si="20"/>
        <v/>
      </c>
    </row>
    <row r="242" spans="1:23" ht="10.5" x14ac:dyDescent="0.25">
      <c r="A242" s="39" t="str">
        <f>'Industry selection'!C242</f>
        <v/>
      </c>
      <c r="B242" s="2">
        <v>59</v>
      </c>
      <c r="C242" s="2" t="s">
        <v>492</v>
      </c>
      <c r="D242" s="45" t="str">
        <f>IF($A242=2,IF(ISNUMBER(REGION!BW242/Ukraine!BW242),REGION!BW242/Ukraine!BW242,""),"")</f>
        <v/>
      </c>
      <c r="E242" s="45" t="str">
        <f>IF($A242=2,IF(ISNUMBER(REGION!BX242/Ukraine!BX242),REGION!BX242/Ukraine!BX242,""),"")</f>
        <v/>
      </c>
      <c r="F242" s="45" t="str">
        <f>IF($A242=2,IF(ISNUMBER(REGION!BY242/Ukraine!BY242),REGION!BY242/Ukraine!BY242,""),"")</f>
        <v/>
      </c>
      <c r="G242" s="45" t="str">
        <f>IF($A242=2,IF(ISNUMBER(REGION!BZ242/Ukraine!BZ242),REGION!BZ242/Ukraine!BZ242,""),"")</f>
        <v/>
      </c>
      <c r="H242" s="45" t="str">
        <f>IF($A242=2,IF(ISNUMBER(REGION!CA242/Ukraine!CA242),REGION!CA242/Ukraine!CA242,""),"")</f>
        <v/>
      </c>
      <c r="I242" s="45" t="str">
        <f>IF($A242=2,IF(ISNUMBER(REGION!CB242/Ukraine!CB242),REGION!CB242/Ukraine!CB242,""),"")</f>
        <v/>
      </c>
      <c r="J242" s="46" t="str">
        <f t="shared" si="22"/>
        <v/>
      </c>
      <c r="K242" s="1" t="str">
        <f t="shared" si="23"/>
        <v/>
      </c>
      <c r="M242" s="40" t="str">
        <f>IF($A242=2,REGION!BW242,"")</f>
        <v/>
      </c>
      <c r="N242" s="40" t="str">
        <f>IF($A242=2,REGION!BX242,"")</f>
        <v/>
      </c>
      <c r="O242" s="40" t="str">
        <f>IF($A242=2,REGION!BY242,"")</f>
        <v/>
      </c>
      <c r="P242" s="40" t="str">
        <f>IF($A242=2,REGION!BZ242,"")</f>
        <v/>
      </c>
      <c r="Q242" s="40" t="str">
        <f>IF($A242=2,REGION!CA242,"")</f>
        <v/>
      </c>
      <c r="R242" s="40" t="str">
        <f>IF($A242=2,REGION!CB242,"")</f>
        <v/>
      </c>
      <c r="S242" s="41" t="str">
        <f t="shared" si="24"/>
        <v/>
      </c>
      <c r="T242" s="1" t="str">
        <f t="shared" si="21"/>
        <v/>
      </c>
      <c r="V242" s="1" t="str">
        <f t="shared" si="25"/>
        <v/>
      </c>
      <c r="W242" s="40" t="str">
        <f t="shared" si="20"/>
        <v/>
      </c>
    </row>
    <row r="243" spans="1:23" ht="10.5" x14ac:dyDescent="0.25">
      <c r="A243" s="39">
        <f>'Industry selection'!C243</f>
        <v>2</v>
      </c>
      <c r="B243" s="2">
        <v>59.1</v>
      </c>
      <c r="C243" s="2" t="s">
        <v>494</v>
      </c>
      <c r="D243" s="45">
        <f>IF($A243=2,IF(ISNUMBER(REGION!BW243/Ukraine!BW243),REGION!BW243/Ukraine!BW243,""),"")</f>
        <v>0.35240857585813029</v>
      </c>
      <c r="E243" s="45">
        <f>IF($A243=2,IF(ISNUMBER(REGION!BX243/Ukraine!BX243),REGION!BX243/Ukraine!BX243,""),"")</f>
        <v>0.27294192597264771</v>
      </c>
      <c r="F243" s="45">
        <f>IF($A243=2,IF(ISNUMBER(REGION!BY243/Ukraine!BY243),REGION!BY243/Ukraine!BY243,""),"")</f>
        <v>0.25843334986516392</v>
      </c>
      <c r="G243" s="45">
        <f>IF($A243=2,IF(ISNUMBER(REGION!BZ243/Ukraine!BZ243),REGION!BZ243/Ukraine!BZ243,""),"")</f>
        <v>0.33096243343180409</v>
      </c>
      <c r="H243" s="45">
        <f>IF($A243=2,IF(ISNUMBER(REGION!CA243/Ukraine!CA243),REGION!CA243/Ukraine!CA243,""),"")</f>
        <v>0.21868402816700097</v>
      </c>
      <c r="I243" s="45">
        <f>IF($A243=2,IF(ISNUMBER(REGION!CB243/Ukraine!CB243),REGION!CB243/Ukraine!CB243,""),"")</f>
        <v>0.20357677106501115</v>
      </c>
      <c r="J243" s="46">
        <f t="shared" si="22"/>
        <v>0.27283451405995973</v>
      </c>
      <c r="K243" s="1">
        <f t="shared" si="23"/>
        <v>0</v>
      </c>
      <c r="M243" s="40">
        <f>IF($A243=2,REGION!BW243,"")</f>
        <v>4.5431720905765046E-4</v>
      </c>
      <c r="N243" s="40">
        <f>IF($A243=2,REGION!BX243,"")</f>
        <v>4.4603585632689471E-4</v>
      </c>
      <c r="O243" s="40">
        <f>IF($A243=2,REGION!BY243,"")</f>
        <v>4.3253145394176091E-4</v>
      </c>
      <c r="P243" s="40">
        <f>IF($A243=2,REGION!BZ243,"")</f>
        <v>4.9729251851033263E-4</v>
      </c>
      <c r="Q243" s="40">
        <f>IF($A243=2,REGION!CA243,"")</f>
        <v>4.3159878576874938E-4</v>
      </c>
      <c r="R243" s="40">
        <f>IF($A243=2,REGION!CB243,"")</f>
        <v>3.8107066743821717E-4</v>
      </c>
      <c r="S243" s="41">
        <f t="shared" si="24"/>
        <v>4.4047441517393429E-4</v>
      </c>
      <c r="T243" s="1">
        <f t="shared" si="21"/>
        <v>0</v>
      </c>
      <c r="V243" s="1">
        <f t="shared" si="25"/>
        <v>0</v>
      </c>
      <c r="W243" s="40" t="str">
        <f t="shared" si="20"/>
        <v/>
      </c>
    </row>
    <row r="244" spans="1:23" ht="10.5" x14ac:dyDescent="0.25">
      <c r="A244" s="39">
        <f>'Industry selection'!C244</f>
        <v>1</v>
      </c>
      <c r="B244" s="2">
        <v>59.2</v>
      </c>
      <c r="C244" s="2" t="s">
        <v>496</v>
      </c>
      <c r="D244" s="45" t="str">
        <f>IF($A244=2,IF(ISNUMBER(REGION!BW244/Ukraine!BW244),REGION!BW244/Ukraine!BW244,""),"")</f>
        <v/>
      </c>
      <c r="E244" s="45" t="str">
        <f>IF($A244=2,IF(ISNUMBER(REGION!BX244/Ukraine!BX244),REGION!BX244/Ukraine!BX244,""),"")</f>
        <v/>
      </c>
      <c r="F244" s="45" t="str">
        <f>IF($A244=2,IF(ISNUMBER(REGION!BY244/Ukraine!BY244),REGION!BY244/Ukraine!BY244,""),"")</f>
        <v/>
      </c>
      <c r="G244" s="45" t="str">
        <f>IF($A244=2,IF(ISNUMBER(REGION!BZ244/Ukraine!BZ244),REGION!BZ244/Ukraine!BZ244,""),"")</f>
        <v/>
      </c>
      <c r="H244" s="45" t="str">
        <f>IF($A244=2,IF(ISNUMBER(REGION!CA244/Ukraine!CA244),REGION!CA244/Ukraine!CA244,""),"")</f>
        <v/>
      </c>
      <c r="I244" s="45" t="str">
        <f>IF($A244=2,IF(ISNUMBER(REGION!CB244/Ukraine!CB244),REGION!CB244/Ukraine!CB244,""),"")</f>
        <v/>
      </c>
      <c r="J244" s="46" t="str">
        <f t="shared" si="22"/>
        <v/>
      </c>
      <c r="K244" s="1" t="str">
        <f t="shared" si="23"/>
        <v/>
      </c>
      <c r="M244" s="40" t="str">
        <f>IF($A244=2,REGION!BW244,"")</f>
        <v/>
      </c>
      <c r="N244" s="40" t="str">
        <f>IF($A244=2,REGION!BX244,"")</f>
        <v/>
      </c>
      <c r="O244" s="40" t="str">
        <f>IF($A244=2,REGION!BY244,"")</f>
        <v/>
      </c>
      <c r="P244" s="40" t="str">
        <f>IF($A244=2,REGION!BZ244,"")</f>
        <v/>
      </c>
      <c r="Q244" s="40" t="str">
        <f>IF($A244=2,REGION!CA244,"")</f>
        <v/>
      </c>
      <c r="R244" s="40" t="str">
        <f>IF($A244=2,REGION!CB244,"")</f>
        <v/>
      </c>
      <c r="S244" s="41" t="str">
        <f t="shared" si="24"/>
        <v/>
      </c>
      <c r="T244" s="1" t="str">
        <f t="shared" si="21"/>
        <v/>
      </c>
      <c r="V244" s="1" t="str">
        <f t="shared" si="25"/>
        <v/>
      </c>
      <c r="W244" s="40" t="str">
        <f t="shared" si="20"/>
        <v/>
      </c>
    </row>
    <row r="245" spans="1:23" ht="10.5" x14ac:dyDescent="0.25">
      <c r="A245" s="39" t="str">
        <f>'Industry selection'!C245</f>
        <v/>
      </c>
      <c r="B245" s="2">
        <v>60</v>
      </c>
      <c r="C245" s="2" t="s">
        <v>498</v>
      </c>
      <c r="D245" s="45" t="str">
        <f>IF($A245=2,IF(ISNUMBER(REGION!BW245/Ukraine!BW245),REGION!BW245/Ukraine!BW245,""),"")</f>
        <v/>
      </c>
      <c r="E245" s="45" t="str">
        <f>IF($A245=2,IF(ISNUMBER(REGION!BX245/Ukraine!BX245),REGION!BX245/Ukraine!BX245,""),"")</f>
        <v/>
      </c>
      <c r="F245" s="45" t="str">
        <f>IF($A245=2,IF(ISNUMBER(REGION!BY245/Ukraine!BY245),REGION!BY245/Ukraine!BY245,""),"")</f>
        <v/>
      </c>
      <c r="G245" s="45" t="str">
        <f>IF($A245=2,IF(ISNUMBER(REGION!BZ245/Ukraine!BZ245),REGION!BZ245/Ukraine!BZ245,""),"")</f>
        <v/>
      </c>
      <c r="H245" s="45" t="str">
        <f>IF($A245=2,IF(ISNUMBER(REGION!CA245/Ukraine!CA245),REGION!CA245/Ukraine!CA245,""),"")</f>
        <v/>
      </c>
      <c r="I245" s="45" t="str">
        <f>IF($A245=2,IF(ISNUMBER(REGION!CB245/Ukraine!CB245),REGION!CB245/Ukraine!CB245,""),"")</f>
        <v/>
      </c>
      <c r="J245" s="46" t="str">
        <f t="shared" si="22"/>
        <v/>
      </c>
      <c r="K245" s="1" t="str">
        <f t="shared" si="23"/>
        <v/>
      </c>
      <c r="M245" s="40" t="str">
        <f>IF($A245=2,REGION!BW245,"")</f>
        <v/>
      </c>
      <c r="N245" s="40" t="str">
        <f>IF($A245=2,REGION!BX245,"")</f>
        <v/>
      </c>
      <c r="O245" s="40" t="str">
        <f>IF($A245=2,REGION!BY245,"")</f>
        <v/>
      </c>
      <c r="P245" s="40" t="str">
        <f>IF($A245=2,REGION!BZ245,"")</f>
        <v/>
      </c>
      <c r="Q245" s="40" t="str">
        <f>IF($A245=2,REGION!CA245,"")</f>
        <v/>
      </c>
      <c r="R245" s="40" t="str">
        <f>IF($A245=2,REGION!CB245,"")</f>
        <v/>
      </c>
      <c r="S245" s="41" t="str">
        <f t="shared" si="24"/>
        <v/>
      </c>
      <c r="T245" s="1" t="str">
        <f t="shared" si="21"/>
        <v/>
      </c>
      <c r="V245" s="1" t="str">
        <f t="shared" si="25"/>
        <v/>
      </c>
      <c r="W245" s="40" t="str">
        <f t="shared" si="20"/>
        <v/>
      </c>
    </row>
    <row r="246" spans="1:23" ht="10.5" x14ac:dyDescent="0.25">
      <c r="A246" s="39">
        <f>'Industry selection'!C246</f>
        <v>2</v>
      </c>
      <c r="B246" s="2">
        <v>60.1</v>
      </c>
      <c r="C246" s="2" t="s">
        <v>500</v>
      </c>
      <c r="D246" s="45">
        <f>IF($A246=2,IF(ISNUMBER(REGION!BW246/Ukraine!BW246),REGION!BW246/Ukraine!BW246,""),"")</f>
        <v>2.473481244765642</v>
      </c>
      <c r="E246" s="45">
        <f>IF($A246=2,IF(ISNUMBER(REGION!BX246/Ukraine!BX246),REGION!BX246/Ukraine!BX246,""),"")</f>
        <v>1.8799818011842064</v>
      </c>
      <c r="F246" s="45" t="str">
        <f>IF($A246=2,IF(ISNUMBER(REGION!BY246/Ukraine!BY246),REGION!BY246/Ukraine!BY246,""),"")</f>
        <v/>
      </c>
      <c r="G246" s="45">
        <f>IF($A246=2,IF(ISNUMBER(REGION!BZ246/Ukraine!BZ246),REGION!BZ246/Ukraine!BZ246,""),"")</f>
        <v>1.2199121136210858</v>
      </c>
      <c r="H246" s="45">
        <f>IF($A246=2,IF(ISNUMBER(REGION!CA246/Ukraine!CA246),REGION!CA246/Ukraine!CA246,""),"")</f>
        <v>1.5859162608612667</v>
      </c>
      <c r="I246" s="45" t="str">
        <f>IF($A246=2,IF(ISNUMBER(REGION!CB246/Ukraine!CB246),REGION!CB246/Ukraine!CB246,""),"")</f>
        <v/>
      </c>
      <c r="J246" s="46">
        <f t="shared" si="22"/>
        <v>1.7898228551080502</v>
      </c>
      <c r="K246" s="1">
        <f t="shared" si="23"/>
        <v>1</v>
      </c>
      <c r="M246" s="40">
        <f>IF($A246=2,REGION!BW246,"")</f>
        <v>5.977858013916453E-4</v>
      </c>
      <c r="N246" s="40">
        <f>IF($A246=2,REGION!BX246,"")</f>
        <v>4.7081562612283329E-4</v>
      </c>
      <c r="O246" s="40" t="str">
        <f>IF($A246=2,REGION!BY246,"")</f>
        <v/>
      </c>
      <c r="P246" s="40">
        <f>IF($A246=2,REGION!BZ246,"")</f>
        <v>2.900873024643607E-4</v>
      </c>
      <c r="Q246" s="40">
        <f>IF($A246=2,REGION!CA246,"")</f>
        <v>4.3159878576874938E-4</v>
      </c>
      <c r="R246" s="40" t="str">
        <f>IF($A246=2,REGION!CB246,"")</f>
        <v/>
      </c>
      <c r="S246" s="41">
        <f t="shared" si="24"/>
        <v>4.4757187893689718E-4</v>
      </c>
      <c r="T246" s="1">
        <f t="shared" si="21"/>
        <v>0</v>
      </c>
      <c r="V246" s="1">
        <f t="shared" si="25"/>
        <v>1</v>
      </c>
      <c r="W246" s="40" t="str">
        <f t="shared" si="20"/>
        <v/>
      </c>
    </row>
    <row r="247" spans="1:23" ht="10.5" x14ac:dyDescent="0.25">
      <c r="A247" s="39">
        <f>'Industry selection'!C247</f>
        <v>2</v>
      </c>
      <c r="B247" s="2">
        <v>60.2</v>
      </c>
      <c r="C247" s="2" t="s">
        <v>502</v>
      </c>
      <c r="D247" s="45">
        <f>IF($A247=2,IF(ISNUMBER(REGION!BW247/Ukraine!BW247),REGION!BW247/Ukraine!BW247,""),"")</f>
        <v>0.5552678162104816</v>
      </c>
      <c r="E247" s="45">
        <f>IF($A247=2,IF(ISNUMBER(REGION!BX247/Ukraine!BX247),REGION!BX247/Ukraine!BX247,""),"")</f>
        <v>0.75668702243414487</v>
      </c>
      <c r="F247" s="45" t="str">
        <f>IF($A247=2,IF(ISNUMBER(REGION!BY247/Ukraine!BY247),REGION!BY247/Ukraine!BY247,""),"")</f>
        <v/>
      </c>
      <c r="G247" s="45">
        <f>IF($A247=2,IF(ISNUMBER(REGION!BZ247/Ukraine!BZ247),REGION!BZ247/Ukraine!BZ247,""),"")</f>
        <v>0.53560797591638776</v>
      </c>
      <c r="H247" s="45">
        <f>IF($A247=2,IF(ISNUMBER(REGION!CA247/Ukraine!CA247),REGION!CA247/Ukraine!CA247,""),"")</f>
        <v>0.54661422884553867</v>
      </c>
      <c r="I247" s="45" t="str">
        <f>IF($A247=2,IF(ISNUMBER(REGION!CB247/Ukraine!CB247),REGION!CB247/Ukraine!CB247,""),"")</f>
        <v/>
      </c>
      <c r="J247" s="46">
        <f t="shared" si="22"/>
        <v>0.59854426085163825</v>
      </c>
      <c r="K247" s="1">
        <f t="shared" si="23"/>
        <v>0</v>
      </c>
      <c r="M247" s="40">
        <f>IF($A247=2,REGION!BW247,"")</f>
        <v>1.147748738671959E-3</v>
      </c>
      <c r="N247" s="40">
        <f>IF($A247=2,REGION!BX247,"")</f>
        <v>1.5859052669400702E-3</v>
      </c>
      <c r="O247" s="40" t="str">
        <f>IF($A247=2,REGION!BY247,"")</f>
        <v/>
      </c>
      <c r="P247" s="40">
        <f>IF($A247=2,REGION!BZ247,"")</f>
        <v>1.284672339485026E-3</v>
      </c>
      <c r="Q247" s="40">
        <f>IF($A247=2,REGION!CA247,"")</f>
        <v>1.2660231049216649E-3</v>
      </c>
      <c r="R247" s="40" t="str">
        <f>IF($A247=2,REGION!CB247,"")</f>
        <v/>
      </c>
      <c r="S247" s="41">
        <f t="shared" si="24"/>
        <v>1.32108736250468E-3</v>
      </c>
      <c r="T247" s="1">
        <f t="shared" si="21"/>
        <v>0</v>
      </c>
      <c r="V247" s="1">
        <f t="shared" si="25"/>
        <v>0</v>
      </c>
      <c r="W247" s="40" t="str">
        <f t="shared" si="20"/>
        <v/>
      </c>
    </row>
    <row r="248" spans="1:23" ht="10.5" x14ac:dyDescent="0.25">
      <c r="A248" s="39" t="str">
        <f>'Industry selection'!C248</f>
        <v/>
      </c>
      <c r="B248" s="2">
        <v>61</v>
      </c>
      <c r="C248" s="2" t="s">
        <v>504</v>
      </c>
      <c r="D248" s="45" t="str">
        <f>IF($A248=2,IF(ISNUMBER(REGION!BW248/Ukraine!BW248),REGION!BW248/Ukraine!BW248,""),"")</f>
        <v/>
      </c>
      <c r="E248" s="45" t="str">
        <f>IF($A248=2,IF(ISNUMBER(REGION!BX248/Ukraine!BX248),REGION!BX248/Ukraine!BX248,""),"")</f>
        <v/>
      </c>
      <c r="F248" s="45" t="str">
        <f>IF($A248=2,IF(ISNUMBER(REGION!BY248/Ukraine!BY248),REGION!BY248/Ukraine!BY248,""),"")</f>
        <v/>
      </c>
      <c r="G248" s="45" t="str">
        <f>IF($A248=2,IF(ISNUMBER(REGION!BZ248/Ukraine!BZ248),REGION!BZ248/Ukraine!BZ248,""),"")</f>
        <v/>
      </c>
      <c r="H248" s="45" t="str">
        <f>IF($A248=2,IF(ISNUMBER(REGION!CA248/Ukraine!CA248),REGION!CA248/Ukraine!CA248,""),"")</f>
        <v/>
      </c>
      <c r="I248" s="45" t="str">
        <f>IF($A248=2,IF(ISNUMBER(REGION!CB248/Ukraine!CB248),REGION!CB248/Ukraine!CB248,""),"")</f>
        <v/>
      </c>
      <c r="J248" s="46" t="str">
        <f t="shared" si="22"/>
        <v/>
      </c>
      <c r="K248" s="1" t="str">
        <f t="shared" si="23"/>
        <v/>
      </c>
      <c r="M248" s="40" t="str">
        <f>IF($A248=2,REGION!BW248,"")</f>
        <v/>
      </c>
      <c r="N248" s="40" t="str">
        <f>IF($A248=2,REGION!BX248,"")</f>
        <v/>
      </c>
      <c r="O248" s="40" t="str">
        <f>IF($A248=2,REGION!BY248,"")</f>
        <v/>
      </c>
      <c r="P248" s="40" t="str">
        <f>IF($A248=2,REGION!BZ248,"")</f>
        <v/>
      </c>
      <c r="Q248" s="40" t="str">
        <f>IF($A248=2,REGION!CA248,"")</f>
        <v/>
      </c>
      <c r="R248" s="40" t="str">
        <f>IF($A248=2,REGION!CB248,"")</f>
        <v/>
      </c>
      <c r="S248" s="41" t="str">
        <f t="shared" si="24"/>
        <v/>
      </c>
      <c r="T248" s="1" t="str">
        <f t="shared" si="21"/>
        <v/>
      </c>
      <c r="V248" s="1" t="str">
        <f t="shared" si="25"/>
        <v/>
      </c>
      <c r="W248" s="40" t="str">
        <f t="shared" si="20"/>
        <v/>
      </c>
    </row>
    <row r="249" spans="1:23" ht="10.5" x14ac:dyDescent="0.25">
      <c r="A249" s="39">
        <f>'Industry selection'!C249</f>
        <v>2</v>
      </c>
      <c r="B249" s="2">
        <v>61.1</v>
      </c>
      <c r="C249" s="2" t="s">
        <v>506</v>
      </c>
      <c r="D249" s="45">
        <f>IF($A249=2,IF(ISNUMBER(REGION!BW249/Ukraine!BW249),REGION!BW249/Ukraine!BW249,""),"")</f>
        <v>0.11899650927676338</v>
      </c>
      <c r="E249" s="45">
        <f>IF($A249=2,IF(ISNUMBER(REGION!BX249/Ukraine!BX249),REGION!BX249/Ukraine!BX249,""),"")</f>
        <v>0.12360588581701093</v>
      </c>
      <c r="F249" s="45">
        <f>IF($A249=2,IF(ISNUMBER(REGION!BY249/Ukraine!BY249),REGION!BY249/Ukraine!BY249,""),"")</f>
        <v>0.12773425623460685</v>
      </c>
      <c r="G249" s="45">
        <f>IF($A249=2,IF(ISNUMBER(REGION!BZ249/Ukraine!BZ249),REGION!BZ249/Ukraine!BZ249,""),"")</f>
        <v>0.26390439098040008</v>
      </c>
      <c r="H249" s="45">
        <f>IF($A249=2,IF(ISNUMBER(REGION!CA249/Ukraine!CA249),REGION!CA249/Ukraine!CA249,""),"")</f>
        <v>0.26664656316766894</v>
      </c>
      <c r="I249" s="45">
        <f>IF($A249=2,IF(ISNUMBER(REGION!CB249/Ukraine!CB249),REGION!CB249/Ukraine!CB249,""),"")</f>
        <v>0.38680593687702897</v>
      </c>
      <c r="J249" s="46">
        <f t="shared" si="22"/>
        <v>0.21461559039224651</v>
      </c>
      <c r="K249" s="1">
        <f t="shared" si="23"/>
        <v>0</v>
      </c>
      <c r="M249" s="40">
        <f>IF($A249=2,REGION!BW249,"")</f>
        <v>1.3270844790894526E-3</v>
      </c>
      <c r="N249" s="40">
        <f>IF($A249=2,REGION!BX249,"")</f>
        <v>1.3504974538786534E-3</v>
      </c>
      <c r="O249" s="40">
        <f>IF($A249=2,REGION!BY249,"")</f>
        <v>1.3993664686351088E-3</v>
      </c>
      <c r="P249" s="40">
        <f>IF($A249=2,REGION!BZ249,"")</f>
        <v>2.3483257818543487E-3</v>
      </c>
      <c r="Q249" s="40">
        <f>IF($A249=2,REGION!CA249,"")</f>
        <v>2.1148340502668717E-3</v>
      </c>
      <c r="R249" s="40">
        <f>IF($A249=2,REGION!CB249,"")</f>
        <v>2.6957221289147953E-3</v>
      </c>
      <c r="S249" s="41">
        <f t="shared" si="24"/>
        <v>1.8726383937732051E-3</v>
      </c>
      <c r="T249" s="1">
        <f t="shared" si="21"/>
        <v>0</v>
      </c>
      <c r="V249" s="1">
        <f t="shared" si="25"/>
        <v>0</v>
      </c>
      <c r="W249" s="40" t="str">
        <f t="shared" si="20"/>
        <v/>
      </c>
    </row>
    <row r="250" spans="1:23" ht="10.5" x14ac:dyDescent="0.25">
      <c r="A250" s="39">
        <f>'Industry selection'!C250</f>
        <v>1</v>
      </c>
      <c r="B250" s="2">
        <v>61.2</v>
      </c>
      <c r="C250" s="2" t="s">
        <v>508</v>
      </c>
      <c r="D250" s="45" t="str">
        <f>IF($A250=2,IF(ISNUMBER(REGION!BW250/Ukraine!BW250),REGION!BW250/Ukraine!BW250,""),"")</f>
        <v/>
      </c>
      <c r="E250" s="45" t="str">
        <f>IF($A250=2,IF(ISNUMBER(REGION!BX250/Ukraine!BX250),REGION!BX250/Ukraine!BX250,""),"")</f>
        <v/>
      </c>
      <c r="F250" s="45" t="str">
        <f>IF($A250=2,IF(ISNUMBER(REGION!BY250/Ukraine!BY250),REGION!BY250/Ukraine!BY250,""),"")</f>
        <v/>
      </c>
      <c r="G250" s="45" t="str">
        <f>IF($A250=2,IF(ISNUMBER(REGION!BZ250/Ukraine!BZ250),REGION!BZ250/Ukraine!BZ250,""),"")</f>
        <v/>
      </c>
      <c r="H250" s="45" t="str">
        <f>IF($A250=2,IF(ISNUMBER(REGION!CA250/Ukraine!CA250),REGION!CA250/Ukraine!CA250,""),"")</f>
        <v/>
      </c>
      <c r="I250" s="45" t="str">
        <f>IF($A250=2,IF(ISNUMBER(REGION!CB250/Ukraine!CB250),REGION!CB250/Ukraine!CB250,""),"")</f>
        <v/>
      </c>
      <c r="J250" s="46" t="str">
        <f t="shared" si="22"/>
        <v/>
      </c>
      <c r="K250" s="1" t="str">
        <f t="shared" si="23"/>
        <v/>
      </c>
      <c r="M250" s="40" t="str">
        <f>IF($A250=2,REGION!BW250,"")</f>
        <v/>
      </c>
      <c r="N250" s="40" t="str">
        <f>IF($A250=2,REGION!BX250,"")</f>
        <v/>
      </c>
      <c r="O250" s="40" t="str">
        <f>IF($A250=2,REGION!BY250,"")</f>
        <v/>
      </c>
      <c r="P250" s="40" t="str">
        <f>IF($A250=2,REGION!BZ250,"")</f>
        <v/>
      </c>
      <c r="Q250" s="40" t="str">
        <f>IF($A250=2,REGION!CA250,"")</f>
        <v/>
      </c>
      <c r="R250" s="40" t="str">
        <f>IF($A250=2,REGION!CB250,"")</f>
        <v/>
      </c>
      <c r="S250" s="41" t="str">
        <f t="shared" si="24"/>
        <v/>
      </c>
      <c r="T250" s="1" t="str">
        <f t="shared" si="21"/>
        <v/>
      </c>
      <c r="V250" s="1" t="str">
        <f t="shared" si="25"/>
        <v/>
      </c>
      <c r="W250" s="40" t="str">
        <f t="shared" si="20"/>
        <v/>
      </c>
    </row>
    <row r="251" spans="1:23" ht="10.5" x14ac:dyDescent="0.25">
      <c r="A251" s="39">
        <f>'Industry selection'!C251</f>
        <v>1</v>
      </c>
      <c r="B251" s="2">
        <v>61.3</v>
      </c>
      <c r="C251" s="2" t="s">
        <v>510</v>
      </c>
      <c r="D251" s="45" t="str">
        <f>IF($A251=2,IF(ISNUMBER(REGION!BW251/Ukraine!BW251),REGION!BW251/Ukraine!BW251,""),"")</f>
        <v/>
      </c>
      <c r="E251" s="45" t="str">
        <f>IF($A251=2,IF(ISNUMBER(REGION!BX251/Ukraine!BX251),REGION!BX251/Ukraine!BX251,""),"")</f>
        <v/>
      </c>
      <c r="F251" s="45" t="str">
        <f>IF($A251=2,IF(ISNUMBER(REGION!BY251/Ukraine!BY251),REGION!BY251/Ukraine!BY251,""),"")</f>
        <v/>
      </c>
      <c r="G251" s="45" t="str">
        <f>IF($A251=2,IF(ISNUMBER(REGION!BZ251/Ukraine!BZ251),REGION!BZ251/Ukraine!BZ251,""),"")</f>
        <v/>
      </c>
      <c r="H251" s="45" t="str">
        <f>IF($A251=2,IF(ISNUMBER(REGION!CA251/Ukraine!CA251),REGION!CA251/Ukraine!CA251,""),"")</f>
        <v/>
      </c>
      <c r="I251" s="45" t="str">
        <f>IF($A251=2,IF(ISNUMBER(REGION!CB251/Ukraine!CB251),REGION!CB251/Ukraine!CB251,""),"")</f>
        <v/>
      </c>
      <c r="J251" s="46" t="str">
        <f t="shared" si="22"/>
        <v/>
      </c>
      <c r="K251" s="1" t="str">
        <f t="shared" si="23"/>
        <v/>
      </c>
      <c r="M251" s="40" t="str">
        <f>IF($A251=2,REGION!BW251,"")</f>
        <v/>
      </c>
      <c r="N251" s="40" t="str">
        <f>IF($A251=2,REGION!BX251,"")</f>
        <v/>
      </c>
      <c r="O251" s="40" t="str">
        <f>IF($A251=2,REGION!BY251,"")</f>
        <v/>
      </c>
      <c r="P251" s="40" t="str">
        <f>IF($A251=2,REGION!BZ251,"")</f>
        <v/>
      </c>
      <c r="Q251" s="40" t="str">
        <f>IF($A251=2,REGION!CA251,"")</f>
        <v/>
      </c>
      <c r="R251" s="40" t="str">
        <f>IF($A251=2,REGION!CB251,"")</f>
        <v/>
      </c>
      <c r="S251" s="41" t="str">
        <f t="shared" si="24"/>
        <v/>
      </c>
      <c r="T251" s="1" t="str">
        <f t="shared" si="21"/>
        <v/>
      </c>
      <c r="V251" s="1" t="str">
        <f t="shared" si="25"/>
        <v/>
      </c>
      <c r="W251" s="40" t="str">
        <f t="shared" si="20"/>
        <v/>
      </c>
    </row>
    <row r="252" spans="1:23" ht="10.5" x14ac:dyDescent="0.25">
      <c r="A252" s="39">
        <f>'Industry selection'!C252</f>
        <v>2</v>
      </c>
      <c r="B252" s="2">
        <v>61.9</v>
      </c>
      <c r="C252" s="2" t="s">
        <v>512</v>
      </c>
      <c r="D252" s="45">
        <f>IF($A252=2,IF(ISNUMBER(REGION!BW252/Ukraine!BW252),REGION!BW252/Ukraine!BW252,""),"")</f>
        <v>0.39427669723452885</v>
      </c>
      <c r="E252" s="45" t="str">
        <f>IF($A252=2,IF(ISNUMBER(REGION!BX252/Ukraine!BX252),REGION!BX252/Ukraine!BX252,""),"")</f>
        <v/>
      </c>
      <c r="F252" s="45">
        <f>IF($A252=2,IF(ISNUMBER(REGION!BY252/Ukraine!BY252),REGION!BY252/Ukraine!BY252,""),"")</f>
        <v>0.51492919480054289</v>
      </c>
      <c r="G252" s="45">
        <f>IF($A252=2,IF(ISNUMBER(REGION!BZ252/Ukraine!BZ252),REGION!BZ252/Ukraine!BZ252,""),"")</f>
        <v>0.17923003038017238</v>
      </c>
      <c r="H252" s="45" t="str">
        <f>IF($A252=2,IF(ISNUMBER(REGION!CA252/Ukraine!CA252),REGION!CA252/Ukraine!CA252,""),"")</f>
        <v/>
      </c>
      <c r="I252" s="45" t="str">
        <f>IF($A252=2,IF(ISNUMBER(REGION!CB252/Ukraine!CB252),REGION!CB252/Ukraine!CB252,""),"")</f>
        <v/>
      </c>
      <c r="J252" s="46">
        <f t="shared" si="22"/>
        <v>0.36281197413841476</v>
      </c>
      <c r="K252" s="1">
        <f t="shared" si="23"/>
        <v>0</v>
      </c>
      <c r="M252" s="40">
        <f>IF($A252=2,REGION!BW252,"")</f>
        <v>1.5542430836182778E-4</v>
      </c>
      <c r="N252" s="40" t="str">
        <f>IF($A252=2,REGION!BX252,"")</f>
        <v/>
      </c>
      <c r="O252" s="40">
        <f>IF($A252=2,REGION!BY252,"")</f>
        <v>2.4170875367333699E-4</v>
      </c>
      <c r="P252" s="40">
        <f>IF($A252=2,REGION!BZ252,"")</f>
        <v>8.2882086418388772E-5</v>
      </c>
      <c r="Q252" s="40" t="str">
        <f>IF($A252=2,REGION!CA252,"")</f>
        <v/>
      </c>
      <c r="R252" s="40" t="str">
        <f>IF($A252=2,REGION!CB252,"")</f>
        <v/>
      </c>
      <c r="S252" s="41">
        <f t="shared" si="24"/>
        <v>1.6000504948451787E-4</v>
      </c>
      <c r="T252" s="1">
        <f t="shared" si="21"/>
        <v>0</v>
      </c>
      <c r="V252" s="1">
        <f t="shared" si="25"/>
        <v>0</v>
      </c>
      <c r="W252" s="40" t="str">
        <f t="shared" si="20"/>
        <v/>
      </c>
    </row>
    <row r="253" spans="1:23" ht="10.5" x14ac:dyDescent="0.25">
      <c r="A253" s="39">
        <f>'Industry selection'!C253</f>
        <v>2</v>
      </c>
      <c r="B253" s="2">
        <v>62</v>
      </c>
      <c r="C253" s="2" t="s">
        <v>514</v>
      </c>
      <c r="D253" s="45">
        <f>IF($A253=2,IF(ISNUMBER(REGION!BW253/Ukraine!BW253),REGION!BW253/Ukraine!BW253,""),"")</f>
        <v>0.36762946549647585</v>
      </c>
      <c r="E253" s="45">
        <f>IF($A253=2,IF(ISNUMBER(REGION!BX253/Ukraine!BX253),REGION!BX253/Ukraine!BX253,""),"")</f>
        <v>0.28878545415987505</v>
      </c>
      <c r="F253" s="45">
        <f>IF($A253=2,IF(ISNUMBER(REGION!BY253/Ukraine!BY253),REGION!BY253/Ukraine!BY253,""),"")</f>
        <v>0.33773137165997263</v>
      </c>
      <c r="G253" s="45">
        <f>IF($A253=2,IF(ISNUMBER(REGION!BZ253/Ukraine!BZ253),REGION!BZ253/Ukraine!BZ253,""),"")</f>
        <v>0.34979301173971578</v>
      </c>
      <c r="H253" s="45">
        <f>IF($A253=2,IF(ISNUMBER(REGION!CA253/Ukraine!CA253),REGION!CA253/Ukraine!CA253,""),"")</f>
        <v>0.53081874208717739</v>
      </c>
      <c r="I253" s="45">
        <f>IF($A253=2,IF(ISNUMBER(REGION!CB253/Ukraine!CB253),REGION!CB253/Ukraine!CB253,""),"")</f>
        <v>0.45214989482120482</v>
      </c>
      <c r="J253" s="46">
        <f t="shared" si="22"/>
        <v>0.38781798999407019</v>
      </c>
      <c r="K253" s="1">
        <f t="shared" si="23"/>
        <v>0</v>
      </c>
      <c r="M253" s="40">
        <f>IF($A253=2,REGION!BW253,"")</f>
        <v>1.6498888118409412E-3</v>
      </c>
      <c r="N253" s="40">
        <f>IF($A253=2,REGION!BX253,"")</f>
        <v>1.4124468783685E-3</v>
      </c>
      <c r="O253" s="40">
        <f>IF($A253=2,REGION!BY253,"")</f>
        <v>1.8064548958744132E-3</v>
      </c>
      <c r="P253" s="40">
        <f>IF($A253=2,REGION!BZ253,"")</f>
        <v>1.8786606254834789E-3</v>
      </c>
      <c r="Q253" s="40">
        <f>IF($A253=2,REGION!CA253,"")</f>
        <v>2.9060984908429125E-3</v>
      </c>
      <c r="R253" s="40">
        <f>IF($A253=2,REGION!CB253,"")</f>
        <v>2.5686985731020562E-3</v>
      </c>
      <c r="S253" s="41">
        <f t="shared" si="24"/>
        <v>2.0370413792520502E-3</v>
      </c>
      <c r="T253" s="1">
        <f t="shared" si="21"/>
        <v>0</v>
      </c>
      <c r="V253" s="1">
        <f t="shared" si="25"/>
        <v>0</v>
      </c>
      <c r="W253" s="40" t="str">
        <f t="shared" si="20"/>
        <v/>
      </c>
    </row>
    <row r="254" spans="1:23" ht="10.5" x14ac:dyDescent="0.25">
      <c r="A254" s="39" t="str">
        <f>'Industry selection'!C254</f>
        <v/>
      </c>
      <c r="B254" s="2">
        <v>63</v>
      </c>
      <c r="C254" s="2" t="s">
        <v>516</v>
      </c>
      <c r="D254" s="45" t="str">
        <f>IF($A254=2,IF(ISNUMBER(REGION!BW254/Ukraine!BW254),REGION!BW254/Ukraine!BW254,""),"")</f>
        <v/>
      </c>
      <c r="E254" s="45" t="str">
        <f>IF($A254=2,IF(ISNUMBER(REGION!BX254/Ukraine!BX254),REGION!BX254/Ukraine!BX254,""),"")</f>
        <v/>
      </c>
      <c r="F254" s="45" t="str">
        <f>IF($A254=2,IF(ISNUMBER(REGION!BY254/Ukraine!BY254),REGION!BY254/Ukraine!BY254,""),"")</f>
        <v/>
      </c>
      <c r="G254" s="45" t="str">
        <f>IF($A254=2,IF(ISNUMBER(REGION!BZ254/Ukraine!BZ254),REGION!BZ254/Ukraine!BZ254,""),"")</f>
        <v/>
      </c>
      <c r="H254" s="45" t="str">
        <f>IF($A254=2,IF(ISNUMBER(REGION!CA254/Ukraine!CA254),REGION!CA254/Ukraine!CA254,""),"")</f>
        <v/>
      </c>
      <c r="I254" s="45" t="str">
        <f>IF($A254=2,IF(ISNUMBER(REGION!CB254/Ukraine!CB254),REGION!CB254/Ukraine!CB254,""),"")</f>
        <v/>
      </c>
      <c r="J254" s="46" t="str">
        <f t="shared" si="22"/>
        <v/>
      </c>
      <c r="K254" s="1" t="str">
        <f t="shared" si="23"/>
        <v/>
      </c>
      <c r="M254" s="40" t="str">
        <f>IF($A254=2,REGION!BW254,"")</f>
        <v/>
      </c>
      <c r="N254" s="40" t="str">
        <f>IF($A254=2,REGION!BX254,"")</f>
        <v/>
      </c>
      <c r="O254" s="40" t="str">
        <f>IF($A254=2,REGION!BY254,"")</f>
        <v/>
      </c>
      <c r="P254" s="40" t="str">
        <f>IF($A254=2,REGION!BZ254,"")</f>
        <v/>
      </c>
      <c r="Q254" s="40" t="str">
        <f>IF($A254=2,REGION!CA254,"")</f>
        <v/>
      </c>
      <c r="R254" s="40" t="str">
        <f>IF($A254=2,REGION!CB254,"")</f>
        <v/>
      </c>
      <c r="S254" s="41" t="str">
        <f t="shared" si="24"/>
        <v/>
      </c>
      <c r="T254" s="1" t="str">
        <f t="shared" si="21"/>
        <v/>
      </c>
      <c r="V254" s="1" t="str">
        <f t="shared" si="25"/>
        <v/>
      </c>
      <c r="W254" s="40" t="str">
        <f t="shared" si="20"/>
        <v/>
      </c>
    </row>
    <row r="255" spans="1:23" ht="10.5" x14ac:dyDescent="0.25">
      <c r="A255" s="39">
        <f>'Industry selection'!C255</f>
        <v>2</v>
      </c>
      <c r="B255" s="2">
        <v>63.1</v>
      </c>
      <c r="C255" s="2" t="s">
        <v>518</v>
      </c>
      <c r="D255" s="45" t="str">
        <f>IF($A255=2,IF(ISNUMBER(REGION!BW255/Ukraine!BW255),REGION!BW255/Ukraine!BW255,""),"")</f>
        <v/>
      </c>
      <c r="E255" s="45">
        <f>IF($A255=2,IF(ISNUMBER(REGION!BX255/Ukraine!BX255),REGION!BX255/Ukraine!BX255,""),"")</f>
        <v>0.18520828487668123</v>
      </c>
      <c r="F255" s="45">
        <f>IF($A255=2,IF(ISNUMBER(REGION!BY255/Ukraine!BY255),REGION!BY255/Ukraine!BY255,""),"")</f>
        <v>0.26549576647151468</v>
      </c>
      <c r="G255" s="45">
        <f>IF($A255=2,IF(ISNUMBER(REGION!BZ255/Ukraine!BZ255),REGION!BZ255/Ukraine!BZ255,""),"")</f>
        <v>0.25376675082566391</v>
      </c>
      <c r="H255" s="45">
        <f>IF($A255=2,IF(ISNUMBER(REGION!CA255/Ukraine!CA255),REGION!CA255/Ukraine!CA255,""),"")</f>
        <v>0.35033144033136704</v>
      </c>
      <c r="I255" s="45" t="str">
        <f>IF($A255=2,IF(ISNUMBER(REGION!CB255/Ukraine!CB255),REGION!CB255/Ukraine!CB255,""),"")</f>
        <v/>
      </c>
      <c r="J255" s="46">
        <f t="shared" si="22"/>
        <v>0.2637005606263067</v>
      </c>
      <c r="K255" s="1">
        <f t="shared" si="23"/>
        <v>0</v>
      </c>
      <c r="M255" s="40" t="str">
        <f>IF($A255=2,REGION!BW255,"")</f>
        <v/>
      </c>
      <c r="N255" s="40">
        <f>IF($A255=2,REGION!BX255,"")</f>
        <v>3.7169654693907896E-4</v>
      </c>
      <c r="O255" s="40">
        <f>IF($A255=2,REGION!BY255,"")</f>
        <v>4.961390206979022E-4</v>
      </c>
      <c r="P255" s="40">
        <f>IF($A255=2,REGION!BZ255,"")</f>
        <v>4.6966515637086973E-4</v>
      </c>
      <c r="Q255" s="40">
        <f>IF($A255=2,REGION!CA255,"")</f>
        <v>6.4739817865312407E-4</v>
      </c>
      <c r="R255" s="40" t="str">
        <f>IF($A255=2,REGION!CB255,"")</f>
        <v/>
      </c>
      <c r="S255" s="41">
        <f t="shared" si="24"/>
        <v>4.9622472566524379E-4</v>
      </c>
      <c r="T255" s="1">
        <f t="shared" si="21"/>
        <v>0</v>
      </c>
      <c r="V255" s="1">
        <f t="shared" si="25"/>
        <v>0</v>
      </c>
      <c r="W255" s="40" t="str">
        <f t="shared" si="20"/>
        <v/>
      </c>
    </row>
    <row r="256" spans="1:23" ht="10.5" x14ac:dyDescent="0.25">
      <c r="A256" s="39">
        <f>'Industry selection'!C256</f>
        <v>2</v>
      </c>
      <c r="B256" s="2">
        <v>63.9</v>
      </c>
      <c r="C256" s="2" t="s">
        <v>520</v>
      </c>
      <c r="D256" s="45" t="str">
        <f>IF($A256=2,IF(ISNUMBER(REGION!BW256/Ukraine!BW256),REGION!BW256/Ukraine!BW256,""),"")</f>
        <v/>
      </c>
      <c r="E256" s="45">
        <f>IF($A256=2,IF(ISNUMBER(REGION!BX256/Ukraine!BX256),REGION!BX256/Ukraine!BX256,""),"")</f>
        <v>3.5909290155104266E-2</v>
      </c>
      <c r="F256" s="45">
        <f>IF($A256=2,IF(ISNUMBER(REGION!BY256/Ukraine!BY256),REGION!BY256/Ukraine!BY256,""),"")</f>
        <v>3.3079426230013878E-2</v>
      </c>
      <c r="G256" s="45">
        <f>IF($A256=2,IF(ISNUMBER(REGION!BZ256/Ukraine!BZ256),REGION!BZ256/Ukraine!BZ256,""),"")</f>
        <v>5.880146372671044E-2</v>
      </c>
      <c r="H256" s="45">
        <f>IF($A256=2,IF(ISNUMBER(REGION!CA256/Ukraine!CA256),REGION!CA256/Ukraine!CA256,""),"")</f>
        <v>0.18261162687007582</v>
      </c>
      <c r="I256" s="45" t="str">
        <f>IF($A256=2,IF(ISNUMBER(REGION!CB256/Ukraine!CB256),REGION!CB256/Ukraine!CB256,""),"")</f>
        <v/>
      </c>
      <c r="J256" s="46">
        <f t="shared" si="22"/>
        <v>7.7600451745476098E-2</v>
      </c>
      <c r="K256" s="1">
        <f t="shared" si="23"/>
        <v>0</v>
      </c>
      <c r="M256" s="40" t="str">
        <f>IF($A256=2,REGION!BW256,"")</f>
        <v/>
      </c>
      <c r="N256" s="40">
        <f>IF($A256=2,REGION!BX256,"")</f>
        <v>3.7169654693907895E-5</v>
      </c>
      <c r="O256" s="40">
        <f>IF($A256=2,REGION!BY256,"")</f>
        <v>3.8164540053684785E-5</v>
      </c>
      <c r="P256" s="40">
        <f>IF($A256=2,REGION!BZ256,"")</f>
        <v>6.9068405348657306E-5</v>
      </c>
      <c r="Q256" s="40">
        <f>IF($A256=2,REGION!CA256,"")</f>
        <v>1.870261404997914E-4</v>
      </c>
      <c r="R256" s="40" t="str">
        <f>IF($A256=2,REGION!CB256,"")</f>
        <v/>
      </c>
      <c r="S256" s="41">
        <f t="shared" si="24"/>
        <v>8.285718514901035E-5</v>
      </c>
      <c r="T256" s="1">
        <f t="shared" si="21"/>
        <v>0</v>
      </c>
      <c r="V256" s="1">
        <f t="shared" si="25"/>
        <v>0</v>
      </c>
      <c r="W256" s="40" t="str">
        <f t="shared" si="20"/>
        <v/>
      </c>
    </row>
    <row r="257" spans="1:23" ht="10.5" x14ac:dyDescent="0.25">
      <c r="A257" s="39" t="str">
        <f>'Industry selection'!C257</f>
        <v/>
      </c>
      <c r="B257" s="2" t="s">
        <v>522</v>
      </c>
      <c r="C257" s="2" t="s">
        <v>523</v>
      </c>
      <c r="D257" s="45" t="str">
        <f>IF($A257=2,IF(ISNUMBER(REGION!BW257/Ukraine!BW257),REGION!BW257/Ukraine!BW257,""),"")</f>
        <v/>
      </c>
      <c r="E257" s="45" t="str">
        <f>IF($A257=2,IF(ISNUMBER(REGION!BX257/Ukraine!BX257),REGION!BX257/Ukraine!BX257,""),"")</f>
        <v/>
      </c>
      <c r="F257" s="45" t="str">
        <f>IF($A257=2,IF(ISNUMBER(REGION!BY257/Ukraine!BY257),REGION!BY257/Ukraine!BY257,""),"")</f>
        <v/>
      </c>
      <c r="G257" s="45" t="str">
        <f>IF($A257=2,IF(ISNUMBER(REGION!BZ257/Ukraine!BZ257),REGION!BZ257/Ukraine!BZ257,""),"")</f>
        <v/>
      </c>
      <c r="H257" s="45" t="str">
        <f>IF($A257=2,IF(ISNUMBER(REGION!CA257/Ukraine!CA257),REGION!CA257/Ukraine!CA257,""),"")</f>
        <v/>
      </c>
      <c r="I257" s="45" t="str">
        <f>IF($A257=2,IF(ISNUMBER(REGION!CB257/Ukraine!CB257),REGION!CB257/Ukraine!CB257,""),"")</f>
        <v/>
      </c>
      <c r="J257" s="46" t="str">
        <f t="shared" si="22"/>
        <v/>
      </c>
      <c r="K257" s="1" t="str">
        <f t="shared" si="23"/>
        <v/>
      </c>
      <c r="M257" s="40" t="str">
        <f>IF($A257=2,REGION!BW257,"")</f>
        <v/>
      </c>
      <c r="N257" s="40" t="str">
        <f>IF($A257=2,REGION!BX257,"")</f>
        <v/>
      </c>
      <c r="O257" s="40" t="str">
        <f>IF($A257=2,REGION!BY257,"")</f>
        <v/>
      </c>
      <c r="P257" s="40" t="str">
        <f>IF($A257=2,REGION!BZ257,"")</f>
        <v/>
      </c>
      <c r="Q257" s="40" t="str">
        <f>IF($A257=2,REGION!CA257,"")</f>
        <v/>
      </c>
      <c r="R257" s="40" t="str">
        <f>IF($A257=2,REGION!CB257,"")</f>
        <v/>
      </c>
      <c r="S257" s="41" t="str">
        <f t="shared" si="24"/>
        <v/>
      </c>
      <c r="T257" s="1" t="str">
        <f t="shared" si="21"/>
        <v/>
      </c>
      <c r="V257" s="1" t="str">
        <f t="shared" si="25"/>
        <v/>
      </c>
      <c r="W257" s="40" t="str">
        <f t="shared" si="20"/>
        <v/>
      </c>
    </row>
    <row r="258" spans="1:23" ht="10.5" x14ac:dyDescent="0.25">
      <c r="A258" s="39" t="str">
        <f>'Industry selection'!C258</f>
        <v/>
      </c>
      <c r="B258" s="2">
        <v>64</v>
      </c>
      <c r="C258" s="2" t="s">
        <v>525</v>
      </c>
      <c r="D258" s="45" t="str">
        <f>IF($A258=2,IF(ISNUMBER(REGION!BW258/Ukraine!BW258),REGION!BW258/Ukraine!BW258,""),"")</f>
        <v/>
      </c>
      <c r="E258" s="45" t="str">
        <f>IF($A258=2,IF(ISNUMBER(REGION!BX258/Ukraine!BX258),REGION!BX258/Ukraine!BX258,""),"")</f>
        <v/>
      </c>
      <c r="F258" s="45" t="str">
        <f>IF($A258=2,IF(ISNUMBER(REGION!BY258/Ukraine!BY258),REGION!BY258/Ukraine!BY258,""),"")</f>
        <v/>
      </c>
      <c r="G258" s="45" t="str">
        <f>IF($A258=2,IF(ISNUMBER(REGION!BZ258/Ukraine!BZ258),REGION!BZ258/Ukraine!BZ258,""),"")</f>
        <v/>
      </c>
      <c r="H258" s="45" t="str">
        <f>IF($A258=2,IF(ISNUMBER(REGION!CA258/Ukraine!CA258),REGION!CA258/Ukraine!CA258,""),"")</f>
        <v/>
      </c>
      <c r="I258" s="45" t="str">
        <f>IF($A258=2,IF(ISNUMBER(REGION!CB258/Ukraine!CB258),REGION!CB258/Ukraine!CB258,""),"")</f>
        <v/>
      </c>
      <c r="J258" s="46" t="str">
        <f t="shared" si="22"/>
        <v/>
      </c>
      <c r="K258" s="1" t="str">
        <f t="shared" si="23"/>
        <v/>
      </c>
      <c r="M258" s="40" t="str">
        <f>IF($A258=2,REGION!BW258,"")</f>
        <v/>
      </c>
      <c r="N258" s="40" t="str">
        <f>IF($A258=2,REGION!BX258,"")</f>
        <v/>
      </c>
      <c r="O258" s="40" t="str">
        <f>IF($A258=2,REGION!BY258,"")</f>
        <v/>
      </c>
      <c r="P258" s="40" t="str">
        <f>IF($A258=2,REGION!BZ258,"")</f>
        <v/>
      </c>
      <c r="Q258" s="40" t="str">
        <f>IF($A258=2,REGION!CA258,"")</f>
        <v/>
      </c>
      <c r="R258" s="40" t="str">
        <f>IF($A258=2,REGION!CB258,"")</f>
        <v/>
      </c>
      <c r="S258" s="41" t="str">
        <f t="shared" si="24"/>
        <v/>
      </c>
      <c r="T258" s="1" t="str">
        <f t="shared" si="21"/>
        <v/>
      </c>
      <c r="V258" s="1" t="str">
        <f t="shared" si="25"/>
        <v/>
      </c>
      <c r="W258" s="40" t="str">
        <f t="shared" si="20"/>
        <v/>
      </c>
    </row>
    <row r="259" spans="1:23" ht="10.5" x14ac:dyDescent="0.25">
      <c r="A259" s="39">
        <f>'Industry selection'!C259</f>
        <v>1</v>
      </c>
      <c r="B259" s="2">
        <v>64.099999999999994</v>
      </c>
      <c r="C259" s="2" t="s">
        <v>527</v>
      </c>
      <c r="D259" s="45" t="str">
        <f>IF($A259=2,IF(ISNUMBER(REGION!BW259/Ukraine!BW259),REGION!BW259/Ukraine!BW259,""),"")</f>
        <v/>
      </c>
      <c r="E259" s="45" t="str">
        <f>IF($A259=2,IF(ISNUMBER(REGION!BX259/Ukraine!BX259),REGION!BX259/Ukraine!BX259,""),"")</f>
        <v/>
      </c>
      <c r="F259" s="45" t="str">
        <f>IF($A259=2,IF(ISNUMBER(REGION!BY259/Ukraine!BY259),REGION!BY259/Ukraine!BY259,""),"")</f>
        <v/>
      </c>
      <c r="G259" s="45" t="str">
        <f>IF($A259=2,IF(ISNUMBER(REGION!BZ259/Ukraine!BZ259),REGION!BZ259/Ukraine!BZ259,""),"")</f>
        <v/>
      </c>
      <c r="H259" s="45" t="str">
        <f>IF($A259=2,IF(ISNUMBER(REGION!CA259/Ukraine!CA259),REGION!CA259/Ukraine!CA259,""),"")</f>
        <v/>
      </c>
      <c r="I259" s="45" t="str">
        <f>IF($A259=2,IF(ISNUMBER(REGION!CB259/Ukraine!CB259),REGION!CB259/Ukraine!CB259,""),"")</f>
        <v/>
      </c>
      <c r="J259" s="46" t="str">
        <f t="shared" si="22"/>
        <v/>
      </c>
      <c r="K259" s="1" t="str">
        <f t="shared" si="23"/>
        <v/>
      </c>
      <c r="M259" s="40" t="str">
        <f>IF($A259=2,REGION!BW259,"")</f>
        <v/>
      </c>
      <c r="N259" s="40" t="str">
        <f>IF($A259=2,REGION!BX259,"")</f>
        <v/>
      </c>
      <c r="O259" s="40" t="str">
        <f>IF($A259=2,REGION!BY259,"")</f>
        <v/>
      </c>
      <c r="P259" s="40" t="str">
        <f>IF($A259=2,REGION!BZ259,"")</f>
        <v/>
      </c>
      <c r="Q259" s="40" t="str">
        <f>IF($A259=2,REGION!CA259,"")</f>
        <v/>
      </c>
      <c r="R259" s="40" t="str">
        <f>IF($A259=2,REGION!CB259,"")</f>
        <v/>
      </c>
      <c r="S259" s="41" t="str">
        <f t="shared" si="24"/>
        <v/>
      </c>
      <c r="T259" s="1" t="str">
        <f t="shared" si="21"/>
        <v/>
      </c>
      <c r="V259" s="1" t="str">
        <f t="shared" si="25"/>
        <v/>
      </c>
      <c r="W259" s="40" t="str">
        <f t="shared" si="20"/>
        <v/>
      </c>
    </row>
    <row r="260" spans="1:23" ht="10.5" x14ac:dyDescent="0.25">
      <c r="A260" s="39">
        <f>'Industry selection'!C260</f>
        <v>1</v>
      </c>
      <c r="B260" s="2">
        <v>64.2</v>
      </c>
      <c r="C260" s="2" t="s">
        <v>529</v>
      </c>
      <c r="D260" s="45" t="str">
        <f>IF($A260=2,IF(ISNUMBER(REGION!BW260/Ukraine!BW260),REGION!BW260/Ukraine!BW260,""),"")</f>
        <v/>
      </c>
      <c r="E260" s="45" t="str">
        <f>IF($A260=2,IF(ISNUMBER(REGION!BX260/Ukraine!BX260),REGION!BX260/Ukraine!BX260,""),"")</f>
        <v/>
      </c>
      <c r="F260" s="45" t="str">
        <f>IF($A260=2,IF(ISNUMBER(REGION!BY260/Ukraine!BY260),REGION!BY260/Ukraine!BY260,""),"")</f>
        <v/>
      </c>
      <c r="G260" s="45" t="str">
        <f>IF($A260=2,IF(ISNUMBER(REGION!BZ260/Ukraine!BZ260),REGION!BZ260/Ukraine!BZ260,""),"")</f>
        <v/>
      </c>
      <c r="H260" s="45" t="str">
        <f>IF($A260=2,IF(ISNUMBER(REGION!CA260/Ukraine!CA260),REGION!CA260/Ukraine!CA260,""),"")</f>
        <v/>
      </c>
      <c r="I260" s="45" t="str">
        <f>IF($A260=2,IF(ISNUMBER(REGION!CB260/Ukraine!CB260),REGION!CB260/Ukraine!CB260,""),"")</f>
        <v/>
      </c>
      <c r="J260" s="46" t="str">
        <f t="shared" si="22"/>
        <v/>
      </c>
      <c r="K260" s="1" t="str">
        <f t="shared" si="23"/>
        <v/>
      </c>
      <c r="M260" s="40" t="str">
        <f>IF($A260=2,REGION!BW260,"")</f>
        <v/>
      </c>
      <c r="N260" s="40" t="str">
        <f>IF($A260=2,REGION!BX260,"")</f>
        <v/>
      </c>
      <c r="O260" s="40" t="str">
        <f>IF($A260=2,REGION!BY260,"")</f>
        <v/>
      </c>
      <c r="P260" s="40" t="str">
        <f>IF($A260=2,REGION!BZ260,"")</f>
        <v/>
      </c>
      <c r="Q260" s="40" t="str">
        <f>IF($A260=2,REGION!CA260,"")</f>
        <v/>
      </c>
      <c r="R260" s="40" t="str">
        <f>IF($A260=2,REGION!CB260,"")</f>
        <v/>
      </c>
      <c r="S260" s="41" t="str">
        <f t="shared" si="24"/>
        <v/>
      </c>
      <c r="T260" s="1" t="str">
        <f t="shared" si="21"/>
        <v/>
      </c>
      <c r="V260" s="1" t="str">
        <f t="shared" si="25"/>
        <v/>
      </c>
      <c r="W260" s="40" t="str">
        <f t="shared" si="20"/>
        <v/>
      </c>
    </row>
    <row r="261" spans="1:23" ht="10.5" x14ac:dyDescent="0.25">
      <c r="A261" s="39">
        <f>'Industry selection'!C261</f>
        <v>1</v>
      </c>
      <c r="B261" s="2">
        <v>64.3</v>
      </c>
      <c r="C261" s="2" t="s">
        <v>531</v>
      </c>
      <c r="D261" s="45" t="str">
        <f>IF($A261=2,IF(ISNUMBER(REGION!BW261/Ukraine!BW261),REGION!BW261/Ukraine!BW261,""),"")</f>
        <v/>
      </c>
      <c r="E261" s="45" t="str">
        <f>IF($A261=2,IF(ISNUMBER(REGION!BX261/Ukraine!BX261),REGION!BX261/Ukraine!BX261,""),"")</f>
        <v/>
      </c>
      <c r="F261" s="45" t="str">
        <f>IF($A261=2,IF(ISNUMBER(REGION!BY261/Ukraine!BY261),REGION!BY261/Ukraine!BY261,""),"")</f>
        <v/>
      </c>
      <c r="G261" s="45" t="str">
        <f>IF($A261=2,IF(ISNUMBER(REGION!BZ261/Ukraine!BZ261),REGION!BZ261/Ukraine!BZ261,""),"")</f>
        <v/>
      </c>
      <c r="H261" s="45" t="str">
        <f>IF($A261=2,IF(ISNUMBER(REGION!CA261/Ukraine!CA261),REGION!CA261/Ukraine!CA261,""),"")</f>
        <v/>
      </c>
      <c r="I261" s="45" t="str">
        <f>IF($A261=2,IF(ISNUMBER(REGION!CB261/Ukraine!CB261),REGION!CB261/Ukraine!CB261,""),"")</f>
        <v/>
      </c>
      <c r="J261" s="46" t="str">
        <f t="shared" si="22"/>
        <v/>
      </c>
      <c r="K261" s="1" t="str">
        <f t="shared" si="23"/>
        <v/>
      </c>
      <c r="M261" s="40" t="str">
        <f>IF($A261=2,REGION!BW261,"")</f>
        <v/>
      </c>
      <c r="N261" s="40" t="str">
        <f>IF($A261=2,REGION!BX261,"")</f>
        <v/>
      </c>
      <c r="O261" s="40" t="str">
        <f>IF($A261=2,REGION!BY261,"")</f>
        <v/>
      </c>
      <c r="P261" s="40" t="str">
        <f>IF($A261=2,REGION!BZ261,"")</f>
        <v/>
      </c>
      <c r="Q261" s="40" t="str">
        <f>IF($A261=2,REGION!CA261,"")</f>
        <v/>
      </c>
      <c r="R261" s="40" t="str">
        <f>IF($A261=2,REGION!CB261,"")</f>
        <v/>
      </c>
      <c r="S261" s="41" t="str">
        <f t="shared" si="24"/>
        <v/>
      </c>
      <c r="T261" s="1" t="str">
        <f t="shared" si="21"/>
        <v/>
      </c>
      <c r="V261" s="1" t="str">
        <f t="shared" si="25"/>
        <v/>
      </c>
      <c r="W261" s="40" t="str">
        <f t="shared" si="20"/>
        <v/>
      </c>
    </row>
    <row r="262" spans="1:23" ht="10.5" x14ac:dyDescent="0.25">
      <c r="A262" s="39">
        <f>'Industry selection'!C262</f>
        <v>2</v>
      </c>
      <c r="B262" s="2">
        <v>64.900000000000006</v>
      </c>
      <c r="C262" s="2" t="s">
        <v>533</v>
      </c>
      <c r="D262" s="45">
        <f>IF($A262=2,IF(ISNUMBER(REGION!BW262/Ukraine!BW262),REGION!BW262/Ukraine!BW262,""),"")</f>
        <v>0.70128974695538793</v>
      </c>
      <c r="E262" s="45">
        <f>IF($A262=2,IF(ISNUMBER(REGION!BX262/Ukraine!BX262),REGION!BX262/Ukraine!BX262,""),"")</f>
        <v>0.73405563717485478</v>
      </c>
      <c r="F262" s="45">
        <f>IF($A262=2,IF(ISNUMBER(REGION!BY262/Ukraine!BY262),REGION!BY262/Ukraine!BY262,""),"")</f>
        <v>0.52195824161262683</v>
      </c>
      <c r="G262" s="45" t="str">
        <f>IF($A262=2,IF(ISNUMBER(REGION!BZ262/Ukraine!BZ262),REGION!BZ262/Ukraine!BZ262,""),"")</f>
        <v/>
      </c>
      <c r="H262" s="45" t="str">
        <f>IF($A262=2,IF(ISNUMBER(REGION!CA262/Ukraine!CA262),REGION!CA262/Ukraine!CA262,""),"")</f>
        <v/>
      </c>
      <c r="I262" s="45" t="str">
        <f>IF($A262=2,IF(ISNUMBER(REGION!CB262/Ukraine!CB262),REGION!CB262/Ukraine!CB262,""),"")</f>
        <v/>
      </c>
      <c r="J262" s="46">
        <f t="shared" si="22"/>
        <v>0.65243454191428985</v>
      </c>
      <c r="K262" s="1">
        <f t="shared" si="23"/>
        <v>0</v>
      </c>
      <c r="M262" s="40">
        <f>IF($A262=2,REGION!BW262,"")</f>
        <v>2.0802945888429257E-3</v>
      </c>
      <c r="N262" s="40">
        <f>IF($A262=2,REGION!BX262,"")</f>
        <v>2.2301792816344737E-3</v>
      </c>
      <c r="O262" s="40">
        <f>IF($A262=2,REGION!BY262,"")</f>
        <v>1.895505489333011E-3</v>
      </c>
      <c r="P262" s="40" t="str">
        <f>IF($A262=2,REGION!BZ262,"")</f>
        <v/>
      </c>
      <c r="Q262" s="40" t="str">
        <f>IF($A262=2,REGION!CA262,"")</f>
        <v/>
      </c>
      <c r="R262" s="40" t="str">
        <f>IF($A262=2,REGION!CB262,"")</f>
        <v/>
      </c>
      <c r="S262" s="41">
        <f t="shared" si="24"/>
        <v>2.0686597866034699E-3</v>
      </c>
      <c r="T262" s="1">
        <f t="shared" si="21"/>
        <v>0</v>
      </c>
      <c r="V262" s="1">
        <f t="shared" si="25"/>
        <v>0</v>
      </c>
      <c r="W262" s="40" t="str">
        <f t="shared" ref="W262:W325" si="26">IF(V262=2,$S262,"")</f>
        <v/>
      </c>
    </row>
    <row r="263" spans="1:23" ht="10.5" x14ac:dyDescent="0.25">
      <c r="A263" s="39">
        <f>'Industry selection'!C263</f>
        <v>1</v>
      </c>
      <c r="B263" s="2">
        <v>65</v>
      </c>
      <c r="C263" s="2" t="s">
        <v>535</v>
      </c>
      <c r="D263" s="45" t="str">
        <f>IF($A263=2,IF(ISNUMBER(REGION!BW263/Ukraine!BW263),REGION!BW263/Ukraine!BW263,""),"")</f>
        <v/>
      </c>
      <c r="E263" s="45" t="str">
        <f>IF($A263=2,IF(ISNUMBER(REGION!BX263/Ukraine!BX263),REGION!BX263/Ukraine!BX263,""),"")</f>
        <v/>
      </c>
      <c r="F263" s="45" t="str">
        <f>IF($A263=2,IF(ISNUMBER(REGION!BY263/Ukraine!BY263),REGION!BY263/Ukraine!BY263,""),"")</f>
        <v/>
      </c>
      <c r="G263" s="45" t="str">
        <f>IF($A263=2,IF(ISNUMBER(REGION!BZ263/Ukraine!BZ263),REGION!BZ263/Ukraine!BZ263,""),"")</f>
        <v/>
      </c>
      <c r="H263" s="45" t="str">
        <f>IF($A263=2,IF(ISNUMBER(REGION!CA263/Ukraine!CA263),REGION!CA263/Ukraine!CA263,""),"")</f>
        <v/>
      </c>
      <c r="I263" s="45" t="str">
        <f>IF($A263=2,IF(ISNUMBER(REGION!CB263/Ukraine!CB263),REGION!CB263/Ukraine!CB263,""),"")</f>
        <v/>
      </c>
      <c r="J263" s="46" t="str">
        <f t="shared" si="22"/>
        <v/>
      </c>
      <c r="K263" s="1" t="str">
        <f t="shared" si="23"/>
        <v/>
      </c>
      <c r="M263" s="40" t="str">
        <f>IF($A263=2,REGION!BW263,"")</f>
        <v/>
      </c>
      <c r="N263" s="40" t="str">
        <f>IF($A263=2,REGION!BX263,"")</f>
        <v/>
      </c>
      <c r="O263" s="40" t="str">
        <f>IF($A263=2,REGION!BY263,"")</f>
        <v/>
      </c>
      <c r="P263" s="40" t="str">
        <f>IF($A263=2,REGION!BZ263,"")</f>
        <v/>
      </c>
      <c r="Q263" s="40" t="str">
        <f>IF($A263=2,REGION!CA263,"")</f>
        <v/>
      </c>
      <c r="R263" s="40" t="str">
        <f>IF($A263=2,REGION!CB263,"")</f>
        <v/>
      </c>
      <c r="S263" s="41" t="str">
        <f t="shared" si="24"/>
        <v/>
      </c>
      <c r="T263" s="1" t="str">
        <f t="shared" ref="T263:T326" si="27">IF($A263=2,IF(ISNUMBER(S263),IF(S263&gt;=T$2,1,0),""),"")</f>
        <v/>
      </c>
      <c r="V263" s="1" t="str">
        <f t="shared" si="25"/>
        <v/>
      </c>
      <c r="W263" s="40" t="str">
        <f t="shared" si="26"/>
        <v/>
      </c>
    </row>
    <row r="264" spans="1:23" ht="10.5" x14ac:dyDescent="0.25">
      <c r="A264" s="39">
        <f>'Industry selection'!C264</f>
        <v>1</v>
      </c>
      <c r="B264" s="2">
        <v>65.099999999999994</v>
      </c>
      <c r="C264" s="2" t="s">
        <v>537</v>
      </c>
      <c r="D264" s="45" t="str">
        <f>IF($A264=2,IF(ISNUMBER(REGION!BW264/Ukraine!BW264),REGION!BW264/Ukraine!BW264,""),"")</f>
        <v/>
      </c>
      <c r="E264" s="45" t="str">
        <f>IF($A264=2,IF(ISNUMBER(REGION!BX264/Ukraine!BX264),REGION!BX264/Ukraine!BX264,""),"")</f>
        <v/>
      </c>
      <c r="F264" s="45" t="str">
        <f>IF($A264=2,IF(ISNUMBER(REGION!BY264/Ukraine!BY264),REGION!BY264/Ukraine!BY264,""),"")</f>
        <v/>
      </c>
      <c r="G264" s="45" t="str">
        <f>IF($A264=2,IF(ISNUMBER(REGION!BZ264/Ukraine!BZ264),REGION!BZ264/Ukraine!BZ264,""),"")</f>
        <v/>
      </c>
      <c r="H264" s="45" t="str">
        <f>IF($A264=2,IF(ISNUMBER(REGION!CA264/Ukraine!CA264),REGION!CA264/Ukraine!CA264,""),"")</f>
        <v/>
      </c>
      <c r="I264" s="45" t="str">
        <f>IF($A264=2,IF(ISNUMBER(REGION!CB264/Ukraine!CB264),REGION!CB264/Ukraine!CB264,""),"")</f>
        <v/>
      </c>
      <c r="J264" s="46" t="str">
        <f t="shared" ref="J264:J327" si="28">IF($A264=2,IF(ISNUMBER(AVERAGE(D264:I264)),AVERAGE(D264:I264),""),"")</f>
        <v/>
      </c>
      <c r="K264" s="1" t="str">
        <f t="shared" ref="K264:K327" si="29">IF($A264=2,IF(ISNUMBER(J264),IF(J264&gt;=K$2,1,0),""),"")</f>
        <v/>
      </c>
      <c r="M264" s="40" t="str">
        <f>IF($A264=2,REGION!BW264,"")</f>
        <v/>
      </c>
      <c r="N264" s="40" t="str">
        <f>IF($A264=2,REGION!BX264,"")</f>
        <v/>
      </c>
      <c r="O264" s="40" t="str">
        <f>IF($A264=2,REGION!BY264,"")</f>
        <v/>
      </c>
      <c r="P264" s="40" t="str">
        <f>IF($A264=2,REGION!BZ264,"")</f>
        <v/>
      </c>
      <c r="Q264" s="40" t="str">
        <f>IF($A264=2,REGION!CA264,"")</f>
        <v/>
      </c>
      <c r="R264" s="40" t="str">
        <f>IF($A264=2,REGION!CB264,"")</f>
        <v/>
      </c>
      <c r="S264" s="41" t="str">
        <f t="shared" ref="S264:S327" si="30">IF($A264=2,IF(ISNUMBER(AVERAGE(M264:R264)),AVERAGE(M264:R264),""),"")</f>
        <v/>
      </c>
      <c r="T264" s="1" t="str">
        <f t="shared" si="27"/>
        <v/>
      </c>
      <c r="V264" s="1" t="str">
        <f t="shared" ref="V264:V327" si="31">IF($A264=2,SUM(K264,T264),"")</f>
        <v/>
      </c>
      <c r="W264" s="40" t="str">
        <f t="shared" si="26"/>
        <v/>
      </c>
    </row>
    <row r="265" spans="1:23" ht="10.5" x14ac:dyDescent="0.25">
      <c r="A265" s="39">
        <f>'Industry selection'!C265</f>
        <v>1</v>
      </c>
      <c r="B265" s="2">
        <v>65.2</v>
      </c>
      <c r="C265" s="2" t="s">
        <v>539</v>
      </c>
      <c r="D265" s="45" t="str">
        <f>IF($A265=2,IF(ISNUMBER(REGION!BW265/Ukraine!BW265),REGION!BW265/Ukraine!BW265,""),"")</f>
        <v/>
      </c>
      <c r="E265" s="45" t="str">
        <f>IF($A265=2,IF(ISNUMBER(REGION!BX265/Ukraine!BX265),REGION!BX265/Ukraine!BX265,""),"")</f>
        <v/>
      </c>
      <c r="F265" s="45" t="str">
        <f>IF($A265=2,IF(ISNUMBER(REGION!BY265/Ukraine!BY265),REGION!BY265/Ukraine!BY265,""),"")</f>
        <v/>
      </c>
      <c r="G265" s="45" t="str">
        <f>IF($A265=2,IF(ISNUMBER(REGION!BZ265/Ukraine!BZ265),REGION!BZ265/Ukraine!BZ265,""),"")</f>
        <v/>
      </c>
      <c r="H265" s="45" t="str">
        <f>IF($A265=2,IF(ISNUMBER(REGION!CA265/Ukraine!CA265),REGION!CA265/Ukraine!CA265,""),"")</f>
        <v/>
      </c>
      <c r="I265" s="45" t="str">
        <f>IF($A265=2,IF(ISNUMBER(REGION!CB265/Ukraine!CB265),REGION!CB265/Ukraine!CB265,""),"")</f>
        <v/>
      </c>
      <c r="J265" s="46" t="str">
        <f t="shared" si="28"/>
        <v/>
      </c>
      <c r="K265" s="1" t="str">
        <f t="shared" si="29"/>
        <v/>
      </c>
      <c r="M265" s="40" t="str">
        <f>IF($A265=2,REGION!BW265,"")</f>
        <v/>
      </c>
      <c r="N265" s="40" t="str">
        <f>IF($A265=2,REGION!BX265,"")</f>
        <v/>
      </c>
      <c r="O265" s="40" t="str">
        <f>IF($A265=2,REGION!BY265,"")</f>
        <v/>
      </c>
      <c r="P265" s="40" t="str">
        <f>IF($A265=2,REGION!BZ265,"")</f>
        <v/>
      </c>
      <c r="Q265" s="40" t="str">
        <f>IF($A265=2,REGION!CA265,"")</f>
        <v/>
      </c>
      <c r="R265" s="40" t="str">
        <f>IF($A265=2,REGION!CB265,"")</f>
        <v/>
      </c>
      <c r="S265" s="41" t="str">
        <f t="shared" si="30"/>
        <v/>
      </c>
      <c r="T265" s="1" t="str">
        <f t="shared" si="27"/>
        <v/>
      </c>
      <c r="V265" s="1" t="str">
        <f t="shared" si="31"/>
        <v/>
      </c>
      <c r="W265" s="40" t="str">
        <f t="shared" si="26"/>
        <v/>
      </c>
    </row>
    <row r="266" spans="1:23" ht="10.5" x14ac:dyDescent="0.25">
      <c r="A266" s="39">
        <f>'Industry selection'!C266</f>
        <v>1</v>
      </c>
      <c r="B266" s="2">
        <v>65.3</v>
      </c>
      <c r="C266" s="2" t="s">
        <v>541</v>
      </c>
      <c r="D266" s="45" t="str">
        <f>IF($A266=2,IF(ISNUMBER(REGION!BW266/Ukraine!BW266),REGION!BW266/Ukraine!BW266,""),"")</f>
        <v/>
      </c>
      <c r="E266" s="45" t="str">
        <f>IF($A266=2,IF(ISNUMBER(REGION!BX266/Ukraine!BX266),REGION!BX266/Ukraine!BX266,""),"")</f>
        <v/>
      </c>
      <c r="F266" s="45" t="str">
        <f>IF($A266=2,IF(ISNUMBER(REGION!BY266/Ukraine!BY266),REGION!BY266/Ukraine!BY266,""),"")</f>
        <v/>
      </c>
      <c r="G266" s="45" t="str">
        <f>IF($A266=2,IF(ISNUMBER(REGION!BZ266/Ukraine!BZ266),REGION!BZ266/Ukraine!BZ266,""),"")</f>
        <v/>
      </c>
      <c r="H266" s="45" t="str">
        <f>IF($A266=2,IF(ISNUMBER(REGION!CA266/Ukraine!CA266),REGION!CA266/Ukraine!CA266,""),"")</f>
        <v/>
      </c>
      <c r="I266" s="45" t="str">
        <f>IF($A266=2,IF(ISNUMBER(REGION!CB266/Ukraine!CB266),REGION!CB266/Ukraine!CB266,""),"")</f>
        <v/>
      </c>
      <c r="J266" s="46" t="str">
        <f t="shared" si="28"/>
        <v/>
      </c>
      <c r="K266" s="1" t="str">
        <f t="shared" si="29"/>
        <v/>
      </c>
      <c r="M266" s="40" t="str">
        <f>IF($A266=2,REGION!BW266,"")</f>
        <v/>
      </c>
      <c r="N266" s="40" t="str">
        <f>IF($A266=2,REGION!BX266,"")</f>
        <v/>
      </c>
      <c r="O266" s="40" t="str">
        <f>IF($A266=2,REGION!BY266,"")</f>
        <v/>
      </c>
      <c r="P266" s="40" t="str">
        <f>IF($A266=2,REGION!BZ266,"")</f>
        <v/>
      </c>
      <c r="Q266" s="40" t="str">
        <f>IF($A266=2,REGION!CA266,"")</f>
        <v/>
      </c>
      <c r="R266" s="40" t="str">
        <f>IF($A266=2,REGION!CB266,"")</f>
        <v/>
      </c>
      <c r="S266" s="41" t="str">
        <f t="shared" si="30"/>
        <v/>
      </c>
      <c r="T266" s="1" t="str">
        <f t="shared" si="27"/>
        <v/>
      </c>
      <c r="V266" s="1" t="str">
        <f t="shared" si="31"/>
        <v/>
      </c>
      <c r="W266" s="40" t="str">
        <f t="shared" si="26"/>
        <v/>
      </c>
    </row>
    <row r="267" spans="1:23" ht="10.5" x14ac:dyDescent="0.25">
      <c r="A267" s="39" t="str">
        <f>'Industry selection'!C267</f>
        <v/>
      </c>
      <c r="B267" s="2">
        <v>66</v>
      </c>
      <c r="C267" s="2" t="s">
        <v>543</v>
      </c>
      <c r="D267" s="45" t="str">
        <f>IF($A267=2,IF(ISNUMBER(REGION!BW267/Ukraine!BW267),REGION!BW267/Ukraine!BW267,""),"")</f>
        <v/>
      </c>
      <c r="E267" s="45" t="str">
        <f>IF($A267=2,IF(ISNUMBER(REGION!BX267/Ukraine!BX267),REGION!BX267/Ukraine!BX267,""),"")</f>
        <v/>
      </c>
      <c r="F267" s="45" t="str">
        <f>IF($A267=2,IF(ISNUMBER(REGION!BY267/Ukraine!BY267),REGION!BY267/Ukraine!BY267,""),"")</f>
        <v/>
      </c>
      <c r="G267" s="45" t="str">
        <f>IF($A267=2,IF(ISNUMBER(REGION!BZ267/Ukraine!BZ267),REGION!BZ267/Ukraine!BZ267,""),"")</f>
        <v/>
      </c>
      <c r="H267" s="45" t="str">
        <f>IF($A267=2,IF(ISNUMBER(REGION!CA267/Ukraine!CA267),REGION!CA267/Ukraine!CA267,""),"")</f>
        <v/>
      </c>
      <c r="I267" s="45" t="str">
        <f>IF($A267=2,IF(ISNUMBER(REGION!CB267/Ukraine!CB267),REGION!CB267/Ukraine!CB267,""),"")</f>
        <v/>
      </c>
      <c r="J267" s="46" t="str">
        <f t="shared" si="28"/>
        <v/>
      </c>
      <c r="K267" s="1" t="str">
        <f t="shared" si="29"/>
        <v/>
      </c>
      <c r="M267" s="40" t="str">
        <f>IF($A267=2,REGION!BW267,"")</f>
        <v/>
      </c>
      <c r="N267" s="40" t="str">
        <f>IF($A267=2,REGION!BX267,"")</f>
        <v/>
      </c>
      <c r="O267" s="40" t="str">
        <f>IF($A267=2,REGION!BY267,"")</f>
        <v/>
      </c>
      <c r="P267" s="40" t="str">
        <f>IF($A267=2,REGION!BZ267,"")</f>
        <v/>
      </c>
      <c r="Q267" s="40" t="str">
        <f>IF($A267=2,REGION!CA267,"")</f>
        <v/>
      </c>
      <c r="R267" s="40" t="str">
        <f>IF($A267=2,REGION!CB267,"")</f>
        <v/>
      </c>
      <c r="S267" s="41" t="str">
        <f t="shared" si="30"/>
        <v/>
      </c>
      <c r="T267" s="1" t="str">
        <f t="shared" si="27"/>
        <v/>
      </c>
      <c r="V267" s="1" t="str">
        <f t="shared" si="31"/>
        <v/>
      </c>
      <c r="W267" s="40" t="str">
        <f t="shared" si="26"/>
        <v/>
      </c>
    </row>
    <row r="268" spans="1:23" ht="10.5" x14ac:dyDescent="0.25">
      <c r="A268" s="39">
        <f>'Industry selection'!C268</f>
        <v>2</v>
      </c>
      <c r="B268" s="2">
        <v>66.099999999999994</v>
      </c>
      <c r="C268" s="2" t="s">
        <v>545</v>
      </c>
      <c r="D268" s="45" t="str">
        <f>IF($A268=2,IF(ISNUMBER(REGION!BW268/Ukraine!BW268),REGION!BW268/Ukraine!BW268,""),"")</f>
        <v/>
      </c>
      <c r="E268" s="45">
        <f>IF($A268=2,IF(ISNUMBER(REGION!BX268/Ukraine!BX268),REGION!BX268/Ukraine!BX268,""),"")</f>
        <v>0.11259640116855232</v>
      </c>
      <c r="F268" s="45">
        <f>IF($A268=2,IF(ISNUMBER(REGION!BY268/Ukraine!BY268),REGION!BY268/Ukraine!BY268,""),"")</f>
        <v>0.10123897045037659</v>
      </c>
      <c r="G268" s="45">
        <f>IF($A268=2,IF(ISNUMBER(REGION!BZ268/Ukraine!BZ268),REGION!BZ268/Ukraine!BZ268,""),"")</f>
        <v>0.24903933498482608</v>
      </c>
      <c r="H268" s="45">
        <f>IF($A268=2,IF(ISNUMBER(REGION!CA268/Ukraine!CA268),REGION!CA268/Ukraine!CA268,""),"")</f>
        <v>0.18816212002970106</v>
      </c>
      <c r="I268" s="45" t="str">
        <f>IF($A268=2,IF(ISNUMBER(REGION!CB268/Ukraine!CB268),REGION!CB268/Ukraine!CB268,""),"")</f>
        <v/>
      </c>
      <c r="J268" s="46">
        <f t="shared" si="28"/>
        <v>0.16275920665836402</v>
      </c>
      <c r="K268" s="1">
        <f t="shared" si="29"/>
        <v>0</v>
      </c>
      <c r="M268" s="40" t="str">
        <f>IF($A268=2,REGION!BW268,"")</f>
        <v/>
      </c>
      <c r="N268" s="40">
        <f>IF($A268=2,REGION!BX268,"")</f>
        <v>7.4339309387815789E-5</v>
      </c>
      <c r="O268" s="40">
        <f>IF($A268=2,REGION!BY268,"")</f>
        <v>6.3607566756141316E-5</v>
      </c>
      <c r="P268" s="40">
        <f>IF($A268=2,REGION!BZ268,"")</f>
        <v>1.3813681069731461E-4</v>
      </c>
      <c r="Q268" s="40">
        <f>IF($A268=2,REGION!CA268,"")</f>
        <v>1.1509300953833317E-4</v>
      </c>
      <c r="R268" s="40" t="str">
        <f>IF($A268=2,REGION!CB268,"")</f>
        <v/>
      </c>
      <c r="S268" s="41">
        <f t="shared" si="30"/>
        <v>9.7794174094901207E-5</v>
      </c>
      <c r="T268" s="1">
        <f t="shared" si="27"/>
        <v>0</v>
      </c>
      <c r="V268" s="1">
        <f t="shared" si="31"/>
        <v>0</v>
      </c>
      <c r="W268" s="40" t="str">
        <f t="shared" si="26"/>
        <v/>
      </c>
    </row>
    <row r="269" spans="1:23" ht="10.5" x14ac:dyDescent="0.25">
      <c r="A269" s="39">
        <f>'Industry selection'!C269</f>
        <v>2</v>
      </c>
      <c r="B269" s="2">
        <v>66.2</v>
      </c>
      <c r="C269" s="2" t="s">
        <v>547</v>
      </c>
      <c r="D269" s="45" t="str">
        <f>IF($A269=2,IF(ISNUMBER(REGION!BW269/Ukraine!BW269),REGION!BW269/Ukraine!BW269,""),"")</f>
        <v/>
      </c>
      <c r="E269" s="45">
        <f>IF($A269=2,IF(ISNUMBER(REGION!BX269/Ukraine!BX269),REGION!BX269/Ukraine!BX269,""),"")</f>
        <v>0.19110268590290724</v>
      </c>
      <c r="F269" s="45">
        <f>IF($A269=2,IF(ISNUMBER(REGION!BY269/Ukraine!BY269),REGION!BY269/Ukraine!BY269,""),"")</f>
        <v>0.27437272021461762</v>
      </c>
      <c r="G269" s="45">
        <f>IF($A269=2,IF(ISNUMBER(REGION!BZ269/Ukraine!BZ269),REGION!BZ269/Ukraine!BZ269,""),"")</f>
        <v>0.41745348777529678</v>
      </c>
      <c r="H269" s="45">
        <f>IF($A269=2,IF(ISNUMBER(REGION!CA269/Ukraine!CA269),REGION!CA269/Ukraine!CA269,""),"")</f>
        <v>0.37351000161140024</v>
      </c>
      <c r="I269" s="45" t="str">
        <f>IF($A269=2,IF(ISNUMBER(REGION!CB269/Ukraine!CB269),REGION!CB269/Ukraine!CB269,""),"")</f>
        <v/>
      </c>
      <c r="J269" s="46">
        <f t="shared" si="28"/>
        <v>0.31410972387605551</v>
      </c>
      <c r="K269" s="1">
        <f t="shared" si="29"/>
        <v>0</v>
      </c>
      <c r="M269" s="40" t="str">
        <f>IF($A269=2,REGION!BW269,"")</f>
        <v/>
      </c>
      <c r="N269" s="40">
        <f>IF($A269=2,REGION!BX269,"")</f>
        <v>8.6729194285785081E-5</v>
      </c>
      <c r="O269" s="40">
        <f>IF($A269=2,REGION!BY269,"")</f>
        <v>8.9050593458597839E-5</v>
      </c>
      <c r="P269" s="40">
        <f>IF($A269=2,REGION!BZ269,"")</f>
        <v>1.3813681069731461E-4</v>
      </c>
      <c r="Q269" s="40">
        <f>IF($A269=2,REGION!CA269,"")</f>
        <v>1.7263951430749976E-4</v>
      </c>
      <c r="R269" s="40" t="str">
        <f>IF($A269=2,REGION!CB269,"")</f>
        <v/>
      </c>
      <c r="S269" s="41">
        <f t="shared" si="30"/>
        <v>1.2163902818729933E-4</v>
      </c>
      <c r="T269" s="1">
        <f t="shared" si="27"/>
        <v>0</v>
      </c>
      <c r="V269" s="1">
        <f t="shared" si="31"/>
        <v>0</v>
      </c>
      <c r="W269" s="40" t="str">
        <f t="shared" si="26"/>
        <v/>
      </c>
    </row>
    <row r="270" spans="1:23" ht="10.5" x14ac:dyDescent="0.25">
      <c r="A270" s="39">
        <f>'Industry selection'!C270</f>
        <v>1</v>
      </c>
      <c r="B270" s="2">
        <v>66.3</v>
      </c>
      <c r="C270" s="2" t="s">
        <v>549</v>
      </c>
      <c r="D270" s="45" t="str">
        <f>IF($A270=2,IF(ISNUMBER(REGION!BW270/Ukraine!BW270),REGION!BW270/Ukraine!BW270,""),"")</f>
        <v/>
      </c>
      <c r="E270" s="45" t="str">
        <f>IF($A270=2,IF(ISNUMBER(REGION!BX270/Ukraine!BX270),REGION!BX270/Ukraine!BX270,""),"")</f>
        <v/>
      </c>
      <c r="F270" s="45" t="str">
        <f>IF($A270=2,IF(ISNUMBER(REGION!BY270/Ukraine!BY270),REGION!BY270/Ukraine!BY270,""),"")</f>
        <v/>
      </c>
      <c r="G270" s="45" t="str">
        <f>IF($A270=2,IF(ISNUMBER(REGION!BZ270/Ukraine!BZ270),REGION!BZ270/Ukraine!BZ270,""),"")</f>
        <v/>
      </c>
      <c r="H270" s="45" t="str">
        <f>IF($A270=2,IF(ISNUMBER(REGION!CA270/Ukraine!CA270),REGION!CA270/Ukraine!CA270,""),"")</f>
        <v/>
      </c>
      <c r="I270" s="45" t="str">
        <f>IF($A270=2,IF(ISNUMBER(REGION!CB270/Ukraine!CB270),REGION!CB270/Ukraine!CB270,""),"")</f>
        <v/>
      </c>
      <c r="J270" s="46" t="str">
        <f t="shared" si="28"/>
        <v/>
      </c>
      <c r="K270" s="1" t="str">
        <f t="shared" si="29"/>
        <v/>
      </c>
      <c r="M270" s="40" t="str">
        <f>IF($A270=2,REGION!BW270,"")</f>
        <v/>
      </c>
      <c r="N270" s="40" t="str">
        <f>IF($A270=2,REGION!BX270,"")</f>
        <v/>
      </c>
      <c r="O270" s="40" t="str">
        <f>IF($A270=2,REGION!BY270,"")</f>
        <v/>
      </c>
      <c r="P270" s="40" t="str">
        <f>IF($A270=2,REGION!BZ270,"")</f>
        <v/>
      </c>
      <c r="Q270" s="40" t="str">
        <f>IF($A270=2,REGION!CA270,"")</f>
        <v/>
      </c>
      <c r="R270" s="40" t="str">
        <f>IF($A270=2,REGION!CB270,"")</f>
        <v/>
      </c>
      <c r="S270" s="41" t="str">
        <f t="shared" si="30"/>
        <v/>
      </c>
      <c r="T270" s="1" t="str">
        <f t="shared" si="27"/>
        <v/>
      </c>
      <c r="V270" s="1" t="str">
        <f t="shared" si="31"/>
        <v/>
      </c>
      <c r="W270" s="40" t="str">
        <f t="shared" si="26"/>
        <v/>
      </c>
    </row>
    <row r="271" spans="1:23" ht="10.5" x14ac:dyDescent="0.25">
      <c r="A271" s="39" t="str">
        <f>'Industry selection'!C271</f>
        <v/>
      </c>
      <c r="B271" s="2" t="s">
        <v>551</v>
      </c>
      <c r="C271" s="2" t="s">
        <v>552</v>
      </c>
      <c r="D271" s="45" t="str">
        <f>IF($A271=2,IF(ISNUMBER(REGION!BW271/Ukraine!BW271),REGION!BW271/Ukraine!BW271,""),"")</f>
        <v/>
      </c>
      <c r="E271" s="45" t="str">
        <f>IF($A271=2,IF(ISNUMBER(REGION!BX271/Ukraine!BX271),REGION!BX271/Ukraine!BX271,""),"")</f>
        <v/>
      </c>
      <c r="F271" s="45" t="str">
        <f>IF($A271=2,IF(ISNUMBER(REGION!BY271/Ukraine!BY271),REGION!BY271/Ukraine!BY271,""),"")</f>
        <v/>
      </c>
      <c r="G271" s="45" t="str">
        <f>IF($A271=2,IF(ISNUMBER(REGION!BZ271/Ukraine!BZ271),REGION!BZ271/Ukraine!BZ271,""),"")</f>
        <v/>
      </c>
      <c r="H271" s="45" t="str">
        <f>IF($A271=2,IF(ISNUMBER(REGION!CA271/Ukraine!CA271),REGION!CA271/Ukraine!CA271,""),"")</f>
        <v/>
      </c>
      <c r="I271" s="45" t="str">
        <f>IF($A271=2,IF(ISNUMBER(REGION!CB271/Ukraine!CB271),REGION!CB271/Ukraine!CB271,""),"")</f>
        <v/>
      </c>
      <c r="J271" s="46" t="str">
        <f t="shared" si="28"/>
        <v/>
      </c>
      <c r="K271" s="1" t="str">
        <f t="shared" si="29"/>
        <v/>
      </c>
      <c r="M271" s="40" t="str">
        <f>IF($A271=2,REGION!BW271,"")</f>
        <v/>
      </c>
      <c r="N271" s="40" t="str">
        <f>IF($A271=2,REGION!BX271,"")</f>
        <v/>
      </c>
      <c r="O271" s="40" t="str">
        <f>IF($A271=2,REGION!BY271,"")</f>
        <v/>
      </c>
      <c r="P271" s="40" t="str">
        <f>IF($A271=2,REGION!BZ271,"")</f>
        <v/>
      </c>
      <c r="Q271" s="40" t="str">
        <f>IF($A271=2,REGION!CA271,"")</f>
        <v/>
      </c>
      <c r="R271" s="40" t="str">
        <f>IF($A271=2,REGION!CB271,"")</f>
        <v/>
      </c>
      <c r="S271" s="41" t="str">
        <f t="shared" si="30"/>
        <v/>
      </c>
      <c r="T271" s="1" t="str">
        <f t="shared" si="27"/>
        <v/>
      </c>
      <c r="V271" s="1" t="str">
        <f t="shared" si="31"/>
        <v/>
      </c>
      <c r="W271" s="40" t="str">
        <f t="shared" si="26"/>
        <v/>
      </c>
    </row>
    <row r="272" spans="1:23" ht="10.5" x14ac:dyDescent="0.25">
      <c r="A272" s="39" t="str">
        <f>'Industry selection'!C272</f>
        <v/>
      </c>
      <c r="B272" s="2">
        <v>68</v>
      </c>
      <c r="C272" s="2" t="s">
        <v>553</v>
      </c>
      <c r="D272" s="45" t="str">
        <f>IF($A272=2,IF(ISNUMBER(REGION!BW272/Ukraine!BW272),REGION!BW272/Ukraine!BW272,""),"")</f>
        <v/>
      </c>
      <c r="E272" s="45" t="str">
        <f>IF($A272=2,IF(ISNUMBER(REGION!BX272/Ukraine!BX272),REGION!BX272/Ukraine!BX272,""),"")</f>
        <v/>
      </c>
      <c r="F272" s="45" t="str">
        <f>IF($A272=2,IF(ISNUMBER(REGION!BY272/Ukraine!BY272),REGION!BY272/Ukraine!BY272,""),"")</f>
        <v/>
      </c>
      <c r="G272" s="45" t="str">
        <f>IF($A272=2,IF(ISNUMBER(REGION!BZ272/Ukraine!BZ272),REGION!BZ272/Ukraine!BZ272,""),"")</f>
        <v/>
      </c>
      <c r="H272" s="45" t="str">
        <f>IF($A272=2,IF(ISNUMBER(REGION!CA272/Ukraine!CA272),REGION!CA272/Ukraine!CA272,""),"")</f>
        <v/>
      </c>
      <c r="I272" s="45" t="str">
        <f>IF($A272=2,IF(ISNUMBER(REGION!CB272/Ukraine!CB272),REGION!CB272/Ukraine!CB272,""),"")</f>
        <v/>
      </c>
      <c r="J272" s="46" t="str">
        <f t="shared" si="28"/>
        <v/>
      </c>
      <c r="K272" s="1" t="str">
        <f t="shared" si="29"/>
        <v/>
      </c>
      <c r="M272" s="40" t="str">
        <f>IF($A272=2,REGION!BW272,"")</f>
        <v/>
      </c>
      <c r="N272" s="40" t="str">
        <f>IF($A272=2,REGION!BX272,"")</f>
        <v/>
      </c>
      <c r="O272" s="40" t="str">
        <f>IF($A272=2,REGION!BY272,"")</f>
        <v/>
      </c>
      <c r="P272" s="40" t="str">
        <f>IF($A272=2,REGION!BZ272,"")</f>
        <v/>
      </c>
      <c r="Q272" s="40" t="str">
        <f>IF($A272=2,REGION!CA272,"")</f>
        <v/>
      </c>
      <c r="R272" s="40" t="str">
        <f>IF($A272=2,REGION!CB272,"")</f>
        <v/>
      </c>
      <c r="S272" s="41" t="str">
        <f t="shared" si="30"/>
        <v/>
      </c>
      <c r="T272" s="1" t="str">
        <f t="shared" si="27"/>
        <v/>
      </c>
      <c r="V272" s="1" t="str">
        <f t="shared" si="31"/>
        <v/>
      </c>
      <c r="W272" s="40" t="str">
        <f t="shared" si="26"/>
        <v/>
      </c>
    </row>
    <row r="273" spans="1:23" ht="10.5" x14ac:dyDescent="0.25">
      <c r="A273" s="39">
        <f>'Industry selection'!C273</f>
        <v>2</v>
      </c>
      <c r="B273" s="2">
        <v>68.099999999999994</v>
      </c>
      <c r="C273" s="2" t="s">
        <v>555</v>
      </c>
      <c r="D273" s="45">
        <f>IF($A273=2,IF(ISNUMBER(REGION!BW273/Ukraine!BW273),REGION!BW273/Ukraine!BW273,""),"")</f>
        <v>0.36587978867017307</v>
      </c>
      <c r="E273" s="45">
        <f>IF($A273=2,IF(ISNUMBER(REGION!BX273/Ukraine!BX273),REGION!BX273/Ukraine!BX273,""),"")</f>
        <v>0.41382210281641824</v>
      </c>
      <c r="F273" s="45" t="str">
        <f>IF($A273=2,IF(ISNUMBER(REGION!BY273/Ukraine!BY273),REGION!BY273/Ukraine!BY273,""),"")</f>
        <v/>
      </c>
      <c r="G273" s="45">
        <f>IF($A273=2,IF(ISNUMBER(REGION!BZ273/Ukraine!BZ273),REGION!BZ273/Ukraine!BZ273,""),"")</f>
        <v>0.34293064172991089</v>
      </c>
      <c r="H273" s="45">
        <f>IF($A273=2,IF(ISNUMBER(REGION!CA273/Ukraine!CA273),REGION!CA273/Ukraine!CA273,""),"")</f>
        <v>0.18706193064267529</v>
      </c>
      <c r="I273" s="45">
        <f>IF($A273=2,IF(ISNUMBER(REGION!CB273/Ukraine!CB273),REGION!CB273/Ukraine!CB273,""),"")</f>
        <v>0.24069863440077638</v>
      </c>
      <c r="J273" s="46">
        <f t="shared" si="28"/>
        <v>0.31007861965199079</v>
      </c>
      <c r="K273" s="1">
        <f t="shared" si="29"/>
        <v>0</v>
      </c>
      <c r="M273" s="40">
        <f>IF($A273=2,REGION!BW273,"")</f>
        <v>2.0324717247315941E-4</v>
      </c>
      <c r="N273" s="40">
        <f>IF($A273=2,REGION!BX273,"")</f>
        <v>2.3540781306141665E-4</v>
      </c>
      <c r="O273" s="40" t="str">
        <f>IF($A273=2,REGION!BY273,"")</f>
        <v/>
      </c>
      <c r="P273" s="40">
        <f>IF($A273=2,REGION!BZ273,"")</f>
        <v>2.2101889711570338E-4</v>
      </c>
      <c r="Q273" s="40">
        <f>IF($A273=2,REGION!CA273,"")</f>
        <v>1.294796357306248E-4</v>
      </c>
      <c r="R273" s="40">
        <f>IF($A273=2,REGION!CB273,"")</f>
        <v>1.6936474108365207E-4</v>
      </c>
      <c r="S273" s="41">
        <f t="shared" si="30"/>
        <v>1.9170365189291125E-4</v>
      </c>
      <c r="T273" s="1">
        <f t="shared" si="27"/>
        <v>0</v>
      </c>
      <c r="V273" s="1">
        <f t="shared" si="31"/>
        <v>0</v>
      </c>
      <c r="W273" s="40" t="str">
        <f t="shared" si="26"/>
        <v/>
      </c>
    </row>
    <row r="274" spans="1:23" ht="10.5" x14ac:dyDescent="0.25">
      <c r="A274" s="39">
        <f>'Industry selection'!C274</f>
        <v>2</v>
      </c>
      <c r="B274" s="2">
        <v>68.2</v>
      </c>
      <c r="C274" s="2" t="s">
        <v>557</v>
      </c>
      <c r="D274" s="45">
        <f>IF($A274=2,IF(ISNUMBER(REGION!BW274/Ukraine!BW274),REGION!BW274/Ukraine!BW274,""),"")</f>
        <v>1.1232161257159643</v>
      </c>
      <c r="E274" s="45">
        <f>IF($A274=2,IF(ISNUMBER(REGION!BX274/Ukraine!BX274),REGION!BX274/Ukraine!BX274,""),"")</f>
        <v>0.92283503206114248</v>
      </c>
      <c r="F274" s="45" t="str">
        <f>IF($A274=2,IF(ISNUMBER(REGION!BY274/Ukraine!BY274),REGION!BY274/Ukraine!BY274,""),"")</f>
        <v/>
      </c>
      <c r="G274" s="45">
        <f>IF($A274=2,IF(ISNUMBER(REGION!BZ274/Ukraine!BZ274),REGION!BZ274/Ukraine!BZ274,""),"")</f>
        <v>1.0098386354076425</v>
      </c>
      <c r="H274" s="45">
        <f>IF($A274=2,IF(ISNUMBER(REGION!CA274/Ukraine!CA274),REGION!CA274/Ukraine!CA274,""),"")</f>
        <v>1.0437504592029376</v>
      </c>
      <c r="I274" s="45">
        <f>IF($A274=2,IF(ISNUMBER(REGION!CB274/Ukraine!CB274),REGION!CB274/Ukraine!CB274,""),"")</f>
        <v>0.97071246150983148</v>
      </c>
      <c r="J274" s="46">
        <f t="shared" si="28"/>
        <v>1.0140705427795038</v>
      </c>
      <c r="K274" s="1">
        <f t="shared" si="29"/>
        <v>0</v>
      </c>
      <c r="M274" s="40">
        <f>IF($A274=2,REGION!BW274,"")</f>
        <v>2.6804715334401378E-2</v>
      </c>
      <c r="N274" s="40">
        <f>IF($A274=2,REGION!BX274,"")</f>
        <v>2.1013244786955928E-2</v>
      </c>
      <c r="O274" s="40" t="str">
        <f>IF($A274=2,REGION!BY274,"")</f>
        <v/>
      </c>
      <c r="P274" s="40">
        <f>IF($A274=2,REGION!BZ274,"")</f>
        <v>2.48508122444469E-2</v>
      </c>
      <c r="Q274" s="40">
        <f>IF($A274=2,REGION!CA274,"")</f>
        <v>2.5881540519932671E-2</v>
      </c>
      <c r="R274" s="40">
        <f>IF($A274=2,REGION!CB274,"")</f>
        <v>2.3541699010627637E-2</v>
      </c>
      <c r="S274" s="41">
        <f t="shared" si="30"/>
        <v>2.4418402379272904E-2</v>
      </c>
      <c r="T274" s="1">
        <f t="shared" si="27"/>
        <v>1</v>
      </c>
      <c r="V274" s="1">
        <f t="shared" si="31"/>
        <v>1</v>
      </c>
      <c r="W274" s="40" t="str">
        <f t="shared" si="26"/>
        <v/>
      </c>
    </row>
    <row r="275" spans="1:23" ht="10.5" x14ac:dyDescent="0.25">
      <c r="A275" s="39">
        <f>'Industry selection'!C275</f>
        <v>2</v>
      </c>
      <c r="B275" s="2">
        <v>68.3</v>
      </c>
      <c r="C275" s="2" t="s">
        <v>559</v>
      </c>
      <c r="D275" s="45">
        <f>IF($A275=2,IF(ISNUMBER(REGION!BW275/Ukraine!BW275),REGION!BW275/Ukraine!BW275,""),"")</f>
        <v>0.40111396838306534</v>
      </c>
      <c r="E275" s="45">
        <f>IF($A275=2,IF(ISNUMBER(REGION!BX275/Ukraine!BX275),REGION!BX275/Ukraine!BX275,""),"")</f>
        <v>0.64410825390017745</v>
      </c>
      <c r="F275" s="45">
        <f>IF($A275=2,IF(ISNUMBER(REGION!BY275/Ukraine!BY275),REGION!BY275/Ukraine!BY275,""),"")</f>
        <v>0.7122782376191471</v>
      </c>
      <c r="G275" s="45">
        <f>IF($A275=2,IF(ISNUMBER(REGION!BZ275/Ukraine!BZ275),REGION!BZ275/Ukraine!BZ275,""),"")</f>
        <v>1.2289611867465775</v>
      </c>
      <c r="H275" s="45">
        <f>IF($A275=2,IF(ISNUMBER(REGION!CA275/Ukraine!CA275),REGION!CA275/Ukraine!CA275,""),"")</f>
        <v>1.3225191071141653</v>
      </c>
      <c r="I275" s="45">
        <f>IF($A275=2,IF(ISNUMBER(REGION!CB275/Ukraine!CB275),REGION!CB275/Ukraine!CB275,""),"")</f>
        <v>0.86997681701170504</v>
      </c>
      <c r="J275" s="46">
        <f t="shared" si="28"/>
        <v>0.86315959512913965</v>
      </c>
      <c r="K275" s="1">
        <f t="shared" si="29"/>
        <v>0</v>
      </c>
      <c r="M275" s="40">
        <f>IF($A275=2,REGION!BW275,"")</f>
        <v>1.1238373066162933E-3</v>
      </c>
      <c r="N275" s="40">
        <f>IF($A275=2,REGION!BX275,"")</f>
        <v>1.5859052669400702E-3</v>
      </c>
      <c r="O275" s="40">
        <f>IF($A275=2,REGION!BY275,"")</f>
        <v>1.7555688424695001E-3</v>
      </c>
      <c r="P275" s="40">
        <f>IF($A275=2,REGION!BZ275,"")</f>
        <v>2.596972041109515E-3</v>
      </c>
      <c r="Q275" s="40">
        <f>IF($A275=2,REGION!CA275,"")</f>
        <v>2.388179947920413E-3</v>
      </c>
      <c r="R275" s="40">
        <f>IF($A275=2,REGION!CB275,"")</f>
        <v>1.6936474108365208E-3</v>
      </c>
      <c r="S275" s="41">
        <f t="shared" si="30"/>
        <v>1.8573518026487187E-3</v>
      </c>
      <c r="T275" s="1">
        <f t="shared" si="27"/>
        <v>0</v>
      </c>
      <c r="V275" s="1">
        <f t="shared" si="31"/>
        <v>0</v>
      </c>
      <c r="W275" s="40" t="str">
        <f t="shared" si="26"/>
        <v/>
      </c>
    </row>
    <row r="276" spans="1:23" ht="10.5" x14ac:dyDescent="0.25">
      <c r="A276" s="39" t="str">
        <f>'Industry selection'!C276</f>
        <v/>
      </c>
      <c r="B276" s="2" t="s">
        <v>561</v>
      </c>
      <c r="C276" s="2" t="s">
        <v>562</v>
      </c>
      <c r="D276" s="45" t="str">
        <f>IF($A276=2,IF(ISNUMBER(REGION!BW276/Ukraine!BW276),REGION!BW276/Ukraine!BW276,""),"")</f>
        <v/>
      </c>
      <c r="E276" s="45" t="str">
        <f>IF($A276=2,IF(ISNUMBER(REGION!BX276/Ukraine!BX276),REGION!BX276/Ukraine!BX276,""),"")</f>
        <v/>
      </c>
      <c r="F276" s="45" t="str">
        <f>IF($A276=2,IF(ISNUMBER(REGION!BY276/Ukraine!BY276),REGION!BY276/Ukraine!BY276,""),"")</f>
        <v/>
      </c>
      <c r="G276" s="45" t="str">
        <f>IF($A276=2,IF(ISNUMBER(REGION!BZ276/Ukraine!BZ276),REGION!BZ276/Ukraine!BZ276,""),"")</f>
        <v/>
      </c>
      <c r="H276" s="45" t="str">
        <f>IF($A276=2,IF(ISNUMBER(REGION!CA276/Ukraine!CA276),REGION!CA276/Ukraine!CA276,""),"")</f>
        <v/>
      </c>
      <c r="I276" s="45" t="str">
        <f>IF($A276=2,IF(ISNUMBER(REGION!CB276/Ukraine!CB276),REGION!CB276/Ukraine!CB276,""),"")</f>
        <v/>
      </c>
      <c r="J276" s="46" t="str">
        <f t="shared" si="28"/>
        <v/>
      </c>
      <c r="K276" s="1" t="str">
        <f t="shared" si="29"/>
        <v/>
      </c>
      <c r="M276" s="40" t="str">
        <f>IF($A276=2,REGION!BW276,"")</f>
        <v/>
      </c>
      <c r="N276" s="40" t="str">
        <f>IF($A276=2,REGION!BX276,"")</f>
        <v/>
      </c>
      <c r="O276" s="40" t="str">
        <f>IF($A276=2,REGION!BY276,"")</f>
        <v/>
      </c>
      <c r="P276" s="40" t="str">
        <f>IF($A276=2,REGION!BZ276,"")</f>
        <v/>
      </c>
      <c r="Q276" s="40" t="str">
        <f>IF($A276=2,REGION!CA276,"")</f>
        <v/>
      </c>
      <c r="R276" s="40" t="str">
        <f>IF($A276=2,REGION!CB276,"")</f>
        <v/>
      </c>
      <c r="S276" s="41" t="str">
        <f t="shared" si="30"/>
        <v/>
      </c>
      <c r="T276" s="1" t="str">
        <f t="shared" si="27"/>
        <v/>
      </c>
      <c r="V276" s="1" t="str">
        <f t="shared" si="31"/>
        <v/>
      </c>
      <c r="W276" s="40" t="str">
        <f t="shared" si="26"/>
        <v/>
      </c>
    </row>
    <row r="277" spans="1:23" ht="10.5" x14ac:dyDescent="0.25">
      <c r="A277" s="39" t="str">
        <f>'Industry selection'!C277</f>
        <v/>
      </c>
      <c r="B277" s="2">
        <v>69</v>
      </c>
      <c r="C277" s="2" t="s">
        <v>564</v>
      </c>
      <c r="D277" s="45" t="str">
        <f>IF($A277=2,IF(ISNUMBER(REGION!BW277/Ukraine!BW277),REGION!BW277/Ukraine!BW277,""),"")</f>
        <v/>
      </c>
      <c r="E277" s="45" t="str">
        <f>IF($A277=2,IF(ISNUMBER(REGION!BX277/Ukraine!BX277),REGION!BX277/Ukraine!BX277,""),"")</f>
        <v/>
      </c>
      <c r="F277" s="45" t="str">
        <f>IF($A277=2,IF(ISNUMBER(REGION!BY277/Ukraine!BY277),REGION!BY277/Ukraine!BY277,""),"")</f>
        <v/>
      </c>
      <c r="G277" s="45" t="str">
        <f>IF($A277=2,IF(ISNUMBER(REGION!BZ277/Ukraine!BZ277),REGION!BZ277/Ukraine!BZ277,""),"")</f>
        <v/>
      </c>
      <c r="H277" s="45" t="str">
        <f>IF($A277=2,IF(ISNUMBER(REGION!CA277/Ukraine!CA277),REGION!CA277/Ukraine!CA277,""),"")</f>
        <v/>
      </c>
      <c r="I277" s="45" t="str">
        <f>IF($A277=2,IF(ISNUMBER(REGION!CB277/Ukraine!CB277),REGION!CB277/Ukraine!CB277,""),"")</f>
        <v/>
      </c>
      <c r="J277" s="46" t="str">
        <f t="shared" si="28"/>
        <v/>
      </c>
      <c r="K277" s="1" t="str">
        <f t="shared" si="29"/>
        <v/>
      </c>
      <c r="M277" s="40" t="str">
        <f>IF($A277=2,REGION!BW277,"")</f>
        <v/>
      </c>
      <c r="N277" s="40" t="str">
        <f>IF($A277=2,REGION!BX277,"")</f>
        <v/>
      </c>
      <c r="O277" s="40" t="str">
        <f>IF($A277=2,REGION!BY277,"")</f>
        <v/>
      </c>
      <c r="P277" s="40" t="str">
        <f>IF($A277=2,REGION!BZ277,"")</f>
        <v/>
      </c>
      <c r="Q277" s="40" t="str">
        <f>IF($A277=2,REGION!CA277,"")</f>
        <v/>
      </c>
      <c r="R277" s="40" t="str">
        <f>IF($A277=2,REGION!CB277,"")</f>
        <v/>
      </c>
      <c r="S277" s="41" t="str">
        <f t="shared" si="30"/>
        <v/>
      </c>
      <c r="T277" s="1" t="str">
        <f t="shared" si="27"/>
        <v/>
      </c>
      <c r="V277" s="1" t="str">
        <f t="shared" si="31"/>
        <v/>
      </c>
      <c r="W277" s="40" t="str">
        <f t="shared" si="26"/>
        <v/>
      </c>
    </row>
    <row r="278" spans="1:23" ht="10.5" x14ac:dyDescent="0.25">
      <c r="A278" s="39">
        <f>'Industry selection'!C278</f>
        <v>2</v>
      </c>
      <c r="B278" s="2">
        <v>69.099999999999994</v>
      </c>
      <c r="C278" s="2" t="s">
        <v>566</v>
      </c>
      <c r="D278" s="45">
        <f>IF($A278=2,IF(ISNUMBER(REGION!BW278/Ukraine!BW278),REGION!BW278/Ukraine!BW278,""),"")</f>
        <v>0.23111801358717945</v>
      </c>
      <c r="E278" s="45">
        <f>IF($A278=2,IF(ISNUMBER(REGION!BX278/Ukraine!BX278),REGION!BX278/Ukraine!BX278,""),"")</f>
        <v>0.16353265821517107</v>
      </c>
      <c r="F278" s="45">
        <f>IF($A278=2,IF(ISNUMBER(REGION!BY278/Ukraine!BY278),REGION!BY278/Ukraine!BY278,""),"")</f>
        <v>0.18031075459128643</v>
      </c>
      <c r="G278" s="45">
        <f>IF($A278=2,IF(ISNUMBER(REGION!BZ278/Ukraine!BZ278),REGION!BZ278/Ukraine!BZ278,""),"")</f>
        <v>0.17435473491604223</v>
      </c>
      <c r="H278" s="45">
        <f>IF($A278=2,IF(ISNUMBER(REGION!CA278/Ukraine!CA278),REGION!CA278/Ukraine!CA278,""),"")</f>
        <v>0.18323888055132273</v>
      </c>
      <c r="I278" s="45">
        <f>IF($A278=2,IF(ISNUMBER(REGION!CB278/Ukraine!CB278),REGION!CB278/Ukraine!CB278,""),"")</f>
        <v>0.29588951046615808</v>
      </c>
      <c r="J278" s="46">
        <f t="shared" si="28"/>
        <v>0.20474075872119335</v>
      </c>
      <c r="K278" s="1">
        <f t="shared" si="29"/>
        <v>0</v>
      </c>
      <c r="M278" s="40">
        <f>IF($A278=2,REGION!BW278,"")</f>
        <v>4.0649434494631882E-4</v>
      </c>
      <c r="N278" s="40">
        <f>IF($A278=2,REGION!BX278,"")</f>
        <v>2.9735723755126316E-4</v>
      </c>
      <c r="O278" s="40">
        <f>IF($A278=2,REGION!BY278,"")</f>
        <v>3.9436691388807611E-4</v>
      </c>
      <c r="P278" s="40">
        <f>IF($A278=2,REGION!BZ278,"")</f>
        <v>3.8678306995248095E-4</v>
      </c>
      <c r="Q278" s="40">
        <f>IF($A278=2,REGION!CA278,"")</f>
        <v>4.45985411961041E-4</v>
      </c>
      <c r="R278" s="40">
        <f>IF($A278=2,REGION!CB278,"")</f>
        <v>7.76255063300072E-4</v>
      </c>
      <c r="S278" s="41">
        <f t="shared" si="30"/>
        <v>4.5120700693320869E-4</v>
      </c>
      <c r="T278" s="1">
        <f t="shared" si="27"/>
        <v>0</v>
      </c>
      <c r="V278" s="1">
        <f t="shared" si="31"/>
        <v>0</v>
      </c>
      <c r="W278" s="40" t="str">
        <f t="shared" si="26"/>
        <v/>
      </c>
    </row>
    <row r="279" spans="1:23" ht="10.5" x14ac:dyDescent="0.25">
      <c r="A279" s="39">
        <f>'Industry selection'!C279</f>
        <v>2</v>
      </c>
      <c r="B279" s="2">
        <v>69.2</v>
      </c>
      <c r="C279" s="2" t="s">
        <v>568</v>
      </c>
      <c r="D279" s="45">
        <f>IF($A279=2,IF(ISNUMBER(REGION!BW279/Ukraine!BW279),REGION!BW279/Ukraine!BW279,""),"")</f>
        <v>0.26855880801274257</v>
      </c>
      <c r="E279" s="45">
        <f>IF($A279=2,IF(ISNUMBER(REGION!BX279/Ukraine!BX279),REGION!BX279/Ukraine!BX279,""),"")</f>
        <v>0.30045475364078189</v>
      </c>
      <c r="F279" s="45">
        <f>IF($A279=2,IF(ISNUMBER(REGION!BY279/Ukraine!BY279),REGION!BY279/Ukraine!BY279,""),"")</f>
        <v>0.27244037110966829</v>
      </c>
      <c r="G279" s="45">
        <f>IF($A279=2,IF(ISNUMBER(REGION!BZ279/Ukraine!BZ279),REGION!BZ279/Ukraine!BZ279,""),"")</f>
        <v>0.22767434752070298</v>
      </c>
      <c r="H279" s="45">
        <f>IF($A279=2,IF(ISNUMBER(REGION!CA279/Ukraine!CA279),REGION!CA279/Ukraine!CA279,""),"")</f>
        <v>0.26456563014678369</v>
      </c>
      <c r="I279" s="45">
        <f>IF($A279=2,IF(ISNUMBER(REGION!CB279/Ukraine!CB279),REGION!CB279/Ukraine!CB279,""),"")</f>
        <v>0.25083468331551201</v>
      </c>
      <c r="J279" s="46">
        <f t="shared" si="28"/>
        <v>0.26408809895769858</v>
      </c>
      <c r="K279" s="1">
        <f t="shared" si="29"/>
        <v>0</v>
      </c>
      <c r="M279" s="40">
        <f>IF($A279=2,REGION!BW279,"")</f>
        <v>4.4236149302981755E-4</v>
      </c>
      <c r="N279" s="40">
        <f>IF($A279=2,REGION!BX279,"")</f>
        <v>5.2037516571471051E-4</v>
      </c>
      <c r="O279" s="40">
        <f>IF($A279=2,REGION!BY279,"")</f>
        <v>4.961390206979022E-4</v>
      </c>
      <c r="P279" s="40">
        <f>IF($A279=2,REGION!BZ279,"")</f>
        <v>4.5585147530113825E-4</v>
      </c>
      <c r="Q279" s="40">
        <f>IF($A279=2,REGION!CA279,"")</f>
        <v>5.4669179530708253E-4</v>
      </c>
      <c r="R279" s="40">
        <f>IF($A279=2,REGION!CB279,"")</f>
        <v>4.9398049482731853E-4</v>
      </c>
      <c r="S279" s="41">
        <f t="shared" si="30"/>
        <v>4.925665741463283E-4</v>
      </c>
      <c r="T279" s="1">
        <f t="shared" si="27"/>
        <v>0</v>
      </c>
      <c r="V279" s="1">
        <f t="shared" si="31"/>
        <v>0</v>
      </c>
      <c r="W279" s="40" t="str">
        <f t="shared" si="26"/>
        <v/>
      </c>
    </row>
    <row r="280" spans="1:23" ht="10.5" x14ac:dyDescent="0.25">
      <c r="A280" s="39">
        <f>'Industry selection'!C280</f>
        <v>2</v>
      </c>
      <c r="B280" s="2">
        <v>70</v>
      </c>
      <c r="C280" s="2" t="s">
        <v>570</v>
      </c>
      <c r="D280" s="45">
        <f>IF($A280=2,IF(ISNUMBER(REGION!BW280/Ukraine!BW280),REGION!BW280/Ukraine!BW280,""),"")</f>
        <v>9.0317239277572375E-2</v>
      </c>
      <c r="E280" s="45">
        <f>IF($A280=2,IF(ISNUMBER(REGION!BX280/Ukraine!BX280),REGION!BX280/Ukraine!BX280,""),"")</f>
        <v>0.13044683878646965</v>
      </c>
      <c r="F280" s="45">
        <f>IF($A280=2,IF(ISNUMBER(REGION!BY280/Ukraine!BY280),REGION!BY280/Ukraine!BY280,""),"")</f>
        <v>0.19238400951220519</v>
      </c>
      <c r="G280" s="45">
        <f>IF($A280=2,IF(ISNUMBER(REGION!BZ280/Ukraine!BZ280),REGION!BZ280/Ukraine!BZ280,""),"")</f>
        <v>6.8065754535481554E-2</v>
      </c>
      <c r="H280" s="45">
        <f>IF($A280=2,IF(ISNUMBER(REGION!CA280/Ukraine!CA280),REGION!CA280/Ukraine!CA280,""),"")</f>
        <v>0.13927906963627709</v>
      </c>
      <c r="I280" s="45" t="str">
        <f>IF($A280=2,IF(ISNUMBER(REGION!CB280/Ukraine!CB280),REGION!CB280/Ukraine!CB280,""),"")</f>
        <v/>
      </c>
      <c r="J280" s="46">
        <f t="shared" si="28"/>
        <v>0.12409858234960118</v>
      </c>
      <c r="K280" s="1">
        <f t="shared" si="29"/>
        <v>0</v>
      </c>
      <c r="M280" s="40">
        <f>IF($A280=2,REGION!BW280,"")</f>
        <v>3.4671576480715428E-4</v>
      </c>
      <c r="N280" s="40">
        <f>IF($A280=2,REGION!BX280,"")</f>
        <v>4.8320551102080261E-4</v>
      </c>
      <c r="O280" s="40">
        <f>IF($A280=2,REGION!BY280,"")</f>
        <v>8.3961988118106529E-4</v>
      </c>
      <c r="P280" s="40">
        <f>IF($A280=2,REGION!BZ280,"")</f>
        <v>2.3483257818543486E-4</v>
      </c>
      <c r="Q280" s="40">
        <f>IF($A280=2,REGION!CA280,"")</f>
        <v>4.8914529053791596E-4</v>
      </c>
      <c r="R280" s="40" t="str">
        <f>IF($A280=2,REGION!CB280,"")</f>
        <v/>
      </c>
      <c r="S280" s="41">
        <f t="shared" si="30"/>
        <v>4.7870380514647458E-4</v>
      </c>
      <c r="T280" s="1">
        <f t="shared" si="27"/>
        <v>0</v>
      </c>
      <c r="V280" s="1">
        <f t="shared" si="31"/>
        <v>0</v>
      </c>
      <c r="W280" s="40" t="str">
        <f t="shared" si="26"/>
        <v/>
      </c>
    </row>
    <row r="281" spans="1:23" ht="10.5" x14ac:dyDescent="0.25">
      <c r="A281" s="39">
        <f>'Industry selection'!C281</f>
        <v>1</v>
      </c>
      <c r="B281" s="2">
        <v>70.099999999999994</v>
      </c>
      <c r="C281" s="2" t="s">
        <v>572</v>
      </c>
      <c r="D281" s="45" t="str">
        <f>IF($A281=2,IF(ISNUMBER(REGION!BW281/Ukraine!BW281),REGION!BW281/Ukraine!BW281,""),"")</f>
        <v/>
      </c>
      <c r="E281" s="45" t="str">
        <f>IF($A281=2,IF(ISNUMBER(REGION!BX281/Ukraine!BX281),REGION!BX281/Ukraine!BX281,""),"")</f>
        <v/>
      </c>
      <c r="F281" s="45" t="str">
        <f>IF($A281=2,IF(ISNUMBER(REGION!BY281/Ukraine!BY281),REGION!BY281/Ukraine!BY281,""),"")</f>
        <v/>
      </c>
      <c r="G281" s="45" t="str">
        <f>IF($A281=2,IF(ISNUMBER(REGION!BZ281/Ukraine!BZ281),REGION!BZ281/Ukraine!BZ281,""),"")</f>
        <v/>
      </c>
      <c r="H281" s="45" t="str">
        <f>IF($A281=2,IF(ISNUMBER(REGION!CA281/Ukraine!CA281),REGION!CA281/Ukraine!CA281,""),"")</f>
        <v/>
      </c>
      <c r="I281" s="45" t="str">
        <f>IF($A281=2,IF(ISNUMBER(REGION!CB281/Ukraine!CB281),REGION!CB281/Ukraine!CB281,""),"")</f>
        <v/>
      </c>
      <c r="J281" s="46" t="str">
        <f t="shared" si="28"/>
        <v/>
      </c>
      <c r="K281" s="1" t="str">
        <f t="shared" si="29"/>
        <v/>
      </c>
      <c r="M281" s="40" t="str">
        <f>IF($A281=2,REGION!BW281,"")</f>
        <v/>
      </c>
      <c r="N281" s="40" t="str">
        <f>IF($A281=2,REGION!BX281,"")</f>
        <v/>
      </c>
      <c r="O281" s="40" t="str">
        <f>IF($A281=2,REGION!BY281,"")</f>
        <v/>
      </c>
      <c r="P281" s="40" t="str">
        <f>IF($A281=2,REGION!BZ281,"")</f>
        <v/>
      </c>
      <c r="Q281" s="40" t="str">
        <f>IF($A281=2,REGION!CA281,"")</f>
        <v/>
      </c>
      <c r="R281" s="40" t="str">
        <f>IF($A281=2,REGION!CB281,"")</f>
        <v/>
      </c>
      <c r="S281" s="41" t="str">
        <f t="shared" si="30"/>
        <v/>
      </c>
      <c r="T281" s="1" t="str">
        <f t="shared" si="27"/>
        <v/>
      </c>
      <c r="V281" s="1" t="str">
        <f t="shared" si="31"/>
        <v/>
      </c>
      <c r="W281" s="40" t="str">
        <f t="shared" si="26"/>
        <v/>
      </c>
    </row>
    <row r="282" spans="1:23" ht="10.5" x14ac:dyDescent="0.25">
      <c r="A282" s="39">
        <f>'Industry selection'!C282</f>
        <v>1</v>
      </c>
      <c r="B282" s="2">
        <v>70.2</v>
      </c>
      <c r="C282" s="2" t="s">
        <v>574</v>
      </c>
      <c r="D282" s="45" t="str">
        <f>IF($A282=2,IF(ISNUMBER(REGION!BW282/Ukraine!BW282),REGION!BW282/Ukraine!BW282,""),"")</f>
        <v/>
      </c>
      <c r="E282" s="45" t="str">
        <f>IF($A282=2,IF(ISNUMBER(REGION!BX282/Ukraine!BX282),REGION!BX282/Ukraine!BX282,""),"")</f>
        <v/>
      </c>
      <c r="F282" s="45" t="str">
        <f>IF($A282=2,IF(ISNUMBER(REGION!BY282/Ukraine!BY282),REGION!BY282/Ukraine!BY282,""),"")</f>
        <v/>
      </c>
      <c r="G282" s="45" t="str">
        <f>IF($A282=2,IF(ISNUMBER(REGION!BZ282/Ukraine!BZ282),REGION!BZ282/Ukraine!BZ282,""),"")</f>
        <v/>
      </c>
      <c r="H282" s="45" t="str">
        <f>IF($A282=2,IF(ISNUMBER(REGION!CA282/Ukraine!CA282),REGION!CA282/Ukraine!CA282,""),"")</f>
        <v/>
      </c>
      <c r="I282" s="45" t="str">
        <f>IF($A282=2,IF(ISNUMBER(REGION!CB282/Ukraine!CB282),REGION!CB282/Ukraine!CB282,""),"")</f>
        <v/>
      </c>
      <c r="J282" s="46" t="str">
        <f t="shared" si="28"/>
        <v/>
      </c>
      <c r="K282" s="1" t="str">
        <f t="shared" si="29"/>
        <v/>
      </c>
      <c r="M282" s="40" t="str">
        <f>IF($A282=2,REGION!BW282,"")</f>
        <v/>
      </c>
      <c r="N282" s="40" t="str">
        <f>IF($A282=2,REGION!BX282,"")</f>
        <v/>
      </c>
      <c r="O282" s="40" t="str">
        <f>IF($A282=2,REGION!BY282,"")</f>
        <v/>
      </c>
      <c r="P282" s="40" t="str">
        <f>IF($A282=2,REGION!BZ282,"")</f>
        <v/>
      </c>
      <c r="Q282" s="40" t="str">
        <f>IF($A282=2,REGION!CA282,"")</f>
        <v/>
      </c>
      <c r="R282" s="40" t="str">
        <f>IF($A282=2,REGION!CB282,"")</f>
        <v/>
      </c>
      <c r="S282" s="41" t="str">
        <f t="shared" si="30"/>
        <v/>
      </c>
      <c r="T282" s="1" t="str">
        <f t="shared" si="27"/>
        <v/>
      </c>
      <c r="V282" s="1" t="str">
        <f t="shared" si="31"/>
        <v/>
      </c>
      <c r="W282" s="40" t="str">
        <f t="shared" si="26"/>
        <v/>
      </c>
    </row>
    <row r="283" spans="1:23" ht="10.5" x14ac:dyDescent="0.25">
      <c r="A283" s="39" t="str">
        <f>'Industry selection'!C283</f>
        <v/>
      </c>
      <c r="B283" s="2">
        <v>71</v>
      </c>
      <c r="C283" s="2" t="s">
        <v>576</v>
      </c>
      <c r="D283" s="45" t="str">
        <f>IF($A283=2,IF(ISNUMBER(REGION!BW283/Ukraine!BW283),REGION!BW283/Ukraine!BW283,""),"")</f>
        <v/>
      </c>
      <c r="E283" s="45" t="str">
        <f>IF($A283=2,IF(ISNUMBER(REGION!BX283/Ukraine!BX283),REGION!BX283/Ukraine!BX283,""),"")</f>
        <v/>
      </c>
      <c r="F283" s="45" t="str">
        <f>IF($A283=2,IF(ISNUMBER(REGION!BY283/Ukraine!BY283),REGION!BY283/Ukraine!BY283,""),"")</f>
        <v/>
      </c>
      <c r="G283" s="45" t="str">
        <f>IF($A283=2,IF(ISNUMBER(REGION!BZ283/Ukraine!BZ283),REGION!BZ283/Ukraine!BZ283,""),"")</f>
        <v/>
      </c>
      <c r="H283" s="45" t="str">
        <f>IF($A283=2,IF(ISNUMBER(REGION!CA283/Ukraine!CA283),REGION!CA283/Ukraine!CA283,""),"")</f>
        <v/>
      </c>
      <c r="I283" s="45" t="str">
        <f>IF($A283=2,IF(ISNUMBER(REGION!CB283/Ukraine!CB283),REGION!CB283/Ukraine!CB283,""),"")</f>
        <v/>
      </c>
      <c r="J283" s="46" t="str">
        <f t="shared" si="28"/>
        <v/>
      </c>
      <c r="K283" s="1" t="str">
        <f t="shared" si="29"/>
        <v/>
      </c>
      <c r="M283" s="40" t="str">
        <f>IF($A283=2,REGION!BW283,"")</f>
        <v/>
      </c>
      <c r="N283" s="40" t="str">
        <f>IF($A283=2,REGION!BX283,"")</f>
        <v/>
      </c>
      <c r="O283" s="40" t="str">
        <f>IF($A283=2,REGION!BY283,"")</f>
        <v/>
      </c>
      <c r="P283" s="40" t="str">
        <f>IF($A283=2,REGION!BZ283,"")</f>
        <v/>
      </c>
      <c r="Q283" s="40" t="str">
        <f>IF($A283=2,REGION!CA283,"")</f>
        <v/>
      </c>
      <c r="R283" s="40" t="str">
        <f>IF($A283=2,REGION!CB283,"")</f>
        <v/>
      </c>
      <c r="S283" s="41" t="str">
        <f t="shared" si="30"/>
        <v/>
      </c>
      <c r="T283" s="1" t="str">
        <f t="shared" si="27"/>
        <v/>
      </c>
      <c r="V283" s="1" t="str">
        <f t="shared" si="31"/>
        <v/>
      </c>
      <c r="W283" s="40" t="str">
        <f t="shared" si="26"/>
        <v/>
      </c>
    </row>
    <row r="284" spans="1:23" ht="10.5" x14ac:dyDescent="0.25">
      <c r="A284" s="39">
        <f>'Industry selection'!C284</f>
        <v>2</v>
      </c>
      <c r="B284" s="2">
        <v>71.099999999999994</v>
      </c>
      <c r="C284" s="2" t="s">
        <v>578</v>
      </c>
      <c r="D284" s="45">
        <f>IF($A284=2,IF(ISNUMBER(REGION!BW284/Ukraine!BW284),REGION!BW284/Ukraine!BW284,""),"")</f>
        <v>0.87319104183113139</v>
      </c>
      <c r="E284" s="45">
        <f>IF($A284=2,IF(ISNUMBER(REGION!BX284/Ukraine!BX284),REGION!BX284/Ukraine!BX284,""),"")</f>
        <v>0.90753260230132216</v>
      </c>
      <c r="F284" s="45">
        <f>IF($A284=2,IF(ISNUMBER(REGION!BY284/Ukraine!BY284),REGION!BY284/Ukraine!BY284,""),"")</f>
        <v>0.77317223841230953</v>
      </c>
      <c r="G284" s="45">
        <f>IF($A284=2,IF(ISNUMBER(REGION!BZ284/Ukraine!BZ284),REGION!BZ284/Ukraine!BZ284,""),"")</f>
        <v>0.69962616384139109</v>
      </c>
      <c r="H284" s="45">
        <f>IF($A284=2,IF(ISNUMBER(REGION!CA284/Ukraine!CA284),REGION!CA284/Ukraine!CA284,""),"")</f>
        <v>0.85662190050814868</v>
      </c>
      <c r="I284" s="45" t="str">
        <f>IF($A284=2,IF(ISNUMBER(REGION!CB284/Ukraine!CB284),REGION!CB284/Ukraine!CB284,""),"")</f>
        <v/>
      </c>
      <c r="J284" s="46">
        <f t="shared" si="28"/>
        <v>0.8220287893788607</v>
      </c>
      <c r="K284" s="1">
        <f t="shared" si="29"/>
        <v>0</v>
      </c>
      <c r="M284" s="40">
        <f>IF($A284=2,REGION!BW284,"")</f>
        <v>1.1824203151526744E-2</v>
      </c>
      <c r="N284" s="40">
        <f>IF($A284=2,REGION!BX284,"")</f>
        <v>1.1373914336335816E-2</v>
      </c>
      <c r="O284" s="40">
        <f>IF($A284=2,REGION!BY284,"")</f>
        <v>9.9100589006068159E-3</v>
      </c>
      <c r="P284" s="40">
        <f>IF($A284=2,REGION!BZ284,"")</f>
        <v>7.9290529340258591E-3</v>
      </c>
      <c r="Q284" s="40">
        <f>IF($A284=2,REGION!CA284,"")</f>
        <v>9.1355076321051956E-3</v>
      </c>
      <c r="R284" s="40" t="str">
        <f>IF($A284=2,REGION!CB284,"")</f>
        <v/>
      </c>
      <c r="S284" s="41">
        <f t="shared" si="30"/>
        <v>1.0034547390920086E-2</v>
      </c>
      <c r="T284" s="1">
        <f t="shared" si="27"/>
        <v>1</v>
      </c>
      <c r="V284" s="1">
        <f t="shared" si="31"/>
        <v>1</v>
      </c>
      <c r="W284" s="40" t="str">
        <f t="shared" si="26"/>
        <v/>
      </c>
    </row>
    <row r="285" spans="1:23" ht="10.5" x14ac:dyDescent="0.25">
      <c r="A285" s="39">
        <f>'Industry selection'!C285</f>
        <v>2</v>
      </c>
      <c r="B285" s="2">
        <v>71.2</v>
      </c>
      <c r="C285" s="2" t="s">
        <v>580</v>
      </c>
      <c r="D285" s="45">
        <f>IF($A285=2,IF(ISNUMBER(REGION!BW285/Ukraine!BW285),REGION!BW285/Ukraine!BW285,""),"")</f>
        <v>0.84381464752285551</v>
      </c>
      <c r="E285" s="45">
        <f>IF($A285=2,IF(ISNUMBER(REGION!BX285/Ukraine!BX285),REGION!BX285/Ukraine!BX285,""),"")</f>
        <v>0.81566717452984572</v>
      </c>
      <c r="F285" s="45">
        <f>IF($A285=2,IF(ISNUMBER(REGION!BY285/Ukraine!BY285),REGION!BY285/Ukraine!BY285,""),"")</f>
        <v>0.73745734457295786</v>
      </c>
      <c r="G285" s="45">
        <f>IF($A285=2,IF(ISNUMBER(REGION!BZ285/Ukraine!BZ285),REGION!BZ285/Ukraine!BZ285,""),"")</f>
        <v>0.80824302010770976</v>
      </c>
      <c r="H285" s="45">
        <f>IF($A285=2,IF(ISNUMBER(REGION!CA285/Ukraine!CA285),REGION!CA285/Ukraine!CA285,""),"")</f>
        <v>0.78448982047147875</v>
      </c>
      <c r="I285" s="45" t="str">
        <f>IF($A285=2,IF(ISNUMBER(REGION!CB285/Ukraine!CB285),REGION!CB285/Ukraine!CB285,""),"")</f>
        <v/>
      </c>
      <c r="J285" s="46">
        <f t="shared" si="28"/>
        <v>0.79793440144096961</v>
      </c>
      <c r="K285" s="1">
        <f t="shared" si="29"/>
        <v>0</v>
      </c>
      <c r="M285" s="40">
        <f>IF($A285=2,REGION!BW285,"")</f>
        <v>1.7574902560914373E-3</v>
      </c>
      <c r="N285" s="40">
        <f>IF($A285=2,REGION!BX285,"")</f>
        <v>1.8089231951035176E-3</v>
      </c>
      <c r="O285" s="40">
        <f>IF($A285=2,REGION!BY285,"")</f>
        <v>1.8191764092256415E-3</v>
      </c>
      <c r="P285" s="40">
        <f>IF($A285=2,REGION!BZ285,"")</f>
        <v>1.7957785390650901E-3</v>
      </c>
      <c r="Q285" s="40">
        <f>IF($A285=2,REGION!CA285,"")</f>
        <v>1.8127149002287474E-3</v>
      </c>
      <c r="R285" s="40" t="str">
        <f>IF($A285=2,REGION!CB285,"")</f>
        <v/>
      </c>
      <c r="S285" s="41">
        <f t="shared" si="30"/>
        <v>1.7988166599428868E-3</v>
      </c>
      <c r="T285" s="1">
        <f t="shared" si="27"/>
        <v>0</v>
      </c>
      <c r="V285" s="1">
        <f t="shared" si="31"/>
        <v>0</v>
      </c>
      <c r="W285" s="40" t="str">
        <f t="shared" si="26"/>
        <v/>
      </c>
    </row>
    <row r="286" spans="1:23" ht="10.5" x14ac:dyDescent="0.25">
      <c r="A286" s="39">
        <f>'Industry selection'!C286</f>
        <v>2</v>
      </c>
      <c r="B286" s="2">
        <v>72</v>
      </c>
      <c r="C286" s="2" t="s">
        <v>582</v>
      </c>
      <c r="D286" s="45">
        <f>IF($A286=2,IF(ISNUMBER(REGION!BW286/Ukraine!BW286),REGION!BW286/Ukraine!BW286,""),"")</f>
        <v>0.44443005803188962</v>
      </c>
      <c r="E286" s="45">
        <f>IF($A286=2,IF(ISNUMBER(REGION!BX286/Ukraine!BX286),REGION!BX286/Ukraine!BX286,""),"")</f>
        <v>0.45123744062671173</v>
      </c>
      <c r="F286" s="45">
        <f>IF($A286=2,IF(ISNUMBER(REGION!BY286/Ukraine!BY286),REGION!BY286/Ukraine!BY286,""),"")</f>
        <v>0.40359756614401104</v>
      </c>
      <c r="G286" s="45">
        <f>IF($A286=2,IF(ISNUMBER(REGION!BZ286/Ukraine!BZ286),REGION!BZ286/Ukraine!BZ286,""),"")</f>
        <v>0.43001254493405683</v>
      </c>
      <c r="H286" s="45">
        <f>IF($A286=2,IF(ISNUMBER(REGION!CA286/Ukraine!CA286),REGION!CA286/Ukraine!CA286,""),"")</f>
        <v>0.41269319705290575</v>
      </c>
      <c r="I286" s="45">
        <f>IF($A286=2,IF(ISNUMBER(REGION!CB286/Ukraine!CB286),REGION!CB286/Ukraine!CB286,""),"")</f>
        <v>0.3610235730216641</v>
      </c>
      <c r="J286" s="46">
        <f t="shared" si="28"/>
        <v>0.41716572996853984</v>
      </c>
      <c r="K286" s="1">
        <f t="shared" si="29"/>
        <v>0</v>
      </c>
      <c r="M286" s="40">
        <f>IF($A286=2,REGION!BW286,"")</f>
        <v>3.2519547595705506E-3</v>
      </c>
      <c r="N286" s="40">
        <f>IF($A286=2,REGION!BX286,"")</f>
        <v>3.1965903036760787E-3</v>
      </c>
      <c r="O286" s="40">
        <f>IF($A286=2,REGION!BY286,"")</f>
        <v>2.6715178037579352E-3</v>
      </c>
      <c r="P286" s="40">
        <f>IF($A286=2,REGION!BZ286,"")</f>
        <v>2.8041772571554867E-3</v>
      </c>
      <c r="Q286" s="40">
        <f>IF($A286=2,REGION!CA286,"")</f>
        <v>2.5320462098433298E-3</v>
      </c>
      <c r="R286" s="40">
        <f>IF($A286=2,REGION!CB286,"")</f>
        <v>2.1311729919692886E-3</v>
      </c>
      <c r="S286" s="41">
        <f t="shared" si="30"/>
        <v>2.7645765543287781E-3</v>
      </c>
      <c r="T286" s="1">
        <f t="shared" si="27"/>
        <v>1</v>
      </c>
      <c r="V286" s="1">
        <f t="shared" si="31"/>
        <v>1</v>
      </c>
      <c r="W286" s="40" t="str">
        <f t="shared" si="26"/>
        <v/>
      </c>
    </row>
    <row r="287" spans="1:23" ht="10.5" x14ac:dyDescent="0.25">
      <c r="A287" s="39">
        <f>'Industry selection'!C287</f>
        <v>1</v>
      </c>
      <c r="B287" s="2">
        <v>72.099999999999994</v>
      </c>
      <c r="C287" s="2" t="s">
        <v>584</v>
      </c>
      <c r="D287" s="45" t="str">
        <f>IF($A287=2,IF(ISNUMBER(REGION!BW287/Ukraine!BW287),REGION!BW287/Ukraine!BW287,""),"")</f>
        <v/>
      </c>
      <c r="E287" s="45" t="str">
        <f>IF($A287=2,IF(ISNUMBER(REGION!BX287/Ukraine!BX287),REGION!BX287/Ukraine!BX287,""),"")</f>
        <v/>
      </c>
      <c r="F287" s="45" t="str">
        <f>IF($A287=2,IF(ISNUMBER(REGION!BY287/Ukraine!BY287),REGION!BY287/Ukraine!BY287,""),"")</f>
        <v/>
      </c>
      <c r="G287" s="45" t="str">
        <f>IF($A287=2,IF(ISNUMBER(REGION!BZ287/Ukraine!BZ287),REGION!BZ287/Ukraine!BZ287,""),"")</f>
        <v/>
      </c>
      <c r="H287" s="45" t="str">
        <f>IF($A287=2,IF(ISNUMBER(REGION!CA287/Ukraine!CA287),REGION!CA287/Ukraine!CA287,""),"")</f>
        <v/>
      </c>
      <c r="I287" s="45" t="str">
        <f>IF($A287=2,IF(ISNUMBER(REGION!CB287/Ukraine!CB287),REGION!CB287/Ukraine!CB287,""),"")</f>
        <v/>
      </c>
      <c r="J287" s="46" t="str">
        <f t="shared" si="28"/>
        <v/>
      </c>
      <c r="K287" s="1" t="str">
        <f t="shared" si="29"/>
        <v/>
      </c>
      <c r="M287" s="40" t="str">
        <f>IF($A287=2,REGION!BW287,"")</f>
        <v/>
      </c>
      <c r="N287" s="40" t="str">
        <f>IF($A287=2,REGION!BX287,"")</f>
        <v/>
      </c>
      <c r="O287" s="40" t="str">
        <f>IF($A287=2,REGION!BY287,"")</f>
        <v/>
      </c>
      <c r="P287" s="40" t="str">
        <f>IF($A287=2,REGION!BZ287,"")</f>
        <v/>
      </c>
      <c r="Q287" s="40" t="str">
        <f>IF($A287=2,REGION!CA287,"")</f>
        <v/>
      </c>
      <c r="R287" s="40" t="str">
        <f>IF($A287=2,REGION!CB287,"")</f>
        <v/>
      </c>
      <c r="S287" s="41" t="str">
        <f t="shared" si="30"/>
        <v/>
      </c>
      <c r="T287" s="1" t="str">
        <f t="shared" si="27"/>
        <v/>
      </c>
      <c r="V287" s="1" t="str">
        <f t="shared" si="31"/>
        <v/>
      </c>
      <c r="W287" s="40" t="str">
        <f t="shared" si="26"/>
        <v/>
      </c>
    </row>
    <row r="288" spans="1:23" ht="10.5" x14ac:dyDescent="0.25">
      <c r="A288" s="39">
        <f>'Industry selection'!C288</f>
        <v>1</v>
      </c>
      <c r="B288" s="2">
        <v>72.2</v>
      </c>
      <c r="C288" s="2" t="s">
        <v>586</v>
      </c>
      <c r="D288" s="45" t="str">
        <f>IF($A288=2,IF(ISNUMBER(REGION!BW288/Ukraine!BW288),REGION!BW288/Ukraine!BW288,""),"")</f>
        <v/>
      </c>
      <c r="E288" s="45" t="str">
        <f>IF($A288=2,IF(ISNUMBER(REGION!BX288/Ukraine!BX288),REGION!BX288/Ukraine!BX288,""),"")</f>
        <v/>
      </c>
      <c r="F288" s="45" t="str">
        <f>IF($A288=2,IF(ISNUMBER(REGION!BY288/Ukraine!BY288),REGION!BY288/Ukraine!BY288,""),"")</f>
        <v/>
      </c>
      <c r="G288" s="45" t="str">
        <f>IF($A288=2,IF(ISNUMBER(REGION!BZ288/Ukraine!BZ288),REGION!BZ288/Ukraine!BZ288,""),"")</f>
        <v/>
      </c>
      <c r="H288" s="45" t="str">
        <f>IF($A288=2,IF(ISNUMBER(REGION!CA288/Ukraine!CA288),REGION!CA288/Ukraine!CA288,""),"")</f>
        <v/>
      </c>
      <c r="I288" s="45" t="str">
        <f>IF($A288=2,IF(ISNUMBER(REGION!CB288/Ukraine!CB288),REGION!CB288/Ukraine!CB288,""),"")</f>
        <v/>
      </c>
      <c r="J288" s="46" t="str">
        <f t="shared" si="28"/>
        <v/>
      </c>
      <c r="K288" s="1" t="str">
        <f t="shared" si="29"/>
        <v/>
      </c>
      <c r="M288" s="40" t="str">
        <f>IF($A288=2,REGION!BW288,"")</f>
        <v/>
      </c>
      <c r="N288" s="40" t="str">
        <f>IF($A288=2,REGION!BX288,"")</f>
        <v/>
      </c>
      <c r="O288" s="40" t="str">
        <f>IF($A288=2,REGION!BY288,"")</f>
        <v/>
      </c>
      <c r="P288" s="40" t="str">
        <f>IF($A288=2,REGION!BZ288,"")</f>
        <v/>
      </c>
      <c r="Q288" s="40" t="str">
        <f>IF($A288=2,REGION!CA288,"")</f>
        <v/>
      </c>
      <c r="R288" s="40" t="str">
        <f>IF($A288=2,REGION!CB288,"")</f>
        <v/>
      </c>
      <c r="S288" s="41" t="str">
        <f t="shared" si="30"/>
        <v/>
      </c>
      <c r="T288" s="1" t="str">
        <f t="shared" si="27"/>
        <v/>
      </c>
      <c r="V288" s="1" t="str">
        <f t="shared" si="31"/>
        <v/>
      </c>
      <c r="W288" s="40" t="str">
        <f t="shared" si="26"/>
        <v/>
      </c>
    </row>
    <row r="289" spans="1:23" ht="10.5" x14ac:dyDescent="0.25">
      <c r="A289" s="39" t="str">
        <f>'Industry selection'!C289</f>
        <v/>
      </c>
      <c r="B289" s="2">
        <v>73</v>
      </c>
      <c r="C289" s="2" t="s">
        <v>588</v>
      </c>
      <c r="D289" s="45" t="str">
        <f>IF($A289=2,IF(ISNUMBER(REGION!BW289/Ukraine!BW289),REGION!BW289/Ukraine!BW289,""),"")</f>
        <v/>
      </c>
      <c r="E289" s="45" t="str">
        <f>IF($A289=2,IF(ISNUMBER(REGION!BX289/Ukraine!BX289),REGION!BX289/Ukraine!BX289,""),"")</f>
        <v/>
      </c>
      <c r="F289" s="45" t="str">
        <f>IF($A289=2,IF(ISNUMBER(REGION!BY289/Ukraine!BY289),REGION!BY289/Ukraine!BY289,""),"")</f>
        <v/>
      </c>
      <c r="G289" s="45" t="str">
        <f>IF($A289=2,IF(ISNUMBER(REGION!BZ289/Ukraine!BZ289),REGION!BZ289/Ukraine!BZ289,""),"")</f>
        <v/>
      </c>
      <c r="H289" s="45" t="str">
        <f>IF($A289=2,IF(ISNUMBER(REGION!CA289/Ukraine!CA289),REGION!CA289/Ukraine!CA289,""),"")</f>
        <v/>
      </c>
      <c r="I289" s="45" t="str">
        <f>IF($A289=2,IF(ISNUMBER(REGION!CB289/Ukraine!CB289),REGION!CB289/Ukraine!CB289,""),"")</f>
        <v/>
      </c>
      <c r="J289" s="46" t="str">
        <f t="shared" si="28"/>
        <v/>
      </c>
      <c r="K289" s="1" t="str">
        <f t="shared" si="29"/>
        <v/>
      </c>
      <c r="M289" s="40" t="str">
        <f>IF($A289=2,REGION!BW289,"")</f>
        <v/>
      </c>
      <c r="N289" s="40" t="str">
        <f>IF($A289=2,REGION!BX289,"")</f>
        <v/>
      </c>
      <c r="O289" s="40" t="str">
        <f>IF($A289=2,REGION!BY289,"")</f>
        <v/>
      </c>
      <c r="P289" s="40" t="str">
        <f>IF($A289=2,REGION!BZ289,"")</f>
        <v/>
      </c>
      <c r="Q289" s="40" t="str">
        <f>IF($A289=2,REGION!CA289,"")</f>
        <v/>
      </c>
      <c r="R289" s="40" t="str">
        <f>IF($A289=2,REGION!CB289,"")</f>
        <v/>
      </c>
      <c r="S289" s="41" t="str">
        <f t="shared" si="30"/>
        <v/>
      </c>
      <c r="T289" s="1" t="str">
        <f t="shared" si="27"/>
        <v/>
      </c>
      <c r="V289" s="1" t="str">
        <f t="shared" si="31"/>
        <v/>
      </c>
      <c r="W289" s="40" t="str">
        <f t="shared" si="26"/>
        <v/>
      </c>
    </row>
    <row r="290" spans="1:23" ht="10.5" x14ac:dyDescent="0.25">
      <c r="A290" s="39">
        <f>'Industry selection'!C290</f>
        <v>2</v>
      </c>
      <c r="B290" s="2">
        <v>73.099999999999994</v>
      </c>
      <c r="C290" s="2" t="s">
        <v>590</v>
      </c>
      <c r="D290" s="45">
        <f>IF($A290=2,IF(ISNUMBER(REGION!BW290/Ukraine!BW290),REGION!BW290/Ukraine!BW290,""),"")</f>
        <v>0.28691955960286314</v>
      </c>
      <c r="E290" s="45">
        <f>IF($A290=2,IF(ISNUMBER(REGION!BX290/Ukraine!BX290),REGION!BX290/Ukraine!BX290,""),"")</f>
        <v>0.31260600045908277</v>
      </c>
      <c r="F290" s="45" t="str">
        <f>IF($A290=2,IF(ISNUMBER(REGION!BY290/Ukraine!BY290),REGION!BY290/Ukraine!BY290,""),"")</f>
        <v/>
      </c>
      <c r="G290" s="45">
        <f>IF($A290=2,IF(ISNUMBER(REGION!BZ290/Ukraine!BZ290),REGION!BZ290/Ukraine!BZ290,""),"")</f>
        <v>0.3483734452887628</v>
      </c>
      <c r="H290" s="45">
        <f>IF($A290=2,IF(ISNUMBER(REGION!CA290/Ukraine!CA290),REGION!CA290/Ukraine!CA290,""),"")</f>
        <v>0.26115243864746734</v>
      </c>
      <c r="I290" s="45" t="str">
        <f>IF($A290=2,IF(ISNUMBER(REGION!CB290/Ukraine!CB290),REGION!CB290/Ukraine!CB290,""),"")</f>
        <v/>
      </c>
      <c r="J290" s="46">
        <f t="shared" si="28"/>
        <v>0.30226286099954403</v>
      </c>
      <c r="K290" s="1">
        <f t="shared" si="29"/>
        <v>0</v>
      </c>
      <c r="M290" s="40">
        <f>IF($A290=2,REGION!BW290,"")</f>
        <v>1.0042801463379643E-3</v>
      </c>
      <c r="N290" s="40">
        <f>IF($A290=2,REGION!BX290,"")</f>
        <v>1.1646491804091141E-3</v>
      </c>
      <c r="O290" s="40" t="str">
        <f>IF($A290=2,REGION!BY290,"")</f>
        <v/>
      </c>
      <c r="P290" s="40">
        <f>IF($A290=2,REGION!BZ290,"")</f>
        <v>1.2156039341363687E-3</v>
      </c>
      <c r="Q290" s="40">
        <f>IF($A290=2,REGION!CA290,"")</f>
        <v>1.0070638334604151E-3</v>
      </c>
      <c r="R290" s="40" t="str">
        <f>IF($A290=2,REGION!CB290,"")</f>
        <v/>
      </c>
      <c r="S290" s="41">
        <f t="shared" si="30"/>
        <v>1.0978992735859656E-3</v>
      </c>
      <c r="T290" s="1">
        <f t="shared" si="27"/>
        <v>0</v>
      </c>
      <c r="V290" s="1">
        <f t="shared" si="31"/>
        <v>0</v>
      </c>
      <c r="W290" s="40" t="str">
        <f t="shared" si="26"/>
        <v/>
      </c>
    </row>
    <row r="291" spans="1:23" ht="10.5" x14ac:dyDescent="0.25">
      <c r="A291" s="39">
        <f>'Industry selection'!C291</f>
        <v>2</v>
      </c>
      <c r="B291" s="2">
        <v>73.2</v>
      </c>
      <c r="C291" s="2" t="s">
        <v>592</v>
      </c>
      <c r="D291" s="45">
        <f>IF($A291=2,IF(ISNUMBER(REGION!BW291/Ukraine!BW291),REGION!BW291/Ukraine!BW291,""),"")</f>
        <v>8.3292383244664342E-2</v>
      </c>
      <c r="E291" s="45">
        <f>IF($A291=2,IF(ISNUMBER(REGION!BX291/Ukraine!BX291),REGION!BX291/Ukraine!BX291,""),"")</f>
        <v>7.6030357605255117E-2</v>
      </c>
      <c r="F291" s="45" t="str">
        <f>IF($A291=2,IF(ISNUMBER(REGION!BY291/Ukraine!BY291),REGION!BY291/Ukraine!BY291,""),"")</f>
        <v/>
      </c>
      <c r="G291" s="45">
        <f>IF($A291=2,IF(ISNUMBER(REGION!BZ291/Ukraine!BZ291),REGION!BZ291/Ukraine!BZ291,""),"")</f>
        <v>0.17181391096956009</v>
      </c>
      <c r="H291" s="45">
        <f>IF($A291=2,IF(ISNUMBER(REGION!CA291/Ukraine!CA291),REGION!CA291/Ukraine!CA291,""),"")</f>
        <v>0.16357618864896428</v>
      </c>
      <c r="I291" s="45" t="str">
        <f>IF($A291=2,IF(ISNUMBER(REGION!CB291/Ukraine!CB291),REGION!CB291/Ukraine!CB291,""),"")</f>
        <v/>
      </c>
      <c r="J291" s="46">
        <f t="shared" si="28"/>
        <v>0.12367821011711096</v>
      </c>
      <c r="K291" s="1">
        <f t="shared" si="29"/>
        <v>0</v>
      </c>
      <c r="M291" s="40">
        <f>IF($A291=2,REGION!BW291,"")</f>
        <v>9.5645728222663252E-5</v>
      </c>
      <c r="N291" s="40">
        <f>IF($A291=2,REGION!BX291,"")</f>
        <v>8.6729194285785081E-5</v>
      </c>
      <c r="O291" s="40" t="str">
        <f>IF($A291=2,REGION!BY291,"")</f>
        <v/>
      </c>
      <c r="P291" s="40">
        <f>IF($A291=2,REGION!BZ291,"")</f>
        <v>2.4864625925516632E-4</v>
      </c>
      <c r="Q291" s="40">
        <f>IF($A291=2,REGION!CA291,"")</f>
        <v>1.870261404997914E-4</v>
      </c>
      <c r="R291" s="40" t="str">
        <f>IF($A291=2,REGION!CB291,"")</f>
        <v/>
      </c>
      <c r="S291" s="41">
        <f t="shared" si="30"/>
        <v>1.5451183056585153E-4</v>
      </c>
      <c r="T291" s="1">
        <f t="shared" si="27"/>
        <v>0</v>
      </c>
      <c r="V291" s="1">
        <f t="shared" si="31"/>
        <v>0</v>
      </c>
      <c r="W291" s="40" t="str">
        <f t="shared" si="26"/>
        <v/>
      </c>
    </row>
    <row r="292" spans="1:23" ht="10.5" x14ac:dyDescent="0.25">
      <c r="A292" s="39" t="str">
        <f>'Industry selection'!C292</f>
        <v/>
      </c>
      <c r="B292" s="2">
        <v>74</v>
      </c>
      <c r="C292" s="2" t="s">
        <v>594</v>
      </c>
      <c r="D292" s="45" t="str">
        <f>IF($A292=2,IF(ISNUMBER(REGION!BW292/Ukraine!BW292),REGION!BW292/Ukraine!BW292,""),"")</f>
        <v/>
      </c>
      <c r="E292" s="45" t="str">
        <f>IF($A292=2,IF(ISNUMBER(REGION!BX292/Ukraine!BX292),REGION!BX292/Ukraine!BX292,""),"")</f>
        <v/>
      </c>
      <c r="F292" s="45" t="str">
        <f>IF($A292=2,IF(ISNUMBER(REGION!BY292/Ukraine!BY292),REGION!BY292/Ukraine!BY292,""),"")</f>
        <v/>
      </c>
      <c r="G292" s="45" t="str">
        <f>IF($A292=2,IF(ISNUMBER(REGION!BZ292/Ukraine!BZ292),REGION!BZ292/Ukraine!BZ292,""),"")</f>
        <v/>
      </c>
      <c r="H292" s="45" t="str">
        <f>IF($A292=2,IF(ISNUMBER(REGION!CA292/Ukraine!CA292),REGION!CA292/Ukraine!CA292,""),"")</f>
        <v/>
      </c>
      <c r="I292" s="45" t="str">
        <f>IF($A292=2,IF(ISNUMBER(REGION!CB292/Ukraine!CB292),REGION!CB292/Ukraine!CB292,""),"")</f>
        <v/>
      </c>
      <c r="J292" s="46" t="str">
        <f t="shared" si="28"/>
        <v/>
      </c>
      <c r="K292" s="1" t="str">
        <f t="shared" si="29"/>
        <v/>
      </c>
      <c r="M292" s="40" t="str">
        <f>IF($A292=2,REGION!BW292,"")</f>
        <v/>
      </c>
      <c r="N292" s="40" t="str">
        <f>IF($A292=2,REGION!BX292,"")</f>
        <v/>
      </c>
      <c r="O292" s="40" t="str">
        <f>IF($A292=2,REGION!BY292,"")</f>
        <v/>
      </c>
      <c r="P292" s="40" t="str">
        <f>IF($A292=2,REGION!BZ292,"")</f>
        <v/>
      </c>
      <c r="Q292" s="40" t="str">
        <f>IF($A292=2,REGION!CA292,"")</f>
        <v/>
      </c>
      <c r="R292" s="40" t="str">
        <f>IF($A292=2,REGION!CB292,"")</f>
        <v/>
      </c>
      <c r="S292" s="41" t="str">
        <f t="shared" si="30"/>
        <v/>
      </c>
      <c r="T292" s="1" t="str">
        <f t="shared" si="27"/>
        <v/>
      </c>
      <c r="V292" s="1" t="str">
        <f t="shared" si="31"/>
        <v/>
      </c>
      <c r="W292" s="40" t="str">
        <f t="shared" si="26"/>
        <v/>
      </c>
    </row>
    <row r="293" spans="1:23" ht="10.5" x14ac:dyDescent="0.25">
      <c r="A293" s="39">
        <f>'Industry selection'!C293</f>
        <v>1</v>
      </c>
      <c r="B293" s="2">
        <v>74.099999999999994</v>
      </c>
      <c r="C293" s="2" t="s">
        <v>596</v>
      </c>
      <c r="D293" s="45" t="str">
        <f>IF($A293=2,IF(ISNUMBER(REGION!BW293/Ukraine!BW293),REGION!BW293/Ukraine!BW293,""),"")</f>
        <v/>
      </c>
      <c r="E293" s="45" t="str">
        <f>IF($A293=2,IF(ISNUMBER(REGION!BX293/Ukraine!BX293),REGION!BX293/Ukraine!BX293,""),"")</f>
        <v/>
      </c>
      <c r="F293" s="45" t="str">
        <f>IF($A293=2,IF(ISNUMBER(REGION!BY293/Ukraine!BY293),REGION!BY293/Ukraine!BY293,""),"")</f>
        <v/>
      </c>
      <c r="G293" s="45" t="str">
        <f>IF($A293=2,IF(ISNUMBER(REGION!BZ293/Ukraine!BZ293),REGION!BZ293/Ukraine!BZ293,""),"")</f>
        <v/>
      </c>
      <c r="H293" s="45" t="str">
        <f>IF($A293=2,IF(ISNUMBER(REGION!CA293/Ukraine!CA293),REGION!CA293/Ukraine!CA293,""),"")</f>
        <v/>
      </c>
      <c r="I293" s="45" t="str">
        <f>IF($A293=2,IF(ISNUMBER(REGION!CB293/Ukraine!CB293),REGION!CB293/Ukraine!CB293,""),"")</f>
        <v/>
      </c>
      <c r="J293" s="46" t="str">
        <f t="shared" si="28"/>
        <v/>
      </c>
      <c r="K293" s="1" t="str">
        <f t="shared" si="29"/>
        <v/>
      </c>
      <c r="M293" s="40" t="str">
        <f>IF($A293=2,REGION!BW293,"")</f>
        <v/>
      </c>
      <c r="N293" s="40" t="str">
        <f>IF($A293=2,REGION!BX293,"")</f>
        <v/>
      </c>
      <c r="O293" s="40" t="str">
        <f>IF($A293=2,REGION!BY293,"")</f>
        <v/>
      </c>
      <c r="P293" s="40" t="str">
        <f>IF($A293=2,REGION!BZ293,"")</f>
        <v/>
      </c>
      <c r="Q293" s="40" t="str">
        <f>IF($A293=2,REGION!CA293,"")</f>
        <v/>
      </c>
      <c r="R293" s="40" t="str">
        <f>IF($A293=2,REGION!CB293,"")</f>
        <v/>
      </c>
      <c r="S293" s="41" t="str">
        <f t="shared" si="30"/>
        <v/>
      </c>
      <c r="T293" s="1" t="str">
        <f t="shared" si="27"/>
        <v/>
      </c>
      <c r="V293" s="1" t="str">
        <f t="shared" si="31"/>
        <v/>
      </c>
      <c r="W293" s="40" t="str">
        <f t="shared" si="26"/>
        <v/>
      </c>
    </row>
    <row r="294" spans="1:23" ht="10.5" x14ac:dyDescent="0.25">
      <c r="A294" s="39">
        <f>'Industry selection'!C294</f>
        <v>1</v>
      </c>
      <c r="B294" s="2">
        <v>74.2</v>
      </c>
      <c r="C294" s="2" t="s">
        <v>598</v>
      </c>
      <c r="D294" s="45" t="str">
        <f>IF($A294=2,IF(ISNUMBER(REGION!BW294/Ukraine!BW294),REGION!BW294/Ukraine!BW294,""),"")</f>
        <v/>
      </c>
      <c r="E294" s="45" t="str">
        <f>IF($A294=2,IF(ISNUMBER(REGION!BX294/Ukraine!BX294),REGION!BX294/Ukraine!BX294,""),"")</f>
        <v/>
      </c>
      <c r="F294" s="45" t="str">
        <f>IF($A294=2,IF(ISNUMBER(REGION!BY294/Ukraine!BY294),REGION!BY294/Ukraine!BY294,""),"")</f>
        <v/>
      </c>
      <c r="G294" s="45" t="str">
        <f>IF($A294=2,IF(ISNUMBER(REGION!BZ294/Ukraine!BZ294),REGION!BZ294/Ukraine!BZ294,""),"")</f>
        <v/>
      </c>
      <c r="H294" s="45" t="str">
        <f>IF($A294=2,IF(ISNUMBER(REGION!CA294/Ukraine!CA294),REGION!CA294/Ukraine!CA294,""),"")</f>
        <v/>
      </c>
      <c r="I294" s="45" t="str">
        <f>IF($A294=2,IF(ISNUMBER(REGION!CB294/Ukraine!CB294),REGION!CB294/Ukraine!CB294,""),"")</f>
        <v/>
      </c>
      <c r="J294" s="46" t="str">
        <f t="shared" si="28"/>
        <v/>
      </c>
      <c r="K294" s="1" t="str">
        <f t="shared" si="29"/>
        <v/>
      </c>
      <c r="M294" s="40" t="str">
        <f>IF($A294=2,REGION!BW294,"")</f>
        <v/>
      </c>
      <c r="N294" s="40" t="str">
        <f>IF($A294=2,REGION!BX294,"")</f>
        <v/>
      </c>
      <c r="O294" s="40" t="str">
        <f>IF($A294=2,REGION!BY294,"")</f>
        <v/>
      </c>
      <c r="P294" s="40" t="str">
        <f>IF($A294=2,REGION!BZ294,"")</f>
        <v/>
      </c>
      <c r="Q294" s="40" t="str">
        <f>IF($A294=2,REGION!CA294,"")</f>
        <v/>
      </c>
      <c r="R294" s="40" t="str">
        <f>IF($A294=2,REGION!CB294,"")</f>
        <v/>
      </c>
      <c r="S294" s="41" t="str">
        <f t="shared" si="30"/>
        <v/>
      </c>
      <c r="T294" s="1" t="str">
        <f t="shared" si="27"/>
        <v/>
      </c>
      <c r="V294" s="1" t="str">
        <f t="shared" si="31"/>
        <v/>
      </c>
      <c r="W294" s="40" t="str">
        <f t="shared" si="26"/>
        <v/>
      </c>
    </row>
    <row r="295" spans="1:23" ht="10.5" x14ac:dyDescent="0.25">
      <c r="A295" s="39">
        <f>'Industry selection'!C295</f>
        <v>1</v>
      </c>
      <c r="B295" s="2">
        <v>74.3</v>
      </c>
      <c r="C295" s="2" t="s">
        <v>600</v>
      </c>
      <c r="D295" s="45" t="str">
        <f>IF($A295=2,IF(ISNUMBER(REGION!BW295/Ukraine!BW295),REGION!BW295/Ukraine!BW295,""),"")</f>
        <v/>
      </c>
      <c r="E295" s="45" t="str">
        <f>IF($A295=2,IF(ISNUMBER(REGION!BX295/Ukraine!BX295),REGION!BX295/Ukraine!BX295,""),"")</f>
        <v/>
      </c>
      <c r="F295" s="45" t="str">
        <f>IF($A295=2,IF(ISNUMBER(REGION!BY295/Ukraine!BY295),REGION!BY295/Ukraine!BY295,""),"")</f>
        <v/>
      </c>
      <c r="G295" s="45" t="str">
        <f>IF($A295=2,IF(ISNUMBER(REGION!BZ295/Ukraine!BZ295),REGION!BZ295/Ukraine!BZ295,""),"")</f>
        <v/>
      </c>
      <c r="H295" s="45" t="str">
        <f>IF($A295=2,IF(ISNUMBER(REGION!CA295/Ukraine!CA295),REGION!CA295/Ukraine!CA295,""),"")</f>
        <v/>
      </c>
      <c r="I295" s="45" t="str">
        <f>IF($A295=2,IF(ISNUMBER(REGION!CB295/Ukraine!CB295),REGION!CB295/Ukraine!CB295,""),"")</f>
        <v/>
      </c>
      <c r="J295" s="46" t="str">
        <f t="shared" si="28"/>
        <v/>
      </c>
      <c r="K295" s="1" t="str">
        <f t="shared" si="29"/>
        <v/>
      </c>
      <c r="M295" s="40" t="str">
        <f>IF($A295=2,REGION!BW295,"")</f>
        <v/>
      </c>
      <c r="N295" s="40" t="str">
        <f>IF($A295=2,REGION!BX295,"")</f>
        <v/>
      </c>
      <c r="O295" s="40" t="str">
        <f>IF($A295=2,REGION!BY295,"")</f>
        <v/>
      </c>
      <c r="P295" s="40" t="str">
        <f>IF($A295=2,REGION!BZ295,"")</f>
        <v/>
      </c>
      <c r="Q295" s="40" t="str">
        <f>IF($A295=2,REGION!CA295,"")</f>
        <v/>
      </c>
      <c r="R295" s="40" t="str">
        <f>IF($A295=2,REGION!CB295,"")</f>
        <v/>
      </c>
      <c r="S295" s="41" t="str">
        <f t="shared" si="30"/>
        <v/>
      </c>
      <c r="T295" s="1" t="str">
        <f t="shared" si="27"/>
        <v/>
      </c>
      <c r="V295" s="1" t="str">
        <f t="shared" si="31"/>
        <v/>
      </c>
      <c r="W295" s="40" t="str">
        <f t="shared" si="26"/>
        <v/>
      </c>
    </row>
    <row r="296" spans="1:23" ht="10.5" x14ac:dyDescent="0.25">
      <c r="A296" s="39">
        <f>'Industry selection'!C296</f>
        <v>2</v>
      </c>
      <c r="B296" s="2">
        <v>74.900000000000006</v>
      </c>
      <c r="C296" s="2" t="s">
        <v>602</v>
      </c>
      <c r="D296" s="45" t="str">
        <f>IF($A296=2,IF(ISNUMBER(REGION!BW296/Ukraine!BW296),REGION!BW296/Ukraine!BW296,""),"")</f>
        <v/>
      </c>
      <c r="E296" s="45">
        <f>IF($A296=2,IF(ISNUMBER(REGION!BX296/Ukraine!BX296),REGION!BX296/Ukraine!BX296,""),"")</f>
        <v>0.64005521502554008</v>
      </c>
      <c r="F296" s="45">
        <f>IF($A296=2,IF(ISNUMBER(REGION!BY296/Ukraine!BY296),REGION!BY296/Ukraine!BY296,""),"")</f>
        <v>0.96254327189350108</v>
      </c>
      <c r="G296" s="45">
        <f>IF($A296=2,IF(ISNUMBER(REGION!BZ296/Ukraine!BZ296),REGION!BZ296/Ukraine!BZ296,""),"")</f>
        <v>1.0428082464398163</v>
      </c>
      <c r="H296" s="45">
        <f>IF($A296=2,IF(ISNUMBER(REGION!CA296/Ukraine!CA296),REGION!CA296/Ukraine!CA296,""),"")</f>
        <v>1.089507305340963</v>
      </c>
      <c r="I296" s="45" t="str">
        <f>IF($A296=2,IF(ISNUMBER(REGION!CB296/Ukraine!CB296),REGION!CB296/Ukraine!CB296,""),"")</f>
        <v/>
      </c>
      <c r="J296" s="46">
        <f t="shared" si="28"/>
        <v>0.93372850967495513</v>
      </c>
      <c r="K296" s="1">
        <f t="shared" si="29"/>
        <v>0</v>
      </c>
      <c r="M296" s="40" t="str">
        <f>IF($A296=2,REGION!BW296,"")</f>
        <v/>
      </c>
      <c r="N296" s="40">
        <f>IF($A296=2,REGION!BX296,"")</f>
        <v>3.2213700734720174E-4</v>
      </c>
      <c r="O296" s="40">
        <f>IF($A296=2,REGION!BY296,"")</f>
        <v>5.0886053404913052E-4</v>
      </c>
      <c r="P296" s="40">
        <f>IF($A296=2,REGION!BZ296,"")</f>
        <v>5.1110619958006406E-4</v>
      </c>
      <c r="Q296" s="40">
        <f>IF($A296=2,REGION!CA296,"")</f>
        <v>5.7546504769166588E-4</v>
      </c>
      <c r="R296" s="40" t="str">
        <f>IF($A296=2,REGION!CB296,"")</f>
        <v/>
      </c>
      <c r="S296" s="41">
        <f t="shared" si="30"/>
        <v>4.793921971670156E-4</v>
      </c>
      <c r="T296" s="1">
        <f t="shared" si="27"/>
        <v>0</v>
      </c>
      <c r="V296" s="1">
        <f t="shared" si="31"/>
        <v>0</v>
      </c>
      <c r="W296" s="40" t="str">
        <f t="shared" si="26"/>
        <v/>
      </c>
    </row>
    <row r="297" spans="1:23" ht="10.5" x14ac:dyDescent="0.25">
      <c r="A297" s="39">
        <f>'Industry selection'!C297</f>
        <v>1</v>
      </c>
      <c r="B297" s="2">
        <v>75</v>
      </c>
      <c r="C297" s="2" t="s">
        <v>604</v>
      </c>
      <c r="D297" s="45" t="str">
        <f>IF($A297=2,IF(ISNUMBER(REGION!BW297/Ukraine!BW297),REGION!BW297/Ukraine!BW297,""),"")</f>
        <v/>
      </c>
      <c r="E297" s="45" t="str">
        <f>IF($A297=2,IF(ISNUMBER(REGION!BX297/Ukraine!BX297),REGION!BX297/Ukraine!BX297,""),"")</f>
        <v/>
      </c>
      <c r="F297" s="45" t="str">
        <f>IF($A297=2,IF(ISNUMBER(REGION!BY297/Ukraine!BY297),REGION!BY297/Ukraine!BY297,""),"")</f>
        <v/>
      </c>
      <c r="G297" s="45" t="str">
        <f>IF($A297=2,IF(ISNUMBER(REGION!BZ297/Ukraine!BZ297),REGION!BZ297/Ukraine!BZ297,""),"")</f>
        <v/>
      </c>
      <c r="H297" s="45" t="str">
        <f>IF($A297=2,IF(ISNUMBER(REGION!CA297/Ukraine!CA297),REGION!CA297/Ukraine!CA297,""),"")</f>
        <v/>
      </c>
      <c r="I297" s="45" t="str">
        <f>IF($A297=2,IF(ISNUMBER(REGION!CB297/Ukraine!CB297),REGION!CB297/Ukraine!CB297,""),"")</f>
        <v/>
      </c>
      <c r="J297" s="46" t="str">
        <f t="shared" si="28"/>
        <v/>
      </c>
      <c r="K297" s="1" t="str">
        <f t="shared" si="29"/>
        <v/>
      </c>
      <c r="M297" s="40" t="str">
        <f>IF($A297=2,REGION!BW297,"")</f>
        <v/>
      </c>
      <c r="N297" s="40" t="str">
        <f>IF($A297=2,REGION!BX297,"")</f>
        <v/>
      </c>
      <c r="O297" s="40" t="str">
        <f>IF($A297=2,REGION!BY297,"")</f>
        <v/>
      </c>
      <c r="P297" s="40" t="str">
        <f>IF($A297=2,REGION!BZ297,"")</f>
        <v/>
      </c>
      <c r="Q297" s="40" t="str">
        <f>IF($A297=2,REGION!CA297,"")</f>
        <v/>
      </c>
      <c r="R297" s="40" t="str">
        <f>IF($A297=2,REGION!CB297,"")</f>
        <v/>
      </c>
      <c r="S297" s="41" t="str">
        <f t="shared" si="30"/>
        <v/>
      </c>
      <c r="T297" s="1" t="str">
        <f t="shared" si="27"/>
        <v/>
      </c>
      <c r="V297" s="1" t="str">
        <f t="shared" si="31"/>
        <v/>
      </c>
      <c r="W297" s="40" t="str">
        <f t="shared" si="26"/>
        <v/>
      </c>
    </row>
    <row r="298" spans="1:23" ht="10.5" x14ac:dyDescent="0.25">
      <c r="A298" s="39" t="str">
        <f>'Industry selection'!C298</f>
        <v/>
      </c>
      <c r="B298" s="2" t="s">
        <v>606</v>
      </c>
      <c r="C298" s="2" t="s">
        <v>607</v>
      </c>
      <c r="D298" s="45" t="str">
        <f>IF($A298=2,IF(ISNUMBER(REGION!BW298/Ukraine!BW298),REGION!BW298/Ukraine!BW298,""),"")</f>
        <v/>
      </c>
      <c r="E298" s="45" t="str">
        <f>IF($A298=2,IF(ISNUMBER(REGION!BX298/Ukraine!BX298),REGION!BX298/Ukraine!BX298,""),"")</f>
        <v/>
      </c>
      <c r="F298" s="45" t="str">
        <f>IF($A298=2,IF(ISNUMBER(REGION!BY298/Ukraine!BY298),REGION!BY298/Ukraine!BY298,""),"")</f>
        <v/>
      </c>
      <c r="G298" s="45" t="str">
        <f>IF($A298=2,IF(ISNUMBER(REGION!BZ298/Ukraine!BZ298),REGION!BZ298/Ukraine!BZ298,""),"")</f>
        <v/>
      </c>
      <c r="H298" s="45" t="str">
        <f>IF($A298=2,IF(ISNUMBER(REGION!CA298/Ukraine!CA298),REGION!CA298/Ukraine!CA298,""),"")</f>
        <v/>
      </c>
      <c r="I298" s="45" t="str">
        <f>IF($A298=2,IF(ISNUMBER(REGION!CB298/Ukraine!CB298),REGION!CB298/Ukraine!CB298,""),"")</f>
        <v/>
      </c>
      <c r="J298" s="46" t="str">
        <f t="shared" si="28"/>
        <v/>
      </c>
      <c r="K298" s="1" t="str">
        <f t="shared" si="29"/>
        <v/>
      </c>
      <c r="M298" s="40" t="str">
        <f>IF($A298=2,REGION!BW298,"")</f>
        <v/>
      </c>
      <c r="N298" s="40" t="str">
        <f>IF($A298=2,REGION!BX298,"")</f>
        <v/>
      </c>
      <c r="O298" s="40" t="str">
        <f>IF($A298=2,REGION!BY298,"")</f>
        <v/>
      </c>
      <c r="P298" s="40" t="str">
        <f>IF($A298=2,REGION!BZ298,"")</f>
        <v/>
      </c>
      <c r="Q298" s="40" t="str">
        <f>IF($A298=2,REGION!CA298,"")</f>
        <v/>
      </c>
      <c r="R298" s="40" t="str">
        <f>IF($A298=2,REGION!CB298,"")</f>
        <v/>
      </c>
      <c r="S298" s="41" t="str">
        <f t="shared" si="30"/>
        <v/>
      </c>
      <c r="T298" s="1" t="str">
        <f t="shared" si="27"/>
        <v/>
      </c>
      <c r="V298" s="1" t="str">
        <f t="shared" si="31"/>
        <v/>
      </c>
      <c r="W298" s="40" t="str">
        <f t="shared" si="26"/>
        <v/>
      </c>
    </row>
    <row r="299" spans="1:23" ht="10.5" x14ac:dyDescent="0.25">
      <c r="A299" s="39" t="str">
        <f>'Industry selection'!C299</f>
        <v/>
      </c>
      <c r="B299" s="2">
        <v>77</v>
      </c>
      <c r="C299" s="2" t="s">
        <v>609</v>
      </c>
      <c r="D299" s="45" t="str">
        <f>IF($A299=2,IF(ISNUMBER(REGION!BW299/Ukraine!BW299),REGION!BW299/Ukraine!BW299,""),"")</f>
        <v/>
      </c>
      <c r="E299" s="45" t="str">
        <f>IF($A299=2,IF(ISNUMBER(REGION!BX299/Ukraine!BX299),REGION!BX299/Ukraine!BX299,""),"")</f>
        <v/>
      </c>
      <c r="F299" s="45" t="str">
        <f>IF($A299=2,IF(ISNUMBER(REGION!BY299/Ukraine!BY299),REGION!BY299/Ukraine!BY299,""),"")</f>
        <v/>
      </c>
      <c r="G299" s="45" t="str">
        <f>IF($A299=2,IF(ISNUMBER(REGION!BZ299/Ukraine!BZ299),REGION!BZ299/Ukraine!BZ299,""),"")</f>
        <v/>
      </c>
      <c r="H299" s="45" t="str">
        <f>IF($A299=2,IF(ISNUMBER(REGION!CA299/Ukraine!CA299),REGION!CA299/Ukraine!CA299,""),"")</f>
        <v/>
      </c>
      <c r="I299" s="45" t="str">
        <f>IF($A299=2,IF(ISNUMBER(REGION!CB299/Ukraine!CB299),REGION!CB299/Ukraine!CB299,""),"")</f>
        <v/>
      </c>
      <c r="J299" s="46" t="str">
        <f t="shared" si="28"/>
        <v/>
      </c>
      <c r="K299" s="1" t="str">
        <f t="shared" si="29"/>
        <v/>
      </c>
      <c r="M299" s="40" t="str">
        <f>IF($A299=2,REGION!BW299,"")</f>
        <v/>
      </c>
      <c r="N299" s="40" t="str">
        <f>IF($A299=2,REGION!BX299,"")</f>
        <v/>
      </c>
      <c r="O299" s="40" t="str">
        <f>IF($A299=2,REGION!BY299,"")</f>
        <v/>
      </c>
      <c r="P299" s="40" t="str">
        <f>IF($A299=2,REGION!BZ299,"")</f>
        <v/>
      </c>
      <c r="Q299" s="40" t="str">
        <f>IF($A299=2,REGION!CA299,"")</f>
        <v/>
      </c>
      <c r="R299" s="40" t="str">
        <f>IF($A299=2,REGION!CB299,"")</f>
        <v/>
      </c>
      <c r="S299" s="41" t="str">
        <f t="shared" si="30"/>
        <v/>
      </c>
      <c r="T299" s="1" t="str">
        <f t="shared" si="27"/>
        <v/>
      </c>
      <c r="V299" s="1" t="str">
        <f t="shared" si="31"/>
        <v/>
      </c>
      <c r="W299" s="40" t="str">
        <f t="shared" si="26"/>
        <v/>
      </c>
    </row>
    <row r="300" spans="1:23" ht="10.5" x14ac:dyDescent="0.25">
      <c r="A300" s="39">
        <f>'Industry selection'!C300</f>
        <v>2</v>
      </c>
      <c r="B300" s="2">
        <v>77.099999999999994</v>
      </c>
      <c r="C300" s="2" t="s">
        <v>611</v>
      </c>
      <c r="D300" s="45" t="str">
        <f>IF($A300=2,IF(ISNUMBER(REGION!BW300/Ukraine!BW300),REGION!BW300/Ukraine!BW300,""),"")</f>
        <v/>
      </c>
      <c r="E300" s="45">
        <f>IF($A300=2,IF(ISNUMBER(REGION!BX300/Ukraine!BX300),REGION!BX300/Ukraine!BX300,""),"")</f>
        <v>1.867570513663293</v>
      </c>
      <c r="F300" s="45" t="str">
        <f>IF($A300=2,IF(ISNUMBER(REGION!BY300/Ukraine!BY300),REGION!BY300/Ukraine!BY300,""),"")</f>
        <v/>
      </c>
      <c r="G300" s="45">
        <f>IF($A300=2,IF(ISNUMBER(REGION!BZ300/Ukraine!BZ300),REGION!BZ300/Ukraine!BZ300,""),"")</f>
        <v>0.54441376412560116</v>
      </c>
      <c r="H300" s="45" t="str">
        <f>IF($A300=2,IF(ISNUMBER(REGION!CA300/Ukraine!CA300),REGION!CA300/Ukraine!CA300,""),"")</f>
        <v/>
      </c>
      <c r="I300" s="45">
        <f>IF($A300=2,IF(ISNUMBER(REGION!CB300/Ukraine!CB300),REGION!CB300/Ukraine!CB300,""),"")</f>
        <v>1.1514363652002388</v>
      </c>
      <c r="J300" s="46">
        <f t="shared" si="28"/>
        <v>1.1878068809963775</v>
      </c>
      <c r="K300" s="1">
        <f t="shared" si="29"/>
        <v>0</v>
      </c>
      <c r="M300" s="40" t="str">
        <f>IF($A300=2,REGION!BW300,"")</f>
        <v/>
      </c>
      <c r="N300" s="40">
        <f>IF($A300=2,REGION!BX300,"")</f>
        <v>8.4251217306191225E-4</v>
      </c>
      <c r="O300" s="40" t="str">
        <f>IF($A300=2,REGION!BY300,"")</f>
        <v/>
      </c>
      <c r="P300" s="40">
        <f>IF($A300=2,REGION!BZ300,"")</f>
        <v>2.4864625925516632E-4</v>
      </c>
      <c r="Q300" s="40" t="str">
        <f>IF($A300=2,REGION!CA300,"")</f>
        <v/>
      </c>
      <c r="R300" s="40">
        <f>IF($A300=2,REGION!CB300,"")</f>
        <v>6.068903222164199E-4</v>
      </c>
      <c r="S300" s="41">
        <f t="shared" si="30"/>
        <v>5.6601625151116608E-4</v>
      </c>
      <c r="T300" s="1">
        <f t="shared" si="27"/>
        <v>0</v>
      </c>
      <c r="V300" s="1">
        <f t="shared" si="31"/>
        <v>0</v>
      </c>
      <c r="W300" s="40" t="str">
        <f t="shared" si="26"/>
        <v/>
      </c>
    </row>
    <row r="301" spans="1:23" ht="10.5" x14ac:dyDescent="0.25">
      <c r="A301" s="39">
        <f>'Industry selection'!C301</f>
        <v>1</v>
      </c>
      <c r="B301" s="2">
        <v>77.2</v>
      </c>
      <c r="C301" s="2" t="s">
        <v>613</v>
      </c>
      <c r="D301" s="45" t="str">
        <f>IF($A301=2,IF(ISNUMBER(REGION!BW301/Ukraine!BW301),REGION!BW301/Ukraine!BW301,""),"")</f>
        <v/>
      </c>
      <c r="E301" s="45" t="str">
        <f>IF($A301=2,IF(ISNUMBER(REGION!BX301/Ukraine!BX301),REGION!BX301/Ukraine!BX301,""),"")</f>
        <v/>
      </c>
      <c r="F301" s="45" t="str">
        <f>IF($A301=2,IF(ISNUMBER(REGION!BY301/Ukraine!BY301),REGION!BY301/Ukraine!BY301,""),"")</f>
        <v/>
      </c>
      <c r="G301" s="45" t="str">
        <f>IF($A301=2,IF(ISNUMBER(REGION!BZ301/Ukraine!BZ301),REGION!BZ301/Ukraine!BZ301,""),"")</f>
        <v/>
      </c>
      <c r="H301" s="45" t="str">
        <f>IF($A301=2,IF(ISNUMBER(REGION!CA301/Ukraine!CA301),REGION!CA301/Ukraine!CA301,""),"")</f>
        <v/>
      </c>
      <c r="I301" s="45" t="str">
        <f>IF($A301=2,IF(ISNUMBER(REGION!CB301/Ukraine!CB301),REGION!CB301/Ukraine!CB301,""),"")</f>
        <v/>
      </c>
      <c r="J301" s="46" t="str">
        <f t="shared" si="28"/>
        <v/>
      </c>
      <c r="K301" s="1" t="str">
        <f t="shared" si="29"/>
        <v/>
      </c>
      <c r="M301" s="40" t="str">
        <f>IF($A301=2,REGION!BW301,"")</f>
        <v/>
      </c>
      <c r="N301" s="40" t="str">
        <f>IF($A301=2,REGION!BX301,"")</f>
        <v/>
      </c>
      <c r="O301" s="40" t="str">
        <f>IF($A301=2,REGION!BY301,"")</f>
        <v/>
      </c>
      <c r="P301" s="40" t="str">
        <f>IF($A301=2,REGION!BZ301,"")</f>
        <v/>
      </c>
      <c r="Q301" s="40" t="str">
        <f>IF($A301=2,REGION!CA301,"")</f>
        <v/>
      </c>
      <c r="R301" s="40" t="str">
        <f>IF($A301=2,REGION!CB301,"")</f>
        <v/>
      </c>
      <c r="S301" s="41" t="str">
        <f t="shared" si="30"/>
        <v/>
      </c>
      <c r="T301" s="1" t="str">
        <f t="shared" si="27"/>
        <v/>
      </c>
      <c r="V301" s="1" t="str">
        <f t="shared" si="31"/>
        <v/>
      </c>
      <c r="W301" s="40" t="str">
        <f t="shared" si="26"/>
        <v/>
      </c>
    </row>
    <row r="302" spans="1:23" ht="10.5" x14ac:dyDescent="0.25">
      <c r="A302" s="39">
        <f>'Industry selection'!C302</f>
        <v>2</v>
      </c>
      <c r="B302" s="2">
        <v>77.3</v>
      </c>
      <c r="C302" s="2" t="s">
        <v>615</v>
      </c>
      <c r="D302" s="45">
        <f>IF($A302=2,IF(ISNUMBER(REGION!BW302/Ukraine!BW302),REGION!BW302/Ukraine!BW302,""),"")</f>
        <v>6.5197898761961426</v>
      </c>
      <c r="E302" s="45" t="str">
        <f>IF($A302=2,IF(ISNUMBER(REGION!BX302/Ukraine!BX302),REGION!BX302/Ukraine!BX302,""),"")</f>
        <v/>
      </c>
      <c r="F302" s="45">
        <f>IF($A302=2,IF(ISNUMBER(REGION!BY302/Ukraine!BY302),REGION!BY302/Ukraine!BY302,""),"")</f>
        <v>1.9664470303843953</v>
      </c>
      <c r="G302" s="45" t="str">
        <f>IF($A302=2,IF(ISNUMBER(REGION!BZ302/Ukraine!BZ302),REGION!BZ302/Ukraine!BZ302,""),"")</f>
        <v/>
      </c>
      <c r="H302" s="45">
        <f>IF($A302=2,IF(ISNUMBER(REGION!CA302/Ukraine!CA302),REGION!CA302/Ukraine!CA302,""),"")</f>
        <v>3.7038553963805358</v>
      </c>
      <c r="I302" s="45">
        <f>IF($A302=2,IF(ISNUMBER(REGION!CB302/Ukraine!CB302),REGION!CB302/Ukraine!CB302,""),"")</f>
        <v>1.7721987877549428</v>
      </c>
      <c r="J302" s="46">
        <f t="shared" si="28"/>
        <v>3.4905727726790046</v>
      </c>
      <c r="K302" s="1">
        <f t="shared" si="29"/>
        <v>1</v>
      </c>
      <c r="M302" s="40">
        <f>IF($A302=2,REGION!BW302,"")</f>
        <v>9.2895913536261681E-3</v>
      </c>
      <c r="N302" s="40" t="str">
        <f>IF($A302=2,REGION!BX302,"")</f>
        <v/>
      </c>
      <c r="O302" s="40">
        <f>IF($A302=2,REGION!BY302,"")</f>
        <v>2.7732899105677613E-3</v>
      </c>
      <c r="P302" s="40" t="str">
        <f>IF($A302=2,REGION!BZ302,"")</f>
        <v/>
      </c>
      <c r="Q302" s="40">
        <f>IF($A302=2,REGION!CA302,"")</f>
        <v>5.2655051863787425E-3</v>
      </c>
      <c r="R302" s="40">
        <f>IF($A302=2,REGION!CB302,"")</f>
        <v>2.6251534867966072E-3</v>
      </c>
      <c r="S302" s="41">
        <f t="shared" si="30"/>
        <v>4.9883849843423197E-3</v>
      </c>
      <c r="T302" s="1">
        <f t="shared" si="27"/>
        <v>1</v>
      </c>
      <c r="V302" s="1">
        <f t="shared" si="31"/>
        <v>2</v>
      </c>
      <c r="W302" s="40">
        <f t="shared" si="26"/>
        <v>4.9883849843423197E-3</v>
      </c>
    </row>
    <row r="303" spans="1:23" ht="10.5" x14ac:dyDescent="0.25">
      <c r="A303" s="39">
        <f>'Industry selection'!C303</f>
        <v>1</v>
      </c>
      <c r="B303" s="2">
        <v>77.400000000000006</v>
      </c>
      <c r="C303" s="2" t="s">
        <v>617</v>
      </c>
      <c r="D303" s="45" t="str">
        <f>IF($A303=2,IF(ISNUMBER(REGION!BW303/Ukraine!BW303),REGION!BW303/Ukraine!BW303,""),"")</f>
        <v/>
      </c>
      <c r="E303" s="45" t="str">
        <f>IF($A303=2,IF(ISNUMBER(REGION!BX303/Ukraine!BX303),REGION!BX303/Ukraine!BX303,""),"")</f>
        <v/>
      </c>
      <c r="F303" s="45" t="str">
        <f>IF($A303=2,IF(ISNUMBER(REGION!BY303/Ukraine!BY303),REGION!BY303/Ukraine!BY303,""),"")</f>
        <v/>
      </c>
      <c r="G303" s="45" t="str">
        <f>IF($A303=2,IF(ISNUMBER(REGION!BZ303/Ukraine!BZ303),REGION!BZ303/Ukraine!BZ303,""),"")</f>
        <v/>
      </c>
      <c r="H303" s="45" t="str">
        <f>IF($A303=2,IF(ISNUMBER(REGION!CA303/Ukraine!CA303),REGION!CA303/Ukraine!CA303,""),"")</f>
        <v/>
      </c>
      <c r="I303" s="45" t="str">
        <f>IF($A303=2,IF(ISNUMBER(REGION!CB303/Ukraine!CB303),REGION!CB303/Ukraine!CB303,""),"")</f>
        <v/>
      </c>
      <c r="J303" s="46" t="str">
        <f t="shared" si="28"/>
        <v/>
      </c>
      <c r="K303" s="1" t="str">
        <f t="shared" si="29"/>
        <v/>
      </c>
      <c r="M303" s="40" t="str">
        <f>IF($A303=2,REGION!BW303,"")</f>
        <v/>
      </c>
      <c r="N303" s="40" t="str">
        <f>IF($A303=2,REGION!BX303,"")</f>
        <v/>
      </c>
      <c r="O303" s="40" t="str">
        <f>IF($A303=2,REGION!BY303,"")</f>
        <v/>
      </c>
      <c r="P303" s="40" t="str">
        <f>IF($A303=2,REGION!BZ303,"")</f>
        <v/>
      </c>
      <c r="Q303" s="40" t="str">
        <f>IF($A303=2,REGION!CA303,"")</f>
        <v/>
      </c>
      <c r="R303" s="40" t="str">
        <f>IF($A303=2,REGION!CB303,"")</f>
        <v/>
      </c>
      <c r="S303" s="41" t="str">
        <f t="shared" si="30"/>
        <v/>
      </c>
      <c r="T303" s="1" t="str">
        <f t="shared" si="27"/>
        <v/>
      </c>
      <c r="V303" s="1" t="str">
        <f t="shared" si="31"/>
        <v/>
      </c>
      <c r="W303" s="40" t="str">
        <f t="shared" si="26"/>
        <v/>
      </c>
    </row>
    <row r="304" spans="1:23" ht="10.5" x14ac:dyDescent="0.25">
      <c r="A304" s="39">
        <f>'Industry selection'!C304</f>
        <v>2</v>
      </c>
      <c r="B304" s="2">
        <v>78</v>
      </c>
      <c r="C304" s="2" t="s">
        <v>619</v>
      </c>
      <c r="D304" s="45" t="str">
        <f>IF($A304=2,IF(ISNUMBER(REGION!BW304/Ukraine!BW304),REGION!BW304/Ukraine!BW304,""),"")</f>
        <v/>
      </c>
      <c r="E304" s="45">
        <f>IF($A304=2,IF(ISNUMBER(REGION!BX304/Ukraine!BX304),REGION!BX304/Ukraine!BX304,""),"")</f>
        <v>3.6894915832819349E-2</v>
      </c>
      <c r="F304" s="45">
        <f>IF($A304=2,IF(ISNUMBER(REGION!BY304/Ukraine!BY304),REGION!BY304/Ukraine!BY304,""),"")</f>
        <v>1.5220562218723584E-2</v>
      </c>
      <c r="G304" s="45">
        <f>IF($A304=2,IF(ISNUMBER(REGION!BZ304/Ukraine!BZ304),REGION!BZ304/Ukraine!BZ304,""),"")</f>
        <v>0.93859871570613052</v>
      </c>
      <c r="H304" s="45">
        <f>IF($A304=2,IF(ISNUMBER(REGION!CA304/Ukraine!CA304),REGION!CA304/Ukraine!CA304,""),"")</f>
        <v>1.4389937781551589</v>
      </c>
      <c r="I304" s="45">
        <f>IF($A304=2,IF(ISNUMBER(REGION!CB304/Ukraine!CB304),REGION!CB304/Ukraine!CB304,""),"")</f>
        <v>0.55206765840724425</v>
      </c>
      <c r="J304" s="46">
        <f t="shared" si="28"/>
        <v>0.59635512606401542</v>
      </c>
      <c r="K304" s="1">
        <f t="shared" si="29"/>
        <v>0</v>
      </c>
      <c r="M304" s="40" t="str">
        <f>IF($A304=2,REGION!BW304,"")</f>
        <v/>
      </c>
      <c r="N304" s="40">
        <f>IF($A304=2,REGION!BX304,"")</f>
        <v>9.9119079183754386E-5</v>
      </c>
      <c r="O304" s="40">
        <f>IF($A304=2,REGION!BY304,"")</f>
        <v>7.632908010736957E-5</v>
      </c>
      <c r="P304" s="40">
        <f>IF($A304=2,REGION!BZ304,"")</f>
        <v>4.2960548126864846E-3</v>
      </c>
      <c r="Q304" s="40">
        <f>IF($A304=2,REGION!CA304,"")</f>
        <v>6.4164352817620736E-3</v>
      </c>
      <c r="R304" s="40">
        <f>IF($A304=2,REGION!CB304,"")</f>
        <v>2.0888318066983754E-3</v>
      </c>
      <c r="S304" s="41">
        <f t="shared" si="30"/>
        <v>2.5953540120876115E-3</v>
      </c>
      <c r="T304" s="1">
        <f t="shared" si="27"/>
        <v>1</v>
      </c>
      <c r="V304" s="1">
        <f t="shared" si="31"/>
        <v>1</v>
      </c>
      <c r="W304" s="40" t="str">
        <f t="shared" si="26"/>
        <v/>
      </c>
    </row>
    <row r="305" spans="1:23" ht="10.5" x14ac:dyDescent="0.25">
      <c r="A305" s="39">
        <f>'Industry selection'!C305</f>
        <v>1</v>
      </c>
      <c r="B305" s="2">
        <v>78.099999999999994</v>
      </c>
      <c r="C305" s="2" t="s">
        <v>621</v>
      </c>
      <c r="D305" s="45" t="str">
        <f>IF($A305=2,IF(ISNUMBER(REGION!BW305/Ukraine!BW305),REGION!BW305/Ukraine!BW305,""),"")</f>
        <v/>
      </c>
      <c r="E305" s="45" t="str">
        <f>IF($A305=2,IF(ISNUMBER(REGION!BX305/Ukraine!BX305),REGION!BX305/Ukraine!BX305,""),"")</f>
        <v/>
      </c>
      <c r="F305" s="45" t="str">
        <f>IF($A305=2,IF(ISNUMBER(REGION!BY305/Ukraine!BY305),REGION!BY305/Ukraine!BY305,""),"")</f>
        <v/>
      </c>
      <c r="G305" s="45" t="str">
        <f>IF($A305=2,IF(ISNUMBER(REGION!BZ305/Ukraine!BZ305),REGION!BZ305/Ukraine!BZ305,""),"")</f>
        <v/>
      </c>
      <c r="H305" s="45" t="str">
        <f>IF($A305=2,IF(ISNUMBER(REGION!CA305/Ukraine!CA305),REGION!CA305/Ukraine!CA305,""),"")</f>
        <v/>
      </c>
      <c r="I305" s="45" t="str">
        <f>IF($A305=2,IF(ISNUMBER(REGION!CB305/Ukraine!CB305),REGION!CB305/Ukraine!CB305,""),"")</f>
        <v/>
      </c>
      <c r="J305" s="46" t="str">
        <f t="shared" si="28"/>
        <v/>
      </c>
      <c r="K305" s="1" t="str">
        <f t="shared" si="29"/>
        <v/>
      </c>
      <c r="M305" s="40" t="str">
        <f>IF($A305=2,REGION!BW305,"")</f>
        <v/>
      </c>
      <c r="N305" s="40" t="str">
        <f>IF($A305=2,REGION!BX305,"")</f>
        <v/>
      </c>
      <c r="O305" s="40" t="str">
        <f>IF($A305=2,REGION!BY305,"")</f>
        <v/>
      </c>
      <c r="P305" s="40" t="str">
        <f>IF($A305=2,REGION!BZ305,"")</f>
        <v/>
      </c>
      <c r="Q305" s="40" t="str">
        <f>IF($A305=2,REGION!CA305,"")</f>
        <v/>
      </c>
      <c r="R305" s="40" t="str">
        <f>IF($A305=2,REGION!CB305,"")</f>
        <v/>
      </c>
      <c r="S305" s="41" t="str">
        <f t="shared" si="30"/>
        <v/>
      </c>
      <c r="T305" s="1" t="str">
        <f t="shared" si="27"/>
        <v/>
      </c>
      <c r="V305" s="1" t="str">
        <f t="shared" si="31"/>
        <v/>
      </c>
      <c r="W305" s="40" t="str">
        <f t="shared" si="26"/>
        <v/>
      </c>
    </row>
    <row r="306" spans="1:23" ht="10.5" x14ac:dyDescent="0.25">
      <c r="A306" s="39">
        <f>'Industry selection'!C306</f>
        <v>1</v>
      </c>
      <c r="B306" s="2">
        <v>78.2</v>
      </c>
      <c r="C306" s="2" t="s">
        <v>623</v>
      </c>
      <c r="D306" s="45" t="str">
        <f>IF($A306=2,IF(ISNUMBER(REGION!BW306/Ukraine!BW306),REGION!BW306/Ukraine!BW306,""),"")</f>
        <v/>
      </c>
      <c r="E306" s="45" t="str">
        <f>IF($A306=2,IF(ISNUMBER(REGION!BX306/Ukraine!BX306),REGION!BX306/Ukraine!BX306,""),"")</f>
        <v/>
      </c>
      <c r="F306" s="45" t="str">
        <f>IF($A306=2,IF(ISNUMBER(REGION!BY306/Ukraine!BY306),REGION!BY306/Ukraine!BY306,""),"")</f>
        <v/>
      </c>
      <c r="G306" s="45" t="str">
        <f>IF($A306=2,IF(ISNUMBER(REGION!BZ306/Ukraine!BZ306),REGION!BZ306/Ukraine!BZ306,""),"")</f>
        <v/>
      </c>
      <c r="H306" s="45" t="str">
        <f>IF($A306=2,IF(ISNUMBER(REGION!CA306/Ukraine!CA306),REGION!CA306/Ukraine!CA306,""),"")</f>
        <v/>
      </c>
      <c r="I306" s="45" t="str">
        <f>IF($A306=2,IF(ISNUMBER(REGION!CB306/Ukraine!CB306),REGION!CB306/Ukraine!CB306,""),"")</f>
        <v/>
      </c>
      <c r="J306" s="46" t="str">
        <f t="shared" si="28"/>
        <v/>
      </c>
      <c r="K306" s="1" t="str">
        <f t="shared" si="29"/>
        <v/>
      </c>
      <c r="M306" s="40" t="str">
        <f>IF($A306=2,REGION!BW306,"")</f>
        <v/>
      </c>
      <c r="N306" s="40" t="str">
        <f>IF($A306=2,REGION!BX306,"")</f>
        <v/>
      </c>
      <c r="O306" s="40" t="str">
        <f>IF($A306=2,REGION!BY306,"")</f>
        <v/>
      </c>
      <c r="P306" s="40" t="str">
        <f>IF($A306=2,REGION!BZ306,"")</f>
        <v/>
      </c>
      <c r="Q306" s="40" t="str">
        <f>IF($A306=2,REGION!CA306,"")</f>
        <v/>
      </c>
      <c r="R306" s="40" t="str">
        <f>IF($A306=2,REGION!CB306,"")</f>
        <v/>
      </c>
      <c r="S306" s="41" t="str">
        <f t="shared" si="30"/>
        <v/>
      </c>
      <c r="T306" s="1" t="str">
        <f t="shared" si="27"/>
        <v/>
      </c>
      <c r="V306" s="1" t="str">
        <f t="shared" si="31"/>
        <v/>
      </c>
      <c r="W306" s="40" t="str">
        <f t="shared" si="26"/>
        <v/>
      </c>
    </row>
    <row r="307" spans="1:23" ht="10.5" x14ac:dyDescent="0.25">
      <c r="A307" s="39">
        <f>'Industry selection'!C307</f>
        <v>1</v>
      </c>
      <c r="B307" s="2">
        <v>78.3</v>
      </c>
      <c r="C307" s="2" t="s">
        <v>625</v>
      </c>
      <c r="D307" s="45" t="str">
        <f>IF($A307=2,IF(ISNUMBER(REGION!BW307/Ukraine!BW307),REGION!BW307/Ukraine!BW307,""),"")</f>
        <v/>
      </c>
      <c r="E307" s="45" t="str">
        <f>IF($A307=2,IF(ISNUMBER(REGION!BX307/Ukraine!BX307),REGION!BX307/Ukraine!BX307,""),"")</f>
        <v/>
      </c>
      <c r="F307" s="45" t="str">
        <f>IF($A307=2,IF(ISNUMBER(REGION!BY307/Ukraine!BY307),REGION!BY307/Ukraine!BY307,""),"")</f>
        <v/>
      </c>
      <c r="G307" s="45" t="str">
        <f>IF($A307=2,IF(ISNUMBER(REGION!BZ307/Ukraine!BZ307),REGION!BZ307/Ukraine!BZ307,""),"")</f>
        <v/>
      </c>
      <c r="H307" s="45" t="str">
        <f>IF($A307=2,IF(ISNUMBER(REGION!CA307/Ukraine!CA307),REGION!CA307/Ukraine!CA307,""),"")</f>
        <v/>
      </c>
      <c r="I307" s="45" t="str">
        <f>IF($A307=2,IF(ISNUMBER(REGION!CB307/Ukraine!CB307),REGION!CB307/Ukraine!CB307,""),"")</f>
        <v/>
      </c>
      <c r="J307" s="46" t="str">
        <f t="shared" si="28"/>
        <v/>
      </c>
      <c r="K307" s="1" t="str">
        <f t="shared" si="29"/>
        <v/>
      </c>
      <c r="M307" s="40" t="str">
        <f>IF($A307=2,REGION!BW307,"")</f>
        <v/>
      </c>
      <c r="N307" s="40" t="str">
        <f>IF($A307=2,REGION!BX307,"")</f>
        <v/>
      </c>
      <c r="O307" s="40" t="str">
        <f>IF($A307=2,REGION!BY307,"")</f>
        <v/>
      </c>
      <c r="P307" s="40" t="str">
        <f>IF($A307=2,REGION!BZ307,"")</f>
        <v/>
      </c>
      <c r="Q307" s="40" t="str">
        <f>IF($A307=2,REGION!CA307,"")</f>
        <v/>
      </c>
      <c r="R307" s="40" t="str">
        <f>IF($A307=2,REGION!CB307,"")</f>
        <v/>
      </c>
      <c r="S307" s="41" t="str">
        <f t="shared" si="30"/>
        <v/>
      </c>
      <c r="T307" s="1" t="str">
        <f t="shared" si="27"/>
        <v/>
      </c>
      <c r="V307" s="1" t="str">
        <f t="shared" si="31"/>
        <v/>
      </c>
      <c r="W307" s="40" t="str">
        <f t="shared" si="26"/>
        <v/>
      </c>
    </row>
    <row r="308" spans="1:23" ht="10.5" x14ac:dyDescent="0.25">
      <c r="A308" s="39">
        <f>'Industry selection'!C308</f>
        <v>2</v>
      </c>
      <c r="B308" s="2">
        <v>79</v>
      </c>
      <c r="C308" s="2" t="s">
        <v>627</v>
      </c>
      <c r="D308" s="45">
        <f>IF($A308=2,IF(ISNUMBER(REGION!BW308/Ukraine!BW308),REGION!BW308/Ukraine!BW308,""),"")</f>
        <v>0.69422172463766074</v>
      </c>
      <c r="E308" s="45">
        <f>IF($A308=2,IF(ISNUMBER(REGION!BX308/Ukraine!BX308),REGION!BX308/Ukraine!BX308,""),"")</f>
        <v>0.72019513658098522</v>
      </c>
      <c r="F308" s="45">
        <f>IF($A308=2,IF(ISNUMBER(REGION!BY308/Ukraine!BY308),REGION!BY308/Ukraine!BY308,""),"")</f>
        <v>0.66220784352550566</v>
      </c>
      <c r="G308" s="45">
        <f>IF($A308=2,IF(ISNUMBER(REGION!BZ308/Ukraine!BZ308),REGION!BZ308/Ukraine!BZ308,""),"")</f>
        <v>0.61851932052765368</v>
      </c>
      <c r="H308" s="45">
        <f>IF($A308=2,IF(ISNUMBER(REGION!CA308/Ukraine!CA308),REGION!CA308/Ukraine!CA308,""),"")</f>
        <v>0.53383531818541263</v>
      </c>
      <c r="I308" s="45">
        <f>IF($A308=2,IF(ISNUMBER(REGION!CB308/Ukraine!CB308),REGION!CB308/Ukraine!CB308,""),"")</f>
        <v>0.54755473084747819</v>
      </c>
      <c r="J308" s="46">
        <f t="shared" si="28"/>
        <v>0.62942234571744937</v>
      </c>
      <c r="K308" s="1">
        <f t="shared" si="29"/>
        <v>0</v>
      </c>
      <c r="M308" s="40">
        <f>IF($A308=2,REGION!BW308,"")</f>
        <v>1.3270844790894526E-3</v>
      </c>
      <c r="N308" s="40">
        <f>IF($A308=2,REGION!BX308,"")</f>
        <v>1.4248367632664692E-3</v>
      </c>
      <c r="O308" s="40">
        <f>IF($A308=2,REGION!BY308,"")</f>
        <v>1.361201928581424E-3</v>
      </c>
      <c r="P308" s="40">
        <f>IF($A308=2,REGION!BZ308,"")</f>
        <v>1.2156039341363687E-3</v>
      </c>
      <c r="Q308" s="40">
        <f>IF($A308=2,REGION!CA308,"")</f>
        <v>1.0502237120372901E-3</v>
      </c>
      <c r="R308" s="40">
        <f>IF($A308=2,REGION!CB308,"")</f>
        <v>1.0867570886201007E-3</v>
      </c>
      <c r="S308" s="41">
        <f t="shared" si="30"/>
        <v>1.2442846509551843E-3</v>
      </c>
      <c r="T308" s="1">
        <f t="shared" si="27"/>
        <v>0</v>
      </c>
      <c r="V308" s="1">
        <f t="shared" si="31"/>
        <v>0</v>
      </c>
      <c r="W308" s="40" t="str">
        <f t="shared" si="26"/>
        <v/>
      </c>
    </row>
    <row r="309" spans="1:23" ht="10.5" x14ac:dyDescent="0.25">
      <c r="A309" s="39">
        <f>'Industry selection'!C309</f>
        <v>1</v>
      </c>
      <c r="B309" s="2">
        <v>79.099999999999994</v>
      </c>
      <c r="C309" s="2" t="s">
        <v>629</v>
      </c>
      <c r="D309" s="45" t="str">
        <f>IF($A309=2,IF(ISNUMBER(REGION!BW309/Ukraine!BW309),REGION!BW309/Ukraine!BW309,""),"")</f>
        <v/>
      </c>
      <c r="E309" s="45" t="str">
        <f>IF($A309=2,IF(ISNUMBER(REGION!BX309/Ukraine!BX309),REGION!BX309/Ukraine!BX309,""),"")</f>
        <v/>
      </c>
      <c r="F309" s="45" t="str">
        <f>IF($A309=2,IF(ISNUMBER(REGION!BY309/Ukraine!BY309),REGION!BY309/Ukraine!BY309,""),"")</f>
        <v/>
      </c>
      <c r="G309" s="45" t="str">
        <f>IF($A309=2,IF(ISNUMBER(REGION!BZ309/Ukraine!BZ309),REGION!BZ309/Ukraine!BZ309,""),"")</f>
        <v/>
      </c>
      <c r="H309" s="45" t="str">
        <f>IF($A309=2,IF(ISNUMBER(REGION!CA309/Ukraine!CA309),REGION!CA309/Ukraine!CA309,""),"")</f>
        <v/>
      </c>
      <c r="I309" s="45" t="str">
        <f>IF($A309=2,IF(ISNUMBER(REGION!CB309/Ukraine!CB309),REGION!CB309/Ukraine!CB309,""),"")</f>
        <v/>
      </c>
      <c r="J309" s="46" t="str">
        <f t="shared" si="28"/>
        <v/>
      </c>
      <c r="K309" s="1" t="str">
        <f t="shared" si="29"/>
        <v/>
      </c>
      <c r="M309" s="40" t="str">
        <f>IF($A309=2,REGION!BW309,"")</f>
        <v/>
      </c>
      <c r="N309" s="40" t="str">
        <f>IF($A309=2,REGION!BX309,"")</f>
        <v/>
      </c>
      <c r="O309" s="40" t="str">
        <f>IF($A309=2,REGION!BY309,"")</f>
        <v/>
      </c>
      <c r="P309" s="40" t="str">
        <f>IF($A309=2,REGION!BZ309,"")</f>
        <v/>
      </c>
      <c r="Q309" s="40" t="str">
        <f>IF($A309=2,REGION!CA309,"")</f>
        <v/>
      </c>
      <c r="R309" s="40" t="str">
        <f>IF($A309=2,REGION!CB309,"")</f>
        <v/>
      </c>
      <c r="S309" s="41" t="str">
        <f t="shared" si="30"/>
        <v/>
      </c>
      <c r="T309" s="1" t="str">
        <f t="shared" si="27"/>
        <v/>
      </c>
      <c r="V309" s="1" t="str">
        <f t="shared" si="31"/>
        <v/>
      </c>
      <c r="W309" s="40" t="str">
        <f t="shared" si="26"/>
        <v/>
      </c>
    </row>
    <row r="310" spans="1:23" ht="10.5" x14ac:dyDescent="0.25">
      <c r="A310" s="39">
        <f>'Industry selection'!C310</f>
        <v>1</v>
      </c>
      <c r="B310" s="2">
        <v>79.900000000000006</v>
      </c>
      <c r="C310" s="2" t="s">
        <v>631</v>
      </c>
      <c r="D310" s="45" t="str">
        <f>IF($A310=2,IF(ISNUMBER(REGION!BW310/Ukraine!BW310),REGION!BW310/Ukraine!BW310,""),"")</f>
        <v/>
      </c>
      <c r="E310" s="45" t="str">
        <f>IF($A310=2,IF(ISNUMBER(REGION!BX310/Ukraine!BX310),REGION!BX310/Ukraine!BX310,""),"")</f>
        <v/>
      </c>
      <c r="F310" s="45" t="str">
        <f>IF($A310=2,IF(ISNUMBER(REGION!BY310/Ukraine!BY310),REGION!BY310/Ukraine!BY310,""),"")</f>
        <v/>
      </c>
      <c r="G310" s="45" t="str">
        <f>IF($A310=2,IF(ISNUMBER(REGION!BZ310/Ukraine!BZ310),REGION!BZ310/Ukraine!BZ310,""),"")</f>
        <v/>
      </c>
      <c r="H310" s="45" t="str">
        <f>IF($A310=2,IF(ISNUMBER(REGION!CA310/Ukraine!CA310),REGION!CA310/Ukraine!CA310,""),"")</f>
        <v/>
      </c>
      <c r="I310" s="45" t="str">
        <f>IF($A310=2,IF(ISNUMBER(REGION!CB310/Ukraine!CB310),REGION!CB310/Ukraine!CB310,""),"")</f>
        <v/>
      </c>
      <c r="J310" s="46" t="str">
        <f t="shared" si="28"/>
        <v/>
      </c>
      <c r="K310" s="1" t="str">
        <f t="shared" si="29"/>
        <v/>
      </c>
      <c r="M310" s="40" t="str">
        <f>IF($A310=2,REGION!BW310,"")</f>
        <v/>
      </c>
      <c r="N310" s="40" t="str">
        <f>IF($A310=2,REGION!BX310,"")</f>
        <v/>
      </c>
      <c r="O310" s="40" t="str">
        <f>IF($A310=2,REGION!BY310,"")</f>
        <v/>
      </c>
      <c r="P310" s="40" t="str">
        <f>IF($A310=2,REGION!BZ310,"")</f>
        <v/>
      </c>
      <c r="Q310" s="40" t="str">
        <f>IF($A310=2,REGION!CA310,"")</f>
        <v/>
      </c>
      <c r="R310" s="40" t="str">
        <f>IF($A310=2,REGION!CB310,"")</f>
        <v/>
      </c>
      <c r="S310" s="41" t="str">
        <f t="shared" si="30"/>
        <v/>
      </c>
      <c r="T310" s="1" t="str">
        <f t="shared" si="27"/>
        <v/>
      </c>
      <c r="V310" s="1" t="str">
        <f t="shared" si="31"/>
        <v/>
      </c>
      <c r="W310" s="40" t="str">
        <f t="shared" si="26"/>
        <v/>
      </c>
    </row>
    <row r="311" spans="1:23" ht="10.5" x14ac:dyDescent="0.25">
      <c r="A311" s="39" t="str">
        <f>'Industry selection'!C311</f>
        <v/>
      </c>
      <c r="B311" s="2">
        <v>80</v>
      </c>
      <c r="C311" s="2" t="s">
        <v>633</v>
      </c>
      <c r="D311" s="45" t="str">
        <f>IF($A311=2,IF(ISNUMBER(REGION!BW311/Ukraine!BW311),REGION!BW311/Ukraine!BW311,""),"")</f>
        <v/>
      </c>
      <c r="E311" s="45" t="str">
        <f>IF($A311=2,IF(ISNUMBER(REGION!BX311/Ukraine!BX311),REGION!BX311/Ukraine!BX311,""),"")</f>
        <v/>
      </c>
      <c r="F311" s="45" t="str">
        <f>IF($A311=2,IF(ISNUMBER(REGION!BY311/Ukraine!BY311),REGION!BY311/Ukraine!BY311,""),"")</f>
        <v/>
      </c>
      <c r="G311" s="45" t="str">
        <f>IF($A311=2,IF(ISNUMBER(REGION!BZ311/Ukraine!BZ311),REGION!BZ311/Ukraine!BZ311,""),"")</f>
        <v/>
      </c>
      <c r="H311" s="45" t="str">
        <f>IF($A311=2,IF(ISNUMBER(REGION!CA311/Ukraine!CA311),REGION!CA311/Ukraine!CA311,""),"")</f>
        <v/>
      </c>
      <c r="I311" s="45" t="str">
        <f>IF($A311=2,IF(ISNUMBER(REGION!CB311/Ukraine!CB311),REGION!CB311/Ukraine!CB311,""),"")</f>
        <v/>
      </c>
      <c r="J311" s="46" t="str">
        <f t="shared" si="28"/>
        <v/>
      </c>
      <c r="K311" s="1" t="str">
        <f t="shared" si="29"/>
        <v/>
      </c>
      <c r="M311" s="40" t="str">
        <f>IF($A311=2,REGION!BW311,"")</f>
        <v/>
      </c>
      <c r="N311" s="40" t="str">
        <f>IF($A311=2,REGION!BX311,"")</f>
        <v/>
      </c>
      <c r="O311" s="40" t="str">
        <f>IF($A311=2,REGION!BY311,"")</f>
        <v/>
      </c>
      <c r="P311" s="40" t="str">
        <f>IF($A311=2,REGION!BZ311,"")</f>
        <v/>
      </c>
      <c r="Q311" s="40" t="str">
        <f>IF($A311=2,REGION!CA311,"")</f>
        <v/>
      </c>
      <c r="R311" s="40" t="str">
        <f>IF($A311=2,REGION!CB311,"")</f>
        <v/>
      </c>
      <c r="S311" s="41" t="str">
        <f t="shared" si="30"/>
        <v/>
      </c>
      <c r="T311" s="1" t="str">
        <f t="shared" si="27"/>
        <v/>
      </c>
      <c r="V311" s="1" t="str">
        <f t="shared" si="31"/>
        <v/>
      </c>
      <c r="W311" s="40" t="str">
        <f t="shared" si="26"/>
        <v/>
      </c>
    </row>
    <row r="312" spans="1:23" ht="10.5" x14ac:dyDescent="0.25">
      <c r="A312" s="39">
        <f>'Industry selection'!C312</f>
        <v>2</v>
      </c>
      <c r="B312" s="2">
        <v>80.099999999999994</v>
      </c>
      <c r="C312" s="2" t="s">
        <v>635</v>
      </c>
      <c r="D312" s="45">
        <f>IF($A312=2,IF(ISNUMBER(REGION!BW312/Ukraine!BW312),REGION!BW312/Ukraine!BW312,""),"")</f>
        <v>0.4362172513252674</v>
      </c>
      <c r="E312" s="45">
        <f>IF($A312=2,IF(ISNUMBER(REGION!BX312/Ukraine!BX312),REGION!BX312/Ukraine!BX312,""),"")</f>
        <v>0.52393601174542614</v>
      </c>
      <c r="F312" s="45">
        <f>IF($A312=2,IF(ISNUMBER(REGION!BY312/Ukraine!BY312),REGION!BY312/Ukraine!BY312,""),"")</f>
        <v>0.48322669969837972</v>
      </c>
      <c r="G312" s="45">
        <f>IF($A312=2,IF(ISNUMBER(REGION!BZ312/Ukraine!BZ312),REGION!BZ312/Ukraine!BZ312,""),"")</f>
        <v>0.60136001130837868</v>
      </c>
      <c r="H312" s="45">
        <f>IF($A312=2,IF(ISNUMBER(REGION!CA312/Ukraine!CA312),REGION!CA312/Ukraine!CA312,""),"")</f>
        <v>0.65406891249025989</v>
      </c>
      <c r="I312" s="45">
        <f>IF($A312=2,IF(ISNUMBER(REGION!CB312/Ukraine!CB312),REGION!CB312/Ukraine!CB312,""),"")</f>
        <v>0.47699091529187021</v>
      </c>
      <c r="J312" s="46">
        <f t="shared" si="28"/>
        <v>0.52929996697659698</v>
      </c>
      <c r="K312" s="1">
        <f t="shared" si="29"/>
        <v>0</v>
      </c>
      <c r="M312" s="40">
        <f>IF($A312=2,REGION!BW312,"")</f>
        <v>4.9496664355228237E-3</v>
      </c>
      <c r="N312" s="40">
        <f>IF($A312=2,REGION!BX312,"")</f>
        <v>6.2321121036785568E-3</v>
      </c>
      <c r="O312" s="40">
        <f>IF($A312=2,REGION!BY312,"")</f>
        <v>5.737402521403946E-3</v>
      </c>
      <c r="P312" s="40">
        <f>IF($A312=2,REGION!BZ312,"")</f>
        <v>6.4924301027737873E-3</v>
      </c>
      <c r="Q312" s="40">
        <f>IF($A312=2,REGION!CA312,"")</f>
        <v>6.8768073199154071E-3</v>
      </c>
      <c r="R312" s="40">
        <f>IF($A312=2,REGION!CB312,"")</f>
        <v>5.0527147756622868E-3</v>
      </c>
      <c r="S312" s="41">
        <f t="shared" si="30"/>
        <v>5.8901888764928004E-3</v>
      </c>
      <c r="T312" s="1">
        <f t="shared" si="27"/>
        <v>1</v>
      </c>
      <c r="V312" s="1">
        <f t="shared" si="31"/>
        <v>1</v>
      </c>
      <c r="W312" s="40" t="str">
        <f t="shared" si="26"/>
        <v/>
      </c>
    </row>
    <row r="313" spans="1:23" ht="10.5" x14ac:dyDescent="0.25">
      <c r="A313" s="39">
        <f>'Industry selection'!C313</f>
        <v>2</v>
      </c>
      <c r="B313" s="2">
        <v>80.2</v>
      </c>
      <c r="C313" s="2" t="s">
        <v>637</v>
      </c>
      <c r="D313" s="45">
        <f>IF($A313=2,IF(ISNUMBER(REGION!BW313/Ukraine!BW313),REGION!BW313/Ukraine!BW313,""),"")</f>
        <v>2.2661405885191779</v>
      </c>
      <c r="E313" s="45">
        <f>IF($A313=2,IF(ISNUMBER(REGION!BX313/Ukraine!BX313),REGION!BX313/Ukraine!BX313,""),"")</f>
        <v>1.1876599431620962</v>
      </c>
      <c r="F313" s="45">
        <f>IF($A313=2,IF(ISNUMBER(REGION!BY313/Ukraine!BY313),REGION!BY313/Ukraine!BY313,""),"")</f>
        <v>1.5927576986188554</v>
      </c>
      <c r="G313" s="45">
        <f>IF($A313=2,IF(ISNUMBER(REGION!BZ313/Ukraine!BZ313),REGION!BZ313/Ukraine!BZ313,""),"")</f>
        <v>1.1362958653011004</v>
      </c>
      <c r="H313" s="45">
        <f>IF($A313=2,IF(ISNUMBER(REGION!CA313/Ukraine!CA313),REGION!CA313/Ukraine!CA313,""),"")</f>
        <v>1.1020306887166547</v>
      </c>
      <c r="I313" s="45">
        <f>IF($A313=2,IF(ISNUMBER(REGION!CB313/Ukraine!CB313),REGION!CB313/Ukraine!CB313,""),"")</f>
        <v>0.43953188416236233</v>
      </c>
      <c r="J313" s="46">
        <f t="shared" si="28"/>
        <v>1.2874027780800412</v>
      </c>
      <c r="K313" s="1">
        <f t="shared" si="29"/>
        <v>1</v>
      </c>
      <c r="M313" s="40">
        <f>IF($A313=2,REGION!BW313,"")</f>
        <v>1.3390401951172855E-3</v>
      </c>
      <c r="N313" s="40">
        <f>IF($A313=2,REGION!BX313,"")</f>
        <v>7.1861332408221928E-4</v>
      </c>
      <c r="O313" s="40">
        <f>IF($A313=2,REGION!BY313,"")</f>
        <v>1.5901891689035328E-3</v>
      </c>
      <c r="P313" s="40">
        <f>IF($A313=2,REGION!BZ313,"")</f>
        <v>1.0222123991601281E-3</v>
      </c>
      <c r="Q313" s="40">
        <f>IF($A313=2,REGION!CA313,"")</f>
        <v>1.1653167215756233E-3</v>
      </c>
      <c r="R313" s="40">
        <f>IF($A313=2,REGION!CB313,"")</f>
        <v>4.5163930955640551E-4</v>
      </c>
      <c r="S313" s="41">
        <f t="shared" si="30"/>
        <v>1.0478351863991992E-3</v>
      </c>
      <c r="T313" s="1">
        <f t="shared" si="27"/>
        <v>0</v>
      </c>
      <c r="V313" s="1">
        <f t="shared" si="31"/>
        <v>1</v>
      </c>
      <c r="W313" s="40" t="str">
        <f t="shared" si="26"/>
        <v/>
      </c>
    </row>
    <row r="314" spans="1:23" ht="10.5" x14ac:dyDescent="0.25">
      <c r="A314" s="39">
        <f>'Industry selection'!C314</f>
        <v>1</v>
      </c>
      <c r="B314" s="2">
        <v>80.3</v>
      </c>
      <c r="C314" s="2" t="s">
        <v>639</v>
      </c>
      <c r="D314" s="45" t="str">
        <f>IF($A314=2,IF(ISNUMBER(REGION!BW314/Ukraine!BW314),REGION!BW314/Ukraine!BW314,""),"")</f>
        <v/>
      </c>
      <c r="E314" s="45" t="str">
        <f>IF($A314=2,IF(ISNUMBER(REGION!BX314/Ukraine!BX314),REGION!BX314/Ukraine!BX314,""),"")</f>
        <v/>
      </c>
      <c r="F314" s="45" t="str">
        <f>IF($A314=2,IF(ISNUMBER(REGION!BY314/Ukraine!BY314),REGION!BY314/Ukraine!BY314,""),"")</f>
        <v/>
      </c>
      <c r="G314" s="45" t="str">
        <f>IF($A314=2,IF(ISNUMBER(REGION!BZ314/Ukraine!BZ314),REGION!BZ314/Ukraine!BZ314,""),"")</f>
        <v/>
      </c>
      <c r="H314" s="45" t="str">
        <f>IF($A314=2,IF(ISNUMBER(REGION!CA314/Ukraine!CA314),REGION!CA314/Ukraine!CA314,""),"")</f>
        <v/>
      </c>
      <c r="I314" s="45" t="str">
        <f>IF($A314=2,IF(ISNUMBER(REGION!CB314/Ukraine!CB314),REGION!CB314/Ukraine!CB314,""),"")</f>
        <v/>
      </c>
      <c r="J314" s="46" t="str">
        <f t="shared" si="28"/>
        <v/>
      </c>
      <c r="K314" s="1" t="str">
        <f t="shared" si="29"/>
        <v/>
      </c>
      <c r="M314" s="40" t="str">
        <f>IF($A314=2,REGION!BW314,"")</f>
        <v/>
      </c>
      <c r="N314" s="40" t="str">
        <f>IF($A314=2,REGION!BX314,"")</f>
        <v/>
      </c>
      <c r="O314" s="40" t="str">
        <f>IF($A314=2,REGION!BY314,"")</f>
        <v/>
      </c>
      <c r="P314" s="40" t="str">
        <f>IF($A314=2,REGION!BZ314,"")</f>
        <v/>
      </c>
      <c r="Q314" s="40" t="str">
        <f>IF($A314=2,REGION!CA314,"")</f>
        <v/>
      </c>
      <c r="R314" s="40" t="str">
        <f>IF($A314=2,REGION!CB314,"")</f>
        <v/>
      </c>
      <c r="S314" s="41" t="str">
        <f t="shared" si="30"/>
        <v/>
      </c>
      <c r="T314" s="1" t="str">
        <f t="shared" si="27"/>
        <v/>
      </c>
      <c r="V314" s="1" t="str">
        <f t="shared" si="31"/>
        <v/>
      </c>
      <c r="W314" s="40" t="str">
        <f t="shared" si="26"/>
        <v/>
      </c>
    </row>
    <row r="315" spans="1:23" ht="10.5" x14ac:dyDescent="0.25">
      <c r="A315" s="39" t="str">
        <f>'Industry selection'!C315</f>
        <v/>
      </c>
      <c r="B315" s="2">
        <v>81</v>
      </c>
      <c r="C315" s="2" t="s">
        <v>641</v>
      </c>
      <c r="D315" s="45" t="str">
        <f>IF($A315=2,IF(ISNUMBER(REGION!BW315/Ukraine!BW315),REGION!BW315/Ukraine!BW315,""),"")</f>
        <v/>
      </c>
      <c r="E315" s="45" t="str">
        <f>IF($A315=2,IF(ISNUMBER(REGION!BX315/Ukraine!BX315),REGION!BX315/Ukraine!BX315,""),"")</f>
        <v/>
      </c>
      <c r="F315" s="45" t="str">
        <f>IF($A315=2,IF(ISNUMBER(REGION!BY315/Ukraine!BY315),REGION!BY315/Ukraine!BY315,""),"")</f>
        <v/>
      </c>
      <c r="G315" s="45" t="str">
        <f>IF($A315=2,IF(ISNUMBER(REGION!BZ315/Ukraine!BZ315),REGION!BZ315/Ukraine!BZ315,""),"")</f>
        <v/>
      </c>
      <c r="H315" s="45" t="str">
        <f>IF($A315=2,IF(ISNUMBER(REGION!CA315/Ukraine!CA315),REGION!CA315/Ukraine!CA315,""),"")</f>
        <v/>
      </c>
      <c r="I315" s="45" t="str">
        <f>IF($A315=2,IF(ISNUMBER(REGION!CB315/Ukraine!CB315),REGION!CB315/Ukraine!CB315,""),"")</f>
        <v/>
      </c>
      <c r="J315" s="46" t="str">
        <f t="shared" si="28"/>
        <v/>
      </c>
      <c r="K315" s="1" t="str">
        <f t="shared" si="29"/>
        <v/>
      </c>
      <c r="M315" s="40" t="str">
        <f>IF($A315=2,REGION!BW315,"")</f>
        <v/>
      </c>
      <c r="N315" s="40" t="str">
        <f>IF($A315=2,REGION!BX315,"")</f>
        <v/>
      </c>
      <c r="O315" s="40" t="str">
        <f>IF($A315=2,REGION!BY315,"")</f>
        <v/>
      </c>
      <c r="P315" s="40" t="str">
        <f>IF($A315=2,REGION!BZ315,"")</f>
        <v/>
      </c>
      <c r="Q315" s="40" t="str">
        <f>IF($A315=2,REGION!CA315,"")</f>
        <v/>
      </c>
      <c r="R315" s="40" t="str">
        <f>IF($A315=2,REGION!CB315,"")</f>
        <v/>
      </c>
      <c r="S315" s="41" t="str">
        <f t="shared" si="30"/>
        <v/>
      </c>
      <c r="T315" s="1" t="str">
        <f t="shared" si="27"/>
        <v/>
      </c>
      <c r="V315" s="1" t="str">
        <f t="shared" si="31"/>
        <v/>
      </c>
      <c r="W315" s="40" t="str">
        <f t="shared" si="26"/>
        <v/>
      </c>
    </row>
    <row r="316" spans="1:23" ht="10.5" x14ac:dyDescent="0.25">
      <c r="A316" s="39">
        <f>'Industry selection'!C316</f>
        <v>2</v>
      </c>
      <c r="B316" s="2">
        <v>81.099999999999994</v>
      </c>
      <c r="C316" s="2" t="s">
        <v>643</v>
      </c>
      <c r="D316" s="45">
        <f>IF($A316=2,IF(ISNUMBER(REGION!BW316/Ukraine!BW316),REGION!BW316/Ukraine!BW316,""),"")</f>
        <v>1.4646959451068085</v>
      </c>
      <c r="E316" s="45">
        <f>IF($A316=2,IF(ISNUMBER(REGION!BX316/Ukraine!BX316),REGION!BX316/Ukraine!BX316,""),"")</f>
        <v>1.441291684686161</v>
      </c>
      <c r="F316" s="45">
        <f>IF($A316=2,IF(ISNUMBER(REGION!BY316/Ukraine!BY316),REGION!BY316/Ukraine!BY316,""),"")</f>
        <v>1.4686673564411896</v>
      </c>
      <c r="G316" s="45">
        <f>IF($A316=2,IF(ISNUMBER(REGION!BZ316/Ukraine!BZ316),REGION!BZ316/Ukraine!BZ316,""),"")</f>
        <v>1.4398927108534381</v>
      </c>
      <c r="H316" s="45">
        <f>IF($A316=2,IF(ISNUMBER(REGION!CA316/Ukraine!CA316),REGION!CA316/Ukraine!CA316,""),"")</f>
        <v>1.5872941345077116</v>
      </c>
      <c r="I316" s="45">
        <f>IF($A316=2,IF(ISNUMBER(REGION!CB316/Ukraine!CB316),REGION!CB316/Ukraine!CB316,""),"")</f>
        <v>1.7966186906015973</v>
      </c>
      <c r="J316" s="46">
        <f t="shared" si="28"/>
        <v>1.5330767536994843</v>
      </c>
      <c r="K316" s="1">
        <f t="shared" si="29"/>
        <v>1</v>
      </c>
      <c r="M316" s="40">
        <f>IF($A316=2,REGION!BW316,"")</f>
        <v>1.5255493651514788E-2</v>
      </c>
      <c r="N316" s="40">
        <f>IF($A316=2,REGION!BX316,"")</f>
        <v>1.6342258180421503E-2</v>
      </c>
      <c r="O316" s="40">
        <f>IF($A316=2,REGION!BY316,"")</f>
        <v>1.6334423142977089E-2</v>
      </c>
      <c r="P316" s="40">
        <f>IF($A316=2,REGION!BZ316,"")</f>
        <v>1.6825063542932922E-2</v>
      </c>
      <c r="Q316" s="40">
        <f>IF($A316=2,REGION!CA316,"")</f>
        <v>1.8012055992749139E-2</v>
      </c>
      <c r="R316" s="40">
        <f>IF($A316=2,REGION!CB316,"")</f>
        <v>1.9632196237280002E-2</v>
      </c>
      <c r="S316" s="41">
        <f t="shared" si="30"/>
        <v>1.706691512464591E-2</v>
      </c>
      <c r="T316" s="1">
        <f t="shared" si="27"/>
        <v>1</v>
      </c>
      <c r="V316" s="1">
        <f t="shared" si="31"/>
        <v>2</v>
      </c>
      <c r="W316" s="40">
        <f t="shared" si="26"/>
        <v>1.706691512464591E-2</v>
      </c>
    </row>
    <row r="317" spans="1:23" ht="10.5" x14ac:dyDescent="0.25">
      <c r="A317" s="39">
        <f>'Industry selection'!C317</f>
        <v>1</v>
      </c>
      <c r="B317" s="2">
        <v>81.2</v>
      </c>
      <c r="C317" s="2" t="s">
        <v>645</v>
      </c>
      <c r="D317" s="45" t="str">
        <f>IF($A317=2,IF(ISNUMBER(REGION!BW317/Ukraine!BW317),REGION!BW317/Ukraine!BW317,""),"")</f>
        <v/>
      </c>
      <c r="E317" s="45" t="str">
        <f>IF($A317=2,IF(ISNUMBER(REGION!BX317/Ukraine!BX317),REGION!BX317/Ukraine!BX317,""),"")</f>
        <v/>
      </c>
      <c r="F317" s="45" t="str">
        <f>IF($A317=2,IF(ISNUMBER(REGION!BY317/Ukraine!BY317),REGION!BY317/Ukraine!BY317,""),"")</f>
        <v/>
      </c>
      <c r="G317" s="45" t="str">
        <f>IF($A317=2,IF(ISNUMBER(REGION!BZ317/Ukraine!BZ317),REGION!BZ317/Ukraine!BZ317,""),"")</f>
        <v/>
      </c>
      <c r="H317" s="45" t="str">
        <f>IF($A317=2,IF(ISNUMBER(REGION!CA317/Ukraine!CA317),REGION!CA317/Ukraine!CA317,""),"")</f>
        <v/>
      </c>
      <c r="I317" s="45" t="str">
        <f>IF($A317=2,IF(ISNUMBER(REGION!CB317/Ukraine!CB317),REGION!CB317/Ukraine!CB317,""),"")</f>
        <v/>
      </c>
      <c r="J317" s="46" t="str">
        <f t="shared" si="28"/>
        <v/>
      </c>
      <c r="K317" s="1" t="str">
        <f t="shared" si="29"/>
        <v/>
      </c>
      <c r="M317" s="40" t="str">
        <f>IF($A317=2,REGION!BW317,"")</f>
        <v/>
      </c>
      <c r="N317" s="40" t="str">
        <f>IF($A317=2,REGION!BX317,"")</f>
        <v/>
      </c>
      <c r="O317" s="40" t="str">
        <f>IF($A317=2,REGION!BY317,"")</f>
        <v/>
      </c>
      <c r="P317" s="40" t="str">
        <f>IF($A317=2,REGION!BZ317,"")</f>
        <v/>
      </c>
      <c r="Q317" s="40" t="str">
        <f>IF($A317=2,REGION!CA317,"")</f>
        <v/>
      </c>
      <c r="R317" s="40" t="str">
        <f>IF($A317=2,REGION!CB317,"")</f>
        <v/>
      </c>
      <c r="S317" s="41" t="str">
        <f t="shared" si="30"/>
        <v/>
      </c>
      <c r="T317" s="1" t="str">
        <f t="shared" si="27"/>
        <v/>
      </c>
      <c r="V317" s="1" t="str">
        <f t="shared" si="31"/>
        <v/>
      </c>
      <c r="W317" s="40" t="str">
        <f t="shared" si="26"/>
        <v/>
      </c>
    </row>
    <row r="318" spans="1:23" ht="10.5" x14ac:dyDescent="0.25">
      <c r="A318" s="39">
        <f>'Industry selection'!C318</f>
        <v>1</v>
      </c>
      <c r="B318" s="2">
        <v>81.3</v>
      </c>
      <c r="C318" s="2" t="s">
        <v>647</v>
      </c>
      <c r="D318" s="45" t="str">
        <f>IF($A318=2,IF(ISNUMBER(REGION!BW318/Ukraine!BW318),REGION!BW318/Ukraine!BW318,""),"")</f>
        <v/>
      </c>
      <c r="E318" s="45" t="str">
        <f>IF($A318=2,IF(ISNUMBER(REGION!BX318/Ukraine!BX318),REGION!BX318/Ukraine!BX318,""),"")</f>
        <v/>
      </c>
      <c r="F318" s="45" t="str">
        <f>IF($A318=2,IF(ISNUMBER(REGION!BY318/Ukraine!BY318),REGION!BY318/Ukraine!BY318,""),"")</f>
        <v/>
      </c>
      <c r="G318" s="45" t="str">
        <f>IF($A318=2,IF(ISNUMBER(REGION!BZ318/Ukraine!BZ318),REGION!BZ318/Ukraine!BZ318,""),"")</f>
        <v/>
      </c>
      <c r="H318" s="45" t="str">
        <f>IF($A318=2,IF(ISNUMBER(REGION!CA318/Ukraine!CA318),REGION!CA318/Ukraine!CA318,""),"")</f>
        <v/>
      </c>
      <c r="I318" s="45" t="str">
        <f>IF($A318=2,IF(ISNUMBER(REGION!CB318/Ukraine!CB318),REGION!CB318/Ukraine!CB318,""),"")</f>
        <v/>
      </c>
      <c r="J318" s="46" t="str">
        <f t="shared" si="28"/>
        <v/>
      </c>
      <c r="K318" s="1" t="str">
        <f t="shared" si="29"/>
        <v/>
      </c>
      <c r="M318" s="40" t="str">
        <f>IF($A318=2,REGION!BW318,"")</f>
        <v/>
      </c>
      <c r="N318" s="40" t="str">
        <f>IF($A318=2,REGION!BX318,"")</f>
        <v/>
      </c>
      <c r="O318" s="40" t="str">
        <f>IF($A318=2,REGION!BY318,"")</f>
        <v/>
      </c>
      <c r="P318" s="40" t="str">
        <f>IF($A318=2,REGION!BZ318,"")</f>
        <v/>
      </c>
      <c r="Q318" s="40" t="str">
        <f>IF($A318=2,REGION!CA318,"")</f>
        <v/>
      </c>
      <c r="R318" s="40" t="str">
        <f>IF($A318=2,REGION!CB318,"")</f>
        <v/>
      </c>
      <c r="S318" s="41" t="str">
        <f t="shared" si="30"/>
        <v/>
      </c>
      <c r="T318" s="1" t="str">
        <f t="shared" si="27"/>
        <v/>
      </c>
      <c r="V318" s="1" t="str">
        <f t="shared" si="31"/>
        <v/>
      </c>
      <c r="W318" s="40" t="str">
        <f t="shared" si="26"/>
        <v/>
      </c>
    </row>
    <row r="319" spans="1:23" ht="10.5" x14ac:dyDescent="0.25">
      <c r="A319" s="39">
        <f>'Industry selection'!C319</f>
        <v>2</v>
      </c>
      <c r="B319" s="2">
        <v>82</v>
      </c>
      <c r="C319" s="2" t="s">
        <v>649</v>
      </c>
      <c r="D319" s="45" t="str">
        <f>IF($A319=2,IF(ISNUMBER(REGION!BW319/Ukraine!BW319),REGION!BW319/Ukraine!BW319,""),"")</f>
        <v/>
      </c>
      <c r="E319" s="45">
        <f>IF($A319=2,IF(ISNUMBER(REGION!BX319/Ukraine!BX319),REGION!BX319/Ukraine!BX319,""),"")</f>
        <v>0.11426436949568643</v>
      </c>
      <c r="F319" s="45">
        <f>IF($A319=2,IF(ISNUMBER(REGION!BY319/Ukraine!BY319),REGION!BY319/Ukraine!BY319,""),"")</f>
        <v>8.8016075129139462E-2</v>
      </c>
      <c r="G319" s="45">
        <f>IF($A319=2,IF(ISNUMBER(REGION!BZ319/Ukraine!BZ319),REGION!BZ319/Ukraine!BZ319,""),"")</f>
        <v>0.28819314897795623</v>
      </c>
      <c r="H319" s="45">
        <f>IF($A319=2,IF(ISNUMBER(REGION!CA319/Ukraine!CA319),REGION!CA319/Ukraine!CA319,""),"")</f>
        <v>9.5750042151581394E-2</v>
      </c>
      <c r="I319" s="45">
        <f>IF($A319=2,IF(ISNUMBER(REGION!CB319/Ukraine!CB319),REGION!CB319/Ukraine!CB319,""),"")</f>
        <v>0.1041578607752944</v>
      </c>
      <c r="J319" s="46">
        <f t="shared" si="28"/>
        <v>0.1380762993059316</v>
      </c>
      <c r="K319" s="1">
        <f t="shared" si="29"/>
        <v>0</v>
      </c>
      <c r="M319" s="40" t="str">
        <f>IF($A319=2,REGION!BW319,"")</f>
        <v/>
      </c>
      <c r="N319" s="40">
        <f>IF($A319=2,REGION!BX319,"")</f>
        <v>3.2213700734720174E-4</v>
      </c>
      <c r="O319" s="40">
        <f>IF($A319=2,REGION!BY319,"")</f>
        <v>3.4348086048316309E-4</v>
      </c>
      <c r="P319" s="40">
        <f>IF($A319=2,REGION!BZ319,"")</f>
        <v>1.284672339485026E-3</v>
      </c>
      <c r="Q319" s="40">
        <f>IF($A319=2,REGION!CA319,"")</f>
        <v>3.5966565480729113E-4</v>
      </c>
      <c r="R319" s="40">
        <f>IF($A319=2,REGION!CB319,"")</f>
        <v>4.0929812428549248E-4</v>
      </c>
      <c r="S319" s="41">
        <f t="shared" si="30"/>
        <v>5.4385079728163483E-4</v>
      </c>
      <c r="T319" s="1">
        <f t="shared" si="27"/>
        <v>0</v>
      </c>
      <c r="V319" s="1">
        <f t="shared" si="31"/>
        <v>0</v>
      </c>
      <c r="W319" s="40" t="str">
        <f t="shared" si="26"/>
        <v/>
      </c>
    </row>
    <row r="320" spans="1:23" ht="10.5" x14ac:dyDescent="0.25">
      <c r="A320" s="39">
        <f>'Industry selection'!C320</f>
        <v>1</v>
      </c>
      <c r="B320" s="2">
        <v>82.1</v>
      </c>
      <c r="C320" s="2" t="s">
        <v>651</v>
      </c>
      <c r="D320" s="45" t="str">
        <f>IF($A320=2,IF(ISNUMBER(REGION!BW320/Ukraine!BW320),REGION!BW320/Ukraine!BW320,""),"")</f>
        <v/>
      </c>
      <c r="E320" s="45" t="str">
        <f>IF($A320=2,IF(ISNUMBER(REGION!BX320/Ukraine!BX320),REGION!BX320/Ukraine!BX320,""),"")</f>
        <v/>
      </c>
      <c r="F320" s="45" t="str">
        <f>IF($A320=2,IF(ISNUMBER(REGION!BY320/Ukraine!BY320),REGION!BY320/Ukraine!BY320,""),"")</f>
        <v/>
      </c>
      <c r="G320" s="45" t="str">
        <f>IF($A320=2,IF(ISNUMBER(REGION!BZ320/Ukraine!BZ320),REGION!BZ320/Ukraine!BZ320,""),"")</f>
        <v/>
      </c>
      <c r="H320" s="45" t="str">
        <f>IF($A320=2,IF(ISNUMBER(REGION!CA320/Ukraine!CA320),REGION!CA320/Ukraine!CA320,""),"")</f>
        <v/>
      </c>
      <c r="I320" s="45" t="str">
        <f>IF($A320=2,IF(ISNUMBER(REGION!CB320/Ukraine!CB320),REGION!CB320/Ukraine!CB320,""),"")</f>
        <v/>
      </c>
      <c r="J320" s="46" t="str">
        <f t="shared" si="28"/>
        <v/>
      </c>
      <c r="K320" s="1" t="str">
        <f t="shared" si="29"/>
        <v/>
      </c>
      <c r="M320" s="40" t="str">
        <f>IF($A320=2,REGION!BW320,"")</f>
        <v/>
      </c>
      <c r="N320" s="40" t="str">
        <f>IF($A320=2,REGION!BX320,"")</f>
        <v/>
      </c>
      <c r="O320" s="40" t="str">
        <f>IF($A320=2,REGION!BY320,"")</f>
        <v/>
      </c>
      <c r="P320" s="40" t="str">
        <f>IF($A320=2,REGION!BZ320,"")</f>
        <v/>
      </c>
      <c r="Q320" s="40" t="str">
        <f>IF($A320=2,REGION!CA320,"")</f>
        <v/>
      </c>
      <c r="R320" s="40" t="str">
        <f>IF($A320=2,REGION!CB320,"")</f>
        <v/>
      </c>
      <c r="S320" s="41" t="str">
        <f t="shared" si="30"/>
        <v/>
      </c>
      <c r="T320" s="1" t="str">
        <f t="shared" si="27"/>
        <v/>
      </c>
      <c r="V320" s="1" t="str">
        <f t="shared" si="31"/>
        <v/>
      </c>
      <c r="W320" s="40" t="str">
        <f t="shared" si="26"/>
        <v/>
      </c>
    </row>
    <row r="321" spans="1:23" ht="10.5" x14ac:dyDescent="0.25">
      <c r="A321" s="39">
        <f>'Industry selection'!C321</f>
        <v>1</v>
      </c>
      <c r="B321" s="2">
        <v>82.2</v>
      </c>
      <c r="C321" s="2" t="s">
        <v>653</v>
      </c>
      <c r="D321" s="45" t="str">
        <f>IF($A321=2,IF(ISNUMBER(REGION!BW321/Ukraine!BW321),REGION!BW321/Ukraine!BW321,""),"")</f>
        <v/>
      </c>
      <c r="E321" s="45" t="str">
        <f>IF($A321=2,IF(ISNUMBER(REGION!BX321/Ukraine!BX321),REGION!BX321/Ukraine!BX321,""),"")</f>
        <v/>
      </c>
      <c r="F321" s="45" t="str">
        <f>IF($A321=2,IF(ISNUMBER(REGION!BY321/Ukraine!BY321),REGION!BY321/Ukraine!BY321,""),"")</f>
        <v/>
      </c>
      <c r="G321" s="45" t="str">
        <f>IF($A321=2,IF(ISNUMBER(REGION!BZ321/Ukraine!BZ321),REGION!BZ321/Ukraine!BZ321,""),"")</f>
        <v/>
      </c>
      <c r="H321" s="45" t="str">
        <f>IF($A321=2,IF(ISNUMBER(REGION!CA321/Ukraine!CA321),REGION!CA321/Ukraine!CA321,""),"")</f>
        <v/>
      </c>
      <c r="I321" s="45" t="str">
        <f>IF($A321=2,IF(ISNUMBER(REGION!CB321/Ukraine!CB321),REGION!CB321/Ukraine!CB321,""),"")</f>
        <v/>
      </c>
      <c r="J321" s="46" t="str">
        <f t="shared" si="28"/>
        <v/>
      </c>
      <c r="K321" s="1" t="str">
        <f t="shared" si="29"/>
        <v/>
      </c>
      <c r="M321" s="40" t="str">
        <f>IF($A321=2,REGION!BW321,"")</f>
        <v/>
      </c>
      <c r="N321" s="40" t="str">
        <f>IF($A321=2,REGION!BX321,"")</f>
        <v/>
      </c>
      <c r="O321" s="40" t="str">
        <f>IF($A321=2,REGION!BY321,"")</f>
        <v/>
      </c>
      <c r="P321" s="40" t="str">
        <f>IF($A321=2,REGION!BZ321,"")</f>
        <v/>
      </c>
      <c r="Q321" s="40" t="str">
        <f>IF($A321=2,REGION!CA321,"")</f>
        <v/>
      </c>
      <c r="R321" s="40" t="str">
        <f>IF($A321=2,REGION!CB321,"")</f>
        <v/>
      </c>
      <c r="S321" s="41" t="str">
        <f t="shared" si="30"/>
        <v/>
      </c>
      <c r="T321" s="1" t="str">
        <f t="shared" si="27"/>
        <v/>
      </c>
      <c r="V321" s="1" t="str">
        <f t="shared" si="31"/>
        <v/>
      </c>
      <c r="W321" s="40" t="str">
        <f t="shared" si="26"/>
        <v/>
      </c>
    </row>
    <row r="322" spans="1:23" ht="10.5" x14ac:dyDescent="0.25">
      <c r="A322" s="39">
        <f>'Industry selection'!C322</f>
        <v>1</v>
      </c>
      <c r="B322" s="2">
        <v>82.3</v>
      </c>
      <c r="C322" s="2" t="s">
        <v>655</v>
      </c>
      <c r="D322" s="45" t="str">
        <f>IF($A322=2,IF(ISNUMBER(REGION!BW322/Ukraine!BW322),REGION!BW322/Ukraine!BW322,""),"")</f>
        <v/>
      </c>
      <c r="E322" s="45" t="str">
        <f>IF($A322=2,IF(ISNUMBER(REGION!BX322/Ukraine!BX322),REGION!BX322/Ukraine!BX322,""),"")</f>
        <v/>
      </c>
      <c r="F322" s="45" t="str">
        <f>IF($A322=2,IF(ISNUMBER(REGION!BY322/Ukraine!BY322),REGION!BY322/Ukraine!BY322,""),"")</f>
        <v/>
      </c>
      <c r="G322" s="45" t="str">
        <f>IF($A322=2,IF(ISNUMBER(REGION!BZ322/Ukraine!BZ322),REGION!BZ322/Ukraine!BZ322,""),"")</f>
        <v/>
      </c>
      <c r="H322" s="45" t="str">
        <f>IF($A322=2,IF(ISNUMBER(REGION!CA322/Ukraine!CA322),REGION!CA322/Ukraine!CA322,""),"")</f>
        <v/>
      </c>
      <c r="I322" s="45" t="str">
        <f>IF($A322=2,IF(ISNUMBER(REGION!CB322/Ukraine!CB322),REGION!CB322/Ukraine!CB322,""),"")</f>
        <v/>
      </c>
      <c r="J322" s="46" t="str">
        <f t="shared" si="28"/>
        <v/>
      </c>
      <c r="K322" s="1" t="str">
        <f t="shared" si="29"/>
        <v/>
      </c>
      <c r="M322" s="40" t="str">
        <f>IF($A322=2,REGION!BW322,"")</f>
        <v/>
      </c>
      <c r="N322" s="40" t="str">
        <f>IF($A322=2,REGION!BX322,"")</f>
        <v/>
      </c>
      <c r="O322" s="40" t="str">
        <f>IF($A322=2,REGION!BY322,"")</f>
        <v/>
      </c>
      <c r="P322" s="40" t="str">
        <f>IF($A322=2,REGION!BZ322,"")</f>
        <v/>
      </c>
      <c r="Q322" s="40" t="str">
        <f>IF($A322=2,REGION!CA322,"")</f>
        <v/>
      </c>
      <c r="R322" s="40" t="str">
        <f>IF($A322=2,REGION!CB322,"")</f>
        <v/>
      </c>
      <c r="S322" s="41" t="str">
        <f t="shared" si="30"/>
        <v/>
      </c>
      <c r="T322" s="1" t="str">
        <f t="shared" si="27"/>
        <v/>
      </c>
      <c r="V322" s="1" t="str">
        <f t="shared" si="31"/>
        <v/>
      </c>
      <c r="W322" s="40" t="str">
        <f t="shared" si="26"/>
        <v/>
      </c>
    </row>
    <row r="323" spans="1:23" ht="10.5" x14ac:dyDescent="0.25">
      <c r="A323" s="39">
        <f>'Industry selection'!C323</f>
        <v>1</v>
      </c>
      <c r="B323" s="2">
        <v>82.9</v>
      </c>
      <c r="C323" s="2" t="s">
        <v>657</v>
      </c>
      <c r="D323" s="45" t="str">
        <f>IF($A323=2,IF(ISNUMBER(REGION!BW323/Ukraine!BW323),REGION!BW323/Ukraine!BW323,""),"")</f>
        <v/>
      </c>
      <c r="E323" s="45" t="str">
        <f>IF($A323=2,IF(ISNUMBER(REGION!BX323/Ukraine!BX323),REGION!BX323/Ukraine!BX323,""),"")</f>
        <v/>
      </c>
      <c r="F323" s="45" t="str">
        <f>IF($A323=2,IF(ISNUMBER(REGION!BY323/Ukraine!BY323),REGION!BY323/Ukraine!BY323,""),"")</f>
        <v/>
      </c>
      <c r="G323" s="45" t="str">
        <f>IF($A323=2,IF(ISNUMBER(REGION!BZ323/Ukraine!BZ323),REGION!BZ323/Ukraine!BZ323,""),"")</f>
        <v/>
      </c>
      <c r="H323" s="45" t="str">
        <f>IF($A323=2,IF(ISNUMBER(REGION!CA323/Ukraine!CA323),REGION!CA323/Ukraine!CA323,""),"")</f>
        <v/>
      </c>
      <c r="I323" s="45" t="str">
        <f>IF($A323=2,IF(ISNUMBER(REGION!CB323/Ukraine!CB323),REGION!CB323/Ukraine!CB323,""),"")</f>
        <v/>
      </c>
      <c r="J323" s="46" t="str">
        <f t="shared" si="28"/>
        <v/>
      </c>
      <c r="K323" s="1" t="str">
        <f t="shared" si="29"/>
        <v/>
      </c>
      <c r="M323" s="40" t="str">
        <f>IF($A323=2,REGION!BW323,"")</f>
        <v/>
      </c>
      <c r="N323" s="40" t="str">
        <f>IF($A323=2,REGION!BX323,"")</f>
        <v/>
      </c>
      <c r="O323" s="40" t="str">
        <f>IF($A323=2,REGION!BY323,"")</f>
        <v/>
      </c>
      <c r="P323" s="40" t="str">
        <f>IF($A323=2,REGION!BZ323,"")</f>
        <v/>
      </c>
      <c r="Q323" s="40" t="str">
        <f>IF($A323=2,REGION!CA323,"")</f>
        <v/>
      </c>
      <c r="R323" s="40" t="str">
        <f>IF($A323=2,REGION!CB323,"")</f>
        <v/>
      </c>
      <c r="S323" s="41" t="str">
        <f t="shared" si="30"/>
        <v/>
      </c>
      <c r="T323" s="1" t="str">
        <f t="shared" si="27"/>
        <v/>
      </c>
      <c r="V323" s="1" t="str">
        <f t="shared" si="31"/>
        <v/>
      </c>
      <c r="W323" s="40" t="str">
        <f t="shared" si="26"/>
        <v/>
      </c>
    </row>
    <row r="324" spans="1:23" ht="10.5" x14ac:dyDescent="0.25">
      <c r="A324" s="39" t="str">
        <f>'Industry selection'!C324</f>
        <v/>
      </c>
      <c r="B324" s="2" t="s">
        <v>659</v>
      </c>
      <c r="C324" s="2" t="s">
        <v>660</v>
      </c>
      <c r="D324" s="45" t="str">
        <f>IF($A324=2,IF(ISNUMBER(REGION!BW324/Ukraine!BW324),REGION!BW324/Ukraine!BW324,""),"")</f>
        <v/>
      </c>
      <c r="E324" s="45" t="str">
        <f>IF($A324=2,IF(ISNUMBER(REGION!BX324/Ukraine!BX324),REGION!BX324/Ukraine!BX324,""),"")</f>
        <v/>
      </c>
      <c r="F324" s="45" t="str">
        <f>IF($A324=2,IF(ISNUMBER(REGION!BY324/Ukraine!BY324),REGION!BY324/Ukraine!BY324,""),"")</f>
        <v/>
      </c>
      <c r="G324" s="45" t="str">
        <f>IF($A324=2,IF(ISNUMBER(REGION!BZ324/Ukraine!BZ324),REGION!BZ324/Ukraine!BZ324,""),"")</f>
        <v/>
      </c>
      <c r="H324" s="45" t="str">
        <f>IF($A324=2,IF(ISNUMBER(REGION!CA324/Ukraine!CA324),REGION!CA324/Ukraine!CA324,""),"")</f>
        <v/>
      </c>
      <c r="I324" s="45" t="str">
        <f>IF($A324=2,IF(ISNUMBER(REGION!CB324/Ukraine!CB324),REGION!CB324/Ukraine!CB324,""),"")</f>
        <v/>
      </c>
      <c r="J324" s="46" t="str">
        <f t="shared" si="28"/>
        <v/>
      </c>
      <c r="K324" s="1" t="str">
        <f t="shared" si="29"/>
        <v/>
      </c>
      <c r="M324" s="40" t="str">
        <f>IF($A324=2,REGION!BW324,"")</f>
        <v/>
      </c>
      <c r="N324" s="40" t="str">
        <f>IF($A324=2,REGION!BX324,"")</f>
        <v/>
      </c>
      <c r="O324" s="40" t="str">
        <f>IF($A324=2,REGION!BY324,"")</f>
        <v/>
      </c>
      <c r="P324" s="40" t="str">
        <f>IF($A324=2,REGION!BZ324,"")</f>
        <v/>
      </c>
      <c r="Q324" s="40" t="str">
        <f>IF($A324=2,REGION!CA324,"")</f>
        <v/>
      </c>
      <c r="R324" s="40" t="str">
        <f>IF($A324=2,REGION!CB324,"")</f>
        <v/>
      </c>
      <c r="S324" s="41" t="str">
        <f t="shared" si="30"/>
        <v/>
      </c>
      <c r="T324" s="1" t="str">
        <f t="shared" si="27"/>
        <v/>
      </c>
      <c r="V324" s="1" t="str">
        <f t="shared" si="31"/>
        <v/>
      </c>
      <c r="W324" s="40" t="str">
        <f t="shared" si="26"/>
        <v/>
      </c>
    </row>
    <row r="325" spans="1:23" ht="10.5" x14ac:dyDescent="0.25">
      <c r="A325" s="39" t="str">
        <f>'Industry selection'!C325</f>
        <v/>
      </c>
      <c r="B325" s="2">
        <v>85</v>
      </c>
      <c r="C325" s="2" t="s">
        <v>661</v>
      </c>
      <c r="D325" s="45" t="str">
        <f>IF($A325=2,IF(ISNUMBER(REGION!BW325/Ukraine!BW325),REGION!BW325/Ukraine!BW325,""),"")</f>
        <v/>
      </c>
      <c r="E325" s="45" t="str">
        <f>IF($A325=2,IF(ISNUMBER(REGION!BX325/Ukraine!BX325),REGION!BX325/Ukraine!BX325,""),"")</f>
        <v/>
      </c>
      <c r="F325" s="45" t="str">
        <f>IF($A325=2,IF(ISNUMBER(REGION!BY325/Ukraine!BY325),REGION!BY325/Ukraine!BY325,""),"")</f>
        <v/>
      </c>
      <c r="G325" s="45" t="str">
        <f>IF($A325=2,IF(ISNUMBER(REGION!BZ325/Ukraine!BZ325),REGION!BZ325/Ukraine!BZ325,""),"")</f>
        <v/>
      </c>
      <c r="H325" s="45" t="str">
        <f>IF($A325=2,IF(ISNUMBER(REGION!CA325/Ukraine!CA325),REGION!CA325/Ukraine!CA325,""),"")</f>
        <v/>
      </c>
      <c r="I325" s="45" t="str">
        <f>IF($A325=2,IF(ISNUMBER(REGION!CB325/Ukraine!CB325),REGION!CB325/Ukraine!CB325,""),"")</f>
        <v/>
      </c>
      <c r="J325" s="46" t="str">
        <f t="shared" si="28"/>
        <v/>
      </c>
      <c r="K325" s="1" t="str">
        <f t="shared" si="29"/>
        <v/>
      </c>
      <c r="M325" s="40" t="str">
        <f>IF($A325=2,REGION!BW325,"")</f>
        <v/>
      </c>
      <c r="N325" s="40" t="str">
        <f>IF($A325=2,REGION!BX325,"")</f>
        <v/>
      </c>
      <c r="O325" s="40" t="str">
        <f>IF($A325=2,REGION!BY325,"")</f>
        <v/>
      </c>
      <c r="P325" s="40" t="str">
        <f>IF($A325=2,REGION!BZ325,"")</f>
        <v/>
      </c>
      <c r="Q325" s="40" t="str">
        <f>IF($A325=2,REGION!CA325,"")</f>
        <v/>
      </c>
      <c r="R325" s="40" t="str">
        <f>IF($A325=2,REGION!CB325,"")</f>
        <v/>
      </c>
      <c r="S325" s="41" t="str">
        <f t="shared" si="30"/>
        <v/>
      </c>
      <c r="T325" s="1" t="str">
        <f t="shared" si="27"/>
        <v/>
      </c>
      <c r="V325" s="1" t="str">
        <f t="shared" si="31"/>
        <v/>
      </c>
      <c r="W325" s="40" t="str">
        <f t="shared" si="26"/>
        <v/>
      </c>
    </row>
    <row r="326" spans="1:23" ht="10.5" x14ac:dyDescent="0.25">
      <c r="A326" s="39">
        <f>'Industry selection'!C326</f>
        <v>1</v>
      </c>
      <c r="B326" s="2">
        <v>85.1</v>
      </c>
      <c r="C326" s="2" t="s">
        <v>663</v>
      </c>
      <c r="D326" s="45" t="str">
        <f>IF($A326=2,IF(ISNUMBER(REGION!BW326/Ukraine!BW326),REGION!BW326/Ukraine!BW326,""),"")</f>
        <v/>
      </c>
      <c r="E326" s="45" t="str">
        <f>IF($A326=2,IF(ISNUMBER(REGION!BX326/Ukraine!BX326),REGION!BX326/Ukraine!BX326,""),"")</f>
        <v/>
      </c>
      <c r="F326" s="45" t="str">
        <f>IF($A326=2,IF(ISNUMBER(REGION!BY326/Ukraine!BY326),REGION!BY326/Ukraine!BY326,""),"")</f>
        <v/>
      </c>
      <c r="G326" s="45" t="str">
        <f>IF($A326=2,IF(ISNUMBER(REGION!BZ326/Ukraine!BZ326),REGION!BZ326/Ukraine!BZ326,""),"")</f>
        <v/>
      </c>
      <c r="H326" s="45" t="str">
        <f>IF($A326=2,IF(ISNUMBER(REGION!CA326/Ukraine!CA326),REGION!CA326/Ukraine!CA326,""),"")</f>
        <v/>
      </c>
      <c r="I326" s="45" t="str">
        <f>IF($A326=2,IF(ISNUMBER(REGION!CB326/Ukraine!CB326),REGION!CB326/Ukraine!CB326,""),"")</f>
        <v/>
      </c>
      <c r="J326" s="46" t="str">
        <f t="shared" si="28"/>
        <v/>
      </c>
      <c r="K326" s="1" t="str">
        <f t="shared" si="29"/>
        <v/>
      </c>
      <c r="M326" s="40" t="str">
        <f>IF($A326=2,REGION!BW326,"")</f>
        <v/>
      </c>
      <c r="N326" s="40" t="str">
        <f>IF($A326=2,REGION!BX326,"")</f>
        <v/>
      </c>
      <c r="O326" s="40" t="str">
        <f>IF($A326=2,REGION!BY326,"")</f>
        <v/>
      </c>
      <c r="P326" s="40" t="str">
        <f>IF($A326=2,REGION!BZ326,"")</f>
        <v/>
      </c>
      <c r="Q326" s="40" t="str">
        <f>IF($A326=2,REGION!CA326,"")</f>
        <v/>
      </c>
      <c r="R326" s="40" t="str">
        <f>IF($A326=2,REGION!CB326,"")</f>
        <v/>
      </c>
      <c r="S326" s="41" t="str">
        <f t="shared" si="30"/>
        <v/>
      </c>
      <c r="T326" s="1" t="str">
        <f t="shared" si="27"/>
        <v/>
      </c>
      <c r="V326" s="1" t="str">
        <f t="shared" si="31"/>
        <v/>
      </c>
      <c r="W326" s="40" t="str">
        <f t="shared" ref="W326:W356" si="32">IF(V326=2,$S326,"")</f>
        <v/>
      </c>
    </row>
    <row r="327" spans="1:23" ht="10.5" x14ac:dyDescent="0.25">
      <c r="A327" s="39">
        <f>'Industry selection'!C327</f>
        <v>1</v>
      </c>
      <c r="B327" s="2">
        <v>85.2</v>
      </c>
      <c r="C327" s="2" t="s">
        <v>665</v>
      </c>
      <c r="D327" s="45" t="str">
        <f>IF($A327=2,IF(ISNUMBER(REGION!BW327/Ukraine!BW327),REGION!BW327/Ukraine!BW327,""),"")</f>
        <v/>
      </c>
      <c r="E327" s="45" t="str">
        <f>IF($A327=2,IF(ISNUMBER(REGION!BX327/Ukraine!BX327),REGION!BX327/Ukraine!BX327,""),"")</f>
        <v/>
      </c>
      <c r="F327" s="45" t="str">
        <f>IF($A327=2,IF(ISNUMBER(REGION!BY327/Ukraine!BY327),REGION!BY327/Ukraine!BY327,""),"")</f>
        <v/>
      </c>
      <c r="G327" s="45" t="str">
        <f>IF($A327=2,IF(ISNUMBER(REGION!BZ327/Ukraine!BZ327),REGION!BZ327/Ukraine!BZ327,""),"")</f>
        <v/>
      </c>
      <c r="H327" s="45" t="str">
        <f>IF($A327=2,IF(ISNUMBER(REGION!CA327/Ukraine!CA327),REGION!CA327/Ukraine!CA327,""),"")</f>
        <v/>
      </c>
      <c r="I327" s="45" t="str">
        <f>IF($A327=2,IF(ISNUMBER(REGION!CB327/Ukraine!CB327),REGION!CB327/Ukraine!CB327,""),"")</f>
        <v/>
      </c>
      <c r="J327" s="46" t="str">
        <f t="shared" si="28"/>
        <v/>
      </c>
      <c r="K327" s="1" t="str">
        <f t="shared" si="29"/>
        <v/>
      </c>
      <c r="M327" s="40" t="str">
        <f>IF($A327=2,REGION!BW327,"")</f>
        <v/>
      </c>
      <c r="N327" s="40" t="str">
        <f>IF($A327=2,REGION!BX327,"")</f>
        <v/>
      </c>
      <c r="O327" s="40" t="str">
        <f>IF($A327=2,REGION!BY327,"")</f>
        <v/>
      </c>
      <c r="P327" s="40" t="str">
        <f>IF($A327=2,REGION!BZ327,"")</f>
        <v/>
      </c>
      <c r="Q327" s="40" t="str">
        <f>IF($A327=2,REGION!CA327,"")</f>
        <v/>
      </c>
      <c r="R327" s="40" t="str">
        <f>IF($A327=2,REGION!CB327,"")</f>
        <v/>
      </c>
      <c r="S327" s="41" t="str">
        <f t="shared" si="30"/>
        <v/>
      </c>
      <c r="T327" s="1" t="str">
        <f t="shared" ref="T327:T356" si="33">IF($A327=2,IF(ISNUMBER(S327),IF(S327&gt;=T$2,1,0),""),"")</f>
        <v/>
      </c>
      <c r="V327" s="1" t="str">
        <f t="shared" si="31"/>
        <v/>
      </c>
      <c r="W327" s="40" t="str">
        <f t="shared" si="32"/>
        <v/>
      </c>
    </row>
    <row r="328" spans="1:23" ht="10.5" x14ac:dyDescent="0.25">
      <c r="A328" s="39">
        <f>'Industry selection'!C328</f>
        <v>1</v>
      </c>
      <c r="B328" s="2">
        <v>85.3</v>
      </c>
      <c r="C328" s="2" t="s">
        <v>667</v>
      </c>
      <c r="D328" s="45" t="str">
        <f>IF($A328=2,IF(ISNUMBER(REGION!BW328/Ukraine!BW328),REGION!BW328/Ukraine!BW328,""),"")</f>
        <v/>
      </c>
      <c r="E328" s="45" t="str">
        <f>IF($A328=2,IF(ISNUMBER(REGION!BX328/Ukraine!BX328),REGION!BX328/Ukraine!BX328,""),"")</f>
        <v/>
      </c>
      <c r="F328" s="45" t="str">
        <f>IF($A328=2,IF(ISNUMBER(REGION!BY328/Ukraine!BY328),REGION!BY328/Ukraine!BY328,""),"")</f>
        <v/>
      </c>
      <c r="G328" s="45" t="str">
        <f>IF($A328=2,IF(ISNUMBER(REGION!BZ328/Ukraine!BZ328),REGION!BZ328/Ukraine!BZ328,""),"")</f>
        <v/>
      </c>
      <c r="H328" s="45" t="str">
        <f>IF($A328=2,IF(ISNUMBER(REGION!CA328/Ukraine!CA328),REGION!CA328/Ukraine!CA328,""),"")</f>
        <v/>
      </c>
      <c r="I328" s="45" t="str">
        <f>IF($A328=2,IF(ISNUMBER(REGION!CB328/Ukraine!CB328),REGION!CB328/Ukraine!CB328,""),"")</f>
        <v/>
      </c>
      <c r="J328" s="46" t="str">
        <f t="shared" ref="J328:J356" si="34">IF($A328=2,IF(ISNUMBER(AVERAGE(D328:I328)),AVERAGE(D328:I328),""),"")</f>
        <v/>
      </c>
      <c r="K328" s="1" t="str">
        <f t="shared" ref="K328:K356" si="35">IF($A328=2,IF(ISNUMBER(J328),IF(J328&gt;=K$2,1,0),""),"")</f>
        <v/>
      </c>
      <c r="M328" s="40" t="str">
        <f>IF($A328=2,REGION!BW328,"")</f>
        <v/>
      </c>
      <c r="N328" s="40" t="str">
        <f>IF($A328=2,REGION!BX328,"")</f>
        <v/>
      </c>
      <c r="O328" s="40" t="str">
        <f>IF($A328=2,REGION!BY328,"")</f>
        <v/>
      </c>
      <c r="P328" s="40" t="str">
        <f>IF($A328=2,REGION!BZ328,"")</f>
        <v/>
      </c>
      <c r="Q328" s="40" t="str">
        <f>IF($A328=2,REGION!CA328,"")</f>
        <v/>
      </c>
      <c r="R328" s="40" t="str">
        <f>IF($A328=2,REGION!CB328,"")</f>
        <v/>
      </c>
      <c r="S328" s="41" t="str">
        <f t="shared" ref="S328:S356" si="36">IF($A328=2,IF(ISNUMBER(AVERAGE(M328:R328)),AVERAGE(M328:R328),""),"")</f>
        <v/>
      </c>
      <c r="T328" s="1" t="str">
        <f t="shared" si="33"/>
        <v/>
      </c>
      <c r="V328" s="1" t="str">
        <f t="shared" ref="V328:V356" si="37">IF($A328=2,SUM(K328,T328),"")</f>
        <v/>
      </c>
      <c r="W328" s="40" t="str">
        <f t="shared" si="32"/>
        <v/>
      </c>
    </row>
    <row r="329" spans="1:23" ht="10.5" x14ac:dyDescent="0.25">
      <c r="A329" s="39">
        <f>'Industry selection'!C329</f>
        <v>1</v>
      </c>
      <c r="B329" s="2">
        <v>85.4</v>
      </c>
      <c r="C329" s="2" t="s">
        <v>669</v>
      </c>
      <c r="D329" s="45" t="str">
        <f>IF($A329=2,IF(ISNUMBER(REGION!BW329/Ukraine!BW329),REGION!BW329/Ukraine!BW329,""),"")</f>
        <v/>
      </c>
      <c r="E329" s="45" t="str">
        <f>IF($A329=2,IF(ISNUMBER(REGION!BX329/Ukraine!BX329),REGION!BX329/Ukraine!BX329,""),"")</f>
        <v/>
      </c>
      <c r="F329" s="45" t="str">
        <f>IF($A329=2,IF(ISNUMBER(REGION!BY329/Ukraine!BY329),REGION!BY329/Ukraine!BY329,""),"")</f>
        <v/>
      </c>
      <c r="G329" s="45" t="str">
        <f>IF($A329=2,IF(ISNUMBER(REGION!BZ329/Ukraine!BZ329),REGION!BZ329/Ukraine!BZ329,""),"")</f>
        <v/>
      </c>
      <c r="H329" s="45" t="str">
        <f>IF($A329=2,IF(ISNUMBER(REGION!CA329/Ukraine!CA329),REGION!CA329/Ukraine!CA329,""),"")</f>
        <v/>
      </c>
      <c r="I329" s="45" t="str">
        <f>IF($A329=2,IF(ISNUMBER(REGION!CB329/Ukraine!CB329),REGION!CB329/Ukraine!CB329,""),"")</f>
        <v/>
      </c>
      <c r="J329" s="46" t="str">
        <f t="shared" si="34"/>
        <v/>
      </c>
      <c r="K329" s="1" t="str">
        <f t="shared" si="35"/>
        <v/>
      </c>
      <c r="M329" s="40" t="str">
        <f>IF($A329=2,REGION!BW329,"")</f>
        <v/>
      </c>
      <c r="N329" s="40" t="str">
        <f>IF($A329=2,REGION!BX329,"")</f>
        <v/>
      </c>
      <c r="O329" s="40" t="str">
        <f>IF($A329=2,REGION!BY329,"")</f>
        <v/>
      </c>
      <c r="P329" s="40" t="str">
        <f>IF($A329=2,REGION!BZ329,"")</f>
        <v/>
      </c>
      <c r="Q329" s="40" t="str">
        <f>IF($A329=2,REGION!CA329,"")</f>
        <v/>
      </c>
      <c r="R329" s="40" t="str">
        <f>IF($A329=2,REGION!CB329,"")</f>
        <v/>
      </c>
      <c r="S329" s="41" t="str">
        <f t="shared" si="36"/>
        <v/>
      </c>
      <c r="T329" s="1" t="str">
        <f t="shared" si="33"/>
        <v/>
      </c>
      <c r="V329" s="1" t="str">
        <f t="shared" si="37"/>
        <v/>
      </c>
      <c r="W329" s="40" t="str">
        <f t="shared" si="32"/>
        <v/>
      </c>
    </row>
    <row r="330" spans="1:23" ht="10.5" x14ac:dyDescent="0.25">
      <c r="A330" s="39">
        <f>'Industry selection'!C330</f>
        <v>2</v>
      </c>
      <c r="B330" s="2">
        <v>85.5</v>
      </c>
      <c r="C330" s="2" t="s">
        <v>671</v>
      </c>
      <c r="D330" s="45">
        <f>IF($A330=2,IF(ISNUMBER(REGION!BW330/Ukraine!BW330),REGION!BW330/Ukraine!BW330,""),"")</f>
        <v>1.0465837966703064</v>
      </c>
      <c r="E330" s="45">
        <f>IF($A330=2,IF(ISNUMBER(REGION!BX330/Ukraine!BX330),REGION!BX330/Ukraine!BX330,""),"")</f>
        <v>0.92484364059086299</v>
      </c>
      <c r="F330" s="45">
        <f>IF($A330=2,IF(ISNUMBER(REGION!BY330/Ukraine!BY330),REGION!BY330/Ukraine!BY330,""),"")</f>
        <v>0.9758929499789829</v>
      </c>
      <c r="G330" s="45">
        <f>IF($A330=2,IF(ISNUMBER(REGION!BZ330/Ukraine!BZ330),REGION!BZ330/Ukraine!BZ330,""),"")</f>
        <v>1.0984005531555519</v>
      </c>
      <c r="H330" s="45">
        <f>IF($A330=2,IF(ISNUMBER(REGION!CA330/Ukraine!CA330),REGION!CA330/Ukraine!CA330,""),"")</f>
        <v>1.3585356893924652</v>
      </c>
      <c r="I330" s="45">
        <f>IF($A330=2,IF(ISNUMBER(REGION!CB330/Ukraine!CB330),REGION!CB330/Ukraine!CB330,""),"")</f>
        <v>1.0569476467191674</v>
      </c>
      <c r="J330" s="46">
        <f t="shared" si="34"/>
        <v>1.0768673794178893</v>
      </c>
      <c r="K330" s="1">
        <f t="shared" si="35"/>
        <v>0</v>
      </c>
      <c r="M330" s="40">
        <f>IF($A330=2,REGION!BW330,"")</f>
        <v>1.1716601707276249E-3</v>
      </c>
      <c r="N330" s="40">
        <f>IF($A330=2,REGION!BX330,"")</f>
        <v>1.0531402163273904E-3</v>
      </c>
      <c r="O330" s="40">
        <f>IF($A330=2,REGION!BY330,"")</f>
        <v>1.1322146882593153E-3</v>
      </c>
      <c r="P330" s="40">
        <f>IF($A330=2,REGION!BZ330,"")</f>
        <v>1.4089954691126091E-3</v>
      </c>
      <c r="Q330" s="40">
        <f>IF($A330=2,REGION!CA330,"")</f>
        <v>1.6400753859212476E-3</v>
      </c>
      <c r="R330" s="40">
        <f>IF($A330=2,REGION!CB330,"")</f>
        <v>1.3266904718219413E-3</v>
      </c>
      <c r="S330" s="41">
        <f t="shared" si="36"/>
        <v>1.2887960670283549E-3</v>
      </c>
      <c r="T330" s="1">
        <f t="shared" si="33"/>
        <v>0</v>
      </c>
      <c r="V330" s="1">
        <f t="shared" si="37"/>
        <v>0</v>
      </c>
      <c r="W330" s="40" t="str">
        <f t="shared" si="32"/>
        <v/>
      </c>
    </row>
    <row r="331" spans="1:23" ht="10.5" x14ac:dyDescent="0.25">
      <c r="A331" s="39">
        <f>'Industry selection'!C331</f>
        <v>1</v>
      </c>
      <c r="B331" s="2">
        <v>85.6</v>
      </c>
      <c r="C331" s="2" t="s">
        <v>673</v>
      </c>
      <c r="D331" s="45" t="str">
        <f>IF($A331=2,IF(ISNUMBER(REGION!BW331/Ukraine!BW331),REGION!BW331/Ukraine!BW331,""),"")</f>
        <v/>
      </c>
      <c r="E331" s="45" t="str">
        <f>IF($A331=2,IF(ISNUMBER(REGION!BX331/Ukraine!BX331),REGION!BX331/Ukraine!BX331,""),"")</f>
        <v/>
      </c>
      <c r="F331" s="45" t="str">
        <f>IF($A331=2,IF(ISNUMBER(REGION!BY331/Ukraine!BY331),REGION!BY331/Ukraine!BY331,""),"")</f>
        <v/>
      </c>
      <c r="G331" s="45" t="str">
        <f>IF($A331=2,IF(ISNUMBER(REGION!BZ331/Ukraine!BZ331),REGION!BZ331/Ukraine!BZ331,""),"")</f>
        <v/>
      </c>
      <c r="H331" s="45" t="str">
        <f>IF($A331=2,IF(ISNUMBER(REGION!CA331/Ukraine!CA331),REGION!CA331/Ukraine!CA331,""),"")</f>
        <v/>
      </c>
      <c r="I331" s="45" t="str">
        <f>IF($A331=2,IF(ISNUMBER(REGION!CB331/Ukraine!CB331),REGION!CB331/Ukraine!CB331,""),"")</f>
        <v/>
      </c>
      <c r="J331" s="46" t="str">
        <f t="shared" si="34"/>
        <v/>
      </c>
      <c r="K331" s="1" t="str">
        <f t="shared" si="35"/>
        <v/>
      </c>
      <c r="M331" s="40" t="str">
        <f>IF($A331=2,REGION!BW331,"")</f>
        <v/>
      </c>
      <c r="N331" s="40" t="str">
        <f>IF($A331=2,REGION!BX331,"")</f>
        <v/>
      </c>
      <c r="O331" s="40" t="str">
        <f>IF($A331=2,REGION!BY331,"")</f>
        <v/>
      </c>
      <c r="P331" s="40" t="str">
        <f>IF($A331=2,REGION!BZ331,"")</f>
        <v/>
      </c>
      <c r="Q331" s="40" t="str">
        <f>IF($A331=2,REGION!CA331,"")</f>
        <v/>
      </c>
      <c r="R331" s="40" t="str">
        <f>IF($A331=2,REGION!CB331,"")</f>
        <v/>
      </c>
      <c r="S331" s="41" t="str">
        <f t="shared" si="36"/>
        <v/>
      </c>
      <c r="T331" s="1" t="str">
        <f t="shared" si="33"/>
        <v/>
      </c>
      <c r="V331" s="1" t="str">
        <f t="shared" si="37"/>
        <v/>
      </c>
      <c r="W331" s="40" t="str">
        <f t="shared" si="32"/>
        <v/>
      </c>
    </row>
    <row r="332" spans="1:23" ht="10.5" x14ac:dyDescent="0.25">
      <c r="A332" s="39" t="str">
        <f>'Industry selection'!C332</f>
        <v/>
      </c>
      <c r="B332" s="2" t="s">
        <v>675</v>
      </c>
      <c r="C332" s="2" t="s">
        <v>676</v>
      </c>
      <c r="D332" s="45" t="str">
        <f>IF($A332=2,IF(ISNUMBER(REGION!BW332/Ukraine!BW332),REGION!BW332/Ukraine!BW332,""),"")</f>
        <v/>
      </c>
      <c r="E332" s="45" t="str">
        <f>IF($A332=2,IF(ISNUMBER(REGION!BX332/Ukraine!BX332),REGION!BX332/Ukraine!BX332,""),"")</f>
        <v/>
      </c>
      <c r="F332" s="45" t="str">
        <f>IF($A332=2,IF(ISNUMBER(REGION!BY332/Ukraine!BY332),REGION!BY332/Ukraine!BY332,""),"")</f>
        <v/>
      </c>
      <c r="G332" s="45" t="str">
        <f>IF($A332=2,IF(ISNUMBER(REGION!BZ332/Ukraine!BZ332),REGION!BZ332/Ukraine!BZ332,""),"")</f>
        <v/>
      </c>
      <c r="H332" s="45" t="str">
        <f>IF($A332=2,IF(ISNUMBER(REGION!CA332/Ukraine!CA332),REGION!CA332/Ukraine!CA332,""),"")</f>
        <v/>
      </c>
      <c r="I332" s="45" t="str">
        <f>IF($A332=2,IF(ISNUMBER(REGION!CB332/Ukraine!CB332),REGION!CB332/Ukraine!CB332,""),"")</f>
        <v/>
      </c>
      <c r="J332" s="46" t="str">
        <f t="shared" si="34"/>
        <v/>
      </c>
      <c r="K332" s="1" t="str">
        <f t="shared" si="35"/>
        <v/>
      </c>
      <c r="M332" s="40" t="str">
        <f>IF($A332=2,REGION!BW332,"")</f>
        <v/>
      </c>
      <c r="N332" s="40" t="str">
        <f>IF($A332=2,REGION!BX332,"")</f>
        <v/>
      </c>
      <c r="O332" s="40" t="str">
        <f>IF($A332=2,REGION!BY332,"")</f>
        <v/>
      </c>
      <c r="P332" s="40" t="str">
        <f>IF($A332=2,REGION!BZ332,"")</f>
        <v/>
      </c>
      <c r="Q332" s="40" t="str">
        <f>IF($A332=2,REGION!CA332,"")</f>
        <v/>
      </c>
      <c r="R332" s="40" t="str">
        <f>IF($A332=2,REGION!CB332,"")</f>
        <v/>
      </c>
      <c r="S332" s="41" t="str">
        <f t="shared" si="36"/>
        <v/>
      </c>
      <c r="T332" s="1" t="str">
        <f t="shared" si="33"/>
        <v/>
      </c>
      <c r="V332" s="1" t="str">
        <f t="shared" si="37"/>
        <v/>
      </c>
      <c r="W332" s="40" t="str">
        <f t="shared" si="32"/>
        <v/>
      </c>
    </row>
    <row r="333" spans="1:23" ht="10.5" x14ac:dyDescent="0.25">
      <c r="A333" s="39" t="str">
        <f>'Industry selection'!C333</f>
        <v/>
      </c>
      <c r="B333" s="2">
        <v>86</v>
      </c>
      <c r="C333" s="2" t="s">
        <v>678</v>
      </c>
      <c r="D333" s="45" t="str">
        <f>IF($A333=2,IF(ISNUMBER(REGION!BW333/Ukraine!BW333),REGION!BW333/Ukraine!BW333,""),"")</f>
        <v/>
      </c>
      <c r="E333" s="45" t="str">
        <f>IF($A333=2,IF(ISNUMBER(REGION!BX333/Ukraine!BX333),REGION!BX333/Ukraine!BX333,""),"")</f>
        <v/>
      </c>
      <c r="F333" s="45" t="str">
        <f>IF($A333=2,IF(ISNUMBER(REGION!BY333/Ukraine!BY333),REGION!BY333/Ukraine!BY333,""),"")</f>
        <v/>
      </c>
      <c r="G333" s="45" t="str">
        <f>IF($A333=2,IF(ISNUMBER(REGION!BZ333/Ukraine!BZ333),REGION!BZ333/Ukraine!BZ333,""),"")</f>
        <v/>
      </c>
      <c r="H333" s="45" t="str">
        <f>IF($A333=2,IF(ISNUMBER(REGION!CA333/Ukraine!CA333),REGION!CA333/Ukraine!CA333,""),"")</f>
        <v/>
      </c>
      <c r="I333" s="45" t="str">
        <f>IF($A333=2,IF(ISNUMBER(REGION!CB333/Ukraine!CB333),REGION!CB333/Ukraine!CB333,""),"")</f>
        <v/>
      </c>
      <c r="J333" s="46" t="str">
        <f t="shared" si="34"/>
        <v/>
      </c>
      <c r="K333" s="1" t="str">
        <f t="shared" si="35"/>
        <v/>
      </c>
      <c r="M333" s="40" t="str">
        <f>IF($A333=2,REGION!BW333,"")</f>
        <v/>
      </c>
      <c r="N333" s="40" t="str">
        <f>IF($A333=2,REGION!BX333,"")</f>
        <v/>
      </c>
      <c r="O333" s="40" t="str">
        <f>IF($A333=2,REGION!BY333,"")</f>
        <v/>
      </c>
      <c r="P333" s="40" t="str">
        <f>IF($A333=2,REGION!BZ333,"")</f>
        <v/>
      </c>
      <c r="Q333" s="40" t="str">
        <f>IF($A333=2,REGION!CA333,"")</f>
        <v/>
      </c>
      <c r="R333" s="40" t="str">
        <f>IF($A333=2,REGION!CB333,"")</f>
        <v/>
      </c>
      <c r="S333" s="41" t="str">
        <f t="shared" si="36"/>
        <v/>
      </c>
      <c r="T333" s="1" t="str">
        <f t="shared" si="33"/>
        <v/>
      </c>
      <c r="V333" s="1" t="str">
        <f t="shared" si="37"/>
        <v/>
      </c>
      <c r="W333" s="40" t="str">
        <f t="shared" si="32"/>
        <v/>
      </c>
    </row>
    <row r="334" spans="1:23" ht="10.5" x14ac:dyDescent="0.25">
      <c r="A334" s="39">
        <f>'Industry selection'!C334</f>
        <v>2</v>
      </c>
      <c r="B334" s="2">
        <v>86.1</v>
      </c>
      <c r="C334" s="2" t="s">
        <v>680</v>
      </c>
      <c r="D334" s="45">
        <f>IF($A334=2,IF(ISNUMBER(REGION!BW334/Ukraine!BW334),REGION!BW334/Ukraine!BW334,""),"")</f>
        <v>1.0137458532667141</v>
      </c>
      <c r="E334" s="45">
        <f>IF($A334=2,IF(ISNUMBER(REGION!BX334/Ukraine!BX334),REGION!BX334/Ukraine!BX334,""),"")</f>
        <v>1.1088890337856396</v>
      </c>
      <c r="F334" s="45" t="str">
        <f>IF($A334=2,IF(ISNUMBER(REGION!BY334/Ukraine!BY334),REGION!BY334/Ukraine!BY334,""),"")</f>
        <v/>
      </c>
      <c r="G334" s="45">
        <f>IF($A334=2,IF(ISNUMBER(REGION!BZ334/Ukraine!BZ334),REGION!BZ334/Ukraine!BZ334,""),"")</f>
        <v>0.99151685543648138</v>
      </c>
      <c r="H334" s="45">
        <f>IF($A334=2,IF(ISNUMBER(REGION!CA334/Ukraine!CA334),REGION!CA334/Ukraine!CA334,""),"")</f>
        <v>1.3203025712802141</v>
      </c>
      <c r="I334" s="45">
        <f>IF($A334=2,IF(ISNUMBER(REGION!CB334/Ukraine!CB334),REGION!CB334/Ukraine!CB334,""),"")</f>
        <v>1.7550603448413082</v>
      </c>
      <c r="J334" s="46">
        <f t="shared" si="34"/>
        <v>1.2379029317220716</v>
      </c>
      <c r="K334" s="1">
        <f t="shared" si="35"/>
        <v>0</v>
      </c>
      <c r="M334" s="40">
        <f>IF($A334=2,REGION!BW334,"")</f>
        <v>4.3638363501590114E-3</v>
      </c>
      <c r="N334" s="40">
        <f>IF($A334=2,REGION!BX334,"")</f>
        <v>4.8444449951059957E-3</v>
      </c>
      <c r="O334" s="40" t="str">
        <f>IF($A334=2,REGION!BY334,"")</f>
        <v/>
      </c>
      <c r="P334" s="40">
        <f>IF($A334=2,REGION!BZ334,"")</f>
        <v>4.4203779423140676E-3</v>
      </c>
      <c r="Q334" s="40">
        <f>IF($A334=2,REGION!CA334,"")</f>
        <v>5.8985167388395749E-3</v>
      </c>
      <c r="R334" s="40">
        <f>IF($A334=2,REGION!CB334,"")</f>
        <v>8.1859624857098506E-3</v>
      </c>
      <c r="S334" s="41">
        <f t="shared" si="36"/>
        <v>5.5426277024256997E-3</v>
      </c>
      <c r="T334" s="1">
        <f t="shared" si="33"/>
        <v>1</v>
      </c>
      <c r="V334" s="1">
        <f t="shared" si="37"/>
        <v>1</v>
      </c>
      <c r="W334" s="40" t="str">
        <f t="shared" si="32"/>
        <v/>
      </c>
    </row>
    <row r="335" spans="1:23" ht="10.5" x14ac:dyDescent="0.25">
      <c r="A335" s="39">
        <f>'Industry selection'!C335</f>
        <v>2</v>
      </c>
      <c r="B335" s="2">
        <v>86.2</v>
      </c>
      <c r="C335" s="2" t="s">
        <v>682</v>
      </c>
      <c r="D335" s="45">
        <f>IF($A335=2,IF(ISNUMBER(REGION!BW335/Ukraine!BW335),REGION!BW335/Ukraine!BW335,""),"")</f>
        <v>0.88705045696344276</v>
      </c>
      <c r="E335" s="45">
        <f>IF($A335=2,IF(ISNUMBER(REGION!BX335/Ukraine!BX335),REGION!BX335/Ukraine!BX335,""),"")</f>
        <v>1.0564545162136789</v>
      </c>
      <c r="F335" s="45">
        <f>IF($A335=2,IF(ISNUMBER(REGION!BY335/Ukraine!BY335),REGION!BY335/Ukraine!BY335,""),"")</f>
        <v>0.81543602306536256</v>
      </c>
      <c r="G335" s="45">
        <f>IF($A335=2,IF(ISNUMBER(REGION!BZ335/Ukraine!BZ335),REGION!BZ335/Ukraine!BZ335,""),"")</f>
        <v>0.61103033038458876</v>
      </c>
      <c r="H335" s="45">
        <f>IF($A335=2,IF(ISNUMBER(REGION!CA335/Ukraine!CA335),REGION!CA335/Ukraine!CA335,""),"")</f>
        <v>0.64043131214928373</v>
      </c>
      <c r="I335" s="45">
        <f>IF($A335=2,IF(ISNUMBER(REGION!CB335/Ukraine!CB335),REGION!CB335/Ukraine!CB335,""),"")</f>
        <v>1.0711016549542642</v>
      </c>
      <c r="J335" s="46">
        <f t="shared" si="34"/>
        <v>0.84691738228843683</v>
      </c>
      <c r="K335" s="1">
        <f t="shared" si="35"/>
        <v>0</v>
      </c>
      <c r="M335" s="40">
        <f>IF($A335=2,REGION!BW335,"")</f>
        <v>4.5670835226321706E-3</v>
      </c>
      <c r="N335" s="40">
        <f>IF($A335=2,REGION!BX335,"")</f>
        <v>5.5878380889841537E-3</v>
      </c>
      <c r="O335" s="40">
        <f>IF($A335=2,REGION!BY335,"")</f>
        <v>4.7705675067105987E-3</v>
      </c>
      <c r="P335" s="40">
        <f>IF($A335=2,REGION!BZ335,"")</f>
        <v>5.8155597303569456E-3</v>
      </c>
      <c r="Q335" s="40">
        <f>IF($A335=2,REGION!CA335,"")</f>
        <v>6.5027550389158235E-3</v>
      </c>
      <c r="R335" s="40">
        <f>IF($A335=2,REGION!CB335,"")</f>
        <v>1.0345362934526413E-2</v>
      </c>
      <c r="S335" s="41">
        <f t="shared" si="36"/>
        <v>6.264861137021017E-3</v>
      </c>
      <c r="T335" s="1">
        <f t="shared" si="33"/>
        <v>1</v>
      </c>
      <c r="V335" s="1">
        <f t="shared" si="37"/>
        <v>1</v>
      </c>
      <c r="W335" s="40" t="str">
        <f t="shared" si="32"/>
        <v/>
      </c>
    </row>
    <row r="336" spans="1:23" ht="10.5" x14ac:dyDescent="0.25">
      <c r="A336" s="39">
        <f>'Industry selection'!C336</f>
        <v>2</v>
      </c>
      <c r="B336" s="2">
        <v>86.9</v>
      </c>
      <c r="C336" s="2" t="s">
        <v>684</v>
      </c>
      <c r="D336" s="45">
        <f>IF($A336=2,IF(ISNUMBER(REGION!BW336/Ukraine!BW336),REGION!BW336/Ukraine!BW336,""),"")</f>
        <v>2.0292656402320781</v>
      </c>
      <c r="E336" s="45">
        <f>IF($A336=2,IF(ISNUMBER(REGION!BX336/Ukraine!BX336),REGION!BX336/Ukraine!BX336,""),"")</f>
        <v>0.24554921384780334</v>
      </c>
      <c r="F336" s="45" t="str">
        <f>IF($A336=2,IF(ISNUMBER(REGION!BY336/Ukraine!BY336),REGION!BY336/Ukraine!BY336,""),"")</f>
        <v/>
      </c>
      <c r="G336" s="45">
        <f>IF($A336=2,IF(ISNUMBER(REGION!BZ336/Ukraine!BZ336),REGION!BZ336/Ukraine!BZ336,""),"")</f>
        <v>1.6003890981906885</v>
      </c>
      <c r="H336" s="45">
        <f>IF($A336=2,IF(ISNUMBER(REGION!CA336/Ukraine!CA336),REGION!CA336/Ukraine!CA336,""),"")</f>
        <v>1.6268411469098794</v>
      </c>
      <c r="I336" s="45">
        <f>IF($A336=2,IF(ISNUMBER(REGION!CB336/Ukraine!CB336),REGION!CB336/Ukraine!CB336,""),"")</f>
        <v>1.8126288031143738</v>
      </c>
      <c r="J336" s="46">
        <f t="shared" si="34"/>
        <v>1.4629347804589645</v>
      </c>
      <c r="K336" s="1">
        <f t="shared" si="35"/>
        <v>1</v>
      </c>
      <c r="M336" s="40">
        <f>IF($A336=2,REGION!BW336,"")</f>
        <v>1.5661987996461108E-3</v>
      </c>
      <c r="N336" s="40">
        <f>IF($A336=2,REGION!BX336,"")</f>
        <v>9.9119079183754386E-5</v>
      </c>
      <c r="O336" s="40" t="str">
        <f>IF($A336=2,REGION!BY336,"")</f>
        <v/>
      </c>
      <c r="P336" s="40">
        <f>IF($A336=2,REGION!BZ336,"")</f>
        <v>1.2017902530666372E-3</v>
      </c>
      <c r="Q336" s="40">
        <f>IF($A336=2,REGION!CA336,"")</f>
        <v>1.2228632263447899E-3</v>
      </c>
      <c r="R336" s="40">
        <f>IF($A336=2,REGION!CB336,"")</f>
        <v>1.6230787687183323E-3</v>
      </c>
      <c r="S336" s="41">
        <f t="shared" si="36"/>
        <v>1.1426100253919247E-3</v>
      </c>
      <c r="T336" s="1">
        <f t="shared" si="33"/>
        <v>0</v>
      </c>
      <c r="V336" s="1">
        <f t="shared" si="37"/>
        <v>1</v>
      </c>
      <c r="W336" s="40" t="str">
        <f t="shared" si="32"/>
        <v/>
      </c>
    </row>
    <row r="337" spans="1:23" ht="10.5" x14ac:dyDescent="0.25">
      <c r="A337" s="39">
        <f>'Industry selection'!C337</f>
        <v>1</v>
      </c>
      <c r="B337" s="2">
        <v>87</v>
      </c>
      <c r="C337" s="2" t="s">
        <v>686</v>
      </c>
      <c r="D337" s="45" t="str">
        <f>IF($A337=2,IF(ISNUMBER(REGION!BW337/Ukraine!BW337),REGION!BW337/Ukraine!BW337,""),"")</f>
        <v/>
      </c>
      <c r="E337" s="45" t="str">
        <f>IF($A337=2,IF(ISNUMBER(REGION!BX337/Ukraine!BX337),REGION!BX337/Ukraine!BX337,""),"")</f>
        <v/>
      </c>
      <c r="F337" s="45" t="str">
        <f>IF($A337=2,IF(ISNUMBER(REGION!BY337/Ukraine!BY337),REGION!BY337/Ukraine!BY337,""),"")</f>
        <v/>
      </c>
      <c r="G337" s="45" t="str">
        <f>IF($A337=2,IF(ISNUMBER(REGION!BZ337/Ukraine!BZ337),REGION!BZ337/Ukraine!BZ337,""),"")</f>
        <v/>
      </c>
      <c r="H337" s="45" t="str">
        <f>IF($A337=2,IF(ISNUMBER(REGION!CA337/Ukraine!CA337),REGION!CA337/Ukraine!CA337,""),"")</f>
        <v/>
      </c>
      <c r="I337" s="45" t="str">
        <f>IF($A337=2,IF(ISNUMBER(REGION!CB337/Ukraine!CB337),REGION!CB337/Ukraine!CB337,""),"")</f>
        <v/>
      </c>
      <c r="J337" s="46" t="str">
        <f t="shared" si="34"/>
        <v/>
      </c>
      <c r="K337" s="1" t="str">
        <f t="shared" si="35"/>
        <v/>
      </c>
      <c r="M337" s="40" t="str">
        <f>IF($A337=2,REGION!BW337,"")</f>
        <v/>
      </c>
      <c r="N337" s="40" t="str">
        <f>IF($A337=2,REGION!BX337,"")</f>
        <v/>
      </c>
      <c r="O337" s="40" t="str">
        <f>IF($A337=2,REGION!BY337,"")</f>
        <v/>
      </c>
      <c r="P337" s="40" t="str">
        <f>IF($A337=2,REGION!BZ337,"")</f>
        <v/>
      </c>
      <c r="Q337" s="40" t="str">
        <f>IF($A337=2,REGION!CA337,"")</f>
        <v/>
      </c>
      <c r="R337" s="40" t="str">
        <f>IF($A337=2,REGION!CB337,"")</f>
        <v/>
      </c>
      <c r="S337" s="41" t="str">
        <f t="shared" si="36"/>
        <v/>
      </c>
      <c r="T337" s="1" t="str">
        <f t="shared" si="33"/>
        <v/>
      </c>
      <c r="V337" s="1" t="str">
        <f t="shared" si="37"/>
        <v/>
      </c>
      <c r="W337" s="40" t="str">
        <f t="shared" si="32"/>
        <v/>
      </c>
    </row>
    <row r="338" spans="1:23" ht="10.5" x14ac:dyDescent="0.25">
      <c r="A338" s="39">
        <f>'Industry selection'!C338</f>
        <v>1</v>
      </c>
      <c r="B338" s="2">
        <v>87.1</v>
      </c>
      <c r="C338" s="2" t="s">
        <v>688</v>
      </c>
      <c r="D338" s="45" t="str">
        <f>IF($A338=2,IF(ISNUMBER(REGION!BW338/Ukraine!BW338),REGION!BW338/Ukraine!BW338,""),"")</f>
        <v/>
      </c>
      <c r="E338" s="45" t="str">
        <f>IF($A338=2,IF(ISNUMBER(REGION!BX338/Ukraine!BX338),REGION!BX338/Ukraine!BX338,""),"")</f>
        <v/>
      </c>
      <c r="F338" s="45" t="str">
        <f>IF($A338=2,IF(ISNUMBER(REGION!BY338/Ukraine!BY338),REGION!BY338/Ukraine!BY338,""),"")</f>
        <v/>
      </c>
      <c r="G338" s="45" t="str">
        <f>IF($A338=2,IF(ISNUMBER(REGION!BZ338/Ukraine!BZ338),REGION!BZ338/Ukraine!BZ338,""),"")</f>
        <v/>
      </c>
      <c r="H338" s="45" t="str">
        <f>IF($A338=2,IF(ISNUMBER(REGION!CA338/Ukraine!CA338),REGION!CA338/Ukraine!CA338,""),"")</f>
        <v/>
      </c>
      <c r="I338" s="45" t="str">
        <f>IF($A338=2,IF(ISNUMBER(REGION!CB338/Ukraine!CB338),REGION!CB338/Ukraine!CB338,""),"")</f>
        <v/>
      </c>
      <c r="J338" s="46" t="str">
        <f t="shared" si="34"/>
        <v/>
      </c>
      <c r="K338" s="1" t="str">
        <f t="shared" si="35"/>
        <v/>
      </c>
      <c r="M338" s="40" t="str">
        <f>IF($A338=2,REGION!BW338,"")</f>
        <v/>
      </c>
      <c r="N338" s="40" t="str">
        <f>IF($A338=2,REGION!BX338,"")</f>
        <v/>
      </c>
      <c r="O338" s="40" t="str">
        <f>IF($A338=2,REGION!BY338,"")</f>
        <v/>
      </c>
      <c r="P338" s="40" t="str">
        <f>IF($A338=2,REGION!BZ338,"")</f>
        <v/>
      </c>
      <c r="Q338" s="40" t="str">
        <f>IF($A338=2,REGION!CA338,"")</f>
        <v/>
      </c>
      <c r="R338" s="40" t="str">
        <f>IF($A338=2,REGION!CB338,"")</f>
        <v/>
      </c>
      <c r="S338" s="41" t="str">
        <f t="shared" si="36"/>
        <v/>
      </c>
      <c r="T338" s="1" t="str">
        <f t="shared" si="33"/>
        <v/>
      </c>
      <c r="V338" s="1" t="str">
        <f t="shared" si="37"/>
        <v/>
      </c>
      <c r="W338" s="40" t="str">
        <f t="shared" si="32"/>
        <v/>
      </c>
    </row>
    <row r="339" spans="1:23" ht="10.5" x14ac:dyDescent="0.25">
      <c r="A339" s="39">
        <f>'Industry selection'!C339</f>
        <v>1</v>
      </c>
      <c r="B339" s="2">
        <v>87.2</v>
      </c>
      <c r="C339" s="2" t="s">
        <v>690</v>
      </c>
      <c r="D339" s="45" t="str">
        <f>IF($A339=2,IF(ISNUMBER(REGION!BW339/Ukraine!BW339),REGION!BW339/Ukraine!BW339,""),"")</f>
        <v/>
      </c>
      <c r="E339" s="45" t="str">
        <f>IF($A339=2,IF(ISNUMBER(REGION!BX339/Ukraine!BX339),REGION!BX339/Ukraine!BX339,""),"")</f>
        <v/>
      </c>
      <c r="F339" s="45" t="str">
        <f>IF($A339=2,IF(ISNUMBER(REGION!BY339/Ukraine!BY339),REGION!BY339/Ukraine!BY339,""),"")</f>
        <v/>
      </c>
      <c r="G339" s="45" t="str">
        <f>IF($A339=2,IF(ISNUMBER(REGION!BZ339/Ukraine!BZ339),REGION!BZ339/Ukraine!BZ339,""),"")</f>
        <v/>
      </c>
      <c r="H339" s="45" t="str">
        <f>IF($A339=2,IF(ISNUMBER(REGION!CA339/Ukraine!CA339),REGION!CA339/Ukraine!CA339,""),"")</f>
        <v/>
      </c>
      <c r="I339" s="45" t="str">
        <f>IF($A339=2,IF(ISNUMBER(REGION!CB339/Ukraine!CB339),REGION!CB339/Ukraine!CB339,""),"")</f>
        <v/>
      </c>
      <c r="J339" s="46" t="str">
        <f t="shared" si="34"/>
        <v/>
      </c>
      <c r="K339" s="1" t="str">
        <f t="shared" si="35"/>
        <v/>
      </c>
      <c r="M339" s="40" t="str">
        <f>IF($A339=2,REGION!BW339,"")</f>
        <v/>
      </c>
      <c r="N339" s="40" t="str">
        <f>IF($A339=2,REGION!BX339,"")</f>
        <v/>
      </c>
      <c r="O339" s="40" t="str">
        <f>IF($A339=2,REGION!BY339,"")</f>
        <v/>
      </c>
      <c r="P339" s="40" t="str">
        <f>IF($A339=2,REGION!BZ339,"")</f>
        <v/>
      </c>
      <c r="Q339" s="40" t="str">
        <f>IF($A339=2,REGION!CA339,"")</f>
        <v/>
      </c>
      <c r="R339" s="40" t="str">
        <f>IF($A339=2,REGION!CB339,"")</f>
        <v/>
      </c>
      <c r="S339" s="41" t="str">
        <f t="shared" si="36"/>
        <v/>
      </c>
      <c r="T339" s="1" t="str">
        <f t="shared" si="33"/>
        <v/>
      </c>
      <c r="V339" s="1" t="str">
        <f t="shared" si="37"/>
        <v/>
      </c>
      <c r="W339" s="40" t="str">
        <f t="shared" si="32"/>
        <v/>
      </c>
    </row>
    <row r="340" spans="1:23" ht="10.5" x14ac:dyDescent="0.25">
      <c r="A340" s="39">
        <f>'Industry selection'!C340</f>
        <v>1</v>
      </c>
      <c r="B340" s="2">
        <v>87.3</v>
      </c>
      <c r="C340" s="2" t="s">
        <v>692</v>
      </c>
      <c r="D340" s="45" t="str">
        <f>IF($A340=2,IF(ISNUMBER(REGION!BW340/Ukraine!BW340),REGION!BW340/Ukraine!BW340,""),"")</f>
        <v/>
      </c>
      <c r="E340" s="45" t="str">
        <f>IF($A340=2,IF(ISNUMBER(REGION!BX340/Ukraine!BX340),REGION!BX340/Ukraine!BX340,""),"")</f>
        <v/>
      </c>
      <c r="F340" s="45" t="str">
        <f>IF($A340=2,IF(ISNUMBER(REGION!BY340/Ukraine!BY340),REGION!BY340/Ukraine!BY340,""),"")</f>
        <v/>
      </c>
      <c r="G340" s="45" t="str">
        <f>IF($A340=2,IF(ISNUMBER(REGION!BZ340/Ukraine!BZ340),REGION!BZ340/Ukraine!BZ340,""),"")</f>
        <v/>
      </c>
      <c r="H340" s="45" t="str">
        <f>IF($A340=2,IF(ISNUMBER(REGION!CA340/Ukraine!CA340),REGION!CA340/Ukraine!CA340,""),"")</f>
        <v/>
      </c>
      <c r="I340" s="45" t="str">
        <f>IF($A340=2,IF(ISNUMBER(REGION!CB340/Ukraine!CB340),REGION!CB340/Ukraine!CB340,""),"")</f>
        <v/>
      </c>
      <c r="J340" s="46" t="str">
        <f t="shared" si="34"/>
        <v/>
      </c>
      <c r="K340" s="1" t="str">
        <f t="shared" si="35"/>
        <v/>
      </c>
      <c r="M340" s="40" t="str">
        <f>IF($A340=2,REGION!BW340,"")</f>
        <v/>
      </c>
      <c r="N340" s="40" t="str">
        <f>IF($A340=2,REGION!BX340,"")</f>
        <v/>
      </c>
      <c r="O340" s="40" t="str">
        <f>IF($A340=2,REGION!BY340,"")</f>
        <v/>
      </c>
      <c r="P340" s="40" t="str">
        <f>IF($A340=2,REGION!BZ340,"")</f>
        <v/>
      </c>
      <c r="Q340" s="40" t="str">
        <f>IF($A340=2,REGION!CA340,"")</f>
        <v/>
      </c>
      <c r="R340" s="40" t="str">
        <f>IF($A340=2,REGION!CB340,"")</f>
        <v/>
      </c>
      <c r="S340" s="41" t="str">
        <f t="shared" si="36"/>
        <v/>
      </c>
      <c r="T340" s="1" t="str">
        <f t="shared" si="33"/>
        <v/>
      </c>
      <c r="V340" s="1" t="str">
        <f t="shared" si="37"/>
        <v/>
      </c>
      <c r="W340" s="40" t="str">
        <f t="shared" si="32"/>
        <v/>
      </c>
    </row>
    <row r="341" spans="1:23" ht="10.5" x14ac:dyDescent="0.25">
      <c r="A341" s="39">
        <f>'Industry selection'!C341</f>
        <v>1</v>
      </c>
      <c r="B341" s="2">
        <v>87.9</v>
      </c>
      <c r="C341" s="2" t="s">
        <v>694</v>
      </c>
      <c r="D341" s="45" t="str">
        <f>IF($A341=2,IF(ISNUMBER(REGION!BW341/Ukraine!BW341),REGION!BW341/Ukraine!BW341,""),"")</f>
        <v/>
      </c>
      <c r="E341" s="45" t="str">
        <f>IF($A341=2,IF(ISNUMBER(REGION!BX341/Ukraine!BX341),REGION!BX341/Ukraine!BX341,""),"")</f>
        <v/>
      </c>
      <c r="F341" s="45" t="str">
        <f>IF($A341=2,IF(ISNUMBER(REGION!BY341/Ukraine!BY341),REGION!BY341/Ukraine!BY341,""),"")</f>
        <v/>
      </c>
      <c r="G341" s="45" t="str">
        <f>IF($A341=2,IF(ISNUMBER(REGION!BZ341/Ukraine!BZ341),REGION!BZ341/Ukraine!BZ341,""),"")</f>
        <v/>
      </c>
      <c r="H341" s="45" t="str">
        <f>IF($A341=2,IF(ISNUMBER(REGION!CA341/Ukraine!CA341),REGION!CA341/Ukraine!CA341,""),"")</f>
        <v/>
      </c>
      <c r="I341" s="45" t="str">
        <f>IF($A341=2,IF(ISNUMBER(REGION!CB341/Ukraine!CB341),REGION!CB341/Ukraine!CB341,""),"")</f>
        <v/>
      </c>
      <c r="J341" s="46" t="str">
        <f t="shared" si="34"/>
        <v/>
      </c>
      <c r="K341" s="1" t="str">
        <f t="shared" si="35"/>
        <v/>
      </c>
      <c r="M341" s="40" t="str">
        <f>IF($A341=2,REGION!BW341,"")</f>
        <v/>
      </c>
      <c r="N341" s="40" t="str">
        <f>IF($A341=2,REGION!BX341,"")</f>
        <v/>
      </c>
      <c r="O341" s="40" t="str">
        <f>IF($A341=2,REGION!BY341,"")</f>
        <v/>
      </c>
      <c r="P341" s="40" t="str">
        <f>IF($A341=2,REGION!BZ341,"")</f>
        <v/>
      </c>
      <c r="Q341" s="40" t="str">
        <f>IF($A341=2,REGION!CA341,"")</f>
        <v/>
      </c>
      <c r="R341" s="40" t="str">
        <f>IF($A341=2,REGION!CB341,"")</f>
        <v/>
      </c>
      <c r="S341" s="41" t="str">
        <f t="shared" si="36"/>
        <v/>
      </c>
      <c r="T341" s="1" t="str">
        <f t="shared" si="33"/>
        <v/>
      </c>
      <c r="V341" s="1" t="str">
        <f t="shared" si="37"/>
        <v/>
      </c>
      <c r="W341" s="40" t="str">
        <f t="shared" si="32"/>
        <v/>
      </c>
    </row>
    <row r="342" spans="1:23" ht="10.5" x14ac:dyDescent="0.25">
      <c r="A342" s="39">
        <f>'Industry selection'!C342</f>
        <v>1</v>
      </c>
      <c r="B342" s="2">
        <v>88</v>
      </c>
      <c r="C342" s="2" t="s">
        <v>696</v>
      </c>
      <c r="D342" s="45" t="str">
        <f>IF($A342=2,IF(ISNUMBER(REGION!BW342/Ukraine!BW342),REGION!BW342/Ukraine!BW342,""),"")</f>
        <v/>
      </c>
      <c r="E342" s="45" t="str">
        <f>IF($A342=2,IF(ISNUMBER(REGION!BX342/Ukraine!BX342),REGION!BX342/Ukraine!BX342,""),"")</f>
        <v/>
      </c>
      <c r="F342" s="45" t="str">
        <f>IF($A342=2,IF(ISNUMBER(REGION!BY342/Ukraine!BY342),REGION!BY342/Ukraine!BY342,""),"")</f>
        <v/>
      </c>
      <c r="G342" s="45" t="str">
        <f>IF($A342=2,IF(ISNUMBER(REGION!BZ342/Ukraine!BZ342),REGION!BZ342/Ukraine!BZ342,""),"")</f>
        <v/>
      </c>
      <c r="H342" s="45" t="str">
        <f>IF($A342=2,IF(ISNUMBER(REGION!CA342/Ukraine!CA342),REGION!CA342/Ukraine!CA342,""),"")</f>
        <v/>
      </c>
      <c r="I342" s="45" t="str">
        <f>IF($A342=2,IF(ISNUMBER(REGION!CB342/Ukraine!CB342),REGION!CB342/Ukraine!CB342,""),"")</f>
        <v/>
      </c>
      <c r="J342" s="46" t="str">
        <f t="shared" si="34"/>
        <v/>
      </c>
      <c r="K342" s="1" t="str">
        <f t="shared" si="35"/>
        <v/>
      </c>
      <c r="M342" s="40" t="str">
        <f>IF($A342=2,REGION!BW342,"")</f>
        <v/>
      </c>
      <c r="N342" s="40" t="str">
        <f>IF($A342=2,REGION!BX342,"")</f>
        <v/>
      </c>
      <c r="O342" s="40" t="str">
        <f>IF($A342=2,REGION!BY342,"")</f>
        <v/>
      </c>
      <c r="P342" s="40" t="str">
        <f>IF($A342=2,REGION!BZ342,"")</f>
        <v/>
      </c>
      <c r="Q342" s="40" t="str">
        <f>IF($A342=2,REGION!CA342,"")</f>
        <v/>
      </c>
      <c r="R342" s="40" t="str">
        <f>IF($A342=2,REGION!CB342,"")</f>
        <v/>
      </c>
      <c r="S342" s="41" t="str">
        <f t="shared" si="36"/>
        <v/>
      </c>
      <c r="T342" s="1" t="str">
        <f t="shared" si="33"/>
        <v/>
      </c>
      <c r="V342" s="1" t="str">
        <f t="shared" si="37"/>
        <v/>
      </c>
      <c r="W342" s="40" t="str">
        <f t="shared" si="32"/>
        <v/>
      </c>
    </row>
    <row r="343" spans="1:23" ht="10.5" x14ac:dyDescent="0.25">
      <c r="A343" s="39">
        <f>'Industry selection'!C343</f>
        <v>1</v>
      </c>
      <c r="B343" s="2">
        <v>88.1</v>
      </c>
      <c r="C343" s="2" t="s">
        <v>698</v>
      </c>
      <c r="D343" s="45" t="str">
        <f>IF($A343=2,IF(ISNUMBER(REGION!BW343/Ukraine!BW343),REGION!BW343/Ukraine!BW343,""),"")</f>
        <v/>
      </c>
      <c r="E343" s="45" t="str">
        <f>IF($A343=2,IF(ISNUMBER(REGION!BX343/Ukraine!BX343),REGION!BX343/Ukraine!BX343,""),"")</f>
        <v/>
      </c>
      <c r="F343" s="45" t="str">
        <f>IF($A343=2,IF(ISNUMBER(REGION!BY343/Ukraine!BY343),REGION!BY343/Ukraine!BY343,""),"")</f>
        <v/>
      </c>
      <c r="G343" s="45" t="str">
        <f>IF($A343=2,IF(ISNUMBER(REGION!BZ343/Ukraine!BZ343),REGION!BZ343/Ukraine!BZ343,""),"")</f>
        <v/>
      </c>
      <c r="H343" s="45" t="str">
        <f>IF($A343=2,IF(ISNUMBER(REGION!CA343/Ukraine!CA343),REGION!CA343/Ukraine!CA343,""),"")</f>
        <v/>
      </c>
      <c r="I343" s="45" t="str">
        <f>IF($A343=2,IF(ISNUMBER(REGION!CB343/Ukraine!CB343),REGION!CB343/Ukraine!CB343,""),"")</f>
        <v/>
      </c>
      <c r="J343" s="46" t="str">
        <f t="shared" si="34"/>
        <v/>
      </c>
      <c r="K343" s="1" t="str">
        <f t="shared" si="35"/>
        <v/>
      </c>
      <c r="M343" s="40" t="str">
        <f>IF($A343=2,REGION!BW343,"")</f>
        <v/>
      </c>
      <c r="N343" s="40" t="str">
        <f>IF($A343=2,REGION!BX343,"")</f>
        <v/>
      </c>
      <c r="O343" s="40" t="str">
        <f>IF($A343=2,REGION!BY343,"")</f>
        <v/>
      </c>
      <c r="P343" s="40" t="str">
        <f>IF($A343=2,REGION!BZ343,"")</f>
        <v/>
      </c>
      <c r="Q343" s="40" t="str">
        <f>IF($A343=2,REGION!CA343,"")</f>
        <v/>
      </c>
      <c r="R343" s="40" t="str">
        <f>IF($A343=2,REGION!CB343,"")</f>
        <v/>
      </c>
      <c r="S343" s="41" t="str">
        <f t="shared" si="36"/>
        <v/>
      </c>
      <c r="T343" s="1" t="str">
        <f t="shared" si="33"/>
        <v/>
      </c>
      <c r="V343" s="1" t="str">
        <f t="shared" si="37"/>
        <v/>
      </c>
      <c r="W343" s="40" t="str">
        <f t="shared" si="32"/>
        <v/>
      </c>
    </row>
    <row r="344" spans="1:23" ht="10.5" x14ac:dyDescent="0.25">
      <c r="A344" s="39">
        <f>'Industry selection'!C344</f>
        <v>1</v>
      </c>
      <c r="B344" s="2">
        <v>88.9</v>
      </c>
      <c r="C344" s="2" t="s">
        <v>700</v>
      </c>
      <c r="D344" s="45" t="str">
        <f>IF($A344=2,IF(ISNUMBER(REGION!BW344/Ukraine!BW344),REGION!BW344/Ukraine!BW344,""),"")</f>
        <v/>
      </c>
      <c r="E344" s="45" t="str">
        <f>IF($A344=2,IF(ISNUMBER(REGION!BX344/Ukraine!BX344),REGION!BX344/Ukraine!BX344,""),"")</f>
        <v/>
      </c>
      <c r="F344" s="45" t="str">
        <f>IF($A344=2,IF(ISNUMBER(REGION!BY344/Ukraine!BY344),REGION!BY344/Ukraine!BY344,""),"")</f>
        <v/>
      </c>
      <c r="G344" s="45" t="str">
        <f>IF($A344=2,IF(ISNUMBER(REGION!BZ344/Ukraine!BZ344),REGION!BZ344/Ukraine!BZ344,""),"")</f>
        <v/>
      </c>
      <c r="H344" s="45" t="str">
        <f>IF($A344=2,IF(ISNUMBER(REGION!CA344/Ukraine!CA344),REGION!CA344/Ukraine!CA344,""),"")</f>
        <v/>
      </c>
      <c r="I344" s="45" t="str">
        <f>IF($A344=2,IF(ISNUMBER(REGION!CB344/Ukraine!CB344),REGION!CB344/Ukraine!CB344,""),"")</f>
        <v/>
      </c>
      <c r="J344" s="46" t="str">
        <f t="shared" si="34"/>
        <v/>
      </c>
      <c r="K344" s="1" t="str">
        <f t="shared" si="35"/>
        <v/>
      </c>
      <c r="M344" s="40" t="str">
        <f>IF($A344=2,REGION!BW344,"")</f>
        <v/>
      </c>
      <c r="N344" s="40" t="str">
        <f>IF($A344=2,REGION!BX344,"")</f>
        <v/>
      </c>
      <c r="O344" s="40" t="str">
        <f>IF($A344=2,REGION!BY344,"")</f>
        <v/>
      </c>
      <c r="P344" s="40" t="str">
        <f>IF($A344=2,REGION!BZ344,"")</f>
        <v/>
      </c>
      <c r="Q344" s="40" t="str">
        <f>IF($A344=2,REGION!CA344,"")</f>
        <v/>
      </c>
      <c r="R344" s="40" t="str">
        <f>IF($A344=2,REGION!CB344,"")</f>
        <v/>
      </c>
      <c r="S344" s="41" t="str">
        <f t="shared" si="36"/>
        <v/>
      </c>
      <c r="T344" s="1" t="str">
        <f t="shared" si="33"/>
        <v/>
      </c>
      <c r="V344" s="1" t="str">
        <f t="shared" si="37"/>
        <v/>
      </c>
      <c r="W344" s="40" t="str">
        <f t="shared" si="32"/>
        <v/>
      </c>
    </row>
    <row r="345" spans="1:23" ht="10.5" x14ac:dyDescent="0.25">
      <c r="A345" s="39" t="str">
        <f>'Industry selection'!C345</f>
        <v/>
      </c>
      <c r="B345" s="2" t="s">
        <v>702</v>
      </c>
      <c r="C345" s="2" t="s">
        <v>703</v>
      </c>
      <c r="D345" s="45" t="str">
        <f>IF($A345=2,IF(ISNUMBER(REGION!BW345/Ukraine!BW345),REGION!BW345/Ukraine!BW345,""),"")</f>
        <v/>
      </c>
      <c r="E345" s="45" t="str">
        <f>IF($A345=2,IF(ISNUMBER(REGION!BX345/Ukraine!BX345),REGION!BX345/Ukraine!BX345,""),"")</f>
        <v/>
      </c>
      <c r="F345" s="45" t="str">
        <f>IF($A345=2,IF(ISNUMBER(REGION!BY345/Ukraine!BY345),REGION!BY345/Ukraine!BY345,""),"")</f>
        <v/>
      </c>
      <c r="G345" s="45" t="str">
        <f>IF($A345=2,IF(ISNUMBER(REGION!BZ345/Ukraine!BZ345),REGION!BZ345/Ukraine!BZ345,""),"")</f>
        <v/>
      </c>
      <c r="H345" s="45" t="str">
        <f>IF($A345=2,IF(ISNUMBER(REGION!CA345/Ukraine!CA345),REGION!CA345/Ukraine!CA345,""),"")</f>
        <v/>
      </c>
      <c r="I345" s="45" t="str">
        <f>IF($A345=2,IF(ISNUMBER(REGION!CB345/Ukraine!CB345),REGION!CB345/Ukraine!CB345,""),"")</f>
        <v/>
      </c>
      <c r="J345" s="46" t="str">
        <f t="shared" si="34"/>
        <v/>
      </c>
      <c r="K345" s="1" t="str">
        <f t="shared" si="35"/>
        <v/>
      </c>
      <c r="M345" s="40" t="str">
        <f>IF($A345=2,REGION!BW345,"")</f>
        <v/>
      </c>
      <c r="N345" s="40" t="str">
        <f>IF($A345=2,REGION!BX345,"")</f>
        <v/>
      </c>
      <c r="O345" s="40" t="str">
        <f>IF($A345=2,REGION!BY345,"")</f>
        <v/>
      </c>
      <c r="P345" s="40" t="str">
        <f>IF($A345=2,REGION!BZ345,"")</f>
        <v/>
      </c>
      <c r="Q345" s="40" t="str">
        <f>IF($A345=2,REGION!CA345,"")</f>
        <v/>
      </c>
      <c r="R345" s="40" t="str">
        <f>IF($A345=2,REGION!CB345,"")</f>
        <v/>
      </c>
      <c r="S345" s="41" t="str">
        <f t="shared" si="36"/>
        <v/>
      </c>
      <c r="T345" s="1" t="str">
        <f t="shared" si="33"/>
        <v/>
      </c>
      <c r="V345" s="1" t="str">
        <f t="shared" si="37"/>
        <v/>
      </c>
      <c r="W345" s="40" t="str">
        <f t="shared" si="32"/>
        <v/>
      </c>
    </row>
    <row r="346" spans="1:23" ht="10.5" x14ac:dyDescent="0.25">
      <c r="A346" s="39">
        <f>'Industry selection'!C346</f>
        <v>1</v>
      </c>
      <c r="B346" s="2">
        <v>90</v>
      </c>
      <c r="C346" s="2" t="s">
        <v>705</v>
      </c>
      <c r="D346" s="45" t="str">
        <f>IF($A346=2,IF(ISNUMBER(REGION!BW346/Ukraine!BW346),REGION!BW346/Ukraine!BW346,""),"")</f>
        <v/>
      </c>
      <c r="E346" s="45" t="str">
        <f>IF($A346=2,IF(ISNUMBER(REGION!BX346/Ukraine!BX346),REGION!BX346/Ukraine!BX346,""),"")</f>
        <v/>
      </c>
      <c r="F346" s="45" t="str">
        <f>IF($A346=2,IF(ISNUMBER(REGION!BY346/Ukraine!BY346),REGION!BY346/Ukraine!BY346,""),"")</f>
        <v/>
      </c>
      <c r="G346" s="45" t="str">
        <f>IF($A346=2,IF(ISNUMBER(REGION!BZ346/Ukraine!BZ346),REGION!BZ346/Ukraine!BZ346,""),"")</f>
        <v/>
      </c>
      <c r="H346" s="45" t="str">
        <f>IF($A346=2,IF(ISNUMBER(REGION!CA346/Ukraine!CA346),REGION!CA346/Ukraine!CA346,""),"")</f>
        <v/>
      </c>
      <c r="I346" s="45" t="str">
        <f>IF($A346=2,IF(ISNUMBER(REGION!CB346/Ukraine!CB346),REGION!CB346/Ukraine!CB346,""),"")</f>
        <v/>
      </c>
      <c r="J346" s="46" t="str">
        <f t="shared" si="34"/>
        <v/>
      </c>
      <c r="K346" s="1" t="str">
        <f t="shared" si="35"/>
        <v/>
      </c>
      <c r="M346" s="40" t="str">
        <f>IF($A346=2,REGION!BW346,"")</f>
        <v/>
      </c>
      <c r="N346" s="40" t="str">
        <f>IF($A346=2,REGION!BX346,"")</f>
        <v/>
      </c>
      <c r="O346" s="40" t="str">
        <f>IF($A346=2,REGION!BY346,"")</f>
        <v/>
      </c>
      <c r="P346" s="40" t="str">
        <f>IF($A346=2,REGION!BZ346,"")</f>
        <v/>
      </c>
      <c r="Q346" s="40" t="str">
        <f>IF($A346=2,REGION!CA346,"")</f>
        <v/>
      </c>
      <c r="R346" s="40" t="str">
        <f>IF($A346=2,REGION!CB346,"")</f>
        <v/>
      </c>
      <c r="S346" s="41" t="str">
        <f t="shared" si="36"/>
        <v/>
      </c>
      <c r="T346" s="1" t="str">
        <f t="shared" si="33"/>
        <v/>
      </c>
      <c r="V346" s="1" t="str">
        <f t="shared" si="37"/>
        <v/>
      </c>
      <c r="W346" s="40" t="str">
        <f t="shared" si="32"/>
        <v/>
      </c>
    </row>
    <row r="347" spans="1:23" ht="10.5" x14ac:dyDescent="0.25">
      <c r="A347" s="39">
        <f>'Industry selection'!C347</f>
        <v>1</v>
      </c>
      <c r="B347" s="2">
        <v>91</v>
      </c>
      <c r="C347" s="2" t="s">
        <v>707</v>
      </c>
      <c r="D347" s="45" t="str">
        <f>IF($A347=2,IF(ISNUMBER(REGION!BW347/Ukraine!BW347),REGION!BW347/Ukraine!BW347,""),"")</f>
        <v/>
      </c>
      <c r="E347" s="45" t="str">
        <f>IF($A347=2,IF(ISNUMBER(REGION!BX347/Ukraine!BX347),REGION!BX347/Ukraine!BX347,""),"")</f>
        <v/>
      </c>
      <c r="F347" s="45" t="str">
        <f>IF($A347=2,IF(ISNUMBER(REGION!BY347/Ukraine!BY347),REGION!BY347/Ukraine!BY347,""),"")</f>
        <v/>
      </c>
      <c r="G347" s="45" t="str">
        <f>IF($A347=2,IF(ISNUMBER(REGION!BZ347/Ukraine!BZ347),REGION!BZ347/Ukraine!BZ347,""),"")</f>
        <v/>
      </c>
      <c r="H347" s="45" t="str">
        <f>IF($A347=2,IF(ISNUMBER(REGION!CA347/Ukraine!CA347),REGION!CA347/Ukraine!CA347,""),"")</f>
        <v/>
      </c>
      <c r="I347" s="45" t="str">
        <f>IF($A347=2,IF(ISNUMBER(REGION!CB347/Ukraine!CB347),REGION!CB347/Ukraine!CB347,""),"")</f>
        <v/>
      </c>
      <c r="J347" s="46" t="str">
        <f t="shared" si="34"/>
        <v/>
      </c>
      <c r="K347" s="1" t="str">
        <f t="shared" si="35"/>
        <v/>
      </c>
      <c r="M347" s="40" t="str">
        <f>IF($A347=2,REGION!BW347,"")</f>
        <v/>
      </c>
      <c r="N347" s="40" t="str">
        <f>IF($A347=2,REGION!BX347,"")</f>
        <v/>
      </c>
      <c r="O347" s="40" t="str">
        <f>IF($A347=2,REGION!BY347,"")</f>
        <v/>
      </c>
      <c r="P347" s="40" t="str">
        <f>IF($A347=2,REGION!BZ347,"")</f>
        <v/>
      </c>
      <c r="Q347" s="40" t="str">
        <f>IF($A347=2,REGION!CA347,"")</f>
        <v/>
      </c>
      <c r="R347" s="40" t="str">
        <f>IF($A347=2,REGION!CB347,"")</f>
        <v/>
      </c>
      <c r="S347" s="41" t="str">
        <f t="shared" si="36"/>
        <v/>
      </c>
      <c r="T347" s="1" t="str">
        <f t="shared" si="33"/>
        <v/>
      </c>
      <c r="V347" s="1" t="str">
        <f t="shared" si="37"/>
        <v/>
      </c>
      <c r="W347" s="40" t="str">
        <f t="shared" si="32"/>
        <v/>
      </c>
    </row>
    <row r="348" spans="1:23" ht="10.5" x14ac:dyDescent="0.25">
      <c r="A348" s="39">
        <f>'Industry selection'!C348</f>
        <v>1</v>
      </c>
      <c r="B348" s="2">
        <v>92</v>
      </c>
      <c r="C348" s="2" t="s">
        <v>709</v>
      </c>
      <c r="D348" s="45" t="str">
        <f>IF($A348=2,IF(ISNUMBER(REGION!BW348/Ukraine!BW348),REGION!BW348/Ukraine!BW348,""),"")</f>
        <v/>
      </c>
      <c r="E348" s="45" t="str">
        <f>IF($A348=2,IF(ISNUMBER(REGION!BX348/Ukraine!BX348),REGION!BX348/Ukraine!BX348,""),"")</f>
        <v/>
      </c>
      <c r="F348" s="45" t="str">
        <f>IF($A348=2,IF(ISNUMBER(REGION!BY348/Ukraine!BY348),REGION!BY348/Ukraine!BY348,""),"")</f>
        <v/>
      </c>
      <c r="G348" s="45" t="str">
        <f>IF($A348=2,IF(ISNUMBER(REGION!BZ348/Ukraine!BZ348),REGION!BZ348/Ukraine!BZ348,""),"")</f>
        <v/>
      </c>
      <c r="H348" s="45" t="str">
        <f>IF($A348=2,IF(ISNUMBER(REGION!CA348/Ukraine!CA348),REGION!CA348/Ukraine!CA348,""),"")</f>
        <v/>
      </c>
      <c r="I348" s="45" t="str">
        <f>IF($A348=2,IF(ISNUMBER(REGION!CB348/Ukraine!CB348),REGION!CB348/Ukraine!CB348,""),"")</f>
        <v/>
      </c>
      <c r="J348" s="46" t="str">
        <f t="shared" si="34"/>
        <v/>
      </c>
      <c r="K348" s="1" t="str">
        <f t="shared" si="35"/>
        <v/>
      </c>
      <c r="M348" s="40" t="str">
        <f>IF($A348=2,REGION!BW348,"")</f>
        <v/>
      </c>
      <c r="N348" s="40" t="str">
        <f>IF($A348=2,REGION!BX348,"")</f>
        <v/>
      </c>
      <c r="O348" s="40" t="str">
        <f>IF($A348=2,REGION!BY348,"")</f>
        <v/>
      </c>
      <c r="P348" s="40" t="str">
        <f>IF($A348=2,REGION!BZ348,"")</f>
        <v/>
      </c>
      <c r="Q348" s="40" t="str">
        <f>IF($A348=2,REGION!CA348,"")</f>
        <v/>
      </c>
      <c r="R348" s="40" t="str">
        <f>IF($A348=2,REGION!CB348,"")</f>
        <v/>
      </c>
      <c r="S348" s="41" t="str">
        <f t="shared" si="36"/>
        <v/>
      </c>
      <c r="T348" s="1" t="str">
        <f t="shared" si="33"/>
        <v/>
      </c>
      <c r="V348" s="1" t="str">
        <f t="shared" si="37"/>
        <v/>
      </c>
      <c r="W348" s="40" t="str">
        <f t="shared" si="32"/>
        <v/>
      </c>
    </row>
    <row r="349" spans="1:23" ht="10.5" x14ac:dyDescent="0.25">
      <c r="A349" s="39" t="str">
        <f>'Industry selection'!C349</f>
        <v/>
      </c>
      <c r="B349" s="2">
        <v>93</v>
      </c>
      <c r="C349" s="2" t="s">
        <v>711</v>
      </c>
      <c r="D349" s="45" t="str">
        <f>IF($A349=2,IF(ISNUMBER(REGION!BW349/Ukraine!BW349),REGION!BW349/Ukraine!BW349,""),"")</f>
        <v/>
      </c>
      <c r="E349" s="45" t="str">
        <f>IF($A349=2,IF(ISNUMBER(REGION!BX349/Ukraine!BX349),REGION!BX349/Ukraine!BX349,""),"")</f>
        <v/>
      </c>
      <c r="F349" s="45" t="str">
        <f>IF($A349=2,IF(ISNUMBER(REGION!BY349/Ukraine!BY349),REGION!BY349/Ukraine!BY349,""),"")</f>
        <v/>
      </c>
      <c r="G349" s="45" t="str">
        <f>IF($A349=2,IF(ISNUMBER(REGION!BZ349/Ukraine!BZ349),REGION!BZ349/Ukraine!BZ349,""),"")</f>
        <v/>
      </c>
      <c r="H349" s="45" t="str">
        <f>IF($A349=2,IF(ISNUMBER(REGION!CA349/Ukraine!CA349),REGION!CA349/Ukraine!CA349,""),"")</f>
        <v/>
      </c>
      <c r="I349" s="45" t="str">
        <f>IF($A349=2,IF(ISNUMBER(REGION!CB349/Ukraine!CB349),REGION!CB349/Ukraine!CB349,""),"")</f>
        <v/>
      </c>
      <c r="J349" s="46" t="str">
        <f t="shared" si="34"/>
        <v/>
      </c>
      <c r="K349" s="1" t="str">
        <f t="shared" si="35"/>
        <v/>
      </c>
      <c r="M349" s="40" t="str">
        <f>IF($A349=2,REGION!BW349,"")</f>
        <v/>
      </c>
      <c r="N349" s="40" t="str">
        <f>IF($A349=2,REGION!BX349,"")</f>
        <v/>
      </c>
      <c r="O349" s="40" t="str">
        <f>IF($A349=2,REGION!BY349,"")</f>
        <v/>
      </c>
      <c r="P349" s="40" t="str">
        <f>IF($A349=2,REGION!BZ349,"")</f>
        <v/>
      </c>
      <c r="Q349" s="40" t="str">
        <f>IF($A349=2,REGION!CA349,"")</f>
        <v/>
      </c>
      <c r="R349" s="40" t="str">
        <f>IF($A349=2,REGION!CB349,"")</f>
        <v/>
      </c>
      <c r="S349" s="41" t="str">
        <f t="shared" si="36"/>
        <v/>
      </c>
      <c r="T349" s="1" t="str">
        <f t="shared" si="33"/>
        <v/>
      </c>
      <c r="V349" s="1" t="str">
        <f t="shared" si="37"/>
        <v/>
      </c>
      <c r="W349" s="40" t="str">
        <f t="shared" si="32"/>
        <v/>
      </c>
    </row>
    <row r="350" spans="1:23" ht="10.5" x14ac:dyDescent="0.25">
      <c r="A350" s="39">
        <f>'Industry selection'!C350</f>
        <v>2</v>
      </c>
      <c r="B350" s="2">
        <v>93.1</v>
      </c>
      <c r="C350" s="2" t="s">
        <v>713</v>
      </c>
      <c r="D350" s="45">
        <f>IF($A350=2,IF(ISNUMBER(REGION!BW350/Ukraine!BW350),REGION!BW350/Ukraine!BW350,""),"")</f>
        <v>0.21102249433328185</v>
      </c>
      <c r="E350" s="45">
        <f>IF($A350=2,IF(ISNUMBER(REGION!BX350/Ukraine!BX350),REGION!BX350/Ukraine!BX350,""),"")</f>
        <v>0.18446153010282745</v>
      </c>
      <c r="F350" s="45">
        <f>IF($A350=2,IF(ISNUMBER(REGION!BY350/Ukraine!BY350),REGION!BY350/Ukraine!BY350,""),"")</f>
        <v>0.14112128885349512</v>
      </c>
      <c r="G350" s="45">
        <f>IF($A350=2,IF(ISNUMBER(REGION!BZ350/Ukraine!BZ350),REGION!BZ350/Ukraine!BZ350,""),"")</f>
        <v>0.34025274201248035</v>
      </c>
      <c r="H350" s="45" t="str">
        <f>IF($A350=2,IF(ISNUMBER(REGION!CA350/Ukraine!CA350),REGION!CA350/Ukraine!CA350,""),"")</f>
        <v/>
      </c>
      <c r="I350" s="45" t="str">
        <f>IF($A350=2,IF(ISNUMBER(REGION!CB350/Ukraine!CB350),REGION!CB350/Ukraine!CB350,""),"")</f>
        <v/>
      </c>
      <c r="J350" s="46">
        <f t="shared" si="34"/>
        <v>0.21921451382552121</v>
      </c>
      <c r="K350" s="1">
        <f t="shared" si="35"/>
        <v>0</v>
      </c>
      <c r="M350" s="40">
        <f>IF($A350=2,REGION!BW350,"")</f>
        <v>3.8258291289065301E-4</v>
      </c>
      <c r="N350" s="40">
        <f>IF($A350=2,REGION!BX350,"")</f>
        <v>3.7169654693907896E-4</v>
      </c>
      <c r="O350" s="40">
        <f>IF($A350=2,REGION!BY350,"")</f>
        <v>2.7987329372702174E-4</v>
      </c>
      <c r="P350" s="40">
        <f>IF($A350=2,REGION!BZ350,"")</f>
        <v>7.5975245883523038E-4</v>
      </c>
      <c r="Q350" s="40" t="str">
        <f>IF($A350=2,REGION!CA350,"")</f>
        <v/>
      </c>
      <c r="R350" s="40" t="str">
        <f>IF($A350=2,REGION!CB350,"")</f>
        <v/>
      </c>
      <c r="S350" s="41">
        <f t="shared" si="36"/>
        <v>4.4847630309799598E-4</v>
      </c>
      <c r="T350" s="1">
        <f t="shared" si="33"/>
        <v>0</v>
      </c>
      <c r="V350" s="1">
        <f t="shared" si="37"/>
        <v>0</v>
      </c>
      <c r="W350" s="40" t="str">
        <f t="shared" si="32"/>
        <v/>
      </c>
    </row>
    <row r="351" spans="1:23" ht="10.5" x14ac:dyDescent="0.25">
      <c r="A351" s="39">
        <f>'Industry selection'!C351</f>
        <v>2</v>
      </c>
      <c r="B351" s="2">
        <v>93.2</v>
      </c>
      <c r="C351" s="2" t="s">
        <v>715</v>
      </c>
      <c r="D351" s="45">
        <f>IF($A351=2,IF(ISNUMBER(REGION!BW351/Ukraine!BW351),REGION!BW351/Ukraine!BW351,""),"")</f>
        <v>2.5251388229955554</v>
      </c>
      <c r="E351" s="45">
        <f>IF($A351=2,IF(ISNUMBER(REGION!BX351/Ukraine!BX351),REGION!BX351/Ukraine!BX351,""),"")</f>
        <v>2.4911037048806244</v>
      </c>
      <c r="F351" s="45">
        <f>IF($A351=2,IF(ISNUMBER(REGION!BY351/Ukraine!BY351),REGION!BY351/Ukraine!BY351,""),"")</f>
        <v>2.5815200287876729</v>
      </c>
      <c r="G351" s="45">
        <f>IF($A351=2,IF(ISNUMBER(REGION!BZ351/Ukraine!BZ351),REGION!BZ351/Ukraine!BZ351,""),"")</f>
        <v>2.8828820268445621</v>
      </c>
      <c r="H351" s="45" t="str">
        <f>IF($A351=2,IF(ISNUMBER(REGION!CA351/Ukraine!CA351),REGION!CA351/Ukraine!CA351,""),"")</f>
        <v/>
      </c>
      <c r="I351" s="45" t="str">
        <f>IF($A351=2,IF(ISNUMBER(REGION!CB351/Ukraine!CB351),REGION!CB351/Ukraine!CB351,""),"")</f>
        <v/>
      </c>
      <c r="J351" s="46">
        <f t="shared" si="34"/>
        <v>2.6201611458771037</v>
      </c>
      <c r="K351" s="1">
        <f t="shared" si="35"/>
        <v>1</v>
      </c>
      <c r="M351" s="40">
        <f>IF($A351=2,REGION!BW351,"")</f>
        <v>1.5661987996461108E-3</v>
      </c>
      <c r="N351" s="40">
        <f>IF($A351=2,REGION!BX351,"")</f>
        <v>1.6354648065319472E-3</v>
      </c>
      <c r="O351" s="40">
        <f>IF($A351=2,REGION!BY351,"")</f>
        <v>1.7174043024158153E-3</v>
      </c>
      <c r="P351" s="40">
        <f>IF($A351=2,REGION!BZ351,"")</f>
        <v>1.8510332633440158E-3</v>
      </c>
      <c r="Q351" s="40" t="str">
        <f>IF($A351=2,REGION!CA351,"")</f>
        <v/>
      </c>
      <c r="R351" s="40" t="str">
        <f>IF($A351=2,REGION!CB351,"")</f>
        <v/>
      </c>
      <c r="S351" s="41">
        <f t="shared" si="36"/>
        <v>1.6925252929844722E-3</v>
      </c>
      <c r="T351" s="1">
        <f t="shared" si="33"/>
        <v>0</v>
      </c>
      <c r="V351" s="1">
        <f t="shared" si="37"/>
        <v>1</v>
      </c>
      <c r="W351" s="40" t="str">
        <f t="shared" si="32"/>
        <v/>
      </c>
    </row>
    <row r="352" spans="1:23" ht="10.5" x14ac:dyDescent="0.25">
      <c r="A352" s="39" t="str">
        <f>'Industry selection'!C352</f>
        <v/>
      </c>
      <c r="B352" s="2" t="s">
        <v>717</v>
      </c>
      <c r="C352" s="2" t="s">
        <v>718</v>
      </c>
      <c r="D352" s="45" t="str">
        <f>IF($A352=2,IF(ISNUMBER(REGION!BW352/Ukraine!BW352),REGION!BW352/Ukraine!BW352,""),"")</f>
        <v/>
      </c>
      <c r="E352" s="45" t="str">
        <f>IF($A352=2,IF(ISNUMBER(REGION!BX352/Ukraine!BX352),REGION!BX352/Ukraine!BX352,""),"")</f>
        <v/>
      </c>
      <c r="F352" s="45" t="str">
        <f>IF($A352=2,IF(ISNUMBER(REGION!BY352/Ukraine!BY352),REGION!BY352/Ukraine!BY352,""),"")</f>
        <v/>
      </c>
      <c r="G352" s="45" t="str">
        <f>IF($A352=2,IF(ISNUMBER(REGION!BZ352/Ukraine!BZ352),REGION!BZ352/Ukraine!BZ352,""),"")</f>
        <v/>
      </c>
      <c r="H352" s="45" t="str">
        <f>IF($A352=2,IF(ISNUMBER(REGION!CA352/Ukraine!CA352),REGION!CA352/Ukraine!CA352,""),"")</f>
        <v/>
      </c>
      <c r="I352" s="45" t="str">
        <f>IF($A352=2,IF(ISNUMBER(REGION!CB352/Ukraine!CB352),REGION!CB352/Ukraine!CB352,""),"")</f>
        <v/>
      </c>
      <c r="J352" s="46" t="str">
        <f t="shared" si="34"/>
        <v/>
      </c>
      <c r="K352" s="1" t="str">
        <f t="shared" si="35"/>
        <v/>
      </c>
      <c r="M352" s="40" t="str">
        <f>IF($A352=2,REGION!BW352,"")</f>
        <v/>
      </c>
      <c r="N352" s="40" t="str">
        <f>IF($A352=2,REGION!BX352,"")</f>
        <v/>
      </c>
      <c r="O352" s="40" t="str">
        <f>IF($A352=2,REGION!BY352,"")</f>
        <v/>
      </c>
      <c r="P352" s="40" t="str">
        <f>IF($A352=2,REGION!BZ352,"")</f>
        <v/>
      </c>
      <c r="Q352" s="40" t="str">
        <f>IF($A352=2,REGION!CA352,"")</f>
        <v/>
      </c>
      <c r="R352" s="40" t="str">
        <f>IF($A352=2,REGION!CB352,"")</f>
        <v/>
      </c>
      <c r="S352" s="41" t="str">
        <f t="shared" si="36"/>
        <v/>
      </c>
      <c r="T352" s="1" t="str">
        <f t="shared" si="33"/>
        <v/>
      </c>
      <c r="V352" s="1" t="str">
        <f t="shared" si="37"/>
        <v/>
      </c>
      <c r="W352" s="40" t="str">
        <f t="shared" si="32"/>
        <v/>
      </c>
    </row>
    <row r="353" spans="1:23" ht="10.5" x14ac:dyDescent="0.25">
      <c r="A353" s="39" t="str">
        <f>'Industry selection'!C353</f>
        <v/>
      </c>
      <c r="B353" s="2">
        <v>95</v>
      </c>
      <c r="C353" s="2" t="s">
        <v>720</v>
      </c>
      <c r="D353" s="45" t="str">
        <f>IF($A353=2,IF(ISNUMBER(REGION!BW353/Ukraine!BW353),REGION!BW353/Ukraine!BW353,""),"")</f>
        <v/>
      </c>
      <c r="E353" s="45" t="str">
        <f>IF($A353=2,IF(ISNUMBER(REGION!BX353/Ukraine!BX353),REGION!BX353/Ukraine!BX353,""),"")</f>
        <v/>
      </c>
      <c r="F353" s="45" t="str">
        <f>IF($A353=2,IF(ISNUMBER(REGION!BY353/Ukraine!BY353),REGION!BY353/Ukraine!BY353,""),"")</f>
        <v/>
      </c>
      <c r="G353" s="45" t="str">
        <f>IF($A353=2,IF(ISNUMBER(REGION!BZ353/Ukraine!BZ353),REGION!BZ353/Ukraine!BZ353,""),"")</f>
        <v/>
      </c>
      <c r="H353" s="45" t="str">
        <f>IF($A353=2,IF(ISNUMBER(REGION!CA353/Ukraine!CA353),REGION!CA353/Ukraine!CA353,""),"")</f>
        <v/>
      </c>
      <c r="I353" s="45" t="str">
        <f>IF($A353=2,IF(ISNUMBER(REGION!CB353/Ukraine!CB353),REGION!CB353/Ukraine!CB353,""),"")</f>
        <v/>
      </c>
      <c r="J353" s="46" t="str">
        <f t="shared" si="34"/>
        <v/>
      </c>
      <c r="K353" s="1" t="str">
        <f t="shared" si="35"/>
        <v/>
      </c>
      <c r="M353" s="40" t="str">
        <f>IF($A353=2,REGION!BW353,"")</f>
        <v/>
      </c>
      <c r="N353" s="40" t="str">
        <f>IF($A353=2,REGION!BX353,"")</f>
        <v/>
      </c>
      <c r="O353" s="40" t="str">
        <f>IF($A353=2,REGION!BY353,"")</f>
        <v/>
      </c>
      <c r="P353" s="40" t="str">
        <f>IF($A353=2,REGION!BZ353,"")</f>
        <v/>
      </c>
      <c r="Q353" s="40" t="str">
        <f>IF($A353=2,REGION!CA353,"")</f>
        <v/>
      </c>
      <c r="R353" s="40" t="str">
        <f>IF($A353=2,REGION!CB353,"")</f>
        <v/>
      </c>
      <c r="S353" s="41" t="str">
        <f t="shared" si="36"/>
        <v/>
      </c>
      <c r="T353" s="1" t="str">
        <f t="shared" si="33"/>
        <v/>
      </c>
      <c r="V353" s="1" t="str">
        <f t="shared" si="37"/>
        <v/>
      </c>
      <c r="W353" s="40" t="str">
        <f t="shared" si="32"/>
        <v/>
      </c>
    </row>
    <row r="354" spans="1:23" ht="10.5" x14ac:dyDescent="0.25">
      <c r="A354" s="39">
        <f>'Industry selection'!C354</f>
        <v>2</v>
      </c>
      <c r="B354" s="2">
        <v>95.1</v>
      </c>
      <c r="C354" s="2" t="s">
        <v>722</v>
      </c>
      <c r="D354" s="45">
        <f>IF($A354=2,IF(ISNUMBER(REGION!BW354/Ukraine!BW354),REGION!BW354/Ukraine!BW354,""),"")</f>
        <v>2.1718973189088349</v>
      </c>
      <c r="E354" s="45">
        <f>IF($A354=2,IF(ISNUMBER(REGION!BX354/Ukraine!BX354),REGION!BX354/Ukraine!BX354,""),"")</f>
        <v>1.1249267120915158</v>
      </c>
      <c r="F354" s="45">
        <f>IF($A354=2,IF(ISNUMBER(REGION!BY354/Ukraine!BY354),REGION!BY354/Ukraine!BY354,""),"")</f>
        <v>0.81884063493894799</v>
      </c>
      <c r="G354" s="45">
        <f>IF($A354=2,IF(ISNUMBER(REGION!BZ354/Ukraine!BZ354),REGION!BZ354/Ukraine!BZ354,""),"")</f>
        <v>0.74860150923132063</v>
      </c>
      <c r="H354" s="45">
        <f>IF($A354=2,IF(ISNUMBER(REGION!CA354/Ukraine!CA354),REGION!CA354/Ukraine!CA354,""),"")</f>
        <v>0.89375135871307398</v>
      </c>
      <c r="I354" s="45">
        <f>IF($A354=2,IF(ISNUMBER(REGION!CB354/Ukraine!CB354),REGION!CB354/Ukraine!CB354,""),"")</f>
        <v>0.67984299477527077</v>
      </c>
      <c r="J354" s="46">
        <f t="shared" si="34"/>
        <v>1.0729767547764941</v>
      </c>
      <c r="K354" s="1">
        <f t="shared" si="35"/>
        <v>0</v>
      </c>
      <c r="M354" s="40">
        <f>IF($A354=2,REGION!BW354,"")</f>
        <v>1.4346859233399488E-3</v>
      </c>
      <c r="N354" s="40">
        <f>IF($A354=2,REGION!BX354,"")</f>
        <v>7.3100320898018855E-4</v>
      </c>
      <c r="O354" s="40">
        <f>IF($A354=2,REGION!BY354,"")</f>
        <v>5.3430356075158706E-4</v>
      </c>
      <c r="P354" s="40">
        <f>IF($A354=2,REGION!BZ354,"")</f>
        <v>5.1110619958006406E-4</v>
      </c>
      <c r="Q354" s="40">
        <f>IF($A354=2,REGION!CA354,"")</f>
        <v>5.8985167388395749E-4</v>
      </c>
      <c r="R354" s="40">
        <f>IF($A354=2,REGION!CB354,"")</f>
        <v>4.6575303798004317E-4</v>
      </c>
      <c r="S354" s="41">
        <f t="shared" si="36"/>
        <v>7.1111726741929823E-4</v>
      </c>
      <c r="T354" s="1">
        <f t="shared" si="33"/>
        <v>0</v>
      </c>
      <c r="V354" s="1">
        <f t="shared" si="37"/>
        <v>0</v>
      </c>
      <c r="W354" s="40" t="str">
        <f t="shared" si="32"/>
        <v/>
      </c>
    </row>
    <row r="355" spans="1:23" ht="10.5" x14ac:dyDescent="0.25">
      <c r="A355" s="39">
        <f>'Industry selection'!C355</f>
        <v>2</v>
      </c>
      <c r="B355" s="2">
        <v>95.2</v>
      </c>
      <c r="C355" s="2" t="s">
        <v>724</v>
      </c>
      <c r="D355" s="45">
        <f>IF($A355=2,IF(ISNUMBER(REGION!BW355/Ukraine!BW355),REGION!BW355/Ukraine!BW355,""),"")</f>
        <v>1.5188931224664122</v>
      </c>
      <c r="E355" s="45">
        <f>IF($A355=2,IF(ISNUMBER(REGION!BX355/Ukraine!BX355),REGION!BX355/Ukraine!BX355,""),"")</f>
        <v>1.3510491177996067</v>
      </c>
      <c r="F355" s="45">
        <f>IF($A355=2,IF(ISNUMBER(REGION!BY355/Ukraine!BY355),REGION!BY355/Ukraine!BY355,""),"")</f>
        <v>1.1498340737688433</v>
      </c>
      <c r="G355" s="45">
        <f>IF($A355=2,IF(ISNUMBER(REGION!BZ355/Ukraine!BZ355),REGION!BZ355/Ukraine!BZ355,""),"")</f>
        <v>0.85527312742819084</v>
      </c>
      <c r="H355" s="45">
        <f>IF($A355=2,IF(ISNUMBER(REGION!CA355/Ukraine!CA355),REGION!CA355/Ukraine!CA355,""),"")</f>
        <v>1.3282946574626988</v>
      </c>
      <c r="I355" s="45">
        <f>IF($A355=2,IF(ISNUMBER(REGION!CB355/Ukraine!CB355),REGION!CB355/Ukraine!CB355,""),"")</f>
        <v>0.60922107150158733</v>
      </c>
      <c r="J355" s="46">
        <f t="shared" si="34"/>
        <v>1.1354275284045567</v>
      </c>
      <c r="K355" s="1">
        <f t="shared" si="35"/>
        <v>0</v>
      </c>
      <c r="M355" s="40">
        <f>IF($A355=2,REGION!BW355,"")</f>
        <v>9.5645728222663255E-4</v>
      </c>
      <c r="N355" s="40">
        <f>IF($A355=2,REGION!BX355,"")</f>
        <v>8.0534251836800435E-4</v>
      </c>
      <c r="O355" s="40">
        <f>IF($A355=2,REGION!BY355,"")</f>
        <v>7.1240474766878271E-4</v>
      </c>
      <c r="P355" s="40">
        <f>IF($A355=2,REGION!BZ355,"")</f>
        <v>4.6966515637086973E-4</v>
      </c>
      <c r="Q355" s="40">
        <f>IF($A355=2,REGION!CA355,"")</f>
        <v>6.3301155246083245E-4</v>
      </c>
      <c r="R355" s="40">
        <f>IF($A355=2,REGION!CB355,"")</f>
        <v>2.540471116254781E-4</v>
      </c>
      <c r="S355" s="41">
        <f t="shared" si="36"/>
        <v>6.3848806145343337E-4</v>
      </c>
      <c r="T355" s="1">
        <f t="shared" si="33"/>
        <v>0</v>
      </c>
      <c r="V355" s="1">
        <f t="shared" si="37"/>
        <v>0</v>
      </c>
      <c r="W355" s="40" t="str">
        <f t="shared" si="32"/>
        <v/>
      </c>
    </row>
    <row r="356" spans="1:23" ht="10.5" x14ac:dyDescent="0.25">
      <c r="A356" s="39">
        <f>'Industry selection'!C356</f>
        <v>2</v>
      </c>
      <c r="B356" s="2">
        <v>96</v>
      </c>
      <c r="C356" s="2" t="s">
        <v>726</v>
      </c>
      <c r="D356" s="45">
        <f>IF($A356=2,IF(ISNUMBER(REGION!BW356/Ukraine!BW356),REGION!BW356/Ukraine!BW356,""),"")</f>
        <v>1.0357373997781634</v>
      </c>
      <c r="E356" s="45">
        <f>IF($A356=2,IF(ISNUMBER(REGION!BX356/Ukraine!BX356),REGION!BX356/Ukraine!BX356,""),"")</f>
        <v>1.0748966163424654</v>
      </c>
      <c r="F356" s="45">
        <f>IF($A356=2,IF(ISNUMBER(REGION!BY356/Ukraine!BY356),REGION!BY356/Ukraine!BY356,""),"")</f>
        <v>1.29301896943753</v>
      </c>
      <c r="G356" s="45">
        <f>IF($A356=2,IF(ISNUMBER(REGION!BZ356/Ukraine!BZ356),REGION!BZ356/Ukraine!BZ356,""),"")</f>
        <v>1.2473067602825341</v>
      </c>
      <c r="H356" s="45">
        <f>IF($A356=2,IF(ISNUMBER(REGION!CA356/Ukraine!CA356),REGION!CA356/Ukraine!CA356,""),"")</f>
        <v>0.90730839033041955</v>
      </c>
      <c r="I356" s="45">
        <f>IF($A356=2,IF(ISNUMBER(REGION!CB356/Ukraine!CB356),REGION!CB356/Ukraine!CB356,""),"")</f>
        <v>0.87372039804302049</v>
      </c>
      <c r="J356" s="46">
        <f t="shared" si="34"/>
        <v>1.0719980890356886</v>
      </c>
      <c r="K356" s="1">
        <f t="shared" si="35"/>
        <v>0</v>
      </c>
      <c r="M356" s="40">
        <f>IF($A356=2,REGION!BW356,"")</f>
        <v>3.180220463403553E-3</v>
      </c>
      <c r="N356" s="40">
        <f>IF($A356=2,REGION!BX356,"")</f>
        <v>3.1842004187781097E-3</v>
      </c>
      <c r="O356" s="40">
        <f>IF($A356=2,REGION!BY356,"")</f>
        <v>3.4729731448853154E-3</v>
      </c>
      <c r="P356" s="40">
        <f>IF($A356=2,REGION!BZ356,"")</f>
        <v>3.2738424135263567E-3</v>
      </c>
      <c r="Q356" s="40">
        <f>IF($A356=2,REGION!CA356,"")</f>
        <v>2.2011538074206216E-3</v>
      </c>
      <c r="R356" s="40">
        <f>IF($A356=2,REGION!CB356,"")</f>
        <v>1.9053533371910859E-3</v>
      </c>
      <c r="S356" s="41">
        <f t="shared" si="36"/>
        <v>2.8696239308675067E-3</v>
      </c>
      <c r="T356" s="1">
        <f t="shared" si="33"/>
        <v>1</v>
      </c>
      <c r="V356" s="1">
        <f t="shared" si="37"/>
        <v>1</v>
      </c>
      <c r="W356" s="40" t="str">
        <f t="shared" si="32"/>
        <v/>
      </c>
    </row>
    <row r="1048576" spans="1:1" x14ac:dyDescent="0.2">
      <c r="A1048576" s="44">
        <v>1</v>
      </c>
    </row>
  </sheetData>
  <conditionalFormatting sqref="K5:K356">
    <cfRule type="cellIs" dxfId="30" priority="3" operator="equal">
      <formula>1</formula>
    </cfRule>
  </conditionalFormatting>
  <conditionalFormatting sqref="T5:T356">
    <cfRule type="cellIs" dxfId="29" priority="2" operator="equal">
      <formula>1</formula>
    </cfRule>
  </conditionalFormatting>
  <conditionalFormatting sqref="V5:V356">
    <cfRule type="cellIs" dxfId="28" priority="1" operator="equal">
      <formula>2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FD83D-8BAE-4479-A2C5-1737638E2C0B}">
  <sheetPr>
    <tabColor theme="8" tint="0.59999389629810485"/>
  </sheetPr>
  <dimension ref="A1:W1048576"/>
  <sheetViews>
    <sheetView zoomScale="85" zoomScaleNormal="85" workbookViewId="0"/>
  </sheetViews>
  <sheetFormatPr defaultColWidth="8.6328125" defaultRowHeight="10" x14ac:dyDescent="0.2"/>
  <cols>
    <col min="1" max="1" width="9.08984375" style="44"/>
    <col min="2" max="2" width="6" style="1" customWidth="1"/>
    <col min="3" max="3" width="23" style="1" customWidth="1"/>
    <col min="4" max="11" width="9.08984375" style="1" customWidth="1"/>
    <col min="12" max="12" width="4.453125" style="1" customWidth="1"/>
    <col min="13" max="20" width="9.08984375" style="1" customWidth="1"/>
    <col min="21" max="21" width="4.453125" style="1" customWidth="1"/>
    <col min="22" max="23" width="9.08984375" style="1" customWidth="1"/>
    <col min="24" max="16384" width="8.6328125" style="1"/>
  </cols>
  <sheetData>
    <row r="1" spans="1:23" ht="57" customHeight="1" x14ac:dyDescent="0.25">
      <c r="A1" s="43" t="s">
        <v>1432</v>
      </c>
      <c r="B1" s="42"/>
      <c r="C1" s="42"/>
      <c r="D1" s="4" t="s">
        <v>4</v>
      </c>
      <c r="E1" s="4" t="s">
        <v>4</v>
      </c>
      <c r="F1" s="4" t="s">
        <v>4</v>
      </c>
      <c r="G1" s="4" t="s">
        <v>4</v>
      </c>
      <c r="H1" s="4" t="s">
        <v>4</v>
      </c>
      <c r="I1" s="4" t="s">
        <v>4</v>
      </c>
      <c r="K1" s="58" t="s">
        <v>1450</v>
      </c>
      <c r="M1" s="4" t="s">
        <v>4</v>
      </c>
      <c r="N1" s="4" t="s">
        <v>4</v>
      </c>
      <c r="O1" s="4" t="s">
        <v>4</v>
      </c>
      <c r="P1" s="4" t="s">
        <v>4</v>
      </c>
      <c r="Q1" s="4" t="s">
        <v>4</v>
      </c>
      <c r="R1" s="4" t="s">
        <v>4</v>
      </c>
      <c r="T1" s="58" t="s">
        <v>1450</v>
      </c>
      <c r="V1" s="50" t="s">
        <v>1435</v>
      </c>
      <c r="W1" s="56" t="s">
        <v>1438</v>
      </c>
    </row>
    <row r="2" spans="1:23" ht="10.5" x14ac:dyDescent="0.25">
      <c r="A2" s="65">
        <f>COUNTIF(A5:A356,2)</f>
        <v>131</v>
      </c>
      <c r="D2" s="7">
        <v>2013</v>
      </c>
      <c r="E2" s="7">
        <v>2014</v>
      </c>
      <c r="F2" s="7">
        <v>2015</v>
      </c>
      <c r="G2" s="7">
        <v>2016</v>
      </c>
      <c r="H2" s="7">
        <v>2017</v>
      </c>
      <c r="I2" s="7" t="s">
        <v>1449</v>
      </c>
      <c r="K2" s="54">
        <v>3</v>
      </c>
      <c r="M2" s="7">
        <v>2013</v>
      </c>
      <c r="N2" s="7">
        <v>2014</v>
      </c>
      <c r="O2" s="7">
        <v>2015</v>
      </c>
      <c r="P2" s="7">
        <v>2016</v>
      </c>
      <c r="Q2" s="7">
        <v>2017</v>
      </c>
      <c r="R2" s="7" t="s">
        <v>1449</v>
      </c>
      <c r="T2" s="54">
        <v>3</v>
      </c>
      <c r="V2" s="49"/>
    </row>
    <row r="3" spans="1:23" ht="10.5" x14ac:dyDescent="0.25">
      <c r="A3" s="39" t="s">
        <v>1442</v>
      </c>
      <c r="D3" s="7" t="s">
        <v>1431</v>
      </c>
      <c r="E3" s="7" t="s">
        <v>1431</v>
      </c>
      <c r="F3" s="7" t="s">
        <v>1431</v>
      </c>
      <c r="G3" s="7" t="s">
        <v>1431</v>
      </c>
      <c r="H3" s="7" t="s">
        <v>1431</v>
      </c>
      <c r="I3" s="7" t="s">
        <v>1431</v>
      </c>
      <c r="K3" s="50" t="s">
        <v>1439</v>
      </c>
      <c r="M3" s="7" t="s">
        <v>1440</v>
      </c>
      <c r="N3" s="7" t="s">
        <v>1440</v>
      </c>
      <c r="O3" s="7" t="s">
        <v>1440</v>
      </c>
      <c r="P3" s="7" t="s">
        <v>1440</v>
      </c>
      <c r="Q3" s="7" t="s">
        <v>1440</v>
      </c>
      <c r="R3" s="7" t="s">
        <v>1440</v>
      </c>
      <c r="T3" s="50" t="s">
        <v>1439</v>
      </c>
      <c r="V3" s="50" t="s">
        <v>1447</v>
      </c>
      <c r="W3" s="63" t="s">
        <v>1430</v>
      </c>
    </row>
    <row r="4" spans="1:23" s="48" customFormat="1" ht="10.5" x14ac:dyDescent="0.25">
      <c r="A4" s="39">
        <v>1</v>
      </c>
      <c r="J4" s="57" t="s">
        <v>1448</v>
      </c>
      <c r="K4" s="52">
        <f>SUM(K5:K356)</f>
        <v>37</v>
      </c>
      <c r="S4" s="57" t="s">
        <v>1448</v>
      </c>
      <c r="T4" s="52">
        <f>SUM(T5:T356)</f>
        <v>40</v>
      </c>
      <c r="V4" s="52">
        <f>COUNTIF(V5:V356,"&gt;"&amp;1)</f>
        <v>30</v>
      </c>
      <c r="W4" s="64">
        <f>SUM(W5:W356)</f>
        <v>0.27004142144596366</v>
      </c>
    </row>
    <row r="5" spans="1:23" ht="10.5" x14ac:dyDescent="0.25">
      <c r="A5" s="39" t="str">
        <f>'Industry selection'!C5</f>
        <v/>
      </c>
      <c r="B5" s="2" t="s">
        <v>8</v>
      </c>
      <c r="C5" s="2" t="s">
        <v>9</v>
      </c>
      <c r="D5" s="40" t="str">
        <f>IF($A5=2,IF(ISNUMBER(REGION!DM5-REGION!DM$4),REGION!DM5-REGION!DM$4,""),"")</f>
        <v/>
      </c>
      <c r="E5" s="40" t="str">
        <f>IF($A5=2,IF(ISNUMBER(REGION!DN5-REGION!DN$4),REGION!DN5-REGION!DN$4,""),"")</f>
        <v/>
      </c>
      <c r="F5" s="40" t="str">
        <f>IF($A5=2,IF(ISNUMBER(REGION!DO5-REGION!DO$4),REGION!DO5-REGION!DO$4,""),"")</f>
        <v/>
      </c>
      <c r="G5" s="40" t="str">
        <f>IF($A5=2,IF(ISNUMBER(REGION!DP5-REGION!DP$4),REGION!DP5-REGION!DP$4,""),"")</f>
        <v/>
      </c>
      <c r="H5" s="40" t="str">
        <f>IF($A5=2,IF(ISNUMBER(REGION!DQ5-REGION!DQ$4),REGION!DQ5-REGION!DQ$4,""),"")</f>
        <v/>
      </c>
      <c r="I5" s="41" t="str">
        <f>IF($A5=2,IF(ISNUMBER(REGION!DR5-REGION!DR$4),REGION!DR5-REGION!DR$4,""),"")</f>
        <v/>
      </c>
      <c r="J5" s="44" t="str">
        <f t="shared" ref="J5:J68" si="0">IF($A5=2,COUNTIF(D5:H5,"&gt;"&amp;0),"")</f>
        <v/>
      </c>
      <c r="K5" s="1" t="str">
        <f>IF(AND($A5=2,I5&gt;0),IF(ISNUMBER(J5),IF(J5&gt;=K$2,1,0),""),"")</f>
        <v/>
      </c>
      <c r="M5" s="40" t="str">
        <f>IF($A5=2,IF(ISNUMBER(REGION!DM5-Ukraine!DM5),REGION!DM5-Ukraine!DM5,""),"")</f>
        <v/>
      </c>
      <c r="N5" s="40" t="str">
        <f>IF($A5=2,IF(ISNUMBER(REGION!DN5-Ukraine!DN5),REGION!DN5-Ukraine!DN5,""),"")</f>
        <v/>
      </c>
      <c r="O5" s="40" t="str">
        <f>IF($A5=2,IF(ISNUMBER(REGION!DO5-Ukraine!DO5),REGION!DO5-Ukraine!DO5,""),"")</f>
        <v/>
      </c>
      <c r="P5" s="40" t="str">
        <f>IF($A5=2,IF(ISNUMBER(REGION!DP5-Ukraine!DP5),REGION!DP5-Ukraine!DP5,""),"")</f>
        <v/>
      </c>
      <c r="Q5" s="40" t="str">
        <f>IF($A5=2,IF(ISNUMBER(REGION!DQ5-Ukraine!DQ5),REGION!DQ5-Ukraine!DQ5,""),"")</f>
        <v/>
      </c>
      <c r="R5" s="41" t="str">
        <f>IF($A5=2,IF(ISNUMBER(REGION!DR5-Ukraine!DR5),REGION!DR5-Ukraine!DR5,""),"")</f>
        <v/>
      </c>
      <c r="S5" s="44" t="str">
        <f t="shared" ref="S5:S68" si="1">IF($A5=2,COUNTIF(M5:Q5,"&gt;"&amp;0),"")</f>
        <v/>
      </c>
      <c r="T5" s="1" t="str">
        <f>IF(AND($A5=2,R5&gt;0),IF(ISNUMBER(S5),IF(S5&gt;=T$2,1,0),""),"")</f>
        <v/>
      </c>
      <c r="V5" s="1" t="str">
        <f>IF($A5=2,SUM(K5,T5),"")</f>
        <v/>
      </c>
      <c r="W5" s="40" t="str">
        <f>IF(V5&gt;1,Employment!$S5,"")</f>
        <v/>
      </c>
    </row>
    <row r="6" spans="1:23" ht="10.5" x14ac:dyDescent="0.25">
      <c r="A6" s="39" t="str">
        <f>'Industry selection'!C6</f>
        <v/>
      </c>
      <c r="B6" s="2">
        <v>1</v>
      </c>
      <c r="C6" s="2" t="s">
        <v>11</v>
      </c>
      <c r="D6" s="40" t="str">
        <f>IF($A6=2,IF(ISNUMBER(REGION!DM6-REGION!DM$4),REGION!DM6-REGION!DM$4,""),"")</f>
        <v/>
      </c>
      <c r="E6" s="40" t="str">
        <f>IF($A6=2,IF(ISNUMBER(REGION!DN6-REGION!DN$4),REGION!DN6-REGION!DN$4,""),"")</f>
        <v/>
      </c>
      <c r="F6" s="40" t="str">
        <f>IF($A6=2,IF(ISNUMBER(REGION!DO6-REGION!DO$4),REGION!DO6-REGION!DO$4,""),"")</f>
        <v/>
      </c>
      <c r="G6" s="40" t="str">
        <f>IF($A6=2,IF(ISNUMBER(REGION!DP6-REGION!DP$4),REGION!DP6-REGION!DP$4,""),"")</f>
        <v/>
      </c>
      <c r="H6" s="40" t="str">
        <f>IF($A6=2,IF(ISNUMBER(REGION!DQ6-REGION!DQ$4),REGION!DQ6-REGION!DQ$4,""),"")</f>
        <v/>
      </c>
      <c r="I6" s="41" t="str">
        <f>IF($A6=2,IF(ISNUMBER(REGION!DR6-REGION!DR$4),REGION!DR6-REGION!DR$4,""),"")</f>
        <v/>
      </c>
      <c r="J6" s="44" t="str">
        <f t="shared" si="0"/>
        <v/>
      </c>
      <c r="K6" s="1" t="str">
        <f>IF(AND($A6=2,I6&gt;0),IF(ISNUMBER(J6),IF(J6&gt;=K$2,1,0),""),"")</f>
        <v/>
      </c>
      <c r="M6" s="40" t="str">
        <f>IF($A6=2,IF(ISNUMBER(REGION!DM6-Ukraine!DM6),REGION!DM6-Ukraine!DM6,""),"")</f>
        <v/>
      </c>
      <c r="N6" s="40" t="str">
        <f>IF($A6=2,IF(ISNUMBER(REGION!DN6-Ukraine!DN6),REGION!DN6-Ukraine!DN6,""),"")</f>
        <v/>
      </c>
      <c r="O6" s="40" t="str">
        <f>IF($A6=2,IF(ISNUMBER(REGION!DO6-Ukraine!DO6),REGION!DO6-Ukraine!DO6,""),"")</f>
        <v/>
      </c>
      <c r="P6" s="40" t="str">
        <f>IF($A6=2,IF(ISNUMBER(REGION!DP6-Ukraine!DP6),REGION!DP6-Ukraine!DP6,""),"")</f>
        <v/>
      </c>
      <c r="Q6" s="40" t="str">
        <f>IF($A6=2,IF(ISNUMBER(REGION!DQ6-Ukraine!DQ6),REGION!DQ6-Ukraine!DQ6,""),"")</f>
        <v/>
      </c>
      <c r="R6" s="41" t="str">
        <f>IF($A6=2,IF(ISNUMBER(REGION!DR6-Ukraine!DR6),REGION!DR6-Ukraine!DR6,""),"")</f>
        <v/>
      </c>
      <c r="S6" s="44" t="str">
        <f t="shared" si="1"/>
        <v/>
      </c>
      <c r="T6" s="1" t="str">
        <f>IF(AND($A6=2,R6&gt;0),IF(ISNUMBER(S6),IF(S6&gt;=T$2,1,0),""),"")</f>
        <v/>
      </c>
      <c r="V6" s="1" t="str">
        <f t="shared" ref="V6:V69" si="2">IF($A6=2,SUM(K6,T6),"")</f>
        <v/>
      </c>
      <c r="W6" s="40" t="str">
        <f>IF(V6&gt;1,Employment!$S6,"")</f>
        <v/>
      </c>
    </row>
    <row r="7" spans="1:23" ht="10.5" x14ac:dyDescent="0.25">
      <c r="A7" s="39">
        <f>'Industry selection'!C7</f>
        <v>2</v>
      </c>
      <c r="B7" s="2">
        <v>1.1000000000000001</v>
      </c>
      <c r="C7" s="2" t="s">
        <v>13</v>
      </c>
      <c r="D7" s="40">
        <f>IF($A7=2,IF(ISNUMBER(REGION!DM7-REGION!DM$4),REGION!DM7-REGION!DM$4,""),"")</f>
        <v>1.5348148534223838E-2</v>
      </c>
      <c r="E7" s="40">
        <f>IF($A7=2,IF(ISNUMBER(REGION!DN7-REGION!DN$4),REGION!DN7-REGION!DN$4,""),"")</f>
        <v>-1.6260218896780643E-2</v>
      </c>
      <c r="F7" s="40">
        <f>IF($A7=2,IF(ISNUMBER(REGION!DO7-REGION!DO$4),REGION!DO7-REGION!DO$4,""),"")</f>
        <v>-1.9677135140713342E-2</v>
      </c>
      <c r="G7" s="40">
        <f>IF($A7=2,IF(ISNUMBER(REGION!DP7-REGION!DP$4),REGION!DP7-REGION!DP$4,""),"")</f>
        <v>0.15533853744662973</v>
      </c>
      <c r="H7" s="40">
        <f>IF($A7=2,IF(ISNUMBER(REGION!DQ7-REGION!DQ$4),REGION!DQ7-REGION!DQ$4,""),"")</f>
        <v>1.2399622844764924E-2</v>
      </c>
      <c r="I7" s="41">
        <f>IF($A7=2,IF(ISNUMBER(REGION!DR7-REGION!DR$4),REGION!DR7-REGION!DR$4,""),"")</f>
        <v>0.12670397892646956</v>
      </c>
      <c r="J7" s="44">
        <f t="shared" si="0"/>
        <v>3</v>
      </c>
      <c r="K7" s="1">
        <f>IF(AND($A7=2,I7&gt;0),IF(ISNUMBER(J7),IF(J7&gt;=K$2,1,0),""),"")</f>
        <v>1</v>
      </c>
      <c r="M7" s="40">
        <f>IF($A7=2,IF(ISNUMBER(REGION!DM7-Ukraine!DM7),REGION!DM7-Ukraine!DM7,""),"")</f>
        <v>3.8942070101624093E-2</v>
      </c>
      <c r="N7" s="40">
        <f>IF($A7=2,IF(ISNUMBER(REGION!DN7-Ukraine!DN7),REGION!DN7-Ukraine!DN7,""),"")</f>
        <v>-8.9276800142024104E-3</v>
      </c>
      <c r="O7" s="40">
        <f>IF($A7=2,IF(ISNUMBER(REGION!DO7-Ukraine!DO7),REGION!DO7-Ukraine!DO7,""),"")</f>
        <v>-7.0395047149898415E-2</v>
      </c>
      <c r="P7" s="40">
        <f>IF($A7=2,IF(ISNUMBER(REGION!DP7-Ukraine!DP7),REGION!DP7-Ukraine!DP7,""),"")</f>
        <v>7.2730775828725891E-2</v>
      </c>
      <c r="Q7" s="40">
        <f>IF($A7=2,IF(ISNUMBER(REGION!DQ7-Ukraine!DQ7),REGION!DQ7-Ukraine!DQ7,""),"")</f>
        <v>5.9711585949668633E-2</v>
      </c>
      <c r="R7" s="41">
        <f>IF($A7=2,IF(ISNUMBER(REGION!DR7-Ukraine!DR7),REGION!DR7-Ukraine!DR7,""),"")</f>
        <v>7.7641013469660791E-2</v>
      </c>
      <c r="S7" s="44">
        <f t="shared" si="1"/>
        <v>3</v>
      </c>
      <c r="T7" s="1">
        <f>IF(AND($A7=2,R7&gt;0),IF(ISNUMBER(S7),IF(S7&gt;=T$2,1,0),""),"")</f>
        <v>1</v>
      </c>
      <c r="V7" s="1">
        <f t="shared" si="2"/>
        <v>2</v>
      </c>
      <c r="W7" s="40">
        <f>IF(V7&gt;1,Employment!$S7,"")</f>
        <v>0.13656328426480543</v>
      </c>
    </row>
    <row r="8" spans="1:23" ht="10.5" x14ac:dyDescent="0.25">
      <c r="A8" s="39">
        <f>'Industry selection'!C8</f>
        <v>2</v>
      </c>
      <c r="B8" s="2">
        <v>1.2</v>
      </c>
      <c r="C8" s="2" t="s">
        <v>15</v>
      </c>
      <c r="D8" s="40">
        <f>IF($A8=2,IF(ISNUMBER(REGION!DM8-REGION!DM$4),REGION!DM8-REGION!DM$4,""),"")</f>
        <v>-0.10867037117272116</v>
      </c>
      <c r="E8" s="40">
        <f>IF($A8=2,IF(ISNUMBER(REGION!DN8-REGION!DN$4),REGION!DN8-REGION!DN$4,""),"")</f>
        <v>0.1169774087344182</v>
      </c>
      <c r="F8" s="40" t="str">
        <f>IF($A8=2,IF(ISNUMBER(REGION!DO8-REGION!DO$4),REGION!DO8-REGION!DO$4,""),"")</f>
        <v/>
      </c>
      <c r="G8" s="40" t="str">
        <f>IF($A8=2,IF(ISNUMBER(REGION!DP8-REGION!DP$4),REGION!DP8-REGION!DP$4,""),"")</f>
        <v/>
      </c>
      <c r="H8" s="40" t="str">
        <f>IF($A8=2,IF(ISNUMBER(REGION!DQ8-REGION!DQ$4),REGION!DQ8-REGION!DQ$4,""),"")</f>
        <v/>
      </c>
      <c r="I8" s="41">
        <f>IF($A8=2,IF(ISNUMBER(REGION!DR8-REGION!DR$4),REGION!DR8-REGION!DR$4,""),"")</f>
        <v>0.24272201156139206</v>
      </c>
      <c r="J8" s="44">
        <f t="shared" si="0"/>
        <v>1</v>
      </c>
      <c r="K8" s="1">
        <f t="shared" ref="K8:K71" si="3">IF(AND($A8=2,I8&gt;0),IF(ISNUMBER(J8),IF(J8&gt;=K$2,1,0),""),"")</f>
        <v>0</v>
      </c>
      <c r="M8" s="40">
        <f>IF($A8=2,IF(ISNUMBER(REGION!DM8-Ukraine!DM8),REGION!DM8-Ukraine!DM8,""),"")</f>
        <v>-0.12895400578982141</v>
      </c>
      <c r="N8" s="40">
        <f>IF($A8=2,IF(ISNUMBER(REGION!DN8-Ukraine!DN8),REGION!DN8-Ukraine!DN8,""),"")</f>
        <v>0.20260515603799178</v>
      </c>
      <c r="O8" s="40" t="str">
        <f>IF($A8=2,IF(ISNUMBER(REGION!DO8-Ukraine!DO8),REGION!DO8-Ukraine!DO8,""),"")</f>
        <v/>
      </c>
      <c r="P8" s="40" t="str">
        <f>IF($A8=2,IF(ISNUMBER(REGION!DP8-Ukraine!DP8),REGION!DP8-Ukraine!DP8,""),"")</f>
        <v/>
      </c>
      <c r="Q8" s="40" t="str">
        <f>IF($A8=2,IF(ISNUMBER(REGION!DQ8-Ukraine!DQ8),REGION!DQ8-Ukraine!DQ8,""),"")</f>
        <v/>
      </c>
      <c r="R8" s="41">
        <f>IF($A8=2,IF(ISNUMBER(REGION!DR8-Ukraine!DR8),REGION!DR8-Ukraine!DR8,""),"")</f>
        <v>0.34189244098829763</v>
      </c>
      <c r="S8" s="44">
        <f t="shared" si="1"/>
        <v>1</v>
      </c>
      <c r="T8" s="1">
        <f t="shared" ref="T8:T71" si="4">IF(AND($A8=2,R8&gt;0),IF(ISNUMBER(S8),IF(S8&gt;=T$2,1,0),""),"")</f>
        <v>0</v>
      </c>
      <c r="V8" s="1">
        <f t="shared" si="2"/>
        <v>0</v>
      </c>
      <c r="W8" s="40" t="str">
        <f>IF(V8&gt;1,Employment!$S8,"")</f>
        <v/>
      </c>
    </row>
    <row r="9" spans="1:23" ht="10.5" x14ac:dyDescent="0.25">
      <c r="A9" s="39">
        <f>'Industry selection'!C9</f>
        <v>1</v>
      </c>
      <c r="B9" s="2">
        <v>1.3</v>
      </c>
      <c r="C9" s="2" t="s">
        <v>17</v>
      </c>
      <c r="D9" s="40" t="str">
        <f>IF($A9=2,IF(ISNUMBER(REGION!DM9-REGION!DM$4),REGION!DM9-REGION!DM$4,""),"")</f>
        <v/>
      </c>
      <c r="E9" s="40" t="str">
        <f>IF($A9=2,IF(ISNUMBER(REGION!DN9-REGION!DN$4),REGION!DN9-REGION!DN$4,""),"")</f>
        <v/>
      </c>
      <c r="F9" s="40" t="str">
        <f>IF($A9=2,IF(ISNUMBER(REGION!DO9-REGION!DO$4),REGION!DO9-REGION!DO$4,""),"")</f>
        <v/>
      </c>
      <c r="G9" s="40" t="str">
        <f>IF($A9=2,IF(ISNUMBER(REGION!DP9-REGION!DP$4),REGION!DP9-REGION!DP$4,""),"")</f>
        <v/>
      </c>
      <c r="H9" s="40" t="str">
        <f>IF($A9=2,IF(ISNUMBER(REGION!DQ9-REGION!DQ$4),REGION!DQ9-REGION!DQ$4,""),"")</f>
        <v/>
      </c>
      <c r="I9" s="41" t="str">
        <f>IF($A9=2,IF(ISNUMBER(REGION!DR9-REGION!DR$4),REGION!DR9-REGION!DR$4,""),"")</f>
        <v/>
      </c>
      <c r="J9" s="44" t="str">
        <f t="shared" si="0"/>
        <v/>
      </c>
      <c r="K9" s="1" t="str">
        <f t="shared" si="3"/>
        <v/>
      </c>
      <c r="M9" s="40" t="str">
        <f>IF($A9=2,IF(ISNUMBER(REGION!DM9-Ukraine!DM9),REGION!DM9-Ukraine!DM9,""),"")</f>
        <v/>
      </c>
      <c r="N9" s="40" t="str">
        <f>IF($A9=2,IF(ISNUMBER(REGION!DN9-Ukraine!DN9),REGION!DN9-Ukraine!DN9,""),"")</f>
        <v/>
      </c>
      <c r="O9" s="40" t="str">
        <f>IF($A9=2,IF(ISNUMBER(REGION!DO9-Ukraine!DO9),REGION!DO9-Ukraine!DO9,""),"")</f>
        <v/>
      </c>
      <c r="P9" s="40" t="str">
        <f>IF($A9=2,IF(ISNUMBER(REGION!DP9-Ukraine!DP9),REGION!DP9-Ukraine!DP9,""),"")</f>
        <v/>
      </c>
      <c r="Q9" s="40" t="str">
        <f>IF($A9=2,IF(ISNUMBER(REGION!DQ9-Ukraine!DQ9),REGION!DQ9-Ukraine!DQ9,""),"")</f>
        <v/>
      </c>
      <c r="R9" s="41" t="str">
        <f>IF($A9=2,IF(ISNUMBER(REGION!DR9-Ukraine!DR9),REGION!DR9-Ukraine!DR9,""),"")</f>
        <v/>
      </c>
      <c r="S9" s="44" t="str">
        <f t="shared" si="1"/>
        <v/>
      </c>
      <c r="T9" s="1" t="str">
        <f t="shared" si="4"/>
        <v/>
      </c>
      <c r="V9" s="1" t="str">
        <f t="shared" si="2"/>
        <v/>
      </c>
      <c r="W9" s="40" t="str">
        <f>IF(V9&gt;1,Employment!$S9,"")</f>
        <v/>
      </c>
    </row>
    <row r="10" spans="1:23" ht="10.5" x14ac:dyDescent="0.25">
      <c r="A10" s="39">
        <f>'Industry selection'!C10</f>
        <v>2</v>
      </c>
      <c r="B10" s="2">
        <v>1.4</v>
      </c>
      <c r="C10" s="2" t="s">
        <v>19</v>
      </c>
      <c r="D10" s="40">
        <f>IF($A10=2,IF(ISNUMBER(REGION!DM10-REGION!DM$4),REGION!DM10-REGION!DM$4,""),"")</f>
        <v>-6.7636367750993132E-2</v>
      </c>
      <c r="E10" s="40">
        <f>IF($A10=2,IF(ISNUMBER(REGION!DN10-REGION!DN$4),REGION!DN10-REGION!DN$4,""),"")</f>
        <v>0.21139170090990445</v>
      </c>
      <c r="F10" s="40">
        <f>IF($A10=2,IF(ISNUMBER(REGION!DO10-REGION!DO$4),REGION!DO10-REGION!DO$4,""),"")</f>
        <v>0.66878088963318261</v>
      </c>
      <c r="G10" s="40">
        <f>IF($A10=2,IF(ISNUMBER(REGION!DP10-REGION!DP$4),REGION!DP10-REGION!DP$4,""),"")</f>
        <v>-0.35753489344956146</v>
      </c>
      <c r="H10" s="40">
        <f>IF($A10=2,IF(ISNUMBER(REGION!DQ10-REGION!DQ$4),REGION!DQ10-REGION!DQ$4,""),"")</f>
        <v>-0.20772554893212236</v>
      </c>
      <c r="I10" s="41">
        <f>IF($A10=2,IF(ISNUMBER(REGION!DR10-REGION!DR$4),REGION!DR10-REGION!DR$4,""),"")</f>
        <v>-2.0089419148616394E-2</v>
      </c>
      <c r="J10" s="44">
        <f t="shared" si="0"/>
        <v>2</v>
      </c>
      <c r="K10" s="1" t="str">
        <f t="shared" si="3"/>
        <v/>
      </c>
      <c r="M10" s="40">
        <f>IF($A10=2,IF(ISNUMBER(REGION!DM10-Ukraine!DM10),REGION!DM10-Ukraine!DM10,""),"")</f>
        <v>-3.9462203039269172E-2</v>
      </c>
      <c r="N10" s="40">
        <f>IF($A10=2,IF(ISNUMBER(REGION!DN10-Ukraine!DN10),REGION!DN10-Ukraine!DN10,""),"")</f>
        <v>0.29096972007599975</v>
      </c>
      <c r="O10" s="40">
        <f>IF($A10=2,IF(ISNUMBER(REGION!DO10-Ukraine!DO10),REGION!DO10-Ukraine!DO10,""),"")</f>
        <v>0.71962317948006527</v>
      </c>
      <c r="P10" s="40">
        <f>IF($A10=2,IF(ISNUMBER(REGION!DP10-Ukraine!DP10),REGION!DP10-Ukraine!DP10,""),"")</f>
        <v>-0.31964006469033768</v>
      </c>
      <c r="Q10" s="40">
        <f>IF($A10=2,IF(ISNUMBER(REGION!DQ10-Ukraine!DQ10),REGION!DQ10-Ukraine!DQ10,""),"")</f>
        <v>-2.6406946621433725E-2</v>
      </c>
      <c r="R10" s="41">
        <f>IF($A10=2,IF(ISNUMBER(REGION!DR10-Ukraine!DR10),REGION!DR10-Ukraine!DR10,""),"")</f>
        <v>0.26359147431846264</v>
      </c>
      <c r="S10" s="44">
        <f t="shared" si="1"/>
        <v>2</v>
      </c>
      <c r="T10" s="1">
        <f t="shared" si="4"/>
        <v>0</v>
      </c>
      <c r="V10" s="1">
        <f t="shared" si="2"/>
        <v>0</v>
      </c>
      <c r="W10" s="40" t="str">
        <f>IF(V10&gt;1,Employment!$S10,"")</f>
        <v/>
      </c>
    </row>
    <row r="11" spans="1:23" ht="10.5" x14ac:dyDescent="0.25">
      <c r="A11" s="39">
        <f>'Industry selection'!C11</f>
        <v>2</v>
      </c>
      <c r="B11" s="2">
        <v>1.5</v>
      </c>
      <c r="C11" s="2" t="s">
        <v>21</v>
      </c>
      <c r="D11" s="40">
        <f>IF($A11=2,IF(ISNUMBER(REGION!DM11-REGION!DM$4),REGION!DM11-REGION!DM$4,""),"")</f>
        <v>-0.16337049473512011</v>
      </c>
      <c r="E11" s="40">
        <f>IF($A11=2,IF(ISNUMBER(REGION!DN11-REGION!DN$4),REGION!DN11-REGION!DN$4,""),"")</f>
        <v>1.5904247534688918</v>
      </c>
      <c r="F11" s="40">
        <f>IF($A11=2,IF(ISNUMBER(REGION!DO11-REGION!DO$4),REGION!DO11-REGION!DO$4,""),"")</f>
        <v>-2.5182898769220641E-2</v>
      </c>
      <c r="G11" s="40">
        <f>IF($A11=2,IF(ISNUMBER(REGION!DP11-REGION!DP$4),REGION!DP11-REGION!DP$4,""),"")</f>
        <v>0.31137656666196689</v>
      </c>
      <c r="H11" s="40">
        <f>IF($A11=2,IF(ISNUMBER(REGION!DQ11-REGION!DQ$4),REGION!DQ11-REGION!DQ$4,""),"")</f>
        <v>-0.14136952390752466</v>
      </c>
      <c r="I11" s="41">
        <f>IF($A11=2,IF(ISNUMBER(REGION!DR11-REGION!DR$4),REGION!DR11-REGION!DR$4,""),"")</f>
        <v>1.2084572078355102</v>
      </c>
      <c r="J11" s="44">
        <f t="shared" si="0"/>
        <v>2</v>
      </c>
      <c r="K11" s="1">
        <f t="shared" si="3"/>
        <v>0</v>
      </c>
      <c r="M11" s="40">
        <f>IF($A11=2,IF(ISNUMBER(REGION!DM11-Ukraine!DM11),REGION!DM11-Ukraine!DM11,""),"")</f>
        <v>-0.28934331645674294</v>
      </c>
      <c r="N11" s="40">
        <f>IF($A11=2,IF(ISNUMBER(REGION!DN11-Ukraine!DN11),REGION!DN11-Ukraine!DN11,""),"")</f>
        <v>1.6837399824202086</v>
      </c>
      <c r="O11" s="40">
        <f>IF($A11=2,IF(ISNUMBER(REGION!DO11-Ukraine!DO11),REGION!DO11-Ukraine!DO11,""),"")</f>
        <v>-0.11558553165652019</v>
      </c>
      <c r="P11" s="40">
        <f>IF($A11=2,IF(ISNUMBER(REGION!DP11-Ukraine!DP11),REGION!DP11-Ukraine!DP11,""),"")</f>
        <v>0.25497848504458465</v>
      </c>
      <c r="Q11" s="40">
        <f>IF($A11=2,IF(ISNUMBER(REGION!DQ11-Ukraine!DQ11),REGION!DQ11-Ukraine!DQ11,""),"")</f>
        <v>-0.13881644445708663</v>
      </c>
      <c r="R11" s="41">
        <f>IF($A11=2,IF(ISNUMBER(REGION!DR11-Ukraine!DR11),REGION!DR11-Ukraine!DR11,""),"")</f>
        <v>1.0512931828347407</v>
      </c>
      <c r="S11" s="44">
        <f t="shared" si="1"/>
        <v>2</v>
      </c>
      <c r="T11" s="1">
        <f t="shared" si="4"/>
        <v>0</v>
      </c>
      <c r="V11" s="1">
        <f t="shared" si="2"/>
        <v>0</v>
      </c>
      <c r="W11" s="40" t="str">
        <f>IF(V11&gt;1,Employment!$S11,"")</f>
        <v/>
      </c>
    </row>
    <row r="12" spans="1:23" ht="10.5" x14ac:dyDescent="0.25">
      <c r="A12" s="39">
        <f>'Industry selection'!C12</f>
        <v>2</v>
      </c>
      <c r="B12" s="2">
        <v>1.6</v>
      </c>
      <c r="C12" s="2" t="s">
        <v>23</v>
      </c>
      <c r="D12" s="40">
        <f>IF($A12=2,IF(ISNUMBER(REGION!DM12-REGION!DM$4),REGION!DM12-REGION!DM$4,""),"")</f>
        <v>0.19748277420055771</v>
      </c>
      <c r="E12" s="40">
        <f>IF($A12=2,IF(ISNUMBER(REGION!DN12-REGION!DN$4),REGION!DN12-REGION!DN$4,""),"")</f>
        <v>4.856320535088976E-2</v>
      </c>
      <c r="F12" s="40">
        <f>IF($A12=2,IF(ISNUMBER(REGION!DO12-REGION!DO$4),REGION!DO12-REGION!DO$4,""),"")</f>
        <v>-0.88093579452211634</v>
      </c>
      <c r="G12" s="40">
        <f>IF($A12=2,IF(ISNUMBER(REGION!DP12-REGION!DP$4),REGION!DP12-REGION!DP$4,""),"")</f>
        <v>1.8898248425240358</v>
      </c>
      <c r="H12" s="40">
        <f>IF($A12=2,IF(ISNUMBER(REGION!DQ12-REGION!DQ$4),REGION!DQ12-REGION!DQ$4,""),"")</f>
        <v>4.4952842574384961</v>
      </c>
      <c r="I12" s="41">
        <f>IF($A12=2,IF(ISNUMBER(REGION!DR12-REGION!DR$4),REGION!DR12-REGION!DR$4,""),"")</f>
        <v>-9.98717233143398E-2</v>
      </c>
      <c r="J12" s="44">
        <f t="shared" si="0"/>
        <v>4</v>
      </c>
      <c r="K12" s="1" t="str">
        <f t="shared" si="3"/>
        <v/>
      </c>
      <c r="M12" s="40">
        <f>IF($A12=2,IF(ISNUMBER(REGION!DM12-Ukraine!DM12),REGION!DM12-Ukraine!DM12,""),"")</f>
        <v>0.23818167366134291</v>
      </c>
      <c r="N12" s="40">
        <f>IF($A12=2,IF(ISNUMBER(REGION!DN12-Ukraine!DN12),REGION!DN12-Ukraine!DN12,""),"")</f>
        <v>0.15745410960837292</v>
      </c>
      <c r="O12" s="40">
        <f>IF($A12=2,IF(ISNUMBER(REGION!DO12-Ukraine!DO12),REGION!DO12-Ukraine!DO12,""),"")</f>
        <v>-0.77805819961925482</v>
      </c>
      <c r="P12" s="40">
        <f>IF($A12=2,IF(ISNUMBER(REGION!DP12-Ukraine!DP12),REGION!DP12-Ukraine!DP12,""),"")</f>
        <v>1.5575576241134752</v>
      </c>
      <c r="Q12" s="40">
        <f>IF($A12=2,IF(ISNUMBER(REGION!DQ12-Ukraine!DQ12),REGION!DQ12-Ukraine!DQ12,""),"")</f>
        <v>4.4307649572071028</v>
      </c>
      <c r="R12" s="41">
        <f>IF($A12=2,IF(ISNUMBER(REGION!DR12-Ukraine!DR12),REGION!DR12-Ukraine!DR12,""),"")</f>
        <v>-0.16898704523262198</v>
      </c>
      <c r="S12" s="44">
        <f t="shared" si="1"/>
        <v>4</v>
      </c>
      <c r="T12" s="1" t="str">
        <f t="shared" si="4"/>
        <v/>
      </c>
      <c r="V12" s="1">
        <f t="shared" si="2"/>
        <v>0</v>
      </c>
      <c r="W12" s="40" t="str">
        <f>IF(V12&gt;1,Employment!$S12,"")</f>
        <v/>
      </c>
    </row>
    <row r="13" spans="1:23" ht="10.5" x14ac:dyDescent="0.25">
      <c r="A13" s="39">
        <f>'Industry selection'!C13</f>
        <v>1</v>
      </c>
      <c r="B13" s="2">
        <v>1.7</v>
      </c>
      <c r="C13" s="2" t="s">
        <v>25</v>
      </c>
      <c r="D13" s="40" t="str">
        <f>IF($A13=2,IF(ISNUMBER(REGION!DM13-REGION!DM$4),REGION!DM13-REGION!DM$4,""),"")</f>
        <v/>
      </c>
      <c r="E13" s="40" t="str">
        <f>IF($A13=2,IF(ISNUMBER(REGION!DN13-REGION!DN$4),REGION!DN13-REGION!DN$4,""),"")</f>
        <v/>
      </c>
      <c r="F13" s="40" t="str">
        <f>IF($A13=2,IF(ISNUMBER(REGION!DO13-REGION!DO$4),REGION!DO13-REGION!DO$4,""),"")</f>
        <v/>
      </c>
      <c r="G13" s="40" t="str">
        <f>IF($A13=2,IF(ISNUMBER(REGION!DP13-REGION!DP$4),REGION!DP13-REGION!DP$4,""),"")</f>
        <v/>
      </c>
      <c r="H13" s="40" t="str">
        <f>IF($A13=2,IF(ISNUMBER(REGION!DQ13-REGION!DQ$4),REGION!DQ13-REGION!DQ$4,""),"")</f>
        <v/>
      </c>
      <c r="I13" s="41" t="str">
        <f>IF($A13=2,IF(ISNUMBER(REGION!DR13-REGION!DR$4),REGION!DR13-REGION!DR$4,""),"")</f>
        <v/>
      </c>
      <c r="J13" s="44" t="str">
        <f t="shared" si="0"/>
        <v/>
      </c>
      <c r="K13" s="1" t="str">
        <f t="shared" si="3"/>
        <v/>
      </c>
      <c r="M13" s="40" t="str">
        <f>IF($A13=2,IF(ISNUMBER(REGION!DM13-Ukraine!DM13),REGION!DM13-Ukraine!DM13,""),"")</f>
        <v/>
      </c>
      <c r="N13" s="40" t="str">
        <f>IF($A13=2,IF(ISNUMBER(REGION!DN13-Ukraine!DN13),REGION!DN13-Ukraine!DN13,""),"")</f>
        <v/>
      </c>
      <c r="O13" s="40" t="str">
        <f>IF($A13=2,IF(ISNUMBER(REGION!DO13-Ukraine!DO13),REGION!DO13-Ukraine!DO13,""),"")</f>
        <v/>
      </c>
      <c r="P13" s="40" t="str">
        <f>IF($A13=2,IF(ISNUMBER(REGION!DP13-Ukraine!DP13),REGION!DP13-Ukraine!DP13,""),"")</f>
        <v/>
      </c>
      <c r="Q13" s="40" t="str">
        <f>IF($A13=2,IF(ISNUMBER(REGION!DQ13-Ukraine!DQ13),REGION!DQ13-Ukraine!DQ13,""),"")</f>
        <v/>
      </c>
      <c r="R13" s="41" t="str">
        <f>IF($A13=2,IF(ISNUMBER(REGION!DR13-Ukraine!DR13),REGION!DR13-Ukraine!DR13,""),"")</f>
        <v/>
      </c>
      <c r="S13" s="44" t="str">
        <f t="shared" si="1"/>
        <v/>
      </c>
      <c r="T13" s="1" t="str">
        <f t="shared" si="4"/>
        <v/>
      </c>
      <c r="V13" s="1" t="str">
        <f t="shared" si="2"/>
        <v/>
      </c>
      <c r="W13" s="40" t="str">
        <f>IF(V13&gt;1,Employment!$S13,"")</f>
        <v/>
      </c>
    </row>
    <row r="14" spans="1:23" ht="10.5" x14ac:dyDescent="0.25">
      <c r="A14" s="39" t="str">
        <f>'Industry selection'!C14</f>
        <v/>
      </c>
      <c r="B14" s="2">
        <v>2</v>
      </c>
      <c r="C14" s="2" t="s">
        <v>27</v>
      </c>
      <c r="D14" s="40" t="str">
        <f>IF($A14=2,IF(ISNUMBER(REGION!DM14-REGION!DM$4),REGION!DM14-REGION!DM$4,""),"")</f>
        <v/>
      </c>
      <c r="E14" s="40" t="str">
        <f>IF($A14=2,IF(ISNUMBER(REGION!DN14-REGION!DN$4),REGION!DN14-REGION!DN$4,""),"")</f>
        <v/>
      </c>
      <c r="F14" s="40" t="str">
        <f>IF($A14=2,IF(ISNUMBER(REGION!DO14-REGION!DO$4),REGION!DO14-REGION!DO$4,""),"")</f>
        <v/>
      </c>
      <c r="G14" s="40" t="str">
        <f>IF($A14=2,IF(ISNUMBER(REGION!DP14-REGION!DP$4),REGION!DP14-REGION!DP$4,""),"")</f>
        <v/>
      </c>
      <c r="H14" s="40" t="str">
        <f>IF($A14=2,IF(ISNUMBER(REGION!DQ14-REGION!DQ$4),REGION!DQ14-REGION!DQ$4,""),"")</f>
        <v/>
      </c>
      <c r="I14" s="41" t="str">
        <f>IF($A14=2,IF(ISNUMBER(REGION!DR14-REGION!DR$4),REGION!DR14-REGION!DR$4,""),"")</f>
        <v/>
      </c>
      <c r="J14" s="44" t="str">
        <f t="shared" si="0"/>
        <v/>
      </c>
      <c r="K14" s="1" t="str">
        <f t="shared" si="3"/>
        <v/>
      </c>
      <c r="M14" s="40" t="str">
        <f>IF($A14=2,IF(ISNUMBER(REGION!DM14-Ukraine!DM14),REGION!DM14-Ukraine!DM14,""),"")</f>
        <v/>
      </c>
      <c r="N14" s="40" t="str">
        <f>IF($A14=2,IF(ISNUMBER(REGION!DN14-Ukraine!DN14),REGION!DN14-Ukraine!DN14,""),"")</f>
        <v/>
      </c>
      <c r="O14" s="40" t="str">
        <f>IF($A14=2,IF(ISNUMBER(REGION!DO14-Ukraine!DO14),REGION!DO14-Ukraine!DO14,""),"")</f>
        <v/>
      </c>
      <c r="P14" s="40" t="str">
        <f>IF($A14=2,IF(ISNUMBER(REGION!DP14-Ukraine!DP14),REGION!DP14-Ukraine!DP14,""),"")</f>
        <v/>
      </c>
      <c r="Q14" s="40" t="str">
        <f>IF($A14=2,IF(ISNUMBER(REGION!DQ14-Ukraine!DQ14),REGION!DQ14-Ukraine!DQ14,""),"")</f>
        <v/>
      </c>
      <c r="R14" s="41" t="str">
        <f>IF($A14=2,IF(ISNUMBER(REGION!DR14-Ukraine!DR14),REGION!DR14-Ukraine!DR14,""),"")</f>
        <v/>
      </c>
      <c r="S14" s="44" t="str">
        <f t="shared" si="1"/>
        <v/>
      </c>
      <c r="T14" s="1" t="str">
        <f t="shared" si="4"/>
        <v/>
      </c>
      <c r="V14" s="1" t="str">
        <f t="shared" si="2"/>
        <v/>
      </c>
      <c r="W14" s="40" t="str">
        <f>IF(V14&gt;1,Employment!$S14,"")</f>
        <v/>
      </c>
    </row>
    <row r="15" spans="1:23" ht="10.5" x14ac:dyDescent="0.25">
      <c r="A15" s="39">
        <f>'Industry selection'!C15</f>
        <v>2</v>
      </c>
      <c r="B15" s="2">
        <v>2.1</v>
      </c>
      <c r="C15" s="2" t="s">
        <v>29</v>
      </c>
      <c r="D15" s="40">
        <f>IF($A15=2,IF(ISNUMBER(REGION!DM15-REGION!DM$4),REGION!DM15-REGION!DM$4,""),"")</f>
        <v>6.1532269902743741E-2</v>
      </c>
      <c r="E15" s="40" t="str">
        <f>IF($A15=2,IF(ISNUMBER(REGION!DN15-REGION!DN$4),REGION!DN15-REGION!DN$4,""),"")</f>
        <v/>
      </c>
      <c r="F15" s="40" t="str">
        <f>IF($A15=2,IF(ISNUMBER(REGION!DO15-REGION!DO$4),REGION!DO15-REGION!DO$4,""),"")</f>
        <v/>
      </c>
      <c r="G15" s="40">
        <f>IF($A15=2,IF(ISNUMBER(REGION!DP15-REGION!DP$4),REGION!DP15-REGION!DP$4,""),"")</f>
        <v>-8.416437580480518E-2</v>
      </c>
      <c r="H15" s="40" t="str">
        <f>IF($A15=2,IF(ISNUMBER(REGION!DQ15-REGION!DQ$4),REGION!DQ15-REGION!DQ$4,""),"")</f>
        <v/>
      </c>
      <c r="I15" s="41">
        <f>IF($A15=2,IF(ISNUMBER(REGION!DR15-REGION!DR$4),REGION!DR15-REGION!DR$4,""),"")</f>
        <v>0.22906059267730605</v>
      </c>
      <c r="J15" s="44">
        <f t="shared" si="0"/>
        <v>1</v>
      </c>
      <c r="K15" s="1">
        <f t="shared" si="3"/>
        <v>0</v>
      </c>
      <c r="M15" s="40">
        <f>IF($A15=2,IF(ISNUMBER(REGION!DM15-Ukraine!DM15),REGION!DM15-Ukraine!DM15,""),"")</f>
        <v>3.0931047915854992E-2</v>
      </c>
      <c r="N15" s="40" t="str">
        <f>IF($A15=2,IF(ISNUMBER(REGION!DN15-Ukraine!DN15),REGION!DN15-Ukraine!DN15,""),"")</f>
        <v/>
      </c>
      <c r="O15" s="40" t="str">
        <f>IF($A15=2,IF(ISNUMBER(REGION!DO15-Ukraine!DO15),REGION!DO15-Ukraine!DO15,""),"")</f>
        <v/>
      </c>
      <c r="P15" s="40">
        <f>IF($A15=2,IF(ISNUMBER(REGION!DP15-Ukraine!DP15),REGION!DP15-Ukraine!DP15,""),"")</f>
        <v>-0.16262267937609509</v>
      </c>
      <c r="Q15" s="40" t="str">
        <f>IF($A15=2,IF(ISNUMBER(REGION!DQ15-Ukraine!DQ15),REGION!DQ15-Ukraine!DQ15,""),"")</f>
        <v/>
      </c>
      <c r="R15" s="41">
        <f>IF($A15=2,IF(ISNUMBER(REGION!DR15-Ukraine!DR15),REGION!DR15-Ukraine!DR15,""),"")</f>
        <v>-2.3763147643163229E-3</v>
      </c>
      <c r="S15" s="44">
        <f t="shared" si="1"/>
        <v>1</v>
      </c>
      <c r="T15" s="1" t="str">
        <f t="shared" si="4"/>
        <v/>
      </c>
      <c r="V15" s="1">
        <f t="shared" si="2"/>
        <v>0</v>
      </c>
      <c r="W15" s="40" t="str">
        <f>IF(V15&gt;1,Employment!$S15,"")</f>
        <v/>
      </c>
    </row>
    <row r="16" spans="1:23" ht="10.5" x14ac:dyDescent="0.25">
      <c r="A16" s="39">
        <f>'Industry selection'!C16</f>
        <v>2</v>
      </c>
      <c r="B16" s="2">
        <v>2.2000000000000002</v>
      </c>
      <c r="C16" s="2" t="s">
        <v>31</v>
      </c>
      <c r="D16" s="40">
        <f>IF($A16=2,IF(ISNUMBER(REGION!DM16-REGION!DM$4),REGION!DM16-REGION!DM$4,""),"")</f>
        <v>5.9343540251089899E-2</v>
      </c>
      <c r="E16" s="40">
        <f>IF($A16=2,IF(ISNUMBER(REGION!DN16-REGION!DN$4),REGION!DN16-REGION!DN$4,""),"")</f>
        <v>2.4882078204924052E-2</v>
      </c>
      <c r="F16" s="40">
        <f>IF($A16=2,IF(ISNUMBER(REGION!DO16-REGION!DO$4),REGION!DO16-REGION!DO$4,""),"")</f>
        <v>0.19426610571541336</v>
      </c>
      <c r="G16" s="40">
        <f>IF($A16=2,IF(ISNUMBER(REGION!DP16-REGION!DP$4),REGION!DP16-REGION!DP$4,""),"")</f>
        <v>-2.726780923315264E-2</v>
      </c>
      <c r="H16" s="40">
        <f>IF($A16=2,IF(ISNUMBER(REGION!DQ16-REGION!DQ$4),REGION!DQ16-REGION!DQ$4,""),"")</f>
        <v>-1.0203205511115643E-2</v>
      </c>
      <c r="I16" s="41">
        <f>IF($A16=2,IF(ISNUMBER(REGION!DR16-REGION!DR$4),REGION!DR16-REGION!DR$4,""),"")</f>
        <v>0.22702072882916513</v>
      </c>
      <c r="J16" s="44">
        <f t="shared" si="0"/>
        <v>3</v>
      </c>
      <c r="K16" s="1">
        <f t="shared" si="3"/>
        <v>1</v>
      </c>
      <c r="M16" s="40">
        <f>IF($A16=2,IF(ISNUMBER(REGION!DM16-Ukraine!DM16),REGION!DM16-Ukraine!DM16,""),"")</f>
        <v>8.532772024550328E-2</v>
      </c>
      <c r="N16" s="40">
        <f>IF($A16=2,IF(ISNUMBER(REGION!DN16-Ukraine!DN16),REGION!DN16-Ukraine!DN16,""),"")</f>
        <v>2.3996303695981047E-2</v>
      </c>
      <c r="O16" s="40">
        <f>IF($A16=2,IF(ISNUMBER(REGION!DO16-Ukraine!DO16),REGION!DO16-Ukraine!DO16,""),"")</f>
        <v>5.6218413636125675E-2</v>
      </c>
      <c r="P16" s="40">
        <f>IF($A16=2,IF(ISNUMBER(REGION!DP16-Ukraine!DP16),REGION!DP16-Ukraine!DP16,""),"")</f>
        <v>-0.12624574013666467</v>
      </c>
      <c r="Q16" s="40">
        <f>IF($A16=2,IF(ISNUMBER(REGION!DQ16-Ukraine!DQ16),REGION!DQ16-Ukraine!DQ16,""),"")</f>
        <v>3.5933090108074772E-2</v>
      </c>
      <c r="R16" s="41">
        <f>IF($A16=2,IF(ISNUMBER(REGION!DR16-Ukraine!DR16),REGION!DR16-Ukraine!DR16,""),"")</f>
        <v>7.4978921777069107E-2</v>
      </c>
      <c r="S16" s="44">
        <f t="shared" si="1"/>
        <v>4</v>
      </c>
      <c r="T16" s="1">
        <f t="shared" si="4"/>
        <v>1</v>
      </c>
      <c r="V16" s="1">
        <f t="shared" si="2"/>
        <v>2</v>
      </c>
      <c r="W16" s="40">
        <f>IF(V16&gt;1,Employment!$S16,"")</f>
        <v>1.1507668082841637E-2</v>
      </c>
    </row>
    <row r="17" spans="1:23" ht="10.5" x14ac:dyDescent="0.25">
      <c r="A17" s="39">
        <f>'Industry selection'!C17</f>
        <v>1</v>
      </c>
      <c r="B17" s="2">
        <v>2.2999999999999998</v>
      </c>
      <c r="C17" s="2" t="s">
        <v>33</v>
      </c>
      <c r="D17" s="40" t="str">
        <f>IF($A17=2,IF(ISNUMBER(REGION!DM17-REGION!DM$4),REGION!DM17-REGION!DM$4,""),"")</f>
        <v/>
      </c>
      <c r="E17" s="40" t="str">
        <f>IF($A17=2,IF(ISNUMBER(REGION!DN17-REGION!DN$4),REGION!DN17-REGION!DN$4,""),"")</f>
        <v/>
      </c>
      <c r="F17" s="40" t="str">
        <f>IF($A17=2,IF(ISNUMBER(REGION!DO17-REGION!DO$4),REGION!DO17-REGION!DO$4,""),"")</f>
        <v/>
      </c>
      <c r="G17" s="40" t="str">
        <f>IF($A17=2,IF(ISNUMBER(REGION!DP17-REGION!DP$4),REGION!DP17-REGION!DP$4,""),"")</f>
        <v/>
      </c>
      <c r="H17" s="40" t="str">
        <f>IF($A17=2,IF(ISNUMBER(REGION!DQ17-REGION!DQ$4),REGION!DQ17-REGION!DQ$4,""),"")</f>
        <v/>
      </c>
      <c r="I17" s="41" t="str">
        <f>IF($A17=2,IF(ISNUMBER(REGION!DR17-REGION!DR$4),REGION!DR17-REGION!DR$4,""),"")</f>
        <v/>
      </c>
      <c r="J17" s="44" t="str">
        <f t="shared" si="0"/>
        <v/>
      </c>
      <c r="K17" s="1" t="str">
        <f t="shared" si="3"/>
        <v/>
      </c>
      <c r="M17" s="40" t="str">
        <f>IF($A17=2,IF(ISNUMBER(REGION!DM17-Ukraine!DM17),REGION!DM17-Ukraine!DM17,""),"")</f>
        <v/>
      </c>
      <c r="N17" s="40" t="str">
        <f>IF($A17=2,IF(ISNUMBER(REGION!DN17-Ukraine!DN17),REGION!DN17-Ukraine!DN17,""),"")</f>
        <v/>
      </c>
      <c r="O17" s="40" t="str">
        <f>IF($A17=2,IF(ISNUMBER(REGION!DO17-Ukraine!DO17),REGION!DO17-Ukraine!DO17,""),"")</f>
        <v/>
      </c>
      <c r="P17" s="40" t="str">
        <f>IF($A17=2,IF(ISNUMBER(REGION!DP17-Ukraine!DP17),REGION!DP17-Ukraine!DP17,""),"")</f>
        <v/>
      </c>
      <c r="Q17" s="40" t="str">
        <f>IF($A17=2,IF(ISNUMBER(REGION!DQ17-Ukraine!DQ17),REGION!DQ17-Ukraine!DQ17,""),"")</f>
        <v/>
      </c>
      <c r="R17" s="41" t="str">
        <f>IF($A17=2,IF(ISNUMBER(REGION!DR17-Ukraine!DR17),REGION!DR17-Ukraine!DR17,""),"")</f>
        <v/>
      </c>
      <c r="S17" s="44" t="str">
        <f t="shared" si="1"/>
        <v/>
      </c>
      <c r="T17" s="1" t="str">
        <f t="shared" si="4"/>
        <v/>
      </c>
      <c r="V17" s="1" t="str">
        <f t="shared" si="2"/>
        <v/>
      </c>
      <c r="W17" s="40" t="str">
        <f>IF(V17&gt;1,Employment!$S17,"")</f>
        <v/>
      </c>
    </row>
    <row r="18" spans="1:23" ht="10.5" x14ac:dyDescent="0.25">
      <c r="A18" s="39">
        <f>'Industry selection'!C18</f>
        <v>2</v>
      </c>
      <c r="B18" s="2">
        <v>2.4</v>
      </c>
      <c r="C18" s="2" t="s">
        <v>35</v>
      </c>
      <c r="D18" s="40">
        <f>IF($A18=2,IF(ISNUMBER(REGION!DM18-REGION!DM$4),REGION!DM18-REGION!DM$4,""),"")</f>
        <v>0.16202633066170524</v>
      </c>
      <c r="E18" s="40" t="str">
        <f>IF($A18=2,IF(ISNUMBER(REGION!DN18-REGION!DN$4),REGION!DN18-REGION!DN$4,""),"")</f>
        <v/>
      </c>
      <c r="F18" s="40" t="str">
        <f>IF($A18=2,IF(ISNUMBER(REGION!DO18-REGION!DO$4),REGION!DO18-REGION!DO$4,""),"")</f>
        <v/>
      </c>
      <c r="G18" s="40" t="str">
        <f>IF($A18=2,IF(ISNUMBER(REGION!DP18-REGION!DP$4),REGION!DP18-REGION!DP$4,""),"")</f>
        <v/>
      </c>
      <c r="H18" s="40" t="str">
        <f>IF($A18=2,IF(ISNUMBER(REGION!DQ18-REGION!DQ$4),REGION!DQ18-REGION!DQ$4,""),"")</f>
        <v/>
      </c>
      <c r="I18" s="41">
        <f>IF($A18=2,IF(ISNUMBER(REGION!DR18-REGION!DR$4),REGION!DR18-REGION!DR$4,""),"")</f>
        <v>-0.38678088740258476</v>
      </c>
      <c r="J18" s="44">
        <f t="shared" si="0"/>
        <v>1</v>
      </c>
      <c r="K18" s="1" t="str">
        <f t="shared" si="3"/>
        <v/>
      </c>
      <c r="M18" s="40" t="str">
        <f>IF($A18=2,IF(ISNUMBER(REGION!DM18-Ukraine!DM18),REGION!DM18-Ukraine!DM18,""),"")</f>
        <v/>
      </c>
      <c r="N18" s="40" t="str">
        <f>IF($A18=2,IF(ISNUMBER(REGION!DN18-Ukraine!DN18),REGION!DN18-Ukraine!DN18,""),"")</f>
        <v/>
      </c>
      <c r="O18" s="40" t="str">
        <f>IF($A18=2,IF(ISNUMBER(REGION!DO18-Ukraine!DO18),REGION!DO18-Ukraine!DO18,""),"")</f>
        <v/>
      </c>
      <c r="P18" s="40" t="str">
        <f>IF($A18=2,IF(ISNUMBER(REGION!DP18-Ukraine!DP18),REGION!DP18-Ukraine!DP18,""),"")</f>
        <v/>
      </c>
      <c r="Q18" s="40" t="str">
        <f>IF($A18=2,IF(ISNUMBER(REGION!DQ18-Ukraine!DQ18),REGION!DQ18-Ukraine!DQ18,""),"")</f>
        <v/>
      </c>
      <c r="R18" s="41">
        <f>IF($A18=2,IF(ISNUMBER(REGION!DR18-Ukraine!DR18),REGION!DR18-Ukraine!DR18,""),"")</f>
        <v>-8.1862383411847151E-2</v>
      </c>
      <c r="S18" s="44">
        <f t="shared" si="1"/>
        <v>0</v>
      </c>
      <c r="T18" s="1" t="str">
        <f t="shared" si="4"/>
        <v/>
      </c>
      <c r="V18" s="1">
        <f t="shared" si="2"/>
        <v>0</v>
      </c>
      <c r="W18" s="40" t="str">
        <f>IF(V18&gt;1,Employment!$S18,"")</f>
        <v/>
      </c>
    </row>
    <row r="19" spans="1:23" ht="10.5" x14ac:dyDescent="0.25">
      <c r="A19" s="39">
        <f>'Industry selection'!C19</f>
        <v>2</v>
      </c>
      <c r="B19" s="2">
        <v>3</v>
      </c>
      <c r="C19" s="2" t="s">
        <v>37</v>
      </c>
      <c r="D19" s="40">
        <f>IF($A19=2,IF(ISNUMBER(REGION!DM19-REGION!DM$4),REGION!DM19-REGION!DM$4,""),"")</f>
        <v>-0.20633710666724936</v>
      </c>
      <c r="E19" s="40" t="str">
        <f>IF($A19=2,IF(ISNUMBER(REGION!DN19-REGION!DN$4),REGION!DN19-REGION!DN$4,""),"")</f>
        <v/>
      </c>
      <c r="F19" s="40" t="str">
        <f>IF($A19=2,IF(ISNUMBER(REGION!DO19-REGION!DO$4),REGION!DO19-REGION!DO$4,""),"")</f>
        <v/>
      </c>
      <c r="G19" s="40" t="str">
        <f>IF($A19=2,IF(ISNUMBER(REGION!DP19-REGION!DP$4),REGION!DP19-REGION!DP$4,""),"")</f>
        <v/>
      </c>
      <c r="H19" s="40">
        <f>IF($A19=2,IF(ISNUMBER(REGION!DQ19-REGION!DQ$4),REGION!DQ19-REGION!DQ$4,""),"")</f>
        <v>-8.8301142843819291E-2</v>
      </c>
      <c r="I19" s="41">
        <f>IF($A19=2,IF(ISNUMBER(REGION!DR19-REGION!DR$4),REGION!DR19-REGION!DR$4,""),"")</f>
        <v>-0.38158110634073472</v>
      </c>
      <c r="J19" s="44">
        <f t="shared" si="0"/>
        <v>0</v>
      </c>
      <c r="K19" s="1" t="str">
        <f t="shared" si="3"/>
        <v/>
      </c>
      <c r="M19" s="40">
        <f>IF($A19=2,IF(ISNUMBER(REGION!DM19-Ukraine!DM19),REGION!DM19-Ukraine!DM19,""),"")</f>
        <v>-0.20935579549334249</v>
      </c>
      <c r="N19" s="40" t="str">
        <f>IF($A19=2,IF(ISNUMBER(REGION!DN19-Ukraine!DN19),REGION!DN19-Ukraine!DN19,""),"")</f>
        <v/>
      </c>
      <c r="O19" s="40" t="str">
        <f>IF($A19=2,IF(ISNUMBER(REGION!DO19-Ukraine!DO19),REGION!DO19-Ukraine!DO19,""),"")</f>
        <v/>
      </c>
      <c r="P19" s="40" t="str">
        <f>IF($A19=2,IF(ISNUMBER(REGION!DP19-Ukraine!DP19),REGION!DP19-Ukraine!DP19,""),"")</f>
        <v/>
      </c>
      <c r="Q19" s="40">
        <f>IF($A19=2,IF(ISNUMBER(REGION!DQ19-Ukraine!DQ19),REGION!DQ19-Ukraine!DQ19,""),"")</f>
        <v>-1.5790019308271508E-2</v>
      </c>
      <c r="R19" s="41">
        <f>IF($A19=2,IF(ISNUMBER(REGION!DR19-Ukraine!DR19),REGION!DR19-Ukraine!DR19,""),"")</f>
        <v>-0.31403102594742238</v>
      </c>
      <c r="S19" s="44">
        <f t="shared" si="1"/>
        <v>0</v>
      </c>
      <c r="T19" s="1" t="str">
        <f t="shared" si="4"/>
        <v/>
      </c>
      <c r="V19" s="1">
        <f t="shared" si="2"/>
        <v>0</v>
      </c>
      <c r="W19" s="40" t="str">
        <f>IF(V19&gt;1,Employment!$S19,"")</f>
        <v/>
      </c>
    </row>
    <row r="20" spans="1:23" ht="10.5" x14ac:dyDescent="0.25">
      <c r="A20" s="39">
        <f>'Industry selection'!C20</f>
        <v>1</v>
      </c>
      <c r="B20" s="2">
        <v>3.1</v>
      </c>
      <c r="C20" s="2" t="s">
        <v>39</v>
      </c>
      <c r="D20" s="40" t="str">
        <f>IF($A20=2,IF(ISNUMBER(REGION!DM20-REGION!DM$4),REGION!DM20-REGION!DM$4,""),"")</f>
        <v/>
      </c>
      <c r="E20" s="40" t="str">
        <f>IF($A20=2,IF(ISNUMBER(REGION!DN20-REGION!DN$4),REGION!DN20-REGION!DN$4,""),"")</f>
        <v/>
      </c>
      <c r="F20" s="40" t="str">
        <f>IF($A20=2,IF(ISNUMBER(REGION!DO20-REGION!DO$4),REGION!DO20-REGION!DO$4,""),"")</f>
        <v/>
      </c>
      <c r="G20" s="40" t="str">
        <f>IF($A20=2,IF(ISNUMBER(REGION!DP20-REGION!DP$4),REGION!DP20-REGION!DP$4,""),"")</f>
        <v/>
      </c>
      <c r="H20" s="40" t="str">
        <f>IF($A20=2,IF(ISNUMBER(REGION!DQ20-REGION!DQ$4),REGION!DQ20-REGION!DQ$4,""),"")</f>
        <v/>
      </c>
      <c r="I20" s="41" t="str">
        <f>IF($A20=2,IF(ISNUMBER(REGION!DR20-REGION!DR$4),REGION!DR20-REGION!DR$4,""),"")</f>
        <v/>
      </c>
      <c r="J20" s="44" t="str">
        <f t="shared" si="0"/>
        <v/>
      </c>
      <c r="K20" s="1" t="str">
        <f t="shared" si="3"/>
        <v/>
      </c>
      <c r="M20" s="40" t="str">
        <f>IF($A20=2,IF(ISNUMBER(REGION!DM20-Ukraine!DM20),REGION!DM20-Ukraine!DM20,""),"")</f>
        <v/>
      </c>
      <c r="N20" s="40" t="str">
        <f>IF($A20=2,IF(ISNUMBER(REGION!DN20-Ukraine!DN20),REGION!DN20-Ukraine!DN20,""),"")</f>
        <v/>
      </c>
      <c r="O20" s="40" t="str">
        <f>IF($A20=2,IF(ISNUMBER(REGION!DO20-Ukraine!DO20),REGION!DO20-Ukraine!DO20,""),"")</f>
        <v/>
      </c>
      <c r="P20" s="40" t="str">
        <f>IF($A20=2,IF(ISNUMBER(REGION!DP20-Ukraine!DP20),REGION!DP20-Ukraine!DP20,""),"")</f>
        <v/>
      </c>
      <c r="Q20" s="40" t="str">
        <f>IF($A20=2,IF(ISNUMBER(REGION!DQ20-Ukraine!DQ20),REGION!DQ20-Ukraine!DQ20,""),"")</f>
        <v/>
      </c>
      <c r="R20" s="41" t="str">
        <f>IF($A20=2,IF(ISNUMBER(REGION!DR20-Ukraine!DR20),REGION!DR20-Ukraine!DR20,""),"")</f>
        <v/>
      </c>
      <c r="S20" s="44" t="str">
        <f t="shared" si="1"/>
        <v/>
      </c>
      <c r="T20" s="1" t="str">
        <f t="shared" si="4"/>
        <v/>
      </c>
      <c r="V20" s="1" t="str">
        <f t="shared" si="2"/>
        <v/>
      </c>
      <c r="W20" s="40" t="str">
        <f>IF(V20&gt;1,Employment!$S20,"")</f>
        <v/>
      </c>
    </row>
    <row r="21" spans="1:23" ht="10.5" x14ac:dyDescent="0.25">
      <c r="A21" s="39">
        <f>'Industry selection'!C21</f>
        <v>1</v>
      </c>
      <c r="B21" s="2">
        <v>3.2</v>
      </c>
      <c r="C21" s="2" t="s">
        <v>41</v>
      </c>
      <c r="D21" s="40" t="str">
        <f>IF($A21=2,IF(ISNUMBER(REGION!DM21-REGION!DM$4),REGION!DM21-REGION!DM$4,""),"")</f>
        <v/>
      </c>
      <c r="E21" s="40" t="str">
        <f>IF($A21=2,IF(ISNUMBER(REGION!DN21-REGION!DN$4),REGION!DN21-REGION!DN$4,""),"")</f>
        <v/>
      </c>
      <c r="F21" s="40" t="str">
        <f>IF($A21=2,IF(ISNUMBER(REGION!DO21-REGION!DO$4),REGION!DO21-REGION!DO$4,""),"")</f>
        <v/>
      </c>
      <c r="G21" s="40" t="str">
        <f>IF($A21=2,IF(ISNUMBER(REGION!DP21-REGION!DP$4),REGION!DP21-REGION!DP$4,""),"")</f>
        <v/>
      </c>
      <c r="H21" s="40" t="str">
        <f>IF($A21=2,IF(ISNUMBER(REGION!DQ21-REGION!DQ$4),REGION!DQ21-REGION!DQ$4,""),"")</f>
        <v/>
      </c>
      <c r="I21" s="41" t="str">
        <f>IF($A21=2,IF(ISNUMBER(REGION!DR21-REGION!DR$4),REGION!DR21-REGION!DR$4,""),"")</f>
        <v/>
      </c>
      <c r="J21" s="44" t="str">
        <f t="shared" si="0"/>
        <v/>
      </c>
      <c r="K21" s="1" t="str">
        <f t="shared" si="3"/>
        <v/>
      </c>
      <c r="M21" s="40" t="str">
        <f>IF($A21=2,IF(ISNUMBER(REGION!DM21-Ukraine!DM21),REGION!DM21-Ukraine!DM21,""),"")</f>
        <v/>
      </c>
      <c r="N21" s="40" t="str">
        <f>IF($A21=2,IF(ISNUMBER(REGION!DN21-Ukraine!DN21),REGION!DN21-Ukraine!DN21,""),"")</f>
        <v/>
      </c>
      <c r="O21" s="40" t="str">
        <f>IF($A21=2,IF(ISNUMBER(REGION!DO21-Ukraine!DO21),REGION!DO21-Ukraine!DO21,""),"")</f>
        <v/>
      </c>
      <c r="P21" s="40" t="str">
        <f>IF($A21=2,IF(ISNUMBER(REGION!DP21-Ukraine!DP21),REGION!DP21-Ukraine!DP21,""),"")</f>
        <v/>
      </c>
      <c r="Q21" s="40" t="str">
        <f>IF($A21=2,IF(ISNUMBER(REGION!DQ21-Ukraine!DQ21),REGION!DQ21-Ukraine!DQ21,""),"")</f>
        <v/>
      </c>
      <c r="R21" s="41" t="str">
        <f>IF($A21=2,IF(ISNUMBER(REGION!DR21-Ukraine!DR21),REGION!DR21-Ukraine!DR21,""),"")</f>
        <v/>
      </c>
      <c r="S21" s="44" t="str">
        <f t="shared" si="1"/>
        <v/>
      </c>
      <c r="T21" s="1" t="str">
        <f t="shared" si="4"/>
        <v/>
      </c>
      <c r="V21" s="1" t="str">
        <f t="shared" si="2"/>
        <v/>
      </c>
      <c r="W21" s="40" t="str">
        <f>IF(V21&gt;1,Employment!$S21,"")</f>
        <v/>
      </c>
    </row>
    <row r="22" spans="1:23" ht="10.5" x14ac:dyDescent="0.25">
      <c r="A22" s="39">
        <f>'Industry selection'!C22</f>
        <v>0</v>
      </c>
      <c r="B22" s="2" t="s">
        <v>747</v>
      </c>
      <c r="C22" s="2" t="s">
        <v>44</v>
      </c>
      <c r="D22" s="40" t="str">
        <f>IF($A22=2,IF(ISNUMBER(REGION!DM22-REGION!DM$4),REGION!DM22-REGION!DM$4,""),"")</f>
        <v/>
      </c>
      <c r="E22" s="40" t="str">
        <f>IF($A22=2,IF(ISNUMBER(REGION!DN22-REGION!DN$4),REGION!DN22-REGION!DN$4,""),"")</f>
        <v/>
      </c>
      <c r="F22" s="40" t="str">
        <f>IF($A22=2,IF(ISNUMBER(REGION!DO22-REGION!DO$4),REGION!DO22-REGION!DO$4,""),"")</f>
        <v/>
      </c>
      <c r="G22" s="40" t="str">
        <f>IF($A22=2,IF(ISNUMBER(REGION!DP22-REGION!DP$4),REGION!DP22-REGION!DP$4,""),"")</f>
        <v/>
      </c>
      <c r="H22" s="40" t="str">
        <f>IF($A22=2,IF(ISNUMBER(REGION!DQ22-REGION!DQ$4),REGION!DQ22-REGION!DQ$4,""),"")</f>
        <v/>
      </c>
      <c r="I22" s="41" t="str">
        <f>IF($A22=2,IF(ISNUMBER(REGION!DR22-REGION!DR$4),REGION!DR22-REGION!DR$4,""),"")</f>
        <v/>
      </c>
      <c r="J22" s="44" t="str">
        <f t="shared" si="0"/>
        <v/>
      </c>
      <c r="K22" s="1" t="str">
        <f t="shared" si="3"/>
        <v/>
      </c>
      <c r="M22" s="40" t="str">
        <f>IF($A22=2,IF(ISNUMBER(REGION!DM22-Ukraine!DM22),REGION!DM22-Ukraine!DM22,""),"")</f>
        <v/>
      </c>
      <c r="N22" s="40" t="str">
        <f>IF($A22=2,IF(ISNUMBER(REGION!DN22-Ukraine!DN22),REGION!DN22-Ukraine!DN22,""),"")</f>
        <v/>
      </c>
      <c r="O22" s="40" t="str">
        <f>IF($A22=2,IF(ISNUMBER(REGION!DO22-Ukraine!DO22),REGION!DO22-Ukraine!DO22,""),"")</f>
        <v/>
      </c>
      <c r="P22" s="40" t="str">
        <f>IF($A22=2,IF(ISNUMBER(REGION!DP22-Ukraine!DP22),REGION!DP22-Ukraine!DP22,""),"")</f>
        <v/>
      </c>
      <c r="Q22" s="40" t="str">
        <f>IF($A22=2,IF(ISNUMBER(REGION!DQ22-Ukraine!DQ22),REGION!DQ22-Ukraine!DQ22,""),"")</f>
        <v/>
      </c>
      <c r="R22" s="41" t="str">
        <f>IF($A22=2,IF(ISNUMBER(REGION!DR22-Ukraine!DR22),REGION!DR22-Ukraine!DR22,""),"")</f>
        <v/>
      </c>
      <c r="S22" s="44" t="str">
        <f t="shared" si="1"/>
        <v/>
      </c>
      <c r="T22" s="1" t="str">
        <f t="shared" si="4"/>
        <v/>
      </c>
      <c r="V22" s="1" t="str">
        <f t="shared" si="2"/>
        <v/>
      </c>
      <c r="W22" s="40" t="str">
        <f>IF(V22&gt;1,Employment!$S22,"")</f>
        <v/>
      </c>
    </row>
    <row r="23" spans="1:23" ht="10.5" x14ac:dyDescent="0.25">
      <c r="A23" s="39">
        <f>'Industry selection'!C23</f>
        <v>2</v>
      </c>
      <c r="B23" s="2" t="s">
        <v>46</v>
      </c>
      <c r="C23" s="2" t="s">
        <v>47</v>
      </c>
      <c r="D23" s="40">
        <f>IF($A23=2,IF(ISNUMBER(REGION!DM23-REGION!DM$4),REGION!DM23-REGION!DM$4,""),"")</f>
        <v>-6.2157137343838542E-2</v>
      </c>
      <c r="E23" s="40">
        <f>IF($A23=2,IF(ISNUMBER(REGION!DN23-REGION!DN$4),REGION!DN23-REGION!DN$4,""),"")</f>
        <v>-4.0537521590730985E-2</v>
      </c>
      <c r="F23" s="40">
        <f>IF($A23=2,IF(ISNUMBER(REGION!DO23-REGION!DO$4),REGION!DO23-REGION!DO$4,""),"")</f>
        <v>0.13576019765774672</v>
      </c>
      <c r="G23" s="40">
        <f>IF($A23=2,IF(ISNUMBER(REGION!DP23-REGION!DP$4),REGION!DP23-REGION!DP$4,""),"")</f>
        <v>9.1628727815432742E-2</v>
      </c>
      <c r="H23" s="40">
        <f>IF($A23=2,IF(ISNUMBER(REGION!DQ23-REGION!DQ$4),REGION!DQ23-REGION!DQ$4,""),"")</f>
        <v>2.3760240712423775E-2</v>
      </c>
      <c r="I23" s="41">
        <f>IF($A23=2,IF(ISNUMBER(REGION!DR23-REGION!DR$4),REGION!DR23-REGION!DR$4,""),"")</f>
        <v>0.12983740186809334</v>
      </c>
      <c r="J23" s="44">
        <f t="shared" si="0"/>
        <v>3</v>
      </c>
      <c r="K23" s="1">
        <f t="shared" si="3"/>
        <v>1</v>
      </c>
      <c r="M23" s="40">
        <f>IF($A23=2,IF(ISNUMBER(REGION!DM23-Ukraine!DM23),REGION!DM23-Ukraine!DM23,""),"")</f>
        <v>-7.8062153355952013E-2</v>
      </c>
      <c r="N23" s="40">
        <f>IF($A23=2,IF(ISNUMBER(REGION!DN23-Ukraine!DN23),REGION!DN23-Ukraine!DN23,""),"")</f>
        <v>0.25709431310394915</v>
      </c>
      <c r="O23" s="40">
        <f>IF($A23=2,IF(ISNUMBER(REGION!DO23-Ukraine!DO23),REGION!DO23-Ukraine!DO23,""),"")</f>
        <v>0.10101155726587474</v>
      </c>
      <c r="P23" s="40">
        <f>IF($A23=2,IF(ISNUMBER(REGION!DP23-Ukraine!DP23),REGION!DP23-Ukraine!DP23,""),"")</f>
        <v>9.9241592850010441E-2</v>
      </c>
      <c r="Q23" s="40">
        <f>IF($A23=2,IF(ISNUMBER(REGION!DQ23-Ukraine!DQ23),REGION!DQ23-Ukraine!DQ23,""),"")</f>
        <v>0.12276630113075326</v>
      </c>
      <c r="R23" s="41">
        <f>IF($A23=2,IF(ISNUMBER(REGION!DR23-Ukraine!DR23),REGION!DR23-Ukraine!DR23,""),"")</f>
        <v>0.42116097504051386</v>
      </c>
      <c r="S23" s="44">
        <f t="shared" si="1"/>
        <v>4</v>
      </c>
      <c r="T23" s="1">
        <f t="shared" si="4"/>
        <v>1</v>
      </c>
      <c r="V23" s="1">
        <f t="shared" si="2"/>
        <v>2</v>
      </c>
      <c r="W23" s="40">
        <f>IF(V23&gt;1,Employment!$S23,"")</f>
        <v>1.4856121065286601E-2</v>
      </c>
    </row>
    <row r="24" spans="1:23" ht="10.5" x14ac:dyDescent="0.25">
      <c r="A24" s="39">
        <f>'Industry selection'!C24</f>
        <v>1</v>
      </c>
      <c r="B24" s="2">
        <v>5</v>
      </c>
      <c r="C24" s="2" t="s">
        <v>49</v>
      </c>
      <c r="D24" s="40" t="str">
        <f>IF($A24=2,IF(ISNUMBER(REGION!DM24-REGION!DM$4),REGION!DM24-REGION!DM$4,""),"")</f>
        <v/>
      </c>
      <c r="E24" s="40" t="str">
        <f>IF($A24=2,IF(ISNUMBER(REGION!DN24-REGION!DN$4),REGION!DN24-REGION!DN$4,""),"")</f>
        <v/>
      </c>
      <c r="F24" s="40" t="str">
        <f>IF($A24=2,IF(ISNUMBER(REGION!DO24-REGION!DO$4),REGION!DO24-REGION!DO$4,""),"")</f>
        <v/>
      </c>
      <c r="G24" s="40" t="str">
        <f>IF($A24=2,IF(ISNUMBER(REGION!DP24-REGION!DP$4),REGION!DP24-REGION!DP$4,""),"")</f>
        <v/>
      </c>
      <c r="H24" s="40" t="str">
        <f>IF($A24=2,IF(ISNUMBER(REGION!DQ24-REGION!DQ$4),REGION!DQ24-REGION!DQ$4,""),"")</f>
        <v/>
      </c>
      <c r="I24" s="41" t="str">
        <f>IF($A24=2,IF(ISNUMBER(REGION!DR24-REGION!DR$4),REGION!DR24-REGION!DR$4,""),"")</f>
        <v/>
      </c>
      <c r="J24" s="44" t="str">
        <f t="shared" si="0"/>
        <v/>
      </c>
      <c r="K24" s="1" t="str">
        <f t="shared" si="3"/>
        <v/>
      </c>
      <c r="M24" s="40" t="str">
        <f>IF($A24=2,IF(ISNUMBER(REGION!DM24-Ukraine!DM24),REGION!DM24-Ukraine!DM24,""),"")</f>
        <v/>
      </c>
      <c r="N24" s="40" t="str">
        <f>IF($A24=2,IF(ISNUMBER(REGION!DN24-Ukraine!DN24),REGION!DN24-Ukraine!DN24,""),"")</f>
        <v/>
      </c>
      <c r="O24" s="40" t="str">
        <f>IF($A24=2,IF(ISNUMBER(REGION!DO24-Ukraine!DO24),REGION!DO24-Ukraine!DO24,""),"")</f>
        <v/>
      </c>
      <c r="P24" s="40" t="str">
        <f>IF($A24=2,IF(ISNUMBER(REGION!DP24-Ukraine!DP24),REGION!DP24-Ukraine!DP24,""),"")</f>
        <v/>
      </c>
      <c r="Q24" s="40" t="str">
        <f>IF($A24=2,IF(ISNUMBER(REGION!DQ24-Ukraine!DQ24),REGION!DQ24-Ukraine!DQ24,""),"")</f>
        <v/>
      </c>
      <c r="R24" s="41" t="str">
        <f>IF($A24=2,IF(ISNUMBER(REGION!DR24-Ukraine!DR24),REGION!DR24-Ukraine!DR24,""),"")</f>
        <v/>
      </c>
      <c r="S24" s="44" t="str">
        <f t="shared" si="1"/>
        <v/>
      </c>
      <c r="T24" s="1" t="str">
        <f t="shared" si="4"/>
        <v/>
      </c>
      <c r="V24" s="1" t="str">
        <f t="shared" si="2"/>
        <v/>
      </c>
      <c r="W24" s="40" t="str">
        <f>IF(V24&gt;1,Employment!$S24,"")</f>
        <v/>
      </c>
    </row>
    <row r="25" spans="1:23" ht="10.5" x14ac:dyDescent="0.25">
      <c r="A25" s="39">
        <f>'Industry selection'!C25</f>
        <v>1</v>
      </c>
      <c r="B25" s="2">
        <v>5.0999999999999996</v>
      </c>
      <c r="C25" s="2" t="s">
        <v>51</v>
      </c>
      <c r="D25" s="40" t="str">
        <f>IF($A25=2,IF(ISNUMBER(REGION!DM25-REGION!DM$4),REGION!DM25-REGION!DM$4,""),"")</f>
        <v/>
      </c>
      <c r="E25" s="40" t="str">
        <f>IF($A25=2,IF(ISNUMBER(REGION!DN25-REGION!DN$4),REGION!DN25-REGION!DN$4,""),"")</f>
        <v/>
      </c>
      <c r="F25" s="40" t="str">
        <f>IF($A25=2,IF(ISNUMBER(REGION!DO25-REGION!DO$4),REGION!DO25-REGION!DO$4,""),"")</f>
        <v/>
      </c>
      <c r="G25" s="40" t="str">
        <f>IF($A25=2,IF(ISNUMBER(REGION!DP25-REGION!DP$4),REGION!DP25-REGION!DP$4,""),"")</f>
        <v/>
      </c>
      <c r="H25" s="40" t="str">
        <f>IF($A25=2,IF(ISNUMBER(REGION!DQ25-REGION!DQ$4),REGION!DQ25-REGION!DQ$4,""),"")</f>
        <v/>
      </c>
      <c r="I25" s="41" t="str">
        <f>IF($A25=2,IF(ISNUMBER(REGION!DR25-REGION!DR$4),REGION!DR25-REGION!DR$4,""),"")</f>
        <v/>
      </c>
      <c r="J25" s="44" t="str">
        <f t="shared" si="0"/>
        <v/>
      </c>
      <c r="K25" s="1" t="str">
        <f t="shared" si="3"/>
        <v/>
      </c>
      <c r="M25" s="40" t="str">
        <f>IF($A25=2,IF(ISNUMBER(REGION!DM25-Ukraine!DM25),REGION!DM25-Ukraine!DM25,""),"")</f>
        <v/>
      </c>
      <c r="N25" s="40" t="str">
        <f>IF($A25=2,IF(ISNUMBER(REGION!DN25-Ukraine!DN25),REGION!DN25-Ukraine!DN25,""),"")</f>
        <v/>
      </c>
      <c r="O25" s="40" t="str">
        <f>IF($A25=2,IF(ISNUMBER(REGION!DO25-Ukraine!DO25),REGION!DO25-Ukraine!DO25,""),"")</f>
        <v/>
      </c>
      <c r="P25" s="40" t="str">
        <f>IF($A25=2,IF(ISNUMBER(REGION!DP25-Ukraine!DP25),REGION!DP25-Ukraine!DP25,""),"")</f>
        <v/>
      </c>
      <c r="Q25" s="40" t="str">
        <f>IF($A25=2,IF(ISNUMBER(REGION!DQ25-Ukraine!DQ25),REGION!DQ25-Ukraine!DQ25,""),"")</f>
        <v/>
      </c>
      <c r="R25" s="41" t="str">
        <f>IF($A25=2,IF(ISNUMBER(REGION!DR25-Ukraine!DR25),REGION!DR25-Ukraine!DR25,""),"")</f>
        <v/>
      </c>
      <c r="S25" s="44" t="str">
        <f t="shared" si="1"/>
        <v/>
      </c>
      <c r="T25" s="1" t="str">
        <f t="shared" si="4"/>
        <v/>
      </c>
      <c r="V25" s="1" t="str">
        <f t="shared" si="2"/>
        <v/>
      </c>
      <c r="W25" s="40" t="str">
        <f>IF(V25&gt;1,Employment!$S25,"")</f>
        <v/>
      </c>
    </row>
    <row r="26" spans="1:23" ht="10.5" x14ac:dyDescent="0.25">
      <c r="A26" s="39">
        <f>'Industry selection'!C26</f>
        <v>1</v>
      </c>
      <c r="B26" s="2">
        <v>5.2</v>
      </c>
      <c r="C26" s="2" t="s">
        <v>53</v>
      </c>
      <c r="D26" s="40" t="str">
        <f>IF($A26=2,IF(ISNUMBER(REGION!DM26-REGION!DM$4),REGION!DM26-REGION!DM$4,""),"")</f>
        <v/>
      </c>
      <c r="E26" s="40" t="str">
        <f>IF($A26=2,IF(ISNUMBER(REGION!DN26-REGION!DN$4),REGION!DN26-REGION!DN$4,""),"")</f>
        <v/>
      </c>
      <c r="F26" s="40" t="str">
        <f>IF($A26=2,IF(ISNUMBER(REGION!DO26-REGION!DO$4),REGION!DO26-REGION!DO$4,""),"")</f>
        <v/>
      </c>
      <c r="G26" s="40" t="str">
        <f>IF($A26=2,IF(ISNUMBER(REGION!DP26-REGION!DP$4),REGION!DP26-REGION!DP$4,""),"")</f>
        <v/>
      </c>
      <c r="H26" s="40" t="str">
        <f>IF($A26=2,IF(ISNUMBER(REGION!DQ26-REGION!DQ$4),REGION!DQ26-REGION!DQ$4,""),"")</f>
        <v/>
      </c>
      <c r="I26" s="41" t="str">
        <f>IF($A26=2,IF(ISNUMBER(REGION!DR26-REGION!DR$4),REGION!DR26-REGION!DR$4,""),"")</f>
        <v/>
      </c>
      <c r="J26" s="44" t="str">
        <f t="shared" si="0"/>
        <v/>
      </c>
      <c r="K26" s="1" t="str">
        <f t="shared" si="3"/>
        <v/>
      </c>
      <c r="M26" s="40" t="str">
        <f>IF($A26=2,IF(ISNUMBER(REGION!DM26-Ukraine!DM26),REGION!DM26-Ukraine!DM26,""),"")</f>
        <v/>
      </c>
      <c r="N26" s="40" t="str">
        <f>IF($A26=2,IF(ISNUMBER(REGION!DN26-Ukraine!DN26),REGION!DN26-Ukraine!DN26,""),"")</f>
        <v/>
      </c>
      <c r="O26" s="40" t="str">
        <f>IF($A26=2,IF(ISNUMBER(REGION!DO26-Ukraine!DO26),REGION!DO26-Ukraine!DO26,""),"")</f>
        <v/>
      </c>
      <c r="P26" s="40" t="str">
        <f>IF($A26=2,IF(ISNUMBER(REGION!DP26-Ukraine!DP26),REGION!DP26-Ukraine!DP26,""),"")</f>
        <v/>
      </c>
      <c r="Q26" s="40" t="str">
        <f>IF($A26=2,IF(ISNUMBER(REGION!DQ26-Ukraine!DQ26),REGION!DQ26-Ukraine!DQ26,""),"")</f>
        <v/>
      </c>
      <c r="R26" s="41" t="str">
        <f>IF($A26=2,IF(ISNUMBER(REGION!DR26-Ukraine!DR26),REGION!DR26-Ukraine!DR26,""),"")</f>
        <v/>
      </c>
      <c r="S26" s="44" t="str">
        <f t="shared" si="1"/>
        <v/>
      </c>
      <c r="T26" s="1" t="str">
        <f t="shared" si="4"/>
        <v/>
      </c>
      <c r="V26" s="1" t="str">
        <f t="shared" si="2"/>
        <v/>
      </c>
      <c r="W26" s="40" t="str">
        <f>IF(V26&gt;1,Employment!$S26,"")</f>
        <v/>
      </c>
    </row>
    <row r="27" spans="1:23" ht="10.5" x14ac:dyDescent="0.25">
      <c r="A27" s="39">
        <f>'Industry selection'!C27</f>
        <v>1</v>
      </c>
      <c r="B27" s="2">
        <v>6</v>
      </c>
      <c r="C27" s="2" t="s">
        <v>55</v>
      </c>
      <c r="D27" s="40" t="str">
        <f>IF($A27=2,IF(ISNUMBER(REGION!DM27-REGION!DM$4),REGION!DM27-REGION!DM$4,""),"")</f>
        <v/>
      </c>
      <c r="E27" s="40" t="str">
        <f>IF($A27=2,IF(ISNUMBER(REGION!DN27-REGION!DN$4),REGION!DN27-REGION!DN$4,""),"")</f>
        <v/>
      </c>
      <c r="F27" s="40" t="str">
        <f>IF($A27=2,IF(ISNUMBER(REGION!DO27-REGION!DO$4),REGION!DO27-REGION!DO$4,""),"")</f>
        <v/>
      </c>
      <c r="G27" s="40" t="str">
        <f>IF($A27=2,IF(ISNUMBER(REGION!DP27-REGION!DP$4),REGION!DP27-REGION!DP$4,""),"")</f>
        <v/>
      </c>
      <c r="H27" s="40" t="str">
        <f>IF($A27=2,IF(ISNUMBER(REGION!DQ27-REGION!DQ$4),REGION!DQ27-REGION!DQ$4,""),"")</f>
        <v/>
      </c>
      <c r="I27" s="41" t="str">
        <f>IF($A27=2,IF(ISNUMBER(REGION!DR27-REGION!DR$4),REGION!DR27-REGION!DR$4,""),"")</f>
        <v/>
      </c>
      <c r="J27" s="44" t="str">
        <f t="shared" si="0"/>
        <v/>
      </c>
      <c r="K27" s="1" t="str">
        <f t="shared" si="3"/>
        <v/>
      </c>
      <c r="M27" s="40" t="str">
        <f>IF($A27=2,IF(ISNUMBER(REGION!DM27-Ukraine!DM27),REGION!DM27-Ukraine!DM27,""),"")</f>
        <v/>
      </c>
      <c r="N27" s="40" t="str">
        <f>IF($A27=2,IF(ISNUMBER(REGION!DN27-Ukraine!DN27),REGION!DN27-Ukraine!DN27,""),"")</f>
        <v/>
      </c>
      <c r="O27" s="40" t="str">
        <f>IF($A27=2,IF(ISNUMBER(REGION!DO27-Ukraine!DO27),REGION!DO27-Ukraine!DO27,""),"")</f>
        <v/>
      </c>
      <c r="P27" s="40" t="str">
        <f>IF($A27=2,IF(ISNUMBER(REGION!DP27-Ukraine!DP27),REGION!DP27-Ukraine!DP27,""),"")</f>
        <v/>
      </c>
      <c r="Q27" s="40" t="str">
        <f>IF($A27=2,IF(ISNUMBER(REGION!DQ27-Ukraine!DQ27),REGION!DQ27-Ukraine!DQ27,""),"")</f>
        <v/>
      </c>
      <c r="R27" s="41" t="str">
        <f>IF($A27=2,IF(ISNUMBER(REGION!DR27-Ukraine!DR27),REGION!DR27-Ukraine!DR27,""),"")</f>
        <v/>
      </c>
      <c r="S27" s="44" t="str">
        <f t="shared" si="1"/>
        <v/>
      </c>
      <c r="T27" s="1" t="str">
        <f t="shared" si="4"/>
        <v/>
      </c>
      <c r="V27" s="1" t="str">
        <f t="shared" si="2"/>
        <v/>
      </c>
      <c r="W27" s="40" t="str">
        <f>IF(V27&gt;1,Employment!$S27,"")</f>
        <v/>
      </c>
    </row>
    <row r="28" spans="1:23" ht="10.5" x14ac:dyDescent="0.25">
      <c r="A28" s="39">
        <f>'Industry selection'!C28</f>
        <v>1</v>
      </c>
      <c r="B28" s="2">
        <v>6.1</v>
      </c>
      <c r="C28" s="2" t="s">
        <v>57</v>
      </c>
      <c r="D28" s="40" t="str">
        <f>IF($A28=2,IF(ISNUMBER(REGION!DM28-REGION!DM$4),REGION!DM28-REGION!DM$4,""),"")</f>
        <v/>
      </c>
      <c r="E28" s="40" t="str">
        <f>IF($A28=2,IF(ISNUMBER(REGION!DN28-REGION!DN$4),REGION!DN28-REGION!DN$4,""),"")</f>
        <v/>
      </c>
      <c r="F28" s="40" t="str">
        <f>IF($A28=2,IF(ISNUMBER(REGION!DO28-REGION!DO$4),REGION!DO28-REGION!DO$4,""),"")</f>
        <v/>
      </c>
      <c r="G28" s="40" t="str">
        <f>IF($A28=2,IF(ISNUMBER(REGION!DP28-REGION!DP$4),REGION!DP28-REGION!DP$4,""),"")</f>
        <v/>
      </c>
      <c r="H28" s="40" t="str">
        <f>IF($A28=2,IF(ISNUMBER(REGION!DQ28-REGION!DQ$4),REGION!DQ28-REGION!DQ$4,""),"")</f>
        <v/>
      </c>
      <c r="I28" s="41" t="str">
        <f>IF($A28=2,IF(ISNUMBER(REGION!DR28-REGION!DR$4),REGION!DR28-REGION!DR$4,""),"")</f>
        <v/>
      </c>
      <c r="J28" s="44" t="str">
        <f t="shared" si="0"/>
        <v/>
      </c>
      <c r="K28" s="1" t="str">
        <f t="shared" si="3"/>
        <v/>
      </c>
      <c r="M28" s="40" t="str">
        <f>IF($A28=2,IF(ISNUMBER(REGION!DM28-Ukraine!DM28),REGION!DM28-Ukraine!DM28,""),"")</f>
        <v/>
      </c>
      <c r="N28" s="40" t="str">
        <f>IF($A28=2,IF(ISNUMBER(REGION!DN28-Ukraine!DN28),REGION!DN28-Ukraine!DN28,""),"")</f>
        <v/>
      </c>
      <c r="O28" s="40" t="str">
        <f>IF($A28=2,IF(ISNUMBER(REGION!DO28-Ukraine!DO28),REGION!DO28-Ukraine!DO28,""),"")</f>
        <v/>
      </c>
      <c r="P28" s="40" t="str">
        <f>IF($A28=2,IF(ISNUMBER(REGION!DP28-Ukraine!DP28),REGION!DP28-Ukraine!DP28,""),"")</f>
        <v/>
      </c>
      <c r="Q28" s="40" t="str">
        <f>IF($A28=2,IF(ISNUMBER(REGION!DQ28-Ukraine!DQ28),REGION!DQ28-Ukraine!DQ28,""),"")</f>
        <v/>
      </c>
      <c r="R28" s="41" t="str">
        <f>IF($A28=2,IF(ISNUMBER(REGION!DR28-Ukraine!DR28),REGION!DR28-Ukraine!DR28,""),"")</f>
        <v/>
      </c>
      <c r="S28" s="44" t="str">
        <f t="shared" si="1"/>
        <v/>
      </c>
      <c r="T28" s="1" t="str">
        <f t="shared" si="4"/>
        <v/>
      </c>
      <c r="V28" s="1" t="str">
        <f t="shared" si="2"/>
        <v/>
      </c>
      <c r="W28" s="40" t="str">
        <f>IF(V28&gt;1,Employment!$S28,"")</f>
        <v/>
      </c>
    </row>
    <row r="29" spans="1:23" ht="10.5" x14ac:dyDescent="0.25">
      <c r="A29" s="39">
        <f>'Industry selection'!C29</f>
        <v>1</v>
      </c>
      <c r="B29" s="2">
        <v>6.2</v>
      </c>
      <c r="C29" s="2" t="s">
        <v>59</v>
      </c>
      <c r="D29" s="40" t="str">
        <f>IF($A29=2,IF(ISNUMBER(REGION!DM29-REGION!DM$4),REGION!DM29-REGION!DM$4,""),"")</f>
        <v/>
      </c>
      <c r="E29" s="40" t="str">
        <f>IF($A29=2,IF(ISNUMBER(REGION!DN29-REGION!DN$4),REGION!DN29-REGION!DN$4,""),"")</f>
        <v/>
      </c>
      <c r="F29" s="40" t="str">
        <f>IF($A29=2,IF(ISNUMBER(REGION!DO29-REGION!DO$4),REGION!DO29-REGION!DO$4,""),"")</f>
        <v/>
      </c>
      <c r="G29" s="40" t="str">
        <f>IF($A29=2,IF(ISNUMBER(REGION!DP29-REGION!DP$4),REGION!DP29-REGION!DP$4,""),"")</f>
        <v/>
      </c>
      <c r="H29" s="40" t="str">
        <f>IF($A29=2,IF(ISNUMBER(REGION!DQ29-REGION!DQ$4),REGION!DQ29-REGION!DQ$4,""),"")</f>
        <v/>
      </c>
      <c r="I29" s="41" t="str">
        <f>IF($A29=2,IF(ISNUMBER(REGION!DR29-REGION!DR$4),REGION!DR29-REGION!DR$4,""),"")</f>
        <v/>
      </c>
      <c r="J29" s="44" t="str">
        <f t="shared" si="0"/>
        <v/>
      </c>
      <c r="K29" s="1" t="str">
        <f t="shared" si="3"/>
        <v/>
      </c>
      <c r="M29" s="40" t="str">
        <f>IF($A29=2,IF(ISNUMBER(REGION!DM29-Ukraine!DM29),REGION!DM29-Ukraine!DM29,""),"")</f>
        <v/>
      </c>
      <c r="N29" s="40" t="str">
        <f>IF($A29=2,IF(ISNUMBER(REGION!DN29-Ukraine!DN29),REGION!DN29-Ukraine!DN29,""),"")</f>
        <v/>
      </c>
      <c r="O29" s="40" t="str">
        <f>IF($A29=2,IF(ISNUMBER(REGION!DO29-Ukraine!DO29),REGION!DO29-Ukraine!DO29,""),"")</f>
        <v/>
      </c>
      <c r="P29" s="40" t="str">
        <f>IF($A29=2,IF(ISNUMBER(REGION!DP29-Ukraine!DP29),REGION!DP29-Ukraine!DP29,""),"")</f>
        <v/>
      </c>
      <c r="Q29" s="40" t="str">
        <f>IF($A29=2,IF(ISNUMBER(REGION!DQ29-Ukraine!DQ29),REGION!DQ29-Ukraine!DQ29,""),"")</f>
        <v/>
      </c>
      <c r="R29" s="41" t="str">
        <f>IF($A29=2,IF(ISNUMBER(REGION!DR29-Ukraine!DR29),REGION!DR29-Ukraine!DR29,""),"")</f>
        <v/>
      </c>
      <c r="S29" s="44" t="str">
        <f t="shared" si="1"/>
        <v/>
      </c>
      <c r="T29" s="1" t="str">
        <f t="shared" si="4"/>
        <v/>
      </c>
      <c r="V29" s="1" t="str">
        <f t="shared" si="2"/>
        <v/>
      </c>
      <c r="W29" s="40" t="str">
        <f>IF(V29&gt;1,Employment!$S29,"")</f>
        <v/>
      </c>
    </row>
    <row r="30" spans="1:23" ht="10.5" x14ac:dyDescent="0.25">
      <c r="A30" s="39">
        <f>'Industry selection'!C30</f>
        <v>1</v>
      </c>
      <c r="B30" s="2">
        <v>7</v>
      </c>
      <c r="C30" s="2" t="s">
        <v>61</v>
      </c>
      <c r="D30" s="40" t="str">
        <f>IF($A30=2,IF(ISNUMBER(REGION!DM30-REGION!DM$4),REGION!DM30-REGION!DM$4,""),"")</f>
        <v/>
      </c>
      <c r="E30" s="40" t="str">
        <f>IF($A30=2,IF(ISNUMBER(REGION!DN30-REGION!DN$4),REGION!DN30-REGION!DN$4,""),"")</f>
        <v/>
      </c>
      <c r="F30" s="40" t="str">
        <f>IF($A30=2,IF(ISNUMBER(REGION!DO30-REGION!DO$4),REGION!DO30-REGION!DO$4,""),"")</f>
        <v/>
      </c>
      <c r="G30" s="40" t="str">
        <f>IF($A30=2,IF(ISNUMBER(REGION!DP30-REGION!DP$4),REGION!DP30-REGION!DP$4,""),"")</f>
        <v/>
      </c>
      <c r="H30" s="40" t="str">
        <f>IF($A30=2,IF(ISNUMBER(REGION!DQ30-REGION!DQ$4),REGION!DQ30-REGION!DQ$4,""),"")</f>
        <v/>
      </c>
      <c r="I30" s="41" t="str">
        <f>IF($A30=2,IF(ISNUMBER(REGION!DR30-REGION!DR$4),REGION!DR30-REGION!DR$4,""),"")</f>
        <v/>
      </c>
      <c r="J30" s="44" t="str">
        <f t="shared" si="0"/>
        <v/>
      </c>
      <c r="K30" s="1" t="str">
        <f t="shared" si="3"/>
        <v/>
      </c>
      <c r="M30" s="40" t="str">
        <f>IF($A30=2,IF(ISNUMBER(REGION!DM30-Ukraine!DM30),REGION!DM30-Ukraine!DM30,""),"")</f>
        <v/>
      </c>
      <c r="N30" s="40" t="str">
        <f>IF($A30=2,IF(ISNUMBER(REGION!DN30-Ukraine!DN30),REGION!DN30-Ukraine!DN30,""),"")</f>
        <v/>
      </c>
      <c r="O30" s="40" t="str">
        <f>IF($A30=2,IF(ISNUMBER(REGION!DO30-Ukraine!DO30),REGION!DO30-Ukraine!DO30,""),"")</f>
        <v/>
      </c>
      <c r="P30" s="40" t="str">
        <f>IF($A30=2,IF(ISNUMBER(REGION!DP30-Ukraine!DP30),REGION!DP30-Ukraine!DP30,""),"")</f>
        <v/>
      </c>
      <c r="Q30" s="40" t="str">
        <f>IF($A30=2,IF(ISNUMBER(REGION!DQ30-Ukraine!DQ30),REGION!DQ30-Ukraine!DQ30,""),"")</f>
        <v/>
      </c>
      <c r="R30" s="41" t="str">
        <f>IF($A30=2,IF(ISNUMBER(REGION!DR30-Ukraine!DR30),REGION!DR30-Ukraine!DR30,""),"")</f>
        <v/>
      </c>
      <c r="S30" s="44" t="str">
        <f t="shared" si="1"/>
        <v/>
      </c>
      <c r="T30" s="1" t="str">
        <f t="shared" si="4"/>
        <v/>
      </c>
      <c r="V30" s="1" t="str">
        <f t="shared" si="2"/>
        <v/>
      </c>
      <c r="W30" s="40" t="str">
        <f>IF(V30&gt;1,Employment!$S30,"")</f>
        <v/>
      </c>
    </row>
    <row r="31" spans="1:23" ht="10.5" x14ac:dyDescent="0.25">
      <c r="A31" s="39">
        <f>'Industry selection'!C31</f>
        <v>1</v>
      </c>
      <c r="B31" s="2">
        <v>7.1</v>
      </c>
      <c r="C31" s="2" t="s">
        <v>63</v>
      </c>
      <c r="D31" s="40" t="str">
        <f>IF($A31=2,IF(ISNUMBER(REGION!DM31-REGION!DM$4),REGION!DM31-REGION!DM$4,""),"")</f>
        <v/>
      </c>
      <c r="E31" s="40" t="str">
        <f>IF($A31=2,IF(ISNUMBER(REGION!DN31-REGION!DN$4),REGION!DN31-REGION!DN$4,""),"")</f>
        <v/>
      </c>
      <c r="F31" s="40" t="str">
        <f>IF($A31=2,IF(ISNUMBER(REGION!DO31-REGION!DO$4),REGION!DO31-REGION!DO$4,""),"")</f>
        <v/>
      </c>
      <c r="G31" s="40" t="str">
        <f>IF($A31=2,IF(ISNUMBER(REGION!DP31-REGION!DP$4),REGION!DP31-REGION!DP$4,""),"")</f>
        <v/>
      </c>
      <c r="H31" s="40" t="str">
        <f>IF($A31=2,IF(ISNUMBER(REGION!DQ31-REGION!DQ$4),REGION!DQ31-REGION!DQ$4,""),"")</f>
        <v/>
      </c>
      <c r="I31" s="41" t="str">
        <f>IF($A31=2,IF(ISNUMBER(REGION!DR31-REGION!DR$4),REGION!DR31-REGION!DR$4,""),"")</f>
        <v/>
      </c>
      <c r="J31" s="44" t="str">
        <f t="shared" si="0"/>
        <v/>
      </c>
      <c r="K31" s="1" t="str">
        <f t="shared" si="3"/>
        <v/>
      </c>
      <c r="M31" s="40" t="str">
        <f>IF($A31=2,IF(ISNUMBER(REGION!DM31-Ukraine!DM31),REGION!DM31-Ukraine!DM31,""),"")</f>
        <v/>
      </c>
      <c r="N31" s="40" t="str">
        <f>IF($A31=2,IF(ISNUMBER(REGION!DN31-Ukraine!DN31),REGION!DN31-Ukraine!DN31,""),"")</f>
        <v/>
      </c>
      <c r="O31" s="40" t="str">
        <f>IF($A31=2,IF(ISNUMBER(REGION!DO31-Ukraine!DO31),REGION!DO31-Ukraine!DO31,""),"")</f>
        <v/>
      </c>
      <c r="P31" s="40" t="str">
        <f>IF($A31=2,IF(ISNUMBER(REGION!DP31-Ukraine!DP31),REGION!DP31-Ukraine!DP31,""),"")</f>
        <v/>
      </c>
      <c r="Q31" s="40" t="str">
        <f>IF($A31=2,IF(ISNUMBER(REGION!DQ31-Ukraine!DQ31),REGION!DQ31-Ukraine!DQ31,""),"")</f>
        <v/>
      </c>
      <c r="R31" s="41" t="str">
        <f>IF($A31=2,IF(ISNUMBER(REGION!DR31-Ukraine!DR31),REGION!DR31-Ukraine!DR31,""),"")</f>
        <v/>
      </c>
      <c r="S31" s="44" t="str">
        <f t="shared" si="1"/>
        <v/>
      </c>
      <c r="T31" s="1" t="str">
        <f t="shared" si="4"/>
        <v/>
      </c>
      <c r="V31" s="1" t="str">
        <f t="shared" si="2"/>
        <v/>
      </c>
      <c r="W31" s="40" t="str">
        <f>IF(V31&gt;1,Employment!$S31,"")</f>
        <v/>
      </c>
    </row>
    <row r="32" spans="1:23" ht="10.5" x14ac:dyDescent="0.25">
      <c r="A32" s="39">
        <f>'Industry selection'!C32</f>
        <v>1</v>
      </c>
      <c r="B32" s="2">
        <v>7.2</v>
      </c>
      <c r="C32" s="2" t="s">
        <v>65</v>
      </c>
      <c r="D32" s="40" t="str">
        <f>IF($A32=2,IF(ISNUMBER(REGION!DM32-REGION!DM$4),REGION!DM32-REGION!DM$4,""),"")</f>
        <v/>
      </c>
      <c r="E32" s="40" t="str">
        <f>IF($A32=2,IF(ISNUMBER(REGION!DN32-REGION!DN$4),REGION!DN32-REGION!DN$4,""),"")</f>
        <v/>
      </c>
      <c r="F32" s="40" t="str">
        <f>IF($A32=2,IF(ISNUMBER(REGION!DO32-REGION!DO$4),REGION!DO32-REGION!DO$4,""),"")</f>
        <v/>
      </c>
      <c r="G32" s="40" t="str">
        <f>IF($A32=2,IF(ISNUMBER(REGION!DP32-REGION!DP$4),REGION!DP32-REGION!DP$4,""),"")</f>
        <v/>
      </c>
      <c r="H32" s="40" t="str">
        <f>IF($A32=2,IF(ISNUMBER(REGION!DQ32-REGION!DQ$4),REGION!DQ32-REGION!DQ$4,""),"")</f>
        <v/>
      </c>
      <c r="I32" s="41" t="str">
        <f>IF($A32=2,IF(ISNUMBER(REGION!DR32-REGION!DR$4),REGION!DR32-REGION!DR$4,""),"")</f>
        <v/>
      </c>
      <c r="J32" s="44" t="str">
        <f t="shared" si="0"/>
        <v/>
      </c>
      <c r="K32" s="1" t="str">
        <f t="shared" si="3"/>
        <v/>
      </c>
      <c r="M32" s="40" t="str">
        <f>IF($A32=2,IF(ISNUMBER(REGION!DM32-Ukraine!DM32),REGION!DM32-Ukraine!DM32,""),"")</f>
        <v/>
      </c>
      <c r="N32" s="40" t="str">
        <f>IF($A32=2,IF(ISNUMBER(REGION!DN32-Ukraine!DN32),REGION!DN32-Ukraine!DN32,""),"")</f>
        <v/>
      </c>
      <c r="O32" s="40" t="str">
        <f>IF($A32=2,IF(ISNUMBER(REGION!DO32-Ukraine!DO32),REGION!DO32-Ukraine!DO32,""),"")</f>
        <v/>
      </c>
      <c r="P32" s="40" t="str">
        <f>IF($A32=2,IF(ISNUMBER(REGION!DP32-Ukraine!DP32),REGION!DP32-Ukraine!DP32,""),"")</f>
        <v/>
      </c>
      <c r="Q32" s="40" t="str">
        <f>IF($A32=2,IF(ISNUMBER(REGION!DQ32-Ukraine!DQ32),REGION!DQ32-Ukraine!DQ32,""),"")</f>
        <v/>
      </c>
      <c r="R32" s="41" t="str">
        <f>IF($A32=2,IF(ISNUMBER(REGION!DR32-Ukraine!DR32),REGION!DR32-Ukraine!DR32,""),"")</f>
        <v/>
      </c>
      <c r="S32" s="44" t="str">
        <f t="shared" si="1"/>
        <v/>
      </c>
      <c r="T32" s="1" t="str">
        <f t="shared" si="4"/>
        <v/>
      </c>
      <c r="V32" s="1" t="str">
        <f t="shared" si="2"/>
        <v/>
      </c>
      <c r="W32" s="40" t="str">
        <f>IF(V32&gt;1,Employment!$S32,"")</f>
        <v/>
      </c>
    </row>
    <row r="33" spans="1:23" ht="10.5" x14ac:dyDescent="0.25">
      <c r="A33" s="39">
        <f>'Industry selection'!C33</f>
        <v>1</v>
      </c>
      <c r="B33" s="2">
        <v>8</v>
      </c>
      <c r="C33" s="2" t="s">
        <v>67</v>
      </c>
      <c r="D33" s="40" t="str">
        <f>IF($A33=2,IF(ISNUMBER(REGION!DM33-REGION!DM$4),REGION!DM33-REGION!DM$4,""),"")</f>
        <v/>
      </c>
      <c r="E33" s="40" t="str">
        <f>IF($A33=2,IF(ISNUMBER(REGION!DN33-REGION!DN$4),REGION!DN33-REGION!DN$4,""),"")</f>
        <v/>
      </c>
      <c r="F33" s="40" t="str">
        <f>IF($A33=2,IF(ISNUMBER(REGION!DO33-REGION!DO$4),REGION!DO33-REGION!DO$4,""),"")</f>
        <v/>
      </c>
      <c r="G33" s="40" t="str">
        <f>IF($A33=2,IF(ISNUMBER(REGION!DP33-REGION!DP$4),REGION!DP33-REGION!DP$4,""),"")</f>
        <v/>
      </c>
      <c r="H33" s="40" t="str">
        <f>IF($A33=2,IF(ISNUMBER(REGION!DQ33-REGION!DQ$4),REGION!DQ33-REGION!DQ$4,""),"")</f>
        <v/>
      </c>
      <c r="I33" s="41" t="str">
        <f>IF($A33=2,IF(ISNUMBER(REGION!DR33-REGION!DR$4),REGION!DR33-REGION!DR$4,""),"")</f>
        <v/>
      </c>
      <c r="J33" s="44" t="str">
        <f t="shared" si="0"/>
        <v/>
      </c>
      <c r="K33" s="1" t="str">
        <f t="shared" si="3"/>
        <v/>
      </c>
      <c r="M33" s="40" t="str">
        <f>IF($A33=2,IF(ISNUMBER(REGION!DM33-Ukraine!DM33),REGION!DM33-Ukraine!DM33,""),"")</f>
        <v/>
      </c>
      <c r="N33" s="40" t="str">
        <f>IF($A33=2,IF(ISNUMBER(REGION!DN33-Ukraine!DN33),REGION!DN33-Ukraine!DN33,""),"")</f>
        <v/>
      </c>
      <c r="O33" s="40" t="str">
        <f>IF($A33=2,IF(ISNUMBER(REGION!DO33-Ukraine!DO33),REGION!DO33-Ukraine!DO33,""),"")</f>
        <v/>
      </c>
      <c r="P33" s="40" t="str">
        <f>IF($A33=2,IF(ISNUMBER(REGION!DP33-Ukraine!DP33),REGION!DP33-Ukraine!DP33,""),"")</f>
        <v/>
      </c>
      <c r="Q33" s="40" t="str">
        <f>IF($A33=2,IF(ISNUMBER(REGION!DQ33-Ukraine!DQ33),REGION!DQ33-Ukraine!DQ33,""),"")</f>
        <v/>
      </c>
      <c r="R33" s="41" t="str">
        <f>IF($A33=2,IF(ISNUMBER(REGION!DR33-Ukraine!DR33),REGION!DR33-Ukraine!DR33,""),"")</f>
        <v/>
      </c>
      <c r="S33" s="44" t="str">
        <f t="shared" si="1"/>
        <v/>
      </c>
      <c r="T33" s="1" t="str">
        <f t="shared" si="4"/>
        <v/>
      </c>
      <c r="V33" s="1" t="str">
        <f t="shared" si="2"/>
        <v/>
      </c>
      <c r="W33" s="40" t="str">
        <f>IF(V33&gt;1,Employment!$S33,"")</f>
        <v/>
      </c>
    </row>
    <row r="34" spans="1:23" ht="10.5" x14ac:dyDescent="0.25">
      <c r="A34" s="39">
        <f>'Industry selection'!C34</f>
        <v>1</v>
      </c>
      <c r="B34" s="2">
        <v>8.1</v>
      </c>
      <c r="C34" s="2" t="s">
        <v>69</v>
      </c>
      <c r="D34" s="40" t="str">
        <f>IF($A34=2,IF(ISNUMBER(REGION!DM34-REGION!DM$4),REGION!DM34-REGION!DM$4,""),"")</f>
        <v/>
      </c>
      <c r="E34" s="40" t="str">
        <f>IF($A34=2,IF(ISNUMBER(REGION!DN34-REGION!DN$4),REGION!DN34-REGION!DN$4,""),"")</f>
        <v/>
      </c>
      <c r="F34" s="40" t="str">
        <f>IF($A34=2,IF(ISNUMBER(REGION!DO34-REGION!DO$4),REGION!DO34-REGION!DO$4,""),"")</f>
        <v/>
      </c>
      <c r="G34" s="40" t="str">
        <f>IF($A34=2,IF(ISNUMBER(REGION!DP34-REGION!DP$4),REGION!DP34-REGION!DP$4,""),"")</f>
        <v/>
      </c>
      <c r="H34" s="40" t="str">
        <f>IF($A34=2,IF(ISNUMBER(REGION!DQ34-REGION!DQ$4),REGION!DQ34-REGION!DQ$4,""),"")</f>
        <v/>
      </c>
      <c r="I34" s="41" t="str">
        <f>IF($A34=2,IF(ISNUMBER(REGION!DR34-REGION!DR$4),REGION!DR34-REGION!DR$4,""),"")</f>
        <v/>
      </c>
      <c r="J34" s="44" t="str">
        <f t="shared" si="0"/>
        <v/>
      </c>
      <c r="K34" s="1" t="str">
        <f t="shared" si="3"/>
        <v/>
      </c>
      <c r="M34" s="40" t="str">
        <f>IF($A34=2,IF(ISNUMBER(REGION!DM34-Ukraine!DM34),REGION!DM34-Ukraine!DM34,""),"")</f>
        <v/>
      </c>
      <c r="N34" s="40" t="str">
        <f>IF($A34=2,IF(ISNUMBER(REGION!DN34-Ukraine!DN34),REGION!DN34-Ukraine!DN34,""),"")</f>
        <v/>
      </c>
      <c r="O34" s="40" t="str">
        <f>IF($A34=2,IF(ISNUMBER(REGION!DO34-Ukraine!DO34),REGION!DO34-Ukraine!DO34,""),"")</f>
        <v/>
      </c>
      <c r="P34" s="40" t="str">
        <f>IF($A34=2,IF(ISNUMBER(REGION!DP34-Ukraine!DP34),REGION!DP34-Ukraine!DP34,""),"")</f>
        <v/>
      </c>
      <c r="Q34" s="40" t="str">
        <f>IF($A34=2,IF(ISNUMBER(REGION!DQ34-Ukraine!DQ34),REGION!DQ34-Ukraine!DQ34,""),"")</f>
        <v/>
      </c>
      <c r="R34" s="41" t="str">
        <f>IF($A34=2,IF(ISNUMBER(REGION!DR34-Ukraine!DR34),REGION!DR34-Ukraine!DR34,""),"")</f>
        <v/>
      </c>
      <c r="S34" s="44" t="str">
        <f t="shared" si="1"/>
        <v/>
      </c>
      <c r="T34" s="1" t="str">
        <f t="shared" si="4"/>
        <v/>
      </c>
      <c r="V34" s="1" t="str">
        <f t="shared" si="2"/>
        <v/>
      </c>
      <c r="W34" s="40" t="str">
        <f>IF(V34&gt;1,Employment!$S34,"")</f>
        <v/>
      </c>
    </row>
    <row r="35" spans="1:23" ht="10.5" x14ac:dyDescent="0.25">
      <c r="A35" s="39">
        <f>'Industry selection'!C35</f>
        <v>1</v>
      </c>
      <c r="B35" s="2">
        <v>8.9</v>
      </c>
      <c r="C35" s="2" t="s">
        <v>71</v>
      </c>
      <c r="D35" s="40" t="str">
        <f>IF($A35=2,IF(ISNUMBER(REGION!DM35-REGION!DM$4),REGION!DM35-REGION!DM$4,""),"")</f>
        <v/>
      </c>
      <c r="E35" s="40" t="str">
        <f>IF($A35=2,IF(ISNUMBER(REGION!DN35-REGION!DN$4),REGION!DN35-REGION!DN$4,""),"")</f>
        <v/>
      </c>
      <c r="F35" s="40" t="str">
        <f>IF($A35=2,IF(ISNUMBER(REGION!DO35-REGION!DO$4),REGION!DO35-REGION!DO$4,""),"")</f>
        <v/>
      </c>
      <c r="G35" s="40" t="str">
        <f>IF($A35=2,IF(ISNUMBER(REGION!DP35-REGION!DP$4),REGION!DP35-REGION!DP$4,""),"")</f>
        <v/>
      </c>
      <c r="H35" s="40" t="str">
        <f>IF($A35=2,IF(ISNUMBER(REGION!DQ35-REGION!DQ$4),REGION!DQ35-REGION!DQ$4,""),"")</f>
        <v/>
      </c>
      <c r="I35" s="41" t="str">
        <f>IF($A35=2,IF(ISNUMBER(REGION!DR35-REGION!DR$4),REGION!DR35-REGION!DR$4,""),"")</f>
        <v/>
      </c>
      <c r="J35" s="44" t="str">
        <f t="shared" si="0"/>
        <v/>
      </c>
      <c r="K35" s="1" t="str">
        <f t="shared" si="3"/>
        <v/>
      </c>
      <c r="M35" s="40" t="str">
        <f>IF($A35=2,IF(ISNUMBER(REGION!DM35-Ukraine!DM35),REGION!DM35-Ukraine!DM35,""),"")</f>
        <v/>
      </c>
      <c r="N35" s="40" t="str">
        <f>IF($A35=2,IF(ISNUMBER(REGION!DN35-Ukraine!DN35),REGION!DN35-Ukraine!DN35,""),"")</f>
        <v/>
      </c>
      <c r="O35" s="40" t="str">
        <f>IF($A35=2,IF(ISNUMBER(REGION!DO35-Ukraine!DO35),REGION!DO35-Ukraine!DO35,""),"")</f>
        <v/>
      </c>
      <c r="P35" s="40" t="str">
        <f>IF($A35=2,IF(ISNUMBER(REGION!DP35-Ukraine!DP35),REGION!DP35-Ukraine!DP35,""),"")</f>
        <v/>
      </c>
      <c r="Q35" s="40" t="str">
        <f>IF($A35=2,IF(ISNUMBER(REGION!DQ35-Ukraine!DQ35),REGION!DQ35-Ukraine!DQ35,""),"")</f>
        <v/>
      </c>
      <c r="R35" s="41" t="str">
        <f>IF($A35=2,IF(ISNUMBER(REGION!DR35-Ukraine!DR35),REGION!DR35-Ukraine!DR35,""),"")</f>
        <v/>
      </c>
      <c r="S35" s="44" t="str">
        <f t="shared" si="1"/>
        <v/>
      </c>
      <c r="T35" s="1" t="str">
        <f t="shared" si="4"/>
        <v/>
      </c>
      <c r="V35" s="1" t="str">
        <f t="shared" si="2"/>
        <v/>
      </c>
      <c r="W35" s="40" t="str">
        <f>IF(V35&gt;1,Employment!$S35,"")</f>
        <v/>
      </c>
    </row>
    <row r="36" spans="1:23" ht="10.5" x14ac:dyDescent="0.25">
      <c r="A36" s="39">
        <f>'Industry selection'!C36</f>
        <v>1</v>
      </c>
      <c r="B36" s="2">
        <v>9</v>
      </c>
      <c r="C36" s="2" t="s">
        <v>73</v>
      </c>
      <c r="D36" s="40" t="str">
        <f>IF($A36=2,IF(ISNUMBER(REGION!DM36-REGION!DM$4),REGION!DM36-REGION!DM$4,""),"")</f>
        <v/>
      </c>
      <c r="E36" s="40" t="str">
        <f>IF($A36=2,IF(ISNUMBER(REGION!DN36-REGION!DN$4),REGION!DN36-REGION!DN$4,""),"")</f>
        <v/>
      </c>
      <c r="F36" s="40" t="str">
        <f>IF($A36=2,IF(ISNUMBER(REGION!DO36-REGION!DO$4),REGION!DO36-REGION!DO$4,""),"")</f>
        <v/>
      </c>
      <c r="G36" s="40" t="str">
        <f>IF($A36=2,IF(ISNUMBER(REGION!DP36-REGION!DP$4),REGION!DP36-REGION!DP$4,""),"")</f>
        <v/>
      </c>
      <c r="H36" s="40" t="str">
        <f>IF($A36=2,IF(ISNUMBER(REGION!DQ36-REGION!DQ$4),REGION!DQ36-REGION!DQ$4,""),"")</f>
        <v/>
      </c>
      <c r="I36" s="41" t="str">
        <f>IF($A36=2,IF(ISNUMBER(REGION!DR36-REGION!DR$4),REGION!DR36-REGION!DR$4,""),"")</f>
        <v/>
      </c>
      <c r="J36" s="44" t="str">
        <f t="shared" si="0"/>
        <v/>
      </c>
      <c r="K36" s="1" t="str">
        <f t="shared" si="3"/>
        <v/>
      </c>
      <c r="M36" s="40" t="str">
        <f>IF($A36=2,IF(ISNUMBER(REGION!DM36-Ukraine!DM36),REGION!DM36-Ukraine!DM36,""),"")</f>
        <v/>
      </c>
      <c r="N36" s="40" t="str">
        <f>IF($A36=2,IF(ISNUMBER(REGION!DN36-Ukraine!DN36),REGION!DN36-Ukraine!DN36,""),"")</f>
        <v/>
      </c>
      <c r="O36" s="40" t="str">
        <f>IF($A36=2,IF(ISNUMBER(REGION!DO36-Ukraine!DO36),REGION!DO36-Ukraine!DO36,""),"")</f>
        <v/>
      </c>
      <c r="P36" s="40" t="str">
        <f>IF($A36=2,IF(ISNUMBER(REGION!DP36-Ukraine!DP36),REGION!DP36-Ukraine!DP36,""),"")</f>
        <v/>
      </c>
      <c r="Q36" s="40" t="str">
        <f>IF($A36=2,IF(ISNUMBER(REGION!DQ36-Ukraine!DQ36),REGION!DQ36-Ukraine!DQ36,""),"")</f>
        <v/>
      </c>
      <c r="R36" s="41" t="str">
        <f>IF($A36=2,IF(ISNUMBER(REGION!DR36-Ukraine!DR36),REGION!DR36-Ukraine!DR36,""),"")</f>
        <v/>
      </c>
      <c r="S36" s="44" t="str">
        <f t="shared" si="1"/>
        <v/>
      </c>
      <c r="T36" s="1" t="str">
        <f t="shared" si="4"/>
        <v/>
      </c>
      <c r="V36" s="1" t="str">
        <f t="shared" si="2"/>
        <v/>
      </c>
      <c r="W36" s="40" t="str">
        <f>IF(V36&gt;1,Employment!$S36,"")</f>
        <v/>
      </c>
    </row>
    <row r="37" spans="1:23" ht="10.5" x14ac:dyDescent="0.25">
      <c r="A37" s="39">
        <f>'Industry selection'!C37</f>
        <v>1</v>
      </c>
      <c r="B37" s="2">
        <v>9.1</v>
      </c>
      <c r="C37" s="2" t="s">
        <v>75</v>
      </c>
      <c r="D37" s="40" t="str">
        <f>IF($A37=2,IF(ISNUMBER(REGION!DM37-REGION!DM$4),REGION!DM37-REGION!DM$4,""),"")</f>
        <v/>
      </c>
      <c r="E37" s="40" t="str">
        <f>IF($A37=2,IF(ISNUMBER(REGION!DN37-REGION!DN$4),REGION!DN37-REGION!DN$4,""),"")</f>
        <v/>
      </c>
      <c r="F37" s="40" t="str">
        <f>IF($A37=2,IF(ISNUMBER(REGION!DO37-REGION!DO$4),REGION!DO37-REGION!DO$4,""),"")</f>
        <v/>
      </c>
      <c r="G37" s="40" t="str">
        <f>IF($A37=2,IF(ISNUMBER(REGION!DP37-REGION!DP$4),REGION!DP37-REGION!DP$4,""),"")</f>
        <v/>
      </c>
      <c r="H37" s="40" t="str">
        <f>IF($A37=2,IF(ISNUMBER(REGION!DQ37-REGION!DQ$4),REGION!DQ37-REGION!DQ$4,""),"")</f>
        <v/>
      </c>
      <c r="I37" s="41" t="str">
        <f>IF($A37=2,IF(ISNUMBER(REGION!DR37-REGION!DR$4),REGION!DR37-REGION!DR$4,""),"")</f>
        <v/>
      </c>
      <c r="J37" s="44" t="str">
        <f t="shared" si="0"/>
        <v/>
      </c>
      <c r="K37" s="1" t="str">
        <f t="shared" si="3"/>
        <v/>
      </c>
      <c r="M37" s="40" t="str">
        <f>IF($A37=2,IF(ISNUMBER(REGION!DM37-Ukraine!DM37),REGION!DM37-Ukraine!DM37,""),"")</f>
        <v/>
      </c>
      <c r="N37" s="40" t="str">
        <f>IF($A37=2,IF(ISNUMBER(REGION!DN37-Ukraine!DN37),REGION!DN37-Ukraine!DN37,""),"")</f>
        <v/>
      </c>
      <c r="O37" s="40" t="str">
        <f>IF($A37=2,IF(ISNUMBER(REGION!DO37-Ukraine!DO37),REGION!DO37-Ukraine!DO37,""),"")</f>
        <v/>
      </c>
      <c r="P37" s="40" t="str">
        <f>IF($A37=2,IF(ISNUMBER(REGION!DP37-Ukraine!DP37),REGION!DP37-Ukraine!DP37,""),"")</f>
        <v/>
      </c>
      <c r="Q37" s="40" t="str">
        <f>IF($A37=2,IF(ISNUMBER(REGION!DQ37-Ukraine!DQ37),REGION!DQ37-Ukraine!DQ37,""),"")</f>
        <v/>
      </c>
      <c r="R37" s="41" t="str">
        <f>IF($A37=2,IF(ISNUMBER(REGION!DR37-Ukraine!DR37),REGION!DR37-Ukraine!DR37,""),"")</f>
        <v/>
      </c>
      <c r="S37" s="44" t="str">
        <f t="shared" si="1"/>
        <v/>
      </c>
      <c r="T37" s="1" t="str">
        <f t="shared" si="4"/>
        <v/>
      </c>
      <c r="V37" s="1" t="str">
        <f t="shared" si="2"/>
        <v/>
      </c>
      <c r="W37" s="40" t="str">
        <f>IF(V37&gt;1,Employment!$S37,"")</f>
        <v/>
      </c>
    </row>
    <row r="38" spans="1:23" ht="10.5" x14ac:dyDescent="0.25">
      <c r="A38" s="39">
        <f>'Industry selection'!C38</f>
        <v>1</v>
      </c>
      <c r="B38" s="2">
        <v>9.9</v>
      </c>
      <c r="C38" s="2" t="s">
        <v>77</v>
      </c>
      <c r="D38" s="40" t="str">
        <f>IF($A38=2,IF(ISNUMBER(REGION!DM38-REGION!DM$4),REGION!DM38-REGION!DM$4,""),"")</f>
        <v/>
      </c>
      <c r="E38" s="40" t="str">
        <f>IF($A38=2,IF(ISNUMBER(REGION!DN38-REGION!DN$4),REGION!DN38-REGION!DN$4,""),"")</f>
        <v/>
      </c>
      <c r="F38" s="40" t="str">
        <f>IF($A38=2,IF(ISNUMBER(REGION!DO38-REGION!DO$4),REGION!DO38-REGION!DO$4,""),"")</f>
        <v/>
      </c>
      <c r="G38" s="40" t="str">
        <f>IF($A38=2,IF(ISNUMBER(REGION!DP38-REGION!DP$4),REGION!DP38-REGION!DP$4,""),"")</f>
        <v/>
      </c>
      <c r="H38" s="40" t="str">
        <f>IF($A38=2,IF(ISNUMBER(REGION!DQ38-REGION!DQ$4),REGION!DQ38-REGION!DQ$4,""),"")</f>
        <v/>
      </c>
      <c r="I38" s="41" t="str">
        <f>IF($A38=2,IF(ISNUMBER(REGION!DR38-REGION!DR$4),REGION!DR38-REGION!DR$4,""),"")</f>
        <v/>
      </c>
      <c r="J38" s="44" t="str">
        <f t="shared" si="0"/>
        <v/>
      </c>
      <c r="K38" s="1" t="str">
        <f t="shared" si="3"/>
        <v/>
      </c>
      <c r="M38" s="40" t="str">
        <f>IF($A38=2,IF(ISNUMBER(REGION!DM38-Ukraine!DM38),REGION!DM38-Ukraine!DM38,""),"")</f>
        <v/>
      </c>
      <c r="N38" s="40" t="str">
        <f>IF($A38=2,IF(ISNUMBER(REGION!DN38-Ukraine!DN38),REGION!DN38-Ukraine!DN38,""),"")</f>
        <v/>
      </c>
      <c r="O38" s="40" t="str">
        <f>IF($A38=2,IF(ISNUMBER(REGION!DO38-Ukraine!DO38),REGION!DO38-Ukraine!DO38,""),"")</f>
        <v/>
      </c>
      <c r="P38" s="40" t="str">
        <f>IF($A38=2,IF(ISNUMBER(REGION!DP38-Ukraine!DP38),REGION!DP38-Ukraine!DP38,""),"")</f>
        <v/>
      </c>
      <c r="Q38" s="40" t="str">
        <f>IF($A38=2,IF(ISNUMBER(REGION!DQ38-Ukraine!DQ38),REGION!DQ38-Ukraine!DQ38,""),"")</f>
        <v/>
      </c>
      <c r="R38" s="41" t="str">
        <f>IF($A38=2,IF(ISNUMBER(REGION!DR38-Ukraine!DR38),REGION!DR38-Ukraine!DR38,""),"")</f>
        <v/>
      </c>
      <c r="S38" s="44" t="str">
        <f t="shared" si="1"/>
        <v/>
      </c>
      <c r="T38" s="1" t="str">
        <f t="shared" si="4"/>
        <v/>
      </c>
      <c r="V38" s="1" t="str">
        <f t="shared" si="2"/>
        <v/>
      </c>
      <c r="W38" s="40" t="str">
        <f>IF(V38&gt;1,Employment!$S38,"")</f>
        <v/>
      </c>
    </row>
    <row r="39" spans="1:23" ht="10.5" x14ac:dyDescent="0.25">
      <c r="A39" s="39" t="str">
        <f>'Industry selection'!C39</f>
        <v/>
      </c>
      <c r="B39" s="2" t="s">
        <v>79</v>
      </c>
      <c r="C39" s="2" t="s">
        <v>80</v>
      </c>
      <c r="D39" s="40" t="str">
        <f>IF($A39=2,IF(ISNUMBER(REGION!DM39-REGION!DM$4),REGION!DM39-REGION!DM$4,""),"")</f>
        <v/>
      </c>
      <c r="E39" s="40" t="str">
        <f>IF($A39=2,IF(ISNUMBER(REGION!DN39-REGION!DN$4),REGION!DN39-REGION!DN$4,""),"")</f>
        <v/>
      </c>
      <c r="F39" s="40" t="str">
        <f>IF($A39=2,IF(ISNUMBER(REGION!DO39-REGION!DO$4),REGION!DO39-REGION!DO$4,""),"")</f>
        <v/>
      </c>
      <c r="G39" s="40" t="str">
        <f>IF($A39=2,IF(ISNUMBER(REGION!DP39-REGION!DP$4),REGION!DP39-REGION!DP$4,""),"")</f>
        <v/>
      </c>
      <c r="H39" s="40" t="str">
        <f>IF($A39=2,IF(ISNUMBER(REGION!DQ39-REGION!DQ$4),REGION!DQ39-REGION!DQ$4,""),"")</f>
        <v/>
      </c>
      <c r="I39" s="41" t="str">
        <f>IF($A39=2,IF(ISNUMBER(REGION!DR39-REGION!DR$4),REGION!DR39-REGION!DR$4,""),"")</f>
        <v/>
      </c>
      <c r="J39" s="44" t="str">
        <f t="shared" si="0"/>
        <v/>
      </c>
      <c r="K39" s="1" t="str">
        <f t="shared" si="3"/>
        <v/>
      </c>
      <c r="M39" s="40" t="str">
        <f>IF($A39=2,IF(ISNUMBER(REGION!DM39-Ukraine!DM39),REGION!DM39-Ukraine!DM39,""),"")</f>
        <v/>
      </c>
      <c r="N39" s="40" t="str">
        <f>IF($A39=2,IF(ISNUMBER(REGION!DN39-Ukraine!DN39),REGION!DN39-Ukraine!DN39,""),"")</f>
        <v/>
      </c>
      <c r="O39" s="40" t="str">
        <f>IF($A39=2,IF(ISNUMBER(REGION!DO39-Ukraine!DO39),REGION!DO39-Ukraine!DO39,""),"")</f>
        <v/>
      </c>
      <c r="P39" s="40" t="str">
        <f>IF($A39=2,IF(ISNUMBER(REGION!DP39-Ukraine!DP39),REGION!DP39-Ukraine!DP39,""),"")</f>
        <v/>
      </c>
      <c r="Q39" s="40" t="str">
        <f>IF($A39=2,IF(ISNUMBER(REGION!DQ39-Ukraine!DQ39),REGION!DQ39-Ukraine!DQ39,""),"")</f>
        <v/>
      </c>
      <c r="R39" s="41" t="str">
        <f>IF($A39=2,IF(ISNUMBER(REGION!DR39-Ukraine!DR39),REGION!DR39-Ukraine!DR39,""),"")</f>
        <v/>
      </c>
      <c r="S39" s="44" t="str">
        <f t="shared" si="1"/>
        <v/>
      </c>
      <c r="T39" s="1" t="str">
        <f t="shared" si="4"/>
        <v/>
      </c>
      <c r="V39" s="1" t="str">
        <f t="shared" si="2"/>
        <v/>
      </c>
      <c r="W39" s="40" t="str">
        <f>IF(V39&gt;1,Employment!$S39,"")</f>
        <v/>
      </c>
    </row>
    <row r="40" spans="1:23" ht="10.5" x14ac:dyDescent="0.25">
      <c r="A40" s="39" t="str">
        <f>'Industry selection'!C40</f>
        <v/>
      </c>
      <c r="B40" s="2">
        <v>10</v>
      </c>
      <c r="C40" s="2" t="s">
        <v>82</v>
      </c>
      <c r="D40" s="40" t="str">
        <f>IF($A40=2,IF(ISNUMBER(REGION!DM40-REGION!DM$4),REGION!DM40-REGION!DM$4,""),"")</f>
        <v/>
      </c>
      <c r="E40" s="40" t="str">
        <f>IF($A40=2,IF(ISNUMBER(REGION!DN40-REGION!DN$4),REGION!DN40-REGION!DN$4,""),"")</f>
        <v/>
      </c>
      <c r="F40" s="40" t="str">
        <f>IF($A40=2,IF(ISNUMBER(REGION!DO40-REGION!DO$4),REGION!DO40-REGION!DO$4,""),"")</f>
        <v/>
      </c>
      <c r="G40" s="40" t="str">
        <f>IF($A40=2,IF(ISNUMBER(REGION!DP40-REGION!DP$4),REGION!DP40-REGION!DP$4,""),"")</f>
        <v/>
      </c>
      <c r="H40" s="40" t="str">
        <f>IF($A40=2,IF(ISNUMBER(REGION!DQ40-REGION!DQ$4),REGION!DQ40-REGION!DQ$4,""),"")</f>
        <v/>
      </c>
      <c r="I40" s="41" t="str">
        <f>IF($A40=2,IF(ISNUMBER(REGION!DR40-REGION!DR$4),REGION!DR40-REGION!DR$4,""),"")</f>
        <v/>
      </c>
      <c r="J40" s="44" t="str">
        <f t="shared" si="0"/>
        <v/>
      </c>
      <c r="K40" s="1" t="str">
        <f t="shared" si="3"/>
        <v/>
      </c>
      <c r="M40" s="40" t="str">
        <f>IF($A40=2,IF(ISNUMBER(REGION!DM40-Ukraine!DM40),REGION!DM40-Ukraine!DM40,""),"")</f>
        <v/>
      </c>
      <c r="N40" s="40" t="str">
        <f>IF($A40=2,IF(ISNUMBER(REGION!DN40-Ukraine!DN40),REGION!DN40-Ukraine!DN40,""),"")</f>
        <v/>
      </c>
      <c r="O40" s="40" t="str">
        <f>IF($A40=2,IF(ISNUMBER(REGION!DO40-Ukraine!DO40),REGION!DO40-Ukraine!DO40,""),"")</f>
        <v/>
      </c>
      <c r="P40" s="40" t="str">
        <f>IF($A40=2,IF(ISNUMBER(REGION!DP40-Ukraine!DP40),REGION!DP40-Ukraine!DP40,""),"")</f>
        <v/>
      </c>
      <c r="Q40" s="40" t="str">
        <f>IF($A40=2,IF(ISNUMBER(REGION!DQ40-Ukraine!DQ40),REGION!DQ40-Ukraine!DQ40,""),"")</f>
        <v/>
      </c>
      <c r="R40" s="41" t="str">
        <f>IF($A40=2,IF(ISNUMBER(REGION!DR40-Ukraine!DR40),REGION!DR40-Ukraine!DR40,""),"")</f>
        <v/>
      </c>
      <c r="S40" s="44" t="str">
        <f t="shared" si="1"/>
        <v/>
      </c>
      <c r="T40" s="1" t="str">
        <f t="shared" si="4"/>
        <v/>
      </c>
      <c r="V40" s="1" t="str">
        <f t="shared" si="2"/>
        <v/>
      </c>
      <c r="W40" s="40" t="str">
        <f>IF(V40&gt;1,Employment!$S40,"")</f>
        <v/>
      </c>
    </row>
    <row r="41" spans="1:23" ht="10.5" x14ac:dyDescent="0.25">
      <c r="A41" s="39">
        <f>'Industry selection'!C41</f>
        <v>2</v>
      </c>
      <c r="B41" s="2">
        <v>10.1</v>
      </c>
      <c r="C41" s="2" t="s">
        <v>84</v>
      </c>
      <c r="D41" s="40">
        <f>IF($A41=2,IF(ISNUMBER(REGION!DM41-REGION!DM$4),REGION!DM41-REGION!DM$4,""),"")</f>
        <v>0.22994202152821586</v>
      </c>
      <c r="E41" s="40">
        <f>IF($A41=2,IF(ISNUMBER(REGION!DN41-REGION!DN$4),REGION!DN41-REGION!DN$4,""),"")</f>
        <v>4.8934171483864031E-2</v>
      </c>
      <c r="F41" s="40">
        <f>IF($A41=2,IF(ISNUMBER(REGION!DO41-REGION!DO$4),REGION!DO41-REGION!DO$4,""),"")</f>
        <v>-0.16087618200348752</v>
      </c>
      <c r="G41" s="40">
        <f>IF($A41=2,IF(ISNUMBER(REGION!DP41-REGION!DP$4),REGION!DP41-REGION!DP$4,""),"")</f>
        <v>-7.7822216299493596E-2</v>
      </c>
      <c r="H41" s="40">
        <f>IF($A41=2,IF(ISNUMBER(REGION!DQ41-REGION!DQ$4),REGION!DQ41-REGION!DQ$4,""),"")</f>
        <v>5.6219929953115644E-2</v>
      </c>
      <c r="I41" s="41">
        <f>IF($A41=2,IF(ISNUMBER(REGION!DR41-REGION!DR$4),REGION!DR41-REGION!DR$4,""),"")</f>
        <v>3.4504566669754655E-2</v>
      </c>
      <c r="J41" s="44">
        <f t="shared" si="0"/>
        <v>3</v>
      </c>
      <c r="K41" s="1">
        <f t="shared" si="3"/>
        <v>1</v>
      </c>
      <c r="M41" s="40">
        <f>IF($A41=2,IF(ISNUMBER(REGION!DM41-Ukraine!DM41),REGION!DM41-Ukraine!DM41,""),"")</f>
        <v>0.14601157275756882</v>
      </c>
      <c r="N41" s="40">
        <f>IF($A41=2,IF(ISNUMBER(REGION!DN41-Ukraine!DN41),REGION!DN41-Ukraine!DN41,""),"")</f>
        <v>0.11734520733896758</v>
      </c>
      <c r="O41" s="40">
        <f>IF($A41=2,IF(ISNUMBER(REGION!DO41-Ukraine!DO41),REGION!DO41-Ukraine!DO41,""),"")</f>
        <v>-0.17668616958031313</v>
      </c>
      <c r="P41" s="40">
        <f>IF($A41=2,IF(ISNUMBER(REGION!DP41-Ukraine!DP41),REGION!DP41-Ukraine!DP41,""),"")</f>
        <v>-5.6613621698755834E-2</v>
      </c>
      <c r="Q41" s="40">
        <f>IF($A41=2,IF(ISNUMBER(REGION!DQ41-Ukraine!DQ41),REGION!DQ41-Ukraine!DQ41,""),"")</f>
        <v>-0.17304646447132033</v>
      </c>
      <c r="R41" s="41">
        <f>IF($A41=2,IF(ISNUMBER(REGION!DR41-Ukraine!DR41),REGION!DR41-Ukraine!DR41,""),"")</f>
        <v>-0.16149116832186827</v>
      </c>
      <c r="S41" s="44">
        <f t="shared" si="1"/>
        <v>2</v>
      </c>
      <c r="T41" s="1" t="str">
        <f t="shared" si="4"/>
        <v/>
      </c>
      <c r="V41" s="1">
        <f t="shared" si="2"/>
        <v>1</v>
      </c>
      <c r="W41" s="40" t="str">
        <f>IF(V41&gt;1,Employment!$S41,"")</f>
        <v/>
      </c>
    </row>
    <row r="42" spans="1:23" ht="10.5" x14ac:dyDescent="0.25">
      <c r="A42" s="39">
        <f>'Industry selection'!C42</f>
        <v>1</v>
      </c>
      <c r="B42" s="2">
        <v>10.199999999999999</v>
      </c>
      <c r="C42" s="2" t="s">
        <v>86</v>
      </c>
      <c r="D42" s="40" t="str">
        <f>IF($A42=2,IF(ISNUMBER(REGION!DM42-REGION!DM$4),REGION!DM42-REGION!DM$4,""),"")</f>
        <v/>
      </c>
      <c r="E42" s="40" t="str">
        <f>IF($A42=2,IF(ISNUMBER(REGION!DN42-REGION!DN$4),REGION!DN42-REGION!DN$4,""),"")</f>
        <v/>
      </c>
      <c r="F42" s="40" t="str">
        <f>IF($A42=2,IF(ISNUMBER(REGION!DO42-REGION!DO$4),REGION!DO42-REGION!DO$4,""),"")</f>
        <v/>
      </c>
      <c r="G42" s="40" t="str">
        <f>IF($A42=2,IF(ISNUMBER(REGION!DP42-REGION!DP$4),REGION!DP42-REGION!DP$4,""),"")</f>
        <v/>
      </c>
      <c r="H42" s="40" t="str">
        <f>IF($A42=2,IF(ISNUMBER(REGION!DQ42-REGION!DQ$4),REGION!DQ42-REGION!DQ$4,""),"")</f>
        <v/>
      </c>
      <c r="I42" s="41" t="str">
        <f>IF($A42=2,IF(ISNUMBER(REGION!DR42-REGION!DR$4),REGION!DR42-REGION!DR$4,""),"")</f>
        <v/>
      </c>
      <c r="J42" s="44" t="str">
        <f t="shared" si="0"/>
        <v/>
      </c>
      <c r="K42" s="1" t="str">
        <f t="shared" si="3"/>
        <v/>
      </c>
      <c r="M42" s="40" t="str">
        <f>IF($A42=2,IF(ISNUMBER(REGION!DM42-Ukraine!DM42),REGION!DM42-Ukraine!DM42,""),"")</f>
        <v/>
      </c>
      <c r="N42" s="40" t="str">
        <f>IF($A42=2,IF(ISNUMBER(REGION!DN42-Ukraine!DN42),REGION!DN42-Ukraine!DN42,""),"")</f>
        <v/>
      </c>
      <c r="O42" s="40" t="str">
        <f>IF($A42=2,IF(ISNUMBER(REGION!DO42-Ukraine!DO42),REGION!DO42-Ukraine!DO42,""),"")</f>
        <v/>
      </c>
      <c r="P42" s="40" t="str">
        <f>IF($A42=2,IF(ISNUMBER(REGION!DP42-Ukraine!DP42),REGION!DP42-Ukraine!DP42,""),"")</f>
        <v/>
      </c>
      <c r="Q42" s="40" t="str">
        <f>IF($A42=2,IF(ISNUMBER(REGION!DQ42-Ukraine!DQ42),REGION!DQ42-Ukraine!DQ42,""),"")</f>
        <v/>
      </c>
      <c r="R42" s="41" t="str">
        <f>IF($A42=2,IF(ISNUMBER(REGION!DR42-Ukraine!DR42),REGION!DR42-Ukraine!DR42,""),"")</f>
        <v/>
      </c>
      <c r="S42" s="44" t="str">
        <f t="shared" si="1"/>
        <v/>
      </c>
      <c r="T42" s="1" t="str">
        <f t="shared" si="4"/>
        <v/>
      </c>
      <c r="V42" s="1" t="str">
        <f t="shared" si="2"/>
        <v/>
      </c>
      <c r="W42" s="40" t="str">
        <f>IF(V42&gt;1,Employment!$S42,"")</f>
        <v/>
      </c>
    </row>
    <row r="43" spans="1:23" ht="10.5" x14ac:dyDescent="0.25">
      <c r="A43" s="39">
        <f>'Industry selection'!C43</f>
        <v>2</v>
      </c>
      <c r="B43" s="2">
        <v>10.3</v>
      </c>
      <c r="C43" s="2" t="s">
        <v>88</v>
      </c>
      <c r="D43" s="40">
        <f>IF($A43=2,IF(ISNUMBER(REGION!DM43-REGION!DM$4),REGION!DM43-REGION!DM$4,""),"")</f>
        <v>-5.9785382529318309E-2</v>
      </c>
      <c r="E43" s="40">
        <f>IF($A43=2,IF(ISNUMBER(REGION!DN43-REGION!DN$4),REGION!DN43-REGION!DN$4,""),"")</f>
        <v>0.30225879401580347</v>
      </c>
      <c r="F43" s="40">
        <f>IF($A43=2,IF(ISNUMBER(REGION!DO43-REGION!DO$4),REGION!DO43-REGION!DO$4,""),"")</f>
        <v>0.11637763831370451</v>
      </c>
      <c r="G43" s="40">
        <f>IF($A43=2,IF(ISNUMBER(REGION!DP43-REGION!DP$4),REGION!DP43-REGION!DP$4,""),"")</f>
        <v>1.8242108711086225E-2</v>
      </c>
      <c r="H43" s="40">
        <f>IF($A43=2,IF(ISNUMBER(REGION!DQ43-REGION!DQ$4),REGION!DQ43-REGION!DQ$4,""),"")</f>
        <v>2.4782021456383641E-2</v>
      </c>
      <c r="I43" s="41">
        <f>IF($A43=2,IF(ISNUMBER(REGION!DR43-REGION!DR$4),REGION!DR43-REGION!DR$4,""),"")</f>
        <v>0.37703958331443765</v>
      </c>
      <c r="J43" s="44">
        <f t="shared" si="0"/>
        <v>4</v>
      </c>
      <c r="K43" s="1">
        <f t="shared" si="3"/>
        <v>1</v>
      </c>
      <c r="M43" s="40">
        <f>IF($A43=2,IF(ISNUMBER(REGION!DM43-Ukraine!DM43),REGION!DM43-Ukraine!DM43,""),"")</f>
        <v>-5.4937501480539774E-2</v>
      </c>
      <c r="N43" s="40">
        <f>IF($A43=2,IF(ISNUMBER(REGION!DN43-Ukraine!DN43),REGION!DN43-Ukraine!DN43,""),"")</f>
        <v>0.35451522337612773</v>
      </c>
      <c r="O43" s="40">
        <f>IF($A43=2,IF(ISNUMBER(REGION!DO43-Ukraine!DO43),REGION!DO43-Ukraine!DO43,""),"")</f>
        <v>0.22186989696996851</v>
      </c>
      <c r="P43" s="40">
        <f>IF($A43=2,IF(ISNUMBER(REGION!DP43-Ukraine!DP43),REGION!DP43-Ukraine!DP43,""),"")</f>
        <v>7.444417657039637E-2</v>
      </c>
      <c r="Q43" s="40">
        <f>IF($A43=2,IF(ISNUMBER(REGION!DQ43-Ukraine!DQ43),REGION!DQ43-Ukraine!DQ43,""),"")</f>
        <v>4.2713448505148133E-2</v>
      </c>
      <c r="R43" s="41">
        <f>IF($A43=2,IF(ISNUMBER(REGION!DR43-Ukraine!DR43),REGION!DR43-Ukraine!DR43,""),"")</f>
        <v>0.57092061937888383</v>
      </c>
      <c r="S43" s="44">
        <f t="shared" si="1"/>
        <v>4</v>
      </c>
      <c r="T43" s="1">
        <f t="shared" si="4"/>
        <v>1</v>
      </c>
      <c r="V43" s="1">
        <f t="shared" si="2"/>
        <v>2</v>
      </c>
      <c r="W43" s="40">
        <f>IF(V43&gt;1,Employment!$S43,"")</f>
        <v>5.1366580147904333E-3</v>
      </c>
    </row>
    <row r="44" spans="1:23" ht="10.5" x14ac:dyDescent="0.25">
      <c r="A44" s="39">
        <f>'Industry selection'!C44</f>
        <v>2</v>
      </c>
      <c r="B44" s="2">
        <v>10.4</v>
      </c>
      <c r="C44" s="2" t="s">
        <v>90</v>
      </c>
      <c r="D44" s="40" t="str">
        <f>IF($A44=2,IF(ISNUMBER(REGION!DM44-REGION!DM$4),REGION!DM44-REGION!DM$4,""),"")</f>
        <v/>
      </c>
      <c r="E44" s="40" t="str">
        <f>IF($A44=2,IF(ISNUMBER(REGION!DN44-REGION!DN$4),REGION!DN44-REGION!DN$4,""),"")</f>
        <v/>
      </c>
      <c r="F44" s="40" t="str">
        <f>IF($A44=2,IF(ISNUMBER(REGION!DO44-REGION!DO$4),REGION!DO44-REGION!DO$4,""),"")</f>
        <v/>
      </c>
      <c r="G44" s="40">
        <f>IF($A44=2,IF(ISNUMBER(REGION!DP44-REGION!DP$4),REGION!DP44-REGION!DP$4,""),"")</f>
        <v>0.75411055680975003</v>
      </c>
      <c r="H44" s="40">
        <f>IF($A44=2,IF(ISNUMBER(REGION!DQ44-REGION!DQ$4),REGION!DQ44-REGION!DQ$4,""),"")</f>
        <v>0.28274770773089331</v>
      </c>
      <c r="I44" s="41" t="str">
        <f>IF($A44=2,IF(ISNUMBER(REGION!DR44-REGION!DR$4),REGION!DR44-REGION!DR$4,""),"")</f>
        <v/>
      </c>
      <c r="J44" s="44">
        <f t="shared" si="0"/>
        <v>2</v>
      </c>
      <c r="K44" s="1">
        <f t="shared" si="3"/>
        <v>0</v>
      </c>
      <c r="M44" s="40" t="str">
        <f>IF($A44=2,IF(ISNUMBER(REGION!DM44-Ukraine!DM44),REGION!DM44-Ukraine!DM44,""),"")</f>
        <v/>
      </c>
      <c r="N44" s="40" t="str">
        <f>IF($A44=2,IF(ISNUMBER(REGION!DN44-Ukraine!DN44),REGION!DN44-Ukraine!DN44,""),"")</f>
        <v/>
      </c>
      <c r="O44" s="40" t="str">
        <f>IF($A44=2,IF(ISNUMBER(REGION!DO44-Ukraine!DO44),REGION!DO44-Ukraine!DO44,""),"")</f>
        <v/>
      </c>
      <c r="P44" s="40">
        <f>IF($A44=2,IF(ISNUMBER(REGION!DP44-Ukraine!DP44),REGION!DP44-Ukraine!DP44,""),"")</f>
        <v>0.61277332217232439</v>
      </c>
      <c r="Q44" s="40">
        <f>IF($A44=2,IF(ISNUMBER(REGION!DQ44-Ukraine!DQ44),REGION!DQ44-Ukraine!DQ44,""),"")</f>
        <v>0.30671995183667589</v>
      </c>
      <c r="R44" s="41" t="str">
        <f>IF($A44=2,IF(ISNUMBER(REGION!DR44-Ukraine!DR44),REGION!DR44-Ukraine!DR44,""),"")</f>
        <v/>
      </c>
      <c r="S44" s="44">
        <f t="shared" si="1"/>
        <v>2</v>
      </c>
      <c r="T44" s="1">
        <f t="shared" si="4"/>
        <v>0</v>
      </c>
      <c r="V44" s="1">
        <f t="shared" si="2"/>
        <v>0</v>
      </c>
      <c r="W44" s="40" t="str">
        <f>IF(V44&gt;1,Employment!$S44,"")</f>
        <v/>
      </c>
    </row>
    <row r="45" spans="1:23" ht="10.5" x14ac:dyDescent="0.25">
      <c r="A45" s="39">
        <f>'Industry selection'!C45</f>
        <v>2</v>
      </c>
      <c r="B45" s="2">
        <v>10.5</v>
      </c>
      <c r="C45" s="2" t="s">
        <v>92</v>
      </c>
      <c r="D45" s="40">
        <f>IF($A45=2,IF(ISNUMBER(REGION!DM45-REGION!DM$4),REGION!DM45-REGION!DM$4,""),"")</f>
        <v>-5.5070790672704262E-2</v>
      </c>
      <c r="E45" s="40">
        <f>IF($A45=2,IF(ISNUMBER(REGION!DN45-REGION!DN$4),REGION!DN45-REGION!DN$4,""),"")</f>
        <v>4.9568617557838035E-3</v>
      </c>
      <c r="F45" s="40">
        <f>IF($A45=2,IF(ISNUMBER(REGION!DO45-REGION!DO$4),REGION!DO45-REGION!DO$4,""),"")</f>
        <v>2.8953200086193176E-2</v>
      </c>
      <c r="G45" s="40">
        <f>IF($A45=2,IF(ISNUMBER(REGION!DP45-REGION!DP$4),REGION!DP45-REGION!DP$4,""),"")</f>
        <v>-2.0943104053593564E-2</v>
      </c>
      <c r="H45" s="40">
        <f>IF($A45=2,IF(ISNUMBER(REGION!DQ45-REGION!DQ$4),REGION!DQ45-REGION!DQ$4,""),"")</f>
        <v>-1.2225778464153514E-2</v>
      </c>
      <c r="I45" s="41">
        <f>IF($A45=2,IF(ISNUMBER(REGION!DR45-REGION!DR$4),REGION!DR45-REGION!DR$4,""),"")</f>
        <v>-4.6815861844338835E-2</v>
      </c>
      <c r="J45" s="44">
        <f t="shared" si="0"/>
        <v>2</v>
      </c>
      <c r="K45" s="1" t="str">
        <f t="shared" si="3"/>
        <v/>
      </c>
      <c r="M45" s="40">
        <f>IF($A45=2,IF(ISNUMBER(REGION!DM45-Ukraine!DM45),REGION!DM45-Ukraine!DM45,""),"")</f>
        <v>-4.6872026925248611E-2</v>
      </c>
      <c r="N45" s="40">
        <f>IF($A45=2,IF(ISNUMBER(REGION!DN45-Ukraine!DN45),REGION!DN45-Ukraine!DN45,""),"")</f>
        <v>7.8699483365882505E-2</v>
      </c>
      <c r="O45" s="40">
        <f>IF($A45=2,IF(ISNUMBER(REGION!DO45-Ukraine!DO45),REGION!DO45-Ukraine!DO45,""),"")</f>
        <v>4.1502551966362877E-2</v>
      </c>
      <c r="P45" s="40">
        <f>IF($A45=2,IF(ISNUMBER(REGION!DP45-Ukraine!DP45),REGION!DP45-Ukraine!DP45,""),"")</f>
        <v>-3.519591436842906E-2</v>
      </c>
      <c r="Q45" s="40">
        <f>IF($A45=2,IF(ISNUMBER(REGION!DQ45-Ukraine!DQ45),REGION!DQ45-Ukraine!DQ45,""),"")</f>
        <v>-2.7785528099497192E-2</v>
      </c>
      <c r="R45" s="41">
        <f>IF($A45=2,IF(ISNUMBER(REGION!DR45-Ukraine!DR45),REGION!DR45-Ukraine!DR45,""),"")</f>
        <v>1.1325851591684866E-2</v>
      </c>
      <c r="S45" s="44">
        <f t="shared" si="1"/>
        <v>2</v>
      </c>
      <c r="T45" s="1">
        <f t="shared" si="4"/>
        <v>0</v>
      </c>
      <c r="V45" s="1">
        <f t="shared" si="2"/>
        <v>0</v>
      </c>
      <c r="W45" s="40" t="str">
        <f>IF(V45&gt;1,Employment!$S45,"")</f>
        <v/>
      </c>
    </row>
    <row r="46" spans="1:23" ht="10.5" x14ac:dyDescent="0.25">
      <c r="A46" s="39">
        <f>'Industry selection'!C46</f>
        <v>2</v>
      </c>
      <c r="B46" s="2">
        <v>10.6</v>
      </c>
      <c r="C46" s="2" t="s">
        <v>94</v>
      </c>
      <c r="D46" s="40">
        <f>IF($A46=2,IF(ISNUMBER(REGION!DM46-REGION!DM$4),REGION!DM46-REGION!DM$4,""),"")</f>
        <v>7.880587982637477E-2</v>
      </c>
      <c r="E46" s="40">
        <f>IF($A46=2,IF(ISNUMBER(REGION!DN46-REGION!DN$4),REGION!DN46-REGION!DN$4,""),"")</f>
        <v>0.17701171405174243</v>
      </c>
      <c r="F46" s="40">
        <f>IF($A46=2,IF(ISNUMBER(REGION!DO46-REGION!DO$4),REGION!DO46-REGION!DO$4,""),"")</f>
        <v>-7.2119765378218403E-2</v>
      </c>
      <c r="G46" s="40">
        <f>IF($A46=2,IF(ISNUMBER(REGION!DP46-REGION!DP$4),REGION!DP46-REGION!DP$4,""),"")</f>
        <v>-0.10824382700386115</v>
      </c>
      <c r="H46" s="40">
        <f>IF($A46=2,IF(ISNUMBER(REGION!DQ46-REGION!DQ$4),REGION!DQ46-REGION!DQ$4,""),"")</f>
        <v>-3.4448975728384568E-2</v>
      </c>
      <c r="I46" s="41">
        <f>IF($A46=2,IF(ISNUMBER(REGION!DR46-REGION!DR$4),REGION!DR46-REGION!DR$4,""),"")</f>
        <v>8.4815209889265164E-3</v>
      </c>
      <c r="J46" s="44">
        <f t="shared" si="0"/>
        <v>2</v>
      </c>
      <c r="K46" s="1">
        <f t="shared" si="3"/>
        <v>0</v>
      </c>
      <c r="M46" s="40">
        <f>IF($A46=2,IF(ISNUMBER(REGION!DM46-Ukraine!DM46),REGION!DM46-Ukraine!DM46,""),"")</f>
        <v>5.2614171670551713E-2</v>
      </c>
      <c r="N46" s="40">
        <f>IF($A46=2,IF(ISNUMBER(REGION!DN46-Ukraine!DN46),REGION!DN46-Ukraine!DN46,""),"")</f>
        <v>0.32637917849569109</v>
      </c>
      <c r="O46" s="40">
        <f>IF($A46=2,IF(ISNUMBER(REGION!DO46-Ukraine!DO46),REGION!DO46-Ukraine!DO46,""),"")</f>
        <v>-0.19281551226068028</v>
      </c>
      <c r="P46" s="40">
        <f>IF($A46=2,IF(ISNUMBER(REGION!DP46-Ukraine!DP46),REGION!DP46-Ukraine!DP46,""),"")</f>
        <v>-0.20054952615492816</v>
      </c>
      <c r="Q46" s="40">
        <f>IF($A46=2,IF(ISNUMBER(REGION!DQ46-Ukraine!DQ46),REGION!DQ46-Ukraine!DQ46,""),"")</f>
        <v>4.5246482178387115E-3</v>
      </c>
      <c r="R46" s="41">
        <f>IF($A46=2,IF(ISNUMBER(REGION!DR46-Ukraine!DR46),REGION!DR46-Ukraine!DR46,""),"")</f>
        <v>-2.2792064090858877E-2</v>
      </c>
      <c r="S46" s="44">
        <f t="shared" si="1"/>
        <v>3</v>
      </c>
      <c r="T46" s="1" t="str">
        <f t="shared" si="4"/>
        <v/>
      </c>
      <c r="V46" s="1">
        <f t="shared" si="2"/>
        <v>0</v>
      </c>
      <c r="W46" s="40" t="str">
        <f>IF(V46&gt;1,Employment!$S46,"")</f>
        <v/>
      </c>
    </row>
    <row r="47" spans="1:23" ht="10.5" x14ac:dyDescent="0.25">
      <c r="A47" s="39">
        <f>'Industry selection'!C47</f>
        <v>2</v>
      </c>
      <c r="B47" s="2">
        <v>10.7</v>
      </c>
      <c r="C47" s="2" t="s">
        <v>96</v>
      </c>
      <c r="D47" s="40">
        <f>IF($A47=2,IF(ISNUMBER(REGION!DM47-REGION!DM$4),REGION!DM47-REGION!DM$4,""),"")</f>
        <v>9.2693449229179659E-2</v>
      </c>
      <c r="E47" s="40">
        <f>IF($A47=2,IF(ISNUMBER(REGION!DN47-REGION!DN$4),REGION!DN47-REGION!DN$4,""),"")</f>
        <v>0.12196333801375259</v>
      </c>
      <c r="F47" s="40">
        <f>IF($A47=2,IF(ISNUMBER(REGION!DO47-REGION!DO$4),REGION!DO47-REGION!DO$4,""),"")</f>
        <v>-6.585443130443136E-2</v>
      </c>
      <c r="G47" s="40">
        <f>IF($A47=2,IF(ISNUMBER(REGION!DP47-REGION!DP$4),REGION!DP47-REGION!DP$4,""),"")</f>
        <v>-2.3011782251547652E-2</v>
      </c>
      <c r="H47" s="40">
        <f>IF($A47=2,IF(ISNUMBER(REGION!DQ47-REGION!DQ$4),REGION!DQ47-REGION!DQ$4,""),"")</f>
        <v>-4.3856698399374783E-2</v>
      </c>
      <c r="I47" s="41">
        <f>IF($A47=2,IF(ISNUMBER(REGION!DR47-REGION!DR$4),REGION!DR47-REGION!DR$4,""),"")</f>
        <v>5.8951474344011934E-2</v>
      </c>
      <c r="J47" s="44">
        <f t="shared" si="0"/>
        <v>2</v>
      </c>
      <c r="K47" s="1">
        <f t="shared" si="3"/>
        <v>0</v>
      </c>
      <c r="M47" s="40">
        <f>IF($A47=2,IF(ISNUMBER(REGION!DM47-Ukraine!DM47),REGION!DM47-Ukraine!DM47,""),"")</f>
        <v>0.10792565120188991</v>
      </c>
      <c r="N47" s="40">
        <f>IF($A47=2,IF(ISNUMBER(REGION!DN47-Ukraine!DN47),REGION!DN47-Ukraine!DN47,""),"")</f>
        <v>0.17923350933029247</v>
      </c>
      <c r="O47" s="40">
        <f>IF($A47=2,IF(ISNUMBER(REGION!DO47-Ukraine!DO47),REGION!DO47-Ukraine!DO47,""),"")</f>
        <v>-6.99726324626605E-2</v>
      </c>
      <c r="P47" s="40">
        <f>IF($A47=2,IF(ISNUMBER(REGION!DP47-Ukraine!DP47),REGION!DP47-Ukraine!DP47,""),"")</f>
        <v>1.1833583022688776E-2</v>
      </c>
      <c r="Q47" s="40">
        <f>IF($A47=2,IF(ISNUMBER(REGION!DQ47-Ukraine!DQ47),REGION!DQ47-Ukraine!DQ47,""),"")</f>
        <v>8.4700486173308054E-3</v>
      </c>
      <c r="R47" s="41">
        <f>IF($A47=2,IF(ISNUMBER(REGION!DR47-Ukraine!DR47),REGION!DR47-Ukraine!DR47,""),"")</f>
        <v>0.18543825589527685</v>
      </c>
      <c r="S47" s="44">
        <f t="shared" si="1"/>
        <v>4</v>
      </c>
      <c r="T47" s="1">
        <f t="shared" si="4"/>
        <v>1</v>
      </c>
      <c r="V47" s="1">
        <f t="shared" si="2"/>
        <v>1</v>
      </c>
      <c r="W47" s="40" t="str">
        <f>IF(V47&gt;1,Employment!$S47,"")</f>
        <v/>
      </c>
    </row>
    <row r="48" spans="1:23" ht="10.5" x14ac:dyDescent="0.25">
      <c r="A48" s="39">
        <f>'Industry selection'!C48</f>
        <v>2</v>
      </c>
      <c r="B48" s="2">
        <v>10.8</v>
      </c>
      <c r="C48" s="2" t="s">
        <v>98</v>
      </c>
      <c r="D48" s="40">
        <f>IF($A48=2,IF(ISNUMBER(REGION!DM48-REGION!DM$4),REGION!DM48-REGION!DM$4,""),"")</f>
        <v>-0.34100359112647283</v>
      </c>
      <c r="E48" s="40">
        <f>IF($A48=2,IF(ISNUMBER(REGION!DN48-REGION!DN$4),REGION!DN48-REGION!DN$4,""),"")</f>
        <v>-0.28232970616902686</v>
      </c>
      <c r="F48" s="40">
        <f>IF($A48=2,IF(ISNUMBER(REGION!DO48-REGION!DO$4),REGION!DO48-REGION!DO$4,""),"")</f>
        <v>1.9880532008495821E-2</v>
      </c>
      <c r="G48" s="40">
        <f>IF($A48=2,IF(ISNUMBER(REGION!DP48-REGION!DP$4),REGION!DP48-REGION!DP$4,""),"")</f>
        <v>-0.9124528147427754</v>
      </c>
      <c r="H48" s="40">
        <f>IF($A48=2,IF(ISNUMBER(REGION!DQ48-REGION!DQ$4),REGION!DQ48-REGION!DQ$4,""),"")</f>
        <v>-0.22388108014789454</v>
      </c>
      <c r="I48" s="41">
        <f>IF($A48=2,IF(ISNUMBER(REGION!DR48-REGION!DR$4),REGION!DR48-REGION!DR$4,""),"")</f>
        <v>-0.83168663481823968</v>
      </c>
      <c r="J48" s="44">
        <f t="shared" si="0"/>
        <v>1</v>
      </c>
      <c r="K48" s="1" t="str">
        <f t="shared" si="3"/>
        <v/>
      </c>
      <c r="M48" s="40">
        <f>IF($A48=2,IF(ISNUMBER(REGION!DM48-Ukraine!DM48),REGION!DM48-Ukraine!DM48,""),"")</f>
        <v>-0.27239506089362575</v>
      </c>
      <c r="N48" s="40">
        <f>IF($A48=2,IF(ISNUMBER(REGION!DN48-Ukraine!DN48),REGION!DN48-Ukraine!DN48,""),"")</f>
        <v>-0.25075610259697434</v>
      </c>
      <c r="O48" s="40">
        <f>IF($A48=2,IF(ISNUMBER(REGION!DO48-Ukraine!DO48),REGION!DO48-Ukraine!DO48,""),"")</f>
        <v>0.12526417710450544</v>
      </c>
      <c r="P48" s="40">
        <f>IF($A48=2,IF(ISNUMBER(REGION!DP48-Ukraine!DP48),REGION!DP48-Ukraine!DP48,""),"")</f>
        <v>-0.98862023468327576</v>
      </c>
      <c r="Q48" s="40">
        <f>IF($A48=2,IF(ISNUMBER(REGION!DQ48-Ukraine!DQ48),REGION!DQ48-Ukraine!DQ48,""),"")</f>
        <v>-0.23942378106057416</v>
      </c>
      <c r="R48" s="41">
        <f>IF($A48=2,IF(ISNUMBER(REGION!DR48-Ukraine!DR48),REGION!DR48-Ukraine!DR48,""),"")</f>
        <v>-0.72340650313131472</v>
      </c>
      <c r="S48" s="44">
        <f t="shared" si="1"/>
        <v>1</v>
      </c>
      <c r="T48" s="1" t="str">
        <f t="shared" si="4"/>
        <v/>
      </c>
      <c r="V48" s="1">
        <f t="shared" si="2"/>
        <v>0</v>
      </c>
      <c r="W48" s="40" t="str">
        <f>IF(V48&gt;1,Employment!$S48,"")</f>
        <v/>
      </c>
    </row>
    <row r="49" spans="1:23" ht="10.5" x14ac:dyDescent="0.25">
      <c r="A49" s="39">
        <f>'Industry selection'!C49</f>
        <v>2</v>
      </c>
      <c r="B49" s="2">
        <v>10.9</v>
      </c>
      <c r="C49" s="2" t="s">
        <v>100</v>
      </c>
      <c r="D49" s="40">
        <f>IF($A49=2,IF(ISNUMBER(REGION!DM49-REGION!DM$4),REGION!DM49-REGION!DM$4,""),"")</f>
        <v>-0.45552383405827079</v>
      </c>
      <c r="E49" s="40">
        <f>IF($A49=2,IF(ISNUMBER(REGION!DN49-REGION!DN$4),REGION!DN49-REGION!DN$4,""),"")</f>
        <v>-1.0968719211709721E-2</v>
      </c>
      <c r="F49" s="40">
        <f>IF($A49=2,IF(ISNUMBER(REGION!DO49-REGION!DO$4),REGION!DO49-REGION!DO$4,""),"")</f>
        <v>-7.4781948368270235E-2</v>
      </c>
      <c r="G49" s="40" t="str">
        <f>IF($A49=2,IF(ISNUMBER(REGION!DP49-REGION!DP$4),REGION!DP49-REGION!DP$4,""),"")</f>
        <v/>
      </c>
      <c r="H49" s="40" t="str">
        <f>IF($A49=2,IF(ISNUMBER(REGION!DQ49-REGION!DQ$4),REGION!DQ49-REGION!DQ$4,""),"")</f>
        <v/>
      </c>
      <c r="I49" s="41" t="str">
        <f>IF($A49=2,IF(ISNUMBER(REGION!DR49-REGION!DR$4),REGION!DR49-REGION!DR$4,""),"")</f>
        <v/>
      </c>
      <c r="J49" s="44">
        <f t="shared" si="0"/>
        <v>0</v>
      </c>
      <c r="K49" s="1">
        <f t="shared" si="3"/>
        <v>0</v>
      </c>
      <c r="M49" s="40">
        <f>IF($A49=2,IF(ISNUMBER(REGION!DM49-Ukraine!DM49),REGION!DM49-Ukraine!DM49,""),"")</f>
        <v>-0.28630538610677636</v>
      </c>
      <c r="N49" s="40">
        <f>IF($A49=2,IF(ISNUMBER(REGION!DN49-Ukraine!DN49),REGION!DN49-Ukraine!DN49,""),"")</f>
        <v>6.7529892096821142E-2</v>
      </c>
      <c r="O49" s="40">
        <f>IF($A49=2,IF(ISNUMBER(REGION!DO49-Ukraine!DO49),REGION!DO49-Ukraine!DO49,""),"")</f>
        <v>-0.30351199978354393</v>
      </c>
      <c r="P49" s="40" t="str">
        <f>IF($A49=2,IF(ISNUMBER(REGION!DP49-Ukraine!DP49),REGION!DP49-Ukraine!DP49,""),"")</f>
        <v/>
      </c>
      <c r="Q49" s="40" t="str">
        <f>IF($A49=2,IF(ISNUMBER(REGION!DQ49-Ukraine!DQ49),REGION!DQ49-Ukraine!DQ49,""),"")</f>
        <v/>
      </c>
      <c r="R49" s="41" t="str">
        <f>IF($A49=2,IF(ISNUMBER(REGION!DR49-Ukraine!DR49),REGION!DR49-Ukraine!DR49,""),"")</f>
        <v/>
      </c>
      <c r="S49" s="44">
        <f t="shared" si="1"/>
        <v>1</v>
      </c>
      <c r="T49" s="1">
        <f t="shared" si="4"/>
        <v>0</v>
      </c>
      <c r="V49" s="1">
        <f t="shared" si="2"/>
        <v>0</v>
      </c>
      <c r="W49" s="40" t="str">
        <f>IF(V49&gt;1,Employment!$S49,"")</f>
        <v/>
      </c>
    </row>
    <row r="50" spans="1:23" ht="10.5" x14ac:dyDescent="0.25">
      <c r="A50" s="39">
        <f>'Industry selection'!C50</f>
        <v>2</v>
      </c>
      <c r="B50" s="2">
        <v>11</v>
      </c>
      <c r="C50" s="2" t="s">
        <v>102</v>
      </c>
      <c r="D50" s="40" t="str">
        <f>IF($A50=2,IF(ISNUMBER(REGION!DM50-REGION!DM$4),REGION!DM50-REGION!DM$4,""),"")</f>
        <v/>
      </c>
      <c r="E50" s="40">
        <f>IF($A50=2,IF(ISNUMBER(REGION!DN50-REGION!DN$4),REGION!DN50-REGION!DN$4,""),"")</f>
        <v>-0.14855207263020409</v>
      </c>
      <c r="F50" s="40">
        <f>IF($A50=2,IF(ISNUMBER(REGION!DO50-REGION!DO$4),REGION!DO50-REGION!DO$4,""),"")</f>
        <v>6.7908809049532781E-3</v>
      </c>
      <c r="G50" s="40">
        <f>IF($A50=2,IF(ISNUMBER(REGION!DP50-REGION!DP$4),REGION!DP50-REGION!DP$4,""),"")</f>
        <v>7.6652037991458033E-2</v>
      </c>
      <c r="H50" s="40">
        <f>IF($A50=2,IF(ISNUMBER(REGION!DQ50-REGION!DQ$4),REGION!DQ50-REGION!DQ$4,""),"")</f>
        <v>1.3451259643461722E-2</v>
      </c>
      <c r="I50" s="41">
        <f>IF($A50=2,IF(ISNUMBER(REGION!DR50-REGION!DR$4),REGION!DR50-REGION!DR$4,""),"")</f>
        <v>-2.7141731667984281E-2</v>
      </c>
      <c r="J50" s="44">
        <f t="shared" si="0"/>
        <v>3</v>
      </c>
      <c r="K50" s="1" t="str">
        <f t="shared" si="3"/>
        <v/>
      </c>
      <c r="M50" s="40" t="str">
        <f>IF($A50=2,IF(ISNUMBER(REGION!DM50-Ukraine!DM50),REGION!DM50-Ukraine!DM50,""),"")</f>
        <v/>
      </c>
      <c r="N50" s="40">
        <f>IF($A50=2,IF(ISNUMBER(REGION!DN50-Ukraine!DN50),REGION!DN50-Ukraine!DN50,""),"")</f>
        <v>-3.2674616930810529E-2</v>
      </c>
      <c r="O50" s="40">
        <f>IF($A50=2,IF(ISNUMBER(REGION!DO50-Ukraine!DO50),REGION!DO50-Ukraine!DO50,""),"")</f>
        <v>-4.5118352453971222E-2</v>
      </c>
      <c r="P50" s="40">
        <f>IF($A50=2,IF(ISNUMBER(REGION!DP50-Ukraine!DP50),REGION!DP50-Ukraine!DP50,""),"")</f>
        <v>7.5248546633198243E-2</v>
      </c>
      <c r="Q50" s="40">
        <f>IF($A50=2,IF(ISNUMBER(REGION!DQ50-Ukraine!DQ50),REGION!DQ50-Ukraine!DQ50,""),"")</f>
        <v>0.10636651890004634</v>
      </c>
      <c r="R50" s="41">
        <f>IF($A50=2,IF(ISNUMBER(REGION!DR50-Ukraine!DR50),REGION!DR50-Ukraine!DR50,""),"")</f>
        <v>0.15621125937790536</v>
      </c>
      <c r="S50" s="44">
        <f t="shared" si="1"/>
        <v>2</v>
      </c>
      <c r="T50" s="1">
        <f t="shared" si="4"/>
        <v>0</v>
      </c>
      <c r="V50" s="1">
        <f t="shared" si="2"/>
        <v>0</v>
      </c>
      <c r="W50" s="40" t="str">
        <f>IF(V50&gt;1,Employment!$S50,"")</f>
        <v/>
      </c>
    </row>
    <row r="51" spans="1:23" ht="10.5" x14ac:dyDescent="0.25">
      <c r="A51" s="39">
        <f>'Industry selection'!C51</f>
        <v>1</v>
      </c>
      <c r="B51" s="2">
        <v>12</v>
      </c>
      <c r="C51" s="2" t="s">
        <v>104</v>
      </c>
      <c r="D51" s="40" t="str">
        <f>IF($A51=2,IF(ISNUMBER(REGION!DM51-REGION!DM$4),REGION!DM51-REGION!DM$4,""),"")</f>
        <v/>
      </c>
      <c r="E51" s="40" t="str">
        <f>IF($A51=2,IF(ISNUMBER(REGION!DN51-REGION!DN$4),REGION!DN51-REGION!DN$4,""),"")</f>
        <v/>
      </c>
      <c r="F51" s="40" t="str">
        <f>IF($A51=2,IF(ISNUMBER(REGION!DO51-REGION!DO$4),REGION!DO51-REGION!DO$4,""),"")</f>
        <v/>
      </c>
      <c r="G51" s="40" t="str">
        <f>IF($A51=2,IF(ISNUMBER(REGION!DP51-REGION!DP$4),REGION!DP51-REGION!DP$4,""),"")</f>
        <v/>
      </c>
      <c r="H51" s="40" t="str">
        <f>IF($A51=2,IF(ISNUMBER(REGION!DQ51-REGION!DQ$4),REGION!DQ51-REGION!DQ$4,""),"")</f>
        <v/>
      </c>
      <c r="I51" s="41" t="str">
        <f>IF($A51=2,IF(ISNUMBER(REGION!DR51-REGION!DR$4),REGION!DR51-REGION!DR$4,""),"")</f>
        <v/>
      </c>
      <c r="J51" s="44" t="str">
        <f t="shared" si="0"/>
        <v/>
      </c>
      <c r="K51" s="1" t="str">
        <f t="shared" si="3"/>
        <v/>
      </c>
      <c r="M51" s="40" t="str">
        <f>IF($A51=2,IF(ISNUMBER(REGION!DM51-Ukraine!DM51),REGION!DM51-Ukraine!DM51,""),"")</f>
        <v/>
      </c>
      <c r="N51" s="40" t="str">
        <f>IF($A51=2,IF(ISNUMBER(REGION!DN51-Ukraine!DN51),REGION!DN51-Ukraine!DN51,""),"")</f>
        <v/>
      </c>
      <c r="O51" s="40" t="str">
        <f>IF($A51=2,IF(ISNUMBER(REGION!DO51-Ukraine!DO51),REGION!DO51-Ukraine!DO51,""),"")</f>
        <v/>
      </c>
      <c r="P51" s="40" t="str">
        <f>IF($A51=2,IF(ISNUMBER(REGION!DP51-Ukraine!DP51),REGION!DP51-Ukraine!DP51,""),"")</f>
        <v/>
      </c>
      <c r="Q51" s="40" t="str">
        <f>IF($A51=2,IF(ISNUMBER(REGION!DQ51-Ukraine!DQ51),REGION!DQ51-Ukraine!DQ51,""),"")</f>
        <v/>
      </c>
      <c r="R51" s="41" t="str">
        <f>IF($A51=2,IF(ISNUMBER(REGION!DR51-Ukraine!DR51),REGION!DR51-Ukraine!DR51,""),"")</f>
        <v/>
      </c>
      <c r="S51" s="44" t="str">
        <f t="shared" si="1"/>
        <v/>
      </c>
      <c r="T51" s="1" t="str">
        <f t="shared" si="4"/>
        <v/>
      </c>
      <c r="V51" s="1" t="str">
        <f t="shared" si="2"/>
        <v/>
      </c>
      <c r="W51" s="40" t="str">
        <f>IF(V51&gt;1,Employment!$S51,"")</f>
        <v/>
      </c>
    </row>
    <row r="52" spans="1:23" ht="10.5" x14ac:dyDescent="0.25">
      <c r="A52" s="39" t="str">
        <f>'Industry selection'!C52</f>
        <v/>
      </c>
      <c r="B52" s="2">
        <v>13</v>
      </c>
      <c r="C52" s="2" t="s">
        <v>106</v>
      </c>
      <c r="D52" s="40" t="str">
        <f>IF($A52=2,IF(ISNUMBER(REGION!DM52-REGION!DM$4),REGION!DM52-REGION!DM$4,""),"")</f>
        <v/>
      </c>
      <c r="E52" s="40" t="str">
        <f>IF($A52=2,IF(ISNUMBER(REGION!DN52-REGION!DN$4),REGION!DN52-REGION!DN$4,""),"")</f>
        <v/>
      </c>
      <c r="F52" s="40" t="str">
        <f>IF($A52=2,IF(ISNUMBER(REGION!DO52-REGION!DO$4),REGION!DO52-REGION!DO$4,""),"")</f>
        <v/>
      </c>
      <c r="G52" s="40" t="str">
        <f>IF($A52=2,IF(ISNUMBER(REGION!DP52-REGION!DP$4),REGION!DP52-REGION!DP$4,""),"")</f>
        <v/>
      </c>
      <c r="H52" s="40" t="str">
        <f>IF($A52=2,IF(ISNUMBER(REGION!DQ52-REGION!DQ$4),REGION!DQ52-REGION!DQ$4,""),"")</f>
        <v/>
      </c>
      <c r="I52" s="41" t="str">
        <f>IF($A52=2,IF(ISNUMBER(REGION!DR52-REGION!DR$4),REGION!DR52-REGION!DR$4,""),"")</f>
        <v/>
      </c>
      <c r="J52" s="44" t="str">
        <f t="shared" si="0"/>
        <v/>
      </c>
      <c r="K52" s="1" t="str">
        <f t="shared" si="3"/>
        <v/>
      </c>
      <c r="M52" s="40" t="str">
        <f>IF($A52=2,IF(ISNUMBER(REGION!DM52-Ukraine!DM52),REGION!DM52-Ukraine!DM52,""),"")</f>
        <v/>
      </c>
      <c r="N52" s="40" t="str">
        <f>IF($A52=2,IF(ISNUMBER(REGION!DN52-Ukraine!DN52),REGION!DN52-Ukraine!DN52,""),"")</f>
        <v/>
      </c>
      <c r="O52" s="40" t="str">
        <f>IF($A52=2,IF(ISNUMBER(REGION!DO52-Ukraine!DO52),REGION!DO52-Ukraine!DO52,""),"")</f>
        <v/>
      </c>
      <c r="P52" s="40" t="str">
        <f>IF($A52=2,IF(ISNUMBER(REGION!DP52-Ukraine!DP52),REGION!DP52-Ukraine!DP52,""),"")</f>
        <v/>
      </c>
      <c r="Q52" s="40" t="str">
        <f>IF($A52=2,IF(ISNUMBER(REGION!DQ52-Ukraine!DQ52),REGION!DQ52-Ukraine!DQ52,""),"")</f>
        <v/>
      </c>
      <c r="R52" s="41" t="str">
        <f>IF($A52=2,IF(ISNUMBER(REGION!DR52-Ukraine!DR52),REGION!DR52-Ukraine!DR52,""),"")</f>
        <v/>
      </c>
      <c r="S52" s="44" t="str">
        <f t="shared" si="1"/>
        <v/>
      </c>
      <c r="T52" s="1" t="str">
        <f t="shared" si="4"/>
        <v/>
      </c>
      <c r="V52" s="1" t="str">
        <f t="shared" si="2"/>
        <v/>
      </c>
      <c r="W52" s="40" t="str">
        <f>IF(V52&gt;1,Employment!$S52,"")</f>
        <v/>
      </c>
    </row>
    <row r="53" spans="1:23" ht="10.5" x14ac:dyDescent="0.25">
      <c r="A53" s="39">
        <f>'Industry selection'!C53</f>
        <v>1</v>
      </c>
      <c r="B53" s="2">
        <v>13.1</v>
      </c>
      <c r="C53" s="2" t="s">
        <v>108</v>
      </c>
      <c r="D53" s="40" t="str">
        <f>IF($A53=2,IF(ISNUMBER(REGION!DM53-REGION!DM$4),REGION!DM53-REGION!DM$4,""),"")</f>
        <v/>
      </c>
      <c r="E53" s="40" t="str">
        <f>IF($A53=2,IF(ISNUMBER(REGION!DN53-REGION!DN$4),REGION!DN53-REGION!DN$4,""),"")</f>
        <v/>
      </c>
      <c r="F53" s="40" t="str">
        <f>IF($A53=2,IF(ISNUMBER(REGION!DO53-REGION!DO$4),REGION!DO53-REGION!DO$4,""),"")</f>
        <v/>
      </c>
      <c r="G53" s="40" t="str">
        <f>IF($A53=2,IF(ISNUMBER(REGION!DP53-REGION!DP$4),REGION!DP53-REGION!DP$4,""),"")</f>
        <v/>
      </c>
      <c r="H53" s="40" t="str">
        <f>IF($A53=2,IF(ISNUMBER(REGION!DQ53-REGION!DQ$4),REGION!DQ53-REGION!DQ$4,""),"")</f>
        <v/>
      </c>
      <c r="I53" s="41" t="str">
        <f>IF($A53=2,IF(ISNUMBER(REGION!DR53-REGION!DR$4),REGION!DR53-REGION!DR$4,""),"")</f>
        <v/>
      </c>
      <c r="J53" s="44" t="str">
        <f t="shared" si="0"/>
        <v/>
      </c>
      <c r="K53" s="1" t="str">
        <f t="shared" si="3"/>
        <v/>
      </c>
      <c r="M53" s="40" t="str">
        <f>IF($A53=2,IF(ISNUMBER(REGION!DM53-Ukraine!DM53),REGION!DM53-Ukraine!DM53,""),"")</f>
        <v/>
      </c>
      <c r="N53" s="40" t="str">
        <f>IF($A53=2,IF(ISNUMBER(REGION!DN53-Ukraine!DN53),REGION!DN53-Ukraine!DN53,""),"")</f>
        <v/>
      </c>
      <c r="O53" s="40" t="str">
        <f>IF($A53=2,IF(ISNUMBER(REGION!DO53-Ukraine!DO53),REGION!DO53-Ukraine!DO53,""),"")</f>
        <v/>
      </c>
      <c r="P53" s="40" t="str">
        <f>IF($A53=2,IF(ISNUMBER(REGION!DP53-Ukraine!DP53),REGION!DP53-Ukraine!DP53,""),"")</f>
        <v/>
      </c>
      <c r="Q53" s="40" t="str">
        <f>IF($A53=2,IF(ISNUMBER(REGION!DQ53-Ukraine!DQ53),REGION!DQ53-Ukraine!DQ53,""),"")</f>
        <v/>
      </c>
      <c r="R53" s="41" t="str">
        <f>IF($A53=2,IF(ISNUMBER(REGION!DR53-Ukraine!DR53),REGION!DR53-Ukraine!DR53,""),"")</f>
        <v/>
      </c>
      <c r="S53" s="44" t="str">
        <f t="shared" si="1"/>
        <v/>
      </c>
      <c r="T53" s="1" t="str">
        <f t="shared" si="4"/>
        <v/>
      </c>
      <c r="V53" s="1" t="str">
        <f t="shared" si="2"/>
        <v/>
      </c>
      <c r="W53" s="40" t="str">
        <f>IF(V53&gt;1,Employment!$S53,"")</f>
        <v/>
      </c>
    </row>
    <row r="54" spans="1:23" ht="10.5" x14ac:dyDescent="0.25">
      <c r="A54" s="39">
        <f>'Industry selection'!C54</f>
        <v>1</v>
      </c>
      <c r="B54" s="2">
        <v>13.2</v>
      </c>
      <c r="C54" s="2" t="s">
        <v>110</v>
      </c>
      <c r="D54" s="40" t="str">
        <f>IF($A54=2,IF(ISNUMBER(REGION!DM54-REGION!DM$4),REGION!DM54-REGION!DM$4,""),"")</f>
        <v/>
      </c>
      <c r="E54" s="40" t="str">
        <f>IF($A54=2,IF(ISNUMBER(REGION!DN54-REGION!DN$4),REGION!DN54-REGION!DN$4,""),"")</f>
        <v/>
      </c>
      <c r="F54" s="40" t="str">
        <f>IF($A54=2,IF(ISNUMBER(REGION!DO54-REGION!DO$4),REGION!DO54-REGION!DO$4,""),"")</f>
        <v/>
      </c>
      <c r="G54" s="40" t="str">
        <f>IF($A54=2,IF(ISNUMBER(REGION!DP54-REGION!DP$4),REGION!DP54-REGION!DP$4,""),"")</f>
        <v/>
      </c>
      <c r="H54" s="40" t="str">
        <f>IF($A54=2,IF(ISNUMBER(REGION!DQ54-REGION!DQ$4),REGION!DQ54-REGION!DQ$4,""),"")</f>
        <v/>
      </c>
      <c r="I54" s="41" t="str">
        <f>IF($A54=2,IF(ISNUMBER(REGION!DR54-REGION!DR$4),REGION!DR54-REGION!DR$4,""),"")</f>
        <v/>
      </c>
      <c r="J54" s="44" t="str">
        <f t="shared" si="0"/>
        <v/>
      </c>
      <c r="K54" s="1" t="str">
        <f t="shared" si="3"/>
        <v/>
      </c>
      <c r="M54" s="40" t="str">
        <f>IF($A54=2,IF(ISNUMBER(REGION!DM54-Ukraine!DM54),REGION!DM54-Ukraine!DM54,""),"")</f>
        <v/>
      </c>
      <c r="N54" s="40" t="str">
        <f>IF($A54=2,IF(ISNUMBER(REGION!DN54-Ukraine!DN54),REGION!DN54-Ukraine!DN54,""),"")</f>
        <v/>
      </c>
      <c r="O54" s="40" t="str">
        <f>IF($A54=2,IF(ISNUMBER(REGION!DO54-Ukraine!DO54),REGION!DO54-Ukraine!DO54,""),"")</f>
        <v/>
      </c>
      <c r="P54" s="40" t="str">
        <f>IF($A54=2,IF(ISNUMBER(REGION!DP54-Ukraine!DP54),REGION!DP54-Ukraine!DP54,""),"")</f>
        <v/>
      </c>
      <c r="Q54" s="40" t="str">
        <f>IF($A54=2,IF(ISNUMBER(REGION!DQ54-Ukraine!DQ54),REGION!DQ54-Ukraine!DQ54,""),"")</f>
        <v/>
      </c>
      <c r="R54" s="41" t="str">
        <f>IF($A54=2,IF(ISNUMBER(REGION!DR54-Ukraine!DR54),REGION!DR54-Ukraine!DR54,""),"")</f>
        <v/>
      </c>
      <c r="S54" s="44" t="str">
        <f t="shared" si="1"/>
        <v/>
      </c>
      <c r="T54" s="1" t="str">
        <f t="shared" si="4"/>
        <v/>
      </c>
      <c r="V54" s="1" t="str">
        <f t="shared" si="2"/>
        <v/>
      </c>
      <c r="W54" s="40" t="str">
        <f>IF(V54&gt;1,Employment!$S54,"")</f>
        <v/>
      </c>
    </row>
    <row r="55" spans="1:23" ht="10.5" x14ac:dyDescent="0.25">
      <c r="A55" s="39">
        <f>'Industry selection'!C55</f>
        <v>2</v>
      </c>
      <c r="B55" s="2">
        <v>13.3</v>
      </c>
      <c r="C55" s="2" t="s">
        <v>112</v>
      </c>
      <c r="D55" s="40" t="str">
        <f>IF($A55=2,IF(ISNUMBER(REGION!DM55-REGION!DM$4),REGION!DM55-REGION!DM$4,""),"")</f>
        <v/>
      </c>
      <c r="E55" s="40" t="str">
        <f>IF($A55=2,IF(ISNUMBER(REGION!DN55-REGION!DN$4),REGION!DN55-REGION!DN$4,""),"")</f>
        <v/>
      </c>
      <c r="F55" s="40" t="str">
        <f>IF($A55=2,IF(ISNUMBER(REGION!DO55-REGION!DO$4),REGION!DO55-REGION!DO$4,""),"")</f>
        <v/>
      </c>
      <c r="G55" s="40">
        <f>IF($A55=2,IF(ISNUMBER(REGION!DP55-REGION!DP$4),REGION!DP55-REGION!DP$4,""),"")</f>
        <v>-4.0842751356353624E-2</v>
      </c>
      <c r="H55" s="40" t="str">
        <f>IF($A55=2,IF(ISNUMBER(REGION!DQ55-REGION!DQ$4),REGION!DQ55-REGION!DQ$4,""),"")</f>
        <v/>
      </c>
      <c r="I55" s="41">
        <f>IF($A55=2,IF(ISNUMBER(REGION!DR55-REGION!DR$4),REGION!DR55-REGION!DR$4,""),"")</f>
        <v>-0.17191959388960576</v>
      </c>
      <c r="J55" s="44">
        <f t="shared" si="0"/>
        <v>0</v>
      </c>
      <c r="K55" s="1" t="str">
        <f t="shared" si="3"/>
        <v/>
      </c>
      <c r="M55" s="40" t="str">
        <f>IF($A55=2,IF(ISNUMBER(REGION!DM55-Ukraine!DM55),REGION!DM55-Ukraine!DM55,""),"")</f>
        <v/>
      </c>
      <c r="N55" s="40" t="str">
        <f>IF($A55=2,IF(ISNUMBER(REGION!DN55-Ukraine!DN55),REGION!DN55-Ukraine!DN55,""),"")</f>
        <v/>
      </c>
      <c r="O55" s="40" t="str">
        <f>IF($A55=2,IF(ISNUMBER(REGION!DO55-Ukraine!DO55),REGION!DO55-Ukraine!DO55,""),"")</f>
        <v/>
      </c>
      <c r="P55" s="40">
        <f>IF($A55=2,IF(ISNUMBER(REGION!DP55-Ukraine!DP55),REGION!DP55-Ukraine!DP55,""),"")</f>
        <v>2.9935696796027367E-2</v>
      </c>
      <c r="Q55" s="40" t="str">
        <f>IF($A55=2,IF(ISNUMBER(REGION!DQ55-Ukraine!DQ55),REGION!DQ55-Ukraine!DQ55,""),"")</f>
        <v/>
      </c>
      <c r="R55" s="41">
        <f>IF($A55=2,IF(ISNUMBER(REGION!DR55-Ukraine!DR55),REGION!DR55-Ukraine!DR55,""),"")</f>
        <v>-6.6227496169560807E-2</v>
      </c>
      <c r="S55" s="44">
        <f t="shared" si="1"/>
        <v>1</v>
      </c>
      <c r="T55" s="1" t="str">
        <f t="shared" si="4"/>
        <v/>
      </c>
      <c r="V55" s="1">
        <f t="shared" si="2"/>
        <v>0</v>
      </c>
      <c r="W55" s="40" t="str">
        <f>IF(V55&gt;1,Employment!$S55,"")</f>
        <v/>
      </c>
    </row>
    <row r="56" spans="1:23" ht="10.5" x14ac:dyDescent="0.25">
      <c r="A56" s="39">
        <f>'Industry selection'!C56</f>
        <v>2</v>
      </c>
      <c r="B56" s="2">
        <v>13.9</v>
      </c>
      <c r="C56" s="2" t="s">
        <v>114</v>
      </c>
      <c r="D56" s="40" t="str">
        <f>IF($A56=2,IF(ISNUMBER(REGION!DM56-REGION!DM$4),REGION!DM56-REGION!DM$4,""),"")</f>
        <v/>
      </c>
      <c r="E56" s="40">
        <f>IF($A56=2,IF(ISNUMBER(REGION!DN56-REGION!DN$4),REGION!DN56-REGION!DN$4,""),"")</f>
        <v>-0.17554458540047913</v>
      </c>
      <c r="F56" s="40" t="str">
        <f>IF($A56=2,IF(ISNUMBER(REGION!DO56-REGION!DO$4),REGION!DO56-REGION!DO$4,""),"")</f>
        <v/>
      </c>
      <c r="G56" s="40" t="str">
        <f>IF($A56=2,IF(ISNUMBER(REGION!DP56-REGION!DP$4),REGION!DP56-REGION!DP$4,""),"")</f>
        <v/>
      </c>
      <c r="H56" s="40" t="str">
        <f>IF($A56=2,IF(ISNUMBER(REGION!DQ56-REGION!DQ$4),REGION!DQ56-REGION!DQ$4,""),"")</f>
        <v/>
      </c>
      <c r="I56" s="41" t="str">
        <f>IF($A56=2,IF(ISNUMBER(REGION!DR56-REGION!DR$4),REGION!DR56-REGION!DR$4,""),"")</f>
        <v/>
      </c>
      <c r="J56" s="44">
        <f t="shared" si="0"/>
        <v>0</v>
      </c>
      <c r="K56" s="1">
        <f t="shared" si="3"/>
        <v>0</v>
      </c>
      <c r="M56" s="40" t="str">
        <f>IF($A56=2,IF(ISNUMBER(REGION!DM56-Ukraine!DM56),REGION!DM56-Ukraine!DM56,""),"")</f>
        <v/>
      </c>
      <c r="N56" s="40">
        <f>IF($A56=2,IF(ISNUMBER(REGION!DN56-Ukraine!DN56),REGION!DN56-Ukraine!DN56,""),"")</f>
        <v>-0.19146939131657215</v>
      </c>
      <c r="O56" s="40" t="str">
        <f>IF($A56=2,IF(ISNUMBER(REGION!DO56-Ukraine!DO56),REGION!DO56-Ukraine!DO56,""),"")</f>
        <v/>
      </c>
      <c r="P56" s="40" t="str">
        <f>IF($A56=2,IF(ISNUMBER(REGION!DP56-Ukraine!DP56),REGION!DP56-Ukraine!DP56,""),"")</f>
        <v/>
      </c>
      <c r="Q56" s="40" t="str">
        <f>IF($A56=2,IF(ISNUMBER(REGION!DQ56-Ukraine!DQ56),REGION!DQ56-Ukraine!DQ56,""),"")</f>
        <v/>
      </c>
      <c r="R56" s="41" t="str">
        <f>IF($A56=2,IF(ISNUMBER(REGION!DR56-Ukraine!DR56),REGION!DR56-Ukraine!DR56,""),"")</f>
        <v/>
      </c>
      <c r="S56" s="44">
        <f t="shared" si="1"/>
        <v>0</v>
      </c>
      <c r="T56" s="1">
        <f t="shared" si="4"/>
        <v>0</v>
      </c>
      <c r="V56" s="1">
        <f t="shared" si="2"/>
        <v>0</v>
      </c>
      <c r="W56" s="40" t="str">
        <f>IF(V56&gt;1,Employment!$S56,"")</f>
        <v/>
      </c>
    </row>
    <row r="57" spans="1:23" ht="10.5" x14ac:dyDescent="0.25">
      <c r="A57" s="39" t="str">
        <f>'Industry selection'!C57</f>
        <v/>
      </c>
      <c r="B57" s="2">
        <v>14</v>
      </c>
      <c r="C57" s="2" t="s">
        <v>116</v>
      </c>
      <c r="D57" s="40" t="str">
        <f>IF($A57=2,IF(ISNUMBER(REGION!DM57-REGION!DM$4),REGION!DM57-REGION!DM$4,""),"")</f>
        <v/>
      </c>
      <c r="E57" s="40" t="str">
        <f>IF($A57=2,IF(ISNUMBER(REGION!DN57-REGION!DN$4),REGION!DN57-REGION!DN$4,""),"")</f>
        <v/>
      </c>
      <c r="F57" s="40" t="str">
        <f>IF($A57=2,IF(ISNUMBER(REGION!DO57-REGION!DO$4),REGION!DO57-REGION!DO$4,""),"")</f>
        <v/>
      </c>
      <c r="G57" s="40" t="str">
        <f>IF($A57=2,IF(ISNUMBER(REGION!DP57-REGION!DP$4),REGION!DP57-REGION!DP$4,""),"")</f>
        <v/>
      </c>
      <c r="H57" s="40" t="str">
        <f>IF($A57=2,IF(ISNUMBER(REGION!DQ57-REGION!DQ$4),REGION!DQ57-REGION!DQ$4,""),"")</f>
        <v/>
      </c>
      <c r="I57" s="41" t="str">
        <f>IF($A57=2,IF(ISNUMBER(REGION!DR57-REGION!DR$4),REGION!DR57-REGION!DR$4,""),"")</f>
        <v/>
      </c>
      <c r="J57" s="44" t="str">
        <f t="shared" si="0"/>
        <v/>
      </c>
      <c r="K57" s="1" t="str">
        <f t="shared" si="3"/>
        <v/>
      </c>
      <c r="M57" s="40" t="str">
        <f>IF($A57=2,IF(ISNUMBER(REGION!DM57-Ukraine!DM57),REGION!DM57-Ukraine!DM57,""),"")</f>
        <v/>
      </c>
      <c r="N57" s="40" t="str">
        <f>IF($A57=2,IF(ISNUMBER(REGION!DN57-Ukraine!DN57),REGION!DN57-Ukraine!DN57,""),"")</f>
        <v/>
      </c>
      <c r="O57" s="40" t="str">
        <f>IF($A57=2,IF(ISNUMBER(REGION!DO57-Ukraine!DO57),REGION!DO57-Ukraine!DO57,""),"")</f>
        <v/>
      </c>
      <c r="P57" s="40" t="str">
        <f>IF($A57=2,IF(ISNUMBER(REGION!DP57-Ukraine!DP57),REGION!DP57-Ukraine!DP57,""),"")</f>
        <v/>
      </c>
      <c r="Q57" s="40" t="str">
        <f>IF($A57=2,IF(ISNUMBER(REGION!DQ57-Ukraine!DQ57),REGION!DQ57-Ukraine!DQ57,""),"")</f>
        <v/>
      </c>
      <c r="R57" s="41" t="str">
        <f>IF($A57=2,IF(ISNUMBER(REGION!DR57-Ukraine!DR57),REGION!DR57-Ukraine!DR57,""),"")</f>
        <v/>
      </c>
      <c r="S57" s="44" t="str">
        <f t="shared" si="1"/>
        <v/>
      </c>
      <c r="T57" s="1" t="str">
        <f t="shared" si="4"/>
        <v/>
      </c>
      <c r="V57" s="1" t="str">
        <f t="shared" si="2"/>
        <v/>
      </c>
      <c r="W57" s="40" t="str">
        <f>IF(V57&gt;1,Employment!$S57,"")</f>
        <v/>
      </c>
    </row>
    <row r="58" spans="1:23" ht="10.5" x14ac:dyDescent="0.25">
      <c r="A58" s="39">
        <f>'Industry selection'!C58</f>
        <v>2</v>
      </c>
      <c r="B58" s="2">
        <v>14.1</v>
      </c>
      <c r="C58" s="2" t="s">
        <v>118</v>
      </c>
      <c r="D58" s="40">
        <f>IF($A58=2,IF(ISNUMBER(REGION!DM58-REGION!DM$4),REGION!DM58-REGION!DM$4,""),"")</f>
        <v>2.0814561401155451E-2</v>
      </c>
      <c r="E58" s="40">
        <f>IF($A58=2,IF(ISNUMBER(REGION!DN58-REGION!DN$4),REGION!DN58-REGION!DN$4,""),"")</f>
        <v>-0.11413786774168289</v>
      </c>
      <c r="F58" s="40">
        <f>IF($A58=2,IF(ISNUMBER(REGION!DO58-REGION!DO$4),REGION!DO58-REGION!DO$4,""),"")</f>
        <v>0.14141432538196042</v>
      </c>
      <c r="G58" s="40" t="str">
        <f>IF($A58=2,IF(ISNUMBER(REGION!DP58-REGION!DP$4),REGION!DP58-REGION!DP$4,""),"")</f>
        <v/>
      </c>
      <c r="H58" s="40" t="str">
        <f>IF($A58=2,IF(ISNUMBER(REGION!DQ58-REGION!DQ$4),REGION!DQ58-REGION!DQ$4,""),"")</f>
        <v/>
      </c>
      <c r="I58" s="41" t="str">
        <f>IF($A58=2,IF(ISNUMBER(REGION!DR58-REGION!DR$4),REGION!DR58-REGION!DR$4,""),"")</f>
        <v/>
      </c>
      <c r="J58" s="44">
        <f t="shared" si="0"/>
        <v>2</v>
      </c>
      <c r="K58" s="1">
        <f t="shared" si="3"/>
        <v>0</v>
      </c>
      <c r="M58" s="40">
        <f>IF($A58=2,IF(ISNUMBER(REGION!DM58-Ukraine!DM58),REGION!DM58-Ukraine!DM58,""),"")</f>
        <v>4.2100761956529786E-2</v>
      </c>
      <c r="N58" s="40">
        <f>IF($A58=2,IF(ISNUMBER(REGION!DN58-Ukraine!DN58),REGION!DN58-Ukraine!DN58,""),"")</f>
        <v>6.1962359391308341E-2</v>
      </c>
      <c r="O58" s="40">
        <f>IF($A58=2,IF(ISNUMBER(REGION!DO58-Ukraine!DO58),REGION!DO58-Ukraine!DO58,""),"")</f>
        <v>9.2602377187889551E-2</v>
      </c>
      <c r="P58" s="40" t="str">
        <f>IF($A58=2,IF(ISNUMBER(REGION!DP58-Ukraine!DP58),REGION!DP58-Ukraine!DP58,""),"")</f>
        <v/>
      </c>
      <c r="Q58" s="40" t="str">
        <f>IF($A58=2,IF(ISNUMBER(REGION!DQ58-Ukraine!DQ58),REGION!DQ58-Ukraine!DQ58,""),"")</f>
        <v/>
      </c>
      <c r="R58" s="41" t="str">
        <f>IF($A58=2,IF(ISNUMBER(REGION!DR58-Ukraine!DR58),REGION!DR58-Ukraine!DR58,""),"")</f>
        <v/>
      </c>
      <c r="S58" s="44">
        <f t="shared" si="1"/>
        <v>3</v>
      </c>
      <c r="T58" s="1">
        <f t="shared" si="4"/>
        <v>1</v>
      </c>
      <c r="V58" s="1">
        <f t="shared" si="2"/>
        <v>1</v>
      </c>
      <c r="W58" s="40" t="str">
        <f>IF(V58&gt;1,Employment!$S58,"")</f>
        <v/>
      </c>
    </row>
    <row r="59" spans="1:23" ht="10.5" x14ac:dyDescent="0.25">
      <c r="A59" s="39">
        <f>'Industry selection'!C59</f>
        <v>1</v>
      </c>
      <c r="B59" s="2">
        <v>14.2</v>
      </c>
      <c r="C59" s="2" t="s">
        <v>120</v>
      </c>
      <c r="D59" s="40" t="str">
        <f>IF($A59=2,IF(ISNUMBER(REGION!DM59-REGION!DM$4),REGION!DM59-REGION!DM$4,""),"")</f>
        <v/>
      </c>
      <c r="E59" s="40" t="str">
        <f>IF($A59=2,IF(ISNUMBER(REGION!DN59-REGION!DN$4),REGION!DN59-REGION!DN$4,""),"")</f>
        <v/>
      </c>
      <c r="F59" s="40" t="str">
        <f>IF($A59=2,IF(ISNUMBER(REGION!DO59-REGION!DO$4),REGION!DO59-REGION!DO$4,""),"")</f>
        <v/>
      </c>
      <c r="G59" s="40" t="str">
        <f>IF($A59=2,IF(ISNUMBER(REGION!DP59-REGION!DP$4),REGION!DP59-REGION!DP$4,""),"")</f>
        <v/>
      </c>
      <c r="H59" s="40" t="str">
        <f>IF($A59=2,IF(ISNUMBER(REGION!DQ59-REGION!DQ$4),REGION!DQ59-REGION!DQ$4,""),"")</f>
        <v/>
      </c>
      <c r="I59" s="41" t="str">
        <f>IF($A59=2,IF(ISNUMBER(REGION!DR59-REGION!DR$4),REGION!DR59-REGION!DR$4,""),"")</f>
        <v/>
      </c>
      <c r="J59" s="44" t="str">
        <f t="shared" si="0"/>
        <v/>
      </c>
      <c r="K59" s="1" t="str">
        <f t="shared" si="3"/>
        <v/>
      </c>
      <c r="M59" s="40" t="str">
        <f>IF($A59=2,IF(ISNUMBER(REGION!DM59-Ukraine!DM59),REGION!DM59-Ukraine!DM59,""),"")</f>
        <v/>
      </c>
      <c r="N59" s="40" t="str">
        <f>IF($A59=2,IF(ISNUMBER(REGION!DN59-Ukraine!DN59),REGION!DN59-Ukraine!DN59,""),"")</f>
        <v/>
      </c>
      <c r="O59" s="40" t="str">
        <f>IF($A59=2,IF(ISNUMBER(REGION!DO59-Ukraine!DO59),REGION!DO59-Ukraine!DO59,""),"")</f>
        <v/>
      </c>
      <c r="P59" s="40" t="str">
        <f>IF($A59=2,IF(ISNUMBER(REGION!DP59-Ukraine!DP59),REGION!DP59-Ukraine!DP59,""),"")</f>
        <v/>
      </c>
      <c r="Q59" s="40" t="str">
        <f>IF($A59=2,IF(ISNUMBER(REGION!DQ59-Ukraine!DQ59),REGION!DQ59-Ukraine!DQ59,""),"")</f>
        <v/>
      </c>
      <c r="R59" s="41" t="str">
        <f>IF($A59=2,IF(ISNUMBER(REGION!DR59-Ukraine!DR59),REGION!DR59-Ukraine!DR59,""),"")</f>
        <v/>
      </c>
      <c r="S59" s="44" t="str">
        <f t="shared" si="1"/>
        <v/>
      </c>
      <c r="T59" s="1" t="str">
        <f t="shared" si="4"/>
        <v/>
      </c>
      <c r="V59" s="1" t="str">
        <f t="shared" si="2"/>
        <v/>
      </c>
      <c r="W59" s="40" t="str">
        <f>IF(V59&gt;1,Employment!$S59,"")</f>
        <v/>
      </c>
    </row>
    <row r="60" spans="1:23" ht="10.5" x14ac:dyDescent="0.25">
      <c r="A60" s="39">
        <f>'Industry selection'!C60</f>
        <v>2</v>
      </c>
      <c r="B60" s="2">
        <v>14.3</v>
      </c>
      <c r="C60" s="2" t="s">
        <v>122</v>
      </c>
      <c r="D60" s="40" t="str">
        <f>IF($A60=2,IF(ISNUMBER(REGION!DM60-REGION!DM$4),REGION!DM60-REGION!DM$4,""),"")</f>
        <v/>
      </c>
      <c r="E60" s="40">
        <f>IF($A60=2,IF(ISNUMBER(REGION!DN60-REGION!DN$4),REGION!DN60-REGION!DN$4,""),"")</f>
        <v>-8.7575528214387521E-3</v>
      </c>
      <c r="F60" s="40">
        <f>IF($A60=2,IF(ISNUMBER(REGION!DO60-REGION!DO$4),REGION!DO60-REGION!DO$4,""),"")</f>
        <v>-5.4956413078817379E-2</v>
      </c>
      <c r="G60" s="40" t="str">
        <f>IF($A60=2,IF(ISNUMBER(REGION!DP60-REGION!DP$4),REGION!DP60-REGION!DP$4,""),"")</f>
        <v/>
      </c>
      <c r="H60" s="40" t="str">
        <f>IF($A60=2,IF(ISNUMBER(REGION!DQ60-REGION!DQ$4),REGION!DQ60-REGION!DQ$4,""),"")</f>
        <v/>
      </c>
      <c r="I60" s="41" t="str">
        <f>IF($A60=2,IF(ISNUMBER(REGION!DR60-REGION!DR$4),REGION!DR60-REGION!DR$4,""),"")</f>
        <v/>
      </c>
      <c r="J60" s="44">
        <f t="shared" si="0"/>
        <v>0</v>
      </c>
      <c r="K60" s="1">
        <f t="shared" si="3"/>
        <v>0</v>
      </c>
      <c r="M60" s="40" t="str">
        <f>IF($A60=2,IF(ISNUMBER(REGION!DM60-Ukraine!DM60),REGION!DM60-Ukraine!DM60,""),"")</f>
        <v/>
      </c>
      <c r="N60" s="40">
        <f>IF($A60=2,IF(ISNUMBER(REGION!DN60-Ukraine!DN60),REGION!DN60-Ukraine!DN60,""),"")</f>
        <v>-0.14882298464388022</v>
      </c>
      <c r="O60" s="40">
        <f>IF($A60=2,IF(ISNUMBER(REGION!DO60-Ukraine!DO60),REGION!DO60-Ukraine!DO60,""),"")</f>
        <v>-8.6870359489343518E-2</v>
      </c>
      <c r="P60" s="40" t="str">
        <f>IF($A60=2,IF(ISNUMBER(REGION!DP60-Ukraine!DP60),REGION!DP60-Ukraine!DP60,""),"")</f>
        <v/>
      </c>
      <c r="Q60" s="40" t="str">
        <f>IF($A60=2,IF(ISNUMBER(REGION!DQ60-Ukraine!DQ60),REGION!DQ60-Ukraine!DQ60,""),"")</f>
        <v/>
      </c>
      <c r="R60" s="41" t="str">
        <f>IF($A60=2,IF(ISNUMBER(REGION!DR60-Ukraine!DR60),REGION!DR60-Ukraine!DR60,""),"")</f>
        <v/>
      </c>
      <c r="S60" s="44">
        <f t="shared" si="1"/>
        <v>0</v>
      </c>
      <c r="T60" s="1">
        <f t="shared" si="4"/>
        <v>0</v>
      </c>
      <c r="V60" s="1">
        <f t="shared" si="2"/>
        <v>0</v>
      </c>
      <c r="W60" s="40" t="str">
        <f>IF(V60&gt;1,Employment!$S60,"")</f>
        <v/>
      </c>
    </row>
    <row r="61" spans="1:23" ht="10.5" x14ac:dyDescent="0.25">
      <c r="A61" s="39">
        <f>'Industry selection'!C61</f>
        <v>2</v>
      </c>
      <c r="B61" s="2">
        <v>15</v>
      </c>
      <c r="C61" s="2" t="s">
        <v>124</v>
      </c>
      <c r="D61" s="40">
        <f>IF($A61=2,IF(ISNUMBER(REGION!DM61-REGION!DM$4),REGION!DM61-REGION!DM$4,""),"")</f>
        <v>-0.13803471939934486</v>
      </c>
      <c r="E61" s="40">
        <f>IF($A61=2,IF(ISNUMBER(REGION!DN61-REGION!DN$4),REGION!DN61-REGION!DN$4,""),"")</f>
        <v>-0.46230377519792842</v>
      </c>
      <c r="F61" s="40" t="str">
        <f>IF($A61=2,IF(ISNUMBER(REGION!DO61-REGION!DO$4),REGION!DO61-REGION!DO$4,""),"")</f>
        <v/>
      </c>
      <c r="G61" s="40" t="str">
        <f>IF($A61=2,IF(ISNUMBER(REGION!DP61-REGION!DP$4),REGION!DP61-REGION!DP$4,""),"")</f>
        <v/>
      </c>
      <c r="H61" s="40" t="str">
        <f>IF($A61=2,IF(ISNUMBER(REGION!DQ61-REGION!DQ$4),REGION!DQ61-REGION!DQ$4,""),"")</f>
        <v/>
      </c>
      <c r="I61" s="41" t="str">
        <f>IF($A61=2,IF(ISNUMBER(REGION!DR61-REGION!DR$4),REGION!DR61-REGION!DR$4,""),"")</f>
        <v/>
      </c>
      <c r="J61" s="44">
        <f t="shared" si="0"/>
        <v>0</v>
      </c>
      <c r="K61" s="1">
        <f t="shared" si="3"/>
        <v>0</v>
      </c>
      <c r="M61" s="40">
        <f>IF($A61=2,IF(ISNUMBER(REGION!DM61-Ukraine!DM61),REGION!DM61-Ukraine!DM61,""),"")</f>
        <v>-0.12058373122792321</v>
      </c>
      <c r="N61" s="40">
        <f>IF($A61=2,IF(ISNUMBER(REGION!DN61-Ukraine!DN61),REGION!DN61-Ukraine!DN61,""),"")</f>
        <v>-0.42246525456934103</v>
      </c>
      <c r="O61" s="40" t="str">
        <f>IF($A61=2,IF(ISNUMBER(REGION!DO61-Ukraine!DO61),REGION!DO61-Ukraine!DO61,""),"")</f>
        <v/>
      </c>
      <c r="P61" s="40" t="str">
        <f>IF($A61=2,IF(ISNUMBER(REGION!DP61-Ukraine!DP61),REGION!DP61-Ukraine!DP61,""),"")</f>
        <v/>
      </c>
      <c r="Q61" s="40" t="str">
        <f>IF($A61=2,IF(ISNUMBER(REGION!DQ61-Ukraine!DQ61),REGION!DQ61-Ukraine!DQ61,""),"")</f>
        <v/>
      </c>
      <c r="R61" s="41" t="str">
        <f>IF($A61=2,IF(ISNUMBER(REGION!DR61-Ukraine!DR61),REGION!DR61-Ukraine!DR61,""),"")</f>
        <v/>
      </c>
      <c r="S61" s="44">
        <f t="shared" si="1"/>
        <v>0</v>
      </c>
      <c r="T61" s="1">
        <f t="shared" si="4"/>
        <v>0</v>
      </c>
      <c r="V61" s="1">
        <f t="shared" si="2"/>
        <v>0</v>
      </c>
      <c r="W61" s="40" t="str">
        <f>IF(V61&gt;1,Employment!$S61,"")</f>
        <v/>
      </c>
    </row>
    <row r="62" spans="1:23" ht="10.5" x14ac:dyDescent="0.25">
      <c r="A62" s="39">
        <f>'Industry selection'!C62</f>
        <v>1</v>
      </c>
      <c r="B62" s="2">
        <v>15.1</v>
      </c>
      <c r="C62" s="2" t="s">
        <v>126</v>
      </c>
      <c r="D62" s="40" t="str">
        <f>IF($A62=2,IF(ISNUMBER(REGION!DM62-REGION!DM$4),REGION!DM62-REGION!DM$4,""),"")</f>
        <v/>
      </c>
      <c r="E62" s="40" t="str">
        <f>IF($A62=2,IF(ISNUMBER(REGION!DN62-REGION!DN$4),REGION!DN62-REGION!DN$4,""),"")</f>
        <v/>
      </c>
      <c r="F62" s="40" t="str">
        <f>IF($A62=2,IF(ISNUMBER(REGION!DO62-REGION!DO$4),REGION!DO62-REGION!DO$4,""),"")</f>
        <v/>
      </c>
      <c r="G62" s="40" t="str">
        <f>IF($A62=2,IF(ISNUMBER(REGION!DP62-REGION!DP$4),REGION!DP62-REGION!DP$4,""),"")</f>
        <v/>
      </c>
      <c r="H62" s="40" t="str">
        <f>IF($A62=2,IF(ISNUMBER(REGION!DQ62-REGION!DQ$4),REGION!DQ62-REGION!DQ$4,""),"")</f>
        <v/>
      </c>
      <c r="I62" s="41" t="str">
        <f>IF($A62=2,IF(ISNUMBER(REGION!DR62-REGION!DR$4),REGION!DR62-REGION!DR$4,""),"")</f>
        <v/>
      </c>
      <c r="J62" s="44" t="str">
        <f t="shared" si="0"/>
        <v/>
      </c>
      <c r="K62" s="1" t="str">
        <f t="shared" si="3"/>
        <v/>
      </c>
      <c r="M62" s="40" t="str">
        <f>IF($A62=2,IF(ISNUMBER(REGION!DM62-Ukraine!DM62),REGION!DM62-Ukraine!DM62,""),"")</f>
        <v/>
      </c>
      <c r="N62" s="40" t="str">
        <f>IF($A62=2,IF(ISNUMBER(REGION!DN62-Ukraine!DN62),REGION!DN62-Ukraine!DN62,""),"")</f>
        <v/>
      </c>
      <c r="O62" s="40" t="str">
        <f>IF($A62=2,IF(ISNUMBER(REGION!DO62-Ukraine!DO62),REGION!DO62-Ukraine!DO62,""),"")</f>
        <v/>
      </c>
      <c r="P62" s="40" t="str">
        <f>IF($A62=2,IF(ISNUMBER(REGION!DP62-Ukraine!DP62),REGION!DP62-Ukraine!DP62,""),"")</f>
        <v/>
      </c>
      <c r="Q62" s="40" t="str">
        <f>IF($A62=2,IF(ISNUMBER(REGION!DQ62-Ukraine!DQ62),REGION!DQ62-Ukraine!DQ62,""),"")</f>
        <v/>
      </c>
      <c r="R62" s="41" t="str">
        <f>IF($A62=2,IF(ISNUMBER(REGION!DR62-Ukraine!DR62),REGION!DR62-Ukraine!DR62,""),"")</f>
        <v/>
      </c>
      <c r="S62" s="44" t="str">
        <f t="shared" si="1"/>
        <v/>
      </c>
      <c r="T62" s="1" t="str">
        <f t="shared" si="4"/>
        <v/>
      </c>
      <c r="V62" s="1" t="str">
        <f t="shared" si="2"/>
        <v/>
      </c>
      <c r="W62" s="40" t="str">
        <f>IF(V62&gt;1,Employment!$S62,"")</f>
        <v/>
      </c>
    </row>
    <row r="63" spans="1:23" ht="10.5" x14ac:dyDescent="0.25">
      <c r="A63" s="39">
        <f>'Industry selection'!C63</f>
        <v>1</v>
      </c>
      <c r="B63" s="2">
        <v>15.2</v>
      </c>
      <c r="C63" s="2" t="s">
        <v>128</v>
      </c>
      <c r="D63" s="40" t="str">
        <f>IF($A63=2,IF(ISNUMBER(REGION!DM63-REGION!DM$4),REGION!DM63-REGION!DM$4,""),"")</f>
        <v/>
      </c>
      <c r="E63" s="40" t="str">
        <f>IF($A63=2,IF(ISNUMBER(REGION!DN63-REGION!DN$4),REGION!DN63-REGION!DN$4,""),"")</f>
        <v/>
      </c>
      <c r="F63" s="40" t="str">
        <f>IF($A63=2,IF(ISNUMBER(REGION!DO63-REGION!DO$4),REGION!DO63-REGION!DO$4,""),"")</f>
        <v/>
      </c>
      <c r="G63" s="40" t="str">
        <f>IF($A63=2,IF(ISNUMBER(REGION!DP63-REGION!DP$4),REGION!DP63-REGION!DP$4,""),"")</f>
        <v/>
      </c>
      <c r="H63" s="40" t="str">
        <f>IF($A63=2,IF(ISNUMBER(REGION!DQ63-REGION!DQ$4),REGION!DQ63-REGION!DQ$4,""),"")</f>
        <v/>
      </c>
      <c r="I63" s="41" t="str">
        <f>IF($A63=2,IF(ISNUMBER(REGION!DR63-REGION!DR$4),REGION!DR63-REGION!DR$4,""),"")</f>
        <v/>
      </c>
      <c r="J63" s="44" t="str">
        <f t="shared" si="0"/>
        <v/>
      </c>
      <c r="K63" s="1" t="str">
        <f t="shared" si="3"/>
        <v/>
      </c>
      <c r="M63" s="40" t="str">
        <f>IF($A63=2,IF(ISNUMBER(REGION!DM63-Ukraine!DM63),REGION!DM63-Ukraine!DM63,""),"")</f>
        <v/>
      </c>
      <c r="N63" s="40" t="str">
        <f>IF($A63=2,IF(ISNUMBER(REGION!DN63-Ukraine!DN63),REGION!DN63-Ukraine!DN63,""),"")</f>
        <v/>
      </c>
      <c r="O63" s="40" t="str">
        <f>IF($A63=2,IF(ISNUMBER(REGION!DO63-Ukraine!DO63),REGION!DO63-Ukraine!DO63,""),"")</f>
        <v/>
      </c>
      <c r="P63" s="40" t="str">
        <f>IF($A63=2,IF(ISNUMBER(REGION!DP63-Ukraine!DP63),REGION!DP63-Ukraine!DP63,""),"")</f>
        <v/>
      </c>
      <c r="Q63" s="40" t="str">
        <f>IF($A63=2,IF(ISNUMBER(REGION!DQ63-Ukraine!DQ63),REGION!DQ63-Ukraine!DQ63,""),"")</f>
        <v/>
      </c>
      <c r="R63" s="41" t="str">
        <f>IF($A63=2,IF(ISNUMBER(REGION!DR63-Ukraine!DR63),REGION!DR63-Ukraine!DR63,""),"")</f>
        <v/>
      </c>
      <c r="S63" s="44" t="str">
        <f t="shared" si="1"/>
        <v/>
      </c>
      <c r="T63" s="1" t="str">
        <f t="shared" si="4"/>
        <v/>
      </c>
      <c r="V63" s="1" t="str">
        <f t="shared" si="2"/>
        <v/>
      </c>
      <c r="W63" s="40" t="str">
        <f>IF(V63&gt;1,Employment!$S63,"")</f>
        <v/>
      </c>
    </row>
    <row r="64" spans="1:23" ht="10.5" x14ac:dyDescent="0.25">
      <c r="A64" s="39" t="str">
        <f>'Industry selection'!C64</f>
        <v/>
      </c>
      <c r="B64" s="2">
        <v>16</v>
      </c>
      <c r="C64" s="2" t="s">
        <v>130</v>
      </c>
      <c r="D64" s="40" t="str">
        <f>IF($A64=2,IF(ISNUMBER(REGION!DM64-REGION!DM$4),REGION!DM64-REGION!DM$4,""),"")</f>
        <v/>
      </c>
      <c r="E64" s="40" t="str">
        <f>IF($A64=2,IF(ISNUMBER(REGION!DN64-REGION!DN$4),REGION!DN64-REGION!DN$4,""),"")</f>
        <v/>
      </c>
      <c r="F64" s="40" t="str">
        <f>IF($A64=2,IF(ISNUMBER(REGION!DO64-REGION!DO$4),REGION!DO64-REGION!DO$4,""),"")</f>
        <v/>
      </c>
      <c r="G64" s="40" t="str">
        <f>IF($A64=2,IF(ISNUMBER(REGION!DP64-REGION!DP$4),REGION!DP64-REGION!DP$4,""),"")</f>
        <v/>
      </c>
      <c r="H64" s="40" t="str">
        <f>IF($A64=2,IF(ISNUMBER(REGION!DQ64-REGION!DQ$4),REGION!DQ64-REGION!DQ$4,""),"")</f>
        <v/>
      </c>
      <c r="I64" s="41" t="str">
        <f>IF($A64=2,IF(ISNUMBER(REGION!DR64-REGION!DR$4),REGION!DR64-REGION!DR$4,""),"")</f>
        <v/>
      </c>
      <c r="J64" s="44" t="str">
        <f t="shared" si="0"/>
        <v/>
      </c>
      <c r="K64" s="1" t="str">
        <f t="shared" si="3"/>
        <v/>
      </c>
      <c r="M64" s="40" t="str">
        <f>IF($A64=2,IF(ISNUMBER(REGION!DM64-Ukraine!DM64),REGION!DM64-Ukraine!DM64,""),"")</f>
        <v/>
      </c>
      <c r="N64" s="40" t="str">
        <f>IF($A64=2,IF(ISNUMBER(REGION!DN64-Ukraine!DN64),REGION!DN64-Ukraine!DN64,""),"")</f>
        <v/>
      </c>
      <c r="O64" s="40" t="str">
        <f>IF($A64=2,IF(ISNUMBER(REGION!DO64-Ukraine!DO64),REGION!DO64-Ukraine!DO64,""),"")</f>
        <v/>
      </c>
      <c r="P64" s="40" t="str">
        <f>IF($A64=2,IF(ISNUMBER(REGION!DP64-Ukraine!DP64),REGION!DP64-Ukraine!DP64,""),"")</f>
        <v/>
      </c>
      <c r="Q64" s="40" t="str">
        <f>IF($A64=2,IF(ISNUMBER(REGION!DQ64-Ukraine!DQ64),REGION!DQ64-Ukraine!DQ64,""),"")</f>
        <v/>
      </c>
      <c r="R64" s="41" t="str">
        <f>IF($A64=2,IF(ISNUMBER(REGION!DR64-Ukraine!DR64),REGION!DR64-Ukraine!DR64,""),"")</f>
        <v/>
      </c>
      <c r="S64" s="44" t="str">
        <f t="shared" si="1"/>
        <v/>
      </c>
      <c r="T64" s="1" t="str">
        <f t="shared" si="4"/>
        <v/>
      </c>
      <c r="V64" s="1" t="str">
        <f t="shared" si="2"/>
        <v/>
      </c>
      <c r="W64" s="40" t="str">
        <f>IF(V64&gt;1,Employment!$S64,"")</f>
        <v/>
      </c>
    </row>
    <row r="65" spans="1:23" ht="10.5" x14ac:dyDescent="0.25">
      <c r="A65" s="39">
        <f>'Industry selection'!C65</f>
        <v>2</v>
      </c>
      <c r="B65" s="2">
        <v>16.100000000000001</v>
      </c>
      <c r="C65" s="2" t="s">
        <v>132</v>
      </c>
      <c r="D65" s="40">
        <f>IF($A65=2,IF(ISNUMBER(REGION!DM65-REGION!DM$4),REGION!DM65-REGION!DM$4,""),"")</f>
        <v>-5.3565391259130624E-2</v>
      </c>
      <c r="E65" s="40">
        <f>IF($A65=2,IF(ISNUMBER(REGION!DN65-REGION!DN$4),REGION!DN65-REGION!DN$4,""),"")</f>
        <v>-6.0737237730228211E-2</v>
      </c>
      <c r="F65" s="40">
        <f>IF($A65=2,IF(ISNUMBER(REGION!DO65-REGION!DO$4),REGION!DO65-REGION!DO$4,""),"")</f>
        <v>5.625051726495589E-2</v>
      </c>
      <c r="G65" s="40">
        <f>IF($A65=2,IF(ISNUMBER(REGION!DP65-REGION!DP$4),REGION!DP65-REGION!DP$4,""),"")</f>
        <v>-2.243196681448556E-2</v>
      </c>
      <c r="H65" s="40">
        <f>IF($A65=2,IF(ISNUMBER(REGION!DQ65-REGION!DQ$4),REGION!DQ65-REGION!DQ$4,""),"")</f>
        <v>-0.18531072933687975</v>
      </c>
      <c r="I65" s="41">
        <f>IF($A65=2,IF(ISNUMBER(REGION!DR65-REGION!DR$4),REGION!DR65-REGION!DR$4,""),"")</f>
        <v>-0.21102239835295644</v>
      </c>
      <c r="J65" s="44">
        <f t="shared" si="0"/>
        <v>1</v>
      </c>
      <c r="K65" s="1" t="str">
        <f t="shared" si="3"/>
        <v/>
      </c>
      <c r="M65" s="40">
        <f>IF($A65=2,IF(ISNUMBER(REGION!DM65-Ukraine!DM65),REGION!DM65-Ukraine!DM65,""),"")</f>
        <v>2.5379463301220428E-2</v>
      </c>
      <c r="N65" s="40">
        <f>IF($A65=2,IF(ISNUMBER(REGION!DN65-Ukraine!DN65),REGION!DN65-Ukraine!DN65,""),"")</f>
        <v>1.2552389869805558E-2</v>
      </c>
      <c r="O65" s="40">
        <f>IF($A65=2,IF(ISNUMBER(REGION!DO65-Ukraine!DO65),REGION!DO65-Ukraine!DO65,""),"")</f>
        <v>-0.17198495893115973</v>
      </c>
      <c r="P65" s="40">
        <f>IF($A65=2,IF(ISNUMBER(REGION!DP65-Ukraine!DP65),REGION!DP65-Ukraine!DP65,""),"")</f>
        <v>-0.24851611454943945</v>
      </c>
      <c r="Q65" s="40">
        <f>IF($A65=2,IF(ISNUMBER(REGION!DQ65-Ukraine!DQ65),REGION!DQ65-Ukraine!DQ65,""),"")</f>
        <v>-0.33625880094976213</v>
      </c>
      <c r="R65" s="41">
        <f>IF($A65=2,IF(ISNUMBER(REGION!DR65-Ukraine!DR65),REGION!DR65-Ukraine!DR65,""),"")</f>
        <v>-0.6369810086077391</v>
      </c>
      <c r="S65" s="44">
        <f t="shared" si="1"/>
        <v>2</v>
      </c>
      <c r="T65" s="1" t="str">
        <f t="shared" si="4"/>
        <v/>
      </c>
      <c r="V65" s="1">
        <f t="shared" si="2"/>
        <v>0</v>
      </c>
      <c r="W65" s="40" t="str">
        <f>IF(V65&gt;1,Employment!$S65,"")</f>
        <v/>
      </c>
    </row>
    <row r="66" spans="1:23" ht="10.5" x14ac:dyDescent="0.25">
      <c r="A66" s="39">
        <f>'Industry selection'!C66</f>
        <v>2</v>
      </c>
      <c r="B66" s="2">
        <v>16.2</v>
      </c>
      <c r="C66" s="2" t="s">
        <v>134</v>
      </c>
      <c r="D66" s="40">
        <f>IF($A66=2,IF(ISNUMBER(REGION!DM66-REGION!DM$4),REGION!DM66-REGION!DM$4,""),"")</f>
        <v>-5.8957796322421707E-2</v>
      </c>
      <c r="E66" s="40">
        <f>IF($A66=2,IF(ISNUMBER(REGION!DN66-REGION!DN$4),REGION!DN66-REGION!DN$4,""),"")</f>
        <v>-1.1459275993657148E-2</v>
      </c>
      <c r="F66" s="40">
        <f>IF($A66=2,IF(ISNUMBER(REGION!DO66-REGION!DO$4),REGION!DO66-REGION!DO$4,""),"")</f>
        <v>-0.28102753764138244</v>
      </c>
      <c r="G66" s="40">
        <f>IF($A66=2,IF(ISNUMBER(REGION!DP66-REGION!DP$4),REGION!DP66-REGION!DP$4,""),"")</f>
        <v>6.1330218868121844E-2</v>
      </c>
      <c r="H66" s="40">
        <f>IF($A66=2,IF(ISNUMBER(REGION!DQ66-REGION!DQ$4),REGION!DQ66-REGION!DQ$4,""),"")</f>
        <v>0.63680472527475307</v>
      </c>
      <c r="I66" s="41">
        <f>IF($A66=2,IF(ISNUMBER(REGION!DR66-REGION!DR$4),REGION!DR66-REGION!DR$4,""),"")</f>
        <v>9.6901652279954953E-2</v>
      </c>
      <c r="J66" s="44">
        <f t="shared" si="0"/>
        <v>2</v>
      </c>
      <c r="K66" s="1">
        <f t="shared" si="3"/>
        <v>0</v>
      </c>
      <c r="M66" s="40">
        <f>IF($A66=2,IF(ISNUMBER(REGION!DM66-Ukraine!DM66),REGION!DM66-Ukraine!DM66,""),"")</f>
        <v>-4.1952186457825835E-2</v>
      </c>
      <c r="N66" s="40">
        <f>IF($A66=2,IF(ISNUMBER(REGION!DN66-Ukraine!DN66),REGION!DN66-Ukraine!DN66,""),"")</f>
        <v>4.2439201975149388E-2</v>
      </c>
      <c r="O66" s="40">
        <f>IF($A66=2,IF(ISNUMBER(REGION!DO66-Ukraine!DO66),REGION!DO66-Ukraine!DO66,""),"")</f>
        <v>-0.37856650144364834</v>
      </c>
      <c r="P66" s="40">
        <f>IF($A66=2,IF(ISNUMBER(REGION!DP66-Ukraine!DP66),REGION!DP66-Ukraine!DP66,""),"")</f>
        <v>-2.063763146017461E-2</v>
      </c>
      <c r="Q66" s="40">
        <f>IF($A66=2,IF(ISNUMBER(REGION!DQ66-Ukraine!DQ66),REGION!DQ66-Ukraine!DQ66,""),"")</f>
        <v>0.58793277315698567</v>
      </c>
      <c r="R66" s="41">
        <f>IF($A66=2,IF(ISNUMBER(REGION!DR66-Ukraine!DR66),REGION!DR66-Ukraine!DR66,""),"")</f>
        <v>-4.4833514445235534E-2</v>
      </c>
      <c r="S66" s="44">
        <f t="shared" si="1"/>
        <v>2</v>
      </c>
      <c r="T66" s="1" t="str">
        <f t="shared" si="4"/>
        <v/>
      </c>
      <c r="V66" s="1">
        <f t="shared" si="2"/>
        <v>0</v>
      </c>
      <c r="W66" s="40" t="str">
        <f>IF(V66&gt;1,Employment!$S66,"")</f>
        <v/>
      </c>
    </row>
    <row r="67" spans="1:23" ht="10.5" x14ac:dyDescent="0.25">
      <c r="A67" s="39" t="str">
        <f>'Industry selection'!C67</f>
        <v/>
      </c>
      <c r="B67" s="2">
        <v>17</v>
      </c>
      <c r="C67" s="2" t="s">
        <v>136</v>
      </c>
      <c r="D67" s="40" t="str">
        <f>IF($A67=2,IF(ISNUMBER(REGION!DM67-REGION!DM$4),REGION!DM67-REGION!DM$4,""),"")</f>
        <v/>
      </c>
      <c r="E67" s="40" t="str">
        <f>IF($A67=2,IF(ISNUMBER(REGION!DN67-REGION!DN$4),REGION!DN67-REGION!DN$4,""),"")</f>
        <v/>
      </c>
      <c r="F67" s="40" t="str">
        <f>IF($A67=2,IF(ISNUMBER(REGION!DO67-REGION!DO$4),REGION!DO67-REGION!DO$4,""),"")</f>
        <v/>
      </c>
      <c r="G67" s="40" t="str">
        <f>IF($A67=2,IF(ISNUMBER(REGION!DP67-REGION!DP$4),REGION!DP67-REGION!DP$4,""),"")</f>
        <v/>
      </c>
      <c r="H67" s="40" t="str">
        <f>IF($A67=2,IF(ISNUMBER(REGION!DQ67-REGION!DQ$4),REGION!DQ67-REGION!DQ$4,""),"")</f>
        <v/>
      </c>
      <c r="I67" s="41" t="str">
        <f>IF($A67=2,IF(ISNUMBER(REGION!DR67-REGION!DR$4),REGION!DR67-REGION!DR$4,""),"")</f>
        <v/>
      </c>
      <c r="J67" s="44" t="str">
        <f t="shared" si="0"/>
        <v/>
      </c>
      <c r="K67" s="1" t="str">
        <f t="shared" si="3"/>
        <v/>
      </c>
      <c r="M67" s="40" t="str">
        <f>IF($A67=2,IF(ISNUMBER(REGION!DM67-Ukraine!DM67),REGION!DM67-Ukraine!DM67,""),"")</f>
        <v/>
      </c>
      <c r="N67" s="40" t="str">
        <f>IF($A67=2,IF(ISNUMBER(REGION!DN67-Ukraine!DN67),REGION!DN67-Ukraine!DN67,""),"")</f>
        <v/>
      </c>
      <c r="O67" s="40" t="str">
        <f>IF($A67=2,IF(ISNUMBER(REGION!DO67-Ukraine!DO67),REGION!DO67-Ukraine!DO67,""),"")</f>
        <v/>
      </c>
      <c r="P67" s="40" t="str">
        <f>IF($A67=2,IF(ISNUMBER(REGION!DP67-Ukraine!DP67),REGION!DP67-Ukraine!DP67,""),"")</f>
        <v/>
      </c>
      <c r="Q67" s="40" t="str">
        <f>IF($A67=2,IF(ISNUMBER(REGION!DQ67-Ukraine!DQ67),REGION!DQ67-Ukraine!DQ67,""),"")</f>
        <v/>
      </c>
      <c r="R67" s="41" t="str">
        <f>IF($A67=2,IF(ISNUMBER(REGION!DR67-Ukraine!DR67),REGION!DR67-Ukraine!DR67,""),"")</f>
        <v/>
      </c>
      <c r="S67" s="44" t="str">
        <f t="shared" si="1"/>
        <v/>
      </c>
      <c r="T67" s="1" t="str">
        <f t="shared" si="4"/>
        <v/>
      </c>
      <c r="V67" s="1" t="str">
        <f t="shared" si="2"/>
        <v/>
      </c>
      <c r="W67" s="40" t="str">
        <f>IF(V67&gt;1,Employment!$S67,"")</f>
        <v/>
      </c>
    </row>
    <row r="68" spans="1:23" ht="10.5" x14ac:dyDescent="0.25">
      <c r="A68" s="39">
        <f>'Industry selection'!C68</f>
        <v>1</v>
      </c>
      <c r="B68" s="2">
        <v>17.100000000000001</v>
      </c>
      <c r="C68" s="2" t="s">
        <v>138</v>
      </c>
      <c r="D68" s="40" t="str">
        <f>IF($A68=2,IF(ISNUMBER(REGION!DM68-REGION!DM$4),REGION!DM68-REGION!DM$4,""),"")</f>
        <v/>
      </c>
      <c r="E68" s="40" t="str">
        <f>IF($A68=2,IF(ISNUMBER(REGION!DN68-REGION!DN$4),REGION!DN68-REGION!DN$4,""),"")</f>
        <v/>
      </c>
      <c r="F68" s="40" t="str">
        <f>IF($A68=2,IF(ISNUMBER(REGION!DO68-REGION!DO$4),REGION!DO68-REGION!DO$4,""),"")</f>
        <v/>
      </c>
      <c r="G68" s="40" t="str">
        <f>IF($A68=2,IF(ISNUMBER(REGION!DP68-REGION!DP$4),REGION!DP68-REGION!DP$4,""),"")</f>
        <v/>
      </c>
      <c r="H68" s="40" t="str">
        <f>IF($A68=2,IF(ISNUMBER(REGION!DQ68-REGION!DQ$4),REGION!DQ68-REGION!DQ$4,""),"")</f>
        <v/>
      </c>
      <c r="I68" s="41" t="str">
        <f>IF($A68=2,IF(ISNUMBER(REGION!DR68-REGION!DR$4),REGION!DR68-REGION!DR$4,""),"")</f>
        <v/>
      </c>
      <c r="J68" s="44" t="str">
        <f t="shared" si="0"/>
        <v/>
      </c>
      <c r="K68" s="1" t="str">
        <f t="shared" si="3"/>
        <v/>
      </c>
      <c r="M68" s="40" t="str">
        <f>IF($A68=2,IF(ISNUMBER(REGION!DM68-Ukraine!DM68),REGION!DM68-Ukraine!DM68,""),"")</f>
        <v/>
      </c>
      <c r="N68" s="40" t="str">
        <f>IF($A68=2,IF(ISNUMBER(REGION!DN68-Ukraine!DN68),REGION!DN68-Ukraine!DN68,""),"")</f>
        <v/>
      </c>
      <c r="O68" s="40" t="str">
        <f>IF($A68=2,IF(ISNUMBER(REGION!DO68-Ukraine!DO68),REGION!DO68-Ukraine!DO68,""),"")</f>
        <v/>
      </c>
      <c r="P68" s="40" t="str">
        <f>IF($A68=2,IF(ISNUMBER(REGION!DP68-Ukraine!DP68),REGION!DP68-Ukraine!DP68,""),"")</f>
        <v/>
      </c>
      <c r="Q68" s="40" t="str">
        <f>IF($A68=2,IF(ISNUMBER(REGION!DQ68-Ukraine!DQ68),REGION!DQ68-Ukraine!DQ68,""),"")</f>
        <v/>
      </c>
      <c r="R68" s="41" t="str">
        <f>IF($A68=2,IF(ISNUMBER(REGION!DR68-Ukraine!DR68),REGION!DR68-Ukraine!DR68,""),"")</f>
        <v/>
      </c>
      <c r="S68" s="44" t="str">
        <f t="shared" si="1"/>
        <v/>
      </c>
      <c r="T68" s="1" t="str">
        <f t="shared" si="4"/>
        <v/>
      </c>
      <c r="V68" s="1" t="str">
        <f t="shared" si="2"/>
        <v/>
      </c>
      <c r="W68" s="40" t="str">
        <f>IF(V68&gt;1,Employment!$S68,"")</f>
        <v/>
      </c>
    </row>
    <row r="69" spans="1:23" ht="10.5" x14ac:dyDescent="0.25">
      <c r="A69" s="39">
        <f>'Industry selection'!C69</f>
        <v>2</v>
      </c>
      <c r="B69" s="2">
        <v>17.2</v>
      </c>
      <c r="C69" s="2" t="s">
        <v>140</v>
      </c>
      <c r="D69" s="40">
        <f>IF($A69=2,IF(ISNUMBER(REGION!DM69-REGION!DM$4),REGION!DM69-REGION!DM$4,""),"")</f>
        <v>-9.1769390525320294E-2</v>
      </c>
      <c r="E69" s="40">
        <f>IF($A69=2,IF(ISNUMBER(REGION!DN69-REGION!DN$4),REGION!DN69-REGION!DN$4,""),"")</f>
        <v>-0.19799807221616639</v>
      </c>
      <c r="F69" s="40">
        <f>IF($A69=2,IF(ISNUMBER(REGION!DO69-REGION!DO$4),REGION!DO69-REGION!DO$4,""),"")</f>
        <v>3.6283456814782067E-2</v>
      </c>
      <c r="G69" s="40">
        <f>IF($A69=2,IF(ISNUMBER(REGION!DP69-REGION!DP$4),REGION!DP69-REGION!DP$4,""),"")</f>
        <v>5.6584619060348618E-2</v>
      </c>
      <c r="H69" s="40">
        <f>IF($A69=2,IF(ISNUMBER(REGION!DQ69-REGION!DQ$4),REGION!DQ69-REGION!DQ$4,""),"")</f>
        <v>-1.9335625602439954E-2</v>
      </c>
      <c r="I69" s="41">
        <f>IF($A69=2,IF(ISNUMBER(REGION!DR69-REGION!DR$4),REGION!DR69-REGION!DR$4,""),"")</f>
        <v>-0.18767805786497249</v>
      </c>
      <c r="J69" s="44">
        <f t="shared" ref="J69:J132" si="5">IF($A69=2,COUNTIF(D69:H69,"&gt;"&amp;0),"")</f>
        <v>2</v>
      </c>
      <c r="K69" s="1" t="str">
        <f t="shared" si="3"/>
        <v/>
      </c>
      <c r="M69" s="40">
        <f>IF($A69=2,IF(ISNUMBER(REGION!DM69-Ukraine!DM69),REGION!DM69-Ukraine!DM69,""),"")</f>
        <v>-0.20164914741822459</v>
      </c>
      <c r="N69" s="40">
        <f>IF($A69=2,IF(ISNUMBER(REGION!DN69-Ukraine!DN69),REGION!DN69-Ukraine!DN69,""),"")</f>
        <v>-2.9152902445079287E-2</v>
      </c>
      <c r="O69" s="40">
        <f>IF($A69=2,IF(ISNUMBER(REGION!DO69-Ukraine!DO69),REGION!DO69-Ukraine!DO69,""),"")</f>
        <v>-4.8908834283678093E-2</v>
      </c>
      <c r="P69" s="40">
        <f>IF($A69=2,IF(ISNUMBER(REGION!DP69-Ukraine!DP69),REGION!DP69-Ukraine!DP69,""),"")</f>
        <v>5.0559210352903672E-2</v>
      </c>
      <c r="Q69" s="40">
        <f>IF($A69=2,IF(ISNUMBER(REGION!DQ69-Ukraine!DQ69),REGION!DQ69-Ukraine!DQ69,""),"")</f>
        <v>-1.1142679570274261E-2</v>
      </c>
      <c r="R69" s="41">
        <f>IF($A69=2,IF(ISNUMBER(REGION!DR69-Ukraine!DR69),REGION!DR69-Ukraine!DR69,""),"")</f>
        <v>-0.19116601233329111</v>
      </c>
      <c r="S69" s="44">
        <f t="shared" ref="S69:S132" si="6">IF($A69=2,COUNTIF(M69:Q69,"&gt;"&amp;0),"")</f>
        <v>1</v>
      </c>
      <c r="T69" s="1" t="str">
        <f t="shared" si="4"/>
        <v/>
      </c>
      <c r="V69" s="1">
        <f t="shared" si="2"/>
        <v>0</v>
      </c>
      <c r="W69" s="40" t="str">
        <f>IF(V69&gt;1,Employment!$S69,"")</f>
        <v/>
      </c>
    </row>
    <row r="70" spans="1:23" ht="10.5" x14ac:dyDescent="0.25">
      <c r="A70" s="39">
        <f>'Industry selection'!C70</f>
        <v>2</v>
      </c>
      <c r="B70" s="2">
        <v>18</v>
      </c>
      <c r="C70" s="2" t="s">
        <v>142</v>
      </c>
      <c r="D70" s="40">
        <f>IF($A70=2,IF(ISNUMBER(REGION!DM70-REGION!DM$4),REGION!DM70-REGION!DM$4,""),"")</f>
        <v>-6.1214480814400396E-2</v>
      </c>
      <c r="E70" s="40">
        <f>IF($A70=2,IF(ISNUMBER(REGION!DN70-REGION!DN$4),REGION!DN70-REGION!DN$4,""),"")</f>
        <v>-7.452339815100395E-2</v>
      </c>
      <c r="F70" s="40">
        <f>IF($A70=2,IF(ISNUMBER(REGION!DO70-REGION!DO$4),REGION!DO70-REGION!DO$4,""),"")</f>
        <v>0.88169578442525198</v>
      </c>
      <c r="G70" s="40">
        <f>IF($A70=2,IF(ISNUMBER(REGION!DP70-REGION!DP$4),REGION!DP70-REGION!DP$4,""),"")</f>
        <v>0.29894893011527668</v>
      </c>
      <c r="H70" s="40">
        <f>IF($A70=2,IF(ISNUMBER(REGION!DQ70-REGION!DQ$4),REGION!DQ70-REGION!DQ$4,""),"")</f>
        <v>0.11109915700625561</v>
      </c>
      <c r="I70" s="41">
        <f>IF($A70=2,IF(ISNUMBER(REGION!DR70-REGION!DR$4),REGION!DR70-REGION!DR$4,""),"")</f>
        <v>1.238463149606158</v>
      </c>
      <c r="J70" s="44">
        <f t="shared" si="5"/>
        <v>3</v>
      </c>
      <c r="K70" s="1">
        <f t="shared" si="3"/>
        <v>1</v>
      </c>
      <c r="M70" s="40">
        <f>IF($A70=2,IF(ISNUMBER(REGION!DM70-Ukraine!DM70),REGION!DM70-Ukraine!DM70,""),"")</f>
        <v>-0.19067116316179555</v>
      </c>
      <c r="N70" s="40">
        <f>IF($A70=2,IF(ISNUMBER(REGION!DN70-Ukraine!DN70),REGION!DN70-Ukraine!DN70,""),"")</f>
        <v>-4.0227576022765277E-2</v>
      </c>
      <c r="O70" s="40">
        <f>IF($A70=2,IF(ISNUMBER(REGION!DO70-Ukraine!DO70),REGION!DO70-Ukraine!DO70,""),"")</f>
        <v>0.9622830592889523</v>
      </c>
      <c r="P70" s="40">
        <f>IF($A70=2,IF(ISNUMBER(REGION!DP70-Ukraine!DP70),REGION!DP70-Ukraine!DP70,""),"")</f>
        <v>0.30173215526894637</v>
      </c>
      <c r="Q70" s="40">
        <f>IF($A70=2,IF(ISNUMBER(REGION!DQ70-Ukraine!DQ70),REGION!DQ70-Ukraine!DQ70,""),"")</f>
        <v>0.12730978260869552</v>
      </c>
      <c r="R70" s="41">
        <f>IF($A70=2,IF(ISNUMBER(REGION!DR70-Ukraine!DR70),REGION!DR70-Ukraine!DR70,""),"")</f>
        <v>1.2556234596139042</v>
      </c>
      <c r="S70" s="44">
        <f t="shared" si="6"/>
        <v>3</v>
      </c>
      <c r="T70" s="1">
        <f t="shared" si="4"/>
        <v>1</v>
      </c>
      <c r="V70" s="1">
        <f t="shared" ref="V70:V133" si="7">IF($A70=2,SUM(K70,T70),"")</f>
        <v>2</v>
      </c>
      <c r="W70" s="40">
        <f>IF(V70&gt;1,Employment!$S70,"")</f>
        <v>3.4193280348356653E-3</v>
      </c>
    </row>
    <row r="71" spans="1:23" ht="10.5" x14ac:dyDescent="0.25">
      <c r="A71" s="39">
        <f>'Industry selection'!C71</f>
        <v>1</v>
      </c>
      <c r="B71" s="2">
        <v>18.100000000000001</v>
      </c>
      <c r="C71" s="2" t="s">
        <v>144</v>
      </c>
      <c r="D71" s="40" t="str">
        <f>IF($A71=2,IF(ISNUMBER(REGION!DM71-REGION!DM$4),REGION!DM71-REGION!DM$4,""),"")</f>
        <v/>
      </c>
      <c r="E71" s="40" t="str">
        <f>IF($A71=2,IF(ISNUMBER(REGION!DN71-REGION!DN$4),REGION!DN71-REGION!DN$4,""),"")</f>
        <v/>
      </c>
      <c r="F71" s="40" t="str">
        <f>IF($A71=2,IF(ISNUMBER(REGION!DO71-REGION!DO$4),REGION!DO71-REGION!DO$4,""),"")</f>
        <v/>
      </c>
      <c r="G71" s="40" t="str">
        <f>IF($A71=2,IF(ISNUMBER(REGION!DP71-REGION!DP$4),REGION!DP71-REGION!DP$4,""),"")</f>
        <v/>
      </c>
      <c r="H71" s="40" t="str">
        <f>IF($A71=2,IF(ISNUMBER(REGION!DQ71-REGION!DQ$4),REGION!DQ71-REGION!DQ$4,""),"")</f>
        <v/>
      </c>
      <c r="I71" s="41" t="str">
        <f>IF($A71=2,IF(ISNUMBER(REGION!DR71-REGION!DR$4),REGION!DR71-REGION!DR$4,""),"")</f>
        <v/>
      </c>
      <c r="J71" s="44" t="str">
        <f t="shared" si="5"/>
        <v/>
      </c>
      <c r="K71" s="1" t="str">
        <f t="shared" si="3"/>
        <v/>
      </c>
      <c r="M71" s="40" t="str">
        <f>IF($A71=2,IF(ISNUMBER(REGION!DM71-Ukraine!DM71),REGION!DM71-Ukraine!DM71,""),"")</f>
        <v/>
      </c>
      <c r="N71" s="40" t="str">
        <f>IF($A71=2,IF(ISNUMBER(REGION!DN71-Ukraine!DN71),REGION!DN71-Ukraine!DN71,""),"")</f>
        <v/>
      </c>
      <c r="O71" s="40" t="str">
        <f>IF($A71=2,IF(ISNUMBER(REGION!DO71-Ukraine!DO71),REGION!DO71-Ukraine!DO71,""),"")</f>
        <v/>
      </c>
      <c r="P71" s="40" t="str">
        <f>IF($A71=2,IF(ISNUMBER(REGION!DP71-Ukraine!DP71),REGION!DP71-Ukraine!DP71,""),"")</f>
        <v/>
      </c>
      <c r="Q71" s="40" t="str">
        <f>IF($A71=2,IF(ISNUMBER(REGION!DQ71-Ukraine!DQ71),REGION!DQ71-Ukraine!DQ71,""),"")</f>
        <v/>
      </c>
      <c r="R71" s="41" t="str">
        <f>IF($A71=2,IF(ISNUMBER(REGION!DR71-Ukraine!DR71),REGION!DR71-Ukraine!DR71,""),"")</f>
        <v/>
      </c>
      <c r="S71" s="44" t="str">
        <f t="shared" si="6"/>
        <v/>
      </c>
      <c r="T71" s="1" t="str">
        <f t="shared" si="4"/>
        <v/>
      </c>
      <c r="V71" s="1" t="str">
        <f t="shared" si="7"/>
        <v/>
      </c>
      <c r="W71" s="40" t="str">
        <f>IF(V71&gt;1,Employment!$S71,"")</f>
        <v/>
      </c>
    </row>
    <row r="72" spans="1:23" ht="10.5" x14ac:dyDescent="0.25">
      <c r="A72" s="39">
        <f>'Industry selection'!C72</f>
        <v>1</v>
      </c>
      <c r="B72" s="2">
        <v>18.2</v>
      </c>
      <c r="C72" s="2" t="s">
        <v>146</v>
      </c>
      <c r="D72" s="40" t="str">
        <f>IF($A72=2,IF(ISNUMBER(REGION!DM72-REGION!DM$4),REGION!DM72-REGION!DM$4,""),"")</f>
        <v/>
      </c>
      <c r="E72" s="40" t="str">
        <f>IF($A72=2,IF(ISNUMBER(REGION!DN72-REGION!DN$4),REGION!DN72-REGION!DN$4,""),"")</f>
        <v/>
      </c>
      <c r="F72" s="40" t="str">
        <f>IF($A72=2,IF(ISNUMBER(REGION!DO72-REGION!DO$4),REGION!DO72-REGION!DO$4,""),"")</f>
        <v/>
      </c>
      <c r="G72" s="40" t="str">
        <f>IF($A72=2,IF(ISNUMBER(REGION!DP72-REGION!DP$4),REGION!DP72-REGION!DP$4,""),"")</f>
        <v/>
      </c>
      <c r="H72" s="40" t="str">
        <f>IF($A72=2,IF(ISNUMBER(REGION!DQ72-REGION!DQ$4),REGION!DQ72-REGION!DQ$4,""),"")</f>
        <v/>
      </c>
      <c r="I72" s="41" t="str">
        <f>IF($A72=2,IF(ISNUMBER(REGION!DR72-REGION!DR$4),REGION!DR72-REGION!DR$4,""),"")</f>
        <v/>
      </c>
      <c r="J72" s="44" t="str">
        <f t="shared" si="5"/>
        <v/>
      </c>
      <c r="K72" s="1" t="str">
        <f t="shared" ref="K72:K135" si="8">IF(AND($A72=2,I72&gt;0),IF(ISNUMBER(J72),IF(J72&gt;=K$2,1,0),""),"")</f>
        <v/>
      </c>
      <c r="M72" s="40" t="str">
        <f>IF($A72=2,IF(ISNUMBER(REGION!DM72-Ukraine!DM72),REGION!DM72-Ukraine!DM72,""),"")</f>
        <v/>
      </c>
      <c r="N72" s="40" t="str">
        <f>IF($A72=2,IF(ISNUMBER(REGION!DN72-Ukraine!DN72),REGION!DN72-Ukraine!DN72,""),"")</f>
        <v/>
      </c>
      <c r="O72" s="40" t="str">
        <f>IF($A72=2,IF(ISNUMBER(REGION!DO72-Ukraine!DO72),REGION!DO72-Ukraine!DO72,""),"")</f>
        <v/>
      </c>
      <c r="P72" s="40" t="str">
        <f>IF($A72=2,IF(ISNUMBER(REGION!DP72-Ukraine!DP72),REGION!DP72-Ukraine!DP72,""),"")</f>
        <v/>
      </c>
      <c r="Q72" s="40" t="str">
        <f>IF($A72=2,IF(ISNUMBER(REGION!DQ72-Ukraine!DQ72),REGION!DQ72-Ukraine!DQ72,""),"")</f>
        <v/>
      </c>
      <c r="R72" s="41" t="str">
        <f>IF($A72=2,IF(ISNUMBER(REGION!DR72-Ukraine!DR72),REGION!DR72-Ukraine!DR72,""),"")</f>
        <v/>
      </c>
      <c r="S72" s="44" t="str">
        <f t="shared" si="6"/>
        <v/>
      </c>
      <c r="T72" s="1" t="str">
        <f t="shared" ref="T72:T135" si="9">IF(AND($A72=2,R72&gt;0),IF(ISNUMBER(S72),IF(S72&gt;=T$2,1,0),""),"")</f>
        <v/>
      </c>
      <c r="V72" s="1" t="str">
        <f t="shared" si="7"/>
        <v/>
      </c>
      <c r="W72" s="40" t="str">
        <f>IF(V72&gt;1,Employment!$S72,"")</f>
        <v/>
      </c>
    </row>
    <row r="73" spans="1:23" ht="10.5" x14ac:dyDescent="0.25">
      <c r="A73" s="39">
        <f>'Industry selection'!C73</f>
        <v>1</v>
      </c>
      <c r="B73" s="2">
        <v>19</v>
      </c>
      <c r="C73" s="2" t="s">
        <v>148</v>
      </c>
      <c r="D73" s="40" t="str">
        <f>IF($A73=2,IF(ISNUMBER(REGION!DM73-REGION!DM$4),REGION!DM73-REGION!DM$4,""),"")</f>
        <v/>
      </c>
      <c r="E73" s="40" t="str">
        <f>IF($A73=2,IF(ISNUMBER(REGION!DN73-REGION!DN$4),REGION!DN73-REGION!DN$4,""),"")</f>
        <v/>
      </c>
      <c r="F73" s="40" t="str">
        <f>IF($A73=2,IF(ISNUMBER(REGION!DO73-REGION!DO$4),REGION!DO73-REGION!DO$4,""),"")</f>
        <v/>
      </c>
      <c r="G73" s="40" t="str">
        <f>IF($A73=2,IF(ISNUMBER(REGION!DP73-REGION!DP$4),REGION!DP73-REGION!DP$4,""),"")</f>
        <v/>
      </c>
      <c r="H73" s="40" t="str">
        <f>IF($A73=2,IF(ISNUMBER(REGION!DQ73-REGION!DQ$4),REGION!DQ73-REGION!DQ$4,""),"")</f>
        <v/>
      </c>
      <c r="I73" s="41" t="str">
        <f>IF($A73=2,IF(ISNUMBER(REGION!DR73-REGION!DR$4),REGION!DR73-REGION!DR$4,""),"")</f>
        <v/>
      </c>
      <c r="J73" s="44" t="str">
        <f t="shared" si="5"/>
        <v/>
      </c>
      <c r="K73" s="1" t="str">
        <f t="shared" si="8"/>
        <v/>
      </c>
      <c r="M73" s="40" t="str">
        <f>IF($A73=2,IF(ISNUMBER(REGION!DM73-Ukraine!DM73),REGION!DM73-Ukraine!DM73,""),"")</f>
        <v/>
      </c>
      <c r="N73" s="40" t="str">
        <f>IF($A73=2,IF(ISNUMBER(REGION!DN73-Ukraine!DN73),REGION!DN73-Ukraine!DN73,""),"")</f>
        <v/>
      </c>
      <c r="O73" s="40" t="str">
        <f>IF($A73=2,IF(ISNUMBER(REGION!DO73-Ukraine!DO73),REGION!DO73-Ukraine!DO73,""),"")</f>
        <v/>
      </c>
      <c r="P73" s="40" t="str">
        <f>IF($A73=2,IF(ISNUMBER(REGION!DP73-Ukraine!DP73),REGION!DP73-Ukraine!DP73,""),"")</f>
        <v/>
      </c>
      <c r="Q73" s="40" t="str">
        <f>IF($A73=2,IF(ISNUMBER(REGION!DQ73-Ukraine!DQ73),REGION!DQ73-Ukraine!DQ73,""),"")</f>
        <v/>
      </c>
      <c r="R73" s="41" t="str">
        <f>IF($A73=2,IF(ISNUMBER(REGION!DR73-Ukraine!DR73),REGION!DR73-Ukraine!DR73,""),"")</f>
        <v/>
      </c>
      <c r="S73" s="44" t="str">
        <f t="shared" si="6"/>
        <v/>
      </c>
      <c r="T73" s="1" t="str">
        <f t="shared" si="9"/>
        <v/>
      </c>
      <c r="V73" s="1" t="str">
        <f t="shared" si="7"/>
        <v/>
      </c>
      <c r="W73" s="40" t="str">
        <f>IF(V73&gt;1,Employment!$S73,"")</f>
        <v/>
      </c>
    </row>
    <row r="74" spans="1:23" ht="10.5" x14ac:dyDescent="0.25">
      <c r="A74" s="39">
        <f>'Industry selection'!C74</f>
        <v>1</v>
      </c>
      <c r="B74" s="2">
        <v>19.100000000000001</v>
      </c>
      <c r="C74" s="2" t="s">
        <v>150</v>
      </c>
      <c r="D74" s="40" t="str">
        <f>IF($A74=2,IF(ISNUMBER(REGION!DM74-REGION!DM$4),REGION!DM74-REGION!DM$4,""),"")</f>
        <v/>
      </c>
      <c r="E74" s="40" t="str">
        <f>IF($A74=2,IF(ISNUMBER(REGION!DN74-REGION!DN$4),REGION!DN74-REGION!DN$4,""),"")</f>
        <v/>
      </c>
      <c r="F74" s="40" t="str">
        <f>IF($A74=2,IF(ISNUMBER(REGION!DO74-REGION!DO$4),REGION!DO74-REGION!DO$4,""),"")</f>
        <v/>
      </c>
      <c r="G74" s="40" t="str">
        <f>IF($A74=2,IF(ISNUMBER(REGION!DP74-REGION!DP$4),REGION!DP74-REGION!DP$4,""),"")</f>
        <v/>
      </c>
      <c r="H74" s="40" t="str">
        <f>IF($A74=2,IF(ISNUMBER(REGION!DQ74-REGION!DQ$4),REGION!DQ74-REGION!DQ$4,""),"")</f>
        <v/>
      </c>
      <c r="I74" s="41" t="str">
        <f>IF($A74=2,IF(ISNUMBER(REGION!DR74-REGION!DR$4),REGION!DR74-REGION!DR$4,""),"")</f>
        <v/>
      </c>
      <c r="J74" s="44" t="str">
        <f t="shared" si="5"/>
        <v/>
      </c>
      <c r="K74" s="1" t="str">
        <f t="shared" si="8"/>
        <v/>
      </c>
      <c r="M74" s="40" t="str">
        <f>IF($A74=2,IF(ISNUMBER(REGION!DM74-Ukraine!DM74),REGION!DM74-Ukraine!DM74,""),"")</f>
        <v/>
      </c>
      <c r="N74" s="40" t="str">
        <f>IF($A74=2,IF(ISNUMBER(REGION!DN74-Ukraine!DN74),REGION!DN74-Ukraine!DN74,""),"")</f>
        <v/>
      </c>
      <c r="O74" s="40" t="str">
        <f>IF($A74=2,IF(ISNUMBER(REGION!DO74-Ukraine!DO74),REGION!DO74-Ukraine!DO74,""),"")</f>
        <v/>
      </c>
      <c r="P74" s="40" t="str">
        <f>IF($A74=2,IF(ISNUMBER(REGION!DP74-Ukraine!DP74),REGION!DP74-Ukraine!DP74,""),"")</f>
        <v/>
      </c>
      <c r="Q74" s="40" t="str">
        <f>IF($A74=2,IF(ISNUMBER(REGION!DQ74-Ukraine!DQ74),REGION!DQ74-Ukraine!DQ74,""),"")</f>
        <v/>
      </c>
      <c r="R74" s="41" t="str">
        <f>IF($A74=2,IF(ISNUMBER(REGION!DR74-Ukraine!DR74),REGION!DR74-Ukraine!DR74,""),"")</f>
        <v/>
      </c>
      <c r="S74" s="44" t="str">
        <f t="shared" si="6"/>
        <v/>
      </c>
      <c r="T74" s="1" t="str">
        <f t="shared" si="9"/>
        <v/>
      </c>
      <c r="V74" s="1" t="str">
        <f t="shared" si="7"/>
        <v/>
      </c>
      <c r="W74" s="40" t="str">
        <f>IF(V74&gt;1,Employment!$S74,"")</f>
        <v/>
      </c>
    </row>
    <row r="75" spans="1:23" ht="10.5" x14ac:dyDescent="0.25">
      <c r="A75" s="39">
        <f>'Industry selection'!C75</f>
        <v>1</v>
      </c>
      <c r="B75" s="2">
        <v>19.2</v>
      </c>
      <c r="C75" s="2" t="s">
        <v>152</v>
      </c>
      <c r="D75" s="40" t="str">
        <f>IF($A75=2,IF(ISNUMBER(REGION!DM75-REGION!DM$4),REGION!DM75-REGION!DM$4,""),"")</f>
        <v/>
      </c>
      <c r="E75" s="40" t="str">
        <f>IF($A75=2,IF(ISNUMBER(REGION!DN75-REGION!DN$4),REGION!DN75-REGION!DN$4,""),"")</f>
        <v/>
      </c>
      <c r="F75" s="40" t="str">
        <f>IF($A75=2,IF(ISNUMBER(REGION!DO75-REGION!DO$4),REGION!DO75-REGION!DO$4,""),"")</f>
        <v/>
      </c>
      <c r="G75" s="40" t="str">
        <f>IF($A75=2,IF(ISNUMBER(REGION!DP75-REGION!DP$4),REGION!DP75-REGION!DP$4,""),"")</f>
        <v/>
      </c>
      <c r="H75" s="40" t="str">
        <f>IF($A75=2,IF(ISNUMBER(REGION!DQ75-REGION!DQ$4),REGION!DQ75-REGION!DQ$4,""),"")</f>
        <v/>
      </c>
      <c r="I75" s="41" t="str">
        <f>IF($A75=2,IF(ISNUMBER(REGION!DR75-REGION!DR$4),REGION!DR75-REGION!DR$4,""),"")</f>
        <v/>
      </c>
      <c r="J75" s="44" t="str">
        <f t="shared" si="5"/>
        <v/>
      </c>
      <c r="K75" s="1" t="str">
        <f t="shared" si="8"/>
        <v/>
      </c>
      <c r="M75" s="40" t="str">
        <f>IF($A75=2,IF(ISNUMBER(REGION!DM75-Ukraine!DM75),REGION!DM75-Ukraine!DM75,""),"")</f>
        <v/>
      </c>
      <c r="N75" s="40" t="str">
        <f>IF($A75=2,IF(ISNUMBER(REGION!DN75-Ukraine!DN75),REGION!DN75-Ukraine!DN75,""),"")</f>
        <v/>
      </c>
      <c r="O75" s="40" t="str">
        <f>IF($A75=2,IF(ISNUMBER(REGION!DO75-Ukraine!DO75),REGION!DO75-Ukraine!DO75,""),"")</f>
        <v/>
      </c>
      <c r="P75" s="40" t="str">
        <f>IF($A75=2,IF(ISNUMBER(REGION!DP75-Ukraine!DP75),REGION!DP75-Ukraine!DP75,""),"")</f>
        <v/>
      </c>
      <c r="Q75" s="40" t="str">
        <f>IF($A75=2,IF(ISNUMBER(REGION!DQ75-Ukraine!DQ75),REGION!DQ75-Ukraine!DQ75,""),"")</f>
        <v/>
      </c>
      <c r="R75" s="41" t="str">
        <f>IF($A75=2,IF(ISNUMBER(REGION!DR75-Ukraine!DR75),REGION!DR75-Ukraine!DR75,""),"")</f>
        <v/>
      </c>
      <c r="S75" s="44" t="str">
        <f t="shared" si="6"/>
        <v/>
      </c>
      <c r="T75" s="1" t="str">
        <f t="shared" si="9"/>
        <v/>
      </c>
      <c r="V75" s="1" t="str">
        <f t="shared" si="7"/>
        <v/>
      </c>
      <c r="W75" s="40" t="str">
        <f>IF(V75&gt;1,Employment!$S75,"")</f>
        <v/>
      </c>
    </row>
    <row r="76" spans="1:23" ht="10.5" x14ac:dyDescent="0.25">
      <c r="A76" s="39" t="str">
        <f>'Industry selection'!C76</f>
        <v/>
      </c>
      <c r="B76" s="2">
        <v>20</v>
      </c>
      <c r="C76" s="2" t="s">
        <v>154</v>
      </c>
      <c r="D76" s="40" t="str">
        <f>IF($A76=2,IF(ISNUMBER(REGION!DM76-REGION!DM$4),REGION!DM76-REGION!DM$4,""),"")</f>
        <v/>
      </c>
      <c r="E76" s="40" t="str">
        <f>IF($A76=2,IF(ISNUMBER(REGION!DN76-REGION!DN$4),REGION!DN76-REGION!DN$4,""),"")</f>
        <v/>
      </c>
      <c r="F76" s="40" t="str">
        <f>IF($A76=2,IF(ISNUMBER(REGION!DO76-REGION!DO$4),REGION!DO76-REGION!DO$4,""),"")</f>
        <v/>
      </c>
      <c r="G76" s="40" t="str">
        <f>IF($A76=2,IF(ISNUMBER(REGION!DP76-REGION!DP$4),REGION!DP76-REGION!DP$4,""),"")</f>
        <v/>
      </c>
      <c r="H76" s="40" t="str">
        <f>IF($A76=2,IF(ISNUMBER(REGION!DQ76-REGION!DQ$4),REGION!DQ76-REGION!DQ$4,""),"")</f>
        <v/>
      </c>
      <c r="I76" s="41" t="str">
        <f>IF($A76=2,IF(ISNUMBER(REGION!DR76-REGION!DR$4),REGION!DR76-REGION!DR$4,""),"")</f>
        <v/>
      </c>
      <c r="J76" s="44" t="str">
        <f t="shared" si="5"/>
        <v/>
      </c>
      <c r="K76" s="1" t="str">
        <f t="shared" si="8"/>
        <v/>
      </c>
      <c r="M76" s="40" t="str">
        <f>IF($A76=2,IF(ISNUMBER(REGION!DM76-Ukraine!DM76),REGION!DM76-Ukraine!DM76,""),"")</f>
        <v/>
      </c>
      <c r="N76" s="40" t="str">
        <f>IF($A76=2,IF(ISNUMBER(REGION!DN76-Ukraine!DN76),REGION!DN76-Ukraine!DN76,""),"")</f>
        <v/>
      </c>
      <c r="O76" s="40" t="str">
        <f>IF($A76=2,IF(ISNUMBER(REGION!DO76-Ukraine!DO76),REGION!DO76-Ukraine!DO76,""),"")</f>
        <v/>
      </c>
      <c r="P76" s="40" t="str">
        <f>IF($A76=2,IF(ISNUMBER(REGION!DP76-Ukraine!DP76),REGION!DP76-Ukraine!DP76,""),"")</f>
        <v/>
      </c>
      <c r="Q76" s="40" t="str">
        <f>IF($A76=2,IF(ISNUMBER(REGION!DQ76-Ukraine!DQ76),REGION!DQ76-Ukraine!DQ76,""),"")</f>
        <v/>
      </c>
      <c r="R76" s="41" t="str">
        <f>IF($A76=2,IF(ISNUMBER(REGION!DR76-Ukraine!DR76),REGION!DR76-Ukraine!DR76,""),"")</f>
        <v/>
      </c>
      <c r="S76" s="44" t="str">
        <f t="shared" si="6"/>
        <v/>
      </c>
      <c r="T76" s="1" t="str">
        <f t="shared" si="9"/>
        <v/>
      </c>
      <c r="V76" s="1" t="str">
        <f t="shared" si="7"/>
        <v/>
      </c>
      <c r="W76" s="40" t="str">
        <f>IF(V76&gt;1,Employment!$S76,"")</f>
        <v/>
      </c>
    </row>
    <row r="77" spans="1:23" ht="10.5" x14ac:dyDescent="0.25">
      <c r="A77" s="39">
        <f>'Industry selection'!C77</f>
        <v>2</v>
      </c>
      <c r="B77" s="2">
        <v>20.100000000000001</v>
      </c>
      <c r="C77" s="2" t="s">
        <v>156</v>
      </c>
      <c r="D77" s="40" t="str">
        <f>IF($A77=2,IF(ISNUMBER(REGION!DM77-REGION!DM$4),REGION!DM77-REGION!DM$4,""),"")</f>
        <v/>
      </c>
      <c r="E77" s="40">
        <f>IF($A77=2,IF(ISNUMBER(REGION!DN77-REGION!DN$4),REGION!DN77-REGION!DN$4,""),"")</f>
        <v>-5.9297535833209181E-2</v>
      </c>
      <c r="F77" s="40">
        <f>IF($A77=2,IF(ISNUMBER(REGION!DO77-REGION!DO$4),REGION!DO77-REGION!DO$4,""),"")</f>
        <v>0.90573087214455028</v>
      </c>
      <c r="G77" s="40">
        <f>IF($A77=2,IF(ISNUMBER(REGION!DP77-REGION!DP$4),REGION!DP77-REGION!DP$4,""),"")</f>
        <v>9.0919733034984795E-2</v>
      </c>
      <c r="H77" s="40" t="str">
        <f>IF($A77=2,IF(ISNUMBER(REGION!DQ77-REGION!DQ$4),REGION!DQ77-REGION!DQ$4,""),"")</f>
        <v/>
      </c>
      <c r="I77" s="41" t="str">
        <f>IF($A77=2,IF(ISNUMBER(REGION!DR77-REGION!DR$4),REGION!DR77-REGION!DR$4,""),"")</f>
        <v/>
      </c>
      <c r="J77" s="44">
        <f t="shared" si="5"/>
        <v>2</v>
      </c>
      <c r="K77" s="1">
        <f t="shared" si="8"/>
        <v>0</v>
      </c>
      <c r="M77" s="40" t="str">
        <f>IF($A77=2,IF(ISNUMBER(REGION!DM77-Ukraine!DM77),REGION!DM77-Ukraine!DM77,""),"")</f>
        <v/>
      </c>
      <c r="N77" s="40">
        <f>IF($A77=2,IF(ISNUMBER(REGION!DN77-Ukraine!DN77),REGION!DN77-Ukraine!DN77,""),"")</f>
        <v>3.2886715603445027E-2</v>
      </c>
      <c r="O77" s="40">
        <f>IF($A77=2,IF(ISNUMBER(REGION!DO77-Ukraine!DO77),REGION!DO77-Ukraine!DO77,""),"")</f>
        <v>0.86785633907298088</v>
      </c>
      <c r="P77" s="40">
        <f>IF($A77=2,IF(ISNUMBER(REGION!DP77-Ukraine!DP77),REGION!DP77-Ukraine!DP77,""),"")</f>
        <v>0.13846875703074679</v>
      </c>
      <c r="Q77" s="40" t="str">
        <f>IF($A77=2,IF(ISNUMBER(REGION!DQ77-Ukraine!DQ77),REGION!DQ77-Ukraine!DQ77,""),"")</f>
        <v/>
      </c>
      <c r="R77" s="41" t="str">
        <f>IF($A77=2,IF(ISNUMBER(REGION!DR77-Ukraine!DR77),REGION!DR77-Ukraine!DR77,""),"")</f>
        <v/>
      </c>
      <c r="S77" s="44">
        <f t="shared" si="6"/>
        <v>3</v>
      </c>
      <c r="T77" s="1">
        <f t="shared" si="9"/>
        <v>1</v>
      </c>
      <c r="V77" s="1">
        <f t="shared" si="7"/>
        <v>1</v>
      </c>
      <c r="W77" s="40" t="str">
        <f>IF(V77&gt;1,Employment!$S77,"")</f>
        <v/>
      </c>
    </row>
    <row r="78" spans="1:23" ht="10.5" x14ac:dyDescent="0.25">
      <c r="A78" s="39">
        <f>'Industry selection'!C78</f>
        <v>1</v>
      </c>
      <c r="B78" s="2">
        <v>20.2</v>
      </c>
      <c r="C78" s="2" t="s">
        <v>158</v>
      </c>
      <c r="D78" s="40" t="str">
        <f>IF($A78=2,IF(ISNUMBER(REGION!DM78-REGION!DM$4),REGION!DM78-REGION!DM$4,""),"")</f>
        <v/>
      </c>
      <c r="E78" s="40" t="str">
        <f>IF($A78=2,IF(ISNUMBER(REGION!DN78-REGION!DN$4),REGION!DN78-REGION!DN$4,""),"")</f>
        <v/>
      </c>
      <c r="F78" s="40" t="str">
        <f>IF($A78=2,IF(ISNUMBER(REGION!DO78-REGION!DO$4),REGION!DO78-REGION!DO$4,""),"")</f>
        <v/>
      </c>
      <c r="G78" s="40" t="str">
        <f>IF($A78=2,IF(ISNUMBER(REGION!DP78-REGION!DP$4),REGION!DP78-REGION!DP$4,""),"")</f>
        <v/>
      </c>
      <c r="H78" s="40" t="str">
        <f>IF($A78=2,IF(ISNUMBER(REGION!DQ78-REGION!DQ$4),REGION!DQ78-REGION!DQ$4,""),"")</f>
        <v/>
      </c>
      <c r="I78" s="41" t="str">
        <f>IF($A78=2,IF(ISNUMBER(REGION!DR78-REGION!DR$4),REGION!DR78-REGION!DR$4,""),"")</f>
        <v/>
      </c>
      <c r="J78" s="44" t="str">
        <f t="shared" si="5"/>
        <v/>
      </c>
      <c r="K78" s="1" t="str">
        <f t="shared" si="8"/>
        <v/>
      </c>
      <c r="M78" s="40" t="str">
        <f>IF($A78=2,IF(ISNUMBER(REGION!DM78-Ukraine!DM78),REGION!DM78-Ukraine!DM78,""),"")</f>
        <v/>
      </c>
      <c r="N78" s="40" t="str">
        <f>IF($A78=2,IF(ISNUMBER(REGION!DN78-Ukraine!DN78),REGION!DN78-Ukraine!DN78,""),"")</f>
        <v/>
      </c>
      <c r="O78" s="40" t="str">
        <f>IF($A78=2,IF(ISNUMBER(REGION!DO78-Ukraine!DO78),REGION!DO78-Ukraine!DO78,""),"")</f>
        <v/>
      </c>
      <c r="P78" s="40" t="str">
        <f>IF($A78=2,IF(ISNUMBER(REGION!DP78-Ukraine!DP78),REGION!DP78-Ukraine!DP78,""),"")</f>
        <v/>
      </c>
      <c r="Q78" s="40" t="str">
        <f>IF($A78=2,IF(ISNUMBER(REGION!DQ78-Ukraine!DQ78),REGION!DQ78-Ukraine!DQ78,""),"")</f>
        <v/>
      </c>
      <c r="R78" s="41" t="str">
        <f>IF($A78=2,IF(ISNUMBER(REGION!DR78-Ukraine!DR78),REGION!DR78-Ukraine!DR78,""),"")</f>
        <v/>
      </c>
      <c r="S78" s="44" t="str">
        <f t="shared" si="6"/>
        <v/>
      </c>
      <c r="T78" s="1" t="str">
        <f t="shared" si="9"/>
        <v/>
      </c>
      <c r="V78" s="1" t="str">
        <f t="shared" si="7"/>
        <v/>
      </c>
      <c r="W78" s="40" t="str">
        <f>IF(V78&gt;1,Employment!$S78,"")</f>
        <v/>
      </c>
    </row>
    <row r="79" spans="1:23" ht="10.5" x14ac:dyDescent="0.25">
      <c r="A79" s="39">
        <f>'Industry selection'!C79</f>
        <v>1</v>
      </c>
      <c r="B79" s="2">
        <v>20.3</v>
      </c>
      <c r="C79" s="2" t="s">
        <v>160</v>
      </c>
      <c r="D79" s="40" t="str">
        <f>IF($A79=2,IF(ISNUMBER(REGION!DM79-REGION!DM$4),REGION!DM79-REGION!DM$4,""),"")</f>
        <v/>
      </c>
      <c r="E79" s="40" t="str">
        <f>IF($A79=2,IF(ISNUMBER(REGION!DN79-REGION!DN$4),REGION!DN79-REGION!DN$4,""),"")</f>
        <v/>
      </c>
      <c r="F79" s="40" t="str">
        <f>IF($A79=2,IF(ISNUMBER(REGION!DO79-REGION!DO$4),REGION!DO79-REGION!DO$4,""),"")</f>
        <v/>
      </c>
      <c r="G79" s="40" t="str">
        <f>IF($A79=2,IF(ISNUMBER(REGION!DP79-REGION!DP$4),REGION!DP79-REGION!DP$4,""),"")</f>
        <v/>
      </c>
      <c r="H79" s="40" t="str">
        <f>IF($A79=2,IF(ISNUMBER(REGION!DQ79-REGION!DQ$4),REGION!DQ79-REGION!DQ$4,""),"")</f>
        <v/>
      </c>
      <c r="I79" s="41" t="str">
        <f>IF($A79=2,IF(ISNUMBER(REGION!DR79-REGION!DR$4),REGION!DR79-REGION!DR$4,""),"")</f>
        <v/>
      </c>
      <c r="J79" s="44" t="str">
        <f t="shared" si="5"/>
        <v/>
      </c>
      <c r="K79" s="1" t="str">
        <f t="shared" si="8"/>
        <v/>
      </c>
      <c r="M79" s="40" t="str">
        <f>IF($A79=2,IF(ISNUMBER(REGION!DM79-Ukraine!DM79),REGION!DM79-Ukraine!DM79,""),"")</f>
        <v/>
      </c>
      <c r="N79" s="40" t="str">
        <f>IF($A79=2,IF(ISNUMBER(REGION!DN79-Ukraine!DN79),REGION!DN79-Ukraine!DN79,""),"")</f>
        <v/>
      </c>
      <c r="O79" s="40" t="str">
        <f>IF($A79=2,IF(ISNUMBER(REGION!DO79-Ukraine!DO79),REGION!DO79-Ukraine!DO79,""),"")</f>
        <v/>
      </c>
      <c r="P79" s="40" t="str">
        <f>IF($A79=2,IF(ISNUMBER(REGION!DP79-Ukraine!DP79),REGION!DP79-Ukraine!DP79,""),"")</f>
        <v/>
      </c>
      <c r="Q79" s="40" t="str">
        <f>IF($A79=2,IF(ISNUMBER(REGION!DQ79-Ukraine!DQ79),REGION!DQ79-Ukraine!DQ79,""),"")</f>
        <v/>
      </c>
      <c r="R79" s="41" t="str">
        <f>IF($A79=2,IF(ISNUMBER(REGION!DR79-Ukraine!DR79),REGION!DR79-Ukraine!DR79,""),"")</f>
        <v/>
      </c>
      <c r="S79" s="44" t="str">
        <f t="shared" si="6"/>
        <v/>
      </c>
      <c r="T79" s="1" t="str">
        <f t="shared" si="9"/>
        <v/>
      </c>
      <c r="V79" s="1" t="str">
        <f t="shared" si="7"/>
        <v/>
      </c>
      <c r="W79" s="40" t="str">
        <f>IF(V79&gt;1,Employment!$S79,"")</f>
        <v/>
      </c>
    </row>
    <row r="80" spans="1:23" ht="10.5" x14ac:dyDescent="0.25">
      <c r="A80" s="39">
        <f>'Industry selection'!C80</f>
        <v>1</v>
      </c>
      <c r="B80" s="2">
        <v>20.399999999999999</v>
      </c>
      <c r="C80" s="2" t="s">
        <v>162</v>
      </c>
      <c r="D80" s="40" t="str">
        <f>IF($A80=2,IF(ISNUMBER(REGION!DM80-REGION!DM$4),REGION!DM80-REGION!DM$4,""),"")</f>
        <v/>
      </c>
      <c r="E80" s="40" t="str">
        <f>IF($A80=2,IF(ISNUMBER(REGION!DN80-REGION!DN$4),REGION!DN80-REGION!DN$4,""),"")</f>
        <v/>
      </c>
      <c r="F80" s="40" t="str">
        <f>IF($A80=2,IF(ISNUMBER(REGION!DO80-REGION!DO$4),REGION!DO80-REGION!DO$4,""),"")</f>
        <v/>
      </c>
      <c r="G80" s="40" t="str">
        <f>IF($A80=2,IF(ISNUMBER(REGION!DP80-REGION!DP$4),REGION!DP80-REGION!DP$4,""),"")</f>
        <v/>
      </c>
      <c r="H80" s="40" t="str">
        <f>IF($A80=2,IF(ISNUMBER(REGION!DQ80-REGION!DQ$4),REGION!DQ80-REGION!DQ$4,""),"")</f>
        <v/>
      </c>
      <c r="I80" s="41" t="str">
        <f>IF($A80=2,IF(ISNUMBER(REGION!DR80-REGION!DR$4),REGION!DR80-REGION!DR$4,""),"")</f>
        <v/>
      </c>
      <c r="J80" s="44" t="str">
        <f t="shared" si="5"/>
        <v/>
      </c>
      <c r="K80" s="1" t="str">
        <f t="shared" si="8"/>
        <v/>
      </c>
      <c r="M80" s="40" t="str">
        <f>IF($A80=2,IF(ISNUMBER(REGION!DM80-Ukraine!DM80),REGION!DM80-Ukraine!DM80,""),"")</f>
        <v/>
      </c>
      <c r="N80" s="40" t="str">
        <f>IF($A80=2,IF(ISNUMBER(REGION!DN80-Ukraine!DN80),REGION!DN80-Ukraine!DN80,""),"")</f>
        <v/>
      </c>
      <c r="O80" s="40" t="str">
        <f>IF($A80=2,IF(ISNUMBER(REGION!DO80-Ukraine!DO80),REGION!DO80-Ukraine!DO80,""),"")</f>
        <v/>
      </c>
      <c r="P80" s="40" t="str">
        <f>IF($A80=2,IF(ISNUMBER(REGION!DP80-Ukraine!DP80),REGION!DP80-Ukraine!DP80,""),"")</f>
        <v/>
      </c>
      <c r="Q80" s="40" t="str">
        <f>IF($A80=2,IF(ISNUMBER(REGION!DQ80-Ukraine!DQ80),REGION!DQ80-Ukraine!DQ80,""),"")</f>
        <v/>
      </c>
      <c r="R80" s="41" t="str">
        <f>IF($A80=2,IF(ISNUMBER(REGION!DR80-Ukraine!DR80),REGION!DR80-Ukraine!DR80,""),"")</f>
        <v/>
      </c>
      <c r="S80" s="44" t="str">
        <f t="shared" si="6"/>
        <v/>
      </c>
      <c r="T80" s="1" t="str">
        <f t="shared" si="9"/>
        <v/>
      </c>
      <c r="V80" s="1" t="str">
        <f t="shared" si="7"/>
        <v/>
      </c>
      <c r="W80" s="40" t="str">
        <f>IF(V80&gt;1,Employment!$S80,"")</f>
        <v/>
      </c>
    </row>
    <row r="81" spans="1:23" ht="10.5" x14ac:dyDescent="0.25">
      <c r="A81" s="39">
        <f>'Industry selection'!C81</f>
        <v>1</v>
      </c>
      <c r="B81" s="2">
        <v>20.5</v>
      </c>
      <c r="C81" s="2" t="s">
        <v>164</v>
      </c>
      <c r="D81" s="40" t="str">
        <f>IF($A81=2,IF(ISNUMBER(REGION!DM81-REGION!DM$4),REGION!DM81-REGION!DM$4,""),"")</f>
        <v/>
      </c>
      <c r="E81" s="40" t="str">
        <f>IF($A81=2,IF(ISNUMBER(REGION!DN81-REGION!DN$4),REGION!DN81-REGION!DN$4,""),"")</f>
        <v/>
      </c>
      <c r="F81" s="40" t="str">
        <f>IF($A81=2,IF(ISNUMBER(REGION!DO81-REGION!DO$4),REGION!DO81-REGION!DO$4,""),"")</f>
        <v/>
      </c>
      <c r="G81" s="40" t="str">
        <f>IF($A81=2,IF(ISNUMBER(REGION!DP81-REGION!DP$4),REGION!DP81-REGION!DP$4,""),"")</f>
        <v/>
      </c>
      <c r="H81" s="40" t="str">
        <f>IF($A81=2,IF(ISNUMBER(REGION!DQ81-REGION!DQ$4),REGION!DQ81-REGION!DQ$4,""),"")</f>
        <v/>
      </c>
      <c r="I81" s="41" t="str">
        <f>IF($A81=2,IF(ISNUMBER(REGION!DR81-REGION!DR$4),REGION!DR81-REGION!DR$4,""),"")</f>
        <v/>
      </c>
      <c r="J81" s="44" t="str">
        <f t="shared" si="5"/>
        <v/>
      </c>
      <c r="K81" s="1" t="str">
        <f t="shared" si="8"/>
        <v/>
      </c>
      <c r="M81" s="40" t="str">
        <f>IF($A81=2,IF(ISNUMBER(REGION!DM81-Ukraine!DM81),REGION!DM81-Ukraine!DM81,""),"")</f>
        <v/>
      </c>
      <c r="N81" s="40" t="str">
        <f>IF($A81=2,IF(ISNUMBER(REGION!DN81-Ukraine!DN81),REGION!DN81-Ukraine!DN81,""),"")</f>
        <v/>
      </c>
      <c r="O81" s="40" t="str">
        <f>IF($A81=2,IF(ISNUMBER(REGION!DO81-Ukraine!DO81),REGION!DO81-Ukraine!DO81,""),"")</f>
        <v/>
      </c>
      <c r="P81" s="40" t="str">
        <f>IF($A81=2,IF(ISNUMBER(REGION!DP81-Ukraine!DP81),REGION!DP81-Ukraine!DP81,""),"")</f>
        <v/>
      </c>
      <c r="Q81" s="40" t="str">
        <f>IF($A81=2,IF(ISNUMBER(REGION!DQ81-Ukraine!DQ81),REGION!DQ81-Ukraine!DQ81,""),"")</f>
        <v/>
      </c>
      <c r="R81" s="41" t="str">
        <f>IF($A81=2,IF(ISNUMBER(REGION!DR81-Ukraine!DR81),REGION!DR81-Ukraine!DR81,""),"")</f>
        <v/>
      </c>
      <c r="S81" s="44" t="str">
        <f t="shared" si="6"/>
        <v/>
      </c>
      <c r="T81" s="1" t="str">
        <f t="shared" si="9"/>
        <v/>
      </c>
      <c r="V81" s="1" t="str">
        <f t="shared" si="7"/>
        <v/>
      </c>
      <c r="W81" s="40" t="str">
        <f>IF(V81&gt;1,Employment!$S81,"")</f>
        <v/>
      </c>
    </row>
    <row r="82" spans="1:23" ht="10.5" x14ac:dyDescent="0.25">
      <c r="A82" s="39">
        <f>'Industry selection'!C82</f>
        <v>1</v>
      </c>
      <c r="B82" s="2">
        <v>20.6</v>
      </c>
      <c r="C82" s="2" t="s">
        <v>166</v>
      </c>
      <c r="D82" s="40" t="str">
        <f>IF($A82=2,IF(ISNUMBER(REGION!DM82-REGION!DM$4),REGION!DM82-REGION!DM$4,""),"")</f>
        <v/>
      </c>
      <c r="E82" s="40" t="str">
        <f>IF($A82=2,IF(ISNUMBER(REGION!DN82-REGION!DN$4),REGION!DN82-REGION!DN$4,""),"")</f>
        <v/>
      </c>
      <c r="F82" s="40" t="str">
        <f>IF($A82=2,IF(ISNUMBER(REGION!DO82-REGION!DO$4),REGION!DO82-REGION!DO$4,""),"")</f>
        <v/>
      </c>
      <c r="G82" s="40" t="str">
        <f>IF($A82=2,IF(ISNUMBER(REGION!DP82-REGION!DP$4),REGION!DP82-REGION!DP$4,""),"")</f>
        <v/>
      </c>
      <c r="H82" s="40" t="str">
        <f>IF($A82=2,IF(ISNUMBER(REGION!DQ82-REGION!DQ$4),REGION!DQ82-REGION!DQ$4,""),"")</f>
        <v/>
      </c>
      <c r="I82" s="41" t="str">
        <f>IF($A82=2,IF(ISNUMBER(REGION!DR82-REGION!DR$4),REGION!DR82-REGION!DR$4,""),"")</f>
        <v/>
      </c>
      <c r="J82" s="44" t="str">
        <f t="shared" si="5"/>
        <v/>
      </c>
      <c r="K82" s="1" t="str">
        <f t="shared" si="8"/>
        <v/>
      </c>
      <c r="M82" s="40" t="str">
        <f>IF($A82=2,IF(ISNUMBER(REGION!DM82-Ukraine!DM82),REGION!DM82-Ukraine!DM82,""),"")</f>
        <v/>
      </c>
      <c r="N82" s="40" t="str">
        <f>IF($A82=2,IF(ISNUMBER(REGION!DN82-Ukraine!DN82),REGION!DN82-Ukraine!DN82,""),"")</f>
        <v/>
      </c>
      <c r="O82" s="40" t="str">
        <f>IF($A82=2,IF(ISNUMBER(REGION!DO82-Ukraine!DO82),REGION!DO82-Ukraine!DO82,""),"")</f>
        <v/>
      </c>
      <c r="P82" s="40" t="str">
        <f>IF($A82=2,IF(ISNUMBER(REGION!DP82-Ukraine!DP82),REGION!DP82-Ukraine!DP82,""),"")</f>
        <v/>
      </c>
      <c r="Q82" s="40" t="str">
        <f>IF($A82=2,IF(ISNUMBER(REGION!DQ82-Ukraine!DQ82),REGION!DQ82-Ukraine!DQ82,""),"")</f>
        <v/>
      </c>
      <c r="R82" s="41" t="str">
        <f>IF($A82=2,IF(ISNUMBER(REGION!DR82-Ukraine!DR82),REGION!DR82-Ukraine!DR82,""),"")</f>
        <v/>
      </c>
      <c r="S82" s="44" t="str">
        <f t="shared" si="6"/>
        <v/>
      </c>
      <c r="T82" s="1" t="str">
        <f t="shared" si="9"/>
        <v/>
      </c>
      <c r="V82" s="1" t="str">
        <f t="shared" si="7"/>
        <v/>
      </c>
      <c r="W82" s="40" t="str">
        <f>IF(V82&gt;1,Employment!$S82,"")</f>
        <v/>
      </c>
    </row>
    <row r="83" spans="1:23" ht="10.5" x14ac:dyDescent="0.25">
      <c r="A83" s="39">
        <f>'Industry selection'!C83</f>
        <v>1</v>
      </c>
      <c r="B83" s="2">
        <v>21</v>
      </c>
      <c r="C83" s="2" t="s">
        <v>168</v>
      </c>
      <c r="D83" s="40" t="str">
        <f>IF($A83=2,IF(ISNUMBER(REGION!DM83-REGION!DM$4),REGION!DM83-REGION!DM$4,""),"")</f>
        <v/>
      </c>
      <c r="E83" s="40" t="str">
        <f>IF($A83=2,IF(ISNUMBER(REGION!DN83-REGION!DN$4),REGION!DN83-REGION!DN$4,""),"")</f>
        <v/>
      </c>
      <c r="F83" s="40" t="str">
        <f>IF($A83=2,IF(ISNUMBER(REGION!DO83-REGION!DO$4),REGION!DO83-REGION!DO$4,""),"")</f>
        <v/>
      </c>
      <c r="G83" s="40" t="str">
        <f>IF($A83=2,IF(ISNUMBER(REGION!DP83-REGION!DP$4),REGION!DP83-REGION!DP$4,""),"")</f>
        <v/>
      </c>
      <c r="H83" s="40" t="str">
        <f>IF($A83=2,IF(ISNUMBER(REGION!DQ83-REGION!DQ$4),REGION!DQ83-REGION!DQ$4,""),"")</f>
        <v/>
      </c>
      <c r="I83" s="41" t="str">
        <f>IF($A83=2,IF(ISNUMBER(REGION!DR83-REGION!DR$4),REGION!DR83-REGION!DR$4,""),"")</f>
        <v/>
      </c>
      <c r="J83" s="44" t="str">
        <f t="shared" si="5"/>
        <v/>
      </c>
      <c r="K83" s="1" t="str">
        <f t="shared" si="8"/>
        <v/>
      </c>
      <c r="M83" s="40" t="str">
        <f>IF($A83=2,IF(ISNUMBER(REGION!DM83-Ukraine!DM83),REGION!DM83-Ukraine!DM83,""),"")</f>
        <v/>
      </c>
      <c r="N83" s="40" t="str">
        <f>IF($A83=2,IF(ISNUMBER(REGION!DN83-Ukraine!DN83),REGION!DN83-Ukraine!DN83,""),"")</f>
        <v/>
      </c>
      <c r="O83" s="40" t="str">
        <f>IF($A83=2,IF(ISNUMBER(REGION!DO83-Ukraine!DO83),REGION!DO83-Ukraine!DO83,""),"")</f>
        <v/>
      </c>
      <c r="P83" s="40" t="str">
        <f>IF($A83=2,IF(ISNUMBER(REGION!DP83-Ukraine!DP83),REGION!DP83-Ukraine!DP83,""),"")</f>
        <v/>
      </c>
      <c r="Q83" s="40" t="str">
        <f>IF($A83=2,IF(ISNUMBER(REGION!DQ83-Ukraine!DQ83),REGION!DQ83-Ukraine!DQ83,""),"")</f>
        <v/>
      </c>
      <c r="R83" s="41" t="str">
        <f>IF($A83=2,IF(ISNUMBER(REGION!DR83-Ukraine!DR83),REGION!DR83-Ukraine!DR83,""),"")</f>
        <v/>
      </c>
      <c r="S83" s="44" t="str">
        <f t="shared" si="6"/>
        <v/>
      </c>
      <c r="T83" s="1" t="str">
        <f t="shared" si="9"/>
        <v/>
      </c>
      <c r="V83" s="1" t="str">
        <f t="shared" si="7"/>
        <v/>
      </c>
      <c r="W83" s="40" t="str">
        <f>IF(V83&gt;1,Employment!$S83,"")</f>
        <v/>
      </c>
    </row>
    <row r="84" spans="1:23" ht="10.5" x14ac:dyDescent="0.25">
      <c r="A84" s="39">
        <f>'Industry selection'!C84</f>
        <v>1</v>
      </c>
      <c r="B84" s="2">
        <v>21.1</v>
      </c>
      <c r="C84" s="2" t="s">
        <v>170</v>
      </c>
      <c r="D84" s="40" t="str">
        <f>IF($A84=2,IF(ISNUMBER(REGION!DM84-REGION!DM$4),REGION!DM84-REGION!DM$4,""),"")</f>
        <v/>
      </c>
      <c r="E84" s="40" t="str">
        <f>IF($A84=2,IF(ISNUMBER(REGION!DN84-REGION!DN$4),REGION!DN84-REGION!DN$4,""),"")</f>
        <v/>
      </c>
      <c r="F84" s="40" t="str">
        <f>IF($A84=2,IF(ISNUMBER(REGION!DO84-REGION!DO$4),REGION!DO84-REGION!DO$4,""),"")</f>
        <v/>
      </c>
      <c r="G84" s="40" t="str">
        <f>IF($A84=2,IF(ISNUMBER(REGION!DP84-REGION!DP$4),REGION!DP84-REGION!DP$4,""),"")</f>
        <v/>
      </c>
      <c r="H84" s="40" t="str">
        <f>IF($A84=2,IF(ISNUMBER(REGION!DQ84-REGION!DQ$4),REGION!DQ84-REGION!DQ$4,""),"")</f>
        <v/>
      </c>
      <c r="I84" s="41" t="str">
        <f>IF($A84=2,IF(ISNUMBER(REGION!DR84-REGION!DR$4),REGION!DR84-REGION!DR$4,""),"")</f>
        <v/>
      </c>
      <c r="J84" s="44" t="str">
        <f t="shared" si="5"/>
        <v/>
      </c>
      <c r="K84" s="1" t="str">
        <f t="shared" si="8"/>
        <v/>
      </c>
      <c r="M84" s="40" t="str">
        <f>IF($A84=2,IF(ISNUMBER(REGION!DM84-Ukraine!DM84),REGION!DM84-Ukraine!DM84,""),"")</f>
        <v/>
      </c>
      <c r="N84" s="40" t="str">
        <f>IF($A84=2,IF(ISNUMBER(REGION!DN84-Ukraine!DN84),REGION!DN84-Ukraine!DN84,""),"")</f>
        <v/>
      </c>
      <c r="O84" s="40" t="str">
        <f>IF($A84=2,IF(ISNUMBER(REGION!DO84-Ukraine!DO84),REGION!DO84-Ukraine!DO84,""),"")</f>
        <v/>
      </c>
      <c r="P84" s="40" t="str">
        <f>IF($A84=2,IF(ISNUMBER(REGION!DP84-Ukraine!DP84),REGION!DP84-Ukraine!DP84,""),"")</f>
        <v/>
      </c>
      <c r="Q84" s="40" t="str">
        <f>IF($A84=2,IF(ISNUMBER(REGION!DQ84-Ukraine!DQ84),REGION!DQ84-Ukraine!DQ84,""),"")</f>
        <v/>
      </c>
      <c r="R84" s="41" t="str">
        <f>IF($A84=2,IF(ISNUMBER(REGION!DR84-Ukraine!DR84),REGION!DR84-Ukraine!DR84,""),"")</f>
        <v/>
      </c>
      <c r="S84" s="44" t="str">
        <f t="shared" si="6"/>
        <v/>
      </c>
      <c r="T84" s="1" t="str">
        <f t="shared" si="9"/>
        <v/>
      </c>
      <c r="V84" s="1" t="str">
        <f t="shared" si="7"/>
        <v/>
      </c>
      <c r="W84" s="40" t="str">
        <f>IF(V84&gt;1,Employment!$S84,"")</f>
        <v/>
      </c>
    </row>
    <row r="85" spans="1:23" ht="10.5" x14ac:dyDescent="0.25">
      <c r="A85" s="39">
        <f>'Industry selection'!C85</f>
        <v>1</v>
      </c>
      <c r="B85" s="2">
        <v>21.2</v>
      </c>
      <c r="C85" s="2" t="s">
        <v>172</v>
      </c>
      <c r="D85" s="40" t="str">
        <f>IF($A85=2,IF(ISNUMBER(REGION!DM85-REGION!DM$4),REGION!DM85-REGION!DM$4,""),"")</f>
        <v/>
      </c>
      <c r="E85" s="40" t="str">
        <f>IF($A85=2,IF(ISNUMBER(REGION!DN85-REGION!DN$4),REGION!DN85-REGION!DN$4,""),"")</f>
        <v/>
      </c>
      <c r="F85" s="40" t="str">
        <f>IF($A85=2,IF(ISNUMBER(REGION!DO85-REGION!DO$4),REGION!DO85-REGION!DO$4,""),"")</f>
        <v/>
      </c>
      <c r="G85" s="40" t="str">
        <f>IF($A85=2,IF(ISNUMBER(REGION!DP85-REGION!DP$4),REGION!DP85-REGION!DP$4,""),"")</f>
        <v/>
      </c>
      <c r="H85" s="40" t="str">
        <f>IF($A85=2,IF(ISNUMBER(REGION!DQ85-REGION!DQ$4),REGION!DQ85-REGION!DQ$4,""),"")</f>
        <v/>
      </c>
      <c r="I85" s="41" t="str">
        <f>IF($A85=2,IF(ISNUMBER(REGION!DR85-REGION!DR$4),REGION!DR85-REGION!DR$4,""),"")</f>
        <v/>
      </c>
      <c r="J85" s="44" t="str">
        <f t="shared" si="5"/>
        <v/>
      </c>
      <c r="K85" s="1" t="str">
        <f t="shared" si="8"/>
        <v/>
      </c>
      <c r="M85" s="40" t="str">
        <f>IF($A85=2,IF(ISNUMBER(REGION!DM85-Ukraine!DM85),REGION!DM85-Ukraine!DM85,""),"")</f>
        <v/>
      </c>
      <c r="N85" s="40" t="str">
        <f>IF($A85=2,IF(ISNUMBER(REGION!DN85-Ukraine!DN85),REGION!DN85-Ukraine!DN85,""),"")</f>
        <v/>
      </c>
      <c r="O85" s="40" t="str">
        <f>IF($A85=2,IF(ISNUMBER(REGION!DO85-Ukraine!DO85),REGION!DO85-Ukraine!DO85,""),"")</f>
        <v/>
      </c>
      <c r="P85" s="40" t="str">
        <f>IF($A85=2,IF(ISNUMBER(REGION!DP85-Ukraine!DP85),REGION!DP85-Ukraine!DP85,""),"")</f>
        <v/>
      </c>
      <c r="Q85" s="40" t="str">
        <f>IF($A85=2,IF(ISNUMBER(REGION!DQ85-Ukraine!DQ85),REGION!DQ85-Ukraine!DQ85,""),"")</f>
        <v/>
      </c>
      <c r="R85" s="41" t="str">
        <f>IF($A85=2,IF(ISNUMBER(REGION!DR85-Ukraine!DR85),REGION!DR85-Ukraine!DR85,""),"")</f>
        <v/>
      </c>
      <c r="S85" s="44" t="str">
        <f t="shared" si="6"/>
        <v/>
      </c>
      <c r="T85" s="1" t="str">
        <f t="shared" si="9"/>
        <v/>
      </c>
      <c r="V85" s="1" t="str">
        <f t="shared" si="7"/>
        <v/>
      </c>
      <c r="W85" s="40" t="str">
        <f>IF(V85&gt;1,Employment!$S85,"")</f>
        <v/>
      </c>
    </row>
    <row r="86" spans="1:23" ht="10.5" x14ac:dyDescent="0.25">
      <c r="A86" s="39">
        <f>'Industry selection'!C86</f>
        <v>2</v>
      </c>
      <c r="B86" s="2">
        <v>22</v>
      </c>
      <c r="C86" s="2" t="s">
        <v>174</v>
      </c>
      <c r="D86" s="40">
        <f>IF($A86=2,IF(ISNUMBER(REGION!DM86-REGION!DM$4),REGION!DM86-REGION!DM$4,""),"")</f>
        <v>0.13208362379592142</v>
      </c>
      <c r="E86" s="40">
        <f>IF($A86=2,IF(ISNUMBER(REGION!DN86-REGION!DN$4),REGION!DN86-REGION!DN$4,""),"")</f>
        <v>-0.12819273934835118</v>
      </c>
      <c r="F86" s="40">
        <f>IF($A86=2,IF(ISNUMBER(REGION!DO86-REGION!DO$4),REGION!DO86-REGION!DO$4,""),"")</f>
        <v>-7.6704883996674411E-3</v>
      </c>
      <c r="G86" s="40">
        <f>IF($A86=2,IF(ISNUMBER(REGION!DP86-REGION!DP$4),REGION!DP86-REGION!DP$4,""),"")</f>
        <v>0.19205947939554424</v>
      </c>
      <c r="H86" s="40">
        <f>IF($A86=2,IF(ISNUMBER(REGION!DQ86-REGION!DQ$4),REGION!DQ86-REGION!DQ$4,""),"")</f>
        <v>0.29824013197331767</v>
      </c>
      <c r="I86" s="41">
        <f>IF($A86=2,IF(ISNUMBER(REGION!DR86-REGION!DR$4),REGION!DR86-REGION!DR$4,""),"")</f>
        <v>0.43929218482433374</v>
      </c>
      <c r="J86" s="44">
        <f t="shared" si="5"/>
        <v>3</v>
      </c>
      <c r="K86" s="1">
        <f t="shared" si="8"/>
        <v>1</v>
      </c>
      <c r="M86" s="40">
        <f>IF($A86=2,IF(ISNUMBER(REGION!DM86-Ukraine!DM86),REGION!DM86-Ukraine!DM86,""),"")</f>
        <v>0.1233082282662723</v>
      </c>
      <c r="N86" s="40">
        <f>IF($A86=2,IF(ISNUMBER(REGION!DN86-Ukraine!DN86),REGION!DN86-Ukraine!DN86,""),"")</f>
        <v>-4.107171154958289E-2</v>
      </c>
      <c r="O86" s="40">
        <f>IF($A86=2,IF(ISNUMBER(REGION!DO86-Ukraine!DO86),REGION!DO86-Ukraine!DO86,""),"")</f>
        <v>6.0112217969922055E-3</v>
      </c>
      <c r="P86" s="40">
        <f>IF($A86=2,IF(ISNUMBER(REGION!DP86-Ukraine!DP86),REGION!DP86-Ukraine!DP86,""),"")</f>
        <v>0.13220665987481683</v>
      </c>
      <c r="Q86" s="40">
        <f>IF($A86=2,IF(ISNUMBER(REGION!DQ86-Ukraine!DQ86),REGION!DQ86-Ukraine!DQ86,""),"")</f>
        <v>0.20880107810950888</v>
      </c>
      <c r="R86" s="41">
        <f>IF($A86=2,IF(ISNUMBER(REGION!DR86-Ukraine!DR86),REGION!DR86-Ukraine!DR86,""),"")</f>
        <v>0.40034673133714926</v>
      </c>
      <c r="S86" s="44">
        <f t="shared" si="6"/>
        <v>4</v>
      </c>
      <c r="T86" s="1">
        <f t="shared" si="9"/>
        <v>1</v>
      </c>
      <c r="V86" s="1">
        <f t="shared" si="7"/>
        <v>2</v>
      </c>
      <c r="W86" s="40">
        <f>IF(V86&gt;1,Employment!$S86,"")</f>
        <v>1.1443809143726965E-2</v>
      </c>
    </row>
    <row r="87" spans="1:23" ht="10.5" x14ac:dyDescent="0.25">
      <c r="A87" s="39">
        <f>'Industry selection'!C87</f>
        <v>1</v>
      </c>
      <c r="B87" s="2">
        <v>22.1</v>
      </c>
      <c r="C87" s="2" t="s">
        <v>176</v>
      </c>
      <c r="D87" s="40" t="str">
        <f>IF($A87=2,IF(ISNUMBER(REGION!DM87-REGION!DM$4),REGION!DM87-REGION!DM$4,""),"")</f>
        <v/>
      </c>
      <c r="E87" s="40" t="str">
        <f>IF($A87=2,IF(ISNUMBER(REGION!DN87-REGION!DN$4),REGION!DN87-REGION!DN$4,""),"")</f>
        <v/>
      </c>
      <c r="F87" s="40" t="str">
        <f>IF($A87=2,IF(ISNUMBER(REGION!DO87-REGION!DO$4),REGION!DO87-REGION!DO$4,""),"")</f>
        <v/>
      </c>
      <c r="G87" s="40" t="str">
        <f>IF($A87=2,IF(ISNUMBER(REGION!DP87-REGION!DP$4),REGION!DP87-REGION!DP$4,""),"")</f>
        <v/>
      </c>
      <c r="H87" s="40" t="str">
        <f>IF($A87=2,IF(ISNUMBER(REGION!DQ87-REGION!DQ$4),REGION!DQ87-REGION!DQ$4,""),"")</f>
        <v/>
      </c>
      <c r="I87" s="41" t="str">
        <f>IF($A87=2,IF(ISNUMBER(REGION!DR87-REGION!DR$4),REGION!DR87-REGION!DR$4,""),"")</f>
        <v/>
      </c>
      <c r="J87" s="44" t="str">
        <f t="shared" si="5"/>
        <v/>
      </c>
      <c r="K87" s="1" t="str">
        <f t="shared" si="8"/>
        <v/>
      </c>
      <c r="M87" s="40" t="str">
        <f>IF($A87=2,IF(ISNUMBER(REGION!DM87-Ukraine!DM87),REGION!DM87-Ukraine!DM87,""),"")</f>
        <v/>
      </c>
      <c r="N87" s="40" t="str">
        <f>IF($A87=2,IF(ISNUMBER(REGION!DN87-Ukraine!DN87),REGION!DN87-Ukraine!DN87,""),"")</f>
        <v/>
      </c>
      <c r="O87" s="40" t="str">
        <f>IF($A87=2,IF(ISNUMBER(REGION!DO87-Ukraine!DO87),REGION!DO87-Ukraine!DO87,""),"")</f>
        <v/>
      </c>
      <c r="P87" s="40" t="str">
        <f>IF($A87=2,IF(ISNUMBER(REGION!DP87-Ukraine!DP87),REGION!DP87-Ukraine!DP87,""),"")</f>
        <v/>
      </c>
      <c r="Q87" s="40" t="str">
        <f>IF($A87=2,IF(ISNUMBER(REGION!DQ87-Ukraine!DQ87),REGION!DQ87-Ukraine!DQ87,""),"")</f>
        <v/>
      </c>
      <c r="R87" s="41" t="str">
        <f>IF($A87=2,IF(ISNUMBER(REGION!DR87-Ukraine!DR87),REGION!DR87-Ukraine!DR87,""),"")</f>
        <v/>
      </c>
      <c r="S87" s="44" t="str">
        <f t="shared" si="6"/>
        <v/>
      </c>
      <c r="T87" s="1" t="str">
        <f t="shared" si="9"/>
        <v/>
      </c>
      <c r="V87" s="1" t="str">
        <f t="shared" si="7"/>
        <v/>
      </c>
      <c r="W87" s="40" t="str">
        <f>IF(V87&gt;1,Employment!$S87,"")</f>
        <v/>
      </c>
    </row>
    <row r="88" spans="1:23" ht="10.5" x14ac:dyDescent="0.25">
      <c r="A88" s="39">
        <f>'Industry selection'!C88</f>
        <v>1</v>
      </c>
      <c r="B88" s="2">
        <v>22.2</v>
      </c>
      <c r="C88" s="2" t="s">
        <v>178</v>
      </c>
      <c r="D88" s="40" t="str">
        <f>IF($A88=2,IF(ISNUMBER(REGION!DM88-REGION!DM$4),REGION!DM88-REGION!DM$4,""),"")</f>
        <v/>
      </c>
      <c r="E88" s="40" t="str">
        <f>IF($A88=2,IF(ISNUMBER(REGION!DN88-REGION!DN$4),REGION!DN88-REGION!DN$4,""),"")</f>
        <v/>
      </c>
      <c r="F88" s="40" t="str">
        <f>IF($A88=2,IF(ISNUMBER(REGION!DO88-REGION!DO$4),REGION!DO88-REGION!DO$4,""),"")</f>
        <v/>
      </c>
      <c r="G88" s="40" t="str">
        <f>IF($A88=2,IF(ISNUMBER(REGION!DP88-REGION!DP$4),REGION!DP88-REGION!DP$4,""),"")</f>
        <v/>
      </c>
      <c r="H88" s="40" t="str">
        <f>IF($A88=2,IF(ISNUMBER(REGION!DQ88-REGION!DQ$4),REGION!DQ88-REGION!DQ$4,""),"")</f>
        <v/>
      </c>
      <c r="I88" s="41" t="str">
        <f>IF($A88=2,IF(ISNUMBER(REGION!DR88-REGION!DR$4),REGION!DR88-REGION!DR$4,""),"")</f>
        <v/>
      </c>
      <c r="J88" s="44" t="str">
        <f t="shared" si="5"/>
        <v/>
      </c>
      <c r="K88" s="1" t="str">
        <f t="shared" si="8"/>
        <v/>
      </c>
      <c r="M88" s="40" t="str">
        <f>IF($A88=2,IF(ISNUMBER(REGION!DM88-Ukraine!DM88),REGION!DM88-Ukraine!DM88,""),"")</f>
        <v/>
      </c>
      <c r="N88" s="40" t="str">
        <f>IF($A88=2,IF(ISNUMBER(REGION!DN88-Ukraine!DN88),REGION!DN88-Ukraine!DN88,""),"")</f>
        <v/>
      </c>
      <c r="O88" s="40" t="str">
        <f>IF($A88=2,IF(ISNUMBER(REGION!DO88-Ukraine!DO88),REGION!DO88-Ukraine!DO88,""),"")</f>
        <v/>
      </c>
      <c r="P88" s="40" t="str">
        <f>IF($A88=2,IF(ISNUMBER(REGION!DP88-Ukraine!DP88),REGION!DP88-Ukraine!DP88,""),"")</f>
        <v/>
      </c>
      <c r="Q88" s="40" t="str">
        <f>IF($A88=2,IF(ISNUMBER(REGION!DQ88-Ukraine!DQ88),REGION!DQ88-Ukraine!DQ88,""),"")</f>
        <v/>
      </c>
      <c r="R88" s="41" t="str">
        <f>IF($A88=2,IF(ISNUMBER(REGION!DR88-Ukraine!DR88),REGION!DR88-Ukraine!DR88,""),"")</f>
        <v/>
      </c>
      <c r="S88" s="44" t="str">
        <f t="shared" si="6"/>
        <v/>
      </c>
      <c r="T88" s="1" t="str">
        <f t="shared" si="9"/>
        <v/>
      </c>
      <c r="V88" s="1" t="str">
        <f t="shared" si="7"/>
        <v/>
      </c>
      <c r="W88" s="40" t="str">
        <f>IF(V88&gt;1,Employment!$S88,"")</f>
        <v/>
      </c>
    </row>
    <row r="89" spans="1:23" ht="10.5" x14ac:dyDescent="0.25">
      <c r="A89" s="39" t="str">
        <f>'Industry selection'!C89</f>
        <v/>
      </c>
      <c r="B89" s="2">
        <v>23</v>
      </c>
      <c r="C89" s="2" t="s">
        <v>180</v>
      </c>
      <c r="D89" s="40" t="str">
        <f>IF($A89=2,IF(ISNUMBER(REGION!DM89-REGION!DM$4),REGION!DM89-REGION!DM$4,""),"")</f>
        <v/>
      </c>
      <c r="E89" s="40" t="str">
        <f>IF($A89=2,IF(ISNUMBER(REGION!DN89-REGION!DN$4),REGION!DN89-REGION!DN$4,""),"")</f>
        <v/>
      </c>
      <c r="F89" s="40" t="str">
        <f>IF($A89=2,IF(ISNUMBER(REGION!DO89-REGION!DO$4),REGION!DO89-REGION!DO$4,""),"")</f>
        <v/>
      </c>
      <c r="G89" s="40" t="str">
        <f>IF($A89=2,IF(ISNUMBER(REGION!DP89-REGION!DP$4),REGION!DP89-REGION!DP$4,""),"")</f>
        <v/>
      </c>
      <c r="H89" s="40" t="str">
        <f>IF($A89=2,IF(ISNUMBER(REGION!DQ89-REGION!DQ$4),REGION!DQ89-REGION!DQ$4,""),"")</f>
        <v/>
      </c>
      <c r="I89" s="41" t="str">
        <f>IF($A89=2,IF(ISNUMBER(REGION!DR89-REGION!DR$4),REGION!DR89-REGION!DR$4,""),"")</f>
        <v/>
      </c>
      <c r="J89" s="44" t="str">
        <f t="shared" si="5"/>
        <v/>
      </c>
      <c r="K89" s="1" t="str">
        <f t="shared" si="8"/>
        <v/>
      </c>
      <c r="M89" s="40" t="str">
        <f>IF($A89=2,IF(ISNUMBER(REGION!DM89-Ukraine!DM89),REGION!DM89-Ukraine!DM89,""),"")</f>
        <v/>
      </c>
      <c r="N89" s="40" t="str">
        <f>IF($A89=2,IF(ISNUMBER(REGION!DN89-Ukraine!DN89),REGION!DN89-Ukraine!DN89,""),"")</f>
        <v/>
      </c>
      <c r="O89" s="40" t="str">
        <f>IF($A89=2,IF(ISNUMBER(REGION!DO89-Ukraine!DO89),REGION!DO89-Ukraine!DO89,""),"")</f>
        <v/>
      </c>
      <c r="P89" s="40" t="str">
        <f>IF($A89=2,IF(ISNUMBER(REGION!DP89-Ukraine!DP89),REGION!DP89-Ukraine!DP89,""),"")</f>
        <v/>
      </c>
      <c r="Q89" s="40" t="str">
        <f>IF($A89=2,IF(ISNUMBER(REGION!DQ89-Ukraine!DQ89),REGION!DQ89-Ukraine!DQ89,""),"")</f>
        <v/>
      </c>
      <c r="R89" s="41" t="str">
        <f>IF($A89=2,IF(ISNUMBER(REGION!DR89-Ukraine!DR89),REGION!DR89-Ukraine!DR89,""),"")</f>
        <v/>
      </c>
      <c r="S89" s="44" t="str">
        <f t="shared" si="6"/>
        <v/>
      </c>
      <c r="T89" s="1" t="str">
        <f t="shared" si="9"/>
        <v/>
      </c>
      <c r="V89" s="1" t="str">
        <f t="shared" si="7"/>
        <v/>
      </c>
      <c r="W89" s="40" t="str">
        <f>IF(V89&gt;1,Employment!$S89,"")</f>
        <v/>
      </c>
    </row>
    <row r="90" spans="1:23" ht="10.5" x14ac:dyDescent="0.25">
      <c r="A90" s="39">
        <f>'Industry selection'!C90</f>
        <v>2</v>
      </c>
      <c r="B90" s="2">
        <v>23.1</v>
      </c>
      <c r="C90" s="2" t="s">
        <v>182</v>
      </c>
      <c r="D90" s="40">
        <f>IF($A90=2,IF(ISNUMBER(REGION!DM90-REGION!DM$4),REGION!DM90-REGION!DM$4,""),"")</f>
        <v>-0.1159011925488368</v>
      </c>
      <c r="E90" s="40">
        <f>IF($A90=2,IF(ISNUMBER(REGION!DN90-REGION!DN$4),REGION!DN90-REGION!DN$4,""),"")</f>
        <v>-0.21096871921170968</v>
      </c>
      <c r="F90" s="40">
        <f>IF($A90=2,IF(ISNUMBER(REGION!DO90-REGION!DO$4),REGION!DO90-REGION!DO$4,""),"")</f>
        <v>-0.5714212314153202</v>
      </c>
      <c r="G90" s="40">
        <f>IF($A90=2,IF(ISNUMBER(REGION!DP90-REGION!DP$4),REGION!DP90-REGION!DP$4,""),"")</f>
        <v>3.9824842524035842E-2</v>
      </c>
      <c r="H90" s="40" t="str">
        <f>IF($A90=2,IF(ISNUMBER(REGION!DQ90-REGION!DQ$4),REGION!DQ90-REGION!DQ$4,""),"")</f>
        <v/>
      </c>
      <c r="I90" s="41">
        <f>IF($A90=2,IF(ISNUMBER(REGION!DR90-REGION!DR$4),REGION!DR90-REGION!DR$4,""),"")</f>
        <v>-0.62068325338042241</v>
      </c>
      <c r="J90" s="44">
        <f t="shared" si="5"/>
        <v>1</v>
      </c>
      <c r="K90" s="1" t="str">
        <f t="shared" si="8"/>
        <v/>
      </c>
      <c r="M90" s="40">
        <f>IF($A90=2,IF(ISNUMBER(REGION!DM90-Ukraine!DM90),REGION!DM90-Ukraine!DM90,""),"")</f>
        <v>-4.6232352930592024E-2</v>
      </c>
      <c r="N90" s="40">
        <f>IF($A90=2,IF(ISNUMBER(REGION!DN90-Ukraine!DN90),REGION!DN90-Ukraine!DN90,""),"")</f>
        <v>-4.1255187867884957E-2</v>
      </c>
      <c r="O90" s="40">
        <f>IF($A90=2,IF(ISNUMBER(REGION!DO90-Ukraine!DO90),REGION!DO90-Ukraine!DO90,""),"")</f>
        <v>-0.56439272166141574</v>
      </c>
      <c r="P90" s="40">
        <f>IF($A90=2,IF(ISNUMBER(REGION!DP90-Ukraine!DP90),REGION!DP90-Ukraine!DP90,""),"")</f>
        <v>-8.2898550724637587E-2</v>
      </c>
      <c r="Q90" s="40" t="str">
        <f>IF($A90=2,IF(ISNUMBER(REGION!DQ90-Ukraine!DQ90),REGION!DQ90-Ukraine!DQ90,""),"")</f>
        <v/>
      </c>
      <c r="R90" s="41">
        <f>IF($A90=2,IF(ISNUMBER(REGION!DR90-Ukraine!DR90),REGION!DR90-Ukraine!DR90,""),"")</f>
        <v>-0.51775173126912555</v>
      </c>
      <c r="S90" s="44">
        <f t="shared" si="6"/>
        <v>0</v>
      </c>
      <c r="T90" s="1" t="str">
        <f t="shared" si="9"/>
        <v/>
      </c>
      <c r="V90" s="1">
        <f t="shared" si="7"/>
        <v>0</v>
      </c>
      <c r="W90" s="40" t="str">
        <f>IF(V90&gt;1,Employment!$S90,"")</f>
        <v/>
      </c>
    </row>
    <row r="91" spans="1:23" ht="10.5" x14ac:dyDescent="0.25">
      <c r="A91" s="39">
        <f>'Industry selection'!C91</f>
        <v>1</v>
      </c>
      <c r="B91" s="2">
        <v>23.2</v>
      </c>
      <c r="C91" s="2" t="s">
        <v>184</v>
      </c>
      <c r="D91" s="40" t="str">
        <f>IF($A91=2,IF(ISNUMBER(REGION!DM91-REGION!DM$4),REGION!DM91-REGION!DM$4,""),"")</f>
        <v/>
      </c>
      <c r="E91" s="40" t="str">
        <f>IF($A91=2,IF(ISNUMBER(REGION!DN91-REGION!DN$4),REGION!DN91-REGION!DN$4,""),"")</f>
        <v/>
      </c>
      <c r="F91" s="40" t="str">
        <f>IF($A91=2,IF(ISNUMBER(REGION!DO91-REGION!DO$4),REGION!DO91-REGION!DO$4,""),"")</f>
        <v/>
      </c>
      <c r="G91" s="40" t="str">
        <f>IF($A91=2,IF(ISNUMBER(REGION!DP91-REGION!DP$4),REGION!DP91-REGION!DP$4,""),"")</f>
        <v/>
      </c>
      <c r="H91" s="40" t="str">
        <f>IF($A91=2,IF(ISNUMBER(REGION!DQ91-REGION!DQ$4),REGION!DQ91-REGION!DQ$4,""),"")</f>
        <v/>
      </c>
      <c r="I91" s="41" t="str">
        <f>IF($A91=2,IF(ISNUMBER(REGION!DR91-REGION!DR$4),REGION!DR91-REGION!DR$4,""),"")</f>
        <v/>
      </c>
      <c r="J91" s="44" t="str">
        <f t="shared" si="5"/>
        <v/>
      </c>
      <c r="K91" s="1" t="str">
        <f t="shared" si="8"/>
        <v/>
      </c>
      <c r="M91" s="40" t="str">
        <f>IF($A91=2,IF(ISNUMBER(REGION!DM91-Ukraine!DM91),REGION!DM91-Ukraine!DM91,""),"")</f>
        <v/>
      </c>
      <c r="N91" s="40" t="str">
        <f>IF($A91=2,IF(ISNUMBER(REGION!DN91-Ukraine!DN91),REGION!DN91-Ukraine!DN91,""),"")</f>
        <v/>
      </c>
      <c r="O91" s="40" t="str">
        <f>IF($A91=2,IF(ISNUMBER(REGION!DO91-Ukraine!DO91),REGION!DO91-Ukraine!DO91,""),"")</f>
        <v/>
      </c>
      <c r="P91" s="40" t="str">
        <f>IF($A91=2,IF(ISNUMBER(REGION!DP91-Ukraine!DP91),REGION!DP91-Ukraine!DP91,""),"")</f>
        <v/>
      </c>
      <c r="Q91" s="40" t="str">
        <f>IF($A91=2,IF(ISNUMBER(REGION!DQ91-Ukraine!DQ91),REGION!DQ91-Ukraine!DQ91,""),"")</f>
        <v/>
      </c>
      <c r="R91" s="41" t="str">
        <f>IF($A91=2,IF(ISNUMBER(REGION!DR91-Ukraine!DR91),REGION!DR91-Ukraine!DR91,""),"")</f>
        <v/>
      </c>
      <c r="S91" s="44" t="str">
        <f t="shared" si="6"/>
        <v/>
      </c>
      <c r="T91" s="1" t="str">
        <f t="shared" si="9"/>
        <v/>
      </c>
      <c r="V91" s="1" t="str">
        <f t="shared" si="7"/>
        <v/>
      </c>
      <c r="W91" s="40" t="str">
        <f>IF(V91&gt;1,Employment!$S91,"")</f>
        <v/>
      </c>
    </row>
    <row r="92" spans="1:23" ht="10.5" x14ac:dyDescent="0.25">
      <c r="A92" s="39">
        <f>'Industry selection'!C92</f>
        <v>2</v>
      </c>
      <c r="B92" s="2">
        <v>23.3</v>
      </c>
      <c r="C92" s="2" t="s">
        <v>186</v>
      </c>
      <c r="D92" s="40">
        <f>IF($A92=2,IF(ISNUMBER(REGION!DM92-REGION!DM$4),REGION!DM92-REGION!DM$4,""),"")</f>
        <v>5.9059670926486452E-2</v>
      </c>
      <c r="E92" s="40">
        <f>IF($A92=2,IF(ISNUMBER(REGION!DN92-REGION!DN$4),REGION!DN92-REGION!DN$4,""),"")</f>
        <v>-0.2170020446480202</v>
      </c>
      <c r="F92" s="40">
        <f>IF($A92=2,IF(ISNUMBER(REGION!DO92-REGION!DO$4),REGION!DO92-REGION!DO$4,""),"")</f>
        <v>-0.40825973818408823</v>
      </c>
      <c r="G92" s="40">
        <f>IF($A92=2,IF(ISNUMBER(REGION!DP92-REGION!DP$4),REGION!DP92-REGION!DP$4,""),"")</f>
        <v>0.45191275461194802</v>
      </c>
      <c r="H92" s="40">
        <f>IF($A92=2,IF(ISNUMBER(REGION!DQ92-REGION!DQ$4),REGION!DQ92-REGION!DQ$4,""),"")</f>
        <v>0.2997305222574822</v>
      </c>
      <c r="I92" s="41">
        <f>IF($A92=2,IF(ISNUMBER(REGION!DR92-REGION!DR$4),REGION!DR92-REGION!DR$4,""),"")</f>
        <v>-0.10692367523096202</v>
      </c>
      <c r="J92" s="44">
        <f t="shared" si="5"/>
        <v>3</v>
      </c>
      <c r="K92" s="1" t="str">
        <f t="shared" si="8"/>
        <v/>
      </c>
      <c r="M92" s="40">
        <f>IF($A92=2,IF(ISNUMBER(REGION!DM92-Ukraine!DM92),REGION!DM92-Ukraine!DM92,""),"")</f>
        <v>6.7827529430931954E-2</v>
      </c>
      <c r="N92" s="40">
        <f>IF($A92=2,IF(ISNUMBER(REGION!DN92-Ukraine!DN92),REGION!DN92-Ukraine!DN92,""),"")</f>
        <v>-0.16260923329805932</v>
      </c>
      <c r="O92" s="40">
        <f>IF($A92=2,IF(ISNUMBER(REGION!DO92-Ukraine!DO92),REGION!DO92-Ukraine!DO92,""),"")</f>
        <v>-0.44829861255743286</v>
      </c>
      <c r="P92" s="40">
        <f>IF($A92=2,IF(ISNUMBER(REGION!DP92-Ukraine!DP92),REGION!DP92-Ukraine!DP92,""),"")</f>
        <v>0.45296568020191497</v>
      </c>
      <c r="Q92" s="40">
        <f>IF($A92=2,IF(ISNUMBER(REGION!DQ92-Ukraine!DQ92),REGION!DQ92-Ukraine!DQ92,""),"")</f>
        <v>0.36412753178849355</v>
      </c>
      <c r="R92" s="41">
        <f>IF($A92=2,IF(ISNUMBER(REGION!DR92-Ukraine!DR92),REGION!DR92-Ukraine!DR92,""),"")</f>
        <v>-3.3708877539181614E-2</v>
      </c>
      <c r="S92" s="44">
        <f t="shared" si="6"/>
        <v>3</v>
      </c>
      <c r="T92" s="1" t="str">
        <f t="shared" si="9"/>
        <v/>
      </c>
      <c r="V92" s="1">
        <f t="shared" si="7"/>
        <v>0</v>
      </c>
      <c r="W92" s="40" t="str">
        <f>IF(V92&gt;1,Employment!$S92,"")</f>
        <v/>
      </c>
    </row>
    <row r="93" spans="1:23" ht="10.5" x14ac:dyDescent="0.25">
      <c r="A93" s="39">
        <f>'Industry selection'!C93</f>
        <v>1</v>
      </c>
      <c r="B93" s="2">
        <v>23.4</v>
      </c>
      <c r="C93" s="2" t="s">
        <v>188</v>
      </c>
      <c r="D93" s="40" t="str">
        <f>IF($A93=2,IF(ISNUMBER(REGION!DM93-REGION!DM$4),REGION!DM93-REGION!DM$4,""),"")</f>
        <v/>
      </c>
      <c r="E93" s="40" t="str">
        <f>IF($A93=2,IF(ISNUMBER(REGION!DN93-REGION!DN$4),REGION!DN93-REGION!DN$4,""),"")</f>
        <v/>
      </c>
      <c r="F93" s="40" t="str">
        <f>IF($A93=2,IF(ISNUMBER(REGION!DO93-REGION!DO$4),REGION!DO93-REGION!DO$4,""),"")</f>
        <v/>
      </c>
      <c r="G93" s="40" t="str">
        <f>IF($A93=2,IF(ISNUMBER(REGION!DP93-REGION!DP$4),REGION!DP93-REGION!DP$4,""),"")</f>
        <v/>
      </c>
      <c r="H93" s="40" t="str">
        <f>IF($A93=2,IF(ISNUMBER(REGION!DQ93-REGION!DQ$4),REGION!DQ93-REGION!DQ$4,""),"")</f>
        <v/>
      </c>
      <c r="I93" s="41" t="str">
        <f>IF($A93=2,IF(ISNUMBER(REGION!DR93-REGION!DR$4),REGION!DR93-REGION!DR$4,""),"")</f>
        <v/>
      </c>
      <c r="J93" s="44" t="str">
        <f t="shared" si="5"/>
        <v/>
      </c>
      <c r="K93" s="1" t="str">
        <f t="shared" si="8"/>
        <v/>
      </c>
      <c r="M93" s="40" t="str">
        <f>IF($A93=2,IF(ISNUMBER(REGION!DM93-Ukraine!DM93),REGION!DM93-Ukraine!DM93,""),"")</f>
        <v/>
      </c>
      <c r="N93" s="40" t="str">
        <f>IF($A93=2,IF(ISNUMBER(REGION!DN93-Ukraine!DN93),REGION!DN93-Ukraine!DN93,""),"")</f>
        <v/>
      </c>
      <c r="O93" s="40" t="str">
        <f>IF($A93=2,IF(ISNUMBER(REGION!DO93-Ukraine!DO93),REGION!DO93-Ukraine!DO93,""),"")</f>
        <v/>
      </c>
      <c r="P93" s="40" t="str">
        <f>IF($A93=2,IF(ISNUMBER(REGION!DP93-Ukraine!DP93),REGION!DP93-Ukraine!DP93,""),"")</f>
        <v/>
      </c>
      <c r="Q93" s="40" t="str">
        <f>IF($A93=2,IF(ISNUMBER(REGION!DQ93-Ukraine!DQ93),REGION!DQ93-Ukraine!DQ93,""),"")</f>
        <v/>
      </c>
      <c r="R93" s="41" t="str">
        <f>IF($A93=2,IF(ISNUMBER(REGION!DR93-Ukraine!DR93),REGION!DR93-Ukraine!DR93,""),"")</f>
        <v/>
      </c>
      <c r="S93" s="44" t="str">
        <f t="shared" si="6"/>
        <v/>
      </c>
      <c r="T93" s="1" t="str">
        <f t="shared" si="9"/>
        <v/>
      </c>
      <c r="V93" s="1" t="str">
        <f t="shared" si="7"/>
        <v/>
      </c>
      <c r="W93" s="40" t="str">
        <f>IF(V93&gt;1,Employment!$S93,"")</f>
        <v/>
      </c>
    </row>
    <row r="94" spans="1:23" ht="10.5" x14ac:dyDescent="0.25">
      <c r="A94" s="39">
        <f>'Industry selection'!C94</f>
        <v>1</v>
      </c>
      <c r="B94" s="2">
        <v>23.5</v>
      </c>
      <c r="C94" s="2" t="s">
        <v>190</v>
      </c>
      <c r="D94" s="40" t="str">
        <f>IF($A94=2,IF(ISNUMBER(REGION!DM94-REGION!DM$4),REGION!DM94-REGION!DM$4,""),"")</f>
        <v/>
      </c>
      <c r="E94" s="40" t="str">
        <f>IF($A94=2,IF(ISNUMBER(REGION!DN94-REGION!DN$4),REGION!DN94-REGION!DN$4,""),"")</f>
        <v/>
      </c>
      <c r="F94" s="40" t="str">
        <f>IF($A94=2,IF(ISNUMBER(REGION!DO94-REGION!DO$4),REGION!DO94-REGION!DO$4,""),"")</f>
        <v/>
      </c>
      <c r="G94" s="40" t="str">
        <f>IF($A94=2,IF(ISNUMBER(REGION!DP94-REGION!DP$4),REGION!DP94-REGION!DP$4,""),"")</f>
        <v/>
      </c>
      <c r="H94" s="40" t="str">
        <f>IF($A94=2,IF(ISNUMBER(REGION!DQ94-REGION!DQ$4),REGION!DQ94-REGION!DQ$4,""),"")</f>
        <v/>
      </c>
      <c r="I94" s="41" t="str">
        <f>IF($A94=2,IF(ISNUMBER(REGION!DR94-REGION!DR$4),REGION!DR94-REGION!DR$4,""),"")</f>
        <v/>
      </c>
      <c r="J94" s="44" t="str">
        <f t="shared" si="5"/>
        <v/>
      </c>
      <c r="K94" s="1" t="str">
        <f t="shared" si="8"/>
        <v/>
      </c>
      <c r="M94" s="40" t="str">
        <f>IF($A94=2,IF(ISNUMBER(REGION!DM94-Ukraine!DM94),REGION!DM94-Ukraine!DM94,""),"")</f>
        <v/>
      </c>
      <c r="N94" s="40" t="str">
        <f>IF($A94=2,IF(ISNUMBER(REGION!DN94-Ukraine!DN94),REGION!DN94-Ukraine!DN94,""),"")</f>
        <v/>
      </c>
      <c r="O94" s="40" t="str">
        <f>IF($A94=2,IF(ISNUMBER(REGION!DO94-Ukraine!DO94),REGION!DO94-Ukraine!DO94,""),"")</f>
        <v/>
      </c>
      <c r="P94" s="40" t="str">
        <f>IF($A94=2,IF(ISNUMBER(REGION!DP94-Ukraine!DP94),REGION!DP94-Ukraine!DP94,""),"")</f>
        <v/>
      </c>
      <c r="Q94" s="40" t="str">
        <f>IF($A94=2,IF(ISNUMBER(REGION!DQ94-Ukraine!DQ94),REGION!DQ94-Ukraine!DQ94,""),"")</f>
        <v/>
      </c>
      <c r="R94" s="41" t="str">
        <f>IF($A94=2,IF(ISNUMBER(REGION!DR94-Ukraine!DR94),REGION!DR94-Ukraine!DR94,""),"")</f>
        <v/>
      </c>
      <c r="S94" s="44" t="str">
        <f t="shared" si="6"/>
        <v/>
      </c>
      <c r="T94" s="1" t="str">
        <f t="shared" si="9"/>
        <v/>
      </c>
      <c r="V94" s="1" t="str">
        <f t="shared" si="7"/>
        <v/>
      </c>
      <c r="W94" s="40" t="str">
        <f>IF(V94&gt;1,Employment!$S94,"")</f>
        <v/>
      </c>
    </row>
    <row r="95" spans="1:23" ht="10.5" x14ac:dyDescent="0.25">
      <c r="A95" s="39">
        <f>'Industry selection'!C95</f>
        <v>2</v>
      </c>
      <c r="B95" s="2">
        <v>23.6</v>
      </c>
      <c r="C95" s="2" t="s">
        <v>192</v>
      </c>
      <c r="D95" s="40">
        <f>IF($A95=2,IF(ISNUMBER(REGION!DM95-REGION!DM$4),REGION!DM95-REGION!DM$4,""),"")</f>
        <v>0.40279582686598403</v>
      </c>
      <c r="E95" s="40">
        <f>IF($A95=2,IF(ISNUMBER(REGION!DN95-REGION!DN$4),REGION!DN95-REGION!DN$4,""),"")</f>
        <v>0.1810352052425459</v>
      </c>
      <c r="F95" s="40">
        <f>IF($A95=2,IF(ISNUMBER(REGION!DO95-REGION!DO$4),REGION!DO95-REGION!DO$4,""),"")</f>
        <v>8.0210994468709274E-2</v>
      </c>
      <c r="G95" s="40">
        <f>IF($A95=2,IF(ISNUMBER(REGION!DP95-REGION!DP$4),REGION!DP95-REGION!DP$4,""),"")</f>
        <v>0.17384546108073684</v>
      </c>
      <c r="H95" s="40">
        <f>IF($A95=2,IF(ISNUMBER(REGION!DQ95-REGION!DQ$4),REGION!DQ95-REGION!DQ$4,""),"")</f>
        <v>6.9553263286448841E-2</v>
      </c>
      <c r="I95" s="41">
        <f>IF($A95=2,IF(ISNUMBER(REGION!DR95-REGION!DR$4),REGION!DR95-REGION!DR$4,""),"")</f>
        <v>1.1058002030045926</v>
      </c>
      <c r="J95" s="44">
        <f t="shared" si="5"/>
        <v>5</v>
      </c>
      <c r="K95" s="1">
        <f t="shared" si="8"/>
        <v>1</v>
      </c>
      <c r="M95" s="40">
        <f>IF($A95=2,IF(ISNUMBER(REGION!DM95-Ukraine!DM95),REGION!DM95-Ukraine!DM95,""),"")</f>
        <v>0.40297178528191513</v>
      </c>
      <c r="N95" s="40">
        <f>IF($A95=2,IF(ISNUMBER(REGION!DN95-Ukraine!DN95),REGION!DN95-Ukraine!DN95,""),"")</f>
        <v>0.29223308235989853</v>
      </c>
      <c r="O95" s="40">
        <f>IF($A95=2,IF(ISNUMBER(REGION!DO95-Ukraine!DO95),REGION!DO95-Ukraine!DO95,""),"")</f>
        <v>3.8340418389687603E-2</v>
      </c>
      <c r="P95" s="40">
        <f>IF($A95=2,IF(ISNUMBER(REGION!DP95-Ukraine!DP95),REGION!DP95-Ukraine!DP95,""),"")</f>
        <v>0.12820954449852429</v>
      </c>
      <c r="Q95" s="40">
        <f>IF($A95=2,IF(ISNUMBER(REGION!DQ95-Ukraine!DQ95),REGION!DQ95-Ukraine!DQ95,""),"")</f>
        <v>8.0353944858425619E-2</v>
      </c>
      <c r="R95" s="41">
        <f>IF($A95=2,IF(ISNUMBER(REGION!DR95-Ukraine!DR95),REGION!DR95-Ukraine!DR95,""),"")</f>
        <v>1.1399702306653676</v>
      </c>
      <c r="S95" s="44">
        <f t="shared" si="6"/>
        <v>5</v>
      </c>
      <c r="T95" s="1">
        <f t="shared" si="9"/>
        <v>1</v>
      </c>
      <c r="V95" s="1">
        <f t="shared" si="7"/>
        <v>2</v>
      </c>
      <c r="W95" s="40">
        <f>IF(V95&gt;1,Employment!$S95,"")</f>
        <v>1.1427296788754556E-2</v>
      </c>
    </row>
    <row r="96" spans="1:23" ht="10.5" x14ac:dyDescent="0.25">
      <c r="A96" s="39">
        <f>'Industry selection'!C96</f>
        <v>2</v>
      </c>
      <c r="B96" s="2">
        <v>23.7</v>
      </c>
      <c r="C96" s="2" t="s">
        <v>194</v>
      </c>
      <c r="D96" s="40">
        <f>IF($A96=2,IF(ISNUMBER(REGION!DM96-REGION!DM$4),REGION!DM96-REGION!DM$4,""),"")</f>
        <v>-0.44495779632242172</v>
      </c>
      <c r="E96" s="40">
        <f>IF($A96=2,IF(ISNUMBER(REGION!DN96-REGION!DN$4),REGION!DN96-REGION!DN$4,""),"")</f>
        <v>2.606831782532737E-2</v>
      </c>
      <c r="F96" s="40">
        <f>IF($A96=2,IF(ISNUMBER(REGION!DO96-REGION!DO$4),REGION!DO96-REGION!DO$4,""),"")</f>
        <v>-0.13247425606057794</v>
      </c>
      <c r="G96" s="40">
        <f>IF($A96=2,IF(ISNUMBER(REGION!DP96-REGION!DP$4),REGION!DP96-REGION!DP$4,""),"")</f>
        <v>0.30811752545086513</v>
      </c>
      <c r="H96" s="40">
        <f>IF($A96=2,IF(ISNUMBER(REGION!DQ96-REGION!DQ$4),REGION!DQ96-REGION!DQ$4,""),"")</f>
        <v>0.30758745132063692</v>
      </c>
      <c r="I96" s="41">
        <f>IF($A96=2,IF(ISNUMBER(REGION!DR96-REGION!DR$4),REGION!DR96-REGION!DR$4,""),"")</f>
        <v>-0.15709834772004505</v>
      </c>
      <c r="J96" s="44">
        <f t="shared" si="5"/>
        <v>3</v>
      </c>
      <c r="K96" s="1" t="str">
        <f t="shared" si="8"/>
        <v/>
      </c>
      <c r="M96" s="40">
        <f>IF($A96=2,IF(ISNUMBER(REGION!DM96-Ukraine!DM96),REGION!DM96-Ukraine!DM96,""),"")</f>
        <v>-0.50632084534101818</v>
      </c>
      <c r="N96" s="40">
        <f>IF($A96=2,IF(ISNUMBER(REGION!DN96-Ukraine!DN96),REGION!DN96-Ukraine!DN96,""),"")</f>
        <v>0.26544365406214898</v>
      </c>
      <c r="O96" s="40">
        <f>IF($A96=2,IF(ISNUMBER(REGION!DO96-Ukraine!DO96),REGION!DO96-Ukraine!DO96,""),"")</f>
        <v>-1.3526229122559408E-2</v>
      </c>
      <c r="P96" s="40">
        <f>IF($A96=2,IF(ISNUMBER(REGION!DP96-Ukraine!DP96),REGION!DP96-Ukraine!DP96,""),"")</f>
        <v>0.30833081448069011</v>
      </c>
      <c r="Q96" s="40">
        <f>IF($A96=2,IF(ISNUMBER(REGION!DQ96-Ukraine!DQ96),REGION!DQ96-Ukraine!DQ96,""),"")</f>
        <v>0.28157385481119346</v>
      </c>
      <c r="R96" s="41">
        <f>IF($A96=2,IF(ISNUMBER(REGION!DR96-Ukraine!DR96),REGION!DR96-Ukraine!DR96,""),"")</f>
        <v>8.3275696445725189E-2</v>
      </c>
      <c r="S96" s="44">
        <f t="shared" si="6"/>
        <v>3</v>
      </c>
      <c r="T96" s="1">
        <f t="shared" si="9"/>
        <v>1</v>
      </c>
      <c r="V96" s="1">
        <f t="shared" si="7"/>
        <v>1</v>
      </c>
      <c r="W96" s="40" t="str">
        <f>IF(V96&gt;1,Employment!$S96,"")</f>
        <v/>
      </c>
    </row>
    <row r="97" spans="1:23" ht="10.5" x14ac:dyDescent="0.25">
      <c r="A97" s="39">
        <f>'Industry selection'!C97</f>
        <v>1</v>
      </c>
      <c r="B97" s="2">
        <v>23.9</v>
      </c>
      <c r="C97" s="2" t="s">
        <v>196</v>
      </c>
      <c r="D97" s="40" t="str">
        <f>IF($A97=2,IF(ISNUMBER(REGION!DM97-REGION!DM$4),REGION!DM97-REGION!DM$4,""),"")</f>
        <v/>
      </c>
      <c r="E97" s="40" t="str">
        <f>IF($A97=2,IF(ISNUMBER(REGION!DN97-REGION!DN$4),REGION!DN97-REGION!DN$4,""),"")</f>
        <v/>
      </c>
      <c r="F97" s="40" t="str">
        <f>IF($A97=2,IF(ISNUMBER(REGION!DO97-REGION!DO$4),REGION!DO97-REGION!DO$4,""),"")</f>
        <v/>
      </c>
      <c r="G97" s="40" t="str">
        <f>IF($A97=2,IF(ISNUMBER(REGION!DP97-REGION!DP$4),REGION!DP97-REGION!DP$4,""),"")</f>
        <v/>
      </c>
      <c r="H97" s="40" t="str">
        <f>IF($A97=2,IF(ISNUMBER(REGION!DQ97-REGION!DQ$4),REGION!DQ97-REGION!DQ$4,""),"")</f>
        <v/>
      </c>
      <c r="I97" s="41" t="str">
        <f>IF($A97=2,IF(ISNUMBER(REGION!DR97-REGION!DR$4),REGION!DR97-REGION!DR$4,""),"")</f>
        <v/>
      </c>
      <c r="J97" s="44" t="str">
        <f t="shared" si="5"/>
        <v/>
      </c>
      <c r="K97" s="1" t="str">
        <f t="shared" si="8"/>
        <v/>
      </c>
      <c r="M97" s="40" t="str">
        <f>IF($A97=2,IF(ISNUMBER(REGION!DM97-Ukraine!DM97),REGION!DM97-Ukraine!DM97,""),"")</f>
        <v/>
      </c>
      <c r="N97" s="40" t="str">
        <f>IF($A97=2,IF(ISNUMBER(REGION!DN97-Ukraine!DN97),REGION!DN97-Ukraine!DN97,""),"")</f>
        <v/>
      </c>
      <c r="O97" s="40" t="str">
        <f>IF($A97=2,IF(ISNUMBER(REGION!DO97-Ukraine!DO97),REGION!DO97-Ukraine!DO97,""),"")</f>
        <v/>
      </c>
      <c r="P97" s="40" t="str">
        <f>IF($A97=2,IF(ISNUMBER(REGION!DP97-Ukraine!DP97),REGION!DP97-Ukraine!DP97,""),"")</f>
        <v/>
      </c>
      <c r="Q97" s="40" t="str">
        <f>IF($A97=2,IF(ISNUMBER(REGION!DQ97-Ukraine!DQ97),REGION!DQ97-Ukraine!DQ97,""),"")</f>
        <v/>
      </c>
      <c r="R97" s="41" t="str">
        <f>IF($A97=2,IF(ISNUMBER(REGION!DR97-Ukraine!DR97),REGION!DR97-Ukraine!DR97,""),"")</f>
        <v/>
      </c>
      <c r="S97" s="44" t="str">
        <f t="shared" si="6"/>
        <v/>
      </c>
      <c r="T97" s="1" t="str">
        <f t="shared" si="9"/>
        <v/>
      </c>
      <c r="V97" s="1" t="str">
        <f t="shared" si="7"/>
        <v/>
      </c>
      <c r="W97" s="40" t="str">
        <f>IF(V97&gt;1,Employment!$S97,"")</f>
        <v/>
      </c>
    </row>
    <row r="98" spans="1:23" ht="10.5" x14ac:dyDescent="0.25">
      <c r="A98" s="39">
        <f>'Industry selection'!C98</f>
        <v>2</v>
      </c>
      <c r="B98" s="2">
        <v>24</v>
      </c>
      <c r="C98" s="2" t="s">
        <v>198</v>
      </c>
      <c r="D98" s="40">
        <f>IF($A98=2,IF(ISNUMBER(REGION!DM98-REGION!DM$4),REGION!DM98-REGION!DM$4,""),"")</f>
        <v>0.55134655150366518</v>
      </c>
      <c r="E98" s="40">
        <f>IF($A98=2,IF(ISNUMBER(REGION!DN98-REGION!DN$4),REGION!DN98-REGION!DN$4,""),"")</f>
        <v>-0.1818169868341708</v>
      </c>
      <c r="F98" s="40">
        <f>IF($A98=2,IF(ISNUMBER(REGION!DO98-REGION!DO$4),REGION!DO98-REGION!DO$4,""),"")</f>
        <v>2.9290449821774978E-2</v>
      </c>
      <c r="G98" s="40">
        <f>IF($A98=2,IF(ISNUMBER(REGION!DP98-REGION!DP$4),REGION!DP98-REGION!DP$4,""),"")</f>
        <v>1.7296044287977708E-3</v>
      </c>
      <c r="H98" s="40">
        <f>IF($A98=2,IF(ISNUMBER(REGION!DQ98-REGION!DQ$4),REGION!DQ98-REGION!DQ$4,""),"")</f>
        <v>-4.4088100849964729E-2</v>
      </c>
      <c r="I98" s="41">
        <f>IF($A98=2,IF(ISNUMBER(REGION!DR98-REGION!DR$4),REGION!DR98-REGION!DR$4,""),"")</f>
        <v>0.22355382619299846</v>
      </c>
      <c r="J98" s="44">
        <f t="shared" si="5"/>
        <v>3</v>
      </c>
      <c r="K98" s="1">
        <f t="shared" si="8"/>
        <v>1</v>
      </c>
      <c r="M98" s="40">
        <f>IF($A98=2,IF(ISNUMBER(REGION!DM98-Ukraine!DM98),REGION!DM98-Ukraine!DM98,""),"")</f>
        <v>0.63778454441469634</v>
      </c>
      <c r="N98" s="40">
        <f>IF($A98=2,IF(ISNUMBER(REGION!DN98-Ukraine!DN98),REGION!DN98-Ukraine!DN98,""),"")</f>
        <v>-0.14162794743202112</v>
      </c>
      <c r="O98" s="40">
        <f>IF($A98=2,IF(ISNUMBER(REGION!DO98-Ukraine!DO98),REGION!DO98-Ukraine!DO98,""),"")</f>
        <v>2.8127987353225636E-2</v>
      </c>
      <c r="P98" s="40">
        <f>IF($A98=2,IF(ISNUMBER(REGION!DP98-Ukraine!DP98),REGION!DP98-Ukraine!DP98,""),"")</f>
        <v>8.9614986912815442E-2</v>
      </c>
      <c r="Q98" s="40">
        <f>IF($A98=2,IF(ISNUMBER(REGION!DQ98-Ukraine!DQ98),REGION!DQ98-Ukraine!DQ98,""),"")</f>
        <v>6.0939097684203691E-2</v>
      </c>
      <c r="R98" s="41">
        <f>IF($A98=2,IF(ISNUMBER(REGION!DR98-Ukraine!DR98),REGION!DR98-Ukraine!DR98,""),"")</f>
        <v>0.46738533378583902</v>
      </c>
      <c r="S98" s="44">
        <f t="shared" si="6"/>
        <v>4</v>
      </c>
      <c r="T98" s="1">
        <f t="shared" si="9"/>
        <v>1</v>
      </c>
      <c r="V98" s="1">
        <f t="shared" si="7"/>
        <v>2</v>
      </c>
      <c r="W98" s="40">
        <f>IF(V98&gt;1,Employment!$S98,"")</f>
        <v>2.8425766835365458E-3</v>
      </c>
    </row>
    <row r="99" spans="1:23" ht="10.5" x14ac:dyDescent="0.25">
      <c r="A99" s="39">
        <f>'Industry selection'!C99</f>
        <v>1</v>
      </c>
      <c r="B99" s="2">
        <v>24.1</v>
      </c>
      <c r="C99" s="2" t="s">
        <v>200</v>
      </c>
      <c r="D99" s="40" t="str">
        <f>IF($A99=2,IF(ISNUMBER(REGION!DM99-REGION!DM$4),REGION!DM99-REGION!DM$4,""),"")</f>
        <v/>
      </c>
      <c r="E99" s="40" t="str">
        <f>IF($A99=2,IF(ISNUMBER(REGION!DN99-REGION!DN$4),REGION!DN99-REGION!DN$4,""),"")</f>
        <v/>
      </c>
      <c r="F99" s="40" t="str">
        <f>IF($A99=2,IF(ISNUMBER(REGION!DO99-REGION!DO$4),REGION!DO99-REGION!DO$4,""),"")</f>
        <v/>
      </c>
      <c r="G99" s="40" t="str">
        <f>IF($A99=2,IF(ISNUMBER(REGION!DP99-REGION!DP$4),REGION!DP99-REGION!DP$4,""),"")</f>
        <v/>
      </c>
      <c r="H99" s="40" t="str">
        <f>IF($A99=2,IF(ISNUMBER(REGION!DQ99-REGION!DQ$4),REGION!DQ99-REGION!DQ$4,""),"")</f>
        <v/>
      </c>
      <c r="I99" s="41" t="str">
        <f>IF($A99=2,IF(ISNUMBER(REGION!DR99-REGION!DR$4),REGION!DR99-REGION!DR$4,""),"")</f>
        <v/>
      </c>
      <c r="J99" s="44" t="str">
        <f t="shared" si="5"/>
        <v/>
      </c>
      <c r="K99" s="1" t="str">
        <f t="shared" si="8"/>
        <v/>
      </c>
      <c r="M99" s="40" t="str">
        <f>IF($A99=2,IF(ISNUMBER(REGION!DM99-Ukraine!DM99),REGION!DM99-Ukraine!DM99,""),"")</f>
        <v/>
      </c>
      <c r="N99" s="40" t="str">
        <f>IF($A99=2,IF(ISNUMBER(REGION!DN99-Ukraine!DN99),REGION!DN99-Ukraine!DN99,""),"")</f>
        <v/>
      </c>
      <c r="O99" s="40" t="str">
        <f>IF($A99=2,IF(ISNUMBER(REGION!DO99-Ukraine!DO99),REGION!DO99-Ukraine!DO99,""),"")</f>
        <v/>
      </c>
      <c r="P99" s="40" t="str">
        <f>IF($A99=2,IF(ISNUMBER(REGION!DP99-Ukraine!DP99),REGION!DP99-Ukraine!DP99,""),"")</f>
        <v/>
      </c>
      <c r="Q99" s="40" t="str">
        <f>IF($A99=2,IF(ISNUMBER(REGION!DQ99-Ukraine!DQ99),REGION!DQ99-Ukraine!DQ99,""),"")</f>
        <v/>
      </c>
      <c r="R99" s="41" t="str">
        <f>IF($A99=2,IF(ISNUMBER(REGION!DR99-Ukraine!DR99),REGION!DR99-Ukraine!DR99,""),"")</f>
        <v/>
      </c>
      <c r="S99" s="44" t="str">
        <f t="shared" si="6"/>
        <v/>
      </c>
      <c r="T99" s="1" t="str">
        <f t="shared" si="9"/>
        <v/>
      </c>
      <c r="V99" s="1" t="str">
        <f t="shared" si="7"/>
        <v/>
      </c>
      <c r="W99" s="40" t="str">
        <f>IF(V99&gt;1,Employment!$S99,"")</f>
        <v/>
      </c>
    </row>
    <row r="100" spans="1:23" ht="10.5" x14ac:dyDescent="0.25">
      <c r="A100" s="39">
        <f>'Industry selection'!C100</f>
        <v>1</v>
      </c>
      <c r="B100" s="2">
        <v>24.2</v>
      </c>
      <c r="C100" s="2" t="s">
        <v>202</v>
      </c>
      <c r="D100" s="40" t="str">
        <f>IF($A100=2,IF(ISNUMBER(REGION!DM100-REGION!DM$4),REGION!DM100-REGION!DM$4,""),"")</f>
        <v/>
      </c>
      <c r="E100" s="40" t="str">
        <f>IF($A100=2,IF(ISNUMBER(REGION!DN100-REGION!DN$4),REGION!DN100-REGION!DN$4,""),"")</f>
        <v/>
      </c>
      <c r="F100" s="40" t="str">
        <f>IF($A100=2,IF(ISNUMBER(REGION!DO100-REGION!DO$4),REGION!DO100-REGION!DO$4,""),"")</f>
        <v/>
      </c>
      <c r="G100" s="40" t="str">
        <f>IF($A100=2,IF(ISNUMBER(REGION!DP100-REGION!DP$4),REGION!DP100-REGION!DP$4,""),"")</f>
        <v/>
      </c>
      <c r="H100" s="40" t="str">
        <f>IF($A100=2,IF(ISNUMBER(REGION!DQ100-REGION!DQ$4),REGION!DQ100-REGION!DQ$4,""),"")</f>
        <v/>
      </c>
      <c r="I100" s="41" t="str">
        <f>IF($A100=2,IF(ISNUMBER(REGION!DR100-REGION!DR$4),REGION!DR100-REGION!DR$4,""),"")</f>
        <v/>
      </c>
      <c r="J100" s="44" t="str">
        <f t="shared" si="5"/>
        <v/>
      </c>
      <c r="K100" s="1" t="str">
        <f t="shared" si="8"/>
        <v/>
      </c>
      <c r="M100" s="40" t="str">
        <f>IF($A100=2,IF(ISNUMBER(REGION!DM100-Ukraine!DM100),REGION!DM100-Ukraine!DM100,""),"")</f>
        <v/>
      </c>
      <c r="N100" s="40" t="str">
        <f>IF($A100=2,IF(ISNUMBER(REGION!DN100-Ukraine!DN100),REGION!DN100-Ukraine!DN100,""),"")</f>
        <v/>
      </c>
      <c r="O100" s="40" t="str">
        <f>IF($A100=2,IF(ISNUMBER(REGION!DO100-Ukraine!DO100),REGION!DO100-Ukraine!DO100,""),"")</f>
        <v/>
      </c>
      <c r="P100" s="40" t="str">
        <f>IF($A100=2,IF(ISNUMBER(REGION!DP100-Ukraine!DP100),REGION!DP100-Ukraine!DP100,""),"")</f>
        <v/>
      </c>
      <c r="Q100" s="40" t="str">
        <f>IF($A100=2,IF(ISNUMBER(REGION!DQ100-Ukraine!DQ100),REGION!DQ100-Ukraine!DQ100,""),"")</f>
        <v/>
      </c>
      <c r="R100" s="41" t="str">
        <f>IF($A100=2,IF(ISNUMBER(REGION!DR100-Ukraine!DR100),REGION!DR100-Ukraine!DR100,""),"")</f>
        <v/>
      </c>
      <c r="S100" s="44" t="str">
        <f t="shared" si="6"/>
        <v/>
      </c>
      <c r="T100" s="1" t="str">
        <f t="shared" si="9"/>
        <v/>
      </c>
      <c r="V100" s="1" t="str">
        <f t="shared" si="7"/>
        <v/>
      </c>
      <c r="W100" s="40" t="str">
        <f>IF(V100&gt;1,Employment!$S100,"")</f>
        <v/>
      </c>
    </row>
    <row r="101" spans="1:23" ht="10.5" x14ac:dyDescent="0.25">
      <c r="A101" s="39">
        <f>'Industry selection'!C101</f>
        <v>1</v>
      </c>
      <c r="B101" s="2">
        <v>24.3</v>
      </c>
      <c r="C101" s="2" t="s">
        <v>204</v>
      </c>
      <c r="D101" s="40" t="str">
        <f>IF($A101=2,IF(ISNUMBER(REGION!DM101-REGION!DM$4),REGION!DM101-REGION!DM$4,""),"")</f>
        <v/>
      </c>
      <c r="E101" s="40" t="str">
        <f>IF($A101=2,IF(ISNUMBER(REGION!DN101-REGION!DN$4),REGION!DN101-REGION!DN$4,""),"")</f>
        <v/>
      </c>
      <c r="F101" s="40" t="str">
        <f>IF($A101=2,IF(ISNUMBER(REGION!DO101-REGION!DO$4),REGION!DO101-REGION!DO$4,""),"")</f>
        <v/>
      </c>
      <c r="G101" s="40" t="str">
        <f>IF($A101=2,IF(ISNUMBER(REGION!DP101-REGION!DP$4),REGION!DP101-REGION!DP$4,""),"")</f>
        <v/>
      </c>
      <c r="H101" s="40" t="str">
        <f>IF($A101=2,IF(ISNUMBER(REGION!DQ101-REGION!DQ$4),REGION!DQ101-REGION!DQ$4,""),"")</f>
        <v/>
      </c>
      <c r="I101" s="41" t="str">
        <f>IF($A101=2,IF(ISNUMBER(REGION!DR101-REGION!DR$4),REGION!DR101-REGION!DR$4,""),"")</f>
        <v/>
      </c>
      <c r="J101" s="44" t="str">
        <f t="shared" si="5"/>
        <v/>
      </c>
      <c r="K101" s="1" t="str">
        <f t="shared" si="8"/>
        <v/>
      </c>
      <c r="M101" s="40" t="str">
        <f>IF($A101=2,IF(ISNUMBER(REGION!DM101-Ukraine!DM101),REGION!DM101-Ukraine!DM101,""),"")</f>
        <v/>
      </c>
      <c r="N101" s="40" t="str">
        <f>IF($A101=2,IF(ISNUMBER(REGION!DN101-Ukraine!DN101),REGION!DN101-Ukraine!DN101,""),"")</f>
        <v/>
      </c>
      <c r="O101" s="40" t="str">
        <f>IF($A101=2,IF(ISNUMBER(REGION!DO101-Ukraine!DO101),REGION!DO101-Ukraine!DO101,""),"")</f>
        <v/>
      </c>
      <c r="P101" s="40" t="str">
        <f>IF($A101=2,IF(ISNUMBER(REGION!DP101-Ukraine!DP101),REGION!DP101-Ukraine!DP101,""),"")</f>
        <v/>
      </c>
      <c r="Q101" s="40" t="str">
        <f>IF($A101=2,IF(ISNUMBER(REGION!DQ101-Ukraine!DQ101),REGION!DQ101-Ukraine!DQ101,""),"")</f>
        <v/>
      </c>
      <c r="R101" s="41" t="str">
        <f>IF($A101=2,IF(ISNUMBER(REGION!DR101-Ukraine!DR101),REGION!DR101-Ukraine!DR101,""),"")</f>
        <v/>
      </c>
      <c r="S101" s="44" t="str">
        <f t="shared" si="6"/>
        <v/>
      </c>
      <c r="T101" s="1" t="str">
        <f t="shared" si="9"/>
        <v/>
      </c>
      <c r="V101" s="1" t="str">
        <f t="shared" si="7"/>
        <v/>
      </c>
      <c r="W101" s="40" t="str">
        <f>IF(V101&gt;1,Employment!$S101,"")</f>
        <v/>
      </c>
    </row>
    <row r="102" spans="1:23" ht="10.5" x14ac:dyDescent="0.25">
      <c r="A102" s="39">
        <f>'Industry selection'!C102</f>
        <v>1</v>
      </c>
      <c r="B102" s="2">
        <v>24.4</v>
      </c>
      <c r="C102" s="2" t="s">
        <v>206</v>
      </c>
      <c r="D102" s="40" t="str">
        <f>IF($A102=2,IF(ISNUMBER(REGION!DM102-REGION!DM$4),REGION!DM102-REGION!DM$4,""),"")</f>
        <v/>
      </c>
      <c r="E102" s="40" t="str">
        <f>IF($A102=2,IF(ISNUMBER(REGION!DN102-REGION!DN$4),REGION!DN102-REGION!DN$4,""),"")</f>
        <v/>
      </c>
      <c r="F102" s="40" t="str">
        <f>IF($A102=2,IF(ISNUMBER(REGION!DO102-REGION!DO$4),REGION!DO102-REGION!DO$4,""),"")</f>
        <v/>
      </c>
      <c r="G102" s="40" t="str">
        <f>IF($A102=2,IF(ISNUMBER(REGION!DP102-REGION!DP$4),REGION!DP102-REGION!DP$4,""),"")</f>
        <v/>
      </c>
      <c r="H102" s="40" t="str">
        <f>IF($A102=2,IF(ISNUMBER(REGION!DQ102-REGION!DQ$4),REGION!DQ102-REGION!DQ$4,""),"")</f>
        <v/>
      </c>
      <c r="I102" s="41" t="str">
        <f>IF($A102=2,IF(ISNUMBER(REGION!DR102-REGION!DR$4),REGION!DR102-REGION!DR$4,""),"")</f>
        <v/>
      </c>
      <c r="J102" s="44" t="str">
        <f t="shared" si="5"/>
        <v/>
      </c>
      <c r="K102" s="1" t="str">
        <f t="shared" si="8"/>
        <v/>
      </c>
      <c r="M102" s="40" t="str">
        <f>IF($A102=2,IF(ISNUMBER(REGION!DM102-Ukraine!DM102),REGION!DM102-Ukraine!DM102,""),"")</f>
        <v/>
      </c>
      <c r="N102" s="40" t="str">
        <f>IF($A102=2,IF(ISNUMBER(REGION!DN102-Ukraine!DN102),REGION!DN102-Ukraine!DN102,""),"")</f>
        <v/>
      </c>
      <c r="O102" s="40" t="str">
        <f>IF($A102=2,IF(ISNUMBER(REGION!DO102-Ukraine!DO102),REGION!DO102-Ukraine!DO102,""),"")</f>
        <v/>
      </c>
      <c r="P102" s="40" t="str">
        <f>IF($A102=2,IF(ISNUMBER(REGION!DP102-Ukraine!DP102),REGION!DP102-Ukraine!DP102,""),"")</f>
        <v/>
      </c>
      <c r="Q102" s="40" t="str">
        <f>IF($A102=2,IF(ISNUMBER(REGION!DQ102-Ukraine!DQ102),REGION!DQ102-Ukraine!DQ102,""),"")</f>
        <v/>
      </c>
      <c r="R102" s="41" t="str">
        <f>IF($A102=2,IF(ISNUMBER(REGION!DR102-Ukraine!DR102),REGION!DR102-Ukraine!DR102,""),"")</f>
        <v/>
      </c>
      <c r="S102" s="44" t="str">
        <f t="shared" si="6"/>
        <v/>
      </c>
      <c r="T102" s="1" t="str">
        <f t="shared" si="9"/>
        <v/>
      </c>
      <c r="V102" s="1" t="str">
        <f t="shared" si="7"/>
        <v/>
      </c>
      <c r="W102" s="40" t="str">
        <f>IF(V102&gt;1,Employment!$S102,"")</f>
        <v/>
      </c>
    </row>
    <row r="103" spans="1:23" ht="10.5" x14ac:dyDescent="0.25">
      <c r="A103" s="39">
        <f>'Industry selection'!C103</f>
        <v>1</v>
      </c>
      <c r="B103" s="2">
        <v>24.5</v>
      </c>
      <c r="C103" s="2" t="s">
        <v>208</v>
      </c>
      <c r="D103" s="40" t="str">
        <f>IF($A103=2,IF(ISNUMBER(REGION!DM103-REGION!DM$4),REGION!DM103-REGION!DM$4,""),"")</f>
        <v/>
      </c>
      <c r="E103" s="40" t="str">
        <f>IF($A103=2,IF(ISNUMBER(REGION!DN103-REGION!DN$4),REGION!DN103-REGION!DN$4,""),"")</f>
        <v/>
      </c>
      <c r="F103" s="40" t="str">
        <f>IF($A103=2,IF(ISNUMBER(REGION!DO103-REGION!DO$4),REGION!DO103-REGION!DO$4,""),"")</f>
        <v/>
      </c>
      <c r="G103" s="40" t="str">
        <f>IF($A103=2,IF(ISNUMBER(REGION!DP103-REGION!DP$4),REGION!DP103-REGION!DP$4,""),"")</f>
        <v/>
      </c>
      <c r="H103" s="40" t="str">
        <f>IF($A103=2,IF(ISNUMBER(REGION!DQ103-REGION!DQ$4),REGION!DQ103-REGION!DQ$4,""),"")</f>
        <v/>
      </c>
      <c r="I103" s="41" t="str">
        <f>IF($A103=2,IF(ISNUMBER(REGION!DR103-REGION!DR$4),REGION!DR103-REGION!DR$4,""),"")</f>
        <v/>
      </c>
      <c r="J103" s="44" t="str">
        <f t="shared" si="5"/>
        <v/>
      </c>
      <c r="K103" s="1" t="str">
        <f t="shared" si="8"/>
        <v/>
      </c>
      <c r="M103" s="40" t="str">
        <f>IF($A103=2,IF(ISNUMBER(REGION!DM103-Ukraine!DM103),REGION!DM103-Ukraine!DM103,""),"")</f>
        <v/>
      </c>
      <c r="N103" s="40" t="str">
        <f>IF($A103=2,IF(ISNUMBER(REGION!DN103-Ukraine!DN103),REGION!DN103-Ukraine!DN103,""),"")</f>
        <v/>
      </c>
      <c r="O103" s="40" t="str">
        <f>IF($A103=2,IF(ISNUMBER(REGION!DO103-Ukraine!DO103),REGION!DO103-Ukraine!DO103,""),"")</f>
        <v/>
      </c>
      <c r="P103" s="40" t="str">
        <f>IF($A103=2,IF(ISNUMBER(REGION!DP103-Ukraine!DP103),REGION!DP103-Ukraine!DP103,""),"")</f>
        <v/>
      </c>
      <c r="Q103" s="40" t="str">
        <f>IF($A103=2,IF(ISNUMBER(REGION!DQ103-Ukraine!DQ103),REGION!DQ103-Ukraine!DQ103,""),"")</f>
        <v/>
      </c>
      <c r="R103" s="41" t="str">
        <f>IF($A103=2,IF(ISNUMBER(REGION!DR103-Ukraine!DR103),REGION!DR103-Ukraine!DR103,""),"")</f>
        <v/>
      </c>
      <c r="S103" s="44" t="str">
        <f t="shared" si="6"/>
        <v/>
      </c>
      <c r="T103" s="1" t="str">
        <f t="shared" si="9"/>
        <v/>
      </c>
      <c r="V103" s="1" t="str">
        <f t="shared" si="7"/>
        <v/>
      </c>
      <c r="W103" s="40" t="str">
        <f>IF(V103&gt;1,Employment!$S103,"")</f>
        <v/>
      </c>
    </row>
    <row r="104" spans="1:23" ht="10.5" x14ac:dyDescent="0.25">
      <c r="A104" s="39" t="str">
        <f>'Industry selection'!C104</f>
        <v/>
      </c>
      <c r="B104" s="2">
        <v>25</v>
      </c>
      <c r="C104" s="2" t="s">
        <v>210</v>
      </c>
      <c r="D104" s="40" t="str">
        <f>IF($A104=2,IF(ISNUMBER(REGION!DM104-REGION!DM$4),REGION!DM104-REGION!DM$4,""),"")</f>
        <v/>
      </c>
      <c r="E104" s="40" t="str">
        <f>IF($A104=2,IF(ISNUMBER(REGION!DN104-REGION!DN$4),REGION!DN104-REGION!DN$4,""),"")</f>
        <v/>
      </c>
      <c r="F104" s="40" t="str">
        <f>IF($A104=2,IF(ISNUMBER(REGION!DO104-REGION!DO$4),REGION!DO104-REGION!DO$4,""),"")</f>
        <v/>
      </c>
      <c r="G104" s="40" t="str">
        <f>IF($A104=2,IF(ISNUMBER(REGION!DP104-REGION!DP$4),REGION!DP104-REGION!DP$4,""),"")</f>
        <v/>
      </c>
      <c r="H104" s="40" t="str">
        <f>IF($A104=2,IF(ISNUMBER(REGION!DQ104-REGION!DQ$4),REGION!DQ104-REGION!DQ$4,""),"")</f>
        <v/>
      </c>
      <c r="I104" s="41" t="str">
        <f>IF($A104=2,IF(ISNUMBER(REGION!DR104-REGION!DR$4),REGION!DR104-REGION!DR$4,""),"")</f>
        <v/>
      </c>
      <c r="J104" s="44" t="str">
        <f t="shared" si="5"/>
        <v/>
      </c>
      <c r="K104" s="1" t="str">
        <f t="shared" si="8"/>
        <v/>
      </c>
      <c r="M104" s="40" t="str">
        <f>IF($A104=2,IF(ISNUMBER(REGION!DM104-Ukraine!DM104),REGION!DM104-Ukraine!DM104,""),"")</f>
        <v/>
      </c>
      <c r="N104" s="40" t="str">
        <f>IF($A104=2,IF(ISNUMBER(REGION!DN104-Ukraine!DN104),REGION!DN104-Ukraine!DN104,""),"")</f>
        <v/>
      </c>
      <c r="O104" s="40" t="str">
        <f>IF($A104=2,IF(ISNUMBER(REGION!DO104-Ukraine!DO104),REGION!DO104-Ukraine!DO104,""),"")</f>
        <v/>
      </c>
      <c r="P104" s="40" t="str">
        <f>IF($A104=2,IF(ISNUMBER(REGION!DP104-Ukraine!DP104),REGION!DP104-Ukraine!DP104,""),"")</f>
        <v/>
      </c>
      <c r="Q104" s="40" t="str">
        <f>IF($A104=2,IF(ISNUMBER(REGION!DQ104-Ukraine!DQ104),REGION!DQ104-Ukraine!DQ104,""),"")</f>
        <v/>
      </c>
      <c r="R104" s="41" t="str">
        <f>IF($A104=2,IF(ISNUMBER(REGION!DR104-Ukraine!DR104),REGION!DR104-Ukraine!DR104,""),"")</f>
        <v/>
      </c>
      <c r="S104" s="44" t="str">
        <f t="shared" si="6"/>
        <v/>
      </c>
      <c r="T104" s="1" t="str">
        <f t="shared" si="9"/>
        <v/>
      </c>
      <c r="V104" s="1" t="str">
        <f t="shared" si="7"/>
        <v/>
      </c>
      <c r="W104" s="40" t="str">
        <f>IF(V104&gt;1,Employment!$S104,"")</f>
        <v/>
      </c>
    </row>
    <row r="105" spans="1:23" ht="10.5" x14ac:dyDescent="0.25">
      <c r="A105" s="39">
        <f>'Industry selection'!C105</f>
        <v>2</v>
      </c>
      <c r="B105" s="2">
        <v>25.1</v>
      </c>
      <c r="C105" s="2" t="s">
        <v>212</v>
      </c>
      <c r="D105" s="40">
        <f>IF($A105=2,IF(ISNUMBER(REGION!DM105-REGION!DM$4),REGION!DM105-REGION!DM$4,""),"")</f>
        <v>0.31846466357062642</v>
      </c>
      <c r="E105" s="40">
        <f>IF($A105=2,IF(ISNUMBER(REGION!DN105-REGION!DN$4),REGION!DN105-REGION!DN$4,""),"")</f>
        <v>-9.893168217467263E-2</v>
      </c>
      <c r="F105" s="40">
        <f>IF($A105=2,IF(ISNUMBER(REGION!DO105-REGION!DO$4),REGION!DO105-REGION!DO$4,""),"")</f>
        <v>-0.23045960404592591</v>
      </c>
      <c r="G105" s="40">
        <f>IF($A105=2,IF(ISNUMBER(REGION!DP105-REGION!DP$4),REGION!DP105-REGION!DP$4,""),"")</f>
        <v>0.25361794597231169</v>
      </c>
      <c r="H105" s="40">
        <f>IF($A105=2,IF(ISNUMBER(REGION!DQ105-REGION!DQ$4),REGION!DQ105-REGION!DQ$4,""),"")</f>
        <v>0.28748255621574192</v>
      </c>
      <c r="I105" s="41">
        <f>IF($A105=2,IF(ISNUMBER(REGION!DR105-REGION!DR$4),REGION!DR105-REGION!DR$4,""),"")</f>
        <v>0.38284817634412616</v>
      </c>
      <c r="J105" s="44">
        <f t="shared" si="5"/>
        <v>3</v>
      </c>
      <c r="K105" s="1">
        <f t="shared" si="8"/>
        <v>1</v>
      </c>
      <c r="M105" s="40">
        <f>IF($A105=2,IF(ISNUMBER(REGION!DM105-Ukraine!DM105),REGION!DM105-Ukraine!DM105,""),"")</f>
        <v>0.24104165590426652</v>
      </c>
      <c r="N105" s="40">
        <f>IF($A105=2,IF(ISNUMBER(REGION!DN105-Ukraine!DN105),REGION!DN105-Ukraine!DN105,""),"")</f>
        <v>0.11241191543882123</v>
      </c>
      <c r="O105" s="40">
        <f>IF($A105=2,IF(ISNUMBER(REGION!DO105-Ukraine!DO105),REGION!DO105-Ukraine!DO105,""),"")</f>
        <v>-0.13944092421915</v>
      </c>
      <c r="P105" s="40">
        <f>IF($A105=2,IF(ISNUMBER(REGION!DP105-Ukraine!DP105),REGION!DP105-Ukraine!DP105,""),"")</f>
        <v>0.25293204669680813</v>
      </c>
      <c r="Q105" s="40">
        <f>IF($A105=2,IF(ISNUMBER(REGION!DQ105-Ukraine!DQ105),REGION!DQ105-Ukraine!DQ105,""),"")</f>
        <v>0.21299136813744579</v>
      </c>
      <c r="R105" s="41">
        <f>IF($A105=2,IF(ISNUMBER(REGION!DR105-Ukraine!DR105),REGION!DR105-Ukraine!DR105,""),"")</f>
        <v>0.53658410586535532</v>
      </c>
      <c r="S105" s="44">
        <f t="shared" si="6"/>
        <v>4</v>
      </c>
      <c r="T105" s="1">
        <f t="shared" si="9"/>
        <v>1</v>
      </c>
      <c r="V105" s="1">
        <f t="shared" si="7"/>
        <v>2</v>
      </c>
      <c r="W105" s="40">
        <f>IF(V105&gt;1,Employment!$S105,"")</f>
        <v>2.6103327631443961E-3</v>
      </c>
    </row>
    <row r="106" spans="1:23" ht="10.5" x14ac:dyDescent="0.25">
      <c r="A106" s="39">
        <f>'Industry selection'!C106</f>
        <v>2</v>
      </c>
      <c r="B106" s="2">
        <v>25.2</v>
      </c>
      <c r="C106" s="2" t="s">
        <v>214</v>
      </c>
      <c r="D106" s="40">
        <f>IF($A106=2,IF(ISNUMBER(REGION!DM106-REGION!DM$4),REGION!DM106-REGION!DM$4,""),"")</f>
        <v>0.73504220367757822</v>
      </c>
      <c r="E106" s="40">
        <f>IF($A106=2,IF(ISNUMBER(REGION!DN106-REGION!DN$4),REGION!DN106-REGION!DN$4,""),"")</f>
        <v>0.84959772959003321</v>
      </c>
      <c r="F106" s="40" t="str">
        <f>IF($A106=2,IF(ISNUMBER(REGION!DO106-REGION!DO$4),REGION!DO106-REGION!DO$4,""),"")</f>
        <v/>
      </c>
      <c r="G106" s="40" t="str">
        <f>IF($A106=2,IF(ISNUMBER(REGION!DP106-REGION!DP$4),REGION!DP106-REGION!DP$4,""),"")</f>
        <v/>
      </c>
      <c r="H106" s="40" t="str">
        <f>IF($A106=2,IF(ISNUMBER(REGION!DQ106-REGION!DQ$4),REGION!DQ106-REGION!DQ$4,""),"")</f>
        <v/>
      </c>
      <c r="I106" s="41" t="str">
        <f>IF($A106=2,IF(ISNUMBER(REGION!DR106-REGION!DR$4),REGION!DR106-REGION!DR$4,""),"")</f>
        <v/>
      </c>
      <c r="J106" s="44">
        <f t="shared" si="5"/>
        <v>2</v>
      </c>
      <c r="K106" s="1">
        <f t="shared" si="8"/>
        <v>0</v>
      </c>
      <c r="M106" s="40">
        <f>IF($A106=2,IF(ISNUMBER(REGION!DM106-Ukraine!DM106),REGION!DM106-Ukraine!DM106,""),"")</f>
        <v>0.58682581786030052</v>
      </c>
      <c r="N106" s="40">
        <f>IF($A106=2,IF(ISNUMBER(REGION!DN106-Ukraine!DN106),REGION!DN106-Ukraine!DN106,""),"")</f>
        <v>0.98172374589232037</v>
      </c>
      <c r="O106" s="40" t="str">
        <f>IF($A106=2,IF(ISNUMBER(REGION!DO106-Ukraine!DO106),REGION!DO106-Ukraine!DO106,""),"")</f>
        <v/>
      </c>
      <c r="P106" s="40" t="str">
        <f>IF($A106=2,IF(ISNUMBER(REGION!DP106-Ukraine!DP106),REGION!DP106-Ukraine!DP106,""),"")</f>
        <v/>
      </c>
      <c r="Q106" s="40" t="str">
        <f>IF($A106=2,IF(ISNUMBER(REGION!DQ106-Ukraine!DQ106),REGION!DQ106-Ukraine!DQ106,""),"")</f>
        <v/>
      </c>
      <c r="R106" s="41" t="str">
        <f>IF($A106=2,IF(ISNUMBER(REGION!DR106-Ukraine!DR106),REGION!DR106-Ukraine!DR106,""),"")</f>
        <v/>
      </c>
      <c r="S106" s="44">
        <f t="shared" si="6"/>
        <v>2</v>
      </c>
      <c r="T106" s="1">
        <f t="shared" si="9"/>
        <v>0</v>
      </c>
      <c r="V106" s="1">
        <f t="shared" si="7"/>
        <v>0</v>
      </c>
      <c r="W106" s="40" t="str">
        <f>IF(V106&gt;1,Employment!$S106,"")</f>
        <v/>
      </c>
    </row>
    <row r="107" spans="1:23" ht="10.5" x14ac:dyDescent="0.25">
      <c r="A107" s="39">
        <f>'Industry selection'!C107</f>
        <v>1</v>
      </c>
      <c r="B107" s="2">
        <v>25.3</v>
      </c>
      <c r="C107" s="2" t="s">
        <v>216</v>
      </c>
      <c r="D107" s="40" t="str">
        <f>IF($A107=2,IF(ISNUMBER(REGION!DM107-REGION!DM$4),REGION!DM107-REGION!DM$4,""),"")</f>
        <v/>
      </c>
      <c r="E107" s="40" t="str">
        <f>IF($A107=2,IF(ISNUMBER(REGION!DN107-REGION!DN$4),REGION!DN107-REGION!DN$4,""),"")</f>
        <v/>
      </c>
      <c r="F107" s="40" t="str">
        <f>IF($A107=2,IF(ISNUMBER(REGION!DO107-REGION!DO$4),REGION!DO107-REGION!DO$4,""),"")</f>
        <v/>
      </c>
      <c r="G107" s="40" t="str">
        <f>IF($A107=2,IF(ISNUMBER(REGION!DP107-REGION!DP$4),REGION!DP107-REGION!DP$4,""),"")</f>
        <v/>
      </c>
      <c r="H107" s="40" t="str">
        <f>IF($A107=2,IF(ISNUMBER(REGION!DQ107-REGION!DQ$4),REGION!DQ107-REGION!DQ$4,""),"")</f>
        <v/>
      </c>
      <c r="I107" s="41" t="str">
        <f>IF($A107=2,IF(ISNUMBER(REGION!DR107-REGION!DR$4),REGION!DR107-REGION!DR$4,""),"")</f>
        <v/>
      </c>
      <c r="J107" s="44" t="str">
        <f t="shared" si="5"/>
        <v/>
      </c>
      <c r="K107" s="1" t="str">
        <f t="shared" si="8"/>
        <v/>
      </c>
      <c r="M107" s="40" t="str">
        <f>IF($A107=2,IF(ISNUMBER(REGION!DM107-Ukraine!DM107),REGION!DM107-Ukraine!DM107,""),"")</f>
        <v/>
      </c>
      <c r="N107" s="40" t="str">
        <f>IF($A107=2,IF(ISNUMBER(REGION!DN107-Ukraine!DN107),REGION!DN107-Ukraine!DN107,""),"")</f>
        <v/>
      </c>
      <c r="O107" s="40" t="str">
        <f>IF($A107=2,IF(ISNUMBER(REGION!DO107-Ukraine!DO107),REGION!DO107-Ukraine!DO107,""),"")</f>
        <v/>
      </c>
      <c r="P107" s="40" t="str">
        <f>IF($A107=2,IF(ISNUMBER(REGION!DP107-Ukraine!DP107),REGION!DP107-Ukraine!DP107,""),"")</f>
        <v/>
      </c>
      <c r="Q107" s="40" t="str">
        <f>IF($A107=2,IF(ISNUMBER(REGION!DQ107-Ukraine!DQ107),REGION!DQ107-Ukraine!DQ107,""),"")</f>
        <v/>
      </c>
      <c r="R107" s="41" t="str">
        <f>IF($A107=2,IF(ISNUMBER(REGION!DR107-Ukraine!DR107),REGION!DR107-Ukraine!DR107,""),"")</f>
        <v/>
      </c>
      <c r="S107" s="44" t="str">
        <f t="shared" si="6"/>
        <v/>
      </c>
      <c r="T107" s="1" t="str">
        <f t="shared" si="9"/>
        <v/>
      </c>
      <c r="V107" s="1" t="str">
        <f t="shared" si="7"/>
        <v/>
      </c>
      <c r="W107" s="40" t="str">
        <f>IF(V107&gt;1,Employment!$S107,"")</f>
        <v/>
      </c>
    </row>
    <row r="108" spans="1:23" ht="10.5" x14ac:dyDescent="0.25">
      <c r="A108" s="39">
        <f>'Industry selection'!C108</f>
        <v>1</v>
      </c>
      <c r="B108" s="2">
        <v>25.4</v>
      </c>
      <c r="C108" s="2" t="s">
        <v>218</v>
      </c>
      <c r="D108" s="40" t="str">
        <f>IF($A108=2,IF(ISNUMBER(REGION!DM108-REGION!DM$4),REGION!DM108-REGION!DM$4,""),"")</f>
        <v/>
      </c>
      <c r="E108" s="40" t="str">
        <f>IF($A108=2,IF(ISNUMBER(REGION!DN108-REGION!DN$4),REGION!DN108-REGION!DN$4,""),"")</f>
        <v/>
      </c>
      <c r="F108" s="40" t="str">
        <f>IF($A108=2,IF(ISNUMBER(REGION!DO108-REGION!DO$4),REGION!DO108-REGION!DO$4,""),"")</f>
        <v/>
      </c>
      <c r="G108" s="40" t="str">
        <f>IF($A108=2,IF(ISNUMBER(REGION!DP108-REGION!DP$4),REGION!DP108-REGION!DP$4,""),"")</f>
        <v/>
      </c>
      <c r="H108" s="40" t="str">
        <f>IF($A108=2,IF(ISNUMBER(REGION!DQ108-REGION!DQ$4),REGION!DQ108-REGION!DQ$4,""),"")</f>
        <v/>
      </c>
      <c r="I108" s="41" t="str">
        <f>IF($A108=2,IF(ISNUMBER(REGION!DR108-REGION!DR$4),REGION!DR108-REGION!DR$4,""),"")</f>
        <v/>
      </c>
      <c r="J108" s="44" t="str">
        <f t="shared" si="5"/>
        <v/>
      </c>
      <c r="K108" s="1" t="str">
        <f t="shared" si="8"/>
        <v/>
      </c>
      <c r="M108" s="40" t="str">
        <f>IF($A108=2,IF(ISNUMBER(REGION!DM108-Ukraine!DM108),REGION!DM108-Ukraine!DM108,""),"")</f>
        <v/>
      </c>
      <c r="N108" s="40" t="str">
        <f>IF($A108=2,IF(ISNUMBER(REGION!DN108-Ukraine!DN108),REGION!DN108-Ukraine!DN108,""),"")</f>
        <v/>
      </c>
      <c r="O108" s="40" t="str">
        <f>IF($A108=2,IF(ISNUMBER(REGION!DO108-Ukraine!DO108),REGION!DO108-Ukraine!DO108,""),"")</f>
        <v/>
      </c>
      <c r="P108" s="40" t="str">
        <f>IF($A108=2,IF(ISNUMBER(REGION!DP108-Ukraine!DP108),REGION!DP108-Ukraine!DP108,""),"")</f>
        <v/>
      </c>
      <c r="Q108" s="40" t="str">
        <f>IF($A108=2,IF(ISNUMBER(REGION!DQ108-Ukraine!DQ108),REGION!DQ108-Ukraine!DQ108,""),"")</f>
        <v/>
      </c>
      <c r="R108" s="41" t="str">
        <f>IF($A108=2,IF(ISNUMBER(REGION!DR108-Ukraine!DR108),REGION!DR108-Ukraine!DR108,""),"")</f>
        <v/>
      </c>
      <c r="S108" s="44" t="str">
        <f t="shared" si="6"/>
        <v/>
      </c>
      <c r="T108" s="1" t="str">
        <f t="shared" si="9"/>
        <v/>
      </c>
      <c r="V108" s="1" t="str">
        <f t="shared" si="7"/>
        <v/>
      </c>
      <c r="W108" s="40" t="str">
        <f>IF(V108&gt;1,Employment!$S108,"")</f>
        <v/>
      </c>
    </row>
    <row r="109" spans="1:23" ht="10.5" x14ac:dyDescent="0.25">
      <c r="A109" s="39">
        <f>'Industry selection'!C109</f>
        <v>2</v>
      </c>
      <c r="B109" s="2">
        <v>25.5</v>
      </c>
      <c r="C109" s="2" t="s">
        <v>220</v>
      </c>
      <c r="D109" s="40">
        <f>IF($A109=2,IF(ISNUMBER(REGION!DM109-REGION!DM$4),REGION!DM109-REGION!DM$4,""),"")</f>
        <v>3.5042203677578265E-2</v>
      </c>
      <c r="E109" s="40">
        <f>IF($A109=2,IF(ISNUMBER(REGION!DN109-REGION!DN$4),REGION!DN109-REGION!DN$4,""),"")</f>
        <v>-0.14059834884133926</v>
      </c>
      <c r="F109" s="40" t="str">
        <f>IF($A109=2,IF(ISNUMBER(REGION!DO109-REGION!DO$4),REGION!DO109-REGION!DO$4,""),"")</f>
        <v/>
      </c>
      <c r="G109" s="40" t="str">
        <f>IF($A109=2,IF(ISNUMBER(REGION!DP109-REGION!DP$4),REGION!DP109-REGION!DP$4,""),"")</f>
        <v/>
      </c>
      <c r="H109" s="40">
        <f>IF($A109=2,IF(ISNUMBER(REGION!DQ109-REGION!DQ$4),REGION!DQ109-REGION!DQ$4,""),"")</f>
        <v>1.2230886168218023</v>
      </c>
      <c r="I109" s="41">
        <f>IF($A109=2,IF(ISNUMBER(REGION!DR109-REGION!DR$4),REGION!DR109-REGION!DR$4,""),"")</f>
        <v>3.2640127633910656</v>
      </c>
      <c r="J109" s="44">
        <f t="shared" si="5"/>
        <v>2</v>
      </c>
      <c r="K109" s="1">
        <f t="shared" si="8"/>
        <v>0</v>
      </c>
      <c r="M109" s="40">
        <f>IF($A109=2,IF(ISNUMBER(REGION!DM109-Ukraine!DM109),REGION!DM109-Ukraine!DM109,""),"")</f>
        <v>0.2265805260729119</v>
      </c>
      <c r="N109" s="40">
        <f>IF($A109=2,IF(ISNUMBER(REGION!DN109-Ukraine!DN109),REGION!DN109-Ukraine!DN109,""),"")</f>
        <v>0.13509347653142412</v>
      </c>
      <c r="O109" s="40" t="str">
        <f>IF($A109=2,IF(ISNUMBER(REGION!DO109-Ukraine!DO109),REGION!DO109-Ukraine!DO109,""),"")</f>
        <v/>
      </c>
      <c r="P109" s="40" t="str">
        <f>IF($A109=2,IF(ISNUMBER(REGION!DP109-Ukraine!DP109),REGION!DP109-Ukraine!DP109,""),"")</f>
        <v/>
      </c>
      <c r="Q109" s="40">
        <f>IF($A109=2,IF(ISNUMBER(REGION!DQ109-Ukraine!DQ109),REGION!DQ109-Ukraine!DQ109,""),"")</f>
        <v>1.2495401905196797</v>
      </c>
      <c r="R109" s="41">
        <f>IF($A109=2,IF(ISNUMBER(REGION!DR109-Ukraine!DR109),REGION!DR109-Ukraine!DR109,""),"")</f>
        <v>3.8374609034507507</v>
      </c>
      <c r="S109" s="44">
        <f t="shared" si="6"/>
        <v>3</v>
      </c>
      <c r="T109" s="1">
        <f t="shared" si="9"/>
        <v>1</v>
      </c>
      <c r="V109" s="1">
        <f t="shared" si="7"/>
        <v>1</v>
      </c>
      <c r="W109" s="40" t="str">
        <f>IF(V109&gt;1,Employment!$S109,"")</f>
        <v/>
      </c>
    </row>
    <row r="110" spans="1:23" ht="10.5" x14ac:dyDescent="0.25">
      <c r="A110" s="39">
        <f>'Industry selection'!C110</f>
        <v>2</v>
      </c>
      <c r="B110" s="2">
        <v>25.6</v>
      </c>
      <c r="C110" s="2" t="s">
        <v>222</v>
      </c>
      <c r="D110" s="40">
        <f>IF($A110=2,IF(ISNUMBER(REGION!DM110-REGION!DM$4),REGION!DM110-REGION!DM$4,""),"")</f>
        <v>-0.10341933478396015</v>
      </c>
      <c r="E110" s="40">
        <f>IF($A110=2,IF(ISNUMBER(REGION!DN110-REGION!DN$4),REGION!DN110-REGION!DN$4,""),"")</f>
        <v>2.0439254606824702</v>
      </c>
      <c r="F110" s="40">
        <f>IF($A110=2,IF(ISNUMBER(REGION!DO110-REGION!DO$4),REGION!DO110-REGION!DO$4,""),"")</f>
        <v>-3.9278989788388619E-2</v>
      </c>
      <c r="G110" s="40">
        <f>IF($A110=2,IF(ISNUMBER(REGION!DP110-REGION!DP$4),REGION!DP110-REGION!DP$4,""),"")</f>
        <v>7.3381889503901676E-2</v>
      </c>
      <c r="H110" s="40">
        <f>IF($A110=2,IF(ISNUMBER(REGION!DQ110-REGION!DQ$4),REGION!DQ110-REGION!DQ$4,""),"")</f>
        <v>3.9105932839118562E-2</v>
      </c>
      <c r="I110" s="41">
        <f>IF($A110=2,IF(ISNUMBER(REGION!DR110-REGION!DR$4),REGION!DR110-REGION!DR$4,""),"")</f>
        <v>1.6605939599722626</v>
      </c>
      <c r="J110" s="44">
        <f t="shared" si="5"/>
        <v>3</v>
      </c>
      <c r="K110" s="1">
        <f t="shared" si="8"/>
        <v>1</v>
      </c>
      <c r="M110" s="40">
        <f>IF($A110=2,IF(ISNUMBER(REGION!DM110-Ukraine!DM110),REGION!DM110-Ukraine!DM110,""),"")</f>
        <v>-0.25143047412611153</v>
      </c>
      <c r="N110" s="40">
        <f>IF($A110=2,IF(ISNUMBER(REGION!DN110-Ukraine!DN110),REGION!DN110-Ukraine!DN110,""),"")</f>
        <v>2.1507786711115466</v>
      </c>
      <c r="O110" s="40">
        <f>IF($A110=2,IF(ISNUMBER(REGION!DO110-Ukraine!DO110),REGION!DO110-Ukraine!DO110,""),"")</f>
        <v>2.6511686000218582E-2</v>
      </c>
      <c r="P110" s="40">
        <f>IF($A110=2,IF(ISNUMBER(REGION!DP110-Ukraine!DP110),REGION!DP110-Ukraine!DP110,""),"")</f>
        <v>-1.2107871255246705E-2</v>
      </c>
      <c r="Q110" s="40">
        <f>IF($A110=2,IF(ISNUMBER(REGION!DQ110-Ukraine!DQ110),REGION!DQ110-Ukraine!DQ110,""),"")</f>
        <v>-0.19905819566486427</v>
      </c>
      <c r="R110" s="41">
        <f>IF($A110=2,IF(ISNUMBER(REGION!DR110-Ukraine!DR110),REGION!DR110-Ukraine!DR110,""),"")</f>
        <v>1.4225624485851951</v>
      </c>
      <c r="S110" s="44">
        <f t="shared" si="6"/>
        <v>2</v>
      </c>
      <c r="T110" s="1">
        <f t="shared" si="9"/>
        <v>0</v>
      </c>
      <c r="V110" s="1">
        <f t="shared" si="7"/>
        <v>1</v>
      </c>
      <c r="W110" s="40" t="str">
        <f>IF(V110&gt;1,Employment!$S110,"")</f>
        <v/>
      </c>
    </row>
    <row r="111" spans="1:23" ht="10.5" x14ac:dyDescent="0.25">
      <c r="A111" s="39">
        <f>'Industry selection'!C111</f>
        <v>2</v>
      </c>
      <c r="B111" s="2">
        <v>25.7</v>
      </c>
      <c r="C111" s="2" t="s">
        <v>224</v>
      </c>
      <c r="D111" s="40">
        <f>IF($A111=2,IF(ISNUMBER(REGION!DM111-REGION!DM$4),REGION!DM111-REGION!DM$4,""),"")</f>
        <v>9.2185060820435427E-2</v>
      </c>
      <c r="E111" s="40">
        <f>IF($A111=2,IF(ISNUMBER(REGION!DN111-REGION!DN$4),REGION!DN111-REGION!DN$4,""),"")</f>
        <v>-0.24420195244494292</v>
      </c>
      <c r="F111" s="40" t="str">
        <f>IF($A111=2,IF(ISNUMBER(REGION!DO111-REGION!DO$4),REGION!DO111-REGION!DO$4,""),"")</f>
        <v/>
      </c>
      <c r="G111" s="40" t="str">
        <f>IF($A111=2,IF(ISNUMBER(REGION!DP111-REGION!DP$4),REGION!DP111-REGION!DP$4,""),"")</f>
        <v/>
      </c>
      <c r="H111" s="40" t="str">
        <f>IF($A111=2,IF(ISNUMBER(REGION!DQ111-REGION!DQ$4),REGION!DQ111-REGION!DQ$4,""),"")</f>
        <v/>
      </c>
      <c r="I111" s="41" t="str">
        <f>IF($A111=2,IF(ISNUMBER(REGION!DR111-REGION!DR$4),REGION!DR111-REGION!DR$4,""),"")</f>
        <v/>
      </c>
      <c r="J111" s="44">
        <f t="shared" si="5"/>
        <v>1</v>
      </c>
      <c r="K111" s="1">
        <f t="shared" si="8"/>
        <v>0</v>
      </c>
      <c r="M111" s="40">
        <f>IF($A111=2,IF(ISNUMBER(REGION!DM111-Ukraine!DM111),REGION!DM111-Ukraine!DM111,""),"")</f>
        <v>5.2273889650375382E-2</v>
      </c>
      <c r="N111" s="40">
        <f>IF($A111=2,IF(ISNUMBER(REGION!DN111-Ukraine!DN111),REGION!DN111-Ukraine!DN111,""),"")</f>
        <v>-0.12006362925559166</v>
      </c>
      <c r="O111" s="40" t="str">
        <f>IF($A111=2,IF(ISNUMBER(REGION!DO111-Ukraine!DO111),REGION!DO111-Ukraine!DO111,""),"")</f>
        <v/>
      </c>
      <c r="P111" s="40" t="str">
        <f>IF($A111=2,IF(ISNUMBER(REGION!DP111-Ukraine!DP111),REGION!DP111-Ukraine!DP111,""),"")</f>
        <v/>
      </c>
      <c r="Q111" s="40" t="str">
        <f>IF($A111=2,IF(ISNUMBER(REGION!DQ111-Ukraine!DQ111),REGION!DQ111-Ukraine!DQ111,""),"")</f>
        <v/>
      </c>
      <c r="R111" s="41" t="str">
        <f>IF($A111=2,IF(ISNUMBER(REGION!DR111-Ukraine!DR111),REGION!DR111-Ukraine!DR111,""),"")</f>
        <v/>
      </c>
      <c r="S111" s="44">
        <f t="shared" si="6"/>
        <v>1</v>
      </c>
      <c r="T111" s="1">
        <f t="shared" si="9"/>
        <v>0</v>
      </c>
      <c r="V111" s="1">
        <f t="shared" si="7"/>
        <v>0</v>
      </c>
      <c r="W111" s="40" t="str">
        <f>IF(V111&gt;1,Employment!$S111,"")</f>
        <v/>
      </c>
    </row>
    <row r="112" spans="1:23" ht="10.5" x14ac:dyDescent="0.25">
      <c r="A112" s="39">
        <f>'Industry selection'!C112</f>
        <v>2</v>
      </c>
      <c r="B112" s="2">
        <v>25.9</v>
      </c>
      <c r="C112" s="2" t="s">
        <v>226</v>
      </c>
      <c r="D112" s="40">
        <f>IF($A112=2,IF(ISNUMBER(REGION!DM112-REGION!DM$4),REGION!DM112-REGION!DM$4,""),"")</f>
        <v>-0.21277629544982135</v>
      </c>
      <c r="E112" s="40">
        <f>IF($A112=2,IF(ISNUMBER(REGION!DN112-REGION!DN$4),REGION!DN112-REGION!DN$4,""),"")</f>
        <v>-7.3699663613187694E-2</v>
      </c>
      <c r="F112" s="40">
        <f>IF($A112=2,IF(ISNUMBER(REGION!DO112-REGION!DO$4),REGION!DO112-REGION!DO$4,""),"")</f>
        <v>-4.4647134728301952E-2</v>
      </c>
      <c r="G112" s="40">
        <f>IF($A112=2,IF(ISNUMBER(REGION!DP112-REGION!DP$4),REGION!DP112-REGION!DP$4,""),"")</f>
        <v>-1.8998686887728877E-2</v>
      </c>
      <c r="H112" s="40">
        <f>IF($A112=2,IF(ISNUMBER(REGION!DQ112-REGION!DQ$4),REGION!DQ112-REGION!DQ$4,""),"")</f>
        <v>9.9414374397559957E-2</v>
      </c>
      <c r="I112" s="41">
        <f>IF($A112=2,IF(ISNUMBER(REGION!DR112-REGION!DR$4),REGION!DR112-REGION!DR$4,""),"")</f>
        <v>-0.222316497807305</v>
      </c>
      <c r="J112" s="44">
        <f t="shared" si="5"/>
        <v>1</v>
      </c>
      <c r="K112" s="1" t="str">
        <f t="shared" si="8"/>
        <v/>
      </c>
      <c r="M112" s="40">
        <f>IF($A112=2,IF(ISNUMBER(REGION!DM112-Ukraine!DM112),REGION!DM112-Ukraine!DM112,""),"")</f>
        <v>-0.25007228959318295</v>
      </c>
      <c r="N112" s="40">
        <f>IF($A112=2,IF(ISNUMBER(REGION!DN112-Ukraine!DN112),REGION!DN112-Ukraine!DN112,""),"")</f>
        <v>2.5410894200326495E-2</v>
      </c>
      <c r="O112" s="40">
        <f>IF($A112=2,IF(ISNUMBER(REGION!DO112-Ukraine!DO112),REGION!DO112-Ukraine!DO112,""),"")</f>
        <v>-0.11233885227971729</v>
      </c>
      <c r="P112" s="40">
        <f>IF($A112=2,IF(ISNUMBER(REGION!DP112-Ukraine!DP112),REGION!DP112-Ukraine!DP112,""),"")</f>
        <v>-2.5101499786804093E-2</v>
      </c>
      <c r="Q112" s="40">
        <f>IF($A112=2,IF(ISNUMBER(REGION!DQ112-Ukraine!DQ112),REGION!DQ112-Ukraine!DQ112,""),"")</f>
        <v>0.17749918460534886</v>
      </c>
      <c r="R112" s="41">
        <f>IF($A112=2,IF(ISNUMBER(REGION!DR112-Ukraine!DR112),REGION!DR112-Ukraine!DR112,""),"")</f>
        <v>-0.16360088468635847</v>
      </c>
      <c r="S112" s="44">
        <f t="shared" si="6"/>
        <v>2</v>
      </c>
      <c r="T112" s="1" t="str">
        <f t="shared" si="9"/>
        <v/>
      </c>
      <c r="V112" s="1">
        <f t="shared" si="7"/>
        <v>0</v>
      </c>
      <c r="W112" s="40" t="str">
        <f>IF(V112&gt;1,Employment!$S112,"")</f>
        <v/>
      </c>
    </row>
    <row r="113" spans="1:23" ht="10.5" x14ac:dyDescent="0.25">
      <c r="A113" s="39">
        <f>'Industry selection'!C113</f>
        <v>2</v>
      </c>
      <c r="B113" s="2">
        <v>26</v>
      </c>
      <c r="C113" s="2" t="s">
        <v>228</v>
      </c>
      <c r="D113" s="40">
        <f>IF($A113=2,IF(ISNUMBER(REGION!DM113-REGION!DM$4),REGION!DM113-REGION!DM$4,""),"")</f>
        <v>-0.10262013398475944</v>
      </c>
      <c r="E113" s="40">
        <f>IF($A113=2,IF(ISNUMBER(REGION!DN113-REGION!DN$4),REGION!DN113-REGION!DN$4,""),"")</f>
        <v>-5.2244935186720798E-2</v>
      </c>
      <c r="F113" s="40">
        <f>IF($A113=2,IF(ISNUMBER(REGION!DO113-REGION!DO$4),REGION!DO113-REGION!DO$4,""),"")</f>
        <v>9.5404074758929314E-2</v>
      </c>
      <c r="G113" s="40">
        <f>IF($A113=2,IF(ISNUMBER(REGION!DP113-REGION!DP$4),REGION!DP113-REGION!DP$4,""),"")</f>
        <v>4.4647993649437834E-2</v>
      </c>
      <c r="H113" s="40" t="str">
        <f>IF($A113=2,IF(ISNUMBER(REGION!DQ113-REGION!DQ$4),REGION!DQ113-REGION!DQ$4,""),"")</f>
        <v/>
      </c>
      <c r="I113" s="41">
        <f>IF($A113=2,IF(ISNUMBER(REGION!DR113-REGION!DR$4),REGION!DR113-REGION!DR$4,""),"")</f>
        <v>-3.5410036031733316E-2</v>
      </c>
      <c r="J113" s="44">
        <f t="shared" si="5"/>
        <v>2</v>
      </c>
      <c r="K113" s="1" t="str">
        <f t="shared" si="8"/>
        <v/>
      </c>
      <c r="M113" s="40">
        <f>IF($A113=2,IF(ISNUMBER(REGION!DM113-Ukraine!DM113),REGION!DM113-Ukraine!DM113,""),"")</f>
        <v>-4.2374091863537355E-2</v>
      </c>
      <c r="N113" s="40">
        <f>IF($A113=2,IF(ISNUMBER(REGION!DN113-Ukraine!DN113),REGION!DN113-Ukraine!DN113,""),"")</f>
        <v>2.9870773711304421E-2</v>
      </c>
      <c r="O113" s="40">
        <f>IF($A113=2,IF(ISNUMBER(REGION!DO113-Ukraine!DO113),REGION!DO113-Ukraine!DO113,""),"")</f>
        <v>0.18790140272220801</v>
      </c>
      <c r="P113" s="40">
        <f>IF($A113=2,IF(ISNUMBER(REGION!DP113-Ukraine!DP113),REGION!DP113-Ukraine!DP113,""),"")</f>
        <v>-3.6314029898745881E-2</v>
      </c>
      <c r="Q113" s="40" t="str">
        <f>IF($A113=2,IF(ISNUMBER(REGION!DQ113-Ukraine!DQ113),REGION!DQ113-Ukraine!DQ113,""),"")</f>
        <v/>
      </c>
      <c r="R113" s="41">
        <f>IF($A113=2,IF(ISNUMBER(REGION!DR113-Ukraine!DR113),REGION!DR113-Ukraine!DR113,""),"")</f>
        <v>0.12241682489862349</v>
      </c>
      <c r="S113" s="44">
        <f t="shared" si="6"/>
        <v>2</v>
      </c>
      <c r="T113" s="1">
        <f t="shared" si="9"/>
        <v>0</v>
      </c>
      <c r="V113" s="1">
        <f t="shared" si="7"/>
        <v>0</v>
      </c>
      <c r="W113" s="40" t="str">
        <f>IF(V113&gt;1,Employment!$S113,"")</f>
        <v/>
      </c>
    </row>
    <row r="114" spans="1:23" ht="10.5" x14ac:dyDescent="0.25">
      <c r="A114" s="39">
        <f>'Industry selection'!C114</f>
        <v>1</v>
      </c>
      <c r="B114" s="2">
        <v>26.1</v>
      </c>
      <c r="C114" s="2" t="s">
        <v>230</v>
      </c>
      <c r="D114" s="40" t="str">
        <f>IF($A114=2,IF(ISNUMBER(REGION!DM114-REGION!DM$4),REGION!DM114-REGION!DM$4,""),"")</f>
        <v/>
      </c>
      <c r="E114" s="40" t="str">
        <f>IF($A114=2,IF(ISNUMBER(REGION!DN114-REGION!DN$4),REGION!DN114-REGION!DN$4,""),"")</f>
        <v/>
      </c>
      <c r="F114" s="40" t="str">
        <f>IF($A114=2,IF(ISNUMBER(REGION!DO114-REGION!DO$4),REGION!DO114-REGION!DO$4,""),"")</f>
        <v/>
      </c>
      <c r="G114" s="40" t="str">
        <f>IF($A114=2,IF(ISNUMBER(REGION!DP114-REGION!DP$4),REGION!DP114-REGION!DP$4,""),"")</f>
        <v/>
      </c>
      <c r="H114" s="40" t="str">
        <f>IF($A114=2,IF(ISNUMBER(REGION!DQ114-REGION!DQ$4),REGION!DQ114-REGION!DQ$4,""),"")</f>
        <v/>
      </c>
      <c r="I114" s="41" t="str">
        <f>IF($A114=2,IF(ISNUMBER(REGION!DR114-REGION!DR$4),REGION!DR114-REGION!DR$4,""),"")</f>
        <v/>
      </c>
      <c r="J114" s="44" t="str">
        <f t="shared" si="5"/>
        <v/>
      </c>
      <c r="K114" s="1" t="str">
        <f t="shared" si="8"/>
        <v/>
      </c>
      <c r="M114" s="40" t="str">
        <f>IF($A114=2,IF(ISNUMBER(REGION!DM114-Ukraine!DM114),REGION!DM114-Ukraine!DM114,""),"")</f>
        <v/>
      </c>
      <c r="N114" s="40" t="str">
        <f>IF($A114=2,IF(ISNUMBER(REGION!DN114-Ukraine!DN114),REGION!DN114-Ukraine!DN114,""),"")</f>
        <v/>
      </c>
      <c r="O114" s="40" t="str">
        <f>IF($A114=2,IF(ISNUMBER(REGION!DO114-Ukraine!DO114),REGION!DO114-Ukraine!DO114,""),"")</f>
        <v/>
      </c>
      <c r="P114" s="40" t="str">
        <f>IF($A114=2,IF(ISNUMBER(REGION!DP114-Ukraine!DP114),REGION!DP114-Ukraine!DP114,""),"")</f>
        <v/>
      </c>
      <c r="Q114" s="40" t="str">
        <f>IF($A114=2,IF(ISNUMBER(REGION!DQ114-Ukraine!DQ114),REGION!DQ114-Ukraine!DQ114,""),"")</f>
        <v/>
      </c>
      <c r="R114" s="41" t="str">
        <f>IF($A114=2,IF(ISNUMBER(REGION!DR114-Ukraine!DR114),REGION!DR114-Ukraine!DR114,""),"")</f>
        <v/>
      </c>
      <c r="S114" s="44" t="str">
        <f t="shared" si="6"/>
        <v/>
      </c>
      <c r="T114" s="1" t="str">
        <f t="shared" si="9"/>
        <v/>
      </c>
      <c r="V114" s="1" t="str">
        <f t="shared" si="7"/>
        <v/>
      </c>
      <c r="W114" s="40" t="str">
        <f>IF(V114&gt;1,Employment!$S114,"")</f>
        <v/>
      </c>
    </row>
    <row r="115" spans="1:23" ht="10.5" x14ac:dyDescent="0.25">
      <c r="A115" s="39">
        <f>'Industry selection'!C115</f>
        <v>1</v>
      </c>
      <c r="B115" s="2">
        <v>26.2</v>
      </c>
      <c r="C115" s="2" t="s">
        <v>232</v>
      </c>
      <c r="D115" s="40" t="str">
        <f>IF($A115=2,IF(ISNUMBER(REGION!DM115-REGION!DM$4),REGION!DM115-REGION!DM$4,""),"")</f>
        <v/>
      </c>
      <c r="E115" s="40" t="str">
        <f>IF($A115=2,IF(ISNUMBER(REGION!DN115-REGION!DN$4),REGION!DN115-REGION!DN$4,""),"")</f>
        <v/>
      </c>
      <c r="F115" s="40" t="str">
        <f>IF($A115=2,IF(ISNUMBER(REGION!DO115-REGION!DO$4),REGION!DO115-REGION!DO$4,""),"")</f>
        <v/>
      </c>
      <c r="G115" s="40" t="str">
        <f>IF($A115=2,IF(ISNUMBER(REGION!DP115-REGION!DP$4),REGION!DP115-REGION!DP$4,""),"")</f>
        <v/>
      </c>
      <c r="H115" s="40" t="str">
        <f>IF($A115=2,IF(ISNUMBER(REGION!DQ115-REGION!DQ$4),REGION!DQ115-REGION!DQ$4,""),"")</f>
        <v/>
      </c>
      <c r="I115" s="41" t="str">
        <f>IF($A115=2,IF(ISNUMBER(REGION!DR115-REGION!DR$4),REGION!DR115-REGION!DR$4,""),"")</f>
        <v/>
      </c>
      <c r="J115" s="44" t="str">
        <f t="shared" si="5"/>
        <v/>
      </c>
      <c r="K115" s="1" t="str">
        <f t="shared" si="8"/>
        <v/>
      </c>
      <c r="M115" s="40" t="str">
        <f>IF($A115=2,IF(ISNUMBER(REGION!DM115-Ukraine!DM115),REGION!DM115-Ukraine!DM115,""),"")</f>
        <v/>
      </c>
      <c r="N115" s="40" t="str">
        <f>IF($A115=2,IF(ISNUMBER(REGION!DN115-Ukraine!DN115),REGION!DN115-Ukraine!DN115,""),"")</f>
        <v/>
      </c>
      <c r="O115" s="40" t="str">
        <f>IF($A115=2,IF(ISNUMBER(REGION!DO115-Ukraine!DO115),REGION!DO115-Ukraine!DO115,""),"")</f>
        <v/>
      </c>
      <c r="P115" s="40" t="str">
        <f>IF($A115=2,IF(ISNUMBER(REGION!DP115-Ukraine!DP115),REGION!DP115-Ukraine!DP115,""),"")</f>
        <v/>
      </c>
      <c r="Q115" s="40" t="str">
        <f>IF($A115=2,IF(ISNUMBER(REGION!DQ115-Ukraine!DQ115),REGION!DQ115-Ukraine!DQ115,""),"")</f>
        <v/>
      </c>
      <c r="R115" s="41" t="str">
        <f>IF($A115=2,IF(ISNUMBER(REGION!DR115-Ukraine!DR115),REGION!DR115-Ukraine!DR115,""),"")</f>
        <v/>
      </c>
      <c r="S115" s="44" t="str">
        <f t="shared" si="6"/>
        <v/>
      </c>
      <c r="T115" s="1" t="str">
        <f t="shared" si="9"/>
        <v/>
      </c>
      <c r="V115" s="1" t="str">
        <f t="shared" si="7"/>
        <v/>
      </c>
      <c r="W115" s="40" t="str">
        <f>IF(V115&gt;1,Employment!$S115,"")</f>
        <v/>
      </c>
    </row>
    <row r="116" spans="1:23" ht="10.5" x14ac:dyDescent="0.25">
      <c r="A116" s="39">
        <f>'Industry selection'!C116</f>
        <v>1</v>
      </c>
      <c r="B116" s="2">
        <v>26.3</v>
      </c>
      <c r="C116" s="2" t="s">
        <v>234</v>
      </c>
      <c r="D116" s="40" t="str">
        <f>IF($A116=2,IF(ISNUMBER(REGION!DM116-REGION!DM$4),REGION!DM116-REGION!DM$4,""),"")</f>
        <v/>
      </c>
      <c r="E116" s="40" t="str">
        <f>IF($A116=2,IF(ISNUMBER(REGION!DN116-REGION!DN$4),REGION!DN116-REGION!DN$4,""),"")</f>
        <v/>
      </c>
      <c r="F116" s="40" t="str">
        <f>IF($A116=2,IF(ISNUMBER(REGION!DO116-REGION!DO$4),REGION!DO116-REGION!DO$4,""),"")</f>
        <v/>
      </c>
      <c r="G116" s="40" t="str">
        <f>IF($A116=2,IF(ISNUMBER(REGION!DP116-REGION!DP$4),REGION!DP116-REGION!DP$4,""),"")</f>
        <v/>
      </c>
      <c r="H116" s="40" t="str">
        <f>IF($A116=2,IF(ISNUMBER(REGION!DQ116-REGION!DQ$4),REGION!DQ116-REGION!DQ$4,""),"")</f>
        <v/>
      </c>
      <c r="I116" s="41" t="str">
        <f>IF($A116=2,IF(ISNUMBER(REGION!DR116-REGION!DR$4),REGION!DR116-REGION!DR$4,""),"")</f>
        <v/>
      </c>
      <c r="J116" s="44" t="str">
        <f t="shared" si="5"/>
        <v/>
      </c>
      <c r="K116" s="1" t="str">
        <f t="shared" si="8"/>
        <v/>
      </c>
      <c r="M116" s="40" t="str">
        <f>IF($A116=2,IF(ISNUMBER(REGION!DM116-Ukraine!DM116),REGION!DM116-Ukraine!DM116,""),"")</f>
        <v/>
      </c>
      <c r="N116" s="40" t="str">
        <f>IF($A116=2,IF(ISNUMBER(REGION!DN116-Ukraine!DN116),REGION!DN116-Ukraine!DN116,""),"")</f>
        <v/>
      </c>
      <c r="O116" s="40" t="str">
        <f>IF($A116=2,IF(ISNUMBER(REGION!DO116-Ukraine!DO116),REGION!DO116-Ukraine!DO116,""),"")</f>
        <v/>
      </c>
      <c r="P116" s="40" t="str">
        <f>IF($A116=2,IF(ISNUMBER(REGION!DP116-Ukraine!DP116),REGION!DP116-Ukraine!DP116,""),"")</f>
        <v/>
      </c>
      <c r="Q116" s="40" t="str">
        <f>IF($A116=2,IF(ISNUMBER(REGION!DQ116-Ukraine!DQ116),REGION!DQ116-Ukraine!DQ116,""),"")</f>
        <v/>
      </c>
      <c r="R116" s="41" t="str">
        <f>IF($A116=2,IF(ISNUMBER(REGION!DR116-Ukraine!DR116),REGION!DR116-Ukraine!DR116,""),"")</f>
        <v/>
      </c>
      <c r="S116" s="44" t="str">
        <f t="shared" si="6"/>
        <v/>
      </c>
      <c r="T116" s="1" t="str">
        <f t="shared" si="9"/>
        <v/>
      </c>
      <c r="V116" s="1" t="str">
        <f t="shared" si="7"/>
        <v/>
      </c>
      <c r="W116" s="40" t="str">
        <f>IF(V116&gt;1,Employment!$S116,"")</f>
        <v/>
      </c>
    </row>
    <row r="117" spans="1:23" ht="10.5" x14ac:dyDescent="0.25">
      <c r="A117" s="39">
        <f>'Industry selection'!C117</f>
        <v>1</v>
      </c>
      <c r="B117" s="2">
        <v>26.4</v>
      </c>
      <c r="C117" s="2" t="s">
        <v>236</v>
      </c>
      <c r="D117" s="40" t="str">
        <f>IF($A117=2,IF(ISNUMBER(REGION!DM117-REGION!DM$4),REGION!DM117-REGION!DM$4,""),"")</f>
        <v/>
      </c>
      <c r="E117" s="40" t="str">
        <f>IF($A117=2,IF(ISNUMBER(REGION!DN117-REGION!DN$4),REGION!DN117-REGION!DN$4,""),"")</f>
        <v/>
      </c>
      <c r="F117" s="40" t="str">
        <f>IF($A117=2,IF(ISNUMBER(REGION!DO117-REGION!DO$4),REGION!DO117-REGION!DO$4,""),"")</f>
        <v/>
      </c>
      <c r="G117" s="40" t="str">
        <f>IF($A117=2,IF(ISNUMBER(REGION!DP117-REGION!DP$4),REGION!DP117-REGION!DP$4,""),"")</f>
        <v/>
      </c>
      <c r="H117" s="40" t="str">
        <f>IF($A117=2,IF(ISNUMBER(REGION!DQ117-REGION!DQ$4),REGION!DQ117-REGION!DQ$4,""),"")</f>
        <v/>
      </c>
      <c r="I117" s="41" t="str">
        <f>IF($A117=2,IF(ISNUMBER(REGION!DR117-REGION!DR$4),REGION!DR117-REGION!DR$4,""),"")</f>
        <v/>
      </c>
      <c r="J117" s="44" t="str">
        <f t="shared" si="5"/>
        <v/>
      </c>
      <c r="K117" s="1" t="str">
        <f t="shared" si="8"/>
        <v/>
      </c>
      <c r="M117" s="40" t="str">
        <f>IF($A117=2,IF(ISNUMBER(REGION!DM117-Ukraine!DM117),REGION!DM117-Ukraine!DM117,""),"")</f>
        <v/>
      </c>
      <c r="N117" s="40" t="str">
        <f>IF($A117=2,IF(ISNUMBER(REGION!DN117-Ukraine!DN117),REGION!DN117-Ukraine!DN117,""),"")</f>
        <v/>
      </c>
      <c r="O117" s="40" t="str">
        <f>IF($A117=2,IF(ISNUMBER(REGION!DO117-Ukraine!DO117),REGION!DO117-Ukraine!DO117,""),"")</f>
        <v/>
      </c>
      <c r="P117" s="40" t="str">
        <f>IF($A117=2,IF(ISNUMBER(REGION!DP117-Ukraine!DP117),REGION!DP117-Ukraine!DP117,""),"")</f>
        <v/>
      </c>
      <c r="Q117" s="40" t="str">
        <f>IF($A117=2,IF(ISNUMBER(REGION!DQ117-Ukraine!DQ117),REGION!DQ117-Ukraine!DQ117,""),"")</f>
        <v/>
      </c>
      <c r="R117" s="41" t="str">
        <f>IF($A117=2,IF(ISNUMBER(REGION!DR117-Ukraine!DR117),REGION!DR117-Ukraine!DR117,""),"")</f>
        <v/>
      </c>
      <c r="S117" s="44" t="str">
        <f t="shared" si="6"/>
        <v/>
      </c>
      <c r="T117" s="1" t="str">
        <f t="shared" si="9"/>
        <v/>
      </c>
      <c r="V117" s="1" t="str">
        <f t="shared" si="7"/>
        <v/>
      </c>
      <c r="W117" s="40" t="str">
        <f>IF(V117&gt;1,Employment!$S117,"")</f>
        <v/>
      </c>
    </row>
    <row r="118" spans="1:23" ht="10.5" x14ac:dyDescent="0.25">
      <c r="A118" s="39">
        <f>'Industry selection'!C118</f>
        <v>1</v>
      </c>
      <c r="B118" s="2">
        <v>26.5</v>
      </c>
      <c r="C118" s="2" t="s">
        <v>238</v>
      </c>
      <c r="D118" s="40" t="str">
        <f>IF($A118=2,IF(ISNUMBER(REGION!DM118-REGION!DM$4),REGION!DM118-REGION!DM$4,""),"")</f>
        <v/>
      </c>
      <c r="E118" s="40" t="str">
        <f>IF($A118=2,IF(ISNUMBER(REGION!DN118-REGION!DN$4),REGION!DN118-REGION!DN$4,""),"")</f>
        <v/>
      </c>
      <c r="F118" s="40" t="str">
        <f>IF($A118=2,IF(ISNUMBER(REGION!DO118-REGION!DO$4),REGION!DO118-REGION!DO$4,""),"")</f>
        <v/>
      </c>
      <c r="G118" s="40" t="str">
        <f>IF($A118=2,IF(ISNUMBER(REGION!DP118-REGION!DP$4),REGION!DP118-REGION!DP$4,""),"")</f>
        <v/>
      </c>
      <c r="H118" s="40" t="str">
        <f>IF($A118=2,IF(ISNUMBER(REGION!DQ118-REGION!DQ$4),REGION!DQ118-REGION!DQ$4,""),"")</f>
        <v/>
      </c>
      <c r="I118" s="41" t="str">
        <f>IF($A118=2,IF(ISNUMBER(REGION!DR118-REGION!DR$4),REGION!DR118-REGION!DR$4,""),"")</f>
        <v/>
      </c>
      <c r="J118" s="44" t="str">
        <f t="shared" si="5"/>
        <v/>
      </c>
      <c r="K118" s="1" t="str">
        <f t="shared" si="8"/>
        <v/>
      </c>
      <c r="M118" s="40" t="str">
        <f>IF($A118=2,IF(ISNUMBER(REGION!DM118-Ukraine!DM118),REGION!DM118-Ukraine!DM118,""),"")</f>
        <v/>
      </c>
      <c r="N118" s="40" t="str">
        <f>IF($A118=2,IF(ISNUMBER(REGION!DN118-Ukraine!DN118),REGION!DN118-Ukraine!DN118,""),"")</f>
        <v/>
      </c>
      <c r="O118" s="40" t="str">
        <f>IF($A118=2,IF(ISNUMBER(REGION!DO118-Ukraine!DO118),REGION!DO118-Ukraine!DO118,""),"")</f>
        <v/>
      </c>
      <c r="P118" s="40" t="str">
        <f>IF($A118=2,IF(ISNUMBER(REGION!DP118-Ukraine!DP118),REGION!DP118-Ukraine!DP118,""),"")</f>
        <v/>
      </c>
      <c r="Q118" s="40" t="str">
        <f>IF($A118=2,IF(ISNUMBER(REGION!DQ118-Ukraine!DQ118),REGION!DQ118-Ukraine!DQ118,""),"")</f>
        <v/>
      </c>
      <c r="R118" s="41" t="str">
        <f>IF($A118=2,IF(ISNUMBER(REGION!DR118-Ukraine!DR118),REGION!DR118-Ukraine!DR118,""),"")</f>
        <v/>
      </c>
      <c r="S118" s="44" t="str">
        <f t="shared" si="6"/>
        <v/>
      </c>
      <c r="T118" s="1" t="str">
        <f t="shared" si="9"/>
        <v/>
      </c>
      <c r="V118" s="1" t="str">
        <f t="shared" si="7"/>
        <v/>
      </c>
      <c r="W118" s="40" t="str">
        <f>IF(V118&gt;1,Employment!$S118,"")</f>
        <v/>
      </c>
    </row>
    <row r="119" spans="1:23" ht="10.5" x14ac:dyDescent="0.25">
      <c r="A119" s="39">
        <f>'Industry selection'!C119</f>
        <v>1</v>
      </c>
      <c r="B119" s="2">
        <v>26.6</v>
      </c>
      <c r="C119" s="2" t="s">
        <v>240</v>
      </c>
      <c r="D119" s="40" t="str">
        <f>IF($A119=2,IF(ISNUMBER(REGION!DM119-REGION!DM$4),REGION!DM119-REGION!DM$4,""),"")</f>
        <v/>
      </c>
      <c r="E119" s="40" t="str">
        <f>IF($A119=2,IF(ISNUMBER(REGION!DN119-REGION!DN$4),REGION!DN119-REGION!DN$4,""),"")</f>
        <v/>
      </c>
      <c r="F119" s="40" t="str">
        <f>IF($A119=2,IF(ISNUMBER(REGION!DO119-REGION!DO$4),REGION!DO119-REGION!DO$4,""),"")</f>
        <v/>
      </c>
      <c r="G119" s="40" t="str">
        <f>IF($A119=2,IF(ISNUMBER(REGION!DP119-REGION!DP$4),REGION!DP119-REGION!DP$4,""),"")</f>
        <v/>
      </c>
      <c r="H119" s="40" t="str">
        <f>IF($A119=2,IF(ISNUMBER(REGION!DQ119-REGION!DQ$4),REGION!DQ119-REGION!DQ$4,""),"")</f>
        <v/>
      </c>
      <c r="I119" s="41" t="str">
        <f>IF($A119=2,IF(ISNUMBER(REGION!DR119-REGION!DR$4),REGION!DR119-REGION!DR$4,""),"")</f>
        <v/>
      </c>
      <c r="J119" s="44" t="str">
        <f t="shared" si="5"/>
        <v/>
      </c>
      <c r="K119" s="1" t="str">
        <f t="shared" si="8"/>
        <v/>
      </c>
      <c r="M119" s="40" t="str">
        <f>IF($A119=2,IF(ISNUMBER(REGION!DM119-Ukraine!DM119),REGION!DM119-Ukraine!DM119,""),"")</f>
        <v/>
      </c>
      <c r="N119" s="40" t="str">
        <f>IF($A119=2,IF(ISNUMBER(REGION!DN119-Ukraine!DN119),REGION!DN119-Ukraine!DN119,""),"")</f>
        <v/>
      </c>
      <c r="O119" s="40" t="str">
        <f>IF($A119=2,IF(ISNUMBER(REGION!DO119-Ukraine!DO119),REGION!DO119-Ukraine!DO119,""),"")</f>
        <v/>
      </c>
      <c r="P119" s="40" t="str">
        <f>IF($A119=2,IF(ISNUMBER(REGION!DP119-Ukraine!DP119),REGION!DP119-Ukraine!DP119,""),"")</f>
        <v/>
      </c>
      <c r="Q119" s="40" t="str">
        <f>IF($A119=2,IF(ISNUMBER(REGION!DQ119-Ukraine!DQ119),REGION!DQ119-Ukraine!DQ119,""),"")</f>
        <v/>
      </c>
      <c r="R119" s="41" t="str">
        <f>IF($A119=2,IF(ISNUMBER(REGION!DR119-Ukraine!DR119),REGION!DR119-Ukraine!DR119,""),"")</f>
        <v/>
      </c>
      <c r="S119" s="44" t="str">
        <f t="shared" si="6"/>
        <v/>
      </c>
      <c r="T119" s="1" t="str">
        <f t="shared" si="9"/>
        <v/>
      </c>
      <c r="V119" s="1" t="str">
        <f t="shared" si="7"/>
        <v/>
      </c>
      <c r="W119" s="40" t="str">
        <f>IF(V119&gt;1,Employment!$S119,"")</f>
        <v/>
      </c>
    </row>
    <row r="120" spans="1:23" ht="10.5" x14ac:dyDescent="0.25">
      <c r="A120" s="39">
        <f>'Industry selection'!C120</f>
        <v>1</v>
      </c>
      <c r="B120" s="2">
        <v>26.7</v>
      </c>
      <c r="C120" s="2" t="s">
        <v>242</v>
      </c>
      <c r="D120" s="40" t="str">
        <f>IF($A120=2,IF(ISNUMBER(REGION!DM120-REGION!DM$4),REGION!DM120-REGION!DM$4,""),"")</f>
        <v/>
      </c>
      <c r="E120" s="40" t="str">
        <f>IF($A120=2,IF(ISNUMBER(REGION!DN120-REGION!DN$4),REGION!DN120-REGION!DN$4,""),"")</f>
        <v/>
      </c>
      <c r="F120" s="40" t="str">
        <f>IF($A120=2,IF(ISNUMBER(REGION!DO120-REGION!DO$4),REGION!DO120-REGION!DO$4,""),"")</f>
        <v/>
      </c>
      <c r="G120" s="40" t="str">
        <f>IF($A120=2,IF(ISNUMBER(REGION!DP120-REGION!DP$4),REGION!DP120-REGION!DP$4,""),"")</f>
        <v/>
      </c>
      <c r="H120" s="40" t="str">
        <f>IF($A120=2,IF(ISNUMBER(REGION!DQ120-REGION!DQ$4),REGION!DQ120-REGION!DQ$4,""),"")</f>
        <v/>
      </c>
      <c r="I120" s="41" t="str">
        <f>IF($A120=2,IF(ISNUMBER(REGION!DR120-REGION!DR$4),REGION!DR120-REGION!DR$4,""),"")</f>
        <v/>
      </c>
      <c r="J120" s="44" t="str">
        <f t="shared" si="5"/>
        <v/>
      </c>
      <c r="K120" s="1" t="str">
        <f t="shared" si="8"/>
        <v/>
      </c>
      <c r="M120" s="40" t="str">
        <f>IF($A120=2,IF(ISNUMBER(REGION!DM120-Ukraine!DM120),REGION!DM120-Ukraine!DM120,""),"")</f>
        <v/>
      </c>
      <c r="N120" s="40" t="str">
        <f>IF($A120=2,IF(ISNUMBER(REGION!DN120-Ukraine!DN120),REGION!DN120-Ukraine!DN120,""),"")</f>
        <v/>
      </c>
      <c r="O120" s="40" t="str">
        <f>IF($A120=2,IF(ISNUMBER(REGION!DO120-Ukraine!DO120),REGION!DO120-Ukraine!DO120,""),"")</f>
        <v/>
      </c>
      <c r="P120" s="40" t="str">
        <f>IF($A120=2,IF(ISNUMBER(REGION!DP120-Ukraine!DP120),REGION!DP120-Ukraine!DP120,""),"")</f>
        <v/>
      </c>
      <c r="Q120" s="40" t="str">
        <f>IF($A120=2,IF(ISNUMBER(REGION!DQ120-Ukraine!DQ120),REGION!DQ120-Ukraine!DQ120,""),"")</f>
        <v/>
      </c>
      <c r="R120" s="41" t="str">
        <f>IF($A120=2,IF(ISNUMBER(REGION!DR120-Ukraine!DR120),REGION!DR120-Ukraine!DR120,""),"")</f>
        <v/>
      </c>
      <c r="S120" s="44" t="str">
        <f t="shared" si="6"/>
        <v/>
      </c>
      <c r="T120" s="1" t="str">
        <f t="shared" si="9"/>
        <v/>
      </c>
      <c r="V120" s="1" t="str">
        <f t="shared" si="7"/>
        <v/>
      </c>
      <c r="W120" s="40" t="str">
        <f>IF(V120&gt;1,Employment!$S120,"")</f>
        <v/>
      </c>
    </row>
    <row r="121" spans="1:23" ht="10.5" x14ac:dyDescent="0.25">
      <c r="A121" s="39">
        <f>'Industry selection'!C121</f>
        <v>1</v>
      </c>
      <c r="B121" s="2">
        <v>26.8</v>
      </c>
      <c r="C121" s="2" t="s">
        <v>244</v>
      </c>
      <c r="D121" s="40" t="str">
        <f>IF($A121=2,IF(ISNUMBER(REGION!DM121-REGION!DM$4),REGION!DM121-REGION!DM$4,""),"")</f>
        <v/>
      </c>
      <c r="E121" s="40" t="str">
        <f>IF($A121=2,IF(ISNUMBER(REGION!DN121-REGION!DN$4),REGION!DN121-REGION!DN$4,""),"")</f>
        <v/>
      </c>
      <c r="F121" s="40" t="str">
        <f>IF($A121=2,IF(ISNUMBER(REGION!DO121-REGION!DO$4),REGION!DO121-REGION!DO$4,""),"")</f>
        <v/>
      </c>
      <c r="G121" s="40" t="str">
        <f>IF($A121=2,IF(ISNUMBER(REGION!DP121-REGION!DP$4),REGION!DP121-REGION!DP$4,""),"")</f>
        <v/>
      </c>
      <c r="H121" s="40" t="str">
        <f>IF($A121=2,IF(ISNUMBER(REGION!DQ121-REGION!DQ$4),REGION!DQ121-REGION!DQ$4,""),"")</f>
        <v/>
      </c>
      <c r="I121" s="41" t="str">
        <f>IF($A121=2,IF(ISNUMBER(REGION!DR121-REGION!DR$4),REGION!DR121-REGION!DR$4,""),"")</f>
        <v/>
      </c>
      <c r="J121" s="44" t="str">
        <f t="shared" si="5"/>
        <v/>
      </c>
      <c r="K121" s="1" t="str">
        <f t="shared" si="8"/>
        <v/>
      </c>
      <c r="M121" s="40" t="str">
        <f>IF($A121=2,IF(ISNUMBER(REGION!DM121-Ukraine!DM121),REGION!DM121-Ukraine!DM121,""),"")</f>
        <v/>
      </c>
      <c r="N121" s="40" t="str">
        <f>IF($A121=2,IF(ISNUMBER(REGION!DN121-Ukraine!DN121),REGION!DN121-Ukraine!DN121,""),"")</f>
        <v/>
      </c>
      <c r="O121" s="40" t="str">
        <f>IF($A121=2,IF(ISNUMBER(REGION!DO121-Ukraine!DO121),REGION!DO121-Ukraine!DO121,""),"")</f>
        <v/>
      </c>
      <c r="P121" s="40" t="str">
        <f>IF($A121=2,IF(ISNUMBER(REGION!DP121-Ukraine!DP121),REGION!DP121-Ukraine!DP121,""),"")</f>
        <v/>
      </c>
      <c r="Q121" s="40" t="str">
        <f>IF($A121=2,IF(ISNUMBER(REGION!DQ121-Ukraine!DQ121),REGION!DQ121-Ukraine!DQ121,""),"")</f>
        <v/>
      </c>
      <c r="R121" s="41" t="str">
        <f>IF($A121=2,IF(ISNUMBER(REGION!DR121-Ukraine!DR121),REGION!DR121-Ukraine!DR121,""),"")</f>
        <v/>
      </c>
      <c r="S121" s="44" t="str">
        <f t="shared" si="6"/>
        <v/>
      </c>
      <c r="T121" s="1" t="str">
        <f t="shared" si="9"/>
        <v/>
      </c>
      <c r="V121" s="1" t="str">
        <f t="shared" si="7"/>
        <v/>
      </c>
      <c r="W121" s="40" t="str">
        <f>IF(V121&gt;1,Employment!$S121,"")</f>
        <v/>
      </c>
    </row>
    <row r="122" spans="1:23" ht="10.5" x14ac:dyDescent="0.25">
      <c r="A122" s="39" t="str">
        <f>'Industry selection'!C122</f>
        <v/>
      </c>
      <c r="B122" s="2">
        <v>27</v>
      </c>
      <c r="C122" s="2" t="s">
        <v>246</v>
      </c>
      <c r="D122" s="40" t="str">
        <f>IF($A122=2,IF(ISNUMBER(REGION!DM122-REGION!DM$4),REGION!DM122-REGION!DM$4,""),"")</f>
        <v/>
      </c>
      <c r="E122" s="40" t="str">
        <f>IF($A122=2,IF(ISNUMBER(REGION!DN122-REGION!DN$4),REGION!DN122-REGION!DN$4,""),"")</f>
        <v/>
      </c>
      <c r="F122" s="40" t="str">
        <f>IF($A122=2,IF(ISNUMBER(REGION!DO122-REGION!DO$4),REGION!DO122-REGION!DO$4,""),"")</f>
        <v/>
      </c>
      <c r="G122" s="40" t="str">
        <f>IF($A122=2,IF(ISNUMBER(REGION!DP122-REGION!DP$4),REGION!DP122-REGION!DP$4,""),"")</f>
        <v/>
      </c>
      <c r="H122" s="40" t="str">
        <f>IF($A122=2,IF(ISNUMBER(REGION!DQ122-REGION!DQ$4),REGION!DQ122-REGION!DQ$4,""),"")</f>
        <v/>
      </c>
      <c r="I122" s="41" t="str">
        <f>IF($A122=2,IF(ISNUMBER(REGION!DR122-REGION!DR$4),REGION!DR122-REGION!DR$4,""),"")</f>
        <v/>
      </c>
      <c r="J122" s="44" t="str">
        <f t="shared" si="5"/>
        <v/>
      </c>
      <c r="K122" s="1" t="str">
        <f t="shared" si="8"/>
        <v/>
      </c>
      <c r="M122" s="40" t="str">
        <f>IF($A122=2,IF(ISNUMBER(REGION!DM122-Ukraine!DM122),REGION!DM122-Ukraine!DM122,""),"")</f>
        <v/>
      </c>
      <c r="N122" s="40" t="str">
        <f>IF($A122=2,IF(ISNUMBER(REGION!DN122-Ukraine!DN122),REGION!DN122-Ukraine!DN122,""),"")</f>
        <v/>
      </c>
      <c r="O122" s="40" t="str">
        <f>IF($A122=2,IF(ISNUMBER(REGION!DO122-Ukraine!DO122),REGION!DO122-Ukraine!DO122,""),"")</f>
        <v/>
      </c>
      <c r="P122" s="40" t="str">
        <f>IF($A122=2,IF(ISNUMBER(REGION!DP122-Ukraine!DP122),REGION!DP122-Ukraine!DP122,""),"")</f>
        <v/>
      </c>
      <c r="Q122" s="40" t="str">
        <f>IF($A122=2,IF(ISNUMBER(REGION!DQ122-Ukraine!DQ122),REGION!DQ122-Ukraine!DQ122,""),"")</f>
        <v/>
      </c>
      <c r="R122" s="41" t="str">
        <f>IF($A122=2,IF(ISNUMBER(REGION!DR122-Ukraine!DR122),REGION!DR122-Ukraine!DR122,""),"")</f>
        <v/>
      </c>
      <c r="S122" s="44" t="str">
        <f t="shared" si="6"/>
        <v/>
      </c>
      <c r="T122" s="1" t="str">
        <f t="shared" si="9"/>
        <v/>
      </c>
      <c r="V122" s="1" t="str">
        <f t="shared" si="7"/>
        <v/>
      </c>
      <c r="W122" s="40" t="str">
        <f>IF(V122&gt;1,Employment!$S122,"")</f>
        <v/>
      </c>
    </row>
    <row r="123" spans="1:23" ht="10.5" x14ac:dyDescent="0.25">
      <c r="A123" s="39">
        <f>'Industry selection'!C123</f>
        <v>2</v>
      </c>
      <c r="B123" s="2">
        <v>27.1</v>
      </c>
      <c r="C123" s="2" t="s">
        <v>248</v>
      </c>
      <c r="D123" s="40" t="str">
        <f>IF($A123=2,IF(ISNUMBER(REGION!DM123-REGION!DM$4),REGION!DM123-REGION!DM$4,""),"")</f>
        <v/>
      </c>
      <c r="E123" s="40" t="str">
        <f>IF($A123=2,IF(ISNUMBER(REGION!DN123-REGION!DN$4),REGION!DN123-REGION!DN$4,""),"")</f>
        <v/>
      </c>
      <c r="F123" s="40" t="str">
        <f>IF($A123=2,IF(ISNUMBER(REGION!DO123-REGION!DO$4),REGION!DO123-REGION!DO$4,""),"")</f>
        <v/>
      </c>
      <c r="G123" s="40">
        <f>IF($A123=2,IF(ISNUMBER(REGION!DP123-REGION!DP$4),REGION!DP123-REGION!DP$4,""),"")</f>
        <v>-0.10156333228316206</v>
      </c>
      <c r="H123" s="40" t="str">
        <f>IF($A123=2,IF(ISNUMBER(REGION!DQ123-REGION!DQ$4),REGION!DQ123-REGION!DQ$4,""),"")</f>
        <v/>
      </c>
      <c r="I123" s="41" t="str">
        <f>IF($A123=2,IF(ISNUMBER(REGION!DR123-REGION!DR$4),REGION!DR123-REGION!DR$4,""),"")</f>
        <v/>
      </c>
      <c r="J123" s="44">
        <f t="shared" si="5"/>
        <v>0</v>
      </c>
      <c r="K123" s="1">
        <f t="shared" si="8"/>
        <v>0</v>
      </c>
      <c r="M123" s="40" t="str">
        <f>IF($A123=2,IF(ISNUMBER(REGION!DM123-Ukraine!DM123),REGION!DM123-Ukraine!DM123,""),"")</f>
        <v/>
      </c>
      <c r="N123" s="40" t="str">
        <f>IF($A123=2,IF(ISNUMBER(REGION!DN123-Ukraine!DN123),REGION!DN123-Ukraine!DN123,""),"")</f>
        <v/>
      </c>
      <c r="O123" s="40" t="str">
        <f>IF($A123=2,IF(ISNUMBER(REGION!DO123-Ukraine!DO123),REGION!DO123-Ukraine!DO123,""),"")</f>
        <v/>
      </c>
      <c r="P123" s="40">
        <f>IF($A123=2,IF(ISNUMBER(REGION!DP123-Ukraine!DP123),REGION!DP123-Ukraine!DP123,""),"")</f>
        <v>-4.5627062742670699E-2</v>
      </c>
      <c r="Q123" s="40" t="str">
        <f>IF($A123=2,IF(ISNUMBER(REGION!DQ123-Ukraine!DQ123),REGION!DQ123-Ukraine!DQ123,""),"")</f>
        <v/>
      </c>
      <c r="R123" s="41" t="str">
        <f>IF($A123=2,IF(ISNUMBER(REGION!DR123-Ukraine!DR123),REGION!DR123-Ukraine!DR123,""),"")</f>
        <v/>
      </c>
      <c r="S123" s="44">
        <f t="shared" si="6"/>
        <v>0</v>
      </c>
      <c r="T123" s="1">
        <f t="shared" si="9"/>
        <v>0</v>
      </c>
      <c r="V123" s="1">
        <f t="shared" si="7"/>
        <v>0</v>
      </c>
      <c r="W123" s="40" t="str">
        <f>IF(V123&gt;1,Employment!$S123,"")</f>
        <v/>
      </c>
    </row>
    <row r="124" spans="1:23" ht="10.5" x14ac:dyDescent="0.25">
      <c r="A124" s="39">
        <f>'Industry selection'!C124</f>
        <v>1</v>
      </c>
      <c r="B124" s="2">
        <v>27.2</v>
      </c>
      <c r="C124" s="2" t="s">
        <v>250</v>
      </c>
      <c r="D124" s="40" t="str">
        <f>IF($A124=2,IF(ISNUMBER(REGION!DM124-REGION!DM$4),REGION!DM124-REGION!DM$4,""),"")</f>
        <v/>
      </c>
      <c r="E124" s="40" t="str">
        <f>IF($A124=2,IF(ISNUMBER(REGION!DN124-REGION!DN$4),REGION!DN124-REGION!DN$4,""),"")</f>
        <v/>
      </c>
      <c r="F124" s="40" t="str">
        <f>IF($A124=2,IF(ISNUMBER(REGION!DO124-REGION!DO$4),REGION!DO124-REGION!DO$4,""),"")</f>
        <v/>
      </c>
      <c r="G124" s="40" t="str">
        <f>IF($A124=2,IF(ISNUMBER(REGION!DP124-REGION!DP$4),REGION!DP124-REGION!DP$4,""),"")</f>
        <v/>
      </c>
      <c r="H124" s="40" t="str">
        <f>IF($A124=2,IF(ISNUMBER(REGION!DQ124-REGION!DQ$4),REGION!DQ124-REGION!DQ$4,""),"")</f>
        <v/>
      </c>
      <c r="I124" s="41" t="str">
        <f>IF($A124=2,IF(ISNUMBER(REGION!DR124-REGION!DR$4),REGION!DR124-REGION!DR$4,""),"")</f>
        <v/>
      </c>
      <c r="J124" s="44" t="str">
        <f t="shared" si="5"/>
        <v/>
      </c>
      <c r="K124" s="1" t="str">
        <f t="shared" si="8"/>
        <v/>
      </c>
      <c r="M124" s="40" t="str">
        <f>IF($A124=2,IF(ISNUMBER(REGION!DM124-Ukraine!DM124),REGION!DM124-Ukraine!DM124,""),"")</f>
        <v/>
      </c>
      <c r="N124" s="40" t="str">
        <f>IF($A124=2,IF(ISNUMBER(REGION!DN124-Ukraine!DN124),REGION!DN124-Ukraine!DN124,""),"")</f>
        <v/>
      </c>
      <c r="O124" s="40" t="str">
        <f>IF($A124=2,IF(ISNUMBER(REGION!DO124-Ukraine!DO124),REGION!DO124-Ukraine!DO124,""),"")</f>
        <v/>
      </c>
      <c r="P124" s="40" t="str">
        <f>IF($A124=2,IF(ISNUMBER(REGION!DP124-Ukraine!DP124),REGION!DP124-Ukraine!DP124,""),"")</f>
        <v/>
      </c>
      <c r="Q124" s="40" t="str">
        <f>IF($A124=2,IF(ISNUMBER(REGION!DQ124-Ukraine!DQ124),REGION!DQ124-Ukraine!DQ124,""),"")</f>
        <v/>
      </c>
      <c r="R124" s="41" t="str">
        <f>IF($A124=2,IF(ISNUMBER(REGION!DR124-Ukraine!DR124),REGION!DR124-Ukraine!DR124,""),"")</f>
        <v/>
      </c>
      <c r="S124" s="44" t="str">
        <f t="shared" si="6"/>
        <v/>
      </c>
      <c r="T124" s="1" t="str">
        <f t="shared" si="9"/>
        <v/>
      </c>
      <c r="V124" s="1" t="str">
        <f t="shared" si="7"/>
        <v/>
      </c>
      <c r="W124" s="40" t="str">
        <f>IF(V124&gt;1,Employment!$S124,"")</f>
        <v/>
      </c>
    </row>
    <row r="125" spans="1:23" ht="10.5" x14ac:dyDescent="0.25">
      <c r="A125" s="39">
        <f>'Industry selection'!C125</f>
        <v>1</v>
      </c>
      <c r="B125" s="2">
        <v>27.3</v>
      </c>
      <c r="C125" s="2" t="s">
        <v>252</v>
      </c>
      <c r="D125" s="40" t="str">
        <f>IF($A125=2,IF(ISNUMBER(REGION!DM125-REGION!DM$4),REGION!DM125-REGION!DM$4,""),"")</f>
        <v/>
      </c>
      <c r="E125" s="40" t="str">
        <f>IF($A125=2,IF(ISNUMBER(REGION!DN125-REGION!DN$4),REGION!DN125-REGION!DN$4,""),"")</f>
        <v/>
      </c>
      <c r="F125" s="40" t="str">
        <f>IF($A125=2,IF(ISNUMBER(REGION!DO125-REGION!DO$4),REGION!DO125-REGION!DO$4,""),"")</f>
        <v/>
      </c>
      <c r="G125" s="40" t="str">
        <f>IF($A125=2,IF(ISNUMBER(REGION!DP125-REGION!DP$4),REGION!DP125-REGION!DP$4,""),"")</f>
        <v/>
      </c>
      <c r="H125" s="40" t="str">
        <f>IF($A125=2,IF(ISNUMBER(REGION!DQ125-REGION!DQ$4),REGION!DQ125-REGION!DQ$4,""),"")</f>
        <v/>
      </c>
      <c r="I125" s="41" t="str">
        <f>IF($A125=2,IF(ISNUMBER(REGION!DR125-REGION!DR$4),REGION!DR125-REGION!DR$4,""),"")</f>
        <v/>
      </c>
      <c r="J125" s="44" t="str">
        <f t="shared" si="5"/>
        <v/>
      </c>
      <c r="K125" s="1" t="str">
        <f t="shared" si="8"/>
        <v/>
      </c>
      <c r="M125" s="40" t="str">
        <f>IF($A125=2,IF(ISNUMBER(REGION!DM125-Ukraine!DM125),REGION!DM125-Ukraine!DM125,""),"")</f>
        <v/>
      </c>
      <c r="N125" s="40" t="str">
        <f>IF($A125=2,IF(ISNUMBER(REGION!DN125-Ukraine!DN125),REGION!DN125-Ukraine!DN125,""),"")</f>
        <v/>
      </c>
      <c r="O125" s="40" t="str">
        <f>IF($A125=2,IF(ISNUMBER(REGION!DO125-Ukraine!DO125),REGION!DO125-Ukraine!DO125,""),"")</f>
        <v/>
      </c>
      <c r="P125" s="40" t="str">
        <f>IF($A125=2,IF(ISNUMBER(REGION!DP125-Ukraine!DP125),REGION!DP125-Ukraine!DP125,""),"")</f>
        <v/>
      </c>
      <c r="Q125" s="40" t="str">
        <f>IF($A125=2,IF(ISNUMBER(REGION!DQ125-Ukraine!DQ125),REGION!DQ125-Ukraine!DQ125,""),"")</f>
        <v/>
      </c>
      <c r="R125" s="41" t="str">
        <f>IF($A125=2,IF(ISNUMBER(REGION!DR125-Ukraine!DR125),REGION!DR125-Ukraine!DR125,""),"")</f>
        <v/>
      </c>
      <c r="S125" s="44" t="str">
        <f t="shared" si="6"/>
        <v/>
      </c>
      <c r="T125" s="1" t="str">
        <f t="shared" si="9"/>
        <v/>
      </c>
      <c r="V125" s="1" t="str">
        <f t="shared" si="7"/>
        <v/>
      </c>
      <c r="W125" s="40" t="str">
        <f>IF(V125&gt;1,Employment!$S125,"")</f>
        <v/>
      </c>
    </row>
    <row r="126" spans="1:23" ht="10.5" x14ac:dyDescent="0.25">
      <c r="A126" s="39">
        <f>'Industry selection'!C126</f>
        <v>2</v>
      </c>
      <c r="B126" s="2">
        <v>27.4</v>
      </c>
      <c r="C126" s="2" t="s">
        <v>254</v>
      </c>
      <c r="D126" s="40">
        <f>IF($A126=2,IF(ISNUMBER(REGION!DM126-REGION!DM$4),REGION!DM126-REGION!DM$4,""),"")</f>
        <v>0.1207119856090425</v>
      </c>
      <c r="E126" s="40">
        <f>IF($A126=2,IF(ISNUMBER(REGION!DN126-REGION!DN$4),REGION!DN126-REGION!DN$4,""),"")</f>
        <v>-7.7231538702649649E-2</v>
      </c>
      <c r="F126" s="40">
        <f>IF($A126=2,IF(ISNUMBER(REGION!DO126-REGION!DO$4),REGION!DO126-REGION!DO$4,""),"")</f>
        <v>-0.24173579452211635</v>
      </c>
      <c r="G126" s="40">
        <f>IF($A126=2,IF(ISNUMBER(REGION!DP126-REGION!DP$4),REGION!DP126-REGION!DP$4,""),"")</f>
        <v>0.15878832897868833</v>
      </c>
      <c r="H126" s="40">
        <f>IF($A126=2,IF(ISNUMBER(REGION!DQ126-REGION!DQ$4),REGION!DQ126-REGION!DQ$4,""),"")</f>
        <v>5.3295953344928426E-2</v>
      </c>
      <c r="I126" s="41">
        <f>IF($A126=2,IF(ISNUMBER(REGION!DR126-REGION!DR$4),REGION!DR126-REGION!DR$4,""),"")</f>
        <v>-5.3484640554935958E-2</v>
      </c>
      <c r="J126" s="44">
        <f t="shared" si="5"/>
        <v>3</v>
      </c>
      <c r="K126" s="1" t="str">
        <f t="shared" si="8"/>
        <v/>
      </c>
      <c r="M126" s="40">
        <f>IF($A126=2,IF(ISNUMBER(REGION!DM126-Ukraine!DM126),REGION!DM126-Ukraine!DM126,""),"")</f>
        <v>0.11512224289212836</v>
      </c>
      <c r="N126" s="40">
        <f>IF($A126=2,IF(ISNUMBER(REGION!DN126-Ukraine!DN126),REGION!DN126-Ukraine!DN126,""),"")</f>
        <v>-4.382938809620518E-2</v>
      </c>
      <c r="O126" s="40">
        <f>IF($A126=2,IF(ISNUMBER(REGION!DO126-Ukraine!DO126),REGION!DO126-Ukraine!DO126,""),"")</f>
        <v>-0.17918025119099179</v>
      </c>
      <c r="P126" s="40">
        <f>IF($A126=2,IF(ISNUMBER(REGION!DP126-Ukraine!DP126),REGION!DP126-Ukraine!DP126,""),"")</f>
        <v>0.13914512116706423</v>
      </c>
      <c r="Q126" s="40">
        <f>IF($A126=2,IF(ISNUMBER(REGION!DQ126-Ukraine!DQ126),REGION!DQ126-Ukraine!DQ126,""),"")</f>
        <v>0.12283755217084935</v>
      </c>
      <c r="R126" s="41">
        <f>IF($A126=2,IF(ISNUMBER(REGION!DR126-Ukraine!DR126),REGION!DR126-Ukraine!DR126,""),"")</f>
        <v>6.4418213984638539E-2</v>
      </c>
      <c r="S126" s="44">
        <f t="shared" si="6"/>
        <v>3</v>
      </c>
      <c r="T126" s="1">
        <f t="shared" si="9"/>
        <v>1</v>
      </c>
      <c r="V126" s="1">
        <f t="shared" si="7"/>
        <v>1</v>
      </c>
      <c r="W126" s="40" t="str">
        <f>IF(V126&gt;1,Employment!$S126,"")</f>
        <v/>
      </c>
    </row>
    <row r="127" spans="1:23" ht="10.5" x14ac:dyDescent="0.25">
      <c r="A127" s="39">
        <f>'Industry selection'!C127</f>
        <v>1</v>
      </c>
      <c r="B127" s="2">
        <v>27.5</v>
      </c>
      <c r="C127" s="2" t="s">
        <v>256</v>
      </c>
      <c r="D127" s="40" t="str">
        <f>IF($A127=2,IF(ISNUMBER(REGION!DM127-REGION!DM$4),REGION!DM127-REGION!DM$4,""),"")</f>
        <v/>
      </c>
      <c r="E127" s="40" t="str">
        <f>IF($A127=2,IF(ISNUMBER(REGION!DN127-REGION!DN$4),REGION!DN127-REGION!DN$4,""),"")</f>
        <v/>
      </c>
      <c r="F127" s="40" t="str">
        <f>IF($A127=2,IF(ISNUMBER(REGION!DO127-REGION!DO$4),REGION!DO127-REGION!DO$4,""),"")</f>
        <v/>
      </c>
      <c r="G127" s="40" t="str">
        <f>IF($A127=2,IF(ISNUMBER(REGION!DP127-REGION!DP$4),REGION!DP127-REGION!DP$4,""),"")</f>
        <v/>
      </c>
      <c r="H127" s="40" t="str">
        <f>IF($A127=2,IF(ISNUMBER(REGION!DQ127-REGION!DQ$4),REGION!DQ127-REGION!DQ$4,""),"")</f>
        <v/>
      </c>
      <c r="I127" s="41" t="str">
        <f>IF($A127=2,IF(ISNUMBER(REGION!DR127-REGION!DR$4),REGION!DR127-REGION!DR$4,""),"")</f>
        <v/>
      </c>
      <c r="J127" s="44" t="str">
        <f t="shared" si="5"/>
        <v/>
      </c>
      <c r="K127" s="1" t="str">
        <f t="shared" si="8"/>
        <v/>
      </c>
      <c r="M127" s="40" t="str">
        <f>IF($A127=2,IF(ISNUMBER(REGION!DM127-Ukraine!DM127),REGION!DM127-Ukraine!DM127,""),"")</f>
        <v/>
      </c>
      <c r="N127" s="40" t="str">
        <f>IF($A127=2,IF(ISNUMBER(REGION!DN127-Ukraine!DN127),REGION!DN127-Ukraine!DN127,""),"")</f>
        <v/>
      </c>
      <c r="O127" s="40" t="str">
        <f>IF($A127=2,IF(ISNUMBER(REGION!DO127-Ukraine!DO127),REGION!DO127-Ukraine!DO127,""),"")</f>
        <v/>
      </c>
      <c r="P127" s="40" t="str">
        <f>IF($A127=2,IF(ISNUMBER(REGION!DP127-Ukraine!DP127),REGION!DP127-Ukraine!DP127,""),"")</f>
        <v/>
      </c>
      <c r="Q127" s="40" t="str">
        <f>IF($A127=2,IF(ISNUMBER(REGION!DQ127-Ukraine!DQ127),REGION!DQ127-Ukraine!DQ127,""),"")</f>
        <v/>
      </c>
      <c r="R127" s="41" t="str">
        <f>IF($A127=2,IF(ISNUMBER(REGION!DR127-Ukraine!DR127),REGION!DR127-Ukraine!DR127,""),"")</f>
        <v/>
      </c>
      <c r="S127" s="44" t="str">
        <f t="shared" si="6"/>
        <v/>
      </c>
      <c r="T127" s="1" t="str">
        <f t="shared" si="9"/>
        <v/>
      </c>
      <c r="V127" s="1" t="str">
        <f t="shared" si="7"/>
        <v/>
      </c>
      <c r="W127" s="40" t="str">
        <f>IF(V127&gt;1,Employment!$S127,"")</f>
        <v/>
      </c>
    </row>
    <row r="128" spans="1:23" ht="10.5" x14ac:dyDescent="0.25">
      <c r="A128" s="39">
        <f>'Industry selection'!C128</f>
        <v>1</v>
      </c>
      <c r="B128" s="2">
        <v>27.9</v>
      </c>
      <c r="C128" s="2" t="s">
        <v>258</v>
      </c>
      <c r="D128" s="40" t="str">
        <f>IF($A128=2,IF(ISNUMBER(REGION!DM128-REGION!DM$4),REGION!DM128-REGION!DM$4,""),"")</f>
        <v/>
      </c>
      <c r="E128" s="40" t="str">
        <f>IF($A128=2,IF(ISNUMBER(REGION!DN128-REGION!DN$4),REGION!DN128-REGION!DN$4,""),"")</f>
        <v/>
      </c>
      <c r="F128" s="40" t="str">
        <f>IF($A128=2,IF(ISNUMBER(REGION!DO128-REGION!DO$4),REGION!DO128-REGION!DO$4,""),"")</f>
        <v/>
      </c>
      <c r="G128" s="40" t="str">
        <f>IF($A128=2,IF(ISNUMBER(REGION!DP128-REGION!DP$4),REGION!DP128-REGION!DP$4,""),"")</f>
        <v/>
      </c>
      <c r="H128" s="40" t="str">
        <f>IF($A128=2,IF(ISNUMBER(REGION!DQ128-REGION!DQ$4),REGION!DQ128-REGION!DQ$4,""),"")</f>
        <v/>
      </c>
      <c r="I128" s="41" t="str">
        <f>IF($A128=2,IF(ISNUMBER(REGION!DR128-REGION!DR$4),REGION!DR128-REGION!DR$4,""),"")</f>
        <v/>
      </c>
      <c r="J128" s="44" t="str">
        <f t="shared" si="5"/>
        <v/>
      </c>
      <c r="K128" s="1" t="str">
        <f t="shared" si="8"/>
        <v/>
      </c>
      <c r="M128" s="40" t="str">
        <f>IF($A128=2,IF(ISNUMBER(REGION!DM128-Ukraine!DM128),REGION!DM128-Ukraine!DM128,""),"")</f>
        <v/>
      </c>
      <c r="N128" s="40" t="str">
        <f>IF($A128=2,IF(ISNUMBER(REGION!DN128-Ukraine!DN128),REGION!DN128-Ukraine!DN128,""),"")</f>
        <v/>
      </c>
      <c r="O128" s="40" t="str">
        <f>IF($A128=2,IF(ISNUMBER(REGION!DO128-Ukraine!DO128),REGION!DO128-Ukraine!DO128,""),"")</f>
        <v/>
      </c>
      <c r="P128" s="40" t="str">
        <f>IF($A128=2,IF(ISNUMBER(REGION!DP128-Ukraine!DP128),REGION!DP128-Ukraine!DP128,""),"")</f>
        <v/>
      </c>
      <c r="Q128" s="40" t="str">
        <f>IF($A128=2,IF(ISNUMBER(REGION!DQ128-Ukraine!DQ128),REGION!DQ128-Ukraine!DQ128,""),"")</f>
        <v/>
      </c>
      <c r="R128" s="41" t="str">
        <f>IF($A128=2,IF(ISNUMBER(REGION!DR128-Ukraine!DR128),REGION!DR128-Ukraine!DR128,""),"")</f>
        <v/>
      </c>
      <c r="S128" s="44" t="str">
        <f t="shared" si="6"/>
        <v/>
      </c>
      <c r="T128" s="1" t="str">
        <f t="shared" si="9"/>
        <v/>
      </c>
      <c r="V128" s="1" t="str">
        <f t="shared" si="7"/>
        <v/>
      </c>
      <c r="W128" s="40" t="str">
        <f>IF(V128&gt;1,Employment!$S128,"")</f>
        <v/>
      </c>
    </row>
    <row r="129" spans="1:23" ht="10.5" x14ac:dyDescent="0.25">
      <c r="A129" s="39" t="str">
        <f>'Industry selection'!C129</f>
        <v/>
      </c>
      <c r="B129" s="2">
        <v>28</v>
      </c>
      <c r="C129" s="2" t="s">
        <v>260</v>
      </c>
      <c r="D129" s="40" t="str">
        <f>IF($A129=2,IF(ISNUMBER(REGION!DM129-REGION!DM$4),REGION!DM129-REGION!DM$4,""),"")</f>
        <v/>
      </c>
      <c r="E129" s="40" t="str">
        <f>IF($A129=2,IF(ISNUMBER(REGION!DN129-REGION!DN$4),REGION!DN129-REGION!DN$4,""),"")</f>
        <v/>
      </c>
      <c r="F129" s="40" t="str">
        <f>IF($A129=2,IF(ISNUMBER(REGION!DO129-REGION!DO$4),REGION!DO129-REGION!DO$4,""),"")</f>
        <v/>
      </c>
      <c r="G129" s="40" t="str">
        <f>IF($A129=2,IF(ISNUMBER(REGION!DP129-REGION!DP$4),REGION!DP129-REGION!DP$4,""),"")</f>
        <v/>
      </c>
      <c r="H129" s="40" t="str">
        <f>IF($A129=2,IF(ISNUMBER(REGION!DQ129-REGION!DQ$4),REGION!DQ129-REGION!DQ$4,""),"")</f>
        <v/>
      </c>
      <c r="I129" s="41" t="str">
        <f>IF($A129=2,IF(ISNUMBER(REGION!DR129-REGION!DR$4),REGION!DR129-REGION!DR$4,""),"")</f>
        <v/>
      </c>
      <c r="J129" s="44" t="str">
        <f t="shared" si="5"/>
        <v/>
      </c>
      <c r="K129" s="1" t="str">
        <f t="shared" si="8"/>
        <v/>
      </c>
      <c r="M129" s="40" t="str">
        <f>IF($A129=2,IF(ISNUMBER(REGION!DM129-Ukraine!DM129),REGION!DM129-Ukraine!DM129,""),"")</f>
        <v/>
      </c>
      <c r="N129" s="40" t="str">
        <f>IF($A129=2,IF(ISNUMBER(REGION!DN129-Ukraine!DN129),REGION!DN129-Ukraine!DN129,""),"")</f>
        <v/>
      </c>
      <c r="O129" s="40" t="str">
        <f>IF($A129=2,IF(ISNUMBER(REGION!DO129-Ukraine!DO129),REGION!DO129-Ukraine!DO129,""),"")</f>
        <v/>
      </c>
      <c r="P129" s="40" t="str">
        <f>IF($A129=2,IF(ISNUMBER(REGION!DP129-Ukraine!DP129),REGION!DP129-Ukraine!DP129,""),"")</f>
        <v/>
      </c>
      <c r="Q129" s="40" t="str">
        <f>IF($A129=2,IF(ISNUMBER(REGION!DQ129-Ukraine!DQ129),REGION!DQ129-Ukraine!DQ129,""),"")</f>
        <v/>
      </c>
      <c r="R129" s="41" t="str">
        <f>IF($A129=2,IF(ISNUMBER(REGION!DR129-Ukraine!DR129),REGION!DR129-Ukraine!DR129,""),"")</f>
        <v/>
      </c>
      <c r="S129" s="44" t="str">
        <f t="shared" si="6"/>
        <v/>
      </c>
      <c r="T129" s="1" t="str">
        <f t="shared" si="9"/>
        <v/>
      </c>
      <c r="V129" s="1" t="str">
        <f t="shared" si="7"/>
        <v/>
      </c>
      <c r="W129" s="40" t="str">
        <f>IF(V129&gt;1,Employment!$S129,"")</f>
        <v/>
      </c>
    </row>
    <row r="130" spans="1:23" ht="10.5" x14ac:dyDescent="0.25">
      <c r="A130" s="39">
        <f>'Industry selection'!C130</f>
        <v>2</v>
      </c>
      <c r="B130" s="2">
        <v>28.1</v>
      </c>
      <c r="C130" s="2" t="s">
        <v>262</v>
      </c>
      <c r="D130" s="40" t="str">
        <f>IF($A130=2,IF(ISNUMBER(REGION!DM130-REGION!DM$4),REGION!DM130-REGION!DM$4,""),"")</f>
        <v/>
      </c>
      <c r="E130" s="40" t="str">
        <f>IF($A130=2,IF(ISNUMBER(REGION!DN130-REGION!DN$4),REGION!DN130-REGION!DN$4,""),"")</f>
        <v/>
      </c>
      <c r="F130" s="40" t="str">
        <f>IF($A130=2,IF(ISNUMBER(REGION!DO130-REGION!DO$4),REGION!DO130-REGION!DO$4,""),"")</f>
        <v/>
      </c>
      <c r="G130" s="40">
        <f>IF($A130=2,IF(ISNUMBER(REGION!DP130-REGION!DP$4),REGION!DP130-REGION!DP$4,""),"")</f>
        <v>-3.709823439904103E-2</v>
      </c>
      <c r="H130" s="40">
        <f>IF($A130=2,IF(ISNUMBER(REGION!DQ130-REGION!DQ$4),REGION!DQ130-REGION!DQ$4,""),"")</f>
        <v>-0.18600229226910658</v>
      </c>
      <c r="I130" s="41">
        <f>IF($A130=2,IF(ISNUMBER(REGION!DR130-REGION!DR$4),REGION!DR130-REGION!DR$4,""),"")</f>
        <v>-0.50227076151314842</v>
      </c>
      <c r="J130" s="44">
        <f t="shared" si="5"/>
        <v>0</v>
      </c>
      <c r="K130" s="1" t="str">
        <f t="shared" si="8"/>
        <v/>
      </c>
      <c r="M130" s="40" t="str">
        <f>IF($A130=2,IF(ISNUMBER(REGION!DM130-Ukraine!DM130),REGION!DM130-Ukraine!DM130,""),"")</f>
        <v/>
      </c>
      <c r="N130" s="40" t="str">
        <f>IF($A130=2,IF(ISNUMBER(REGION!DN130-Ukraine!DN130),REGION!DN130-Ukraine!DN130,""),"")</f>
        <v/>
      </c>
      <c r="O130" s="40" t="str">
        <f>IF($A130=2,IF(ISNUMBER(REGION!DO130-Ukraine!DO130),REGION!DO130-Ukraine!DO130,""),"")</f>
        <v/>
      </c>
      <c r="P130" s="40">
        <f>IF($A130=2,IF(ISNUMBER(REGION!DP130-Ukraine!DP130),REGION!DP130-Ukraine!DP130,""),"")</f>
        <v>-2.2274762447397456E-2</v>
      </c>
      <c r="Q130" s="40">
        <f>IF($A130=2,IF(ISNUMBER(REGION!DQ130-Ukraine!DQ130),REGION!DQ130-Ukraine!DQ130,""),"")</f>
        <v>-7.8649721348222124E-2</v>
      </c>
      <c r="R130" s="41">
        <f>IF($A130=2,IF(ISNUMBER(REGION!DR130-Ukraine!DR130),REGION!DR130-Ukraine!DR130,""),"")</f>
        <v>-0.35020109448143999</v>
      </c>
      <c r="S130" s="44">
        <f t="shared" si="6"/>
        <v>0</v>
      </c>
      <c r="T130" s="1" t="str">
        <f t="shared" si="9"/>
        <v/>
      </c>
      <c r="V130" s="1">
        <f t="shared" si="7"/>
        <v>0</v>
      </c>
      <c r="W130" s="40" t="str">
        <f>IF(V130&gt;1,Employment!$S130,"")</f>
        <v/>
      </c>
    </row>
    <row r="131" spans="1:23" ht="10.5" x14ac:dyDescent="0.25">
      <c r="A131" s="39">
        <f>'Industry selection'!C131</f>
        <v>1</v>
      </c>
      <c r="B131" s="2">
        <v>28.2</v>
      </c>
      <c r="C131" s="2" t="s">
        <v>264</v>
      </c>
      <c r="D131" s="40" t="str">
        <f>IF($A131=2,IF(ISNUMBER(REGION!DM131-REGION!DM$4),REGION!DM131-REGION!DM$4,""),"")</f>
        <v/>
      </c>
      <c r="E131" s="40" t="str">
        <f>IF($A131=2,IF(ISNUMBER(REGION!DN131-REGION!DN$4),REGION!DN131-REGION!DN$4,""),"")</f>
        <v/>
      </c>
      <c r="F131" s="40" t="str">
        <f>IF($A131=2,IF(ISNUMBER(REGION!DO131-REGION!DO$4),REGION!DO131-REGION!DO$4,""),"")</f>
        <v/>
      </c>
      <c r="G131" s="40" t="str">
        <f>IF($A131=2,IF(ISNUMBER(REGION!DP131-REGION!DP$4),REGION!DP131-REGION!DP$4,""),"")</f>
        <v/>
      </c>
      <c r="H131" s="40" t="str">
        <f>IF($A131=2,IF(ISNUMBER(REGION!DQ131-REGION!DQ$4),REGION!DQ131-REGION!DQ$4,""),"")</f>
        <v/>
      </c>
      <c r="I131" s="41" t="str">
        <f>IF($A131=2,IF(ISNUMBER(REGION!DR131-REGION!DR$4),REGION!DR131-REGION!DR$4,""),"")</f>
        <v/>
      </c>
      <c r="J131" s="44" t="str">
        <f t="shared" si="5"/>
        <v/>
      </c>
      <c r="K131" s="1" t="str">
        <f t="shared" si="8"/>
        <v/>
      </c>
      <c r="M131" s="40" t="str">
        <f>IF($A131=2,IF(ISNUMBER(REGION!DM131-Ukraine!DM131),REGION!DM131-Ukraine!DM131,""),"")</f>
        <v/>
      </c>
      <c r="N131" s="40" t="str">
        <f>IF($A131=2,IF(ISNUMBER(REGION!DN131-Ukraine!DN131),REGION!DN131-Ukraine!DN131,""),"")</f>
        <v/>
      </c>
      <c r="O131" s="40" t="str">
        <f>IF($A131=2,IF(ISNUMBER(REGION!DO131-Ukraine!DO131),REGION!DO131-Ukraine!DO131,""),"")</f>
        <v/>
      </c>
      <c r="P131" s="40" t="str">
        <f>IF($A131=2,IF(ISNUMBER(REGION!DP131-Ukraine!DP131),REGION!DP131-Ukraine!DP131,""),"")</f>
        <v/>
      </c>
      <c r="Q131" s="40" t="str">
        <f>IF($A131=2,IF(ISNUMBER(REGION!DQ131-Ukraine!DQ131),REGION!DQ131-Ukraine!DQ131,""),"")</f>
        <v/>
      </c>
      <c r="R131" s="41" t="str">
        <f>IF($A131=2,IF(ISNUMBER(REGION!DR131-Ukraine!DR131),REGION!DR131-Ukraine!DR131,""),"")</f>
        <v/>
      </c>
      <c r="S131" s="44" t="str">
        <f t="shared" si="6"/>
        <v/>
      </c>
      <c r="T131" s="1" t="str">
        <f t="shared" si="9"/>
        <v/>
      </c>
      <c r="V131" s="1" t="str">
        <f t="shared" si="7"/>
        <v/>
      </c>
      <c r="W131" s="40" t="str">
        <f>IF(V131&gt;1,Employment!$S131,"")</f>
        <v/>
      </c>
    </row>
    <row r="132" spans="1:23" ht="10.5" x14ac:dyDescent="0.25">
      <c r="A132" s="39">
        <f>'Industry selection'!C132</f>
        <v>1</v>
      </c>
      <c r="B132" s="2">
        <v>28.3</v>
      </c>
      <c r="C132" s="2" t="s">
        <v>266</v>
      </c>
      <c r="D132" s="40" t="str">
        <f>IF($A132=2,IF(ISNUMBER(REGION!DM132-REGION!DM$4),REGION!DM132-REGION!DM$4,""),"")</f>
        <v/>
      </c>
      <c r="E132" s="40" t="str">
        <f>IF($A132=2,IF(ISNUMBER(REGION!DN132-REGION!DN$4),REGION!DN132-REGION!DN$4,""),"")</f>
        <v/>
      </c>
      <c r="F132" s="40" t="str">
        <f>IF($A132=2,IF(ISNUMBER(REGION!DO132-REGION!DO$4),REGION!DO132-REGION!DO$4,""),"")</f>
        <v/>
      </c>
      <c r="G132" s="40" t="str">
        <f>IF($A132=2,IF(ISNUMBER(REGION!DP132-REGION!DP$4),REGION!DP132-REGION!DP$4,""),"")</f>
        <v/>
      </c>
      <c r="H132" s="40" t="str">
        <f>IF($A132=2,IF(ISNUMBER(REGION!DQ132-REGION!DQ$4),REGION!DQ132-REGION!DQ$4,""),"")</f>
        <v/>
      </c>
      <c r="I132" s="41" t="str">
        <f>IF($A132=2,IF(ISNUMBER(REGION!DR132-REGION!DR$4),REGION!DR132-REGION!DR$4,""),"")</f>
        <v/>
      </c>
      <c r="J132" s="44" t="str">
        <f t="shared" si="5"/>
        <v/>
      </c>
      <c r="K132" s="1" t="str">
        <f t="shared" si="8"/>
        <v/>
      </c>
      <c r="M132" s="40" t="str">
        <f>IF($A132=2,IF(ISNUMBER(REGION!DM132-Ukraine!DM132),REGION!DM132-Ukraine!DM132,""),"")</f>
        <v/>
      </c>
      <c r="N132" s="40" t="str">
        <f>IF($A132=2,IF(ISNUMBER(REGION!DN132-Ukraine!DN132),REGION!DN132-Ukraine!DN132,""),"")</f>
        <v/>
      </c>
      <c r="O132" s="40" t="str">
        <f>IF($A132=2,IF(ISNUMBER(REGION!DO132-Ukraine!DO132),REGION!DO132-Ukraine!DO132,""),"")</f>
        <v/>
      </c>
      <c r="P132" s="40" t="str">
        <f>IF($A132=2,IF(ISNUMBER(REGION!DP132-Ukraine!DP132),REGION!DP132-Ukraine!DP132,""),"")</f>
        <v/>
      </c>
      <c r="Q132" s="40" t="str">
        <f>IF($A132=2,IF(ISNUMBER(REGION!DQ132-Ukraine!DQ132),REGION!DQ132-Ukraine!DQ132,""),"")</f>
        <v/>
      </c>
      <c r="R132" s="41" t="str">
        <f>IF($A132=2,IF(ISNUMBER(REGION!DR132-Ukraine!DR132),REGION!DR132-Ukraine!DR132,""),"")</f>
        <v/>
      </c>
      <c r="S132" s="44" t="str">
        <f t="shared" si="6"/>
        <v/>
      </c>
      <c r="T132" s="1" t="str">
        <f t="shared" si="9"/>
        <v/>
      </c>
      <c r="V132" s="1" t="str">
        <f t="shared" si="7"/>
        <v/>
      </c>
      <c r="W132" s="40" t="str">
        <f>IF(V132&gt;1,Employment!$S132,"")</f>
        <v/>
      </c>
    </row>
    <row r="133" spans="1:23" ht="10.5" x14ac:dyDescent="0.25">
      <c r="A133" s="39">
        <f>'Industry selection'!C133</f>
        <v>1</v>
      </c>
      <c r="B133" s="2">
        <v>28.4</v>
      </c>
      <c r="C133" s="2" t="s">
        <v>268</v>
      </c>
      <c r="D133" s="40" t="str">
        <f>IF($A133=2,IF(ISNUMBER(REGION!DM133-REGION!DM$4),REGION!DM133-REGION!DM$4,""),"")</f>
        <v/>
      </c>
      <c r="E133" s="40" t="str">
        <f>IF($A133=2,IF(ISNUMBER(REGION!DN133-REGION!DN$4),REGION!DN133-REGION!DN$4,""),"")</f>
        <v/>
      </c>
      <c r="F133" s="40" t="str">
        <f>IF($A133=2,IF(ISNUMBER(REGION!DO133-REGION!DO$4),REGION!DO133-REGION!DO$4,""),"")</f>
        <v/>
      </c>
      <c r="G133" s="40" t="str">
        <f>IF($A133=2,IF(ISNUMBER(REGION!DP133-REGION!DP$4),REGION!DP133-REGION!DP$4,""),"")</f>
        <v/>
      </c>
      <c r="H133" s="40" t="str">
        <f>IF($A133=2,IF(ISNUMBER(REGION!DQ133-REGION!DQ$4),REGION!DQ133-REGION!DQ$4,""),"")</f>
        <v/>
      </c>
      <c r="I133" s="41" t="str">
        <f>IF($A133=2,IF(ISNUMBER(REGION!DR133-REGION!DR$4),REGION!DR133-REGION!DR$4,""),"")</f>
        <v/>
      </c>
      <c r="J133" s="44" t="str">
        <f t="shared" ref="J133:J196" si="10">IF($A133=2,COUNTIF(D133:H133,"&gt;"&amp;0),"")</f>
        <v/>
      </c>
      <c r="K133" s="1" t="str">
        <f t="shared" si="8"/>
        <v/>
      </c>
      <c r="M133" s="40" t="str">
        <f>IF($A133=2,IF(ISNUMBER(REGION!DM133-Ukraine!DM133),REGION!DM133-Ukraine!DM133,""),"")</f>
        <v/>
      </c>
      <c r="N133" s="40" t="str">
        <f>IF($A133=2,IF(ISNUMBER(REGION!DN133-Ukraine!DN133),REGION!DN133-Ukraine!DN133,""),"")</f>
        <v/>
      </c>
      <c r="O133" s="40" t="str">
        <f>IF($A133=2,IF(ISNUMBER(REGION!DO133-Ukraine!DO133),REGION!DO133-Ukraine!DO133,""),"")</f>
        <v/>
      </c>
      <c r="P133" s="40" t="str">
        <f>IF($A133=2,IF(ISNUMBER(REGION!DP133-Ukraine!DP133),REGION!DP133-Ukraine!DP133,""),"")</f>
        <v/>
      </c>
      <c r="Q133" s="40" t="str">
        <f>IF($A133=2,IF(ISNUMBER(REGION!DQ133-Ukraine!DQ133),REGION!DQ133-Ukraine!DQ133,""),"")</f>
        <v/>
      </c>
      <c r="R133" s="41" t="str">
        <f>IF($A133=2,IF(ISNUMBER(REGION!DR133-Ukraine!DR133),REGION!DR133-Ukraine!DR133,""),"")</f>
        <v/>
      </c>
      <c r="S133" s="44" t="str">
        <f t="shared" ref="S133:S196" si="11">IF($A133=2,COUNTIF(M133:Q133,"&gt;"&amp;0),"")</f>
        <v/>
      </c>
      <c r="T133" s="1" t="str">
        <f t="shared" si="9"/>
        <v/>
      </c>
      <c r="V133" s="1" t="str">
        <f t="shared" si="7"/>
        <v/>
      </c>
      <c r="W133" s="40" t="str">
        <f>IF(V133&gt;1,Employment!$S133,"")</f>
        <v/>
      </c>
    </row>
    <row r="134" spans="1:23" ht="10.5" x14ac:dyDescent="0.25">
      <c r="A134" s="39">
        <f>'Industry selection'!C134</f>
        <v>2</v>
      </c>
      <c r="B134" s="2">
        <v>28.9</v>
      </c>
      <c r="C134" s="2" t="s">
        <v>270</v>
      </c>
      <c r="D134" s="40">
        <f>IF($A134=2,IF(ISNUMBER(REGION!DM134-REGION!DM$4),REGION!DM134-REGION!DM$4,""),"")</f>
        <v>-0.1418808732454987</v>
      </c>
      <c r="E134" s="40">
        <f>IF($A134=2,IF(ISNUMBER(REGION!DN134-REGION!DN$4),REGION!DN134-REGION!DN$4,""),"")</f>
        <v>7.2797289787944086E-2</v>
      </c>
      <c r="F134" s="40">
        <f>IF($A134=2,IF(ISNUMBER(REGION!DO134-REGION!DO$4),REGION!DO134-REGION!DO$4,""),"")</f>
        <v>-0.23343579452211638</v>
      </c>
      <c r="G134" s="40">
        <f>IF($A134=2,IF(ISNUMBER(REGION!DP134-REGION!DP$4),REGION!DP134-REGION!DP$4,""),"")</f>
        <v>-0.16796736526817191</v>
      </c>
      <c r="H134" s="40">
        <f>IF($A134=2,IF(ISNUMBER(REGION!DQ134-REGION!DQ$4),REGION!DQ134-REGION!DQ$4,""),"")</f>
        <v>6.2631587512314235E-2</v>
      </c>
      <c r="I134" s="41">
        <f>IF($A134=2,IF(ISNUMBER(REGION!DR134-REGION!DR$4),REGION!DR134-REGION!DR$4,""),"")</f>
        <v>-0.33940604002773733</v>
      </c>
      <c r="J134" s="44">
        <f t="shared" si="10"/>
        <v>2</v>
      </c>
      <c r="K134" s="1" t="str">
        <f t="shared" si="8"/>
        <v/>
      </c>
      <c r="M134" s="40">
        <f>IF($A134=2,IF(ISNUMBER(REGION!DM134-Ukraine!DM134),REGION!DM134-Ukraine!DM134,""),"")</f>
        <v>-7.504741764037659E-2</v>
      </c>
      <c r="N134" s="40">
        <f>IF($A134=2,IF(ISNUMBER(REGION!DN134-Ukraine!DN134),REGION!DN134-Ukraine!DN134,""),"")</f>
        <v>0.24085277222321022</v>
      </c>
      <c r="O134" s="40">
        <f>IF($A134=2,IF(ISNUMBER(REGION!DO134-Ukraine!DO134),REGION!DO134-Ukraine!DO134,""),"")</f>
        <v>-0.22131971170268483</v>
      </c>
      <c r="P134" s="40">
        <f>IF($A134=2,IF(ISNUMBER(REGION!DP134-Ukraine!DP134),REGION!DP134-Ukraine!DP134,""),"")</f>
        <v>-0.15334333661026889</v>
      </c>
      <c r="Q134" s="40">
        <f>IF($A134=2,IF(ISNUMBER(REGION!DQ134-Ukraine!DQ134),REGION!DQ134-Ukraine!DQ134,""),"")</f>
        <v>-2.5781355890969859E-2</v>
      </c>
      <c r="R134" s="41">
        <f>IF($A134=2,IF(ISNUMBER(REGION!DR134-Ukraine!DR134),REGION!DR134-Ukraine!DR134,""),"")</f>
        <v>-0.18129107838364167</v>
      </c>
      <c r="S134" s="44">
        <f t="shared" si="11"/>
        <v>1</v>
      </c>
      <c r="T134" s="1" t="str">
        <f t="shared" si="9"/>
        <v/>
      </c>
      <c r="V134" s="1">
        <f t="shared" ref="V134:V197" si="12">IF($A134=2,SUM(K134,T134),"")</f>
        <v>0</v>
      </c>
      <c r="W134" s="40" t="str">
        <f>IF(V134&gt;1,Employment!$S134,"")</f>
        <v/>
      </c>
    </row>
    <row r="135" spans="1:23" ht="10.5" x14ac:dyDescent="0.25">
      <c r="A135" s="39">
        <f>'Industry selection'!C135</f>
        <v>2</v>
      </c>
      <c r="B135" s="2">
        <v>29</v>
      </c>
      <c r="C135" s="2" t="s">
        <v>272</v>
      </c>
      <c r="D135" s="40">
        <f>IF($A135=2,IF(ISNUMBER(REGION!DM135-REGION!DM$4),REGION!DM135-REGION!DM$4,""),"")</f>
        <v>0.19228542883649424</v>
      </c>
      <c r="E135" s="40">
        <f>IF($A135=2,IF(ISNUMBER(REGION!DN135-REGION!DN$4),REGION!DN135-REGION!DN$4,""),"")</f>
        <v>0.12233891626418258</v>
      </c>
      <c r="F135" s="40" t="str">
        <f>IF($A135=2,IF(ISNUMBER(REGION!DO135-REGION!DO$4),REGION!DO135-REGION!DO$4,""),"")</f>
        <v/>
      </c>
      <c r="G135" s="40" t="str">
        <f>IF($A135=2,IF(ISNUMBER(REGION!DP135-REGION!DP$4),REGION!DP135-REGION!DP$4,""),"")</f>
        <v/>
      </c>
      <c r="H135" s="40" t="str">
        <f>IF($A135=2,IF(ISNUMBER(REGION!DQ135-REGION!DQ$4),REGION!DQ135-REGION!DQ$4,""),"")</f>
        <v/>
      </c>
      <c r="I135" s="41" t="str">
        <f>IF($A135=2,IF(ISNUMBER(REGION!DR135-REGION!DR$4),REGION!DR135-REGION!DR$4,""),"")</f>
        <v/>
      </c>
      <c r="J135" s="44">
        <f t="shared" si="10"/>
        <v>2</v>
      </c>
      <c r="K135" s="1">
        <f t="shared" si="8"/>
        <v>0</v>
      </c>
      <c r="M135" s="40">
        <f>IF($A135=2,IF(ISNUMBER(REGION!DM135-Ukraine!DM135),REGION!DM135-Ukraine!DM135,""),"")</f>
        <v>0.19344129860864501</v>
      </c>
      <c r="N135" s="40">
        <f>IF($A135=2,IF(ISNUMBER(REGION!DN135-Ukraine!DN135),REGION!DN135-Ukraine!DN135,""),"")</f>
        <v>0.14485730883160919</v>
      </c>
      <c r="O135" s="40" t="str">
        <f>IF($A135=2,IF(ISNUMBER(REGION!DO135-Ukraine!DO135),REGION!DO135-Ukraine!DO135,""),"")</f>
        <v/>
      </c>
      <c r="P135" s="40" t="str">
        <f>IF($A135=2,IF(ISNUMBER(REGION!DP135-Ukraine!DP135),REGION!DP135-Ukraine!DP135,""),"")</f>
        <v/>
      </c>
      <c r="Q135" s="40" t="str">
        <f>IF($A135=2,IF(ISNUMBER(REGION!DQ135-Ukraine!DQ135),REGION!DQ135-Ukraine!DQ135,""),"")</f>
        <v/>
      </c>
      <c r="R135" s="41" t="str">
        <f>IF($A135=2,IF(ISNUMBER(REGION!DR135-Ukraine!DR135),REGION!DR135-Ukraine!DR135,""),"")</f>
        <v/>
      </c>
      <c r="S135" s="44">
        <f t="shared" si="11"/>
        <v>2</v>
      </c>
      <c r="T135" s="1">
        <f t="shared" si="9"/>
        <v>0</v>
      </c>
      <c r="V135" s="1">
        <f t="shared" si="12"/>
        <v>0</v>
      </c>
      <c r="W135" s="40" t="str">
        <f>IF(V135&gt;1,Employment!$S135,"")</f>
        <v/>
      </c>
    </row>
    <row r="136" spans="1:23" ht="10.5" x14ac:dyDescent="0.25">
      <c r="A136" s="39">
        <f>'Industry selection'!C136</f>
        <v>1</v>
      </c>
      <c r="B136" s="2">
        <v>29.1</v>
      </c>
      <c r="C136" s="2" t="s">
        <v>274</v>
      </c>
      <c r="D136" s="40" t="str">
        <f>IF($A136=2,IF(ISNUMBER(REGION!DM136-REGION!DM$4),REGION!DM136-REGION!DM$4,""),"")</f>
        <v/>
      </c>
      <c r="E136" s="40" t="str">
        <f>IF($A136=2,IF(ISNUMBER(REGION!DN136-REGION!DN$4),REGION!DN136-REGION!DN$4,""),"")</f>
        <v/>
      </c>
      <c r="F136" s="40" t="str">
        <f>IF($A136=2,IF(ISNUMBER(REGION!DO136-REGION!DO$4),REGION!DO136-REGION!DO$4,""),"")</f>
        <v/>
      </c>
      <c r="G136" s="40" t="str">
        <f>IF($A136=2,IF(ISNUMBER(REGION!DP136-REGION!DP$4),REGION!DP136-REGION!DP$4,""),"")</f>
        <v/>
      </c>
      <c r="H136" s="40" t="str">
        <f>IF($A136=2,IF(ISNUMBER(REGION!DQ136-REGION!DQ$4),REGION!DQ136-REGION!DQ$4,""),"")</f>
        <v/>
      </c>
      <c r="I136" s="41" t="str">
        <f>IF($A136=2,IF(ISNUMBER(REGION!DR136-REGION!DR$4),REGION!DR136-REGION!DR$4,""),"")</f>
        <v/>
      </c>
      <c r="J136" s="44" t="str">
        <f t="shared" si="10"/>
        <v/>
      </c>
      <c r="K136" s="1" t="str">
        <f t="shared" ref="K136:K199" si="13">IF(AND($A136=2,I136&gt;0),IF(ISNUMBER(J136),IF(J136&gt;=K$2,1,0),""),"")</f>
        <v/>
      </c>
      <c r="M136" s="40" t="str">
        <f>IF($A136=2,IF(ISNUMBER(REGION!DM136-Ukraine!DM136),REGION!DM136-Ukraine!DM136,""),"")</f>
        <v/>
      </c>
      <c r="N136" s="40" t="str">
        <f>IF($A136=2,IF(ISNUMBER(REGION!DN136-Ukraine!DN136),REGION!DN136-Ukraine!DN136,""),"")</f>
        <v/>
      </c>
      <c r="O136" s="40" t="str">
        <f>IF($A136=2,IF(ISNUMBER(REGION!DO136-Ukraine!DO136),REGION!DO136-Ukraine!DO136,""),"")</f>
        <v/>
      </c>
      <c r="P136" s="40" t="str">
        <f>IF($A136=2,IF(ISNUMBER(REGION!DP136-Ukraine!DP136),REGION!DP136-Ukraine!DP136,""),"")</f>
        <v/>
      </c>
      <c r="Q136" s="40" t="str">
        <f>IF($A136=2,IF(ISNUMBER(REGION!DQ136-Ukraine!DQ136),REGION!DQ136-Ukraine!DQ136,""),"")</f>
        <v/>
      </c>
      <c r="R136" s="41" t="str">
        <f>IF($A136=2,IF(ISNUMBER(REGION!DR136-Ukraine!DR136),REGION!DR136-Ukraine!DR136,""),"")</f>
        <v/>
      </c>
      <c r="S136" s="44" t="str">
        <f t="shared" si="11"/>
        <v/>
      </c>
      <c r="T136" s="1" t="str">
        <f t="shared" ref="T136:T199" si="14">IF(AND($A136=2,R136&gt;0),IF(ISNUMBER(S136),IF(S136&gt;=T$2,1,0),""),"")</f>
        <v/>
      </c>
      <c r="V136" s="1" t="str">
        <f t="shared" si="12"/>
        <v/>
      </c>
      <c r="W136" s="40" t="str">
        <f>IF(V136&gt;1,Employment!$S136,"")</f>
        <v/>
      </c>
    </row>
    <row r="137" spans="1:23" ht="10.5" x14ac:dyDescent="0.25">
      <c r="A137" s="39">
        <f>'Industry selection'!C137</f>
        <v>1</v>
      </c>
      <c r="B137" s="2">
        <v>29.2</v>
      </c>
      <c r="C137" s="2" t="s">
        <v>276</v>
      </c>
      <c r="D137" s="40" t="str">
        <f>IF($A137=2,IF(ISNUMBER(REGION!DM137-REGION!DM$4),REGION!DM137-REGION!DM$4,""),"")</f>
        <v/>
      </c>
      <c r="E137" s="40" t="str">
        <f>IF($A137=2,IF(ISNUMBER(REGION!DN137-REGION!DN$4),REGION!DN137-REGION!DN$4,""),"")</f>
        <v/>
      </c>
      <c r="F137" s="40" t="str">
        <f>IF($A137=2,IF(ISNUMBER(REGION!DO137-REGION!DO$4),REGION!DO137-REGION!DO$4,""),"")</f>
        <v/>
      </c>
      <c r="G137" s="40" t="str">
        <f>IF($A137=2,IF(ISNUMBER(REGION!DP137-REGION!DP$4),REGION!DP137-REGION!DP$4,""),"")</f>
        <v/>
      </c>
      <c r="H137" s="40" t="str">
        <f>IF($A137=2,IF(ISNUMBER(REGION!DQ137-REGION!DQ$4),REGION!DQ137-REGION!DQ$4,""),"")</f>
        <v/>
      </c>
      <c r="I137" s="41" t="str">
        <f>IF($A137=2,IF(ISNUMBER(REGION!DR137-REGION!DR$4),REGION!DR137-REGION!DR$4,""),"")</f>
        <v/>
      </c>
      <c r="J137" s="44" t="str">
        <f t="shared" si="10"/>
        <v/>
      </c>
      <c r="K137" s="1" t="str">
        <f t="shared" si="13"/>
        <v/>
      </c>
      <c r="M137" s="40" t="str">
        <f>IF($A137=2,IF(ISNUMBER(REGION!DM137-Ukraine!DM137),REGION!DM137-Ukraine!DM137,""),"")</f>
        <v/>
      </c>
      <c r="N137" s="40" t="str">
        <f>IF($A137=2,IF(ISNUMBER(REGION!DN137-Ukraine!DN137),REGION!DN137-Ukraine!DN137,""),"")</f>
        <v/>
      </c>
      <c r="O137" s="40" t="str">
        <f>IF($A137=2,IF(ISNUMBER(REGION!DO137-Ukraine!DO137),REGION!DO137-Ukraine!DO137,""),"")</f>
        <v/>
      </c>
      <c r="P137" s="40" t="str">
        <f>IF($A137=2,IF(ISNUMBER(REGION!DP137-Ukraine!DP137),REGION!DP137-Ukraine!DP137,""),"")</f>
        <v/>
      </c>
      <c r="Q137" s="40" t="str">
        <f>IF($A137=2,IF(ISNUMBER(REGION!DQ137-Ukraine!DQ137),REGION!DQ137-Ukraine!DQ137,""),"")</f>
        <v/>
      </c>
      <c r="R137" s="41" t="str">
        <f>IF($A137=2,IF(ISNUMBER(REGION!DR137-Ukraine!DR137),REGION!DR137-Ukraine!DR137,""),"")</f>
        <v/>
      </c>
      <c r="S137" s="44" t="str">
        <f t="shared" si="11"/>
        <v/>
      </c>
      <c r="T137" s="1" t="str">
        <f t="shared" si="14"/>
        <v/>
      </c>
      <c r="V137" s="1" t="str">
        <f t="shared" si="12"/>
        <v/>
      </c>
      <c r="W137" s="40" t="str">
        <f>IF(V137&gt;1,Employment!$S137,"")</f>
        <v/>
      </c>
    </row>
    <row r="138" spans="1:23" ht="10.5" x14ac:dyDescent="0.25">
      <c r="A138" s="39">
        <f>'Industry selection'!C138</f>
        <v>1</v>
      </c>
      <c r="B138" s="2">
        <v>29.3</v>
      </c>
      <c r="C138" s="2" t="s">
        <v>278</v>
      </c>
      <c r="D138" s="40" t="str">
        <f>IF($A138=2,IF(ISNUMBER(REGION!DM138-REGION!DM$4),REGION!DM138-REGION!DM$4,""),"")</f>
        <v/>
      </c>
      <c r="E138" s="40" t="str">
        <f>IF($A138=2,IF(ISNUMBER(REGION!DN138-REGION!DN$4),REGION!DN138-REGION!DN$4,""),"")</f>
        <v/>
      </c>
      <c r="F138" s="40" t="str">
        <f>IF($A138=2,IF(ISNUMBER(REGION!DO138-REGION!DO$4),REGION!DO138-REGION!DO$4,""),"")</f>
        <v/>
      </c>
      <c r="G138" s="40" t="str">
        <f>IF($A138=2,IF(ISNUMBER(REGION!DP138-REGION!DP$4),REGION!DP138-REGION!DP$4,""),"")</f>
        <v/>
      </c>
      <c r="H138" s="40" t="str">
        <f>IF($A138=2,IF(ISNUMBER(REGION!DQ138-REGION!DQ$4),REGION!DQ138-REGION!DQ$4,""),"")</f>
        <v/>
      </c>
      <c r="I138" s="41" t="str">
        <f>IF($A138=2,IF(ISNUMBER(REGION!DR138-REGION!DR$4),REGION!DR138-REGION!DR$4,""),"")</f>
        <v/>
      </c>
      <c r="J138" s="44" t="str">
        <f t="shared" si="10"/>
        <v/>
      </c>
      <c r="K138" s="1" t="str">
        <f t="shared" si="13"/>
        <v/>
      </c>
      <c r="M138" s="40" t="str">
        <f>IF($A138=2,IF(ISNUMBER(REGION!DM138-Ukraine!DM138),REGION!DM138-Ukraine!DM138,""),"")</f>
        <v/>
      </c>
      <c r="N138" s="40" t="str">
        <f>IF($A138=2,IF(ISNUMBER(REGION!DN138-Ukraine!DN138),REGION!DN138-Ukraine!DN138,""),"")</f>
        <v/>
      </c>
      <c r="O138" s="40" t="str">
        <f>IF($A138=2,IF(ISNUMBER(REGION!DO138-Ukraine!DO138),REGION!DO138-Ukraine!DO138,""),"")</f>
        <v/>
      </c>
      <c r="P138" s="40" t="str">
        <f>IF($A138=2,IF(ISNUMBER(REGION!DP138-Ukraine!DP138),REGION!DP138-Ukraine!DP138,""),"")</f>
        <v/>
      </c>
      <c r="Q138" s="40" t="str">
        <f>IF($A138=2,IF(ISNUMBER(REGION!DQ138-Ukraine!DQ138),REGION!DQ138-Ukraine!DQ138,""),"")</f>
        <v/>
      </c>
      <c r="R138" s="41" t="str">
        <f>IF($A138=2,IF(ISNUMBER(REGION!DR138-Ukraine!DR138),REGION!DR138-Ukraine!DR138,""),"")</f>
        <v/>
      </c>
      <c r="S138" s="44" t="str">
        <f t="shared" si="11"/>
        <v/>
      </c>
      <c r="T138" s="1" t="str">
        <f t="shared" si="14"/>
        <v/>
      </c>
      <c r="V138" s="1" t="str">
        <f t="shared" si="12"/>
        <v/>
      </c>
      <c r="W138" s="40" t="str">
        <f>IF(V138&gt;1,Employment!$S138,"")</f>
        <v/>
      </c>
    </row>
    <row r="139" spans="1:23" ht="10.5" x14ac:dyDescent="0.25">
      <c r="A139" s="39">
        <f>'Industry selection'!C139</f>
        <v>1</v>
      </c>
      <c r="B139" s="2">
        <v>30</v>
      </c>
      <c r="C139" s="2" t="s">
        <v>280</v>
      </c>
      <c r="D139" s="40" t="str">
        <f>IF($A139=2,IF(ISNUMBER(REGION!DM139-REGION!DM$4),REGION!DM139-REGION!DM$4,""),"")</f>
        <v/>
      </c>
      <c r="E139" s="40" t="str">
        <f>IF($A139=2,IF(ISNUMBER(REGION!DN139-REGION!DN$4),REGION!DN139-REGION!DN$4,""),"")</f>
        <v/>
      </c>
      <c r="F139" s="40" t="str">
        <f>IF($A139=2,IF(ISNUMBER(REGION!DO139-REGION!DO$4),REGION!DO139-REGION!DO$4,""),"")</f>
        <v/>
      </c>
      <c r="G139" s="40" t="str">
        <f>IF($A139=2,IF(ISNUMBER(REGION!DP139-REGION!DP$4),REGION!DP139-REGION!DP$4,""),"")</f>
        <v/>
      </c>
      <c r="H139" s="40" t="str">
        <f>IF($A139=2,IF(ISNUMBER(REGION!DQ139-REGION!DQ$4),REGION!DQ139-REGION!DQ$4,""),"")</f>
        <v/>
      </c>
      <c r="I139" s="41" t="str">
        <f>IF($A139=2,IF(ISNUMBER(REGION!DR139-REGION!DR$4),REGION!DR139-REGION!DR$4,""),"")</f>
        <v/>
      </c>
      <c r="J139" s="44" t="str">
        <f t="shared" si="10"/>
        <v/>
      </c>
      <c r="K139" s="1" t="str">
        <f t="shared" si="13"/>
        <v/>
      </c>
      <c r="M139" s="40" t="str">
        <f>IF($A139=2,IF(ISNUMBER(REGION!DM139-Ukraine!DM139),REGION!DM139-Ukraine!DM139,""),"")</f>
        <v/>
      </c>
      <c r="N139" s="40" t="str">
        <f>IF($A139=2,IF(ISNUMBER(REGION!DN139-Ukraine!DN139),REGION!DN139-Ukraine!DN139,""),"")</f>
        <v/>
      </c>
      <c r="O139" s="40" t="str">
        <f>IF($A139=2,IF(ISNUMBER(REGION!DO139-Ukraine!DO139),REGION!DO139-Ukraine!DO139,""),"")</f>
        <v/>
      </c>
      <c r="P139" s="40" t="str">
        <f>IF($A139=2,IF(ISNUMBER(REGION!DP139-Ukraine!DP139),REGION!DP139-Ukraine!DP139,""),"")</f>
        <v/>
      </c>
      <c r="Q139" s="40" t="str">
        <f>IF($A139=2,IF(ISNUMBER(REGION!DQ139-Ukraine!DQ139),REGION!DQ139-Ukraine!DQ139,""),"")</f>
        <v/>
      </c>
      <c r="R139" s="41" t="str">
        <f>IF($A139=2,IF(ISNUMBER(REGION!DR139-Ukraine!DR139),REGION!DR139-Ukraine!DR139,""),"")</f>
        <v/>
      </c>
      <c r="S139" s="44" t="str">
        <f t="shared" si="11"/>
        <v/>
      </c>
      <c r="T139" s="1" t="str">
        <f t="shared" si="14"/>
        <v/>
      </c>
      <c r="V139" s="1" t="str">
        <f t="shared" si="12"/>
        <v/>
      </c>
      <c r="W139" s="40" t="str">
        <f>IF(V139&gt;1,Employment!$S139,"")</f>
        <v/>
      </c>
    </row>
    <row r="140" spans="1:23" ht="10.5" x14ac:dyDescent="0.25">
      <c r="A140" s="39">
        <f>'Industry selection'!C140</f>
        <v>1</v>
      </c>
      <c r="B140" s="2">
        <v>30.1</v>
      </c>
      <c r="C140" s="2" t="s">
        <v>282</v>
      </c>
      <c r="D140" s="40" t="str">
        <f>IF($A140=2,IF(ISNUMBER(REGION!DM140-REGION!DM$4),REGION!DM140-REGION!DM$4,""),"")</f>
        <v/>
      </c>
      <c r="E140" s="40" t="str">
        <f>IF($A140=2,IF(ISNUMBER(REGION!DN140-REGION!DN$4),REGION!DN140-REGION!DN$4,""),"")</f>
        <v/>
      </c>
      <c r="F140" s="40" t="str">
        <f>IF($A140=2,IF(ISNUMBER(REGION!DO140-REGION!DO$4),REGION!DO140-REGION!DO$4,""),"")</f>
        <v/>
      </c>
      <c r="G140" s="40" t="str">
        <f>IF($A140=2,IF(ISNUMBER(REGION!DP140-REGION!DP$4),REGION!DP140-REGION!DP$4,""),"")</f>
        <v/>
      </c>
      <c r="H140" s="40" t="str">
        <f>IF($A140=2,IF(ISNUMBER(REGION!DQ140-REGION!DQ$4),REGION!DQ140-REGION!DQ$4,""),"")</f>
        <v/>
      </c>
      <c r="I140" s="41" t="str">
        <f>IF($A140=2,IF(ISNUMBER(REGION!DR140-REGION!DR$4),REGION!DR140-REGION!DR$4,""),"")</f>
        <v/>
      </c>
      <c r="J140" s="44" t="str">
        <f t="shared" si="10"/>
        <v/>
      </c>
      <c r="K140" s="1" t="str">
        <f t="shared" si="13"/>
        <v/>
      </c>
      <c r="M140" s="40" t="str">
        <f>IF($A140=2,IF(ISNUMBER(REGION!DM140-Ukraine!DM140),REGION!DM140-Ukraine!DM140,""),"")</f>
        <v/>
      </c>
      <c r="N140" s="40" t="str">
        <f>IF($A140=2,IF(ISNUMBER(REGION!DN140-Ukraine!DN140),REGION!DN140-Ukraine!DN140,""),"")</f>
        <v/>
      </c>
      <c r="O140" s="40" t="str">
        <f>IF($A140=2,IF(ISNUMBER(REGION!DO140-Ukraine!DO140),REGION!DO140-Ukraine!DO140,""),"")</f>
        <v/>
      </c>
      <c r="P140" s="40" t="str">
        <f>IF($A140=2,IF(ISNUMBER(REGION!DP140-Ukraine!DP140),REGION!DP140-Ukraine!DP140,""),"")</f>
        <v/>
      </c>
      <c r="Q140" s="40" t="str">
        <f>IF($A140=2,IF(ISNUMBER(REGION!DQ140-Ukraine!DQ140),REGION!DQ140-Ukraine!DQ140,""),"")</f>
        <v/>
      </c>
      <c r="R140" s="41" t="str">
        <f>IF($A140=2,IF(ISNUMBER(REGION!DR140-Ukraine!DR140),REGION!DR140-Ukraine!DR140,""),"")</f>
        <v/>
      </c>
      <c r="S140" s="44" t="str">
        <f t="shared" si="11"/>
        <v/>
      </c>
      <c r="T140" s="1" t="str">
        <f t="shared" si="14"/>
        <v/>
      </c>
      <c r="V140" s="1" t="str">
        <f t="shared" si="12"/>
        <v/>
      </c>
      <c r="W140" s="40" t="str">
        <f>IF(V140&gt;1,Employment!$S140,"")</f>
        <v/>
      </c>
    </row>
    <row r="141" spans="1:23" ht="10.5" x14ac:dyDescent="0.25">
      <c r="A141" s="39">
        <f>'Industry selection'!C141</f>
        <v>1</v>
      </c>
      <c r="B141" s="2">
        <v>30.2</v>
      </c>
      <c r="C141" s="2" t="s">
        <v>284</v>
      </c>
      <c r="D141" s="40" t="str">
        <f>IF($A141=2,IF(ISNUMBER(REGION!DM141-REGION!DM$4),REGION!DM141-REGION!DM$4,""),"")</f>
        <v/>
      </c>
      <c r="E141" s="40" t="str">
        <f>IF($A141=2,IF(ISNUMBER(REGION!DN141-REGION!DN$4),REGION!DN141-REGION!DN$4,""),"")</f>
        <v/>
      </c>
      <c r="F141" s="40" t="str">
        <f>IF($A141=2,IF(ISNUMBER(REGION!DO141-REGION!DO$4),REGION!DO141-REGION!DO$4,""),"")</f>
        <v/>
      </c>
      <c r="G141" s="40" t="str">
        <f>IF($A141=2,IF(ISNUMBER(REGION!DP141-REGION!DP$4),REGION!DP141-REGION!DP$4,""),"")</f>
        <v/>
      </c>
      <c r="H141" s="40" t="str">
        <f>IF($A141=2,IF(ISNUMBER(REGION!DQ141-REGION!DQ$4),REGION!DQ141-REGION!DQ$4,""),"")</f>
        <v/>
      </c>
      <c r="I141" s="41" t="str">
        <f>IF($A141=2,IF(ISNUMBER(REGION!DR141-REGION!DR$4),REGION!DR141-REGION!DR$4,""),"")</f>
        <v/>
      </c>
      <c r="J141" s="44" t="str">
        <f t="shared" si="10"/>
        <v/>
      </c>
      <c r="K141" s="1" t="str">
        <f t="shared" si="13"/>
        <v/>
      </c>
      <c r="M141" s="40" t="str">
        <f>IF($A141=2,IF(ISNUMBER(REGION!DM141-Ukraine!DM141),REGION!DM141-Ukraine!DM141,""),"")</f>
        <v/>
      </c>
      <c r="N141" s="40" t="str">
        <f>IF($A141=2,IF(ISNUMBER(REGION!DN141-Ukraine!DN141),REGION!DN141-Ukraine!DN141,""),"")</f>
        <v/>
      </c>
      <c r="O141" s="40" t="str">
        <f>IF($A141=2,IF(ISNUMBER(REGION!DO141-Ukraine!DO141),REGION!DO141-Ukraine!DO141,""),"")</f>
        <v/>
      </c>
      <c r="P141" s="40" t="str">
        <f>IF($A141=2,IF(ISNUMBER(REGION!DP141-Ukraine!DP141),REGION!DP141-Ukraine!DP141,""),"")</f>
        <v/>
      </c>
      <c r="Q141" s="40" t="str">
        <f>IF($A141=2,IF(ISNUMBER(REGION!DQ141-Ukraine!DQ141),REGION!DQ141-Ukraine!DQ141,""),"")</f>
        <v/>
      </c>
      <c r="R141" s="41" t="str">
        <f>IF($A141=2,IF(ISNUMBER(REGION!DR141-Ukraine!DR141),REGION!DR141-Ukraine!DR141,""),"")</f>
        <v/>
      </c>
      <c r="S141" s="44" t="str">
        <f t="shared" si="11"/>
        <v/>
      </c>
      <c r="T141" s="1" t="str">
        <f t="shared" si="14"/>
        <v/>
      </c>
      <c r="V141" s="1" t="str">
        <f t="shared" si="12"/>
        <v/>
      </c>
      <c r="W141" s="40" t="str">
        <f>IF(V141&gt;1,Employment!$S141,"")</f>
        <v/>
      </c>
    </row>
    <row r="142" spans="1:23" ht="10.5" x14ac:dyDescent="0.25">
      <c r="A142" s="39">
        <f>'Industry selection'!C142</f>
        <v>1</v>
      </c>
      <c r="B142" s="2">
        <v>30.3</v>
      </c>
      <c r="C142" s="2" t="s">
        <v>286</v>
      </c>
      <c r="D142" s="40" t="str">
        <f>IF($A142=2,IF(ISNUMBER(REGION!DM142-REGION!DM$4),REGION!DM142-REGION!DM$4,""),"")</f>
        <v/>
      </c>
      <c r="E142" s="40" t="str">
        <f>IF($A142=2,IF(ISNUMBER(REGION!DN142-REGION!DN$4),REGION!DN142-REGION!DN$4,""),"")</f>
        <v/>
      </c>
      <c r="F142" s="40" t="str">
        <f>IF($A142=2,IF(ISNUMBER(REGION!DO142-REGION!DO$4),REGION!DO142-REGION!DO$4,""),"")</f>
        <v/>
      </c>
      <c r="G142" s="40" t="str">
        <f>IF($A142=2,IF(ISNUMBER(REGION!DP142-REGION!DP$4),REGION!DP142-REGION!DP$4,""),"")</f>
        <v/>
      </c>
      <c r="H142" s="40" t="str">
        <f>IF($A142=2,IF(ISNUMBER(REGION!DQ142-REGION!DQ$4),REGION!DQ142-REGION!DQ$4,""),"")</f>
        <v/>
      </c>
      <c r="I142" s="41" t="str">
        <f>IF($A142=2,IF(ISNUMBER(REGION!DR142-REGION!DR$4),REGION!DR142-REGION!DR$4,""),"")</f>
        <v/>
      </c>
      <c r="J142" s="44" t="str">
        <f t="shared" si="10"/>
        <v/>
      </c>
      <c r="K142" s="1" t="str">
        <f t="shared" si="13"/>
        <v/>
      </c>
      <c r="M142" s="40" t="str">
        <f>IF($A142=2,IF(ISNUMBER(REGION!DM142-Ukraine!DM142),REGION!DM142-Ukraine!DM142,""),"")</f>
        <v/>
      </c>
      <c r="N142" s="40" t="str">
        <f>IF($A142=2,IF(ISNUMBER(REGION!DN142-Ukraine!DN142),REGION!DN142-Ukraine!DN142,""),"")</f>
        <v/>
      </c>
      <c r="O142" s="40" t="str">
        <f>IF($A142=2,IF(ISNUMBER(REGION!DO142-Ukraine!DO142),REGION!DO142-Ukraine!DO142,""),"")</f>
        <v/>
      </c>
      <c r="P142" s="40" t="str">
        <f>IF($A142=2,IF(ISNUMBER(REGION!DP142-Ukraine!DP142),REGION!DP142-Ukraine!DP142,""),"")</f>
        <v/>
      </c>
      <c r="Q142" s="40" t="str">
        <f>IF($A142=2,IF(ISNUMBER(REGION!DQ142-Ukraine!DQ142),REGION!DQ142-Ukraine!DQ142,""),"")</f>
        <v/>
      </c>
      <c r="R142" s="41" t="str">
        <f>IF($A142=2,IF(ISNUMBER(REGION!DR142-Ukraine!DR142),REGION!DR142-Ukraine!DR142,""),"")</f>
        <v/>
      </c>
      <c r="S142" s="44" t="str">
        <f t="shared" si="11"/>
        <v/>
      </c>
      <c r="T142" s="1" t="str">
        <f t="shared" si="14"/>
        <v/>
      </c>
      <c r="V142" s="1" t="str">
        <f t="shared" si="12"/>
        <v/>
      </c>
      <c r="W142" s="40" t="str">
        <f>IF(V142&gt;1,Employment!$S142,"")</f>
        <v/>
      </c>
    </row>
    <row r="143" spans="1:23" ht="10.5" x14ac:dyDescent="0.25">
      <c r="A143" s="39">
        <f>'Industry selection'!C143</f>
        <v>1</v>
      </c>
      <c r="B143" s="2">
        <v>30.4</v>
      </c>
      <c r="C143" s="2" t="s">
        <v>288</v>
      </c>
      <c r="D143" s="40" t="str">
        <f>IF($A143=2,IF(ISNUMBER(REGION!DM143-REGION!DM$4),REGION!DM143-REGION!DM$4,""),"")</f>
        <v/>
      </c>
      <c r="E143" s="40" t="str">
        <f>IF($A143=2,IF(ISNUMBER(REGION!DN143-REGION!DN$4),REGION!DN143-REGION!DN$4,""),"")</f>
        <v/>
      </c>
      <c r="F143" s="40" t="str">
        <f>IF($A143=2,IF(ISNUMBER(REGION!DO143-REGION!DO$4),REGION!DO143-REGION!DO$4,""),"")</f>
        <v/>
      </c>
      <c r="G143" s="40" t="str">
        <f>IF($A143=2,IF(ISNUMBER(REGION!DP143-REGION!DP$4),REGION!DP143-REGION!DP$4,""),"")</f>
        <v/>
      </c>
      <c r="H143" s="40" t="str">
        <f>IF($A143=2,IF(ISNUMBER(REGION!DQ143-REGION!DQ$4),REGION!DQ143-REGION!DQ$4,""),"")</f>
        <v/>
      </c>
      <c r="I143" s="41" t="str">
        <f>IF($A143=2,IF(ISNUMBER(REGION!DR143-REGION!DR$4),REGION!DR143-REGION!DR$4,""),"")</f>
        <v/>
      </c>
      <c r="J143" s="44" t="str">
        <f t="shared" si="10"/>
        <v/>
      </c>
      <c r="K143" s="1" t="str">
        <f t="shared" si="13"/>
        <v/>
      </c>
      <c r="M143" s="40" t="str">
        <f>IF($A143=2,IF(ISNUMBER(REGION!DM143-Ukraine!DM143),REGION!DM143-Ukraine!DM143,""),"")</f>
        <v/>
      </c>
      <c r="N143" s="40" t="str">
        <f>IF($A143=2,IF(ISNUMBER(REGION!DN143-Ukraine!DN143),REGION!DN143-Ukraine!DN143,""),"")</f>
        <v/>
      </c>
      <c r="O143" s="40" t="str">
        <f>IF($A143=2,IF(ISNUMBER(REGION!DO143-Ukraine!DO143),REGION!DO143-Ukraine!DO143,""),"")</f>
        <v/>
      </c>
      <c r="P143" s="40" t="str">
        <f>IF($A143=2,IF(ISNUMBER(REGION!DP143-Ukraine!DP143),REGION!DP143-Ukraine!DP143,""),"")</f>
        <v/>
      </c>
      <c r="Q143" s="40" t="str">
        <f>IF($A143=2,IF(ISNUMBER(REGION!DQ143-Ukraine!DQ143),REGION!DQ143-Ukraine!DQ143,""),"")</f>
        <v/>
      </c>
      <c r="R143" s="41" t="str">
        <f>IF($A143=2,IF(ISNUMBER(REGION!DR143-Ukraine!DR143),REGION!DR143-Ukraine!DR143,""),"")</f>
        <v/>
      </c>
      <c r="S143" s="44" t="str">
        <f t="shared" si="11"/>
        <v/>
      </c>
      <c r="T143" s="1" t="str">
        <f t="shared" si="14"/>
        <v/>
      </c>
      <c r="V143" s="1" t="str">
        <f t="shared" si="12"/>
        <v/>
      </c>
      <c r="W143" s="40" t="str">
        <f>IF(V143&gt;1,Employment!$S143,"")</f>
        <v/>
      </c>
    </row>
    <row r="144" spans="1:23" ht="10.5" x14ac:dyDescent="0.25">
      <c r="A144" s="39">
        <f>'Industry selection'!C144</f>
        <v>1</v>
      </c>
      <c r="B144" s="2">
        <v>30.9</v>
      </c>
      <c r="C144" s="2" t="s">
        <v>290</v>
      </c>
      <c r="D144" s="40" t="str">
        <f>IF($A144=2,IF(ISNUMBER(REGION!DM144-REGION!DM$4),REGION!DM144-REGION!DM$4,""),"")</f>
        <v/>
      </c>
      <c r="E144" s="40" t="str">
        <f>IF($A144=2,IF(ISNUMBER(REGION!DN144-REGION!DN$4),REGION!DN144-REGION!DN$4,""),"")</f>
        <v/>
      </c>
      <c r="F144" s="40" t="str">
        <f>IF($A144=2,IF(ISNUMBER(REGION!DO144-REGION!DO$4),REGION!DO144-REGION!DO$4,""),"")</f>
        <v/>
      </c>
      <c r="G144" s="40" t="str">
        <f>IF($A144=2,IF(ISNUMBER(REGION!DP144-REGION!DP$4),REGION!DP144-REGION!DP$4,""),"")</f>
        <v/>
      </c>
      <c r="H144" s="40" t="str">
        <f>IF($A144=2,IF(ISNUMBER(REGION!DQ144-REGION!DQ$4),REGION!DQ144-REGION!DQ$4,""),"")</f>
        <v/>
      </c>
      <c r="I144" s="41" t="str">
        <f>IF($A144=2,IF(ISNUMBER(REGION!DR144-REGION!DR$4),REGION!DR144-REGION!DR$4,""),"")</f>
        <v/>
      </c>
      <c r="J144" s="44" t="str">
        <f t="shared" si="10"/>
        <v/>
      </c>
      <c r="K144" s="1" t="str">
        <f t="shared" si="13"/>
        <v/>
      </c>
      <c r="M144" s="40" t="str">
        <f>IF($A144=2,IF(ISNUMBER(REGION!DM144-Ukraine!DM144),REGION!DM144-Ukraine!DM144,""),"")</f>
        <v/>
      </c>
      <c r="N144" s="40" t="str">
        <f>IF($A144=2,IF(ISNUMBER(REGION!DN144-Ukraine!DN144),REGION!DN144-Ukraine!DN144,""),"")</f>
        <v/>
      </c>
      <c r="O144" s="40" t="str">
        <f>IF($A144=2,IF(ISNUMBER(REGION!DO144-Ukraine!DO144),REGION!DO144-Ukraine!DO144,""),"")</f>
        <v/>
      </c>
      <c r="P144" s="40" t="str">
        <f>IF($A144=2,IF(ISNUMBER(REGION!DP144-Ukraine!DP144),REGION!DP144-Ukraine!DP144,""),"")</f>
        <v/>
      </c>
      <c r="Q144" s="40" t="str">
        <f>IF($A144=2,IF(ISNUMBER(REGION!DQ144-Ukraine!DQ144),REGION!DQ144-Ukraine!DQ144,""),"")</f>
        <v/>
      </c>
      <c r="R144" s="41" t="str">
        <f>IF($A144=2,IF(ISNUMBER(REGION!DR144-Ukraine!DR144),REGION!DR144-Ukraine!DR144,""),"")</f>
        <v/>
      </c>
      <c r="S144" s="44" t="str">
        <f t="shared" si="11"/>
        <v/>
      </c>
      <c r="T144" s="1" t="str">
        <f t="shared" si="14"/>
        <v/>
      </c>
      <c r="V144" s="1" t="str">
        <f t="shared" si="12"/>
        <v/>
      </c>
      <c r="W144" s="40" t="str">
        <f>IF(V144&gt;1,Employment!$S144,"")</f>
        <v/>
      </c>
    </row>
    <row r="145" spans="1:23" ht="10.5" x14ac:dyDescent="0.25">
      <c r="A145" s="39">
        <f>'Industry selection'!C145</f>
        <v>2</v>
      </c>
      <c r="B145" s="2">
        <v>31</v>
      </c>
      <c r="C145" s="2" t="s">
        <v>292</v>
      </c>
      <c r="D145" s="40">
        <f>IF($A145=2,IF(ISNUMBER(REGION!DM145-REGION!DM$4),REGION!DM145-REGION!DM$4,""),"")</f>
        <v>1.0337584987997195E-2</v>
      </c>
      <c r="E145" s="40">
        <f>IF($A145=2,IF(ISNUMBER(REGION!DN145-REGION!DN$4),REGION!DN145-REGION!DN$4,""),"")</f>
        <v>-2.3491153540311394E-2</v>
      </c>
      <c r="F145" s="40">
        <f>IF($A145=2,IF(ISNUMBER(REGION!DO145-REGION!DO$4),REGION!DO145-REGION!DO$4,""),"")</f>
        <v>-0.21178168096475836</v>
      </c>
      <c r="G145" s="40">
        <f>IF($A145=2,IF(ISNUMBER(REGION!DP145-REGION!DP$4),REGION!DP145-REGION!DP$4,""),"")</f>
        <v>-5.6580386234134084E-2</v>
      </c>
      <c r="H145" s="40">
        <f>IF($A145=2,IF(ISNUMBER(REGION!DQ145-REGION!DQ$4),REGION!DQ145-REGION!DQ$4,""),"")</f>
        <v>-0.16580940498761176</v>
      </c>
      <c r="I145" s="41">
        <f>IF($A145=2,IF(ISNUMBER(REGION!DR145-REGION!DR$4),REGION!DR145-REGION!DR$4,""),"")</f>
        <v>-0.34011660765559815</v>
      </c>
      <c r="J145" s="44">
        <f t="shared" si="10"/>
        <v>1</v>
      </c>
      <c r="K145" s="1" t="str">
        <f t="shared" si="13"/>
        <v/>
      </c>
      <c r="M145" s="40">
        <f>IF($A145=2,IF(ISNUMBER(REGION!DM145-Ukraine!DM145),REGION!DM145-Ukraine!DM145,""),"")</f>
        <v>-1.5130597075899366E-2</v>
      </c>
      <c r="N145" s="40">
        <f>IF($A145=2,IF(ISNUMBER(REGION!DN145-Ukraine!DN145),REGION!DN145-Ukraine!DN145,""),"")</f>
        <v>1.6808811692704984E-2</v>
      </c>
      <c r="O145" s="40">
        <f>IF($A145=2,IF(ISNUMBER(REGION!DO145-Ukraine!DO145),REGION!DO145-Ukraine!DO145,""),"")</f>
        <v>-0.2221992464403727</v>
      </c>
      <c r="P145" s="40">
        <f>IF($A145=2,IF(ISNUMBER(REGION!DP145-Ukraine!DP145),REGION!DP145-Ukraine!DP145,""),"")</f>
        <v>-8.4557392739530113E-2</v>
      </c>
      <c r="Q145" s="40">
        <f>IF($A145=2,IF(ISNUMBER(REGION!DQ145-Ukraine!DQ145),REGION!DQ145-Ukraine!DQ145,""),"")</f>
        <v>-0.22605706134793846</v>
      </c>
      <c r="R145" s="41">
        <f>IF($A145=2,IF(ISNUMBER(REGION!DR145-Ukraine!DR145),REGION!DR145-Ukraine!DR145,""),"")</f>
        <v>-0.41175711210216737</v>
      </c>
      <c r="S145" s="44">
        <f t="shared" si="11"/>
        <v>1</v>
      </c>
      <c r="T145" s="1" t="str">
        <f t="shared" si="14"/>
        <v/>
      </c>
      <c r="V145" s="1">
        <f t="shared" si="12"/>
        <v>0</v>
      </c>
      <c r="W145" s="40" t="str">
        <f>IF(V145&gt;1,Employment!$S145,"")</f>
        <v/>
      </c>
    </row>
    <row r="146" spans="1:23" ht="10.5" x14ac:dyDescent="0.25">
      <c r="A146" s="39" t="str">
        <f>'Industry selection'!C146</f>
        <v/>
      </c>
      <c r="B146" s="2">
        <v>32</v>
      </c>
      <c r="C146" s="2" t="s">
        <v>294</v>
      </c>
      <c r="D146" s="40" t="str">
        <f>IF($A146=2,IF(ISNUMBER(REGION!DM146-REGION!DM$4),REGION!DM146-REGION!DM$4,""),"")</f>
        <v/>
      </c>
      <c r="E146" s="40" t="str">
        <f>IF($A146=2,IF(ISNUMBER(REGION!DN146-REGION!DN$4),REGION!DN146-REGION!DN$4,""),"")</f>
        <v/>
      </c>
      <c r="F146" s="40" t="str">
        <f>IF($A146=2,IF(ISNUMBER(REGION!DO146-REGION!DO$4),REGION!DO146-REGION!DO$4,""),"")</f>
        <v/>
      </c>
      <c r="G146" s="40" t="str">
        <f>IF($A146=2,IF(ISNUMBER(REGION!DP146-REGION!DP$4),REGION!DP146-REGION!DP$4,""),"")</f>
        <v/>
      </c>
      <c r="H146" s="40" t="str">
        <f>IF($A146=2,IF(ISNUMBER(REGION!DQ146-REGION!DQ$4),REGION!DQ146-REGION!DQ$4,""),"")</f>
        <v/>
      </c>
      <c r="I146" s="41" t="str">
        <f>IF($A146=2,IF(ISNUMBER(REGION!DR146-REGION!DR$4),REGION!DR146-REGION!DR$4,""),"")</f>
        <v/>
      </c>
      <c r="J146" s="44" t="str">
        <f t="shared" si="10"/>
        <v/>
      </c>
      <c r="K146" s="1" t="str">
        <f t="shared" si="13"/>
        <v/>
      </c>
      <c r="M146" s="40" t="str">
        <f>IF($A146=2,IF(ISNUMBER(REGION!DM146-Ukraine!DM146),REGION!DM146-Ukraine!DM146,""),"")</f>
        <v/>
      </c>
      <c r="N146" s="40" t="str">
        <f>IF($A146=2,IF(ISNUMBER(REGION!DN146-Ukraine!DN146),REGION!DN146-Ukraine!DN146,""),"")</f>
        <v/>
      </c>
      <c r="O146" s="40" t="str">
        <f>IF($A146=2,IF(ISNUMBER(REGION!DO146-Ukraine!DO146),REGION!DO146-Ukraine!DO146,""),"")</f>
        <v/>
      </c>
      <c r="P146" s="40" t="str">
        <f>IF($A146=2,IF(ISNUMBER(REGION!DP146-Ukraine!DP146),REGION!DP146-Ukraine!DP146,""),"")</f>
        <v/>
      </c>
      <c r="Q146" s="40" t="str">
        <f>IF($A146=2,IF(ISNUMBER(REGION!DQ146-Ukraine!DQ146),REGION!DQ146-Ukraine!DQ146,""),"")</f>
        <v/>
      </c>
      <c r="R146" s="41" t="str">
        <f>IF($A146=2,IF(ISNUMBER(REGION!DR146-Ukraine!DR146),REGION!DR146-Ukraine!DR146,""),"")</f>
        <v/>
      </c>
      <c r="S146" s="44" t="str">
        <f t="shared" si="11"/>
        <v/>
      </c>
      <c r="T146" s="1" t="str">
        <f t="shared" si="14"/>
        <v/>
      </c>
      <c r="V146" s="1" t="str">
        <f t="shared" si="12"/>
        <v/>
      </c>
      <c r="W146" s="40" t="str">
        <f>IF(V146&gt;1,Employment!$S146,"")</f>
        <v/>
      </c>
    </row>
    <row r="147" spans="1:23" ht="10.5" x14ac:dyDescent="0.25">
      <c r="A147" s="39">
        <f>'Industry selection'!C147</f>
        <v>1</v>
      </c>
      <c r="B147" s="2">
        <v>32.1</v>
      </c>
      <c r="C147" s="2" t="s">
        <v>296</v>
      </c>
      <c r="D147" s="40" t="str">
        <f>IF($A147=2,IF(ISNUMBER(REGION!DM147-REGION!DM$4),REGION!DM147-REGION!DM$4,""),"")</f>
        <v/>
      </c>
      <c r="E147" s="40" t="str">
        <f>IF($A147=2,IF(ISNUMBER(REGION!DN147-REGION!DN$4),REGION!DN147-REGION!DN$4,""),"")</f>
        <v/>
      </c>
      <c r="F147" s="40" t="str">
        <f>IF($A147=2,IF(ISNUMBER(REGION!DO147-REGION!DO$4),REGION!DO147-REGION!DO$4,""),"")</f>
        <v/>
      </c>
      <c r="G147" s="40" t="str">
        <f>IF($A147=2,IF(ISNUMBER(REGION!DP147-REGION!DP$4),REGION!DP147-REGION!DP$4,""),"")</f>
        <v/>
      </c>
      <c r="H147" s="40" t="str">
        <f>IF($A147=2,IF(ISNUMBER(REGION!DQ147-REGION!DQ$4),REGION!DQ147-REGION!DQ$4,""),"")</f>
        <v/>
      </c>
      <c r="I147" s="41" t="str">
        <f>IF($A147=2,IF(ISNUMBER(REGION!DR147-REGION!DR$4),REGION!DR147-REGION!DR$4,""),"")</f>
        <v/>
      </c>
      <c r="J147" s="44" t="str">
        <f t="shared" si="10"/>
        <v/>
      </c>
      <c r="K147" s="1" t="str">
        <f t="shared" si="13"/>
        <v/>
      </c>
      <c r="M147" s="40" t="str">
        <f>IF($A147=2,IF(ISNUMBER(REGION!DM147-Ukraine!DM147),REGION!DM147-Ukraine!DM147,""),"")</f>
        <v/>
      </c>
      <c r="N147" s="40" t="str">
        <f>IF($A147=2,IF(ISNUMBER(REGION!DN147-Ukraine!DN147),REGION!DN147-Ukraine!DN147,""),"")</f>
        <v/>
      </c>
      <c r="O147" s="40" t="str">
        <f>IF($A147=2,IF(ISNUMBER(REGION!DO147-Ukraine!DO147),REGION!DO147-Ukraine!DO147,""),"")</f>
        <v/>
      </c>
      <c r="P147" s="40" t="str">
        <f>IF($A147=2,IF(ISNUMBER(REGION!DP147-Ukraine!DP147),REGION!DP147-Ukraine!DP147,""),"")</f>
        <v/>
      </c>
      <c r="Q147" s="40" t="str">
        <f>IF($A147=2,IF(ISNUMBER(REGION!DQ147-Ukraine!DQ147),REGION!DQ147-Ukraine!DQ147,""),"")</f>
        <v/>
      </c>
      <c r="R147" s="41" t="str">
        <f>IF($A147=2,IF(ISNUMBER(REGION!DR147-Ukraine!DR147),REGION!DR147-Ukraine!DR147,""),"")</f>
        <v/>
      </c>
      <c r="S147" s="44" t="str">
        <f t="shared" si="11"/>
        <v/>
      </c>
      <c r="T147" s="1" t="str">
        <f t="shared" si="14"/>
        <v/>
      </c>
      <c r="V147" s="1" t="str">
        <f t="shared" si="12"/>
        <v/>
      </c>
      <c r="W147" s="40" t="str">
        <f>IF(V147&gt;1,Employment!$S147,"")</f>
        <v/>
      </c>
    </row>
    <row r="148" spans="1:23" ht="10.5" x14ac:dyDescent="0.25">
      <c r="A148" s="39">
        <f>'Industry selection'!C148</f>
        <v>1</v>
      </c>
      <c r="B148" s="2">
        <v>32.200000000000003</v>
      </c>
      <c r="C148" s="2" t="s">
        <v>298</v>
      </c>
      <c r="D148" s="40" t="str">
        <f>IF($A148=2,IF(ISNUMBER(REGION!DM148-REGION!DM$4),REGION!DM148-REGION!DM$4,""),"")</f>
        <v/>
      </c>
      <c r="E148" s="40" t="str">
        <f>IF($A148=2,IF(ISNUMBER(REGION!DN148-REGION!DN$4),REGION!DN148-REGION!DN$4,""),"")</f>
        <v/>
      </c>
      <c r="F148" s="40" t="str">
        <f>IF($A148=2,IF(ISNUMBER(REGION!DO148-REGION!DO$4),REGION!DO148-REGION!DO$4,""),"")</f>
        <v/>
      </c>
      <c r="G148" s="40" t="str">
        <f>IF($A148=2,IF(ISNUMBER(REGION!DP148-REGION!DP$4),REGION!DP148-REGION!DP$4,""),"")</f>
        <v/>
      </c>
      <c r="H148" s="40" t="str">
        <f>IF($A148=2,IF(ISNUMBER(REGION!DQ148-REGION!DQ$4),REGION!DQ148-REGION!DQ$4,""),"")</f>
        <v/>
      </c>
      <c r="I148" s="41" t="str">
        <f>IF($A148=2,IF(ISNUMBER(REGION!DR148-REGION!DR$4),REGION!DR148-REGION!DR$4,""),"")</f>
        <v/>
      </c>
      <c r="J148" s="44" t="str">
        <f t="shared" si="10"/>
        <v/>
      </c>
      <c r="K148" s="1" t="str">
        <f t="shared" si="13"/>
        <v/>
      </c>
      <c r="M148" s="40" t="str">
        <f>IF($A148=2,IF(ISNUMBER(REGION!DM148-Ukraine!DM148),REGION!DM148-Ukraine!DM148,""),"")</f>
        <v/>
      </c>
      <c r="N148" s="40" t="str">
        <f>IF($A148=2,IF(ISNUMBER(REGION!DN148-Ukraine!DN148),REGION!DN148-Ukraine!DN148,""),"")</f>
        <v/>
      </c>
      <c r="O148" s="40" t="str">
        <f>IF($A148=2,IF(ISNUMBER(REGION!DO148-Ukraine!DO148),REGION!DO148-Ukraine!DO148,""),"")</f>
        <v/>
      </c>
      <c r="P148" s="40" t="str">
        <f>IF($A148=2,IF(ISNUMBER(REGION!DP148-Ukraine!DP148),REGION!DP148-Ukraine!DP148,""),"")</f>
        <v/>
      </c>
      <c r="Q148" s="40" t="str">
        <f>IF($A148=2,IF(ISNUMBER(REGION!DQ148-Ukraine!DQ148),REGION!DQ148-Ukraine!DQ148,""),"")</f>
        <v/>
      </c>
      <c r="R148" s="41" t="str">
        <f>IF($A148=2,IF(ISNUMBER(REGION!DR148-Ukraine!DR148),REGION!DR148-Ukraine!DR148,""),"")</f>
        <v/>
      </c>
      <c r="S148" s="44" t="str">
        <f t="shared" si="11"/>
        <v/>
      </c>
      <c r="T148" s="1" t="str">
        <f t="shared" si="14"/>
        <v/>
      </c>
      <c r="V148" s="1" t="str">
        <f t="shared" si="12"/>
        <v/>
      </c>
      <c r="W148" s="40" t="str">
        <f>IF(V148&gt;1,Employment!$S148,"")</f>
        <v/>
      </c>
    </row>
    <row r="149" spans="1:23" ht="10.5" x14ac:dyDescent="0.25">
      <c r="A149" s="39">
        <f>'Industry selection'!C149</f>
        <v>1</v>
      </c>
      <c r="B149" s="2">
        <v>32.299999999999997</v>
      </c>
      <c r="C149" s="2" t="s">
        <v>300</v>
      </c>
      <c r="D149" s="40" t="str">
        <f>IF($A149=2,IF(ISNUMBER(REGION!DM149-REGION!DM$4),REGION!DM149-REGION!DM$4,""),"")</f>
        <v/>
      </c>
      <c r="E149" s="40" t="str">
        <f>IF($A149=2,IF(ISNUMBER(REGION!DN149-REGION!DN$4),REGION!DN149-REGION!DN$4,""),"")</f>
        <v/>
      </c>
      <c r="F149" s="40" t="str">
        <f>IF($A149=2,IF(ISNUMBER(REGION!DO149-REGION!DO$4),REGION!DO149-REGION!DO$4,""),"")</f>
        <v/>
      </c>
      <c r="G149" s="40" t="str">
        <f>IF($A149=2,IF(ISNUMBER(REGION!DP149-REGION!DP$4),REGION!DP149-REGION!DP$4,""),"")</f>
        <v/>
      </c>
      <c r="H149" s="40" t="str">
        <f>IF($A149=2,IF(ISNUMBER(REGION!DQ149-REGION!DQ$4),REGION!DQ149-REGION!DQ$4,""),"")</f>
        <v/>
      </c>
      <c r="I149" s="41" t="str">
        <f>IF($A149=2,IF(ISNUMBER(REGION!DR149-REGION!DR$4),REGION!DR149-REGION!DR$4,""),"")</f>
        <v/>
      </c>
      <c r="J149" s="44" t="str">
        <f t="shared" si="10"/>
        <v/>
      </c>
      <c r="K149" s="1" t="str">
        <f t="shared" si="13"/>
        <v/>
      </c>
      <c r="M149" s="40" t="str">
        <f>IF($A149=2,IF(ISNUMBER(REGION!DM149-Ukraine!DM149),REGION!DM149-Ukraine!DM149,""),"")</f>
        <v/>
      </c>
      <c r="N149" s="40" t="str">
        <f>IF($A149=2,IF(ISNUMBER(REGION!DN149-Ukraine!DN149),REGION!DN149-Ukraine!DN149,""),"")</f>
        <v/>
      </c>
      <c r="O149" s="40" t="str">
        <f>IF($A149=2,IF(ISNUMBER(REGION!DO149-Ukraine!DO149),REGION!DO149-Ukraine!DO149,""),"")</f>
        <v/>
      </c>
      <c r="P149" s="40" t="str">
        <f>IF($A149=2,IF(ISNUMBER(REGION!DP149-Ukraine!DP149),REGION!DP149-Ukraine!DP149,""),"")</f>
        <v/>
      </c>
      <c r="Q149" s="40" t="str">
        <f>IF($A149=2,IF(ISNUMBER(REGION!DQ149-Ukraine!DQ149),REGION!DQ149-Ukraine!DQ149,""),"")</f>
        <v/>
      </c>
      <c r="R149" s="41" t="str">
        <f>IF($A149=2,IF(ISNUMBER(REGION!DR149-Ukraine!DR149),REGION!DR149-Ukraine!DR149,""),"")</f>
        <v/>
      </c>
      <c r="S149" s="44" t="str">
        <f t="shared" si="11"/>
        <v/>
      </c>
      <c r="T149" s="1" t="str">
        <f t="shared" si="14"/>
        <v/>
      </c>
      <c r="V149" s="1" t="str">
        <f t="shared" si="12"/>
        <v/>
      </c>
      <c r="W149" s="40" t="str">
        <f>IF(V149&gt;1,Employment!$S149,"")</f>
        <v/>
      </c>
    </row>
    <row r="150" spans="1:23" ht="10.5" x14ac:dyDescent="0.25">
      <c r="A150" s="39">
        <f>'Industry selection'!C150</f>
        <v>1</v>
      </c>
      <c r="B150" s="2">
        <v>32.4</v>
      </c>
      <c r="C150" s="2" t="s">
        <v>302</v>
      </c>
      <c r="D150" s="40" t="str">
        <f>IF($A150=2,IF(ISNUMBER(REGION!DM150-REGION!DM$4),REGION!DM150-REGION!DM$4,""),"")</f>
        <v/>
      </c>
      <c r="E150" s="40" t="str">
        <f>IF($A150=2,IF(ISNUMBER(REGION!DN150-REGION!DN$4),REGION!DN150-REGION!DN$4,""),"")</f>
        <v/>
      </c>
      <c r="F150" s="40" t="str">
        <f>IF($A150=2,IF(ISNUMBER(REGION!DO150-REGION!DO$4),REGION!DO150-REGION!DO$4,""),"")</f>
        <v/>
      </c>
      <c r="G150" s="40" t="str">
        <f>IF($A150=2,IF(ISNUMBER(REGION!DP150-REGION!DP$4),REGION!DP150-REGION!DP$4,""),"")</f>
        <v/>
      </c>
      <c r="H150" s="40" t="str">
        <f>IF($A150=2,IF(ISNUMBER(REGION!DQ150-REGION!DQ$4),REGION!DQ150-REGION!DQ$4,""),"")</f>
        <v/>
      </c>
      <c r="I150" s="41" t="str">
        <f>IF($A150=2,IF(ISNUMBER(REGION!DR150-REGION!DR$4),REGION!DR150-REGION!DR$4,""),"")</f>
        <v/>
      </c>
      <c r="J150" s="44" t="str">
        <f t="shared" si="10"/>
        <v/>
      </c>
      <c r="K150" s="1" t="str">
        <f t="shared" si="13"/>
        <v/>
      </c>
      <c r="M150" s="40" t="str">
        <f>IF($A150=2,IF(ISNUMBER(REGION!DM150-Ukraine!DM150),REGION!DM150-Ukraine!DM150,""),"")</f>
        <v/>
      </c>
      <c r="N150" s="40" t="str">
        <f>IF($A150=2,IF(ISNUMBER(REGION!DN150-Ukraine!DN150),REGION!DN150-Ukraine!DN150,""),"")</f>
        <v/>
      </c>
      <c r="O150" s="40" t="str">
        <f>IF($A150=2,IF(ISNUMBER(REGION!DO150-Ukraine!DO150),REGION!DO150-Ukraine!DO150,""),"")</f>
        <v/>
      </c>
      <c r="P150" s="40" t="str">
        <f>IF($A150=2,IF(ISNUMBER(REGION!DP150-Ukraine!DP150),REGION!DP150-Ukraine!DP150,""),"")</f>
        <v/>
      </c>
      <c r="Q150" s="40" t="str">
        <f>IF($A150=2,IF(ISNUMBER(REGION!DQ150-Ukraine!DQ150),REGION!DQ150-Ukraine!DQ150,""),"")</f>
        <v/>
      </c>
      <c r="R150" s="41" t="str">
        <f>IF($A150=2,IF(ISNUMBER(REGION!DR150-Ukraine!DR150),REGION!DR150-Ukraine!DR150,""),"")</f>
        <v/>
      </c>
      <c r="S150" s="44" t="str">
        <f t="shared" si="11"/>
        <v/>
      </c>
      <c r="T150" s="1" t="str">
        <f t="shared" si="14"/>
        <v/>
      </c>
      <c r="V150" s="1" t="str">
        <f t="shared" si="12"/>
        <v/>
      </c>
      <c r="W150" s="40" t="str">
        <f>IF(V150&gt;1,Employment!$S150,"")</f>
        <v/>
      </c>
    </row>
    <row r="151" spans="1:23" ht="10.5" x14ac:dyDescent="0.25">
      <c r="A151" s="39">
        <f>'Industry selection'!C151</f>
        <v>2</v>
      </c>
      <c r="B151" s="2">
        <v>32.5</v>
      </c>
      <c r="C151" s="2" t="s">
        <v>304</v>
      </c>
      <c r="D151" s="40">
        <f>IF($A151=2,IF(ISNUMBER(REGION!DM151-REGION!DM$4),REGION!DM151-REGION!DM$4,""),"")</f>
        <v>0.4239310925664671</v>
      </c>
      <c r="E151" s="40">
        <f>IF($A151=2,IF(ISNUMBER(REGION!DN151-REGION!DN$4),REGION!DN151-REGION!DN$4,""),"")</f>
        <v>-8.0598348841339318E-2</v>
      </c>
      <c r="F151" s="40">
        <f>IF($A151=2,IF(ISNUMBER(REGION!DO151-REGION!DO$4),REGION!DO151-REGION!DO$4,""),"")</f>
        <v>8.901445423410248E-2</v>
      </c>
      <c r="G151" s="40">
        <f>IF($A151=2,IF(ISNUMBER(REGION!DP151-REGION!DP$4),REGION!DP151-REGION!DP$4,""),"")</f>
        <v>9.8938143016646607E-2</v>
      </c>
      <c r="H151" s="40" t="str">
        <f>IF($A151=2,IF(ISNUMBER(REGION!DQ151-REGION!DQ$4),REGION!DQ151-REGION!DQ$4,""),"")</f>
        <v/>
      </c>
      <c r="I151" s="41">
        <f>IF($A151=2,IF(ISNUMBER(REGION!DR151-REGION!DR$4),REGION!DR151-REGION!DR$4,""),"")</f>
        <v>0.4800621461071154</v>
      </c>
      <c r="J151" s="44">
        <f t="shared" si="10"/>
        <v>3</v>
      </c>
      <c r="K151" s="1">
        <f t="shared" si="13"/>
        <v>1</v>
      </c>
      <c r="M151" s="40">
        <f>IF($A151=2,IF(ISNUMBER(REGION!DM151-Ukraine!DM151),REGION!DM151-Ukraine!DM151,""),"")</f>
        <v>0.28923566749812402</v>
      </c>
      <c r="N151" s="40">
        <f>IF($A151=2,IF(ISNUMBER(REGION!DN151-Ukraine!DN151),REGION!DN151-Ukraine!DN151,""),"")</f>
        <v>-7.8782849239280806E-2</v>
      </c>
      <c r="O151" s="40">
        <f>IF($A151=2,IF(ISNUMBER(REGION!DO151-Ukraine!DO151),REGION!DO151-Ukraine!DO151,""),"")</f>
        <v>6.9537067946930819E-2</v>
      </c>
      <c r="P151" s="40">
        <f>IF($A151=2,IF(ISNUMBER(REGION!DP151-Ukraine!DP151),REGION!DP151-Ukraine!DP151,""),"")</f>
        <v>5.6753097152015375E-2</v>
      </c>
      <c r="Q151" s="40" t="str">
        <f>IF($A151=2,IF(ISNUMBER(REGION!DQ151-Ukraine!DQ151),REGION!DQ151-Ukraine!DQ151,""),"")</f>
        <v/>
      </c>
      <c r="R151" s="41">
        <f>IF($A151=2,IF(ISNUMBER(REGION!DR151-Ukraine!DR151),REGION!DR151-Ukraine!DR151,""),"")</f>
        <v>0.27623879278682462</v>
      </c>
      <c r="S151" s="44">
        <f t="shared" si="11"/>
        <v>3</v>
      </c>
      <c r="T151" s="1">
        <f t="shared" si="14"/>
        <v>1</v>
      </c>
      <c r="V151" s="1">
        <f t="shared" si="12"/>
        <v>2</v>
      </c>
      <c r="W151" s="40">
        <f>IF(V151&gt;1,Employment!$S151,"")</f>
        <v>2.6357752341294185E-3</v>
      </c>
    </row>
    <row r="152" spans="1:23" ht="10.5" x14ac:dyDescent="0.25">
      <c r="A152" s="39">
        <f>'Industry selection'!C152</f>
        <v>1</v>
      </c>
      <c r="B152" s="2">
        <v>32.9</v>
      </c>
      <c r="C152" s="2" t="s">
        <v>306</v>
      </c>
      <c r="D152" s="40" t="str">
        <f>IF($A152=2,IF(ISNUMBER(REGION!DM152-REGION!DM$4),REGION!DM152-REGION!DM$4,""),"")</f>
        <v/>
      </c>
      <c r="E152" s="40" t="str">
        <f>IF($A152=2,IF(ISNUMBER(REGION!DN152-REGION!DN$4),REGION!DN152-REGION!DN$4,""),"")</f>
        <v/>
      </c>
      <c r="F152" s="40" t="str">
        <f>IF($A152=2,IF(ISNUMBER(REGION!DO152-REGION!DO$4),REGION!DO152-REGION!DO$4,""),"")</f>
        <v/>
      </c>
      <c r="G152" s="40" t="str">
        <f>IF($A152=2,IF(ISNUMBER(REGION!DP152-REGION!DP$4),REGION!DP152-REGION!DP$4,""),"")</f>
        <v/>
      </c>
      <c r="H152" s="40" t="str">
        <f>IF($A152=2,IF(ISNUMBER(REGION!DQ152-REGION!DQ$4),REGION!DQ152-REGION!DQ$4,""),"")</f>
        <v/>
      </c>
      <c r="I152" s="41" t="str">
        <f>IF($A152=2,IF(ISNUMBER(REGION!DR152-REGION!DR$4),REGION!DR152-REGION!DR$4,""),"")</f>
        <v/>
      </c>
      <c r="J152" s="44" t="str">
        <f t="shared" si="10"/>
        <v/>
      </c>
      <c r="K152" s="1" t="str">
        <f t="shared" si="13"/>
        <v/>
      </c>
      <c r="M152" s="40" t="str">
        <f>IF($A152=2,IF(ISNUMBER(REGION!DM152-Ukraine!DM152),REGION!DM152-Ukraine!DM152,""),"")</f>
        <v/>
      </c>
      <c r="N152" s="40" t="str">
        <f>IF($A152=2,IF(ISNUMBER(REGION!DN152-Ukraine!DN152),REGION!DN152-Ukraine!DN152,""),"")</f>
        <v/>
      </c>
      <c r="O152" s="40" t="str">
        <f>IF($A152=2,IF(ISNUMBER(REGION!DO152-Ukraine!DO152),REGION!DO152-Ukraine!DO152,""),"")</f>
        <v/>
      </c>
      <c r="P152" s="40" t="str">
        <f>IF($A152=2,IF(ISNUMBER(REGION!DP152-Ukraine!DP152),REGION!DP152-Ukraine!DP152,""),"")</f>
        <v/>
      </c>
      <c r="Q152" s="40" t="str">
        <f>IF($A152=2,IF(ISNUMBER(REGION!DQ152-Ukraine!DQ152),REGION!DQ152-Ukraine!DQ152,""),"")</f>
        <v/>
      </c>
      <c r="R152" s="41" t="str">
        <f>IF($A152=2,IF(ISNUMBER(REGION!DR152-Ukraine!DR152),REGION!DR152-Ukraine!DR152,""),"")</f>
        <v/>
      </c>
      <c r="S152" s="44" t="str">
        <f t="shared" si="11"/>
        <v/>
      </c>
      <c r="T152" s="1" t="str">
        <f t="shared" si="14"/>
        <v/>
      </c>
      <c r="V152" s="1" t="str">
        <f t="shared" si="12"/>
        <v/>
      </c>
      <c r="W152" s="40" t="str">
        <f>IF(V152&gt;1,Employment!$S152,"")</f>
        <v/>
      </c>
    </row>
    <row r="153" spans="1:23" ht="10.5" x14ac:dyDescent="0.25">
      <c r="A153" s="39" t="str">
        <f>'Industry selection'!C153</f>
        <v/>
      </c>
      <c r="B153" s="2">
        <v>33</v>
      </c>
      <c r="C153" s="2" t="s">
        <v>308</v>
      </c>
      <c r="D153" s="40" t="str">
        <f>IF($A153=2,IF(ISNUMBER(REGION!DM153-REGION!DM$4),REGION!DM153-REGION!DM$4,""),"")</f>
        <v/>
      </c>
      <c r="E153" s="40" t="str">
        <f>IF($A153=2,IF(ISNUMBER(REGION!DN153-REGION!DN$4),REGION!DN153-REGION!DN$4,""),"")</f>
        <v/>
      </c>
      <c r="F153" s="40" t="str">
        <f>IF($A153=2,IF(ISNUMBER(REGION!DO153-REGION!DO$4),REGION!DO153-REGION!DO$4,""),"")</f>
        <v/>
      </c>
      <c r="G153" s="40" t="str">
        <f>IF($A153=2,IF(ISNUMBER(REGION!DP153-REGION!DP$4),REGION!DP153-REGION!DP$4,""),"")</f>
        <v/>
      </c>
      <c r="H153" s="40" t="str">
        <f>IF($A153=2,IF(ISNUMBER(REGION!DQ153-REGION!DQ$4),REGION!DQ153-REGION!DQ$4,""),"")</f>
        <v/>
      </c>
      <c r="I153" s="41" t="str">
        <f>IF($A153=2,IF(ISNUMBER(REGION!DR153-REGION!DR$4),REGION!DR153-REGION!DR$4,""),"")</f>
        <v/>
      </c>
      <c r="J153" s="44" t="str">
        <f t="shared" si="10"/>
        <v/>
      </c>
      <c r="K153" s="1" t="str">
        <f t="shared" si="13"/>
        <v/>
      </c>
      <c r="M153" s="40" t="str">
        <f>IF($A153=2,IF(ISNUMBER(REGION!DM153-Ukraine!DM153),REGION!DM153-Ukraine!DM153,""),"")</f>
        <v/>
      </c>
      <c r="N153" s="40" t="str">
        <f>IF($A153=2,IF(ISNUMBER(REGION!DN153-Ukraine!DN153),REGION!DN153-Ukraine!DN153,""),"")</f>
        <v/>
      </c>
      <c r="O153" s="40" t="str">
        <f>IF($A153=2,IF(ISNUMBER(REGION!DO153-Ukraine!DO153),REGION!DO153-Ukraine!DO153,""),"")</f>
        <v/>
      </c>
      <c r="P153" s="40" t="str">
        <f>IF($A153=2,IF(ISNUMBER(REGION!DP153-Ukraine!DP153),REGION!DP153-Ukraine!DP153,""),"")</f>
        <v/>
      </c>
      <c r="Q153" s="40" t="str">
        <f>IF($A153=2,IF(ISNUMBER(REGION!DQ153-Ukraine!DQ153),REGION!DQ153-Ukraine!DQ153,""),"")</f>
        <v/>
      </c>
      <c r="R153" s="41" t="str">
        <f>IF($A153=2,IF(ISNUMBER(REGION!DR153-Ukraine!DR153),REGION!DR153-Ukraine!DR153,""),"")</f>
        <v/>
      </c>
      <c r="S153" s="44" t="str">
        <f t="shared" si="11"/>
        <v/>
      </c>
      <c r="T153" s="1" t="str">
        <f t="shared" si="14"/>
        <v/>
      </c>
      <c r="V153" s="1" t="str">
        <f t="shared" si="12"/>
        <v/>
      </c>
      <c r="W153" s="40" t="str">
        <f>IF(V153&gt;1,Employment!$S153,"")</f>
        <v/>
      </c>
    </row>
    <row r="154" spans="1:23" ht="10.5" x14ac:dyDescent="0.25">
      <c r="A154" s="39">
        <f>'Industry selection'!C154</f>
        <v>2</v>
      </c>
      <c r="B154" s="2">
        <v>33.1</v>
      </c>
      <c r="C154" s="2" t="s">
        <v>310</v>
      </c>
      <c r="D154" s="40">
        <f>IF($A154=2,IF(ISNUMBER(REGION!DM154-REGION!DM$4),REGION!DM154-REGION!DM$4,""),"")</f>
        <v>-4.6297509241082002E-2</v>
      </c>
      <c r="E154" s="40">
        <f>IF($A154=2,IF(ISNUMBER(REGION!DN154-REGION!DN$4),REGION!DN154-REGION!DN$4,""),"")</f>
        <v>2.665115866073986E-5</v>
      </c>
      <c r="F154" s="40">
        <f>IF($A154=2,IF(ISNUMBER(REGION!DO154-REGION!DO$4),REGION!DO154-REGION!DO$4,""),"")</f>
        <v>-7.0668414842972038E-2</v>
      </c>
      <c r="G154" s="40">
        <f>IF($A154=2,IF(ISNUMBER(REGION!DP154-REGION!DP$4),REGION!DP154-REGION!DP$4,""),"")</f>
        <v>0.3039757859202622</v>
      </c>
      <c r="H154" s="40" t="str">
        <f>IF($A154=2,IF(ISNUMBER(REGION!DQ154-REGION!DQ$4),REGION!DQ154-REGION!DQ$4,""),"")</f>
        <v/>
      </c>
      <c r="I154" s="41">
        <f>IF($A154=2,IF(ISNUMBER(REGION!DR154-REGION!DR$4),REGION!DR154-REGION!DR$4,""),"")</f>
        <v>0.11462414031823254</v>
      </c>
      <c r="J154" s="44">
        <f t="shared" si="10"/>
        <v>2</v>
      </c>
      <c r="K154" s="1">
        <f t="shared" si="13"/>
        <v>0</v>
      </c>
      <c r="M154" s="40">
        <f>IF($A154=2,IF(ISNUMBER(REGION!DM154-Ukraine!DM154),REGION!DM154-Ukraine!DM154,""),"")</f>
        <v>-0.10135828856466145</v>
      </c>
      <c r="N154" s="40">
        <f>IF($A154=2,IF(ISNUMBER(REGION!DN154-Ukraine!DN154),REGION!DN154-Ukraine!DN154,""),"")</f>
        <v>-1.789545766193501E-2</v>
      </c>
      <c r="O154" s="40">
        <f>IF($A154=2,IF(ISNUMBER(REGION!DO154-Ukraine!DO154),REGION!DO154-Ukraine!DO154,""),"")</f>
        <v>-2.5896554747085188E-2</v>
      </c>
      <c r="P154" s="40">
        <f>IF($A154=2,IF(ISNUMBER(REGION!DP154-Ukraine!DP154),REGION!DP154-Ukraine!DP154,""),"")</f>
        <v>0.25047358681201048</v>
      </c>
      <c r="Q154" s="40" t="str">
        <f>IF($A154=2,IF(ISNUMBER(REGION!DQ154-Ukraine!DQ154),REGION!DQ154-Ukraine!DQ154,""),"")</f>
        <v/>
      </c>
      <c r="R154" s="41">
        <f>IF($A154=2,IF(ISNUMBER(REGION!DR154-Ukraine!DR154),REGION!DR154-Ukraine!DR154,""),"")</f>
        <v>4.4649479115333346E-2</v>
      </c>
      <c r="S154" s="44">
        <f t="shared" si="11"/>
        <v>1</v>
      </c>
      <c r="T154" s="1">
        <f t="shared" si="14"/>
        <v>0</v>
      </c>
      <c r="V154" s="1">
        <f t="shared" si="12"/>
        <v>0</v>
      </c>
      <c r="W154" s="40" t="str">
        <f>IF(V154&gt;1,Employment!$S154,"")</f>
        <v/>
      </c>
    </row>
    <row r="155" spans="1:23" ht="10.5" x14ac:dyDescent="0.25">
      <c r="A155" s="39">
        <f>'Industry selection'!C155</f>
        <v>2</v>
      </c>
      <c r="B155" s="2">
        <v>33.200000000000003</v>
      </c>
      <c r="C155" s="2" t="s">
        <v>312</v>
      </c>
      <c r="D155" s="40">
        <f>IF($A155=2,IF(ISNUMBER(REGION!DM155-REGION!DM$4),REGION!DM155-REGION!DM$4,""),"")</f>
        <v>1.4350422036775781</v>
      </c>
      <c r="E155" s="40">
        <f>IF($A155=2,IF(ISNUMBER(REGION!DN155-REGION!DN$4),REGION!DN155-REGION!DN$4,""),"")</f>
        <v>-0.14059834884133926</v>
      </c>
      <c r="F155" s="40">
        <f>IF($A155=2,IF(ISNUMBER(REGION!DO155-REGION!DO$4),REGION!DO155-REGION!DO$4,""),"")</f>
        <v>-0.3209357945221164</v>
      </c>
      <c r="G155" s="40">
        <f>IF($A155=2,IF(ISNUMBER(REGION!DP155-REGION!DP$4),REGION!DP155-REGION!DP$4,""),"")</f>
        <v>0.8731581758573691</v>
      </c>
      <c r="H155" s="40" t="str">
        <f>IF($A155=2,IF(ISNUMBER(REGION!DQ155-REGION!DQ$4),REGION!DQ155-REGION!DQ$4,""),"")</f>
        <v/>
      </c>
      <c r="I155" s="41">
        <f>IF($A155=2,IF(ISNUMBER(REGION!DR155-REGION!DR$4),REGION!DR155-REGION!DR$4,""),"")</f>
        <v>1.3529016522799551</v>
      </c>
      <c r="J155" s="44">
        <f t="shared" si="10"/>
        <v>2</v>
      </c>
      <c r="K155" s="1">
        <f t="shared" si="13"/>
        <v>0</v>
      </c>
      <c r="M155" s="40">
        <f>IF($A155=2,IF(ISNUMBER(REGION!DM155-Ukraine!DM155),REGION!DM155-Ukraine!DM155,""),"")</f>
        <v>1.4780411835957779</v>
      </c>
      <c r="N155" s="40">
        <f>IF($A155=2,IF(ISNUMBER(REGION!DN155-Ukraine!DN155),REGION!DN155-Ukraine!DN155,""),"")</f>
        <v>4.3731231231231238E-2</v>
      </c>
      <c r="O155" s="40">
        <f>IF($A155=2,IF(ISNUMBER(REGION!DO155-Ukraine!DO155),REGION!DO155-Ukraine!DO155,""),"")</f>
        <v>-0.2889945329213216</v>
      </c>
      <c r="P155" s="40">
        <f>IF($A155=2,IF(ISNUMBER(REGION!DP155-Ukraine!DP155),REGION!DP155-Ukraine!DP155,""),"")</f>
        <v>0.97825311942958992</v>
      </c>
      <c r="Q155" s="40" t="str">
        <f>IF($A155=2,IF(ISNUMBER(REGION!DQ155-Ukraine!DQ155),REGION!DQ155-Ukraine!DQ155,""),"")</f>
        <v/>
      </c>
      <c r="R155" s="41">
        <f>IF($A155=2,IF(ISNUMBER(REGION!DR155-Ukraine!DR155),REGION!DR155-Ukraine!DR155,""),"")</f>
        <v>1.6472227028897735</v>
      </c>
      <c r="S155" s="44">
        <f t="shared" si="11"/>
        <v>3</v>
      </c>
      <c r="T155" s="1">
        <f t="shared" si="14"/>
        <v>1</v>
      </c>
      <c r="V155" s="1">
        <f t="shared" si="12"/>
        <v>1</v>
      </c>
      <c r="W155" s="40" t="str">
        <f>IF(V155&gt;1,Employment!$S155,"")</f>
        <v/>
      </c>
    </row>
    <row r="156" spans="1:23" ht="10.5" x14ac:dyDescent="0.25">
      <c r="A156" s="39" t="str">
        <f>'Industry selection'!C156</f>
        <v/>
      </c>
      <c r="B156" s="2" t="s">
        <v>314</v>
      </c>
      <c r="C156" s="2" t="s">
        <v>315</v>
      </c>
      <c r="D156" s="40" t="str">
        <f>IF($A156=2,IF(ISNUMBER(REGION!DM156-REGION!DM$4),REGION!DM156-REGION!DM$4,""),"")</f>
        <v/>
      </c>
      <c r="E156" s="40" t="str">
        <f>IF($A156=2,IF(ISNUMBER(REGION!DN156-REGION!DN$4),REGION!DN156-REGION!DN$4,""),"")</f>
        <v/>
      </c>
      <c r="F156" s="40" t="str">
        <f>IF($A156=2,IF(ISNUMBER(REGION!DO156-REGION!DO$4),REGION!DO156-REGION!DO$4,""),"")</f>
        <v/>
      </c>
      <c r="G156" s="40" t="str">
        <f>IF($A156=2,IF(ISNUMBER(REGION!DP156-REGION!DP$4),REGION!DP156-REGION!DP$4,""),"")</f>
        <v/>
      </c>
      <c r="H156" s="40" t="str">
        <f>IF($A156=2,IF(ISNUMBER(REGION!DQ156-REGION!DQ$4),REGION!DQ156-REGION!DQ$4,""),"")</f>
        <v/>
      </c>
      <c r="I156" s="41" t="str">
        <f>IF($A156=2,IF(ISNUMBER(REGION!DR156-REGION!DR$4),REGION!DR156-REGION!DR$4,""),"")</f>
        <v/>
      </c>
      <c r="J156" s="44" t="str">
        <f t="shared" si="10"/>
        <v/>
      </c>
      <c r="K156" s="1" t="str">
        <f t="shared" si="13"/>
        <v/>
      </c>
      <c r="M156" s="40" t="str">
        <f>IF($A156=2,IF(ISNUMBER(REGION!DM156-Ukraine!DM156),REGION!DM156-Ukraine!DM156,""),"")</f>
        <v/>
      </c>
      <c r="N156" s="40" t="str">
        <f>IF($A156=2,IF(ISNUMBER(REGION!DN156-Ukraine!DN156),REGION!DN156-Ukraine!DN156,""),"")</f>
        <v/>
      </c>
      <c r="O156" s="40" t="str">
        <f>IF($A156=2,IF(ISNUMBER(REGION!DO156-Ukraine!DO156),REGION!DO156-Ukraine!DO156,""),"")</f>
        <v/>
      </c>
      <c r="P156" s="40" t="str">
        <f>IF($A156=2,IF(ISNUMBER(REGION!DP156-Ukraine!DP156),REGION!DP156-Ukraine!DP156,""),"")</f>
        <v/>
      </c>
      <c r="Q156" s="40" t="str">
        <f>IF($A156=2,IF(ISNUMBER(REGION!DQ156-Ukraine!DQ156),REGION!DQ156-Ukraine!DQ156,""),"")</f>
        <v/>
      </c>
      <c r="R156" s="41" t="str">
        <f>IF($A156=2,IF(ISNUMBER(REGION!DR156-Ukraine!DR156),REGION!DR156-Ukraine!DR156,""),"")</f>
        <v/>
      </c>
      <c r="S156" s="44" t="str">
        <f t="shared" si="11"/>
        <v/>
      </c>
      <c r="T156" s="1" t="str">
        <f t="shared" si="14"/>
        <v/>
      </c>
      <c r="V156" s="1" t="str">
        <f t="shared" si="12"/>
        <v/>
      </c>
      <c r="W156" s="40" t="str">
        <f>IF(V156&gt;1,Employment!$S156,"")</f>
        <v/>
      </c>
    </row>
    <row r="157" spans="1:23" ht="10.5" x14ac:dyDescent="0.25">
      <c r="A157" s="39" t="str">
        <f>'Industry selection'!C157</f>
        <v/>
      </c>
      <c r="B157" s="2">
        <v>35</v>
      </c>
      <c r="C157" s="2" t="s">
        <v>316</v>
      </c>
      <c r="D157" s="40" t="str">
        <f>IF($A157=2,IF(ISNUMBER(REGION!DM157-REGION!DM$4),REGION!DM157-REGION!DM$4,""),"")</f>
        <v/>
      </c>
      <c r="E157" s="40" t="str">
        <f>IF($A157=2,IF(ISNUMBER(REGION!DN157-REGION!DN$4),REGION!DN157-REGION!DN$4,""),"")</f>
        <v/>
      </c>
      <c r="F157" s="40" t="str">
        <f>IF($A157=2,IF(ISNUMBER(REGION!DO157-REGION!DO$4),REGION!DO157-REGION!DO$4,""),"")</f>
        <v/>
      </c>
      <c r="G157" s="40" t="str">
        <f>IF($A157=2,IF(ISNUMBER(REGION!DP157-REGION!DP$4),REGION!DP157-REGION!DP$4,""),"")</f>
        <v/>
      </c>
      <c r="H157" s="40" t="str">
        <f>IF($A157=2,IF(ISNUMBER(REGION!DQ157-REGION!DQ$4),REGION!DQ157-REGION!DQ$4,""),"")</f>
        <v/>
      </c>
      <c r="I157" s="41" t="str">
        <f>IF($A157=2,IF(ISNUMBER(REGION!DR157-REGION!DR$4),REGION!DR157-REGION!DR$4,""),"")</f>
        <v/>
      </c>
      <c r="J157" s="44" t="str">
        <f t="shared" si="10"/>
        <v/>
      </c>
      <c r="K157" s="1" t="str">
        <f t="shared" si="13"/>
        <v/>
      </c>
      <c r="M157" s="40" t="str">
        <f>IF($A157=2,IF(ISNUMBER(REGION!DM157-Ukraine!DM157),REGION!DM157-Ukraine!DM157,""),"")</f>
        <v/>
      </c>
      <c r="N157" s="40" t="str">
        <f>IF($A157=2,IF(ISNUMBER(REGION!DN157-Ukraine!DN157),REGION!DN157-Ukraine!DN157,""),"")</f>
        <v/>
      </c>
      <c r="O157" s="40" t="str">
        <f>IF($A157=2,IF(ISNUMBER(REGION!DO157-Ukraine!DO157),REGION!DO157-Ukraine!DO157,""),"")</f>
        <v/>
      </c>
      <c r="P157" s="40" t="str">
        <f>IF($A157=2,IF(ISNUMBER(REGION!DP157-Ukraine!DP157),REGION!DP157-Ukraine!DP157,""),"")</f>
        <v/>
      </c>
      <c r="Q157" s="40" t="str">
        <f>IF($A157=2,IF(ISNUMBER(REGION!DQ157-Ukraine!DQ157),REGION!DQ157-Ukraine!DQ157,""),"")</f>
        <v/>
      </c>
      <c r="R157" s="41" t="str">
        <f>IF($A157=2,IF(ISNUMBER(REGION!DR157-Ukraine!DR157),REGION!DR157-Ukraine!DR157,""),"")</f>
        <v/>
      </c>
      <c r="S157" s="44" t="str">
        <f t="shared" si="11"/>
        <v/>
      </c>
      <c r="T157" s="1" t="str">
        <f t="shared" si="14"/>
        <v/>
      </c>
      <c r="V157" s="1" t="str">
        <f t="shared" si="12"/>
        <v/>
      </c>
      <c r="W157" s="40" t="str">
        <f>IF(V157&gt;1,Employment!$S157,"")</f>
        <v/>
      </c>
    </row>
    <row r="158" spans="1:23" ht="10.5" x14ac:dyDescent="0.25">
      <c r="A158" s="39">
        <f>'Industry selection'!C158</f>
        <v>1</v>
      </c>
      <c r="B158" s="2">
        <v>35.1</v>
      </c>
      <c r="C158" s="2" t="s">
        <v>318</v>
      </c>
      <c r="D158" s="40" t="str">
        <f>IF($A158=2,IF(ISNUMBER(REGION!DM158-REGION!DM$4),REGION!DM158-REGION!DM$4,""),"")</f>
        <v/>
      </c>
      <c r="E158" s="40" t="str">
        <f>IF($A158=2,IF(ISNUMBER(REGION!DN158-REGION!DN$4),REGION!DN158-REGION!DN$4,""),"")</f>
        <v/>
      </c>
      <c r="F158" s="40" t="str">
        <f>IF($A158=2,IF(ISNUMBER(REGION!DO158-REGION!DO$4),REGION!DO158-REGION!DO$4,""),"")</f>
        <v/>
      </c>
      <c r="G158" s="40" t="str">
        <f>IF($A158=2,IF(ISNUMBER(REGION!DP158-REGION!DP$4),REGION!DP158-REGION!DP$4,""),"")</f>
        <v/>
      </c>
      <c r="H158" s="40" t="str">
        <f>IF($A158=2,IF(ISNUMBER(REGION!DQ158-REGION!DQ$4),REGION!DQ158-REGION!DQ$4,""),"")</f>
        <v/>
      </c>
      <c r="I158" s="41" t="str">
        <f>IF($A158=2,IF(ISNUMBER(REGION!DR158-REGION!DR$4),REGION!DR158-REGION!DR$4,""),"")</f>
        <v/>
      </c>
      <c r="J158" s="44" t="str">
        <f t="shared" si="10"/>
        <v/>
      </c>
      <c r="K158" s="1" t="str">
        <f t="shared" si="13"/>
        <v/>
      </c>
      <c r="M158" s="40" t="str">
        <f>IF($A158=2,IF(ISNUMBER(REGION!DM158-Ukraine!DM158),REGION!DM158-Ukraine!DM158,""),"")</f>
        <v/>
      </c>
      <c r="N158" s="40" t="str">
        <f>IF($A158=2,IF(ISNUMBER(REGION!DN158-Ukraine!DN158),REGION!DN158-Ukraine!DN158,""),"")</f>
        <v/>
      </c>
      <c r="O158" s="40" t="str">
        <f>IF($A158=2,IF(ISNUMBER(REGION!DO158-Ukraine!DO158),REGION!DO158-Ukraine!DO158,""),"")</f>
        <v/>
      </c>
      <c r="P158" s="40" t="str">
        <f>IF($A158=2,IF(ISNUMBER(REGION!DP158-Ukraine!DP158),REGION!DP158-Ukraine!DP158,""),"")</f>
        <v/>
      </c>
      <c r="Q158" s="40" t="str">
        <f>IF($A158=2,IF(ISNUMBER(REGION!DQ158-Ukraine!DQ158),REGION!DQ158-Ukraine!DQ158,""),"")</f>
        <v/>
      </c>
      <c r="R158" s="41" t="str">
        <f>IF($A158=2,IF(ISNUMBER(REGION!DR158-Ukraine!DR158),REGION!DR158-Ukraine!DR158,""),"")</f>
        <v/>
      </c>
      <c r="S158" s="44" t="str">
        <f t="shared" si="11"/>
        <v/>
      </c>
      <c r="T158" s="1" t="str">
        <f t="shared" si="14"/>
        <v/>
      </c>
      <c r="V158" s="1" t="str">
        <f t="shared" si="12"/>
        <v/>
      </c>
      <c r="W158" s="40" t="str">
        <f>IF(V158&gt;1,Employment!$S158,"")</f>
        <v/>
      </c>
    </row>
    <row r="159" spans="1:23" ht="10.5" x14ac:dyDescent="0.25">
      <c r="A159" s="39">
        <f>'Industry selection'!C159</f>
        <v>1</v>
      </c>
      <c r="B159" s="2">
        <v>35.200000000000003</v>
      </c>
      <c r="C159" s="2" t="s">
        <v>320</v>
      </c>
      <c r="D159" s="40" t="str">
        <f>IF($A159=2,IF(ISNUMBER(REGION!DM159-REGION!DM$4),REGION!DM159-REGION!DM$4,""),"")</f>
        <v/>
      </c>
      <c r="E159" s="40" t="str">
        <f>IF($A159=2,IF(ISNUMBER(REGION!DN159-REGION!DN$4),REGION!DN159-REGION!DN$4,""),"")</f>
        <v/>
      </c>
      <c r="F159" s="40" t="str">
        <f>IF($A159=2,IF(ISNUMBER(REGION!DO159-REGION!DO$4),REGION!DO159-REGION!DO$4,""),"")</f>
        <v/>
      </c>
      <c r="G159" s="40" t="str">
        <f>IF($A159=2,IF(ISNUMBER(REGION!DP159-REGION!DP$4),REGION!DP159-REGION!DP$4,""),"")</f>
        <v/>
      </c>
      <c r="H159" s="40" t="str">
        <f>IF($A159=2,IF(ISNUMBER(REGION!DQ159-REGION!DQ$4),REGION!DQ159-REGION!DQ$4,""),"")</f>
        <v/>
      </c>
      <c r="I159" s="41" t="str">
        <f>IF($A159=2,IF(ISNUMBER(REGION!DR159-REGION!DR$4),REGION!DR159-REGION!DR$4,""),"")</f>
        <v/>
      </c>
      <c r="J159" s="44" t="str">
        <f t="shared" si="10"/>
        <v/>
      </c>
      <c r="K159" s="1" t="str">
        <f t="shared" si="13"/>
        <v/>
      </c>
      <c r="M159" s="40" t="str">
        <f>IF($A159=2,IF(ISNUMBER(REGION!DM159-Ukraine!DM159),REGION!DM159-Ukraine!DM159,""),"")</f>
        <v/>
      </c>
      <c r="N159" s="40" t="str">
        <f>IF($A159=2,IF(ISNUMBER(REGION!DN159-Ukraine!DN159),REGION!DN159-Ukraine!DN159,""),"")</f>
        <v/>
      </c>
      <c r="O159" s="40" t="str">
        <f>IF($A159=2,IF(ISNUMBER(REGION!DO159-Ukraine!DO159),REGION!DO159-Ukraine!DO159,""),"")</f>
        <v/>
      </c>
      <c r="P159" s="40" t="str">
        <f>IF($A159=2,IF(ISNUMBER(REGION!DP159-Ukraine!DP159),REGION!DP159-Ukraine!DP159,""),"")</f>
        <v/>
      </c>
      <c r="Q159" s="40" t="str">
        <f>IF($A159=2,IF(ISNUMBER(REGION!DQ159-Ukraine!DQ159),REGION!DQ159-Ukraine!DQ159,""),"")</f>
        <v/>
      </c>
      <c r="R159" s="41" t="str">
        <f>IF($A159=2,IF(ISNUMBER(REGION!DR159-Ukraine!DR159),REGION!DR159-Ukraine!DR159,""),"")</f>
        <v/>
      </c>
      <c r="S159" s="44" t="str">
        <f t="shared" si="11"/>
        <v/>
      </c>
      <c r="T159" s="1" t="str">
        <f t="shared" si="14"/>
        <v/>
      </c>
      <c r="V159" s="1" t="str">
        <f t="shared" si="12"/>
        <v/>
      </c>
      <c r="W159" s="40" t="str">
        <f>IF(V159&gt;1,Employment!$S159,"")</f>
        <v/>
      </c>
    </row>
    <row r="160" spans="1:23" ht="10.5" x14ac:dyDescent="0.25">
      <c r="A160" s="39">
        <f>'Industry selection'!C160</f>
        <v>2</v>
      </c>
      <c r="B160" s="2">
        <v>35.299999999999997</v>
      </c>
      <c r="C160" s="2" t="s">
        <v>322</v>
      </c>
      <c r="D160" s="40" t="str">
        <f>IF($A160=2,IF(ISNUMBER(REGION!DM160-REGION!DM$4),REGION!DM160-REGION!DM$4,""),"")</f>
        <v/>
      </c>
      <c r="E160" s="40">
        <f>IF($A160=2,IF(ISNUMBER(REGION!DN160-REGION!DN$4),REGION!DN160-REGION!DN$4,""),"")</f>
        <v>1.5499290337336324E-3</v>
      </c>
      <c r="F160" s="40">
        <f>IF($A160=2,IF(ISNUMBER(REGION!DO160-REGION!DO$4),REGION!DO160-REGION!DO$4,""),"")</f>
        <v>3.777156633964307E-2</v>
      </c>
      <c r="G160" s="40">
        <f>IF($A160=2,IF(ISNUMBER(REGION!DP160-REGION!DP$4),REGION!DP160-REGION!DP$4,""),"")</f>
        <v>-7.0662048861731996E-2</v>
      </c>
      <c r="H160" s="40" t="str">
        <f>IF($A160=2,IF(ISNUMBER(REGION!DQ160-REGION!DQ$4),REGION!DQ160-REGION!DQ$4,""),"")</f>
        <v/>
      </c>
      <c r="I160" s="41" t="str">
        <f>IF($A160=2,IF(ISNUMBER(REGION!DR160-REGION!DR$4),REGION!DR160-REGION!DR$4,""),"")</f>
        <v/>
      </c>
      <c r="J160" s="44">
        <f t="shared" si="10"/>
        <v>2</v>
      </c>
      <c r="K160" s="1">
        <f t="shared" si="13"/>
        <v>0</v>
      </c>
      <c r="M160" s="40" t="str">
        <f>IF($A160=2,IF(ISNUMBER(REGION!DM160-Ukraine!DM160),REGION!DM160-Ukraine!DM160,""),"")</f>
        <v/>
      </c>
      <c r="N160" s="40">
        <f>IF($A160=2,IF(ISNUMBER(REGION!DN160-Ukraine!DN160),REGION!DN160-Ukraine!DN160,""),"")</f>
        <v>0.23391303431164601</v>
      </c>
      <c r="O160" s="40">
        <f>IF($A160=2,IF(ISNUMBER(REGION!DO160-Ukraine!DO160),REGION!DO160-Ukraine!DO160,""),"")</f>
        <v>-0.11133623251632618</v>
      </c>
      <c r="P160" s="40">
        <f>IF($A160=2,IF(ISNUMBER(REGION!DP160-Ukraine!DP160),REGION!DP160-Ukraine!DP160,""),"")</f>
        <v>-0.1156855917106866</v>
      </c>
      <c r="Q160" s="40" t="str">
        <f>IF($A160=2,IF(ISNUMBER(REGION!DQ160-Ukraine!DQ160),REGION!DQ160-Ukraine!DQ160,""),"")</f>
        <v/>
      </c>
      <c r="R160" s="41" t="str">
        <f>IF($A160=2,IF(ISNUMBER(REGION!DR160-Ukraine!DR160),REGION!DR160-Ukraine!DR160,""),"")</f>
        <v/>
      </c>
      <c r="S160" s="44">
        <f t="shared" si="11"/>
        <v>1</v>
      </c>
      <c r="T160" s="1">
        <f t="shared" si="14"/>
        <v>0</v>
      </c>
      <c r="V160" s="1">
        <f t="shared" si="12"/>
        <v>0</v>
      </c>
      <c r="W160" s="40" t="str">
        <f>IF(V160&gt;1,Employment!$S160,"")</f>
        <v/>
      </c>
    </row>
    <row r="161" spans="1:23" ht="10.5" x14ac:dyDescent="0.25">
      <c r="A161" s="39" t="str">
        <f>'Industry selection'!C161</f>
        <v/>
      </c>
      <c r="B161" s="2" t="s">
        <v>324</v>
      </c>
      <c r="C161" s="2" t="s">
        <v>325</v>
      </c>
      <c r="D161" s="40" t="str">
        <f>IF($A161=2,IF(ISNUMBER(REGION!DM161-REGION!DM$4),REGION!DM161-REGION!DM$4,""),"")</f>
        <v/>
      </c>
      <c r="E161" s="40" t="str">
        <f>IF($A161=2,IF(ISNUMBER(REGION!DN161-REGION!DN$4),REGION!DN161-REGION!DN$4,""),"")</f>
        <v/>
      </c>
      <c r="F161" s="40" t="str">
        <f>IF($A161=2,IF(ISNUMBER(REGION!DO161-REGION!DO$4),REGION!DO161-REGION!DO$4,""),"")</f>
        <v/>
      </c>
      <c r="G161" s="40" t="str">
        <f>IF($A161=2,IF(ISNUMBER(REGION!DP161-REGION!DP$4),REGION!DP161-REGION!DP$4,""),"")</f>
        <v/>
      </c>
      <c r="H161" s="40" t="str">
        <f>IF($A161=2,IF(ISNUMBER(REGION!DQ161-REGION!DQ$4),REGION!DQ161-REGION!DQ$4,""),"")</f>
        <v/>
      </c>
      <c r="I161" s="41" t="str">
        <f>IF($A161=2,IF(ISNUMBER(REGION!DR161-REGION!DR$4),REGION!DR161-REGION!DR$4,""),"")</f>
        <v/>
      </c>
      <c r="J161" s="44" t="str">
        <f t="shared" si="10"/>
        <v/>
      </c>
      <c r="K161" s="1" t="str">
        <f t="shared" si="13"/>
        <v/>
      </c>
      <c r="M161" s="40" t="str">
        <f>IF($A161=2,IF(ISNUMBER(REGION!DM161-Ukraine!DM161),REGION!DM161-Ukraine!DM161,""),"")</f>
        <v/>
      </c>
      <c r="N161" s="40" t="str">
        <f>IF($A161=2,IF(ISNUMBER(REGION!DN161-Ukraine!DN161),REGION!DN161-Ukraine!DN161,""),"")</f>
        <v/>
      </c>
      <c r="O161" s="40" t="str">
        <f>IF($A161=2,IF(ISNUMBER(REGION!DO161-Ukraine!DO161),REGION!DO161-Ukraine!DO161,""),"")</f>
        <v/>
      </c>
      <c r="P161" s="40" t="str">
        <f>IF($A161=2,IF(ISNUMBER(REGION!DP161-Ukraine!DP161),REGION!DP161-Ukraine!DP161,""),"")</f>
        <v/>
      </c>
      <c r="Q161" s="40" t="str">
        <f>IF($A161=2,IF(ISNUMBER(REGION!DQ161-Ukraine!DQ161),REGION!DQ161-Ukraine!DQ161,""),"")</f>
        <v/>
      </c>
      <c r="R161" s="41" t="str">
        <f>IF($A161=2,IF(ISNUMBER(REGION!DR161-Ukraine!DR161),REGION!DR161-Ukraine!DR161,""),"")</f>
        <v/>
      </c>
      <c r="S161" s="44" t="str">
        <f t="shared" si="11"/>
        <v/>
      </c>
      <c r="T161" s="1" t="str">
        <f t="shared" si="14"/>
        <v/>
      </c>
      <c r="V161" s="1" t="str">
        <f t="shared" si="12"/>
        <v/>
      </c>
      <c r="W161" s="40" t="str">
        <f>IF(V161&gt;1,Employment!$S161,"")</f>
        <v/>
      </c>
    </row>
    <row r="162" spans="1:23" ht="10.5" x14ac:dyDescent="0.25">
      <c r="A162" s="39">
        <f>'Industry selection'!C162</f>
        <v>1</v>
      </c>
      <c r="B162" s="2">
        <v>36</v>
      </c>
      <c r="C162" s="2" t="s">
        <v>327</v>
      </c>
      <c r="D162" s="40" t="str">
        <f>IF($A162=2,IF(ISNUMBER(REGION!DM162-REGION!DM$4),REGION!DM162-REGION!DM$4,""),"")</f>
        <v/>
      </c>
      <c r="E162" s="40" t="str">
        <f>IF($A162=2,IF(ISNUMBER(REGION!DN162-REGION!DN$4),REGION!DN162-REGION!DN$4,""),"")</f>
        <v/>
      </c>
      <c r="F162" s="40" t="str">
        <f>IF($A162=2,IF(ISNUMBER(REGION!DO162-REGION!DO$4),REGION!DO162-REGION!DO$4,""),"")</f>
        <v/>
      </c>
      <c r="G162" s="40" t="str">
        <f>IF($A162=2,IF(ISNUMBER(REGION!DP162-REGION!DP$4),REGION!DP162-REGION!DP$4,""),"")</f>
        <v/>
      </c>
      <c r="H162" s="40" t="str">
        <f>IF($A162=2,IF(ISNUMBER(REGION!DQ162-REGION!DQ$4),REGION!DQ162-REGION!DQ$4,""),"")</f>
        <v/>
      </c>
      <c r="I162" s="41" t="str">
        <f>IF($A162=2,IF(ISNUMBER(REGION!DR162-REGION!DR$4),REGION!DR162-REGION!DR$4,""),"")</f>
        <v/>
      </c>
      <c r="J162" s="44" t="str">
        <f t="shared" si="10"/>
        <v/>
      </c>
      <c r="K162" s="1" t="str">
        <f t="shared" si="13"/>
        <v/>
      </c>
      <c r="M162" s="40" t="str">
        <f>IF($A162=2,IF(ISNUMBER(REGION!DM162-Ukraine!DM162),REGION!DM162-Ukraine!DM162,""),"")</f>
        <v/>
      </c>
      <c r="N162" s="40" t="str">
        <f>IF($A162=2,IF(ISNUMBER(REGION!DN162-Ukraine!DN162),REGION!DN162-Ukraine!DN162,""),"")</f>
        <v/>
      </c>
      <c r="O162" s="40" t="str">
        <f>IF($A162=2,IF(ISNUMBER(REGION!DO162-Ukraine!DO162),REGION!DO162-Ukraine!DO162,""),"")</f>
        <v/>
      </c>
      <c r="P162" s="40" t="str">
        <f>IF($A162=2,IF(ISNUMBER(REGION!DP162-Ukraine!DP162),REGION!DP162-Ukraine!DP162,""),"")</f>
        <v/>
      </c>
      <c r="Q162" s="40" t="str">
        <f>IF($A162=2,IF(ISNUMBER(REGION!DQ162-Ukraine!DQ162),REGION!DQ162-Ukraine!DQ162,""),"")</f>
        <v/>
      </c>
      <c r="R162" s="41" t="str">
        <f>IF($A162=2,IF(ISNUMBER(REGION!DR162-Ukraine!DR162),REGION!DR162-Ukraine!DR162,""),"")</f>
        <v/>
      </c>
      <c r="S162" s="44" t="str">
        <f t="shared" si="11"/>
        <v/>
      </c>
      <c r="T162" s="1" t="str">
        <f t="shared" si="14"/>
        <v/>
      </c>
      <c r="V162" s="1" t="str">
        <f t="shared" si="12"/>
        <v/>
      </c>
      <c r="W162" s="40" t="str">
        <f>IF(V162&gt;1,Employment!$S162,"")</f>
        <v/>
      </c>
    </row>
    <row r="163" spans="1:23" ht="10.5" x14ac:dyDescent="0.25">
      <c r="A163" s="39">
        <f>'Industry selection'!C163</f>
        <v>1</v>
      </c>
      <c r="B163" s="2">
        <v>37</v>
      </c>
      <c r="C163" s="2" t="s">
        <v>329</v>
      </c>
      <c r="D163" s="40" t="str">
        <f>IF($A163=2,IF(ISNUMBER(REGION!DM163-REGION!DM$4),REGION!DM163-REGION!DM$4,""),"")</f>
        <v/>
      </c>
      <c r="E163" s="40" t="str">
        <f>IF($A163=2,IF(ISNUMBER(REGION!DN163-REGION!DN$4),REGION!DN163-REGION!DN$4,""),"")</f>
        <v/>
      </c>
      <c r="F163" s="40" t="str">
        <f>IF($A163=2,IF(ISNUMBER(REGION!DO163-REGION!DO$4),REGION!DO163-REGION!DO$4,""),"")</f>
        <v/>
      </c>
      <c r="G163" s="40" t="str">
        <f>IF($A163=2,IF(ISNUMBER(REGION!DP163-REGION!DP$4),REGION!DP163-REGION!DP$4,""),"")</f>
        <v/>
      </c>
      <c r="H163" s="40" t="str">
        <f>IF($A163=2,IF(ISNUMBER(REGION!DQ163-REGION!DQ$4),REGION!DQ163-REGION!DQ$4,""),"")</f>
        <v/>
      </c>
      <c r="I163" s="41" t="str">
        <f>IF($A163=2,IF(ISNUMBER(REGION!DR163-REGION!DR$4),REGION!DR163-REGION!DR$4,""),"")</f>
        <v/>
      </c>
      <c r="J163" s="44" t="str">
        <f t="shared" si="10"/>
        <v/>
      </c>
      <c r="K163" s="1" t="str">
        <f t="shared" si="13"/>
        <v/>
      </c>
      <c r="M163" s="40" t="str">
        <f>IF($A163=2,IF(ISNUMBER(REGION!DM163-Ukraine!DM163),REGION!DM163-Ukraine!DM163,""),"")</f>
        <v/>
      </c>
      <c r="N163" s="40" t="str">
        <f>IF($A163=2,IF(ISNUMBER(REGION!DN163-Ukraine!DN163),REGION!DN163-Ukraine!DN163,""),"")</f>
        <v/>
      </c>
      <c r="O163" s="40" t="str">
        <f>IF($A163=2,IF(ISNUMBER(REGION!DO163-Ukraine!DO163),REGION!DO163-Ukraine!DO163,""),"")</f>
        <v/>
      </c>
      <c r="P163" s="40" t="str">
        <f>IF($A163=2,IF(ISNUMBER(REGION!DP163-Ukraine!DP163),REGION!DP163-Ukraine!DP163,""),"")</f>
        <v/>
      </c>
      <c r="Q163" s="40" t="str">
        <f>IF($A163=2,IF(ISNUMBER(REGION!DQ163-Ukraine!DQ163),REGION!DQ163-Ukraine!DQ163,""),"")</f>
        <v/>
      </c>
      <c r="R163" s="41" t="str">
        <f>IF($A163=2,IF(ISNUMBER(REGION!DR163-Ukraine!DR163),REGION!DR163-Ukraine!DR163,""),"")</f>
        <v/>
      </c>
      <c r="S163" s="44" t="str">
        <f t="shared" si="11"/>
        <v/>
      </c>
      <c r="T163" s="1" t="str">
        <f t="shared" si="14"/>
        <v/>
      </c>
      <c r="V163" s="1" t="str">
        <f t="shared" si="12"/>
        <v/>
      </c>
      <c r="W163" s="40" t="str">
        <f>IF(V163&gt;1,Employment!$S163,"")</f>
        <v/>
      </c>
    </row>
    <row r="164" spans="1:23" ht="10.5" x14ac:dyDescent="0.25">
      <c r="A164" s="39" t="str">
        <f>'Industry selection'!C164</f>
        <v/>
      </c>
      <c r="B164" s="2">
        <v>38</v>
      </c>
      <c r="C164" s="2" t="s">
        <v>331</v>
      </c>
      <c r="D164" s="40" t="str">
        <f>IF($A164=2,IF(ISNUMBER(REGION!DM164-REGION!DM$4),REGION!DM164-REGION!DM$4,""),"")</f>
        <v/>
      </c>
      <c r="E164" s="40" t="str">
        <f>IF($A164=2,IF(ISNUMBER(REGION!DN164-REGION!DN$4),REGION!DN164-REGION!DN$4,""),"")</f>
        <v/>
      </c>
      <c r="F164" s="40" t="str">
        <f>IF($A164=2,IF(ISNUMBER(REGION!DO164-REGION!DO$4),REGION!DO164-REGION!DO$4,""),"")</f>
        <v/>
      </c>
      <c r="G164" s="40" t="str">
        <f>IF($A164=2,IF(ISNUMBER(REGION!DP164-REGION!DP$4),REGION!DP164-REGION!DP$4,""),"")</f>
        <v/>
      </c>
      <c r="H164" s="40" t="str">
        <f>IF($A164=2,IF(ISNUMBER(REGION!DQ164-REGION!DQ$4),REGION!DQ164-REGION!DQ$4,""),"")</f>
        <v/>
      </c>
      <c r="I164" s="41" t="str">
        <f>IF($A164=2,IF(ISNUMBER(REGION!DR164-REGION!DR$4),REGION!DR164-REGION!DR$4,""),"")</f>
        <v/>
      </c>
      <c r="J164" s="44" t="str">
        <f t="shared" si="10"/>
        <v/>
      </c>
      <c r="K164" s="1" t="str">
        <f t="shared" si="13"/>
        <v/>
      </c>
      <c r="M164" s="40" t="str">
        <f>IF($A164=2,IF(ISNUMBER(REGION!DM164-Ukraine!DM164),REGION!DM164-Ukraine!DM164,""),"")</f>
        <v/>
      </c>
      <c r="N164" s="40" t="str">
        <f>IF($A164=2,IF(ISNUMBER(REGION!DN164-Ukraine!DN164),REGION!DN164-Ukraine!DN164,""),"")</f>
        <v/>
      </c>
      <c r="O164" s="40" t="str">
        <f>IF($A164=2,IF(ISNUMBER(REGION!DO164-Ukraine!DO164),REGION!DO164-Ukraine!DO164,""),"")</f>
        <v/>
      </c>
      <c r="P164" s="40" t="str">
        <f>IF($A164=2,IF(ISNUMBER(REGION!DP164-Ukraine!DP164),REGION!DP164-Ukraine!DP164,""),"")</f>
        <v/>
      </c>
      <c r="Q164" s="40" t="str">
        <f>IF($A164=2,IF(ISNUMBER(REGION!DQ164-Ukraine!DQ164),REGION!DQ164-Ukraine!DQ164,""),"")</f>
        <v/>
      </c>
      <c r="R164" s="41" t="str">
        <f>IF($A164=2,IF(ISNUMBER(REGION!DR164-Ukraine!DR164),REGION!DR164-Ukraine!DR164,""),"")</f>
        <v/>
      </c>
      <c r="S164" s="44" t="str">
        <f t="shared" si="11"/>
        <v/>
      </c>
      <c r="T164" s="1" t="str">
        <f t="shared" si="14"/>
        <v/>
      </c>
      <c r="V164" s="1" t="str">
        <f t="shared" si="12"/>
        <v/>
      </c>
      <c r="W164" s="40" t="str">
        <f>IF(V164&gt;1,Employment!$S164,"")</f>
        <v/>
      </c>
    </row>
    <row r="165" spans="1:23" ht="10.5" x14ac:dyDescent="0.25">
      <c r="A165" s="39">
        <f>'Industry selection'!C165</f>
        <v>2</v>
      </c>
      <c r="B165" s="2">
        <v>38.1</v>
      </c>
      <c r="C165" s="2" t="s">
        <v>333</v>
      </c>
      <c r="D165" s="40" t="str">
        <f>IF($A165=2,IF(ISNUMBER(REGION!DM165-REGION!DM$4),REGION!DM165-REGION!DM$4,""),"")</f>
        <v/>
      </c>
      <c r="E165" s="40" t="str">
        <f>IF($A165=2,IF(ISNUMBER(REGION!DN165-REGION!DN$4),REGION!DN165-REGION!DN$4,""),"")</f>
        <v/>
      </c>
      <c r="F165" s="40" t="str">
        <f>IF($A165=2,IF(ISNUMBER(REGION!DO165-REGION!DO$4),REGION!DO165-REGION!DO$4,""),"")</f>
        <v/>
      </c>
      <c r="G165" s="40">
        <f>IF($A165=2,IF(ISNUMBER(REGION!DP165-REGION!DP$4),REGION!DP165-REGION!DP$4,""),"")</f>
        <v>2.1679681233713222E-2</v>
      </c>
      <c r="H165" s="40">
        <f>IF($A165=2,IF(ISNUMBER(REGION!DQ165-REGION!DQ$4),REGION!DQ165-REGION!DQ$4,""),"")</f>
        <v>6.6906674192221294E-2</v>
      </c>
      <c r="I165" s="41">
        <f>IF($A165=2,IF(ISNUMBER(REGION!DR165-REGION!DR$4),REGION!DR165-REGION!DR$4,""),"")</f>
        <v>0.30540709890304873</v>
      </c>
      <c r="J165" s="44">
        <f t="shared" si="10"/>
        <v>2</v>
      </c>
      <c r="K165" s="1">
        <f t="shared" si="13"/>
        <v>0</v>
      </c>
      <c r="M165" s="40" t="str">
        <f>IF($A165=2,IF(ISNUMBER(REGION!DM165-Ukraine!DM165),REGION!DM165-Ukraine!DM165,""),"")</f>
        <v/>
      </c>
      <c r="N165" s="40" t="str">
        <f>IF($A165=2,IF(ISNUMBER(REGION!DN165-Ukraine!DN165),REGION!DN165-Ukraine!DN165,""),"")</f>
        <v/>
      </c>
      <c r="O165" s="40" t="str">
        <f>IF($A165=2,IF(ISNUMBER(REGION!DO165-Ukraine!DO165),REGION!DO165-Ukraine!DO165,""),"")</f>
        <v/>
      </c>
      <c r="P165" s="40">
        <f>IF($A165=2,IF(ISNUMBER(REGION!DP165-Ukraine!DP165),REGION!DP165-Ukraine!DP165,""),"")</f>
        <v>-5.7144061180311678E-2</v>
      </c>
      <c r="Q165" s="40">
        <f>IF($A165=2,IF(ISNUMBER(REGION!DQ165-Ukraine!DQ165),REGION!DQ165-Ukraine!DQ165,""),"")</f>
        <v>8.8889343047347968E-2</v>
      </c>
      <c r="R165" s="41">
        <f>IF($A165=2,IF(ISNUMBER(REGION!DR165-Ukraine!DR165),REGION!DR165-Ukraine!DR165,""),"")</f>
        <v>0.42191520385570058</v>
      </c>
      <c r="S165" s="44">
        <f t="shared" si="11"/>
        <v>1</v>
      </c>
      <c r="T165" s="1">
        <f t="shared" si="14"/>
        <v>0</v>
      </c>
      <c r="V165" s="1">
        <f t="shared" si="12"/>
        <v>0</v>
      </c>
      <c r="W165" s="40" t="str">
        <f>IF(V165&gt;1,Employment!$S165,"")</f>
        <v/>
      </c>
    </row>
    <row r="166" spans="1:23" ht="10.5" x14ac:dyDescent="0.25">
      <c r="A166" s="39">
        <f>'Industry selection'!C166</f>
        <v>1</v>
      </c>
      <c r="B166" s="2">
        <v>38.200000000000003</v>
      </c>
      <c r="C166" s="2" t="s">
        <v>335</v>
      </c>
      <c r="D166" s="40" t="str">
        <f>IF($A166=2,IF(ISNUMBER(REGION!DM166-REGION!DM$4),REGION!DM166-REGION!DM$4,""),"")</f>
        <v/>
      </c>
      <c r="E166" s="40" t="str">
        <f>IF($A166=2,IF(ISNUMBER(REGION!DN166-REGION!DN$4),REGION!DN166-REGION!DN$4,""),"")</f>
        <v/>
      </c>
      <c r="F166" s="40" t="str">
        <f>IF($A166=2,IF(ISNUMBER(REGION!DO166-REGION!DO$4),REGION!DO166-REGION!DO$4,""),"")</f>
        <v/>
      </c>
      <c r="G166" s="40" t="str">
        <f>IF($A166=2,IF(ISNUMBER(REGION!DP166-REGION!DP$4),REGION!DP166-REGION!DP$4,""),"")</f>
        <v/>
      </c>
      <c r="H166" s="40" t="str">
        <f>IF($A166=2,IF(ISNUMBER(REGION!DQ166-REGION!DQ$4),REGION!DQ166-REGION!DQ$4,""),"")</f>
        <v/>
      </c>
      <c r="I166" s="41" t="str">
        <f>IF($A166=2,IF(ISNUMBER(REGION!DR166-REGION!DR$4),REGION!DR166-REGION!DR$4,""),"")</f>
        <v/>
      </c>
      <c r="J166" s="44" t="str">
        <f t="shared" si="10"/>
        <v/>
      </c>
      <c r="K166" s="1" t="str">
        <f t="shared" si="13"/>
        <v/>
      </c>
      <c r="M166" s="40" t="str">
        <f>IF($A166=2,IF(ISNUMBER(REGION!DM166-Ukraine!DM166),REGION!DM166-Ukraine!DM166,""),"")</f>
        <v/>
      </c>
      <c r="N166" s="40" t="str">
        <f>IF($A166=2,IF(ISNUMBER(REGION!DN166-Ukraine!DN166),REGION!DN166-Ukraine!DN166,""),"")</f>
        <v/>
      </c>
      <c r="O166" s="40" t="str">
        <f>IF($A166=2,IF(ISNUMBER(REGION!DO166-Ukraine!DO166),REGION!DO166-Ukraine!DO166,""),"")</f>
        <v/>
      </c>
      <c r="P166" s="40" t="str">
        <f>IF($A166=2,IF(ISNUMBER(REGION!DP166-Ukraine!DP166),REGION!DP166-Ukraine!DP166,""),"")</f>
        <v/>
      </c>
      <c r="Q166" s="40" t="str">
        <f>IF($A166=2,IF(ISNUMBER(REGION!DQ166-Ukraine!DQ166),REGION!DQ166-Ukraine!DQ166,""),"")</f>
        <v/>
      </c>
      <c r="R166" s="41" t="str">
        <f>IF($A166=2,IF(ISNUMBER(REGION!DR166-Ukraine!DR166),REGION!DR166-Ukraine!DR166,""),"")</f>
        <v/>
      </c>
      <c r="S166" s="44" t="str">
        <f t="shared" si="11"/>
        <v/>
      </c>
      <c r="T166" s="1" t="str">
        <f t="shared" si="14"/>
        <v/>
      </c>
      <c r="V166" s="1" t="str">
        <f t="shared" si="12"/>
        <v/>
      </c>
      <c r="W166" s="40" t="str">
        <f>IF(V166&gt;1,Employment!$S166,"")</f>
        <v/>
      </c>
    </row>
    <row r="167" spans="1:23" ht="10.5" x14ac:dyDescent="0.25">
      <c r="A167" s="39">
        <f>'Industry selection'!C167</f>
        <v>2</v>
      </c>
      <c r="B167" s="2">
        <v>38.299999999999997</v>
      </c>
      <c r="C167" s="2" t="s">
        <v>337</v>
      </c>
      <c r="D167" s="40" t="str">
        <f>IF($A167=2,IF(ISNUMBER(REGION!DM167-REGION!DM$4),REGION!DM167-REGION!DM$4,""),"")</f>
        <v/>
      </c>
      <c r="E167" s="40">
        <f>IF($A167=2,IF(ISNUMBER(REGION!DN167-REGION!DN$4),REGION!DN167-REGION!DN$4,""),"")</f>
        <v>-0.18998106489072197</v>
      </c>
      <c r="F167" s="40" t="str">
        <f>IF($A167=2,IF(ISNUMBER(REGION!DO167-REGION!DO$4),REGION!DO167-REGION!DO$4,""),"")</f>
        <v/>
      </c>
      <c r="G167" s="40" t="str">
        <f>IF($A167=2,IF(ISNUMBER(REGION!DP167-REGION!DP$4),REGION!DP167-REGION!DP$4,""),"")</f>
        <v/>
      </c>
      <c r="H167" s="40">
        <f>IF($A167=2,IF(ISNUMBER(REGION!DQ167-REGION!DQ$4),REGION!DQ167-REGION!DQ$4,""),"")</f>
        <v>-5.1081657348471698E-2</v>
      </c>
      <c r="I167" s="41">
        <f>IF($A167=2,IF(ISNUMBER(REGION!DR167-REGION!DR$4),REGION!DR167-REGION!DR$4,""),"")</f>
        <v>-0.47055513784350178</v>
      </c>
      <c r="J167" s="44">
        <f t="shared" si="10"/>
        <v>0</v>
      </c>
      <c r="K167" s="1" t="str">
        <f t="shared" si="13"/>
        <v/>
      </c>
      <c r="M167" s="40" t="str">
        <f>IF($A167=2,IF(ISNUMBER(REGION!DM167-Ukraine!DM167),REGION!DM167-Ukraine!DM167,""),"")</f>
        <v/>
      </c>
      <c r="N167" s="40">
        <f>IF($A167=2,IF(ISNUMBER(REGION!DN167-Ukraine!DN167),REGION!DN167-Ukraine!DN167,""),"")</f>
        <v>9.8841003541898842E-2</v>
      </c>
      <c r="O167" s="40" t="str">
        <f>IF($A167=2,IF(ISNUMBER(REGION!DO167-Ukraine!DO167),REGION!DO167-Ukraine!DO167,""),"")</f>
        <v/>
      </c>
      <c r="P167" s="40" t="str">
        <f>IF($A167=2,IF(ISNUMBER(REGION!DP167-Ukraine!DP167),REGION!DP167-Ukraine!DP167,""),"")</f>
        <v/>
      </c>
      <c r="Q167" s="40">
        <f>IF($A167=2,IF(ISNUMBER(REGION!DQ167-Ukraine!DQ167),REGION!DQ167-Ukraine!DQ167,""),"")</f>
        <v>-7.412211952507064E-2</v>
      </c>
      <c r="R167" s="41">
        <f>IF($A167=2,IF(ISNUMBER(REGION!DR167-Ukraine!DR167),REGION!DR167-Ukraine!DR167,""),"")</f>
        <v>-7.9620379824591025E-2</v>
      </c>
      <c r="S167" s="44">
        <f t="shared" si="11"/>
        <v>1</v>
      </c>
      <c r="T167" s="1" t="str">
        <f t="shared" si="14"/>
        <v/>
      </c>
      <c r="V167" s="1">
        <f t="shared" si="12"/>
        <v>0</v>
      </c>
      <c r="W167" s="40" t="str">
        <f>IF(V167&gt;1,Employment!$S167,"")</f>
        <v/>
      </c>
    </row>
    <row r="168" spans="1:23" ht="10.5" x14ac:dyDescent="0.25">
      <c r="A168" s="39">
        <f>'Industry selection'!C168</f>
        <v>1</v>
      </c>
      <c r="B168" s="2">
        <v>39</v>
      </c>
      <c r="C168" s="2" t="s">
        <v>339</v>
      </c>
      <c r="D168" s="40" t="str">
        <f>IF($A168=2,IF(ISNUMBER(REGION!DM168-REGION!DM$4),REGION!DM168-REGION!DM$4,""),"")</f>
        <v/>
      </c>
      <c r="E168" s="40" t="str">
        <f>IF($A168=2,IF(ISNUMBER(REGION!DN168-REGION!DN$4),REGION!DN168-REGION!DN$4,""),"")</f>
        <v/>
      </c>
      <c r="F168" s="40" t="str">
        <f>IF($A168=2,IF(ISNUMBER(REGION!DO168-REGION!DO$4),REGION!DO168-REGION!DO$4,""),"")</f>
        <v/>
      </c>
      <c r="G168" s="40" t="str">
        <f>IF($A168=2,IF(ISNUMBER(REGION!DP168-REGION!DP$4),REGION!DP168-REGION!DP$4,""),"")</f>
        <v/>
      </c>
      <c r="H168" s="40" t="str">
        <f>IF($A168=2,IF(ISNUMBER(REGION!DQ168-REGION!DQ$4),REGION!DQ168-REGION!DQ$4,""),"")</f>
        <v/>
      </c>
      <c r="I168" s="41" t="str">
        <f>IF($A168=2,IF(ISNUMBER(REGION!DR168-REGION!DR$4),REGION!DR168-REGION!DR$4,""),"")</f>
        <v/>
      </c>
      <c r="J168" s="44" t="str">
        <f t="shared" si="10"/>
        <v/>
      </c>
      <c r="K168" s="1" t="str">
        <f t="shared" si="13"/>
        <v/>
      </c>
      <c r="M168" s="40" t="str">
        <f>IF($A168=2,IF(ISNUMBER(REGION!DM168-Ukraine!DM168),REGION!DM168-Ukraine!DM168,""),"")</f>
        <v/>
      </c>
      <c r="N168" s="40" t="str">
        <f>IF($A168=2,IF(ISNUMBER(REGION!DN168-Ukraine!DN168),REGION!DN168-Ukraine!DN168,""),"")</f>
        <v/>
      </c>
      <c r="O168" s="40" t="str">
        <f>IF($A168=2,IF(ISNUMBER(REGION!DO168-Ukraine!DO168),REGION!DO168-Ukraine!DO168,""),"")</f>
        <v/>
      </c>
      <c r="P168" s="40" t="str">
        <f>IF($A168=2,IF(ISNUMBER(REGION!DP168-Ukraine!DP168),REGION!DP168-Ukraine!DP168,""),"")</f>
        <v/>
      </c>
      <c r="Q168" s="40" t="str">
        <f>IF($A168=2,IF(ISNUMBER(REGION!DQ168-Ukraine!DQ168),REGION!DQ168-Ukraine!DQ168,""),"")</f>
        <v/>
      </c>
      <c r="R168" s="41" t="str">
        <f>IF($A168=2,IF(ISNUMBER(REGION!DR168-Ukraine!DR168),REGION!DR168-Ukraine!DR168,""),"")</f>
        <v/>
      </c>
      <c r="S168" s="44" t="str">
        <f t="shared" si="11"/>
        <v/>
      </c>
      <c r="T168" s="1" t="str">
        <f t="shared" si="14"/>
        <v/>
      </c>
      <c r="V168" s="1" t="str">
        <f t="shared" si="12"/>
        <v/>
      </c>
      <c r="W168" s="40" t="str">
        <f>IF(V168&gt;1,Employment!$S168,"")</f>
        <v/>
      </c>
    </row>
    <row r="169" spans="1:23" ht="10.5" x14ac:dyDescent="0.25">
      <c r="A169" s="39" t="str">
        <f>'Industry selection'!C169</f>
        <v/>
      </c>
      <c r="B169" s="2" t="s">
        <v>341</v>
      </c>
      <c r="C169" s="2" t="s">
        <v>342</v>
      </c>
      <c r="D169" s="40" t="str">
        <f>IF($A169=2,IF(ISNUMBER(REGION!DM169-REGION!DM$4),REGION!DM169-REGION!DM$4,""),"")</f>
        <v/>
      </c>
      <c r="E169" s="40" t="str">
        <f>IF($A169=2,IF(ISNUMBER(REGION!DN169-REGION!DN$4),REGION!DN169-REGION!DN$4,""),"")</f>
        <v/>
      </c>
      <c r="F169" s="40" t="str">
        <f>IF($A169=2,IF(ISNUMBER(REGION!DO169-REGION!DO$4),REGION!DO169-REGION!DO$4,""),"")</f>
        <v/>
      </c>
      <c r="G169" s="40" t="str">
        <f>IF($A169=2,IF(ISNUMBER(REGION!DP169-REGION!DP$4),REGION!DP169-REGION!DP$4,""),"")</f>
        <v/>
      </c>
      <c r="H169" s="40" t="str">
        <f>IF($A169=2,IF(ISNUMBER(REGION!DQ169-REGION!DQ$4),REGION!DQ169-REGION!DQ$4,""),"")</f>
        <v/>
      </c>
      <c r="I169" s="41" t="str">
        <f>IF($A169=2,IF(ISNUMBER(REGION!DR169-REGION!DR$4),REGION!DR169-REGION!DR$4,""),"")</f>
        <v/>
      </c>
      <c r="J169" s="44" t="str">
        <f t="shared" si="10"/>
        <v/>
      </c>
      <c r="K169" s="1" t="str">
        <f t="shared" si="13"/>
        <v/>
      </c>
      <c r="M169" s="40" t="str">
        <f>IF($A169=2,IF(ISNUMBER(REGION!DM169-Ukraine!DM169),REGION!DM169-Ukraine!DM169,""),"")</f>
        <v/>
      </c>
      <c r="N169" s="40" t="str">
        <f>IF($A169=2,IF(ISNUMBER(REGION!DN169-Ukraine!DN169),REGION!DN169-Ukraine!DN169,""),"")</f>
        <v/>
      </c>
      <c r="O169" s="40" t="str">
        <f>IF($A169=2,IF(ISNUMBER(REGION!DO169-Ukraine!DO169),REGION!DO169-Ukraine!DO169,""),"")</f>
        <v/>
      </c>
      <c r="P169" s="40" t="str">
        <f>IF($A169=2,IF(ISNUMBER(REGION!DP169-Ukraine!DP169),REGION!DP169-Ukraine!DP169,""),"")</f>
        <v/>
      </c>
      <c r="Q169" s="40" t="str">
        <f>IF($A169=2,IF(ISNUMBER(REGION!DQ169-Ukraine!DQ169),REGION!DQ169-Ukraine!DQ169,""),"")</f>
        <v/>
      </c>
      <c r="R169" s="41" t="str">
        <f>IF($A169=2,IF(ISNUMBER(REGION!DR169-Ukraine!DR169),REGION!DR169-Ukraine!DR169,""),"")</f>
        <v/>
      </c>
      <c r="S169" s="44" t="str">
        <f t="shared" si="11"/>
        <v/>
      </c>
      <c r="T169" s="1" t="str">
        <f t="shared" si="14"/>
        <v/>
      </c>
      <c r="V169" s="1" t="str">
        <f t="shared" si="12"/>
        <v/>
      </c>
      <c r="W169" s="40" t="str">
        <f>IF(V169&gt;1,Employment!$S169,"")</f>
        <v/>
      </c>
    </row>
    <row r="170" spans="1:23" ht="10.5" x14ac:dyDescent="0.25">
      <c r="A170" s="39" t="str">
        <f>'Industry selection'!C170</f>
        <v/>
      </c>
      <c r="B170" s="2">
        <v>41</v>
      </c>
      <c r="C170" s="2" t="s">
        <v>344</v>
      </c>
      <c r="D170" s="40" t="str">
        <f>IF($A170=2,IF(ISNUMBER(REGION!DM170-REGION!DM$4),REGION!DM170-REGION!DM$4,""),"")</f>
        <v/>
      </c>
      <c r="E170" s="40" t="str">
        <f>IF($A170=2,IF(ISNUMBER(REGION!DN170-REGION!DN$4),REGION!DN170-REGION!DN$4,""),"")</f>
        <v/>
      </c>
      <c r="F170" s="40" t="str">
        <f>IF($A170=2,IF(ISNUMBER(REGION!DO170-REGION!DO$4),REGION!DO170-REGION!DO$4,""),"")</f>
        <v/>
      </c>
      <c r="G170" s="40" t="str">
        <f>IF($A170=2,IF(ISNUMBER(REGION!DP170-REGION!DP$4),REGION!DP170-REGION!DP$4,""),"")</f>
        <v/>
      </c>
      <c r="H170" s="40" t="str">
        <f>IF($A170=2,IF(ISNUMBER(REGION!DQ170-REGION!DQ$4),REGION!DQ170-REGION!DQ$4,""),"")</f>
        <v/>
      </c>
      <c r="I170" s="41" t="str">
        <f>IF($A170=2,IF(ISNUMBER(REGION!DR170-REGION!DR$4),REGION!DR170-REGION!DR$4,""),"")</f>
        <v/>
      </c>
      <c r="J170" s="44" t="str">
        <f t="shared" si="10"/>
        <v/>
      </c>
      <c r="K170" s="1" t="str">
        <f t="shared" si="13"/>
        <v/>
      </c>
      <c r="M170" s="40" t="str">
        <f>IF($A170=2,IF(ISNUMBER(REGION!DM170-Ukraine!DM170),REGION!DM170-Ukraine!DM170,""),"")</f>
        <v/>
      </c>
      <c r="N170" s="40" t="str">
        <f>IF($A170=2,IF(ISNUMBER(REGION!DN170-Ukraine!DN170),REGION!DN170-Ukraine!DN170,""),"")</f>
        <v/>
      </c>
      <c r="O170" s="40" t="str">
        <f>IF($A170=2,IF(ISNUMBER(REGION!DO170-Ukraine!DO170),REGION!DO170-Ukraine!DO170,""),"")</f>
        <v/>
      </c>
      <c r="P170" s="40" t="str">
        <f>IF($A170=2,IF(ISNUMBER(REGION!DP170-Ukraine!DP170),REGION!DP170-Ukraine!DP170,""),"")</f>
        <v/>
      </c>
      <c r="Q170" s="40" t="str">
        <f>IF($A170=2,IF(ISNUMBER(REGION!DQ170-Ukraine!DQ170),REGION!DQ170-Ukraine!DQ170,""),"")</f>
        <v/>
      </c>
      <c r="R170" s="41" t="str">
        <f>IF($A170=2,IF(ISNUMBER(REGION!DR170-Ukraine!DR170),REGION!DR170-Ukraine!DR170,""),"")</f>
        <v/>
      </c>
      <c r="S170" s="44" t="str">
        <f t="shared" si="11"/>
        <v/>
      </c>
      <c r="T170" s="1" t="str">
        <f t="shared" si="14"/>
        <v/>
      </c>
      <c r="V170" s="1" t="str">
        <f t="shared" si="12"/>
        <v/>
      </c>
      <c r="W170" s="40" t="str">
        <f>IF(V170&gt;1,Employment!$S170,"")</f>
        <v/>
      </c>
    </row>
    <row r="171" spans="1:23" ht="10.5" x14ac:dyDescent="0.25">
      <c r="A171" s="39">
        <f>'Industry selection'!C171</f>
        <v>2</v>
      </c>
      <c r="B171" s="2">
        <v>41.1</v>
      </c>
      <c r="C171" s="2" t="s">
        <v>346</v>
      </c>
      <c r="D171" s="40">
        <f>IF($A171=2,IF(ISNUMBER(REGION!DM171-REGION!DM$4),REGION!DM171-REGION!DM$4,""),"")</f>
        <v>-6.6652711576658974E-2</v>
      </c>
      <c r="E171" s="40">
        <f>IF($A171=2,IF(ISNUMBER(REGION!DN171-REGION!DN$4),REGION!DN171-REGION!DN$4,""),"")</f>
        <v>0.57323812914608219</v>
      </c>
      <c r="F171" s="40">
        <f>IF($A171=2,IF(ISNUMBER(REGION!DO171-REGION!DO$4),REGION!DO171-REGION!DO$4,""),"")</f>
        <v>1.0424788396242251</v>
      </c>
      <c r="G171" s="40">
        <f>IF($A171=2,IF(ISNUMBER(REGION!DP171-REGION!DP$4),REGION!DP171-REGION!DP$4,""),"")</f>
        <v>-0.71793913263124365</v>
      </c>
      <c r="H171" s="40">
        <f>IF($A171=2,IF(ISNUMBER(REGION!DQ171-REGION!DQ$4),REGION!DQ171-REGION!DQ$4,""),"")</f>
        <v>1.1857925795257653</v>
      </c>
      <c r="I171" s="41">
        <f>IF($A171=2,IF(ISNUMBER(REGION!DR171-REGION!DR$4),REGION!DR171-REGION!DR$4,""),"")</f>
        <v>0.61052877092402269</v>
      </c>
      <c r="J171" s="44">
        <f t="shared" si="10"/>
        <v>3</v>
      </c>
      <c r="K171" s="1">
        <f t="shared" si="13"/>
        <v>1</v>
      </c>
      <c r="M171" s="40">
        <f>IF($A171=2,IF(ISNUMBER(REGION!DM171-Ukraine!DM171),REGION!DM171-Ukraine!DM171,""),"")</f>
        <v>-4.2990267000941107E-2</v>
      </c>
      <c r="N171" s="40">
        <f>IF($A171=2,IF(ISNUMBER(REGION!DN171-Ukraine!DN171),REGION!DN171-Ukraine!DN171,""),"")</f>
        <v>0.72394110259976518</v>
      </c>
      <c r="O171" s="40">
        <f>IF($A171=2,IF(ISNUMBER(REGION!DO171-Ukraine!DO171),REGION!DO171-Ukraine!DO171,""),"")</f>
        <v>0.85164116171713133</v>
      </c>
      <c r="P171" s="40">
        <f>IF($A171=2,IF(ISNUMBER(REGION!DP171-Ukraine!DP171),REGION!DP171-Ukraine!DP171,""),"")</f>
        <v>-0.68213841662087382</v>
      </c>
      <c r="Q171" s="40">
        <f>IF($A171=2,IF(ISNUMBER(REGION!DQ171-Ukraine!DQ171),REGION!DQ171-Ukraine!DQ171,""),"")</f>
        <v>1.0823487489348518</v>
      </c>
      <c r="R171" s="41">
        <f>IF($A171=2,IF(ISNUMBER(REGION!DR171-Ukraine!DR171),REGION!DR171-Ukraine!DR171,""),"")</f>
        <v>0.56348795975656885</v>
      </c>
      <c r="S171" s="44">
        <f t="shared" si="11"/>
        <v>3</v>
      </c>
      <c r="T171" s="1">
        <f t="shared" si="14"/>
        <v>1</v>
      </c>
      <c r="V171" s="1">
        <f t="shared" si="12"/>
        <v>2</v>
      </c>
      <c r="W171" s="40">
        <f>IF(V171&gt;1,Employment!$S171,"")</f>
        <v>1.0673461596990351E-3</v>
      </c>
    </row>
    <row r="172" spans="1:23" ht="10.5" x14ac:dyDescent="0.25">
      <c r="A172" s="39">
        <f>'Industry selection'!C172</f>
        <v>2</v>
      </c>
      <c r="B172" s="2">
        <v>41.2</v>
      </c>
      <c r="C172" s="2" t="s">
        <v>348</v>
      </c>
      <c r="D172" s="40">
        <f>IF($A172=2,IF(ISNUMBER(REGION!DM172-REGION!DM$4),REGION!DM172-REGION!DM$4,""),"")</f>
        <v>-0.14352002255277474</v>
      </c>
      <c r="E172" s="40">
        <f>IF($A172=2,IF(ISNUMBER(REGION!DN172-REGION!DN$4),REGION!DN172-REGION!DN$4,""),"")</f>
        <v>0.10291900791315678</v>
      </c>
      <c r="F172" s="40">
        <f>IF($A172=2,IF(ISNUMBER(REGION!DO172-REGION!DO$4),REGION!DO172-REGION!DO$4,""),"")</f>
        <v>2.8962253832092721E-2</v>
      </c>
      <c r="G172" s="40">
        <f>IF($A172=2,IF(ISNUMBER(REGION!DP172-REGION!DP$4),REGION!DP172-REGION!DP$4,""),"")</f>
        <v>-1.6292912765752621E-2</v>
      </c>
      <c r="H172" s="40">
        <f>IF($A172=2,IF(ISNUMBER(REGION!DQ172-REGION!DQ$4),REGION!DQ172-REGION!DQ$4,""),"")</f>
        <v>-3.9803461859749922E-2</v>
      </c>
      <c r="I172" s="41">
        <f>IF($A172=2,IF(ISNUMBER(REGION!DR172-REGION!DR$4),REGION!DR172-REGION!DR$4,""),"")</f>
        <v>-7.0236714120457289E-2</v>
      </c>
      <c r="J172" s="44">
        <f t="shared" si="10"/>
        <v>2</v>
      </c>
      <c r="K172" s="1" t="str">
        <f t="shared" si="13"/>
        <v/>
      </c>
      <c r="M172" s="40">
        <f>IF($A172=2,IF(ISNUMBER(REGION!DM172-Ukraine!DM172),REGION!DM172-Ukraine!DM172,""),"")</f>
        <v>-7.1217818193320181E-2</v>
      </c>
      <c r="N172" s="40">
        <f>IF($A172=2,IF(ISNUMBER(REGION!DN172-Ukraine!DN172),REGION!DN172-Ukraine!DN172,""),"")</f>
        <v>0.27258956381366906</v>
      </c>
      <c r="O172" s="40">
        <f>IF($A172=2,IF(ISNUMBER(REGION!DO172-Ukraine!DO172),REGION!DO172-Ukraine!DO172,""),"")</f>
        <v>8.4811372776429583E-2</v>
      </c>
      <c r="P172" s="40">
        <f>IF($A172=2,IF(ISNUMBER(REGION!DP172-Ukraine!DP172),REGION!DP172-Ukraine!DP172,""),"")</f>
        <v>-7.6868862095543111E-2</v>
      </c>
      <c r="Q172" s="40">
        <f>IF($A172=2,IF(ISNUMBER(REGION!DQ172-Ukraine!DQ172),REGION!DQ172-Ukraine!DQ172,""),"")</f>
        <v>-3.795005208306812E-2</v>
      </c>
      <c r="R172" s="41">
        <f>IF($A172=2,IF(ISNUMBER(REGION!DR172-Ukraine!DR172),REGION!DR172-Ukraine!DR172,""),"")</f>
        <v>0.13182063797013455</v>
      </c>
      <c r="S172" s="44">
        <f t="shared" si="11"/>
        <v>2</v>
      </c>
      <c r="T172" s="1">
        <f t="shared" si="14"/>
        <v>0</v>
      </c>
      <c r="V172" s="1">
        <f t="shared" si="12"/>
        <v>0</v>
      </c>
      <c r="W172" s="40" t="str">
        <f>IF(V172&gt;1,Employment!$S172,"")</f>
        <v/>
      </c>
    </row>
    <row r="173" spans="1:23" ht="10.5" x14ac:dyDescent="0.25">
      <c r="A173" s="39" t="str">
        <f>'Industry selection'!C173</f>
        <v/>
      </c>
      <c r="B173" s="2">
        <v>42</v>
      </c>
      <c r="C173" s="2" t="s">
        <v>350</v>
      </c>
      <c r="D173" s="40" t="str">
        <f>IF($A173=2,IF(ISNUMBER(REGION!DM173-REGION!DM$4),REGION!DM173-REGION!DM$4,""),"")</f>
        <v/>
      </c>
      <c r="E173" s="40" t="str">
        <f>IF($A173=2,IF(ISNUMBER(REGION!DN173-REGION!DN$4),REGION!DN173-REGION!DN$4,""),"")</f>
        <v/>
      </c>
      <c r="F173" s="40" t="str">
        <f>IF($A173=2,IF(ISNUMBER(REGION!DO173-REGION!DO$4),REGION!DO173-REGION!DO$4,""),"")</f>
        <v/>
      </c>
      <c r="G173" s="40" t="str">
        <f>IF($A173=2,IF(ISNUMBER(REGION!DP173-REGION!DP$4),REGION!DP173-REGION!DP$4,""),"")</f>
        <v/>
      </c>
      <c r="H173" s="40" t="str">
        <f>IF($A173=2,IF(ISNUMBER(REGION!DQ173-REGION!DQ$4),REGION!DQ173-REGION!DQ$4,""),"")</f>
        <v/>
      </c>
      <c r="I173" s="41" t="str">
        <f>IF($A173=2,IF(ISNUMBER(REGION!DR173-REGION!DR$4),REGION!DR173-REGION!DR$4,""),"")</f>
        <v/>
      </c>
      <c r="J173" s="44" t="str">
        <f t="shared" si="10"/>
        <v/>
      </c>
      <c r="K173" s="1" t="str">
        <f t="shared" si="13"/>
        <v/>
      </c>
      <c r="M173" s="40" t="str">
        <f>IF($A173=2,IF(ISNUMBER(REGION!DM173-Ukraine!DM173),REGION!DM173-Ukraine!DM173,""),"")</f>
        <v/>
      </c>
      <c r="N173" s="40" t="str">
        <f>IF($A173=2,IF(ISNUMBER(REGION!DN173-Ukraine!DN173),REGION!DN173-Ukraine!DN173,""),"")</f>
        <v/>
      </c>
      <c r="O173" s="40" t="str">
        <f>IF($A173=2,IF(ISNUMBER(REGION!DO173-Ukraine!DO173),REGION!DO173-Ukraine!DO173,""),"")</f>
        <v/>
      </c>
      <c r="P173" s="40" t="str">
        <f>IF($A173=2,IF(ISNUMBER(REGION!DP173-Ukraine!DP173),REGION!DP173-Ukraine!DP173,""),"")</f>
        <v/>
      </c>
      <c r="Q173" s="40" t="str">
        <f>IF($A173=2,IF(ISNUMBER(REGION!DQ173-Ukraine!DQ173),REGION!DQ173-Ukraine!DQ173,""),"")</f>
        <v/>
      </c>
      <c r="R173" s="41" t="str">
        <f>IF($A173=2,IF(ISNUMBER(REGION!DR173-Ukraine!DR173),REGION!DR173-Ukraine!DR173,""),"")</f>
        <v/>
      </c>
      <c r="S173" s="44" t="str">
        <f t="shared" si="11"/>
        <v/>
      </c>
      <c r="T173" s="1" t="str">
        <f t="shared" si="14"/>
        <v/>
      </c>
      <c r="V173" s="1" t="str">
        <f t="shared" si="12"/>
        <v/>
      </c>
      <c r="W173" s="40" t="str">
        <f>IF(V173&gt;1,Employment!$S173,"")</f>
        <v/>
      </c>
    </row>
    <row r="174" spans="1:23" ht="10.5" x14ac:dyDescent="0.25">
      <c r="A174" s="39">
        <f>'Industry selection'!C174</f>
        <v>2</v>
      </c>
      <c r="B174" s="2">
        <v>42.1</v>
      </c>
      <c r="C174" s="2" t="s">
        <v>352</v>
      </c>
      <c r="D174" s="40">
        <f>IF($A174=2,IF(ISNUMBER(REGION!DM174-REGION!DM$4),REGION!DM174-REGION!DM$4,""),"")</f>
        <v>0.11837553701091152</v>
      </c>
      <c r="E174" s="40" t="str">
        <f>IF($A174=2,IF(ISNUMBER(REGION!DN174-REGION!DN$4),REGION!DN174-REGION!DN$4,""),"")</f>
        <v/>
      </c>
      <c r="F174" s="40" t="str">
        <f>IF($A174=2,IF(ISNUMBER(REGION!DO174-REGION!DO$4),REGION!DO174-REGION!DO$4,""),"")</f>
        <v/>
      </c>
      <c r="G174" s="40">
        <f>IF($A174=2,IF(ISNUMBER(REGION!DP174-REGION!DP$4),REGION!DP174-REGION!DP$4,""),"")</f>
        <v>0.2652346785896097</v>
      </c>
      <c r="H174" s="40">
        <f>IF($A174=2,IF(ISNUMBER(REGION!DQ174-REGION!DQ$4),REGION!DQ174-REGION!DQ$4,""),"")</f>
        <v>-0.23672692995026601</v>
      </c>
      <c r="I174" s="41">
        <f>IF($A174=2,IF(ISNUMBER(REGION!DR174-REGION!DR$4),REGION!DR174-REGION!DR$4,""),"")</f>
        <v>0.92562892500722771</v>
      </c>
      <c r="J174" s="44">
        <f t="shared" si="10"/>
        <v>2</v>
      </c>
      <c r="K174" s="1">
        <f t="shared" si="13"/>
        <v>0</v>
      </c>
      <c r="M174" s="40">
        <f>IF($A174=2,IF(ISNUMBER(REGION!DM174-Ukraine!DM174),REGION!DM174-Ukraine!DM174,""),"")</f>
        <v>0.25438104729870015</v>
      </c>
      <c r="N174" s="40" t="str">
        <f>IF($A174=2,IF(ISNUMBER(REGION!DN174-Ukraine!DN174),REGION!DN174-Ukraine!DN174,""),"")</f>
        <v/>
      </c>
      <c r="O174" s="40" t="str">
        <f>IF($A174=2,IF(ISNUMBER(REGION!DO174-Ukraine!DO174),REGION!DO174-Ukraine!DO174,""),"")</f>
        <v/>
      </c>
      <c r="P174" s="40">
        <f>IF($A174=2,IF(ISNUMBER(REGION!DP174-Ukraine!DP174),REGION!DP174-Ukraine!DP174,""),"")</f>
        <v>0.12301689608707078</v>
      </c>
      <c r="Q174" s="40">
        <f>IF($A174=2,IF(ISNUMBER(REGION!DQ174-Ukraine!DQ174),REGION!DQ174-Ukraine!DQ174,""),"")</f>
        <v>-0.41116151012603719</v>
      </c>
      <c r="R174" s="41">
        <f>IF($A174=2,IF(ISNUMBER(REGION!DR174-Ukraine!DR174),REGION!DR174-Ukraine!DR174,""),"")</f>
        <v>1.0482037894832215</v>
      </c>
      <c r="S174" s="44">
        <f t="shared" si="11"/>
        <v>2</v>
      </c>
      <c r="T174" s="1">
        <f t="shared" si="14"/>
        <v>0</v>
      </c>
      <c r="V174" s="1">
        <f t="shared" si="12"/>
        <v>0</v>
      </c>
      <c r="W174" s="40" t="str">
        <f>IF(V174&gt;1,Employment!$S174,"")</f>
        <v/>
      </c>
    </row>
    <row r="175" spans="1:23" ht="10.5" x14ac:dyDescent="0.25">
      <c r="A175" s="39">
        <f>'Industry selection'!C175</f>
        <v>2</v>
      </c>
      <c r="B175" s="2">
        <v>42.2</v>
      </c>
      <c r="C175" s="2" t="s">
        <v>354</v>
      </c>
      <c r="D175" s="40" t="str">
        <f>IF($A175=2,IF(ISNUMBER(REGION!DM175-REGION!DM$4),REGION!DM175-REGION!DM$4,""),"")</f>
        <v/>
      </c>
      <c r="E175" s="40" t="str">
        <f>IF($A175=2,IF(ISNUMBER(REGION!DN175-REGION!DN$4),REGION!DN175-REGION!DN$4,""),"")</f>
        <v/>
      </c>
      <c r="F175" s="40">
        <f>IF($A175=2,IF(ISNUMBER(REGION!DO175-REGION!DO$4),REGION!DO175-REGION!DO$4,""),"")</f>
        <v>-0.61324348682980867</v>
      </c>
      <c r="G175" s="40">
        <f>IF($A175=2,IF(ISNUMBER(REGION!DP175-REGION!DP$4),REGION!DP175-REGION!DP$4,""),"")</f>
        <v>0.69367099637018959</v>
      </c>
      <c r="H175" s="40">
        <f>IF($A175=2,IF(ISNUMBER(REGION!DQ175-REGION!DQ$4),REGION!DQ175-REGION!DQ$4,""),"")</f>
        <v>0.24810623486267636</v>
      </c>
      <c r="I175" s="41" t="str">
        <f>IF($A175=2,IF(ISNUMBER(REGION!DR175-REGION!DR$4),REGION!DR175-REGION!DR$4,""),"")</f>
        <v/>
      </c>
      <c r="J175" s="44">
        <f t="shared" si="10"/>
        <v>2</v>
      </c>
      <c r="K175" s="1">
        <f t="shared" si="13"/>
        <v>0</v>
      </c>
      <c r="M175" s="40" t="str">
        <f>IF($A175=2,IF(ISNUMBER(REGION!DM175-Ukraine!DM175),REGION!DM175-Ukraine!DM175,""),"")</f>
        <v/>
      </c>
      <c r="N175" s="40" t="str">
        <f>IF($A175=2,IF(ISNUMBER(REGION!DN175-Ukraine!DN175),REGION!DN175-Ukraine!DN175,""),"")</f>
        <v/>
      </c>
      <c r="O175" s="40">
        <f>IF($A175=2,IF(ISNUMBER(REGION!DO175-Ukraine!DO175),REGION!DO175-Ukraine!DO175,""),"")</f>
        <v>-0.47204991512974503</v>
      </c>
      <c r="P175" s="40">
        <f>IF($A175=2,IF(ISNUMBER(REGION!DP175-Ukraine!DP175),REGION!DP175-Ukraine!DP175,""),"")</f>
        <v>0.61922910494957217</v>
      </c>
      <c r="Q175" s="40">
        <f>IF($A175=2,IF(ISNUMBER(REGION!DQ175-Ukraine!DQ175),REGION!DQ175-Ukraine!DQ175,""),"")</f>
        <v>0.24703199011798116</v>
      </c>
      <c r="R175" s="41" t="str">
        <f>IF($A175=2,IF(ISNUMBER(REGION!DR175-Ukraine!DR175),REGION!DR175-Ukraine!DR175,""),"")</f>
        <v/>
      </c>
      <c r="S175" s="44">
        <f t="shared" si="11"/>
        <v>2</v>
      </c>
      <c r="T175" s="1">
        <f t="shared" si="14"/>
        <v>0</v>
      </c>
      <c r="V175" s="1">
        <f t="shared" si="12"/>
        <v>0</v>
      </c>
      <c r="W175" s="40" t="str">
        <f>IF(V175&gt;1,Employment!$S175,"")</f>
        <v/>
      </c>
    </row>
    <row r="176" spans="1:23" ht="10.5" x14ac:dyDescent="0.25">
      <c r="A176" s="39">
        <f>'Industry selection'!C176</f>
        <v>2</v>
      </c>
      <c r="B176" s="2">
        <v>42.9</v>
      </c>
      <c r="C176" s="2" t="s">
        <v>356</v>
      </c>
      <c r="D176" s="40" t="str">
        <f>IF($A176=2,IF(ISNUMBER(REGION!DM176-REGION!DM$4),REGION!DM176-REGION!DM$4,""),"")</f>
        <v/>
      </c>
      <c r="E176" s="40" t="str">
        <f>IF($A176=2,IF(ISNUMBER(REGION!DN176-REGION!DN$4),REGION!DN176-REGION!DN$4,""),"")</f>
        <v/>
      </c>
      <c r="F176" s="40" t="str">
        <f>IF($A176=2,IF(ISNUMBER(REGION!DO176-REGION!DO$4),REGION!DO176-REGION!DO$4,""),"")</f>
        <v/>
      </c>
      <c r="G176" s="40">
        <f>IF($A176=2,IF(ISNUMBER(REGION!DP176-REGION!DP$4),REGION!DP176-REGION!DP$4,""),"")</f>
        <v>0.39276601899462416</v>
      </c>
      <c r="H176" s="40">
        <f>IF($A176=2,IF(ISNUMBER(REGION!DQ176-REGION!DQ$4),REGION!DQ176-REGION!DQ$4,""),"")</f>
        <v>-0.67150953864591822</v>
      </c>
      <c r="I176" s="41" t="str">
        <f>IF($A176=2,IF(ISNUMBER(REGION!DR176-REGION!DR$4),REGION!DR176-REGION!DR$4,""),"")</f>
        <v/>
      </c>
      <c r="J176" s="44">
        <f t="shared" si="10"/>
        <v>1</v>
      </c>
      <c r="K176" s="1">
        <f t="shared" si="13"/>
        <v>0</v>
      </c>
      <c r="M176" s="40" t="str">
        <f>IF($A176=2,IF(ISNUMBER(REGION!DM176-Ukraine!DM176),REGION!DM176-Ukraine!DM176,""),"")</f>
        <v/>
      </c>
      <c r="N176" s="40" t="str">
        <f>IF($A176=2,IF(ISNUMBER(REGION!DN176-Ukraine!DN176),REGION!DN176-Ukraine!DN176,""),"")</f>
        <v/>
      </c>
      <c r="O176" s="40" t="str">
        <f>IF($A176=2,IF(ISNUMBER(REGION!DO176-Ukraine!DO176),REGION!DO176-Ukraine!DO176,""),"")</f>
        <v/>
      </c>
      <c r="P176" s="40">
        <f>IF($A176=2,IF(ISNUMBER(REGION!DP176-Ukraine!DP176),REGION!DP176-Ukraine!DP176,""),"")</f>
        <v>0.52077174315633534</v>
      </c>
      <c r="Q176" s="40">
        <f>IF($A176=2,IF(ISNUMBER(REGION!DQ176-Ukraine!DQ176),REGION!DQ176-Ukraine!DQ176,""),"")</f>
        <v>-0.5529855790222924</v>
      </c>
      <c r="R176" s="41" t="str">
        <f>IF($A176=2,IF(ISNUMBER(REGION!DR176-Ukraine!DR176),REGION!DR176-Ukraine!DR176,""),"")</f>
        <v/>
      </c>
      <c r="S176" s="44">
        <f t="shared" si="11"/>
        <v>1</v>
      </c>
      <c r="T176" s="1">
        <f t="shared" si="14"/>
        <v>0</v>
      </c>
      <c r="V176" s="1">
        <f t="shared" si="12"/>
        <v>0</v>
      </c>
      <c r="W176" s="40" t="str">
        <f>IF(V176&gt;1,Employment!$S176,"")</f>
        <v/>
      </c>
    </row>
    <row r="177" spans="1:23" ht="10.5" x14ac:dyDescent="0.25">
      <c r="A177" s="39" t="str">
        <f>'Industry selection'!C177</f>
        <v/>
      </c>
      <c r="B177" s="2">
        <v>43</v>
      </c>
      <c r="C177" s="2" t="s">
        <v>358</v>
      </c>
      <c r="D177" s="40" t="str">
        <f>IF($A177=2,IF(ISNUMBER(REGION!DM177-REGION!DM$4),REGION!DM177-REGION!DM$4,""),"")</f>
        <v/>
      </c>
      <c r="E177" s="40" t="str">
        <f>IF($A177=2,IF(ISNUMBER(REGION!DN177-REGION!DN$4),REGION!DN177-REGION!DN$4,""),"")</f>
        <v/>
      </c>
      <c r="F177" s="40" t="str">
        <f>IF($A177=2,IF(ISNUMBER(REGION!DO177-REGION!DO$4),REGION!DO177-REGION!DO$4,""),"")</f>
        <v/>
      </c>
      <c r="G177" s="40" t="str">
        <f>IF($A177=2,IF(ISNUMBER(REGION!DP177-REGION!DP$4),REGION!DP177-REGION!DP$4,""),"")</f>
        <v/>
      </c>
      <c r="H177" s="40" t="str">
        <f>IF($A177=2,IF(ISNUMBER(REGION!DQ177-REGION!DQ$4),REGION!DQ177-REGION!DQ$4,""),"")</f>
        <v/>
      </c>
      <c r="I177" s="41" t="str">
        <f>IF($A177=2,IF(ISNUMBER(REGION!DR177-REGION!DR$4),REGION!DR177-REGION!DR$4,""),"")</f>
        <v/>
      </c>
      <c r="J177" s="44" t="str">
        <f t="shared" si="10"/>
        <v/>
      </c>
      <c r="K177" s="1" t="str">
        <f t="shared" si="13"/>
        <v/>
      </c>
      <c r="M177" s="40" t="str">
        <f>IF($A177=2,IF(ISNUMBER(REGION!DM177-Ukraine!DM177),REGION!DM177-Ukraine!DM177,""),"")</f>
        <v/>
      </c>
      <c r="N177" s="40" t="str">
        <f>IF($A177=2,IF(ISNUMBER(REGION!DN177-Ukraine!DN177),REGION!DN177-Ukraine!DN177,""),"")</f>
        <v/>
      </c>
      <c r="O177" s="40" t="str">
        <f>IF($A177=2,IF(ISNUMBER(REGION!DO177-Ukraine!DO177),REGION!DO177-Ukraine!DO177,""),"")</f>
        <v/>
      </c>
      <c r="P177" s="40" t="str">
        <f>IF($A177=2,IF(ISNUMBER(REGION!DP177-Ukraine!DP177),REGION!DP177-Ukraine!DP177,""),"")</f>
        <v/>
      </c>
      <c r="Q177" s="40" t="str">
        <f>IF($A177=2,IF(ISNUMBER(REGION!DQ177-Ukraine!DQ177),REGION!DQ177-Ukraine!DQ177,""),"")</f>
        <v/>
      </c>
      <c r="R177" s="41" t="str">
        <f>IF($A177=2,IF(ISNUMBER(REGION!DR177-Ukraine!DR177),REGION!DR177-Ukraine!DR177,""),"")</f>
        <v/>
      </c>
      <c r="S177" s="44" t="str">
        <f t="shared" si="11"/>
        <v/>
      </c>
      <c r="T177" s="1" t="str">
        <f t="shared" si="14"/>
        <v/>
      </c>
      <c r="V177" s="1" t="str">
        <f t="shared" si="12"/>
        <v/>
      </c>
      <c r="W177" s="40" t="str">
        <f>IF(V177&gt;1,Employment!$S177,"")</f>
        <v/>
      </c>
    </row>
    <row r="178" spans="1:23" ht="10.5" x14ac:dyDescent="0.25">
      <c r="A178" s="39">
        <f>'Industry selection'!C178</f>
        <v>1</v>
      </c>
      <c r="B178" s="2">
        <v>43.1</v>
      </c>
      <c r="C178" s="2" t="s">
        <v>360</v>
      </c>
      <c r="D178" s="40" t="str">
        <f>IF($A178=2,IF(ISNUMBER(REGION!DM178-REGION!DM$4),REGION!DM178-REGION!DM$4,""),"")</f>
        <v/>
      </c>
      <c r="E178" s="40" t="str">
        <f>IF($A178=2,IF(ISNUMBER(REGION!DN178-REGION!DN$4),REGION!DN178-REGION!DN$4,""),"")</f>
        <v/>
      </c>
      <c r="F178" s="40" t="str">
        <f>IF($A178=2,IF(ISNUMBER(REGION!DO178-REGION!DO$4),REGION!DO178-REGION!DO$4,""),"")</f>
        <v/>
      </c>
      <c r="G178" s="40" t="str">
        <f>IF($A178=2,IF(ISNUMBER(REGION!DP178-REGION!DP$4),REGION!DP178-REGION!DP$4,""),"")</f>
        <v/>
      </c>
      <c r="H178" s="40" t="str">
        <f>IF($A178=2,IF(ISNUMBER(REGION!DQ178-REGION!DQ$4),REGION!DQ178-REGION!DQ$4,""),"")</f>
        <v/>
      </c>
      <c r="I178" s="41" t="str">
        <f>IF($A178=2,IF(ISNUMBER(REGION!DR178-REGION!DR$4),REGION!DR178-REGION!DR$4,""),"")</f>
        <v/>
      </c>
      <c r="J178" s="44" t="str">
        <f t="shared" si="10"/>
        <v/>
      </c>
      <c r="K178" s="1" t="str">
        <f t="shared" si="13"/>
        <v/>
      </c>
      <c r="M178" s="40" t="str">
        <f>IF($A178=2,IF(ISNUMBER(REGION!DM178-Ukraine!DM178),REGION!DM178-Ukraine!DM178,""),"")</f>
        <v/>
      </c>
      <c r="N178" s="40" t="str">
        <f>IF($A178=2,IF(ISNUMBER(REGION!DN178-Ukraine!DN178),REGION!DN178-Ukraine!DN178,""),"")</f>
        <v/>
      </c>
      <c r="O178" s="40" t="str">
        <f>IF($A178=2,IF(ISNUMBER(REGION!DO178-Ukraine!DO178),REGION!DO178-Ukraine!DO178,""),"")</f>
        <v/>
      </c>
      <c r="P178" s="40" t="str">
        <f>IF($A178=2,IF(ISNUMBER(REGION!DP178-Ukraine!DP178),REGION!DP178-Ukraine!DP178,""),"")</f>
        <v/>
      </c>
      <c r="Q178" s="40" t="str">
        <f>IF($A178=2,IF(ISNUMBER(REGION!DQ178-Ukraine!DQ178),REGION!DQ178-Ukraine!DQ178,""),"")</f>
        <v/>
      </c>
      <c r="R178" s="41" t="str">
        <f>IF($A178=2,IF(ISNUMBER(REGION!DR178-Ukraine!DR178),REGION!DR178-Ukraine!DR178,""),"")</f>
        <v/>
      </c>
      <c r="S178" s="44" t="str">
        <f t="shared" si="11"/>
        <v/>
      </c>
      <c r="T178" s="1" t="str">
        <f t="shared" si="14"/>
        <v/>
      </c>
      <c r="V178" s="1" t="str">
        <f t="shared" si="12"/>
        <v/>
      </c>
      <c r="W178" s="40" t="str">
        <f>IF(V178&gt;1,Employment!$S178,"")</f>
        <v/>
      </c>
    </row>
    <row r="179" spans="1:23" ht="10.5" x14ac:dyDescent="0.25">
      <c r="A179" s="39">
        <f>'Industry selection'!C179</f>
        <v>2</v>
      </c>
      <c r="B179" s="2">
        <v>43.2</v>
      </c>
      <c r="C179" s="2" t="s">
        <v>362</v>
      </c>
      <c r="D179" s="40">
        <f>IF($A179=2,IF(ISNUMBER(REGION!DM179-REGION!DM$4),REGION!DM179-REGION!DM$4,""),"")</f>
        <v>-0.11635221863317868</v>
      </c>
      <c r="E179" s="40">
        <f>IF($A179=2,IF(ISNUMBER(REGION!DN179-REGION!DN$4),REGION!DN179-REGION!DN$4,""),"")</f>
        <v>-0.22275797325448488</v>
      </c>
      <c r="F179" s="40" t="str">
        <f>IF($A179=2,IF(ISNUMBER(REGION!DO179-REGION!DO$4),REGION!DO179-REGION!DO$4,""),"")</f>
        <v/>
      </c>
      <c r="G179" s="40" t="str">
        <f>IF($A179=2,IF(ISNUMBER(REGION!DP179-REGION!DP$4),REGION!DP179-REGION!DP$4,""),"")</f>
        <v/>
      </c>
      <c r="H179" s="40">
        <f>IF($A179=2,IF(ISNUMBER(REGION!DQ179-REGION!DQ$4),REGION!DQ179-REGION!DQ$4,""),"")</f>
        <v>-4.9547105964977689E-2</v>
      </c>
      <c r="I179" s="41">
        <f>IF($A179=2,IF(ISNUMBER(REGION!DR179-REGION!DR$4),REGION!DR179-REGION!DR$4,""),"")</f>
        <v>-0.2076561166443478</v>
      </c>
      <c r="J179" s="44">
        <f t="shared" si="10"/>
        <v>0</v>
      </c>
      <c r="K179" s="1" t="str">
        <f t="shared" si="13"/>
        <v/>
      </c>
      <c r="M179" s="40">
        <f>IF($A179=2,IF(ISNUMBER(REGION!DM179-Ukraine!DM179),REGION!DM179-Ukraine!DM179,""),"")</f>
        <v>-0.11807920802912963</v>
      </c>
      <c r="N179" s="40">
        <f>IF($A179=2,IF(ISNUMBER(REGION!DN179-Ukraine!DN179),REGION!DN179-Ukraine!DN179,""),"")</f>
        <v>-8.4544487560967663E-2</v>
      </c>
      <c r="O179" s="40" t="str">
        <f>IF($A179=2,IF(ISNUMBER(REGION!DO179-Ukraine!DO179),REGION!DO179-Ukraine!DO179,""),"")</f>
        <v/>
      </c>
      <c r="P179" s="40" t="str">
        <f>IF($A179=2,IF(ISNUMBER(REGION!DP179-Ukraine!DP179),REGION!DP179-Ukraine!DP179,""),"")</f>
        <v/>
      </c>
      <c r="Q179" s="40">
        <f>IF($A179=2,IF(ISNUMBER(REGION!DQ179-Ukraine!DQ179),REGION!DQ179-Ukraine!DQ179,""),"")</f>
        <v>-7.1449016778770247E-2</v>
      </c>
      <c r="R179" s="41">
        <f>IF($A179=2,IF(ISNUMBER(REGION!DR179-Ukraine!DR179),REGION!DR179-Ukraine!DR179,""),"")</f>
        <v>-8.6540489070781046E-2</v>
      </c>
      <c r="S179" s="44">
        <f t="shared" si="11"/>
        <v>0</v>
      </c>
      <c r="T179" s="1" t="str">
        <f t="shared" si="14"/>
        <v/>
      </c>
      <c r="V179" s="1">
        <f t="shared" si="12"/>
        <v>0</v>
      </c>
      <c r="W179" s="40" t="str">
        <f>IF(V179&gt;1,Employment!$S179,"")</f>
        <v/>
      </c>
    </row>
    <row r="180" spans="1:23" ht="10.5" x14ac:dyDescent="0.25">
      <c r="A180" s="39">
        <f>'Industry selection'!C180</f>
        <v>2</v>
      </c>
      <c r="B180" s="2">
        <v>43.3</v>
      </c>
      <c r="C180" s="2" t="s">
        <v>364</v>
      </c>
      <c r="D180" s="40" t="str">
        <f>IF($A180=2,IF(ISNUMBER(REGION!DM180-REGION!DM$4),REGION!DM180-REGION!DM$4,""),"")</f>
        <v/>
      </c>
      <c r="E180" s="40">
        <f>IF($A180=2,IF(ISNUMBER(REGION!DN180-REGION!DN$4),REGION!DN180-REGION!DN$4,""),"")</f>
        <v>0.27025436433695527</v>
      </c>
      <c r="F180" s="40">
        <f>IF($A180=2,IF(ISNUMBER(REGION!DO180-REGION!DO$4),REGION!DO180-REGION!DO$4,""),"")</f>
        <v>2.2989439122743427E-2</v>
      </c>
      <c r="G180" s="40">
        <f>IF($A180=2,IF(ISNUMBER(REGION!DP180-REGION!DP$4),REGION!DP180-REGION!DP$4,""),"")</f>
        <v>9.92307831180953E-2</v>
      </c>
      <c r="H180" s="40">
        <f>IF($A180=2,IF(ISNUMBER(REGION!DQ180-REGION!DQ$4),REGION!DQ180-REGION!DQ$4,""),"")</f>
        <v>0.56944942112653196</v>
      </c>
      <c r="I180" s="41">
        <f>IF($A180=2,IF(ISNUMBER(REGION!DR180-REGION!DR$4),REGION!DR180-REGION!DR$4,""),"")</f>
        <v>1.1296458383264665</v>
      </c>
      <c r="J180" s="44">
        <f t="shared" si="10"/>
        <v>4</v>
      </c>
      <c r="K180" s="1">
        <f t="shared" si="13"/>
        <v>1</v>
      </c>
      <c r="M180" s="40" t="str">
        <f>IF($A180=2,IF(ISNUMBER(REGION!DM180-Ukraine!DM180),REGION!DM180-Ukraine!DM180,""),"")</f>
        <v/>
      </c>
      <c r="N180" s="40">
        <f>IF($A180=2,IF(ISNUMBER(REGION!DN180-Ukraine!DN180),REGION!DN180-Ukraine!DN180,""),"")</f>
        <v>0.26632738712430604</v>
      </c>
      <c r="O180" s="40">
        <f>IF($A180=2,IF(ISNUMBER(REGION!DO180-Ukraine!DO180),REGION!DO180-Ukraine!DO180,""),"")</f>
        <v>4.8453769625008691E-2</v>
      </c>
      <c r="P180" s="40">
        <f>IF($A180=2,IF(ISNUMBER(REGION!DP180-Ukraine!DP180),REGION!DP180-Ukraine!DP180,""),"")</f>
        <v>5.2131953756511917E-2</v>
      </c>
      <c r="Q180" s="40">
        <f>IF($A180=2,IF(ISNUMBER(REGION!DQ180-Ukraine!DQ180),REGION!DQ180-Ukraine!DQ180,""),"")</f>
        <v>0.32227885690778901</v>
      </c>
      <c r="R180" s="41">
        <f>IF($A180=2,IF(ISNUMBER(REGION!DR180-Ukraine!DR180),REGION!DR180-Ukraine!DR180,""),"")</f>
        <v>1.064433063926125</v>
      </c>
      <c r="S180" s="44">
        <f t="shared" si="11"/>
        <v>4</v>
      </c>
      <c r="T180" s="1">
        <f t="shared" si="14"/>
        <v>1</v>
      </c>
      <c r="V180" s="1">
        <f t="shared" si="12"/>
        <v>2</v>
      </c>
      <c r="W180" s="40">
        <f>IF(V180&gt;1,Employment!$S180,"")</f>
        <v>1.5521233304886541E-3</v>
      </c>
    </row>
    <row r="181" spans="1:23" ht="10.5" x14ac:dyDescent="0.25">
      <c r="A181" s="39">
        <f>'Industry selection'!C181</f>
        <v>2</v>
      </c>
      <c r="B181" s="2">
        <v>43.9</v>
      </c>
      <c r="C181" s="2" t="s">
        <v>366</v>
      </c>
      <c r="D181" s="40">
        <f>IF($A181=2,IF(ISNUMBER(REGION!DM181-REGION!DM$4),REGION!DM181-REGION!DM$4,""),"")</f>
        <v>-0.26380837103506538</v>
      </c>
      <c r="E181" s="40">
        <f>IF($A181=2,IF(ISNUMBER(REGION!DN181-REGION!DN$4),REGION!DN181-REGION!DN$4,""),"")</f>
        <v>1.6981994653663111</v>
      </c>
      <c r="F181" s="40">
        <f>IF($A181=2,IF(ISNUMBER(REGION!DO181-REGION!DO$4),REGION!DO181-REGION!DO$4,""),"")</f>
        <v>-0.68780696016628817</v>
      </c>
      <c r="G181" s="40" t="str">
        <f>IF($A181=2,IF(ISNUMBER(REGION!DP181-REGION!DP$4),REGION!DP181-REGION!DP$4,""),"")</f>
        <v/>
      </c>
      <c r="H181" s="40" t="str">
        <f>IF($A181=2,IF(ISNUMBER(REGION!DQ181-REGION!DQ$4),REGION!DQ181-REGION!DQ$4,""),"")</f>
        <v/>
      </c>
      <c r="I181" s="41" t="str">
        <f>IF($A181=2,IF(ISNUMBER(REGION!DR181-REGION!DR$4),REGION!DR181-REGION!DR$4,""),"")</f>
        <v/>
      </c>
      <c r="J181" s="44">
        <f t="shared" si="10"/>
        <v>1</v>
      </c>
      <c r="K181" s="1">
        <f t="shared" si="13"/>
        <v>0</v>
      </c>
      <c r="M181" s="40">
        <f>IF($A181=2,IF(ISNUMBER(REGION!DM181-Ukraine!DM181),REGION!DM181-Ukraine!DM181,""),"")</f>
        <v>-0.25038334426866904</v>
      </c>
      <c r="N181" s="40">
        <f>IF($A181=2,IF(ISNUMBER(REGION!DN181-Ukraine!DN181),REGION!DN181-Ukraine!DN181,""),"")</f>
        <v>1.8838180886063616</v>
      </c>
      <c r="O181" s="40">
        <f>IF($A181=2,IF(ISNUMBER(REGION!DO181-Ukraine!DO181),REGION!DO181-Ukraine!DO181,""),"")</f>
        <v>-0.58444444636570503</v>
      </c>
      <c r="P181" s="40" t="str">
        <f>IF($A181=2,IF(ISNUMBER(REGION!DP181-Ukraine!DP181),REGION!DP181-Ukraine!DP181,""),"")</f>
        <v/>
      </c>
      <c r="Q181" s="40" t="str">
        <f>IF($A181=2,IF(ISNUMBER(REGION!DQ181-Ukraine!DQ181),REGION!DQ181-Ukraine!DQ181,""),"")</f>
        <v/>
      </c>
      <c r="R181" s="41" t="str">
        <f>IF($A181=2,IF(ISNUMBER(REGION!DR181-Ukraine!DR181),REGION!DR181-Ukraine!DR181,""),"")</f>
        <v/>
      </c>
      <c r="S181" s="44">
        <f t="shared" si="11"/>
        <v>1</v>
      </c>
      <c r="T181" s="1">
        <f t="shared" si="14"/>
        <v>0</v>
      </c>
      <c r="V181" s="1">
        <f t="shared" si="12"/>
        <v>0</v>
      </c>
      <c r="W181" s="40" t="str">
        <f>IF(V181&gt;1,Employment!$S181,"")</f>
        <v/>
      </c>
    </row>
    <row r="182" spans="1:23" ht="10.5" x14ac:dyDescent="0.25">
      <c r="A182" s="39" t="str">
        <f>'Industry selection'!C182</f>
        <v/>
      </c>
      <c r="B182" s="2" t="s">
        <v>368</v>
      </c>
      <c r="C182" s="2" t="s">
        <v>369</v>
      </c>
      <c r="D182" s="40" t="str">
        <f>IF($A182=2,IF(ISNUMBER(REGION!DM182-REGION!DM$4),REGION!DM182-REGION!DM$4,""),"")</f>
        <v/>
      </c>
      <c r="E182" s="40" t="str">
        <f>IF($A182=2,IF(ISNUMBER(REGION!DN182-REGION!DN$4),REGION!DN182-REGION!DN$4,""),"")</f>
        <v/>
      </c>
      <c r="F182" s="40" t="str">
        <f>IF($A182=2,IF(ISNUMBER(REGION!DO182-REGION!DO$4),REGION!DO182-REGION!DO$4,""),"")</f>
        <v/>
      </c>
      <c r="G182" s="40" t="str">
        <f>IF($A182=2,IF(ISNUMBER(REGION!DP182-REGION!DP$4),REGION!DP182-REGION!DP$4,""),"")</f>
        <v/>
      </c>
      <c r="H182" s="40" t="str">
        <f>IF($A182=2,IF(ISNUMBER(REGION!DQ182-REGION!DQ$4),REGION!DQ182-REGION!DQ$4,""),"")</f>
        <v/>
      </c>
      <c r="I182" s="41" t="str">
        <f>IF($A182=2,IF(ISNUMBER(REGION!DR182-REGION!DR$4),REGION!DR182-REGION!DR$4,""),"")</f>
        <v/>
      </c>
      <c r="J182" s="44" t="str">
        <f t="shared" si="10"/>
        <v/>
      </c>
      <c r="K182" s="1" t="str">
        <f t="shared" si="13"/>
        <v/>
      </c>
      <c r="M182" s="40" t="str">
        <f>IF($A182=2,IF(ISNUMBER(REGION!DM182-Ukraine!DM182),REGION!DM182-Ukraine!DM182,""),"")</f>
        <v/>
      </c>
      <c r="N182" s="40" t="str">
        <f>IF($A182=2,IF(ISNUMBER(REGION!DN182-Ukraine!DN182),REGION!DN182-Ukraine!DN182,""),"")</f>
        <v/>
      </c>
      <c r="O182" s="40" t="str">
        <f>IF($A182=2,IF(ISNUMBER(REGION!DO182-Ukraine!DO182),REGION!DO182-Ukraine!DO182,""),"")</f>
        <v/>
      </c>
      <c r="P182" s="40" t="str">
        <f>IF($A182=2,IF(ISNUMBER(REGION!DP182-Ukraine!DP182),REGION!DP182-Ukraine!DP182,""),"")</f>
        <v/>
      </c>
      <c r="Q182" s="40" t="str">
        <f>IF($A182=2,IF(ISNUMBER(REGION!DQ182-Ukraine!DQ182),REGION!DQ182-Ukraine!DQ182,""),"")</f>
        <v/>
      </c>
      <c r="R182" s="41" t="str">
        <f>IF($A182=2,IF(ISNUMBER(REGION!DR182-Ukraine!DR182),REGION!DR182-Ukraine!DR182,""),"")</f>
        <v/>
      </c>
      <c r="S182" s="44" t="str">
        <f t="shared" si="11"/>
        <v/>
      </c>
      <c r="T182" s="1" t="str">
        <f t="shared" si="14"/>
        <v/>
      </c>
      <c r="V182" s="1" t="str">
        <f t="shared" si="12"/>
        <v/>
      </c>
      <c r="W182" s="40" t="str">
        <f>IF(V182&gt;1,Employment!$S182,"")</f>
        <v/>
      </c>
    </row>
    <row r="183" spans="1:23" ht="10.5" x14ac:dyDescent="0.25">
      <c r="A183" s="39" t="str">
        <f>'Industry selection'!C183</f>
        <v/>
      </c>
      <c r="B183" s="2">
        <v>45</v>
      </c>
      <c r="C183" s="2" t="s">
        <v>371</v>
      </c>
      <c r="D183" s="40" t="str">
        <f>IF($A183=2,IF(ISNUMBER(REGION!DM183-REGION!DM$4),REGION!DM183-REGION!DM$4,""),"")</f>
        <v/>
      </c>
      <c r="E183" s="40" t="str">
        <f>IF($A183=2,IF(ISNUMBER(REGION!DN183-REGION!DN$4),REGION!DN183-REGION!DN$4,""),"")</f>
        <v/>
      </c>
      <c r="F183" s="40" t="str">
        <f>IF($A183=2,IF(ISNUMBER(REGION!DO183-REGION!DO$4),REGION!DO183-REGION!DO$4,""),"")</f>
        <v/>
      </c>
      <c r="G183" s="40" t="str">
        <f>IF($A183=2,IF(ISNUMBER(REGION!DP183-REGION!DP$4),REGION!DP183-REGION!DP$4,""),"")</f>
        <v/>
      </c>
      <c r="H183" s="40" t="str">
        <f>IF($A183=2,IF(ISNUMBER(REGION!DQ183-REGION!DQ$4),REGION!DQ183-REGION!DQ$4,""),"")</f>
        <v/>
      </c>
      <c r="I183" s="41" t="str">
        <f>IF($A183=2,IF(ISNUMBER(REGION!DR183-REGION!DR$4),REGION!DR183-REGION!DR$4,""),"")</f>
        <v/>
      </c>
      <c r="J183" s="44" t="str">
        <f t="shared" si="10"/>
        <v/>
      </c>
      <c r="K183" s="1" t="str">
        <f t="shared" si="13"/>
        <v/>
      </c>
      <c r="M183" s="40" t="str">
        <f>IF($A183=2,IF(ISNUMBER(REGION!DM183-Ukraine!DM183),REGION!DM183-Ukraine!DM183,""),"")</f>
        <v/>
      </c>
      <c r="N183" s="40" t="str">
        <f>IF($A183=2,IF(ISNUMBER(REGION!DN183-Ukraine!DN183),REGION!DN183-Ukraine!DN183,""),"")</f>
        <v/>
      </c>
      <c r="O183" s="40" t="str">
        <f>IF($A183=2,IF(ISNUMBER(REGION!DO183-Ukraine!DO183),REGION!DO183-Ukraine!DO183,""),"")</f>
        <v/>
      </c>
      <c r="P183" s="40" t="str">
        <f>IF($A183=2,IF(ISNUMBER(REGION!DP183-Ukraine!DP183),REGION!DP183-Ukraine!DP183,""),"")</f>
        <v/>
      </c>
      <c r="Q183" s="40" t="str">
        <f>IF($A183=2,IF(ISNUMBER(REGION!DQ183-Ukraine!DQ183),REGION!DQ183-Ukraine!DQ183,""),"")</f>
        <v/>
      </c>
      <c r="R183" s="41" t="str">
        <f>IF($A183=2,IF(ISNUMBER(REGION!DR183-Ukraine!DR183),REGION!DR183-Ukraine!DR183,""),"")</f>
        <v/>
      </c>
      <c r="S183" s="44" t="str">
        <f t="shared" si="11"/>
        <v/>
      </c>
      <c r="T183" s="1" t="str">
        <f t="shared" si="14"/>
        <v/>
      </c>
      <c r="V183" s="1" t="str">
        <f t="shared" si="12"/>
        <v/>
      </c>
      <c r="W183" s="40" t="str">
        <f>IF(V183&gt;1,Employment!$S183,"")</f>
        <v/>
      </c>
    </row>
    <row r="184" spans="1:23" ht="10.5" x14ac:dyDescent="0.25">
      <c r="A184" s="39">
        <f>'Industry selection'!C184</f>
        <v>2</v>
      </c>
      <c r="B184" s="2">
        <v>45.1</v>
      </c>
      <c r="C184" s="2" t="s">
        <v>373</v>
      </c>
      <c r="D184" s="40">
        <f>IF($A184=2,IF(ISNUMBER(REGION!DM184-REGION!DM$4),REGION!DM184-REGION!DM$4,""),"")</f>
        <v>-0.18558816881525841</v>
      </c>
      <c r="E184" s="40">
        <f>IF($A184=2,IF(ISNUMBER(REGION!DN184-REGION!DN$4),REGION!DN184-REGION!DN$4,""),"")</f>
        <v>9.9597729590033213E-2</v>
      </c>
      <c r="F184" s="40">
        <f>IF($A184=2,IF(ISNUMBER(REGION!DO184-REGION!DO$4),REGION!DO184-REGION!DO$4,""),"")</f>
        <v>-0.31819606849471915</v>
      </c>
      <c r="G184" s="40">
        <f>IF($A184=2,IF(ISNUMBER(REGION!DP184-REGION!DP$4),REGION!DP184-REGION!DP$4,""),"")</f>
        <v>0.15346120616039938</v>
      </c>
      <c r="H184" s="40" t="str">
        <f>IF($A184=2,IF(ISNUMBER(REGION!DQ184-REGION!DQ$4),REGION!DQ184-REGION!DQ$4,""),"")</f>
        <v/>
      </c>
      <c r="I184" s="41">
        <f>IF($A184=2,IF(ISNUMBER(REGION!DR184-REGION!DR$4),REGION!DR184-REGION!DR$4,""),"")</f>
        <v>-0.28549376319282438</v>
      </c>
      <c r="J184" s="44">
        <f t="shared" si="10"/>
        <v>2</v>
      </c>
      <c r="K184" s="1" t="str">
        <f t="shared" si="13"/>
        <v/>
      </c>
      <c r="M184" s="40">
        <f>IF($A184=2,IF(ISNUMBER(REGION!DM184-Ukraine!DM184),REGION!DM184-Ukraine!DM184,""),"")</f>
        <v>-0.17059941639153653</v>
      </c>
      <c r="N184" s="40">
        <f>IF($A184=2,IF(ISNUMBER(REGION!DN184-Ukraine!DN184),REGION!DN184-Ukraine!DN184,""),"")</f>
        <v>0.33921745099256262</v>
      </c>
      <c r="O184" s="40">
        <f>IF($A184=2,IF(ISNUMBER(REGION!DO184-Ukraine!DO184),REGION!DO184-Ukraine!DO184,""),"")</f>
        <v>-0.22922003898676113</v>
      </c>
      <c r="P184" s="40">
        <f>IF($A184=2,IF(ISNUMBER(REGION!DP184-Ukraine!DP184),REGION!DP184-Ukraine!DP184,""),"")</f>
        <v>6.9897476158588656E-2</v>
      </c>
      <c r="Q184" s="40" t="str">
        <f>IF($A184=2,IF(ISNUMBER(REGION!DQ184-Ukraine!DQ184),REGION!DQ184-Ukraine!DQ184,""),"")</f>
        <v/>
      </c>
      <c r="R184" s="41">
        <f>IF($A184=2,IF(ISNUMBER(REGION!DR184-Ukraine!DR184),REGION!DR184-Ukraine!DR184,""),"")</f>
        <v>-4.8820251110622492E-2</v>
      </c>
      <c r="S184" s="44">
        <f t="shared" si="11"/>
        <v>2</v>
      </c>
      <c r="T184" s="1" t="str">
        <f t="shared" si="14"/>
        <v/>
      </c>
      <c r="V184" s="1">
        <f t="shared" si="12"/>
        <v>0</v>
      </c>
      <c r="W184" s="40" t="str">
        <f>IF(V184&gt;1,Employment!$S184,"")</f>
        <v/>
      </c>
    </row>
    <row r="185" spans="1:23" ht="10.5" x14ac:dyDescent="0.25">
      <c r="A185" s="39">
        <f>'Industry selection'!C185</f>
        <v>2</v>
      </c>
      <c r="B185" s="2">
        <v>45.2</v>
      </c>
      <c r="C185" s="2" t="s">
        <v>375</v>
      </c>
      <c r="D185" s="40">
        <f>IF($A185=2,IF(ISNUMBER(REGION!DM185-REGION!DM$4),REGION!DM185-REGION!DM$4,""),"")</f>
        <v>-0.28137570677018298</v>
      </c>
      <c r="E185" s="40">
        <f>IF($A185=2,IF(ISNUMBER(REGION!DN185-REGION!DN$4),REGION!DN185-REGION!DN$4,""),"")</f>
        <v>-0.15733779571179052</v>
      </c>
      <c r="F185" s="40">
        <f>IF($A185=2,IF(ISNUMBER(REGION!DO185-REGION!DO$4),REGION!DO185-REGION!DO$4,""),"")</f>
        <v>-9.2058789174522815E-2</v>
      </c>
      <c r="G185" s="40">
        <f>IF($A185=2,IF(ISNUMBER(REGION!DP185-REGION!DP$4),REGION!DP185-REGION!DP$4,""),"")</f>
        <v>-0.23759451231467388</v>
      </c>
      <c r="H185" s="40" t="str">
        <f>IF($A185=2,IF(ISNUMBER(REGION!DQ185-REGION!DQ$4),REGION!DQ185-REGION!DQ$4,""),"")</f>
        <v/>
      </c>
      <c r="I185" s="41">
        <f>IF($A185=2,IF(ISNUMBER(REGION!DR185-REGION!DR$4),REGION!DR185-REGION!DR$4,""),"")</f>
        <v>-0.51276998951108976</v>
      </c>
      <c r="J185" s="44">
        <f t="shared" si="10"/>
        <v>0</v>
      </c>
      <c r="K185" s="1" t="str">
        <f t="shared" si="13"/>
        <v/>
      </c>
      <c r="M185" s="40">
        <f>IF($A185=2,IF(ISNUMBER(REGION!DM185-Ukraine!DM185),REGION!DM185-Ukraine!DM185,""),"")</f>
        <v>-0.31075990541842347</v>
      </c>
      <c r="N185" s="40">
        <f>IF($A185=2,IF(ISNUMBER(REGION!DN185-Ukraine!DN185),REGION!DN185-Ukraine!DN185,""),"")</f>
        <v>-0.13156206717252361</v>
      </c>
      <c r="O185" s="40">
        <f>IF($A185=2,IF(ISNUMBER(REGION!DO185-Ukraine!DO185),REGION!DO185-Ukraine!DO185,""),"")</f>
        <v>-2.1256357621955213E-2</v>
      </c>
      <c r="P185" s="40">
        <f>IF($A185=2,IF(ISNUMBER(REGION!DP185-Ukraine!DP185),REGION!DP185-Ukraine!DP185,""),"")</f>
        <v>-0.25205822012402246</v>
      </c>
      <c r="Q185" s="40" t="str">
        <f>IF($A185=2,IF(ISNUMBER(REGION!DQ185-Ukraine!DQ185),REGION!DQ185-Ukraine!DQ185,""),"")</f>
        <v/>
      </c>
      <c r="R185" s="41">
        <f>IF($A185=2,IF(ISNUMBER(REGION!DR185-Ukraine!DR185),REGION!DR185-Ukraine!DR185,""),"")</f>
        <v>-0.4891733182369794</v>
      </c>
      <c r="S185" s="44">
        <f t="shared" si="11"/>
        <v>0</v>
      </c>
      <c r="T185" s="1" t="str">
        <f t="shared" si="14"/>
        <v/>
      </c>
      <c r="V185" s="1">
        <f t="shared" si="12"/>
        <v>0</v>
      </c>
      <c r="W185" s="40" t="str">
        <f>IF(V185&gt;1,Employment!$S185,"")</f>
        <v/>
      </c>
    </row>
    <row r="186" spans="1:23" ht="10.5" x14ac:dyDescent="0.25">
      <c r="A186" s="39">
        <f>'Industry selection'!C186</f>
        <v>2</v>
      </c>
      <c r="B186" s="2">
        <v>45.3</v>
      </c>
      <c r="C186" s="2" t="s">
        <v>377</v>
      </c>
      <c r="D186" s="40">
        <f>IF($A186=2,IF(ISNUMBER(REGION!DM186-REGION!DM$4),REGION!DM186-REGION!DM$4,""),"")</f>
        <v>1.44236469765473E-2</v>
      </c>
      <c r="E186" s="40">
        <f>IF($A186=2,IF(ISNUMBER(REGION!DN186-REGION!DN$4),REGION!DN186-REGION!DN$4,""),"")</f>
        <v>-0.16340536638519898</v>
      </c>
      <c r="F186" s="40">
        <f>IF($A186=2,IF(ISNUMBER(REGION!DO186-REGION!DO$4),REGION!DO186-REGION!DO$4,""),"")</f>
        <v>-0.13522150880783068</v>
      </c>
      <c r="G186" s="40">
        <f>IF($A186=2,IF(ISNUMBER(REGION!DP186-REGION!DP$4),REGION!DP186-REGION!DP$4,""),"")</f>
        <v>-5.1084248385055098E-2</v>
      </c>
      <c r="H186" s="40">
        <f>IF($A186=2,IF(ISNUMBER(REGION!DQ186-REGION!DQ$4),REGION!DQ186-REGION!DQ$4,""),"")</f>
        <v>0.76248255621574179</v>
      </c>
      <c r="I186" s="41">
        <f>IF($A186=2,IF(ISNUMBER(REGION!DR186-REGION!DR$4),REGION!DR186-REGION!DR$4,""),"")</f>
        <v>0.16321093063047043</v>
      </c>
      <c r="J186" s="44">
        <f t="shared" si="10"/>
        <v>2</v>
      </c>
      <c r="K186" s="1">
        <f t="shared" si="13"/>
        <v>0</v>
      </c>
      <c r="M186" s="40">
        <f>IF($A186=2,IF(ISNUMBER(REGION!DM186-Ukraine!DM186),REGION!DM186-Ukraine!DM186,""),"")</f>
        <v>5.7318840611182087E-2</v>
      </c>
      <c r="N186" s="40">
        <f>IF($A186=2,IF(ISNUMBER(REGION!DN186-Ukraine!DN186),REGION!DN186-Ukraine!DN186,""),"")</f>
        <v>-0.127153585521807</v>
      </c>
      <c r="O186" s="40">
        <f>IF($A186=2,IF(ISNUMBER(REGION!DO186-Ukraine!DO186),REGION!DO186-Ukraine!DO186,""),"")</f>
        <v>-0.25599501604471631</v>
      </c>
      <c r="P186" s="40">
        <f>IF($A186=2,IF(ISNUMBER(REGION!DP186-Ukraine!DP186),REGION!DP186-Ukraine!DP186,""),"")</f>
        <v>-0.15035995390548929</v>
      </c>
      <c r="Q186" s="40">
        <f>IF($A186=2,IF(ISNUMBER(REGION!DQ186-Ukraine!DQ186),REGION!DQ186-Ukraine!DQ186,""),"")</f>
        <v>0.72716034517359018</v>
      </c>
      <c r="R186" s="41">
        <f>IF($A186=2,IF(ISNUMBER(REGION!DR186-Ukraine!DR186),REGION!DR186-Ukraine!DR186,""),"")</f>
        <v>3.9479015969239306E-3</v>
      </c>
      <c r="S186" s="44">
        <f t="shared" si="11"/>
        <v>2</v>
      </c>
      <c r="T186" s="1">
        <f t="shared" si="14"/>
        <v>0</v>
      </c>
      <c r="V186" s="1">
        <f t="shared" si="12"/>
        <v>0</v>
      </c>
      <c r="W186" s="40" t="str">
        <f>IF(V186&gt;1,Employment!$S186,"")</f>
        <v/>
      </c>
    </row>
    <row r="187" spans="1:23" ht="10.5" x14ac:dyDescent="0.25">
      <c r="A187" s="39">
        <f>'Industry selection'!C187</f>
        <v>1</v>
      </c>
      <c r="B187" s="2">
        <v>45.4</v>
      </c>
      <c r="C187" s="2" t="s">
        <v>379</v>
      </c>
      <c r="D187" s="40" t="str">
        <f>IF($A187=2,IF(ISNUMBER(REGION!DM187-REGION!DM$4),REGION!DM187-REGION!DM$4,""),"")</f>
        <v/>
      </c>
      <c r="E187" s="40" t="str">
        <f>IF($A187=2,IF(ISNUMBER(REGION!DN187-REGION!DN$4),REGION!DN187-REGION!DN$4,""),"")</f>
        <v/>
      </c>
      <c r="F187" s="40" t="str">
        <f>IF($A187=2,IF(ISNUMBER(REGION!DO187-REGION!DO$4),REGION!DO187-REGION!DO$4,""),"")</f>
        <v/>
      </c>
      <c r="G187" s="40" t="str">
        <f>IF($A187=2,IF(ISNUMBER(REGION!DP187-REGION!DP$4),REGION!DP187-REGION!DP$4,""),"")</f>
        <v/>
      </c>
      <c r="H187" s="40" t="str">
        <f>IF($A187=2,IF(ISNUMBER(REGION!DQ187-REGION!DQ$4),REGION!DQ187-REGION!DQ$4,""),"")</f>
        <v/>
      </c>
      <c r="I187" s="41" t="str">
        <f>IF($A187=2,IF(ISNUMBER(REGION!DR187-REGION!DR$4),REGION!DR187-REGION!DR$4,""),"")</f>
        <v/>
      </c>
      <c r="J187" s="44" t="str">
        <f t="shared" si="10"/>
        <v/>
      </c>
      <c r="K187" s="1" t="str">
        <f t="shared" si="13"/>
        <v/>
      </c>
      <c r="M187" s="40" t="str">
        <f>IF($A187=2,IF(ISNUMBER(REGION!DM187-Ukraine!DM187),REGION!DM187-Ukraine!DM187,""),"")</f>
        <v/>
      </c>
      <c r="N187" s="40" t="str">
        <f>IF($A187=2,IF(ISNUMBER(REGION!DN187-Ukraine!DN187),REGION!DN187-Ukraine!DN187,""),"")</f>
        <v/>
      </c>
      <c r="O187" s="40" t="str">
        <f>IF($A187=2,IF(ISNUMBER(REGION!DO187-Ukraine!DO187),REGION!DO187-Ukraine!DO187,""),"")</f>
        <v/>
      </c>
      <c r="P187" s="40" t="str">
        <f>IF($A187=2,IF(ISNUMBER(REGION!DP187-Ukraine!DP187),REGION!DP187-Ukraine!DP187,""),"")</f>
        <v/>
      </c>
      <c r="Q187" s="40" t="str">
        <f>IF($A187=2,IF(ISNUMBER(REGION!DQ187-Ukraine!DQ187),REGION!DQ187-Ukraine!DQ187,""),"")</f>
        <v/>
      </c>
      <c r="R187" s="41" t="str">
        <f>IF($A187=2,IF(ISNUMBER(REGION!DR187-Ukraine!DR187),REGION!DR187-Ukraine!DR187,""),"")</f>
        <v/>
      </c>
      <c r="S187" s="44" t="str">
        <f t="shared" si="11"/>
        <v/>
      </c>
      <c r="T187" s="1" t="str">
        <f t="shared" si="14"/>
        <v/>
      </c>
      <c r="V187" s="1" t="str">
        <f t="shared" si="12"/>
        <v/>
      </c>
      <c r="W187" s="40" t="str">
        <f>IF(V187&gt;1,Employment!$S187,"")</f>
        <v/>
      </c>
    </row>
    <row r="188" spans="1:23" ht="10.5" x14ac:dyDescent="0.25">
      <c r="A188" s="39" t="str">
        <f>'Industry selection'!C188</f>
        <v/>
      </c>
      <c r="B188" s="2">
        <v>46</v>
      </c>
      <c r="C188" s="2" t="s">
        <v>381</v>
      </c>
      <c r="D188" s="40" t="str">
        <f>IF($A188=2,IF(ISNUMBER(REGION!DM188-REGION!DM$4),REGION!DM188-REGION!DM$4,""),"")</f>
        <v/>
      </c>
      <c r="E188" s="40" t="str">
        <f>IF($A188=2,IF(ISNUMBER(REGION!DN188-REGION!DN$4),REGION!DN188-REGION!DN$4,""),"")</f>
        <v/>
      </c>
      <c r="F188" s="40" t="str">
        <f>IF($A188=2,IF(ISNUMBER(REGION!DO188-REGION!DO$4),REGION!DO188-REGION!DO$4,""),"")</f>
        <v/>
      </c>
      <c r="G188" s="40" t="str">
        <f>IF($A188=2,IF(ISNUMBER(REGION!DP188-REGION!DP$4),REGION!DP188-REGION!DP$4,""),"")</f>
        <v/>
      </c>
      <c r="H188" s="40" t="str">
        <f>IF($A188=2,IF(ISNUMBER(REGION!DQ188-REGION!DQ$4),REGION!DQ188-REGION!DQ$4,""),"")</f>
        <v/>
      </c>
      <c r="I188" s="41" t="str">
        <f>IF($A188=2,IF(ISNUMBER(REGION!DR188-REGION!DR$4),REGION!DR188-REGION!DR$4,""),"")</f>
        <v/>
      </c>
      <c r="J188" s="44" t="str">
        <f t="shared" si="10"/>
        <v/>
      </c>
      <c r="K188" s="1" t="str">
        <f t="shared" si="13"/>
        <v/>
      </c>
      <c r="M188" s="40" t="str">
        <f>IF($A188=2,IF(ISNUMBER(REGION!DM188-Ukraine!DM188),REGION!DM188-Ukraine!DM188,""),"")</f>
        <v/>
      </c>
      <c r="N188" s="40" t="str">
        <f>IF($A188=2,IF(ISNUMBER(REGION!DN188-Ukraine!DN188),REGION!DN188-Ukraine!DN188,""),"")</f>
        <v/>
      </c>
      <c r="O188" s="40" t="str">
        <f>IF($A188=2,IF(ISNUMBER(REGION!DO188-Ukraine!DO188),REGION!DO188-Ukraine!DO188,""),"")</f>
        <v/>
      </c>
      <c r="P188" s="40" t="str">
        <f>IF($A188=2,IF(ISNUMBER(REGION!DP188-Ukraine!DP188),REGION!DP188-Ukraine!DP188,""),"")</f>
        <v/>
      </c>
      <c r="Q188" s="40" t="str">
        <f>IF($A188=2,IF(ISNUMBER(REGION!DQ188-Ukraine!DQ188),REGION!DQ188-Ukraine!DQ188,""),"")</f>
        <v/>
      </c>
      <c r="R188" s="41" t="str">
        <f>IF($A188=2,IF(ISNUMBER(REGION!DR188-Ukraine!DR188),REGION!DR188-Ukraine!DR188,""),"")</f>
        <v/>
      </c>
      <c r="S188" s="44" t="str">
        <f t="shared" si="11"/>
        <v/>
      </c>
      <c r="T188" s="1" t="str">
        <f t="shared" si="14"/>
        <v/>
      </c>
      <c r="V188" s="1" t="str">
        <f t="shared" si="12"/>
        <v/>
      </c>
      <c r="W188" s="40" t="str">
        <f>IF(V188&gt;1,Employment!$S188,"")</f>
        <v/>
      </c>
    </row>
    <row r="189" spans="1:23" ht="10.5" x14ac:dyDescent="0.25">
      <c r="A189" s="39">
        <f>'Industry selection'!C189</f>
        <v>2</v>
      </c>
      <c r="B189" s="2">
        <v>46.1</v>
      </c>
      <c r="C189" s="2" t="s">
        <v>383</v>
      </c>
      <c r="D189" s="40">
        <f>IF($A189=2,IF(ISNUMBER(REGION!DM189-REGION!DM$4),REGION!DM189-REGION!DM$4,""),"")</f>
        <v>-0.12889222255192989</v>
      </c>
      <c r="E189" s="40">
        <f>IF($A189=2,IF(ISNUMBER(REGION!DN189-REGION!DN$4),REGION!DN189-REGION!DN$4,""),"")</f>
        <v>-6.7068937076633417E-2</v>
      </c>
      <c r="F189" s="40">
        <f>IF($A189=2,IF(ISNUMBER(REGION!DO189-REGION!DO$4),REGION!DO189-REGION!DO$4,""),"")</f>
        <v>-0.21282768641400829</v>
      </c>
      <c r="G189" s="40">
        <f>IF($A189=2,IF(ISNUMBER(REGION!DP189-REGION!DP$4),REGION!DP189-REGION!DP$4,""),"")</f>
        <v>-0.42582401243779622</v>
      </c>
      <c r="H189" s="40">
        <f>IF($A189=2,IF(ISNUMBER(REGION!DQ189-REGION!DQ$4),REGION!DQ189-REGION!DQ$4,""),"")</f>
        <v>0.46637866011184581</v>
      </c>
      <c r="I189" s="41">
        <f>IF($A189=2,IF(ISNUMBER(REGION!DR189-REGION!DR$4),REGION!DR189-REGION!DR$4,""),"")</f>
        <v>-0.42086883952332366</v>
      </c>
      <c r="J189" s="44">
        <f t="shared" si="10"/>
        <v>1</v>
      </c>
      <c r="K189" s="1" t="str">
        <f t="shared" si="13"/>
        <v/>
      </c>
      <c r="M189" s="40">
        <f>IF($A189=2,IF(ISNUMBER(REGION!DM189-Ukraine!DM189),REGION!DM189-Ukraine!DM189,""),"")</f>
        <v>-0.1649658325520289</v>
      </c>
      <c r="N189" s="40">
        <f>IF($A189=2,IF(ISNUMBER(REGION!DN189-Ukraine!DN189),REGION!DN189-Ukraine!DN189,""),"")</f>
        <v>-0.39533703852980062</v>
      </c>
      <c r="O189" s="40">
        <f>IF($A189=2,IF(ISNUMBER(REGION!DO189-Ukraine!DO189),REGION!DO189-Ukraine!DO189,""),"")</f>
        <v>0.197604488216507</v>
      </c>
      <c r="P189" s="40">
        <f>IF($A189=2,IF(ISNUMBER(REGION!DP189-Ukraine!DP189),REGION!DP189-Ukraine!DP189,""),"")</f>
        <v>-0.21185158279816185</v>
      </c>
      <c r="Q189" s="40">
        <f>IF($A189=2,IF(ISNUMBER(REGION!DQ189-Ukraine!DQ189),REGION!DQ189-Ukraine!DQ189,""),"")</f>
        <v>-0.37470735723929205</v>
      </c>
      <c r="R189" s="41">
        <f>IF($A189=2,IF(ISNUMBER(REGION!DR189-Ukraine!DR189),REGION!DR189-Ukraine!DR189,""),"")</f>
        <v>-0.4976011348851207</v>
      </c>
      <c r="S189" s="44">
        <f t="shared" si="11"/>
        <v>1</v>
      </c>
      <c r="T189" s="1" t="str">
        <f t="shared" si="14"/>
        <v/>
      </c>
      <c r="V189" s="1">
        <f t="shared" si="12"/>
        <v>0</v>
      </c>
      <c r="W189" s="40" t="str">
        <f>IF(V189&gt;1,Employment!$S189,"")</f>
        <v/>
      </c>
    </row>
    <row r="190" spans="1:23" ht="10.5" x14ac:dyDescent="0.25">
      <c r="A190" s="39">
        <f>'Industry selection'!C190</f>
        <v>2</v>
      </c>
      <c r="B190" s="2">
        <v>46.2</v>
      </c>
      <c r="C190" s="2" t="s">
        <v>385</v>
      </c>
      <c r="D190" s="40">
        <f>IF($A190=2,IF(ISNUMBER(REGION!DM190-REGION!DM$4),REGION!DM190-REGION!DM$4,""),"")</f>
        <v>0.72995745791486633</v>
      </c>
      <c r="E190" s="40">
        <f>IF($A190=2,IF(ISNUMBER(REGION!DN190-REGION!DN$4),REGION!DN190-REGION!DN$4,""),"")</f>
        <v>-0.18393168217467259</v>
      </c>
      <c r="F190" s="40">
        <f>IF($A190=2,IF(ISNUMBER(REGION!DO190-REGION!DO$4),REGION!DO190-REGION!DO$4,""),"")</f>
        <v>-5.068262996515438E-2</v>
      </c>
      <c r="G190" s="40">
        <f>IF($A190=2,IF(ISNUMBER(REGION!DP190-REGION!DP$4),REGION!DP190-REGION!DP$4,""),"")</f>
        <v>0.60709756979676321</v>
      </c>
      <c r="H190" s="40">
        <f>IF($A190=2,IF(ISNUMBER(REGION!DQ190-REGION!DQ$4),REGION!DQ190-REGION!DQ$4,""),"")</f>
        <v>-0.13766509195974852</v>
      </c>
      <c r="I190" s="41">
        <f>IF($A190=2,IF(ISNUMBER(REGION!DR190-REGION!DR$4),REGION!DR190-REGION!DR$4,""),"")</f>
        <v>0.76307114380537866</v>
      </c>
      <c r="J190" s="44">
        <f t="shared" si="10"/>
        <v>2</v>
      </c>
      <c r="K190" s="1">
        <f t="shared" si="13"/>
        <v>0</v>
      </c>
      <c r="M190" s="40">
        <f>IF($A190=2,IF(ISNUMBER(REGION!DM190-Ukraine!DM190),REGION!DM190-Ukraine!DM190,""),"")</f>
        <v>0.56858890677384499</v>
      </c>
      <c r="N190" s="40">
        <f>IF($A190=2,IF(ISNUMBER(REGION!DN190-Ukraine!DN190),REGION!DN190-Ukraine!DN190,""),"")</f>
        <v>-0.24458942632170966</v>
      </c>
      <c r="O190" s="40">
        <f>IF($A190=2,IF(ISNUMBER(REGION!DO190-Ukraine!DO190),REGION!DO190-Ukraine!DO190,""),"")</f>
        <v>-0.35834156227098046</v>
      </c>
      <c r="P190" s="40">
        <f>IF($A190=2,IF(ISNUMBER(REGION!DP190-Ukraine!DP190),REGION!DP190-Ukraine!DP190,""),"")</f>
        <v>0.5124792169482435</v>
      </c>
      <c r="Q190" s="40">
        <f>IF($A190=2,IF(ISNUMBER(REGION!DQ190-Ukraine!DQ190),REGION!DQ190-Ukraine!DQ190,""),"")</f>
        <v>-0.18793024940981506</v>
      </c>
      <c r="R190" s="41">
        <f>IF($A190=2,IF(ISNUMBER(REGION!DR190-Ukraine!DR190),REGION!DR190-Ukraine!DR190,""),"")</f>
        <v>-5.0445717169349535E-3</v>
      </c>
      <c r="S190" s="44">
        <f t="shared" si="11"/>
        <v>2</v>
      </c>
      <c r="T190" s="1" t="str">
        <f t="shared" si="14"/>
        <v/>
      </c>
      <c r="V190" s="1">
        <f t="shared" si="12"/>
        <v>0</v>
      </c>
      <c r="W190" s="40" t="str">
        <f>IF(V190&gt;1,Employment!$S190,"")</f>
        <v/>
      </c>
    </row>
    <row r="191" spans="1:23" ht="10.5" x14ac:dyDescent="0.25">
      <c r="A191" s="39">
        <f>'Industry selection'!C191</f>
        <v>2</v>
      </c>
      <c r="B191" s="2">
        <v>46.3</v>
      </c>
      <c r="C191" s="2" t="s">
        <v>387</v>
      </c>
      <c r="D191" s="40">
        <f>IF($A191=2,IF(ISNUMBER(REGION!DM191-REGION!DM$4),REGION!DM191-REGION!DM$4,""),"")</f>
        <v>-6.5772460273541888E-2</v>
      </c>
      <c r="E191" s="40">
        <f>IF($A191=2,IF(ISNUMBER(REGION!DN191-REGION!DN$4),REGION!DN191-REGION!DN$4,""),"")</f>
        <v>1.9839552253413495E-2</v>
      </c>
      <c r="F191" s="40">
        <f>IF($A191=2,IF(ISNUMBER(REGION!DO191-REGION!DO$4),REGION!DO191-REGION!DO$4,""),"")</f>
        <v>-3.4611008197330095E-2</v>
      </c>
      <c r="G191" s="40">
        <f>IF($A191=2,IF(ISNUMBER(REGION!DP191-REGION!DP$4),REGION!DP191-REGION!DP$4,""),"")</f>
        <v>-0.79334777078358232</v>
      </c>
      <c r="H191" s="40">
        <f>IF($A191=2,IF(ISNUMBER(REGION!DQ191-REGION!DQ$4),REGION!DQ191-REGION!DQ$4,""),"")</f>
        <v>0.45465281370391852</v>
      </c>
      <c r="I191" s="41">
        <f>IF($A191=2,IF(ISNUMBER(REGION!DR191-REGION!DR$4),REGION!DR191-REGION!DR$4,""),"")</f>
        <v>-0.65234274690538108</v>
      </c>
      <c r="J191" s="44">
        <f t="shared" si="10"/>
        <v>2</v>
      </c>
      <c r="K191" s="1" t="str">
        <f t="shared" si="13"/>
        <v/>
      </c>
      <c r="M191" s="40">
        <f>IF($A191=2,IF(ISNUMBER(REGION!DM191-Ukraine!DM191),REGION!DM191-Ukraine!DM191,""),"")</f>
        <v>-3.924933858539903E-2</v>
      </c>
      <c r="N191" s="40">
        <f>IF($A191=2,IF(ISNUMBER(REGION!DN191-Ukraine!DN191),REGION!DN191-Ukraine!DN191,""),"")</f>
        <v>9.3827469025595245E-2</v>
      </c>
      <c r="O191" s="40">
        <f>IF($A191=2,IF(ISNUMBER(REGION!DO191-Ukraine!DO191),REGION!DO191-Ukraine!DO191,""),"")</f>
        <v>-1.7105554687683489E-2</v>
      </c>
      <c r="P191" s="40">
        <f>IF($A191=2,IF(ISNUMBER(REGION!DP191-Ukraine!DP191),REGION!DP191-Ukraine!DP191,""),"")</f>
        <v>-0.83020253783515241</v>
      </c>
      <c r="Q191" s="40">
        <f>IF($A191=2,IF(ISNUMBER(REGION!DQ191-Ukraine!DQ191),REGION!DQ191-Ukraine!DQ191,""),"")</f>
        <v>0.44063878310672977</v>
      </c>
      <c r="R191" s="41">
        <f>IF($A191=2,IF(ISNUMBER(REGION!DR191-Ukraine!DR191),REGION!DR191-Ukraine!DR191,""),"")</f>
        <v>-0.59132953363879148</v>
      </c>
      <c r="S191" s="44">
        <f t="shared" si="11"/>
        <v>2</v>
      </c>
      <c r="T191" s="1" t="str">
        <f t="shared" si="14"/>
        <v/>
      </c>
      <c r="V191" s="1">
        <f t="shared" si="12"/>
        <v>0</v>
      </c>
      <c r="W191" s="40" t="str">
        <f>IF(V191&gt;1,Employment!$S191,"")</f>
        <v/>
      </c>
    </row>
    <row r="192" spans="1:23" ht="10.5" x14ac:dyDescent="0.25">
      <c r="A192" s="39">
        <f>'Industry selection'!C192</f>
        <v>2</v>
      </c>
      <c r="B192" s="2">
        <v>46.4</v>
      </c>
      <c r="C192" s="2" t="s">
        <v>389</v>
      </c>
      <c r="D192" s="40">
        <f>IF($A192=2,IF(ISNUMBER(REGION!DM192-REGION!DM$4),REGION!DM192-REGION!DM$4,""),"")</f>
        <v>-0.14621739693686109</v>
      </c>
      <c r="E192" s="40">
        <f>IF($A192=2,IF(ISNUMBER(REGION!DN192-REGION!DN$4),REGION!DN192-REGION!DN$4,""),"")</f>
        <v>-4.8978586489869635E-2</v>
      </c>
      <c r="F192" s="40">
        <f>IF($A192=2,IF(ISNUMBER(REGION!DO192-REGION!DO$4),REGION!DO192-REGION!DO$4,""),"")</f>
        <v>-0.12377555111440852</v>
      </c>
      <c r="G192" s="40">
        <f>IF($A192=2,IF(ISNUMBER(REGION!DP192-REGION!DP$4),REGION!DP192-REGION!DP$4,""),"")</f>
        <v>-0.34948813457520078</v>
      </c>
      <c r="H192" s="40">
        <f>IF($A192=2,IF(ISNUMBER(REGION!DQ192-REGION!DQ$4),REGION!DQ192-REGION!DQ$4,""),"")</f>
        <v>0.39733104106422679</v>
      </c>
      <c r="I192" s="41">
        <f>IF($A192=2,IF(ISNUMBER(REGION!DR192-REGION!DR$4),REGION!DR192-REGION!DR$4,""),"")</f>
        <v>-0.32482492222081305</v>
      </c>
      <c r="J192" s="44">
        <f t="shared" si="10"/>
        <v>1</v>
      </c>
      <c r="K192" s="1" t="str">
        <f t="shared" si="13"/>
        <v/>
      </c>
      <c r="M192" s="40">
        <f>IF($A192=2,IF(ISNUMBER(REGION!DM192-Ukraine!DM192),REGION!DM192-Ukraine!DM192,""),"")</f>
        <v>-0.17256186134088913</v>
      </c>
      <c r="N192" s="40">
        <f>IF($A192=2,IF(ISNUMBER(REGION!DN192-Ukraine!DN192),REGION!DN192-Ukraine!DN192,""),"")</f>
        <v>-2.0350306711055532E-2</v>
      </c>
      <c r="O192" s="40">
        <f>IF($A192=2,IF(ISNUMBER(REGION!DO192-Ukraine!DO192),REGION!DO192-Ukraine!DO192,""),"")</f>
        <v>-9.2373718465226351E-2</v>
      </c>
      <c r="P192" s="40">
        <f>IF($A192=2,IF(ISNUMBER(REGION!DP192-Ukraine!DP192),REGION!DP192-Ukraine!DP192,""),"")</f>
        <v>-0.36097150833381131</v>
      </c>
      <c r="Q192" s="40">
        <f>IF($A192=2,IF(ISNUMBER(REGION!DQ192-Ukraine!DQ192),REGION!DQ192-Ukraine!DQ192,""),"")</f>
        <v>0.35848561819421909</v>
      </c>
      <c r="R192" s="41">
        <f>IF($A192=2,IF(ISNUMBER(REGION!DR192-Ukraine!DR192),REGION!DR192-Ukraine!DR192,""),"")</f>
        <v>-0.33479105892255701</v>
      </c>
      <c r="S192" s="44">
        <f t="shared" si="11"/>
        <v>1</v>
      </c>
      <c r="T192" s="1" t="str">
        <f t="shared" si="14"/>
        <v/>
      </c>
      <c r="V192" s="1">
        <f t="shared" si="12"/>
        <v>0</v>
      </c>
      <c r="W192" s="40" t="str">
        <f>IF(V192&gt;1,Employment!$S192,"")</f>
        <v/>
      </c>
    </row>
    <row r="193" spans="1:23" ht="10.5" x14ac:dyDescent="0.25">
      <c r="A193" s="39">
        <f>'Industry selection'!C193</f>
        <v>2</v>
      </c>
      <c r="B193" s="2">
        <v>46.5</v>
      </c>
      <c r="C193" s="2" t="s">
        <v>391</v>
      </c>
      <c r="D193" s="40">
        <f>IF($A193=2,IF(ISNUMBER(REGION!DM193-REGION!DM$4),REGION!DM193-REGION!DM$4,""),"")</f>
        <v>0.21048080016880644</v>
      </c>
      <c r="E193" s="40">
        <f>IF($A193=2,IF(ISNUMBER(REGION!DN193-REGION!DN$4),REGION!DN193-REGION!DN$4,""),"")</f>
        <v>-0.1381107866522846</v>
      </c>
      <c r="F193" s="40">
        <f>IF($A193=2,IF(ISNUMBER(REGION!DO193-REGION!DO$4),REGION!DO193-REGION!DO$4,""),"")</f>
        <v>0.27549277690645502</v>
      </c>
      <c r="G193" s="40">
        <f>IF($A193=2,IF(ISNUMBER(REGION!DP193-REGION!DP$4),REGION!DP193-REGION!DP$4,""),"")</f>
        <v>3.9824842524035842E-2</v>
      </c>
      <c r="H193" s="40" t="str">
        <f>IF($A193=2,IF(ISNUMBER(REGION!DQ193-REGION!DQ$4),REGION!DQ193-REGION!DQ$4,""),"")</f>
        <v/>
      </c>
      <c r="I193" s="41">
        <f>IF($A193=2,IF(ISNUMBER(REGION!DR193-REGION!DR$4),REGION!DR193-REGION!DR$4,""),"")</f>
        <v>0.32834024877118317</v>
      </c>
      <c r="J193" s="44">
        <f t="shared" si="10"/>
        <v>3</v>
      </c>
      <c r="K193" s="1">
        <f t="shared" si="13"/>
        <v>1</v>
      </c>
      <c r="M193" s="40">
        <f>IF($A193=2,IF(ISNUMBER(REGION!DM193-Ukraine!DM193),REGION!DM193-Ukraine!DM193,""),"")</f>
        <v>0.10382158842170619</v>
      </c>
      <c r="N193" s="40">
        <f>IF($A193=2,IF(ISNUMBER(REGION!DN193-Ukraine!DN193),REGION!DN193-Ukraine!DN193,""),"")</f>
        <v>-4.4781522839787091E-2</v>
      </c>
      <c r="O193" s="40">
        <f>IF($A193=2,IF(ISNUMBER(REGION!DO193-Ukraine!DO193),REGION!DO193-Ukraine!DO193,""),"")</f>
        <v>0.29698768999459668</v>
      </c>
      <c r="P193" s="40">
        <f>IF($A193=2,IF(ISNUMBER(REGION!DP193-Ukraine!DP193),REGION!DP193-Ukraine!DP193,""),"")</f>
        <v>7.477831611664687E-2</v>
      </c>
      <c r="Q193" s="40" t="str">
        <f>IF($A193=2,IF(ISNUMBER(REGION!DQ193-Ukraine!DQ193),REGION!DQ193-Ukraine!DQ193,""),"")</f>
        <v/>
      </c>
      <c r="R193" s="41">
        <f>IF($A193=2,IF(ISNUMBER(REGION!DR193-Ukraine!DR193),REGION!DR193-Ukraine!DR193,""),"")</f>
        <v>0.2678501421150643</v>
      </c>
      <c r="S193" s="44">
        <f t="shared" si="11"/>
        <v>3</v>
      </c>
      <c r="T193" s="1">
        <f t="shared" si="14"/>
        <v>1</v>
      </c>
      <c r="V193" s="1">
        <f t="shared" si="12"/>
        <v>2</v>
      </c>
      <c r="W193" s="40">
        <f>IF(V193&gt;1,Employment!$S193,"")</f>
        <v>8.2268468719494999E-4</v>
      </c>
    </row>
    <row r="194" spans="1:23" ht="10.5" x14ac:dyDescent="0.25">
      <c r="A194" s="39">
        <f>'Industry selection'!C194</f>
        <v>2</v>
      </c>
      <c r="B194" s="2">
        <v>46.6</v>
      </c>
      <c r="C194" s="2" t="s">
        <v>393</v>
      </c>
      <c r="D194" s="40">
        <f>IF($A194=2,IF(ISNUMBER(REGION!DM194-REGION!DM$4),REGION!DM194-REGION!DM$4,""),"")</f>
        <v>0.11568736496790077</v>
      </c>
      <c r="E194" s="40">
        <f>IF($A194=2,IF(ISNUMBER(REGION!DN194-REGION!DN$4),REGION!DN194-REGION!DN$4,""),"")</f>
        <v>0.15293398946711845</v>
      </c>
      <c r="F194" s="40">
        <f>IF($A194=2,IF(ISNUMBER(REGION!DO194-REGION!DO$4),REGION!DO194-REGION!DO$4,""),"")</f>
        <v>-4.676360909165278E-2</v>
      </c>
      <c r="G194" s="40">
        <f>IF($A194=2,IF(ISNUMBER(REGION!DP194-REGION!DP$4),REGION!DP194-REGION!DP$4,""),"")</f>
        <v>0.10800666070585396</v>
      </c>
      <c r="H194" s="40" t="str">
        <f>IF($A194=2,IF(ISNUMBER(REGION!DQ194-REGION!DQ$4),REGION!DQ194-REGION!DQ$4,""),"")</f>
        <v/>
      </c>
      <c r="I194" s="41">
        <f>IF($A194=2,IF(ISNUMBER(REGION!DR194-REGION!DR$4),REGION!DR194-REGION!DR$4,""),"")</f>
        <v>0.28999842647350349</v>
      </c>
      <c r="J194" s="44">
        <f t="shared" si="10"/>
        <v>3</v>
      </c>
      <c r="K194" s="1">
        <f t="shared" si="13"/>
        <v>1</v>
      </c>
      <c r="M194" s="40">
        <f>IF($A194=2,IF(ISNUMBER(REGION!DM194-Ukraine!DM194),REGION!DM194-Ukraine!DM194,""),"")</f>
        <v>0.16058656549666339</v>
      </c>
      <c r="N194" s="40">
        <f>IF($A194=2,IF(ISNUMBER(REGION!DN194-Ukraine!DN194),REGION!DN194-Ukraine!DN194,""),"")</f>
        <v>0.1260127204306003</v>
      </c>
      <c r="O194" s="40">
        <f>IF($A194=2,IF(ISNUMBER(REGION!DO194-Ukraine!DO194),REGION!DO194-Ukraine!DO194,""),"")</f>
        <v>2.1805842609032955E-2</v>
      </c>
      <c r="P194" s="40">
        <f>IF($A194=2,IF(ISNUMBER(REGION!DP194-Ukraine!DP194),REGION!DP194-Ukraine!DP194,""),"")</f>
        <v>0.11717365287603576</v>
      </c>
      <c r="Q194" s="40" t="str">
        <f>IF($A194=2,IF(ISNUMBER(REGION!DQ194-Ukraine!DQ194),REGION!DQ194-Ukraine!DQ194,""),"")</f>
        <v/>
      </c>
      <c r="R194" s="41">
        <f>IF($A194=2,IF(ISNUMBER(REGION!DR194-Ukraine!DR194),REGION!DR194-Ukraine!DR194,""),"")</f>
        <v>0.28049951563960895</v>
      </c>
      <c r="S194" s="44">
        <f t="shared" si="11"/>
        <v>4</v>
      </c>
      <c r="T194" s="1">
        <f t="shared" si="14"/>
        <v>1</v>
      </c>
      <c r="V194" s="1">
        <f t="shared" si="12"/>
        <v>2</v>
      </c>
      <c r="W194" s="40">
        <f>IF(V194&gt;1,Employment!$S194,"")</f>
        <v>3.5662488296529238E-3</v>
      </c>
    </row>
    <row r="195" spans="1:23" ht="10.5" x14ac:dyDescent="0.25">
      <c r="A195" s="39">
        <f>'Industry selection'!C195</f>
        <v>2</v>
      </c>
      <c r="B195" s="2">
        <v>46.7</v>
      </c>
      <c r="C195" s="2" t="s">
        <v>395</v>
      </c>
      <c r="D195" s="40">
        <f>IF($A195=2,IF(ISNUMBER(REGION!DM195-REGION!DM$4),REGION!DM195-REGION!DM$4,""),"")</f>
        <v>-8.1606208151556503E-2</v>
      </c>
      <c r="E195" s="40">
        <f>IF($A195=2,IF(ISNUMBER(REGION!DN195-REGION!DN$4),REGION!DN195-REGION!DN$4,""),"")</f>
        <v>7.3805453597181048E-2</v>
      </c>
      <c r="F195" s="40">
        <f>IF($A195=2,IF(ISNUMBER(REGION!DO195-REGION!DO$4),REGION!DO195-REGION!DO$4,""),"")</f>
        <v>-0.26117248091264889</v>
      </c>
      <c r="G195" s="40">
        <f>IF($A195=2,IF(ISNUMBER(REGION!DP195-REGION!DP$4),REGION!DP195-REGION!DP$4,""),"")</f>
        <v>2.2784483779641262E-2</v>
      </c>
      <c r="H195" s="40">
        <f>IF($A195=2,IF(ISNUMBER(REGION!DQ195-REGION!DQ$4),REGION!DQ195-REGION!DQ$4,""),"")</f>
        <v>7.0080432791720604E-2</v>
      </c>
      <c r="I195" s="41">
        <f>IF($A195=2,IF(ISNUMBER(REGION!DR195-REGION!DR$4),REGION!DR195-REGION!DR$4,""),"")</f>
        <v>-0.19321006732574053</v>
      </c>
      <c r="J195" s="44">
        <f t="shared" si="10"/>
        <v>3</v>
      </c>
      <c r="K195" s="1" t="str">
        <f t="shared" si="13"/>
        <v/>
      </c>
      <c r="M195" s="40">
        <f>IF($A195=2,IF(ISNUMBER(REGION!DM195-Ukraine!DM195),REGION!DM195-Ukraine!DM195,""),"")</f>
        <v>7.1184334907737901E-3</v>
      </c>
      <c r="N195" s="40">
        <f>IF($A195=2,IF(ISNUMBER(REGION!DN195-Ukraine!DN195),REGION!DN195-Ukraine!DN195,""),"")</f>
        <v>0.1216843600824562</v>
      </c>
      <c r="O195" s="40">
        <f>IF($A195=2,IF(ISNUMBER(REGION!DO195-Ukraine!DO195),REGION!DO195-Ukraine!DO195,""),"")</f>
        <v>-0.26384250766303385</v>
      </c>
      <c r="P195" s="40">
        <f>IF($A195=2,IF(ISNUMBER(REGION!DP195-Ukraine!DP195),REGION!DP195-Ukraine!DP195,""),"")</f>
        <v>-7.047497621590848E-2</v>
      </c>
      <c r="Q195" s="40">
        <f>IF($A195=2,IF(ISNUMBER(REGION!DQ195-Ukraine!DQ195),REGION!DQ195-Ukraine!DQ195,""),"")</f>
        <v>-1.2114732548831331E-2</v>
      </c>
      <c r="R195" s="41">
        <f>IF($A195=2,IF(ISNUMBER(REGION!DR195-Ukraine!DR195),REGION!DR195-Ukraine!DR195,""),"")</f>
        <v>-0.21576533835045997</v>
      </c>
      <c r="S195" s="44">
        <f t="shared" si="11"/>
        <v>2</v>
      </c>
      <c r="T195" s="1" t="str">
        <f t="shared" si="14"/>
        <v/>
      </c>
      <c r="V195" s="1">
        <f t="shared" si="12"/>
        <v>0</v>
      </c>
      <c r="W195" s="40" t="str">
        <f>IF(V195&gt;1,Employment!$S195,"")</f>
        <v/>
      </c>
    </row>
    <row r="196" spans="1:23" ht="10.5" x14ac:dyDescent="0.25">
      <c r="A196" s="39">
        <f>'Industry selection'!C196</f>
        <v>2</v>
      </c>
      <c r="B196" s="2">
        <v>46.9</v>
      </c>
      <c r="C196" s="2" t="s">
        <v>397</v>
      </c>
      <c r="D196" s="40">
        <f>IF($A196=2,IF(ISNUMBER(REGION!DM196-REGION!DM$4),REGION!DM196-REGION!DM$4,""),"")</f>
        <v>7.5256680889374539E-2</v>
      </c>
      <c r="E196" s="40">
        <f>IF($A196=2,IF(ISNUMBER(REGION!DN196-REGION!DN$4),REGION!DN196-REGION!DN$4,""),"")</f>
        <v>0.25544976112429651</v>
      </c>
      <c r="F196" s="40">
        <f>IF($A196=2,IF(ISNUMBER(REGION!DO196-REGION!DO$4),REGION!DO196-REGION!DO$4,""),"")</f>
        <v>-0.20395466244664473</v>
      </c>
      <c r="G196" s="40">
        <f>IF($A196=2,IF(ISNUMBER(REGION!DP196-REGION!DP$4),REGION!DP196-REGION!DP$4,""),"")</f>
        <v>0.57491256182228156</v>
      </c>
      <c r="H196" s="40">
        <f>IF($A196=2,IF(ISNUMBER(REGION!DQ196-REGION!DQ$4),REGION!DQ196-REGION!DQ$4,""),"")</f>
        <v>-3.4573720840535227E-2</v>
      </c>
      <c r="I196" s="41">
        <f>IF($A196=2,IF(ISNUMBER(REGION!DR196-REGION!DR$4),REGION!DR196-REGION!DR$4,""),"")</f>
        <v>0.53896063351319901</v>
      </c>
      <c r="J196" s="44">
        <f t="shared" si="10"/>
        <v>3</v>
      </c>
      <c r="K196" s="1">
        <f t="shared" si="13"/>
        <v>1</v>
      </c>
      <c r="M196" s="40">
        <f>IF($A196=2,IF(ISNUMBER(REGION!DM196-Ukraine!DM196),REGION!DM196-Ukraine!DM196,""),"")</f>
        <v>0.10932499396737794</v>
      </c>
      <c r="N196" s="40">
        <f>IF($A196=2,IF(ISNUMBER(REGION!DN196-Ukraine!DN196),REGION!DN196-Ukraine!DN196,""),"")</f>
        <v>0.36726267553373904</v>
      </c>
      <c r="O196" s="40">
        <f>IF($A196=2,IF(ISNUMBER(REGION!DO196-Ukraine!DO196),REGION!DO196-Ukraine!DO196,""),"")</f>
        <v>-0.1833949082731231</v>
      </c>
      <c r="P196" s="40">
        <f>IF($A196=2,IF(ISNUMBER(REGION!DP196-Ukraine!DP196),REGION!DP196-Ukraine!DP196,""),"")</f>
        <v>0.58149416414296373</v>
      </c>
      <c r="Q196" s="40">
        <f>IF($A196=2,IF(ISNUMBER(REGION!DQ196-Ukraine!DQ196),REGION!DQ196-Ukraine!DQ196,""),"")</f>
        <v>-0.20978315351339538</v>
      </c>
      <c r="R196" s="41">
        <f>IF($A196=2,IF(ISNUMBER(REGION!DR196-Ukraine!DR196),REGION!DR196-Ukraine!DR196,""),"")</f>
        <v>0.56295444299504727</v>
      </c>
      <c r="S196" s="44">
        <f t="shared" si="11"/>
        <v>3</v>
      </c>
      <c r="T196" s="1">
        <f t="shared" si="14"/>
        <v>1</v>
      </c>
      <c r="V196" s="1">
        <f t="shared" si="12"/>
        <v>2</v>
      </c>
      <c r="W196" s="40">
        <f>IF(V196&gt;1,Employment!$S196,"")</f>
        <v>5.8181624265252656E-3</v>
      </c>
    </row>
    <row r="197" spans="1:23" ht="10.5" x14ac:dyDescent="0.25">
      <c r="A197" s="39" t="str">
        <f>'Industry selection'!C197</f>
        <v/>
      </c>
      <c r="B197" s="2">
        <v>47</v>
      </c>
      <c r="C197" s="2" t="s">
        <v>399</v>
      </c>
      <c r="D197" s="40" t="str">
        <f>IF($A197=2,IF(ISNUMBER(REGION!DM197-REGION!DM$4),REGION!DM197-REGION!DM$4,""),"")</f>
        <v/>
      </c>
      <c r="E197" s="40" t="str">
        <f>IF($A197=2,IF(ISNUMBER(REGION!DN197-REGION!DN$4),REGION!DN197-REGION!DN$4,""),"")</f>
        <v/>
      </c>
      <c r="F197" s="40" t="str">
        <f>IF($A197=2,IF(ISNUMBER(REGION!DO197-REGION!DO$4),REGION!DO197-REGION!DO$4,""),"")</f>
        <v/>
      </c>
      <c r="G197" s="40" t="str">
        <f>IF($A197=2,IF(ISNUMBER(REGION!DP197-REGION!DP$4),REGION!DP197-REGION!DP$4,""),"")</f>
        <v/>
      </c>
      <c r="H197" s="40" t="str">
        <f>IF($A197=2,IF(ISNUMBER(REGION!DQ197-REGION!DQ$4),REGION!DQ197-REGION!DQ$4,""),"")</f>
        <v/>
      </c>
      <c r="I197" s="41" t="str">
        <f>IF($A197=2,IF(ISNUMBER(REGION!DR197-REGION!DR$4),REGION!DR197-REGION!DR$4,""),"")</f>
        <v/>
      </c>
      <c r="J197" s="44" t="str">
        <f t="shared" ref="J197:J260" si="15">IF($A197=2,COUNTIF(D197:H197,"&gt;"&amp;0),"")</f>
        <v/>
      </c>
      <c r="K197" s="1" t="str">
        <f t="shared" si="13"/>
        <v/>
      </c>
      <c r="M197" s="40" t="str">
        <f>IF($A197=2,IF(ISNUMBER(REGION!DM197-Ukraine!DM197),REGION!DM197-Ukraine!DM197,""),"")</f>
        <v/>
      </c>
      <c r="N197" s="40" t="str">
        <f>IF($A197=2,IF(ISNUMBER(REGION!DN197-Ukraine!DN197),REGION!DN197-Ukraine!DN197,""),"")</f>
        <v/>
      </c>
      <c r="O197" s="40" t="str">
        <f>IF($A197=2,IF(ISNUMBER(REGION!DO197-Ukraine!DO197),REGION!DO197-Ukraine!DO197,""),"")</f>
        <v/>
      </c>
      <c r="P197" s="40" t="str">
        <f>IF($A197=2,IF(ISNUMBER(REGION!DP197-Ukraine!DP197),REGION!DP197-Ukraine!DP197,""),"")</f>
        <v/>
      </c>
      <c r="Q197" s="40" t="str">
        <f>IF($A197=2,IF(ISNUMBER(REGION!DQ197-Ukraine!DQ197),REGION!DQ197-Ukraine!DQ197,""),"")</f>
        <v/>
      </c>
      <c r="R197" s="41" t="str">
        <f>IF($A197=2,IF(ISNUMBER(REGION!DR197-Ukraine!DR197),REGION!DR197-Ukraine!DR197,""),"")</f>
        <v/>
      </c>
      <c r="S197" s="44" t="str">
        <f t="shared" ref="S197:S260" si="16">IF($A197=2,COUNTIF(M197:Q197,"&gt;"&amp;0),"")</f>
        <v/>
      </c>
      <c r="T197" s="1" t="str">
        <f t="shared" si="14"/>
        <v/>
      </c>
      <c r="V197" s="1" t="str">
        <f t="shared" si="12"/>
        <v/>
      </c>
      <c r="W197" s="40" t="str">
        <f>IF(V197&gt;1,Employment!$S197,"")</f>
        <v/>
      </c>
    </row>
    <row r="198" spans="1:23" ht="10.5" x14ac:dyDescent="0.25">
      <c r="A198" s="39">
        <f>'Industry selection'!C198</f>
        <v>2</v>
      </c>
      <c r="B198" s="2">
        <v>47.1</v>
      </c>
      <c r="C198" s="2" t="s">
        <v>401</v>
      </c>
      <c r="D198" s="40">
        <f>IF($A198=2,IF(ISNUMBER(REGION!DM198-REGION!DM$4),REGION!DM198-REGION!DM$4,""),"")</f>
        <v>-6.8747883785978625E-2</v>
      </c>
      <c r="E198" s="40">
        <f>IF($A198=2,IF(ISNUMBER(REGION!DN198-REGION!DN$4),REGION!DN198-REGION!DN$4,""),"")</f>
        <v>-0.18603317859627311</v>
      </c>
      <c r="F198" s="40">
        <f>IF($A198=2,IF(ISNUMBER(REGION!DO198-REGION!DO$4),REGION!DO198-REGION!DO$4,""),"")</f>
        <v>-8.0308214010142764E-2</v>
      </c>
      <c r="G198" s="40">
        <f>IF($A198=2,IF(ISNUMBER(REGION!DP198-REGION!DP$4),REGION!DP198-REGION!DP$4,""),"")</f>
        <v>0.25397022562816163</v>
      </c>
      <c r="H198" s="40">
        <f>IF($A198=2,IF(ISNUMBER(REGION!DQ198-REGION!DQ$4),REGION!DQ198-REGION!DQ$4,""),"")</f>
        <v>-0.31464306896813576</v>
      </c>
      <c r="I198" s="41">
        <f>IF($A198=2,IF(ISNUMBER(REGION!DR198-REGION!DR$4),REGION!DR198-REGION!DR$4,""),"")</f>
        <v>-0.33922662760342692</v>
      </c>
      <c r="J198" s="44">
        <f t="shared" si="15"/>
        <v>1</v>
      </c>
      <c r="K198" s="1" t="str">
        <f t="shared" si="13"/>
        <v/>
      </c>
      <c r="M198" s="40">
        <f>IF($A198=2,IF(ISNUMBER(REGION!DM198-Ukraine!DM198),REGION!DM198-Ukraine!DM198,""),"")</f>
        <v>-0.11133572736688446</v>
      </c>
      <c r="N198" s="40">
        <f>IF($A198=2,IF(ISNUMBER(REGION!DN198-Ukraine!DN198),REGION!DN198-Ukraine!DN198,""),"")</f>
        <v>-9.1720672031337491E-2</v>
      </c>
      <c r="O198" s="40">
        <f>IF($A198=2,IF(ISNUMBER(REGION!DO198-Ukraine!DO198),REGION!DO198-Ukraine!DO198,""),"")</f>
        <v>-8.6836366866966386E-2</v>
      </c>
      <c r="P198" s="40">
        <f>IF($A198=2,IF(ISNUMBER(REGION!DP198-Ukraine!DP198),REGION!DP198-Ukraine!DP198,""),"")</f>
        <v>0.17080766013034387</v>
      </c>
      <c r="Q198" s="40">
        <f>IF($A198=2,IF(ISNUMBER(REGION!DQ198-Ukraine!DQ198),REGION!DQ198-Ukraine!DQ198,""),"")</f>
        <v>-0.29404984152978075</v>
      </c>
      <c r="R198" s="41">
        <f>IF($A198=2,IF(ISNUMBER(REGION!DR198-Ukraine!DR198),REGION!DR198-Ukraine!DR198,""),"")</f>
        <v>-0.34864303658864926</v>
      </c>
      <c r="S198" s="44">
        <f t="shared" si="16"/>
        <v>1</v>
      </c>
      <c r="T198" s="1" t="str">
        <f t="shared" si="14"/>
        <v/>
      </c>
      <c r="V198" s="1">
        <f t="shared" ref="V198:V261" si="17">IF($A198=2,SUM(K198,T198),"")</f>
        <v>0</v>
      </c>
      <c r="W198" s="40" t="str">
        <f>IF(V198&gt;1,Employment!$S198,"")</f>
        <v/>
      </c>
    </row>
    <row r="199" spans="1:23" ht="10.5" x14ac:dyDescent="0.25">
      <c r="A199" s="39">
        <f>'Industry selection'!C199</f>
        <v>2</v>
      </c>
      <c r="B199" s="2">
        <v>47.2</v>
      </c>
      <c r="C199" s="2" t="s">
        <v>403</v>
      </c>
      <c r="D199" s="40">
        <f>IF($A199=2,IF(ISNUMBER(REGION!DM199-REGION!DM$4),REGION!DM199-REGION!DM$4,""),"")</f>
        <v>0.82476182984580249</v>
      </c>
      <c r="E199" s="40">
        <f>IF($A199=2,IF(ISNUMBER(REGION!DN199-REGION!DN$4),REGION!DN199-REGION!DN$4,""),"")</f>
        <v>-0.21936249157415044</v>
      </c>
      <c r="F199" s="40">
        <f>IF($A199=2,IF(ISNUMBER(REGION!DO199-REGION!DO$4),REGION!DO199-REGION!DO$4,""),"")</f>
        <v>1.6880607452702712</v>
      </c>
      <c r="G199" s="40">
        <f>IF($A199=2,IF(ISNUMBER(REGION!DP199-REGION!DP$4),REGION!DP199-REGION!DP$4,""),"")</f>
        <v>6.3697521569128779E-2</v>
      </c>
      <c r="H199" s="40" t="str">
        <f>IF($A199=2,IF(ISNUMBER(REGION!DQ199-REGION!DQ$4),REGION!DQ199-REGION!DQ$4,""),"")</f>
        <v/>
      </c>
      <c r="I199" s="41">
        <f>IF($A199=2,IF(ISNUMBER(REGION!DR199-REGION!DR$4),REGION!DR199-REGION!DR$4,""),"")</f>
        <v>2.7603782877939738</v>
      </c>
      <c r="J199" s="44">
        <f t="shared" si="15"/>
        <v>3</v>
      </c>
      <c r="K199" s="1">
        <f t="shared" si="13"/>
        <v>1</v>
      </c>
      <c r="M199" s="40">
        <f>IF($A199=2,IF(ISNUMBER(REGION!DM199-Ukraine!DM199),REGION!DM199-Ukraine!DM199,""),"")</f>
        <v>0.97240687401947834</v>
      </c>
      <c r="N199" s="40">
        <f>IF($A199=2,IF(ISNUMBER(REGION!DN199-Ukraine!DN199),REGION!DN199-Ukraine!DN199,""),"")</f>
        <v>-0.11204739916232787</v>
      </c>
      <c r="O199" s="40">
        <f>IF($A199=2,IF(ISNUMBER(REGION!DO199-Ukraine!DO199),REGION!DO199-Ukraine!DO199,""),"")</f>
        <v>1.6694224932346857</v>
      </c>
      <c r="P199" s="40">
        <f>IF($A199=2,IF(ISNUMBER(REGION!DP199-Ukraine!DP199),REGION!DP199-Ukraine!DP199,""),"")</f>
        <v>-0.11305404736502833</v>
      </c>
      <c r="Q199" s="40" t="str">
        <f>IF($A199=2,IF(ISNUMBER(REGION!DQ199-Ukraine!DQ199),REGION!DQ199-Ukraine!DQ199,""),"")</f>
        <v/>
      </c>
      <c r="R199" s="41">
        <f>IF($A199=2,IF(ISNUMBER(REGION!DR199-Ukraine!DR199),REGION!DR199-Ukraine!DR199,""),"")</f>
        <v>2.8310339061682903</v>
      </c>
      <c r="S199" s="44">
        <f t="shared" si="16"/>
        <v>2</v>
      </c>
      <c r="T199" s="1">
        <f t="shared" si="14"/>
        <v>0</v>
      </c>
      <c r="V199" s="1">
        <f t="shared" si="17"/>
        <v>1</v>
      </c>
      <c r="W199" s="40" t="str">
        <f>IF(V199&gt;1,Employment!$S199,"")</f>
        <v/>
      </c>
    </row>
    <row r="200" spans="1:23" ht="10.5" x14ac:dyDescent="0.25">
      <c r="A200" s="39">
        <f>'Industry selection'!C200</f>
        <v>2</v>
      </c>
      <c r="B200" s="2">
        <v>47.3</v>
      </c>
      <c r="C200" s="2" t="s">
        <v>405</v>
      </c>
      <c r="D200" s="40">
        <f>IF($A200=2,IF(ISNUMBER(REGION!DM200-REGION!DM$4),REGION!DM200-REGION!DM$4,""),"")</f>
        <v>0.16138628969908375</v>
      </c>
      <c r="E200" s="40">
        <f>IF($A200=2,IF(ISNUMBER(REGION!DN200-REGION!DN$4),REGION!DN200-REGION!DN$4,""),"")</f>
        <v>-8.6103519883503177E-2</v>
      </c>
      <c r="F200" s="40">
        <f>IF($A200=2,IF(ISNUMBER(REGION!DO200-REGION!DO$4),REGION!DO200-REGION!DO$4,""),"")</f>
        <v>-0.38867773000598738</v>
      </c>
      <c r="G200" s="40">
        <f>IF($A200=2,IF(ISNUMBER(REGION!DP200-REGION!DP$4),REGION!DP200-REGION!DP$4,""),"")</f>
        <v>0.56507736777656115</v>
      </c>
      <c r="H200" s="40">
        <f>IF($A200=2,IF(ISNUMBER(REGION!DQ200-REGION!DQ$4),REGION!DQ200-REGION!DQ$4,""),"")</f>
        <v>-3.2580658715022692E-2</v>
      </c>
      <c r="I200" s="41">
        <f>IF($A200=2,IF(ISNUMBER(REGION!DR200-REGION!DR$4),REGION!DR200-REGION!DR$4,""),"")</f>
        <v>-4.6023078902840742E-2</v>
      </c>
      <c r="J200" s="44">
        <f t="shared" si="15"/>
        <v>2</v>
      </c>
      <c r="K200" s="1" t="str">
        <f t="shared" ref="K200:K263" si="18">IF(AND($A200=2,I200&gt;0),IF(ISNUMBER(J200),IF(J200&gt;=K$2,1,0),""),"")</f>
        <v/>
      </c>
      <c r="M200" s="40">
        <f>IF($A200=2,IF(ISNUMBER(REGION!DM200-Ukraine!DM200),REGION!DM200-Ukraine!DM200,""),"")</f>
        <v>-2.0213640152881185E-2</v>
      </c>
      <c r="N200" s="40">
        <f>IF($A200=2,IF(ISNUMBER(REGION!DN200-Ukraine!DN200),REGION!DN200-Ukraine!DN200,""),"")</f>
        <v>0.10443440257978731</v>
      </c>
      <c r="O200" s="40">
        <f>IF($A200=2,IF(ISNUMBER(REGION!DO200-Ukraine!DO200),REGION!DO200-Ukraine!DO200,""),"")</f>
        <v>-0.54717106709821572</v>
      </c>
      <c r="P200" s="40">
        <f>IF($A200=2,IF(ISNUMBER(REGION!DP200-Ukraine!DP200),REGION!DP200-Ukraine!DP200,""),"")</f>
        <v>0.66471225870976647</v>
      </c>
      <c r="Q200" s="40">
        <f>IF($A200=2,IF(ISNUMBER(REGION!DQ200-Ukraine!DQ200),REGION!DQ200-Ukraine!DQ200,""),"")</f>
        <v>-0.14931414758342509</v>
      </c>
      <c r="R200" s="41">
        <f>IF($A200=2,IF(ISNUMBER(REGION!DR200-Ukraine!DR200),REGION!DR200-Ukraine!DR200,""),"")</f>
        <v>-0.1467889241630963</v>
      </c>
      <c r="S200" s="44">
        <f t="shared" si="16"/>
        <v>2</v>
      </c>
      <c r="T200" s="1" t="str">
        <f t="shared" ref="T200:T263" si="19">IF(AND($A200=2,R200&gt;0),IF(ISNUMBER(S200),IF(S200&gt;=T$2,1,0),""),"")</f>
        <v/>
      </c>
      <c r="V200" s="1">
        <f t="shared" si="17"/>
        <v>0</v>
      </c>
      <c r="W200" s="40" t="str">
        <f>IF(V200&gt;1,Employment!$S200,"")</f>
        <v/>
      </c>
    </row>
    <row r="201" spans="1:23" ht="10.5" x14ac:dyDescent="0.25">
      <c r="A201" s="39">
        <f>'Industry selection'!C201</f>
        <v>2</v>
      </c>
      <c r="B201" s="2">
        <v>47.4</v>
      </c>
      <c r="C201" s="2" t="s">
        <v>407</v>
      </c>
      <c r="D201" s="40">
        <f>IF($A201=2,IF(ISNUMBER(REGION!DM201-REGION!DM$4),REGION!DM201-REGION!DM$4,""),"")</f>
        <v>-0.19223052359514903</v>
      </c>
      <c r="E201" s="40">
        <f>IF($A201=2,IF(ISNUMBER(REGION!DN201-REGION!DN$4),REGION!DN201-REGION!DN$4,""),"")</f>
        <v>2.606831782532737E-2</v>
      </c>
      <c r="F201" s="40">
        <f>IF($A201=2,IF(ISNUMBER(REGION!DO201-REGION!DO$4),REGION!DO201-REGION!DO$4,""),"")</f>
        <v>0.78494655841906003</v>
      </c>
      <c r="G201" s="40">
        <f>IF($A201=2,IF(ISNUMBER(REGION!DP201-REGION!DP$4),REGION!DP201-REGION!DP$4,""),"")</f>
        <v>-0.4429337781656193</v>
      </c>
      <c r="H201" s="40">
        <f>IF($A201=2,IF(ISNUMBER(REGION!DQ201-REGION!DQ$4),REGION!DQ201-REGION!DQ$4,""),"")</f>
        <v>0.18066437439756</v>
      </c>
      <c r="I201" s="41">
        <f>IF($A201=2,IF(ISNUMBER(REGION!DR201-REGION!DR$4),REGION!DR201-REGION!DR$4,""),"")</f>
        <v>-2.8916529538226765E-2</v>
      </c>
      <c r="J201" s="44">
        <f t="shared" si="15"/>
        <v>3</v>
      </c>
      <c r="K201" s="1" t="str">
        <f t="shared" si="18"/>
        <v/>
      </c>
      <c r="M201" s="40">
        <f>IF($A201=2,IF(ISNUMBER(REGION!DM201-Ukraine!DM201),REGION!DM201-Ukraine!DM201,""),"")</f>
        <v>-0.19096846296231618</v>
      </c>
      <c r="N201" s="40">
        <f>IF($A201=2,IF(ISNUMBER(REGION!DN201-Ukraine!DN201),REGION!DN201-Ukraine!DN201,""),"")</f>
        <v>-0.37465949106371665</v>
      </c>
      <c r="O201" s="40">
        <f>IF($A201=2,IF(ISNUMBER(REGION!DO201-Ukraine!DO201),REGION!DO201-Ukraine!DO201,""),"")</f>
        <v>1.1213970943621527</v>
      </c>
      <c r="P201" s="40">
        <f>IF($A201=2,IF(ISNUMBER(REGION!DP201-Ukraine!DP201),REGION!DP201-Ukraine!DP201,""),"")</f>
        <v>-0.80029769288017849</v>
      </c>
      <c r="Q201" s="40">
        <f>IF($A201=2,IF(ISNUMBER(REGION!DQ201-Ukraine!DQ201),REGION!DQ201-Ukraine!DQ201,""),"")</f>
        <v>0.18311680160672816</v>
      </c>
      <c r="R201" s="41">
        <f>IF($A201=2,IF(ISNUMBER(REGION!DR201-Ukraine!DR201),REGION!DR201-Ukraine!DR201,""),"")</f>
        <v>-0.21921093377105672</v>
      </c>
      <c r="S201" s="44">
        <f t="shared" si="16"/>
        <v>2</v>
      </c>
      <c r="T201" s="1" t="str">
        <f t="shared" si="19"/>
        <v/>
      </c>
      <c r="V201" s="1">
        <f t="shared" si="17"/>
        <v>0</v>
      </c>
      <c r="W201" s="40" t="str">
        <f>IF(V201&gt;1,Employment!$S201,"")</f>
        <v/>
      </c>
    </row>
    <row r="202" spans="1:23" ht="10.5" x14ac:dyDescent="0.25">
      <c r="A202" s="39">
        <f>'Industry selection'!C202</f>
        <v>2</v>
      </c>
      <c r="B202" s="2">
        <v>47.5</v>
      </c>
      <c r="C202" s="2" t="s">
        <v>409</v>
      </c>
      <c r="D202" s="40">
        <f>IF($A202=2,IF(ISNUMBER(REGION!DM202-REGION!DM$4),REGION!DM202-REGION!DM$4,""),"")</f>
        <v>1.8782041075952272E-2</v>
      </c>
      <c r="E202" s="40">
        <f>IF($A202=2,IF(ISNUMBER(REGION!DN202-REGION!DN$4),REGION!DN202-REGION!DN$4,""),"")</f>
        <v>-0.18054325242260649</v>
      </c>
      <c r="F202" s="40">
        <f>IF($A202=2,IF(ISNUMBER(REGION!DO202-REGION!DO$4),REGION!DO202-REGION!DO$4,""),"")</f>
        <v>6.8498975388112164</v>
      </c>
      <c r="G202" s="40">
        <f>IF($A202=2,IF(ISNUMBER(REGION!DP202-REGION!DP$4),REGION!DP202-REGION!DP$4,""),"")</f>
        <v>5.9932081129933867E-2</v>
      </c>
      <c r="H202" s="40" t="str">
        <f>IF($A202=2,IF(ISNUMBER(REGION!DQ202-REGION!DQ$4),REGION!DQ202-REGION!DQ$4,""),"")</f>
        <v/>
      </c>
      <c r="I202" s="41">
        <f>IF($A202=2,IF(ISNUMBER(REGION!DR202-REGION!DR$4),REGION!DR202-REGION!DR$4,""),"")</f>
        <v>5.3398935221986541</v>
      </c>
      <c r="J202" s="44">
        <f t="shared" si="15"/>
        <v>3</v>
      </c>
      <c r="K202" s="1">
        <f t="shared" si="18"/>
        <v>1</v>
      </c>
      <c r="M202" s="40">
        <f>IF($A202=2,IF(ISNUMBER(REGION!DM202-Ukraine!DM202),REGION!DM202-Ukraine!DM202,""),"")</f>
        <v>0.11192961514289246</v>
      </c>
      <c r="N202" s="40">
        <f>IF($A202=2,IF(ISNUMBER(REGION!DN202-Ukraine!DN202),REGION!DN202-Ukraine!DN202,""),"")</f>
        <v>0.10180044691944812</v>
      </c>
      <c r="O202" s="40">
        <f>IF($A202=2,IF(ISNUMBER(REGION!DO202-Ukraine!DO202),REGION!DO202-Ukraine!DO202,""),"")</f>
        <v>6.8563490339663229</v>
      </c>
      <c r="P202" s="40">
        <f>IF($A202=2,IF(ISNUMBER(REGION!DP202-Ukraine!DP202),REGION!DP202-Ukraine!DP202,""),"")</f>
        <v>-1.2737495378901009E-2</v>
      </c>
      <c r="Q202" s="40" t="str">
        <f>IF($A202=2,IF(ISNUMBER(REGION!DQ202-Ukraine!DQ202),REGION!DQ202-Ukraine!DQ202,""),"")</f>
        <v/>
      </c>
      <c r="R202" s="41">
        <f>IF($A202=2,IF(ISNUMBER(REGION!DR202-Ukraine!DR202),REGION!DR202-Ukraine!DR202,""),"")</f>
        <v>5.6454966966791567</v>
      </c>
      <c r="S202" s="44">
        <f t="shared" si="16"/>
        <v>3</v>
      </c>
      <c r="T202" s="1">
        <f t="shared" si="19"/>
        <v>1</v>
      </c>
      <c r="V202" s="1">
        <f t="shared" si="17"/>
        <v>2</v>
      </c>
      <c r="W202" s="40">
        <f>IF(V202&gt;1,Employment!$S202,"")</f>
        <v>5.0888446072298518E-3</v>
      </c>
    </row>
    <row r="203" spans="1:23" ht="10.5" x14ac:dyDescent="0.25">
      <c r="A203" s="39">
        <f>'Industry selection'!C203</f>
        <v>2</v>
      </c>
      <c r="B203" s="2">
        <v>47.6</v>
      </c>
      <c r="C203" s="2" t="s">
        <v>411</v>
      </c>
      <c r="D203" s="40">
        <f>IF($A203=2,IF(ISNUMBER(REGION!DM203-REGION!DM$4),REGION!DM203-REGION!DM$4,""),"")</f>
        <v>0.10134054621901478</v>
      </c>
      <c r="E203" s="40">
        <f>IF($A203=2,IF(ISNUMBER(REGION!DN203-REGION!DN$4),REGION!DN203-REGION!DN$4,""),"")</f>
        <v>-1.5382459376745206E-2</v>
      </c>
      <c r="F203" s="40">
        <f>IF($A203=2,IF(ISNUMBER(REGION!DO203-REGION!DO$4),REGION!DO203-REGION!DO$4,""),"")</f>
        <v>-1.8233091819413683E-2</v>
      </c>
      <c r="G203" s="40">
        <f>IF($A203=2,IF(ISNUMBER(REGION!DP203-REGION!DP$4),REGION!DP203-REGION!DP$4,""),"")</f>
        <v>-8.5923660469976126E-2</v>
      </c>
      <c r="H203" s="40" t="str">
        <f>IF($A203=2,IF(ISNUMBER(REGION!DQ203-REGION!DQ$4),REGION!DQ203-REGION!DQ$4,""),"")</f>
        <v/>
      </c>
      <c r="I203" s="41">
        <f>IF($A203=2,IF(ISNUMBER(REGION!DR203-REGION!DR$4),REGION!DR203-REGION!DR$4,""),"")</f>
        <v>-4.0468513465901301E-2</v>
      </c>
      <c r="J203" s="44">
        <f t="shared" si="15"/>
        <v>1</v>
      </c>
      <c r="K203" s="1" t="str">
        <f t="shared" si="18"/>
        <v/>
      </c>
      <c r="M203" s="40">
        <f>IF($A203=2,IF(ISNUMBER(REGION!DM203-Ukraine!DM203),REGION!DM203-Ukraine!DM203,""),"")</f>
        <v>0.18696290717883646</v>
      </c>
      <c r="N203" s="40">
        <f>IF($A203=2,IF(ISNUMBER(REGION!DN203-Ukraine!DN203),REGION!DN203-Ukraine!DN203,""),"")</f>
        <v>0.16817548124503812</v>
      </c>
      <c r="O203" s="40">
        <f>IF($A203=2,IF(ISNUMBER(REGION!DO203-Ukraine!DO203),REGION!DO203-Ukraine!DO203,""),"")</f>
        <v>0.21643503562889355</v>
      </c>
      <c r="P203" s="40">
        <f>IF($A203=2,IF(ISNUMBER(REGION!DP203-Ukraine!DP203),REGION!DP203-Ukraine!DP203,""),"")</f>
        <v>-0.22974036671127607</v>
      </c>
      <c r="Q203" s="40" t="str">
        <f>IF($A203=2,IF(ISNUMBER(REGION!DQ203-Ukraine!DQ203),REGION!DQ203-Ukraine!DQ203,""),"")</f>
        <v/>
      </c>
      <c r="R203" s="41">
        <f>IF($A203=2,IF(ISNUMBER(REGION!DR203-Ukraine!DR203),REGION!DR203-Ukraine!DR203,""),"")</f>
        <v>0.40546563342950137</v>
      </c>
      <c r="S203" s="44">
        <f t="shared" si="16"/>
        <v>3</v>
      </c>
      <c r="T203" s="1">
        <f t="shared" si="19"/>
        <v>1</v>
      </c>
      <c r="V203" s="1">
        <f t="shared" si="17"/>
        <v>1</v>
      </c>
      <c r="W203" s="40" t="str">
        <f>IF(V203&gt;1,Employment!$S203,"")</f>
        <v/>
      </c>
    </row>
    <row r="204" spans="1:23" ht="10.5" x14ac:dyDescent="0.25">
      <c r="A204" s="39">
        <f>'Industry selection'!C204</f>
        <v>2</v>
      </c>
      <c r="B204" s="2">
        <v>47.7</v>
      </c>
      <c r="C204" s="2" t="s">
        <v>413</v>
      </c>
      <c r="D204" s="40">
        <f>IF($A204=2,IF(ISNUMBER(REGION!DM204-REGION!DM$4),REGION!DM204-REGION!DM$4,""),"")</f>
        <v>-4.9544262487835278E-2</v>
      </c>
      <c r="E204" s="40">
        <f>IF($A204=2,IF(ISNUMBER(REGION!DN204-REGION!DN$4),REGION!DN204-REGION!DN$4,""),"")</f>
        <v>-0.11664215445393344</v>
      </c>
      <c r="F204" s="40">
        <f>IF($A204=2,IF(ISNUMBER(REGION!DO204-REGION!DO$4),REGION!DO204-REGION!DO$4,""),"")</f>
        <v>-3.949866877361341E-2</v>
      </c>
      <c r="G204" s="40">
        <f>IF($A204=2,IF(ISNUMBER(REGION!DP204-REGION!DP$4),REGION!DP204-REGION!DP$4,""),"")</f>
        <v>0.15259658165447065</v>
      </c>
      <c r="H204" s="40">
        <f>IF($A204=2,IF(ISNUMBER(REGION!DQ204-REGION!DQ$4),REGION!DQ204-REGION!DQ$4,""),"")</f>
        <v>-0.26475687102368539</v>
      </c>
      <c r="I204" s="41">
        <f>IF($A204=2,IF(ISNUMBER(REGION!DR204-REGION!DR$4),REGION!DR204-REGION!DR$4,""),"")</f>
        <v>-0.26627128005087208</v>
      </c>
      <c r="J204" s="44">
        <f t="shared" si="15"/>
        <v>1</v>
      </c>
      <c r="K204" s="1" t="str">
        <f t="shared" si="18"/>
        <v/>
      </c>
      <c r="M204" s="40">
        <f>IF($A204=2,IF(ISNUMBER(REGION!DM204-Ukraine!DM204),REGION!DM204-Ukraine!DM204,""),"")</f>
        <v>-8.8936622203619309E-2</v>
      </c>
      <c r="N204" s="40">
        <f>IF($A204=2,IF(ISNUMBER(REGION!DN204-Ukraine!DN204),REGION!DN204-Ukraine!DN204,""),"")</f>
        <v>-5.2561073327564434E-2</v>
      </c>
      <c r="O204" s="40">
        <f>IF($A204=2,IF(ISNUMBER(REGION!DO204-Ukraine!DO204),REGION!DO204-Ukraine!DO204,""),"")</f>
        <v>-3.1770584138953395E-2</v>
      </c>
      <c r="P204" s="40">
        <f>IF($A204=2,IF(ISNUMBER(REGION!DP204-Ukraine!DP204),REGION!DP204-Ukraine!DP204,""),"")</f>
        <v>2.8515286740713242E-2</v>
      </c>
      <c r="Q204" s="40">
        <f>IF($A204=2,IF(ISNUMBER(REGION!DQ204-Ukraine!DQ204),REGION!DQ204-Ukraine!DQ204,""),"")</f>
        <v>-0.24079633360812325</v>
      </c>
      <c r="R204" s="41">
        <f>IF($A204=2,IF(ISNUMBER(REGION!DR204-Ukraine!DR204),REGION!DR204-Ukraine!DR204,""),"")</f>
        <v>-0.31979708515370009</v>
      </c>
      <c r="S204" s="44">
        <f t="shared" si="16"/>
        <v>1</v>
      </c>
      <c r="T204" s="1" t="str">
        <f t="shared" si="19"/>
        <v/>
      </c>
      <c r="V204" s="1">
        <f t="shared" si="17"/>
        <v>0</v>
      </c>
      <c r="W204" s="40" t="str">
        <f>IF(V204&gt;1,Employment!$S204,"")</f>
        <v/>
      </c>
    </row>
    <row r="205" spans="1:23" ht="10.5" x14ac:dyDescent="0.25">
      <c r="A205" s="39">
        <f>'Industry selection'!C205</f>
        <v>2</v>
      </c>
      <c r="B205" s="2">
        <v>47.8</v>
      </c>
      <c r="C205" s="2" t="s">
        <v>415</v>
      </c>
      <c r="D205" s="40" t="str">
        <f>IF($A205=2,IF(ISNUMBER(REGION!DM205-REGION!DM$4),REGION!DM205-REGION!DM$4,""),"")</f>
        <v/>
      </c>
      <c r="E205" s="40">
        <f>IF($A205=2,IF(ISNUMBER(REGION!DN205-REGION!DN$4),REGION!DN205-REGION!DN$4,""),"")</f>
        <v>-0.28643168217467263</v>
      </c>
      <c r="F205" s="40">
        <f>IF($A205=2,IF(ISNUMBER(REGION!DO205-REGION!DO$4),REGION!DO205-REGION!DO$4,""),"")</f>
        <v>-1.1844885431207319E-2</v>
      </c>
      <c r="G205" s="40">
        <f>IF($A205=2,IF(ISNUMBER(REGION!DP205-REGION!DP$4),REGION!DP205-REGION!DP$4,""),"")</f>
        <v>-0.16017515747596411</v>
      </c>
      <c r="H205" s="40">
        <f>IF($A205=2,IF(ISNUMBER(REGION!DQ205-REGION!DQ$4),REGION!DQ205-REGION!DQ$4,""),"")</f>
        <v>0.60566437439756005</v>
      </c>
      <c r="I205" s="41">
        <f>IF($A205=2,IF(ISNUMBER(REGION!DR205-REGION!DR$4),REGION!DR205-REGION!DR$4,""),"")</f>
        <v>-3.4598347720044997E-2</v>
      </c>
      <c r="J205" s="44">
        <f t="shared" si="15"/>
        <v>1</v>
      </c>
      <c r="K205" s="1" t="str">
        <f t="shared" si="18"/>
        <v/>
      </c>
      <c r="M205" s="40" t="str">
        <f>IF($A205=2,IF(ISNUMBER(REGION!DM205-Ukraine!DM205),REGION!DM205-Ukraine!DM205,""),"")</f>
        <v/>
      </c>
      <c r="N205" s="40">
        <f>IF($A205=2,IF(ISNUMBER(REGION!DN205-Ukraine!DN205),REGION!DN205-Ukraine!DN205,""),"")</f>
        <v>-1.5771028037383172E-2</v>
      </c>
      <c r="O205" s="40">
        <f>IF($A205=2,IF(ISNUMBER(REGION!DO205-Ukraine!DO205),REGION!DO205-Ukraine!DO205,""),"")</f>
        <v>-6.1914829356689571E-3</v>
      </c>
      <c r="P205" s="40">
        <f>IF($A205=2,IF(ISNUMBER(REGION!DP205-Ukraine!DP205),REGION!DP205-Ukraine!DP205,""),"")</f>
        <v>-0.15644283121597091</v>
      </c>
      <c r="Q205" s="40">
        <f>IF($A205=2,IF(ISNUMBER(REGION!DQ205-Ukraine!DQ205),REGION!DQ205-Ukraine!DQ205,""),"")</f>
        <v>0.69520872865275141</v>
      </c>
      <c r="R205" s="41">
        <f>IF($A205=2,IF(ISNUMBER(REGION!DR205-Ukraine!DR205),REGION!DR205-Ukraine!DR205,""),"")</f>
        <v>0.35110640301318274</v>
      </c>
      <c r="S205" s="44">
        <f t="shared" si="16"/>
        <v>1</v>
      </c>
      <c r="T205" s="1">
        <f t="shared" si="19"/>
        <v>0</v>
      </c>
      <c r="V205" s="1">
        <f t="shared" si="17"/>
        <v>0</v>
      </c>
      <c r="W205" s="40" t="str">
        <f>IF(V205&gt;1,Employment!$S205,"")</f>
        <v/>
      </c>
    </row>
    <row r="206" spans="1:23" ht="10.5" x14ac:dyDescent="0.25">
      <c r="A206" s="39">
        <f>'Industry selection'!C206</f>
        <v>2</v>
      </c>
      <c r="B206" s="2">
        <v>47.9</v>
      </c>
      <c r="C206" s="2" t="s">
        <v>417</v>
      </c>
      <c r="D206" s="40" t="str">
        <f>IF($A206=2,IF(ISNUMBER(REGION!DM206-REGION!DM$4),REGION!DM206-REGION!DM$4,""),"")</f>
        <v/>
      </c>
      <c r="E206" s="40">
        <f>IF($A206=2,IF(ISNUMBER(REGION!DN206-REGION!DN$4),REGION!DN206-REGION!DN$4,""),"")</f>
        <v>1.0260683178253274</v>
      </c>
      <c r="F206" s="40">
        <f>IF($A206=2,IF(ISNUMBER(REGION!DO206-REGION!DO$4),REGION!DO206-REGION!DO$4,""),"")</f>
        <v>0.47906420547788353</v>
      </c>
      <c r="G206" s="40">
        <f>IF($A206=2,IF(ISNUMBER(REGION!DP206-REGION!DP$4),REGION!DP206-REGION!DP$4,""),"")</f>
        <v>0.46839627109546444</v>
      </c>
      <c r="H206" s="40">
        <f>IF($A206=2,IF(ISNUMBER(REGION!DQ206-REGION!DQ$4),REGION!DQ206-REGION!DQ$4,""),"")</f>
        <v>0.13066437439755996</v>
      </c>
      <c r="I206" s="41">
        <f>IF($A206=2,IF(ISNUMBER(REGION!DR206-REGION!DR$4),REGION!DR206-REGION!DR$4,""),"")</f>
        <v>3.7529016522799545</v>
      </c>
      <c r="J206" s="44">
        <f t="shared" si="15"/>
        <v>4</v>
      </c>
      <c r="K206" s="1">
        <f t="shared" si="18"/>
        <v>1</v>
      </c>
      <c r="M206" s="40" t="str">
        <f>IF($A206=2,IF(ISNUMBER(REGION!DM206-Ukraine!DM206),REGION!DM206-Ukraine!DM206,""),"")</f>
        <v/>
      </c>
      <c r="N206" s="40">
        <f>IF($A206=2,IF(ISNUMBER(REGION!DN206-Ukraine!DN206),REGION!DN206-Ukraine!DN206,""),"")</f>
        <v>0.92689765671940716</v>
      </c>
      <c r="O206" s="40">
        <f>IF($A206=2,IF(ISNUMBER(REGION!DO206-Ukraine!DO206),REGION!DO206-Ukraine!DO206,""),"")</f>
        <v>0.58495707353490101</v>
      </c>
      <c r="P206" s="40">
        <f>IF($A206=2,IF(ISNUMBER(REGION!DP206-Ukraine!DP206),REGION!DP206-Ukraine!DP206,""),"")</f>
        <v>0.3239229284569336</v>
      </c>
      <c r="Q206" s="40">
        <f>IF($A206=2,IF(ISNUMBER(REGION!DQ206-Ukraine!DQ206),REGION!DQ206-Ukraine!DQ206,""),"")</f>
        <v>5.1326699834162381E-2</v>
      </c>
      <c r="R206" s="41">
        <f>IF($A206=2,IF(ISNUMBER(REGION!DR206-Ukraine!DR206),REGION!DR206-Ukraine!DR206,""),"")</f>
        <v>3.5560764230844981</v>
      </c>
      <c r="S206" s="44">
        <f t="shared" si="16"/>
        <v>4</v>
      </c>
      <c r="T206" s="1">
        <f t="shared" si="19"/>
        <v>1</v>
      </c>
      <c r="V206" s="1">
        <f t="shared" si="17"/>
        <v>2</v>
      </c>
      <c r="W206" s="40">
        <f>IF(V206&gt;1,Employment!$S206,"")</f>
        <v>1.9898087411357384E-4</v>
      </c>
    </row>
    <row r="207" spans="1:23" ht="10.5" x14ac:dyDescent="0.25">
      <c r="A207" s="39" t="str">
        <f>'Industry selection'!C207</f>
        <v/>
      </c>
      <c r="B207" s="2" t="s">
        <v>419</v>
      </c>
      <c r="C207" s="2" t="s">
        <v>420</v>
      </c>
      <c r="D207" s="40" t="str">
        <f>IF($A207=2,IF(ISNUMBER(REGION!DM207-REGION!DM$4),REGION!DM207-REGION!DM$4,""),"")</f>
        <v/>
      </c>
      <c r="E207" s="40" t="str">
        <f>IF($A207=2,IF(ISNUMBER(REGION!DN207-REGION!DN$4),REGION!DN207-REGION!DN$4,""),"")</f>
        <v/>
      </c>
      <c r="F207" s="40" t="str">
        <f>IF($A207=2,IF(ISNUMBER(REGION!DO207-REGION!DO$4),REGION!DO207-REGION!DO$4,""),"")</f>
        <v/>
      </c>
      <c r="G207" s="40" t="str">
        <f>IF($A207=2,IF(ISNUMBER(REGION!DP207-REGION!DP$4),REGION!DP207-REGION!DP$4,""),"")</f>
        <v/>
      </c>
      <c r="H207" s="40" t="str">
        <f>IF($A207=2,IF(ISNUMBER(REGION!DQ207-REGION!DQ$4),REGION!DQ207-REGION!DQ$4,""),"")</f>
        <v/>
      </c>
      <c r="I207" s="41" t="str">
        <f>IF($A207=2,IF(ISNUMBER(REGION!DR207-REGION!DR$4),REGION!DR207-REGION!DR$4,""),"")</f>
        <v/>
      </c>
      <c r="J207" s="44" t="str">
        <f t="shared" si="15"/>
        <v/>
      </c>
      <c r="K207" s="1" t="str">
        <f t="shared" si="18"/>
        <v/>
      </c>
      <c r="M207" s="40" t="str">
        <f>IF($A207=2,IF(ISNUMBER(REGION!DM207-Ukraine!DM207),REGION!DM207-Ukraine!DM207,""),"")</f>
        <v/>
      </c>
      <c r="N207" s="40" t="str">
        <f>IF($A207=2,IF(ISNUMBER(REGION!DN207-Ukraine!DN207),REGION!DN207-Ukraine!DN207,""),"")</f>
        <v/>
      </c>
      <c r="O207" s="40" t="str">
        <f>IF($A207=2,IF(ISNUMBER(REGION!DO207-Ukraine!DO207),REGION!DO207-Ukraine!DO207,""),"")</f>
        <v/>
      </c>
      <c r="P207" s="40" t="str">
        <f>IF($A207=2,IF(ISNUMBER(REGION!DP207-Ukraine!DP207),REGION!DP207-Ukraine!DP207,""),"")</f>
        <v/>
      </c>
      <c r="Q207" s="40" t="str">
        <f>IF($A207=2,IF(ISNUMBER(REGION!DQ207-Ukraine!DQ207),REGION!DQ207-Ukraine!DQ207,""),"")</f>
        <v/>
      </c>
      <c r="R207" s="41" t="str">
        <f>IF($A207=2,IF(ISNUMBER(REGION!DR207-Ukraine!DR207),REGION!DR207-Ukraine!DR207,""),"")</f>
        <v/>
      </c>
      <c r="S207" s="44" t="str">
        <f t="shared" si="16"/>
        <v/>
      </c>
      <c r="T207" s="1" t="str">
        <f t="shared" si="19"/>
        <v/>
      </c>
      <c r="V207" s="1" t="str">
        <f t="shared" si="17"/>
        <v/>
      </c>
      <c r="W207" s="40" t="str">
        <f>IF(V207&gt;1,Employment!$S207,"")</f>
        <v/>
      </c>
    </row>
    <row r="208" spans="1:23" ht="10.5" x14ac:dyDescent="0.25">
      <c r="A208" s="39" t="str">
        <f>'Industry selection'!C208</f>
        <v/>
      </c>
      <c r="B208" s="2">
        <v>49</v>
      </c>
      <c r="C208" s="2" t="s">
        <v>422</v>
      </c>
      <c r="D208" s="40" t="str">
        <f>IF($A208=2,IF(ISNUMBER(REGION!DM208-REGION!DM$4),REGION!DM208-REGION!DM$4,""),"")</f>
        <v/>
      </c>
      <c r="E208" s="40" t="str">
        <f>IF($A208=2,IF(ISNUMBER(REGION!DN208-REGION!DN$4),REGION!DN208-REGION!DN$4,""),"")</f>
        <v/>
      </c>
      <c r="F208" s="40" t="str">
        <f>IF($A208=2,IF(ISNUMBER(REGION!DO208-REGION!DO$4),REGION!DO208-REGION!DO$4,""),"")</f>
        <v/>
      </c>
      <c r="G208" s="40" t="str">
        <f>IF($A208=2,IF(ISNUMBER(REGION!DP208-REGION!DP$4),REGION!DP208-REGION!DP$4,""),"")</f>
        <v/>
      </c>
      <c r="H208" s="40" t="str">
        <f>IF($A208=2,IF(ISNUMBER(REGION!DQ208-REGION!DQ$4),REGION!DQ208-REGION!DQ$4,""),"")</f>
        <v/>
      </c>
      <c r="I208" s="41" t="str">
        <f>IF($A208=2,IF(ISNUMBER(REGION!DR208-REGION!DR$4),REGION!DR208-REGION!DR$4,""),"")</f>
        <v/>
      </c>
      <c r="J208" s="44" t="str">
        <f t="shared" si="15"/>
        <v/>
      </c>
      <c r="K208" s="1" t="str">
        <f t="shared" si="18"/>
        <v/>
      </c>
      <c r="M208" s="40" t="str">
        <f>IF($A208=2,IF(ISNUMBER(REGION!DM208-Ukraine!DM208),REGION!DM208-Ukraine!DM208,""),"")</f>
        <v/>
      </c>
      <c r="N208" s="40" t="str">
        <f>IF($A208=2,IF(ISNUMBER(REGION!DN208-Ukraine!DN208),REGION!DN208-Ukraine!DN208,""),"")</f>
        <v/>
      </c>
      <c r="O208" s="40" t="str">
        <f>IF($A208=2,IF(ISNUMBER(REGION!DO208-Ukraine!DO208),REGION!DO208-Ukraine!DO208,""),"")</f>
        <v/>
      </c>
      <c r="P208" s="40" t="str">
        <f>IF($A208=2,IF(ISNUMBER(REGION!DP208-Ukraine!DP208),REGION!DP208-Ukraine!DP208,""),"")</f>
        <v/>
      </c>
      <c r="Q208" s="40" t="str">
        <f>IF($A208=2,IF(ISNUMBER(REGION!DQ208-Ukraine!DQ208),REGION!DQ208-Ukraine!DQ208,""),"")</f>
        <v/>
      </c>
      <c r="R208" s="41" t="str">
        <f>IF($A208=2,IF(ISNUMBER(REGION!DR208-Ukraine!DR208),REGION!DR208-Ukraine!DR208,""),"")</f>
        <v/>
      </c>
      <c r="S208" s="44" t="str">
        <f t="shared" si="16"/>
        <v/>
      </c>
      <c r="T208" s="1" t="str">
        <f t="shared" si="19"/>
        <v/>
      </c>
      <c r="V208" s="1" t="str">
        <f t="shared" si="17"/>
        <v/>
      </c>
      <c r="W208" s="40" t="str">
        <f>IF(V208&gt;1,Employment!$S208,"")</f>
        <v/>
      </c>
    </row>
    <row r="209" spans="1:23" ht="10.5" x14ac:dyDescent="0.25">
      <c r="A209" s="39">
        <f>'Industry selection'!C209</f>
        <v>1</v>
      </c>
      <c r="B209" s="2">
        <v>49.1</v>
      </c>
      <c r="C209" s="2" t="s">
        <v>424</v>
      </c>
      <c r="D209" s="40" t="str">
        <f>IF($A209=2,IF(ISNUMBER(REGION!DM209-REGION!DM$4),REGION!DM209-REGION!DM$4,""),"")</f>
        <v/>
      </c>
      <c r="E209" s="40" t="str">
        <f>IF($A209=2,IF(ISNUMBER(REGION!DN209-REGION!DN$4),REGION!DN209-REGION!DN$4,""),"")</f>
        <v/>
      </c>
      <c r="F209" s="40" t="str">
        <f>IF($A209=2,IF(ISNUMBER(REGION!DO209-REGION!DO$4),REGION!DO209-REGION!DO$4,""),"")</f>
        <v/>
      </c>
      <c r="G209" s="40" t="str">
        <f>IF($A209=2,IF(ISNUMBER(REGION!DP209-REGION!DP$4),REGION!DP209-REGION!DP$4,""),"")</f>
        <v/>
      </c>
      <c r="H209" s="40" t="str">
        <f>IF($A209=2,IF(ISNUMBER(REGION!DQ209-REGION!DQ$4),REGION!DQ209-REGION!DQ$4,""),"")</f>
        <v/>
      </c>
      <c r="I209" s="41" t="str">
        <f>IF($A209=2,IF(ISNUMBER(REGION!DR209-REGION!DR$4),REGION!DR209-REGION!DR$4,""),"")</f>
        <v/>
      </c>
      <c r="J209" s="44" t="str">
        <f t="shared" si="15"/>
        <v/>
      </c>
      <c r="K209" s="1" t="str">
        <f t="shared" si="18"/>
        <v/>
      </c>
      <c r="M209" s="40" t="str">
        <f>IF($A209=2,IF(ISNUMBER(REGION!DM209-Ukraine!DM209),REGION!DM209-Ukraine!DM209,""),"")</f>
        <v/>
      </c>
      <c r="N209" s="40" t="str">
        <f>IF($A209=2,IF(ISNUMBER(REGION!DN209-Ukraine!DN209),REGION!DN209-Ukraine!DN209,""),"")</f>
        <v/>
      </c>
      <c r="O209" s="40" t="str">
        <f>IF($A209=2,IF(ISNUMBER(REGION!DO209-Ukraine!DO209),REGION!DO209-Ukraine!DO209,""),"")</f>
        <v/>
      </c>
      <c r="P209" s="40" t="str">
        <f>IF($A209=2,IF(ISNUMBER(REGION!DP209-Ukraine!DP209),REGION!DP209-Ukraine!DP209,""),"")</f>
        <v/>
      </c>
      <c r="Q209" s="40" t="str">
        <f>IF($A209=2,IF(ISNUMBER(REGION!DQ209-Ukraine!DQ209),REGION!DQ209-Ukraine!DQ209,""),"")</f>
        <v/>
      </c>
      <c r="R209" s="41" t="str">
        <f>IF($A209=2,IF(ISNUMBER(REGION!DR209-Ukraine!DR209),REGION!DR209-Ukraine!DR209,""),"")</f>
        <v/>
      </c>
      <c r="S209" s="44" t="str">
        <f t="shared" si="16"/>
        <v/>
      </c>
      <c r="T209" s="1" t="str">
        <f t="shared" si="19"/>
        <v/>
      </c>
      <c r="V209" s="1" t="str">
        <f t="shared" si="17"/>
        <v/>
      </c>
      <c r="W209" s="40" t="str">
        <f>IF(V209&gt;1,Employment!$S209,"")</f>
        <v/>
      </c>
    </row>
    <row r="210" spans="1:23" ht="10.5" x14ac:dyDescent="0.25">
      <c r="A210" s="39">
        <f>'Industry selection'!C210</f>
        <v>1</v>
      </c>
      <c r="B210" s="2">
        <v>49.2</v>
      </c>
      <c r="C210" s="2" t="s">
        <v>426</v>
      </c>
      <c r="D210" s="40" t="str">
        <f>IF($A210=2,IF(ISNUMBER(REGION!DM210-REGION!DM$4),REGION!DM210-REGION!DM$4,""),"")</f>
        <v/>
      </c>
      <c r="E210" s="40" t="str">
        <f>IF($A210=2,IF(ISNUMBER(REGION!DN210-REGION!DN$4),REGION!DN210-REGION!DN$4,""),"")</f>
        <v/>
      </c>
      <c r="F210" s="40" t="str">
        <f>IF($A210=2,IF(ISNUMBER(REGION!DO210-REGION!DO$4),REGION!DO210-REGION!DO$4,""),"")</f>
        <v/>
      </c>
      <c r="G210" s="40" t="str">
        <f>IF($A210=2,IF(ISNUMBER(REGION!DP210-REGION!DP$4),REGION!DP210-REGION!DP$4,""),"")</f>
        <v/>
      </c>
      <c r="H210" s="40" t="str">
        <f>IF($A210=2,IF(ISNUMBER(REGION!DQ210-REGION!DQ$4),REGION!DQ210-REGION!DQ$4,""),"")</f>
        <v/>
      </c>
      <c r="I210" s="41" t="str">
        <f>IF($A210=2,IF(ISNUMBER(REGION!DR210-REGION!DR$4),REGION!DR210-REGION!DR$4,""),"")</f>
        <v/>
      </c>
      <c r="J210" s="44" t="str">
        <f t="shared" si="15"/>
        <v/>
      </c>
      <c r="K210" s="1" t="str">
        <f t="shared" si="18"/>
        <v/>
      </c>
      <c r="M210" s="40" t="str">
        <f>IF($A210=2,IF(ISNUMBER(REGION!DM210-Ukraine!DM210),REGION!DM210-Ukraine!DM210,""),"")</f>
        <v/>
      </c>
      <c r="N210" s="40" t="str">
        <f>IF($A210=2,IF(ISNUMBER(REGION!DN210-Ukraine!DN210),REGION!DN210-Ukraine!DN210,""),"")</f>
        <v/>
      </c>
      <c r="O210" s="40" t="str">
        <f>IF($A210=2,IF(ISNUMBER(REGION!DO210-Ukraine!DO210),REGION!DO210-Ukraine!DO210,""),"")</f>
        <v/>
      </c>
      <c r="P210" s="40" t="str">
        <f>IF($A210=2,IF(ISNUMBER(REGION!DP210-Ukraine!DP210),REGION!DP210-Ukraine!DP210,""),"")</f>
        <v/>
      </c>
      <c r="Q210" s="40" t="str">
        <f>IF($A210=2,IF(ISNUMBER(REGION!DQ210-Ukraine!DQ210),REGION!DQ210-Ukraine!DQ210,""),"")</f>
        <v/>
      </c>
      <c r="R210" s="41" t="str">
        <f>IF($A210=2,IF(ISNUMBER(REGION!DR210-Ukraine!DR210),REGION!DR210-Ukraine!DR210,""),"")</f>
        <v/>
      </c>
      <c r="S210" s="44" t="str">
        <f t="shared" si="16"/>
        <v/>
      </c>
      <c r="T210" s="1" t="str">
        <f t="shared" si="19"/>
        <v/>
      </c>
      <c r="V210" s="1" t="str">
        <f t="shared" si="17"/>
        <v/>
      </c>
      <c r="W210" s="40" t="str">
        <f>IF(V210&gt;1,Employment!$S210,"")</f>
        <v/>
      </c>
    </row>
    <row r="211" spans="1:23" ht="10.5" x14ac:dyDescent="0.25">
      <c r="A211" s="39">
        <f>'Industry selection'!C211</f>
        <v>2</v>
      </c>
      <c r="B211" s="2">
        <v>49.3</v>
      </c>
      <c r="C211" s="2" t="s">
        <v>428</v>
      </c>
      <c r="D211" s="40">
        <f>IF($A211=2,IF(ISNUMBER(REGION!DM211-REGION!DM$4),REGION!DM211-REGION!DM$4,""),"")</f>
        <v>-2.7340828137767947E-2</v>
      </c>
      <c r="E211" s="40">
        <f>IF($A211=2,IF(ISNUMBER(REGION!DN211-REGION!DN$4),REGION!DN211-REGION!DN$4,""),"")</f>
        <v>7.1311165463384674E-2</v>
      </c>
      <c r="F211" s="40">
        <f>IF($A211=2,IF(ISNUMBER(REGION!DO211-REGION!DO$4),REGION!DO211-REGION!DO$4,""),"")</f>
        <v>1.4773944497616265E-2</v>
      </c>
      <c r="G211" s="40">
        <f>IF($A211=2,IF(ISNUMBER(REGION!DP211-REGION!DP$4),REGION!DP211-REGION!DP$4,""),"")</f>
        <v>-5.0651347952154646E-2</v>
      </c>
      <c r="H211" s="40">
        <f>IF($A211=2,IF(ISNUMBER(REGION!DQ211-REGION!DQ$4),REGION!DQ211-REGION!DQ$4,""),"")</f>
        <v>-0.13302298536309809</v>
      </c>
      <c r="I211" s="41">
        <f>IF($A211=2,IF(ISNUMBER(REGION!DR211-REGION!DR$4),REGION!DR211-REGION!DR$4,""),"")</f>
        <v>-0.10785942070819221</v>
      </c>
      <c r="J211" s="44">
        <f t="shared" si="15"/>
        <v>2</v>
      </c>
      <c r="K211" s="1" t="str">
        <f t="shared" si="18"/>
        <v/>
      </c>
      <c r="M211" s="40">
        <f>IF($A211=2,IF(ISNUMBER(REGION!DM211-Ukraine!DM211),REGION!DM211-Ukraine!DM211,""),"")</f>
        <v>-5.2698791361874942E-2</v>
      </c>
      <c r="N211" s="40">
        <f>IF($A211=2,IF(ISNUMBER(REGION!DN211-Ukraine!DN211),REGION!DN211-Ukraine!DN211,""),"")</f>
        <v>0.12102516300445365</v>
      </c>
      <c r="O211" s="40">
        <f>IF($A211=2,IF(ISNUMBER(REGION!DO211-Ukraine!DO211),REGION!DO211-Ukraine!DO211,""),"")</f>
        <v>-3.7556809219878251E-2</v>
      </c>
      <c r="P211" s="40">
        <f>IF($A211=2,IF(ISNUMBER(REGION!DP211-Ukraine!DP211),REGION!DP211-Ukraine!DP211,""),"")</f>
        <v>-9.0944957618605993E-2</v>
      </c>
      <c r="Q211" s="40">
        <f>IF($A211=2,IF(ISNUMBER(REGION!DQ211-Ukraine!DQ211),REGION!DQ211-Ukraine!DQ211,""),"")</f>
        <v>-8.4846765602548224E-2</v>
      </c>
      <c r="R211" s="41">
        <f>IF($A211=2,IF(ISNUMBER(REGION!DR211-Ukraine!DR211),REGION!DR211-Ukraine!DR211,""),"")</f>
        <v>-0.12627451542466661</v>
      </c>
      <c r="S211" s="44">
        <f t="shared" si="16"/>
        <v>1</v>
      </c>
      <c r="T211" s="1" t="str">
        <f t="shared" si="19"/>
        <v/>
      </c>
      <c r="V211" s="1">
        <f t="shared" si="17"/>
        <v>0</v>
      </c>
      <c r="W211" s="40" t="str">
        <f>IF(V211&gt;1,Employment!$S211,"")</f>
        <v/>
      </c>
    </row>
    <row r="212" spans="1:23" ht="10.5" x14ac:dyDescent="0.25">
      <c r="A212" s="39">
        <f>'Industry selection'!C212</f>
        <v>2</v>
      </c>
      <c r="B212" s="2">
        <v>49.4</v>
      </c>
      <c r="C212" s="2" t="s">
        <v>430</v>
      </c>
      <c r="D212" s="40">
        <f>IF($A212=2,IF(ISNUMBER(REGION!DM212-REGION!DM$4),REGION!DM212-REGION!DM$4,""),"")</f>
        <v>0.72625182050702974</v>
      </c>
      <c r="E212" s="40">
        <f>IF($A212=2,IF(ISNUMBER(REGION!DN212-REGION!DN$4),REGION!DN212-REGION!DN$4,""),"")</f>
        <v>9.3593862027903985E-2</v>
      </c>
      <c r="F212" s="40">
        <f>IF($A212=2,IF(ISNUMBER(REGION!DO212-REGION!DO$4),REGION!DO212-REGION!DO$4,""),"")</f>
        <v>-0.27965406335274479</v>
      </c>
      <c r="G212" s="40">
        <f>IF($A212=2,IF(ISNUMBER(REGION!DP212-REGION!DP$4),REGION!DP212-REGION!DP$4,""),"")</f>
        <v>-7.438670841691164E-2</v>
      </c>
      <c r="H212" s="40">
        <f>IF($A212=2,IF(ISNUMBER(REGION!DQ212-REGION!DQ$4),REGION!DQ212-REGION!DQ$4,""),"")</f>
        <v>-9.9921706188520587E-2</v>
      </c>
      <c r="I212" s="41">
        <f>IF($A212=2,IF(ISNUMBER(REGION!DR212-REGION!DR$4),REGION!DR212-REGION!DR$4,""),"")</f>
        <v>9.5801727411435111E-2</v>
      </c>
      <c r="J212" s="44">
        <f t="shared" si="15"/>
        <v>2</v>
      </c>
      <c r="K212" s="1">
        <f t="shared" si="18"/>
        <v>0</v>
      </c>
      <c r="M212" s="40">
        <f>IF($A212=2,IF(ISNUMBER(REGION!DM212-Ukraine!DM212),REGION!DM212-Ukraine!DM212,""),"")</f>
        <v>0.63358611070172066</v>
      </c>
      <c r="N212" s="40">
        <f>IF($A212=2,IF(ISNUMBER(REGION!DN212-Ukraine!DN212),REGION!DN212-Ukraine!DN212,""),"")</f>
        <v>0.1199462533815987</v>
      </c>
      <c r="O212" s="40">
        <f>IF($A212=2,IF(ISNUMBER(REGION!DO212-Ukraine!DO212),REGION!DO212-Ukraine!DO212,""),"")</f>
        <v>-0.30633454348439959</v>
      </c>
      <c r="P212" s="40">
        <f>IF($A212=2,IF(ISNUMBER(REGION!DP212-Ukraine!DP212),REGION!DP212-Ukraine!DP212,""),"")</f>
        <v>-1.7211978428390062E-2</v>
      </c>
      <c r="Q212" s="40">
        <f>IF($A212=2,IF(ISNUMBER(REGION!DQ212-Ukraine!DQ212),REGION!DQ212-Ukraine!DQ212,""),"")</f>
        <v>-0.12610719901199963</v>
      </c>
      <c r="R212" s="41">
        <f>IF($A212=2,IF(ISNUMBER(REGION!DR212-Ukraine!DR212),REGION!DR212-Ukraine!DR212,""),"")</f>
        <v>4.6297603740244164E-2</v>
      </c>
      <c r="S212" s="44">
        <f t="shared" si="16"/>
        <v>2</v>
      </c>
      <c r="T212" s="1">
        <f t="shared" si="19"/>
        <v>0</v>
      </c>
      <c r="V212" s="1">
        <f t="shared" si="17"/>
        <v>0</v>
      </c>
      <c r="W212" s="40" t="str">
        <f>IF(V212&gt;1,Employment!$S212,"")</f>
        <v/>
      </c>
    </row>
    <row r="213" spans="1:23" ht="10.5" x14ac:dyDescent="0.25">
      <c r="A213" s="39">
        <f>'Industry selection'!C213</f>
        <v>1</v>
      </c>
      <c r="B213" s="2">
        <v>49.5</v>
      </c>
      <c r="C213" s="2" t="s">
        <v>432</v>
      </c>
      <c r="D213" s="40" t="str">
        <f>IF($A213=2,IF(ISNUMBER(REGION!DM213-REGION!DM$4),REGION!DM213-REGION!DM$4,""),"")</f>
        <v/>
      </c>
      <c r="E213" s="40" t="str">
        <f>IF($A213=2,IF(ISNUMBER(REGION!DN213-REGION!DN$4),REGION!DN213-REGION!DN$4,""),"")</f>
        <v/>
      </c>
      <c r="F213" s="40" t="str">
        <f>IF($A213=2,IF(ISNUMBER(REGION!DO213-REGION!DO$4),REGION!DO213-REGION!DO$4,""),"")</f>
        <v/>
      </c>
      <c r="G213" s="40" t="str">
        <f>IF($A213=2,IF(ISNUMBER(REGION!DP213-REGION!DP$4),REGION!DP213-REGION!DP$4,""),"")</f>
        <v/>
      </c>
      <c r="H213" s="40" t="str">
        <f>IF($A213=2,IF(ISNUMBER(REGION!DQ213-REGION!DQ$4),REGION!DQ213-REGION!DQ$4,""),"")</f>
        <v/>
      </c>
      <c r="I213" s="41" t="str">
        <f>IF($A213=2,IF(ISNUMBER(REGION!DR213-REGION!DR$4),REGION!DR213-REGION!DR$4,""),"")</f>
        <v/>
      </c>
      <c r="J213" s="44" t="str">
        <f t="shared" si="15"/>
        <v/>
      </c>
      <c r="K213" s="1" t="str">
        <f t="shared" si="18"/>
        <v/>
      </c>
      <c r="M213" s="40" t="str">
        <f>IF($A213=2,IF(ISNUMBER(REGION!DM213-Ukraine!DM213),REGION!DM213-Ukraine!DM213,""),"")</f>
        <v/>
      </c>
      <c r="N213" s="40" t="str">
        <f>IF($A213=2,IF(ISNUMBER(REGION!DN213-Ukraine!DN213),REGION!DN213-Ukraine!DN213,""),"")</f>
        <v/>
      </c>
      <c r="O213" s="40" t="str">
        <f>IF($A213=2,IF(ISNUMBER(REGION!DO213-Ukraine!DO213),REGION!DO213-Ukraine!DO213,""),"")</f>
        <v/>
      </c>
      <c r="P213" s="40" t="str">
        <f>IF($A213=2,IF(ISNUMBER(REGION!DP213-Ukraine!DP213),REGION!DP213-Ukraine!DP213,""),"")</f>
        <v/>
      </c>
      <c r="Q213" s="40" t="str">
        <f>IF($A213=2,IF(ISNUMBER(REGION!DQ213-Ukraine!DQ213),REGION!DQ213-Ukraine!DQ213,""),"")</f>
        <v/>
      </c>
      <c r="R213" s="41" t="str">
        <f>IF($A213=2,IF(ISNUMBER(REGION!DR213-Ukraine!DR213),REGION!DR213-Ukraine!DR213,""),"")</f>
        <v/>
      </c>
      <c r="S213" s="44" t="str">
        <f t="shared" si="16"/>
        <v/>
      </c>
      <c r="T213" s="1" t="str">
        <f t="shared" si="19"/>
        <v/>
      </c>
      <c r="V213" s="1" t="str">
        <f t="shared" si="17"/>
        <v/>
      </c>
      <c r="W213" s="40" t="str">
        <f>IF(V213&gt;1,Employment!$S213,"")</f>
        <v/>
      </c>
    </row>
    <row r="214" spans="1:23" ht="10.5" x14ac:dyDescent="0.25">
      <c r="A214" s="39">
        <f>'Industry selection'!C214</f>
        <v>1</v>
      </c>
      <c r="B214" s="2">
        <v>50</v>
      </c>
      <c r="C214" s="2" t="s">
        <v>434</v>
      </c>
      <c r="D214" s="40" t="str">
        <f>IF($A214=2,IF(ISNUMBER(REGION!DM214-REGION!DM$4),REGION!DM214-REGION!DM$4,""),"")</f>
        <v/>
      </c>
      <c r="E214" s="40" t="str">
        <f>IF($A214=2,IF(ISNUMBER(REGION!DN214-REGION!DN$4),REGION!DN214-REGION!DN$4,""),"")</f>
        <v/>
      </c>
      <c r="F214" s="40" t="str">
        <f>IF($A214=2,IF(ISNUMBER(REGION!DO214-REGION!DO$4),REGION!DO214-REGION!DO$4,""),"")</f>
        <v/>
      </c>
      <c r="G214" s="40" t="str">
        <f>IF($A214=2,IF(ISNUMBER(REGION!DP214-REGION!DP$4),REGION!DP214-REGION!DP$4,""),"")</f>
        <v/>
      </c>
      <c r="H214" s="40" t="str">
        <f>IF($A214=2,IF(ISNUMBER(REGION!DQ214-REGION!DQ$4),REGION!DQ214-REGION!DQ$4,""),"")</f>
        <v/>
      </c>
      <c r="I214" s="41" t="str">
        <f>IF($A214=2,IF(ISNUMBER(REGION!DR214-REGION!DR$4),REGION!DR214-REGION!DR$4,""),"")</f>
        <v/>
      </c>
      <c r="J214" s="44" t="str">
        <f t="shared" si="15"/>
        <v/>
      </c>
      <c r="K214" s="1" t="str">
        <f t="shared" si="18"/>
        <v/>
      </c>
      <c r="M214" s="40" t="str">
        <f>IF($A214=2,IF(ISNUMBER(REGION!DM214-Ukraine!DM214),REGION!DM214-Ukraine!DM214,""),"")</f>
        <v/>
      </c>
      <c r="N214" s="40" t="str">
        <f>IF($A214=2,IF(ISNUMBER(REGION!DN214-Ukraine!DN214),REGION!DN214-Ukraine!DN214,""),"")</f>
        <v/>
      </c>
      <c r="O214" s="40" t="str">
        <f>IF($A214=2,IF(ISNUMBER(REGION!DO214-Ukraine!DO214),REGION!DO214-Ukraine!DO214,""),"")</f>
        <v/>
      </c>
      <c r="P214" s="40" t="str">
        <f>IF($A214=2,IF(ISNUMBER(REGION!DP214-Ukraine!DP214),REGION!DP214-Ukraine!DP214,""),"")</f>
        <v/>
      </c>
      <c r="Q214" s="40" t="str">
        <f>IF($A214=2,IF(ISNUMBER(REGION!DQ214-Ukraine!DQ214),REGION!DQ214-Ukraine!DQ214,""),"")</f>
        <v/>
      </c>
      <c r="R214" s="41" t="str">
        <f>IF($A214=2,IF(ISNUMBER(REGION!DR214-Ukraine!DR214),REGION!DR214-Ukraine!DR214,""),"")</f>
        <v/>
      </c>
      <c r="S214" s="44" t="str">
        <f t="shared" si="16"/>
        <v/>
      </c>
      <c r="T214" s="1" t="str">
        <f t="shared" si="19"/>
        <v/>
      </c>
      <c r="V214" s="1" t="str">
        <f t="shared" si="17"/>
        <v/>
      </c>
      <c r="W214" s="40" t="str">
        <f>IF(V214&gt;1,Employment!$S214,"")</f>
        <v/>
      </c>
    </row>
    <row r="215" spans="1:23" ht="10.5" x14ac:dyDescent="0.25">
      <c r="A215" s="39">
        <f>'Industry selection'!C215</f>
        <v>1</v>
      </c>
      <c r="B215" s="2">
        <v>50.1</v>
      </c>
      <c r="C215" s="2" t="s">
        <v>436</v>
      </c>
      <c r="D215" s="40" t="str">
        <f>IF($A215=2,IF(ISNUMBER(REGION!DM215-REGION!DM$4),REGION!DM215-REGION!DM$4,""),"")</f>
        <v/>
      </c>
      <c r="E215" s="40" t="str">
        <f>IF($A215=2,IF(ISNUMBER(REGION!DN215-REGION!DN$4),REGION!DN215-REGION!DN$4,""),"")</f>
        <v/>
      </c>
      <c r="F215" s="40" t="str">
        <f>IF($A215=2,IF(ISNUMBER(REGION!DO215-REGION!DO$4),REGION!DO215-REGION!DO$4,""),"")</f>
        <v/>
      </c>
      <c r="G215" s="40" t="str">
        <f>IF($A215=2,IF(ISNUMBER(REGION!DP215-REGION!DP$4),REGION!DP215-REGION!DP$4,""),"")</f>
        <v/>
      </c>
      <c r="H215" s="40" t="str">
        <f>IF($A215=2,IF(ISNUMBER(REGION!DQ215-REGION!DQ$4),REGION!DQ215-REGION!DQ$4,""),"")</f>
        <v/>
      </c>
      <c r="I215" s="41" t="str">
        <f>IF($A215=2,IF(ISNUMBER(REGION!DR215-REGION!DR$4),REGION!DR215-REGION!DR$4,""),"")</f>
        <v/>
      </c>
      <c r="J215" s="44" t="str">
        <f t="shared" si="15"/>
        <v/>
      </c>
      <c r="K215" s="1" t="str">
        <f t="shared" si="18"/>
        <v/>
      </c>
      <c r="M215" s="40" t="str">
        <f>IF($A215=2,IF(ISNUMBER(REGION!DM215-Ukraine!DM215),REGION!DM215-Ukraine!DM215,""),"")</f>
        <v/>
      </c>
      <c r="N215" s="40" t="str">
        <f>IF($A215=2,IF(ISNUMBER(REGION!DN215-Ukraine!DN215),REGION!DN215-Ukraine!DN215,""),"")</f>
        <v/>
      </c>
      <c r="O215" s="40" t="str">
        <f>IF($A215=2,IF(ISNUMBER(REGION!DO215-Ukraine!DO215),REGION!DO215-Ukraine!DO215,""),"")</f>
        <v/>
      </c>
      <c r="P215" s="40" t="str">
        <f>IF($A215=2,IF(ISNUMBER(REGION!DP215-Ukraine!DP215),REGION!DP215-Ukraine!DP215,""),"")</f>
        <v/>
      </c>
      <c r="Q215" s="40" t="str">
        <f>IF($A215=2,IF(ISNUMBER(REGION!DQ215-Ukraine!DQ215),REGION!DQ215-Ukraine!DQ215,""),"")</f>
        <v/>
      </c>
      <c r="R215" s="41" t="str">
        <f>IF($A215=2,IF(ISNUMBER(REGION!DR215-Ukraine!DR215),REGION!DR215-Ukraine!DR215,""),"")</f>
        <v/>
      </c>
      <c r="S215" s="44" t="str">
        <f t="shared" si="16"/>
        <v/>
      </c>
      <c r="T215" s="1" t="str">
        <f t="shared" si="19"/>
        <v/>
      </c>
      <c r="V215" s="1" t="str">
        <f t="shared" si="17"/>
        <v/>
      </c>
      <c r="W215" s="40" t="str">
        <f>IF(V215&gt;1,Employment!$S215,"")</f>
        <v/>
      </c>
    </row>
    <row r="216" spans="1:23" ht="10.5" x14ac:dyDescent="0.25">
      <c r="A216" s="39">
        <f>'Industry selection'!C216</f>
        <v>1</v>
      </c>
      <c r="B216" s="2">
        <v>50.2</v>
      </c>
      <c r="C216" s="2" t="s">
        <v>438</v>
      </c>
      <c r="D216" s="40" t="str">
        <f>IF($A216=2,IF(ISNUMBER(REGION!DM216-REGION!DM$4),REGION!DM216-REGION!DM$4,""),"")</f>
        <v/>
      </c>
      <c r="E216" s="40" t="str">
        <f>IF($A216=2,IF(ISNUMBER(REGION!DN216-REGION!DN$4),REGION!DN216-REGION!DN$4,""),"")</f>
        <v/>
      </c>
      <c r="F216" s="40" t="str">
        <f>IF($A216=2,IF(ISNUMBER(REGION!DO216-REGION!DO$4),REGION!DO216-REGION!DO$4,""),"")</f>
        <v/>
      </c>
      <c r="G216" s="40" t="str">
        <f>IF($A216=2,IF(ISNUMBER(REGION!DP216-REGION!DP$4),REGION!DP216-REGION!DP$4,""),"")</f>
        <v/>
      </c>
      <c r="H216" s="40" t="str">
        <f>IF($A216=2,IF(ISNUMBER(REGION!DQ216-REGION!DQ$4),REGION!DQ216-REGION!DQ$4,""),"")</f>
        <v/>
      </c>
      <c r="I216" s="41" t="str">
        <f>IF($A216=2,IF(ISNUMBER(REGION!DR216-REGION!DR$4),REGION!DR216-REGION!DR$4,""),"")</f>
        <v/>
      </c>
      <c r="J216" s="44" t="str">
        <f t="shared" si="15"/>
        <v/>
      </c>
      <c r="K216" s="1" t="str">
        <f t="shared" si="18"/>
        <v/>
      </c>
      <c r="M216" s="40" t="str">
        <f>IF($A216=2,IF(ISNUMBER(REGION!DM216-Ukraine!DM216),REGION!DM216-Ukraine!DM216,""),"")</f>
        <v/>
      </c>
      <c r="N216" s="40" t="str">
        <f>IF($A216=2,IF(ISNUMBER(REGION!DN216-Ukraine!DN216),REGION!DN216-Ukraine!DN216,""),"")</f>
        <v/>
      </c>
      <c r="O216" s="40" t="str">
        <f>IF($A216=2,IF(ISNUMBER(REGION!DO216-Ukraine!DO216),REGION!DO216-Ukraine!DO216,""),"")</f>
        <v/>
      </c>
      <c r="P216" s="40" t="str">
        <f>IF($A216=2,IF(ISNUMBER(REGION!DP216-Ukraine!DP216),REGION!DP216-Ukraine!DP216,""),"")</f>
        <v/>
      </c>
      <c r="Q216" s="40" t="str">
        <f>IF($A216=2,IF(ISNUMBER(REGION!DQ216-Ukraine!DQ216),REGION!DQ216-Ukraine!DQ216,""),"")</f>
        <v/>
      </c>
      <c r="R216" s="41" t="str">
        <f>IF($A216=2,IF(ISNUMBER(REGION!DR216-Ukraine!DR216),REGION!DR216-Ukraine!DR216,""),"")</f>
        <v/>
      </c>
      <c r="S216" s="44" t="str">
        <f t="shared" si="16"/>
        <v/>
      </c>
      <c r="T216" s="1" t="str">
        <f t="shared" si="19"/>
        <v/>
      </c>
      <c r="V216" s="1" t="str">
        <f t="shared" si="17"/>
        <v/>
      </c>
      <c r="W216" s="40" t="str">
        <f>IF(V216&gt;1,Employment!$S216,"")</f>
        <v/>
      </c>
    </row>
    <row r="217" spans="1:23" ht="10.5" x14ac:dyDescent="0.25">
      <c r="A217" s="39">
        <f>'Industry selection'!C217</f>
        <v>1</v>
      </c>
      <c r="B217" s="2">
        <v>50.3</v>
      </c>
      <c r="C217" s="2" t="s">
        <v>440</v>
      </c>
      <c r="D217" s="40" t="str">
        <f>IF($A217=2,IF(ISNUMBER(REGION!DM217-REGION!DM$4),REGION!DM217-REGION!DM$4,""),"")</f>
        <v/>
      </c>
      <c r="E217" s="40" t="str">
        <f>IF($A217=2,IF(ISNUMBER(REGION!DN217-REGION!DN$4),REGION!DN217-REGION!DN$4,""),"")</f>
        <v/>
      </c>
      <c r="F217" s="40" t="str">
        <f>IF($A217=2,IF(ISNUMBER(REGION!DO217-REGION!DO$4),REGION!DO217-REGION!DO$4,""),"")</f>
        <v/>
      </c>
      <c r="G217" s="40" t="str">
        <f>IF($A217=2,IF(ISNUMBER(REGION!DP217-REGION!DP$4),REGION!DP217-REGION!DP$4,""),"")</f>
        <v/>
      </c>
      <c r="H217" s="40" t="str">
        <f>IF($A217=2,IF(ISNUMBER(REGION!DQ217-REGION!DQ$4),REGION!DQ217-REGION!DQ$4,""),"")</f>
        <v/>
      </c>
      <c r="I217" s="41" t="str">
        <f>IF($A217=2,IF(ISNUMBER(REGION!DR217-REGION!DR$4),REGION!DR217-REGION!DR$4,""),"")</f>
        <v/>
      </c>
      <c r="J217" s="44" t="str">
        <f t="shared" si="15"/>
        <v/>
      </c>
      <c r="K217" s="1" t="str">
        <f t="shared" si="18"/>
        <v/>
      </c>
      <c r="M217" s="40" t="str">
        <f>IF($A217=2,IF(ISNUMBER(REGION!DM217-Ukraine!DM217),REGION!DM217-Ukraine!DM217,""),"")</f>
        <v/>
      </c>
      <c r="N217" s="40" t="str">
        <f>IF($A217=2,IF(ISNUMBER(REGION!DN217-Ukraine!DN217),REGION!DN217-Ukraine!DN217,""),"")</f>
        <v/>
      </c>
      <c r="O217" s="40" t="str">
        <f>IF($A217=2,IF(ISNUMBER(REGION!DO217-Ukraine!DO217),REGION!DO217-Ukraine!DO217,""),"")</f>
        <v/>
      </c>
      <c r="P217" s="40" t="str">
        <f>IF($A217=2,IF(ISNUMBER(REGION!DP217-Ukraine!DP217),REGION!DP217-Ukraine!DP217,""),"")</f>
        <v/>
      </c>
      <c r="Q217" s="40" t="str">
        <f>IF($A217=2,IF(ISNUMBER(REGION!DQ217-Ukraine!DQ217),REGION!DQ217-Ukraine!DQ217,""),"")</f>
        <v/>
      </c>
      <c r="R217" s="41" t="str">
        <f>IF($A217=2,IF(ISNUMBER(REGION!DR217-Ukraine!DR217),REGION!DR217-Ukraine!DR217,""),"")</f>
        <v/>
      </c>
      <c r="S217" s="44" t="str">
        <f t="shared" si="16"/>
        <v/>
      </c>
      <c r="T217" s="1" t="str">
        <f t="shared" si="19"/>
        <v/>
      </c>
      <c r="V217" s="1" t="str">
        <f t="shared" si="17"/>
        <v/>
      </c>
      <c r="W217" s="40" t="str">
        <f>IF(V217&gt;1,Employment!$S217,"")</f>
        <v/>
      </c>
    </row>
    <row r="218" spans="1:23" ht="10.5" x14ac:dyDescent="0.25">
      <c r="A218" s="39">
        <f>'Industry selection'!C218</f>
        <v>1</v>
      </c>
      <c r="B218" s="2">
        <v>50.4</v>
      </c>
      <c r="C218" s="2" t="s">
        <v>442</v>
      </c>
      <c r="D218" s="40" t="str">
        <f>IF($A218=2,IF(ISNUMBER(REGION!DM218-REGION!DM$4),REGION!DM218-REGION!DM$4,""),"")</f>
        <v/>
      </c>
      <c r="E218" s="40" t="str">
        <f>IF($A218=2,IF(ISNUMBER(REGION!DN218-REGION!DN$4),REGION!DN218-REGION!DN$4,""),"")</f>
        <v/>
      </c>
      <c r="F218" s="40" t="str">
        <f>IF($A218=2,IF(ISNUMBER(REGION!DO218-REGION!DO$4),REGION!DO218-REGION!DO$4,""),"")</f>
        <v/>
      </c>
      <c r="G218" s="40" t="str">
        <f>IF($A218=2,IF(ISNUMBER(REGION!DP218-REGION!DP$4),REGION!DP218-REGION!DP$4,""),"")</f>
        <v/>
      </c>
      <c r="H218" s="40" t="str">
        <f>IF($A218=2,IF(ISNUMBER(REGION!DQ218-REGION!DQ$4),REGION!DQ218-REGION!DQ$4,""),"")</f>
        <v/>
      </c>
      <c r="I218" s="41" t="str">
        <f>IF($A218=2,IF(ISNUMBER(REGION!DR218-REGION!DR$4),REGION!DR218-REGION!DR$4,""),"")</f>
        <v/>
      </c>
      <c r="J218" s="44" t="str">
        <f t="shared" si="15"/>
        <v/>
      </c>
      <c r="K218" s="1" t="str">
        <f t="shared" si="18"/>
        <v/>
      </c>
      <c r="M218" s="40" t="str">
        <f>IF($A218=2,IF(ISNUMBER(REGION!DM218-Ukraine!DM218),REGION!DM218-Ukraine!DM218,""),"")</f>
        <v/>
      </c>
      <c r="N218" s="40" t="str">
        <f>IF($A218=2,IF(ISNUMBER(REGION!DN218-Ukraine!DN218),REGION!DN218-Ukraine!DN218,""),"")</f>
        <v/>
      </c>
      <c r="O218" s="40" t="str">
        <f>IF($A218=2,IF(ISNUMBER(REGION!DO218-Ukraine!DO218),REGION!DO218-Ukraine!DO218,""),"")</f>
        <v/>
      </c>
      <c r="P218" s="40" t="str">
        <f>IF($A218=2,IF(ISNUMBER(REGION!DP218-Ukraine!DP218),REGION!DP218-Ukraine!DP218,""),"")</f>
        <v/>
      </c>
      <c r="Q218" s="40" t="str">
        <f>IF($A218=2,IF(ISNUMBER(REGION!DQ218-Ukraine!DQ218),REGION!DQ218-Ukraine!DQ218,""),"")</f>
        <v/>
      </c>
      <c r="R218" s="41" t="str">
        <f>IF($A218=2,IF(ISNUMBER(REGION!DR218-Ukraine!DR218),REGION!DR218-Ukraine!DR218,""),"")</f>
        <v/>
      </c>
      <c r="S218" s="44" t="str">
        <f t="shared" si="16"/>
        <v/>
      </c>
      <c r="T218" s="1" t="str">
        <f t="shared" si="19"/>
        <v/>
      </c>
      <c r="V218" s="1" t="str">
        <f t="shared" si="17"/>
        <v/>
      </c>
      <c r="W218" s="40" t="str">
        <f>IF(V218&gt;1,Employment!$S218,"")</f>
        <v/>
      </c>
    </row>
    <row r="219" spans="1:23" ht="10.5" x14ac:dyDescent="0.25">
      <c r="A219" s="39">
        <f>'Industry selection'!C219</f>
        <v>1</v>
      </c>
      <c r="B219" s="2">
        <v>51</v>
      </c>
      <c r="C219" s="2" t="s">
        <v>444</v>
      </c>
      <c r="D219" s="40" t="str">
        <f>IF($A219=2,IF(ISNUMBER(REGION!DM219-REGION!DM$4),REGION!DM219-REGION!DM$4,""),"")</f>
        <v/>
      </c>
      <c r="E219" s="40" t="str">
        <f>IF($A219=2,IF(ISNUMBER(REGION!DN219-REGION!DN$4),REGION!DN219-REGION!DN$4,""),"")</f>
        <v/>
      </c>
      <c r="F219" s="40" t="str">
        <f>IF($A219=2,IF(ISNUMBER(REGION!DO219-REGION!DO$4),REGION!DO219-REGION!DO$4,""),"")</f>
        <v/>
      </c>
      <c r="G219" s="40" t="str">
        <f>IF($A219=2,IF(ISNUMBER(REGION!DP219-REGION!DP$4),REGION!DP219-REGION!DP$4,""),"")</f>
        <v/>
      </c>
      <c r="H219" s="40" t="str">
        <f>IF($A219=2,IF(ISNUMBER(REGION!DQ219-REGION!DQ$4),REGION!DQ219-REGION!DQ$4,""),"")</f>
        <v/>
      </c>
      <c r="I219" s="41" t="str">
        <f>IF($A219=2,IF(ISNUMBER(REGION!DR219-REGION!DR$4),REGION!DR219-REGION!DR$4,""),"")</f>
        <v/>
      </c>
      <c r="J219" s="44" t="str">
        <f t="shared" si="15"/>
        <v/>
      </c>
      <c r="K219" s="1" t="str">
        <f t="shared" si="18"/>
        <v/>
      </c>
      <c r="M219" s="40" t="str">
        <f>IF($A219=2,IF(ISNUMBER(REGION!DM219-Ukraine!DM219),REGION!DM219-Ukraine!DM219,""),"")</f>
        <v/>
      </c>
      <c r="N219" s="40" t="str">
        <f>IF($A219=2,IF(ISNUMBER(REGION!DN219-Ukraine!DN219),REGION!DN219-Ukraine!DN219,""),"")</f>
        <v/>
      </c>
      <c r="O219" s="40" t="str">
        <f>IF($A219=2,IF(ISNUMBER(REGION!DO219-Ukraine!DO219),REGION!DO219-Ukraine!DO219,""),"")</f>
        <v/>
      </c>
      <c r="P219" s="40" t="str">
        <f>IF($A219=2,IF(ISNUMBER(REGION!DP219-Ukraine!DP219),REGION!DP219-Ukraine!DP219,""),"")</f>
        <v/>
      </c>
      <c r="Q219" s="40" t="str">
        <f>IF($A219=2,IF(ISNUMBER(REGION!DQ219-Ukraine!DQ219),REGION!DQ219-Ukraine!DQ219,""),"")</f>
        <v/>
      </c>
      <c r="R219" s="41" t="str">
        <f>IF($A219=2,IF(ISNUMBER(REGION!DR219-Ukraine!DR219),REGION!DR219-Ukraine!DR219,""),"")</f>
        <v/>
      </c>
      <c r="S219" s="44" t="str">
        <f t="shared" si="16"/>
        <v/>
      </c>
      <c r="T219" s="1" t="str">
        <f t="shared" si="19"/>
        <v/>
      </c>
      <c r="V219" s="1" t="str">
        <f t="shared" si="17"/>
        <v/>
      </c>
      <c r="W219" s="40" t="str">
        <f>IF(V219&gt;1,Employment!$S219,"")</f>
        <v/>
      </c>
    </row>
    <row r="220" spans="1:23" ht="10.5" x14ac:dyDescent="0.25">
      <c r="A220" s="39">
        <f>'Industry selection'!C220</f>
        <v>1</v>
      </c>
      <c r="B220" s="2">
        <v>51.1</v>
      </c>
      <c r="C220" s="2" t="s">
        <v>446</v>
      </c>
      <c r="D220" s="40" t="str">
        <f>IF($A220=2,IF(ISNUMBER(REGION!DM220-REGION!DM$4),REGION!DM220-REGION!DM$4,""),"")</f>
        <v/>
      </c>
      <c r="E220" s="40" t="str">
        <f>IF($A220=2,IF(ISNUMBER(REGION!DN220-REGION!DN$4),REGION!DN220-REGION!DN$4,""),"")</f>
        <v/>
      </c>
      <c r="F220" s="40" t="str">
        <f>IF($A220=2,IF(ISNUMBER(REGION!DO220-REGION!DO$4),REGION!DO220-REGION!DO$4,""),"")</f>
        <v/>
      </c>
      <c r="G220" s="40" t="str">
        <f>IF($A220=2,IF(ISNUMBER(REGION!DP220-REGION!DP$4),REGION!DP220-REGION!DP$4,""),"")</f>
        <v/>
      </c>
      <c r="H220" s="40" t="str">
        <f>IF($A220=2,IF(ISNUMBER(REGION!DQ220-REGION!DQ$4),REGION!DQ220-REGION!DQ$4,""),"")</f>
        <v/>
      </c>
      <c r="I220" s="41" t="str">
        <f>IF($A220=2,IF(ISNUMBER(REGION!DR220-REGION!DR$4),REGION!DR220-REGION!DR$4,""),"")</f>
        <v/>
      </c>
      <c r="J220" s="44" t="str">
        <f t="shared" si="15"/>
        <v/>
      </c>
      <c r="K220" s="1" t="str">
        <f t="shared" si="18"/>
        <v/>
      </c>
      <c r="M220" s="40" t="str">
        <f>IF($A220=2,IF(ISNUMBER(REGION!DM220-Ukraine!DM220),REGION!DM220-Ukraine!DM220,""),"")</f>
        <v/>
      </c>
      <c r="N220" s="40" t="str">
        <f>IF($A220=2,IF(ISNUMBER(REGION!DN220-Ukraine!DN220),REGION!DN220-Ukraine!DN220,""),"")</f>
        <v/>
      </c>
      <c r="O220" s="40" t="str">
        <f>IF($A220=2,IF(ISNUMBER(REGION!DO220-Ukraine!DO220),REGION!DO220-Ukraine!DO220,""),"")</f>
        <v/>
      </c>
      <c r="P220" s="40" t="str">
        <f>IF($A220=2,IF(ISNUMBER(REGION!DP220-Ukraine!DP220),REGION!DP220-Ukraine!DP220,""),"")</f>
        <v/>
      </c>
      <c r="Q220" s="40" t="str">
        <f>IF($A220=2,IF(ISNUMBER(REGION!DQ220-Ukraine!DQ220),REGION!DQ220-Ukraine!DQ220,""),"")</f>
        <v/>
      </c>
      <c r="R220" s="41" t="str">
        <f>IF($A220=2,IF(ISNUMBER(REGION!DR220-Ukraine!DR220),REGION!DR220-Ukraine!DR220,""),"")</f>
        <v/>
      </c>
      <c r="S220" s="44" t="str">
        <f t="shared" si="16"/>
        <v/>
      </c>
      <c r="T220" s="1" t="str">
        <f t="shared" si="19"/>
        <v/>
      </c>
      <c r="V220" s="1" t="str">
        <f t="shared" si="17"/>
        <v/>
      </c>
      <c r="W220" s="40" t="str">
        <f>IF(V220&gt;1,Employment!$S220,"")</f>
        <v/>
      </c>
    </row>
    <row r="221" spans="1:23" ht="10.5" x14ac:dyDescent="0.25">
      <c r="A221" s="39">
        <f>'Industry selection'!C221</f>
        <v>1</v>
      </c>
      <c r="B221" s="2">
        <v>51.2</v>
      </c>
      <c r="C221" s="2" t="s">
        <v>448</v>
      </c>
      <c r="D221" s="40" t="str">
        <f>IF($A221=2,IF(ISNUMBER(REGION!DM221-REGION!DM$4),REGION!DM221-REGION!DM$4,""),"")</f>
        <v/>
      </c>
      <c r="E221" s="40" t="str">
        <f>IF($A221=2,IF(ISNUMBER(REGION!DN221-REGION!DN$4),REGION!DN221-REGION!DN$4,""),"")</f>
        <v/>
      </c>
      <c r="F221" s="40" t="str">
        <f>IF($A221=2,IF(ISNUMBER(REGION!DO221-REGION!DO$4),REGION!DO221-REGION!DO$4,""),"")</f>
        <v/>
      </c>
      <c r="G221" s="40" t="str">
        <f>IF($A221=2,IF(ISNUMBER(REGION!DP221-REGION!DP$4),REGION!DP221-REGION!DP$4,""),"")</f>
        <v/>
      </c>
      <c r="H221" s="40" t="str">
        <f>IF($A221=2,IF(ISNUMBER(REGION!DQ221-REGION!DQ$4),REGION!DQ221-REGION!DQ$4,""),"")</f>
        <v/>
      </c>
      <c r="I221" s="41" t="str">
        <f>IF($A221=2,IF(ISNUMBER(REGION!DR221-REGION!DR$4),REGION!DR221-REGION!DR$4,""),"")</f>
        <v/>
      </c>
      <c r="J221" s="44" t="str">
        <f t="shared" si="15"/>
        <v/>
      </c>
      <c r="K221" s="1" t="str">
        <f t="shared" si="18"/>
        <v/>
      </c>
      <c r="M221" s="40" t="str">
        <f>IF($A221=2,IF(ISNUMBER(REGION!DM221-Ukraine!DM221),REGION!DM221-Ukraine!DM221,""),"")</f>
        <v/>
      </c>
      <c r="N221" s="40" t="str">
        <f>IF($A221=2,IF(ISNUMBER(REGION!DN221-Ukraine!DN221),REGION!DN221-Ukraine!DN221,""),"")</f>
        <v/>
      </c>
      <c r="O221" s="40" t="str">
        <f>IF($A221=2,IF(ISNUMBER(REGION!DO221-Ukraine!DO221),REGION!DO221-Ukraine!DO221,""),"")</f>
        <v/>
      </c>
      <c r="P221" s="40" t="str">
        <f>IF($A221=2,IF(ISNUMBER(REGION!DP221-Ukraine!DP221),REGION!DP221-Ukraine!DP221,""),"")</f>
        <v/>
      </c>
      <c r="Q221" s="40" t="str">
        <f>IF($A221=2,IF(ISNUMBER(REGION!DQ221-Ukraine!DQ221),REGION!DQ221-Ukraine!DQ221,""),"")</f>
        <v/>
      </c>
      <c r="R221" s="41" t="str">
        <f>IF($A221=2,IF(ISNUMBER(REGION!DR221-Ukraine!DR221),REGION!DR221-Ukraine!DR221,""),"")</f>
        <v/>
      </c>
      <c r="S221" s="44" t="str">
        <f t="shared" si="16"/>
        <v/>
      </c>
      <c r="T221" s="1" t="str">
        <f t="shared" si="19"/>
        <v/>
      </c>
      <c r="V221" s="1" t="str">
        <f t="shared" si="17"/>
        <v/>
      </c>
      <c r="W221" s="40" t="str">
        <f>IF(V221&gt;1,Employment!$S221,"")</f>
        <v/>
      </c>
    </row>
    <row r="222" spans="1:23" ht="10.5" x14ac:dyDescent="0.25">
      <c r="A222" s="39" t="str">
        <f>'Industry selection'!C222</f>
        <v/>
      </c>
      <c r="B222" s="2">
        <v>52</v>
      </c>
      <c r="C222" s="2" t="s">
        <v>450</v>
      </c>
      <c r="D222" s="40" t="str">
        <f>IF($A222=2,IF(ISNUMBER(REGION!DM222-REGION!DM$4),REGION!DM222-REGION!DM$4,""),"")</f>
        <v/>
      </c>
      <c r="E222" s="40" t="str">
        <f>IF($A222=2,IF(ISNUMBER(REGION!DN222-REGION!DN$4),REGION!DN222-REGION!DN$4,""),"")</f>
        <v/>
      </c>
      <c r="F222" s="40" t="str">
        <f>IF($A222=2,IF(ISNUMBER(REGION!DO222-REGION!DO$4),REGION!DO222-REGION!DO$4,""),"")</f>
        <v/>
      </c>
      <c r="G222" s="40" t="str">
        <f>IF($A222=2,IF(ISNUMBER(REGION!DP222-REGION!DP$4),REGION!DP222-REGION!DP$4,""),"")</f>
        <v/>
      </c>
      <c r="H222" s="40" t="str">
        <f>IF($A222=2,IF(ISNUMBER(REGION!DQ222-REGION!DQ$4),REGION!DQ222-REGION!DQ$4,""),"")</f>
        <v/>
      </c>
      <c r="I222" s="41" t="str">
        <f>IF($A222=2,IF(ISNUMBER(REGION!DR222-REGION!DR$4),REGION!DR222-REGION!DR$4,""),"")</f>
        <v/>
      </c>
      <c r="J222" s="44" t="str">
        <f t="shared" si="15"/>
        <v/>
      </c>
      <c r="K222" s="1" t="str">
        <f t="shared" si="18"/>
        <v/>
      </c>
      <c r="M222" s="40" t="str">
        <f>IF($A222=2,IF(ISNUMBER(REGION!DM222-Ukraine!DM222),REGION!DM222-Ukraine!DM222,""),"")</f>
        <v/>
      </c>
      <c r="N222" s="40" t="str">
        <f>IF($A222=2,IF(ISNUMBER(REGION!DN222-Ukraine!DN222),REGION!DN222-Ukraine!DN222,""),"")</f>
        <v/>
      </c>
      <c r="O222" s="40" t="str">
        <f>IF($A222=2,IF(ISNUMBER(REGION!DO222-Ukraine!DO222),REGION!DO222-Ukraine!DO222,""),"")</f>
        <v/>
      </c>
      <c r="P222" s="40" t="str">
        <f>IF($A222=2,IF(ISNUMBER(REGION!DP222-Ukraine!DP222),REGION!DP222-Ukraine!DP222,""),"")</f>
        <v/>
      </c>
      <c r="Q222" s="40" t="str">
        <f>IF($A222=2,IF(ISNUMBER(REGION!DQ222-Ukraine!DQ222),REGION!DQ222-Ukraine!DQ222,""),"")</f>
        <v/>
      </c>
      <c r="R222" s="41" t="str">
        <f>IF($A222=2,IF(ISNUMBER(REGION!DR222-Ukraine!DR222),REGION!DR222-Ukraine!DR222,""),"")</f>
        <v/>
      </c>
      <c r="S222" s="44" t="str">
        <f t="shared" si="16"/>
        <v/>
      </c>
      <c r="T222" s="1" t="str">
        <f t="shared" si="19"/>
        <v/>
      </c>
      <c r="V222" s="1" t="str">
        <f t="shared" si="17"/>
        <v/>
      </c>
      <c r="W222" s="40" t="str">
        <f>IF(V222&gt;1,Employment!$S222,"")</f>
        <v/>
      </c>
    </row>
    <row r="223" spans="1:23" ht="10.5" x14ac:dyDescent="0.25">
      <c r="A223" s="39">
        <f>'Industry selection'!C223</f>
        <v>2</v>
      </c>
      <c r="B223" s="2">
        <v>52.1</v>
      </c>
      <c r="C223" s="2" t="s">
        <v>452</v>
      </c>
      <c r="D223" s="40">
        <f>IF($A223=2,IF(ISNUMBER(REGION!DM223-REGION!DM$4),REGION!DM223-REGION!DM$4,""),"")</f>
        <v>0.2240969300457375</v>
      </c>
      <c r="E223" s="40">
        <f>IF($A223=2,IF(ISNUMBER(REGION!DN223-REGION!DN$4),REGION!DN223-REGION!DN$4,""),"")</f>
        <v>5.3264970544992574E-2</v>
      </c>
      <c r="F223" s="40">
        <f>IF($A223=2,IF(ISNUMBER(REGION!DO223-REGION!DO$4),REGION!DO223-REGION!DO$4,""),"")</f>
        <v>0.20941043765710976</v>
      </c>
      <c r="G223" s="40">
        <f>IF($A223=2,IF(ISNUMBER(REGION!DP223-REGION!DP$4),REGION!DP223-REGION!DP$4,""),"")</f>
        <v>-0.14576074306154974</v>
      </c>
      <c r="H223" s="40">
        <f>IF($A223=2,IF(ISNUMBER(REGION!DQ223-REGION!DQ$4),REGION!DQ223-REGION!DQ$4,""),"")</f>
        <v>-9.6769253921023979E-2</v>
      </c>
      <c r="I223" s="41">
        <f>IF($A223=2,IF(ISNUMBER(REGION!DR223-REGION!DR$4),REGION!DR223-REGION!DR$4,""),"")</f>
        <v>0.19021508511577589</v>
      </c>
      <c r="J223" s="44">
        <f t="shared" si="15"/>
        <v>3</v>
      </c>
      <c r="K223" s="1">
        <f t="shared" si="18"/>
        <v>1</v>
      </c>
      <c r="M223" s="40">
        <f>IF($A223=2,IF(ISNUMBER(REGION!DM223-Ukraine!DM223),REGION!DM223-Ukraine!DM223,""),"")</f>
        <v>0.19360472875035939</v>
      </c>
      <c r="N223" s="40">
        <f>IF($A223=2,IF(ISNUMBER(REGION!DN223-Ukraine!DN223),REGION!DN223-Ukraine!DN223,""),"")</f>
        <v>6.1034927781287274E-2</v>
      </c>
      <c r="O223" s="40">
        <f>IF($A223=2,IF(ISNUMBER(REGION!DO223-Ukraine!DO223),REGION!DO223-Ukraine!DO223,""),"")</f>
        <v>0.22100087761057874</v>
      </c>
      <c r="P223" s="40">
        <f>IF($A223=2,IF(ISNUMBER(REGION!DP223-Ukraine!DP223),REGION!DP223-Ukraine!DP223,""),"")</f>
        <v>-0.15725774531102343</v>
      </c>
      <c r="Q223" s="40">
        <f>IF($A223=2,IF(ISNUMBER(REGION!DQ223-Ukraine!DQ223),REGION!DQ223-Ukraine!DQ223,""),"")</f>
        <v>-0.10874582521819998</v>
      </c>
      <c r="R223" s="41">
        <f>IF($A223=2,IF(ISNUMBER(REGION!DR223-Ukraine!DR223),REGION!DR223-Ukraine!DR223,""),"")</f>
        <v>0.16090197921725879</v>
      </c>
      <c r="S223" s="44">
        <f t="shared" si="16"/>
        <v>3</v>
      </c>
      <c r="T223" s="1">
        <f t="shared" si="19"/>
        <v>1</v>
      </c>
      <c r="V223" s="1">
        <f t="shared" si="17"/>
        <v>2</v>
      </c>
      <c r="W223" s="40">
        <f>IF(V223&gt;1,Employment!$S223,"")</f>
        <v>6.1715997775241534E-3</v>
      </c>
    </row>
    <row r="224" spans="1:23" ht="10.5" x14ac:dyDescent="0.25">
      <c r="A224" s="39">
        <f>'Industry selection'!C224</f>
        <v>2</v>
      </c>
      <c r="B224" s="2">
        <v>52.2</v>
      </c>
      <c r="C224" s="2" t="s">
        <v>454</v>
      </c>
      <c r="D224" s="40">
        <f>IF($A224=2,IF(ISNUMBER(REGION!DM224-REGION!DM$4),REGION!DM224-REGION!DM$4,""),"")</f>
        <v>-4.0884812214122768E-2</v>
      </c>
      <c r="E224" s="40">
        <f>IF($A224=2,IF(ISNUMBER(REGION!DN224-REGION!DN$4),REGION!DN224-REGION!DN$4,""),"")</f>
        <v>-7.8390280900787257E-2</v>
      </c>
      <c r="F224" s="40">
        <f>IF($A224=2,IF(ISNUMBER(REGION!DO224-REGION!DO$4),REGION!DO224-REGION!DO$4,""),"")</f>
        <v>0.24407131785341707</v>
      </c>
      <c r="G224" s="40">
        <f>IF($A224=2,IF(ISNUMBER(REGION!DP224-REGION!DP$4),REGION!DP224-REGION!DP$4,""),"")</f>
        <v>-0.10242179972260645</v>
      </c>
      <c r="H224" s="40">
        <f>IF($A224=2,IF(ISNUMBER(REGION!DQ224-REGION!DQ$4),REGION!DQ224-REGION!DQ$4,""),"")</f>
        <v>0.28671419646161689</v>
      </c>
      <c r="I224" s="41">
        <f>IF($A224=2,IF(ISNUMBER(REGION!DR224-REGION!DR$4),REGION!DR224-REGION!DR$4,""),"")</f>
        <v>0.23294873880143829</v>
      </c>
      <c r="J224" s="44">
        <f t="shared" si="15"/>
        <v>2</v>
      </c>
      <c r="K224" s="1">
        <f t="shared" si="18"/>
        <v>0</v>
      </c>
      <c r="M224" s="40">
        <f>IF($A224=2,IF(ISNUMBER(REGION!DM224-Ukraine!DM224),REGION!DM224-Ukraine!DM224,""),"")</f>
        <v>-5.5007888140227945E-2</v>
      </c>
      <c r="N224" s="40">
        <f>IF($A224=2,IF(ISNUMBER(REGION!DN224-Ukraine!DN224),REGION!DN224-Ukraine!DN224,""),"")</f>
        <v>0.1277498313160379</v>
      </c>
      <c r="O224" s="40">
        <f>IF($A224=2,IF(ISNUMBER(REGION!DO224-Ukraine!DO224),REGION!DO224-Ukraine!DO224,""),"")</f>
        <v>0.33025097131544257</v>
      </c>
      <c r="P224" s="40">
        <f>IF($A224=2,IF(ISNUMBER(REGION!DP224-Ukraine!DP224),REGION!DP224-Ukraine!DP224,""),"")</f>
        <v>0.32835855943977521</v>
      </c>
      <c r="Q224" s="40">
        <f>IF($A224=2,IF(ISNUMBER(REGION!DQ224-Ukraine!DQ224),REGION!DQ224-Ukraine!DQ224,""),"")</f>
        <v>0.25830681905741804</v>
      </c>
      <c r="R224" s="41">
        <f>IF($A224=2,IF(ISNUMBER(REGION!DR224-Ukraine!DR224),REGION!DR224-Ukraine!DR224,""),"")</f>
        <v>0.73198560278732283</v>
      </c>
      <c r="S224" s="44">
        <f t="shared" si="16"/>
        <v>4</v>
      </c>
      <c r="T224" s="1">
        <f t="shared" si="19"/>
        <v>1</v>
      </c>
      <c r="V224" s="1">
        <f t="shared" si="17"/>
        <v>1</v>
      </c>
      <c r="W224" s="40" t="str">
        <f>IF(V224&gt;1,Employment!$S224,"")</f>
        <v/>
      </c>
    </row>
    <row r="225" spans="1:23" ht="10.5" x14ac:dyDescent="0.25">
      <c r="A225" s="39">
        <f>'Industry selection'!C225</f>
        <v>1</v>
      </c>
      <c r="B225" s="2">
        <v>53</v>
      </c>
      <c r="C225" s="2" t="s">
        <v>456</v>
      </c>
      <c r="D225" s="40" t="str">
        <f>IF($A225=2,IF(ISNUMBER(REGION!DM225-REGION!DM$4),REGION!DM225-REGION!DM$4,""),"")</f>
        <v/>
      </c>
      <c r="E225" s="40" t="str">
        <f>IF($A225=2,IF(ISNUMBER(REGION!DN225-REGION!DN$4),REGION!DN225-REGION!DN$4,""),"")</f>
        <v/>
      </c>
      <c r="F225" s="40" t="str">
        <f>IF($A225=2,IF(ISNUMBER(REGION!DO225-REGION!DO$4),REGION!DO225-REGION!DO$4,""),"")</f>
        <v/>
      </c>
      <c r="G225" s="40" t="str">
        <f>IF($A225=2,IF(ISNUMBER(REGION!DP225-REGION!DP$4),REGION!DP225-REGION!DP$4,""),"")</f>
        <v/>
      </c>
      <c r="H225" s="40" t="str">
        <f>IF($A225=2,IF(ISNUMBER(REGION!DQ225-REGION!DQ$4),REGION!DQ225-REGION!DQ$4,""),"")</f>
        <v/>
      </c>
      <c r="I225" s="41" t="str">
        <f>IF($A225=2,IF(ISNUMBER(REGION!DR225-REGION!DR$4),REGION!DR225-REGION!DR$4,""),"")</f>
        <v/>
      </c>
      <c r="J225" s="44" t="str">
        <f t="shared" si="15"/>
        <v/>
      </c>
      <c r="K225" s="1" t="str">
        <f t="shared" si="18"/>
        <v/>
      </c>
      <c r="M225" s="40" t="str">
        <f>IF($A225=2,IF(ISNUMBER(REGION!DM225-Ukraine!DM225),REGION!DM225-Ukraine!DM225,""),"")</f>
        <v/>
      </c>
      <c r="N225" s="40" t="str">
        <f>IF($A225=2,IF(ISNUMBER(REGION!DN225-Ukraine!DN225),REGION!DN225-Ukraine!DN225,""),"")</f>
        <v/>
      </c>
      <c r="O225" s="40" t="str">
        <f>IF($A225=2,IF(ISNUMBER(REGION!DO225-Ukraine!DO225),REGION!DO225-Ukraine!DO225,""),"")</f>
        <v/>
      </c>
      <c r="P225" s="40" t="str">
        <f>IF($A225=2,IF(ISNUMBER(REGION!DP225-Ukraine!DP225),REGION!DP225-Ukraine!DP225,""),"")</f>
        <v/>
      </c>
      <c r="Q225" s="40" t="str">
        <f>IF($A225=2,IF(ISNUMBER(REGION!DQ225-Ukraine!DQ225),REGION!DQ225-Ukraine!DQ225,""),"")</f>
        <v/>
      </c>
      <c r="R225" s="41" t="str">
        <f>IF($A225=2,IF(ISNUMBER(REGION!DR225-Ukraine!DR225),REGION!DR225-Ukraine!DR225,""),"")</f>
        <v/>
      </c>
      <c r="S225" s="44" t="str">
        <f t="shared" si="16"/>
        <v/>
      </c>
      <c r="T225" s="1" t="str">
        <f t="shared" si="19"/>
        <v/>
      </c>
      <c r="V225" s="1" t="str">
        <f t="shared" si="17"/>
        <v/>
      </c>
      <c r="W225" s="40" t="str">
        <f>IF(V225&gt;1,Employment!$S225,"")</f>
        <v/>
      </c>
    </row>
    <row r="226" spans="1:23" ht="10.5" x14ac:dyDescent="0.25">
      <c r="A226" s="39">
        <f>'Industry selection'!C226</f>
        <v>1</v>
      </c>
      <c r="B226" s="2">
        <v>53.1</v>
      </c>
      <c r="C226" s="2" t="s">
        <v>458</v>
      </c>
      <c r="D226" s="40" t="str">
        <f>IF($A226=2,IF(ISNUMBER(REGION!DM226-REGION!DM$4),REGION!DM226-REGION!DM$4,""),"")</f>
        <v/>
      </c>
      <c r="E226" s="40" t="str">
        <f>IF($A226=2,IF(ISNUMBER(REGION!DN226-REGION!DN$4),REGION!DN226-REGION!DN$4,""),"")</f>
        <v/>
      </c>
      <c r="F226" s="40" t="str">
        <f>IF($A226=2,IF(ISNUMBER(REGION!DO226-REGION!DO$4),REGION!DO226-REGION!DO$4,""),"")</f>
        <v/>
      </c>
      <c r="G226" s="40" t="str">
        <f>IF($A226=2,IF(ISNUMBER(REGION!DP226-REGION!DP$4),REGION!DP226-REGION!DP$4,""),"")</f>
        <v/>
      </c>
      <c r="H226" s="40" t="str">
        <f>IF($A226=2,IF(ISNUMBER(REGION!DQ226-REGION!DQ$4),REGION!DQ226-REGION!DQ$4,""),"")</f>
        <v/>
      </c>
      <c r="I226" s="41" t="str">
        <f>IF($A226=2,IF(ISNUMBER(REGION!DR226-REGION!DR$4),REGION!DR226-REGION!DR$4,""),"")</f>
        <v/>
      </c>
      <c r="J226" s="44" t="str">
        <f t="shared" si="15"/>
        <v/>
      </c>
      <c r="K226" s="1" t="str">
        <f t="shared" si="18"/>
        <v/>
      </c>
      <c r="M226" s="40" t="str">
        <f>IF($A226=2,IF(ISNUMBER(REGION!DM226-Ukraine!DM226),REGION!DM226-Ukraine!DM226,""),"")</f>
        <v/>
      </c>
      <c r="N226" s="40" t="str">
        <f>IF($A226=2,IF(ISNUMBER(REGION!DN226-Ukraine!DN226),REGION!DN226-Ukraine!DN226,""),"")</f>
        <v/>
      </c>
      <c r="O226" s="40" t="str">
        <f>IF($A226=2,IF(ISNUMBER(REGION!DO226-Ukraine!DO226),REGION!DO226-Ukraine!DO226,""),"")</f>
        <v/>
      </c>
      <c r="P226" s="40" t="str">
        <f>IF($A226=2,IF(ISNUMBER(REGION!DP226-Ukraine!DP226),REGION!DP226-Ukraine!DP226,""),"")</f>
        <v/>
      </c>
      <c r="Q226" s="40" t="str">
        <f>IF($A226=2,IF(ISNUMBER(REGION!DQ226-Ukraine!DQ226),REGION!DQ226-Ukraine!DQ226,""),"")</f>
        <v/>
      </c>
      <c r="R226" s="41" t="str">
        <f>IF($A226=2,IF(ISNUMBER(REGION!DR226-Ukraine!DR226),REGION!DR226-Ukraine!DR226,""),"")</f>
        <v/>
      </c>
      <c r="S226" s="44" t="str">
        <f t="shared" si="16"/>
        <v/>
      </c>
      <c r="T226" s="1" t="str">
        <f t="shared" si="19"/>
        <v/>
      </c>
      <c r="V226" s="1" t="str">
        <f t="shared" si="17"/>
        <v/>
      </c>
      <c r="W226" s="40" t="str">
        <f>IF(V226&gt;1,Employment!$S226,"")</f>
        <v/>
      </c>
    </row>
    <row r="227" spans="1:23" ht="10.5" x14ac:dyDescent="0.25">
      <c r="A227" s="39">
        <f>'Industry selection'!C227</f>
        <v>1</v>
      </c>
      <c r="B227" s="2">
        <v>53.2</v>
      </c>
      <c r="C227" s="2" t="s">
        <v>460</v>
      </c>
      <c r="D227" s="40" t="str">
        <f>IF($A227=2,IF(ISNUMBER(REGION!DM227-REGION!DM$4),REGION!DM227-REGION!DM$4,""),"")</f>
        <v/>
      </c>
      <c r="E227" s="40" t="str">
        <f>IF($A227=2,IF(ISNUMBER(REGION!DN227-REGION!DN$4),REGION!DN227-REGION!DN$4,""),"")</f>
        <v/>
      </c>
      <c r="F227" s="40" t="str">
        <f>IF($A227=2,IF(ISNUMBER(REGION!DO227-REGION!DO$4),REGION!DO227-REGION!DO$4,""),"")</f>
        <v/>
      </c>
      <c r="G227" s="40" t="str">
        <f>IF($A227=2,IF(ISNUMBER(REGION!DP227-REGION!DP$4),REGION!DP227-REGION!DP$4,""),"")</f>
        <v/>
      </c>
      <c r="H227" s="40" t="str">
        <f>IF($A227=2,IF(ISNUMBER(REGION!DQ227-REGION!DQ$4),REGION!DQ227-REGION!DQ$4,""),"")</f>
        <v/>
      </c>
      <c r="I227" s="41" t="str">
        <f>IF($A227=2,IF(ISNUMBER(REGION!DR227-REGION!DR$4),REGION!DR227-REGION!DR$4,""),"")</f>
        <v/>
      </c>
      <c r="J227" s="44" t="str">
        <f t="shared" si="15"/>
        <v/>
      </c>
      <c r="K227" s="1" t="str">
        <f t="shared" si="18"/>
        <v/>
      </c>
      <c r="M227" s="40" t="str">
        <f>IF($A227=2,IF(ISNUMBER(REGION!DM227-Ukraine!DM227),REGION!DM227-Ukraine!DM227,""),"")</f>
        <v/>
      </c>
      <c r="N227" s="40" t="str">
        <f>IF($A227=2,IF(ISNUMBER(REGION!DN227-Ukraine!DN227),REGION!DN227-Ukraine!DN227,""),"")</f>
        <v/>
      </c>
      <c r="O227" s="40" t="str">
        <f>IF($A227=2,IF(ISNUMBER(REGION!DO227-Ukraine!DO227),REGION!DO227-Ukraine!DO227,""),"")</f>
        <v/>
      </c>
      <c r="P227" s="40" t="str">
        <f>IF($A227=2,IF(ISNUMBER(REGION!DP227-Ukraine!DP227),REGION!DP227-Ukraine!DP227,""),"")</f>
        <v/>
      </c>
      <c r="Q227" s="40" t="str">
        <f>IF($A227=2,IF(ISNUMBER(REGION!DQ227-Ukraine!DQ227),REGION!DQ227-Ukraine!DQ227,""),"")</f>
        <v/>
      </c>
      <c r="R227" s="41" t="str">
        <f>IF($A227=2,IF(ISNUMBER(REGION!DR227-Ukraine!DR227),REGION!DR227-Ukraine!DR227,""),"")</f>
        <v/>
      </c>
      <c r="S227" s="44" t="str">
        <f t="shared" si="16"/>
        <v/>
      </c>
      <c r="T227" s="1" t="str">
        <f t="shared" si="19"/>
        <v/>
      </c>
      <c r="V227" s="1" t="str">
        <f t="shared" si="17"/>
        <v/>
      </c>
      <c r="W227" s="40" t="str">
        <f>IF(V227&gt;1,Employment!$S227,"")</f>
        <v/>
      </c>
    </row>
    <row r="228" spans="1:23" ht="10.5" x14ac:dyDescent="0.25">
      <c r="A228" s="39" t="str">
        <f>'Industry selection'!C228</f>
        <v/>
      </c>
      <c r="B228" s="2" t="s">
        <v>462</v>
      </c>
      <c r="C228" s="2" t="s">
        <v>463</v>
      </c>
      <c r="D228" s="40" t="str">
        <f>IF($A228=2,IF(ISNUMBER(REGION!DM228-REGION!DM$4),REGION!DM228-REGION!DM$4,""),"")</f>
        <v/>
      </c>
      <c r="E228" s="40" t="str">
        <f>IF($A228=2,IF(ISNUMBER(REGION!DN228-REGION!DN$4),REGION!DN228-REGION!DN$4,""),"")</f>
        <v/>
      </c>
      <c r="F228" s="40" t="str">
        <f>IF($A228=2,IF(ISNUMBER(REGION!DO228-REGION!DO$4),REGION!DO228-REGION!DO$4,""),"")</f>
        <v/>
      </c>
      <c r="G228" s="40" t="str">
        <f>IF($A228=2,IF(ISNUMBER(REGION!DP228-REGION!DP$4),REGION!DP228-REGION!DP$4,""),"")</f>
        <v/>
      </c>
      <c r="H228" s="40" t="str">
        <f>IF($A228=2,IF(ISNUMBER(REGION!DQ228-REGION!DQ$4),REGION!DQ228-REGION!DQ$4,""),"")</f>
        <v/>
      </c>
      <c r="I228" s="41" t="str">
        <f>IF($A228=2,IF(ISNUMBER(REGION!DR228-REGION!DR$4),REGION!DR228-REGION!DR$4,""),"")</f>
        <v/>
      </c>
      <c r="J228" s="44" t="str">
        <f t="shared" si="15"/>
        <v/>
      </c>
      <c r="K228" s="1" t="str">
        <f t="shared" si="18"/>
        <v/>
      </c>
      <c r="M228" s="40" t="str">
        <f>IF($A228=2,IF(ISNUMBER(REGION!DM228-Ukraine!DM228),REGION!DM228-Ukraine!DM228,""),"")</f>
        <v/>
      </c>
      <c r="N228" s="40" t="str">
        <f>IF($A228=2,IF(ISNUMBER(REGION!DN228-Ukraine!DN228),REGION!DN228-Ukraine!DN228,""),"")</f>
        <v/>
      </c>
      <c r="O228" s="40" t="str">
        <f>IF($A228=2,IF(ISNUMBER(REGION!DO228-Ukraine!DO228),REGION!DO228-Ukraine!DO228,""),"")</f>
        <v/>
      </c>
      <c r="P228" s="40" t="str">
        <f>IF($A228=2,IF(ISNUMBER(REGION!DP228-Ukraine!DP228),REGION!DP228-Ukraine!DP228,""),"")</f>
        <v/>
      </c>
      <c r="Q228" s="40" t="str">
        <f>IF($A228=2,IF(ISNUMBER(REGION!DQ228-Ukraine!DQ228),REGION!DQ228-Ukraine!DQ228,""),"")</f>
        <v/>
      </c>
      <c r="R228" s="41" t="str">
        <f>IF($A228=2,IF(ISNUMBER(REGION!DR228-Ukraine!DR228),REGION!DR228-Ukraine!DR228,""),"")</f>
        <v/>
      </c>
      <c r="S228" s="44" t="str">
        <f t="shared" si="16"/>
        <v/>
      </c>
      <c r="T228" s="1" t="str">
        <f t="shared" si="19"/>
        <v/>
      </c>
      <c r="V228" s="1" t="str">
        <f t="shared" si="17"/>
        <v/>
      </c>
      <c r="W228" s="40" t="str">
        <f>IF(V228&gt;1,Employment!$S228,"")</f>
        <v/>
      </c>
    </row>
    <row r="229" spans="1:23" ht="10.5" x14ac:dyDescent="0.25">
      <c r="A229" s="39" t="str">
        <f>'Industry selection'!C229</f>
        <v/>
      </c>
      <c r="B229" s="2">
        <v>55</v>
      </c>
      <c r="C229" s="2" t="s">
        <v>465</v>
      </c>
      <c r="D229" s="40" t="str">
        <f>IF($A229=2,IF(ISNUMBER(REGION!DM229-REGION!DM$4),REGION!DM229-REGION!DM$4,""),"")</f>
        <v/>
      </c>
      <c r="E229" s="40" t="str">
        <f>IF($A229=2,IF(ISNUMBER(REGION!DN229-REGION!DN$4),REGION!DN229-REGION!DN$4,""),"")</f>
        <v/>
      </c>
      <c r="F229" s="40" t="str">
        <f>IF($A229=2,IF(ISNUMBER(REGION!DO229-REGION!DO$4),REGION!DO229-REGION!DO$4,""),"")</f>
        <v/>
      </c>
      <c r="G229" s="40" t="str">
        <f>IF($A229=2,IF(ISNUMBER(REGION!DP229-REGION!DP$4),REGION!DP229-REGION!DP$4,""),"")</f>
        <v/>
      </c>
      <c r="H229" s="40" t="str">
        <f>IF($A229=2,IF(ISNUMBER(REGION!DQ229-REGION!DQ$4),REGION!DQ229-REGION!DQ$4,""),"")</f>
        <v/>
      </c>
      <c r="I229" s="41" t="str">
        <f>IF($A229=2,IF(ISNUMBER(REGION!DR229-REGION!DR$4),REGION!DR229-REGION!DR$4,""),"")</f>
        <v/>
      </c>
      <c r="J229" s="44" t="str">
        <f t="shared" si="15"/>
        <v/>
      </c>
      <c r="K229" s="1" t="str">
        <f t="shared" si="18"/>
        <v/>
      </c>
      <c r="M229" s="40" t="str">
        <f>IF($A229=2,IF(ISNUMBER(REGION!DM229-Ukraine!DM229),REGION!DM229-Ukraine!DM229,""),"")</f>
        <v/>
      </c>
      <c r="N229" s="40" t="str">
        <f>IF($A229=2,IF(ISNUMBER(REGION!DN229-Ukraine!DN229),REGION!DN229-Ukraine!DN229,""),"")</f>
        <v/>
      </c>
      <c r="O229" s="40" t="str">
        <f>IF($A229=2,IF(ISNUMBER(REGION!DO229-Ukraine!DO229),REGION!DO229-Ukraine!DO229,""),"")</f>
        <v/>
      </c>
      <c r="P229" s="40" t="str">
        <f>IF($A229=2,IF(ISNUMBER(REGION!DP229-Ukraine!DP229),REGION!DP229-Ukraine!DP229,""),"")</f>
        <v/>
      </c>
      <c r="Q229" s="40" t="str">
        <f>IF($A229=2,IF(ISNUMBER(REGION!DQ229-Ukraine!DQ229),REGION!DQ229-Ukraine!DQ229,""),"")</f>
        <v/>
      </c>
      <c r="R229" s="41" t="str">
        <f>IF($A229=2,IF(ISNUMBER(REGION!DR229-Ukraine!DR229),REGION!DR229-Ukraine!DR229,""),"")</f>
        <v/>
      </c>
      <c r="S229" s="44" t="str">
        <f t="shared" si="16"/>
        <v/>
      </c>
      <c r="T229" s="1" t="str">
        <f t="shared" si="19"/>
        <v/>
      </c>
      <c r="V229" s="1" t="str">
        <f t="shared" si="17"/>
        <v/>
      </c>
      <c r="W229" s="40" t="str">
        <f>IF(V229&gt;1,Employment!$S229,"")</f>
        <v/>
      </c>
    </row>
    <row r="230" spans="1:23" ht="10.5" x14ac:dyDescent="0.25">
      <c r="A230" s="39">
        <f>'Industry selection'!C230</f>
        <v>2</v>
      </c>
      <c r="B230" s="2">
        <v>55.1</v>
      </c>
      <c r="C230" s="2" t="s">
        <v>467</v>
      </c>
      <c r="D230" s="40">
        <f>IF($A230=2,IF(ISNUMBER(REGION!DM230-REGION!DM$4),REGION!DM230-REGION!DM$4,""),"")</f>
        <v>-1.1469424229398451E-2</v>
      </c>
      <c r="E230" s="40">
        <f>IF($A230=2,IF(ISNUMBER(REGION!DN230-REGION!DN$4),REGION!DN230-REGION!DN$4,""),"")</f>
        <v>-0.12840322689011974</v>
      </c>
      <c r="F230" s="40">
        <f>IF($A230=2,IF(ISNUMBER(REGION!DO230-REGION!DO$4),REGION!DO230-REGION!DO$4,""),"")</f>
        <v>3.0987282400960492E-2</v>
      </c>
      <c r="G230" s="40">
        <f>IF($A230=2,IF(ISNUMBER(REGION!DP230-REGION!DP$4),REGION!DP230-REGION!DP$4,""),"")</f>
        <v>0.20144100414019739</v>
      </c>
      <c r="H230" s="40">
        <f>IF($A230=2,IF(ISNUMBER(REGION!DQ230-REGION!DQ$4),REGION!DQ230-REGION!DQ$4,""),"")</f>
        <v>-1.9335625602439954E-2</v>
      </c>
      <c r="I230" s="41">
        <f>IF($A230=2,IF(ISNUMBER(REGION!DR230-REGION!DR$4),REGION!DR230-REGION!DR$4,""),"")</f>
        <v>4.4374520497009295E-2</v>
      </c>
      <c r="J230" s="44">
        <f t="shared" si="15"/>
        <v>2</v>
      </c>
      <c r="K230" s="1">
        <f t="shared" si="18"/>
        <v>0</v>
      </c>
      <c r="M230" s="40">
        <f>IF($A230=2,IF(ISNUMBER(REGION!DM230-Ukraine!DM230),REGION!DM230-Ukraine!DM230,""),"")</f>
        <v>-1.3875928140357763E-2</v>
      </c>
      <c r="N230" s="40">
        <f>IF($A230=2,IF(ISNUMBER(REGION!DN230-Ukraine!DN230),REGION!DN230-Ukraine!DN230,""),"")</f>
        <v>-4.4155968233871912E-2</v>
      </c>
      <c r="O230" s="40">
        <f>IF($A230=2,IF(ISNUMBER(REGION!DO230-Ukraine!DO230),REGION!DO230-Ukraine!DO230,""),"")</f>
        <v>5.2867793508101335E-2</v>
      </c>
      <c r="P230" s="40">
        <f>IF($A230=2,IF(ISNUMBER(REGION!DP230-Ukraine!DP230),REGION!DP230-Ukraine!DP230,""),"")</f>
        <v>0.13836261034159447</v>
      </c>
      <c r="Q230" s="40">
        <f>IF($A230=2,IF(ISNUMBER(REGION!DQ230-Ukraine!DQ230),REGION!DQ230-Ukraine!DQ230,""),"")</f>
        <v>-4.6305980793001744E-2</v>
      </c>
      <c r="R230" s="41">
        <f>IF($A230=2,IF(ISNUMBER(REGION!DR230-Ukraine!DR230),REGION!DR230-Ukraine!DR230,""),"")</f>
        <v>6.304555511007548E-2</v>
      </c>
      <c r="S230" s="44">
        <f t="shared" si="16"/>
        <v>2</v>
      </c>
      <c r="T230" s="1">
        <f t="shared" si="19"/>
        <v>0</v>
      </c>
      <c r="V230" s="1">
        <f t="shared" si="17"/>
        <v>0</v>
      </c>
      <c r="W230" s="40" t="str">
        <f>IF(V230&gt;1,Employment!$S230,"")</f>
        <v/>
      </c>
    </row>
    <row r="231" spans="1:23" ht="10.5" x14ac:dyDescent="0.25">
      <c r="A231" s="39">
        <f>'Industry selection'!C231</f>
        <v>1</v>
      </c>
      <c r="B231" s="2">
        <v>55.2</v>
      </c>
      <c r="C231" s="2" t="s">
        <v>469</v>
      </c>
      <c r="D231" s="40" t="str">
        <f>IF($A231=2,IF(ISNUMBER(REGION!DM231-REGION!DM$4),REGION!DM231-REGION!DM$4,""),"")</f>
        <v/>
      </c>
      <c r="E231" s="40" t="str">
        <f>IF($A231=2,IF(ISNUMBER(REGION!DN231-REGION!DN$4),REGION!DN231-REGION!DN$4,""),"")</f>
        <v/>
      </c>
      <c r="F231" s="40" t="str">
        <f>IF($A231=2,IF(ISNUMBER(REGION!DO231-REGION!DO$4),REGION!DO231-REGION!DO$4,""),"")</f>
        <v/>
      </c>
      <c r="G231" s="40" t="str">
        <f>IF($A231=2,IF(ISNUMBER(REGION!DP231-REGION!DP$4),REGION!DP231-REGION!DP$4,""),"")</f>
        <v/>
      </c>
      <c r="H231" s="40" t="str">
        <f>IF($A231=2,IF(ISNUMBER(REGION!DQ231-REGION!DQ$4),REGION!DQ231-REGION!DQ$4,""),"")</f>
        <v/>
      </c>
      <c r="I231" s="41" t="str">
        <f>IF($A231=2,IF(ISNUMBER(REGION!DR231-REGION!DR$4),REGION!DR231-REGION!DR$4,""),"")</f>
        <v/>
      </c>
      <c r="J231" s="44" t="str">
        <f t="shared" si="15"/>
        <v/>
      </c>
      <c r="K231" s="1" t="str">
        <f t="shared" si="18"/>
        <v/>
      </c>
      <c r="M231" s="40" t="str">
        <f>IF($A231=2,IF(ISNUMBER(REGION!DM231-Ukraine!DM231),REGION!DM231-Ukraine!DM231,""),"")</f>
        <v/>
      </c>
      <c r="N231" s="40" t="str">
        <f>IF($A231=2,IF(ISNUMBER(REGION!DN231-Ukraine!DN231),REGION!DN231-Ukraine!DN231,""),"")</f>
        <v/>
      </c>
      <c r="O231" s="40" t="str">
        <f>IF($A231=2,IF(ISNUMBER(REGION!DO231-Ukraine!DO231),REGION!DO231-Ukraine!DO231,""),"")</f>
        <v/>
      </c>
      <c r="P231" s="40" t="str">
        <f>IF($A231=2,IF(ISNUMBER(REGION!DP231-Ukraine!DP231),REGION!DP231-Ukraine!DP231,""),"")</f>
        <v/>
      </c>
      <c r="Q231" s="40" t="str">
        <f>IF($A231=2,IF(ISNUMBER(REGION!DQ231-Ukraine!DQ231),REGION!DQ231-Ukraine!DQ231,""),"")</f>
        <v/>
      </c>
      <c r="R231" s="41" t="str">
        <f>IF($A231=2,IF(ISNUMBER(REGION!DR231-Ukraine!DR231),REGION!DR231-Ukraine!DR231,""),"")</f>
        <v/>
      </c>
      <c r="S231" s="44" t="str">
        <f t="shared" si="16"/>
        <v/>
      </c>
      <c r="T231" s="1" t="str">
        <f t="shared" si="19"/>
        <v/>
      </c>
      <c r="V231" s="1" t="str">
        <f t="shared" si="17"/>
        <v/>
      </c>
      <c r="W231" s="40" t="str">
        <f>IF(V231&gt;1,Employment!$S231,"")</f>
        <v/>
      </c>
    </row>
    <row r="232" spans="1:23" ht="10.5" x14ac:dyDescent="0.25">
      <c r="A232" s="39">
        <f>'Industry selection'!C232</f>
        <v>1</v>
      </c>
      <c r="B232" s="2">
        <v>55.3</v>
      </c>
      <c r="C232" s="2" t="s">
        <v>471</v>
      </c>
      <c r="D232" s="40" t="str">
        <f>IF($A232=2,IF(ISNUMBER(REGION!DM232-REGION!DM$4),REGION!DM232-REGION!DM$4,""),"")</f>
        <v/>
      </c>
      <c r="E232" s="40" t="str">
        <f>IF($A232=2,IF(ISNUMBER(REGION!DN232-REGION!DN$4),REGION!DN232-REGION!DN$4,""),"")</f>
        <v/>
      </c>
      <c r="F232" s="40" t="str">
        <f>IF($A232=2,IF(ISNUMBER(REGION!DO232-REGION!DO$4),REGION!DO232-REGION!DO$4,""),"")</f>
        <v/>
      </c>
      <c r="G232" s="40" t="str">
        <f>IF($A232=2,IF(ISNUMBER(REGION!DP232-REGION!DP$4),REGION!DP232-REGION!DP$4,""),"")</f>
        <v/>
      </c>
      <c r="H232" s="40" t="str">
        <f>IF($A232=2,IF(ISNUMBER(REGION!DQ232-REGION!DQ$4),REGION!DQ232-REGION!DQ$4,""),"")</f>
        <v/>
      </c>
      <c r="I232" s="41" t="str">
        <f>IF($A232=2,IF(ISNUMBER(REGION!DR232-REGION!DR$4),REGION!DR232-REGION!DR$4,""),"")</f>
        <v/>
      </c>
      <c r="J232" s="44" t="str">
        <f t="shared" si="15"/>
        <v/>
      </c>
      <c r="K232" s="1" t="str">
        <f t="shared" si="18"/>
        <v/>
      </c>
      <c r="M232" s="40" t="str">
        <f>IF($A232=2,IF(ISNUMBER(REGION!DM232-Ukraine!DM232),REGION!DM232-Ukraine!DM232,""),"")</f>
        <v/>
      </c>
      <c r="N232" s="40" t="str">
        <f>IF($A232=2,IF(ISNUMBER(REGION!DN232-Ukraine!DN232),REGION!DN232-Ukraine!DN232,""),"")</f>
        <v/>
      </c>
      <c r="O232" s="40" t="str">
        <f>IF($A232=2,IF(ISNUMBER(REGION!DO232-Ukraine!DO232),REGION!DO232-Ukraine!DO232,""),"")</f>
        <v/>
      </c>
      <c r="P232" s="40" t="str">
        <f>IF($A232=2,IF(ISNUMBER(REGION!DP232-Ukraine!DP232),REGION!DP232-Ukraine!DP232,""),"")</f>
        <v/>
      </c>
      <c r="Q232" s="40" t="str">
        <f>IF($A232=2,IF(ISNUMBER(REGION!DQ232-Ukraine!DQ232),REGION!DQ232-Ukraine!DQ232,""),"")</f>
        <v/>
      </c>
      <c r="R232" s="41" t="str">
        <f>IF($A232=2,IF(ISNUMBER(REGION!DR232-Ukraine!DR232),REGION!DR232-Ukraine!DR232,""),"")</f>
        <v/>
      </c>
      <c r="S232" s="44" t="str">
        <f t="shared" si="16"/>
        <v/>
      </c>
      <c r="T232" s="1" t="str">
        <f t="shared" si="19"/>
        <v/>
      </c>
      <c r="V232" s="1" t="str">
        <f t="shared" si="17"/>
        <v/>
      </c>
      <c r="W232" s="40" t="str">
        <f>IF(V232&gt;1,Employment!$S232,"")</f>
        <v/>
      </c>
    </row>
    <row r="233" spans="1:23" ht="10.5" x14ac:dyDescent="0.25">
      <c r="A233" s="39">
        <f>'Industry selection'!C233</f>
        <v>1</v>
      </c>
      <c r="B233" s="2">
        <v>55.9</v>
      </c>
      <c r="C233" s="2" t="s">
        <v>473</v>
      </c>
      <c r="D233" s="40" t="str">
        <f>IF($A233=2,IF(ISNUMBER(REGION!DM233-REGION!DM$4),REGION!DM233-REGION!DM$4,""),"")</f>
        <v/>
      </c>
      <c r="E233" s="40" t="str">
        <f>IF($A233=2,IF(ISNUMBER(REGION!DN233-REGION!DN$4),REGION!DN233-REGION!DN$4,""),"")</f>
        <v/>
      </c>
      <c r="F233" s="40" t="str">
        <f>IF($A233=2,IF(ISNUMBER(REGION!DO233-REGION!DO$4),REGION!DO233-REGION!DO$4,""),"")</f>
        <v/>
      </c>
      <c r="G233" s="40" t="str">
        <f>IF($A233=2,IF(ISNUMBER(REGION!DP233-REGION!DP$4),REGION!DP233-REGION!DP$4,""),"")</f>
        <v/>
      </c>
      <c r="H233" s="40" t="str">
        <f>IF($A233=2,IF(ISNUMBER(REGION!DQ233-REGION!DQ$4),REGION!DQ233-REGION!DQ$4,""),"")</f>
        <v/>
      </c>
      <c r="I233" s="41" t="str">
        <f>IF($A233=2,IF(ISNUMBER(REGION!DR233-REGION!DR$4),REGION!DR233-REGION!DR$4,""),"")</f>
        <v/>
      </c>
      <c r="J233" s="44" t="str">
        <f t="shared" si="15"/>
        <v/>
      </c>
      <c r="K233" s="1" t="str">
        <f t="shared" si="18"/>
        <v/>
      </c>
      <c r="M233" s="40" t="str">
        <f>IF($A233=2,IF(ISNUMBER(REGION!DM233-Ukraine!DM233),REGION!DM233-Ukraine!DM233,""),"")</f>
        <v/>
      </c>
      <c r="N233" s="40" t="str">
        <f>IF($A233=2,IF(ISNUMBER(REGION!DN233-Ukraine!DN233),REGION!DN233-Ukraine!DN233,""),"")</f>
        <v/>
      </c>
      <c r="O233" s="40" t="str">
        <f>IF($A233=2,IF(ISNUMBER(REGION!DO233-Ukraine!DO233),REGION!DO233-Ukraine!DO233,""),"")</f>
        <v/>
      </c>
      <c r="P233" s="40" t="str">
        <f>IF($A233=2,IF(ISNUMBER(REGION!DP233-Ukraine!DP233),REGION!DP233-Ukraine!DP233,""),"")</f>
        <v/>
      </c>
      <c r="Q233" s="40" t="str">
        <f>IF($A233=2,IF(ISNUMBER(REGION!DQ233-Ukraine!DQ233),REGION!DQ233-Ukraine!DQ233,""),"")</f>
        <v/>
      </c>
      <c r="R233" s="41" t="str">
        <f>IF($A233=2,IF(ISNUMBER(REGION!DR233-Ukraine!DR233),REGION!DR233-Ukraine!DR233,""),"")</f>
        <v/>
      </c>
      <c r="S233" s="44" t="str">
        <f t="shared" si="16"/>
        <v/>
      </c>
      <c r="T233" s="1" t="str">
        <f t="shared" si="19"/>
        <v/>
      </c>
      <c r="V233" s="1" t="str">
        <f t="shared" si="17"/>
        <v/>
      </c>
      <c r="W233" s="40" t="str">
        <f>IF(V233&gt;1,Employment!$S233,"")</f>
        <v/>
      </c>
    </row>
    <row r="234" spans="1:23" ht="10.5" x14ac:dyDescent="0.25">
      <c r="A234" s="39" t="str">
        <f>'Industry selection'!C234</f>
        <v/>
      </c>
      <c r="B234" s="2">
        <v>56</v>
      </c>
      <c r="C234" s="2" t="s">
        <v>475</v>
      </c>
      <c r="D234" s="40" t="str">
        <f>IF($A234=2,IF(ISNUMBER(REGION!DM234-REGION!DM$4),REGION!DM234-REGION!DM$4,""),"")</f>
        <v/>
      </c>
      <c r="E234" s="40" t="str">
        <f>IF($A234=2,IF(ISNUMBER(REGION!DN234-REGION!DN$4),REGION!DN234-REGION!DN$4,""),"")</f>
        <v/>
      </c>
      <c r="F234" s="40" t="str">
        <f>IF($A234=2,IF(ISNUMBER(REGION!DO234-REGION!DO$4),REGION!DO234-REGION!DO$4,""),"")</f>
        <v/>
      </c>
      <c r="G234" s="40" t="str">
        <f>IF($A234=2,IF(ISNUMBER(REGION!DP234-REGION!DP$4),REGION!DP234-REGION!DP$4,""),"")</f>
        <v/>
      </c>
      <c r="H234" s="40" t="str">
        <f>IF($A234=2,IF(ISNUMBER(REGION!DQ234-REGION!DQ$4),REGION!DQ234-REGION!DQ$4,""),"")</f>
        <v/>
      </c>
      <c r="I234" s="41" t="str">
        <f>IF($A234=2,IF(ISNUMBER(REGION!DR234-REGION!DR$4),REGION!DR234-REGION!DR$4,""),"")</f>
        <v/>
      </c>
      <c r="J234" s="44" t="str">
        <f t="shared" si="15"/>
        <v/>
      </c>
      <c r="K234" s="1" t="str">
        <f t="shared" si="18"/>
        <v/>
      </c>
      <c r="M234" s="40" t="str">
        <f>IF($A234=2,IF(ISNUMBER(REGION!DM234-Ukraine!DM234),REGION!DM234-Ukraine!DM234,""),"")</f>
        <v/>
      </c>
      <c r="N234" s="40" t="str">
        <f>IF($A234=2,IF(ISNUMBER(REGION!DN234-Ukraine!DN234),REGION!DN234-Ukraine!DN234,""),"")</f>
        <v/>
      </c>
      <c r="O234" s="40" t="str">
        <f>IF($A234=2,IF(ISNUMBER(REGION!DO234-Ukraine!DO234),REGION!DO234-Ukraine!DO234,""),"")</f>
        <v/>
      </c>
      <c r="P234" s="40" t="str">
        <f>IF($A234=2,IF(ISNUMBER(REGION!DP234-Ukraine!DP234),REGION!DP234-Ukraine!DP234,""),"")</f>
        <v/>
      </c>
      <c r="Q234" s="40" t="str">
        <f>IF($A234=2,IF(ISNUMBER(REGION!DQ234-Ukraine!DQ234),REGION!DQ234-Ukraine!DQ234,""),"")</f>
        <v/>
      </c>
      <c r="R234" s="41" t="str">
        <f>IF($A234=2,IF(ISNUMBER(REGION!DR234-Ukraine!DR234),REGION!DR234-Ukraine!DR234,""),"")</f>
        <v/>
      </c>
      <c r="S234" s="44" t="str">
        <f t="shared" si="16"/>
        <v/>
      </c>
      <c r="T234" s="1" t="str">
        <f t="shared" si="19"/>
        <v/>
      </c>
      <c r="V234" s="1" t="str">
        <f t="shared" si="17"/>
        <v/>
      </c>
      <c r="W234" s="40" t="str">
        <f>IF(V234&gt;1,Employment!$S234,"")</f>
        <v/>
      </c>
    </row>
    <row r="235" spans="1:23" ht="10.5" x14ac:dyDescent="0.25">
      <c r="A235" s="39">
        <f>'Industry selection'!C235</f>
        <v>2</v>
      </c>
      <c r="B235" s="2">
        <v>56.1</v>
      </c>
      <c r="C235" s="2" t="s">
        <v>477</v>
      </c>
      <c r="D235" s="40">
        <f>IF($A235=2,IF(ISNUMBER(REGION!DM235-REGION!DM$4),REGION!DM235-REGION!DM$4,""),"")</f>
        <v>-0.19963642113557567</v>
      </c>
      <c r="E235" s="40">
        <f>IF($A235=2,IF(ISNUMBER(REGION!DN235-REGION!DN$4),REGION!DN235-REGION!DN$4,""),"")</f>
        <v>-0.13213480717467263</v>
      </c>
      <c r="F235" s="40">
        <f>IF($A235=2,IF(ISNUMBER(REGION!DO235-REGION!DO$4),REGION!DO235-REGION!DO$4,""),"")</f>
        <v>-0.24576178060100273</v>
      </c>
      <c r="G235" s="40">
        <f>IF($A235=2,IF(ISNUMBER(REGION!DP235-REGION!DP$4),REGION!DP235-REGION!DP$4,""),"")</f>
        <v>0.20820972224912182</v>
      </c>
      <c r="H235" s="40">
        <f>IF($A235=2,IF(ISNUMBER(REGION!DQ235-REGION!DQ$4),REGION!DQ235-REGION!DQ$4,""),"")</f>
        <v>-9.2865037367145797E-2</v>
      </c>
      <c r="I235" s="41">
        <f>IF($A235=2,IF(ISNUMBER(REGION!DR235-REGION!DR$4),REGION!DR235-REGION!DR$4,""),"")</f>
        <v>-0.37624632978282524</v>
      </c>
      <c r="J235" s="44">
        <f t="shared" si="15"/>
        <v>1</v>
      </c>
      <c r="K235" s="1" t="str">
        <f t="shared" si="18"/>
        <v/>
      </c>
      <c r="M235" s="40">
        <f>IF($A235=2,IF(ISNUMBER(REGION!DM235-Ukraine!DM235),REGION!DM235-Ukraine!DM235,""),"")</f>
        <v>-0.21965825376277714</v>
      </c>
      <c r="N235" s="40">
        <f>IF($A235=2,IF(ISNUMBER(REGION!DN235-Ukraine!DN235),REGION!DN235-Ukraine!DN235,""),"")</f>
        <v>1.538111075359494E-2</v>
      </c>
      <c r="O235" s="40">
        <f>IF($A235=2,IF(ISNUMBER(REGION!DO235-Ukraine!DO235),REGION!DO235-Ukraine!DO235,""),"")</f>
        <v>-0.18878457002801852</v>
      </c>
      <c r="P235" s="40">
        <f>IF($A235=2,IF(ISNUMBER(REGION!DP235-Ukraine!DP235),REGION!DP235-Ukraine!DP235,""),"")</f>
        <v>0.10376368078925968</v>
      </c>
      <c r="Q235" s="40">
        <f>IF($A235=2,IF(ISNUMBER(REGION!DQ235-Ukraine!DQ235),REGION!DQ235-Ukraine!DQ235,""),"")</f>
        <v>-0.13266342082631555</v>
      </c>
      <c r="R235" s="41">
        <f>IF($A235=2,IF(ISNUMBER(REGION!DR235-Ukraine!DR235),REGION!DR235-Ukraine!DR235,""),"")</f>
        <v>-0.32213264694588717</v>
      </c>
      <c r="S235" s="44">
        <f t="shared" si="16"/>
        <v>2</v>
      </c>
      <c r="T235" s="1" t="str">
        <f t="shared" si="19"/>
        <v/>
      </c>
      <c r="V235" s="1">
        <f t="shared" si="17"/>
        <v>0</v>
      </c>
      <c r="W235" s="40" t="str">
        <f>IF(V235&gt;1,Employment!$S235,"")</f>
        <v/>
      </c>
    </row>
    <row r="236" spans="1:23" ht="10.5" x14ac:dyDescent="0.25">
      <c r="A236" s="39">
        <f>'Industry selection'!C236</f>
        <v>2</v>
      </c>
      <c r="B236" s="2">
        <v>56.2</v>
      </c>
      <c r="C236" s="2" t="s">
        <v>479</v>
      </c>
      <c r="D236" s="40">
        <f>IF($A236=2,IF(ISNUMBER(REGION!DM236-REGION!DM$4),REGION!DM236-REGION!DM$4,""),"")</f>
        <v>-0.50864711671077123</v>
      </c>
      <c r="E236" s="40" t="str">
        <f>IF($A236=2,IF(ISNUMBER(REGION!DN236-REGION!DN$4),REGION!DN236-REGION!DN$4,""),"")</f>
        <v/>
      </c>
      <c r="F236" s="40" t="str">
        <f>IF($A236=2,IF(ISNUMBER(REGION!DO236-REGION!DO$4),REGION!DO236-REGION!DO$4,""),"")</f>
        <v/>
      </c>
      <c r="G236" s="40">
        <f>IF($A236=2,IF(ISNUMBER(REGION!DP236-REGION!DP$4),REGION!DP236-REGION!DP$4,""),"")</f>
        <v>-9.6538793839600512E-2</v>
      </c>
      <c r="H236" s="40" t="str">
        <f>IF($A236=2,IF(ISNUMBER(REGION!DQ236-REGION!DQ$4),REGION!DQ236-REGION!DQ$4,""),"")</f>
        <v/>
      </c>
      <c r="I236" s="41">
        <f>IF($A236=2,IF(ISNUMBER(REGION!DR236-REGION!DR$4),REGION!DR236-REGION!DR$4,""),"")</f>
        <v>-0.66263232830256924</v>
      </c>
      <c r="J236" s="44">
        <f t="shared" si="15"/>
        <v>0</v>
      </c>
      <c r="K236" s="1" t="str">
        <f t="shared" si="18"/>
        <v/>
      </c>
      <c r="M236" s="40">
        <f>IF($A236=2,IF(ISNUMBER(REGION!DM236-Ukraine!DM236),REGION!DM236-Ukraine!DM236,""),"")</f>
        <v>-0.45672489674347694</v>
      </c>
      <c r="N236" s="40" t="str">
        <f>IF($A236=2,IF(ISNUMBER(REGION!DN236-Ukraine!DN236),REGION!DN236-Ukraine!DN236,""),"")</f>
        <v/>
      </c>
      <c r="O236" s="40" t="str">
        <f>IF($A236=2,IF(ISNUMBER(REGION!DO236-Ukraine!DO236),REGION!DO236-Ukraine!DO236,""),"")</f>
        <v/>
      </c>
      <c r="P236" s="40">
        <f>IF($A236=2,IF(ISNUMBER(REGION!DP236-Ukraine!DP236),REGION!DP236-Ukraine!DP236,""),"")</f>
        <v>-0.11335648792848285</v>
      </c>
      <c r="Q236" s="40" t="str">
        <f>IF($A236=2,IF(ISNUMBER(REGION!DQ236-Ukraine!DQ236),REGION!DQ236-Ukraine!DQ236,""),"")</f>
        <v/>
      </c>
      <c r="R236" s="41">
        <f>IF($A236=2,IF(ISNUMBER(REGION!DR236-Ukraine!DR236),REGION!DR236-Ukraine!DR236,""),"")</f>
        <v>-0.51406639913856955</v>
      </c>
      <c r="S236" s="44">
        <f t="shared" si="16"/>
        <v>0</v>
      </c>
      <c r="T236" s="1" t="str">
        <f t="shared" si="19"/>
        <v/>
      </c>
      <c r="V236" s="1">
        <f t="shared" si="17"/>
        <v>0</v>
      </c>
      <c r="W236" s="40" t="str">
        <f>IF(V236&gt;1,Employment!$S236,"")</f>
        <v/>
      </c>
    </row>
    <row r="237" spans="1:23" ht="10.5" x14ac:dyDescent="0.25">
      <c r="A237" s="39">
        <f>'Industry selection'!C237</f>
        <v>2</v>
      </c>
      <c r="B237" s="2">
        <v>56.3</v>
      </c>
      <c r="C237" s="2" t="s">
        <v>481</v>
      </c>
      <c r="D237" s="40">
        <f>IF($A237=2,IF(ISNUMBER(REGION!DM237-REGION!DM$4),REGION!DM237-REGION!DM$4,""),"")</f>
        <v>1.4234719557436937</v>
      </c>
      <c r="E237" s="40" t="str">
        <f>IF($A237=2,IF(ISNUMBER(REGION!DN237-REGION!DN$4),REGION!DN237-REGION!DN$4,""),"")</f>
        <v/>
      </c>
      <c r="F237" s="40" t="str">
        <f>IF($A237=2,IF(ISNUMBER(REGION!DO237-REGION!DO$4),REGION!DO237-REGION!DO$4,""),"")</f>
        <v/>
      </c>
      <c r="G237" s="40">
        <f>IF($A237=2,IF(ISNUMBER(REGION!DP237-REGION!DP$4),REGION!DP237-REGION!DP$4,""),"")</f>
        <v>-2.9102002110068526E-3</v>
      </c>
      <c r="H237" s="40" t="str">
        <f>IF($A237=2,IF(ISNUMBER(REGION!DQ237-REGION!DQ$4),REGION!DQ237-REGION!DQ$4,""),"")</f>
        <v/>
      </c>
      <c r="I237" s="41">
        <f>IF($A237=2,IF(ISNUMBER(REGION!DR237-REGION!DR$4),REGION!DR237-REGION!DR$4,""),"")</f>
        <v>1.0041413217014425</v>
      </c>
      <c r="J237" s="44">
        <f t="shared" si="15"/>
        <v>1</v>
      </c>
      <c r="K237" s="1">
        <f t="shared" si="18"/>
        <v>0</v>
      </c>
      <c r="M237" s="40">
        <f>IF($A237=2,IF(ISNUMBER(REGION!DM237-Ukraine!DM237),REGION!DM237-Ukraine!DM237,""),"")</f>
        <v>1.4956791815904267</v>
      </c>
      <c r="N237" s="40" t="str">
        <f>IF($A237=2,IF(ISNUMBER(REGION!DN237-Ukraine!DN237),REGION!DN237-Ukraine!DN237,""),"")</f>
        <v/>
      </c>
      <c r="O237" s="40" t="str">
        <f>IF($A237=2,IF(ISNUMBER(REGION!DO237-Ukraine!DO237),REGION!DO237-Ukraine!DO237,""),"")</f>
        <v/>
      </c>
      <c r="P237" s="40">
        <f>IF($A237=2,IF(ISNUMBER(REGION!DP237-Ukraine!DP237),REGION!DP237-Ukraine!DP237,""),"")</f>
        <v>-0.12813356919184116</v>
      </c>
      <c r="Q237" s="40" t="str">
        <f>IF($A237=2,IF(ISNUMBER(REGION!DQ237-Ukraine!DQ237),REGION!DQ237-Ukraine!DQ237,""),"")</f>
        <v/>
      </c>
      <c r="R237" s="41">
        <f>IF($A237=2,IF(ISNUMBER(REGION!DR237-Ukraine!DR237),REGION!DR237-Ukraine!DR237,""),"")</f>
        <v>1.2488173418806767</v>
      </c>
      <c r="S237" s="44">
        <f t="shared" si="16"/>
        <v>1</v>
      </c>
      <c r="T237" s="1">
        <f t="shared" si="19"/>
        <v>0</v>
      </c>
      <c r="V237" s="1">
        <f t="shared" si="17"/>
        <v>0</v>
      </c>
      <c r="W237" s="40" t="str">
        <f>IF(V237&gt;1,Employment!$S237,"")</f>
        <v/>
      </c>
    </row>
    <row r="238" spans="1:23" ht="10.5" x14ac:dyDescent="0.25">
      <c r="A238" s="39" t="str">
        <f>'Industry selection'!C238</f>
        <v/>
      </c>
      <c r="B238" s="2" t="s">
        <v>483</v>
      </c>
      <c r="C238" s="2" t="s">
        <v>484</v>
      </c>
      <c r="D238" s="40" t="str">
        <f>IF($A238=2,IF(ISNUMBER(REGION!DM238-REGION!DM$4),REGION!DM238-REGION!DM$4,""),"")</f>
        <v/>
      </c>
      <c r="E238" s="40" t="str">
        <f>IF($A238=2,IF(ISNUMBER(REGION!DN238-REGION!DN$4),REGION!DN238-REGION!DN$4,""),"")</f>
        <v/>
      </c>
      <c r="F238" s="40" t="str">
        <f>IF($A238=2,IF(ISNUMBER(REGION!DO238-REGION!DO$4),REGION!DO238-REGION!DO$4,""),"")</f>
        <v/>
      </c>
      <c r="G238" s="40" t="str">
        <f>IF($A238=2,IF(ISNUMBER(REGION!DP238-REGION!DP$4),REGION!DP238-REGION!DP$4,""),"")</f>
        <v/>
      </c>
      <c r="H238" s="40" t="str">
        <f>IF($A238=2,IF(ISNUMBER(REGION!DQ238-REGION!DQ$4),REGION!DQ238-REGION!DQ$4,""),"")</f>
        <v/>
      </c>
      <c r="I238" s="41" t="str">
        <f>IF($A238=2,IF(ISNUMBER(REGION!DR238-REGION!DR$4),REGION!DR238-REGION!DR$4,""),"")</f>
        <v/>
      </c>
      <c r="J238" s="44" t="str">
        <f t="shared" si="15"/>
        <v/>
      </c>
      <c r="K238" s="1" t="str">
        <f t="shared" si="18"/>
        <v/>
      </c>
      <c r="M238" s="40" t="str">
        <f>IF($A238=2,IF(ISNUMBER(REGION!DM238-Ukraine!DM238),REGION!DM238-Ukraine!DM238,""),"")</f>
        <v/>
      </c>
      <c r="N238" s="40" t="str">
        <f>IF($A238=2,IF(ISNUMBER(REGION!DN238-Ukraine!DN238),REGION!DN238-Ukraine!DN238,""),"")</f>
        <v/>
      </c>
      <c r="O238" s="40" t="str">
        <f>IF($A238=2,IF(ISNUMBER(REGION!DO238-Ukraine!DO238),REGION!DO238-Ukraine!DO238,""),"")</f>
        <v/>
      </c>
      <c r="P238" s="40" t="str">
        <f>IF($A238=2,IF(ISNUMBER(REGION!DP238-Ukraine!DP238),REGION!DP238-Ukraine!DP238,""),"")</f>
        <v/>
      </c>
      <c r="Q238" s="40" t="str">
        <f>IF($A238=2,IF(ISNUMBER(REGION!DQ238-Ukraine!DQ238),REGION!DQ238-Ukraine!DQ238,""),"")</f>
        <v/>
      </c>
      <c r="R238" s="41" t="str">
        <f>IF($A238=2,IF(ISNUMBER(REGION!DR238-Ukraine!DR238),REGION!DR238-Ukraine!DR238,""),"")</f>
        <v/>
      </c>
      <c r="S238" s="44" t="str">
        <f t="shared" si="16"/>
        <v/>
      </c>
      <c r="T238" s="1" t="str">
        <f t="shared" si="19"/>
        <v/>
      </c>
      <c r="V238" s="1" t="str">
        <f t="shared" si="17"/>
        <v/>
      </c>
      <c r="W238" s="40" t="str">
        <f>IF(V238&gt;1,Employment!$S238,"")</f>
        <v/>
      </c>
    </row>
    <row r="239" spans="1:23" ht="10.5" x14ac:dyDescent="0.25">
      <c r="A239" s="39" t="str">
        <f>'Industry selection'!C239</f>
        <v/>
      </c>
      <c r="B239" s="2">
        <v>58</v>
      </c>
      <c r="C239" s="2" t="s">
        <v>486</v>
      </c>
      <c r="D239" s="40" t="str">
        <f>IF($A239=2,IF(ISNUMBER(REGION!DM239-REGION!DM$4),REGION!DM239-REGION!DM$4,""),"")</f>
        <v/>
      </c>
      <c r="E239" s="40" t="str">
        <f>IF($A239=2,IF(ISNUMBER(REGION!DN239-REGION!DN$4),REGION!DN239-REGION!DN$4,""),"")</f>
        <v/>
      </c>
      <c r="F239" s="40" t="str">
        <f>IF($A239=2,IF(ISNUMBER(REGION!DO239-REGION!DO$4),REGION!DO239-REGION!DO$4,""),"")</f>
        <v/>
      </c>
      <c r="G239" s="40" t="str">
        <f>IF($A239=2,IF(ISNUMBER(REGION!DP239-REGION!DP$4),REGION!DP239-REGION!DP$4,""),"")</f>
        <v/>
      </c>
      <c r="H239" s="40" t="str">
        <f>IF($A239=2,IF(ISNUMBER(REGION!DQ239-REGION!DQ$4),REGION!DQ239-REGION!DQ$4,""),"")</f>
        <v/>
      </c>
      <c r="I239" s="41" t="str">
        <f>IF($A239=2,IF(ISNUMBER(REGION!DR239-REGION!DR$4),REGION!DR239-REGION!DR$4,""),"")</f>
        <v/>
      </c>
      <c r="J239" s="44" t="str">
        <f t="shared" si="15"/>
        <v/>
      </c>
      <c r="K239" s="1" t="str">
        <f t="shared" si="18"/>
        <v/>
      </c>
      <c r="M239" s="40" t="str">
        <f>IF($A239=2,IF(ISNUMBER(REGION!DM239-Ukraine!DM239),REGION!DM239-Ukraine!DM239,""),"")</f>
        <v/>
      </c>
      <c r="N239" s="40" t="str">
        <f>IF($A239=2,IF(ISNUMBER(REGION!DN239-Ukraine!DN239),REGION!DN239-Ukraine!DN239,""),"")</f>
        <v/>
      </c>
      <c r="O239" s="40" t="str">
        <f>IF($A239=2,IF(ISNUMBER(REGION!DO239-Ukraine!DO239),REGION!DO239-Ukraine!DO239,""),"")</f>
        <v/>
      </c>
      <c r="P239" s="40" t="str">
        <f>IF($A239=2,IF(ISNUMBER(REGION!DP239-Ukraine!DP239),REGION!DP239-Ukraine!DP239,""),"")</f>
        <v/>
      </c>
      <c r="Q239" s="40" t="str">
        <f>IF($A239=2,IF(ISNUMBER(REGION!DQ239-Ukraine!DQ239),REGION!DQ239-Ukraine!DQ239,""),"")</f>
        <v/>
      </c>
      <c r="R239" s="41" t="str">
        <f>IF($A239=2,IF(ISNUMBER(REGION!DR239-Ukraine!DR239),REGION!DR239-Ukraine!DR239,""),"")</f>
        <v/>
      </c>
      <c r="S239" s="44" t="str">
        <f t="shared" si="16"/>
        <v/>
      </c>
      <c r="T239" s="1" t="str">
        <f t="shared" si="19"/>
        <v/>
      </c>
      <c r="V239" s="1" t="str">
        <f t="shared" si="17"/>
        <v/>
      </c>
      <c r="W239" s="40" t="str">
        <f>IF(V239&gt;1,Employment!$S239,"")</f>
        <v/>
      </c>
    </row>
    <row r="240" spans="1:23" ht="10.5" x14ac:dyDescent="0.25">
      <c r="A240" s="39">
        <f>'Industry selection'!C240</f>
        <v>2</v>
      </c>
      <c r="B240" s="2">
        <v>58.1</v>
      </c>
      <c r="C240" s="2" t="s">
        <v>488</v>
      </c>
      <c r="D240" s="40" t="str">
        <f>IF($A240=2,IF(ISNUMBER(REGION!DM240-REGION!DM$4),REGION!DM240-REGION!DM$4,""),"")</f>
        <v/>
      </c>
      <c r="E240" s="40">
        <f>IF($A240=2,IF(ISNUMBER(REGION!DN240-REGION!DN$4),REGION!DN240-REGION!DN$4,""),"")</f>
        <v>-4.8086534955479654E-2</v>
      </c>
      <c r="F240" s="40">
        <f>IF($A240=2,IF(ISNUMBER(REGION!DO240-REGION!DO$4),REGION!DO240-REGION!DO$4,""),"")</f>
        <v>-0.22717843292023177</v>
      </c>
      <c r="G240" s="40">
        <f>IF($A240=2,IF(ISNUMBER(REGION!DP240-REGION!DP$4),REGION!DP240-REGION!DP$4,""),"")</f>
        <v>-0.40329909635542083</v>
      </c>
      <c r="H240" s="40" t="str">
        <f>IF($A240=2,IF(ISNUMBER(REGION!DQ240-REGION!DQ$4),REGION!DQ240-REGION!DQ$4,""),"")</f>
        <v/>
      </c>
      <c r="I240" s="41" t="str">
        <f>IF($A240=2,IF(ISNUMBER(REGION!DR240-REGION!DR$4),REGION!DR240-REGION!DR$4,""),"")</f>
        <v/>
      </c>
      <c r="J240" s="44">
        <f t="shared" si="15"/>
        <v>0</v>
      </c>
      <c r="K240" s="1">
        <f t="shared" si="18"/>
        <v>0</v>
      </c>
      <c r="M240" s="40" t="str">
        <f>IF($A240=2,IF(ISNUMBER(REGION!DM240-Ukraine!DM240),REGION!DM240-Ukraine!DM240,""),"")</f>
        <v/>
      </c>
      <c r="N240" s="40">
        <f>IF($A240=2,IF(ISNUMBER(REGION!DN240-Ukraine!DN240),REGION!DN240-Ukraine!DN240,""),"")</f>
        <v>4.9203142085567753E-2</v>
      </c>
      <c r="O240" s="40">
        <f>IF($A240=2,IF(ISNUMBER(REGION!DO240-Ukraine!DO240),REGION!DO240-Ukraine!DO240,""),"")</f>
        <v>-0.11919475689622083</v>
      </c>
      <c r="P240" s="40">
        <f>IF($A240=2,IF(ISNUMBER(REGION!DP240-Ukraine!DP240),REGION!DP240-Ukraine!DP240,""),"")</f>
        <v>-0.34068749820149058</v>
      </c>
      <c r="Q240" s="40" t="str">
        <f>IF($A240=2,IF(ISNUMBER(REGION!DQ240-Ukraine!DQ240),REGION!DQ240-Ukraine!DQ240,""),"")</f>
        <v/>
      </c>
      <c r="R240" s="41" t="str">
        <f>IF($A240=2,IF(ISNUMBER(REGION!DR240-Ukraine!DR240),REGION!DR240-Ukraine!DR240,""),"")</f>
        <v/>
      </c>
      <c r="S240" s="44">
        <f t="shared" si="16"/>
        <v>1</v>
      </c>
      <c r="T240" s="1">
        <f t="shared" si="19"/>
        <v>0</v>
      </c>
      <c r="V240" s="1">
        <f t="shared" si="17"/>
        <v>0</v>
      </c>
      <c r="W240" s="40" t="str">
        <f>IF(V240&gt;1,Employment!$S240,"")</f>
        <v/>
      </c>
    </row>
    <row r="241" spans="1:23" ht="10.5" x14ac:dyDescent="0.25">
      <c r="A241" s="39">
        <f>'Industry selection'!C241</f>
        <v>1</v>
      </c>
      <c r="B241" s="2">
        <v>58.2</v>
      </c>
      <c r="C241" s="2" t="s">
        <v>490</v>
      </c>
      <c r="D241" s="40" t="str">
        <f>IF($A241=2,IF(ISNUMBER(REGION!DM241-REGION!DM$4),REGION!DM241-REGION!DM$4,""),"")</f>
        <v/>
      </c>
      <c r="E241" s="40" t="str">
        <f>IF($A241=2,IF(ISNUMBER(REGION!DN241-REGION!DN$4),REGION!DN241-REGION!DN$4,""),"")</f>
        <v/>
      </c>
      <c r="F241" s="40" t="str">
        <f>IF($A241=2,IF(ISNUMBER(REGION!DO241-REGION!DO$4),REGION!DO241-REGION!DO$4,""),"")</f>
        <v/>
      </c>
      <c r="G241" s="40" t="str">
        <f>IF($A241=2,IF(ISNUMBER(REGION!DP241-REGION!DP$4),REGION!DP241-REGION!DP$4,""),"")</f>
        <v/>
      </c>
      <c r="H241" s="40" t="str">
        <f>IF($A241=2,IF(ISNUMBER(REGION!DQ241-REGION!DQ$4),REGION!DQ241-REGION!DQ$4,""),"")</f>
        <v/>
      </c>
      <c r="I241" s="41" t="str">
        <f>IF($A241=2,IF(ISNUMBER(REGION!DR241-REGION!DR$4),REGION!DR241-REGION!DR$4,""),"")</f>
        <v/>
      </c>
      <c r="J241" s="44" t="str">
        <f t="shared" si="15"/>
        <v/>
      </c>
      <c r="K241" s="1" t="str">
        <f t="shared" si="18"/>
        <v/>
      </c>
      <c r="M241" s="40" t="str">
        <f>IF($A241=2,IF(ISNUMBER(REGION!DM241-Ukraine!DM241),REGION!DM241-Ukraine!DM241,""),"")</f>
        <v/>
      </c>
      <c r="N241" s="40" t="str">
        <f>IF($A241=2,IF(ISNUMBER(REGION!DN241-Ukraine!DN241),REGION!DN241-Ukraine!DN241,""),"")</f>
        <v/>
      </c>
      <c r="O241" s="40" t="str">
        <f>IF($A241=2,IF(ISNUMBER(REGION!DO241-Ukraine!DO241),REGION!DO241-Ukraine!DO241,""),"")</f>
        <v/>
      </c>
      <c r="P241" s="40" t="str">
        <f>IF($A241=2,IF(ISNUMBER(REGION!DP241-Ukraine!DP241),REGION!DP241-Ukraine!DP241,""),"")</f>
        <v/>
      </c>
      <c r="Q241" s="40" t="str">
        <f>IF($A241=2,IF(ISNUMBER(REGION!DQ241-Ukraine!DQ241),REGION!DQ241-Ukraine!DQ241,""),"")</f>
        <v/>
      </c>
      <c r="R241" s="41" t="str">
        <f>IF($A241=2,IF(ISNUMBER(REGION!DR241-Ukraine!DR241),REGION!DR241-Ukraine!DR241,""),"")</f>
        <v/>
      </c>
      <c r="S241" s="44" t="str">
        <f t="shared" si="16"/>
        <v/>
      </c>
      <c r="T241" s="1" t="str">
        <f t="shared" si="19"/>
        <v/>
      </c>
      <c r="V241" s="1" t="str">
        <f t="shared" si="17"/>
        <v/>
      </c>
      <c r="W241" s="40" t="str">
        <f>IF(V241&gt;1,Employment!$S241,"")</f>
        <v/>
      </c>
    </row>
    <row r="242" spans="1:23" ht="10.5" x14ac:dyDescent="0.25">
      <c r="A242" s="39" t="str">
        <f>'Industry selection'!C242</f>
        <v/>
      </c>
      <c r="B242" s="2">
        <v>59</v>
      </c>
      <c r="C242" s="2" t="s">
        <v>492</v>
      </c>
      <c r="D242" s="40" t="str">
        <f>IF($A242=2,IF(ISNUMBER(REGION!DM242-REGION!DM$4),REGION!DM242-REGION!DM$4,""),"")</f>
        <v/>
      </c>
      <c r="E242" s="40" t="str">
        <f>IF($A242=2,IF(ISNUMBER(REGION!DN242-REGION!DN$4),REGION!DN242-REGION!DN$4,""),"")</f>
        <v/>
      </c>
      <c r="F242" s="40" t="str">
        <f>IF($A242=2,IF(ISNUMBER(REGION!DO242-REGION!DO$4),REGION!DO242-REGION!DO$4,""),"")</f>
        <v/>
      </c>
      <c r="G242" s="40" t="str">
        <f>IF($A242=2,IF(ISNUMBER(REGION!DP242-REGION!DP$4),REGION!DP242-REGION!DP$4,""),"")</f>
        <v/>
      </c>
      <c r="H242" s="40" t="str">
        <f>IF($A242=2,IF(ISNUMBER(REGION!DQ242-REGION!DQ$4),REGION!DQ242-REGION!DQ$4,""),"")</f>
        <v/>
      </c>
      <c r="I242" s="41" t="str">
        <f>IF($A242=2,IF(ISNUMBER(REGION!DR242-REGION!DR$4),REGION!DR242-REGION!DR$4,""),"")</f>
        <v/>
      </c>
      <c r="J242" s="44" t="str">
        <f t="shared" si="15"/>
        <v/>
      </c>
      <c r="K242" s="1" t="str">
        <f t="shared" si="18"/>
        <v/>
      </c>
      <c r="M242" s="40" t="str">
        <f>IF($A242=2,IF(ISNUMBER(REGION!DM242-Ukraine!DM242),REGION!DM242-Ukraine!DM242,""),"")</f>
        <v/>
      </c>
      <c r="N242" s="40" t="str">
        <f>IF($A242=2,IF(ISNUMBER(REGION!DN242-Ukraine!DN242),REGION!DN242-Ukraine!DN242,""),"")</f>
        <v/>
      </c>
      <c r="O242" s="40" t="str">
        <f>IF($A242=2,IF(ISNUMBER(REGION!DO242-Ukraine!DO242),REGION!DO242-Ukraine!DO242,""),"")</f>
        <v/>
      </c>
      <c r="P242" s="40" t="str">
        <f>IF($A242=2,IF(ISNUMBER(REGION!DP242-Ukraine!DP242),REGION!DP242-Ukraine!DP242,""),"")</f>
        <v/>
      </c>
      <c r="Q242" s="40" t="str">
        <f>IF($A242=2,IF(ISNUMBER(REGION!DQ242-Ukraine!DQ242),REGION!DQ242-Ukraine!DQ242,""),"")</f>
        <v/>
      </c>
      <c r="R242" s="41" t="str">
        <f>IF($A242=2,IF(ISNUMBER(REGION!DR242-Ukraine!DR242),REGION!DR242-Ukraine!DR242,""),"")</f>
        <v/>
      </c>
      <c r="S242" s="44" t="str">
        <f t="shared" si="16"/>
        <v/>
      </c>
      <c r="T242" s="1" t="str">
        <f t="shared" si="19"/>
        <v/>
      </c>
      <c r="V242" s="1" t="str">
        <f t="shared" si="17"/>
        <v/>
      </c>
      <c r="W242" s="40" t="str">
        <f>IF(V242&gt;1,Employment!$S242,"")</f>
        <v/>
      </c>
    </row>
    <row r="243" spans="1:23" ht="10.5" x14ac:dyDescent="0.25">
      <c r="A243" s="39">
        <f>'Industry selection'!C243</f>
        <v>2</v>
      </c>
      <c r="B243" s="2">
        <v>59.1</v>
      </c>
      <c r="C243" s="2" t="s">
        <v>494</v>
      </c>
      <c r="D243" s="40">
        <f>IF($A243=2,IF(ISNUMBER(REGION!DM243-REGION!DM$4),REGION!DM243-REGION!DM$4,""),"")</f>
        <v>-1.7589375269790208E-2</v>
      </c>
      <c r="E243" s="40">
        <f>IF($A243=2,IF(ISNUMBER(REGION!DN243-REGION!DN$4),REGION!DN243-REGION!DN$4,""),"")</f>
        <v>-2.9487237730228211E-2</v>
      </c>
      <c r="F243" s="40">
        <f>IF($A243=2,IF(ISNUMBER(REGION!DO243-REGION!DO$4),REGION!DO243-REGION!DO$4,""),"")</f>
        <v>0.13788773488964834</v>
      </c>
      <c r="G243" s="40">
        <f>IF($A243=2,IF(ISNUMBER(REGION!DP243-REGION!DP$4),REGION!DP243-REGION!DP$4,""),"")</f>
        <v>-0.12684182414263079</v>
      </c>
      <c r="H243" s="40">
        <f>IF($A243=2,IF(ISNUMBER(REGION!DQ243-REGION!DQ$4),REGION!DQ243-REGION!DQ$4,""),"")</f>
        <v>-0.11933562560243993</v>
      </c>
      <c r="I243" s="41">
        <f>IF($A243=2,IF(ISNUMBER(REGION!DR243-REGION!DR$4),REGION!DR243-REGION!DR$4,""),"")</f>
        <v>-0.13657203193057132</v>
      </c>
      <c r="J243" s="44">
        <f t="shared" si="15"/>
        <v>1</v>
      </c>
      <c r="K243" s="1" t="str">
        <f t="shared" si="18"/>
        <v/>
      </c>
      <c r="M243" s="40">
        <f>IF($A243=2,IF(ISNUMBER(REGION!DM243-Ukraine!DM243),REGION!DM243-Ukraine!DM243,""),"")</f>
        <v>-0.27244219709823569</v>
      </c>
      <c r="N243" s="40">
        <f>IF($A243=2,IF(ISNUMBER(REGION!DN243-Ukraine!DN243),REGION!DN243-Ukraine!DN243,""),"")</f>
        <v>4.0388622377283467E-2</v>
      </c>
      <c r="O243" s="40">
        <f>IF($A243=2,IF(ISNUMBER(REGION!DO243-Ukraine!DO243),REGION!DO243-Ukraine!DO243,""),"")</f>
        <v>0.22119690133651149</v>
      </c>
      <c r="P243" s="40">
        <f>IF($A243=2,IF(ISNUMBER(REGION!DP243-Ukraine!DP243),REGION!DP243-Ukraine!DP243,""),"")</f>
        <v>-0.46556093066113802</v>
      </c>
      <c r="Q243" s="40">
        <f>IF($A243=2,IF(ISNUMBER(REGION!DQ243-Ukraine!DQ243),REGION!DQ243-Ukraine!DQ243,""),"")</f>
        <v>-4.8567881528775336E-2</v>
      </c>
      <c r="R243" s="41">
        <f>IF($A243=2,IF(ISNUMBER(REGION!DR243-Ukraine!DR243),REGION!DR243-Ukraine!DR243,""),"")</f>
        <v>-0.42757348206136148</v>
      </c>
      <c r="S243" s="44">
        <f t="shared" si="16"/>
        <v>2</v>
      </c>
      <c r="T243" s="1" t="str">
        <f t="shared" si="19"/>
        <v/>
      </c>
      <c r="V243" s="1">
        <f t="shared" si="17"/>
        <v>0</v>
      </c>
      <c r="W243" s="40" t="str">
        <f>IF(V243&gt;1,Employment!$S243,"")</f>
        <v/>
      </c>
    </row>
    <row r="244" spans="1:23" ht="10.5" x14ac:dyDescent="0.25">
      <c r="A244" s="39">
        <f>'Industry selection'!C244</f>
        <v>1</v>
      </c>
      <c r="B244" s="2">
        <v>59.2</v>
      </c>
      <c r="C244" s="2" t="s">
        <v>496</v>
      </c>
      <c r="D244" s="40" t="str">
        <f>IF($A244=2,IF(ISNUMBER(REGION!DM244-REGION!DM$4),REGION!DM244-REGION!DM$4,""),"")</f>
        <v/>
      </c>
      <c r="E244" s="40" t="str">
        <f>IF($A244=2,IF(ISNUMBER(REGION!DN244-REGION!DN$4),REGION!DN244-REGION!DN$4,""),"")</f>
        <v/>
      </c>
      <c r="F244" s="40" t="str">
        <f>IF($A244=2,IF(ISNUMBER(REGION!DO244-REGION!DO$4),REGION!DO244-REGION!DO$4,""),"")</f>
        <v/>
      </c>
      <c r="G244" s="40" t="str">
        <f>IF($A244=2,IF(ISNUMBER(REGION!DP244-REGION!DP$4),REGION!DP244-REGION!DP$4,""),"")</f>
        <v/>
      </c>
      <c r="H244" s="40" t="str">
        <f>IF($A244=2,IF(ISNUMBER(REGION!DQ244-REGION!DQ$4),REGION!DQ244-REGION!DQ$4,""),"")</f>
        <v/>
      </c>
      <c r="I244" s="41" t="str">
        <f>IF($A244=2,IF(ISNUMBER(REGION!DR244-REGION!DR$4),REGION!DR244-REGION!DR$4,""),"")</f>
        <v/>
      </c>
      <c r="J244" s="44" t="str">
        <f t="shared" si="15"/>
        <v/>
      </c>
      <c r="K244" s="1" t="str">
        <f t="shared" si="18"/>
        <v/>
      </c>
      <c r="M244" s="40" t="str">
        <f>IF($A244=2,IF(ISNUMBER(REGION!DM244-Ukraine!DM244),REGION!DM244-Ukraine!DM244,""),"")</f>
        <v/>
      </c>
      <c r="N244" s="40" t="str">
        <f>IF($A244=2,IF(ISNUMBER(REGION!DN244-Ukraine!DN244),REGION!DN244-Ukraine!DN244,""),"")</f>
        <v/>
      </c>
      <c r="O244" s="40" t="str">
        <f>IF($A244=2,IF(ISNUMBER(REGION!DO244-Ukraine!DO244),REGION!DO244-Ukraine!DO244,""),"")</f>
        <v/>
      </c>
      <c r="P244" s="40" t="str">
        <f>IF($A244=2,IF(ISNUMBER(REGION!DP244-Ukraine!DP244),REGION!DP244-Ukraine!DP244,""),"")</f>
        <v/>
      </c>
      <c r="Q244" s="40" t="str">
        <f>IF($A244=2,IF(ISNUMBER(REGION!DQ244-Ukraine!DQ244),REGION!DQ244-Ukraine!DQ244,""),"")</f>
        <v/>
      </c>
      <c r="R244" s="41" t="str">
        <f>IF($A244=2,IF(ISNUMBER(REGION!DR244-Ukraine!DR244),REGION!DR244-Ukraine!DR244,""),"")</f>
        <v/>
      </c>
      <c r="S244" s="44" t="str">
        <f t="shared" si="16"/>
        <v/>
      </c>
      <c r="T244" s="1" t="str">
        <f t="shared" si="19"/>
        <v/>
      </c>
      <c r="V244" s="1" t="str">
        <f t="shared" si="17"/>
        <v/>
      </c>
      <c r="W244" s="40" t="str">
        <f>IF(V244&gt;1,Employment!$S244,"")</f>
        <v/>
      </c>
    </row>
    <row r="245" spans="1:23" ht="10.5" x14ac:dyDescent="0.25">
      <c r="A245" s="39" t="str">
        <f>'Industry selection'!C245</f>
        <v/>
      </c>
      <c r="B245" s="2">
        <v>60</v>
      </c>
      <c r="C245" s="2" t="s">
        <v>498</v>
      </c>
      <c r="D245" s="40" t="str">
        <f>IF($A245=2,IF(ISNUMBER(REGION!DM245-REGION!DM$4),REGION!DM245-REGION!DM$4,""),"")</f>
        <v/>
      </c>
      <c r="E245" s="40" t="str">
        <f>IF($A245=2,IF(ISNUMBER(REGION!DN245-REGION!DN$4),REGION!DN245-REGION!DN$4,""),"")</f>
        <v/>
      </c>
      <c r="F245" s="40" t="str">
        <f>IF($A245=2,IF(ISNUMBER(REGION!DO245-REGION!DO$4),REGION!DO245-REGION!DO$4,""),"")</f>
        <v/>
      </c>
      <c r="G245" s="40" t="str">
        <f>IF($A245=2,IF(ISNUMBER(REGION!DP245-REGION!DP$4),REGION!DP245-REGION!DP$4,""),"")</f>
        <v/>
      </c>
      <c r="H245" s="40" t="str">
        <f>IF($A245=2,IF(ISNUMBER(REGION!DQ245-REGION!DQ$4),REGION!DQ245-REGION!DQ$4,""),"")</f>
        <v/>
      </c>
      <c r="I245" s="41" t="str">
        <f>IF($A245=2,IF(ISNUMBER(REGION!DR245-REGION!DR$4),REGION!DR245-REGION!DR$4,""),"")</f>
        <v/>
      </c>
      <c r="J245" s="44" t="str">
        <f t="shared" si="15"/>
        <v/>
      </c>
      <c r="K245" s="1" t="str">
        <f t="shared" si="18"/>
        <v/>
      </c>
      <c r="M245" s="40" t="str">
        <f>IF($A245=2,IF(ISNUMBER(REGION!DM245-Ukraine!DM245),REGION!DM245-Ukraine!DM245,""),"")</f>
        <v/>
      </c>
      <c r="N245" s="40" t="str">
        <f>IF($A245=2,IF(ISNUMBER(REGION!DN245-Ukraine!DN245),REGION!DN245-Ukraine!DN245,""),"")</f>
        <v/>
      </c>
      <c r="O245" s="40" t="str">
        <f>IF($A245=2,IF(ISNUMBER(REGION!DO245-Ukraine!DO245),REGION!DO245-Ukraine!DO245,""),"")</f>
        <v/>
      </c>
      <c r="P245" s="40" t="str">
        <f>IF($A245=2,IF(ISNUMBER(REGION!DP245-Ukraine!DP245),REGION!DP245-Ukraine!DP245,""),"")</f>
        <v/>
      </c>
      <c r="Q245" s="40" t="str">
        <f>IF($A245=2,IF(ISNUMBER(REGION!DQ245-Ukraine!DQ245),REGION!DQ245-Ukraine!DQ245,""),"")</f>
        <v/>
      </c>
      <c r="R245" s="41" t="str">
        <f>IF($A245=2,IF(ISNUMBER(REGION!DR245-Ukraine!DR245),REGION!DR245-Ukraine!DR245,""),"")</f>
        <v/>
      </c>
      <c r="S245" s="44" t="str">
        <f t="shared" si="16"/>
        <v/>
      </c>
      <c r="T245" s="1" t="str">
        <f t="shared" si="19"/>
        <v/>
      </c>
      <c r="V245" s="1" t="str">
        <f t="shared" si="17"/>
        <v/>
      </c>
      <c r="W245" s="40" t="str">
        <f>IF(V245&gt;1,Employment!$S245,"")</f>
        <v/>
      </c>
    </row>
    <row r="246" spans="1:23" ht="10.5" x14ac:dyDescent="0.25">
      <c r="A246" s="39">
        <f>'Industry selection'!C246</f>
        <v>2</v>
      </c>
      <c r="B246" s="2">
        <v>60.1</v>
      </c>
      <c r="C246" s="2" t="s">
        <v>500</v>
      </c>
      <c r="D246" s="40">
        <f>IF($A246=2,IF(ISNUMBER(REGION!DM246-REGION!DM$4),REGION!DM246-REGION!DM$4,""),"")</f>
        <v>-0.20495779632242173</v>
      </c>
      <c r="E246" s="40" t="str">
        <f>IF($A246=2,IF(ISNUMBER(REGION!DN246-REGION!DN$4),REGION!DN246-REGION!DN$4,""),"")</f>
        <v/>
      </c>
      <c r="F246" s="40" t="str">
        <f>IF($A246=2,IF(ISNUMBER(REGION!DO246-REGION!DO$4),REGION!DO246-REGION!DO$4,""),"")</f>
        <v/>
      </c>
      <c r="G246" s="40">
        <f>IF($A246=2,IF(ISNUMBER(REGION!DP246-REGION!DP$4),REGION!DP246-REGION!DP$4,""),"")</f>
        <v>0.46839627109546444</v>
      </c>
      <c r="H246" s="40" t="str">
        <f>IF($A246=2,IF(ISNUMBER(REGION!DQ246-REGION!DQ$4),REGION!DQ246-REGION!DQ$4,""),"")</f>
        <v/>
      </c>
      <c r="I246" s="41">
        <f>IF($A246=2,IF(ISNUMBER(REGION!DR246-REGION!DR$4),REGION!DR246-REGION!DR$4,""),"")</f>
        <v>-0.24709834772004502</v>
      </c>
      <c r="J246" s="44">
        <f t="shared" si="15"/>
        <v>1</v>
      </c>
      <c r="K246" s="1" t="str">
        <f t="shared" si="18"/>
        <v/>
      </c>
      <c r="M246" s="40">
        <f>IF($A246=2,IF(ISNUMBER(REGION!DM246-Ukraine!DM246),REGION!DM246-Ukraine!DM246,""),"")</f>
        <v>-0.23716231555051082</v>
      </c>
      <c r="N246" s="40" t="str">
        <f>IF($A246=2,IF(ISNUMBER(REGION!DN246-Ukraine!DN246),REGION!DN246-Ukraine!DN246,""),"")</f>
        <v/>
      </c>
      <c r="O246" s="40" t="str">
        <f>IF($A246=2,IF(ISNUMBER(REGION!DO246-Ukraine!DO246),REGION!DO246-Ukraine!DO246,""),"")</f>
        <v/>
      </c>
      <c r="P246" s="40">
        <f>IF($A246=2,IF(ISNUMBER(REGION!DP246-Ukraine!DP246),REGION!DP246-Ukraine!DP246,""),"")</f>
        <v>0.29683925972135583</v>
      </c>
      <c r="Q246" s="40" t="str">
        <f>IF($A246=2,IF(ISNUMBER(REGION!DQ246-Ukraine!DQ246),REGION!DQ246-Ukraine!DQ246,""),"")</f>
        <v/>
      </c>
      <c r="R246" s="41">
        <f>IF($A246=2,IF(ISNUMBER(REGION!DR246-Ukraine!DR246),REGION!DR246-Ukraine!DR246,""),"")</f>
        <v>-0.1690124858115778</v>
      </c>
      <c r="S246" s="44">
        <f t="shared" si="16"/>
        <v>1</v>
      </c>
      <c r="T246" s="1" t="str">
        <f t="shared" si="19"/>
        <v/>
      </c>
      <c r="V246" s="1">
        <f t="shared" si="17"/>
        <v>0</v>
      </c>
      <c r="W246" s="40" t="str">
        <f>IF(V246&gt;1,Employment!$S246,"")</f>
        <v/>
      </c>
    </row>
    <row r="247" spans="1:23" ht="10.5" x14ac:dyDescent="0.25">
      <c r="A247" s="39">
        <f>'Industry selection'!C247</f>
        <v>2</v>
      </c>
      <c r="B247" s="2">
        <v>60.2</v>
      </c>
      <c r="C247" s="2" t="s">
        <v>502</v>
      </c>
      <c r="D247" s="40">
        <f>IF($A247=2,IF(ISNUMBER(REGION!DM247-REGION!DM$4),REGION!DM247-REGION!DM$4,""),"")</f>
        <v>0.36837553701091152</v>
      </c>
      <c r="E247" s="40" t="str">
        <f>IF($A247=2,IF(ISNUMBER(REGION!DN247-REGION!DN$4),REGION!DN247-REGION!DN$4,""),"")</f>
        <v/>
      </c>
      <c r="F247" s="40" t="str">
        <f>IF($A247=2,IF(ISNUMBER(REGION!DO247-REGION!DO$4),REGION!DO247-REGION!DO$4,""),"")</f>
        <v/>
      </c>
      <c r="G247" s="40">
        <f>IF($A247=2,IF(ISNUMBER(REGION!DP247-REGION!DP$4),REGION!DP247-REGION!DP$4,""),"")</f>
        <v>-1.3938598336179164E-2</v>
      </c>
      <c r="H247" s="40" t="str">
        <f>IF($A247=2,IF(ISNUMBER(REGION!DQ247-REGION!DQ$4),REGION!DQ247-REGION!DQ$4,""),"")</f>
        <v/>
      </c>
      <c r="I247" s="41">
        <f>IF($A247=2,IF(ISNUMBER(REGION!DR247-REGION!DR$4),REGION!DR247-REGION!DR$4,""),"")</f>
        <v>6.9568318946621632E-2</v>
      </c>
      <c r="J247" s="44">
        <f t="shared" si="15"/>
        <v>1</v>
      </c>
      <c r="K247" s="1">
        <f t="shared" si="18"/>
        <v>0</v>
      </c>
      <c r="M247" s="40">
        <f>IF($A247=2,IF(ISNUMBER(REGION!DM247-Ukraine!DM247),REGION!DM247-Ukraine!DM247,""),"")</f>
        <v>0.35761999557619983</v>
      </c>
      <c r="N247" s="40" t="str">
        <f>IF($A247=2,IF(ISNUMBER(REGION!DN247-Ukraine!DN247),REGION!DN247-Ukraine!DN247,""),"")</f>
        <v/>
      </c>
      <c r="O247" s="40" t="str">
        <f>IF($A247=2,IF(ISNUMBER(REGION!DO247-Ukraine!DO247),REGION!DO247-Ukraine!DO247,""),"")</f>
        <v/>
      </c>
      <c r="P247" s="40">
        <f>IF($A247=2,IF(ISNUMBER(REGION!DP247-Ukraine!DP247),REGION!DP247-Ukraine!DP247,""),"")</f>
        <v>-8.6663920110916504E-3</v>
      </c>
      <c r="Q247" s="40" t="str">
        <f>IF($A247=2,IF(ISNUMBER(REGION!DQ247-Ukraine!DQ247),REGION!DQ247-Ukraine!DQ247,""),"")</f>
        <v/>
      </c>
      <c r="R247" s="41">
        <f>IF($A247=2,IF(ISNUMBER(REGION!DR247-Ukraine!DR247),REGION!DR247-Ukraine!DR247,""),"")</f>
        <v>-0.34643884096438848</v>
      </c>
      <c r="S247" s="44">
        <f t="shared" si="16"/>
        <v>1</v>
      </c>
      <c r="T247" s="1" t="str">
        <f t="shared" si="19"/>
        <v/>
      </c>
      <c r="V247" s="1">
        <f t="shared" si="17"/>
        <v>0</v>
      </c>
      <c r="W247" s="40" t="str">
        <f>IF(V247&gt;1,Employment!$S247,"")</f>
        <v/>
      </c>
    </row>
    <row r="248" spans="1:23" ht="10.5" x14ac:dyDescent="0.25">
      <c r="A248" s="39" t="str">
        <f>'Industry selection'!C248</f>
        <v/>
      </c>
      <c r="B248" s="2">
        <v>61</v>
      </c>
      <c r="C248" s="2" t="s">
        <v>504</v>
      </c>
      <c r="D248" s="40" t="str">
        <f>IF($A248=2,IF(ISNUMBER(REGION!DM248-REGION!DM$4),REGION!DM248-REGION!DM$4,""),"")</f>
        <v/>
      </c>
      <c r="E248" s="40" t="str">
        <f>IF($A248=2,IF(ISNUMBER(REGION!DN248-REGION!DN$4),REGION!DN248-REGION!DN$4,""),"")</f>
        <v/>
      </c>
      <c r="F248" s="40" t="str">
        <f>IF($A248=2,IF(ISNUMBER(REGION!DO248-REGION!DO$4),REGION!DO248-REGION!DO$4,""),"")</f>
        <v/>
      </c>
      <c r="G248" s="40" t="str">
        <f>IF($A248=2,IF(ISNUMBER(REGION!DP248-REGION!DP$4),REGION!DP248-REGION!DP$4,""),"")</f>
        <v/>
      </c>
      <c r="H248" s="40" t="str">
        <f>IF($A248=2,IF(ISNUMBER(REGION!DQ248-REGION!DQ$4),REGION!DQ248-REGION!DQ$4,""),"")</f>
        <v/>
      </c>
      <c r="I248" s="41" t="str">
        <f>IF($A248=2,IF(ISNUMBER(REGION!DR248-REGION!DR$4),REGION!DR248-REGION!DR$4,""),"")</f>
        <v/>
      </c>
      <c r="J248" s="44" t="str">
        <f t="shared" si="15"/>
        <v/>
      </c>
      <c r="K248" s="1" t="str">
        <f t="shared" si="18"/>
        <v/>
      </c>
      <c r="M248" s="40" t="str">
        <f>IF($A248=2,IF(ISNUMBER(REGION!DM248-Ukraine!DM248),REGION!DM248-Ukraine!DM248,""),"")</f>
        <v/>
      </c>
      <c r="N248" s="40" t="str">
        <f>IF($A248=2,IF(ISNUMBER(REGION!DN248-Ukraine!DN248),REGION!DN248-Ukraine!DN248,""),"")</f>
        <v/>
      </c>
      <c r="O248" s="40" t="str">
        <f>IF($A248=2,IF(ISNUMBER(REGION!DO248-Ukraine!DO248),REGION!DO248-Ukraine!DO248,""),"")</f>
        <v/>
      </c>
      <c r="P248" s="40" t="str">
        <f>IF($A248=2,IF(ISNUMBER(REGION!DP248-Ukraine!DP248),REGION!DP248-Ukraine!DP248,""),"")</f>
        <v/>
      </c>
      <c r="Q248" s="40" t="str">
        <f>IF($A248=2,IF(ISNUMBER(REGION!DQ248-Ukraine!DQ248),REGION!DQ248-Ukraine!DQ248,""),"")</f>
        <v/>
      </c>
      <c r="R248" s="41" t="str">
        <f>IF($A248=2,IF(ISNUMBER(REGION!DR248-Ukraine!DR248),REGION!DR248-Ukraine!DR248,""),"")</f>
        <v/>
      </c>
      <c r="S248" s="44" t="str">
        <f t="shared" si="16"/>
        <v/>
      </c>
      <c r="T248" s="1" t="str">
        <f t="shared" si="19"/>
        <v/>
      </c>
      <c r="V248" s="1" t="str">
        <f t="shared" si="17"/>
        <v/>
      </c>
      <c r="W248" s="40" t="str">
        <f>IF(V248&gt;1,Employment!$S248,"")</f>
        <v/>
      </c>
    </row>
    <row r="249" spans="1:23" ht="10.5" x14ac:dyDescent="0.25">
      <c r="A249" s="39">
        <f>'Industry selection'!C249</f>
        <v>2</v>
      </c>
      <c r="B249" s="2">
        <v>61.1</v>
      </c>
      <c r="C249" s="2" t="s">
        <v>506</v>
      </c>
      <c r="D249" s="40">
        <f>IF($A249=2,IF(ISNUMBER(REGION!DM249-REGION!DM$4),REGION!DM249-REGION!DM$4,""),"")</f>
        <v>1.7024185659560209E-2</v>
      </c>
      <c r="E249" s="40">
        <f>IF($A249=2,IF(ISNUMBER(REGION!DN249-REGION!DN$4),REGION!DN249-REGION!DN$4,""),"")</f>
        <v>3.5242629751932819E-2</v>
      </c>
      <c r="F249" s="40">
        <f>IF($A249=2,IF(ISNUMBER(REGION!DO249-REGION!DO$4),REGION!DO249-REGION!DO$4,""),"")</f>
        <v>0.62451875093242903</v>
      </c>
      <c r="G249" s="40">
        <f>IF($A249=2,IF(ISNUMBER(REGION!DP249-REGION!DP$4),REGION!DP249-REGION!DP$4,""),"")</f>
        <v>-9.5469275123022945E-2</v>
      </c>
      <c r="H249" s="40">
        <f>IF($A249=2,IF(ISNUMBER(REGION!DQ249-REGION!DQ$4),REGION!DQ249-REGION!DQ$4,""),"")</f>
        <v>0.27998410228871662</v>
      </c>
      <c r="I249" s="41">
        <f>IF($A249=2,IF(ISNUMBER(REGION!DR249-REGION!DR$4),REGION!DR249-REGION!DR$4,""),"")</f>
        <v>0.87362237300067569</v>
      </c>
      <c r="J249" s="44">
        <f t="shared" si="15"/>
        <v>4</v>
      </c>
      <c r="K249" s="1">
        <f t="shared" si="18"/>
        <v>1</v>
      </c>
      <c r="M249" s="40">
        <f>IF($A249=2,IF(ISNUMBER(REGION!DM249-Ukraine!DM249),REGION!DM249-Ukraine!DM249,""),"")</f>
        <v>3.9233420954776776E-2</v>
      </c>
      <c r="N249" s="40">
        <f>IF($A249=2,IF(ISNUMBER(REGION!DN249-Ukraine!DN249),REGION!DN249-Ukraine!DN249,""),"")</f>
        <v>0.12406870614470522</v>
      </c>
      <c r="O249" s="40">
        <f>IF($A249=2,IF(ISNUMBER(REGION!DO249-Ukraine!DO249),REGION!DO249-Ukraine!DO249,""),"")</f>
        <v>0.78762062746380168</v>
      </c>
      <c r="P249" s="40">
        <f>IF($A249=2,IF(ISNUMBER(REGION!DP249-Ukraine!DP249),REGION!DP249-Ukraine!DP249,""),"")</f>
        <v>-1.6692904017060362E-2</v>
      </c>
      <c r="Q249" s="40">
        <f>IF($A249=2,IF(ISNUMBER(REGION!DQ249-Ukraine!DQ249),REGION!DQ249-Ukraine!DQ249,""),"")</f>
        <v>0.4205077767900488</v>
      </c>
      <c r="R249" s="41">
        <f>IF($A249=2,IF(ISNUMBER(REGION!DR249-Ukraine!DR249),REGION!DR249-Ukraine!DR249,""),"")</f>
        <v>1.2309042204993403</v>
      </c>
      <c r="S249" s="44">
        <f t="shared" si="16"/>
        <v>4</v>
      </c>
      <c r="T249" s="1">
        <f t="shared" si="19"/>
        <v>1</v>
      </c>
      <c r="V249" s="1">
        <f t="shared" si="17"/>
        <v>2</v>
      </c>
      <c r="W249" s="40">
        <f>IF(V249&gt;1,Employment!$S249,"")</f>
        <v>1.8726383937732051E-3</v>
      </c>
    </row>
    <row r="250" spans="1:23" ht="10.5" x14ac:dyDescent="0.25">
      <c r="A250" s="39">
        <f>'Industry selection'!C250</f>
        <v>1</v>
      </c>
      <c r="B250" s="2">
        <v>61.2</v>
      </c>
      <c r="C250" s="2" t="s">
        <v>508</v>
      </c>
      <c r="D250" s="40" t="str">
        <f>IF($A250=2,IF(ISNUMBER(REGION!DM250-REGION!DM$4),REGION!DM250-REGION!DM$4,""),"")</f>
        <v/>
      </c>
      <c r="E250" s="40" t="str">
        <f>IF($A250=2,IF(ISNUMBER(REGION!DN250-REGION!DN$4),REGION!DN250-REGION!DN$4,""),"")</f>
        <v/>
      </c>
      <c r="F250" s="40" t="str">
        <f>IF($A250=2,IF(ISNUMBER(REGION!DO250-REGION!DO$4),REGION!DO250-REGION!DO$4,""),"")</f>
        <v/>
      </c>
      <c r="G250" s="40" t="str">
        <f>IF($A250=2,IF(ISNUMBER(REGION!DP250-REGION!DP$4),REGION!DP250-REGION!DP$4,""),"")</f>
        <v/>
      </c>
      <c r="H250" s="40" t="str">
        <f>IF($A250=2,IF(ISNUMBER(REGION!DQ250-REGION!DQ$4),REGION!DQ250-REGION!DQ$4,""),"")</f>
        <v/>
      </c>
      <c r="I250" s="41" t="str">
        <f>IF($A250=2,IF(ISNUMBER(REGION!DR250-REGION!DR$4),REGION!DR250-REGION!DR$4,""),"")</f>
        <v/>
      </c>
      <c r="J250" s="44" t="str">
        <f t="shared" si="15"/>
        <v/>
      </c>
      <c r="K250" s="1" t="str">
        <f t="shared" si="18"/>
        <v/>
      </c>
      <c r="M250" s="40" t="str">
        <f>IF($A250=2,IF(ISNUMBER(REGION!DM250-Ukraine!DM250),REGION!DM250-Ukraine!DM250,""),"")</f>
        <v/>
      </c>
      <c r="N250" s="40" t="str">
        <f>IF($A250=2,IF(ISNUMBER(REGION!DN250-Ukraine!DN250),REGION!DN250-Ukraine!DN250,""),"")</f>
        <v/>
      </c>
      <c r="O250" s="40" t="str">
        <f>IF($A250=2,IF(ISNUMBER(REGION!DO250-Ukraine!DO250),REGION!DO250-Ukraine!DO250,""),"")</f>
        <v/>
      </c>
      <c r="P250" s="40" t="str">
        <f>IF($A250=2,IF(ISNUMBER(REGION!DP250-Ukraine!DP250),REGION!DP250-Ukraine!DP250,""),"")</f>
        <v/>
      </c>
      <c r="Q250" s="40" t="str">
        <f>IF($A250=2,IF(ISNUMBER(REGION!DQ250-Ukraine!DQ250),REGION!DQ250-Ukraine!DQ250,""),"")</f>
        <v/>
      </c>
      <c r="R250" s="41" t="str">
        <f>IF($A250=2,IF(ISNUMBER(REGION!DR250-Ukraine!DR250),REGION!DR250-Ukraine!DR250,""),"")</f>
        <v/>
      </c>
      <c r="S250" s="44" t="str">
        <f t="shared" si="16"/>
        <v/>
      </c>
      <c r="T250" s="1" t="str">
        <f t="shared" si="19"/>
        <v/>
      </c>
      <c r="V250" s="1" t="str">
        <f t="shared" si="17"/>
        <v/>
      </c>
      <c r="W250" s="40" t="str">
        <f>IF(V250&gt;1,Employment!$S250,"")</f>
        <v/>
      </c>
    </row>
    <row r="251" spans="1:23" ht="10.5" x14ac:dyDescent="0.25">
      <c r="A251" s="39">
        <f>'Industry selection'!C251</f>
        <v>1</v>
      </c>
      <c r="B251" s="2">
        <v>61.3</v>
      </c>
      <c r="C251" s="2" t="s">
        <v>510</v>
      </c>
      <c r="D251" s="40" t="str">
        <f>IF($A251=2,IF(ISNUMBER(REGION!DM251-REGION!DM$4),REGION!DM251-REGION!DM$4,""),"")</f>
        <v/>
      </c>
      <c r="E251" s="40" t="str">
        <f>IF($A251=2,IF(ISNUMBER(REGION!DN251-REGION!DN$4),REGION!DN251-REGION!DN$4,""),"")</f>
        <v/>
      </c>
      <c r="F251" s="40" t="str">
        <f>IF($A251=2,IF(ISNUMBER(REGION!DO251-REGION!DO$4),REGION!DO251-REGION!DO$4,""),"")</f>
        <v/>
      </c>
      <c r="G251" s="40" t="str">
        <f>IF($A251=2,IF(ISNUMBER(REGION!DP251-REGION!DP$4),REGION!DP251-REGION!DP$4,""),"")</f>
        <v/>
      </c>
      <c r="H251" s="40" t="str">
        <f>IF($A251=2,IF(ISNUMBER(REGION!DQ251-REGION!DQ$4),REGION!DQ251-REGION!DQ$4,""),"")</f>
        <v/>
      </c>
      <c r="I251" s="41" t="str">
        <f>IF($A251=2,IF(ISNUMBER(REGION!DR251-REGION!DR$4),REGION!DR251-REGION!DR$4,""),"")</f>
        <v/>
      </c>
      <c r="J251" s="44" t="str">
        <f t="shared" si="15"/>
        <v/>
      </c>
      <c r="K251" s="1" t="str">
        <f t="shared" si="18"/>
        <v/>
      </c>
      <c r="M251" s="40" t="str">
        <f>IF($A251=2,IF(ISNUMBER(REGION!DM251-Ukraine!DM251),REGION!DM251-Ukraine!DM251,""),"")</f>
        <v/>
      </c>
      <c r="N251" s="40" t="str">
        <f>IF($A251=2,IF(ISNUMBER(REGION!DN251-Ukraine!DN251),REGION!DN251-Ukraine!DN251,""),"")</f>
        <v/>
      </c>
      <c r="O251" s="40" t="str">
        <f>IF($A251=2,IF(ISNUMBER(REGION!DO251-Ukraine!DO251),REGION!DO251-Ukraine!DO251,""),"")</f>
        <v/>
      </c>
      <c r="P251" s="40" t="str">
        <f>IF($A251=2,IF(ISNUMBER(REGION!DP251-Ukraine!DP251),REGION!DP251-Ukraine!DP251,""),"")</f>
        <v/>
      </c>
      <c r="Q251" s="40" t="str">
        <f>IF($A251=2,IF(ISNUMBER(REGION!DQ251-Ukraine!DQ251),REGION!DQ251-Ukraine!DQ251,""),"")</f>
        <v/>
      </c>
      <c r="R251" s="41" t="str">
        <f>IF($A251=2,IF(ISNUMBER(REGION!DR251-Ukraine!DR251),REGION!DR251-Ukraine!DR251,""),"")</f>
        <v/>
      </c>
      <c r="S251" s="44" t="str">
        <f t="shared" si="16"/>
        <v/>
      </c>
      <c r="T251" s="1" t="str">
        <f t="shared" si="19"/>
        <v/>
      </c>
      <c r="V251" s="1" t="str">
        <f t="shared" si="17"/>
        <v/>
      </c>
      <c r="W251" s="40" t="str">
        <f>IF(V251&gt;1,Employment!$S251,"")</f>
        <v/>
      </c>
    </row>
    <row r="252" spans="1:23" ht="10.5" x14ac:dyDescent="0.25">
      <c r="A252" s="39">
        <f>'Industry selection'!C252</f>
        <v>2</v>
      </c>
      <c r="B252" s="2">
        <v>61.9</v>
      </c>
      <c r="C252" s="2" t="s">
        <v>512</v>
      </c>
      <c r="D252" s="40" t="str">
        <f>IF($A252=2,IF(ISNUMBER(REGION!DM252-REGION!DM$4),REGION!DM252-REGION!DM$4,""),"")</f>
        <v/>
      </c>
      <c r="E252" s="40" t="str">
        <f>IF($A252=2,IF(ISNUMBER(REGION!DN252-REGION!DN$4),REGION!DN252-REGION!DN$4,""),"")</f>
        <v/>
      </c>
      <c r="F252" s="40">
        <f>IF($A252=2,IF(ISNUMBER(REGION!DO252-REGION!DO$4),REGION!DO252-REGION!DO$4,""),"")</f>
        <v>-0.60514632083790587</v>
      </c>
      <c r="G252" s="40" t="str">
        <f>IF($A252=2,IF(ISNUMBER(REGION!DP252-REGION!DP$4),REGION!DP252-REGION!DP$4,""),"")</f>
        <v/>
      </c>
      <c r="H252" s="40" t="str">
        <f>IF($A252=2,IF(ISNUMBER(REGION!DQ252-REGION!DQ$4),REGION!DQ252-REGION!DQ$4,""),"")</f>
        <v/>
      </c>
      <c r="I252" s="41" t="str">
        <f>IF($A252=2,IF(ISNUMBER(REGION!DR252-REGION!DR$4),REGION!DR252-REGION!DR$4,""),"")</f>
        <v/>
      </c>
      <c r="J252" s="44">
        <f t="shared" si="15"/>
        <v>0</v>
      </c>
      <c r="K252" s="1">
        <f t="shared" si="18"/>
        <v>0</v>
      </c>
      <c r="M252" s="40" t="str">
        <f>IF($A252=2,IF(ISNUMBER(REGION!DM252-Ukraine!DM252),REGION!DM252-Ukraine!DM252,""),"")</f>
        <v/>
      </c>
      <c r="N252" s="40" t="str">
        <f>IF($A252=2,IF(ISNUMBER(REGION!DN252-Ukraine!DN252),REGION!DN252-Ukraine!DN252,""),"")</f>
        <v/>
      </c>
      <c r="O252" s="40">
        <f>IF($A252=2,IF(ISNUMBER(REGION!DO252-Ukraine!DO252),REGION!DO252-Ukraine!DO252,""),"")</f>
        <v>-0.60337117303061583</v>
      </c>
      <c r="P252" s="40" t="str">
        <f>IF($A252=2,IF(ISNUMBER(REGION!DP252-Ukraine!DP252),REGION!DP252-Ukraine!DP252,""),"")</f>
        <v/>
      </c>
      <c r="Q252" s="40" t="str">
        <f>IF($A252=2,IF(ISNUMBER(REGION!DQ252-Ukraine!DQ252),REGION!DQ252-Ukraine!DQ252,""),"")</f>
        <v/>
      </c>
      <c r="R252" s="41" t="str">
        <f>IF($A252=2,IF(ISNUMBER(REGION!DR252-Ukraine!DR252),REGION!DR252-Ukraine!DR252,""),"")</f>
        <v/>
      </c>
      <c r="S252" s="44">
        <f t="shared" si="16"/>
        <v>0</v>
      </c>
      <c r="T252" s="1">
        <f t="shared" si="19"/>
        <v>0</v>
      </c>
      <c r="V252" s="1">
        <f t="shared" si="17"/>
        <v>0</v>
      </c>
      <c r="W252" s="40" t="str">
        <f>IF(V252&gt;1,Employment!$S252,"")</f>
        <v/>
      </c>
    </row>
    <row r="253" spans="1:23" ht="10.5" x14ac:dyDescent="0.25">
      <c r="A253" s="39">
        <f>'Industry selection'!C253</f>
        <v>2</v>
      </c>
      <c r="B253" s="2">
        <v>62</v>
      </c>
      <c r="C253" s="2" t="s">
        <v>514</v>
      </c>
      <c r="D253" s="40">
        <f>IF($A253=2,IF(ISNUMBER(REGION!DM253-REGION!DM$4),REGION!DM253-REGION!DM$4,""),"")</f>
        <v>-0.1388708398006826</v>
      </c>
      <c r="E253" s="40">
        <f>IF($A253=2,IF(ISNUMBER(REGION!DN253-REGION!DN$4),REGION!DN253-REGION!DN$4,""),"")</f>
        <v>0.27168235291304677</v>
      </c>
      <c r="F253" s="40">
        <f>IF($A253=2,IF(ISNUMBER(REGION!DO253-REGION!DO$4),REGION!DO253-REGION!DO$4,""),"")</f>
        <v>3.6810684351123002E-2</v>
      </c>
      <c r="G253" s="40">
        <f>IF($A253=2,IF(ISNUMBER(REGION!DP253-REGION!DP$4),REGION!DP253-REGION!DP$4,""),"")</f>
        <v>0.52511896017109472</v>
      </c>
      <c r="H253" s="40">
        <f>IF($A253=2,IF(ISNUMBER(REGION!DQ253-REGION!DQ$4),REGION!DQ253-REGION!DQ$4,""),"")</f>
        <v>-0.11834552659253894</v>
      </c>
      <c r="I253" s="41">
        <f>IF($A253=2,IF(ISNUMBER(REGION!DR253-REGION!DR$4),REGION!DR253-REGION!DR$4,""),"")</f>
        <v>0.47174223199010001</v>
      </c>
      <c r="J253" s="44">
        <f t="shared" si="15"/>
        <v>3</v>
      </c>
      <c r="K253" s="1">
        <f t="shared" si="18"/>
        <v>1</v>
      </c>
      <c r="M253" s="40">
        <f>IF($A253=2,IF(ISNUMBER(REGION!DM253-Ukraine!DM253),REGION!DM253-Ukraine!DM253,""),"")</f>
        <v>-0.22262942489635373</v>
      </c>
      <c r="N253" s="40">
        <f>IF($A253=2,IF(ISNUMBER(REGION!DN253-Ukraine!DN253),REGION!DN253-Ukraine!DN253,""),"")</f>
        <v>0.28026461502593703</v>
      </c>
      <c r="O253" s="40">
        <f>IF($A253=2,IF(ISNUMBER(REGION!DO253-Ukraine!DO253),REGION!DO253-Ukraine!DO253,""),"")</f>
        <v>2.0901195854371446E-2</v>
      </c>
      <c r="P253" s="40">
        <f>IF($A253=2,IF(ISNUMBER(REGION!DP253-Ukraine!DP253),REGION!DP253-Ukraine!DP253,""),"")</f>
        <v>0.47727040095837259</v>
      </c>
      <c r="Q253" s="40">
        <f>IF($A253=2,IF(ISNUMBER(REGION!DQ253-Ukraine!DQ253),REGION!DQ253-Ukraine!DQ253,""),"")</f>
        <v>-0.13682717610038597</v>
      </c>
      <c r="R253" s="41">
        <f>IF($A253=2,IF(ISNUMBER(REGION!DR253-Ukraine!DR253),REGION!DR253-Ukraine!DR253,""),"")</f>
        <v>0.32663397824315232</v>
      </c>
      <c r="S253" s="44">
        <f t="shared" si="16"/>
        <v>3</v>
      </c>
      <c r="T253" s="1">
        <f t="shared" si="19"/>
        <v>1</v>
      </c>
      <c r="V253" s="1">
        <f t="shared" si="17"/>
        <v>2</v>
      </c>
      <c r="W253" s="40">
        <f>IF(V253&gt;1,Employment!$S253,"")</f>
        <v>2.0370413792520502E-3</v>
      </c>
    </row>
    <row r="254" spans="1:23" ht="10.5" x14ac:dyDescent="0.25">
      <c r="A254" s="39" t="str">
        <f>'Industry selection'!C254</f>
        <v/>
      </c>
      <c r="B254" s="2">
        <v>63</v>
      </c>
      <c r="C254" s="2" t="s">
        <v>516</v>
      </c>
      <c r="D254" s="40" t="str">
        <f>IF($A254=2,IF(ISNUMBER(REGION!DM254-REGION!DM$4),REGION!DM254-REGION!DM$4,""),"")</f>
        <v/>
      </c>
      <c r="E254" s="40" t="str">
        <f>IF($A254=2,IF(ISNUMBER(REGION!DN254-REGION!DN$4),REGION!DN254-REGION!DN$4,""),"")</f>
        <v/>
      </c>
      <c r="F254" s="40" t="str">
        <f>IF($A254=2,IF(ISNUMBER(REGION!DO254-REGION!DO$4),REGION!DO254-REGION!DO$4,""),"")</f>
        <v/>
      </c>
      <c r="G254" s="40" t="str">
        <f>IF($A254=2,IF(ISNUMBER(REGION!DP254-REGION!DP$4),REGION!DP254-REGION!DP$4,""),"")</f>
        <v/>
      </c>
      <c r="H254" s="40" t="str">
        <f>IF($A254=2,IF(ISNUMBER(REGION!DQ254-REGION!DQ$4),REGION!DQ254-REGION!DQ$4,""),"")</f>
        <v/>
      </c>
      <c r="I254" s="41" t="str">
        <f>IF($A254=2,IF(ISNUMBER(REGION!DR254-REGION!DR$4),REGION!DR254-REGION!DR$4,""),"")</f>
        <v/>
      </c>
      <c r="J254" s="44" t="str">
        <f t="shared" si="15"/>
        <v/>
      </c>
      <c r="K254" s="1" t="str">
        <f t="shared" si="18"/>
        <v/>
      </c>
      <c r="M254" s="40" t="str">
        <f>IF($A254=2,IF(ISNUMBER(REGION!DM254-Ukraine!DM254),REGION!DM254-Ukraine!DM254,""),"")</f>
        <v/>
      </c>
      <c r="N254" s="40" t="str">
        <f>IF($A254=2,IF(ISNUMBER(REGION!DN254-Ukraine!DN254),REGION!DN254-Ukraine!DN254,""),"")</f>
        <v/>
      </c>
      <c r="O254" s="40" t="str">
        <f>IF($A254=2,IF(ISNUMBER(REGION!DO254-Ukraine!DO254),REGION!DO254-Ukraine!DO254,""),"")</f>
        <v/>
      </c>
      <c r="P254" s="40" t="str">
        <f>IF($A254=2,IF(ISNUMBER(REGION!DP254-Ukraine!DP254),REGION!DP254-Ukraine!DP254,""),"")</f>
        <v/>
      </c>
      <c r="Q254" s="40" t="str">
        <f>IF($A254=2,IF(ISNUMBER(REGION!DQ254-Ukraine!DQ254),REGION!DQ254-Ukraine!DQ254,""),"")</f>
        <v/>
      </c>
      <c r="R254" s="41" t="str">
        <f>IF($A254=2,IF(ISNUMBER(REGION!DR254-Ukraine!DR254),REGION!DR254-Ukraine!DR254,""),"")</f>
        <v/>
      </c>
      <c r="S254" s="44" t="str">
        <f t="shared" si="16"/>
        <v/>
      </c>
      <c r="T254" s="1" t="str">
        <f t="shared" si="19"/>
        <v/>
      </c>
      <c r="V254" s="1" t="str">
        <f t="shared" si="17"/>
        <v/>
      </c>
      <c r="W254" s="40" t="str">
        <f>IF(V254&gt;1,Employment!$S254,"")</f>
        <v/>
      </c>
    </row>
    <row r="255" spans="1:23" ht="10.5" x14ac:dyDescent="0.25">
      <c r="A255" s="39">
        <f>'Industry selection'!C255</f>
        <v>2</v>
      </c>
      <c r="B255" s="2">
        <v>63.1</v>
      </c>
      <c r="C255" s="2" t="s">
        <v>518</v>
      </c>
      <c r="D255" s="40" t="str">
        <f>IF($A255=2,IF(ISNUMBER(REGION!DM255-REGION!DM$4),REGION!DM255-REGION!DM$4,""),"")</f>
        <v/>
      </c>
      <c r="E255" s="40">
        <f>IF($A255=2,IF(ISNUMBER(REGION!DN255-REGION!DN$4),REGION!DN255-REGION!DN$4,""),"")</f>
        <v>0.32606831782532741</v>
      </c>
      <c r="F255" s="40">
        <f>IF($A255=2,IF(ISNUMBER(REGION!DO255-REGION!DO$4),REGION!DO255-REGION!DO$4,""),"")</f>
        <v>-4.9140922727244574E-2</v>
      </c>
      <c r="G255" s="40">
        <f>IF($A255=2,IF(ISNUMBER(REGION!DP255-REGION!DP$4),REGION!DP255-REGION!DP$4,""),"")</f>
        <v>0.36335425428874168</v>
      </c>
      <c r="H255" s="40" t="str">
        <f>IF($A255=2,IF(ISNUMBER(REGION!DQ255-REGION!DQ$4),REGION!DQ255-REGION!DQ$4,""),"")</f>
        <v/>
      </c>
      <c r="I255" s="41" t="str">
        <f>IF($A255=2,IF(ISNUMBER(REGION!DR255-REGION!DR$4),REGION!DR255-REGION!DR$4,""),"")</f>
        <v/>
      </c>
      <c r="J255" s="44">
        <f t="shared" si="15"/>
        <v>2</v>
      </c>
      <c r="K255" s="1">
        <f t="shared" si="18"/>
        <v>0</v>
      </c>
      <c r="M255" s="40" t="str">
        <f>IF($A255=2,IF(ISNUMBER(REGION!DM255-Ukraine!DM255),REGION!DM255-Ukraine!DM255,""),"")</f>
        <v/>
      </c>
      <c r="N255" s="40">
        <f>IF($A255=2,IF(ISNUMBER(REGION!DN255-Ukraine!DN255),REGION!DN255-Ukraine!DN255,""),"")</f>
        <v>0.47805397727272736</v>
      </c>
      <c r="O255" s="40">
        <f>IF($A255=2,IF(ISNUMBER(REGION!DO255-Ukraine!DO255),REGION!DO255-Ukraine!DO255,""),"")</f>
        <v>-5.22524797993561E-2</v>
      </c>
      <c r="P255" s="40">
        <f>IF($A255=2,IF(ISNUMBER(REGION!DP255-Ukraine!DP255),REGION!DP255-Ukraine!DP255,""),"")</f>
        <v>0.33615331301774498</v>
      </c>
      <c r="Q255" s="40" t="str">
        <f>IF($A255=2,IF(ISNUMBER(REGION!DQ255-Ukraine!DQ255),REGION!DQ255-Ukraine!DQ255,""),"")</f>
        <v/>
      </c>
      <c r="R255" s="41" t="str">
        <f>IF($A255=2,IF(ISNUMBER(REGION!DR255-Ukraine!DR255),REGION!DR255-Ukraine!DR255,""),"")</f>
        <v/>
      </c>
      <c r="S255" s="44">
        <f t="shared" si="16"/>
        <v>2</v>
      </c>
      <c r="T255" s="1">
        <f t="shared" si="19"/>
        <v>0</v>
      </c>
      <c r="V255" s="1">
        <f t="shared" si="17"/>
        <v>0</v>
      </c>
      <c r="W255" s="40" t="str">
        <f>IF(V255&gt;1,Employment!$S255,"")</f>
        <v/>
      </c>
    </row>
    <row r="256" spans="1:23" ht="10.5" x14ac:dyDescent="0.25">
      <c r="A256" s="39">
        <f>'Industry selection'!C256</f>
        <v>2</v>
      </c>
      <c r="B256" s="2">
        <v>63.9</v>
      </c>
      <c r="C256" s="2" t="s">
        <v>520</v>
      </c>
      <c r="D256" s="40" t="str">
        <f>IF($A256=2,IF(ISNUMBER(REGION!DM256-REGION!DM$4),REGION!DM256-REGION!DM$4,""),"")</f>
        <v/>
      </c>
      <c r="E256" s="40">
        <f>IF($A256=2,IF(ISNUMBER(REGION!DN256-REGION!DN$4),REGION!DN256-REGION!DN$4,""),"")</f>
        <v>2.606831782532737E-2</v>
      </c>
      <c r="F256" s="40">
        <f>IF($A256=2,IF(ISNUMBER(REGION!DO256-REGION!DO$4),REGION!DO256-REGION!DO$4,""),"")</f>
        <v>0.74573087214455036</v>
      </c>
      <c r="G256" s="40">
        <f>IF($A256=2,IF(ISNUMBER(REGION!DP256-REGION!DP$4),REGION!DP256-REGION!DP$4,""),"")</f>
        <v>1.6398248425240358</v>
      </c>
      <c r="H256" s="40" t="str">
        <f>IF($A256=2,IF(ISNUMBER(REGION!DQ256-REGION!DQ$4),REGION!DQ256-REGION!DQ$4,""),"")</f>
        <v/>
      </c>
      <c r="I256" s="41" t="str">
        <f>IF($A256=2,IF(ISNUMBER(REGION!DR256-REGION!DR$4),REGION!DR256-REGION!DR$4,""),"")</f>
        <v/>
      </c>
      <c r="J256" s="44">
        <f t="shared" si="15"/>
        <v>3</v>
      </c>
      <c r="K256" s="1">
        <f t="shared" si="18"/>
        <v>1</v>
      </c>
      <c r="M256" s="40" t="str">
        <f>IF($A256=2,IF(ISNUMBER(REGION!DM256-Ukraine!DM256),REGION!DM256-Ukraine!DM256,""),"")</f>
        <v/>
      </c>
      <c r="N256" s="40">
        <f>IF($A256=2,IF(ISNUMBER(REGION!DN256-Ukraine!DN256),REGION!DN256-Ukraine!DN256,""),"")</f>
        <v>1.6111264114568979E-2</v>
      </c>
      <c r="O256" s="40">
        <f>IF($A256=2,IF(ISNUMBER(REGION!DO256-Ukraine!DO256),REGION!DO256-Ukraine!DO256,""),"")</f>
        <v>0.71677163517611386</v>
      </c>
      <c r="P256" s="40">
        <f>IF($A256=2,IF(ISNUMBER(REGION!DP256-Ukraine!DP256),REGION!DP256-Ukraine!DP256,""),"")</f>
        <v>1.7377633711507294</v>
      </c>
      <c r="Q256" s="40" t="str">
        <f>IF($A256=2,IF(ISNUMBER(REGION!DQ256-Ukraine!DQ256),REGION!DQ256-Ukraine!DQ256,""),"")</f>
        <v/>
      </c>
      <c r="R256" s="41" t="str">
        <f>IF($A256=2,IF(ISNUMBER(REGION!DR256-Ukraine!DR256),REGION!DR256-Ukraine!DR256,""),"")</f>
        <v/>
      </c>
      <c r="S256" s="44">
        <f t="shared" si="16"/>
        <v>3</v>
      </c>
      <c r="T256" s="1">
        <f t="shared" si="19"/>
        <v>1</v>
      </c>
      <c r="V256" s="1">
        <f t="shared" si="17"/>
        <v>2</v>
      </c>
      <c r="W256" s="40">
        <f>IF(V256&gt;1,Employment!$S256,"")</f>
        <v>8.285718514901035E-5</v>
      </c>
    </row>
    <row r="257" spans="1:23" ht="10.5" x14ac:dyDescent="0.25">
      <c r="A257" s="39" t="str">
        <f>'Industry selection'!C257</f>
        <v/>
      </c>
      <c r="B257" s="2" t="s">
        <v>522</v>
      </c>
      <c r="C257" s="2" t="s">
        <v>523</v>
      </c>
      <c r="D257" s="40" t="str">
        <f>IF($A257=2,IF(ISNUMBER(REGION!DM257-REGION!DM$4),REGION!DM257-REGION!DM$4,""),"")</f>
        <v/>
      </c>
      <c r="E257" s="40" t="str">
        <f>IF($A257=2,IF(ISNUMBER(REGION!DN257-REGION!DN$4),REGION!DN257-REGION!DN$4,""),"")</f>
        <v/>
      </c>
      <c r="F257" s="40" t="str">
        <f>IF($A257=2,IF(ISNUMBER(REGION!DO257-REGION!DO$4),REGION!DO257-REGION!DO$4,""),"")</f>
        <v/>
      </c>
      <c r="G257" s="40" t="str">
        <f>IF($A257=2,IF(ISNUMBER(REGION!DP257-REGION!DP$4),REGION!DP257-REGION!DP$4,""),"")</f>
        <v/>
      </c>
      <c r="H257" s="40" t="str">
        <f>IF($A257=2,IF(ISNUMBER(REGION!DQ257-REGION!DQ$4),REGION!DQ257-REGION!DQ$4,""),"")</f>
        <v/>
      </c>
      <c r="I257" s="41" t="str">
        <f>IF($A257=2,IF(ISNUMBER(REGION!DR257-REGION!DR$4),REGION!DR257-REGION!DR$4,""),"")</f>
        <v/>
      </c>
      <c r="J257" s="44" t="str">
        <f t="shared" si="15"/>
        <v/>
      </c>
      <c r="K257" s="1" t="str">
        <f t="shared" si="18"/>
        <v/>
      </c>
      <c r="M257" s="40" t="str">
        <f>IF($A257=2,IF(ISNUMBER(REGION!DM257-Ukraine!DM257),REGION!DM257-Ukraine!DM257,""),"")</f>
        <v/>
      </c>
      <c r="N257" s="40" t="str">
        <f>IF($A257=2,IF(ISNUMBER(REGION!DN257-Ukraine!DN257),REGION!DN257-Ukraine!DN257,""),"")</f>
        <v/>
      </c>
      <c r="O257" s="40" t="str">
        <f>IF($A257=2,IF(ISNUMBER(REGION!DO257-Ukraine!DO257),REGION!DO257-Ukraine!DO257,""),"")</f>
        <v/>
      </c>
      <c r="P257" s="40" t="str">
        <f>IF($A257=2,IF(ISNUMBER(REGION!DP257-Ukraine!DP257),REGION!DP257-Ukraine!DP257,""),"")</f>
        <v/>
      </c>
      <c r="Q257" s="40" t="str">
        <f>IF($A257=2,IF(ISNUMBER(REGION!DQ257-Ukraine!DQ257),REGION!DQ257-Ukraine!DQ257,""),"")</f>
        <v/>
      </c>
      <c r="R257" s="41" t="str">
        <f>IF($A257=2,IF(ISNUMBER(REGION!DR257-Ukraine!DR257),REGION!DR257-Ukraine!DR257,""),"")</f>
        <v/>
      </c>
      <c r="S257" s="44" t="str">
        <f t="shared" si="16"/>
        <v/>
      </c>
      <c r="T257" s="1" t="str">
        <f t="shared" si="19"/>
        <v/>
      </c>
      <c r="V257" s="1" t="str">
        <f t="shared" si="17"/>
        <v/>
      </c>
      <c r="W257" s="40" t="str">
        <f>IF(V257&gt;1,Employment!$S257,"")</f>
        <v/>
      </c>
    </row>
    <row r="258" spans="1:23" ht="10.5" x14ac:dyDescent="0.25">
      <c r="A258" s="39" t="str">
        <f>'Industry selection'!C258</f>
        <v/>
      </c>
      <c r="B258" s="2">
        <v>64</v>
      </c>
      <c r="C258" s="2" t="s">
        <v>525</v>
      </c>
      <c r="D258" s="40" t="str">
        <f>IF($A258=2,IF(ISNUMBER(REGION!DM258-REGION!DM$4),REGION!DM258-REGION!DM$4,""),"")</f>
        <v/>
      </c>
      <c r="E258" s="40" t="str">
        <f>IF($A258=2,IF(ISNUMBER(REGION!DN258-REGION!DN$4),REGION!DN258-REGION!DN$4,""),"")</f>
        <v/>
      </c>
      <c r="F258" s="40" t="str">
        <f>IF($A258=2,IF(ISNUMBER(REGION!DO258-REGION!DO$4),REGION!DO258-REGION!DO$4,""),"")</f>
        <v/>
      </c>
      <c r="G258" s="40" t="str">
        <f>IF($A258=2,IF(ISNUMBER(REGION!DP258-REGION!DP$4),REGION!DP258-REGION!DP$4,""),"")</f>
        <v/>
      </c>
      <c r="H258" s="40" t="str">
        <f>IF($A258=2,IF(ISNUMBER(REGION!DQ258-REGION!DQ$4),REGION!DQ258-REGION!DQ$4,""),"")</f>
        <v/>
      </c>
      <c r="I258" s="41" t="str">
        <f>IF($A258=2,IF(ISNUMBER(REGION!DR258-REGION!DR$4),REGION!DR258-REGION!DR$4,""),"")</f>
        <v/>
      </c>
      <c r="J258" s="44" t="str">
        <f t="shared" si="15"/>
        <v/>
      </c>
      <c r="K258" s="1" t="str">
        <f t="shared" si="18"/>
        <v/>
      </c>
      <c r="M258" s="40" t="str">
        <f>IF($A258=2,IF(ISNUMBER(REGION!DM258-Ukraine!DM258),REGION!DM258-Ukraine!DM258,""),"")</f>
        <v/>
      </c>
      <c r="N258" s="40" t="str">
        <f>IF($A258=2,IF(ISNUMBER(REGION!DN258-Ukraine!DN258),REGION!DN258-Ukraine!DN258,""),"")</f>
        <v/>
      </c>
      <c r="O258" s="40" t="str">
        <f>IF($A258=2,IF(ISNUMBER(REGION!DO258-Ukraine!DO258),REGION!DO258-Ukraine!DO258,""),"")</f>
        <v/>
      </c>
      <c r="P258" s="40" t="str">
        <f>IF($A258=2,IF(ISNUMBER(REGION!DP258-Ukraine!DP258),REGION!DP258-Ukraine!DP258,""),"")</f>
        <v/>
      </c>
      <c r="Q258" s="40" t="str">
        <f>IF($A258=2,IF(ISNUMBER(REGION!DQ258-Ukraine!DQ258),REGION!DQ258-Ukraine!DQ258,""),"")</f>
        <v/>
      </c>
      <c r="R258" s="41" t="str">
        <f>IF($A258=2,IF(ISNUMBER(REGION!DR258-Ukraine!DR258),REGION!DR258-Ukraine!DR258,""),"")</f>
        <v/>
      </c>
      <c r="S258" s="44" t="str">
        <f t="shared" si="16"/>
        <v/>
      </c>
      <c r="T258" s="1" t="str">
        <f t="shared" si="19"/>
        <v/>
      </c>
      <c r="V258" s="1" t="str">
        <f t="shared" si="17"/>
        <v/>
      </c>
      <c r="W258" s="40" t="str">
        <f>IF(V258&gt;1,Employment!$S258,"")</f>
        <v/>
      </c>
    </row>
    <row r="259" spans="1:23" ht="10.5" x14ac:dyDescent="0.25">
      <c r="A259" s="39">
        <f>'Industry selection'!C259</f>
        <v>1</v>
      </c>
      <c r="B259" s="2">
        <v>64.099999999999994</v>
      </c>
      <c r="C259" s="2" t="s">
        <v>527</v>
      </c>
      <c r="D259" s="40" t="str">
        <f>IF($A259=2,IF(ISNUMBER(REGION!DM259-REGION!DM$4),REGION!DM259-REGION!DM$4,""),"")</f>
        <v/>
      </c>
      <c r="E259" s="40" t="str">
        <f>IF($A259=2,IF(ISNUMBER(REGION!DN259-REGION!DN$4),REGION!DN259-REGION!DN$4,""),"")</f>
        <v/>
      </c>
      <c r="F259" s="40" t="str">
        <f>IF($A259=2,IF(ISNUMBER(REGION!DO259-REGION!DO$4),REGION!DO259-REGION!DO$4,""),"")</f>
        <v/>
      </c>
      <c r="G259" s="40" t="str">
        <f>IF($A259=2,IF(ISNUMBER(REGION!DP259-REGION!DP$4),REGION!DP259-REGION!DP$4,""),"")</f>
        <v/>
      </c>
      <c r="H259" s="40" t="str">
        <f>IF($A259=2,IF(ISNUMBER(REGION!DQ259-REGION!DQ$4),REGION!DQ259-REGION!DQ$4,""),"")</f>
        <v/>
      </c>
      <c r="I259" s="41" t="str">
        <f>IF($A259=2,IF(ISNUMBER(REGION!DR259-REGION!DR$4),REGION!DR259-REGION!DR$4,""),"")</f>
        <v/>
      </c>
      <c r="J259" s="44" t="str">
        <f t="shared" si="15"/>
        <v/>
      </c>
      <c r="K259" s="1" t="str">
        <f t="shared" si="18"/>
        <v/>
      </c>
      <c r="M259" s="40" t="str">
        <f>IF($A259=2,IF(ISNUMBER(REGION!DM259-Ukraine!DM259),REGION!DM259-Ukraine!DM259,""),"")</f>
        <v/>
      </c>
      <c r="N259" s="40" t="str">
        <f>IF($A259=2,IF(ISNUMBER(REGION!DN259-Ukraine!DN259),REGION!DN259-Ukraine!DN259,""),"")</f>
        <v/>
      </c>
      <c r="O259" s="40" t="str">
        <f>IF($A259=2,IF(ISNUMBER(REGION!DO259-Ukraine!DO259),REGION!DO259-Ukraine!DO259,""),"")</f>
        <v/>
      </c>
      <c r="P259" s="40" t="str">
        <f>IF($A259=2,IF(ISNUMBER(REGION!DP259-Ukraine!DP259),REGION!DP259-Ukraine!DP259,""),"")</f>
        <v/>
      </c>
      <c r="Q259" s="40" t="str">
        <f>IF($A259=2,IF(ISNUMBER(REGION!DQ259-Ukraine!DQ259),REGION!DQ259-Ukraine!DQ259,""),"")</f>
        <v/>
      </c>
      <c r="R259" s="41" t="str">
        <f>IF($A259=2,IF(ISNUMBER(REGION!DR259-Ukraine!DR259),REGION!DR259-Ukraine!DR259,""),"")</f>
        <v/>
      </c>
      <c r="S259" s="44" t="str">
        <f t="shared" si="16"/>
        <v/>
      </c>
      <c r="T259" s="1" t="str">
        <f t="shared" si="19"/>
        <v/>
      </c>
      <c r="V259" s="1" t="str">
        <f t="shared" si="17"/>
        <v/>
      </c>
      <c r="W259" s="40" t="str">
        <f>IF(V259&gt;1,Employment!$S259,"")</f>
        <v/>
      </c>
    </row>
    <row r="260" spans="1:23" ht="10.5" x14ac:dyDescent="0.25">
      <c r="A260" s="39">
        <f>'Industry selection'!C260</f>
        <v>1</v>
      </c>
      <c r="B260" s="2">
        <v>64.2</v>
      </c>
      <c r="C260" s="2" t="s">
        <v>529</v>
      </c>
      <c r="D260" s="40" t="str">
        <f>IF($A260=2,IF(ISNUMBER(REGION!DM260-REGION!DM$4),REGION!DM260-REGION!DM$4,""),"")</f>
        <v/>
      </c>
      <c r="E260" s="40" t="str">
        <f>IF($A260=2,IF(ISNUMBER(REGION!DN260-REGION!DN$4),REGION!DN260-REGION!DN$4,""),"")</f>
        <v/>
      </c>
      <c r="F260" s="40" t="str">
        <f>IF($A260=2,IF(ISNUMBER(REGION!DO260-REGION!DO$4),REGION!DO260-REGION!DO$4,""),"")</f>
        <v/>
      </c>
      <c r="G260" s="40" t="str">
        <f>IF($A260=2,IF(ISNUMBER(REGION!DP260-REGION!DP$4),REGION!DP260-REGION!DP$4,""),"")</f>
        <v/>
      </c>
      <c r="H260" s="40" t="str">
        <f>IF($A260=2,IF(ISNUMBER(REGION!DQ260-REGION!DQ$4),REGION!DQ260-REGION!DQ$4,""),"")</f>
        <v/>
      </c>
      <c r="I260" s="41" t="str">
        <f>IF($A260=2,IF(ISNUMBER(REGION!DR260-REGION!DR$4),REGION!DR260-REGION!DR$4,""),"")</f>
        <v/>
      </c>
      <c r="J260" s="44" t="str">
        <f t="shared" si="15"/>
        <v/>
      </c>
      <c r="K260" s="1" t="str">
        <f t="shared" si="18"/>
        <v/>
      </c>
      <c r="M260" s="40" t="str">
        <f>IF($A260=2,IF(ISNUMBER(REGION!DM260-Ukraine!DM260),REGION!DM260-Ukraine!DM260,""),"")</f>
        <v/>
      </c>
      <c r="N260" s="40" t="str">
        <f>IF($A260=2,IF(ISNUMBER(REGION!DN260-Ukraine!DN260),REGION!DN260-Ukraine!DN260,""),"")</f>
        <v/>
      </c>
      <c r="O260" s="40" t="str">
        <f>IF($A260=2,IF(ISNUMBER(REGION!DO260-Ukraine!DO260),REGION!DO260-Ukraine!DO260,""),"")</f>
        <v/>
      </c>
      <c r="P260" s="40" t="str">
        <f>IF($A260=2,IF(ISNUMBER(REGION!DP260-Ukraine!DP260),REGION!DP260-Ukraine!DP260,""),"")</f>
        <v/>
      </c>
      <c r="Q260" s="40" t="str">
        <f>IF($A260=2,IF(ISNUMBER(REGION!DQ260-Ukraine!DQ260),REGION!DQ260-Ukraine!DQ260,""),"")</f>
        <v/>
      </c>
      <c r="R260" s="41" t="str">
        <f>IF($A260=2,IF(ISNUMBER(REGION!DR260-Ukraine!DR260),REGION!DR260-Ukraine!DR260,""),"")</f>
        <v/>
      </c>
      <c r="S260" s="44" t="str">
        <f t="shared" si="16"/>
        <v/>
      </c>
      <c r="T260" s="1" t="str">
        <f t="shared" si="19"/>
        <v/>
      </c>
      <c r="V260" s="1" t="str">
        <f t="shared" si="17"/>
        <v/>
      </c>
      <c r="W260" s="40" t="str">
        <f>IF(V260&gt;1,Employment!$S260,"")</f>
        <v/>
      </c>
    </row>
    <row r="261" spans="1:23" ht="10.5" x14ac:dyDescent="0.25">
      <c r="A261" s="39">
        <f>'Industry selection'!C261</f>
        <v>1</v>
      </c>
      <c r="B261" s="2">
        <v>64.3</v>
      </c>
      <c r="C261" s="2" t="s">
        <v>531</v>
      </c>
      <c r="D261" s="40" t="str">
        <f>IF($A261=2,IF(ISNUMBER(REGION!DM261-REGION!DM$4),REGION!DM261-REGION!DM$4,""),"")</f>
        <v/>
      </c>
      <c r="E261" s="40" t="str">
        <f>IF($A261=2,IF(ISNUMBER(REGION!DN261-REGION!DN$4),REGION!DN261-REGION!DN$4,""),"")</f>
        <v/>
      </c>
      <c r="F261" s="40" t="str">
        <f>IF($A261=2,IF(ISNUMBER(REGION!DO261-REGION!DO$4),REGION!DO261-REGION!DO$4,""),"")</f>
        <v/>
      </c>
      <c r="G261" s="40" t="str">
        <f>IF($A261=2,IF(ISNUMBER(REGION!DP261-REGION!DP$4),REGION!DP261-REGION!DP$4,""),"")</f>
        <v/>
      </c>
      <c r="H261" s="40" t="str">
        <f>IF($A261=2,IF(ISNUMBER(REGION!DQ261-REGION!DQ$4),REGION!DQ261-REGION!DQ$4,""),"")</f>
        <v/>
      </c>
      <c r="I261" s="41" t="str">
        <f>IF($A261=2,IF(ISNUMBER(REGION!DR261-REGION!DR$4),REGION!DR261-REGION!DR$4,""),"")</f>
        <v/>
      </c>
      <c r="J261" s="44" t="str">
        <f t="shared" ref="J261:J324" si="20">IF($A261=2,COUNTIF(D261:H261,"&gt;"&amp;0),"")</f>
        <v/>
      </c>
      <c r="K261" s="1" t="str">
        <f t="shared" si="18"/>
        <v/>
      </c>
      <c r="M261" s="40" t="str">
        <f>IF($A261=2,IF(ISNUMBER(REGION!DM261-Ukraine!DM261),REGION!DM261-Ukraine!DM261,""),"")</f>
        <v/>
      </c>
      <c r="N261" s="40" t="str">
        <f>IF($A261=2,IF(ISNUMBER(REGION!DN261-Ukraine!DN261),REGION!DN261-Ukraine!DN261,""),"")</f>
        <v/>
      </c>
      <c r="O261" s="40" t="str">
        <f>IF($A261=2,IF(ISNUMBER(REGION!DO261-Ukraine!DO261),REGION!DO261-Ukraine!DO261,""),"")</f>
        <v/>
      </c>
      <c r="P261" s="40" t="str">
        <f>IF($A261=2,IF(ISNUMBER(REGION!DP261-Ukraine!DP261),REGION!DP261-Ukraine!DP261,""),"")</f>
        <v/>
      </c>
      <c r="Q261" s="40" t="str">
        <f>IF($A261=2,IF(ISNUMBER(REGION!DQ261-Ukraine!DQ261),REGION!DQ261-Ukraine!DQ261,""),"")</f>
        <v/>
      </c>
      <c r="R261" s="41" t="str">
        <f>IF($A261=2,IF(ISNUMBER(REGION!DR261-Ukraine!DR261),REGION!DR261-Ukraine!DR261,""),"")</f>
        <v/>
      </c>
      <c r="S261" s="44" t="str">
        <f t="shared" ref="S261:S324" si="21">IF($A261=2,COUNTIF(M261:Q261,"&gt;"&amp;0),"")</f>
        <v/>
      </c>
      <c r="T261" s="1" t="str">
        <f t="shared" si="19"/>
        <v/>
      </c>
      <c r="V261" s="1" t="str">
        <f t="shared" si="17"/>
        <v/>
      </c>
      <c r="W261" s="40" t="str">
        <f>IF(V261&gt;1,Employment!$S261,"")</f>
        <v/>
      </c>
    </row>
    <row r="262" spans="1:23" ht="10.5" x14ac:dyDescent="0.25">
      <c r="A262" s="39">
        <f>'Industry selection'!C262</f>
        <v>2</v>
      </c>
      <c r="B262" s="2">
        <v>64.900000000000006</v>
      </c>
      <c r="C262" s="2" t="s">
        <v>533</v>
      </c>
      <c r="D262" s="40">
        <f>IF($A262=2,IF(ISNUMBER(REGION!DM262-REGION!DM$4),REGION!DM262-REGION!DM$4,""),"")</f>
        <v>6.9524962298267989E-2</v>
      </c>
      <c r="E262" s="40">
        <f>IF($A262=2,IF(ISNUMBER(REGION!DN262-REGION!DN$4),REGION!DN262-REGION!DN$4,""),"")</f>
        <v>-0.14615390439689491</v>
      </c>
      <c r="F262" s="40" t="str">
        <f>IF($A262=2,IF(ISNUMBER(REGION!DO262-REGION!DO$4),REGION!DO262-REGION!DO$4,""),"")</f>
        <v/>
      </c>
      <c r="G262" s="40" t="str">
        <f>IF($A262=2,IF(ISNUMBER(REGION!DP262-REGION!DP$4),REGION!DP262-REGION!DP$4,""),"")</f>
        <v/>
      </c>
      <c r="H262" s="40" t="str">
        <f>IF($A262=2,IF(ISNUMBER(REGION!DQ262-REGION!DQ$4),REGION!DQ262-REGION!DQ$4,""),"")</f>
        <v/>
      </c>
      <c r="I262" s="41" t="str">
        <f>IF($A262=2,IF(ISNUMBER(REGION!DR262-REGION!DR$4),REGION!DR262-REGION!DR$4,""),"")</f>
        <v/>
      </c>
      <c r="J262" s="44">
        <f t="shared" si="20"/>
        <v>1</v>
      </c>
      <c r="K262" s="1">
        <f t="shared" si="18"/>
        <v>0</v>
      </c>
      <c r="M262" s="40">
        <f>IF($A262=2,IF(ISNUMBER(REGION!DM262-Ukraine!DM262),REGION!DM262-Ukraine!DM262,""),"")</f>
        <v>4.8909170050846495E-2</v>
      </c>
      <c r="N262" s="40">
        <f>IF($A262=2,IF(ISNUMBER(REGION!DN262-Ukraine!DN262),REGION!DN262-Ukraine!DN262,""),"")</f>
        <v>-0.22734772069747455</v>
      </c>
      <c r="O262" s="40" t="str">
        <f>IF($A262=2,IF(ISNUMBER(REGION!DO262-Ukraine!DO262),REGION!DO262-Ukraine!DO262,""),"")</f>
        <v/>
      </c>
      <c r="P262" s="40" t="str">
        <f>IF($A262=2,IF(ISNUMBER(REGION!DP262-Ukraine!DP262),REGION!DP262-Ukraine!DP262,""),"")</f>
        <v/>
      </c>
      <c r="Q262" s="40" t="str">
        <f>IF($A262=2,IF(ISNUMBER(REGION!DQ262-Ukraine!DQ262),REGION!DQ262-Ukraine!DQ262,""),"")</f>
        <v/>
      </c>
      <c r="R262" s="41" t="str">
        <f>IF($A262=2,IF(ISNUMBER(REGION!DR262-Ukraine!DR262),REGION!DR262-Ukraine!DR262,""),"")</f>
        <v/>
      </c>
      <c r="S262" s="44">
        <f t="shared" si="21"/>
        <v>1</v>
      </c>
      <c r="T262" s="1">
        <f t="shared" si="19"/>
        <v>0</v>
      </c>
      <c r="V262" s="1">
        <f t="shared" ref="V262:V325" si="22">IF($A262=2,SUM(K262,T262),"")</f>
        <v>0</v>
      </c>
      <c r="W262" s="40" t="str">
        <f>IF(V262&gt;1,Employment!$S262,"")</f>
        <v/>
      </c>
    </row>
    <row r="263" spans="1:23" ht="10.5" x14ac:dyDescent="0.25">
      <c r="A263" s="39">
        <f>'Industry selection'!C263</f>
        <v>1</v>
      </c>
      <c r="B263" s="2">
        <v>65</v>
      </c>
      <c r="C263" s="2" t="s">
        <v>535</v>
      </c>
      <c r="D263" s="40" t="str">
        <f>IF($A263=2,IF(ISNUMBER(REGION!DM263-REGION!DM$4),REGION!DM263-REGION!DM$4,""),"")</f>
        <v/>
      </c>
      <c r="E263" s="40" t="str">
        <f>IF($A263=2,IF(ISNUMBER(REGION!DN263-REGION!DN$4),REGION!DN263-REGION!DN$4,""),"")</f>
        <v/>
      </c>
      <c r="F263" s="40" t="str">
        <f>IF($A263=2,IF(ISNUMBER(REGION!DO263-REGION!DO$4),REGION!DO263-REGION!DO$4,""),"")</f>
        <v/>
      </c>
      <c r="G263" s="40" t="str">
        <f>IF($A263=2,IF(ISNUMBER(REGION!DP263-REGION!DP$4),REGION!DP263-REGION!DP$4,""),"")</f>
        <v/>
      </c>
      <c r="H263" s="40" t="str">
        <f>IF($A263=2,IF(ISNUMBER(REGION!DQ263-REGION!DQ$4),REGION!DQ263-REGION!DQ$4,""),"")</f>
        <v/>
      </c>
      <c r="I263" s="41" t="str">
        <f>IF($A263=2,IF(ISNUMBER(REGION!DR263-REGION!DR$4),REGION!DR263-REGION!DR$4,""),"")</f>
        <v/>
      </c>
      <c r="J263" s="44" t="str">
        <f t="shared" si="20"/>
        <v/>
      </c>
      <c r="K263" s="1" t="str">
        <f t="shared" si="18"/>
        <v/>
      </c>
      <c r="M263" s="40" t="str">
        <f>IF($A263=2,IF(ISNUMBER(REGION!DM263-Ukraine!DM263),REGION!DM263-Ukraine!DM263,""),"")</f>
        <v/>
      </c>
      <c r="N263" s="40" t="str">
        <f>IF($A263=2,IF(ISNUMBER(REGION!DN263-Ukraine!DN263),REGION!DN263-Ukraine!DN263,""),"")</f>
        <v/>
      </c>
      <c r="O263" s="40" t="str">
        <f>IF($A263=2,IF(ISNUMBER(REGION!DO263-Ukraine!DO263),REGION!DO263-Ukraine!DO263,""),"")</f>
        <v/>
      </c>
      <c r="P263" s="40" t="str">
        <f>IF($A263=2,IF(ISNUMBER(REGION!DP263-Ukraine!DP263),REGION!DP263-Ukraine!DP263,""),"")</f>
        <v/>
      </c>
      <c r="Q263" s="40" t="str">
        <f>IF($A263=2,IF(ISNUMBER(REGION!DQ263-Ukraine!DQ263),REGION!DQ263-Ukraine!DQ263,""),"")</f>
        <v/>
      </c>
      <c r="R263" s="41" t="str">
        <f>IF($A263=2,IF(ISNUMBER(REGION!DR263-Ukraine!DR263),REGION!DR263-Ukraine!DR263,""),"")</f>
        <v/>
      </c>
      <c r="S263" s="44" t="str">
        <f t="shared" si="21"/>
        <v/>
      </c>
      <c r="T263" s="1" t="str">
        <f t="shared" si="19"/>
        <v/>
      </c>
      <c r="V263" s="1" t="str">
        <f t="shared" si="22"/>
        <v/>
      </c>
      <c r="W263" s="40" t="str">
        <f>IF(V263&gt;1,Employment!$S263,"")</f>
        <v/>
      </c>
    </row>
    <row r="264" spans="1:23" ht="10.5" x14ac:dyDescent="0.25">
      <c r="A264" s="39">
        <f>'Industry selection'!C264</f>
        <v>1</v>
      </c>
      <c r="B264" s="2">
        <v>65.099999999999994</v>
      </c>
      <c r="C264" s="2" t="s">
        <v>537</v>
      </c>
      <c r="D264" s="40" t="str">
        <f>IF($A264=2,IF(ISNUMBER(REGION!DM264-REGION!DM$4),REGION!DM264-REGION!DM$4,""),"")</f>
        <v/>
      </c>
      <c r="E264" s="40" t="str">
        <f>IF($A264=2,IF(ISNUMBER(REGION!DN264-REGION!DN$4),REGION!DN264-REGION!DN$4,""),"")</f>
        <v/>
      </c>
      <c r="F264" s="40" t="str">
        <f>IF($A264=2,IF(ISNUMBER(REGION!DO264-REGION!DO$4),REGION!DO264-REGION!DO$4,""),"")</f>
        <v/>
      </c>
      <c r="G264" s="40" t="str">
        <f>IF($A264=2,IF(ISNUMBER(REGION!DP264-REGION!DP$4),REGION!DP264-REGION!DP$4,""),"")</f>
        <v/>
      </c>
      <c r="H264" s="40" t="str">
        <f>IF($A264=2,IF(ISNUMBER(REGION!DQ264-REGION!DQ$4),REGION!DQ264-REGION!DQ$4,""),"")</f>
        <v/>
      </c>
      <c r="I264" s="41" t="str">
        <f>IF($A264=2,IF(ISNUMBER(REGION!DR264-REGION!DR$4),REGION!DR264-REGION!DR$4,""),"")</f>
        <v/>
      </c>
      <c r="J264" s="44" t="str">
        <f t="shared" si="20"/>
        <v/>
      </c>
      <c r="K264" s="1" t="str">
        <f t="shared" ref="K264:K327" si="23">IF(AND($A264=2,I264&gt;0),IF(ISNUMBER(J264),IF(J264&gt;=K$2,1,0),""),"")</f>
        <v/>
      </c>
      <c r="M264" s="40" t="str">
        <f>IF($A264=2,IF(ISNUMBER(REGION!DM264-Ukraine!DM264),REGION!DM264-Ukraine!DM264,""),"")</f>
        <v/>
      </c>
      <c r="N264" s="40" t="str">
        <f>IF($A264=2,IF(ISNUMBER(REGION!DN264-Ukraine!DN264),REGION!DN264-Ukraine!DN264,""),"")</f>
        <v/>
      </c>
      <c r="O264" s="40" t="str">
        <f>IF($A264=2,IF(ISNUMBER(REGION!DO264-Ukraine!DO264),REGION!DO264-Ukraine!DO264,""),"")</f>
        <v/>
      </c>
      <c r="P264" s="40" t="str">
        <f>IF($A264=2,IF(ISNUMBER(REGION!DP264-Ukraine!DP264),REGION!DP264-Ukraine!DP264,""),"")</f>
        <v/>
      </c>
      <c r="Q264" s="40" t="str">
        <f>IF($A264=2,IF(ISNUMBER(REGION!DQ264-Ukraine!DQ264),REGION!DQ264-Ukraine!DQ264,""),"")</f>
        <v/>
      </c>
      <c r="R264" s="41" t="str">
        <f>IF($A264=2,IF(ISNUMBER(REGION!DR264-Ukraine!DR264),REGION!DR264-Ukraine!DR264,""),"")</f>
        <v/>
      </c>
      <c r="S264" s="44" t="str">
        <f t="shared" si="21"/>
        <v/>
      </c>
      <c r="T264" s="1" t="str">
        <f t="shared" ref="T264:T327" si="24">IF(AND($A264=2,R264&gt;0),IF(ISNUMBER(S264),IF(S264&gt;=T$2,1,0),""),"")</f>
        <v/>
      </c>
      <c r="V264" s="1" t="str">
        <f t="shared" si="22"/>
        <v/>
      </c>
      <c r="W264" s="40" t="str">
        <f>IF(V264&gt;1,Employment!$S264,"")</f>
        <v/>
      </c>
    </row>
    <row r="265" spans="1:23" ht="10.5" x14ac:dyDescent="0.25">
      <c r="A265" s="39">
        <f>'Industry selection'!C265</f>
        <v>1</v>
      </c>
      <c r="B265" s="2">
        <v>65.2</v>
      </c>
      <c r="C265" s="2" t="s">
        <v>539</v>
      </c>
      <c r="D265" s="40" t="str">
        <f>IF($A265=2,IF(ISNUMBER(REGION!DM265-REGION!DM$4),REGION!DM265-REGION!DM$4,""),"")</f>
        <v/>
      </c>
      <c r="E265" s="40" t="str">
        <f>IF($A265=2,IF(ISNUMBER(REGION!DN265-REGION!DN$4),REGION!DN265-REGION!DN$4,""),"")</f>
        <v/>
      </c>
      <c r="F265" s="40" t="str">
        <f>IF($A265=2,IF(ISNUMBER(REGION!DO265-REGION!DO$4),REGION!DO265-REGION!DO$4,""),"")</f>
        <v/>
      </c>
      <c r="G265" s="40" t="str">
        <f>IF($A265=2,IF(ISNUMBER(REGION!DP265-REGION!DP$4),REGION!DP265-REGION!DP$4,""),"")</f>
        <v/>
      </c>
      <c r="H265" s="40" t="str">
        <f>IF($A265=2,IF(ISNUMBER(REGION!DQ265-REGION!DQ$4),REGION!DQ265-REGION!DQ$4,""),"")</f>
        <v/>
      </c>
      <c r="I265" s="41" t="str">
        <f>IF($A265=2,IF(ISNUMBER(REGION!DR265-REGION!DR$4),REGION!DR265-REGION!DR$4,""),"")</f>
        <v/>
      </c>
      <c r="J265" s="44" t="str">
        <f t="shared" si="20"/>
        <v/>
      </c>
      <c r="K265" s="1" t="str">
        <f t="shared" si="23"/>
        <v/>
      </c>
      <c r="M265" s="40" t="str">
        <f>IF($A265=2,IF(ISNUMBER(REGION!DM265-Ukraine!DM265),REGION!DM265-Ukraine!DM265,""),"")</f>
        <v/>
      </c>
      <c r="N265" s="40" t="str">
        <f>IF($A265=2,IF(ISNUMBER(REGION!DN265-Ukraine!DN265),REGION!DN265-Ukraine!DN265,""),"")</f>
        <v/>
      </c>
      <c r="O265" s="40" t="str">
        <f>IF($A265=2,IF(ISNUMBER(REGION!DO265-Ukraine!DO265),REGION!DO265-Ukraine!DO265,""),"")</f>
        <v/>
      </c>
      <c r="P265" s="40" t="str">
        <f>IF($A265=2,IF(ISNUMBER(REGION!DP265-Ukraine!DP265),REGION!DP265-Ukraine!DP265,""),"")</f>
        <v/>
      </c>
      <c r="Q265" s="40" t="str">
        <f>IF($A265=2,IF(ISNUMBER(REGION!DQ265-Ukraine!DQ265),REGION!DQ265-Ukraine!DQ265,""),"")</f>
        <v/>
      </c>
      <c r="R265" s="41" t="str">
        <f>IF($A265=2,IF(ISNUMBER(REGION!DR265-Ukraine!DR265),REGION!DR265-Ukraine!DR265,""),"")</f>
        <v/>
      </c>
      <c r="S265" s="44" t="str">
        <f t="shared" si="21"/>
        <v/>
      </c>
      <c r="T265" s="1" t="str">
        <f t="shared" si="24"/>
        <v/>
      </c>
      <c r="V265" s="1" t="str">
        <f t="shared" si="22"/>
        <v/>
      </c>
      <c r="W265" s="40" t="str">
        <f>IF(V265&gt;1,Employment!$S265,"")</f>
        <v/>
      </c>
    </row>
    <row r="266" spans="1:23" ht="10.5" x14ac:dyDescent="0.25">
      <c r="A266" s="39">
        <f>'Industry selection'!C266</f>
        <v>1</v>
      </c>
      <c r="B266" s="2">
        <v>65.3</v>
      </c>
      <c r="C266" s="2" t="s">
        <v>541</v>
      </c>
      <c r="D266" s="40" t="str">
        <f>IF($A266=2,IF(ISNUMBER(REGION!DM266-REGION!DM$4),REGION!DM266-REGION!DM$4,""),"")</f>
        <v/>
      </c>
      <c r="E266" s="40" t="str">
        <f>IF($A266=2,IF(ISNUMBER(REGION!DN266-REGION!DN$4),REGION!DN266-REGION!DN$4,""),"")</f>
        <v/>
      </c>
      <c r="F266" s="40" t="str">
        <f>IF($A266=2,IF(ISNUMBER(REGION!DO266-REGION!DO$4),REGION!DO266-REGION!DO$4,""),"")</f>
        <v/>
      </c>
      <c r="G266" s="40" t="str">
        <f>IF($A266=2,IF(ISNUMBER(REGION!DP266-REGION!DP$4),REGION!DP266-REGION!DP$4,""),"")</f>
        <v/>
      </c>
      <c r="H266" s="40" t="str">
        <f>IF($A266=2,IF(ISNUMBER(REGION!DQ266-REGION!DQ$4),REGION!DQ266-REGION!DQ$4,""),"")</f>
        <v/>
      </c>
      <c r="I266" s="41" t="str">
        <f>IF($A266=2,IF(ISNUMBER(REGION!DR266-REGION!DR$4),REGION!DR266-REGION!DR$4,""),"")</f>
        <v/>
      </c>
      <c r="J266" s="44" t="str">
        <f t="shared" si="20"/>
        <v/>
      </c>
      <c r="K266" s="1" t="str">
        <f t="shared" si="23"/>
        <v/>
      </c>
      <c r="M266" s="40" t="str">
        <f>IF($A266=2,IF(ISNUMBER(REGION!DM266-Ukraine!DM266),REGION!DM266-Ukraine!DM266,""),"")</f>
        <v/>
      </c>
      <c r="N266" s="40" t="str">
        <f>IF($A266=2,IF(ISNUMBER(REGION!DN266-Ukraine!DN266),REGION!DN266-Ukraine!DN266,""),"")</f>
        <v/>
      </c>
      <c r="O266" s="40" t="str">
        <f>IF($A266=2,IF(ISNUMBER(REGION!DO266-Ukraine!DO266),REGION!DO266-Ukraine!DO266,""),"")</f>
        <v/>
      </c>
      <c r="P266" s="40" t="str">
        <f>IF($A266=2,IF(ISNUMBER(REGION!DP266-Ukraine!DP266),REGION!DP266-Ukraine!DP266,""),"")</f>
        <v/>
      </c>
      <c r="Q266" s="40" t="str">
        <f>IF($A266=2,IF(ISNUMBER(REGION!DQ266-Ukraine!DQ266),REGION!DQ266-Ukraine!DQ266,""),"")</f>
        <v/>
      </c>
      <c r="R266" s="41" t="str">
        <f>IF($A266=2,IF(ISNUMBER(REGION!DR266-Ukraine!DR266),REGION!DR266-Ukraine!DR266,""),"")</f>
        <v/>
      </c>
      <c r="S266" s="44" t="str">
        <f t="shared" si="21"/>
        <v/>
      </c>
      <c r="T266" s="1" t="str">
        <f t="shared" si="24"/>
        <v/>
      </c>
      <c r="V266" s="1" t="str">
        <f t="shared" si="22"/>
        <v/>
      </c>
      <c r="W266" s="40" t="str">
        <f>IF(V266&gt;1,Employment!$S266,"")</f>
        <v/>
      </c>
    </row>
    <row r="267" spans="1:23" ht="10.5" x14ac:dyDescent="0.25">
      <c r="A267" s="39" t="str">
        <f>'Industry selection'!C267</f>
        <v/>
      </c>
      <c r="B267" s="2">
        <v>66</v>
      </c>
      <c r="C267" s="2" t="s">
        <v>543</v>
      </c>
      <c r="D267" s="40" t="str">
        <f>IF($A267=2,IF(ISNUMBER(REGION!DM267-REGION!DM$4),REGION!DM267-REGION!DM$4,""),"")</f>
        <v/>
      </c>
      <c r="E267" s="40" t="str">
        <f>IF($A267=2,IF(ISNUMBER(REGION!DN267-REGION!DN$4),REGION!DN267-REGION!DN$4,""),"")</f>
        <v/>
      </c>
      <c r="F267" s="40" t="str">
        <f>IF($A267=2,IF(ISNUMBER(REGION!DO267-REGION!DO$4),REGION!DO267-REGION!DO$4,""),"")</f>
        <v/>
      </c>
      <c r="G267" s="40" t="str">
        <f>IF($A267=2,IF(ISNUMBER(REGION!DP267-REGION!DP$4),REGION!DP267-REGION!DP$4,""),"")</f>
        <v/>
      </c>
      <c r="H267" s="40" t="str">
        <f>IF($A267=2,IF(ISNUMBER(REGION!DQ267-REGION!DQ$4),REGION!DQ267-REGION!DQ$4,""),"")</f>
        <v/>
      </c>
      <c r="I267" s="41" t="str">
        <f>IF($A267=2,IF(ISNUMBER(REGION!DR267-REGION!DR$4),REGION!DR267-REGION!DR$4,""),"")</f>
        <v/>
      </c>
      <c r="J267" s="44" t="str">
        <f t="shared" si="20"/>
        <v/>
      </c>
      <c r="K267" s="1" t="str">
        <f t="shared" si="23"/>
        <v/>
      </c>
      <c r="M267" s="40" t="str">
        <f>IF($A267=2,IF(ISNUMBER(REGION!DM267-Ukraine!DM267),REGION!DM267-Ukraine!DM267,""),"")</f>
        <v/>
      </c>
      <c r="N267" s="40" t="str">
        <f>IF($A267=2,IF(ISNUMBER(REGION!DN267-Ukraine!DN267),REGION!DN267-Ukraine!DN267,""),"")</f>
        <v/>
      </c>
      <c r="O267" s="40" t="str">
        <f>IF($A267=2,IF(ISNUMBER(REGION!DO267-Ukraine!DO267),REGION!DO267-Ukraine!DO267,""),"")</f>
        <v/>
      </c>
      <c r="P267" s="40" t="str">
        <f>IF($A267=2,IF(ISNUMBER(REGION!DP267-Ukraine!DP267),REGION!DP267-Ukraine!DP267,""),"")</f>
        <v/>
      </c>
      <c r="Q267" s="40" t="str">
        <f>IF($A267=2,IF(ISNUMBER(REGION!DQ267-Ukraine!DQ267),REGION!DQ267-Ukraine!DQ267,""),"")</f>
        <v/>
      </c>
      <c r="R267" s="41" t="str">
        <f>IF($A267=2,IF(ISNUMBER(REGION!DR267-Ukraine!DR267),REGION!DR267-Ukraine!DR267,""),"")</f>
        <v/>
      </c>
      <c r="S267" s="44" t="str">
        <f t="shared" si="21"/>
        <v/>
      </c>
      <c r="T267" s="1" t="str">
        <f t="shared" si="24"/>
        <v/>
      </c>
      <c r="V267" s="1" t="str">
        <f t="shared" si="22"/>
        <v/>
      </c>
      <c r="W267" s="40" t="str">
        <f>IF(V267&gt;1,Employment!$S267,"")</f>
        <v/>
      </c>
    </row>
    <row r="268" spans="1:23" ht="10.5" x14ac:dyDescent="0.25">
      <c r="A268" s="39">
        <f>'Industry selection'!C268</f>
        <v>2</v>
      </c>
      <c r="B268" s="2">
        <v>66.099999999999994</v>
      </c>
      <c r="C268" s="2" t="s">
        <v>545</v>
      </c>
      <c r="D268" s="40" t="str">
        <f>IF($A268=2,IF(ISNUMBER(REGION!DM268-REGION!DM$4),REGION!DM268-REGION!DM$4,""),"")</f>
        <v/>
      </c>
      <c r="E268" s="40">
        <f>IF($A268=2,IF(ISNUMBER(REGION!DN268-REGION!DN$4),REGION!DN268-REGION!DN$4,""),"")</f>
        <v>-0.14059834884133926</v>
      </c>
      <c r="F268" s="40">
        <f>IF($A268=2,IF(ISNUMBER(REGION!DO268-REGION!DO$4),REGION!DO268-REGION!DO$4,""),"")</f>
        <v>1.0790642054778836</v>
      </c>
      <c r="G268" s="40">
        <f>IF($A268=2,IF(ISNUMBER(REGION!DP268-REGION!DP$4),REGION!DP268-REGION!DP$4,""),"")</f>
        <v>-0.16017515747596411</v>
      </c>
      <c r="H268" s="40" t="str">
        <f>IF($A268=2,IF(ISNUMBER(REGION!DQ268-REGION!DQ$4),REGION!DQ268-REGION!DQ$4,""),"")</f>
        <v/>
      </c>
      <c r="I268" s="41" t="str">
        <f>IF($A268=2,IF(ISNUMBER(REGION!DR268-REGION!DR$4),REGION!DR268-REGION!DR$4,""),"")</f>
        <v/>
      </c>
      <c r="J268" s="44">
        <f t="shared" si="20"/>
        <v>1</v>
      </c>
      <c r="K268" s="1">
        <f t="shared" si="23"/>
        <v>0</v>
      </c>
      <c r="M268" s="40" t="str">
        <f>IF($A268=2,IF(ISNUMBER(REGION!DM268-Ukraine!DM268),REGION!DM268-Ukraine!DM268,""),"")</f>
        <v/>
      </c>
      <c r="N268" s="40">
        <f>IF($A268=2,IF(ISNUMBER(REGION!DN268-Ukraine!DN268),REGION!DN268-Ukraine!DN268,""),"")</f>
        <v>-6.6925734024179118E-3</v>
      </c>
      <c r="O268" s="40">
        <f>IF($A268=2,IF(ISNUMBER(REGION!DO268-Ukraine!DO268),REGION!DO268-Ukraine!DO268,""),"")</f>
        <v>1.1763042919557956</v>
      </c>
      <c r="P268" s="40">
        <f>IF($A268=2,IF(ISNUMBER(REGION!DP268-Ukraine!DP268),REGION!DP268-Ukraine!DP268,""),"")</f>
        <v>-0.29048361934477374</v>
      </c>
      <c r="Q268" s="40" t="str">
        <f>IF($A268=2,IF(ISNUMBER(REGION!DQ268-Ukraine!DQ268),REGION!DQ268-Ukraine!DQ268,""),"")</f>
        <v/>
      </c>
      <c r="R268" s="41" t="str">
        <f>IF($A268=2,IF(ISNUMBER(REGION!DR268-Ukraine!DR268),REGION!DR268-Ukraine!DR268,""),"")</f>
        <v/>
      </c>
      <c r="S268" s="44">
        <f t="shared" si="21"/>
        <v>1</v>
      </c>
      <c r="T268" s="1">
        <f t="shared" si="24"/>
        <v>0</v>
      </c>
      <c r="V268" s="1">
        <f t="shared" si="22"/>
        <v>0</v>
      </c>
      <c r="W268" s="40" t="str">
        <f>IF(V268&gt;1,Employment!$S268,"")</f>
        <v/>
      </c>
    </row>
    <row r="269" spans="1:23" ht="10.5" x14ac:dyDescent="0.25">
      <c r="A269" s="39">
        <f>'Industry selection'!C269</f>
        <v>2</v>
      </c>
      <c r="B269" s="2">
        <v>66.2</v>
      </c>
      <c r="C269" s="2" t="s">
        <v>547</v>
      </c>
      <c r="D269" s="40" t="str">
        <f>IF($A269=2,IF(ISNUMBER(REGION!DM269-REGION!DM$4),REGION!DM269-REGION!DM$4,""),"")</f>
        <v/>
      </c>
      <c r="E269" s="40">
        <f>IF($A269=2,IF(ISNUMBER(REGION!DN269-REGION!DN$4),REGION!DN269-REGION!DN$4,""),"")</f>
        <v>2.606831782532737E-2</v>
      </c>
      <c r="F269" s="40">
        <f>IF($A269=2,IF(ISNUMBER(REGION!DO269-REGION!DO$4),REGION!DO269-REGION!DO$4,""),"")</f>
        <v>0.50763563404931222</v>
      </c>
      <c r="G269" s="40">
        <f>IF($A269=2,IF(ISNUMBER(REGION!DP269-REGION!DP$4),REGION!DP269-REGION!DP$4,""),"")</f>
        <v>0.2398248425240358</v>
      </c>
      <c r="H269" s="40" t="str">
        <f>IF($A269=2,IF(ISNUMBER(REGION!DQ269-REGION!DQ$4),REGION!DQ269-REGION!DQ$4,""),"")</f>
        <v/>
      </c>
      <c r="I269" s="41" t="str">
        <f>IF($A269=2,IF(ISNUMBER(REGION!DR269-REGION!DR$4),REGION!DR269-REGION!DR$4,""),"")</f>
        <v/>
      </c>
      <c r="J269" s="44">
        <f t="shared" si="20"/>
        <v>3</v>
      </c>
      <c r="K269" s="1">
        <f t="shared" si="23"/>
        <v>1</v>
      </c>
      <c r="M269" s="40" t="str">
        <f>IF($A269=2,IF(ISNUMBER(REGION!DM269-Ukraine!DM269),REGION!DM269-Ukraine!DM269,""),"")</f>
        <v/>
      </c>
      <c r="N269" s="40">
        <f>IF($A269=2,IF(ISNUMBER(REGION!DN269-Ukraine!DN269),REGION!DN269-Ukraine!DN269,""),"")</f>
        <v>0.36871859296482412</v>
      </c>
      <c r="O269" s="40">
        <f>IF($A269=2,IF(ISNUMBER(REGION!DO269-Ukraine!DO269),REGION!DO269-Ukraine!DO269,""),"")</f>
        <v>0.47732764747690126</v>
      </c>
      <c r="P269" s="40">
        <f>IF($A269=2,IF(ISNUMBER(REGION!DP269-Ukraine!DP269),REGION!DP269-Ukraine!DP269,""),"")</f>
        <v>-0.18127615062761504</v>
      </c>
      <c r="Q269" s="40" t="str">
        <f>IF($A269=2,IF(ISNUMBER(REGION!DQ269-Ukraine!DQ269),REGION!DQ269-Ukraine!DQ269,""),"")</f>
        <v/>
      </c>
      <c r="R269" s="41" t="str">
        <f>IF($A269=2,IF(ISNUMBER(REGION!DR269-Ukraine!DR269),REGION!DR269-Ukraine!DR269,""),"")</f>
        <v/>
      </c>
      <c r="S269" s="44">
        <f t="shared" si="21"/>
        <v>2</v>
      </c>
      <c r="T269" s="1">
        <f t="shared" si="24"/>
        <v>0</v>
      </c>
      <c r="V269" s="1">
        <f t="shared" si="22"/>
        <v>1</v>
      </c>
      <c r="W269" s="40" t="str">
        <f>IF(V269&gt;1,Employment!$S269,"")</f>
        <v/>
      </c>
    </row>
    <row r="270" spans="1:23" ht="10.5" x14ac:dyDescent="0.25">
      <c r="A270" s="39">
        <f>'Industry selection'!C270</f>
        <v>1</v>
      </c>
      <c r="B270" s="2">
        <v>66.3</v>
      </c>
      <c r="C270" s="2" t="s">
        <v>549</v>
      </c>
      <c r="D270" s="40" t="str">
        <f>IF($A270=2,IF(ISNUMBER(REGION!DM270-REGION!DM$4),REGION!DM270-REGION!DM$4,""),"")</f>
        <v/>
      </c>
      <c r="E270" s="40" t="str">
        <f>IF($A270=2,IF(ISNUMBER(REGION!DN270-REGION!DN$4),REGION!DN270-REGION!DN$4,""),"")</f>
        <v/>
      </c>
      <c r="F270" s="40" t="str">
        <f>IF($A270=2,IF(ISNUMBER(REGION!DO270-REGION!DO$4),REGION!DO270-REGION!DO$4,""),"")</f>
        <v/>
      </c>
      <c r="G270" s="40" t="str">
        <f>IF($A270=2,IF(ISNUMBER(REGION!DP270-REGION!DP$4),REGION!DP270-REGION!DP$4,""),"")</f>
        <v/>
      </c>
      <c r="H270" s="40" t="str">
        <f>IF($A270=2,IF(ISNUMBER(REGION!DQ270-REGION!DQ$4),REGION!DQ270-REGION!DQ$4,""),"")</f>
        <v/>
      </c>
      <c r="I270" s="41" t="str">
        <f>IF($A270=2,IF(ISNUMBER(REGION!DR270-REGION!DR$4),REGION!DR270-REGION!DR$4,""),"")</f>
        <v/>
      </c>
      <c r="J270" s="44" t="str">
        <f t="shared" si="20"/>
        <v/>
      </c>
      <c r="K270" s="1" t="str">
        <f t="shared" si="23"/>
        <v/>
      </c>
      <c r="M270" s="40" t="str">
        <f>IF($A270=2,IF(ISNUMBER(REGION!DM270-Ukraine!DM270),REGION!DM270-Ukraine!DM270,""),"")</f>
        <v/>
      </c>
      <c r="N270" s="40" t="str">
        <f>IF($A270=2,IF(ISNUMBER(REGION!DN270-Ukraine!DN270),REGION!DN270-Ukraine!DN270,""),"")</f>
        <v/>
      </c>
      <c r="O270" s="40" t="str">
        <f>IF($A270=2,IF(ISNUMBER(REGION!DO270-Ukraine!DO270),REGION!DO270-Ukraine!DO270,""),"")</f>
        <v/>
      </c>
      <c r="P270" s="40" t="str">
        <f>IF($A270=2,IF(ISNUMBER(REGION!DP270-Ukraine!DP270),REGION!DP270-Ukraine!DP270,""),"")</f>
        <v/>
      </c>
      <c r="Q270" s="40" t="str">
        <f>IF($A270=2,IF(ISNUMBER(REGION!DQ270-Ukraine!DQ270),REGION!DQ270-Ukraine!DQ270,""),"")</f>
        <v/>
      </c>
      <c r="R270" s="41" t="str">
        <f>IF($A270=2,IF(ISNUMBER(REGION!DR270-Ukraine!DR270),REGION!DR270-Ukraine!DR270,""),"")</f>
        <v/>
      </c>
      <c r="S270" s="44" t="str">
        <f t="shared" si="21"/>
        <v/>
      </c>
      <c r="T270" s="1" t="str">
        <f t="shared" si="24"/>
        <v/>
      </c>
      <c r="V270" s="1" t="str">
        <f t="shared" si="22"/>
        <v/>
      </c>
      <c r="W270" s="40" t="str">
        <f>IF(V270&gt;1,Employment!$S270,"")</f>
        <v/>
      </c>
    </row>
    <row r="271" spans="1:23" ht="10.5" x14ac:dyDescent="0.25">
      <c r="A271" s="39" t="str">
        <f>'Industry selection'!C271</f>
        <v/>
      </c>
      <c r="B271" s="2" t="s">
        <v>551</v>
      </c>
      <c r="C271" s="2" t="s">
        <v>552</v>
      </c>
      <c r="D271" s="40" t="str">
        <f>IF($A271=2,IF(ISNUMBER(REGION!DM271-REGION!DM$4),REGION!DM271-REGION!DM$4,""),"")</f>
        <v/>
      </c>
      <c r="E271" s="40" t="str">
        <f>IF($A271=2,IF(ISNUMBER(REGION!DN271-REGION!DN$4),REGION!DN271-REGION!DN$4,""),"")</f>
        <v/>
      </c>
      <c r="F271" s="40" t="str">
        <f>IF($A271=2,IF(ISNUMBER(REGION!DO271-REGION!DO$4),REGION!DO271-REGION!DO$4,""),"")</f>
        <v/>
      </c>
      <c r="G271" s="40" t="str">
        <f>IF($A271=2,IF(ISNUMBER(REGION!DP271-REGION!DP$4),REGION!DP271-REGION!DP$4,""),"")</f>
        <v/>
      </c>
      <c r="H271" s="40" t="str">
        <f>IF($A271=2,IF(ISNUMBER(REGION!DQ271-REGION!DQ$4),REGION!DQ271-REGION!DQ$4,""),"")</f>
        <v/>
      </c>
      <c r="I271" s="41" t="str">
        <f>IF($A271=2,IF(ISNUMBER(REGION!DR271-REGION!DR$4),REGION!DR271-REGION!DR$4,""),"")</f>
        <v/>
      </c>
      <c r="J271" s="44" t="str">
        <f t="shared" si="20"/>
        <v/>
      </c>
      <c r="K271" s="1" t="str">
        <f t="shared" si="23"/>
        <v/>
      </c>
      <c r="M271" s="40" t="str">
        <f>IF($A271=2,IF(ISNUMBER(REGION!DM271-Ukraine!DM271),REGION!DM271-Ukraine!DM271,""),"")</f>
        <v/>
      </c>
      <c r="N271" s="40" t="str">
        <f>IF($A271=2,IF(ISNUMBER(REGION!DN271-Ukraine!DN271),REGION!DN271-Ukraine!DN271,""),"")</f>
        <v/>
      </c>
      <c r="O271" s="40" t="str">
        <f>IF($A271=2,IF(ISNUMBER(REGION!DO271-Ukraine!DO271),REGION!DO271-Ukraine!DO271,""),"")</f>
        <v/>
      </c>
      <c r="P271" s="40" t="str">
        <f>IF($A271=2,IF(ISNUMBER(REGION!DP271-Ukraine!DP271),REGION!DP271-Ukraine!DP271,""),"")</f>
        <v/>
      </c>
      <c r="Q271" s="40" t="str">
        <f>IF($A271=2,IF(ISNUMBER(REGION!DQ271-Ukraine!DQ271),REGION!DQ271-Ukraine!DQ271,""),"")</f>
        <v/>
      </c>
      <c r="R271" s="41" t="str">
        <f>IF($A271=2,IF(ISNUMBER(REGION!DR271-Ukraine!DR271),REGION!DR271-Ukraine!DR271,""),"")</f>
        <v/>
      </c>
      <c r="S271" s="44" t="str">
        <f t="shared" si="21"/>
        <v/>
      </c>
      <c r="T271" s="1" t="str">
        <f t="shared" si="24"/>
        <v/>
      </c>
      <c r="V271" s="1" t="str">
        <f t="shared" si="22"/>
        <v/>
      </c>
      <c r="W271" s="40" t="str">
        <f>IF(V271&gt;1,Employment!$S271,"")</f>
        <v/>
      </c>
    </row>
    <row r="272" spans="1:23" ht="10.5" x14ac:dyDescent="0.25">
      <c r="A272" s="39" t="str">
        <f>'Industry selection'!C272</f>
        <v/>
      </c>
      <c r="B272" s="2">
        <v>68</v>
      </c>
      <c r="C272" s="2" t="s">
        <v>553</v>
      </c>
      <c r="D272" s="40" t="str">
        <f>IF($A272=2,IF(ISNUMBER(REGION!DM272-REGION!DM$4),REGION!DM272-REGION!DM$4,""),"")</f>
        <v/>
      </c>
      <c r="E272" s="40" t="str">
        <f>IF($A272=2,IF(ISNUMBER(REGION!DN272-REGION!DN$4),REGION!DN272-REGION!DN$4,""),"")</f>
        <v/>
      </c>
      <c r="F272" s="40" t="str">
        <f>IF($A272=2,IF(ISNUMBER(REGION!DO272-REGION!DO$4),REGION!DO272-REGION!DO$4,""),"")</f>
        <v/>
      </c>
      <c r="G272" s="40" t="str">
        <f>IF($A272=2,IF(ISNUMBER(REGION!DP272-REGION!DP$4),REGION!DP272-REGION!DP$4,""),"")</f>
        <v/>
      </c>
      <c r="H272" s="40" t="str">
        <f>IF($A272=2,IF(ISNUMBER(REGION!DQ272-REGION!DQ$4),REGION!DQ272-REGION!DQ$4,""),"")</f>
        <v/>
      </c>
      <c r="I272" s="41" t="str">
        <f>IF($A272=2,IF(ISNUMBER(REGION!DR272-REGION!DR$4),REGION!DR272-REGION!DR$4,""),"")</f>
        <v/>
      </c>
      <c r="J272" s="44" t="str">
        <f t="shared" si="20"/>
        <v/>
      </c>
      <c r="K272" s="1" t="str">
        <f t="shared" si="23"/>
        <v/>
      </c>
      <c r="M272" s="40" t="str">
        <f>IF($A272=2,IF(ISNUMBER(REGION!DM272-Ukraine!DM272),REGION!DM272-Ukraine!DM272,""),"")</f>
        <v/>
      </c>
      <c r="N272" s="40" t="str">
        <f>IF($A272=2,IF(ISNUMBER(REGION!DN272-Ukraine!DN272),REGION!DN272-Ukraine!DN272,""),"")</f>
        <v/>
      </c>
      <c r="O272" s="40" t="str">
        <f>IF($A272=2,IF(ISNUMBER(REGION!DO272-Ukraine!DO272),REGION!DO272-Ukraine!DO272,""),"")</f>
        <v/>
      </c>
      <c r="P272" s="40" t="str">
        <f>IF($A272=2,IF(ISNUMBER(REGION!DP272-Ukraine!DP272),REGION!DP272-Ukraine!DP272,""),"")</f>
        <v/>
      </c>
      <c r="Q272" s="40" t="str">
        <f>IF($A272=2,IF(ISNUMBER(REGION!DQ272-Ukraine!DQ272),REGION!DQ272-Ukraine!DQ272,""),"")</f>
        <v/>
      </c>
      <c r="R272" s="41" t="str">
        <f>IF($A272=2,IF(ISNUMBER(REGION!DR272-Ukraine!DR272),REGION!DR272-Ukraine!DR272,""),"")</f>
        <v/>
      </c>
      <c r="S272" s="44" t="str">
        <f t="shared" si="21"/>
        <v/>
      </c>
      <c r="T272" s="1" t="str">
        <f t="shared" si="24"/>
        <v/>
      </c>
      <c r="V272" s="1" t="str">
        <f t="shared" si="22"/>
        <v/>
      </c>
      <c r="W272" s="40" t="str">
        <f>IF(V272&gt;1,Employment!$S272,"")</f>
        <v/>
      </c>
    </row>
    <row r="273" spans="1:23" ht="10.5" x14ac:dyDescent="0.25">
      <c r="A273" s="39">
        <f>'Industry selection'!C273</f>
        <v>2</v>
      </c>
      <c r="B273" s="2">
        <v>68.099999999999994</v>
      </c>
      <c r="C273" s="2" t="s">
        <v>555</v>
      </c>
      <c r="D273" s="40">
        <f>IF($A273=2,IF(ISNUMBER(REGION!DM273-REGION!DM$4),REGION!DM273-REGION!DM$4,""),"")</f>
        <v>0.1526892625011077</v>
      </c>
      <c r="E273" s="40" t="str">
        <f>IF($A273=2,IF(ISNUMBER(REGION!DN273-REGION!DN$4),REGION!DN273-REGION!DN$4,""),"")</f>
        <v/>
      </c>
      <c r="F273" s="40" t="str">
        <f>IF($A273=2,IF(ISNUMBER(REGION!DO273-REGION!DO$4),REGION!DO273-REGION!DO$4,""),"")</f>
        <v/>
      </c>
      <c r="G273" s="40">
        <f>IF($A273=2,IF(ISNUMBER(REGION!DP273-REGION!DP$4),REGION!DP273-REGION!DP$4,""),"")</f>
        <v>-0.39767515747596416</v>
      </c>
      <c r="H273" s="40">
        <f>IF($A273=2,IF(ISNUMBER(REGION!DQ273-REGION!DQ$4),REGION!DQ273-REGION!DQ$4,""),"")</f>
        <v>0.31399770773089331</v>
      </c>
      <c r="I273" s="41">
        <f>IF($A273=2,IF(ISNUMBER(REGION!DR273-REGION!DR$4),REGION!DR273-REGION!DR$4,""),"")</f>
        <v>-0.14121599477886848</v>
      </c>
      <c r="J273" s="44">
        <f t="shared" si="20"/>
        <v>2</v>
      </c>
      <c r="K273" s="1" t="str">
        <f t="shared" si="23"/>
        <v/>
      </c>
      <c r="M273" s="40">
        <f>IF($A273=2,IF(ISNUMBER(REGION!DM273-Ukraine!DM273),REGION!DM273-Ukraine!DM273,""),"")</f>
        <v>0.1322149600580973</v>
      </c>
      <c r="N273" s="40" t="str">
        <f>IF($A273=2,IF(ISNUMBER(REGION!DN273-Ukraine!DN273),REGION!DN273-Ukraine!DN273,""),"")</f>
        <v/>
      </c>
      <c r="O273" s="40" t="str">
        <f>IF($A273=2,IF(ISNUMBER(REGION!DO273-Ukraine!DO273),REGION!DO273-Ukraine!DO273,""),"")</f>
        <v/>
      </c>
      <c r="P273" s="40">
        <f>IF($A273=2,IF(ISNUMBER(REGION!DP273-Ukraine!DP273),REGION!DP273-Ukraine!DP273,""),"")</f>
        <v>-0.49953007518796988</v>
      </c>
      <c r="Q273" s="40">
        <f>IF($A273=2,IF(ISNUMBER(REGION!DQ273-Ukraine!DQ273),REGION!DQ273-Ukraine!DQ273,""),"")</f>
        <v>0.31664559629161393</v>
      </c>
      <c r="R273" s="41">
        <f>IF($A273=2,IF(ISNUMBER(REGION!DR273-Ukraine!DR273),REGION!DR273-Ukraine!DR273,""),"")</f>
        <v>-0.28695715323166304</v>
      </c>
      <c r="S273" s="44">
        <f t="shared" si="21"/>
        <v>2</v>
      </c>
      <c r="T273" s="1" t="str">
        <f t="shared" si="24"/>
        <v/>
      </c>
      <c r="V273" s="1">
        <f t="shared" si="22"/>
        <v>0</v>
      </c>
      <c r="W273" s="40" t="str">
        <f>IF(V273&gt;1,Employment!$S273,"")</f>
        <v/>
      </c>
    </row>
    <row r="274" spans="1:23" ht="10.5" x14ac:dyDescent="0.25">
      <c r="A274" s="39">
        <f>'Industry selection'!C274</f>
        <v>2</v>
      </c>
      <c r="B274" s="2">
        <v>68.2</v>
      </c>
      <c r="C274" s="2" t="s">
        <v>557</v>
      </c>
      <c r="D274" s="40">
        <f>IF($A274=2,IF(ISNUMBER(REGION!DM274-REGION!DM$4),REGION!DM274-REGION!DM$4,""),"")</f>
        <v>-0.20849035653651626</v>
      </c>
      <c r="E274" s="40" t="str">
        <f>IF($A274=2,IF(ISNUMBER(REGION!DN274-REGION!DN$4),REGION!DN274-REGION!DN$4,""),"")</f>
        <v/>
      </c>
      <c r="F274" s="40" t="str">
        <f>IF($A274=2,IF(ISNUMBER(REGION!DO274-REGION!DO$4),REGION!DO274-REGION!DO$4,""),"")</f>
        <v/>
      </c>
      <c r="G274" s="40">
        <f>IF($A274=2,IF(ISNUMBER(REGION!DP274-REGION!DP$4),REGION!DP274-REGION!DP$4,""),"")</f>
        <v>3.9824842524035842E-2</v>
      </c>
      <c r="H274" s="40">
        <f>IF($A274=2,IF(ISNUMBER(REGION!DQ274-REGION!DQ$4),REGION!DQ274-REGION!DQ$4,""),"")</f>
        <v>-9.2153857953746199E-2</v>
      </c>
      <c r="I274" s="41">
        <f>IF($A274=2,IF(ISNUMBER(REGION!DR274-REGION!DR$4),REGION!DR274-REGION!DR$4,""),"")</f>
        <v>-0.10311975717588795</v>
      </c>
      <c r="J274" s="44">
        <f t="shared" si="20"/>
        <v>1</v>
      </c>
      <c r="K274" s="1" t="str">
        <f t="shared" si="23"/>
        <v/>
      </c>
      <c r="M274" s="40">
        <f>IF($A274=2,IF(ISNUMBER(REGION!DM274-Ukraine!DM274),REGION!DM274-Ukraine!DM274,""),"")</f>
        <v>-0.16171035510681642</v>
      </c>
      <c r="N274" s="40" t="str">
        <f>IF($A274=2,IF(ISNUMBER(REGION!DN274-Ukraine!DN274),REGION!DN274-Ukraine!DN274,""),"")</f>
        <v/>
      </c>
      <c r="O274" s="40" t="str">
        <f>IF($A274=2,IF(ISNUMBER(REGION!DO274-Ukraine!DO274),REGION!DO274-Ukraine!DO274,""),"")</f>
        <v/>
      </c>
      <c r="P274" s="40">
        <f>IF($A274=2,IF(ISNUMBER(REGION!DP274-Ukraine!DP274),REGION!DP274-Ukraine!DP274,""),"")</f>
        <v>3.5656014403060432E-3</v>
      </c>
      <c r="Q274" s="40">
        <f>IF($A274=2,IF(ISNUMBER(REGION!DQ274-Ukraine!DQ274),REGION!DQ274-Ukraine!DQ274,""),"")</f>
        <v>-5.097400042837863E-2</v>
      </c>
      <c r="R274" s="41">
        <f>IF($A274=2,IF(ISNUMBER(REGION!DR274-Ukraine!DR274),REGION!DR274-Ukraine!DR274,""),"")</f>
        <v>-5.2575174967059324E-2</v>
      </c>
      <c r="S274" s="44">
        <f t="shared" si="21"/>
        <v>1</v>
      </c>
      <c r="T274" s="1" t="str">
        <f t="shared" si="24"/>
        <v/>
      </c>
      <c r="V274" s="1">
        <f t="shared" si="22"/>
        <v>0</v>
      </c>
      <c r="W274" s="40" t="str">
        <f>IF(V274&gt;1,Employment!$S274,"")</f>
        <v/>
      </c>
    </row>
    <row r="275" spans="1:23" ht="10.5" x14ac:dyDescent="0.25">
      <c r="A275" s="39">
        <f>'Industry selection'!C275</f>
        <v>2</v>
      </c>
      <c r="B275" s="2">
        <v>68.3</v>
      </c>
      <c r="C275" s="2" t="s">
        <v>559</v>
      </c>
      <c r="D275" s="40">
        <f>IF($A275=2,IF(ISNUMBER(REGION!DM275-REGION!DM$4),REGION!DM275-REGION!DM$4,""),"")</f>
        <v>0.3967443313371527</v>
      </c>
      <c r="E275" s="40">
        <f>IF($A275=2,IF(ISNUMBER(REGION!DN275-REGION!DN$4),REGION!DN275-REGION!DN$4,""),"")</f>
        <v>0.10419331782532737</v>
      </c>
      <c r="F275" s="40">
        <f>IF($A275=2,IF(ISNUMBER(REGION!DO275-REGION!DO$4),REGION!DO275-REGION!DO$4,""),"")</f>
        <v>0.44138304605759382</v>
      </c>
      <c r="G275" s="40">
        <f>IF($A275=2,IF(ISNUMBER(REGION!DP275-REGION!DP$4),REGION!DP275-REGION!DP$4,""),"")</f>
        <v>-7.7196434071708842E-2</v>
      </c>
      <c r="H275" s="40">
        <f>IF($A275=2,IF(ISNUMBER(REGION!DQ275-REGION!DQ$4),REGION!DQ275-REGION!DQ$4,""),"")</f>
        <v>-0.29644405933737972</v>
      </c>
      <c r="I275" s="41">
        <f>IF($A275=2,IF(ISNUMBER(REGION!DR275-REGION!DR$4),REGION!DR275-REGION!DR$4,""),"")</f>
        <v>0.42949739696080613</v>
      </c>
      <c r="J275" s="44">
        <f t="shared" si="20"/>
        <v>3</v>
      </c>
      <c r="K275" s="1">
        <f t="shared" si="23"/>
        <v>1</v>
      </c>
      <c r="M275" s="40">
        <f>IF($A275=2,IF(ISNUMBER(REGION!DM275-Ukraine!DM275),REGION!DM275-Ukraine!DM275,""),"")</f>
        <v>0.51605665842767545</v>
      </c>
      <c r="N275" s="40">
        <f>IF($A275=2,IF(ISNUMBER(REGION!DN275-Ukraine!DN275),REGION!DN275-Ukraine!DN275,""),"")</f>
        <v>0.19448484716915593</v>
      </c>
      <c r="O275" s="40">
        <f>IF($A275=2,IF(ISNUMBER(REGION!DO275-Ukraine!DO275),REGION!DO275-Ukraine!DO275,""),"")</f>
        <v>0.56239745693191145</v>
      </c>
      <c r="P275" s="40">
        <f>IF($A275=2,IF(ISNUMBER(REGION!DP275-Ukraine!DP275),REGION!DP275-Ukraine!DP275,""),"")</f>
        <v>3.7933678359210243E-2</v>
      </c>
      <c r="Q275" s="40">
        <f>IF($A275=2,IF(ISNUMBER(REGION!DQ275-Ukraine!DQ275),REGION!DQ275-Ukraine!DQ275,""),"")</f>
        <v>-0.35532126567911504</v>
      </c>
      <c r="R275" s="41">
        <f>IF($A275=2,IF(ISNUMBER(REGION!DR275-Ukraine!DR275),REGION!DR275-Ukraine!DR275,""),"")</f>
        <v>0.73197343107630808</v>
      </c>
      <c r="S275" s="44">
        <f t="shared" si="21"/>
        <v>4</v>
      </c>
      <c r="T275" s="1">
        <f t="shared" si="24"/>
        <v>1</v>
      </c>
      <c r="V275" s="1">
        <f t="shared" si="22"/>
        <v>2</v>
      </c>
      <c r="W275" s="40">
        <f>IF(V275&gt;1,Employment!$S275,"")</f>
        <v>1.8573518026487187E-3</v>
      </c>
    </row>
    <row r="276" spans="1:23" ht="10.5" x14ac:dyDescent="0.25">
      <c r="A276" s="39" t="str">
        <f>'Industry selection'!C276</f>
        <v/>
      </c>
      <c r="B276" s="2" t="s">
        <v>561</v>
      </c>
      <c r="C276" s="2" t="s">
        <v>562</v>
      </c>
      <c r="D276" s="40" t="str">
        <f>IF($A276=2,IF(ISNUMBER(REGION!DM276-REGION!DM$4),REGION!DM276-REGION!DM$4,""),"")</f>
        <v/>
      </c>
      <c r="E276" s="40" t="str">
        <f>IF($A276=2,IF(ISNUMBER(REGION!DN276-REGION!DN$4),REGION!DN276-REGION!DN$4,""),"")</f>
        <v/>
      </c>
      <c r="F276" s="40" t="str">
        <f>IF($A276=2,IF(ISNUMBER(REGION!DO276-REGION!DO$4),REGION!DO276-REGION!DO$4,""),"")</f>
        <v/>
      </c>
      <c r="G276" s="40" t="str">
        <f>IF($A276=2,IF(ISNUMBER(REGION!DP276-REGION!DP$4),REGION!DP276-REGION!DP$4,""),"")</f>
        <v/>
      </c>
      <c r="H276" s="40" t="str">
        <f>IF($A276=2,IF(ISNUMBER(REGION!DQ276-REGION!DQ$4),REGION!DQ276-REGION!DQ$4,""),"")</f>
        <v/>
      </c>
      <c r="I276" s="41" t="str">
        <f>IF($A276=2,IF(ISNUMBER(REGION!DR276-REGION!DR$4),REGION!DR276-REGION!DR$4,""),"")</f>
        <v/>
      </c>
      <c r="J276" s="44" t="str">
        <f t="shared" si="20"/>
        <v/>
      </c>
      <c r="K276" s="1" t="str">
        <f t="shared" si="23"/>
        <v/>
      </c>
      <c r="M276" s="40" t="str">
        <f>IF($A276=2,IF(ISNUMBER(REGION!DM276-Ukraine!DM276),REGION!DM276-Ukraine!DM276,""),"")</f>
        <v/>
      </c>
      <c r="N276" s="40" t="str">
        <f>IF($A276=2,IF(ISNUMBER(REGION!DN276-Ukraine!DN276),REGION!DN276-Ukraine!DN276,""),"")</f>
        <v/>
      </c>
      <c r="O276" s="40" t="str">
        <f>IF($A276=2,IF(ISNUMBER(REGION!DO276-Ukraine!DO276),REGION!DO276-Ukraine!DO276,""),"")</f>
        <v/>
      </c>
      <c r="P276" s="40" t="str">
        <f>IF($A276=2,IF(ISNUMBER(REGION!DP276-Ukraine!DP276),REGION!DP276-Ukraine!DP276,""),"")</f>
        <v/>
      </c>
      <c r="Q276" s="40" t="str">
        <f>IF($A276=2,IF(ISNUMBER(REGION!DQ276-Ukraine!DQ276),REGION!DQ276-Ukraine!DQ276,""),"")</f>
        <v/>
      </c>
      <c r="R276" s="41" t="str">
        <f>IF($A276=2,IF(ISNUMBER(REGION!DR276-Ukraine!DR276),REGION!DR276-Ukraine!DR276,""),"")</f>
        <v/>
      </c>
      <c r="S276" s="44" t="str">
        <f t="shared" si="21"/>
        <v/>
      </c>
      <c r="T276" s="1" t="str">
        <f t="shared" si="24"/>
        <v/>
      </c>
      <c r="V276" s="1" t="str">
        <f t="shared" si="22"/>
        <v/>
      </c>
      <c r="W276" s="40" t="str">
        <f>IF(V276&gt;1,Employment!$S276,"")</f>
        <v/>
      </c>
    </row>
    <row r="277" spans="1:23" ht="10.5" x14ac:dyDescent="0.25">
      <c r="A277" s="39" t="str">
        <f>'Industry selection'!C277</f>
        <v/>
      </c>
      <c r="B277" s="2">
        <v>69</v>
      </c>
      <c r="C277" s="2" t="s">
        <v>564</v>
      </c>
      <c r="D277" s="40" t="str">
        <f>IF($A277=2,IF(ISNUMBER(REGION!DM277-REGION!DM$4),REGION!DM277-REGION!DM$4,""),"")</f>
        <v/>
      </c>
      <c r="E277" s="40" t="str">
        <f>IF($A277=2,IF(ISNUMBER(REGION!DN277-REGION!DN$4),REGION!DN277-REGION!DN$4,""),"")</f>
        <v/>
      </c>
      <c r="F277" s="40" t="str">
        <f>IF($A277=2,IF(ISNUMBER(REGION!DO277-REGION!DO$4),REGION!DO277-REGION!DO$4,""),"")</f>
        <v/>
      </c>
      <c r="G277" s="40" t="str">
        <f>IF($A277=2,IF(ISNUMBER(REGION!DP277-REGION!DP$4),REGION!DP277-REGION!DP$4,""),"")</f>
        <v/>
      </c>
      <c r="H277" s="40" t="str">
        <f>IF($A277=2,IF(ISNUMBER(REGION!DQ277-REGION!DQ$4),REGION!DQ277-REGION!DQ$4,""),"")</f>
        <v/>
      </c>
      <c r="I277" s="41" t="str">
        <f>IF($A277=2,IF(ISNUMBER(REGION!DR277-REGION!DR$4),REGION!DR277-REGION!DR$4,""),"")</f>
        <v/>
      </c>
      <c r="J277" s="44" t="str">
        <f t="shared" si="20"/>
        <v/>
      </c>
      <c r="K277" s="1" t="str">
        <f t="shared" si="23"/>
        <v/>
      </c>
      <c r="M277" s="40" t="str">
        <f>IF($A277=2,IF(ISNUMBER(REGION!DM277-Ukraine!DM277),REGION!DM277-Ukraine!DM277,""),"")</f>
        <v/>
      </c>
      <c r="N277" s="40" t="str">
        <f>IF($A277=2,IF(ISNUMBER(REGION!DN277-Ukraine!DN277),REGION!DN277-Ukraine!DN277,""),"")</f>
        <v/>
      </c>
      <c r="O277" s="40" t="str">
        <f>IF($A277=2,IF(ISNUMBER(REGION!DO277-Ukraine!DO277),REGION!DO277-Ukraine!DO277,""),"")</f>
        <v/>
      </c>
      <c r="P277" s="40" t="str">
        <f>IF($A277=2,IF(ISNUMBER(REGION!DP277-Ukraine!DP277),REGION!DP277-Ukraine!DP277,""),"")</f>
        <v/>
      </c>
      <c r="Q277" s="40" t="str">
        <f>IF($A277=2,IF(ISNUMBER(REGION!DQ277-Ukraine!DQ277),REGION!DQ277-Ukraine!DQ277,""),"")</f>
        <v/>
      </c>
      <c r="R277" s="41" t="str">
        <f>IF($A277=2,IF(ISNUMBER(REGION!DR277-Ukraine!DR277),REGION!DR277-Ukraine!DR277,""),"")</f>
        <v/>
      </c>
      <c r="S277" s="44" t="str">
        <f t="shared" si="21"/>
        <v/>
      </c>
      <c r="T277" s="1" t="str">
        <f t="shared" si="24"/>
        <v/>
      </c>
      <c r="V277" s="1" t="str">
        <f t="shared" si="22"/>
        <v/>
      </c>
      <c r="W277" s="40" t="str">
        <f>IF(V277&gt;1,Employment!$S277,"")</f>
        <v/>
      </c>
    </row>
    <row r="278" spans="1:23" ht="10.5" x14ac:dyDescent="0.25">
      <c r="A278" s="39">
        <f>'Industry selection'!C278</f>
        <v>2</v>
      </c>
      <c r="B278" s="2">
        <v>69.099999999999994</v>
      </c>
      <c r="C278" s="2" t="s">
        <v>566</v>
      </c>
      <c r="D278" s="40">
        <f>IF($A278=2,IF(ISNUMBER(REGION!DM278-REGION!DM$4),REGION!DM278-REGION!DM$4,""),"")</f>
        <v>-0.25907544338124522</v>
      </c>
      <c r="E278" s="40">
        <f>IF($A278=2,IF(ISNUMBER(REGION!DN278-REGION!DN$4),REGION!DN278-REGION!DN$4,""),"")</f>
        <v>0.31773498449199411</v>
      </c>
      <c r="F278" s="40">
        <f>IF($A278=2,IF(ISNUMBER(REGION!DO278-REGION!DO$4),REGION!DO278-REGION!DO$4,""),"")</f>
        <v>-1.7709988070503502E-2</v>
      </c>
      <c r="G278" s="40">
        <f>IF($A278=2,IF(ISNUMBER(REGION!DP278-REGION!DP$4),REGION!DP278-REGION!DP$4,""),"")</f>
        <v>0.14696769966689305</v>
      </c>
      <c r="H278" s="40">
        <f>IF($A278=2,IF(ISNUMBER(REGION!DQ278-REGION!DQ$4),REGION!DQ278-REGION!DQ$4,""),"")</f>
        <v>0.7548579227846568</v>
      </c>
      <c r="I278" s="41">
        <f>IF($A278=2,IF(ISNUMBER(REGION!DR278-REGION!DR$4),REGION!DR278-REGION!DR$4,""),"")</f>
        <v>0.77054871110348444</v>
      </c>
      <c r="J278" s="44">
        <f t="shared" si="20"/>
        <v>3</v>
      </c>
      <c r="K278" s="1">
        <f t="shared" si="23"/>
        <v>1</v>
      </c>
      <c r="M278" s="40">
        <f>IF($A278=2,IF(ISNUMBER(REGION!DM278-Ukraine!DM278),REGION!DM278-Ukraine!DM278,""),"")</f>
        <v>-0.28897064557711094</v>
      </c>
      <c r="N278" s="40">
        <f>IF($A278=2,IF(ISNUMBER(REGION!DN278-Ukraine!DN278),REGION!DN278-Ukraine!DN278,""),"")</f>
        <v>0.22989665804394988</v>
      </c>
      <c r="O278" s="40">
        <f>IF($A278=2,IF(ISNUMBER(REGION!DO278-Ukraine!DO278),REGION!DO278-Ukraine!DO278,""),"")</f>
        <v>-4.3101251503352089E-2</v>
      </c>
      <c r="P278" s="40">
        <f>IF($A278=2,IF(ISNUMBER(REGION!DP278-Ukraine!DP278),REGION!DP278-Ukraine!DP278,""),"")</f>
        <v>2.2184205247085531E-2</v>
      </c>
      <c r="Q278" s="40">
        <f>IF($A278=2,IF(ISNUMBER(REGION!DQ278-Ukraine!DQ278),REGION!DQ278-Ukraine!DQ278,""),"")</f>
        <v>0.69617528420359198</v>
      </c>
      <c r="R278" s="41">
        <f>IF($A278=2,IF(ISNUMBER(REGION!DR278-Ukraine!DR278),REGION!DR278-Ukraine!DR278,""),"")</f>
        <v>0.4484978737654306</v>
      </c>
      <c r="S278" s="44">
        <f t="shared" si="21"/>
        <v>3</v>
      </c>
      <c r="T278" s="1">
        <f t="shared" si="24"/>
        <v>1</v>
      </c>
      <c r="V278" s="1">
        <f t="shared" si="22"/>
        <v>2</v>
      </c>
      <c r="W278" s="40">
        <f>IF(V278&gt;1,Employment!$S278,"")</f>
        <v>4.5120700693320869E-4</v>
      </c>
    </row>
    <row r="279" spans="1:23" ht="10.5" x14ac:dyDescent="0.25">
      <c r="A279" s="39">
        <f>'Industry selection'!C279</f>
        <v>2</v>
      </c>
      <c r="B279" s="2">
        <v>69.2</v>
      </c>
      <c r="C279" s="2" t="s">
        <v>568</v>
      </c>
      <c r="D279" s="40">
        <f>IF($A279=2,IF(ISNUMBER(REGION!DM279-REGION!DM$4),REGION!DM279-REGION!DM$4,""),"")</f>
        <v>0.17017733881271335</v>
      </c>
      <c r="E279" s="40">
        <f>IF($A279=2,IF(ISNUMBER(REGION!DN279-REGION!DN$4),REGION!DN279-REGION!DN$4,""),"")</f>
        <v>-4.5360253603244027E-2</v>
      </c>
      <c r="F279" s="40">
        <f>IF($A279=2,IF(ISNUMBER(REGION!DO279-REGION!DO$4),REGION!DO279-REGION!DO$4,""),"")</f>
        <v>-7.4781948368270235E-2</v>
      </c>
      <c r="G279" s="40">
        <f>IF($A279=2,IF(ISNUMBER(REGION!DP279-REGION!DP$4),REGION!DP279-REGION!DP$4,""),"")</f>
        <v>0.19133999403918744</v>
      </c>
      <c r="H279" s="40">
        <f>IF($A279=2,IF(ISNUMBER(REGION!DQ279-REGION!DQ$4),REGION!DQ279-REGION!DQ$4,""),"")</f>
        <v>-9.8282994023492609E-2</v>
      </c>
      <c r="I279" s="41">
        <f>IF($A279=2,IF(ISNUMBER(REGION!DR279-REGION!DR$4),REGION!DR279-REGION!DR$4,""),"")</f>
        <v>9.8847598225900946E-2</v>
      </c>
      <c r="J279" s="44">
        <f t="shared" si="20"/>
        <v>2</v>
      </c>
      <c r="K279" s="1">
        <f t="shared" si="23"/>
        <v>0</v>
      </c>
      <c r="M279" s="40">
        <f>IF($A279=2,IF(ISNUMBER(REGION!DM279-Ukraine!DM279),REGION!DM279-Ukraine!DM279,""),"")</f>
        <v>0.1233106701505402</v>
      </c>
      <c r="N279" s="40">
        <f>IF($A279=2,IF(ISNUMBER(REGION!DN279-Ukraine!DN279),REGION!DN279-Ukraine!DN279,""),"")</f>
        <v>4.1736717730467277E-4</v>
      </c>
      <c r="O279" s="40">
        <f>IF($A279=2,IF(ISNUMBER(REGION!DO279-Ukraine!DO279),REGION!DO279-Ukraine!DO279,""),"")</f>
        <v>-0.17964860108857261</v>
      </c>
      <c r="P279" s="40">
        <f>IF($A279=2,IF(ISNUMBER(REGION!DP279-Ukraine!DP279),REGION!DP279-Ukraine!DP279,""),"")</f>
        <v>0.13094293265440315</v>
      </c>
      <c r="Q279" s="40">
        <f>IF($A279=2,IF(ISNUMBER(REGION!DQ279-Ukraine!DQ279),REGION!DQ279-Ukraine!DQ279,""),"")</f>
        <v>-3.2110746078374608E-2</v>
      </c>
      <c r="R279" s="41">
        <f>IF($A279=2,IF(ISNUMBER(REGION!DR279-Ukraine!DR279),REGION!DR279-Ukraine!DR279,""),"")</f>
        <v>8.8154604767145539E-3</v>
      </c>
      <c r="S279" s="44">
        <f t="shared" si="21"/>
        <v>3</v>
      </c>
      <c r="T279" s="1">
        <f t="shared" si="24"/>
        <v>1</v>
      </c>
      <c r="V279" s="1">
        <f t="shared" si="22"/>
        <v>1</v>
      </c>
      <c r="W279" s="40" t="str">
        <f>IF(V279&gt;1,Employment!$S279,"")</f>
        <v/>
      </c>
    </row>
    <row r="280" spans="1:23" ht="10.5" x14ac:dyDescent="0.25">
      <c r="A280" s="39">
        <f>'Industry selection'!C280</f>
        <v>2</v>
      </c>
      <c r="B280" s="2">
        <v>70</v>
      </c>
      <c r="C280" s="2" t="s">
        <v>570</v>
      </c>
      <c r="D280" s="40">
        <f>IF($A280=2,IF(ISNUMBER(REGION!DM280-REGION!DM$4),REGION!DM280-REGION!DM$4,""),"")</f>
        <v>0.37986978988447484</v>
      </c>
      <c r="E280" s="40">
        <f>IF($A280=2,IF(ISNUMBER(REGION!DN280-REGION!DN$4),REGION!DN280-REGION!DN$4,""),"")</f>
        <v>0.71837601013301966</v>
      </c>
      <c r="F280" s="40">
        <f>IF($A280=2,IF(ISNUMBER(REGION!DO280-REGION!DO$4),REGION!DO280-REGION!DO$4,""),"")</f>
        <v>-0.66336003694635881</v>
      </c>
      <c r="G280" s="40">
        <f>IF($A280=2,IF(ISNUMBER(REGION!DP280-REGION!DP$4),REGION!DP280-REGION!DP$4,""),"")</f>
        <v>1.0398248425240357</v>
      </c>
      <c r="H280" s="40" t="str">
        <f>IF($A280=2,IF(ISNUMBER(REGION!DQ280-REGION!DQ$4),REGION!DQ280-REGION!DQ$4,""),"")</f>
        <v/>
      </c>
      <c r="I280" s="41">
        <f>IF($A280=2,IF(ISNUMBER(REGION!DR280-REGION!DR$4),REGION!DR280-REGION!DR$4,""),"")</f>
        <v>0.32531544538340318</v>
      </c>
      <c r="J280" s="44">
        <f t="shared" si="20"/>
        <v>3</v>
      </c>
      <c r="K280" s="1">
        <f t="shared" si="23"/>
        <v>1</v>
      </c>
      <c r="M280" s="40">
        <f>IF($A280=2,IF(ISNUMBER(REGION!DM280-Ukraine!DM280),REGION!DM280-Ukraine!DM280,""),"")</f>
        <v>0.41628678300552457</v>
      </c>
      <c r="N280" s="40">
        <f>IF($A280=2,IF(ISNUMBER(REGION!DN280-Ukraine!DN280),REGION!DN280-Ukraine!DN280,""),"")</f>
        <v>0.65228922224458619</v>
      </c>
      <c r="O280" s="40">
        <f>IF($A280=2,IF(ISNUMBER(REGION!DO280-Ukraine!DO280),REGION!DO280-Ukraine!DO280,""),"")</f>
        <v>-0.47999268996013111</v>
      </c>
      <c r="P280" s="40">
        <f>IF($A280=2,IF(ISNUMBER(REGION!DP280-Ukraine!DP280),REGION!DP280-Ukraine!DP280,""),"")</f>
        <v>0.99337848006019569</v>
      </c>
      <c r="Q280" s="40" t="str">
        <f>IF($A280=2,IF(ISNUMBER(REGION!DQ280-Ukraine!DQ280),REGION!DQ280-Ukraine!DQ280,""),"")</f>
        <v/>
      </c>
      <c r="R280" s="41">
        <f>IF($A280=2,IF(ISNUMBER(REGION!DR280-Ukraine!DR280),REGION!DR280-Ukraine!DR280,""),"")</f>
        <v>0.45542794202441428</v>
      </c>
      <c r="S280" s="44">
        <f t="shared" si="21"/>
        <v>3</v>
      </c>
      <c r="T280" s="1">
        <f t="shared" si="24"/>
        <v>1</v>
      </c>
      <c r="V280" s="1">
        <f t="shared" si="22"/>
        <v>2</v>
      </c>
      <c r="W280" s="40">
        <f>IF(V280&gt;1,Employment!$S280,"")</f>
        <v>4.7870380514647458E-4</v>
      </c>
    </row>
    <row r="281" spans="1:23" ht="10.5" x14ac:dyDescent="0.25">
      <c r="A281" s="39">
        <f>'Industry selection'!C281</f>
        <v>1</v>
      </c>
      <c r="B281" s="2">
        <v>70.099999999999994</v>
      </c>
      <c r="C281" s="2" t="s">
        <v>572</v>
      </c>
      <c r="D281" s="40" t="str">
        <f>IF($A281=2,IF(ISNUMBER(REGION!DM281-REGION!DM$4),REGION!DM281-REGION!DM$4,""),"")</f>
        <v/>
      </c>
      <c r="E281" s="40" t="str">
        <f>IF($A281=2,IF(ISNUMBER(REGION!DN281-REGION!DN$4),REGION!DN281-REGION!DN$4,""),"")</f>
        <v/>
      </c>
      <c r="F281" s="40" t="str">
        <f>IF($A281=2,IF(ISNUMBER(REGION!DO281-REGION!DO$4),REGION!DO281-REGION!DO$4,""),"")</f>
        <v/>
      </c>
      <c r="G281" s="40" t="str">
        <f>IF($A281=2,IF(ISNUMBER(REGION!DP281-REGION!DP$4),REGION!DP281-REGION!DP$4,""),"")</f>
        <v/>
      </c>
      <c r="H281" s="40" t="str">
        <f>IF($A281=2,IF(ISNUMBER(REGION!DQ281-REGION!DQ$4),REGION!DQ281-REGION!DQ$4,""),"")</f>
        <v/>
      </c>
      <c r="I281" s="41" t="str">
        <f>IF($A281=2,IF(ISNUMBER(REGION!DR281-REGION!DR$4),REGION!DR281-REGION!DR$4,""),"")</f>
        <v/>
      </c>
      <c r="J281" s="44" t="str">
        <f t="shared" si="20"/>
        <v/>
      </c>
      <c r="K281" s="1" t="str">
        <f t="shared" si="23"/>
        <v/>
      </c>
      <c r="M281" s="40" t="str">
        <f>IF($A281=2,IF(ISNUMBER(REGION!DM281-Ukraine!DM281),REGION!DM281-Ukraine!DM281,""),"")</f>
        <v/>
      </c>
      <c r="N281" s="40" t="str">
        <f>IF($A281=2,IF(ISNUMBER(REGION!DN281-Ukraine!DN281),REGION!DN281-Ukraine!DN281,""),"")</f>
        <v/>
      </c>
      <c r="O281" s="40" t="str">
        <f>IF($A281=2,IF(ISNUMBER(REGION!DO281-Ukraine!DO281),REGION!DO281-Ukraine!DO281,""),"")</f>
        <v/>
      </c>
      <c r="P281" s="40" t="str">
        <f>IF($A281=2,IF(ISNUMBER(REGION!DP281-Ukraine!DP281),REGION!DP281-Ukraine!DP281,""),"")</f>
        <v/>
      </c>
      <c r="Q281" s="40" t="str">
        <f>IF($A281=2,IF(ISNUMBER(REGION!DQ281-Ukraine!DQ281),REGION!DQ281-Ukraine!DQ281,""),"")</f>
        <v/>
      </c>
      <c r="R281" s="41" t="str">
        <f>IF($A281=2,IF(ISNUMBER(REGION!DR281-Ukraine!DR281),REGION!DR281-Ukraine!DR281,""),"")</f>
        <v/>
      </c>
      <c r="S281" s="44" t="str">
        <f t="shared" si="21"/>
        <v/>
      </c>
      <c r="T281" s="1" t="str">
        <f t="shared" si="24"/>
        <v/>
      </c>
      <c r="V281" s="1" t="str">
        <f t="shared" si="22"/>
        <v/>
      </c>
      <c r="W281" s="40" t="str">
        <f>IF(V281&gt;1,Employment!$S281,"")</f>
        <v/>
      </c>
    </row>
    <row r="282" spans="1:23" ht="10.5" x14ac:dyDescent="0.25">
      <c r="A282" s="39">
        <f>'Industry selection'!C282</f>
        <v>1</v>
      </c>
      <c r="B282" s="2">
        <v>70.2</v>
      </c>
      <c r="C282" s="2" t="s">
        <v>574</v>
      </c>
      <c r="D282" s="40" t="str">
        <f>IF($A282=2,IF(ISNUMBER(REGION!DM282-REGION!DM$4),REGION!DM282-REGION!DM$4,""),"")</f>
        <v/>
      </c>
      <c r="E282" s="40" t="str">
        <f>IF($A282=2,IF(ISNUMBER(REGION!DN282-REGION!DN$4),REGION!DN282-REGION!DN$4,""),"")</f>
        <v/>
      </c>
      <c r="F282" s="40" t="str">
        <f>IF($A282=2,IF(ISNUMBER(REGION!DO282-REGION!DO$4),REGION!DO282-REGION!DO$4,""),"")</f>
        <v/>
      </c>
      <c r="G282" s="40" t="str">
        <f>IF($A282=2,IF(ISNUMBER(REGION!DP282-REGION!DP$4),REGION!DP282-REGION!DP$4,""),"")</f>
        <v/>
      </c>
      <c r="H282" s="40" t="str">
        <f>IF($A282=2,IF(ISNUMBER(REGION!DQ282-REGION!DQ$4),REGION!DQ282-REGION!DQ$4,""),"")</f>
        <v/>
      </c>
      <c r="I282" s="41" t="str">
        <f>IF($A282=2,IF(ISNUMBER(REGION!DR282-REGION!DR$4),REGION!DR282-REGION!DR$4,""),"")</f>
        <v/>
      </c>
      <c r="J282" s="44" t="str">
        <f t="shared" si="20"/>
        <v/>
      </c>
      <c r="K282" s="1" t="str">
        <f t="shared" si="23"/>
        <v/>
      </c>
      <c r="M282" s="40" t="str">
        <f>IF($A282=2,IF(ISNUMBER(REGION!DM282-Ukraine!DM282),REGION!DM282-Ukraine!DM282,""),"")</f>
        <v/>
      </c>
      <c r="N282" s="40" t="str">
        <f>IF($A282=2,IF(ISNUMBER(REGION!DN282-Ukraine!DN282),REGION!DN282-Ukraine!DN282,""),"")</f>
        <v/>
      </c>
      <c r="O282" s="40" t="str">
        <f>IF($A282=2,IF(ISNUMBER(REGION!DO282-Ukraine!DO282),REGION!DO282-Ukraine!DO282,""),"")</f>
        <v/>
      </c>
      <c r="P282" s="40" t="str">
        <f>IF($A282=2,IF(ISNUMBER(REGION!DP282-Ukraine!DP282),REGION!DP282-Ukraine!DP282,""),"")</f>
        <v/>
      </c>
      <c r="Q282" s="40" t="str">
        <f>IF($A282=2,IF(ISNUMBER(REGION!DQ282-Ukraine!DQ282),REGION!DQ282-Ukraine!DQ282,""),"")</f>
        <v/>
      </c>
      <c r="R282" s="41" t="str">
        <f>IF($A282=2,IF(ISNUMBER(REGION!DR282-Ukraine!DR282),REGION!DR282-Ukraine!DR282,""),"")</f>
        <v/>
      </c>
      <c r="S282" s="44" t="str">
        <f t="shared" si="21"/>
        <v/>
      </c>
      <c r="T282" s="1" t="str">
        <f t="shared" si="24"/>
        <v/>
      </c>
      <c r="V282" s="1" t="str">
        <f t="shared" si="22"/>
        <v/>
      </c>
      <c r="W282" s="40" t="str">
        <f>IF(V282&gt;1,Employment!$S282,"")</f>
        <v/>
      </c>
    </row>
    <row r="283" spans="1:23" ht="10.5" x14ac:dyDescent="0.25">
      <c r="A283" s="39" t="str">
        <f>'Industry selection'!C283</f>
        <v/>
      </c>
      <c r="B283" s="2">
        <v>71</v>
      </c>
      <c r="C283" s="2" t="s">
        <v>576</v>
      </c>
      <c r="D283" s="40" t="str">
        <f>IF($A283=2,IF(ISNUMBER(REGION!DM283-REGION!DM$4),REGION!DM283-REGION!DM$4,""),"")</f>
        <v/>
      </c>
      <c r="E283" s="40" t="str">
        <f>IF($A283=2,IF(ISNUMBER(REGION!DN283-REGION!DN$4),REGION!DN283-REGION!DN$4,""),"")</f>
        <v/>
      </c>
      <c r="F283" s="40" t="str">
        <f>IF($A283=2,IF(ISNUMBER(REGION!DO283-REGION!DO$4),REGION!DO283-REGION!DO$4,""),"")</f>
        <v/>
      </c>
      <c r="G283" s="40" t="str">
        <f>IF($A283=2,IF(ISNUMBER(REGION!DP283-REGION!DP$4),REGION!DP283-REGION!DP$4,""),"")</f>
        <v/>
      </c>
      <c r="H283" s="40" t="str">
        <f>IF($A283=2,IF(ISNUMBER(REGION!DQ283-REGION!DQ$4),REGION!DQ283-REGION!DQ$4,""),"")</f>
        <v/>
      </c>
      <c r="I283" s="41" t="str">
        <f>IF($A283=2,IF(ISNUMBER(REGION!DR283-REGION!DR$4),REGION!DR283-REGION!DR$4,""),"")</f>
        <v/>
      </c>
      <c r="J283" s="44" t="str">
        <f t="shared" si="20"/>
        <v/>
      </c>
      <c r="K283" s="1" t="str">
        <f t="shared" si="23"/>
        <v/>
      </c>
      <c r="M283" s="40" t="str">
        <f>IF($A283=2,IF(ISNUMBER(REGION!DM283-Ukraine!DM283),REGION!DM283-Ukraine!DM283,""),"")</f>
        <v/>
      </c>
      <c r="N283" s="40" t="str">
        <f>IF($A283=2,IF(ISNUMBER(REGION!DN283-Ukraine!DN283),REGION!DN283-Ukraine!DN283,""),"")</f>
        <v/>
      </c>
      <c r="O283" s="40" t="str">
        <f>IF($A283=2,IF(ISNUMBER(REGION!DO283-Ukraine!DO283),REGION!DO283-Ukraine!DO283,""),"")</f>
        <v/>
      </c>
      <c r="P283" s="40" t="str">
        <f>IF($A283=2,IF(ISNUMBER(REGION!DP283-Ukraine!DP283),REGION!DP283-Ukraine!DP283,""),"")</f>
        <v/>
      </c>
      <c r="Q283" s="40" t="str">
        <f>IF($A283=2,IF(ISNUMBER(REGION!DQ283-Ukraine!DQ283),REGION!DQ283-Ukraine!DQ283,""),"")</f>
        <v/>
      </c>
      <c r="R283" s="41" t="str">
        <f>IF($A283=2,IF(ISNUMBER(REGION!DR283-Ukraine!DR283),REGION!DR283-Ukraine!DR283,""),"")</f>
        <v/>
      </c>
      <c r="S283" s="44" t="str">
        <f t="shared" si="21"/>
        <v/>
      </c>
      <c r="T283" s="1" t="str">
        <f t="shared" si="24"/>
        <v/>
      </c>
      <c r="V283" s="1" t="str">
        <f t="shared" si="22"/>
        <v/>
      </c>
      <c r="W283" s="40" t="str">
        <f>IF(V283&gt;1,Employment!$S283,"")</f>
        <v/>
      </c>
    </row>
    <row r="284" spans="1:23" ht="10.5" x14ac:dyDescent="0.25">
      <c r="A284" s="39">
        <f>'Industry selection'!C284</f>
        <v>2</v>
      </c>
      <c r="B284" s="2">
        <v>71.099999999999994</v>
      </c>
      <c r="C284" s="2" t="s">
        <v>578</v>
      </c>
      <c r="D284" s="40">
        <f>IF($A284=2,IF(ISNUMBER(REGION!DM284-REGION!DM$4),REGION!DM284-REGION!DM$4,""),"")</f>
        <v>-3.6747482874494586E-2</v>
      </c>
      <c r="E284" s="40">
        <f>IF($A284=2,IF(ISNUMBER(REGION!DN284-REGION!DN$4),REGION!DN284-REGION!DN$4,""),"")</f>
        <v>-0.12534780417902991</v>
      </c>
      <c r="F284" s="40">
        <f>IF($A284=2,IF(ISNUMBER(REGION!DO284-REGION!DO$4),REGION!DO284-REGION!DO$4,""),"")</f>
        <v>-0.18409368925895853</v>
      </c>
      <c r="G284" s="40">
        <f>IF($A284=2,IF(ISNUMBER(REGION!DP284-REGION!DP$4),REGION!DP284-REGION!DP$4,""),"")</f>
        <v>0.14609661952752007</v>
      </c>
      <c r="H284" s="40" t="str">
        <f>IF($A284=2,IF(ISNUMBER(REGION!DQ284-REGION!DQ$4),REGION!DQ284-REGION!DQ$4,""),"")</f>
        <v/>
      </c>
      <c r="I284" s="41">
        <f>IF($A284=2,IF(ISNUMBER(REGION!DR284-REGION!DR$4),REGION!DR284-REGION!DR$4,""),"")</f>
        <v>-0.20503565813460511</v>
      </c>
      <c r="J284" s="44">
        <f t="shared" si="20"/>
        <v>1</v>
      </c>
      <c r="K284" s="1" t="str">
        <f t="shared" si="23"/>
        <v/>
      </c>
      <c r="M284" s="40">
        <f>IF($A284=2,IF(ISNUMBER(REGION!DM284-Ukraine!DM284),REGION!DM284-Ukraine!DM284,""),"")</f>
        <v>3.7593859828819687E-2</v>
      </c>
      <c r="N284" s="40">
        <f>IF($A284=2,IF(ISNUMBER(REGION!DN284-Ukraine!DN284),REGION!DN284-Ukraine!DN284,""),"")</f>
        <v>-5.4187739368761867E-2</v>
      </c>
      <c r="O284" s="40">
        <f>IF($A284=2,IF(ISNUMBER(REGION!DO284-Ukraine!DO284),REGION!DO284-Ukraine!DO284,""),"")</f>
        <v>-8.8134588531092461E-2</v>
      </c>
      <c r="P284" s="40">
        <f>IF($A284=2,IF(ISNUMBER(REGION!DP284-Ukraine!DP284),REGION!DP284-Ukraine!DP284,""),"")</f>
        <v>0.17573806699355832</v>
      </c>
      <c r="Q284" s="40" t="str">
        <f>IF($A284=2,IF(ISNUMBER(REGION!DQ284-Ukraine!DQ284),REGION!DQ284-Ukraine!DQ284,""),"")</f>
        <v/>
      </c>
      <c r="R284" s="41">
        <f>IF($A284=2,IF(ISNUMBER(REGION!DR284-Ukraine!DR284),REGION!DR284-Ukraine!DR284,""),"")</f>
        <v>5.8163817960943831E-2</v>
      </c>
      <c r="S284" s="44">
        <f t="shared" si="21"/>
        <v>2</v>
      </c>
      <c r="T284" s="1">
        <f t="shared" si="24"/>
        <v>0</v>
      </c>
      <c r="V284" s="1">
        <f t="shared" si="22"/>
        <v>0</v>
      </c>
      <c r="W284" s="40" t="str">
        <f>IF(V284&gt;1,Employment!$S284,"")</f>
        <v/>
      </c>
    </row>
    <row r="285" spans="1:23" ht="10.5" x14ac:dyDescent="0.25">
      <c r="A285" s="39">
        <f>'Industry selection'!C285</f>
        <v>2</v>
      </c>
      <c r="B285" s="2">
        <v>71.2</v>
      </c>
      <c r="C285" s="2" t="s">
        <v>580</v>
      </c>
      <c r="D285" s="40">
        <f>IF($A285=2,IF(ISNUMBER(REGION!DM285-REGION!DM$4),REGION!DM285-REGION!DM$4,""),"")</f>
        <v>2.8239482589142884E-2</v>
      </c>
      <c r="E285" s="40">
        <f>IF($A285=2,IF(ISNUMBER(REGION!DN285-REGION!DN$4),REGION!DN285-REGION!DN$4,""),"")</f>
        <v>5.5203726198479464E-3</v>
      </c>
      <c r="F285" s="40">
        <f>IF($A285=2,IF(ISNUMBER(REGION!DO285-REGION!DO$4),REGION!DO285-REGION!DO$4,""),"")</f>
        <v>-1.1844885431207319E-2</v>
      </c>
      <c r="G285" s="40">
        <f>IF($A285=2,IF(ISNUMBER(REGION!DP285-REGION!DP$4),REGION!DP285-REGION!DP$4,""),"")</f>
        <v>9.0556117548050707E-3</v>
      </c>
      <c r="H285" s="40" t="str">
        <f>IF($A285=2,IF(ISNUMBER(REGION!DQ285-REGION!DQ$4),REGION!DQ285-REGION!DQ$4,""),"")</f>
        <v/>
      </c>
      <c r="I285" s="41">
        <f>IF($A285=2,IF(ISNUMBER(REGION!DR285-REGION!DR$4),REGION!DR285-REGION!DR$4,""),"")</f>
        <v>1.0044509422812098E-2</v>
      </c>
      <c r="J285" s="44">
        <f t="shared" si="20"/>
        <v>3</v>
      </c>
      <c r="K285" s="1">
        <f t="shared" si="23"/>
        <v>1</v>
      </c>
      <c r="M285" s="40">
        <f>IF($A285=2,IF(ISNUMBER(REGION!DM285-Ukraine!DM285),REGION!DM285-Ukraine!DM285,""),"")</f>
        <v>-3.1432289741711639E-2</v>
      </c>
      <c r="N285" s="40">
        <f>IF($A285=2,IF(ISNUMBER(REGION!DN285-Ukraine!DN285),REGION!DN285-Ukraine!DN285,""),"")</f>
        <v>-2.4233870719232442E-3</v>
      </c>
      <c r="O285" s="40">
        <f>IF($A285=2,IF(ISNUMBER(REGION!DO285-Ukraine!DO285),REGION!DO285-Ukraine!DO285,""),"")</f>
        <v>6.8742673180717251E-2</v>
      </c>
      <c r="P285" s="40">
        <f>IF($A285=2,IF(ISNUMBER(REGION!DP285-Ukraine!DP285),REGION!DP285-Ukraine!DP285,""),"")</f>
        <v>-5.9200450585401465E-2</v>
      </c>
      <c r="Q285" s="40" t="str">
        <f>IF($A285=2,IF(ISNUMBER(REGION!DQ285-Ukraine!DQ285),REGION!DQ285-Ukraine!DQ285,""),"")</f>
        <v/>
      </c>
      <c r="R285" s="41">
        <f>IF($A285=2,IF(ISNUMBER(REGION!DR285-Ukraine!DR285),REGION!DR285-Ukraine!DR285,""),"")</f>
        <v>6.2608777458958542E-2</v>
      </c>
      <c r="S285" s="44">
        <f t="shared" si="21"/>
        <v>1</v>
      </c>
      <c r="T285" s="1">
        <f t="shared" si="24"/>
        <v>0</v>
      </c>
      <c r="V285" s="1">
        <f t="shared" si="22"/>
        <v>1</v>
      </c>
      <c r="W285" s="40" t="str">
        <f>IF(V285&gt;1,Employment!$S285,"")</f>
        <v/>
      </c>
    </row>
    <row r="286" spans="1:23" ht="10.5" x14ac:dyDescent="0.25">
      <c r="A286" s="39">
        <f>'Industry selection'!C286</f>
        <v>2</v>
      </c>
      <c r="B286" s="2">
        <v>72</v>
      </c>
      <c r="C286" s="2" t="s">
        <v>582</v>
      </c>
      <c r="D286" s="40">
        <f>IF($A286=2,IF(ISNUMBER(REGION!DM286-REGION!DM$4),REGION!DM286-REGION!DM$4,""),"")</f>
        <v>-1.6428384557715892E-2</v>
      </c>
      <c r="E286" s="40">
        <f>IF($A286=2,IF(ISNUMBER(REGION!DN286-REGION!DN$4),REGION!DN286-REGION!DN$4,""),"")</f>
        <v>-0.1599781938025796</v>
      </c>
      <c r="F286" s="40">
        <f>IF($A286=2,IF(ISNUMBER(REGION!DO286-REGION!DO$4),REGION!DO286-REGION!DO$4,""),"")</f>
        <v>4.5730872144550294E-2</v>
      </c>
      <c r="G286" s="40">
        <f>IF($A286=2,IF(ISNUMBER(REGION!DP286-REGION!DP$4),REGION!DP286-REGION!DP$4,""),"")</f>
        <v>-9.3180083584338491E-2</v>
      </c>
      <c r="H286" s="40">
        <f>IF($A286=2,IF(ISNUMBER(REGION!DQ286-REGION!DQ$4),REGION!DQ286-REGION!DQ$4,""),"")</f>
        <v>-0.16138108014789454</v>
      </c>
      <c r="I286" s="41">
        <f>IF($A286=2,IF(ISNUMBER(REGION!DR286-REGION!DR$4),REGION!DR286-REGION!DR$4,""),"")</f>
        <v>-0.29195128889651556</v>
      </c>
      <c r="J286" s="44">
        <f t="shared" si="20"/>
        <v>1</v>
      </c>
      <c r="K286" s="1" t="str">
        <f t="shared" si="23"/>
        <v/>
      </c>
      <c r="M286" s="40">
        <f>IF($A286=2,IF(ISNUMBER(REGION!DM286-Ukraine!DM286),REGION!DM286-Ukraine!DM286,""),"")</f>
        <v>1.6893143558433743E-2</v>
      </c>
      <c r="N286" s="40">
        <f>IF($A286=2,IF(ISNUMBER(REGION!DN286-Ukraine!DN286),REGION!DN286-Ukraine!DN286,""),"")</f>
        <v>-1.08553647466193E-2</v>
      </c>
      <c r="O286" s="40">
        <f>IF($A286=2,IF(ISNUMBER(REGION!DO286-Ukraine!DO286),REGION!DO286-Ukraine!DO286,""),"")</f>
        <v>4.7485343026045124E-2</v>
      </c>
      <c r="P286" s="40">
        <f>IF($A286=2,IF(ISNUMBER(REGION!DP286-Ukraine!DP286),REGION!DP286-Ukraine!DP286,""),"")</f>
        <v>-6.3392399569096147E-2</v>
      </c>
      <c r="Q286" s="40">
        <f>IF($A286=2,IF(ISNUMBER(REGION!DQ286-Ukraine!DQ286),REGION!DQ286-Ukraine!DQ286,""),"")</f>
        <v>-0.10430691445360418</v>
      </c>
      <c r="R286" s="41">
        <f>IF($A286=2,IF(ISNUMBER(REGION!DR286-Ukraine!DR286),REGION!DR286-Ukraine!DR286,""),"")</f>
        <v>-7.7203401371045755E-2</v>
      </c>
      <c r="S286" s="44">
        <f t="shared" si="21"/>
        <v>2</v>
      </c>
      <c r="T286" s="1" t="str">
        <f t="shared" si="24"/>
        <v/>
      </c>
      <c r="V286" s="1">
        <f t="shared" si="22"/>
        <v>0</v>
      </c>
      <c r="W286" s="40" t="str">
        <f>IF(V286&gt;1,Employment!$S286,"")</f>
        <v/>
      </c>
    </row>
    <row r="287" spans="1:23" ht="10.5" x14ac:dyDescent="0.25">
      <c r="A287" s="39">
        <f>'Industry selection'!C287</f>
        <v>1</v>
      </c>
      <c r="B287" s="2">
        <v>72.099999999999994</v>
      </c>
      <c r="C287" s="2" t="s">
        <v>584</v>
      </c>
      <c r="D287" s="40" t="str">
        <f>IF($A287=2,IF(ISNUMBER(REGION!DM287-REGION!DM$4),REGION!DM287-REGION!DM$4,""),"")</f>
        <v/>
      </c>
      <c r="E287" s="40" t="str">
        <f>IF($A287=2,IF(ISNUMBER(REGION!DN287-REGION!DN$4),REGION!DN287-REGION!DN$4,""),"")</f>
        <v/>
      </c>
      <c r="F287" s="40" t="str">
        <f>IF($A287=2,IF(ISNUMBER(REGION!DO287-REGION!DO$4),REGION!DO287-REGION!DO$4,""),"")</f>
        <v/>
      </c>
      <c r="G287" s="40" t="str">
        <f>IF($A287=2,IF(ISNUMBER(REGION!DP287-REGION!DP$4),REGION!DP287-REGION!DP$4,""),"")</f>
        <v/>
      </c>
      <c r="H287" s="40" t="str">
        <f>IF($A287=2,IF(ISNUMBER(REGION!DQ287-REGION!DQ$4),REGION!DQ287-REGION!DQ$4,""),"")</f>
        <v/>
      </c>
      <c r="I287" s="41" t="str">
        <f>IF($A287=2,IF(ISNUMBER(REGION!DR287-REGION!DR$4),REGION!DR287-REGION!DR$4,""),"")</f>
        <v/>
      </c>
      <c r="J287" s="44" t="str">
        <f t="shared" si="20"/>
        <v/>
      </c>
      <c r="K287" s="1" t="str">
        <f t="shared" si="23"/>
        <v/>
      </c>
      <c r="M287" s="40" t="str">
        <f>IF($A287=2,IF(ISNUMBER(REGION!DM287-Ukraine!DM287),REGION!DM287-Ukraine!DM287,""),"")</f>
        <v/>
      </c>
      <c r="N287" s="40" t="str">
        <f>IF($A287=2,IF(ISNUMBER(REGION!DN287-Ukraine!DN287),REGION!DN287-Ukraine!DN287,""),"")</f>
        <v/>
      </c>
      <c r="O287" s="40" t="str">
        <f>IF($A287=2,IF(ISNUMBER(REGION!DO287-Ukraine!DO287),REGION!DO287-Ukraine!DO287,""),"")</f>
        <v/>
      </c>
      <c r="P287" s="40" t="str">
        <f>IF($A287=2,IF(ISNUMBER(REGION!DP287-Ukraine!DP287),REGION!DP287-Ukraine!DP287,""),"")</f>
        <v/>
      </c>
      <c r="Q287" s="40" t="str">
        <f>IF($A287=2,IF(ISNUMBER(REGION!DQ287-Ukraine!DQ287),REGION!DQ287-Ukraine!DQ287,""),"")</f>
        <v/>
      </c>
      <c r="R287" s="41" t="str">
        <f>IF($A287=2,IF(ISNUMBER(REGION!DR287-Ukraine!DR287),REGION!DR287-Ukraine!DR287,""),"")</f>
        <v/>
      </c>
      <c r="S287" s="44" t="str">
        <f t="shared" si="21"/>
        <v/>
      </c>
      <c r="T287" s="1" t="str">
        <f t="shared" si="24"/>
        <v/>
      </c>
      <c r="V287" s="1" t="str">
        <f t="shared" si="22"/>
        <v/>
      </c>
      <c r="W287" s="40" t="str">
        <f>IF(V287&gt;1,Employment!$S287,"")</f>
        <v/>
      </c>
    </row>
    <row r="288" spans="1:23" ht="10.5" x14ac:dyDescent="0.25">
      <c r="A288" s="39">
        <f>'Industry selection'!C288</f>
        <v>1</v>
      </c>
      <c r="B288" s="2">
        <v>72.2</v>
      </c>
      <c r="C288" s="2" t="s">
        <v>586</v>
      </c>
      <c r="D288" s="40" t="str">
        <f>IF($A288=2,IF(ISNUMBER(REGION!DM288-REGION!DM$4),REGION!DM288-REGION!DM$4,""),"")</f>
        <v/>
      </c>
      <c r="E288" s="40" t="str">
        <f>IF($A288=2,IF(ISNUMBER(REGION!DN288-REGION!DN$4),REGION!DN288-REGION!DN$4,""),"")</f>
        <v/>
      </c>
      <c r="F288" s="40" t="str">
        <f>IF($A288=2,IF(ISNUMBER(REGION!DO288-REGION!DO$4),REGION!DO288-REGION!DO$4,""),"")</f>
        <v/>
      </c>
      <c r="G288" s="40" t="str">
        <f>IF($A288=2,IF(ISNUMBER(REGION!DP288-REGION!DP$4),REGION!DP288-REGION!DP$4,""),"")</f>
        <v/>
      </c>
      <c r="H288" s="40" t="str">
        <f>IF($A288=2,IF(ISNUMBER(REGION!DQ288-REGION!DQ$4),REGION!DQ288-REGION!DQ$4,""),"")</f>
        <v/>
      </c>
      <c r="I288" s="41" t="str">
        <f>IF($A288=2,IF(ISNUMBER(REGION!DR288-REGION!DR$4),REGION!DR288-REGION!DR$4,""),"")</f>
        <v/>
      </c>
      <c r="J288" s="44" t="str">
        <f t="shared" si="20"/>
        <v/>
      </c>
      <c r="K288" s="1" t="str">
        <f t="shared" si="23"/>
        <v/>
      </c>
      <c r="M288" s="40" t="str">
        <f>IF($A288=2,IF(ISNUMBER(REGION!DM288-Ukraine!DM288),REGION!DM288-Ukraine!DM288,""),"")</f>
        <v/>
      </c>
      <c r="N288" s="40" t="str">
        <f>IF($A288=2,IF(ISNUMBER(REGION!DN288-Ukraine!DN288),REGION!DN288-Ukraine!DN288,""),"")</f>
        <v/>
      </c>
      <c r="O288" s="40" t="str">
        <f>IF($A288=2,IF(ISNUMBER(REGION!DO288-Ukraine!DO288),REGION!DO288-Ukraine!DO288,""),"")</f>
        <v/>
      </c>
      <c r="P288" s="40" t="str">
        <f>IF($A288=2,IF(ISNUMBER(REGION!DP288-Ukraine!DP288),REGION!DP288-Ukraine!DP288,""),"")</f>
        <v/>
      </c>
      <c r="Q288" s="40" t="str">
        <f>IF($A288=2,IF(ISNUMBER(REGION!DQ288-Ukraine!DQ288),REGION!DQ288-Ukraine!DQ288,""),"")</f>
        <v/>
      </c>
      <c r="R288" s="41" t="str">
        <f>IF($A288=2,IF(ISNUMBER(REGION!DR288-Ukraine!DR288),REGION!DR288-Ukraine!DR288,""),"")</f>
        <v/>
      </c>
      <c r="S288" s="44" t="str">
        <f t="shared" si="21"/>
        <v/>
      </c>
      <c r="T288" s="1" t="str">
        <f t="shared" si="24"/>
        <v/>
      </c>
      <c r="V288" s="1" t="str">
        <f t="shared" si="22"/>
        <v/>
      </c>
      <c r="W288" s="40" t="str">
        <f>IF(V288&gt;1,Employment!$S288,"")</f>
        <v/>
      </c>
    </row>
    <row r="289" spans="1:23" ht="10.5" x14ac:dyDescent="0.25">
      <c r="A289" s="39" t="str">
        <f>'Industry selection'!C289</f>
        <v/>
      </c>
      <c r="B289" s="2">
        <v>73</v>
      </c>
      <c r="C289" s="2" t="s">
        <v>588</v>
      </c>
      <c r="D289" s="40" t="str">
        <f>IF($A289=2,IF(ISNUMBER(REGION!DM289-REGION!DM$4),REGION!DM289-REGION!DM$4,""),"")</f>
        <v/>
      </c>
      <c r="E289" s="40" t="str">
        <f>IF($A289=2,IF(ISNUMBER(REGION!DN289-REGION!DN$4),REGION!DN289-REGION!DN$4,""),"")</f>
        <v/>
      </c>
      <c r="F289" s="40" t="str">
        <f>IF($A289=2,IF(ISNUMBER(REGION!DO289-REGION!DO$4),REGION!DO289-REGION!DO$4,""),"")</f>
        <v/>
      </c>
      <c r="G289" s="40" t="str">
        <f>IF($A289=2,IF(ISNUMBER(REGION!DP289-REGION!DP$4),REGION!DP289-REGION!DP$4,""),"")</f>
        <v/>
      </c>
      <c r="H289" s="40" t="str">
        <f>IF($A289=2,IF(ISNUMBER(REGION!DQ289-REGION!DQ$4),REGION!DQ289-REGION!DQ$4,""),"")</f>
        <v/>
      </c>
      <c r="I289" s="41" t="str">
        <f>IF($A289=2,IF(ISNUMBER(REGION!DR289-REGION!DR$4),REGION!DR289-REGION!DR$4,""),"")</f>
        <v/>
      </c>
      <c r="J289" s="44" t="str">
        <f t="shared" si="20"/>
        <v/>
      </c>
      <c r="K289" s="1" t="str">
        <f t="shared" si="23"/>
        <v/>
      </c>
      <c r="M289" s="40" t="str">
        <f>IF($A289=2,IF(ISNUMBER(REGION!DM289-Ukraine!DM289),REGION!DM289-Ukraine!DM289,""),"")</f>
        <v/>
      </c>
      <c r="N289" s="40" t="str">
        <f>IF($A289=2,IF(ISNUMBER(REGION!DN289-Ukraine!DN289),REGION!DN289-Ukraine!DN289,""),"")</f>
        <v/>
      </c>
      <c r="O289" s="40" t="str">
        <f>IF($A289=2,IF(ISNUMBER(REGION!DO289-Ukraine!DO289),REGION!DO289-Ukraine!DO289,""),"")</f>
        <v/>
      </c>
      <c r="P289" s="40" t="str">
        <f>IF($A289=2,IF(ISNUMBER(REGION!DP289-Ukraine!DP289),REGION!DP289-Ukraine!DP289,""),"")</f>
        <v/>
      </c>
      <c r="Q289" s="40" t="str">
        <f>IF($A289=2,IF(ISNUMBER(REGION!DQ289-Ukraine!DQ289),REGION!DQ289-Ukraine!DQ289,""),"")</f>
        <v/>
      </c>
      <c r="R289" s="41" t="str">
        <f>IF($A289=2,IF(ISNUMBER(REGION!DR289-Ukraine!DR289),REGION!DR289-Ukraine!DR289,""),"")</f>
        <v/>
      </c>
      <c r="S289" s="44" t="str">
        <f t="shared" si="21"/>
        <v/>
      </c>
      <c r="T289" s="1" t="str">
        <f t="shared" si="24"/>
        <v/>
      </c>
      <c r="V289" s="1" t="str">
        <f t="shared" si="22"/>
        <v/>
      </c>
      <c r="W289" s="40" t="str">
        <f>IF(V289&gt;1,Employment!$S289,"")</f>
        <v/>
      </c>
    </row>
    <row r="290" spans="1:23" ht="10.5" x14ac:dyDescent="0.25">
      <c r="A290" s="39">
        <f>'Industry selection'!C290</f>
        <v>2</v>
      </c>
      <c r="B290" s="2">
        <v>73.099999999999994</v>
      </c>
      <c r="C290" s="2" t="s">
        <v>590</v>
      </c>
      <c r="D290" s="40">
        <f>IF($A290=2,IF(ISNUMBER(REGION!DM290-REGION!DM$4),REGION!DM290-REGION!DM$4,""),"")</f>
        <v>0.15408982272519733</v>
      </c>
      <c r="E290" s="40" t="str">
        <f>IF($A290=2,IF(ISNUMBER(REGION!DN290-REGION!DN$4),REGION!DN290-REGION!DN$4,""),"")</f>
        <v/>
      </c>
      <c r="F290" s="40" t="str">
        <f>IF($A290=2,IF(ISNUMBER(REGION!DO290-REGION!DO$4),REGION!DO290-REGION!DO$4,""),"")</f>
        <v/>
      </c>
      <c r="G290" s="40">
        <f>IF($A290=2,IF(ISNUMBER(REGION!DP290-REGION!DP$4),REGION!DP290-REGION!DP$4,""),"")</f>
        <v>-0.16472061202141874</v>
      </c>
      <c r="H290" s="40" t="str">
        <f>IF($A290=2,IF(ISNUMBER(REGION!DQ290-REGION!DQ$4),REGION!DQ290-REGION!DQ$4,""),"")</f>
        <v/>
      </c>
      <c r="I290" s="41">
        <f>IF($A290=2,IF(ISNUMBER(REGION!DR290-REGION!DR$4),REGION!DR290-REGION!DR$4,""),"")</f>
        <v>-1.3765014386711627E-2</v>
      </c>
      <c r="J290" s="44">
        <f t="shared" si="20"/>
        <v>1</v>
      </c>
      <c r="K290" s="1" t="str">
        <f t="shared" si="23"/>
        <v/>
      </c>
      <c r="M290" s="40">
        <f>IF($A290=2,IF(ISNUMBER(REGION!DM290-Ukraine!DM290),REGION!DM290-Ukraine!DM290,""),"")</f>
        <v>9.4791182666883245E-2</v>
      </c>
      <c r="N290" s="40" t="str">
        <f>IF($A290=2,IF(ISNUMBER(REGION!DN290-Ukraine!DN290),REGION!DN290-Ukraine!DN290,""),"")</f>
        <v/>
      </c>
      <c r="O290" s="40" t="str">
        <f>IF($A290=2,IF(ISNUMBER(REGION!DO290-Ukraine!DO290),REGION!DO290-Ukraine!DO290,""),"")</f>
        <v/>
      </c>
      <c r="P290" s="40">
        <f>IF($A290=2,IF(ISNUMBER(REGION!DP290-Ukraine!DP290),REGION!DP290-Ukraine!DP290,""),"")</f>
        <v>-0.29739338629825696</v>
      </c>
      <c r="Q290" s="40" t="str">
        <f>IF($A290=2,IF(ISNUMBER(REGION!DQ290-Ukraine!DQ290),REGION!DQ290-Ukraine!DQ290,""),"")</f>
        <v/>
      </c>
      <c r="R290" s="41">
        <f>IF($A290=2,IF(ISNUMBER(REGION!DR290-Ukraine!DR290),REGION!DR290-Ukraine!DR290,""),"")</f>
        <v>-4.5188552320493236E-2</v>
      </c>
      <c r="S290" s="44">
        <f t="shared" si="21"/>
        <v>1</v>
      </c>
      <c r="T290" s="1" t="str">
        <f t="shared" si="24"/>
        <v/>
      </c>
      <c r="V290" s="1">
        <f t="shared" si="22"/>
        <v>0</v>
      </c>
      <c r="W290" s="40" t="str">
        <f>IF(V290&gt;1,Employment!$S290,"")</f>
        <v/>
      </c>
    </row>
    <row r="291" spans="1:23" ht="10.5" x14ac:dyDescent="0.25">
      <c r="A291" s="39">
        <f>'Industry selection'!C291</f>
        <v>2</v>
      </c>
      <c r="B291" s="2">
        <v>73.2</v>
      </c>
      <c r="C291" s="2" t="s">
        <v>592</v>
      </c>
      <c r="D291" s="40">
        <f>IF($A291=2,IF(ISNUMBER(REGION!DM291-REGION!DM$4),REGION!DM291-REGION!DM$4,""),"")</f>
        <v>-8.9957796322421735E-2</v>
      </c>
      <c r="E291" s="40" t="str">
        <f>IF($A291=2,IF(ISNUMBER(REGION!DN291-REGION!DN$4),REGION!DN291-REGION!DN$4,""),"")</f>
        <v/>
      </c>
      <c r="F291" s="40" t="str">
        <f>IF($A291=2,IF(ISNUMBER(REGION!DO291-REGION!DO$4),REGION!DO291-REGION!DO$4,""),"")</f>
        <v/>
      </c>
      <c r="G291" s="40">
        <f>IF($A291=2,IF(ISNUMBER(REGION!DP291-REGION!DP$4),REGION!DP291-REGION!DP$4,""),"")</f>
        <v>-0.23795293525374195</v>
      </c>
      <c r="H291" s="40" t="str">
        <f>IF($A291=2,IF(ISNUMBER(REGION!DQ291-REGION!DQ$4),REGION!DQ291-REGION!DQ$4,""),"")</f>
        <v/>
      </c>
      <c r="I291" s="41">
        <f>IF($A291=2,IF(ISNUMBER(REGION!DR291-REGION!DR$4),REGION!DR291-REGION!DR$4,""),"")</f>
        <v>0.777901652279955</v>
      </c>
      <c r="J291" s="44">
        <f t="shared" si="20"/>
        <v>0</v>
      </c>
      <c r="K291" s="1">
        <f t="shared" si="23"/>
        <v>0</v>
      </c>
      <c r="M291" s="40">
        <f>IF($A291=2,IF(ISNUMBER(REGION!DM291-Ukraine!DM291),REGION!DM291-Ukraine!DM291,""),"")</f>
        <v>-8.0924510272336381E-2</v>
      </c>
      <c r="N291" s="40" t="str">
        <f>IF($A291=2,IF(ISNUMBER(REGION!DN291-Ukraine!DN291),REGION!DN291-Ukraine!DN291,""),"")</f>
        <v/>
      </c>
      <c r="O291" s="40" t="str">
        <f>IF($A291=2,IF(ISNUMBER(REGION!DO291-Ukraine!DO291),REGION!DO291-Ukraine!DO291,""),"")</f>
        <v/>
      </c>
      <c r="P291" s="40">
        <f>IF($A291=2,IF(ISNUMBER(REGION!DP291-Ukraine!DP291),REGION!DP291-Ukraine!DP291,""),"")</f>
        <v>-5.9050200643121054E-2</v>
      </c>
      <c r="Q291" s="40" t="str">
        <f>IF($A291=2,IF(ISNUMBER(REGION!DQ291-Ukraine!DQ291),REGION!DQ291-Ukraine!DQ291,""),"")</f>
        <v/>
      </c>
      <c r="R291" s="41">
        <f>IF($A291=2,IF(ISNUMBER(REGION!DR291-Ukraine!DR291),REGION!DR291-Ukraine!DR291,""),"")</f>
        <v>0.84585523172479693</v>
      </c>
      <c r="S291" s="44">
        <f t="shared" si="21"/>
        <v>0</v>
      </c>
      <c r="T291" s="1">
        <f t="shared" si="24"/>
        <v>0</v>
      </c>
      <c r="V291" s="1">
        <f t="shared" si="22"/>
        <v>0</v>
      </c>
      <c r="W291" s="40" t="str">
        <f>IF(V291&gt;1,Employment!$S291,"")</f>
        <v/>
      </c>
    </row>
    <row r="292" spans="1:23" ht="10.5" x14ac:dyDescent="0.25">
      <c r="A292" s="39" t="str">
        <f>'Industry selection'!C292</f>
        <v/>
      </c>
      <c r="B292" s="2">
        <v>74</v>
      </c>
      <c r="C292" s="2" t="s">
        <v>594</v>
      </c>
      <c r="D292" s="40" t="str">
        <f>IF($A292=2,IF(ISNUMBER(REGION!DM292-REGION!DM$4),REGION!DM292-REGION!DM$4,""),"")</f>
        <v/>
      </c>
      <c r="E292" s="40" t="str">
        <f>IF($A292=2,IF(ISNUMBER(REGION!DN292-REGION!DN$4),REGION!DN292-REGION!DN$4,""),"")</f>
        <v/>
      </c>
      <c r="F292" s="40" t="str">
        <f>IF($A292=2,IF(ISNUMBER(REGION!DO292-REGION!DO$4),REGION!DO292-REGION!DO$4,""),"")</f>
        <v/>
      </c>
      <c r="G292" s="40" t="str">
        <f>IF($A292=2,IF(ISNUMBER(REGION!DP292-REGION!DP$4),REGION!DP292-REGION!DP$4,""),"")</f>
        <v/>
      </c>
      <c r="H292" s="40" t="str">
        <f>IF($A292=2,IF(ISNUMBER(REGION!DQ292-REGION!DQ$4),REGION!DQ292-REGION!DQ$4,""),"")</f>
        <v/>
      </c>
      <c r="I292" s="41" t="str">
        <f>IF($A292=2,IF(ISNUMBER(REGION!DR292-REGION!DR$4),REGION!DR292-REGION!DR$4,""),"")</f>
        <v/>
      </c>
      <c r="J292" s="44" t="str">
        <f t="shared" si="20"/>
        <v/>
      </c>
      <c r="K292" s="1" t="str">
        <f t="shared" si="23"/>
        <v/>
      </c>
      <c r="M292" s="40" t="str">
        <f>IF($A292=2,IF(ISNUMBER(REGION!DM292-Ukraine!DM292),REGION!DM292-Ukraine!DM292,""),"")</f>
        <v/>
      </c>
      <c r="N292" s="40" t="str">
        <f>IF($A292=2,IF(ISNUMBER(REGION!DN292-Ukraine!DN292),REGION!DN292-Ukraine!DN292,""),"")</f>
        <v/>
      </c>
      <c r="O292" s="40" t="str">
        <f>IF($A292=2,IF(ISNUMBER(REGION!DO292-Ukraine!DO292),REGION!DO292-Ukraine!DO292,""),"")</f>
        <v/>
      </c>
      <c r="P292" s="40" t="str">
        <f>IF($A292=2,IF(ISNUMBER(REGION!DP292-Ukraine!DP292),REGION!DP292-Ukraine!DP292,""),"")</f>
        <v/>
      </c>
      <c r="Q292" s="40" t="str">
        <f>IF($A292=2,IF(ISNUMBER(REGION!DQ292-Ukraine!DQ292),REGION!DQ292-Ukraine!DQ292,""),"")</f>
        <v/>
      </c>
      <c r="R292" s="41" t="str">
        <f>IF($A292=2,IF(ISNUMBER(REGION!DR292-Ukraine!DR292),REGION!DR292-Ukraine!DR292,""),"")</f>
        <v/>
      </c>
      <c r="S292" s="44" t="str">
        <f t="shared" si="21"/>
        <v/>
      </c>
      <c r="T292" s="1" t="str">
        <f t="shared" si="24"/>
        <v/>
      </c>
      <c r="V292" s="1" t="str">
        <f t="shared" si="22"/>
        <v/>
      </c>
      <c r="W292" s="40" t="str">
        <f>IF(V292&gt;1,Employment!$S292,"")</f>
        <v/>
      </c>
    </row>
    <row r="293" spans="1:23" ht="10.5" x14ac:dyDescent="0.25">
      <c r="A293" s="39">
        <f>'Industry selection'!C293</f>
        <v>1</v>
      </c>
      <c r="B293" s="2">
        <v>74.099999999999994</v>
      </c>
      <c r="C293" s="2" t="s">
        <v>596</v>
      </c>
      <c r="D293" s="40" t="str">
        <f>IF($A293=2,IF(ISNUMBER(REGION!DM293-REGION!DM$4),REGION!DM293-REGION!DM$4,""),"")</f>
        <v/>
      </c>
      <c r="E293" s="40" t="str">
        <f>IF($A293=2,IF(ISNUMBER(REGION!DN293-REGION!DN$4),REGION!DN293-REGION!DN$4,""),"")</f>
        <v/>
      </c>
      <c r="F293" s="40" t="str">
        <f>IF($A293=2,IF(ISNUMBER(REGION!DO293-REGION!DO$4),REGION!DO293-REGION!DO$4,""),"")</f>
        <v/>
      </c>
      <c r="G293" s="40" t="str">
        <f>IF($A293=2,IF(ISNUMBER(REGION!DP293-REGION!DP$4),REGION!DP293-REGION!DP$4,""),"")</f>
        <v/>
      </c>
      <c r="H293" s="40" t="str">
        <f>IF($A293=2,IF(ISNUMBER(REGION!DQ293-REGION!DQ$4),REGION!DQ293-REGION!DQ$4,""),"")</f>
        <v/>
      </c>
      <c r="I293" s="41" t="str">
        <f>IF($A293=2,IF(ISNUMBER(REGION!DR293-REGION!DR$4),REGION!DR293-REGION!DR$4,""),"")</f>
        <v/>
      </c>
      <c r="J293" s="44" t="str">
        <f t="shared" si="20"/>
        <v/>
      </c>
      <c r="K293" s="1" t="str">
        <f t="shared" si="23"/>
        <v/>
      </c>
      <c r="M293" s="40" t="str">
        <f>IF($A293=2,IF(ISNUMBER(REGION!DM293-Ukraine!DM293),REGION!DM293-Ukraine!DM293,""),"")</f>
        <v/>
      </c>
      <c r="N293" s="40" t="str">
        <f>IF($A293=2,IF(ISNUMBER(REGION!DN293-Ukraine!DN293),REGION!DN293-Ukraine!DN293,""),"")</f>
        <v/>
      </c>
      <c r="O293" s="40" t="str">
        <f>IF($A293=2,IF(ISNUMBER(REGION!DO293-Ukraine!DO293),REGION!DO293-Ukraine!DO293,""),"")</f>
        <v/>
      </c>
      <c r="P293" s="40" t="str">
        <f>IF($A293=2,IF(ISNUMBER(REGION!DP293-Ukraine!DP293),REGION!DP293-Ukraine!DP293,""),"")</f>
        <v/>
      </c>
      <c r="Q293" s="40" t="str">
        <f>IF($A293=2,IF(ISNUMBER(REGION!DQ293-Ukraine!DQ293),REGION!DQ293-Ukraine!DQ293,""),"")</f>
        <v/>
      </c>
      <c r="R293" s="41" t="str">
        <f>IF($A293=2,IF(ISNUMBER(REGION!DR293-Ukraine!DR293),REGION!DR293-Ukraine!DR293,""),"")</f>
        <v/>
      </c>
      <c r="S293" s="44" t="str">
        <f t="shared" si="21"/>
        <v/>
      </c>
      <c r="T293" s="1" t="str">
        <f t="shared" si="24"/>
        <v/>
      </c>
      <c r="V293" s="1" t="str">
        <f t="shared" si="22"/>
        <v/>
      </c>
      <c r="W293" s="40" t="str">
        <f>IF(V293&gt;1,Employment!$S293,"")</f>
        <v/>
      </c>
    </row>
    <row r="294" spans="1:23" ht="10.5" x14ac:dyDescent="0.25">
      <c r="A294" s="39">
        <f>'Industry selection'!C294</f>
        <v>1</v>
      </c>
      <c r="B294" s="2">
        <v>74.2</v>
      </c>
      <c r="C294" s="2" t="s">
        <v>598</v>
      </c>
      <c r="D294" s="40" t="str">
        <f>IF($A294=2,IF(ISNUMBER(REGION!DM294-REGION!DM$4),REGION!DM294-REGION!DM$4,""),"")</f>
        <v/>
      </c>
      <c r="E294" s="40" t="str">
        <f>IF($A294=2,IF(ISNUMBER(REGION!DN294-REGION!DN$4),REGION!DN294-REGION!DN$4,""),"")</f>
        <v/>
      </c>
      <c r="F294" s="40" t="str">
        <f>IF($A294=2,IF(ISNUMBER(REGION!DO294-REGION!DO$4),REGION!DO294-REGION!DO$4,""),"")</f>
        <v/>
      </c>
      <c r="G294" s="40" t="str">
        <f>IF($A294=2,IF(ISNUMBER(REGION!DP294-REGION!DP$4),REGION!DP294-REGION!DP$4,""),"")</f>
        <v/>
      </c>
      <c r="H294" s="40" t="str">
        <f>IF($A294=2,IF(ISNUMBER(REGION!DQ294-REGION!DQ$4),REGION!DQ294-REGION!DQ$4,""),"")</f>
        <v/>
      </c>
      <c r="I294" s="41" t="str">
        <f>IF($A294=2,IF(ISNUMBER(REGION!DR294-REGION!DR$4),REGION!DR294-REGION!DR$4,""),"")</f>
        <v/>
      </c>
      <c r="J294" s="44" t="str">
        <f t="shared" si="20"/>
        <v/>
      </c>
      <c r="K294" s="1" t="str">
        <f t="shared" si="23"/>
        <v/>
      </c>
      <c r="M294" s="40" t="str">
        <f>IF($A294=2,IF(ISNUMBER(REGION!DM294-Ukraine!DM294),REGION!DM294-Ukraine!DM294,""),"")</f>
        <v/>
      </c>
      <c r="N294" s="40" t="str">
        <f>IF($A294=2,IF(ISNUMBER(REGION!DN294-Ukraine!DN294),REGION!DN294-Ukraine!DN294,""),"")</f>
        <v/>
      </c>
      <c r="O294" s="40" t="str">
        <f>IF($A294=2,IF(ISNUMBER(REGION!DO294-Ukraine!DO294),REGION!DO294-Ukraine!DO294,""),"")</f>
        <v/>
      </c>
      <c r="P294" s="40" t="str">
        <f>IF($A294=2,IF(ISNUMBER(REGION!DP294-Ukraine!DP294),REGION!DP294-Ukraine!DP294,""),"")</f>
        <v/>
      </c>
      <c r="Q294" s="40" t="str">
        <f>IF($A294=2,IF(ISNUMBER(REGION!DQ294-Ukraine!DQ294),REGION!DQ294-Ukraine!DQ294,""),"")</f>
        <v/>
      </c>
      <c r="R294" s="41" t="str">
        <f>IF($A294=2,IF(ISNUMBER(REGION!DR294-Ukraine!DR294),REGION!DR294-Ukraine!DR294,""),"")</f>
        <v/>
      </c>
      <c r="S294" s="44" t="str">
        <f t="shared" si="21"/>
        <v/>
      </c>
      <c r="T294" s="1" t="str">
        <f t="shared" si="24"/>
        <v/>
      </c>
      <c r="V294" s="1" t="str">
        <f t="shared" si="22"/>
        <v/>
      </c>
      <c r="W294" s="40" t="str">
        <f>IF(V294&gt;1,Employment!$S294,"")</f>
        <v/>
      </c>
    </row>
    <row r="295" spans="1:23" ht="10.5" x14ac:dyDescent="0.25">
      <c r="A295" s="39">
        <f>'Industry selection'!C295</f>
        <v>1</v>
      </c>
      <c r="B295" s="2">
        <v>74.3</v>
      </c>
      <c r="C295" s="2" t="s">
        <v>600</v>
      </c>
      <c r="D295" s="40" t="str">
        <f>IF($A295=2,IF(ISNUMBER(REGION!DM295-REGION!DM$4),REGION!DM295-REGION!DM$4,""),"")</f>
        <v/>
      </c>
      <c r="E295" s="40" t="str">
        <f>IF($A295=2,IF(ISNUMBER(REGION!DN295-REGION!DN$4),REGION!DN295-REGION!DN$4,""),"")</f>
        <v/>
      </c>
      <c r="F295" s="40" t="str">
        <f>IF($A295=2,IF(ISNUMBER(REGION!DO295-REGION!DO$4),REGION!DO295-REGION!DO$4,""),"")</f>
        <v/>
      </c>
      <c r="G295" s="40" t="str">
        <f>IF($A295=2,IF(ISNUMBER(REGION!DP295-REGION!DP$4),REGION!DP295-REGION!DP$4,""),"")</f>
        <v/>
      </c>
      <c r="H295" s="40" t="str">
        <f>IF($A295=2,IF(ISNUMBER(REGION!DQ295-REGION!DQ$4),REGION!DQ295-REGION!DQ$4,""),"")</f>
        <v/>
      </c>
      <c r="I295" s="41" t="str">
        <f>IF($A295=2,IF(ISNUMBER(REGION!DR295-REGION!DR$4),REGION!DR295-REGION!DR$4,""),"")</f>
        <v/>
      </c>
      <c r="J295" s="44" t="str">
        <f t="shared" si="20"/>
        <v/>
      </c>
      <c r="K295" s="1" t="str">
        <f t="shared" si="23"/>
        <v/>
      </c>
      <c r="M295" s="40" t="str">
        <f>IF($A295=2,IF(ISNUMBER(REGION!DM295-Ukraine!DM295),REGION!DM295-Ukraine!DM295,""),"")</f>
        <v/>
      </c>
      <c r="N295" s="40" t="str">
        <f>IF($A295=2,IF(ISNUMBER(REGION!DN295-Ukraine!DN295),REGION!DN295-Ukraine!DN295,""),"")</f>
        <v/>
      </c>
      <c r="O295" s="40" t="str">
        <f>IF($A295=2,IF(ISNUMBER(REGION!DO295-Ukraine!DO295),REGION!DO295-Ukraine!DO295,""),"")</f>
        <v/>
      </c>
      <c r="P295" s="40" t="str">
        <f>IF($A295=2,IF(ISNUMBER(REGION!DP295-Ukraine!DP295),REGION!DP295-Ukraine!DP295,""),"")</f>
        <v/>
      </c>
      <c r="Q295" s="40" t="str">
        <f>IF($A295=2,IF(ISNUMBER(REGION!DQ295-Ukraine!DQ295),REGION!DQ295-Ukraine!DQ295,""),"")</f>
        <v/>
      </c>
      <c r="R295" s="41" t="str">
        <f>IF($A295=2,IF(ISNUMBER(REGION!DR295-Ukraine!DR295),REGION!DR295-Ukraine!DR295,""),"")</f>
        <v/>
      </c>
      <c r="S295" s="44" t="str">
        <f t="shared" si="21"/>
        <v/>
      </c>
      <c r="T295" s="1" t="str">
        <f t="shared" si="24"/>
        <v/>
      </c>
      <c r="V295" s="1" t="str">
        <f t="shared" si="22"/>
        <v/>
      </c>
      <c r="W295" s="40" t="str">
        <f>IF(V295&gt;1,Employment!$S295,"")</f>
        <v/>
      </c>
    </row>
    <row r="296" spans="1:23" ht="10.5" x14ac:dyDescent="0.25">
      <c r="A296" s="39">
        <f>'Industry selection'!C296</f>
        <v>2</v>
      </c>
      <c r="B296" s="2">
        <v>74.900000000000006</v>
      </c>
      <c r="C296" s="2" t="s">
        <v>602</v>
      </c>
      <c r="D296" s="40" t="str">
        <f>IF($A296=2,IF(ISNUMBER(REGION!DM296-REGION!DM$4),REGION!DM296-REGION!DM$4,""),"")</f>
        <v/>
      </c>
      <c r="E296" s="40">
        <f>IF($A296=2,IF(ISNUMBER(REGION!DN296-REGION!DN$4),REGION!DN296-REGION!DN$4,""),"")</f>
        <v>0.56452985628686592</v>
      </c>
      <c r="F296" s="40">
        <f>IF($A296=2,IF(ISNUMBER(REGION!DO296-REGION!DO$4),REGION!DO296-REGION!DO$4,""),"")</f>
        <v>4.0642054778836645E-3</v>
      </c>
      <c r="G296" s="40">
        <f>IF($A296=2,IF(ISNUMBER(REGION!DP296-REGION!DP$4),REGION!DP296-REGION!DP$4,""),"")</f>
        <v>0.12090592360511698</v>
      </c>
      <c r="H296" s="40" t="str">
        <f>IF($A296=2,IF(ISNUMBER(REGION!DQ296-REGION!DQ$4),REGION!DQ296-REGION!DQ$4,""),"")</f>
        <v/>
      </c>
      <c r="I296" s="41" t="str">
        <f>IF($A296=2,IF(ISNUMBER(REGION!DR296-REGION!DR$4),REGION!DR296-REGION!DR$4,""),"")</f>
        <v/>
      </c>
      <c r="J296" s="44">
        <f t="shared" si="20"/>
        <v>3</v>
      </c>
      <c r="K296" s="1">
        <f t="shared" si="23"/>
        <v>1</v>
      </c>
      <c r="M296" s="40" t="str">
        <f>IF($A296=2,IF(ISNUMBER(REGION!DM296-Ukraine!DM296),REGION!DM296-Ukraine!DM296,""),"")</f>
        <v/>
      </c>
      <c r="N296" s="40">
        <f>IF($A296=2,IF(ISNUMBER(REGION!DN296-Ukraine!DN296),REGION!DN296-Ukraine!DN296,""),"")</f>
        <v>0.61124545236694783</v>
      </c>
      <c r="O296" s="40">
        <f>IF($A296=2,IF(ISNUMBER(REGION!DO296-Ukraine!DO296),REGION!DO296-Ukraine!DO296,""),"")</f>
        <v>6.0003054367745889E-2</v>
      </c>
      <c r="P296" s="40">
        <f>IF($A296=2,IF(ISNUMBER(REGION!DP296-Ukraine!DP296),REGION!DP296-Ukraine!DP296,""),"")</f>
        <v>1.540311497938629E-2</v>
      </c>
      <c r="Q296" s="40" t="str">
        <f>IF($A296=2,IF(ISNUMBER(REGION!DQ296-Ukraine!DQ296),REGION!DQ296-Ukraine!DQ296,""),"")</f>
        <v/>
      </c>
      <c r="R296" s="41" t="str">
        <f>IF($A296=2,IF(ISNUMBER(REGION!DR296-Ukraine!DR296),REGION!DR296-Ukraine!DR296,""),"")</f>
        <v/>
      </c>
      <c r="S296" s="44">
        <f t="shared" si="21"/>
        <v>3</v>
      </c>
      <c r="T296" s="1">
        <f t="shared" si="24"/>
        <v>1</v>
      </c>
      <c r="V296" s="1">
        <f t="shared" si="22"/>
        <v>2</v>
      </c>
      <c r="W296" s="40">
        <f>IF(V296&gt;1,Employment!$S296,"")</f>
        <v>4.793921971670156E-4</v>
      </c>
    </row>
    <row r="297" spans="1:23" ht="10.5" x14ac:dyDescent="0.25">
      <c r="A297" s="39">
        <f>'Industry selection'!C297</f>
        <v>1</v>
      </c>
      <c r="B297" s="2">
        <v>75</v>
      </c>
      <c r="C297" s="2" t="s">
        <v>604</v>
      </c>
      <c r="D297" s="40" t="str">
        <f>IF($A297=2,IF(ISNUMBER(REGION!DM297-REGION!DM$4),REGION!DM297-REGION!DM$4,""),"")</f>
        <v/>
      </c>
      <c r="E297" s="40" t="str">
        <f>IF($A297=2,IF(ISNUMBER(REGION!DN297-REGION!DN$4),REGION!DN297-REGION!DN$4,""),"")</f>
        <v/>
      </c>
      <c r="F297" s="40" t="str">
        <f>IF($A297=2,IF(ISNUMBER(REGION!DO297-REGION!DO$4),REGION!DO297-REGION!DO$4,""),"")</f>
        <v/>
      </c>
      <c r="G297" s="40" t="str">
        <f>IF($A297=2,IF(ISNUMBER(REGION!DP297-REGION!DP$4),REGION!DP297-REGION!DP$4,""),"")</f>
        <v/>
      </c>
      <c r="H297" s="40" t="str">
        <f>IF($A297=2,IF(ISNUMBER(REGION!DQ297-REGION!DQ$4),REGION!DQ297-REGION!DQ$4,""),"")</f>
        <v/>
      </c>
      <c r="I297" s="41" t="str">
        <f>IF($A297=2,IF(ISNUMBER(REGION!DR297-REGION!DR$4),REGION!DR297-REGION!DR$4,""),"")</f>
        <v/>
      </c>
      <c r="J297" s="44" t="str">
        <f t="shared" si="20"/>
        <v/>
      </c>
      <c r="K297" s="1" t="str">
        <f t="shared" si="23"/>
        <v/>
      </c>
      <c r="M297" s="40" t="str">
        <f>IF($A297=2,IF(ISNUMBER(REGION!DM297-Ukraine!DM297),REGION!DM297-Ukraine!DM297,""),"")</f>
        <v/>
      </c>
      <c r="N297" s="40" t="str">
        <f>IF($A297=2,IF(ISNUMBER(REGION!DN297-Ukraine!DN297),REGION!DN297-Ukraine!DN297,""),"")</f>
        <v/>
      </c>
      <c r="O297" s="40" t="str">
        <f>IF($A297=2,IF(ISNUMBER(REGION!DO297-Ukraine!DO297),REGION!DO297-Ukraine!DO297,""),"")</f>
        <v/>
      </c>
      <c r="P297" s="40" t="str">
        <f>IF($A297=2,IF(ISNUMBER(REGION!DP297-Ukraine!DP297),REGION!DP297-Ukraine!DP297,""),"")</f>
        <v/>
      </c>
      <c r="Q297" s="40" t="str">
        <f>IF($A297=2,IF(ISNUMBER(REGION!DQ297-Ukraine!DQ297),REGION!DQ297-Ukraine!DQ297,""),"")</f>
        <v/>
      </c>
      <c r="R297" s="41" t="str">
        <f>IF($A297=2,IF(ISNUMBER(REGION!DR297-Ukraine!DR297),REGION!DR297-Ukraine!DR297,""),"")</f>
        <v/>
      </c>
      <c r="S297" s="44" t="str">
        <f t="shared" si="21"/>
        <v/>
      </c>
      <c r="T297" s="1" t="str">
        <f t="shared" si="24"/>
        <v/>
      </c>
      <c r="V297" s="1" t="str">
        <f t="shared" si="22"/>
        <v/>
      </c>
      <c r="W297" s="40" t="str">
        <f>IF(V297&gt;1,Employment!$S297,"")</f>
        <v/>
      </c>
    </row>
    <row r="298" spans="1:23" ht="10.5" x14ac:dyDescent="0.25">
      <c r="A298" s="39" t="str">
        <f>'Industry selection'!C298</f>
        <v/>
      </c>
      <c r="B298" s="2" t="s">
        <v>606</v>
      </c>
      <c r="C298" s="2" t="s">
        <v>607</v>
      </c>
      <c r="D298" s="40" t="str">
        <f>IF($A298=2,IF(ISNUMBER(REGION!DM298-REGION!DM$4),REGION!DM298-REGION!DM$4,""),"")</f>
        <v/>
      </c>
      <c r="E298" s="40" t="str">
        <f>IF($A298=2,IF(ISNUMBER(REGION!DN298-REGION!DN$4),REGION!DN298-REGION!DN$4,""),"")</f>
        <v/>
      </c>
      <c r="F298" s="40" t="str">
        <f>IF($A298=2,IF(ISNUMBER(REGION!DO298-REGION!DO$4),REGION!DO298-REGION!DO$4,""),"")</f>
        <v/>
      </c>
      <c r="G298" s="40" t="str">
        <f>IF($A298=2,IF(ISNUMBER(REGION!DP298-REGION!DP$4),REGION!DP298-REGION!DP$4,""),"")</f>
        <v/>
      </c>
      <c r="H298" s="40" t="str">
        <f>IF($A298=2,IF(ISNUMBER(REGION!DQ298-REGION!DQ$4),REGION!DQ298-REGION!DQ$4,""),"")</f>
        <v/>
      </c>
      <c r="I298" s="41" t="str">
        <f>IF($A298=2,IF(ISNUMBER(REGION!DR298-REGION!DR$4),REGION!DR298-REGION!DR$4,""),"")</f>
        <v/>
      </c>
      <c r="J298" s="44" t="str">
        <f t="shared" si="20"/>
        <v/>
      </c>
      <c r="K298" s="1" t="str">
        <f t="shared" si="23"/>
        <v/>
      </c>
      <c r="M298" s="40" t="str">
        <f>IF($A298=2,IF(ISNUMBER(REGION!DM298-Ukraine!DM298),REGION!DM298-Ukraine!DM298,""),"")</f>
        <v/>
      </c>
      <c r="N298" s="40" t="str">
        <f>IF($A298=2,IF(ISNUMBER(REGION!DN298-Ukraine!DN298),REGION!DN298-Ukraine!DN298,""),"")</f>
        <v/>
      </c>
      <c r="O298" s="40" t="str">
        <f>IF($A298=2,IF(ISNUMBER(REGION!DO298-Ukraine!DO298),REGION!DO298-Ukraine!DO298,""),"")</f>
        <v/>
      </c>
      <c r="P298" s="40" t="str">
        <f>IF($A298=2,IF(ISNUMBER(REGION!DP298-Ukraine!DP298),REGION!DP298-Ukraine!DP298,""),"")</f>
        <v/>
      </c>
      <c r="Q298" s="40" t="str">
        <f>IF($A298=2,IF(ISNUMBER(REGION!DQ298-Ukraine!DQ298),REGION!DQ298-Ukraine!DQ298,""),"")</f>
        <v/>
      </c>
      <c r="R298" s="41" t="str">
        <f>IF($A298=2,IF(ISNUMBER(REGION!DR298-Ukraine!DR298),REGION!DR298-Ukraine!DR298,""),"")</f>
        <v/>
      </c>
      <c r="S298" s="44" t="str">
        <f t="shared" si="21"/>
        <v/>
      </c>
      <c r="T298" s="1" t="str">
        <f t="shared" si="24"/>
        <v/>
      </c>
      <c r="V298" s="1" t="str">
        <f t="shared" si="22"/>
        <v/>
      </c>
      <c r="W298" s="40" t="str">
        <f>IF(V298&gt;1,Employment!$S298,"")</f>
        <v/>
      </c>
    </row>
    <row r="299" spans="1:23" ht="10.5" x14ac:dyDescent="0.25">
      <c r="A299" s="39" t="str">
        <f>'Industry selection'!C299</f>
        <v/>
      </c>
      <c r="B299" s="2">
        <v>77</v>
      </c>
      <c r="C299" s="2" t="s">
        <v>609</v>
      </c>
      <c r="D299" s="40" t="str">
        <f>IF($A299=2,IF(ISNUMBER(REGION!DM299-REGION!DM$4),REGION!DM299-REGION!DM$4,""),"")</f>
        <v/>
      </c>
      <c r="E299" s="40" t="str">
        <f>IF($A299=2,IF(ISNUMBER(REGION!DN299-REGION!DN$4),REGION!DN299-REGION!DN$4,""),"")</f>
        <v/>
      </c>
      <c r="F299" s="40" t="str">
        <f>IF($A299=2,IF(ISNUMBER(REGION!DO299-REGION!DO$4),REGION!DO299-REGION!DO$4,""),"")</f>
        <v/>
      </c>
      <c r="G299" s="40" t="str">
        <f>IF($A299=2,IF(ISNUMBER(REGION!DP299-REGION!DP$4),REGION!DP299-REGION!DP$4,""),"")</f>
        <v/>
      </c>
      <c r="H299" s="40" t="str">
        <f>IF($A299=2,IF(ISNUMBER(REGION!DQ299-REGION!DQ$4),REGION!DQ299-REGION!DQ$4,""),"")</f>
        <v/>
      </c>
      <c r="I299" s="41" t="str">
        <f>IF($A299=2,IF(ISNUMBER(REGION!DR299-REGION!DR$4),REGION!DR299-REGION!DR$4,""),"")</f>
        <v/>
      </c>
      <c r="J299" s="44" t="str">
        <f t="shared" si="20"/>
        <v/>
      </c>
      <c r="K299" s="1" t="str">
        <f t="shared" si="23"/>
        <v/>
      </c>
      <c r="M299" s="40" t="str">
        <f>IF($A299=2,IF(ISNUMBER(REGION!DM299-Ukraine!DM299),REGION!DM299-Ukraine!DM299,""),"")</f>
        <v/>
      </c>
      <c r="N299" s="40" t="str">
        <f>IF($A299=2,IF(ISNUMBER(REGION!DN299-Ukraine!DN299),REGION!DN299-Ukraine!DN299,""),"")</f>
        <v/>
      </c>
      <c r="O299" s="40" t="str">
        <f>IF($A299=2,IF(ISNUMBER(REGION!DO299-Ukraine!DO299),REGION!DO299-Ukraine!DO299,""),"")</f>
        <v/>
      </c>
      <c r="P299" s="40" t="str">
        <f>IF($A299=2,IF(ISNUMBER(REGION!DP299-Ukraine!DP299),REGION!DP299-Ukraine!DP299,""),"")</f>
        <v/>
      </c>
      <c r="Q299" s="40" t="str">
        <f>IF($A299=2,IF(ISNUMBER(REGION!DQ299-Ukraine!DQ299),REGION!DQ299-Ukraine!DQ299,""),"")</f>
        <v/>
      </c>
      <c r="R299" s="41" t="str">
        <f>IF($A299=2,IF(ISNUMBER(REGION!DR299-Ukraine!DR299),REGION!DR299-Ukraine!DR299,""),"")</f>
        <v/>
      </c>
      <c r="S299" s="44" t="str">
        <f t="shared" si="21"/>
        <v/>
      </c>
      <c r="T299" s="1" t="str">
        <f t="shared" si="24"/>
        <v/>
      </c>
      <c r="V299" s="1" t="str">
        <f t="shared" si="22"/>
        <v/>
      </c>
      <c r="W299" s="40" t="str">
        <f>IF(V299&gt;1,Employment!$S299,"")</f>
        <v/>
      </c>
    </row>
    <row r="300" spans="1:23" ht="10.5" x14ac:dyDescent="0.25">
      <c r="A300" s="39">
        <f>'Industry selection'!C300</f>
        <v>2</v>
      </c>
      <c r="B300" s="2">
        <v>77.099999999999994</v>
      </c>
      <c r="C300" s="2" t="s">
        <v>611</v>
      </c>
      <c r="D300" s="40" t="str">
        <f>IF($A300=2,IF(ISNUMBER(REGION!DM300-REGION!DM$4),REGION!DM300-REGION!DM$4,""),"")</f>
        <v/>
      </c>
      <c r="E300" s="40" t="str">
        <f>IF($A300=2,IF(ISNUMBER(REGION!DN300-REGION!DN$4),REGION!DN300-REGION!DN$4,""),"")</f>
        <v/>
      </c>
      <c r="F300" s="40" t="str">
        <f>IF($A300=2,IF(ISNUMBER(REGION!DO300-REGION!DO$4),REGION!DO300-REGION!DO$4,""),"")</f>
        <v/>
      </c>
      <c r="G300" s="40" t="str">
        <f>IF($A300=2,IF(ISNUMBER(REGION!DP300-REGION!DP$4),REGION!DP300-REGION!DP$4,""),"")</f>
        <v/>
      </c>
      <c r="H300" s="40" t="str">
        <f>IF($A300=2,IF(ISNUMBER(REGION!DQ300-REGION!DQ$4),REGION!DQ300-REGION!DQ$4,""),"")</f>
        <v/>
      </c>
      <c r="I300" s="41">
        <f>IF($A300=2,IF(ISNUMBER(REGION!DR300-REGION!DR$4),REGION!DR300-REGION!DR$4,""),"")</f>
        <v>-0.21474540654357444</v>
      </c>
      <c r="J300" s="44">
        <f t="shared" si="20"/>
        <v>0</v>
      </c>
      <c r="K300" s="1" t="str">
        <f t="shared" si="23"/>
        <v/>
      </c>
      <c r="M300" s="40" t="str">
        <f>IF($A300=2,IF(ISNUMBER(REGION!DM300-Ukraine!DM300),REGION!DM300-Ukraine!DM300,""),"")</f>
        <v/>
      </c>
      <c r="N300" s="40" t="str">
        <f>IF($A300=2,IF(ISNUMBER(REGION!DN300-Ukraine!DN300),REGION!DN300-Ukraine!DN300,""),"")</f>
        <v/>
      </c>
      <c r="O300" s="40" t="str">
        <f>IF($A300=2,IF(ISNUMBER(REGION!DO300-Ukraine!DO300),REGION!DO300-Ukraine!DO300,""),"")</f>
        <v/>
      </c>
      <c r="P300" s="40" t="str">
        <f>IF($A300=2,IF(ISNUMBER(REGION!DP300-Ukraine!DP300),REGION!DP300-Ukraine!DP300,""),"")</f>
        <v/>
      </c>
      <c r="Q300" s="40" t="str">
        <f>IF($A300=2,IF(ISNUMBER(REGION!DQ300-Ukraine!DQ300),REGION!DQ300-Ukraine!DQ300,""),"")</f>
        <v/>
      </c>
      <c r="R300" s="41">
        <f>IF($A300=2,IF(ISNUMBER(REGION!DR300-Ukraine!DR300),REGION!DR300-Ukraine!DR300,""),"")</f>
        <v>-0.27899350360416486</v>
      </c>
      <c r="S300" s="44">
        <f t="shared" si="21"/>
        <v>0</v>
      </c>
      <c r="T300" s="1" t="str">
        <f t="shared" si="24"/>
        <v/>
      </c>
      <c r="V300" s="1">
        <f t="shared" si="22"/>
        <v>0</v>
      </c>
      <c r="W300" s="40" t="str">
        <f>IF(V300&gt;1,Employment!$S300,"")</f>
        <v/>
      </c>
    </row>
    <row r="301" spans="1:23" ht="10.5" x14ac:dyDescent="0.25">
      <c r="A301" s="39">
        <f>'Industry selection'!C301</f>
        <v>1</v>
      </c>
      <c r="B301" s="2">
        <v>77.2</v>
      </c>
      <c r="C301" s="2" t="s">
        <v>613</v>
      </c>
      <c r="D301" s="40" t="str">
        <f>IF($A301=2,IF(ISNUMBER(REGION!DM301-REGION!DM$4),REGION!DM301-REGION!DM$4,""),"")</f>
        <v/>
      </c>
      <c r="E301" s="40" t="str">
        <f>IF($A301=2,IF(ISNUMBER(REGION!DN301-REGION!DN$4),REGION!DN301-REGION!DN$4,""),"")</f>
        <v/>
      </c>
      <c r="F301" s="40" t="str">
        <f>IF($A301=2,IF(ISNUMBER(REGION!DO301-REGION!DO$4),REGION!DO301-REGION!DO$4,""),"")</f>
        <v/>
      </c>
      <c r="G301" s="40" t="str">
        <f>IF($A301=2,IF(ISNUMBER(REGION!DP301-REGION!DP$4),REGION!DP301-REGION!DP$4,""),"")</f>
        <v/>
      </c>
      <c r="H301" s="40" t="str">
        <f>IF($A301=2,IF(ISNUMBER(REGION!DQ301-REGION!DQ$4),REGION!DQ301-REGION!DQ$4,""),"")</f>
        <v/>
      </c>
      <c r="I301" s="41" t="str">
        <f>IF($A301=2,IF(ISNUMBER(REGION!DR301-REGION!DR$4),REGION!DR301-REGION!DR$4,""),"")</f>
        <v/>
      </c>
      <c r="J301" s="44" t="str">
        <f t="shared" si="20"/>
        <v/>
      </c>
      <c r="K301" s="1" t="str">
        <f t="shared" si="23"/>
        <v/>
      </c>
      <c r="M301" s="40" t="str">
        <f>IF($A301=2,IF(ISNUMBER(REGION!DM301-Ukraine!DM301),REGION!DM301-Ukraine!DM301,""),"")</f>
        <v/>
      </c>
      <c r="N301" s="40" t="str">
        <f>IF($A301=2,IF(ISNUMBER(REGION!DN301-Ukraine!DN301),REGION!DN301-Ukraine!DN301,""),"")</f>
        <v/>
      </c>
      <c r="O301" s="40" t="str">
        <f>IF($A301=2,IF(ISNUMBER(REGION!DO301-Ukraine!DO301),REGION!DO301-Ukraine!DO301,""),"")</f>
        <v/>
      </c>
      <c r="P301" s="40" t="str">
        <f>IF($A301=2,IF(ISNUMBER(REGION!DP301-Ukraine!DP301),REGION!DP301-Ukraine!DP301,""),"")</f>
        <v/>
      </c>
      <c r="Q301" s="40" t="str">
        <f>IF($A301=2,IF(ISNUMBER(REGION!DQ301-Ukraine!DQ301),REGION!DQ301-Ukraine!DQ301,""),"")</f>
        <v/>
      </c>
      <c r="R301" s="41" t="str">
        <f>IF($A301=2,IF(ISNUMBER(REGION!DR301-Ukraine!DR301),REGION!DR301-Ukraine!DR301,""),"")</f>
        <v/>
      </c>
      <c r="S301" s="44" t="str">
        <f t="shared" si="21"/>
        <v/>
      </c>
      <c r="T301" s="1" t="str">
        <f t="shared" si="24"/>
        <v/>
      </c>
      <c r="V301" s="1" t="str">
        <f t="shared" si="22"/>
        <v/>
      </c>
      <c r="W301" s="40" t="str">
        <f>IF(V301&gt;1,Employment!$S301,"")</f>
        <v/>
      </c>
    </row>
    <row r="302" spans="1:23" ht="10.5" x14ac:dyDescent="0.25">
      <c r="A302" s="39">
        <f>'Industry selection'!C302</f>
        <v>2</v>
      </c>
      <c r="B302" s="2">
        <v>77.3</v>
      </c>
      <c r="C302" s="2" t="s">
        <v>615</v>
      </c>
      <c r="D302" s="40" t="str">
        <f>IF($A302=2,IF(ISNUMBER(REGION!DM302-REGION!DM$4),REGION!DM302-REGION!DM$4,""),"")</f>
        <v/>
      </c>
      <c r="E302" s="40" t="str">
        <f>IF($A302=2,IF(ISNUMBER(REGION!DN302-REGION!DN$4),REGION!DN302-REGION!DN$4,""),"")</f>
        <v/>
      </c>
      <c r="F302" s="40" t="str">
        <f>IF($A302=2,IF(ISNUMBER(REGION!DO302-REGION!DO$4),REGION!DO302-REGION!DO$4,""),"")</f>
        <v/>
      </c>
      <c r="G302" s="40" t="str">
        <f>IF($A302=2,IF(ISNUMBER(REGION!DP302-REGION!DP$4),REGION!DP302-REGION!DP$4,""),"")</f>
        <v/>
      </c>
      <c r="H302" s="40">
        <f>IF($A302=2,IF(ISNUMBER(REGION!DQ302-REGION!DQ$4),REGION!DQ302-REGION!DQ$4,""),"")</f>
        <v>-0.51113890429096454</v>
      </c>
      <c r="I302" s="41">
        <f>IF($A302=2,IF(ISNUMBER(REGION!DR302-REGION!DR$4),REGION!DR302-REGION!DR$4,""),"")</f>
        <v>-0.60771610833780565</v>
      </c>
      <c r="J302" s="44">
        <f t="shared" si="20"/>
        <v>0</v>
      </c>
      <c r="K302" s="1" t="str">
        <f t="shared" si="23"/>
        <v/>
      </c>
      <c r="M302" s="40" t="str">
        <f>IF($A302=2,IF(ISNUMBER(REGION!DM302-Ukraine!DM302),REGION!DM302-Ukraine!DM302,""),"")</f>
        <v/>
      </c>
      <c r="N302" s="40" t="str">
        <f>IF($A302=2,IF(ISNUMBER(REGION!DN302-Ukraine!DN302),REGION!DN302-Ukraine!DN302,""),"")</f>
        <v/>
      </c>
      <c r="O302" s="40" t="str">
        <f>IF($A302=2,IF(ISNUMBER(REGION!DO302-Ukraine!DO302),REGION!DO302-Ukraine!DO302,""),"")</f>
        <v/>
      </c>
      <c r="P302" s="40" t="str">
        <f>IF($A302=2,IF(ISNUMBER(REGION!DP302-Ukraine!DP302),REGION!DP302-Ukraine!DP302,""),"")</f>
        <v/>
      </c>
      <c r="Q302" s="40">
        <f>IF($A302=2,IF(ISNUMBER(REGION!DQ302-Ukraine!DQ302),REGION!DQ302-Ukraine!DQ302,""),"")</f>
        <v>-0.53390595011533726</v>
      </c>
      <c r="R302" s="41">
        <f>IF($A302=2,IF(ISNUMBER(REGION!DR302-Ukraine!DR302),REGION!DR302-Ukraine!DR302,""),"")</f>
        <v>-0.57550031741406404</v>
      </c>
      <c r="S302" s="44">
        <f t="shared" si="21"/>
        <v>0</v>
      </c>
      <c r="T302" s="1" t="str">
        <f t="shared" si="24"/>
        <v/>
      </c>
      <c r="V302" s="1">
        <f t="shared" si="22"/>
        <v>0</v>
      </c>
      <c r="W302" s="40" t="str">
        <f>IF(V302&gt;1,Employment!$S302,"")</f>
        <v/>
      </c>
    </row>
    <row r="303" spans="1:23" ht="10.5" x14ac:dyDescent="0.25">
      <c r="A303" s="39">
        <f>'Industry selection'!C303</f>
        <v>1</v>
      </c>
      <c r="B303" s="2">
        <v>77.400000000000006</v>
      </c>
      <c r="C303" s="2" t="s">
        <v>617</v>
      </c>
      <c r="D303" s="40" t="str">
        <f>IF($A303=2,IF(ISNUMBER(REGION!DM303-REGION!DM$4),REGION!DM303-REGION!DM$4,""),"")</f>
        <v/>
      </c>
      <c r="E303" s="40" t="str">
        <f>IF($A303=2,IF(ISNUMBER(REGION!DN303-REGION!DN$4),REGION!DN303-REGION!DN$4,""),"")</f>
        <v/>
      </c>
      <c r="F303" s="40" t="str">
        <f>IF($A303=2,IF(ISNUMBER(REGION!DO303-REGION!DO$4),REGION!DO303-REGION!DO$4,""),"")</f>
        <v/>
      </c>
      <c r="G303" s="40" t="str">
        <f>IF($A303=2,IF(ISNUMBER(REGION!DP303-REGION!DP$4),REGION!DP303-REGION!DP$4,""),"")</f>
        <v/>
      </c>
      <c r="H303" s="40" t="str">
        <f>IF($A303=2,IF(ISNUMBER(REGION!DQ303-REGION!DQ$4),REGION!DQ303-REGION!DQ$4,""),"")</f>
        <v/>
      </c>
      <c r="I303" s="41" t="str">
        <f>IF($A303=2,IF(ISNUMBER(REGION!DR303-REGION!DR$4),REGION!DR303-REGION!DR$4,""),"")</f>
        <v/>
      </c>
      <c r="J303" s="44" t="str">
        <f t="shared" si="20"/>
        <v/>
      </c>
      <c r="K303" s="1" t="str">
        <f t="shared" si="23"/>
        <v/>
      </c>
      <c r="M303" s="40" t="str">
        <f>IF($A303=2,IF(ISNUMBER(REGION!DM303-Ukraine!DM303),REGION!DM303-Ukraine!DM303,""),"")</f>
        <v/>
      </c>
      <c r="N303" s="40" t="str">
        <f>IF($A303=2,IF(ISNUMBER(REGION!DN303-Ukraine!DN303),REGION!DN303-Ukraine!DN303,""),"")</f>
        <v/>
      </c>
      <c r="O303" s="40" t="str">
        <f>IF($A303=2,IF(ISNUMBER(REGION!DO303-Ukraine!DO303),REGION!DO303-Ukraine!DO303,""),"")</f>
        <v/>
      </c>
      <c r="P303" s="40" t="str">
        <f>IF($A303=2,IF(ISNUMBER(REGION!DP303-Ukraine!DP303),REGION!DP303-Ukraine!DP303,""),"")</f>
        <v/>
      </c>
      <c r="Q303" s="40" t="str">
        <f>IF($A303=2,IF(ISNUMBER(REGION!DQ303-Ukraine!DQ303),REGION!DQ303-Ukraine!DQ303,""),"")</f>
        <v/>
      </c>
      <c r="R303" s="41" t="str">
        <f>IF($A303=2,IF(ISNUMBER(REGION!DR303-Ukraine!DR303),REGION!DR303-Ukraine!DR303,""),"")</f>
        <v/>
      </c>
      <c r="S303" s="44" t="str">
        <f t="shared" si="21"/>
        <v/>
      </c>
      <c r="T303" s="1" t="str">
        <f t="shared" si="24"/>
        <v/>
      </c>
      <c r="V303" s="1" t="str">
        <f t="shared" si="22"/>
        <v/>
      </c>
      <c r="W303" s="40" t="str">
        <f>IF(V303&gt;1,Employment!$S303,"")</f>
        <v/>
      </c>
    </row>
    <row r="304" spans="1:23" ht="10.5" x14ac:dyDescent="0.25">
      <c r="A304" s="39">
        <f>'Industry selection'!C304</f>
        <v>2</v>
      </c>
      <c r="B304" s="2">
        <v>78</v>
      </c>
      <c r="C304" s="2" t="s">
        <v>619</v>
      </c>
      <c r="D304" s="40" t="str">
        <f>IF($A304=2,IF(ISNUMBER(REGION!DM304-REGION!DM$4),REGION!DM304-REGION!DM$4,""),"")</f>
        <v/>
      </c>
      <c r="E304" s="40">
        <f>IF($A304=2,IF(ISNUMBER(REGION!DN304-REGION!DN$4),REGION!DN304-REGION!DN$4,""),"")</f>
        <v>-0.22393168217467263</v>
      </c>
      <c r="F304" s="40">
        <f>IF($A304=2,IF(ISNUMBER(REGION!DO304-REGION!DO$4),REGION!DO304-REGION!DO$4,""),"")</f>
        <v>50.91239753881122</v>
      </c>
      <c r="G304" s="40">
        <f>IF($A304=2,IF(ISNUMBER(REGION!DP304-REGION!DP$4),REGION!DP304-REGION!DP$4,""),"")</f>
        <v>0.47390844381020958</v>
      </c>
      <c r="H304" s="40">
        <f>IF($A304=2,IF(ISNUMBER(REGION!DQ304-REGION!DQ$4),REGION!DQ304-REGION!DQ$4,""),"")</f>
        <v>-0.68749706058001836</v>
      </c>
      <c r="I304" s="41">
        <f>IF($A304=2,IF(ISNUMBER(REGION!DR304-REGION!DR$4),REGION!DR304-REGION!DR$4,""),"")</f>
        <v>17.652901652279954</v>
      </c>
      <c r="J304" s="44">
        <f t="shared" si="20"/>
        <v>2</v>
      </c>
      <c r="K304" s="1">
        <f t="shared" si="23"/>
        <v>0</v>
      </c>
      <c r="M304" s="40" t="str">
        <f>IF($A304=2,IF(ISNUMBER(REGION!DM304-Ukraine!DM304),REGION!DM304-Ukraine!DM304,""),"")</f>
        <v/>
      </c>
      <c r="N304" s="40">
        <f>IF($A304=2,IF(ISNUMBER(REGION!DN304-Ukraine!DN304),REGION!DN304-Ukraine!DN304,""),"")</f>
        <v>-0.89776103565365029</v>
      </c>
      <c r="O304" s="40">
        <f>IF($A304=2,IF(ISNUMBER(REGION!DO304-Ukraine!DO304),REGION!DO304-Ukraine!DO304,""),"")</f>
        <v>50.981770078672554</v>
      </c>
      <c r="P304" s="40">
        <f>IF($A304=2,IF(ISNUMBER(REGION!DP304-Ukraine!DP304),REGION!DP304-Ukraine!DP304,""),"")</f>
        <v>0.47072291765475993</v>
      </c>
      <c r="Q304" s="40">
        <f>IF($A304=2,IF(ISNUMBER(REGION!DQ304-Ukraine!DQ304),REGION!DQ304-Ukraine!DQ304,""),"")</f>
        <v>-0.5168151754595629</v>
      </c>
      <c r="R304" s="41">
        <f>IF($A304=2,IF(ISNUMBER(REGION!DR304-Ukraine!DR304),REGION!DR304-Ukraine!DR304,""),"")</f>
        <v>17.258355346273113</v>
      </c>
      <c r="S304" s="44">
        <f t="shared" si="21"/>
        <v>2</v>
      </c>
      <c r="T304" s="1">
        <f t="shared" si="24"/>
        <v>0</v>
      </c>
      <c r="V304" s="1">
        <f t="shared" si="22"/>
        <v>0</v>
      </c>
      <c r="W304" s="40" t="str">
        <f>IF(V304&gt;1,Employment!$S304,"")</f>
        <v/>
      </c>
    </row>
    <row r="305" spans="1:23" ht="10.5" x14ac:dyDescent="0.25">
      <c r="A305" s="39">
        <f>'Industry selection'!C305</f>
        <v>1</v>
      </c>
      <c r="B305" s="2">
        <v>78.099999999999994</v>
      </c>
      <c r="C305" s="2" t="s">
        <v>621</v>
      </c>
      <c r="D305" s="40" t="str">
        <f>IF($A305=2,IF(ISNUMBER(REGION!DM305-REGION!DM$4),REGION!DM305-REGION!DM$4,""),"")</f>
        <v/>
      </c>
      <c r="E305" s="40" t="str">
        <f>IF($A305=2,IF(ISNUMBER(REGION!DN305-REGION!DN$4),REGION!DN305-REGION!DN$4,""),"")</f>
        <v/>
      </c>
      <c r="F305" s="40" t="str">
        <f>IF($A305=2,IF(ISNUMBER(REGION!DO305-REGION!DO$4),REGION!DO305-REGION!DO$4,""),"")</f>
        <v/>
      </c>
      <c r="G305" s="40" t="str">
        <f>IF($A305=2,IF(ISNUMBER(REGION!DP305-REGION!DP$4),REGION!DP305-REGION!DP$4,""),"")</f>
        <v/>
      </c>
      <c r="H305" s="40" t="str">
        <f>IF($A305=2,IF(ISNUMBER(REGION!DQ305-REGION!DQ$4),REGION!DQ305-REGION!DQ$4,""),"")</f>
        <v/>
      </c>
      <c r="I305" s="41" t="str">
        <f>IF($A305=2,IF(ISNUMBER(REGION!DR305-REGION!DR$4),REGION!DR305-REGION!DR$4,""),"")</f>
        <v/>
      </c>
      <c r="J305" s="44" t="str">
        <f t="shared" si="20"/>
        <v/>
      </c>
      <c r="K305" s="1" t="str">
        <f t="shared" si="23"/>
        <v/>
      </c>
      <c r="M305" s="40" t="str">
        <f>IF($A305=2,IF(ISNUMBER(REGION!DM305-Ukraine!DM305),REGION!DM305-Ukraine!DM305,""),"")</f>
        <v/>
      </c>
      <c r="N305" s="40" t="str">
        <f>IF($A305=2,IF(ISNUMBER(REGION!DN305-Ukraine!DN305),REGION!DN305-Ukraine!DN305,""),"")</f>
        <v/>
      </c>
      <c r="O305" s="40" t="str">
        <f>IF($A305=2,IF(ISNUMBER(REGION!DO305-Ukraine!DO305),REGION!DO305-Ukraine!DO305,""),"")</f>
        <v/>
      </c>
      <c r="P305" s="40" t="str">
        <f>IF($A305=2,IF(ISNUMBER(REGION!DP305-Ukraine!DP305),REGION!DP305-Ukraine!DP305,""),"")</f>
        <v/>
      </c>
      <c r="Q305" s="40" t="str">
        <f>IF($A305=2,IF(ISNUMBER(REGION!DQ305-Ukraine!DQ305),REGION!DQ305-Ukraine!DQ305,""),"")</f>
        <v/>
      </c>
      <c r="R305" s="41" t="str">
        <f>IF($A305=2,IF(ISNUMBER(REGION!DR305-Ukraine!DR305),REGION!DR305-Ukraine!DR305,""),"")</f>
        <v/>
      </c>
      <c r="S305" s="44" t="str">
        <f t="shared" si="21"/>
        <v/>
      </c>
      <c r="T305" s="1" t="str">
        <f t="shared" si="24"/>
        <v/>
      </c>
      <c r="V305" s="1" t="str">
        <f t="shared" si="22"/>
        <v/>
      </c>
      <c r="W305" s="40" t="str">
        <f>IF(V305&gt;1,Employment!$S305,"")</f>
        <v/>
      </c>
    </row>
    <row r="306" spans="1:23" ht="10.5" x14ac:dyDescent="0.25">
      <c r="A306" s="39">
        <f>'Industry selection'!C306</f>
        <v>1</v>
      </c>
      <c r="B306" s="2">
        <v>78.2</v>
      </c>
      <c r="C306" s="2" t="s">
        <v>623</v>
      </c>
      <c r="D306" s="40" t="str">
        <f>IF($A306=2,IF(ISNUMBER(REGION!DM306-REGION!DM$4),REGION!DM306-REGION!DM$4,""),"")</f>
        <v/>
      </c>
      <c r="E306" s="40" t="str">
        <f>IF($A306=2,IF(ISNUMBER(REGION!DN306-REGION!DN$4),REGION!DN306-REGION!DN$4,""),"")</f>
        <v/>
      </c>
      <c r="F306" s="40" t="str">
        <f>IF($A306=2,IF(ISNUMBER(REGION!DO306-REGION!DO$4),REGION!DO306-REGION!DO$4,""),"")</f>
        <v/>
      </c>
      <c r="G306" s="40" t="str">
        <f>IF($A306=2,IF(ISNUMBER(REGION!DP306-REGION!DP$4),REGION!DP306-REGION!DP$4,""),"")</f>
        <v/>
      </c>
      <c r="H306" s="40" t="str">
        <f>IF($A306=2,IF(ISNUMBER(REGION!DQ306-REGION!DQ$4),REGION!DQ306-REGION!DQ$4,""),"")</f>
        <v/>
      </c>
      <c r="I306" s="41" t="str">
        <f>IF($A306=2,IF(ISNUMBER(REGION!DR306-REGION!DR$4),REGION!DR306-REGION!DR$4,""),"")</f>
        <v/>
      </c>
      <c r="J306" s="44" t="str">
        <f t="shared" si="20"/>
        <v/>
      </c>
      <c r="K306" s="1" t="str">
        <f t="shared" si="23"/>
        <v/>
      </c>
      <c r="M306" s="40" t="str">
        <f>IF($A306=2,IF(ISNUMBER(REGION!DM306-Ukraine!DM306),REGION!DM306-Ukraine!DM306,""),"")</f>
        <v/>
      </c>
      <c r="N306" s="40" t="str">
        <f>IF($A306=2,IF(ISNUMBER(REGION!DN306-Ukraine!DN306),REGION!DN306-Ukraine!DN306,""),"")</f>
        <v/>
      </c>
      <c r="O306" s="40" t="str">
        <f>IF($A306=2,IF(ISNUMBER(REGION!DO306-Ukraine!DO306),REGION!DO306-Ukraine!DO306,""),"")</f>
        <v/>
      </c>
      <c r="P306" s="40" t="str">
        <f>IF($A306=2,IF(ISNUMBER(REGION!DP306-Ukraine!DP306),REGION!DP306-Ukraine!DP306,""),"")</f>
        <v/>
      </c>
      <c r="Q306" s="40" t="str">
        <f>IF($A306=2,IF(ISNUMBER(REGION!DQ306-Ukraine!DQ306),REGION!DQ306-Ukraine!DQ306,""),"")</f>
        <v/>
      </c>
      <c r="R306" s="41" t="str">
        <f>IF($A306=2,IF(ISNUMBER(REGION!DR306-Ukraine!DR306),REGION!DR306-Ukraine!DR306,""),"")</f>
        <v/>
      </c>
      <c r="S306" s="44" t="str">
        <f t="shared" si="21"/>
        <v/>
      </c>
      <c r="T306" s="1" t="str">
        <f t="shared" si="24"/>
        <v/>
      </c>
      <c r="V306" s="1" t="str">
        <f t="shared" si="22"/>
        <v/>
      </c>
      <c r="W306" s="40" t="str">
        <f>IF(V306&gt;1,Employment!$S306,"")</f>
        <v/>
      </c>
    </row>
    <row r="307" spans="1:23" ht="10.5" x14ac:dyDescent="0.25">
      <c r="A307" s="39">
        <f>'Industry selection'!C307</f>
        <v>1</v>
      </c>
      <c r="B307" s="2">
        <v>78.3</v>
      </c>
      <c r="C307" s="2" t="s">
        <v>625</v>
      </c>
      <c r="D307" s="40" t="str">
        <f>IF($A307=2,IF(ISNUMBER(REGION!DM307-REGION!DM$4),REGION!DM307-REGION!DM$4,""),"")</f>
        <v/>
      </c>
      <c r="E307" s="40" t="str">
        <f>IF($A307=2,IF(ISNUMBER(REGION!DN307-REGION!DN$4),REGION!DN307-REGION!DN$4,""),"")</f>
        <v/>
      </c>
      <c r="F307" s="40" t="str">
        <f>IF($A307=2,IF(ISNUMBER(REGION!DO307-REGION!DO$4),REGION!DO307-REGION!DO$4,""),"")</f>
        <v/>
      </c>
      <c r="G307" s="40" t="str">
        <f>IF($A307=2,IF(ISNUMBER(REGION!DP307-REGION!DP$4),REGION!DP307-REGION!DP$4,""),"")</f>
        <v/>
      </c>
      <c r="H307" s="40" t="str">
        <f>IF($A307=2,IF(ISNUMBER(REGION!DQ307-REGION!DQ$4),REGION!DQ307-REGION!DQ$4,""),"")</f>
        <v/>
      </c>
      <c r="I307" s="41" t="str">
        <f>IF($A307=2,IF(ISNUMBER(REGION!DR307-REGION!DR$4),REGION!DR307-REGION!DR$4,""),"")</f>
        <v/>
      </c>
      <c r="J307" s="44" t="str">
        <f t="shared" si="20"/>
        <v/>
      </c>
      <c r="K307" s="1" t="str">
        <f t="shared" si="23"/>
        <v/>
      </c>
      <c r="M307" s="40" t="str">
        <f>IF($A307=2,IF(ISNUMBER(REGION!DM307-Ukraine!DM307),REGION!DM307-Ukraine!DM307,""),"")</f>
        <v/>
      </c>
      <c r="N307" s="40" t="str">
        <f>IF($A307=2,IF(ISNUMBER(REGION!DN307-Ukraine!DN307),REGION!DN307-Ukraine!DN307,""),"")</f>
        <v/>
      </c>
      <c r="O307" s="40" t="str">
        <f>IF($A307=2,IF(ISNUMBER(REGION!DO307-Ukraine!DO307),REGION!DO307-Ukraine!DO307,""),"")</f>
        <v/>
      </c>
      <c r="P307" s="40" t="str">
        <f>IF($A307=2,IF(ISNUMBER(REGION!DP307-Ukraine!DP307),REGION!DP307-Ukraine!DP307,""),"")</f>
        <v/>
      </c>
      <c r="Q307" s="40" t="str">
        <f>IF($A307=2,IF(ISNUMBER(REGION!DQ307-Ukraine!DQ307),REGION!DQ307-Ukraine!DQ307,""),"")</f>
        <v/>
      </c>
      <c r="R307" s="41" t="str">
        <f>IF($A307=2,IF(ISNUMBER(REGION!DR307-Ukraine!DR307),REGION!DR307-Ukraine!DR307,""),"")</f>
        <v/>
      </c>
      <c r="S307" s="44" t="str">
        <f t="shared" si="21"/>
        <v/>
      </c>
      <c r="T307" s="1" t="str">
        <f t="shared" si="24"/>
        <v/>
      </c>
      <c r="V307" s="1" t="str">
        <f t="shared" si="22"/>
        <v/>
      </c>
      <c r="W307" s="40" t="str">
        <f>IF(V307&gt;1,Employment!$S307,"")</f>
        <v/>
      </c>
    </row>
    <row r="308" spans="1:23" ht="10.5" x14ac:dyDescent="0.25">
      <c r="A308" s="39">
        <f>'Industry selection'!C308</f>
        <v>2</v>
      </c>
      <c r="B308" s="2">
        <v>79</v>
      </c>
      <c r="C308" s="2" t="s">
        <v>627</v>
      </c>
      <c r="D308" s="40">
        <f>IF($A308=2,IF(ISNUMBER(REGION!DM308-REGION!DM$4),REGION!DM308-REGION!DM$4,""),"")</f>
        <v>7.1078239713614377E-2</v>
      </c>
      <c r="E308" s="40">
        <f>IF($A308=2,IF(ISNUMBER(REGION!DN308-REGION!DN$4),REGION!DN308-REGION!DN$4,""),"")</f>
        <v>-4.3496899565977021E-2</v>
      </c>
      <c r="F308" s="40">
        <f>IF($A308=2,IF(ISNUMBER(REGION!DO308-REGION!DO$4),REGION!DO308-REGION!DO$4,""),"")</f>
        <v>-9.8505887980060325E-2</v>
      </c>
      <c r="G308" s="40">
        <f>IF($A308=2,IF(ISNUMBER(REGION!DP308-REGION!DP$4),REGION!DP308-REGION!DP$4,""),"")</f>
        <v>-0.13062970293050957</v>
      </c>
      <c r="H308" s="40">
        <f>IF($A308=2,IF(ISNUMBER(REGION!DQ308-REGION!DQ$4),REGION!DQ308-REGION!DQ$4,""),"")</f>
        <v>3.5458894945505248E-2</v>
      </c>
      <c r="I308" s="41">
        <f>IF($A308=2,IF(ISNUMBER(REGION!DR308-REGION!DR$4),REGION!DR308-REGION!DR$4,""),"")</f>
        <v>-0.15340465402635128</v>
      </c>
      <c r="J308" s="44">
        <f t="shared" si="20"/>
        <v>2</v>
      </c>
      <c r="K308" s="1" t="str">
        <f t="shared" si="23"/>
        <v/>
      </c>
      <c r="M308" s="40">
        <f>IF($A308=2,IF(ISNUMBER(REGION!DM308-Ukraine!DM308),REGION!DM308-Ukraine!DM308,""),"")</f>
        <v>4.0125868855150681E-2</v>
      </c>
      <c r="N308" s="40">
        <f>IF($A308=2,IF(ISNUMBER(REGION!DN308-Ukraine!DN308),REGION!DN308-Ukraine!DN308,""),"")</f>
        <v>1.3287808545294988E-2</v>
      </c>
      <c r="O308" s="40">
        <f>IF($A308=2,IF(ISNUMBER(REGION!DO308-Ukraine!DO308),REGION!DO308-Ukraine!DO308,""),"")</f>
        <v>-6.9636079318116773E-2</v>
      </c>
      <c r="P308" s="40">
        <f>IF($A308=2,IF(ISNUMBER(REGION!DP308-Ukraine!DP308),REGION!DP308-Ukraine!DP308,""),"")</f>
        <v>-0.16032774024144225</v>
      </c>
      <c r="Q308" s="40">
        <f>IF($A308=2,IF(ISNUMBER(REGION!DQ308-Ukraine!DQ308),REGION!DQ308-Ukraine!DQ308,""),"")</f>
        <v>4.5809554797567209E-2</v>
      </c>
      <c r="R308" s="41">
        <f>IF($A308=2,IF(ISNUMBER(REGION!DR308-Ukraine!DR308),REGION!DR308-Ukraine!DR308,""),"")</f>
        <v>-0.12011128585714215</v>
      </c>
      <c r="S308" s="44">
        <f t="shared" si="21"/>
        <v>3</v>
      </c>
      <c r="T308" s="1" t="str">
        <f t="shared" si="24"/>
        <v/>
      </c>
      <c r="V308" s="1">
        <f t="shared" si="22"/>
        <v>0</v>
      </c>
      <c r="W308" s="40" t="str">
        <f>IF(V308&gt;1,Employment!$S308,"")</f>
        <v/>
      </c>
    </row>
    <row r="309" spans="1:23" ht="10.5" x14ac:dyDescent="0.25">
      <c r="A309" s="39">
        <f>'Industry selection'!C309</f>
        <v>1</v>
      </c>
      <c r="B309" s="2">
        <v>79.099999999999994</v>
      </c>
      <c r="C309" s="2" t="s">
        <v>629</v>
      </c>
      <c r="D309" s="40" t="str">
        <f>IF($A309=2,IF(ISNUMBER(REGION!DM309-REGION!DM$4),REGION!DM309-REGION!DM$4,""),"")</f>
        <v/>
      </c>
      <c r="E309" s="40" t="str">
        <f>IF($A309=2,IF(ISNUMBER(REGION!DN309-REGION!DN$4),REGION!DN309-REGION!DN$4,""),"")</f>
        <v/>
      </c>
      <c r="F309" s="40" t="str">
        <f>IF($A309=2,IF(ISNUMBER(REGION!DO309-REGION!DO$4),REGION!DO309-REGION!DO$4,""),"")</f>
        <v/>
      </c>
      <c r="G309" s="40" t="str">
        <f>IF($A309=2,IF(ISNUMBER(REGION!DP309-REGION!DP$4),REGION!DP309-REGION!DP$4,""),"")</f>
        <v/>
      </c>
      <c r="H309" s="40" t="str">
        <f>IF($A309=2,IF(ISNUMBER(REGION!DQ309-REGION!DQ$4),REGION!DQ309-REGION!DQ$4,""),"")</f>
        <v/>
      </c>
      <c r="I309" s="41" t="str">
        <f>IF($A309=2,IF(ISNUMBER(REGION!DR309-REGION!DR$4),REGION!DR309-REGION!DR$4,""),"")</f>
        <v/>
      </c>
      <c r="J309" s="44" t="str">
        <f t="shared" si="20"/>
        <v/>
      </c>
      <c r="K309" s="1" t="str">
        <f t="shared" si="23"/>
        <v/>
      </c>
      <c r="M309" s="40" t="str">
        <f>IF($A309=2,IF(ISNUMBER(REGION!DM309-Ukraine!DM309),REGION!DM309-Ukraine!DM309,""),"")</f>
        <v/>
      </c>
      <c r="N309" s="40" t="str">
        <f>IF($A309=2,IF(ISNUMBER(REGION!DN309-Ukraine!DN309),REGION!DN309-Ukraine!DN309,""),"")</f>
        <v/>
      </c>
      <c r="O309" s="40" t="str">
        <f>IF($A309=2,IF(ISNUMBER(REGION!DO309-Ukraine!DO309),REGION!DO309-Ukraine!DO309,""),"")</f>
        <v/>
      </c>
      <c r="P309" s="40" t="str">
        <f>IF($A309=2,IF(ISNUMBER(REGION!DP309-Ukraine!DP309),REGION!DP309-Ukraine!DP309,""),"")</f>
        <v/>
      </c>
      <c r="Q309" s="40" t="str">
        <f>IF($A309=2,IF(ISNUMBER(REGION!DQ309-Ukraine!DQ309),REGION!DQ309-Ukraine!DQ309,""),"")</f>
        <v/>
      </c>
      <c r="R309" s="41" t="str">
        <f>IF($A309=2,IF(ISNUMBER(REGION!DR309-Ukraine!DR309),REGION!DR309-Ukraine!DR309,""),"")</f>
        <v/>
      </c>
      <c r="S309" s="44" t="str">
        <f t="shared" si="21"/>
        <v/>
      </c>
      <c r="T309" s="1" t="str">
        <f t="shared" si="24"/>
        <v/>
      </c>
      <c r="V309" s="1" t="str">
        <f t="shared" si="22"/>
        <v/>
      </c>
      <c r="W309" s="40" t="str">
        <f>IF(V309&gt;1,Employment!$S309,"")</f>
        <v/>
      </c>
    </row>
    <row r="310" spans="1:23" ht="10.5" x14ac:dyDescent="0.25">
      <c r="A310" s="39">
        <f>'Industry selection'!C310</f>
        <v>1</v>
      </c>
      <c r="B310" s="2">
        <v>79.900000000000006</v>
      </c>
      <c r="C310" s="2" t="s">
        <v>631</v>
      </c>
      <c r="D310" s="40" t="str">
        <f>IF($A310=2,IF(ISNUMBER(REGION!DM310-REGION!DM$4),REGION!DM310-REGION!DM$4,""),"")</f>
        <v/>
      </c>
      <c r="E310" s="40" t="str">
        <f>IF($A310=2,IF(ISNUMBER(REGION!DN310-REGION!DN$4),REGION!DN310-REGION!DN$4,""),"")</f>
        <v/>
      </c>
      <c r="F310" s="40" t="str">
        <f>IF($A310=2,IF(ISNUMBER(REGION!DO310-REGION!DO$4),REGION!DO310-REGION!DO$4,""),"")</f>
        <v/>
      </c>
      <c r="G310" s="40" t="str">
        <f>IF($A310=2,IF(ISNUMBER(REGION!DP310-REGION!DP$4),REGION!DP310-REGION!DP$4,""),"")</f>
        <v/>
      </c>
      <c r="H310" s="40" t="str">
        <f>IF($A310=2,IF(ISNUMBER(REGION!DQ310-REGION!DQ$4),REGION!DQ310-REGION!DQ$4,""),"")</f>
        <v/>
      </c>
      <c r="I310" s="41" t="str">
        <f>IF($A310=2,IF(ISNUMBER(REGION!DR310-REGION!DR$4),REGION!DR310-REGION!DR$4,""),"")</f>
        <v/>
      </c>
      <c r="J310" s="44" t="str">
        <f t="shared" si="20"/>
        <v/>
      </c>
      <c r="K310" s="1" t="str">
        <f t="shared" si="23"/>
        <v/>
      </c>
      <c r="M310" s="40" t="str">
        <f>IF($A310=2,IF(ISNUMBER(REGION!DM310-Ukraine!DM310),REGION!DM310-Ukraine!DM310,""),"")</f>
        <v/>
      </c>
      <c r="N310" s="40" t="str">
        <f>IF($A310=2,IF(ISNUMBER(REGION!DN310-Ukraine!DN310),REGION!DN310-Ukraine!DN310,""),"")</f>
        <v/>
      </c>
      <c r="O310" s="40" t="str">
        <f>IF($A310=2,IF(ISNUMBER(REGION!DO310-Ukraine!DO310),REGION!DO310-Ukraine!DO310,""),"")</f>
        <v/>
      </c>
      <c r="P310" s="40" t="str">
        <f>IF($A310=2,IF(ISNUMBER(REGION!DP310-Ukraine!DP310),REGION!DP310-Ukraine!DP310,""),"")</f>
        <v/>
      </c>
      <c r="Q310" s="40" t="str">
        <f>IF($A310=2,IF(ISNUMBER(REGION!DQ310-Ukraine!DQ310),REGION!DQ310-Ukraine!DQ310,""),"")</f>
        <v/>
      </c>
      <c r="R310" s="41" t="str">
        <f>IF($A310=2,IF(ISNUMBER(REGION!DR310-Ukraine!DR310),REGION!DR310-Ukraine!DR310,""),"")</f>
        <v/>
      </c>
      <c r="S310" s="44" t="str">
        <f t="shared" si="21"/>
        <v/>
      </c>
      <c r="T310" s="1" t="str">
        <f t="shared" si="24"/>
        <v/>
      </c>
      <c r="V310" s="1" t="str">
        <f t="shared" si="22"/>
        <v/>
      </c>
      <c r="W310" s="40" t="str">
        <f>IF(V310&gt;1,Employment!$S310,"")</f>
        <v/>
      </c>
    </row>
    <row r="311" spans="1:23" ht="10.5" x14ac:dyDescent="0.25">
      <c r="A311" s="39" t="str">
        <f>'Industry selection'!C311</f>
        <v/>
      </c>
      <c r="B311" s="2">
        <v>80</v>
      </c>
      <c r="C311" s="2" t="s">
        <v>633</v>
      </c>
      <c r="D311" s="40" t="str">
        <f>IF($A311=2,IF(ISNUMBER(REGION!DM311-REGION!DM$4),REGION!DM311-REGION!DM$4,""),"")</f>
        <v/>
      </c>
      <c r="E311" s="40" t="str">
        <f>IF($A311=2,IF(ISNUMBER(REGION!DN311-REGION!DN$4),REGION!DN311-REGION!DN$4,""),"")</f>
        <v/>
      </c>
      <c r="F311" s="40" t="str">
        <f>IF($A311=2,IF(ISNUMBER(REGION!DO311-REGION!DO$4),REGION!DO311-REGION!DO$4,""),"")</f>
        <v/>
      </c>
      <c r="G311" s="40" t="str">
        <f>IF($A311=2,IF(ISNUMBER(REGION!DP311-REGION!DP$4),REGION!DP311-REGION!DP$4,""),"")</f>
        <v/>
      </c>
      <c r="H311" s="40" t="str">
        <f>IF($A311=2,IF(ISNUMBER(REGION!DQ311-REGION!DQ$4),REGION!DQ311-REGION!DQ$4,""),"")</f>
        <v/>
      </c>
      <c r="I311" s="41" t="str">
        <f>IF($A311=2,IF(ISNUMBER(REGION!DR311-REGION!DR$4),REGION!DR311-REGION!DR$4,""),"")</f>
        <v/>
      </c>
      <c r="J311" s="44" t="str">
        <f t="shared" si="20"/>
        <v/>
      </c>
      <c r="K311" s="1" t="str">
        <f t="shared" si="23"/>
        <v/>
      </c>
      <c r="M311" s="40" t="str">
        <f>IF($A311=2,IF(ISNUMBER(REGION!DM311-Ukraine!DM311),REGION!DM311-Ukraine!DM311,""),"")</f>
        <v/>
      </c>
      <c r="N311" s="40" t="str">
        <f>IF($A311=2,IF(ISNUMBER(REGION!DN311-Ukraine!DN311),REGION!DN311-Ukraine!DN311,""),"")</f>
        <v/>
      </c>
      <c r="O311" s="40" t="str">
        <f>IF($A311=2,IF(ISNUMBER(REGION!DO311-Ukraine!DO311),REGION!DO311-Ukraine!DO311,""),"")</f>
        <v/>
      </c>
      <c r="P311" s="40" t="str">
        <f>IF($A311=2,IF(ISNUMBER(REGION!DP311-Ukraine!DP311),REGION!DP311-Ukraine!DP311,""),"")</f>
        <v/>
      </c>
      <c r="Q311" s="40" t="str">
        <f>IF($A311=2,IF(ISNUMBER(REGION!DQ311-Ukraine!DQ311),REGION!DQ311-Ukraine!DQ311,""),"")</f>
        <v/>
      </c>
      <c r="R311" s="41" t="str">
        <f>IF($A311=2,IF(ISNUMBER(REGION!DR311-Ukraine!DR311),REGION!DR311-Ukraine!DR311,""),"")</f>
        <v/>
      </c>
      <c r="S311" s="44" t="str">
        <f t="shared" si="21"/>
        <v/>
      </c>
      <c r="T311" s="1" t="str">
        <f t="shared" si="24"/>
        <v/>
      </c>
      <c r="V311" s="1" t="str">
        <f t="shared" si="22"/>
        <v/>
      </c>
      <c r="W311" s="40" t="str">
        <f>IF(V311&gt;1,Employment!$S311,"")</f>
        <v/>
      </c>
    </row>
    <row r="312" spans="1:23" ht="10.5" x14ac:dyDescent="0.25">
      <c r="A312" s="39">
        <f>'Industry selection'!C312</f>
        <v>2</v>
      </c>
      <c r="B312" s="2">
        <v>80.099999999999994</v>
      </c>
      <c r="C312" s="2" t="s">
        <v>635</v>
      </c>
      <c r="D312" s="40">
        <f>IF($A312=2,IF(ISNUMBER(REGION!DM312-REGION!DM$4),REGION!DM312-REGION!DM$4,""),"")</f>
        <v>0.25001804908820635</v>
      </c>
      <c r="E312" s="40">
        <f>IF($A312=2,IF(ISNUMBER(REGION!DN312-REGION!DN$4),REGION!DN312-REGION!DN$4,""),"")</f>
        <v>-7.7311403844652737E-2</v>
      </c>
      <c r="F312" s="40">
        <f>IF($A312=2,IF(ISNUMBER(REGION!DO312-REGION!DO$4),REGION!DO312-REGION!DO$4,""),"")</f>
        <v>0.12119280858209658</v>
      </c>
      <c r="G312" s="40">
        <f>IF($A312=2,IF(ISNUMBER(REGION!DP312-REGION!DP$4),REGION!DP312-REGION!DP$4,""),"")</f>
        <v>5.6846119119780547E-2</v>
      </c>
      <c r="H312" s="40">
        <f>IF($A312=2,IF(ISNUMBER(REGION!DQ312-REGION!DQ$4),REGION!DQ312-REGION!DQ$4,""),"")</f>
        <v>-0.27038165070704245</v>
      </c>
      <c r="I312" s="41">
        <f>IF($A312=2,IF(ISNUMBER(REGION!DR312-REGION!DR$4),REGION!DR312-REGION!DR$4,""),"")</f>
        <v>1.763595179686317E-2</v>
      </c>
      <c r="J312" s="44">
        <f t="shared" si="20"/>
        <v>3</v>
      </c>
      <c r="K312" s="1">
        <f t="shared" si="23"/>
        <v>1</v>
      </c>
      <c r="M312" s="40">
        <f>IF($A312=2,IF(ISNUMBER(REGION!DM312-Ukraine!DM312),REGION!DM312-Ukraine!DM312,""),"")</f>
        <v>0.20621197431810567</v>
      </c>
      <c r="N312" s="40">
        <f>IF($A312=2,IF(ISNUMBER(REGION!DN312-Ukraine!DN312),REGION!DN312-Ukraine!DN312,""),"")</f>
        <v>1.5504413930551908E-2</v>
      </c>
      <c r="O312" s="40">
        <f>IF($A312=2,IF(ISNUMBER(REGION!DO312-Ukraine!DO312),REGION!DO312-Ukraine!DO312,""),"")</f>
        <v>0.19374019021151612</v>
      </c>
      <c r="P312" s="40">
        <f>IF($A312=2,IF(ISNUMBER(REGION!DP312-Ukraine!DP312),REGION!DP312-Ukraine!DP312,""),"")</f>
        <v>5.4003098275075323E-2</v>
      </c>
      <c r="Q312" s="40">
        <f>IF($A312=2,IF(ISNUMBER(REGION!DQ312-Ukraine!DQ312),REGION!DQ312-Ukraine!DQ312,""),"")</f>
        <v>-0.2586864745428048</v>
      </c>
      <c r="R312" s="41">
        <f>IF($A312=2,IF(ISNUMBER(REGION!DR312-Ukraine!DR312),REGION!DR312-Ukraine!DR312,""),"")</f>
        <v>0.1329933716345012</v>
      </c>
      <c r="S312" s="44">
        <f t="shared" si="21"/>
        <v>4</v>
      </c>
      <c r="T312" s="1">
        <f t="shared" si="24"/>
        <v>1</v>
      </c>
      <c r="V312" s="1">
        <f t="shared" si="22"/>
        <v>2</v>
      </c>
      <c r="W312" s="40">
        <f>IF(V312&gt;1,Employment!$S312,"")</f>
        <v>5.8901888764928004E-3</v>
      </c>
    </row>
    <row r="313" spans="1:23" ht="10.5" x14ac:dyDescent="0.25">
      <c r="A313" s="39">
        <f>'Industry selection'!C313</f>
        <v>2</v>
      </c>
      <c r="B313" s="2">
        <v>80.2</v>
      </c>
      <c r="C313" s="2" t="s">
        <v>637</v>
      </c>
      <c r="D313" s="40">
        <f>IF($A313=2,IF(ISNUMBER(REGION!DM313-REGION!DM$4),REGION!DM313-REGION!DM$4,""),"")</f>
        <v>-0.44710065346527883</v>
      </c>
      <c r="E313" s="40">
        <f>IF($A313=2,IF(ISNUMBER(REGION!DN313-REGION!DN$4),REGION!DN313-REGION!DN$4,""),"")</f>
        <v>1.181240731618431</v>
      </c>
      <c r="F313" s="40">
        <f>IF($A313=2,IF(ISNUMBER(REGION!DO313-REGION!DO$4),REGION!DO313-REGION!DO$4,""),"")</f>
        <v>-0.32893579452211641</v>
      </c>
      <c r="G313" s="40">
        <f>IF($A313=2,IF(ISNUMBER(REGION!DP313-REGION!DP$4),REGION!DP313-REGION!DP$4,""),"")</f>
        <v>0.13441943711863036</v>
      </c>
      <c r="H313" s="40">
        <f>IF($A313=2,IF(ISNUMBER(REGION!DQ313-REGION!DQ$4),REGION!DQ313-REGION!DQ$4,""),"")</f>
        <v>-0.62427389720737825</v>
      </c>
      <c r="I313" s="41">
        <f>IF($A313=2,IF(ISNUMBER(REGION!DR313-REGION!DR$4),REGION!DR313-REGION!DR$4,""),"")</f>
        <v>-0.5613840620057593</v>
      </c>
      <c r="J313" s="44">
        <f t="shared" si="20"/>
        <v>2</v>
      </c>
      <c r="K313" s="1" t="str">
        <f t="shared" si="23"/>
        <v/>
      </c>
      <c r="M313" s="40">
        <f>IF($A313=2,IF(ISNUMBER(REGION!DM313-Ukraine!DM313),REGION!DM313-Ukraine!DM313,""),"")</f>
        <v>-0.46751890171110222</v>
      </c>
      <c r="N313" s="40">
        <f>IF($A313=2,IF(ISNUMBER(REGION!DN313-Ukraine!DN313),REGION!DN313-Ukraine!DN313,""),"")</f>
        <v>0.69863531131960532</v>
      </c>
      <c r="O313" s="40">
        <f>IF($A313=2,IF(ISNUMBER(REGION!DO313-Ukraine!DO313),REGION!DO313-Ukraine!DO313,""),"")</f>
        <v>-0.24869222060488438</v>
      </c>
      <c r="P313" s="40">
        <f>IF($A313=2,IF(ISNUMBER(REGION!DP313-Ukraine!DP313),REGION!DP313-Ukraine!DP313,""),"")</f>
        <v>-6.7775547767852551E-2</v>
      </c>
      <c r="Q313" s="40">
        <f>IF($A313=2,IF(ISNUMBER(REGION!DQ313-Ukraine!DQ313),REGION!DQ313-Ukraine!DQ313,""),"")</f>
        <v>-0.57680189292238282</v>
      </c>
      <c r="R313" s="41">
        <f>IF($A313=2,IF(ISNUMBER(REGION!DR313-Ukraine!DR313),REGION!DR313-Ukraine!DR313,""),"")</f>
        <v>-1.0773312110359465</v>
      </c>
      <c r="S313" s="44">
        <f t="shared" si="21"/>
        <v>1</v>
      </c>
      <c r="T313" s="1" t="str">
        <f t="shared" si="24"/>
        <v/>
      </c>
      <c r="V313" s="1">
        <f t="shared" si="22"/>
        <v>0</v>
      </c>
      <c r="W313" s="40" t="str">
        <f>IF(V313&gt;1,Employment!$S313,"")</f>
        <v/>
      </c>
    </row>
    <row r="314" spans="1:23" ht="10.5" x14ac:dyDescent="0.25">
      <c r="A314" s="39">
        <f>'Industry selection'!C314</f>
        <v>1</v>
      </c>
      <c r="B314" s="2">
        <v>80.3</v>
      </c>
      <c r="C314" s="2" t="s">
        <v>639</v>
      </c>
      <c r="D314" s="40" t="str">
        <f>IF($A314=2,IF(ISNUMBER(REGION!DM314-REGION!DM$4),REGION!DM314-REGION!DM$4,""),"")</f>
        <v/>
      </c>
      <c r="E314" s="40" t="str">
        <f>IF($A314=2,IF(ISNUMBER(REGION!DN314-REGION!DN$4),REGION!DN314-REGION!DN$4,""),"")</f>
        <v/>
      </c>
      <c r="F314" s="40" t="str">
        <f>IF($A314=2,IF(ISNUMBER(REGION!DO314-REGION!DO$4),REGION!DO314-REGION!DO$4,""),"")</f>
        <v/>
      </c>
      <c r="G314" s="40" t="str">
        <f>IF($A314=2,IF(ISNUMBER(REGION!DP314-REGION!DP$4),REGION!DP314-REGION!DP$4,""),"")</f>
        <v/>
      </c>
      <c r="H314" s="40" t="str">
        <f>IF($A314=2,IF(ISNUMBER(REGION!DQ314-REGION!DQ$4),REGION!DQ314-REGION!DQ$4,""),"")</f>
        <v/>
      </c>
      <c r="I314" s="41" t="str">
        <f>IF($A314=2,IF(ISNUMBER(REGION!DR314-REGION!DR$4),REGION!DR314-REGION!DR$4,""),"")</f>
        <v/>
      </c>
      <c r="J314" s="44" t="str">
        <f t="shared" si="20"/>
        <v/>
      </c>
      <c r="K314" s="1" t="str">
        <f t="shared" si="23"/>
        <v/>
      </c>
      <c r="M314" s="40" t="str">
        <f>IF($A314=2,IF(ISNUMBER(REGION!DM314-Ukraine!DM314),REGION!DM314-Ukraine!DM314,""),"")</f>
        <v/>
      </c>
      <c r="N314" s="40" t="str">
        <f>IF($A314=2,IF(ISNUMBER(REGION!DN314-Ukraine!DN314),REGION!DN314-Ukraine!DN314,""),"")</f>
        <v/>
      </c>
      <c r="O314" s="40" t="str">
        <f>IF($A314=2,IF(ISNUMBER(REGION!DO314-Ukraine!DO314),REGION!DO314-Ukraine!DO314,""),"")</f>
        <v/>
      </c>
      <c r="P314" s="40" t="str">
        <f>IF($A314=2,IF(ISNUMBER(REGION!DP314-Ukraine!DP314),REGION!DP314-Ukraine!DP314,""),"")</f>
        <v/>
      </c>
      <c r="Q314" s="40" t="str">
        <f>IF($A314=2,IF(ISNUMBER(REGION!DQ314-Ukraine!DQ314),REGION!DQ314-Ukraine!DQ314,""),"")</f>
        <v/>
      </c>
      <c r="R314" s="41" t="str">
        <f>IF($A314=2,IF(ISNUMBER(REGION!DR314-Ukraine!DR314),REGION!DR314-Ukraine!DR314,""),"")</f>
        <v/>
      </c>
      <c r="S314" s="44" t="str">
        <f t="shared" si="21"/>
        <v/>
      </c>
      <c r="T314" s="1" t="str">
        <f t="shared" si="24"/>
        <v/>
      </c>
      <c r="V314" s="1" t="str">
        <f t="shared" si="22"/>
        <v/>
      </c>
      <c r="W314" s="40" t="str">
        <f>IF(V314&gt;1,Employment!$S314,"")</f>
        <v/>
      </c>
    </row>
    <row r="315" spans="1:23" ht="10.5" x14ac:dyDescent="0.25">
      <c r="A315" s="39" t="str">
        <f>'Industry selection'!C315</f>
        <v/>
      </c>
      <c r="B315" s="2">
        <v>81</v>
      </c>
      <c r="C315" s="2" t="s">
        <v>641</v>
      </c>
      <c r="D315" s="40" t="str">
        <f>IF($A315=2,IF(ISNUMBER(REGION!DM315-REGION!DM$4),REGION!DM315-REGION!DM$4,""),"")</f>
        <v/>
      </c>
      <c r="E315" s="40" t="str">
        <f>IF($A315=2,IF(ISNUMBER(REGION!DN315-REGION!DN$4),REGION!DN315-REGION!DN$4,""),"")</f>
        <v/>
      </c>
      <c r="F315" s="40" t="str">
        <f>IF($A315=2,IF(ISNUMBER(REGION!DO315-REGION!DO$4),REGION!DO315-REGION!DO$4,""),"")</f>
        <v/>
      </c>
      <c r="G315" s="40" t="str">
        <f>IF($A315=2,IF(ISNUMBER(REGION!DP315-REGION!DP$4),REGION!DP315-REGION!DP$4,""),"")</f>
        <v/>
      </c>
      <c r="H315" s="40" t="str">
        <f>IF($A315=2,IF(ISNUMBER(REGION!DQ315-REGION!DQ$4),REGION!DQ315-REGION!DQ$4,""),"")</f>
        <v/>
      </c>
      <c r="I315" s="41" t="str">
        <f>IF($A315=2,IF(ISNUMBER(REGION!DR315-REGION!DR$4),REGION!DR315-REGION!DR$4,""),"")</f>
        <v/>
      </c>
      <c r="J315" s="44" t="str">
        <f t="shared" si="20"/>
        <v/>
      </c>
      <c r="K315" s="1" t="str">
        <f t="shared" si="23"/>
        <v/>
      </c>
      <c r="M315" s="40" t="str">
        <f>IF($A315=2,IF(ISNUMBER(REGION!DM315-Ukraine!DM315),REGION!DM315-Ukraine!DM315,""),"")</f>
        <v/>
      </c>
      <c r="N315" s="40" t="str">
        <f>IF($A315=2,IF(ISNUMBER(REGION!DN315-Ukraine!DN315),REGION!DN315-Ukraine!DN315,""),"")</f>
        <v/>
      </c>
      <c r="O315" s="40" t="str">
        <f>IF($A315=2,IF(ISNUMBER(REGION!DO315-Ukraine!DO315),REGION!DO315-Ukraine!DO315,""),"")</f>
        <v/>
      </c>
      <c r="P315" s="40" t="str">
        <f>IF($A315=2,IF(ISNUMBER(REGION!DP315-Ukraine!DP315),REGION!DP315-Ukraine!DP315,""),"")</f>
        <v/>
      </c>
      <c r="Q315" s="40" t="str">
        <f>IF($A315=2,IF(ISNUMBER(REGION!DQ315-Ukraine!DQ315),REGION!DQ315-Ukraine!DQ315,""),"")</f>
        <v/>
      </c>
      <c r="R315" s="41" t="str">
        <f>IF($A315=2,IF(ISNUMBER(REGION!DR315-Ukraine!DR315),REGION!DR315-Ukraine!DR315,""),"")</f>
        <v/>
      </c>
      <c r="S315" s="44" t="str">
        <f t="shared" si="21"/>
        <v/>
      </c>
      <c r="T315" s="1" t="str">
        <f t="shared" si="24"/>
        <v/>
      </c>
      <c r="V315" s="1" t="str">
        <f t="shared" si="22"/>
        <v/>
      </c>
      <c r="W315" s="40" t="str">
        <f>IF(V315&gt;1,Employment!$S315,"")</f>
        <v/>
      </c>
    </row>
    <row r="316" spans="1:23" ht="10.5" x14ac:dyDescent="0.25">
      <c r="A316" s="39">
        <f>'Industry selection'!C316</f>
        <v>2</v>
      </c>
      <c r="B316" s="2">
        <v>81.099999999999994</v>
      </c>
      <c r="C316" s="2" t="s">
        <v>643</v>
      </c>
      <c r="D316" s="40">
        <f>IF($A316=2,IF(ISNUMBER(REGION!DM316-REGION!DM$4),REGION!DM316-REGION!DM$4,""),"")</f>
        <v>6.8741263238706884E-2</v>
      </c>
      <c r="E316" s="40">
        <f>IF($A316=2,IF(ISNUMBER(REGION!DN316-REGION!DN$4),REGION!DN316-REGION!DN$4,""),"")</f>
        <v>-4.6693615496073981E-4</v>
      </c>
      <c r="F316" s="40">
        <f>IF($A316=2,IF(ISNUMBER(REGION!DO316-REGION!DO$4),REGION!DO316-REGION!DO$4,""),"")</f>
        <v>2.7662336319005165E-2</v>
      </c>
      <c r="G316" s="40">
        <f>IF($A316=2,IF(ISNUMBER(REGION!DP316-REGION!DP$4),REGION!DP316-REGION!DP$4,""),"")</f>
        <v>6.7739456645546592E-2</v>
      </c>
      <c r="H316" s="40">
        <f>IF($A316=2,IF(ISNUMBER(REGION!DQ316-REGION!DQ$4),REGION!DQ316-REGION!DQ$4,""),"")</f>
        <v>9.1686738614812358E-2</v>
      </c>
      <c r="I316" s="41">
        <f>IF($A316=2,IF(ISNUMBER(REGION!DR316-REGION!DR$4),REGION!DR316-REGION!DR$4,""),"")</f>
        <v>0.24302704412948473</v>
      </c>
      <c r="J316" s="44">
        <f t="shared" si="20"/>
        <v>4</v>
      </c>
      <c r="K316" s="1">
        <f t="shared" si="23"/>
        <v>1</v>
      </c>
      <c r="M316" s="40">
        <f>IF($A316=2,IF(ISNUMBER(REGION!DM316-Ukraine!DM316),REGION!DM316-Ukraine!DM316,""),"")</f>
        <v>-1.3880481104695308E-2</v>
      </c>
      <c r="N316" s="40">
        <f>IF($A316=2,IF(ISNUMBER(REGION!DN316-Ukraine!DN316),REGION!DN316-Ukraine!DN316,""),"")</f>
        <v>0.10760848132750955</v>
      </c>
      <c r="O316" s="40">
        <f>IF($A316=2,IF(ISNUMBER(REGION!DO316-Ukraine!DO316),REGION!DO316-Ukraine!DO316,""),"")</f>
        <v>-3.1642294258329651E-2</v>
      </c>
      <c r="P316" s="40">
        <f>IF($A316=2,IF(ISNUMBER(REGION!DP316-Ukraine!DP316),REGION!DP316-Ukraine!DP316,""),"")</f>
        <v>6.7578698722426056E-2</v>
      </c>
      <c r="Q316" s="40">
        <f>IF($A316=2,IF(ISNUMBER(REGION!DQ316-Ukraine!DQ316),REGION!DQ316-Ukraine!DQ316,""),"")</f>
        <v>0.14794458695356838</v>
      </c>
      <c r="R316" s="41">
        <f>IF($A316=2,IF(ISNUMBER(REGION!DR316-Ukraine!DR316),REGION!DR316-Ukraine!DR316,""),"")</f>
        <v>0.26778816049681164</v>
      </c>
      <c r="S316" s="44">
        <f t="shared" si="21"/>
        <v>3</v>
      </c>
      <c r="T316" s="1">
        <f t="shared" si="24"/>
        <v>1</v>
      </c>
      <c r="V316" s="1">
        <f t="shared" si="22"/>
        <v>2</v>
      </c>
      <c r="W316" s="40">
        <f>IF(V316&gt;1,Employment!$S316,"")</f>
        <v>1.706691512464591E-2</v>
      </c>
    </row>
    <row r="317" spans="1:23" ht="10.5" x14ac:dyDescent="0.25">
      <c r="A317" s="39">
        <f>'Industry selection'!C317</f>
        <v>1</v>
      </c>
      <c r="B317" s="2">
        <v>81.2</v>
      </c>
      <c r="C317" s="2" t="s">
        <v>645</v>
      </c>
      <c r="D317" s="40" t="str">
        <f>IF($A317=2,IF(ISNUMBER(REGION!DM317-REGION!DM$4),REGION!DM317-REGION!DM$4,""),"")</f>
        <v/>
      </c>
      <c r="E317" s="40" t="str">
        <f>IF($A317=2,IF(ISNUMBER(REGION!DN317-REGION!DN$4),REGION!DN317-REGION!DN$4,""),"")</f>
        <v/>
      </c>
      <c r="F317" s="40" t="str">
        <f>IF($A317=2,IF(ISNUMBER(REGION!DO317-REGION!DO$4),REGION!DO317-REGION!DO$4,""),"")</f>
        <v/>
      </c>
      <c r="G317" s="40" t="str">
        <f>IF($A317=2,IF(ISNUMBER(REGION!DP317-REGION!DP$4),REGION!DP317-REGION!DP$4,""),"")</f>
        <v/>
      </c>
      <c r="H317" s="40" t="str">
        <f>IF($A317=2,IF(ISNUMBER(REGION!DQ317-REGION!DQ$4),REGION!DQ317-REGION!DQ$4,""),"")</f>
        <v/>
      </c>
      <c r="I317" s="41" t="str">
        <f>IF($A317=2,IF(ISNUMBER(REGION!DR317-REGION!DR$4),REGION!DR317-REGION!DR$4,""),"")</f>
        <v/>
      </c>
      <c r="J317" s="44" t="str">
        <f t="shared" si="20"/>
        <v/>
      </c>
      <c r="K317" s="1" t="str">
        <f t="shared" si="23"/>
        <v/>
      </c>
      <c r="M317" s="40" t="str">
        <f>IF($A317=2,IF(ISNUMBER(REGION!DM317-Ukraine!DM317),REGION!DM317-Ukraine!DM317,""),"")</f>
        <v/>
      </c>
      <c r="N317" s="40" t="str">
        <f>IF($A317=2,IF(ISNUMBER(REGION!DN317-Ukraine!DN317),REGION!DN317-Ukraine!DN317,""),"")</f>
        <v/>
      </c>
      <c r="O317" s="40" t="str">
        <f>IF($A317=2,IF(ISNUMBER(REGION!DO317-Ukraine!DO317),REGION!DO317-Ukraine!DO317,""),"")</f>
        <v/>
      </c>
      <c r="P317" s="40" t="str">
        <f>IF($A317=2,IF(ISNUMBER(REGION!DP317-Ukraine!DP317),REGION!DP317-Ukraine!DP317,""),"")</f>
        <v/>
      </c>
      <c r="Q317" s="40" t="str">
        <f>IF($A317=2,IF(ISNUMBER(REGION!DQ317-Ukraine!DQ317),REGION!DQ317-Ukraine!DQ317,""),"")</f>
        <v/>
      </c>
      <c r="R317" s="41" t="str">
        <f>IF($A317=2,IF(ISNUMBER(REGION!DR317-Ukraine!DR317),REGION!DR317-Ukraine!DR317,""),"")</f>
        <v/>
      </c>
      <c r="S317" s="44" t="str">
        <f t="shared" si="21"/>
        <v/>
      </c>
      <c r="T317" s="1" t="str">
        <f t="shared" si="24"/>
        <v/>
      </c>
      <c r="V317" s="1" t="str">
        <f t="shared" si="22"/>
        <v/>
      </c>
      <c r="W317" s="40" t="str">
        <f>IF(V317&gt;1,Employment!$S317,"")</f>
        <v/>
      </c>
    </row>
    <row r="318" spans="1:23" ht="10.5" x14ac:dyDescent="0.25">
      <c r="A318" s="39">
        <f>'Industry selection'!C318</f>
        <v>1</v>
      </c>
      <c r="B318" s="2">
        <v>81.3</v>
      </c>
      <c r="C318" s="2" t="s">
        <v>647</v>
      </c>
      <c r="D318" s="40" t="str">
        <f>IF($A318=2,IF(ISNUMBER(REGION!DM318-REGION!DM$4),REGION!DM318-REGION!DM$4,""),"")</f>
        <v/>
      </c>
      <c r="E318" s="40" t="str">
        <f>IF($A318=2,IF(ISNUMBER(REGION!DN318-REGION!DN$4),REGION!DN318-REGION!DN$4,""),"")</f>
        <v/>
      </c>
      <c r="F318" s="40" t="str">
        <f>IF($A318=2,IF(ISNUMBER(REGION!DO318-REGION!DO$4),REGION!DO318-REGION!DO$4,""),"")</f>
        <v/>
      </c>
      <c r="G318" s="40" t="str">
        <f>IF($A318=2,IF(ISNUMBER(REGION!DP318-REGION!DP$4),REGION!DP318-REGION!DP$4,""),"")</f>
        <v/>
      </c>
      <c r="H318" s="40" t="str">
        <f>IF($A318=2,IF(ISNUMBER(REGION!DQ318-REGION!DQ$4),REGION!DQ318-REGION!DQ$4,""),"")</f>
        <v/>
      </c>
      <c r="I318" s="41" t="str">
        <f>IF($A318=2,IF(ISNUMBER(REGION!DR318-REGION!DR$4),REGION!DR318-REGION!DR$4,""),"")</f>
        <v/>
      </c>
      <c r="J318" s="44" t="str">
        <f t="shared" si="20"/>
        <v/>
      </c>
      <c r="K318" s="1" t="str">
        <f t="shared" si="23"/>
        <v/>
      </c>
      <c r="M318" s="40" t="str">
        <f>IF($A318=2,IF(ISNUMBER(REGION!DM318-Ukraine!DM318),REGION!DM318-Ukraine!DM318,""),"")</f>
        <v/>
      </c>
      <c r="N318" s="40" t="str">
        <f>IF($A318=2,IF(ISNUMBER(REGION!DN318-Ukraine!DN318),REGION!DN318-Ukraine!DN318,""),"")</f>
        <v/>
      </c>
      <c r="O318" s="40" t="str">
        <f>IF($A318=2,IF(ISNUMBER(REGION!DO318-Ukraine!DO318),REGION!DO318-Ukraine!DO318,""),"")</f>
        <v/>
      </c>
      <c r="P318" s="40" t="str">
        <f>IF($A318=2,IF(ISNUMBER(REGION!DP318-Ukraine!DP318),REGION!DP318-Ukraine!DP318,""),"")</f>
        <v/>
      </c>
      <c r="Q318" s="40" t="str">
        <f>IF($A318=2,IF(ISNUMBER(REGION!DQ318-Ukraine!DQ318),REGION!DQ318-Ukraine!DQ318,""),"")</f>
        <v/>
      </c>
      <c r="R318" s="41" t="str">
        <f>IF($A318=2,IF(ISNUMBER(REGION!DR318-Ukraine!DR318),REGION!DR318-Ukraine!DR318,""),"")</f>
        <v/>
      </c>
      <c r="S318" s="44" t="str">
        <f t="shared" si="21"/>
        <v/>
      </c>
      <c r="T318" s="1" t="str">
        <f t="shared" si="24"/>
        <v/>
      </c>
      <c r="V318" s="1" t="str">
        <f t="shared" si="22"/>
        <v/>
      </c>
      <c r="W318" s="40" t="str">
        <f>IF(V318&gt;1,Employment!$S318,"")</f>
        <v/>
      </c>
    </row>
    <row r="319" spans="1:23" ht="10.5" x14ac:dyDescent="0.25">
      <c r="A319" s="39">
        <f>'Industry selection'!C319</f>
        <v>2</v>
      </c>
      <c r="B319" s="2">
        <v>82</v>
      </c>
      <c r="C319" s="2" t="s">
        <v>649</v>
      </c>
      <c r="D319" s="40" t="str">
        <f>IF($A319=2,IF(ISNUMBER(REGION!DM319-REGION!DM$4),REGION!DM319-REGION!DM$4,""),"")</f>
        <v/>
      </c>
      <c r="E319" s="40">
        <f>IF($A319=2,IF(ISNUMBER(REGION!DN319-REGION!DN$4),REGION!DN319-REGION!DN$4,""),"")</f>
        <v>6.4529856286865916E-2</v>
      </c>
      <c r="F319" s="40">
        <f>IF($A319=2,IF(ISNUMBER(REGION!DO319-REGION!DO$4),REGION!DO319-REGION!DO$4,""),"")</f>
        <v>2.523508649922328</v>
      </c>
      <c r="G319" s="40">
        <f>IF($A319=2,IF(ISNUMBER(REGION!DP319-REGION!DP$4),REGION!DP319-REGION!DP$4,""),"")</f>
        <v>-0.69135795317488891</v>
      </c>
      <c r="H319" s="40">
        <f>IF($A319=2,IF(ISNUMBER(REGION!DQ319-REGION!DQ$4),REGION!DQ319-REGION!DQ$4,""),"")</f>
        <v>0.14066437439755997</v>
      </c>
      <c r="I319" s="41">
        <f>IF($A319=2,IF(ISNUMBER(REGION!DR319-REGION!DR$4),REGION!DR319-REGION!DR$4,""),"")</f>
        <v>0.26828626766457042</v>
      </c>
      <c r="J319" s="44">
        <f t="shared" si="20"/>
        <v>3</v>
      </c>
      <c r="K319" s="1">
        <f t="shared" si="23"/>
        <v>1</v>
      </c>
      <c r="M319" s="40" t="str">
        <f>IF($A319=2,IF(ISNUMBER(REGION!DM319-Ukraine!DM319),REGION!DM319-Ukraine!DM319,""),"")</f>
        <v/>
      </c>
      <c r="N319" s="40">
        <f>IF($A319=2,IF(ISNUMBER(REGION!DN319-Ukraine!DN319),REGION!DN319-Ukraine!DN319,""),"")</f>
        <v>-0.18344047882952763</v>
      </c>
      <c r="O319" s="40">
        <f>IF($A319=2,IF(ISNUMBER(REGION!DO319-Ukraine!DO319),REGION!DO319-Ukraine!DO319,""),"")</f>
        <v>2.3786963477877086</v>
      </c>
      <c r="P319" s="40">
        <f>IF($A319=2,IF(ISNUMBER(REGION!DP319-Ukraine!DP319),REGION!DP319-Ukraine!DP319,""),"")</f>
        <v>-0.5644708339021316</v>
      </c>
      <c r="Q319" s="40">
        <f>IF($A319=2,IF(ISNUMBER(REGION!DQ319-Ukraine!DQ319),REGION!DQ319-Ukraine!DQ319,""),"")</f>
        <v>0.11373433350416984</v>
      </c>
      <c r="R319" s="41">
        <f>IF($A319=2,IF(ISNUMBER(REGION!DR319-Ukraine!DR319),REGION!DR319-Ukraine!DR319,""),"")</f>
        <v>-0.26177716555491615</v>
      </c>
      <c r="S319" s="44">
        <f t="shared" si="21"/>
        <v>2</v>
      </c>
      <c r="T319" s="1" t="str">
        <f t="shared" si="24"/>
        <v/>
      </c>
      <c r="V319" s="1">
        <f t="shared" si="22"/>
        <v>1</v>
      </c>
      <c r="W319" s="40" t="str">
        <f>IF(V319&gt;1,Employment!$S319,"")</f>
        <v/>
      </c>
    </row>
    <row r="320" spans="1:23" ht="10.5" x14ac:dyDescent="0.25">
      <c r="A320" s="39">
        <f>'Industry selection'!C320</f>
        <v>1</v>
      </c>
      <c r="B320" s="2">
        <v>82.1</v>
      </c>
      <c r="C320" s="2" t="s">
        <v>651</v>
      </c>
      <c r="D320" s="40" t="str">
        <f>IF($A320=2,IF(ISNUMBER(REGION!DM320-REGION!DM$4),REGION!DM320-REGION!DM$4,""),"")</f>
        <v/>
      </c>
      <c r="E320" s="40" t="str">
        <f>IF($A320=2,IF(ISNUMBER(REGION!DN320-REGION!DN$4),REGION!DN320-REGION!DN$4,""),"")</f>
        <v/>
      </c>
      <c r="F320" s="40" t="str">
        <f>IF($A320=2,IF(ISNUMBER(REGION!DO320-REGION!DO$4),REGION!DO320-REGION!DO$4,""),"")</f>
        <v/>
      </c>
      <c r="G320" s="40" t="str">
        <f>IF($A320=2,IF(ISNUMBER(REGION!DP320-REGION!DP$4),REGION!DP320-REGION!DP$4,""),"")</f>
        <v/>
      </c>
      <c r="H320" s="40" t="str">
        <f>IF($A320=2,IF(ISNUMBER(REGION!DQ320-REGION!DQ$4),REGION!DQ320-REGION!DQ$4,""),"")</f>
        <v/>
      </c>
      <c r="I320" s="41" t="str">
        <f>IF($A320=2,IF(ISNUMBER(REGION!DR320-REGION!DR$4),REGION!DR320-REGION!DR$4,""),"")</f>
        <v/>
      </c>
      <c r="J320" s="44" t="str">
        <f t="shared" si="20"/>
        <v/>
      </c>
      <c r="K320" s="1" t="str">
        <f t="shared" si="23"/>
        <v/>
      </c>
      <c r="M320" s="40" t="str">
        <f>IF($A320=2,IF(ISNUMBER(REGION!DM320-Ukraine!DM320),REGION!DM320-Ukraine!DM320,""),"")</f>
        <v/>
      </c>
      <c r="N320" s="40" t="str">
        <f>IF($A320=2,IF(ISNUMBER(REGION!DN320-Ukraine!DN320),REGION!DN320-Ukraine!DN320,""),"")</f>
        <v/>
      </c>
      <c r="O320" s="40" t="str">
        <f>IF($A320=2,IF(ISNUMBER(REGION!DO320-Ukraine!DO320),REGION!DO320-Ukraine!DO320,""),"")</f>
        <v/>
      </c>
      <c r="P320" s="40" t="str">
        <f>IF($A320=2,IF(ISNUMBER(REGION!DP320-Ukraine!DP320),REGION!DP320-Ukraine!DP320,""),"")</f>
        <v/>
      </c>
      <c r="Q320" s="40" t="str">
        <f>IF($A320=2,IF(ISNUMBER(REGION!DQ320-Ukraine!DQ320),REGION!DQ320-Ukraine!DQ320,""),"")</f>
        <v/>
      </c>
      <c r="R320" s="41" t="str">
        <f>IF($A320=2,IF(ISNUMBER(REGION!DR320-Ukraine!DR320),REGION!DR320-Ukraine!DR320,""),"")</f>
        <v/>
      </c>
      <c r="S320" s="44" t="str">
        <f t="shared" si="21"/>
        <v/>
      </c>
      <c r="T320" s="1" t="str">
        <f t="shared" si="24"/>
        <v/>
      </c>
      <c r="V320" s="1" t="str">
        <f t="shared" si="22"/>
        <v/>
      </c>
      <c r="W320" s="40" t="str">
        <f>IF(V320&gt;1,Employment!$S320,"")</f>
        <v/>
      </c>
    </row>
    <row r="321" spans="1:23" ht="10.5" x14ac:dyDescent="0.25">
      <c r="A321" s="39">
        <f>'Industry selection'!C321</f>
        <v>1</v>
      </c>
      <c r="B321" s="2">
        <v>82.2</v>
      </c>
      <c r="C321" s="2" t="s">
        <v>653</v>
      </c>
      <c r="D321" s="40" t="str">
        <f>IF($A321=2,IF(ISNUMBER(REGION!DM321-REGION!DM$4),REGION!DM321-REGION!DM$4,""),"")</f>
        <v/>
      </c>
      <c r="E321" s="40" t="str">
        <f>IF($A321=2,IF(ISNUMBER(REGION!DN321-REGION!DN$4),REGION!DN321-REGION!DN$4,""),"")</f>
        <v/>
      </c>
      <c r="F321" s="40" t="str">
        <f>IF($A321=2,IF(ISNUMBER(REGION!DO321-REGION!DO$4),REGION!DO321-REGION!DO$4,""),"")</f>
        <v/>
      </c>
      <c r="G321" s="40" t="str">
        <f>IF($A321=2,IF(ISNUMBER(REGION!DP321-REGION!DP$4),REGION!DP321-REGION!DP$4,""),"")</f>
        <v/>
      </c>
      <c r="H321" s="40" t="str">
        <f>IF($A321=2,IF(ISNUMBER(REGION!DQ321-REGION!DQ$4),REGION!DQ321-REGION!DQ$4,""),"")</f>
        <v/>
      </c>
      <c r="I321" s="41" t="str">
        <f>IF($A321=2,IF(ISNUMBER(REGION!DR321-REGION!DR$4),REGION!DR321-REGION!DR$4,""),"")</f>
        <v/>
      </c>
      <c r="J321" s="44" t="str">
        <f t="shared" si="20"/>
        <v/>
      </c>
      <c r="K321" s="1" t="str">
        <f t="shared" si="23"/>
        <v/>
      </c>
      <c r="M321" s="40" t="str">
        <f>IF($A321=2,IF(ISNUMBER(REGION!DM321-Ukraine!DM321),REGION!DM321-Ukraine!DM321,""),"")</f>
        <v/>
      </c>
      <c r="N321" s="40" t="str">
        <f>IF($A321=2,IF(ISNUMBER(REGION!DN321-Ukraine!DN321),REGION!DN321-Ukraine!DN321,""),"")</f>
        <v/>
      </c>
      <c r="O321" s="40" t="str">
        <f>IF($A321=2,IF(ISNUMBER(REGION!DO321-Ukraine!DO321),REGION!DO321-Ukraine!DO321,""),"")</f>
        <v/>
      </c>
      <c r="P321" s="40" t="str">
        <f>IF($A321=2,IF(ISNUMBER(REGION!DP321-Ukraine!DP321),REGION!DP321-Ukraine!DP321,""),"")</f>
        <v/>
      </c>
      <c r="Q321" s="40" t="str">
        <f>IF($A321=2,IF(ISNUMBER(REGION!DQ321-Ukraine!DQ321),REGION!DQ321-Ukraine!DQ321,""),"")</f>
        <v/>
      </c>
      <c r="R321" s="41" t="str">
        <f>IF($A321=2,IF(ISNUMBER(REGION!DR321-Ukraine!DR321),REGION!DR321-Ukraine!DR321,""),"")</f>
        <v/>
      </c>
      <c r="S321" s="44" t="str">
        <f t="shared" si="21"/>
        <v/>
      </c>
      <c r="T321" s="1" t="str">
        <f t="shared" si="24"/>
        <v/>
      </c>
      <c r="V321" s="1" t="str">
        <f t="shared" si="22"/>
        <v/>
      </c>
      <c r="W321" s="40" t="str">
        <f>IF(V321&gt;1,Employment!$S321,"")</f>
        <v/>
      </c>
    </row>
    <row r="322" spans="1:23" ht="10.5" x14ac:dyDescent="0.25">
      <c r="A322" s="39">
        <f>'Industry selection'!C322</f>
        <v>1</v>
      </c>
      <c r="B322" s="2">
        <v>82.3</v>
      </c>
      <c r="C322" s="2" t="s">
        <v>655</v>
      </c>
      <c r="D322" s="40" t="str">
        <f>IF($A322=2,IF(ISNUMBER(REGION!DM322-REGION!DM$4),REGION!DM322-REGION!DM$4,""),"")</f>
        <v/>
      </c>
      <c r="E322" s="40" t="str">
        <f>IF($A322=2,IF(ISNUMBER(REGION!DN322-REGION!DN$4),REGION!DN322-REGION!DN$4,""),"")</f>
        <v/>
      </c>
      <c r="F322" s="40" t="str">
        <f>IF($A322=2,IF(ISNUMBER(REGION!DO322-REGION!DO$4),REGION!DO322-REGION!DO$4,""),"")</f>
        <v/>
      </c>
      <c r="G322" s="40" t="str">
        <f>IF($A322=2,IF(ISNUMBER(REGION!DP322-REGION!DP$4),REGION!DP322-REGION!DP$4,""),"")</f>
        <v/>
      </c>
      <c r="H322" s="40" t="str">
        <f>IF($A322=2,IF(ISNUMBER(REGION!DQ322-REGION!DQ$4),REGION!DQ322-REGION!DQ$4,""),"")</f>
        <v/>
      </c>
      <c r="I322" s="41" t="str">
        <f>IF($A322=2,IF(ISNUMBER(REGION!DR322-REGION!DR$4),REGION!DR322-REGION!DR$4,""),"")</f>
        <v/>
      </c>
      <c r="J322" s="44" t="str">
        <f t="shared" si="20"/>
        <v/>
      </c>
      <c r="K322" s="1" t="str">
        <f t="shared" si="23"/>
        <v/>
      </c>
      <c r="M322" s="40" t="str">
        <f>IF($A322=2,IF(ISNUMBER(REGION!DM322-Ukraine!DM322),REGION!DM322-Ukraine!DM322,""),"")</f>
        <v/>
      </c>
      <c r="N322" s="40" t="str">
        <f>IF($A322=2,IF(ISNUMBER(REGION!DN322-Ukraine!DN322),REGION!DN322-Ukraine!DN322,""),"")</f>
        <v/>
      </c>
      <c r="O322" s="40" t="str">
        <f>IF($A322=2,IF(ISNUMBER(REGION!DO322-Ukraine!DO322),REGION!DO322-Ukraine!DO322,""),"")</f>
        <v/>
      </c>
      <c r="P322" s="40" t="str">
        <f>IF($A322=2,IF(ISNUMBER(REGION!DP322-Ukraine!DP322),REGION!DP322-Ukraine!DP322,""),"")</f>
        <v/>
      </c>
      <c r="Q322" s="40" t="str">
        <f>IF($A322=2,IF(ISNUMBER(REGION!DQ322-Ukraine!DQ322),REGION!DQ322-Ukraine!DQ322,""),"")</f>
        <v/>
      </c>
      <c r="R322" s="41" t="str">
        <f>IF($A322=2,IF(ISNUMBER(REGION!DR322-Ukraine!DR322),REGION!DR322-Ukraine!DR322,""),"")</f>
        <v/>
      </c>
      <c r="S322" s="44" t="str">
        <f t="shared" si="21"/>
        <v/>
      </c>
      <c r="T322" s="1" t="str">
        <f t="shared" si="24"/>
        <v/>
      </c>
      <c r="V322" s="1" t="str">
        <f t="shared" si="22"/>
        <v/>
      </c>
      <c r="W322" s="40" t="str">
        <f>IF(V322&gt;1,Employment!$S322,"")</f>
        <v/>
      </c>
    </row>
    <row r="323" spans="1:23" ht="10.5" x14ac:dyDescent="0.25">
      <c r="A323" s="39">
        <f>'Industry selection'!C323</f>
        <v>1</v>
      </c>
      <c r="B323" s="2">
        <v>82.9</v>
      </c>
      <c r="C323" s="2" t="s">
        <v>657</v>
      </c>
      <c r="D323" s="40" t="str">
        <f>IF($A323=2,IF(ISNUMBER(REGION!DM323-REGION!DM$4),REGION!DM323-REGION!DM$4,""),"")</f>
        <v/>
      </c>
      <c r="E323" s="40" t="str">
        <f>IF($A323=2,IF(ISNUMBER(REGION!DN323-REGION!DN$4),REGION!DN323-REGION!DN$4,""),"")</f>
        <v/>
      </c>
      <c r="F323" s="40" t="str">
        <f>IF($A323=2,IF(ISNUMBER(REGION!DO323-REGION!DO$4),REGION!DO323-REGION!DO$4,""),"")</f>
        <v/>
      </c>
      <c r="G323" s="40" t="str">
        <f>IF($A323=2,IF(ISNUMBER(REGION!DP323-REGION!DP$4),REGION!DP323-REGION!DP$4,""),"")</f>
        <v/>
      </c>
      <c r="H323" s="40" t="str">
        <f>IF($A323=2,IF(ISNUMBER(REGION!DQ323-REGION!DQ$4),REGION!DQ323-REGION!DQ$4,""),"")</f>
        <v/>
      </c>
      <c r="I323" s="41" t="str">
        <f>IF($A323=2,IF(ISNUMBER(REGION!DR323-REGION!DR$4),REGION!DR323-REGION!DR$4,""),"")</f>
        <v/>
      </c>
      <c r="J323" s="44" t="str">
        <f t="shared" si="20"/>
        <v/>
      </c>
      <c r="K323" s="1" t="str">
        <f t="shared" si="23"/>
        <v/>
      </c>
      <c r="M323" s="40" t="str">
        <f>IF($A323=2,IF(ISNUMBER(REGION!DM323-Ukraine!DM323),REGION!DM323-Ukraine!DM323,""),"")</f>
        <v/>
      </c>
      <c r="N323" s="40" t="str">
        <f>IF($A323=2,IF(ISNUMBER(REGION!DN323-Ukraine!DN323),REGION!DN323-Ukraine!DN323,""),"")</f>
        <v/>
      </c>
      <c r="O323" s="40" t="str">
        <f>IF($A323=2,IF(ISNUMBER(REGION!DO323-Ukraine!DO323),REGION!DO323-Ukraine!DO323,""),"")</f>
        <v/>
      </c>
      <c r="P323" s="40" t="str">
        <f>IF($A323=2,IF(ISNUMBER(REGION!DP323-Ukraine!DP323),REGION!DP323-Ukraine!DP323,""),"")</f>
        <v/>
      </c>
      <c r="Q323" s="40" t="str">
        <f>IF($A323=2,IF(ISNUMBER(REGION!DQ323-Ukraine!DQ323),REGION!DQ323-Ukraine!DQ323,""),"")</f>
        <v/>
      </c>
      <c r="R323" s="41" t="str">
        <f>IF($A323=2,IF(ISNUMBER(REGION!DR323-Ukraine!DR323),REGION!DR323-Ukraine!DR323,""),"")</f>
        <v/>
      </c>
      <c r="S323" s="44" t="str">
        <f t="shared" si="21"/>
        <v/>
      </c>
      <c r="T323" s="1" t="str">
        <f t="shared" si="24"/>
        <v/>
      </c>
      <c r="V323" s="1" t="str">
        <f t="shared" si="22"/>
        <v/>
      </c>
      <c r="W323" s="40" t="str">
        <f>IF(V323&gt;1,Employment!$S323,"")</f>
        <v/>
      </c>
    </row>
    <row r="324" spans="1:23" ht="10.5" x14ac:dyDescent="0.25">
      <c r="A324" s="39" t="str">
        <f>'Industry selection'!C324</f>
        <v/>
      </c>
      <c r="B324" s="2" t="s">
        <v>659</v>
      </c>
      <c r="C324" s="2" t="s">
        <v>660</v>
      </c>
      <c r="D324" s="40" t="str">
        <f>IF($A324=2,IF(ISNUMBER(REGION!DM324-REGION!DM$4),REGION!DM324-REGION!DM$4,""),"")</f>
        <v/>
      </c>
      <c r="E324" s="40" t="str">
        <f>IF($A324=2,IF(ISNUMBER(REGION!DN324-REGION!DN$4),REGION!DN324-REGION!DN$4,""),"")</f>
        <v/>
      </c>
      <c r="F324" s="40" t="str">
        <f>IF($A324=2,IF(ISNUMBER(REGION!DO324-REGION!DO$4),REGION!DO324-REGION!DO$4,""),"")</f>
        <v/>
      </c>
      <c r="G324" s="40" t="str">
        <f>IF($A324=2,IF(ISNUMBER(REGION!DP324-REGION!DP$4),REGION!DP324-REGION!DP$4,""),"")</f>
        <v/>
      </c>
      <c r="H324" s="40" t="str">
        <f>IF($A324=2,IF(ISNUMBER(REGION!DQ324-REGION!DQ$4),REGION!DQ324-REGION!DQ$4,""),"")</f>
        <v/>
      </c>
      <c r="I324" s="41" t="str">
        <f>IF($A324=2,IF(ISNUMBER(REGION!DR324-REGION!DR$4),REGION!DR324-REGION!DR$4,""),"")</f>
        <v/>
      </c>
      <c r="J324" s="44" t="str">
        <f t="shared" si="20"/>
        <v/>
      </c>
      <c r="K324" s="1" t="str">
        <f t="shared" si="23"/>
        <v/>
      </c>
      <c r="M324" s="40" t="str">
        <f>IF($A324=2,IF(ISNUMBER(REGION!DM324-Ukraine!DM324),REGION!DM324-Ukraine!DM324,""),"")</f>
        <v/>
      </c>
      <c r="N324" s="40" t="str">
        <f>IF($A324=2,IF(ISNUMBER(REGION!DN324-Ukraine!DN324),REGION!DN324-Ukraine!DN324,""),"")</f>
        <v/>
      </c>
      <c r="O324" s="40" t="str">
        <f>IF($A324=2,IF(ISNUMBER(REGION!DO324-Ukraine!DO324),REGION!DO324-Ukraine!DO324,""),"")</f>
        <v/>
      </c>
      <c r="P324" s="40" t="str">
        <f>IF($A324=2,IF(ISNUMBER(REGION!DP324-Ukraine!DP324),REGION!DP324-Ukraine!DP324,""),"")</f>
        <v/>
      </c>
      <c r="Q324" s="40" t="str">
        <f>IF($A324=2,IF(ISNUMBER(REGION!DQ324-Ukraine!DQ324),REGION!DQ324-Ukraine!DQ324,""),"")</f>
        <v/>
      </c>
      <c r="R324" s="41" t="str">
        <f>IF($A324=2,IF(ISNUMBER(REGION!DR324-Ukraine!DR324),REGION!DR324-Ukraine!DR324,""),"")</f>
        <v/>
      </c>
      <c r="S324" s="44" t="str">
        <f t="shared" si="21"/>
        <v/>
      </c>
      <c r="T324" s="1" t="str">
        <f t="shared" si="24"/>
        <v/>
      </c>
      <c r="V324" s="1" t="str">
        <f t="shared" si="22"/>
        <v/>
      </c>
      <c r="W324" s="40" t="str">
        <f>IF(V324&gt;1,Employment!$S324,"")</f>
        <v/>
      </c>
    </row>
    <row r="325" spans="1:23" ht="10.5" x14ac:dyDescent="0.25">
      <c r="A325" s="39" t="str">
        <f>'Industry selection'!C325</f>
        <v/>
      </c>
      <c r="B325" s="2">
        <v>85</v>
      </c>
      <c r="C325" s="2" t="s">
        <v>661</v>
      </c>
      <c r="D325" s="40" t="str">
        <f>IF($A325=2,IF(ISNUMBER(REGION!DM325-REGION!DM$4),REGION!DM325-REGION!DM$4,""),"")</f>
        <v/>
      </c>
      <c r="E325" s="40" t="str">
        <f>IF($A325=2,IF(ISNUMBER(REGION!DN325-REGION!DN$4),REGION!DN325-REGION!DN$4,""),"")</f>
        <v/>
      </c>
      <c r="F325" s="40" t="str">
        <f>IF($A325=2,IF(ISNUMBER(REGION!DO325-REGION!DO$4),REGION!DO325-REGION!DO$4,""),"")</f>
        <v/>
      </c>
      <c r="G325" s="40" t="str">
        <f>IF($A325=2,IF(ISNUMBER(REGION!DP325-REGION!DP$4),REGION!DP325-REGION!DP$4,""),"")</f>
        <v/>
      </c>
      <c r="H325" s="40" t="str">
        <f>IF($A325=2,IF(ISNUMBER(REGION!DQ325-REGION!DQ$4),REGION!DQ325-REGION!DQ$4,""),"")</f>
        <v/>
      </c>
      <c r="I325" s="41" t="str">
        <f>IF($A325=2,IF(ISNUMBER(REGION!DR325-REGION!DR$4),REGION!DR325-REGION!DR$4,""),"")</f>
        <v/>
      </c>
      <c r="J325" s="44" t="str">
        <f t="shared" ref="J325:J356" si="25">IF($A325=2,COUNTIF(D325:H325,"&gt;"&amp;0),"")</f>
        <v/>
      </c>
      <c r="K325" s="1" t="str">
        <f t="shared" si="23"/>
        <v/>
      </c>
      <c r="M325" s="40" t="str">
        <f>IF($A325=2,IF(ISNUMBER(REGION!DM325-Ukraine!DM325),REGION!DM325-Ukraine!DM325,""),"")</f>
        <v/>
      </c>
      <c r="N325" s="40" t="str">
        <f>IF($A325=2,IF(ISNUMBER(REGION!DN325-Ukraine!DN325),REGION!DN325-Ukraine!DN325,""),"")</f>
        <v/>
      </c>
      <c r="O325" s="40" t="str">
        <f>IF($A325=2,IF(ISNUMBER(REGION!DO325-Ukraine!DO325),REGION!DO325-Ukraine!DO325,""),"")</f>
        <v/>
      </c>
      <c r="P325" s="40" t="str">
        <f>IF($A325=2,IF(ISNUMBER(REGION!DP325-Ukraine!DP325),REGION!DP325-Ukraine!DP325,""),"")</f>
        <v/>
      </c>
      <c r="Q325" s="40" t="str">
        <f>IF($A325=2,IF(ISNUMBER(REGION!DQ325-Ukraine!DQ325),REGION!DQ325-Ukraine!DQ325,""),"")</f>
        <v/>
      </c>
      <c r="R325" s="41" t="str">
        <f>IF($A325=2,IF(ISNUMBER(REGION!DR325-Ukraine!DR325),REGION!DR325-Ukraine!DR325,""),"")</f>
        <v/>
      </c>
      <c r="S325" s="44" t="str">
        <f t="shared" ref="S325:S356" si="26">IF($A325=2,COUNTIF(M325:Q325,"&gt;"&amp;0),"")</f>
        <v/>
      </c>
      <c r="T325" s="1" t="str">
        <f t="shared" si="24"/>
        <v/>
      </c>
      <c r="V325" s="1" t="str">
        <f t="shared" si="22"/>
        <v/>
      </c>
      <c r="W325" s="40" t="str">
        <f>IF(V325&gt;1,Employment!$S325,"")</f>
        <v/>
      </c>
    </row>
    <row r="326" spans="1:23" ht="10.5" x14ac:dyDescent="0.25">
      <c r="A326" s="39">
        <f>'Industry selection'!C326</f>
        <v>1</v>
      </c>
      <c r="B326" s="2">
        <v>85.1</v>
      </c>
      <c r="C326" s="2" t="s">
        <v>663</v>
      </c>
      <c r="D326" s="40" t="str">
        <f>IF($A326=2,IF(ISNUMBER(REGION!DM326-REGION!DM$4),REGION!DM326-REGION!DM$4,""),"")</f>
        <v/>
      </c>
      <c r="E326" s="40" t="str">
        <f>IF($A326=2,IF(ISNUMBER(REGION!DN326-REGION!DN$4),REGION!DN326-REGION!DN$4,""),"")</f>
        <v/>
      </c>
      <c r="F326" s="40" t="str">
        <f>IF($A326=2,IF(ISNUMBER(REGION!DO326-REGION!DO$4),REGION!DO326-REGION!DO$4,""),"")</f>
        <v/>
      </c>
      <c r="G326" s="40" t="str">
        <f>IF($A326=2,IF(ISNUMBER(REGION!DP326-REGION!DP$4),REGION!DP326-REGION!DP$4,""),"")</f>
        <v/>
      </c>
      <c r="H326" s="40" t="str">
        <f>IF($A326=2,IF(ISNUMBER(REGION!DQ326-REGION!DQ$4),REGION!DQ326-REGION!DQ$4,""),"")</f>
        <v/>
      </c>
      <c r="I326" s="41" t="str">
        <f>IF($A326=2,IF(ISNUMBER(REGION!DR326-REGION!DR$4),REGION!DR326-REGION!DR$4,""),"")</f>
        <v/>
      </c>
      <c r="J326" s="44" t="str">
        <f t="shared" si="25"/>
        <v/>
      </c>
      <c r="K326" s="1" t="str">
        <f t="shared" si="23"/>
        <v/>
      </c>
      <c r="M326" s="40" t="str">
        <f>IF($A326=2,IF(ISNUMBER(REGION!DM326-Ukraine!DM326),REGION!DM326-Ukraine!DM326,""),"")</f>
        <v/>
      </c>
      <c r="N326" s="40" t="str">
        <f>IF($A326=2,IF(ISNUMBER(REGION!DN326-Ukraine!DN326),REGION!DN326-Ukraine!DN326,""),"")</f>
        <v/>
      </c>
      <c r="O326" s="40" t="str">
        <f>IF($A326=2,IF(ISNUMBER(REGION!DO326-Ukraine!DO326),REGION!DO326-Ukraine!DO326,""),"")</f>
        <v/>
      </c>
      <c r="P326" s="40" t="str">
        <f>IF($A326=2,IF(ISNUMBER(REGION!DP326-Ukraine!DP326),REGION!DP326-Ukraine!DP326,""),"")</f>
        <v/>
      </c>
      <c r="Q326" s="40" t="str">
        <f>IF($A326=2,IF(ISNUMBER(REGION!DQ326-Ukraine!DQ326),REGION!DQ326-Ukraine!DQ326,""),"")</f>
        <v/>
      </c>
      <c r="R326" s="41" t="str">
        <f>IF($A326=2,IF(ISNUMBER(REGION!DR326-Ukraine!DR326),REGION!DR326-Ukraine!DR326,""),"")</f>
        <v/>
      </c>
      <c r="S326" s="44" t="str">
        <f t="shared" si="26"/>
        <v/>
      </c>
      <c r="T326" s="1" t="str">
        <f t="shared" si="24"/>
        <v/>
      </c>
      <c r="V326" s="1" t="str">
        <f t="shared" ref="V326:V356" si="27">IF($A326=2,SUM(K326,T326),"")</f>
        <v/>
      </c>
      <c r="W326" s="40" t="str">
        <f>IF(V326&gt;1,Employment!$S326,"")</f>
        <v/>
      </c>
    </row>
    <row r="327" spans="1:23" ht="10.5" x14ac:dyDescent="0.25">
      <c r="A327" s="39">
        <f>'Industry selection'!C327</f>
        <v>1</v>
      </c>
      <c r="B327" s="2">
        <v>85.2</v>
      </c>
      <c r="C327" s="2" t="s">
        <v>665</v>
      </c>
      <c r="D327" s="40" t="str">
        <f>IF($A327=2,IF(ISNUMBER(REGION!DM327-REGION!DM$4),REGION!DM327-REGION!DM$4,""),"")</f>
        <v/>
      </c>
      <c r="E327" s="40" t="str">
        <f>IF($A327=2,IF(ISNUMBER(REGION!DN327-REGION!DN$4),REGION!DN327-REGION!DN$4,""),"")</f>
        <v/>
      </c>
      <c r="F327" s="40" t="str">
        <f>IF($A327=2,IF(ISNUMBER(REGION!DO327-REGION!DO$4),REGION!DO327-REGION!DO$4,""),"")</f>
        <v/>
      </c>
      <c r="G327" s="40" t="str">
        <f>IF($A327=2,IF(ISNUMBER(REGION!DP327-REGION!DP$4),REGION!DP327-REGION!DP$4,""),"")</f>
        <v/>
      </c>
      <c r="H327" s="40" t="str">
        <f>IF($A327=2,IF(ISNUMBER(REGION!DQ327-REGION!DQ$4),REGION!DQ327-REGION!DQ$4,""),"")</f>
        <v/>
      </c>
      <c r="I327" s="41" t="str">
        <f>IF($A327=2,IF(ISNUMBER(REGION!DR327-REGION!DR$4),REGION!DR327-REGION!DR$4,""),"")</f>
        <v/>
      </c>
      <c r="J327" s="44" t="str">
        <f t="shared" si="25"/>
        <v/>
      </c>
      <c r="K327" s="1" t="str">
        <f t="shared" si="23"/>
        <v/>
      </c>
      <c r="M327" s="40" t="str">
        <f>IF($A327=2,IF(ISNUMBER(REGION!DM327-Ukraine!DM327),REGION!DM327-Ukraine!DM327,""),"")</f>
        <v/>
      </c>
      <c r="N327" s="40" t="str">
        <f>IF($A327=2,IF(ISNUMBER(REGION!DN327-Ukraine!DN327),REGION!DN327-Ukraine!DN327,""),"")</f>
        <v/>
      </c>
      <c r="O327" s="40" t="str">
        <f>IF($A327=2,IF(ISNUMBER(REGION!DO327-Ukraine!DO327),REGION!DO327-Ukraine!DO327,""),"")</f>
        <v/>
      </c>
      <c r="P327" s="40" t="str">
        <f>IF($A327=2,IF(ISNUMBER(REGION!DP327-Ukraine!DP327),REGION!DP327-Ukraine!DP327,""),"")</f>
        <v/>
      </c>
      <c r="Q327" s="40" t="str">
        <f>IF($A327=2,IF(ISNUMBER(REGION!DQ327-Ukraine!DQ327),REGION!DQ327-Ukraine!DQ327,""),"")</f>
        <v/>
      </c>
      <c r="R327" s="41" t="str">
        <f>IF($A327=2,IF(ISNUMBER(REGION!DR327-Ukraine!DR327),REGION!DR327-Ukraine!DR327,""),"")</f>
        <v/>
      </c>
      <c r="S327" s="44" t="str">
        <f t="shared" si="26"/>
        <v/>
      </c>
      <c r="T327" s="1" t="str">
        <f t="shared" si="24"/>
        <v/>
      </c>
      <c r="V327" s="1" t="str">
        <f t="shared" si="27"/>
        <v/>
      </c>
      <c r="W327" s="40" t="str">
        <f>IF(V327&gt;1,Employment!$S327,"")</f>
        <v/>
      </c>
    </row>
    <row r="328" spans="1:23" ht="10.5" x14ac:dyDescent="0.25">
      <c r="A328" s="39">
        <f>'Industry selection'!C328</f>
        <v>1</v>
      </c>
      <c r="B328" s="2">
        <v>85.3</v>
      </c>
      <c r="C328" s="2" t="s">
        <v>667</v>
      </c>
      <c r="D328" s="40" t="str">
        <f>IF($A328=2,IF(ISNUMBER(REGION!DM328-REGION!DM$4),REGION!DM328-REGION!DM$4,""),"")</f>
        <v/>
      </c>
      <c r="E328" s="40" t="str">
        <f>IF($A328=2,IF(ISNUMBER(REGION!DN328-REGION!DN$4),REGION!DN328-REGION!DN$4,""),"")</f>
        <v/>
      </c>
      <c r="F328" s="40" t="str">
        <f>IF($A328=2,IF(ISNUMBER(REGION!DO328-REGION!DO$4),REGION!DO328-REGION!DO$4,""),"")</f>
        <v/>
      </c>
      <c r="G328" s="40" t="str">
        <f>IF($A328=2,IF(ISNUMBER(REGION!DP328-REGION!DP$4),REGION!DP328-REGION!DP$4,""),"")</f>
        <v/>
      </c>
      <c r="H328" s="40" t="str">
        <f>IF($A328=2,IF(ISNUMBER(REGION!DQ328-REGION!DQ$4),REGION!DQ328-REGION!DQ$4,""),"")</f>
        <v/>
      </c>
      <c r="I328" s="41" t="str">
        <f>IF($A328=2,IF(ISNUMBER(REGION!DR328-REGION!DR$4),REGION!DR328-REGION!DR$4,""),"")</f>
        <v/>
      </c>
      <c r="J328" s="44" t="str">
        <f t="shared" si="25"/>
        <v/>
      </c>
      <c r="K328" s="1" t="str">
        <f t="shared" ref="K328:K356" si="28">IF(AND($A328=2,I328&gt;0),IF(ISNUMBER(J328),IF(J328&gt;=K$2,1,0),""),"")</f>
        <v/>
      </c>
      <c r="M328" s="40" t="str">
        <f>IF($A328=2,IF(ISNUMBER(REGION!DM328-Ukraine!DM328),REGION!DM328-Ukraine!DM328,""),"")</f>
        <v/>
      </c>
      <c r="N328" s="40" t="str">
        <f>IF($A328=2,IF(ISNUMBER(REGION!DN328-Ukraine!DN328),REGION!DN328-Ukraine!DN328,""),"")</f>
        <v/>
      </c>
      <c r="O328" s="40" t="str">
        <f>IF($A328=2,IF(ISNUMBER(REGION!DO328-Ukraine!DO328),REGION!DO328-Ukraine!DO328,""),"")</f>
        <v/>
      </c>
      <c r="P328" s="40" t="str">
        <f>IF($A328=2,IF(ISNUMBER(REGION!DP328-Ukraine!DP328),REGION!DP328-Ukraine!DP328,""),"")</f>
        <v/>
      </c>
      <c r="Q328" s="40" t="str">
        <f>IF($A328=2,IF(ISNUMBER(REGION!DQ328-Ukraine!DQ328),REGION!DQ328-Ukraine!DQ328,""),"")</f>
        <v/>
      </c>
      <c r="R328" s="41" t="str">
        <f>IF($A328=2,IF(ISNUMBER(REGION!DR328-Ukraine!DR328),REGION!DR328-Ukraine!DR328,""),"")</f>
        <v/>
      </c>
      <c r="S328" s="44" t="str">
        <f t="shared" si="26"/>
        <v/>
      </c>
      <c r="T328" s="1" t="str">
        <f t="shared" ref="T328:T356" si="29">IF(AND($A328=2,R328&gt;0),IF(ISNUMBER(S328),IF(S328&gt;=T$2,1,0),""),"")</f>
        <v/>
      </c>
      <c r="V328" s="1" t="str">
        <f t="shared" si="27"/>
        <v/>
      </c>
      <c r="W328" s="40" t="str">
        <f>IF(V328&gt;1,Employment!$S328,"")</f>
        <v/>
      </c>
    </row>
    <row r="329" spans="1:23" ht="10.5" x14ac:dyDescent="0.25">
      <c r="A329" s="39">
        <f>'Industry selection'!C329</f>
        <v>1</v>
      </c>
      <c r="B329" s="2">
        <v>85.4</v>
      </c>
      <c r="C329" s="2" t="s">
        <v>669</v>
      </c>
      <c r="D329" s="40" t="str">
        <f>IF($A329=2,IF(ISNUMBER(REGION!DM329-REGION!DM$4),REGION!DM329-REGION!DM$4,""),"")</f>
        <v/>
      </c>
      <c r="E329" s="40" t="str">
        <f>IF($A329=2,IF(ISNUMBER(REGION!DN329-REGION!DN$4),REGION!DN329-REGION!DN$4,""),"")</f>
        <v/>
      </c>
      <c r="F329" s="40" t="str">
        <f>IF($A329=2,IF(ISNUMBER(REGION!DO329-REGION!DO$4),REGION!DO329-REGION!DO$4,""),"")</f>
        <v/>
      </c>
      <c r="G329" s="40" t="str">
        <f>IF($A329=2,IF(ISNUMBER(REGION!DP329-REGION!DP$4),REGION!DP329-REGION!DP$4,""),"")</f>
        <v/>
      </c>
      <c r="H329" s="40" t="str">
        <f>IF($A329=2,IF(ISNUMBER(REGION!DQ329-REGION!DQ$4),REGION!DQ329-REGION!DQ$4,""),"")</f>
        <v/>
      </c>
      <c r="I329" s="41" t="str">
        <f>IF($A329=2,IF(ISNUMBER(REGION!DR329-REGION!DR$4),REGION!DR329-REGION!DR$4,""),"")</f>
        <v/>
      </c>
      <c r="J329" s="44" t="str">
        <f t="shared" si="25"/>
        <v/>
      </c>
      <c r="K329" s="1" t="str">
        <f t="shared" si="28"/>
        <v/>
      </c>
      <c r="M329" s="40" t="str">
        <f>IF($A329=2,IF(ISNUMBER(REGION!DM329-Ukraine!DM329),REGION!DM329-Ukraine!DM329,""),"")</f>
        <v/>
      </c>
      <c r="N329" s="40" t="str">
        <f>IF($A329=2,IF(ISNUMBER(REGION!DN329-Ukraine!DN329),REGION!DN329-Ukraine!DN329,""),"")</f>
        <v/>
      </c>
      <c r="O329" s="40" t="str">
        <f>IF($A329=2,IF(ISNUMBER(REGION!DO329-Ukraine!DO329),REGION!DO329-Ukraine!DO329,""),"")</f>
        <v/>
      </c>
      <c r="P329" s="40" t="str">
        <f>IF($A329=2,IF(ISNUMBER(REGION!DP329-Ukraine!DP329),REGION!DP329-Ukraine!DP329,""),"")</f>
        <v/>
      </c>
      <c r="Q329" s="40" t="str">
        <f>IF($A329=2,IF(ISNUMBER(REGION!DQ329-Ukraine!DQ329),REGION!DQ329-Ukraine!DQ329,""),"")</f>
        <v/>
      </c>
      <c r="R329" s="41" t="str">
        <f>IF($A329=2,IF(ISNUMBER(REGION!DR329-Ukraine!DR329),REGION!DR329-Ukraine!DR329,""),"")</f>
        <v/>
      </c>
      <c r="S329" s="44" t="str">
        <f t="shared" si="26"/>
        <v/>
      </c>
      <c r="T329" s="1" t="str">
        <f t="shared" si="29"/>
        <v/>
      </c>
      <c r="V329" s="1" t="str">
        <f t="shared" si="27"/>
        <v/>
      </c>
      <c r="W329" s="40" t="str">
        <f>IF(V329&gt;1,Employment!$S329,"")</f>
        <v/>
      </c>
    </row>
    <row r="330" spans="1:23" ht="10.5" x14ac:dyDescent="0.25">
      <c r="A330" s="39">
        <f>'Industry selection'!C330</f>
        <v>2</v>
      </c>
      <c r="B330" s="2">
        <v>85.5</v>
      </c>
      <c r="C330" s="2" t="s">
        <v>671</v>
      </c>
      <c r="D330" s="40">
        <f>IF($A330=2,IF(ISNUMBER(REGION!DM330-REGION!DM$4),REGION!DM330-REGION!DM$4,""),"")</f>
        <v>-9.7610857546911567E-2</v>
      </c>
      <c r="E330" s="40">
        <f>IF($A330=2,IF(ISNUMBER(REGION!DN330-REGION!DN$4),REGION!DN330-REGION!DN$4,""),"")</f>
        <v>7.3127141354739189E-2</v>
      </c>
      <c r="F330" s="40">
        <f>IF($A330=2,IF(ISNUMBER(REGION!DO330-REGION!DO$4),REGION!DO330-REGION!DO$4,""),"")</f>
        <v>0.22513162120822061</v>
      </c>
      <c r="G330" s="40">
        <f>IF($A330=2,IF(ISNUMBER(REGION!DP330-REGION!DP$4),REGION!DP330-REGION!DP$4,""),"")</f>
        <v>0.15747190134756528</v>
      </c>
      <c r="H330" s="40">
        <f>IF($A330=2,IF(ISNUMBER(REGION!DQ330-REGION!DQ$4),REGION!DQ330-REGION!DQ$4,""),"")</f>
        <v>-0.19477422209366801</v>
      </c>
      <c r="I330" s="41">
        <f>IF($A330=2,IF(ISNUMBER(REGION!DR330-REGION!DR$4),REGION!DR330-REGION!DR$4,""),"")</f>
        <v>0.11208532574934271</v>
      </c>
      <c r="J330" s="44">
        <f t="shared" si="25"/>
        <v>3</v>
      </c>
      <c r="K330" s="1">
        <f t="shared" si="28"/>
        <v>1</v>
      </c>
      <c r="M330" s="40">
        <f>IF($A330=2,IF(ISNUMBER(REGION!DM330-Ukraine!DM330),REGION!DM330-Ukraine!DM330,""),"")</f>
        <v>-0.11145727587776111</v>
      </c>
      <c r="N330" s="40">
        <f>IF($A330=2,IF(ISNUMBER(REGION!DN330-Ukraine!DN330),REGION!DN330-Ukraine!DN330,""),"")</f>
        <v>0.14769720129884478</v>
      </c>
      <c r="O330" s="40">
        <f>IF($A330=2,IF(ISNUMBER(REGION!DO330-Ukraine!DO330),REGION!DO330-Ukraine!DO330,""),"")</f>
        <v>0.11447381795719846</v>
      </c>
      <c r="P330" s="40">
        <f>IF($A330=2,IF(ISNUMBER(REGION!DP330-Ukraine!DP330),REGION!DP330-Ukraine!DP330,""),"")</f>
        <v>0.18699406368051807</v>
      </c>
      <c r="Q330" s="40">
        <f>IF($A330=2,IF(ISNUMBER(REGION!DQ330-Ukraine!DQ330),REGION!DQ330-Ukraine!DQ330,""),"")</f>
        <v>-0.21530522449934641</v>
      </c>
      <c r="R330" s="41">
        <f>IF($A330=2,IF(ISNUMBER(REGION!DR330-Ukraine!DR330),REGION!DR330-Ukraine!DR330,""),"")</f>
        <v>8.0354955018027696E-2</v>
      </c>
      <c r="S330" s="44">
        <f t="shared" si="26"/>
        <v>3</v>
      </c>
      <c r="T330" s="1">
        <f t="shared" si="29"/>
        <v>1</v>
      </c>
      <c r="V330" s="1">
        <f t="shared" si="27"/>
        <v>2</v>
      </c>
      <c r="W330" s="40">
        <f>IF(V330&gt;1,Employment!$S330,"")</f>
        <v>1.2887960670283549E-3</v>
      </c>
    </row>
    <row r="331" spans="1:23" ht="10.5" x14ac:dyDescent="0.25">
      <c r="A331" s="39">
        <f>'Industry selection'!C331</f>
        <v>1</v>
      </c>
      <c r="B331" s="2">
        <v>85.6</v>
      </c>
      <c r="C331" s="2" t="s">
        <v>673</v>
      </c>
      <c r="D331" s="40" t="str">
        <f>IF($A331=2,IF(ISNUMBER(REGION!DM331-REGION!DM$4),REGION!DM331-REGION!DM$4,""),"")</f>
        <v/>
      </c>
      <c r="E331" s="40" t="str">
        <f>IF($A331=2,IF(ISNUMBER(REGION!DN331-REGION!DN$4),REGION!DN331-REGION!DN$4,""),"")</f>
        <v/>
      </c>
      <c r="F331" s="40" t="str">
        <f>IF($A331=2,IF(ISNUMBER(REGION!DO331-REGION!DO$4),REGION!DO331-REGION!DO$4,""),"")</f>
        <v/>
      </c>
      <c r="G331" s="40" t="str">
        <f>IF($A331=2,IF(ISNUMBER(REGION!DP331-REGION!DP$4),REGION!DP331-REGION!DP$4,""),"")</f>
        <v/>
      </c>
      <c r="H331" s="40" t="str">
        <f>IF($A331=2,IF(ISNUMBER(REGION!DQ331-REGION!DQ$4),REGION!DQ331-REGION!DQ$4,""),"")</f>
        <v/>
      </c>
      <c r="I331" s="41" t="str">
        <f>IF($A331=2,IF(ISNUMBER(REGION!DR331-REGION!DR$4),REGION!DR331-REGION!DR$4,""),"")</f>
        <v/>
      </c>
      <c r="J331" s="44" t="str">
        <f t="shared" si="25"/>
        <v/>
      </c>
      <c r="K331" s="1" t="str">
        <f t="shared" si="28"/>
        <v/>
      </c>
      <c r="M331" s="40" t="str">
        <f>IF($A331=2,IF(ISNUMBER(REGION!DM331-Ukraine!DM331),REGION!DM331-Ukraine!DM331,""),"")</f>
        <v/>
      </c>
      <c r="N331" s="40" t="str">
        <f>IF($A331=2,IF(ISNUMBER(REGION!DN331-Ukraine!DN331),REGION!DN331-Ukraine!DN331,""),"")</f>
        <v/>
      </c>
      <c r="O331" s="40" t="str">
        <f>IF($A331=2,IF(ISNUMBER(REGION!DO331-Ukraine!DO331),REGION!DO331-Ukraine!DO331,""),"")</f>
        <v/>
      </c>
      <c r="P331" s="40" t="str">
        <f>IF($A331=2,IF(ISNUMBER(REGION!DP331-Ukraine!DP331),REGION!DP331-Ukraine!DP331,""),"")</f>
        <v/>
      </c>
      <c r="Q331" s="40" t="str">
        <f>IF($A331=2,IF(ISNUMBER(REGION!DQ331-Ukraine!DQ331),REGION!DQ331-Ukraine!DQ331,""),"")</f>
        <v/>
      </c>
      <c r="R331" s="41" t="str">
        <f>IF($A331=2,IF(ISNUMBER(REGION!DR331-Ukraine!DR331),REGION!DR331-Ukraine!DR331,""),"")</f>
        <v/>
      </c>
      <c r="S331" s="44" t="str">
        <f t="shared" si="26"/>
        <v/>
      </c>
      <c r="T331" s="1" t="str">
        <f t="shared" si="29"/>
        <v/>
      </c>
      <c r="V331" s="1" t="str">
        <f t="shared" si="27"/>
        <v/>
      </c>
      <c r="W331" s="40" t="str">
        <f>IF(V331&gt;1,Employment!$S331,"")</f>
        <v/>
      </c>
    </row>
    <row r="332" spans="1:23" ht="10.5" x14ac:dyDescent="0.25">
      <c r="A332" s="39" t="str">
        <f>'Industry selection'!C332</f>
        <v/>
      </c>
      <c r="B332" s="2" t="s">
        <v>675</v>
      </c>
      <c r="C332" s="2" t="s">
        <v>676</v>
      </c>
      <c r="D332" s="40" t="str">
        <f>IF($A332=2,IF(ISNUMBER(REGION!DM332-REGION!DM$4),REGION!DM332-REGION!DM$4,""),"")</f>
        <v/>
      </c>
      <c r="E332" s="40" t="str">
        <f>IF($A332=2,IF(ISNUMBER(REGION!DN332-REGION!DN$4),REGION!DN332-REGION!DN$4,""),"")</f>
        <v/>
      </c>
      <c r="F332" s="40" t="str">
        <f>IF($A332=2,IF(ISNUMBER(REGION!DO332-REGION!DO$4),REGION!DO332-REGION!DO$4,""),"")</f>
        <v/>
      </c>
      <c r="G332" s="40" t="str">
        <f>IF($A332=2,IF(ISNUMBER(REGION!DP332-REGION!DP$4),REGION!DP332-REGION!DP$4,""),"")</f>
        <v/>
      </c>
      <c r="H332" s="40" t="str">
        <f>IF($A332=2,IF(ISNUMBER(REGION!DQ332-REGION!DQ$4),REGION!DQ332-REGION!DQ$4,""),"")</f>
        <v/>
      </c>
      <c r="I332" s="41" t="str">
        <f>IF($A332=2,IF(ISNUMBER(REGION!DR332-REGION!DR$4),REGION!DR332-REGION!DR$4,""),"")</f>
        <v/>
      </c>
      <c r="J332" s="44" t="str">
        <f t="shared" si="25"/>
        <v/>
      </c>
      <c r="K332" s="1" t="str">
        <f t="shared" si="28"/>
        <v/>
      </c>
      <c r="M332" s="40" t="str">
        <f>IF($A332=2,IF(ISNUMBER(REGION!DM332-Ukraine!DM332),REGION!DM332-Ukraine!DM332,""),"")</f>
        <v/>
      </c>
      <c r="N332" s="40" t="str">
        <f>IF($A332=2,IF(ISNUMBER(REGION!DN332-Ukraine!DN332),REGION!DN332-Ukraine!DN332,""),"")</f>
        <v/>
      </c>
      <c r="O332" s="40" t="str">
        <f>IF($A332=2,IF(ISNUMBER(REGION!DO332-Ukraine!DO332),REGION!DO332-Ukraine!DO332,""),"")</f>
        <v/>
      </c>
      <c r="P332" s="40" t="str">
        <f>IF($A332=2,IF(ISNUMBER(REGION!DP332-Ukraine!DP332),REGION!DP332-Ukraine!DP332,""),"")</f>
        <v/>
      </c>
      <c r="Q332" s="40" t="str">
        <f>IF($A332=2,IF(ISNUMBER(REGION!DQ332-Ukraine!DQ332),REGION!DQ332-Ukraine!DQ332,""),"")</f>
        <v/>
      </c>
      <c r="R332" s="41" t="str">
        <f>IF($A332=2,IF(ISNUMBER(REGION!DR332-Ukraine!DR332),REGION!DR332-Ukraine!DR332,""),"")</f>
        <v/>
      </c>
      <c r="S332" s="44" t="str">
        <f t="shared" si="26"/>
        <v/>
      </c>
      <c r="T332" s="1" t="str">
        <f t="shared" si="29"/>
        <v/>
      </c>
      <c r="V332" s="1" t="str">
        <f t="shared" si="27"/>
        <v/>
      </c>
      <c r="W332" s="40" t="str">
        <f>IF(V332&gt;1,Employment!$S332,"")</f>
        <v/>
      </c>
    </row>
    <row r="333" spans="1:23" ht="10.5" x14ac:dyDescent="0.25">
      <c r="A333" s="39" t="str">
        <f>'Industry selection'!C333</f>
        <v/>
      </c>
      <c r="B333" s="2">
        <v>86</v>
      </c>
      <c r="C333" s="2" t="s">
        <v>678</v>
      </c>
      <c r="D333" s="40" t="str">
        <f>IF($A333=2,IF(ISNUMBER(REGION!DM333-REGION!DM$4),REGION!DM333-REGION!DM$4,""),"")</f>
        <v/>
      </c>
      <c r="E333" s="40" t="str">
        <f>IF($A333=2,IF(ISNUMBER(REGION!DN333-REGION!DN$4),REGION!DN333-REGION!DN$4,""),"")</f>
        <v/>
      </c>
      <c r="F333" s="40" t="str">
        <f>IF($A333=2,IF(ISNUMBER(REGION!DO333-REGION!DO$4),REGION!DO333-REGION!DO$4,""),"")</f>
        <v/>
      </c>
      <c r="G333" s="40" t="str">
        <f>IF($A333=2,IF(ISNUMBER(REGION!DP333-REGION!DP$4),REGION!DP333-REGION!DP$4,""),"")</f>
        <v/>
      </c>
      <c r="H333" s="40" t="str">
        <f>IF($A333=2,IF(ISNUMBER(REGION!DQ333-REGION!DQ$4),REGION!DQ333-REGION!DQ$4,""),"")</f>
        <v/>
      </c>
      <c r="I333" s="41" t="str">
        <f>IF($A333=2,IF(ISNUMBER(REGION!DR333-REGION!DR$4),REGION!DR333-REGION!DR$4,""),"")</f>
        <v/>
      </c>
      <c r="J333" s="44" t="str">
        <f t="shared" si="25"/>
        <v/>
      </c>
      <c r="K333" s="1" t="str">
        <f t="shared" si="28"/>
        <v/>
      </c>
      <c r="M333" s="40" t="str">
        <f>IF($A333=2,IF(ISNUMBER(REGION!DM333-Ukraine!DM333),REGION!DM333-Ukraine!DM333,""),"")</f>
        <v/>
      </c>
      <c r="N333" s="40" t="str">
        <f>IF($A333=2,IF(ISNUMBER(REGION!DN333-Ukraine!DN333),REGION!DN333-Ukraine!DN333,""),"")</f>
        <v/>
      </c>
      <c r="O333" s="40" t="str">
        <f>IF($A333=2,IF(ISNUMBER(REGION!DO333-Ukraine!DO333),REGION!DO333-Ukraine!DO333,""),"")</f>
        <v/>
      </c>
      <c r="P333" s="40" t="str">
        <f>IF($A333=2,IF(ISNUMBER(REGION!DP333-Ukraine!DP333),REGION!DP333-Ukraine!DP333,""),"")</f>
        <v/>
      </c>
      <c r="Q333" s="40" t="str">
        <f>IF($A333=2,IF(ISNUMBER(REGION!DQ333-Ukraine!DQ333),REGION!DQ333-Ukraine!DQ333,""),"")</f>
        <v/>
      </c>
      <c r="R333" s="41" t="str">
        <f>IF($A333=2,IF(ISNUMBER(REGION!DR333-Ukraine!DR333),REGION!DR333-Ukraine!DR333,""),"")</f>
        <v/>
      </c>
      <c r="S333" s="44" t="str">
        <f t="shared" si="26"/>
        <v/>
      </c>
      <c r="T333" s="1" t="str">
        <f t="shared" si="29"/>
        <v/>
      </c>
      <c r="V333" s="1" t="str">
        <f t="shared" si="27"/>
        <v/>
      </c>
      <c r="W333" s="40" t="str">
        <f>IF(V333&gt;1,Employment!$S333,"")</f>
        <v/>
      </c>
    </row>
    <row r="334" spans="1:23" ht="10.5" x14ac:dyDescent="0.25">
      <c r="A334" s="39">
        <f>'Industry selection'!C334</f>
        <v>2</v>
      </c>
      <c r="B334" s="2">
        <v>86.1</v>
      </c>
      <c r="C334" s="2" t="s">
        <v>680</v>
      </c>
      <c r="D334" s="40">
        <f>IF($A334=2,IF(ISNUMBER(REGION!DM334-REGION!DM$4),REGION!DM334-REGION!DM$4,""),"")</f>
        <v>0.10627508038990696</v>
      </c>
      <c r="E334" s="40" t="str">
        <f>IF($A334=2,IF(ISNUMBER(REGION!DN334-REGION!DN$4),REGION!DN334-REGION!DN$4,""),"")</f>
        <v/>
      </c>
      <c r="F334" s="40" t="str">
        <f>IF($A334=2,IF(ISNUMBER(REGION!DO334-REGION!DO$4),REGION!DO334-REGION!DO$4,""),"")</f>
        <v/>
      </c>
      <c r="G334" s="40">
        <f>IF($A334=2,IF(ISNUMBER(REGION!DP334-REGION!DP$4),REGION!DP334-REGION!DP$4,""),"")</f>
        <v>0.32107484252403584</v>
      </c>
      <c r="H334" s="40">
        <f>IF($A334=2,IF(ISNUMBER(REGION!DQ334-REGION!DQ$4),REGION!DQ334-REGION!DQ$4,""),"")</f>
        <v>0.39529852073902338</v>
      </c>
      <c r="I334" s="41">
        <f>IF($A334=2,IF(ISNUMBER(REGION!DR334-REGION!DR$4),REGION!DR334-REGION!DR$4,""),"")</f>
        <v>0.74194274817036587</v>
      </c>
      <c r="J334" s="44">
        <f t="shared" si="25"/>
        <v>3</v>
      </c>
      <c r="K334" s="1">
        <f t="shared" si="28"/>
        <v>1</v>
      </c>
      <c r="M334" s="40">
        <f>IF($A334=2,IF(ISNUMBER(REGION!DM334-Ukraine!DM334),REGION!DM334-Ukraine!DM334,""),"")</f>
        <v>9.4620590196906829E-2</v>
      </c>
      <c r="N334" s="40" t="str">
        <f>IF($A334=2,IF(ISNUMBER(REGION!DN334-Ukraine!DN334),REGION!DN334-Ukraine!DN334,""),"")</f>
        <v/>
      </c>
      <c r="O334" s="40" t="str">
        <f>IF($A334=2,IF(ISNUMBER(REGION!DO334-Ukraine!DO334),REGION!DO334-Ukraine!DO334,""),"")</f>
        <v/>
      </c>
      <c r="P334" s="40">
        <f>IF($A334=2,IF(ISNUMBER(REGION!DP334-Ukraine!DP334),REGION!DP334-Ukraine!DP334,""),"")</f>
        <v>0.2902950310559006</v>
      </c>
      <c r="Q334" s="40">
        <f>IF($A334=2,IF(ISNUMBER(REGION!DQ334-Ukraine!DQ334),REGION!DQ334-Ukraine!DQ334,""),"")</f>
        <v>0.37048481426170454</v>
      </c>
      <c r="R334" s="41">
        <f>IF($A334=2,IF(ISNUMBER(REGION!DR334-Ukraine!DR334),REGION!DR334-Ukraine!DR334,""),"")</f>
        <v>0.7397548353754988</v>
      </c>
      <c r="S334" s="44">
        <f t="shared" si="26"/>
        <v>3</v>
      </c>
      <c r="T334" s="1">
        <f t="shared" si="29"/>
        <v>1</v>
      </c>
      <c r="V334" s="1">
        <f t="shared" si="27"/>
        <v>2</v>
      </c>
      <c r="W334" s="40">
        <f>IF(V334&gt;1,Employment!$S334,"")</f>
        <v>5.5426277024256997E-3</v>
      </c>
    </row>
    <row r="335" spans="1:23" ht="10.5" x14ac:dyDescent="0.25">
      <c r="A335" s="39">
        <f>'Industry selection'!C335</f>
        <v>2</v>
      </c>
      <c r="B335" s="2">
        <v>86.2</v>
      </c>
      <c r="C335" s="2" t="s">
        <v>682</v>
      </c>
      <c r="D335" s="40">
        <f>IF($A335=2,IF(ISNUMBER(REGION!DM335-REGION!DM$4),REGION!DM335-REGION!DM$4,""),"")</f>
        <v>0.21567047592888711</v>
      </c>
      <c r="E335" s="40">
        <f>IF($A335=2,IF(ISNUMBER(REGION!DN335-REGION!DN$4),REGION!DN335-REGION!DN$4,""),"")</f>
        <v>-0.14244609459152402</v>
      </c>
      <c r="F335" s="40">
        <f>IF($A335=2,IF(ISNUMBER(REGION!DO335-REGION!DO$4),REGION!DO335-REGION!DO$4,""),"")</f>
        <v>0.20173087214455032</v>
      </c>
      <c r="G335" s="40">
        <f>IF($A335=2,IF(ISNUMBER(REGION!DP335-REGION!DP$4),REGION!DP335-REGION!DP$4,""),"")</f>
        <v>0.11345904679957031</v>
      </c>
      <c r="H335" s="40">
        <f>IF($A335=2,IF(ISNUMBER(REGION!DQ335-REGION!DQ$4),REGION!DQ335-REGION!DQ$4,""),"")</f>
        <v>0.6023457903267635</v>
      </c>
      <c r="I335" s="41">
        <f>IF($A335=2,IF(ISNUMBER(REGION!DR335-REGION!DR$4),REGION!DR335-REGION!DR$4,""),"")</f>
        <v>1.0717498198192219</v>
      </c>
      <c r="J335" s="44">
        <f t="shared" si="25"/>
        <v>4</v>
      </c>
      <c r="K335" s="1">
        <f t="shared" si="28"/>
        <v>1</v>
      </c>
      <c r="M335" s="40">
        <f>IF($A335=2,IF(ISNUMBER(REGION!DM335-Ukraine!DM335),REGION!DM335-Ukraine!DM335,""),"")</f>
        <v>0.19205699591063163</v>
      </c>
      <c r="N335" s="40">
        <f>IF($A335=2,IF(ISNUMBER(REGION!DN335-Ukraine!DN335),REGION!DN335-Ukraine!DN335,""),"")</f>
        <v>-0.14488069462014985</v>
      </c>
      <c r="O335" s="40">
        <f>IF($A335=2,IF(ISNUMBER(REGION!DO335-Ukraine!DO335),REGION!DO335-Ukraine!DO335,""),"")</f>
        <v>-0.39520476939637317</v>
      </c>
      <c r="P335" s="40">
        <f>IF($A335=2,IF(ISNUMBER(REGION!DP335-Ukraine!DP335),REGION!DP335-Ukraine!DP335,""),"")</f>
        <v>1.8664571224656257E-2</v>
      </c>
      <c r="Q335" s="40">
        <f>IF($A335=2,IF(ISNUMBER(REGION!DQ335-Ukraine!DQ335),REGION!DQ335-Ukraine!DQ335,""),"")</f>
        <v>0.67032233152290877</v>
      </c>
      <c r="R335" s="41">
        <f>IF($A335=2,IF(ISNUMBER(REGION!DR335-Ukraine!DR335),REGION!DR335-Ukraine!DR335,""),"")</f>
        <v>0.4484323111842039</v>
      </c>
      <c r="S335" s="44">
        <f t="shared" si="26"/>
        <v>3</v>
      </c>
      <c r="T335" s="1">
        <f t="shared" si="29"/>
        <v>1</v>
      </c>
      <c r="V335" s="1">
        <f t="shared" si="27"/>
        <v>2</v>
      </c>
      <c r="W335" s="40">
        <f>IF(V335&gt;1,Employment!$S335,"")</f>
        <v>6.264861137021017E-3</v>
      </c>
    </row>
    <row r="336" spans="1:23" ht="10.5" x14ac:dyDescent="0.25">
      <c r="A336" s="39">
        <f>'Industry selection'!C336</f>
        <v>2</v>
      </c>
      <c r="B336" s="2">
        <v>86.9</v>
      </c>
      <c r="C336" s="2" t="s">
        <v>684</v>
      </c>
      <c r="D336" s="40">
        <f>IF($A336=2,IF(ISNUMBER(REGION!DM336-REGION!DM$4),REGION!DM336-REGION!DM$4,""),"")</f>
        <v>-0.90388909403234541</v>
      </c>
      <c r="E336" s="40" t="str">
        <f>IF($A336=2,IF(ISNUMBER(REGION!DN336-REGION!DN$4),REGION!DN336-REGION!DN$4,""),"")</f>
        <v/>
      </c>
      <c r="F336" s="40" t="str">
        <f>IF($A336=2,IF(ISNUMBER(REGION!DO336-REGION!DO$4),REGION!DO336-REGION!DO$4,""),"")</f>
        <v/>
      </c>
      <c r="G336" s="40">
        <f>IF($A336=2,IF(ISNUMBER(REGION!DP336-REGION!DP$4),REGION!DP336-REGION!DP$4,""),"")</f>
        <v>1.6836336776909433E-2</v>
      </c>
      <c r="H336" s="40">
        <f>IF($A336=2,IF(ISNUMBER(REGION!DQ336-REGION!DQ$4),REGION!DQ336-REGION!DQ$4,""),"")</f>
        <v>0.33360555086814836</v>
      </c>
      <c r="I336" s="41">
        <f>IF($A336=2,IF(ISNUMBER(REGION!DR336-REGION!DR$4),REGION!DR336-REGION!DR$4,""),"")</f>
        <v>3.076424769980235E-2</v>
      </c>
      <c r="J336" s="44">
        <f t="shared" si="25"/>
        <v>2</v>
      </c>
      <c r="K336" s="1">
        <f t="shared" si="28"/>
        <v>0</v>
      </c>
      <c r="M336" s="40">
        <f>IF($A336=2,IF(ISNUMBER(REGION!DM336-Ukraine!DM336),REGION!DM336-Ukraine!DM336,""),"")</f>
        <v>-0.44221901763172922</v>
      </c>
      <c r="N336" s="40" t="str">
        <f>IF($A336=2,IF(ISNUMBER(REGION!DN336-Ukraine!DN336),REGION!DN336-Ukraine!DN336,""),"")</f>
        <v/>
      </c>
      <c r="O336" s="40" t="str">
        <f>IF($A336=2,IF(ISNUMBER(REGION!DO336-Ukraine!DO336),REGION!DO336-Ukraine!DO336,""),"")</f>
        <v/>
      </c>
      <c r="P336" s="40">
        <f>IF($A336=2,IF(ISNUMBER(REGION!DP336-Ukraine!DP336),REGION!DP336-Ukraine!DP336,""),"")</f>
        <v>-1.2847920358788123E-2</v>
      </c>
      <c r="Q336" s="40">
        <f>IF($A336=2,IF(ISNUMBER(REGION!DQ336-Ukraine!DQ336),REGION!DQ336-Ukraine!DQ336,""),"")</f>
        <v>0.16155584468944739</v>
      </c>
      <c r="R336" s="41">
        <f>IF($A336=2,IF(ISNUMBER(REGION!DR336-Ukraine!DR336),REGION!DR336-Ukraine!DR336,""),"")</f>
        <v>-3.1502963492539338E-2</v>
      </c>
      <c r="S336" s="44">
        <f t="shared" si="26"/>
        <v>1</v>
      </c>
      <c r="T336" s="1" t="str">
        <f t="shared" si="29"/>
        <v/>
      </c>
      <c r="V336" s="1">
        <f t="shared" si="27"/>
        <v>0</v>
      </c>
      <c r="W336" s="40" t="str">
        <f>IF(V336&gt;1,Employment!$S336,"")</f>
        <v/>
      </c>
    </row>
    <row r="337" spans="1:23" ht="10.5" x14ac:dyDescent="0.25">
      <c r="A337" s="39">
        <f>'Industry selection'!C337</f>
        <v>1</v>
      </c>
      <c r="B337" s="2">
        <v>87</v>
      </c>
      <c r="C337" s="2" t="s">
        <v>686</v>
      </c>
      <c r="D337" s="40" t="str">
        <f>IF($A337=2,IF(ISNUMBER(REGION!DM337-REGION!DM$4),REGION!DM337-REGION!DM$4,""),"")</f>
        <v/>
      </c>
      <c r="E337" s="40" t="str">
        <f>IF($A337=2,IF(ISNUMBER(REGION!DN337-REGION!DN$4),REGION!DN337-REGION!DN$4,""),"")</f>
        <v/>
      </c>
      <c r="F337" s="40" t="str">
        <f>IF($A337=2,IF(ISNUMBER(REGION!DO337-REGION!DO$4),REGION!DO337-REGION!DO$4,""),"")</f>
        <v/>
      </c>
      <c r="G337" s="40" t="str">
        <f>IF($A337=2,IF(ISNUMBER(REGION!DP337-REGION!DP$4),REGION!DP337-REGION!DP$4,""),"")</f>
        <v/>
      </c>
      <c r="H337" s="40" t="str">
        <f>IF($A337=2,IF(ISNUMBER(REGION!DQ337-REGION!DQ$4),REGION!DQ337-REGION!DQ$4,""),"")</f>
        <v/>
      </c>
      <c r="I337" s="41" t="str">
        <f>IF($A337=2,IF(ISNUMBER(REGION!DR337-REGION!DR$4),REGION!DR337-REGION!DR$4,""),"")</f>
        <v/>
      </c>
      <c r="J337" s="44" t="str">
        <f t="shared" si="25"/>
        <v/>
      </c>
      <c r="K337" s="1" t="str">
        <f t="shared" si="28"/>
        <v/>
      </c>
      <c r="M337" s="40" t="str">
        <f>IF($A337=2,IF(ISNUMBER(REGION!DM337-Ukraine!DM337),REGION!DM337-Ukraine!DM337,""),"")</f>
        <v/>
      </c>
      <c r="N337" s="40" t="str">
        <f>IF($A337=2,IF(ISNUMBER(REGION!DN337-Ukraine!DN337),REGION!DN337-Ukraine!DN337,""),"")</f>
        <v/>
      </c>
      <c r="O337" s="40" t="str">
        <f>IF($A337=2,IF(ISNUMBER(REGION!DO337-Ukraine!DO337),REGION!DO337-Ukraine!DO337,""),"")</f>
        <v/>
      </c>
      <c r="P337" s="40" t="str">
        <f>IF($A337=2,IF(ISNUMBER(REGION!DP337-Ukraine!DP337),REGION!DP337-Ukraine!DP337,""),"")</f>
        <v/>
      </c>
      <c r="Q337" s="40" t="str">
        <f>IF($A337=2,IF(ISNUMBER(REGION!DQ337-Ukraine!DQ337),REGION!DQ337-Ukraine!DQ337,""),"")</f>
        <v/>
      </c>
      <c r="R337" s="41" t="str">
        <f>IF($A337=2,IF(ISNUMBER(REGION!DR337-Ukraine!DR337),REGION!DR337-Ukraine!DR337,""),"")</f>
        <v/>
      </c>
      <c r="S337" s="44" t="str">
        <f t="shared" si="26"/>
        <v/>
      </c>
      <c r="T337" s="1" t="str">
        <f t="shared" si="29"/>
        <v/>
      </c>
      <c r="V337" s="1" t="str">
        <f t="shared" si="27"/>
        <v/>
      </c>
      <c r="W337" s="40" t="str">
        <f>IF(V337&gt;1,Employment!$S337,"")</f>
        <v/>
      </c>
    </row>
    <row r="338" spans="1:23" ht="10.5" x14ac:dyDescent="0.25">
      <c r="A338" s="39">
        <f>'Industry selection'!C338</f>
        <v>1</v>
      </c>
      <c r="B338" s="2">
        <v>87.1</v>
      </c>
      <c r="C338" s="2" t="s">
        <v>688</v>
      </c>
      <c r="D338" s="40" t="str">
        <f>IF($A338=2,IF(ISNUMBER(REGION!DM338-REGION!DM$4),REGION!DM338-REGION!DM$4,""),"")</f>
        <v/>
      </c>
      <c r="E338" s="40" t="str">
        <f>IF($A338=2,IF(ISNUMBER(REGION!DN338-REGION!DN$4),REGION!DN338-REGION!DN$4,""),"")</f>
        <v/>
      </c>
      <c r="F338" s="40" t="str">
        <f>IF($A338=2,IF(ISNUMBER(REGION!DO338-REGION!DO$4),REGION!DO338-REGION!DO$4,""),"")</f>
        <v/>
      </c>
      <c r="G338" s="40" t="str">
        <f>IF($A338=2,IF(ISNUMBER(REGION!DP338-REGION!DP$4),REGION!DP338-REGION!DP$4,""),"")</f>
        <v/>
      </c>
      <c r="H338" s="40" t="str">
        <f>IF($A338=2,IF(ISNUMBER(REGION!DQ338-REGION!DQ$4),REGION!DQ338-REGION!DQ$4,""),"")</f>
        <v/>
      </c>
      <c r="I338" s="41" t="str">
        <f>IF($A338=2,IF(ISNUMBER(REGION!DR338-REGION!DR$4),REGION!DR338-REGION!DR$4,""),"")</f>
        <v/>
      </c>
      <c r="J338" s="44" t="str">
        <f t="shared" si="25"/>
        <v/>
      </c>
      <c r="K338" s="1" t="str">
        <f t="shared" si="28"/>
        <v/>
      </c>
      <c r="M338" s="40" t="str">
        <f>IF($A338=2,IF(ISNUMBER(REGION!DM338-Ukraine!DM338),REGION!DM338-Ukraine!DM338,""),"")</f>
        <v/>
      </c>
      <c r="N338" s="40" t="str">
        <f>IF($A338=2,IF(ISNUMBER(REGION!DN338-Ukraine!DN338),REGION!DN338-Ukraine!DN338,""),"")</f>
        <v/>
      </c>
      <c r="O338" s="40" t="str">
        <f>IF($A338=2,IF(ISNUMBER(REGION!DO338-Ukraine!DO338),REGION!DO338-Ukraine!DO338,""),"")</f>
        <v/>
      </c>
      <c r="P338" s="40" t="str">
        <f>IF($A338=2,IF(ISNUMBER(REGION!DP338-Ukraine!DP338),REGION!DP338-Ukraine!DP338,""),"")</f>
        <v/>
      </c>
      <c r="Q338" s="40" t="str">
        <f>IF($A338=2,IF(ISNUMBER(REGION!DQ338-Ukraine!DQ338),REGION!DQ338-Ukraine!DQ338,""),"")</f>
        <v/>
      </c>
      <c r="R338" s="41" t="str">
        <f>IF($A338=2,IF(ISNUMBER(REGION!DR338-Ukraine!DR338),REGION!DR338-Ukraine!DR338,""),"")</f>
        <v/>
      </c>
      <c r="S338" s="44" t="str">
        <f t="shared" si="26"/>
        <v/>
      </c>
      <c r="T338" s="1" t="str">
        <f t="shared" si="29"/>
        <v/>
      </c>
      <c r="V338" s="1" t="str">
        <f t="shared" si="27"/>
        <v/>
      </c>
      <c r="W338" s="40" t="str">
        <f>IF(V338&gt;1,Employment!$S338,"")</f>
        <v/>
      </c>
    </row>
    <row r="339" spans="1:23" ht="10.5" x14ac:dyDescent="0.25">
      <c r="A339" s="39">
        <f>'Industry selection'!C339</f>
        <v>1</v>
      </c>
      <c r="B339" s="2">
        <v>87.2</v>
      </c>
      <c r="C339" s="2" t="s">
        <v>690</v>
      </c>
      <c r="D339" s="40" t="str">
        <f>IF($A339=2,IF(ISNUMBER(REGION!DM339-REGION!DM$4),REGION!DM339-REGION!DM$4,""),"")</f>
        <v/>
      </c>
      <c r="E339" s="40" t="str">
        <f>IF($A339=2,IF(ISNUMBER(REGION!DN339-REGION!DN$4),REGION!DN339-REGION!DN$4,""),"")</f>
        <v/>
      </c>
      <c r="F339" s="40" t="str">
        <f>IF($A339=2,IF(ISNUMBER(REGION!DO339-REGION!DO$4),REGION!DO339-REGION!DO$4,""),"")</f>
        <v/>
      </c>
      <c r="G339" s="40" t="str">
        <f>IF($A339=2,IF(ISNUMBER(REGION!DP339-REGION!DP$4),REGION!DP339-REGION!DP$4,""),"")</f>
        <v/>
      </c>
      <c r="H339" s="40" t="str">
        <f>IF($A339=2,IF(ISNUMBER(REGION!DQ339-REGION!DQ$4),REGION!DQ339-REGION!DQ$4,""),"")</f>
        <v/>
      </c>
      <c r="I339" s="41" t="str">
        <f>IF($A339=2,IF(ISNUMBER(REGION!DR339-REGION!DR$4),REGION!DR339-REGION!DR$4,""),"")</f>
        <v/>
      </c>
      <c r="J339" s="44" t="str">
        <f t="shared" si="25"/>
        <v/>
      </c>
      <c r="K339" s="1" t="str">
        <f t="shared" si="28"/>
        <v/>
      </c>
      <c r="M339" s="40" t="str">
        <f>IF($A339=2,IF(ISNUMBER(REGION!DM339-Ukraine!DM339),REGION!DM339-Ukraine!DM339,""),"")</f>
        <v/>
      </c>
      <c r="N339" s="40" t="str">
        <f>IF($A339=2,IF(ISNUMBER(REGION!DN339-Ukraine!DN339),REGION!DN339-Ukraine!DN339,""),"")</f>
        <v/>
      </c>
      <c r="O339" s="40" t="str">
        <f>IF($A339=2,IF(ISNUMBER(REGION!DO339-Ukraine!DO339),REGION!DO339-Ukraine!DO339,""),"")</f>
        <v/>
      </c>
      <c r="P339" s="40" t="str">
        <f>IF($A339=2,IF(ISNUMBER(REGION!DP339-Ukraine!DP339),REGION!DP339-Ukraine!DP339,""),"")</f>
        <v/>
      </c>
      <c r="Q339" s="40" t="str">
        <f>IF($A339=2,IF(ISNUMBER(REGION!DQ339-Ukraine!DQ339),REGION!DQ339-Ukraine!DQ339,""),"")</f>
        <v/>
      </c>
      <c r="R339" s="41" t="str">
        <f>IF($A339=2,IF(ISNUMBER(REGION!DR339-Ukraine!DR339),REGION!DR339-Ukraine!DR339,""),"")</f>
        <v/>
      </c>
      <c r="S339" s="44" t="str">
        <f t="shared" si="26"/>
        <v/>
      </c>
      <c r="T339" s="1" t="str">
        <f t="shared" si="29"/>
        <v/>
      </c>
      <c r="V339" s="1" t="str">
        <f t="shared" si="27"/>
        <v/>
      </c>
      <c r="W339" s="40" t="str">
        <f>IF(V339&gt;1,Employment!$S339,"")</f>
        <v/>
      </c>
    </row>
    <row r="340" spans="1:23" ht="10.5" x14ac:dyDescent="0.25">
      <c r="A340" s="39">
        <f>'Industry selection'!C340</f>
        <v>1</v>
      </c>
      <c r="B340" s="2">
        <v>87.3</v>
      </c>
      <c r="C340" s="2" t="s">
        <v>692</v>
      </c>
      <c r="D340" s="40" t="str">
        <f>IF($A340=2,IF(ISNUMBER(REGION!DM340-REGION!DM$4),REGION!DM340-REGION!DM$4,""),"")</f>
        <v/>
      </c>
      <c r="E340" s="40" t="str">
        <f>IF($A340=2,IF(ISNUMBER(REGION!DN340-REGION!DN$4),REGION!DN340-REGION!DN$4,""),"")</f>
        <v/>
      </c>
      <c r="F340" s="40" t="str">
        <f>IF($A340=2,IF(ISNUMBER(REGION!DO340-REGION!DO$4),REGION!DO340-REGION!DO$4,""),"")</f>
        <v/>
      </c>
      <c r="G340" s="40" t="str">
        <f>IF($A340=2,IF(ISNUMBER(REGION!DP340-REGION!DP$4),REGION!DP340-REGION!DP$4,""),"")</f>
        <v/>
      </c>
      <c r="H340" s="40" t="str">
        <f>IF($A340=2,IF(ISNUMBER(REGION!DQ340-REGION!DQ$4),REGION!DQ340-REGION!DQ$4,""),"")</f>
        <v/>
      </c>
      <c r="I340" s="41" t="str">
        <f>IF($A340=2,IF(ISNUMBER(REGION!DR340-REGION!DR$4),REGION!DR340-REGION!DR$4,""),"")</f>
        <v/>
      </c>
      <c r="J340" s="44" t="str">
        <f t="shared" si="25"/>
        <v/>
      </c>
      <c r="K340" s="1" t="str">
        <f t="shared" si="28"/>
        <v/>
      </c>
      <c r="M340" s="40" t="str">
        <f>IF($A340=2,IF(ISNUMBER(REGION!DM340-Ukraine!DM340),REGION!DM340-Ukraine!DM340,""),"")</f>
        <v/>
      </c>
      <c r="N340" s="40" t="str">
        <f>IF($A340=2,IF(ISNUMBER(REGION!DN340-Ukraine!DN340),REGION!DN340-Ukraine!DN340,""),"")</f>
        <v/>
      </c>
      <c r="O340" s="40" t="str">
        <f>IF($A340=2,IF(ISNUMBER(REGION!DO340-Ukraine!DO340),REGION!DO340-Ukraine!DO340,""),"")</f>
        <v/>
      </c>
      <c r="P340" s="40" t="str">
        <f>IF($A340=2,IF(ISNUMBER(REGION!DP340-Ukraine!DP340),REGION!DP340-Ukraine!DP340,""),"")</f>
        <v/>
      </c>
      <c r="Q340" s="40" t="str">
        <f>IF($A340=2,IF(ISNUMBER(REGION!DQ340-Ukraine!DQ340),REGION!DQ340-Ukraine!DQ340,""),"")</f>
        <v/>
      </c>
      <c r="R340" s="41" t="str">
        <f>IF($A340=2,IF(ISNUMBER(REGION!DR340-Ukraine!DR340),REGION!DR340-Ukraine!DR340,""),"")</f>
        <v/>
      </c>
      <c r="S340" s="44" t="str">
        <f t="shared" si="26"/>
        <v/>
      </c>
      <c r="T340" s="1" t="str">
        <f t="shared" si="29"/>
        <v/>
      </c>
      <c r="V340" s="1" t="str">
        <f t="shared" si="27"/>
        <v/>
      </c>
      <c r="W340" s="40" t="str">
        <f>IF(V340&gt;1,Employment!$S340,"")</f>
        <v/>
      </c>
    </row>
    <row r="341" spans="1:23" ht="10.5" x14ac:dyDescent="0.25">
      <c r="A341" s="39">
        <f>'Industry selection'!C341</f>
        <v>1</v>
      </c>
      <c r="B341" s="2">
        <v>87.9</v>
      </c>
      <c r="C341" s="2" t="s">
        <v>694</v>
      </c>
      <c r="D341" s="40" t="str">
        <f>IF($A341=2,IF(ISNUMBER(REGION!DM341-REGION!DM$4),REGION!DM341-REGION!DM$4,""),"")</f>
        <v/>
      </c>
      <c r="E341" s="40" t="str">
        <f>IF($A341=2,IF(ISNUMBER(REGION!DN341-REGION!DN$4),REGION!DN341-REGION!DN$4,""),"")</f>
        <v/>
      </c>
      <c r="F341" s="40" t="str">
        <f>IF($A341=2,IF(ISNUMBER(REGION!DO341-REGION!DO$4),REGION!DO341-REGION!DO$4,""),"")</f>
        <v/>
      </c>
      <c r="G341" s="40" t="str">
        <f>IF($A341=2,IF(ISNUMBER(REGION!DP341-REGION!DP$4),REGION!DP341-REGION!DP$4,""),"")</f>
        <v/>
      </c>
      <c r="H341" s="40" t="str">
        <f>IF($A341=2,IF(ISNUMBER(REGION!DQ341-REGION!DQ$4),REGION!DQ341-REGION!DQ$4,""),"")</f>
        <v/>
      </c>
      <c r="I341" s="41" t="str">
        <f>IF($A341=2,IF(ISNUMBER(REGION!DR341-REGION!DR$4),REGION!DR341-REGION!DR$4,""),"")</f>
        <v/>
      </c>
      <c r="J341" s="44" t="str">
        <f t="shared" si="25"/>
        <v/>
      </c>
      <c r="K341" s="1" t="str">
        <f t="shared" si="28"/>
        <v/>
      </c>
      <c r="M341" s="40" t="str">
        <f>IF($A341=2,IF(ISNUMBER(REGION!DM341-Ukraine!DM341),REGION!DM341-Ukraine!DM341,""),"")</f>
        <v/>
      </c>
      <c r="N341" s="40" t="str">
        <f>IF($A341=2,IF(ISNUMBER(REGION!DN341-Ukraine!DN341),REGION!DN341-Ukraine!DN341,""),"")</f>
        <v/>
      </c>
      <c r="O341" s="40" t="str">
        <f>IF($A341=2,IF(ISNUMBER(REGION!DO341-Ukraine!DO341),REGION!DO341-Ukraine!DO341,""),"")</f>
        <v/>
      </c>
      <c r="P341" s="40" t="str">
        <f>IF($A341=2,IF(ISNUMBER(REGION!DP341-Ukraine!DP341),REGION!DP341-Ukraine!DP341,""),"")</f>
        <v/>
      </c>
      <c r="Q341" s="40" t="str">
        <f>IF($A341=2,IF(ISNUMBER(REGION!DQ341-Ukraine!DQ341),REGION!DQ341-Ukraine!DQ341,""),"")</f>
        <v/>
      </c>
      <c r="R341" s="41" t="str">
        <f>IF($A341=2,IF(ISNUMBER(REGION!DR341-Ukraine!DR341),REGION!DR341-Ukraine!DR341,""),"")</f>
        <v/>
      </c>
      <c r="S341" s="44" t="str">
        <f t="shared" si="26"/>
        <v/>
      </c>
      <c r="T341" s="1" t="str">
        <f t="shared" si="29"/>
        <v/>
      </c>
      <c r="V341" s="1" t="str">
        <f t="shared" si="27"/>
        <v/>
      </c>
      <c r="W341" s="40" t="str">
        <f>IF(V341&gt;1,Employment!$S341,"")</f>
        <v/>
      </c>
    </row>
    <row r="342" spans="1:23" ht="10.5" x14ac:dyDescent="0.25">
      <c r="A342" s="39">
        <f>'Industry selection'!C342</f>
        <v>1</v>
      </c>
      <c r="B342" s="2">
        <v>88</v>
      </c>
      <c r="C342" s="2" t="s">
        <v>696</v>
      </c>
      <c r="D342" s="40" t="str">
        <f>IF($A342=2,IF(ISNUMBER(REGION!DM342-REGION!DM$4),REGION!DM342-REGION!DM$4,""),"")</f>
        <v/>
      </c>
      <c r="E342" s="40" t="str">
        <f>IF($A342=2,IF(ISNUMBER(REGION!DN342-REGION!DN$4),REGION!DN342-REGION!DN$4,""),"")</f>
        <v/>
      </c>
      <c r="F342" s="40" t="str">
        <f>IF($A342=2,IF(ISNUMBER(REGION!DO342-REGION!DO$4),REGION!DO342-REGION!DO$4,""),"")</f>
        <v/>
      </c>
      <c r="G342" s="40" t="str">
        <f>IF($A342=2,IF(ISNUMBER(REGION!DP342-REGION!DP$4),REGION!DP342-REGION!DP$4,""),"")</f>
        <v/>
      </c>
      <c r="H342" s="40" t="str">
        <f>IF($A342=2,IF(ISNUMBER(REGION!DQ342-REGION!DQ$4),REGION!DQ342-REGION!DQ$4,""),"")</f>
        <v/>
      </c>
      <c r="I342" s="41" t="str">
        <f>IF($A342=2,IF(ISNUMBER(REGION!DR342-REGION!DR$4),REGION!DR342-REGION!DR$4,""),"")</f>
        <v/>
      </c>
      <c r="J342" s="44" t="str">
        <f t="shared" si="25"/>
        <v/>
      </c>
      <c r="K342" s="1" t="str">
        <f t="shared" si="28"/>
        <v/>
      </c>
      <c r="M342" s="40" t="str">
        <f>IF($A342=2,IF(ISNUMBER(REGION!DM342-Ukraine!DM342),REGION!DM342-Ukraine!DM342,""),"")</f>
        <v/>
      </c>
      <c r="N342" s="40" t="str">
        <f>IF($A342=2,IF(ISNUMBER(REGION!DN342-Ukraine!DN342),REGION!DN342-Ukraine!DN342,""),"")</f>
        <v/>
      </c>
      <c r="O342" s="40" t="str">
        <f>IF($A342=2,IF(ISNUMBER(REGION!DO342-Ukraine!DO342),REGION!DO342-Ukraine!DO342,""),"")</f>
        <v/>
      </c>
      <c r="P342" s="40" t="str">
        <f>IF($A342=2,IF(ISNUMBER(REGION!DP342-Ukraine!DP342),REGION!DP342-Ukraine!DP342,""),"")</f>
        <v/>
      </c>
      <c r="Q342" s="40" t="str">
        <f>IF($A342=2,IF(ISNUMBER(REGION!DQ342-Ukraine!DQ342),REGION!DQ342-Ukraine!DQ342,""),"")</f>
        <v/>
      </c>
      <c r="R342" s="41" t="str">
        <f>IF($A342=2,IF(ISNUMBER(REGION!DR342-Ukraine!DR342),REGION!DR342-Ukraine!DR342,""),"")</f>
        <v/>
      </c>
      <c r="S342" s="44" t="str">
        <f t="shared" si="26"/>
        <v/>
      </c>
      <c r="T342" s="1" t="str">
        <f t="shared" si="29"/>
        <v/>
      </c>
      <c r="V342" s="1" t="str">
        <f t="shared" si="27"/>
        <v/>
      </c>
      <c r="W342" s="40" t="str">
        <f>IF(V342&gt;1,Employment!$S342,"")</f>
        <v/>
      </c>
    </row>
    <row r="343" spans="1:23" ht="10.5" x14ac:dyDescent="0.25">
      <c r="A343" s="39">
        <f>'Industry selection'!C343</f>
        <v>1</v>
      </c>
      <c r="B343" s="2">
        <v>88.1</v>
      </c>
      <c r="C343" s="2" t="s">
        <v>698</v>
      </c>
      <c r="D343" s="40" t="str">
        <f>IF($A343=2,IF(ISNUMBER(REGION!DM343-REGION!DM$4),REGION!DM343-REGION!DM$4,""),"")</f>
        <v/>
      </c>
      <c r="E343" s="40" t="str">
        <f>IF($A343=2,IF(ISNUMBER(REGION!DN343-REGION!DN$4),REGION!DN343-REGION!DN$4,""),"")</f>
        <v/>
      </c>
      <c r="F343" s="40" t="str">
        <f>IF($A343=2,IF(ISNUMBER(REGION!DO343-REGION!DO$4),REGION!DO343-REGION!DO$4,""),"")</f>
        <v/>
      </c>
      <c r="G343" s="40" t="str">
        <f>IF($A343=2,IF(ISNUMBER(REGION!DP343-REGION!DP$4),REGION!DP343-REGION!DP$4,""),"")</f>
        <v/>
      </c>
      <c r="H343" s="40" t="str">
        <f>IF($A343=2,IF(ISNUMBER(REGION!DQ343-REGION!DQ$4),REGION!DQ343-REGION!DQ$4,""),"")</f>
        <v/>
      </c>
      <c r="I343" s="41" t="str">
        <f>IF($A343=2,IF(ISNUMBER(REGION!DR343-REGION!DR$4),REGION!DR343-REGION!DR$4,""),"")</f>
        <v/>
      </c>
      <c r="J343" s="44" t="str">
        <f t="shared" si="25"/>
        <v/>
      </c>
      <c r="K343" s="1" t="str">
        <f t="shared" si="28"/>
        <v/>
      </c>
      <c r="M343" s="40" t="str">
        <f>IF($A343=2,IF(ISNUMBER(REGION!DM343-Ukraine!DM343),REGION!DM343-Ukraine!DM343,""),"")</f>
        <v/>
      </c>
      <c r="N343" s="40" t="str">
        <f>IF($A343=2,IF(ISNUMBER(REGION!DN343-Ukraine!DN343),REGION!DN343-Ukraine!DN343,""),"")</f>
        <v/>
      </c>
      <c r="O343" s="40" t="str">
        <f>IF($A343=2,IF(ISNUMBER(REGION!DO343-Ukraine!DO343),REGION!DO343-Ukraine!DO343,""),"")</f>
        <v/>
      </c>
      <c r="P343" s="40" t="str">
        <f>IF($A343=2,IF(ISNUMBER(REGION!DP343-Ukraine!DP343),REGION!DP343-Ukraine!DP343,""),"")</f>
        <v/>
      </c>
      <c r="Q343" s="40" t="str">
        <f>IF($A343=2,IF(ISNUMBER(REGION!DQ343-Ukraine!DQ343),REGION!DQ343-Ukraine!DQ343,""),"")</f>
        <v/>
      </c>
      <c r="R343" s="41" t="str">
        <f>IF($A343=2,IF(ISNUMBER(REGION!DR343-Ukraine!DR343),REGION!DR343-Ukraine!DR343,""),"")</f>
        <v/>
      </c>
      <c r="S343" s="44" t="str">
        <f t="shared" si="26"/>
        <v/>
      </c>
      <c r="T343" s="1" t="str">
        <f t="shared" si="29"/>
        <v/>
      </c>
      <c r="V343" s="1" t="str">
        <f t="shared" si="27"/>
        <v/>
      </c>
      <c r="W343" s="40" t="str">
        <f>IF(V343&gt;1,Employment!$S343,"")</f>
        <v/>
      </c>
    </row>
    <row r="344" spans="1:23" ht="10.5" x14ac:dyDescent="0.25">
      <c r="A344" s="39">
        <f>'Industry selection'!C344</f>
        <v>1</v>
      </c>
      <c r="B344" s="2">
        <v>88.9</v>
      </c>
      <c r="C344" s="2" t="s">
        <v>700</v>
      </c>
      <c r="D344" s="40" t="str">
        <f>IF($A344=2,IF(ISNUMBER(REGION!DM344-REGION!DM$4),REGION!DM344-REGION!DM$4,""),"")</f>
        <v/>
      </c>
      <c r="E344" s="40" t="str">
        <f>IF($A344=2,IF(ISNUMBER(REGION!DN344-REGION!DN$4),REGION!DN344-REGION!DN$4,""),"")</f>
        <v/>
      </c>
      <c r="F344" s="40" t="str">
        <f>IF($A344=2,IF(ISNUMBER(REGION!DO344-REGION!DO$4),REGION!DO344-REGION!DO$4,""),"")</f>
        <v/>
      </c>
      <c r="G344" s="40" t="str">
        <f>IF($A344=2,IF(ISNUMBER(REGION!DP344-REGION!DP$4),REGION!DP344-REGION!DP$4,""),"")</f>
        <v/>
      </c>
      <c r="H344" s="40" t="str">
        <f>IF($A344=2,IF(ISNUMBER(REGION!DQ344-REGION!DQ$4),REGION!DQ344-REGION!DQ$4,""),"")</f>
        <v/>
      </c>
      <c r="I344" s="41" t="str">
        <f>IF($A344=2,IF(ISNUMBER(REGION!DR344-REGION!DR$4),REGION!DR344-REGION!DR$4,""),"")</f>
        <v/>
      </c>
      <c r="J344" s="44" t="str">
        <f t="shared" si="25"/>
        <v/>
      </c>
      <c r="K344" s="1" t="str">
        <f t="shared" si="28"/>
        <v/>
      </c>
      <c r="M344" s="40" t="str">
        <f>IF($A344=2,IF(ISNUMBER(REGION!DM344-Ukraine!DM344),REGION!DM344-Ukraine!DM344,""),"")</f>
        <v/>
      </c>
      <c r="N344" s="40" t="str">
        <f>IF($A344=2,IF(ISNUMBER(REGION!DN344-Ukraine!DN344),REGION!DN344-Ukraine!DN344,""),"")</f>
        <v/>
      </c>
      <c r="O344" s="40" t="str">
        <f>IF($A344=2,IF(ISNUMBER(REGION!DO344-Ukraine!DO344),REGION!DO344-Ukraine!DO344,""),"")</f>
        <v/>
      </c>
      <c r="P344" s="40" t="str">
        <f>IF($A344=2,IF(ISNUMBER(REGION!DP344-Ukraine!DP344),REGION!DP344-Ukraine!DP344,""),"")</f>
        <v/>
      </c>
      <c r="Q344" s="40" t="str">
        <f>IF($A344=2,IF(ISNUMBER(REGION!DQ344-Ukraine!DQ344),REGION!DQ344-Ukraine!DQ344,""),"")</f>
        <v/>
      </c>
      <c r="R344" s="41" t="str">
        <f>IF($A344=2,IF(ISNUMBER(REGION!DR344-Ukraine!DR344),REGION!DR344-Ukraine!DR344,""),"")</f>
        <v/>
      </c>
      <c r="S344" s="44" t="str">
        <f t="shared" si="26"/>
        <v/>
      </c>
      <c r="T344" s="1" t="str">
        <f t="shared" si="29"/>
        <v/>
      </c>
      <c r="V344" s="1" t="str">
        <f t="shared" si="27"/>
        <v/>
      </c>
      <c r="W344" s="40" t="str">
        <f>IF(V344&gt;1,Employment!$S344,"")</f>
        <v/>
      </c>
    </row>
    <row r="345" spans="1:23" ht="10.5" x14ac:dyDescent="0.25">
      <c r="A345" s="39" t="str">
        <f>'Industry selection'!C345</f>
        <v/>
      </c>
      <c r="B345" s="2" t="s">
        <v>702</v>
      </c>
      <c r="C345" s="2" t="s">
        <v>703</v>
      </c>
      <c r="D345" s="40" t="str">
        <f>IF($A345=2,IF(ISNUMBER(REGION!DM345-REGION!DM$4),REGION!DM345-REGION!DM$4,""),"")</f>
        <v/>
      </c>
      <c r="E345" s="40" t="str">
        <f>IF($A345=2,IF(ISNUMBER(REGION!DN345-REGION!DN$4),REGION!DN345-REGION!DN$4,""),"")</f>
        <v/>
      </c>
      <c r="F345" s="40" t="str">
        <f>IF($A345=2,IF(ISNUMBER(REGION!DO345-REGION!DO$4),REGION!DO345-REGION!DO$4,""),"")</f>
        <v/>
      </c>
      <c r="G345" s="40" t="str">
        <f>IF($A345=2,IF(ISNUMBER(REGION!DP345-REGION!DP$4),REGION!DP345-REGION!DP$4,""),"")</f>
        <v/>
      </c>
      <c r="H345" s="40" t="str">
        <f>IF($A345=2,IF(ISNUMBER(REGION!DQ345-REGION!DQ$4),REGION!DQ345-REGION!DQ$4,""),"")</f>
        <v/>
      </c>
      <c r="I345" s="41" t="str">
        <f>IF($A345=2,IF(ISNUMBER(REGION!DR345-REGION!DR$4),REGION!DR345-REGION!DR$4,""),"")</f>
        <v/>
      </c>
      <c r="J345" s="44" t="str">
        <f t="shared" si="25"/>
        <v/>
      </c>
      <c r="K345" s="1" t="str">
        <f t="shared" si="28"/>
        <v/>
      </c>
      <c r="M345" s="40" t="str">
        <f>IF($A345=2,IF(ISNUMBER(REGION!DM345-Ukraine!DM345),REGION!DM345-Ukraine!DM345,""),"")</f>
        <v/>
      </c>
      <c r="N345" s="40" t="str">
        <f>IF($A345=2,IF(ISNUMBER(REGION!DN345-Ukraine!DN345),REGION!DN345-Ukraine!DN345,""),"")</f>
        <v/>
      </c>
      <c r="O345" s="40" t="str">
        <f>IF($A345=2,IF(ISNUMBER(REGION!DO345-Ukraine!DO345),REGION!DO345-Ukraine!DO345,""),"")</f>
        <v/>
      </c>
      <c r="P345" s="40" t="str">
        <f>IF($A345=2,IF(ISNUMBER(REGION!DP345-Ukraine!DP345),REGION!DP345-Ukraine!DP345,""),"")</f>
        <v/>
      </c>
      <c r="Q345" s="40" t="str">
        <f>IF($A345=2,IF(ISNUMBER(REGION!DQ345-Ukraine!DQ345),REGION!DQ345-Ukraine!DQ345,""),"")</f>
        <v/>
      </c>
      <c r="R345" s="41" t="str">
        <f>IF($A345=2,IF(ISNUMBER(REGION!DR345-Ukraine!DR345),REGION!DR345-Ukraine!DR345,""),"")</f>
        <v/>
      </c>
      <c r="S345" s="44" t="str">
        <f t="shared" si="26"/>
        <v/>
      </c>
      <c r="T345" s="1" t="str">
        <f t="shared" si="29"/>
        <v/>
      </c>
      <c r="V345" s="1" t="str">
        <f t="shared" si="27"/>
        <v/>
      </c>
      <c r="W345" s="40" t="str">
        <f>IF(V345&gt;1,Employment!$S345,"")</f>
        <v/>
      </c>
    </row>
    <row r="346" spans="1:23" ht="10.5" x14ac:dyDescent="0.25">
      <c r="A346" s="39">
        <f>'Industry selection'!C346</f>
        <v>1</v>
      </c>
      <c r="B346" s="2">
        <v>90</v>
      </c>
      <c r="C346" s="2" t="s">
        <v>705</v>
      </c>
      <c r="D346" s="40" t="str">
        <f>IF($A346=2,IF(ISNUMBER(REGION!DM346-REGION!DM$4),REGION!DM346-REGION!DM$4,""),"")</f>
        <v/>
      </c>
      <c r="E346" s="40" t="str">
        <f>IF($A346=2,IF(ISNUMBER(REGION!DN346-REGION!DN$4),REGION!DN346-REGION!DN$4,""),"")</f>
        <v/>
      </c>
      <c r="F346" s="40" t="str">
        <f>IF($A346=2,IF(ISNUMBER(REGION!DO346-REGION!DO$4),REGION!DO346-REGION!DO$4,""),"")</f>
        <v/>
      </c>
      <c r="G346" s="40" t="str">
        <f>IF($A346=2,IF(ISNUMBER(REGION!DP346-REGION!DP$4),REGION!DP346-REGION!DP$4,""),"")</f>
        <v/>
      </c>
      <c r="H346" s="40" t="str">
        <f>IF($A346=2,IF(ISNUMBER(REGION!DQ346-REGION!DQ$4),REGION!DQ346-REGION!DQ$4,""),"")</f>
        <v/>
      </c>
      <c r="I346" s="41" t="str">
        <f>IF($A346=2,IF(ISNUMBER(REGION!DR346-REGION!DR$4),REGION!DR346-REGION!DR$4,""),"")</f>
        <v/>
      </c>
      <c r="J346" s="44" t="str">
        <f t="shared" si="25"/>
        <v/>
      </c>
      <c r="K346" s="1" t="str">
        <f t="shared" si="28"/>
        <v/>
      </c>
      <c r="M346" s="40" t="str">
        <f>IF($A346=2,IF(ISNUMBER(REGION!DM346-Ukraine!DM346),REGION!DM346-Ukraine!DM346,""),"")</f>
        <v/>
      </c>
      <c r="N346" s="40" t="str">
        <f>IF($A346=2,IF(ISNUMBER(REGION!DN346-Ukraine!DN346),REGION!DN346-Ukraine!DN346,""),"")</f>
        <v/>
      </c>
      <c r="O346" s="40" t="str">
        <f>IF($A346=2,IF(ISNUMBER(REGION!DO346-Ukraine!DO346),REGION!DO346-Ukraine!DO346,""),"")</f>
        <v/>
      </c>
      <c r="P346" s="40" t="str">
        <f>IF($A346=2,IF(ISNUMBER(REGION!DP346-Ukraine!DP346),REGION!DP346-Ukraine!DP346,""),"")</f>
        <v/>
      </c>
      <c r="Q346" s="40" t="str">
        <f>IF($A346=2,IF(ISNUMBER(REGION!DQ346-Ukraine!DQ346),REGION!DQ346-Ukraine!DQ346,""),"")</f>
        <v/>
      </c>
      <c r="R346" s="41" t="str">
        <f>IF($A346=2,IF(ISNUMBER(REGION!DR346-Ukraine!DR346),REGION!DR346-Ukraine!DR346,""),"")</f>
        <v/>
      </c>
      <c r="S346" s="44" t="str">
        <f t="shared" si="26"/>
        <v/>
      </c>
      <c r="T346" s="1" t="str">
        <f t="shared" si="29"/>
        <v/>
      </c>
      <c r="V346" s="1" t="str">
        <f t="shared" si="27"/>
        <v/>
      </c>
      <c r="W346" s="40" t="str">
        <f>IF(V346&gt;1,Employment!$S346,"")</f>
        <v/>
      </c>
    </row>
    <row r="347" spans="1:23" ht="10.5" x14ac:dyDescent="0.25">
      <c r="A347" s="39">
        <f>'Industry selection'!C347</f>
        <v>1</v>
      </c>
      <c r="B347" s="2">
        <v>91</v>
      </c>
      <c r="C347" s="2" t="s">
        <v>707</v>
      </c>
      <c r="D347" s="40" t="str">
        <f>IF($A347=2,IF(ISNUMBER(REGION!DM347-REGION!DM$4),REGION!DM347-REGION!DM$4,""),"")</f>
        <v/>
      </c>
      <c r="E347" s="40" t="str">
        <f>IF($A347=2,IF(ISNUMBER(REGION!DN347-REGION!DN$4),REGION!DN347-REGION!DN$4,""),"")</f>
        <v/>
      </c>
      <c r="F347" s="40" t="str">
        <f>IF($A347=2,IF(ISNUMBER(REGION!DO347-REGION!DO$4),REGION!DO347-REGION!DO$4,""),"")</f>
        <v/>
      </c>
      <c r="G347" s="40" t="str">
        <f>IF($A347=2,IF(ISNUMBER(REGION!DP347-REGION!DP$4),REGION!DP347-REGION!DP$4,""),"")</f>
        <v/>
      </c>
      <c r="H347" s="40" t="str">
        <f>IF($A347=2,IF(ISNUMBER(REGION!DQ347-REGION!DQ$4),REGION!DQ347-REGION!DQ$4,""),"")</f>
        <v/>
      </c>
      <c r="I347" s="41" t="str">
        <f>IF($A347=2,IF(ISNUMBER(REGION!DR347-REGION!DR$4),REGION!DR347-REGION!DR$4,""),"")</f>
        <v/>
      </c>
      <c r="J347" s="44" t="str">
        <f t="shared" si="25"/>
        <v/>
      </c>
      <c r="K347" s="1" t="str">
        <f t="shared" si="28"/>
        <v/>
      </c>
      <c r="M347" s="40" t="str">
        <f>IF($A347=2,IF(ISNUMBER(REGION!DM347-Ukraine!DM347),REGION!DM347-Ukraine!DM347,""),"")</f>
        <v/>
      </c>
      <c r="N347" s="40" t="str">
        <f>IF($A347=2,IF(ISNUMBER(REGION!DN347-Ukraine!DN347),REGION!DN347-Ukraine!DN347,""),"")</f>
        <v/>
      </c>
      <c r="O347" s="40" t="str">
        <f>IF($A347=2,IF(ISNUMBER(REGION!DO347-Ukraine!DO347),REGION!DO347-Ukraine!DO347,""),"")</f>
        <v/>
      </c>
      <c r="P347" s="40" t="str">
        <f>IF($A347=2,IF(ISNUMBER(REGION!DP347-Ukraine!DP347),REGION!DP347-Ukraine!DP347,""),"")</f>
        <v/>
      </c>
      <c r="Q347" s="40" t="str">
        <f>IF($A347=2,IF(ISNUMBER(REGION!DQ347-Ukraine!DQ347),REGION!DQ347-Ukraine!DQ347,""),"")</f>
        <v/>
      </c>
      <c r="R347" s="41" t="str">
        <f>IF($A347=2,IF(ISNUMBER(REGION!DR347-Ukraine!DR347),REGION!DR347-Ukraine!DR347,""),"")</f>
        <v/>
      </c>
      <c r="S347" s="44" t="str">
        <f t="shared" si="26"/>
        <v/>
      </c>
      <c r="T347" s="1" t="str">
        <f t="shared" si="29"/>
        <v/>
      </c>
      <c r="V347" s="1" t="str">
        <f t="shared" si="27"/>
        <v/>
      </c>
      <c r="W347" s="40" t="str">
        <f>IF(V347&gt;1,Employment!$S347,"")</f>
        <v/>
      </c>
    </row>
    <row r="348" spans="1:23" ht="10.5" x14ac:dyDescent="0.25">
      <c r="A348" s="39">
        <f>'Industry selection'!C348</f>
        <v>1</v>
      </c>
      <c r="B348" s="2">
        <v>92</v>
      </c>
      <c r="C348" s="2" t="s">
        <v>709</v>
      </c>
      <c r="D348" s="40" t="str">
        <f>IF($A348=2,IF(ISNUMBER(REGION!DM348-REGION!DM$4),REGION!DM348-REGION!DM$4,""),"")</f>
        <v/>
      </c>
      <c r="E348" s="40" t="str">
        <f>IF($A348=2,IF(ISNUMBER(REGION!DN348-REGION!DN$4),REGION!DN348-REGION!DN$4,""),"")</f>
        <v/>
      </c>
      <c r="F348" s="40" t="str">
        <f>IF($A348=2,IF(ISNUMBER(REGION!DO348-REGION!DO$4),REGION!DO348-REGION!DO$4,""),"")</f>
        <v/>
      </c>
      <c r="G348" s="40" t="str">
        <f>IF($A348=2,IF(ISNUMBER(REGION!DP348-REGION!DP$4),REGION!DP348-REGION!DP$4,""),"")</f>
        <v/>
      </c>
      <c r="H348" s="40" t="str">
        <f>IF($A348=2,IF(ISNUMBER(REGION!DQ348-REGION!DQ$4),REGION!DQ348-REGION!DQ$4,""),"")</f>
        <v/>
      </c>
      <c r="I348" s="41" t="str">
        <f>IF($A348=2,IF(ISNUMBER(REGION!DR348-REGION!DR$4),REGION!DR348-REGION!DR$4,""),"")</f>
        <v/>
      </c>
      <c r="J348" s="44" t="str">
        <f t="shared" si="25"/>
        <v/>
      </c>
      <c r="K348" s="1" t="str">
        <f t="shared" si="28"/>
        <v/>
      </c>
      <c r="M348" s="40" t="str">
        <f>IF($A348=2,IF(ISNUMBER(REGION!DM348-Ukraine!DM348),REGION!DM348-Ukraine!DM348,""),"")</f>
        <v/>
      </c>
      <c r="N348" s="40" t="str">
        <f>IF($A348=2,IF(ISNUMBER(REGION!DN348-Ukraine!DN348),REGION!DN348-Ukraine!DN348,""),"")</f>
        <v/>
      </c>
      <c r="O348" s="40" t="str">
        <f>IF($A348=2,IF(ISNUMBER(REGION!DO348-Ukraine!DO348),REGION!DO348-Ukraine!DO348,""),"")</f>
        <v/>
      </c>
      <c r="P348" s="40" t="str">
        <f>IF($A348=2,IF(ISNUMBER(REGION!DP348-Ukraine!DP348),REGION!DP348-Ukraine!DP348,""),"")</f>
        <v/>
      </c>
      <c r="Q348" s="40" t="str">
        <f>IF($A348=2,IF(ISNUMBER(REGION!DQ348-Ukraine!DQ348),REGION!DQ348-Ukraine!DQ348,""),"")</f>
        <v/>
      </c>
      <c r="R348" s="41" t="str">
        <f>IF($A348=2,IF(ISNUMBER(REGION!DR348-Ukraine!DR348),REGION!DR348-Ukraine!DR348,""),"")</f>
        <v/>
      </c>
      <c r="S348" s="44" t="str">
        <f t="shared" si="26"/>
        <v/>
      </c>
      <c r="T348" s="1" t="str">
        <f t="shared" si="29"/>
        <v/>
      </c>
      <c r="V348" s="1" t="str">
        <f t="shared" si="27"/>
        <v/>
      </c>
      <c r="W348" s="40" t="str">
        <f>IF(V348&gt;1,Employment!$S348,"")</f>
        <v/>
      </c>
    </row>
    <row r="349" spans="1:23" ht="10.5" x14ac:dyDescent="0.25">
      <c r="A349" s="39" t="str">
        <f>'Industry selection'!C349</f>
        <v/>
      </c>
      <c r="B349" s="2">
        <v>93</v>
      </c>
      <c r="C349" s="2" t="s">
        <v>711</v>
      </c>
      <c r="D349" s="40" t="str">
        <f>IF($A349=2,IF(ISNUMBER(REGION!DM349-REGION!DM$4),REGION!DM349-REGION!DM$4,""),"")</f>
        <v/>
      </c>
      <c r="E349" s="40" t="str">
        <f>IF($A349=2,IF(ISNUMBER(REGION!DN349-REGION!DN$4),REGION!DN349-REGION!DN$4,""),"")</f>
        <v/>
      </c>
      <c r="F349" s="40" t="str">
        <f>IF($A349=2,IF(ISNUMBER(REGION!DO349-REGION!DO$4),REGION!DO349-REGION!DO$4,""),"")</f>
        <v/>
      </c>
      <c r="G349" s="40" t="str">
        <f>IF($A349=2,IF(ISNUMBER(REGION!DP349-REGION!DP$4),REGION!DP349-REGION!DP$4,""),"")</f>
        <v/>
      </c>
      <c r="H349" s="40" t="str">
        <f>IF($A349=2,IF(ISNUMBER(REGION!DQ349-REGION!DQ$4),REGION!DQ349-REGION!DQ$4,""),"")</f>
        <v/>
      </c>
      <c r="I349" s="41" t="str">
        <f>IF($A349=2,IF(ISNUMBER(REGION!DR349-REGION!DR$4),REGION!DR349-REGION!DR$4,""),"")</f>
        <v/>
      </c>
      <c r="J349" s="44" t="str">
        <f t="shared" si="25"/>
        <v/>
      </c>
      <c r="K349" s="1" t="str">
        <f t="shared" si="28"/>
        <v/>
      </c>
      <c r="M349" s="40" t="str">
        <f>IF($A349=2,IF(ISNUMBER(REGION!DM349-Ukraine!DM349),REGION!DM349-Ukraine!DM349,""),"")</f>
        <v/>
      </c>
      <c r="N349" s="40" t="str">
        <f>IF($A349=2,IF(ISNUMBER(REGION!DN349-Ukraine!DN349),REGION!DN349-Ukraine!DN349,""),"")</f>
        <v/>
      </c>
      <c r="O349" s="40" t="str">
        <f>IF($A349=2,IF(ISNUMBER(REGION!DO349-Ukraine!DO349),REGION!DO349-Ukraine!DO349,""),"")</f>
        <v/>
      </c>
      <c r="P349" s="40" t="str">
        <f>IF($A349=2,IF(ISNUMBER(REGION!DP349-Ukraine!DP349),REGION!DP349-Ukraine!DP349,""),"")</f>
        <v/>
      </c>
      <c r="Q349" s="40" t="str">
        <f>IF($A349=2,IF(ISNUMBER(REGION!DQ349-Ukraine!DQ349),REGION!DQ349-Ukraine!DQ349,""),"")</f>
        <v/>
      </c>
      <c r="R349" s="41" t="str">
        <f>IF($A349=2,IF(ISNUMBER(REGION!DR349-Ukraine!DR349),REGION!DR349-Ukraine!DR349,""),"")</f>
        <v/>
      </c>
      <c r="S349" s="44" t="str">
        <f t="shared" si="26"/>
        <v/>
      </c>
      <c r="T349" s="1" t="str">
        <f t="shared" si="29"/>
        <v/>
      </c>
      <c r="V349" s="1" t="str">
        <f t="shared" si="27"/>
        <v/>
      </c>
      <c r="W349" s="40" t="str">
        <f>IF(V349&gt;1,Employment!$S349,"")</f>
        <v/>
      </c>
    </row>
    <row r="350" spans="1:23" ht="10.5" x14ac:dyDescent="0.25">
      <c r="A350" s="39">
        <f>'Industry selection'!C350</f>
        <v>2</v>
      </c>
      <c r="B350" s="2">
        <v>93.1</v>
      </c>
      <c r="C350" s="2" t="s">
        <v>713</v>
      </c>
      <c r="D350" s="40">
        <f>IF($A350=2,IF(ISNUMBER(REGION!DM350-REGION!DM$4),REGION!DM350-REGION!DM$4,""),"")</f>
        <v>-2.7457796322421735E-2</v>
      </c>
      <c r="E350" s="40">
        <f>IF($A350=2,IF(ISNUMBER(REGION!DN350-REGION!DN$4),REGION!DN350-REGION!DN$4,""),"")</f>
        <v>-0.24059834884133935</v>
      </c>
      <c r="F350" s="40">
        <f>IF($A350=2,IF(ISNUMBER(REGION!DO350-REGION!DO$4),REGION!DO350-REGION!DO$4,""),"")</f>
        <v>1.5790642054778836</v>
      </c>
      <c r="G350" s="40" t="str">
        <f>IF($A350=2,IF(ISNUMBER(REGION!DP350-REGION!DP$4),REGION!DP350-REGION!DP$4,""),"")</f>
        <v/>
      </c>
      <c r="H350" s="40" t="str">
        <f>IF($A350=2,IF(ISNUMBER(REGION!DQ350-REGION!DQ$4),REGION!DQ350-REGION!DQ$4,""),"")</f>
        <v/>
      </c>
      <c r="I350" s="41" t="str">
        <f>IF($A350=2,IF(ISNUMBER(REGION!DR350-REGION!DR$4),REGION!DR350-REGION!DR$4,""),"")</f>
        <v/>
      </c>
      <c r="J350" s="44">
        <f t="shared" si="25"/>
        <v>1</v>
      </c>
      <c r="K350" s="1">
        <f t="shared" si="28"/>
        <v>0</v>
      </c>
      <c r="M350" s="40">
        <f>IF($A350=2,IF(ISNUMBER(REGION!DM350-Ukraine!DM350),REGION!DM350-Ukraine!DM350,""),"")</f>
        <v>-0.1320264033893177</v>
      </c>
      <c r="N350" s="40">
        <f>IF($A350=2,IF(ISNUMBER(REGION!DN350-Ukraine!DN350),REGION!DN350-Ukraine!DN350,""),"")</f>
        <v>-0.13545070854259511</v>
      </c>
      <c r="O350" s="40">
        <f>IF($A350=2,IF(ISNUMBER(REGION!DO350-Ukraine!DO350),REGION!DO350-Ukraine!DO350,""),"")</f>
        <v>1.4495196222113662</v>
      </c>
      <c r="P350" s="40" t="str">
        <f>IF($A350=2,IF(ISNUMBER(REGION!DP350-Ukraine!DP350),REGION!DP350-Ukraine!DP350,""),"")</f>
        <v/>
      </c>
      <c r="Q350" s="40" t="str">
        <f>IF($A350=2,IF(ISNUMBER(REGION!DQ350-Ukraine!DQ350),REGION!DQ350-Ukraine!DQ350,""),"")</f>
        <v/>
      </c>
      <c r="R350" s="41" t="str">
        <f>IF($A350=2,IF(ISNUMBER(REGION!DR350-Ukraine!DR350),REGION!DR350-Ukraine!DR350,""),"")</f>
        <v/>
      </c>
      <c r="S350" s="44">
        <f t="shared" si="26"/>
        <v>1</v>
      </c>
      <c r="T350" s="1">
        <f t="shared" si="29"/>
        <v>0</v>
      </c>
      <c r="V350" s="1">
        <f t="shared" si="27"/>
        <v>0</v>
      </c>
      <c r="W350" s="40" t="str">
        <f>IF(V350&gt;1,Employment!$S350,"")</f>
        <v/>
      </c>
    </row>
    <row r="351" spans="1:23" ht="10.5" x14ac:dyDescent="0.25">
      <c r="A351" s="39">
        <f>'Industry selection'!C351</f>
        <v>2</v>
      </c>
      <c r="B351" s="2">
        <v>93.2</v>
      </c>
      <c r="C351" s="2" t="s">
        <v>715</v>
      </c>
      <c r="D351" s="40">
        <f>IF($A351=2,IF(ISNUMBER(REGION!DM351-REGION!DM$4),REGION!DM351-REGION!DM$4,""),"")</f>
        <v>4.2675791463837709E-2</v>
      </c>
      <c r="E351" s="40">
        <f>IF($A351=2,IF(ISNUMBER(REGION!DN351-REGION!DN$4),REGION!DN351-REGION!DN$4,""),"")</f>
        <v>4.8795590552600077E-2</v>
      </c>
      <c r="F351" s="40">
        <f>IF($A351=2,IF(ISNUMBER(REGION!DO351-REGION!DO$4),REGION!DO351-REGION!DO$4,""),"")</f>
        <v>7.1656798070476202E-2</v>
      </c>
      <c r="G351" s="40" t="str">
        <f>IF($A351=2,IF(ISNUMBER(REGION!DP351-REGION!DP$4),REGION!DP351-REGION!DP$4,""),"")</f>
        <v/>
      </c>
      <c r="H351" s="40" t="str">
        <f>IF($A351=2,IF(ISNUMBER(REGION!DQ351-REGION!DQ$4),REGION!DQ351-REGION!DQ$4,""),"")</f>
        <v/>
      </c>
      <c r="I351" s="41" t="str">
        <f>IF($A351=2,IF(ISNUMBER(REGION!DR351-REGION!DR$4),REGION!DR351-REGION!DR$4,""),"")</f>
        <v/>
      </c>
      <c r="J351" s="44">
        <f t="shared" si="25"/>
        <v>3</v>
      </c>
      <c r="K351" s="1">
        <f t="shared" si="28"/>
        <v>1</v>
      </c>
      <c r="M351" s="40">
        <f>IF($A351=2,IF(ISNUMBER(REGION!DM351-Ukraine!DM351),REGION!DM351-Ukraine!DM351,""),"")</f>
        <v>-1.0942263606929403E-2</v>
      </c>
      <c r="N351" s="40">
        <f>IF($A351=2,IF(ISNUMBER(REGION!DN351-Ukraine!DN351),REGION!DN351-Ukraine!DN351,""),"")</f>
        <v>0.12824181897130227</v>
      </c>
      <c r="O351" s="40">
        <f>IF($A351=2,IF(ISNUMBER(REGION!DO351-Ukraine!DO351),REGION!DO351-Ukraine!DO351,""),"")</f>
        <v>9.2107155699388654E-2</v>
      </c>
      <c r="P351" s="40" t="str">
        <f>IF($A351=2,IF(ISNUMBER(REGION!DP351-Ukraine!DP351),REGION!DP351-Ukraine!DP351,""),"")</f>
        <v/>
      </c>
      <c r="Q351" s="40" t="str">
        <f>IF($A351=2,IF(ISNUMBER(REGION!DQ351-Ukraine!DQ351),REGION!DQ351-Ukraine!DQ351,""),"")</f>
        <v/>
      </c>
      <c r="R351" s="41" t="str">
        <f>IF($A351=2,IF(ISNUMBER(REGION!DR351-Ukraine!DR351),REGION!DR351-Ukraine!DR351,""),"")</f>
        <v/>
      </c>
      <c r="S351" s="44">
        <f t="shared" si="26"/>
        <v>2</v>
      </c>
      <c r="T351" s="1">
        <f t="shared" si="29"/>
        <v>0</v>
      </c>
      <c r="V351" s="1">
        <f t="shared" si="27"/>
        <v>1</v>
      </c>
      <c r="W351" s="40" t="str">
        <f>IF(V351&gt;1,Employment!$S351,"")</f>
        <v/>
      </c>
    </row>
    <row r="352" spans="1:23" ht="10.5" x14ac:dyDescent="0.25">
      <c r="A352" s="39" t="str">
        <f>'Industry selection'!C352</f>
        <v/>
      </c>
      <c r="B352" s="2" t="s">
        <v>717</v>
      </c>
      <c r="C352" s="2" t="s">
        <v>718</v>
      </c>
      <c r="D352" s="40" t="str">
        <f>IF($A352=2,IF(ISNUMBER(REGION!DM352-REGION!DM$4),REGION!DM352-REGION!DM$4,""),"")</f>
        <v/>
      </c>
      <c r="E352" s="40" t="str">
        <f>IF($A352=2,IF(ISNUMBER(REGION!DN352-REGION!DN$4),REGION!DN352-REGION!DN$4,""),"")</f>
        <v/>
      </c>
      <c r="F352" s="40" t="str">
        <f>IF($A352=2,IF(ISNUMBER(REGION!DO352-REGION!DO$4),REGION!DO352-REGION!DO$4,""),"")</f>
        <v/>
      </c>
      <c r="G352" s="40" t="str">
        <f>IF($A352=2,IF(ISNUMBER(REGION!DP352-REGION!DP$4),REGION!DP352-REGION!DP$4,""),"")</f>
        <v/>
      </c>
      <c r="H352" s="40" t="str">
        <f>IF($A352=2,IF(ISNUMBER(REGION!DQ352-REGION!DQ$4),REGION!DQ352-REGION!DQ$4,""),"")</f>
        <v/>
      </c>
      <c r="I352" s="41" t="str">
        <f>IF($A352=2,IF(ISNUMBER(REGION!DR352-REGION!DR$4),REGION!DR352-REGION!DR$4,""),"")</f>
        <v/>
      </c>
      <c r="J352" s="44" t="str">
        <f t="shared" si="25"/>
        <v/>
      </c>
      <c r="K352" s="1" t="str">
        <f t="shared" si="28"/>
        <v/>
      </c>
      <c r="M352" s="40" t="str">
        <f>IF($A352=2,IF(ISNUMBER(REGION!DM352-Ukraine!DM352),REGION!DM352-Ukraine!DM352,""),"")</f>
        <v/>
      </c>
      <c r="N352" s="40" t="str">
        <f>IF($A352=2,IF(ISNUMBER(REGION!DN352-Ukraine!DN352),REGION!DN352-Ukraine!DN352,""),"")</f>
        <v/>
      </c>
      <c r="O352" s="40" t="str">
        <f>IF($A352=2,IF(ISNUMBER(REGION!DO352-Ukraine!DO352),REGION!DO352-Ukraine!DO352,""),"")</f>
        <v/>
      </c>
      <c r="P352" s="40" t="str">
        <f>IF($A352=2,IF(ISNUMBER(REGION!DP352-Ukraine!DP352),REGION!DP352-Ukraine!DP352,""),"")</f>
        <v/>
      </c>
      <c r="Q352" s="40" t="str">
        <f>IF($A352=2,IF(ISNUMBER(REGION!DQ352-Ukraine!DQ352),REGION!DQ352-Ukraine!DQ352,""),"")</f>
        <v/>
      </c>
      <c r="R352" s="41" t="str">
        <f>IF($A352=2,IF(ISNUMBER(REGION!DR352-Ukraine!DR352),REGION!DR352-Ukraine!DR352,""),"")</f>
        <v/>
      </c>
      <c r="S352" s="44" t="str">
        <f t="shared" si="26"/>
        <v/>
      </c>
      <c r="T352" s="1" t="str">
        <f t="shared" si="29"/>
        <v/>
      </c>
      <c r="V352" s="1" t="str">
        <f t="shared" si="27"/>
        <v/>
      </c>
      <c r="W352" s="40" t="str">
        <f>IF(V352&gt;1,Employment!$S352,"")</f>
        <v/>
      </c>
    </row>
    <row r="353" spans="1:23" ht="10.5" x14ac:dyDescent="0.25">
      <c r="A353" s="39" t="str">
        <f>'Industry selection'!C353</f>
        <v/>
      </c>
      <c r="B353" s="2">
        <v>95</v>
      </c>
      <c r="C353" s="2" t="s">
        <v>720</v>
      </c>
      <c r="D353" s="40" t="str">
        <f>IF($A353=2,IF(ISNUMBER(REGION!DM353-REGION!DM$4),REGION!DM353-REGION!DM$4,""),"")</f>
        <v/>
      </c>
      <c r="E353" s="40" t="str">
        <f>IF($A353=2,IF(ISNUMBER(REGION!DN353-REGION!DN$4),REGION!DN353-REGION!DN$4,""),"")</f>
        <v/>
      </c>
      <c r="F353" s="40" t="str">
        <f>IF($A353=2,IF(ISNUMBER(REGION!DO353-REGION!DO$4),REGION!DO353-REGION!DO$4,""),"")</f>
        <v/>
      </c>
      <c r="G353" s="40" t="str">
        <f>IF($A353=2,IF(ISNUMBER(REGION!DP353-REGION!DP$4),REGION!DP353-REGION!DP$4,""),"")</f>
        <v/>
      </c>
      <c r="H353" s="40" t="str">
        <f>IF($A353=2,IF(ISNUMBER(REGION!DQ353-REGION!DQ$4),REGION!DQ353-REGION!DQ$4,""),"")</f>
        <v/>
      </c>
      <c r="I353" s="41" t="str">
        <f>IF($A353=2,IF(ISNUMBER(REGION!DR353-REGION!DR$4),REGION!DR353-REGION!DR$4,""),"")</f>
        <v/>
      </c>
      <c r="J353" s="44" t="str">
        <f t="shared" si="25"/>
        <v/>
      </c>
      <c r="K353" s="1" t="str">
        <f t="shared" si="28"/>
        <v/>
      </c>
      <c r="M353" s="40" t="str">
        <f>IF($A353=2,IF(ISNUMBER(REGION!DM353-Ukraine!DM353),REGION!DM353-Ukraine!DM353,""),"")</f>
        <v/>
      </c>
      <c r="N353" s="40" t="str">
        <f>IF($A353=2,IF(ISNUMBER(REGION!DN353-Ukraine!DN353),REGION!DN353-Ukraine!DN353,""),"")</f>
        <v/>
      </c>
      <c r="O353" s="40" t="str">
        <f>IF($A353=2,IF(ISNUMBER(REGION!DO353-Ukraine!DO353),REGION!DO353-Ukraine!DO353,""),"")</f>
        <v/>
      </c>
      <c r="P353" s="40" t="str">
        <f>IF($A353=2,IF(ISNUMBER(REGION!DP353-Ukraine!DP353),REGION!DP353-Ukraine!DP353,""),"")</f>
        <v/>
      </c>
      <c r="Q353" s="40" t="str">
        <f>IF($A353=2,IF(ISNUMBER(REGION!DQ353-Ukraine!DQ353),REGION!DQ353-Ukraine!DQ353,""),"")</f>
        <v/>
      </c>
      <c r="R353" s="41" t="str">
        <f>IF($A353=2,IF(ISNUMBER(REGION!DR353-Ukraine!DR353),REGION!DR353-Ukraine!DR353,""),"")</f>
        <v/>
      </c>
      <c r="S353" s="44" t="str">
        <f t="shared" si="26"/>
        <v/>
      </c>
      <c r="T353" s="1" t="str">
        <f t="shared" si="29"/>
        <v/>
      </c>
      <c r="V353" s="1" t="str">
        <f t="shared" si="27"/>
        <v/>
      </c>
      <c r="W353" s="40" t="str">
        <f>IF(V353&gt;1,Employment!$S353,"")</f>
        <v/>
      </c>
    </row>
    <row r="354" spans="1:23" ht="10.5" x14ac:dyDescent="0.25">
      <c r="A354" s="39">
        <f>'Industry selection'!C354</f>
        <v>2</v>
      </c>
      <c r="B354" s="2">
        <v>95.1</v>
      </c>
      <c r="C354" s="2" t="s">
        <v>722</v>
      </c>
      <c r="D354" s="40">
        <f>IF($A354=2,IF(ISNUMBER(REGION!DM354-REGION!DM$4),REGION!DM354-REGION!DM$4,""),"")</f>
        <v>-0.47329112965575504</v>
      </c>
      <c r="E354" s="40">
        <f>IF($A354=2,IF(ISNUMBER(REGION!DN354-REGION!DN$4),REGION!DN354-REGION!DN$4,""),"")</f>
        <v>-0.26206727539501162</v>
      </c>
      <c r="F354" s="40">
        <f>IF($A354=2,IF(ISNUMBER(REGION!DO354-REGION!DO$4),REGION!DO354-REGION!DO$4,""),"")</f>
        <v>-3.9983413569735449E-2</v>
      </c>
      <c r="G354" s="40">
        <f>IF($A354=2,IF(ISNUMBER(REGION!DP354-REGION!DP$4),REGION!DP354-REGION!DP$4,""),"")</f>
        <v>0.14793295063214396</v>
      </c>
      <c r="H354" s="40">
        <f>IF($A354=2,IF(ISNUMBER(REGION!DQ354-REGION!DQ$4),REGION!DQ354-REGION!DQ$4,""),"")</f>
        <v>-0.2144575768219521</v>
      </c>
      <c r="I354" s="41">
        <f>IF($A354=2,IF(ISNUMBER(REGION!DR354-REGION!DR$4),REGION!DR354-REGION!DR$4,""),"")</f>
        <v>-0.57209834772004498</v>
      </c>
      <c r="J354" s="44">
        <f t="shared" si="25"/>
        <v>1</v>
      </c>
      <c r="K354" s="1" t="str">
        <f t="shared" si="28"/>
        <v/>
      </c>
      <c r="M354" s="40">
        <f>IF($A354=2,IF(ISNUMBER(REGION!DM354-Ukraine!DM354),REGION!DM354-Ukraine!DM354,""),"")</f>
        <v>-0.45496954595791805</v>
      </c>
      <c r="N354" s="40">
        <f>IF($A354=2,IF(ISNUMBER(REGION!DN354-Ukraine!DN354),REGION!DN354-Ukraine!DN354,""),"")</f>
        <v>-0.17451418501678562</v>
      </c>
      <c r="O354" s="40">
        <f>IF($A354=2,IF(ISNUMBER(REGION!DO354-Ukraine!DO354),REGION!DO354-Ukraine!DO354,""),"")</f>
        <v>-9.5291123130766819E-2</v>
      </c>
      <c r="P354" s="40">
        <f>IF($A354=2,IF(ISNUMBER(REGION!DP354-Ukraine!DP354),REGION!DP354-Ukraine!DP354,""),"")</f>
        <v>0.15221457198643507</v>
      </c>
      <c r="Q354" s="40">
        <f>IF($A354=2,IF(ISNUMBER(REGION!DQ354-Ukraine!DQ354),REGION!DQ354-Ukraine!DQ354,""),"")</f>
        <v>-0.23330810873741181</v>
      </c>
      <c r="R354" s="41">
        <f>IF($A354=2,IF(ISNUMBER(REGION!DR354-Ukraine!DR354),REGION!DR354-Ukraine!DR354,""),"")</f>
        <v>-0.53791528239202657</v>
      </c>
      <c r="S354" s="44">
        <f t="shared" si="26"/>
        <v>1</v>
      </c>
      <c r="T354" s="1" t="str">
        <f t="shared" si="29"/>
        <v/>
      </c>
      <c r="V354" s="1">
        <f t="shared" si="27"/>
        <v>0</v>
      </c>
      <c r="W354" s="40" t="str">
        <f>IF(V354&gt;1,Employment!$S354,"")</f>
        <v/>
      </c>
    </row>
    <row r="355" spans="1:23" ht="10.5" x14ac:dyDescent="0.25">
      <c r="A355" s="39">
        <f>'Industry selection'!C355</f>
        <v>2</v>
      </c>
      <c r="B355" s="2">
        <v>95.2</v>
      </c>
      <c r="C355" s="2" t="s">
        <v>724</v>
      </c>
      <c r="D355" s="40">
        <f>IF($A355=2,IF(ISNUMBER(REGION!DM355-REGION!DM$4),REGION!DM355-REGION!DM$4,""),"")</f>
        <v>-0.15245779632242173</v>
      </c>
      <c r="E355" s="40">
        <f>IF($A355=2,IF(ISNUMBER(REGION!DN355-REGION!DN$4),REGION!DN355-REGION!DN$4,""),"")</f>
        <v>-0.11239322063621104</v>
      </c>
      <c r="F355" s="40">
        <f>IF($A355=2,IF(ISNUMBER(REGION!DO355-REGION!DO$4),REGION!DO355-REGION!DO$4,""),"")</f>
        <v>-0.31379293737925928</v>
      </c>
      <c r="G355" s="40">
        <f>IF($A355=2,IF(ISNUMBER(REGION!DP355-REGION!DP$4),REGION!DP355-REGION!DP$4,""),"")</f>
        <v>0.33394248958285944</v>
      </c>
      <c r="H355" s="40">
        <f>IF($A355=2,IF(ISNUMBER(REGION!DQ355-REGION!DQ$4),REGION!DQ355-REGION!DQ$4,""),"")</f>
        <v>-0.61024471651153078</v>
      </c>
      <c r="I355" s="41">
        <f>IF($A355=2,IF(ISNUMBER(REGION!DR355-REGION!DR$4),REGION!DR355-REGION!DR$4,""),"")</f>
        <v>-0.62209834772004502</v>
      </c>
      <c r="J355" s="44">
        <f t="shared" si="25"/>
        <v>1</v>
      </c>
      <c r="K355" s="1" t="str">
        <f t="shared" si="28"/>
        <v/>
      </c>
      <c r="M355" s="40">
        <f>IF($A355=2,IF(ISNUMBER(REGION!DM355-Ukraine!DM355),REGION!DM355-Ukraine!DM355,""),"")</f>
        <v>-9.8412655194946685E-2</v>
      </c>
      <c r="N355" s="40">
        <f>IF($A355=2,IF(ISNUMBER(REGION!DN355-Ukraine!DN355),REGION!DN355-Ukraine!DN355,""),"")</f>
        <v>-5.5965125262112281E-2</v>
      </c>
      <c r="O355" s="40">
        <f>IF($A355=2,IF(ISNUMBER(REGION!DO355-Ukraine!DO355),REGION!DO355-Ukraine!DO355,""),"")</f>
        <v>-0.21980527942216765</v>
      </c>
      <c r="P355" s="40">
        <f>IF($A355=2,IF(ISNUMBER(REGION!DP355-Ukraine!DP355),REGION!DP355-Ukraine!DP355,""),"")</f>
        <v>0.43593926697688223</v>
      </c>
      <c r="Q355" s="40">
        <f>IF($A355=2,IF(ISNUMBER(REGION!DQ355-Ukraine!DQ355),REGION!DQ355-Ukraine!DQ355,""),"")</f>
        <v>-0.46604680666377318</v>
      </c>
      <c r="R355" s="41">
        <f>IF($A355=2,IF(ISNUMBER(REGION!DR355-Ukraine!DR355),REGION!DR355-Ukraine!DR355,""),"")</f>
        <v>-0.2940590285340885</v>
      </c>
      <c r="S355" s="44">
        <f t="shared" si="26"/>
        <v>1</v>
      </c>
      <c r="T355" s="1" t="str">
        <f t="shared" si="29"/>
        <v/>
      </c>
      <c r="V355" s="1">
        <f t="shared" si="27"/>
        <v>0</v>
      </c>
      <c r="W355" s="40" t="str">
        <f>IF(V355&gt;1,Employment!$S355,"")</f>
        <v/>
      </c>
    </row>
    <row r="356" spans="1:23" ht="10.5" x14ac:dyDescent="0.25">
      <c r="A356" s="39">
        <f>'Industry selection'!C356</f>
        <v>2</v>
      </c>
      <c r="B356" s="2">
        <v>96</v>
      </c>
      <c r="C356" s="2" t="s">
        <v>726</v>
      </c>
      <c r="D356" s="40">
        <f>IF($A356=2,IF(ISNUMBER(REGION!DM356-REGION!DM$4),REGION!DM356-REGION!DM$4,""),"")</f>
        <v>1.2076172114128259E-3</v>
      </c>
      <c r="E356" s="40">
        <f>IF($A356=2,IF(ISNUMBER(REGION!DN356-REGION!DN$4),REGION!DN356-REGION!DN$4,""),"")</f>
        <v>8.8325127163848771E-2</v>
      </c>
      <c r="F356" s="40">
        <f>IF($A356=2,IF(ISNUMBER(REGION!DO356-REGION!DO$4),REGION!DO356-REGION!DO$4,""),"")</f>
        <v>-5.2803926390248224E-2</v>
      </c>
      <c r="G356" s="40">
        <f>IF($A356=2,IF(ISNUMBER(REGION!DP356-REGION!DP$4),REGION!DP356-REGION!DP$4,""),"")</f>
        <v>-0.3146055372227996</v>
      </c>
      <c r="H356" s="40">
        <f>IF($A356=2,IF(ISNUMBER(REGION!DQ356-REGION!DQ$4),REGION!DQ356-REGION!DQ$4,""),"")</f>
        <v>-0.13698268442596939</v>
      </c>
      <c r="I356" s="41">
        <f>IF($A356=2,IF(ISNUMBER(REGION!DR356-REGION!DR$4),REGION!DR356-REGION!DR$4,""),"")</f>
        <v>-0.33957955072756374</v>
      </c>
      <c r="J356" s="44">
        <f t="shared" si="25"/>
        <v>2</v>
      </c>
      <c r="K356" s="1" t="str">
        <f t="shared" si="28"/>
        <v/>
      </c>
      <c r="M356" s="40">
        <f>IF($A356=2,IF(ISNUMBER(REGION!DM356-Ukraine!DM356),REGION!DM356-Ukraine!DM356,""),"")</f>
        <v>3.7772668067918347E-2</v>
      </c>
      <c r="N356" s="40">
        <f>IF($A356=2,IF(ISNUMBER(REGION!DN356-Ukraine!DN356),REGION!DN356-Ukraine!DN356,""),"")</f>
        <v>0.26189112584720642</v>
      </c>
      <c r="O356" s="40">
        <f>IF($A356=2,IF(ISNUMBER(REGION!DO356-Ukraine!DO356),REGION!DO356-Ukraine!DO356,""),"")</f>
        <v>-4.3615156035499925E-2</v>
      </c>
      <c r="P356" s="40">
        <f>IF($A356=2,IF(ISNUMBER(REGION!DP356-Ukraine!DP356),REGION!DP356-Ukraine!DP356,""),"")</f>
        <v>-0.26844857834897184</v>
      </c>
      <c r="Q356" s="40">
        <f>IF($A356=2,IF(ISNUMBER(REGION!DQ356-Ukraine!DQ356),REGION!DQ356-Ukraine!DQ356,""),"")</f>
        <v>-1.6651531482597348E-2</v>
      </c>
      <c r="R356" s="41">
        <f>IF($A356=2,IF(ISNUMBER(REGION!DR356-Ukraine!DR356),REGION!DR356-Ukraine!DR356,""),"")</f>
        <v>-4.9168418231319344E-2</v>
      </c>
      <c r="S356" s="44">
        <f t="shared" si="26"/>
        <v>2</v>
      </c>
      <c r="T356" s="1" t="str">
        <f t="shared" si="29"/>
        <v/>
      </c>
      <c r="V356" s="1">
        <f t="shared" si="27"/>
        <v>0</v>
      </c>
      <c r="W356" s="40" t="str">
        <f>IF(V356&gt;1,Employment!$S356,"")</f>
        <v/>
      </c>
    </row>
    <row r="1048576" spans="1:1" x14ac:dyDescent="0.2">
      <c r="A1048576" s="44">
        <v>1</v>
      </c>
    </row>
  </sheetData>
  <conditionalFormatting sqref="V5:V356">
    <cfRule type="cellIs" dxfId="27" priority="3" operator="equal">
      <formula>2</formula>
    </cfRule>
  </conditionalFormatting>
  <conditionalFormatting sqref="K5:K356">
    <cfRule type="cellIs" dxfId="26" priority="2" operator="equal">
      <formula>1</formula>
    </cfRule>
  </conditionalFormatting>
  <conditionalFormatting sqref="T5:T356">
    <cfRule type="cellIs" dxfId="25" priority="1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1ED00-D9ED-4186-ADA8-EC12710E6597}">
  <sheetPr>
    <tabColor theme="8" tint="0.59999389629810485"/>
  </sheetPr>
  <dimension ref="A1:W1048576"/>
  <sheetViews>
    <sheetView zoomScale="85" zoomScaleNormal="85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9.08984375" defaultRowHeight="10" x14ac:dyDescent="0.2"/>
  <cols>
    <col min="1" max="1" width="9.08984375" style="44"/>
    <col min="2" max="2" width="6" style="1" customWidth="1"/>
    <col min="3" max="3" width="23" style="1" customWidth="1"/>
    <col min="4" max="11" width="9.08984375" style="1"/>
    <col min="12" max="12" width="4.453125" style="1" customWidth="1"/>
    <col min="13" max="20" width="9.08984375" style="1"/>
    <col min="21" max="21" width="4.453125" style="1" customWidth="1"/>
    <col min="22" max="16384" width="9.08984375" style="1"/>
  </cols>
  <sheetData>
    <row r="1" spans="1:23" ht="57" customHeight="1" x14ac:dyDescent="0.25">
      <c r="A1" s="43" t="s">
        <v>1432</v>
      </c>
      <c r="B1" s="42"/>
      <c r="C1" s="42"/>
      <c r="D1" s="5" t="s">
        <v>2132</v>
      </c>
      <c r="E1" s="5" t="s">
        <v>2132</v>
      </c>
      <c r="F1" s="5" t="s">
        <v>2132</v>
      </c>
      <c r="G1" s="5" t="s">
        <v>2132</v>
      </c>
      <c r="H1" s="5" t="s">
        <v>2132</v>
      </c>
      <c r="I1" s="5" t="s">
        <v>2132</v>
      </c>
      <c r="J1" s="5" t="s">
        <v>2132</v>
      </c>
      <c r="K1" s="58" t="s">
        <v>1453</v>
      </c>
      <c r="M1" s="5" t="s">
        <v>2132</v>
      </c>
      <c r="N1" s="5" t="s">
        <v>2132</v>
      </c>
      <c r="O1" s="5" t="s">
        <v>2132</v>
      </c>
      <c r="P1" s="5" t="s">
        <v>2132</v>
      </c>
      <c r="Q1" s="5" t="s">
        <v>2132</v>
      </c>
      <c r="R1" s="5" t="s">
        <v>2132</v>
      </c>
      <c r="S1" s="5" t="s">
        <v>2132</v>
      </c>
      <c r="T1" s="58" t="s">
        <v>1454</v>
      </c>
      <c r="V1" s="50" t="s">
        <v>1435</v>
      </c>
      <c r="W1" s="56" t="s">
        <v>1438</v>
      </c>
    </row>
    <row r="2" spans="1:23" ht="10.5" x14ac:dyDescent="0.25">
      <c r="A2" s="65">
        <f>COUNTIF(A5:A356,2)</f>
        <v>131</v>
      </c>
      <c r="D2" s="7">
        <v>2012</v>
      </c>
      <c r="E2" s="7">
        <v>2013</v>
      </c>
      <c r="F2" s="7">
        <v>2014</v>
      </c>
      <c r="G2" s="7">
        <v>2015</v>
      </c>
      <c r="H2" s="7">
        <v>2016</v>
      </c>
      <c r="I2" s="7">
        <v>2017</v>
      </c>
      <c r="J2" s="7" t="s">
        <v>1434</v>
      </c>
      <c r="K2" s="54">
        <v>90</v>
      </c>
      <c r="M2" s="7">
        <v>2012</v>
      </c>
      <c r="N2" s="7">
        <v>2013</v>
      </c>
      <c r="O2" s="7">
        <v>2014</v>
      </c>
      <c r="P2" s="7">
        <v>2015</v>
      </c>
      <c r="Q2" s="7">
        <v>2016</v>
      </c>
      <c r="R2" s="7">
        <v>2017</v>
      </c>
      <c r="S2" s="7" t="s">
        <v>1434</v>
      </c>
      <c r="T2" s="54">
        <v>90</v>
      </c>
      <c r="V2" s="49"/>
    </row>
    <row r="3" spans="1:23" ht="10.5" x14ac:dyDescent="0.25">
      <c r="A3" s="39" t="s">
        <v>1442</v>
      </c>
      <c r="D3" s="7" t="s">
        <v>1439</v>
      </c>
      <c r="E3" s="7" t="s">
        <v>1439</v>
      </c>
      <c r="F3" s="7" t="s">
        <v>1439</v>
      </c>
      <c r="G3" s="7" t="s">
        <v>1439</v>
      </c>
      <c r="H3" s="7" t="s">
        <v>1439</v>
      </c>
      <c r="I3" s="7" t="s">
        <v>1439</v>
      </c>
      <c r="J3" s="7" t="s">
        <v>1439</v>
      </c>
      <c r="K3" s="50" t="s">
        <v>1439</v>
      </c>
      <c r="M3" s="7" t="s">
        <v>1441</v>
      </c>
      <c r="N3" s="7" t="s">
        <v>1441</v>
      </c>
      <c r="O3" s="7" t="s">
        <v>1441</v>
      </c>
      <c r="P3" s="7" t="s">
        <v>1441</v>
      </c>
      <c r="Q3" s="7" t="s">
        <v>1441</v>
      </c>
      <c r="R3" s="7" t="s">
        <v>1441</v>
      </c>
      <c r="S3" s="7" t="s">
        <v>1441</v>
      </c>
      <c r="T3" s="50" t="s">
        <v>1439</v>
      </c>
      <c r="V3" s="50" t="s">
        <v>1447</v>
      </c>
      <c r="W3" s="63" t="s">
        <v>1430</v>
      </c>
    </row>
    <row r="4" spans="1:23" s="48" customFormat="1" ht="10.5" x14ac:dyDescent="0.25">
      <c r="A4" s="39">
        <v>1</v>
      </c>
      <c r="K4" s="52">
        <f>SUM(K5:K356)</f>
        <v>39</v>
      </c>
      <c r="T4" s="52">
        <f>SUM(T5:T356)</f>
        <v>21</v>
      </c>
      <c r="V4" s="52">
        <f>COUNTIF(V5:V356,"&gt;"&amp;1)</f>
        <v>16</v>
      </c>
      <c r="W4" s="64">
        <f>SUM(W5:W356)</f>
        <v>0.30892579948116772</v>
      </c>
    </row>
    <row r="5" spans="1:23" ht="10.5" x14ac:dyDescent="0.25">
      <c r="A5" s="39" t="str">
        <f>'Industry selection'!C5</f>
        <v/>
      </c>
      <c r="B5" s="2" t="s">
        <v>8</v>
      </c>
      <c r="C5" s="2" t="s">
        <v>9</v>
      </c>
      <c r="D5" s="9" t="str">
        <f>IF($A5=2,IF(ISNUMBER(REGION!CY5),REGION!CY5,""),"")</f>
        <v/>
      </c>
      <c r="E5" s="9" t="str">
        <f>IF($A5=2,IF(ISNUMBER(REGION!CZ5),REGION!CZ5,""),"")</f>
        <v/>
      </c>
      <c r="F5" s="9" t="str">
        <f>IF($A5=2,IF(ISNUMBER(REGION!DA5),REGION!DA5,""),"")</f>
        <v/>
      </c>
      <c r="G5" s="9" t="str">
        <f>IF($A5=2,IF(ISNUMBER(REGION!DB5),REGION!DB5,""),"")</f>
        <v/>
      </c>
      <c r="H5" s="9" t="str">
        <f>IF($A5=2,IF(ISNUMBER(REGION!DC5),REGION!DC5,""),"")</f>
        <v/>
      </c>
      <c r="I5" s="9" t="str">
        <f>IF($A5=2,IF(ISNUMBER(REGION!DD5),REGION!DD5,""),"")</f>
        <v/>
      </c>
      <c r="J5" s="6" t="str">
        <f t="shared" ref="J5:J6" si="0">IF($A5=2,IF(ISNUMBER(AVERAGE(D5:I5)),AVERAGE(D5:I5),""),"")</f>
        <v/>
      </c>
      <c r="K5" s="1" t="str">
        <f t="shared" ref="K5:K68" si="1">IF($A5=2,IF(ISNUMBER(J5),IF(J5&gt;=K$2,1,0),""),"")</f>
        <v/>
      </c>
      <c r="M5" s="9" t="str">
        <f>IF($A5=2,IF(ISNUMBER(REGION!DF5),REGION!DF5,""),"")</f>
        <v/>
      </c>
      <c r="N5" s="9" t="str">
        <f>IF($A5=2,IF(ISNUMBER(REGION!DG5),REGION!DG5,""),"")</f>
        <v/>
      </c>
      <c r="O5" s="9" t="str">
        <f>IF($A5=2,IF(ISNUMBER(REGION!DH5),REGION!DH5,""),"")</f>
        <v/>
      </c>
      <c r="P5" s="9" t="str">
        <f>IF($A5=2,IF(ISNUMBER(REGION!DI5),REGION!DI5,""),"")</f>
        <v/>
      </c>
      <c r="Q5" s="9" t="str">
        <f>IF($A5=2,IF(ISNUMBER(REGION!DJ5),REGION!DJ5,""),"")</f>
        <v/>
      </c>
      <c r="R5" s="9" t="str">
        <f>IF($A5=2,IF(ISNUMBER(REGION!DK5),REGION!DK5,""),"")</f>
        <v/>
      </c>
      <c r="S5" s="6" t="str">
        <f t="shared" ref="S5:S6" si="2">IF($A5=2,IF(ISNUMBER(AVERAGE(M5:R5)),AVERAGE(M5:R5),""),"")</f>
        <v/>
      </c>
      <c r="T5" s="1" t="str">
        <f t="shared" ref="T5:T68" si="3">IF($A5=2,IF(ISNUMBER(S5),IF(S5&gt;=T$2,1,0),""),"")</f>
        <v/>
      </c>
      <c r="V5" s="1" t="str">
        <f>IF($A5=2,SUM(K5,T5),"")</f>
        <v/>
      </c>
      <c r="W5" s="40" t="str">
        <f>IF(V5&gt;1,Employment!$S5,"")</f>
        <v/>
      </c>
    </row>
    <row r="6" spans="1:23" ht="10.5" x14ac:dyDescent="0.25">
      <c r="A6" s="39" t="str">
        <f>'Industry selection'!C6</f>
        <v/>
      </c>
      <c r="B6" s="2">
        <v>1</v>
      </c>
      <c r="C6" s="2" t="s">
        <v>11</v>
      </c>
      <c r="D6" s="9" t="str">
        <f>IF($A6=2,IF(ISNUMBER(REGION!CY6),REGION!CY6,""),"")</f>
        <v/>
      </c>
      <c r="E6" s="9" t="str">
        <f>IF($A6=2,IF(ISNUMBER(REGION!CZ6),REGION!CZ6,""),"")</f>
        <v/>
      </c>
      <c r="F6" s="9" t="str">
        <f>IF($A6=2,IF(ISNUMBER(REGION!DA6),REGION!DA6,""),"")</f>
        <v/>
      </c>
      <c r="G6" s="9" t="str">
        <f>IF($A6=2,IF(ISNUMBER(REGION!DB6),REGION!DB6,""),"")</f>
        <v/>
      </c>
      <c r="H6" s="9" t="str">
        <f>IF($A6=2,IF(ISNUMBER(REGION!DC6),REGION!DC6,""),"")</f>
        <v/>
      </c>
      <c r="I6" s="9" t="str">
        <f>IF($A6=2,IF(ISNUMBER(REGION!DD6),REGION!DD6,""),"")</f>
        <v/>
      </c>
      <c r="J6" s="6" t="str">
        <f t="shared" si="0"/>
        <v/>
      </c>
      <c r="K6" s="1" t="str">
        <f t="shared" si="1"/>
        <v/>
      </c>
      <c r="M6" s="9" t="str">
        <f>IF($A6=2,IF(ISNUMBER(REGION!DF6),REGION!DF6,""),"")</f>
        <v/>
      </c>
      <c r="N6" s="9" t="str">
        <f>IF($A6=2,IF(ISNUMBER(REGION!DG6),REGION!DG6,""),"")</f>
        <v/>
      </c>
      <c r="O6" s="9" t="str">
        <f>IF($A6=2,IF(ISNUMBER(REGION!DH6),REGION!DH6,""),"")</f>
        <v/>
      </c>
      <c r="P6" s="9" t="str">
        <f>IF($A6=2,IF(ISNUMBER(REGION!DI6),REGION!DI6,""),"")</f>
        <v/>
      </c>
      <c r="Q6" s="9" t="str">
        <f>IF($A6=2,IF(ISNUMBER(REGION!DJ6),REGION!DJ6,""),"")</f>
        <v/>
      </c>
      <c r="R6" s="9" t="str">
        <f>IF($A6=2,IF(ISNUMBER(REGION!DK6),REGION!DK6,""),"")</f>
        <v/>
      </c>
      <c r="S6" s="6" t="str">
        <f t="shared" si="2"/>
        <v/>
      </c>
      <c r="T6" s="1" t="str">
        <f t="shared" si="3"/>
        <v/>
      </c>
      <c r="V6" s="1" t="str">
        <f>IF($A6=2,SUM(K6,T6),"")</f>
        <v/>
      </c>
      <c r="W6" s="40" t="str">
        <f>IF(V6&gt;1,Employment!$S6,"")</f>
        <v/>
      </c>
    </row>
    <row r="7" spans="1:23" ht="10.5" x14ac:dyDescent="0.25">
      <c r="A7" s="39">
        <f>'Industry selection'!C7</f>
        <v>2</v>
      </c>
      <c r="B7" s="2">
        <v>1.1000000000000001</v>
      </c>
      <c r="C7" s="2" t="s">
        <v>13</v>
      </c>
      <c r="D7" s="9">
        <f>IF($A7=2,IF(ISNUMBER(REGION!CY7),REGION!CY7,""),"")</f>
        <v>86.753733716755448</v>
      </c>
      <c r="E7" s="9">
        <f>IF($A7=2,IF(ISNUMBER(REGION!CZ7),REGION!CZ7,""),"")</f>
        <v>92.861835313832003</v>
      </c>
      <c r="F7" s="9">
        <f>IF($A7=2,IF(ISNUMBER(REGION!DA7),REGION!DA7,""),"")</f>
        <v>89.570516796034809</v>
      </c>
      <c r="G7" s="9">
        <f>IF($A7=2,IF(ISNUMBER(REGION!DB7),REGION!DB7,""),"")</f>
        <v>96.949909428814308</v>
      </c>
      <c r="H7" s="9">
        <f>IF($A7=2,IF(ISNUMBER(REGION!DC7),REGION!DC7,""),"")</f>
        <v>103.56625891723289</v>
      </c>
      <c r="I7" s="9">
        <f>IF($A7=2,IF(ISNUMBER(REGION!DD7),REGION!DD7,""),"")</f>
        <v>109.66465825117074</v>
      </c>
      <c r="J7" s="6">
        <f>IF($A7=2,IF(ISNUMBER(AVERAGE(D7:I7)),AVERAGE(D7:I7),""),"")</f>
        <v>96.561152070640034</v>
      </c>
      <c r="K7" s="1">
        <f t="shared" si="1"/>
        <v>1</v>
      </c>
      <c r="M7" s="9">
        <f>IF($A7=2,IF(ISNUMBER(REGION!DF7),REGION!DF7,""),"")</f>
        <v>89.830481728373584</v>
      </c>
      <c r="N7" s="9">
        <f>IF($A7=2,IF(ISNUMBER(REGION!DG7),REGION!DG7,""),"")</f>
        <v>93.674251290590448</v>
      </c>
      <c r="O7" s="9">
        <f>IF($A7=2,IF(ISNUMBER(REGION!DH7),REGION!DH7,""),"")</f>
        <v>91.437936157137884</v>
      </c>
      <c r="P7" s="9">
        <f>IF($A7=2,IF(ISNUMBER(REGION!DI7),REGION!DI7,""),"")</f>
        <v>99.609920452657548</v>
      </c>
      <c r="Q7" s="9">
        <f>IF($A7=2,IF(ISNUMBER(REGION!DJ7),REGION!DJ7,""),"")</f>
        <v>102.69588563247312</v>
      </c>
      <c r="R7" s="9">
        <f>IF($A7=2,IF(ISNUMBER(REGION!DK7),REGION!DK7,""),"")</f>
        <v>108.95128843143874</v>
      </c>
      <c r="S7" s="6">
        <f>IF($A7=2,IF(ISNUMBER(AVERAGE(M7:R7)),AVERAGE(M7:R7),""),"")</f>
        <v>97.699960615445207</v>
      </c>
      <c r="T7" s="1">
        <f t="shared" si="3"/>
        <v>1</v>
      </c>
      <c r="V7" s="1">
        <f>IF($A7=2,SUM(K7,T7),"")</f>
        <v>2</v>
      </c>
      <c r="W7" s="40">
        <f>IF(V7&gt;1,Employment!$S7,"")</f>
        <v>0.13656328426480543</v>
      </c>
    </row>
    <row r="8" spans="1:23" ht="10.5" x14ac:dyDescent="0.25">
      <c r="A8" s="39">
        <f>'Industry selection'!C8</f>
        <v>2</v>
      </c>
      <c r="B8" s="2">
        <v>1.2</v>
      </c>
      <c r="C8" s="2" t="s">
        <v>15</v>
      </c>
      <c r="D8" s="9">
        <f>IF($A8=2,IF(ISNUMBER(REGION!CY8),REGION!CY8,""),"")</f>
        <v>66.404788539114904</v>
      </c>
      <c r="E8" s="9">
        <f>IF($A8=2,IF(ISNUMBER(REGION!CZ8),REGION!CZ8,""),"")</f>
        <v>12.563725636668501</v>
      </c>
      <c r="F8" s="9">
        <f>IF($A8=2,IF(ISNUMBER(REGION!DA8),REGION!DA8,""),"")</f>
        <v>69.329991634149664</v>
      </c>
      <c r="G8" s="9" t="str">
        <f>IF($A8=2,IF(ISNUMBER(REGION!DB8),REGION!DB8,""),"")</f>
        <v/>
      </c>
      <c r="H8" s="9">
        <f>IF($A8=2,IF(ISNUMBER(REGION!DC8),REGION!DC8,""),"")</f>
        <v>54.652263544189005</v>
      </c>
      <c r="I8" s="9" t="str">
        <f>IF($A8=2,IF(ISNUMBER(REGION!DD8),REGION!DD8,""),"")</f>
        <v/>
      </c>
      <c r="J8" s="6">
        <f t="shared" ref="J8:J71" si="4">IF($A8=2,IF(ISNUMBER(AVERAGE(D8:I8)),AVERAGE(D8:I8),""),"")</f>
        <v>50.737692338530522</v>
      </c>
      <c r="K8" s="1">
        <f t="shared" si="1"/>
        <v>0</v>
      </c>
      <c r="M8" s="9">
        <f>IF($A8=2,IF(ISNUMBER(REGION!DF8),REGION!DF8,""),"")</f>
        <v>77.749662977849255</v>
      </c>
      <c r="N8" s="9">
        <f>IF($A8=2,IF(ISNUMBER(REGION!DG8),REGION!DG8,""),"")</f>
        <v>16.710812457248913</v>
      </c>
      <c r="O8" s="9">
        <f>IF($A8=2,IF(ISNUMBER(REGION!DH8),REGION!DH8,""),"")</f>
        <v>89.043112692078608</v>
      </c>
      <c r="P8" s="9" t="str">
        <f>IF($A8=2,IF(ISNUMBER(REGION!DI8),REGION!DI8,""),"")</f>
        <v/>
      </c>
      <c r="Q8" s="9">
        <f>IF($A8=2,IF(ISNUMBER(REGION!DJ8),REGION!DJ8,""),"")</f>
        <v>70.971811381603388</v>
      </c>
      <c r="R8" s="9" t="str">
        <f>IF($A8=2,IF(ISNUMBER(REGION!DK8),REGION!DK8,""),"")</f>
        <v/>
      </c>
      <c r="S8" s="6">
        <f t="shared" ref="S8:S71" si="5">IF($A8=2,IF(ISNUMBER(AVERAGE(M8:R8)),AVERAGE(M8:R8),""),"")</f>
        <v>63.618849877195046</v>
      </c>
      <c r="T8" s="1">
        <f t="shared" si="3"/>
        <v>0</v>
      </c>
      <c r="V8" s="1">
        <f t="shared" ref="V8:V71" si="6">IF($A8=2,SUM(K8,T8),"")</f>
        <v>0</v>
      </c>
      <c r="W8" s="40" t="str">
        <f>IF(V8&gt;1,Employment!$S8,"")</f>
        <v/>
      </c>
    </row>
    <row r="9" spans="1:23" ht="10.5" x14ac:dyDescent="0.25">
      <c r="A9" s="39">
        <f>'Industry selection'!C9</f>
        <v>1</v>
      </c>
      <c r="B9" s="2">
        <v>1.3</v>
      </c>
      <c r="C9" s="2" t="s">
        <v>17</v>
      </c>
      <c r="D9" s="9" t="str">
        <f>IF($A9=2,IF(ISNUMBER(REGION!CY9),REGION!CY9,""),"")</f>
        <v/>
      </c>
      <c r="E9" s="9" t="str">
        <f>IF($A9=2,IF(ISNUMBER(REGION!CZ9),REGION!CZ9,""),"")</f>
        <v/>
      </c>
      <c r="F9" s="9" t="str">
        <f>IF($A9=2,IF(ISNUMBER(REGION!DA9),REGION!DA9,""),"")</f>
        <v/>
      </c>
      <c r="G9" s="9" t="str">
        <f>IF($A9=2,IF(ISNUMBER(REGION!DB9),REGION!DB9,""),"")</f>
        <v/>
      </c>
      <c r="H9" s="9" t="str">
        <f>IF($A9=2,IF(ISNUMBER(REGION!DC9),REGION!DC9,""),"")</f>
        <v/>
      </c>
      <c r="I9" s="9" t="str">
        <f>IF($A9=2,IF(ISNUMBER(REGION!DD9),REGION!DD9,""),"")</f>
        <v/>
      </c>
      <c r="J9" s="6" t="str">
        <f t="shared" si="4"/>
        <v/>
      </c>
      <c r="K9" s="1" t="str">
        <f t="shared" si="1"/>
        <v/>
      </c>
      <c r="M9" s="9" t="str">
        <f>IF($A9=2,IF(ISNUMBER(REGION!DF9),REGION!DF9,""),"")</f>
        <v/>
      </c>
      <c r="N9" s="9" t="str">
        <f>IF($A9=2,IF(ISNUMBER(REGION!DG9),REGION!DG9,""),"")</f>
        <v/>
      </c>
      <c r="O9" s="9" t="str">
        <f>IF($A9=2,IF(ISNUMBER(REGION!DH9),REGION!DH9,""),"")</f>
        <v/>
      </c>
      <c r="P9" s="9" t="str">
        <f>IF($A9=2,IF(ISNUMBER(REGION!DI9),REGION!DI9,""),"")</f>
        <v/>
      </c>
      <c r="Q9" s="9" t="str">
        <f>IF($A9=2,IF(ISNUMBER(REGION!DJ9),REGION!DJ9,""),"")</f>
        <v/>
      </c>
      <c r="R9" s="9" t="str">
        <f>IF($A9=2,IF(ISNUMBER(REGION!DK9),REGION!DK9,""),"")</f>
        <v/>
      </c>
      <c r="S9" s="6" t="str">
        <f t="shared" si="5"/>
        <v/>
      </c>
      <c r="T9" s="1" t="str">
        <f t="shared" si="3"/>
        <v/>
      </c>
      <c r="V9" s="1" t="str">
        <f t="shared" si="6"/>
        <v/>
      </c>
      <c r="W9" s="40" t="str">
        <f>IF(V9&gt;1,Employment!$S9,"")</f>
        <v/>
      </c>
    </row>
    <row r="10" spans="1:23" ht="10.5" x14ac:dyDescent="0.25">
      <c r="A10" s="39">
        <f>'Industry selection'!C10</f>
        <v>2</v>
      </c>
      <c r="B10" s="2">
        <v>1.4</v>
      </c>
      <c r="C10" s="2" t="s">
        <v>19</v>
      </c>
      <c r="D10" s="9">
        <f>IF($A10=2,IF(ISNUMBER(REGION!CY10),REGION!CY10,""),"")</f>
        <v>72.407396198215366</v>
      </c>
      <c r="E10" s="9">
        <f>IF($A10=2,IF(ISNUMBER(REGION!CZ10),REGION!CZ10,""),"")</f>
        <v>86.093283941508489</v>
      </c>
      <c r="F10" s="9">
        <f>IF($A10=2,IF(ISNUMBER(REGION!DA10),REGION!DA10,""),"")</f>
        <v>79.11949483599517</v>
      </c>
      <c r="G10" s="9">
        <f>IF($A10=2,IF(ISNUMBER(REGION!DB10),REGION!DB10,""),"")</f>
        <v>112.41043727243101</v>
      </c>
      <c r="H10" s="9">
        <f>IF($A10=2,IF(ISNUMBER(REGION!DC10),REGION!DC10,""),"")</f>
        <v>85.216107243442138</v>
      </c>
      <c r="I10" s="9">
        <f>IF($A10=2,IF(ISNUMBER(REGION!DD10),REGION!DD10,""),"")</f>
        <v>87.331417481320656</v>
      </c>
      <c r="J10" s="6">
        <f t="shared" si="4"/>
        <v>87.096356162152134</v>
      </c>
      <c r="K10" s="1">
        <f t="shared" si="1"/>
        <v>0</v>
      </c>
      <c r="M10" s="9">
        <f>IF($A10=2,IF(ISNUMBER(REGION!DF10),REGION!DF10,""),"")</f>
        <v>71.229093464152044</v>
      </c>
      <c r="N10" s="9">
        <f>IF($A10=2,IF(ISNUMBER(REGION!DG10),REGION!DG10,""),"")</f>
        <v>81.858322893448488</v>
      </c>
      <c r="O10" s="9">
        <f>IF($A10=2,IF(ISNUMBER(REGION!DH10),REGION!DH10,""),"")</f>
        <v>73.849641619756071</v>
      </c>
      <c r="P10" s="9">
        <f>IF($A10=2,IF(ISNUMBER(REGION!DI10),REGION!DI10,""),"")</f>
        <v>108.76034863888803</v>
      </c>
      <c r="Q10" s="9">
        <f>IF($A10=2,IF(ISNUMBER(REGION!DJ10),REGION!DJ10,""),"")</f>
        <v>78.406994707453265</v>
      </c>
      <c r="R10" s="9">
        <f>IF($A10=2,IF(ISNUMBER(REGION!DK10),REGION!DK10,""),"")</f>
        <v>86.893823389693836</v>
      </c>
      <c r="S10" s="6">
        <f t="shared" si="5"/>
        <v>83.499704118898634</v>
      </c>
      <c r="T10" s="1">
        <f t="shared" si="3"/>
        <v>0</v>
      </c>
      <c r="V10" s="1">
        <f t="shared" si="6"/>
        <v>0</v>
      </c>
      <c r="W10" s="40" t="str">
        <f>IF(V10&gt;1,Employment!$S10,"")</f>
        <v/>
      </c>
    </row>
    <row r="11" spans="1:23" ht="10.5" x14ac:dyDescent="0.25">
      <c r="A11" s="39">
        <f>'Industry selection'!C11</f>
        <v>2</v>
      </c>
      <c r="B11" s="2">
        <v>1.5</v>
      </c>
      <c r="C11" s="2" t="s">
        <v>21</v>
      </c>
      <c r="D11" s="9">
        <f>IF($A11=2,IF(ISNUMBER(REGION!CY11),REGION!CY11,""),"")</f>
        <v>68.185824393713716</v>
      </c>
      <c r="E11" s="9">
        <f>IF($A11=2,IF(ISNUMBER(REGION!CZ11),REGION!CZ11,""),"")</f>
        <v>65.34040785389395</v>
      </c>
      <c r="F11" s="9">
        <f>IF($A11=2,IF(ISNUMBER(REGION!DA11),REGION!DA11,""),"")</f>
        <v>62.483387183096717</v>
      </c>
      <c r="G11" s="9">
        <f>IF($A11=2,IF(ISNUMBER(REGION!DB11),REGION!DB11,""),"")</f>
        <v>73.863505719312826</v>
      </c>
      <c r="H11" s="9">
        <f>IF($A11=2,IF(ISNUMBER(REGION!DC11),REGION!DC11,""),"")</f>
        <v>77.400735412731734</v>
      </c>
      <c r="I11" s="9">
        <f>IF($A11=2,IF(ISNUMBER(REGION!DD11),REGION!DD11,""),"")</f>
        <v>68.867647279779405</v>
      </c>
      <c r="J11" s="6">
        <f t="shared" si="4"/>
        <v>69.356917973754733</v>
      </c>
      <c r="K11" s="1">
        <f t="shared" si="1"/>
        <v>0</v>
      </c>
      <c r="M11" s="9">
        <f>IF($A11=2,IF(ISNUMBER(REGION!DF11),REGION!DF11,""),"")</f>
        <v>85.434528350943395</v>
      </c>
      <c r="N11" s="9">
        <f>IF($A11=2,IF(ISNUMBER(REGION!DG11),REGION!DG11,""),"")</f>
        <v>88.135121976267442</v>
      </c>
      <c r="O11" s="9">
        <f>IF($A11=2,IF(ISNUMBER(REGION!DH11),REGION!DH11,""),"")</f>
        <v>93.90063137459029</v>
      </c>
      <c r="P11" s="9">
        <f>IF($A11=2,IF(ISNUMBER(REGION!DI11),REGION!DI11,""),"")</f>
        <v>107.5557493827052</v>
      </c>
      <c r="Q11" s="9">
        <f>IF($A11=2,IF(ISNUMBER(REGION!DJ11),REGION!DJ11,""),"")</f>
        <v>105.40082582022154</v>
      </c>
      <c r="R11" s="9">
        <f>IF($A11=2,IF(ISNUMBER(REGION!DK11),REGION!DK11,""),"")</f>
        <v>86.679218524507348</v>
      </c>
      <c r="S11" s="6">
        <f t="shared" si="5"/>
        <v>94.517679238205872</v>
      </c>
      <c r="T11" s="1">
        <f t="shared" si="3"/>
        <v>1</v>
      </c>
      <c r="V11" s="1">
        <f t="shared" si="6"/>
        <v>1</v>
      </c>
      <c r="W11" s="40" t="str">
        <f>IF(V11&gt;1,Employment!$S11,"")</f>
        <v/>
      </c>
    </row>
    <row r="12" spans="1:23" ht="10.5" x14ac:dyDescent="0.25">
      <c r="A12" s="39">
        <f>'Industry selection'!C12</f>
        <v>2</v>
      </c>
      <c r="B12" s="2">
        <v>1.6</v>
      </c>
      <c r="C12" s="2" t="s">
        <v>23</v>
      </c>
      <c r="D12" s="9">
        <f>IF($A12=2,IF(ISNUMBER(REGION!CY12),REGION!CY12,""),"")</f>
        <v>97.926582065934085</v>
      </c>
      <c r="E12" s="9">
        <f>IF($A12=2,IF(ISNUMBER(REGION!CZ12),REGION!CZ12,""),"")</f>
        <v>96.258430743472289</v>
      </c>
      <c r="F12" s="9">
        <f>IF($A12=2,IF(ISNUMBER(REGION!DA12),REGION!DA12,""),"")</f>
        <v>116.18714780965377</v>
      </c>
      <c r="G12" s="9">
        <f>IF($A12=2,IF(ISNUMBER(REGION!DB12),REGION!DB12,""),"")</f>
        <v>71.885298530717336</v>
      </c>
      <c r="H12" s="9">
        <f>IF($A12=2,IF(ISNUMBER(REGION!DC12),REGION!DC12,""),"")</f>
        <v>135.19654282570568</v>
      </c>
      <c r="I12" s="9">
        <f>IF($A12=2,IF(ISNUMBER(REGION!DD12),REGION!DD12,""),"")</f>
        <v>176.03725437644556</v>
      </c>
      <c r="J12" s="6">
        <f t="shared" si="4"/>
        <v>115.5818760586548</v>
      </c>
      <c r="K12" s="1">
        <f t="shared" si="1"/>
        <v>1</v>
      </c>
      <c r="M12" s="9">
        <f>IF($A12=2,IF(ISNUMBER(REGION!DF12),REGION!DF12,""),"")</f>
        <v>101.4806029719345</v>
      </c>
      <c r="N12" s="9">
        <f>IF($A12=2,IF(ISNUMBER(REGION!DG12),REGION!DG12,""),"")</f>
        <v>94.572493793077257</v>
      </c>
      <c r="O12" s="9">
        <f>IF($A12=2,IF(ISNUMBER(REGION!DH12),REGION!DH12,""),"")</f>
        <v>100.40808281207011</v>
      </c>
      <c r="P12" s="9">
        <f>IF($A12=2,IF(ISNUMBER(REGION!DI12),REGION!DI12,""),"")</f>
        <v>58.810359609168749</v>
      </c>
      <c r="Q12" s="9">
        <f>IF($A12=2,IF(ISNUMBER(REGION!DJ12),REGION!DJ12,""),"")</f>
        <v>115.84776175850071</v>
      </c>
      <c r="R12" s="9">
        <f>IF($A12=2,IF(ISNUMBER(REGION!DK12),REGION!DK12,""),"")</f>
        <v>154.53959029338316</v>
      </c>
      <c r="S12" s="6">
        <f t="shared" si="5"/>
        <v>104.27648187302242</v>
      </c>
      <c r="T12" s="1">
        <f t="shared" si="3"/>
        <v>1</v>
      </c>
      <c r="V12" s="1">
        <f t="shared" si="6"/>
        <v>2</v>
      </c>
      <c r="W12" s="40">
        <f>IF(V12&gt;1,Employment!$S12,"")</f>
        <v>1.5088113627125128E-2</v>
      </c>
    </row>
    <row r="13" spans="1:23" ht="10.5" x14ac:dyDescent="0.25">
      <c r="A13" s="39">
        <f>'Industry selection'!C13</f>
        <v>1</v>
      </c>
      <c r="B13" s="2">
        <v>1.7</v>
      </c>
      <c r="C13" s="2" t="s">
        <v>25</v>
      </c>
      <c r="D13" s="9" t="str">
        <f>IF($A13=2,IF(ISNUMBER(REGION!CY13),REGION!CY13,""),"")</f>
        <v/>
      </c>
      <c r="E13" s="9" t="str">
        <f>IF($A13=2,IF(ISNUMBER(REGION!CZ13),REGION!CZ13,""),"")</f>
        <v/>
      </c>
      <c r="F13" s="9" t="str">
        <f>IF($A13=2,IF(ISNUMBER(REGION!DA13),REGION!DA13,""),"")</f>
        <v/>
      </c>
      <c r="G13" s="9" t="str">
        <f>IF($A13=2,IF(ISNUMBER(REGION!DB13),REGION!DB13,""),"")</f>
        <v/>
      </c>
      <c r="H13" s="9" t="str">
        <f>IF($A13=2,IF(ISNUMBER(REGION!DC13),REGION!DC13,""),"")</f>
        <v/>
      </c>
      <c r="I13" s="9" t="str">
        <f>IF($A13=2,IF(ISNUMBER(REGION!DD13),REGION!DD13,""),"")</f>
        <v/>
      </c>
      <c r="J13" s="6" t="str">
        <f t="shared" si="4"/>
        <v/>
      </c>
      <c r="K13" s="1" t="str">
        <f t="shared" si="1"/>
        <v/>
      </c>
      <c r="M13" s="9" t="str">
        <f>IF($A13=2,IF(ISNUMBER(REGION!DF13),REGION!DF13,""),"")</f>
        <v/>
      </c>
      <c r="N13" s="9" t="str">
        <f>IF($A13=2,IF(ISNUMBER(REGION!DG13),REGION!DG13,""),"")</f>
        <v/>
      </c>
      <c r="O13" s="9" t="str">
        <f>IF($A13=2,IF(ISNUMBER(REGION!DH13),REGION!DH13,""),"")</f>
        <v/>
      </c>
      <c r="P13" s="9" t="str">
        <f>IF($A13=2,IF(ISNUMBER(REGION!DI13),REGION!DI13,""),"")</f>
        <v/>
      </c>
      <c r="Q13" s="9" t="str">
        <f>IF($A13=2,IF(ISNUMBER(REGION!DJ13),REGION!DJ13,""),"")</f>
        <v/>
      </c>
      <c r="R13" s="9" t="str">
        <f>IF($A13=2,IF(ISNUMBER(REGION!DK13),REGION!DK13,""),"")</f>
        <v/>
      </c>
      <c r="S13" s="6" t="str">
        <f t="shared" si="5"/>
        <v/>
      </c>
      <c r="T13" s="1" t="str">
        <f t="shared" si="3"/>
        <v/>
      </c>
      <c r="V13" s="1" t="str">
        <f t="shared" si="6"/>
        <v/>
      </c>
      <c r="W13" s="40" t="str">
        <f>IF(V13&gt;1,Employment!$S13,"")</f>
        <v/>
      </c>
    </row>
    <row r="14" spans="1:23" ht="10.5" x14ac:dyDescent="0.25">
      <c r="A14" s="39" t="str">
        <f>'Industry selection'!C14</f>
        <v/>
      </c>
      <c r="B14" s="2">
        <v>2</v>
      </c>
      <c r="C14" s="2" t="s">
        <v>27</v>
      </c>
      <c r="D14" s="9" t="str">
        <f>IF($A14=2,IF(ISNUMBER(REGION!CY14),REGION!CY14,""),"")</f>
        <v/>
      </c>
      <c r="E14" s="9" t="str">
        <f>IF($A14=2,IF(ISNUMBER(REGION!CZ14),REGION!CZ14,""),"")</f>
        <v/>
      </c>
      <c r="F14" s="9" t="str">
        <f>IF($A14=2,IF(ISNUMBER(REGION!DA14),REGION!DA14,""),"")</f>
        <v/>
      </c>
      <c r="G14" s="9" t="str">
        <f>IF($A14=2,IF(ISNUMBER(REGION!DB14),REGION!DB14,""),"")</f>
        <v/>
      </c>
      <c r="H14" s="9" t="str">
        <f>IF($A14=2,IF(ISNUMBER(REGION!DC14),REGION!DC14,""),"")</f>
        <v/>
      </c>
      <c r="I14" s="9" t="str">
        <f>IF($A14=2,IF(ISNUMBER(REGION!DD14),REGION!DD14,""),"")</f>
        <v/>
      </c>
      <c r="J14" s="6" t="str">
        <f t="shared" si="4"/>
        <v/>
      </c>
      <c r="K14" s="1" t="str">
        <f t="shared" si="1"/>
        <v/>
      </c>
      <c r="M14" s="9" t="str">
        <f>IF($A14=2,IF(ISNUMBER(REGION!DF14),REGION!DF14,""),"")</f>
        <v/>
      </c>
      <c r="N14" s="9" t="str">
        <f>IF($A14=2,IF(ISNUMBER(REGION!DG14),REGION!DG14,""),"")</f>
        <v/>
      </c>
      <c r="O14" s="9" t="str">
        <f>IF($A14=2,IF(ISNUMBER(REGION!DH14),REGION!DH14,""),"")</f>
        <v/>
      </c>
      <c r="P14" s="9" t="str">
        <f>IF($A14=2,IF(ISNUMBER(REGION!DI14),REGION!DI14,""),"")</f>
        <v/>
      </c>
      <c r="Q14" s="9" t="str">
        <f>IF($A14=2,IF(ISNUMBER(REGION!DJ14),REGION!DJ14,""),"")</f>
        <v/>
      </c>
      <c r="R14" s="9" t="str">
        <f>IF($A14=2,IF(ISNUMBER(REGION!DK14),REGION!DK14,""),"")</f>
        <v/>
      </c>
      <c r="S14" s="6" t="str">
        <f t="shared" si="5"/>
        <v/>
      </c>
      <c r="T14" s="1" t="str">
        <f t="shared" si="3"/>
        <v/>
      </c>
      <c r="V14" s="1" t="str">
        <f t="shared" si="6"/>
        <v/>
      </c>
      <c r="W14" s="40" t="str">
        <f>IF(V14&gt;1,Employment!$S14,"")</f>
        <v/>
      </c>
    </row>
    <row r="15" spans="1:23" ht="10.5" x14ac:dyDescent="0.25">
      <c r="A15" s="39">
        <f>'Industry selection'!C15</f>
        <v>2</v>
      </c>
      <c r="B15" s="2">
        <v>2.1</v>
      </c>
      <c r="C15" s="2" t="s">
        <v>29</v>
      </c>
      <c r="D15" s="9">
        <f>IF($A15=2,IF(ISNUMBER(REGION!CY15),REGION!CY15,""),"")</f>
        <v>99.83840126669358</v>
      </c>
      <c r="E15" s="9">
        <f>IF($A15=2,IF(ISNUMBER(REGION!CZ15),REGION!CZ15,""),"")</f>
        <v>94.490401081989404</v>
      </c>
      <c r="F15" s="9" t="str">
        <f>IF($A15=2,IF(ISNUMBER(REGION!DA15),REGION!DA15,""),"")</f>
        <v/>
      </c>
      <c r="G15" s="9">
        <f>IF($A15=2,IF(ISNUMBER(REGION!DB15),REGION!DB15,""),"")</f>
        <v>129.79837187579264</v>
      </c>
      <c r="H15" s="9">
        <f>IF($A15=2,IF(ISNUMBER(REGION!DC15),REGION!DC15,""),"")</f>
        <v>171.40673076600277</v>
      </c>
      <c r="I15" s="9" t="str">
        <f>IF($A15=2,IF(ISNUMBER(REGION!DD15),REGION!DD15,""),"")</f>
        <v/>
      </c>
      <c r="J15" s="6">
        <f t="shared" si="4"/>
        <v>123.8834762476196</v>
      </c>
      <c r="K15" s="1">
        <f t="shared" si="1"/>
        <v>1</v>
      </c>
      <c r="M15" s="9">
        <f>IF($A15=2,IF(ISNUMBER(REGION!DF15),REGION!DF15,""),"")</f>
        <v>88.843960897887456</v>
      </c>
      <c r="N15" s="9">
        <f>IF($A15=2,IF(ISNUMBER(REGION!DG15),REGION!DG15,""),"")</f>
        <v>81.386261611811776</v>
      </c>
      <c r="O15" s="9" t="str">
        <f>IF($A15=2,IF(ISNUMBER(REGION!DH15),REGION!DH15,""),"")</f>
        <v/>
      </c>
      <c r="P15" s="9">
        <f>IF($A15=2,IF(ISNUMBER(REGION!DI15),REGION!DI15,""),"")</f>
        <v>101.17668118803978</v>
      </c>
      <c r="Q15" s="9">
        <f>IF($A15=2,IF(ISNUMBER(REGION!DJ15),REGION!DJ15,""),"")</f>
        <v>112.97695176327504</v>
      </c>
      <c r="R15" s="9" t="str">
        <f>IF($A15=2,IF(ISNUMBER(REGION!DK15),REGION!DK15,""),"")</f>
        <v/>
      </c>
      <c r="S15" s="6">
        <f t="shared" si="5"/>
        <v>96.095963865253509</v>
      </c>
      <c r="T15" s="1">
        <f t="shared" si="3"/>
        <v>1</v>
      </c>
      <c r="V15" s="1">
        <f t="shared" si="6"/>
        <v>2</v>
      </c>
      <c r="W15" s="40">
        <f>IF(V15&gt;1,Employment!$S15,"")</f>
        <v>4.3130049370352945E-3</v>
      </c>
    </row>
    <row r="16" spans="1:23" ht="10.5" x14ac:dyDescent="0.25">
      <c r="A16" s="39">
        <f>'Industry selection'!C16</f>
        <v>2</v>
      </c>
      <c r="B16" s="2">
        <v>2.2000000000000002</v>
      </c>
      <c r="C16" s="2" t="s">
        <v>31</v>
      </c>
      <c r="D16" s="9">
        <f>IF($A16=2,IF(ISNUMBER(REGION!CY16),REGION!CY16,""),"")</f>
        <v>118.45835986827915</v>
      </c>
      <c r="E16" s="9">
        <f>IF($A16=2,IF(ISNUMBER(REGION!CZ16),REGION!CZ16,""),"")</f>
        <v>114.51325358554398</v>
      </c>
      <c r="F16" s="9">
        <f>IF($A16=2,IF(ISNUMBER(REGION!DA16),REGION!DA16,""),"")</f>
        <v>114.02359694950609</v>
      </c>
      <c r="G16" s="9">
        <f>IF($A16=2,IF(ISNUMBER(REGION!DB16),REGION!DB16,""),"")</f>
        <v>118.88608043117172</v>
      </c>
      <c r="H16" s="9">
        <f>IF($A16=2,IF(ISNUMBER(REGION!DC16),REGION!DC16,""),"")</f>
        <v>137.62235458632077</v>
      </c>
      <c r="I16" s="9">
        <f>IF($A16=2,IF(ISNUMBER(REGION!DD16),REGION!DD16,""),"")</f>
        <v>124.12394633591047</v>
      </c>
      <c r="J16" s="6">
        <f t="shared" si="4"/>
        <v>121.2712652927887</v>
      </c>
      <c r="K16" s="1">
        <f t="shared" si="1"/>
        <v>1</v>
      </c>
      <c r="M16" s="9">
        <f>IF($A16=2,IF(ISNUMBER(REGION!DF16),REGION!DF16,""),"")</f>
        <v>94.132449153655017</v>
      </c>
      <c r="N16" s="9">
        <f>IF($A16=2,IF(ISNUMBER(REGION!DG16),REGION!DG16,""),"")</f>
        <v>85.558651927967773</v>
      </c>
      <c r="O16" s="9">
        <f>IF($A16=2,IF(ISNUMBER(REGION!DH16),REGION!DH16,""),"")</f>
        <v>79.920549873928223</v>
      </c>
      <c r="P16" s="9">
        <f>IF($A16=2,IF(ISNUMBER(REGION!DI16),REGION!DI16,""),"")</f>
        <v>74.423663378418212</v>
      </c>
      <c r="Q16" s="9">
        <f>IF($A16=2,IF(ISNUMBER(REGION!DJ16),REGION!DJ16,""),"")</f>
        <v>76.449330484142351</v>
      </c>
      <c r="R16" s="9">
        <f>IF($A16=2,IF(ISNUMBER(REGION!DK16),REGION!DK16,""),"")</f>
        <v>78.215346329420456</v>
      </c>
      <c r="S16" s="6">
        <f t="shared" si="5"/>
        <v>81.449998524588679</v>
      </c>
      <c r="T16" s="1">
        <f t="shared" si="3"/>
        <v>0</v>
      </c>
      <c r="V16" s="1">
        <f t="shared" si="6"/>
        <v>1</v>
      </c>
      <c r="W16" s="40" t="str">
        <f>IF(V16&gt;1,Employment!$S16,"")</f>
        <v/>
      </c>
    </row>
    <row r="17" spans="1:23" ht="10.5" x14ac:dyDescent="0.25">
      <c r="A17" s="39">
        <f>'Industry selection'!C17</f>
        <v>1</v>
      </c>
      <c r="B17" s="2">
        <v>2.2999999999999998</v>
      </c>
      <c r="C17" s="2" t="s">
        <v>33</v>
      </c>
      <c r="D17" s="9" t="str">
        <f>IF($A17=2,IF(ISNUMBER(REGION!CY17),REGION!CY17,""),"")</f>
        <v/>
      </c>
      <c r="E17" s="9" t="str">
        <f>IF($A17=2,IF(ISNUMBER(REGION!CZ17),REGION!CZ17,""),"")</f>
        <v/>
      </c>
      <c r="F17" s="9" t="str">
        <f>IF($A17=2,IF(ISNUMBER(REGION!DA17),REGION!DA17,""),"")</f>
        <v/>
      </c>
      <c r="G17" s="9" t="str">
        <f>IF($A17=2,IF(ISNUMBER(REGION!DB17),REGION!DB17,""),"")</f>
        <v/>
      </c>
      <c r="H17" s="9" t="str">
        <f>IF($A17=2,IF(ISNUMBER(REGION!DC17),REGION!DC17,""),"")</f>
        <v/>
      </c>
      <c r="I17" s="9" t="str">
        <f>IF($A17=2,IF(ISNUMBER(REGION!DD17),REGION!DD17,""),"")</f>
        <v/>
      </c>
      <c r="J17" s="6" t="str">
        <f t="shared" si="4"/>
        <v/>
      </c>
      <c r="K17" s="1" t="str">
        <f t="shared" si="1"/>
        <v/>
      </c>
      <c r="M17" s="9" t="str">
        <f>IF($A17=2,IF(ISNUMBER(REGION!DF17),REGION!DF17,""),"")</f>
        <v/>
      </c>
      <c r="N17" s="9" t="str">
        <f>IF($A17=2,IF(ISNUMBER(REGION!DG17),REGION!DG17,""),"")</f>
        <v/>
      </c>
      <c r="O17" s="9" t="str">
        <f>IF($A17=2,IF(ISNUMBER(REGION!DH17),REGION!DH17,""),"")</f>
        <v/>
      </c>
      <c r="P17" s="9" t="str">
        <f>IF($A17=2,IF(ISNUMBER(REGION!DI17),REGION!DI17,""),"")</f>
        <v/>
      </c>
      <c r="Q17" s="9" t="str">
        <f>IF($A17=2,IF(ISNUMBER(REGION!DJ17),REGION!DJ17,""),"")</f>
        <v/>
      </c>
      <c r="R17" s="9" t="str">
        <f>IF($A17=2,IF(ISNUMBER(REGION!DK17),REGION!DK17,""),"")</f>
        <v/>
      </c>
      <c r="S17" s="6" t="str">
        <f t="shared" si="5"/>
        <v/>
      </c>
      <c r="T17" s="1" t="str">
        <f t="shared" si="3"/>
        <v/>
      </c>
      <c r="V17" s="1" t="str">
        <f t="shared" si="6"/>
        <v/>
      </c>
      <c r="W17" s="40" t="str">
        <f>IF(V17&gt;1,Employment!$S17,"")</f>
        <v/>
      </c>
    </row>
    <row r="18" spans="1:23" ht="10.5" x14ac:dyDescent="0.25">
      <c r="A18" s="39">
        <f>'Industry selection'!C18</f>
        <v>2</v>
      </c>
      <c r="B18" s="2">
        <v>2.4</v>
      </c>
      <c r="C18" s="2" t="s">
        <v>35</v>
      </c>
      <c r="D18" s="9">
        <f>IF($A18=2,IF(ISNUMBER(REGION!CY18),REGION!CY18,""),"")</f>
        <v>50.748813826811983</v>
      </c>
      <c r="E18" s="9">
        <f>IF($A18=2,IF(ISNUMBER(REGION!CZ18),REGION!CZ18,""),"")</f>
        <v>35.518223087534352</v>
      </c>
      <c r="F18" s="9" t="str">
        <f>IF($A18=2,IF(ISNUMBER(REGION!DA18),REGION!DA18,""),"")</f>
        <v/>
      </c>
      <c r="G18" s="9" t="str">
        <f>IF($A18=2,IF(ISNUMBER(REGION!DB18),REGION!DB18,""),"")</f>
        <v/>
      </c>
      <c r="H18" s="9">
        <f>IF($A18=2,IF(ISNUMBER(REGION!DC18),REGION!DC18,""),"")</f>
        <v>82.140589130672694</v>
      </c>
      <c r="I18" s="9" t="str">
        <f>IF($A18=2,IF(ISNUMBER(REGION!DD18),REGION!DD18,""),"")</f>
        <v/>
      </c>
      <c r="J18" s="6">
        <f t="shared" si="4"/>
        <v>56.135875348339674</v>
      </c>
      <c r="K18" s="1">
        <f t="shared" si="1"/>
        <v>0</v>
      </c>
      <c r="M18" s="9" t="str">
        <f>IF($A18=2,IF(ISNUMBER(REGION!DF18),REGION!DF18,""),"")</f>
        <v/>
      </c>
      <c r="N18" s="9">
        <f>IF($A18=2,IF(ISNUMBER(REGION!DG18),REGION!DG18,""),"")</f>
        <v>29.95809423835853</v>
      </c>
      <c r="O18" s="9" t="str">
        <f>IF($A18=2,IF(ISNUMBER(REGION!DH18),REGION!DH18,""),"")</f>
        <v/>
      </c>
      <c r="P18" s="9" t="str">
        <f>IF($A18=2,IF(ISNUMBER(REGION!DI18),REGION!DI18,""),"")</f>
        <v/>
      </c>
      <c r="Q18" s="9">
        <f>IF($A18=2,IF(ISNUMBER(REGION!DJ18),REGION!DJ18,""),"")</f>
        <v>64.580488651773436</v>
      </c>
      <c r="R18" s="9" t="str">
        <f>IF($A18=2,IF(ISNUMBER(REGION!DK18),REGION!DK18,""),"")</f>
        <v/>
      </c>
      <c r="S18" s="6">
        <f t="shared" si="5"/>
        <v>47.269291445065981</v>
      </c>
      <c r="T18" s="1">
        <f t="shared" si="3"/>
        <v>0</v>
      </c>
      <c r="V18" s="1">
        <f t="shared" si="6"/>
        <v>0</v>
      </c>
      <c r="W18" s="40" t="str">
        <f>IF(V18&gt;1,Employment!$S18,"")</f>
        <v/>
      </c>
    </row>
    <row r="19" spans="1:23" ht="10.5" x14ac:dyDescent="0.25">
      <c r="A19" s="39">
        <f>'Industry selection'!C19</f>
        <v>2</v>
      </c>
      <c r="B19" s="2">
        <v>3</v>
      </c>
      <c r="C19" s="2" t="s">
        <v>37</v>
      </c>
      <c r="D19" s="9">
        <f>IF($A19=2,IF(ISNUMBER(REGION!CY19),REGION!CY19,""),"")</f>
        <v>42.595595304479332</v>
      </c>
      <c r="E19" s="9">
        <f>IF($A19=2,IF(ISNUMBER(REGION!CZ19),REGION!CZ19,""),"")</f>
        <v>50.664352678401727</v>
      </c>
      <c r="F19" s="9" t="str">
        <f>IF($A19=2,IF(ISNUMBER(REGION!DA19),REGION!DA19,""),"")</f>
        <v/>
      </c>
      <c r="G19" s="9" t="str">
        <f>IF($A19=2,IF(ISNUMBER(REGION!DB19),REGION!DB19,""),"")</f>
        <v/>
      </c>
      <c r="H19" s="9">
        <f>IF($A19=2,IF(ISNUMBER(REGION!DC19),REGION!DC19,""),"")</f>
        <v>51.233261265183494</v>
      </c>
      <c r="I19" s="9">
        <f>IF($A19=2,IF(ISNUMBER(REGION!DD19),REGION!DD19,""),"")</f>
        <v>66.06919798804806</v>
      </c>
      <c r="J19" s="6">
        <f t="shared" si="4"/>
        <v>52.640601809028155</v>
      </c>
      <c r="K19" s="1">
        <f t="shared" si="1"/>
        <v>0</v>
      </c>
      <c r="M19" s="9">
        <f>IF($A19=2,IF(ISNUMBER(REGION!DF19),REGION!DF19,""),"")</f>
        <v>65.05119323501394</v>
      </c>
      <c r="N19" s="9">
        <f>IF($A19=2,IF(ISNUMBER(REGION!DG19),REGION!DG19,""),"")</f>
        <v>78.590068358956287</v>
      </c>
      <c r="O19" s="9" t="str">
        <f>IF($A19=2,IF(ISNUMBER(REGION!DH19),REGION!DH19,""),"")</f>
        <v/>
      </c>
      <c r="P19" s="9" t="str">
        <f>IF($A19=2,IF(ISNUMBER(REGION!DI19),REGION!DI19,""),"")</f>
        <v/>
      </c>
      <c r="Q19" s="9">
        <f>IF($A19=2,IF(ISNUMBER(REGION!DJ19),REGION!DJ19,""),"")</f>
        <v>90.510634417391501</v>
      </c>
      <c r="R19" s="9">
        <f>IF($A19=2,IF(ISNUMBER(REGION!DK19),REGION!DK19,""),"")</f>
        <v>108.73299614141183</v>
      </c>
      <c r="S19" s="6">
        <f t="shared" si="5"/>
        <v>85.721223038193386</v>
      </c>
      <c r="T19" s="1">
        <f t="shared" si="3"/>
        <v>0</v>
      </c>
      <c r="V19" s="1">
        <f t="shared" si="6"/>
        <v>0</v>
      </c>
      <c r="W19" s="40" t="str">
        <f>IF(V19&gt;1,Employment!$S19,"")</f>
        <v/>
      </c>
    </row>
    <row r="20" spans="1:23" ht="10.5" x14ac:dyDescent="0.25">
      <c r="A20" s="39">
        <f>'Industry selection'!C20</f>
        <v>1</v>
      </c>
      <c r="B20" s="2">
        <v>3.1</v>
      </c>
      <c r="C20" s="2" t="s">
        <v>39</v>
      </c>
      <c r="D20" s="9" t="str">
        <f>IF($A20=2,IF(ISNUMBER(REGION!CY20),REGION!CY20,""),"")</f>
        <v/>
      </c>
      <c r="E20" s="9" t="str">
        <f>IF($A20=2,IF(ISNUMBER(REGION!CZ20),REGION!CZ20,""),"")</f>
        <v/>
      </c>
      <c r="F20" s="9" t="str">
        <f>IF($A20=2,IF(ISNUMBER(REGION!DA20),REGION!DA20,""),"")</f>
        <v/>
      </c>
      <c r="G20" s="9" t="str">
        <f>IF($A20=2,IF(ISNUMBER(REGION!DB20),REGION!DB20,""),"")</f>
        <v/>
      </c>
      <c r="H20" s="9" t="str">
        <f>IF($A20=2,IF(ISNUMBER(REGION!DC20),REGION!DC20,""),"")</f>
        <v/>
      </c>
      <c r="I20" s="9" t="str">
        <f>IF($A20=2,IF(ISNUMBER(REGION!DD20),REGION!DD20,""),"")</f>
        <v/>
      </c>
      <c r="J20" s="6" t="str">
        <f t="shared" si="4"/>
        <v/>
      </c>
      <c r="K20" s="1" t="str">
        <f t="shared" si="1"/>
        <v/>
      </c>
      <c r="M20" s="9" t="str">
        <f>IF($A20=2,IF(ISNUMBER(REGION!DF20),REGION!DF20,""),"")</f>
        <v/>
      </c>
      <c r="N20" s="9" t="str">
        <f>IF($A20=2,IF(ISNUMBER(REGION!DG20),REGION!DG20,""),"")</f>
        <v/>
      </c>
      <c r="O20" s="9" t="str">
        <f>IF($A20=2,IF(ISNUMBER(REGION!DH20),REGION!DH20,""),"")</f>
        <v/>
      </c>
      <c r="P20" s="9" t="str">
        <f>IF($A20=2,IF(ISNUMBER(REGION!DI20),REGION!DI20,""),"")</f>
        <v/>
      </c>
      <c r="Q20" s="9" t="str">
        <f>IF($A20=2,IF(ISNUMBER(REGION!DJ20),REGION!DJ20,""),"")</f>
        <v/>
      </c>
      <c r="R20" s="9" t="str">
        <f>IF($A20=2,IF(ISNUMBER(REGION!DK20),REGION!DK20,""),"")</f>
        <v/>
      </c>
      <c r="S20" s="6" t="str">
        <f t="shared" si="5"/>
        <v/>
      </c>
      <c r="T20" s="1" t="str">
        <f t="shared" si="3"/>
        <v/>
      </c>
      <c r="V20" s="1" t="str">
        <f t="shared" si="6"/>
        <v/>
      </c>
      <c r="W20" s="40" t="str">
        <f>IF(V20&gt;1,Employment!$S20,"")</f>
        <v/>
      </c>
    </row>
    <row r="21" spans="1:23" ht="10.5" x14ac:dyDescent="0.25">
      <c r="A21" s="39">
        <f>'Industry selection'!C21</f>
        <v>1</v>
      </c>
      <c r="B21" s="2">
        <v>3.2</v>
      </c>
      <c r="C21" s="2" t="s">
        <v>41</v>
      </c>
      <c r="D21" s="9" t="str">
        <f>IF($A21=2,IF(ISNUMBER(REGION!CY21),REGION!CY21,""),"")</f>
        <v/>
      </c>
      <c r="E21" s="9" t="str">
        <f>IF($A21=2,IF(ISNUMBER(REGION!CZ21),REGION!CZ21,""),"")</f>
        <v/>
      </c>
      <c r="F21" s="9" t="str">
        <f>IF($A21=2,IF(ISNUMBER(REGION!DA21),REGION!DA21,""),"")</f>
        <v/>
      </c>
      <c r="G21" s="9" t="str">
        <f>IF($A21=2,IF(ISNUMBER(REGION!DB21),REGION!DB21,""),"")</f>
        <v/>
      </c>
      <c r="H21" s="9" t="str">
        <f>IF($A21=2,IF(ISNUMBER(REGION!DC21),REGION!DC21,""),"")</f>
        <v/>
      </c>
      <c r="I21" s="9" t="str">
        <f>IF($A21=2,IF(ISNUMBER(REGION!DD21),REGION!DD21,""),"")</f>
        <v/>
      </c>
      <c r="J21" s="6" t="str">
        <f t="shared" si="4"/>
        <v/>
      </c>
      <c r="K21" s="1" t="str">
        <f t="shared" si="1"/>
        <v/>
      </c>
      <c r="M21" s="9" t="str">
        <f>IF($A21=2,IF(ISNUMBER(REGION!DF21),REGION!DF21,""),"")</f>
        <v/>
      </c>
      <c r="N21" s="9" t="str">
        <f>IF($A21=2,IF(ISNUMBER(REGION!DG21),REGION!DG21,""),"")</f>
        <v/>
      </c>
      <c r="O21" s="9" t="str">
        <f>IF($A21=2,IF(ISNUMBER(REGION!DH21),REGION!DH21,""),"")</f>
        <v/>
      </c>
      <c r="P21" s="9" t="str">
        <f>IF($A21=2,IF(ISNUMBER(REGION!DI21),REGION!DI21,""),"")</f>
        <v/>
      </c>
      <c r="Q21" s="9" t="str">
        <f>IF($A21=2,IF(ISNUMBER(REGION!DJ21),REGION!DJ21,""),"")</f>
        <v/>
      </c>
      <c r="R21" s="9" t="str">
        <f>IF($A21=2,IF(ISNUMBER(REGION!DK21),REGION!DK21,""),"")</f>
        <v/>
      </c>
      <c r="S21" s="6" t="str">
        <f t="shared" si="5"/>
        <v/>
      </c>
      <c r="T21" s="1" t="str">
        <f t="shared" si="3"/>
        <v/>
      </c>
      <c r="V21" s="1" t="str">
        <f t="shared" si="6"/>
        <v/>
      </c>
      <c r="W21" s="40" t="str">
        <f>IF(V21&gt;1,Employment!$S21,"")</f>
        <v/>
      </c>
    </row>
    <row r="22" spans="1:23" ht="10.5" x14ac:dyDescent="0.25">
      <c r="A22" s="39">
        <f>'Industry selection'!C22</f>
        <v>0</v>
      </c>
      <c r="B22" s="2" t="s">
        <v>747</v>
      </c>
      <c r="C22" s="2" t="s">
        <v>44</v>
      </c>
      <c r="D22" s="9" t="str">
        <f>IF($A22=2,IF(ISNUMBER(REGION!CY22),REGION!CY22,""),"")</f>
        <v/>
      </c>
      <c r="E22" s="9" t="str">
        <f>IF($A22=2,IF(ISNUMBER(REGION!CZ22),REGION!CZ22,""),"")</f>
        <v/>
      </c>
      <c r="F22" s="9" t="str">
        <f>IF($A22=2,IF(ISNUMBER(REGION!DA22),REGION!DA22,""),"")</f>
        <v/>
      </c>
      <c r="G22" s="9" t="str">
        <f>IF($A22=2,IF(ISNUMBER(REGION!DB22),REGION!DB22,""),"")</f>
        <v/>
      </c>
      <c r="H22" s="9" t="str">
        <f>IF($A22=2,IF(ISNUMBER(REGION!DC22),REGION!DC22,""),"")</f>
        <v/>
      </c>
      <c r="I22" s="9" t="str">
        <f>IF($A22=2,IF(ISNUMBER(REGION!DD22),REGION!DD22,""),"")</f>
        <v/>
      </c>
      <c r="J22" s="6" t="str">
        <f t="shared" si="4"/>
        <v/>
      </c>
      <c r="K22" s="1" t="str">
        <f t="shared" si="1"/>
        <v/>
      </c>
      <c r="M22" s="9" t="str">
        <f>IF($A22=2,IF(ISNUMBER(REGION!DF22),REGION!DF22,""),"")</f>
        <v/>
      </c>
      <c r="N22" s="9" t="str">
        <f>IF($A22=2,IF(ISNUMBER(REGION!DG22),REGION!DG22,""),"")</f>
        <v/>
      </c>
      <c r="O22" s="9" t="str">
        <f>IF($A22=2,IF(ISNUMBER(REGION!DH22),REGION!DH22,""),"")</f>
        <v/>
      </c>
      <c r="P22" s="9" t="str">
        <f>IF($A22=2,IF(ISNUMBER(REGION!DI22),REGION!DI22,""),"")</f>
        <v/>
      </c>
      <c r="Q22" s="9" t="str">
        <f>IF($A22=2,IF(ISNUMBER(REGION!DJ22),REGION!DJ22,""),"")</f>
        <v/>
      </c>
      <c r="R22" s="9" t="str">
        <f>IF($A22=2,IF(ISNUMBER(REGION!DK22),REGION!DK22,""),"")</f>
        <v/>
      </c>
      <c r="S22" s="6" t="str">
        <f t="shared" si="5"/>
        <v/>
      </c>
      <c r="T22" s="1" t="str">
        <f t="shared" si="3"/>
        <v/>
      </c>
      <c r="V22" s="1" t="str">
        <f t="shared" si="6"/>
        <v/>
      </c>
      <c r="W22" s="40" t="str">
        <f>IF(V22&gt;1,Employment!$S22,"")</f>
        <v/>
      </c>
    </row>
    <row r="23" spans="1:23" ht="10.5" x14ac:dyDescent="0.25">
      <c r="A23" s="39">
        <f>'Industry selection'!C23</f>
        <v>2</v>
      </c>
      <c r="B23" s="2" t="s">
        <v>46</v>
      </c>
      <c r="C23" s="2" t="s">
        <v>47</v>
      </c>
      <c r="D23" s="9">
        <f>IF($A23=2,IF(ISNUMBER(REGION!CY23),REGION!CY23,""),"")</f>
        <v>113.1825124728943</v>
      </c>
      <c r="E23" s="9">
        <f>IF($A23=2,IF(ISNUMBER(REGION!CZ23),REGION!CZ23,""),"")</f>
        <v>104.40089448053556</v>
      </c>
      <c r="F23" s="9">
        <f>IF($A23=2,IF(ISNUMBER(REGION!DA23),REGION!DA23,""),"")</f>
        <v>105.27334930409421</v>
      </c>
      <c r="G23" s="9">
        <f>IF($A23=2,IF(ISNUMBER(REGION!DB23),REGION!DB23,""),"")</f>
        <v>114.24096493126922</v>
      </c>
      <c r="H23" s="9">
        <f>IF($A23=2,IF(ISNUMBER(REGION!DC23),REGION!DC23,""),"")</f>
        <v>116.87892595269652</v>
      </c>
      <c r="I23" s="9">
        <f>IF($A23=2,IF(ISNUMBER(REGION!DD23),REGION!DD23,""),"")</f>
        <v>105.84286216456424</v>
      </c>
      <c r="J23" s="6">
        <f t="shared" si="4"/>
        <v>109.96991821767568</v>
      </c>
      <c r="K23" s="1">
        <f t="shared" si="1"/>
        <v>1</v>
      </c>
      <c r="M23" s="9">
        <f>IF($A23=2,IF(ISNUMBER(REGION!DF23),REGION!DF23,""),"")</f>
        <v>46.752149797301136</v>
      </c>
      <c r="N23" s="9">
        <f>IF($A23=2,IF(ISNUMBER(REGION!DG23),REGION!DG23,""),"")</f>
        <v>43.398307968271979</v>
      </c>
      <c r="O23" s="9">
        <f>IF($A23=2,IF(ISNUMBER(REGION!DH23),REGION!DH23,""),"")</f>
        <v>45.083593288572921</v>
      </c>
      <c r="P23" s="9">
        <f>IF($A23=2,IF(ISNUMBER(REGION!DI23),REGION!DI23,""),"")</f>
        <v>59.047995284159413</v>
      </c>
      <c r="Q23" s="9">
        <f>IF($A23=2,IF(ISNUMBER(REGION!DJ23),REGION!DJ23,""),"")</f>
        <v>57.529182480042017</v>
      </c>
      <c r="R23" s="9">
        <f>IF($A23=2,IF(ISNUMBER(REGION!DK23),REGION!DK23,""),"")</f>
        <v>58.066372736981023</v>
      </c>
      <c r="S23" s="6">
        <f t="shared" si="5"/>
        <v>51.646266925888085</v>
      </c>
      <c r="T23" s="1">
        <f t="shared" si="3"/>
        <v>0</v>
      </c>
      <c r="V23" s="1">
        <f t="shared" si="6"/>
        <v>1</v>
      </c>
      <c r="W23" s="40" t="str">
        <f>IF(V23&gt;1,Employment!$S23,"")</f>
        <v/>
      </c>
    </row>
    <row r="24" spans="1:23" ht="10.5" x14ac:dyDescent="0.25">
      <c r="A24" s="39">
        <f>'Industry selection'!C24</f>
        <v>1</v>
      </c>
      <c r="B24" s="2">
        <v>5</v>
      </c>
      <c r="C24" s="2" t="s">
        <v>49</v>
      </c>
      <c r="D24" s="9" t="str">
        <f>IF($A24=2,IF(ISNUMBER(REGION!CY24),REGION!CY24,""),"")</f>
        <v/>
      </c>
      <c r="E24" s="9" t="str">
        <f>IF($A24=2,IF(ISNUMBER(REGION!CZ24),REGION!CZ24,""),"")</f>
        <v/>
      </c>
      <c r="F24" s="9" t="str">
        <f>IF($A24=2,IF(ISNUMBER(REGION!DA24),REGION!DA24,""),"")</f>
        <v/>
      </c>
      <c r="G24" s="9" t="str">
        <f>IF($A24=2,IF(ISNUMBER(REGION!DB24),REGION!DB24,""),"")</f>
        <v/>
      </c>
      <c r="H24" s="9" t="str">
        <f>IF($A24=2,IF(ISNUMBER(REGION!DC24),REGION!DC24,""),"")</f>
        <v/>
      </c>
      <c r="I24" s="9" t="str">
        <f>IF($A24=2,IF(ISNUMBER(REGION!DD24),REGION!DD24,""),"")</f>
        <v/>
      </c>
      <c r="J24" s="6" t="str">
        <f t="shared" si="4"/>
        <v/>
      </c>
      <c r="K24" s="1" t="str">
        <f t="shared" si="1"/>
        <v/>
      </c>
      <c r="M24" s="9" t="str">
        <f>IF($A24=2,IF(ISNUMBER(REGION!DF24),REGION!DF24,""),"")</f>
        <v/>
      </c>
      <c r="N24" s="9" t="str">
        <f>IF($A24=2,IF(ISNUMBER(REGION!DG24),REGION!DG24,""),"")</f>
        <v/>
      </c>
      <c r="O24" s="9" t="str">
        <f>IF($A24=2,IF(ISNUMBER(REGION!DH24),REGION!DH24,""),"")</f>
        <v/>
      </c>
      <c r="P24" s="9" t="str">
        <f>IF($A24=2,IF(ISNUMBER(REGION!DI24),REGION!DI24,""),"")</f>
        <v/>
      </c>
      <c r="Q24" s="9" t="str">
        <f>IF($A24=2,IF(ISNUMBER(REGION!DJ24),REGION!DJ24,""),"")</f>
        <v/>
      </c>
      <c r="R24" s="9" t="str">
        <f>IF($A24=2,IF(ISNUMBER(REGION!DK24),REGION!DK24,""),"")</f>
        <v/>
      </c>
      <c r="S24" s="6" t="str">
        <f t="shared" si="5"/>
        <v/>
      </c>
      <c r="T24" s="1" t="str">
        <f t="shared" si="3"/>
        <v/>
      </c>
      <c r="V24" s="1" t="str">
        <f t="shared" si="6"/>
        <v/>
      </c>
      <c r="W24" s="40" t="str">
        <f>IF(V24&gt;1,Employment!$S24,"")</f>
        <v/>
      </c>
    </row>
    <row r="25" spans="1:23" ht="10.5" x14ac:dyDescent="0.25">
      <c r="A25" s="39">
        <f>'Industry selection'!C25</f>
        <v>1</v>
      </c>
      <c r="B25" s="2">
        <v>5.0999999999999996</v>
      </c>
      <c r="C25" s="2" t="s">
        <v>51</v>
      </c>
      <c r="D25" s="9" t="str">
        <f>IF($A25=2,IF(ISNUMBER(REGION!CY25),REGION!CY25,""),"")</f>
        <v/>
      </c>
      <c r="E25" s="9" t="str">
        <f>IF($A25=2,IF(ISNUMBER(REGION!CZ25),REGION!CZ25,""),"")</f>
        <v/>
      </c>
      <c r="F25" s="9" t="str">
        <f>IF($A25=2,IF(ISNUMBER(REGION!DA25),REGION!DA25,""),"")</f>
        <v/>
      </c>
      <c r="G25" s="9" t="str">
        <f>IF($A25=2,IF(ISNUMBER(REGION!DB25),REGION!DB25,""),"")</f>
        <v/>
      </c>
      <c r="H25" s="9" t="str">
        <f>IF($A25=2,IF(ISNUMBER(REGION!DC25),REGION!DC25,""),"")</f>
        <v/>
      </c>
      <c r="I25" s="9" t="str">
        <f>IF($A25=2,IF(ISNUMBER(REGION!DD25),REGION!DD25,""),"")</f>
        <v/>
      </c>
      <c r="J25" s="6" t="str">
        <f t="shared" si="4"/>
        <v/>
      </c>
      <c r="K25" s="1" t="str">
        <f t="shared" si="1"/>
        <v/>
      </c>
      <c r="M25" s="9" t="str">
        <f>IF($A25=2,IF(ISNUMBER(REGION!DF25),REGION!DF25,""),"")</f>
        <v/>
      </c>
      <c r="N25" s="9" t="str">
        <f>IF($A25=2,IF(ISNUMBER(REGION!DG25),REGION!DG25,""),"")</f>
        <v/>
      </c>
      <c r="O25" s="9" t="str">
        <f>IF($A25=2,IF(ISNUMBER(REGION!DH25),REGION!DH25,""),"")</f>
        <v/>
      </c>
      <c r="P25" s="9" t="str">
        <f>IF($A25=2,IF(ISNUMBER(REGION!DI25),REGION!DI25,""),"")</f>
        <v/>
      </c>
      <c r="Q25" s="9" t="str">
        <f>IF($A25=2,IF(ISNUMBER(REGION!DJ25),REGION!DJ25,""),"")</f>
        <v/>
      </c>
      <c r="R25" s="9" t="str">
        <f>IF($A25=2,IF(ISNUMBER(REGION!DK25),REGION!DK25,""),"")</f>
        <v/>
      </c>
      <c r="S25" s="6" t="str">
        <f t="shared" si="5"/>
        <v/>
      </c>
      <c r="T25" s="1" t="str">
        <f t="shared" si="3"/>
        <v/>
      </c>
      <c r="V25" s="1" t="str">
        <f t="shared" si="6"/>
        <v/>
      </c>
      <c r="W25" s="40" t="str">
        <f>IF(V25&gt;1,Employment!$S25,"")</f>
        <v/>
      </c>
    </row>
    <row r="26" spans="1:23" ht="10.5" x14ac:dyDescent="0.25">
      <c r="A26" s="39">
        <f>'Industry selection'!C26</f>
        <v>1</v>
      </c>
      <c r="B26" s="2">
        <v>5.2</v>
      </c>
      <c r="C26" s="2" t="s">
        <v>53</v>
      </c>
      <c r="D26" s="9" t="str">
        <f>IF($A26=2,IF(ISNUMBER(REGION!CY26),REGION!CY26,""),"")</f>
        <v/>
      </c>
      <c r="E26" s="9" t="str">
        <f>IF($A26=2,IF(ISNUMBER(REGION!CZ26),REGION!CZ26,""),"")</f>
        <v/>
      </c>
      <c r="F26" s="9" t="str">
        <f>IF($A26=2,IF(ISNUMBER(REGION!DA26),REGION!DA26,""),"")</f>
        <v/>
      </c>
      <c r="G26" s="9" t="str">
        <f>IF($A26=2,IF(ISNUMBER(REGION!DB26),REGION!DB26,""),"")</f>
        <v/>
      </c>
      <c r="H26" s="9" t="str">
        <f>IF($A26=2,IF(ISNUMBER(REGION!DC26),REGION!DC26,""),"")</f>
        <v/>
      </c>
      <c r="I26" s="9" t="str">
        <f>IF($A26=2,IF(ISNUMBER(REGION!DD26),REGION!DD26,""),"")</f>
        <v/>
      </c>
      <c r="J26" s="6" t="str">
        <f t="shared" si="4"/>
        <v/>
      </c>
      <c r="K26" s="1" t="str">
        <f t="shared" si="1"/>
        <v/>
      </c>
      <c r="M26" s="9" t="str">
        <f>IF($A26=2,IF(ISNUMBER(REGION!DF26),REGION!DF26,""),"")</f>
        <v/>
      </c>
      <c r="N26" s="9" t="str">
        <f>IF($A26=2,IF(ISNUMBER(REGION!DG26),REGION!DG26,""),"")</f>
        <v/>
      </c>
      <c r="O26" s="9" t="str">
        <f>IF($A26=2,IF(ISNUMBER(REGION!DH26),REGION!DH26,""),"")</f>
        <v/>
      </c>
      <c r="P26" s="9" t="str">
        <f>IF($A26=2,IF(ISNUMBER(REGION!DI26),REGION!DI26,""),"")</f>
        <v/>
      </c>
      <c r="Q26" s="9" t="str">
        <f>IF($A26=2,IF(ISNUMBER(REGION!DJ26),REGION!DJ26,""),"")</f>
        <v/>
      </c>
      <c r="R26" s="9" t="str">
        <f>IF($A26=2,IF(ISNUMBER(REGION!DK26),REGION!DK26,""),"")</f>
        <v/>
      </c>
      <c r="S26" s="6" t="str">
        <f t="shared" si="5"/>
        <v/>
      </c>
      <c r="T26" s="1" t="str">
        <f t="shared" si="3"/>
        <v/>
      </c>
      <c r="V26" s="1" t="str">
        <f t="shared" si="6"/>
        <v/>
      </c>
      <c r="W26" s="40" t="str">
        <f>IF(V26&gt;1,Employment!$S26,"")</f>
        <v/>
      </c>
    </row>
    <row r="27" spans="1:23" ht="10.5" x14ac:dyDescent="0.25">
      <c r="A27" s="39">
        <f>'Industry selection'!C27</f>
        <v>1</v>
      </c>
      <c r="B27" s="2">
        <v>6</v>
      </c>
      <c r="C27" s="2" t="s">
        <v>55</v>
      </c>
      <c r="D27" s="9" t="str">
        <f>IF($A27=2,IF(ISNUMBER(REGION!CY27),REGION!CY27,""),"")</f>
        <v/>
      </c>
      <c r="E27" s="9" t="str">
        <f>IF($A27=2,IF(ISNUMBER(REGION!CZ27),REGION!CZ27,""),"")</f>
        <v/>
      </c>
      <c r="F27" s="9" t="str">
        <f>IF($A27=2,IF(ISNUMBER(REGION!DA27),REGION!DA27,""),"")</f>
        <v/>
      </c>
      <c r="G27" s="9" t="str">
        <f>IF($A27=2,IF(ISNUMBER(REGION!DB27),REGION!DB27,""),"")</f>
        <v/>
      </c>
      <c r="H27" s="9" t="str">
        <f>IF($A27=2,IF(ISNUMBER(REGION!DC27),REGION!DC27,""),"")</f>
        <v/>
      </c>
      <c r="I27" s="9" t="str">
        <f>IF($A27=2,IF(ISNUMBER(REGION!DD27),REGION!DD27,""),"")</f>
        <v/>
      </c>
      <c r="J27" s="6" t="str">
        <f t="shared" si="4"/>
        <v/>
      </c>
      <c r="K27" s="1" t="str">
        <f t="shared" si="1"/>
        <v/>
      </c>
      <c r="M27" s="9" t="str">
        <f>IF($A27=2,IF(ISNUMBER(REGION!DF27),REGION!DF27,""),"")</f>
        <v/>
      </c>
      <c r="N27" s="9" t="str">
        <f>IF($A27=2,IF(ISNUMBER(REGION!DG27),REGION!DG27,""),"")</f>
        <v/>
      </c>
      <c r="O27" s="9" t="str">
        <f>IF($A27=2,IF(ISNUMBER(REGION!DH27),REGION!DH27,""),"")</f>
        <v/>
      </c>
      <c r="P27" s="9" t="str">
        <f>IF($A27=2,IF(ISNUMBER(REGION!DI27),REGION!DI27,""),"")</f>
        <v/>
      </c>
      <c r="Q27" s="9" t="str">
        <f>IF($A27=2,IF(ISNUMBER(REGION!DJ27),REGION!DJ27,""),"")</f>
        <v/>
      </c>
      <c r="R27" s="9" t="str">
        <f>IF($A27=2,IF(ISNUMBER(REGION!DK27),REGION!DK27,""),"")</f>
        <v/>
      </c>
      <c r="S27" s="6" t="str">
        <f t="shared" si="5"/>
        <v/>
      </c>
      <c r="T27" s="1" t="str">
        <f t="shared" si="3"/>
        <v/>
      </c>
      <c r="V27" s="1" t="str">
        <f t="shared" si="6"/>
        <v/>
      </c>
      <c r="W27" s="40" t="str">
        <f>IF(V27&gt;1,Employment!$S27,"")</f>
        <v/>
      </c>
    </row>
    <row r="28" spans="1:23" ht="10.5" x14ac:dyDescent="0.25">
      <c r="A28" s="39">
        <f>'Industry selection'!C28</f>
        <v>1</v>
      </c>
      <c r="B28" s="2">
        <v>6.1</v>
      </c>
      <c r="C28" s="2" t="s">
        <v>57</v>
      </c>
      <c r="D28" s="9" t="str">
        <f>IF($A28=2,IF(ISNUMBER(REGION!CY28),REGION!CY28,""),"")</f>
        <v/>
      </c>
      <c r="E28" s="9" t="str">
        <f>IF($A28=2,IF(ISNUMBER(REGION!CZ28),REGION!CZ28,""),"")</f>
        <v/>
      </c>
      <c r="F28" s="9" t="str">
        <f>IF($A28=2,IF(ISNUMBER(REGION!DA28),REGION!DA28,""),"")</f>
        <v/>
      </c>
      <c r="G28" s="9" t="str">
        <f>IF($A28=2,IF(ISNUMBER(REGION!DB28),REGION!DB28,""),"")</f>
        <v/>
      </c>
      <c r="H28" s="9" t="str">
        <f>IF($A28=2,IF(ISNUMBER(REGION!DC28),REGION!DC28,""),"")</f>
        <v/>
      </c>
      <c r="I28" s="9" t="str">
        <f>IF($A28=2,IF(ISNUMBER(REGION!DD28),REGION!DD28,""),"")</f>
        <v/>
      </c>
      <c r="J28" s="6" t="str">
        <f t="shared" si="4"/>
        <v/>
      </c>
      <c r="K28" s="1" t="str">
        <f t="shared" si="1"/>
        <v/>
      </c>
      <c r="M28" s="9" t="str">
        <f>IF($A28=2,IF(ISNUMBER(REGION!DF28),REGION!DF28,""),"")</f>
        <v/>
      </c>
      <c r="N28" s="9" t="str">
        <f>IF($A28=2,IF(ISNUMBER(REGION!DG28),REGION!DG28,""),"")</f>
        <v/>
      </c>
      <c r="O28" s="9" t="str">
        <f>IF($A28=2,IF(ISNUMBER(REGION!DH28),REGION!DH28,""),"")</f>
        <v/>
      </c>
      <c r="P28" s="9" t="str">
        <f>IF($A28=2,IF(ISNUMBER(REGION!DI28),REGION!DI28,""),"")</f>
        <v/>
      </c>
      <c r="Q28" s="9" t="str">
        <f>IF($A28=2,IF(ISNUMBER(REGION!DJ28),REGION!DJ28,""),"")</f>
        <v/>
      </c>
      <c r="R28" s="9" t="str">
        <f>IF($A28=2,IF(ISNUMBER(REGION!DK28),REGION!DK28,""),"")</f>
        <v/>
      </c>
      <c r="S28" s="6" t="str">
        <f t="shared" si="5"/>
        <v/>
      </c>
      <c r="T28" s="1" t="str">
        <f t="shared" si="3"/>
        <v/>
      </c>
      <c r="V28" s="1" t="str">
        <f t="shared" si="6"/>
        <v/>
      </c>
      <c r="W28" s="40" t="str">
        <f>IF(V28&gt;1,Employment!$S28,"")</f>
        <v/>
      </c>
    </row>
    <row r="29" spans="1:23" ht="10.5" x14ac:dyDescent="0.25">
      <c r="A29" s="39">
        <f>'Industry selection'!C29</f>
        <v>1</v>
      </c>
      <c r="B29" s="2">
        <v>6.2</v>
      </c>
      <c r="C29" s="2" t="s">
        <v>59</v>
      </c>
      <c r="D29" s="9" t="str">
        <f>IF($A29=2,IF(ISNUMBER(REGION!CY29),REGION!CY29,""),"")</f>
        <v/>
      </c>
      <c r="E29" s="9" t="str">
        <f>IF($A29=2,IF(ISNUMBER(REGION!CZ29),REGION!CZ29,""),"")</f>
        <v/>
      </c>
      <c r="F29" s="9" t="str">
        <f>IF($A29=2,IF(ISNUMBER(REGION!DA29),REGION!DA29,""),"")</f>
        <v/>
      </c>
      <c r="G29" s="9" t="str">
        <f>IF($A29=2,IF(ISNUMBER(REGION!DB29),REGION!DB29,""),"")</f>
        <v/>
      </c>
      <c r="H29" s="9" t="str">
        <f>IF($A29=2,IF(ISNUMBER(REGION!DC29),REGION!DC29,""),"")</f>
        <v/>
      </c>
      <c r="I29" s="9" t="str">
        <f>IF($A29=2,IF(ISNUMBER(REGION!DD29),REGION!DD29,""),"")</f>
        <v/>
      </c>
      <c r="J29" s="6" t="str">
        <f t="shared" si="4"/>
        <v/>
      </c>
      <c r="K29" s="1" t="str">
        <f t="shared" si="1"/>
        <v/>
      </c>
      <c r="M29" s="9" t="str">
        <f>IF($A29=2,IF(ISNUMBER(REGION!DF29),REGION!DF29,""),"")</f>
        <v/>
      </c>
      <c r="N29" s="9" t="str">
        <f>IF($A29=2,IF(ISNUMBER(REGION!DG29),REGION!DG29,""),"")</f>
        <v/>
      </c>
      <c r="O29" s="9" t="str">
        <f>IF($A29=2,IF(ISNUMBER(REGION!DH29),REGION!DH29,""),"")</f>
        <v/>
      </c>
      <c r="P29" s="9" t="str">
        <f>IF($A29=2,IF(ISNUMBER(REGION!DI29),REGION!DI29,""),"")</f>
        <v/>
      </c>
      <c r="Q29" s="9" t="str">
        <f>IF($A29=2,IF(ISNUMBER(REGION!DJ29),REGION!DJ29,""),"")</f>
        <v/>
      </c>
      <c r="R29" s="9" t="str">
        <f>IF($A29=2,IF(ISNUMBER(REGION!DK29),REGION!DK29,""),"")</f>
        <v/>
      </c>
      <c r="S29" s="6" t="str">
        <f t="shared" si="5"/>
        <v/>
      </c>
      <c r="T29" s="1" t="str">
        <f t="shared" si="3"/>
        <v/>
      </c>
      <c r="V29" s="1" t="str">
        <f t="shared" si="6"/>
        <v/>
      </c>
      <c r="W29" s="40" t="str">
        <f>IF(V29&gt;1,Employment!$S29,"")</f>
        <v/>
      </c>
    </row>
    <row r="30" spans="1:23" ht="10.5" x14ac:dyDescent="0.25">
      <c r="A30" s="39">
        <f>'Industry selection'!C30</f>
        <v>1</v>
      </c>
      <c r="B30" s="2">
        <v>7</v>
      </c>
      <c r="C30" s="2" t="s">
        <v>61</v>
      </c>
      <c r="D30" s="9" t="str">
        <f>IF($A30=2,IF(ISNUMBER(REGION!CY30),REGION!CY30,""),"")</f>
        <v/>
      </c>
      <c r="E30" s="9" t="str">
        <f>IF($A30=2,IF(ISNUMBER(REGION!CZ30),REGION!CZ30,""),"")</f>
        <v/>
      </c>
      <c r="F30" s="9" t="str">
        <f>IF($A30=2,IF(ISNUMBER(REGION!DA30),REGION!DA30,""),"")</f>
        <v/>
      </c>
      <c r="G30" s="9" t="str">
        <f>IF($A30=2,IF(ISNUMBER(REGION!DB30),REGION!DB30,""),"")</f>
        <v/>
      </c>
      <c r="H30" s="9" t="str">
        <f>IF($A30=2,IF(ISNUMBER(REGION!DC30),REGION!DC30,""),"")</f>
        <v/>
      </c>
      <c r="I30" s="9" t="str">
        <f>IF($A30=2,IF(ISNUMBER(REGION!DD30),REGION!DD30,""),"")</f>
        <v/>
      </c>
      <c r="J30" s="6" t="str">
        <f t="shared" si="4"/>
        <v/>
      </c>
      <c r="K30" s="1" t="str">
        <f t="shared" si="1"/>
        <v/>
      </c>
      <c r="M30" s="9" t="str">
        <f>IF($A30=2,IF(ISNUMBER(REGION!DF30),REGION!DF30,""),"")</f>
        <v/>
      </c>
      <c r="N30" s="9" t="str">
        <f>IF($A30=2,IF(ISNUMBER(REGION!DG30),REGION!DG30,""),"")</f>
        <v/>
      </c>
      <c r="O30" s="9" t="str">
        <f>IF($A30=2,IF(ISNUMBER(REGION!DH30),REGION!DH30,""),"")</f>
        <v/>
      </c>
      <c r="P30" s="9" t="str">
        <f>IF($A30=2,IF(ISNUMBER(REGION!DI30),REGION!DI30,""),"")</f>
        <v/>
      </c>
      <c r="Q30" s="9" t="str">
        <f>IF($A30=2,IF(ISNUMBER(REGION!DJ30),REGION!DJ30,""),"")</f>
        <v/>
      </c>
      <c r="R30" s="9" t="str">
        <f>IF($A30=2,IF(ISNUMBER(REGION!DK30),REGION!DK30,""),"")</f>
        <v/>
      </c>
      <c r="S30" s="6" t="str">
        <f t="shared" si="5"/>
        <v/>
      </c>
      <c r="T30" s="1" t="str">
        <f t="shared" si="3"/>
        <v/>
      </c>
      <c r="V30" s="1" t="str">
        <f t="shared" si="6"/>
        <v/>
      </c>
      <c r="W30" s="40" t="str">
        <f>IF(V30&gt;1,Employment!$S30,"")</f>
        <v/>
      </c>
    </row>
    <row r="31" spans="1:23" ht="10.5" x14ac:dyDescent="0.25">
      <c r="A31" s="39">
        <f>'Industry selection'!C31</f>
        <v>1</v>
      </c>
      <c r="B31" s="2">
        <v>7.1</v>
      </c>
      <c r="C31" s="2" t="s">
        <v>63</v>
      </c>
      <c r="D31" s="9" t="str">
        <f>IF($A31=2,IF(ISNUMBER(REGION!CY31),REGION!CY31,""),"")</f>
        <v/>
      </c>
      <c r="E31" s="9" t="str">
        <f>IF($A31=2,IF(ISNUMBER(REGION!CZ31),REGION!CZ31,""),"")</f>
        <v/>
      </c>
      <c r="F31" s="9" t="str">
        <f>IF($A31=2,IF(ISNUMBER(REGION!DA31),REGION!DA31,""),"")</f>
        <v/>
      </c>
      <c r="G31" s="9" t="str">
        <f>IF($A31=2,IF(ISNUMBER(REGION!DB31),REGION!DB31,""),"")</f>
        <v/>
      </c>
      <c r="H31" s="9" t="str">
        <f>IF($A31=2,IF(ISNUMBER(REGION!DC31),REGION!DC31,""),"")</f>
        <v/>
      </c>
      <c r="I31" s="9" t="str">
        <f>IF($A31=2,IF(ISNUMBER(REGION!DD31),REGION!DD31,""),"")</f>
        <v/>
      </c>
      <c r="J31" s="6" t="str">
        <f t="shared" si="4"/>
        <v/>
      </c>
      <c r="K31" s="1" t="str">
        <f t="shared" si="1"/>
        <v/>
      </c>
      <c r="M31" s="9" t="str">
        <f>IF($A31=2,IF(ISNUMBER(REGION!DF31),REGION!DF31,""),"")</f>
        <v/>
      </c>
      <c r="N31" s="9" t="str">
        <f>IF($A31=2,IF(ISNUMBER(REGION!DG31),REGION!DG31,""),"")</f>
        <v/>
      </c>
      <c r="O31" s="9" t="str">
        <f>IF($A31=2,IF(ISNUMBER(REGION!DH31),REGION!DH31,""),"")</f>
        <v/>
      </c>
      <c r="P31" s="9" t="str">
        <f>IF($A31=2,IF(ISNUMBER(REGION!DI31),REGION!DI31,""),"")</f>
        <v/>
      </c>
      <c r="Q31" s="9" t="str">
        <f>IF($A31=2,IF(ISNUMBER(REGION!DJ31),REGION!DJ31,""),"")</f>
        <v/>
      </c>
      <c r="R31" s="9" t="str">
        <f>IF($A31=2,IF(ISNUMBER(REGION!DK31),REGION!DK31,""),"")</f>
        <v/>
      </c>
      <c r="S31" s="6" t="str">
        <f t="shared" si="5"/>
        <v/>
      </c>
      <c r="T31" s="1" t="str">
        <f t="shared" si="3"/>
        <v/>
      </c>
      <c r="V31" s="1" t="str">
        <f t="shared" si="6"/>
        <v/>
      </c>
      <c r="W31" s="40" t="str">
        <f>IF(V31&gt;1,Employment!$S31,"")</f>
        <v/>
      </c>
    </row>
    <row r="32" spans="1:23" ht="10.5" x14ac:dyDescent="0.25">
      <c r="A32" s="39">
        <f>'Industry selection'!C32</f>
        <v>1</v>
      </c>
      <c r="B32" s="2">
        <v>7.2</v>
      </c>
      <c r="C32" s="2" t="s">
        <v>65</v>
      </c>
      <c r="D32" s="9" t="str">
        <f>IF($A32=2,IF(ISNUMBER(REGION!CY32),REGION!CY32,""),"")</f>
        <v/>
      </c>
      <c r="E32" s="9" t="str">
        <f>IF($A32=2,IF(ISNUMBER(REGION!CZ32),REGION!CZ32,""),"")</f>
        <v/>
      </c>
      <c r="F32" s="9" t="str">
        <f>IF($A32=2,IF(ISNUMBER(REGION!DA32),REGION!DA32,""),"")</f>
        <v/>
      </c>
      <c r="G32" s="9" t="str">
        <f>IF($A32=2,IF(ISNUMBER(REGION!DB32),REGION!DB32,""),"")</f>
        <v/>
      </c>
      <c r="H32" s="9" t="str">
        <f>IF($A32=2,IF(ISNUMBER(REGION!DC32),REGION!DC32,""),"")</f>
        <v/>
      </c>
      <c r="I32" s="9" t="str">
        <f>IF($A32=2,IF(ISNUMBER(REGION!DD32),REGION!DD32,""),"")</f>
        <v/>
      </c>
      <c r="J32" s="6" t="str">
        <f t="shared" si="4"/>
        <v/>
      </c>
      <c r="K32" s="1" t="str">
        <f t="shared" si="1"/>
        <v/>
      </c>
      <c r="M32" s="9" t="str">
        <f>IF($A32=2,IF(ISNUMBER(REGION!DF32),REGION!DF32,""),"")</f>
        <v/>
      </c>
      <c r="N32" s="9" t="str">
        <f>IF($A32=2,IF(ISNUMBER(REGION!DG32),REGION!DG32,""),"")</f>
        <v/>
      </c>
      <c r="O32" s="9" t="str">
        <f>IF($A32=2,IF(ISNUMBER(REGION!DH32),REGION!DH32,""),"")</f>
        <v/>
      </c>
      <c r="P32" s="9" t="str">
        <f>IF($A32=2,IF(ISNUMBER(REGION!DI32),REGION!DI32,""),"")</f>
        <v/>
      </c>
      <c r="Q32" s="9" t="str">
        <f>IF($A32=2,IF(ISNUMBER(REGION!DJ32),REGION!DJ32,""),"")</f>
        <v/>
      </c>
      <c r="R32" s="9" t="str">
        <f>IF($A32=2,IF(ISNUMBER(REGION!DK32),REGION!DK32,""),"")</f>
        <v/>
      </c>
      <c r="S32" s="6" t="str">
        <f t="shared" si="5"/>
        <v/>
      </c>
      <c r="T32" s="1" t="str">
        <f t="shared" si="3"/>
        <v/>
      </c>
      <c r="V32" s="1" t="str">
        <f t="shared" si="6"/>
        <v/>
      </c>
      <c r="W32" s="40" t="str">
        <f>IF(V32&gt;1,Employment!$S32,"")</f>
        <v/>
      </c>
    </row>
    <row r="33" spans="1:23" ht="10.5" x14ac:dyDescent="0.25">
      <c r="A33" s="39">
        <f>'Industry selection'!C33</f>
        <v>1</v>
      </c>
      <c r="B33" s="2">
        <v>8</v>
      </c>
      <c r="C33" s="2" t="s">
        <v>67</v>
      </c>
      <c r="D33" s="9" t="str">
        <f>IF($A33=2,IF(ISNUMBER(REGION!CY33),REGION!CY33,""),"")</f>
        <v/>
      </c>
      <c r="E33" s="9" t="str">
        <f>IF($A33=2,IF(ISNUMBER(REGION!CZ33),REGION!CZ33,""),"")</f>
        <v/>
      </c>
      <c r="F33" s="9" t="str">
        <f>IF($A33=2,IF(ISNUMBER(REGION!DA33),REGION!DA33,""),"")</f>
        <v/>
      </c>
      <c r="G33" s="9" t="str">
        <f>IF($A33=2,IF(ISNUMBER(REGION!DB33),REGION!DB33,""),"")</f>
        <v/>
      </c>
      <c r="H33" s="9" t="str">
        <f>IF($A33=2,IF(ISNUMBER(REGION!DC33),REGION!DC33,""),"")</f>
        <v/>
      </c>
      <c r="I33" s="9" t="str">
        <f>IF($A33=2,IF(ISNUMBER(REGION!DD33),REGION!DD33,""),"")</f>
        <v/>
      </c>
      <c r="J33" s="6" t="str">
        <f t="shared" si="4"/>
        <v/>
      </c>
      <c r="K33" s="1" t="str">
        <f t="shared" si="1"/>
        <v/>
      </c>
      <c r="M33" s="9" t="str">
        <f>IF($A33=2,IF(ISNUMBER(REGION!DF33),REGION!DF33,""),"")</f>
        <v/>
      </c>
      <c r="N33" s="9" t="str">
        <f>IF($A33=2,IF(ISNUMBER(REGION!DG33),REGION!DG33,""),"")</f>
        <v/>
      </c>
      <c r="O33" s="9" t="str">
        <f>IF($A33=2,IF(ISNUMBER(REGION!DH33),REGION!DH33,""),"")</f>
        <v/>
      </c>
      <c r="P33" s="9" t="str">
        <f>IF($A33=2,IF(ISNUMBER(REGION!DI33),REGION!DI33,""),"")</f>
        <v/>
      </c>
      <c r="Q33" s="9" t="str">
        <f>IF($A33=2,IF(ISNUMBER(REGION!DJ33),REGION!DJ33,""),"")</f>
        <v/>
      </c>
      <c r="R33" s="9" t="str">
        <f>IF($A33=2,IF(ISNUMBER(REGION!DK33),REGION!DK33,""),"")</f>
        <v/>
      </c>
      <c r="S33" s="6" t="str">
        <f t="shared" si="5"/>
        <v/>
      </c>
      <c r="T33" s="1" t="str">
        <f t="shared" si="3"/>
        <v/>
      </c>
      <c r="V33" s="1" t="str">
        <f t="shared" si="6"/>
        <v/>
      </c>
      <c r="W33" s="40" t="str">
        <f>IF(V33&gt;1,Employment!$S33,"")</f>
        <v/>
      </c>
    </row>
    <row r="34" spans="1:23" ht="10.5" x14ac:dyDescent="0.25">
      <c r="A34" s="39">
        <f>'Industry selection'!C34</f>
        <v>1</v>
      </c>
      <c r="B34" s="2">
        <v>8.1</v>
      </c>
      <c r="C34" s="2" t="s">
        <v>69</v>
      </c>
      <c r="D34" s="9" t="str">
        <f>IF($A34=2,IF(ISNUMBER(REGION!CY34),REGION!CY34,""),"")</f>
        <v/>
      </c>
      <c r="E34" s="9" t="str">
        <f>IF($A34=2,IF(ISNUMBER(REGION!CZ34),REGION!CZ34,""),"")</f>
        <v/>
      </c>
      <c r="F34" s="9" t="str">
        <f>IF($A34=2,IF(ISNUMBER(REGION!DA34),REGION!DA34,""),"")</f>
        <v/>
      </c>
      <c r="G34" s="9" t="str">
        <f>IF($A34=2,IF(ISNUMBER(REGION!DB34),REGION!DB34,""),"")</f>
        <v/>
      </c>
      <c r="H34" s="9" t="str">
        <f>IF($A34=2,IF(ISNUMBER(REGION!DC34),REGION!DC34,""),"")</f>
        <v/>
      </c>
      <c r="I34" s="9" t="str">
        <f>IF($A34=2,IF(ISNUMBER(REGION!DD34),REGION!DD34,""),"")</f>
        <v/>
      </c>
      <c r="J34" s="6" t="str">
        <f t="shared" si="4"/>
        <v/>
      </c>
      <c r="K34" s="1" t="str">
        <f t="shared" si="1"/>
        <v/>
      </c>
      <c r="M34" s="9" t="str">
        <f>IF($A34=2,IF(ISNUMBER(REGION!DF34),REGION!DF34,""),"")</f>
        <v/>
      </c>
      <c r="N34" s="9" t="str">
        <f>IF($A34=2,IF(ISNUMBER(REGION!DG34),REGION!DG34,""),"")</f>
        <v/>
      </c>
      <c r="O34" s="9" t="str">
        <f>IF($A34=2,IF(ISNUMBER(REGION!DH34),REGION!DH34,""),"")</f>
        <v/>
      </c>
      <c r="P34" s="9" t="str">
        <f>IF($A34=2,IF(ISNUMBER(REGION!DI34),REGION!DI34,""),"")</f>
        <v/>
      </c>
      <c r="Q34" s="9" t="str">
        <f>IF($A34=2,IF(ISNUMBER(REGION!DJ34),REGION!DJ34,""),"")</f>
        <v/>
      </c>
      <c r="R34" s="9" t="str">
        <f>IF($A34=2,IF(ISNUMBER(REGION!DK34),REGION!DK34,""),"")</f>
        <v/>
      </c>
      <c r="S34" s="6" t="str">
        <f t="shared" si="5"/>
        <v/>
      </c>
      <c r="T34" s="1" t="str">
        <f t="shared" si="3"/>
        <v/>
      </c>
      <c r="V34" s="1" t="str">
        <f t="shared" si="6"/>
        <v/>
      </c>
      <c r="W34" s="40" t="str">
        <f>IF(V34&gt;1,Employment!$S34,"")</f>
        <v/>
      </c>
    </row>
    <row r="35" spans="1:23" ht="10.5" x14ac:dyDescent="0.25">
      <c r="A35" s="39">
        <f>'Industry selection'!C35</f>
        <v>1</v>
      </c>
      <c r="B35" s="2">
        <v>8.9</v>
      </c>
      <c r="C35" s="2" t="s">
        <v>71</v>
      </c>
      <c r="D35" s="9" t="str">
        <f>IF($A35=2,IF(ISNUMBER(REGION!CY35),REGION!CY35,""),"")</f>
        <v/>
      </c>
      <c r="E35" s="9" t="str">
        <f>IF($A35=2,IF(ISNUMBER(REGION!CZ35),REGION!CZ35,""),"")</f>
        <v/>
      </c>
      <c r="F35" s="9" t="str">
        <f>IF($A35=2,IF(ISNUMBER(REGION!DA35),REGION!DA35,""),"")</f>
        <v/>
      </c>
      <c r="G35" s="9" t="str">
        <f>IF($A35=2,IF(ISNUMBER(REGION!DB35),REGION!DB35,""),"")</f>
        <v/>
      </c>
      <c r="H35" s="9" t="str">
        <f>IF($A35=2,IF(ISNUMBER(REGION!DC35),REGION!DC35,""),"")</f>
        <v/>
      </c>
      <c r="I35" s="9" t="str">
        <f>IF($A35=2,IF(ISNUMBER(REGION!DD35),REGION!DD35,""),"")</f>
        <v/>
      </c>
      <c r="J35" s="6" t="str">
        <f t="shared" si="4"/>
        <v/>
      </c>
      <c r="K35" s="1" t="str">
        <f t="shared" si="1"/>
        <v/>
      </c>
      <c r="M35" s="9" t="str">
        <f>IF($A35=2,IF(ISNUMBER(REGION!DF35),REGION!DF35,""),"")</f>
        <v/>
      </c>
      <c r="N35" s="9" t="str">
        <f>IF($A35=2,IF(ISNUMBER(REGION!DG35),REGION!DG35,""),"")</f>
        <v/>
      </c>
      <c r="O35" s="9" t="str">
        <f>IF($A35=2,IF(ISNUMBER(REGION!DH35),REGION!DH35,""),"")</f>
        <v/>
      </c>
      <c r="P35" s="9" t="str">
        <f>IF($A35=2,IF(ISNUMBER(REGION!DI35),REGION!DI35,""),"")</f>
        <v/>
      </c>
      <c r="Q35" s="9" t="str">
        <f>IF($A35=2,IF(ISNUMBER(REGION!DJ35),REGION!DJ35,""),"")</f>
        <v/>
      </c>
      <c r="R35" s="9" t="str">
        <f>IF($A35=2,IF(ISNUMBER(REGION!DK35),REGION!DK35,""),"")</f>
        <v/>
      </c>
      <c r="S35" s="6" t="str">
        <f t="shared" si="5"/>
        <v/>
      </c>
      <c r="T35" s="1" t="str">
        <f t="shared" si="3"/>
        <v/>
      </c>
      <c r="V35" s="1" t="str">
        <f t="shared" si="6"/>
        <v/>
      </c>
      <c r="W35" s="40" t="str">
        <f>IF(V35&gt;1,Employment!$S35,"")</f>
        <v/>
      </c>
    </row>
    <row r="36" spans="1:23" ht="10.5" x14ac:dyDescent="0.25">
      <c r="A36" s="39">
        <f>'Industry selection'!C36</f>
        <v>1</v>
      </c>
      <c r="B36" s="2">
        <v>9</v>
      </c>
      <c r="C36" s="2" t="s">
        <v>73</v>
      </c>
      <c r="D36" s="9" t="str">
        <f>IF($A36=2,IF(ISNUMBER(REGION!CY36),REGION!CY36,""),"")</f>
        <v/>
      </c>
      <c r="E36" s="9" t="str">
        <f>IF($A36=2,IF(ISNUMBER(REGION!CZ36),REGION!CZ36,""),"")</f>
        <v/>
      </c>
      <c r="F36" s="9" t="str">
        <f>IF($A36=2,IF(ISNUMBER(REGION!DA36),REGION!DA36,""),"")</f>
        <v/>
      </c>
      <c r="G36" s="9" t="str">
        <f>IF($A36=2,IF(ISNUMBER(REGION!DB36),REGION!DB36,""),"")</f>
        <v/>
      </c>
      <c r="H36" s="9" t="str">
        <f>IF($A36=2,IF(ISNUMBER(REGION!DC36),REGION!DC36,""),"")</f>
        <v/>
      </c>
      <c r="I36" s="9" t="str">
        <f>IF($A36=2,IF(ISNUMBER(REGION!DD36),REGION!DD36,""),"")</f>
        <v/>
      </c>
      <c r="J36" s="6" t="str">
        <f t="shared" si="4"/>
        <v/>
      </c>
      <c r="K36" s="1" t="str">
        <f t="shared" si="1"/>
        <v/>
      </c>
      <c r="M36" s="9" t="str">
        <f>IF($A36=2,IF(ISNUMBER(REGION!DF36),REGION!DF36,""),"")</f>
        <v/>
      </c>
      <c r="N36" s="9" t="str">
        <f>IF($A36=2,IF(ISNUMBER(REGION!DG36),REGION!DG36,""),"")</f>
        <v/>
      </c>
      <c r="O36" s="9" t="str">
        <f>IF($A36=2,IF(ISNUMBER(REGION!DH36),REGION!DH36,""),"")</f>
        <v/>
      </c>
      <c r="P36" s="9" t="str">
        <f>IF($A36=2,IF(ISNUMBER(REGION!DI36),REGION!DI36,""),"")</f>
        <v/>
      </c>
      <c r="Q36" s="9" t="str">
        <f>IF($A36=2,IF(ISNUMBER(REGION!DJ36),REGION!DJ36,""),"")</f>
        <v/>
      </c>
      <c r="R36" s="9" t="str">
        <f>IF($A36=2,IF(ISNUMBER(REGION!DK36),REGION!DK36,""),"")</f>
        <v/>
      </c>
      <c r="S36" s="6" t="str">
        <f t="shared" si="5"/>
        <v/>
      </c>
      <c r="T36" s="1" t="str">
        <f t="shared" si="3"/>
        <v/>
      </c>
      <c r="V36" s="1" t="str">
        <f t="shared" si="6"/>
        <v/>
      </c>
      <c r="W36" s="40" t="str">
        <f>IF(V36&gt;1,Employment!$S36,"")</f>
        <v/>
      </c>
    </row>
    <row r="37" spans="1:23" ht="10.5" x14ac:dyDescent="0.25">
      <c r="A37" s="39">
        <f>'Industry selection'!C37</f>
        <v>1</v>
      </c>
      <c r="B37" s="2">
        <v>9.1</v>
      </c>
      <c r="C37" s="2" t="s">
        <v>75</v>
      </c>
      <c r="D37" s="9" t="str">
        <f>IF($A37=2,IF(ISNUMBER(REGION!CY37),REGION!CY37,""),"")</f>
        <v/>
      </c>
      <c r="E37" s="9" t="str">
        <f>IF($A37=2,IF(ISNUMBER(REGION!CZ37),REGION!CZ37,""),"")</f>
        <v/>
      </c>
      <c r="F37" s="9" t="str">
        <f>IF($A37=2,IF(ISNUMBER(REGION!DA37),REGION!DA37,""),"")</f>
        <v/>
      </c>
      <c r="G37" s="9" t="str">
        <f>IF($A37=2,IF(ISNUMBER(REGION!DB37),REGION!DB37,""),"")</f>
        <v/>
      </c>
      <c r="H37" s="9" t="str">
        <f>IF($A37=2,IF(ISNUMBER(REGION!DC37),REGION!DC37,""),"")</f>
        <v/>
      </c>
      <c r="I37" s="9" t="str">
        <f>IF($A37=2,IF(ISNUMBER(REGION!DD37),REGION!DD37,""),"")</f>
        <v/>
      </c>
      <c r="J37" s="6" t="str">
        <f t="shared" si="4"/>
        <v/>
      </c>
      <c r="K37" s="1" t="str">
        <f t="shared" si="1"/>
        <v/>
      </c>
      <c r="M37" s="9" t="str">
        <f>IF($A37=2,IF(ISNUMBER(REGION!DF37),REGION!DF37,""),"")</f>
        <v/>
      </c>
      <c r="N37" s="9" t="str">
        <f>IF($A37=2,IF(ISNUMBER(REGION!DG37),REGION!DG37,""),"")</f>
        <v/>
      </c>
      <c r="O37" s="9" t="str">
        <f>IF($A37=2,IF(ISNUMBER(REGION!DH37),REGION!DH37,""),"")</f>
        <v/>
      </c>
      <c r="P37" s="9" t="str">
        <f>IF($A37=2,IF(ISNUMBER(REGION!DI37),REGION!DI37,""),"")</f>
        <v/>
      </c>
      <c r="Q37" s="9" t="str">
        <f>IF($A37=2,IF(ISNUMBER(REGION!DJ37),REGION!DJ37,""),"")</f>
        <v/>
      </c>
      <c r="R37" s="9" t="str">
        <f>IF($A37=2,IF(ISNUMBER(REGION!DK37),REGION!DK37,""),"")</f>
        <v/>
      </c>
      <c r="S37" s="6" t="str">
        <f t="shared" si="5"/>
        <v/>
      </c>
      <c r="T37" s="1" t="str">
        <f t="shared" si="3"/>
        <v/>
      </c>
      <c r="V37" s="1" t="str">
        <f t="shared" si="6"/>
        <v/>
      </c>
      <c r="W37" s="40" t="str">
        <f>IF(V37&gt;1,Employment!$S37,"")</f>
        <v/>
      </c>
    </row>
    <row r="38" spans="1:23" ht="10.5" x14ac:dyDescent="0.25">
      <c r="A38" s="39">
        <f>'Industry selection'!C38</f>
        <v>1</v>
      </c>
      <c r="B38" s="2">
        <v>9.9</v>
      </c>
      <c r="C38" s="2" t="s">
        <v>77</v>
      </c>
      <c r="D38" s="9" t="str">
        <f>IF($A38=2,IF(ISNUMBER(REGION!CY38),REGION!CY38,""),"")</f>
        <v/>
      </c>
      <c r="E38" s="9" t="str">
        <f>IF($A38=2,IF(ISNUMBER(REGION!CZ38),REGION!CZ38,""),"")</f>
        <v/>
      </c>
      <c r="F38" s="9" t="str">
        <f>IF($A38=2,IF(ISNUMBER(REGION!DA38),REGION!DA38,""),"")</f>
        <v/>
      </c>
      <c r="G38" s="9" t="str">
        <f>IF($A38=2,IF(ISNUMBER(REGION!DB38),REGION!DB38,""),"")</f>
        <v/>
      </c>
      <c r="H38" s="9" t="str">
        <f>IF($A38=2,IF(ISNUMBER(REGION!DC38),REGION!DC38,""),"")</f>
        <v/>
      </c>
      <c r="I38" s="9" t="str">
        <f>IF($A38=2,IF(ISNUMBER(REGION!DD38),REGION!DD38,""),"")</f>
        <v/>
      </c>
      <c r="J38" s="6" t="str">
        <f t="shared" si="4"/>
        <v/>
      </c>
      <c r="K38" s="1" t="str">
        <f t="shared" si="1"/>
        <v/>
      </c>
      <c r="M38" s="9" t="str">
        <f>IF($A38=2,IF(ISNUMBER(REGION!DF38),REGION!DF38,""),"")</f>
        <v/>
      </c>
      <c r="N38" s="9" t="str">
        <f>IF($A38=2,IF(ISNUMBER(REGION!DG38),REGION!DG38,""),"")</f>
        <v/>
      </c>
      <c r="O38" s="9" t="str">
        <f>IF($A38=2,IF(ISNUMBER(REGION!DH38),REGION!DH38,""),"")</f>
        <v/>
      </c>
      <c r="P38" s="9" t="str">
        <f>IF($A38=2,IF(ISNUMBER(REGION!DI38),REGION!DI38,""),"")</f>
        <v/>
      </c>
      <c r="Q38" s="9" t="str">
        <f>IF($A38=2,IF(ISNUMBER(REGION!DJ38),REGION!DJ38,""),"")</f>
        <v/>
      </c>
      <c r="R38" s="9" t="str">
        <f>IF($A38=2,IF(ISNUMBER(REGION!DK38),REGION!DK38,""),"")</f>
        <v/>
      </c>
      <c r="S38" s="6" t="str">
        <f t="shared" si="5"/>
        <v/>
      </c>
      <c r="T38" s="1" t="str">
        <f t="shared" si="3"/>
        <v/>
      </c>
      <c r="V38" s="1" t="str">
        <f t="shared" si="6"/>
        <v/>
      </c>
      <c r="W38" s="40" t="str">
        <f>IF(V38&gt;1,Employment!$S38,"")</f>
        <v/>
      </c>
    </row>
    <row r="39" spans="1:23" ht="10.5" x14ac:dyDescent="0.25">
      <c r="A39" s="39" t="str">
        <f>'Industry selection'!C39</f>
        <v/>
      </c>
      <c r="B39" s="2" t="s">
        <v>79</v>
      </c>
      <c r="C39" s="2" t="s">
        <v>80</v>
      </c>
      <c r="D39" s="9" t="str">
        <f>IF($A39=2,IF(ISNUMBER(REGION!CY39),REGION!CY39,""),"")</f>
        <v/>
      </c>
      <c r="E39" s="9" t="str">
        <f>IF($A39=2,IF(ISNUMBER(REGION!CZ39),REGION!CZ39,""),"")</f>
        <v/>
      </c>
      <c r="F39" s="9" t="str">
        <f>IF($A39=2,IF(ISNUMBER(REGION!DA39),REGION!DA39,""),"")</f>
        <v/>
      </c>
      <c r="G39" s="9" t="str">
        <f>IF($A39=2,IF(ISNUMBER(REGION!DB39),REGION!DB39,""),"")</f>
        <v/>
      </c>
      <c r="H39" s="9" t="str">
        <f>IF($A39=2,IF(ISNUMBER(REGION!DC39),REGION!DC39,""),"")</f>
        <v/>
      </c>
      <c r="I39" s="9" t="str">
        <f>IF($A39=2,IF(ISNUMBER(REGION!DD39),REGION!DD39,""),"")</f>
        <v/>
      </c>
      <c r="J39" s="6" t="str">
        <f t="shared" si="4"/>
        <v/>
      </c>
      <c r="K39" s="1" t="str">
        <f t="shared" si="1"/>
        <v/>
      </c>
      <c r="M39" s="9" t="str">
        <f>IF($A39=2,IF(ISNUMBER(REGION!DF39),REGION!DF39,""),"")</f>
        <v/>
      </c>
      <c r="N39" s="9" t="str">
        <f>IF($A39=2,IF(ISNUMBER(REGION!DG39),REGION!DG39,""),"")</f>
        <v/>
      </c>
      <c r="O39" s="9" t="str">
        <f>IF($A39=2,IF(ISNUMBER(REGION!DH39),REGION!DH39,""),"")</f>
        <v/>
      </c>
      <c r="P39" s="9" t="str">
        <f>IF($A39=2,IF(ISNUMBER(REGION!DI39),REGION!DI39,""),"")</f>
        <v/>
      </c>
      <c r="Q39" s="9" t="str">
        <f>IF($A39=2,IF(ISNUMBER(REGION!DJ39),REGION!DJ39,""),"")</f>
        <v/>
      </c>
      <c r="R39" s="9" t="str">
        <f>IF($A39=2,IF(ISNUMBER(REGION!DK39),REGION!DK39,""),"")</f>
        <v/>
      </c>
      <c r="S39" s="6" t="str">
        <f t="shared" si="5"/>
        <v/>
      </c>
      <c r="T39" s="1" t="str">
        <f t="shared" si="3"/>
        <v/>
      </c>
      <c r="V39" s="1" t="str">
        <f t="shared" si="6"/>
        <v/>
      </c>
      <c r="W39" s="40" t="str">
        <f>IF(V39&gt;1,Employment!$S39,"")</f>
        <v/>
      </c>
    </row>
    <row r="40" spans="1:23" ht="10.5" x14ac:dyDescent="0.25">
      <c r="A40" s="39" t="str">
        <f>'Industry selection'!C40</f>
        <v/>
      </c>
      <c r="B40" s="2">
        <v>10</v>
      </c>
      <c r="C40" s="2" t="s">
        <v>82</v>
      </c>
      <c r="D40" s="9" t="str">
        <f>IF($A40=2,IF(ISNUMBER(REGION!CY40),REGION!CY40,""),"")</f>
        <v/>
      </c>
      <c r="E40" s="9" t="str">
        <f>IF($A40=2,IF(ISNUMBER(REGION!CZ40),REGION!CZ40,""),"")</f>
        <v/>
      </c>
      <c r="F40" s="9" t="str">
        <f>IF($A40=2,IF(ISNUMBER(REGION!DA40),REGION!DA40,""),"")</f>
        <v/>
      </c>
      <c r="G40" s="9" t="str">
        <f>IF($A40=2,IF(ISNUMBER(REGION!DB40),REGION!DB40,""),"")</f>
        <v/>
      </c>
      <c r="H40" s="9" t="str">
        <f>IF($A40=2,IF(ISNUMBER(REGION!DC40),REGION!DC40,""),"")</f>
        <v/>
      </c>
      <c r="I40" s="9" t="str">
        <f>IF($A40=2,IF(ISNUMBER(REGION!DD40),REGION!DD40,""),"")</f>
        <v/>
      </c>
      <c r="J40" s="6" t="str">
        <f t="shared" si="4"/>
        <v/>
      </c>
      <c r="K40" s="1" t="str">
        <f t="shared" si="1"/>
        <v/>
      </c>
      <c r="M40" s="9" t="str">
        <f>IF($A40=2,IF(ISNUMBER(REGION!DF40),REGION!DF40,""),"")</f>
        <v/>
      </c>
      <c r="N40" s="9" t="str">
        <f>IF($A40=2,IF(ISNUMBER(REGION!DG40),REGION!DG40,""),"")</f>
        <v/>
      </c>
      <c r="O40" s="9" t="str">
        <f>IF($A40=2,IF(ISNUMBER(REGION!DH40),REGION!DH40,""),"")</f>
        <v/>
      </c>
      <c r="P40" s="9" t="str">
        <f>IF($A40=2,IF(ISNUMBER(REGION!DI40),REGION!DI40,""),"")</f>
        <v/>
      </c>
      <c r="Q40" s="9" t="str">
        <f>IF($A40=2,IF(ISNUMBER(REGION!DJ40),REGION!DJ40,""),"")</f>
        <v/>
      </c>
      <c r="R40" s="9" t="str">
        <f>IF($A40=2,IF(ISNUMBER(REGION!DK40),REGION!DK40,""),"")</f>
        <v/>
      </c>
      <c r="S40" s="6" t="str">
        <f t="shared" si="5"/>
        <v/>
      </c>
      <c r="T40" s="1" t="str">
        <f t="shared" si="3"/>
        <v/>
      </c>
      <c r="V40" s="1" t="str">
        <f t="shared" si="6"/>
        <v/>
      </c>
      <c r="W40" s="40" t="str">
        <f>IF(V40&gt;1,Employment!$S40,"")</f>
        <v/>
      </c>
    </row>
    <row r="41" spans="1:23" ht="10.5" x14ac:dyDescent="0.25">
      <c r="A41" s="39">
        <f>'Industry selection'!C41</f>
        <v>2</v>
      </c>
      <c r="B41" s="2">
        <v>10.1</v>
      </c>
      <c r="C41" s="2" t="s">
        <v>84</v>
      </c>
      <c r="D41" s="9">
        <f>IF($A41=2,IF(ISNUMBER(REGION!CY41),REGION!CY41,""),"")</f>
        <v>73.435464938067398</v>
      </c>
      <c r="E41" s="9">
        <f>IF($A41=2,IF(ISNUMBER(REGION!CZ41),REGION!CZ41,""),"")</f>
        <v>82.435568630183141</v>
      </c>
      <c r="F41" s="9">
        <f>IF($A41=2,IF(ISNUMBER(REGION!DA41),REGION!DA41,""),"")</f>
        <v>69.49540404383626</v>
      </c>
      <c r="G41" s="9">
        <f>IF($A41=2,IF(ISNUMBER(REGION!DB41),REGION!DB41,""),"")</f>
        <v>62.47269090166278</v>
      </c>
      <c r="H41" s="9">
        <f>IF($A41=2,IF(ISNUMBER(REGION!DC41),REGION!DC41,""),"")</f>
        <v>56.154812224567024</v>
      </c>
      <c r="I41" s="9">
        <f>IF($A41=2,IF(ISNUMBER(REGION!DD41),REGION!DD41,""),"")</f>
        <v>66.719700912482125</v>
      </c>
      <c r="J41" s="6">
        <f t="shared" si="4"/>
        <v>68.452273608466456</v>
      </c>
      <c r="K41" s="1">
        <f t="shared" si="1"/>
        <v>0</v>
      </c>
      <c r="M41" s="9">
        <f>IF($A41=2,IF(ISNUMBER(REGION!DF41),REGION!DF41,""),"")</f>
        <v>61.494418734609418</v>
      </c>
      <c r="N41" s="9">
        <f>IF($A41=2,IF(ISNUMBER(REGION!DG41),REGION!DG41,""),"")</f>
        <v>65.936201567263069</v>
      </c>
      <c r="O41" s="9">
        <f>IF($A41=2,IF(ISNUMBER(REGION!DH41),REGION!DH41,""),"")</f>
        <v>61.132781072613334</v>
      </c>
      <c r="P41" s="9">
        <f>IF($A41=2,IF(ISNUMBER(REGION!DI41),REGION!DI41,""),"")</f>
        <v>57.378325103190726</v>
      </c>
      <c r="Q41" s="9">
        <f>IF($A41=2,IF(ISNUMBER(REGION!DJ41),REGION!DJ41,""),"")</f>
        <v>51.06047179540699</v>
      </c>
      <c r="R41" s="9">
        <f>IF($A41=2,IF(ISNUMBER(REGION!DK41),REGION!DK41,""),"")</f>
        <v>57.151845278933742</v>
      </c>
      <c r="S41" s="6">
        <f t="shared" si="5"/>
        <v>59.025673925336214</v>
      </c>
      <c r="T41" s="1">
        <f t="shared" si="3"/>
        <v>0</v>
      </c>
      <c r="V41" s="1">
        <f t="shared" si="6"/>
        <v>0</v>
      </c>
      <c r="W41" s="40" t="str">
        <f>IF(V41&gt;1,Employment!$S41,"")</f>
        <v/>
      </c>
    </row>
    <row r="42" spans="1:23" ht="10.5" x14ac:dyDescent="0.25">
      <c r="A42" s="39">
        <f>'Industry selection'!C42</f>
        <v>1</v>
      </c>
      <c r="B42" s="2">
        <v>10.199999999999999</v>
      </c>
      <c r="C42" s="2" t="s">
        <v>86</v>
      </c>
      <c r="D42" s="9" t="str">
        <f>IF($A42=2,IF(ISNUMBER(REGION!CY42),REGION!CY42,""),"")</f>
        <v/>
      </c>
      <c r="E42" s="9" t="str">
        <f>IF($A42=2,IF(ISNUMBER(REGION!CZ42),REGION!CZ42,""),"")</f>
        <v/>
      </c>
      <c r="F42" s="9" t="str">
        <f>IF($A42=2,IF(ISNUMBER(REGION!DA42),REGION!DA42,""),"")</f>
        <v/>
      </c>
      <c r="G42" s="9" t="str">
        <f>IF($A42=2,IF(ISNUMBER(REGION!DB42),REGION!DB42,""),"")</f>
        <v/>
      </c>
      <c r="H42" s="9" t="str">
        <f>IF($A42=2,IF(ISNUMBER(REGION!DC42),REGION!DC42,""),"")</f>
        <v/>
      </c>
      <c r="I42" s="9" t="str">
        <f>IF($A42=2,IF(ISNUMBER(REGION!DD42),REGION!DD42,""),"")</f>
        <v/>
      </c>
      <c r="J42" s="6" t="str">
        <f t="shared" si="4"/>
        <v/>
      </c>
      <c r="K42" s="1" t="str">
        <f t="shared" si="1"/>
        <v/>
      </c>
      <c r="M42" s="9" t="str">
        <f>IF($A42=2,IF(ISNUMBER(REGION!DF42),REGION!DF42,""),"")</f>
        <v/>
      </c>
      <c r="N42" s="9" t="str">
        <f>IF($A42=2,IF(ISNUMBER(REGION!DG42),REGION!DG42,""),"")</f>
        <v/>
      </c>
      <c r="O42" s="9" t="str">
        <f>IF($A42=2,IF(ISNUMBER(REGION!DH42),REGION!DH42,""),"")</f>
        <v/>
      </c>
      <c r="P42" s="9" t="str">
        <f>IF($A42=2,IF(ISNUMBER(REGION!DI42),REGION!DI42,""),"")</f>
        <v/>
      </c>
      <c r="Q42" s="9" t="str">
        <f>IF($A42=2,IF(ISNUMBER(REGION!DJ42),REGION!DJ42,""),"")</f>
        <v/>
      </c>
      <c r="R42" s="9" t="str">
        <f>IF($A42=2,IF(ISNUMBER(REGION!DK42),REGION!DK42,""),"")</f>
        <v/>
      </c>
      <c r="S42" s="6" t="str">
        <f t="shared" si="5"/>
        <v/>
      </c>
      <c r="T42" s="1" t="str">
        <f t="shared" si="3"/>
        <v/>
      </c>
      <c r="V42" s="1" t="str">
        <f t="shared" si="6"/>
        <v/>
      </c>
      <c r="W42" s="40" t="str">
        <f>IF(V42&gt;1,Employment!$S42,"")</f>
        <v/>
      </c>
    </row>
    <row r="43" spans="1:23" ht="10.5" x14ac:dyDescent="0.25">
      <c r="A43" s="39">
        <f>'Industry selection'!C43</f>
        <v>2</v>
      </c>
      <c r="B43" s="2">
        <v>10.3</v>
      </c>
      <c r="C43" s="2" t="s">
        <v>88</v>
      </c>
      <c r="D43" s="9">
        <f>IF($A43=2,IF(ISNUMBER(REGION!CY43),REGION!CY43,""),"")</f>
        <v>99.454709723743349</v>
      </c>
      <c r="E43" s="9">
        <f>IF($A43=2,IF(ISNUMBER(REGION!CZ43),REGION!CZ43,""),"")</f>
        <v>92.92385990746223</v>
      </c>
      <c r="F43" s="9">
        <f>IF($A43=2,IF(ISNUMBER(REGION!DA43),REGION!DA43,""),"")</f>
        <v>91.72663562511525</v>
      </c>
      <c r="G43" s="9">
        <f>IF($A43=2,IF(ISNUMBER(REGION!DB43),REGION!DB43,""),"")</f>
        <v>98.027286467887663</v>
      </c>
      <c r="H43" s="9">
        <f>IF($A43=2,IF(ISNUMBER(REGION!DC43),REGION!DC43,""),"")</f>
        <v>121.41096980066156</v>
      </c>
      <c r="I43" s="9">
        <f>IF($A43=2,IF(ISNUMBER(REGION!DD43),REGION!DD43,""),"")</f>
        <v>107.55184641783383</v>
      </c>
      <c r="J43" s="6">
        <f t="shared" si="4"/>
        <v>101.84921799045065</v>
      </c>
      <c r="K43" s="1">
        <f t="shared" si="1"/>
        <v>1</v>
      </c>
      <c r="M43" s="9">
        <f>IF($A43=2,IF(ISNUMBER(REGION!DF43),REGION!DF43,""),"")</f>
        <v>63.002200532689983</v>
      </c>
      <c r="N43" s="9">
        <f>IF($A43=2,IF(ISNUMBER(REGION!DG43),REGION!DG43,""),"")</f>
        <v>55.475776963808713</v>
      </c>
      <c r="O43" s="9">
        <f>IF($A43=2,IF(ISNUMBER(REGION!DH43),REGION!DH43,""),"")</f>
        <v>54.182064660131303</v>
      </c>
      <c r="P43" s="9">
        <f>IF($A43=2,IF(ISNUMBER(REGION!DI43),REGION!DI43,""),"")</f>
        <v>63.048868723807239</v>
      </c>
      <c r="Q43" s="9">
        <f>IF($A43=2,IF(ISNUMBER(REGION!DJ43),REGION!DJ43,""),"")</f>
        <v>75.133959463207475</v>
      </c>
      <c r="R43" s="9">
        <f>IF($A43=2,IF(ISNUMBER(REGION!DK43),REGION!DK43,""),"")</f>
        <v>70.512114886656207</v>
      </c>
      <c r="S43" s="6">
        <f t="shared" si="5"/>
        <v>63.559164205050145</v>
      </c>
      <c r="T43" s="1">
        <f t="shared" si="3"/>
        <v>0</v>
      </c>
      <c r="V43" s="1">
        <f t="shared" si="6"/>
        <v>1</v>
      </c>
      <c r="W43" s="40" t="str">
        <f>IF(V43&gt;1,Employment!$S43,"")</f>
        <v/>
      </c>
    </row>
    <row r="44" spans="1:23" ht="10.5" x14ac:dyDescent="0.25">
      <c r="A44" s="39">
        <f>'Industry selection'!C44</f>
        <v>2</v>
      </c>
      <c r="B44" s="2">
        <v>10.4</v>
      </c>
      <c r="C44" s="2" t="s">
        <v>90</v>
      </c>
      <c r="D44" s="9" t="str">
        <f>IF($A44=2,IF(ISNUMBER(REGION!CY44),REGION!CY44,""),"")</f>
        <v/>
      </c>
      <c r="E44" s="9" t="str">
        <f>IF($A44=2,IF(ISNUMBER(REGION!CZ44),REGION!CZ44,""),"")</f>
        <v/>
      </c>
      <c r="F44" s="9" t="str">
        <f>IF($A44=2,IF(ISNUMBER(REGION!DA44),REGION!DA44,""),"")</f>
        <v/>
      </c>
      <c r="G44" s="9">
        <f>IF($A44=2,IF(ISNUMBER(REGION!DB44),REGION!DB44,""),"")</f>
        <v>76.468236723399301</v>
      </c>
      <c r="H44" s="9">
        <f>IF($A44=2,IF(ISNUMBER(REGION!DC44),REGION!DC44,""),"")</f>
        <v>99.305068298761512</v>
      </c>
      <c r="I44" s="9">
        <f>IF($A44=2,IF(ISNUMBER(REGION!DD44),REGION!DD44,""),"")</f>
        <v>103.958774409287</v>
      </c>
      <c r="J44" s="6">
        <f t="shared" si="4"/>
        <v>93.244026477149262</v>
      </c>
      <c r="K44" s="1">
        <f t="shared" si="1"/>
        <v>1</v>
      </c>
      <c r="M44" s="9" t="str">
        <f>IF($A44=2,IF(ISNUMBER(REGION!DF44),REGION!DF44,""),"")</f>
        <v/>
      </c>
      <c r="N44" s="9" t="str">
        <f>IF($A44=2,IF(ISNUMBER(REGION!DG44),REGION!DG44,""),"")</f>
        <v/>
      </c>
      <c r="O44" s="9" t="str">
        <f>IF($A44=2,IF(ISNUMBER(REGION!DH44),REGION!DH44,""),"")</f>
        <v/>
      </c>
      <c r="P44" s="9">
        <f>IF($A44=2,IF(ISNUMBER(REGION!DI44),REGION!DI44,""),"")</f>
        <v>38.466891499314727</v>
      </c>
      <c r="Q44" s="9">
        <f>IF($A44=2,IF(ISNUMBER(REGION!DJ44),REGION!DJ44,""),"")</f>
        <v>46.942469544353116</v>
      </c>
      <c r="R44" s="9">
        <f>IF($A44=2,IF(ISNUMBER(REGION!DK44),REGION!DK44,""),"")</f>
        <v>57.868498974544593</v>
      </c>
      <c r="S44" s="6">
        <f t="shared" si="5"/>
        <v>47.759286672737481</v>
      </c>
      <c r="T44" s="1">
        <f t="shared" si="3"/>
        <v>0</v>
      </c>
      <c r="V44" s="1">
        <f t="shared" si="6"/>
        <v>1</v>
      </c>
      <c r="W44" s="40" t="str">
        <f>IF(V44&gt;1,Employment!$S44,"")</f>
        <v/>
      </c>
    </row>
    <row r="45" spans="1:23" ht="10.5" x14ac:dyDescent="0.25">
      <c r="A45" s="39">
        <f>'Industry selection'!C45</f>
        <v>2</v>
      </c>
      <c r="B45" s="2">
        <v>10.5</v>
      </c>
      <c r="C45" s="2" t="s">
        <v>92</v>
      </c>
      <c r="D45" s="9">
        <f>IF($A45=2,IF(ISNUMBER(REGION!CY45),REGION!CY45,""),"")</f>
        <v>98.669117547668975</v>
      </c>
      <c r="E45" s="9">
        <f>IF($A45=2,IF(ISNUMBER(REGION!CZ45),REGION!CZ45,""),"")</f>
        <v>109.90569529232219</v>
      </c>
      <c r="F45" s="9">
        <f>IF($A45=2,IF(ISNUMBER(REGION!DA45),REGION!DA45,""),"")</f>
        <v>129.00296296998431</v>
      </c>
      <c r="G45" s="9">
        <f>IF($A45=2,IF(ISNUMBER(REGION!DB45),REGION!DB45,""),"")</f>
        <v>97.909625433544136</v>
      </c>
      <c r="H45" s="9">
        <f>IF($A45=2,IF(ISNUMBER(REGION!DC45),REGION!DC45,""),"")</f>
        <v>124.50963569911742</v>
      </c>
      <c r="I45" s="9">
        <f>IF($A45=2,IF(ISNUMBER(REGION!DD45),REGION!DD45,""),"")</f>
        <v>92.004095412730024</v>
      </c>
      <c r="J45" s="6">
        <f t="shared" si="4"/>
        <v>108.66685539256117</v>
      </c>
      <c r="K45" s="1">
        <f t="shared" si="1"/>
        <v>1</v>
      </c>
      <c r="M45" s="9">
        <f>IF($A45=2,IF(ISNUMBER(REGION!DF45),REGION!DF45,""),"")</f>
        <v>80.63032238307953</v>
      </c>
      <c r="N45" s="9">
        <f>IF($A45=2,IF(ISNUMBER(REGION!DG45),REGION!DG45,""),"")</f>
        <v>89.52829102616073</v>
      </c>
      <c r="O45" s="9">
        <f>IF($A45=2,IF(ISNUMBER(REGION!DH45),REGION!DH45,""),"")</f>
        <v>101.79129338652024</v>
      </c>
      <c r="P45" s="9">
        <f>IF($A45=2,IF(ISNUMBER(REGION!DI45),REGION!DI45,""),"")</f>
        <v>87.511257279696949</v>
      </c>
      <c r="Q45" s="9">
        <f>IF($A45=2,IF(ISNUMBER(REGION!DJ45),REGION!DJ45,""),"")</f>
        <v>107.35512277803834</v>
      </c>
      <c r="R45" s="9">
        <f>IF($A45=2,IF(ISNUMBER(REGION!DK45),REGION!DK45,""),"")</f>
        <v>84.793546829964839</v>
      </c>
      <c r="S45" s="6">
        <f t="shared" si="5"/>
        <v>91.934972280576787</v>
      </c>
      <c r="T45" s="1">
        <f t="shared" si="3"/>
        <v>1</v>
      </c>
      <c r="V45" s="1">
        <f t="shared" si="6"/>
        <v>2</v>
      </c>
      <c r="W45" s="40">
        <f>IF(V45&gt;1,Employment!$S45,"")</f>
        <v>4.0694622083039665E-2</v>
      </c>
    </row>
    <row r="46" spans="1:23" ht="10.5" x14ac:dyDescent="0.25">
      <c r="A46" s="39">
        <f>'Industry selection'!C46</f>
        <v>2</v>
      </c>
      <c r="B46" s="2">
        <v>10.6</v>
      </c>
      <c r="C46" s="2" t="s">
        <v>94</v>
      </c>
      <c r="D46" s="9">
        <f>IF($A46=2,IF(ISNUMBER(REGION!CY46),REGION!CY46,""),"")</f>
        <v>109.02187523105782</v>
      </c>
      <c r="E46" s="9">
        <f>IF($A46=2,IF(ISNUMBER(REGION!CZ46),REGION!CZ46,""),"")</f>
        <v>105.78044925472749</v>
      </c>
      <c r="F46" s="9">
        <f>IF($A46=2,IF(ISNUMBER(REGION!DA46),REGION!DA46,""),"")</f>
        <v>99.705882350177575</v>
      </c>
      <c r="G46" s="9">
        <f>IF($A46=2,IF(ISNUMBER(REGION!DB46),REGION!DB46,""),"")</f>
        <v>105.99650758616889</v>
      </c>
      <c r="H46" s="9">
        <f>IF($A46=2,IF(ISNUMBER(REGION!DC46),REGION!DC46,""),"")</f>
        <v>127.63285281117717</v>
      </c>
      <c r="I46" s="9">
        <f>IF($A46=2,IF(ISNUMBER(REGION!DD46),REGION!DD46,""),"")</f>
        <v>139.43824933673079</v>
      </c>
      <c r="J46" s="6">
        <f t="shared" si="4"/>
        <v>114.59596942833996</v>
      </c>
      <c r="K46" s="1">
        <f t="shared" si="1"/>
        <v>1</v>
      </c>
      <c r="M46" s="9">
        <f>IF($A46=2,IF(ISNUMBER(REGION!DF46),REGION!DF46,""),"")</f>
        <v>90.203436129407706</v>
      </c>
      <c r="N46" s="9">
        <f>IF($A46=2,IF(ISNUMBER(REGION!DG46),REGION!DG46,""),"")</f>
        <v>86.357082814604638</v>
      </c>
      <c r="O46" s="9">
        <f>IF($A46=2,IF(ISNUMBER(REGION!DH46),REGION!DH46,""),"")</f>
        <v>81.396832864993243</v>
      </c>
      <c r="P46" s="9">
        <f>IF($A46=2,IF(ISNUMBER(REGION!DI46),REGION!DI46,""),"")</f>
        <v>81.242819597670206</v>
      </c>
      <c r="Q46" s="9">
        <f>IF($A46=2,IF(ISNUMBER(REGION!DJ46),REGION!DJ46,""),"")</f>
        <v>99.686574977309988</v>
      </c>
      <c r="R46" s="9">
        <f>IF($A46=2,IF(ISNUMBER(REGION!DK46),REGION!DK46,""),"")</f>
        <v>118.59530983269663</v>
      </c>
      <c r="S46" s="6">
        <f t="shared" si="5"/>
        <v>92.913676036113756</v>
      </c>
      <c r="T46" s="1">
        <f t="shared" si="3"/>
        <v>1</v>
      </c>
      <c r="V46" s="1">
        <f t="shared" si="6"/>
        <v>2</v>
      </c>
      <c r="W46" s="40">
        <f>IF(V46&gt;1,Employment!$S46,"")</f>
        <v>6.0041636568920476E-3</v>
      </c>
    </row>
    <row r="47" spans="1:23" ht="10.5" x14ac:dyDescent="0.25">
      <c r="A47" s="39">
        <f>'Industry selection'!C47</f>
        <v>2</v>
      </c>
      <c r="B47" s="2">
        <v>10.7</v>
      </c>
      <c r="C47" s="2" t="s">
        <v>96</v>
      </c>
      <c r="D47" s="9">
        <f>IF($A47=2,IF(ISNUMBER(REGION!CY47),REGION!CY47,""),"")</f>
        <v>60.811124565330537</v>
      </c>
      <c r="E47" s="9">
        <f>IF($A47=2,IF(ISNUMBER(REGION!CZ47),REGION!CZ47,""),"")</f>
        <v>56.034484408241582</v>
      </c>
      <c r="F47" s="9">
        <f>IF($A47=2,IF(ISNUMBER(REGION!DA47),REGION!DA47,""),"")</f>
        <v>59.066294525718071</v>
      </c>
      <c r="G47" s="9">
        <f>IF($A47=2,IF(ISNUMBER(REGION!DB47),REGION!DB47,""),"")</f>
        <v>53.308616825632562</v>
      </c>
      <c r="H47" s="9">
        <f>IF($A47=2,IF(ISNUMBER(REGION!DC47),REGION!DC47,""),"")</f>
        <v>55.532427745012392</v>
      </c>
      <c r="I47" s="9">
        <f>IF($A47=2,IF(ISNUMBER(REGION!DD47),REGION!DD47,""),"")</f>
        <v>69.454815740337523</v>
      </c>
      <c r="J47" s="6">
        <f t="shared" si="4"/>
        <v>59.034627301712113</v>
      </c>
      <c r="K47" s="1">
        <f t="shared" si="1"/>
        <v>0</v>
      </c>
      <c r="M47" s="9">
        <f>IF($A47=2,IF(ISNUMBER(REGION!DF47),REGION!DF47,""),"")</f>
        <v>56.697963910596016</v>
      </c>
      <c r="N47" s="9">
        <f>IF($A47=2,IF(ISNUMBER(REGION!DG47),REGION!DG47,""),"")</f>
        <v>52.499153003933692</v>
      </c>
      <c r="O47" s="9">
        <f>IF($A47=2,IF(ISNUMBER(REGION!DH47),REGION!DH47,""),"")</f>
        <v>56.780751109698791</v>
      </c>
      <c r="P47" s="9">
        <f>IF($A47=2,IF(ISNUMBER(REGION!DI47),REGION!DI47,""),"")</f>
        <v>56.212403110183615</v>
      </c>
      <c r="Q47" s="9">
        <f>IF($A47=2,IF(ISNUMBER(REGION!DJ47),REGION!DJ47,""),"")</f>
        <v>55.856176873060711</v>
      </c>
      <c r="R47" s="9">
        <f>IF($A47=2,IF(ISNUMBER(REGION!DK47),REGION!DK47,""),"")</f>
        <v>71.489462382824797</v>
      </c>
      <c r="S47" s="6">
        <f t="shared" si="5"/>
        <v>58.2559850650496</v>
      </c>
      <c r="T47" s="1">
        <f t="shared" si="3"/>
        <v>0</v>
      </c>
      <c r="V47" s="1">
        <f t="shared" si="6"/>
        <v>0</v>
      </c>
      <c r="W47" s="40" t="str">
        <f>IF(V47&gt;1,Employment!$S47,"")</f>
        <v/>
      </c>
    </row>
    <row r="48" spans="1:23" ht="10.5" x14ac:dyDescent="0.25">
      <c r="A48" s="39">
        <f>'Industry selection'!C48</f>
        <v>2</v>
      </c>
      <c r="B48" s="2">
        <v>10.8</v>
      </c>
      <c r="C48" s="2" t="s">
        <v>98</v>
      </c>
      <c r="D48" s="9">
        <f>IF($A48=2,IF(ISNUMBER(REGION!CY48),REGION!CY48,""),"")</f>
        <v>132.73389719949552</v>
      </c>
      <c r="E48" s="9">
        <f>IF($A48=2,IF(ISNUMBER(REGION!CZ48),REGION!CZ48,""),"")</f>
        <v>131.08614169432164</v>
      </c>
      <c r="F48" s="9">
        <f>IF($A48=2,IF(ISNUMBER(REGION!DA48),REGION!DA48,""),"")</f>
        <v>134.52919948462102</v>
      </c>
      <c r="G48" s="9">
        <f>IF($A48=2,IF(ISNUMBER(REGION!DB48),REGION!DB48,""),"")</f>
        <v>108.7387893574769</v>
      </c>
      <c r="H48" s="9">
        <f>IF($A48=2,IF(ISNUMBER(REGION!DC48),REGION!DC48,""),"")</f>
        <v>63.509397910627946</v>
      </c>
      <c r="I48" s="9">
        <f>IF($A48=2,IF(ISNUMBER(REGION!DD48),REGION!DD48,""),"")</f>
        <v>60.954637899633212</v>
      </c>
      <c r="J48" s="6">
        <f t="shared" si="4"/>
        <v>105.25867725769604</v>
      </c>
      <c r="K48" s="1">
        <f t="shared" si="1"/>
        <v>1</v>
      </c>
      <c r="M48" s="9">
        <f>IF($A48=2,IF(ISNUMBER(REGION!DF48),REGION!DF48,""),"")</f>
        <v>73.674809320590285</v>
      </c>
      <c r="N48" s="9">
        <f>IF($A48=2,IF(ISNUMBER(REGION!DG48),REGION!DG48,""),"")</f>
        <v>80.740353045718493</v>
      </c>
      <c r="O48" s="9">
        <f>IF($A48=2,IF(ISNUMBER(REGION!DH48),REGION!DH48,""),"")</f>
        <v>83.836263141324807</v>
      </c>
      <c r="P48" s="9">
        <f>IF($A48=2,IF(ISNUMBER(REGION!DI48),REGION!DI48,""),"")</f>
        <v>73.277520829113826</v>
      </c>
      <c r="Q48" s="9">
        <f>IF($A48=2,IF(ISNUMBER(REGION!DJ48),REGION!DJ48,""),"")</f>
        <v>39.716210827370794</v>
      </c>
      <c r="R48" s="9">
        <f>IF($A48=2,IF(ISNUMBER(REGION!DK48),REGION!DK48,""),"")</f>
        <v>41.843789435598438</v>
      </c>
      <c r="S48" s="6">
        <f t="shared" si="5"/>
        <v>65.514824433286108</v>
      </c>
      <c r="T48" s="1">
        <f t="shared" si="3"/>
        <v>0</v>
      </c>
      <c r="V48" s="1">
        <f t="shared" si="6"/>
        <v>1</v>
      </c>
      <c r="W48" s="40" t="str">
        <f>IF(V48&gt;1,Employment!$S48,"")</f>
        <v/>
      </c>
    </row>
    <row r="49" spans="1:23" ht="10.5" x14ac:dyDescent="0.25">
      <c r="A49" s="39">
        <f>'Industry selection'!C49</f>
        <v>2</v>
      </c>
      <c r="B49" s="2">
        <v>10.9</v>
      </c>
      <c r="C49" s="2" t="s">
        <v>100</v>
      </c>
      <c r="D49" s="9">
        <f>IF($A49=2,IF(ISNUMBER(REGION!CY49),REGION!CY49,""),"")</f>
        <v>70.304319768266623</v>
      </c>
      <c r="E49" s="9">
        <f>IF($A49=2,IF(ISNUMBER(REGION!CZ49),REGION!CZ49,""),"")</f>
        <v>111.74975784812332</v>
      </c>
      <c r="F49" s="9">
        <f>IF($A49=2,IF(ISNUMBER(REGION!DA49),REGION!DA49,""),"")</f>
        <v>89.8398975477634</v>
      </c>
      <c r="G49" s="9">
        <f>IF($A49=2,IF(ISNUMBER(REGION!DB49),REGION!DB49,""),"")</f>
        <v>137.08509919825576</v>
      </c>
      <c r="H49" s="9" t="str">
        <f>IF($A49=2,IF(ISNUMBER(REGION!DC49),REGION!DC49,""),"")</f>
        <v/>
      </c>
      <c r="I49" s="9" t="str">
        <f>IF($A49=2,IF(ISNUMBER(REGION!DD49),REGION!DD49,""),"")</f>
        <v/>
      </c>
      <c r="J49" s="6">
        <f t="shared" si="4"/>
        <v>102.24476859060228</v>
      </c>
      <c r="K49" s="1">
        <f t="shared" si="1"/>
        <v>1</v>
      </c>
      <c r="M49" s="9">
        <f>IF($A49=2,IF(ISNUMBER(REGION!DF49),REGION!DF49,""),"")</f>
        <v>47.315767792017873</v>
      </c>
      <c r="N49" s="9">
        <f>IF($A49=2,IF(ISNUMBER(REGION!DG49),REGION!DG49,""),"")</f>
        <v>83.868454825398629</v>
      </c>
      <c r="O49" s="9">
        <f>IF($A49=2,IF(ISNUMBER(REGION!DH49),REGION!DH49,""),"")</f>
        <v>68.131472523958323</v>
      </c>
      <c r="P49" s="9">
        <f>IF($A49=2,IF(ISNUMBER(REGION!DI49),REGION!DI49,""),"")</f>
        <v>98.510125339288791</v>
      </c>
      <c r="Q49" s="9" t="str">
        <f>IF($A49=2,IF(ISNUMBER(REGION!DJ49),REGION!DJ49,""),"")</f>
        <v/>
      </c>
      <c r="R49" s="9" t="str">
        <f>IF($A49=2,IF(ISNUMBER(REGION!DK49),REGION!DK49,""),"")</f>
        <v/>
      </c>
      <c r="S49" s="6">
        <f t="shared" si="5"/>
        <v>74.456455120165899</v>
      </c>
      <c r="T49" s="1">
        <f t="shared" si="3"/>
        <v>0</v>
      </c>
      <c r="V49" s="1">
        <f t="shared" si="6"/>
        <v>1</v>
      </c>
      <c r="W49" s="40" t="str">
        <f>IF(V49&gt;1,Employment!$S49,"")</f>
        <v/>
      </c>
    </row>
    <row r="50" spans="1:23" ht="10.5" x14ac:dyDescent="0.25">
      <c r="A50" s="39">
        <f>'Industry selection'!C50</f>
        <v>2</v>
      </c>
      <c r="B50" s="2">
        <v>11</v>
      </c>
      <c r="C50" s="2" t="s">
        <v>102</v>
      </c>
      <c r="D50" s="9" t="str">
        <f>IF($A50=2,IF(ISNUMBER(REGION!CY50),REGION!CY50,""),"")</f>
        <v/>
      </c>
      <c r="E50" s="9">
        <f>IF($A50=2,IF(ISNUMBER(REGION!CZ50),REGION!CZ50,""),"")</f>
        <v>101.38858508902756</v>
      </c>
      <c r="F50" s="9">
        <f>IF($A50=2,IF(ISNUMBER(REGION!DA50),REGION!DA50,""),"")</f>
        <v>99.511760048533503</v>
      </c>
      <c r="G50" s="9">
        <f>IF($A50=2,IF(ISNUMBER(REGION!DB50),REGION!DB50,""),"")</f>
        <v>89.015048917350086</v>
      </c>
      <c r="H50" s="9">
        <f>IF($A50=2,IF(ISNUMBER(REGION!DC50),REGION!DC50,""),"")</f>
        <v>81.567724319648207</v>
      </c>
      <c r="I50" s="9">
        <f>IF($A50=2,IF(ISNUMBER(REGION!DD50),REGION!DD50,""),"")</f>
        <v>79.22860159297413</v>
      </c>
      <c r="J50" s="6">
        <f t="shared" si="4"/>
        <v>90.142343993506699</v>
      </c>
      <c r="K50" s="1">
        <f t="shared" si="1"/>
        <v>1</v>
      </c>
      <c r="M50" s="9" t="str">
        <f>IF($A50=2,IF(ISNUMBER(REGION!DF50),REGION!DF50,""),"")</f>
        <v/>
      </c>
      <c r="N50" s="9">
        <f>IF($A50=2,IF(ISNUMBER(REGION!DG50),REGION!DG50,""),"")</f>
        <v>48.220071944229389</v>
      </c>
      <c r="O50" s="9">
        <f>IF($A50=2,IF(ISNUMBER(REGION!DH50),REGION!DH50,""),"")</f>
        <v>45.933647528122172</v>
      </c>
      <c r="P50" s="9">
        <f>IF($A50=2,IF(ISNUMBER(REGION!DI50),REGION!DI50,""),"")</f>
        <v>42.949209014655267</v>
      </c>
      <c r="Q50" s="9">
        <f>IF($A50=2,IF(ISNUMBER(REGION!DJ50),REGION!DJ50,""),"")</f>
        <v>41.16693027594772</v>
      </c>
      <c r="R50" s="9">
        <f>IF($A50=2,IF(ISNUMBER(REGION!DK50),REGION!DK50,""),"")</f>
        <v>44.725646955949635</v>
      </c>
      <c r="S50" s="6">
        <f t="shared" si="5"/>
        <v>44.599101143780828</v>
      </c>
      <c r="T50" s="1">
        <f t="shared" si="3"/>
        <v>0</v>
      </c>
      <c r="V50" s="1">
        <f t="shared" si="6"/>
        <v>1</v>
      </c>
      <c r="W50" s="40" t="str">
        <f>IF(V50&gt;1,Employment!$S50,"")</f>
        <v/>
      </c>
    </row>
    <row r="51" spans="1:23" ht="10.5" x14ac:dyDescent="0.25">
      <c r="A51" s="39">
        <f>'Industry selection'!C51</f>
        <v>1</v>
      </c>
      <c r="B51" s="2">
        <v>12</v>
      </c>
      <c r="C51" s="2" t="s">
        <v>104</v>
      </c>
      <c r="D51" s="9" t="str">
        <f>IF($A51=2,IF(ISNUMBER(REGION!CY51),REGION!CY51,""),"")</f>
        <v/>
      </c>
      <c r="E51" s="9" t="str">
        <f>IF($A51=2,IF(ISNUMBER(REGION!CZ51),REGION!CZ51,""),"")</f>
        <v/>
      </c>
      <c r="F51" s="9" t="str">
        <f>IF($A51=2,IF(ISNUMBER(REGION!DA51),REGION!DA51,""),"")</f>
        <v/>
      </c>
      <c r="G51" s="9" t="str">
        <f>IF($A51=2,IF(ISNUMBER(REGION!DB51),REGION!DB51,""),"")</f>
        <v/>
      </c>
      <c r="H51" s="9" t="str">
        <f>IF($A51=2,IF(ISNUMBER(REGION!DC51),REGION!DC51,""),"")</f>
        <v/>
      </c>
      <c r="I51" s="9" t="str">
        <f>IF($A51=2,IF(ISNUMBER(REGION!DD51),REGION!DD51,""),"")</f>
        <v/>
      </c>
      <c r="J51" s="6" t="str">
        <f t="shared" si="4"/>
        <v/>
      </c>
      <c r="K51" s="1" t="str">
        <f t="shared" si="1"/>
        <v/>
      </c>
      <c r="M51" s="9" t="str">
        <f>IF($A51=2,IF(ISNUMBER(REGION!DF51),REGION!DF51,""),"")</f>
        <v/>
      </c>
      <c r="N51" s="9" t="str">
        <f>IF($A51=2,IF(ISNUMBER(REGION!DG51),REGION!DG51,""),"")</f>
        <v/>
      </c>
      <c r="O51" s="9" t="str">
        <f>IF($A51=2,IF(ISNUMBER(REGION!DH51),REGION!DH51,""),"")</f>
        <v/>
      </c>
      <c r="P51" s="9" t="str">
        <f>IF($A51=2,IF(ISNUMBER(REGION!DI51),REGION!DI51,""),"")</f>
        <v/>
      </c>
      <c r="Q51" s="9" t="str">
        <f>IF($A51=2,IF(ISNUMBER(REGION!DJ51),REGION!DJ51,""),"")</f>
        <v/>
      </c>
      <c r="R51" s="9" t="str">
        <f>IF($A51=2,IF(ISNUMBER(REGION!DK51),REGION!DK51,""),"")</f>
        <v/>
      </c>
      <c r="S51" s="6" t="str">
        <f t="shared" si="5"/>
        <v/>
      </c>
      <c r="T51" s="1" t="str">
        <f t="shared" si="3"/>
        <v/>
      </c>
      <c r="V51" s="1" t="str">
        <f t="shared" si="6"/>
        <v/>
      </c>
      <c r="W51" s="40" t="str">
        <f>IF(V51&gt;1,Employment!$S51,"")</f>
        <v/>
      </c>
    </row>
    <row r="52" spans="1:23" ht="10.5" x14ac:dyDescent="0.25">
      <c r="A52" s="39" t="str">
        <f>'Industry selection'!C52</f>
        <v/>
      </c>
      <c r="B52" s="2">
        <v>13</v>
      </c>
      <c r="C52" s="2" t="s">
        <v>106</v>
      </c>
      <c r="D52" s="9" t="str">
        <f>IF($A52=2,IF(ISNUMBER(REGION!CY52),REGION!CY52,""),"")</f>
        <v/>
      </c>
      <c r="E52" s="9" t="str">
        <f>IF($A52=2,IF(ISNUMBER(REGION!CZ52),REGION!CZ52,""),"")</f>
        <v/>
      </c>
      <c r="F52" s="9" t="str">
        <f>IF($A52=2,IF(ISNUMBER(REGION!DA52),REGION!DA52,""),"")</f>
        <v/>
      </c>
      <c r="G52" s="9" t="str">
        <f>IF($A52=2,IF(ISNUMBER(REGION!DB52),REGION!DB52,""),"")</f>
        <v/>
      </c>
      <c r="H52" s="9" t="str">
        <f>IF($A52=2,IF(ISNUMBER(REGION!DC52),REGION!DC52,""),"")</f>
        <v/>
      </c>
      <c r="I52" s="9" t="str">
        <f>IF($A52=2,IF(ISNUMBER(REGION!DD52),REGION!DD52,""),"")</f>
        <v/>
      </c>
      <c r="J52" s="6" t="str">
        <f t="shared" si="4"/>
        <v/>
      </c>
      <c r="K52" s="1" t="str">
        <f t="shared" si="1"/>
        <v/>
      </c>
      <c r="M52" s="9" t="str">
        <f>IF($A52=2,IF(ISNUMBER(REGION!DF52),REGION!DF52,""),"")</f>
        <v/>
      </c>
      <c r="N52" s="9" t="str">
        <f>IF($A52=2,IF(ISNUMBER(REGION!DG52),REGION!DG52,""),"")</f>
        <v/>
      </c>
      <c r="O52" s="9" t="str">
        <f>IF($A52=2,IF(ISNUMBER(REGION!DH52),REGION!DH52,""),"")</f>
        <v/>
      </c>
      <c r="P52" s="9" t="str">
        <f>IF($A52=2,IF(ISNUMBER(REGION!DI52),REGION!DI52,""),"")</f>
        <v/>
      </c>
      <c r="Q52" s="9" t="str">
        <f>IF($A52=2,IF(ISNUMBER(REGION!DJ52),REGION!DJ52,""),"")</f>
        <v/>
      </c>
      <c r="R52" s="9" t="str">
        <f>IF($A52=2,IF(ISNUMBER(REGION!DK52),REGION!DK52,""),"")</f>
        <v/>
      </c>
      <c r="S52" s="6" t="str">
        <f t="shared" si="5"/>
        <v/>
      </c>
      <c r="T52" s="1" t="str">
        <f t="shared" si="3"/>
        <v/>
      </c>
      <c r="V52" s="1" t="str">
        <f t="shared" si="6"/>
        <v/>
      </c>
      <c r="W52" s="40" t="str">
        <f>IF(V52&gt;1,Employment!$S52,"")</f>
        <v/>
      </c>
    </row>
    <row r="53" spans="1:23" ht="10.5" x14ac:dyDescent="0.25">
      <c r="A53" s="39">
        <f>'Industry selection'!C53</f>
        <v>1</v>
      </c>
      <c r="B53" s="2">
        <v>13.1</v>
      </c>
      <c r="C53" s="2" t="s">
        <v>108</v>
      </c>
      <c r="D53" s="9" t="str">
        <f>IF($A53=2,IF(ISNUMBER(REGION!CY53),REGION!CY53,""),"")</f>
        <v/>
      </c>
      <c r="E53" s="9" t="str">
        <f>IF($A53=2,IF(ISNUMBER(REGION!CZ53),REGION!CZ53,""),"")</f>
        <v/>
      </c>
      <c r="F53" s="9" t="str">
        <f>IF($A53=2,IF(ISNUMBER(REGION!DA53),REGION!DA53,""),"")</f>
        <v/>
      </c>
      <c r="G53" s="9" t="str">
        <f>IF($A53=2,IF(ISNUMBER(REGION!DB53),REGION!DB53,""),"")</f>
        <v/>
      </c>
      <c r="H53" s="9" t="str">
        <f>IF($A53=2,IF(ISNUMBER(REGION!DC53),REGION!DC53,""),"")</f>
        <v/>
      </c>
      <c r="I53" s="9" t="str">
        <f>IF($A53=2,IF(ISNUMBER(REGION!DD53),REGION!DD53,""),"")</f>
        <v/>
      </c>
      <c r="J53" s="6" t="str">
        <f t="shared" si="4"/>
        <v/>
      </c>
      <c r="K53" s="1" t="str">
        <f t="shared" si="1"/>
        <v/>
      </c>
      <c r="M53" s="9" t="str">
        <f>IF($A53=2,IF(ISNUMBER(REGION!DF53),REGION!DF53,""),"")</f>
        <v/>
      </c>
      <c r="N53" s="9" t="str">
        <f>IF($A53=2,IF(ISNUMBER(REGION!DG53),REGION!DG53,""),"")</f>
        <v/>
      </c>
      <c r="O53" s="9" t="str">
        <f>IF($A53=2,IF(ISNUMBER(REGION!DH53),REGION!DH53,""),"")</f>
        <v/>
      </c>
      <c r="P53" s="9" t="str">
        <f>IF($A53=2,IF(ISNUMBER(REGION!DI53),REGION!DI53,""),"")</f>
        <v/>
      </c>
      <c r="Q53" s="9" t="str">
        <f>IF($A53=2,IF(ISNUMBER(REGION!DJ53),REGION!DJ53,""),"")</f>
        <v/>
      </c>
      <c r="R53" s="9" t="str">
        <f>IF($A53=2,IF(ISNUMBER(REGION!DK53),REGION!DK53,""),"")</f>
        <v/>
      </c>
      <c r="S53" s="6" t="str">
        <f t="shared" si="5"/>
        <v/>
      </c>
      <c r="T53" s="1" t="str">
        <f t="shared" si="3"/>
        <v/>
      </c>
      <c r="V53" s="1" t="str">
        <f t="shared" si="6"/>
        <v/>
      </c>
      <c r="W53" s="40" t="str">
        <f>IF(V53&gt;1,Employment!$S53,"")</f>
        <v/>
      </c>
    </row>
    <row r="54" spans="1:23" ht="10.5" x14ac:dyDescent="0.25">
      <c r="A54" s="39">
        <f>'Industry selection'!C54</f>
        <v>1</v>
      </c>
      <c r="B54" s="2">
        <v>13.2</v>
      </c>
      <c r="C54" s="2" t="s">
        <v>110</v>
      </c>
      <c r="D54" s="9" t="str">
        <f>IF($A54=2,IF(ISNUMBER(REGION!CY54),REGION!CY54,""),"")</f>
        <v/>
      </c>
      <c r="E54" s="9" t="str">
        <f>IF($A54=2,IF(ISNUMBER(REGION!CZ54),REGION!CZ54,""),"")</f>
        <v/>
      </c>
      <c r="F54" s="9" t="str">
        <f>IF($A54=2,IF(ISNUMBER(REGION!DA54),REGION!DA54,""),"")</f>
        <v/>
      </c>
      <c r="G54" s="9" t="str">
        <f>IF($A54=2,IF(ISNUMBER(REGION!DB54),REGION!DB54,""),"")</f>
        <v/>
      </c>
      <c r="H54" s="9" t="str">
        <f>IF($A54=2,IF(ISNUMBER(REGION!DC54),REGION!DC54,""),"")</f>
        <v/>
      </c>
      <c r="I54" s="9" t="str">
        <f>IF($A54=2,IF(ISNUMBER(REGION!DD54),REGION!DD54,""),"")</f>
        <v/>
      </c>
      <c r="J54" s="6" t="str">
        <f t="shared" si="4"/>
        <v/>
      </c>
      <c r="K54" s="1" t="str">
        <f t="shared" si="1"/>
        <v/>
      </c>
      <c r="M54" s="9" t="str">
        <f>IF($A54=2,IF(ISNUMBER(REGION!DF54),REGION!DF54,""),"")</f>
        <v/>
      </c>
      <c r="N54" s="9" t="str">
        <f>IF($A54=2,IF(ISNUMBER(REGION!DG54),REGION!DG54,""),"")</f>
        <v/>
      </c>
      <c r="O54" s="9" t="str">
        <f>IF($A54=2,IF(ISNUMBER(REGION!DH54),REGION!DH54,""),"")</f>
        <v/>
      </c>
      <c r="P54" s="9" t="str">
        <f>IF($A54=2,IF(ISNUMBER(REGION!DI54),REGION!DI54,""),"")</f>
        <v/>
      </c>
      <c r="Q54" s="9" t="str">
        <f>IF($A54=2,IF(ISNUMBER(REGION!DJ54),REGION!DJ54,""),"")</f>
        <v/>
      </c>
      <c r="R54" s="9" t="str">
        <f>IF($A54=2,IF(ISNUMBER(REGION!DK54),REGION!DK54,""),"")</f>
        <v/>
      </c>
      <c r="S54" s="6" t="str">
        <f t="shared" si="5"/>
        <v/>
      </c>
      <c r="T54" s="1" t="str">
        <f t="shared" si="3"/>
        <v/>
      </c>
      <c r="V54" s="1" t="str">
        <f t="shared" si="6"/>
        <v/>
      </c>
      <c r="W54" s="40" t="str">
        <f>IF(V54&gt;1,Employment!$S54,"")</f>
        <v/>
      </c>
    </row>
    <row r="55" spans="1:23" ht="10.5" x14ac:dyDescent="0.25">
      <c r="A55" s="39">
        <f>'Industry selection'!C55</f>
        <v>2</v>
      </c>
      <c r="B55" s="2">
        <v>13.3</v>
      </c>
      <c r="C55" s="2" t="s">
        <v>112</v>
      </c>
      <c r="D55" s="9">
        <f>IF($A55=2,IF(ISNUMBER(REGION!CY55),REGION!CY55,""),"")</f>
        <v>46.676698887778905</v>
      </c>
      <c r="E55" s="9" t="str">
        <f>IF($A55=2,IF(ISNUMBER(REGION!CZ55),REGION!CZ55,""),"")</f>
        <v/>
      </c>
      <c r="F55" s="9" t="str">
        <f>IF($A55=2,IF(ISNUMBER(REGION!DA55),REGION!DA55,""),"")</f>
        <v/>
      </c>
      <c r="G55" s="9">
        <f>IF($A55=2,IF(ISNUMBER(REGION!DB55),REGION!DB55,""),"")</f>
        <v>57.57479380932088</v>
      </c>
      <c r="H55" s="9">
        <f>IF($A55=2,IF(ISNUMBER(REGION!DC55),REGION!DC55,""),"")</f>
        <v>51.885067324538269</v>
      </c>
      <c r="I55" s="9" t="str">
        <f>IF($A55=2,IF(ISNUMBER(REGION!DD55),REGION!DD55,""),"")</f>
        <v/>
      </c>
      <c r="J55" s="6">
        <f t="shared" si="4"/>
        <v>52.04552000721268</v>
      </c>
      <c r="K55" s="1">
        <f t="shared" si="1"/>
        <v>0</v>
      </c>
      <c r="M55" s="9">
        <f>IF($A55=2,IF(ISNUMBER(REGION!DF55),REGION!DF55,""),"")</f>
        <v>80.632758777577322</v>
      </c>
      <c r="N55" s="9" t="str">
        <f>IF($A55=2,IF(ISNUMBER(REGION!DG55),REGION!DG55,""),"")</f>
        <v/>
      </c>
      <c r="O55" s="9" t="str">
        <f>IF($A55=2,IF(ISNUMBER(REGION!DH55),REGION!DH55,""),"")</f>
        <v/>
      </c>
      <c r="P55" s="9">
        <f>IF($A55=2,IF(ISNUMBER(REGION!DI55),REGION!DI55,""),"")</f>
        <v>92.338556838043516</v>
      </c>
      <c r="Q55" s="9">
        <f>IF($A55=2,IF(ISNUMBER(REGION!DJ55),REGION!DJ55,""),"")</f>
        <v>93.213733674342649</v>
      </c>
      <c r="R55" s="9" t="str">
        <f>IF($A55=2,IF(ISNUMBER(REGION!DK55),REGION!DK55,""),"")</f>
        <v/>
      </c>
      <c r="S55" s="6">
        <f t="shared" si="5"/>
        <v>88.728349763321148</v>
      </c>
      <c r="T55" s="1">
        <f t="shared" si="3"/>
        <v>0</v>
      </c>
      <c r="V55" s="1">
        <f t="shared" si="6"/>
        <v>0</v>
      </c>
      <c r="W55" s="40" t="str">
        <f>IF(V55&gt;1,Employment!$S55,"")</f>
        <v/>
      </c>
    </row>
    <row r="56" spans="1:23" ht="10.5" x14ac:dyDescent="0.25">
      <c r="A56" s="39">
        <f>'Industry selection'!C56</f>
        <v>2</v>
      </c>
      <c r="B56" s="2">
        <v>13.9</v>
      </c>
      <c r="C56" s="2" t="s">
        <v>114</v>
      </c>
      <c r="D56" s="9" t="str">
        <f>IF($A56=2,IF(ISNUMBER(REGION!CY56),REGION!CY56,""),"")</f>
        <v/>
      </c>
      <c r="E56" s="9">
        <f>IF($A56=2,IF(ISNUMBER(REGION!CZ56),REGION!CZ56,""),"")</f>
        <v>98.574439063728036</v>
      </c>
      <c r="F56" s="9">
        <f>IF($A56=2,IF(ISNUMBER(REGION!DA56),REGION!DA56,""),"")</f>
        <v>122.23490770205201</v>
      </c>
      <c r="G56" s="9" t="str">
        <f>IF($A56=2,IF(ISNUMBER(REGION!DB56),REGION!DB56,""),"")</f>
        <v/>
      </c>
      <c r="H56" s="9">
        <f>IF($A56=2,IF(ISNUMBER(REGION!DC56),REGION!DC56,""),"")</f>
        <v>117.168878933743</v>
      </c>
      <c r="I56" s="9" t="str">
        <f>IF($A56=2,IF(ISNUMBER(REGION!DD56),REGION!DD56,""),"")</f>
        <v/>
      </c>
      <c r="J56" s="6">
        <f t="shared" si="4"/>
        <v>112.65940856650768</v>
      </c>
      <c r="K56" s="1">
        <f t="shared" si="1"/>
        <v>1</v>
      </c>
      <c r="M56" s="9" t="str">
        <f>IF($A56=2,IF(ISNUMBER(REGION!DF56),REGION!DF56,""),"")</f>
        <v/>
      </c>
      <c r="N56" s="9">
        <f>IF($A56=2,IF(ISNUMBER(REGION!DG56),REGION!DG56,""),"")</f>
        <v>106.84163939256645</v>
      </c>
      <c r="O56" s="9">
        <f>IF($A56=2,IF(ISNUMBER(REGION!DH56),REGION!DH56,""),"")</f>
        <v>124.84438959438208</v>
      </c>
      <c r="P56" s="9" t="str">
        <f>IF($A56=2,IF(ISNUMBER(REGION!DI56),REGION!DI56,""),"")</f>
        <v/>
      </c>
      <c r="Q56" s="9">
        <f>IF($A56=2,IF(ISNUMBER(REGION!DJ56),REGION!DJ56,""),"")</f>
        <v>116.23422043793579</v>
      </c>
      <c r="R56" s="9" t="str">
        <f>IF($A56=2,IF(ISNUMBER(REGION!DK56),REGION!DK56,""),"")</f>
        <v/>
      </c>
      <c r="S56" s="6">
        <f t="shared" si="5"/>
        <v>115.97341647496144</v>
      </c>
      <c r="T56" s="1">
        <f t="shared" si="3"/>
        <v>1</v>
      </c>
      <c r="V56" s="1">
        <f t="shared" si="6"/>
        <v>2</v>
      </c>
      <c r="W56" s="40">
        <f>IF(V56&gt;1,Employment!$S56,"")</f>
        <v>2.8853008257325673E-3</v>
      </c>
    </row>
    <row r="57" spans="1:23" ht="10.5" x14ac:dyDescent="0.25">
      <c r="A57" s="39" t="str">
        <f>'Industry selection'!C57</f>
        <v/>
      </c>
      <c r="B57" s="2">
        <v>14</v>
      </c>
      <c r="C57" s="2" t="s">
        <v>116</v>
      </c>
      <c r="D57" s="9" t="str">
        <f>IF($A57=2,IF(ISNUMBER(REGION!CY57),REGION!CY57,""),"")</f>
        <v/>
      </c>
      <c r="E57" s="9" t="str">
        <f>IF($A57=2,IF(ISNUMBER(REGION!CZ57),REGION!CZ57,""),"")</f>
        <v/>
      </c>
      <c r="F57" s="9" t="str">
        <f>IF($A57=2,IF(ISNUMBER(REGION!DA57),REGION!DA57,""),"")</f>
        <v/>
      </c>
      <c r="G57" s="9" t="str">
        <f>IF($A57=2,IF(ISNUMBER(REGION!DB57),REGION!DB57,""),"")</f>
        <v/>
      </c>
      <c r="H57" s="9" t="str">
        <f>IF($A57=2,IF(ISNUMBER(REGION!DC57),REGION!DC57,""),"")</f>
        <v/>
      </c>
      <c r="I57" s="9" t="str">
        <f>IF($A57=2,IF(ISNUMBER(REGION!DD57),REGION!DD57,""),"")</f>
        <v/>
      </c>
      <c r="J57" s="6" t="str">
        <f t="shared" si="4"/>
        <v/>
      </c>
      <c r="K57" s="1" t="str">
        <f t="shared" si="1"/>
        <v/>
      </c>
      <c r="M57" s="9" t="str">
        <f>IF($A57=2,IF(ISNUMBER(REGION!DF57),REGION!DF57,""),"")</f>
        <v/>
      </c>
      <c r="N57" s="9" t="str">
        <f>IF($A57=2,IF(ISNUMBER(REGION!DG57),REGION!DG57,""),"")</f>
        <v/>
      </c>
      <c r="O57" s="9" t="str">
        <f>IF($A57=2,IF(ISNUMBER(REGION!DH57),REGION!DH57,""),"")</f>
        <v/>
      </c>
      <c r="P57" s="9" t="str">
        <f>IF($A57=2,IF(ISNUMBER(REGION!DI57),REGION!DI57,""),"")</f>
        <v/>
      </c>
      <c r="Q57" s="9" t="str">
        <f>IF($A57=2,IF(ISNUMBER(REGION!DJ57),REGION!DJ57,""),"")</f>
        <v/>
      </c>
      <c r="R57" s="9" t="str">
        <f>IF($A57=2,IF(ISNUMBER(REGION!DK57),REGION!DK57,""),"")</f>
        <v/>
      </c>
      <c r="S57" s="6" t="str">
        <f t="shared" si="5"/>
        <v/>
      </c>
      <c r="T57" s="1" t="str">
        <f t="shared" si="3"/>
        <v/>
      </c>
      <c r="V57" s="1" t="str">
        <f t="shared" si="6"/>
        <v/>
      </c>
      <c r="W57" s="40" t="str">
        <f>IF(V57&gt;1,Employment!$S57,"")</f>
        <v/>
      </c>
    </row>
    <row r="58" spans="1:23" ht="10.5" x14ac:dyDescent="0.25">
      <c r="A58" s="39">
        <f>'Industry selection'!C58</f>
        <v>2</v>
      </c>
      <c r="B58" s="2">
        <v>14.1</v>
      </c>
      <c r="C58" s="2" t="s">
        <v>118</v>
      </c>
      <c r="D58" s="9">
        <f>IF($A58=2,IF(ISNUMBER(REGION!CY58),REGION!CY58,""),"")</f>
        <v>72.709892237184079</v>
      </c>
      <c r="E58" s="9">
        <f>IF($A58=2,IF(ISNUMBER(REGION!CZ58),REGION!CZ58,""),"")</f>
        <v>74.829118635003695</v>
      </c>
      <c r="F58" s="9">
        <f>IF($A58=2,IF(ISNUMBER(REGION!DA58),REGION!DA58,""),"")</f>
        <v>95.54096016463491</v>
      </c>
      <c r="G58" s="9">
        <f>IF($A58=2,IF(ISNUMBER(REGION!DB58),REGION!DB58,""),"")</f>
        <v>104.697790183378</v>
      </c>
      <c r="H58" s="9" t="str">
        <f>IF($A58=2,IF(ISNUMBER(REGION!DC58),REGION!DC58,""),"")</f>
        <v/>
      </c>
      <c r="I58" s="9" t="str">
        <f>IF($A58=2,IF(ISNUMBER(REGION!DD58),REGION!DD58,""),"")</f>
        <v/>
      </c>
      <c r="J58" s="6">
        <f t="shared" si="4"/>
        <v>86.944440305050165</v>
      </c>
      <c r="K58" s="1">
        <f t="shared" si="1"/>
        <v>0</v>
      </c>
      <c r="M58" s="9">
        <f>IF($A58=2,IF(ISNUMBER(REGION!DF58),REGION!DF58,""),"")</f>
        <v>90.452124749471224</v>
      </c>
      <c r="N58" s="9">
        <f>IF($A58=2,IF(ISNUMBER(REGION!DG58),REGION!DG58,""),"")</f>
        <v>94.35753824698503</v>
      </c>
      <c r="O58" s="9">
        <f>IF($A58=2,IF(ISNUMBER(REGION!DH58),REGION!DH58,""),"")</f>
        <v>111.89964067090808</v>
      </c>
      <c r="P58" s="9">
        <f>IF($A58=2,IF(ISNUMBER(REGION!DI58),REGION!DI58,""),"")</f>
        <v>111.5871581070401</v>
      </c>
      <c r="Q58" s="9" t="str">
        <f>IF($A58=2,IF(ISNUMBER(REGION!DJ58),REGION!DJ58,""),"")</f>
        <v/>
      </c>
      <c r="R58" s="9" t="str">
        <f>IF($A58=2,IF(ISNUMBER(REGION!DK58),REGION!DK58,""),"")</f>
        <v/>
      </c>
      <c r="S58" s="6">
        <f t="shared" si="5"/>
        <v>102.0741154436011</v>
      </c>
      <c r="T58" s="1">
        <f t="shared" si="3"/>
        <v>1</v>
      </c>
      <c r="V58" s="1">
        <f t="shared" si="6"/>
        <v>1</v>
      </c>
      <c r="W58" s="40" t="str">
        <f>IF(V58&gt;1,Employment!$S58,"")</f>
        <v/>
      </c>
    </row>
    <row r="59" spans="1:23" ht="10.5" x14ac:dyDescent="0.25">
      <c r="A59" s="39">
        <f>'Industry selection'!C59</f>
        <v>1</v>
      </c>
      <c r="B59" s="2">
        <v>14.2</v>
      </c>
      <c r="C59" s="2" t="s">
        <v>120</v>
      </c>
      <c r="D59" s="9" t="str">
        <f>IF($A59=2,IF(ISNUMBER(REGION!CY59),REGION!CY59,""),"")</f>
        <v/>
      </c>
      <c r="E59" s="9" t="str">
        <f>IF($A59=2,IF(ISNUMBER(REGION!CZ59),REGION!CZ59,""),"")</f>
        <v/>
      </c>
      <c r="F59" s="9" t="str">
        <f>IF($A59=2,IF(ISNUMBER(REGION!DA59),REGION!DA59,""),"")</f>
        <v/>
      </c>
      <c r="G59" s="9" t="str">
        <f>IF($A59=2,IF(ISNUMBER(REGION!DB59),REGION!DB59,""),"")</f>
        <v/>
      </c>
      <c r="H59" s="9" t="str">
        <f>IF($A59=2,IF(ISNUMBER(REGION!DC59),REGION!DC59,""),"")</f>
        <v/>
      </c>
      <c r="I59" s="9" t="str">
        <f>IF($A59=2,IF(ISNUMBER(REGION!DD59),REGION!DD59,""),"")</f>
        <v/>
      </c>
      <c r="J59" s="6" t="str">
        <f t="shared" si="4"/>
        <v/>
      </c>
      <c r="K59" s="1" t="str">
        <f t="shared" si="1"/>
        <v/>
      </c>
      <c r="M59" s="9" t="str">
        <f>IF($A59=2,IF(ISNUMBER(REGION!DF59),REGION!DF59,""),"")</f>
        <v/>
      </c>
      <c r="N59" s="9" t="str">
        <f>IF($A59=2,IF(ISNUMBER(REGION!DG59),REGION!DG59,""),"")</f>
        <v/>
      </c>
      <c r="O59" s="9" t="str">
        <f>IF($A59=2,IF(ISNUMBER(REGION!DH59),REGION!DH59,""),"")</f>
        <v/>
      </c>
      <c r="P59" s="9" t="str">
        <f>IF($A59=2,IF(ISNUMBER(REGION!DI59),REGION!DI59,""),"")</f>
        <v/>
      </c>
      <c r="Q59" s="9" t="str">
        <f>IF($A59=2,IF(ISNUMBER(REGION!DJ59),REGION!DJ59,""),"")</f>
        <v/>
      </c>
      <c r="R59" s="9" t="str">
        <f>IF($A59=2,IF(ISNUMBER(REGION!DK59),REGION!DK59,""),"")</f>
        <v/>
      </c>
      <c r="S59" s="6" t="str">
        <f t="shared" si="5"/>
        <v/>
      </c>
      <c r="T59" s="1" t="str">
        <f t="shared" si="3"/>
        <v/>
      </c>
      <c r="V59" s="1" t="str">
        <f t="shared" si="6"/>
        <v/>
      </c>
      <c r="W59" s="40" t="str">
        <f>IF(V59&gt;1,Employment!$S59,"")</f>
        <v/>
      </c>
    </row>
    <row r="60" spans="1:23" ht="10.5" x14ac:dyDescent="0.25">
      <c r="A60" s="39">
        <f>'Industry selection'!C60</f>
        <v>2</v>
      </c>
      <c r="B60" s="2">
        <v>14.3</v>
      </c>
      <c r="C60" s="2" t="s">
        <v>122</v>
      </c>
      <c r="D60" s="9" t="str">
        <f>IF($A60=2,IF(ISNUMBER(REGION!CY60),REGION!CY60,""),"")</f>
        <v/>
      </c>
      <c r="E60" s="9">
        <f>IF($A60=2,IF(ISNUMBER(REGION!CZ60),REGION!CZ60,""),"")</f>
        <v>55.217383189823622</v>
      </c>
      <c r="F60" s="9">
        <f>IF($A60=2,IF(ISNUMBER(REGION!DA60),REGION!DA60,""),"")</f>
        <v>53.859632109838046</v>
      </c>
      <c r="G60" s="9">
        <f>IF($A60=2,IF(ISNUMBER(REGION!DB60),REGION!DB60,""),"")</f>
        <v>45.45663847653725</v>
      </c>
      <c r="H60" s="9" t="str">
        <f>IF($A60=2,IF(ISNUMBER(REGION!DC60),REGION!DC60,""),"")</f>
        <v/>
      </c>
      <c r="I60" s="9" t="str">
        <f>IF($A60=2,IF(ISNUMBER(REGION!DD60),REGION!DD60,""),"")</f>
        <v/>
      </c>
      <c r="J60" s="6">
        <f t="shared" si="4"/>
        <v>51.511217925399642</v>
      </c>
      <c r="K60" s="1">
        <f t="shared" si="1"/>
        <v>0</v>
      </c>
      <c r="M60" s="9" t="str">
        <f>IF($A60=2,IF(ISNUMBER(REGION!DF60),REGION!DF60,""),"")</f>
        <v/>
      </c>
      <c r="N60" s="9">
        <f>IF($A60=2,IF(ISNUMBER(REGION!DG60),REGION!DG60,""),"")</f>
        <v>56.086028316960423</v>
      </c>
      <c r="O60" s="9">
        <f>IF($A60=2,IF(ISNUMBER(REGION!DH60),REGION!DH60,""),"")</f>
        <v>60.233110309253085</v>
      </c>
      <c r="P60" s="9">
        <f>IF($A60=2,IF(ISNUMBER(REGION!DI60),REGION!DI60,""),"")</f>
        <v>54.606441326473153</v>
      </c>
      <c r="Q60" s="9" t="str">
        <f>IF($A60=2,IF(ISNUMBER(REGION!DJ60),REGION!DJ60,""),"")</f>
        <v/>
      </c>
      <c r="R60" s="9" t="str">
        <f>IF($A60=2,IF(ISNUMBER(REGION!DK60),REGION!DK60,""),"")</f>
        <v/>
      </c>
      <c r="S60" s="6">
        <f t="shared" si="5"/>
        <v>56.975193317562223</v>
      </c>
      <c r="T60" s="1">
        <f t="shared" si="3"/>
        <v>0</v>
      </c>
      <c r="V60" s="1">
        <f t="shared" si="6"/>
        <v>0</v>
      </c>
      <c r="W60" s="40" t="str">
        <f>IF(V60&gt;1,Employment!$S60,"")</f>
        <v/>
      </c>
    </row>
    <row r="61" spans="1:23" ht="10.5" x14ac:dyDescent="0.25">
      <c r="A61" s="39">
        <f>'Industry selection'!C61</f>
        <v>2</v>
      </c>
      <c r="B61" s="2">
        <v>15</v>
      </c>
      <c r="C61" s="2" t="s">
        <v>124</v>
      </c>
      <c r="D61" s="9">
        <f>IF($A61=2,IF(ISNUMBER(REGION!CY61),REGION!CY61,""),"")</f>
        <v>129.459793503474</v>
      </c>
      <c r="E61" s="9">
        <f>IF($A61=2,IF(ISNUMBER(REGION!CZ61),REGION!CZ61,""),"")</f>
        <v>128.33982337228645</v>
      </c>
      <c r="F61" s="9">
        <f>IF($A61=2,IF(ISNUMBER(REGION!DA61),REGION!DA61,""),"")</f>
        <v>108.47437605366324</v>
      </c>
      <c r="G61" s="9" t="str">
        <f>IF($A61=2,IF(ISNUMBER(REGION!DB61),REGION!DB61,""),"")</f>
        <v/>
      </c>
      <c r="H61" s="9" t="str">
        <f>IF($A61=2,IF(ISNUMBER(REGION!DC61),REGION!DC61,""),"")</f>
        <v/>
      </c>
      <c r="I61" s="9" t="str">
        <f>IF($A61=2,IF(ISNUMBER(REGION!DD61),REGION!DD61,""),"")</f>
        <v/>
      </c>
      <c r="J61" s="6">
        <f t="shared" si="4"/>
        <v>122.09133097647457</v>
      </c>
      <c r="K61" s="1">
        <f t="shared" si="1"/>
        <v>1</v>
      </c>
      <c r="M61" s="9">
        <f>IF($A61=2,IF(ISNUMBER(REGION!DF61),REGION!DF61,""),"")</f>
        <v>141.33918068933133</v>
      </c>
      <c r="N61" s="9">
        <f>IF($A61=2,IF(ISNUMBER(REGION!DG61),REGION!DG61,""),"")</f>
        <v>139.21653504334756</v>
      </c>
      <c r="O61" s="9">
        <f>IF($A61=2,IF(ISNUMBER(REGION!DH61),REGION!DH61,""),"")</f>
        <v>113.32388902450947</v>
      </c>
      <c r="P61" s="9" t="str">
        <f>IF($A61=2,IF(ISNUMBER(REGION!DI61),REGION!DI61,""),"")</f>
        <v/>
      </c>
      <c r="Q61" s="9" t="str">
        <f>IF($A61=2,IF(ISNUMBER(REGION!DJ61),REGION!DJ61,""),"")</f>
        <v/>
      </c>
      <c r="R61" s="9" t="str">
        <f>IF($A61=2,IF(ISNUMBER(REGION!DK61),REGION!DK61,""),"")</f>
        <v/>
      </c>
      <c r="S61" s="6">
        <f t="shared" si="5"/>
        <v>131.29320158572946</v>
      </c>
      <c r="T61" s="1">
        <f t="shared" si="3"/>
        <v>1</v>
      </c>
      <c r="V61" s="1">
        <f t="shared" si="6"/>
        <v>2</v>
      </c>
      <c r="W61" s="40">
        <f>IF(V61&gt;1,Employment!$S61,"")</f>
        <v>4.7811185926233758E-4</v>
      </c>
    </row>
    <row r="62" spans="1:23" ht="10.5" x14ac:dyDescent="0.25">
      <c r="A62" s="39">
        <f>'Industry selection'!C62</f>
        <v>1</v>
      </c>
      <c r="B62" s="2">
        <v>15.1</v>
      </c>
      <c r="C62" s="2" t="s">
        <v>126</v>
      </c>
      <c r="D62" s="9" t="str">
        <f>IF($A62=2,IF(ISNUMBER(REGION!CY62),REGION!CY62,""),"")</f>
        <v/>
      </c>
      <c r="E62" s="9" t="str">
        <f>IF($A62=2,IF(ISNUMBER(REGION!CZ62),REGION!CZ62,""),"")</f>
        <v/>
      </c>
      <c r="F62" s="9" t="str">
        <f>IF($A62=2,IF(ISNUMBER(REGION!DA62),REGION!DA62,""),"")</f>
        <v/>
      </c>
      <c r="G62" s="9" t="str">
        <f>IF($A62=2,IF(ISNUMBER(REGION!DB62),REGION!DB62,""),"")</f>
        <v/>
      </c>
      <c r="H62" s="9" t="str">
        <f>IF($A62=2,IF(ISNUMBER(REGION!DC62),REGION!DC62,""),"")</f>
        <v/>
      </c>
      <c r="I62" s="9" t="str">
        <f>IF($A62=2,IF(ISNUMBER(REGION!DD62),REGION!DD62,""),"")</f>
        <v/>
      </c>
      <c r="J62" s="6" t="str">
        <f t="shared" si="4"/>
        <v/>
      </c>
      <c r="K62" s="1" t="str">
        <f t="shared" si="1"/>
        <v/>
      </c>
      <c r="M62" s="9" t="str">
        <f>IF($A62=2,IF(ISNUMBER(REGION!DF62),REGION!DF62,""),"")</f>
        <v/>
      </c>
      <c r="N62" s="9" t="str">
        <f>IF($A62=2,IF(ISNUMBER(REGION!DG62),REGION!DG62,""),"")</f>
        <v/>
      </c>
      <c r="O62" s="9" t="str">
        <f>IF($A62=2,IF(ISNUMBER(REGION!DH62),REGION!DH62,""),"")</f>
        <v/>
      </c>
      <c r="P62" s="9" t="str">
        <f>IF($A62=2,IF(ISNUMBER(REGION!DI62),REGION!DI62,""),"")</f>
        <v/>
      </c>
      <c r="Q62" s="9" t="str">
        <f>IF($A62=2,IF(ISNUMBER(REGION!DJ62),REGION!DJ62,""),"")</f>
        <v/>
      </c>
      <c r="R62" s="9" t="str">
        <f>IF($A62=2,IF(ISNUMBER(REGION!DK62),REGION!DK62,""),"")</f>
        <v/>
      </c>
      <c r="S62" s="6" t="str">
        <f t="shared" si="5"/>
        <v/>
      </c>
      <c r="T62" s="1" t="str">
        <f t="shared" si="3"/>
        <v/>
      </c>
      <c r="V62" s="1" t="str">
        <f t="shared" si="6"/>
        <v/>
      </c>
      <c r="W62" s="40" t="str">
        <f>IF(V62&gt;1,Employment!$S62,"")</f>
        <v/>
      </c>
    </row>
    <row r="63" spans="1:23" ht="10.5" x14ac:dyDescent="0.25">
      <c r="A63" s="39">
        <f>'Industry selection'!C63</f>
        <v>1</v>
      </c>
      <c r="B63" s="2">
        <v>15.2</v>
      </c>
      <c r="C63" s="2" t="s">
        <v>128</v>
      </c>
      <c r="D63" s="9" t="str">
        <f>IF($A63=2,IF(ISNUMBER(REGION!CY63),REGION!CY63,""),"")</f>
        <v/>
      </c>
      <c r="E63" s="9" t="str">
        <f>IF($A63=2,IF(ISNUMBER(REGION!CZ63),REGION!CZ63,""),"")</f>
        <v/>
      </c>
      <c r="F63" s="9" t="str">
        <f>IF($A63=2,IF(ISNUMBER(REGION!DA63),REGION!DA63,""),"")</f>
        <v/>
      </c>
      <c r="G63" s="9" t="str">
        <f>IF($A63=2,IF(ISNUMBER(REGION!DB63),REGION!DB63,""),"")</f>
        <v/>
      </c>
      <c r="H63" s="9" t="str">
        <f>IF($A63=2,IF(ISNUMBER(REGION!DC63),REGION!DC63,""),"")</f>
        <v/>
      </c>
      <c r="I63" s="9" t="str">
        <f>IF($A63=2,IF(ISNUMBER(REGION!DD63),REGION!DD63,""),"")</f>
        <v/>
      </c>
      <c r="J63" s="6" t="str">
        <f t="shared" si="4"/>
        <v/>
      </c>
      <c r="K63" s="1" t="str">
        <f t="shared" si="1"/>
        <v/>
      </c>
      <c r="M63" s="9" t="str">
        <f>IF($A63=2,IF(ISNUMBER(REGION!DF63),REGION!DF63,""),"")</f>
        <v/>
      </c>
      <c r="N63" s="9" t="str">
        <f>IF($A63=2,IF(ISNUMBER(REGION!DG63),REGION!DG63,""),"")</f>
        <v/>
      </c>
      <c r="O63" s="9" t="str">
        <f>IF($A63=2,IF(ISNUMBER(REGION!DH63),REGION!DH63,""),"")</f>
        <v/>
      </c>
      <c r="P63" s="9" t="str">
        <f>IF($A63=2,IF(ISNUMBER(REGION!DI63),REGION!DI63,""),"")</f>
        <v/>
      </c>
      <c r="Q63" s="9" t="str">
        <f>IF($A63=2,IF(ISNUMBER(REGION!DJ63),REGION!DJ63,""),"")</f>
        <v/>
      </c>
      <c r="R63" s="9" t="str">
        <f>IF($A63=2,IF(ISNUMBER(REGION!DK63),REGION!DK63,""),"")</f>
        <v/>
      </c>
      <c r="S63" s="6" t="str">
        <f t="shared" si="5"/>
        <v/>
      </c>
      <c r="T63" s="1" t="str">
        <f t="shared" si="3"/>
        <v/>
      </c>
      <c r="V63" s="1" t="str">
        <f t="shared" si="6"/>
        <v/>
      </c>
      <c r="W63" s="40" t="str">
        <f>IF(V63&gt;1,Employment!$S63,"")</f>
        <v/>
      </c>
    </row>
    <row r="64" spans="1:23" ht="10.5" x14ac:dyDescent="0.25">
      <c r="A64" s="39" t="str">
        <f>'Industry selection'!C64</f>
        <v/>
      </c>
      <c r="B64" s="2">
        <v>16</v>
      </c>
      <c r="C64" s="2" t="s">
        <v>130</v>
      </c>
      <c r="D64" s="9" t="str">
        <f>IF($A64=2,IF(ISNUMBER(REGION!CY64),REGION!CY64,""),"")</f>
        <v/>
      </c>
      <c r="E64" s="9" t="str">
        <f>IF($A64=2,IF(ISNUMBER(REGION!CZ64),REGION!CZ64,""),"")</f>
        <v/>
      </c>
      <c r="F64" s="9" t="str">
        <f>IF($A64=2,IF(ISNUMBER(REGION!DA64),REGION!DA64,""),"")</f>
        <v/>
      </c>
      <c r="G64" s="9" t="str">
        <f>IF($A64=2,IF(ISNUMBER(REGION!DB64),REGION!DB64,""),"")</f>
        <v/>
      </c>
      <c r="H64" s="9" t="str">
        <f>IF($A64=2,IF(ISNUMBER(REGION!DC64),REGION!DC64,""),"")</f>
        <v/>
      </c>
      <c r="I64" s="9" t="str">
        <f>IF($A64=2,IF(ISNUMBER(REGION!DD64),REGION!DD64,""),"")</f>
        <v/>
      </c>
      <c r="J64" s="6" t="str">
        <f t="shared" si="4"/>
        <v/>
      </c>
      <c r="K64" s="1" t="str">
        <f t="shared" si="1"/>
        <v/>
      </c>
      <c r="M64" s="9" t="str">
        <f>IF($A64=2,IF(ISNUMBER(REGION!DF64),REGION!DF64,""),"")</f>
        <v/>
      </c>
      <c r="N64" s="9" t="str">
        <f>IF($A64=2,IF(ISNUMBER(REGION!DG64),REGION!DG64,""),"")</f>
        <v/>
      </c>
      <c r="O64" s="9" t="str">
        <f>IF($A64=2,IF(ISNUMBER(REGION!DH64),REGION!DH64,""),"")</f>
        <v/>
      </c>
      <c r="P64" s="9" t="str">
        <f>IF($A64=2,IF(ISNUMBER(REGION!DI64),REGION!DI64,""),"")</f>
        <v/>
      </c>
      <c r="Q64" s="9" t="str">
        <f>IF($A64=2,IF(ISNUMBER(REGION!DJ64),REGION!DJ64,""),"")</f>
        <v/>
      </c>
      <c r="R64" s="9" t="str">
        <f>IF($A64=2,IF(ISNUMBER(REGION!DK64),REGION!DK64,""),"")</f>
        <v/>
      </c>
      <c r="S64" s="6" t="str">
        <f t="shared" si="5"/>
        <v/>
      </c>
      <c r="T64" s="1" t="str">
        <f t="shared" si="3"/>
        <v/>
      </c>
      <c r="V64" s="1" t="str">
        <f t="shared" si="6"/>
        <v/>
      </c>
      <c r="W64" s="40" t="str">
        <f>IF(V64&gt;1,Employment!$S64,"")</f>
        <v/>
      </c>
    </row>
    <row r="65" spans="1:23" ht="10.5" x14ac:dyDescent="0.25">
      <c r="A65" s="39">
        <f>'Industry selection'!C65</f>
        <v>2</v>
      </c>
      <c r="B65" s="2">
        <v>16.100000000000001</v>
      </c>
      <c r="C65" s="2" t="s">
        <v>132</v>
      </c>
      <c r="D65" s="9">
        <f>IF($A65=2,IF(ISNUMBER(REGION!CY65),REGION!CY65,""),"")</f>
        <v>63.242559761722333</v>
      </c>
      <c r="E65" s="9">
        <f>IF($A65=2,IF(ISNUMBER(REGION!CZ65),REGION!CZ65,""),"")</f>
        <v>54.34751455917209</v>
      </c>
      <c r="F65" s="9">
        <f>IF($A65=2,IF(ISNUMBER(REGION!DA65),REGION!DA65,""),"")</f>
        <v>65.760317375456651</v>
      </c>
      <c r="G65" s="9">
        <f>IF($A65=2,IF(ISNUMBER(REGION!DB65),REGION!DB65,""),"")</f>
        <v>87.547321622726159</v>
      </c>
      <c r="H65" s="9">
        <f>IF($A65=2,IF(ISNUMBER(REGION!DC65),REGION!DC65,""),"")</f>
        <v>81.947902677011314</v>
      </c>
      <c r="I65" s="9">
        <f>IF($A65=2,IF(ISNUMBER(REGION!DD65),REGION!DD65,""),"")</f>
        <v>71.701204201633828</v>
      </c>
      <c r="J65" s="6">
        <f t="shared" si="4"/>
        <v>70.757803366287064</v>
      </c>
      <c r="K65" s="1">
        <f t="shared" si="1"/>
        <v>0</v>
      </c>
      <c r="M65" s="9">
        <f>IF($A65=2,IF(ISNUMBER(REGION!DF65),REGION!DF65,""),"")</f>
        <v>74.43266896838206</v>
      </c>
      <c r="N65" s="9">
        <f>IF($A65=2,IF(ISNUMBER(REGION!DG65),REGION!DG65,""),"")</f>
        <v>66.148682674938925</v>
      </c>
      <c r="O65" s="9">
        <f>IF($A65=2,IF(ISNUMBER(REGION!DH65),REGION!DH65,""),"")</f>
        <v>78.359694907801</v>
      </c>
      <c r="P65" s="9">
        <f>IF($A65=2,IF(ISNUMBER(REGION!DI65),REGION!DI65,""),"")</f>
        <v>100.65472922157355</v>
      </c>
      <c r="Q65" s="9">
        <f>IF($A65=2,IF(ISNUMBER(REGION!DJ65),REGION!DJ65,""),"")</f>
        <v>90.616508455305265</v>
      </c>
      <c r="R65" s="9">
        <f>IF($A65=2,IF(ISNUMBER(REGION!DK65),REGION!DK65,""),"")</f>
        <v>80.699573659255563</v>
      </c>
      <c r="S65" s="6">
        <f t="shared" si="5"/>
        <v>81.818642981209408</v>
      </c>
      <c r="T65" s="1">
        <f t="shared" si="3"/>
        <v>0</v>
      </c>
      <c r="V65" s="1">
        <f t="shared" si="6"/>
        <v>0</v>
      </c>
      <c r="W65" s="40" t="str">
        <f>IF(V65&gt;1,Employment!$S65,"")</f>
        <v/>
      </c>
    </row>
    <row r="66" spans="1:23" ht="10.5" x14ac:dyDescent="0.25">
      <c r="A66" s="39">
        <f>'Industry selection'!C66</f>
        <v>2</v>
      </c>
      <c r="B66" s="2">
        <v>16.2</v>
      </c>
      <c r="C66" s="2" t="s">
        <v>134</v>
      </c>
      <c r="D66" s="9">
        <f>IF($A66=2,IF(ISNUMBER(REGION!CY66),REGION!CY66,""),"")</f>
        <v>58.086065895787158</v>
      </c>
      <c r="E66" s="9">
        <f>IF($A66=2,IF(ISNUMBER(REGION!CZ66),REGION!CZ66,""),"")</f>
        <v>54.326401891064393</v>
      </c>
      <c r="F66" s="9">
        <f>IF($A66=2,IF(ISNUMBER(REGION!DA66),REGION!DA66,""),"")</f>
        <v>57.821695398608391</v>
      </c>
      <c r="G66" s="9">
        <f>IF($A66=2,IF(ISNUMBER(REGION!DB66),REGION!DB66,""),"")</f>
        <v>60.188559269908723</v>
      </c>
      <c r="H66" s="9">
        <f>IF($A66=2,IF(ISNUMBER(REGION!DC66),REGION!DC66,""),"")</f>
        <v>62.36118112001023</v>
      </c>
      <c r="I66" s="9">
        <f>IF($A66=2,IF(ISNUMBER(REGION!DD66),REGION!DD66,""),"")</f>
        <v>73.326111644197212</v>
      </c>
      <c r="J66" s="6">
        <f t="shared" si="4"/>
        <v>61.018335869929352</v>
      </c>
      <c r="K66" s="1">
        <f t="shared" si="1"/>
        <v>0</v>
      </c>
      <c r="M66" s="9">
        <f>IF($A66=2,IF(ISNUMBER(REGION!DF66),REGION!DF66,""),"")</f>
        <v>56.273043198252445</v>
      </c>
      <c r="N66" s="9">
        <f>IF($A66=2,IF(ISNUMBER(REGION!DG66),REGION!DG66,""),"")</f>
        <v>53.807382929802294</v>
      </c>
      <c r="O66" s="9">
        <f>IF($A66=2,IF(ISNUMBER(REGION!DH66),REGION!DH66,""),"")</f>
        <v>54.493335813916964</v>
      </c>
      <c r="P66" s="9">
        <f>IF($A66=2,IF(ISNUMBER(REGION!DI66),REGION!DI66,""),"")</f>
        <v>55.182415069586519</v>
      </c>
      <c r="Q66" s="9">
        <f>IF($A66=2,IF(ISNUMBER(REGION!DJ66),REGION!DJ66,""),"")</f>
        <v>52.448080621732451</v>
      </c>
      <c r="R66" s="9">
        <f>IF($A66=2,IF(ISNUMBER(REGION!DK66),REGION!DK66,""),"")</f>
        <v>66.966668383570649</v>
      </c>
      <c r="S66" s="6">
        <f t="shared" si="5"/>
        <v>56.528487669476881</v>
      </c>
      <c r="T66" s="1">
        <f t="shared" si="3"/>
        <v>0</v>
      </c>
      <c r="V66" s="1">
        <f t="shared" si="6"/>
        <v>0</v>
      </c>
      <c r="W66" s="40" t="str">
        <f>IF(V66&gt;1,Employment!$S66,"")</f>
        <v/>
      </c>
    </row>
    <row r="67" spans="1:23" ht="10.5" x14ac:dyDescent="0.25">
      <c r="A67" s="39" t="str">
        <f>'Industry selection'!C67</f>
        <v/>
      </c>
      <c r="B67" s="2">
        <v>17</v>
      </c>
      <c r="C67" s="2" t="s">
        <v>136</v>
      </c>
      <c r="D67" s="9" t="str">
        <f>IF($A67=2,IF(ISNUMBER(REGION!CY67),REGION!CY67,""),"")</f>
        <v/>
      </c>
      <c r="E67" s="9" t="str">
        <f>IF($A67=2,IF(ISNUMBER(REGION!CZ67),REGION!CZ67,""),"")</f>
        <v/>
      </c>
      <c r="F67" s="9" t="str">
        <f>IF($A67=2,IF(ISNUMBER(REGION!DA67),REGION!DA67,""),"")</f>
        <v/>
      </c>
      <c r="G67" s="9" t="str">
        <f>IF($A67=2,IF(ISNUMBER(REGION!DB67),REGION!DB67,""),"")</f>
        <v/>
      </c>
      <c r="H67" s="9" t="str">
        <f>IF($A67=2,IF(ISNUMBER(REGION!DC67),REGION!DC67,""),"")</f>
        <v/>
      </c>
      <c r="I67" s="9" t="str">
        <f>IF($A67=2,IF(ISNUMBER(REGION!DD67),REGION!DD67,""),"")</f>
        <v/>
      </c>
      <c r="J67" s="6" t="str">
        <f t="shared" si="4"/>
        <v/>
      </c>
      <c r="K67" s="1" t="str">
        <f t="shared" si="1"/>
        <v/>
      </c>
      <c r="M67" s="9" t="str">
        <f>IF($A67=2,IF(ISNUMBER(REGION!DF67),REGION!DF67,""),"")</f>
        <v/>
      </c>
      <c r="N67" s="9" t="str">
        <f>IF($A67=2,IF(ISNUMBER(REGION!DG67),REGION!DG67,""),"")</f>
        <v/>
      </c>
      <c r="O67" s="9" t="str">
        <f>IF($A67=2,IF(ISNUMBER(REGION!DH67),REGION!DH67,""),"")</f>
        <v/>
      </c>
      <c r="P67" s="9" t="str">
        <f>IF($A67=2,IF(ISNUMBER(REGION!DI67),REGION!DI67,""),"")</f>
        <v/>
      </c>
      <c r="Q67" s="9" t="str">
        <f>IF($A67=2,IF(ISNUMBER(REGION!DJ67),REGION!DJ67,""),"")</f>
        <v/>
      </c>
      <c r="R67" s="9" t="str">
        <f>IF($A67=2,IF(ISNUMBER(REGION!DK67),REGION!DK67,""),"")</f>
        <v/>
      </c>
      <c r="S67" s="6" t="str">
        <f t="shared" si="5"/>
        <v/>
      </c>
      <c r="T67" s="1" t="str">
        <f t="shared" si="3"/>
        <v/>
      </c>
      <c r="V67" s="1" t="str">
        <f t="shared" si="6"/>
        <v/>
      </c>
      <c r="W67" s="40" t="str">
        <f>IF(V67&gt;1,Employment!$S67,"")</f>
        <v/>
      </c>
    </row>
    <row r="68" spans="1:23" ht="10.5" x14ac:dyDescent="0.25">
      <c r="A68" s="39">
        <f>'Industry selection'!C68</f>
        <v>1</v>
      </c>
      <c r="B68" s="2">
        <v>17.100000000000001</v>
      </c>
      <c r="C68" s="2" t="s">
        <v>138</v>
      </c>
      <c r="D68" s="9" t="str">
        <f>IF($A68=2,IF(ISNUMBER(REGION!CY68),REGION!CY68,""),"")</f>
        <v/>
      </c>
      <c r="E68" s="9" t="str">
        <f>IF($A68=2,IF(ISNUMBER(REGION!CZ68),REGION!CZ68,""),"")</f>
        <v/>
      </c>
      <c r="F68" s="9" t="str">
        <f>IF($A68=2,IF(ISNUMBER(REGION!DA68),REGION!DA68,""),"")</f>
        <v/>
      </c>
      <c r="G68" s="9" t="str">
        <f>IF($A68=2,IF(ISNUMBER(REGION!DB68),REGION!DB68,""),"")</f>
        <v/>
      </c>
      <c r="H68" s="9" t="str">
        <f>IF($A68=2,IF(ISNUMBER(REGION!DC68),REGION!DC68,""),"")</f>
        <v/>
      </c>
      <c r="I68" s="9" t="str">
        <f>IF($A68=2,IF(ISNUMBER(REGION!DD68),REGION!DD68,""),"")</f>
        <v/>
      </c>
      <c r="J68" s="6" t="str">
        <f t="shared" si="4"/>
        <v/>
      </c>
      <c r="K68" s="1" t="str">
        <f t="shared" si="1"/>
        <v/>
      </c>
      <c r="M68" s="9" t="str">
        <f>IF($A68=2,IF(ISNUMBER(REGION!DF68),REGION!DF68,""),"")</f>
        <v/>
      </c>
      <c r="N68" s="9" t="str">
        <f>IF($A68=2,IF(ISNUMBER(REGION!DG68),REGION!DG68,""),"")</f>
        <v/>
      </c>
      <c r="O68" s="9" t="str">
        <f>IF($A68=2,IF(ISNUMBER(REGION!DH68),REGION!DH68,""),"")</f>
        <v/>
      </c>
      <c r="P68" s="9" t="str">
        <f>IF($A68=2,IF(ISNUMBER(REGION!DI68),REGION!DI68,""),"")</f>
        <v/>
      </c>
      <c r="Q68" s="9" t="str">
        <f>IF($A68=2,IF(ISNUMBER(REGION!DJ68),REGION!DJ68,""),"")</f>
        <v/>
      </c>
      <c r="R68" s="9" t="str">
        <f>IF($A68=2,IF(ISNUMBER(REGION!DK68),REGION!DK68,""),"")</f>
        <v/>
      </c>
      <c r="S68" s="6" t="str">
        <f t="shared" si="5"/>
        <v/>
      </c>
      <c r="T68" s="1" t="str">
        <f t="shared" si="3"/>
        <v/>
      </c>
      <c r="V68" s="1" t="str">
        <f t="shared" si="6"/>
        <v/>
      </c>
      <c r="W68" s="40" t="str">
        <f>IF(V68&gt;1,Employment!$S68,"")</f>
        <v/>
      </c>
    </row>
    <row r="69" spans="1:23" ht="10.5" x14ac:dyDescent="0.25">
      <c r="A69" s="39">
        <f>'Industry selection'!C69</f>
        <v>2</v>
      </c>
      <c r="B69" s="2">
        <v>17.2</v>
      </c>
      <c r="C69" s="2" t="s">
        <v>140</v>
      </c>
      <c r="D69" s="9">
        <f>IF($A69=2,IF(ISNUMBER(REGION!CY69),REGION!CY69,""),"")</f>
        <v>74.611438947544798</v>
      </c>
      <c r="E69" s="9">
        <f>IF($A69=2,IF(ISNUMBER(REGION!CZ69),REGION!CZ69,""),"")</f>
        <v>80.961850575130384</v>
      </c>
      <c r="F69" s="9">
        <f>IF($A69=2,IF(ISNUMBER(REGION!DA69),REGION!DA69,""),"")</f>
        <v>90.519762495344139</v>
      </c>
      <c r="G69" s="9">
        <f>IF($A69=2,IF(ISNUMBER(REGION!DB69),REGION!DB69,""),"")</f>
        <v>78.043028035056537</v>
      </c>
      <c r="H69" s="9">
        <f>IF($A69=2,IF(ISNUMBER(REGION!DC69),REGION!DC69,""),"")</f>
        <v>87.838528349215252</v>
      </c>
      <c r="I69" s="9">
        <f>IF($A69=2,IF(ISNUMBER(REGION!DD69),REGION!DD69,""),"")</f>
        <v>88.275281736971678</v>
      </c>
      <c r="J69" s="6">
        <f t="shared" si="4"/>
        <v>83.374981689877131</v>
      </c>
      <c r="K69" s="1">
        <f t="shared" ref="K69:K132" si="7">IF($A69=2,IF(ISNUMBER(J69),IF(J69&gt;=K$2,1,0),""),"")</f>
        <v>0</v>
      </c>
      <c r="M69" s="9">
        <f>IF($A69=2,IF(ISNUMBER(REGION!DF69),REGION!DF69,""),"")</f>
        <v>55.225936908152988</v>
      </c>
      <c r="N69" s="9">
        <f>IF($A69=2,IF(ISNUMBER(REGION!DG69),REGION!DG69,""),"")</f>
        <v>57.758358367283769</v>
      </c>
      <c r="O69" s="9">
        <f>IF($A69=2,IF(ISNUMBER(REGION!DH69),REGION!DH69,""),"")</f>
        <v>76.700168917776352</v>
      </c>
      <c r="P69" s="9">
        <f>IF($A69=2,IF(ISNUMBER(REGION!DI69),REGION!DI69,""),"")</f>
        <v>59.290841702790225</v>
      </c>
      <c r="Q69" s="9">
        <f>IF($A69=2,IF(ISNUMBER(REGION!DJ69),REGION!DJ69,""),"")</f>
        <v>60.710683207377258</v>
      </c>
      <c r="R69" s="9">
        <f>IF($A69=2,IF(ISNUMBER(REGION!DK69),REGION!DK69,""),"")</f>
        <v>66.999343188049139</v>
      </c>
      <c r="S69" s="6">
        <f t="shared" si="5"/>
        <v>62.780888715238291</v>
      </c>
      <c r="T69" s="1">
        <f t="shared" ref="T69:T132" si="8">IF($A69=2,IF(ISNUMBER(S69),IF(S69&gt;=T$2,1,0),""),"")</f>
        <v>0</v>
      </c>
      <c r="V69" s="1">
        <f t="shared" si="6"/>
        <v>0</v>
      </c>
      <c r="W69" s="40" t="str">
        <f>IF(V69&gt;1,Employment!$S69,"")</f>
        <v/>
      </c>
    </row>
    <row r="70" spans="1:23" ht="10.5" x14ac:dyDescent="0.25">
      <c r="A70" s="39">
        <f>'Industry selection'!C70</f>
        <v>2</v>
      </c>
      <c r="B70" s="2">
        <v>18</v>
      </c>
      <c r="C70" s="2" t="s">
        <v>142</v>
      </c>
      <c r="D70" s="9">
        <f>IF($A70=2,IF(ISNUMBER(REGION!CY70),REGION!CY70,""),"")</f>
        <v>58.82339526320937</v>
      </c>
      <c r="E70" s="9">
        <f>IF($A70=2,IF(ISNUMBER(REGION!CZ70),REGION!CZ70,""),"")</f>
        <v>51.743070135079741</v>
      </c>
      <c r="F70" s="9">
        <f>IF($A70=2,IF(ISNUMBER(REGION!DA70),REGION!DA70,""),"")</f>
        <v>50.759001428417513</v>
      </c>
      <c r="G70" s="9">
        <f>IF($A70=2,IF(ISNUMBER(REGION!DB70),REGION!DB70,""),"")</f>
        <v>106.0904639932746</v>
      </c>
      <c r="H70" s="9">
        <f>IF($A70=2,IF(ISNUMBER(REGION!DC70),REGION!DC70,""),"")</f>
        <v>118.70005045397632</v>
      </c>
      <c r="I70" s="9">
        <f>IF($A70=2,IF(ISNUMBER(REGION!DD70),REGION!DD70,""),"")</f>
        <v>108.13496583061259</v>
      </c>
      <c r="J70" s="6">
        <f t="shared" si="4"/>
        <v>82.375157850761681</v>
      </c>
      <c r="K70" s="1">
        <f t="shared" si="7"/>
        <v>0</v>
      </c>
      <c r="M70" s="9">
        <f>IF($A70=2,IF(ISNUMBER(REGION!DF70),REGION!DF70,""),"")</f>
        <v>47.200101539025759</v>
      </c>
      <c r="N70" s="9">
        <f>IF($A70=2,IF(ISNUMBER(REGION!DG70),REGION!DG70,""),"")</f>
        <v>42.640730290785882</v>
      </c>
      <c r="O70" s="9">
        <f>IF($A70=2,IF(ISNUMBER(REGION!DH70),REGION!DH70,""),"")</f>
        <v>40.884019918109495</v>
      </c>
      <c r="P70" s="9">
        <f>IF($A70=2,IF(ISNUMBER(REGION!DI70),REGION!DI70,""),"")</f>
        <v>81.671270774889422</v>
      </c>
      <c r="Q70" s="9">
        <f>IF($A70=2,IF(ISNUMBER(REGION!DJ70),REGION!DJ70,""),"")</f>
        <v>94.663916032699461</v>
      </c>
      <c r="R70" s="9">
        <f>IF($A70=2,IF(ISNUMBER(REGION!DK70),REGION!DK70,""),"")</f>
        <v>93.657605117528774</v>
      </c>
      <c r="S70" s="6">
        <f t="shared" si="5"/>
        <v>66.786273945506466</v>
      </c>
      <c r="T70" s="1">
        <f t="shared" si="8"/>
        <v>0</v>
      </c>
      <c r="V70" s="1">
        <f t="shared" si="6"/>
        <v>0</v>
      </c>
      <c r="W70" s="40" t="str">
        <f>IF(V70&gt;1,Employment!$S70,"")</f>
        <v/>
      </c>
    </row>
    <row r="71" spans="1:23" ht="10.5" x14ac:dyDescent="0.25">
      <c r="A71" s="39">
        <f>'Industry selection'!C71</f>
        <v>1</v>
      </c>
      <c r="B71" s="2">
        <v>18.100000000000001</v>
      </c>
      <c r="C71" s="2" t="s">
        <v>144</v>
      </c>
      <c r="D71" s="9" t="str">
        <f>IF($A71=2,IF(ISNUMBER(REGION!CY71),REGION!CY71,""),"")</f>
        <v/>
      </c>
      <c r="E71" s="9" t="str">
        <f>IF($A71=2,IF(ISNUMBER(REGION!CZ71),REGION!CZ71,""),"")</f>
        <v/>
      </c>
      <c r="F71" s="9" t="str">
        <f>IF($A71=2,IF(ISNUMBER(REGION!DA71),REGION!DA71,""),"")</f>
        <v/>
      </c>
      <c r="G71" s="9" t="str">
        <f>IF($A71=2,IF(ISNUMBER(REGION!DB71),REGION!DB71,""),"")</f>
        <v/>
      </c>
      <c r="H71" s="9" t="str">
        <f>IF($A71=2,IF(ISNUMBER(REGION!DC71),REGION!DC71,""),"")</f>
        <v/>
      </c>
      <c r="I71" s="9" t="str">
        <f>IF($A71=2,IF(ISNUMBER(REGION!DD71),REGION!DD71,""),"")</f>
        <v/>
      </c>
      <c r="J71" s="6" t="str">
        <f t="shared" si="4"/>
        <v/>
      </c>
      <c r="K71" s="1" t="str">
        <f t="shared" si="7"/>
        <v/>
      </c>
      <c r="M71" s="9" t="str">
        <f>IF($A71=2,IF(ISNUMBER(REGION!DF71),REGION!DF71,""),"")</f>
        <v/>
      </c>
      <c r="N71" s="9" t="str">
        <f>IF($A71=2,IF(ISNUMBER(REGION!DG71),REGION!DG71,""),"")</f>
        <v/>
      </c>
      <c r="O71" s="9" t="str">
        <f>IF($A71=2,IF(ISNUMBER(REGION!DH71),REGION!DH71,""),"")</f>
        <v/>
      </c>
      <c r="P71" s="9" t="str">
        <f>IF($A71=2,IF(ISNUMBER(REGION!DI71),REGION!DI71,""),"")</f>
        <v/>
      </c>
      <c r="Q71" s="9" t="str">
        <f>IF($A71=2,IF(ISNUMBER(REGION!DJ71),REGION!DJ71,""),"")</f>
        <v/>
      </c>
      <c r="R71" s="9" t="str">
        <f>IF($A71=2,IF(ISNUMBER(REGION!DK71),REGION!DK71,""),"")</f>
        <v/>
      </c>
      <c r="S71" s="6" t="str">
        <f t="shared" si="5"/>
        <v/>
      </c>
      <c r="T71" s="1" t="str">
        <f t="shared" si="8"/>
        <v/>
      </c>
      <c r="V71" s="1" t="str">
        <f t="shared" si="6"/>
        <v/>
      </c>
      <c r="W71" s="40" t="str">
        <f>IF(V71&gt;1,Employment!$S71,"")</f>
        <v/>
      </c>
    </row>
    <row r="72" spans="1:23" ht="10.5" x14ac:dyDescent="0.25">
      <c r="A72" s="39">
        <f>'Industry selection'!C72</f>
        <v>1</v>
      </c>
      <c r="B72" s="2">
        <v>18.2</v>
      </c>
      <c r="C72" s="2" t="s">
        <v>146</v>
      </c>
      <c r="D72" s="9" t="str">
        <f>IF($A72=2,IF(ISNUMBER(REGION!CY72),REGION!CY72,""),"")</f>
        <v/>
      </c>
      <c r="E72" s="9" t="str">
        <f>IF($A72=2,IF(ISNUMBER(REGION!CZ72),REGION!CZ72,""),"")</f>
        <v/>
      </c>
      <c r="F72" s="9" t="str">
        <f>IF($A72=2,IF(ISNUMBER(REGION!DA72),REGION!DA72,""),"")</f>
        <v/>
      </c>
      <c r="G72" s="9" t="str">
        <f>IF($A72=2,IF(ISNUMBER(REGION!DB72),REGION!DB72,""),"")</f>
        <v/>
      </c>
      <c r="H72" s="9" t="str">
        <f>IF($A72=2,IF(ISNUMBER(REGION!DC72),REGION!DC72,""),"")</f>
        <v/>
      </c>
      <c r="I72" s="9" t="str">
        <f>IF($A72=2,IF(ISNUMBER(REGION!DD72),REGION!DD72,""),"")</f>
        <v/>
      </c>
      <c r="J72" s="6" t="str">
        <f t="shared" ref="J72:J135" si="9">IF($A72=2,IF(ISNUMBER(AVERAGE(D72:I72)),AVERAGE(D72:I72),""),"")</f>
        <v/>
      </c>
      <c r="K72" s="1" t="str">
        <f t="shared" si="7"/>
        <v/>
      </c>
      <c r="M72" s="9" t="str">
        <f>IF($A72=2,IF(ISNUMBER(REGION!DF72),REGION!DF72,""),"")</f>
        <v/>
      </c>
      <c r="N72" s="9" t="str">
        <f>IF($A72=2,IF(ISNUMBER(REGION!DG72),REGION!DG72,""),"")</f>
        <v/>
      </c>
      <c r="O72" s="9" t="str">
        <f>IF($A72=2,IF(ISNUMBER(REGION!DH72),REGION!DH72,""),"")</f>
        <v/>
      </c>
      <c r="P72" s="9" t="str">
        <f>IF($A72=2,IF(ISNUMBER(REGION!DI72),REGION!DI72,""),"")</f>
        <v/>
      </c>
      <c r="Q72" s="9" t="str">
        <f>IF($A72=2,IF(ISNUMBER(REGION!DJ72),REGION!DJ72,""),"")</f>
        <v/>
      </c>
      <c r="R72" s="9" t="str">
        <f>IF($A72=2,IF(ISNUMBER(REGION!DK72),REGION!DK72,""),"")</f>
        <v/>
      </c>
      <c r="S72" s="6" t="str">
        <f t="shared" ref="S72:S135" si="10">IF($A72=2,IF(ISNUMBER(AVERAGE(M72:R72)),AVERAGE(M72:R72),""),"")</f>
        <v/>
      </c>
      <c r="T72" s="1" t="str">
        <f t="shared" si="8"/>
        <v/>
      </c>
      <c r="V72" s="1" t="str">
        <f t="shared" ref="V72:V135" si="11">IF($A72=2,SUM(K72,T72),"")</f>
        <v/>
      </c>
      <c r="W72" s="40" t="str">
        <f>IF(V72&gt;1,Employment!$S72,"")</f>
        <v/>
      </c>
    </row>
    <row r="73" spans="1:23" ht="10.5" x14ac:dyDescent="0.25">
      <c r="A73" s="39">
        <f>'Industry selection'!C73</f>
        <v>1</v>
      </c>
      <c r="B73" s="2">
        <v>19</v>
      </c>
      <c r="C73" s="2" t="s">
        <v>148</v>
      </c>
      <c r="D73" s="9" t="str">
        <f>IF($A73=2,IF(ISNUMBER(REGION!CY73),REGION!CY73,""),"")</f>
        <v/>
      </c>
      <c r="E73" s="9" t="str">
        <f>IF($A73=2,IF(ISNUMBER(REGION!CZ73),REGION!CZ73,""),"")</f>
        <v/>
      </c>
      <c r="F73" s="9" t="str">
        <f>IF($A73=2,IF(ISNUMBER(REGION!DA73),REGION!DA73,""),"")</f>
        <v/>
      </c>
      <c r="G73" s="9" t="str">
        <f>IF($A73=2,IF(ISNUMBER(REGION!DB73),REGION!DB73,""),"")</f>
        <v/>
      </c>
      <c r="H73" s="9" t="str">
        <f>IF($A73=2,IF(ISNUMBER(REGION!DC73),REGION!DC73,""),"")</f>
        <v/>
      </c>
      <c r="I73" s="9" t="str">
        <f>IF($A73=2,IF(ISNUMBER(REGION!DD73),REGION!DD73,""),"")</f>
        <v/>
      </c>
      <c r="J73" s="6" t="str">
        <f t="shared" si="9"/>
        <v/>
      </c>
      <c r="K73" s="1" t="str">
        <f t="shared" si="7"/>
        <v/>
      </c>
      <c r="M73" s="9" t="str">
        <f>IF($A73=2,IF(ISNUMBER(REGION!DF73),REGION!DF73,""),"")</f>
        <v/>
      </c>
      <c r="N73" s="9" t="str">
        <f>IF($A73=2,IF(ISNUMBER(REGION!DG73),REGION!DG73,""),"")</f>
        <v/>
      </c>
      <c r="O73" s="9" t="str">
        <f>IF($A73=2,IF(ISNUMBER(REGION!DH73),REGION!DH73,""),"")</f>
        <v/>
      </c>
      <c r="P73" s="9" t="str">
        <f>IF($A73=2,IF(ISNUMBER(REGION!DI73),REGION!DI73,""),"")</f>
        <v/>
      </c>
      <c r="Q73" s="9" t="str">
        <f>IF($A73=2,IF(ISNUMBER(REGION!DJ73),REGION!DJ73,""),"")</f>
        <v/>
      </c>
      <c r="R73" s="9" t="str">
        <f>IF($A73=2,IF(ISNUMBER(REGION!DK73),REGION!DK73,""),"")</f>
        <v/>
      </c>
      <c r="S73" s="6" t="str">
        <f t="shared" si="10"/>
        <v/>
      </c>
      <c r="T73" s="1" t="str">
        <f t="shared" si="8"/>
        <v/>
      </c>
      <c r="V73" s="1" t="str">
        <f t="shared" si="11"/>
        <v/>
      </c>
      <c r="W73" s="40" t="str">
        <f>IF(V73&gt;1,Employment!$S73,"")</f>
        <v/>
      </c>
    </row>
    <row r="74" spans="1:23" ht="10.5" x14ac:dyDescent="0.25">
      <c r="A74" s="39">
        <f>'Industry selection'!C74</f>
        <v>1</v>
      </c>
      <c r="B74" s="2">
        <v>19.100000000000001</v>
      </c>
      <c r="C74" s="2" t="s">
        <v>150</v>
      </c>
      <c r="D74" s="9" t="str">
        <f>IF($A74=2,IF(ISNUMBER(REGION!CY74),REGION!CY74,""),"")</f>
        <v/>
      </c>
      <c r="E74" s="9" t="str">
        <f>IF($A74=2,IF(ISNUMBER(REGION!CZ74),REGION!CZ74,""),"")</f>
        <v/>
      </c>
      <c r="F74" s="9" t="str">
        <f>IF($A74=2,IF(ISNUMBER(REGION!DA74),REGION!DA74,""),"")</f>
        <v/>
      </c>
      <c r="G74" s="9" t="str">
        <f>IF($A74=2,IF(ISNUMBER(REGION!DB74),REGION!DB74,""),"")</f>
        <v/>
      </c>
      <c r="H74" s="9" t="str">
        <f>IF($A74=2,IF(ISNUMBER(REGION!DC74),REGION!DC74,""),"")</f>
        <v/>
      </c>
      <c r="I74" s="9" t="str">
        <f>IF($A74=2,IF(ISNUMBER(REGION!DD74),REGION!DD74,""),"")</f>
        <v/>
      </c>
      <c r="J74" s="6" t="str">
        <f t="shared" si="9"/>
        <v/>
      </c>
      <c r="K74" s="1" t="str">
        <f t="shared" si="7"/>
        <v/>
      </c>
      <c r="M74" s="9" t="str">
        <f>IF($A74=2,IF(ISNUMBER(REGION!DF74),REGION!DF74,""),"")</f>
        <v/>
      </c>
      <c r="N74" s="9" t="str">
        <f>IF($A74=2,IF(ISNUMBER(REGION!DG74),REGION!DG74,""),"")</f>
        <v/>
      </c>
      <c r="O74" s="9" t="str">
        <f>IF($A74=2,IF(ISNUMBER(REGION!DH74),REGION!DH74,""),"")</f>
        <v/>
      </c>
      <c r="P74" s="9" t="str">
        <f>IF($A74=2,IF(ISNUMBER(REGION!DI74),REGION!DI74,""),"")</f>
        <v/>
      </c>
      <c r="Q74" s="9" t="str">
        <f>IF($A74=2,IF(ISNUMBER(REGION!DJ74),REGION!DJ74,""),"")</f>
        <v/>
      </c>
      <c r="R74" s="9" t="str">
        <f>IF($A74=2,IF(ISNUMBER(REGION!DK74),REGION!DK74,""),"")</f>
        <v/>
      </c>
      <c r="S74" s="6" t="str">
        <f t="shared" si="10"/>
        <v/>
      </c>
      <c r="T74" s="1" t="str">
        <f t="shared" si="8"/>
        <v/>
      </c>
      <c r="V74" s="1" t="str">
        <f t="shared" si="11"/>
        <v/>
      </c>
      <c r="W74" s="40" t="str">
        <f>IF(V74&gt;1,Employment!$S74,"")</f>
        <v/>
      </c>
    </row>
    <row r="75" spans="1:23" ht="10.5" x14ac:dyDescent="0.25">
      <c r="A75" s="39">
        <f>'Industry selection'!C75</f>
        <v>1</v>
      </c>
      <c r="B75" s="2">
        <v>19.2</v>
      </c>
      <c r="C75" s="2" t="s">
        <v>152</v>
      </c>
      <c r="D75" s="9" t="str">
        <f>IF($A75=2,IF(ISNUMBER(REGION!CY75),REGION!CY75,""),"")</f>
        <v/>
      </c>
      <c r="E75" s="9" t="str">
        <f>IF($A75=2,IF(ISNUMBER(REGION!CZ75),REGION!CZ75,""),"")</f>
        <v/>
      </c>
      <c r="F75" s="9" t="str">
        <f>IF($A75=2,IF(ISNUMBER(REGION!DA75),REGION!DA75,""),"")</f>
        <v/>
      </c>
      <c r="G75" s="9" t="str">
        <f>IF($A75=2,IF(ISNUMBER(REGION!DB75),REGION!DB75,""),"")</f>
        <v/>
      </c>
      <c r="H75" s="9" t="str">
        <f>IF($A75=2,IF(ISNUMBER(REGION!DC75),REGION!DC75,""),"")</f>
        <v/>
      </c>
      <c r="I75" s="9" t="str">
        <f>IF($A75=2,IF(ISNUMBER(REGION!DD75),REGION!DD75,""),"")</f>
        <v/>
      </c>
      <c r="J75" s="6" t="str">
        <f t="shared" si="9"/>
        <v/>
      </c>
      <c r="K75" s="1" t="str">
        <f t="shared" si="7"/>
        <v/>
      </c>
      <c r="M75" s="9" t="str">
        <f>IF($A75=2,IF(ISNUMBER(REGION!DF75),REGION!DF75,""),"")</f>
        <v/>
      </c>
      <c r="N75" s="9" t="str">
        <f>IF($A75=2,IF(ISNUMBER(REGION!DG75),REGION!DG75,""),"")</f>
        <v/>
      </c>
      <c r="O75" s="9" t="str">
        <f>IF($A75=2,IF(ISNUMBER(REGION!DH75),REGION!DH75,""),"")</f>
        <v/>
      </c>
      <c r="P75" s="9" t="str">
        <f>IF($A75=2,IF(ISNUMBER(REGION!DI75),REGION!DI75,""),"")</f>
        <v/>
      </c>
      <c r="Q75" s="9" t="str">
        <f>IF($A75=2,IF(ISNUMBER(REGION!DJ75),REGION!DJ75,""),"")</f>
        <v/>
      </c>
      <c r="R75" s="9" t="str">
        <f>IF($A75=2,IF(ISNUMBER(REGION!DK75),REGION!DK75,""),"")</f>
        <v/>
      </c>
      <c r="S75" s="6" t="str">
        <f t="shared" si="10"/>
        <v/>
      </c>
      <c r="T75" s="1" t="str">
        <f t="shared" si="8"/>
        <v/>
      </c>
      <c r="V75" s="1" t="str">
        <f t="shared" si="11"/>
        <v/>
      </c>
      <c r="W75" s="40" t="str">
        <f>IF(V75&gt;1,Employment!$S75,"")</f>
        <v/>
      </c>
    </row>
    <row r="76" spans="1:23" ht="10.5" x14ac:dyDescent="0.25">
      <c r="A76" s="39" t="str">
        <f>'Industry selection'!C76</f>
        <v/>
      </c>
      <c r="B76" s="2">
        <v>20</v>
      </c>
      <c r="C76" s="2" t="s">
        <v>154</v>
      </c>
      <c r="D76" s="9" t="str">
        <f>IF($A76=2,IF(ISNUMBER(REGION!CY76),REGION!CY76,""),"")</f>
        <v/>
      </c>
      <c r="E76" s="9" t="str">
        <f>IF($A76=2,IF(ISNUMBER(REGION!CZ76),REGION!CZ76,""),"")</f>
        <v/>
      </c>
      <c r="F76" s="9" t="str">
        <f>IF($A76=2,IF(ISNUMBER(REGION!DA76),REGION!DA76,""),"")</f>
        <v/>
      </c>
      <c r="G76" s="9" t="str">
        <f>IF($A76=2,IF(ISNUMBER(REGION!DB76),REGION!DB76,""),"")</f>
        <v/>
      </c>
      <c r="H76" s="9" t="str">
        <f>IF($A76=2,IF(ISNUMBER(REGION!DC76),REGION!DC76,""),"")</f>
        <v/>
      </c>
      <c r="I76" s="9" t="str">
        <f>IF($A76=2,IF(ISNUMBER(REGION!DD76),REGION!DD76,""),"")</f>
        <v/>
      </c>
      <c r="J76" s="6" t="str">
        <f t="shared" si="9"/>
        <v/>
      </c>
      <c r="K76" s="1" t="str">
        <f t="shared" si="7"/>
        <v/>
      </c>
      <c r="M76" s="9" t="str">
        <f>IF($A76=2,IF(ISNUMBER(REGION!DF76),REGION!DF76,""),"")</f>
        <v/>
      </c>
      <c r="N76" s="9" t="str">
        <f>IF($A76=2,IF(ISNUMBER(REGION!DG76),REGION!DG76,""),"")</f>
        <v/>
      </c>
      <c r="O76" s="9" t="str">
        <f>IF($A76=2,IF(ISNUMBER(REGION!DH76),REGION!DH76,""),"")</f>
        <v/>
      </c>
      <c r="P76" s="9" t="str">
        <f>IF($A76=2,IF(ISNUMBER(REGION!DI76),REGION!DI76,""),"")</f>
        <v/>
      </c>
      <c r="Q76" s="9" t="str">
        <f>IF($A76=2,IF(ISNUMBER(REGION!DJ76),REGION!DJ76,""),"")</f>
        <v/>
      </c>
      <c r="R76" s="9" t="str">
        <f>IF($A76=2,IF(ISNUMBER(REGION!DK76),REGION!DK76,""),"")</f>
        <v/>
      </c>
      <c r="S76" s="6" t="str">
        <f t="shared" si="10"/>
        <v/>
      </c>
      <c r="T76" s="1" t="str">
        <f t="shared" si="8"/>
        <v/>
      </c>
      <c r="V76" s="1" t="str">
        <f t="shared" si="11"/>
        <v/>
      </c>
      <c r="W76" s="40" t="str">
        <f>IF(V76&gt;1,Employment!$S76,"")</f>
        <v/>
      </c>
    </row>
    <row r="77" spans="1:23" ht="10.5" x14ac:dyDescent="0.25">
      <c r="A77" s="39">
        <f>'Industry selection'!C77</f>
        <v>2</v>
      </c>
      <c r="B77" s="2">
        <v>20.100000000000001</v>
      </c>
      <c r="C77" s="2" t="s">
        <v>156</v>
      </c>
      <c r="D77" s="9" t="str">
        <f>IF($A77=2,IF(ISNUMBER(REGION!CY77),REGION!CY77,""),"")</f>
        <v/>
      </c>
      <c r="E77" s="9">
        <f>IF($A77=2,IF(ISNUMBER(REGION!CZ77),REGION!CZ77,""),"")</f>
        <v>25.515700640606894</v>
      </c>
      <c r="F77" s="9">
        <f>IF($A77=2,IF(ISNUMBER(REGION!DA77),REGION!DA77,""),"")</f>
        <v>42.195164601646596</v>
      </c>
      <c r="G77" s="9">
        <f>IF($A77=2,IF(ISNUMBER(REGION!DB77),REGION!DB77,""),"")</f>
        <v>95.398255976035273</v>
      </c>
      <c r="H77" s="9">
        <f>IF($A77=2,IF(ISNUMBER(REGION!DC77),REGION!DC77,""),"")</f>
        <v>103.64966503683233</v>
      </c>
      <c r="I77" s="9" t="str">
        <f>IF($A77=2,IF(ISNUMBER(REGION!DD77),REGION!DD77,""),"")</f>
        <v/>
      </c>
      <c r="J77" s="6">
        <f t="shared" si="9"/>
        <v>66.689696563780274</v>
      </c>
      <c r="K77" s="1">
        <f t="shared" si="7"/>
        <v>0</v>
      </c>
      <c r="M77" s="9" t="str">
        <f>IF($A77=2,IF(ISNUMBER(REGION!DF77),REGION!DF77,""),"")</f>
        <v/>
      </c>
      <c r="N77" s="9">
        <f>IF($A77=2,IF(ISNUMBER(REGION!DG77),REGION!DG77,""),"")</f>
        <v>13.789651052167994</v>
      </c>
      <c r="O77" s="9">
        <f>IF($A77=2,IF(ISNUMBER(REGION!DH77),REGION!DH77,""),"")</f>
        <v>23.49119660935596</v>
      </c>
      <c r="P77" s="9">
        <f>IF($A77=2,IF(ISNUMBER(REGION!DI77),REGION!DI77,""),"")</f>
        <v>57.770817527818764</v>
      </c>
      <c r="Q77" s="9">
        <f>IF($A77=2,IF(ISNUMBER(REGION!DJ77),REGION!DJ77,""),"")</f>
        <v>64.93582295057233</v>
      </c>
      <c r="R77" s="9" t="str">
        <f>IF($A77=2,IF(ISNUMBER(REGION!DK77),REGION!DK77,""),"")</f>
        <v/>
      </c>
      <c r="S77" s="6">
        <f t="shared" si="10"/>
        <v>39.996872034978765</v>
      </c>
      <c r="T77" s="1">
        <f t="shared" si="8"/>
        <v>0</v>
      </c>
      <c r="V77" s="1">
        <f t="shared" si="11"/>
        <v>0</v>
      </c>
      <c r="W77" s="40" t="str">
        <f>IF(V77&gt;1,Employment!$S77,"")</f>
        <v/>
      </c>
    </row>
    <row r="78" spans="1:23" ht="10.5" x14ac:dyDescent="0.25">
      <c r="A78" s="39">
        <f>'Industry selection'!C78</f>
        <v>1</v>
      </c>
      <c r="B78" s="2">
        <v>20.2</v>
      </c>
      <c r="C78" s="2" t="s">
        <v>158</v>
      </c>
      <c r="D78" s="9" t="str">
        <f>IF($A78=2,IF(ISNUMBER(REGION!CY78),REGION!CY78,""),"")</f>
        <v/>
      </c>
      <c r="E78" s="9" t="str">
        <f>IF($A78=2,IF(ISNUMBER(REGION!CZ78),REGION!CZ78,""),"")</f>
        <v/>
      </c>
      <c r="F78" s="9" t="str">
        <f>IF($A78=2,IF(ISNUMBER(REGION!DA78),REGION!DA78,""),"")</f>
        <v/>
      </c>
      <c r="G78" s="9" t="str">
        <f>IF($A78=2,IF(ISNUMBER(REGION!DB78),REGION!DB78,""),"")</f>
        <v/>
      </c>
      <c r="H78" s="9" t="str">
        <f>IF($A78=2,IF(ISNUMBER(REGION!DC78),REGION!DC78,""),"")</f>
        <v/>
      </c>
      <c r="I78" s="9" t="str">
        <f>IF($A78=2,IF(ISNUMBER(REGION!DD78),REGION!DD78,""),"")</f>
        <v/>
      </c>
      <c r="J78" s="6" t="str">
        <f t="shared" si="9"/>
        <v/>
      </c>
      <c r="K78" s="1" t="str">
        <f t="shared" si="7"/>
        <v/>
      </c>
      <c r="M78" s="9" t="str">
        <f>IF($A78=2,IF(ISNUMBER(REGION!DF78),REGION!DF78,""),"")</f>
        <v/>
      </c>
      <c r="N78" s="9" t="str">
        <f>IF($A78=2,IF(ISNUMBER(REGION!DG78),REGION!DG78,""),"")</f>
        <v/>
      </c>
      <c r="O78" s="9" t="str">
        <f>IF($A78=2,IF(ISNUMBER(REGION!DH78),REGION!DH78,""),"")</f>
        <v/>
      </c>
      <c r="P78" s="9" t="str">
        <f>IF($A78=2,IF(ISNUMBER(REGION!DI78),REGION!DI78,""),"")</f>
        <v/>
      </c>
      <c r="Q78" s="9" t="str">
        <f>IF($A78=2,IF(ISNUMBER(REGION!DJ78),REGION!DJ78,""),"")</f>
        <v/>
      </c>
      <c r="R78" s="9" t="str">
        <f>IF($A78=2,IF(ISNUMBER(REGION!DK78),REGION!DK78,""),"")</f>
        <v/>
      </c>
      <c r="S78" s="6" t="str">
        <f t="shared" si="10"/>
        <v/>
      </c>
      <c r="T78" s="1" t="str">
        <f t="shared" si="8"/>
        <v/>
      </c>
      <c r="V78" s="1" t="str">
        <f t="shared" si="11"/>
        <v/>
      </c>
      <c r="W78" s="40" t="str">
        <f>IF(V78&gt;1,Employment!$S78,"")</f>
        <v/>
      </c>
    </row>
    <row r="79" spans="1:23" ht="10.5" x14ac:dyDescent="0.25">
      <c r="A79" s="39">
        <f>'Industry selection'!C79</f>
        <v>1</v>
      </c>
      <c r="B79" s="2">
        <v>20.3</v>
      </c>
      <c r="C79" s="2" t="s">
        <v>160</v>
      </c>
      <c r="D79" s="9" t="str">
        <f>IF($A79=2,IF(ISNUMBER(REGION!CY79),REGION!CY79,""),"")</f>
        <v/>
      </c>
      <c r="E79" s="9" t="str">
        <f>IF($A79=2,IF(ISNUMBER(REGION!CZ79),REGION!CZ79,""),"")</f>
        <v/>
      </c>
      <c r="F79" s="9" t="str">
        <f>IF($A79=2,IF(ISNUMBER(REGION!DA79),REGION!DA79,""),"")</f>
        <v/>
      </c>
      <c r="G79" s="9" t="str">
        <f>IF($A79=2,IF(ISNUMBER(REGION!DB79),REGION!DB79,""),"")</f>
        <v/>
      </c>
      <c r="H79" s="9" t="str">
        <f>IF($A79=2,IF(ISNUMBER(REGION!DC79),REGION!DC79,""),"")</f>
        <v/>
      </c>
      <c r="I79" s="9" t="str">
        <f>IF($A79=2,IF(ISNUMBER(REGION!DD79),REGION!DD79,""),"")</f>
        <v/>
      </c>
      <c r="J79" s="6" t="str">
        <f t="shared" si="9"/>
        <v/>
      </c>
      <c r="K79" s="1" t="str">
        <f t="shared" si="7"/>
        <v/>
      </c>
      <c r="M79" s="9" t="str">
        <f>IF($A79=2,IF(ISNUMBER(REGION!DF79),REGION!DF79,""),"")</f>
        <v/>
      </c>
      <c r="N79" s="9" t="str">
        <f>IF($A79=2,IF(ISNUMBER(REGION!DG79),REGION!DG79,""),"")</f>
        <v/>
      </c>
      <c r="O79" s="9" t="str">
        <f>IF($A79=2,IF(ISNUMBER(REGION!DH79),REGION!DH79,""),"")</f>
        <v/>
      </c>
      <c r="P79" s="9" t="str">
        <f>IF($A79=2,IF(ISNUMBER(REGION!DI79),REGION!DI79,""),"")</f>
        <v/>
      </c>
      <c r="Q79" s="9" t="str">
        <f>IF($A79=2,IF(ISNUMBER(REGION!DJ79),REGION!DJ79,""),"")</f>
        <v/>
      </c>
      <c r="R79" s="9" t="str">
        <f>IF($A79=2,IF(ISNUMBER(REGION!DK79),REGION!DK79,""),"")</f>
        <v/>
      </c>
      <c r="S79" s="6" t="str">
        <f t="shared" si="10"/>
        <v/>
      </c>
      <c r="T79" s="1" t="str">
        <f t="shared" si="8"/>
        <v/>
      </c>
      <c r="V79" s="1" t="str">
        <f t="shared" si="11"/>
        <v/>
      </c>
      <c r="W79" s="40" t="str">
        <f>IF(V79&gt;1,Employment!$S79,"")</f>
        <v/>
      </c>
    </row>
    <row r="80" spans="1:23" ht="10.5" x14ac:dyDescent="0.25">
      <c r="A80" s="39">
        <f>'Industry selection'!C80</f>
        <v>1</v>
      </c>
      <c r="B80" s="2">
        <v>20.399999999999999</v>
      </c>
      <c r="C80" s="2" t="s">
        <v>162</v>
      </c>
      <c r="D80" s="9" t="str">
        <f>IF($A80=2,IF(ISNUMBER(REGION!CY80),REGION!CY80,""),"")</f>
        <v/>
      </c>
      <c r="E80" s="9" t="str">
        <f>IF($A80=2,IF(ISNUMBER(REGION!CZ80),REGION!CZ80,""),"")</f>
        <v/>
      </c>
      <c r="F80" s="9" t="str">
        <f>IF($A80=2,IF(ISNUMBER(REGION!DA80),REGION!DA80,""),"")</f>
        <v/>
      </c>
      <c r="G80" s="9" t="str">
        <f>IF($A80=2,IF(ISNUMBER(REGION!DB80),REGION!DB80,""),"")</f>
        <v/>
      </c>
      <c r="H80" s="9" t="str">
        <f>IF($A80=2,IF(ISNUMBER(REGION!DC80),REGION!DC80,""),"")</f>
        <v/>
      </c>
      <c r="I80" s="9" t="str">
        <f>IF($A80=2,IF(ISNUMBER(REGION!DD80),REGION!DD80,""),"")</f>
        <v/>
      </c>
      <c r="J80" s="6" t="str">
        <f t="shared" si="9"/>
        <v/>
      </c>
      <c r="K80" s="1" t="str">
        <f t="shared" si="7"/>
        <v/>
      </c>
      <c r="M80" s="9" t="str">
        <f>IF($A80=2,IF(ISNUMBER(REGION!DF80),REGION!DF80,""),"")</f>
        <v/>
      </c>
      <c r="N80" s="9" t="str">
        <f>IF($A80=2,IF(ISNUMBER(REGION!DG80),REGION!DG80,""),"")</f>
        <v/>
      </c>
      <c r="O80" s="9" t="str">
        <f>IF($A80=2,IF(ISNUMBER(REGION!DH80),REGION!DH80,""),"")</f>
        <v/>
      </c>
      <c r="P80" s="9" t="str">
        <f>IF($A80=2,IF(ISNUMBER(REGION!DI80),REGION!DI80,""),"")</f>
        <v/>
      </c>
      <c r="Q80" s="9" t="str">
        <f>IF($A80=2,IF(ISNUMBER(REGION!DJ80),REGION!DJ80,""),"")</f>
        <v/>
      </c>
      <c r="R80" s="9" t="str">
        <f>IF($A80=2,IF(ISNUMBER(REGION!DK80),REGION!DK80,""),"")</f>
        <v/>
      </c>
      <c r="S80" s="6" t="str">
        <f t="shared" si="10"/>
        <v/>
      </c>
      <c r="T80" s="1" t="str">
        <f t="shared" si="8"/>
        <v/>
      </c>
      <c r="V80" s="1" t="str">
        <f t="shared" si="11"/>
        <v/>
      </c>
      <c r="W80" s="40" t="str">
        <f>IF(V80&gt;1,Employment!$S80,"")</f>
        <v/>
      </c>
    </row>
    <row r="81" spans="1:23" ht="10.5" x14ac:dyDescent="0.25">
      <c r="A81" s="39">
        <f>'Industry selection'!C81</f>
        <v>1</v>
      </c>
      <c r="B81" s="2">
        <v>20.5</v>
      </c>
      <c r="C81" s="2" t="s">
        <v>164</v>
      </c>
      <c r="D81" s="9" t="str">
        <f>IF($A81=2,IF(ISNUMBER(REGION!CY81),REGION!CY81,""),"")</f>
        <v/>
      </c>
      <c r="E81" s="9" t="str">
        <f>IF($A81=2,IF(ISNUMBER(REGION!CZ81),REGION!CZ81,""),"")</f>
        <v/>
      </c>
      <c r="F81" s="9" t="str">
        <f>IF($A81=2,IF(ISNUMBER(REGION!DA81),REGION!DA81,""),"")</f>
        <v/>
      </c>
      <c r="G81" s="9" t="str">
        <f>IF($A81=2,IF(ISNUMBER(REGION!DB81),REGION!DB81,""),"")</f>
        <v/>
      </c>
      <c r="H81" s="9" t="str">
        <f>IF($A81=2,IF(ISNUMBER(REGION!DC81),REGION!DC81,""),"")</f>
        <v/>
      </c>
      <c r="I81" s="9" t="str">
        <f>IF($A81=2,IF(ISNUMBER(REGION!DD81),REGION!DD81,""),"")</f>
        <v/>
      </c>
      <c r="J81" s="6" t="str">
        <f t="shared" si="9"/>
        <v/>
      </c>
      <c r="K81" s="1" t="str">
        <f t="shared" si="7"/>
        <v/>
      </c>
      <c r="M81" s="9" t="str">
        <f>IF($A81=2,IF(ISNUMBER(REGION!DF81),REGION!DF81,""),"")</f>
        <v/>
      </c>
      <c r="N81" s="9" t="str">
        <f>IF($A81=2,IF(ISNUMBER(REGION!DG81),REGION!DG81,""),"")</f>
        <v/>
      </c>
      <c r="O81" s="9" t="str">
        <f>IF($A81=2,IF(ISNUMBER(REGION!DH81),REGION!DH81,""),"")</f>
        <v/>
      </c>
      <c r="P81" s="9" t="str">
        <f>IF($A81=2,IF(ISNUMBER(REGION!DI81),REGION!DI81,""),"")</f>
        <v/>
      </c>
      <c r="Q81" s="9" t="str">
        <f>IF($A81=2,IF(ISNUMBER(REGION!DJ81),REGION!DJ81,""),"")</f>
        <v/>
      </c>
      <c r="R81" s="9" t="str">
        <f>IF($A81=2,IF(ISNUMBER(REGION!DK81),REGION!DK81,""),"")</f>
        <v/>
      </c>
      <c r="S81" s="6" t="str">
        <f t="shared" si="10"/>
        <v/>
      </c>
      <c r="T81" s="1" t="str">
        <f t="shared" si="8"/>
        <v/>
      </c>
      <c r="V81" s="1" t="str">
        <f t="shared" si="11"/>
        <v/>
      </c>
      <c r="W81" s="40" t="str">
        <f>IF(V81&gt;1,Employment!$S81,"")</f>
        <v/>
      </c>
    </row>
    <row r="82" spans="1:23" ht="10.5" x14ac:dyDescent="0.25">
      <c r="A82" s="39">
        <f>'Industry selection'!C82</f>
        <v>1</v>
      </c>
      <c r="B82" s="2">
        <v>20.6</v>
      </c>
      <c r="C82" s="2" t="s">
        <v>166</v>
      </c>
      <c r="D82" s="9" t="str">
        <f>IF($A82=2,IF(ISNUMBER(REGION!CY82),REGION!CY82,""),"")</f>
        <v/>
      </c>
      <c r="E82" s="9" t="str">
        <f>IF($A82=2,IF(ISNUMBER(REGION!CZ82),REGION!CZ82,""),"")</f>
        <v/>
      </c>
      <c r="F82" s="9" t="str">
        <f>IF($A82=2,IF(ISNUMBER(REGION!DA82),REGION!DA82,""),"")</f>
        <v/>
      </c>
      <c r="G82" s="9" t="str">
        <f>IF($A82=2,IF(ISNUMBER(REGION!DB82),REGION!DB82,""),"")</f>
        <v/>
      </c>
      <c r="H82" s="9" t="str">
        <f>IF($A82=2,IF(ISNUMBER(REGION!DC82),REGION!DC82,""),"")</f>
        <v/>
      </c>
      <c r="I82" s="9" t="str">
        <f>IF($A82=2,IF(ISNUMBER(REGION!DD82),REGION!DD82,""),"")</f>
        <v/>
      </c>
      <c r="J82" s="6" t="str">
        <f t="shared" si="9"/>
        <v/>
      </c>
      <c r="K82" s="1" t="str">
        <f t="shared" si="7"/>
        <v/>
      </c>
      <c r="M82" s="9" t="str">
        <f>IF($A82=2,IF(ISNUMBER(REGION!DF82),REGION!DF82,""),"")</f>
        <v/>
      </c>
      <c r="N82" s="9" t="str">
        <f>IF($A82=2,IF(ISNUMBER(REGION!DG82),REGION!DG82,""),"")</f>
        <v/>
      </c>
      <c r="O82" s="9" t="str">
        <f>IF($A82=2,IF(ISNUMBER(REGION!DH82),REGION!DH82,""),"")</f>
        <v/>
      </c>
      <c r="P82" s="9" t="str">
        <f>IF($A82=2,IF(ISNUMBER(REGION!DI82),REGION!DI82,""),"")</f>
        <v/>
      </c>
      <c r="Q82" s="9" t="str">
        <f>IF($A82=2,IF(ISNUMBER(REGION!DJ82),REGION!DJ82,""),"")</f>
        <v/>
      </c>
      <c r="R82" s="9" t="str">
        <f>IF($A82=2,IF(ISNUMBER(REGION!DK82),REGION!DK82,""),"")</f>
        <v/>
      </c>
      <c r="S82" s="6" t="str">
        <f t="shared" si="10"/>
        <v/>
      </c>
      <c r="T82" s="1" t="str">
        <f t="shared" si="8"/>
        <v/>
      </c>
      <c r="V82" s="1" t="str">
        <f t="shared" si="11"/>
        <v/>
      </c>
      <c r="W82" s="40" t="str">
        <f>IF(V82&gt;1,Employment!$S82,"")</f>
        <v/>
      </c>
    </row>
    <row r="83" spans="1:23" ht="10.5" x14ac:dyDescent="0.25">
      <c r="A83" s="39">
        <f>'Industry selection'!C83</f>
        <v>1</v>
      </c>
      <c r="B83" s="2">
        <v>21</v>
      </c>
      <c r="C83" s="2" t="s">
        <v>168</v>
      </c>
      <c r="D83" s="9" t="str">
        <f>IF($A83=2,IF(ISNUMBER(REGION!CY83),REGION!CY83,""),"")</f>
        <v/>
      </c>
      <c r="E83" s="9" t="str">
        <f>IF($A83=2,IF(ISNUMBER(REGION!CZ83),REGION!CZ83,""),"")</f>
        <v/>
      </c>
      <c r="F83" s="9" t="str">
        <f>IF($A83=2,IF(ISNUMBER(REGION!DA83),REGION!DA83,""),"")</f>
        <v/>
      </c>
      <c r="G83" s="9" t="str">
        <f>IF($A83=2,IF(ISNUMBER(REGION!DB83),REGION!DB83,""),"")</f>
        <v/>
      </c>
      <c r="H83" s="9" t="str">
        <f>IF($A83=2,IF(ISNUMBER(REGION!DC83),REGION!DC83,""),"")</f>
        <v/>
      </c>
      <c r="I83" s="9" t="str">
        <f>IF($A83=2,IF(ISNUMBER(REGION!DD83),REGION!DD83,""),"")</f>
        <v/>
      </c>
      <c r="J83" s="6" t="str">
        <f t="shared" si="9"/>
        <v/>
      </c>
      <c r="K83" s="1" t="str">
        <f t="shared" si="7"/>
        <v/>
      </c>
      <c r="M83" s="9" t="str">
        <f>IF($A83=2,IF(ISNUMBER(REGION!DF83),REGION!DF83,""),"")</f>
        <v/>
      </c>
      <c r="N83" s="9" t="str">
        <f>IF($A83=2,IF(ISNUMBER(REGION!DG83),REGION!DG83,""),"")</f>
        <v/>
      </c>
      <c r="O83" s="9" t="str">
        <f>IF($A83=2,IF(ISNUMBER(REGION!DH83),REGION!DH83,""),"")</f>
        <v/>
      </c>
      <c r="P83" s="9" t="str">
        <f>IF($A83=2,IF(ISNUMBER(REGION!DI83),REGION!DI83,""),"")</f>
        <v/>
      </c>
      <c r="Q83" s="9" t="str">
        <f>IF($A83=2,IF(ISNUMBER(REGION!DJ83),REGION!DJ83,""),"")</f>
        <v/>
      </c>
      <c r="R83" s="9" t="str">
        <f>IF($A83=2,IF(ISNUMBER(REGION!DK83),REGION!DK83,""),"")</f>
        <v/>
      </c>
      <c r="S83" s="6" t="str">
        <f t="shared" si="10"/>
        <v/>
      </c>
      <c r="T83" s="1" t="str">
        <f t="shared" si="8"/>
        <v/>
      </c>
      <c r="V83" s="1" t="str">
        <f t="shared" si="11"/>
        <v/>
      </c>
      <c r="W83" s="40" t="str">
        <f>IF(V83&gt;1,Employment!$S83,"")</f>
        <v/>
      </c>
    </row>
    <row r="84" spans="1:23" ht="10.5" x14ac:dyDescent="0.25">
      <c r="A84" s="39">
        <f>'Industry selection'!C84</f>
        <v>1</v>
      </c>
      <c r="B84" s="2">
        <v>21.1</v>
      </c>
      <c r="C84" s="2" t="s">
        <v>170</v>
      </c>
      <c r="D84" s="9" t="str">
        <f>IF($A84=2,IF(ISNUMBER(REGION!CY84),REGION!CY84,""),"")</f>
        <v/>
      </c>
      <c r="E84" s="9" t="str">
        <f>IF($A84=2,IF(ISNUMBER(REGION!CZ84),REGION!CZ84,""),"")</f>
        <v/>
      </c>
      <c r="F84" s="9" t="str">
        <f>IF($A84=2,IF(ISNUMBER(REGION!DA84),REGION!DA84,""),"")</f>
        <v/>
      </c>
      <c r="G84" s="9" t="str">
        <f>IF($A84=2,IF(ISNUMBER(REGION!DB84),REGION!DB84,""),"")</f>
        <v/>
      </c>
      <c r="H84" s="9" t="str">
        <f>IF($A84=2,IF(ISNUMBER(REGION!DC84),REGION!DC84,""),"")</f>
        <v/>
      </c>
      <c r="I84" s="9" t="str">
        <f>IF($A84=2,IF(ISNUMBER(REGION!DD84),REGION!DD84,""),"")</f>
        <v/>
      </c>
      <c r="J84" s="6" t="str">
        <f t="shared" si="9"/>
        <v/>
      </c>
      <c r="K84" s="1" t="str">
        <f t="shared" si="7"/>
        <v/>
      </c>
      <c r="M84" s="9" t="str">
        <f>IF($A84=2,IF(ISNUMBER(REGION!DF84),REGION!DF84,""),"")</f>
        <v/>
      </c>
      <c r="N84" s="9" t="str">
        <f>IF($A84=2,IF(ISNUMBER(REGION!DG84),REGION!DG84,""),"")</f>
        <v/>
      </c>
      <c r="O84" s="9" t="str">
        <f>IF($A84=2,IF(ISNUMBER(REGION!DH84),REGION!DH84,""),"")</f>
        <v/>
      </c>
      <c r="P84" s="9" t="str">
        <f>IF($A84=2,IF(ISNUMBER(REGION!DI84),REGION!DI84,""),"")</f>
        <v/>
      </c>
      <c r="Q84" s="9" t="str">
        <f>IF($A84=2,IF(ISNUMBER(REGION!DJ84),REGION!DJ84,""),"")</f>
        <v/>
      </c>
      <c r="R84" s="9" t="str">
        <f>IF($A84=2,IF(ISNUMBER(REGION!DK84),REGION!DK84,""),"")</f>
        <v/>
      </c>
      <c r="S84" s="6" t="str">
        <f t="shared" si="10"/>
        <v/>
      </c>
      <c r="T84" s="1" t="str">
        <f t="shared" si="8"/>
        <v/>
      </c>
      <c r="V84" s="1" t="str">
        <f t="shared" si="11"/>
        <v/>
      </c>
      <c r="W84" s="40" t="str">
        <f>IF(V84&gt;1,Employment!$S84,"")</f>
        <v/>
      </c>
    </row>
    <row r="85" spans="1:23" ht="10.5" x14ac:dyDescent="0.25">
      <c r="A85" s="39">
        <f>'Industry selection'!C85</f>
        <v>1</v>
      </c>
      <c r="B85" s="2">
        <v>21.2</v>
      </c>
      <c r="C85" s="2" t="s">
        <v>172</v>
      </c>
      <c r="D85" s="9" t="str">
        <f>IF($A85=2,IF(ISNUMBER(REGION!CY85),REGION!CY85,""),"")</f>
        <v/>
      </c>
      <c r="E85" s="9" t="str">
        <f>IF($A85=2,IF(ISNUMBER(REGION!CZ85),REGION!CZ85,""),"")</f>
        <v/>
      </c>
      <c r="F85" s="9" t="str">
        <f>IF($A85=2,IF(ISNUMBER(REGION!DA85),REGION!DA85,""),"")</f>
        <v/>
      </c>
      <c r="G85" s="9" t="str">
        <f>IF($A85=2,IF(ISNUMBER(REGION!DB85),REGION!DB85,""),"")</f>
        <v/>
      </c>
      <c r="H85" s="9" t="str">
        <f>IF($A85=2,IF(ISNUMBER(REGION!DC85),REGION!DC85,""),"")</f>
        <v/>
      </c>
      <c r="I85" s="9" t="str">
        <f>IF($A85=2,IF(ISNUMBER(REGION!DD85),REGION!DD85,""),"")</f>
        <v/>
      </c>
      <c r="J85" s="6" t="str">
        <f t="shared" si="9"/>
        <v/>
      </c>
      <c r="K85" s="1" t="str">
        <f t="shared" si="7"/>
        <v/>
      </c>
      <c r="M85" s="9" t="str">
        <f>IF($A85=2,IF(ISNUMBER(REGION!DF85),REGION!DF85,""),"")</f>
        <v/>
      </c>
      <c r="N85" s="9" t="str">
        <f>IF($A85=2,IF(ISNUMBER(REGION!DG85),REGION!DG85,""),"")</f>
        <v/>
      </c>
      <c r="O85" s="9" t="str">
        <f>IF($A85=2,IF(ISNUMBER(REGION!DH85),REGION!DH85,""),"")</f>
        <v/>
      </c>
      <c r="P85" s="9" t="str">
        <f>IF($A85=2,IF(ISNUMBER(REGION!DI85),REGION!DI85,""),"")</f>
        <v/>
      </c>
      <c r="Q85" s="9" t="str">
        <f>IF($A85=2,IF(ISNUMBER(REGION!DJ85),REGION!DJ85,""),"")</f>
        <v/>
      </c>
      <c r="R85" s="9" t="str">
        <f>IF($A85=2,IF(ISNUMBER(REGION!DK85),REGION!DK85,""),"")</f>
        <v/>
      </c>
      <c r="S85" s="6" t="str">
        <f t="shared" si="10"/>
        <v/>
      </c>
      <c r="T85" s="1" t="str">
        <f t="shared" si="8"/>
        <v/>
      </c>
      <c r="V85" s="1" t="str">
        <f t="shared" si="11"/>
        <v/>
      </c>
      <c r="W85" s="40" t="str">
        <f>IF(V85&gt;1,Employment!$S85,"")</f>
        <v/>
      </c>
    </row>
    <row r="86" spans="1:23" ht="10.5" x14ac:dyDescent="0.25">
      <c r="A86" s="39">
        <f>'Industry selection'!C86</f>
        <v>2</v>
      </c>
      <c r="B86" s="2">
        <v>22</v>
      </c>
      <c r="C86" s="2" t="s">
        <v>174</v>
      </c>
      <c r="D86" s="9">
        <f>IF($A86=2,IF(ISNUMBER(REGION!CY86),REGION!CY86,""),"")</f>
        <v>79.221002608327964</v>
      </c>
      <c r="E86" s="9">
        <f>IF($A86=2,IF(ISNUMBER(REGION!CZ86),REGION!CZ86,""),"")</f>
        <v>73.220320008652862</v>
      </c>
      <c r="F86" s="9">
        <f>IF($A86=2,IF(ISNUMBER(REGION!DA86),REGION!DA86,""),"")</f>
        <v>84.121677140568806</v>
      </c>
      <c r="G86" s="9">
        <f>IF($A86=2,IF(ISNUMBER(REGION!DB86),REGION!DB86,""),"")</f>
        <v>82.407904933798434</v>
      </c>
      <c r="H86" s="9">
        <f>IF($A86=2,IF(ISNUMBER(REGION!DC86),REGION!DC86,""),"")</f>
        <v>98.013465991023807</v>
      </c>
      <c r="I86" s="9">
        <f>IF($A86=2,IF(ISNUMBER(REGION!DD86),REGION!DD86,""),"")</f>
        <v>83.966612075491824</v>
      </c>
      <c r="J86" s="6">
        <f t="shared" si="9"/>
        <v>83.491830459643936</v>
      </c>
      <c r="K86" s="1">
        <f t="shared" si="7"/>
        <v>0</v>
      </c>
      <c r="M86" s="9">
        <f>IF($A86=2,IF(ISNUMBER(REGION!DF86),REGION!DF86,""),"")</f>
        <v>66.436303441793697</v>
      </c>
      <c r="N86" s="9">
        <f>IF($A86=2,IF(ISNUMBER(REGION!DG86),REGION!DG86,""),"")</f>
        <v>63.411961677212311</v>
      </c>
      <c r="O86" s="9">
        <f>IF($A86=2,IF(ISNUMBER(REGION!DH86),REGION!DH86,""),"")</f>
        <v>73.010512679203245</v>
      </c>
      <c r="P86" s="9">
        <f>IF($A86=2,IF(ISNUMBER(REGION!DI86),REGION!DI86,""),"")</f>
        <v>69.574555252369436</v>
      </c>
      <c r="Q86" s="9">
        <f>IF($A86=2,IF(ISNUMBER(REGION!DJ86),REGION!DJ86,""),"")</f>
        <v>77.807538908023176</v>
      </c>
      <c r="R86" s="9">
        <f>IF($A86=2,IF(ISNUMBER(REGION!DK86),REGION!DK86,""),"")</f>
        <v>72.225969474671032</v>
      </c>
      <c r="S86" s="6">
        <f t="shared" si="10"/>
        <v>70.411140238878815</v>
      </c>
      <c r="T86" s="1">
        <f t="shared" si="8"/>
        <v>0</v>
      </c>
      <c r="V86" s="1">
        <f t="shared" si="11"/>
        <v>0</v>
      </c>
      <c r="W86" s="40" t="str">
        <f>IF(V86&gt;1,Employment!$S86,"")</f>
        <v/>
      </c>
    </row>
    <row r="87" spans="1:23" ht="10.5" x14ac:dyDescent="0.25">
      <c r="A87" s="39">
        <f>'Industry selection'!C87</f>
        <v>1</v>
      </c>
      <c r="B87" s="2">
        <v>22.1</v>
      </c>
      <c r="C87" s="2" t="s">
        <v>176</v>
      </c>
      <c r="D87" s="9" t="str">
        <f>IF($A87=2,IF(ISNUMBER(REGION!CY87),REGION!CY87,""),"")</f>
        <v/>
      </c>
      <c r="E87" s="9" t="str">
        <f>IF($A87=2,IF(ISNUMBER(REGION!CZ87),REGION!CZ87,""),"")</f>
        <v/>
      </c>
      <c r="F87" s="9" t="str">
        <f>IF($A87=2,IF(ISNUMBER(REGION!DA87),REGION!DA87,""),"")</f>
        <v/>
      </c>
      <c r="G87" s="9" t="str">
        <f>IF($A87=2,IF(ISNUMBER(REGION!DB87),REGION!DB87,""),"")</f>
        <v/>
      </c>
      <c r="H87" s="9" t="str">
        <f>IF($A87=2,IF(ISNUMBER(REGION!DC87),REGION!DC87,""),"")</f>
        <v/>
      </c>
      <c r="I87" s="9" t="str">
        <f>IF($A87=2,IF(ISNUMBER(REGION!DD87),REGION!DD87,""),"")</f>
        <v/>
      </c>
      <c r="J87" s="6" t="str">
        <f t="shared" si="9"/>
        <v/>
      </c>
      <c r="K87" s="1" t="str">
        <f t="shared" si="7"/>
        <v/>
      </c>
      <c r="M87" s="9" t="str">
        <f>IF($A87=2,IF(ISNUMBER(REGION!DF87),REGION!DF87,""),"")</f>
        <v/>
      </c>
      <c r="N87" s="9" t="str">
        <f>IF($A87=2,IF(ISNUMBER(REGION!DG87),REGION!DG87,""),"")</f>
        <v/>
      </c>
      <c r="O87" s="9" t="str">
        <f>IF($A87=2,IF(ISNUMBER(REGION!DH87),REGION!DH87,""),"")</f>
        <v/>
      </c>
      <c r="P87" s="9" t="str">
        <f>IF($A87=2,IF(ISNUMBER(REGION!DI87),REGION!DI87,""),"")</f>
        <v/>
      </c>
      <c r="Q87" s="9" t="str">
        <f>IF($A87=2,IF(ISNUMBER(REGION!DJ87),REGION!DJ87,""),"")</f>
        <v/>
      </c>
      <c r="R87" s="9" t="str">
        <f>IF($A87=2,IF(ISNUMBER(REGION!DK87),REGION!DK87,""),"")</f>
        <v/>
      </c>
      <c r="S87" s="6" t="str">
        <f t="shared" si="10"/>
        <v/>
      </c>
      <c r="T87" s="1" t="str">
        <f t="shared" si="8"/>
        <v/>
      </c>
      <c r="V87" s="1" t="str">
        <f t="shared" si="11"/>
        <v/>
      </c>
      <c r="W87" s="40" t="str">
        <f>IF(V87&gt;1,Employment!$S87,"")</f>
        <v/>
      </c>
    </row>
    <row r="88" spans="1:23" ht="10.5" x14ac:dyDescent="0.25">
      <c r="A88" s="39">
        <f>'Industry selection'!C88</f>
        <v>1</v>
      </c>
      <c r="B88" s="2">
        <v>22.2</v>
      </c>
      <c r="C88" s="2" t="s">
        <v>178</v>
      </c>
      <c r="D88" s="9" t="str">
        <f>IF($A88=2,IF(ISNUMBER(REGION!CY88),REGION!CY88,""),"")</f>
        <v/>
      </c>
      <c r="E88" s="9" t="str">
        <f>IF($A88=2,IF(ISNUMBER(REGION!CZ88),REGION!CZ88,""),"")</f>
        <v/>
      </c>
      <c r="F88" s="9" t="str">
        <f>IF($A88=2,IF(ISNUMBER(REGION!DA88),REGION!DA88,""),"")</f>
        <v/>
      </c>
      <c r="G88" s="9" t="str">
        <f>IF($A88=2,IF(ISNUMBER(REGION!DB88),REGION!DB88,""),"")</f>
        <v/>
      </c>
      <c r="H88" s="9" t="str">
        <f>IF($A88=2,IF(ISNUMBER(REGION!DC88),REGION!DC88,""),"")</f>
        <v/>
      </c>
      <c r="I88" s="9" t="str">
        <f>IF($A88=2,IF(ISNUMBER(REGION!DD88),REGION!DD88,""),"")</f>
        <v/>
      </c>
      <c r="J88" s="6" t="str">
        <f t="shared" si="9"/>
        <v/>
      </c>
      <c r="K88" s="1" t="str">
        <f t="shared" si="7"/>
        <v/>
      </c>
      <c r="M88" s="9" t="str">
        <f>IF($A88=2,IF(ISNUMBER(REGION!DF88),REGION!DF88,""),"")</f>
        <v/>
      </c>
      <c r="N88" s="9" t="str">
        <f>IF($A88=2,IF(ISNUMBER(REGION!DG88),REGION!DG88,""),"")</f>
        <v/>
      </c>
      <c r="O88" s="9" t="str">
        <f>IF($A88=2,IF(ISNUMBER(REGION!DH88),REGION!DH88,""),"")</f>
        <v/>
      </c>
      <c r="P88" s="9" t="str">
        <f>IF($A88=2,IF(ISNUMBER(REGION!DI88),REGION!DI88,""),"")</f>
        <v/>
      </c>
      <c r="Q88" s="9" t="str">
        <f>IF($A88=2,IF(ISNUMBER(REGION!DJ88),REGION!DJ88,""),"")</f>
        <v/>
      </c>
      <c r="R88" s="9" t="str">
        <f>IF($A88=2,IF(ISNUMBER(REGION!DK88),REGION!DK88,""),"")</f>
        <v/>
      </c>
      <c r="S88" s="6" t="str">
        <f t="shared" si="10"/>
        <v/>
      </c>
      <c r="T88" s="1" t="str">
        <f t="shared" si="8"/>
        <v/>
      </c>
      <c r="V88" s="1" t="str">
        <f t="shared" si="11"/>
        <v/>
      </c>
      <c r="W88" s="40" t="str">
        <f>IF(V88&gt;1,Employment!$S88,"")</f>
        <v/>
      </c>
    </row>
    <row r="89" spans="1:23" ht="10.5" x14ac:dyDescent="0.25">
      <c r="A89" s="39" t="str">
        <f>'Industry selection'!C89</f>
        <v/>
      </c>
      <c r="B89" s="2">
        <v>23</v>
      </c>
      <c r="C89" s="2" t="s">
        <v>180</v>
      </c>
      <c r="D89" s="9" t="str">
        <f>IF($A89=2,IF(ISNUMBER(REGION!CY89),REGION!CY89,""),"")</f>
        <v/>
      </c>
      <c r="E89" s="9" t="str">
        <f>IF($A89=2,IF(ISNUMBER(REGION!CZ89),REGION!CZ89,""),"")</f>
        <v/>
      </c>
      <c r="F89" s="9" t="str">
        <f>IF($A89=2,IF(ISNUMBER(REGION!DA89),REGION!DA89,""),"")</f>
        <v/>
      </c>
      <c r="G89" s="9" t="str">
        <f>IF($A89=2,IF(ISNUMBER(REGION!DB89),REGION!DB89,""),"")</f>
        <v/>
      </c>
      <c r="H89" s="9" t="str">
        <f>IF($A89=2,IF(ISNUMBER(REGION!DC89),REGION!DC89,""),"")</f>
        <v/>
      </c>
      <c r="I89" s="9" t="str">
        <f>IF($A89=2,IF(ISNUMBER(REGION!DD89),REGION!DD89,""),"")</f>
        <v/>
      </c>
      <c r="J89" s="6" t="str">
        <f t="shared" si="9"/>
        <v/>
      </c>
      <c r="K89" s="1" t="str">
        <f t="shared" si="7"/>
        <v/>
      </c>
      <c r="M89" s="9" t="str">
        <f>IF($A89=2,IF(ISNUMBER(REGION!DF89),REGION!DF89,""),"")</f>
        <v/>
      </c>
      <c r="N89" s="9" t="str">
        <f>IF($A89=2,IF(ISNUMBER(REGION!DG89),REGION!DG89,""),"")</f>
        <v/>
      </c>
      <c r="O89" s="9" t="str">
        <f>IF($A89=2,IF(ISNUMBER(REGION!DH89),REGION!DH89,""),"")</f>
        <v/>
      </c>
      <c r="P89" s="9" t="str">
        <f>IF($A89=2,IF(ISNUMBER(REGION!DI89),REGION!DI89,""),"")</f>
        <v/>
      </c>
      <c r="Q89" s="9" t="str">
        <f>IF($A89=2,IF(ISNUMBER(REGION!DJ89),REGION!DJ89,""),"")</f>
        <v/>
      </c>
      <c r="R89" s="9" t="str">
        <f>IF($A89=2,IF(ISNUMBER(REGION!DK89),REGION!DK89,""),"")</f>
        <v/>
      </c>
      <c r="S89" s="6" t="str">
        <f t="shared" si="10"/>
        <v/>
      </c>
      <c r="T89" s="1" t="str">
        <f t="shared" si="8"/>
        <v/>
      </c>
      <c r="V89" s="1" t="str">
        <f t="shared" si="11"/>
        <v/>
      </c>
      <c r="W89" s="40" t="str">
        <f>IF(V89&gt;1,Employment!$S89,"")</f>
        <v/>
      </c>
    </row>
    <row r="90" spans="1:23" ht="10.5" x14ac:dyDescent="0.25">
      <c r="A90" s="39">
        <f>'Industry selection'!C90</f>
        <v>2</v>
      </c>
      <c r="B90" s="2">
        <v>23.1</v>
      </c>
      <c r="C90" s="2" t="s">
        <v>182</v>
      </c>
      <c r="D90" s="9">
        <f>IF($A90=2,IF(ISNUMBER(REGION!CY90),REGION!CY90,""),"")</f>
        <v>59.394256732780491</v>
      </c>
      <c r="E90" s="9">
        <f>IF($A90=2,IF(ISNUMBER(REGION!CZ90),REGION!CZ90,""),"")</f>
        <v>54.89578072977632</v>
      </c>
      <c r="F90" s="9">
        <f>IF($A90=2,IF(ISNUMBER(REGION!DA90),REGION!DA90,""),"")</f>
        <v>51.295590209406321</v>
      </c>
      <c r="G90" s="9">
        <f>IF($A90=2,IF(ISNUMBER(REGION!DB90),REGION!DB90,""),"")</f>
        <v>49.141927244162687</v>
      </c>
      <c r="H90" s="9">
        <f>IF($A90=2,IF(ISNUMBER(REGION!DC90),REGION!DC90,""),"")</f>
        <v>46.580040521860333</v>
      </c>
      <c r="I90" s="9" t="str">
        <f>IF($A90=2,IF(ISNUMBER(REGION!DD90),REGION!DD90,""),"")</f>
        <v/>
      </c>
      <c r="J90" s="6">
        <f t="shared" si="9"/>
        <v>52.261519087597229</v>
      </c>
      <c r="K90" s="1">
        <f t="shared" si="7"/>
        <v>0</v>
      </c>
      <c r="M90" s="9">
        <f>IF($A90=2,IF(ISNUMBER(REGION!DF90),REGION!DF90,""),"")</f>
        <v>43.747852491425959</v>
      </c>
      <c r="N90" s="9">
        <f>IF($A90=2,IF(ISNUMBER(REGION!DG90),REGION!DG90,""),"")</f>
        <v>39.484045615691926</v>
      </c>
      <c r="O90" s="9">
        <f>IF($A90=2,IF(ISNUMBER(REGION!DH90),REGION!DH90,""),"")</f>
        <v>36.446281829897345</v>
      </c>
      <c r="P90" s="9">
        <f>IF($A90=2,IF(ISNUMBER(REGION!DI90),REGION!DI90,""),"")</f>
        <v>35.123271851871458</v>
      </c>
      <c r="Q90" s="9">
        <f>IF($A90=2,IF(ISNUMBER(REGION!DJ90),REGION!DJ90,""),"")</f>
        <v>32.184970295532231</v>
      </c>
      <c r="R90" s="9" t="str">
        <f>IF($A90=2,IF(ISNUMBER(REGION!DK90),REGION!DK90,""),"")</f>
        <v/>
      </c>
      <c r="S90" s="6">
        <f t="shared" si="10"/>
        <v>37.397284416883778</v>
      </c>
      <c r="T90" s="1">
        <f t="shared" si="8"/>
        <v>0</v>
      </c>
      <c r="V90" s="1">
        <f t="shared" si="11"/>
        <v>0</v>
      </c>
      <c r="W90" s="40" t="str">
        <f>IF(V90&gt;1,Employment!$S90,"")</f>
        <v/>
      </c>
    </row>
    <row r="91" spans="1:23" ht="10.5" x14ac:dyDescent="0.25">
      <c r="A91" s="39">
        <f>'Industry selection'!C91</f>
        <v>1</v>
      </c>
      <c r="B91" s="2">
        <v>23.2</v>
      </c>
      <c r="C91" s="2" t="s">
        <v>184</v>
      </c>
      <c r="D91" s="9" t="str">
        <f>IF($A91=2,IF(ISNUMBER(REGION!CY91),REGION!CY91,""),"")</f>
        <v/>
      </c>
      <c r="E91" s="9" t="str">
        <f>IF($A91=2,IF(ISNUMBER(REGION!CZ91),REGION!CZ91,""),"")</f>
        <v/>
      </c>
      <c r="F91" s="9" t="str">
        <f>IF($A91=2,IF(ISNUMBER(REGION!DA91),REGION!DA91,""),"")</f>
        <v/>
      </c>
      <c r="G91" s="9" t="str">
        <f>IF($A91=2,IF(ISNUMBER(REGION!DB91),REGION!DB91,""),"")</f>
        <v/>
      </c>
      <c r="H91" s="9" t="str">
        <f>IF($A91=2,IF(ISNUMBER(REGION!DC91),REGION!DC91,""),"")</f>
        <v/>
      </c>
      <c r="I91" s="9" t="str">
        <f>IF($A91=2,IF(ISNUMBER(REGION!DD91),REGION!DD91,""),"")</f>
        <v/>
      </c>
      <c r="J91" s="6" t="str">
        <f t="shared" si="9"/>
        <v/>
      </c>
      <c r="K91" s="1" t="str">
        <f t="shared" si="7"/>
        <v/>
      </c>
      <c r="M91" s="9" t="str">
        <f>IF($A91=2,IF(ISNUMBER(REGION!DF91),REGION!DF91,""),"")</f>
        <v/>
      </c>
      <c r="N91" s="9" t="str">
        <f>IF($A91=2,IF(ISNUMBER(REGION!DG91),REGION!DG91,""),"")</f>
        <v/>
      </c>
      <c r="O91" s="9" t="str">
        <f>IF($A91=2,IF(ISNUMBER(REGION!DH91),REGION!DH91,""),"")</f>
        <v/>
      </c>
      <c r="P91" s="9" t="str">
        <f>IF($A91=2,IF(ISNUMBER(REGION!DI91),REGION!DI91,""),"")</f>
        <v/>
      </c>
      <c r="Q91" s="9" t="str">
        <f>IF($A91=2,IF(ISNUMBER(REGION!DJ91),REGION!DJ91,""),"")</f>
        <v/>
      </c>
      <c r="R91" s="9" t="str">
        <f>IF($A91=2,IF(ISNUMBER(REGION!DK91),REGION!DK91,""),"")</f>
        <v/>
      </c>
      <c r="S91" s="6" t="str">
        <f t="shared" si="10"/>
        <v/>
      </c>
      <c r="T91" s="1" t="str">
        <f t="shared" si="8"/>
        <v/>
      </c>
      <c r="V91" s="1" t="str">
        <f t="shared" si="11"/>
        <v/>
      </c>
      <c r="W91" s="40" t="str">
        <f>IF(V91&gt;1,Employment!$S91,"")</f>
        <v/>
      </c>
    </row>
    <row r="92" spans="1:23" ht="10.5" x14ac:dyDescent="0.25">
      <c r="A92" s="39">
        <f>'Industry selection'!C92</f>
        <v>2</v>
      </c>
      <c r="B92" s="2">
        <v>23.3</v>
      </c>
      <c r="C92" s="2" t="s">
        <v>186</v>
      </c>
      <c r="D92" s="9">
        <f>IF($A92=2,IF(ISNUMBER(REGION!CY92),REGION!CY92,""),"")</f>
        <v>38.157189713225094</v>
      </c>
      <c r="E92" s="9">
        <f>IF($A92=2,IF(ISNUMBER(REGION!CZ92),REGION!CZ92,""),"")</f>
        <v>33.122798314983626</v>
      </c>
      <c r="F92" s="9">
        <f>IF($A92=2,IF(ISNUMBER(REGION!DA92),REGION!DA92,""),"")</f>
        <v>42.265023597534601</v>
      </c>
      <c r="G92" s="9">
        <f>IF($A92=2,IF(ISNUMBER(REGION!DB92),REGION!DB92,""),"")</f>
        <v>48.462458837898033</v>
      </c>
      <c r="H92" s="9">
        <f>IF($A92=2,IF(ISNUMBER(REGION!DC92),REGION!DC92,""),"")</f>
        <v>40.88234021940815</v>
      </c>
      <c r="I92" s="9">
        <f>IF($A92=2,IF(ISNUMBER(REGION!DD92),REGION!DD92,""),"")</f>
        <v>80.25283106629837</v>
      </c>
      <c r="J92" s="6">
        <f t="shared" si="9"/>
        <v>47.190440291557969</v>
      </c>
      <c r="K92" s="1">
        <f t="shared" si="7"/>
        <v>0</v>
      </c>
      <c r="M92" s="9">
        <f>IF($A92=2,IF(ISNUMBER(REGION!DF92),REGION!DF92,""),"")</f>
        <v>37.668514489167343</v>
      </c>
      <c r="N92" s="9">
        <f>IF($A92=2,IF(ISNUMBER(REGION!DG92),REGION!DG92,""),"")</f>
        <v>31.821508859241845</v>
      </c>
      <c r="O92" s="9">
        <f>IF($A92=2,IF(ISNUMBER(REGION!DH92),REGION!DH92,""),"")</f>
        <v>36.908144894247314</v>
      </c>
      <c r="P92" s="9">
        <f>IF($A92=2,IF(ISNUMBER(REGION!DI92),REGION!DI92,""),"")</f>
        <v>47.247193166806454</v>
      </c>
      <c r="Q92" s="9">
        <f>IF($A92=2,IF(ISNUMBER(REGION!DJ92),REGION!DJ92,""),"")</f>
        <v>38.779953306027991</v>
      </c>
      <c r="R92" s="9">
        <f>IF($A92=2,IF(ISNUMBER(REGION!DK92),REGION!DK92,""),"")</f>
        <v>72.23627405238085</v>
      </c>
      <c r="S92" s="6">
        <f t="shared" si="10"/>
        <v>44.110264794645303</v>
      </c>
      <c r="T92" s="1">
        <f t="shared" si="8"/>
        <v>0</v>
      </c>
      <c r="V92" s="1">
        <f t="shared" si="11"/>
        <v>0</v>
      </c>
      <c r="W92" s="40" t="str">
        <f>IF(V92&gt;1,Employment!$S92,"")</f>
        <v/>
      </c>
    </row>
    <row r="93" spans="1:23" ht="10.5" x14ac:dyDescent="0.25">
      <c r="A93" s="39">
        <f>'Industry selection'!C93</f>
        <v>1</v>
      </c>
      <c r="B93" s="2">
        <v>23.4</v>
      </c>
      <c r="C93" s="2" t="s">
        <v>188</v>
      </c>
      <c r="D93" s="9" t="str">
        <f>IF($A93=2,IF(ISNUMBER(REGION!CY93),REGION!CY93,""),"")</f>
        <v/>
      </c>
      <c r="E93" s="9" t="str">
        <f>IF($A93=2,IF(ISNUMBER(REGION!CZ93),REGION!CZ93,""),"")</f>
        <v/>
      </c>
      <c r="F93" s="9" t="str">
        <f>IF($A93=2,IF(ISNUMBER(REGION!DA93),REGION!DA93,""),"")</f>
        <v/>
      </c>
      <c r="G93" s="9" t="str">
        <f>IF($A93=2,IF(ISNUMBER(REGION!DB93),REGION!DB93,""),"")</f>
        <v/>
      </c>
      <c r="H93" s="9" t="str">
        <f>IF($A93=2,IF(ISNUMBER(REGION!DC93),REGION!DC93,""),"")</f>
        <v/>
      </c>
      <c r="I93" s="9" t="str">
        <f>IF($A93=2,IF(ISNUMBER(REGION!DD93),REGION!DD93,""),"")</f>
        <v/>
      </c>
      <c r="J93" s="6" t="str">
        <f t="shared" si="9"/>
        <v/>
      </c>
      <c r="K93" s="1" t="str">
        <f t="shared" si="7"/>
        <v/>
      </c>
      <c r="M93" s="9" t="str">
        <f>IF($A93=2,IF(ISNUMBER(REGION!DF93),REGION!DF93,""),"")</f>
        <v/>
      </c>
      <c r="N93" s="9" t="str">
        <f>IF($A93=2,IF(ISNUMBER(REGION!DG93),REGION!DG93,""),"")</f>
        <v/>
      </c>
      <c r="O93" s="9" t="str">
        <f>IF($A93=2,IF(ISNUMBER(REGION!DH93),REGION!DH93,""),"")</f>
        <v/>
      </c>
      <c r="P93" s="9" t="str">
        <f>IF($A93=2,IF(ISNUMBER(REGION!DI93),REGION!DI93,""),"")</f>
        <v/>
      </c>
      <c r="Q93" s="9" t="str">
        <f>IF($A93=2,IF(ISNUMBER(REGION!DJ93),REGION!DJ93,""),"")</f>
        <v/>
      </c>
      <c r="R93" s="9" t="str">
        <f>IF($A93=2,IF(ISNUMBER(REGION!DK93),REGION!DK93,""),"")</f>
        <v/>
      </c>
      <c r="S93" s="6" t="str">
        <f t="shared" si="10"/>
        <v/>
      </c>
      <c r="T93" s="1" t="str">
        <f t="shared" si="8"/>
        <v/>
      </c>
      <c r="V93" s="1" t="str">
        <f t="shared" si="11"/>
        <v/>
      </c>
      <c r="W93" s="40" t="str">
        <f>IF(V93&gt;1,Employment!$S93,"")</f>
        <v/>
      </c>
    </row>
    <row r="94" spans="1:23" ht="10.5" x14ac:dyDescent="0.25">
      <c r="A94" s="39">
        <f>'Industry selection'!C94</f>
        <v>1</v>
      </c>
      <c r="B94" s="2">
        <v>23.5</v>
      </c>
      <c r="C94" s="2" t="s">
        <v>190</v>
      </c>
      <c r="D94" s="9" t="str">
        <f>IF($A94=2,IF(ISNUMBER(REGION!CY94),REGION!CY94,""),"")</f>
        <v/>
      </c>
      <c r="E94" s="9" t="str">
        <f>IF($A94=2,IF(ISNUMBER(REGION!CZ94),REGION!CZ94,""),"")</f>
        <v/>
      </c>
      <c r="F94" s="9" t="str">
        <f>IF($A94=2,IF(ISNUMBER(REGION!DA94),REGION!DA94,""),"")</f>
        <v/>
      </c>
      <c r="G94" s="9" t="str">
        <f>IF($A94=2,IF(ISNUMBER(REGION!DB94),REGION!DB94,""),"")</f>
        <v/>
      </c>
      <c r="H94" s="9" t="str">
        <f>IF($A94=2,IF(ISNUMBER(REGION!DC94),REGION!DC94,""),"")</f>
        <v/>
      </c>
      <c r="I94" s="9" t="str">
        <f>IF($A94=2,IF(ISNUMBER(REGION!DD94),REGION!DD94,""),"")</f>
        <v/>
      </c>
      <c r="J94" s="6" t="str">
        <f t="shared" si="9"/>
        <v/>
      </c>
      <c r="K94" s="1" t="str">
        <f t="shared" si="7"/>
        <v/>
      </c>
      <c r="M94" s="9" t="str">
        <f>IF($A94=2,IF(ISNUMBER(REGION!DF94),REGION!DF94,""),"")</f>
        <v/>
      </c>
      <c r="N94" s="9" t="str">
        <f>IF($A94=2,IF(ISNUMBER(REGION!DG94),REGION!DG94,""),"")</f>
        <v/>
      </c>
      <c r="O94" s="9" t="str">
        <f>IF($A94=2,IF(ISNUMBER(REGION!DH94),REGION!DH94,""),"")</f>
        <v/>
      </c>
      <c r="P94" s="9" t="str">
        <f>IF($A94=2,IF(ISNUMBER(REGION!DI94),REGION!DI94,""),"")</f>
        <v/>
      </c>
      <c r="Q94" s="9" t="str">
        <f>IF($A94=2,IF(ISNUMBER(REGION!DJ94),REGION!DJ94,""),"")</f>
        <v/>
      </c>
      <c r="R94" s="9" t="str">
        <f>IF($A94=2,IF(ISNUMBER(REGION!DK94),REGION!DK94,""),"")</f>
        <v/>
      </c>
      <c r="S94" s="6" t="str">
        <f t="shared" si="10"/>
        <v/>
      </c>
      <c r="T94" s="1" t="str">
        <f t="shared" si="8"/>
        <v/>
      </c>
      <c r="V94" s="1" t="str">
        <f t="shared" si="11"/>
        <v/>
      </c>
      <c r="W94" s="40" t="str">
        <f>IF(V94&gt;1,Employment!$S94,"")</f>
        <v/>
      </c>
    </row>
    <row r="95" spans="1:23" ht="10.5" x14ac:dyDescent="0.25">
      <c r="A95" s="39">
        <f>'Industry selection'!C95</f>
        <v>2</v>
      </c>
      <c r="B95" s="2">
        <v>23.6</v>
      </c>
      <c r="C95" s="2" t="s">
        <v>192</v>
      </c>
      <c r="D95" s="9">
        <f>IF($A95=2,IF(ISNUMBER(REGION!CY95),REGION!CY95,""),"")</f>
        <v>114.15079759420283</v>
      </c>
      <c r="E95" s="9">
        <f>IF($A95=2,IF(ISNUMBER(REGION!CZ95),REGION!CZ95,""),"")</f>
        <v>104.84342002652855</v>
      </c>
      <c r="F95" s="9">
        <f>IF($A95=2,IF(ISNUMBER(REGION!DA95),REGION!DA95,""),"")</f>
        <v>99.422713781259631</v>
      </c>
      <c r="G95" s="9">
        <f>IF($A95=2,IF(ISNUMBER(REGION!DB95),REGION!DB95,""),"")</f>
        <v>105.09621686753438</v>
      </c>
      <c r="H95" s="9">
        <f>IF($A95=2,IF(ISNUMBER(REGION!DC95),REGION!DC95,""),"")</f>
        <v>101.55964455861827</v>
      </c>
      <c r="I95" s="9">
        <f>IF($A95=2,IF(ISNUMBER(REGION!DD95),REGION!DD95,""),"")</f>
        <v>119.47870361199914</v>
      </c>
      <c r="J95" s="6">
        <f t="shared" si="9"/>
        <v>107.42524940669045</v>
      </c>
      <c r="K95" s="1">
        <f t="shared" si="7"/>
        <v>1</v>
      </c>
      <c r="M95" s="9">
        <f>IF($A95=2,IF(ISNUMBER(REGION!DF95),REGION!DF95,""),"")</f>
        <v>82.977243709297113</v>
      </c>
      <c r="N95" s="9">
        <f>IF($A95=2,IF(ISNUMBER(REGION!DG95),REGION!DG95,""),"")</f>
        <v>75.639915279388788</v>
      </c>
      <c r="O95" s="9">
        <f>IF($A95=2,IF(ISNUMBER(REGION!DH95),REGION!DH95,""),"")</f>
        <v>72.92814069296243</v>
      </c>
      <c r="P95" s="9">
        <f>IF($A95=2,IF(ISNUMBER(REGION!DI95),REGION!DI95,""),"")</f>
        <v>75.970845875717515</v>
      </c>
      <c r="Q95" s="9">
        <f>IF($A95=2,IF(ISNUMBER(REGION!DJ95),REGION!DJ95,""),"")</f>
        <v>68.98405503033463</v>
      </c>
      <c r="R95" s="9">
        <f>IF($A95=2,IF(ISNUMBER(REGION!DK95),REGION!DK95,""),"")</f>
        <v>85.711367238032381</v>
      </c>
      <c r="S95" s="6">
        <f t="shared" si="10"/>
        <v>77.035261304288795</v>
      </c>
      <c r="T95" s="1">
        <f t="shared" si="8"/>
        <v>0</v>
      </c>
      <c r="V95" s="1">
        <f t="shared" si="11"/>
        <v>1</v>
      </c>
      <c r="W95" s="40" t="str">
        <f>IF(V95&gt;1,Employment!$S95,"")</f>
        <v/>
      </c>
    </row>
    <row r="96" spans="1:23" ht="10.5" x14ac:dyDescent="0.25">
      <c r="A96" s="39">
        <f>'Industry selection'!C96</f>
        <v>2</v>
      </c>
      <c r="B96" s="2">
        <v>23.7</v>
      </c>
      <c r="C96" s="2" t="s">
        <v>194</v>
      </c>
      <c r="D96" s="9">
        <f>IF($A96=2,IF(ISNUMBER(REGION!CY96),REGION!CY96,""),"")</f>
        <v>51.086119932860242</v>
      </c>
      <c r="E96" s="9">
        <f>IF($A96=2,IF(ISNUMBER(REGION!CZ96),REGION!CZ96,""),"")</f>
        <v>54.017490800357976</v>
      </c>
      <c r="F96" s="9">
        <f>IF($A96=2,IF(ISNUMBER(REGION!DA96),REGION!DA96,""),"")</f>
        <v>50.883733957160274</v>
      </c>
      <c r="G96" s="9">
        <f>IF($A96=2,IF(ISNUMBER(REGION!DB96),REGION!DB96,""),"")</f>
        <v>52.844584273269369</v>
      </c>
      <c r="H96" s="9">
        <f>IF($A96=2,IF(ISNUMBER(REGION!DC96),REGION!DC96,""),"")</f>
        <v>52.064855501205464</v>
      </c>
      <c r="I96" s="9">
        <f>IF($A96=2,IF(ISNUMBER(REGION!DD96),REGION!DD96,""),"")</f>
        <v>73.494008511513769</v>
      </c>
      <c r="J96" s="6">
        <f t="shared" si="9"/>
        <v>55.731798829394513</v>
      </c>
      <c r="K96" s="1">
        <f t="shared" si="7"/>
        <v>0</v>
      </c>
      <c r="M96" s="9">
        <f>IF($A96=2,IF(ISNUMBER(REGION!DF96),REGION!DF96,""),"")</f>
        <v>66.062399200890681</v>
      </c>
      <c r="N96" s="9">
        <f>IF($A96=2,IF(ISNUMBER(REGION!DG96),REGION!DG96,""),"")</f>
        <v>72.931488356599772</v>
      </c>
      <c r="O96" s="9">
        <f>IF($A96=2,IF(ISNUMBER(REGION!DH96),REGION!DH96,""),"")</f>
        <v>72.718414578960335</v>
      </c>
      <c r="P96" s="9">
        <f>IF($A96=2,IF(ISNUMBER(REGION!DI96),REGION!DI96,""),"")</f>
        <v>84.561273189439049</v>
      </c>
      <c r="Q96" s="9">
        <f>IF($A96=2,IF(ISNUMBER(REGION!DJ96),REGION!DJ96,""),"")</f>
        <v>84.763055215774372</v>
      </c>
      <c r="R96" s="9">
        <f>IF($A96=2,IF(ISNUMBER(REGION!DK96),REGION!DK96,""),"")</f>
        <v>104.61254721563013</v>
      </c>
      <c r="S96" s="6">
        <f t="shared" si="10"/>
        <v>80.941529626215726</v>
      </c>
      <c r="T96" s="1">
        <f t="shared" si="8"/>
        <v>0</v>
      </c>
      <c r="V96" s="1">
        <f t="shared" si="11"/>
        <v>0</v>
      </c>
      <c r="W96" s="40" t="str">
        <f>IF(V96&gt;1,Employment!$S96,"")</f>
        <v/>
      </c>
    </row>
    <row r="97" spans="1:23" ht="10.5" x14ac:dyDescent="0.25">
      <c r="A97" s="39">
        <f>'Industry selection'!C97</f>
        <v>1</v>
      </c>
      <c r="B97" s="2">
        <v>23.9</v>
      </c>
      <c r="C97" s="2" t="s">
        <v>196</v>
      </c>
      <c r="D97" s="9" t="str">
        <f>IF($A97=2,IF(ISNUMBER(REGION!CY97),REGION!CY97,""),"")</f>
        <v/>
      </c>
      <c r="E97" s="9" t="str">
        <f>IF($A97=2,IF(ISNUMBER(REGION!CZ97),REGION!CZ97,""),"")</f>
        <v/>
      </c>
      <c r="F97" s="9" t="str">
        <f>IF($A97=2,IF(ISNUMBER(REGION!DA97),REGION!DA97,""),"")</f>
        <v/>
      </c>
      <c r="G97" s="9" t="str">
        <f>IF($A97=2,IF(ISNUMBER(REGION!DB97),REGION!DB97,""),"")</f>
        <v/>
      </c>
      <c r="H97" s="9" t="str">
        <f>IF($A97=2,IF(ISNUMBER(REGION!DC97),REGION!DC97,""),"")</f>
        <v/>
      </c>
      <c r="I97" s="9" t="str">
        <f>IF($A97=2,IF(ISNUMBER(REGION!DD97),REGION!DD97,""),"")</f>
        <v/>
      </c>
      <c r="J97" s="6" t="str">
        <f t="shared" si="9"/>
        <v/>
      </c>
      <c r="K97" s="1" t="str">
        <f t="shared" si="7"/>
        <v/>
      </c>
      <c r="M97" s="9" t="str">
        <f>IF($A97=2,IF(ISNUMBER(REGION!DF97),REGION!DF97,""),"")</f>
        <v/>
      </c>
      <c r="N97" s="9" t="str">
        <f>IF($A97=2,IF(ISNUMBER(REGION!DG97),REGION!DG97,""),"")</f>
        <v/>
      </c>
      <c r="O97" s="9" t="str">
        <f>IF($A97=2,IF(ISNUMBER(REGION!DH97),REGION!DH97,""),"")</f>
        <v/>
      </c>
      <c r="P97" s="9" t="str">
        <f>IF($A97=2,IF(ISNUMBER(REGION!DI97),REGION!DI97,""),"")</f>
        <v/>
      </c>
      <c r="Q97" s="9" t="str">
        <f>IF($A97=2,IF(ISNUMBER(REGION!DJ97),REGION!DJ97,""),"")</f>
        <v/>
      </c>
      <c r="R97" s="9" t="str">
        <f>IF($A97=2,IF(ISNUMBER(REGION!DK97),REGION!DK97,""),"")</f>
        <v/>
      </c>
      <c r="S97" s="6" t="str">
        <f t="shared" si="10"/>
        <v/>
      </c>
      <c r="T97" s="1" t="str">
        <f t="shared" si="8"/>
        <v/>
      </c>
      <c r="V97" s="1" t="str">
        <f t="shared" si="11"/>
        <v/>
      </c>
      <c r="W97" s="40" t="str">
        <f>IF(V97&gt;1,Employment!$S97,"")</f>
        <v/>
      </c>
    </row>
    <row r="98" spans="1:23" ht="10.5" x14ac:dyDescent="0.25">
      <c r="A98" s="39">
        <f>'Industry selection'!C98</f>
        <v>2</v>
      </c>
      <c r="B98" s="2">
        <v>24</v>
      </c>
      <c r="C98" s="2" t="s">
        <v>198</v>
      </c>
      <c r="D98" s="9">
        <f>IF($A98=2,IF(ISNUMBER(REGION!CY98),REGION!CY98,""),"")</f>
        <v>74.23360188637055</v>
      </c>
      <c r="E98" s="9">
        <f>IF($A98=2,IF(ISNUMBER(REGION!CZ98),REGION!CZ98,""),"")</f>
        <v>83.474692308628519</v>
      </c>
      <c r="F98" s="9">
        <f>IF($A98=2,IF(ISNUMBER(REGION!DA98),REGION!DA98,""),"")</f>
        <v>70.629660567401572</v>
      </c>
      <c r="G98" s="9">
        <f>IF($A98=2,IF(ISNUMBER(REGION!DB98),REGION!DB98,""),"")</f>
        <v>63.90826028634288</v>
      </c>
      <c r="H98" s="9">
        <f>IF($A98=2,IF(ISNUMBER(REGION!DC98),REGION!DC98,""),"")</f>
        <v>60.347409929078694</v>
      </c>
      <c r="I98" s="9">
        <f>IF($A98=2,IF(ISNUMBER(REGION!DD98),REGION!DD98,""),"")</f>
        <v>67.296031935799647</v>
      </c>
      <c r="J98" s="6">
        <f t="shared" si="9"/>
        <v>69.981609485603641</v>
      </c>
      <c r="K98" s="1">
        <f t="shared" si="7"/>
        <v>0</v>
      </c>
      <c r="M98" s="9">
        <f>IF($A98=2,IF(ISNUMBER(REGION!DF98),REGION!DF98,""),"")</f>
        <v>33.820981080853102</v>
      </c>
      <c r="N98" s="9">
        <f>IF($A98=2,IF(ISNUMBER(REGION!DG98),REGION!DG98,""),"")</f>
        <v>38.286748348526253</v>
      </c>
      <c r="O98" s="9">
        <f>IF($A98=2,IF(ISNUMBER(REGION!DH98),REGION!DH98,""),"")</f>
        <v>30.781661708812404</v>
      </c>
      <c r="P98" s="9">
        <f>IF($A98=2,IF(ISNUMBER(REGION!DI98),REGION!DI98,""),"")</f>
        <v>30.400057064580828</v>
      </c>
      <c r="Q98" s="9">
        <f>IF($A98=2,IF(ISNUMBER(REGION!DJ98),REGION!DJ98,""),"")</f>
        <v>28.717050832224913</v>
      </c>
      <c r="R98" s="9">
        <f>IF($A98=2,IF(ISNUMBER(REGION!DK98),REGION!DK98,""),"")</f>
        <v>37.519406048244171</v>
      </c>
      <c r="S98" s="6">
        <f t="shared" si="10"/>
        <v>33.254317513873616</v>
      </c>
      <c r="T98" s="1">
        <f t="shared" si="8"/>
        <v>0</v>
      </c>
      <c r="V98" s="1">
        <f t="shared" si="11"/>
        <v>0</v>
      </c>
      <c r="W98" s="40" t="str">
        <f>IF(V98&gt;1,Employment!$S98,"")</f>
        <v/>
      </c>
    </row>
    <row r="99" spans="1:23" ht="10.5" x14ac:dyDescent="0.25">
      <c r="A99" s="39">
        <f>'Industry selection'!C99</f>
        <v>1</v>
      </c>
      <c r="B99" s="2">
        <v>24.1</v>
      </c>
      <c r="C99" s="2" t="s">
        <v>200</v>
      </c>
      <c r="D99" s="9" t="str">
        <f>IF($A99=2,IF(ISNUMBER(REGION!CY99),REGION!CY99,""),"")</f>
        <v/>
      </c>
      <c r="E99" s="9" t="str">
        <f>IF($A99=2,IF(ISNUMBER(REGION!CZ99),REGION!CZ99,""),"")</f>
        <v/>
      </c>
      <c r="F99" s="9" t="str">
        <f>IF($A99=2,IF(ISNUMBER(REGION!DA99),REGION!DA99,""),"")</f>
        <v/>
      </c>
      <c r="G99" s="9" t="str">
        <f>IF($A99=2,IF(ISNUMBER(REGION!DB99),REGION!DB99,""),"")</f>
        <v/>
      </c>
      <c r="H99" s="9" t="str">
        <f>IF($A99=2,IF(ISNUMBER(REGION!DC99),REGION!DC99,""),"")</f>
        <v/>
      </c>
      <c r="I99" s="9" t="str">
        <f>IF($A99=2,IF(ISNUMBER(REGION!DD99),REGION!DD99,""),"")</f>
        <v/>
      </c>
      <c r="J99" s="6" t="str">
        <f t="shared" si="9"/>
        <v/>
      </c>
      <c r="K99" s="1" t="str">
        <f t="shared" si="7"/>
        <v/>
      </c>
      <c r="M99" s="9" t="str">
        <f>IF($A99=2,IF(ISNUMBER(REGION!DF99),REGION!DF99,""),"")</f>
        <v/>
      </c>
      <c r="N99" s="9" t="str">
        <f>IF($A99=2,IF(ISNUMBER(REGION!DG99),REGION!DG99,""),"")</f>
        <v/>
      </c>
      <c r="O99" s="9" t="str">
        <f>IF($A99=2,IF(ISNUMBER(REGION!DH99),REGION!DH99,""),"")</f>
        <v/>
      </c>
      <c r="P99" s="9" t="str">
        <f>IF($A99=2,IF(ISNUMBER(REGION!DI99),REGION!DI99,""),"")</f>
        <v/>
      </c>
      <c r="Q99" s="9" t="str">
        <f>IF($A99=2,IF(ISNUMBER(REGION!DJ99),REGION!DJ99,""),"")</f>
        <v/>
      </c>
      <c r="R99" s="9" t="str">
        <f>IF($A99=2,IF(ISNUMBER(REGION!DK99),REGION!DK99,""),"")</f>
        <v/>
      </c>
      <c r="S99" s="6" t="str">
        <f t="shared" si="10"/>
        <v/>
      </c>
      <c r="T99" s="1" t="str">
        <f t="shared" si="8"/>
        <v/>
      </c>
      <c r="V99" s="1" t="str">
        <f t="shared" si="11"/>
        <v/>
      </c>
      <c r="W99" s="40" t="str">
        <f>IF(V99&gt;1,Employment!$S99,"")</f>
        <v/>
      </c>
    </row>
    <row r="100" spans="1:23" ht="10.5" x14ac:dyDescent="0.25">
      <c r="A100" s="39">
        <f>'Industry selection'!C100</f>
        <v>1</v>
      </c>
      <c r="B100" s="2">
        <v>24.2</v>
      </c>
      <c r="C100" s="2" t="s">
        <v>202</v>
      </c>
      <c r="D100" s="9" t="str">
        <f>IF($A100=2,IF(ISNUMBER(REGION!CY100),REGION!CY100,""),"")</f>
        <v/>
      </c>
      <c r="E100" s="9" t="str">
        <f>IF($A100=2,IF(ISNUMBER(REGION!CZ100),REGION!CZ100,""),"")</f>
        <v/>
      </c>
      <c r="F100" s="9" t="str">
        <f>IF($A100=2,IF(ISNUMBER(REGION!DA100),REGION!DA100,""),"")</f>
        <v/>
      </c>
      <c r="G100" s="9" t="str">
        <f>IF($A100=2,IF(ISNUMBER(REGION!DB100),REGION!DB100,""),"")</f>
        <v/>
      </c>
      <c r="H100" s="9" t="str">
        <f>IF($A100=2,IF(ISNUMBER(REGION!DC100),REGION!DC100,""),"")</f>
        <v/>
      </c>
      <c r="I100" s="9" t="str">
        <f>IF($A100=2,IF(ISNUMBER(REGION!DD100),REGION!DD100,""),"")</f>
        <v/>
      </c>
      <c r="J100" s="6" t="str">
        <f t="shared" si="9"/>
        <v/>
      </c>
      <c r="K100" s="1" t="str">
        <f t="shared" si="7"/>
        <v/>
      </c>
      <c r="M100" s="9" t="str">
        <f>IF($A100=2,IF(ISNUMBER(REGION!DF100),REGION!DF100,""),"")</f>
        <v/>
      </c>
      <c r="N100" s="9" t="str">
        <f>IF($A100=2,IF(ISNUMBER(REGION!DG100),REGION!DG100,""),"")</f>
        <v/>
      </c>
      <c r="O100" s="9" t="str">
        <f>IF($A100=2,IF(ISNUMBER(REGION!DH100),REGION!DH100,""),"")</f>
        <v/>
      </c>
      <c r="P100" s="9" t="str">
        <f>IF($A100=2,IF(ISNUMBER(REGION!DI100),REGION!DI100,""),"")</f>
        <v/>
      </c>
      <c r="Q100" s="9" t="str">
        <f>IF($A100=2,IF(ISNUMBER(REGION!DJ100),REGION!DJ100,""),"")</f>
        <v/>
      </c>
      <c r="R100" s="9" t="str">
        <f>IF($A100=2,IF(ISNUMBER(REGION!DK100),REGION!DK100,""),"")</f>
        <v/>
      </c>
      <c r="S100" s="6" t="str">
        <f t="shared" si="10"/>
        <v/>
      </c>
      <c r="T100" s="1" t="str">
        <f t="shared" si="8"/>
        <v/>
      </c>
      <c r="V100" s="1" t="str">
        <f t="shared" si="11"/>
        <v/>
      </c>
      <c r="W100" s="40" t="str">
        <f>IF(V100&gt;1,Employment!$S100,"")</f>
        <v/>
      </c>
    </row>
    <row r="101" spans="1:23" ht="10.5" x14ac:dyDescent="0.25">
      <c r="A101" s="39">
        <f>'Industry selection'!C101</f>
        <v>1</v>
      </c>
      <c r="B101" s="2">
        <v>24.3</v>
      </c>
      <c r="C101" s="2" t="s">
        <v>204</v>
      </c>
      <c r="D101" s="9" t="str">
        <f>IF($A101=2,IF(ISNUMBER(REGION!CY101),REGION!CY101,""),"")</f>
        <v/>
      </c>
      <c r="E101" s="9" t="str">
        <f>IF($A101=2,IF(ISNUMBER(REGION!CZ101),REGION!CZ101,""),"")</f>
        <v/>
      </c>
      <c r="F101" s="9" t="str">
        <f>IF($A101=2,IF(ISNUMBER(REGION!DA101),REGION!DA101,""),"")</f>
        <v/>
      </c>
      <c r="G101" s="9" t="str">
        <f>IF($A101=2,IF(ISNUMBER(REGION!DB101),REGION!DB101,""),"")</f>
        <v/>
      </c>
      <c r="H101" s="9" t="str">
        <f>IF($A101=2,IF(ISNUMBER(REGION!DC101),REGION!DC101,""),"")</f>
        <v/>
      </c>
      <c r="I101" s="9" t="str">
        <f>IF($A101=2,IF(ISNUMBER(REGION!DD101),REGION!DD101,""),"")</f>
        <v/>
      </c>
      <c r="J101" s="6" t="str">
        <f t="shared" si="9"/>
        <v/>
      </c>
      <c r="K101" s="1" t="str">
        <f t="shared" si="7"/>
        <v/>
      </c>
      <c r="M101" s="9" t="str">
        <f>IF($A101=2,IF(ISNUMBER(REGION!DF101),REGION!DF101,""),"")</f>
        <v/>
      </c>
      <c r="N101" s="9" t="str">
        <f>IF($A101=2,IF(ISNUMBER(REGION!DG101),REGION!DG101,""),"")</f>
        <v/>
      </c>
      <c r="O101" s="9" t="str">
        <f>IF($A101=2,IF(ISNUMBER(REGION!DH101),REGION!DH101,""),"")</f>
        <v/>
      </c>
      <c r="P101" s="9" t="str">
        <f>IF($A101=2,IF(ISNUMBER(REGION!DI101),REGION!DI101,""),"")</f>
        <v/>
      </c>
      <c r="Q101" s="9" t="str">
        <f>IF($A101=2,IF(ISNUMBER(REGION!DJ101),REGION!DJ101,""),"")</f>
        <v/>
      </c>
      <c r="R101" s="9" t="str">
        <f>IF($A101=2,IF(ISNUMBER(REGION!DK101),REGION!DK101,""),"")</f>
        <v/>
      </c>
      <c r="S101" s="6" t="str">
        <f t="shared" si="10"/>
        <v/>
      </c>
      <c r="T101" s="1" t="str">
        <f t="shared" si="8"/>
        <v/>
      </c>
      <c r="V101" s="1" t="str">
        <f t="shared" si="11"/>
        <v/>
      </c>
      <c r="W101" s="40" t="str">
        <f>IF(V101&gt;1,Employment!$S101,"")</f>
        <v/>
      </c>
    </row>
    <row r="102" spans="1:23" ht="10.5" x14ac:dyDescent="0.25">
      <c r="A102" s="39">
        <f>'Industry selection'!C102</f>
        <v>1</v>
      </c>
      <c r="B102" s="2">
        <v>24.4</v>
      </c>
      <c r="C102" s="2" t="s">
        <v>206</v>
      </c>
      <c r="D102" s="9" t="str">
        <f>IF($A102=2,IF(ISNUMBER(REGION!CY102),REGION!CY102,""),"")</f>
        <v/>
      </c>
      <c r="E102" s="9" t="str">
        <f>IF($A102=2,IF(ISNUMBER(REGION!CZ102),REGION!CZ102,""),"")</f>
        <v/>
      </c>
      <c r="F102" s="9" t="str">
        <f>IF($A102=2,IF(ISNUMBER(REGION!DA102),REGION!DA102,""),"")</f>
        <v/>
      </c>
      <c r="G102" s="9" t="str">
        <f>IF($A102=2,IF(ISNUMBER(REGION!DB102),REGION!DB102,""),"")</f>
        <v/>
      </c>
      <c r="H102" s="9" t="str">
        <f>IF($A102=2,IF(ISNUMBER(REGION!DC102),REGION!DC102,""),"")</f>
        <v/>
      </c>
      <c r="I102" s="9" t="str">
        <f>IF($A102=2,IF(ISNUMBER(REGION!DD102),REGION!DD102,""),"")</f>
        <v/>
      </c>
      <c r="J102" s="6" t="str">
        <f t="shared" si="9"/>
        <v/>
      </c>
      <c r="K102" s="1" t="str">
        <f t="shared" si="7"/>
        <v/>
      </c>
      <c r="M102" s="9" t="str">
        <f>IF($A102=2,IF(ISNUMBER(REGION!DF102),REGION!DF102,""),"")</f>
        <v/>
      </c>
      <c r="N102" s="9" t="str">
        <f>IF($A102=2,IF(ISNUMBER(REGION!DG102),REGION!DG102,""),"")</f>
        <v/>
      </c>
      <c r="O102" s="9" t="str">
        <f>IF($A102=2,IF(ISNUMBER(REGION!DH102),REGION!DH102,""),"")</f>
        <v/>
      </c>
      <c r="P102" s="9" t="str">
        <f>IF($A102=2,IF(ISNUMBER(REGION!DI102),REGION!DI102,""),"")</f>
        <v/>
      </c>
      <c r="Q102" s="9" t="str">
        <f>IF($A102=2,IF(ISNUMBER(REGION!DJ102),REGION!DJ102,""),"")</f>
        <v/>
      </c>
      <c r="R102" s="9" t="str">
        <f>IF($A102=2,IF(ISNUMBER(REGION!DK102),REGION!DK102,""),"")</f>
        <v/>
      </c>
      <c r="S102" s="6" t="str">
        <f t="shared" si="10"/>
        <v/>
      </c>
      <c r="T102" s="1" t="str">
        <f t="shared" si="8"/>
        <v/>
      </c>
      <c r="V102" s="1" t="str">
        <f t="shared" si="11"/>
        <v/>
      </c>
      <c r="W102" s="40" t="str">
        <f>IF(V102&gt;1,Employment!$S102,"")</f>
        <v/>
      </c>
    </row>
    <row r="103" spans="1:23" ht="10.5" x14ac:dyDescent="0.25">
      <c r="A103" s="39">
        <f>'Industry selection'!C103</f>
        <v>1</v>
      </c>
      <c r="B103" s="2">
        <v>24.5</v>
      </c>
      <c r="C103" s="2" t="s">
        <v>208</v>
      </c>
      <c r="D103" s="9" t="str">
        <f>IF($A103=2,IF(ISNUMBER(REGION!CY103),REGION!CY103,""),"")</f>
        <v/>
      </c>
      <c r="E103" s="9" t="str">
        <f>IF($A103=2,IF(ISNUMBER(REGION!CZ103),REGION!CZ103,""),"")</f>
        <v/>
      </c>
      <c r="F103" s="9" t="str">
        <f>IF($A103=2,IF(ISNUMBER(REGION!DA103),REGION!DA103,""),"")</f>
        <v/>
      </c>
      <c r="G103" s="9" t="str">
        <f>IF($A103=2,IF(ISNUMBER(REGION!DB103),REGION!DB103,""),"")</f>
        <v/>
      </c>
      <c r="H103" s="9" t="str">
        <f>IF($A103=2,IF(ISNUMBER(REGION!DC103),REGION!DC103,""),"")</f>
        <v/>
      </c>
      <c r="I103" s="9" t="str">
        <f>IF($A103=2,IF(ISNUMBER(REGION!DD103),REGION!DD103,""),"")</f>
        <v/>
      </c>
      <c r="J103" s="6" t="str">
        <f t="shared" si="9"/>
        <v/>
      </c>
      <c r="K103" s="1" t="str">
        <f t="shared" si="7"/>
        <v/>
      </c>
      <c r="M103" s="9" t="str">
        <f>IF($A103=2,IF(ISNUMBER(REGION!DF103),REGION!DF103,""),"")</f>
        <v/>
      </c>
      <c r="N103" s="9" t="str">
        <f>IF($A103=2,IF(ISNUMBER(REGION!DG103),REGION!DG103,""),"")</f>
        <v/>
      </c>
      <c r="O103" s="9" t="str">
        <f>IF($A103=2,IF(ISNUMBER(REGION!DH103),REGION!DH103,""),"")</f>
        <v/>
      </c>
      <c r="P103" s="9" t="str">
        <f>IF($A103=2,IF(ISNUMBER(REGION!DI103),REGION!DI103,""),"")</f>
        <v/>
      </c>
      <c r="Q103" s="9" t="str">
        <f>IF($A103=2,IF(ISNUMBER(REGION!DJ103),REGION!DJ103,""),"")</f>
        <v/>
      </c>
      <c r="R103" s="9" t="str">
        <f>IF($A103=2,IF(ISNUMBER(REGION!DK103),REGION!DK103,""),"")</f>
        <v/>
      </c>
      <c r="S103" s="6" t="str">
        <f t="shared" si="10"/>
        <v/>
      </c>
      <c r="T103" s="1" t="str">
        <f t="shared" si="8"/>
        <v/>
      </c>
      <c r="V103" s="1" t="str">
        <f t="shared" si="11"/>
        <v/>
      </c>
      <c r="W103" s="40" t="str">
        <f>IF(V103&gt;1,Employment!$S103,"")</f>
        <v/>
      </c>
    </row>
    <row r="104" spans="1:23" ht="10.5" x14ac:dyDescent="0.25">
      <c r="A104" s="39" t="str">
        <f>'Industry selection'!C104</f>
        <v/>
      </c>
      <c r="B104" s="2">
        <v>25</v>
      </c>
      <c r="C104" s="2" t="s">
        <v>210</v>
      </c>
      <c r="D104" s="9" t="str">
        <f>IF($A104=2,IF(ISNUMBER(REGION!CY104),REGION!CY104,""),"")</f>
        <v/>
      </c>
      <c r="E104" s="9" t="str">
        <f>IF($A104=2,IF(ISNUMBER(REGION!CZ104),REGION!CZ104,""),"")</f>
        <v/>
      </c>
      <c r="F104" s="9" t="str">
        <f>IF($A104=2,IF(ISNUMBER(REGION!DA104),REGION!DA104,""),"")</f>
        <v/>
      </c>
      <c r="G104" s="9" t="str">
        <f>IF($A104=2,IF(ISNUMBER(REGION!DB104),REGION!DB104,""),"")</f>
        <v/>
      </c>
      <c r="H104" s="9" t="str">
        <f>IF($A104=2,IF(ISNUMBER(REGION!DC104),REGION!DC104,""),"")</f>
        <v/>
      </c>
      <c r="I104" s="9" t="str">
        <f>IF($A104=2,IF(ISNUMBER(REGION!DD104),REGION!DD104,""),"")</f>
        <v/>
      </c>
      <c r="J104" s="6" t="str">
        <f t="shared" si="9"/>
        <v/>
      </c>
      <c r="K104" s="1" t="str">
        <f t="shared" si="7"/>
        <v/>
      </c>
      <c r="M104" s="9" t="str">
        <f>IF($A104=2,IF(ISNUMBER(REGION!DF104),REGION!DF104,""),"")</f>
        <v/>
      </c>
      <c r="N104" s="9" t="str">
        <f>IF($A104=2,IF(ISNUMBER(REGION!DG104),REGION!DG104,""),"")</f>
        <v/>
      </c>
      <c r="O104" s="9" t="str">
        <f>IF($A104=2,IF(ISNUMBER(REGION!DH104),REGION!DH104,""),"")</f>
        <v/>
      </c>
      <c r="P104" s="9" t="str">
        <f>IF($A104=2,IF(ISNUMBER(REGION!DI104),REGION!DI104,""),"")</f>
        <v/>
      </c>
      <c r="Q104" s="9" t="str">
        <f>IF($A104=2,IF(ISNUMBER(REGION!DJ104),REGION!DJ104,""),"")</f>
        <v/>
      </c>
      <c r="R104" s="9" t="str">
        <f>IF($A104=2,IF(ISNUMBER(REGION!DK104),REGION!DK104,""),"")</f>
        <v/>
      </c>
      <c r="S104" s="6" t="str">
        <f t="shared" si="10"/>
        <v/>
      </c>
      <c r="T104" s="1" t="str">
        <f t="shared" si="8"/>
        <v/>
      </c>
      <c r="V104" s="1" t="str">
        <f t="shared" si="11"/>
        <v/>
      </c>
      <c r="W104" s="40" t="str">
        <f>IF(V104&gt;1,Employment!$S104,"")</f>
        <v/>
      </c>
    </row>
    <row r="105" spans="1:23" ht="10.5" x14ac:dyDescent="0.25">
      <c r="A105" s="39">
        <f>'Industry selection'!C105</f>
        <v>2</v>
      </c>
      <c r="B105" s="2">
        <v>25.1</v>
      </c>
      <c r="C105" s="2" t="s">
        <v>212</v>
      </c>
      <c r="D105" s="9">
        <f>IF($A105=2,IF(ISNUMBER(REGION!CY105),REGION!CY105,""),"")</f>
        <v>64.538883735004916</v>
      </c>
      <c r="E105" s="9">
        <f>IF($A105=2,IF(ISNUMBER(REGION!CZ105),REGION!CZ105,""),"")</f>
        <v>76.996995248939612</v>
      </c>
      <c r="F105" s="9">
        <f>IF($A105=2,IF(ISNUMBER(REGION!DA105),REGION!DA105,""),"")</f>
        <v>54.95110035487815</v>
      </c>
      <c r="G105" s="9">
        <f>IF($A105=2,IF(ISNUMBER(REGION!DB105),REGION!DB105,""),"")</f>
        <v>76.537712071036665</v>
      </c>
      <c r="H105" s="9">
        <f>IF($A105=2,IF(ISNUMBER(REGION!DC105),REGION!DC105,""),"")</f>
        <v>65.003658692366528</v>
      </c>
      <c r="I105" s="9">
        <f>IF($A105=2,IF(ISNUMBER(REGION!DD105),REGION!DD105,""),"")</f>
        <v>83.640652534086811</v>
      </c>
      <c r="J105" s="6">
        <f t="shared" si="9"/>
        <v>70.278167106052123</v>
      </c>
      <c r="K105" s="1">
        <f t="shared" si="7"/>
        <v>0</v>
      </c>
      <c r="M105" s="9">
        <f>IF($A105=2,IF(ISNUMBER(REGION!DF105),REGION!DF105,""),"")</f>
        <v>57.181309095453791</v>
      </c>
      <c r="N105" s="9">
        <f>IF($A105=2,IF(ISNUMBER(REGION!DG105),REGION!DG105,""),"")</f>
        <v>64.913422376138925</v>
      </c>
      <c r="O105" s="9">
        <f>IF($A105=2,IF(ISNUMBER(REGION!DH105),REGION!DH105,""),"")</f>
        <v>55.074109018975335</v>
      </c>
      <c r="P105" s="9">
        <f>IF($A105=2,IF(ISNUMBER(REGION!DI105),REGION!DI105,""),"")</f>
        <v>85.073638301310652</v>
      </c>
      <c r="Q105" s="9">
        <f>IF($A105=2,IF(ISNUMBER(REGION!DJ105),REGION!DJ105,""),"")</f>
        <v>65.163960668513369</v>
      </c>
      <c r="R105" s="9">
        <f>IF($A105=2,IF(ISNUMBER(REGION!DK105),REGION!DK105,""),"")</f>
        <v>78.937385076892099</v>
      </c>
      <c r="S105" s="6">
        <f t="shared" si="10"/>
        <v>67.72397075621403</v>
      </c>
      <c r="T105" s="1">
        <f t="shared" si="8"/>
        <v>0</v>
      </c>
      <c r="V105" s="1">
        <f t="shared" si="11"/>
        <v>0</v>
      </c>
      <c r="W105" s="40" t="str">
        <f>IF(V105&gt;1,Employment!$S105,"")</f>
        <v/>
      </c>
    </row>
    <row r="106" spans="1:23" ht="10.5" x14ac:dyDescent="0.25">
      <c r="A106" s="39">
        <f>'Industry selection'!C106</f>
        <v>2</v>
      </c>
      <c r="B106" s="2">
        <v>25.2</v>
      </c>
      <c r="C106" s="2" t="s">
        <v>214</v>
      </c>
      <c r="D106" s="9">
        <f>IF($A106=2,IF(ISNUMBER(REGION!CY106),REGION!CY106,""),"")</f>
        <v>31.117385727262796</v>
      </c>
      <c r="E106" s="9">
        <f>IF($A106=2,IF(ISNUMBER(REGION!CZ106),REGION!CZ106,""),"")</f>
        <v>56.297192628171672</v>
      </c>
      <c r="F106" s="9">
        <f>IF($A106=2,IF(ISNUMBER(REGION!DA106),REGION!DA106,""),"")</f>
        <v>64.344877208603137</v>
      </c>
      <c r="G106" s="9" t="str">
        <f>IF($A106=2,IF(ISNUMBER(REGION!DB106),REGION!DB106,""),"")</f>
        <v/>
      </c>
      <c r="H106" s="9" t="str">
        <f>IF($A106=2,IF(ISNUMBER(REGION!DC106),REGION!DC106,""),"")</f>
        <v/>
      </c>
      <c r="I106" s="9" t="str">
        <f>IF($A106=2,IF(ISNUMBER(REGION!DD106),REGION!DD106,""),"")</f>
        <v/>
      </c>
      <c r="J106" s="6">
        <f t="shared" si="9"/>
        <v>50.586485188012539</v>
      </c>
      <c r="K106" s="1">
        <f t="shared" si="7"/>
        <v>0</v>
      </c>
      <c r="M106" s="9">
        <f>IF($A106=2,IF(ISNUMBER(REGION!DF106),REGION!DF106,""),"")</f>
        <v>17.066497423269276</v>
      </c>
      <c r="N106" s="9">
        <f>IF($A106=2,IF(ISNUMBER(REGION!DG106),REGION!DG106,""),"")</f>
        <v>44.083166386147951</v>
      </c>
      <c r="O106" s="9">
        <f>IF($A106=2,IF(ISNUMBER(REGION!DH106),REGION!DH106,""),"")</f>
        <v>53.778659243719353</v>
      </c>
      <c r="P106" s="9" t="str">
        <f>IF($A106=2,IF(ISNUMBER(REGION!DI106),REGION!DI106,""),"")</f>
        <v/>
      </c>
      <c r="Q106" s="9" t="str">
        <f>IF($A106=2,IF(ISNUMBER(REGION!DJ106),REGION!DJ106,""),"")</f>
        <v/>
      </c>
      <c r="R106" s="9" t="str">
        <f>IF($A106=2,IF(ISNUMBER(REGION!DK106),REGION!DK106,""),"")</f>
        <v/>
      </c>
      <c r="S106" s="6">
        <f t="shared" si="10"/>
        <v>38.309441017712196</v>
      </c>
      <c r="T106" s="1">
        <f t="shared" si="8"/>
        <v>0</v>
      </c>
      <c r="V106" s="1">
        <f t="shared" si="11"/>
        <v>0</v>
      </c>
      <c r="W106" s="40" t="str">
        <f>IF(V106&gt;1,Employment!$S106,"")</f>
        <v/>
      </c>
    </row>
    <row r="107" spans="1:23" ht="10.5" x14ac:dyDescent="0.25">
      <c r="A107" s="39">
        <f>'Industry selection'!C107</f>
        <v>1</v>
      </c>
      <c r="B107" s="2">
        <v>25.3</v>
      </c>
      <c r="C107" s="2" t="s">
        <v>216</v>
      </c>
      <c r="D107" s="9" t="str">
        <f>IF($A107=2,IF(ISNUMBER(REGION!CY107),REGION!CY107,""),"")</f>
        <v/>
      </c>
      <c r="E107" s="9" t="str">
        <f>IF($A107=2,IF(ISNUMBER(REGION!CZ107),REGION!CZ107,""),"")</f>
        <v/>
      </c>
      <c r="F107" s="9" t="str">
        <f>IF($A107=2,IF(ISNUMBER(REGION!DA107),REGION!DA107,""),"")</f>
        <v/>
      </c>
      <c r="G107" s="9" t="str">
        <f>IF($A107=2,IF(ISNUMBER(REGION!DB107),REGION!DB107,""),"")</f>
        <v/>
      </c>
      <c r="H107" s="9" t="str">
        <f>IF($A107=2,IF(ISNUMBER(REGION!DC107),REGION!DC107,""),"")</f>
        <v/>
      </c>
      <c r="I107" s="9" t="str">
        <f>IF($A107=2,IF(ISNUMBER(REGION!DD107),REGION!DD107,""),"")</f>
        <v/>
      </c>
      <c r="J107" s="6" t="str">
        <f t="shared" si="9"/>
        <v/>
      </c>
      <c r="K107" s="1" t="str">
        <f t="shared" si="7"/>
        <v/>
      </c>
      <c r="M107" s="9" t="str">
        <f>IF($A107=2,IF(ISNUMBER(REGION!DF107),REGION!DF107,""),"")</f>
        <v/>
      </c>
      <c r="N107" s="9" t="str">
        <f>IF($A107=2,IF(ISNUMBER(REGION!DG107),REGION!DG107,""),"")</f>
        <v/>
      </c>
      <c r="O107" s="9" t="str">
        <f>IF($A107=2,IF(ISNUMBER(REGION!DH107),REGION!DH107,""),"")</f>
        <v/>
      </c>
      <c r="P107" s="9" t="str">
        <f>IF($A107=2,IF(ISNUMBER(REGION!DI107),REGION!DI107,""),"")</f>
        <v/>
      </c>
      <c r="Q107" s="9" t="str">
        <f>IF($A107=2,IF(ISNUMBER(REGION!DJ107),REGION!DJ107,""),"")</f>
        <v/>
      </c>
      <c r="R107" s="9" t="str">
        <f>IF($A107=2,IF(ISNUMBER(REGION!DK107),REGION!DK107,""),"")</f>
        <v/>
      </c>
      <c r="S107" s="6" t="str">
        <f t="shared" si="10"/>
        <v/>
      </c>
      <c r="T107" s="1" t="str">
        <f t="shared" si="8"/>
        <v/>
      </c>
      <c r="V107" s="1" t="str">
        <f t="shared" si="11"/>
        <v/>
      </c>
      <c r="W107" s="40" t="str">
        <f>IF(V107&gt;1,Employment!$S107,"")</f>
        <v/>
      </c>
    </row>
    <row r="108" spans="1:23" ht="10.5" x14ac:dyDescent="0.25">
      <c r="A108" s="39">
        <f>'Industry selection'!C108</f>
        <v>1</v>
      </c>
      <c r="B108" s="2">
        <v>25.4</v>
      </c>
      <c r="C108" s="2" t="s">
        <v>218</v>
      </c>
      <c r="D108" s="9" t="str">
        <f>IF($A108=2,IF(ISNUMBER(REGION!CY108),REGION!CY108,""),"")</f>
        <v/>
      </c>
      <c r="E108" s="9" t="str">
        <f>IF($A108=2,IF(ISNUMBER(REGION!CZ108),REGION!CZ108,""),"")</f>
        <v/>
      </c>
      <c r="F108" s="9" t="str">
        <f>IF($A108=2,IF(ISNUMBER(REGION!DA108),REGION!DA108,""),"")</f>
        <v/>
      </c>
      <c r="G108" s="9" t="str">
        <f>IF($A108=2,IF(ISNUMBER(REGION!DB108),REGION!DB108,""),"")</f>
        <v/>
      </c>
      <c r="H108" s="9" t="str">
        <f>IF($A108=2,IF(ISNUMBER(REGION!DC108),REGION!DC108,""),"")</f>
        <v/>
      </c>
      <c r="I108" s="9" t="str">
        <f>IF($A108=2,IF(ISNUMBER(REGION!DD108),REGION!DD108,""),"")</f>
        <v/>
      </c>
      <c r="J108" s="6" t="str">
        <f t="shared" si="9"/>
        <v/>
      </c>
      <c r="K108" s="1" t="str">
        <f t="shared" si="7"/>
        <v/>
      </c>
      <c r="M108" s="9" t="str">
        <f>IF($A108=2,IF(ISNUMBER(REGION!DF108),REGION!DF108,""),"")</f>
        <v/>
      </c>
      <c r="N108" s="9" t="str">
        <f>IF($A108=2,IF(ISNUMBER(REGION!DG108),REGION!DG108,""),"")</f>
        <v/>
      </c>
      <c r="O108" s="9" t="str">
        <f>IF($A108=2,IF(ISNUMBER(REGION!DH108),REGION!DH108,""),"")</f>
        <v/>
      </c>
      <c r="P108" s="9" t="str">
        <f>IF($A108=2,IF(ISNUMBER(REGION!DI108),REGION!DI108,""),"")</f>
        <v/>
      </c>
      <c r="Q108" s="9" t="str">
        <f>IF($A108=2,IF(ISNUMBER(REGION!DJ108),REGION!DJ108,""),"")</f>
        <v/>
      </c>
      <c r="R108" s="9" t="str">
        <f>IF($A108=2,IF(ISNUMBER(REGION!DK108),REGION!DK108,""),"")</f>
        <v/>
      </c>
      <c r="S108" s="6" t="str">
        <f t="shared" si="10"/>
        <v/>
      </c>
      <c r="T108" s="1" t="str">
        <f t="shared" si="8"/>
        <v/>
      </c>
      <c r="V108" s="1" t="str">
        <f t="shared" si="11"/>
        <v/>
      </c>
      <c r="W108" s="40" t="str">
        <f>IF(V108&gt;1,Employment!$S108,"")</f>
        <v/>
      </c>
    </row>
    <row r="109" spans="1:23" ht="10.5" x14ac:dyDescent="0.25">
      <c r="A109" s="39">
        <f>'Industry selection'!C109</f>
        <v>2</v>
      </c>
      <c r="B109" s="2">
        <v>25.5</v>
      </c>
      <c r="C109" s="2" t="s">
        <v>220</v>
      </c>
      <c r="D109" s="9">
        <f>IF($A109=2,IF(ISNUMBER(REGION!CY109),REGION!CY109,""),"")</f>
        <v>52.886060833010575</v>
      </c>
      <c r="E109" s="9">
        <f>IF($A109=2,IF(ISNUMBER(REGION!CZ109),REGION!CZ109,""),"")</f>
        <v>49.884296521204689</v>
      </c>
      <c r="F109" s="9">
        <f>IF($A109=2,IF(ISNUMBER(REGION!DA109),REGION!DA109,""),"")</f>
        <v>61.259386602724803</v>
      </c>
      <c r="G109" s="9" t="str">
        <f>IF($A109=2,IF(ISNUMBER(REGION!DB109),REGION!DB109,""),"")</f>
        <v/>
      </c>
      <c r="H109" s="9">
        <f>IF($A109=2,IF(ISNUMBER(REGION!DC109),REGION!DC109,""),"")</f>
        <v>64.575401165745802</v>
      </c>
      <c r="I109" s="9">
        <f>IF($A109=2,IF(ISNUMBER(REGION!DD109),REGION!DD109,""),"")</f>
        <v>80.680828412784251</v>
      </c>
      <c r="J109" s="6">
        <f t="shared" si="9"/>
        <v>61.857194707094024</v>
      </c>
      <c r="K109" s="1">
        <f t="shared" si="7"/>
        <v>0</v>
      </c>
      <c r="M109" s="9">
        <f>IF($A109=2,IF(ISNUMBER(REGION!DF109),REGION!DF109,""),"")</f>
        <v>46.021943432783935</v>
      </c>
      <c r="N109" s="9">
        <f>IF($A109=2,IF(ISNUMBER(REGION!DG109),REGION!DG109,""),"")</f>
        <v>48.367258302219213</v>
      </c>
      <c r="O109" s="9">
        <f>IF($A109=2,IF(ISNUMBER(REGION!DH109),REGION!DH109,""),"")</f>
        <v>65.876047346218897</v>
      </c>
      <c r="P109" s="9" t="str">
        <f>IF($A109=2,IF(ISNUMBER(REGION!DI109),REGION!DI109,""),"")</f>
        <v/>
      </c>
      <c r="Q109" s="9">
        <f>IF($A109=2,IF(ISNUMBER(REGION!DJ109),REGION!DJ109,""),"")</f>
        <v>64.026034021123849</v>
      </c>
      <c r="R109" s="9">
        <f>IF($A109=2,IF(ISNUMBER(REGION!DK109),REGION!DK109,""),"")</f>
        <v>85.91215754805016</v>
      </c>
      <c r="S109" s="6">
        <f t="shared" si="10"/>
        <v>62.040688130079218</v>
      </c>
      <c r="T109" s="1">
        <f t="shared" si="8"/>
        <v>0</v>
      </c>
      <c r="V109" s="1">
        <f t="shared" si="11"/>
        <v>0</v>
      </c>
      <c r="W109" s="40" t="str">
        <f>IF(V109&gt;1,Employment!$S109,"")</f>
        <v/>
      </c>
    </row>
    <row r="110" spans="1:23" ht="10.5" x14ac:dyDescent="0.25">
      <c r="A110" s="39">
        <f>'Industry selection'!C110</f>
        <v>2</v>
      </c>
      <c r="B110" s="2">
        <v>25.6</v>
      </c>
      <c r="C110" s="2" t="s">
        <v>222</v>
      </c>
      <c r="D110" s="9">
        <f>IF($A110=2,IF(ISNUMBER(REGION!CY110),REGION!CY110,""),"")</f>
        <v>63.046613384670565</v>
      </c>
      <c r="E110" s="9">
        <f>IF($A110=2,IF(ISNUMBER(REGION!CZ110),REGION!CZ110,""),"")</f>
        <v>57.022975250904196</v>
      </c>
      <c r="F110" s="9">
        <f>IF($A110=2,IF(ISNUMBER(REGION!DA110),REGION!DA110,""),"")</f>
        <v>153.45030266308294</v>
      </c>
      <c r="G110" s="9">
        <f>IF($A110=2,IF(ISNUMBER(REGION!DB110),REGION!DB110,""),"")</f>
        <v>182.42134767070726</v>
      </c>
      <c r="H110" s="9">
        <f>IF($A110=2,IF(ISNUMBER(REGION!DC110),REGION!DC110,""),"")</f>
        <v>168.13303366221191</v>
      </c>
      <c r="I110" s="9">
        <f>IF($A110=2,IF(ISNUMBER(REGION!DD110),REGION!DD110,""),"")</f>
        <v>171.80920901785765</v>
      </c>
      <c r="J110" s="6">
        <f t="shared" si="9"/>
        <v>132.64724694157243</v>
      </c>
      <c r="K110" s="1">
        <f t="shared" si="7"/>
        <v>1</v>
      </c>
      <c r="M110" s="9">
        <f>IF($A110=2,IF(ISNUMBER(REGION!DF110),REGION!DF110,""),"")</f>
        <v>53.101528512504238</v>
      </c>
      <c r="N110" s="9">
        <f>IF($A110=2,IF(ISNUMBER(REGION!DG110),REGION!DG110,""),"")</f>
        <v>52.374940433644227</v>
      </c>
      <c r="O110" s="9">
        <f>IF($A110=2,IF(ISNUMBER(REGION!DH110),REGION!DH110,""),"")</f>
        <v>116.94046108769582</v>
      </c>
      <c r="P110" s="9">
        <f>IF($A110=2,IF(ISNUMBER(REGION!DI110),REGION!DI110,""),"")</f>
        <v>149.63521886169329</v>
      </c>
      <c r="Q110" s="9">
        <f>IF($A110=2,IF(ISNUMBER(REGION!DJ110),REGION!DJ110,""),"")</f>
        <v>138.05327007683493</v>
      </c>
      <c r="R110" s="9">
        <f>IF($A110=2,IF(ISNUMBER(REGION!DK110),REGION!DK110,""),"")</f>
        <v>136.27045236921703</v>
      </c>
      <c r="S110" s="6">
        <f t="shared" si="10"/>
        <v>107.72931189026492</v>
      </c>
      <c r="T110" s="1">
        <f t="shared" si="8"/>
        <v>1</v>
      </c>
      <c r="V110" s="1">
        <f t="shared" si="11"/>
        <v>2</v>
      </c>
      <c r="W110" s="40">
        <f>IF(V110&gt;1,Employment!$S110,"")</f>
        <v>1.6992012497514728E-3</v>
      </c>
    </row>
    <row r="111" spans="1:23" ht="10.5" x14ac:dyDescent="0.25">
      <c r="A111" s="39">
        <f>'Industry selection'!C111</f>
        <v>2</v>
      </c>
      <c r="B111" s="2">
        <v>25.7</v>
      </c>
      <c r="C111" s="2" t="s">
        <v>224</v>
      </c>
      <c r="D111" s="9">
        <f>IF($A111=2,IF(ISNUMBER(REGION!CY111),REGION!CY111,""),"")</f>
        <v>115.79424790721866</v>
      </c>
      <c r="E111" s="9">
        <f>IF($A111=2,IF(ISNUMBER(REGION!CZ111),REGION!CZ111,""),"")</f>
        <v>96.052214119884852</v>
      </c>
      <c r="F111" s="9">
        <f>IF($A111=2,IF(ISNUMBER(REGION!DA111),REGION!DA111,""),"")</f>
        <v>73.433429450652667</v>
      </c>
      <c r="G111" s="9" t="str">
        <f>IF($A111=2,IF(ISNUMBER(REGION!DB111),REGION!DB111,""),"")</f>
        <v/>
      </c>
      <c r="H111" s="9" t="str">
        <f>IF($A111=2,IF(ISNUMBER(REGION!DC111),REGION!DC111,""),"")</f>
        <v/>
      </c>
      <c r="I111" s="9" t="str">
        <f>IF($A111=2,IF(ISNUMBER(REGION!DD111),REGION!DD111,""),"")</f>
        <v/>
      </c>
      <c r="J111" s="6">
        <f t="shared" si="9"/>
        <v>95.09329715925206</v>
      </c>
      <c r="K111" s="1">
        <f t="shared" si="7"/>
        <v>1</v>
      </c>
      <c r="M111" s="9">
        <f>IF($A111=2,IF(ISNUMBER(REGION!DF111),REGION!DF111,""),"")</f>
        <v>112.05115938794319</v>
      </c>
      <c r="N111" s="9">
        <f>IF($A111=2,IF(ISNUMBER(REGION!DG111),REGION!DG111,""),"")</f>
        <v>91.322672175141307</v>
      </c>
      <c r="O111" s="9">
        <f>IF($A111=2,IF(ISNUMBER(REGION!DH111),REGION!DH111,""),"")</f>
        <v>71.846941910512726</v>
      </c>
      <c r="P111" s="9" t="str">
        <f>IF($A111=2,IF(ISNUMBER(REGION!DI111),REGION!DI111,""),"")</f>
        <v/>
      </c>
      <c r="Q111" s="9" t="str">
        <f>IF($A111=2,IF(ISNUMBER(REGION!DJ111),REGION!DJ111,""),"")</f>
        <v/>
      </c>
      <c r="R111" s="9" t="str">
        <f>IF($A111=2,IF(ISNUMBER(REGION!DK111),REGION!DK111,""),"")</f>
        <v/>
      </c>
      <c r="S111" s="6">
        <f t="shared" si="10"/>
        <v>91.740257824532407</v>
      </c>
      <c r="T111" s="1">
        <f t="shared" si="8"/>
        <v>1</v>
      </c>
      <c r="V111" s="1">
        <f t="shared" si="11"/>
        <v>2</v>
      </c>
      <c r="W111" s="40">
        <f>IF(V111&gt;1,Employment!$S111,"")</f>
        <v>4.0678555422739293E-4</v>
      </c>
    </row>
    <row r="112" spans="1:23" ht="10.5" x14ac:dyDescent="0.25">
      <c r="A112" s="39">
        <f>'Industry selection'!C112</f>
        <v>2</v>
      </c>
      <c r="B112" s="2">
        <v>25.9</v>
      </c>
      <c r="C112" s="2" t="s">
        <v>226</v>
      </c>
      <c r="D112" s="9">
        <f>IF($A112=2,IF(ISNUMBER(REGION!CY112),REGION!CY112,""),"")</f>
        <v>82.847109491954242</v>
      </c>
      <c r="E112" s="9">
        <f>IF($A112=2,IF(ISNUMBER(REGION!CZ112),REGION!CZ112,""),"")</f>
        <v>78.207200243766792</v>
      </c>
      <c r="F112" s="9">
        <f>IF($A112=2,IF(ISNUMBER(REGION!DA112),REGION!DA112,""),"")</f>
        <v>79.468085071453913</v>
      </c>
      <c r="G112" s="9">
        <f>IF($A112=2,IF(ISNUMBER(REGION!DB112),REGION!DB112,""),"")</f>
        <v>78.362940266300058</v>
      </c>
      <c r="H112" s="9">
        <f>IF($A112=2,IF(ISNUMBER(REGION!DC112),REGION!DC112,""),"")</f>
        <v>79.117926293788486</v>
      </c>
      <c r="I112" s="9">
        <f>IF($A112=2,IF(ISNUMBER(REGION!DD112),REGION!DD112,""),"")</f>
        <v>75.835060813103212</v>
      </c>
      <c r="J112" s="6">
        <f t="shared" si="9"/>
        <v>78.973053696727774</v>
      </c>
      <c r="K112" s="1">
        <f t="shared" si="7"/>
        <v>0</v>
      </c>
      <c r="M112" s="9">
        <f>IF($A112=2,IF(ISNUMBER(REGION!DF112),REGION!DF112,""),"")</f>
        <v>56.718151080460558</v>
      </c>
      <c r="N112" s="9">
        <f>IF($A112=2,IF(ISNUMBER(REGION!DG112),REGION!DG112,""),"")</f>
        <v>55.189992652079987</v>
      </c>
      <c r="O112" s="9">
        <f>IF($A112=2,IF(ISNUMBER(REGION!DH112),REGION!DH112,""),"")</f>
        <v>56.247968836685033</v>
      </c>
      <c r="P112" s="9">
        <f>IF($A112=2,IF(ISNUMBER(REGION!DI112),REGION!DI112,""),"")</f>
        <v>55.817751825475099</v>
      </c>
      <c r="Q112" s="9">
        <f>IF($A112=2,IF(ISNUMBER(REGION!DJ112),REGION!DJ112,""),"")</f>
        <v>52.933724999727893</v>
      </c>
      <c r="R112" s="9">
        <f>IF($A112=2,IF(ISNUMBER(REGION!DK112),REGION!DK112,""),"")</f>
        <v>54.212736887562073</v>
      </c>
      <c r="S112" s="6">
        <f t="shared" si="10"/>
        <v>55.186721046998436</v>
      </c>
      <c r="T112" s="1">
        <f t="shared" si="8"/>
        <v>0</v>
      </c>
      <c r="V112" s="1">
        <f t="shared" si="11"/>
        <v>0</v>
      </c>
      <c r="W112" s="40" t="str">
        <f>IF(V112&gt;1,Employment!$S112,"")</f>
        <v/>
      </c>
    </row>
    <row r="113" spans="1:23" ht="10.5" x14ac:dyDescent="0.25">
      <c r="A113" s="39">
        <f>'Industry selection'!C113</f>
        <v>2</v>
      </c>
      <c r="B113" s="2">
        <v>26</v>
      </c>
      <c r="C113" s="2" t="s">
        <v>228</v>
      </c>
      <c r="D113" s="9">
        <f>IF($A113=2,IF(ISNUMBER(REGION!CY113),REGION!CY113,""),"")</f>
        <v>84.143834650062686</v>
      </c>
      <c r="E113" s="9">
        <f>IF($A113=2,IF(ISNUMBER(REGION!CZ113),REGION!CZ113,""),"")</f>
        <v>58.360947401767461</v>
      </c>
      <c r="F113" s="9">
        <f>IF($A113=2,IF(ISNUMBER(REGION!DA113),REGION!DA113,""),"")</f>
        <v>74.915487842840975</v>
      </c>
      <c r="G113" s="9">
        <f>IF($A113=2,IF(ISNUMBER(REGION!DB113),REGION!DB113,""),"")</f>
        <v>117.72120638504897</v>
      </c>
      <c r="H113" s="9">
        <f>IF($A113=2,IF(ISNUMBER(REGION!DC113),REGION!DC113,""),"")</f>
        <v>91.21712422961204</v>
      </c>
      <c r="I113" s="9" t="str">
        <f>IF($A113=2,IF(ISNUMBER(REGION!DD113),REGION!DD113,""),"")</f>
        <v/>
      </c>
      <c r="J113" s="6">
        <f t="shared" si="9"/>
        <v>85.271720101866435</v>
      </c>
      <c r="K113" s="1">
        <f t="shared" si="7"/>
        <v>0</v>
      </c>
      <c r="M113" s="9">
        <f>IF($A113=2,IF(ISNUMBER(REGION!DF113),REGION!DF113,""),"")</f>
        <v>63.934923593750433</v>
      </c>
      <c r="N113" s="9">
        <f>IF($A113=2,IF(ISNUMBER(REGION!DG113),REGION!DG113,""),"")</f>
        <v>40.505363671504938</v>
      </c>
      <c r="O113" s="9">
        <f>IF($A113=2,IF(ISNUMBER(REGION!DH113),REGION!DH113,""),"")</f>
        <v>53.495137555707821</v>
      </c>
      <c r="P113" s="9">
        <f>IF($A113=2,IF(ISNUMBER(REGION!DI113),REGION!DI113,""),"")</f>
        <v>76.956477631787237</v>
      </c>
      <c r="Q113" s="9">
        <f>IF($A113=2,IF(ISNUMBER(REGION!DJ113),REGION!DJ113,""),"")</f>
        <v>47.139003586225023</v>
      </c>
      <c r="R113" s="9" t="str">
        <f>IF($A113=2,IF(ISNUMBER(REGION!DK113),REGION!DK113,""),"")</f>
        <v/>
      </c>
      <c r="S113" s="6">
        <f t="shared" si="10"/>
        <v>56.406181207795086</v>
      </c>
      <c r="T113" s="1">
        <f t="shared" si="8"/>
        <v>0</v>
      </c>
      <c r="V113" s="1">
        <f t="shared" si="11"/>
        <v>0</v>
      </c>
      <c r="W113" s="40" t="str">
        <f>IF(V113&gt;1,Employment!$S113,"")</f>
        <v/>
      </c>
    </row>
    <row r="114" spans="1:23" ht="10.5" x14ac:dyDescent="0.25">
      <c r="A114" s="39">
        <f>'Industry selection'!C114</f>
        <v>1</v>
      </c>
      <c r="B114" s="2">
        <v>26.1</v>
      </c>
      <c r="C114" s="2" t="s">
        <v>230</v>
      </c>
      <c r="D114" s="9" t="str">
        <f>IF($A114=2,IF(ISNUMBER(REGION!CY114),REGION!CY114,""),"")</f>
        <v/>
      </c>
      <c r="E114" s="9" t="str">
        <f>IF($A114=2,IF(ISNUMBER(REGION!CZ114),REGION!CZ114,""),"")</f>
        <v/>
      </c>
      <c r="F114" s="9" t="str">
        <f>IF($A114=2,IF(ISNUMBER(REGION!DA114),REGION!DA114,""),"")</f>
        <v/>
      </c>
      <c r="G114" s="9" t="str">
        <f>IF($A114=2,IF(ISNUMBER(REGION!DB114),REGION!DB114,""),"")</f>
        <v/>
      </c>
      <c r="H114" s="9" t="str">
        <f>IF($A114=2,IF(ISNUMBER(REGION!DC114),REGION!DC114,""),"")</f>
        <v/>
      </c>
      <c r="I114" s="9" t="str">
        <f>IF($A114=2,IF(ISNUMBER(REGION!DD114),REGION!DD114,""),"")</f>
        <v/>
      </c>
      <c r="J114" s="6" t="str">
        <f t="shared" si="9"/>
        <v/>
      </c>
      <c r="K114" s="1" t="str">
        <f t="shared" si="7"/>
        <v/>
      </c>
      <c r="M114" s="9" t="str">
        <f>IF($A114=2,IF(ISNUMBER(REGION!DF114),REGION!DF114,""),"")</f>
        <v/>
      </c>
      <c r="N114" s="9" t="str">
        <f>IF($A114=2,IF(ISNUMBER(REGION!DG114),REGION!DG114,""),"")</f>
        <v/>
      </c>
      <c r="O114" s="9" t="str">
        <f>IF($A114=2,IF(ISNUMBER(REGION!DH114),REGION!DH114,""),"")</f>
        <v/>
      </c>
      <c r="P114" s="9" t="str">
        <f>IF($A114=2,IF(ISNUMBER(REGION!DI114),REGION!DI114,""),"")</f>
        <v/>
      </c>
      <c r="Q114" s="9" t="str">
        <f>IF($A114=2,IF(ISNUMBER(REGION!DJ114),REGION!DJ114,""),"")</f>
        <v/>
      </c>
      <c r="R114" s="9" t="str">
        <f>IF($A114=2,IF(ISNUMBER(REGION!DK114),REGION!DK114,""),"")</f>
        <v/>
      </c>
      <c r="S114" s="6" t="str">
        <f t="shared" si="10"/>
        <v/>
      </c>
      <c r="T114" s="1" t="str">
        <f t="shared" si="8"/>
        <v/>
      </c>
      <c r="V114" s="1" t="str">
        <f t="shared" si="11"/>
        <v/>
      </c>
      <c r="W114" s="40" t="str">
        <f>IF(V114&gt;1,Employment!$S114,"")</f>
        <v/>
      </c>
    </row>
    <row r="115" spans="1:23" ht="10.5" x14ac:dyDescent="0.25">
      <c r="A115" s="39">
        <f>'Industry selection'!C115</f>
        <v>1</v>
      </c>
      <c r="B115" s="2">
        <v>26.2</v>
      </c>
      <c r="C115" s="2" t="s">
        <v>232</v>
      </c>
      <c r="D115" s="9" t="str">
        <f>IF($A115=2,IF(ISNUMBER(REGION!CY115),REGION!CY115,""),"")</f>
        <v/>
      </c>
      <c r="E115" s="9" t="str">
        <f>IF($A115=2,IF(ISNUMBER(REGION!CZ115),REGION!CZ115,""),"")</f>
        <v/>
      </c>
      <c r="F115" s="9" t="str">
        <f>IF($A115=2,IF(ISNUMBER(REGION!DA115),REGION!DA115,""),"")</f>
        <v/>
      </c>
      <c r="G115" s="9" t="str">
        <f>IF($A115=2,IF(ISNUMBER(REGION!DB115),REGION!DB115,""),"")</f>
        <v/>
      </c>
      <c r="H115" s="9" t="str">
        <f>IF($A115=2,IF(ISNUMBER(REGION!DC115),REGION!DC115,""),"")</f>
        <v/>
      </c>
      <c r="I115" s="9" t="str">
        <f>IF($A115=2,IF(ISNUMBER(REGION!DD115),REGION!DD115,""),"")</f>
        <v/>
      </c>
      <c r="J115" s="6" t="str">
        <f t="shared" si="9"/>
        <v/>
      </c>
      <c r="K115" s="1" t="str">
        <f t="shared" si="7"/>
        <v/>
      </c>
      <c r="M115" s="9" t="str">
        <f>IF($A115=2,IF(ISNUMBER(REGION!DF115),REGION!DF115,""),"")</f>
        <v/>
      </c>
      <c r="N115" s="9" t="str">
        <f>IF($A115=2,IF(ISNUMBER(REGION!DG115),REGION!DG115,""),"")</f>
        <v/>
      </c>
      <c r="O115" s="9" t="str">
        <f>IF($A115=2,IF(ISNUMBER(REGION!DH115),REGION!DH115,""),"")</f>
        <v/>
      </c>
      <c r="P115" s="9" t="str">
        <f>IF($A115=2,IF(ISNUMBER(REGION!DI115),REGION!DI115,""),"")</f>
        <v/>
      </c>
      <c r="Q115" s="9" t="str">
        <f>IF($A115=2,IF(ISNUMBER(REGION!DJ115),REGION!DJ115,""),"")</f>
        <v/>
      </c>
      <c r="R115" s="9" t="str">
        <f>IF($A115=2,IF(ISNUMBER(REGION!DK115),REGION!DK115,""),"")</f>
        <v/>
      </c>
      <c r="S115" s="6" t="str">
        <f t="shared" si="10"/>
        <v/>
      </c>
      <c r="T115" s="1" t="str">
        <f t="shared" si="8"/>
        <v/>
      </c>
      <c r="V115" s="1" t="str">
        <f t="shared" si="11"/>
        <v/>
      </c>
      <c r="W115" s="40" t="str">
        <f>IF(V115&gt;1,Employment!$S115,"")</f>
        <v/>
      </c>
    </row>
    <row r="116" spans="1:23" ht="10.5" x14ac:dyDescent="0.25">
      <c r="A116" s="39">
        <f>'Industry selection'!C116</f>
        <v>1</v>
      </c>
      <c r="B116" s="2">
        <v>26.3</v>
      </c>
      <c r="C116" s="2" t="s">
        <v>234</v>
      </c>
      <c r="D116" s="9" t="str">
        <f>IF($A116=2,IF(ISNUMBER(REGION!CY116),REGION!CY116,""),"")</f>
        <v/>
      </c>
      <c r="E116" s="9" t="str">
        <f>IF($A116=2,IF(ISNUMBER(REGION!CZ116),REGION!CZ116,""),"")</f>
        <v/>
      </c>
      <c r="F116" s="9" t="str">
        <f>IF($A116=2,IF(ISNUMBER(REGION!DA116),REGION!DA116,""),"")</f>
        <v/>
      </c>
      <c r="G116" s="9" t="str">
        <f>IF($A116=2,IF(ISNUMBER(REGION!DB116),REGION!DB116,""),"")</f>
        <v/>
      </c>
      <c r="H116" s="9" t="str">
        <f>IF($A116=2,IF(ISNUMBER(REGION!DC116),REGION!DC116,""),"")</f>
        <v/>
      </c>
      <c r="I116" s="9" t="str">
        <f>IF($A116=2,IF(ISNUMBER(REGION!DD116),REGION!DD116,""),"")</f>
        <v/>
      </c>
      <c r="J116" s="6" t="str">
        <f t="shared" si="9"/>
        <v/>
      </c>
      <c r="K116" s="1" t="str">
        <f t="shared" si="7"/>
        <v/>
      </c>
      <c r="M116" s="9" t="str">
        <f>IF($A116=2,IF(ISNUMBER(REGION!DF116),REGION!DF116,""),"")</f>
        <v/>
      </c>
      <c r="N116" s="9" t="str">
        <f>IF($A116=2,IF(ISNUMBER(REGION!DG116),REGION!DG116,""),"")</f>
        <v/>
      </c>
      <c r="O116" s="9" t="str">
        <f>IF($A116=2,IF(ISNUMBER(REGION!DH116),REGION!DH116,""),"")</f>
        <v/>
      </c>
      <c r="P116" s="9" t="str">
        <f>IF($A116=2,IF(ISNUMBER(REGION!DI116),REGION!DI116,""),"")</f>
        <v/>
      </c>
      <c r="Q116" s="9" t="str">
        <f>IF($A116=2,IF(ISNUMBER(REGION!DJ116),REGION!DJ116,""),"")</f>
        <v/>
      </c>
      <c r="R116" s="9" t="str">
        <f>IF($A116=2,IF(ISNUMBER(REGION!DK116),REGION!DK116,""),"")</f>
        <v/>
      </c>
      <c r="S116" s="6" t="str">
        <f t="shared" si="10"/>
        <v/>
      </c>
      <c r="T116" s="1" t="str">
        <f t="shared" si="8"/>
        <v/>
      </c>
      <c r="V116" s="1" t="str">
        <f t="shared" si="11"/>
        <v/>
      </c>
      <c r="W116" s="40" t="str">
        <f>IF(V116&gt;1,Employment!$S116,"")</f>
        <v/>
      </c>
    </row>
    <row r="117" spans="1:23" ht="10.5" x14ac:dyDescent="0.25">
      <c r="A117" s="39">
        <f>'Industry selection'!C117</f>
        <v>1</v>
      </c>
      <c r="B117" s="2">
        <v>26.4</v>
      </c>
      <c r="C117" s="2" t="s">
        <v>236</v>
      </c>
      <c r="D117" s="9" t="str">
        <f>IF($A117=2,IF(ISNUMBER(REGION!CY117),REGION!CY117,""),"")</f>
        <v/>
      </c>
      <c r="E117" s="9" t="str">
        <f>IF($A117=2,IF(ISNUMBER(REGION!CZ117),REGION!CZ117,""),"")</f>
        <v/>
      </c>
      <c r="F117" s="9" t="str">
        <f>IF($A117=2,IF(ISNUMBER(REGION!DA117),REGION!DA117,""),"")</f>
        <v/>
      </c>
      <c r="G117" s="9" t="str">
        <f>IF($A117=2,IF(ISNUMBER(REGION!DB117),REGION!DB117,""),"")</f>
        <v/>
      </c>
      <c r="H117" s="9" t="str">
        <f>IF($A117=2,IF(ISNUMBER(REGION!DC117),REGION!DC117,""),"")</f>
        <v/>
      </c>
      <c r="I117" s="9" t="str">
        <f>IF($A117=2,IF(ISNUMBER(REGION!DD117),REGION!DD117,""),"")</f>
        <v/>
      </c>
      <c r="J117" s="6" t="str">
        <f t="shared" si="9"/>
        <v/>
      </c>
      <c r="K117" s="1" t="str">
        <f t="shared" si="7"/>
        <v/>
      </c>
      <c r="M117" s="9" t="str">
        <f>IF($A117=2,IF(ISNUMBER(REGION!DF117),REGION!DF117,""),"")</f>
        <v/>
      </c>
      <c r="N117" s="9" t="str">
        <f>IF($A117=2,IF(ISNUMBER(REGION!DG117),REGION!DG117,""),"")</f>
        <v/>
      </c>
      <c r="O117" s="9" t="str">
        <f>IF($A117=2,IF(ISNUMBER(REGION!DH117),REGION!DH117,""),"")</f>
        <v/>
      </c>
      <c r="P117" s="9" t="str">
        <f>IF($A117=2,IF(ISNUMBER(REGION!DI117),REGION!DI117,""),"")</f>
        <v/>
      </c>
      <c r="Q117" s="9" t="str">
        <f>IF($A117=2,IF(ISNUMBER(REGION!DJ117),REGION!DJ117,""),"")</f>
        <v/>
      </c>
      <c r="R117" s="9" t="str">
        <f>IF($A117=2,IF(ISNUMBER(REGION!DK117),REGION!DK117,""),"")</f>
        <v/>
      </c>
      <c r="S117" s="6" t="str">
        <f t="shared" si="10"/>
        <v/>
      </c>
      <c r="T117" s="1" t="str">
        <f t="shared" si="8"/>
        <v/>
      </c>
      <c r="V117" s="1" t="str">
        <f t="shared" si="11"/>
        <v/>
      </c>
      <c r="W117" s="40" t="str">
        <f>IF(V117&gt;1,Employment!$S117,"")</f>
        <v/>
      </c>
    </row>
    <row r="118" spans="1:23" ht="10.5" x14ac:dyDescent="0.25">
      <c r="A118" s="39">
        <f>'Industry selection'!C118</f>
        <v>1</v>
      </c>
      <c r="B118" s="2">
        <v>26.5</v>
      </c>
      <c r="C118" s="2" t="s">
        <v>238</v>
      </c>
      <c r="D118" s="9" t="str">
        <f>IF($A118=2,IF(ISNUMBER(REGION!CY118),REGION!CY118,""),"")</f>
        <v/>
      </c>
      <c r="E118" s="9" t="str">
        <f>IF($A118=2,IF(ISNUMBER(REGION!CZ118),REGION!CZ118,""),"")</f>
        <v/>
      </c>
      <c r="F118" s="9" t="str">
        <f>IF($A118=2,IF(ISNUMBER(REGION!DA118),REGION!DA118,""),"")</f>
        <v/>
      </c>
      <c r="G118" s="9" t="str">
        <f>IF($A118=2,IF(ISNUMBER(REGION!DB118),REGION!DB118,""),"")</f>
        <v/>
      </c>
      <c r="H118" s="9" t="str">
        <f>IF($A118=2,IF(ISNUMBER(REGION!DC118),REGION!DC118,""),"")</f>
        <v/>
      </c>
      <c r="I118" s="9" t="str">
        <f>IF($A118=2,IF(ISNUMBER(REGION!DD118),REGION!DD118,""),"")</f>
        <v/>
      </c>
      <c r="J118" s="6" t="str">
        <f t="shared" si="9"/>
        <v/>
      </c>
      <c r="K118" s="1" t="str">
        <f t="shared" si="7"/>
        <v/>
      </c>
      <c r="M118" s="9" t="str">
        <f>IF($A118=2,IF(ISNUMBER(REGION!DF118),REGION!DF118,""),"")</f>
        <v/>
      </c>
      <c r="N118" s="9" t="str">
        <f>IF($A118=2,IF(ISNUMBER(REGION!DG118),REGION!DG118,""),"")</f>
        <v/>
      </c>
      <c r="O118" s="9" t="str">
        <f>IF($A118=2,IF(ISNUMBER(REGION!DH118),REGION!DH118,""),"")</f>
        <v/>
      </c>
      <c r="P118" s="9" t="str">
        <f>IF($A118=2,IF(ISNUMBER(REGION!DI118),REGION!DI118,""),"")</f>
        <v/>
      </c>
      <c r="Q118" s="9" t="str">
        <f>IF($A118=2,IF(ISNUMBER(REGION!DJ118),REGION!DJ118,""),"")</f>
        <v/>
      </c>
      <c r="R118" s="9" t="str">
        <f>IF($A118=2,IF(ISNUMBER(REGION!DK118),REGION!DK118,""),"")</f>
        <v/>
      </c>
      <c r="S118" s="6" t="str">
        <f t="shared" si="10"/>
        <v/>
      </c>
      <c r="T118" s="1" t="str">
        <f t="shared" si="8"/>
        <v/>
      </c>
      <c r="V118" s="1" t="str">
        <f t="shared" si="11"/>
        <v/>
      </c>
      <c r="W118" s="40" t="str">
        <f>IF(V118&gt;1,Employment!$S118,"")</f>
        <v/>
      </c>
    </row>
    <row r="119" spans="1:23" ht="10.5" x14ac:dyDescent="0.25">
      <c r="A119" s="39">
        <f>'Industry selection'!C119</f>
        <v>1</v>
      </c>
      <c r="B119" s="2">
        <v>26.6</v>
      </c>
      <c r="C119" s="2" t="s">
        <v>240</v>
      </c>
      <c r="D119" s="9" t="str">
        <f>IF($A119=2,IF(ISNUMBER(REGION!CY119),REGION!CY119,""),"")</f>
        <v/>
      </c>
      <c r="E119" s="9" t="str">
        <f>IF($A119=2,IF(ISNUMBER(REGION!CZ119),REGION!CZ119,""),"")</f>
        <v/>
      </c>
      <c r="F119" s="9" t="str">
        <f>IF($A119=2,IF(ISNUMBER(REGION!DA119),REGION!DA119,""),"")</f>
        <v/>
      </c>
      <c r="G119" s="9" t="str">
        <f>IF($A119=2,IF(ISNUMBER(REGION!DB119),REGION!DB119,""),"")</f>
        <v/>
      </c>
      <c r="H119" s="9" t="str">
        <f>IF($A119=2,IF(ISNUMBER(REGION!DC119),REGION!DC119,""),"")</f>
        <v/>
      </c>
      <c r="I119" s="9" t="str">
        <f>IF($A119=2,IF(ISNUMBER(REGION!DD119),REGION!DD119,""),"")</f>
        <v/>
      </c>
      <c r="J119" s="6" t="str">
        <f t="shared" si="9"/>
        <v/>
      </c>
      <c r="K119" s="1" t="str">
        <f t="shared" si="7"/>
        <v/>
      </c>
      <c r="M119" s="9" t="str">
        <f>IF($A119=2,IF(ISNUMBER(REGION!DF119),REGION!DF119,""),"")</f>
        <v/>
      </c>
      <c r="N119" s="9" t="str">
        <f>IF($A119=2,IF(ISNUMBER(REGION!DG119),REGION!DG119,""),"")</f>
        <v/>
      </c>
      <c r="O119" s="9" t="str">
        <f>IF($A119=2,IF(ISNUMBER(REGION!DH119),REGION!DH119,""),"")</f>
        <v/>
      </c>
      <c r="P119" s="9" t="str">
        <f>IF($A119=2,IF(ISNUMBER(REGION!DI119),REGION!DI119,""),"")</f>
        <v/>
      </c>
      <c r="Q119" s="9" t="str">
        <f>IF($A119=2,IF(ISNUMBER(REGION!DJ119),REGION!DJ119,""),"")</f>
        <v/>
      </c>
      <c r="R119" s="9" t="str">
        <f>IF($A119=2,IF(ISNUMBER(REGION!DK119),REGION!DK119,""),"")</f>
        <v/>
      </c>
      <c r="S119" s="6" t="str">
        <f t="shared" si="10"/>
        <v/>
      </c>
      <c r="T119" s="1" t="str">
        <f t="shared" si="8"/>
        <v/>
      </c>
      <c r="V119" s="1" t="str">
        <f t="shared" si="11"/>
        <v/>
      </c>
      <c r="W119" s="40" t="str">
        <f>IF(V119&gt;1,Employment!$S119,"")</f>
        <v/>
      </c>
    </row>
    <row r="120" spans="1:23" ht="10.5" x14ac:dyDescent="0.25">
      <c r="A120" s="39">
        <f>'Industry selection'!C120</f>
        <v>1</v>
      </c>
      <c r="B120" s="2">
        <v>26.7</v>
      </c>
      <c r="C120" s="2" t="s">
        <v>242</v>
      </c>
      <c r="D120" s="9" t="str">
        <f>IF($A120=2,IF(ISNUMBER(REGION!CY120),REGION!CY120,""),"")</f>
        <v/>
      </c>
      <c r="E120" s="9" t="str">
        <f>IF($A120=2,IF(ISNUMBER(REGION!CZ120),REGION!CZ120,""),"")</f>
        <v/>
      </c>
      <c r="F120" s="9" t="str">
        <f>IF($A120=2,IF(ISNUMBER(REGION!DA120),REGION!DA120,""),"")</f>
        <v/>
      </c>
      <c r="G120" s="9" t="str">
        <f>IF($A120=2,IF(ISNUMBER(REGION!DB120),REGION!DB120,""),"")</f>
        <v/>
      </c>
      <c r="H120" s="9" t="str">
        <f>IF($A120=2,IF(ISNUMBER(REGION!DC120),REGION!DC120,""),"")</f>
        <v/>
      </c>
      <c r="I120" s="9" t="str">
        <f>IF($A120=2,IF(ISNUMBER(REGION!DD120),REGION!DD120,""),"")</f>
        <v/>
      </c>
      <c r="J120" s="6" t="str">
        <f t="shared" si="9"/>
        <v/>
      </c>
      <c r="K120" s="1" t="str">
        <f t="shared" si="7"/>
        <v/>
      </c>
      <c r="M120" s="9" t="str">
        <f>IF($A120=2,IF(ISNUMBER(REGION!DF120),REGION!DF120,""),"")</f>
        <v/>
      </c>
      <c r="N120" s="9" t="str">
        <f>IF($A120=2,IF(ISNUMBER(REGION!DG120),REGION!DG120,""),"")</f>
        <v/>
      </c>
      <c r="O120" s="9" t="str">
        <f>IF($A120=2,IF(ISNUMBER(REGION!DH120),REGION!DH120,""),"")</f>
        <v/>
      </c>
      <c r="P120" s="9" t="str">
        <f>IF($A120=2,IF(ISNUMBER(REGION!DI120),REGION!DI120,""),"")</f>
        <v/>
      </c>
      <c r="Q120" s="9" t="str">
        <f>IF($A120=2,IF(ISNUMBER(REGION!DJ120),REGION!DJ120,""),"")</f>
        <v/>
      </c>
      <c r="R120" s="9" t="str">
        <f>IF($A120=2,IF(ISNUMBER(REGION!DK120),REGION!DK120,""),"")</f>
        <v/>
      </c>
      <c r="S120" s="6" t="str">
        <f t="shared" si="10"/>
        <v/>
      </c>
      <c r="T120" s="1" t="str">
        <f t="shared" si="8"/>
        <v/>
      </c>
      <c r="V120" s="1" t="str">
        <f t="shared" si="11"/>
        <v/>
      </c>
      <c r="W120" s="40" t="str">
        <f>IF(V120&gt;1,Employment!$S120,"")</f>
        <v/>
      </c>
    </row>
    <row r="121" spans="1:23" ht="10.5" x14ac:dyDescent="0.25">
      <c r="A121" s="39">
        <f>'Industry selection'!C121</f>
        <v>1</v>
      </c>
      <c r="B121" s="2">
        <v>26.8</v>
      </c>
      <c r="C121" s="2" t="s">
        <v>244</v>
      </c>
      <c r="D121" s="9" t="str">
        <f>IF($A121=2,IF(ISNUMBER(REGION!CY121),REGION!CY121,""),"")</f>
        <v/>
      </c>
      <c r="E121" s="9" t="str">
        <f>IF($A121=2,IF(ISNUMBER(REGION!CZ121),REGION!CZ121,""),"")</f>
        <v/>
      </c>
      <c r="F121" s="9" t="str">
        <f>IF($A121=2,IF(ISNUMBER(REGION!DA121),REGION!DA121,""),"")</f>
        <v/>
      </c>
      <c r="G121" s="9" t="str">
        <f>IF($A121=2,IF(ISNUMBER(REGION!DB121),REGION!DB121,""),"")</f>
        <v/>
      </c>
      <c r="H121" s="9" t="str">
        <f>IF($A121=2,IF(ISNUMBER(REGION!DC121),REGION!DC121,""),"")</f>
        <v/>
      </c>
      <c r="I121" s="9" t="str">
        <f>IF($A121=2,IF(ISNUMBER(REGION!DD121),REGION!DD121,""),"")</f>
        <v/>
      </c>
      <c r="J121" s="6" t="str">
        <f t="shared" si="9"/>
        <v/>
      </c>
      <c r="K121" s="1" t="str">
        <f t="shared" si="7"/>
        <v/>
      </c>
      <c r="M121" s="9" t="str">
        <f>IF($A121=2,IF(ISNUMBER(REGION!DF121),REGION!DF121,""),"")</f>
        <v/>
      </c>
      <c r="N121" s="9" t="str">
        <f>IF($A121=2,IF(ISNUMBER(REGION!DG121),REGION!DG121,""),"")</f>
        <v/>
      </c>
      <c r="O121" s="9" t="str">
        <f>IF($A121=2,IF(ISNUMBER(REGION!DH121),REGION!DH121,""),"")</f>
        <v/>
      </c>
      <c r="P121" s="9" t="str">
        <f>IF($A121=2,IF(ISNUMBER(REGION!DI121),REGION!DI121,""),"")</f>
        <v/>
      </c>
      <c r="Q121" s="9" t="str">
        <f>IF($A121=2,IF(ISNUMBER(REGION!DJ121),REGION!DJ121,""),"")</f>
        <v/>
      </c>
      <c r="R121" s="9" t="str">
        <f>IF($A121=2,IF(ISNUMBER(REGION!DK121),REGION!DK121,""),"")</f>
        <v/>
      </c>
      <c r="S121" s="6" t="str">
        <f t="shared" si="10"/>
        <v/>
      </c>
      <c r="T121" s="1" t="str">
        <f t="shared" si="8"/>
        <v/>
      </c>
      <c r="V121" s="1" t="str">
        <f t="shared" si="11"/>
        <v/>
      </c>
      <c r="W121" s="40" t="str">
        <f>IF(V121&gt;1,Employment!$S121,"")</f>
        <v/>
      </c>
    </row>
    <row r="122" spans="1:23" ht="10.5" x14ac:dyDescent="0.25">
      <c r="A122" s="39" t="str">
        <f>'Industry selection'!C122</f>
        <v/>
      </c>
      <c r="B122" s="2">
        <v>27</v>
      </c>
      <c r="C122" s="2" t="s">
        <v>246</v>
      </c>
      <c r="D122" s="9" t="str">
        <f>IF($A122=2,IF(ISNUMBER(REGION!CY122),REGION!CY122,""),"")</f>
        <v/>
      </c>
      <c r="E122" s="9" t="str">
        <f>IF($A122=2,IF(ISNUMBER(REGION!CZ122),REGION!CZ122,""),"")</f>
        <v/>
      </c>
      <c r="F122" s="9" t="str">
        <f>IF($A122=2,IF(ISNUMBER(REGION!DA122),REGION!DA122,""),"")</f>
        <v/>
      </c>
      <c r="G122" s="9" t="str">
        <f>IF($A122=2,IF(ISNUMBER(REGION!DB122),REGION!DB122,""),"")</f>
        <v/>
      </c>
      <c r="H122" s="9" t="str">
        <f>IF($A122=2,IF(ISNUMBER(REGION!DC122),REGION!DC122,""),"")</f>
        <v/>
      </c>
      <c r="I122" s="9" t="str">
        <f>IF($A122=2,IF(ISNUMBER(REGION!DD122),REGION!DD122,""),"")</f>
        <v/>
      </c>
      <c r="J122" s="6" t="str">
        <f t="shared" si="9"/>
        <v/>
      </c>
      <c r="K122" s="1" t="str">
        <f t="shared" si="7"/>
        <v/>
      </c>
      <c r="M122" s="9" t="str">
        <f>IF($A122=2,IF(ISNUMBER(REGION!DF122),REGION!DF122,""),"")</f>
        <v/>
      </c>
      <c r="N122" s="9" t="str">
        <f>IF($A122=2,IF(ISNUMBER(REGION!DG122),REGION!DG122,""),"")</f>
        <v/>
      </c>
      <c r="O122" s="9" t="str">
        <f>IF($A122=2,IF(ISNUMBER(REGION!DH122),REGION!DH122,""),"")</f>
        <v/>
      </c>
      <c r="P122" s="9" t="str">
        <f>IF($A122=2,IF(ISNUMBER(REGION!DI122),REGION!DI122,""),"")</f>
        <v/>
      </c>
      <c r="Q122" s="9" t="str">
        <f>IF($A122=2,IF(ISNUMBER(REGION!DJ122),REGION!DJ122,""),"")</f>
        <v/>
      </c>
      <c r="R122" s="9" t="str">
        <f>IF($A122=2,IF(ISNUMBER(REGION!DK122),REGION!DK122,""),"")</f>
        <v/>
      </c>
      <c r="S122" s="6" t="str">
        <f t="shared" si="10"/>
        <v/>
      </c>
      <c r="T122" s="1" t="str">
        <f t="shared" si="8"/>
        <v/>
      </c>
      <c r="V122" s="1" t="str">
        <f t="shared" si="11"/>
        <v/>
      </c>
      <c r="W122" s="40" t="str">
        <f>IF(V122&gt;1,Employment!$S122,"")</f>
        <v/>
      </c>
    </row>
    <row r="123" spans="1:23" ht="10.5" x14ac:dyDescent="0.25">
      <c r="A123" s="39">
        <f>'Industry selection'!C123</f>
        <v>2</v>
      </c>
      <c r="B123" s="2">
        <v>27.1</v>
      </c>
      <c r="C123" s="2" t="s">
        <v>248</v>
      </c>
      <c r="D123" s="9" t="str">
        <f>IF($A123=2,IF(ISNUMBER(REGION!CY123),REGION!CY123,""),"")</f>
        <v/>
      </c>
      <c r="E123" s="9">
        <f>IF($A123=2,IF(ISNUMBER(REGION!CZ123),REGION!CZ123,""),"")</f>
        <v>53.311722107075354</v>
      </c>
      <c r="F123" s="9" t="str">
        <f>IF($A123=2,IF(ISNUMBER(REGION!DA123),REGION!DA123,""),"")</f>
        <v/>
      </c>
      <c r="G123" s="9">
        <f>IF($A123=2,IF(ISNUMBER(REGION!DB123),REGION!DB123,""),"")</f>
        <v>54.947086129419681</v>
      </c>
      <c r="H123" s="9">
        <f>IF($A123=2,IF(ISNUMBER(REGION!DC123),REGION!DC123,""),"")</f>
        <v>69.059493506918088</v>
      </c>
      <c r="I123" s="9" t="str">
        <f>IF($A123=2,IF(ISNUMBER(REGION!DD123),REGION!DD123,""),"")</f>
        <v/>
      </c>
      <c r="J123" s="6">
        <f t="shared" si="9"/>
        <v>59.106100581137717</v>
      </c>
      <c r="K123" s="1">
        <f t="shared" si="7"/>
        <v>0</v>
      </c>
      <c r="M123" s="9" t="str">
        <f>IF($A123=2,IF(ISNUMBER(REGION!DF123),REGION!DF123,""),"")</f>
        <v/>
      </c>
      <c r="N123" s="9">
        <f>IF($A123=2,IF(ISNUMBER(REGION!DG123),REGION!DG123,""),"")</f>
        <v>37.235836746163834</v>
      </c>
      <c r="O123" s="9" t="str">
        <f>IF($A123=2,IF(ISNUMBER(REGION!DH123),REGION!DH123,""),"")</f>
        <v/>
      </c>
      <c r="P123" s="9">
        <f>IF($A123=2,IF(ISNUMBER(REGION!DI123),REGION!DI123,""),"")</f>
        <v>45.257601850214087</v>
      </c>
      <c r="Q123" s="9">
        <f>IF($A123=2,IF(ISNUMBER(REGION!DJ123),REGION!DJ123,""),"")</f>
        <v>56.636701335856621</v>
      </c>
      <c r="R123" s="9" t="str">
        <f>IF($A123=2,IF(ISNUMBER(REGION!DK123),REGION!DK123,""),"")</f>
        <v/>
      </c>
      <c r="S123" s="6">
        <f t="shared" si="10"/>
        <v>46.376713310744854</v>
      </c>
      <c r="T123" s="1">
        <f t="shared" si="8"/>
        <v>0</v>
      </c>
      <c r="V123" s="1">
        <f t="shared" si="11"/>
        <v>0</v>
      </c>
      <c r="W123" s="40" t="str">
        <f>IF(V123&gt;1,Employment!$S123,"")</f>
        <v/>
      </c>
    </row>
    <row r="124" spans="1:23" ht="10.5" x14ac:dyDescent="0.25">
      <c r="A124" s="39">
        <f>'Industry selection'!C124</f>
        <v>1</v>
      </c>
      <c r="B124" s="2">
        <v>27.2</v>
      </c>
      <c r="C124" s="2" t="s">
        <v>250</v>
      </c>
      <c r="D124" s="9" t="str">
        <f>IF($A124=2,IF(ISNUMBER(REGION!CY124),REGION!CY124,""),"")</f>
        <v/>
      </c>
      <c r="E124" s="9" t="str">
        <f>IF($A124=2,IF(ISNUMBER(REGION!CZ124),REGION!CZ124,""),"")</f>
        <v/>
      </c>
      <c r="F124" s="9" t="str">
        <f>IF($A124=2,IF(ISNUMBER(REGION!DA124),REGION!DA124,""),"")</f>
        <v/>
      </c>
      <c r="G124" s="9" t="str">
        <f>IF($A124=2,IF(ISNUMBER(REGION!DB124),REGION!DB124,""),"")</f>
        <v/>
      </c>
      <c r="H124" s="9" t="str">
        <f>IF($A124=2,IF(ISNUMBER(REGION!DC124),REGION!DC124,""),"")</f>
        <v/>
      </c>
      <c r="I124" s="9" t="str">
        <f>IF($A124=2,IF(ISNUMBER(REGION!DD124),REGION!DD124,""),"")</f>
        <v/>
      </c>
      <c r="J124" s="6" t="str">
        <f t="shared" si="9"/>
        <v/>
      </c>
      <c r="K124" s="1" t="str">
        <f t="shared" si="7"/>
        <v/>
      </c>
      <c r="M124" s="9" t="str">
        <f>IF($A124=2,IF(ISNUMBER(REGION!DF124),REGION!DF124,""),"")</f>
        <v/>
      </c>
      <c r="N124" s="9" t="str">
        <f>IF($A124=2,IF(ISNUMBER(REGION!DG124),REGION!DG124,""),"")</f>
        <v/>
      </c>
      <c r="O124" s="9" t="str">
        <f>IF($A124=2,IF(ISNUMBER(REGION!DH124),REGION!DH124,""),"")</f>
        <v/>
      </c>
      <c r="P124" s="9" t="str">
        <f>IF($A124=2,IF(ISNUMBER(REGION!DI124),REGION!DI124,""),"")</f>
        <v/>
      </c>
      <c r="Q124" s="9" t="str">
        <f>IF($A124=2,IF(ISNUMBER(REGION!DJ124),REGION!DJ124,""),"")</f>
        <v/>
      </c>
      <c r="R124" s="9" t="str">
        <f>IF($A124=2,IF(ISNUMBER(REGION!DK124),REGION!DK124,""),"")</f>
        <v/>
      </c>
      <c r="S124" s="6" t="str">
        <f t="shared" si="10"/>
        <v/>
      </c>
      <c r="T124" s="1" t="str">
        <f t="shared" si="8"/>
        <v/>
      </c>
      <c r="V124" s="1" t="str">
        <f t="shared" si="11"/>
        <v/>
      </c>
      <c r="W124" s="40" t="str">
        <f>IF(V124&gt;1,Employment!$S124,"")</f>
        <v/>
      </c>
    </row>
    <row r="125" spans="1:23" ht="10.5" x14ac:dyDescent="0.25">
      <c r="A125" s="39">
        <f>'Industry selection'!C125</f>
        <v>1</v>
      </c>
      <c r="B125" s="2">
        <v>27.3</v>
      </c>
      <c r="C125" s="2" t="s">
        <v>252</v>
      </c>
      <c r="D125" s="9" t="str">
        <f>IF($A125=2,IF(ISNUMBER(REGION!CY125),REGION!CY125,""),"")</f>
        <v/>
      </c>
      <c r="E125" s="9" t="str">
        <f>IF($A125=2,IF(ISNUMBER(REGION!CZ125),REGION!CZ125,""),"")</f>
        <v/>
      </c>
      <c r="F125" s="9" t="str">
        <f>IF($A125=2,IF(ISNUMBER(REGION!DA125),REGION!DA125,""),"")</f>
        <v/>
      </c>
      <c r="G125" s="9" t="str">
        <f>IF($A125=2,IF(ISNUMBER(REGION!DB125),REGION!DB125,""),"")</f>
        <v/>
      </c>
      <c r="H125" s="9" t="str">
        <f>IF($A125=2,IF(ISNUMBER(REGION!DC125),REGION!DC125,""),"")</f>
        <v/>
      </c>
      <c r="I125" s="9" t="str">
        <f>IF($A125=2,IF(ISNUMBER(REGION!DD125),REGION!DD125,""),"")</f>
        <v/>
      </c>
      <c r="J125" s="6" t="str">
        <f t="shared" si="9"/>
        <v/>
      </c>
      <c r="K125" s="1" t="str">
        <f t="shared" si="7"/>
        <v/>
      </c>
      <c r="M125" s="9" t="str">
        <f>IF($A125=2,IF(ISNUMBER(REGION!DF125),REGION!DF125,""),"")</f>
        <v/>
      </c>
      <c r="N125" s="9" t="str">
        <f>IF($A125=2,IF(ISNUMBER(REGION!DG125),REGION!DG125,""),"")</f>
        <v/>
      </c>
      <c r="O125" s="9" t="str">
        <f>IF($A125=2,IF(ISNUMBER(REGION!DH125),REGION!DH125,""),"")</f>
        <v/>
      </c>
      <c r="P125" s="9" t="str">
        <f>IF($A125=2,IF(ISNUMBER(REGION!DI125),REGION!DI125,""),"")</f>
        <v/>
      </c>
      <c r="Q125" s="9" t="str">
        <f>IF($A125=2,IF(ISNUMBER(REGION!DJ125),REGION!DJ125,""),"")</f>
        <v/>
      </c>
      <c r="R125" s="9" t="str">
        <f>IF($A125=2,IF(ISNUMBER(REGION!DK125),REGION!DK125,""),"")</f>
        <v/>
      </c>
      <c r="S125" s="6" t="str">
        <f t="shared" si="10"/>
        <v/>
      </c>
      <c r="T125" s="1" t="str">
        <f t="shared" si="8"/>
        <v/>
      </c>
      <c r="V125" s="1" t="str">
        <f t="shared" si="11"/>
        <v/>
      </c>
      <c r="W125" s="40" t="str">
        <f>IF(V125&gt;1,Employment!$S125,"")</f>
        <v/>
      </c>
    </row>
    <row r="126" spans="1:23" ht="10.5" x14ac:dyDescent="0.25">
      <c r="A126" s="39">
        <f>'Industry selection'!C126</f>
        <v>2</v>
      </c>
      <c r="B126" s="2">
        <v>27.4</v>
      </c>
      <c r="C126" s="2" t="s">
        <v>254</v>
      </c>
      <c r="D126" s="9">
        <f>IF($A126=2,IF(ISNUMBER(REGION!CY126),REGION!CY126,""),"")</f>
        <v>116.67372469303125</v>
      </c>
      <c r="E126" s="9">
        <f>IF($A126=2,IF(ISNUMBER(REGION!CZ126),REGION!CZ126,""),"")</f>
        <v>114.65710858925439</v>
      </c>
      <c r="F126" s="9">
        <f>IF($A126=2,IF(ISNUMBER(REGION!DA126),REGION!DA126,""),"")</f>
        <v>101.89490508682817</v>
      </c>
      <c r="G126" s="9">
        <f>IF($A126=2,IF(ISNUMBER(REGION!DB126),REGION!DB126,""),"")</f>
        <v>104.99137599971512</v>
      </c>
      <c r="H126" s="9">
        <f>IF($A126=2,IF(ISNUMBER(REGION!DC126),REGION!DC126,""),"")</f>
        <v>128.26533017490215</v>
      </c>
      <c r="I126" s="9">
        <f>IF($A126=2,IF(ISNUMBER(REGION!DD126),REGION!DD126,""),"")</f>
        <v>122.51021305982964</v>
      </c>
      <c r="J126" s="6">
        <f t="shared" si="9"/>
        <v>114.83210960059347</v>
      </c>
      <c r="K126" s="1">
        <f t="shared" si="7"/>
        <v>1</v>
      </c>
      <c r="M126" s="9">
        <f>IF($A126=2,IF(ISNUMBER(REGION!DF126),REGION!DF126,""),"")</f>
        <v>102.03827532824732</v>
      </c>
      <c r="N126" s="9">
        <f>IF($A126=2,IF(ISNUMBER(REGION!DG126),REGION!DG126,""),"")</f>
        <v>99.636762350772571</v>
      </c>
      <c r="O126" s="9">
        <f>IF($A126=2,IF(ISNUMBER(REGION!DH126),REGION!DH126,""),"")</f>
        <v>95.474912602021533</v>
      </c>
      <c r="P126" s="9">
        <f>IF($A126=2,IF(ISNUMBER(REGION!DI126),REGION!DI126,""),"")</f>
        <v>99.966704784068369</v>
      </c>
      <c r="Q126" s="9">
        <f>IF($A126=2,IF(ISNUMBER(REGION!DJ126),REGION!DJ126,""),"")</f>
        <v>122.12332921846952</v>
      </c>
      <c r="R126" s="9">
        <f>IF($A126=2,IF(ISNUMBER(REGION!DK126),REGION!DK126,""),"")</f>
        <v>126.85588369777844</v>
      </c>
      <c r="S126" s="6">
        <f t="shared" si="10"/>
        <v>107.68264466355963</v>
      </c>
      <c r="T126" s="1">
        <f t="shared" si="8"/>
        <v>1</v>
      </c>
      <c r="V126" s="1">
        <f t="shared" si="11"/>
        <v>2</v>
      </c>
      <c r="W126" s="40">
        <f>IF(V126&gt;1,Employment!$S126,"")</f>
        <v>1.4716921665184643E-2</v>
      </c>
    </row>
    <row r="127" spans="1:23" ht="10.5" x14ac:dyDescent="0.25">
      <c r="A127" s="39">
        <f>'Industry selection'!C127</f>
        <v>1</v>
      </c>
      <c r="B127" s="2">
        <v>27.5</v>
      </c>
      <c r="C127" s="2" t="s">
        <v>256</v>
      </c>
      <c r="D127" s="9" t="str">
        <f>IF($A127=2,IF(ISNUMBER(REGION!CY127),REGION!CY127,""),"")</f>
        <v/>
      </c>
      <c r="E127" s="9" t="str">
        <f>IF($A127=2,IF(ISNUMBER(REGION!CZ127),REGION!CZ127,""),"")</f>
        <v/>
      </c>
      <c r="F127" s="9" t="str">
        <f>IF($A127=2,IF(ISNUMBER(REGION!DA127),REGION!DA127,""),"")</f>
        <v/>
      </c>
      <c r="G127" s="9" t="str">
        <f>IF($A127=2,IF(ISNUMBER(REGION!DB127),REGION!DB127,""),"")</f>
        <v/>
      </c>
      <c r="H127" s="9" t="str">
        <f>IF($A127=2,IF(ISNUMBER(REGION!DC127),REGION!DC127,""),"")</f>
        <v/>
      </c>
      <c r="I127" s="9" t="str">
        <f>IF($A127=2,IF(ISNUMBER(REGION!DD127),REGION!DD127,""),"")</f>
        <v/>
      </c>
      <c r="J127" s="6" t="str">
        <f t="shared" si="9"/>
        <v/>
      </c>
      <c r="K127" s="1" t="str">
        <f t="shared" si="7"/>
        <v/>
      </c>
      <c r="M127" s="9" t="str">
        <f>IF($A127=2,IF(ISNUMBER(REGION!DF127),REGION!DF127,""),"")</f>
        <v/>
      </c>
      <c r="N127" s="9" t="str">
        <f>IF($A127=2,IF(ISNUMBER(REGION!DG127),REGION!DG127,""),"")</f>
        <v/>
      </c>
      <c r="O127" s="9" t="str">
        <f>IF($A127=2,IF(ISNUMBER(REGION!DH127),REGION!DH127,""),"")</f>
        <v/>
      </c>
      <c r="P127" s="9" t="str">
        <f>IF($A127=2,IF(ISNUMBER(REGION!DI127),REGION!DI127,""),"")</f>
        <v/>
      </c>
      <c r="Q127" s="9" t="str">
        <f>IF($A127=2,IF(ISNUMBER(REGION!DJ127),REGION!DJ127,""),"")</f>
        <v/>
      </c>
      <c r="R127" s="9" t="str">
        <f>IF($A127=2,IF(ISNUMBER(REGION!DK127),REGION!DK127,""),"")</f>
        <v/>
      </c>
      <c r="S127" s="6" t="str">
        <f t="shared" si="10"/>
        <v/>
      </c>
      <c r="T127" s="1" t="str">
        <f t="shared" si="8"/>
        <v/>
      </c>
      <c r="V127" s="1" t="str">
        <f t="shared" si="11"/>
        <v/>
      </c>
      <c r="W127" s="40" t="str">
        <f>IF(V127&gt;1,Employment!$S127,"")</f>
        <v/>
      </c>
    </row>
    <row r="128" spans="1:23" ht="10.5" x14ac:dyDescent="0.25">
      <c r="A128" s="39">
        <f>'Industry selection'!C128</f>
        <v>1</v>
      </c>
      <c r="B128" s="2">
        <v>27.9</v>
      </c>
      <c r="C128" s="2" t="s">
        <v>258</v>
      </c>
      <c r="D128" s="9" t="str">
        <f>IF($A128=2,IF(ISNUMBER(REGION!CY128),REGION!CY128,""),"")</f>
        <v/>
      </c>
      <c r="E128" s="9" t="str">
        <f>IF($A128=2,IF(ISNUMBER(REGION!CZ128),REGION!CZ128,""),"")</f>
        <v/>
      </c>
      <c r="F128" s="9" t="str">
        <f>IF($A128=2,IF(ISNUMBER(REGION!DA128),REGION!DA128,""),"")</f>
        <v/>
      </c>
      <c r="G128" s="9" t="str">
        <f>IF($A128=2,IF(ISNUMBER(REGION!DB128),REGION!DB128,""),"")</f>
        <v/>
      </c>
      <c r="H128" s="9" t="str">
        <f>IF($A128=2,IF(ISNUMBER(REGION!DC128),REGION!DC128,""),"")</f>
        <v/>
      </c>
      <c r="I128" s="9" t="str">
        <f>IF($A128=2,IF(ISNUMBER(REGION!DD128),REGION!DD128,""),"")</f>
        <v/>
      </c>
      <c r="J128" s="6" t="str">
        <f t="shared" si="9"/>
        <v/>
      </c>
      <c r="K128" s="1" t="str">
        <f t="shared" si="7"/>
        <v/>
      </c>
      <c r="M128" s="9" t="str">
        <f>IF($A128=2,IF(ISNUMBER(REGION!DF128),REGION!DF128,""),"")</f>
        <v/>
      </c>
      <c r="N128" s="9" t="str">
        <f>IF($A128=2,IF(ISNUMBER(REGION!DG128),REGION!DG128,""),"")</f>
        <v/>
      </c>
      <c r="O128" s="9" t="str">
        <f>IF($A128=2,IF(ISNUMBER(REGION!DH128),REGION!DH128,""),"")</f>
        <v/>
      </c>
      <c r="P128" s="9" t="str">
        <f>IF($A128=2,IF(ISNUMBER(REGION!DI128),REGION!DI128,""),"")</f>
        <v/>
      </c>
      <c r="Q128" s="9" t="str">
        <f>IF($A128=2,IF(ISNUMBER(REGION!DJ128),REGION!DJ128,""),"")</f>
        <v/>
      </c>
      <c r="R128" s="9" t="str">
        <f>IF($A128=2,IF(ISNUMBER(REGION!DK128),REGION!DK128,""),"")</f>
        <v/>
      </c>
      <c r="S128" s="6" t="str">
        <f t="shared" si="10"/>
        <v/>
      </c>
      <c r="T128" s="1" t="str">
        <f t="shared" si="8"/>
        <v/>
      </c>
      <c r="V128" s="1" t="str">
        <f t="shared" si="11"/>
        <v/>
      </c>
      <c r="W128" s="40" t="str">
        <f>IF(V128&gt;1,Employment!$S128,"")</f>
        <v/>
      </c>
    </row>
    <row r="129" spans="1:23" ht="10.5" x14ac:dyDescent="0.25">
      <c r="A129" s="39" t="str">
        <f>'Industry selection'!C129</f>
        <v/>
      </c>
      <c r="B129" s="2">
        <v>28</v>
      </c>
      <c r="C129" s="2" t="s">
        <v>260</v>
      </c>
      <c r="D129" s="9" t="str">
        <f>IF($A129=2,IF(ISNUMBER(REGION!CY129),REGION!CY129,""),"")</f>
        <v/>
      </c>
      <c r="E129" s="9" t="str">
        <f>IF($A129=2,IF(ISNUMBER(REGION!CZ129),REGION!CZ129,""),"")</f>
        <v/>
      </c>
      <c r="F129" s="9" t="str">
        <f>IF($A129=2,IF(ISNUMBER(REGION!DA129),REGION!DA129,""),"")</f>
        <v/>
      </c>
      <c r="G129" s="9" t="str">
        <f>IF($A129=2,IF(ISNUMBER(REGION!DB129),REGION!DB129,""),"")</f>
        <v/>
      </c>
      <c r="H129" s="9" t="str">
        <f>IF($A129=2,IF(ISNUMBER(REGION!DC129),REGION!DC129,""),"")</f>
        <v/>
      </c>
      <c r="I129" s="9" t="str">
        <f>IF($A129=2,IF(ISNUMBER(REGION!DD129),REGION!DD129,""),"")</f>
        <v/>
      </c>
      <c r="J129" s="6" t="str">
        <f t="shared" si="9"/>
        <v/>
      </c>
      <c r="K129" s="1" t="str">
        <f t="shared" si="7"/>
        <v/>
      </c>
      <c r="M129" s="9" t="str">
        <f>IF($A129=2,IF(ISNUMBER(REGION!DF129),REGION!DF129,""),"")</f>
        <v/>
      </c>
      <c r="N129" s="9" t="str">
        <f>IF($A129=2,IF(ISNUMBER(REGION!DG129),REGION!DG129,""),"")</f>
        <v/>
      </c>
      <c r="O129" s="9" t="str">
        <f>IF($A129=2,IF(ISNUMBER(REGION!DH129),REGION!DH129,""),"")</f>
        <v/>
      </c>
      <c r="P129" s="9" t="str">
        <f>IF($A129=2,IF(ISNUMBER(REGION!DI129),REGION!DI129,""),"")</f>
        <v/>
      </c>
      <c r="Q129" s="9" t="str">
        <f>IF($A129=2,IF(ISNUMBER(REGION!DJ129),REGION!DJ129,""),"")</f>
        <v/>
      </c>
      <c r="R129" s="9" t="str">
        <f>IF($A129=2,IF(ISNUMBER(REGION!DK129),REGION!DK129,""),"")</f>
        <v/>
      </c>
      <c r="S129" s="6" t="str">
        <f t="shared" si="10"/>
        <v/>
      </c>
      <c r="T129" s="1" t="str">
        <f t="shared" si="8"/>
        <v/>
      </c>
      <c r="V129" s="1" t="str">
        <f t="shared" si="11"/>
        <v/>
      </c>
      <c r="W129" s="40" t="str">
        <f>IF(V129&gt;1,Employment!$S129,"")</f>
        <v/>
      </c>
    </row>
    <row r="130" spans="1:23" ht="10.5" x14ac:dyDescent="0.25">
      <c r="A130" s="39">
        <f>'Industry selection'!C130</f>
        <v>2</v>
      </c>
      <c r="B130" s="2">
        <v>28.1</v>
      </c>
      <c r="C130" s="2" t="s">
        <v>262</v>
      </c>
      <c r="D130" s="9">
        <f>IF($A130=2,IF(ISNUMBER(REGION!CY130),REGION!CY130,""),"")</f>
        <v>61.362496846493528</v>
      </c>
      <c r="E130" s="9" t="str">
        <f>IF($A130=2,IF(ISNUMBER(REGION!CZ130),REGION!CZ130,""),"")</f>
        <v/>
      </c>
      <c r="F130" s="9" t="str">
        <f>IF($A130=2,IF(ISNUMBER(REGION!DA130),REGION!DA130,""),"")</f>
        <v/>
      </c>
      <c r="G130" s="9">
        <f>IF($A130=2,IF(ISNUMBER(REGION!DB130),REGION!DB130,""),"")</f>
        <v>57.039979075713219</v>
      </c>
      <c r="H130" s="9">
        <f>IF($A130=2,IF(ISNUMBER(REGION!DC130),REGION!DC130,""),"")</f>
        <v>85.95203692177401</v>
      </c>
      <c r="I130" s="9">
        <f>IF($A130=2,IF(ISNUMBER(REGION!DD130),REGION!DD130,""),"")</f>
        <v>65.361616626870372</v>
      </c>
      <c r="J130" s="6">
        <f t="shared" si="9"/>
        <v>67.429032367712779</v>
      </c>
      <c r="K130" s="1">
        <f t="shared" si="7"/>
        <v>0</v>
      </c>
      <c r="M130" s="9">
        <f>IF($A130=2,IF(ISNUMBER(REGION!DF130),REGION!DF130,""),"")</f>
        <v>37.007514194281171</v>
      </c>
      <c r="N130" s="9" t="str">
        <f>IF($A130=2,IF(ISNUMBER(REGION!DG130),REGION!DG130,""),"")</f>
        <v/>
      </c>
      <c r="O130" s="9" t="str">
        <f>IF($A130=2,IF(ISNUMBER(REGION!DH130),REGION!DH130,""),"")</f>
        <v/>
      </c>
      <c r="P130" s="9">
        <f>IF($A130=2,IF(ISNUMBER(REGION!DI130),REGION!DI130,""),"")</f>
        <v>37.698579085427852</v>
      </c>
      <c r="Q130" s="9">
        <f>IF($A130=2,IF(ISNUMBER(REGION!DJ130),REGION!DJ130,""),"")</f>
        <v>56.284458270717174</v>
      </c>
      <c r="R130" s="9">
        <f>IF($A130=2,IF(ISNUMBER(REGION!DK130),REGION!DK130,""),"")</f>
        <v>46.653865528338386</v>
      </c>
      <c r="S130" s="6">
        <f t="shared" si="10"/>
        <v>44.411104269691151</v>
      </c>
      <c r="T130" s="1">
        <f t="shared" si="8"/>
        <v>0</v>
      </c>
      <c r="V130" s="1">
        <f t="shared" si="11"/>
        <v>0</v>
      </c>
      <c r="W130" s="40" t="str">
        <f>IF(V130&gt;1,Employment!$S130,"")</f>
        <v/>
      </c>
    </row>
    <row r="131" spans="1:23" ht="10.5" x14ac:dyDescent="0.25">
      <c r="A131" s="39">
        <f>'Industry selection'!C131</f>
        <v>1</v>
      </c>
      <c r="B131" s="2">
        <v>28.2</v>
      </c>
      <c r="C131" s="2" t="s">
        <v>264</v>
      </c>
      <c r="D131" s="9" t="str">
        <f>IF($A131=2,IF(ISNUMBER(REGION!CY131),REGION!CY131,""),"")</f>
        <v/>
      </c>
      <c r="E131" s="9" t="str">
        <f>IF($A131=2,IF(ISNUMBER(REGION!CZ131),REGION!CZ131,""),"")</f>
        <v/>
      </c>
      <c r="F131" s="9" t="str">
        <f>IF($A131=2,IF(ISNUMBER(REGION!DA131),REGION!DA131,""),"")</f>
        <v/>
      </c>
      <c r="G131" s="9" t="str">
        <f>IF($A131=2,IF(ISNUMBER(REGION!DB131),REGION!DB131,""),"")</f>
        <v/>
      </c>
      <c r="H131" s="9" t="str">
        <f>IF($A131=2,IF(ISNUMBER(REGION!DC131),REGION!DC131,""),"")</f>
        <v/>
      </c>
      <c r="I131" s="9" t="str">
        <f>IF($A131=2,IF(ISNUMBER(REGION!DD131),REGION!DD131,""),"")</f>
        <v/>
      </c>
      <c r="J131" s="6" t="str">
        <f t="shared" si="9"/>
        <v/>
      </c>
      <c r="K131" s="1" t="str">
        <f t="shared" si="7"/>
        <v/>
      </c>
      <c r="M131" s="9" t="str">
        <f>IF($A131=2,IF(ISNUMBER(REGION!DF131),REGION!DF131,""),"")</f>
        <v/>
      </c>
      <c r="N131" s="9" t="str">
        <f>IF($A131=2,IF(ISNUMBER(REGION!DG131),REGION!DG131,""),"")</f>
        <v/>
      </c>
      <c r="O131" s="9" t="str">
        <f>IF($A131=2,IF(ISNUMBER(REGION!DH131),REGION!DH131,""),"")</f>
        <v/>
      </c>
      <c r="P131" s="9" t="str">
        <f>IF($A131=2,IF(ISNUMBER(REGION!DI131),REGION!DI131,""),"")</f>
        <v/>
      </c>
      <c r="Q131" s="9" t="str">
        <f>IF($A131=2,IF(ISNUMBER(REGION!DJ131),REGION!DJ131,""),"")</f>
        <v/>
      </c>
      <c r="R131" s="9" t="str">
        <f>IF($A131=2,IF(ISNUMBER(REGION!DK131),REGION!DK131,""),"")</f>
        <v/>
      </c>
      <c r="S131" s="6" t="str">
        <f t="shared" si="10"/>
        <v/>
      </c>
      <c r="T131" s="1" t="str">
        <f t="shared" si="8"/>
        <v/>
      </c>
      <c r="V131" s="1" t="str">
        <f t="shared" si="11"/>
        <v/>
      </c>
      <c r="W131" s="40" t="str">
        <f>IF(V131&gt;1,Employment!$S131,"")</f>
        <v/>
      </c>
    </row>
    <row r="132" spans="1:23" ht="10.5" x14ac:dyDescent="0.25">
      <c r="A132" s="39">
        <f>'Industry selection'!C132</f>
        <v>1</v>
      </c>
      <c r="B132" s="2">
        <v>28.3</v>
      </c>
      <c r="C132" s="2" t="s">
        <v>266</v>
      </c>
      <c r="D132" s="9" t="str">
        <f>IF($A132=2,IF(ISNUMBER(REGION!CY132),REGION!CY132,""),"")</f>
        <v/>
      </c>
      <c r="E132" s="9" t="str">
        <f>IF($A132=2,IF(ISNUMBER(REGION!CZ132),REGION!CZ132,""),"")</f>
        <v/>
      </c>
      <c r="F132" s="9" t="str">
        <f>IF($A132=2,IF(ISNUMBER(REGION!DA132),REGION!DA132,""),"")</f>
        <v/>
      </c>
      <c r="G132" s="9" t="str">
        <f>IF($A132=2,IF(ISNUMBER(REGION!DB132),REGION!DB132,""),"")</f>
        <v/>
      </c>
      <c r="H132" s="9" t="str">
        <f>IF($A132=2,IF(ISNUMBER(REGION!DC132),REGION!DC132,""),"")</f>
        <v/>
      </c>
      <c r="I132" s="9" t="str">
        <f>IF($A132=2,IF(ISNUMBER(REGION!DD132),REGION!DD132,""),"")</f>
        <v/>
      </c>
      <c r="J132" s="6" t="str">
        <f t="shared" si="9"/>
        <v/>
      </c>
      <c r="K132" s="1" t="str">
        <f t="shared" si="7"/>
        <v/>
      </c>
      <c r="M132" s="9" t="str">
        <f>IF($A132=2,IF(ISNUMBER(REGION!DF132),REGION!DF132,""),"")</f>
        <v/>
      </c>
      <c r="N132" s="9" t="str">
        <f>IF($A132=2,IF(ISNUMBER(REGION!DG132),REGION!DG132,""),"")</f>
        <v/>
      </c>
      <c r="O132" s="9" t="str">
        <f>IF($A132=2,IF(ISNUMBER(REGION!DH132),REGION!DH132,""),"")</f>
        <v/>
      </c>
      <c r="P132" s="9" t="str">
        <f>IF($A132=2,IF(ISNUMBER(REGION!DI132),REGION!DI132,""),"")</f>
        <v/>
      </c>
      <c r="Q132" s="9" t="str">
        <f>IF($A132=2,IF(ISNUMBER(REGION!DJ132),REGION!DJ132,""),"")</f>
        <v/>
      </c>
      <c r="R132" s="9" t="str">
        <f>IF($A132=2,IF(ISNUMBER(REGION!DK132),REGION!DK132,""),"")</f>
        <v/>
      </c>
      <c r="S132" s="6" t="str">
        <f t="shared" si="10"/>
        <v/>
      </c>
      <c r="T132" s="1" t="str">
        <f t="shared" si="8"/>
        <v/>
      </c>
      <c r="V132" s="1" t="str">
        <f t="shared" si="11"/>
        <v/>
      </c>
      <c r="W132" s="40" t="str">
        <f>IF(V132&gt;1,Employment!$S132,"")</f>
        <v/>
      </c>
    </row>
    <row r="133" spans="1:23" ht="10.5" x14ac:dyDescent="0.25">
      <c r="A133" s="39">
        <f>'Industry selection'!C133</f>
        <v>1</v>
      </c>
      <c r="B133" s="2">
        <v>28.4</v>
      </c>
      <c r="C133" s="2" t="s">
        <v>268</v>
      </c>
      <c r="D133" s="9" t="str">
        <f>IF($A133=2,IF(ISNUMBER(REGION!CY133),REGION!CY133,""),"")</f>
        <v/>
      </c>
      <c r="E133" s="9" t="str">
        <f>IF($A133=2,IF(ISNUMBER(REGION!CZ133),REGION!CZ133,""),"")</f>
        <v/>
      </c>
      <c r="F133" s="9" t="str">
        <f>IF($A133=2,IF(ISNUMBER(REGION!DA133),REGION!DA133,""),"")</f>
        <v/>
      </c>
      <c r="G133" s="9" t="str">
        <f>IF($A133=2,IF(ISNUMBER(REGION!DB133),REGION!DB133,""),"")</f>
        <v/>
      </c>
      <c r="H133" s="9" t="str">
        <f>IF($A133=2,IF(ISNUMBER(REGION!DC133),REGION!DC133,""),"")</f>
        <v/>
      </c>
      <c r="I133" s="9" t="str">
        <f>IF($A133=2,IF(ISNUMBER(REGION!DD133),REGION!DD133,""),"")</f>
        <v/>
      </c>
      <c r="J133" s="6" t="str">
        <f t="shared" si="9"/>
        <v/>
      </c>
      <c r="K133" s="1" t="str">
        <f t="shared" ref="K133:K196" si="12">IF($A133=2,IF(ISNUMBER(J133),IF(J133&gt;=K$2,1,0),""),"")</f>
        <v/>
      </c>
      <c r="M133" s="9" t="str">
        <f>IF($A133=2,IF(ISNUMBER(REGION!DF133),REGION!DF133,""),"")</f>
        <v/>
      </c>
      <c r="N133" s="9" t="str">
        <f>IF($A133=2,IF(ISNUMBER(REGION!DG133),REGION!DG133,""),"")</f>
        <v/>
      </c>
      <c r="O133" s="9" t="str">
        <f>IF($A133=2,IF(ISNUMBER(REGION!DH133),REGION!DH133,""),"")</f>
        <v/>
      </c>
      <c r="P133" s="9" t="str">
        <f>IF($A133=2,IF(ISNUMBER(REGION!DI133),REGION!DI133,""),"")</f>
        <v/>
      </c>
      <c r="Q133" s="9" t="str">
        <f>IF($A133=2,IF(ISNUMBER(REGION!DJ133),REGION!DJ133,""),"")</f>
        <v/>
      </c>
      <c r="R133" s="9" t="str">
        <f>IF($A133=2,IF(ISNUMBER(REGION!DK133),REGION!DK133,""),"")</f>
        <v/>
      </c>
      <c r="S133" s="6" t="str">
        <f t="shared" si="10"/>
        <v/>
      </c>
      <c r="T133" s="1" t="str">
        <f t="shared" ref="T133:T196" si="13">IF($A133=2,IF(ISNUMBER(S133),IF(S133&gt;=T$2,1,0),""),"")</f>
        <v/>
      </c>
      <c r="V133" s="1" t="str">
        <f t="shared" si="11"/>
        <v/>
      </c>
      <c r="W133" s="40" t="str">
        <f>IF(V133&gt;1,Employment!$S133,"")</f>
        <v/>
      </c>
    </row>
    <row r="134" spans="1:23" ht="10.5" x14ac:dyDescent="0.25">
      <c r="A134" s="39">
        <f>'Industry selection'!C134</f>
        <v>2</v>
      </c>
      <c r="B134" s="2">
        <v>28.9</v>
      </c>
      <c r="C134" s="2" t="s">
        <v>270</v>
      </c>
      <c r="D134" s="9">
        <f>IF($A134=2,IF(ISNUMBER(REGION!CY134),REGION!CY134,""),"")</f>
        <v>68.185057347294446</v>
      </c>
      <c r="E134" s="9">
        <f>IF($A134=2,IF(ISNUMBER(REGION!CZ134),REGION!CZ134,""),"")</f>
        <v>74.096832709071052</v>
      </c>
      <c r="F134" s="9">
        <f>IF($A134=2,IF(ISNUMBER(REGION!DA134),REGION!DA134,""),"")</f>
        <v>55.629866582105194</v>
      </c>
      <c r="G134" s="9">
        <f>IF($A134=2,IF(ISNUMBER(REGION!DB134),REGION!DB134,""),"")</f>
        <v>60.288603425128166</v>
      </c>
      <c r="H134" s="9">
        <f>IF($A134=2,IF(ISNUMBER(REGION!DC134),REGION!DC134,""),"")</f>
        <v>91.57420932423824</v>
      </c>
      <c r="I134" s="9">
        <f>IF($A134=2,IF(ISNUMBER(REGION!DD134),REGION!DD134,""),"")</f>
        <v>88.125766889422877</v>
      </c>
      <c r="J134" s="6">
        <f t="shared" si="9"/>
        <v>72.98338937954334</v>
      </c>
      <c r="K134" s="1">
        <f t="shared" si="12"/>
        <v>0</v>
      </c>
      <c r="M134" s="9">
        <f>IF($A134=2,IF(ISNUMBER(REGION!DF134),REGION!DF134,""),"")</f>
        <v>42.139319993754128</v>
      </c>
      <c r="N134" s="9">
        <f>IF($A134=2,IF(ISNUMBER(REGION!DG134),REGION!DG134,""),"")</f>
        <v>46.779231475714887</v>
      </c>
      <c r="O134" s="9">
        <f>IF($A134=2,IF(ISNUMBER(REGION!DH134),REGION!DH134,""),"")</f>
        <v>34.809361661287973</v>
      </c>
      <c r="P134" s="9">
        <f>IF($A134=2,IF(ISNUMBER(REGION!DI134),REGION!DI134,""),"")</f>
        <v>40.795432827715459</v>
      </c>
      <c r="Q134" s="9">
        <f>IF($A134=2,IF(ISNUMBER(REGION!DJ134),REGION!DJ134,""),"")</f>
        <v>58.419885397491761</v>
      </c>
      <c r="R134" s="9">
        <f>IF($A134=2,IF(ISNUMBER(REGION!DK134),REGION!DK134,""),"")</f>
        <v>59.953018180474594</v>
      </c>
      <c r="S134" s="6">
        <f t="shared" si="10"/>
        <v>47.149374922739788</v>
      </c>
      <c r="T134" s="1">
        <f t="shared" si="13"/>
        <v>0</v>
      </c>
      <c r="V134" s="1">
        <f t="shared" si="11"/>
        <v>0</v>
      </c>
      <c r="W134" s="40" t="str">
        <f>IF(V134&gt;1,Employment!$S134,"")</f>
        <v/>
      </c>
    </row>
    <row r="135" spans="1:23" ht="10.5" x14ac:dyDescent="0.25">
      <c r="A135" s="39">
        <f>'Industry selection'!C135</f>
        <v>2</v>
      </c>
      <c r="B135" s="2">
        <v>29</v>
      </c>
      <c r="C135" s="2" t="s">
        <v>272</v>
      </c>
      <c r="D135" s="9">
        <f>IF($A135=2,IF(ISNUMBER(REGION!CY135),REGION!CY135,""),"")</f>
        <v>151.37580607098124</v>
      </c>
      <c r="E135" s="9">
        <f>IF($A135=2,IF(ISNUMBER(REGION!CZ135),REGION!CZ135,""),"")</f>
        <v>149.48552908009609</v>
      </c>
      <c r="F135" s="9">
        <f>IF($A135=2,IF(ISNUMBER(REGION!DA135),REGION!DA135,""),"")</f>
        <v>147.91563601785344</v>
      </c>
      <c r="G135" s="9" t="str">
        <f>IF($A135=2,IF(ISNUMBER(REGION!DB135),REGION!DB135,""),"")</f>
        <v/>
      </c>
      <c r="H135" s="9" t="str">
        <f>IF($A135=2,IF(ISNUMBER(REGION!DC135),REGION!DC135,""),"")</f>
        <v/>
      </c>
      <c r="I135" s="9" t="str">
        <f>IF($A135=2,IF(ISNUMBER(REGION!DD135),REGION!DD135,""),"")</f>
        <v/>
      </c>
      <c r="J135" s="6">
        <f t="shared" si="9"/>
        <v>149.59232372297694</v>
      </c>
      <c r="K135" s="1">
        <f t="shared" si="12"/>
        <v>1</v>
      </c>
      <c r="M135" s="9">
        <f>IF($A135=2,IF(ISNUMBER(REGION!DF135),REGION!DF135,""),"")</f>
        <v>117.36971175791059</v>
      </c>
      <c r="N135" s="9">
        <f>IF($A135=2,IF(ISNUMBER(REGION!DG135),REGION!DG135,""),"")</f>
        <v>119.31047409418517</v>
      </c>
      <c r="O135" s="9">
        <f>IF($A135=2,IF(ISNUMBER(REGION!DH135),REGION!DH135,""),"")</f>
        <v>107.77654614911538</v>
      </c>
      <c r="P135" s="9" t="str">
        <f>IF($A135=2,IF(ISNUMBER(REGION!DI135),REGION!DI135,""),"")</f>
        <v/>
      </c>
      <c r="Q135" s="9" t="str">
        <f>IF($A135=2,IF(ISNUMBER(REGION!DJ135),REGION!DJ135,""),"")</f>
        <v/>
      </c>
      <c r="R135" s="9" t="str">
        <f>IF($A135=2,IF(ISNUMBER(REGION!DK135),REGION!DK135,""),"")</f>
        <v/>
      </c>
      <c r="S135" s="6">
        <f t="shared" si="10"/>
        <v>114.81891066707037</v>
      </c>
      <c r="T135" s="1">
        <f t="shared" si="13"/>
        <v>1</v>
      </c>
      <c r="V135" s="1">
        <f t="shared" si="11"/>
        <v>2</v>
      </c>
      <c r="W135" s="40">
        <f>IF(V135&gt;1,Employment!$S135,"")</f>
        <v>4.2277408565708642E-2</v>
      </c>
    </row>
    <row r="136" spans="1:23" ht="10.5" x14ac:dyDescent="0.25">
      <c r="A136" s="39">
        <f>'Industry selection'!C136</f>
        <v>1</v>
      </c>
      <c r="B136" s="2">
        <v>29.1</v>
      </c>
      <c r="C136" s="2" t="s">
        <v>274</v>
      </c>
      <c r="D136" s="9" t="str">
        <f>IF($A136=2,IF(ISNUMBER(REGION!CY136),REGION!CY136,""),"")</f>
        <v/>
      </c>
      <c r="E136" s="9" t="str">
        <f>IF($A136=2,IF(ISNUMBER(REGION!CZ136),REGION!CZ136,""),"")</f>
        <v/>
      </c>
      <c r="F136" s="9" t="str">
        <f>IF($A136=2,IF(ISNUMBER(REGION!DA136),REGION!DA136,""),"")</f>
        <v/>
      </c>
      <c r="G136" s="9" t="str">
        <f>IF($A136=2,IF(ISNUMBER(REGION!DB136),REGION!DB136,""),"")</f>
        <v/>
      </c>
      <c r="H136" s="9" t="str">
        <f>IF($A136=2,IF(ISNUMBER(REGION!DC136),REGION!DC136,""),"")</f>
        <v/>
      </c>
      <c r="I136" s="9" t="str">
        <f>IF($A136=2,IF(ISNUMBER(REGION!DD136),REGION!DD136,""),"")</f>
        <v/>
      </c>
      <c r="J136" s="6" t="str">
        <f t="shared" ref="J136:J199" si="14">IF($A136=2,IF(ISNUMBER(AVERAGE(D136:I136)),AVERAGE(D136:I136),""),"")</f>
        <v/>
      </c>
      <c r="K136" s="1" t="str">
        <f t="shared" si="12"/>
        <v/>
      </c>
      <c r="M136" s="9" t="str">
        <f>IF($A136=2,IF(ISNUMBER(REGION!DF136),REGION!DF136,""),"")</f>
        <v/>
      </c>
      <c r="N136" s="9" t="str">
        <f>IF($A136=2,IF(ISNUMBER(REGION!DG136),REGION!DG136,""),"")</f>
        <v/>
      </c>
      <c r="O136" s="9" t="str">
        <f>IF($A136=2,IF(ISNUMBER(REGION!DH136),REGION!DH136,""),"")</f>
        <v/>
      </c>
      <c r="P136" s="9" t="str">
        <f>IF($A136=2,IF(ISNUMBER(REGION!DI136),REGION!DI136,""),"")</f>
        <v/>
      </c>
      <c r="Q136" s="9" t="str">
        <f>IF($A136=2,IF(ISNUMBER(REGION!DJ136),REGION!DJ136,""),"")</f>
        <v/>
      </c>
      <c r="R136" s="9" t="str">
        <f>IF($A136=2,IF(ISNUMBER(REGION!DK136),REGION!DK136,""),"")</f>
        <v/>
      </c>
      <c r="S136" s="6" t="str">
        <f t="shared" ref="S136:S199" si="15">IF($A136=2,IF(ISNUMBER(AVERAGE(M136:R136)),AVERAGE(M136:R136),""),"")</f>
        <v/>
      </c>
      <c r="T136" s="1" t="str">
        <f t="shared" si="13"/>
        <v/>
      </c>
      <c r="V136" s="1" t="str">
        <f t="shared" ref="V136:V199" si="16">IF($A136=2,SUM(K136,T136),"")</f>
        <v/>
      </c>
      <c r="W136" s="40" t="str">
        <f>IF(V136&gt;1,Employment!$S136,"")</f>
        <v/>
      </c>
    </row>
    <row r="137" spans="1:23" ht="10.5" x14ac:dyDescent="0.25">
      <c r="A137" s="39">
        <f>'Industry selection'!C137</f>
        <v>1</v>
      </c>
      <c r="B137" s="2">
        <v>29.2</v>
      </c>
      <c r="C137" s="2" t="s">
        <v>276</v>
      </c>
      <c r="D137" s="9" t="str">
        <f>IF($A137=2,IF(ISNUMBER(REGION!CY137),REGION!CY137,""),"")</f>
        <v/>
      </c>
      <c r="E137" s="9" t="str">
        <f>IF($A137=2,IF(ISNUMBER(REGION!CZ137),REGION!CZ137,""),"")</f>
        <v/>
      </c>
      <c r="F137" s="9" t="str">
        <f>IF($A137=2,IF(ISNUMBER(REGION!DA137),REGION!DA137,""),"")</f>
        <v/>
      </c>
      <c r="G137" s="9" t="str">
        <f>IF($A137=2,IF(ISNUMBER(REGION!DB137),REGION!DB137,""),"")</f>
        <v/>
      </c>
      <c r="H137" s="9" t="str">
        <f>IF($A137=2,IF(ISNUMBER(REGION!DC137),REGION!DC137,""),"")</f>
        <v/>
      </c>
      <c r="I137" s="9" t="str">
        <f>IF($A137=2,IF(ISNUMBER(REGION!DD137),REGION!DD137,""),"")</f>
        <v/>
      </c>
      <c r="J137" s="6" t="str">
        <f t="shared" si="14"/>
        <v/>
      </c>
      <c r="K137" s="1" t="str">
        <f t="shared" si="12"/>
        <v/>
      </c>
      <c r="M137" s="9" t="str">
        <f>IF($A137=2,IF(ISNUMBER(REGION!DF137),REGION!DF137,""),"")</f>
        <v/>
      </c>
      <c r="N137" s="9" t="str">
        <f>IF($A137=2,IF(ISNUMBER(REGION!DG137),REGION!DG137,""),"")</f>
        <v/>
      </c>
      <c r="O137" s="9" t="str">
        <f>IF($A137=2,IF(ISNUMBER(REGION!DH137),REGION!DH137,""),"")</f>
        <v/>
      </c>
      <c r="P137" s="9" t="str">
        <f>IF($A137=2,IF(ISNUMBER(REGION!DI137),REGION!DI137,""),"")</f>
        <v/>
      </c>
      <c r="Q137" s="9" t="str">
        <f>IF($A137=2,IF(ISNUMBER(REGION!DJ137),REGION!DJ137,""),"")</f>
        <v/>
      </c>
      <c r="R137" s="9" t="str">
        <f>IF($A137=2,IF(ISNUMBER(REGION!DK137),REGION!DK137,""),"")</f>
        <v/>
      </c>
      <c r="S137" s="6" t="str">
        <f t="shared" si="15"/>
        <v/>
      </c>
      <c r="T137" s="1" t="str">
        <f t="shared" si="13"/>
        <v/>
      </c>
      <c r="V137" s="1" t="str">
        <f t="shared" si="16"/>
        <v/>
      </c>
      <c r="W137" s="40" t="str">
        <f>IF(V137&gt;1,Employment!$S137,"")</f>
        <v/>
      </c>
    </row>
    <row r="138" spans="1:23" ht="10.5" x14ac:dyDescent="0.25">
      <c r="A138" s="39">
        <f>'Industry selection'!C138</f>
        <v>1</v>
      </c>
      <c r="B138" s="2">
        <v>29.3</v>
      </c>
      <c r="C138" s="2" t="s">
        <v>278</v>
      </c>
      <c r="D138" s="9" t="str">
        <f>IF($A138=2,IF(ISNUMBER(REGION!CY138),REGION!CY138,""),"")</f>
        <v/>
      </c>
      <c r="E138" s="9" t="str">
        <f>IF($A138=2,IF(ISNUMBER(REGION!CZ138),REGION!CZ138,""),"")</f>
        <v/>
      </c>
      <c r="F138" s="9" t="str">
        <f>IF($A138=2,IF(ISNUMBER(REGION!DA138),REGION!DA138,""),"")</f>
        <v/>
      </c>
      <c r="G138" s="9" t="str">
        <f>IF($A138=2,IF(ISNUMBER(REGION!DB138),REGION!DB138,""),"")</f>
        <v/>
      </c>
      <c r="H138" s="9" t="str">
        <f>IF($A138=2,IF(ISNUMBER(REGION!DC138),REGION!DC138,""),"")</f>
        <v/>
      </c>
      <c r="I138" s="9" t="str">
        <f>IF($A138=2,IF(ISNUMBER(REGION!DD138),REGION!DD138,""),"")</f>
        <v/>
      </c>
      <c r="J138" s="6" t="str">
        <f t="shared" si="14"/>
        <v/>
      </c>
      <c r="K138" s="1" t="str">
        <f t="shared" si="12"/>
        <v/>
      </c>
      <c r="M138" s="9" t="str">
        <f>IF($A138=2,IF(ISNUMBER(REGION!DF138),REGION!DF138,""),"")</f>
        <v/>
      </c>
      <c r="N138" s="9" t="str">
        <f>IF($A138=2,IF(ISNUMBER(REGION!DG138),REGION!DG138,""),"")</f>
        <v/>
      </c>
      <c r="O138" s="9" t="str">
        <f>IF($A138=2,IF(ISNUMBER(REGION!DH138),REGION!DH138,""),"")</f>
        <v/>
      </c>
      <c r="P138" s="9" t="str">
        <f>IF($A138=2,IF(ISNUMBER(REGION!DI138),REGION!DI138,""),"")</f>
        <v/>
      </c>
      <c r="Q138" s="9" t="str">
        <f>IF($A138=2,IF(ISNUMBER(REGION!DJ138),REGION!DJ138,""),"")</f>
        <v/>
      </c>
      <c r="R138" s="9" t="str">
        <f>IF($A138=2,IF(ISNUMBER(REGION!DK138),REGION!DK138,""),"")</f>
        <v/>
      </c>
      <c r="S138" s="6" t="str">
        <f t="shared" si="15"/>
        <v/>
      </c>
      <c r="T138" s="1" t="str">
        <f t="shared" si="13"/>
        <v/>
      </c>
      <c r="V138" s="1" t="str">
        <f t="shared" si="16"/>
        <v/>
      </c>
      <c r="W138" s="40" t="str">
        <f>IF(V138&gt;1,Employment!$S138,"")</f>
        <v/>
      </c>
    </row>
    <row r="139" spans="1:23" ht="10.5" x14ac:dyDescent="0.25">
      <c r="A139" s="39">
        <f>'Industry selection'!C139</f>
        <v>1</v>
      </c>
      <c r="B139" s="2">
        <v>30</v>
      </c>
      <c r="C139" s="2" t="s">
        <v>280</v>
      </c>
      <c r="D139" s="9" t="str">
        <f>IF($A139=2,IF(ISNUMBER(REGION!CY139),REGION!CY139,""),"")</f>
        <v/>
      </c>
      <c r="E139" s="9" t="str">
        <f>IF($A139=2,IF(ISNUMBER(REGION!CZ139),REGION!CZ139,""),"")</f>
        <v/>
      </c>
      <c r="F139" s="9" t="str">
        <f>IF($A139=2,IF(ISNUMBER(REGION!DA139),REGION!DA139,""),"")</f>
        <v/>
      </c>
      <c r="G139" s="9" t="str">
        <f>IF($A139=2,IF(ISNUMBER(REGION!DB139),REGION!DB139,""),"")</f>
        <v/>
      </c>
      <c r="H139" s="9" t="str">
        <f>IF($A139=2,IF(ISNUMBER(REGION!DC139),REGION!DC139,""),"")</f>
        <v/>
      </c>
      <c r="I139" s="9" t="str">
        <f>IF($A139=2,IF(ISNUMBER(REGION!DD139),REGION!DD139,""),"")</f>
        <v/>
      </c>
      <c r="J139" s="6" t="str">
        <f t="shared" si="14"/>
        <v/>
      </c>
      <c r="K139" s="1" t="str">
        <f t="shared" si="12"/>
        <v/>
      </c>
      <c r="M139" s="9" t="str">
        <f>IF($A139=2,IF(ISNUMBER(REGION!DF139),REGION!DF139,""),"")</f>
        <v/>
      </c>
      <c r="N139" s="9" t="str">
        <f>IF($A139=2,IF(ISNUMBER(REGION!DG139),REGION!DG139,""),"")</f>
        <v/>
      </c>
      <c r="O139" s="9" t="str">
        <f>IF($A139=2,IF(ISNUMBER(REGION!DH139),REGION!DH139,""),"")</f>
        <v/>
      </c>
      <c r="P139" s="9" t="str">
        <f>IF($A139=2,IF(ISNUMBER(REGION!DI139),REGION!DI139,""),"")</f>
        <v/>
      </c>
      <c r="Q139" s="9" t="str">
        <f>IF($A139=2,IF(ISNUMBER(REGION!DJ139),REGION!DJ139,""),"")</f>
        <v/>
      </c>
      <c r="R139" s="9" t="str">
        <f>IF($A139=2,IF(ISNUMBER(REGION!DK139),REGION!DK139,""),"")</f>
        <v/>
      </c>
      <c r="S139" s="6" t="str">
        <f t="shared" si="15"/>
        <v/>
      </c>
      <c r="T139" s="1" t="str">
        <f t="shared" si="13"/>
        <v/>
      </c>
      <c r="V139" s="1" t="str">
        <f t="shared" si="16"/>
        <v/>
      </c>
      <c r="W139" s="40" t="str">
        <f>IF(V139&gt;1,Employment!$S139,"")</f>
        <v/>
      </c>
    </row>
    <row r="140" spans="1:23" ht="10.5" x14ac:dyDescent="0.25">
      <c r="A140" s="39">
        <f>'Industry selection'!C140</f>
        <v>1</v>
      </c>
      <c r="B140" s="2">
        <v>30.1</v>
      </c>
      <c r="C140" s="2" t="s">
        <v>282</v>
      </c>
      <c r="D140" s="9" t="str">
        <f>IF($A140=2,IF(ISNUMBER(REGION!CY140),REGION!CY140,""),"")</f>
        <v/>
      </c>
      <c r="E140" s="9" t="str">
        <f>IF($A140=2,IF(ISNUMBER(REGION!CZ140),REGION!CZ140,""),"")</f>
        <v/>
      </c>
      <c r="F140" s="9" t="str">
        <f>IF($A140=2,IF(ISNUMBER(REGION!DA140),REGION!DA140,""),"")</f>
        <v/>
      </c>
      <c r="G140" s="9" t="str">
        <f>IF($A140=2,IF(ISNUMBER(REGION!DB140),REGION!DB140,""),"")</f>
        <v/>
      </c>
      <c r="H140" s="9" t="str">
        <f>IF($A140=2,IF(ISNUMBER(REGION!DC140),REGION!DC140,""),"")</f>
        <v/>
      </c>
      <c r="I140" s="9" t="str">
        <f>IF($A140=2,IF(ISNUMBER(REGION!DD140),REGION!DD140,""),"")</f>
        <v/>
      </c>
      <c r="J140" s="6" t="str">
        <f t="shared" si="14"/>
        <v/>
      </c>
      <c r="K140" s="1" t="str">
        <f t="shared" si="12"/>
        <v/>
      </c>
      <c r="M140" s="9" t="str">
        <f>IF($A140=2,IF(ISNUMBER(REGION!DF140),REGION!DF140,""),"")</f>
        <v/>
      </c>
      <c r="N140" s="9" t="str">
        <f>IF($A140=2,IF(ISNUMBER(REGION!DG140),REGION!DG140,""),"")</f>
        <v/>
      </c>
      <c r="O140" s="9" t="str">
        <f>IF($A140=2,IF(ISNUMBER(REGION!DH140),REGION!DH140,""),"")</f>
        <v/>
      </c>
      <c r="P140" s="9" t="str">
        <f>IF($A140=2,IF(ISNUMBER(REGION!DI140),REGION!DI140,""),"")</f>
        <v/>
      </c>
      <c r="Q140" s="9" t="str">
        <f>IF($A140=2,IF(ISNUMBER(REGION!DJ140),REGION!DJ140,""),"")</f>
        <v/>
      </c>
      <c r="R140" s="9" t="str">
        <f>IF($A140=2,IF(ISNUMBER(REGION!DK140),REGION!DK140,""),"")</f>
        <v/>
      </c>
      <c r="S140" s="6" t="str">
        <f t="shared" si="15"/>
        <v/>
      </c>
      <c r="T140" s="1" t="str">
        <f t="shared" si="13"/>
        <v/>
      </c>
      <c r="V140" s="1" t="str">
        <f t="shared" si="16"/>
        <v/>
      </c>
      <c r="W140" s="40" t="str">
        <f>IF(V140&gt;1,Employment!$S140,"")</f>
        <v/>
      </c>
    </row>
    <row r="141" spans="1:23" ht="10.5" x14ac:dyDescent="0.25">
      <c r="A141" s="39">
        <f>'Industry selection'!C141</f>
        <v>1</v>
      </c>
      <c r="B141" s="2">
        <v>30.2</v>
      </c>
      <c r="C141" s="2" t="s">
        <v>284</v>
      </c>
      <c r="D141" s="9" t="str">
        <f>IF($A141=2,IF(ISNUMBER(REGION!CY141),REGION!CY141,""),"")</f>
        <v/>
      </c>
      <c r="E141" s="9" t="str">
        <f>IF($A141=2,IF(ISNUMBER(REGION!CZ141),REGION!CZ141,""),"")</f>
        <v/>
      </c>
      <c r="F141" s="9" t="str">
        <f>IF($A141=2,IF(ISNUMBER(REGION!DA141),REGION!DA141,""),"")</f>
        <v/>
      </c>
      <c r="G141" s="9" t="str">
        <f>IF($A141=2,IF(ISNUMBER(REGION!DB141),REGION!DB141,""),"")</f>
        <v/>
      </c>
      <c r="H141" s="9" t="str">
        <f>IF($A141=2,IF(ISNUMBER(REGION!DC141),REGION!DC141,""),"")</f>
        <v/>
      </c>
      <c r="I141" s="9" t="str">
        <f>IF($A141=2,IF(ISNUMBER(REGION!DD141),REGION!DD141,""),"")</f>
        <v/>
      </c>
      <c r="J141" s="6" t="str">
        <f t="shared" si="14"/>
        <v/>
      </c>
      <c r="K141" s="1" t="str">
        <f t="shared" si="12"/>
        <v/>
      </c>
      <c r="M141" s="9" t="str">
        <f>IF($A141=2,IF(ISNUMBER(REGION!DF141),REGION!DF141,""),"")</f>
        <v/>
      </c>
      <c r="N141" s="9" t="str">
        <f>IF($A141=2,IF(ISNUMBER(REGION!DG141),REGION!DG141,""),"")</f>
        <v/>
      </c>
      <c r="O141" s="9" t="str">
        <f>IF($A141=2,IF(ISNUMBER(REGION!DH141),REGION!DH141,""),"")</f>
        <v/>
      </c>
      <c r="P141" s="9" t="str">
        <f>IF($A141=2,IF(ISNUMBER(REGION!DI141),REGION!DI141,""),"")</f>
        <v/>
      </c>
      <c r="Q141" s="9" t="str">
        <f>IF($A141=2,IF(ISNUMBER(REGION!DJ141),REGION!DJ141,""),"")</f>
        <v/>
      </c>
      <c r="R141" s="9" t="str">
        <f>IF($A141=2,IF(ISNUMBER(REGION!DK141),REGION!DK141,""),"")</f>
        <v/>
      </c>
      <c r="S141" s="6" t="str">
        <f t="shared" si="15"/>
        <v/>
      </c>
      <c r="T141" s="1" t="str">
        <f t="shared" si="13"/>
        <v/>
      </c>
      <c r="V141" s="1" t="str">
        <f t="shared" si="16"/>
        <v/>
      </c>
      <c r="W141" s="40" t="str">
        <f>IF(V141&gt;1,Employment!$S141,"")</f>
        <v/>
      </c>
    </row>
    <row r="142" spans="1:23" ht="10.5" x14ac:dyDescent="0.25">
      <c r="A142" s="39">
        <f>'Industry selection'!C142</f>
        <v>1</v>
      </c>
      <c r="B142" s="2">
        <v>30.3</v>
      </c>
      <c r="C142" s="2" t="s">
        <v>286</v>
      </c>
      <c r="D142" s="9" t="str">
        <f>IF($A142=2,IF(ISNUMBER(REGION!CY142),REGION!CY142,""),"")</f>
        <v/>
      </c>
      <c r="E142" s="9" t="str">
        <f>IF($A142=2,IF(ISNUMBER(REGION!CZ142),REGION!CZ142,""),"")</f>
        <v/>
      </c>
      <c r="F142" s="9" t="str">
        <f>IF($A142=2,IF(ISNUMBER(REGION!DA142),REGION!DA142,""),"")</f>
        <v/>
      </c>
      <c r="G142" s="9" t="str">
        <f>IF($A142=2,IF(ISNUMBER(REGION!DB142),REGION!DB142,""),"")</f>
        <v/>
      </c>
      <c r="H142" s="9" t="str">
        <f>IF($A142=2,IF(ISNUMBER(REGION!DC142),REGION!DC142,""),"")</f>
        <v/>
      </c>
      <c r="I142" s="9" t="str">
        <f>IF($A142=2,IF(ISNUMBER(REGION!DD142),REGION!DD142,""),"")</f>
        <v/>
      </c>
      <c r="J142" s="6" t="str">
        <f t="shared" si="14"/>
        <v/>
      </c>
      <c r="K142" s="1" t="str">
        <f t="shared" si="12"/>
        <v/>
      </c>
      <c r="M142" s="9" t="str">
        <f>IF($A142=2,IF(ISNUMBER(REGION!DF142),REGION!DF142,""),"")</f>
        <v/>
      </c>
      <c r="N142" s="9" t="str">
        <f>IF($A142=2,IF(ISNUMBER(REGION!DG142),REGION!DG142,""),"")</f>
        <v/>
      </c>
      <c r="O142" s="9" t="str">
        <f>IF($A142=2,IF(ISNUMBER(REGION!DH142),REGION!DH142,""),"")</f>
        <v/>
      </c>
      <c r="P142" s="9" t="str">
        <f>IF($A142=2,IF(ISNUMBER(REGION!DI142),REGION!DI142,""),"")</f>
        <v/>
      </c>
      <c r="Q142" s="9" t="str">
        <f>IF($A142=2,IF(ISNUMBER(REGION!DJ142),REGION!DJ142,""),"")</f>
        <v/>
      </c>
      <c r="R142" s="9" t="str">
        <f>IF($A142=2,IF(ISNUMBER(REGION!DK142),REGION!DK142,""),"")</f>
        <v/>
      </c>
      <c r="S142" s="6" t="str">
        <f t="shared" si="15"/>
        <v/>
      </c>
      <c r="T142" s="1" t="str">
        <f t="shared" si="13"/>
        <v/>
      </c>
      <c r="V142" s="1" t="str">
        <f t="shared" si="16"/>
        <v/>
      </c>
      <c r="W142" s="40" t="str">
        <f>IF(V142&gt;1,Employment!$S142,"")</f>
        <v/>
      </c>
    </row>
    <row r="143" spans="1:23" ht="10.5" x14ac:dyDescent="0.25">
      <c r="A143" s="39">
        <f>'Industry selection'!C143</f>
        <v>1</v>
      </c>
      <c r="B143" s="2">
        <v>30.4</v>
      </c>
      <c r="C143" s="2" t="s">
        <v>288</v>
      </c>
      <c r="D143" s="9" t="str">
        <f>IF($A143=2,IF(ISNUMBER(REGION!CY143),REGION!CY143,""),"")</f>
        <v/>
      </c>
      <c r="E143" s="9" t="str">
        <f>IF($A143=2,IF(ISNUMBER(REGION!CZ143),REGION!CZ143,""),"")</f>
        <v/>
      </c>
      <c r="F143" s="9" t="str">
        <f>IF($A143=2,IF(ISNUMBER(REGION!DA143),REGION!DA143,""),"")</f>
        <v/>
      </c>
      <c r="G143" s="9" t="str">
        <f>IF($A143=2,IF(ISNUMBER(REGION!DB143),REGION!DB143,""),"")</f>
        <v/>
      </c>
      <c r="H143" s="9" t="str">
        <f>IF($A143=2,IF(ISNUMBER(REGION!DC143),REGION!DC143,""),"")</f>
        <v/>
      </c>
      <c r="I143" s="9" t="str">
        <f>IF($A143=2,IF(ISNUMBER(REGION!DD143),REGION!DD143,""),"")</f>
        <v/>
      </c>
      <c r="J143" s="6" t="str">
        <f t="shared" si="14"/>
        <v/>
      </c>
      <c r="K143" s="1" t="str">
        <f t="shared" si="12"/>
        <v/>
      </c>
      <c r="M143" s="9" t="str">
        <f>IF($A143=2,IF(ISNUMBER(REGION!DF143),REGION!DF143,""),"")</f>
        <v/>
      </c>
      <c r="N143" s="9" t="str">
        <f>IF($A143=2,IF(ISNUMBER(REGION!DG143),REGION!DG143,""),"")</f>
        <v/>
      </c>
      <c r="O143" s="9" t="str">
        <f>IF($A143=2,IF(ISNUMBER(REGION!DH143),REGION!DH143,""),"")</f>
        <v/>
      </c>
      <c r="P143" s="9" t="str">
        <f>IF($A143=2,IF(ISNUMBER(REGION!DI143),REGION!DI143,""),"")</f>
        <v/>
      </c>
      <c r="Q143" s="9" t="str">
        <f>IF($A143=2,IF(ISNUMBER(REGION!DJ143),REGION!DJ143,""),"")</f>
        <v/>
      </c>
      <c r="R143" s="9" t="str">
        <f>IF($A143=2,IF(ISNUMBER(REGION!DK143),REGION!DK143,""),"")</f>
        <v/>
      </c>
      <c r="S143" s="6" t="str">
        <f t="shared" si="15"/>
        <v/>
      </c>
      <c r="T143" s="1" t="str">
        <f t="shared" si="13"/>
        <v/>
      </c>
      <c r="V143" s="1" t="str">
        <f t="shared" si="16"/>
        <v/>
      </c>
      <c r="W143" s="40" t="str">
        <f>IF(V143&gt;1,Employment!$S143,"")</f>
        <v/>
      </c>
    </row>
    <row r="144" spans="1:23" ht="10.5" x14ac:dyDescent="0.25">
      <c r="A144" s="39">
        <f>'Industry selection'!C144</f>
        <v>1</v>
      </c>
      <c r="B144" s="2">
        <v>30.9</v>
      </c>
      <c r="C144" s="2" t="s">
        <v>290</v>
      </c>
      <c r="D144" s="9" t="str">
        <f>IF($A144=2,IF(ISNUMBER(REGION!CY144),REGION!CY144,""),"")</f>
        <v/>
      </c>
      <c r="E144" s="9" t="str">
        <f>IF($A144=2,IF(ISNUMBER(REGION!CZ144),REGION!CZ144,""),"")</f>
        <v/>
      </c>
      <c r="F144" s="9" t="str">
        <f>IF($A144=2,IF(ISNUMBER(REGION!DA144),REGION!DA144,""),"")</f>
        <v/>
      </c>
      <c r="G144" s="9" t="str">
        <f>IF($A144=2,IF(ISNUMBER(REGION!DB144),REGION!DB144,""),"")</f>
        <v/>
      </c>
      <c r="H144" s="9" t="str">
        <f>IF($A144=2,IF(ISNUMBER(REGION!DC144),REGION!DC144,""),"")</f>
        <v/>
      </c>
      <c r="I144" s="9" t="str">
        <f>IF($A144=2,IF(ISNUMBER(REGION!DD144),REGION!DD144,""),"")</f>
        <v/>
      </c>
      <c r="J144" s="6" t="str">
        <f t="shared" si="14"/>
        <v/>
      </c>
      <c r="K144" s="1" t="str">
        <f t="shared" si="12"/>
        <v/>
      </c>
      <c r="M144" s="9" t="str">
        <f>IF($A144=2,IF(ISNUMBER(REGION!DF144),REGION!DF144,""),"")</f>
        <v/>
      </c>
      <c r="N144" s="9" t="str">
        <f>IF($A144=2,IF(ISNUMBER(REGION!DG144),REGION!DG144,""),"")</f>
        <v/>
      </c>
      <c r="O144" s="9" t="str">
        <f>IF($A144=2,IF(ISNUMBER(REGION!DH144),REGION!DH144,""),"")</f>
        <v/>
      </c>
      <c r="P144" s="9" t="str">
        <f>IF($A144=2,IF(ISNUMBER(REGION!DI144),REGION!DI144,""),"")</f>
        <v/>
      </c>
      <c r="Q144" s="9" t="str">
        <f>IF($A144=2,IF(ISNUMBER(REGION!DJ144),REGION!DJ144,""),"")</f>
        <v/>
      </c>
      <c r="R144" s="9" t="str">
        <f>IF($A144=2,IF(ISNUMBER(REGION!DK144),REGION!DK144,""),"")</f>
        <v/>
      </c>
      <c r="S144" s="6" t="str">
        <f t="shared" si="15"/>
        <v/>
      </c>
      <c r="T144" s="1" t="str">
        <f t="shared" si="13"/>
        <v/>
      </c>
      <c r="V144" s="1" t="str">
        <f t="shared" si="16"/>
        <v/>
      </c>
      <c r="W144" s="40" t="str">
        <f>IF(V144&gt;1,Employment!$S144,"")</f>
        <v/>
      </c>
    </row>
    <row r="145" spans="1:23" ht="10.5" x14ac:dyDescent="0.25">
      <c r="A145" s="39">
        <f>'Industry selection'!C145</f>
        <v>2</v>
      </c>
      <c r="B145" s="2">
        <v>31</v>
      </c>
      <c r="C145" s="2" t="s">
        <v>292</v>
      </c>
      <c r="D145" s="9">
        <f>IF($A145=2,IF(ISNUMBER(REGION!CY145),REGION!CY145,""),"")</f>
        <v>87.553227426065149</v>
      </c>
      <c r="E145" s="9">
        <f>IF($A145=2,IF(ISNUMBER(REGION!CZ145),REGION!CZ145,""),"")</f>
        <v>79.859758456137357</v>
      </c>
      <c r="F145" s="9">
        <f>IF($A145=2,IF(ISNUMBER(REGION!DA145),REGION!DA145,""),"")</f>
        <v>55.088634723808653</v>
      </c>
      <c r="G145" s="9">
        <f>IF($A145=2,IF(ISNUMBER(REGION!DB145),REGION!DB145,""),"")</f>
        <v>44.276461300229954</v>
      </c>
      <c r="H145" s="9">
        <f>IF($A145=2,IF(ISNUMBER(REGION!DC145),REGION!DC145,""),"")</f>
        <v>46.406630923560542</v>
      </c>
      <c r="I145" s="9">
        <f>IF($A145=2,IF(ISNUMBER(REGION!DD145),REGION!DD145,""),"")</f>
        <v>55.383230075714181</v>
      </c>
      <c r="J145" s="6">
        <f t="shared" si="14"/>
        <v>61.427990484252653</v>
      </c>
      <c r="K145" s="1">
        <f t="shared" si="12"/>
        <v>0</v>
      </c>
      <c r="M145" s="9">
        <f>IF($A145=2,IF(ISNUMBER(REGION!DF145),REGION!DF145,""),"")</f>
        <v>86.591918512311864</v>
      </c>
      <c r="N145" s="9">
        <f>IF($A145=2,IF(ISNUMBER(REGION!DG145),REGION!DG145,""),"")</f>
        <v>78.154161495429932</v>
      </c>
      <c r="O145" s="9">
        <f>IF($A145=2,IF(ISNUMBER(REGION!DH145),REGION!DH145,""),"")</f>
        <v>53.398644051975268</v>
      </c>
      <c r="P145" s="9">
        <f>IF($A145=2,IF(ISNUMBER(REGION!DI145),REGION!DI145,""),"")</f>
        <v>41.335212216513369</v>
      </c>
      <c r="Q145" s="9">
        <f>IF($A145=2,IF(ISNUMBER(REGION!DJ145),REGION!DJ145,""),"")</f>
        <v>39.976752513830071</v>
      </c>
      <c r="R145" s="9">
        <f>IF($A145=2,IF(ISNUMBER(REGION!DK145),REGION!DK145,""),"")</f>
        <v>49.335076710967549</v>
      </c>
      <c r="S145" s="6">
        <f t="shared" si="15"/>
        <v>58.131960916838011</v>
      </c>
      <c r="T145" s="1">
        <f t="shared" si="13"/>
        <v>0</v>
      </c>
      <c r="V145" s="1">
        <f t="shared" si="16"/>
        <v>0</v>
      </c>
      <c r="W145" s="40" t="str">
        <f>IF(V145&gt;1,Employment!$S145,"")</f>
        <v/>
      </c>
    </row>
    <row r="146" spans="1:23" ht="10.5" x14ac:dyDescent="0.25">
      <c r="A146" s="39" t="str">
        <f>'Industry selection'!C146</f>
        <v/>
      </c>
      <c r="B146" s="2">
        <v>32</v>
      </c>
      <c r="C146" s="2" t="s">
        <v>294</v>
      </c>
      <c r="D146" s="9" t="str">
        <f>IF($A146=2,IF(ISNUMBER(REGION!CY146),REGION!CY146,""),"")</f>
        <v/>
      </c>
      <c r="E146" s="9" t="str">
        <f>IF($A146=2,IF(ISNUMBER(REGION!CZ146),REGION!CZ146,""),"")</f>
        <v/>
      </c>
      <c r="F146" s="9" t="str">
        <f>IF($A146=2,IF(ISNUMBER(REGION!DA146),REGION!DA146,""),"")</f>
        <v/>
      </c>
      <c r="G146" s="9" t="str">
        <f>IF($A146=2,IF(ISNUMBER(REGION!DB146),REGION!DB146,""),"")</f>
        <v/>
      </c>
      <c r="H146" s="9" t="str">
        <f>IF($A146=2,IF(ISNUMBER(REGION!DC146),REGION!DC146,""),"")</f>
        <v/>
      </c>
      <c r="I146" s="9" t="str">
        <f>IF($A146=2,IF(ISNUMBER(REGION!DD146),REGION!DD146,""),"")</f>
        <v/>
      </c>
      <c r="J146" s="6" t="str">
        <f t="shared" si="14"/>
        <v/>
      </c>
      <c r="K146" s="1" t="str">
        <f t="shared" si="12"/>
        <v/>
      </c>
      <c r="M146" s="9" t="str">
        <f>IF($A146=2,IF(ISNUMBER(REGION!DF146),REGION!DF146,""),"")</f>
        <v/>
      </c>
      <c r="N146" s="9" t="str">
        <f>IF($A146=2,IF(ISNUMBER(REGION!DG146),REGION!DG146,""),"")</f>
        <v/>
      </c>
      <c r="O146" s="9" t="str">
        <f>IF($A146=2,IF(ISNUMBER(REGION!DH146),REGION!DH146,""),"")</f>
        <v/>
      </c>
      <c r="P146" s="9" t="str">
        <f>IF($A146=2,IF(ISNUMBER(REGION!DI146),REGION!DI146,""),"")</f>
        <v/>
      </c>
      <c r="Q146" s="9" t="str">
        <f>IF($A146=2,IF(ISNUMBER(REGION!DJ146),REGION!DJ146,""),"")</f>
        <v/>
      </c>
      <c r="R146" s="9" t="str">
        <f>IF($A146=2,IF(ISNUMBER(REGION!DK146),REGION!DK146,""),"")</f>
        <v/>
      </c>
      <c r="S146" s="6" t="str">
        <f t="shared" si="15"/>
        <v/>
      </c>
      <c r="T146" s="1" t="str">
        <f t="shared" si="13"/>
        <v/>
      </c>
      <c r="V146" s="1" t="str">
        <f t="shared" si="16"/>
        <v/>
      </c>
      <c r="W146" s="40" t="str">
        <f>IF(V146&gt;1,Employment!$S146,"")</f>
        <v/>
      </c>
    </row>
    <row r="147" spans="1:23" ht="10.5" x14ac:dyDescent="0.25">
      <c r="A147" s="39">
        <f>'Industry selection'!C147</f>
        <v>1</v>
      </c>
      <c r="B147" s="2">
        <v>32.1</v>
      </c>
      <c r="C147" s="2" t="s">
        <v>296</v>
      </c>
      <c r="D147" s="9" t="str">
        <f>IF($A147=2,IF(ISNUMBER(REGION!CY147),REGION!CY147,""),"")</f>
        <v/>
      </c>
      <c r="E147" s="9" t="str">
        <f>IF($A147=2,IF(ISNUMBER(REGION!CZ147),REGION!CZ147,""),"")</f>
        <v/>
      </c>
      <c r="F147" s="9" t="str">
        <f>IF($A147=2,IF(ISNUMBER(REGION!DA147),REGION!DA147,""),"")</f>
        <v/>
      </c>
      <c r="G147" s="9" t="str">
        <f>IF($A147=2,IF(ISNUMBER(REGION!DB147),REGION!DB147,""),"")</f>
        <v/>
      </c>
      <c r="H147" s="9" t="str">
        <f>IF($A147=2,IF(ISNUMBER(REGION!DC147),REGION!DC147,""),"")</f>
        <v/>
      </c>
      <c r="I147" s="9" t="str">
        <f>IF($A147=2,IF(ISNUMBER(REGION!DD147),REGION!DD147,""),"")</f>
        <v/>
      </c>
      <c r="J147" s="6" t="str">
        <f t="shared" si="14"/>
        <v/>
      </c>
      <c r="K147" s="1" t="str">
        <f t="shared" si="12"/>
        <v/>
      </c>
      <c r="M147" s="9" t="str">
        <f>IF($A147=2,IF(ISNUMBER(REGION!DF147),REGION!DF147,""),"")</f>
        <v/>
      </c>
      <c r="N147" s="9" t="str">
        <f>IF($A147=2,IF(ISNUMBER(REGION!DG147),REGION!DG147,""),"")</f>
        <v/>
      </c>
      <c r="O147" s="9" t="str">
        <f>IF($A147=2,IF(ISNUMBER(REGION!DH147),REGION!DH147,""),"")</f>
        <v/>
      </c>
      <c r="P147" s="9" t="str">
        <f>IF($A147=2,IF(ISNUMBER(REGION!DI147),REGION!DI147,""),"")</f>
        <v/>
      </c>
      <c r="Q147" s="9" t="str">
        <f>IF($A147=2,IF(ISNUMBER(REGION!DJ147),REGION!DJ147,""),"")</f>
        <v/>
      </c>
      <c r="R147" s="9" t="str">
        <f>IF($A147=2,IF(ISNUMBER(REGION!DK147),REGION!DK147,""),"")</f>
        <v/>
      </c>
      <c r="S147" s="6" t="str">
        <f t="shared" si="15"/>
        <v/>
      </c>
      <c r="T147" s="1" t="str">
        <f t="shared" si="13"/>
        <v/>
      </c>
      <c r="V147" s="1" t="str">
        <f t="shared" si="16"/>
        <v/>
      </c>
      <c r="W147" s="40" t="str">
        <f>IF(V147&gt;1,Employment!$S147,"")</f>
        <v/>
      </c>
    </row>
    <row r="148" spans="1:23" ht="10.5" x14ac:dyDescent="0.25">
      <c r="A148" s="39">
        <f>'Industry selection'!C148</f>
        <v>1</v>
      </c>
      <c r="B148" s="2">
        <v>32.200000000000003</v>
      </c>
      <c r="C148" s="2" t="s">
        <v>298</v>
      </c>
      <c r="D148" s="9" t="str">
        <f>IF($A148=2,IF(ISNUMBER(REGION!CY148),REGION!CY148,""),"")</f>
        <v/>
      </c>
      <c r="E148" s="9" t="str">
        <f>IF($A148=2,IF(ISNUMBER(REGION!CZ148),REGION!CZ148,""),"")</f>
        <v/>
      </c>
      <c r="F148" s="9" t="str">
        <f>IF($A148=2,IF(ISNUMBER(REGION!DA148),REGION!DA148,""),"")</f>
        <v/>
      </c>
      <c r="G148" s="9" t="str">
        <f>IF($A148=2,IF(ISNUMBER(REGION!DB148),REGION!DB148,""),"")</f>
        <v/>
      </c>
      <c r="H148" s="9" t="str">
        <f>IF($A148=2,IF(ISNUMBER(REGION!DC148),REGION!DC148,""),"")</f>
        <v/>
      </c>
      <c r="I148" s="9" t="str">
        <f>IF($A148=2,IF(ISNUMBER(REGION!DD148),REGION!DD148,""),"")</f>
        <v/>
      </c>
      <c r="J148" s="6" t="str">
        <f t="shared" si="14"/>
        <v/>
      </c>
      <c r="K148" s="1" t="str">
        <f t="shared" si="12"/>
        <v/>
      </c>
      <c r="M148" s="9" t="str">
        <f>IF($A148=2,IF(ISNUMBER(REGION!DF148),REGION!DF148,""),"")</f>
        <v/>
      </c>
      <c r="N148" s="9" t="str">
        <f>IF($A148=2,IF(ISNUMBER(REGION!DG148),REGION!DG148,""),"")</f>
        <v/>
      </c>
      <c r="O148" s="9" t="str">
        <f>IF($A148=2,IF(ISNUMBER(REGION!DH148),REGION!DH148,""),"")</f>
        <v/>
      </c>
      <c r="P148" s="9" t="str">
        <f>IF($A148=2,IF(ISNUMBER(REGION!DI148),REGION!DI148,""),"")</f>
        <v/>
      </c>
      <c r="Q148" s="9" t="str">
        <f>IF($A148=2,IF(ISNUMBER(REGION!DJ148),REGION!DJ148,""),"")</f>
        <v/>
      </c>
      <c r="R148" s="9" t="str">
        <f>IF($A148=2,IF(ISNUMBER(REGION!DK148),REGION!DK148,""),"")</f>
        <v/>
      </c>
      <c r="S148" s="6" t="str">
        <f t="shared" si="15"/>
        <v/>
      </c>
      <c r="T148" s="1" t="str">
        <f t="shared" si="13"/>
        <v/>
      </c>
      <c r="V148" s="1" t="str">
        <f t="shared" si="16"/>
        <v/>
      </c>
      <c r="W148" s="40" t="str">
        <f>IF(V148&gt;1,Employment!$S148,"")</f>
        <v/>
      </c>
    </row>
    <row r="149" spans="1:23" ht="10.5" x14ac:dyDescent="0.25">
      <c r="A149" s="39">
        <f>'Industry selection'!C149</f>
        <v>1</v>
      </c>
      <c r="B149" s="2">
        <v>32.299999999999997</v>
      </c>
      <c r="C149" s="2" t="s">
        <v>300</v>
      </c>
      <c r="D149" s="9" t="str">
        <f>IF($A149=2,IF(ISNUMBER(REGION!CY149),REGION!CY149,""),"")</f>
        <v/>
      </c>
      <c r="E149" s="9" t="str">
        <f>IF($A149=2,IF(ISNUMBER(REGION!CZ149),REGION!CZ149,""),"")</f>
        <v/>
      </c>
      <c r="F149" s="9" t="str">
        <f>IF($A149=2,IF(ISNUMBER(REGION!DA149),REGION!DA149,""),"")</f>
        <v/>
      </c>
      <c r="G149" s="9" t="str">
        <f>IF($A149=2,IF(ISNUMBER(REGION!DB149),REGION!DB149,""),"")</f>
        <v/>
      </c>
      <c r="H149" s="9" t="str">
        <f>IF($A149=2,IF(ISNUMBER(REGION!DC149),REGION!DC149,""),"")</f>
        <v/>
      </c>
      <c r="I149" s="9" t="str">
        <f>IF($A149=2,IF(ISNUMBER(REGION!DD149),REGION!DD149,""),"")</f>
        <v/>
      </c>
      <c r="J149" s="6" t="str">
        <f t="shared" si="14"/>
        <v/>
      </c>
      <c r="K149" s="1" t="str">
        <f t="shared" si="12"/>
        <v/>
      </c>
      <c r="M149" s="9" t="str">
        <f>IF($A149=2,IF(ISNUMBER(REGION!DF149),REGION!DF149,""),"")</f>
        <v/>
      </c>
      <c r="N149" s="9" t="str">
        <f>IF($A149=2,IF(ISNUMBER(REGION!DG149),REGION!DG149,""),"")</f>
        <v/>
      </c>
      <c r="O149" s="9" t="str">
        <f>IF($A149=2,IF(ISNUMBER(REGION!DH149),REGION!DH149,""),"")</f>
        <v/>
      </c>
      <c r="P149" s="9" t="str">
        <f>IF($A149=2,IF(ISNUMBER(REGION!DI149),REGION!DI149,""),"")</f>
        <v/>
      </c>
      <c r="Q149" s="9" t="str">
        <f>IF($A149=2,IF(ISNUMBER(REGION!DJ149),REGION!DJ149,""),"")</f>
        <v/>
      </c>
      <c r="R149" s="9" t="str">
        <f>IF($A149=2,IF(ISNUMBER(REGION!DK149),REGION!DK149,""),"")</f>
        <v/>
      </c>
      <c r="S149" s="6" t="str">
        <f t="shared" si="15"/>
        <v/>
      </c>
      <c r="T149" s="1" t="str">
        <f t="shared" si="13"/>
        <v/>
      </c>
      <c r="V149" s="1" t="str">
        <f t="shared" si="16"/>
        <v/>
      </c>
      <c r="W149" s="40" t="str">
        <f>IF(V149&gt;1,Employment!$S149,"")</f>
        <v/>
      </c>
    </row>
    <row r="150" spans="1:23" ht="10.5" x14ac:dyDescent="0.25">
      <c r="A150" s="39">
        <f>'Industry selection'!C150</f>
        <v>1</v>
      </c>
      <c r="B150" s="2">
        <v>32.4</v>
      </c>
      <c r="C150" s="2" t="s">
        <v>302</v>
      </c>
      <c r="D150" s="9" t="str">
        <f>IF($A150=2,IF(ISNUMBER(REGION!CY150),REGION!CY150,""),"")</f>
        <v/>
      </c>
      <c r="E150" s="9" t="str">
        <f>IF($A150=2,IF(ISNUMBER(REGION!CZ150),REGION!CZ150,""),"")</f>
        <v/>
      </c>
      <c r="F150" s="9" t="str">
        <f>IF($A150=2,IF(ISNUMBER(REGION!DA150),REGION!DA150,""),"")</f>
        <v/>
      </c>
      <c r="G150" s="9" t="str">
        <f>IF($A150=2,IF(ISNUMBER(REGION!DB150),REGION!DB150,""),"")</f>
        <v/>
      </c>
      <c r="H150" s="9" t="str">
        <f>IF($A150=2,IF(ISNUMBER(REGION!DC150),REGION!DC150,""),"")</f>
        <v/>
      </c>
      <c r="I150" s="9" t="str">
        <f>IF($A150=2,IF(ISNUMBER(REGION!DD150),REGION!DD150,""),"")</f>
        <v/>
      </c>
      <c r="J150" s="6" t="str">
        <f t="shared" si="14"/>
        <v/>
      </c>
      <c r="K150" s="1" t="str">
        <f t="shared" si="12"/>
        <v/>
      </c>
      <c r="M150" s="9" t="str">
        <f>IF($A150=2,IF(ISNUMBER(REGION!DF150),REGION!DF150,""),"")</f>
        <v/>
      </c>
      <c r="N150" s="9" t="str">
        <f>IF($A150=2,IF(ISNUMBER(REGION!DG150),REGION!DG150,""),"")</f>
        <v/>
      </c>
      <c r="O150" s="9" t="str">
        <f>IF($A150=2,IF(ISNUMBER(REGION!DH150),REGION!DH150,""),"")</f>
        <v/>
      </c>
      <c r="P150" s="9" t="str">
        <f>IF($A150=2,IF(ISNUMBER(REGION!DI150),REGION!DI150,""),"")</f>
        <v/>
      </c>
      <c r="Q150" s="9" t="str">
        <f>IF($A150=2,IF(ISNUMBER(REGION!DJ150),REGION!DJ150,""),"")</f>
        <v/>
      </c>
      <c r="R150" s="9" t="str">
        <f>IF($A150=2,IF(ISNUMBER(REGION!DK150),REGION!DK150,""),"")</f>
        <v/>
      </c>
      <c r="S150" s="6" t="str">
        <f t="shared" si="15"/>
        <v/>
      </c>
      <c r="T150" s="1" t="str">
        <f t="shared" si="13"/>
        <v/>
      </c>
      <c r="V150" s="1" t="str">
        <f t="shared" si="16"/>
        <v/>
      </c>
      <c r="W150" s="40" t="str">
        <f>IF(V150&gt;1,Employment!$S150,"")</f>
        <v/>
      </c>
    </row>
    <row r="151" spans="1:23" ht="10.5" x14ac:dyDescent="0.25">
      <c r="A151" s="39">
        <f>'Industry selection'!C151</f>
        <v>2</v>
      </c>
      <c r="B151" s="2">
        <v>32.5</v>
      </c>
      <c r="C151" s="2" t="s">
        <v>304</v>
      </c>
      <c r="D151" s="9">
        <f>IF($A151=2,IF(ISNUMBER(REGION!CY151),REGION!CY151,""),"")</f>
        <v>136.4096886079974</v>
      </c>
      <c r="E151" s="9">
        <f>IF($A151=2,IF(ISNUMBER(REGION!CZ151),REGION!CZ151,""),"")</f>
        <v>125.29171612558106</v>
      </c>
      <c r="F151" s="9">
        <f>IF($A151=2,IF(ISNUMBER(REGION!DA151),REGION!DA151,""),"")</f>
        <v>112.27074956723818</v>
      </c>
      <c r="G151" s="9">
        <f>IF($A151=2,IF(ISNUMBER(REGION!DB151),REGION!DB151,""),"")</f>
        <v>106.54970331937383</v>
      </c>
      <c r="H151" s="9">
        <f>IF($A151=2,IF(ISNUMBER(REGION!DC151),REGION!DC151,""),"")</f>
        <v>112.0978090116941</v>
      </c>
      <c r="I151" s="9" t="str">
        <f>IF($A151=2,IF(ISNUMBER(REGION!DD151),REGION!DD151,""),"")</f>
        <v/>
      </c>
      <c r="J151" s="6">
        <f t="shared" si="14"/>
        <v>118.52393332637689</v>
      </c>
      <c r="K151" s="1">
        <f t="shared" si="12"/>
        <v>1</v>
      </c>
      <c r="M151" s="9">
        <f>IF($A151=2,IF(ISNUMBER(REGION!DF151),REGION!DF151,""),"")</f>
        <v>95.810754876682509</v>
      </c>
      <c r="N151" s="9">
        <f>IF($A151=2,IF(ISNUMBER(REGION!DG151),REGION!DG151,""),"")</f>
        <v>96.72145357275231</v>
      </c>
      <c r="O151" s="9">
        <f>IF($A151=2,IF(ISNUMBER(REGION!DH151),REGION!DH151,""),"")</f>
        <v>91.672632727311083</v>
      </c>
      <c r="P151" s="9">
        <f>IF($A151=2,IF(ISNUMBER(REGION!DI151),REGION!DI151,""),"")</f>
        <v>88.612563655293528</v>
      </c>
      <c r="Q151" s="9">
        <f>IF($A151=2,IF(ISNUMBER(REGION!DJ151),REGION!DJ151,""),"")</f>
        <v>89.296392422896034</v>
      </c>
      <c r="R151" s="9" t="str">
        <f>IF($A151=2,IF(ISNUMBER(REGION!DK151),REGION!DK151,""),"")</f>
        <v/>
      </c>
      <c r="S151" s="6">
        <f t="shared" si="15"/>
        <v>92.422759450987087</v>
      </c>
      <c r="T151" s="1">
        <f t="shared" si="13"/>
        <v>1</v>
      </c>
      <c r="V151" s="1">
        <f t="shared" si="16"/>
        <v>2</v>
      </c>
      <c r="W151" s="40">
        <f>IF(V151&gt;1,Employment!$S151,"")</f>
        <v>2.6357752341294185E-3</v>
      </c>
    </row>
    <row r="152" spans="1:23" ht="10.5" x14ac:dyDescent="0.25">
      <c r="A152" s="39">
        <f>'Industry selection'!C152</f>
        <v>1</v>
      </c>
      <c r="B152" s="2">
        <v>32.9</v>
      </c>
      <c r="C152" s="2" t="s">
        <v>306</v>
      </c>
      <c r="D152" s="9" t="str">
        <f>IF($A152=2,IF(ISNUMBER(REGION!CY152),REGION!CY152,""),"")</f>
        <v/>
      </c>
      <c r="E152" s="9" t="str">
        <f>IF($A152=2,IF(ISNUMBER(REGION!CZ152),REGION!CZ152,""),"")</f>
        <v/>
      </c>
      <c r="F152" s="9" t="str">
        <f>IF($A152=2,IF(ISNUMBER(REGION!DA152),REGION!DA152,""),"")</f>
        <v/>
      </c>
      <c r="G152" s="9" t="str">
        <f>IF($A152=2,IF(ISNUMBER(REGION!DB152),REGION!DB152,""),"")</f>
        <v/>
      </c>
      <c r="H152" s="9" t="str">
        <f>IF($A152=2,IF(ISNUMBER(REGION!DC152),REGION!DC152,""),"")</f>
        <v/>
      </c>
      <c r="I152" s="9" t="str">
        <f>IF($A152=2,IF(ISNUMBER(REGION!DD152),REGION!DD152,""),"")</f>
        <v/>
      </c>
      <c r="J152" s="6" t="str">
        <f t="shared" si="14"/>
        <v/>
      </c>
      <c r="K152" s="1" t="str">
        <f t="shared" si="12"/>
        <v/>
      </c>
      <c r="M152" s="9" t="str">
        <f>IF($A152=2,IF(ISNUMBER(REGION!DF152),REGION!DF152,""),"")</f>
        <v/>
      </c>
      <c r="N152" s="9" t="str">
        <f>IF($A152=2,IF(ISNUMBER(REGION!DG152),REGION!DG152,""),"")</f>
        <v/>
      </c>
      <c r="O152" s="9" t="str">
        <f>IF($A152=2,IF(ISNUMBER(REGION!DH152),REGION!DH152,""),"")</f>
        <v/>
      </c>
      <c r="P152" s="9" t="str">
        <f>IF($A152=2,IF(ISNUMBER(REGION!DI152),REGION!DI152,""),"")</f>
        <v/>
      </c>
      <c r="Q152" s="9" t="str">
        <f>IF($A152=2,IF(ISNUMBER(REGION!DJ152),REGION!DJ152,""),"")</f>
        <v/>
      </c>
      <c r="R152" s="9" t="str">
        <f>IF($A152=2,IF(ISNUMBER(REGION!DK152),REGION!DK152,""),"")</f>
        <v/>
      </c>
      <c r="S152" s="6" t="str">
        <f t="shared" si="15"/>
        <v/>
      </c>
      <c r="T152" s="1" t="str">
        <f t="shared" si="13"/>
        <v/>
      </c>
      <c r="V152" s="1" t="str">
        <f t="shared" si="16"/>
        <v/>
      </c>
      <c r="W152" s="40" t="str">
        <f>IF(V152&gt;1,Employment!$S152,"")</f>
        <v/>
      </c>
    </row>
    <row r="153" spans="1:23" ht="10.5" x14ac:dyDescent="0.25">
      <c r="A153" s="39" t="str">
        <f>'Industry selection'!C153</f>
        <v/>
      </c>
      <c r="B153" s="2">
        <v>33</v>
      </c>
      <c r="C153" s="2" t="s">
        <v>308</v>
      </c>
      <c r="D153" s="9" t="str">
        <f>IF($A153=2,IF(ISNUMBER(REGION!CY153),REGION!CY153,""),"")</f>
        <v/>
      </c>
      <c r="E153" s="9" t="str">
        <f>IF($A153=2,IF(ISNUMBER(REGION!CZ153),REGION!CZ153,""),"")</f>
        <v/>
      </c>
      <c r="F153" s="9" t="str">
        <f>IF($A153=2,IF(ISNUMBER(REGION!DA153),REGION!DA153,""),"")</f>
        <v/>
      </c>
      <c r="G153" s="9" t="str">
        <f>IF($A153=2,IF(ISNUMBER(REGION!DB153),REGION!DB153,""),"")</f>
        <v/>
      </c>
      <c r="H153" s="9" t="str">
        <f>IF($A153=2,IF(ISNUMBER(REGION!DC153),REGION!DC153,""),"")</f>
        <v/>
      </c>
      <c r="I153" s="9" t="str">
        <f>IF($A153=2,IF(ISNUMBER(REGION!DD153),REGION!DD153,""),"")</f>
        <v/>
      </c>
      <c r="J153" s="6" t="str">
        <f t="shared" si="14"/>
        <v/>
      </c>
      <c r="K153" s="1" t="str">
        <f t="shared" si="12"/>
        <v/>
      </c>
      <c r="M153" s="9" t="str">
        <f>IF($A153=2,IF(ISNUMBER(REGION!DF153),REGION!DF153,""),"")</f>
        <v/>
      </c>
      <c r="N153" s="9" t="str">
        <f>IF($A153=2,IF(ISNUMBER(REGION!DG153),REGION!DG153,""),"")</f>
        <v/>
      </c>
      <c r="O153" s="9" t="str">
        <f>IF($A153=2,IF(ISNUMBER(REGION!DH153),REGION!DH153,""),"")</f>
        <v/>
      </c>
      <c r="P153" s="9" t="str">
        <f>IF($A153=2,IF(ISNUMBER(REGION!DI153),REGION!DI153,""),"")</f>
        <v/>
      </c>
      <c r="Q153" s="9" t="str">
        <f>IF($A153=2,IF(ISNUMBER(REGION!DJ153),REGION!DJ153,""),"")</f>
        <v/>
      </c>
      <c r="R153" s="9" t="str">
        <f>IF($A153=2,IF(ISNUMBER(REGION!DK153),REGION!DK153,""),"")</f>
        <v/>
      </c>
      <c r="S153" s="6" t="str">
        <f t="shared" si="15"/>
        <v/>
      </c>
      <c r="T153" s="1" t="str">
        <f t="shared" si="13"/>
        <v/>
      </c>
      <c r="V153" s="1" t="str">
        <f t="shared" si="16"/>
        <v/>
      </c>
      <c r="W153" s="40" t="str">
        <f>IF(V153&gt;1,Employment!$S153,"")</f>
        <v/>
      </c>
    </row>
    <row r="154" spans="1:23" ht="10.5" x14ac:dyDescent="0.25">
      <c r="A154" s="39">
        <f>'Industry selection'!C154</f>
        <v>2</v>
      </c>
      <c r="B154" s="2">
        <v>33.1</v>
      </c>
      <c r="C154" s="2" t="s">
        <v>310</v>
      </c>
      <c r="D154" s="9">
        <f>IF($A154=2,IF(ISNUMBER(REGION!CY154),REGION!CY154,""),"")</f>
        <v>65.464196895036181</v>
      </c>
      <c r="E154" s="9">
        <f>IF($A154=2,IF(ISNUMBER(REGION!CZ154),REGION!CZ154,""),"")</f>
        <v>84.167592703279382</v>
      </c>
      <c r="F154" s="9">
        <f>IF($A154=2,IF(ISNUMBER(REGION!DA154),REGION!DA154,""),"")</f>
        <v>110.99352788247172</v>
      </c>
      <c r="G154" s="9">
        <f>IF($A154=2,IF(ISNUMBER(REGION!DB154),REGION!DB154,""),"")</f>
        <v>92.792330253684696</v>
      </c>
      <c r="H154" s="9">
        <f>IF($A154=2,IF(ISNUMBER(REGION!DC154),REGION!DC154,""),"")</f>
        <v>105.39936008617782</v>
      </c>
      <c r="I154" s="9" t="str">
        <f>IF($A154=2,IF(ISNUMBER(REGION!DD154),REGION!DD154,""),"")</f>
        <v/>
      </c>
      <c r="J154" s="6">
        <f t="shared" si="14"/>
        <v>91.763401564129964</v>
      </c>
      <c r="K154" s="1">
        <f t="shared" si="12"/>
        <v>1</v>
      </c>
      <c r="M154" s="9">
        <f>IF($A154=2,IF(ISNUMBER(REGION!DF154),REGION!DF154,""),"")</f>
        <v>48.726204860700641</v>
      </c>
      <c r="N154" s="9">
        <f>IF($A154=2,IF(ISNUMBER(REGION!DG154),REGION!DG154,""),"")</f>
        <v>66.418008749919821</v>
      </c>
      <c r="O154" s="9">
        <f>IF($A154=2,IF(ISNUMBER(REGION!DH154),REGION!DH154,""),"")</f>
        <v>80.691549000539894</v>
      </c>
      <c r="P154" s="9">
        <f>IF($A154=2,IF(ISNUMBER(REGION!DI154),REGION!DI154,""),"")</f>
        <v>70.082958266008887</v>
      </c>
      <c r="Q154" s="9">
        <f>IF($A154=2,IF(ISNUMBER(REGION!DJ154),REGION!DJ154,""),"")</f>
        <v>75.587916508900094</v>
      </c>
      <c r="R154" s="9" t="str">
        <f>IF($A154=2,IF(ISNUMBER(REGION!DK154),REGION!DK154,""),"")</f>
        <v/>
      </c>
      <c r="S154" s="6">
        <f t="shared" si="15"/>
        <v>68.30132747721386</v>
      </c>
      <c r="T154" s="1">
        <f t="shared" si="13"/>
        <v>0</v>
      </c>
      <c r="V154" s="1">
        <f t="shared" si="16"/>
        <v>1</v>
      </c>
      <c r="W154" s="40" t="str">
        <f>IF(V154&gt;1,Employment!$S154,"")</f>
        <v/>
      </c>
    </row>
    <row r="155" spans="1:23" ht="10.5" x14ac:dyDescent="0.25">
      <c r="A155" s="39">
        <f>'Industry selection'!C155</f>
        <v>2</v>
      </c>
      <c r="B155" s="2">
        <v>33.200000000000003</v>
      </c>
      <c r="C155" s="2" t="s">
        <v>312</v>
      </c>
      <c r="D155" s="9">
        <f>IF($A155=2,IF(ISNUMBER(REGION!CY155),REGION!CY155,""),"")</f>
        <v>49.838074045010401</v>
      </c>
      <c r="E155" s="9">
        <f>IF($A155=2,IF(ISNUMBER(REGION!CZ155),REGION!CZ155,""),"")</f>
        <v>73.464785041410195</v>
      </c>
      <c r="F155" s="9">
        <f>IF($A155=2,IF(ISNUMBER(REGION!DA155),REGION!DA155,""),"")</f>
        <v>44.851461871833813</v>
      </c>
      <c r="G155" s="9">
        <f>IF($A155=2,IF(ISNUMBER(REGION!DB155),REGION!DB155,""),"")</f>
        <v>34.988623077630884</v>
      </c>
      <c r="H155" s="9">
        <f>IF($A155=2,IF(ISNUMBER(REGION!DC155),REGION!DC155,""),"")</f>
        <v>47.116283176452505</v>
      </c>
      <c r="I155" s="9" t="str">
        <f>IF($A155=2,IF(ISNUMBER(REGION!DD155),REGION!DD155,""),"")</f>
        <v/>
      </c>
      <c r="J155" s="6">
        <f t="shared" si="14"/>
        <v>50.051845442467553</v>
      </c>
      <c r="K155" s="1">
        <f t="shared" si="12"/>
        <v>0</v>
      </c>
      <c r="M155" s="9">
        <f>IF($A155=2,IF(ISNUMBER(REGION!DF155),REGION!DF155,""),"")</f>
        <v>37.797451135309679</v>
      </c>
      <c r="N155" s="9">
        <f>IF($A155=2,IF(ISNUMBER(REGION!DG155),REGION!DG155,""),"")</f>
        <v>59.584926690281016</v>
      </c>
      <c r="O155" s="9">
        <f>IF($A155=2,IF(ISNUMBER(REGION!DH155),REGION!DH155,""),"")</f>
        <v>36.875561181632314</v>
      </c>
      <c r="P155" s="9">
        <f>IF($A155=2,IF(ISNUMBER(REGION!DI155),REGION!DI155,""),"")</f>
        <v>28.640705134494503</v>
      </c>
      <c r="Q155" s="9">
        <f>IF($A155=2,IF(ISNUMBER(REGION!DJ155),REGION!DJ155,""),"")</f>
        <v>37.453000564503398</v>
      </c>
      <c r="R155" s="9" t="str">
        <f>IF($A155=2,IF(ISNUMBER(REGION!DK155),REGION!DK155,""),"")</f>
        <v/>
      </c>
      <c r="S155" s="6">
        <f t="shared" si="15"/>
        <v>40.070328941244178</v>
      </c>
      <c r="T155" s="1">
        <f t="shared" si="13"/>
        <v>0</v>
      </c>
      <c r="V155" s="1">
        <f t="shared" si="16"/>
        <v>0</v>
      </c>
      <c r="W155" s="40" t="str">
        <f>IF(V155&gt;1,Employment!$S155,"")</f>
        <v/>
      </c>
    </row>
    <row r="156" spans="1:23" ht="10.5" x14ac:dyDescent="0.25">
      <c r="A156" s="39" t="str">
        <f>'Industry selection'!C156</f>
        <v/>
      </c>
      <c r="B156" s="2" t="s">
        <v>314</v>
      </c>
      <c r="C156" s="2" t="s">
        <v>315</v>
      </c>
      <c r="D156" s="9" t="str">
        <f>IF($A156=2,IF(ISNUMBER(REGION!CY156),REGION!CY156,""),"")</f>
        <v/>
      </c>
      <c r="E156" s="9" t="str">
        <f>IF($A156=2,IF(ISNUMBER(REGION!CZ156),REGION!CZ156,""),"")</f>
        <v/>
      </c>
      <c r="F156" s="9" t="str">
        <f>IF($A156=2,IF(ISNUMBER(REGION!DA156),REGION!DA156,""),"")</f>
        <v/>
      </c>
      <c r="G156" s="9" t="str">
        <f>IF($A156=2,IF(ISNUMBER(REGION!DB156),REGION!DB156,""),"")</f>
        <v/>
      </c>
      <c r="H156" s="9" t="str">
        <f>IF($A156=2,IF(ISNUMBER(REGION!DC156),REGION!DC156,""),"")</f>
        <v/>
      </c>
      <c r="I156" s="9" t="str">
        <f>IF($A156=2,IF(ISNUMBER(REGION!DD156),REGION!DD156,""),"")</f>
        <v/>
      </c>
      <c r="J156" s="6" t="str">
        <f t="shared" si="14"/>
        <v/>
      </c>
      <c r="K156" s="1" t="str">
        <f t="shared" si="12"/>
        <v/>
      </c>
      <c r="M156" s="9" t="str">
        <f>IF($A156=2,IF(ISNUMBER(REGION!DF156),REGION!DF156,""),"")</f>
        <v/>
      </c>
      <c r="N156" s="9" t="str">
        <f>IF($A156=2,IF(ISNUMBER(REGION!DG156),REGION!DG156,""),"")</f>
        <v/>
      </c>
      <c r="O156" s="9" t="str">
        <f>IF($A156=2,IF(ISNUMBER(REGION!DH156),REGION!DH156,""),"")</f>
        <v/>
      </c>
      <c r="P156" s="9" t="str">
        <f>IF($A156=2,IF(ISNUMBER(REGION!DI156),REGION!DI156,""),"")</f>
        <v/>
      </c>
      <c r="Q156" s="9" t="str">
        <f>IF($A156=2,IF(ISNUMBER(REGION!DJ156),REGION!DJ156,""),"")</f>
        <v/>
      </c>
      <c r="R156" s="9" t="str">
        <f>IF($A156=2,IF(ISNUMBER(REGION!DK156),REGION!DK156,""),"")</f>
        <v/>
      </c>
      <c r="S156" s="6" t="str">
        <f t="shared" si="15"/>
        <v/>
      </c>
      <c r="T156" s="1" t="str">
        <f t="shared" si="13"/>
        <v/>
      </c>
      <c r="V156" s="1" t="str">
        <f t="shared" si="16"/>
        <v/>
      </c>
      <c r="W156" s="40" t="str">
        <f>IF(V156&gt;1,Employment!$S156,"")</f>
        <v/>
      </c>
    </row>
    <row r="157" spans="1:23" ht="10.5" x14ac:dyDescent="0.25">
      <c r="A157" s="39" t="str">
        <f>'Industry selection'!C157</f>
        <v/>
      </c>
      <c r="B157" s="2">
        <v>35</v>
      </c>
      <c r="C157" s="2" t="s">
        <v>316</v>
      </c>
      <c r="D157" s="9" t="str">
        <f>IF($A157=2,IF(ISNUMBER(REGION!CY157),REGION!CY157,""),"")</f>
        <v/>
      </c>
      <c r="E157" s="9" t="str">
        <f>IF($A157=2,IF(ISNUMBER(REGION!CZ157),REGION!CZ157,""),"")</f>
        <v/>
      </c>
      <c r="F157" s="9" t="str">
        <f>IF($A157=2,IF(ISNUMBER(REGION!DA157),REGION!DA157,""),"")</f>
        <v/>
      </c>
      <c r="G157" s="9" t="str">
        <f>IF($A157=2,IF(ISNUMBER(REGION!DB157),REGION!DB157,""),"")</f>
        <v/>
      </c>
      <c r="H157" s="9" t="str">
        <f>IF($A157=2,IF(ISNUMBER(REGION!DC157),REGION!DC157,""),"")</f>
        <v/>
      </c>
      <c r="I157" s="9" t="str">
        <f>IF($A157=2,IF(ISNUMBER(REGION!DD157),REGION!DD157,""),"")</f>
        <v/>
      </c>
      <c r="J157" s="6" t="str">
        <f t="shared" si="14"/>
        <v/>
      </c>
      <c r="K157" s="1" t="str">
        <f t="shared" si="12"/>
        <v/>
      </c>
      <c r="M157" s="9" t="str">
        <f>IF($A157=2,IF(ISNUMBER(REGION!DF157),REGION!DF157,""),"")</f>
        <v/>
      </c>
      <c r="N157" s="9" t="str">
        <f>IF($A157=2,IF(ISNUMBER(REGION!DG157),REGION!DG157,""),"")</f>
        <v/>
      </c>
      <c r="O157" s="9" t="str">
        <f>IF($A157=2,IF(ISNUMBER(REGION!DH157),REGION!DH157,""),"")</f>
        <v/>
      </c>
      <c r="P157" s="9" t="str">
        <f>IF($A157=2,IF(ISNUMBER(REGION!DI157),REGION!DI157,""),"")</f>
        <v/>
      </c>
      <c r="Q157" s="9" t="str">
        <f>IF($A157=2,IF(ISNUMBER(REGION!DJ157),REGION!DJ157,""),"")</f>
        <v/>
      </c>
      <c r="R157" s="9" t="str">
        <f>IF($A157=2,IF(ISNUMBER(REGION!DK157),REGION!DK157,""),"")</f>
        <v/>
      </c>
      <c r="S157" s="6" t="str">
        <f t="shared" si="15"/>
        <v/>
      </c>
      <c r="T157" s="1" t="str">
        <f t="shared" si="13"/>
        <v/>
      </c>
      <c r="V157" s="1" t="str">
        <f t="shared" si="16"/>
        <v/>
      </c>
      <c r="W157" s="40" t="str">
        <f>IF(V157&gt;1,Employment!$S157,"")</f>
        <v/>
      </c>
    </row>
    <row r="158" spans="1:23" ht="10.5" x14ac:dyDescent="0.25">
      <c r="A158" s="39">
        <f>'Industry selection'!C158</f>
        <v>1</v>
      </c>
      <c r="B158" s="2">
        <v>35.1</v>
      </c>
      <c r="C158" s="2" t="s">
        <v>318</v>
      </c>
      <c r="D158" s="9" t="str">
        <f>IF($A158=2,IF(ISNUMBER(REGION!CY158),REGION!CY158,""),"")</f>
        <v/>
      </c>
      <c r="E158" s="9" t="str">
        <f>IF($A158=2,IF(ISNUMBER(REGION!CZ158),REGION!CZ158,""),"")</f>
        <v/>
      </c>
      <c r="F158" s="9" t="str">
        <f>IF($A158=2,IF(ISNUMBER(REGION!DA158),REGION!DA158,""),"")</f>
        <v/>
      </c>
      <c r="G158" s="9" t="str">
        <f>IF($A158=2,IF(ISNUMBER(REGION!DB158),REGION!DB158,""),"")</f>
        <v/>
      </c>
      <c r="H158" s="9" t="str">
        <f>IF($A158=2,IF(ISNUMBER(REGION!DC158),REGION!DC158,""),"")</f>
        <v/>
      </c>
      <c r="I158" s="9" t="str">
        <f>IF($A158=2,IF(ISNUMBER(REGION!DD158),REGION!DD158,""),"")</f>
        <v/>
      </c>
      <c r="J158" s="6" t="str">
        <f t="shared" si="14"/>
        <v/>
      </c>
      <c r="K158" s="1" t="str">
        <f t="shared" si="12"/>
        <v/>
      </c>
      <c r="M158" s="9" t="str">
        <f>IF($A158=2,IF(ISNUMBER(REGION!DF158),REGION!DF158,""),"")</f>
        <v/>
      </c>
      <c r="N158" s="9" t="str">
        <f>IF($A158=2,IF(ISNUMBER(REGION!DG158),REGION!DG158,""),"")</f>
        <v/>
      </c>
      <c r="O158" s="9" t="str">
        <f>IF($A158=2,IF(ISNUMBER(REGION!DH158),REGION!DH158,""),"")</f>
        <v/>
      </c>
      <c r="P158" s="9" t="str">
        <f>IF($A158=2,IF(ISNUMBER(REGION!DI158),REGION!DI158,""),"")</f>
        <v/>
      </c>
      <c r="Q158" s="9" t="str">
        <f>IF($A158=2,IF(ISNUMBER(REGION!DJ158),REGION!DJ158,""),"")</f>
        <v/>
      </c>
      <c r="R158" s="9" t="str">
        <f>IF($A158=2,IF(ISNUMBER(REGION!DK158),REGION!DK158,""),"")</f>
        <v/>
      </c>
      <c r="S158" s="6" t="str">
        <f t="shared" si="15"/>
        <v/>
      </c>
      <c r="T158" s="1" t="str">
        <f t="shared" si="13"/>
        <v/>
      </c>
      <c r="V158" s="1" t="str">
        <f t="shared" si="16"/>
        <v/>
      </c>
      <c r="W158" s="40" t="str">
        <f>IF(V158&gt;1,Employment!$S158,"")</f>
        <v/>
      </c>
    </row>
    <row r="159" spans="1:23" ht="10.5" x14ac:dyDescent="0.25">
      <c r="A159" s="39">
        <f>'Industry selection'!C159</f>
        <v>1</v>
      </c>
      <c r="B159" s="2">
        <v>35.200000000000003</v>
      </c>
      <c r="C159" s="2" t="s">
        <v>320</v>
      </c>
      <c r="D159" s="9" t="str">
        <f>IF($A159=2,IF(ISNUMBER(REGION!CY159),REGION!CY159,""),"")</f>
        <v/>
      </c>
      <c r="E159" s="9" t="str">
        <f>IF($A159=2,IF(ISNUMBER(REGION!CZ159),REGION!CZ159,""),"")</f>
        <v/>
      </c>
      <c r="F159" s="9" t="str">
        <f>IF($A159=2,IF(ISNUMBER(REGION!DA159),REGION!DA159,""),"")</f>
        <v/>
      </c>
      <c r="G159" s="9" t="str">
        <f>IF($A159=2,IF(ISNUMBER(REGION!DB159),REGION!DB159,""),"")</f>
        <v/>
      </c>
      <c r="H159" s="9" t="str">
        <f>IF($A159=2,IF(ISNUMBER(REGION!DC159),REGION!DC159,""),"")</f>
        <v/>
      </c>
      <c r="I159" s="9" t="str">
        <f>IF($A159=2,IF(ISNUMBER(REGION!DD159),REGION!DD159,""),"")</f>
        <v/>
      </c>
      <c r="J159" s="6" t="str">
        <f t="shared" si="14"/>
        <v/>
      </c>
      <c r="K159" s="1" t="str">
        <f t="shared" si="12"/>
        <v/>
      </c>
      <c r="M159" s="9" t="str">
        <f>IF($A159=2,IF(ISNUMBER(REGION!DF159),REGION!DF159,""),"")</f>
        <v/>
      </c>
      <c r="N159" s="9" t="str">
        <f>IF($A159=2,IF(ISNUMBER(REGION!DG159),REGION!DG159,""),"")</f>
        <v/>
      </c>
      <c r="O159" s="9" t="str">
        <f>IF($A159=2,IF(ISNUMBER(REGION!DH159),REGION!DH159,""),"")</f>
        <v/>
      </c>
      <c r="P159" s="9" t="str">
        <f>IF($A159=2,IF(ISNUMBER(REGION!DI159),REGION!DI159,""),"")</f>
        <v/>
      </c>
      <c r="Q159" s="9" t="str">
        <f>IF($A159=2,IF(ISNUMBER(REGION!DJ159),REGION!DJ159,""),"")</f>
        <v/>
      </c>
      <c r="R159" s="9" t="str">
        <f>IF($A159=2,IF(ISNUMBER(REGION!DK159),REGION!DK159,""),"")</f>
        <v/>
      </c>
      <c r="S159" s="6" t="str">
        <f t="shared" si="15"/>
        <v/>
      </c>
      <c r="T159" s="1" t="str">
        <f t="shared" si="13"/>
        <v/>
      </c>
      <c r="V159" s="1" t="str">
        <f t="shared" si="16"/>
        <v/>
      </c>
      <c r="W159" s="40" t="str">
        <f>IF(V159&gt;1,Employment!$S159,"")</f>
        <v/>
      </c>
    </row>
    <row r="160" spans="1:23" ht="10.5" x14ac:dyDescent="0.25">
      <c r="A160" s="39">
        <f>'Industry selection'!C160</f>
        <v>2</v>
      </c>
      <c r="B160" s="2">
        <v>35.299999999999997</v>
      </c>
      <c r="C160" s="2" t="s">
        <v>322</v>
      </c>
      <c r="D160" s="9" t="str">
        <f>IF($A160=2,IF(ISNUMBER(REGION!CY160),REGION!CY160,""),"")</f>
        <v/>
      </c>
      <c r="E160" s="9">
        <f>IF($A160=2,IF(ISNUMBER(REGION!CZ160),REGION!CZ160,""),"")</f>
        <v>117.03869163179742</v>
      </c>
      <c r="F160" s="9">
        <f>IF($A160=2,IF(ISNUMBER(REGION!DA160),REGION!DA160,""),"")</f>
        <v>110.55838759325779</v>
      </c>
      <c r="G160" s="9">
        <f>IF($A160=2,IF(ISNUMBER(REGION!DB160),REGION!DB160,""),"")</f>
        <v>95.185906177271434</v>
      </c>
      <c r="H160" s="9">
        <f>IF($A160=2,IF(ISNUMBER(REGION!DC160),REGION!DC160,""),"")</f>
        <v>96.72250878723149</v>
      </c>
      <c r="I160" s="9" t="str">
        <f>IF($A160=2,IF(ISNUMBER(REGION!DD160),REGION!DD160,""),"")</f>
        <v/>
      </c>
      <c r="J160" s="6">
        <f t="shared" si="14"/>
        <v>104.87637354738953</v>
      </c>
      <c r="K160" s="1">
        <f t="shared" si="12"/>
        <v>1</v>
      </c>
      <c r="M160" s="9" t="str">
        <f>IF($A160=2,IF(ISNUMBER(REGION!DF160),REGION!DF160,""),"")</f>
        <v/>
      </c>
      <c r="N160" s="9">
        <f>IF($A160=2,IF(ISNUMBER(REGION!DG160),REGION!DG160,""),"")</f>
        <v>69.672384410758596</v>
      </c>
      <c r="O160" s="9">
        <f>IF($A160=2,IF(ISNUMBER(REGION!DH160),REGION!DH160,""),"")</f>
        <v>76.812341242850465</v>
      </c>
      <c r="P160" s="9">
        <f>IF($A160=2,IF(ISNUMBER(REGION!DI160),REGION!DI160,""),"")</f>
        <v>66.765581236695212</v>
      </c>
      <c r="Q160" s="9">
        <f>IF($A160=2,IF(ISNUMBER(REGION!DJ160),REGION!DJ160,""),"")</f>
        <v>71.504135471696756</v>
      </c>
      <c r="R160" s="9" t="str">
        <f>IF($A160=2,IF(ISNUMBER(REGION!DK160),REGION!DK160,""),"")</f>
        <v/>
      </c>
      <c r="S160" s="6">
        <f t="shared" si="15"/>
        <v>71.188610590500261</v>
      </c>
      <c r="T160" s="1">
        <f t="shared" si="13"/>
        <v>0</v>
      </c>
      <c r="V160" s="1">
        <f t="shared" si="16"/>
        <v>1</v>
      </c>
      <c r="W160" s="40" t="str">
        <f>IF(V160&gt;1,Employment!$S160,"")</f>
        <v/>
      </c>
    </row>
    <row r="161" spans="1:23" ht="10.5" x14ac:dyDescent="0.25">
      <c r="A161" s="39" t="str">
        <f>'Industry selection'!C161</f>
        <v/>
      </c>
      <c r="B161" s="2" t="s">
        <v>324</v>
      </c>
      <c r="C161" s="2" t="s">
        <v>325</v>
      </c>
      <c r="D161" s="9" t="str">
        <f>IF($A161=2,IF(ISNUMBER(REGION!CY161),REGION!CY161,""),"")</f>
        <v/>
      </c>
      <c r="E161" s="9" t="str">
        <f>IF($A161=2,IF(ISNUMBER(REGION!CZ161),REGION!CZ161,""),"")</f>
        <v/>
      </c>
      <c r="F161" s="9" t="str">
        <f>IF($A161=2,IF(ISNUMBER(REGION!DA161),REGION!DA161,""),"")</f>
        <v/>
      </c>
      <c r="G161" s="9" t="str">
        <f>IF($A161=2,IF(ISNUMBER(REGION!DB161),REGION!DB161,""),"")</f>
        <v/>
      </c>
      <c r="H161" s="9" t="str">
        <f>IF($A161=2,IF(ISNUMBER(REGION!DC161),REGION!DC161,""),"")</f>
        <v/>
      </c>
      <c r="I161" s="9" t="str">
        <f>IF($A161=2,IF(ISNUMBER(REGION!DD161),REGION!DD161,""),"")</f>
        <v/>
      </c>
      <c r="J161" s="6" t="str">
        <f t="shared" si="14"/>
        <v/>
      </c>
      <c r="K161" s="1" t="str">
        <f t="shared" si="12"/>
        <v/>
      </c>
      <c r="M161" s="9" t="str">
        <f>IF($A161=2,IF(ISNUMBER(REGION!DF161),REGION!DF161,""),"")</f>
        <v/>
      </c>
      <c r="N161" s="9" t="str">
        <f>IF($A161=2,IF(ISNUMBER(REGION!DG161),REGION!DG161,""),"")</f>
        <v/>
      </c>
      <c r="O161" s="9" t="str">
        <f>IF($A161=2,IF(ISNUMBER(REGION!DH161),REGION!DH161,""),"")</f>
        <v/>
      </c>
      <c r="P161" s="9" t="str">
        <f>IF($A161=2,IF(ISNUMBER(REGION!DI161),REGION!DI161,""),"")</f>
        <v/>
      </c>
      <c r="Q161" s="9" t="str">
        <f>IF($A161=2,IF(ISNUMBER(REGION!DJ161),REGION!DJ161,""),"")</f>
        <v/>
      </c>
      <c r="R161" s="9" t="str">
        <f>IF($A161=2,IF(ISNUMBER(REGION!DK161),REGION!DK161,""),"")</f>
        <v/>
      </c>
      <c r="S161" s="6" t="str">
        <f t="shared" si="15"/>
        <v/>
      </c>
      <c r="T161" s="1" t="str">
        <f t="shared" si="13"/>
        <v/>
      </c>
      <c r="V161" s="1" t="str">
        <f t="shared" si="16"/>
        <v/>
      </c>
      <c r="W161" s="40" t="str">
        <f>IF(V161&gt;1,Employment!$S161,"")</f>
        <v/>
      </c>
    </row>
    <row r="162" spans="1:23" ht="10.5" x14ac:dyDescent="0.25">
      <c r="A162" s="39">
        <f>'Industry selection'!C162</f>
        <v>1</v>
      </c>
      <c r="B162" s="2">
        <v>36</v>
      </c>
      <c r="C162" s="2" t="s">
        <v>327</v>
      </c>
      <c r="D162" s="9" t="str">
        <f>IF($A162=2,IF(ISNUMBER(REGION!CY162),REGION!CY162,""),"")</f>
        <v/>
      </c>
      <c r="E162" s="9" t="str">
        <f>IF($A162=2,IF(ISNUMBER(REGION!CZ162),REGION!CZ162,""),"")</f>
        <v/>
      </c>
      <c r="F162" s="9" t="str">
        <f>IF($A162=2,IF(ISNUMBER(REGION!DA162),REGION!DA162,""),"")</f>
        <v/>
      </c>
      <c r="G162" s="9" t="str">
        <f>IF($A162=2,IF(ISNUMBER(REGION!DB162),REGION!DB162,""),"")</f>
        <v/>
      </c>
      <c r="H162" s="9" t="str">
        <f>IF($A162=2,IF(ISNUMBER(REGION!DC162),REGION!DC162,""),"")</f>
        <v/>
      </c>
      <c r="I162" s="9" t="str">
        <f>IF($A162=2,IF(ISNUMBER(REGION!DD162),REGION!DD162,""),"")</f>
        <v/>
      </c>
      <c r="J162" s="6" t="str">
        <f t="shared" si="14"/>
        <v/>
      </c>
      <c r="K162" s="1" t="str">
        <f t="shared" si="12"/>
        <v/>
      </c>
      <c r="M162" s="9" t="str">
        <f>IF($A162=2,IF(ISNUMBER(REGION!DF162),REGION!DF162,""),"")</f>
        <v/>
      </c>
      <c r="N162" s="9" t="str">
        <f>IF($A162=2,IF(ISNUMBER(REGION!DG162),REGION!DG162,""),"")</f>
        <v/>
      </c>
      <c r="O162" s="9" t="str">
        <f>IF($A162=2,IF(ISNUMBER(REGION!DH162),REGION!DH162,""),"")</f>
        <v/>
      </c>
      <c r="P162" s="9" t="str">
        <f>IF($A162=2,IF(ISNUMBER(REGION!DI162),REGION!DI162,""),"")</f>
        <v/>
      </c>
      <c r="Q162" s="9" t="str">
        <f>IF($A162=2,IF(ISNUMBER(REGION!DJ162),REGION!DJ162,""),"")</f>
        <v/>
      </c>
      <c r="R162" s="9" t="str">
        <f>IF($A162=2,IF(ISNUMBER(REGION!DK162),REGION!DK162,""),"")</f>
        <v/>
      </c>
      <c r="S162" s="6" t="str">
        <f t="shared" si="15"/>
        <v/>
      </c>
      <c r="T162" s="1" t="str">
        <f t="shared" si="13"/>
        <v/>
      </c>
      <c r="V162" s="1" t="str">
        <f t="shared" si="16"/>
        <v/>
      </c>
      <c r="W162" s="40" t="str">
        <f>IF(V162&gt;1,Employment!$S162,"")</f>
        <v/>
      </c>
    </row>
    <row r="163" spans="1:23" ht="10.5" x14ac:dyDescent="0.25">
      <c r="A163" s="39">
        <f>'Industry selection'!C163</f>
        <v>1</v>
      </c>
      <c r="B163" s="2">
        <v>37</v>
      </c>
      <c r="C163" s="2" t="s">
        <v>329</v>
      </c>
      <c r="D163" s="9" t="str">
        <f>IF($A163=2,IF(ISNUMBER(REGION!CY163),REGION!CY163,""),"")</f>
        <v/>
      </c>
      <c r="E163" s="9" t="str">
        <f>IF($A163=2,IF(ISNUMBER(REGION!CZ163),REGION!CZ163,""),"")</f>
        <v/>
      </c>
      <c r="F163" s="9" t="str">
        <f>IF($A163=2,IF(ISNUMBER(REGION!DA163),REGION!DA163,""),"")</f>
        <v/>
      </c>
      <c r="G163" s="9" t="str">
        <f>IF($A163=2,IF(ISNUMBER(REGION!DB163),REGION!DB163,""),"")</f>
        <v/>
      </c>
      <c r="H163" s="9" t="str">
        <f>IF($A163=2,IF(ISNUMBER(REGION!DC163),REGION!DC163,""),"")</f>
        <v/>
      </c>
      <c r="I163" s="9" t="str">
        <f>IF($A163=2,IF(ISNUMBER(REGION!DD163),REGION!DD163,""),"")</f>
        <v/>
      </c>
      <c r="J163" s="6" t="str">
        <f t="shared" si="14"/>
        <v/>
      </c>
      <c r="K163" s="1" t="str">
        <f t="shared" si="12"/>
        <v/>
      </c>
      <c r="M163" s="9" t="str">
        <f>IF($A163=2,IF(ISNUMBER(REGION!DF163),REGION!DF163,""),"")</f>
        <v/>
      </c>
      <c r="N163" s="9" t="str">
        <f>IF($A163=2,IF(ISNUMBER(REGION!DG163),REGION!DG163,""),"")</f>
        <v/>
      </c>
      <c r="O163" s="9" t="str">
        <f>IF($A163=2,IF(ISNUMBER(REGION!DH163),REGION!DH163,""),"")</f>
        <v/>
      </c>
      <c r="P163" s="9" t="str">
        <f>IF($A163=2,IF(ISNUMBER(REGION!DI163),REGION!DI163,""),"")</f>
        <v/>
      </c>
      <c r="Q163" s="9" t="str">
        <f>IF($A163=2,IF(ISNUMBER(REGION!DJ163),REGION!DJ163,""),"")</f>
        <v/>
      </c>
      <c r="R163" s="9" t="str">
        <f>IF($A163=2,IF(ISNUMBER(REGION!DK163),REGION!DK163,""),"")</f>
        <v/>
      </c>
      <c r="S163" s="6" t="str">
        <f t="shared" si="15"/>
        <v/>
      </c>
      <c r="T163" s="1" t="str">
        <f t="shared" si="13"/>
        <v/>
      </c>
      <c r="V163" s="1" t="str">
        <f t="shared" si="16"/>
        <v/>
      </c>
      <c r="W163" s="40" t="str">
        <f>IF(V163&gt;1,Employment!$S163,"")</f>
        <v/>
      </c>
    </row>
    <row r="164" spans="1:23" ht="10.5" x14ac:dyDescent="0.25">
      <c r="A164" s="39" t="str">
        <f>'Industry selection'!C164</f>
        <v/>
      </c>
      <c r="B164" s="2">
        <v>38</v>
      </c>
      <c r="C164" s="2" t="s">
        <v>331</v>
      </c>
      <c r="D164" s="9" t="str">
        <f>IF($A164=2,IF(ISNUMBER(REGION!CY164),REGION!CY164,""),"")</f>
        <v/>
      </c>
      <c r="E164" s="9" t="str">
        <f>IF($A164=2,IF(ISNUMBER(REGION!CZ164),REGION!CZ164,""),"")</f>
        <v/>
      </c>
      <c r="F164" s="9" t="str">
        <f>IF($A164=2,IF(ISNUMBER(REGION!DA164),REGION!DA164,""),"")</f>
        <v/>
      </c>
      <c r="G164" s="9" t="str">
        <f>IF($A164=2,IF(ISNUMBER(REGION!DB164),REGION!DB164,""),"")</f>
        <v/>
      </c>
      <c r="H164" s="9" t="str">
        <f>IF($A164=2,IF(ISNUMBER(REGION!DC164),REGION!DC164,""),"")</f>
        <v/>
      </c>
      <c r="I164" s="9" t="str">
        <f>IF($A164=2,IF(ISNUMBER(REGION!DD164),REGION!DD164,""),"")</f>
        <v/>
      </c>
      <c r="J164" s="6" t="str">
        <f t="shared" si="14"/>
        <v/>
      </c>
      <c r="K164" s="1" t="str">
        <f t="shared" si="12"/>
        <v/>
      </c>
      <c r="M164" s="9" t="str">
        <f>IF($A164=2,IF(ISNUMBER(REGION!DF164),REGION!DF164,""),"")</f>
        <v/>
      </c>
      <c r="N164" s="9" t="str">
        <f>IF($A164=2,IF(ISNUMBER(REGION!DG164),REGION!DG164,""),"")</f>
        <v/>
      </c>
      <c r="O164" s="9" t="str">
        <f>IF($A164=2,IF(ISNUMBER(REGION!DH164),REGION!DH164,""),"")</f>
        <v/>
      </c>
      <c r="P164" s="9" t="str">
        <f>IF($A164=2,IF(ISNUMBER(REGION!DI164),REGION!DI164,""),"")</f>
        <v/>
      </c>
      <c r="Q164" s="9" t="str">
        <f>IF($A164=2,IF(ISNUMBER(REGION!DJ164),REGION!DJ164,""),"")</f>
        <v/>
      </c>
      <c r="R164" s="9" t="str">
        <f>IF($A164=2,IF(ISNUMBER(REGION!DK164),REGION!DK164,""),"")</f>
        <v/>
      </c>
      <c r="S164" s="6" t="str">
        <f t="shared" si="15"/>
        <v/>
      </c>
      <c r="T164" s="1" t="str">
        <f t="shared" si="13"/>
        <v/>
      </c>
      <c r="V164" s="1" t="str">
        <f t="shared" si="16"/>
        <v/>
      </c>
      <c r="W164" s="40" t="str">
        <f>IF(V164&gt;1,Employment!$S164,"")</f>
        <v/>
      </c>
    </row>
    <row r="165" spans="1:23" ht="10.5" x14ac:dyDescent="0.25">
      <c r="A165" s="39">
        <f>'Industry selection'!C165</f>
        <v>2</v>
      </c>
      <c r="B165" s="2">
        <v>38.1</v>
      </c>
      <c r="C165" s="2" t="s">
        <v>333</v>
      </c>
      <c r="D165" s="9">
        <f>IF($A165=2,IF(ISNUMBER(REGION!CY165),REGION!CY165,""),"")</f>
        <v>77.67735705314486</v>
      </c>
      <c r="E165" s="9" t="str">
        <f>IF($A165=2,IF(ISNUMBER(REGION!CZ165),REGION!CZ165,""),"")</f>
        <v/>
      </c>
      <c r="F165" s="9" t="str">
        <f>IF($A165=2,IF(ISNUMBER(REGION!DA165),REGION!DA165,""),"")</f>
        <v/>
      </c>
      <c r="G165" s="9">
        <f>IF($A165=2,IF(ISNUMBER(REGION!DB165),REGION!DB165,""),"")</f>
        <v>68.005233609816671</v>
      </c>
      <c r="H165" s="9">
        <f>IF($A165=2,IF(ISNUMBER(REGION!DC165),REGION!DC165,""),"")</f>
        <v>72.092473615516099</v>
      </c>
      <c r="I165" s="9">
        <f>IF($A165=2,IF(ISNUMBER(REGION!DD165),REGION!DD165,""),"")</f>
        <v>75.82363590295239</v>
      </c>
      <c r="J165" s="6">
        <f t="shared" si="14"/>
        <v>73.399675045357498</v>
      </c>
      <c r="K165" s="1">
        <f t="shared" si="12"/>
        <v>0</v>
      </c>
      <c r="M165" s="9">
        <f>IF($A165=2,IF(ISNUMBER(REGION!DF165),REGION!DF165,""),"")</f>
        <v>65.901968692980759</v>
      </c>
      <c r="N165" s="9" t="str">
        <f>IF($A165=2,IF(ISNUMBER(REGION!DG165),REGION!DG165,""),"")</f>
        <v/>
      </c>
      <c r="O165" s="9" t="str">
        <f>IF($A165=2,IF(ISNUMBER(REGION!DH165),REGION!DH165,""),"")</f>
        <v/>
      </c>
      <c r="P165" s="9">
        <f>IF($A165=2,IF(ISNUMBER(REGION!DI165),REGION!DI165,""),"")</f>
        <v>68.859753603736706</v>
      </c>
      <c r="Q165" s="9">
        <f>IF($A165=2,IF(ISNUMBER(REGION!DJ165),REGION!DJ165,""),"")</f>
        <v>71.632915690042637</v>
      </c>
      <c r="R165" s="9">
        <f>IF($A165=2,IF(ISNUMBER(REGION!DK165),REGION!DK165,""),"")</f>
        <v>80.056927060585096</v>
      </c>
      <c r="S165" s="6">
        <f t="shared" si="15"/>
        <v>71.612891261836296</v>
      </c>
      <c r="T165" s="1">
        <f t="shared" si="13"/>
        <v>0</v>
      </c>
      <c r="V165" s="1">
        <f t="shared" si="16"/>
        <v>0</v>
      </c>
      <c r="W165" s="40" t="str">
        <f>IF(V165&gt;1,Employment!$S165,"")</f>
        <v/>
      </c>
    </row>
    <row r="166" spans="1:23" ht="10.5" x14ac:dyDescent="0.25">
      <c r="A166" s="39">
        <f>'Industry selection'!C166</f>
        <v>1</v>
      </c>
      <c r="B166" s="2">
        <v>38.200000000000003</v>
      </c>
      <c r="C166" s="2" t="s">
        <v>335</v>
      </c>
      <c r="D166" s="9" t="str">
        <f>IF($A166=2,IF(ISNUMBER(REGION!CY166),REGION!CY166,""),"")</f>
        <v/>
      </c>
      <c r="E166" s="9" t="str">
        <f>IF($A166=2,IF(ISNUMBER(REGION!CZ166),REGION!CZ166,""),"")</f>
        <v/>
      </c>
      <c r="F166" s="9" t="str">
        <f>IF($A166=2,IF(ISNUMBER(REGION!DA166),REGION!DA166,""),"")</f>
        <v/>
      </c>
      <c r="G166" s="9" t="str">
        <f>IF($A166=2,IF(ISNUMBER(REGION!DB166),REGION!DB166,""),"")</f>
        <v/>
      </c>
      <c r="H166" s="9" t="str">
        <f>IF($A166=2,IF(ISNUMBER(REGION!DC166),REGION!DC166,""),"")</f>
        <v/>
      </c>
      <c r="I166" s="9" t="str">
        <f>IF($A166=2,IF(ISNUMBER(REGION!DD166),REGION!DD166,""),"")</f>
        <v/>
      </c>
      <c r="J166" s="6" t="str">
        <f t="shared" si="14"/>
        <v/>
      </c>
      <c r="K166" s="1" t="str">
        <f t="shared" si="12"/>
        <v/>
      </c>
      <c r="M166" s="9" t="str">
        <f>IF($A166=2,IF(ISNUMBER(REGION!DF166),REGION!DF166,""),"")</f>
        <v/>
      </c>
      <c r="N166" s="9" t="str">
        <f>IF($A166=2,IF(ISNUMBER(REGION!DG166),REGION!DG166,""),"")</f>
        <v/>
      </c>
      <c r="O166" s="9" t="str">
        <f>IF($A166=2,IF(ISNUMBER(REGION!DH166),REGION!DH166,""),"")</f>
        <v/>
      </c>
      <c r="P166" s="9" t="str">
        <f>IF($A166=2,IF(ISNUMBER(REGION!DI166),REGION!DI166,""),"")</f>
        <v/>
      </c>
      <c r="Q166" s="9" t="str">
        <f>IF($A166=2,IF(ISNUMBER(REGION!DJ166),REGION!DJ166,""),"")</f>
        <v/>
      </c>
      <c r="R166" s="9" t="str">
        <f>IF($A166=2,IF(ISNUMBER(REGION!DK166),REGION!DK166,""),"")</f>
        <v/>
      </c>
      <c r="S166" s="6" t="str">
        <f t="shared" si="15"/>
        <v/>
      </c>
      <c r="T166" s="1" t="str">
        <f t="shared" si="13"/>
        <v/>
      </c>
      <c r="V166" s="1" t="str">
        <f t="shared" si="16"/>
        <v/>
      </c>
      <c r="W166" s="40" t="str">
        <f>IF(V166&gt;1,Employment!$S166,"")</f>
        <v/>
      </c>
    </row>
    <row r="167" spans="1:23" ht="10.5" x14ac:dyDescent="0.25">
      <c r="A167" s="39">
        <f>'Industry selection'!C167</f>
        <v>2</v>
      </c>
      <c r="B167" s="2">
        <v>38.299999999999997</v>
      </c>
      <c r="C167" s="2" t="s">
        <v>337</v>
      </c>
      <c r="D167" s="9" t="str">
        <f>IF($A167=2,IF(ISNUMBER(REGION!CY167),REGION!CY167,""),"")</f>
        <v/>
      </c>
      <c r="E167" s="9">
        <f>IF($A167=2,IF(ISNUMBER(REGION!CZ167),REGION!CZ167,""),"")</f>
        <v>75.462846600511028</v>
      </c>
      <c r="F167" s="9">
        <f>IF($A167=2,IF(ISNUMBER(REGION!DA167),REGION!DA167,""),"")</f>
        <v>48.459702341837975</v>
      </c>
      <c r="G167" s="9" t="str">
        <f>IF($A167=2,IF(ISNUMBER(REGION!DB167),REGION!DB167,""),"")</f>
        <v/>
      </c>
      <c r="H167" s="9">
        <f>IF($A167=2,IF(ISNUMBER(REGION!DC167),REGION!DC167,""),"")</f>
        <v>52.123122756440587</v>
      </c>
      <c r="I167" s="9">
        <f>IF($A167=2,IF(ISNUMBER(REGION!DD167),REGION!DD167,""),"")</f>
        <v>61.490695305444426</v>
      </c>
      <c r="J167" s="6">
        <f t="shared" si="14"/>
        <v>59.384091751058506</v>
      </c>
      <c r="K167" s="1">
        <f t="shared" si="12"/>
        <v>0</v>
      </c>
      <c r="M167" s="9" t="str">
        <f>IF($A167=2,IF(ISNUMBER(REGION!DF167),REGION!DF167,""),"")</f>
        <v/>
      </c>
      <c r="N167" s="9">
        <f>IF($A167=2,IF(ISNUMBER(REGION!DG167),REGION!DG167,""),"")</f>
        <v>59.091332578080262</v>
      </c>
      <c r="O167" s="9">
        <f>IF($A167=2,IF(ISNUMBER(REGION!DH167),REGION!DH167,""),"")</f>
        <v>41.683637170347353</v>
      </c>
      <c r="P167" s="9" t="str">
        <f>IF($A167=2,IF(ISNUMBER(REGION!DI167),REGION!DI167,""),"")</f>
        <v/>
      </c>
      <c r="Q167" s="9">
        <f>IF($A167=2,IF(ISNUMBER(REGION!DJ167),REGION!DJ167,""),"")</f>
        <v>51.444789023026459</v>
      </c>
      <c r="R167" s="9">
        <f>IF($A167=2,IF(ISNUMBER(REGION!DK167),REGION!DK167,""),"")</f>
        <v>62.767583995698011</v>
      </c>
      <c r="S167" s="6">
        <f t="shared" si="15"/>
        <v>53.746835691788021</v>
      </c>
      <c r="T167" s="1">
        <f t="shared" si="13"/>
        <v>0</v>
      </c>
      <c r="V167" s="1">
        <f t="shared" si="16"/>
        <v>0</v>
      </c>
      <c r="W167" s="40" t="str">
        <f>IF(V167&gt;1,Employment!$S167,"")</f>
        <v/>
      </c>
    </row>
    <row r="168" spans="1:23" ht="10.5" x14ac:dyDescent="0.25">
      <c r="A168" s="39">
        <f>'Industry selection'!C168</f>
        <v>1</v>
      </c>
      <c r="B168" s="2">
        <v>39</v>
      </c>
      <c r="C168" s="2" t="s">
        <v>339</v>
      </c>
      <c r="D168" s="9" t="str">
        <f>IF($A168=2,IF(ISNUMBER(REGION!CY168),REGION!CY168,""),"")</f>
        <v/>
      </c>
      <c r="E168" s="9" t="str">
        <f>IF($A168=2,IF(ISNUMBER(REGION!CZ168),REGION!CZ168,""),"")</f>
        <v/>
      </c>
      <c r="F168" s="9" t="str">
        <f>IF($A168=2,IF(ISNUMBER(REGION!DA168),REGION!DA168,""),"")</f>
        <v/>
      </c>
      <c r="G168" s="9" t="str">
        <f>IF($A168=2,IF(ISNUMBER(REGION!DB168),REGION!DB168,""),"")</f>
        <v/>
      </c>
      <c r="H168" s="9" t="str">
        <f>IF($A168=2,IF(ISNUMBER(REGION!DC168),REGION!DC168,""),"")</f>
        <v/>
      </c>
      <c r="I168" s="9" t="str">
        <f>IF($A168=2,IF(ISNUMBER(REGION!DD168),REGION!DD168,""),"")</f>
        <v/>
      </c>
      <c r="J168" s="6" t="str">
        <f t="shared" si="14"/>
        <v/>
      </c>
      <c r="K168" s="1" t="str">
        <f t="shared" si="12"/>
        <v/>
      </c>
      <c r="M168" s="9" t="str">
        <f>IF($A168=2,IF(ISNUMBER(REGION!DF168),REGION!DF168,""),"")</f>
        <v/>
      </c>
      <c r="N168" s="9" t="str">
        <f>IF($A168=2,IF(ISNUMBER(REGION!DG168),REGION!DG168,""),"")</f>
        <v/>
      </c>
      <c r="O168" s="9" t="str">
        <f>IF($A168=2,IF(ISNUMBER(REGION!DH168),REGION!DH168,""),"")</f>
        <v/>
      </c>
      <c r="P168" s="9" t="str">
        <f>IF($A168=2,IF(ISNUMBER(REGION!DI168),REGION!DI168,""),"")</f>
        <v/>
      </c>
      <c r="Q168" s="9" t="str">
        <f>IF($A168=2,IF(ISNUMBER(REGION!DJ168),REGION!DJ168,""),"")</f>
        <v/>
      </c>
      <c r="R168" s="9" t="str">
        <f>IF($A168=2,IF(ISNUMBER(REGION!DK168),REGION!DK168,""),"")</f>
        <v/>
      </c>
      <c r="S168" s="6" t="str">
        <f t="shared" si="15"/>
        <v/>
      </c>
      <c r="T168" s="1" t="str">
        <f t="shared" si="13"/>
        <v/>
      </c>
      <c r="V168" s="1" t="str">
        <f t="shared" si="16"/>
        <v/>
      </c>
      <c r="W168" s="40" t="str">
        <f>IF(V168&gt;1,Employment!$S168,"")</f>
        <v/>
      </c>
    </row>
    <row r="169" spans="1:23" ht="10.5" x14ac:dyDescent="0.25">
      <c r="A169" s="39" t="str">
        <f>'Industry selection'!C169</f>
        <v/>
      </c>
      <c r="B169" s="2" t="s">
        <v>341</v>
      </c>
      <c r="C169" s="2" t="s">
        <v>342</v>
      </c>
      <c r="D169" s="9" t="str">
        <f>IF($A169=2,IF(ISNUMBER(REGION!CY169),REGION!CY169,""),"")</f>
        <v/>
      </c>
      <c r="E169" s="9" t="str">
        <f>IF($A169=2,IF(ISNUMBER(REGION!CZ169),REGION!CZ169,""),"")</f>
        <v/>
      </c>
      <c r="F169" s="9" t="str">
        <f>IF($A169=2,IF(ISNUMBER(REGION!DA169),REGION!DA169,""),"")</f>
        <v/>
      </c>
      <c r="G169" s="9" t="str">
        <f>IF($A169=2,IF(ISNUMBER(REGION!DB169),REGION!DB169,""),"")</f>
        <v/>
      </c>
      <c r="H169" s="9" t="str">
        <f>IF($A169=2,IF(ISNUMBER(REGION!DC169),REGION!DC169,""),"")</f>
        <v/>
      </c>
      <c r="I169" s="9" t="str">
        <f>IF($A169=2,IF(ISNUMBER(REGION!DD169),REGION!DD169,""),"")</f>
        <v/>
      </c>
      <c r="J169" s="6" t="str">
        <f t="shared" si="14"/>
        <v/>
      </c>
      <c r="K169" s="1" t="str">
        <f t="shared" si="12"/>
        <v/>
      </c>
      <c r="M169" s="9" t="str">
        <f>IF($A169=2,IF(ISNUMBER(REGION!DF169),REGION!DF169,""),"")</f>
        <v/>
      </c>
      <c r="N169" s="9" t="str">
        <f>IF($A169=2,IF(ISNUMBER(REGION!DG169),REGION!DG169,""),"")</f>
        <v/>
      </c>
      <c r="O169" s="9" t="str">
        <f>IF($A169=2,IF(ISNUMBER(REGION!DH169),REGION!DH169,""),"")</f>
        <v/>
      </c>
      <c r="P169" s="9" t="str">
        <f>IF($A169=2,IF(ISNUMBER(REGION!DI169),REGION!DI169,""),"")</f>
        <v/>
      </c>
      <c r="Q169" s="9" t="str">
        <f>IF($A169=2,IF(ISNUMBER(REGION!DJ169),REGION!DJ169,""),"")</f>
        <v/>
      </c>
      <c r="R169" s="9" t="str">
        <f>IF($A169=2,IF(ISNUMBER(REGION!DK169),REGION!DK169,""),"")</f>
        <v/>
      </c>
      <c r="S169" s="6" t="str">
        <f t="shared" si="15"/>
        <v/>
      </c>
      <c r="T169" s="1" t="str">
        <f t="shared" si="13"/>
        <v/>
      </c>
      <c r="V169" s="1" t="str">
        <f t="shared" si="16"/>
        <v/>
      </c>
      <c r="W169" s="40" t="str">
        <f>IF(V169&gt;1,Employment!$S169,"")</f>
        <v/>
      </c>
    </row>
    <row r="170" spans="1:23" ht="10.5" x14ac:dyDescent="0.25">
      <c r="A170" s="39" t="str">
        <f>'Industry selection'!C170</f>
        <v/>
      </c>
      <c r="B170" s="2">
        <v>41</v>
      </c>
      <c r="C170" s="2" t="s">
        <v>344</v>
      </c>
      <c r="D170" s="9" t="str">
        <f>IF($A170=2,IF(ISNUMBER(REGION!CY170),REGION!CY170,""),"")</f>
        <v/>
      </c>
      <c r="E170" s="9" t="str">
        <f>IF($A170=2,IF(ISNUMBER(REGION!CZ170),REGION!CZ170,""),"")</f>
        <v/>
      </c>
      <c r="F170" s="9" t="str">
        <f>IF($A170=2,IF(ISNUMBER(REGION!DA170),REGION!DA170,""),"")</f>
        <v/>
      </c>
      <c r="G170" s="9" t="str">
        <f>IF($A170=2,IF(ISNUMBER(REGION!DB170),REGION!DB170,""),"")</f>
        <v/>
      </c>
      <c r="H170" s="9" t="str">
        <f>IF($A170=2,IF(ISNUMBER(REGION!DC170),REGION!DC170,""),"")</f>
        <v/>
      </c>
      <c r="I170" s="9" t="str">
        <f>IF($A170=2,IF(ISNUMBER(REGION!DD170),REGION!DD170,""),"")</f>
        <v/>
      </c>
      <c r="J170" s="6" t="str">
        <f t="shared" si="14"/>
        <v/>
      </c>
      <c r="K170" s="1" t="str">
        <f t="shared" si="12"/>
        <v/>
      </c>
      <c r="M170" s="9" t="str">
        <f>IF($A170=2,IF(ISNUMBER(REGION!DF170),REGION!DF170,""),"")</f>
        <v/>
      </c>
      <c r="N170" s="9" t="str">
        <f>IF($A170=2,IF(ISNUMBER(REGION!DG170),REGION!DG170,""),"")</f>
        <v/>
      </c>
      <c r="O170" s="9" t="str">
        <f>IF($A170=2,IF(ISNUMBER(REGION!DH170),REGION!DH170,""),"")</f>
        <v/>
      </c>
      <c r="P170" s="9" t="str">
        <f>IF($A170=2,IF(ISNUMBER(REGION!DI170),REGION!DI170,""),"")</f>
        <v/>
      </c>
      <c r="Q170" s="9" t="str">
        <f>IF($A170=2,IF(ISNUMBER(REGION!DJ170),REGION!DJ170,""),"")</f>
        <v/>
      </c>
      <c r="R170" s="9" t="str">
        <f>IF($A170=2,IF(ISNUMBER(REGION!DK170),REGION!DK170,""),"")</f>
        <v/>
      </c>
      <c r="S170" s="6" t="str">
        <f t="shared" si="15"/>
        <v/>
      </c>
      <c r="T170" s="1" t="str">
        <f t="shared" si="13"/>
        <v/>
      </c>
      <c r="V170" s="1" t="str">
        <f t="shared" si="16"/>
        <v/>
      </c>
      <c r="W170" s="40" t="str">
        <f>IF(V170&gt;1,Employment!$S170,"")</f>
        <v/>
      </c>
    </row>
    <row r="171" spans="1:23" ht="10.5" x14ac:dyDescent="0.25">
      <c r="A171" s="39">
        <f>'Industry selection'!C171</f>
        <v>2</v>
      </c>
      <c r="B171" s="2">
        <v>41.1</v>
      </c>
      <c r="C171" s="2" t="s">
        <v>346</v>
      </c>
      <c r="D171" s="9">
        <f>IF($A171=2,IF(ISNUMBER(REGION!CY171),REGION!CY171,""),"")</f>
        <v>70.089893622052799</v>
      </c>
      <c r="E171" s="9">
        <f>IF($A171=2,IF(ISNUMBER(REGION!CZ171),REGION!CZ171,""),"")</f>
        <v>50.531890312085245</v>
      </c>
      <c r="F171" s="9">
        <f>IF($A171=2,IF(ISNUMBER(REGION!DA171),REGION!DA171,""),"")</f>
        <v>71.686485740272801</v>
      </c>
      <c r="G171" s="9">
        <f>IF($A171=2,IF(ISNUMBER(REGION!DB171),REGION!DB171,""),"")</f>
        <v>49.542252234308535</v>
      </c>
      <c r="H171" s="9">
        <f>IF($A171=2,IF(ISNUMBER(REGION!DC171),REGION!DC171,""),"")</f>
        <v>54.287701426470967</v>
      </c>
      <c r="I171" s="9">
        <f>IF($A171=2,IF(ISNUMBER(REGION!DD171),REGION!DD171,""),"")</f>
        <v>66.391331785103816</v>
      </c>
      <c r="J171" s="6">
        <f t="shared" si="14"/>
        <v>60.421592520049025</v>
      </c>
      <c r="K171" s="1">
        <f t="shared" si="12"/>
        <v>0</v>
      </c>
      <c r="M171" s="9">
        <f>IF($A171=2,IF(ISNUMBER(REGION!DF171),REGION!DF171,""),"")</f>
        <v>44.193383314055509</v>
      </c>
      <c r="N171" s="9">
        <f>IF($A171=2,IF(ISNUMBER(REGION!DG171),REGION!DG171,""),"")</f>
        <v>29.065166144380004</v>
      </c>
      <c r="O171" s="9">
        <f>IF($A171=2,IF(ISNUMBER(REGION!DH171),REGION!DH171,""),"")</f>
        <v>45.871928725213849</v>
      </c>
      <c r="P171" s="9">
        <f>IF($A171=2,IF(ISNUMBER(REGION!DI171),REGION!DI171,""),"")</f>
        <v>35.414151957853548</v>
      </c>
      <c r="Q171" s="9">
        <f>IF($A171=2,IF(ISNUMBER(REGION!DJ171),REGION!DJ171,""),"")</f>
        <v>46.204666374320695</v>
      </c>
      <c r="R171" s="9">
        <f>IF($A171=2,IF(ISNUMBER(REGION!DK171),REGION!DK171,""),"")</f>
        <v>66.924954796174205</v>
      </c>
      <c r="S171" s="6">
        <f t="shared" si="15"/>
        <v>44.612375218666308</v>
      </c>
      <c r="T171" s="1">
        <f t="shared" si="13"/>
        <v>0</v>
      </c>
      <c r="V171" s="1">
        <f t="shared" si="16"/>
        <v>0</v>
      </c>
      <c r="W171" s="40" t="str">
        <f>IF(V171&gt;1,Employment!$S171,"")</f>
        <v/>
      </c>
    </row>
    <row r="172" spans="1:23" ht="10.5" x14ac:dyDescent="0.25">
      <c r="A172" s="39">
        <f>'Industry selection'!C172</f>
        <v>2</v>
      </c>
      <c r="B172" s="2">
        <v>41.2</v>
      </c>
      <c r="C172" s="2" t="s">
        <v>348</v>
      </c>
      <c r="D172" s="9">
        <f>IF($A172=2,IF(ISNUMBER(REGION!CY172),REGION!CY172,""),"")</f>
        <v>87.766307474456454</v>
      </c>
      <c r="E172" s="9">
        <f>IF($A172=2,IF(ISNUMBER(REGION!CZ172),REGION!CZ172,""),"")</f>
        <v>62.236319322905722</v>
      </c>
      <c r="F172" s="9">
        <f>IF($A172=2,IF(ISNUMBER(REGION!DA172),REGION!DA172,""),"")</f>
        <v>62.733949340346911</v>
      </c>
      <c r="G172" s="9">
        <f>IF($A172=2,IF(ISNUMBER(REGION!DB172),REGION!DB172,""),"")</f>
        <v>65.758936373632594</v>
      </c>
      <c r="H172" s="9">
        <f>IF($A172=2,IF(ISNUMBER(REGION!DC172),REGION!DC172,""),"")</f>
        <v>62.135681451993925</v>
      </c>
      <c r="I172" s="9">
        <f>IF($A172=2,IF(ISNUMBER(REGION!DD172),REGION!DD172,""),"")</f>
        <v>61.807452520744214</v>
      </c>
      <c r="J172" s="6">
        <f t="shared" si="14"/>
        <v>67.07310774734664</v>
      </c>
      <c r="K172" s="1">
        <f t="shared" si="12"/>
        <v>0</v>
      </c>
      <c r="M172" s="9">
        <f>IF($A172=2,IF(ISNUMBER(REGION!DF172),REGION!DF172,""),"")</f>
        <v>73.689580377369523</v>
      </c>
      <c r="N172" s="9">
        <f>IF($A172=2,IF(ISNUMBER(REGION!DG172),REGION!DG172,""),"")</f>
        <v>63.142965435658709</v>
      </c>
      <c r="O172" s="9">
        <f>IF($A172=2,IF(ISNUMBER(REGION!DH172),REGION!DH172,""),"")</f>
        <v>36.305934516053739</v>
      </c>
      <c r="P172" s="9">
        <f>IF($A172=2,IF(ISNUMBER(REGION!DI172),REGION!DI172,""),"")</f>
        <v>71.933017368910768</v>
      </c>
      <c r="Q172" s="9">
        <f>IF($A172=2,IF(ISNUMBER(REGION!DJ172),REGION!DJ172,""),"")</f>
        <v>66.97293157154941</v>
      </c>
      <c r="R172" s="9">
        <f>IF($A172=2,IF(ISNUMBER(REGION!DK172),REGION!DK172,""),"")</f>
        <v>67.920106954181279</v>
      </c>
      <c r="S172" s="6">
        <f t="shared" si="15"/>
        <v>63.327422703953907</v>
      </c>
      <c r="T172" s="1">
        <f t="shared" si="13"/>
        <v>0</v>
      </c>
      <c r="V172" s="1">
        <f t="shared" si="16"/>
        <v>0</v>
      </c>
      <c r="W172" s="40" t="str">
        <f>IF(V172&gt;1,Employment!$S172,"")</f>
        <v/>
      </c>
    </row>
    <row r="173" spans="1:23" ht="10.5" x14ac:dyDescent="0.25">
      <c r="A173" s="39" t="str">
        <f>'Industry selection'!C173</f>
        <v/>
      </c>
      <c r="B173" s="2">
        <v>42</v>
      </c>
      <c r="C173" s="2" t="s">
        <v>350</v>
      </c>
      <c r="D173" s="9" t="str">
        <f>IF($A173=2,IF(ISNUMBER(REGION!CY173),REGION!CY173,""),"")</f>
        <v/>
      </c>
      <c r="E173" s="9" t="str">
        <f>IF($A173=2,IF(ISNUMBER(REGION!CZ173),REGION!CZ173,""),"")</f>
        <v/>
      </c>
      <c r="F173" s="9" t="str">
        <f>IF($A173=2,IF(ISNUMBER(REGION!DA173),REGION!DA173,""),"")</f>
        <v/>
      </c>
      <c r="G173" s="9" t="str">
        <f>IF($A173=2,IF(ISNUMBER(REGION!DB173),REGION!DB173,""),"")</f>
        <v/>
      </c>
      <c r="H173" s="9" t="str">
        <f>IF($A173=2,IF(ISNUMBER(REGION!DC173),REGION!DC173,""),"")</f>
        <v/>
      </c>
      <c r="I173" s="9" t="str">
        <f>IF($A173=2,IF(ISNUMBER(REGION!DD173),REGION!DD173,""),"")</f>
        <v/>
      </c>
      <c r="J173" s="6" t="str">
        <f t="shared" si="14"/>
        <v/>
      </c>
      <c r="K173" s="1" t="str">
        <f t="shared" si="12"/>
        <v/>
      </c>
      <c r="M173" s="9" t="str">
        <f>IF($A173=2,IF(ISNUMBER(REGION!DF173),REGION!DF173,""),"")</f>
        <v/>
      </c>
      <c r="N173" s="9" t="str">
        <f>IF($A173=2,IF(ISNUMBER(REGION!DG173),REGION!DG173,""),"")</f>
        <v/>
      </c>
      <c r="O173" s="9" t="str">
        <f>IF($A173=2,IF(ISNUMBER(REGION!DH173),REGION!DH173,""),"")</f>
        <v/>
      </c>
      <c r="P173" s="9" t="str">
        <f>IF($A173=2,IF(ISNUMBER(REGION!DI173),REGION!DI173,""),"")</f>
        <v/>
      </c>
      <c r="Q173" s="9" t="str">
        <f>IF($A173=2,IF(ISNUMBER(REGION!DJ173),REGION!DJ173,""),"")</f>
        <v/>
      </c>
      <c r="R173" s="9" t="str">
        <f>IF($A173=2,IF(ISNUMBER(REGION!DK173),REGION!DK173,""),"")</f>
        <v/>
      </c>
      <c r="S173" s="6" t="str">
        <f t="shared" si="15"/>
        <v/>
      </c>
      <c r="T173" s="1" t="str">
        <f t="shared" si="13"/>
        <v/>
      </c>
      <c r="V173" s="1" t="str">
        <f t="shared" si="16"/>
        <v/>
      </c>
      <c r="W173" s="40" t="str">
        <f>IF(V173&gt;1,Employment!$S173,"")</f>
        <v/>
      </c>
    </row>
    <row r="174" spans="1:23" ht="10.5" x14ac:dyDescent="0.25">
      <c r="A174" s="39">
        <f>'Industry selection'!C174</f>
        <v>2</v>
      </c>
      <c r="B174" s="2">
        <v>42.1</v>
      </c>
      <c r="C174" s="2" t="s">
        <v>352</v>
      </c>
      <c r="D174" s="9">
        <f>IF($A174=2,IF(ISNUMBER(REGION!CY174),REGION!CY174,""),"")</f>
        <v>85.601683074508571</v>
      </c>
      <c r="E174" s="9">
        <f>IF($A174=2,IF(ISNUMBER(REGION!CZ174),REGION!CZ174,""),"")</f>
        <v>108.01049621077873</v>
      </c>
      <c r="F174" s="9" t="str">
        <f>IF($A174=2,IF(ISNUMBER(REGION!DA174),REGION!DA174,""),"")</f>
        <v/>
      </c>
      <c r="G174" s="9">
        <f>IF($A174=2,IF(ISNUMBER(REGION!DB174),REGION!DB174,""),"")</f>
        <v>84.548615915678369</v>
      </c>
      <c r="H174" s="9">
        <f>IF($A174=2,IF(ISNUMBER(REGION!DC174),REGION!DC174,""),"")</f>
        <v>93.080128483863632</v>
      </c>
      <c r="I174" s="9">
        <f>IF($A174=2,IF(ISNUMBER(REGION!DD174),REGION!DD174,""),"")</f>
        <v>94.563747317113098</v>
      </c>
      <c r="J174" s="6">
        <f t="shared" si="14"/>
        <v>93.160934200388482</v>
      </c>
      <c r="K174" s="1">
        <f t="shared" si="12"/>
        <v>1</v>
      </c>
      <c r="M174" s="9">
        <f>IF($A174=2,IF(ISNUMBER(REGION!DF174),REGION!DF174,""),"")</f>
        <v>69.159231373711705</v>
      </c>
      <c r="N174" s="9">
        <f>IF($A174=2,IF(ISNUMBER(REGION!DG174),REGION!DG174,""),"")</f>
        <v>96.568390811192884</v>
      </c>
      <c r="O174" s="9" t="str">
        <f>IF($A174=2,IF(ISNUMBER(REGION!DH174),REGION!DH174,""),"")</f>
        <v/>
      </c>
      <c r="P174" s="9">
        <f>IF($A174=2,IF(ISNUMBER(REGION!DI174),REGION!DI174,""),"")</f>
        <v>58.500567210815696</v>
      </c>
      <c r="Q174" s="9">
        <f>IF($A174=2,IF(ISNUMBER(REGION!DJ174),REGION!DJ174,""),"")</f>
        <v>62.412443062396768</v>
      </c>
      <c r="R174" s="9">
        <f>IF($A174=2,IF(ISNUMBER(REGION!DK174),REGION!DK174,""),"")</f>
        <v>82.642332570600956</v>
      </c>
      <c r="S174" s="6">
        <f t="shared" si="15"/>
        <v>73.856593005743605</v>
      </c>
      <c r="T174" s="1">
        <f t="shared" si="13"/>
        <v>0</v>
      </c>
      <c r="V174" s="1">
        <f t="shared" si="16"/>
        <v>1</v>
      </c>
      <c r="W174" s="40" t="str">
        <f>IF(V174&gt;1,Employment!$S174,"")</f>
        <v/>
      </c>
    </row>
    <row r="175" spans="1:23" ht="10.5" x14ac:dyDescent="0.25">
      <c r="A175" s="39">
        <f>'Industry selection'!C175</f>
        <v>2</v>
      </c>
      <c r="B175" s="2">
        <v>42.2</v>
      </c>
      <c r="C175" s="2" t="s">
        <v>354</v>
      </c>
      <c r="D175" s="9" t="str">
        <f>IF($A175=2,IF(ISNUMBER(REGION!CY175),REGION!CY175,""),"")</f>
        <v/>
      </c>
      <c r="E175" s="9" t="str">
        <f>IF($A175=2,IF(ISNUMBER(REGION!CZ175),REGION!CZ175,""),"")</f>
        <v/>
      </c>
      <c r="F175" s="9">
        <f>IF($A175=2,IF(ISNUMBER(REGION!DA175),REGION!DA175,""),"")</f>
        <v>58.816321971967703</v>
      </c>
      <c r="G175" s="9">
        <f>IF($A175=2,IF(ISNUMBER(REGION!DB175),REGION!DB175,""),"")</f>
        <v>56.721675621049641</v>
      </c>
      <c r="H175" s="9">
        <f>IF($A175=2,IF(ISNUMBER(REGION!DC175),REGION!DC175,""),"")</f>
        <v>63.114102245621268</v>
      </c>
      <c r="I175" s="9">
        <f>IF($A175=2,IF(ISNUMBER(REGION!DD175),REGION!DD175,""),"")</f>
        <v>68.695394613532613</v>
      </c>
      <c r="J175" s="6">
        <f t="shared" si="14"/>
        <v>61.836873613042805</v>
      </c>
      <c r="K175" s="1">
        <f t="shared" si="12"/>
        <v>0</v>
      </c>
      <c r="M175" s="9" t="str">
        <f>IF($A175=2,IF(ISNUMBER(REGION!DF175),REGION!DF175,""),"")</f>
        <v/>
      </c>
      <c r="N175" s="9" t="str">
        <f>IF($A175=2,IF(ISNUMBER(REGION!DG175),REGION!DG175,""),"")</f>
        <v/>
      </c>
      <c r="O175" s="9">
        <f>IF($A175=2,IF(ISNUMBER(REGION!DH175),REGION!DH175,""),"")</f>
        <v>61.84115377189223</v>
      </c>
      <c r="P175" s="9">
        <f>IF($A175=2,IF(ISNUMBER(REGION!DI175),REGION!DI175,""),"")</f>
        <v>56.829773948007094</v>
      </c>
      <c r="Q175" s="9">
        <f>IF($A175=2,IF(ISNUMBER(REGION!DJ175),REGION!DJ175,""),"")</f>
        <v>62.802131876597116</v>
      </c>
      <c r="R175" s="9">
        <f>IF($A175=2,IF(ISNUMBER(REGION!DK175),REGION!DK175,""),"")</f>
        <v>63.758942060150687</v>
      </c>
      <c r="S175" s="6">
        <f t="shared" si="15"/>
        <v>61.308000414161782</v>
      </c>
      <c r="T175" s="1">
        <f t="shared" si="13"/>
        <v>0</v>
      </c>
      <c r="V175" s="1">
        <f t="shared" si="16"/>
        <v>0</v>
      </c>
      <c r="W175" s="40" t="str">
        <f>IF(V175&gt;1,Employment!$S175,"")</f>
        <v/>
      </c>
    </row>
    <row r="176" spans="1:23" ht="10.5" x14ac:dyDescent="0.25">
      <c r="A176" s="39">
        <f>'Industry selection'!C176</f>
        <v>2</v>
      </c>
      <c r="B176" s="2">
        <v>42.9</v>
      </c>
      <c r="C176" s="2" t="s">
        <v>356</v>
      </c>
      <c r="D176" s="9" t="str">
        <f>IF($A176=2,IF(ISNUMBER(REGION!CY176),REGION!CY176,""),"")</f>
        <v/>
      </c>
      <c r="E176" s="9" t="str">
        <f>IF($A176=2,IF(ISNUMBER(REGION!CZ176),REGION!CZ176,""),"")</f>
        <v/>
      </c>
      <c r="F176" s="9" t="str">
        <f>IF($A176=2,IF(ISNUMBER(REGION!DA176),REGION!DA176,""),"")</f>
        <v/>
      </c>
      <c r="G176" s="9">
        <f>IF($A176=2,IF(ISNUMBER(REGION!DB176),REGION!DB176,""),"")</f>
        <v>107.79752173055667</v>
      </c>
      <c r="H176" s="9">
        <f>IF($A176=2,IF(ISNUMBER(REGION!DC176),REGION!DC176,""),"")</f>
        <v>190.48784102376237</v>
      </c>
      <c r="I176" s="9">
        <f>IF($A176=2,IF(ISNUMBER(REGION!DD176),REGION!DD176,""),"")</f>
        <v>82.090493855381794</v>
      </c>
      <c r="J176" s="6">
        <f t="shared" si="14"/>
        <v>126.79195220323362</v>
      </c>
      <c r="K176" s="1">
        <f t="shared" si="12"/>
        <v>1</v>
      </c>
      <c r="M176" s="9" t="str">
        <f>IF($A176=2,IF(ISNUMBER(REGION!DF176),REGION!DF176,""),"")</f>
        <v/>
      </c>
      <c r="N176" s="9" t="str">
        <f>IF($A176=2,IF(ISNUMBER(REGION!DG176),REGION!DG176,""),"")</f>
        <v/>
      </c>
      <c r="O176" s="9" t="str">
        <f>IF($A176=2,IF(ISNUMBER(REGION!DH176),REGION!DH176,""),"")</f>
        <v/>
      </c>
      <c r="P176" s="9">
        <f>IF($A176=2,IF(ISNUMBER(REGION!DI176),REGION!DI176,""),"")</f>
        <v>74.190804008532368</v>
      </c>
      <c r="Q176" s="9">
        <f>IF($A176=2,IF(ISNUMBER(REGION!DJ176),REGION!DJ176,""),"")</f>
        <v>129.44119272101332</v>
      </c>
      <c r="R176" s="9">
        <f>IF($A176=2,IF(ISNUMBER(REGION!DK176),REGION!DK176,""),"")</f>
        <v>55.626681693291644</v>
      </c>
      <c r="S176" s="6">
        <f t="shared" si="15"/>
        <v>86.419559474279097</v>
      </c>
      <c r="T176" s="1">
        <f t="shared" si="13"/>
        <v>0</v>
      </c>
      <c r="V176" s="1">
        <f t="shared" si="16"/>
        <v>1</v>
      </c>
      <c r="W176" s="40" t="str">
        <f>IF(V176&gt;1,Employment!$S176,"")</f>
        <v/>
      </c>
    </row>
    <row r="177" spans="1:23" ht="10.5" x14ac:dyDescent="0.25">
      <c r="A177" s="39" t="str">
        <f>'Industry selection'!C177</f>
        <v/>
      </c>
      <c r="B177" s="2">
        <v>43</v>
      </c>
      <c r="C177" s="2" t="s">
        <v>358</v>
      </c>
      <c r="D177" s="9" t="str">
        <f>IF($A177=2,IF(ISNUMBER(REGION!CY177),REGION!CY177,""),"")</f>
        <v/>
      </c>
      <c r="E177" s="9" t="str">
        <f>IF($A177=2,IF(ISNUMBER(REGION!CZ177),REGION!CZ177,""),"")</f>
        <v/>
      </c>
      <c r="F177" s="9" t="str">
        <f>IF($A177=2,IF(ISNUMBER(REGION!DA177),REGION!DA177,""),"")</f>
        <v/>
      </c>
      <c r="G177" s="9" t="str">
        <f>IF($A177=2,IF(ISNUMBER(REGION!DB177),REGION!DB177,""),"")</f>
        <v/>
      </c>
      <c r="H177" s="9" t="str">
        <f>IF($A177=2,IF(ISNUMBER(REGION!DC177),REGION!DC177,""),"")</f>
        <v/>
      </c>
      <c r="I177" s="9" t="str">
        <f>IF($A177=2,IF(ISNUMBER(REGION!DD177),REGION!DD177,""),"")</f>
        <v/>
      </c>
      <c r="J177" s="6" t="str">
        <f t="shared" si="14"/>
        <v/>
      </c>
      <c r="K177" s="1" t="str">
        <f t="shared" si="12"/>
        <v/>
      </c>
      <c r="M177" s="9" t="str">
        <f>IF($A177=2,IF(ISNUMBER(REGION!DF177),REGION!DF177,""),"")</f>
        <v/>
      </c>
      <c r="N177" s="9" t="str">
        <f>IF($A177=2,IF(ISNUMBER(REGION!DG177),REGION!DG177,""),"")</f>
        <v/>
      </c>
      <c r="O177" s="9" t="str">
        <f>IF($A177=2,IF(ISNUMBER(REGION!DH177),REGION!DH177,""),"")</f>
        <v/>
      </c>
      <c r="P177" s="9" t="str">
        <f>IF($A177=2,IF(ISNUMBER(REGION!DI177),REGION!DI177,""),"")</f>
        <v/>
      </c>
      <c r="Q177" s="9" t="str">
        <f>IF($A177=2,IF(ISNUMBER(REGION!DJ177),REGION!DJ177,""),"")</f>
        <v/>
      </c>
      <c r="R177" s="9" t="str">
        <f>IF($A177=2,IF(ISNUMBER(REGION!DK177),REGION!DK177,""),"")</f>
        <v/>
      </c>
      <c r="S177" s="6" t="str">
        <f t="shared" si="15"/>
        <v/>
      </c>
      <c r="T177" s="1" t="str">
        <f t="shared" si="13"/>
        <v/>
      </c>
      <c r="V177" s="1" t="str">
        <f t="shared" si="16"/>
        <v/>
      </c>
      <c r="W177" s="40" t="str">
        <f>IF(V177&gt;1,Employment!$S177,"")</f>
        <v/>
      </c>
    </row>
    <row r="178" spans="1:23" ht="10.5" x14ac:dyDescent="0.25">
      <c r="A178" s="39">
        <f>'Industry selection'!C178</f>
        <v>1</v>
      </c>
      <c r="B178" s="2">
        <v>43.1</v>
      </c>
      <c r="C178" s="2" t="s">
        <v>360</v>
      </c>
      <c r="D178" s="9" t="str">
        <f>IF($A178=2,IF(ISNUMBER(REGION!CY178),REGION!CY178,""),"")</f>
        <v/>
      </c>
      <c r="E178" s="9" t="str">
        <f>IF($A178=2,IF(ISNUMBER(REGION!CZ178),REGION!CZ178,""),"")</f>
        <v/>
      </c>
      <c r="F178" s="9" t="str">
        <f>IF($A178=2,IF(ISNUMBER(REGION!DA178),REGION!DA178,""),"")</f>
        <v/>
      </c>
      <c r="G178" s="9" t="str">
        <f>IF($A178=2,IF(ISNUMBER(REGION!DB178),REGION!DB178,""),"")</f>
        <v/>
      </c>
      <c r="H178" s="9" t="str">
        <f>IF($A178=2,IF(ISNUMBER(REGION!DC178),REGION!DC178,""),"")</f>
        <v/>
      </c>
      <c r="I178" s="9" t="str">
        <f>IF($A178=2,IF(ISNUMBER(REGION!DD178),REGION!DD178,""),"")</f>
        <v/>
      </c>
      <c r="J178" s="6" t="str">
        <f t="shared" si="14"/>
        <v/>
      </c>
      <c r="K178" s="1" t="str">
        <f t="shared" si="12"/>
        <v/>
      </c>
      <c r="M178" s="9" t="str">
        <f>IF($A178=2,IF(ISNUMBER(REGION!DF178),REGION!DF178,""),"")</f>
        <v/>
      </c>
      <c r="N178" s="9" t="str">
        <f>IF($A178=2,IF(ISNUMBER(REGION!DG178),REGION!DG178,""),"")</f>
        <v/>
      </c>
      <c r="O178" s="9" t="str">
        <f>IF($A178=2,IF(ISNUMBER(REGION!DH178),REGION!DH178,""),"")</f>
        <v/>
      </c>
      <c r="P178" s="9" t="str">
        <f>IF($A178=2,IF(ISNUMBER(REGION!DI178),REGION!DI178,""),"")</f>
        <v/>
      </c>
      <c r="Q178" s="9" t="str">
        <f>IF($A178=2,IF(ISNUMBER(REGION!DJ178),REGION!DJ178,""),"")</f>
        <v/>
      </c>
      <c r="R178" s="9" t="str">
        <f>IF($A178=2,IF(ISNUMBER(REGION!DK178),REGION!DK178,""),"")</f>
        <v/>
      </c>
      <c r="S178" s="6" t="str">
        <f t="shared" si="15"/>
        <v/>
      </c>
      <c r="T178" s="1" t="str">
        <f t="shared" si="13"/>
        <v/>
      </c>
      <c r="V178" s="1" t="str">
        <f t="shared" si="16"/>
        <v/>
      </c>
      <c r="W178" s="40" t="str">
        <f>IF(V178&gt;1,Employment!$S178,"")</f>
        <v/>
      </c>
    </row>
    <row r="179" spans="1:23" ht="10.5" x14ac:dyDescent="0.25">
      <c r="A179" s="39">
        <f>'Industry selection'!C179</f>
        <v>2</v>
      </c>
      <c r="B179" s="2">
        <v>43.2</v>
      </c>
      <c r="C179" s="2" t="s">
        <v>362</v>
      </c>
      <c r="D179" s="9">
        <f>IF($A179=2,IF(ISNUMBER(REGION!CY179),REGION!CY179,""),"")</f>
        <v>64.330309878748992</v>
      </c>
      <c r="E179" s="9">
        <f>IF($A179=2,IF(ISNUMBER(REGION!CZ179),REGION!CZ179,""),"")</f>
        <v>70.762013745833784</v>
      </c>
      <c r="F179" s="9">
        <f>IF($A179=2,IF(ISNUMBER(REGION!DA179),REGION!DA179,""),"")</f>
        <v>61.152870257543064</v>
      </c>
      <c r="G179" s="9" t="str">
        <f>IF($A179=2,IF(ISNUMBER(REGION!DB179),REGION!DB179,""),"")</f>
        <v/>
      </c>
      <c r="H179" s="9">
        <f>IF($A179=2,IF(ISNUMBER(REGION!DC179),REGION!DC179,""),"")</f>
        <v>66.878113041600898</v>
      </c>
      <c r="I179" s="9">
        <f>IF($A179=2,IF(ISNUMBER(REGION!DD179),REGION!DD179,""),"")</f>
        <v>68.019411931240882</v>
      </c>
      <c r="J179" s="6">
        <f t="shared" si="14"/>
        <v>66.228543770993525</v>
      </c>
      <c r="K179" s="1">
        <f t="shared" si="12"/>
        <v>0</v>
      </c>
      <c r="M179" s="9">
        <f>IF($A179=2,IF(ISNUMBER(REGION!DF179),REGION!DF179,""),"")</f>
        <v>58.175519767323571</v>
      </c>
      <c r="N179" s="9">
        <f>IF($A179=2,IF(ISNUMBER(REGION!DG179),REGION!DG179,""),"")</f>
        <v>66.284431077700887</v>
      </c>
      <c r="O179" s="9">
        <f>IF($A179=2,IF(ISNUMBER(REGION!DH179),REGION!DH179,""),"")</f>
        <v>62.95598158930536</v>
      </c>
      <c r="P179" s="9" t="str">
        <f>IF($A179=2,IF(ISNUMBER(REGION!DI179),REGION!DI179,""),"")</f>
        <v/>
      </c>
      <c r="Q179" s="9">
        <f>IF($A179=2,IF(ISNUMBER(REGION!DJ179),REGION!DJ179,""),"")</f>
        <v>73.241269236139416</v>
      </c>
      <c r="R179" s="9">
        <f>IF($A179=2,IF(ISNUMBER(REGION!DK179),REGION!DK179,""),"")</f>
        <v>73.198195113791684</v>
      </c>
      <c r="S179" s="6">
        <f t="shared" si="15"/>
        <v>66.771079356852198</v>
      </c>
      <c r="T179" s="1">
        <f t="shared" si="13"/>
        <v>0</v>
      </c>
      <c r="V179" s="1">
        <f t="shared" si="16"/>
        <v>0</v>
      </c>
      <c r="W179" s="40" t="str">
        <f>IF(V179&gt;1,Employment!$S179,"")</f>
        <v/>
      </c>
    </row>
    <row r="180" spans="1:23" ht="10.5" x14ac:dyDescent="0.25">
      <c r="A180" s="39">
        <f>'Industry selection'!C180</f>
        <v>2</v>
      </c>
      <c r="B180" s="2">
        <v>43.3</v>
      </c>
      <c r="C180" s="2" t="s">
        <v>364</v>
      </c>
      <c r="D180" s="9" t="str">
        <f>IF($A180=2,IF(ISNUMBER(REGION!CY180),REGION!CY180,""),"")</f>
        <v/>
      </c>
      <c r="E180" s="9">
        <f>IF($A180=2,IF(ISNUMBER(REGION!CZ180),REGION!CZ180,""),"")</f>
        <v>104.49042087603355</v>
      </c>
      <c r="F180" s="9">
        <f>IF($A180=2,IF(ISNUMBER(REGION!DA180),REGION!DA180,""),"")</f>
        <v>68.969041726592152</v>
      </c>
      <c r="G180" s="9">
        <f>IF($A180=2,IF(ISNUMBER(REGION!DB180),REGION!DB180,""),"")</f>
        <v>77.159698828514266</v>
      </c>
      <c r="H180" s="9">
        <f>IF($A180=2,IF(ISNUMBER(REGION!DC180),REGION!DC180,""),"")</f>
        <v>66.486246820244475</v>
      </c>
      <c r="I180" s="9">
        <f>IF($A180=2,IF(ISNUMBER(REGION!DD180),REGION!DD180,""),"")</f>
        <v>79.78827975622464</v>
      </c>
      <c r="J180" s="6">
        <f t="shared" si="14"/>
        <v>79.37873760152182</v>
      </c>
      <c r="K180" s="1">
        <f t="shared" si="12"/>
        <v>0</v>
      </c>
      <c r="M180" s="9" t="str">
        <f>IF($A180=2,IF(ISNUMBER(REGION!DF180),REGION!DF180,""),"")</f>
        <v/>
      </c>
      <c r="N180" s="9">
        <f>IF($A180=2,IF(ISNUMBER(REGION!DG180),REGION!DG180,""),"")</f>
        <v>128.09052570092436</v>
      </c>
      <c r="O180" s="9">
        <f>IF($A180=2,IF(ISNUMBER(REGION!DH180),REGION!DH180,""),"")</f>
        <v>79.55988723889169</v>
      </c>
      <c r="P180" s="9">
        <f>IF($A180=2,IF(ISNUMBER(REGION!DI180),REGION!DI180,""),"")</f>
        <v>91.070543675102428</v>
      </c>
      <c r="Q180" s="9">
        <f>IF($A180=2,IF(ISNUMBER(REGION!DJ180),REGION!DJ180,""),"")</f>
        <v>78.762310718931687</v>
      </c>
      <c r="R180" s="9">
        <f>IF($A180=2,IF(ISNUMBER(REGION!DK180),REGION!DK180,""),"")</f>
        <v>101.18057788753691</v>
      </c>
      <c r="S180" s="6">
        <f t="shared" si="15"/>
        <v>95.732769044277418</v>
      </c>
      <c r="T180" s="1">
        <f t="shared" si="13"/>
        <v>1</v>
      </c>
      <c r="V180" s="1">
        <f t="shared" si="16"/>
        <v>1</v>
      </c>
      <c r="W180" s="40" t="str">
        <f>IF(V180&gt;1,Employment!$S180,"")</f>
        <v/>
      </c>
    </row>
    <row r="181" spans="1:23" ht="10.5" x14ac:dyDescent="0.25">
      <c r="A181" s="39">
        <f>'Industry selection'!C181</f>
        <v>2</v>
      </c>
      <c r="B181" s="2">
        <v>43.9</v>
      </c>
      <c r="C181" s="2" t="s">
        <v>366</v>
      </c>
      <c r="D181" s="9">
        <f>IF($A181=2,IF(ISNUMBER(REGION!CY181),REGION!CY181,""),"")</f>
        <v>66.893642125902105</v>
      </c>
      <c r="E181" s="9">
        <f>IF($A181=2,IF(ISNUMBER(REGION!CZ181),REGION!CZ181,""),"")</f>
        <v>70.583083592373654</v>
      </c>
      <c r="F181" s="9">
        <f>IF($A181=2,IF(ISNUMBER(REGION!DA181),REGION!DA181,""),"")</f>
        <v>48.919191976774407</v>
      </c>
      <c r="G181" s="9">
        <f>IF($A181=2,IF(ISNUMBER(REGION!DB181),REGION!DB181,""),"")</f>
        <v>75.630017682293072</v>
      </c>
      <c r="H181" s="9" t="str">
        <f>IF($A181=2,IF(ISNUMBER(REGION!DC181),REGION!DC181,""),"")</f>
        <v/>
      </c>
      <c r="I181" s="9" t="str">
        <f>IF($A181=2,IF(ISNUMBER(REGION!DD181),REGION!DD181,""),"")</f>
        <v/>
      </c>
      <c r="J181" s="6">
        <f t="shared" si="14"/>
        <v>65.506483844335804</v>
      </c>
      <c r="K181" s="1">
        <f t="shared" si="12"/>
        <v>0</v>
      </c>
      <c r="M181" s="9">
        <f>IF($A181=2,IF(ISNUMBER(REGION!DF181),REGION!DF181,""),"")</f>
        <v>65.923255191056981</v>
      </c>
      <c r="N181" s="9">
        <f>IF($A181=2,IF(ISNUMBER(REGION!DG181),REGION!DG181,""),"")</f>
        <v>67.603023303202349</v>
      </c>
      <c r="O181" s="9">
        <f>IF($A181=2,IF(ISNUMBER(REGION!DH181),REGION!DH181,""),"")</f>
        <v>54.279373256946087</v>
      </c>
      <c r="P181" s="9">
        <f>IF($A181=2,IF(ISNUMBER(REGION!DI181),REGION!DI181,""),"")</f>
        <v>93.97015080849819</v>
      </c>
      <c r="Q181" s="9" t="str">
        <f>IF($A181=2,IF(ISNUMBER(REGION!DJ181),REGION!DJ181,""),"")</f>
        <v/>
      </c>
      <c r="R181" s="9" t="str">
        <f>IF($A181=2,IF(ISNUMBER(REGION!DK181),REGION!DK181,""),"")</f>
        <v/>
      </c>
      <c r="S181" s="6">
        <f t="shared" si="15"/>
        <v>70.443950639925902</v>
      </c>
      <c r="T181" s="1">
        <f t="shared" si="13"/>
        <v>0</v>
      </c>
      <c r="V181" s="1">
        <f t="shared" si="16"/>
        <v>0</v>
      </c>
      <c r="W181" s="40" t="str">
        <f>IF(V181&gt;1,Employment!$S181,"")</f>
        <v/>
      </c>
    </row>
    <row r="182" spans="1:23" ht="10.5" x14ac:dyDescent="0.25">
      <c r="A182" s="39" t="str">
        <f>'Industry selection'!C182</f>
        <v/>
      </c>
      <c r="B182" s="2" t="s">
        <v>368</v>
      </c>
      <c r="C182" s="2" t="s">
        <v>369</v>
      </c>
      <c r="D182" s="9" t="str">
        <f>IF($A182=2,IF(ISNUMBER(REGION!CY182),REGION!CY182,""),"")</f>
        <v/>
      </c>
      <c r="E182" s="9" t="str">
        <f>IF($A182=2,IF(ISNUMBER(REGION!CZ182),REGION!CZ182,""),"")</f>
        <v/>
      </c>
      <c r="F182" s="9" t="str">
        <f>IF($A182=2,IF(ISNUMBER(REGION!DA182),REGION!DA182,""),"")</f>
        <v/>
      </c>
      <c r="G182" s="9" t="str">
        <f>IF($A182=2,IF(ISNUMBER(REGION!DB182),REGION!DB182,""),"")</f>
        <v/>
      </c>
      <c r="H182" s="9" t="str">
        <f>IF($A182=2,IF(ISNUMBER(REGION!DC182),REGION!DC182,""),"")</f>
        <v/>
      </c>
      <c r="I182" s="9" t="str">
        <f>IF($A182=2,IF(ISNUMBER(REGION!DD182),REGION!DD182,""),"")</f>
        <v/>
      </c>
      <c r="J182" s="6" t="str">
        <f t="shared" si="14"/>
        <v/>
      </c>
      <c r="K182" s="1" t="str">
        <f t="shared" si="12"/>
        <v/>
      </c>
      <c r="M182" s="9" t="str">
        <f>IF($A182=2,IF(ISNUMBER(REGION!DF182),REGION!DF182,""),"")</f>
        <v/>
      </c>
      <c r="N182" s="9" t="str">
        <f>IF($A182=2,IF(ISNUMBER(REGION!DG182),REGION!DG182,""),"")</f>
        <v/>
      </c>
      <c r="O182" s="9" t="str">
        <f>IF($A182=2,IF(ISNUMBER(REGION!DH182),REGION!DH182,""),"")</f>
        <v/>
      </c>
      <c r="P182" s="9" t="str">
        <f>IF($A182=2,IF(ISNUMBER(REGION!DI182),REGION!DI182,""),"")</f>
        <v/>
      </c>
      <c r="Q182" s="9" t="str">
        <f>IF($A182=2,IF(ISNUMBER(REGION!DJ182),REGION!DJ182,""),"")</f>
        <v/>
      </c>
      <c r="R182" s="9" t="str">
        <f>IF($A182=2,IF(ISNUMBER(REGION!DK182),REGION!DK182,""),"")</f>
        <v/>
      </c>
      <c r="S182" s="6" t="str">
        <f t="shared" si="15"/>
        <v/>
      </c>
      <c r="T182" s="1" t="str">
        <f t="shared" si="13"/>
        <v/>
      </c>
      <c r="V182" s="1" t="str">
        <f t="shared" si="16"/>
        <v/>
      </c>
      <c r="W182" s="40" t="str">
        <f>IF(V182&gt;1,Employment!$S182,"")</f>
        <v/>
      </c>
    </row>
    <row r="183" spans="1:23" ht="10.5" x14ac:dyDescent="0.25">
      <c r="A183" s="39" t="str">
        <f>'Industry selection'!C183</f>
        <v/>
      </c>
      <c r="B183" s="2">
        <v>45</v>
      </c>
      <c r="C183" s="2" t="s">
        <v>371</v>
      </c>
      <c r="D183" s="9" t="str">
        <f>IF($A183=2,IF(ISNUMBER(REGION!CY183),REGION!CY183,""),"")</f>
        <v/>
      </c>
      <c r="E183" s="9" t="str">
        <f>IF($A183=2,IF(ISNUMBER(REGION!CZ183),REGION!CZ183,""),"")</f>
        <v/>
      </c>
      <c r="F183" s="9" t="str">
        <f>IF($A183=2,IF(ISNUMBER(REGION!DA183),REGION!DA183,""),"")</f>
        <v/>
      </c>
      <c r="G183" s="9" t="str">
        <f>IF($A183=2,IF(ISNUMBER(REGION!DB183),REGION!DB183,""),"")</f>
        <v/>
      </c>
      <c r="H183" s="9" t="str">
        <f>IF($A183=2,IF(ISNUMBER(REGION!DC183),REGION!DC183,""),"")</f>
        <v/>
      </c>
      <c r="I183" s="9" t="str">
        <f>IF($A183=2,IF(ISNUMBER(REGION!DD183),REGION!DD183,""),"")</f>
        <v/>
      </c>
      <c r="J183" s="6" t="str">
        <f t="shared" si="14"/>
        <v/>
      </c>
      <c r="K183" s="1" t="str">
        <f t="shared" si="12"/>
        <v/>
      </c>
      <c r="M183" s="9" t="str">
        <f>IF($A183=2,IF(ISNUMBER(REGION!DF183),REGION!DF183,""),"")</f>
        <v/>
      </c>
      <c r="N183" s="9" t="str">
        <f>IF($A183=2,IF(ISNUMBER(REGION!DG183),REGION!DG183,""),"")</f>
        <v/>
      </c>
      <c r="O183" s="9" t="str">
        <f>IF($A183=2,IF(ISNUMBER(REGION!DH183),REGION!DH183,""),"")</f>
        <v/>
      </c>
      <c r="P183" s="9" t="str">
        <f>IF($A183=2,IF(ISNUMBER(REGION!DI183),REGION!DI183,""),"")</f>
        <v/>
      </c>
      <c r="Q183" s="9" t="str">
        <f>IF($A183=2,IF(ISNUMBER(REGION!DJ183),REGION!DJ183,""),"")</f>
        <v/>
      </c>
      <c r="R183" s="9" t="str">
        <f>IF($A183=2,IF(ISNUMBER(REGION!DK183),REGION!DK183,""),"")</f>
        <v/>
      </c>
      <c r="S183" s="6" t="str">
        <f t="shared" si="15"/>
        <v/>
      </c>
      <c r="T183" s="1" t="str">
        <f t="shared" si="13"/>
        <v/>
      </c>
      <c r="V183" s="1" t="str">
        <f t="shared" si="16"/>
        <v/>
      </c>
      <c r="W183" s="40" t="str">
        <f>IF(V183&gt;1,Employment!$S183,"")</f>
        <v/>
      </c>
    </row>
    <row r="184" spans="1:23" ht="10.5" x14ac:dyDescent="0.25">
      <c r="A184" s="39">
        <f>'Industry selection'!C184</f>
        <v>2</v>
      </c>
      <c r="B184" s="2">
        <v>45.1</v>
      </c>
      <c r="C184" s="2" t="s">
        <v>373</v>
      </c>
      <c r="D184" s="9">
        <f>IF($A184=2,IF(ISNUMBER(REGION!CY184),REGION!CY184,""),"")</f>
        <v>88.106745189345517</v>
      </c>
      <c r="E184" s="9">
        <f>IF($A184=2,IF(ISNUMBER(REGION!CZ184),REGION!CZ184,""),"")</f>
        <v>93.117787898167208</v>
      </c>
      <c r="F184" s="9">
        <f>IF($A184=2,IF(ISNUMBER(REGION!DA184),REGION!DA184,""),"")</f>
        <v>79.364086020357689</v>
      </c>
      <c r="G184" s="9">
        <f>IF($A184=2,IF(ISNUMBER(REGION!DB184),REGION!DB184,""),"")</f>
        <v>76.283954869424988</v>
      </c>
      <c r="H184" s="9">
        <f>IF($A184=2,IF(ISNUMBER(REGION!DC184),REGION!DC184,""),"")</f>
        <v>92.116470339014356</v>
      </c>
      <c r="I184" s="9" t="str">
        <f>IF($A184=2,IF(ISNUMBER(REGION!DD184),REGION!DD184,""),"")</f>
        <v/>
      </c>
      <c r="J184" s="6">
        <f t="shared" si="14"/>
        <v>85.797808863261949</v>
      </c>
      <c r="K184" s="1">
        <f t="shared" si="12"/>
        <v>0</v>
      </c>
      <c r="M184" s="9">
        <f>IF($A184=2,IF(ISNUMBER(REGION!DF184),REGION!DF184,""),"")</f>
        <v>46.831813703177552</v>
      </c>
      <c r="N184" s="9">
        <f>IF($A184=2,IF(ISNUMBER(REGION!DG184),REGION!DG184,""),"")</f>
        <v>44.060895082998144</v>
      </c>
      <c r="O184" s="9">
        <f>IF($A184=2,IF(ISNUMBER(REGION!DH184),REGION!DH184,""),"")</f>
        <v>44.246418151173664</v>
      </c>
      <c r="P184" s="9">
        <f>IF($A184=2,IF(ISNUMBER(REGION!DI184),REGION!DI184,""),"")</f>
        <v>38.950059947483389</v>
      </c>
      <c r="Q184" s="9">
        <f>IF($A184=2,IF(ISNUMBER(REGION!DJ184),REGION!DJ184,""),"")</f>
        <v>42.229959128149815</v>
      </c>
      <c r="R184" s="9" t="str">
        <f>IF($A184=2,IF(ISNUMBER(REGION!DK184),REGION!DK184,""),"")</f>
        <v/>
      </c>
      <c r="S184" s="6">
        <f t="shared" si="15"/>
        <v>43.263829202596511</v>
      </c>
      <c r="T184" s="1">
        <f t="shared" si="13"/>
        <v>0</v>
      </c>
      <c r="V184" s="1">
        <f t="shared" si="16"/>
        <v>0</v>
      </c>
      <c r="W184" s="40" t="str">
        <f>IF(V184&gt;1,Employment!$S184,"")</f>
        <v/>
      </c>
    </row>
    <row r="185" spans="1:23" ht="10.5" x14ac:dyDescent="0.25">
      <c r="A185" s="39">
        <f>'Industry selection'!C185</f>
        <v>2</v>
      </c>
      <c r="B185" s="2">
        <v>45.2</v>
      </c>
      <c r="C185" s="2" t="s">
        <v>375</v>
      </c>
      <c r="D185" s="9">
        <f>IF($A185=2,IF(ISNUMBER(REGION!CY185),REGION!CY185,""),"")</f>
        <v>61.820964794324958</v>
      </c>
      <c r="E185" s="9">
        <f>IF($A185=2,IF(ISNUMBER(REGION!CZ185),REGION!CZ185,""),"")</f>
        <v>43.291096075847967</v>
      </c>
      <c r="F185" s="9">
        <f>IF($A185=2,IF(ISNUMBER(REGION!DA185),REGION!DA185,""),"")</f>
        <v>78.859257323673773</v>
      </c>
      <c r="G185" s="9">
        <f>IF($A185=2,IF(ISNUMBER(REGION!DB185),REGION!DB185,""),"")</f>
        <v>79.943315912052427</v>
      </c>
      <c r="H185" s="9">
        <f>IF($A185=2,IF(ISNUMBER(REGION!DC185),REGION!DC185,""),"")</f>
        <v>95.695953195307354</v>
      </c>
      <c r="I185" s="9" t="str">
        <f>IF($A185=2,IF(ISNUMBER(REGION!DD185),REGION!DD185,""),"")</f>
        <v/>
      </c>
      <c r="J185" s="6">
        <f t="shared" si="14"/>
        <v>71.922117460241296</v>
      </c>
      <c r="K185" s="1">
        <f t="shared" si="12"/>
        <v>0</v>
      </c>
      <c r="M185" s="9">
        <f>IF($A185=2,IF(ISNUMBER(REGION!DF185),REGION!DF185,""),"")</f>
        <v>65.094905628839498</v>
      </c>
      <c r="N185" s="9">
        <f>IF($A185=2,IF(ISNUMBER(REGION!DG185),REGION!DG185,""),"")</f>
        <v>85.404308306589968</v>
      </c>
      <c r="O185" s="9">
        <f>IF($A185=2,IF(ISNUMBER(REGION!DH185),REGION!DH185,""),"")</f>
        <v>82.019663729025325</v>
      </c>
      <c r="P185" s="9">
        <f>IF($A185=2,IF(ISNUMBER(REGION!DI185),REGION!DI185,""),"")</f>
        <v>94.455020923758596</v>
      </c>
      <c r="Q185" s="9">
        <f>IF($A185=2,IF(ISNUMBER(REGION!DJ185),REGION!DJ185,""),"")</f>
        <v>134.41323942742022</v>
      </c>
      <c r="R185" s="9" t="str">
        <f>IF($A185=2,IF(ISNUMBER(REGION!DK185),REGION!DK185,""),"")</f>
        <v/>
      </c>
      <c r="S185" s="6">
        <f t="shared" si="15"/>
        <v>92.277427603126711</v>
      </c>
      <c r="T185" s="1">
        <f t="shared" si="13"/>
        <v>1</v>
      </c>
      <c r="V185" s="1">
        <f t="shared" si="16"/>
        <v>1</v>
      </c>
      <c r="W185" s="40" t="str">
        <f>IF(V185&gt;1,Employment!$S185,"")</f>
        <v/>
      </c>
    </row>
    <row r="186" spans="1:23" ht="10.5" x14ac:dyDescent="0.25">
      <c r="A186" s="39">
        <f>'Industry selection'!C186</f>
        <v>2</v>
      </c>
      <c r="B186" s="2">
        <v>45.3</v>
      </c>
      <c r="C186" s="2" t="s">
        <v>377</v>
      </c>
      <c r="D186" s="9">
        <f>IF($A186=2,IF(ISNUMBER(REGION!CY186),REGION!CY186,""),"")</f>
        <v>65.498014663675633</v>
      </c>
      <c r="E186" s="9">
        <f>IF($A186=2,IF(ISNUMBER(REGION!CZ186),REGION!CZ186,""),"")</f>
        <v>59.110365993647882</v>
      </c>
      <c r="F186" s="9">
        <f>IF($A186=2,IF(ISNUMBER(REGION!DA186),REGION!DA186,""),"")</f>
        <v>55.828493568821159</v>
      </c>
      <c r="G186" s="9">
        <f>IF($A186=2,IF(ISNUMBER(REGION!DB186),REGION!DB186,""),"")</f>
        <v>49.769331900262735</v>
      </c>
      <c r="H186" s="9">
        <f>IF($A186=2,IF(ISNUMBER(REGION!DC186),REGION!DC186,""),"")</f>
        <v>57.067768290398412</v>
      </c>
      <c r="I186" s="9">
        <f>IF($A186=2,IF(ISNUMBER(REGION!DD186),REGION!DD186,""),"")</f>
        <v>57.83950947344195</v>
      </c>
      <c r="J186" s="6">
        <f t="shared" si="14"/>
        <v>57.518913981707954</v>
      </c>
      <c r="K186" s="1">
        <f t="shared" si="12"/>
        <v>0</v>
      </c>
      <c r="M186" s="9">
        <f>IF($A186=2,IF(ISNUMBER(REGION!DF186),REGION!DF186,""),"")</f>
        <v>52.591754449116593</v>
      </c>
      <c r="N186" s="9">
        <f>IF($A186=2,IF(ISNUMBER(REGION!DG186),REGION!DG186,""),"")</f>
        <v>55.539327362903634</v>
      </c>
      <c r="O186" s="9">
        <f>IF($A186=2,IF(ISNUMBER(REGION!DH186),REGION!DH186,""),"")</f>
        <v>59.034165841353001</v>
      </c>
      <c r="P186" s="9">
        <f>IF($A186=2,IF(ISNUMBER(REGION!DI186),REGION!DI186,""),"")</f>
        <v>53.709687109907541</v>
      </c>
      <c r="Q186" s="9">
        <f>IF($A186=2,IF(ISNUMBER(REGION!DJ186),REGION!DJ186,""),"")</f>
        <v>56.303890858648138</v>
      </c>
      <c r="R186" s="9">
        <f>IF($A186=2,IF(ISNUMBER(REGION!DK186),REGION!DK186,""),"")</f>
        <v>58.651304400540283</v>
      </c>
      <c r="S186" s="6">
        <f t="shared" si="15"/>
        <v>55.971688337078206</v>
      </c>
      <c r="T186" s="1">
        <f t="shared" si="13"/>
        <v>0</v>
      </c>
      <c r="V186" s="1">
        <f t="shared" si="16"/>
        <v>0</v>
      </c>
      <c r="W186" s="40" t="str">
        <f>IF(V186&gt;1,Employment!$S186,"")</f>
        <v/>
      </c>
    </row>
    <row r="187" spans="1:23" ht="10.5" x14ac:dyDescent="0.25">
      <c r="A187" s="39">
        <f>'Industry selection'!C187</f>
        <v>1</v>
      </c>
      <c r="B187" s="2">
        <v>45.4</v>
      </c>
      <c r="C187" s="2" t="s">
        <v>379</v>
      </c>
      <c r="D187" s="9" t="str">
        <f>IF($A187=2,IF(ISNUMBER(REGION!CY187),REGION!CY187,""),"")</f>
        <v/>
      </c>
      <c r="E187" s="9" t="str">
        <f>IF($A187=2,IF(ISNUMBER(REGION!CZ187),REGION!CZ187,""),"")</f>
        <v/>
      </c>
      <c r="F187" s="9" t="str">
        <f>IF($A187=2,IF(ISNUMBER(REGION!DA187),REGION!DA187,""),"")</f>
        <v/>
      </c>
      <c r="G187" s="9" t="str">
        <f>IF($A187=2,IF(ISNUMBER(REGION!DB187),REGION!DB187,""),"")</f>
        <v/>
      </c>
      <c r="H187" s="9" t="str">
        <f>IF($A187=2,IF(ISNUMBER(REGION!DC187),REGION!DC187,""),"")</f>
        <v/>
      </c>
      <c r="I187" s="9" t="str">
        <f>IF($A187=2,IF(ISNUMBER(REGION!DD187),REGION!DD187,""),"")</f>
        <v/>
      </c>
      <c r="J187" s="6" t="str">
        <f t="shared" si="14"/>
        <v/>
      </c>
      <c r="K187" s="1" t="str">
        <f t="shared" si="12"/>
        <v/>
      </c>
      <c r="M187" s="9" t="str">
        <f>IF($A187=2,IF(ISNUMBER(REGION!DF187),REGION!DF187,""),"")</f>
        <v/>
      </c>
      <c r="N187" s="9" t="str">
        <f>IF($A187=2,IF(ISNUMBER(REGION!DG187),REGION!DG187,""),"")</f>
        <v/>
      </c>
      <c r="O187" s="9" t="str">
        <f>IF($A187=2,IF(ISNUMBER(REGION!DH187),REGION!DH187,""),"")</f>
        <v/>
      </c>
      <c r="P187" s="9" t="str">
        <f>IF($A187=2,IF(ISNUMBER(REGION!DI187),REGION!DI187,""),"")</f>
        <v/>
      </c>
      <c r="Q187" s="9" t="str">
        <f>IF($A187=2,IF(ISNUMBER(REGION!DJ187),REGION!DJ187,""),"")</f>
        <v/>
      </c>
      <c r="R187" s="9" t="str">
        <f>IF($A187=2,IF(ISNUMBER(REGION!DK187),REGION!DK187,""),"")</f>
        <v/>
      </c>
      <c r="S187" s="6" t="str">
        <f t="shared" si="15"/>
        <v/>
      </c>
      <c r="T187" s="1" t="str">
        <f t="shared" si="13"/>
        <v/>
      </c>
      <c r="V187" s="1" t="str">
        <f t="shared" si="16"/>
        <v/>
      </c>
      <c r="W187" s="40" t="str">
        <f>IF(V187&gt;1,Employment!$S187,"")</f>
        <v/>
      </c>
    </row>
    <row r="188" spans="1:23" ht="10.5" x14ac:dyDescent="0.25">
      <c r="A188" s="39" t="str">
        <f>'Industry selection'!C188</f>
        <v/>
      </c>
      <c r="B188" s="2">
        <v>46</v>
      </c>
      <c r="C188" s="2" t="s">
        <v>381</v>
      </c>
      <c r="D188" s="9" t="str">
        <f>IF($A188=2,IF(ISNUMBER(REGION!CY188),REGION!CY188,""),"")</f>
        <v/>
      </c>
      <c r="E188" s="9" t="str">
        <f>IF($A188=2,IF(ISNUMBER(REGION!CZ188),REGION!CZ188,""),"")</f>
        <v/>
      </c>
      <c r="F188" s="9" t="str">
        <f>IF($A188=2,IF(ISNUMBER(REGION!DA188),REGION!DA188,""),"")</f>
        <v/>
      </c>
      <c r="G188" s="9" t="str">
        <f>IF($A188=2,IF(ISNUMBER(REGION!DB188),REGION!DB188,""),"")</f>
        <v/>
      </c>
      <c r="H188" s="9" t="str">
        <f>IF($A188=2,IF(ISNUMBER(REGION!DC188),REGION!DC188,""),"")</f>
        <v/>
      </c>
      <c r="I188" s="9" t="str">
        <f>IF($A188=2,IF(ISNUMBER(REGION!DD188),REGION!DD188,""),"")</f>
        <v/>
      </c>
      <c r="J188" s="6" t="str">
        <f t="shared" si="14"/>
        <v/>
      </c>
      <c r="K188" s="1" t="str">
        <f t="shared" si="12"/>
        <v/>
      </c>
      <c r="M188" s="9" t="str">
        <f>IF($A188=2,IF(ISNUMBER(REGION!DF188),REGION!DF188,""),"")</f>
        <v/>
      </c>
      <c r="N188" s="9" t="str">
        <f>IF($A188=2,IF(ISNUMBER(REGION!DG188),REGION!DG188,""),"")</f>
        <v/>
      </c>
      <c r="O188" s="9" t="str">
        <f>IF($A188=2,IF(ISNUMBER(REGION!DH188),REGION!DH188,""),"")</f>
        <v/>
      </c>
      <c r="P188" s="9" t="str">
        <f>IF($A188=2,IF(ISNUMBER(REGION!DI188),REGION!DI188,""),"")</f>
        <v/>
      </c>
      <c r="Q188" s="9" t="str">
        <f>IF($A188=2,IF(ISNUMBER(REGION!DJ188),REGION!DJ188,""),"")</f>
        <v/>
      </c>
      <c r="R188" s="9" t="str">
        <f>IF($A188=2,IF(ISNUMBER(REGION!DK188),REGION!DK188,""),"")</f>
        <v/>
      </c>
      <c r="S188" s="6" t="str">
        <f t="shared" si="15"/>
        <v/>
      </c>
      <c r="T188" s="1" t="str">
        <f t="shared" si="13"/>
        <v/>
      </c>
      <c r="V188" s="1" t="str">
        <f t="shared" si="16"/>
        <v/>
      </c>
      <c r="W188" s="40" t="str">
        <f>IF(V188&gt;1,Employment!$S188,"")</f>
        <v/>
      </c>
    </row>
    <row r="189" spans="1:23" ht="10.5" x14ac:dyDescent="0.25">
      <c r="A189" s="39">
        <f>'Industry selection'!C189</f>
        <v>2</v>
      </c>
      <c r="B189" s="2">
        <v>46.1</v>
      </c>
      <c r="C189" s="2" t="s">
        <v>383</v>
      </c>
      <c r="D189" s="9">
        <f>IF($A189=2,IF(ISNUMBER(REGION!CY189),REGION!CY189,""),"")</f>
        <v>66.410143369455071</v>
      </c>
      <c r="E189" s="9">
        <f>IF($A189=2,IF(ISNUMBER(REGION!CZ189),REGION!CZ189,""),"")</f>
        <v>24.120829687029651</v>
      </c>
      <c r="F189" s="9">
        <f>IF($A189=2,IF(ISNUMBER(REGION!DA189),REGION!DA189,""),"")</f>
        <v>59.009062534080186</v>
      </c>
      <c r="G189" s="9">
        <f>IF($A189=2,IF(ISNUMBER(REGION!DB189),REGION!DB189,""),"")</f>
        <v>40.031721501786301</v>
      </c>
      <c r="H189" s="9">
        <f>IF($A189=2,IF(ISNUMBER(REGION!DC189),REGION!DC189,""),"")</f>
        <v>53.111358199264515</v>
      </c>
      <c r="I189" s="9">
        <f>IF($A189=2,IF(ISNUMBER(REGION!DD189),REGION!DD189,""),"")</f>
        <v>58.420373488996198</v>
      </c>
      <c r="J189" s="6">
        <f t="shared" si="14"/>
        <v>50.183914796768654</v>
      </c>
      <c r="K189" s="1">
        <f t="shared" si="12"/>
        <v>0</v>
      </c>
      <c r="M189" s="9">
        <f>IF($A189=2,IF(ISNUMBER(REGION!DF189),REGION!DF189,""),"")</f>
        <v>23.778757794039631</v>
      </c>
      <c r="N189" s="9">
        <f>IF($A189=2,IF(ISNUMBER(REGION!DG189),REGION!DG189,""),"")</f>
        <v>17.195230870323158</v>
      </c>
      <c r="O189" s="9">
        <f>IF($A189=2,IF(ISNUMBER(REGION!DH189),REGION!DH189,""),"")</f>
        <v>38.46644989258948</v>
      </c>
      <c r="P189" s="9">
        <f>IF($A189=2,IF(ISNUMBER(REGION!DI189),REGION!DI189,""),"")</f>
        <v>28.390482093500715</v>
      </c>
      <c r="Q189" s="9">
        <f>IF($A189=2,IF(ISNUMBER(REGION!DJ189),REGION!DJ189,""),"")</f>
        <v>32.634058028203746</v>
      </c>
      <c r="R189" s="9">
        <f>IF($A189=2,IF(ISNUMBER(REGION!DK189),REGION!DK189,""),"")</f>
        <v>48.712330361767997</v>
      </c>
      <c r="S189" s="6">
        <f t="shared" si="15"/>
        <v>31.529551506737459</v>
      </c>
      <c r="T189" s="1">
        <f t="shared" si="13"/>
        <v>0</v>
      </c>
      <c r="V189" s="1">
        <f t="shared" si="16"/>
        <v>0</v>
      </c>
      <c r="W189" s="40" t="str">
        <f>IF(V189&gt;1,Employment!$S189,"")</f>
        <v/>
      </c>
    </row>
    <row r="190" spans="1:23" ht="10.5" x14ac:dyDescent="0.25">
      <c r="A190" s="39">
        <f>'Industry selection'!C190</f>
        <v>2</v>
      </c>
      <c r="B190" s="2">
        <v>46.2</v>
      </c>
      <c r="C190" s="2" t="s">
        <v>385</v>
      </c>
      <c r="D190" s="9">
        <f>IF($A190=2,IF(ISNUMBER(REGION!CY190),REGION!CY190,""),"")</f>
        <v>66.94706392778869</v>
      </c>
      <c r="E190" s="9">
        <f>IF($A190=2,IF(ISNUMBER(REGION!CZ190),REGION!CZ190,""),"")</f>
        <v>144.53629098672292</v>
      </c>
      <c r="F190" s="9">
        <f>IF($A190=2,IF(ISNUMBER(REGION!DA190),REGION!DA190,""),"")</f>
        <v>76.283370636445312</v>
      </c>
      <c r="G190" s="9">
        <f>IF($A190=2,IF(ISNUMBER(REGION!DB190),REGION!DB190,""),"")</f>
        <v>265.24477661656016</v>
      </c>
      <c r="H190" s="9">
        <f>IF($A190=2,IF(ISNUMBER(REGION!DC190),REGION!DC190,""),"")</f>
        <v>442.12776329292649</v>
      </c>
      <c r="I190" s="9">
        <f>IF($A190=2,IF(ISNUMBER(REGION!DD190),REGION!DD190,""),"")</f>
        <v>377.15763676744729</v>
      </c>
      <c r="J190" s="6">
        <f t="shared" si="14"/>
        <v>228.71615037131517</v>
      </c>
      <c r="K190" s="1">
        <f t="shared" si="12"/>
        <v>1</v>
      </c>
      <c r="M190" s="9">
        <f>IF($A190=2,IF(ISNUMBER(REGION!DF190),REGION!DF190,""),"")</f>
        <v>31.369468675754078</v>
      </c>
      <c r="N190" s="9">
        <f>IF($A190=2,IF(ISNUMBER(REGION!DG190),REGION!DG190,""),"")</f>
        <v>67.89511528083861</v>
      </c>
      <c r="O190" s="9">
        <f>IF($A190=2,IF(ISNUMBER(REGION!DH190),REGION!DH190,""),"")</f>
        <v>38.150178107519615</v>
      </c>
      <c r="P190" s="9">
        <f>IF($A190=2,IF(ISNUMBER(REGION!DI190),REGION!DI190,""),"")</f>
        <v>128.48350946821975</v>
      </c>
      <c r="Q190" s="9">
        <f>IF($A190=2,IF(ISNUMBER(REGION!DJ190),REGION!DJ190,""),"")</f>
        <v>206.88524817430621</v>
      </c>
      <c r="R190" s="9">
        <f>IF($A190=2,IF(ISNUMBER(REGION!DK190),REGION!DK190,""),"")</f>
        <v>205.30878028028906</v>
      </c>
      <c r="S190" s="6">
        <f t="shared" si="15"/>
        <v>113.01538333115455</v>
      </c>
      <c r="T190" s="1">
        <f t="shared" si="13"/>
        <v>1</v>
      </c>
      <c r="V190" s="1">
        <f t="shared" si="16"/>
        <v>2</v>
      </c>
      <c r="W190" s="40">
        <f>IF(V190&gt;1,Employment!$S190,"")</f>
        <v>4.5266860241300975E-3</v>
      </c>
    </row>
    <row r="191" spans="1:23" ht="10.5" x14ac:dyDescent="0.25">
      <c r="A191" s="39">
        <f>'Industry selection'!C191</f>
        <v>2</v>
      </c>
      <c r="B191" s="2">
        <v>46.3</v>
      </c>
      <c r="C191" s="2" t="s">
        <v>387</v>
      </c>
      <c r="D191" s="9">
        <f>IF($A191=2,IF(ISNUMBER(REGION!CY191),REGION!CY191,""),"")</f>
        <v>236.98791497973437</v>
      </c>
      <c r="E191" s="9">
        <f>IF($A191=2,IF(ISNUMBER(REGION!CZ191),REGION!CZ191,""),"")</f>
        <v>272.40486659968275</v>
      </c>
      <c r="F191" s="9">
        <f>IF($A191=2,IF(ISNUMBER(REGION!DA191),REGION!DA191,""),"")</f>
        <v>275.51092783901407</v>
      </c>
      <c r="G191" s="9">
        <f>IF($A191=2,IF(ISNUMBER(REGION!DB191),REGION!DB191,""),"")</f>
        <v>291.56315420668557</v>
      </c>
      <c r="H191" s="9">
        <f>IF($A191=2,IF(ISNUMBER(REGION!DC191),REGION!DC191,""),"")</f>
        <v>69.238229119649631</v>
      </c>
      <c r="I191" s="9">
        <f>IF($A191=2,IF(ISNUMBER(REGION!DD191),REGION!DD191,""),"")</f>
        <v>68.545732752170025</v>
      </c>
      <c r="J191" s="6">
        <f t="shared" si="14"/>
        <v>202.37513758282273</v>
      </c>
      <c r="K191" s="1">
        <f t="shared" si="12"/>
        <v>1</v>
      </c>
      <c r="M191" s="9">
        <f>IF($A191=2,IF(ISNUMBER(REGION!DF191),REGION!DF191,""),"")</f>
        <v>172.73133293923209</v>
      </c>
      <c r="N191" s="9">
        <f>IF($A191=2,IF(ISNUMBER(REGION!DG191),REGION!DG191,""),"")</f>
        <v>196.51846892474177</v>
      </c>
      <c r="O191" s="9">
        <f>IF($A191=2,IF(ISNUMBER(REGION!DH191),REGION!DH191,""),"")</f>
        <v>197.05195478344896</v>
      </c>
      <c r="P191" s="9">
        <f>IF($A191=2,IF(ISNUMBER(REGION!DI191),REGION!DI191,""),"")</f>
        <v>210.46066459187639</v>
      </c>
      <c r="Q191" s="9">
        <f>IF($A191=2,IF(ISNUMBER(REGION!DJ191),REGION!DJ191,""),"")</f>
        <v>49.310828085517436</v>
      </c>
      <c r="R191" s="9">
        <f>IF($A191=2,IF(ISNUMBER(REGION!DK191),REGION!DK191,""),"")</f>
        <v>51.424673589447849</v>
      </c>
      <c r="S191" s="6">
        <f t="shared" si="15"/>
        <v>146.24965381904408</v>
      </c>
      <c r="T191" s="1">
        <f t="shared" si="13"/>
        <v>1</v>
      </c>
      <c r="V191" s="1">
        <f t="shared" si="16"/>
        <v>2</v>
      </c>
      <c r="W191" s="40">
        <f>IF(V191&gt;1,Employment!$S191,"")</f>
        <v>3.2768943487597194E-2</v>
      </c>
    </row>
    <row r="192" spans="1:23" ht="10.5" x14ac:dyDescent="0.25">
      <c r="A192" s="39">
        <f>'Industry selection'!C192</f>
        <v>2</v>
      </c>
      <c r="B192" s="2">
        <v>46.4</v>
      </c>
      <c r="C192" s="2" t="s">
        <v>389</v>
      </c>
      <c r="D192" s="9">
        <f>IF($A192=2,IF(ISNUMBER(REGION!CY192),REGION!CY192,""),"")</f>
        <v>194.35555785751782</v>
      </c>
      <c r="E192" s="9">
        <f>IF($A192=2,IF(ISNUMBER(REGION!CZ192),REGION!CZ192,""),"")</f>
        <v>181.39526689076359</v>
      </c>
      <c r="F192" s="9">
        <f>IF($A192=2,IF(ISNUMBER(REGION!DA192),REGION!DA192,""),"")</f>
        <v>194.95955538440398</v>
      </c>
      <c r="G192" s="9">
        <f>IF($A192=2,IF(ISNUMBER(REGION!DB192),REGION!DB192,""),"")</f>
        <v>156.10827114483192</v>
      </c>
      <c r="H192" s="9">
        <f>IF($A192=2,IF(ISNUMBER(REGION!DC192),REGION!DC192,""),"")</f>
        <v>93.634243298685035</v>
      </c>
      <c r="I192" s="9">
        <f>IF($A192=2,IF(ISNUMBER(REGION!DD192),REGION!DD192,""),"")</f>
        <v>64.457183964365825</v>
      </c>
      <c r="J192" s="6">
        <f t="shared" si="14"/>
        <v>147.48501309009472</v>
      </c>
      <c r="K192" s="1">
        <f t="shared" si="12"/>
        <v>1</v>
      </c>
      <c r="M192" s="9">
        <f>IF($A192=2,IF(ISNUMBER(REGION!DF192),REGION!DF192,""),"")</f>
        <v>111.60954043119609</v>
      </c>
      <c r="N192" s="9">
        <f>IF($A192=2,IF(ISNUMBER(REGION!DG192),REGION!DG192,""),"")</f>
        <v>102.10104488985043</v>
      </c>
      <c r="O192" s="9">
        <f>IF($A192=2,IF(ISNUMBER(REGION!DH192),REGION!DH192,""),"")</f>
        <v>103.37342087986094</v>
      </c>
      <c r="P192" s="9">
        <f>IF($A192=2,IF(ISNUMBER(REGION!DI192),REGION!DI192,""),"")</f>
        <v>79.373182004949967</v>
      </c>
      <c r="Q192" s="9">
        <f>IF($A192=2,IF(ISNUMBER(REGION!DJ192),REGION!DJ192,""),"")</f>
        <v>44.180419166919975</v>
      </c>
      <c r="R192" s="9">
        <f>IF($A192=2,IF(ISNUMBER(REGION!DK192),REGION!DK192,""),"")</f>
        <v>35.56074298387415</v>
      </c>
      <c r="S192" s="6">
        <f t="shared" si="15"/>
        <v>79.366391726108603</v>
      </c>
      <c r="T192" s="1">
        <f t="shared" si="13"/>
        <v>0</v>
      </c>
      <c r="V192" s="1">
        <f t="shared" si="16"/>
        <v>1</v>
      </c>
      <c r="W192" s="40" t="str">
        <f>IF(V192&gt;1,Employment!$S192,"")</f>
        <v/>
      </c>
    </row>
    <row r="193" spans="1:23" ht="10.5" x14ac:dyDescent="0.25">
      <c r="A193" s="39">
        <f>'Industry selection'!C193</f>
        <v>2</v>
      </c>
      <c r="B193" s="2">
        <v>46.5</v>
      </c>
      <c r="C193" s="2" t="s">
        <v>391</v>
      </c>
      <c r="D193" s="9">
        <f>IF($A193=2,IF(ISNUMBER(REGION!CY193),REGION!CY193,""),"")</f>
        <v>65.708668168145067</v>
      </c>
      <c r="E193" s="9">
        <f>IF($A193=2,IF(ISNUMBER(REGION!CZ193),REGION!CZ193,""),"")</f>
        <v>25.595719128653517</v>
      </c>
      <c r="F193" s="9">
        <f>IF($A193=2,IF(ISNUMBER(REGION!DA193),REGION!DA193,""),"")</f>
        <v>47.866241738218868</v>
      </c>
      <c r="G193" s="9">
        <f>IF($A193=2,IF(ISNUMBER(REGION!DB193),REGION!DB193,""),"")</f>
        <v>41.408270613105358</v>
      </c>
      <c r="H193" s="9">
        <f>IF($A193=2,IF(ISNUMBER(REGION!DC193),REGION!DC193,""),"")</f>
        <v>64.276822100006996</v>
      </c>
      <c r="I193" s="9" t="str">
        <f>IF($A193=2,IF(ISNUMBER(REGION!DD193),REGION!DD193,""),"")</f>
        <v/>
      </c>
      <c r="J193" s="6">
        <f t="shared" si="14"/>
        <v>48.971144349625959</v>
      </c>
      <c r="K193" s="1">
        <f t="shared" si="12"/>
        <v>0</v>
      </c>
      <c r="M193" s="9">
        <f>IF($A193=2,IF(ISNUMBER(REGION!DF193),REGION!DF193,""),"")</f>
        <v>48.732976637563162</v>
      </c>
      <c r="N193" s="9">
        <f>IF($A193=2,IF(ISNUMBER(REGION!DG193),REGION!DG193,""),"")</f>
        <v>27.848665137590885</v>
      </c>
      <c r="O193" s="9">
        <f>IF($A193=2,IF(ISNUMBER(REGION!DH193),REGION!DH193,""),"")</f>
        <v>42.502208787576421</v>
      </c>
      <c r="P193" s="9">
        <f>IF($A193=2,IF(ISNUMBER(REGION!DI193),REGION!DI193,""),"")</f>
        <v>25.822946926804597</v>
      </c>
      <c r="Q193" s="9">
        <f>IF($A193=2,IF(ISNUMBER(REGION!DJ193),REGION!DJ193,""),"")</f>
        <v>35.465558953235217</v>
      </c>
      <c r="R193" s="9" t="str">
        <f>IF($A193=2,IF(ISNUMBER(REGION!DK193),REGION!DK193,""),"")</f>
        <v/>
      </c>
      <c r="S193" s="6">
        <f t="shared" si="15"/>
        <v>36.074471288554058</v>
      </c>
      <c r="T193" s="1">
        <f t="shared" si="13"/>
        <v>0</v>
      </c>
      <c r="V193" s="1">
        <f t="shared" si="16"/>
        <v>0</v>
      </c>
      <c r="W193" s="40" t="str">
        <f>IF(V193&gt;1,Employment!$S193,"")</f>
        <v/>
      </c>
    </row>
    <row r="194" spans="1:23" ht="10.5" x14ac:dyDescent="0.25">
      <c r="A194" s="39">
        <f>'Industry selection'!C194</f>
        <v>2</v>
      </c>
      <c r="B194" s="2">
        <v>46.6</v>
      </c>
      <c r="C194" s="2" t="s">
        <v>393</v>
      </c>
      <c r="D194" s="9">
        <f>IF($A194=2,IF(ISNUMBER(REGION!CY194),REGION!CY194,""),"")</f>
        <v>113.06616195227642</v>
      </c>
      <c r="E194" s="9">
        <f>IF($A194=2,IF(ISNUMBER(REGION!CZ194),REGION!CZ194,""),"")</f>
        <v>127.89585086160166</v>
      </c>
      <c r="F194" s="9">
        <f>IF($A194=2,IF(ISNUMBER(REGION!DA194),REGION!DA194,""),"")</f>
        <v>128.71864233361237</v>
      </c>
      <c r="G194" s="9">
        <f>IF($A194=2,IF(ISNUMBER(REGION!DB194),REGION!DB194,""),"")</f>
        <v>174.90758757831568</v>
      </c>
      <c r="H194" s="9">
        <f>IF($A194=2,IF(ISNUMBER(REGION!DC194),REGION!DC194,""),"")</f>
        <v>198.6586830449998</v>
      </c>
      <c r="I194" s="9" t="str">
        <f>IF($A194=2,IF(ISNUMBER(REGION!DD194),REGION!DD194,""),"")</f>
        <v/>
      </c>
      <c r="J194" s="6">
        <f t="shared" si="14"/>
        <v>148.64938515416119</v>
      </c>
      <c r="K194" s="1">
        <f t="shared" si="12"/>
        <v>1</v>
      </c>
      <c r="M194" s="9">
        <f>IF($A194=2,IF(ISNUMBER(REGION!DF194),REGION!DF194,""),"")</f>
        <v>71.170326886703066</v>
      </c>
      <c r="N194" s="9">
        <f>IF($A194=2,IF(ISNUMBER(REGION!DG194),REGION!DG194,""),"")</f>
        <v>84.894519433672428</v>
      </c>
      <c r="O194" s="9">
        <f>IF($A194=2,IF(ISNUMBER(REGION!DH194),REGION!DH194,""),"")</f>
        <v>76.573656340027583</v>
      </c>
      <c r="P194" s="9">
        <f>IF($A194=2,IF(ISNUMBER(REGION!DI194),REGION!DI194,""),"")</f>
        <v>102.96350068221042</v>
      </c>
      <c r="Q194" s="9">
        <f>IF($A194=2,IF(ISNUMBER(REGION!DJ194),REGION!DJ194,""),"")</f>
        <v>94.188318986998027</v>
      </c>
      <c r="R194" s="9" t="str">
        <f>IF($A194=2,IF(ISNUMBER(REGION!DK194),REGION!DK194,""),"")</f>
        <v/>
      </c>
      <c r="S194" s="6">
        <f t="shared" si="15"/>
        <v>85.958064465922305</v>
      </c>
      <c r="T194" s="1">
        <f t="shared" si="13"/>
        <v>0</v>
      </c>
      <c r="V194" s="1">
        <f t="shared" si="16"/>
        <v>1</v>
      </c>
      <c r="W194" s="40" t="str">
        <f>IF(V194&gt;1,Employment!$S194,"")</f>
        <v/>
      </c>
    </row>
    <row r="195" spans="1:23" ht="10.5" x14ac:dyDescent="0.25">
      <c r="A195" s="39">
        <f>'Industry selection'!C195</f>
        <v>2</v>
      </c>
      <c r="B195" s="2">
        <v>46.7</v>
      </c>
      <c r="C195" s="2" t="s">
        <v>395</v>
      </c>
      <c r="D195" s="9">
        <f>IF($A195=2,IF(ISNUMBER(REGION!CY195),REGION!CY195,""),"")</f>
        <v>72.812386271489743</v>
      </c>
      <c r="E195" s="9">
        <f>IF($A195=2,IF(ISNUMBER(REGION!CZ195),REGION!CZ195,""),"")</f>
        <v>83.314618277622401</v>
      </c>
      <c r="F195" s="9">
        <f>IF($A195=2,IF(ISNUMBER(REGION!DA195),REGION!DA195,""),"")</f>
        <v>70.64885567780037</v>
      </c>
      <c r="G195" s="9">
        <f>IF($A195=2,IF(ISNUMBER(REGION!DB195),REGION!DB195,""),"")</f>
        <v>76.130269211304295</v>
      </c>
      <c r="H195" s="9">
        <f>IF($A195=2,IF(ISNUMBER(REGION!DC195),REGION!DC195,""),"")</f>
        <v>91.688299913650994</v>
      </c>
      <c r="I195" s="9">
        <f>IF($A195=2,IF(ISNUMBER(REGION!DD195),REGION!DD195,""),"")</f>
        <v>83.251940323136751</v>
      </c>
      <c r="J195" s="6">
        <f t="shared" si="14"/>
        <v>79.641061612500764</v>
      </c>
      <c r="K195" s="1">
        <f t="shared" si="12"/>
        <v>0</v>
      </c>
      <c r="M195" s="9">
        <f>IF($A195=2,IF(ISNUMBER(REGION!DF195),REGION!DF195,""),"")</f>
        <v>47.354644482537907</v>
      </c>
      <c r="N195" s="9">
        <f>IF($A195=2,IF(ISNUMBER(REGION!DG195),REGION!DG195,""),"")</f>
        <v>54.976995810523064</v>
      </c>
      <c r="O195" s="9">
        <f>IF($A195=2,IF(ISNUMBER(REGION!DH195),REGION!DH195,""),"")</f>
        <v>49.37800299231899</v>
      </c>
      <c r="P195" s="9">
        <f>IF($A195=2,IF(ISNUMBER(REGION!DI195),REGION!DI195,""),"")</f>
        <v>52.251295865197861</v>
      </c>
      <c r="Q195" s="9">
        <f>IF($A195=2,IF(ISNUMBER(REGION!DJ195),REGION!DJ195,""),"")</f>
        <v>61.861344554034389</v>
      </c>
      <c r="R195" s="9">
        <f>IF($A195=2,IF(ISNUMBER(REGION!DK195),REGION!DK195,""),"")</f>
        <v>62.165386057449986</v>
      </c>
      <c r="S195" s="6">
        <f t="shared" si="15"/>
        <v>54.664611627010373</v>
      </c>
      <c r="T195" s="1">
        <f t="shared" si="13"/>
        <v>0</v>
      </c>
      <c r="V195" s="1">
        <f t="shared" si="16"/>
        <v>0</v>
      </c>
      <c r="W195" s="40" t="str">
        <f>IF(V195&gt;1,Employment!$S195,"")</f>
        <v/>
      </c>
    </row>
    <row r="196" spans="1:23" ht="10.5" x14ac:dyDescent="0.25">
      <c r="A196" s="39">
        <f>'Industry selection'!C196</f>
        <v>2</v>
      </c>
      <c r="B196" s="2">
        <v>46.9</v>
      </c>
      <c r="C196" s="2" t="s">
        <v>397</v>
      </c>
      <c r="D196" s="9">
        <f>IF($A196=2,IF(ISNUMBER(REGION!CY196),REGION!CY196,""),"")</f>
        <v>65.806647930790874</v>
      </c>
      <c r="E196" s="9">
        <f>IF($A196=2,IF(ISNUMBER(REGION!CZ196),REGION!CZ196,""),"")</f>
        <v>60.725211485944868</v>
      </c>
      <c r="F196" s="9">
        <f>IF($A196=2,IF(ISNUMBER(REGION!DA196),REGION!DA196,""),"")</f>
        <v>62.370575464678772</v>
      </c>
      <c r="G196" s="9">
        <f>IF($A196=2,IF(ISNUMBER(REGION!DB196),REGION!DB196,""),"")</f>
        <v>52.720483305760069</v>
      </c>
      <c r="H196" s="9">
        <f>IF($A196=2,IF(ISNUMBER(REGION!DC196),REGION!DC196,""),"")</f>
        <v>66.968137777991359</v>
      </c>
      <c r="I196" s="9">
        <f>IF($A196=2,IF(ISNUMBER(REGION!DD196),REGION!DD196,""),"")</f>
        <v>64.337752996664349</v>
      </c>
      <c r="J196" s="6">
        <f t="shared" si="14"/>
        <v>62.154801493638381</v>
      </c>
      <c r="K196" s="1">
        <f t="shared" si="12"/>
        <v>0</v>
      </c>
      <c r="M196" s="9">
        <f>IF($A196=2,IF(ISNUMBER(REGION!DF196),REGION!DF196,""),"")</f>
        <v>40.656485312800804</v>
      </c>
      <c r="N196" s="9">
        <f>IF($A196=2,IF(ISNUMBER(REGION!DG196),REGION!DG196,""),"")</f>
        <v>44.674143949864991</v>
      </c>
      <c r="O196" s="9">
        <f>IF($A196=2,IF(ISNUMBER(REGION!DH196),REGION!DH196,""),"")</f>
        <v>43.441083292280155</v>
      </c>
      <c r="P196" s="9">
        <f>IF($A196=2,IF(ISNUMBER(REGION!DI196),REGION!DI196,""),"")</f>
        <v>34.168613740388324</v>
      </c>
      <c r="Q196" s="9">
        <f>IF($A196=2,IF(ISNUMBER(REGION!DJ196),REGION!DJ196,""),"")</f>
        <v>38.702831645847297</v>
      </c>
      <c r="R196" s="9">
        <f>IF($A196=2,IF(ISNUMBER(REGION!DK196),REGION!DK196,""),"")</f>
        <v>42.292341856610989</v>
      </c>
      <c r="S196" s="6">
        <f t="shared" si="15"/>
        <v>40.655916632965429</v>
      </c>
      <c r="T196" s="1">
        <f t="shared" si="13"/>
        <v>0</v>
      </c>
      <c r="V196" s="1">
        <f t="shared" si="16"/>
        <v>0</v>
      </c>
      <c r="W196" s="40" t="str">
        <f>IF(V196&gt;1,Employment!$S196,"")</f>
        <v/>
      </c>
    </row>
    <row r="197" spans="1:23" ht="10.5" x14ac:dyDescent="0.25">
      <c r="A197" s="39" t="str">
        <f>'Industry selection'!C197</f>
        <v/>
      </c>
      <c r="B197" s="2">
        <v>47</v>
      </c>
      <c r="C197" s="2" t="s">
        <v>399</v>
      </c>
      <c r="D197" s="9" t="str">
        <f>IF($A197=2,IF(ISNUMBER(REGION!CY197),REGION!CY197,""),"")</f>
        <v/>
      </c>
      <c r="E197" s="9" t="str">
        <f>IF($A197=2,IF(ISNUMBER(REGION!CZ197),REGION!CZ197,""),"")</f>
        <v/>
      </c>
      <c r="F197" s="9" t="str">
        <f>IF($A197=2,IF(ISNUMBER(REGION!DA197),REGION!DA197,""),"")</f>
        <v/>
      </c>
      <c r="G197" s="9" t="str">
        <f>IF($A197=2,IF(ISNUMBER(REGION!DB197),REGION!DB197,""),"")</f>
        <v/>
      </c>
      <c r="H197" s="9" t="str">
        <f>IF($A197=2,IF(ISNUMBER(REGION!DC197),REGION!DC197,""),"")</f>
        <v/>
      </c>
      <c r="I197" s="9" t="str">
        <f>IF($A197=2,IF(ISNUMBER(REGION!DD197),REGION!DD197,""),"")</f>
        <v/>
      </c>
      <c r="J197" s="6" t="str">
        <f t="shared" si="14"/>
        <v/>
      </c>
      <c r="K197" s="1" t="str">
        <f t="shared" ref="K197:K260" si="17">IF($A197=2,IF(ISNUMBER(J197),IF(J197&gt;=K$2,1,0),""),"")</f>
        <v/>
      </c>
      <c r="M197" s="9" t="str">
        <f>IF($A197=2,IF(ISNUMBER(REGION!DF197),REGION!DF197,""),"")</f>
        <v/>
      </c>
      <c r="N197" s="9" t="str">
        <f>IF($A197=2,IF(ISNUMBER(REGION!DG197),REGION!DG197,""),"")</f>
        <v/>
      </c>
      <c r="O197" s="9" t="str">
        <f>IF($A197=2,IF(ISNUMBER(REGION!DH197),REGION!DH197,""),"")</f>
        <v/>
      </c>
      <c r="P197" s="9" t="str">
        <f>IF($A197=2,IF(ISNUMBER(REGION!DI197),REGION!DI197,""),"")</f>
        <v/>
      </c>
      <c r="Q197" s="9" t="str">
        <f>IF($A197=2,IF(ISNUMBER(REGION!DJ197),REGION!DJ197,""),"")</f>
        <v/>
      </c>
      <c r="R197" s="9" t="str">
        <f>IF($A197=2,IF(ISNUMBER(REGION!DK197),REGION!DK197,""),"")</f>
        <v/>
      </c>
      <c r="S197" s="6" t="str">
        <f t="shared" si="15"/>
        <v/>
      </c>
      <c r="T197" s="1" t="str">
        <f t="shared" ref="T197:T260" si="18">IF($A197=2,IF(ISNUMBER(S197),IF(S197&gt;=T$2,1,0),""),"")</f>
        <v/>
      </c>
      <c r="V197" s="1" t="str">
        <f t="shared" si="16"/>
        <v/>
      </c>
      <c r="W197" s="40" t="str">
        <f>IF(V197&gt;1,Employment!$S197,"")</f>
        <v/>
      </c>
    </row>
    <row r="198" spans="1:23" ht="10.5" x14ac:dyDescent="0.25">
      <c r="A198" s="39">
        <f>'Industry selection'!C198</f>
        <v>2</v>
      </c>
      <c r="B198" s="2">
        <v>47.1</v>
      </c>
      <c r="C198" s="2" t="s">
        <v>401</v>
      </c>
      <c r="D198" s="9">
        <f>IF($A198=2,IF(ISNUMBER(REGION!CY198),REGION!CY198,""),"")</f>
        <v>64.152982355001171</v>
      </c>
      <c r="E198" s="9">
        <f>IF($A198=2,IF(ISNUMBER(REGION!CZ198),REGION!CZ198,""),"")</f>
        <v>53.437456286621035</v>
      </c>
      <c r="F198" s="9">
        <f>IF($A198=2,IF(ISNUMBER(REGION!DA198),REGION!DA198,""),"")</f>
        <v>57.023147328106603</v>
      </c>
      <c r="G198" s="9">
        <f>IF($A198=2,IF(ISNUMBER(REGION!DB198),REGION!DB198,""),"")</f>
        <v>53.34426126336357</v>
      </c>
      <c r="H198" s="9">
        <f>IF($A198=2,IF(ISNUMBER(REGION!DC198),REGION!DC198,""),"")</f>
        <v>53.112566504488562</v>
      </c>
      <c r="I198" s="9">
        <f>IF($A198=2,IF(ISNUMBER(REGION!DD198),REGION!DD198,""),"")</f>
        <v>59.21635713703882</v>
      </c>
      <c r="J198" s="6">
        <f t="shared" si="14"/>
        <v>56.714461812436618</v>
      </c>
      <c r="K198" s="1">
        <f t="shared" si="17"/>
        <v>0</v>
      </c>
      <c r="M198" s="9">
        <f>IF($A198=2,IF(ISNUMBER(REGION!DF198),REGION!DF198,""),"")</f>
        <v>75.945472857867188</v>
      </c>
      <c r="N198" s="9">
        <f>IF($A198=2,IF(ISNUMBER(REGION!DG198),REGION!DG198,""),"")</f>
        <v>62.000767470701874</v>
      </c>
      <c r="O198" s="9">
        <f>IF($A198=2,IF(ISNUMBER(REGION!DH198),REGION!DH198,""),"")</f>
        <v>58.38629815876704</v>
      </c>
      <c r="P198" s="9">
        <f>IF($A198=2,IF(ISNUMBER(REGION!DI198),REGION!DI198,""),"")</f>
        <v>50.21955574186299</v>
      </c>
      <c r="Q198" s="9">
        <f>IF($A198=2,IF(ISNUMBER(REGION!DJ198),REGION!DJ198,""),"")</f>
        <v>45.559101364913047</v>
      </c>
      <c r="R198" s="9">
        <f>IF($A198=2,IF(ISNUMBER(REGION!DK198),REGION!DK198,""),"")</f>
        <v>54.990066783193953</v>
      </c>
      <c r="S198" s="6">
        <f t="shared" si="15"/>
        <v>57.850210396217676</v>
      </c>
      <c r="T198" s="1">
        <f t="shared" si="18"/>
        <v>0</v>
      </c>
      <c r="V198" s="1">
        <f t="shared" si="16"/>
        <v>0</v>
      </c>
      <c r="W198" s="40" t="str">
        <f>IF(V198&gt;1,Employment!$S198,"")</f>
        <v/>
      </c>
    </row>
    <row r="199" spans="1:23" ht="10.5" x14ac:dyDescent="0.25">
      <c r="A199" s="39">
        <f>'Industry selection'!C199</f>
        <v>2</v>
      </c>
      <c r="B199" s="2">
        <v>47.2</v>
      </c>
      <c r="C199" s="2" t="s">
        <v>403</v>
      </c>
      <c r="D199" s="9">
        <f>IF($A199=2,IF(ISNUMBER(REGION!CY199),REGION!CY199,""),"")</f>
        <v>89.444723794594964</v>
      </c>
      <c r="E199" s="9">
        <f>IF($A199=2,IF(ISNUMBER(REGION!CZ199),REGION!CZ199,""),"")</f>
        <v>71.254267668494435</v>
      </c>
      <c r="F199" s="9">
        <f>IF($A199=2,IF(ISNUMBER(REGION!DA199),REGION!DA199,""),"")</f>
        <v>89.659488561554156</v>
      </c>
      <c r="G199" s="9">
        <f>IF($A199=2,IF(ISNUMBER(REGION!DB199),REGION!DB199,""),"")</f>
        <v>75.928545114697755</v>
      </c>
      <c r="H199" s="9">
        <f>IF($A199=2,IF(ISNUMBER(REGION!DC199),REGION!DC199,""),"")</f>
        <v>90.26807735689124</v>
      </c>
      <c r="I199" s="9" t="str">
        <f>IF($A199=2,IF(ISNUMBER(REGION!DD199),REGION!DD199,""),"")</f>
        <v/>
      </c>
      <c r="J199" s="6">
        <f t="shared" si="14"/>
        <v>83.311020499246496</v>
      </c>
      <c r="K199" s="1">
        <f t="shared" si="17"/>
        <v>0</v>
      </c>
      <c r="M199" s="9">
        <f>IF($A199=2,IF(ISNUMBER(REGION!DF199),REGION!DF199,""),"")</f>
        <v>91.525384315560018</v>
      </c>
      <c r="N199" s="9">
        <f>IF($A199=2,IF(ISNUMBER(REGION!DG199),REGION!DG199,""),"")</f>
        <v>83.336827650360789</v>
      </c>
      <c r="O199" s="9">
        <f>IF($A199=2,IF(ISNUMBER(REGION!DH199),REGION!DH199,""),"")</f>
        <v>108.1015124410023</v>
      </c>
      <c r="P199" s="9">
        <f>IF($A199=2,IF(ISNUMBER(REGION!DI199),REGION!DI199,""),"")</f>
        <v>103.27762889401944</v>
      </c>
      <c r="Q199" s="9">
        <f>IF($A199=2,IF(ISNUMBER(REGION!DJ199),REGION!DJ199,""),"")</f>
        <v>118.24976496908181</v>
      </c>
      <c r="R199" s="9" t="str">
        <f>IF($A199=2,IF(ISNUMBER(REGION!DK199),REGION!DK199,""),"")</f>
        <v/>
      </c>
      <c r="S199" s="6">
        <f t="shared" si="15"/>
        <v>100.89822365400488</v>
      </c>
      <c r="T199" s="1">
        <f t="shared" si="18"/>
        <v>1</v>
      </c>
      <c r="V199" s="1">
        <f t="shared" si="16"/>
        <v>1</v>
      </c>
      <c r="W199" s="40" t="str">
        <f>IF(V199&gt;1,Employment!$S199,"")</f>
        <v/>
      </c>
    </row>
    <row r="200" spans="1:23" ht="10.5" x14ac:dyDescent="0.25">
      <c r="A200" s="39">
        <f>'Industry selection'!C200</f>
        <v>2</v>
      </c>
      <c r="B200" s="2">
        <v>47.3</v>
      </c>
      <c r="C200" s="2" t="s">
        <v>405</v>
      </c>
      <c r="D200" s="9">
        <f>IF($A200=2,IF(ISNUMBER(REGION!CY200),REGION!CY200,""),"")</f>
        <v>89.458149535025896</v>
      </c>
      <c r="E200" s="9">
        <f>IF($A200=2,IF(ISNUMBER(REGION!CZ200),REGION!CZ200,""),"")</f>
        <v>88.775758226445149</v>
      </c>
      <c r="F200" s="9">
        <f>IF($A200=2,IF(ISNUMBER(REGION!DA200),REGION!DA200,""),"")</f>
        <v>83.595070350278945</v>
      </c>
      <c r="G200" s="9">
        <f>IF($A200=2,IF(ISNUMBER(REGION!DB200),REGION!DB200,""),"")</f>
        <v>101.25843778266466</v>
      </c>
      <c r="H200" s="9">
        <f>IF($A200=2,IF(ISNUMBER(REGION!DC200),REGION!DC200,""),"")</f>
        <v>58.402620298988147</v>
      </c>
      <c r="I200" s="9">
        <f>IF($A200=2,IF(ISNUMBER(REGION!DD200),REGION!DD200,""),"")</f>
        <v>68.524948322189672</v>
      </c>
      <c r="J200" s="6">
        <f t="shared" ref="J200:J263" si="19">IF($A200=2,IF(ISNUMBER(AVERAGE(D200:I200)),AVERAGE(D200:I200),""),"")</f>
        <v>81.669164085932081</v>
      </c>
      <c r="K200" s="1">
        <f t="shared" si="17"/>
        <v>0</v>
      </c>
      <c r="M200" s="9">
        <f>IF($A200=2,IF(ISNUMBER(REGION!DF200),REGION!DF200,""),"")</f>
        <v>55.708354972787035</v>
      </c>
      <c r="N200" s="9">
        <f>IF($A200=2,IF(ISNUMBER(REGION!DG200),REGION!DG200,""),"")</f>
        <v>73.182044344964822</v>
      </c>
      <c r="O200" s="9">
        <f>IF($A200=2,IF(ISNUMBER(REGION!DH200),REGION!DH200,""),"")</f>
        <v>68.363127067663157</v>
      </c>
      <c r="P200" s="9">
        <f>IF($A200=2,IF(ISNUMBER(REGION!DI200),REGION!DI200,""),"")</f>
        <v>90.106529658236255</v>
      </c>
      <c r="Q200" s="9">
        <f>IF($A200=2,IF(ISNUMBER(REGION!DJ200),REGION!DJ200,""),"")</f>
        <v>56.269507525298501</v>
      </c>
      <c r="R200" s="9">
        <f>IF($A200=2,IF(ISNUMBER(REGION!DK200),REGION!DK200,""),"")</f>
        <v>63.845199425787627</v>
      </c>
      <c r="S200" s="6">
        <f t="shared" ref="S200:S263" si="20">IF($A200=2,IF(ISNUMBER(AVERAGE(M200:R200)),AVERAGE(M200:R200),""),"")</f>
        <v>67.912460499122901</v>
      </c>
      <c r="T200" s="1">
        <f t="shared" si="18"/>
        <v>0</v>
      </c>
      <c r="V200" s="1">
        <f t="shared" ref="V200:V263" si="21">IF($A200=2,SUM(K200,T200),"")</f>
        <v>0</v>
      </c>
      <c r="W200" s="40" t="str">
        <f>IF(V200&gt;1,Employment!$S200,"")</f>
        <v/>
      </c>
    </row>
    <row r="201" spans="1:23" ht="10.5" x14ac:dyDescent="0.25">
      <c r="A201" s="39">
        <f>'Industry selection'!C201</f>
        <v>2</v>
      </c>
      <c r="B201" s="2">
        <v>47.4</v>
      </c>
      <c r="C201" s="2" t="s">
        <v>407</v>
      </c>
      <c r="D201" s="9">
        <f>IF($A201=2,IF(ISNUMBER(REGION!CY201),REGION!CY201,""),"")</f>
        <v>66.761698119118208</v>
      </c>
      <c r="E201" s="9">
        <f>IF($A201=2,IF(ISNUMBER(REGION!CZ201),REGION!CZ201,""),"")</f>
        <v>55.473331272637459</v>
      </c>
      <c r="F201" s="9">
        <f>IF($A201=2,IF(ISNUMBER(REGION!DA201),REGION!DA201,""),"")</f>
        <v>39.906683611454056</v>
      </c>
      <c r="G201" s="9">
        <f>IF($A201=2,IF(ISNUMBER(REGION!DB201),REGION!DB201,""),"")</f>
        <v>98.197713361833408</v>
      </c>
      <c r="H201" s="9">
        <f>IF($A201=2,IF(ISNUMBER(REGION!DC201),REGION!DC201,""),"")</f>
        <v>69.399463657562677</v>
      </c>
      <c r="I201" s="9">
        <f>IF($A201=2,IF(ISNUMBER(REGION!DD201),REGION!DD201,""),"")</f>
        <v>23.953567654936922</v>
      </c>
      <c r="J201" s="6">
        <f t="shared" si="19"/>
        <v>58.94874294625712</v>
      </c>
      <c r="K201" s="1">
        <f t="shared" si="17"/>
        <v>0</v>
      </c>
      <c r="M201" s="9">
        <f>IF($A201=2,IF(ISNUMBER(REGION!DF201),REGION!DF201,""),"")</f>
        <v>47.252977626436632</v>
      </c>
      <c r="N201" s="9">
        <f>IF($A201=2,IF(ISNUMBER(REGION!DG201),REGION!DG201,""),"")</f>
        <v>40.513902000587187</v>
      </c>
      <c r="O201" s="9">
        <f>IF($A201=2,IF(ISNUMBER(REGION!DH201),REGION!DH201,""),"")</f>
        <v>40.951694654337459</v>
      </c>
      <c r="P201" s="9">
        <f>IF($A201=2,IF(ISNUMBER(REGION!DI201),REGION!DI201,""),"")</f>
        <v>80.77125290178185</v>
      </c>
      <c r="Q201" s="9">
        <f>IF($A201=2,IF(ISNUMBER(REGION!DJ201),REGION!DJ201,""),"")</f>
        <v>52.953732478991327</v>
      </c>
      <c r="R201" s="9">
        <f>IF($A201=2,IF(ISNUMBER(REGION!DK201),REGION!DK201,""),"")</f>
        <v>17.41031893323294</v>
      </c>
      <c r="S201" s="6">
        <f t="shared" si="20"/>
        <v>46.642313099227898</v>
      </c>
      <c r="T201" s="1">
        <f t="shared" si="18"/>
        <v>0</v>
      </c>
      <c r="V201" s="1">
        <f t="shared" si="21"/>
        <v>0</v>
      </c>
      <c r="W201" s="40" t="str">
        <f>IF(V201&gt;1,Employment!$S201,"")</f>
        <v/>
      </c>
    </row>
    <row r="202" spans="1:23" ht="10.5" x14ac:dyDescent="0.25">
      <c r="A202" s="39">
        <f>'Industry selection'!C202</f>
        <v>2</v>
      </c>
      <c r="B202" s="2">
        <v>47.5</v>
      </c>
      <c r="C202" s="2" t="s">
        <v>409</v>
      </c>
      <c r="D202" s="9">
        <f>IF($A202=2,IF(ISNUMBER(REGION!CY202),REGION!CY202,""),"")</f>
        <v>60.018837958010415</v>
      </c>
      <c r="E202" s="9">
        <f>IF($A202=2,IF(ISNUMBER(REGION!CZ202),REGION!CZ202,""),"")</f>
        <v>76.873489334469738</v>
      </c>
      <c r="F202" s="9">
        <f>IF($A202=2,IF(ISNUMBER(REGION!DA202),REGION!DA202,""),"")</f>
        <v>51.509835338918165</v>
      </c>
      <c r="G202" s="9">
        <f>IF($A202=2,IF(ISNUMBER(REGION!DB202),REGION!DB202,""),"")</f>
        <v>55.184062283977283</v>
      </c>
      <c r="H202" s="9">
        <f>IF($A202=2,IF(ISNUMBER(REGION!DC202),REGION!DC202,""),"")</f>
        <v>84.407280814961979</v>
      </c>
      <c r="I202" s="9" t="str">
        <f>IF($A202=2,IF(ISNUMBER(REGION!DD202),REGION!DD202,""),"")</f>
        <v/>
      </c>
      <c r="J202" s="6">
        <f t="shared" si="19"/>
        <v>65.598701146067512</v>
      </c>
      <c r="K202" s="1">
        <f t="shared" si="17"/>
        <v>0</v>
      </c>
      <c r="M202" s="9">
        <f>IF($A202=2,IF(ISNUMBER(REGION!DF202),REGION!DF202,""),"")</f>
        <v>65.696146215978132</v>
      </c>
      <c r="N202" s="9">
        <f>IF($A202=2,IF(ISNUMBER(REGION!DG202),REGION!DG202,""),"")</f>
        <v>89.176798489675789</v>
      </c>
      <c r="O202" s="9">
        <f>IF($A202=2,IF(ISNUMBER(REGION!DH202),REGION!DH202,""),"")</f>
        <v>57.669210920398243</v>
      </c>
      <c r="P202" s="9">
        <f>IF($A202=2,IF(ISNUMBER(REGION!DI202),REGION!DI202,""),"")</f>
        <v>62.338009275323138</v>
      </c>
      <c r="Q202" s="9">
        <f>IF($A202=2,IF(ISNUMBER(REGION!DJ202),REGION!DJ202,""),"")</f>
        <v>89.481653699394656</v>
      </c>
      <c r="R202" s="9" t="str">
        <f>IF($A202=2,IF(ISNUMBER(REGION!DK202),REGION!DK202,""),"")</f>
        <v/>
      </c>
      <c r="S202" s="6">
        <f t="shared" si="20"/>
        <v>72.872363720153999</v>
      </c>
      <c r="T202" s="1">
        <f t="shared" si="18"/>
        <v>0</v>
      </c>
      <c r="V202" s="1">
        <f t="shared" si="21"/>
        <v>0</v>
      </c>
      <c r="W202" s="40" t="str">
        <f>IF(V202&gt;1,Employment!$S202,"")</f>
        <v/>
      </c>
    </row>
    <row r="203" spans="1:23" ht="10.5" x14ac:dyDescent="0.25">
      <c r="A203" s="39">
        <f>'Industry selection'!C203</f>
        <v>2</v>
      </c>
      <c r="B203" s="2">
        <v>47.6</v>
      </c>
      <c r="C203" s="2" t="s">
        <v>411</v>
      </c>
      <c r="D203" s="9">
        <f>IF($A203=2,IF(ISNUMBER(REGION!CY203),REGION!CY203,""),"")</f>
        <v>62.726233775300017</v>
      </c>
      <c r="E203" s="9">
        <f>IF($A203=2,IF(ISNUMBER(REGION!CZ203),REGION!CZ203,""),"")</f>
        <v>57.395318709576742</v>
      </c>
      <c r="F203" s="9">
        <f>IF($A203=2,IF(ISNUMBER(REGION!DA203),REGION!DA203,""),"")</f>
        <v>46.831772465274035</v>
      </c>
      <c r="G203" s="9">
        <f>IF($A203=2,IF(ISNUMBER(REGION!DB203),REGION!DB203,""),"")</f>
        <v>37.84939390706004</v>
      </c>
      <c r="H203" s="9">
        <f>IF($A203=2,IF(ISNUMBER(REGION!DC203),REGION!DC203,""),"")</f>
        <v>39.203462994184704</v>
      </c>
      <c r="I203" s="9" t="str">
        <f>IF($A203=2,IF(ISNUMBER(REGION!DD203),REGION!DD203,""),"")</f>
        <v/>
      </c>
      <c r="J203" s="6">
        <f t="shared" si="19"/>
        <v>48.801236370279106</v>
      </c>
      <c r="K203" s="1">
        <f t="shared" si="17"/>
        <v>0</v>
      </c>
      <c r="M203" s="9">
        <f>IF($A203=2,IF(ISNUMBER(REGION!DF203),REGION!DF203,""),"")</f>
        <v>80.697530102137634</v>
      </c>
      <c r="N203" s="9">
        <f>IF($A203=2,IF(ISNUMBER(REGION!DG203),REGION!DG203,""),"")</f>
        <v>78.640710233013777</v>
      </c>
      <c r="O203" s="9">
        <f>IF($A203=2,IF(ISNUMBER(REGION!DH203),REGION!DH203,""),"")</f>
        <v>62.826576660231474</v>
      </c>
      <c r="P203" s="9">
        <f>IF($A203=2,IF(ISNUMBER(REGION!DI203),REGION!DI203,""),"")</f>
        <v>52.243265144120372</v>
      </c>
      <c r="Q203" s="9">
        <f>IF($A203=2,IF(ISNUMBER(REGION!DJ203),REGION!DJ203,""),"")</f>
        <v>44.584041556422228</v>
      </c>
      <c r="R203" s="9" t="str">
        <f>IF($A203=2,IF(ISNUMBER(REGION!DK203),REGION!DK203,""),"")</f>
        <v/>
      </c>
      <c r="S203" s="6">
        <f t="shared" si="20"/>
        <v>63.798424739185087</v>
      </c>
      <c r="T203" s="1">
        <f t="shared" si="18"/>
        <v>0</v>
      </c>
      <c r="V203" s="1">
        <f t="shared" si="21"/>
        <v>0</v>
      </c>
      <c r="W203" s="40" t="str">
        <f>IF(V203&gt;1,Employment!$S203,"")</f>
        <v/>
      </c>
    </row>
    <row r="204" spans="1:23" ht="10.5" x14ac:dyDescent="0.25">
      <c r="A204" s="39">
        <f>'Industry selection'!C204</f>
        <v>2</v>
      </c>
      <c r="B204" s="2">
        <v>47.7</v>
      </c>
      <c r="C204" s="2" t="s">
        <v>413</v>
      </c>
      <c r="D204" s="9">
        <f>IF($A204=2,IF(ISNUMBER(REGION!CY204),REGION!CY204,""),"")</f>
        <v>72.895701355008057</v>
      </c>
      <c r="E204" s="9">
        <f>IF($A204=2,IF(ISNUMBER(REGION!CZ204),REGION!CZ204,""),"")</f>
        <v>69.295659056170521</v>
      </c>
      <c r="F204" s="9">
        <f>IF($A204=2,IF(ISNUMBER(REGION!DA204),REGION!DA204,""),"")</f>
        <v>71.573916572917639</v>
      </c>
      <c r="G204" s="9">
        <f>IF($A204=2,IF(ISNUMBER(REGION!DB204),REGION!DB204,""),"")</f>
        <v>70.337942017489382</v>
      </c>
      <c r="H204" s="9">
        <f>IF($A204=2,IF(ISNUMBER(REGION!DC204),REGION!DC204,""),"")</f>
        <v>69.275065204576606</v>
      </c>
      <c r="I204" s="9">
        <f>IF($A204=2,IF(ISNUMBER(REGION!DD204),REGION!DD204,""),"")</f>
        <v>69.266647726077068</v>
      </c>
      <c r="J204" s="6">
        <f t="shared" si="19"/>
        <v>70.440821988706531</v>
      </c>
      <c r="K204" s="1">
        <f t="shared" si="17"/>
        <v>0</v>
      </c>
      <c r="M204" s="9">
        <f>IF($A204=2,IF(ISNUMBER(REGION!DF204),REGION!DF204,""),"")</f>
        <v>57.492442270495999</v>
      </c>
      <c r="N204" s="9">
        <f>IF($A204=2,IF(ISNUMBER(REGION!DG204),REGION!DG204,""),"")</f>
        <v>53.456607321216502</v>
      </c>
      <c r="O204" s="9">
        <f>IF($A204=2,IF(ISNUMBER(REGION!DH204),REGION!DH204,""),"")</f>
        <v>53.872742976880353</v>
      </c>
      <c r="P204" s="9">
        <f>IF($A204=2,IF(ISNUMBER(REGION!DI204),REGION!DI204,""),"")</f>
        <v>54.489951756911971</v>
      </c>
      <c r="Q204" s="9">
        <f>IF($A204=2,IF(ISNUMBER(REGION!DJ204),REGION!DJ204,""),"")</f>
        <v>53.347181610681361</v>
      </c>
      <c r="R204" s="9">
        <f>IF($A204=2,IF(ISNUMBER(REGION!DK204),REGION!DK204,""),"")</f>
        <v>56.495880332386648</v>
      </c>
      <c r="S204" s="6">
        <f t="shared" si="20"/>
        <v>54.859134378095469</v>
      </c>
      <c r="T204" s="1">
        <f t="shared" si="18"/>
        <v>0</v>
      </c>
      <c r="V204" s="1">
        <f t="shared" si="21"/>
        <v>0</v>
      </c>
      <c r="W204" s="40" t="str">
        <f>IF(V204&gt;1,Employment!$S204,"")</f>
        <v/>
      </c>
    </row>
    <row r="205" spans="1:23" ht="10.5" x14ac:dyDescent="0.25">
      <c r="A205" s="39">
        <f>'Industry selection'!C205</f>
        <v>2</v>
      </c>
      <c r="B205" s="2">
        <v>47.8</v>
      </c>
      <c r="C205" s="2" t="s">
        <v>415</v>
      </c>
      <c r="D205" s="9" t="str">
        <f>IF($A205=2,IF(ISNUMBER(REGION!CY205),REGION!CY205,""),"")</f>
        <v/>
      </c>
      <c r="E205" s="9">
        <f>IF($A205=2,IF(ISNUMBER(REGION!CZ205),REGION!CZ205,""),"")</f>
        <v>44.497095087968006</v>
      </c>
      <c r="F205" s="9">
        <f>IF($A205=2,IF(ISNUMBER(REGION!DA205),REGION!DA205,""),"")</f>
        <v>33.305223616949206</v>
      </c>
      <c r="G205" s="9">
        <f>IF($A205=2,IF(ISNUMBER(REGION!DB205),REGION!DB205,""),"")</f>
        <v>41.269103908648461</v>
      </c>
      <c r="H205" s="9">
        <f>IF($A205=2,IF(ISNUMBER(REGION!DC205),REGION!DC205,""),"")</f>
        <v>78.990310854354291</v>
      </c>
      <c r="I205" s="9">
        <f>IF($A205=2,IF(ISNUMBER(REGION!DD205),REGION!DD205,""),"")</f>
        <v>48.466340811331456</v>
      </c>
      <c r="J205" s="6">
        <f t="shared" si="19"/>
        <v>49.305614855850287</v>
      </c>
      <c r="K205" s="1">
        <f t="shared" si="17"/>
        <v>0</v>
      </c>
      <c r="M205" s="9" t="str">
        <f>IF($A205=2,IF(ISNUMBER(REGION!DF205),REGION!DF205,""),"")</f>
        <v/>
      </c>
      <c r="N205" s="9">
        <f>IF($A205=2,IF(ISNUMBER(REGION!DG205),REGION!DG205,""),"")</f>
        <v>66.182882560112489</v>
      </c>
      <c r="O205" s="9">
        <f>IF($A205=2,IF(ISNUMBER(REGION!DH205),REGION!DH205,""),"")</f>
        <v>56.511266511266506</v>
      </c>
      <c r="P205" s="9">
        <f>IF($A205=2,IF(ISNUMBER(REGION!DI205),REGION!DI205,""),"")</f>
        <v>77.46778816784925</v>
      </c>
      <c r="Q205" s="9">
        <f>IF($A205=2,IF(ISNUMBER(REGION!DJ205),REGION!DJ205,""),"")</f>
        <v>137.98799495664414</v>
      </c>
      <c r="R205" s="9">
        <f>IF($A205=2,IF(ISNUMBER(REGION!DK205),REGION!DK205,""),"")</f>
        <v>81.694979958007252</v>
      </c>
      <c r="S205" s="6">
        <f t="shared" si="20"/>
        <v>83.968982430775924</v>
      </c>
      <c r="T205" s="1">
        <f t="shared" si="18"/>
        <v>0</v>
      </c>
      <c r="V205" s="1">
        <f t="shared" si="21"/>
        <v>0</v>
      </c>
      <c r="W205" s="40" t="str">
        <f>IF(V205&gt;1,Employment!$S205,"")</f>
        <v/>
      </c>
    </row>
    <row r="206" spans="1:23" ht="10.5" x14ac:dyDescent="0.25">
      <c r="A206" s="39">
        <f>'Industry selection'!C206</f>
        <v>2</v>
      </c>
      <c r="B206" s="2">
        <v>47.9</v>
      </c>
      <c r="C206" s="2" t="s">
        <v>417</v>
      </c>
      <c r="D206" s="9" t="str">
        <f>IF($A206=2,IF(ISNUMBER(REGION!CY206),REGION!CY206,""),"")</f>
        <v/>
      </c>
      <c r="E206" s="9">
        <f>IF($A206=2,IF(ISNUMBER(REGION!CZ206),REGION!CZ206,""),"")</f>
        <v>223.2343882970583</v>
      </c>
      <c r="F206" s="9">
        <f>IF($A206=2,IF(ISNUMBER(REGION!DA206),REGION!DA206,""),"")</f>
        <v>64.914733731168283</v>
      </c>
      <c r="G206" s="9">
        <f>IF($A206=2,IF(ISNUMBER(REGION!DB206),REGION!DB206,""),"")</f>
        <v>46.778481989654061</v>
      </c>
      <c r="H206" s="9">
        <f>IF($A206=2,IF(ISNUMBER(REGION!DC206),REGION!DC206,""),"")</f>
        <v>63.262254867401637</v>
      </c>
      <c r="I206" s="9">
        <f>IF($A206=2,IF(ISNUMBER(REGION!DD206),REGION!DD206,""),"")</f>
        <v>71.1661332620764</v>
      </c>
      <c r="J206" s="6">
        <f t="shared" si="19"/>
        <v>93.871198429471733</v>
      </c>
      <c r="K206" s="1">
        <f t="shared" si="17"/>
        <v>1</v>
      </c>
      <c r="M206" s="9" t="str">
        <f>IF($A206=2,IF(ISNUMBER(REGION!DF206),REGION!DF206,""),"")</f>
        <v/>
      </c>
      <c r="N206" s="9">
        <f>IF($A206=2,IF(ISNUMBER(REGION!DG206),REGION!DG206,""),"")</f>
        <v>115.92388227891892</v>
      </c>
      <c r="O206" s="9">
        <f>IF($A206=2,IF(ISNUMBER(REGION!DH206),REGION!DH206,""),"")</f>
        <v>42.012486093908919</v>
      </c>
      <c r="P206" s="9">
        <f>IF($A206=2,IF(ISNUMBER(REGION!DI206),REGION!DI206,""),"")</f>
        <v>28.989371816197814</v>
      </c>
      <c r="Q206" s="9">
        <f>IF($A206=2,IF(ISNUMBER(REGION!DJ206),REGION!DJ206,""),"")</f>
        <v>41.055976472464465</v>
      </c>
      <c r="R206" s="9">
        <f>IF($A206=2,IF(ISNUMBER(REGION!DK206),REGION!DK206,""),"")</f>
        <v>48.717311619998888</v>
      </c>
      <c r="S206" s="6">
        <f t="shared" si="20"/>
        <v>55.339805656297798</v>
      </c>
      <c r="T206" s="1">
        <f t="shared" si="18"/>
        <v>0</v>
      </c>
      <c r="V206" s="1">
        <f t="shared" si="21"/>
        <v>1</v>
      </c>
      <c r="W206" s="40" t="str">
        <f>IF(V206&gt;1,Employment!$S206,"")</f>
        <v/>
      </c>
    </row>
    <row r="207" spans="1:23" ht="10.5" x14ac:dyDescent="0.25">
      <c r="A207" s="39" t="str">
        <f>'Industry selection'!C207</f>
        <v/>
      </c>
      <c r="B207" s="2" t="s">
        <v>419</v>
      </c>
      <c r="C207" s="2" t="s">
        <v>420</v>
      </c>
      <c r="D207" s="9" t="str">
        <f>IF($A207=2,IF(ISNUMBER(REGION!CY207),REGION!CY207,""),"")</f>
        <v/>
      </c>
      <c r="E207" s="9" t="str">
        <f>IF($A207=2,IF(ISNUMBER(REGION!CZ207),REGION!CZ207,""),"")</f>
        <v/>
      </c>
      <c r="F207" s="9" t="str">
        <f>IF($A207=2,IF(ISNUMBER(REGION!DA207),REGION!DA207,""),"")</f>
        <v/>
      </c>
      <c r="G207" s="9" t="str">
        <f>IF($A207=2,IF(ISNUMBER(REGION!DB207),REGION!DB207,""),"")</f>
        <v/>
      </c>
      <c r="H207" s="9" t="str">
        <f>IF($A207=2,IF(ISNUMBER(REGION!DC207),REGION!DC207,""),"")</f>
        <v/>
      </c>
      <c r="I207" s="9" t="str">
        <f>IF($A207=2,IF(ISNUMBER(REGION!DD207),REGION!DD207,""),"")</f>
        <v/>
      </c>
      <c r="J207" s="6" t="str">
        <f t="shared" si="19"/>
        <v/>
      </c>
      <c r="K207" s="1" t="str">
        <f t="shared" si="17"/>
        <v/>
      </c>
      <c r="M207" s="9" t="str">
        <f>IF($A207=2,IF(ISNUMBER(REGION!DF207),REGION!DF207,""),"")</f>
        <v/>
      </c>
      <c r="N207" s="9" t="str">
        <f>IF($A207=2,IF(ISNUMBER(REGION!DG207),REGION!DG207,""),"")</f>
        <v/>
      </c>
      <c r="O207" s="9" t="str">
        <f>IF($A207=2,IF(ISNUMBER(REGION!DH207),REGION!DH207,""),"")</f>
        <v/>
      </c>
      <c r="P207" s="9" t="str">
        <f>IF($A207=2,IF(ISNUMBER(REGION!DI207),REGION!DI207,""),"")</f>
        <v/>
      </c>
      <c r="Q207" s="9" t="str">
        <f>IF($A207=2,IF(ISNUMBER(REGION!DJ207),REGION!DJ207,""),"")</f>
        <v/>
      </c>
      <c r="R207" s="9" t="str">
        <f>IF($A207=2,IF(ISNUMBER(REGION!DK207),REGION!DK207,""),"")</f>
        <v/>
      </c>
      <c r="S207" s="6" t="str">
        <f t="shared" si="20"/>
        <v/>
      </c>
      <c r="T207" s="1" t="str">
        <f t="shared" si="18"/>
        <v/>
      </c>
      <c r="V207" s="1" t="str">
        <f t="shared" si="21"/>
        <v/>
      </c>
      <c r="W207" s="40" t="str">
        <f>IF(V207&gt;1,Employment!$S207,"")</f>
        <v/>
      </c>
    </row>
    <row r="208" spans="1:23" ht="10.5" x14ac:dyDescent="0.25">
      <c r="A208" s="39" t="str">
        <f>'Industry selection'!C208</f>
        <v/>
      </c>
      <c r="B208" s="2">
        <v>49</v>
      </c>
      <c r="C208" s="2" t="s">
        <v>422</v>
      </c>
      <c r="D208" s="9" t="str">
        <f>IF($A208=2,IF(ISNUMBER(REGION!CY208),REGION!CY208,""),"")</f>
        <v/>
      </c>
      <c r="E208" s="9" t="str">
        <f>IF($A208=2,IF(ISNUMBER(REGION!CZ208),REGION!CZ208,""),"")</f>
        <v/>
      </c>
      <c r="F208" s="9" t="str">
        <f>IF($A208=2,IF(ISNUMBER(REGION!DA208),REGION!DA208,""),"")</f>
        <v/>
      </c>
      <c r="G208" s="9" t="str">
        <f>IF($A208=2,IF(ISNUMBER(REGION!DB208),REGION!DB208,""),"")</f>
        <v/>
      </c>
      <c r="H208" s="9" t="str">
        <f>IF($A208=2,IF(ISNUMBER(REGION!DC208),REGION!DC208,""),"")</f>
        <v/>
      </c>
      <c r="I208" s="9" t="str">
        <f>IF($A208=2,IF(ISNUMBER(REGION!DD208),REGION!DD208,""),"")</f>
        <v/>
      </c>
      <c r="J208" s="6" t="str">
        <f t="shared" si="19"/>
        <v/>
      </c>
      <c r="K208" s="1" t="str">
        <f t="shared" si="17"/>
        <v/>
      </c>
      <c r="M208" s="9" t="str">
        <f>IF($A208=2,IF(ISNUMBER(REGION!DF208),REGION!DF208,""),"")</f>
        <v/>
      </c>
      <c r="N208" s="9" t="str">
        <f>IF($A208=2,IF(ISNUMBER(REGION!DG208),REGION!DG208,""),"")</f>
        <v/>
      </c>
      <c r="O208" s="9" t="str">
        <f>IF($A208=2,IF(ISNUMBER(REGION!DH208),REGION!DH208,""),"")</f>
        <v/>
      </c>
      <c r="P208" s="9" t="str">
        <f>IF($A208=2,IF(ISNUMBER(REGION!DI208),REGION!DI208,""),"")</f>
        <v/>
      </c>
      <c r="Q208" s="9" t="str">
        <f>IF($A208=2,IF(ISNUMBER(REGION!DJ208),REGION!DJ208,""),"")</f>
        <v/>
      </c>
      <c r="R208" s="9" t="str">
        <f>IF($A208=2,IF(ISNUMBER(REGION!DK208),REGION!DK208,""),"")</f>
        <v/>
      </c>
      <c r="S208" s="6" t="str">
        <f t="shared" si="20"/>
        <v/>
      </c>
      <c r="T208" s="1" t="str">
        <f t="shared" si="18"/>
        <v/>
      </c>
      <c r="V208" s="1" t="str">
        <f t="shared" si="21"/>
        <v/>
      </c>
      <c r="W208" s="40" t="str">
        <f>IF(V208&gt;1,Employment!$S208,"")</f>
        <v/>
      </c>
    </row>
    <row r="209" spans="1:23" ht="10.5" x14ac:dyDescent="0.25">
      <c r="A209" s="39">
        <f>'Industry selection'!C209</f>
        <v>1</v>
      </c>
      <c r="B209" s="2">
        <v>49.1</v>
      </c>
      <c r="C209" s="2" t="s">
        <v>424</v>
      </c>
      <c r="D209" s="9" t="str">
        <f>IF($A209=2,IF(ISNUMBER(REGION!CY209),REGION!CY209,""),"")</f>
        <v/>
      </c>
      <c r="E209" s="9" t="str">
        <f>IF($A209=2,IF(ISNUMBER(REGION!CZ209),REGION!CZ209,""),"")</f>
        <v/>
      </c>
      <c r="F209" s="9" t="str">
        <f>IF($A209=2,IF(ISNUMBER(REGION!DA209),REGION!DA209,""),"")</f>
        <v/>
      </c>
      <c r="G209" s="9" t="str">
        <f>IF($A209=2,IF(ISNUMBER(REGION!DB209),REGION!DB209,""),"")</f>
        <v/>
      </c>
      <c r="H209" s="9" t="str">
        <f>IF($A209=2,IF(ISNUMBER(REGION!DC209),REGION!DC209,""),"")</f>
        <v/>
      </c>
      <c r="I209" s="9" t="str">
        <f>IF($A209=2,IF(ISNUMBER(REGION!DD209),REGION!DD209,""),"")</f>
        <v/>
      </c>
      <c r="J209" s="6" t="str">
        <f t="shared" si="19"/>
        <v/>
      </c>
      <c r="K209" s="1" t="str">
        <f t="shared" si="17"/>
        <v/>
      </c>
      <c r="M209" s="9" t="str">
        <f>IF($A209=2,IF(ISNUMBER(REGION!DF209),REGION!DF209,""),"")</f>
        <v/>
      </c>
      <c r="N209" s="9" t="str">
        <f>IF($A209=2,IF(ISNUMBER(REGION!DG209),REGION!DG209,""),"")</f>
        <v/>
      </c>
      <c r="O209" s="9" t="str">
        <f>IF($A209=2,IF(ISNUMBER(REGION!DH209),REGION!DH209,""),"")</f>
        <v/>
      </c>
      <c r="P209" s="9" t="str">
        <f>IF($A209=2,IF(ISNUMBER(REGION!DI209),REGION!DI209,""),"")</f>
        <v/>
      </c>
      <c r="Q209" s="9" t="str">
        <f>IF($A209=2,IF(ISNUMBER(REGION!DJ209),REGION!DJ209,""),"")</f>
        <v/>
      </c>
      <c r="R209" s="9" t="str">
        <f>IF($A209=2,IF(ISNUMBER(REGION!DK209),REGION!DK209,""),"")</f>
        <v/>
      </c>
      <c r="S209" s="6" t="str">
        <f t="shared" si="20"/>
        <v/>
      </c>
      <c r="T209" s="1" t="str">
        <f t="shared" si="18"/>
        <v/>
      </c>
      <c r="V209" s="1" t="str">
        <f t="shared" si="21"/>
        <v/>
      </c>
      <c r="W209" s="40" t="str">
        <f>IF(V209&gt;1,Employment!$S209,"")</f>
        <v/>
      </c>
    </row>
    <row r="210" spans="1:23" ht="10.5" x14ac:dyDescent="0.25">
      <c r="A210" s="39">
        <f>'Industry selection'!C210</f>
        <v>1</v>
      </c>
      <c r="B210" s="2">
        <v>49.2</v>
      </c>
      <c r="C210" s="2" t="s">
        <v>426</v>
      </c>
      <c r="D210" s="9" t="str">
        <f>IF($A210=2,IF(ISNUMBER(REGION!CY210),REGION!CY210,""),"")</f>
        <v/>
      </c>
      <c r="E210" s="9" t="str">
        <f>IF($A210=2,IF(ISNUMBER(REGION!CZ210),REGION!CZ210,""),"")</f>
        <v/>
      </c>
      <c r="F210" s="9" t="str">
        <f>IF($A210=2,IF(ISNUMBER(REGION!DA210),REGION!DA210,""),"")</f>
        <v/>
      </c>
      <c r="G210" s="9" t="str">
        <f>IF($A210=2,IF(ISNUMBER(REGION!DB210),REGION!DB210,""),"")</f>
        <v/>
      </c>
      <c r="H210" s="9" t="str">
        <f>IF($A210=2,IF(ISNUMBER(REGION!DC210),REGION!DC210,""),"")</f>
        <v/>
      </c>
      <c r="I210" s="9" t="str">
        <f>IF($A210=2,IF(ISNUMBER(REGION!DD210),REGION!DD210,""),"")</f>
        <v/>
      </c>
      <c r="J210" s="6" t="str">
        <f t="shared" si="19"/>
        <v/>
      </c>
      <c r="K210" s="1" t="str">
        <f t="shared" si="17"/>
        <v/>
      </c>
      <c r="M210" s="9" t="str">
        <f>IF($A210=2,IF(ISNUMBER(REGION!DF210),REGION!DF210,""),"")</f>
        <v/>
      </c>
      <c r="N210" s="9" t="str">
        <f>IF($A210=2,IF(ISNUMBER(REGION!DG210),REGION!DG210,""),"")</f>
        <v/>
      </c>
      <c r="O210" s="9" t="str">
        <f>IF($A210=2,IF(ISNUMBER(REGION!DH210),REGION!DH210,""),"")</f>
        <v/>
      </c>
      <c r="P210" s="9" t="str">
        <f>IF($A210=2,IF(ISNUMBER(REGION!DI210),REGION!DI210,""),"")</f>
        <v/>
      </c>
      <c r="Q210" s="9" t="str">
        <f>IF($A210=2,IF(ISNUMBER(REGION!DJ210),REGION!DJ210,""),"")</f>
        <v/>
      </c>
      <c r="R210" s="9" t="str">
        <f>IF($A210=2,IF(ISNUMBER(REGION!DK210),REGION!DK210,""),"")</f>
        <v/>
      </c>
      <c r="S210" s="6" t="str">
        <f t="shared" si="20"/>
        <v/>
      </c>
      <c r="T210" s="1" t="str">
        <f t="shared" si="18"/>
        <v/>
      </c>
      <c r="V210" s="1" t="str">
        <f t="shared" si="21"/>
        <v/>
      </c>
      <c r="W210" s="40" t="str">
        <f>IF(V210&gt;1,Employment!$S210,"")</f>
        <v/>
      </c>
    </row>
    <row r="211" spans="1:23" ht="10.5" x14ac:dyDescent="0.25">
      <c r="A211" s="39">
        <f>'Industry selection'!C211</f>
        <v>2</v>
      </c>
      <c r="B211" s="2">
        <v>49.3</v>
      </c>
      <c r="C211" s="2" t="s">
        <v>428</v>
      </c>
      <c r="D211" s="9">
        <f>IF($A211=2,IF(ISNUMBER(REGION!CY211),REGION!CY211,""),"")</f>
        <v>70.320182973294223</v>
      </c>
      <c r="E211" s="9">
        <f>IF($A211=2,IF(ISNUMBER(REGION!CZ211),REGION!CZ211,""),"")</f>
        <v>68.828981387644006</v>
      </c>
      <c r="F211" s="9">
        <f>IF($A211=2,IF(ISNUMBER(REGION!DA211),REGION!DA211,""),"")</f>
        <v>70.008530105483601</v>
      </c>
      <c r="G211" s="9">
        <f>IF($A211=2,IF(ISNUMBER(REGION!DB211),REGION!DB211,""),"")</f>
        <v>65.778311126904924</v>
      </c>
      <c r="H211" s="9">
        <f>IF($A211=2,IF(ISNUMBER(REGION!DC211),REGION!DC211,""),"")</f>
        <v>71.14694786256311</v>
      </c>
      <c r="I211" s="9">
        <f>IF($A211=2,IF(ISNUMBER(REGION!DD211),REGION!DD211,""),"")</f>
        <v>78.908741523590265</v>
      </c>
      <c r="J211" s="6">
        <f t="shared" si="19"/>
        <v>70.831949163246691</v>
      </c>
      <c r="K211" s="1">
        <f t="shared" si="17"/>
        <v>0</v>
      </c>
      <c r="M211" s="9">
        <f>IF($A211=2,IF(ISNUMBER(REGION!DF211),REGION!DF211,""),"")</f>
        <v>61.036553055065355</v>
      </c>
      <c r="N211" s="9">
        <f>IF($A211=2,IF(ISNUMBER(REGION!DG211),REGION!DG211,""),"")</f>
        <v>65.293433857084736</v>
      </c>
      <c r="O211" s="9">
        <f>IF($A211=2,IF(ISNUMBER(REGION!DH211),REGION!DH211,""),"")</f>
        <v>65.591240137413294</v>
      </c>
      <c r="P211" s="9">
        <f>IF($A211=2,IF(ISNUMBER(REGION!DI211),REGION!DI211,""),"")</f>
        <v>68.587578297903306</v>
      </c>
      <c r="Q211" s="9">
        <f>IF($A211=2,IF(ISNUMBER(REGION!DJ211),REGION!DJ211,""),"")</f>
        <v>76.46374197875862</v>
      </c>
      <c r="R211" s="9">
        <f>IF($A211=2,IF(ISNUMBER(REGION!DK211),REGION!DK211,""),"")</f>
        <v>81.801716137312752</v>
      </c>
      <c r="S211" s="6">
        <f t="shared" si="20"/>
        <v>69.795710577256344</v>
      </c>
      <c r="T211" s="1">
        <f t="shared" si="18"/>
        <v>0</v>
      </c>
      <c r="V211" s="1">
        <f t="shared" si="21"/>
        <v>0</v>
      </c>
      <c r="W211" s="40" t="str">
        <f>IF(V211&gt;1,Employment!$S211,"")</f>
        <v/>
      </c>
    </row>
    <row r="212" spans="1:23" ht="10.5" x14ac:dyDescent="0.25">
      <c r="A212" s="39">
        <f>'Industry selection'!C212</f>
        <v>2</v>
      </c>
      <c r="B212" s="2">
        <v>49.4</v>
      </c>
      <c r="C212" s="2" t="s">
        <v>430</v>
      </c>
      <c r="D212" s="9">
        <f>IF($A212=2,IF(ISNUMBER(REGION!CY212),REGION!CY212,""),"")</f>
        <v>71.09687332165835</v>
      </c>
      <c r="E212" s="9">
        <f>IF($A212=2,IF(ISNUMBER(REGION!CZ212),REGION!CZ212,""),"")</f>
        <v>67.363140244598654</v>
      </c>
      <c r="F212" s="9">
        <f>IF($A212=2,IF(ISNUMBER(REGION!DA212),REGION!DA212,""),"")</f>
        <v>59.137999570223904</v>
      </c>
      <c r="G212" s="9">
        <f>IF($A212=2,IF(ISNUMBER(REGION!DB212),REGION!DB212,""),"")</f>
        <v>64.378653533591674</v>
      </c>
      <c r="H212" s="9">
        <f>IF($A212=2,IF(ISNUMBER(REGION!DC212),REGION!DC212,""),"")</f>
        <v>68.144651960469901</v>
      </c>
      <c r="I212" s="9">
        <f>IF($A212=2,IF(ISNUMBER(REGION!DD212),REGION!DD212,""),"")</f>
        <v>74.584483794802949</v>
      </c>
      <c r="J212" s="6">
        <f t="shared" si="19"/>
        <v>67.450967070890911</v>
      </c>
      <c r="K212" s="1">
        <f t="shared" si="17"/>
        <v>0</v>
      </c>
      <c r="M212" s="9">
        <f>IF($A212=2,IF(ISNUMBER(REGION!DF212),REGION!DF212,""),"")</f>
        <v>71.255302881377958</v>
      </c>
      <c r="N212" s="9">
        <f>IF($A212=2,IF(ISNUMBER(REGION!DG212),REGION!DG212,""),"")</f>
        <v>71.079147097487009</v>
      </c>
      <c r="O212" s="9">
        <f>IF($A212=2,IF(ISNUMBER(REGION!DH212),REGION!DH212,""),"")</f>
        <v>70.909205152319757</v>
      </c>
      <c r="P212" s="9">
        <f>IF($A212=2,IF(ISNUMBER(REGION!DI212),REGION!DI212,""),"")</f>
        <v>69.195917101965435</v>
      </c>
      <c r="Q212" s="9">
        <f>IF($A212=2,IF(ISNUMBER(REGION!DJ212),REGION!DJ212,""),"")</f>
        <v>82.771818542843491</v>
      </c>
      <c r="R212" s="9">
        <f>IF($A212=2,IF(ISNUMBER(REGION!DK212),REGION!DK212,""),"")</f>
        <v>85.192873441487649</v>
      </c>
      <c r="S212" s="6">
        <f t="shared" si="20"/>
        <v>75.067377369580228</v>
      </c>
      <c r="T212" s="1">
        <f t="shared" si="18"/>
        <v>0</v>
      </c>
      <c r="V212" s="1">
        <f t="shared" si="21"/>
        <v>0</v>
      </c>
      <c r="W212" s="40" t="str">
        <f>IF(V212&gt;1,Employment!$S212,"")</f>
        <v/>
      </c>
    </row>
    <row r="213" spans="1:23" ht="10.5" x14ac:dyDescent="0.25">
      <c r="A213" s="39">
        <f>'Industry selection'!C213</f>
        <v>1</v>
      </c>
      <c r="B213" s="2">
        <v>49.5</v>
      </c>
      <c r="C213" s="2" t="s">
        <v>432</v>
      </c>
      <c r="D213" s="9" t="str">
        <f>IF($A213=2,IF(ISNUMBER(REGION!CY213),REGION!CY213,""),"")</f>
        <v/>
      </c>
      <c r="E213" s="9" t="str">
        <f>IF($A213=2,IF(ISNUMBER(REGION!CZ213),REGION!CZ213,""),"")</f>
        <v/>
      </c>
      <c r="F213" s="9" t="str">
        <f>IF($A213=2,IF(ISNUMBER(REGION!DA213),REGION!DA213,""),"")</f>
        <v/>
      </c>
      <c r="G213" s="9" t="str">
        <f>IF($A213=2,IF(ISNUMBER(REGION!DB213),REGION!DB213,""),"")</f>
        <v/>
      </c>
      <c r="H213" s="9" t="str">
        <f>IF($A213=2,IF(ISNUMBER(REGION!DC213),REGION!DC213,""),"")</f>
        <v/>
      </c>
      <c r="I213" s="9" t="str">
        <f>IF($A213=2,IF(ISNUMBER(REGION!DD213),REGION!DD213,""),"")</f>
        <v/>
      </c>
      <c r="J213" s="6" t="str">
        <f t="shared" si="19"/>
        <v/>
      </c>
      <c r="K213" s="1" t="str">
        <f t="shared" si="17"/>
        <v/>
      </c>
      <c r="M213" s="9" t="str">
        <f>IF($A213=2,IF(ISNUMBER(REGION!DF213),REGION!DF213,""),"")</f>
        <v/>
      </c>
      <c r="N213" s="9" t="str">
        <f>IF($A213=2,IF(ISNUMBER(REGION!DG213),REGION!DG213,""),"")</f>
        <v/>
      </c>
      <c r="O213" s="9" t="str">
        <f>IF($A213=2,IF(ISNUMBER(REGION!DH213),REGION!DH213,""),"")</f>
        <v/>
      </c>
      <c r="P213" s="9" t="str">
        <f>IF($A213=2,IF(ISNUMBER(REGION!DI213),REGION!DI213,""),"")</f>
        <v/>
      </c>
      <c r="Q213" s="9" t="str">
        <f>IF($A213=2,IF(ISNUMBER(REGION!DJ213),REGION!DJ213,""),"")</f>
        <v/>
      </c>
      <c r="R213" s="9" t="str">
        <f>IF($A213=2,IF(ISNUMBER(REGION!DK213),REGION!DK213,""),"")</f>
        <v/>
      </c>
      <c r="S213" s="6" t="str">
        <f t="shared" si="20"/>
        <v/>
      </c>
      <c r="T213" s="1" t="str">
        <f t="shared" si="18"/>
        <v/>
      </c>
      <c r="V213" s="1" t="str">
        <f t="shared" si="21"/>
        <v/>
      </c>
      <c r="W213" s="40" t="str">
        <f>IF(V213&gt;1,Employment!$S213,"")</f>
        <v/>
      </c>
    </row>
    <row r="214" spans="1:23" ht="10.5" x14ac:dyDescent="0.25">
      <c r="A214" s="39">
        <f>'Industry selection'!C214</f>
        <v>1</v>
      </c>
      <c r="B214" s="2">
        <v>50</v>
      </c>
      <c r="C214" s="2" t="s">
        <v>434</v>
      </c>
      <c r="D214" s="9" t="str">
        <f>IF($A214=2,IF(ISNUMBER(REGION!CY214),REGION!CY214,""),"")</f>
        <v/>
      </c>
      <c r="E214" s="9" t="str">
        <f>IF($A214=2,IF(ISNUMBER(REGION!CZ214),REGION!CZ214,""),"")</f>
        <v/>
      </c>
      <c r="F214" s="9" t="str">
        <f>IF($A214=2,IF(ISNUMBER(REGION!DA214),REGION!DA214,""),"")</f>
        <v/>
      </c>
      <c r="G214" s="9" t="str">
        <f>IF($A214=2,IF(ISNUMBER(REGION!DB214),REGION!DB214,""),"")</f>
        <v/>
      </c>
      <c r="H214" s="9" t="str">
        <f>IF($A214=2,IF(ISNUMBER(REGION!DC214),REGION!DC214,""),"")</f>
        <v/>
      </c>
      <c r="I214" s="9" t="str">
        <f>IF($A214=2,IF(ISNUMBER(REGION!DD214),REGION!DD214,""),"")</f>
        <v/>
      </c>
      <c r="J214" s="6" t="str">
        <f t="shared" si="19"/>
        <v/>
      </c>
      <c r="K214" s="1" t="str">
        <f t="shared" si="17"/>
        <v/>
      </c>
      <c r="M214" s="9" t="str">
        <f>IF($A214=2,IF(ISNUMBER(REGION!DF214),REGION!DF214,""),"")</f>
        <v/>
      </c>
      <c r="N214" s="9" t="str">
        <f>IF($A214=2,IF(ISNUMBER(REGION!DG214),REGION!DG214,""),"")</f>
        <v/>
      </c>
      <c r="O214" s="9" t="str">
        <f>IF($A214=2,IF(ISNUMBER(REGION!DH214),REGION!DH214,""),"")</f>
        <v/>
      </c>
      <c r="P214" s="9" t="str">
        <f>IF($A214=2,IF(ISNUMBER(REGION!DI214),REGION!DI214,""),"")</f>
        <v/>
      </c>
      <c r="Q214" s="9" t="str">
        <f>IF($A214=2,IF(ISNUMBER(REGION!DJ214),REGION!DJ214,""),"")</f>
        <v/>
      </c>
      <c r="R214" s="9" t="str">
        <f>IF($A214=2,IF(ISNUMBER(REGION!DK214),REGION!DK214,""),"")</f>
        <v/>
      </c>
      <c r="S214" s="6" t="str">
        <f t="shared" si="20"/>
        <v/>
      </c>
      <c r="T214" s="1" t="str">
        <f t="shared" si="18"/>
        <v/>
      </c>
      <c r="V214" s="1" t="str">
        <f t="shared" si="21"/>
        <v/>
      </c>
      <c r="W214" s="40" t="str">
        <f>IF(V214&gt;1,Employment!$S214,"")</f>
        <v/>
      </c>
    </row>
    <row r="215" spans="1:23" ht="10.5" x14ac:dyDescent="0.25">
      <c r="A215" s="39">
        <f>'Industry selection'!C215</f>
        <v>1</v>
      </c>
      <c r="B215" s="2">
        <v>50.1</v>
      </c>
      <c r="C215" s="2" t="s">
        <v>436</v>
      </c>
      <c r="D215" s="9" t="str">
        <f>IF($A215=2,IF(ISNUMBER(REGION!CY215),REGION!CY215,""),"")</f>
        <v/>
      </c>
      <c r="E215" s="9" t="str">
        <f>IF($A215=2,IF(ISNUMBER(REGION!CZ215),REGION!CZ215,""),"")</f>
        <v/>
      </c>
      <c r="F215" s="9" t="str">
        <f>IF($A215=2,IF(ISNUMBER(REGION!DA215),REGION!DA215,""),"")</f>
        <v/>
      </c>
      <c r="G215" s="9" t="str">
        <f>IF($A215=2,IF(ISNUMBER(REGION!DB215),REGION!DB215,""),"")</f>
        <v/>
      </c>
      <c r="H215" s="9" t="str">
        <f>IF($A215=2,IF(ISNUMBER(REGION!DC215),REGION!DC215,""),"")</f>
        <v/>
      </c>
      <c r="I215" s="9" t="str">
        <f>IF($A215=2,IF(ISNUMBER(REGION!DD215),REGION!DD215,""),"")</f>
        <v/>
      </c>
      <c r="J215" s="6" t="str">
        <f t="shared" si="19"/>
        <v/>
      </c>
      <c r="K215" s="1" t="str">
        <f t="shared" si="17"/>
        <v/>
      </c>
      <c r="M215" s="9" t="str">
        <f>IF($A215=2,IF(ISNUMBER(REGION!DF215),REGION!DF215,""),"")</f>
        <v/>
      </c>
      <c r="N215" s="9" t="str">
        <f>IF($A215=2,IF(ISNUMBER(REGION!DG215),REGION!DG215,""),"")</f>
        <v/>
      </c>
      <c r="O215" s="9" t="str">
        <f>IF($A215=2,IF(ISNUMBER(REGION!DH215),REGION!DH215,""),"")</f>
        <v/>
      </c>
      <c r="P215" s="9" t="str">
        <f>IF($A215=2,IF(ISNUMBER(REGION!DI215),REGION!DI215,""),"")</f>
        <v/>
      </c>
      <c r="Q215" s="9" t="str">
        <f>IF($A215=2,IF(ISNUMBER(REGION!DJ215),REGION!DJ215,""),"")</f>
        <v/>
      </c>
      <c r="R215" s="9" t="str">
        <f>IF($A215=2,IF(ISNUMBER(REGION!DK215),REGION!DK215,""),"")</f>
        <v/>
      </c>
      <c r="S215" s="6" t="str">
        <f t="shared" si="20"/>
        <v/>
      </c>
      <c r="T215" s="1" t="str">
        <f t="shared" si="18"/>
        <v/>
      </c>
      <c r="V215" s="1" t="str">
        <f t="shared" si="21"/>
        <v/>
      </c>
      <c r="W215" s="40" t="str">
        <f>IF(V215&gt;1,Employment!$S215,"")</f>
        <v/>
      </c>
    </row>
    <row r="216" spans="1:23" ht="10.5" x14ac:dyDescent="0.25">
      <c r="A216" s="39">
        <f>'Industry selection'!C216</f>
        <v>1</v>
      </c>
      <c r="B216" s="2">
        <v>50.2</v>
      </c>
      <c r="C216" s="2" t="s">
        <v>438</v>
      </c>
      <c r="D216" s="9" t="str">
        <f>IF($A216=2,IF(ISNUMBER(REGION!CY216),REGION!CY216,""),"")</f>
        <v/>
      </c>
      <c r="E216" s="9" t="str">
        <f>IF($A216=2,IF(ISNUMBER(REGION!CZ216),REGION!CZ216,""),"")</f>
        <v/>
      </c>
      <c r="F216" s="9" t="str">
        <f>IF($A216=2,IF(ISNUMBER(REGION!DA216),REGION!DA216,""),"")</f>
        <v/>
      </c>
      <c r="G216" s="9" t="str">
        <f>IF($A216=2,IF(ISNUMBER(REGION!DB216),REGION!DB216,""),"")</f>
        <v/>
      </c>
      <c r="H216" s="9" t="str">
        <f>IF($A216=2,IF(ISNUMBER(REGION!DC216),REGION!DC216,""),"")</f>
        <v/>
      </c>
      <c r="I216" s="9" t="str">
        <f>IF($A216=2,IF(ISNUMBER(REGION!DD216),REGION!DD216,""),"")</f>
        <v/>
      </c>
      <c r="J216" s="6" t="str">
        <f t="shared" si="19"/>
        <v/>
      </c>
      <c r="K216" s="1" t="str">
        <f t="shared" si="17"/>
        <v/>
      </c>
      <c r="M216" s="9" t="str">
        <f>IF($A216=2,IF(ISNUMBER(REGION!DF216),REGION!DF216,""),"")</f>
        <v/>
      </c>
      <c r="N216" s="9" t="str">
        <f>IF($A216=2,IF(ISNUMBER(REGION!DG216),REGION!DG216,""),"")</f>
        <v/>
      </c>
      <c r="O216" s="9" t="str">
        <f>IF($A216=2,IF(ISNUMBER(REGION!DH216),REGION!DH216,""),"")</f>
        <v/>
      </c>
      <c r="P216" s="9" t="str">
        <f>IF($A216=2,IF(ISNUMBER(REGION!DI216),REGION!DI216,""),"")</f>
        <v/>
      </c>
      <c r="Q216" s="9" t="str">
        <f>IF($A216=2,IF(ISNUMBER(REGION!DJ216),REGION!DJ216,""),"")</f>
        <v/>
      </c>
      <c r="R216" s="9" t="str">
        <f>IF($A216=2,IF(ISNUMBER(REGION!DK216),REGION!DK216,""),"")</f>
        <v/>
      </c>
      <c r="S216" s="6" t="str">
        <f t="shared" si="20"/>
        <v/>
      </c>
      <c r="T216" s="1" t="str">
        <f t="shared" si="18"/>
        <v/>
      </c>
      <c r="V216" s="1" t="str">
        <f t="shared" si="21"/>
        <v/>
      </c>
      <c r="W216" s="40" t="str">
        <f>IF(V216&gt;1,Employment!$S216,"")</f>
        <v/>
      </c>
    </row>
    <row r="217" spans="1:23" ht="10.5" x14ac:dyDescent="0.25">
      <c r="A217" s="39">
        <f>'Industry selection'!C217</f>
        <v>1</v>
      </c>
      <c r="B217" s="2">
        <v>50.3</v>
      </c>
      <c r="C217" s="2" t="s">
        <v>440</v>
      </c>
      <c r="D217" s="9" t="str">
        <f>IF($A217=2,IF(ISNUMBER(REGION!CY217),REGION!CY217,""),"")</f>
        <v/>
      </c>
      <c r="E217" s="9" t="str">
        <f>IF($A217=2,IF(ISNUMBER(REGION!CZ217),REGION!CZ217,""),"")</f>
        <v/>
      </c>
      <c r="F217" s="9" t="str">
        <f>IF($A217=2,IF(ISNUMBER(REGION!DA217),REGION!DA217,""),"")</f>
        <v/>
      </c>
      <c r="G217" s="9" t="str">
        <f>IF($A217=2,IF(ISNUMBER(REGION!DB217),REGION!DB217,""),"")</f>
        <v/>
      </c>
      <c r="H217" s="9" t="str">
        <f>IF($A217=2,IF(ISNUMBER(REGION!DC217),REGION!DC217,""),"")</f>
        <v/>
      </c>
      <c r="I217" s="9" t="str">
        <f>IF($A217=2,IF(ISNUMBER(REGION!DD217),REGION!DD217,""),"")</f>
        <v/>
      </c>
      <c r="J217" s="6" t="str">
        <f t="shared" si="19"/>
        <v/>
      </c>
      <c r="K217" s="1" t="str">
        <f t="shared" si="17"/>
        <v/>
      </c>
      <c r="M217" s="9" t="str">
        <f>IF($A217=2,IF(ISNUMBER(REGION!DF217),REGION!DF217,""),"")</f>
        <v/>
      </c>
      <c r="N217" s="9" t="str">
        <f>IF($A217=2,IF(ISNUMBER(REGION!DG217),REGION!DG217,""),"")</f>
        <v/>
      </c>
      <c r="O217" s="9" t="str">
        <f>IF($A217=2,IF(ISNUMBER(REGION!DH217),REGION!DH217,""),"")</f>
        <v/>
      </c>
      <c r="P217" s="9" t="str">
        <f>IF($A217=2,IF(ISNUMBER(REGION!DI217),REGION!DI217,""),"")</f>
        <v/>
      </c>
      <c r="Q217" s="9" t="str">
        <f>IF($A217=2,IF(ISNUMBER(REGION!DJ217),REGION!DJ217,""),"")</f>
        <v/>
      </c>
      <c r="R217" s="9" t="str">
        <f>IF($A217=2,IF(ISNUMBER(REGION!DK217),REGION!DK217,""),"")</f>
        <v/>
      </c>
      <c r="S217" s="6" t="str">
        <f t="shared" si="20"/>
        <v/>
      </c>
      <c r="T217" s="1" t="str">
        <f t="shared" si="18"/>
        <v/>
      </c>
      <c r="V217" s="1" t="str">
        <f t="shared" si="21"/>
        <v/>
      </c>
      <c r="W217" s="40" t="str">
        <f>IF(V217&gt;1,Employment!$S217,"")</f>
        <v/>
      </c>
    </row>
    <row r="218" spans="1:23" ht="10.5" x14ac:dyDescent="0.25">
      <c r="A218" s="39">
        <f>'Industry selection'!C218</f>
        <v>1</v>
      </c>
      <c r="B218" s="2">
        <v>50.4</v>
      </c>
      <c r="C218" s="2" t="s">
        <v>442</v>
      </c>
      <c r="D218" s="9" t="str">
        <f>IF($A218=2,IF(ISNUMBER(REGION!CY218),REGION!CY218,""),"")</f>
        <v/>
      </c>
      <c r="E218" s="9" t="str">
        <f>IF($A218=2,IF(ISNUMBER(REGION!CZ218),REGION!CZ218,""),"")</f>
        <v/>
      </c>
      <c r="F218" s="9" t="str">
        <f>IF($A218=2,IF(ISNUMBER(REGION!DA218),REGION!DA218,""),"")</f>
        <v/>
      </c>
      <c r="G218" s="9" t="str">
        <f>IF($A218=2,IF(ISNUMBER(REGION!DB218),REGION!DB218,""),"")</f>
        <v/>
      </c>
      <c r="H218" s="9" t="str">
        <f>IF($A218=2,IF(ISNUMBER(REGION!DC218),REGION!DC218,""),"")</f>
        <v/>
      </c>
      <c r="I218" s="9" t="str">
        <f>IF($A218=2,IF(ISNUMBER(REGION!DD218),REGION!DD218,""),"")</f>
        <v/>
      </c>
      <c r="J218" s="6" t="str">
        <f t="shared" si="19"/>
        <v/>
      </c>
      <c r="K218" s="1" t="str">
        <f t="shared" si="17"/>
        <v/>
      </c>
      <c r="M218" s="9" t="str">
        <f>IF($A218=2,IF(ISNUMBER(REGION!DF218),REGION!DF218,""),"")</f>
        <v/>
      </c>
      <c r="N218" s="9" t="str">
        <f>IF($A218=2,IF(ISNUMBER(REGION!DG218),REGION!DG218,""),"")</f>
        <v/>
      </c>
      <c r="O218" s="9" t="str">
        <f>IF($A218=2,IF(ISNUMBER(REGION!DH218),REGION!DH218,""),"")</f>
        <v/>
      </c>
      <c r="P218" s="9" t="str">
        <f>IF($A218=2,IF(ISNUMBER(REGION!DI218),REGION!DI218,""),"")</f>
        <v/>
      </c>
      <c r="Q218" s="9" t="str">
        <f>IF($A218=2,IF(ISNUMBER(REGION!DJ218),REGION!DJ218,""),"")</f>
        <v/>
      </c>
      <c r="R218" s="9" t="str">
        <f>IF($A218=2,IF(ISNUMBER(REGION!DK218),REGION!DK218,""),"")</f>
        <v/>
      </c>
      <c r="S218" s="6" t="str">
        <f t="shared" si="20"/>
        <v/>
      </c>
      <c r="T218" s="1" t="str">
        <f t="shared" si="18"/>
        <v/>
      </c>
      <c r="V218" s="1" t="str">
        <f t="shared" si="21"/>
        <v/>
      </c>
      <c r="W218" s="40" t="str">
        <f>IF(V218&gt;1,Employment!$S218,"")</f>
        <v/>
      </c>
    </row>
    <row r="219" spans="1:23" ht="10.5" x14ac:dyDescent="0.25">
      <c r="A219" s="39">
        <f>'Industry selection'!C219</f>
        <v>1</v>
      </c>
      <c r="B219" s="2">
        <v>51</v>
      </c>
      <c r="C219" s="2" t="s">
        <v>444</v>
      </c>
      <c r="D219" s="9" t="str">
        <f>IF($A219=2,IF(ISNUMBER(REGION!CY219),REGION!CY219,""),"")</f>
        <v/>
      </c>
      <c r="E219" s="9" t="str">
        <f>IF($A219=2,IF(ISNUMBER(REGION!CZ219),REGION!CZ219,""),"")</f>
        <v/>
      </c>
      <c r="F219" s="9" t="str">
        <f>IF($A219=2,IF(ISNUMBER(REGION!DA219),REGION!DA219,""),"")</f>
        <v/>
      </c>
      <c r="G219" s="9" t="str">
        <f>IF($A219=2,IF(ISNUMBER(REGION!DB219),REGION!DB219,""),"")</f>
        <v/>
      </c>
      <c r="H219" s="9" t="str">
        <f>IF($A219=2,IF(ISNUMBER(REGION!DC219),REGION!DC219,""),"")</f>
        <v/>
      </c>
      <c r="I219" s="9" t="str">
        <f>IF($A219=2,IF(ISNUMBER(REGION!DD219),REGION!DD219,""),"")</f>
        <v/>
      </c>
      <c r="J219" s="6" t="str">
        <f t="shared" si="19"/>
        <v/>
      </c>
      <c r="K219" s="1" t="str">
        <f t="shared" si="17"/>
        <v/>
      </c>
      <c r="M219" s="9" t="str">
        <f>IF($A219=2,IF(ISNUMBER(REGION!DF219),REGION!DF219,""),"")</f>
        <v/>
      </c>
      <c r="N219" s="9" t="str">
        <f>IF($A219=2,IF(ISNUMBER(REGION!DG219),REGION!DG219,""),"")</f>
        <v/>
      </c>
      <c r="O219" s="9" t="str">
        <f>IF($A219=2,IF(ISNUMBER(REGION!DH219),REGION!DH219,""),"")</f>
        <v/>
      </c>
      <c r="P219" s="9" t="str">
        <f>IF($A219=2,IF(ISNUMBER(REGION!DI219),REGION!DI219,""),"")</f>
        <v/>
      </c>
      <c r="Q219" s="9" t="str">
        <f>IF($A219=2,IF(ISNUMBER(REGION!DJ219),REGION!DJ219,""),"")</f>
        <v/>
      </c>
      <c r="R219" s="9" t="str">
        <f>IF($A219=2,IF(ISNUMBER(REGION!DK219),REGION!DK219,""),"")</f>
        <v/>
      </c>
      <c r="S219" s="6" t="str">
        <f t="shared" si="20"/>
        <v/>
      </c>
      <c r="T219" s="1" t="str">
        <f t="shared" si="18"/>
        <v/>
      </c>
      <c r="V219" s="1" t="str">
        <f t="shared" si="21"/>
        <v/>
      </c>
      <c r="W219" s="40" t="str">
        <f>IF(V219&gt;1,Employment!$S219,"")</f>
        <v/>
      </c>
    </row>
    <row r="220" spans="1:23" ht="10.5" x14ac:dyDescent="0.25">
      <c r="A220" s="39">
        <f>'Industry selection'!C220</f>
        <v>1</v>
      </c>
      <c r="B220" s="2">
        <v>51.1</v>
      </c>
      <c r="C220" s="2" t="s">
        <v>446</v>
      </c>
      <c r="D220" s="9" t="str">
        <f>IF($A220=2,IF(ISNUMBER(REGION!CY220),REGION!CY220,""),"")</f>
        <v/>
      </c>
      <c r="E220" s="9" t="str">
        <f>IF($A220=2,IF(ISNUMBER(REGION!CZ220),REGION!CZ220,""),"")</f>
        <v/>
      </c>
      <c r="F220" s="9" t="str">
        <f>IF($A220=2,IF(ISNUMBER(REGION!DA220),REGION!DA220,""),"")</f>
        <v/>
      </c>
      <c r="G220" s="9" t="str">
        <f>IF($A220=2,IF(ISNUMBER(REGION!DB220),REGION!DB220,""),"")</f>
        <v/>
      </c>
      <c r="H220" s="9" t="str">
        <f>IF($A220=2,IF(ISNUMBER(REGION!DC220),REGION!DC220,""),"")</f>
        <v/>
      </c>
      <c r="I220" s="9" t="str">
        <f>IF($A220=2,IF(ISNUMBER(REGION!DD220),REGION!DD220,""),"")</f>
        <v/>
      </c>
      <c r="J220" s="6" t="str">
        <f t="shared" si="19"/>
        <v/>
      </c>
      <c r="K220" s="1" t="str">
        <f t="shared" si="17"/>
        <v/>
      </c>
      <c r="M220" s="9" t="str">
        <f>IF($A220=2,IF(ISNUMBER(REGION!DF220),REGION!DF220,""),"")</f>
        <v/>
      </c>
      <c r="N220" s="9" t="str">
        <f>IF($A220=2,IF(ISNUMBER(REGION!DG220),REGION!DG220,""),"")</f>
        <v/>
      </c>
      <c r="O220" s="9" t="str">
        <f>IF($A220=2,IF(ISNUMBER(REGION!DH220),REGION!DH220,""),"")</f>
        <v/>
      </c>
      <c r="P220" s="9" t="str">
        <f>IF($A220=2,IF(ISNUMBER(REGION!DI220),REGION!DI220,""),"")</f>
        <v/>
      </c>
      <c r="Q220" s="9" t="str">
        <f>IF($A220=2,IF(ISNUMBER(REGION!DJ220),REGION!DJ220,""),"")</f>
        <v/>
      </c>
      <c r="R220" s="9" t="str">
        <f>IF($A220=2,IF(ISNUMBER(REGION!DK220),REGION!DK220,""),"")</f>
        <v/>
      </c>
      <c r="S220" s="6" t="str">
        <f t="shared" si="20"/>
        <v/>
      </c>
      <c r="T220" s="1" t="str">
        <f t="shared" si="18"/>
        <v/>
      </c>
      <c r="V220" s="1" t="str">
        <f t="shared" si="21"/>
        <v/>
      </c>
      <c r="W220" s="40" t="str">
        <f>IF(V220&gt;1,Employment!$S220,"")</f>
        <v/>
      </c>
    </row>
    <row r="221" spans="1:23" ht="10.5" x14ac:dyDescent="0.25">
      <c r="A221" s="39">
        <f>'Industry selection'!C221</f>
        <v>1</v>
      </c>
      <c r="B221" s="2">
        <v>51.2</v>
      </c>
      <c r="C221" s="2" t="s">
        <v>448</v>
      </c>
      <c r="D221" s="9" t="str">
        <f>IF($A221=2,IF(ISNUMBER(REGION!CY221),REGION!CY221,""),"")</f>
        <v/>
      </c>
      <c r="E221" s="9" t="str">
        <f>IF($A221=2,IF(ISNUMBER(REGION!CZ221),REGION!CZ221,""),"")</f>
        <v/>
      </c>
      <c r="F221" s="9" t="str">
        <f>IF($A221=2,IF(ISNUMBER(REGION!DA221),REGION!DA221,""),"")</f>
        <v/>
      </c>
      <c r="G221" s="9" t="str">
        <f>IF($A221=2,IF(ISNUMBER(REGION!DB221),REGION!DB221,""),"")</f>
        <v/>
      </c>
      <c r="H221" s="9" t="str">
        <f>IF($A221=2,IF(ISNUMBER(REGION!DC221),REGION!DC221,""),"")</f>
        <v/>
      </c>
      <c r="I221" s="9" t="str">
        <f>IF($A221=2,IF(ISNUMBER(REGION!DD221),REGION!DD221,""),"")</f>
        <v/>
      </c>
      <c r="J221" s="6" t="str">
        <f t="shared" si="19"/>
        <v/>
      </c>
      <c r="K221" s="1" t="str">
        <f t="shared" si="17"/>
        <v/>
      </c>
      <c r="M221" s="9" t="str">
        <f>IF($A221=2,IF(ISNUMBER(REGION!DF221),REGION!DF221,""),"")</f>
        <v/>
      </c>
      <c r="N221" s="9" t="str">
        <f>IF($A221=2,IF(ISNUMBER(REGION!DG221),REGION!DG221,""),"")</f>
        <v/>
      </c>
      <c r="O221" s="9" t="str">
        <f>IF($A221=2,IF(ISNUMBER(REGION!DH221),REGION!DH221,""),"")</f>
        <v/>
      </c>
      <c r="P221" s="9" t="str">
        <f>IF($A221=2,IF(ISNUMBER(REGION!DI221),REGION!DI221,""),"")</f>
        <v/>
      </c>
      <c r="Q221" s="9" t="str">
        <f>IF($A221=2,IF(ISNUMBER(REGION!DJ221),REGION!DJ221,""),"")</f>
        <v/>
      </c>
      <c r="R221" s="9" t="str">
        <f>IF($A221=2,IF(ISNUMBER(REGION!DK221),REGION!DK221,""),"")</f>
        <v/>
      </c>
      <c r="S221" s="6" t="str">
        <f t="shared" si="20"/>
        <v/>
      </c>
      <c r="T221" s="1" t="str">
        <f t="shared" si="18"/>
        <v/>
      </c>
      <c r="V221" s="1" t="str">
        <f t="shared" si="21"/>
        <v/>
      </c>
      <c r="W221" s="40" t="str">
        <f>IF(V221&gt;1,Employment!$S221,"")</f>
        <v/>
      </c>
    </row>
    <row r="222" spans="1:23" ht="10.5" x14ac:dyDescent="0.25">
      <c r="A222" s="39" t="str">
        <f>'Industry selection'!C222</f>
        <v/>
      </c>
      <c r="B222" s="2">
        <v>52</v>
      </c>
      <c r="C222" s="2" t="s">
        <v>450</v>
      </c>
      <c r="D222" s="9" t="str">
        <f>IF($A222=2,IF(ISNUMBER(REGION!CY222),REGION!CY222,""),"")</f>
        <v/>
      </c>
      <c r="E222" s="9" t="str">
        <f>IF($A222=2,IF(ISNUMBER(REGION!CZ222),REGION!CZ222,""),"")</f>
        <v/>
      </c>
      <c r="F222" s="9" t="str">
        <f>IF($A222=2,IF(ISNUMBER(REGION!DA222),REGION!DA222,""),"")</f>
        <v/>
      </c>
      <c r="G222" s="9" t="str">
        <f>IF($A222=2,IF(ISNUMBER(REGION!DB222),REGION!DB222,""),"")</f>
        <v/>
      </c>
      <c r="H222" s="9" t="str">
        <f>IF($A222=2,IF(ISNUMBER(REGION!DC222),REGION!DC222,""),"")</f>
        <v/>
      </c>
      <c r="I222" s="9" t="str">
        <f>IF($A222=2,IF(ISNUMBER(REGION!DD222),REGION!DD222,""),"")</f>
        <v/>
      </c>
      <c r="J222" s="6" t="str">
        <f t="shared" si="19"/>
        <v/>
      </c>
      <c r="K222" s="1" t="str">
        <f t="shared" si="17"/>
        <v/>
      </c>
      <c r="M222" s="9" t="str">
        <f>IF($A222=2,IF(ISNUMBER(REGION!DF222),REGION!DF222,""),"")</f>
        <v/>
      </c>
      <c r="N222" s="9" t="str">
        <f>IF($A222=2,IF(ISNUMBER(REGION!DG222),REGION!DG222,""),"")</f>
        <v/>
      </c>
      <c r="O222" s="9" t="str">
        <f>IF($A222=2,IF(ISNUMBER(REGION!DH222),REGION!DH222,""),"")</f>
        <v/>
      </c>
      <c r="P222" s="9" t="str">
        <f>IF($A222=2,IF(ISNUMBER(REGION!DI222),REGION!DI222,""),"")</f>
        <v/>
      </c>
      <c r="Q222" s="9" t="str">
        <f>IF($A222=2,IF(ISNUMBER(REGION!DJ222),REGION!DJ222,""),"")</f>
        <v/>
      </c>
      <c r="R222" s="9" t="str">
        <f>IF($A222=2,IF(ISNUMBER(REGION!DK222),REGION!DK222,""),"")</f>
        <v/>
      </c>
      <c r="S222" s="6" t="str">
        <f t="shared" si="20"/>
        <v/>
      </c>
      <c r="T222" s="1" t="str">
        <f t="shared" si="18"/>
        <v/>
      </c>
      <c r="V222" s="1" t="str">
        <f t="shared" si="21"/>
        <v/>
      </c>
      <c r="W222" s="40" t="str">
        <f>IF(V222&gt;1,Employment!$S222,"")</f>
        <v/>
      </c>
    </row>
    <row r="223" spans="1:23" ht="10.5" x14ac:dyDescent="0.25">
      <c r="A223" s="39">
        <f>'Industry selection'!C223</f>
        <v>2</v>
      </c>
      <c r="B223" s="2">
        <v>52.1</v>
      </c>
      <c r="C223" s="2" t="s">
        <v>452</v>
      </c>
      <c r="D223" s="9">
        <f>IF($A223=2,IF(ISNUMBER(REGION!CY223),REGION!CY223,""),"")</f>
        <v>83.117630826101006</v>
      </c>
      <c r="E223" s="9">
        <f>IF($A223=2,IF(ISNUMBER(REGION!CZ223),REGION!CZ223,""),"")</f>
        <v>98.491217480670315</v>
      </c>
      <c r="F223" s="9">
        <f>IF($A223=2,IF(ISNUMBER(REGION!DA223),REGION!DA223,""),"")</f>
        <v>90.061705564095192</v>
      </c>
      <c r="G223" s="9">
        <f>IF($A223=2,IF(ISNUMBER(REGION!DB223),REGION!DB223,""),"")</f>
        <v>104.64303497229781</v>
      </c>
      <c r="H223" s="9">
        <f>IF($A223=2,IF(ISNUMBER(REGION!DC223),REGION!DC223,""),"")</f>
        <v>138.8936111951445</v>
      </c>
      <c r="I223" s="9">
        <f>IF($A223=2,IF(ISNUMBER(REGION!DD223),REGION!DD223,""),"")</f>
        <v>117.6066799916503</v>
      </c>
      <c r="J223" s="6">
        <f t="shared" si="19"/>
        <v>105.46898000499318</v>
      </c>
      <c r="K223" s="1">
        <f t="shared" si="17"/>
        <v>1</v>
      </c>
      <c r="M223" s="9">
        <f>IF($A223=2,IF(ISNUMBER(REGION!DF223),REGION!DF223,""),"")</f>
        <v>67.600752038890988</v>
      </c>
      <c r="N223" s="9">
        <f>IF($A223=2,IF(ISNUMBER(REGION!DG223),REGION!DG223,""),"")</f>
        <v>82.517569691966656</v>
      </c>
      <c r="O223" s="9">
        <f>IF($A223=2,IF(ISNUMBER(REGION!DH223),REGION!DH223,""),"")</f>
        <v>77.501313318685206</v>
      </c>
      <c r="P223" s="9">
        <f>IF($A223=2,IF(ISNUMBER(REGION!DI223),REGION!DI223,""),"")</f>
        <v>82.160433725277713</v>
      </c>
      <c r="Q223" s="9">
        <f>IF($A223=2,IF(ISNUMBER(REGION!DJ223),REGION!DJ223,""),"")</f>
        <v>100.3788643763416</v>
      </c>
      <c r="R223" s="9">
        <f>IF($A223=2,IF(ISNUMBER(REGION!DK223),REGION!DK223,""),"")</f>
        <v>93.186048302693465</v>
      </c>
      <c r="S223" s="6">
        <f t="shared" si="20"/>
        <v>83.890830242309264</v>
      </c>
      <c r="T223" s="1">
        <f t="shared" si="18"/>
        <v>0</v>
      </c>
      <c r="V223" s="1">
        <f t="shared" si="21"/>
        <v>1</v>
      </c>
      <c r="W223" s="40" t="str">
        <f>IF(V223&gt;1,Employment!$S223,"")</f>
        <v/>
      </c>
    </row>
    <row r="224" spans="1:23" ht="10.5" x14ac:dyDescent="0.25">
      <c r="A224" s="39">
        <f>'Industry selection'!C224</f>
        <v>2</v>
      </c>
      <c r="B224" s="2">
        <v>52.2</v>
      </c>
      <c r="C224" s="2" t="s">
        <v>454</v>
      </c>
      <c r="D224" s="9">
        <f>IF($A224=2,IF(ISNUMBER(REGION!CY224),REGION!CY224,""),"")</f>
        <v>122.5190198020166</v>
      </c>
      <c r="E224" s="9">
        <f>IF($A224=2,IF(ISNUMBER(REGION!CZ224),REGION!CZ224,""),"")</f>
        <v>110.57470051288774</v>
      </c>
      <c r="F224" s="9">
        <f>IF($A224=2,IF(ISNUMBER(REGION!DA224),REGION!DA224,""),"")</f>
        <v>91.740714605080143</v>
      </c>
      <c r="G224" s="9">
        <f>IF($A224=2,IF(ISNUMBER(REGION!DB224),REGION!DB224,""),"")</f>
        <v>80.348212683400988</v>
      </c>
      <c r="H224" s="9">
        <f>IF($A224=2,IF(ISNUMBER(REGION!DC224),REGION!DC224,""),"")</f>
        <v>97.06378161283881</v>
      </c>
      <c r="I224" s="9">
        <f>IF($A224=2,IF(ISNUMBER(REGION!DD224),REGION!DD224,""),"")</f>
        <v>100.66654856239963</v>
      </c>
      <c r="J224" s="6">
        <f t="shared" si="19"/>
        <v>100.48549629643732</v>
      </c>
      <c r="K224" s="1">
        <f t="shared" si="17"/>
        <v>1</v>
      </c>
      <c r="M224" s="9">
        <f>IF($A224=2,IF(ISNUMBER(REGION!DF224),REGION!DF224,""),"")</f>
        <v>64.683987649123551</v>
      </c>
      <c r="N224" s="9">
        <f>IF($A224=2,IF(ISNUMBER(REGION!DG224),REGION!DG224,""),"")</f>
        <v>59.244726155365321</v>
      </c>
      <c r="O224" s="9">
        <f>IF($A224=2,IF(ISNUMBER(REGION!DH224),REGION!DH224,""),"")</f>
        <v>49.653704779201114</v>
      </c>
      <c r="P224" s="9">
        <f>IF($A224=2,IF(ISNUMBER(REGION!DI224),REGION!DI224,""),"")</f>
        <v>46.123877049357354</v>
      </c>
      <c r="Q224" s="9">
        <f>IF($A224=2,IF(ISNUMBER(REGION!DJ224),REGION!DJ224,""),"")</f>
        <v>48.309380976884341</v>
      </c>
      <c r="R224" s="9">
        <f>IF($A224=2,IF(ISNUMBER(REGION!DK224),REGION!DK224,""),"")</f>
        <v>56.041254323356284</v>
      </c>
      <c r="S224" s="6">
        <f t="shared" si="20"/>
        <v>54.009488488881324</v>
      </c>
      <c r="T224" s="1">
        <f t="shared" si="18"/>
        <v>0</v>
      </c>
      <c r="V224" s="1">
        <f t="shared" si="21"/>
        <v>1</v>
      </c>
      <c r="W224" s="40" t="str">
        <f>IF(V224&gt;1,Employment!$S224,"")</f>
        <v/>
      </c>
    </row>
    <row r="225" spans="1:23" ht="10.5" x14ac:dyDescent="0.25">
      <c r="A225" s="39">
        <f>'Industry selection'!C225</f>
        <v>1</v>
      </c>
      <c r="B225" s="2">
        <v>53</v>
      </c>
      <c r="C225" s="2" t="s">
        <v>456</v>
      </c>
      <c r="D225" s="9" t="str">
        <f>IF($A225=2,IF(ISNUMBER(REGION!CY225),REGION!CY225,""),"")</f>
        <v/>
      </c>
      <c r="E225" s="9" t="str">
        <f>IF($A225=2,IF(ISNUMBER(REGION!CZ225),REGION!CZ225,""),"")</f>
        <v/>
      </c>
      <c r="F225" s="9" t="str">
        <f>IF($A225=2,IF(ISNUMBER(REGION!DA225),REGION!DA225,""),"")</f>
        <v/>
      </c>
      <c r="G225" s="9" t="str">
        <f>IF($A225=2,IF(ISNUMBER(REGION!DB225),REGION!DB225,""),"")</f>
        <v/>
      </c>
      <c r="H225" s="9" t="str">
        <f>IF($A225=2,IF(ISNUMBER(REGION!DC225),REGION!DC225,""),"")</f>
        <v/>
      </c>
      <c r="I225" s="9" t="str">
        <f>IF($A225=2,IF(ISNUMBER(REGION!DD225),REGION!DD225,""),"")</f>
        <v/>
      </c>
      <c r="J225" s="6" t="str">
        <f t="shared" si="19"/>
        <v/>
      </c>
      <c r="K225" s="1" t="str">
        <f t="shared" si="17"/>
        <v/>
      </c>
      <c r="M225" s="9" t="str">
        <f>IF($A225=2,IF(ISNUMBER(REGION!DF225),REGION!DF225,""),"")</f>
        <v/>
      </c>
      <c r="N225" s="9" t="str">
        <f>IF($A225=2,IF(ISNUMBER(REGION!DG225),REGION!DG225,""),"")</f>
        <v/>
      </c>
      <c r="O225" s="9" t="str">
        <f>IF($A225=2,IF(ISNUMBER(REGION!DH225),REGION!DH225,""),"")</f>
        <v/>
      </c>
      <c r="P225" s="9" t="str">
        <f>IF($A225=2,IF(ISNUMBER(REGION!DI225),REGION!DI225,""),"")</f>
        <v/>
      </c>
      <c r="Q225" s="9" t="str">
        <f>IF($A225=2,IF(ISNUMBER(REGION!DJ225),REGION!DJ225,""),"")</f>
        <v/>
      </c>
      <c r="R225" s="9" t="str">
        <f>IF($A225=2,IF(ISNUMBER(REGION!DK225),REGION!DK225,""),"")</f>
        <v/>
      </c>
      <c r="S225" s="6" t="str">
        <f t="shared" si="20"/>
        <v/>
      </c>
      <c r="T225" s="1" t="str">
        <f t="shared" si="18"/>
        <v/>
      </c>
      <c r="V225" s="1" t="str">
        <f t="shared" si="21"/>
        <v/>
      </c>
      <c r="W225" s="40" t="str">
        <f>IF(V225&gt;1,Employment!$S225,"")</f>
        <v/>
      </c>
    </row>
    <row r="226" spans="1:23" ht="10.5" x14ac:dyDescent="0.25">
      <c r="A226" s="39">
        <f>'Industry selection'!C226</f>
        <v>1</v>
      </c>
      <c r="B226" s="2">
        <v>53.1</v>
      </c>
      <c r="C226" s="2" t="s">
        <v>458</v>
      </c>
      <c r="D226" s="9" t="str">
        <f>IF($A226=2,IF(ISNUMBER(REGION!CY226),REGION!CY226,""),"")</f>
        <v/>
      </c>
      <c r="E226" s="9" t="str">
        <f>IF($A226=2,IF(ISNUMBER(REGION!CZ226),REGION!CZ226,""),"")</f>
        <v/>
      </c>
      <c r="F226" s="9" t="str">
        <f>IF($A226=2,IF(ISNUMBER(REGION!DA226),REGION!DA226,""),"")</f>
        <v/>
      </c>
      <c r="G226" s="9" t="str">
        <f>IF($A226=2,IF(ISNUMBER(REGION!DB226),REGION!DB226,""),"")</f>
        <v/>
      </c>
      <c r="H226" s="9" t="str">
        <f>IF($A226=2,IF(ISNUMBER(REGION!DC226),REGION!DC226,""),"")</f>
        <v/>
      </c>
      <c r="I226" s="9" t="str">
        <f>IF($A226=2,IF(ISNUMBER(REGION!DD226),REGION!DD226,""),"")</f>
        <v/>
      </c>
      <c r="J226" s="6" t="str">
        <f t="shared" si="19"/>
        <v/>
      </c>
      <c r="K226" s="1" t="str">
        <f t="shared" si="17"/>
        <v/>
      </c>
      <c r="M226" s="9" t="str">
        <f>IF($A226=2,IF(ISNUMBER(REGION!DF226),REGION!DF226,""),"")</f>
        <v/>
      </c>
      <c r="N226" s="9" t="str">
        <f>IF($A226=2,IF(ISNUMBER(REGION!DG226),REGION!DG226,""),"")</f>
        <v/>
      </c>
      <c r="O226" s="9" t="str">
        <f>IF($A226=2,IF(ISNUMBER(REGION!DH226),REGION!DH226,""),"")</f>
        <v/>
      </c>
      <c r="P226" s="9" t="str">
        <f>IF($A226=2,IF(ISNUMBER(REGION!DI226),REGION!DI226,""),"")</f>
        <v/>
      </c>
      <c r="Q226" s="9" t="str">
        <f>IF($A226=2,IF(ISNUMBER(REGION!DJ226),REGION!DJ226,""),"")</f>
        <v/>
      </c>
      <c r="R226" s="9" t="str">
        <f>IF($A226=2,IF(ISNUMBER(REGION!DK226),REGION!DK226,""),"")</f>
        <v/>
      </c>
      <c r="S226" s="6" t="str">
        <f t="shared" si="20"/>
        <v/>
      </c>
      <c r="T226" s="1" t="str">
        <f t="shared" si="18"/>
        <v/>
      </c>
      <c r="V226" s="1" t="str">
        <f t="shared" si="21"/>
        <v/>
      </c>
      <c r="W226" s="40" t="str">
        <f>IF(V226&gt;1,Employment!$S226,"")</f>
        <v/>
      </c>
    </row>
    <row r="227" spans="1:23" ht="10.5" x14ac:dyDescent="0.25">
      <c r="A227" s="39">
        <f>'Industry selection'!C227</f>
        <v>1</v>
      </c>
      <c r="B227" s="2">
        <v>53.2</v>
      </c>
      <c r="C227" s="2" t="s">
        <v>460</v>
      </c>
      <c r="D227" s="9" t="str">
        <f>IF($A227=2,IF(ISNUMBER(REGION!CY227),REGION!CY227,""),"")</f>
        <v/>
      </c>
      <c r="E227" s="9" t="str">
        <f>IF($A227=2,IF(ISNUMBER(REGION!CZ227),REGION!CZ227,""),"")</f>
        <v/>
      </c>
      <c r="F227" s="9" t="str">
        <f>IF($A227=2,IF(ISNUMBER(REGION!DA227),REGION!DA227,""),"")</f>
        <v/>
      </c>
      <c r="G227" s="9" t="str">
        <f>IF($A227=2,IF(ISNUMBER(REGION!DB227),REGION!DB227,""),"")</f>
        <v/>
      </c>
      <c r="H227" s="9" t="str">
        <f>IF($A227=2,IF(ISNUMBER(REGION!DC227),REGION!DC227,""),"")</f>
        <v/>
      </c>
      <c r="I227" s="9" t="str">
        <f>IF($A227=2,IF(ISNUMBER(REGION!DD227),REGION!DD227,""),"")</f>
        <v/>
      </c>
      <c r="J227" s="6" t="str">
        <f t="shared" si="19"/>
        <v/>
      </c>
      <c r="K227" s="1" t="str">
        <f t="shared" si="17"/>
        <v/>
      </c>
      <c r="M227" s="9" t="str">
        <f>IF($A227=2,IF(ISNUMBER(REGION!DF227),REGION!DF227,""),"")</f>
        <v/>
      </c>
      <c r="N227" s="9" t="str">
        <f>IF($A227=2,IF(ISNUMBER(REGION!DG227),REGION!DG227,""),"")</f>
        <v/>
      </c>
      <c r="O227" s="9" t="str">
        <f>IF($A227=2,IF(ISNUMBER(REGION!DH227),REGION!DH227,""),"")</f>
        <v/>
      </c>
      <c r="P227" s="9" t="str">
        <f>IF($A227=2,IF(ISNUMBER(REGION!DI227),REGION!DI227,""),"")</f>
        <v/>
      </c>
      <c r="Q227" s="9" t="str">
        <f>IF($A227=2,IF(ISNUMBER(REGION!DJ227),REGION!DJ227,""),"")</f>
        <v/>
      </c>
      <c r="R227" s="9" t="str">
        <f>IF($A227=2,IF(ISNUMBER(REGION!DK227),REGION!DK227,""),"")</f>
        <v/>
      </c>
      <c r="S227" s="6" t="str">
        <f t="shared" si="20"/>
        <v/>
      </c>
      <c r="T227" s="1" t="str">
        <f t="shared" si="18"/>
        <v/>
      </c>
      <c r="V227" s="1" t="str">
        <f t="shared" si="21"/>
        <v/>
      </c>
      <c r="W227" s="40" t="str">
        <f>IF(V227&gt;1,Employment!$S227,"")</f>
        <v/>
      </c>
    </row>
    <row r="228" spans="1:23" ht="10.5" x14ac:dyDescent="0.25">
      <c r="A228" s="39" t="str">
        <f>'Industry selection'!C228</f>
        <v/>
      </c>
      <c r="B228" s="2" t="s">
        <v>462</v>
      </c>
      <c r="C228" s="2" t="s">
        <v>463</v>
      </c>
      <c r="D228" s="9" t="str">
        <f>IF($A228=2,IF(ISNUMBER(REGION!CY228),REGION!CY228,""),"")</f>
        <v/>
      </c>
      <c r="E228" s="9" t="str">
        <f>IF($A228=2,IF(ISNUMBER(REGION!CZ228),REGION!CZ228,""),"")</f>
        <v/>
      </c>
      <c r="F228" s="9" t="str">
        <f>IF($A228=2,IF(ISNUMBER(REGION!DA228),REGION!DA228,""),"")</f>
        <v/>
      </c>
      <c r="G228" s="9" t="str">
        <f>IF($A228=2,IF(ISNUMBER(REGION!DB228),REGION!DB228,""),"")</f>
        <v/>
      </c>
      <c r="H228" s="9" t="str">
        <f>IF($A228=2,IF(ISNUMBER(REGION!DC228),REGION!DC228,""),"")</f>
        <v/>
      </c>
      <c r="I228" s="9" t="str">
        <f>IF($A228=2,IF(ISNUMBER(REGION!DD228),REGION!DD228,""),"")</f>
        <v/>
      </c>
      <c r="J228" s="6" t="str">
        <f t="shared" si="19"/>
        <v/>
      </c>
      <c r="K228" s="1" t="str">
        <f t="shared" si="17"/>
        <v/>
      </c>
      <c r="M228" s="9" t="str">
        <f>IF($A228=2,IF(ISNUMBER(REGION!DF228),REGION!DF228,""),"")</f>
        <v/>
      </c>
      <c r="N228" s="9" t="str">
        <f>IF($A228=2,IF(ISNUMBER(REGION!DG228),REGION!DG228,""),"")</f>
        <v/>
      </c>
      <c r="O228" s="9" t="str">
        <f>IF($A228=2,IF(ISNUMBER(REGION!DH228),REGION!DH228,""),"")</f>
        <v/>
      </c>
      <c r="P228" s="9" t="str">
        <f>IF($A228=2,IF(ISNUMBER(REGION!DI228),REGION!DI228,""),"")</f>
        <v/>
      </c>
      <c r="Q228" s="9" t="str">
        <f>IF($A228=2,IF(ISNUMBER(REGION!DJ228),REGION!DJ228,""),"")</f>
        <v/>
      </c>
      <c r="R228" s="9" t="str">
        <f>IF($A228=2,IF(ISNUMBER(REGION!DK228),REGION!DK228,""),"")</f>
        <v/>
      </c>
      <c r="S228" s="6" t="str">
        <f t="shared" si="20"/>
        <v/>
      </c>
      <c r="T228" s="1" t="str">
        <f t="shared" si="18"/>
        <v/>
      </c>
      <c r="V228" s="1" t="str">
        <f t="shared" si="21"/>
        <v/>
      </c>
      <c r="W228" s="40" t="str">
        <f>IF(V228&gt;1,Employment!$S228,"")</f>
        <v/>
      </c>
    </row>
    <row r="229" spans="1:23" ht="10.5" x14ac:dyDescent="0.25">
      <c r="A229" s="39" t="str">
        <f>'Industry selection'!C229</f>
        <v/>
      </c>
      <c r="B229" s="2">
        <v>55</v>
      </c>
      <c r="C229" s="2" t="s">
        <v>465</v>
      </c>
      <c r="D229" s="9" t="str">
        <f>IF($A229=2,IF(ISNUMBER(REGION!CY229),REGION!CY229,""),"")</f>
        <v/>
      </c>
      <c r="E229" s="9" t="str">
        <f>IF($A229=2,IF(ISNUMBER(REGION!CZ229),REGION!CZ229,""),"")</f>
        <v/>
      </c>
      <c r="F229" s="9" t="str">
        <f>IF($A229=2,IF(ISNUMBER(REGION!DA229),REGION!DA229,""),"")</f>
        <v/>
      </c>
      <c r="G229" s="9" t="str">
        <f>IF($A229=2,IF(ISNUMBER(REGION!DB229),REGION!DB229,""),"")</f>
        <v/>
      </c>
      <c r="H229" s="9" t="str">
        <f>IF($A229=2,IF(ISNUMBER(REGION!DC229),REGION!DC229,""),"")</f>
        <v/>
      </c>
      <c r="I229" s="9" t="str">
        <f>IF($A229=2,IF(ISNUMBER(REGION!DD229),REGION!DD229,""),"")</f>
        <v/>
      </c>
      <c r="J229" s="6" t="str">
        <f t="shared" si="19"/>
        <v/>
      </c>
      <c r="K229" s="1" t="str">
        <f t="shared" si="17"/>
        <v/>
      </c>
      <c r="M229" s="9" t="str">
        <f>IF($A229=2,IF(ISNUMBER(REGION!DF229),REGION!DF229,""),"")</f>
        <v/>
      </c>
      <c r="N229" s="9" t="str">
        <f>IF($A229=2,IF(ISNUMBER(REGION!DG229),REGION!DG229,""),"")</f>
        <v/>
      </c>
      <c r="O229" s="9" t="str">
        <f>IF($A229=2,IF(ISNUMBER(REGION!DH229),REGION!DH229,""),"")</f>
        <v/>
      </c>
      <c r="P229" s="9" t="str">
        <f>IF($A229=2,IF(ISNUMBER(REGION!DI229),REGION!DI229,""),"")</f>
        <v/>
      </c>
      <c r="Q229" s="9" t="str">
        <f>IF($A229=2,IF(ISNUMBER(REGION!DJ229),REGION!DJ229,""),"")</f>
        <v/>
      </c>
      <c r="R229" s="9" t="str">
        <f>IF($A229=2,IF(ISNUMBER(REGION!DK229),REGION!DK229,""),"")</f>
        <v/>
      </c>
      <c r="S229" s="6" t="str">
        <f t="shared" si="20"/>
        <v/>
      </c>
      <c r="T229" s="1" t="str">
        <f t="shared" si="18"/>
        <v/>
      </c>
      <c r="V229" s="1" t="str">
        <f t="shared" si="21"/>
        <v/>
      </c>
      <c r="W229" s="40" t="str">
        <f>IF(V229&gt;1,Employment!$S229,"")</f>
        <v/>
      </c>
    </row>
    <row r="230" spans="1:23" ht="10.5" x14ac:dyDescent="0.25">
      <c r="A230" s="39">
        <f>'Industry selection'!C230</f>
        <v>2</v>
      </c>
      <c r="B230" s="2">
        <v>55.1</v>
      </c>
      <c r="C230" s="2" t="s">
        <v>467</v>
      </c>
      <c r="D230" s="9">
        <f>IF($A230=2,IF(ISNUMBER(REGION!CY230),REGION!CY230,""),"")</f>
        <v>97.929494201921287</v>
      </c>
      <c r="E230" s="9">
        <f>IF($A230=2,IF(ISNUMBER(REGION!CZ230),REGION!CZ230,""),"")</f>
        <v>85.014379796483482</v>
      </c>
      <c r="F230" s="9">
        <f>IF($A230=2,IF(ISNUMBER(REGION!DA230),REGION!DA230,""),"")</f>
        <v>80.160189362282821</v>
      </c>
      <c r="G230" s="9">
        <f>IF($A230=2,IF(ISNUMBER(REGION!DB230),REGION!DB230,""),"")</f>
        <v>65.530000311921754</v>
      </c>
      <c r="H230" s="9">
        <f>IF($A230=2,IF(ISNUMBER(REGION!DC230),REGION!DC230,""),"")</f>
        <v>64.910951227793703</v>
      </c>
      <c r="I230" s="9">
        <f>IF($A230=2,IF(ISNUMBER(REGION!DD230),REGION!DD230,""),"")</f>
        <v>64.9150059374671</v>
      </c>
      <c r="J230" s="6">
        <f t="shared" si="19"/>
        <v>76.41000347297836</v>
      </c>
      <c r="K230" s="1">
        <f t="shared" si="17"/>
        <v>0</v>
      </c>
      <c r="M230" s="9">
        <f>IF($A230=2,IF(ISNUMBER(REGION!DF230),REGION!DF230,""),"")</f>
        <v>78.117180729498955</v>
      </c>
      <c r="N230" s="9">
        <f>IF($A230=2,IF(ISNUMBER(REGION!DG230),REGION!DG230,""),"")</f>
        <v>68.821634438384535</v>
      </c>
      <c r="O230" s="9">
        <f>IF($A230=2,IF(ISNUMBER(REGION!DH230),REGION!DH230,""),"")</f>
        <v>74.452962118429738</v>
      </c>
      <c r="P230" s="9">
        <f>IF($A230=2,IF(ISNUMBER(REGION!DI230),REGION!DI230,""),"")</f>
        <v>57.67753751723054</v>
      </c>
      <c r="Q230" s="9">
        <f>IF($A230=2,IF(ISNUMBER(REGION!DJ230),REGION!DJ230,""),"")</f>
        <v>57.025702553593185</v>
      </c>
      <c r="R230" s="9">
        <f>IF($A230=2,IF(ISNUMBER(REGION!DK230),REGION!DK230,""),"")</f>
        <v>60.471522857071875</v>
      </c>
      <c r="S230" s="6">
        <f t="shared" si="20"/>
        <v>66.0944233690348</v>
      </c>
      <c r="T230" s="1">
        <f t="shared" si="18"/>
        <v>0</v>
      </c>
      <c r="V230" s="1">
        <f t="shared" si="21"/>
        <v>0</v>
      </c>
      <c r="W230" s="40" t="str">
        <f>IF(V230&gt;1,Employment!$S230,"")</f>
        <v/>
      </c>
    </row>
    <row r="231" spans="1:23" ht="10.5" x14ac:dyDescent="0.25">
      <c r="A231" s="39">
        <f>'Industry selection'!C231</f>
        <v>1</v>
      </c>
      <c r="B231" s="2">
        <v>55.2</v>
      </c>
      <c r="C231" s="2" t="s">
        <v>469</v>
      </c>
      <c r="D231" s="9" t="str">
        <f>IF($A231=2,IF(ISNUMBER(REGION!CY231),REGION!CY231,""),"")</f>
        <v/>
      </c>
      <c r="E231" s="9" t="str">
        <f>IF($A231=2,IF(ISNUMBER(REGION!CZ231),REGION!CZ231,""),"")</f>
        <v/>
      </c>
      <c r="F231" s="9" t="str">
        <f>IF($A231=2,IF(ISNUMBER(REGION!DA231),REGION!DA231,""),"")</f>
        <v/>
      </c>
      <c r="G231" s="9" t="str">
        <f>IF($A231=2,IF(ISNUMBER(REGION!DB231),REGION!DB231,""),"")</f>
        <v/>
      </c>
      <c r="H231" s="9" t="str">
        <f>IF($A231=2,IF(ISNUMBER(REGION!DC231),REGION!DC231,""),"")</f>
        <v/>
      </c>
      <c r="I231" s="9" t="str">
        <f>IF($A231=2,IF(ISNUMBER(REGION!DD231),REGION!DD231,""),"")</f>
        <v/>
      </c>
      <c r="J231" s="6" t="str">
        <f t="shared" si="19"/>
        <v/>
      </c>
      <c r="K231" s="1" t="str">
        <f t="shared" si="17"/>
        <v/>
      </c>
      <c r="M231" s="9" t="str">
        <f>IF($A231=2,IF(ISNUMBER(REGION!DF231),REGION!DF231,""),"")</f>
        <v/>
      </c>
      <c r="N231" s="9" t="str">
        <f>IF($A231=2,IF(ISNUMBER(REGION!DG231),REGION!DG231,""),"")</f>
        <v/>
      </c>
      <c r="O231" s="9" t="str">
        <f>IF($A231=2,IF(ISNUMBER(REGION!DH231),REGION!DH231,""),"")</f>
        <v/>
      </c>
      <c r="P231" s="9" t="str">
        <f>IF($A231=2,IF(ISNUMBER(REGION!DI231),REGION!DI231,""),"")</f>
        <v/>
      </c>
      <c r="Q231" s="9" t="str">
        <f>IF($A231=2,IF(ISNUMBER(REGION!DJ231),REGION!DJ231,""),"")</f>
        <v/>
      </c>
      <c r="R231" s="9" t="str">
        <f>IF($A231=2,IF(ISNUMBER(REGION!DK231),REGION!DK231,""),"")</f>
        <v/>
      </c>
      <c r="S231" s="6" t="str">
        <f t="shared" si="20"/>
        <v/>
      </c>
      <c r="T231" s="1" t="str">
        <f t="shared" si="18"/>
        <v/>
      </c>
      <c r="V231" s="1" t="str">
        <f t="shared" si="21"/>
        <v/>
      </c>
      <c r="W231" s="40" t="str">
        <f>IF(V231&gt;1,Employment!$S231,"")</f>
        <v/>
      </c>
    </row>
    <row r="232" spans="1:23" ht="10.5" x14ac:dyDescent="0.25">
      <c r="A232" s="39">
        <f>'Industry selection'!C232</f>
        <v>1</v>
      </c>
      <c r="B232" s="2">
        <v>55.3</v>
      </c>
      <c r="C232" s="2" t="s">
        <v>471</v>
      </c>
      <c r="D232" s="9" t="str">
        <f>IF($A232=2,IF(ISNUMBER(REGION!CY232),REGION!CY232,""),"")</f>
        <v/>
      </c>
      <c r="E232" s="9" t="str">
        <f>IF($A232=2,IF(ISNUMBER(REGION!CZ232),REGION!CZ232,""),"")</f>
        <v/>
      </c>
      <c r="F232" s="9" t="str">
        <f>IF($A232=2,IF(ISNUMBER(REGION!DA232),REGION!DA232,""),"")</f>
        <v/>
      </c>
      <c r="G232" s="9" t="str">
        <f>IF($A232=2,IF(ISNUMBER(REGION!DB232),REGION!DB232,""),"")</f>
        <v/>
      </c>
      <c r="H232" s="9" t="str">
        <f>IF($A232=2,IF(ISNUMBER(REGION!DC232),REGION!DC232,""),"")</f>
        <v/>
      </c>
      <c r="I232" s="9" t="str">
        <f>IF($A232=2,IF(ISNUMBER(REGION!DD232),REGION!DD232,""),"")</f>
        <v/>
      </c>
      <c r="J232" s="6" t="str">
        <f t="shared" si="19"/>
        <v/>
      </c>
      <c r="K232" s="1" t="str">
        <f t="shared" si="17"/>
        <v/>
      </c>
      <c r="M232" s="9" t="str">
        <f>IF($A232=2,IF(ISNUMBER(REGION!DF232),REGION!DF232,""),"")</f>
        <v/>
      </c>
      <c r="N232" s="9" t="str">
        <f>IF($A232=2,IF(ISNUMBER(REGION!DG232),REGION!DG232,""),"")</f>
        <v/>
      </c>
      <c r="O232" s="9" t="str">
        <f>IF($A232=2,IF(ISNUMBER(REGION!DH232),REGION!DH232,""),"")</f>
        <v/>
      </c>
      <c r="P232" s="9" t="str">
        <f>IF($A232=2,IF(ISNUMBER(REGION!DI232),REGION!DI232,""),"")</f>
        <v/>
      </c>
      <c r="Q232" s="9" t="str">
        <f>IF($A232=2,IF(ISNUMBER(REGION!DJ232),REGION!DJ232,""),"")</f>
        <v/>
      </c>
      <c r="R232" s="9" t="str">
        <f>IF($A232=2,IF(ISNUMBER(REGION!DK232),REGION!DK232,""),"")</f>
        <v/>
      </c>
      <c r="S232" s="6" t="str">
        <f t="shared" si="20"/>
        <v/>
      </c>
      <c r="T232" s="1" t="str">
        <f t="shared" si="18"/>
        <v/>
      </c>
      <c r="V232" s="1" t="str">
        <f t="shared" si="21"/>
        <v/>
      </c>
      <c r="W232" s="40" t="str">
        <f>IF(V232&gt;1,Employment!$S232,"")</f>
        <v/>
      </c>
    </row>
    <row r="233" spans="1:23" ht="10.5" x14ac:dyDescent="0.25">
      <c r="A233" s="39">
        <f>'Industry selection'!C233</f>
        <v>1</v>
      </c>
      <c r="B233" s="2">
        <v>55.9</v>
      </c>
      <c r="C233" s="2" t="s">
        <v>473</v>
      </c>
      <c r="D233" s="9" t="str">
        <f>IF($A233=2,IF(ISNUMBER(REGION!CY233),REGION!CY233,""),"")</f>
        <v/>
      </c>
      <c r="E233" s="9" t="str">
        <f>IF($A233=2,IF(ISNUMBER(REGION!CZ233),REGION!CZ233,""),"")</f>
        <v/>
      </c>
      <c r="F233" s="9" t="str">
        <f>IF($A233=2,IF(ISNUMBER(REGION!DA233),REGION!DA233,""),"")</f>
        <v/>
      </c>
      <c r="G233" s="9" t="str">
        <f>IF($A233=2,IF(ISNUMBER(REGION!DB233),REGION!DB233,""),"")</f>
        <v/>
      </c>
      <c r="H233" s="9" t="str">
        <f>IF($A233=2,IF(ISNUMBER(REGION!DC233),REGION!DC233,""),"")</f>
        <v/>
      </c>
      <c r="I233" s="9" t="str">
        <f>IF($A233=2,IF(ISNUMBER(REGION!DD233),REGION!DD233,""),"")</f>
        <v/>
      </c>
      <c r="J233" s="6" t="str">
        <f t="shared" si="19"/>
        <v/>
      </c>
      <c r="K233" s="1" t="str">
        <f t="shared" si="17"/>
        <v/>
      </c>
      <c r="M233" s="9" t="str">
        <f>IF($A233=2,IF(ISNUMBER(REGION!DF233),REGION!DF233,""),"")</f>
        <v/>
      </c>
      <c r="N233" s="9" t="str">
        <f>IF($A233=2,IF(ISNUMBER(REGION!DG233),REGION!DG233,""),"")</f>
        <v/>
      </c>
      <c r="O233" s="9" t="str">
        <f>IF($A233=2,IF(ISNUMBER(REGION!DH233),REGION!DH233,""),"")</f>
        <v/>
      </c>
      <c r="P233" s="9" t="str">
        <f>IF($A233=2,IF(ISNUMBER(REGION!DI233),REGION!DI233,""),"")</f>
        <v/>
      </c>
      <c r="Q233" s="9" t="str">
        <f>IF($A233=2,IF(ISNUMBER(REGION!DJ233),REGION!DJ233,""),"")</f>
        <v/>
      </c>
      <c r="R233" s="9" t="str">
        <f>IF($A233=2,IF(ISNUMBER(REGION!DK233),REGION!DK233,""),"")</f>
        <v/>
      </c>
      <c r="S233" s="6" t="str">
        <f t="shared" si="20"/>
        <v/>
      </c>
      <c r="T233" s="1" t="str">
        <f t="shared" si="18"/>
        <v/>
      </c>
      <c r="V233" s="1" t="str">
        <f t="shared" si="21"/>
        <v/>
      </c>
      <c r="W233" s="40" t="str">
        <f>IF(V233&gt;1,Employment!$S233,"")</f>
        <v/>
      </c>
    </row>
    <row r="234" spans="1:23" ht="10.5" x14ac:dyDescent="0.25">
      <c r="A234" s="39" t="str">
        <f>'Industry selection'!C234</f>
        <v/>
      </c>
      <c r="B234" s="2">
        <v>56</v>
      </c>
      <c r="C234" s="2" t="s">
        <v>475</v>
      </c>
      <c r="D234" s="9" t="str">
        <f>IF($A234=2,IF(ISNUMBER(REGION!CY234),REGION!CY234,""),"")</f>
        <v/>
      </c>
      <c r="E234" s="9" t="str">
        <f>IF($A234=2,IF(ISNUMBER(REGION!CZ234),REGION!CZ234,""),"")</f>
        <v/>
      </c>
      <c r="F234" s="9" t="str">
        <f>IF($A234=2,IF(ISNUMBER(REGION!DA234),REGION!DA234,""),"")</f>
        <v/>
      </c>
      <c r="G234" s="9" t="str">
        <f>IF($A234=2,IF(ISNUMBER(REGION!DB234),REGION!DB234,""),"")</f>
        <v/>
      </c>
      <c r="H234" s="9" t="str">
        <f>IF($A234=2,IF(ISNUMBER(REGION!DC234),REGION!DC234,""),"")</f>
        <v/>
      </c>
      <c r="I234" s="9" t="str">
        <f>IF($A234=2,IF(ISNUMBER(REGION!DD234),REGION!DD234,""),"")</f>
        <v/>
      </c>
      <c r="J234" s="6" t="str">
        <f t="shared" si="19"/>
        <v/>
      </c>
      <c r="K234" s="1" t="str">
        <f t="shared" si="17"/>
        <v/>
      </c>
      <c r="M234" s="9" t="str">
        <f>IF($A234=2,IF(ISNUMBER(REGION!DF234),REGION!DF234,""),"")</f>
        <v/>
      </c>
      <c r="N234" s="9" t="str">
        <f>IF($A234=2,IF(ISNUMBER(REGION!DG234),REGION!DG234,""),"")</f>
        <v/>
      </c>
      <c r="O234" s="9" t="str">
        <f>IF($A234=2,IF(ISNUMBER(REGION!DH234),REGION!DH234,""),"")</f>
        <v/>
      </c>
      <c r="P234" s="9" t="str">
        <f>IF($A234=2,IF(ISNUMBER(REGION!DI234),REGION!DI234,""),"")</f>
        <v/>
      </c>
      <c r="Q234" s="9" t="str">
        <f>IF($A234=2,IF(ISNUMBER(REGION!DJ234),REGION!DJ234,""),"")</f>
        <v/>
      </c>
      <c r="R234" s="9" t="str">
        <f>IF($A234=2,IF(ISNUMBER(REGION!DK234),REGION!DK234,""),"")</f>
        <v/>
      </c>
      <c r="S234" s="6" t="str">
        <f t="shared" si="20"/>
        <v/>
      </c>
      <c r="T234" s="1" t="str">
        <f t="shared" si="18"/>
        <v/>
      </c>
      <c r="V234" s="1" t="str">
        <f t="shared" si="21"/>
        <v/>
      </c>
      <c r="W234" s="40" t="str">
        <f>IF(V234&gt;1,Employment!$S234,"")</f>
        <v/>
      </c>
    </row>
    <row r="235" spans="1:23" ht="10.5" x14ac:dyDescent="0.25">
      <c r="A235" s="39">
        <f>'Industry selection'!C235</f>
        <v>2</v>
      </c>
      <c r="B235" s="2">
        <v>56.1</v>
      </c>
      <c r="C235" s="2" t="s">
        <v>477</v>
      </c>
      <c r="D235" s="9">
        <f>IF($A235=2,IF(ISNUMBER(REGION!CY235),REGION!CY235,""),"")</f>
        <v>56.651675154227632</v>
      </c>
      <c r="E235" s="9">
        <f>IF($A235=2,IF(ISNUMBER(REGION!CZ235),REGION!CZ235,""),"")</f>
        <v>54.511221047058349</v>
      </c>
      <c r="F235" s="9">
        <f>IF($A235=2,IF(ISNUMBER(REGION!DA235),REGION!DA235,""),"")</f>
        <v>53.133853809883234</v>
      </c>
      <c r="G235" s="9">
        <f>IF($A235=2,IF(ISNUMBER(REGION!DB235),REGION!DB235,""),"")</f>
        <v>44.282172431886799</v>
      </c>
      <c r="H235" s="9">
        <f>IF($A235=2,IF(ISNUMBER(REGION!DC235),REGION!DC235,""),"")</f>
        <v>58.400256760769892</v>
      </c>
      <c r="I235" s="9">
        <f>IF($A235=2,IF(ISNUMBER(REGION!DD235),REGION!DD235,""),"")</f>
        <v>67.193054587394172</v>
      </c>
      <c r="J235" s="6">
        <f t="shared" si="19"/>
        <v>55.695372298536675</v>
      </c>
      <c r="K235" s="1">
        <f t="shared" si="17"/>
        <v>0</v>
      </c>
      <c r="M235" s="9">
        <f>IF($A235=2,IF(ISNUMBER(REGION!DF235),REGION!DF235,""),"")</f>
        <v>57.326126089044493</v>
      </c>
      <c r="N235" s="9">
        <f>IF($A235=2,IF(ISNUMBER(REGION!DG235),REGION!DG235,""),"")</f>
        <v>65.470519878863172</v>
      </c>
      <c r="O235" s="9">
        <f>IF($A235=2,IF(ISNUMBER(REGION!DH235),REGION!DH235,""),"")</f>
        <v>62.967094491684392</v>
      </c>
      <c r="P235" s="9">
        <f>IF($A235=2,IF(ISNUMBER(REGION!DI235),REGION!DI235,""),"")</f>
        <v>56.051944752283717</v>
      </c>
      <c r="Q235" s="9">
        <f>IF($A235=2,IF(ISNUMBER(REGION!DJ235),REGION!DJ235,""),"")</f>
        <v>73.323468974069243</v>
      </c>
      <c r="R235" s="9">
        <f>IF($A235=2,IF(ISNUMBER(REGION!DK235),REGION!DK235,""),"")</f>
        <v>80.869195586886704</v>
      </c>
      <c r="S235" s="6">
        <f t="shared" si="20"/>
        <v>66.00139162880528</v>
      </c>
      <c r="T235" s="1">
        <f t="shared" si="18"/>
        <v>0</v>
      </c>
      <c r="V235" s="1">
        <f t="shared" si="21"/>
        <v>0</v>
      </c>
      <c r="W235" s="40" t="str">
        <f>IF(V235&gt;1,Employment!$S235,"")</f>
        <v/>
      </c>
    </row>
    <row r="236" spans="1:23" ht="10.5" x14ac:dyDescent="0.25">
      <c r="A236" s="39">
        <f>'Industry selection'!C236</f>
        <v>2</v>
      </c>
      <c r="B236" s="2">
        <v>56.2</v>
      </c>
      <c r="C236" s="2" t="s">
        <v>479</v>
      </c>
      <c r="D236" s="9">
        <f>IF($A236=2,IF(ISNUMBER(REGION!CY236),REGION!CY236,""),"")</f>
        <v>51.240875345942818</v>
      </c>
      <c r="E236" s="9">
        <f>IF($A236=2,IF(ISNUMBER(REGION!CZ236),REGION!CZ236,""),"")</f>
        <v>58.356846017007221</v>
      </c>
      <c r="F236" s="9" t="str">
        <f>IF($A236=2,IF(ISNUMBER(REGION!DA236),REGION!DA236,""),"")</f>
        <v/>
      </c>
      <c r="G236" s="9">
        <f>IF($A236=2,IF(ISNUMBER(REGION!DB236),REGION!DB236,""),"")</f>
        <v>55.573854072414314</v>
      </c>
      <c r="H236" s="9">
        <f>IF($A236=2,IF(ISNUMBER(REGION!DC236),REGION!DC236,""),"")</f>
        <v>56.176892147681954</v>
      </c>
      <c r="I236" s="9" t="str">
        <f>IF($A236=2,IF(ISNUMBER(REGION!DD236),REGION!DD236,""),"")</f>
        <v/>
      </c>
      <c r="J236" s="6">
        <f t="shared" si="19"/>
        <v>55.337116895761582</v>
      </c>
      <c r="K236" s="1">
        <f t="shared" si="17"/>
        <v>0</v>
      </c>
      <c r="M236" s="9">
        <f>IF($A236=2,IF(ISNUMBER(REGION!DF236),REGION!DF236,""),"")</f>
        <v>62.495601202464783</v>
      </c>
      <c r="N236" s="9">
        <f>IF($A236=2,IF(ISNUMBER(REGION!DG236),REGION!DG236,""),"")</f>
        <v>67.923270646601154</v>
      </c>
      <c r="O236" s="9" t="str">
        <f>IF($A236=2,IF(ISNUMBER(REGION!DH236),REGION!DH236,""),"")</f>
        <v/>
      </c>
      <c r="P236" s="9">
        <f>IF($A236=2,IF(ISNUMBER(REGION!DI236),REGION!DI236,""),"")</f>
        <v>82.378558528103881</v>
      </c>
      <c r="Q236" s="9">
        <f>IF($A236=2,IF(ISNUMBER(REGION!DJ236),REGION!DJ236,""),"")</f>
        <v>84.566436921032675</v>
      </c>
      <c r="R236" s="9" t="str">
        <f>IF($A236=2,IF(ISNUMBER(REGION!DK236),REGION!DK236,""),"")</f>
        <v/>
      </c>
      <c r="S236" s="6">
        <f t="shared" si="20"/>
        <v>74.34096682455062</v>
      </c>
      <c r="T236" s="1">
        <f t="shared" si="18"/>
        <v>0</v>
      </c>
      <c r="V236" s="1">
        <f t="shared" si="21"/>
        <v>0</v>
      </c>
      <c r="W236" s="40" t="str">
        <f>IF(V236&gt;1,Employment!$S236,"")</f>
        <v/>
      </c>
    </row>
    <row r="237" spans="1:23" ht="10.5" x14ac:dyDescent="0.25">
      <c r="A237" s="39">
        <f>'Industry selection'!C237</f>
        <v>2</v>
      </c>
      <c r="B237" s="2">
        <v>56.3</v>
      </c>
      <c r="C237" s="2" t="s">
        <v>481</v>
      </c>
      <c r="D237" s="9">
        <f>IF($A237=2,IF(ISNUMBER(REGION!CY237),REGION!CY237,""),"")</f>
        <v>56.642828095464623</v>
      </c>
      <c r="E237" s="9">
        <f>IF($A237=2,IF(ISNUMBER(REGION!CZ237),REGION!CZ237,""),"")</f>
        <v>57.390289720808582</v>
      </c>
      <c r="F237" s="9" t="str">
        <f>IF($A237=2,IF(ISNUMBER(REGION!DA237),REGION!DA237,""),"")</f>
        <v/>
      </c>
      <c r="G237" s="9">
        <f>IF($A237=2,IF(ISNUMBER(REGION!DB237),REGION!DB237,""),"")</f>
        <v>44.689805034766387</v>
      </c>
      <c r="H237" s="9">
        <f>IF($A237=2,IF(ISNUMBER(REGION!DC237),REGION!DC237,""),"")</f>
        <v>47.580244614514193</v>
      </c>
      <c r="I237" s="9" t="str">
        <f>IF($A237=2,IF(ISNUMBER(REGION!DD237),REGION!DD237,""),"")</f>
        <v/>
      </c>
      <c r="J237" s="6">
        <f t="shared" si="19"/>
        <v>51.575791866388442</v>
      </c>
      <c r="K237" s="1">
        <f t="shared" si="17"/>
        <v>0</v>
      </c>
      <c r="M237" s="9">
        <f>IF($A237=2,IF(ISNUMBER(REGION!DF237),REGION!DF237,""),"")</f>
        <v>69.915392700998481</v>
      </c>
      <c r="N237" s="9">
        <f>IF($A237=2,IF(ISNUMBER(REGION!DG237),REGION!DG237,""),"")</f>
        <v>93.073224542783876</v>
      </c>
      <c r="O237" s="9" t="str">
        <f>IF($A237=2,IF(ISNUMBER(REGION!DH237),REGION!DH237,""),"")</f>
        <v/>
      </c>
      <c r="P237" s="9">
        <f>IF($A237=2,IF(ISNUMBER(REGION!DI237),REGION!DI237,""),"")</f>
        <v>91.930177975845453</v>
      </c>
      <c r="Q237" s="9">
        <f>IF($A237=2,IF(ISNUMBER(REGION!DJ237),REGION!DJ237,""),"")</f>
        <v>94.714853928445493</v>
      </c>
      <c r="R237" s="9" t="str">
        <f>IF($A237=2,IF(ISNUMBER(REGION!DK237),REGION!DK237,""),"")</f>
        <v/>
      </c>
      <c r="S237" s="6">
        <f t="shared" si="20"/>
        <v>87.408412287018322</v>
      </c>
      <c r="T237" s="1">
        <f t="shared" si="18"/>
        <v>0</v>
      </c>
      <c r="V237" s="1">
        <f t="shared" si="21"/>
        <v>0</v>
      </c>
      <c r="W237" s="40" t="str">
        <f>IF(V237&gt;1,Employment!$S237,"")</f>
        <v/>
      </c>
    </row>
    <row r="238" spans="1:23" ht="10.5" x14ac:dyDescent="0.25">
      <c r="A238" s="39" t="str">
        <f>'Industry selection'!C238</f>
        <v/>
      </c>
      <c r="B238" s="2" t="s">
        <v>483</v>
      </c>
      <c r="C238" s="2" t="s">
        <v>484</v>
      </c>
      <c r="D238" s="9" t="str">
        <f>IF($A238=2,IF(ISNUMBER(REGION!CY238),REGION!CY238,""),"")</f>
        <v/>
      </c>
      <c r="E238" s="9" t="str">
        <f>IF($A238=2,IF(ISNUMBER(REGION!CZ238),REGION!CZ238,""),"")</f>
        <v/>
      </c>
      <c r="F238" s="9" t="str">
        <f>IF($A238=2,IF(ISNUMBER(REGION!DA238),REGION!DA238,""),"")</f>
        <v/>
      </c>
      <c r="G238" s="9" t="str">
        <f>IF($A238=2,IF(ISNUMBER(REGION!DB238),REGION!DB238,""),"")</f>
        <v/>
      </c>
      <c r="H238" s="9" t="str">
        <f>IF($A238=2,IF(ISNUMBER(REGION!DC238),REGION!DC238,""),"")</f>
        <v/>
      </c>
      <c r="I238" s="9" t="str">
        <f>IF($A238=2,IF(ISNUMBER(REGION!DD238),REGION!DD238,""),"")</f>
        <v/>
      </c>
      <c r="J238" s="6" t="str">
        <f t="shared" si="19"/>
        <v/>
      </c>
      <c r="K238" s="1" t="str">
        <f t="shared" si="17"/>
        <v/>
      </c>
      <c r="M238" s="9" t="str">
        <f>IF($A238=2,IF(ISNUMBER(REGION!DF238),REGION!DF238,""),"")</f>
        <v/>
      </c>
      <c r="N238" s="9" t="str">
        <f>IF($A238=2,IF(ISNUMBER(REGION!DG238),REGION!DG238,""),"")</f>
        <v/>
      </c>
      <c r="O238" s="9" t="str">
        <f>IF($A238=2,IF(ISNUMBER(REGION!DH238),REGION!DH238,""),"")</f>
        <v/>
      </c>
      <c r="P238" s="9" t="str">
        <f>IF($A238=2,IF(ISNUMBER(REGION!DI238),REGION!DI238,""),"")</f>
        <v/>
      </c>
      <c r="Q238" s="9" t="str">
        <f>IF($A238=2,IF(ISNUMBER(REGION!DJ238),REGION!DJ238,""),"")</f>
        <v/>
      </c>
      <c r="R238" s="9" t="str">
        <f>IF($A238=2,IF(ISNUMBER(REGION!DK238),REGION!DK238,""),"")</f>
        <v/>
      </c>
      <c r="S238" s="6" t="str">
        <f t="shared" si="20"/>
        <v/>
      </c>
      <c r="T238" s="1" t="str">
        <f t="shared" si="18"/>
        <v/>
      </c>
      <c r="V238" s="1" t="str">
        <f t="shared" si="21"/>
        <v/>
      </c>
      <c r="W238" s="40" t="str">
        <f>IF(V238&gt;1,Employment!$S238,"")</f>
        <v/>
      </c>
    </row>
    <row r="239" spans="1:23" ht="10.5" x14ac:dyDescent="0.25">
      <c r="A239" s="39" t="str">
        <f>'Industry selection'!C239</f>
        <v/>
      </c>
      <c r="B239" s="2">
        <v>58</v>
      </c>
      <c r="C239" s="2" t="s">
        <v>486</v>
      </c>
      <c r="D239" s="9" t="str">
        <f>IF($A239=2,IF(ISNUMBER(REGION!CY239),REGION!CY239,""),"")</f>
        <v/>
      </c>
      <c r="E239" s="9" t="str">
        <f>IF($A239=2,IF(ISNUMBER(REGION!CZ239),REGION!CZ239,""),"")</f>
        <v/>
      </c>
      <c r="F239" s="9" t="str">
        <f>IF($A239=2,IF(ISNUMBER(REGION!DA239),REGION!DA239,""),"")</f>
        <v/>
      </c>
      <c r="G239" s="9" t="str">
        <f>IF($A239=2,IF(ISNUMBER(REGION!DB239),REGION!DB239,""),"")</f>
        <v/>
      </c>
      <c r="H239" s="9" t="str">
        <f>IF($A239=2,IF(ISNUMBER(REGION!DC239),REGION!DC239,""),"")</f>
        <v/>
      </c>
      <c r="I239" s="9" t="str">
        <f>IF($A239=2,IF(ISNUMBER(REGION!DD239),REGION!DD239,""),"")</f>
        <v/>
      </c>
      <c r="J239" s="6" t="str">
        <f t="shared" si="19"/>
        <v/>
      </c>
      <c r="K239" s="1" t="str">
        <f t="shared" si="17"/>
        <v/>
      </c>
      <c r="M239" s="9" t="str">
        <f>IF($A239=2,IF(ISNUMBER(REGION!DF239),REGION!DF239,""),"")</f>
        <v/>
      </c>
      <c r="N239" s="9" t="str">
        <f>IF($A239=2,IF(ISNUMBER(REGION!DG239),REGION!DG239,""),"")</f>
        <v/>
      </c>
      <c r="O239" s="9" t="str">
        <f>IF($A239=2,IF(ISNUMBER(REGION!DH239),REGION!DH239,""),"")</f>
        <v/>
      </c>
      <c r="P239" s="9" t="str">
        <f>IF($A239=2,IF(ISNUMBER(REGION!DI239),REGION!DI239,""),"")</f>
        <v/>
      </c>
      <c r="Q239" s="9" t="str">
        <f>IF($A239=2,IF(ISNUMBER(REGION!DJ239),REGION!DJ239,""),"")</f>
        <v/>
      </c>
      <c r="R239" s="9" t="str">
        <f>IF($A239=2,IF(ISNUMBER(REGION!DK239),REGION!DK239,""),"")</f>
        <v/>
      </c>
      <c r="S239" s="6" t="str">
        <f t="shared" si="20"/>
        <v/>
      </c>
      <c r="T239" s="1" t="str">
        <f t="shared" si="18"/>
        <v/>
      </c>
      <c r="V239" s="1" t="str">
        <f t="shared" si="21"/>
        <v/>
      </c>
      <c r="W239" s="40" t="str">
        <f>IF(V239&gt;1,Employment!$S239,"")</f>
        <v/>
      </c>
    </row>
    <row r="240" spans="1:23" ht="10.5" x14ac:dyDescent="0.25">
      <c r="A240" s="39">
        <f>'Industry selection'!C240</f>
        <v>2</v>
      </c>
      <c r="B240" s="2">
        <v>58.1</v>
      </c>
      <c r="C240" s="2" t="s">
        <v>488</v>
      </c>
      <c r="D240" s="9" t="str">
        <f>IF($A240=2,IF(ISNUMBER(REGION!CY240),REGION!CY240,""),"")</f>
        <v/>
      </c>
      <c r="E240" s="9">
        <f>IF($A240=2,IF(ISNUMBER(REGION!CZ240),REGION!CZ240,""),"")</f>
        <v>87.297259642627949</v>
      </c>
      <c r="F240" s="9">
        <f>IF($A240=2,IF(ISNUMBER(REGION!DA240),REGION!DA240,""),"")</f>
        <v>89.154868789207029</v>
      </c>
      <c r="G240" s="9">
        <f>IF($A240=2,IF(ISNUMBER(REGION!DB240),REGION!DB240,""),"")</f>
        <v>71.816176662798824</v>
      </c>
      <c r="H240" s="9">
        <f>IF($A240=2,IF(ISNUMBER(REGION!DC240),REGION!DC240,""),"")</f>
        <v>74.932940255925217</v>
      </c>
      <c r="I240" s="9" t="str">
        <f>IF($A240=2,IF(ISNUMBER(REGION!DD240),REGION!DD240,""),"")</f>
        <v/>
      </c>
      <c r="J240" s="6">
        <f t="shared" si="19"/>
        <v>80.800311337639755</v>
      </c>
      <c r="K240" s="1">
        <f t="shared" si="17"/>
        <v>0</v>
      </c>
      <c r="M240" s="9" t="str">
        <f>IF($A240=2,IF(ISNUMBER(REGION!DF240),REGION!DF240,""),"")</f>
        <v/>
      </c>
      <c r="N240" s="9">
        <f>IF($A240=2,IF(ISNUMBER(REGION!DG240),REGION!DG240,""),"")</f>
        <v>64.102479435917772</v>
      </c>
      <c r="O240" s="9">
        <f>IF($A240=2,IF(ISNUMBER(REGION!DH240),REGION!DH240,""),"")</f>
        <v>70.242629550936925</v>
      </c>
      <c r="P240" s="9">
        <f>IF($A240=2,IF(ISNUMBER(REGION!DI240),REGION!DI240,""),"")</f>
        <v>63.121737355276771</v>
      </c>
      <c r="Q240" s="9">
        <f>IF($A240=2,IF(ISNUMBER(REGION!DJ240),REGION!DJ240,""),"")</f>
        <v>67.978813642183496</v>
      </c>
      <c r="R240" s="9" t="str">
        <f>IF($A240=2,IF(ISNUMBER(REGION!DK240),REGION!DK240,""),"")</f>
        <v/>
      </c>
      <c r="S240" s="6">
        <f t="shared" si="20"/>
        <v>66.361414996078736</v>
      </c>
      <c r="T240" s="1">
        <f t="shared" si="18"/>
        <v>0</v>
      </c>
      <c r="V240" s="1">
        <f t="shared" si="21"/>
        <v>0</v>
      </c>
      <c r="W240" s="40" t="str">
        <f>IF(V240&gt;1,Employment!$S240,"")</f>
        <v/>
      </c>
    </row>
    <row r="241" spans="1:23" ht="10.5" x14ac:dyDescent="0.25">
      <c r="A241" s="39">
        <f>'Industry selection'!C241</f>
        <v>1</v>
      </c>
      <c r="B241" s="2">
        <v>58.2</v>
      </c>
      <c r="C241" s="2" t="s">
        <v>490</v>
      </c>
      <c r="D241" s="9" t="str">
        <f>IF($A241=2,IF(ISNUMBER(REGION!CY241),REGION!CY241,""),"")</f>
        <v/>
      </c>
      <c r="E241" s="9" t="str">
        <f>IF($A241=2,IF(ISNUMBER(REGION!CZ241),REGION!CZ241,""),"")</f>
        <v/>
      </c>
      <c r="F241" s="9" t="str">
        <f>IF($A241=2,IF(ISNUMBER(REGION!DA241),REGION!DA241,""),"")</f>
        <v/>
      </c>
      <c r="G241" s="9" t="str">
        <f>IF($A241=2,IF(ISNUMBER(REGION!DB241),REGION!DB241,""),"")</f>
        <v/>
      </c>
      <c r="H241" s="9" t="str">
        <f>IF($A241=2,IF(ISNUMBER(REGION!DC241),REGION!DC241,""),"")</f>
        <v/>
      </c>
      <c r="I241" s="9" t="str">
        <f>IF($A241=2,IF(ISNUMBER(REGION!DD241),REGION!DD241,""),"")</f>
        <v/>
      </c>
      <c r="J241" s="6" t="str">
        <f t="shared" si="19"/>
        <v/>
      </c>
      <c r="K241" s="1" t="str">
        <f t="shared" si="17"/>
        <v/>
      </c>
      <c r="M241" s="9" t="str">
        <f>IF($A241=2,IF(ISNUMBER(REGION!DF241),REGION!DF241,""),"")</f>
        <v/>
      </c>
      <c r="N241" s="9" t="str">
        <f>IF($A241=2,IF(ISNUMBER(REGION!DG241),REGION!DG241,""),"")</f>
        <v/>
      </c>
      <c r="O241" s="9" t="str">
        <f>IF($A241=2,IF(ISNUMBER(REGION!DH241),REGION!DH241,""),"")</f>
        <v/>
      </c>
      <c r="P241" s="9" t="str">
        <f>IF($A241=2,IF(ISNUMBER(REGION!DI241),REGION!DI241,""),"")</f>
        <v/>
      </c>
      <c r="Q241" s="9" t="str">
        <f>IF($A241=2,IF(ISNUMBER(REGION!DJ241),REGION!DJ241,""),"")</f>
        <v/>
      </c>
      <c r="R241" s="9" t="str">
        <f>IF($A241=2,IF(ISNUMBER(REGION!DK241),REGION!DK241,""),"")</f>
        <v/>
      </c>
      <c r="S241" s="6" t="str">
        <f t="shared" si="20"/>
        <v/>
      </c>
      <c r="T241" s="1" t="str">
        <f t="shared" si="18"/>
        <v/>
      </c>
      <c r="V241" s="1" t="str">
        <f t="shared" si="21"/>
        <v/>
      </c>
      <c r="W241" s="40" t="str">
        <f>IF(V241&gt;1,Employment!$S241,"")</f>
        <v/>
      </c>
    </row>
    <row r="242" spans="1:23" ht="10.5" x14ac:dyDescent="0.25">
      <c r="A242" s="39" t="str">
        <f>'Industry selection'!C242</f>
        <v/>
      </c>
      <c r="B242" s="2">
        <v>59</v>
      </c>
      <c r="C242" s="2" t="s">
        <v>492</v>
      </c>
      <c r="D242" s="9" t="str">
        <f>IF($A242=2,IF(ISNUMBER(REGION!CY242),REGION!CY242,""),"")</f>
        <v/>
      </c>
      <c r="E242" s="9" t="str">
        <f>IF($A242=2,IF(ISNUMBER(REGION!CZ242),REGION!CZ242,""),"")</f>
        <v/>
      </c>
      <c r="F242" s="9" t="str">
        <f>IF($A242=2,IF(ISNUMBER(REGION!DA242),REGION!DA242,""),"")</f>
        <v/>
      </c>
      <c r="G242" s="9" t="str">
        <f>IF($A242=2,IF(ISNUMBER(REGION!DB242),REGION!DB242,""),"")</f>
        <v/>
      </c>
      <c r="H242" s="9" t="str">
        <f>IF($A242=2,IF(ISNUMBER(REGION!DC242),REGION!DC242,""),"")</f>
        <v/>
      </c>
      <c r="I242" s="9" t="str">
        <f>IF($A242=2,IF(ISNUMBER(REGION!DD242),REGION!DD242,""),"")</f>
        <v/>
      </c>
      <c r="J242" s="6" t="str">
        <f t="shared" si="19"/>
        <v/>
      </c>
      <c r="K242" s="1" t="str">
        <f t="shared" si="17"/>
        <v/>
      </c>
      <c r="M242" s="9" t="str">
        <f>IF($A242=2,IF(ISNUMBER(REGION!DF242),REGION!DF242,""),"")</f>
        <v/>
      </c>
      <c r="N242" s="9" t="str">
        <f>IF($A242=2,IF(ISNUMBER(REGION!DG242),REGION!DG242,""),"")</f>
        <v/>
      </c>
      <c r="O242" s="9" t="str">
        <f>IF($A242=2,IF(ISNUMBER(REGION!DH242),REGION!DH242,""),"")</f>
        <v/>
      </c>
      <c r="P242" s="9" t="str">
        <f>IF($A242=2,IF(ISNUMBER(REGION!DI242),REGION!DI242,""),"")</f>
        <v/>
      </c>
      <c r="Q242" s="9" t="str">
        <f>IF($A242=2,IF(ISNUMBER(REGION!DJ242),REGION!DJ242,""),"")</f>
        <v/>
      </c>
      <c r="R242" s="9" t="str">
        <f>IF($A242=2,IF(ISNUMBER(REGION!DK242),REGION!DK242,""),"")</f>
        <v/>
      </c>
      <c r="S242" s="6" t="str">
        <f t="shared" si="20"/>
        <v/>
      </c>
      <c r="T242" s="1" t="str">
        <f t="shared" si="18"/>
        <v/>
      </c>
      <c r="V242" s="1" t="str">
        <f t="shared" si="21"/>
        <v/>
      </c>
      <c r="W242" s="40" t="str">
        <f>IF(V242&gt;1,Employment!$S242,"")</f>
        <v/>
      </c>
    </row>
    <row r="243" spans="1:23" ht="10.5" x14ac:dyDescent="0.25">
      <c r="A243" s="39">
        <f>'Industry selection'!C243</f>
        <v>2</v>
      </c>
      <c r="B243" s="2">
        <v>59.1</v>
      </c>
      <c r="C243" s="2" t="s">
        <v>494</v>
      </c>
      <c r="D243" s="9">
        <f>IF($A243=2,IF(ISNUMBER(REGION!CY243),REGION!CY243,""),"")</f>
        <v>84.61010491896171</v>
      </c>
      <c r="E243" s="9">
        <f>IF($A243=2,IF(ISNUMBER(REGION!CZ243),REGION!CZ243,""),"")</f>
        <v>78.55479883289361</v>
      </c>
      <c r="F243" s="9">
        <f>IF($A243=2,IF(ISNUMBER(REGION!DA243),REGION!DA243,""),"")</f>
        <v>79.595581267648114</v>
      </c>
      <c r="G243" s="9">
        <f>IF($A243=2,IF(ISNUMBER(REGION!DB243),REGION!DB243,""),"")</f>
        <v>76.567306568481783</v>
      </c>
      <c r="H243" s="9">
        <f>IF($A243=2,IF(ISNUMBER(REGION!DC243),REGION!DC243,""),"")</f>
        <v>81.144945626058501</v>
      </c>
      <c r="I243" s="9">
        <f>IF($A243=2,IF(ISNUMBER(REGION!DD243),REGION!DD243,""),"")</f>
        <v>84.715905434152234</v>
      </c>
      <c r="J243" s="6">
        <f t="shared" si="19"/>
        <v>80.864773774699316</v>
      </c>
      <c r="K243" s="1">
        <f t="shared" si="17"/>
        <v>0</v>
      </c>
      <c r="M243" s="9">
        <f>IF($A243=2,IF(ISNUMBER(REGION!DF243),REGION!DF243,""),"")</f>
        <v>48.676522447120227</v>
      </c>
      <c r="N243" s="9">
        <f>IF($A243=2,IF(ISNUMBER(REGION!DG243),REGION!DG243,""),"")</f>
        <v>45.740343412653033</v>
      </c>
      <c r="O243" s="9">
        <f>IF($A243=2,IF(ISNUMBER(REGION!DH243),REGION!DH243,""),"")</f>
        <v>46.88557504137323</v>
      </c>
      <c r="P243" s="9">
        <f>IF($A243=2,IF(ISNUMBER(REGION!DI243),REGION!DI243,""),"")</f>
        <v>45.135617032429892</v>
      </c>
      <c r="Q243" s="9">
        <f>IF($A243=2,IF(ISNUMBER(REGION!DJ243),REGION!DJ243,""),"")</f>
        <v>51.00064105390355</v>
      </c>
      <c r="R243" s="9">
        <f>IF($A243=2,IF(ISNUMBER(REGION!DK243),REGION!DK243,""),"")</f>
        <v>55.992597487135228</v>
      </c>
      <c r="S243" s="6">
        <f t="shared" si="20"/>
        <v>48.90521607910253</v>
      </c>
      <c r="T243" s="1">
        <f t="shared" si="18"/>
        <v>0</v>
      </c>
      <c r="V243" s="1">
        <f t="shared" si="21"/>
        <v>0</v>
      </c>
      <c r="W243" s="40" t="str">
        <f>IF(V243&gt;1,Employment!$S243,"")</f>
        <v/>
      </c>
    </row>
    <row r="244" spans="1:23" ht="10.5" x14ac:dyDescent="0.25">
      <c r="A244" s="39">
        <f>'Industry selection'!C244</f>
        <v>1</v>
      </c>
      <c r="B244" s="2">
        <v>59.2</v>
      </c>
      <c r="C244" s="2" t="s">
        <v>496</v>
      </c>
      <c r="D244" s="9" t="str">
        <f>IF($A244=2,IF(ISNUMBER(REGION!CY244),REGION!CY244,""),"")</f>
        <v/>
      </c>
      <c r="E244" s="9" t="str">
        <f>IF($A244=2,IF(ISNUMBER(REGION!CZ244),REGION!CZ244,""),"")</f>
        <v/>
      </c>
      <c r="F244" s="9" t="str">
        <f>IF($A244=2,IF(ISNUMBER(REGION!DA244),REGION!DA244,""),"")</f>
        <v/>
      </c>
      <c r="G244" s="9" t="str">
        <f>IF($A244=2,IF(ISNUMBER(REGION!DB244),REGION!DB244,""),"")</f>
        <v/>
      </c>
      <c r="H244" s="9" t="str">
        <f>IF($A244=2,IF(ISNUMBER(REGION!DC244),REGION!DC244,""),"")</f>
        <v/>
      </c>
      <c r="I244" s="9" t="str">
        <f>IF($A244=2,IF(ISNUMBER(REGION!DD244),REGION!DD244,""),"")</f>
        <v/>
      </c>
      <c r="J244" s="6" t="str">
        <f t="shared" si="19"/>
        <v/>
      </c>
      <c r="K244" s="1" t="str">
        <f t="shared" si="17"/>
        <v/>
      </c>
      <c r="M244" s="9" t="str">
        <f>IF($A244=2,IF(ISNUMBER(REGION!DF244),REGION!DF244,""),"")</f>
        <v/>
      </c>
      <c r="N244" s="9" t="str">
        <f>IF($A244=2,IF(ISNUMBER(REGION!DG244),REGION!DG244,""),"")</f>
        <v/>
      </c>
      <c r="O244" s="9" t="str">
        <f>IF($A244=2,IF(ISNUMBER(REGION!DH244),REGION!DH244,""),"")</f>
        <v/>
      </c>
      <c r="P244" s="9" t="str">
        <f>IF($A244=2,IF(ISNUMBER(REGION!DI244),REGION!DI244,""),"")</f>
        <v/>
      </c>
      <c r="Q244" s="9" t="str">
        <f>IF($A244=2,IF(ISNUMBER(REGION!DJ244),REGION!DJ244,""),"")</f>
        <v/>
      </c>
      <c r="R244" s="9" t="str">
        <f>IF($A244=2,IF(ISNUMBER(REGION!DK244),REGION!DK244,""),"")</f>
        <v/>
      </c>
      <c r="S244" s="6" t="str">
        <f t="shared" si="20"/>
        <v/>
      </c>
      <c r="T244" s="1" t="str">
        <f t="shared" si="18"/>
        <v/>
      </c>
      <c r="V244" s="1" t="str">
        <f t="shared" si="21"/>
        <v/>
      </c>
      <c r="W244" s="40" t="str">
        <f>IF(V244&gt;1,Employment!$S244,"")</f>
        <v/>
      </c>
    </row>
    <row r="245" spans="1:23" ht="10.5" x14ac:dyDescent="0.25">
      <c r="A245" s="39" t="str">
        <f>'Industry selection'!C245</f>
        <v/>
      </c>
      <c r="B245" s="2">
        <v>60</v>
      </c>
      <c r="C245" s="2" t="s">
        <v>498</v>
      </c>
      <c r="D245" s="9" t="str">
        <f>IF($A245=2,IF(ISNUMBER(REGION!CY245),REGION!CY245,""),"")</f>
        <v/>
      </c>
      <c r="E245" s="9" t="str">
        <f>IF($A245=2,IF(ISNUMBER(REGION!CZ245),REGION!CZ245,""),"")</f>
        <v/>
      </c>
      <c r="F245" s="9" t="str">
        <f>IF($A245=2,IF(ISNUMBER(REGION!DA245),REGION!DA245,""),"")</f>
        <v/>
      </c>
      <c r="G245" s="9" t="str">
        <f>IF($A245=2,IF(ISNUMBER(REGION!DB245),REGION!DB245,""),"")</f>
        <v/>
      </c>
      <c r="H245" s="9" t="str">
        <f>IF($A245=2,IF(ISNUMBER(REGION!DC245),REGION!DC245,""),"")</f>
        <v/>
      </c>
      <c r="I245" s="9" t="str">
        <f>IF($A245=2,IF(ISNUMBER(REGION!DD245),REGION!DD245,""),"")</f>
        <v/>
      </c>
      <c r="J245" s="6" t="str">
        <f t="shared" si="19"/>
        <v/>
      </c>
      <c r="K245" s="1" t="str">
        <f t="shared" si="17"/>
        <v/>
      </c>
      <c r="M245" s="9" t="str">
        <f>IF($A245=2,IF(ISNUMBER(REGION!DF245),REGION!DF245,""),"")</f>
        <v/>
      </c>
      <c r="N245" s="9" t="str">
        <f>IF($A245=2,IF(ISNUMBER(REGION!DG245),REGION!DG245,""),"")</f>
        <v/>
      </c>
      <c r="O245" s="9" t="str">
        <f>IF($A245=2,IF(ISNUMBER(REGION!DH245),REGION!DH245,""),"")</f>
        <v/>
      </c>
      <c r="P245" s="9" t="str">
        <f>IF($A245=2,IF(ISNUMBER(REGION!DI245),REGION!DI245,""),"")</f>
        <v/>
      </c>
      <c r="Q245" s="9" t="str">
        <f>IF($A245=2,IF(ISNUMBER(REGION!DJ245),REGION!DJ245,""),"")</f>
        <v/>
      </c>
      <c r="R245" s="9" t="str">
        <f>IF($A245=2,IF(ISNUMBER(REGION!DK245),REGION!DK245,""),"")</f>
        <v/>
      </c>
      <c r="S245" s="6" t="str">
        <f t="shared" si="20"/>
        <v/>
      </c>
      <c r="T245" s="1" t="str">
        <f t="shared" si="18"/>
        <v/>
      </c>
      <c r="V245" s="1" t="str">
        <f t="shared" si="21"/>
        <v/>
      </c>
      <c r="W245" s="40" t="str">
        <f>IF(V245&gt;1,Employment!$S245,"")</f>
        <v/>
      </c>
    </row>
    <row r="246" spans="1:23" ht="10.5" x14ac:dyDescent="0.25">
      <c r="A246" s="39">
        <f>'Industry selection'!C246</f>
        <v>2</v>
      </c>
      <c r="B246" s="2">
        <v>60.1</v>
      </c>
      <c r="C246" s="2" t="s">
        <v>500</v>
      </c>
      <c r="D246" s="9">
        <f>IF($A246=2,IF(ISNUMBER(REGION!CY246),REGION!CY246,""),"")</f>
        <v>61.263138414320345</v>
      </c>
      <c r="E246" s="9">
        <f>IF($A246=2,IF(ISNUMBER(REGION!CZ246),REGION!CZ246,""),"")</f>
        <v>45.528577936426515</v>
      </c>
      <c r="F246" s="9" t="str">
        <f>IF($A246=2,IF(ISNUMBER(REGION!DA246),REGION!DA246,""),"")</f>
        <v/>
      </c>
      <c r="G246" s="9">
        <f>IF($A246=2,IF(ISNUMBER(REGION!DB246),REGION!DB246,""),"")</f>
        <v>61.267857343371666</v>
      </c>
      <c r="H246" s="9">
        <f>IF($A246=2,IF(ISNUMBER(REGION!DC246),REGION!DC246,""),"")</f>
        <v>54.083666309239327</v>
      </c>
      <c r="I246" s="9" t="str">
        <f>IF($A246=2,IF(ISNUMBER(REGION!DD246),REGION!DD246,""),"")</f>
        <v/>
      </c>
      <c r="J246" s="6">
        <f t="shared" si="19"/>
        <v>55.535810000839469</v>
      </c>
      <c r="K246" s="1">
        <f t="shared" si="17"/>
        <v>0</v>
      </c>
      <c r="M246" s="9">
        <f>IF($A246=2,IF(ISNUMBER(REGION!DF246),REGION!DF246,""),"")</f>
        <v>62.881899445702231</v>
      </c>
      <c r="N246" s="9">
        <f>IF($A246=2,IF(ISNUMBER(REGION!DG246),REGION!DG246,""),"")</f>
        <v>59.507202512692174</v>
      </c>
      <c r="O246" s="9" t="str">
        <f>IF($A246=2,IF(ISNUMBER(REGION!DH246),REGION!DH246,""),"")</f>
        <v/>
      </c>
      <c r="P246" s="9">
        <f>IF($A246=2,IF(ISNUMBER(REGION!DI246),REGION!DI246,""),"")</f>
        <v>73.736228686307456</v>
      </c>
      <c r="Q246" s="9">
        <f>IF($A246=2,IF(ISNUMBER(REGION!DJ246),REGION!DJ246,""),"")</f>
        <v>64.990057861562633</v>
      </c>
      <c r="R246" s="9" t="str">
        <f>IF($A246=2,IF(ISNUMBER(REGION!DK246),REGION!DK246,""),"")</f>
        <v/>
      </c>
      <c r="S246" s="6">
        <f t="shared" si="20"/>
        <v>65.27884712656612</v>
      </c>
      <c r="T246" s="1">
        <f t="shared" si="18"/>
        <v>0</v>
      </c>
      <c r="V246" s="1">
        <f t="shared" si="21"/>
        <v>0</v>
      </c>
      <c r="W246" s="40" t="str">
        <f>IF(V246&gt;1,Employment!$S246,"")</f>
        <v/>
      </c>
    </row>
    <row r="247" spans="1:23" ht="10.5" x14ac:dyDescent="0.25">
      <c r="A247" s="39">
        <f>'Industry selection'!C247</f>
        <v>2</v>
      </c>
      <c r="B247" s="2">
        <v>60.2</v>
      </c>
      <c r="C247" s="2" t="s">
        <v>502</v>
      </c>
      <c r="D247" s="9">
        <f>IF($A247=2,IF(ISNUMBER(REGION!CY247),REGION!CY247,""),"")</f>
        <v>100.4090609436239</v>
      </c>
      <c r="E247" s="9">
        <f>IF($A247=2,IF(ISNUMBER(REGION!CZ247),REGION!CZ247,""),"")</f>
        <v>90.678028337051742</v>
      </c>
      <c r="F247" s="9" t="str">
        <f>IF($A247=2,IF(ISNUMBER(REGION!DA247),REGION!DA247,""),"")</f>
        <v/>
      </c>
      <c r="G247" s="9">
        <f>IF($A247=2,IF(ISNUMBER(REGION!DB247),REGION!DB247,""),"")</f>
        <v>66.672822764266826</v>
      </c>
      <c r="H247" s="9">
        <f>IF($A247=2,IF(ISNUMBER(REGION!DC247),REGION!DC247,""),"")</f>
        <v>68.269288067186494</v>
      </c>
      <c r="I247" s="9" t="str">
        <f>IF($A247=2,IF(ISNUMBER(REGION!DD247),REGION!DD247,""),"")</f>
        <v/>
      </c>
      <c r="J247" s="6">
        <f t="shared" si="19"/>
        <v>81.507300028032233</v>
      </c>
      <c r="K247" s="1">
        <f t="shared" si="17"/>
        <v>0</v>
      </c>
      <c r="M247" s="9">
        <f>IF($A247=2,IF(ISNUMBER(REGION!DF247),REGION!DF247,""),"")</f>
        <v>41.637735826442849</v>
      </c>
      <c r="N247" s="9">
        <f>IF($A247=2,IF(ISNUMBER(REGION!DG247),REGION!DG247,""),"")</f>
        <v>40.77338462870933</v>
      </c>
      <c r="O247" s="9" t="str">
        <f>IF($A247=2,IF(ISNUMBER(REGION!DH247),REGION!DH247,""),"")</f>
        <v/>
      </c>
      <c r="P247" s="9">
        <f>IF($A247=2,IF(ISNUMBER(REGION!DI247),REGION!DI247,""),"")</f>
        <v>34.591566412821329</v>
      </c>
      <c r="Q247" s="9">
        <f>IF($A247=2,IF(ISNUMBER(REGION!DJ247),REGION!DJ247,""),"")</f>
        <v>40.935704996864359</v>
      </c>
      <c r="R247" s="9" t="str">
        <f>IF($A247=2,IF(ISNUMBER(REGION!DK247),REGION!DK247,""),"")</f>
        <v/>
      </c>
      <c r="S247" s="6">
        <f t="shared" si="20"/>
        <v>39.484597966209463</v>
      </c>
      <c r="T247" s="1">
        <f t="shared" si="18"/>
        <v>0</v>
      </c>
      <c r="V247" s="1">
        <f t="shared" si="21"/>
        <v>0</v>
      </c>
      <c r="W247" s="40" t="str">
        <f>IF(V247&gt;1,Employment!$S247,"")</f>
        <v/>
      </c>
    </row>
    <row r="248" spans="1:23" ht="10.5" x14ac:dyDescent="0.25">
      <c r="A248" s="39" t="str">
        <f>'Industry selection'!C248</f>
        <v/>
      </c>
      <c r="B248" s="2">
        <v>61</v>
      </c>
      <c r="C248" s="2" t="s">
        <v>504</v>
      </c>
      <c r="D248" s="9" t="str">
        <f>IF($A248=2,IF(ISNUMBER(REGION!CY248),REGION!CY248,""),"")</f>
        <v/>
      </c>
      <c r="E248" s="9" t="str">
        <f>IF($A248=2,IF(ISNUMBER(REGION!CZ248),REGION!CZ248,""),"")</f>
        <v/>
      </c>
      <c r="F248" s="9" t="str">
        <f>IF($A248=2,IF(ISNUMBER(REGION!DA248),REGION!DA248,""),"")</f>
        <v/>
      </c>
      <c r="G248" s="9" t="str">
        <f>IF($A248=2,IF(ISNUMBER(REGION!DB248),REGION!DB248,""),"")</f>
        <v/>
      </c>
      <c r="H248" s="9" t="str">
        <f>IF($A248=2,IF(ISNUMBER(REGION!DC248),REGION!DC248,""),"")</f>
        <v/>
      </c>
      <c r="I248" s="9" t="str">
        <f>IF($A248=2,IF(ISNUMBER(REGION!DD248),REGION!DD248,""),"")</f>
        <v/>
      </c>
      <c r="J248" s="6" t="str">
        <f t="shared" si="19"/>
        <v/>
      </c>
      <c r="K248" s="1" t="str">
        <f t="shared" si="17"/>
        <v/>
      </c>
      <c r="M248" s="9" t="str">
        <f>IF($A248=2,IF(ISNUMBER(REGION!DF248),REGION!DF248,""),"")</f>
        <v/>
      </c>
      <c r="N248" s="9" t="str">
        <f>IF($A248=2,IF(ISNUMBER(REGION!DG248),REGION!DG248,""),"")</f>
        <v/>
      </c>
      <c r="O248" s="9" t="str">
        <f>IF($A248=2,IF(ISNUMBER(REGION!DH248),REGION!DH248,""),"")</f>
        <v/>
      </c>
      <c r="P248" s="9" t="str">
        <f>IF($A248=2,IF(ISNUMBER(REGION!DI248),REGION!DI248,""),"")</f>
        <v/>
      </c>
      <c r="Q248" s="9" t="str">
        <f>IF($A248=2,IF(ISNUMBER(REGION!DJ248),REGION!DJ248,""),"")</f>
        <v/>
      </c>
      <c r="R248" s="9" t="str">
        <f>IF($A248=2,IF(ISNUMBER(REGION!DK248),REGION!DK248,""),"")</f>
        <v/>
      </c>
      <c r="S248" s="6" t="str">
        <f t="shared" si="20"/>
        <v/>
      </c>
      <c r="T248" s="1" t="str">
        <f t="shared" si="18"/>
        <v/>
      </c>
      <c r="V248" s="1" t="str">
        <f t="shared" si="21"/>
        <v/>
      </c>
      <c r="W248" s="40" t="str">
        <f>IF(V248&gt;1,Employment!$S248,"")</f>
        <v/>
      </c>
    </row>
    <row r="249" spans="1:23" ht="10.5" x14ac:dyDescent="0.25">
      <c r="A249" s="39">
        <f>'Industry selection'!C249</f>
        <v>2</v>
      </c>
      <c r="B249" s="2">
        <v>61.1</v>
      </c>
      <c r="C249" s="2" t="s">
        <v>506</v>
      </c>
      <c r="D249" s="9">
        <f>IF($A249=2,IF(ISNUMBER(REGION!CY249),REGION!CY249,""),"")</f>
        <v>127.99657990029017</v>
      </c>
      <c r="E249" s="9">
        <f>IF($A249=2,IF(ISNUMBER(REGION!CZ249),REGION!CZ249,""),"")</f>
        <v>98.385716236012485</v>
      </c>
      <c r="F249" s="9">
        <f>IF($A249=2,IF(ISNUMBER(REGION!DA249),REGION!DA249,""),"")</f>
        <v>101.78448176217402</v>
      </c>
      <c r="G249" s="9">
        <f>IF($A249=2,IF(ISNUMBER(REGION!DB249),REGION!DB249,""),"")</f>
        <v>136.11566943069133</v>
      </c>
      <c r="H249" s="9">
        <f>IF($A249=2,IF(ISNUMBER(REGION!DC249),REGION!DC249,""),"")</f>
        <v>115.52766532494275</v>
      </c>
      <c r="I249" s="9">
        <f>IF($A249=2,IF(ISNUMBER(REGION!DD249),REGION!DD249,""),"")</f>
        <v>96.877412503009694</v>
      </c>
      <c r="J249" s="6">
        <f t="shared" si="19"/>
        <v>112.78125419285341</v>
      </c>
      <c r="K249" s="1">
        <f t="shared" si="17"/>
        <v>1</v>
      </c>
      <c r="M249" s="9">
        <f>IF($A249=2,IF(ISNUMBER(REGION!DF249),REGION!DF249,""),"")</f>
        <v>87.517938242996323</v>
      </c>
      <c r="N249" s="9">
        <f>IF($A249=2,IF(ISNUMBER(REGION!DG249),REGION!DG249,""),"")</f>
        <v>66.057598743615159</v>
      </c>
      <c r="O249" s="9">
        <f>IF($A249=2,IF(ISNUMBER(REGION!DH249),REGION!DH249,""),"")</f>
        <v>66.371803095371178</v>
      </c>
      <c r="P249" s="9">
        <f>IF($A249=2,IF(ISNUMBER(REGION!DI249),REGION!DI249,""),"")</f>
        <v>95.332109593523725</v>
      </c>
      <c r="Q249" s="9">
        <f>IF($A249=2,IF(ISNUMBER(REGION!DJ249),REGION!DJ249,""),"")</f>
        <v>75.0324830151458</v>
      </c>
      <c r="R249" s="9">
        <f>IF($A249=2,IF(ISNUMBER(REGION!DK249),REGION!DK249,""),"")</f>
        <v>74.680579303795398</v>
      </c>
      <c r="S249" s="6">
        <f t="shared" si="20"/>
        <v>77.498751999074599</v>
      </c>
      <c r="T249" s="1">
        <f t="shared" si="18"/>
        <v>0</v>
      </c>
      <c r="V249" s="1">
        <f t="shared" si="21"/>
        <v>1</v>
      </c>
      <c r="W249" s="40" t="str">
        <f>IF(V249&gt;1,Employment!$S249,"")</f>
        <v/>
      </c>
    </row>
    <row r="250" spans="1:23" ht="10.5" x14ac:dyDescent="0.25">
      <c r="A250" s="39">
        <f>'Industry selection'!C250</f>
        <v>1</v>
      </c>
      <c r="B250" s="2">
        <v>61.2</v>
      </c>
      <c r="C250" s="2" t="s">
        <v>508</v>
      </c>
      <c r="D250" s="9" t="str">
        <f>IF($A250=2,IF(ISNUMBER(REGION!CY250),REGION!CY250,""),"")</f>
        <v/>
      </c>
      <c r="E250" s="9" t="str">
        <f>IF($A250=2,IF(ISNUMBER(REGION!CZ250),REGION!CZ250,""),"")</f>
        <v/>
      </c>
      <c r="F250" s="9" t="str">
        <f>IF($A250=2,IF(ISNUMBER(REGION!DA250),REGION!DA250,""),"")</f>
        <v/>
      </c>
      <c r="G250" s="9" t="str">
        <f>IF($A250=2,IF(ISNUMBER(REGION!DB250),REGION!DB250,""),"")</f>
        <v/>
      </c>
      <c r="H250" s="9" t="str">
        <f>IF($A250=2,IF(ISNUMBER(REGION!DC250),REGION!DC250,""),"")</f>
        <v/>
      </c>
      <c r="I250" s="9" t="str">
        <f>IF($A250=2,IF(ISNUMBER(REGION!DD250),REGION!DD250,""),"")</f>
        <v/>
      </c>
      <c r="J250" s="6" t="str">
        <f t="shared" si="19"/>
        <v/>
      </c>
      <c r="K250" s="1" t="str">
        <f t="shared" si="17"/>
        <v/>
      </c>
      <c r="M250" s="9" t="str">
        <f>IF($A250=2,IF(ISNUMBER(REGION!DF250),REGION!DF250,""),"")</f>
        <v/>
      </c>
      <c r="N250" s="9" t="str">
        <f>IF($A250=2,IF(ISNUMBER(REGION!DG250),REGION!DG250,""),"")</f>
        <v/>
      </c>
      <c r="O250" s="9" t="str">
        <f>IF($A250=2,IF(ISNUMBER(REGION!DH250),REGION!DH250,""),"")</f>
        <v/>
      </c>
      <c r="P250" s="9" t="str">
        <f>IF($A250=2,IF(ISNUMBER(REGION!DI250),REGION!DI250,""),"")</f>
        <v/>
      </c>
      <c r="Q250" s="9" t="str">
        <f>IF($A250=2,IF(ISNUMBER(REGION!DJ250),REGION!DJ250,""),"")</f>
        <v/>
      </c>
      <c r="R250" s="9" t="str">
        <f>IF($A250=2,IF(ISNUMBER(REGION!DK250),REGION!DK250,""),"")</f>
        <v/>
      </c>
      <c r="S250" s="6" t="str">
        <f t="shared" si="20"/>
        <v/>
      </c>
      <c r="T250" s="1" t="str">
        <f t="shared" si="18"/>
        <v/>
      </c>
      <c r="V250" s="1" t="str">
        <f t="shared" si="21"/>
        <v/>
      </c>
      <c r="W250" s="40" t="str">
        <f>IF(V250&gt;1,Employment!$S250,"")</f>
        <v/>
      </c>
    </row>
    <row r="251" spans="1:23" ht="10.5" x14ac:dyDescent="0.25">
      <c r="A251" s="39">
        <f>'Industry selection'!C251</f>
        <v>1</v>
      </c>
      <c r="B251" s="2">
        <v>61.3</v>
      </c>
      <c r="C251" s="2" t="s">
        <v>510</v>
      </c>
      <c r="D251" s="9" t="str">
        <f>IF($A251=2,IF(ISNUMBER(REGION!CY251),REGION!CY251,""),"")</f>
        <v/>
      </c>
      <c r="E251" s="9" t="str">
        <f>IF($A251=2,IF(ISNUMBER(REGION!CZ251),REGION!CZ251,""),"")</f>
        <v/>
      </c>
      <c r="F251" s="9" t="str">
        <f>IF($A251=2,IF(ISNUMBER(REGION!DA251),REGION!DA251,""),"")</f>
        <v/>
      </c>
      <c r="G251" s="9" t="str">
        <f>IF($A251=2,IF(ISNUMBER(REGION!DB251),REGION!DB251,""),"")</f>
        <v/>
      </c>
      <c r="H251" s="9" t="str">
        <f>IF($A251=2,IF(ISNUMBER(REGION!DC251),REGION!DC251,""),"")</f>
        <v/>
      </c>
      <c r="I251" s="9" t="str">
        <f>IF($A251=2,IF(ISNUMBER(REGION!DD251),REGION!DD251,""),"")</f>
        <v/>
      </c>
      <c r="J251" s="6" t="str">
        <f t="shared" si="19"/>
        <v/>
      </c>
      <c r="K251" s="1" t="str">
        <f t="shared" si="17"/>
        <v/>
      </c>
      <c r="M251" s="9" t="str">
        <f>IF($A251=2,IF(ISNUMBER(REGION!DF251),REGION!DF251,""),"")</f>
        <v/>
      </c>
      <c r="N251" s="9" t="str">
        <f>IF($A251=2,IF(ISNUMBER(REGION!DG251),REGION!DG251,""),"")</f>
        <v/>
      </c>
      <c r="O251" s="9" t="str">
        <f>IF($A251=2,IF(ISNUMBER(REGION!DH251),REGION!DH251,""),"")</f>
        <v/>
      </c>
      <c r="P251" s="9" t="str">
        <f>IF($A251=2,IF(ISNUMBER(REGION!DI251),REGION!DI251,""),"")</f>
        <v/>
      </c>
      <c r="Q251" s="9" t="str">
        <f>IF($A251=2,IF(ISNUMBER(REGION!DJ251),REGION!DJ251,""),"")</f>
        <v/>
      </c>
      <c r="R251" s="9" t="str">
        <f>IF($A251=2,IF(ISNUMBER(REGION!DK251),REGION!DK251,""),"")</f>
        <v/>
      </c>
      <c r="S251" s="6" t="str">
        <f t="shared" si="20"/>
        <v/>
      </c>
      <c r="T251" s="1" t="str">
        <f t="shared" si="18"/>
        <v/>
      </c>
      <c r="V251" s="1" t="str">
        <f t="shared" si="21"/>
        <v/>
      </c>
      <c r="W251" s="40" t="str">
        <f>IF(V251&gt;1,Employment!$S251,"")</f>
        <v/>
      </c>
    </row>
    <row r="252" spans="1:23" ht="10.5" x14ac:dyDescent="0.25">
      <c r="A252" s="39">
        <f>'Industry selection'!C252</f>
        <v>2</v>
      </c>
      <c r="B252" s="2">
        <v>61.9</v>
      </c>
      <c r="C252" s="2" t="s">
        <v>512</v>
      </c>
      <c r="D252" s="9">
        <f>IF($A252=2,IF(ISNUMBER(REGION!CY252),REGION!CY252,""),"")</f>
        <v>67.814573926791795</v>
      </c>
      <c r="E252" s="9" t="str">
        <f>IF($A252=2,IF(ISNUMBER(REGION!CZ252),REGION!CZ252,""),"")</f>
        <v/>
      </c>
      <c r="F252" s="9">
        <f>IF($A252=2,IF(ISNUMBER(REGION!DA252),REGION!DA252,""),"")</f>
        <v>83.474791252693024</v>
      </c>
      <c r="G252" s="9">
        <f>IF($A252=2,IF(ISNUMBER(REGION!DB252),REGION!DB252,""),"")</f>
        <v>137.6096568611685</v>
      </c>
      <c r="H252" s="9" t="str">
        <f>IF($A252=2,IF(ISNUMBER(REGION!DC252),REGION!DC252,""),"")</f>
        <v/>
      </c>
      <c r="I252" s="9" t="str">
        <f>IF($A252=2,IF(ISNUMBER(REGION!DD252),REGION!DD252,""),"")</f>
        <v/>
      </c>
      <c r="J252" s="6">
        <f t="shared" si="19"/>
        <v>96.299674013551112</v>
      </c>
      <c r="K252" s="1">
        <f t="shared" si="17"/>
        <v>1</v>
      </c>
      <c r="M252" s="9">
        <f>IF($A252=2,IF(ISNUMBER(REGION!DF252),REGION!DF252,""),"")</f>
        <v>33.039238345061165</v>
      </c>
      <c r="N252" s="9" t="str">
        <f>IF($A252=2,IF(ISNUMBER(REGION!DG252),REGION!DG252,""),"")</f>
        <v/>
      </c>
      <c r="O252" s="9">
        <f>IF($A252=2,IF(ISNUMBER(REGION!DH252),REGION!DH252,""),"")</f>
        <v>47.790287556708932</v>
      </c>
      <c r="P252" s="9">
        <f>IF($A252=2,IF(ISNUMBER(REGION!DI252),REGION!DI252,""),"")</f>
        <v>84.88081993726459</v>
      </c>
      <c r="Q252" s="9" t="str">
        <f>IF($A252=2,IF(ISNUMBER(REGION!DJ252),REGION!DJ252,""),"")</f>
        <v/>
      </c>
      <c r="R252" s="9" t="str">
        <f>IF($A252=2,IF(ISNUMBER(REGION!DK252),REGION!DK252,""),"")</f>
        <v/>
      </c>
      <c r="S252" s="6">
        <f t="shared" si="20"/>
        <v>55.236781946344898</v>
      </c>
      <c r="T252" s="1">
        <f t="shared" si="18"/>
        <v>0</v>
      </c>
      <c r="V252" s="1">
        <f t="shared" si="21"/>
        <v>1</v>
      </c>
      <c r="W252" s="40" t="str">
        <f>IF(V252&gt;1,Employment!$S252,"")</f>
        <v/>
      </c>
    </row>
    <row r="253" spans="1:23" ht="10.5" x14ac:dyDescent="0.25">
      <c r="A253" s="39">
        <f>'Industry selection'!C253</f>
        <v>2</v>
      </c>
      <c r="B253" s="2">
        <v>62</v>
      </c>
      <c r="C253" s="2" t="s">
        <v>514</v>
      </c>
      <c r="D253" s="9">
        <f>IF($A253=2,IF(ISNUMBER(REGION!CY253),REGION!CY253,""),"")</f>
        <v>81.154545002899965</v>
      </c>
      <c r="E253" s="9">
        <f>IF($A253=2,IF(ISNUMBER(REGION!CZ253),REGION!CZ253,""),"")</f>
        <v>80.904429738315201</v>
      </c>
      <c r="F253" s="9">
        <f>IF($A253=2,IF(ISNUMBER(REGION!DA253),REGION!DA253,""),"")</f>
        <v>77.511204620055622</v>
      </c>
      <c r="G253" s="9">
        <f>IF($A253=2,IF(ISNUMBER(REGION!DB253),REGION!DB253,""),"")</f>
        <v>89.687927533461817</v>
      </c>
      <c r="H253" s="9">
        <f>IF($A253=2,IF(ISNUMBER(REGION!DC253),REGION!DC253,""),"")</f>
        <v>143.43874310867332</v>
      </c>
      <c r="I253" s="9">
        <f>IF($A253=2,IF(ISNUMBER(REGION!DD253),REGION!DD253,""),"")</f>
        <v>97.045920736708098</v>
      </c>
      <c r="J253" s="6">
        <f t="shared" si="19"/>
        <v>94.957128456685666</v>
      </c>
      <c r="K253" s="1">
        <f t="shared" si="17"/>
        <v>1</v>
      </c>
      <c r="M253" s="9">
        <f>IF($A253=2,IF(ISNUMBER(REGION!DF253),REGION!DF253,""),"")</f>
        <v>40.170714469140663</v>
      </c>
      <c r="N253" s="9">
        <f>IF($A253=2,IF(ISNUMBER(REGION!DG253),REGION!DG253,""),"")</f>
        <v>35.241972863045717</v>
      </c>
      <c r="O253" s="9">
        <f>IF($A253=2,IF(ISNUMBER(REGION!DH253),REGION!DH253,""),"")</f>
        <v>30.370432872644688</v>
      </c>
      <c r="P253" s="9">
        <f>IF($A253=2,IF(ISNUMBER(REGION!DI253),REGION!DI253,""),"")</f>
        <v>28.265926996323245</v>
      </c>
      <c r="Q253" s="9">
        <f>IF($A253=2,IF(ISNUMBER(REGION!DJ253),REGION!DJ253,""),"")</f>
        <v>40.975087148635019</v>
      </c>
      <c r="R253" s="9">
        <f>IF($A253=2,IF(ISNUMBER(REGION!DK253),REGION!DK253,""),"")</f>
        <v>32.683190786710519</v>
      </c>
      <c r="S253" s="6">
        <f t="shared" si="20"/>
        <v>34.617887522749974</v>
      </c>
      <c r="T253" s="1">
        <f t="shared" si="18"/>
        <v>0</v>
      </c>
      <c r="V253" s="1">
        <f t="shared" si="21"/>
        <v>1</v>
      </c>
      <c r="W253" s="40" t="str">
        <f>IF(V253&gt;1,Employment!$S253,"")</f>
        <v/>
      </c>
    </row>
    <row r="254" spans="1:23" ht="10.5" x14ac:dyDescent="0.25">
      <c r="A254" s="39" t="str">
        <f>'Industry selection'!C254</f>
        <v/>
      </c>
      <c r="B254" s="2">
        <v>63</v>
      </c>
      <c r="C254" s="2" t="s">
        <v>516</v>
      </c>
      <c r="D254" s="9" t="str">
        <f>IF($A254=2,IF(ISNUMBER(REGION!CY254),REGION!CY254,""),"")</f>
        <v/>
      </c>
      <c r="E254" s="9" t="str">
        <f>IF($A254=2,IF(ISNUMBER(REGION!CZ254),REGION!CZ254,""),"")</f>
        <v/>
      </c>
      <c r="F254" s="9" t="str">
        <f>IF($A254=2,IF(ISNUMBER(REGION!DA254),REGION!DA254,""),"")</f>
        <v/>
      </c>
      <c r="G254" s="9" t="str">
        <f>IF($A254=2,IF(ISNUMBER(REGION!DB254),REGION!DB254,""),"")</f>
        <v/>
      </c>
      <c r="H254" s="9" t="str">
        <f>IF($A254=2,IF(ISNUMBER(REGION!DC254),REGION!DC254,""),"")</f>
        <v/>
      </c>
      <c r="I254" s="9" t="str">
        <f>IF($A254=2,IF(ISNUMBER(REGION!DD254),REGION!DD254,""),"")</f>
        <v/>
      </c>
      <c r="J254" s="6" t="str">
        <f t="shared" si="19"/>
        <v/>
      </c>
      <c r="K254" s="1" t="str">
        <f t="shared" si="17"/>
        <v/>
      </c>
      <c r="M254" s="9" t="str">
        <f>IF($A254=2,IF(ISNUMBER(REGION!DF254),REGION!DF254,""),"")</f>
        <v/>
      </c>
      <c r="N254" s="9" t="str">
        <f>IF($A254=2,IF(ISNUMBER(REGION!DG254),REGION!DG254,""),"")</f>
        <v/>
      </c>
      <c r="O254" s="9" t="str">
        <f>IF($A254=2,IF(ISNUMBER(REGION!DH254),REGION!DH254,""),"")</f>
        <v/>
      </c>
      <c r="P254" s="9" t="str">
        <f>IF($A254=2,IF(ISNUMBER(REGION!DI254),REGION!DI254,""),"")</f>
        <v/>
      </c>
      <c r="Q254" s="9" t="str">
        <f>IF($A254=2,IF(ISNUMBER(REGION!DJ254),REGION!DJ254,""),"")</f>
        <v/>
      </c>
      <c r="R254" s="9" t="str">
        <f>IF($A254=2,IF(ISNUMBER(REGION!DK254),REGION!DK254,""),"")</f>
        <v/>
      </c>
      <c r="S254" s="6" t="str">
        <f t="shared" si="20"/>
        <v/>
      </c>
      <c r="T254" s="1" t="str">
        <f t="shared" si="18"/>
        <v/>
      </c>
      <c r="V254" s="1" t="str">
        <f t="shared" si="21"/>
        <v/>
      </c>
      <c r="W254" s="40" t="str">
        <f>IF(V254&gt;1,Employment!$S254,"")</f>
        <v/>
      </c>
    </row>
    <row r="255" spans="1:23" ht="10.5" x14ac:dyDescent="0.25">
      <c r="A255" s="39">
        <f>'Industry selection'!C255</f>
        <v>2</v>
      </c>
      <c r="B255" s="2">
        <v>63.1</v>
      </c>
      <c r="C255" s="2" t="s">
        <v>518</v>
      </c>
      <c r="D255" s="9" t="str">
        <f>IF($A255=2,IF(ISNUMBER(REGION!CY255),REGION!CY255,""),"")</f>
        <v/>
      </c>
      <c r="E255" s="9">
        <f>IF($A255=2,IF(ISNUMBER(REGION!CZ255),REGION!CZ255,""),"")</f>
        <v>86.043927405076204</v>
      </c>
      <c r="F255" s="9">
        <f>IF($A255=2,IF(ISNUMBER(REGION!DA255),REGION!DA255,""),"")</f>
        <v>80.376047419892487</v>
      </c>
      <c r="G255" s="9">
        <f>IF($A255=2,IF(ISNUMBER(REGION!DB255),REGION!DB255,""),"")</f>
        <v>84.008395303190113</v>
      </c>
      <c r="H255" s="9">
        <f>IF($A255=2,IF(ISNUMBER(REGION!DC255),REGION!DC255,""),"")</f>
        <v>86.517272036372702</v>
      </c>
      <c r="I255" s="9" t="str">
        <f>IF($A255=2,IF(ISNUMBER(REGION!DD255),REGION!DD255,""),"")</f>
        <v/>
      </c>
      <c r="J255" s="6">
        <f t="shared" si="19"/>
        <v>84.236410541132869</v>
      </c>
      <c r="K255" s="1">
        <f t="shared" si="17"/>
        <v>0</v>
      </c>
      <c r="M255" s="9" t="str">
        <f>IF($A255=2,IF(ISNUMBER(REGION!DF255),REGION!DF255,""),"")</f>
        <v/>
      </c>
      <c r="N255" s="9">
        <f>IF($A255=2,IF(ISNUMBER(REGION!DG255),REGION!DG255,""),"")</f>
        <v>43.422304603975192</v>
      </c>
      <c r="O255" s="9">
        <f>IF($A255=2,IF(ISNUMBER(REGION!DH255),REGION!DH255,""),"")</f>
        <v>36.840190409312278</v>
      </c>
      <c r="P255" s="9">
        <f>IF($A255=2,IF(ISNUMBER(REGION!DI255),REGION!DI255,""),"")</f>
        <v>38.976487386127573</v>
      </c>
      <c r="Q255" s="9">
        <f>IF($A255=2,IF(ISNUMBER(REGION!DJ255),REGION!DJ255,""),"")</f>
        <v>34.112102584187063</v>
      </c>
      <c r="R255" s="9" t="str">
        <f>IF($A255=2,IF(ISNUMBER(REGION!DK255),REGION!DK255,""),"")</f>
        <v/>
      </c>
      <c r="S255" s="6">
        <f t="shared" si="20"/>
        <v>38.337771245900527</v>
      </c>
      <c r="T255" s="1">
        <f t="shared" si="18"/>
        <v>0</v>
      </c>
      <c r="V255" s="1">
        <f t="shared" si="21"/>
        <v>0</v>
      </c>
      <c r="W255" s="40" t="str">
        <f>IF(V255&gt;1,Employment!$S255,"")</f>
        <v/>
      </c>
    </row>
    <row r="256" spans="1:23" ht="10.5" x14ac:dyDescent="0.25">
      <c r="A256" s="39">
        <f>'Industry selection'!C256</f>
        <v>2</v>
      </c>
      <c r="B256" s="2">
        <v>63.9</v>
      </c>
      <c r="C256" s="2" t="s">
        <v>520</v>
      </c>
      <c r="D256" s="9" t="str">
        <f>IF($A256=2,IF(ISNUMBER(REGION!CY256),REGION!CY256,""),"")</f>
        <v/>
      </c>
      <c r="E256" s="9">
        <f>IF($A256=2,IF(ISNUMBER(REGION!CZ256),REGION!CZ256,""),"")</f>
        <v>105.95009599087757</v>
      </c>
      <c r="F256" s="9">
        <f>IF($A256=2,IF(ISNUMBER(REGION!DA256),REGION!DA256,""),"")</f>
        <v>63.116443986307026</v>
      </c>
      <c r="G256" s="9">
        <f>IF($A256=2,IF(ISNUMBER(REGION!DB256),REGION!DB256,""),"")</f>
        <v>65.876082977174164</v>
      </c>
      <c r="H256" s="9">
        <f>IF($A256=2,IF(ISNUMBER(REGION!DC256),REGION!DC256,""),"")</f>
        <v>31.071975477533751</v>
      </c>
      <c r="I256" s="9" t="str">
        <f>IF($A256=2,IF(ISNUMBER(REGION!DD256),REGION!DD256,""),"")</f>
        <v/>
      </c>
      <c r="J256" s="6">
        <f t="shared" si="19"/>
        <v>66.503649607973117</v>
      </c>
      <c r="K256" s="1">
        <f t="shared" si="17"/>
        <v>0</v>
      </c>
      <c r="M256" s="9" t="str">
        <f>IF($A256=2,IF(ISNUMBER(REGION!DF256),REGION!DF256,""),"")</f>
        <v/>
      </c>
      <c r="N256" s="9">
        <f>IF($A256=2,IF(ISNUMBER(REGION!DG256),REGION!DG256,""),"")</f>
        <v>65.333147014980682</v>
      </c>
      <c r="O256" s="9">
        <f>IF($A256=2,IF(ISNUMBER(REGION!DH256),REGION!DH256,""),"")</f>
        <v>40.028474736261295</v>
      </c>
      <c r="P256" s="9">
        <f>IF($A256=2,IF(ISNUMBER(REGION!DI256),REGION!DI256,""),"")</f>
        <v>44.840287478388916</v>
      </c>
      <c r="Q256" s="9">
        <f>IF($A256=2,IF(ISNUMBER(REGION!DJ256),REGION!DJ256,""),"")</f>
        <v>22.803979366000235</v>
      </c>
      <c r="R256" s="9" t="str">
        <f>IF($A256=2,IF(ISNUMBER(REGION!DK256),REGION!DK256,""),"")</f>
        <v/>
      </c>
      <c r="S256" s="6">
        <f t="shared" si="20"/>
        <v>43.25147214890778</v>
      </c>
      <c r="T256" s="1">
        <f t="shared" si="18"/>
        <v>0</v>
      </c>
      <c r="V256" s="1">
        <f t="shared" si="21"/>
        <v>0</v>
      </c>
      <c r="W256" s="40" t="str">
        <f>IF(V256&gt;1,Employment!$S256,"")</f>
        <v/>
      </c>
    </row>
    <row r="257" spans="1:23" ht="10.5" x14ac:dyDescent="0.25">
      <c r="A257" s="39" t="str">
        <f>'Industry selection'!C257</f>
        <v/>
      </c>
      <c r="B257" s="2" t="s">
        <v>522</v>
      </c>
      <c r="C257" s="2" t="s">
        <v>523</v>
      </c>
      <c r="D257" s="9" t="str">
        <f>IF($A257=2,IF(ISNUMBER(REGION!CY257),REGION!CY257,""),"")</f>
        <v/>
      </c>
      <c r="E257" s="9" t="str">
        <f>IF($A257=2,IF(ISNUMBER(REGION!CZ257),REGION!CZ257,""),"")</f>
        <v/>
      </c>
      <c r="F257" s="9" t="str">
        <f>IF($A257=2,IF(ISNUMBER(REGION!DA257),REGION!DA257,""),"")</f>
        <v/>
      </c>
      <c r="G257" s="9" t="str">
        <f>IF($A257=2,IF(ISNUMBER(REGION!DB257),REGION!DB257,""),"")</f>
        <v/>
      </c>
      <c r="H257" s="9" t="str">
        <f>IF($A257=2,IF(ISNUMBER(REGION!DC257),REGION!DC257,""),"")</f>
        <v/>
      </c>
      <c r="I257" s="9" t="str">
        <f>IF($A257=2,IF(ISNUMBER(REGION!DD257),REGION!DD257,""),"")</f>
        <v/>
      </c>
      <c r="J257" s="6" t="str">
        <f t="shared" si="19"/>
        <v/>
      </c>
      <c r="K257" s="1" t="str">
        <f t="shared" si="17"/>
        <v/>
      </c>
      <c r="M257" s="9" t="str">
        <f>IF($A257=2,IF(ISNUMBER(REGION!DF257),REGION!DF257,""),"")</f>
        <v/>
      </c>
      <c r="N257" s="9" t="str">
        <f>IF($A257=2,IF(ISNUMBER(REGION!DG257),REGION!DG257,""),"")</f>
        <v/>
      </c>
      <c r="O257" s="9" t="str">
        <f>IF($A257=2,IF(ISNUMBER(REGION!DH257),REGION!DH257,""),"")</f>
        <v/>
      </c>
      <c r="P257" s="9" t="str">
        <f>IF($A257=2,IF(ISNUMBER(REGION!DI257),REGION!DI257,""),"")</f>
        <v/>
      </c>
      <c r="Q257" s="9" t="str">
        <f>IF($A257=2,IF(ISNUMBER(REGION!DJ257),REGION!DJ257,""),"")</f>
        <v/>
      </c>
      <c r="R257" s="9" t="str">
        <f>IF($A257=2,IF(ISNUMBER(REGION!DK257),REGION!DK257,""),"")</f>
        <v/>
      </c>
      <c r="S257" s="6" t="str">
        <f t="shared" si="20"/>
        <v/>
      </c>
      <c r="T257" s="1" t="str">
        <f t="shared" si="18"/>
        <v/>
      </c>
      <c r="V257" s="1" t="str">
        <f t="shared" si="21"/>
        <v/>
      </c>
      <c r="W257" s="40" t="str">
        <f>IF(V257&gt;1,Employment!$S257,"")</f>
        <v/>
      </c>
    </row>
    <row r="258" spans="1:23" ht="10.5" x14ac:dyDescent="0.25">
      <c r="A258" s="39" t="str">
        <f>'Industry selection'!C258</f>
        <v/>
      </c>
      <c r="B258" s="2">
        <v>64</v>
      </c>
      <c r="C258" s="2" t="s">
        <v>525</v>
      </c>
      <c r="D258" s="9" t="str">
        <f>IF($A258=2,IF(ISNUMBER(REGION!CY258),REGION!CY258,""),"")</f>
        <v/>
      </c>
      <c r="E258" s="9" t="str">
        <f>IF($A258=2,IF(ISNUMBER(REGION!CZ258),REGION!CZ258,""),"")</f>
        <v/>
      </c>
      <c r="F258" s="9" t="str">
        <f>IF($A258=2,IF(ISNUMBER(REGION!DA258),REGION!DA258,""),"")</f>
        <v/>
      </c>
      <c r="G258" s="9" t="str">
        <f>IF($A258=2,IF(ISNUMBER(REGION!DB258),REGION!DB258,""),"")</f>
        <v/>
      </c>
      <c r="H258" s="9" t="str">
        <f>IF($A258=2,IF(ISNUMBER(REGION!DC258),REGION!DC258,""),"")</f>
        <v/>
      </c>
      <c r="I258" s="9" t="str">
        <f>IF($A258=2,IF(ISNUMBER(REGION!DD258),REGION!DD258,""),"")</f>
        <v/>
      </c>
      <c r="J258" s="6" t="str">
        <f t="shared" si="19"/>
        <v/>
      </c>
      <c r="K258" s="1" t="str">
        <f t="shared" si="17"/>
        <v/>
      </c>
      <c r="M258" s="9" t="str">
        <f>IF($A258=2,IF(ISNUMBER(REGION!DF258),REGION!DF258,""),"")</f>
        <v/>
      </c>
      <c r="N258" s="9" t="str">
        <f>IF($A258=2,IF(ISNUMBER(REGION!DG258),REGION!DG258,""),"")</f>
        <v/>
      </c>
      <c r="O258" s="9" t="str">
        <f>IF($A258=2,IF(ISNUMBER(REGION!DH258),REGION!DH258,""),"")</f>
        <v/>
      </c>
      <c r="P258" s="9" t="str">
        <f>IF($A258=2,IF(ISNUMBER(REGION!DI258),REGION!DI258,""),"")</f>
        <v/>
      </c>
      <c r="Q258" s="9" t="str">
        <f>IF($A258=2,IF(ISNUMBER(REGION!DJ258),REGION!DJ258,""),"")</f>
        <v/>
      </c>
      <c r="R258" s="9" t="str">
        <f>IF($A258=2,IF(ISNUMBER(REGION!DK258),REGION!DK258,""),"")</f>
        <v/>
      </c>
      <c r="S258" s="6" t="str">
        <f t="shared" si="20"/>
        <v/>
      </c>
      <c r="T258" s="1" t="str">
        <f t="shared" si="18"/>
        <v/>
      </c>
      <c r="V258" s="1" t="str">
        <f t="shared" si="21"/>
        <v/>
      </c>
      <c r="W258" s="40" t="str">
        <f>IF(V258&gt;1,Employment!$S258,"")</f>
        <v/>
      </c>
    </row>
    <row r="259" spans="1:23" ht="10.5" x14ac:dyDescent="0.25">
      <c r="A259" s="39">
        <f>'Industry selection'!C259</f>
        <v>1</v>
      </c>
      <c r="B259" s="2">
        <v>64.099999999999994</v>
      </c>
      <c r="C259" s="2" t="s">
        <v>527</v>
      </c>
      <c r="D259" s="9" t="str">
        <f>IF($A259=2,IF(ISNUMBER(REGION!CY259),REGION!CY259,""),"")</f>
        <v/>
      </c>
      <c r="E259" s="9" t="str">
        <f>IF($A259=2,IF(ISNUMBER(REGION!CZ259),REGION!CZ259,""),"")</f>
        <v/>
      </c>
      <c r="F259" s="9" t="str">
        <f>IF($A259=2,IF(ISNUMBER(REGION!DA259),REGION!DA259,""),"")</f>
        <v/>
      </c>
      <c r="G259" s="9" t="str">
        <f>IF($A259=2,IF(ISNUMBER(REGION!DB259),REGION!DB259,""),"")</f>
        <v/>
      </c>
      <c r="H259" s="9" t="str">
        <f>IF($A259=2,IF(ISNUMBER(REGION!DC259),REGION!DC259,""),"")</f>
        <v/>
      </c>
      <c r="I259" s="9" t="str">
        <f>IF($A259=2,IF(ISNUMBER(REGION!DD259),REGION!DD259,""),"")</f>
        <v/>
      </c>
      <c r="J259" s="6" t="str">
        <f t="shared" si="19"/>
        <v/>
      </c>
      <c r="K259" s="1" t="str">
        <f t="shared" si="17"/>
        <v/>
      </c>
      <c r="M259" s="9" t="str">
        <f>IF($A259=2,IF(ISNUMBER(REGION!DF259),REGION!DF259,""),"")</f>
        <v/>
      </c>
      <c r="N259" s="9" t="str">
        <f>IF($A259=2,IF(ISNUMBER(REGION!DG259),REGION!DG259,""),"")</f>
        <v/>
      </c>
      <c r="O259" s="9" t="str">
        <f>IF($A259=2,IF(ISNUMBER(REGION!DH259),REGION!DH259,""),"")</f>
        <v/>
      </c>
      <c r="P259" s="9" t="str">
        <f>IF($A259=2,IF(ISNUMBER(REGION!DI259),REGION!DI259,""),"")</f>
        <v/>
      </c>
      <c r="Q259" s="9" t="str">
        <f>IF($A259=2,IF(ISNUMBER(REGION!DJ259),REGION!DJ259,""),"")</f>
        <v/>
      </c>
      <c r="R259" s="9" t="str">
        <f>IF($A259=2,IF(ISNUMBER(REGION!DK259),REGION!DK259,""),"")</f>
        <v/>
      </c>
      <c r="S259" s="6" t="str">
        <f t="shared" si="20"/>
        <v/>
      </c>
      <c r="T259" s="1" t="str">
        <f t="shared" si="18"/>
        <v/>
      </c>
      <c r="V259" s="1" t="str">
        <f t="shared" si="21"/>
        <v/>
      </c>
      <c r="W259" s="40" t="str">
        <f>IF(V259&gt;1,Employment!$S259,"")</f>
        <v/>
      </c>
    </row>
    <row r="260" spans="1:23" ht="10.5" x14ac:dyDescent="0.25">
      <c r="A260" s="39">
        <f>'Industry selection'!C260</f>
        <v>1</v>
      </c>
      <c r="B260" s="2">
        <v>64.2</v>
      </c>
      <c r="C260" s="2" t="s">
        <v>529</v>
      </c>
      <c r="D260" s="9" t="str">
        <f>IF($A260=2,IF(ISNUMBER(REGION!CY260),REGION!CY260,""),"")</f>
        <v/>
      </c>
      <c r="E260" s="9" t="str">
        <f>IF($A260=2,IF(ISNUMBER(REGION!CZ260),REGION!CZ260,""),"")</f>
        <v/>
      </c>
      <c r="F260" s="9" t="str">
        <f>IF($A260=2,IF(ISNUMBER(REGION!DA260),REGION!DA260,""),"")</f>
        <v/>
      </c>
      <c r="G260" s="9" t="str">
        <f>IF($A260=2,IF(ISNUMBER(REGION!DB260),REGION!DB260,""),"")</f>
        <v/>
      </c>
      <c r="H260" s="9" t="str">
        <f>IF($A260=2,IF(ISNUMBER(REGION!DC260),REGION!DC260,""),"")</f>
        <v/>
      </c>
      <c r="I260" s="9" t="str">
        <f>IF($A260=2,IF(ISNUMBER(REGION!DD260),REGION!DD260,""),"")</f>
        <v/>
      </c>
      <c r="J260" s="6" t="str">
        <f t="shared" si="19"/>
        <v/>
      </c>
      <c r="K260" s="1" t="str">
        <f t="shared" si="17"/>
        <v/>
      </c>
      <c r="M260" s="9" t="str">
        <f>IF($A260=2,IF(ISNUMBER(REGION!DF260),REGION!DF260,""),"")</f>
        <v/>
      </c>
      <c r="N260" s="9" t="str">
        <f>IF($A260=2,IF(ISNUMBER(REGION!DG260),REGION!DG260,""),"")</f>
        <v/>
      </c>
      <c r="O260" s="9" t="str">
        <f>IF($A260=2,IF(ISNUMBER(REGION!DH260),REGION!DH260,""),"")</f>
        <v/>
      </c>
      <c r="P260" s="9" t="str">
        <f>IF($A260=2,IF(ISNUMBER(REGION!DI260),REGION!DI260,""),"")</f>
        <v/>
      </c>
      <c r="Q260" s="9" t="str">
        <f>IF($A260=2,IF(ISNUMBER(REGION!DJ260),REGION!DJ260,""),"")</f>
        <v/>
      </c>
      <c r="R260" s="9" t="str">
        <f>IF($A260=2,IF(ISNUMBER(REGION!DK260),REGION!DK260,""),"")</f>
        <v/>
      </c>
      <c r="S260" s="6" t="str">
        <f t="shared" si="20"/>
        <v/>
      </c>
      <c r="T260" s="1" t="str">
        <f t="shared" si="18"/>
        <v/>
      </c>
      <c r="V260" s="1" t="str">
        <f t="shared" si="21"/>
        <v/>
      </c>
      <c r="W260" s="40" t="str">
        <f>IF(V260&gt;1,Employment!$S260,"")</f>
        <v/>
      </c>
    </row>
    <row r="261" spans="1:23" ht="10.5" x14ac:dyDescent="0.25">
      <c r="A261" s="39">
        <f>'Industry selection'!C261</f>
        <v>1</v>
      </c>
      <c r="B261" s="2">
        <v>64.3</v>
      </c>
      <c r="C261" s="2" t="s">
        <v>531</v>
      </c>
      <c r="D261" s="9" t="str">
        <f>IF($A261=2,IF(ISNUMBER(REGION!CY261),REGION!CY261,""),"")</f>
        <v/>
      </c>
      <c r="E261" s="9" t="str">
        <f>IF($A261=2,IF(ISNUMBER(REGION!CZ261),REGION!CZ261,""),"")</f>
        <v/>
      </c>
      <c r="F261" s="9" t="str">
        <f>IF($A261=2,IF(ISNUMBER(REGION!DA261),REGION!DA261,""),"")</f>
        <v/>
      </c>
      <c r="G261" s="9" t="str">
        <f>IF($A261=2,IF(ISNUMBER(REGION!DB261),REGION!DB261,""),"")</f>
        <v/>
      </c>
      <c r="H261" s="9" t="str">
        <f>IF($A261=2,IF(ISNUMBER(REGION!DC261),REGION!DC261,""),"")</f>
        <v/>
      </c>
      <c r="I261" s="9" t="str">
        <f>IF($A261=2,IF(ISNUMBER(REGION!DD261),REGION!DD261,""),"")</f>
        <v/>
      </c>
      <c r="J261" s="6" t="str">
        <f t="shared" si="19"/>
        <v/>
      </c>
      <c r="K261" s="1" t="str">
        <f t="shared" ref="K261:K324" si="22">IF($A261=2,IF(ISNUMBER(J261),IF(J261&gt;=K$2,1,0),""),"")</f>
        <v/>
      </c>
      <c r="M261" s="9" t="str">
        <f>IF($A261=2,IF(ISNUMBER(REGION!DF261),REGION!DF261,""),"")</f>
        <v/>
      </c>
      <c r="N261" s="9" t="str">
        <f>IF($A261=2,IF(ISNUMBER(REGION!DG261),REGION!DG261,""),"")</f>
        <v/>
      </c>
      <c r="O261" s="9" t="str">
        <f>IF($A261=2,IF(ISNUMBER(REGION!DH261),REGION!DH261,""),"")</f>
        <v/>
      </c>
      <c r="P261" s="9" t="str">
        <f>IF($A261=2,IF(ISNUMBER(REGION!DI261),REGION!DI261,""),"")</f>
        <v/>
      </c>
      <c r="Q261" s="9" t="str">
        <f>IF($A261=2,IF(ISNUMBER(REGION!DJ261),REGION!DJ261,""),"")</f>
        <v/>
      </c>
      <c r="R261" s="9" t="str">
        <f>IF($A261=2,IF(ISNUMBER(REGION!DK261),REGION!DK261,""),"")</f>
        <v/>
      </c>
      <c r="S261" s="6" t="str">
        <f t="shared" si="20"/>
        <v/>
      </c>
      <c r="T261" s="1" t="str">
        <f t="shared" ref="T261:T324" si="23">IF($A261=2,IF(ISNUMBER(S261),IF(S261&gt;=T$2,1,0),""),"")</f>
        <v/>
      </c>
      <c r="V261" s="1" t="str">
        <f t="shared" si="21"/>
        <v/>
      </c>
      <c r="W261" s="40" t="str">
        <f>IF(V261&gt;1,Employment!$S261,"")</f>
        <v/>
      </c>
    </row>
    <row r="262" spans="1:23" ht="10.5" x14ac:dyDescent="0.25">
      <c r="A262" s="39">
        <f>'Industry selection'!C262</f>
        <v>2</v>
      </c>
      <c r="B262" s="2">
        <v>64.900000000000006</v>
      </c>
      <c r="C262" s="2" t="s">
        <v>533</v>
      </c>
      <c r="D262" s="9">
        <f>IF($A262=2,IF(ISNUMBER(REGION!CY262),REGION!CY262,""),"")</f>
        <v>153.30515068815066</v>
      </c>
      <c r="E262" s="9">
        <f>IF($A262=2,IF(ISNUMBER(REGION!CZ262),REGION!CZ262,""),"")</f>
        <v>195.75695928171709</v>
      </c>
      <c r="F262" s="9">
        <f>IF($A262=2,IF(ISNUMBER(REGION!DA262),REGION!DA262,""),"")</f>
        <v>168.72307400891347</v>
      </c>
      <c r="G262" s="9" t="str">
        <f>IF($A262=2,IF(ISNUMBER(REGION!DB262),REGION!DB262,""),"")</f>
        <v/>
      </c>
      <c r="H262" s="9" t="str">
        <f>IF($A262=2,IF(ISNUMBER(REGION!DC262),REGION!DC262,""),"")</f>
        <v/>
      </c>
      <c r="I262" s="9" t="str">
        <f>IF($A262=2,IF(ISNUMBER(REGION!DD262),REGION!DD262,""),"")</f>
        <v/>
      </c>
      <c r="J262" s="6">
        <f t="shared" si="19"/>
        <v>172.59506132626041</v>
      </c>
      <c r="K262" s="1">
        <f t="shared" si="22"/>
        <v>1</v>
      </c>
      <c r="M262" s="9">
        <f>IF($A262=2,IF(ISNUMBER(REGION!DF262),REGION!DF262,""),"")</f>
        <v>89.328962435609668</v>
      </c>
      <c r="N262" s="9">
        <f>IF($A262=2,IF(ISNUMBER(REGION!DG262),REGION!DG262,""),"")</f>
        <v>129.73489027228268</v>
      </c>
      <c r="O262" s="9">
        <f>IF($A262=2,IF(ISNUMBER(REGION!DH262),REGION!DH262,""),"")</f>
        <v>116.99312937477707</v>
      </c>
      <c r="P262" s="9" t="str">
        <f>IF($A262=2,IF(ISNUMBER(REGION!DI262),REGION!DI262,""),"")</f>
        <v/>
      </c>
      <c r="Q262" s="9" t="str">
        <f>IF($A262=2,IF(ISNUMBER(REGION!DJ262),REGION!DJ262,""),"")</f>
        <v/>
      </c>
      <c r="R262" s="9" t="str">
        <f>IF($A262=2,IF(ISNUMBER(REGION!DK262),REGION!DK262,""),"")</f>
        <v/>
      </c>
      <c r="S262" s="6">
        <f t="shared" si="20"/>
        <v>112.01899402755647</v>
      </c>
      <c r="T262" s="1">
        <f t="shared" si="23"/>
        <v>1</v>
      </c>
      <c r="V262" s="1">
        <f t="shared" si="21"/>
        <v>2</v>
      </c>
      <c r="W262" s="40">
        <f>IF(V262&gt;1,Employment!$S262,"")</f>
        <v>2.0686597866034699E-3</v>
      </c>
    </row>
    <row r="263" spans="1:23" ht="10.5" x14ac:dyDescent="0.25">
      <c r="A263" s="39">
        <f>'Industry selection'!C263</f>
        <v>1</v>
      </c>
      <c r="B263" s="2">
        <v>65</v>
      </c>
      <c r="C263" s="2" t="s">
        <v>535</v>
      </c>
      <c r="D263" s="9" t="str">
        <f>IF($A263=2,IF(ISNUMBER(REGION!CY263),REGION!CY263,""),"")</f>
        <v/>
      </c>
      <c r="E263" s="9" t="str">
        <f>IF($A263=2,IF(ISNUMBER(REGION!CZ263),REGION!CZ263,""),"")</f>
        <v/>
      </c>
      <c r="F263" s="9" t="str">
        <f>IF($A263=2,IF(ISNUMBER(REGION!DA263),REGION!DA263,""),"")</f>
        <v/>
      </c>
      <c r="G263" s="9" t="str">
        <f>IF($A263=2,IF(ISNUMBER(REGION!DB263),REGION!DB263,""),"")</f>
        <v/>
      </c>
      <c r="H263" s="9" t="str">
        <f>IF($A263=2,IF(ISNUMBER(REGION!DC263),REGION!DC263,""),"")</f>
        <v/>
      </c>
      <c r="I263" s="9" t="str">
        <f>IF($A263=2,IF(ISNUMBER(REGION!DD263),REGION!DD263,""),"")</f>
        <v/>
      </c>
      <c r="J263" s="6" t="str">
        <f t="shared" si="19"/>
        <v/>
      </c>
      <c r="K263" s="1" t="str">
        <f t="shared" si="22"/>
        <v/>
      </c>
      <c r="M263" s="9" t="str">
        <f>IF($A263=2,IF(ISNUMBER(REGION!DF263),REGION!DF263,""),"")</f>
        <v/>
      </c>
      <c r="N263" s="9" t="str">
        <f>IF($A263=2,IF(ISNUMBER(REGION!DG263),REGION!DG263,""),"")</f>
        <v/>
      </c>
      <c r="O263" s="9" t="str">
        <f>IF($A263=2,IF(ISNUMBER(REGION!DH263),REGION!DH263,""),"")</f>
        <v/>
      </c>
      <c r="P263" s="9" t="str">
        <f>IF($A263=2,IF(ISNUMBER(REGION!DI263),REGION!DI263,""),"")</f>
        <v/>
      </c>
      <c r="Q263" s="9" t="str">
        <f>IF($A263=2,IF(ISNUMBER(REGION!DJ263),REGION!DJ263,""),"")</f>
        <v/>
      </c>
      <c r="R263" s="9" t="str">
        <f>IF($A263=2,IF(ISNUMBER(REGION!DK263),REGION!DK263,""),"")</f>
        <v/>
      </c>
      <c r="S263" s="6" t="str">
        <f t="shared" si="20"/>
        <v/>
      </c>
      <c r="T263" s="1" t="str">
        <f t="shared" si="23"/>
        <v/>
      </c>
      <c r="V263" s="1" t="str">
        <f t="shared" si="21"/>
        <v/>
      </c>
      <c r="W263" s="40" t="str">
        <f>IF(V263&gt;1,Employment!$S263,"")</f>
        <v/>
      </c>
    </row>
    <row r="264" spans="1:23" ht="10.5" x14ac:dyDescent="0.25">
      <c r="A264" s="39">
        <f>'Industry selection'!C264</f>
        <v>1</v>
      </c>
      <c r="B264" s="2">
        <v>65.099999999999994</v>
      </c>
      <c r="C264" s="2" t="s">
        <v>537</v>
      </c>
      <c r="D264" s="9" t="str">
        <f>IF($A264=2,IF(ISNUMBER(REGION!CY264),REGION!CY264,""),"")</f>
        <v/>
      </c>
      <c r="E264" s="9" t="str">
        <f>IF($A264=2,IF(ISNUMBER(REGION!CZ264),REGION!CZ264,""),"")</f>
        <v/>
      </c>
      <c r="F264" s="9" t="str">
        <f>IF($A264=2,IF(ISNUMBER(REGION!DA264),REGION!DA264,""),"")</f>
        <v/>
      </c>
      <c r="G264" s="9" t="str">
        <f>IF($A264=2,IF(ISNUMBER(REGION!DB264),REGION!DB264,""),"")</f>
        <v/>
      </c>
      <c r="H264" s="9" t="str">
        <f>IF($A264=2,IF(ISNUMBER(REGION!DC264),REGION!DC264,""),"")</f>
        <v/>
      </c>
      <c r="I264" s="9" t="str">
        <f>IF($A264=2,IF(ISNUMBER(REGION!DD264),REGION!DD264,""),"")</f>
        <v/>
      </c>
      <c r="J264" s="6" t="str">
        <f t="shared" ref="J264:J327" si="24">IF($A264=2,IF(ISNUMBER(AVERAGE(D264:I264)),AVERAGE(D264:I264),""),"")</f>
        <v/>
      </c>
      <c r="K264" s="1" t="str">
        <f t="shared" si="22"/>
        <v/>
      </c>
      <c r="M264" s="9" t="str">
        <f>IF($A264=2,IF(ISNUMBER(REGION!DF264),REGION!DF264,""),"")</f>
        <v/>
      </c>
      <c r="N264" s="9" t="str">
        <f>IF($A264=2,IF(ISNUMBER(REGION!DG264),REGION!DG264,""),"")</f>
        <v/>
      </c>
      <c r="O264" s="9" t="str">
        <f>IF($A264=2,IF(ISNUMBER(REGION!DH264),REGION!DH264,""),"")</f>
        <v/>
      </c>
      <c r="P264" s="9" t="str">
        <f>IF($A264=2,IF(ISNUMBER(REGION!DI264),REGION!DI264,""),"")</f>
        <v/>
      </c>
      <c r="Q264" s="9" t="str">
        <f>IF($A264=2,IF(ISNUMBER(REGION!DJ264),REGION!DJ264,""),"")</f>
        <v/>
      </c>
      <c r="R264" s="9" t="str">
        <f>IF($A264=2,IF(ISNUMBER(REGION!DK264),REGION!DK264,""),"")</f>
        <v/>
      </c>
      <c r="S264" s="6" t="str">
        <f t="shared" ref="S264:S327" si="25">IF($A264=2,IF(ISNUMBER(AVERAGE(M264:R264)),AVERAGE(M264:R264),""),"")</f>
        <v/>
      </c>
      <c r="T264" s="1" t="str">
        <f t="shared" si="23"/>
        <v/>
      </c>
      <c r="V264" s="1" t="str">
        <f t="shared" ref="V264:V327" si="26">IF($A264=2,SUM(K264,T264),"")</f>
        <v/>
      </c>
      <c r="W264" s="40" t="str">
        <f>IF(V264&gt;1,Employment!$S264,"")</f>
        <v/>
      </c>
    </row>
    <row r="265" spans="1:23" ht="10.5" x14ac:dyDescent="0.25">
      <c r="A265" s="39">
        <f>'Industry selection'!C265</f>
        <v>1</v>
      </c>
      <c r="B265" s="2">
        <v>65.2</v>
      </c>
      <c r="C265" s="2" t="s">
        <v>539</v>
      </c>
      <c r="D265" s="9" t="str">
        <f>IF($A265=2,IF(ISNUMBER(REGION!CY265),REGION!CY265,""),"")</f>
        <v/>
      </c>
      <c r="E265" s="9" t="str">
        <f>IF($A265=2,IF(ISNUMBER(REGION!CZ265),REGION!CZ265,""),"")</f>
        <v/>
      </c>
      <c r="F265" s="9" t="str">
        <f>IF($A265=2,IF(ISNUMBER(REGION!DA265),REGION!DA265,""),"")</f>
        <v/>
      </c>
      <c r="G265" s="9" t="str">
        <f>IF($A265=2,IF(ISNUMBER(REGION!DB265),REGION!DB265,""),"")</f>
        <v/>
      </c>
      <c r="H265" s="9" t="str">
        <f>IF($A265=2,IF(ISNUMBER(REGION!DC265),REGION!DC265,""),"")</f>
        <v/>
      </c>
      <c r="I265" s="9" t="str">
        <f>IF($A265=2,IF(ISNUMBER(REGION!DD265),REGION!DD265,""),"")</f>
        <v/>
      </c>
      <c r="J265" s="6" t="str">
        <f t="shared" si="24"/>
        <v/>
      </c>
      <c r="K265" s="1" t="str">
        <f t="shared" si="22"/>
        <v/>
      </c>
      <c r="M265" s="9" t="str">
        <f>IF($A265=2,IF(ISNUMBER(REGION!DF265),REGION!DF265,""),"")</f>
        <v/>
      </c>
      <c r="N265" s="9" t="str">
        <f>IF($A265=2,IF(ISNUMBER(REGION!DG265),REGION!DG265,""),"")</f>
        <v/>
      </c>
      <c r="O265" s="9" t="str">
        <f>IF($A265=2,IF(ISNUMBER(REGION!DH265),REGION!DH265,""),"")</f>
        <v/>
      </c>
      <c r="P265" s="9" t="str">
        <f>IF($A265=2,IF(ISNUMBER(REGION!DI265),REGION!DI265,""),"")</f>
        <v/>
      </c>
      <c r="Q265" s="9" t="str">
        <f>IF($A265=2,IF(ISNUMBER(REGION!DJ265),REGION!DJ265,""),"")</f>
        <v/>
      </c>
      <c r="R265" s="9" t="str">
        <f>IF($A265=2,IF(ISNUMBER(REGION!DK265),REGION!DK265,""),"")</f>
        <v/>
      </c>
      <c r="S265" s="6" t="str">
        <f t="shared" si="25"/>
        <v/>
      </c>
      <c r="T265" s="1" t="str">
        <f t="shared" si="23"/>
        <v/>
      </c>
      <c r="V265" s="1" t="str">
        <f t="shared" si="26"/>
        <v/>
      </c>
      <c r="W265" s="40" t="str">
        <f>IF(V265&gt;1,Employment!$S265,"")</f>
        <v/>
      </c>
    </row>
    <row r="266" spans="1:23" ht="10.5" x14ac:dyDescent="0.25">
      <c r="A266" s="39">
        <f>'Industry selection'!C266</f>
        <v>1</v>
      </c>
      <c r="B266" s="2">
        <v>65.3</v>
      </c>
      <c r="C266" s="2" t="s">
        <v>541</v>
      </c>
      <c r="D266" s="9" t="str">
        <f>IF($A266=2,IF(ISNUMBER(REGION!CY266),REGION!CY266,""),"")</f>
        <v/>
      </c>
      <c r="E266" s="9" t="str">
        <f>IF($A266=2,IF(ISNUMBER(REGION!CZ266),REGION!CZ266,""),"")</f>
        <v/>
      </c>
      <c r="F266" s="9" t="str">
        <f>IF($A266=2,IF(ISNUMBER(REGION!DA266),REGION!DA266,""),"")</f>
        <v/>
      </c>
      <c r="G266" s="9" t="str">
        <f>IF($A266=2,IF(ISNUMBER(REGION!DB266),REGION!DB266,""),"")</f>
        <v/>
      </c>
      <c r="H266" s="9" t="str">
        <f>IF($A266=2,IF(ISNUMBER(REGION!DC266),REGION!DC266,""),"")</f>
        <v/>
      </c>
      <c r="I266" s="9" t="str">
        <f>IF($A266=2,IF(ISNUMBER(REGION!DD266),REGION!DD266,""),"")</f>
        <v/>
      </c>
      <c r="J266" s="6" t="str">
        <f t="shared" si="24"/>
        <v/>
      </c>
      <c r="K266" s="1" t="str">
        <f t="shared" si="22"/>
        <v/>
      </c>
      <c r="M266" s="9" t="str">
        <f>IF($A266=2,IF(ISNUMBER(REGION!DF266),REGION!DF266,""),"")</f>
        <v/>
      </c>
      <c r="N266" s="9" t="str">
        <f>IF($A266=2,IF(ISNUMBER(REGION!DG266),REGION!DG266,""),"")</f>
        <v/>
      </c>
      <c r="O266" s="9" t="str">
        <f>IF($A266=2,IF(ISNUMBER(REGION!DH266),REGION!DH266,""),"")</f>
        <v/>
      </c>
      <c r="P266" s="9" t="str">
        <f>IF($A266=2,IF(ISNUMBER(REGION!DI266),REGION!DI266,""),"")</f>
        <v/>
      </c>
      <c r="Q266" s="9" t="str">
        <f>IF($A266=2,IF(ISNUMBER(REGION!DJ266),REGION!DJ266,""),"")</f>
        <v/>
      </c>
      <c r="R266" s="9" t="str">
        <f>IF($A266=2,IF(ISNUMBER(REGION!DK266),REGION!DK266,""),"")</f>
        <v/>
      </c>
      <c r="S266" s="6" t="str">
        <f t="shared" si="25"/>
        <v/>
      </c>
      <c r="T266" s="1" t="str">
        <f t="shared" si="23"/>
        <v/>
      </c>
      <c r="V266" s="1" t="str">
        <f t="shared" si="26"/>
        <v/>
      </c>
      <c r="W266" s="40" t="str">
        <f>IF(V266&gt;1,Employment!$S266,"")</f>
        <v/>
      </c>
    </row>
    <row r="267" spans="1:23" ht="10.5" x14ac:dyDescent="0.25">
      <c r="A267" s="39" t="str">
        <f>'Industry selection'!C267</f>
        <v/>
      </c>
      <c r="B267" s="2">
        <v>66</v>
      </c>
      <c r="C267" s="2" t="s">
        <v>543</v>
      </c>
      <c r="D267" s="9" t="str">
        <f>IF($A267=2,IF(ISNUMBER(REGION!CY267),REGION!CY267,""),"")</f>
        <v/>
      </c>
      <c r="E267" s="9" t="str">
        <f>IF($A267=2,IF(ISNUMBER(REGION!CZ267),REGION!CZ267,""),"")</f>
        <v/>
      </c>
      <c r="F267" s="9" t="str">
        <f>IF($A267=2,IF(ISNUMBER(REGION!DA267),REGION!DA267,""),"")</f>
        <v/>
      </c>
      <c r="G267" s="9" t="str">
        <f>IF($A267=2,IF(ISNUMBER(REGION!DB267),REGION!DB267,""),"")</f>
        <v/>
      </c>
      <c r="H267" s="9" t="str">
        <f>IF($A267=2,IF(ISNUMBER(REGION!DC267),REGION!DC267,""),"")</f>
        <v/>
      </c>
      <c r="I267" s="9" t="str">
        <f>IF($A267=2,IF(ISNUMBER(REGION!DD267),REGION!DD267,""),"")</f>
        <v/>
      </c>
      <c r="J267" s="6" t="str">
        <f t="shared" si="24"/>
        <v/>
      </c>
      <c r="K267" s="1" t="str">
        <f t="shared" si="22"/>
        <v/>
      </c>
      <c r="M267" s="9" t="str">
        <f>IF($A267=2,IF(ISNUMBER(REGION!DF267),REGION!DF267,""),"")</f>
        <v/>
      </c>
      <c r="N267" s="9" t="str">
        <f>IF($A267=2,IF(ISNUMBER(REGION!DG267),REGION!DG267,""),"")</f>
        <v/>
      </c>
      <c r="O267" s="9" t="str">
        <f>IF($A267=2,IF(ISNUMBER(REGION!DH267),REGION!DH267,""),"")</f>
        <v/>
      </c>
      <c r="P267" s="9" t="str">
        <f>IF($A267=2,IF(ISNUMBER(REGION!DI267),REGION!DI267,""),"")</f>
        <v/>
      </c>
      <c r="Q267" s="9" t="str">
        <f>IF($A267=2,IF(ISNUMBER(REGION!DJ267),REGION!DJ267,""),"")</f>
        <v/>
      </c>
      <c r="R267" s="9" t="str">
        <f>IF($A267=2,IF(ISNUMBER(REGION!DK267),REGION!DK267,""),"")</f>
        <v/>
      </c>
      <c r="S267" s="6" t="str">
        <f t="shared" si="25"/>
        <v/>
      </c>
      <c r="T267" s="1" t="str">
        <f t="shared" si="23"/>
        <v/>
      </c>
      <c r="V267" s="1" t="str">
        <f t="shared" si="26"/>
        <v/>
      </c>
      <c r="W267" s="40" t="str">
        <f>IF(V267&gt;1,Employment!$S267,"")</f>
        <v/>
      </c>
    </row>
    <row r="268" spans="1:23" ht="10.5" x14ac:dyDescent="0.25">
      <c r="A268" s="39">
        <f>'Industry selection'!C268</f>
        <v>2</v>
      </c>
      <c r="B268" s="2">
        <v>66.099999999999994</v>
      </c>
      <c r="C268" s="2" t="s">
        <v>545</v>
      </c>
      <c r="D268" s="9" t="str">
        <f>IF($A268=2,IF(ISNUMBER(REGION!CY268),REGION!CY268,""),"")</f>
        <v/>
      </c>
      <c r="E268" s="9">
        <f>IF($A268=2,IF(ISNUMBER(REGION!CZ268),REGION!CZ268,""),"")</f>
        <v>91.425725426644647</v>
      </c>
      <c r="F268" s="9">
        <f>IF($A268=2,IF(ISNUMBER(REGION!DA268),REGION!DA268,""),"")</f>
        <v>103.80715703669713</v>
      </c>
      <c r="G268" s="9">
        <f>IF($A268=2,IF(ISNUMBER(REGION!DB268),REGION!DB268,""),"")</f>
        <v>81.489928439938211</v>
      </c>
      <c r="H268" s="9">
        <f>IF($A268=2,IF(ISNUMBER(REGION!DC268),REGION!DC268,""),"")</f>
        <v>107.78035399070869</v>
      </c>
      <c r="I268" s="9" t="str">
        <f>IF($A268=2,IF(ISNUMBER(REGION!DD268),REGION!DD268,""),"")</f>
        <v/>
      </c>
      <c r="J268" s="6">
        <f t="shared" si="24"/>
        <v>96.125791223497174</v>
      </c>
      <c r="K268" s="1">
        <f t="shared" si="22"/>
        <v>1</v>
      </c>
      <c r="M268" s="9" t="str">
        <f>IF($A268=2,IF(ISNUMBER(REGION!DF268),REGION!DF268,""),"")</f>
        <v/>
      </c>
      <c r="N268" s="9">
        <f>IF($A268=2,IF(ISNUMBER(REGION!DG268),REGION!DG268,""),"")</f>
        <v>41.668819930842893</v>
      </c>
      <c r="O268" s="9">
        <f>IF($A268=2,IF(ISNUMBER(REGION!DH268),REGION!DH268,""),"")</f>
        <v>75.00590285530572</v>
      </c>
      <c r="P268" s="9">
        <f>IF($A268=2,IF(ISNUMBER(REGION!DI268),REGION!DI268,""),"")</f>
        <v>61.64232027335327</v>
      </c>
      <c r="Q268" s="9">
        <f>IF($A268=2,IF(ISNUMBER(REGION!DJ268),REGION!DJ268,""),"")</f>
        <v>78.863118952760388</v>
      </c>
      <c r="R268" s="9" t="str">
        <f>IF($A268=2,IF(ISNUMBER(REGION!DK268),REGION!DK268,""),"")</f>
        <v/>
      </c>
      <c r="S268" s="6">
        <f t="shared" si="25"/>
        <v>64.295040503065565</v>
      </c>
      <c r="T268" s="1">
        <f t="shared" si="23"/>
        <v>0</v>
      </c>
      <c r="V268" s="1">
        <f t="shared" si="26"/>
        <v>1</v>
      </c>
      <c r="W268" s="40" t="str">
        <f>IF(V268&gt;1,Employment!$S268,"")</f>
        <v/>
      </c>
    </row>
    <row r="269" spans="1:23" ht="10.5" x14ac:dyDescent="0.25">
      <c r="A269" s="39">
        <f>'Industry selection'!C269</f>
        <v>2</v>
      </c>
      <c r="B269" s="2">
        <v>66.2</v>
      </c>
      <c r="C269" s="2" t="s">
        <v>547</v>
      </c>
      <c r="D269" s="9" t="str">
        <f>IF($A269=2,IF(ISNUMBER(REGION!CY269),REGION!CY269,""),"")</f>
        <v/>
      </c>
      <c r="E269" s="9">
        <f>IF($A269=2,IF(ISNUMBER(REGION!CZ269),REGION!CZ269,""),"")</f>
        <v>33.346769152575554</v>
      </c>
      <c r="F269" s="9">
        <f>IF($A269=2,IF(ISNUMBER(REGION!DA269),REGION!DA269,""),"")</f>
        <v>61.403787086439152</v>
      </c>
      <c r="G269" s="9">
        <f>IF($A269=2,IF(ISNUMBER(REGION!DB269),REGION!DB269,""),"")</f>
        <v>27.282850110730838</v>
      </c>
      <c r="H269" s="9">
        <f>IF($A269=2,IF(ISNUMBER(REGION!DC269),REGION!DC269,""),"")</f>
        <v>22.460317340418317</v>
      </c>
      <c r="I269" s="9" t="str">
        <f>IF($A269=2,IF(ISNUMBER(REGION!DD269),REGION!DD269,""),"")</f>
        <v/>
      </c>
      <c r="J269" s="6">
        <f t="shared" si="24"/>
        <v>36.123430922540969</v>
      </c>
      <c r="K269" s="1">
        <f t="shared" si="22"/>
        <v>0</v>
      </c>
      <c r="M269" s="9" t="str">
        <f>IF($A269=2,IF(ISNUMBER(REGION!DF269),REGION!DF269,""),"")</f>
        <v/>
      </c>
      <c r="N269" s="9">
        <f>IF($A269=2,IF(ISNUMBER(REGION!DG269),REGION!DG269,""),"")</f>
        <v>39.494812067831674</v>
      </c>
      <c r="O269" s="9">
        <f>IF($A269=2,IF(ISNUMBER(REGION!DH269),REGION!DH269,""),"")</f>
        <v>47.327571020620091</v>
      </c>
      <c r="P269" s="9">
        <f>IF($A269=2,IF(ISNUMBER(REGION!DI269),REGION!DI269,""),"")</f>
        <v>23.966884328358208</v>
      </c>
      <c r="Q269" s="9">
        <f>IF($A269=2,IF(ISNUMBER(REGION!DJ269),REGION!DJ269,""),"")</f>
        <v>24.837338437667327</v>
      </c>
      <c r="R269" s="9" t="str">
        <f>IF($A269=2,IF(ISNUMBER(REGION!DK269),REGION!DK269,""),"")</f>
        <v/>
      </c>
      <c r="S269" s="6">
        <f t="shared" si="25"/>
        <v>33.906651463619326</v>
      </c>
      <c r="T269" s="1">
        <f t="shared" si="23"/>
        <v>0</v>
      </c>
      <c r="V269" s="1">
        <f t="shared" si="26"/>
        <v>0</v>
      </c>
      <c r="W269" s="40" t="str">
        <f>IF(V269&gt;1,Employment!$S269,"")</f>
        <v/>
      </c>
    </row>
    <row r="270" spans="1:23" ht="10.5" x14ac:dyDescent="0.25">
      <c r="A270" s="39">
        <f>'Industry selection'!C270</f>
        <v>1</v>
      </c>
      <c r="B270" s="2">
        <v>66.3</v>
      </c>
      <c r="C270" s="2" t="s">
        <v>549</v>
      </c>
      <c r="D270" s="9" t="str">
        <f>IF($A270=2,IF(ISNUMBER(REGION!CY270),REGION!CY270,""),"")</f>
        <v/>
      </c>
      <c r="E270" s="9" t="str">
        <f>IF($A270=2,IF(ISNUMBER(REGION!CZ270),REGION!CZ270,""),"")</f>
        <v/>
      </c>
      <c r="F270" s="9" t="str">
        <f>IF($A270=2,IF(ISNUMBER(REGION!DA270),REGION!DA270,""),"")</f>
        <v/>
      </c>
      <c r="G270" s="9" t="str">
        <f>IF($A270=2,IF(ISNUMBER(REGION!DB270),REGION!DB270,""),"")</f>
        <v/>
      </c>
      <c r="H270" s="9" t="str">
        <f>IF($A270=2,IF(ISNUMBER(REGION!DC270),REGION!DC270,""),"")</f>
        <v/>
      </c>
      <c r="I270" s="9" t="str">
        <f>IF($A270=2,IF(ISNUMBER(REGION!DD270),REGION!DD270,""),"")</f>
        <v/>
      </c>
      <c r="J270" s="6" t="str">
        <f t="shared" si="24"/>
        <v/>
      </c>
      <c r="K270" s="1" t="str">
        <f t="shared" si="22"/>
        <v/>
      </c>
      <c r="M270" s="9" t="str">
        <f>IF($A270=2,IF(ISNUMBER(REGION!DF270),REGION!DF270,""),"")</f>
        <v/>
      </c>
      <c r="N270" s="9" t="str">
        <f>IF($A270=2,IF(ISNUMBER(REGION!DG270),REGION!DG270,""),"")</f>
        <v/>
      </c>
      <c r="O270" s="9" t="str">
        <f>IF($A270=2,IF(ISNUMBER(REGION!DH270),REGION!DH270,""),"")</f>
        <v/>
      </c>
      <c r="P270" s="9" t="str">
        <f>IF($A270=2,IF(ISNUMBER(REGION!DI270),REGION!DI270,""),"")</f>
        <v/>
      </c>
      <c r="Q270" s="9" t="str">
        <f>IF($A270=2,IF(ISNUMBER(REGION!DJ270),REGION!DJ270,""),"")</f>
        <v/>
      </c>
      <c r="R270" s="9" t="str">
        <f>IF($A270=2,IF(ISNUMBER(REGION!DK270),REGION!DK270,""),"")</f>
        <v/>
      </c>
      <c r="S270" s="6" t="str">
        <f t="shared" si="25"/>
        <v/>
      </c>
      <c r="T270" s="1" t="str">
        <f t="shared" si="23"/>
        <v/>
      </c>
      <c r="V270" s="1" t="str">
        <f t="shared" si="26"/>
        <v/>
      </c>
      <c r="W270" s="40" t="str">
        <f>IF(V270&gt;1,Employment!$S270,"")</f>
        <v/>
      </c>
    </row>
    <row r="271" spans="1:23" ht="10.5" x14ac:dyDescent="0.25">
      <c r="A271" s="39" t="str">
        <f>'Industry selection'!C271</f>
        <v/>
      </c>
      <c r="B271" s="2" t="s">
        <v>551</v>
      </c>
      <c r="C271" s="2" t="s">
        <v>552</v>
      </c>
      <c r="D271" s="9" t="str">
        <f>IF($A271=2,IF(ISNUMBER(REGION!CY271),REGION!CY271,""),"")</f>
        <v/>
      </c>
      <c r="E271" s="9" t="str">
        <f>IF($A271=2,IF(ISNUMBER(REGION!CZ271),REGION!CZ271,""),"")</f>
        <v/>
      </c>
      <c r="F271" s="9" t="str">
        <f>IF($A271=2,IF(ISNUMBER(REGION!DA271),REGION!DA271,""),"")</f>
        <v/>
      </c>
      <c r="G271" s="9" t="str">
        <f>IF($A271=2,IF(ISNUMBER(REGION!DB271),REGION!DB271,""),"")</f>
        <v/>
      </c>
      <c r="H271" s="9" t="str">
        <f>IF($A271=2,IF(ISNUMBER(REGION!DC271),REGION!DC271,""),"")</f>
        <v/>
      </c>
      <c r="I271" s="9" t="str">
        <f>IF($A271=2,IF(ISNUMBER(REGION!DD271),REGION!DD271,""),"")</f>
        <v/>
      </c>
      <c r="J271" s="6" t="str">
        <f t="shared" si="24"/>
        <v/>
      </c>
      <c r="K271" s="1" t="str">
        <f t="shared" si="22"/>
        <v/>
      </c>
      <c r="M271" s="9" t="str">
        <f>IF($A271=2,IF(ISNUMBER(REGION!DF271),REGION!DF271,""),"")</f>
        <v/>
      </c>
      <c r="N271" s="9" t="str">
        <f>IF($A271=2,IF(ISNUMBER(REGION!DG271),REGION!DG271,""),"")</f>
        <v/>
      </c>
      <c r="O271" s="9" t="str">
        <f>IF($A271=2,IF(ISNUMBER(REGION!DH271),REGION!DH271,""),"")</f>
        <v/>
      </c>
      <c r="P271" s="9" t="str">
        <f>IF($A271=2,IF(ISNUMBER(REGION!DI271),REGION!DI271,""),"")</f>
        <v/>
      </c>
      <c r="Q271" s="9" t="str">
        <f>IF($A271=2,IF(ISNUMBER(REGION!DJ271),REGION!DJ271,""),"")</f>
        <v/>
      </c>
      <c r="R271" s="9" t="str">
        <f>IF($A271=2,IF(ISNUMBER(REGION!DK271),REGION!DK271,""),"")</f>
        <v/>
      </c>
      <c r="S271" s="6" t="str">
        <f t="shared" si="25"/>
        <v/>
      </c>
      <c r="T271" s="1" t="str">
        <f t="shared" si="23"/>
        <v/>
      </c>
      <c r="V271" s="1" t="str">
        <f t="shared" si="26"/>
        <v/>
      </c>
      <c r="W271" s="40" t="str">
        <f>IF(V271&gt;1,Employment!$S271,"")</f>
        <v/>
      </c>
    </row>
    <row r="272" spans="1:23" ht="10.5" x14ac:dyDescent="0.25">
      <c r="A272" s="39" t="str">
        <f>'Industry selection'!C272</f>
        <v/>
      </c>
      <c r="B272" s="2">
        <v>68</v>
      </c>
      <c r="C272" s="2" t="s">
        <v>553</v>
      </c>
      <c r="D272" s="9" t="str">
        <f>IF($A272=2,IF(ISNUMBER(REGION!CY272),REGION!CY272,""),"")</f>
        <v/>
      </c>
      <c r="E272" s="9" t="str">
        <f>IF($A272=2,IF(ISNUMBER(REGION!CZ272),REGION!CZ272,""),"")</f>
        <v/>
      </c>
      <c r="F272" s="9" t="str">
        <f>IF($A272=2,IF(ISNUMBER(REGION!DA272),REGION!DA272,""),"")</f>
        <v/>
      </c>
      <c r="G272" s="9" t="str">
        <f>IF($A272=2,IF(ISNUMBER(REGION!DB272),REGION!DB272,""),"")</f>
        <v/>
      </c>
      <c r="H272" s="9" t="str">
        <f>IF($A272=2,IF(ISNUMBER(REGION!DC272),REGION!DC272,""),"")</f>
        <v/>
      </c>
      <c r="I272" s="9" t="str">
        <f>IF($A272=2,IF(ISNUMBER(REGION!DD272),REGION!DD272,""),"")</f>
        <v/>
      </c>
      <c r="J272" s="6" t="str">
        <f t="shared" si="24"/>
        <v/>
      </c>
      <c r="K272" s="1" t="str">
        <f t="shared" si="22"/>
        <v/>
      </c>
      <c r="M272" s="9" t="str">
        <f>IF($A272=2,IF(ISNUMBER(REGION!DF272),REGION!DF272,""),"")</f>
        <v/>
      </c>
      <c r="N272" s="9" t="str">
        <f>IF($A272=2,IF(ISNUMBER(REGION!DG272),REGION!DG272,""),"")</f>
        <v/>
      </c>
      <c r="O272" s="9" t="str">
        <f>IF($A272=2,IF(ISNUMBER(REGION!DH272),REGION!DH272,""),"")</f>
        <v/>
      </c>
      <c r="P272" s="9" t="str">
        <f>IF($A272=2,IF(ISNUMBER(REGION!DI272),REGION!DI272,""),"")</f>
        <v/>
      </c>
      <c r="Q272" s="9" t="str">
        <f>IF($A272=2,IF(ISNUMBER(REGION!DJ272),REGION!DJ272,""),"")</f>
        <v/>
      </c>
      <c r="R272" s="9" t="str">
        <f>IF($A272=2,IF(ISNUMBER(REGION!DK272),REGION!DK272,""),"")</f>
        <v/>
      </c>
      <c r="S272" s="6" t="str">
        <f t="shared" si="25"/>
        <v/>
      </c>
      <c r="T272" s="1" t="str">
        <f t="shared" si="23"/>
        <v/>
      </c>
      <c r="V272" s="1" t="str">
        <f t="shared" si="26"/>
        <v/>
      </c>
      <c r="W272" s="40" t="str">
        <f>IF(V272&gt;1,Employment!$S272,"")</f>
        <v/>
      </c>
    </row>
    <row r="273" spans="1:23" ht="10.5" x14ac:dyDescent="0.25">
      <c r="A273" s="39">
        <f>'Industry selection'!C273</f>
        <v>2</v>
      </c>
      <c r="B273" s="2">
        <v>68.099999999999994</v>
      </c>
      <c r="C273" s="2" t="s">
        <v>555</v>
      </c>
      <c r="D273" s="9">
        <f>IF($A273=2,IF(ISNUMBER(REGION!CY273),REGION!CY273,""),"")</f>
        <v>57.007070360926384</v>
      </c>
      <c r="E273" s="9">
        <f>IF($A273=2,IF(ISNUMBER(REGION!CZ273),REGION!CZ273,""),"")</f>
        <v>64.274434963994963</v>
      </c>
      <c r="F273" s="9" t="str">
        <f>IF($A273=2,IF(ISNUMBER(REGION!DA273),REGION!DA273,""),"")</f>
        <v/>
      </c>
      <c r="G273" s="9">
        <f>IF($A273=2,IF(ISNUMBER(REGION!DB273),REGION!DB273,""),"")</f>
        <v>64.517457731518448</v>
      </c>
      <c r="H273" s="9">
        <f>IF($A273=2,IF(ISNUMBER(REGION!DC273),REGION!DC273,""),"")</f>
        <v>52.686135452502185</v>
      </c>
      <c r="I273" s="9">
        <f>IF($A273=2,IF(ISNUMBER(REGION!DD273),REGION!DD273,""),"")</f>
        <v>55.544833949469627</v>
      </c>
      <c r="J273" s="6">
        <f t="shared" si="24"/>
        <v>58.805986491682326</v>
      </c>
      <c r="K273" s="1">
        <f t="shared" si="22"/>
        <v>0</v>
      </c>
      <c r="M273" s="9">
        <f>IF($A273=2,IF(ISNUMBER(REGION!DF273),REGION!DF273,""),"")</f>
        <v>46.581797137732302</v>
      </c>
      <c r="N273" s="9">
        <f>IF($A273=2,IF(ISNUMBER(REGION!DG273),REGION!DG273,""),"")</f>
        <v>33.003024257735177</v>
      </c>
      <c r="O273" s="9" t="str">
        <f>IF($A273=2,IF(ISNUMBER(REGION!DH273),REGION!DH273,""),"")</f>
        <v/>
      </c>
      <c r="P273" s="9">
        <f>IF($A273=2,IF(ISNUMBER(REGION!DI273),REGION!DI273,""),"")</f>
        <v>61.964441345651032</v>
      </c>
      <c r="Q273" s="9">
        <f>IF($A273=2,IF(ISNUMBER(REGION!DJ273),REGION!DJ273,""),"")</f>
        <v>36.41027662361256</v>
      </c>
      <c r="R273" s="9">
        <f>IF($A273=2,IF(ISNUMBER(REGION!DK273),REGION!DK273,""),"")</f>
        <v>44.590923048972698</v>
      </c>
      <c r="S273" s="6">
        <f t="shared" si="25"/>
        <v>44.510092482740752</v>
      </c>
      <c r="T273" s="1">
        <f t="shared" si="23"/>
        <v>0</v>
      </c>
      <c r="V273" s="1">
        <f t="shared" si="26"/>
        <v>0</v>
      </c>
      <c r="W273" s="40" t="str">
        <f>IF(V273&gt;1,Employment!$S273,"")</f>
        <v/>
      </c>
    </row>
    <row r="274" spans="1:23" ht="10.5" x14ac:dyDescent="0.25">
      <c r="A274" s="39">
        <f>'Industry selection'!C274</f>
        <v>2</v>
      </c>
      <c r="B274" s="2">
        <v>68.2</v>
      </c>
      <c r="C274" s="2" t="s">
        <v>557</v>
      </c>
      <c r="D274" s="9">
        <f>IF($A274=2,IF(ISNUMBER(REGION!CY274),REGION!CY274,""),"")</f>
        <v>80.158455571640346</v>
      </c>
      <c r="E274" s="9">
        <f>IF($A274=2,IF(ISNUMBER(REGION!CZ274),REGION!CZ274,""),"")</f>
        <v>83.489515514496858</v>
      </c>
      <c r="F274" s="9" t="str">
        <f>IF($A274=2,IF(ISNUMBER(REGION!DA274),REGION!DA274,""),"")</f>
        <v/>
      </c>
      <c r="G274" s="9">
        <f>IF($A274=2,IF(ISNUMBER(REGION!DB274),REGION!DB274,""),"")</f>
        <v>81.357808620223707</v>
      </c>
      <c r="H274" s="9">
        <f>IF($A274=2,IF(ISNUMBER(REGION!DC274),REGION!DC274,""),"")</f>
        <v>68.997664222126375</v>
      </c>
      <c r="I274" s="9">
        <f>IF($A274=2,IF(ISNUMBER(REGION!DD274),REGION!DD274,""),"")</f>
        <v>78.39870035030583</v>
      </c>
      <c r="J274" s="6">
        <f t="shared" si="24"/>
        <v>78.480428855758618</v>
      </c>
      <c r="K274" s="1">
        <f t="shared" si="22"/>
        <v>0</v>
      </c>
      <c r="M274" s="9">
        <f>IF($A274=2,IF(ISNUMBER(REGION!DF274),REGION!DF274,""),"")</f>
        <v>64.892995074771491</v>
      </c>
      <c r="N274" s="9">
        <f>IF($A274=2,IF(ISNUMBER(REGION!DG274),REGION!DG274,""),"")</f>
        <v>73.493816232467879</v>
      </c>
      <c r="O274" s="9" t="str">
        <f>IF($A274=2,IF(ISNUMBER(REGION!DH274),REGION!DH274,""),"")</f>
        <v/>
      </c>
      <c r="P274" s="9">
        <f>IF($A274=2,IF(ISNUMBER(REGION!DI274),REGION!DI274,""),"")</f>
        <v>77.753548998063522</v>
      </c>
      <c r="Q274" s="9">
        <f>IF($A274=2,IF(ISNUMBER(REGION!DJ274),REGION!DJ274,""),"")</f>
        <v>67.047994636924713</v>
      </c>
      <c r="R274" s="9">
        <f>IF($A274=2,IF(ISNUMBER(REGION!DK274),REGION!DK274,""),"")</f>
        <v>82.797808071680706</v>
      </c>
      <c r="S274" s="6">
        <f t="shared" si="25"/>
        <v>73.197232602781668</v>
      </c>
      <c r="T274" s="1">
        <f t="shared" si="23"/>
        <v>0</v>
      </c>
      <c r="V274" s="1">
        <f t="shared" si="26"/>
        <v>0</v>
      </c>
      <c r="W274" s="40" t="str">
        <f>IF(V274&gt;1,Employment!$S274,"")</f>
        <v/>
      </c>
    </row>
    <row r="275" spans="1:23" ht="10.5" x14ac:dyDescent="0.25">
      <c r="A275" s="39">
        <f>'Industry selection'!C275</f>
        <v>2</v>
      </c>
      <c r="B275" s="2">
        <v>68.3</v>
      </c>
      <c r="C275" s="2" t="s">
        <v>559</v>
      </c>
      <c r="D275" s="9">
        <f>IF($A275=2,IF(ISNUMBER(REGION!CY275),REGION!CY275,""),"")</f>
        <v>66.973532008277871</v>
      </c>
      <c r="E275" s="9">
        <f>IF($A275=2,IF(ISNUMBER(REGION!CZ275),REGION!CZ275,""),"")</f>
        <v>36.713142866637</v>
      </c>
      <c r="F275" s="9">
        <f>IF($A275=2,IF(ISNUMBER(REGION!DA275),REGION!DA275,""),"")</f>
        <v>66.203022576520709</v>
      </c>
      <c r="G275" s="9">
        <f>IF($A275=2,IF(ISNUMBER(REGION!DB275),REGION!DB275,""),"")</f>
        <v>58.816044628596693</v>
      </c>
      <c r="H275" s="9">
        <f>IF($A275=2,IF(ISNUMBER(REGION!DC275),REGION!DC275,""),"")</f>
        <v>67.966445507237381</v>
      </c>
      <c r="I275" s="9">
        <f>IF($A275=2,IF(ISNUMBER(REGION!DD275),REGION!DD275,""),"")</f>
        <v>67.933717281168512</v>
      </c>
      <c r="J275" s="6">
        <f t="shared" si="24"/>
        <v>60.767650811406362</v>
      </c>
      <c r="K275" s="1">
        <f t="shared" si="22"/>
        <v>0</v>
      </c>
      <c r="M275" s="9">
        <f>IF($A275=2,IF(ISNUMBER(REGION!DF275),REGION!DF275,""),"")</f>
        <v>51.706952158450484</v>
      </c>
      <c r="N275" s="9">
        <f>IF($A275=2,IF(ISNUMBER(REGION!DG275),REGION!DG275,""),"")</f>
        <v>35.079312032550774</v>
      </c>
      <c r="O275" s="9">
        <f>IF($A275=2,IF(ISNUMBER(REGION!DH275),REGION!DH275,""),"")</f>
        <v>58.665404553545152</v>
      </c>
      <c r="P275" s="9">
        <f>IF($A275=2,IF(ISNUMBER(REGION!DI275),REGION!DI275,""),"")</f>
        <v>55.438101519462066</v>
      </c>
      <c r="Q275" s="9">
        <f>IF($A275=2,IF(ISNUMBER(REGION!DJ275),REGION!DJ275,""),"")</f>
        <v>69.670940559896209</v>
      </c>
      <c r="R275" s="9">
        <f>IF($A275=2,IF(ISNUMBER(REGION!DK275),REGION!DK275,""),"")</f>
        <v>69.21581453869112</v>
      </c>
      <c r="S275" s="6">
        <f t="shared" si="25"/>
        <v>56.629420893765968</v>
      </c>
      <c r="T275" s="1">
        <f t="shared" si="23"/>
        <v>0</v>
      </c>
      <c r="V275" s="1">
        <f t="shared" si="26"/>
        <v>0</v>
      </c>
      <c r="W275" s="40" t="str">
        <f>IF(V275&gt;1,Employment!$S275,"")</f>
        <v/>
      </c>
    </row>
    <row r="276" spans="1:23" ht="10.5" x14ac:dyDescent="0.25">
      <c r="A276" s="39" t="str">
        <f>'Industry selection'!C276</f>
        <v/>
      </c>
      <c r="B276" s="2" t="s">
        <v>561</v>
      </c>
      <c r="C276" s="2" t="s">
        <v>562</v>
      </c>
      <c r="D276" s="9" t="str">
        <f>IF($A276=2,IF(ISNUMBER(REGION!CY276),REGION!CY276,""),"")</f>
        <v/>
      </c>
      <c r="E276" s="9" t="str">
        <f>IF($A276=2,IF(ISNUMBER(REGION!CZ276),REGION!CZ276,""),"")</f>
        <v/>
      </c>
      <c r="F276" s="9" t="str">
        <f>IF($A276=2,IF(ISNUMBER(REGION!DA276),REGION!DA276,""),"")</f>
        <v/>
      </c>
      <c r="G276" s="9" t="str">
        <f>IF($A276=2,IF(ISNUMBER(REGION!DB276),REGION!DB276,""),"")</f>
        <v/>
      </c>
      <c r="H276" s="9" t="str">
        <f>IF($A276=2,IF(ISNUMBER(REGION!DC276),REGION!DC276,""),"")</f>
        <v/>
      </c>
      <c r="I276" s="9" t="str">
        <f>IF($A276=2,IF(ISNUMBER(REGION!DD276),REGION!DD276,""),"")</f>
        <v/>
      </c>
      <c r="J276" s="6" t="str">
        <f t="shared" si="24"/>
        <v/>
      </c>
      <c r="K276" s="1" t="str">
        <f t="shared" si="22"/>
        <v/>
      </c>
      <c r="M276" s="9" t="str">
        <f>IF($A276=2,IF(ISNUMBER(REGION!DF276),REGION!DF276,""),"")</f>
        <v/>
      </c>
      <c r="N276" s="9" t="str">
        <f>IF($A276=2,IF(ISNUMBER(REGION!DG276),REGION!DG276,""),"")</f>
        <v/>
      </c>
      <c r="O276" s="9" t="str">
        <f>IF($A276=2,IF(ISNUMBER(REGION!DH276),REGION!DH276,""),"")</f>
        <v/>
      </c>
      <c r="P276" s="9" t="str">
        <f>IF($A276=2,IF(ISNUMBER(REGION!DI276),REGION!DI276,""),"")</f>
        <v/>
      </c>
      <c r="Q276" s="9" t="str">
        <f>IF($A276=2,IF(ISNUMBER(REGION!DJ276),REGION!DJ276,""),"")</f>
        <v/>
      </c>
      <c r="R276" s="9" t="str">
        <f>IF($A276=2,IF(ISNUMBER(REGION!DK276),REGION!DK276,""),"")</f>
        <v/>
      </c>
      <c r="S276" s="6" t="str">
        <f t="shared" si="25"/>
        <v/>
      </c>
      <c r="T276" s="1" t="str">
        <f t="shared" si="23"/>
        <v/>
      </c>
      <c r="V276" s="1" t="str">
        <f t="shared" si="26"/>
        <v/>
      </c>
      <c r="W276" s="40" t="str">
        <f>IF(V276&gt;1,Employment!$S276,"")</f>
        <v/>
      </c>
    </row>
    <row r="277" spans="1:23" ht="10.5" x14ac:dyDescent="0.25">
      <c r="A277" s="39" t="str">
        <f>'Industry selection'!C277</f>
        <v/>
      </c>
      <c r="B277" s="2">
        <v>69</v>
      </c>
      <c r="C277" s="2" t="s">
        <v>564</v>
      </c>
      <c r="D277" s="9" t="str">
        <f>IF($A277=2,IF(ISNUMBER(REGION!CY277),REGION!CY277,""),"")</f>
        <v/>
      </c>
      <c r="E277" s="9" t="str">
        <f>IF($A277=2,IF(ISNUMBER(REGION!CZ277),REGION!CZ277,""),"")</f>
        <v/>
      </c>
      <c r="F277" s="9" t="str">
        <f>IF($A277=2,IF(ISNUMBER(REGION!DA277),REGION!DA277,""),"")</f>
        <v/>
      </c>
      <c r="G277" s="9" t="str">
        <f>IF($A277=2,IF(ISNUMBER(REGION!DB277),REGION!DB277,""),"")</f>
        <v/>
      </c>
      <c r="H277" s="9" t="str">
        <f>IF($A277=2,IF(ISNUMBER(REGION!DC277),REGION!DC277,""),"")</f>
        <v/>
      </c>
      <c r="I277" s="9" t="str">
        <f>IF($A277=2,IF(ISNUMBER(REGION!DD277),REGION!DD277,""),"")</f>
        <v/>
      </c>
      <c r="J277" s="6" t="str">
        <f t="shared" si="24"/>
        <v/>
      </c>
      <c r="K277" s="1" t="str">
        <f t="shared" si="22"/>
        <v/>
      </c>
      <c r="M277" s="9" t="str">
        <f>IF($A277=2,IF(ISNUMBER(REGION!DF277),REGION!DF277,""),"")</f>
        <v/>
      </c>
      <c r="N277" s="9" t="str">
        <f>IF($A277=2,IF(ISNUMBER(REGION!DG277),REGION!DG277,""),"")</f>
        <v/>
      </c>
      <c r="O277" s="9" t="str">
        <f>IF($A277=2,IF(ISNUMBER(REGION!DH277),REGION!DH277,""),"")</f>
        <v/>
      </c>
      <c r="P277" s="9" t="str">
        <f>IF($A277=2,IF(ISNUMBER(REGION!DI277),REGION!DI277,""),"")</f>
        <v/>
      </c>
      <c r="Q277" s="9" t="str">
        <f>IF($A277=2,IF(ISNUMBER(REGION!DJ277),REGION!DJ277,""),"")</f>
        <v/>
      </c>
      <c r="R277" s="9" t="str">
        <f>IF($A277=2,IF(ISNUMBER(REGION!DK277),REGION!DK277,""),"")</f>
        <v/>
      </c>
      <c r="S277" s="6" t="str">
        <f t="shared" si="25"/>
        <v/>
      </c>
      <c r="T277" s="1" t="str">
        <f t="shared" si="23"/>
        <v/>
      </c>
      <c r="V277" s="1" t="str">
        <f t="shared" si="26"/>
        <v/>
      </c>
      <c r="W277" s="40" t="str">
        <f>IF(V277&gt;1,Employment!$S277,"")</f>
        <v/>
      </c>
    </row>
    <row r="278" spans="1:23" ht="10.5" x14ac:dyDescent="0.25">
      <c r="A278" s="39">
        <f>'Industry selection'!C278</f>
        <v>2</v>
      </c>
      <c r="B278" s="2">
        <v>69.099999999999994</v>
      </c>
      <c r="C278" s="2" t="s">
        <v>566</v>
      </c>
      <c r="D278" s="9">
        <f>IF($A278=2,IF(ISNUMBER(REGION!CY278),REGION!CY278,""),"")</f>
        <v>66.947585871139779</v>
      </c>
      <c r="E278" s="9">
        <f>IF($A278=2,IF(ISNUMBER(REGION!CZ278),REGION!CZ278,""),"")</f>
        <v>41.465781142084573</v>
      </c>
      <c r="F278" s="9">
        <f>IF($A278=2,IF(ISNUMBER(REGION!DA278),REGION!DA278,""),"")</f>
        <v>51.241589504111211</v>
      </c>
      <c r="G278" s="9">
        <f>IF($A278=2,IF(ISNUMBER(REGION!DB278),REGION!DB278,""),"")</f>
        <v>60.394291195572734</v>
      </c>
      <c r="H278" s="9">
        <f>IF($A278=2,IF(ISNUMBER(REGION!DC278),REGION!DC278,""),"")</f>
        <v>81.538385398043147</v>
      </c>
      <c r="I278" s="9">
        <f>IF($A278=2,IF(ISNUMBER(REGION!DD278),REGION!DD278,""),"")</f>
        <v>66.042652672350087</v>
      </c>
      <c r="J278" s="6">
        <f t="shared" si="24"/>
        <v>61.271714297216924</v>
      </c>
      <c r="K278" s="1">
        <f t="shared" si="22"/>
        <v>0</v>
      </c>
      <c r="M278" s="9">
        <f>IF($A278=2,IF(ISNUMBER(REGION!DF278),REGION!DF278,""),"")</f>
        <v>39.835810715934628</v>
      </c>
      <c r="N278" s="9">
        <f>IF($A278=2,IF(ISNUMBER(REGION!DG278),REGION!DG278,""),"")</f>
        <v>23.649031804798138</v>
      </c>
      <c r="O278" s="9">
        <f>IF($A278=2,IF(ISNUMBER(REGION!DH278),REGION!DH278,""),"")</f>
        <v>28.427517274975635</v>
      </c>
      <c r="P278" s="9">
        <f>IF($A278=2,IF(ISNUMBER(REGION!DI278),REGION!DI278,""),"")</f>
        <v>26.827945394444889</v>
      </c>
      <c r="Q278" s="9">
        <f>IF($A278=2,IF(ISNUMBER(REGION!DJ278),REGION!DJ278,""),"")</f>
        <v>41.221219203465743</v>
      </c>
      <c r="R278" s="9">
        <f>IF($A278=2,IF(ISNUMBER(REGION!DK278),REGION!DK278,""),"")</f>
        <v>37.365253111430164</v>
      </c>
      <c r="S278" s="6">
        <f t="shared" si="25"/>
        <v>32.887796250841539</v>
      </c>
      <c r="T278" s="1">
        <f t="shared" si="23"/>
        <v>0</v>
      </c>
      <c r="V278" s="1">
        <f t="shared" si="26"/>
        <v>0</v>
      </c>
      <c r="W278" s="40" t="str">
        <f>IF(V278&gt;1,Employment!$S278,"")</f>
        <v/>
      </c>
    </row>
    <row r="279" spans="1:23" ht="10.5" x14ac:dyDescent="0.25">
      <c r="A279" s="39">
        <f>'Industry selection'!C279</f>
        <v>2</v>
      </c>
      <c r="B279" s="2">
        <v>69.2</v>
      </c>
      <c r="C279" s="2" t="s">
        <v>568</v>
      </c>
      <c r="D279" s="9">
        <f>IF($A279=2,IF(ISNUMBER(REGION!CY279),REGION!CY279,""),"")</f>
        <v>58.599070935957037</v>
      </c>
      <c r="E279" s="9">
        <f>IF($A279=2,IF(ISNUMBER(REGION!CZ279),REGION!CZ279,""),"")</f>
        <v>53.845769189978249</v>
      </c>
      <c r="F279" s="9">
        <f>IF($A279=2,IF(ISNUMBER(REGION!DA279),REGION!DA279,""),"")</f>
        <v>48.306999028626038</v>
      </c>
      <c r="G279" s="9">
        <f>IF($A279=2,IF(ISNUMBER(REGION!DB279),REGION!DB279,""),"")</f>
        <v>55.657448919093639</v>
      </c>
      <c r="H279" s="9">
        <f>IF($A279=2,IF(ISNUMBER(REGION!DC279),REGION!DC279,""),"")</f>
        <v>51.49753143315052</v>
      </c>
      <c r="I279" s="9">
        <f>IF($A279=2,IF(ISNUMBER(REGION!DD279),REGION!DD279,""),"")</f>
        <v>50.72465228571793</v>
      </c>
      <c r="J279" s="6">
        <f t="shared" si="24"/>
        <v>53.105245298753893</v>
      </c>
      <c r="K279" s="1">
        <f t="shared" si="22"/>
        <v>0</v>
      </c>
      <c r="M279" s="9">
        <f>IF($A279=2,IF(ISNUMBER(REGION!DF279),REGION!DF279,""),"")</f>
        <v>18.208958769124788</v>
      </c>
      <c r="N279" s="9">
        <f>IF($A279=2,IF(ISNUMBER(REGION!DG279),REGION!DG279,""),"")</f>
        <v>19.458517348125053</v>
      </c>
      <c r="O279" s="9">
        <f>IF($A279=2,IF(ISNUMBER(REGION!DH279),REGION!DH279,""),"")</f>
        <v>14.94034685396532</v>
      </c>
      <c r="P279" s="9">
        <f>IF($A279=2,IF(ISNUMBER(REGION!DI279),REGION!DI279,""),"")</f>
        <v>19.576037732286679</v>
      </c>
      <c r="Q279" s="9">
        <f>IF($A279=2,IF(ISNUMBER(REGION!DJ279),REGION!DJ279,""),"")</f>
        <v>17.357828155683283</v>
      </c>
      <c r="R279" s="9">
        <f>IF($A279=2,IF(ISNUMBER(REGION!DK279),REGION!DK279,""),"")</f>
        <v>20.988289472819446</v>
      </c>
      <c r="S279" s="6">
        <f t="shared" si="25"/>
        <v>18.421663055334093</v>
      </c>
      <c r="T279" s="1">
        <f t="shared" si="23"/>
        <v>0</v>
      </c>
      <c r="V279" s="1">
        <f t="shared" si="26"/>
        <v>0</v>
      </c>
      <c r="W279" s="40" t="str">
        <f>IF(V279&gt;1,Employment!$S279,"")</f>
        <v/>
      </c>
    </row>
    <row r="280" spans="1:23" ht="10.5" x14ac:dyDescent="0.25">
      <c r="A280" s="39">
        <f>'Industry selection'!C280</f>
        <v>2</v>
      </c>
      <c r="B280" s="2">
        <v>70</v>
      </c>
      <c r="C280" s="2" t="s">
        <v>570</v>
      </c>
      <c r="D280" s="9">
        <f>IF($A280=2,IF(ISNUMBER(REGION!CY280),REGION!CY280,""),"")</f>
        <v>73.060219238976416</v>
      </c>
      <c r="E280" s="9">
        <f>IF($A280=2,IF(ISNUMBER(REGION!CZ280),REGION!CZ280,""),"")</f>
        <v>63.165051107639286</v>
      </c>
      <c r="F280" s="9">
        <f>IF($A280=2,IF(ISNUMBER(REGION!DA280),REGION!DA280,""),"")</f>
        <v>101.6733574998653</v>
      </c>
      <c r="G280" s="9">
        <f>IF($A280=2,IF(ISNUMBER(REGION!DB280),REGION!DB280,""),"")</f>
        <v>92.803556642639407</v>
      </c>
      <c r="H280" s="9">
        <f>IF($A280=2,IF(ISNUMBER(REGION!DC280),REGION!DC280,""),"")</f>
        <v>131.62535246892057</v>
      </c>
      <c r="I280" s="9" t="str">
        <f>IF($A280=2,IF(ISNUMBER(REGION!DD280),REGION!DD280,""),"")</f>
        <v/>
      </c>
      <c r="J280" s="6">
        <f t="shared" si="24"/>
        <v>92.465507391608213</v>
      </c>
      <c r="K280" s="1">
        <f t="shared" si="22"/>
        <v>1</v>
      </c>
      <c r="M280" s="9">
        <f>IF($A280=2,IF(ISNUMBER(REGION!DF280),REGION!DF280,""),"")</f>
        <v>21.904715468564977</v>
      </c>
      <c r="N280" s="9">
        <f>IF($A280=2,IF(ISNUMBER(REGION!DG280),REGION!DG280,""),"")</f>
        <v>16.785395665932231</v>
      </c>
      <c r="O280" s="9">
        <f>IF($A280=2,IF(ISNUMBER(REGION!DH280),REGION!DH280,""),"")</f>
        <v>30.925845498385165</v>
      </c>
      <c r="P280" s="9">
        <f>IF($A280=2,IF(ISNUMBER(REGION!DI280),REGION!DI280,""),"")</f>
        <v>22.666753223528868</v>
      </c>
      <c r="Q280" s="9">
        <f>IF($A280=2,IF(ISNUMBER(REGION!DJ280),REGION!DJ280,""),"")</f>
        <v>28.640103447170087</v>
      </c>
      <c r="R280" s="9" t="str">
        <f>IF($A280=2,IF(ISNUMBER(REGION!DK280),REGION!DK280,""),"")</f>
        <v/>
      </c>
      <c r="S280" s="6">
        <f t="shared" si="25"/>
        <v>24.184562660716267</v>
      </c>
      <c r="T280" s="1">
        <f t="shared" si="23"/>
        <v>0</v>
      </c>
      <c r="V280" s="1">
        <f t="shared" si="26"/>
        <v>1</v>
      </c>
      <c r="W280" s="40" t="str">
        <f>IF(V280&gt;1,Employment!$S280,"")</f>
        <v/>
      </c>
    </row>
    <row r="281" spans="1:23" ht="10.5" x14ac:dyDescent="0.25">
      <c r="A281" s="39">
        <f>'Industry selection'!C281</f>
        <v>1</v>
      </c>
      <c r="B281" s="2">
        <v>70.099999999999994</v>
      </c>
      <c r="C281" s="2" t="s">
        <v>572</v>
      </c>
      <c r="D281" s="9" t="str">
        <f>IF($A281=2,IF(ISNUMBER(REGION!CY281),REGION!CY281,""),"")</f>
        <v/>
      </c>
      <c r="E281" s="9" t="str">
        <f>IF($A281=2,IF(ISNUMBER(REGION!CZ281),REGION!CZ281,""),"")</f>
        <v/>
      </c>
      <c r="F281" s="9" t="str">
        <f>IF($A281=2,IF(ISNUMBER(REGION!DA281),REGION!DA281,""),"")</f>
        <v/>
      </c>
      <c r="G281" s="9" t="str">
        <f>IF($A281=2,IF(ISNUMBER(REGION!DB281),REGION!DB281,""),"")</f>
        <v/>
      </c>
      <c r="H281" s="9" t="str">
        <f>IF($A281=2,IF(ISNUMBER(REGION!DC281),REGION!DC281,""),"")</f>
        <v/>
      </c>
      <c r="I281" s="9" t="str">
        <f>IF($A281=2,IF(ISNUMBER(REGION!DD281),REGION!DD281,""),"")</f>
        <v/>
      </c>
      <c r="J281" s="6" t="str">
        <f t="shared" si="24"/>
        <v/>
      </c>
      <c r="K281" s="1" t="str">
        <f t="shared" si="22"/>
        <v/>
      </c>
      <c r="M281" s="9" t="str">
        <f>IF($A281=2,IF(ISNUMBER(REGION!DF281),REGION!DF281,""),"")</f>
        <v/>
      </c>
      <c r="N281" s="9" t="str">
        <f>IF($A281=2,IF(ISNUMBER(REGION!DG281),REGION!DG281,""),"")</f>
        <v/>
      </c>
      <c r="O281" s="9" t="str">
        <f>IF($A281=2,IF(ISNUMBER(REGION!DH281),REGION!DH281,""),"")</f>
        <v/>
      </c>
      <c r="P281" s="9" t="str">
        <f>IF($A281=2,IF(ISNUMBER(REGION!DI281),REGION!DI281,""),"")</f>
        <v/>
      </c>
      <c r="Q281" s="9" t="str">
        <f>IF($A281=2,IF(ISNUMBER(REGION!DJ281),REGION!DJ281,""),"")</f>
        <v/>
      </c>
      <c r="R281" s="9" t="str">
        <f>IF($A281=2,IF(ISNUMBER(REGION!DK281),REGION!DK281,""),"")</f>
        <v/>
      </c>
      <c r="S281" s="6" t="str">
        <f t="shared" si="25"/>
        <v/>
      </c>
      <c r="T281" s="1" t="str">
        <f t="shared" si="23"/>
        <v/>
      </c>
      <c r="V281" s="1" t="str">
        <f t="shared" si="26"/>
        <v/>
      </c>
      <c r="W281" s="40" t="str">
        <f>IF(V281&gt;1,Employment!$S281,"")</f>
        <v/>
      </c>
    </row>
    <row r="282" spans="1:23" ht="10.5" x14ac:dyDescent="0.25">
      <c r="A282" s="39">
        <f>'Industry selection'!C282</f>
        <v>1</v>
      </c>
      <c r="B282" s="2">
        <v>70.2</v>
      </c>
      <c r="C282" s="2" t="s">
        <v>574</v>
      </c>
      <c r="D282" s="9" t="str">
        <f>IF($A282=2,IF(ISNUMBER(REGION!CY282),REGION!CY282,""),"")</f>
        <v/>
      </c>
      <c r="E282" s="9" t="str">
        <f>IF($A282=2,IF(ISNUMBER(REGION!CZ282),REGION!CZ282,""),"")</f>
        <v/>
      </c>
      <c r="F282" s="9" t="str">
        <f>IF($A282=2,IF(ISNUMBER(REGION!DA282),REGION!DA282,""),"")</f>
        <v/>
      </c>
      <c r="G282" s="9" t="str">
        <f>IF($A282=2,IF(ISNUMBER(REGION!DB282),REGION!DB282,""),"")</f>
        <v/>
      </c>
      <c r="H282" s="9" t="str">
        <f>IF($A282=2,IF(ISNUMBER(REGION!DC282),REGION!DC282,""),"")</f>
        <v/>
      </c>
      <c r="I282" s="9" t="str">
        <f>IF($A282=2,IF(ISNUMBER(REGION!DD282),REGION!DD282,""),"")</f>
        <v/>
      </c>
      <c r="J282" s="6" t="str">
        <f t="shared" si="24"/>
        <v/>
      </c>
      <c r="K282" s="1" t="str">
        <f t="shared" si="22"/>
        <v/>
      </c>
      <c r="M282" s="9" t="str">
        <f>IF($A282=2,IF(ISNUMBER(REGION!DF282),REGION!DF282,""),"")</f>
        <v/>
      </c>
      <c r="N282" s="9" t="str">
        <f>IF($A282=2,IF(ISNUMBER(REGION!DG282),REGION!DG282,""),"")</f>
        <v/>
      </c>
      <c r="O282" s="9" t="str">
        <f>IF($A282=2,IF(ISNUMBER(REGION!DH282),REGION!DH282,""),"")</f>
        <v/>
      </c>
      <c r="P282" s="9" t="str">
        <f>IF($A282=2,IF(ISNUMBER(REGION!DI282),REGION!DI282,""),"")</f>
        <v/>
      </c>
      <c r="Q282" s="9" t="str">
        <f>IF($A282=2,IF(ISNUMBER(REGION!DJ282),REGION!DJ282,""),"")</f>
        <v/>
      </c>
      <c r="R282" s="9" t="str">
        <f>IF($A282=2,IF(ISNUMBER(REGION!DK282),REGION!DK282,""),"")</f>
        <v/>
      </c>
      <c r="S282" s="6" t="str">
        <f t="shared" si="25"/>
        <v/>
      </c>
      <c r="T282" s="1" t="str">
        <f t="shared" si="23"/>
        <v/>
      </c>
      <c r="V282" s="1" t="str">
        <f t="shared" si="26"/>
        <v/>
      </c>
      <c r="W282" s="40" t="str">
        <f>IF(V282&gt;1,Employment!$S282,"")</f>
        <v/>
      </c>
    </row>
    <row r="283" spans="1:23" ht="10.5" x14ac:dyDescent="0.25">
      <c r="A283" s="39" t="str">
        <f>'Industry selection'!C283</f>
        <v/>
      </c>
      <c r="B283" s="2">
        <v>71</v>
      </c>
      <c r="C283" s="2" t="s">
        <v>576</v>
      </c>
      <c r="D283" s="9" t="str">
        <f>IF($A283=2,IF(ISNUMBER(REGION!CY283),REGION!CY283,""),"")</f>
        <v/>
      </c>
      <c r="E283" s="9" t="str">
        <f>IF($A283=2,IF(ISNUMBER(REGION!CZ283),REGION!CZ283,""),"")</f>
        <v/>
      </c>
      <c r="F283" s="9" t="str">
        <f>IF($A283=2,IF(ISNUMBER(REGION!DA283),REGION!DA283,""),"")</f>
        <v/>
      </c>
      <c r="G283" s="9" t="str">
        <f>IF($A283=2,IF(ISNUMBER(REGION!DB283),REGION!DB283,""),"")</f>
        <v/>
      </c>
      <c r="H283" s="9" t="str">
        <f>IF($A283=2,IF(ISNUMBER(REGION!DC283),REGION!DC283,""),"")</f>
        <v/>
      </c>
      <c r="I283" s="9" t="str">
        <f>IF($A283=2,IF(ISNUMBER(REGION!DD283),REGION!DD283,""),"")</f>
        <v/>
      </c>
      <c r="J283" s="6" t="str">
        <f t="shared" si="24"/>
        <v/>
      </c>
      <c r="K283" s="1" t="str">
        <f t="shared" si="22"/>
        <v/>
      </c>
      <c r="M283" s="9" t="str">
        <f>IF($A283=2,IF(ISNUMBER(REGION!DF283),REGION!DF283,""),"")</f>
        <v/>
      </c>
      <c r="N283" s="9" t="str">
        <f>IF($A283=2,IF(ISNUMBER(REGION!DG283),REGION!DG283,""),"")</f>
        <v/>
      </c>
      <c r="O283" s="9" t="str">
        <f>IF($A283=2,IF(ISNUMBER(REGION!DH283),REGION!DH283,""),"")</f>
        <v/>
      </c>
      <c r="P283" s="9" t="str">
        <f>IF($A283=2,IF(ISNUMBER(REGION!DI283),REGION!DI283,""),"")</f>
        <v/>
      </c>
      <c r="Q283" s="9" t="str">
        <f>IF($A283=2,IF(ISNUMBER(REGION!DJ283),REGION!DJ283,""),"")</f>
        <v/>
      </c>
      <c r="R283" s="9" t="str">
        <f>IF($A283=2,IF(ISNUMBER(REGION!DK283),REGION!DK283,""),"")</f>
        <v/>
      </c>
      <c r="S283" s="6" t="str">
        <f t="shared" si="25"/>
        <v/>
      </c>
      <c r="T283" s="1" t="str">
        <f t="shared" si="23"/>
        <v/>
      </c>
      <c r="V283" s="1" t="str">
        <f t="shared" si="26"/>
        <v/>
      </c>
      <c r="W283" s="40" t="str">
        <f>IF(V283&gt;1,Employment!$S283,"")</f>
        <v/>
      </c>
    </row>
    <row r="284" spans="1:23" ht="10.5" x14ac:dyDescent="0.25">
      <c r="A284" s="39">
        <f>'Industry selection'!C284</f>
        <v>2</v>
      </c>
      <c r="B284" s="2">
        <v>71.099999999999994</v>
      </c>
      <c r="C284" s="2" t="s">
        <v>578</v>
      </c>
      <c r="D284" s="9">
        <f>IF($A284=2,IF(ISNUMBER(REGION!CY284),REGION!CY284,""),"")</f>
        <v>104.7175044512196</v>
      </c>
      <c r="E284" s="9">
        <f>IF($A284=2,IF(ISNUMBER(REGION!CZ284),REGION!CZ284,""),"")</f>
        <v>82.05769288339161</v>
      </c>
      <c r="F284" s="9">
        <f>IF($A284=2,IF(ISNUMBER(REGION!DA284),REGION!DA284,""),"")</f>
        <v>77.39630123690057</v>
      </c>
      <c r="G284" s="9">
        <f>IF($A284=2,IF(ISNUMBER(REGION!DB284),REGION!DB284,""),"")</f>
        <v>86.908377464371156</v>
      </c>
      <c r="H284" s="9">
        <f>IF($A284=2,IF(ISNUMBER(REGION!DC284),REGION!DC284,""),"")</f>
        <v>87.766072928150948</v>
      </c>
      <c r="I284" s="9" t="str">
        <f>IF($A284=2,IF(ISNUMBER(REGION!DD284),REGION!DD284,""),"")</f>
        <v/>
      </c>
      <c r="J284" s="6">
        <f t="shared" si="24"/>
        <v>87.76918979280677</v>
      </c>
      <c r="K284" s="1">
        <f t="shared" si="22"/>
        <v>0</v>
      </c>
      <c r="M284" s="9">
        <f>IF($A284=2,IF(ISNUMBER(REGION!DF284),REGION!DF284,""),"")</f>
        <v>62.093427048842749</v>
      </c>
      <c r="N284" s="9">
        <f>IF($A284=2,IF(ISNUMBER(REGION!DG284),REGION!DG284,""),"")</f>
        <v>50.801574437657329</v>
      </c>
      <c r="O284" s="9">
        <f>IF($A284=2,IF(ISNUMBER(REGION!DH284),REGION!DH284,""),"")</f>
        <v>47.264852373056598</v>
      </c>
      <c r="P284" s="9">
        <f>IF($A284=2,IF(ISNUMBER(REGION!DI284),REGION!DI284,""),"")</f>
        <v>59.90004359494133</v>
      </c>
      <c r="Q284" s="9">
        <f>IF($A284=2,IF(ISNUMBER(REGION!DJ284),REGION!DJ284,""),"")</f>
        <v>62.853380807608978</v>
      </c>
      <c r="R284" s="9" t="str">
        <f>IF($A284=2,IF(ISNUMBER(REGION!DK284),REGION!DK284,""),"")</f>
        <v/>
      </c>
      <c r="S284" s="6">
        <f t="shared" si="25"/>
        <v>56.582655652421394</v>
      </c>
      <c r="T284" s="1">
        <f t="shared" si="23"/>
        <v>0</v>
      </c>
      <c r="V284" s="1">
        <f t="shared" si="26"/>
        <v>0</v>
      </c>
      <c r="W284" s="40" t="str">
        <f>IF(V284&gt;1,Employment!$S284,"")</f>
        <v/>
      </c>
    </row>
    <row r="285" spans="1:23" ht="10.5" x14ac:dyDescent="0.25">
      <c r="A285" s="39">
        <f>'Industry selection'!C285</f>
        <v>2</v>
      </c>
      <c r="B285" s="2">
        <v>71.2</v>
      </c>
      <c r="C285" s="2" t="s">
        <v>580</v>
      </c>
      <c r="D285" s="9">
        <f>IF($A285=2,IF(ISNUMBER(REGION!CY285),REGION!CY285,""),"")</f>
        <v>207.60023674828636</v>
      </c>
      <c r="E285" s="9">
        <f>IF($A285=2,IF(ISNUMBER(REGION!CZ285),REGION!CZ285,""),"")</f>
        <v>194.90387160830866</v>
      </c>
      <c r="F285" s="9">
        <f>IF($A285=2,IF(ISNUMBER(REGION!DA285),REGION!DA285,""),"")</f>
        <v>174.22673356973399</v>
      </c>
      <c r="G285" s="9">
        <f>IF($A285=2,IF(ISNUMBER(REGION!DB285),REGION!DB285,""),"")</f>
        <v>158.71671261041556</v>
      </c>
      <c r="H285" s="9">
        <f>IF($A285=2,IF(ISNUMBER(REGION!DC285),REGION!DC285,""),"")</f>
        <v>167.50738917101427</v>
      </c>
      <c r="I285" s="9" t="str">
        <f>IF($A285=2,IF(ISNUMBER(REGION!DD285),REGION!DD285,""),"")</f>
        <v/>
      </c>
      <c r="J285" s="6">
        <f t="shared" si="24"/>
        <v>180.5909887415518</v>
      </c>
      <c r="K285" s="1">
        <f t="shared" si="22"/>
        <v>1</v>
      </c>
      <c r="M285" s="9">
        <f>IF($A285=2,IF(ISNUMBER(REGION!DF285),REGION!DF285,""),"")</f>
        <v>97.378787788700421</v>
      </c>
      <c r="N285" s="9">
        <f>IF($A285=2,IF(ISNUMBER(REGION!DG285),REGION!DG285,""),"")</f>
        <v>103.51276980646712</v>
      </c>
      <c r="O285" s="9">
        <f>IF($A285=2,IF(ISNUMBER(REGION!DH285),REGION!DH285,""),"")</f>
        <v>92.771013724952113</v>
      </c>
      <c r="P285" s="9">
        <f>IF($A285=2,IF(ISNUMBER(REGION!DI285),REGION!DI285,""),"")</f>
        <v>102.4367624208913</v>
      </c>
      <c r="Q285" s="9">
        <f>IF($A285=2,IF(ISNUMBER(REGION!DJ285),REGION!DJ285,""),"")</f>
        <v>96.490847031687409</v>
      </c>
      <c r="R285" s="9" t="str">
        <f>IF($A285=2,IF(ISNUMBER(REGION!DK285),REGION!DK285,""),"")</f>
        <v/>
      </c>
      <c r="S285" s="6">
        <f t="shared" si="25"/>
        <v>98.518036154539658</v>
      </c>
      <c r="T285" s="1">
        <f t="shared" si="23"/>
        <v>1</v>
      </c>
      <c r="V285" s="1">
        <f t="shared" si="26"/>
        <v>2</v>
      </c>
      <c r="W285" s="40">
        <f>IF(V285&gt;1,Employment!$S285,"")</f>
        <v>1.7988166599428868E-3</v>
      </c>
    </row>
    <row r="286" spans="1:23" ht="10.5" x14ac:dyDescent="0.25">
      <c r="A286" s="39">
        <f>'Industry selection'!C286</f>
        <v>2</v>
      </c>
      <c r="B286" s="2">
        <v>72</v>
      </c>
      <c r="C286" s="2" t="s">
        <v>582</v>
      </c>
      <c r="D286" s="9">
        <f>IF($A286=2,IF(ISNUMBER(REGION!CY286),REGION!CY286,""),"")</f>
        <v>123.29873002274911</v>
      </c>
      <c r="E286" s="9">
        <f>IF($A286=2,IF(ISNUMBER(REGION!CZ286),REGION!CZ286,""),"")</f>
        <v>147.5417891909058</v>
      </c>
      <c r="F286" s="9">
        <f>IF($A286=2,IF(ISNUMBER(REGION!DA286),REGION!DA286,""),"")</f>
        <v>95.583045766547315</v>
      </c>
      <c r="G286" s="9">
        <f>IF($A286=2,IF(ISNUMBER(REGION!DB286),REGION!DB286,""),"")</f>
        <v>89.212461555901541</v>
      </c>
      <c r="H286" s="9">
        <f>IF($A286=2,IF(ISNUMBER(REGION!DC286),REGION!DC286,""),"")</f>
        <v>100.54505577780061</v>
      </c>
      <c r="I286" s="9">
        <f>IF($A286=2,IF(ISNUMBER(REGION!DD286),REGION!DD286,""),"")</f>
        <v>106.57350482659217</v>
      </c>
      <c r="J286" s="6">
        <f t="shared" si="24"/>
        <v>110.45909785674944</v>
      </c>
      <c r="K286" s="1">
        <f t="shared" si="22"/>
        <v>1</v>
      </c>
      <c r="M286" s="9">
        <f>IF($A286=2,IF(ISNUMBER(REGION!DF286),REGION!DF286,""),"")</f>
        <v>69.512375920492019</v>
      </c>
      <c r="N286" s="9">
        <f>IF($A286=2,IF(ISNUMBER(REGION!DG286),REGION!DG286,""),"")</f>
        <v>80.884649889180764</v>
      </c>
      <c r="O286" s="9">
        <f>IF($A286=2,IF(ISNUMBER(REGION!DH286),REGION!DH286,""),"")</f>
        <v>50.995840913978469</v>
      </c>
      <c r="P286" s="9">
        <f>IF($A286=2,IF(ISNUMBER(REGION!DI286),REGION!DI286,""),"")</f>
        <v>44.342357951798434</v>
      </c>
      <c r="Q286" s="9">
        <f>IF($A286=2,IF(ISNUMBER(REGION!DJ286),REGION!DJ286,""),"")</f>
        <v>45.925706965435893</v>
      </c>
      <c r="R286" s="9">
        <f>IF($A286=2,IF(ISNUMBER(REGION!DK286),REGION!DK286,""),"")</f>
        <v>53.204756383076841</v>
      </c>
      <c r="S286" s="6">
        <f t="shared" si="25"/>
        <v>57.477614670660408</v>
      </c>
      <c r="T286" s="1">
        <f t="shared" si="23"/>
        <v>0</v>
      </c>
      <c r="V286" s="1">
        <f t="shared" si="26"/>
        <v>1</v>
      </c>
      <c r="W286" s="40" t="str">
        <f>IF(V286&gt;1,Employment!$S286,"")</f>
        <v/>
      </c>
    </row>
    <row r="287" spans="1:23" ht="10.5" x14ac:dyDescent="0.25">
      <c r="A287" s="39">
        <f>'Industry selection'!C287</f>
        <v>1</v>
      </c>
      <c r="B287" s="2">
        <v>72.099999999999994</v>
      </c>
      <c r="C287" s="2" t="s">
        <v>584</v>
      </c>
      <c r="D287" s="9" t="str">
        <f>IF($A287=2,IF(ISNUMBER(REGION!CY287),REGION!CY287,""),"")</f>
        <v/>
      </c>
      <c r="E287" s="9" t="str">
        <f>IF($A287=2,IF(ISNUMBER(REGION!CZ287),REGION!CZ287,""),"")</f>
        <v/>
      </c>
      <c r="F287" s="9" t="str">
        <f>IF($A287=2,IF(ISNUMBER(REGION!DA287),REGION!DA287,""),"")</f>
        <v/>
      </c>
      <c r="G287" s="9" t="str">
        <f>IF($A287=2,IF(ISNUMBER(REGION!DB287),REGION!DB287,""),"")</f>
        <v/>
      </c>
      <c r="H287" s="9" t="str">
        <f>IF($A287=2,IF(ISNUMBER(REGION!DC287),REGION!DC287,""),"")</f>
        <v/>
      </c>
      <c r="I287" s="9" t="str">
        <f>IF($A287=2,IF(ISNUMBER(REGION!DD287),REGION!DD287,""),"")</f>
        <v/>
      </c>
      <c r="J287" s="6" t="str">
        <f t="shared" si="24"/>
        <v/>
      </c>
      <c r="K287" s="1" t="str">
        <f t="shared" si="22"/>
        <v/>
      </c>
      <c r="M287" s="9" t="str">
        <f>IF($A287=2,IF(ISNUMBER(REGION!DF287),REGION!DF287,""),"")</f>
        <v/>
      </c>
      <c r="N287" s="9" t="str">
        <f>IF($A287=2,IF(ISNUMBER(REGION!DG287),REGION!DG287,""),"")</f>
        <v/>
      </c>
      <c r="O287" s="9" t="str">
        <f>IF($A287=2,IF(ISNUMBER(REGION!DH287),REGION!DH287,""),"")</f>
        <v/>
      </c>
      <c r="P287" s="9" t="str">
        <f>IF($A287=2,IF(ISNUMBER(REGION!DI287),REGION!DI287,""),"")</f>
        <v/>
      </c>
      <c r="Q287" s="9" t="str">
        <f>IF($A287=2,IF(ISNUMBER(REGION!DJ287),REGION!DJ287,""),"")</f>
        <v/>
      </c>
      <c r="R287" s="9" t="str">
        <f>IF($A287=2,IF(ISNUMBER(REGION!DK287),REGION!DK287,""),"")</f>
        <v/>
      </c>
      <c r="S287" s="6" t="str">
        <f t="shared" si="25"/>
        <v/>
      </c>
      <c r="T287" s="1" t="str">
        <f t="shared" si="23"/>
        <v/>
      </c>
      <c r="V287" s="1" t="str">
        <f t="shared" si="26"/>
        <v/>
      </c>
      <c r="W287" s="40" t="str">
        <f>IF(V287&gt;1,Employment!$S287,"")</f>
        <v/>
      </c>
    </row>
    <row r="288" spans="1:23" ht="10.5" x14ac:dyDescent="0.25">
      <c r="A288" s="39">
        <f>'Industry selection'!C288</f>
        <v>1</v>
      </c>
      <c r="B288" s="2">
        <v>72.2</v>
      </c>
      <c r="C288" s="2" t="s">
        <v>586</v>
      </c>
      <c r="D288" s="9" t="str">
        <f>IF($A288=2,IF(ISNUMBER(REGION!CY288),REGION!CY288,""),"")</f>
        <v/>
      </c>
      <c r="E288" s="9" t="str">
        <f>IF($A288=2,IF(ISNUMBER(REGION!CZ288),REGION!CZ288,""),"")</f>
        <v/>
      </c>
      <c r="F288" s="9" t="str">
        <f>IF($A288=2,IF(ISNUMBER(REGION!DA288),REGION!DA288,""),"")</f>
        <v/>
      </c>
      <c r="G288" s="9" t="str">
        <f>IF($A288=2,IF(ISNUMBER(REGION!DB288),REGION!DB288,""),"")</f>
        <v/>
      </c>
      <c r="H288" s="9" t="str">
        <f>IF($A288=2,IF(ISNUMBER(REGION!DC288),REGION!DC288,""),"")</f>
        <v/>
      </c>
      <c r="I288" s="9" t="str">
        <f>IF($A288=2,IF(ISNUMBER(REGION!DD288),REGION!DD288,""),"")</f>
        <v/>
      </c>
      <c r="J288" s="6" t="str">
        <f t="shared" si="24"/>
        <v/>
      </c>
      <c r="K288" s="1" t="str">
        <f t="shared" si="22"/>
        <v/>
      </c>
      <c r="M288" s="9" t="str">
        <f>IF($A288=2,IF(ISNUMBER(REGION!DF288),REGION!DF288,""),"")</f>
        <v/>
      </c>
      <c r="N288" s="9" t="str">
        <f>IF($A288=2,IF(ISNUMBER(REGION!DG288),REGION!DG288,""),"")</f>
        <v/>
      </c>
      <c r="O288" s="9" t="str">
        <f>IF($A288=2,IF(ISNUMBER(REGION!DH288),REGION!DH288,""),"")</f>
        <v/>
      </c>
      <c r="P288" s="9" t="str">
        <f>IF($A288=2,IF(ISNUMBER(REGION!DI288),REGION!DI288,""),"")</f>
        <v/>
      </c>
      <c r="Q288" s="9" t="str">
        <f>IF($A288=2,IF(ISNUMBER(REGION!DJ288),REGION!DJ288,""),"")</f>
        <v/>
      </c>
      <c r="R288" s="9" t="str">
        <f>IF($A288=2,IF(ISNUMBER(REGION!DK288),REGION!DK288,""),"")</f>
        <v/>
      </c>
      <c r="S288" s="6" t="str">
        <f t="shared" si="25"/>
        <v/>
      </c>
      <c r="T288" s="1" t="str">
        <f t="shared" si="23"/>
        <v/>
      </c>
      <c r="V288" s="1" t="str">
        <f t="shared" si="26"/>
        <v/>
      </c>
      <c r="W288" s="40" t="str">
        <f>IF(V288&gt;1,Employment!$S288,"")</f>
        <v/>
      </c>
    </row>
    <row r="289" spans="1:23" ht="10.5" x14ac:dyDescent="0.25">
      <c r="A289" s="39" t="str">
        <f>'Industry selection'!C289</f>
        <v/>
      </c>
      <c r="B289" s="2">
        <v>73</v>
      </c>
      <c r="C289" s="2" t="s">
        <v>588</v>
      </c>
      <c r="D289" s="9" t="str">
        <f>IF($A289=2,IF(ISNUMBER(REGION!CY289),REGION!CY289,""),"")</f>
        <v/>
      </c>
      <c r="E289" s="9" t="str">
        <f>IF($A289=2,IF(ISNUMBER(REGION!CZ289),REGION!CZ289,""),"")</f>
        <v/>
      </c>
      <c r="F289" s="9" t="str">
        <f>IF($A289=2,IF(ISNUMBER(REGION!DA289),REGION!DA289,""),"")</f>
        <v/>
      </c>
      <c r="G289" s="9" t="str">
        <f>IF($A289=2,IF(ISNUMBER(REGION!DB289),REGION!DB289,""),"")</f>
        <v/>
      </c>
      <c r="H289" s="9" t="str">
        <f>IF($A289=2,IF(ISNUMBER(REGION!DC289),REGION!DC289,""),"")</f>
        <v/>
      </c>
      <c r="I289" s="9" t="str">
        <f>IF($A289=2,IF(ISNUMBER(REGION!DD289),REGION!DD289,""),"")</f>
        <v/>
      </c>
      <c r="J289" s="6" t="str">
        <f t="shared" si="24"/>
        <v/>
      </c>
      <c r="K289" s="1" t="str">
        <f t="shared" si="22"/>
        <v/>
      </c>
      <c r="M289" s="9" t="str">
        <f>IF($A289=2,IF(ISNUMBER(REGION!DF289),REGION!DF289,""),"")</f>
        <v/>
      </c>
      <c r="N289" s="9" t="str">
        <f>IF($A289=2,IF(ISNUMBER(REGION!DG289),REGION!DG289,""),"")</f>
        <v/>
      </c>
      <c r="O289" s="9" t="str">
        <f>IF($A289=2,IF(ISNUMBER(REGION!DH289),REGION!DH289,""),"")</f>
        <v/>
      </c>
      <c r="P289" s="9" t="str">
        <f>IF($A289=2,IF(ISNUMBER(REGION!DI289),REGION!DI289,""),"")</f>
        <v/>
      </c>
      <c r="Q289" s="9" t="str">
        <f>IF($A289=2,IF(ISNUMBER(REGION!DJ289),REGION!DJ289,""),"")</f>
        <v/>
      </c>
      <c r="R289" s="9" t="str">
        <f>IF($A289=2,IF(ISNUMBER(REGION!DK289),REGION!DK289,""),"")</f>
        <v/>
      </c>
      <c r="S289" s="6" t="str">
        <f t="shared" si="25"/>
        <v/>
      </c>
      <c r="T289" s="1" t="str">
        <f t="shared" si="23"/>
        <v/>
      </c>
      <c r="V289" s="1" t="str">
        <f t="shared" si="26"/>
        <v/>
      </c>
      <c r="W289" s="40" t="str">
        <f>IF(V289&gt;1,Employment!$S289,"")</f>
        <v/>
      </c>
    </row>
    <row r="290" spans="1:23" ht="10.5" x14ac:dyDescent="0.25">
      <c r="A290" s="39">
        <f>'Industry selection'!C290</f>
        <v>2</v>
      </c>
      <c r="B290" s="2">
        <v>73.099999999999994</v>
      </c>
      <c r="C290" s="2" t="s">
        <v>590</v>
      </c>
      <c r="D290" s="9">
        <f>IF($A290=2,IF(ISNUMBER(REGION!CY290),REGION!CY290,""),"")</f>
        <v>69.566891471591646</v>
      </c>
      <c r="E290" s="9">
        <f>IF($A290=2,IF(ISNUMBER(REGION!CZ290),REGION!CZ290,""),"")</f>
        <v>54.987876324961555</v>
      </c>
      <c r="F290" s="9" t="str">
        <f>IF($A290=2,IF(ISNUMBER(REGION!DA290),REGION!DA290,""),"")</f>
        <v/>
      </c>
      <c r="G290" s="9">
        <f>IF($A290=2,IF(ISNUMBER(REGION!DB290),REGION!DB290,""),"")</f>
        <v>57.971981236527419</v>
      </c>
      <c r="H290" s="9">
        <f>IF($A290=2,IF(ISNUMBER(REGION!DC290),REGION!DC290,""),"")</f>
        <v>52.341290176164456</v>
      </c>
      <c r="I290" s="9" t="str">
        <f>IF($A290=2,IF(ISNUMBER(REGION!DD290),REGION!DD290,""),"")</f>
        <v/>
      </c>
      <c r="J290" s="6">
        <f t="shared" si="24"/>
        <v>58.717009802311267</v>
      </c>
      <c r="K290" s="1">
        <f t="shared" si="22"/>
        <v>0</v>
      </c>
      <c r="M290" s="9">
        <f>IF($A290=2,IF(ISNUMBER(REGION!DF290),REGION!DF290,""),"")</f>
        <v>37.064778407911042</v>
      </c>
      <c r="N290" s="9">
        <f>IF($A290=2,IF(ISNUMBER(REGION!DG290),REGION!DG290,""),"")</f>
        <v>31.635719421065538</v>
      </c>
      <c r="O290" s="9" t="str">
        <f>IF($A290=2,IF(ISNUMBER(REGION!DH290),REGION!DH290,""),"")</f>
        <v/>
      </c>
      <c r="P290" s="9">
        <f>IF($A290=2,IF(ISNUMBER(REGION!DI290),REGION!DI290,""),"")</f>
        <v>32.691466800925703</v>
      </c>
      <c r="Q290" s="9">
        <f>IF($A290=2,IF(ISNUMBER(REGION!DJ290),REGION!DJ290,""),"")</f>
        <v>34.574658816484266</v>
      </c>
      <c r="R290" s="9" t="str">
        <f>IF($A290=2,IF(ISNUMBER(REGION!DK290),REGION!DK290,""),"")</f>
        <v/>
      </c>
      <c r="S290" s="6">
        <f t="shared" si="25"/>
        <v>33.991655861596634</v>
      </c>
      <c r="T290" s="1">
        <f t="shared" si="23"/>
        <v>0</v>
      </c>
      <c r="V290" s="1">
        <f t="shared" si="26"/>
        <v>0</v>
      </c>
      <c r="W290" s="40" t="str">
        <f>IF(V290&gt;1,Employment!$S290,"")</f>
        <v/>
      </c>
    </row>
    <row r="291" spans="1:23" ht="10.5" x14ac:dyDescent="0.25">
      <c r="A291" s="39">
        <f>'Industry selection'!C291</f>
        <v>2</v>
      </c>
      <c r="B291" s="2">
        <v>73.2</v>
      </c>
      <c r="C291" s="2" t="s">
        <v>592</v>
      </c>
      <c r="D291" s="9">
        <f>IF($A291=2,IF(ISNUMBER(REGION!CY291),REGION!CY291,""),"")</f>
        <v>69.155562829263388</v>
      </c>
      <c r="E291" s="9">
        <f>IF($A291=2,IF(ISNUMBER(REGION!CZ291),REGION!CZ291,""),"")</f>
        <v>93.370953627211563</v>
      </c>
      <c r="F291" s="9" t="str">
        <f>IF($A291=2,IF(ISNUMBER(REGION!DA291),REGION!DA291,""),"")</f>
        <v/>
      </c>
      <c r="G291" s="9">
        <f>IF($A291=2,IF(ISNUMBER(REGION!DB291),REGION!DB291,""),"")</f>
        <v>51.93887148930839</v>
      </c>
      <c r="H291" s="9">
        <f>IF($A291=2,IF(ISNUMBER(REGION!DC291),REGION!DC291,""),"")</f>
        <v>41.285698208161548</v>
      </c>
      <c r="I291" s="9" t="str">
        <f>IF($A291=2,IF(ISNUMBER(REGION!DD291),REGION!DD291,""),"")</f>
        <v/>
      </c>
      <c r="J291" s="6">
        <f t="shared" si="24"/>
        <v>63.937771538486217</v>
      </c>
      <c r="K291" s="1">
        <f t="shared" si="22"/>
        <v>0</v>
      </c>
      <c r="M291" s="9">
        <f>IF($A291=2,IF(ISNUMBER(REGION!DF291),REGION!DF291,""),"")</f>
        <v>31.681786118125146</v>
      </c>
      <c r="N291" s="9">
        <f>IF($A291=2,IF(ISNUMBER(REGION!DG291),REGION!DG291,""),"")</f>
        <v>45.724515460162571</v>
      </c>
      <c r="O291" s="9" t="str">
        <f>IF($A291=2,IF(ISNUMBER(REGION!DH291),REGION!DH291,""),"")</f>
        <v/>
      </c>
      <c r="P291" s="9">
        <f>IF($A291=2,IF(ISNUMBER(REGION!DI291),REGION!DI291,""),"")</f>
        <v>21.139499046974624</v>
      </c>
      <c r="Q291" s="9">
        <f>IF($A291=2,IF(ISNUMBER(REGION!DJ291),REGION!DJ291,""),"")</f>
        <v>13.828386101564089</v>
      </c>
      <c r="R291" s="9" t="str">
        <f>IF($A291=2,IF(ISNUMBER(REGION!DK291),REGION!DK291,""),"")</f>
        <v/>
      </c>
      <c r="S291" s="6">
        <f t="shared" si="25"/>
        <v>28.093546681706609</v>
      </c>
      <c r="T291" s="1">
        <f t="shared" si="23"/>
        <v>0</v>
      </c>
      <c r="V291" s="1">
        <f t="shared" si="26"/>
        <v>0</v>
      </c>
      <c r="W291" s="40" t="str">
        <f>IF(V291&gt;1,Employment!$S291,"")</f>
        <v/>
      </c>
    </row>
    <row r="292" spans="1:23" ht="10.5" x14ac:dyDescent="0.25">
      <c r="A292" s="39" t="str">
        <f>'Industry selection'!C292</f>
        <v/>
      </c>
      <c r="B292" s="2">
        <v>74</v>
      </c>
      <c r="C292" s="2" t="s">
        <v>594</v>
      </c>
      <c r="D292" s="9" t="str">
        <f>IF($A292=2,IF(ISNUMBER(REGION!CY292),REGION!CY292,""),"")</f>
        <v/>
      </c>
      <c r="E292" s="9" t="str">
        <f>IF($A292=2,IF(ISNUMBER(REGION!CZ292),REGION!CZ292,""),"")</f>
        <v/>
      </c>
      <c r="F292" s="9" t="str">
        <f>IF($A292=2,IF(ISNUMBER(REGION!DA292),REGION!DA292,""),"")</f>
        <v/>
      </c>
      <c r="G292" s="9" t="str">
        <f>IF($A292=2,IF(ISNUMBER(REGION!DB292),REGION!DB292,""),"")</f>
        <v/>
      </c>
      <c r="H292" s="9" t="str">
        <f>IF($A292=2,IF(ISNUMBER(REGION!DC292),REGION!DC292,""),"")</f>
        <v/>
      </c>
      <c r="I292" s="9" t="str">
        <f>IF($A292=2,IF(ISNUMBER(REGION!DD292),REGION!DD292,""),"")</f>
        <v/>
      </c>
      <c r="J292" s="6" t="str">
        <f t="shared" si="24"/>
        <v/>
      </c>
      <c r="K292" s="1" t="str">
        <f t="shared" si="22"/>
        <v/>
      </c>
      <c r="M292" s="9" t="str">
        <f>IF($A292=2,IF(ISNUMBER(REGION!DF292),REGION!DF292,""),"")</f>
        <v/>
      </c>
      <c r="N292" s="9" t="str">
        <f>IF($A292=2,IF(ISNUMBER(REGION!DG292),REGION!DG292,""),"")</f>
        <v/>
      </c>
      <c r="O292" s="9" t="str">
        <f>IF($A292=2,IF(ISNUMBER(REGION!DH292),REGION!DH292,""),"")</f>
        <v/>
      </c>
      <c r="P292" s="9" t="str">
        <f>IF($A292=2,IF(ISNUMBER(REGION!DI292),REGION!DI292,""),"")</f>
        <v/>
      </c>
      <c r="Q292" s="9" t="str">
        <f>IF($A292=2,IF(ISNUMBER(REGION!DJ292),REGION!DJ292,""),"")</f>
        <v/>
      </c>
      <c r="R292" s="9" t="str">
        <f>IF($A292=2,IF(ISNUMBER(REGION!DK292),REGION!DK292,""),"")</f>
        <v/>
      </c>
      <c r="S292" s="6" t="str">
        <f t="shared" si="25"/>
        <v/>
      </c>
      <c r="T292" s="1" t="str">
        <f t="shared" si="23"/>
        <v/>
      </c>
      <c r="V292" s="1" t="str">
        <f t="shared" si="26"/>
        <v/>
      </c>
      <c r="W292" s="40" t="str">
        <f>IF(V292&gt;1,Employment!$S292,"")</f>
        <v/>
      </c>
    </row>
    <row r="293" spans="1:23" ht="10.5" x14ac:dyDescent="0.25">
      <c r="A293" s="39">
        <f>'Industry selection'!C293</f>
        <v>1</v>
      </c>
      <c r="B293" s="2">
        <v>74.099999999999994</v>
      </c>
      <c r="C293" s="2" t="s">
        <v>596</v>
      </c>
      <c r="D293" s="9" t="str">
        <f>IF($A293=2,IF(ISNUMBER(REGION!CY293),REGION!CY293,""),"")</f>
        <v/>
      </c>
      <c r="E293" s="9" t="str">
        <f>IF($A293=2,IF(ISNUMBER(REGION!CZ293),REGION!CZ293,""),"")</f>
        <v/>
      </c>
      <c r="F293" s="9" t="str">
        <f>IF($A293=2,IF(ISNUMBER(REGION!DA293),REGION!DA293,""),"")</f>
        <v/>
      </c>
      <c r="G293" s="9" t="str">
        <f>IF($A293=2,IF(ISNUMBER(REGION!DB293),REGION!DB293,""),"")</f>
        <v/>
      </c>
      <c r="H293" s="9" t="str">
        <f>IF($A293=2,IF(ISNUMBER(REGION!DC293),REGION!DC293,""),"")</f>
        <v/>
      </c>
      <c r="I293" s="9" t="str">
        <f>IF($A293=2,IF(ISNUMBER(REGION!DD293),REGION!DD293,""),"")</f>
        <v/>
      </c>
      <c r="J293" s="6" t="str">
        <f t="shared" si="24"/>
        <v/>
      </c>
      <c r="K293" s="1" t="str">
        <f t="shared" si="22"/>
        <v/>
      </c>
      <c r="M293" s="9" t="str">
        <f>IF($A293=2,IF(ISNUMBER(REGION!DF293),REGION!DF293,""),"")</f>
        <v/>
      </c>
      <c r="N293" s="9" t="str">
        <f>IF($A293=2,IF(ISNUMBER(REGION!DG293),REGION!DG293,""),"")</f>
        <v/>
      </c>
      <c r="O293" s="9" t="str">
        <f>IF($A293=2,IF(ISNUMBER(REGION!DH293),REGION!DH293,""),"")</f>
        <v/>
      </c>
      <c r="P293" s="9" t="str">
        <f>IF($A293=2,IF(ISNUMBER(REGION!DI293),REGION!DI293,""),"")</f>
        <v/>
      </c>
      <c r="Q293" s="9" t="str">
        <f>IF($A293=2,IF(ISNUMBER(REGION!DJ293),REGION!DJ293,""),"")</f>
        <v/>
      </c>
      <c r="R293" s="9" t="str">
        <f>IF($A293=2,IF(ISNUMBER(REGION!DK293),REGION!DK293,""),"")</f>
        <v/>
      </c>
      <c r="S293" s="6" t="str">
        <f t="shared" si="25"/>
        <v/>
      </c>
      <c r="T293" s="1" t="str">
        <f t="shared" si="23"/>
        <v/>
      </c>
      <c r="V293" s="1" t="str">
        <f t="shared" si="26"/>
        <v/>
      </c>
      <c r="W293" s="40" t="str">
        <f>IF(V293&gt;1,Employment!$S293,"")</f>
        <v/>
      </c>
    </row>
    <row r="294" spans="1:23" ht="10.5" x14ac:dyDescent="0.25">
      <c r="A294" s="39">
        <f>'Industry selection'!C294</f>
        <v>1</v>
      </c>
      <c r="B294" s="2">
        <v>74.2</v>
      </c>
      <c r="C294" s="2" t="s">
        <v>598</v>
      </c>
      <c r="D294" s="9" t="str">
        <f>IF($A294=2,IF(ISNUMBER(REGION!CY294),REGION!CY294,""),"")</f>
        <v/>
      </c>
      <c r="E294" s="9" t="str">
        <f>IF($A294=2,IF(ISNUMBER(REGION!CZ294),REGION!CZ294,""),"")</f>
        <v/>
      </c>
      <c r="F294" s="9" t="str">
        <f>IF($A294=2,IF(ISNUMBER(REGION!DA294),REGION!DA294,""),"")</f>
        <v/>
      </c>
      <c r="G294" s="9" t="str">
        <f>IF($A294=2,IF(ISNUMBER(REGION!DB294),REGION!DB294,""),"")</f>
        <v/>
      </c>
      <c r="H294" s="9" t="str">
        <f>IF($A294=2,IF(ISNUMBER(REGION!DC294),REGION!DC294,""),"")</f>
        <v/>
      </c>
      <c r="I294" s="9" t="str">
        <f>IF($A294=2,IF(ISNUMBER(REGION!DD294),REGION!DD294,""),"")</f>
        <v/>
      </c>
      <c r="J294" s="6" t="str">
        <f t="shared" si="24"/>
        <v/>
      </c>
      <c r="K294" s="1" t="str">
        <f t="shared" si="22"/>
        <v/>
      </c>
      <c r="M294" s="9" t="str">
        <f>IF($A294=2,IF(ISNUMBER(REGION!DF294),REGION!DF294,""),"")</f>
        <v/>
      </c>
      <c r="N294" s="9" t="str">
        <f>IF($A294=2,IF(ISNUMBER(REGION!DG294),REGION!DG294,""),"")</f>
        <v/>
      </c>
      <c r="O294" s="9" t="str">
        <f>IF($A294=2,IF(ISNUMBER(REGION!DH294),REGION!DH294,""),"")</f>
        <v/>
      </c>
      <c r="P294" s="9" t="str">
        <f>IF($A294=2,IF(ISNUMBER(REGION!DI294),REGION!DI294,""),"")</f>
        <v/>
      </c>
      <c r="Q294" s="9" t="str">
        <f>IF($A294=2,IF(ISNUMBER(REGION!DJ294),REGION!DJ294,""),"")</f>
        <v/>
      </c>
      <c r="R294" s="9" t="str">
        <f>IF($A294=2,IF(ISNUMBER(REGION!DK294),REGION!DK294,""),"")</f>
        <v/>
      </c>
      <c r="S294" s="6" t="str">
        <f t="shared" si="25"/>
        <v/>
      </c>
      <c r="T294" s="1" t="str">
        <f t="shared" si="23"/>
        <v/>
      </c>
      <c r="V294" s="1" t="str">
        <f t="shared" si="26"/>
        <v/>
      </c>
      <c r="W294" s="40" t="str">
        <f>IF(V294&gt;1,Employment!$S294,"")</f>
        <v/>
      </c>
    </row>
    <row r="295" spans="1:23" ht="10.5" x14ac:dyDescent="0.25">
      <c r="A295" s="39">
        <f>'Industry selection'!C295</f>
        <v>1</v>
      </c>
      <c r="B295" s="2">
        <v>74.3</v>
      </c>
      <c r="C295" s="2" t="s">
        <v>600</v>
      </c>
      <c r="D295" s="9" t="str">
        <f>IF($A295=2,IF(ISNUMBER(REGION!CY295),REGION!CY295,""),"")</f>
        <v/>
      </c>
      <c r="E295" s="9" t="str">
        <f>IF($A295=2,IF(ISNUMBER(REGION!CZ295),REGION!CZ295,""),"")</f>
        <v/>
      </c>
      <c r="F295" s="9" t="str">
        <f>IF($A295=2,IF(ISNUMBER(REGION!DA295),REGION!DA295,""),"")</f>
        <v/>
      </c>
      <c r="G295" s="9" t="str">
        <f>IF($A295=2,IF(ISNUMBER(REGION!DB295),REGION!DB295,""),"")</f>
        <v/>
      </c>
      <c r="H295" s="9" t="str">
        <f>IF($A295=2,IF(ISNUMBER(REGION!DC295),REGION!DC295,""),"")</f>
        <v/>
      </c>
      <c r="I295" s="9" t="str">
        <f>IF($A295=2,IF(ISNUMBER(REGION!DD295),REGION!DD295,""),"")</f>
        <v/>
      </c>
      <c r="J295" s="6" t="str">
        <f t="shared" si="24"/>
        <v/>
      </c>
      <c r="K295" s="1" t="str">
        <f t="shared" si="22"/>
        <v/>
      </c>
      <c r="M295" s="9" t="str">
        <f>IF($A295=2,IF(ISNUMBER(REGION!DF295),REGION!DF295,""),"")</f>
        <v/>
      </c>
      <c r="N295" s="9" t="str">
        <f>IF($A295=2,IF(ISNUMBER(REGION!DG295),REGION!DG295,""),"")</f>
        <v/>
      </c>
      <c r="O295" s="9" t="str">
        <f>IF($A295=2,IF(ISNUMBER(REGION!DH295),REGION!DH295,""),"")</f>
        <v/>
      </c>
      <c r="P295" s="9" t="str">
        <f>IF($A295=2,IF(ISNUMBER(REGION!DI295),REGION!DI295,""),"")</f>
        <v/>
      </c>
      <c r="Q295" s="9" t="str">
        <f>IF($A295=2,IF(ISNUMBER(REGION!DJ295),REGION!DJ295,""),"")</f>
        <v/>
      </c>
      <c r="R295" s="9" t="str">
        <f>IF($A295=2,IF(ISNUMBER(REGION!DK295),REGION!DK295,""),"")</f>
        <v/>
      </c>
      <c r="S295" s="6" t="str">
        <f t="shared" si="25"/>
        <v/>
      </c>
      <c r="T295" s="1" t="str">
        <f t="shared" si="23"/>
        <v/>
      </c>
      <c r="V295" s="1" t="str">
        <f t="shared" si="26"/>
        <v/>
      </c>
      <c r="W295" s="40" t="str">
        <f>IF(V295&gt;1,Employment!$S295,"")</f>
        <v/>
      </c>
    </row>
    <row r="296" spans="1:23" ht="10.5" x14ac:dyDescent="0.25">
      <c r="A296" s="39">
        <f>'Industry selection'!C296</f>
        <v>2</v>
      </c>
      <c r="B296" s="2">
        <v>74.900000000000006</v>
      </c>
      <c r="C296" s="2" t="s">
        <v>602</v>
      </c>
      <c r="D296" s="9" t="str">
        <f>IF($A296=2,IF(ISNUMBER(REGION!CY296),REGION!CY296,""),"")</f>
        <v/>
      </c>
      <c r="E296" s="9">
        <f>IF($A296=2,IF(ISNUMBER(REGION!CZ296),REGION!CZ296,""),"")</f>
        <v>88.343286893438616</v>
      </c>
      <c r="F296" s="9">
        <f>IF($A296=2,IF(ISNUMBER(REGION!DA296),REGION!DA296,""),"")</f>
        <v>105.64070736479097</v>
      </c>
      <c r="G296" s="9">
        <f>IF($A296=2,IF(ISNUMBER(REGION!DB296),REGION!DB296,""),"")</f>
        <v>87.91082602017525</v>
      </c>
      <c r="H296" s="9">
        <f>IF($A296=2,IF(ISNUMBER(REGION!DC296),REGION!DC296,""),"")</f>
        <v>72.689754301717471</v>
      </c>
      <c r="I296" s="9" t="str">
        <f>IF($A296=2,IF(ISNUMBER(REGION!DD296),REGION!DD296,""),"")</f>
        <v/>
      </c>
      <c r="J296" s="6">
        <f t="shared" si="24"/>
        <v>88.646143645030577</v>
      </c>
      <c r="K296" s="1">
        <f t="shared" si="22"/>
        <v>0</v>
      </c>
      <c r="M296" s="9" t="str">
        <f>IF($A296=2,IF(ISNUMBER(REGION!DF296),REGION!DF296,""),"")</f>
        <v/>
      </c>
      <c r="N296" s="9">
        <f>IF($A296=2,IF(ISNUMBER(REGION!DG296),REGION!DG296,""),"")</f>
        <v>51.971574445960016</v>
      </c>
      <c r="O296" s="9">
        <f>IF($A296=2,IF(ISNUMBER(REGION!DH296),REGION!DH296,""),"")</f>
        <v>51.47782532530168</v>
      </c>
      <c r="P296" s="9">
        <f>IF($A296=2,IF(ISNUMBER(REGION!DI296),REGION!DI296,""),"")</f>
        <v>39.773314308622183</v>
      </c>
      <c r="Q296" s="9">
        <f>IF($A296=2,IF(ISNUMBER(REGION!DJ296),REGION!DJ296,""),"")</f>
        <v>29.399483816331681</v>
      </c>
      <c r="R296" s="9" t="str">
        <f>IF($A296=2,IF(ISNUMBER(REGION!DK296),REGION!DK296,""),"")</f>
        <v/>
      </c>
      <c r="S296" s="6">
        <f t="shared" si="25"/>
        <v>43.155549474053885</v>
      </c>
      <c r="T296" s="1">
        <f t="shared" si="23"/>
        <v>0</v>
      </c>
      <c r="V296" s="1">
        <f t="shared" si="26"/>
        <v>0</v>
      </c>
      <c r="W296" s="40" t="str">
        <f>IF(V296&gt;1,Employment!$S296,"")</f>
        <v/>
      </c>
    </row>
    <row r="297" spans="1:23" ht="10.5" x14ac:dyDescent="0.25">
      <c r="A297" s="39">
        <f>'Industry selection'!C297</f>
        <v>1</v>
      </c>
      <c r="B297" s="2">
        <v>75</v>
      </c>
      <c r="C297" s="2" t="s">
        <v>604</v>
      </c>
      <c r="D297" s="9" t="str">
        <f>IF($A297=2,IF(ISNUMBER(REGION!CY297),REGION!CY297,""),"")</f>
        <v/>
      </c>
      <c r="E297" s="9" t="str">
        <f>IF($A297=2,IF(ISNUMBER(REGION!CZ297),REGION!CZ297,""),"")</f>
        <v/>
      </c>
      <c r="F297" s="9" t="str">
        <f>IF($A297=2,IF(ISNUMBER(REGION!DA297),REGION!DA297,""),"")</f>
        <v/>
      </c>
      <c r="G297" s="9" t="str">
        <f>IF($A297=2,IF(ISNUMBER(REGION!DB297),REGION!DB297,""),"")</f>
        <v/>
      </c>
      <c r="H297" s="9" t="str">
        <f>IF($A297=2,IF(ISNUMBER(REGION!DC297),REGION!DC297,""),"")</f>
        <v/>
      </c>
      <c r="I297" s="9" t="str">
        <f>IF($A297=2,IF(ISNUMBER(REGION!DD297),REGION!DD297,""),"")</f>
        <v/>
      </c>
      <c r="J297" s="6" t="str">
        <f t="shared" si="24"/>
        <v/>
      </c>
      <c r="K297" s="1" t="str">
        <f t="shared" si="22"/>
        <v/>
      </c>
      <c r="M297" s="9" t="str">
        <f>IF($A297=2,IF(ISNUMBER(REGION!DF297),REGION!DF297,""),"")</f>
        <v/>
      </c>
      <c r="N297" s="9" t="str">
        <f>IF($A297=2,IF(ISNUMBER(REGION!DG297),REGION!DG297,""),"")</f>
        <v/>
      </c>
      <c r="O297" s="9" t="str">
        <f>IF($A297=2,IF(ISNUMBER(REGION!DH297),REGION!DH297,""),"")</f>
        <v/>
      </c>
      <c r="P297" s="9" t="str">
        <f>IF($A297=2,IF(ISNUMBER(REGION!DI297),REGION!DI297,""),"")</f>
        <v/>
      </c>
      <c r="Q297" s="9" t="str">
        <f>IF($A297=2,IF(ISNUMBER(REGION!DJ297),REGION!DJ297,""),"")</f>
        <v/>
      </c>
      <c r="R297" s="9" t="str">
        <f>IF($A297=2,IF(ISNUMBER(REGION!DK297),REGION!DK297,""),"")</f>
        <v/>
      </c>
      <c r="S297" s="6" t="str">
        <f t="shared" si="25"/>
        <v/>
      </c>
      <c r="T297" s="1" t="str">
        <f t="shared" si="23"/>
        <v/>
      </c>
      <c r="V297" s="1" t="str">
        <f t="shared" si="26"/>
        <v/>
      </c>
      <c r="W297" s="40" t="str">
        <f>IF(V297&gt;1,Employment!$S297,"")</f>
        <v/>
      </c>
    </row>
    <row r="298" spans="1:23" ht="10.5" x14ac:dyDescent="0.25">
      <c r="A298" s="39" t="str">
        <f>'Industry selection'!C298</f>
        <v/>
      </c>
      <c r="B298" s="2" t="s">
        <v>606</v>
      </c>
      <c r="C298" s="2" t="s">
        <v>607</v>
      </c>
      <c r="D298" s="9" t="str">
        <f>IF($A298=2,IF(ISNUMBER(REGION!CY298),REGION!CY298,""),"")</f>
        <v/>
      </c>
      <c r="E298" s="9" t="str">
        <f>IF($A298=2,IF(ISNUMBER(REGION!CZ298),REGION!CZ298,""),"")</f>
        <v/>
      </c>
      <c r="F298" s="9" t="str">
        <f>IF($A298=2,IF(ISNUMBER(REGION!DA298),REGION!DA298,""),"")</f>
        <v/>
      </c>
      <c r="G298" s="9" t="str">
        <f>IF($A298=2,IF(ISNUMBER(REGION!DB298),REGION!DB298,""),"")</f>
        <v/>
      </c>
      <c r="H298" s="9" t="str">
        <f>IF($A298=2,IF(ISNUMBER(REGION!DC298),REGION!DC298,""),"")</f>
        <v/>
      </c>
      <c r="I298" s="9" t="str">
        <f>IF($A298=2,IF(ISNUMBER(REGION!DD298),REGION!DD298,""),"")</f>
        <v/>
      </c>
      <c r="J298" s="6" t="str">
        <f t="shared" si="24"/>
        <v/>
      </c>
      <c r="K298" s="1" t="str">
        <f t="shared" si="22"/>
        <v/>
      </c>
      <c r="M298" s="9" t="str">
        <f>IF($A298=2,IF(ISNUMBER(REGION!DF298),REGION!DF298,""),"")</f>
        <v/>
      </c>
      <c r="N298" s="9" t="str">
        <f>IF($A298=2,IF(ISNUMBER(REGION!DG298),REGION!DG298,""),"")</f>
        <v/>
      </c>
      <c r="O298" s="9" t="str">
        <f>IF($A298=2,IF(ISNUMBER(REGION!DH298),REGION!DH298,""),"")</f>
        <v/>
      </c>
      <c r="P298" s="9" t="str">
        <f>IF($A298=2,IF(ISNUMBER(REGION!DI298),REGION!DI298,""),"")</f>
        <v/>
      </c>
      <c r="Q298" s="9" t="str">
        <f>IF($A298=2,IF(ISNUMBER(REGION!DJ298),REGION!DJ298,""),"")</f>
        <v/>
      </c>
      <c r="R298" s="9" t="str">
        <f>IF($A298=2,IF(ISNUMBER(REGION!DK298),REGION!DK298,""),"")</f>
        <v/>
      </c>
      <c r="S298" s="6" t="str">
        <f t="shared" si="25"/>
        <v/>
      </c>
      <c r="T298" s="1" t="str">
        <f t="shared" si="23"/>
        <v/>
      </c>
      <c r="V298" s="1" t="str">
        <f t="shared" si="26"/>
        <v/>
      </c>
      <c r="W298" s="40" t="str">
        <f>IF(V298&gt;1,Employment!$S298,"")</f>
        <v/>
      </c>
    </row>
    <row r="299" spans="1:23" ht="10.5" x14ac:dyDescent="0.25">
      <c r="A299" s="39" t="str">
        <f>'Industry selection'!C299</f>
        <v/>
      </c>
      <c r="B299" s="2">
        <v>77</v>
      </c>
      <c r="C299" s="2" t="s">
        <v>609</v>
      </c>
      <c r="D299" s="9" t="str">
        <f>IF($A299=2,IF(ISNUMBER(REGION!CY299),REGION!CY299,""),"")</f>
        <v/>
      </c>
      <c r="E299" s="9" t="str">
        <f>IF($A299=2,IF(ISNUMBER(REGION!CZ299),REGION!CZ299,""),"")</f>
        <v/>
      </c>
      <c r="F299" s="9" t="str">
        <f>IF($A299=2,IF(ISNUMBER(REGION!DA299),REGION!DA299,""),"")</f>
        <v/>
      </c>
      <c r="G299" s="9" t="str">
        <f>IF($A299=2,IF(ISNUMBER(REGION!DB299),REGION!DB299,""),"")</f>
        <v/>
      </c>
      <c r="H299" s="9" t="str">
        <f>IF($A299=2,IF(ISNUMBER(REGION!DC299),REGION!DC299,""),"")</f>
        <v/>
      </c>
      <c r="I299" s="9" t="str">
        <f>IF($A299=2,IF(ISNUMBER(REGION!DD299),REGION!DD299,""),"")</f>
        <v/>
      </c>
      <c r="J299" s="6" t="str">
        <f t="shared" si="24"/>
        <v/>
      </c>
      <c r="K299" s="1" t="str">
        <f t="shared" si="22"/>
        <v/>
      </c>
      <c r="M299" s="9" t="str">
        <f>IF($A299=2,IF(ISNUMBER(REGION!DF299),REGION!DF299,""),"")</f>
        <v/>
      </c>
      <c r="N299" s="9" t="str">
        <f>IF($A299=2,IF(ISNUMBER(REGION!DG299),REGION!DG299,""),"")</f>
        <v/>
      </c>
      <c r="O299" s="9" t="str">
        <f>IF($A299=2,IF(ISNUMBER(REGION!DH299),REGION!DH299,""),"")</f>
        <v/>
      </c>
      <c r="P299" s="9" t="str">
        <f>IF($A299=2,IF(ISNUMBER(REGION!DI299),REGION!DI299,""),"")</f>
        <v/>
      </c>
      <c r="Q299" s="9" t="str">
        <f>IF($A299=2,IF(ISNUMBER(REGION!DJ299),REGION!DJ299,""),"")</f>
        <v/>
      </c>
      <c r="R299" s="9" t="str">
        <f>IF($A299=2,IF(ISNUMBER(REGION!DK299),REGION!DK299,""),"")</f>
        <v/>
      </c>
      <c r="S299" s="6" t="str">
        <f t="shared" si="25"/>
        <v/>
      </c>
      <c r="T299" s="1" t="str">
        <f t="shared" si="23"/>
        <v/>
      </c>
      <c r="V299" s="1" t="str">
        <f t="shared" si="26"/>
        <v/>
      </c>
      <c r="W299" s="40" t="str">
        <f>IF(V299&gt;1,Employment!$S299,"")</f>
        <v/>
      </c>
    </row>
    <row r="300" spans="1:23" ht="10.5" x14ac:dyDescent="0.25">
      <c r="A300" s="39">
        <f>'Industry selection'!C300</f>
        <v>2</v>
      </c>
      <c r="B300" s="2">
        <v>77.099999999999994</v>
      </c>
      <c r="C300" s="2" t="s">
        <v>611</v>
      </c>
      <c r="D300" s="9" t="str">
        <f>IF($A300=2,IF(ISNUMBER(REGION!CY300),REGION!CY300,""),"")</f>
        <v/>
      </c>
      <c r="E300" s="9">
        <f>IF($A300=2,IF(ISNUMBER(REGION!CZ300),REGION!CZ300,""),"")</f>
        <v>112.58294273751649</v>
      </c>
      <c r="F300" s="9" t="str">
        <f>IF($A300=2,IF(ISNUMBER(REGION!DA300),REGION!DA300,""),"")</f>
        <v/>
      </c>
      <c r="G300" s="9">
        <f>IF($A300=2,IF(ISNUMBER(REGION!DB300),REGION!DB300,""),"")</f>
        <v>57.471457092034953</v>
      </c>
      <c r="H300" s="9" t="str">
        <f>IF($A300=2,IF(ISNUMBER(REGION!DC300),REGION!DC300,""),"")</f>
        <v/>
      </c>
      <c r="I300" s="9">
        <f>IF($A300=2,IF(ISNUMBER(REGION!DD300),REGION!DD300,""),"")</f>
        <v>85.469781641475791</v>
      </c>
      <c r="J300" s="6">
        <f t="shared" si="24"/>
        <v>85.174727157009087</v>
      </c>
      <c r="K300" s="1">
        <f t="shared" si="22"/>
        <v>0</v>
      </c>
      <c r="M300" s="9" t="str">
        <f>IF($A300=2,IF(ISNUMBER(REGION!DF300),REGION!DF300,""),"")</f>
        <v/>
      </c>
      <c r="N300" s="9">
        <f>IF($A300=2,IF(ISNUMBER(REGION!DG300),REGION!DG300,""),"")</f>
        <v>74.283652242862644</v>
      </c>
      <c r="O300" s="9" t="str">
        <f>IF($A300=2,IF(ISNUMBER(REGION!DH300),REGION!DH300,""),"")</f>
        <v/>
      </c>
      <c r="P300" s="9">
        <f>IF($A300=2,IF(ISNUMBER(REGION!DI300),REGION!DI300,""),"")</f>
        <v>36.283364746835325</v>
      </c>
      <c r="Q300" s="9" t="str">
        <f>IF($A300=2,IF(ISNUMBER(REGION!DJ300),REGION!DJ300,""),"")</f>
        <v/>
      </c>
      <c r="R300" s="9">
        <f>IF($A300=2,IF(ISNUMBER(REGION!DK300),REGION!DK300,""),"")</f>
        <v>60.724916661262796</v>
      </c>
      <c r="S300" s="6">
        <f t="shared" si="25"/>
        <v>57.097311216986924</v>
      </c>
      <c r="T300" s="1">
        <f t="shared" si="23"/>
        <v>0</v>
      </c>
      <c r="V300" s="1">
        <f t="shared" si="26"/>
        <v>0</v>
      </c>
      <c r="W300" s="40" t="str">
        <f>IF(V300&gt;1,Employment!$S300,"")</f>
        <v/>
      </c>
    </row>
    <row r="301" spans="1:23" ht="10.5" x14ac:dyDescent="0.25">
      <c r="A301" s="39">
        <f>'Industry selection'!C301</f>
        <v>1</v>
      </c>
      <c r="B301" s="2">
        <v>77.2</v>
      </c>
      <c r="C301" s="2" t="s">
        <v>613</v>
      </c>
      <c r="D301" s="9" t="str">
        <f>IF($A301=2,IF(ISNUMBER(REGION!CY301),REGION!CY301,""),"")</f>
        <v/>
      </c>
      <c r="E301" s="9" t="str">
        <f>IF($A301=2,IF(ISNUMBER(REGION!CZ301),REGION!CZ301,""),"")</f>
        <v/>
      </c>
      <c r="F301" s="9" t="str">
        <f>IF($A301=2,IF(ISNUMBER(REGION!DA301),REGION!DA301,""),"")</f>
        <v/>
      </c>
      <c r="G301" s="9" t="str">
        <f>IF($A301=2,IF(ISNUMBER(REGION!DB301),REGION!DB301,""),"")</f>
        <v/>
      </c>
      <c r="H301" s="9" t="str">
        <f>IF($A301=2,IF(ISNUMBER(REGION!DC301),REGION!DC301,""),"")</f>
        <v/>
      </c>
      <c r="I301" s="9" t="str">
        <f>IF($A301=2,IF(ISNUMBER(REGION!DD301),REGION!DD301,""),"")</f>
        <v/>
      </c>
      <c r="J301" s="6" t="str">
        <f t="shared" si="24"/>
        <v/>
      </c>
      <c r="K301" s="1" t="str">
        <f t="shared" si="22"/>
        <v/>
      </c>
      <c r="M301" s="9" t="str">
        <f>IF($A301=2,IF(ISNUMBER(REGION!DF301),REGION!DF301,""),"")</f>
        <v/>
      </c>
      <c r="N301" s="9" t="str">
        <f>IF($A301=2,IF(ISNUMBER(REGION!DG301),REGION!DG301,""),"")</f>
        <v/>
      </c>
      <c r="O301" s="9" t="str">
        <f>IF($A301=2,IF(ISNUMBER(REGION!DH301),REGION!DH301,""),"")</f>
        <v/>
      </c>
      <c r="P301" s="9" t="str">
        <f>IF($A301=2,IF(ISNUMBER(REGION!DI301),REGION!DI301,""),"")</f>
        <v/>
      </c>
      <c r="Q301" s="9" t="str">
        <f>IF($A301=2,IF(ISNUMBER(REGION!DJ301),REGION!DJ301,""),"")</f>
        <v/>
      </c>
      <c r="R301" s="9" t="str">
        <f>IF($A301=2,IF(ISNUMBER(REGION!DK301),REGION!DK301,""),"")</f>
        <v/>
      </c>
      <c r="S301" s="6" t="str">
        <f t="shared" si="25"/>
        <v/>
      </c>
      <c r="T301" s="1" t="str">
        <f t="shared" si="23"/>
        <v/>
      </c>
      <c r="V301" s="1" t="str">
        <f t="shared" si="26"/>
        <v/>
      </c>
      <c r="W301" s="40" t="str">
        <f>IF(V301&gt;1,Employment!$S301,"")</f>
        <v/>
      </c>
    </row>
    <row r="302" spans="1:23" ht="10.5" x14ac:dyDescent="0.25">
      <c r="A302" s="39">
        <f>'Industry selection'!C302</f>
        <v>2</v>
      </c>
      <c r="B302" s="2">
        <v>77.3</v>
      </c>
      <c r="C302" s="2" t="s">
        <v>615</v>
      </c>
      <c r="D302" s="9">
        <f>IF($A302=2,IF(ISNUMBER(REGION!CY302),REGION!CY302,""),"")</f>
        <v>81.448595988313997</v>
      </c>
      <c r="E302" s="9" t="str">
        <f>IF($A302=2,IF(ISNUMBER(REGION!CZ302),REGION!CZ302,""),"")</f>
        <v/>
      </c>
      <c r="F302" s="9">
        <f>IF($A302=2,IF(ISNUMBER(REGION!DA302),REGION!DA302,""),"")</f>
        <v>81.966298894215953</v>
      </c>
      <c r="G302" s="9" t="str">
        <f>IF($A302=2,IF(ISNUMBER(REGION!DB302),REGION!DB302,""),"")</f>
        <v/>
      </c>
      <c r="H302" s="9">
        <f>IF($A302=2,IF(ISNUMBER(REGION!DC302),REGION!DC302,""),"")</f>
        <v>70.064841194329716</v>
      </c>
      <c r="I302" s="9">
        <f>IF($A302=2,IF(ISNUMBER(REGION!DD302),REGION!DD302,""),"")</f>
        <v>91.822986450311831</v>
      </c>
      <c r="J302" s="6">
        <f t="shared" si="24"/>
        <v>81.325680631792878</v>
      </c>
      <c r="K302" s="1">
        <f t="shared" si="22"/>
        <v>0</v>
      </c>
      <c r="M302" s="9">
        <f>IF($A302=2,IF(ISNUMBER(REGION!DF302),REGION!DF302,""),"")</f>
        <v>48.499381488712856</v>
      </c>
      <c r="N302" s="9" t="str">
        <f>IF($A302=2,IF(ISNUMBER(REGION!DG302),REGION!DG302,""),"")</f>
        <v/>
      </c>
      <c r="O302" s="9">
        <f>IF($A302=2,IF(ISNUMBER(REGION!DH302),REGION!DH302,""),"")</f>
        <v>53.122590782456832</v>
      </c>
      <c r="P302" s="9" t="str">
        <f>IF($A302=2,IF(ISNUMBER(REGION!DI302),REGION!DI302,""),"")</f>
        <v/>
      </c>
      <c r="Q302" s="9">
        <f>IF($A302=2,IF(ISNUMBER(REGION!DJ302),REGION!DJ302,""),"")</f>
        <v>39.465423273836635</v>
      </c>
      <c r="R302" s="9">
        <f>IF($A302=2,IF(ISNUMBER(REGION!DK302),REGION!DK302,""),"")</f>
        <v>62.892238538609789</v>
      </c>
      <c r="S302" s="6">
        <f t="shared" si="25"/>
        <v>50.994908520904019</v>
      </c>
      <c r="T302" s="1">
        <f t="shared" si="23"/>
        <v>0</v>
      </c>
      <c r="V302" s="1">
        <f t="shared" si="26"/>
        <v>0</v>
      </c>
      <c r="W302" s="40" t="str">
        <f>IF(V302&gt;1,Employment!$S302,"")</f>
        <v/>
      </c>
    </row>
    <row r="303" spans="1:23" ht="10.5" x14ac:dyDescent="0.25">
      <c r="A303" s="39">
        <f>'Industry selection'!C303</f>
        <v>1</v>
      </c>
      <c r="B303" s="2">
        <v>77.400000000000006</v>
      </c>
      <c r="C303" s="2" t="s">
        <v>617</v>
      </c>
      <c r="D303" s="9" t="str">
        <f>IF($A303=2,IF(ISNUMBER(REGION!CY303),REGION!CY303,""),"")</f>
        <v/>
      </c>
      <c r="E303" s="9" t="str">
        <f>IF($A303=2,IF(ISNUMBER(REGION!CZ303),REGION!CZ303,""),"")</f>
        <v/>
      </c>
      <c r="F303" s="9" t="str">
        <f>IF($A303=2,IF(ISNUMBER(REGION!DA303),REGION!DA303,""),"")</f>
        <v/>
      </c>
      <c r="G303" s="9" t="str">
        <f>IF($A303=2,IF(ISNUMBER(REGION!DB303),REGION!DB303,""),"")</f>
        <v/>
      </c>
      <c r="H303" s="9" t="str">
        <f>IF($A303=2,IF(ISNUMBER(REGION!DC303),REGION!DC303,""),"")</f>
        <v/>
      </c>
      <c r="I303" s="9" t="str">
        <f>IF($A303=2,IF(ISNUMBER(REGION!DD303),REGION!DD303,""),"")</f>
        <v/>
      </c>
      <c r="J303" s="6" t="str">
        <f t="shared" si="24"/>
        <v/>
      </c>
      <c r="K303" s="1" t="str">
        <f t="shared" si="22"/>
        <v/>
      </c>
      <c r="M303" s="9" t="str">
        <f>IF($A303=2,IF(ISNUMBER(REGION!DF303),REGION!DF303,""),"")</f>
        <v/>
      </c>
      <c r="N303" s="9" t="str">
        <f>IF($A303=2,IF(ISNUMBER(REGION!DG303),REGION!DG303,""),"")</f>
        <v/>
      </c>
      <c r="O303" s="9" t="str">
        <f>IF($A303=2,IF(ISNUMBER(REGION!DH303),REGION!DH303,""),"")</f>
        <v/>
      </c>
      <c r="P303" s="9" t="str">
        <f>IF($A303=2,IF(ISNUMBER(REGION!DI303),REGION!DI303,""),"")</f>
        <v/>
      </c>
      <c r="Q303" s="9" t="str">
        <f>IF($A303=2,IF(ISNUMBER(REGION!DJ303),REGION!DJ303,""),"")</f>
        <v/>
      </c>
      <c r="R303" s="9" t="str">
        <f>IF($A303=2,IF(ISNUMBER(REGION!DK303),REGION!DK303,""),"")</f>
        <v/>
      </c>
      <c r="S303" s="6" t="str">
        <f t="shared" si="25"/>
        <v/>
      </c>
      <c r="T303" s="1" t="str">
        <f t="shared" si="23"/>
        <v/>
      </c>
      <c r="V303" s="1" t="str">
        <f t="shared" si="26"/>
        <v/>
      </c>
      <c r="W303" s="40" t="str">
        <f>IF(V303&gt;1,Employment!$S303,"")</f>
        <v/>
      </c>
    </row>
    <row r="304" spans="1:23" ht="10.5" x14ac:dyDescent="0.25">
      <c r="A304" s="39">
        <f>'Industry selection'!C304</f>
        <v>2</v>
      </c>
      <c r="B304" s="2">
        <v>78</v>
      </c>
      <c r="C304" s="2" t="s">
        <v>619</v>
      </c>
      <c r="D304" s="9" t="str">
        <f>IF($A304=2,IF(ISNUMBER(REGION!CY304),REGION!CY304,""),"")</f>
        <v/>
      </c>
      <c r="E304" s="9">
        <f>IF($A304=2,IF(ISNUMBER(REGION!CZ304),REGION!CZ304,""),"")</f>
        <v>43.03817393754283</v>
      </c>
      <c r="F304" s="9">
        <f>IF($A304=2,IF(ISNUMBER(REGION!DA304),REGION!DA304,""),"")</f>
        <v>133.1087017029659</v>
      </c>
      <c r="G304" s="9">
        <f>IF($A304=2,IF(ISNUMBER(REGION!DB304),REGION!DB304,""),"")</f>
        <v>54.188894434101726</v>
      </c>
      <c r="H304" s="9">
        <f>IF($A304=2,IF(ISNUMBER(REGION!DC304),REGION!DC304,""),"")</f>
        <v>49.673520889452554</v>
      </c>
      <c r="I304" s="9">
        <f>IF($A304=2,IF(ISNUMBER(REGION!DD304),REGION!DD304,""),"")</f>
        <v>67.850717771376992</v>
      </c>
      <c r="J304" s="6">
        <f t="shared" si="24"/>
        <v>69.572001747088009</v>
      </c>
      <c r="K304" s="1">
        <f t="shared" si="22"/>
        <v>0</v>
      </c>
      <c r="M304" s="9" t="str">
        <f>IF($A304=2,IF(ISNUMBER(REGION!DF304),REGION!DF304,""),"")</f>
        <v/>
      </c>
      <c r="N304" s="9">
        <f>IF($A304=2,IF(ISNUMBER(REGION!DG304),REGION!DG304,""),"")</f>
        <v>41.842695258285417</v>
      </c>
      <c r="O304" s="9">
        <f>IF($A304=2,IF(ISNUMBER(REGION!DH304),REGION!DH304,""),"")</f>
        <v>121.70397244951717</v>
      </c>
      <c r="P304" s="9">
        <f>IF($A304=2,IF(ISNUMBER(REGION!DI304),REGION!DI304,""),"")</f>
        <v>51.107982797360449</v>
      </c>
      <c r="Q304" s="9">
        <f>IF($A304=2,IF(ISNUMBER(REGION!DJ304),REGION!DJ304,""),"")</f>
        <v>37.856626018003773</v>
      </c>
      <c r="R304" s="9">
        <f>IF($A304=2,IF(ISNUMBER(REGION!DK304),REGION!DK304,""),"")</f>
        <v>44.69348445826526</v>
      </c>
      <c r="S304" s="6">
        <f t="shared" si="25"/>
        <v>59.44095219628641</v>
      </c>
      <c r="T304" s="1">
        <f t="shared" si="23"/>
        <v>0</v>
      </c>
      <c r="V304" s="1">
        <f t="shared" si="26"/>
        <v>0</v>
      </c>
      <c r="W304" s="40" t="str">
        <f>IF(V304&gt;1,Employment!$S304,"")</f>
        <v/>
      </c>
    </row>
    <row r="305" spans="1:23" ht="10.5" x14ac:dyDescent="0.25">
      <c r="A305" s="39">
        <f>'Industry selection'!C305</f>
        <v>1</v>
      </c>
      <c r="B305" s="2">
        <v>78.099999999999994</v>
      </c>
      <c r="C305" s="2" t="s">
        <v>621</v>
      </c>
      <c r="D305" s="9" t="str">
        <f>IF($A305=2,IF(ISNUMBER(REGION!CY305),REGION!CY305,""),"")</f>
        <v/>
      </c>
      <c r="E305" s="9" t="str">
        <f>IF($A305=2,IF(ISNUMBER(REGION!CZ305),REGION!CZ305,""),"")</f>
        <v/>
      </c>
      <c r="F305" s="9" t="str">
        <f>IF($A305=2,IF(ISNUMBER(REGION!DA305),REGION!DA305,""),"")</f>
        <v/>
      </c>
      <c r="G305" s="9" t="str">
        <f>IF($A305=2,IF(ISNUMBER(REGION!DB305),REGION!DB305,""),"")</f>
        <v/>
      </c>
      <c r="H305" s="9" t="str">
        <f>IF($A305=2,IF(ISNUMBER(REGION!DC305),REGION!DC305,""),"")</f>
        <v/>
      </c>
      <c r="I305" s="9" t="str">
        <f>IF($A305=2,IF(ISNUMBER(REGION!DD305),REGION!DD305,""),"")</f>
        <v/>
      </c>
      <c r="J305" s="6" t="str">
        <f t="shared" si="24"/>
        <v/>
      </c>
      <c r="K305" s="1" t="str">
        <f t="shared" si="22"/>
        <v/>
      </c>
      <c r="M305" s="9" t="str">
        <f>IF($A305=2,IF(ISNUMBER(REGION!DF305),REGION!DF305,""),"")</f>
        <v/>
      </c>
      <c r="N305" s="9" t="str">
        <f>IF($A305=2,IF(ISNUMBER(REGION!DG305),REGION!DG305,""),"")</f>
        <v/>
      </c>
      <c r="O305" s="9" t="str">
        <f>IF($A305=2,IF(ISNUMBER(REGION!DH305),REGION!DH305,""),"")</f>
        <v/>
      </c>
      <c r="P305" s="9" t="str">
        <f>IF($A305=2,IF(ISNUMBER(REGION!DI305),REGION!DI305,""),"")</f>
        <v/>
      </c>
      <c r="Q305" s="9" t="str">
        <f>IF($A305=2,IF(ISNUMBER(REGION!DJ305),REGION!DJ305,""),"")</f>
        <v/>
      </c>
      <c r="R305" s="9" t="str">
        <f>IF($A305=2,IF(ISNUMBER(REGION!DK305),REGION!DK305,""),"")</f>
        <v/>
      </c>
      <c r="S305" s="6" t="str">
        <f t="shared" si="25"/>
        <v/>
      </c>
      <c r="T305" s="1" t="str">
        <f t="shared" si="23"/>
        <v/>
      </c>
      <c r="V305" s="1" t="str">
        <f t="shared" si="26"/>
        <v/>
      </c>
      <c r="W305" s="40" t="str">
        <f>IF(V305&gt;1,Employment!$S305,"")</f>
        <v/>
      </c>
    </row>
    <row r="306" spans="1:23" ht="10.5" x14ac:dyDescent="0.25">
      <c r="A306" s="39">
        <f>'Industry selection'!C306</f>
        <v>1</v>
      </c>
      <c r="B306" s="2">
        <v>78.2</v>
      </c>
      <c r="C306" s="2" t="s">
        <v>623</v>
      </c>
      <c r="D306" s="9" t="str">
        <f>IF($A306=2,IF(ISNUMBER(REGION!CY306),REGION!CY306,""),"")</f>
        <v/>
      </c>
      <c r="E306" s="9" t="str">
        <f>IF($A306=2,IF(ISNUMBER(REGION!CZ306),REGION!CZ306,""),"")</f>
        <v/>
      </c>
      <c r="F306" s="9" t="str">
        <f>IF($A306=2,IF(ISNUMBER(REGION!DA306),REGION!DA306,""),"")</f>
        <v/>
      </c>
      <c r="G306" s="9" t="str">
        <f>IF($A306=2,IF(ISNUMBER(REGION!DB306),REGION!DB306,""),"")</f>
        <v/>
      </c>
      <c r="H306" s="9" t="str">
        <f>IF($A306=2,IF(ISNUMBER(REGION!DC306),REGION!DC306,""),"")</f>
        <v/>
      </c>
      <c r="I306" s="9" t="str">
        <f>IF($A306=2,IF(ISNUMBER(REGION!DD306),REGION!DD306,""),"")</f>
        <v/>
      </c>
      <c r="J306" s="6" t="str">
        <f t="shared" si="24"/>
        <v/>
      </c>
      <c r="K306" s="1" t="str">
        <f t="shared" si="22"/>
        <v/>
      </c>
      <c r="M306" s="9" t="str">
        <f>IF($A306=2,IF(ISNUMBER(REGION!DF306),REGION!DF306,""),"")</f>
        <v/>
      </c>
      <c r="N306" s="9" t="str">
        <f>IF($A306=2,IF(ISNUMBER(REGION!DG306),REGION!DG306,""),"")</f>
        <v/>
      </c>
      <c r="O306" s="9" t="str">
        <f>IF($A306=2,IF(ISNUMBER(REGION!DH306),REGION!DH306,""),"")</f>
        <v/>
      </c>
      <c r="P306" s="9" t="str">
        <f>IF($A306=2,IF(ISNUMBER(REGION!DI306),REGION!DI306,""),"")</f>
        <v/>
      </c>
      <c r="Q306" s="9" t="str">
        <f>IF($A306=2,IF(ISNUMBER(REGION!DJ306),REGION!DJ306,""),"")</f>
        <v/>
      </c>
      <c r="R306" s="9" t="str">
        <f>IF($A306=2,IF(ISNUMBER(REGION!DK306),REGION!DK306,""),"")</f>
        <v/>
      </c>
      <c r="S306" s="6" t="str">
        <f t="shared" si="25"/>
        <v/>
      </c>
      <c r="T306" s="1" t="str">
        <f t="shared" si="23"/>
        <v/>
      </c>
      <c r="V306" s="1" t="str">
        <f t="shared" si="26"/>
        <v/>
      </c>
      <c r="W306" s="40" t="str">
        <f>IF(V306&gt;1,Employment!$S306,"")</f>
        <v/>
      </c>
    </row>
    <row r="307" spans="1:23" ht="10.5" x14ac:dyDescent="0.25">
      <c r="A307" s="39">
        <f>'Industry selection'!C307</f>
        <v>1</v>
      </c>
      <c r="B307" s="2">
        <v>78.3</v>
      </c>
      <c r="C307" s="2" t="s">
        <v>625</v>
      </c>
      <c r="D307" s="9" t="str">
        <f>IF($A307=2,IF(ISNUMBER(REGION!CY307),REGION!CY307,""),"")</f>
        <v/>
      </c>
      <c r="E307" s="9" t="str">
        <f>IF($A307=2,IF(ISNUMBER(REGION!CZ307),REGION!CZ307,""),"")</f>
        <v/>
      </c>
      <c r="F307" s="9" t="str">
        <f>IF($A307=2,IF(ISNUMBER(REGION!DA307),REGION!DA307,""),"")</f>
        <v/>
      </c>
      <c r="G307" s="9" t="str">
        <f>IF($A307=2,IF(ISNUMBER(REGION!DB307),REGION!DB307,""),"")</f>
        <v/>
      </c>
      <c r="H307" s="9" t="str">
        <f>IF($A307=2,IF(ISNUMBER(REGION!DC307),REGION!DC307,""),"")</f>
        <v/>
      </c>
      <c r="I307" s="9" t="str">
        <f>IF($A307=2,IF(ISNUMBER(REGION!DD307),REGION!DD307,""),"")</f>
        <v/>
      </c>
      <c r="J307" s="6" t="str">
        <f t="shared" si="24"/>
        <v/>
      </c>
      <c r="K307" s="1" t="str">
        <f t="shared" si="22"/>
        <v/>
      </c>
      <c r="M307" s="9" t="str">
        <f>IF($A307=2,IF(ISNUMBER(REGION!DF307),REGION!DF307,""),"")</f>
        <v/>
      </c>
      <c r="N307" s="9" t="str">
        <f>IF($A307=2,IF(ISNUMBER(REGION!DG307),REGION!DG307,""),"")</f>
        <v/>
      </c>
      <c r="O307" s="9" t="str">
        <f>IF($A307=2,IF(ISNUMBER(REGION!DH307),REGION!DH307,""),"")</f>
        <v/>
      </c>
      <c r="P307" s="9" t="str">
        <f>IF($A307=2,IF(ISNUMBER(REGION!DI307),REGION!DI307,""),"")</f>
        <v/>
      </c>
      <c r="Q307" s="9" t="str">
        <f>IF($A307=2,IF(ISNUMBER(REGION!DJ307),REGION!DJ307,""),"")</f>
        <v/>
      </c>
      <c r="R307" s="9" t="str">
        <f>IF($A307=2,IF(ISNUMBER(REGION!DK307),REGION!DK307,""),"")</f>
        <v/>
      </c>
      <c r="S307" s="6" t="str">
        <f t="shared" si="25"/>
        <v/>
      </c>
      <c r="T307" s="1" t="str">
        <f t="shared" si="23"/>
        <v/>
      </c>
      <c r="V307" s="1" t="str">
        <f t="shared" si="26"/>
        <v/>
      </c>
      <c r="W307" s="40" t="str">
        <f>IF(V307&gt;1,Employment!$S307,"")</f>
        <v/>
      </c>
    </row>
    <row r="308" spans="1:23" ht="10.5" x14ac:dyDescent="0.25">
      <c r="A308" s="39">
        <f>'Industry selection'!C308</f>
        <v>2</v>
      </c>
      <c r="B308" s="2">
        <v>79</v>
      </c>
      <c r="C308" s="2" t="s">
        <v>627</v>
      </c>
      <c r="D308" s="9">
        <f>IF($A308=2,IF(ISNUMBER(REGION!CY308),REGION!CY308,""),"")</f>
        <v>59.783805226980839</v>
      </c>
      <c r="E308" s="9">
        <f>IF($A308=2,IF(ISNUMBER(REGION!CZ308),REGION!CZ308,""),"")</f>
        <v>56.489426944462991</v>
      </c>
      <c r="F308" s="9">
        <f>IF($A308=2,IF(ISNUMBER(REGION!DA308),REGION!DA308,""),"")</f>
        <v>53.833353989469607</v>
      </c>
      <c r="G308" s="9">
        <f>IF($A308=2,IF(ISNUMBER(REGION!DB308),REGION!DB308,""),"")</f>
        <v>44.627108899756884</v>
      </c>
      <c r="H308" s="9">
        <f>IF($A308=2,IF(ISNUMBER(REGION!DC308),REGION!DC308,""),"")</f>
        <v>44.279710485603921</v>
      </c>
      <c r="I308" s="9">
        <f>IF($A308=2,IF(ISNUMBER(REGION!DD308),REGION!DD308,""),"")</f>
        <v>59.239089832479685</v>
      </c>
      <c r="J308" s="6">
        <f t="shared" si="24"/>
        <v>53.042082563125653</v>
      </c>
      <c r="K308" s="1">
        <f t="shared" si="22"/>
        <v>0</v>
      </c>
      <c r="M308" s="9">
        <f>IF($A308=2,IF(ISNUMBER(REGION!DF308),REGION!DF308,""),"")</f>
        <v>49.785723804060801</v>
      </c>
      <c r="N308" s="9">
        <f>IF($A308=2,IF(ISNUMBER(REGION!DG308),REGION!DG308,""),"")</f>
        <v>56.122552127845317</v>
      </c>
      <c r="O308" s="9">
        <f>IF($A308=2,IF(ISNUMBER(REGION!DH308),REGION!DH308,""),"")</f>
        <v>58.679603722728345</v>
      </c>
      <c r="P308" s="9">
        <f>IF($A308=2,IF(ISNUMBER(REGION!DI308),REGION!DI308,""),"")</f>
        <v>44.884673631283015</v>
      </c>
      <c r="Q308" s="9">
        <f>IF($A308=2,IF(ISNUMBER(REGION!DJ308),REGION!DJ308,""),"")</f>
        <v>45.975115595827276</v>
      </c>
      <c r="R308" s="9">
        <f>IF($A308=2,IF(ISNUMBER(REGION!DK308),REGION!DK308,""),"")</f>
        <v>64.562005820359545</v>
      </c>
      <c r="S308" s="6">
        <f t="shared" si="25"/>
        <v>53.334945783684049</v>
      </c>
      <c r="T308" s="1">
        <f t="shared" si="23"/>
        <v>0</v>
      </c>
      <c r="V308" s="1">
        <f t="shared" si="26"/>
        <v>0</v>
      </c>
      <c r="W308" s="40" t="str">
        <f>IF(V308&gt;1,Employment!$S308,"")</f>
        <v/>
      </c>
    </row>
    <row r="309" spans="1:23" ht="10.5" x14ac:dyDescent="0.25">
      <c r="A309" s="39">
        <f>'Industry selection'!C309</f>
        <v>1</v>
      </c>
      <c r="B309" s="2">
        <v>79.099999999999994</v>
      </c>
      <c r="C309" s="2" t="s">
        <v>629</v>
      </c>
      <c r="D309" s="9" t="str">
        <f>IF($A309=2,IF(ISNUMBER(REGION!CY309),REGION!CY309,""),"")</f>
        <v/>
      </c>
      <c r="E309" s="9" t="str">
        <f>IF($A309=2,IF(ISNUMBER(REGION!CZ309),REGION!CZ309,""),"")</f>
        <v/>
      </c>
      <c r="F309" s="9" t="str">
        <f>IF($A309=2,IF(ISNUMBER(REGION!DA309),REGION!DA309,""),"")</f>
        <v/>
      </c>
      <c r="G309" s="9" t="str">
        <f>IF($A309=2,IF(ISNUMBER(REGION!DB309),REGION!DB309,""),"")</f>
        <v/>
      </c>
      <c r="H309" s="9" t="str">
        <f>IF($A309=2,IF(ISNUMBER(REGION!DC309),REGION!DC309,""),"")</f>
        <v/>
      </c>
      <c r="I309" s="9" t="str">
        <f>IF($A309=2,IF(ISNUMBER(REGION!DD309),REGION!DD309,""),"")</f>
        <v/>
      </c>
      <c r="J309" s="6" t="str">
        <f t="shared" si="24"/>
        <v/>
      </c>
      <c r="K309" s="1" t="str">
        <f t="shared" si="22"/>
        <v/>
      </c>
      <c r="M309" s="9" t="str">
        <f>IF($A309=2,IF(ISNUMBER(REGION!DF309),REGION!DF309,""),"")</f>
        <v/>
      </c>
      <c r="N309" s="9" t="str">
        <f>IF($A309=2,IF(ISNUMBER(REGION!DG309),REGION!DG309,""),"")</f>
        <v/>
      </c>
      <c r="O309" s="9" t="str">
        <f>IF($A309=2,IF(ISNUMBER(REGION!DH309),REGION!DH309,""),"")</f>
        <v/>
      </c>
      <c r="P309" s="9" t="str">
        <f>IF($A309=2,IF(ISNUMBER(REGION!DI309),REGION!DI309,""),"")</f>
        <v/>
      </c>
      <c r="Q309" s="9" t="str">
        <f>IF($A309=2,IF(ISNUMBER(REGION!DJ309),REGION!DJ309,""),"")</f>
        <v/>
      </c>
      <c r="R309" s="9" t="str">
        <f>IF($A309=2,IF(ISNUMBER(REGION!DK309),REGION!DK309,""),"")</f>
        <v/>
      </c>
      <c r="S309" s="6" t="str">
        <f t="shared" si="25"/>
        <v/>
      </c>
      <c r="T309" s="1" t="str">
        <f t="shared" si="23"/>
        <v/>
      </c>
      <c r="V309" s="1" t="str">
        <f t="shared" si="26"/>
        <v/>
      </c>
      <c r="W309" s="40" t="str">
        <f>IF(V309&gt;1,Employment!$S309,"")</f>
        <v/>
      </c>
    </row>
    <row r="310" spans="1:23" ht="10.5" x14ac:dyDescent="0.25">
      <c r="A310" s="39">
        <f>'Industry selection'!C310</f>
        <v>1</v>
      </c>
      <c r="B310" s="2">
        <v>79.900000000000006</v>
      </c>
      <c r="C310" s="2" t="s">
        <v>631</v>
      </c>
      <c r="D310" s="9" t="str">
        <f>IF($A310=2,IF(ISNUMBER(REGION!CY310),REGION!CY310,""),"")</f>
        <v/>
      </c>
      <c r="E310" s="9" t="str">
        <f>IF($A310=2,IF(ISNUMBER(REGION!CZ310),REGION!CZ310,""),"")</f>
        <v/>
      </c>
      <c r="F310" s="9" t="str">
        <f>IF($A310=2,IF(ISNUMBER(REGION!DA310),REGION!DA310,""),"")</f>
        <v/>
      </c>
      <c r="G310" s="9" t="str">
        <f>IF($A310=2,IF(ISNUMBER(REGION!DB310),REGION!DB310,""),"")</f>
        <v/>
      </c>
      <c r="H310" s="9" t="str">
        <f>IF($A310=2,IF(ISNUMBER(REGION!DC310),REGION!DC310,""),"")</f>
        <v/>
      </c>
      <c r="I310" s="9" t="str">
        <f>IF($A310=2,IF(ISNUMBER(REGION!DD310),REGION!DD310,""),"")</f>
        <v/>
      </c>
      <c r="J310" s="6" t="str">
        <f t="shared" si="24"/>
        <v/>
      </c>
      <c r="K310" s="1" t="str">
        <f t="shared" si="22"/>
        <v/>
      </c>
      <c r="M310" s="9" t="str">
        <f>IF($A310=2,IF(ISNUMBER(REGION!DF310),REGION!DF310,""),"")</f>
        <v/>
      </c>
      <c r="N310" s="9" t="str">
        <f>IF($A310=2,IF(ISNUMBER(REGION!DG310),REGION!DG310,""),"")</f>
        <v/>
      </c>
      <c r="O310" s="9" t="str">
        <f>IF($A310=2,IF(ISNUMBER(REGION!DH310),REGION!DH310,""),"")</f>
        <v/>
      </c>
      <c r="P310" s="9" t="str">
        <f>IF($A310=2,IF(ISNUMBER(REGION!DI310),REGION!DI310,""),"")</f>
        <v/>
      </c>
      <c r="Q310" s="9" t="str">
        <f>IF($A310=2,IF(ISNUMBER(REGION!DJ310),REGION!DJ310,""),"")</f>
        <v/>
      </c>
      <c r="R310" s="9" t="str">
        <f>IF($A310=2,IF(ISNUMBER(REGION!DK310),REGION!DK310,""),"")</f>
        <v/>
      </c>
      <c r="S310" s="6" t="str">
        <f t="shared" si="25"/>
        <v/>
      </c>
      <c r="T310" s="1" t="str">
        <f t="shared" si="23"/>
        <v/>
      </c>
      <c r="V310" s="1" t="str">
        <f t="shared" si="26"/>
        <v/>
      </c>
      <c r="W310" s="40" t="str">
        <f>IF(V310&gt;1,Employment!$S310,"")</f>
        <v/>
      </c>
    </row>
    <row r="311" spans="1:23" ht="10.5" x14ac:dyDescent="0.25">
      <c r="A311" s="39" t="str">
        <f>'Industry selection'!C311</f>
        <v/>
      </c>
      <c r="B311" s="2">
        <v>80</v>
      </c>
      <c r="C311" s="2" t="s">
        <v>633</v>
      </c>
      <c r="D311" s="9" t="str">
        <f>IF($A311=2,IF(ISNUMBER(REGION!CY311),REGION!CY311,""),"")</f>
        <v/>
      </c>
      <c r="E311" s="9" t="str">
        <f>IF($A311=2,IF(ISNUMBER(REGION!CZ311),REGION!CZ311,""),"")</f>
        <v/>
      </c>
      <c r="F311" s="9" t="str">
        <f>IF($A311=2,IF(ISNUMBER(REGION!DA311),REGION!DA311,""),"")</f>
        <v/>
      </c>
      <c r="G311" s="9" t="str">
        <f>IF($A311=2,IF(ISNUMBER(REGION!DB311),REGION!DB311,""),"")</f>
        <v/>
      </c>
      <c r="H311" s="9" t="str">
        <f>IF($A311=2,IF(ISNUMBER(REGION!DC311),REGION!DC311,""),"")</f>
        <v/>
      </c>
      <c r="I311" s="9" t="str">
        <f>IF($A311=2,IF(ISNUMBER(REGION!DD311),REGION!DD311,""),"")</f>
        <v/>
      </c>
      <c r="J311" s="6" t="str">
        <f t="shared" si="24"/>
        <v/>
      </c>
      <c r="K311" s="1" t="str">
        <f t="shared" si="22"/>
        <v/>
      </c>
      <c r="M311" s="9" t="str">
        <f>IF($A311=2,IF(ISNUMBER(REGION!DF311),REGION!DF311,""),"")</f>
        <v/>
      </c>
      <c r="N311" s="9" t="str">
        <f>IF($A311=2,IF(ISNUMBER(REGION!DG311),REGION!DG311,""),"")</f>
        <v/>
      </c>
      <c r="O311" s="9" t="str">
        <f>IF($A311=2,IF(ISNUMBER(REGION!DH311),REGION!DH311,""),"")</f>
        <v/>
      </c>
      <c r="P311" s="9" t="str">
        <f>IF($A311=2,IF(ISNUMBER(REGION!DI311),REGION!DI311,""),"")</f>
        <v/>
      </c>
      <c r="Q311" s="9" t="str">
        <f>IF($A311=2,IF(ISNUMBER(REGION!DJ311),REGION!DJ311,""),"")</f>
        <v/>
      </c>
      <c r="R311" s="9" t="str">
        <f>IF($A311=2,IF(ISNUMBER(REGION!DK311),REGION!DK311,""),"")</f>
        <v/>
      </c>
      <c r="S311" s="6" t="str">
        <f t="shared" si="25"/>
        <v/>
      </c>
      <c r="T311" s="1" t="str">
        <f t="shared" si="23"/>
        <v/>
      </c>
      <c r="V311" s="1" t="str">
        <f t="shared" si="26"/>
        <v/>
      </c>
      <c r="W311" s="40" t="str">
        <f>IF(V311&gt;1,Employment!$S311,"")</f>
        <v/>
      </c>
    </row>
    <row r="312" spans="1:23" ht="10.5" x14ac:dyDescent="0.25">
      <c r="A312" s="39">
        <f>'Industry selection'!C312</f>
        <v>2</v>
      </c>
      <c r="B312" s="2">
        <v>80.099999999999994</v>
      </c>
      <c r="C312" s="2" t="s">
        <v>635</v>
      </c>
      <c r="D312" s="9">
        <f>IF($A312=2,IF(ISNUMBER(REGION!CY312),REGION!CY312,""),"")</f>
        <v>62.109938540606173</v>
      </c>
      <c r="E312" s="9">
        <f>IF($A312=2,IF(ISNUMBER(REGION!CZ312),REGION!CZ312,""),"")</f>
        <v>54.498874540097589</v>
      </c>
      <c r="F312" s="9">
        <f>IF($A312=2,IF(ISNUMBER(REGION!DA312),REGION!DA312,""),"")</f>
        <v>53.099623756246373</v>
      </c>
      <c r="G312" s="9">
        <f>IF($A312=2,IF(ISNUMBER(REGION!DB312),REGION!DB312,""),"")</f>
        <v>45.679977100614174</v>
      </c>
      <c r="H312" s="9">
        <f>IF($A312=2,IF(ISNUMBER(REGION!DC312),REGION!DC312,""),"")</f>
        <v>45.971703815954186</v>
      </c>
      <c r="I312" s="9">
        <f>IF($A312=2,IF(ISNUMBER(REGION!DD312),REGION!DD312,""),"")</f>
        <v>63.237613549945706</v>
      </c>
      <c r="J312" s="6">
        <f t="shared" si="24"/>
        <v>54.099621883910693</v>
      </c>
      <c r="K312" s="1">
        <f t="shared" si="22"/>
        <v>0</v>
      </c>
      <c r="M312" s="9">
        <f>IF($A312=2,IF(ISNUMBER(REGION!DF312),REGION!DF312,""),"")</f>
        <v>68.412910436760299</v>
      </c>
      <c r="N312" s="9">
        <f>IF($A312=2,IF(ISNUMBER(REGION!DG312),REGION!DG312,""),"")</f>
        <v>62.964255837762487</v>
      </c>
      <c r="O312" s="9">
        <f>IF($A312=2,IF(ISNUMBER(REGION!DH312),REGION!DH312,""),"")</f>
        <v>61.710022471466651</v>
      </c>
      <c r="P312" s="9">
        <f>IF($A312=2,IF(ISNUMBER(REGION!DI312),REGION!DI312,""),"")</f>
        <v>64.55732461216482</v>
      </c>
      <c r="Q312" s="9">
        <f>IF($A312=2,IF(ISNUMBER(REGION!DJ312),REGION!DJ312,""),"")</f>
        <v>65.940325669448171</v>
      </c>
      <c r="R312" s="9">
        <f>IF($A312=2,IF(ISNUMBER(REGION!DK312),REGION!DK312,""),"")</f>
        <v>82.862800830877134</v>
      </c>
      <c r="S312" s="6">
        <f t="shared" si="25"/>
        <v>67.741273309746589</v>
      </c>
      <c r="T312" s="1">
        <f t="shared" si="23"/>
        <v>0</v>
      </c>
      <c r="V312" s="1">
        <f t="shared" si="26"/>
        <v>0</v>
      </c>
      <c r="W312" s="40" t="str">
        <f>IF(V312&gt;1,Employment!$S312,"")</f>
        <v/>
      </c>
    </row>
    <row r="313" spans="1:23" ht="10.5" x14ac:dyDescent="0.25">
      <c r="A313" s="39">
        <f>'Industry selection'!C313</f>
        <v>2</v>
      </c>
      <c r="B313" s="2">
        <v>80.2</v>
      </c>
      <c r="C313" s="2" t="s">
        <v>637</v>
      </c>
      <c r="D313" s="9">
        <f>IF($A313=2,IF(ISNUMBER(REGION!CY313),REGION!CY313,""),"")</f>
        <v>56.557688320136734</v>
      </c>
      <c r="E313" s="9">
        <f>IF($A313=2,IF(ISNUMBER(REGION!CZ313),REGION!CZ313,""),"")</f>
        <v>72.771657751553036</v>
      </c>
      <c r="F313" s="9">
        <f>IF($A313=2,IF(ISNUMBER(REGION!DA313),REGION!DA313,""),"")</f>
        <v>48.275969715381379</v>
      </c>
      <c r="G313" s="9">
        <f>IF($A313=2,IF(ISNUMBER(REGION!DB313),REGION!DB313,""),"")</f>
        <v>67.482052947892981</v>
      </c>
      <c r="H313" s="9">
        <f>IF($A313=2,IF(ISNUMBER(REGION!DC313),REGION!DC313,""),"")</f>
        <v>57.635543846388821</v>
      </c>
      <c r="I313" s="9">
        <f>IF($A313=2,IF(ISNUMBER(REGION!DD313),REGION!DD313,""),"")</f>
        <v>56.594392775017887</v>
      </c>
      <c r="J313" s="6">
        <f t="shared" si="24"/>
        <v>59.886217559395135</v>
      </c>
      <c r="K313" s="1">
        <f t="shared" si="22"/>
        <v>0</v>
      </c>
      <c r="M313" s="9">
        <f>IF($A313=2,IF(ISNUMBER(REGION!DF313),REGION!DF313,""),"")</f>
        <v>55.652181369748895</v>
      </c>
      <c r="N313" s="9">
        <f>IF($A313=2,IF(ISNUMBER(REGION!DG313),REGION!DG313,""),"")</f>
        <v>74.80842424568479</v>
      </c>
      <c r="O313" s="9">
        <f>IF($A313=2,IF(ISNUMBER(REGION!DH313),REGION!DH313,""),"")</f>
        <v>38.765855990680009</v>
      </c>
      <c r="P313" s="9">
        <f>IF($A313=2,IF(ISNUMBER(REGION!DI313),REGION!DI313,""),"")</f>
        <v>58.09820795798197</v>
      </c>
      <c r="Q313" s="9">
        <f>IF($A313=2,IF(ISNUMBER(REGION!DJ313),REGION!DJ313,""),"")</f>
        <v>62.921643586986576</v>
      </c>
      <c r="R313" s="9">
        <f>IF($A313=2,IF(ISNUMBER(REGION!DK313),REGION!DK313,""),"")</f>
        <v>57.139546564925858</v>
      </c>
      <c r="S313" s="6">
        <f t="shared" si="25"/>
        <v>57.897643286001347</v>
      </c>
      <c r="T313" s="1">
        <f t="shared" si="23"/>
        <v>0</v>
      </c>
      <c r="V313" s="1">
        <f t="shared" si="26"/>
        <v>0</v>
      </c>
      <c r="W313" s="40" t="str">
        <f>IF(V313&gt;1,Employment!$S313,"")</f>
        <v/>
      </c>
    </row>
    <row r="314" spans="1:23" ht="10.5" x14ac:dyDescent="0.25">
      <c r="A314" s="39">
        <f>'Industry selection'!C314</f>
        <v>1</v>
      </c>
      <c r="B314" s="2">
        <v>80.3</v>
      </c>
      <c r="C314" s="2" t="s">
        <v>639</v>
      </c>
      <c r="D314" s="9" t="str">
        <f>IF($A314=2,IF(ISNUMBER(REGION!CY314),REGION!CY314,""),"")</f>
        <v/>
      </c>
      <c r="E314" s="9" t="str">
        <f>IF($A314=2,IF(ISNUMBER(REGION!CZ314),REGION!CZ314,""),"")</f>
        <v/>
      </c>
      <c r="F314" s="9" t="str">
        <f>IF($A314=2,IF(ISNUMBER(REGION!DA314),REGION!DA314,""),"")</f>
        <v/>
      </c>
      <c r="G314" s="9" t="str">
        <f>IF($A314=2,IF(ISNUMBER(REGION!DB314),REGION!DB314,""),"")</f>
        <v/>
      </c>
      <c r="H314" s="9" t="str">
        <f>IF($A314=2,IF(ISNUMBER(REGION!DC314),REGION!DC314,""),"")</f>
        <v/>
      </c>
      <c r="I314" s="9" t="str">
        <f>IF($A314=2,IF(ISNUMBER(REGION!DD314),REGION!DD314,""),"")</f>
        <v/>
      </c>
      <c r="J314" s="6" t="str">
        <f t="shared" si="24"/>
        <v/>
      </c>
      <c r="K314" s="1" t="str">
        <f t="shared" si="22"/>
        <v/>
      </c>
      <c r="M314" s="9" t="str">
        <f>IF($A314=2,IF(ISNUMBER(REGION!DF314),REGION!DF314,""),"")</f>
        <v/>
      </c>
      <c r="N314" s="9" t="str">
        <f>IF($A314=2,IF(ISNUMBER(REGION!DG314),REGION!DG314,""),"")</f>
        <v/>
      </c>
      <c r="O314" s="9" t="str">
        <f>IF($A314=2,IF(ISNUMBER(REGION!DH314),REGION!DH314,""),"")</f>
        <v/>
      </c>
      <c r="P314" s="9" t="str">
        <f>IF($A314=2,IF(ISNUMBER(REGION!DI314),REGION!DI314,""),"")</f>
        <v/>
      </c>
      <c r="Q314" s="9" t="str">
        <f>IF($A314=2,IF(ISNUMBER(REGION!DJ314),REGION!DJ314,""),"")</f>
        <v/>
      </c>
      <c r="R314" s="9" t="str">
        <f>IF($A314=2,IF(ISNUMBER(REGION!DK314),REGION!DK314,""),"")</f>
        <v/>
      </c>
      <c r="S314" s="6" t="str">
        <f t="shared" si="25"/>
        <v/>
      </c>
      <c r="T314" s="1" t="str">
        <f t="shared" si="23"/>
        <v/>
      </c>
      <c r="V314" s="1" t="str">
        <f t="shared" si="26"/>
        <v/>
      </c>
      <c r="W314" s="40" t="str">
        <f>IF(V314&gt;1,Employment!$S314,"")</f>
        <v/>
      </c>
    </row>
    <row r="315" spans="1:23" ht="10.5" x14ac:dyDescent="0.25">
      <c r="A315" s="39" t="str">
        <f>'Industry selection'!C315</f>
        <v/>
      </c>
      <c r="B315" s="2">
        <v>81</v>
      </c>
      <c r="C315" s="2" t="s">
        <v>641</v>
      </c>
      <c r="D315" s="9" t="str">
        <f>IF($A315=2,IF(ISNUMBER(REGION!CY315),REGION!CY315,""),"")</f>
        <v/>
      </c>
      <c r="E315" s="9" t="str">
        <f>IF($A315=2,IF(ISNUMBER(REGION!CZ315),REGION!CZ315,""),"")</f>
        <v/>
      </c>
      <c r="F315" s="9" t="str">
        <f>IF($A315=2,IF(ISNUMBER(REGION!DA315),REGION!DA315,""),"")</f>
        <v/>
      </c>
      <c r="G315" s="9" t="str">
        <f>IF($A315=2,IF(ISNUMBER(REGION!DB315),REGION!DB315,""),"")</f>
        <v/>
      </c>
      <c r="H315" s="9" t="str">
        <f>IF($A315=2,IF(ISNUMBER(REGION!DC315),REGION!DC315,""),"")</f>
        <v/>
      </c>
      <c r="I315" s="9" t="str">
        <f>IF($A315=2,IF(ISNUMBER(REGION!DD315),REGION!DD315,""),"")</f>
        <v/>
      </c>
      <c r="J315" s="6" t="str">
        <f t="shared" si="24"/>
        <v/>
      </c>
      <c r="K315" s="1" t="str">
        <f t="shared" si="22"/>
        <v/>
      </c>
      <c r="M315" s="9" t="str">
        <f>IF($A315=2,IF(ISNUMBER(REGION!DF315),REGION!DF315,""),"")</f>
        <v/>
      </c>
      <c r="N315" s="9" t="str">
        <f>IF($A315=2,IF(ISNUMBER(REGION!DG315),REGION!DG315,""),"")</f>
        <v/>
      </c>
      <c r="O315" s="9" t="str">
        <f>IF($A315=2,IF(ISNUMBER(REGION!DH315),REGION!DH315,""),"")</f>
        <v/>
      </c>
      <c r="P315" s="9" t="str">
        <f>IF($A315=2,IF(ISNUMBER(REGION!DI315),REGION!DI315,""),"")</f>
        <v/>
      </c>
      <c r="Q315" s="9" t="str">
        <f>IF($A315=2,IF(ISNUMBER(REGION!DJ315),REGION!DJ315,""),"")</f>
        <v/>
      </c>
      <c r="R315" s="9" t="str">
        <f>IF($A315=2,IF(ISNUMBER(REGION!DK315),REGION!DK315,""),"")</f>
        <v/>
      </c>
      <c r="S315" s="6" t="str">
        <f t="shared" si="25"/>
        <v/>
      </c>
      <c r="T315" s="1" t="str">
        <f t="shared" si="23"/>
        <v/>
      </c>
      <c r="V315" s="1" t="str">
        <f t="shared" si="26"/>
        <v/>
      </c>
      <c r="W315" s="40" t="str">
        <f>IF(V315&gt;1,Employment!$S315,"")</f>
        <v/>
      </c>
    </row>
    <row r="316" spans="1:23" ht="10.5" x14ac:dyDescent="0.25">
      <c r="A316" s="39">
        <f>'Industry selection'!C316</f>
        <v>2</v>
      </c>
      <c r="B316" s="2">
        <v>81.099999999999994</v>
      </c>
      <c r="C316" s="2" t="s">
        <v>643</v>
      </c>
      <c r="D316" s="9">
        <f>IF($A316=2,IF(ISNUMBER(REGION!CY316),REGION!CY316,""),"")</f>
        <v>76.633866865501503</v>
      </c>
      <c r="E316" s="9">
        <f>IF($A316=2,IF(ISNUMBER(REGION!CZ316),REGION!CZ316,""),"")</f>
        <v>70.802767040679882</v>
      </c>
      <c r="F316" s="9">
        <f>IF($A316=2,IF(ISNUMBER(REGION!DA316),REGION!DA316,""),"")</f>
        <v>69.153033866512914</v>
      </c>
      <c r="G316" s="9">
        <f>IF($A316=2,IF(ISNUMBER(REGION!DB316),REGION!DB316,""),"")</f>
        <v>72.747879986224788</v>
      </c>
      <c r="H316" s="9">
        <f>IF($A316=2,IF(ISNUMBER(REGION!DC316),REGION!DC316,""),"")</f>
        <v>69.627076947767392</v>
      </c>
      <c r="I316" s="9">
        <f>IF($A316=2,IF(ISNUMBER(REGION!DD316),REGION!DD316,""),"")</f>
        <v>71.728453476825862</v>
      </c>
      <c r="J316" s="6">
        <f t="shared" si="24"/>
        <v>71.782179697252047</v>
      </c>
      <c r="K316" s="1">
        <f t="shared" si="22"/>
        <v>0</v>
      </c>
      <c r="M316" s="9">
        <f>IF($A316=2,IF(ISNUMBER(REGION!DF316),REGION!DF316,""),"")</f>
        <v>69.101362087268711</v>
      </c>
      <c r="N316" s="9">
        <f>IF($A316=2,IF(ISNUMBER(REGION!DG316),REGION!DG316,""),"")</f>
        <v>65.054820112374514</v>
      </c>
      <c r="O316" s="9">
        <f>IF($A316=2,IF(ISNUMBER(REGION!DH316),REGION!DH316,""),"")</f>
        <v>63.310291234979601</v>
      </c>
      <c r="P316" s="9">
        <f>IF($A316=2,IF(ISNUMBER(REGION!DI316),REGION!DI316,""),"")</f>
        <v>75.659848900544802</v>
      </c>
      <c r="Q316" s="9">
        <f>IF($A316=2,IF(ISNUMBER(REGION!DJ316),REGION!DJ316,""),"")</f>
        <v>72.555470157159661</v>
      </c>
      <c r="R316" s="9">
        <f>IF($A316=2,IF(ISNUMBER(REGION!DK316),REGION!DK316,""),"")</f>
        <v>78.014741264492031</v>
      </c>
      <c r="S316" s="6">
        <f t="shared" si="25"/>
        <v>70.616088959469892</v>
      </c>
      <c r="T316" s="1">
        <f t="shared" si="23"/>
        <v>0</v>
      </c>
      <c r="V316" s="1">
        <f t="shared" si="26"/>
        <v>0</v>
      </c>
      <c r="W316" s="40" t="str">
        <f>IF(V316&gt;1,Employment!$S316,"")</f>
        <v/>
      </c>
    </row>
    <row r="317" spans="1:23" ht="10.5" x14ac:dyDescent="0.25">
      <c r="A317" s="39">
        <f>'Industry selection'!C317</f>
        <v>1</v>
      </c>
      <c r="B317" s="2">
        <v>81.2</v>
      </c>
      <c r="C317" s="2" t="s">
        <v>645</v>
      </c>
      <c r="D317" s="9" t="str">
        <f>IF($A317=2,IF(ISNUMBER(REGION!CY317),REGION!CY317,""),"")</f>
        <v/>
      </c>
      <c r="E317" s="9" t="str">
        <f>IF($A317=2,IF(ISNUMBER(REGION!CZ317),REGION!CZ317,""),"")</f>
        <v/>
      </c>
      <c r="F317" s="9" t="str">
        <f>IF($A317=2,IF(ISNUMBER(REGION!DA317),REGION!DA317,""),"")</f>
        <v/>
      </c>
      <c r="G317" s="9" t="str">
        <f>IF($A317=2,IF(ISNUMBER(REGION!DB317),REGION!DB317,""),"")</f>
        <v/>
      </c>
      <c r="H317" s="9" t="str">
        <f>IF($A317=2,IF(ISNUMBER(REGION!DC317),REGION!DC317,""),"")</f>
        <v/>
      </c>
      <c r="I317" s="9" t="str">
        <f>IF($A317=2,IF(ISNUMBER(REGION!DD317),REGION!DD317,""),"")</f>
        <v/>
      </c>
      <c r="J317" s="6" t="str">
        <f t="shared" si="24"/>
        <v/>
      </c>
      <c r="K317" s="1" t="str">
        <f t="shared" si="22"/>
        <v/>
      </c>
      <c r="M317" s="9" t="str">
        <f>IF($A317=2,IF(ISNUMBER(REGION!DF317),REGION!DF317,""),"")</f>
        <v/>
      </c>
      <c r="N317" s="9" t="str">
        <f>IF($A317=2,IF(ISNUMBER(REGION!DG317),REGION!DG317,""),"")</f>
        <v/>
      </c>
      <c r="O317" s="9" t="str">
        <f>IF($A317=2,IF(ISNUMBER(REGION!DH317),REGION!DH317,""),"")</f>
        <v/>
      </c>
      <c r="P317" s="9" t="str">
        <f>IF($A317=2,IF(ISNUMBER(REGION!DI317),REGION!DI317,""),"")</f>
        <v/>
      </c>
      <c r="Q317" s="9" t="str">
        <f>IF($A317=2,IF(ISNUMBER(REGION!DJ317),REGION!DJ317,""),"")</f>
        <v/>
      </c>
      <c r="R317" s="9" t="str">
        <f>IF($A317=2,IF(ISNUMBER(REGION!DK317),REGION!DK317,""),"")</f>
        <v/>
      </c>
      <c r="S317" s="6" t="str">
        <f t="shared" si="25"/>
        <v/>
      </c>
      <c r="T317" s="1" t="str">
        <f t="shared" si="23"/>
        <v/>
      </c>
      <c r="V317" s="1" t="str">
        <f t="shared" si="26"/>
        <v/>
      </c>
      <c r="W317" s="40" t="str">
        <f>IF(V317&gt;1,Employment!$S317,"")</f>
        <v/>
      </c>
    </row>
    <row r="318" spans="1:23" ht="10.5" x14ac:dyDescent="0.25">
      <c r="A318" s="39">
        <f>'Industry selection'!C318</f>
        <v>1</v>
      </c>
      <c r="B318" s="2">
        <v>81.3</v>
      </c>
      <c r="C318" s="2" t="s">
        <v>647</v>
      </c>
      <c r="D318" s="9" t="str">
        <f>IF($A318=2,IF(ISNUMBER(REGION!CY318),REGION!CY318,""),"")</f>
        <v/>
      </c>
      <c r="E318" s="9" t="str">
        <f>IF($A318=2,IF(ISNUMBER(REGION!CZ318),REGION!CZ318,""),"")</f>
        <v/>
      </c>
      <c r="F318" s="9" t="str">
        <f>IF($A318=2,IF(ISNUMBER(REGION!DA318),REGION!DA318,""),"")</f>
        <v/>
      </c>
      <c r="G318" s="9" t="str">
        <f>IF($A318=2,IF(ISNUMBER(REGION!DB318),REGION!DB318,""),"")</f>
        <v/>
      </c>
      <c r="H318" s="9" t="str">
        <f>IF($A318=2,IF(ISNUMBER(REGION!DC318),REGION!DC318,""),"")</f>
        <v/>
      </c>
      <c r="I318" s="9" t="str">
        <f>IF($A318=2,IF(ISNUMBER(REGION!DD318),REGION!DD318,""),"")</f>
        <v/>
      </c>
      <c r="J318" s="6" t="str">
        <f t="shared" si="24"/>
        <v/>
      </c>
      <c r="K318" s="1" t="str">
        <f t="shared" si="22"/>
        <v/>
      </c>
      <c r="M318" s="9" t="str">
        <f>IF($A318=2,IF(ISNUMBER(REGION!DF318),REGION!DF318,""),"")</f>
        <v/>
      </c>
      <c r="N318" s="9" t="str">
        <f>IF($A318=2,IF(ISNUMBER(REGION!DG318),REGION!DG318,""),"")</f>
        <v/>
      </c>
      <c r="O318" s="9" t="str">
        <f>IF($A318=2,IF(ISNUMBER(REGION!DH318),REGION!DH318,""),"")</f>
        <v/>
      </c>
      <c r="P318" s="9" t="str">
        <f>IF($A318=2,IF(ISNUMBER(REGION!DI318),REGION!DI318,""),"")</f>
        <v/>
      </c>
      <c r="Q318" s="9" t="str">
        <f>IF($A318=2,IF(ISNUMBER(REGION!DJ318),REGION!DJ318,""),"")</f>
        <v/>
      </c>
      <c r="R318" s="9" t="str">
        <f>IF($A318=2,IF(ISNUMBER(REGION!DK318),REGION!DK318,""),"")</f>
        <v/>
      </c>
      <c r="S318" s="6" t="str">
        <f t="shared" si="25"/>
        <v/>
      </c>
      <c r="T318" s="1" t="str">
        <f t="shared" si="23"/>
        <v/>
      </c>
      <c r="V318" s="1" t="str">
        <f t="shared" si="26"/>
        <v/>
      </c>
      <c r="W318" s="40" t="str">
        <f>IF(V318&gt;1,Employment!$S318,"")</f>
        <v/>
      </c>
    </row>
    <row r="319" spans="1:23" ht="10.5" x14ac:dyDescent="0.25">
      <c r="A319" s="39">
        <f>'Industry selection'!C319</f>
        <v>2</v>
      </c>
      <c r="B319" s="2">
        <v>82</v>
      </c>
      <c r="C319" s="2" t="s">
        <v>649</v>
      </c>
      <c r="D319" s="9" t="str">
        <f>IF($A319=2,IF(ISNUMBER(REGION!CY319),REGION!CY319,""),"")</f>
        <v/>
      </c>
      <c r="E319" s="9">
        <f>IF($A319=2,IF(ISNUMBER(REGION!CZ319),REGION!CZ319,""),"")</f>
        <v>47.194228804523277</v>
      </c>
      <c r="F319" s="9">
        <f>IF($A319=2,IF(ISNUMBER(REGION!DA319),REGION!DA319,""),"")</f>
        <v>63.599644571345998</v>
      </c>
      <c r="G319" s="9">
        <f>IF($A319=2,IF(ISNUMBER(REGION!DB319),REGION!DB319,""),"")</f>
        <v>80.783363222940906</v>
      </c>
      <c r="H319" s="9">
        <f>IF($A319=2,IF(ISNUMBER(REGION!DC319),REGION!DC319,""),"")</f>
        <v>55.678251609598036</v>
      </c>
      <c r="I319" s="9">
        <f>IF($A319=2,IF(ISNUMBER(REGION!DD319),REGION!DD319,""),"")</f>
        <v>64.191826208140171</v>
      </c>
      <c r="J319" s="6">
        <f t="shared" si="24"/>
        <v>62.289462883309682</v>
      </c>
      <c r="K319" s="1">
        <f t="shared" si="22"/>
        <v>0</v>
      </c>
      <c r="M319" s="9" t="str">
        <f>IF($A319=2,IF(ISNUMBER(REGION!DF319),REGION!DF319,""),"")</f>
        <v/>
      </c>
      <c r="N319" s="9">
        <f>IF($A319=2,IF(ISNUMBER(REGION!DG319),REGION!DG319,""),"")</f>
        <v>32.794345669887079</v>
      </c>
      <c r="O319" s="9">
        <f>IF($A319=2,IF(ISNUMBER(REGION!DH319),REGION!DH319,""),"")</f>
        <v>50.849230198232284</v>
      </c>
      <c r="P319" s="9">
        <f>IF($A319=2,IF(ISNUMBER(REGION!DI319),REGION!DI319,""),"")</f>
        <v>58.831862898109954</v>
      </c>
      <c r="Q319" s="9">
        <f>IF($A319=2,IF(ISNUMBER(REGION!DJ319),REGION!DJ319,""),"")</f>
        <v>34.911877548221142</v>
      </c>
      <c r="R319" s="9">
        <f>IF($A319=2,IF(ISNUMBER(REGION!DK319),REGION!DK319,""),"")</f>
        <v>43.3318214631147</v>
      </c>
      <c r="S319" s="6">
        <f t="shared" si="25"/>
        <v>44.143827555513028</v>
      </c>
      <c r="T319" s="1">
        <f t="shared" si="23"/>
        <v>0</v>
      </c>
      <c r="V319" s="1">
        <f t="shared" si="26"/>
        <v>0</v>
      </c>
      <c r="W319" s="40" t="str">
        <f>IF(V319&gt;1,Employment!$S319,"")</f>
        <v/>
      </c>
    </row>
    <row r="320" spans="1:23" ht="10.5" x14ac:dyDescent="0.25">
      <c r="A320" s="39">
        <f>'Industry selection'!C320</f>
        <v>1</v>
      </c>
      <c r="B320" s="2">
        <v>82.1</v>
      </c>
      <c r="C320" s="2" t="s">
        <v>651</v>
      </c>
      <c r="D320" s="9" t="str">
        <f>IF($A320=2,IF(ISNUMBER(REGION!CY320),REGION!CY320,""),"")</f>
        <v/>
      </c>
      <c r="E320" s="9" t="str">
        <f>IF($A320=2,IF(ISNUMBER(REGION!CZ320),REGION!CZ320,""),"")</f>
        <v/>
      </c>
      <c r="F320" s="9" t="str">
        <f>IF($A320=2,IF(ISNUMBER(REGION!DA320),REGION!DA320,""),"")</f>
        <v/>
      </c>
      <c r="G320" s="9" t="str">
        <f>IF($A320=2,IF(ISNUMBER(REGION!DB320),REGION!DB320,""),"")</f>
        <v/>
      </c>
      <c r="H320" s="9" t="str">
        <f>IF($A320=2,IF(ISNUMBER(REGION!DC320),REGION!DC320,""),"")</f>
        <v/>
      </c>
      <c r="I320" s="9" t="str">
        <f>IF($A320=2,IF(ISNUMBER(REGION!DD320),REGION!DD320,""),"")</f>
        <v/>
      </c>
      <c r="J320" s="6" t="str">
        <f t="shared" si="24"/>
        <v/>
      </c>
      <c r="K320" s="1" t="str">
        <f t="shared" si="22"/>
        <v/>
      </c>
      <c r="M320" s="9" t="str">
        <f>IF($A320=2,IF(ISNUMBER(REGION!DF320),REGION!DF320,""),"")</f>
        <v/>
      </c>
      <c r="N320" s="9" t="str">
        <f>IF($A320=2,IF(ISNUMBER(REGION!DG320),REGION!DG320,""),"")</f>
        <v/>
      </c>
      <c r="O320" s="9" t="str">
        <f>IF($A320=2,IF(ISNUMBER(REGION!DH320),REGION!DH320,""),"")</f>
        <v/>
      </c>
      <c r="P320" s="9" t="str">
        <f>IF($A320=2,IF(ISNUMBER(REGION!DI320),REGION!DI320,""),"")</f>
        <v/>
      </c>
      <c r="Q320" s="9" t="str">
        <f>IF($A320=2,IF(ISNUMBER(REGION!DJ320),REGION!DJ320,""),"")</f>
        <v/>
      </c>
      <c r="R320" s="9" t="str">
        <f>IF($A320=2,IF(ISNUMBER(REGION!DK320),REGION!DK320,""),"")</f>
        <v/>
      </c>
      <c r="S320" s="6" t="str">
        <f t="shared" si="25"/>
        <v/>
      </c>
      <c r="T320" s="1" t="str">
        <f t="shared" si="23"/>
        <v/>
      </c>
      <c r="V320" s="1" t="str">
        <f t="shared" si="26"/>
        <v/>
      </c>
      <c r="W320" s="40" t="str">
        <f>IF(V320&gt;1,Employment!$S320,"")</f>
        <v/>
      </c>
    </row>
    <row r="321" spans="1:23" ht="10.5" x14ac:dyDescent="0.25">
      <c r="A321" s="39">
        <f>'Industry selection'!C321</f>
        <v>1</v>
      </c>
      <c r="B321" s="2">
        <v>82.2</v>
      </c>
      <c r="C321" s="2" t="s">
        <v>653</v>
      </c>
      <c r="D321" s="9" t="str">
        <f>IF($A321=2,IF(ISNUMBER(REGION!CY321),REGION!CY321,""),"")</f>
        <v/>
      </c>
      <c r="E321" s="9" t="str">
        <f>IF($A321=2,IF(ISNUMBER(REGION!CZ321),REGION!CZ321,""),"")</f>
        <v/>
      </c>
      <c r="F321" s="9" t="str">
        <f>IF($A321=2,IF(ISNUMBER(REGION!DA321),REGION!DA321,""),"")</f>
        <v/>
      </c>
      <c r="G321" s="9" t="str">
        <f>IF($A321=2,IF(ISNUMBER(REGION!DB321),REGION!DB321,""),"")</f>
        <v/>
      </c>
      <c r="H321" s="9" t="str">
        <f>IF($A321=2,IF(ISNUMBER(REGION!DC321),REGION!DC321,""),"")</f>
        <v/>
      </c>
      <c r="I321" s="9" t="str">
        <f>IF($A321=2,IF(ISNUMBER(REGION!DD321),REGION!DD321,""),"")</f>
        <v/>
      </c>
      <c r="J321" s="6" t="str">
        <f t="shared" si="24"/>
        <v/>
      </c>
      <c r="K321" s="1" t="str">
        <f t="shared" si="22"/>
        <v/>
      </c>
      <c r="M321" s="9" t="str">
        <f>IF($A321=2,IF(ISNUMBER(REGION!DF321),REGION!DF321,""),"")</f>
        <v/>
      </c>
      <c r="N321" s="9" t="str">
        <f>IF($A321=2,IF(ISNUMBER(REGION!DG321),REGION!DG321,""),"")</f>
        <v/>
      </c>
      <c r="O321" s="9" t="str">
        <f>IF($A321=2,IF(ISNUMBER(REGION!DH321),REGION!DH321,""),"")</f>
        <v/>
      </c>
      <c r="P321" s="9" t="str">
        <f>IF($A321=2,IF(ISNUMBER(REGION!DI321),REGION!DI321,""),"")</f>
        <v/>
      </c>
      <c r="Q321" s="9" t="str">
        <f>IF($A321=2,IF(ISNUMBER(REGION!DJ321),REGION!DJ321,""),"")</f>
        <v/>
      </c>
      <c r="R321" s="9" t="str">
        <f>IF($A321=2,IF(ISNUMBER(REGION!DK321),REGION!DK321,""),"")</f>
        <v/>
      </c>
      <c r="S321" s="6" t="str">
        <f t="shared" si="25"/>
        <v/>
      </c>
      <c r="T321" s="1" t="str">
        <f t="shared" si="23"/>
        <v/>
      </c>
      <c r="V321" s="1" t="str">
        <f t="shared" si="26"/>
        <v/>
      </c>
      <c r="W321" s="40" t="str">
        <f>IF(V321&gt;1,Employment!$S321,"")</f>
        <v/>
      </c>
    </row>
    <row r="322" spans="1:23" ht="10.5" x14ac:dyDescent="0.25">
      <c r="A322" s="39">
        <f>'Industry selection'!C322</f>
        <v>1</v>
      </c>
      <c r="B322" s="2">
        <v>82.3</v>
      </c>
      <c r="C322" s="2" t="s">
        <v>655</v>
      </c>
      <c r="D322" s="9" t="str">
        <f>IF($A322=2,IF(ISNUMBER(REGION!CY322),REGION!CY322,""),"")</f>
        <v/>
      </c>
      <c r="E322" s="9" t="str">
        <f>IF($A322=2,IF(ISNUMBER(REGION!CZ322),REGION!CZ322,""),"")</f>
        <v/>
      </c>
      <c r="F322" s="9" t="str">
        <f>IF($A322=2,IF(ISNUMBER(REGION!DA322),REGION!DA322,""),"")</f>
        <v/>
      </c>
      <c r="G322" s="9" t="str">
        <f>IF($A322=2,IF(ISNUMBER(REGION!DB322),REGION!DB322,""),"")</f>
        <v/>
      </c>
      <c r="H322" s="9" t="str">
        <f>IF($A322=2,IF(ISNUMBER(REGION!DC322),REGION!DC322,""),"")</f>
        <v/>
      </c>
      <c r="I322" s="9" t="str">
        <f>IF($A322=2,IF(ISNUMBER(REGION!DD322),REGION!DD322,""),"")</f>
        <v/>
      </c>
      <c r="J322" s="6" t="str">
        <f t="shared" si="24"/>
        <v/>
      </c>
      <c r="K322" s="1" t="str">
        <f t="shared" si="22"/>
        <v/>
      </c>
      <c r="M322" s="9" t="str">
        <f>IF($A322=2,IF(ISNUMBER(REGION!DF322),REGION!DF322,""),"")</f>
        <v/>
      </c>
      <c r="N322" s="9" t="str">
        <f>IF($A322=2,IF(ISNUMBER(REGION!DG322),REGION!DG322,""),"")</f>
        <v/>
      </c>
      <c r="O322" s="9" t="str">
        <f>IF($A322=2,IF(ISNUMBER(REGION!DH322),REGION!DH322,""),"")</f>
        <v/>
      </c>
      <c r="P322" s="9" t="str">
        <f>IF($A322=2,IF(ISNUMBER(REGION!DI322),REGION!DI322,""),"")</f>
        <v/>
      </c>
      <c r="Q322" s="9" t="str">
        <f>IF($A322=2,IF(ISNUMBER(REGION!DJ322),REGION!DJ322,""),"")</f>
        <v/>
      </c>
      <c r="R322" s="9" t="str">
        <f>IF($A322=2,IF(ISNUMBER(REGION!DK322),REGION!DK322,""),"")</f>
        <v/>
      </c>
      <c r="S322" s="6" t="str">
        <f t="shared" si="25"/>
        <v/>
      </c>
      <c r="T322" s="1" t="str">
        <f t="shared" si="23"/>
        <v/>
      </c>
      <c r="V322" s="1" t="str">
        <f t="shared" si="26"/>
        <v/>
      </c>
      <c r="W322" s="40" t="str">
        <f>IF(V322&gt;1,Employment!$S322,"")</f>
        <v/>
      </c>
    </row>
    <row r="323" spans="1:23" ht="10.5" x14ac:dyDescent="0.25">
      <c r="A323" s="39">
        <f>'Industry selection'!C323</f>
        <v>1</v>
      </c>
      <c r="B323" s="2">
        <v>82.9</v>
      </c>
      <c r="C323" s="2" t="s">
        <v>657</v>
      </c>
      <c r="D323" s="9" t="str">
        <f>IF($A323=2,IF(ISNUMBER(REGION!CY323),REGION!CY323,""),"")</f>
        <v/>
      </c>
      <c r="E323" s="9" t="str">
        <f>IF($A323=2,IF(ISNUMBER(REGION!CZ323),REGION!CZ323,""),"")</f>
        <v/>
      </c>
      <c r="F323" s="9" t="str">
        <f>IF($A323=2,IF(ISNUMBER(REGION!DA323),REGION!DA323,""),"")</f>
        <v/>
      </c>
      <c r="G323" s="9" t="str">
        <f>IF($A323=2,IF(ISNUMBER(REGION!DB323),REGION!DB323,""),"")</f>
        <v/>
      </c>
      <c r="H323" s="9" t="str">
        <f>IF($A323=2,IF(ISNUMBER(REGION!DC323),REGION!DC323,""),"")</f>
        <v/>
      </c>
      <c r="I323" s="9" t="str">
        <f>IF($A323=2,IF(ISNUMBER(REGION!DD323),REGION!DD323,""),"")</f>
        <v/>
      </c>
      <c r="J323" s="6" t="str">
        <f t="shared" si="24"/>
        <v/>
      </c>
      <c r="K323" s="1" t="str">
        <f t="shared" si="22"/>
        <v/>
      </c>
      <c r="M323" s="9" t="str">
        <f>IF($A323=2,IF(ISNUMBER(REGION!DF323),REGION!DF323,""),"")</f>
        <v/>
      </c>
      <c r="N323" s="9" t="str">
        <f>IF($A323=2,IF(ISNUMBER(REGION!DG323),REGION!DG323,""),"")</f>
        <v/>
      </c>
      <c r="O323" s="9" t="str">
        <f>IF($A323=2,IF(ISNUMBER(REGION!DH323),REGION!DH323,""),"")</f>
        <v/>
      </c>
      <c r="P323" s="9" t="str">
        <f>IF($A323=2,IF(ISNUMBER(REGION!DI323),REGION!DI323,""),"")</f>
        <v/>
      </c>
      <c r="Q323" s="9" t="str">
        <f>IF($A323=2,IF(ISNUMBER(REGION!DJ323),REGION!DJ323,""),"")</f>
        <v/>
      </c>
      <c r="R323" s="9" t="str">
        <f>IF($A323=2,IF(ISNUMBER(REGION!DK323),REGION!DK323,""),"")</f>
        <v/>
      </c>
      <c r="S323" s="6" t="str">
        <f t="shared" si="25"/>
        <v/>
      </c>
      <c r="T323" s="1" t="str">
        <f t="shared" si="23"/>
        <v/>
      </c>
      <c r="V323" s="1" t="str">
        <f t="shared" si="26"/>
        <v/>
      </c>
      <c r="W323" s="40" t="str">
        <f>IF(V323&gt;1,Employment!$S323,"")</f>
        <v/>
      </c>
    </row>
    <row r="324" spans="1:23" ht="10.5" x14ac:dyDescent="0.25">
      <c r="A324" s="39" t="str">
        <f>'Industry selection'!C324</f>
        <v/>
      </c>
      <c r="B324" s="2" t="s">
        <v>659</v>
      </c>
      <c r="C324" s="2" t="s">
        <v>660</v>
      </c>
      <c r="D324" s="9" t="str">
        <f>IF($A324=2,IF(ISNUMBER(REGION!CY324),REGION!CY324,""),"")</f>
        <v/>
      </c>
      <c r="E324" s="9" t="str">
        <f>IF($A324=2,IF(ISNUMBER(REGION!CZ324),REGION!CZ324,""),"")</f>
        <v/>
      </c>
      <c r="F324" s="9" t="str">
        <f>IF($A324=2,IF(ISNUMBER(REGION!DA324),REGION!DA324,""),"")</f>
        <v/>
      </c>
      <c r="G324" s="9" t="str">
        <f>IF($A324=2,IF(ISNUMBER(REGION!DB324),REGION!DB324,""),"")</f>
        <v/>
      </c>
      <c r="H324" s="9" t="str">
        <f>IF($A324=2,IF(ISNUMBER(REGION!DC324),REGION!DC324,""),"")</f>
        <v/>
      </c>
      <c r="I324" s="9" t="str">
        <f>IF($A324=2,IF(ISNUMBER(REGION!DD324),REGION!DD324,""),"")</f>
        <v/>
      </c>
      <c r="J324" s="6" t="str">
        <f t="shared" si="24"/>
        <v/>
      </c>
      <c r="K324" s="1" t="str">
        <f t="shared" si="22"/>
        <v/>
      </c>
      <c r="M324" s="9" t="str">
        <f>IF($A324=2,IF(ISNUMBER(REGION!DF324),REGION!DF324,""),"")</f>
        <v/>
      </c>
      <c r="N324" s="9" t="str">
        <f>IF($A324=2,IF(ISNUMBER(REGION!DG324),REGION!DG324,""),"")</f>
        <v/>
      </c>
      <c r="O324" s="9" t="str">
        <f>IF($A324=2,IF(ISNUMBER(REGION!DH324),REGION!DH324,""),"")</f>
        <v/>
      </c>
      <c r="P324" s="9" t="str">
        <f>IF($A324=2,IF(ISNUMBER(REGION!DI324),REGION!DI324,""),"")</f>
        <v/>
      </c>
      <c r="Q324" s="9" t="str">
        <f>IF($A324=2,IF(ISNUMBER(REGION!DJ324),REGION!DJ324,""),"")</f>
        <v/>
      </c>
      <c r="R324" s="9" t="str">
        <f>IF($A324=2,IF(ISNUMBER(REGION!DK324),REGION!DK324,""),"")</f>
        <v/>
      </c>
      <c r="S324" s="6" t="str">
        <f t="shared" si="25"/>
        <v/>
      </c>
      <c r="T324" s="1" t="str">
        <f t="shared" si="23"/>
        <v/>
      </c>
      <c r="V324" s="1" t="str">
        <f t="shared" si="26"/>
        <v/>
      </c>
      <c r="W324" s="40" t="str">
        <f>IF(V324&gt;1,Employment!$S324,"")</f>
        <v/>
      </c>
    </row>
    <row r="325" spans="1:23" ht="10.5" x14ac:dyDescent="0.25">
      <c r="A325" s="39" t="str">
        <f>'Industry selection'!C325</f>
        <v/>
      </c>
      <c r="B325" s="2">
        <v>85</v>
      </c>
      <c r="C325" s="2" t="s">
        <v>661</v>
      </c>
      <c r="D325" s="9" t="str">
        <f>IF($A325=2,IF(ISNUMBER(REGION!CY325),REGION!CY325,""),"")</f>
        <v/>
      </c>
      <c r="E325" s="9" t="str">
        <f>IF($A325=2,IF(ISNUMBER(REGION!CZ325),REGION!CZ325,""),"")</f>
        <v/>
      </c>
      <c r="F325" s="9" t="str">
        <f>IF($A325=2,IF(ISNUMBER(REGION!DA325),REGION!DA325,""),"")</f>
        <v/>
      </c>
      <c r="G325" s="9" t="str">
        <f>IF($A325=2,IF(ISNUMBER(REGION!DB325),REGION!DB325,""),"")</f>
        <v/>
      </c>
      <c r="H325" s="9" t="str">
        <f>IF($A325=2,IF(ISNUMBER(REGION!DC325),REGION!DC325,""),"")</f>
        <v/>
      </c>
      <c r="I325" s="9" t="str">
        <f>IF($A325=2,IF(ISNUMBER(REGION!DD325),REGION!DD325,""),"")</f>
        <v/>
      </c>
      <c r="J325" s="6" t="str">
        <f t="shared" si="24"/>
        <v/>
      </c>
      <c r="K325" s="1" t="str">
        <f t="shared" ref="K325:K356" si="27">IF($A325=2,IF(ISNUMBER(J325),IF(J325&gt;=K$2,1,0),""),"")</f>
        <v/>
      </c>
      <c r="M325" s="9" t="str">
        <f>IF($A325=2,IF(ISNUMBER(REGION!DF325),REGION!DF325,""),"")</f>
        <v/>
      </c>
      <c r="N325" s="9" t="str">
        <f>IF($A325=2,IF(ISNUMBER(REGION!DG325),REGION!DG325,""),"")</f>
        <v/>
      </c>
      <c r="O325" s="9" t="str">
        <f>IF($A325=2,IF(ISNUMBER(REGION!DH325),REGION!DH325,""),"")</f>
        <v/>
      </c>
      <c r="P325" s="9" t="str">
        <f>IF($A325=2,IF(ISNUMBER(REGION!DI325),REGION!DI325,""),"")</f>
        <v/>
      </c>
      <c r="Q325" s="9" t="str">
        <f>IF($A325=2,IF(ISNUMBER(REGION!DJ325),REGION!DJ325,""),"")</f>
        <v/>
      </c>
      <c r="R325" s="9" t="str">
        <f>IF($A325=2,IF(ISNUMBER(REGION!DK325),REGION!DK325,""),"")</f>
        <v/>
      </c>
      <c r="S325" s="6" t="str">
        <f t="shared" si="25"/>
        <v/>
      </c>
      <c r="T325" s="1" t="str">
        <f t="shared" ref="T325:T356" si="28">IF($A325=2,IF(ISNUMBER(S325),IF(S325&gt;=T$2,1,0),""),"")</f>
        <v/>
      </c>
      <c r="V325" s="1" t="str">
        <f t="shared" si="26"/>
        <v/>
      </c>
      <c r="W325" s="40" t="str">
        <f>IF(V325&gt;1,Employment!$S325,"")</f>
        <v/>
      </c>
    </row>
    <row r="326" spans="1:23" ht="10.5" x14ac:dyDescent="0.25">
      <c r="A326" s="39">
        <f>'Industry selection'!C326</f>
        <v>1</v>
      </c>
      <c r="B326" s="2">
        <v>85.1</v>
      </c>
      <c r="C326" s="2" t="s">
        <v>663</v>
      </c>
      <c r="D326" s="9" t="str">
        <f>IF($A326=2,IF(ISNUMBER(REGION!CY326),REGION!CY326,""),"")</f>
        <v/>
      </c>
      <c r="E326" s="9" t="str">
        <f>IF($A326=2,IF(ISNUMBER(REGION!CZ326),REGION!CZ326,""),"")</f>
        <v/>
      </c>
      <c r="F326" s="9" t="str">
        <f>IF($A326=2,IF(ISNUMBER(REGION!DA326),REGION!DA326,""),"")</f>
        <v/>
      </c>
      <c r="G326" s="9" t="str">
        <f>IF($A326=2,IF(ISNUMBER(REGION!DB326),REGION!DB326,""),"")</f>
        <v/>
      </c>
      <c r="H326" s="9" t="str">
        <f>IF($A326=2,IF(ISNUMBER(REGION!DC326),REGION!DC326,""),"")</f>
        <v/>
      </c>
      <c r="I326" s="9" t="str">
        <f>IF($A326=2,IF(ISNUMBER(REGION!DD326),REGION!DD326,""),"")</f>
        <v/>
      </c>
      <c r="J326" s="6" t="str">
        <f t="shared" si="24"/>
        <v/>
      </c>
      <c r="K326" s="1" t="str">
        <f t="shared" si="27"/>
        <v/>
      </c>
      <c r="M326" s="9" t="str">
        <f>IF($A326=2,IF(ISNUMBER(REGION!DF326),REGION!DF326,""),"")</f>
        <v/>
      </c>
      <c r="N326" s="9" t="str">
        <f>IF($A326=2,IF(ISNUMBER(REGION!DG326),REGION!DG326,""),"")</f>
        <v/>
      </c>
      <c r="O326" s="9" t="str">
        <f>IF($A326=2,IF(ISNUMBER(REGION!DH326),REGION!DH326,""),"")</f>
        <v/>
      </c>
      <c r="P326" s="9" t="str">
        <f>IF($A326=2,IF(ISNUMBER(REGION!DI326),REGION!DI326,""),"")</f>
        <v/>
      </c>
      <c r="Q326" s="9" t="str">
        <f>IF($A326=2,IF(ISNUMBER(REGION!DJ326),REGION!DJ326,""),"")</f>
        <v/>
      </c>
      <c r="R326" s="9" t="str">
        <f>IF($A326=2,IF(ISNUMBER(REGION!DK326),REGION!DK326,""),"")</f>
        <v/>
      </c>
      <c r="S326" s="6" t="str">
        <f t="shared" si="25"/>
        <v/>
      </c>
      <c r="T326" s="1" t="str">
        <f t="shared" si="28"/>
        <v/>
      </c>
      <c r="V326" s="1" t="str">
        <f t="shared" si="26"/>
        <v/>
      </c>
      <c r="W326" s="40" t="str">
        <f>IF(V326&gt;1,Employment!$S326,"")</f>
        <v/>
      </c>
    </row>
    <row r="327" spans="1:23" ht="10.5" x14ac:dyDescent="0.25">
      <c r="A327" s="39">
        <f>'Industry selection'!C327</f>
        <v>1</v>
      </c>
      <c r="B327" s="2">
        <v>85.2</v>
      </c>
      <c r="C327" s="2" t="s">
        <v>665</v>
      </c>
      <c r="D327" s="9" t="str">
        <f>IF($A327=2,IF(ISNUMBER(REGION!CY327),REGION!CY327,""),"")</f>
        <v/>
      </c>
      <c r="E327" s="9" t="str">
        <f>IF($A327=2,IF(ISNUMBER(REGION!CZ327),REGION!CZ327,""),"")</f>
        <v/>
      </c>
      <c r="F327" s="9" t="str">
        <f>IF($A327=2,IF(ISNUMBER(REGION!DA327),REGION!DA327,""),"")</f>
        <v/>
      </c>
      <c r="G327" s="9" t="str">
        <f>IF($A327=2,IF(ISNUMBER(REGION!DB327),REGION!DB327,""),"")</f>
        <v/>
      </c>
      <c r="H327" s="9" t="str">
        <f>IF($A327=2,IF(ISNUMBER(REGION!DC327),REGION!DC327,""),"")</f>
        <v/>
      </c>
      <c r="I327" s="9" t="str">
        <f>IF($A327=2,IF(ISNUMBER(REGION!DD327),REGION!DD327,""),"")</f>
        <v/>
      </c>
      <c r="J327" s="6" t="str">
        <f t="shared" si="24"/>
        <v/>
      </c>
      <c r="K327" s="1" t="str">
        <f t="shared" si="27"/>
        <v/>
      </c>
      <c r="M327" s="9" t="str">
        <f>IF($A327=2,IF(ISNUMBER(REGION!DF327),REGION!DF327,""),"")</f>
        <v/>
      </c>
      <c r="N327" s="9" t="str">
        <f>IF($A327=2,IF(ISNUMBER(REGION!DG327),REGION!DG327,""),"")</f>
        <v/>
      </c>
      <c r="O327" s="9" t="str">
        <f>IF($A327=2,IF(ISNUMBER(REGION!DH327),REGION!DH327,""),"")</f>
        <v/>
      </c>
      <c r="P327" s="9" t="str">
        <f>IF($A327=2,IF(ISNUMBER(REGION!DI327),REGION!DI327,""),"")</f>
        <v/>
      </c>
      <c r="Q327" s="9" t="str">
        <f>IF($A327=2,IF(ISNUMBER(REGION!DJ327),REGION!DJ327,""),"")</f>
        <v/>
      </c>
      <c r="R327" s="9" t="str">
        <f>IF($A327=2,IF(ISNUMBER(REGION!DK327),REGION!DK327,""),"")</f>
        <v/>
      </c>
      <c r="S327" s="6" t="str">
        <f t="shared" si="25"/>
        <v/>
      </c>
      <c r="T327" s="1" t="str">
        <f t="shared" si="28"/>
        <v/>
      </c>
      <c r="V327" s="1" t="str">
        <f t="shared" si="26"/>
        <v/>
      </c>
      <c r="W327" s="40" t="str">
        <f>IF(V327&gt;1,Employment!$S327,"")</f>
        <v/>
      </c>
    </row>
    <row r="328" spans="1:23" ht="10.5" x14ac:dyDescent="0.25">
      <c r="A328" s="39">
        <f>'Industry selection'!C328</f>
        <v>1</v>
      </c>
      <c r="B328" s="2">
        <v>85.3</v>
      </c>
      <c r="C328" s="2" t="s">
        <v>667</v>
      </c>
      <c r="D328" s="9" t="str">
        <f>IF($A328=2,IF(ISNUMBER(REGION!CY328),REGION!CY328,""),"")</f>
        <v/>
      </c>
      <c r="E328" s="9" t="str">
        <f>IF($A328=2,IF(ISNUMBER(REGION!CZ328),REGION!CZ328,""),"")</f>
        <v/>
      </c>
      <c r="F328" s="9" t="str">
        <f>IF($A328=2,IF(ISNUMBER(REGION!DA328),REGION!DA328,""),"")</f>
        <v/>
      </c>
      <c r="G328" s="9" t="str">
        <f>IF($A328=2,IF(ISNUMBER(REGION!DB328),REGION!DB328,""),"")</f>
        <v/>
      </c>
      <c r="H328" s="9" t="str">
        <f>IF($A328=2,IF(ISNUMBER(REGION!DC328),REGION!DC328,""),"")</f>
        <v/>
      </c>
      <c r="I328" s="9" t="str">
        <f>IF($A328=2,IF(ISNUMBER(REGION!DD328),REGION!DD328,""),"")</f>
        <v/>
      </c>
      <c r="J328" s="6" t="str">
        <f t="shared" ref="J328:J356" si="29">IF($A328=2,IF(ISNUMBER(AVERAGE(D328:I328)),AVERAGE(D328:I328),""),"")</f>
        <v/>
      </c>
      <c r="K328" s="1" t="str">
        <f t="shared" si="27"/>
        <v/>
      </c>
      <c r="M328" s="9" t="str">
        <f>IF($A328=2,IF(ISNUMBER(REGION!DF328),REGION!DF328,""),"")</f>
        <v/>
      </c>
      <c r="N328" s="9" t="str">
        <f>IF($A328=2,IF(ISNUMBER(REGION!DG328),REGION!DG328,""),"")</f>
        <v/>
      </c>
      <c r="O328" s="9" t="str">
        <f>IF($A328=2,IF(ISNUMBER(REGION!DH328),REGION!DH328,""),"")</f>
        <v/>
      </c>
      <c r="P328" s="9" t="str">
        <f>IF($A328=2,IF(ISNUMBER(REGION!DI328),REGION!DI328,""),"")</f>
        <v/>
      </c>
      <c r="Q328" s="9" t="str">
        <f>IF($A328=2,IF(ISNUMBER(REGION!DJ328),REGION!DJ328,""),"")</f>
        <v/>
      </c>
      <c r="R328" s="9" t="str">
        <f>IF($A328=2,IF(ISNUMBER(REGION!DK328),REGION!DK328,""),"")</f>
        <v/>
      </c>
      <c r="S328" s="6" t="str">
        <f t="shared" ref="S328:S356" si="30">IF($A328=2,IF(ISNUMBER(AVERAGE(M328:R328)),AVERAGE(M328:R328),""),"")</f>
        <v/>
      </c>
      <c r="T328" s="1" t="str">
        <f t="shared" si="28"/>
        <v/>
      </c>
      <c r="V328" s="1" t="str">
        <f t="shared" ref="V328:V356" si="31">IF($A328=2,SUM(K328,T328),"")</f>
        <v/>
      </c>
      <c r="W328" s="40" t="str">
        <f>IF(V328&gt;1,Employment!$S328,"")</f>
        <v/>
      </c>
    </row>
    <row r="329" spans="1:23" ht="10.5" x14ac:dyDescent="0.25">
      <c r="A329" s="39">
        <f>'Industry selection'!C329</f>
        <v>1</v>
      </c>
      <c r="B329" s="2">
        <v>85.4</v>
      </c>
      <c r="C329" s="2" t="s">
        <v>669</v>
      </c>
      <c r="D329" s="9" t="str">
        <f>IF($A329=2,IF(ISNUMBER(REGION!CY329),REGION!CY329,""),"")</f>
        <v/>
      </c>
      <c r="E329" s="9" t="str">
        <f>IF($A329=2,IF(ISNUMBER(REGION!CZ329),REGION!CZ329,""),"")</f>
        <v/>
      </c>
      <c r="F329" s="9" t="str">
        <f>IF($A329=2,IF(ISNUMBER(REGION!DA329),REGION!DA329,""),"")</f>
        <v/>
      </c>
      <c r="G329" s="9" t="str">
        <f>IF($A329=2,IF(ISNUMBER(REGION!DB329),REGION!DB329,""),"")</f>
        <v/>
      </c>
      <c r="H329" s="9" t="str">
        <f>IF($A329=2,IF(ISNUMBER(REGION!DC329),REGION!DC329,""),"")</f>
        <v/>
      </c>
      <c r="I329" s="9" t="str">
        <f>IF($A329=2,IF(ISNUMBER(REGION!DD329),REGION!DD329,""),"")</f>
        <v/>
      </c>
      <c r="J329" s="6" t="str">
        <f t="shared" si="29"/>
        <v/>
      </c>
      <c r="K329" s="1" t="str">
        <f t="shared" si="27"/>
        <v/>
      </c>
      <c r="M329" s="9" t="str">
        <f>IF($A329=2,IF(ISNUMBER(REGION!DF329),REGION!DF329,""),"")</f>
        <v/>
      </c>
      <c r="N329" s="9" t="str">
        <f>IF($A329=2,IF(ISNUMBER(REGION!DG329),REGION!DG329,""),"")</f>
        <v/>
      </c>
      <c r="O329" s="9" t="str">
        <f>IF($A329=2,IF(ISNUMBER(REGION!DH329),REGION!DH329,""),"")</f>
        <v/>
      </c>
      <c r="P329" s="9" t="str">
        <f>IF($A329=2,IF(ISNUMBER(REGION!DI329),REGION!DI329,""),"")</f>
        <v/>
      </c>
      <c r="Q329" s="9" t="str">
        <f>IF($A329=2,IF(ISNUMBER(REGION!DJ329),REGION!DJ329,""),"")</f>
        <v/>
      </c>
      <c r="R329" s="9" t="str">
        <f>IF($A329=2,IF(ISNUMBER(REGION!DK329),REGION!DK329,""),"")</f>
        <v/>
      </c>
      <c r="S329" s="6" t="str">
        <f t="shared" si="30"/>
        <v/>
      </c>
      <c r="T329" s="1" t="str">
        <f t="shared" si="28"/>
        <v/>
      </c>
      <c r="V329" s="1" t="str">
        <f t="shared" si="31"/>
        <v/>
      </c>
      <c r="W329" s="40" t="str">
        <f>IF(V329&gt;1,Employment!$S329,"")</f>
        <v/>
      </c>
    </row>
    <row r="330" spans="1:23" ht="10.5" x14ac:dyDescent="0.25">
      <c r="A330" s="39">
        <f>'Industry selection'!C330</f>
        <v>2</v>
      </c>
      <c r="B330" s="2">
        <v>85.5</v>
      </c>
      <c r="C330" s="2" t="s">
        <v>671</v>
      </c>
      <c r="D330" s="9">
        <f>IF($A330=2,IF(ISNUMBER(REGION!CY330),REGION!CY330,""),"")</f>
        <v>78.039193117469978</v>
      </c>
      <c r="E330" s="9">
        <f>IF($A330=2,IF(ISNUMBER(REGION!CZ330),REGION!CZ330,""),"")</f>
        <v>68.078410012311025</v>
      </c>
      <c r="F330" s="9">
        <f>IF($A330=2,IF(ISNUMBER(REGION!DA330),REGION!DA330,""),"")</f>
        <v>71.309577258774723</v>
      </c>
      <c r="G330" s="9">
        <f>IF($A330=2,IF(ISNUMBER(REGION!DB330),REGION!DB330,""),"")</f>
        <v>58.791272200783808</v>
      </c>
      <c r="H330" s="9">
        <f>IF($A330=2,IF(ISNUMBER(REGION!DC330),REGION!DC330,""),"")</f>
        <v>59.163413268636198</v>
      </c>
      <c r="I330" s="9">
        <f>IF($A330=2,IF(ISNUMBER(REGION!DD330),REGION!DD330,""),"")</f>
        <v>59.549050225884329</v>
      </c>
      <c r="J330" s="6">
        <f t="shared" si="29"/>
        <v>65.821819347310011</v>
      </c>
      <c r="K330" s="1">
        <f t="shared" si="27"/>
        <v>0</v>
      </c>
      <c r="M330" s="9">
        <f>IF($A330=2,IF(ISNUMBER(REGION!DF330),REGION!DF330,""),"")</f>
        <v>70.79753471942135</v>
      </c>
      <c r="N330" s="9">
        <f>IF($A330=2,IF(ISNUMBER(REGION!DG330),REGION!DG330,""),"")</f>
        <v>73.970732577603172</v>
      </c>
      <c r="O330" s="9">
        <f>IF($A330=2,IF(ISNUMBER(REGION!DH330),REGION!DH330,""),"")</f>
        <v>81.55883967581407</v>
      </c>
      <c r="P330" s="9">
        <f>IF($A330=2,IF(ISNUMBER(REGION!DI330),REGION!DI330,""),"")</f>
        <v>75.773418660864309</v>
      </c>
      <c r="Q330" s="9">
        <f>IF($A330=2,IF(ISNUMBER(REGION!DJ330),REGION!DJ330,""),"")</f>
        <v>70.793998795642423</v>
      </c>
      <c r="R330" s="9">
        <f>IF($A330=2,IF(ISNUMBER(REGION!DK330),REGION!DK330,""),"")</f>
        <v>78.677218637069387</v>
      </c>
      <c r="S330" s="6">
        <f t="shared" si="30"/>
        <v>75.261957177735781</v>
      </c>
      <c r="T330" s="1">
        <f t="shared" si="28"/>
        <v>0</v>
      </c>
      <c r="V330" s="1">
        <f t="shared" si="31"/>
        <v>0</v>
      </c>
      <c r="W330" s="40" t="str">
        <f>IF(V330&gt;1,Employment!$S330,"")</f>
        <v/>
      </c>
    </row>
    <row r="331" spans="1:23" ht="10.5" x14ac:dyDescent="0.25">
      <c r="A331" s="39">
        <f>'Industry selection'!C331</f>
        <v>1</v>
      </c>
      <c r="B331" s="2">
        <v>85.6</v>
      </c>
      <c r="C331" s="2" t="s">
        <v>673</v>
      </c>
      <c r="D331" s="9" t="str">
        <f>IF($A331=2,IF(ISNUMBER(REGION!CY331),REGION!CY331,""),"")</f>
        <v/>
      </c>
      <c r="E331" s="9" t="str">
        <f>IF($A331=2,IF(ISNUMBER(REGION!CZ331),REGION!CZ331,""),"")</f>
        <v/>
      </c>
      <c r="F331" s="9" t="str">
        <f>IF($A331=2,IF(ISNUMBER(REGION!DA331),REGION!DA331,""),"")</f>
        <v/>
      </c>
      <c r="G331" s="9" t="str">
        <f>IF($A331=2,IF(ISNUMBER(REGION!DB331),REGION!DB331,""),"")</f>
        <v/>
      </c>
      <c r="H331" s="9" t="str">
        <f>IF($A331=2,IF(ISNUMBER(REGION!DC331),REGION!DC331,""),"")</f>
        <v/>
      </c>
      <c r="I331" s="9" t="str">
        <f>IF($A331=2,IF(ISNUMBER(REGION!DD331),REGION!DD331,""),"")</f>
        <v/>
      </c>
      <c r="J331" s="6" t="str">
        <f t="shared" si="29"/>
        <v/>
      </c>
      <c r="K331" s="1" t="str">
        <f t="shared" si="27"/>
        <v/>
      </c>
      <c r="M331" s="9" t="str">
        <f>IF($A331=2,IF(ISNUMBER(REGION!DF331),REGION!DF331,""),"")</f>
        <v/>
      </c>
      <c r="N331" s="9" t="str">
        <f>IF($A331=2,IF(ISNUMBER(REGION!DG331),REGION!DG331,""),"")</f>
        <v/>
      </c>
      <c r="O331" s="9" t="str">
        <f>IF($A331=2,IF(ISNUMBER(REGION!DH331),REGION!DH331,""),"")</f>
        <v/>
      </c>
      <c r="P331" s="9" t="str">
        <f>IF($A331=2,IF(ISNUMBER(REGION!DI331),REGION!DI331,""),"")</f>
        <v/>
      </c>
      <c r="Q331" s="9" t="str">
        <f>IF($A331=2,IF(ISNUMBER(REGION!DJ331),REGION!DJ331,""),"")</f>
        <v/>
      </c>
      <c r="R331" s="9" t="str">
        <f>IF($A331=2,IF(ISNUMBER(REGION!DK331),REGION!DK331,""),"")</f>
        <v/>
      </c>
      <c r="S331" s="6" t="str">
        <f t="shared" si="30"/>
        <v/>
      </c>
      <c r="T331" s="1" t="str">
        <f t="shared" si="28"/>
        <v/>
      </c>
      <c r="V331" s="1" t="str">
        <f t="shared" si="31"/>
        <v/>
      </c>
      <c r="W331" s="40" t="str">
        <f>IF(V331&gt;1,Employment!$S331,"")</f>
        <v/>
      </c>
    </row>
    <row r="332" spans="1:23" ht="10.5" x14ac:dyDescent="0.25">
      <c r="A332" s="39" t="str">
        <f>'Industry selection'!C332</f>
        <v/>
      </c>
      <c r="B332" s="2" t="s">
        <v>675</v>
      </c>
      <c r="C332" s="2" t="s">
        <v>676</v>
      </c>
      <c r="D332" s="9" t="str">
        <f>IF($A332=2,IF(ISNUMBER(REGION!CY332),REGION!CY332,""),"")</f>
        <v/>
      </c>
      <c r="E332" s="9" t="str">
        <f>IF($A332=2,IF(ISNUMBER(REGION!CZ332),REGION!CZ332,""),"")</f>
        <v/>
      </c>
      <c r="F332" s="9" t="str">
        <f>IF($A332=2,IF(ISNUMBER(REGION!DA332),REGION!DA332,""),"")</f>
        <v/>
      </c>
      <c r="G332" s="9" t="str">
        <f>IF($A332=2,IF(ISNUMBER(REGION!DB332),REGION!DB332,""),"")</f>
        <v/>
      </c>
      <c r="H332" s="9" t="str">
        <f>IF($A332=2,IF(ISNUMBER(REGION!DC332),REGION!DC332,""),"")</f>
        <v/>
      </c>
      <c r="I332" s="9" t="str">
        <f>IF($A332=2,IF(ISNUMBER(REGION!DD332),REGION!DD332,""),"")</f>
        <v/>
      </c>
      <c r="J332" s="6" t="str">
        <f t="shared" si="29"/>
        <v/>
      </c>
      <c r="K332" s="1" t="str">
        <f t="shared" si="27"/>
        <v/>
      </c>
      <c r="M332" s="9" t="str">
        <f>IF($A332=2,IF(ISNUMBER(REGION!DF332),REGION!DF332,""),"")</f>
        <v/>
      </c>
      <c r="N332" s="9" t="str">
        <f>IF($A332=2,IF(ISNUMBER(REGION!DG332),REGION!DG332,""),"")</f>
        <v/>
      </c>
      <c r="O332" s="9" t="str">
        <f>IF($A332=2,IF(ISNUMBER(REGION!DH332),REGION!DH332,""),"")</f>
        <v/>
      </c>
      <c r="P332" s="9" t="str">
        <f>IF($A332=2,IF(ISNUMBER(REGION!DI332),REGION!DI332,""),"")</f>
        <v/>
      </c>
      <c r="Q332" s="9" t="str">
        <f>IF($A332=2,IF(ISNUMBER(REGION!DJ332),REGION!DJ332,""),"")</f>
        <v/>
      </c>
      <c r="R332" s="9" t="str">
        <f>IF($A332=2,IF(ISNUMBER(REGION!DK332),REGION!DK332,""),"")</f>
        <v/>
      </c>
      <c r="S332" s="6" t="str">
        <f t="shared" si="30"/>
        <v/>
      </c>
      <c r="T332" s="1" t="str">
        <f t="shared" si="28"/>
        <v/>
      </c>
      <c r="V332" s="1" t="str">
        <f t="shared" si="31"/>
        <v/>
      </c>
      <c r="W332" s="40" t="str">
        <f>IF(V332&gt;1,Employment!$S332,"")</f>
        <v/>
      </c>
    </row>
    <row r="333" spans="1:23" ht="10.5" x14ac:dyDescent="0.25">
      <c r="A333" s="39" t="str">
        <f>'Industry selection'!C333</f>
        <v/>
      </c>
      <c r="B333" s="2">
        <v>86</v>
      </c>
      <c r="C333" s="2" t="s">
        <v>678</v>
      </c>
      <c r="D333" s="9" t="str">
        <f>IF($A333=2,IF(ISNUMBER(REGION!CY333),REGION!CY333,""),"")</f>
        <v/>
      </c>
      <c r="E333" s="9" t="str">
        <f>IF($A333=2,IF(ISNUMBER(REGION!CZ333),REGION!CZ333,""),"")</f>
        <v/>
      </c>
      <c r="F333" s="9" t="str">
        <f>IF($A333=2,IF(ISNUMBER(REGION!DA333),REGION!DA333,""),"")</f>
        <v/>
      </c>
      <c r="G333" s="9" t="str">
        <f>IF($A333=2,IF(ISNUMBER(REGION!DB333),REGION!DB333,""),"")</f>
        <v/>
      </c>
      <c r="H333" s="9" t="str">
        <f>IF($A333=2,IF(ISNUMBER(REGION!DC333),REGION!DC333,""),"")</f>
        <v/>
      </c>
      <c r="I333" s="9" t="str">
        <f>IF($A333=2,IF(ISNUMBER(REGION!DD333),REGION!DD333,""),"")</f>
        <v/>
      </c>
      <c r="J333" s="6" t="str">
        <f t="shared" si="29"/>
        <v/>
      </c>
      <c r="K333" s="1" t="str">
        <f t="shared" si="27"/>
        <v/>
      </c>
      <c r="M333" s="9" t="str">
        <f>IF($A333=2,IF(ISNUMBER(REGION!DF333),REGION!DF333,""),"")</f>
        <v/>
      </c>
      <c r="N333" s="9" t="str">
        <f>IF($A333=2,IF(ISNUMBER(REGION!DG333),REGION!DG333,""),"")</f>
        <v/>
      </c>
      <c r="O333" s="9" t="str">
        <f>IF($A333=2,IF(ISNUMBER(REGION!DH333),REGION!DH333,""),"")</f>
        <v/>
      </c>
      <c r="P333" s="9" t="str">
        <f>IF($A333=2,IF(ISNUMBER(REGION!DI333),REGION!DI333,""),"")</f>
        <v/>
      </c>
      <c r="Q333" s="9" t="str">
        <f>IF($A333=2,IF(ISNUMBER(REGION!DJ333),REGION!DJ333,""),"")</f>
        <v/>
      </c>
      <c r="R333" s="9" t="str">
        <f>IF($A333=2,IF(ISNUMBER(REGION!DK333),REGION!DK333,""),"")</f>
        <v/>
      </c>
      <c r="S333" s="6" t="str">
        <f t="shared" si="30"/>
        <v/>
      </c>
      <c r="T333" s="1" t="str">
        <f t="shared" si="28"/>
        <v/>
      </c>
      <c r="V333" s="1" t="str">
        <f t="shared" si="31"/>
        <v/>
      </c>
      <c r="W333" s="40" t="str">
        <f>IF(V333&gt;1,Employment!$S333,"")</f>
        <v/>
      </c>
    </row>
    <row r="334" spans="1:23" ht="10.5" x14ac:dyDescent="0.25">
      <c r="A334" s="39">
        <f>'Industry selection'!C334</f>
        <v>2</v>
      </c>
      <c r="B334" s="2">
        <v>86.1</v>
      </c>
      <c r="C334" s="2" t="s">
        <v>680</v>
      </c>
      <c r="D334" s="9">
        <f>IF($A334=2,IF(ISNUMBER(REGION!CY334),REGION!CY334,""),"")</f>
        <v>73.66190117512555</v>
      </c>
      <c r="E334" s="9">
        <f>IF($A334=2,IF(ISNUMBER(REGION!CZ334),REGION!CZ334,""),"")</f>
        <v>81.064773379328429</v>
      </c>
      <c r="F334" s="9" t="str">
        <f>IF($A334=2,IF(ISNUMBER(REGION!DA334),REGION!DA334,""),"")</f>
        <v/>
      </c>
      <c r="G334" s="9">
        <f>IF($A334=2,IF(ISNUMBER(REGION!DB334),REGION!DB334,""),"")</f>
        <v>73.287314726477504</v>
      </c>
      <c r="H334" s="9">
        <f>IF($A334=2,IF(ISNUMBER(REGION!DC334),REGION!DC334,""),"")</f>
        <v>69.044879490237236</v>
      </c>
      <c r="I334" s="9">
        <f>IF($A334=2,IF(ISNUMBER(REGION!DD334),REGION!DD334,""),"")</f>
        <v>79.191257982730946</v>
      </c>
      <c r="J334" s="6">
        <f t="shared" si="29"/>
        <v>75.250025350779921</v>
      </c>
      <c r="K334" s="1">
        <f t="shared" si="27"/>
        <v>0</v>
      </c>
      <c r="M334" s="9">
        <f>IF($A334=2,IF(ISNUMBER(REGION!DF334),REGION!DF334,""),"")</f>
        <v>70.568339899855872</v>
      </c>
      <c r="N334" s="9">
        <f>IF($A334=2,IF(ISNUMBER(REGION!DG334),REGION!DG334,""),"")</f>
        <v>74.857028017897761</v>
      </c>
      <c r="O334" s="9" t="str">
        <f>IF($A334=2,IF(ISNUMBER(REGION!DH334),REGION!DH334,""),"")</f>
        <v/>
      </c>
      <c r="P334" s="9">
        <f>IF($A334=2,IF(ISNUMBER(REGION!DI334),REGION!DI334,""),"")</f>
        <v>82.769634448189024</v>
      </c>
      <c r="Q334" s="9">
        <f>IF($A334=2,IF(ISNUMBER(REGION!DJ334),REGION!DJ334,""),"")</f>
        <v>74.490000995066367</v>
      </c>
      <c r="R334" s="9">
        <f>IF($A334=2,IF(ISNUMBER(REGION!DK334),REGION!DK334,""),"")</f>
        <v>82.081630313888169</v>
      </c>
      <c r="S334" s="6">
        <f t="shared" si="30"/>
        <v>76.953326734979456</v>
      </c>
      <c r="T334" s="1">
        <f t="shared" si="28"/>
        <v>0</v>
      </c>
      <c r="V334" s="1">
        <f t="shared" si="31"/>
        <v>0</v>
      </c>
      <c r="W334" s="40" t="str">
        <f>IF(V334&gt;1,Employment!$S334,"")</f>
        <v/>
      </c>
    </row>
    <row r="335" spans="1:23" ht="10.5" x14ac:dyDescent="0.25">
      <c r="A335" s="39">
        <f>'Industry selection'!C335</f>
        <v>2</v>
      </c>
      <c r="B335" s="2">
        <v>86.2</v>
      </c>
      <c r="C335" s="2" t="s">
        <v>682</v>
      </c>
      <c r="D335" s="9">
        <f>IF($A335=2,IF(ISNUMBER(REGION!CY335),REGION!CY335,""),"")</f>
        <v>67.704263816612524</v>
      </c>
      <c r="E335" s="9">
        <f>IF($A335=2,IF(ISNUMBER(REGION!CZ335),REGION!CZ335,""),"")</f>
        <v>43.143522493637825</v>
      </c>
      <c r="F335" s="9">
        <f>IF($A335=2,IF(ISNUMBER(REGION!DA335),REGION!DA335,""),"")</f>
        <v>42.227134197110786</v>
      </c>
      <c r="G335" s="9">
        <f>IF($A335=2,IF(ISNUMBER(REGION!DB335),REGION!DB335,""),"")</f>
        <v>42.364954909207732</v>
      </c>
      <c r="H335" s="9">
        <f>IF($A335=2,IF(ISNUMBER(REGION!DC335),REGION!DC335,""),"")</f>
        <v>46.703314275744454</v>
      </c>
      <c r="I335" s="9">
        <f>IF($A335=2,IF(ISNUMBER(REGION!DD335),REGION!DD335,""),"")</f>
        <v>55.424426915656881</v>
      </c>
      <c r="J335" s="6">
        <f t="shared" si="29"/>
        <v>49.594602767995035</v>
      </c>
      <c r="K335" s="1">
        <f t="shared" si="27"/>
        <v>0</v>
      </c>
      <c r="M335" s="9">
        <f>IF($A335=2,IF(ISNUMBER(REGION!DF335),REGION!DF335,""),"")</f>
        <v>68.062414926712179</v>
      </c>
      <c r="N335" s="9">
        <f>IF($A335=2,IF(ISNUMBER(REGION!DG335),REGION!DG335,""),"")</f>
        <v>53.526706299714483</v>
      </c>
      <c r="O335" s="9">
        <f>IF($A335=2,IF(ISNUMBER(REGION!DH335),REGION!DH335,""),"")</f>
        <v>49.685136477225242</v>
      </c>
      <c r="P335" s="9">
        <f>IF($A335=2,IF(ISNUMBER(REGION!DI335),REGION!DI335,""),"")</f>
        <v>46.814672796073836</v>
      </c>
      <c r="Q335" s="9">
        <f>IF($A335=2,IF(ISNUMBER(REGION!DJ335),REGION!DJ335,""),"")</f>
        <v>48.111173548827864</v>
      </c>
      <c r="R335" s="9">
        <f>IF($A335=2,IF(ISNUMBER(REGION!DK335),REGION!DK335,""),"")</f>
        <v>62.583344455806717</v>
      </c>
      <c r="S335" s="6">
        <f t="shared" si="30"/>
        <v>54.797241417393387</v>
      </c>
      <c r="T335" s="1">
        <f t="shared" si="28"/>
        <v>0</v>
      </c>
      <c r="V335" s="1">
        <f t="shared" si="31"/>
        <v>0</v>
      </c>
      <c r="W335" s="40" t="str">
        <f>IF(V335&gt;1,Employment!$S335,"")</f>
        <v/>
      </c>
    </row>
    <row r="336" spans="1:23" ht="10.5" x14ac:dyDescent="0.25">
      <c r="A336" s="39">
        <f>'Industry selection'!C336</f>
        <v>2</v>
      </c>
      <c r="B336" s="2">
        <v>86.9</v>
      </c>
      <c r="C336" s="2" t="s">
        <v>684</v>
      </c>
      <c r="D336" s="9">
        <f>IF($A336=2,IF(ISNUMBER(REGION!CY336),REGION!CY336,""),"")</f>
        <v>84.56391664408045</v>
      </c>
      <c r="E336" s="9">
        <f>IF($A336=2,IF(ISNUMBER(REGION!CZ336),REGION!CZ336,""),"")</f>
        <v>29.66473005864534</v>
      </c>
      <c r="F336" s="9" t="str">
        <f>IF($A336=2,IF(ISNUMBER(REGION!DA336),REGION!DA336,""),"")</f>
        <v/>
      </c>
      <c r="G336" s="9">
        <f>IF($A336=2,IF(ISNUMBER(REGION!DB336),REGION!DB336,""),"")</f>
        <v>70.528972143345314</v>
      </c>
      <c r="H336" s="9">
        <f>IF($A336=2,IF(ISNUMBER(REGION!DC336),REGION!DC336,""),"")</f>
        <v>75.274492425598766</v>
      </c>
      <c r="I336" s="9">
        <f>IF($A336=2,IF(ISNUMBER(REGION!DD336),REGION!DD336,""),"")</f>
        <v>56.408067933260476</v>
      </c>
      <c r="J336" s="6">
        <f t="shared" si="29"/>
        <v>63.288035840986083</v>
      </c>
      <c r="K336" s="1">
        <f t="shared" si="27"/>
        <v>0</v>
      </c>
      <c r="M336" s="9">
        <f>IF($A336=2,IF(ISNUMBER(REGION!DF336),REGION!DF336,""),"")</f>
        <v>70.793918167378052</v>
      </c>
      <c r="N336" s="9">
        <f>IF($A336=2,IF(ISNUMBER(REGION!DG336),REGION!DG336,""),"")</f>
        <v>27.614587622669688</v>
      </c>
      <c r="O336" s="9" t="str">
        <f>IF($A336=2,IF(ISNUMBER(REGION!DH336),REGION!DH336,""),"")</f>
        <v/>
      </c>
      <c r="P336" s="9">
        <f>IF($A336=2,IF(ISNUMBER(REGION!DI336),REGION!DI336,""),"")</f>
        <v>62.507897977291393</v>
      </c>
      <c r="Q336" s="9">
        <f>IF($A336=2,IF(ISNUMBER(REGION!DJ336),REGION!DJ336,""),"")</f>
        <v>50.228506027803483</v>
      </c>
      <c r="R336" s="9">
        <f>IF($A336=2,IF(ISNUMBER(REGION!DK336),REGION!DK336,""),"")</f>
        <v>44.959210783089091</v>
      </c>
      <c r="S336" s="6">
        <f t="shared" si="30"/>
        <v>51.220824115646352</v>
      </c>
      <c r="T336" s="1">
        <f t="shared" si="28"/>
        <v>0</v>
      </c>
      <c r="V336" s="1">
        <f t="shared" si="31"/>
        <v>0</v>
      </c>
      <c r="W336" s="40" t="str">
        <f>IF(V336&gt;1,Employment!$S336,"")</f>
        <v/>
      </c>
    </row>
    <row r="337" spans="1:23" ht="10.5" x14ac:dyDescent="0.25">
      <c r="A337" s="39">
        <f>'Industry selection'!C337</f>
        <v>1</v>
      </c>
      <c r="B337" s="2">
        <v>87</v>
      </c>
      <c r="C337" s="2" t="s">
        <v>686</v>
      </c>
      <c r="D337" s="9" t="str">
        <f>IF($A337=2,IF(ISNUMBER(REGION!CY337),REGION!CY337,""),"")</f>
        <v/>
      </c>
      <c r="E337" s="9" t="str">
        <f>IF($A337=2,IF(ISNUMBER(REGION!CZ337),REGION!CZ337,""),"")</f>
        <v/>
      </c>
      <c r="F337" s="9" t="str">
        <f>IF($A337=2,IF(ISNUMBER(REGION!DA337),REGION!DA337,""),"")</f>
        <v/>
      </c>
      <c r="G337" s="9" t="str">
        <f>IF($A337=2,IF(ISNUMBER(REGION!DB337),REGION!DB337,""),"")</f>
        <v/>
      </c>
      <c r="H337" s="9" t="str">
        <f>IF($A337=2,IF(ISNUMBER(REGION!DC337),REGION!DC337,""),"")</f>
        <v/>
      </c>
      <c r="I337" s="9" t="str">
        <f>IF($A337=2,IF(ISNUMBER(REGION!DD337),REGION!DD337,""),"")</f>
        <v/>
      </c>
      <c r="J337" s="6" t="str">
        <f t="shared" si="29"/>
        <v/>
      </c>
      <c r="K337" s="1" t="str">
        <f t="shared" si="27"/>
        <v/>
      </c>
      <c r="M337" s="9" t="str">
        <f>IF($A337=2,IF(ISNUMBER(REGION!DF337),REGION!DF337,""),"")</f>
        <v/>
      </c>
      <c r="N337" s="9" t="str">
        <f>IF($A337=2,IF(ISNUMBER(REGION!DG337),REGION!DG337,""),"")</f>
        <v/>
      </c>
      <c r="O337" s="9" t="str">
        <f>IF($A337=2,IF(ISNUMBER(REGION!DH337),REGION!DH337,""),"")</f>
        <v/>
      </c>
      <c r="P337" s="9" t="str">
        <f>IF($A337=2,IF(ISNUMBER(REGION!DI337),REGION!DI337,""),"")</f>
        <v/>
      </c>
      <c r="Q337" s="9" t="str">
        <f>IF($A337=2,IF(ISNUMBER(REGION!DJ337),REGION!DJ337,""),"")</f>
        <v/>
      </c>
      <c r="R337" s="9" t="str">
        <f>IF($A337=2,IF(ISNUMBER(REGION!DK337),REGION!DK337,""),"")</f>
        <v/>
      </c>
      <c r="S337" s="6" t="str">
        <f t="shared" si="30"/>
        <v/>
      </c>
      <c r="T337" s="1" t="str">
        <f t="shared" si="28"/>
        <v/>
      </c>
      <c r="V337" s="1" t="str">
        <f t="shared" si="31"/>
        <v/>
      </c>
      <c r="W337" s="40" t="str">
        <f>IF(V337&gt;1,Employment!$S337,"")</f>
        <v/>
      </c>
    </row>
    <row r="338" spans="1:23" ht="10.5" x14ac:dyDescent="0.25">
      <c r="A338" s="39">
        <f>'Industry selection'!C338</f>
        <v>1</v>
      </c>
      <c r="B338" s="2">
        <v>87.1</v>
      </c>
      <c r="C338" s="2" t="s">
        <v>688</v>
      </c>
      <c r="D338" s="9" t="str">
        <f>IF($A338=2,IF(ISNUMBER(REGION!CY338),REGION!CY338,""),"")</f>
        <v/>
      </c>
      <c r="E338" s="9" t="str">
        <f>IF($A338=2,IF(ISNUMBER(REGION!CZ338),REGION!CZ338,""),"")</f>
        <v/>
      </c>
      <c r="F338" s="9" t="str">
        <f>IF($A338=2,IF(ISNUMBER(REGION!DA338),REGION!DA338,""),"")</f>
        <v/>
      </c>
      <c r="G338" s="9" t="str">
        <f>IF($A338=2,IF(ISNUMBER(REGION!DB338),REGION!DB338,""),"")</f>
        <v/>
      </c>
      <c r="H338" s="9" t="str">
        <f>IF($A338=2,IF(ISNUMBER(REGION!DC338),REGION!DC338,""),"")</f>
        <v/>
      </c>
      <c r="I338" s="9" t="str">
        <f>IF($A338=2,IF(ISNUMBER(REGION!DD338),REGION!DD338,""),"")</f>
        <v/>
      </c>
      <c r="J338" s="6" t="str">
        <f t="shared" si="29"/>
        <v/>
      </c>
      <c r="K338" s="1" t="str">
        <f t="shared" si="27"/>
        <v/>
      </c>
      <c r="M338" s="9" t="str">
        <f>IF($A338=2,IF(ISNUMBER(REGION!DF338),REGION!DF338,""),"")</f>
        <v/>
      </c>
      <c r="N338" s="9" t="str">
        <f>IF($A338=2,IF(ISNUMBER(REGION!DG338),REGION!DG338,""),"")</f>
        <v/>
      </c>
      <c r="O338" s="9" t="str">
        <f>IF($A338=2,IF(ISNUMBER(REGION!DH338),REGION!DH338,""),"")</f>
        <v/>
      </c>
      <c r="P338" s="9" t="str">
        <f>IF($A338=2,IF(ISNUMBER(REGION!DI338),REGION!DI338,""),"")</f>
        <v/>
      </c>
      <c r="Q338" s="9" t="str">
        <f>IF($A338=2,IF(ISNUMBER(REGION!DJ338),REGION!DJ338,""),"")</f>
        <v/>
      </c>
      <c r="R338" s="9" t="str">
        <f>IF($A338=2,IF(ISNUMBER(REGION!DK338),REGION!DK338,""),"")</f>
        <v/>
      </c>
      <c r="S338" s="6" t="str">
        <f t="shared" si="30"/>
        <v/>
      </c>
      <c r="T338" s="1" t="str">
        <f t="shared" si="28"/>
        <v/>
      </c>
      <c r="V338" s="1" t="str">
        <f t="shared" si="31"/>
        <v/>
      </c>
      <c r="W338" s="40" t="str">
        <f>IF(V338&gt;1,Employment!$S338,"")</f>
        <v/>
      </c>
    </row>
    <row r="339" spans="1:23" ht="10.5" x14ac:dyDescent="0.25">
      <c r="A339" s="39">
        <f>'Industry selection'!C339</f>
        <v>1</v>
      </c>
      <c r="B339" s="2">
        <v>87.2</v>
      </c>
      <c r="C339" s="2" t="s">
        <v>690</v>
      </c>
      <c r="D339" s="9" t="str">
        <f>IF($A339=2,IF(ISNUMBER(REGION!CY339),REGION!CY339,""),"")</f>
        <v/>
      </c>
      <c r="E339" s="9" t="str">
        <f>IF($A339=2,IF(ISNUMBER(REGION!CZ339),REGION!CZ339,""),"")</f>
        <v/>
      </c>
      <c r="F339" s="9" t="str">
        <f>IF($A339=2,IF(ISNUMBER(REGION!DA339),REGION!DA339,""),"")</f>
        <v/>
      </c>
      <c r="G339" s="9" t="str">
        <f>IF($A339=2,IF(ISNUMBER(REGION!DB339),REGION!DB339,""),"")</f>
        <v/>
      </c>
      <c r="H339" s="9" t="str">
        <f>IF($A339=2,IF(ISNUMBER(REGION!DC339),REGION!DC339,""),"")</f>
        <v/>
      </c>
      <c r="I339" s="9" t="str">
        <f>IF($A339=2,IF(ISNUMBER(REGION!DD339),REGION!DD339,""),"")</f>
        <v/>
      </c>
      <c r="J339" s="6" t="str">
        <f t="shared" si="29"/>
        <v/>
      </c>
      <c r="K339" s="1" t="str">
        <f t="shared" si="27"/>
        <v/>
      </c>
      <c r="M339" s="9" t="str">
        <f>IF($A339=2,IF(ISNUMBER(REGION!DF339),REGION!DF339,""),"")</f>
        <v/>
      </c>
      <c r="N339" s="9" t="str">
        <f>IF($A339=2,IF(ISNUMBER(REGION!DG339),REGION!DG339,""),"")</f>
        <v/>
      </c>
      <c r="O339" s="9" t="str">
        <f>IF($A339=2,IF(ISNUMBER(REGION!DH339),REGION!DH339,""),"")</f>
        <v/>
      </c>
      <c r="P339" s="9" t="str">
        <f>IF($A339=2,IF(ISNUMBER(REGION!DI339),REGION!DI339,""),"")</f>
        <v/>
      </c>
      <c r="Q339" s="9" t="str">
        <f>IF($A339=2,IF(ISNUMBER(REGION!DJ339),REGION!DJ339,""),"")</f>
        <v/>
      </c>
      <c r="R339" s="9" t="str">
        <f>IF($A339=2,IF(ISNUMBER(REGION!DK339),REGION!DK339,""),"")</f>
        <v/>
      </c>
      <c r="S339" s="6" t="str">
        <f t="shared" si="30"/>
        <v/>
      </c>
      <c r="T339" s="1" t="str">
        <f t="shared" si="28"/>
        <v/>
      </c>
      <c r="V339" s="1" t="str">
        <f t="shared" si="31"/>
        <v/>
      </c>
      <c r="W339" s="40" t="str">
        <f>IF(V339&gt;1,Employment!$S339,"")</f>
        <v/>
      </c>
    </row>
    <row r="340" spans="1:23" ht="10.5" x14ac:dyDescent="0.25">
      <c r="A340" s="39">
        <f>'Industry selection'!C340</f>
        <v>1</v>
      </c>
      <c r="B340" s="2">
        <v>87.3</v>
      </c>
      <c r="C340" s="2" t="s">
        <v>692</v>
      </c>
      <c r="D340" s="9" t="str">
        <f>IF($A340=2,IF(ISNUMBER(REGION!CY340),REGION!CY340,""),"")</f>
        <v/>
      </c>
      <c r="E340" s="9" t="str">
        <f>IF($A340=2,IF(ISNUMBER(REGION!CZ340),REGION!CZ340,""),"")</f>
        <v/>
      </c>
      <c r="F340" s="9" t="str">
        <f>IF($A340=2,IF(ISNUMBER(REGION!DA340),REGION!DA340,""),"")</f>
        <v/>
      </c>
      <c r="G340" s="9" t="str">
        <f>IF($A340=2,IF(ISNUMBER(REGION!DB340),REGION!DB340,""),"")</f>
        <v/>
      </c>
      <c r="H340" s="9" t="str">
        <f>IF($A340=2,IF(ISNUMBER(REGION!DC340),REGION!DC340,""),"")</f>
        <v/>
      </c>
      <c r="I340" s="9" t="str">
        <f>IF($A340=2,IF(ISNUMBER(REGION!DD340),REGION!DD340,""),"")</f>
        <v/>
      </c>
      <c r="J340" s="6" t="str">
        <f t="shared" si="29"/>
        <v/>
      </c>
      <c r="K340" s="1" t="str">
        <f t="shared" si="27"/>
        <v/>
      </c>
      <c r="M340" s="9" t="str">
        <f>IF($A340=2,IF(ISNUMBER(REGION!DF340),REGION!DF340,""),"")</f>
        <v/>
      </c>
      <c r="N340" s="9" t="str">
        <f>IF($A340=2,IF(ISNUMBER(REGION!DG340),REGION!DG340,""),"")</f>
        <v/>
      </c>
      <c r="O340" s="9" t="str">
        <f>IF($A340=2,IF(ISNUMBER(REGION!DH340),REGION!DH340,""),"")</f>
        <v/>
      </c>
      <c r="P340" s="9" t="str">
        <f>IF($A340=2,IF(ISNUMBER(REGION!DI340),REGION!DI340,""),"")</f>
        <v/>
      </c>
      <c r="Q340" s="9" t="str">
        <f>IF($A340=2,IF(ISNUMBER(REGION!DJ340),REGION!DJ340,""),"")</f>
        <v/>
      </c>
      <c r="R340" s="9" t="str">
        <f>IF($A340=2,IF(ISNUMBER(REGION!DK340),REGION!DK340,""),"")</f>
        <v/>
      </c>
      <c r="S340" s="6" t="str">
        <f t="shared" si="30"/>
        <v/>
      </c>
      <c r="T340" s="1" t="str">
        <f t="shared" si="28"/>
        <v/>
      </c>
      <c r="V340" s="1" t="str">
        <f t="shared" si="31"/>
        <v/>
      </c>
      <c r="W340" s="40" t="str">
        <f>IF(V340&gt;1,Employment!$S340,"")</f>
        <v/>
      </c>
    </row>
    <row r="341" spans="1:23" ht="10.5" x14ac:dyDescent="0.25">
      <c r="A341" s="39">
        <f>'Industry selection'!C341</f>
        <v>1</v>
      </c>
      <c r="B341" s="2">
        <v>87.9</v>
      </c>
      <c r="C341" s="2" t="s">
        <v>694</v>
      </c>
      <c r="D341" s="9" t="str">
        <f>IF($A341=2,IF(ISNUMBER(REGION!CY341),REGION!CY341,""),"")</f>
        <v/>
      </c>
      <c r="E341" s="9" t="str">
        <f>IF($A341=2,IF(ISNUMBER(REGION!CZ341),REGION!CZ341,""),"")</f>
        <v/>
      </c>
      <c r="F341" s="9" t="str">
        <f>IF($A341=2,IF(ISNUMBER(REGION!DA341),REGION!DA341,""),"")</f>
        <v/>
      </c>
      <c r="G341" s="9" t="str">
        <f>IF($A341=2,IF(ISNUMBER(REGION!DB341),REGION!DB341,""),"")</f>
        <v/>
      </c>
      <c r="H341" s="9" t="str">
        <f>IF($A341=2,IF(ISNUMBER(REGION!DC341),REGION!DC341,""),"")</f>
        <v/>
      </c>
      <c r="I341" s="9" t="str">
        <f>IF($A341=2,IF(ISNUMBER(REGION!DD341),REGION!DD341,""),"")</f>
        <v/>
      </c>
      <c r="J341" s="6" t="str">
        <f t="shared" si="29"/>
        <v/>
      </c>
      <c r="K341" s="1" t="str">
        <f t="shared" si="27"/>
        <v/>
      </c>
      <c r="M341" s="9" t="str">
        <f>IF($A341=2,IF(ISNUMBER(REGION!DF341),REGION!DF341,""),"")</f>
        <v/>
      </c>
      <c r="N341" s="9" t="str">
        <f>IF($A341=2,IF(ISNUMBER(REGION!DG341),REGION!DG341,""),"")</f>
        <v/>
      </c>
      <c r="O341" s="9" t="str">
        <f>IF($A341=2,IF(ISNUMBER(REGION!DH341),REGION!DH341,""),"")</f>
        <v/>
      </c>
      <c r="P341" s="9" t="str">
        <f>IF($A341=2,IF(ISNUMBER(REGION!DI341),REGION!DI341,""),"")</f>
        <v/>
      </c>
      <c r="Q341" s="9" t="str">
        <f>IF($A341=2,IF(ISNUMBER(REGION!DJ341),REGION!DJ341,""),"")</f>
        <v/>
      </c>
      <c r="R341" s="9" t="str">
        <f>IF($A341=2,IF(ISNUMBER(REGION!DK341),REGION!DK341,""),"")</f>
        <v/>
      </c>
      <c r="S341" s="6" t="str">
        <f t="shared" si="30"/>
        <v/>
      </c>
      <c r="T341" s="1" t="str">
        <f t="shared" si="28"/>
        <v/>
      </c>
      <c r="V341" s="1" t="str">
        <f t="shared" si="31"/>
        <v/>
      </c>
      <c r="W341" s="40" t="str">
        <f>IF(V341&gt;1,Employment!$S341,"")</f>
        <v/>
      </c>
    </row>
    <row r="342" spans="1:23" ht="10.5" x14ac:dyDescent="0.25">
      <c r="A342" s="39">
        <f>'Industry selection'!C342</f>
        <v>1</v>
      </c>
      <c r="B342" s="2">
        <v>88</v>
      </c>
      <c r="C342" s="2" t="s">
        <v>696</v>
      </c>
      <c r="D342" s="9" t="str">
        <f>IF($A342=2,IF(ISNUMBER(REGION!CY342),REGION!CY342,""),"")</f>
        <v/>
      </c>
      <c r="E342" s="9" t="str">
        <f>IF($A342=2,IF(ISNUMBER(REGION!CZ342),REGION!CZ342,""),"")</f>
        <v/>
      </c>
      <c r="F342" s="9" t="str">
        <f>IF($A342=2,IF(ISNUMBER(REGION!DA342),REGION!DA342,""),"")</f>
        <v/>
      </c>
      <c r="G342" s="9" t="str">
        <f>IF($A342=2,IF(ISNUMBER(REGION!DB342),REGION!DB342,""),"")</f>
        <v/>
      </c>
      <c r="H342" s="9" t="str">
        <f>IF($A342=2,IF(ISNUMBER(REGION!DC342),REGION!DC342,""),"")</f>
        <v/>
      </c>
      <c r="I342" s="9" t="str">
        <f>IF($A342=2,IF(ISNUMBER(REGION!DD342),REGION!DD342,""),"")</f>
        <v/>
      </c>
      <c r="J342" s="6" t="str">
        <f t="shared" si="29"/>
        <v/>
      </c>
      <c r="K342" s="1" t="str">
        <f t="shared" si="27"/>
        <v/>
      </c>
      <c r="M342" s="9" t="str">
        <f>IF($A342=2,IF(ISNUMBER(REGION!DF342),REGION!DF342,""),"")</f>
        <v/>
      </c>
      <c r="N342" s="9" t="str">
        <f>IF($A342=2,IF(ISNUMBER(REGION!DG342),REGION!DG342,""),"")</f>
        <v/>
      </c>
      <c r="O342" s="9" t="str">
        <f>IF($A342=2,IF(ISNUMBER(REGION!DH342),REGION!DH342,""),"")</f>
        <v/>
      </c>
      <c r="P342" s="9" t="str">
        <f>IF($A342=2,IF(ISNUMBER(REGION!DI342),REGION!DI342,""),"")</f>
        <v/>
      </c>
      <c r="Q342" s="9" t="str">
        <f>IF($A342=2,IF(ISNUMBER(REGION!DJ342),REGION!DJ342,""),"")</f>
        <v/>
      </c>
      <c r="R342" s="9" t="str">
        <f>IF($A342=2,IF(ISNUMBER(REGION!DK342),REGION!DK342,""),"")</f>
        <v/>
      </c>
      <c r="S342" s="6" t="str">
        <f t="shared" si="30"/>
        <v/>
      </c>
      <c r="T342" s="1" t="str">
        <f t="shared" si="28"/>
        <v/>
      </c>
      <c r="V342" s="1" t="str">
        <f t="shared" si="31"/>
        <v/>
      </c>
      <c r="W342" s="40" t="str">
        <f>IF(V342&gt;1,Employment!$S342,"")</f>
        <v/>
      </c>
    </row>
    <row r="343" spans="1:23" ht="10.5" x14ac:dyDescent="0.25">
      <c r="A343" s="39">
        <f>'Industry selection'!C343</f>
        <v>1</v>
      </c>
      <c r="B343" s="2">
        <v>88.1</v>
      </c>
      <c r="C343" s="2" t="s">
        <v>698</v>
      </c>
      <c r="D343" s="9" t="str">
        <f>IF($A343=2,IF(ISNUMBER(REGION!CY343),REGION!CY343,""),"")</f>
        <v/>
      </c>
      <c r="E343" s="9" t="str">
        <f>IF($A343=2,IF(ISNUMBER(REGION!CZ343),REGION!CZ343,""),"")</f>
        <v/>
      </c>
      <c r="F343" s="9" t="str">
        <f>IF($A343=2,IF(ISNUMBER(REGION!DA343),REGION!DA343,""),"")</f>
        <v/>
      </c>
      <c r="G343" s="9" t="str">
        <f>IF($A343=2,IF(ISNUMBER(REGION!DB343),REGION!DB343,""),"")</f>
        <v/>
      </c>
      <c r="H343" s="9" t="str">
        <f>IF($A343=2,IF(ISNUMBER(REGION!DC343),REGION!DC343,""),"")</f>
        <v/>
      </c>
      <c r="I343" s="9" t="str">
        <f>IF($A343=2,IF(ISNUMBER(REGION!DD343),REGION!DD343,""),"")</f>
        <v/>
      </c>
      <c r="J343" s="6" t="str">
        <f t="shared" si="29"/>
        <v/>
      </c>
      <c r="K343" s="1" t="str">
        <f t="shared" si="27"/>
        <v/>
      </c>
      <c r="M343" s="9" t="str">
        <f>IF($A343=2,IF(ISNUMBER(REGION!DF343),REGION!DF343,""),"")</f>
        <v/>
      </c>
      <c r="N343" s="9" t="str">
        <f>IF($A343=2,IF(ISNUMBER(REGION!DG343),REGION!DG343,""),"")</f>
        <v/>
      </c>
      <c r="O343" s="9" t="str">
        <f>IF($A343=2,IF(ISNUMBER(REGION!DH343),REGION!DH343,""),"")</f>
        <v/>
      </c>
      <c r="P343" s="9" t="str">
        <f>IF($A343=2,IF(ISNUMBER(REGION!DI343),REGION!DI343,""),"")</f>
        <v/>
      </c>
      <c r="Q343" s="9" t="str">
        <f>IF($A343=2,IF(ISNUMBER(REGION!DJ343),REGION!DJ343,""),"")</f>
        <v/>
      </c>
      <c r="R343" s="9" t="str">
        <f>IF($A343=2,IF(ISNUMBER(REGION!DK343),REGION!DK343,""),"")</f>
        <v/>
      </c>
      <c r="S343" s="6" t="str">
        <f t="shared" si="30"/>
        <v/>
      </c>
      <c r="T343" s="1" t="str">
        <f t="shared" si="28"/>
        <v/>
      </c>
      <c r="V343" s="1" t="str">
        <f t="shared" si="31"/>
        <v/>
      </c>
      <c r="W343" s="40" t="str">
        <f>IF(V343&gt;1,Employment!$S343,"")</f>
        <v/>
      </c>
    </row>
    <row r="344" spans="1:23" ht="10.5" x14ac:dyDescent="0.25">
      <c r="A344" s="39">
        <f>'Industry selection'!C344</f>
        <v>1</v>
      </c>
      <c r="B344" s="2">
        <v>88.9</v>
      </c>
      <c r="C344" s="2" t="s">
        <v>700</v>
      </c>
      <c r="D344" s="9" t="str">
        <f>IF($A344=2,IF(ISNUMBER(REGION!CY344),REGION!CY344,""),"")</f>
        <v/>
      </c>
      <c r="E344" s="9" t="str">
        <f>IF($A344=2,IF(ISNUMBER(REGION!CZ344),REGION!CZ344,""),"")</f>
        <v/>
      </c>
      <c r="F344" s="9" t="str">
        <f>IF($A344=2,IF(ISNUMBER(REGION!DA344),REGION!DA344,""),"")</f>
        <v/>
      </c>
      <c r="G344" s="9" t="str">
        <f>IF($A344=2,IF(ISNUMBER(REGION!DB344),REGION!DB344,""),"")</f>
        <v/>
      </c>
      <c r="H344" s="9" t="str">
        <f>IF($A344=2,IF(ISNUMBER(REGION!DC344),REGION!DC344,""),"")</f>
        <v/>
      </c>
      <c r="I344" s="9" t="str">
        <f>IF($A344=2,IF(ISNUMBER(REGION!DD344),REGION!DD344,""),"")</f>
        <v/>
      </c>
      <c r="J344" s="6" t="str">
        <f t="shared" si="29"/>
        <v/>
      </c>
      <c r="K344" s="1" t="str">
        <f t="shared" si="27"/>
        <v/>
      </c>
      <c r="M344" s="9" t="str">
        <f>IF($A344=2,IF(ISNUMBER(REGION!DF344),REGION!DF344,""),"")</f>
        <v/>
      </c>
      <c r="N344" s="9" t="str">
        <f>IF($A344=2,IF(ISNUMBER(REGION!DG344),REGION!DG344,""),"")</f>
        <v/>
      </c>
      <c r="O344" s="9" t="str">
        <f>IF($A344=2,IF(ISNUMBER(REGION!DH344),REGION!DH344,""),"")</f>
        <v/>
      </c>
      <c r="P344" s="9" t="str">
        <f>IF($A344=2,IF(ISNUMBER(REGION!DI344),REGION!DI344,""),"")</f>
        <v/>
      </c>
      <c r="Q344" s="9" t="str">
        <f>IF($A344=2,IF(ISNUMBER(REGION!DJ344),REGION!DJ344,""),"")</f>
        <v/>
      </c>
      <c r="R344" s="9" t="str">
        <f>IF($A344=2,IF(ISNUMBER(REGION!DK344),REGION!DK344,""),"")</f>
        <v/>
      </c>
      <c r="S344" s="6" t="str">
        <f t="shared" si="30"/>
        <v/>
      </c>
      <c r="T344" s="1" t="str">
        <f t="shared" si="28"/>
        <v/>
      </c>
      <c r="V344" s="1" t="str">
        <f t="shared" si="31"/>
        <v/>
      </c>
      <c r="W344" s="40" t="str">
        <f>IF(V344&gt;1,Employment!$S344,"")</f>
        <v/>
      </c>
    </row>
    <row r="345" spans="1:23" ht="10.5" x14ac:dyDescent="0.25">
      <c r="A345" s="39" t="str">
        <f>'Industry selection'!C345</f>
        <v/>
      </c>
      <c r="B345" s="2" t="s">
        <v>702</v>
      </c>
      <c r="C345" s="2" t="s">
        <v>703</v>
      </c>
      <c r="D345" s="9" t="str">
        <f>IF($A345=2,IF(ISNUMBER(REGION!CY345),REGION!CY345,""),"")</f>
        <v/>
      </c>
      <c r="E345" s="9" t="str">
        <f>IF($A345=2,IF(ISNUMBER(REGION!CZ345),REGION!CZ345,""),"")</f>
        <v/>
      </c>
      <c r="F345" s="9" t="str">
        <f>IF($A345=2,IF(ISNUMBER(REGION!DA345),REGION!DA345,""),"")</f>
        <v/>
      </c>
      <c r="G345" s="9" t="str">
        <f>IF($A345=2,IF(ISNUMBER(REGION!DB345),REGION!DB345,""),"")</f>
        <v/>
      </c>
      <c r="H345" s="9" t="str">
        <f>IF($A345=2,IF(ISNUMBER(REGION!DC345),REGION!DC345,""),"")</f>
        <v/>
      </c>
      <c r="I345" s="9" t="str">
        <f>IF($A345=2,IF(ISNUMBER(REGION!DD345),REGION!DD345,""),"")</f>
        <v/>
      </c>
      <c r="J345" s="6" t="str">
        <f t="shared" si="29"/>
        <v/>
      </c>
      <c r="K345" s="1" t="str">
        <f t="shared" si="27"/>
        <v/>
      </c>
      <c r="M345" s="9" t="str">
        <f>IF($A345=2,IF(ISNUMBER(REGION!DF345),REGION!DF345,""),"")</f>
        <v/>
      </c>
      <c r="N345" s="9" t="str">
        <f>IF($A345=2,IF(ISNUMBER(REGION!DG345),REGION!DG345,""),"")</f>
        <v/>
      </c>
      <c r="O345" s="9" t="str">
        <f>IF($A345=2,IF(ISNUMBER(REGION!DH345),REGION!DH345,""),"")</f>
        <v/>
      </c>
      <c r="P345" s="9" t="str">
        <f>IF($A345=2,IF(ISNUMBER(REGION!DI345),REGION!DI345,""),"")</f>
        <v/>
      </c>
      <c r="Q345" s="9" t="str">
        <f>IF($A345=2,IF(ISNUMBER(REGION!DJ345),REGION!DJ345,""),"")</f>
        <v/>
      </c>
      <c r="R345" s="9" t="str">
        <f>IF($A345=2,IF(ISNUMBER(REGION!DK345),REGION!DK345,""),"")</f>
        <v/>
      </c>
      <c r="S345" s="6" t="str">
        <f t="shared" si="30"/>
        <v/>
      </c>
      <c r="T345" s="1" t="str">
        <f t="shared" si="28"/>
        <v/>
      </c>
      <c r="V345" s="1" t="str">
        <f t="shared" si="31"/>
        <v/>
      </c>
      <c r="W345" s="40" t="str">
        <f>IF(V345&gt;1,Employment!$S345,"")</f>
        <v/>
      </c>
    </row>
    <row r="346" spans="1:23" ht="10.5" x14ac:dyDescent="0.25">
      <c r="A346" s="39">
        <f>'Industry selection'!C346</f>
        <v>1</v>
      </c>
      <c r="B346" s="2">
        <v>90</v>
      </c>
      <c r="C346" s="2" t="s">
        <v>705</v>
      </c>
      <c r="D346" s="9" t="str">
        <f>IF($A346=2,IF(ISNUMBER(REGION!CY346),REGION!CY346,""),"")</f>
        <v/>
      </c>
      <c r="E346" s="9" t="str">
        <f>IF($A346=2,IF(ISNUMBER(REGION!CZ346),REGION!CZ346,""),"")</f>
        <v/>
      </c>
      <c r="F346" s="9" t="str">
        <f>IF($A346=2,IF(ISNUMBER(REGION!DA346),REGION!DA346,""),"")</f>
        <v/>
      </c>
      <c r="G346" s="9" t="str">
        <f>IF($A346=2,IF(ISNUMBER(REGION!DB346),REGION!DB346,""),"")</f>
        <v/>
      </c>
      <c r="H346" s="9" t="str">
        <f>IF($A346=2,IF(ISNUMBER(REGION!DC346),REGION!DC346,""),"")</f>
        <v/>
      </c>
      <c r="I346" s="9" t="str">
        <f>IF($A346=2,IF(ISNUMBER(REGION!DD346),REGION!DD346,""),"")</f>
        <v/>
      </c>
      <c r="J346" s="6" t="str">
        <f t="shared" si="29"/>
        <v/>
      </c>
      <c r="K346" s="1" t="str">
        <f t="shared" si="27"/>
        <v/>
      </c>
      <c r="M346" s="9" t="str">
        <f>IF($A346=2,IF(ISNUMBER(REGION!DF346),REGION!DF346,""),"")</f>
        <v/>
      </c>
      <c r="N346" s="9" t="str">
        <f>IF($A346=2,IF(ISNUMBER(REGION!DG346),REGION!DG346,""),"")</f>
        <v/>
      </c>
      <c r="O346" s="9" t="str">
        <f>IF($A346=2,IF(ISNUMBER(REGION!DH346),REGION!DH346,""),"")</f>
        <v/>
      </c>
      <c r="P346" s="9" t="str">
        <f>IF($A346=2,IF(ISNUMBER(REGION!DI346),REGION!DI346,""),"")</f>
        <v/>
      </c>
      <c r="Q346" s="9" t="str">
        <f>IF($A346=2,IF(ISNUMBER(REGION!DJ346),REGION!DJ346,""),"")</f>
        <v/>
      </c>
      <c r="R346" s="9" t="str">
        <f>IF($A346=2,IF(ISNUMBER(REGION!DK346),REGION!DK346,""),"")</f>
        <v/>
      </c>
      <c r="S346" s="6" t="str">
        <f t="shared" si="30"/>
        <v/>
      </c>
      <c r="T346" s="1" t="str">
        <f t="shared" si="28"/>
        <v/>
      </c>
      <c r="V346" s="1" t="str">
        <f t="shared" si="31"/>
        <v/>
      </c>
      <c r="W346" s="40" t="str">
        <f>IF(V346&gt;1,Employment!$S346,"")</f>
        <v/>
      </c>
    </row>
    <row r="347" spans="1:23" ht="10.5" x14ac:dyDescent="0.25">
      <c r="A347" s="39">
        <f>'Industry selection'!C347</f>
        <v>1</v>
      </c>
      <c r="B347" s="2">
        <v>91</v>
      </c>
      <c r="C347" s="2" t="s">
        <v>707</v>
      </c>
      <c r="D347" s="9" t="str">
        <f>IF($A347=2,IF(ISNUMBER(REGION!CY347),REGION!CY347,""),"")</f>
        <v/>
      </c>
      <c r="E347" s="9" t="str">
        <f>IF($A347=2,IF(ISNUMBER(REGION!CZ347),REGION!CZ347,""),"")</f>
        <v/>
      </c>
      <c r="F347" s="9" t="str">
        <f>IF($A347=2,IF(ISNUMBER(REGION!DA347),REGION!DA347,""),"")</f>
        <v/>
      </c>
      <c r="G347" s="9" t="str">
        <f>IF($A347=2,IF(ISNUMBER(REGION!DB347),REGION!DB347,""),"")</f>
        <v/>
      </c>
      <c r="H347" s="9" t="str">
        <f>IF($A347=2,IF(ISNUMBER(REGION!DC347),REGION!DC347,""),"")</f>
        <v/>
      </c>
      <c r="I347" s="9" t="str">
        <f>IF($A347=2,IF(ISNUMBER(REGION!DD347),REGION!DD347,""),"")</f>
        <v/>
      </c>
      <c r="J347" s="6" t="str">
        <f t="shared" si="29"/>
        <v/>
      </c>
      <c r="K347" s="1" t="str">
        <f t="shared" si="27"/>
        <v/>
      </c>
      <c r="M347" s="9" t="str">
        <f>IF($A347=2,IF(ISNUMBER(REGION!DF347),REGION!DF347,""),"")</f>
        <v/>
      </c>
      <c r="N347" s="9" t="str">
        <f>IF($A347=2,IF(ISNUMBER(REGION!DG347),REGION!DG347,""),"")</f>
        <v/>
      </c>
      <c r="O347" s="9" t="str">
        <f>IF($A347=2,IF(ISNUMBER(REGION!DH347),REGION!DH347,""),"")</f>
        <v/>
      </c>
      <c r="P347" s="9" t="str">
        <f>IF($A347=2,IF(ISNUMBER(REGION!DI347),REGION!DI347,""),"")</f>
        <v/>
      </c>
      <c r="Q347" s="9" t="str">
        <f>IF($A347=2,IF(ISNUMBER(REGION!DJ347),REGION!DJ347,""),"")</f>
        <v/>
      </c>
      <c r="R347" s="9" t="str">
        <f>IF($A347=2,IF(ISNUMBER(REGION!DK347),REGION!DK347,""),"")</f>
        <v/>
      </c>
      <c r="S347" s="6" t="str">
        <f t="shared" si="30"/>
        <v/>
      </c>
      <c r="T347" s="1" t="str">
        <f t="shared" si="28"/>
        <v/>
      </c>
      <c r="V347" s="1" t="str">
        <f t="shared" si="31"/>
        <v/>
      </c>
      <c r="W347" s="40" t="str">
        <f>IF(V347&gt;1,Employment!$S347,"")</f>
        <v/>
      </c>
    </row>
    <row r="348" spans="1:23" ht="10.5" x14ac:dyDescent="0.25">
      <c r="A348" s="39">
        <f>'Industry selection'!C348</f>
        <v>1</v>
      </c>
      <c r="B348" s="2">
        <v>92</v>
      </c>
      <c r="C348" s="2" t="s">
        <v>709</v>
      </c>
      <c r="D348" s="9" t="str">
        <f>IF($A348=2,IF(ISNUMBER(REGION!CY348),REGION!CY348,""),"")</f>
        <v/>
      </c>
      <c r="E348" s="9" t="str">
        <f>IF($A348=2,IF(ISNUMBER(REGION!CZ348),REGION!CZ348,""),"")</f>
        <v/>
      </c>
      <c r="F348" s="9" t="str">
        <f>IF($A348=2,IF(ISNUMBER(REGION!DA348),REGION!DA348,""),"")</f>
        <v/>
      </c>
      <c r="G348" s="9" t="str">
        <f>IF($A348=2,IF(ISNUMBER(REGION!DB348),REGION!DB348,""),"")</f>
        <v/>
      </c>
      <c r="H348" s="9" t="str">
        <f>IF($A348=2,IF(ISNUMBER(REGION!DC348),REGION!DC348,""),"")</f>
        <v/>
      </c>
      <c r="I348" s="9" t="str">
        <f>IF($A348=2,IF(ISNUMBER(REGION!DD348),REGION!DD348,""),"")</f>
        <v/>
      </c>
      <c r="J348" s="6" t="str">
        <f t="shared" si="29"/>
        <v/>
      </c>
      <c r="K348" s="1" t="str">
        <f t="shared" si="27"/>
        <v/>
      </c>
      <c r="M348" s="9" t="str">
        <f>IF($A348=2,IF(ISNUMBER(REGION!DF348),REGION!DF348,""),"")</f>
        <v/>
      </c>
      <c r="N348" s="9" t="str">
        <f>IF($A348=2,IF(ISNUMBER(REGION!DG348),REGION!DG348,""),"")</f>
        <v/>
      </c>
      <c r="O348" s="9" t="str">
        <f>IF($A348=2,IF(ISNUMBER(REGION!DH348),REGION!DH348,""),"")</f>
        <v/>
      </c>
      <c r="P348" s="9" t="str">
        <f>IF($A348=2,IF(ISNUMBER(REGION!DI348),REGION!DI348,""),"")</f>
        <v/>
      </c>
      <c r="Q348" s="9" t="str">
        <f>IF($A348=2,IF(ISNUMBER(REGION!DJ348),REGION!DJ348,""),"")</f>
        <v/>
      </c>
      <c r="R348" s="9" t="str">
        <f>IF($A348=2,IF(ISNUMBER(REGION!DK348),REGION!DK348,""),"")</f>
        <v/>
      </c>
      <c r="S348" s="6" t="str">
        <f t="shared" si="30"/>
        <v/>
      </c>
      <c r="T348" s="1" t="str">
        <f t="shared" si="28"/>
        <v/>
      </c>
      <c r="V348" s="1" t="str">
        <f t="shared" si="31"/>
        <v/>
      </c>
      <c r="W348" s="40" t="str">
        <f>IF(V348&gt;1,Employment!$S348,"")</f>
        <v/>
      </c>
    </row>
    <row r="349" spans="1:23" ht="10.5" x14ac:dyDescent="0.25">
      <c r="A349" s="39" t="str">
        <f>'Industry selection'!C349</f>
        <v/>
      </c>
      <c r="B349" s="2">
        <v>93</v>
      </c>
      <c r="C349" s="2" t="s">
        <v>711</v>
      </c>
      <c r="D349" s="9" t="str">
        <f>IF($A349=2,IF(ISNUMBER(REGION!CY349),REGION!CY349,""),"")</f>
        <v/>
      </c>
      <c r="E349" s="9" t="str">
        <f>IF($A349=2,IF(ISNUMBER(REGION!CZ349),REGION!CZ349,""),"")</f>
        <v/>
      </c>
      <c r="F349" s="9" t="str">
        <f>IF($A349=2,IF(ISNUMBER(REGION!DA349),REGION!DA349,""),"")</f>
        <v/>
      </c>
      <c r="G349" s="9" t="str">
        <f>IF($A349=2,IF(ISNUMBER(REGION!DB349),REGION!DB349,""),"")</f>
        <v/>
      </c>
      <c r="H349" s="9" t="str">
        <f>IF($A349=2,IF(ISNUMBER(REGION!DC349),REGION!DC349,""),"")</f>
        <v/>
      </c>
      <c r="I349" s="9" t="str">
        <f>IF($A349=2,IF(ISNUMBER(REGION!DD349),REGION!DD349,""),"")</f>
        <v/>
      </c>
      <c r="J349" s="6" t="str">
        <f t="shared" si="29"/>
        <v/>
      </c>
      <c r="K349" s="1" t="str">
        <f t="shared" si="27"/>
        <v/>
      </c>
      <c r="M349" s="9" t="str">
        <f>IF($A349=2,IF(ISNUMBER(REGION!DF349),REGION!DF349,""),"")</f>
        <v/>
      </c>
      <c r="N349" s="9" t="str">
        <f>IF($A349=2,IF(ISNUMBER(REGION!DG349),REGION!DG349,""),"")</f>
        <v/>
      </c>
      <c r="O349" s="9" t="str">
        <f>IF($A349=2,IF(ISNUMBER(REGION!DH349),REGION!DH349,""),"")</f>
        <v/>
      </c>
      <c r="P349" s="9" t="str">
        <f>IF($A349=2,IF(ISNUMBER(REGION!DI349),REGION!DI349,""),"")</f>
        <v/>
      </c>
      <c r="Q349" s="9" t="str">
        <f>IF($A349=2,IF(ISNUMBER(REGION!DJ349),REGION!DJ349,""),"")</f>
        <v/>
      </c>
      <c r="R349" s="9" t="str">
        <f>IF($A349=2,IF(ISNUMBER(REGION!DK349),REGION!DK349,""),"")</f>
        <v/>
      </c>
      <c r="S349" s="6" t="str">
        <f t="shared" si="30"/>
        <v/>
      </c>
      <c r="T349" s="1" t="str">
        <f t="shared" si="28"/>
        <v/>
      </c>
      <c r="V349" s="1" t="str">
        <f t="shared" si="31"/>
        <v/>
      </c>
      <c r="W349" s="40" t="str">
        <f>IF(V349&gt;1,Employment!$S349,"")</f>
        <v/>
      </c>
    </row>
    <row r="350" spans="1:23" ht="10.5" x14ac:dyDescent="0.25">
      <c r="A350" s="39">
        <f>'Industry selection'!C350</f>
        <v>2</v>
      </c>
      <c r="B350" s="2">
        <v>93.1</v>
      </c>
      <c r="C350" s="2" t="s">
        <v>713</v>
      </c>
      <c r="D350" s="9">
        <f>IF($A350=2,IF(ISNUMBER(REGION!CY350),REGION!CY350,""),"")</f>
        <v>62.232153908619871</v>
      </c>
      <c r="E350" s="9">
        <f>IF($A350=2,IF(ISNUMBER(REGION!CZ350),REGION!CZ350,""),"")</f>
        <v>73.010898461277918</v>
      </c>
      <c r="F350" s="9">
        <f>IF($A350=2,IF(ISNUMBER(REGION!DA350),REGION!DA350,""),"")</f>
        <v>69.190880825009486</v>
      </c>
      <c r="G350" s="9">
        <f>IF($A350=2,IF(ISNUMBER(REGION!DB350),REGION!DB350,""),"")</f>
        <v>59.867285397864372</v>
      </c>
      <c r="H350" s="9" t="str">
        <f>IF($A350=2,IF(ISNUMBER(REGION!DC350),REGION!DC350,""),"")</f>
        <v/>
      </c>
      <c r="I350" s="9" t="str">
        <f>IF($A350=2,IF(ISNUMBER(REGION!DD350),REGION!DD350,""),"")</f>
        <v/>
      </c>
      <c r="J350" s="6">
        <f t="shared" si="29"/>
        <v>66.075304648192912</v>
      </c>
      <c r="K350" s="1">
        <f t="shared" si="27"/>
        <v>0</v>
      </c>
      <c r="M350" s="9">
        <f>IF($A350=2,IF(ISNUMBER(REGION!DF350),REGION!DF350,""),"")</f>
        <v>11.606037864722101</v>
      </c>
      <c r="N350" s="9">
        <f>IF($A350=2,IF(ISNUMBER(REGION!DG350),REGION!DG350,""),"")</f>
        <v>14.756939828534559</v>
      </c>
      <c r="O350" s="9">
        <f>IF($A350=2,IF(ISNUMBER(REGION!DH350),REGION!DH350,""),"")</f>
        <v>12.554567245215733</v>
      </c>
      <c r="P350" s="9">
        <f>IF($A350=2,IF(ISNUMBER(REGION!DI350),REGION!DI350,""),"")</f>
        <v>11.228467845209909</v>
      </c>
      <c r="Q350" s="9" t="str">
        <f>IF($A350=2,IF(ISNUMBER(REGION!DJ350),REGION!DJ350,""),"")</f>
        <v/>
      </c>
      <c r="R350" s="9" t="str">
        <f>IF($A350=2,IF(ISNUMBER(REGION!DK350),REGION!DK350,""),"")</f>
        <v/>
      </c>
      <c r="S350" s="6">
        <f t="shared" si="30"/>
        <v>12.536503195920574</v>
      </c>
      <c r="T350" s="1">
        <f t="shared" si="28"/>
        <v>0</v>
      </c>
      <c r="V350" s="1">
        <f t="shared" si="31"/>
        <v>0</v>
      </c>
      <c r="W350" s="40" t="str">
        <f>IF(V350&gt;1,Employment!$S350,"")</f>
        <v/>
      </c>
    </row>
    <row r="351" spans="1:23" ht="10.5" x14ac:dyDescent="0.25">
      <c r="A351" s="39">
        <f>'Industry selection'!C351</f>
        <v>2</v>
      </c>
      <c r="B351" s="2">
        <v>93.2</v>
      </c>
      <c r="C351" s="2" t="s">
        <v>715</v>
      </c>
      <c r="D351" s="9">
        <f>IF($A351=2,IF(ISNUMBER(REGION!CY351),REGION!CY351,""),"")</f>
        <v>87.869617366547629</v>
      </c>
      <c r="E351" s="9">
        <f>IF($A351=2,IF(ISNUMBER(REGION!CZ351),REGION!CZ351,""),"")</f>
        <v>85.430885790352079</v>
      </c>
      <c r="F351" s="9">
        <f>IF($A351=2,IF(ISNUMBER(REGION!DA351),REGION!DA351,""),"")</f>
        <v>82.170218407168164</v>
      </c>
      <c r="G351" s="9">
        <f>IF($A351=2,IF(ISNUMBER(REGION!DB351),REGION!DB351,""),"")</f>
        <v>82.421274846688178</v>
      </c>
      <c r="H351" s="9" t="str">
        <f>IF($A351=2,IF(ISNUMBER(REGION!DC351),REGION!DC351,""),"")</f>
        <v/>
      </c>
      <c r="I351" s="9" t="str">
        <f>IF($A351=2,IF(ISNUMBER(REGION!DD351),REGION!DD351,""),"")</f>
        <v/>
      </c>
      <c r="J351" s="6">
        <f t="shared" si="29"/>
        <v>84.472999102689016</v>
      </c>
      <c r="K351" s="1">
        <f t="shared" si="27"/>
        <v>0</v>
      </c>
      <c r="M351" s="9">
        <f>IF($A351=2,IF(ISNUMBER(REGION!DF351),REGION!DF351,""),"")</f>
        <v>65.188075078294744</v>
      </c>
      <c r="N351" s="9">
        <f>IF($A351=2,IF(ISNUMBER(REGION!DG351),REGION!DG351,""),"")</f>
        <v>89.517726545372142</v>
      </c>
      <c r="O351" s="9">
        <f>IF($A351=2,IF(ISNUMBER(REGION!DH351),REGION!DH351,""),"")</f>
        <v>97.626787336096996</v>
      </c>
      <c r="P351" s="9">
        <f>IF($A351=2,IF(ISNUMBER(REGION!DI351),REGION!DI351,""),"")</f>
        <v>106.19512480756035</v>
      </c>
      <c r="Q351" s="9" t="str">
        <f>IF($A351=2,IF(ISNUMBER(REGION!DJ351),REGION!DJ351,""),"")</f>
        <v/>
      </c>
      <c r="R351" s="9" t="str">
        <f>IF($A351=2,IF(ISNUMBER(REGION!DK351),REGION!DK351,""),"")</f>
        <v/>
      </c>
      <c r="S351" s="6">
        <f t="shared" si="30"/>
        <v>89.631928441831064</v>
      </c>
      <c r="T351" s="1">
        <f t="shared" si="28"/>
        <v>0</v>
      </c>
      <c r="V351" s="1">
        <f t="shared" si="31"/>
        <v>0</v>
      </c>
      <c r="W351" s="40" t="str">
        <f>IF(V351&gt;1,Employment!$S351,"")</f>
        <v/>
      </c>
    </row>
    <row r="352" spans="1:23" ht="10.5" x14ac:dyDescent="0.25">
      <c r="A352" s="39" t="str">
        <f>'Industry selection'!C352</f>
        <v/>
      </c>
      <c r="B352" s="2" t="s">
        <v>717</v>
      </c>
      <c r="C352" s="2" t="s">
        <v>718</v>
      </c>
      <c r="D352" s="9" t="str">
        <f>IF($A352=2,IF(ISNUMBER(REGION!CY352),REGION!CY352,""),"")</f>
        <v/>
      </c>
      <c r="E352" s="9" t="str">
        <f>IF($A352=2,IF(ISNUMBER(REGION!CZ352),REGION!CZ352,""),"")</f>
        <v/>
      </c>
      <c r="F352" s="9" t="str">
        <f>IF($A352=2,IF(ISNUMBER(REGION!DA352),REGION!DA352,""),"")</f>
        <v/>
      </c>
      <c r="G352" s="9" t="str">
        <f>IF($A352=2,IF(ISNUMBER(REGION!DB352),REGION!DB352,""),"")</f>
        <v/>
      </c>
      <c r="H352" s="9" t="str">
        <f>IF($A352=2,IF(ISNUMBER(REGION!DC352),REGION!DC352,""),"")</f>
        <v/>
      </c>
      <c r="I352" s="9" t="str">
        <f>IF($A352=2,IF(ISNUMBER(REGION!DD352),REGION!DD352,""),"")</f>
        <v/>
      </c>
      <c r="J352" s="6" t="str">
        <f t="shared" si="29"/>
        <v/>
      </c>
      <c r="K352" s="1" t="str">
        <f t="shared" si="27"/>
        <v/>
      </c>
      <c r="M352" s="9" t="str">
        <f>IF($A352=2,IF(ISNUMBER(REGION!DF352),REGION!DF352,""),"")</f>
        <v/>
      </c>
      <c r="N352" s="9" t="str">
        <f>IF($A352=2,IF(ISNUMBER(REGION!DG352),REGION!DG352,""),"")</f>
        <v/>
      </c>
      <c r="O352" s="9" t="str">
        <f>IF($A352=2,IF(ISNUMBER(REGION!DH352),REGION!DH352,""),"")</f>
        <v/>
      </c>
      <c r="P352" s="9" t="str">
        <f>IF($A352=2,IF(ISNUMBER(REGION!DI352),REGION!DI352,""),"")</f>
        <v/>
      </c>
      <c r="Q352" s="9" t="str">
        <f>IF($A352=2,IF(ISNUMBER(REGION!DJ352),REGION!DJ352,""),"")</f>
        <v/>
      </c>
      <c r="R352" s="9" t="str">
        <f>IF($A352=2,IF(ISNUMBER(REGION!DK352),REGION!DK352,""),"")</f>
        <v/>
      </c>
      <c r="S352" s="6" t="str">
        <f t="shared" si="30"/>
        <v/>
      </c>
      <c r="T352" s="1" t="str">
        <f t="shared" si="28"/>
        <v/>
      </c>
      <c r="V352" s="1" t="str">
        <f t="shared" si="31"/>
        <v/>
      </c>
      <c r="W352" s="40" t="str">
        <f>IF(V352&gt;1,Employment!$S352,"")</f>
        <v/>
      </c>
    </row>
    <row r="353" spans="1:23" ht="10.5" x14ac:dyDescent="0.25">
      <c r="A353" s="39" t="str">
        <f>'Industry selection'!C353</f>
        <v/>
      </c>
      <c r="B353" s="2">
        <v>95</v>
      </c>
      <c r="C353" s="2" t="s">
        <v>720</v>
      </c>
      <c r="D353" s="9" t="str">
        <f>IF($A353=2,IF(ISNUMBER(REGION!CY353),REGION!CY353,""),"")</f>
        <v/>
      </c>
      <c r="E353" s="9" t="str">
        <f>IF($A353=2,IF(ISNUMBER(REGION!CZ353),REGION!CZ353,""),"")</f>
        <v/>
      </c>
      <c r="F353" s="9" t="str">
        <f>IF($A353=2,IF(ISNUMBER(REGION!DA353),REGION!DA353,""),"")</f>
        <v/>
      </c>
      <c r="G353" s="9" t="str">
        <f>IF($A353=2,IF(ISNUMBER(REGION!DB353),REGION!DB353,""),"")</f>
        <v/>
      </c>
      <c r="H353" s="9" t="str">
        <f>IF($A353=2,IF(ISNUMBER(REGION!DC353),REGION!DC353,""),"")</f>
        <v/>
      </c>
      <c r="I353" s="9" t="str">
        <f>IF($A353=2,IF(ISNUMBER(REGION!DD353),REGION!DD353,""),"")</f>
        <v/>
      </c>
      <c r="J353" s="6" t="str">
        <f t="shared" si="29"/>
        <v/>
      </c>
      <c r="K353" s="1" t="str">
        <f t="shared" si="27"/>
        <v/>
      </c>
      <c r="M353" s="9" t="str">
        <f>IF($A353=2,IF(ISNUMBER(REGION!DF353),REGION!DF353,""),"")</f>
        <v/>
      </c>
      <c r="N353" s="9" t="str">
        <f>IF($A353=2,IF(ISNUMBER(REGION!DG353),REGION!DG353,""),"")</f>
        <v/>
      </c>
      <c r="O353" s="9" t="str">
        <f>IF($A353=2,IF(ISNUMBER(REGION!DH353),REGION!DH353,""),"")</f>
        <v/>
      </c>
      <c r="P353" s="9" t="str">
        <f>IF($A353=2,IF(ISNUMBER(REGION!DI353),REGION!DI353,""),"")</f>
        <v/>
      </c>
      <c r="Q353" s="9" t="str">
        <f>IF($A353=2,IF(ISNUMBER(REGION!DJ353),REGION!DJ353,""),"")</f>
        <v/>
      </c>
      <c r="R353" s="9" t="str">
        <f>IF($A353=2,IF(ISNUMBER(REGION!DK353),REGION!DK353,""),"")</f>
        <v/>
      </c>
      <c r="S353" s="6" t="str">
        <f t="shared" si="30"/>
        <v/>
      </c>
      <c r="T353" s="1" t="str">
        <f t="shared" si="28"/>
        <v/>
      </c>
      <c r="V353" s="1" t="str">
        <f t="shared" si="31"/>
        <v/>
      </c>
      <c r="W353" s="40" t="str">
        <f>IF(V353&gt;1,Employment!$S353,"")</f>
        <v/>
      </c>
    </row>
    <row r="354" spans="1:23" ht="10.5" x14ac:dyDescent="0.25">
      <c r="A354" s="39">
        <f>'Industry selection'!C354</f>
        <v>2</v>
      </c>
      <c r="B354" s="2">
        <v>95.1</v>
      </c>
      <c r="C354" s="2" t="s">
        <v>722</v>
      </c>
      <c r="D354" s="9">
        <f>IF($A354=2,IF(ISNUMBER(REGION!CY354),REGION!CY354,""),"")</f>
        <v>78.35885423379365</v>
      </c>
      <c r="E354" s="9">
        <f>IF($A354=2,IF(ISNUMBER(REGION!CZ354),REGION!CZ354,""),"")</f>
        <v>70.516170769025464</v>
      </c>
      <c r="F354" s="9">
        <f>IF($A354=2,IF(ISNUMBER(REGION!DA354),REGION!DA354,""),"")</f>
        <v>76.649791646047234</v>
      </c>
      <c r="G354" s="9">
        <f>IF($A354=2,IF(ISNUMBER(REGION!DB354),REGION!DB354,""),"")</f>
        <v>69.48019571554687</v>
      </c>
      <c r="H354" s="9">
        <f>IF($A354=2,IF(ISNUMBER(REGION!DC354),REGION!DC354,""),"")</f>
        <v>69.943576761837377</v>
      </c>
      <c r="I354" s="9">
        <f>IF($A354=2,IF(ISNUMBER(REGION!DD354),REGION!DD354,""),"")</f>
        <v>68.331607881975515</v>
      </c>
      <c r="J354" s="6">
        <f t="shared" si="29"/>
        <v>72.213366168037695</v>
      </c>
      <c r="K354" s="1">
        <f t="shared" si="27"/>
        <v>0</v>
      </c>
      <c r="M354" s="9">
        <f>IF($A354=2,IF(ISNUMBER(REGION!DF354),REGION!DF354,""),"")</f>
        <v>36.457244122204735</v>
      </c>
      <c r="N354" s="9">
        <f>IF($A354=2,IF(ISNUMBER(REGION!DG354),REGION!DG354,""),"")</f>
        <v>60.661977769551648</v>
      </c>
      <c r="O354" s="9">
        <f>IF($A354=2,IF(ISNUMBER(REGION!DH354),REGION!DH354,""),"")</f>
        <v>54.018965415608932</v>
      </c>
      <c r="P354" s="9">
        <f>IF($A354=2,IF(ISNUMBER(REGION!DI354),REGION!DI354,""),"")</f>
        <v>45.838378021530964</v>
      </c>
      <c r="Q354" s="9">
        <f>IF($A354=2,IF(ISNUMBER(REGION!DJ354),REGION!DJ354,""),"")</f>
        <v>48.20695676267853</v>
      </c>
      <c r="R354" s="9">
        <f>IF($A354=2,IF(ISNUMBER(REGION!DK354),REGION!DK354,""),"")</f>
        <v>42.692662935904892</v>
      </c>
      <c r="S354" s="6">
        <f t="shared" si="30"/>
        <v>47.979364171246608</v>
      </c>
      <c r="T354" s="1">
        <f t="shared" si="28"/>
        <v>0</v>
      </c>
      <c r="V354" s="1">
        <f t="shared" si="31"/>
        <v>0</v>
      </c>
      <c r="W354" s="40" t="str">
        <f>IF(V354&gt;1,Employment!$S354,"")</f>
        <v/>
      </c>
    </row>
    <row r="355" spans="1:23" ht="10.5" x14ac:dyDescent="0.25">
      <c r="A355" s="39">
        <f>'Industry selection'!C355</f>
        <v>2</v>
      </c>
      <c r="B355" s="2">
        <v>95.2</v>
      </c>
      <c r="C355" s="2" t="s">
        <v>724</v>
      </c>
      <c r="D355" s="9">
        <f>IF($A355=2,IF(ISNUMBER(REGION!CY355),REGION!CY355,""),"")</f>
        <v>61.381451489259135</v>
      </c>
      <c r="E355" s="9">
        <f>IF($A355=2,IF(ISNUMBER(REGION!CZ355),REGION!CZ355,""),"")</f>
        <v>40.963513245168969</v>
      </c>
      <c r="F355" s="9">
        <f>IF($A355=2,IF(ISNUMBER(REGION!DA355),REGION!DA355,""),"")</f>
        <v>39.699638800245985</v>
      </c>
      <c r="G355" s="9">
        <f>IF($A355=2,IF(ISNUMBER(REGION!DB355),REGION!DB355,""),"")</f>
        <v>46.05289277003159</v>
      </c>
      <c r="H355" s="9">
        <f>IF($A355=2,IF(ISNUMBER(REGION!DC355),REGION!DC355,""),"")</f>
        <v>42.396169260756558</v>
      </c>
      <c r="I355" s="9">
        <f>IF($A355=2,IF(ISNUMBER(REGION!DD355),REGION!DD355,""),"")</f>
        <v>46.353243022698493</v>
      </c>
      <c r="J355" s="6">
        <f t="shared" si="29"/>
        <v>46.141151431360122</v>
      </c>
      <c r="K355" s="1">
        <f t="shared" si="27"/>
        <v>0</v>
      </c>
      <c r="M355" s="9">
        <f>IF($A355=2,IF(ISNUMBER(REGION!DF355),REGION!DF355,""),"")</f>
        <v>78.576751389667407</v>
      </c>
      <c r="N355" s="9">
        <f>IF($A355=2,IF(ISNUMBER(REGION!DG355),REGION!DG355,""),"")</f>
        <v>80.777303812420911</v>
      </c>
      <c r="O355" s="9">
        <f>IF($A355=2,IF(ISNUMBER(REGION!DH355),REGION!DH355,""),"")</f>
        <v>65.735189105998913</v>
      </c>
      <c r="P355" s="9">
        <f>IF($A355=2,IF(ISNUMBER(REGION!DI355),REGION!DI355,""),"")</f>
        <v>90.66662666113973</v>
      </c>
      <c r="Q355" s="9">
        <f>IF($A355=2,IF(ISNUMBER(REGION!DJ355),REGION!DJ355,""),"")</f>
        <v>76.861465438427174</v>
      </c>
      <c r="R355" s="9">
        <f>IF($A355=2,IF(ISNUMBER(REGION!DK355),REGION!DK355,""),"")</f>
        <v>74.774615336823629</v>
      </c>
      <c r="S355" s="6">
        <f t="shared" si="30"/>
        <v>77.89865862407963</v>
      </c>
      <c r="T355" s="1">
        <f t="shared" si="28"/>
        <v>0</v>
      </c>
      <c r="V355" s="1">
        <f t="shared" si="31"/>
        <v>0</v>
      </c>
      <c r="W355" s="40" t="str">
        <f>IF(V355&gt;1,Employment!$S355,"")</f>
        <v/>
      </c>
    </row>
    <row r="356" spans="1:23" ht="10.5" x14ac:dyDescent="0.25">
      <c r="A356" s="39">
        <f>'Industry selection'!C356</f>
        <v>2</v>
      </c>
      <c r="B356" s="2">
        <v>96</v>
      </c>
      <c r="C356" s="2" t="s">
        <v>726</v>
      </c>
      <c r="D356" s="9">
        <f>IF($A356=2,IF(ISNUMBER(REGION!CY356),REGION!CY356,""),"")</f>
        <v>66.845430961488645</v>
      </c>
      <c r="E356" s="9">
        <f>IF($A356=2,IF(ISNUMBER(REGION!CZ356),REGION!CZ356,""),"")</f>
        <v>62.878555460659626</v>
      </c>
      <c r="F356" s="9">
        <f>IF($A356=2,IF(ISNUMBER(REGION!DA356),REGION!DA356,""),"")</f>
        <v>59.649799099998312</v>
      </c>
      <c r="G356" s="9">
        <f>IF($A356=2,IF(ISNUMBER(REGION!DB356),REGION!DB356,""),"")</f>
        <v>51.437390589450473</v>
      </c>
      <c r="H356" s="9">
        <f>IF($A356=2,IF(ISNUMBER(REGION!DC356),REGION!DC356,""),"")</f>
        <v>65.128628881795649</v>
      </c>
      <c r="I356" s="9">
        <f>IF($A356=2,IF(ISNUMBER(REGION!DD356),REGION!DD356,""),"")</f>
        <v>73.798070424610657</v>
      </c>
      <c r="J356" s="6">
        <f t="shared" si="29"/>
        <v>63.289645903000569</v>
      </c>
      <c r="K356" s="1">
        <f t="shared" si="27"/>
        <v>0</v>
      </c>
      <c r="M356" s="9">
        <f>IF($A356=2,IF(ISNUMBER(REGION!DF356),REGION!DF356,""),"")</f>
        <v>71.185361845152713</v>
      </c>
      <c r="N356" s="9">
        <f>IF($A356=2,IF(ISNUMBER(REGION!DG356),REGION!DG356,""),"")</f>
        <v>79.912475372264282</v>
      </c>
      <c r="O356" s="9">
        <f>IF($A356=2,IF(ISNUMBER(REGION!DH356),REGION!DH356,""),"")</f>
        <v>75.507242643069887</v>
      </c>
      <c r="P356" s="9">
        <f>IF($A356=2,IF(ISNUMBER(REGION!DI356),REGION!DI356,""),"")</f>
        <v>71.402717641888856</v>
      </c>
      <c r="Q356" s="9">
        <f>IF($A356=2,IF(ISNUMBER(REGION!DJ356),REGION!DJ356,""),"")</f>
        <v>86.794402498798505</v>
      </c>
      <c r="R356" s="9">
        <f>IF($A356=2,IF(ISNUMBER(REGION!DK356),REGION!DK356,""),"")</f>
        <v>95.018552514609439</v>
      </c>
      <c r="S356" s="6">
        <f t="shared" si="30"/>
        <v>79.970125419297275</v>
      </c>
      <c r="T356" s="1">
        <f t="shared" si="28"/>
        <v>0</v>
      </c>
      <c r="V356" s="1">
        <f t="shared" si="31"/>
        <v>0</v>
      </c>
      <c r="W356" s="40" t="str">
        <f>IF(V356&gt;1,Employment!$S356,"")</f>
        <v/>
      </c>
    </row>
    <row r="1048576" spans="1:1" x14ac:dyDescent="0.2">
      <c r="A1048576" s="44">
        <v>1</v>
      </c>
    </row>
  </sheetData>
  <conditionalFormatting sqref="K5:K356">
    <cfRule type="cellIs" dxfId="24" priority="3" operator="equal">
      <formula>1</formula>
    </cfRule>
  </conditionalFormatting>
  <conditionalFormatting sqref="T5:T356">
    <cfRule type="cellIs" dxfId="23" priority="2" operator="equal">
      <formula>1</formula>
    </cfRule>
  </conditionalFormatting>
  <conditionalFormatting sqref="V5:V356">
    <cfRule type="cellIs" dxfId="22" priority="1" operator="equal">
      <formula>2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17BBD-F141-47A8-B013-B57CDF256FC8}">
  <sheetPr>
    <tabColor theme="8" tint="0.59999389629810485"/>
  </sheetPr>
  <dimension ref="A1:W1048576"/>
  <sheetViews>
    <sheetView zoomScale="85" zoomScaleNormal="85" workbookViewId="0"/>
  </sheetViews>
  <sheetFormatPr defaultColWidth="8.6328125" defaultRowHeight="10" x14ac:dyDescent="0.2"/>
  <cols>
    <col min="1" max="1" width="9.08984375" style="44"/>
    <col min="2" max="2" width="6" style="1" customWidth="1"/>
    <col min="3" max="3" width="23" style="1" customWidth="1"/>
    <col min="4" max="11" width="9.08984375" style="1" customWidth="1"/>
    <col min="12" max="12" width="4.453125" style="1" customWidth="1"/>
    <col min="13" max="20" width="9.08984375" style="1" customWidth="1"/>
    <col min="21" max="21" width="4.453125" style="1" customWidth="1"/>
    <col min="22" max="23" width="9.08984375" style="1" customWidth="1"/>
    <col min="24" max="16384" width="8.6328125" style="1"/>
  </cols>
  <sheetData>
    <row r="1" spans="1:23" ht="57" customHeight="1" x14ac:dyDescent="0.25">
      <c r="A1" s="43" t="s">
        <v>1432</v>
      </c>
      <c r="B1" s="42"/>
      <c r="C1" s="42"/>
      <c r="D1" s="5" t="s">
        <v>2133</v>
      </c>
      <c r="E1" s="5" t="s">
        <v>2133</v>
      </c>
      <c r="F1" s="5" t="s">
        <v>2133</v>
      </c>
      <c r="G1" s="5" t="s">
        <v>2133</v>
      </c>
      <c r="H1" s="5" t="s">
        <v>2133</v>
      </c>
      <c r="I1" s="5" t="s">
        <v>2133</v>
      </c>
      <c r="K1" s="58" t="s">
        <v>1450</v>
      </c>
      <c r="M1" s="5" t="s">
        <v>2133</v>
      </c>
      <c r="N1" s="5" t="s">
        <v>2133</v>
      </c>
      <c r="O1" s="5" t="s">
        <v>2133</v>
      </c>
      <c r="P1" s="5" t="s">
        <v>2133</v>
      </c>
      <c r="Q1" s="5" t="s">
        <v>2133</v>
      </c>
      <c r="R1" s="5" t="s">
        <v>2133</v>
      </c>
      <c r="T1" s="58" t="s">
        <v>1450</v>
      </c>
      <c r="V1" s="50" t="s">
        <v>1435</v>
      </c>
      <c r="W1" s="56" t="s">
        <v>1438</v>
      </c>
    </row>
    <row r="2" spans="1:23" ht="10.5" x14ac:dyDescent="0.25">
      <c r="A2" s="65">
        <f>COUNTIF(A5:A356,2)</f>
        <v>131</v>
      </c>
      <c r="D2" s="7">
        <v>2013</v>
      </c>
      <c r="E2" s="7">
        <v>2014</v>
      </c>
      <c r="F2" s="7">
        <v>2015</v>
      </c>
      <c r="G2" s="7">
        <v>2016</v>
      </c>
      <c r="H2" s="7">
        <v>2017</v>
      </c>
      <c r="I2" s="7" t="s">
        <v>1449</v>
      </c>
      <c r="K2" s="54">
        <v>3</v>
      </c>
      <c r="M2" s="7">
        <v>2013</v>
      </c>
      <c r="N2" s="7">
        <v>2014</v>
      </c>
      <c r="O2" s="7">
        <v>2015</v>
      </c>
      <c r="P2" s="7">
        <v>2016</v>
      </c>
      <c r="Q2" s="7">
        <v>2017</v>
      </c>
      <c r="R2" s="7" t="s">
        <v>1449</v>
      </c>
      <c r="T2" s="54">
        <v>3</v>
      </c>
      <c r="V2" s="49"/>
    </row>
    <row r="3" spans="1:23" ht="10.5" x14ac:dyDescent="0.25">
      <c r="A3" s="39" t="s">
        <v>1442</v>
      </c>
      <c r="D3" s="7" t="s">
        <v>1431</v>
      </c>
      <c r="E3" s="7" t="s">
        <v>1431</v>
      </c>
      <c r="F3" s="7" t="s">
        <v>1431</v>
      </c>
      <c r="G3" s="7" t="s">
        <v>1431</v>
      </c>
      <c r="H3" s="7" t="s">
        <v>1431</v>
      </c>
      <c r="I3" s="7" t="s">
        <v>1431</v>
      </c>
      <c r="K3" s="50" t="s">
        <v>1439</v>
      </c>
      <c r="M3" s="7" t="s">
        <v>1440</v>
      </c>
      <c r="N3" s="7" t="s">
        <v>1440</v>
      </c>
      <c r="O3" s="7" t="s">
        <v>1440</v>
      </c>
      <c r="P3" s="7" t="s">
        <v>1440</v>
      </c>
      <c r="Q3" s="7" t="s">
        <v>1440</v>
      </c>
      <c r="R3" s="7" t="s">
        <v>1440</v>
      </c>
      <c r="T3" s="50" t="s">
        <v>1439</v>
      </c>
      <c r="V3" s="50" t="s">
        <v>1447</v>
      </c>
      <c r="W3" s="63" t="s">
        <v>1430</v>
      </c>
    </row>
    <row r="4" spans="1:23" s="48" customFormat="1" ht="10.5" x14ac:dyDescent="0.25">
      <c r="A4" s="39">
        <v>1</v>
      </c>
      <c r="J4" s="53" t="s">
        <v>1448</v>
      </c>
      <c r="K4" s="52">
        <f>SUM(K5:K356)</f>
        <v>25</v>
      </c>
      <c r="S4" s="53" t="s">
        <v>1448</v>
      </c>
      <c r="T4" s="52">
        <f>SUM(T5:T356)</f>
        <v>37</v>
      </c>
      <c r="V4" s="52">
        <f>COUNTIF(V5:V356,"&gt;"&amp;1)</f>
        <v>19</v>
      </c>
      <c r="W4" s="64">
        <f>SUM(W5:W356)</f>
        <v>0.23810528473667095</v>
      </c>
    </row>
    <row r="5" spans="1:23" ht="10.5" x14ac:dyDescent="0.25">
      <c r="A5" s="39" t="str">
        <f>'Industry selection'!C5</f>
        <v/>
      </c>
      <c r="B5" s="2" t="s">
        <v>8</v>
      </c>
      <c r="C5" s="2" t="s">
        <v>9</v>
      </c>
      <c r="D5" s="40" t="str">
        <f>IF($A5=2,IF(ISNUMBER(REGION!DT5-REGION!DT$4),REGION!DT5-REGION!DT$4,""),"")</f>
        <v/>
      </c>
      <c r="E5" s="40" t="str">
        <f>IF($A5=2,IF(ISNUMBER(REGION!DU5-REGION!DU$4),REGION!DU5-REGION!DU$4,""),"")</f>
        <v/>
      </c>
      <c r="F5" s="40" t="str">
        <f>IF($A5=2,IF(ISNUMBER(REGION!DV5-REGION!DV$4),REGION!DV5-REGION!DV$4,""),"")</f>
        <v/>
      </c>
      <c r="G5" s="40" t="str">
        <f>IF($A5=2,IF(ISNUMBER(REGION!DW5-REGION!DW$4),REGION!DW5-REGION!DW$4,""),"")</f>
        <v/>
      </c>
      <c r="H5" s="40" t="str">
        <f>IF($A5=2,IF(ISNUMBER(REGION!DX5-REGION!DX$4),REGION!DX5-REGION!DX$4,""),"")</f>
        <v/>
      </c>
      <c r="I5" s="41" t="str">
        <f>IF($A5=2,IF(ISNUMBER(REGION!DY5-REGION!DY$4),REGION!DY5-REGION!DY$4,""),"")</f>
        <v/>
      </c>
      <c r="J5" s="44" t="str">
        <f t="shared" ref="J5:J68" si="0">IF($A5=2,COUNTIF(D5:H5,"&gt;"&amp;0),"")</f>
        <v/>
      </c>
      <c r="K5" s="1" t="str">
        <f>IF(AND($A5=2,I5&gt;0),IF(ISNUMBER(J5),IF(J5&gt;=K$2,1,0),""),"")</f>
        <v/>
      </c>
      <c r="M5" s="40" t="str">
        <f>IF($A5=2,IF(ISNUMBER(REGION!DT5-Ukraine!DT5),REGION!DT5-Ukraine!DT5,""),"")</f>
        <v/>
      </c>
      <c r="N5" s="40" t="str">
        <f>IF($A5=2,IF(ISNUMBER(REGION!DU5-Ukraine!DU5),REGION!DU5-Ukraine!DU5,""),"")</f>
        <v/>
      </c>
      <c r="O5" s="40" t="str">
        <f>IF($A5=2,IF(ISNUMBER(REGION!DV5-Ukraine!DV5),REGION!DV5-Ukraine!DV5,""),"")</f>
        <v/>
      </c>
      <c r="P5" s="40" t="str">
        <f>IF($A5=2,IF(ISNUMBER(REGION!DW5-Ukraine!DW5),REGION!DW5-Ukraine!DW5,""),"")</f>
        <v/>
      </c>
      <c r="Q5" s="40" t="str">
        <f>IF($A5=2,IF(ISNUMBER(REGION!DX5-Ukraine!DX5),REGION!DX5-Ukraine!DX5,""),"")</f>
        <v/>
      </c>
      <c r="R5" s="41" t="str">
        <f>IF($A5=2,IF(ISNUMBER(REGION!DY5-Ukraine!DY5),REGION!DY5-Ukraine!DY5,""),"")</f>
        <v/>
      </c>
      <c r="S5" s="44" t="str">
        <f t="shared" ref="S5:S68" si="1">IF($A5=2,COUNTIF(M5:Q5,"&gt;"&amp;0),"")</f>
        <v/>
      </c>
      <c r="T5" s="1" t="str">
        <f>IF(AND($A5=2,R5&gt;0),IF(ISNUMBER(S5),IF(S5&gt;=T$2,1,0),""),"")</f>
        <v/>
      </c>
      <c r="V5" s="1" t="str">
        <f>IF($A5=2,SUM(K5,T5),"")</f>
        <v/>
      </c>
      <c r="W5" s="40" t="str">
        <f>IF(V5&gt;1,Employment!$S5,"")</f>
        <v/>
      </c>
    </row>
    <row r="6" spans="1:23" ht="10.5" x14ac:dyDescent="0.25">
      <c r="A6" s="39" t="str">
        <f>'Industry selection'!C6</f>
        <v/>
      </c>
      <c r="B6" s="2">
        <v>1</v>
      </c>
      <c r="C6" s="2" t="s">
        <v>11</v>
      </c>
      <c r="D6" s="40" t="str">
        <f>IF($A6=2,IF(ISNUMBER(REGION!DT6-REGION!DT$4),REGION!DT6-REGION!DT$4,""),"")</f>
        <v/>
      </c>
      <c r="E6" s="40" t="str">
        <f>IF($A6=2,IF(ISNUMBER(REGION!DU6-REGION!DU$4),REGION!DU6-REGION!DU$4,""),"")</f>
        <v/>
      </c>
      <c r="F6" s="40" t="str">
        <f>IF($A6=2,IF(ISNUMBER(REGION!DV6-REGION!DV$4),REGION!DV6-REGION!DV$4,""),"")</f>
        <v/>
      </c>
      <c r="G6" s="40" t="str">
        <f>IF($A6=2,IF(ISNUMBER(REGION!DW6-REGION!DW$4),REGION!DW6-REGION!DW$4,""),"")</f>
        <v/>
      </c>
      <c r="H6" s="40" t="str">
        <f>IF($A6=2,IF(ISNUMBER(REGION!DX6-REGION!DX$4),REGION!DX6-REGION!DX$4,""),"")</f>
        <v/>
      </c>
      <c r="I6" s="41" t="str">
        <f>IF($A6=2,IF(ISNUMBER(REGION!DY6-REGION!DY$4),REGION!DY6-REGION!DY$4,""),"")</f>
        <v/>
      </c>
      <c r="J6" s="44" t="str">
        <f t="shared" si="0"/>
        <v/>
      </c>
      <c r="K6" s="1" t="str">
        <f>IF(AND($A6=2,I6&gt;0),IF(ISNUMBER(J6),IF(J6&gt;=K$2,1,0),""),"")</f>
        <v/>
      </c>
      <c r="M6" s="40" t="str">
        <f>IF($A6=2,IF(ISNUMBER(REGION!DT6-Ukraine!DT6),REGION!DT6-Ukraine!DT6,""),"")</f>
        <v/>
      </c>
      <c r="N6" s="40" t="str">
        <f>IF($A6=2,IF(ISNUMBER(REGION!DU6-Ukraine!DU6),REGION!DU6-Ukraine!DU6,""),"")</f>
        <v/>
      </c>
      <c r="O6" s="40" t="str">
        <f>IF($A6=2,IF(ISNUMBER(REGION!DV6-Ukraine!DV6),REGION!DV6-Ukraine!DV6,""),"")</f>
        <v/>
      </c>
      <c r="P6" s="40" t="str">
        <f>IF($A6=2,IF(ISNUMBER(REGION!DW6-Ukraine!DW6),REGION!DW6-Ukraine!DW6,""),"")</f>
        <v/>
      </c>
      <c r="Q6" s="40" t="str">
        <f>IF($A6=2,IF(ISNUMBER(REGION!DX6-Ukraine!DX6),REGION!DX6-Ukraine!DX6,""),"")</f>
        <v/>
      </c>
      <c r="R6" s="41" t="str">
        <f>IF($A6=2,IF(ISNUMBER(REGION!DY6-Ukraine!DY6),REGION!DY6-Ukraine!DY6,""),"")</f>
        <v/>
      </c>
      <c r="S6" s="44" t="str">
        <f t="shared" si="1"/>
        <v/>
      </c>
      <c r="T6" s="1" t="str">
        <f>IF(AND($A6=2,R6&gt;0),IF(ISNUMBER(S6),IF(S6&gt;=T$2,1,0),""),"")</f>
        <v/>
      </c>
      <c r="V6" s="1" t="str">
        <f t="shared" ref="V6:V69" si="2">IF($A6=2,SUM(K6,T6),"")</f>
        <v/>
      </c>
      <c r="W6" s="40" t="str">
        <f>IF(V6&gt;1,Employment!$S6,"")</f>
        <v/>
      </c>
    </row>
    <row r="7" spans="1:23" ht="10.5" x14ac:dyDescent="0.25">
      <c r="A7" s="39">
        <f>'Industry selection'!C7</f>
        <v>2</v>
      </c>
      <c r="B7" s="2">
        <v>1.1000000000000001</v>
      </c>
      <c r="C7" s="2" t="s">
        <v>13</v>
      </c>
      <c r="D7" s="40">
        <f>IF($A7=2,IF(ISNUMBER(REGION!DT7-REGION!DT$4),REGION!DT7-REGION!DT$4,""),"")</f>
        <v>7.5793474088413637E-2</v>
      </c>
      <c r="E7" s="40">
        <f>IF($A7=2,IF(ISNUMBER(REGION!DU7-REGION!DU$4),REGION!DU7-REGION!DU$4,""),"")</f>
        <v>-3.9106028426870942E-2</v>
      </c>
      <c r="F7" s="40">
        <f>IF($A7=2,IF(ISNUMBER(REGION!DV7-REGION!DV$4),REGION!DV7-REGION!DV$4,""),"")</f>
        <v>0.10530562848169422</v>
      </c>
      <c r="G7" s="40">
        <f>IF($A7=2,IF(ISNUMBER(REGION!DW7-REGION!DW$4),REGION!DW7-REGION!DW$4,""),"")</f>
        <v>8.0676922873417878E-2</v>
      </c>
      <c r="H7" s="40">
        <f>IF($A7=2,IF(ISNUMBER(REGION!DX7-REGION!DX$4),REGION!DX7-REGION!DX$4,""),"")</f>
        <v>8.4006988206608568E-2</v>
      </c>
      <c r="I7" s="41">
        <f>IF($A7=2,IF(ISNUMBER(REGION!DY7-REGION!DY$4),REGION!DY7-REGION!DY$4,""),"")</f>
        <v>0.67619417236813284</v>
      </c>
      <c r="J7" s="44">
        <f t="shared" si="0"/>
        <v>4</v>
      </c>
      <c r="K7" s="1">
        <f>IF(AND($A7=2,I7&gt;0),IF(ISNUMBER(J7),IF(J7&gt;=K$2,1,0),""),"")</f>
        <v>1</v>
      </c>
      <c r="M7" s="40">
        <f>IF($A7=2,IF(ISNUMBER(REGION!DT7-Ukraine!DT7),REGION!DT7-Ukraine!DT7,""),"")</f>
        <v>4.728244623427269E-2</v>
      </c>
      <c r="N7" s="40">
        <f>IF($A7=2,IF(ISNUMBER(REGION!DU7-Ukraine!DU7),REGION!DU7-Ukraine!DU7,""),"")</f>
        <v>-2.6028279762518869E-2</v>
      </c>
      <c r="O7" s="40">
        <f>IF($A7=2,IF(ISNUMBER(REGION!DV7-Ukraine!DV7),REGION!DV7-Ukraine!DV7,""),"")</f>
        <v>0.11350194502517863</v>
      </c>
      <c r="P7" s="40">
        <f>IF($A7=2,IF(ISNUMBER(REGION!DW7-Ukraine!DW7),REGION!DW7-Ukraine!DW7,""),"")</f>
        <v>3.7947848094505465E-2</v>
      </c>
      <c r="Q7" s="40">
        <f>IF($A7=2,IF(ISNUMBER(REGION!DX7-Ukraine!DX7),REGION!DX7-Ukraine!DX7,""),"")</f>
        <v>8.6733955863357304E-2</v>
      </c>
      <c r="R7" s="41">
        <f>IF($A7=2,IF(ISNUMBER(REGION!DY7-Ukraine!DY7),REGION!DY7-Ukraine!DY7,""),"")</f>
        <v>0.56802747017036159</v>
      </c>
      <c r="S7" s="44">
        <f t="shared" si="1"/>
        <v>4</v>
      </c>
      <c r="T7" s="1">
        <f>IF(AND($A7=2,R7&gt;0),IF(ISNUMBER(S7),IF(S7&gt;=T$2,1,0),""),"")</f>
        <v>1</v>
      </c>
      <c r="V7" s="1">
        <f t="shared" si="2"/>
        <v>2</v>
      </c>
      <c r="W7" s="40">
        <f>IF(V7&gt;1,Employment!$S7,"")</f>
        <v>0.13656328426480543</v>
      </c>
    </row>
    <row r="8" spans="1:23" ht="10.5" x14ac:dyDescent="0.25">
      <c r="A8" s="39">
        <f>'Industry selection'!C8</f>
        <v>2</v>
      </c>
      <c r="B8" s="2">
        <v>1.2</v>
      </c>
      <c r="C8" s="2" t="s">
        <v>15</v>
      </c>
      <c r="D8" s="40">
        <f>IF($A8=2,IF(ISNUMBER(REGION!DT8-REGION!DT$4),REGION!DT8-REGION!DT$4,""),"")</f>
        <v>-0.87282658099078447</v>
      </c>
      <c r="E8" s="40">
        <f>IF($A8=2,IF(ISNUMBER(REGION!DU8-REGION!DU$4),REGION!DU8-REGION!DU$4,""),"")</f>
        <v>4.9852041198538464</v>
      </c>
      <c r="F8" s="40" t="str">
        <f>IF($A8=2,IF(ISNUMBER(REGION!DV8-REGION!DV$4),REGION!DV8-REGION!DV$4,""),"")</f>
        <v/>
      </c>
      <c r="G8" s="40" t="str">
        <f>IF($A8=2,IF(ISNUMBER(REGION!DW8-REGION!DW$4),REGION!DW8-REGION!DW$4,""),"")</f>
        <v/>
      </c>
      <c r="H8" s="40" t="str">
        <f>IF($A8=2,IF(ISNUMBER(REGION!DX8-REGION!DX$4),REGION!DX8-REGION!DX$4,""),"")</f>
        <v/>
      </c>
      <c r="I8" s="41">
        <f>IF($A8=2,IF(ISNUMBER(REGION!DY8-REGION!DY$4),REGION!DY8-REGION!DY$4,""),"")</f>
        <v>-1.0833608461101143</v>
      </c>
      <c r="J8" s="44">
        <f t="shared" si="0"/>
        <v>1</v>
      </c>
      <c r="K8" s="1" t="str">
        <f t="shared" ref="K8:K71" si="3">IF(AND($A8=2,I8&gt;0),IF(ISNUMBER(J8),IF(J8&gt;=K$2,1,0),""),"")</f>
        <v/>
      </c>
      <c r="M8" s="40">
        <f>IF($A8=2,IF(ISNUMBER(REGION!DT8-Ukraine!DT8),REGION!DT8-Ukraine!DT8,""),"")</f>
        <v>-0.74394625836464312</v>
      </c>
      <c r="N8" s="40">
        <f>IF($A8=2,IF(ISNUMBER(REGION!DU8-Ukraine!DU8),REGION!DU8-Ukraine!DU8,""),"")</f>
        <v>4.9459042926894892</v>
      </c>
      <c r="O8" s="40" t="str">
        <f>IF($A8=2,IF(ISNUMBER(REGION!DV8-Ukraine!DV8),REGION!DV8-Ukraine!DV8,""),"")</f>
        <v/>
      </c>
      <c r="P8" s="40" t="str">
        <f>IF($A8=2,IF(ISNUMBER(REGION!DW8-Ukraine!DW8),REGION!DW8-Ukraine!DW8,""),"")</f>
        <v/>
      </c>
      <c r="Q8" s="40" t="str">
        <f>IF($A8=2,IF(ISNUMBER(REGION!DX8-Ukraine!DX8),REGION!DX8-Ukraine!DX8,""),"")</f>
        <v/>
      </c>
      <c r="R8" s="41">
        <f>IF($A8=2,IF(ISNUMBER(REGION!DY8-Ukraine!DY8),REGION!DY8-Ukraine!DY8,""),"")</f>
        <v>-0.9476292233732786</v>
      </c>
      <c r="S8" s="44">
        <f t="shared" si="1"/>
        <v>1</v>
      </c>
      <c r="T8" s="1" t="str">
        <f t="shared" ref="T8:T71" si="4">IF(AND($A8=2,R8&gt;0),IF(ISNUMBER(S8),IF(S8&gt;=T$2,1,0),""),"")</f>
        <v/>
      </c>
      <c r="V8" s="1">
        <f t="shared" si="2"/>
        <v>0</v>
      </c>
      <c r="W8" s="40" t="str">
        <f>IF(V8&gt;1,Employment!$S8,"")</f>
        <v/>
      </c>
    </row>
    <row r="9" spans="1:23" ht="10.5" x14ac:dyDescent="0.25">
      <c r="A9" s="39">
        <f>'Industry selection'!C9</f>
        <v>1</v>
      </c>
      <c r="B9" s="2">
        <v>1.3</v>
      </c>
      <c r="C9" s="2" t="s">
        <v>17</v>
      </c>
      <c r="D9" s="40" t="str">
        <f>IF($A9=2,IF(ISNUMBER(REGION!DT9-REGION!DT$4),REGION!DT9-REGION!DT$4,""),"")</f>
        <v/>
      </c>
      <c r="E9" s="40" t="str">
        <f>IF($A9=2,IF(ISNUMBER(REGION!DU9-REGION!DU$4),REGION!DU9-REGION!DU$4,""),"")</f>
        <v/>
      </c>
      <c r="F9" s="40" t="str">
        <f>IF($A9=2,IF(ISNUMBER(REGION!DV9-REGION!DV$4),REGION!DV9-REGION!DV$4,""),"")</f>
        <v/>
      </c>
      <c r="G9" s="40" t="str">
        <f>IF($A9=2,IF(ISNUMBER(REGION!DW9-REGION!DW$4),REGION!DW9-REGION!DW$4,""),"")</f>
        <v/>
      </c>
      <c r="H9" s="40" t="str">
        <f>IF($A9=2,IF(ISNUMBER(REGION!DX9-REGION!DX$4),REGION!DX9-REGION!DX$4,""),"")</f>
        <v/>
      </c>
      <c r="I9" s="41" t="str">
        <f>IF($A9=2,IF(ISNUMBER(REGION!DY9-REGION!DY$4),REGION!DY9-REGION!DY$4,""),"")</f>
        <v/>
      </c>
      <c r="J9" s="44" t="str">
        <f t="shared" si="0"/>
        <v/>
      </c>
      <c r="K9" s="1" t="str">
        <f t="shared" si="3"/>
        <v/>
      </c>
      <c r="M9" s="40" t="str">
        <f>IF($A9=2,IF(ISNUMBER(REGION!DT9-Ukraine!DT9),REGION!DT9-Ukraine!DT9,""),"")</f>
        <v/>
      </c>
      <c r="N9" s="40" t="str">
        <f>IF($A9=2,IF(ISNUMBER(REGION!DU9-Ukraine!DU9),REGION!DU9-Ukraine!DU9,""),"")</f>
        <v/>
      </c>
      <c r="O9" s="40" t="str">
        <f>IF($A9=2,IF(ISNUMBER(REGION!DV9-Ukraine!DV9),REGION!DV9-Ukraine!DV9,""),"")</f>
        <v/>
      </c>
      <c r="P9" s="40" t="str">
        <f>IF($A9=2,IF(ISNUMBER(REGION!DW9-Ukraine!DW9),REGION!DW9-Ukraine!DW9,""),"")</f>
        <v/>
      </c>
      <c r="Q9" s="40" t="str">
        <f>IF($A9=2,IF(ISNUMBER(REGION!DX9-Ukraine!DX9),REGION!DX9-Ukraine!DX9,""),"")</f>
        <v/>
      </c>
      <c r="R9" s="41" t="str">
        <f>IF($A9=2,IF(ISNUMBER(REGION!DY9-Ukraine!DY9),REGION!DY9-Ukraine!DY9,""),"")</f>
        <v/>
      </c>
      <c r="S9" s="44" t="str">
        <f t="shared" si="1"/>
        <v/>
      </c>
      <c r="T9" s="1" t="str">
        <f t="shared" si="4"/>
        <v/>
      </c>
      <c r="V9" s="1" t="str">
        <f t="shared" si="2"/>
        <v/>
      </c>
      <c r="W9" s="40" t="str">
        <f>IF(V9&gt;1,Employment!$S9,"")</f>
        <v/>
      </c>
    </row>
    <row r="10" spans="1:23" ht="10.5" x14ac:dyDescent="0.25">
      <c r="A10" s="39">
        <f>'Industry selection'!C10</f>
        <v>2</v>
      </c>
      <c r="B10" s="2">
        <v>1.4</v>
      </c>
      <c r="C10" s="2" t="s">
        <v>19</v>
      </c>
      <c r="D10" s="40">
        <f>IF($A10=2,IF(ISNUMBER(REGION!DT10-REGION!DT$4),REGION!DT10-REGION!DT$4,""),"")</f>
        <v>0.20347159053969599</v>
      </c>
      <c r="E10" s="40">
        <f>IF($A10=2,IF(ISNUMBER(REGION!DU10-REGION!DU$4),REGION!DU10-REGION!DU$4,""),"")</f>
        <v>-8.9373876834765609E-2</v>
      </c>
      <c r="F10" s="40">
        <f>IF($A10=2,IF(ISNUMBER(REGION!DV10-REGION!DV$4),REGION!DV10-REGION!DV$4,""),"")</f>
        <v>0.53782208272910248</v>
      </c>
      <c r="G10" s="40">
        <f>IF($A10=2,IF(ISNUMBER(REGION!DW10-REGION!DW$4),REGION!DW10-REGION!DW$4,""),"")</f>
        <v>-0.2859894563419656</v>
      </c>
      <c r="H10" s="40">
        <f>IF($A10=2,IF(ISNUMBER(REGION!DX10-REGION!DX$4),REGION!DX10-REGION!DX$4,""),"")</f>
        <v>3.541361195357684E-2</v>
      </c>
      <c r="I10" s="41">
        <f>IF($A10=2,IF(ISNUMBER(REGION!DY10-REGION!DY$4),REGION!DY10-REGION!DY$4,""),"")</f>
        <v>0.52773987906729003</v>
      </c>
      <c r="J10" s="44">
        <f t="shared" si="0"/>
        <v>3</v>
      </c>
      <c r="K10" s="1">
        <f t="shared" si="3"/>
        <v>1</v>
      </c>
      <c r="M10" s="40">
        <f>IF($A10=2,IF(ISNUMBER(REGION!DT10-Ukraine!DT10),REGION!DT10-Ukraine!DT10,""),"")</f>
        <v>0.16620306140954821</v>
      </c>
      <c r="N10" s="40">
        <f>IF($A10=2,IF(ISNUMBER(REGION!DU10-Ukraine!DU10),REGION!DU10-Ukraine!DU10,""),"")</f>
        <v>-0.10996080512489703</v>
      </c>
      <c r="O10" s="40">
        <f>IF($A10=2,IF(ISNUMBER(REGION!DV10-Ukraine!DV10),REGION!DV10-Ukraine!DV10,""),"")</f>
        <v>0.58291768413049971</v>
      </c>
      <c r="P10" s="40">
        <f>IF($A10=2,IF(ISNUMBER(REGION!DW10-Ukraine!DW10),REGION!DW10-Ukraine!DW10,""),"")</f>
        <v>-0.34693269334694055</v>
      </c>
      <c r="Q10" s="40">
        <f>IF($A10=2,IF(ISNUMBER(REGION!DX10-Ukraine!DX10),REGION!DX10-Ukraine!DX10,""),"")</f>
        <v>0.14279835044691991</v>
      </c>
      <c r="R10" s="41">
        <f>IF($A10=2,IF(ISNUMBER(REGION!DY10-Ukraine!DY10),REGION!DY10-Ukraine!DY10,""),"")</f>
        <v>0.55672223565429713</v>
      </c>
      <c r="S10" s="44">
        <f t="shared" si="1"/>
        <v>3</v>
      </c>
      <c r="T10" s="1">
        <f t="shared" si="4"/>
        <v>1</v>
      </c>
      <c r="V10" s="1">
        <f t="shared" si="2"/>
        <v>2</v>
      </c>
      <c r="W10" s="40">
        <f>IF(V10&gt;1,Employment!$S10,"")</f>
        <v>1.0712321560938284E-2</v>
      </c>
    </row>
    <row r="11" spans="1:23" ht="10.5" x14ac:dyDescent="0.25">
      <c r="A11" s="39">
        <f>'Industry selection'!C11</f>
        <v>2</v>
      </c>
      <c r="B11" s="2">
        <v>1.5</v>
      </c>
      <c r="C11" s="2" t="s">
        <v>21</v>
      </c>
      <c r="D11" s="40">
        <f>IF($A11=2,IF(ISNUMBER(REGION!DT11-REGION!DT$4),REGION!DT11-REGION!DT$4,""),"")</f>
        <v>-4.4922662968783333E-2</v>
      </c>
      <c r="E11" s="40">
        <f>IF($A11=2,IF(ISNUMBER(REGION!DU11-REGION!DU$4),REGION!DU11-REGION!DU$4,""),"")</f>
        <v>-4.8243921565577885E-2</v>
      </c>
      <c r="F11" s="40">
        <f>IF($A11=2,IF(ISNUMBER(REGION!DV11-REGION!DV$4),REGION!DV11-REGION!DV$4,""),"")</f>
        <v>0.23279747606247203</v>
      </c>
      <c r="G11" s="40">
        <f>IF($A11=2,IF(ISNUMBER(REGION!DW11-REGION!DW$4),REGION!DW11-REGION!DW$4,""),"")</f>
        <v>5.6612409738458158E-2</v>
      </c>
      <c r="H11" s="40">
        <f>IF($A11=2,IF(ISNUMBER(REGION!DX11-REGION!DX$4),REGION!DX11-REGION!DX$4,""),"")</f>
        <v>-0.15728198741460742</v>
      </c>
      <c r="I11" s="41">
        <f>IF($A11=2,IF(ISNUMBER(REGION!DY11-REGION!DY$4),REGION!DY11-REGION!DY$4,""),"")</f>
        <v>2.560321262266152E-2</v>
      </c>
      <c r="J11" s="44">
        <f t="shared" si="0"/>
        <v>2</v>
      </c>
      <c r="K11" s="1">
        <f t="shared" si="3"/>
        <v>0</v>
      </c>
      <c r="M11" s="40">
        <f>IF($A11=2,IF(ISNUMBER(REGION!DT11-Ukraine!DT11),REGION!DT11-Ukraine!DT11,""),"")</f>
        <v>3.1609069438275017E-2</v>
      </c>
      <c r="N11" s="40">
        <f>IF($A11=2,IF(ISNUMBER(REGION!DU11-Ukraine!DU11),REGION!DU11-Ukraine!DU11,""),"")</f>
        <v>6.478328354791274E-2</v>
      </c>
      <c r="O11" s="40">
        <f>IF($A11=2,IF(ISNUMBER(REGION!DV11-Ukraine!DV11),REGION!DV11-Ukraine!DV11,""),"")</f>
        <v>0.19183295877009887</v>
      </c>
      <c r="P11" s="40">
        <f>IF($A11=2,IF(ISNUMBER(REGION!DW11-Ukraine!DW11),REGION!DW11-Ukraine!DW11,""),"")</f>
        <v>-2.5326858416217402E-2</v>
      </c>
      <c r="Q11" s="40">
        <f>IF($A11=2,IF(ISNUMBER(REGION!DX11-Ukraine!DX11),REGION!DX11-Ukraine!DX11,""),"")</f>
        <v>-0.27416761087700481</v>
      </c>
      <c r="R11" s="41">
        <f>IF($A11=2,IF(ISNUMBER(REGION!DY11-Ukraine!DY11),REGION!DY11-Ukraine!DY11,""),"")</f>
        <v>3.7135083809263225E-2</v>
      </c>
      <c r="S11" s="44">
        <f t="shared" si="1"/>
        <v>3</v>
      </c>
      <c r="T11" s="1">
        <f t="shared" si="4"/>
        <v>1</v>
      </c>
      <c r="V11" s="1">
        <f t="shared" si="2"/>
        <v>1</v>
      </c>
      <c r="W11" s="40" t="str">
        <f>IF(V11&gt;1,Employment!$S11,"")</f>
        <v/>
      </c>
    </row>
    <row r="12" spans="1:23" ht="10.5" x14ac:dyDescent="0.25">
      <c r="A12" s="39">
        <f>'Industry selection'!C12</f>
        <v>2</v>
      </c>
      <c r="B12" s="2">
        <v>1.6</v>
      </c>
      <c r="C12" s="2" t="s">
        <v>23</v>
      </c>
      <c r="D12" s="40">
        <f>IF($A12=2,IF(ISNUMBER(REGION!DT12-REGION!DT$4),REGION!DT12-REGION!DT$4,""),"")</f>
        <v>-1.833785711272462E-2</v>
      </c>
      <c r="E12" s="40">
        <f>IF($A12=2,IF(ISNUMBER(REGION!DU12-REGION!DU$4),REGION!DU12-REGION!DU$4,""),"")</f>
        <v>0.22842920341313677</v>
      </c>
      <c r="F12" s="40">
        <f>IF($A12=2,IF(ISNUMBER(REGION!DV12-REGION!DV$4),REGION!DV12-REGION!DV$4,""),"")</f>
        <v>-0.48737114230561096</v>
      </c>
      <c r="G12" s="40">
        <f>IF($A12=2,IF(ISNUMBER(REGION!DW12-REGION!DW$4),REGION!DW12-REGION!DW$4,""),"")</f>
        <v>1.0411638099528395</v>
      </c>
      <c r="H12" s="40">
        <f>IF($A12=2,IF(ISNUMBER(REGION!DX12-REGION!DX$4),REGION!DX12-REGION!DX$4,""),"")</f>
        <v>0.43096852951164588</v>
      </c>
      <c r="I12" s="41">
        <f>IF($A12=2,IF(ISNUMBER(REGION!DY12-REGION!DY$4),REGION!DY12-REGION!DY$4,""),"")</f>
        <v>2.0423339799791678</v>
      </c>
      <c r="J12" s="44">
        <f t="shared" si="0"/>
        <v>3</v>
      </c>
      <c r="K12" s="1">
        <f t="shared" si="3"/>
        <v>1</v>
      </c>
      <c r="M12" s="40">
        <f>IF($A12=2,IF(ISNUMBER(REGION!DT12-Ukraine!DT12),REGION!DT12-Ukraine!DT12,""),"")</f>
        <v>-7.7294086563826525E-2</v>
      </c>
      <c r="N12" s="40">
        <f>IF($A12=2,IF(ISNUMBER(REGION!DU12-Ukraine!DU12),REGION!DU12-Ukraine!DU12,""),"")</f>
        <v>7.740096907783478E-2</v>
      </c>
      <c r="O12" s="40">
        <f>IF($A12=2,IF(ISNUMBER(REGION!DV12-Ukraine!DV12),REGION!DV12-Ukraine!DV12,""),"")</f>
        <v>-0.55936303340837823</v>
      </c>
      <c r="P12" s="40">
        <f>IF($A12=2,IF(ISNUMBER(REGION!DW12-Ukraine!DW12),REGION!DW12-Ukraine!DW12,""),"")</f>
        <v>1.0946515350553976</v>
      </c>
      <c r="Q12" s="40">
        <f>IF($A12=2,IF(ISNUMBER(REGION!DX12-Ukraine!DX12),REGION!DX12-Ukraine!DX12,""),"")</f>
        <v>0.46508929372525065</v>
      </c>
      <c r="R12" s="41">
        <f>IF($A12=2,IF(ISNUMBER(REGION!DY12-Ukraine!DY12),REGION!DY12-Ukraine!DY12,""),"")</f>
        <v>1.5803023061477974</v>
      </c>
      <c r="S12" s="44">
        <f t="shared" si="1"/>
        <v>3</v>
      </c>
      <c r="T12" s="1">
        <f t="shared" si="4"/>
        <v>1</v>
      </c>
      <c r="V12" s="1">
        <f t="shared" si="2"/>
        <v>2</v>
      </c>
      <c r="W12" s="40">
        <f>IF(V12&gt;1,Employment!$S12,"")</f>
        <v>1.5088113627125128E-2</v>
      </c>
    </row>
    <row r="13" spans="1:23" ht="10.5" x14ac:dyDescent="0.25">
      <c r="A13" s="39">
        <f>'Industry selection'!C13</f>
        <v>1</v>
      </c>
      <c r="B13" s="2">
        <v>1.7</v>
      </c>
      <c r="C13" s="2" t="s">
        <v>25</v>
      </c>
      <c r="D13" s="40" t="str">
        <f>IF($A13=2,IF(ISNUMBER(REGION!DT13-REGION!DT$4),REGION!DT13-REGION!DT$4,""),"")</f>
        <v/>
      </c>
      <c r="E13" s="40" t="str">
        <f>IF($A13=2,IF(ISNUMBER(REGION!DU13-REGION!DU$4),REGION!DU13-REGION!DU$4,""),"")</f>
        <v/>
      </c>
      <c r="F13" s="40" t="str">
        <f>IF($A13=2,IF(ISNUMBER(REGION!DV13-REGION!DV$4),REGION!DV13-REGION!DV$4,""),"")</f>
        <v/>
      </c>
      <c r="G13" s="40" t="str">
        <f>IF($A13=2,IF(ISNUMBER(REGION!DW13-REGION!DW$4),REGION!DW13-REGION!DW$4,""),"")</f>
        <v/>
      </c>
      <c r="H13" s="40" t="str">
        <f>IF($A13=2,IF(ISNUMBER(REGION!DX13-REGION!DX$4),REGION!DX13-REGION!DX$4,""),"")</f>
        <v/>
      </c>
      <c r="I13" s="41" t="str">
        <f>IF($A13=2,IF(ISNUMBER(REGION!DY13-REGION!DY$4),REGION!DY13-REGION!DY$4,""),"")</f>
        <v/>
      </c>
      <c r="J13" s="44" t="str">
        <f t="shared" si="0"/>
        <v/>
      </c>
      <c r="K13" s="1" t="str">
        <f t="shared" si="3"/>
        <v/>
      </c>
      <c r="M13" s="40" t="str">
        <f>IF($A13=2,IF(ISNUMBER(REGION!DT13-Ukraine!DT13),REGION!DT13-Ukraine!DT13,""),"")</f>
        <v/>
      </c>
      <c r="N13" s="40" t="str">
        <f>IF($A13=2,IF(ISNUMBER(REGION!DU13-Ukraine!DU13),REGION!DU13-Ukraine!DU13,""),"")</f>
        <v/>
      </c>
      <c r="O13" s="40" t="str">
        <f>IF($A13=2,IF(ISNUMBER(REGION!DV13-Ukraine!DV13),REGION!DV13-Ukraine!DV13,""),"")</f>
        <v/>
      </c>
      <c r="P13" s="40" t="str">
        <f>IF($A13=2,IF(ISNUMBER(REGION!DW13-Ukraine!DW13),REGION!DW13-Ukraine!DW13,""),"")</f>
        <v/>
      </c>
      <c r="Q13" s="40" t="str">
        <f>IF($A13=2,IF(ISNUMBER(REGION!DX13-Ukraine!DX13),REGION!DX13-Ukraine!DX13,""),"")</f>
        <v/>
      </c>
      <c r="R13" s="41" t="str">
        <f>IF($A13=2,IF(ISNUMBER(REGION!DY13-Ukraine!DY13),REGION!DY13-Ukraine!DY13,""),"")</f>
        <v/>
      </c>
      <c r="S13" s="44" t="str">
        <f t="shared" si="1"/>
        <v/>
      </c>
      <c r="T13" s="1" t="str">
        <f t="shared" si="4"/>
        <v/>
      </c>
      <c r="V13" s="1" t="str">
        <f t="shared" si="2"/>
        <v/>
      </c>
      <c r="W13" s="40" t="str">
        <f>IF(V13&gt;1,Employment!$S13,"")</f>
        <v/>
      </c>
    </row>
    <row r="14" spans="1:23" ht="10.5" x14ac:dyDescent="0.25">
      <c r="A14" s="39" t="str">
        <f>'Industry selection'!C14</f>
        <v/>
      </c>
      <c r="B14" s="2">
        <v>2</v>
      </c>
      <c r="C14" s="2" t="s">
        <v>27</v>
      </c>
      <c r="D14" s="40" t="str">
        <f>IF($A14=2,IF(ISNUMBER(REGION!DT14-REGION!DT$4),REGION!DT14-REGION!DT$4,""),"")</f>
        <v/>
      </c>
      <c r="E14" s="40" t="str">
        <f>IF($A14=2,IF(ISNUMBER(REGION!DU14-REGION!DU$4),REGION!DU14-REGION!DU$4,""),"")</f>
        <v/>
      </c>
      <c r="F14" s="40" t="str">
        <f>IF($A14=2,IF(ISNUMBER(REGION!DV14-REGION!DV$4),REGION!DV14-REGION!DV$4,""),"")</f>
        <v/>
      </c>
      <c r="G14" s="40" t="str">
        <f>IF($A14=2,IF(ISNUMBER(REGION!DW14-REGION!DW$4),REGION!DW14-REGION!DW$4,""),"")</f>
        <v/>
      </c>
      <c r="H14" s="40" t="str">
        <f>IF($A14=2,IF(ISNUMBER(REGION!DX14-REGION!DX$4),REGION!DX14-REGION!DX$4,""),"")</f>
        <v/>
      </c>
      <c r="I14" s="41" t="str">
        <f>IF($A14=2,IF(ISNUMBER(REGION!DY14-REGION!DY$4),REGION!DY14-REGION!DY$4,""),"")</f>
        <v/>
      </c>
      <c r="J14" s="44" t="str">
        <f t="shared" si="0"/>
        <v/>
      </c>
      <c r="K14" s="1" t="str">
        <f t="shared" si="3"/>
        <v/>
      </c>
      <c r="M14" s="40" t="str">
        <f>IF($A14=2,IF(ISNUMBER(REGION!DT14-Ukraine!DT14),REGION!DT14-Ukraine!DT14,""),"")</f>
        <v/>
      </c>
      <c r="N14" s="40" t="str">
        <f>IF($A14=2,IF(ISNUMBER(REGION!DU14-Ukraine!DU14),REGION!DU14-Ukraine!DU14,""),"")</f>
        <v/>
      </c>
      <c r="O14" s="40" t="str">
        <f>IF($A14=2,IF(ISNUMBER(REGION!DV14-Ukraine!DV14),REGION!DV14-Ukraine!DV14,""),"")</f>
        <v/>
      </c>
      <c r="P14" s="40" t="str">
        <f>IF($A14=2,IF(ISNUMBER(REGION!DW14-Ukraine!DW14),REGION!DW14-Ukraine!DW14,""),"")</f>
        <v/>
      </c>
      <c r="Q14" s="40" t="str">
        <f>IF($A14=2,IF(ISNUMBER(REGION!DX14-Ukraine!DX14),REGION!DX14-Ukraine!DX14,""),"")</f>
        <v/>
      </c>
      <c r="R14" s="41" t="str">
        <f>IF($A14=2,IF(ISNUMBER(REGION!DY14-Ukraine!DY14),REGION!DY14-Ukraine!DY14,""),"")</f>
        <v/>
      </c>
      <c r="S14" s="44" t="str">
        <f t="shared" si="1"/>
        <v/>
      </c>
      <c r="T14" s="1" t="str">
        <f t="shared" si="4"/>
        <v/>
      </c>
      <c r="V14" s="1" t="str">
        <f t="shared" si="2"/>
        <v/>
      </c>
      <c r="W14" s="40" t="str">
        <f>IF(V14&gt;1,Employment!$S14,"")</f>
        <v/>
      </c>
    </row>
    <row r="15" spans="1:23" ht="10.5" x14ac:dyDescent="0.25">
      <c r="A15" s="39">
        <f>'Industry selection'!C15</f>
        <v>2</v>
      </c>
      <c r="B15" s="2">
        <v>2.1</v>
      </c>
      <c r="C15" s="2" t="s">
        <v>29</v>
      </c>
      <c r="D15" s="40">
        <f>IF($A15=2,IF(ISNUMBER(REGION!DT15-REGION!DT$4),REGION!DT15-REGION!DT$4,""),"")</f>
        <v>-5.7664367469313804E-2</v>
      </c>
      <c r="E15" s="40" t="str">
        <f>IF($A15=2,IF(ISNUMBER(REGION!DU15-REGION!DU$4),REGION!DU15-REGION!DU$4,""),"")</f>
        <v/>
      </c>
      <c r="F15" s="40" t="str">
        <f>IF($A15=2,IF(ISNUMBER(REGION!DV15-REGION!DV$4),REGION!DV15-REGION!DV$4,""),"")</f>
        <v/>
      </c>
      <c r="G15" s="40">
        <f>IF($A15=2,IF(ISNUMBER(REGION!DW15-REGION!DW$4),REGION!DW15-REGION!DW$4,""),"")</f>
        <v>0.37895674147261715</v>
      </c>
      <c r="H15" s="40" t="str">
        <f>IF($A15=2,IF(ISNUMBER(REGION!DX15-REGION!DX$4),REGION!DX15-REGION!DX$4,""),"")</f>
        <v/>
      </c>
      <c r="I15" s="41">
        <f>IF($A15=2,IF(ISNUMBER(REGION!DY15-REGION!DY$4),REGION!DY15-REGION!DY$4,""),"")</f>
        <v>0.52081339588321374</v>
      </c>
      <c r="J15" s="44">
        <f t="shared" si="0"/>
        <v>1</v>
      </c>
      <c r="K15" s="1">
        <f t="shared" si="3"/>
        <v>0</v>
      </c>
      <c r="M15" s="40">
        <f>IF($A15=2,IF(ISNUMBER(REGION!DT15-Ukraine!DT15),REGION!DT15-Ukraine!DT15,""),"")</f>
        <v>-9.3359298285888848E-2</v>
      </c>
      <c r="N15" s="40" t="str">
        <f>IF($A15=2,IF(ISNUMBER(REGION!DU15-Ukraine!DU15),REGION!DU15-Ukraine!DU15,""),"")</f>
        <v/>
      </c>
      <c r="O15" s="40" t="str">
        <f>IF($A15=2,IF(ISNUMBER(REGION!DV15-Ukraine!DV15),REGION!DV15-Ukraine!DV15,""),"")</f>
        <v/>
      </c>
      <c r="P15" s="40">
        <f>IF($A15=2,IF(ISNUMBER(REGION!DW15-Ukraine!DW15),REGION!DW15-Ukraine!DW15,""),"")</f>
        <v>0.16305684508634699</v>
      </c>
      <c r="Q15" s="40" t="str">
        <f>IF($A15=2,IF(ISNUMBER(REGION!DX15-Ukraine!DX15),REGION!DX15-Ukraine!DX15,""),"")</f>
        <v/>
      </c>
      <c r="R15" s="41">
        <f>IF($A15=2,IF(ISNUMBER(REGION!DY15-Ukraine!DY15),REGION!DY15-Ukraine!DY15,""),"")</f>
        <v>-0.18643336627219487</v>
      </c>
      <c r="S15" s="44">
        <f t="shared" si="1"/>
        <v>1</v>
      </c>
      <c r="T15" s="1" t="str">
        <f t="shared" si="4"/>
        <v/>
      </c>
      <c r="V15" s="1">
        <f t="shared" si="2"/>
        <v>0</v>
      </c>
      <c r="W15" s="40" t="str">
        <f>IF(V15&gt;1,Employment!$S15,"")</f>
        <v/>
      </c>
    </row>
    <row r="16" spans="1:23" ht="10.5" x14ac:dyDescent="0.25">
      <c r="A16" s="39">
        <f>'Industry selection'!C16</f>
        <v>2</v>
      </c>
      <c r="B16" s="2">
        <v>2.2000000000000002</v>
      </c>
      <c r="C16" s="2" t="s">
        <v>31</v>
      </c>
      <c r="D16" s="40">
        <f>IF($A16=2,IF(ISNUMBER(REGION!DT16-REGION!DT$4),REGION!DT16-REGION!DT$4,""),"")</f>
        <v>-3.5851450342198943E-2</v>
      </c>
      <c r="E16" s="40">
        <f>IF($A16=2,IF(ISNUMBER(REGION!DU16-REGION!DU$4),REGION!DU16-REGION!DU$4,""),"")</f>
        <v>-4.7178806660044259E-3</v>
      </c>
      <c r="F16" s="40">
        <f>IF($A16=2,IF(ISNUMBER(REGION!DV16-REGION!DV$4),REGION!DV16-REGION!DV$4,""),"")</f>
        <v>5.4507899697455287E-2</v>
      </c>
      <c r="G16" s="40">
        <f>IF($A16=2,IF(ISNUMBER(REGION!DW16-REGION!DW$4),REGION!DW16-REGION!DW$4,""),"")</f>
        <v>0.18630757758370775</v>
      </c>
      <c r="H16" s="40">
        <f>IF($A16=2,IF(ISNUMBER(REGION!DX16-REGION!DX$4),REGION!DX16-REGION!DX$4,""),"")</f>
        <v>-0.13993018849771155</v>
      </c>
      <c r="I16" s="41">
        <f>IF($A16=2,IF(ISNUMBER(REGION!DY16-REGION!DY$4),REGION!DY16-REGION!DY$4,""),"")</f>
        <v>0.12246053168385362</v>
      </c>
      <c r="J16" s="44">
        <f t="shared" si="0"/>
        <v>2</v>
      </c>
      <c r="K16" s="1">
        <f t="shared" si="3"/>
        <v>0</v>
      </c>
      <c r="M16" s="40">
        <f>IF($A16=2,IF(ISNUMBER(REGION!DT16-Ukraine!DT16),REGION!DT16-Ukraine!DT16,""),"")</f>
        <v>-0.10428288816344322</v>
      </c>
      <c r="N16" s="40">
        <f>IF($A16=2,IF(ISNUMBER(REGION!DU16-Ukraine!DU16),REGION!DU16-Ukraine!DU16,""),"")</f>
        <v>-7.7504070719120133E-2</v>
      </c>
      <c r="O16" s="40">
        <f>IF($A16=2,IF(ISNUMBER(REGION!DV16-Ukraine!DV16),REGION!DV16-Ukraine!DV16,""),"")</f>
        <v>-9.8432393092663828E-2</v>
      </c>
      <c r="P16" s="40">
        <f>IF($A16=2,IF(ISNUMBER(REGION!DW16-Ukraine!DW16),REGION!DW16-Ukraine!DW16,""),"")</f>
        <v>3.6260238797789279E-2</v>
      </c>
      <c r="Q16" s="40">
        <f>IF($A16=2,IF(ISNUMBER(REGION!DX16-Ukraine!DX16),REGION!DX16-Ukraine!DX16,""),"")</f>
        <v>2.9052737378790994E-2</v>
      </c>
      <c r="R16" s="41">
        <f>IF($A16=2,IF(ISNUMBER(REGION!DY16-Ukraine!DY16),REGION!DY16-Ukraine!DY16,""),"")</f>
        <v>-0.54598271350979921</v>
      </c>
      <c r="S16" s="44">
        <f t="shared" si="1"/>
        <v>2</v>
      </c>
      <c r="T16" s="1" t="str">
        <f t="shared" si="4"/>
        <v/>
      </c>
      <c r="V16" s="1">
        <f t="shared" si="2"/>
        <v>0</v>
      </c>
      <c r="W16" s="40" t="str">
        <f>IF(V16&gt;1,Employment!$S16,"")</f>
        <v/>
      </c>
    </row>
    <row r="17" spans="1:23" ht="10.5" x14ac:dyDescent="0.25">
      <c r="A17" s="39">
        <f>'Industry selection'!C17</f>
        <v>1</v>
      </c>
      <c r="B17" s="2">
        <v>2.2999999999999998</v>
      </c>
      <c r="C17" s="2" t="s">
        <v>33</v>
      </c>
      <c r="D17" s="40" t="str">
        <f>IF($A17=2,IF(ISNUMBER(REGION!DT17-REGION!DT$4),REGION!DT17-REGION!DT$4,""),"")</f>
        <v/>
      </c>
      <c r="E17" s="40" t="str">
        <f>IF($A17=2,IF(ISNUMBER(REGION!DU17-REGION!DU$4),REGION!DU17-REGION!DU$4,""),"")</f>
        <v/>
      </c>
      <c r="F17" s="40" t="str">
        <f>IF($A17=2,IF(ISNUMBER(REGION!DV17-REGION!DV$4),REGION!DV17-REGION!DV$4,""),"")</f>
        <v/>
      </c>
      <c r="G17" s="40" t="str">
        <f>IF($A17=2,IF(ISNUMBER(REGION!DW17-REGION!DW$4),REGION!DW17-REGION!DW$4,""),"")</f>
        <v/>
      </c>
      <c r="H17" s="40" t="str">
        <f>IF($A17=2,IF(ISNUMBER(REGION!DX17-REGION!DX$4),REGION!DX17-REGION!DX$4,""),"")</f>
        <v/>
      </c>
      <c r="I17" s="41" t="str">
        <f>IF($A17=2,IF(ISNUMBER(REGION!DY17-REGION!DY$4),REGION!DY17-REGION!DY$4,""),"")</f>
        <v/>
      </c>
      <c r="J17" s="44" t="str">
        <f t="shared" si="0"/>
        <v/>
      </c>
      <c r="K17" s="1" t="str">
        <f t="shared" si="3"/>
        <v/>
      </c>
      <c r="M17" s="40" t="str">
        <f>IF($A17=2,IF(ISNUMBER(REGION!DT17-Ukraine!DT17),REGION!DT17-Ukraine!DT17,""),"")</f>
        <v/>
      </c>
      <c r="N17" s="40" t="str">
        <f>IF($A17=2,IF(ISNUMBER(REGION!DU17-Ukraine!DU17),REGION!DU17-Ukraine!DU17,""),"")</f>
        <v/>
      </c>
      <c r="O17" s="40" t="str">
        <f>IF($A17=2,IF(ISNUMBER(REGION!DV17-Ukraine!DV17),REGION!DV17-Ukraine!DV17,""),"")</f>
        <v/>
      </c>
      <c r="P17" s="40" t="str">
        <f>IF($A17=2,IF(ISNUMBER(REGION!DW17-Ukraine!DW17),REGION!DW17-Ukraine!DW17,""),"")</f>
        <v/>
      </c>
      <c r="Q17" s="40" t="str">
        <f>IF($A17=2,IF(ISNUMBER(REGION!DX17-Ukraine!DX17),REGION!DX17-Ukraine!DX17,""),"")</f>
        <v/>
      </c>
      <c r="R17" s="41" t="str">
        <f>IF($A17=2,IF(ISNUMBER(REGION!DY17-Ukraine!DY17),REGION!DY17-Ukraine!DY17,""),"")</f>
        <v/>
      </c>
      <c r="S17" s="44" t="str">
        <f t="shared" si="1"/>
        <v/>
      </c>
      <c r="T17" s="1" t="str">
        <f t="shared" si="4"/>
        <v/>
      </c>
      <c r="V17" s="1" t="str">
        <f t="shared" si="2"/>
        <v/>
      </c>
      <c r="W17" s="40" t="str">
        <f>IF(V17&gt;1,Employment!$S17,"")</f>
        <v/>
      </c>
    </row>
    <row r="18" spans="1:23" ht="10.5" x14ac:dyDescent="0.25">
      <c r="A18" s="39">
        <f>'Industry selection'!C18</f>
        <v>2</v>
      </c>
      <c r="B18" s="2">
        <v>2.4</v>
      </c>
      <c r="C18" s="2" t="s">
        <v>35</v>
      </c>
      <c r="D18" s="40">
        <f>IF($A18=2,IF(ISNUMBER(REGION!DT18-REGION!DT$4),REGION!DT18-REGION!DT$4,""),"")</f>
        <v>-0.32307591984738127</v>
      </c>
      <c r="E18" s="40" t="str">
        <f>IF($A18=2,IF(ISNUMBER(REGION!DU18-REGION!DU$4),REGION!DU18-REGION!DU$4,""),"")</f>
        <v/>
      </c>
      <c r="F18" s="40" t="str">
        <f>IF($A18=2,IF(ISNUMBER(REGION!DV18-REGION!DV$4),REGION!DV18-REGION!DV$4,""),"")</f>
        <v/>
      </c>
      <c r="G18" s="40" t="str">
        <f>IF($A18=2,IF(ISNUMBER(REGION!DW18-REGION!DW$4),REGION!DW18-REGION!DW$4,""),"")</f>
        <v/>
      </c>
      <c r="H18" s="40" t="str">
        <f>IF($A18=2,IF(ISNUMBER(REGION!DX18-REGION!DX$4),REGION!DX18-REGION!DX$4,""),"")</f>
        <v/>
      </c>
      <c r="I18" s="41">
        <f>IF($A18=2,IF(ISNUMBER(REGION!DY18-REGION!DY$4),REGION!DY18-REGION!DY$4,""),"")</f>
        <v>0.34444510041514143</v>
      </c>
      <c r="J18" s="44">
        <f t="shared" si="0"/>
        <v>0</v>
      </c>
      <c r="K18" s="1">
        <f t="shared" si="3"/>
        <v>0</v>
      </c>
      <c r="M18" s="40" t="str">
        <f>IF($A18=2,IF(ISNUMBER(REGION!DT18-Ukraine!DT18),REGION!DT18-Ukraine!DT18,""),"")</f>
        <v/>
      </c>
      <c r="N18" s="40" t="str">
        <f>IF($A18=2,IF(ISNUMBER(REGION!DU18-Ukraine!DU18),REGION!DU18-Ukraine!DU18,""),"")</f>
        <v/>
      </c>
      <c r="O18" s="40" t="str">
        <f>IF($A18=2,IF(ISNUMBER(REGION!DV18-Ukraine!DV18),REGION!DV18-Ukraine!DV18,""),"")</f>
        <v/>
      </c>
      <c r="P18" s="40" t="str">
        <f>IF($A18=2,IF(ISNUMBER(REGION!DW18-Ukraine!DW18),REGION!DW18-Ukraine!DW18,""),"")</f>
        <v/>
      </c>
      <c r="Q18" s="40" t="str">
        <f>IF($A18=2,IF(ISNUMBER(REGION!DX18-Ukraine!DX18),REGION!DX18-Ukraine!DX18,""),"")</f>
        <v/>
      </c>
      <c r="R18" s="41">
        <f>IF($A18=2,IF(ISNUMBER(REGION!DY18-Ukraine!DY18),REGION!DY18-Ukraine!DY18,""),"")</f>
        <v>0.39899544527441266</v>
      </c>
      <c r="S18" s="44">
        <f t="shared" si="1"/>
        <v>0</v>
      </c>
      <c r="T18" s="1">
        <f t="shared" si="4"/>
        <v>0</v>
      </c>
      <c r="V18" s="1">
        <f t="shared" si="2"/>
        <v>0</v>
      </c>
      <c r="W18" s="40" t="str">
        <f>IF(V18&gt;1,Employment!$S18,"")</f>
        <v/>
      </c>
    </row>
    <row r="19" spans="1:23" ht="10.5" x14ac:dyDescent="0.25">
      <c r="A19" s="39">
        <f>'Industry selection'!C19</f>
        <v>2</v>
      </c>
      <c r="B19" s="2">
        <v>3</v>
      </c>
      <c r="C19" s="2" t="s">
        <v>37</v>
      </c>
      <c r="D19" s="40">
        <f>IF($A19=2,IF(ISNUMBER(REGION!DT19-REGION!DT$4),REGION!DT19-REGION!DT$4,""),"")</f>
        <v>0.20391806489666386</v>
      </c>
      <c r="E19" s="40" t="str">
        <f>IF($A19=2,IF(ISNUMBER(REGION!DU19-REGION!DU$4),REGION!DU19-REGION!DU$4,""),"")</f>
        <v/>
      </c>
      <c r="F19" s="40" t="str">
        <f>IF($A19=2,IF(ISNUMBER(REGION!DV19-REGION!DV$4),REGION!DV19-REGION!DV$4,""),"")</f>
        <v/>
      </c>
      <c r="G19" s="40" t="str">
        <f>IF($A19=2,IF(ISNUMBER(REGION!DW19-REGION!DW$4),REGION!DW19-REGION!DW$4,""),"")</f>
        <v/>
      </c>
      <c r="H19" s="40">
        <f>IF($A19=2,IF(ISNUMBER(REGION!DX19-REGION!DX$4),REGION!DX19-REGION!DX$4,""),"")</f>
        <v>0.41312437006402614</v>
      </c>
      <c r="I19" s="41">
        <f>IF($A19=2,IF(ISNUMBER(REGION!DY19-REGION!DY$4),REGION!DY19-REGION!DY$4,""),"")</f>
        <v>1.4110163334552679</v>
      </c>
      <c r="J19" s="44">
        <f t="shared" si="0"/>
        <v>2</v>
      </c>
      <c r="K19" s="1">
        <f t="shared" si="3"/>
        <v>0</v>
      </c>
      <c r="M19" s="40">
        <f>IF($A19=2,IF(ISNUMBER(REGION!DT19-Ukraine!DT19),REGION!DT19-Ukraine!DT19,""),"")</f>
        <v>0.22058016582777817</v>
      </c>
      <c r="N19" s="40" t="str">
        <f>IF($A19=2,IF(ISNUMBER(REGION!DU19-Ukraine!DU19),REGION!DU19-Ukraine!DU19,""),"")</f>
        <v/>
      </c>
      <c r="O19" s="40" t="str">
        <f>IF($A19=2,IF(ISNUMBER(REGION!DV19-Ukraine!DV19),REGION!DV19-Ukraine!DV19,""),"")</f>
        <v/>
      </c>
      <c r="P19" s="40" t="str">
        <f>IF($A19=2,IF(ISNUMBER(REGION!DW19-Ukraine!DW19),REGION!DW19-Ukraine!DW19,""),"")</f>
        <v/>
      </c>
      <c r="Q19" s="40">
        <f>IF($A19=2,IF(ISNUMBER(REGION!DX19-Ukraine!DX19),REGION!DX19-Ukraine!DX19,""),"")</f>
        <v>0.30832460614682322</v>
      </c>
      <c r="R19" s="41">
        <f>IF($A19=2,IF(ISNUMBER(REGION!DY19-Ukraine!DY19),REGION!DY19-Ukraine!DY19,""),"")</f>
        <v>1.5954769209083604</v>
      </c>
      <c r="S19" s="44">
        <f t="shared" si="1"/>
        <v>2</v>
      </c>
      <c r="T19" s="1">
        <f t="shared" si="4"/>
        <v>0</v>
      </c>
      <c r="V19" s="1">
        <f t="shared" si="2"/>
        <v>0</v>
      </c>
      <c r="W19" s="40" t="str">
        <f>IF(V19&gt;1,Employment!$S19,"")</f>
        <v/>
      </c>
    </row>
    <row r="20" spans="1:23" ht="10.5" x14ac:dyDescent="0.25">
      <c r="A20" s="39">
        <f>'Industry selection'!C20</f>
        <v>1</v>
      </c>
      <c r="B20" s="2">
        <v>3.1</v>
      </c>
      <c r="C20" s="2" t="s">
        <v>39</v>
      </c>
      <c r="D20" s="40" t="str">
        <f>IF($A20=2,IF(ISNUMBER(REGION!DT20-REGION!DT$4),REGION!DT20-REGION!DT$4,""),"")</f>
        <v/>
      </c>
      <c r="E20" s="40" t="str">
        <f>IF($A20=2,IF(ISNUMBER(REGION!DU20-REGION!DU$4),REGION!DU20-REGION!DU$4,""),"")</f>
        <v/>
      </c>
      <c r="F20" s="40" t="str">
        <f>IF($A20=2,IF(ISNUMBER(REGION!DV20-REGION!DV$4),REGION!DV20-REGION!DV$4,""),"")</f>
        <v/>
      </c>
      <c r="G20" s="40" t="str">
        <f>IF($A20=2,IF(ISNUMBER(REGION!DW20-REGION!DW$4),REGION!DW20-REGION!DW$4,""),"")</f>
        <v/>
      </c>
      <c r="H20" s="40" t="str">
        <f>IF($A20=2,IF(ISNUMBER(REGION!DX20-REGION!DX$4),REGION!DX20-REGION!DX$4,""),"")</f>
        <v/>
      </c>
      <c r="I20" s="41" t="str">
        <f>IF($A20=2,IF(ISNUMBER(REGION!DY20-REGION!DY$4),REGION!DY20-REGION!DY$4,""),"")</f>
        <v/>
      </c>
      <c r="J20" s="44" t="str">
        <f t="shared" si="0"/>
        <v/>
      </c>
      <c r="K20" s="1" t="str">
        <f t="shared" si="3"/>
        <v/>
      </c>
      <c r="M20" s="40" t="str">
        <f>IF($A20=2,IF(ISNUMBER(REGION!DT20-Ukraine!DT20),REGION!DT20-Ukraine!DT20,""),"")</f>
        <v/>
      </c>
      <c r="N20" s="40" t="str">
        <f>IF($A20=2,IF(ISNUMBER(REGION!DU20-Ukraine!DU20),REGION!DU20-Ukraine!DU20,""),"")</f>
        <v/>
      </c>
      <c r="O20" s="40" t="str">
        <f>IF($A20=2,IF(ISNUMBER(REGION!DV20-Ukraine!DV20),REGION!DV20-Ukraine!DV20,""),"")</f>
        <v/>
      </c>
      <c r="P20" s="40" t="str">
        <f>IF($A20=2,IF(ISNUMBER(REGION!DW20-Ukraine!DW20),REGION!DW20-Ukraine!DW20,""),"")</f>
        <v/>
      </c>
      <c r="Q20" s="40" t="str">
        <f>IF($A20=2,IF(ISNUMBER(REGION!DX20-Ukraine!DX20),REGION!DX20-Ukraine!DX20,""),"")</f>
        <v/>
      </c>
      <c r="R20" s="41" t="str">
        <f>IF($A20=2,IF(ISNUMBER(REGION!DY20-Ukraine!DY20),REGION!DY20-Ukraine!DY20,""),"")</f>
        <v/>
      </c>
      <c r="S20" s="44" t="str">
        <f t="shared" si="1"/>
        <v/>
      </c>
      <c r="T20" s="1" t="str">
        <f t="shared" si="4"/>
        <v/>
      </c>
      <c r="V20" s="1" t="str">
        <f t="shared" si="2"/>
        <v/>
      </c>
      <c r="W20" s="40" t="str">
        <f>IF(V20&gt;1,Employment!$S20,"")</f>
        <v/>
      </c>
    </row>
    <row r="21" spans="1:23" ht="10.5" x14ac:dyDescent="0.25">
      <c r="A21" s="39">
        <f>'Industry selection'!C21</f>
        <v>1</v>
      </c>
      <c r="B21" s="2">
        <v>3.2</v>
      </c>
      <c r="C21" s="2" t="s">
        <v>41</v>
      </c>
      <c r="D21" s="40" t="str">
        <f>IF($A21=2,IF(ISNUMBER(REGION!DT21-REGION!DT$4),REGION!DT21-REGION!DT$4,""),"")</f>
        <v/>
      </c>
      <c r="E21" s="40" t="str">
        <f>IF($A21=2,IF(ISNUMBER(REGION!DU21-REGION!DU$4),REGION!DU21-REGION!DU$4,""),"")</f>
        <v/>
      </c>
      <c r="F21" s="40" t="str">
        <f>IF($A21=2,IF(ISNUMBER(REGION!DV21-REGION!DV$4),REGION!DV21-REGION!DV$4,""),"")</f>
        <v/>
      </c>
      <c r="G21" s="40" t="str">
        <f>IF($A21=2,IF(ISNUMBER(REGION!DW21-REGION!DW$4),REGION!DW21-REGION!DW$4,""),"")</f>
        <v/>
      </c>
      <c r="H21" s="40" t="str">
        <f>IF($A21=2,IF(ISNUMBER(REGION!DX21-REGION!DX$4),REGION!DX21-REGION!DX$4,""),"")</f>
        <v/>
      </c>
      <c r="I21" s="41" t="str">
        <f>IF($A21=2,IF(ISNUMBER(REGION!DY21-REGION!DY$4),REGION!DY21-REGION!DY$4,""),"")</f>
        <v/>
      </c>
      <c r="J21" s="44" t="str">
        <f t="shared" si="0"/>
        <v/>
      </c>
      <c r="K21" s="1" t="str">
        <f t="shared" si="3"/>
        <v/>
      </c>
      <c r="M21" s="40" t="str">
        <f>IF($A21=2,IF(ISNUMBER(REGION!DT21-Ukraine!DT21),REGION!DT21-Ukraine!DT21,""),"")</f>
        <v/>
      </c>
      <c r="N21" s="40" t="str">
        <f>IF($A21=2,IF(ISNUMBER(REGION!DU21-Ukraine!DU21),REGION!DU21-Ukraine!DU21,""),"")</f>
        <v/>
      </c>
      <c r="O21" s="40" t="str">
        <f>IF($A21=2,IF(ISNUMBER(REGION!DV21-Ukraine!DV21),REGION!DV21-Ukraine!DV21,""),"")</f>
        <v/>
      </c>
      <c r="P21" s="40" t="str">
        <f>IF($A21=2,IF(ISNUMBER(REGION!DW21-Ukraine!DW21),REGION!DW21-Ukraine!DW21,""),"")</f>
        <v/>
      </c>
      <c r="Q21" s="40" t="str">
        <f>IF($A21=2,IF(ISNUMBER(REGION!DX21-Ukraine!DX21),REGION!DX21-Ukraine!DX21,""),"")</f>
        <v/>
      </c>
      <c r="R21" s="41" t="str">
        <f>IF($A21=2,IF(ISNUMBER(REGION!DY21-Ukraine!DY21),REGION!DY21-Ukraine!DY21,""),"")</f>
        <v/>
      </c>
      <c r="S21" s="44" t="str">
        <f t="shared" si="1"/>
        <v/>
      </c>
      <c r="T21" s="1" t="str">
        <f t="shared" si="4"/>
        <v/>
      </c>
      <c r="V21" s="1" t="str">
        <f t="shared" si="2"/>
        <v/>
      </c>
      <c r="W21" s="40" t="str">
        <f>IF(V21&gt;1,Employment!$S21,"")</f>
        <v/>
      </c>
    </row>
    <row r="22" spans="1:23" ht="10.5" x14ac:dyDescent="0.25">
      <c r="A22" s="39">
        <f>'Industry selection'!C22</f>
        <v>0</v>
      </c>
      <c r="B22" s="2" t="s">
        <v>747</v>
      </c>
      <c r="C22" s="2" t="s">
        <v>44</v>
      </c>
      <c r="D22" s="40" t="str">
        <f>IF($A22=2,IF(ISNUMBER(REGION!DT22-REGION!DT$4),REGION!DT22-REGION!DT$4,""),"")</f>
        <v/>
      </c>
      <c r="E22" s="40" t="str">
        <f>IF($A22=2,IF(ISNUMBER(REGION!DU22-REGION!DU$4),REGION!DU22-REGION!DU$4,""),"")</f>
        <v/>
      </c>
      <c r="F22" s="40" t="str">
        <f>IF($A22=2,IF(ISNUMBER(REGION!DV22-REGION!DV$4),REGION!DV22-REGION!DV$4,""),"")</f>
        <v/>
      </c>
      <c r="G22" s="40" t="str">
        <f>IF($A22=2,IF(ISNUMBER(REGION!DW22-REGION!DW$4),REGION!DW22-REGION!DW$4,""),"")</f>
        <v/>
      </c>
      <c r="H22" s="40" t="str">
        <f>IF($A22=2,IF(ISNUMBER(REGION!DX22-REGION!DX$4),REGION!DX22-REGION!DX$4,""),"")</f>
        <v/>
      </c>
      <c r="I22" s="41" t="str">
        <f>IF($A22=2,IF(ISNUMBER(REGION!DY22-REGION!DY$4),REGION!DY22-REGION!DY$4,""),"")</f>
        <v/>
      </c>
      <c r="J22" s="44" t="str">
        <f t="shared" si="0"/>
        <v/>
      </c>
      <c r="K22" s="1" t="str">
        <f t="shared" si="3"/>
        <v/>
      </c>
      <c r="M22" s="40" t="str">
        <f>IF($A22=2,IF(ISNUMBER(REGION!DT22-Ukraine!DT22),REGION!DT22-Ukraine!DT22,""),"")</f>
        <v/>
      </c>
      <c r="N22" s="40" t="str">
        <f>IF($A22=2,IF(ISNUMBER(REGION!DU22-Ukraine!DU22),REGION!DU22-Ukraine!DU22,""),"")</f>
        <v/>
      </c>
      <c r="O22" s="40" t="str">
        <f>IF($A22=2,IF(ISNUMBER(REGION!DV22-Ukraine!DV22),REGION!DV22-Ukraine!DV22,""),"")</f>
        <v/>
      </c>
      <c r="P22" s="40" t="str">
        <f>IF($A22=2,IF(ISNUMBER(REGION!DW22-Ukraine!DW22),REGION!DW22-Ukraine!DW22,""),"")</f>
        <v/>
      </c>
      <c r="Q22" s="40" t="str">
        <f>IF($A22=2,IF(ISNUMBER(REGION!DX22-Ukraine!DX22),REGION!DX22-Ukraine!DX22,""),"")</f>
        <v/>
      </c>
      <c r="R22" s="41" t="str">
        <f>IF($A22=2,IF(ISNUMBER(REGION!DY22-Ukraine!DY22),REGION!DY22-Ukraine!DY22,""),"")</f>
        <v/>
      </c>
      <c r="S22" s="44" t="str">
        <f t="shared" si="1"/>
        <v/>
      </c>
      <c r="T22" s="1" t="str">
        <f t="shared" si="4"/>
        <v/>
      </c>
      <c r="V22" s="1" t="str">
        <f t="shared" si="2"/>
        <v/>
      </c>
      <c r="W22" s="40" t="str">
        <f>IF(V22&gt;1,Employment!$S22,"")</f>
        <v/>
      </c>
    </row>
    <row r="23" spans="1:23" ht="10.5" x14ac:dyDescent="0.25">
      <c r="A23" s="39">
        <f>'Industry selection'!C23</f>
        <v>2</v>
      </c>
      <c r="B23" s="2" t="s">
        <v>46</v>
      </c>
      <c r="C23" s="2" t="s">
        <v>47</v>
      </c>
      <c r="D23" s="40">
        <f>IF($A23=2,IF(ISNUMBER(REGION!DT23-REGION!DT$4),REGION!DT23-REGION!DT$4,""),"")</f>
        <v>-8.3523550516290013E-2</v>
      </c>
      <c r="E23" s="40">
        <f>IF($A23=2,IF(ISNUMBER(REGION!DU23-REGION!DU$4),REGION!DU23-REGION!DU$4,""),"")</f>
        <v>9.2204005858431692E-3</v>
      </c>
      <c r="F23" s="40">
        <f>IF($A23=2,IF(ISNUMBER(REGION!DV23-REGION!DV$4),REGION!DV23-REGION!DV$4,""),"")</f>
        <v>0.10888162423996373</v>
      </c>
      <c r="G23" s="40">
        <f>IF($A23=2,IF(ISNUMBER(REGION!DW23-REGION!DW$4),REGION!DW23-REGION!DW$4,""),"")</f>
        <v>2.729762145460124E-2</v>
      </c>
      <c r="H23" s="40">
        <f>IF($A23=2,IF(ISNUMBER(REGION!DX23-REGION!DX$4),REGION!DX23-REGION!DX$4,""),"")</f>
        <v>-0.13470875865924903</v>
      </c>
      <c r="I23" s="41">
        <f>IF($A23=2,IF(ISNUMBER(REGION!DY23-REGION!DY$4),REGION!DY23-REGION!DY$4,""),"")</f>
        <v>-0.16604011376920846</v>
      </c>
      <c r="J23" s="44">
        <f t="shared" si="0"/>
        <v>3</v>
      </c>
      <c r="K23" s="1" t="str">
        <f t="shared" si="3"/>
        <v/>
      </c>
      <c r="M23" s="40">
        <f>IF($A23=2,IF(ISNUMBER(REGION!DT23-Ukraine!DT23),REGION!DT23-Ukraine!DT23,""),"")</f>
        <v>-7.6737634165261803E-2</v>
      </c>
      <c r="N23" s="40">
        <f>IF($A23=2,IF(ISNUMBER(REGION!DU23-Ukraine!DU23),REGION!DU23-Ukraine!DU23,""),"")</f>
        <v>4.1589164578279991E-2</v>
      </c>
      <c r="O23" s="40">
        <f>IF($A23=2,IF(ISNUMBER(REGION!DV23-Ukraine!DV23),REGION!DV23-Ukraine!DV23,""),"")</f>
        <v>0.32803233337125959</v>
      </c>
      <c r="P23" s="40">
        <f>IF($A23=2,IF(ISNUMBER(REGION!DW23-Ukraine!DW23),REGION!DW23-Ukraine!DW23,""),"")</f>
        <v>-3.1930718575909012E-2</v>
      </c>
      <c r="Q23" s="40">
        <f>IF($A23=2,IF(ISNUMBER(REGION!DX23-Ukraine!DX23),REGION!DX23-Ukraine!DX23,""),"")</f>
        <v>1.1952166573638845E-2</v>
      </c>
      <c r="R23" s="41">
        <f>IF($A23=2,IF(ISNUMBER(REGION!DY23-Ukraine!DY23),REGION!DY23-Ukraine!DY23,""),"")</f>
        <v>0.46655114893687277</v>
      </c>
      <c r="S23" s="44">
        <f t="shared" si="1"/>
        <v>3</v>
      </c>
      <c r="T23" s="1">
        <f t="shared" si="4"/>
        <v>1</v>
      </c>
      <c r="V23" s="1">
        <f t="shared" si="2"/>
        <v>1</v>
      </c>
      <c r="W23" s="40" t="str">
        <f>IF(V23&gt;1,Employment!$S23,"")</f>
        <v/>
      </c>
    </row>
    <row r="24" spans="1:23" ht="10.5" x14ac:dyDescent="0.25">
      <c r="A24" s="39">
        <f>'Industry selection'!C24</f>
        <v>1</v>
      </c>
      <c r="B24" s="2">
        <v>5</v>
      </c>
      <c r="C24" s="2" t="s">
        <v>49</v>
      </c>
      <c r="D24" s="40" t="str">
        <f>IF($A24=2,IF(ISNUMBER(REGION!DT24-REGION!DT$4),REGION!DT24-REGION!DT$4,""),"")</f>
        <v/>
      </c>
      <c r="E24" s="40" t="str">
        <f>IF($A24=2,IF(ISNUMBER(REGION!DU24-REGION!DU$4),REGION!DU24-REGION!DU$4,""),"")</f>
        <v/>
      </c>
      <c r="F24" s="40" t="str">
        <f>IF($A24=2,IF(ISNUMBER(REGION!DV24-REGION!DV$4),REGION!DV24-REGION!DV$4,""),"")</f>
        <v/>
      </c>
      <c r="G24" s="40" t="str">
        <f>IF($A24=2,IF(ISNUMBER(REGION!DW24-REGION!DW$4),REGION!DW24-REGION!DW$4,""),"")</f>
        <v/>
      </c>
      <c r="H24" s="40" t="str">
        <f>IF($A24=2,IF(ISNUMBER(REGION!DX24-REGION!DX$4),REGION!DX24-REGION!DX$4,""),"")</f>
        <v/>
      </c>
      <c r="I24" s="41" t="str">
        <f>IF($A24=2,IF(ISNUMBER(REGION!DY24-REGION!DY$4),REGION!DY24-REGION!DY$4,""),"")</f>
        <v/>
      </c>
      <c r="J24" s="44" t="str">
        <f t="shared" si="0"/>
        <v/>
      </c>
      <c r="K24" s="1" t="str">
        <f t="shared" si="3"/>
        <v/>
      </c>
      <c r="M24" s="40" t="str">
        <f>IF($A24=2,IF(ISNUMBER(REGION!DT24-Ukraine!DT24),REGION!DT24-Ukraine!DT24,""),"")</f>
        <v/>
      </c>
      <c r="N24" s="40" t="str">
        <f>IF($A24=2,IF(ISNUMBER(REGION!DU24-Ukraine!DU24),REGION!DU24-Ukraine!DU24,""),"")</f>
        <v/>
      </c>
      <c r="O24" s="40" t="str">
        <f>IF($A24=2,IF(ISNUMBER(REGION!DV24-Ukraine!DV24),REGION!DV24-Ukraine!DV24,""),"")</f>
        <v/>
      </c>
      <c r="P24" s="40" t="str">
        <f>IF($A24=2,IF(ISNUMBER(REGION!DW24-Ukraine!DW24),REGION!DW24-Ukraine!DW24,""),"")</f>
        <v/>
      </c>
      <c r="Q24" s="40" t="str">
        <f>IF($A24=2,IF(ISNUMBER(REGION!DX24-Ukraine!DX24),REGION!DX24-Ukraine!DX24,""),"")</f>
        <v/>
      </c>
      <c r="R24" s="41" t="str">
        <f>IF($A24=2,IF(ISNUMBER(REGION!DY24-Ukraine!DY24),REGION!DY24-Ukraine!DY24,""),"")</f>
        <v/>
      </c>
      <c r="S24" s="44" t="str">
        <f t="shared" si="1"/>
        <v/>
      </c>
      <c r="T24" s="1" t="str">
        <f t="shared" si="4"/>
        <v/>
      </c>
      <c r="V24" s="1" t="str">
        <f t="shared" si="2"/>
        <v/>
      </c>
      <c r="W24" s="40" t="str">
        <f>IF(V24&gt;1,Employment!$S24,"")</f>
        <v/>
      </c>
    </row>
    <row r="25" spans="1:23" ht="10.5" x14ac:dyDescent="0.25">
      <c r="A25" s="39">
        <f>'Industry selection'!C25</f>
        <v>1</v>
      </c>
      <c r="B25" s="2">
        <v>5.0999999999999996</v>
      </c>
      <c r="C25" s="2" t="s">
        <v>51</v>
      </c>
      <c r="D25" s="40" t="str">
        <f>IF($A25=2,IF(ISNUMBER(REGION!DT25-REGION!DT$4),REGION!DT25-REGION!DT$4,""),"")</f>
        <v/>
      </c>
      <c r="E25" s="40" t="str">
        <f>IF($A25=2,IF(ISNUMBER(REGION!DU25-REGION!DU$4),REGION!DU25-REGION!DU$4,""),"")</f>
        <v/>
      </c>
      <c r="F25" s="40" t="str">
        <f>IF($A25=2,IF(ISNUMBER(REGION!DV25-REGION!DV$4),REGION!DV25-REGION!DV$4,""),"")</f>
        <v/>
      </c>
      <c r="G25" s="40" t="str">
        <f>IF($A25=2,IF(ISNUMBER(REGION!DW25-REGION!DW$4),REGION!DW25-REGION!DW$4,""),"")</f>
        <v/>
      </c>
      <c r="H25" s="40" t="str">
        <f>IF($A25=2,IF(ISNUMBER(REGION!DX25-REGION!DX$4),REGION!DX25-REGION!DX$4,""),"")</f>
        <v/>
      </c>
      <c r="I25" s="41" t="str">
        <f>IF($A25=2,IF(ISNUMBER(REGION!DY25-REGION!DY$4),REGION!DY25-REGION!DY$4,""),"")</f>
        <v/>
      </c>
      <c r="J25" s="44" t="str">
        <f t="shared" si="0"/>
        <v/>
      </c>
      <c r="K25" s="1" t="str">
        <f t="shared" si="3"/>
        <v/>
      </c>
      <c r="M25" s="40" t="str">
        <f>IF($A25=2,IF(ISNUMBER(REGION!DT25-Ukraine!DT25),REGION!DT25-Ukraine!DT25,""),"")</f>
        <v/>
      </c>
      <c r="N25" s="40" t="str">
        <f>IF($A25=2,IF(ISNUMBER(REGION!DU25-Ukraine!DU25),REGION!DU25-Ukraine!DU25,""),"")</f>
        <v/>
      </c>
      <c r="O25" s="40" t="str">
        <f>IF($A25=2,IF(ISNUMBER(REGION!DV25-Ukraine!DV25),REGION!DV25-Ukraine!DV25,""),"")</f>
        <v/>
      </c>
      <c r="P25" s="40" t="str">
        <f>IF($A25=2,IF(ISNUMBER(REGION!DW25-Ukraine!DW25),REGION!DW25-Ukraine!DW25,""),"")</f>
        <v/>
      </c>
      <c r="Q25" s="40" t="str">
        <f>IF($A25=2,IF(ISNUMBER(REGION!DX25-Ukraine!DX25),REGION!DX25-Ukraine!DX25,""),"")</f>
        <v/>
      </c>
      <c r="R25" s="41" t="str">
        <f>IF($A25=2,IF(ISNUMBER(REGION!DY25-Ukraine!DY25),REGION!DY25-Ukraine!DY25,""),"")</f>
        <v/>
      </c>
      <c r="S25" s="44" t="str">
        <f t="shared" si="1"/>
        <v/>
      </c>
      <c r="T25" s="1" t="str">
        <f t="shared" si="4"/>
        <v/>
      </c>
      <c r="V25" s="1" t="str">
        <f t="shared" si="2"/>
        <v/>
      </c>
      <c r="W25" s="40" t="str">
        <f>IF(V25&gt;1,Employment!$S25,"")</f>
        <v/>
      </c>
    </row>
    <row r="26" spans="1:23" ht="10.5" x14ac:dyDescent="0.25">
      <c r="A26" s="39">
        <f>'Industry selection'!C26</f>
        <v>1</v>
      </c>
      <c r="B26" s="2">
        <v>5.2</v>
      </c>
      <c r="C26" s="2" t="s">
        <v>53</v>
      </c>
      <c r="D26" s="40" t="str">
        <f>IF($A26=2,IF(ISNUMBER(REGION!DT26-REGION!DT$4),REGION!DT26-REGION!DT$4,""),"")</f>
        <v/>
      </c>
      <c r="E26" s="40" t="str">
        <f>IF($A26=2,IF(ISNUMBER(REGION!DU26-REGION!DU$4),REGION!DU26-REGION!DU$4,""),"")</f>
        <v/>
      </c>
      <c r="F26" s="40" t="str">
        <f>IF($A26=2,IF(ISNUMBER(REGION!DV26-REGION!DV$4),REGION!DV26-REGION!DV$4,""),"")</f>
        <v/>
      </c>
      <c r="G26" s="40" t="str">
        <f>IF($A26=2,IF(ISNUMBER(REGION!DW26-REGION!DW$4),REGION!DW26-REGION!DW$4,""),"")</f>
        <v/>
      </c>
      <c r="H26" s="40" t="str">
        <f>IF($A26=2,IF(ISNUMBER(REGION!DX26-REGION!DX$4),REGION!DX26-REGION!DX$4,""),"")</f>
        <v/>
      </c>
      <c r="I26" s="41" t="str">
        <f>IF($A26=2,IF(ISNUMBER(REGION!DY26-REGION!DY$4),REGION!DY26-REGION!DY$4,""),"")</f>
        <v/>
      </c>
      <c r="J26" s="44" t="str">
        <f t="shared" si="0"/>
        <v/>
      </c>
      <c r="K26" s="1" t="str">
        <f t="shared" si="3"/>
        <v/>
      </c>
      <c r="M26" s="40" t="str">
        <f>IF($A26=2,IF(ISNUMBER(REGION!DT26-Ukraine!DT26),REGION!DT26-Ukraine!DT26,""),"")</f>
        <v/>
      </c>
      <c r="N26" s="40" t="str">
        <f>IF($A26=2,IF(ISNUMBER(REGION!DU26-Ukraine!DU26),REGION!DU26-Ukraine!DU26,""),"")</f>
        <v/>
      </c>
      <c r="O26" s="40" t="str">
        <f>IF($A26=2,IF(ISNUMBER(REGION!DV26-Ukraine!DV26),REGION!DV26-Ukraine!DV26,""),"")</f>
        <v/>
      </c>
      <c r="P26" s="40" t="str">
        <f>IF($A26=2,IF(ISNUMBER(REGION!DW26-Ukraine!DW26),REGION!DW26-Ukraine!DW26,""),"")</f>
        <v/>
      </c>
      <c r="Q26" s="40" t="str">
        <f>IF($A26=2,IF(ISNUMBER(REGION!DX26-Ukraine!DX26),REGION!DX26-Ukraine!DX26,""),"")</f>
        <v/>
      </c>
      <c r="R26" s="41" t="str">
        <f>IF($A26=2,IF(ISNUMBER(REGION!DY26-Ukraine!DY26),REGION!DY26-Ukraine!DY26,""),"")</f>
        <v/>
      </c>
      <c r="S26" s="44" t="str">
        <f t="shared" si="1"/>
        <v/>
      </c>
      <c r="T26" s="1" t="str">
        <f t="shared" si="4"/>
        <v/>
      </c>
      <c r="V26" s="1" t="str">
        <f t="shared" si="2"/>
        <v/>
      </c>
      <c r="W26" s="40" t="str">
        <f>IF(V26&gt;1,Employment!$S26,"")</f>
        <v/>
      </c>
    </row>
    <row r="27" spans="1:23" ht="10.5" x14ac:dyDescent="0.25">
      <c r="A27" s="39">
        <f>'Industry selection'!C27</f>
        <v>1</v>
      </c>
      <c r="B27" s="2">
        <v>6</v>
      </c>
      <c r="C27" s="2" t="s">
        <v>55</v>
      </c>
      <c r="D27" s="40" t="str">
        <f>IF($A27=2,IF(ISNUMBER(REGION!DT27-REGION!DT$4),REGION!DT27-REGION!DT$4,""),"")</f>
        <v/>
      </c>
      <c r="E27" s="40" t="str">
        <f>IF($A27=2,IF(ISNUMBER(REGION!DU27-REGION!DU$4),REGION!DU27-REGION!DU$4,""),"")</f>
        <v/>
      </c>
      <c r="F27" s="40" t="str">
        <f>IF($A27=2,IF(ISNUMBER(REGION!DV27-REGION!DV$4),REGION!DV27-REGION!DV$4,""),"")</f>
        <v/>
      </c>
      <c r="G27" s="40" t="str">
        <f>IF($A27=2,IF(ISNUMBER(REGION!DW27-REGION!DW$4),REGION!DW27-REGION!DW$4,""),"")</f>
        <v/>
      </c>
      <c r="H27" s="40" t="str">
        <f>IF($A27=2,IF(ISNUMBER(REGION!DX27-REGION!DX$4),REGION!DX27-REGION!DX$4,""),"")</f>
        <v/>
      </c>
      <c r="I27" s="41" t="str">
        <f>IF($A27=2,IF(ISNUMBER(REGION!DY27-REGION!DY$4),REGION!DY27-REGION!DY$4,""),"")</f>
        <v/>
      </c>
      <c r="J27" s="44" t="str">
        <f t="shared" si="0"/>
        <v/>
      </c>
      <c r="K27" s="1" t="str">
        <f t="shared" si="3"/>
        <v/>
      </c>
      <c r="M27" s="40" t="str">
        <f>IF($A27=2,IF(ISNUMBER(REGION!DT27-Ukraine!DT27),REGION!DT27-Ukraine!DT27,""),"")</f>
        <v/>
      </c>
      <c r="N27" s="40" t="str">
        <f>IF($A27=2,IF(ISNUMBER(REGION!DU27-Ukraine!DU27),REGION!DU27-Ukraine!DU27,""),"")</f>
        <v/>
      </c>
      <c r="O27" s="40" t="str">
        <f>IF($A27=2,IF(ISNUMBER(REGION!DV27-Ukraine!DV27),REGION!DV27-Ukraine!DV27,""),"")</f>
        <v/>
      </c>
      <c r="P27" s="40" t="str">
        <f>IF($A27=2,IF(ISNUMBER(REGION!DW27-Ukraine!DW27),REGION!DW27-Ukraine!DW27,""),"")</f>
        <v/>
      </c>
      <c r="Q27" s="40" t="str">
        <f>IF($A27=2,IF(ISNUMBER(REGION!DX27-Ukraine!DX27),REGION!DX27-Ukraine!DX27,""),"")</f>
        <v/>
      </c>
      <c r="R27" s="41" t="str">
        <f>IF($A27=2,IF(ISNUMBER(REGION!DY27-Ukraine!DY27),REGION!DY27-Ukraine!DY27,""),"")</f>
        <v/>
      </c>
      <c r="S27" s="44" t="str">
        <f t="shared" si="1"/>
        <v/>
      </c>
      <c r="T27" s="1" t="str">
        <f t="shared" si="4"/>
        <v/>
      </c>
      <c r="V27" s="1" t="str">
        <f t="shared" si="2"/>
        <v/>
      </c>
      <c r="W27" s="40" t="str">
        <f>IF(V27&gt;1,Employment!$S27,"")</f>
        <v/>
      </c>
    </row>
    <row r="28" spans="1:23" ht="10.5" x14ac:dyDescent="0.25">
      <c r="A28" s="39">
        <f>'Industry selection'!C28</f>
        <v>1</v>
      </c>
      <c r="B28" s="2">
        <v>6.1</v>
      </c>
      <c r="C28" s="2" t="s">
        <v>57</v>
      </c>
      <c r="D28" s="40" t="str">
        <f>IF($A28=2,IF(ISNUMBER(REGION!DT28-REGION!DT$4),REGION!DT28-REGION!DT$4,""),"")</f>
        <v/>
      </c>
      <c r="E28" s="40" t="str">
        <f>IF($A28=2,IF(ISNUMBER(REGION!DU28-REGION!DU$4),REGION!DU28-REGION!DU$4,""),"")</f>
        <v/>
      </c>
      <c r="F28" s="40" t="str">
        <f>IF($A28=2,IF(ISNUMBER(REGION!DV28-REGION!DV$4),REGION!DV28-REGION!DV$4,""),"")</f>
        <v/>
      </c>
      <c r="G28" s="40" t="str">
        <f>IF($A28=2,IF(ISNUMBER(REGION!DW28-REGION!DW$4),REGION!DW28-REGION!DW$4,""),"")</f>
        <v/>
      </c>
      <c r="H28" s="40" t="str">
        <f>IF($A28=2,IF(ISNUMBER(REGION!DX28-REGION!DX$4),REGION!DX28-REGION!DX$4,""),"")</f>
        <v/>
      </c>
      <c r="I28" s="41" t="str">
        <f>IF($A28=2,IF(ISNUMBER(REGION!DY28-REGION!DY$4),REGION!DY28-REGION!DY$4,""),"")</f>
        <v/>
      </c>
      <c r="J28" s="44" t="str">
        <f t="shared" si="0"/>
        <v/>
      </c>
      <c r="K28" s="1" t="str">
        <f t="shared" si="3"/>
        <v/>
      </c>
      <c r="M28" s="40" t="str">
        <f>IF($A28=2,IF(ISNUMBER(REGION!DT28-Ukraine!DT28),REGION!DT28-Ukraine!DT28,""),"")</f>
        <v/>
      </c>
      <c r="N28" s="40" t="str">
        <f>IF($A28=2,IF(ISNUMBER(REGION!DU28-Ukraine!DU28),REGION!DU28-Ukraine!DU28,""),"")</f>
        <v/>
      </c>
      <c r="O28" s="40" t="str">
        <f>IF($A28=2,IF(ISNUMBER(REGION!DV28-Ukraine!DV28),REGION!DV28-Ukraine!DV28,""),"")</f>
        <v/>
      </c>
      <c r="P28" s="40" t="str">
        <f>IF($A28=2,IF(ISNUMBER(REGION!DW28-Ukraine!DW28),REGION!DW28-Ukraine!DW28,""),"")</f>
        <v/>
      </c>
      <c r="Q28" s="40" t="str">
        <f>IF($A28=2,IF(ISNUMBER(REGION!DX28-Ukraine!DX28),REGION!DX28-Ukraine!DX28,""),"")</f>
        <v/>
      </c>
      <c r="R28" s="41" t="str">
        <f>IF($A28=2,IF(ISNUMBER(REGION!DY28-Ukraine!DY28),REGION!DY28-Ukraine!DY28,""),"")</f>
        <v/>
      </c>
      <c r="S28" s="44" t="str">
        <f t="shared" si="1"/>
        <v/>
      </c>
      <c r="T28" s="1" t="str">
        <f t="shared" si="4"/>
        <v/>
      </c>
      <c r="V28" s="1" t="str">
        <f t="shared" si="2"/>
        <v/>
      </c>
      <c r="W28" s="40" t="str">
        <f>IF(V28&gt;1,Employment!$S28,"")</f>
        <v/>
      </c>
    </row>
    <row r="29" spans="1:23" ht="10.5" x14ac:dyDescent="0.25">
      <c r="A29" s="39">
        <f>'Industry selection'!C29</f>
        <v>1</v>
      </c>
      <c r="B29" s="2">
        <v>6.2</v>
      </c>
      <c r="C29" s="2" t="s">
        <v>59</v>
      </c>
      <c r="D29" s="40" t="str">
        <f>IF($A29=2,IF(ISNUMBER(REGION!DT29-REGION!DT$4),REGION!DT29-REGION!DT$4,""),"")</f>
        <v/>
      </c>
      <c r="E29" s="40" t="str">
        <f>IF($A29=2,IF(ISNUMBER(REGION!DU29-REGION!DU$4),REGION!DU29-REGION!DU$4,""),"")</f>
        <v/>
      </c>
      <c r="F29" s="40" t="str">
        <f>IF($A29=2,IF(ISNUMBER(REGION!DV29-REGION!DV$4),REGION!DV29-REGION!DV$4,""),"")</f>
        <v/>
      </c>
      <c r="G29" s="40" t="str">
        <f>IF($A29=2,IF(ISNUMBER(REGION!DW29-REGION!DW$4),REGION!DW29-REGION!DW$4,""),"")</f>
        <v/>
      </c>
      <c r="H29" s="40" t="str">
        <f>IF($A29=2,IF(ISNUMBER(REGION!DX29-REGION!DX$4),REGION!DX29-REGION!DX$4,""),"")</f>
        <v/>
      </c>
      <c r="I29" s="41" t="str">
        <f>IF($A29=2,IF(ISNUMBER(REGION!DY29-REGION!DY$4),REGION!DY29-REGION!DY$4,""),"")</f>
        <v/>
      </c>
      <c r="J29" s="44" t="str">
        <f t="shared" si="0"/>
        <v/>
      </c>
      <c r="K29" s="1" t="str">
        <f t="shared" si="3"/>
        <v/>
      </c>
      <c r="M29" s="40" t="str">
        <f>IF($A29=2,IF(ISNUMBER(REGION!DT29-Ukraine!DT29),REGION!DT29-Ukraine!DT29,""),"")</f>
        <v/>
      </c>
      <c r="N29" s="40" t="str">
        <f>IF($A29=2,IF(ISNUMBER(REGION!DU29-Ukraine!DU29),REGION!DU29-Ukraine!DU29,""),"")</f>
        <v/>
      </c>
      <c r="O29" s="40" t="str">
        <f>IF($A29=2,IF(ISNUMBER(REGION!DV29-Ukraine!DV29),REGION!DV29-Ukraine!DV29,""),"")</f>
        <v/>
      </c>
      <c r="P29" s="40" t="str">
        <f>IF($A29=2,IF(ISNUMBER(REGION!DW29-Ukraine!DW29),REGION!DW29-Ukraine!DW29,""),"")</f>
        <v/>
      </c>
      <c r="Q29" s="40" t="str">
        <f>IF($A29=2,IF(ISNUMBER(REGION!DX29-Ukraine!DX29),REGION!DX29-Ukraine!DX29,""),"")</f>
        <v/>
      </c>
      <c r="R29" s="41" t="str">
        <f>IF($A29=2,IF(ISNUMBER(REGION!DY29-Ukraine!DY29),REGION!DY29-Ukraine!DY29,""),"")</f>
        <v/>
      </c>
      <c r="S29" s="44" t="str">
        <f t="shared" si="1"/>
        <v/>
      </c>
      <c r="T29" s="1" t="str">
        <f t="shared" si="4"/>
        <v/>
      </c>
      <c r="V29" s="1" t="str">
        <f t="shared" si="2"/>
        <v/>
      </c>
      <c r="W29" s="40" t="str">
        <f>IF(V29&gt;1,Employment!$S29,"")</f>
        <v/>
      </c>
    </row>
    <row r="30" spans="1:23" ht="10.5" x14ac:dyDescent="0.25">
      <c r="A30" s="39">
        <f>'Industry selection'!C30</f>
        <v>1</v>
      </c>
      <c r="B30" s="2">
        <v>7</v>
      </c>
      <c r="C30" s="2" t="s">
        <v>61</v>
      </c>
      <c r="D30" s="40" t="str">
        <f>IF($A30=2,IF(ISNUMBER(REGION!DT30-REGION!DT$4),REGION!DT30-REGION!DT$4,""),"")</f>
        <v/>
      </c>
      <c r="E30" s="40" t="str">
        <f>IF($A30=2,IF(ISNUMBER(REGION!DU30-REGION!DU$4),REGION!DU30-REGION!DU$4,""),"")</f>
        <v/>
      </c>
      <c r="F30" s="40" t="str">
        <f>IF($A30=2,IF(ISNUMBER(REGION!DV30-REGION!DV$4),REGION!DV30-REGION!DV$4,""),"")</f>
        <v/>
      </c>
      <c r="G30" s="40" t="str">
        <f>IF($A30=2,IF(ISNUMBER(REGION!DW30-REGION!DW$4),REGION!DW30-REGION!DW$4,""),"")</f>
        <v/>
      </c>
      <c r="H30" s="40" t="str">
        <f>IF($A30=2,IF(ISNUMBER(REGION!DX30-REGION!DX$4),REGION!DX30-REGION!DX$4,""),"")</f>
        <v/>
      </c>
      <c r="I30" s="41" t="str">
        <f>IF($A30=2,IF(ISNUMBER(REGION!DY30-REGION!DY$4),REGION!DY30-REGION!DY$4,""),"")</f>
        <v/>
      </c>
      <c r="J30" s="44" t="str">
        <f t="shared" si="0"/>
        <v/>
      </c>
      <c r="K30" s="1" t="str">
        <f t="shared" si="3"/>
        <v/>
      </c>
      <c r="M30" s="40" t="str">
        <f>IF($A30=2,IF(ISNUMBER(REGION!DT30-Ukraine!DT30),REGION!DT30-Ukraine!DT30,""),"")</f>
        <v/>
      </c>
      <c r="N30" s="40" t="str">
        <f>IF($A30=2,IF(ISNUMBER(REGION!DU30-Ukraine!DU30),REGION!DU30-Ukraine!DU30,""),"")</f>
        <v/>
      </c>
      <c r="O30" s="40" t="str">
        <f>IF($A30=2,IF(ISNUMBER(REGION!DV30-Ukraine!DV30),REGION!DV30-Ukraine!DV30,""),"")</f>
        <v/>
      </c>
      <c r="P30" s="40" t="str">
        <f>IF($A30=2,IF(ISNUMBER(REGION!DW30-Ukraine!DW30),REGION!DW30-Ukraine!DW30,""),"")</f>
        <v/>
      </c>
      <c r="Q30" s="40" t="str">
        <f>IF($A30=2,IF(ISNUMBER(REGION!DX30-Ukraine!DX30),REGION!DX30-Ukraine!DX30,""),"")</f>
        <v/>
      </c>
      <c r="R30" s="41" t="str">
        <f>IF($A30=2,IF(ISNUMBER(REGION!DY30-Ukraine!DY30),REGION!DY30-Ukraine!DY30,""),"")</f>
        <v/>
      </c>
      <c r="S30" s="44" t="str">
        <f t="shared" si="1"/>
        <v/>
      </c>
      <c r="T30" s="1" t="str">
        <f t="shared" si="4"/>
        <v/>
      </c>
      <c r="V30" s="1" t="str">
        <f t="shared" si="2"/>
        <v/>
      </c>
      <c r="W30" s="40" t="str">
        <f>IF(V30&gt;1,Employment!$S30,"")</f>
        <v/>
      </c>
    </row>
    <row r="31" spans="1:23" ht="10.5" x14ac:dyDescent="0.25">
      <c r="A31" s="39">
        <f>'Industry selection'!C31</f>
        <v>1</v>
      </c>
      <c r="B31" s="2">
        <v>7.1</v>
      </c>
      <c r="C31" s="2" t="s">
        <v>63</v>
      </c>
      <c r="D31" s="40" t="str">
        <f>IF($A31=2,IF(ISNUMBER(REGION!DT31-REGION!DT$4),REGION!DT31-REGION!DT$4,""),"")</f>
        <v/>
      </c>
      <c r="E31" s="40" t="str">
        <f>IF($A31=2,IF(ISNUMBER(REGION!DU31-REGION!DU$4),REGION!DU31-REGION!DU$4,""),"")</f>
        <v/>
      </c>
      <c r="F31" s="40" t="str">
        <f>IF($A31=2,IF(ISNUMBER(REGION!DV31-REGION!DV$4),REGION!DV31-REGION!DV$4,""),"")</f>
        <v/>
      </c>
      <c r="G31" s="40" t="str">
        <f>IF($A31=2,IF(ISNUMBER(REGION!DW31-REGION!DW$4),REGION!DW31-REGION!DW$4,""),"")</f>
        <v/>
      </c>
      <c r="H31" s="40" t="str">
        <f>IF($A31=2,IF(ISNUMBER(REGION!DX31-REGION!DX$4),REGION!DX31-REGION!DX$4,""),"")</f>
        <v/>
      </c>
      <c r="I31" s="41" t="str">
        <f>IF($A31=2,IF(ISNUMBER(REGION!DY31-REGION!DY$4),REGION!DY31-REGION!DY$4,""),"")</f>
        <v/>
      </c>
      <c r="J31" s="44" t="str">
        <f t="shared" si="0"/>
        <v/>
      </c>
      <c r="K31" s="1" t="str">
        <f t="shared" si="3"/>
        <v/>
      </c>
      <c r="M31" s="40" t="str">
        <f>IF($A31=2,IF(ISNUMBER(REGION!DT31-Ukraine!DT31),REGION!DT31-Ukraine!DT31,""),"")</f>
        <v/>
      </c>
      <c r="N31" s="40" t="str">
        <f>IF($A31=2,IF(ISNUMBER(REGION!DU31-Ukraine!DU31),REGION!DU31-Ukraine!DU31,""),"")</f>
        <v/>
      </c>
      <c r="O31" s="40" t="str">
        <f>IF($A31=2,IF(ISNUMBER(REGION!DV31-Ukraine!DV31),REGION!DV31-Ukraine!DV31,""),"")</f>
        <v/>
      </c>
      <c r="P31" s="40" t="str">
        <f>IF($A31=2,IF(ISNUMBER(REGION!DW31-Ukraine!DW31),REGION!DW31-Ukraine!DW31,""),"")</f>
        <v/>
      </c>
      <c r="Q31" s="40" t="str">
        <f>IF($A31=2,IF(ISNUMBER(REGION!DX31-Ukraine!DX31),REGION!DX31-Ukraine!DX31,""),"")</f>
        <v/>
      </c>
      <c r="R31" s="41" t="str">
        <f>IF($A31=2,IF(ISNUMBER(REGION!DY31-Ukraine!DY31),REGION!DY31-Ukraine!DY31,""),"")</f>
        <v/>
      </c>
      <c r="S31" s="44" t="str">
        <f t="shared" si="1"/>
        <v/>
      </c>
      <c r="T31" s="1" t="str">
        <f t="shared" si="4"/>
        <v/>
      </c>
      <c r="V31" s="1" t="str">
        <f t="shared" si="2"/>
        <v/>
      </c>
      <c r="W31" s="40" t="str">
        <f>IF(V31&gt;1,Employment!$S31,"")</f>
        <v/>
      </c>
    </row>
    <row r="32" spans="1:23" ht="10.5" x14ac:dyDescent="0.25">
      <c r="A32" s="39">
        <f>'Industry selection'!C32</f>
        <v>1</v>
      </c>
      <c r="B32" s="2">
        <v>7.2</v>
      </c>
      <c r="C32" s="2" t="s">
        <v>65</v>
      </c>
      <c r="D32" s="40" t="str">
        <f>IF($A32=2,IF(ISNUMBER(REGION!DT32-REGION!DT$4),REGION!DT32-REGION!DT$4,""),"")</f>
        <v/>
      </c>
      <c r="E32" s="40" t="str">
        <f>IF($A32=2,IF(ISNUMBER(REGION!DU32-REGION!DU$4),REGION!DU32-REGION!DU$4,""),"")</f>
        <v/>
      </c>
      <c r="F32" s="40" t="str">
        <f>IF($A32=2,IF(ISNUMBER(REGION!DV32-REGION!DV$4),REGION!DV32-REGION!DV$4,""),"")</f>
        <v/>
      </c>
      <c r="G32" s="40" t="str">
        <f>IF($A32=2,IF(ISNUMBER(REGION!DW32-REGION!DW$4),REGION!DW32-REGION!DW$4,""),"")</f>
        <v/>
      </c>
      <c r="H32" s="40" t="str">
        <f>IF($A32=2,IF(ISNUMBER(REGION!DX32-REGION!DX$4),REGION!DX32-REGION!DX$4,""),"")</f>
        <v/>
      </c>
      <c r="I32" s="41" t="str">
        <f>IF($A32=2,IF(ISNUMBER(REGION!DY32-REGION!DY$4),REGION!DY32-REGION!DY$4,""),"")</f>
        <v/>
      </c>
      <c r="J32" s="44" t="str">
        <f t="shared" si="0"/>
        <v/>
      </c>
      <c r="K32" s="1" t="str">
        <f t="shared" si="3"/>
        <v/>
      </c>
      <c r="M32" s="40" t="str">
        <f>IF($A32=2,IF(ISNUMBER(REGION!DT32-Ukraine!DT32),REGION!DT32-Ukraine!DT32,""),"")</f>
        <v/>
      </c>
      <c r="N32" s="40" t="str">
        <f>IF($A32=2,IF(ISNUMBER(REGION!DU32-Ukraine!DU32),REGION!DU32-Ukraine!DU32,""),"")</f>
        <v/>
      </c>
      <c r="O32" s="40" t="str">
        <f>IF($A32=2,IF(ISNUMBER(REGION!DV32-Ukraine!DV32),REGION!DV32-Ukraine!DV32,""),"")</f>
        <v/>
      </c>
      <c r="P32" s="40" t="str">
        <f>IF($A32=2,IF(ISNUMBER(REGION!DW32-Ukraine!DW32),REGION!DW32-Ukraine!DW32,""),"")</f>
        <v/>
      </c>
      <c r="Q32" s="40" t="str">
        <f>IF($A32=2,IF(ISNUMBER(REGION!DX32-Ukraine!DX32),REGION!DX32-Ukraine!DX32,""),"")</f>
        <v/>
      </c>
      <c r="R32" s="41" t="str">
        <f>IF($A32=2,IF(ISNUMBER(REGION!DY32-Ukraine!DY32),REGION!DY32-Ukraine!DY32,""),"")</f>
        <v/>
      </c>
      <c r="S32" s="44" t="str">
        <f t="shared" si="1"/>
        <v/>
      </c>
      <c r="T32" s="1" t="str">
        <f t="shared" si="4"/>
        <v/>
      </c>
      <c r="V32" s="1" t="str">
        <f t="shared" si="2"/>
        <v/>
      </c>
      <c r="W32" s="40" t="str">
        <f>IF(V32&gt;1,Employment!$S32,"")</f>
        <v/>
      </c>
    </row>
    <row r="33" spans="1:23" ht="10.5" x14ac:dyDescent="0.25">
      <c r="A33" s="39">
        <f>'Industry selection'!C33</f>
        <v>1</v>
      </c>
      <c r="B33" s="2">
        <v>8</v>
      </c>
      <c r="C33" s="2" t="s">
        <v>67</v>
      </c>
      <c r="D33" s="40" t="str">
        <f>IF($A33=2,IF(ISNUMBER(REGION!DT33-REGION!DT$4),REGION!DT33-REGION!DT$4,""),"")</f>
        <v/>
      </c>
      <c r="E33" s="40" t="str">
        <f>IF($A33=2,IF(ISNUMBER(REGION!DU33-REGION!DU$4),REGION!DU33-REGION!DU$4,""),"")</f>
        <v/>
      </c>
      <c r="F33" s="40" t="str">
        <f>IF($A33=2,IF(ISNUMBER(REGION!DV33-REGION!DV$4),REGION!DV33-REGION!DV$4,""),"")</f>
        <v/>
      </c>
      <c r="G33" s="40" t="str">
        <f>IF($A33=2,IF(ISNUMBER(REGION!DW33-REGION!DW$4),REGION!DW33-REGION!DW$4,""),"")</f>
        <v/>
      </c>
      <c r="H33" s="40" t="str">
        <f>IF($A33=2,IF(ISNUMBER(REGION!DX33-REGION!DX$4),REGION!DX33-REGION!DX$4,""),"")</f>
        <v/>
      </c>
      <c r="I33" s="41" t="str">
        <f>IF($A33=2,IF(ISNUMBER(REGION!DY33-REGION!DY$4),REGION!DY33-REGION!DY$4,""),"")</f>
        <v/>
      </c>
      <c r="J33" s="44" t="str">
        <f t="shared" si="0"/>
        <v/>
      </c>
      <c r="K33" s="1" t="str">
        <f t="shared" si="3"/>
        <v/>
      </c>
      <c r="M33" s="40" t="str">
        <f>IF($A33=2,IF(ISNUMBER(REGION!DT33-Ukraine!DT33),REGION!DT33-Ukraine!DT33,""),"")</f>
        <v/>
      </c>
      <c r="N33" s="40" t="str">
        <f>IF($A33=2,IF(ISNUMBER(REGION!DU33-Ukraine!DU33),REGION!DU33-Ukraine!DU33,""),"")</f>
        <v/>
      </c>
      <c r="O33" s="40" t="str">
        <f>IF($A33=2,IF(ISNUMBER(REGION!DV33-Ukraine!DV33),REGION!DV33-Ukraine!DV33,""),"")</f>
        <v/>
      </c>
      <c r="P33" s="40" t="str">
        <f>IF($A33=2,IF(ISNUMBER(REGION!DW33-Ukraine!DW33),REGION!DW33-Ukraine!DW33,""),"")</f>
        <v/>
      </c>
      <c r="Q33" s="40" t="str">
        <f>IF($A33=2,IF(ISNUMBER(REGION!DX33-Ukraine!DX33),REGION!DX33-Ukraine!DX33,""),"")</f>
        <v/>
      </c>
      <c r="R33" s="41" t="str">
        <f>IF($A33=2,IF(ISNUMBER(REGION!DY33-Ukraine!DY33),REGION!DY33-Ukraine!DY33,""),"")</f>
        <v/>
      </c>
      <c r="S33" s="44" t="str">
        <f t="shared" si="1"/>
        <v/>
      </c>
      <c r="T33" s="1" t="str">
        <f t="shared" si="4"/>
        <v/>
      </c>
      <c r="V33" s="1" t="str">
        <f t="shared" si="2"/>
        <v/>
      </c>
      <c r="W33" s="40" t="str">
        <f>IF(V33&gt;1,Employment!$S33,"")</f>
        <v/>
      </c>
    </row>
    <row r="34" spans="1:23" ht="10.5" x14ac:dyDescent="0.25">
      <c r="A34" s="39">
        <f>'Industry selection'!C34</f>
        <v>1</v>
      </c>
      <c r="B34" s="2">
        <v>8.1</v>
      </c>
      <c r="C34" s="2" t="s">
        <v>69</v>
      </c>
      <c r="D34" s="40" t="str">
        <f>IF($A34=2,IF(ISNUMBER(REGION!DT34-REGION!DT$4),REGION!DT34-REGION!DT$4,""),"")</f>
        <v/>
      </c>
      <c r="E34" s="40" t="str">
        <f>IF($A34=2,IF(ISNUMBER(REGION!DU34-REGION!DU$4),REGION!DU34-REGION!DU$4,""),"")</f>
        <v/>
      </c>
      <c r="F34" s="40" t="str">
        <f>IF($A34=2,IF(ISNUMBER(REGION!DV34-REGION!DV$4),REGION!DV34-REGION!DV$4,""),"")</f>
        <v/>
      </c>
      <c r="G34" s="40" t="str">
        <f>IF($A34=2,IF(ISNUMBER(REGION!DW34-REGION!DW$4),REGION!DW34-REGION!DW$4,""),"")</f>
        <v/>
      </c>
      <c r="H34" s="40" t="str">
        <f>IF($A34=2,IF(ISNUMBER(REGION!DX34-REGION!DX$4),REGION!DX34-REGION!DX$4,""),"")</f>
        <v/>
      </c>
      <c r="I34" s="41" t="str">
        <f>IF($A34=2,IF(ISNUMBER(REGION!DY34-REGION!DY$4),REGION!DY34-REGION!DY$4,""),"")</f>
        <v/>
      </c>
      <c r="J34" s="44" t="str">
        <f t="shared" si="0"/>
        <v/>
      </c>
      <c r="K34" s="1" t="str">
        <f t="shared" si="3"/>
        <v/>
      </c>
      <c r="M34" s="40" t="str">
        <f>IF($A34=2,IF(ISNUMBER(REGION!DT34-Ukraine!DT34),REGION!DT34-Ukraine!DT34,""),"")</f>
        <v/>
      </c>
      <c r="N34" s="40" t="str">
        <f>IF($A34=2,IF(ISNUMBER(REGION!DU34-Ukraine!DU34),REGION!DU34-Ukraine!DU34,""),"")</f>
        <v/>
      </c>
      <c r="O34" s="40" t="str">
        <f>IF($A34=2,IF(ISNUMBER(REGION!DV34-Ukraine!DV34),REGION!DV34-Ukraine!DV34,""),"")</f>
        <v/>
      </c>
      <c r="P34" s="40" t="str">
        <f>IF($A34=2,IF(ISNUMBER(REGION!DW34-Ukraine!DW34),REGION!DW34-Ukraine!DW34,""),"")</f>
        <v/>
      </c>
      <c r="Q34" s="40" t="str">
        <f>IF($A34=2,IF(ISNUMBER(REGION!DX34-Ukraine!DX34),REGION!DX34-Ukraine!DX34,""),"")</f>
        <v/>
      </c>
      <c r="R34" s="41" t="str">
        <f>IF($A34=2,IF(ISNUMBER(REGION!DY34-Ukraine!DY34),REGION!DY34-Ukraine!DY34,""),"")</f>
        <v/>
      </c>
      <c r="S34" s="44" t="str">
        <f t="shared" si="1"/>
        <v/>
      </c>
      <c r="T34" s="1" t="str">
        <f t="shared" si="4"/>
        <v/>
      </c>
      <c r="V34" s="1" t="str">
        <f t="shared" si="2"/>
        <v/>
      </c>
      <c r="W34" s="40" t="str">
        <f>IF(V34&gt;1,Employment!$S34,"")</f>
        <v/>
      </c>
    </row>
    <row r="35" spans="1:23" ht="10.5" x14ac:dyDescent="0.25">
      <c r="A35" s="39">
        <f>'Industry selection'!C35</f>
        <v>1</v>
      </c>
      <c r="B35" s="2">
        <v>8.9</v>
      </c>
      <c r="C35" s="2" t="s">
        <v>71</v>
      </c>
      <c r="D35" s="40" t="str">
        <f>IF($A35=2,IF(ISNUMBER(REGION!DT35-REGION!DT$4),REGION!DT35-REGION!DT$4,""),"")</f>
        <v/>
      </c>
      <c r="E35" s="40" t="str">
        <f>IF($A35=2,IF(ISNUMBER(REGION!DU35-REGION!DU$4),REGION!DU35-REGION!DU$4,""),"")</f>
        <v/>
      </c>
      <c r="F35" s="40" t="str">
        <f>IF($A35=2,IF(ISNUMBER(REGION!DV35-REGION!DV$4),REGION!DV35-REGION!DV$4,""),"")</f>
        <v/>
      </c>
      <c r="G35" s="40" t="str">
        <f>IF($A35=2,IF(ISNUMBER(REGION!DW35-REGION!DW$4),REGION!DW35-REGION!DW$4,""),"")</f>
        <v/>
      </c>
      <c r="H35" s="40" t="str">
        <f>IF($A35=2,IF(ISNUMBER(REGION!DX35-REGION!DX$4),REGION!DX35-REGION!DX$4,""),"")</f>
        <v/>
      </c>
      <c r="I35" s="41" t="str">
        <f>IF($A35=2,IF(ISNUMBER(REGION!DY35-REGION!DY$4),REGION!DY35-REGION!DY$4,""),"")</f>
        <v/>
      </c>
      <c r="J35" s="44" t="str">
        <f t="shared" si="0"/>
        <v/>
      </c>
      <c r="K35" s="1" t="str">
        <f t="shared" si="3"/>
        <v/>
      </c>
      <c r="M35" s="40" t="str">
        <f>IF($A35=2,IF(ISNUMBER(REGION!DT35-Ukraine!DT35),REGION!DT35-Ukraine!DT35,""),"")</f>
        <v/>
      </c>
      <c r="N35" s="40" t="str">
        <f>IF($A35=2,IF(ISNUMBER(REGION!DU35-Ukraine!DU35),REGION!DU35-Ukraine!DU35,""),"")</f>
        <v/>
      </c>
      <c r="O35" s="40" t="str">
        <f>IF($A35=2,IF(ISNUMBER(REGION!DV35-Ukraine!DV35),REGION!DV35-Ukraine!DV35,""),"")</f>
        <v/>
      </c>
      <c r="P35" s="40" t="str">
        <f>IF($A35=2,IF(ISNUMBER(REGION!DW35-Ukraine!DW35),REGION!DW35-Ukraine!DW35,""),"")</f>
        <v/>
      </c>
      <c r="Q35" s="40" t="str">
        <f>IF($A35=2,IF(ISNUMBER(REGION!DX35-Ukraine!DX35),REGION!DX35-Ukraine!DX35,""),"")</f>
        <v/>
      </c>
      <c r="R35" s="41" t="str">
        <f>IF($A35=2,IF(ISNUMBER(REGION!DY35-Ukraine!DY35),REGION!DY35-Ukraine!DY35,""),"")</f>
        <v/>
      </c>
      <c r="S35" s="44" t="str">
        <f t="shared" si="1"/>
        <v/>
      </c>
      <c r="T35" s="1" t="str">
        <f t="shared" si="4"/>
        <v/>
      </c>
      <c r="V35" s="1" t="str">
        <f t="shared" si="2"/>
        <v/>
      </c>
      <c r="W35" s="40" t="str">
        <f>IF(V35&gt;1,Employment!$S35,"")</f>
        <v/>
      </c>
    </row>
    <row r="36" spans="1:23" ht="10.5" x14ac:dyDescent="0.25">
      <c r="A36" s="39">
        <f>'Industry selection'!C36</f>
        <v>1</v>
      </c>
      <c r="B36" s="2">
        <v>9</v>
      </c>
      <c r="C36" s="2" t="s">
        <v>73</v>
      </c>
      <c r="D36" s="40" t="str">
        <f>IF($A36=2,IF(ISNUMBER(REGION!DT36-REGION!DT$4),REGION!DT36-REGION!DT$4,""),"")</f>
        <v/>
      </c>
      <c r="E36" s="40" t="str">
        <f>IF($A36=2,IF(ISNUMBER(REGION!DU36-REGION!DU$4),REGION!DU36-REGION!DU$4,""),"")</f>
        <v/>
      </c>
      <c r="F36" s="40" t="str">
        <f>IF($A36=2,IF(ISNUMBER(REGION!DV36-REGION!DV$4),REGION!DV36-REGION!DV$4,""),"")</f>
        <v/>
      </c>
      <c r="G36" s="40" t="str">
        <f>IF($A36=2,IF(ISNUMBER(REGION!DW36-REGION!DW$4),REGION!DW36-REGION!DW$4,""),"")</f>
        <v/>
      </c>
      <c r="H36" s="40" t="str">
        <f>IF($A36=2,IF(ISNUMBER(REGION!DX36-REGION!DX$4),REGION!DX36-REGION!DX$4,""),"")</f>
        <v/>
      </c>
      <c r="I36" s="41" t="str">
        <f>IF($A36=2,IF(ISNUMBER(REGION!DY36-REGION!DY$4),REGION!DY36-REGION!DY$4,""),"")</f>
        <v/>
      </c>
      <c r="J36" s="44" t="str">
        <f t="shared" si="0"/>
        <v/>
      </c>
      <c r="K36" s="1" t="str">
        <f t="shared" si="3"/>
        <v/>
      </c>
      <c r="M36" s="40" t="str">
        <f>IF($A36=2,IF(ISNUMBER(REGION!DT36-Ukraine!DT36),REGION!DT36-Ukraine!DT36,""),"")</f>
        <v/>
      </c>
      <c r="N36" s="40" t="str">
        <f>IF($A36=2,IF(ISNUMBER(REGION!DU36-Ukraine!DU36),REGION!DU36-Ukraine!DU36,""),"")</f>
        <v/>
      </c>
      <c r="O36" s="40" t="str">
        <f>IF($A36=2,IF(ISNUMBER(REGION!DV36-Ukraine!DV36),REGION!DV36-Ukraine!DV36,""),"")</f>
        <v/>
      </c>
      <c r="P36" s="40" t="str">
        <f>IF($A36=2,IF(ISNUMBER(REGION!DW36-Ukraine!DW36),REGION!DW36-Ukraine!DW36,""),"")</f>
        <v/>
      </c>
      <c r="Q36" s="40" t="str">
        <f>IF($A36=2,IF(ISNUMBER(REGION!DX36-Ukraine!DX36),REGION!DX36-Ukraine!DX36,""),"")</f>
        <v/>
      </c>
      <c r="R36" s="41" t="str">
        <f>IF($A36=2,IF(ISNUMBER(REGION!DY36-Ukraine!DY36),REGION!DY36-Ukraine!DY36,""),"")</f>
        <v/>
      </c>
      <c r="S36" s="44" t="str">
        <f t="shared" si="1"/>
        <v/>
      </c>
      <c r="T36" s="1" t="str">
        <f t="shared" si="4"/>
        <v/>
      </c>
      <c r="V36" s="1" t="str">
        <f t="shared" si="2"/>
        <v/>
      </c>
      <c r="W36" s="40" t="str">
        <f>IF(V36&gt;1,Employment!$S36,"")</f>
        <v/>
      </c>
    </row>
    <row r="37" spans="1:23" ht="10.5" x14ac:dyDescent="0.25">
      <c r="A37" s="39">
        <f>'Industry selection'!C37</f>
        <v>1</v>
      </c>
      <c r="B37" s="2">
        <v>9.1</v>
      </c>
      <c r="C37" s="2" t="s">
        <v>75</v>
      </c>
      <c r="D37" s="40" t="str">
        <f>IF($A37=2,IF(ISNUMBER(REGION!DT37-REGION!DT$4),REGION!DT37-REGION!DT$4,""),"")</f>
        <v/>
      </c>
      <c r="E37" s="40" t="str">
        <f>IF($A37=2,IF(ISNUMBER(REGION!DU37-REGION!DU$4),REGION!DU37-REGION!DU$4,""),"")</f>
        <v/>
      </c>
      <c r="F37" s="40" t="str">
        <f>IF($A37=2,IF(ISNUMBER(REGION!DV37-REGION!DV$4),REGION!DV37-REGION!DV$4,""),"")</f>
        <v/>
      </c>
      <c r="G37" s="40" t="str">
        <f>IF($A37=2,IF(ISNUMBER(REGION!DW37-REGION!DW$4),REGION!DW37-REGION!DW$4,""),"")</f>
        <v/>
      </c>
      <c r="H37" s="40" t="str">
        <f>IF($A37=2,IF(ISNUMBER(REGION!DX37-REGION!DX$4),REGION!DX37-REGION!DX$4,""),"")</f>
        <v/>
      </c>
      <c r="I37" s="41" t="str">
        <f>IF($A37=2,IF(ISNUMBER(REGION!DY37-REGION!DY$4),REGION!DY37-REGION!DY$4,""),"")</f>
        <v/>
      </c>
      <c r="J37" s="44" t="str">
        <f t="shared" si="0"/>
        <v/>
      </c>
      <c r="K37" s="1" t="str">
        <f t="shared" si="3"/>
        <v/>
      </c>
      <c r="M37" s="40" t="str">
        <f>IF($A37=2,IF(ISNUMBER(REGION!DT37-Ukraine!DT37),REGION!DT37-Ukraine!DT37,""),"")</f>
        <v/>
      </c>
      <c r="N37" s="40" t="str">
        <f>IF($A37=2,IF(ISNUMBER(REGION!DU37-Ukraine!DU37),REGION!DU37-Ukraine!DU37,""),"")</f>
        <v/>
      </c>
      <c r="O37" s="40" t="str">
        <f>IF($A37=2,IF(ISNUMBER(REGION!DV37-Ukraine!DV37),REGION!DV37-Ukraine!DV37,""),"")</f>
        <v/>
      </c>
      <c r="P37" s="40" t="str">
        <f>IF($A37=2,IF(ISNUMBER(REGION!DW37-Ukraine!DW37),REGION!DW37-Ukraine!DW37,""),"")</f>
        <v/>
      </c>
      <c r="Q37" s="40" t="str">
        <f>IF($A37=2,IF(ISNUMBER(REGION!DX37-Ukraine!DX37),REGION!DX37-Ukraine!DX37,""),"")</f>
        <v/>
      </c>
      <c r="R37" s="41" t="str">
        <f>IF($A37=2,IF(ISNUMBER(REGION!DY37-Ukraine!DY37),REGION!DY37-Ukraine!DY37,""),"")</f>
        <v/>
      </c>
      <c r="S37" s="44" t="str">
        <f t="shared" si="1"/>
        <v/>
      </c>
      <c r="T37" s="1" t="str">
        <f t="shared" si="4"/>
        <v/>
      </c>
      <c r="V37" s="1" t="str">
        <f t="shared" si="2"/>
        <v/>
      </c>
      <c r="W37" s="40" t="str">
        <f>IF(V37&gt;1,Employment!$S37,"")</f>
        <v/>
      </c>
    </row>
    <row r="38" spans="1:23" ht="10.5" x14ac:dyDescent="0.25">
      <c r="A38" s="39">
        <f>'Industry selection'!C38</f>
        <v>1</v>
      </c>
      <c r="B38" s="2">
        <v>9.9</v>
      </c>
      <c r="C38" s="2" t="s">
        <v>77</v>
      </c>
      <c r="D38" s="40" t="str">
        <f>IF($A38=2,IF(ISNUMBER(REGION!DT38-REGION!DT$4),REGION!DT38-REGION!DT$4,""),"")</f>
        <v/>
      </c>
      <c r="E38" s="40" t="str">
        <f>IF($A38=2,IF(ISNUMBER(REGION!DU38-REGION!DU$4),REGION!DU38-REGION!DU$4,""),"")</f>
        <v/>
      </c>
      <c r="F38" s="40" t="str">
        <f>IF($A38=2,IF(ISNUMBER(REGION!DV38-REGION!DV$4),REGION!DV38-REGION!DV$4,""),"")</f>
        <v/>
      </c>
      <c r="G38" s="40" t="str">
        <f>IF($A38=2,IF(ISNUMBER(REGION!DW38-REGION!DW$4),REGION!DW38-REGION!DW$4,""),"")</f>
        <v/>
      </c>
      <c r="H38" s="40" t="str">
        <f>IF($A38=2,IF(ISNUMBER(REGION!DX38-REGION!DX$4),REGION!DX38-REGION!DX$4,""),"")</f>
        <v/>
      </c>
      <c r="I38" s="41" t="str">
        <f>IF($A38=2,IF(ISNUMBER(REGION!DY38-REGION!DY$4),REGION!DY38-REGION!DY$4,""),"")</f>
        <v/>
      </c>
      <c r="J38" s="44" t="str">
        <f t="shared" si="0"/>
        <v/>
      </c>
      <c r="K38" s="1" t="str">
        <f t="shared" si="3"/>
        <v/>
      </c>
      <c r="M38" s="40" t="str">
        <f>IF($A38=2,IF(ISNUMBER(REGION!DT38-Ukraine!DT38),REGION!DT38-Ukraine!DT38,""),"")</f>
        <v/>
      </c>
      <c r="N38" s="40" t="str">
        <f>IF($A38=2,IF(ISNUMBER(REGION!DU38-Ukraine!DU38),REGION!DU38-Ukraine!DU38,""),"")</f>
        <v/>
      </c>
      <c r="O38" s="40" t="str">
        <f>IF($A38=2,IF(ISNUMBER(REGION!DV38-Ukraine!DV38),REGION!DV38-Ukraine!DV38,""),"")</f>
        <v/>
      </c>
      <c r="P38" s="40" t="str">
        <f>IF($A38=2,IF(ISNUMBER(REGION!DW38-Ukraine!DW38),REGION!DW38-Ukraine!DW38,""),"")</f>
        <v/>
      </c>
      <c r="Q38" s="40" t="str">
        <f>IF($A38=2,IF(ISNUMBER(REGION!DX38-Ukraine!DX38),REGION!DX38-Ukraine!DX38,""),"")</f>
        <v/>
      </c>
      <c r="R38" s="41" t="str">
        <f>IF($A38=2,IF(ISNUMBER(REGION!DY38-Ukraine!DY38),REGION!DY38-Ukraine!DY38,""),"")</f>
        <v/>
      </c>
      <c r="S38" s="44" t="str">
        <f t="shared" si="1"/>
        <v/>
      </c>
      <c r="T38" s="1" t="str">
        <f t="shared" si="4"/>
        <v/>
      </c>
      <c r="V38" s="1" t="str">
        <f t="shared" si="2"/>
        <v/>
      </c>
      <c r="W38" s="40" t="str">
        <f>IF(V38&gt;1,Employment!$S38,"")</f>
        <v/>
      </c>
    </row>
    <row r="39" spans="1:23" ht="10.5" x14ac:dyDescent="0.25">
      <c r="A39" s="39" t="str">
        <f>'Industry selection'!C39</f>
        <v/>
      </c>
      <c r="B39" s="2" t="s">
        <v>79</v>
      </c>
      <c r="C39" s="2" t="s">
        <v>80</v>
      </c>
      <c r="D39" s="40" t="str">
        <f>IF($A39=2,IF(ISNUMBER(REGION!DT39-REGION!DT$4),REGION!DT39-REGION!DT$4,""),"")</f>
        <v/>
      </c>
      <c r="E39" s="40" t="str">
        <f>IF($A39=2,IF(ISNUMBER(REGION!DU39-REGION!DU$4),REGION!DU39-REGION!DU$4,""),"")</f>
        <v/>
      </c>
      <c r="F39" s="40" t="str">
        <f>IF($A39=2,IF(ISNUMBER(REGION!DV39-REGION!DV$4),REGION!DV39-REGION!DV$4,""),"")</f>
        <v/>
      </c>
      <c r="G39" s="40" t="str">
        <f>IF($A39=2,IF(ISNUMBER(REGION!DW39-REGION!DW$4),REGION!DW39-REGION!DW$4,""),"")</f>
        <v/>
      </c>
      <c r="H39" s="40" t="str">
        <f>IF($A39=2,IF(ISNUMBER(REGION!DX39-REGION!DX$4),REGION!DX39-REGION!DX$4,""),"")</f>
        <v/>
      </c>
      <c r="I39" s="41" t="str">
        <f>IF($A39=2,IF(ISNUMBER(REGION!DY39-REGION!DY$4),REGION!DY39-REGION!DY$4,""),"")</f>
        <v/>
      </c>
      <c r="J39" s="44" t="str">
        <f t="shared" si="0"/>
        <v/>
      </c>
      <c r="K39" s="1" t="str">
        <f t="shared" si="3"/>
        <v/>
      </c>
      <c r="M39" s="40" t="str">
        <f>IF($A39=2,IF(ISNUMBER(REGION!DT39-Ukraine!DT39),REGION!DT39-Ukraine!DT39,""),"")</f>
        <v/>
      </c>
      <c r="N39" s="40" t="str">
        <f>IF($A39=2,IF(ISNUMBER(REGION!DU39-Ukraine!DU39),REGION!DU39-Ukraine!DU39,""),"")</f>
        <v/>
      </c>
      <c r="O39" s="40" t="str">
        <f>IF($A39=2,IF(ISNUMBER(REGION!DV39-Ukraine!DV39),REGION!DV39-Ukraine!DV39,""),"")</f>
        <v/>
      </c>
      <c r="P39" s="40" t="str">
        <f>IF($A39=2,IF(ISNUMBER(REGION!DW39-Ukraine!DW39),REGION!DW39-Ukraine!DW39,""),"")</f>
        <v/>
      </c>
      <c r="Q39" s="40" t="str">
        <f>IF($A39=2,IF(ISNUMBER(REGION!DX39-Ukraine!DX39),REGION!DX39-Ukraine!DX39,""),"")</f>
        <v/>
      </c>
      <c r="R39" s="41" t="str">
        <f>IF($A39=2,IF(ISNUMBER(REGION!DY39-Ukraine!DY39),REGION!DY39-Ukraine!DY39,""),"")</f>
        <v/>
      </c>
      <c r="S39" s="44" t="str">
        <f t="shared" si="1"/>
        <v/>
      </c>
      <c r="T39" s="1" t="str">
        <f t="shared" si="4"/>
        <v/>
      </c>
      <c r="V39" s="1" t="str">
        <f t="shared" si="2"/>
        <v/>
      </c>
      <c r="W39" s="40" t="str">
        <f>IF(V39&gt;1,Employment!$S39,"")</f>
        <v/>
      </c>
    </row>
    <row r="40" spans="1:23" ht="10.5" x14ac:dyDescent="0.25">
      <c r="A40" s="39" t="str">
        <f>'Industry selection'!C40</f>
        <v/>
      </c>
      <c r="B40" s="2">
        <v>10</v>
      </c>
      <c r="C40" s="2" t="s">
        <v>82</v>
      </c>
      <c r="D40" s="40" t="str">
        <f>IF($A40=2,IF(ISNUMBER(REGION!DT40-REGION!DT$4),REGION!DT40-REGION!DT$4,""),"")</f>
        <v/>
      </c>
      <c r="E40" s="40" t="str">
        <f>IF($A40=2,IF(ISNUMBER(REGION!DU40-REGION!DU$4),REGION!DU40-REGION!DU$4,""),"")</f>
        <v/>
      </c>
      <c r="F40" s="40" t="str">
        <f>IF($A40=2,IF(ISNUMBER(REGION!DV40-REGION!DV$4),REGION!DV40-REGION!DV$4,""),"")</f>
        <v/>
      </c>
      <c r="G40" s="40" t="str">
        <f>IF($A40=2,IF(ISNUMBER(REGION!DW40-REGION!DW$4),REGION!DW40-REGION!DW$4,""),"")</f>
        <v/>
      </c>
      <c r="H40" s="40" t="str">
        <f>IF($A40=2,IF(ISNUMBER(REGION!DX40-REGION!DX$4),REGION!DX40-REGION!DX$4,""),"")</f>
        <v/>
      </c>
      <c r="I40" s="41" t="str">
        <f>IF($A40=2,IF(ISNUMBER(REGION!DY40-REGION!DY$4),REGION!DY40-REGION!DY$4,""),"")</f>
        <v/>
      </c>
      <c r="J40" s="44" t="str">
        <f t="shared" si="0"/>
        <v/>
      </c>
      <c r="K40" s="1" t="str">
        <f t="shared" si="3"/>
        <v/>
      </c>
      <c r="M40" s="40" t="str">
        <f>IF($A40=2,IF(ISNUMBER(REGION!DT40-Ukraine!DT40),REGION!DT40-Ukraine!DT40,""),"")</f>
        <v/>
      </c>
      <c r="N40" s="40" t="str">
        <f>IF($A40=2,IF(ISNUMBER(REGION!DU40-Ukraine!DU40),REGION!DU40-Ukraine!DU40,""),"")</f>
        <v/>
      </c>
      <c r="O40" s="40" t="str">
        <f>IF($A40=2,IF(ISNUMBER(REGION!DV40-Ukraine!DV40),REGION!DV40-Ukraine!DV40,""),"")</f>
        <v/>
      </c>
      <c r="P40" s="40" t="str">
        <f>IF($A40=2,IF(ISNUMBER(REGION!DW40-Ukraine!DW40),REGION!DW40-Ukraine!DW40,""),"")</f>
        <v/>
      </c>
      <c r="Q40" s="40" t="str">
        <f>IF($A40=2,IF(ISNUMBER(REGION!DX40-Ukraine!DX40),REGION!DX40-Ukraine!DX40,""),"")</f>
        <v/>
      </c>
      <c r="R40" s="41" t="str">
        <f>IF($A40=2,IF(ISNUMBER(REGION!DY40-Ukraine!DY40),REGION!DY40-Ukraine!DY40,""),"")</f>
        <v/>
      </c>
      <c r="S40" s="44" t="str">
        <f t="shared" si="1"/>
        <v/>
      </c>
      <c r="T40" s="1" t="str">
        <f t="shared" si="4"/>
        <v/>
      </c>
      <c r="V40" s="1" t="str">
        <f t="shared" si="2"/>
        <v/>
      </c>
      <c r="W40" s="40" t="str">
        <f>IF(V40&gt;1,Employment!$S40,"")</f>
        <v/>
      </c>
    </row>
    <row r="41" spans="1:23" ht="10.5" x14ac:dyDescent="0.25">
      <c r="A41" s="39">
        <f>'Industry selection'!C41</f>
        <v>2</v>
      </c>
      <c r="B41" s="2">
        <v>10.1</v>
      </c>
      <c r="C41" s="2" t="s">
        <v>84</v>
      </c>
      <c r="D41" s="40">
        <f>IF($A41=2,IF(ISNUMBER(REGION!DT41-REGION!DT$4),REGION!DT41-REGION!DT$4,""),"")</f>
        <v>0.13193359640413393</v>
      </c>
      <c r="E41" s="40">
        <f>IF($A41=2,IF(ISNUMBER(REGION!DU41-REGION!DU$4),REGION!DU41-REGION!DU$4,""),"")</f>
        <v>-0.17319534823835125</v>
      </c>
      <c r="F41" s="40">
        <f>IF($A41=2,IF(ISNUMBER(REGION!DV41-REGION!DV$4),REGION!DV41-REGION!DV$4,""),"")</f>
        <v>-0.12916501268082015</v>
      </c>
      <c r="G41" s="40">
        <f>IF($A41=2,IF(ISNUMBER(REGION!DW41-REGION!DW$4),REGION!DW41-REGION!DW$4,""),"")</f>
        <v>-0.11955269334401719</v>
      </c>
      <c r="H41" s="40">
        <f>IF($A41=2,IF(ISNUMBER(REGION!DX41-REGION!DX$4),REGION!DX41-REGION!DX$4,""),"")</f>
        <v>0.26840820671084242</v>
      </c>
      <c r="I41" s="41">
        <f>IF($A41=2,IF(ISNUMBER(REGION!DY41-REGION!DY$4),REGION!DY41-REGION!DY$4,""),"")</f>
        <v>-0.23415668590280525</v>
      </c>
      <c r="J41" s="44">
        <f t="shared" si="0"/>
        <v>2</v>
      </c>
      <c r="K41" s="1" t="str">
        <f t="shared" si="3"/>
        <v/>
      </c>
      <c r="M41" s="40">
        <f>IF($A41=2,IF(ISNUMBER(REGION!DT41-Ukraine!DT41),REGION!DT41-Ukraine!DT41,""),"")</f>
        <v>8.1405907565550439E-2</v>
      </c>
      <c r="N41" s="40">
        <f>IF($A41=2,IF(ISNUMBER(REGION!DU41-Ukraine!DU41),REGION!DU41-Ukraine!DU41,""),"")</f>
        <v>-7.3085119405977617E-2</v>
      </c>
      <c r="O41" s="40">
        <f>IF($A41=2,IF(ISNUMBER(REGION!DV41-Ukraine!DV41),REGION!DV41-Ukraine!DV41,""),"")</f>
        <v>-7.5184674400250895E-2</v>
      </c>
      <c r="P41" s="40">
        <f>IF($A41=2,IF(ISNUMBER(REGION!DW41-Ukraine!DW41),REGION!DW41-Ukraine!DW41,""),"")</f>
        <v>-0.1314800246033283</v>
      </c>
      <c r="Q41" s="40">
        <f>IF($A41=2,IF(ISNUMBER(REGION!DX41-Ukraine!DX41),REGION!DX41-Ukraine!DX41,""),"")</f>
        <v>0.18066329504129053</v>
      </c>
      <c r="R41" s="41">
        <f>IF($A41=2,IF(ISNUMBER(REGION!DY41-Ukraine!DY41),REGION!DY41-Ukraine!DY41,""),"")</f>
        <v>-0.17675924668803011</v>
      </c>
      <c r="S41" s="44">
        <f t="shared" si="1"/>
        <v>2</v>
      </c>
      <c r="T41" s="1" t="str">
        <f t="shared" si="4"/>
        <v/>
      </c>
      <c r="V41" s="1">
        <f t="shared" si="2"/>
        <v>0</v>
      </c>
      <c r="W41" s="40" t="str">
        <f>IF(V41&gt;1,Employment!$S41,"")</f>
        <v/>
      </c>
    </row>
    <row r="42" spans="1:23" ht="10.5" x14ac:dyDescent="0.25">
      <c r="A42" s="39">
        <f>'Industry selection'!C42</f>
        <v>1</v>
      </c>
      <c r="B42" s="2">
        <v>10.199999999999999</v>
      </c>
      <c r="C42" s="2" t="s">
        <v>86</v>
      </c>
      <c r="D42" s="40" t="str">
        <f>IF($A42=2,IF(ISNUMBER(REGION!DT42-REGION!DT$4),REGION!DT42-REGION!DT$4,""),"")</f>
        <v/>
      </c>
      <c r="E42" s="40" t="str">
        <f>IF($A42=2,IF(ISNUMBER(REGION!DU42-REGION!DU$4),REGION!DU42-REGION!DU$4,""),"")</f>
        <v/>
      </c>
      <c r="F42" s="40" t="str">
        <f>IF($A42=2,IF(ISNUMBER(REGION!DV42-REGION!DV$4),REGION!DV42-REGION!DV$4,""),"")</f>
        <v/>
      </c>
      <c r="G42" s="40" t="str">
        <f>IF($A42=2,IF(ISNUMBER(REGION!DW42-REGION!DW$4),REGION!DW42-REGION!DW$4,""),"")</f>
        <v/>
      </c>
      <c r="H42" s="40" t="str">
        <f>IF($A42=2,IF(ISNUMBER(REGION!DX42-REGION!DX$4),REGION!DX42-REGION!DX$4,""),"")</f>
        <v/>
      </c>
      <c r="I42" s="41" t="str">
        <f>IF($A42=2,IF(ISNUMBER(REGION!DY42-REGION!DY$4),REGION!DY42-REGION!DY$4,""),"")</f>
        <v/>
      </c>
      <c r="J42" s="44" t="str">
        <f t="shared" si="0"/>
        <v/>
      </c>
      <c r="K42" s="1" t="str">
        <f t="shared" si="3"/>
        <v/>
      </c>
      <c r="M42" s="40" t="str">
        <f>IF($A42=2,IF(ISNUMBER(REGION!DT42-Ukraine!DT42),REGION!DT42-Ukraine!DT42,""),"")</f>
        <v/>
      </c>
      <c r="N42" s="40" t="str">
        <f>IF($A42=2,IF(ISNUMBER(REGION!DU42-Ukraine!DU42),REGION!DU42-Ukraine!DU42,""),"")</f>
        <v/>
      </c>
      <c r="O42" s="40" t="str">
        <f>IF($A42=2,IF(ISNUMBER(REGION!DV42-Ukraine!DV42),REGION!DV42-Ukraine!DV42,""),"")</f>
        <v/>
      </c>
      <c r="P42" s="40" t="str">
        <f>IF($A42=2,IF(ISNUMBER(REGION!DW42-Ukraine!DW42),REGION!DW42-Ukraine!DW42,""),"")</f>
        <v/>
      </c>
      <c r="Q42" s="40" t="str">
        <f>IF($A42=2,IF(ISNUMBER(REGION!DX42-Ukraine!DX42),REGION!DX42-Ukraine!DX42,""),"")</f>
        <v/>
      </c>
      <c r="R42" s="41" t="str">
        <f>IF($A42=2,IF(ISNUMBER(REGION!DY42-Ukraine!DY42),REGION!DY42-Ukraine!DY42,""),"")</f>
        <v/>
      </c>
      <c r="S42" s="44" t="str">
        <f t="shared" si="1"/>
        <v/>
      </c>
      <c r="T42" s="1" t="str">
        <f t="shared" si="4"/>
        <v/>
      </c>
      <c r="V42" s="1" t="str">
        <f t="shared" si="2"/>
        <v/>
      </c>
      <c r="W42" s="40" t="str">
        <f>IF(V42&gt;1,Employment!$S42,"")</f>
        <v/>
      </c>
    </row>
    <row r="43" spans="1:23" ht="10.5" x14ac:dyDescent="0.25">
      <c r="A43" s="39">
        <f>'Industry selection'!C43</f>
        <v>2</v>
      </c>
      <c r="B43" s="2">
        <v>10.3</v>
      </c>
      <c r="C43" s="2" t="s">
        <v>88</v>
      </c>
      <c r="D43" s="40">
        <f>IF($A43=2,IF(ISNUMBER(REGION!DT43-REGION!DT$4),REGION!DT43-REGION!DT$4,""),"")</f>
        <v>-7.0690015933250416E-2</v>
      </c>
      <c r="E43" s="40">
        <f>IF($A43=2,IF(ISNUMBER(REGION!DU43-REGION!DU$4),REGION!DU43-REGION!DU$4,""),"")</f>
        <v>-1.4215408244987682E-2</v>
      </c>
      <c r="F43" s="40">
        <f>IF($A43=2,IF(ISNUMBER(REGION!DV43-REGION!DV$4),REGION!DV43-REGION!DV$4,""),"")</f>
        <v>8.779827733958423E-2</v>
      </c>
      <c r="G43" s="40">
        <f>IF($A43=2,IF(ISNUMBER(REGION!DW43-REGION!DW$4),REGION!DW43-REGION!DW$4,""),"")</f>
        <v>0.28199683608006509</v>
      </c>
      <c r="H43" s="40">
        <f>IF($A43=2,IF(ISNUMBER(REGION!DX43-REGION!DX$4),REGION!DX43-REGION!DX$4,""),"")</f>
        <v>-0.16285296767594093</v>
      </c>
      <c r="I43" s="41">
        <f>IF($A43=2,IF(ISNUMBER(REGION!DY43-REGION!DY$4),REGION!DY43-REGION!DY$4,""),"")</f>
        <v>0.20846017627696511</v>
      </c>
      <c r="J43" s="44">
        <f t="shared" si="0"/>
        <v>2</v>
      </c>
      <c r="K43" s="1">
        <f t="shared" si="3"/>
        <v>0</v>
      </c>
      <c r="M43" s="40">
        <f>IF($A43=2,IF(ISNUMBER(REGION!DT43-Ukraine!DT43),REGION!DT43-Ukraine!DT43,""),"")</f>
        <v>-0.13645859217138256</v>
      </c>
      <c r="N43" s="40">
        <f>IF($A43=2,IF(ISNUMBER(REGION!DU43-Ukraine!DU43),REGION!DU43-Ukraine!DU43,""),"")</f>
        <v>-2.6005274517693522E-2</v>
      </c>
      <c r="O43" s="40">
        <f>IF($A43=2,IF(ISNUMBER(REGION!DV43-Ukraine!DV43),REGION!DV43-Ukraine!DV43,""),"")</f>
        <v>0.1921044280322135</v>
      </c>
      <c r="P43" s="40">
        <f>IF($A43=2,IF(ISNUMBER(REGION!DW43-Ukraine!DW43),REGION!DW43-Ukraine!DW43,""),"")</f>
        <v>0.23550649131415669</v>
      </c>
      <c r="Q43" s="40">
        <f>IF($A43=2,IF(ISNUMBER(REGION!DX43-Ukraine!DX43),REGION!DX43-Ukraine!DX43,""),"")</f>
        <v>-8.2837957619664948E-2</v>
      </c>
      <c r="R43" s="41">
        <f>IF($A43=2,IF(ISNUMBER(REGION!DY43-Ukraine!DY43),REGION!DY43-Ukraine!DY43,""),"")</f>
        <v>0.29490405462710045</v>
      </c>
      <c r="S43" s="44">
        <f t="shared" si="1"/>
        <v>2</v>
      </c>
      <c r="T43" s="1">
        <f t="shared" si="4"/>
        <v>0</v>
      </c>
      <c r="V43" s="1">
        <f t="shared" si="2"/>
        <v>0</v>
      </c>
      <c r="W43" s="40" t="str">
        <f>IF(V43&gt;1,Employment!$S43,"")</f>
        <v/>
      </c>
    </row>
    <row r="44" spans="1:23" ht="10.5" x14ac:dyDescent="0.25">
      <c r="A44" s="39">
        <f>'Industry selection'!C44</f>
        <v>2</v>
      </c>
      <c r="B44" s="2">
        <v>10.4</v>
      </c>
      <c r="C44" s="2" t="s">
        <v>90</v>
      </c>
      <c r="D44" s="40" t="str">
        <f>IF($A44=2,IF(ISNUMBER(REGION!DT44-REGION!DT$4),REGION!DT44-REGION!DT$4,""),"")</f>
        <v/>
      </c>
      <c r="E44" s="40" t="str">
        <f>IF($A44=2,IF(ISNUMBER(REGION!DU44-REGION!DU$4),REGION!DU44-REGION!DU$4,""),"")</f>
        <v/>
      </c>
      <c r="F44" s="40" t="str">
        <f>IF($A44=2,IF(ISNUMBER(REGION!DV44-REGION!DV$4),REGION!DV44-REGION!DV$4,""),"")</f>
        <v/>
      </c>
      <c r="G44" s="40">
        <f>IF($A44=2,IF(ISNUMBER(REGION!DW44-REGION!DW$4),REGION!DW44-REGION!DW$4,""),"")</f>
        <v>0.35304744148907563</v>
      </c>
      <c r="H44" s="40">
        <f>IF($A44=2,IF(ISNUMBER(REGION!DX44-REGION!DX$4),REGION!DX44-REGION!DX$4,""),"")</f>
        <v>6.6856768778161602E-2</v>
      </c>
      <c r="I44" s="41" t="str">
        <f>IF($A44=2,IF(ISNUMBER(REGION!DY44-REGION!DY$4),REGION!DY44-REGION!DY$4,""),"")</f>
        <v/>
      </c>
      <c r="J44" s="44">
        <f t="shared" si="0"/>
        <v>2</v>
      </c>
      <c r="K44" s="1">
        <f t="shared" si="3"/>
        <v>0</v>
      </c>
      <c r="M44" s="40" t="str">
        <f>IF($A44=2,IF(ISNUMBER(REGION!DT44-Ukraine!DT44),REGION!DT44-Ukraine!DT44,""),"")</f>
        <v/>
      </c>
      <c r="N44" s="40" t="str">
        <f>IF($A44=2,IF(ISNUMBER(REGION!DU44-Ukraine!DU44),REGION!DU44-Ukraine!DU44,""),"")</f>
        <v/>
      </c>
      <c r="O44" s="40" t="str">
        <f>IF($A44=2,IF(ISNUMBER(REGION!DV44-Ukraine!DV44),REGION!DV44-Ukraine!DV44,""),"")</f>
        <v/>
      </c>
      <c r="P44" s="40">
        <f>IF($A44=2,IF(ISNUMBER(REGION!DW44-Ukraine!DW44),REGION!DW44-Ukraine!DW44,""),"")</f>
        <v>0.27718647029798338</v>
      </c>
      <c r="Q44" s="40">
        <f>IF($A44=2,IF(ISNUMBER(REGION!DX44-Ukraine!DX44),REGION!DX44-Ukraine!DX44,""),"")</f>
        <v>0.28198611815375041</v>
      </c>
      <c r="R44" s="41" t="str">
        <f>IF($A44=2,IF(ISNUMBER(REGION!DY44-Ukraine!DY44),REGION!DY44-Ukraine!DY44,""),"")</f>
        <v/>
      </c>
      <c r="S44" s="44">
        <f t="shared" si="1"/>
        <v>2</v>
      </c>
      <c r="T44" s="1">
        <f t="shared" si="4"/>
        <v>0</v>
      </c>
      <c r="V44" s="1">
        <f t="shared" si="2"/>
        <v>0</v>
      </c>
      <c r="W44" s="40" t="str">
        <f>IF(V44&gt;1,Employment!$S44,"")</f>
        <v/>
      </c>
    </row>
    <row r="45" spans="1:23" ht="10.5" x14ac:dyDescent="0.25">
      <c r="A45" s="39">
        <f>'Industry selection'!C45</f>
        <v>2</v>
      </c>
      <c r="B45" s="2">
        <v>10.5</v>
      </c>
      <c r="C45" s="2" t="s">
        <v>92</v>
      </c>
      <c r="D45" s="40">
        <f>IF($A45=2,IF(ISNUMBER(REGION!DT45-REGION!DT$4),REGION!DT45-REGION!DT$4,""),"")</f>
        <v>0.12259324865927557</v>
      </c>
      <c r="E45" s="40">
        <f>IF($A45=2,IF(ISNUMBER(REGION!DU45-REGION!DU$4),REGION!DU45-REGION!DU$4,""),"")</f>
        <v>0.19171765071356628</v>
      </c>
      <c r="F45" s="40">
        <f>IF($A45=2,IF(ISNUMBER(REGION!DV45-REGION!DV$4),REGION!DV45-REGION!DV$4,""),"")</f>
        <v>-0.30808013937460677</v>
      </c>
      <c r="G45" s="40">
        <f>IF($A45=2,IF(ISNUMBER(REGION!DW45-REGION!DW$4),REGION!DW45-REGION!DW$4,""),"")</f>
        <v>0.32116980694629182</v>
      </c>
      <c r="H45" s="40">
        <f>IF($A45=2,IF(ISNUMBER(REGION!DX45-REGION!DX$4),REGION!DX45-REGION!DX$4,""),"")</f>
        <v>-0.37245368092250697</v>
      </c>
      <c r="I45" s="41">
        <f>IF($A45=2,IF(ISNUMBER(REGION!DY45-REGION!DY$4),REGION!DY45-REGION!DY$4,""),"")</f>
        <v>-0.17295667827103411</v>
      </c>
      <c r="J45" s="44">
        <f t="shared" si="0"/>
        <v>3</v>
      </c>
      <c r="K45" s="1" t="str">
        <f t="shared" si="3"/>
        <v/>
      </c>
      <c r="M45" s="40">
        <f>IF($A45=2,IF(ISNUMBER(REGION!DT45-Ukraine!DT45),REGION!DT45-Ukraine!DT45,""),"")</f>
        <v>0.11917448046860213</v>
      </c>
      <c r="N45" s="40">
        <f>IF($A45=2,IF(ISNUMBER(REGION!DU45-Ukraine!DU45),REGION!DU45-Ukraine!DU45,""),"")</f>
        <v>0.15601872615449119</v>
      </c>
      <c r="O45" s="40">
        <f>IF($A45=2,IF(ISNUMBER(REGION!DV45-Ukraine!DV45),REGION!DV45-Ukraine!DV45,""),"")</f>
        <v>-0.15830226613270548</v>
      </c>
      <c r="P45" s="40">
        <f>IF($A45=2,IF(ISNUMBER(REGION!DW45-Ukraine!DW45),REGION!DW45-Ukraine!DW45,""),"")</f>
        <v>0.27788133114698588</v>
      </c>
      <c r="Q45" s="40">
        <f>IF($A45=2,IF(ISNUMBER(REGION!DX45-Ukraine!DX45),REGION!DX45-Ukraine!DX45,""),"")</f>
        <v>-0.28049729142379309</v>
      </c>
      <c r="R45" s="41">
        <f>IF($A45=2,IF(ISNUMBER(REGION!DY45-Ukraine!DY45),REGION!DY45-Ukraine!DY45,""),"")</f>
        <v>0.11722221482810813</v>
      </c>
      <c r="S45" s="44">
        <f t="shared" si="1"/>
        <v>3</v>
      </c>
      <c r="T45" s="1">
        <f t="shared" si="4"/>
        <v>1</v>
      </c>
      <c r="V45" s="1">
        <f t="shared" si="2"/>
        <v>1</v>
      </c>
      <c r="W45" s="40" t="str">
        <f>IF(V45&gt;1,Employment!$S45,"")</f>
        <v/>
      </c>
    </row>
    <row r="46" spans="1:23" ht="10.5" x14ac:dyDescent="0.25">
      <c r="A46" s="39">
        <f>'Industry selection'!C46</f>
        <v>2</v>
      </c>
      <c r="B46" s="2">
        <v>10.6</v>
      </c>
      <c r="C46" s="2" t="s">
        <v>94</v>
      </c>
      <c r="D46" s="40">
        <f>IF($A46=2,IF(ISNUMBER(REGION!DT46-REGION!DT$4),REGION!DT46-REGION!DT$4,""),"")</f>
        <v>-3.2006353474461458E-2</v>
      </c>
      <c r="E46" s="40">
        <f>IF($A46=2,IF(ISNUMBER(REGION!DU46-REGION!DU$4),REGION!DU46-REGION!DU$4,""),"")</f>
        <v>-6.3360846926099335E-2</v>
      </c>
      <c r="F46" s="40">
        <f>IF($A46=2,IF(ISNUMBER(REGION!DV46-REGION!DV$4),REGION!DV46-REGION!DV$4,""),"")</f>
        <v>8.0643446059314394E-2</v>
      </c>
      <c r="G46" s="40">
        <f>IF($A46=2,IF(ISNUMBER(REGION!DW46-REGION!DW$4),REGION!DW46-REGION!DW$4,""),"")</f>
        <v>0.24130740076504109</v>
      </c>
      <c r="H46" s="40">
        <f>IF($A46=2,IF(ISNUMBER(REGION!DX46-REGION!DX$4),REGION!DX46-REGION!DX$4,""),"")</f>
        <v>0.13195806743272764</v>
      </c>
      <c r="I46" s="41">
        <f>IF($A46=2,IF(ISNUMBER(REGION!DY46-REGION!DY$4),REGION!DY46-REGION!DY$4,""),"")</f>
        <v>0.71434955273740464</v>
      </c>
      <c r="J46" s="44">
        <f t="shared" si="0"/>
        <v>3</v>
      </c>
      <c r="K46" s="1">
        <f t="shared" si="3"/>
        <v>1</v>
      </c>
      <c r="M46" s="40">
        <f>IF($A46=2,IF(ISNUMBER(REGION!DT46-Ukraine!DT46),REGION!DT46-Ukraine!DT46,""),"")</f>
        <v>-4.6521821192898383E-2</v>
      </c>
      <c r="N46" s="40">
        <f>IF($A46=2,IF(ISNUMBER(REGION!DU46-Ukraine!DU46),REGION!DU46-Ukraine!DU46,""),"")</f>
        <v>-6.3375659195133993E-2</v>
      </c>
      <c r="O46" s="40">
        <f>IF($A46=2,IF(ISNUMBER(REGION!DV46-Ukraine!DV46),REGION!DV46-Ukraine!DV46,""),"")</f>
        <v>-2.575965059355978E-3</v>
      </c>
      <c r="P46" s="40">
        <f>IF($A46=2,IF(ISNUMBER(REGION!DW46-Ukraine!DW46),REGION!DW46-Ukraine!DW46,""),"")</f>
        <v>0.26336732618546255</v>
      </c>
      <c r="Q46" s="40">
        <f>IF($A46=2,IF(ISNUMBER(REGION!DX46-Ukraine!DX46),REGION!DX46-Ukraine!DX46,""),"")</f>
        <v>0.24850334967122301</v>
      </c>
      <c r="R46" s="41">
        <f>IF($A46=2,IF(ISNUMBER(REGION!DY46-Ukraine!DY46),REGION!DY46-Ukraine!DY46,""),"")</f>
        <v>0.78399230119789687</v>
      </c>
      <c r="S46" s="44">
        <f t="shared" si="1"/>
        <v>2</v>
      </c>
      <c r="T46" s="1">
        <f t="shared" si="4"/>
        <v>0</v>
      </c>
      <c r="V46" s="1">
        <f t="shared" si="2"/>
        <v>1</v>
      </c>
      <c r="W46" s="40" t="str">
        <f>IF(V46&gt;1,Employment!$S46,"")</f>
        <v/>
      </c>
    </row>
    <row r="47" spans="1:23" ht="10.5" x14ac:dyDescent="0.25">
      <c r="A47" s="39">
        <f>'Industry selection'!C47</f>
        <v>2</v>
      </c>
      <c r="B47" s="2">
        <v>10.7</v>
      </c>
      <c r="C47" s="2" t="s">
        <v>96</v>
      </c>
      <c r="D47" s="40">
        <f>IF($A47=2,IF(ISNUMBER(REGION!DT47-REGION!DT$4),REGION!DT47-REGION!DT$4,""),"")</f>
        <v>-8.4557712856349609E-2</v>
      </c>
      <c r="E47" s="40">
        <f>IF($A47=2,IF(ISNUMBER(REGION!DU47-REGION!DU$4),REGION!DU47-REGION!DU$4,""),"")</f>
        <v>5.9697710954255134E-2</v>
      </c>
      <c r="F47" s="40">
        <f>IF($A47=2,IF(ISNUMBER(REGION!DV47-REGION!DV$4),REGION!DV47-REGION!DV$4,""),"")</f>
        <v>-0.12459587661939531</v>
      </c>
      <c r="G47" s="40">
        <f>IF($A47=2,IF(ISNUMBER(REGION!DW47-REGION!DW$4),REGION!DW47-REGION!DW$4,""),"")</f>
        <v>4.93149661880663E-2</v>
      </c>
      <c r="H47" s="40">
        <f>IF($A47=2,IF(ISNUMBER(REGION!DX47-REGION!DX$4),REGION!DX47-REGION!DX$4,""),"")</f>
        <v>0.35767197816224527</v>
      </c>
      <c r="I47" s="41">
        <f>IF($A47=2,IF(ISNUMBER(REGION!DY47-REGION!DY$4),REGION!DY47-REGION!DY$4,""),"")</f>
        <v>0.36394284935212218</v>
      </c>
      <c r="J47" s="44">
        <f t="shared" si="0"/>
        <v>3</v>
      </c>
      <c r="K47" s="1">
        <f t="shared" si="3"/>
        <v>1</v>
      </c>
      <c r="M47" s="40">
        <f>IF($A47=2,IF(ISNUMBER(REGION!DT47-Ukraine!DT47),REGION!DT47-Ukraine!DT47,""),"")</f>
        <v>-7.9334137064211885E-2</v>
      </c>
      <c r="N47" s="40">
        <f>IF($A47=2,IF(ISNUMBER(REGION!DU47-Ukraine!DU47),REGION!DU47-Ukraine!DU47,""),"")</f>
        <v>8.7700117255260723E-2</v>
      </c>
      <c r="O47" s="40">
        <f>IF($A47=2,IF(ISNUMBER(REGION!DV47-Ukraine!DV47),REGION!DV47-Ukraine!DV47,""),"")</f>
        <v>-1.1663688630822122E-2</v>
      </c>
      <c r="P47" s="40">
        <f>IF($A47=2,IF(ISNUMBER(REGION!DW47-Ukraine!DW47),REGION!DW47-Ukraine!DW47,""),"")</f>
        <v>-7.8538434127717327E-3</v>
      </c>
      <c r="Q47" s="40">
        <f>IF($A47=2,IF(ISNUMBER(REGION!DX47-Ukraine!DX47),REGION!DX47-Ukraine!DX47,""),"")</f>
        <v>0.39019506810767157</v>
      </c>
      <c r="R47" s="41">
        <f>IF($A47=2,IF(ISNUMBER(REGION!DY47-Ukraine!DY47),REGION!DY47-Ukraine!DY47,""),"")</f>
        <v>0.60507116161981145</v>
      </c>
      <c r="S47" s="44">
        <f t="shared" si="1"/>
        <v>2</v>
      </c>
      <c r="T47" s="1">
        <f t="shared" si="4"/>
        <v>0</v>
      </c>
      <c r="V47" s="1">
        <f t="shared" si="2"/>
        <v>1</v>
      </c>
      <c r="W47" s="40" t="str">
        <f>IF(V47&gt;1,Employment!$S47,"")</f>
        <v/>
      </c>
    </row>
    <row r="48" spans="1:23" ht="10.5" x14ac:dyDescent="0.25">
      <c r="A48" s="39">
        <f>'Industry selection'!C48</f>
        <v>2</v>
      </c>
      <c r="B48" s="2">
        <v>10.8</v>
      </c>
      <c r="C48" s="2" t="s">
        <v>98</v>
      </c>
      <c r="D48" s="40">
        <f>IF($A48=2,IF(ISNUMBER(REGION!DT48-REGION!DT$4),REGION!DT48-REGION!DT$4,""),"")</f>
        <v>-1.3363636754480934E-2</v>
      </c>
      <c r="E48" s="40">
        <f>IF($A48=2,IF(ISNUMBER(REGION!DU48-REGION!DU$4),REGION!DU48-REGION!DU$4,""),"")</f>
        <v>2.8980014103320295E-2</v>
      </c>
      <c r="F48" s="40">
        <f>IF($A48=2,IF(ISNUMBER(REGION!DV48-REGION!DV$4),REGION!DV48-REGION!DV$4,""),"")</f>
        <v>-0.24504042476189802</v>
      </c>
      <c r="G48" s="40">
        <f>IF($A48=2,IF(ISNUMBER(REGION!DW48-REGION!DW$4),REGION!DW48-REGION!DW$4,""),"")</f>
        <v>-0.49171623371926543</v>
      </c>
      <c r="H48" s="40">
        <f>IF($A48=2,IF(ISNUMBER(REGION!DX48-REGION!DX$4),REGION!DX48-REGION!DX$4,""),"")</f>
        <v>-5.7389171921060411E-2</v>
      </c>
      <c r="I48" s="41">
        <f>IF($A48=2,IF(ISNUMBER(REGION!DY48-REGION!DY$4),REGION!DY48-REGION!DY$4,""),"")</f>
        <v>-1.3846311905517263</v>
      </c>
      <c r="J48" s="44">
        <f t="shared" si="0"/>
        <v>1</v>
      </c>
      <c r="K48" s="1" t="str">
        <f t="shared" si="3"/>
        <v/>
      </c>
      <c r="M48" s="40">
        <f>IF($A48=2,IF(ISNUMBER(REGION!DT48-Ukraine!DT48),REGION!DT48-Ukraine!DT48,""),"")</f>
        <v>9.3034411799352679E-2</v>
      </c>
      <c r="N48" s="40">
        <f>IF($A48=2,IF(ISNUMBER(REGION!DU48-Ukraine!DU48),REGION!DU48-Ukraine!DU48,""),"")</f>
        <v>4.181453450975936E-2</v>
      </c>
      <c r="O48" s="40">
        <f>IF($A48=2,IF(ISNUMBER(REGION!DV48-Ukraine!DV48),REGION!DV48-Ukraine!DV48,""),"")</f>
        <v>-0.14886938869312827</v>
      </c>
      <c r="P48" s="40">
        <f>IF($A48=2,IF(ISNUMBER(REGION!DW48-Ukraine!DW48),REGION!DW48-Ukraine!DW48,""),"")</f>
        <v>-0.58344899285887963</v>
      </c>
      <c r="Q48" s="40">
        <f>IF($A48=2,IF(ISNUMBER(REGION!DX48-Ukraine!DX48),REGION!DX48-Ukraine!DX48,""),"")</f>
        <v>6.9621153000281044E-2</v>
      </c>
      <c r="R48" s="41">
        <f>IF($A48=2,IF(ISNUMBER(REGION!DY48-Ukraine!DY48),REGION!DY48-Ukraine!DY48,""),"")</f>
        <v>-0.89446106217194843</v>
      </c>
      <c r="S48" s="44">
        <f t="shared" si="1"/>
        <v>3</v>
      </c>
      <c r="T48" s="1" t="str">
        <f t="shared" si="4"/>
        <v/>
      </c>
      <c r="V48" s="1">
        <f t="shared" si="2"/>
        <v>0</v>
      </c>
      <c r="W48" s="40" t="str">
        <f>IF(V48&gt;1,Employment!$S48,"")</f>
        <v/>
      </c>
    </row>
    <row r="49" spans="1:23" ht="10.5" x14ac:dyDescent="0.25">
      <c r="A49" s="39">
        <f>'Industry selection'!C49</f>
        <v>2</v>
      </c>
      <c r="B49" s="2">
        <v>10.9</v>
      </c>
      <c r="C49" s="2" t="s">
        <v>100</v>
      </c>
      <c r="D49" s="40">
        <f>IF($A49=2,IF(ISNUMBER(REGION!DT49-REGION!DT$4),REGION!DT49-REGION!DT$4,""),"")</f>
        <v>0.63461226424205885</v>
      </c>
      <c r="E49" s="40">
        <f>IF($A49=2,IF(ISNUMBER(REGION!DU49-REGION!DU$4),REGION!DU49-REGION!DU$4,""),"")</f>
        <v>-0.21632368825050574</v>
      </c>
      <c r="F49" s="40">
        <f>IF($A49=2,IF(ISNUMBER(REGION!DV49-REGION!DV$4),REGION!DV49-REGION!DV$4,""),"")</f>
        <v>0.67217832642178665</v>
      </c>
      <c r="G49" s="40" t="str">
        <f>IF($A49=2,IF(ISNUMBER(REGION!DW49-REGION!DW$4),REGION!DW49-REGION!DW$4,""),"")</f>
        <v/>
      </c>
      <c r="H49" s="40" t="str">
        <f>IF($A49=2,IF(ISNUMBER(REGION!DX49-REGION!DX$4),REGION!DX49-REGION!DX$4,""),"")</f>
        <v/>
      </c>
      <c r="I49" s="41" t="str">
        <f>IF($A49=2,IF(ISNUMBER(REGION!DY49-REGION!DY$4),REGION!DY49-REGION!DY$4,""),"")</f>
        <v/>
      </c>
      <c r="J49" s="44">
        <f t="shared" si="0"/>
        <v>2</v>
      </c>
      <c r="K49" s="1">
        <f t="shared" si="3"/>
        <v>0</v>
      </c>
      <c r="M49" s="40">
        <f>IF($A49=2,IF(ISNUMBER(REGION!DT49-Ukraine!DT49),REGION!DT49-Ukraine!DT49,""),"")</f>
        <v>0.7457598243630077</v>
      </c>
      <c r="N49" s="40">
        <f>IF($A49=2,IF(ISNUMBER(REGION!DU49-Ukraine!DU49),REGION!DU49-Ukraine!DU49,""),"")</f>
        <v>-0.20488369571870857</v>
      </c>
      <c r="O49" s="40">
        <f>IF($A49=2,IF(ISNUMBER(REGION!DV49-Ukraine!DV49),REGION!DV49-Ukraine!DV49,""),"")</f>
        <v>0.60145714388006244</v>
      </c>
      <c r="P49" s="40" t="str">
        <f>IF($A49=2,IF(ISNUMBER(REGION!DW49-Ukraine!DW49),REGION!DW49-Ukraine!DW49,""),"")</f>
        <v/>
      </c>
      <c r="Q49" s="40" t="str">
        <f>IF($A49=2,IF(ISNUMBER(REGION!DX49-Ukraine!DX49),REGION!DX49-Ukraine!DX49,""),"")</f>
        <v/>
      </c>
      <c r="R49" s="41" t="str">
        <f>IF($A49=2,IF(ISNUMBER(REGION!DY49-Ukraine!DY49),REGION!DY49-Ukraine!DY49,""),"")</f>
        <v/>
      </c>
      <c r="S49" s="44">
        <f t="shared" si="1"/>
        <v>2</v>
      </c>
      <c r="T49" s="1">
        <f t="shared" si="4"/>
        <v>0</v>
      </c>
      <c r="V49" s="1">
        <f t="shared" si="2"/>
        <v>0</v>
      </c>
      <c r="W49" s="40" t="str">
        <f>IF(V49&gt;1,Employment!$S49,"")</f>
        <v/>
      </c>
    </row>
    <row r="50" spans="1:23" ht="10.5" x14ac:dyDescent="0.25">
      <c r="A50" s="39">
        <f>'Industry selection'!C50</f>
        <v>2</v>
      </c>
      <c r="B50" s="2">
        <v>11</v>
      </c>
      <c r="C50" s="2" t="s">
        <v>102</v>
      </c>
      <c r="D50" s="40" t="str">
        <f>IF($A50=2,IF(ISNUMBER(REGION!DT50-REGION!DT$4),REGION!DT50-REGION!DT$4,""),"")</f>
        <v/>
      </c>
      <c r="E50" s="40">
        <f>IF($A50=2,IF(ISNUMBER(REGION!DU50-REGION!DU$4),REGION!DU50-REGION!DU$4,""),"")</f>
        <v>-2.0424234489808457E-2</v>
      </c>
      <c r="F50" s="40">
        <f>IF($A50=2,IF(ISNUMBER(REGION!DV50-REGION!DV$4),REGION!DV50-REGION!DV$4,""),"")</f>
        <v>-0.13482638308245631</v>
      </c>
      <c r="G50" s="40">
        <f>IF($A50=2,IF(ISNUMBER(REGION!DW50-REGION!DW$4),REGION!DW50-REGION!DW$4,""),"")</f>
        <v>-9.8904293278668565E-2</v>
      </c>
      <c r="H50" s="40">
        <f>IF($A50=2,IF(ISNUMBER(REGION!DX50-REGION!DX$4),REGION!DX50-REGION!DX$4,""),"")</f>
        <v>-4.0912169190553627E-2</v>
      </c>
      <c r="I50" s="41">
        <f>IF($A50=2,IF(ISNUMBER(REGION!DY50-REGION!DY$4),REGION!DY50-REGION!DY$4,""),"")</f>
        <v>-0.70181020159569618</v>
      </c>
      <c r="J50" s="44">
        <f t="shared" si="0"/>
        <v>0</v>
      </c>
      <c r="K50" s="1" t="str">
        <f t="shared" si="3"/>
        <v/>
      </c>
      <c r="M50" s="40" t="str">
        <f>IF($A50=2,IF(ISNUMBER(REGION!DT50-Ukraine!DT50),REGION!DT50-Ukraine!DT50,""),"")</f>
        <v/>
      </c>
      <c r="N50" s="40">
        <f>IF($A50=2,IF(ISNUMBER(REGION!DU50-Ukraine!DU50),REGION!DU50-Ukraine!DU50,""),"")</f>
        <v>-5.3904164883444849E-2</v>
      </c>
      <c r="O50" s="40">
        <f>IF($A50=2,IF(ISNUMBER(REGION!DV50-Ukraine!DV50),REGION!DV50-Ukraine!DV50,""),"")</f>
        <v>-7.9449750770777872E-2</v>
      </c>
      <c r="P50" s="40">
        <f>IF($A50=2,IF(ISNUMBER(REGION!DW50-Ukraine!DW50),REGION!DW50-Ukraine!DW50,""),"")</f>
        <v>-4.6898650822231547E-2</v>
      </c>
      <c r="Q50" s="40">
        <f>IF($A50=2,IF(ISNUMBER(REGION!DX50-Ukraine!DX50),REGION!DX50-Ukraine!DX50,""),"")</f>
        <v>0.11026007188982012</v>
      </c>
      <c r="R50" s="41">
        <f>IF($A50=2,IF(ISNUMBER(REGION!DY50-Ukraine!DY50),REGION!DY50-Ukraine!DY50,""),"")</f>
        <v>-0.39330280989118682</v>
      </c>
      <c r="S50" s="44">
        <f t="shared" si="1"/>
        <v>1</v>
      </c>
      <c r="T50" s="1" t="str">
        <f t="shared" si="4"/>
        <v/>
      </c>
      <c r="V50" s="1">
        <f t="shared" si="2"/>
        <v>0</v>
      </c>
      <c r="W50" s="40" t="str">
        <f>IF(V50&gt;1,Employment!$S50,"")</f>
        <v/>
      </c>
    </row>
    <row r="51" spans="1:23" ht="10.5" x14ac:dyDescent="0.25">
      <c r="A51" s="39">
        <f>'Industry selection'!C51</f>
        <v>1</v>
      </c>
      <c r="B51" s="2">
        <v>12</v>
      </c>
      <c r="C51" s="2" t="s">
        <v>104</v>
      </c>
      <c r="D51" s="40" t="str">
        <f>IF($A51=2,IF(ISNUMBER(REGION!DT51-REGION!DT$4),REGION!DT51-REGION!DT$4,""),"")</f>
        <v/>
      </c>
      <c r="E51" s="40" t="str">
        <f>IF($A51=2,IF(ISNUMBER(REGION!DU51-REGION!DU$4),REGION!DU51-REGION!DU$4,""),"")</f>
        <v/>
      </c>
      <c r="F51" s="40" t="str">
        <f>IF($A51=2,IF(ISNUMBER(REGION!DV51-REGION!DV$4),REGION!DV51-REGION!DV$4,""),"")</f>
        <v/>
      </c>
      <c r="G51" s="40" t="str">
        <f>IF($A51=2,IF(ISNUMBER(REGION!DW51-REGION!DW$4),REGION!DW51-REGION!DW$4,""),"")</f>
        <v/>
      </c>
      <c r="H51" s="40" t="str">
        <f>IF($A51=2,IF(ISNUMBER(REGION!DX51-REGION!DX$4),REGION!DX51-REGION!DX$4,""),"")</f>
        <v/>
      </c>
      <c r="I51" s="41" t="str">
        <f>IF($A51=2,IF(ISNUMBER(REGION!DY51-REGION!DY$4),REGION!DY51-REGION!DY$4,""),"")</f>
        <v/>
      </c>
      <c r="J51" s="44" t="str">
        <f t="shared" si="0"/>
        <v/>
      </c>
      <c r="K51" s="1" t="str">
        <f t="shared" si="3"/>
        <v/>
      </c>
      <c r="M51" s="40" t="str">
        <f>IF($A51=2,IF(ISNUMBER(REGION!DT51-Ukraine!DT51),REGION!DT51-Ukraine!DT51,""),"")</f>
        <v/>
      </c>
      <c r="N51" s="40" t="str">
        <f>IF($A51=2,IF(ISNUMBER(REGION!DU51-Ukraine!DU51),REGION!DU51-Ukraine!DU51,""),"")</f>
        <v/>
      </c>
      <c r="O51" s="40" t="str">
        <f>IF($A51=2,IF(ISNUMBER(REGION!DV51-Ukraine!DV51),REGION!DV51-Ukraine!DV51,""),"")</f>
        <v/>
      </c>
      <c r="P51" s="40" t="str">
        <f>IF($A51=2,IF(ISNUMBER(REGION!DW51-Ukraine!DW51),REGION!DW51-Ukraine!DW51,""),"")</f>
        <v/>
      </c>
      <c r="Q51" s="40" t="str">
        <f>IF($A51=2,IF(ISNUMBER(REGION!DX51-Ukraine!DX51),REGION!DX51-Ukraine!DX51,""),"")</f>
        <v/>
      </c>
      <c r="R51" s="41" t="str">
        <f>IF($A51=2,IF(ISNUMBER(REGION!DY51-Ukraine!DY51),REGION!DY51-Ukraine!DY51,""),"")</f>
        <v/>
      </c>
      <c r="S51" s="44" t="str">
        <f t="shared" si="1"/>
        <v/>
      </c>
      <c r="T51" s="1" t="str">
        <f t="shared" si="4"/>
        <v/>
      </c>
      <c r="V51" s="1" t="str">
        <f t="shared" si="2"/>
        <v/>
      </c>
      <c r="W51" s="40" t="str">
        <f>IF(V51&gt;1,Employment!$S51,"")</f>
        <v/>
      </c>
    </row>
    <row r="52" spans="1:23" ht="10.5" x14ac:dyDescent="0.25">
      <c r="A52" s="39" t="str">
        <f>'Industry selection'!C52</f>
        <v/>
      </c>
      <c r="B52" s="2">
        <v>13</v>
      </c>
      <c r="C52" s="2" t="s">
        <v>106</v>
      </c>
      <c r="D52" s="40" t="str">
        <f>IF($A52=2,IF(ISNUMBER(REGION!DT52-REGION!DT$4),REGION!DT52-REGION!DT$4,""),"")</f>
        <v/>
      </c>
      <c r="E52" s="40" t="str">
        <f>IF($A52=2,IF(ISNUMBER(REGION!DU52-REGION!DU$4),REGION!DU52-REGION!DU$4,""),"")</f>
        <v/>
      </c>
      <c r="F52" s="40" t="str">
        <f>IF($A52=2,IF(ISNUMBER(REGION!DV52-REGION!DV$4),REGION!DV52-REGION!DV$4,""),"")</f>
        <v/>
      </c>
      <c r="G52" s="40" t="str">
        <f>IF($A52=2,IF(ISNUMBER(REGION!DW52-REGION!DW$4),REGION!DW52-REGION!DW$4,""),"")</f>
        <v/>
      </c>
      <c r="H52" s="40" t="str">
        <f>IF($A52=2,IF(ISNUMBER(REGION!DX52-REGION!DX$4),REGION!DX52-REGION!DX$4,""),"")</f>
        <v/>
      </c>
      <c r="I52" s="41" t="str">
        <f>IF($A52=2,IF(ISNUMBER(REGION!DY52-REGION!DY$4),REGION!DY52-REGION!DY$4,""),"")</f>
        <v/>
      </c>
      <c r="J52" s="44" t="str">
        <f t="shared" si="0"/>
        <v/>
      </c>
      <c r="K52" s="1" t="str">
        <f t="shared" si="3"/>
        <v/>
      </c>
      <c r="M52" s="40" t="str">
        <f>IF($A52=2,IF(ISNUMBER(REGION!DT52-Ukraine!DT52),REGION!DT52-Ukraine!DT52,""),"")</f>
        <v/>
      </c>
      <c r="N52" s="40" t="str">
        <f>IF($A52=2,IF(ISNUMBER(REGION!DU52-Ukraine!DU52),REGION!DU52-Ukraine!DU52,""),"")</f>
        <v/>
      </c>
      <c r="O52" s="40" t="str">
        <f>IF($A52=2,IF(ISNUMBER(REGION!DV52-Ukraine!DV52),REGION!DV52-Ukraine!DV52,""),"")</f>
        <v/>
      </c>
      <c r="P52" s="40" t="str">
        <f>IF($A52=2,IF(ISNUMBER(REGION!DW52-Ukraine!DW52),REGION!DW52-Ukraine!DW52,""),"")</f>
        <v/>
      </c>
      <c r="Q52" s="40" t="str">
        <f>IF($A52=2,IF(ISNUMBER(REGION!DX52-Ukraine!DX52),REGION!DX52-Ukraine!DX52,""),"")</f>
        <v/>
      </c>
      <c r="R52" s="41" t="str">
        <f>IF($A52=2,IF(ISNUMBER(REGION!DY52-Ukraine!DY52),REGION!DY52-Ukraine!DY52,""),"")</f>
        <v/>
      </c>
      <c r="S52" s="44" t="str">
        <f t="shared" si="1"/>
        <v/>
      </c>
      <c r="T52" s="1" t="str">
        <f t="shared" si="4"/>
        <v/>
      </c>
      <c r="V52" s="1" t="str">
        <f t="shared" si="2"/>
        <v/>
      </c>
      <c r="W52" s="40" t="str">
        <f>IF(V52&gt;1,Employment!$S52,"")</f>
        <v/>
      </c>
    </row>
    <row r="53" spans="1:23" ht="10.5" x14ac:dyDescent="0.25">
      <c r="A53" s="39">
        <f>'Industry selection'!C53</f>
        <v>1</v>
      </c>
      <c r="B53" s="2">
        <v>13.1</v>
      </c>
      <c r="C53" s="2" t="s">
        <v>108</v>
      </c>
      <c r="D53" s="40" t="str">
        <f>IF($A53=2,IF(ISNUMBER(REGION!DT53-REGION!DT$4),REGION!DT53-REGION!DT$4,""),"")</f>
        <v/>
      </c>
      <c r="E53" s="40" t="str">
        <f>IF($A53=2,IF(ISNUMBER(REGION!DU53-REGION!DU$4),REGION!DU53-REGION!DU$4,""),"")</f>
        <v/>
      </c>
      <c r="F53" s="40" t="str">
        <f>IF($A53=2,IF(ISNUMBER(REGION!DV53-REGION!DV$4),REGION!DV53-REGION!DV$4,""),"")</f>
        <v/>
      </c>
      <c r="G53" s="40" t="str">
        <f>IF($A53=2,IF(ISNUMBER(REGION!DW53-REGION!DW$4),REGION!DW53-REGION!DW$4,""),"")</f>
        <v/>
      </c>
      <c r="H53" s="40" t="str">
        <f>IF($A53=2,IF(ISNUMBER(REGION!DX53-REGION!DX$4),REGION!DX53-REGION!DX$4,""),"")</f>
        <v/>
      </c>
      <c r="I53" s="41" t="str">
        <f>IF($A53=2,IF(ISNUMBER(REGION!DY53-REGION!DY$4),REGION!DY53-REGION!DY$4,""),"")</f>
        <v/>
      </c>
      <c r="J53" s="44" t="str">
        <f t="shared" si="0"/>
        <v/>
      </c>
      <c r="K53" s="1" t="str">
        <f t="shared" si="3"/>
        <v/>
      </c>
      <c r="M53" s="40" t="str">
        <f>IF($A53=2,IF(ISNUMBER(REGION!DT53-Ukraine!DT53),REGION!DT53-Ukraine!DT53,""),"")</f>
        <v/>
      </c>
      <c r="N53" s="40" t="str">
        <f>IF($A53=2,IF(ISNUMBER(REGION!DU53-Ukraine!DU53),REGION!DU53-Ukraine!DU53,""),"")</f>
        <v/>
      </c>
      <c r="O53" s="40" t="str">
        <f>IF($A53=2,IF(ISNUMBER(REGION!DV53-Ukraine!DV53),REGION!DV53-Ukraine!DV53,""),"")</f>
        <v/>
      </c>
      <c r="P53" s="40" t="str">
        <f>IF($A53=2,IF(ISNUMBER(REGION!DW53-Ukraine!DW53),REGION!DW53-Ukraine!DW53,""),"")</f>
        <v/>
      </c>
      <c r="Q53" s="40" t="str">
        <f>IF($A53=2,IF(ISNUMBER(REGION!DX53-Ukraine!DX53),REGION!DX53-Ukraine!DX53,""),"")</f>
        <v/>
      </c>
      <c r="R53" s="41" t="str">
        <f>IF($A53=2,IF(ISNUMBER(REGION!DY53-Ukraine!DY53),REGION!DY53-Ukraine!DY53,""),"")</f>
        <v/>
      </c>
      <c r="S53" s="44" t="str">
        <f t="shared" si="1"/>
        <v/>
      </c>
      <c r="T53" s="1" t="str">
        <f t="shared" si="4"/>
        <v/>
      </c>
      <c r="V53" s="1" t="str">
        <f t="shared" si="2"/>
        <v/>
      </c>
      <c r="W53" s="40" t="str">
        <f>IF(V53&gt;1,Employment!$S53,"")</f>
        <v/>
      </c>
    </row>
    <row r="54" spans="1:23" ht="10.5" x14ac:dyDescent="0.25">
      <c r="A54" s="39">
        <f>'Industry selection'!C54</f>
        <v>1</v>
      </c>
      <c r="B54" s="2">
        <v>13.2</v>
      </c>
      <c r="C54" s="2" t="s">
        <v>110</v>
      </c>
      <c r="D54" s="40" t="str">
        <f>IF($A54=2,IF(ISNUMBER(REGION!DT54-REGION!DT$4),REGION!DT54-REGION!DT$4,""),"")</f>
        <v/>
      </c>
      <c r="E54" s="40" t="str">
        <f>IF($A54=2,IF(ISNUMBER(REGION!DU54-REGION!DU$4),REGION!DU54-REGION!DU$4,""),"")</f>
        <v/>
      </c>
      <c r="F54" s="40" t="str">
        <f>IF($A54=2,IF(ISNUMBER(REGION!DV54-REGION!DV$4),REGION!DV54-REGION!DV$4,""),"")</f>
        <v/>
      </c>
      <c r="G54" s="40" t="str">
        <f>IF($A54=2,IF(ISNUMBER(REGION!DW54-REGION!DW$4),REGION!DW54-REGION!DW$4,""),"")</f>
        <v/>
      </c>
      <c r="H54" s="40" t="str">
        <f>IF($A54=2,IF(ISNUMBER(REGION!DX54-REGION!DX$4),REGION!DX54-REGION!DX$4,""),"")</f>
        <v/>
      </c>
      <c r="I54" s="41" t="str">
        <f>IF($A54=2,IF(ISNUMBER(REGION!DY54-REGION!DY$4),REGION!DY54-REGION!DY$4,""),"")</f>
        <v/>
      </c>
      <c r="J54" s="44" t="str">
        <f t="shared" si="0"/>
        <v/>
      </c>
      <c r="K54" s="1" t="str">
        <f t="shared" si="3"/>
        <v/>
      </c>
      <c r="M54" s="40" t="str">
        <f>IF($A54=2,IF(ISNUMBER(REGION!DT54-Ukraine!DT54),REGION!DT54-Ukraine!DT54,""),"")</f>
        <v/>
      </c>
      <c r="N54" s="40" t="str">
        <f>IF($A54=2,IF(ISNUMBER(REGION!DU54-Ukraine!DU54),REGION!DU54-Ukraine!DU54,""),"")</f>
        <v/>
      </c>
      <c r="O54" s="40" t="str">
        <f>IF($A54=2,IF(ISNUMBER(REGION!DV54-Ukraine!DV54),REGION!DV54-Ukraine!DV54,""),"")</f>
        <v/>
      </c>
      <c r="P54" s="40" t="str">
        <f>IF($A54=2,IF(ISNUMBER(REGION!DW54-Ukraine!DW54),REGION!DW54-Ukraine!DW54,""),"")</f>
        <v/>
      </c>
      <c r="Q54" s="40" t="str">
        <f>IF($A54=2,IF(ISNUMBER(REGION!DX54-Ukraine!DX54),REGION!DX54-Ukraine!DX54,""),"")</f>
        <v/>
      </c>
      <c r="R54" s="41" t="str">
        <f>IF($A54=2,IF(ISNUMBER(REGION!DY54-Ukraine!DY54),REGION!DY54-Ukraine!DY54,""),"")</f>
        <v/>
      </c>
      <c r="S54" s="44" t="str">
        <f t="shared" si="1"/>
        <v/>
      </c>
      <c r="T54" s="1" t="str">
        <f t="shared" si="4"/>
        <v/>
      </c>
      <c r="V54" s="1" t="str">
        <f t="shared" si="2"/>
        <v/>
      </c>
      <c r="W54" s="40" t="str">
        <f>IF(V54&gt;1,Employment!$S54,"")</f>
        <v/>
      </c>
    </row>
    <row r="55" spans="1:23" ht="10.5" x14ac:dyDescent="0.25">
      <c r="A55" s="39">
        <f>'Industry selection'!C55</f>
        <v>2</v>
      </c>
      <c r="B55" s="2">
        <v>13.3</v>
      </c>
      <c r="C55" s="2" t="s">
        <v>112</v>
      </c>
      <c r="D55" s="40" t="str">
        <f>IF($A55=2,IF(ISNUMBER(REGION!DT55-REGION!DT$4),REGION!DT55-REGION!DT$4,""),"")</f>
        <v/>
      </c>
      <c r="E55" s="40" t="str">
        <f>IF($A55=2,IF(ISNUMBER(REGION!DU55-REGION!DU$4),REGION!DU55-REGION!DU$4,""),"")</f>
        <v/>
      </c>
      <c r="F55" s="40" t="str">
        <f>IF($A55=2,IF(ISNUMBER(REGION!DV55-REGION!DV$4),REGION!DV55-REGION!DV$4,""),"")</f>
        <v/>
      </c>
      <c r="G55" s="40">
        <f>IF($A55=2,IF(ISNUMBER(REGION!DW55-REGION!DW$4),REGION!DW55-REGION!DW$4,""),"")</f>
        <v>-0.11682540461043045</v>
      </c>
      <c r="H55" s="40" t="str">
        <f>IF($A55=2,IF(ISNUMBER(REGION!DX55-REGION!DX$4),REGION!DX55-REGION!DX$4,""),"")</f>
        <v/>
      </c>
      <c r="I55" s="41">
        <f>IF($A55=2,IF(ISNUMBER(REGION!DY55-REGION!DY$4),REGION!DY55-REGION!DY$4,""),"")</f>
        <v>-0.56546096970372806</v>
      </c>
      <c r="J55" s="44">
        <f t="shared" si="0"/>
        <v>0</v>
      </c>
      <c r="K55" s="1" t="str">
        <f t="shared" si="3"/>
        <v/>
      </c>
      <c r="M55" s="40" t="str">
        <f>IF($A55=2,IF(ISNUMBER(REGION!DT55-Ukraine!DT55),REGION!DT55-Ukraine!DT55,""),"")</f>
        <v/>
      </c>
      <c r="N55" s="40" t="str">
        <f>IF($A55=2,IF(ISNUMBER(REGION!DU55-Ukraine!DU55),REGION!DU55-Ukraine!DU55,""),"")</f>
        <v/>
      </c>
      <c r="O55" s="40" t="str">
        <f>IF($A55=2,IF(ISNUMBER(REGION!DV55-Ukraine!DV55),REGION!DV55-Ukraine!DV55,""),"")</f>
        <v/>
      </c>
      <c r="P55" s="40">
        <f>IF($A55=2,IF(ISNUMBER(REGION!DW55-Ukraine!DW55),REGION!DW55-Ukraine!DW55,""),"")</f>
        <v>1.0002399565920417E-2</v>
      </c>
      <c r="Q55" s="40" t="str">
        <f>IF($A55=2,IF(ISNUMBER(REGION!DX55-Ukraine!DX55),REGION!DX55-Ukraine!DX55,""),"")</f>
        <v/>
      </c>
      <c r="R55" s="41">
        <f>IF($A55=2,IF(ISNUMBER(REGION!DY55-Ukraine!DY55),REGION!DY55-Ukraine!DY55,""),"")</f>
        <v>-0.20561682534831216</v>
      </c>
      <c r="S55" s="44">
        <f t="shared" si="1"/>
        <v>1</v>
      </c>
      <c r="T55" s="1" t="str">
        <f t="shared" si="4"/>
        <v/>
      </c>
      <c r="V55" s="1">
        <f t="shared" si="2"/>
        <v>0</v>
      </c>
      <c r="W55" s="40" t="str">
        <f>IF(V55&gt;1,Employment!$S55,"")</f>
        <v/>
      </c>
    </row>
    <row r="56" spans="1:23" ht="10.5" x14ac:dyDescent="0.25">
      <c r="A56" s="39">
        <f>'Industry selection'!C56</f>
        <v>2</v>
      </c>
      <c r="B56" s="2">
        <v>13.9</v>
      </c>
      <c r="C56" s="2" t="s">
        <v>114</v>
      </c>
      <c r="D56" s="40" t="str">
        <f>IF($A56=2,IF(ISNUMBER(REGION!DT56-REGION!DT$4),REGION!DT56-REGION!DT$4,""),"")</f>
        <v/>
      </c>
      <c r="E56" s="40">
        <f>IF($A56=2,IF(ISNUMBER(REGION!DU56-REGION!DU$4),REGION!DU56-REGION!DU$4,""),"")</f>
        <v>0.26483177365415589</v>
      </c>
      <c r="F56" s="40" t="str">
        <f>IF($A56=2,IF(ISNUMBER(REGION!DV56-REGION!DV$4),REGION!DV56-REGION!DV$4,""),"")</f>
        <v/>
      </c>
      <c r="G56" s="40" t="str">
        <f>IF($A56=2,IF(ISNUMBER(REGION!DW56-REGION!DW$4),REGION!DW56-REGION!DW$4,""),"")</f>
        <v/>
      </c>
      <c r="H56" s="40" t="str">
        <f>IF($A56=2,IF(ISNUMBER(REGION!DX56-REGION!DX$4),REGION!DX56-REGION!DX$4,""),"")</f>
        <v/>
      </c>
      <c r="I56" s="41" t="str">
        <f>IF($A56=2,IF(ISNUMBER(REGION!DY56-REGION!DY$4),REGION!DY56-REGION!DY$4,""),"")</f>
        <v/>
      </c>
      <c r="J56" s="44">
        <f t="shared" si="0"/>
        <v>1</v>
      </c>
      <c r="K56" s="1">
        <f t="shared" si="3"/>
        <v>0</v>
      </c>
      <c r="M56" s="40" t="str">
        <f>IF($A56=2,IF(ISNUMBER(REGION!DT56-Ukraine!DT56),REGION!DT56-Ukraine!DT56,""),"")</f>
        <v/>
      </c>
      <c r="N56" s="40">
        <f>IF($A56=2,IF(ISNUMBER(REGION!DU56-Ukraine!DU56),REGION!DU56-Ukraine!DU56,""),"")</f>
        <v>0.19729306550953285</v>
      </c>
      <c r="O56" s="40" t="str">
        <f>IF($A56=2,IF(ISNUMBER(REGION!DV56-Ukraine!DV56),REGION!DV56-Ukraine!DV56,""),"")</f>
        <v/>
      </c>
      <c r="P56" s="40" t="str">
        <f>IF($A56=2,IF(ISNUMBER(REGION!DW56-Ukraine!DW56),REGION!DW56-Ukraine!DW56,""),"")</f>
        <v/>
      </c>
      <c r="Q56" s="40" t="str">
        <f>IF($A56=2,IF(ISNUMBER(REGION!DX56-Ukraine!DX56),REGION!DX56-Ukraine!DX56,""),"")</f>
        <v/>
      </c>
      <c r="R56" s="41" t="str">
        <f>IF($A56=2,IF(ISNUMBER(REGION!DY56-Ukraine!DY56),REGION!DY56-Ukraine!DY56,""),"")</f>
        <v/>
      </c>
      <c r="S56" s="44">
        <f t="shared" si="1"/>
        <v>1</v>
      </c>
      <c r="T56" s="1">
        <f t="shared" si="4"/>
        <v>0</v>
      </c>
      <c r="V56" s="1">
        <f t="shared" si="2"/>
        <v>0</v>
      </c>
      <c r="W56" s="40" t="str">
        <f>IF(V56&gt;1,Employment!$S56,"")</f>
        <v/>
      </c>
    </row>
    <row r="57" spans="1:23" ht="10.5" x14ac:dyDescent="0.25">
      <c r="A57" s="39" t="str">
        <f>'Industry selection'!C57</f>
        <v/>
      </c>
      <c r="B57" s="2">
        <v>14</v>
      </c>
      <c r="C57" s="2" t="s">
        <v>116</v>
      </c>
      <c r="D57" s="40" t="str">
        <f>IF($A57=2,IF(ISNUMBER(REGION!DT57-REGION!DT$4),REGION!DT57-REGION!DT$4,""),"")</f>
        <v/>
      </c>
      <c r="E57" s="40" t="str">
        <f>IF($A57=2,IF(ISNUMBER(REGION!DU57-REGION!DU$4),REGION!DU57-REGION!DU$4,""),"")</f>
        <v/>
      </c>
      <c r="F57" s="40" t="str">
        <f>IF($A57=2,IF(ISNUMBER(REGION!DV57-REGION!DV$4),REGION!DV57-REGION!DV$4,""),"")</f>
        <v/>
      </c>
      <c r="G57" s="40" t="str">
        <f>IF($A57=2,IF(ISNUMBER(REGION!DW57-REGION!DW$4),REGION!DW57-REGION!DW$4,""),"")</f>
        <v/>
      </c>
      <c r="H57" s="40" t="str">
        <f>IF($A57=2,IF(ISNUMBER(REGION!DX57-REGION!DX$4),REGION!DX57-REGION!DX$4,""),"")</f>
        <v/>
      </c>
      <c r="I57" s="41" t="str">
        <f>IF($A57=2,IF(ISNUMBER(REGION!DY57-REGION!DY$4),REGION!DY57-REGION!DY$4,""),"")</f>
        <v/>
      </c>
      <c r="J57" s="44" t="str">
        <f t="shared" si="0"/>
        <v/>
      </c>
      <c r="K57" s="1" t="str">
        <f t="shared" si="3"/>
        <v/>
      </c>
      <c r="M57" s="40" t="str">
        <f>IF($A57=2,IF(ISNUMBER(REGION!DT57-Ukraine!DT57),REGION!DT57-Ukraine!DT57,""),"")</f>
        <v/>
      </c>
      <c r="N57" s="40" t="str">
        <f>IF($A57=2,IF(ISNUMBER(REGION!DU57-Ukraine!DU57),REGION!DU57-Ukraine!DU57,""),"")</f>
        <v/>
      </c>
      <c r="O57" s="40" t="str">
        <f>IF($A57=2,IF(ISNUMBER(REGION!DV57-Ukraine!DV57),REGION!DV57-Ukraine!DV57,""),"")</f>
        <v/>
      </c>
      <c r="P57" s="40" t="str">
        <f>IF($A57=2,IF(ISNUMBER(REGION!DW57-Ukraine!DW57),REGION!DW57-Ukraine!DW57,""),"")</f>
        <v/>
      </c>
      <c r="Q57" s="40" t="str">
        <f>IF($A57=2,IF(ISNUMBER(REGION!DX57-Ukraine!DX57),REGION!DX57-Ukraine!DX57,""),"")</f>
        <v/>
      </c>
      <c r="R57" s="41" t="str">
        <f>IF($A57=2,IF(ISNUMBER(REGION!DY57-Ukraine!DY57),REGION!DY57-Ukraine!DY57,""),"")</f>
        <v/>
      </c>
      <c r="S57" s="44" t="str">
        <f t="shared" si="1"/>
        <v/>
      </c>
      <c r="T57" s="1" t="str">
        <f t="shared" si="4"/>
        <v/>
      </c>
      <c r="V57" s="1" t="str">
        <f t="shared" si="2"/>
        <v/>
      </c>
      <c r="W57" s="40" t="str">
        <f>IF(V57&gt;1,Employment!$S57,"")</f>
        <v/>
      </c>
    </row>
    <row r="58" spans="1:23" ht="10.5" x14ac:dyDescent="0.25">
      <c r="A58" s="39">
        <f>'Industry selection'!C58</f>
        <v>2</v>
      </c>
      <c r="B58" s="2">
        <v>14.1</v>
      </c>
      <c r="C58" s="2" t="s">
        <v>118</v>
      </c>
      <c r="D58" s="40">
        <f>IF($A58=2,IF(ISNUMBER(REGION!DT58-REGION!DT$4),REGION!DT58-REGION!DT$4,""),"")</f>
        <v>3.1376001057343839E-2</v>
      </c>
      <c r="E58" s="40">
        <f>IF($A58=2,IF(ISNUMBER(REGION!DU58-REGION!DU$4),REGION!DU58-REGION!DU$4,""),"")</f>
        <v>0.30539304748130558</v>
      </c>
      <c r="F58" s="40">
        <f>IF($A58=2,IF(ISNUMBER(REGION!DV58-REGION!DV$4),REGION!DV58-REGION!DV$4,""),"")</f>
        <v>0.12250437441241901</v>
      </c>
      <c r="G58" s="40" t="str">
        <f>IF($A58=2,IF(ISNUMBER(REGION!DW58-REGION!DW$4),REGION!DW58-REGION!DW$4,""),"")</f>
        <v/>
      </c>
      <c r="H58" s="40" t="str">
        <f>IF($A58=2,IF(ISNUMBER(REGION!DX58-REGION!DX$4),REGION!DX58-REGION!DX$4,""),"")</f>
        <v/>
      </c>
      <c r="I58" s="41" t="str">
        <f>IF($A58=2,IF(ISNUMBER(REGION!DY58-REGION!DY$4),REGION!DY58-REGION!DY$4,""),"")</f>
        <v/>
      </c>
      <c r="J58" s="44">
        <f t="shared" si="0"/>
        <v>3</v>
      </c>
      <c r="K58" s="1">
        <f t="shared" si="3"/>
        <v>1</v>
      </c>
      <c r="M58" s="40">
        <f>IF($A58=2,IF(ISNUMBER(REGION!DT58-Ukraine!DT58),REGION!DT58-Ukraine!DT58,""),"")</f>
        <v>4.585442870599854E-2</v>
      </c>
      <c r="N58" s="40">
        <f>IF($A58=2,IF(ISNUMBER(REGION!DU58-Ukraine!DU58),REGION!DU58-Ukraine!DU58,""),"")</f>
        <v>0.22084266698302812</v>
      </c>
      <c r="O58" s="40">
        <f>IF($A58=2,IF(ISNUMBER(REGION!DV58-Ukraine!DV58),REGION!DV58-Ukraine!DV58,""),"")</f>
        <v>-3.9224329812699299E-3</v>
      </c>
      <c r="P58" s="40" t="str">
        <f>IF($A58=2,IF(ISNUMBER(REGION!DW58-Ukraine!DW58),REGION!DW58-Ukraine!DW58,""),"")</f>
        <v/>
      </c>
      <c r="Q58" s="40" t="str">
        <f>IF($A58=2,IF(ISNUMBER(REGION!DX58-Ukraine!DX58),REGION!DX58-Ukraine!DX58,""),"")</f>
        <v/>
      </c>
      <c r="R58" s="41" t="str">
        <f>IF($A58=2,IF(ISNUMBER(REGION!DY58-Ukraine!DY58),REGION!DY58-Ukraine!DY58,""),"")</f>
        <v/>
      </c>
      <c r="S58" s="44">
        <f t="shared" si="1"/>
        <v>2</v>
      </c>
      <c r="T58" s="1">
        <f t="shared" si="4"/>
        <v>0</v>
      </c>
      <c r="V58" s="1">
        <f t="shared" si="2"/>
        <v>1</v>
      </c>
      <c r="W58" s="40" t="str">
        <f>IF(V58&gt;1,Employment!$S58,"")</f>
        <v/>
      </c>
    </row>
    <row r="59" spans="1:23" ht="10.5" x14ac:dyDescent="0.25">
      <c r="A59" s="39">
        <f>'Industry selection'!C59</f>
        <v>1</v>
      </c>
      <c r="B59" s="2">
        <v>14.2</v>
      </c>
      <c r="C59" s="2" t="s">
        <v>120</v>
      </c>
      <c r="D59" s="40" t="str">
        <f>IF($A59=2,IF(ISNUMBER(REGION!DT59-REGION!DT$4),REGION!DT59-REGION!DT$4,""),"")</f>
        <v/>
      </c>
      <c r="E59" s="40" t="str">
        <f>IF($A59=2,IF(ISNUMBER(REGION!DU59-REGION!DU$4),REGION!DU59-REGION!DU$4,""),"")</f>
        <v/>
      </c>
      <c r="F59" s="40" t="str">
        <f>IF($A59=2,IF(ISNUMBER(REGION!DV59-REGION!DV$4),REGION!DV59-REGION!DV$4,""),"")</f>
        <v/>
      </c>
      <c r="G59" s="40" t="str">
        <f>IF($A59=2,IF(ISNUMBER(REGION!DW59-REGION!DW$4),REGION!DW59-REGION!DW$4,""),"")</f>
        <v/>
      </c>
      <c r="H59" s="40" t="str">
        <f>IF($A59=2,IF(ISNUMBER(REGION!DX59-REGION!DX$4),REGION!DX59-REGION!DX$4,""),"")</f>
        <v/>
      </c>
      <c r="I59" s="41" t="str">
        <f>IF($A59=2,IF(ISNUMBER(REGION!DY59-REGION!DY$4),REGION!DY59-REGION!DY$4,""),"")</f>
        <v/>
      </c>
      <c r="J59" s="44" t="str">
        <f t="shared" si="0"/>
        <v/>
      </c>
      <c r="K59" s="1" t="str">
        <f t="shared" si="3"/>
        <v/>
      </c>
      <c r="M59" s="40" t="str">
        <f>IF($A59=2,IF(ISNUMBER(REGION!DT59-Ukraine!DT59),REGION!DT59-Ukraine!DT59,""),"")</f>
        <v/>
      </c>
      <c r="N59" s="40" t="str">
        <f>IF($A59=2,IF(ISNUMBER(REGION!DU59-Ukraine!DU59),REGION!DU59-Ukraine!DU59,""),"")</f>
        <v/>
      </c>
      <c r="O59" s="40" t="str">
        <f>IF($A59=2,IF(ISNUMBER(REGION!DV59-Ukraine!DV59),REGION!DV59-Ukraine!DV59,""),"")</f>
        <v/>
      </c>
      <c r="P59" s="40" t="str">
        <f>IF($A59=2,IF(ISNUMBER(REGION!DW59-Ukraine!DW59),REGION!DW59-Ukraine!DW59,""),"")</f>
        <v/>
      </c>
      <c r="Q59" s="40" t="str">
        <f>IF($A59=2,IF(ISNUMBER(REGION!DX59-Ukraine!DX59),REGION!DX59-Ukraine!DX59,""),"")</f>
        <v/>
      </c>
      <c r="R59" s="41" t="str">
        <f>IF($A59=2,IF(ISNUMBER(REGION!DY59-Ukraine!DY59),REGION!DY59-Ukraine!DY59,""),"")</f>
        <v/>
      </c>
      <c r="S59" s="44" t="str">
        <f t="shared" si="1"/>
        <v/>
      </c>
      <c r="T59" s="1" t="str">
        <f t="shared" si="4"/>
        <v/>
      </c>
      <c r="V59" s="1" t="str">
        <f t="shared" si="2"/>
        <v/>
      </c>
      <c r="W59" s="40" t="str">
        <f>IF(V59&gt;1,Employment!$S59,"")</f>
        <v/>
      </c>
    </row>
    <row r="60" spans="1:23" ht="10.5" x14ac:dyDescent="0.25">
      <c r="A60" s="39">
        <f>'Industry selection'!C60</f>
        <v>2</v>
      </c>
      <c r="B60" s="2">
        <v>14.3</v>
      </c>
      <c r="C60" s="2" t="s">
        <v>122</v>
      </c>
      <c r="D60" s="40" t="str">
        <f>IF($A60=2,IF(ISNUMBER(REGION!DT60-REGION!DT$4),REGION!DT60-REGION!DT$4,""),"")</f>
        <v/>
      </c>
      <c r="E60" s="40">
        <f>IF($A60=2,IF(ISNUMBER(REGION!DU60-REGION!DU$4),REGION!DU60-REGION!DU$4,""),"")</f>
        <v>-2.7130350029872963E-2</v>
      </c>
      <c r="F60" s="40">
        <f>IF($A60=2,IF(ISNUMBER(REGION!DV60-REGION!DV$4),REGION!DV60-REGION!DV$4,""),"")</f>
        <v>-0.19941907522280133</v>
      </c>
      <c r="G60" s="40" t="str">
        <f>IF($A60=2,IF(ISNUMBER(REGION!DW60-REGION!DW$4),REGION!DW60-REGION!DW$4,""),"")</f>
        <v/>
      </c>
      <c r="H60" s="40" t="str">
        <f>IF($A60=2,IF(ISNUMBER(REGION!DX60-REGION!DX$4),REGION!DX60-REGION!DX$4,""),"")</f>
        <v/>
      </c>
      <c r="I60" s="41" t="str">
        <f>IF($A60=2,IF(ISNUMBER(REGION!DY60-REGION!DY$4),REGION!DY60-REGION!DY$4,""),"")</f>
        <v/>
      </c>
      <c r="J60" s="44">
        <f t="shared" si="0"/>
        <v>0</v>
      </c>
      <c r="K60" s="1">
        <f t="shared" si="3"/>
        <v>0</v>
      </c>
      <c r="M60" s="40" t="str">
        <f>IF($A60=2,IF(ISNUMBER(REGION!DT60-Ukraine!DT60),REGION!DT60-Ukraine!DT60,""),"")</f>
        <v/>
      </c>
      <c r="N60" s="40">
        <f>IF($A60=2,IF(ISNUMBER(REGION!DU60-Ukraine!DU60),REGION!DU60-Ukraine!DU60,""),"")</f>
        <v>7.4097909374723825E-2</v>
      </c>
      <c r="O60" s="40">
        <f>IF($A60=2,IF(ISNUMBER(REGION!DV60-Ukraine!DV60),REGION!DV60-Ukraine!DV60,""),"")</f>
        <v>-0.11115716748798854</v>
      </c>
      <c r="P60" s="40" t="str">
        <f>IF($A60=2,IF(ISNUMBER(REGION!DW60-Ukraine!DW60),REGION!DW60-Ukraine!DW60,""),"")</f>
        <v/>
      </c>
      <c r="Q60" s="40" t="str">
        <f>IF($A60=2,IF(ISNUMBER(REGION!DX60-Ukraine!DX60),REGION!DX60-Ukraine!DX60,""),"")</f>
        <v/>
      </c>
      <c r="R60" s="41" t="str">
        <f>IF($A60=2,IF(ISNUMBER(REGION!DY60-Ukraine!DY60),REGION!DY60-Ukraine!DY60,""),"")</f>
        <v/>
      </c>
      <c r="S60" s="44">
        <f t="shared" si="1"/>
        <v>1</v>
      </c>
      <c r="T60" s="1">
        <f t="shared" si="4"/>
        <v>0</v>
      </c>
      <c r="V60" s="1">
        <f t="shared" si="2"/>
        <v>0</v>
      </c>
      <c r="W60" s="40" t="str">
        <f>IF(V60&gt;1,Employment!$S60,"")</f>
        <v/>
      </c>
    </row>
    <row r="61" spans="1:23" ht="10.5" x14ac:dyDescent="0.25">
      <c r="A61" s="39">
        <f>'Industry selection'!C61</f>
        <v>2</v>
      </c>
      <c r="B61" s="2">
        <v>15</v>
      </c>
      <c r="C61" s="2" t="s">
        <v>124</v>
      </c>
      <c r="D61" s="40">
        <f>IF($A61=2,IF(ISNUMBER(REGION!DT61-REGION!DT$4),REGION!DT61-REGION!DT$4,""),"")</f>
        <v>-9.3129070296844585E-3</v>
      </c>
      <c r="E61" s="40">
        <f>IF($A61=2,IF(ISNUMBER(REGION!DU61-REGION!DU$4),REGION!DU61-REGION!DU$4,""),"")</f>
        <v>-0.17078431124799487</v>
      </c>
      <c r="F61" s="40" t="str">
        <f>IF($A61=2,IF(ISNUMBER(REGION!DV61-REGION!DV$4),REGION!DV61-REGION!DV$4,""),"")</f>
        <v/>
      </c>
      <c r="G61" s="40" t="str">
        <f>IF($A61=2,IF(ISNUMBER(REGION!DW61-REGION!DW$4),REGION!DW61-REGION!DW$4,""),"")</f>
        <v/>
      </c>
      <c r="H61" s="40" t="str">
        <f>IF($A61=2,IF(ISNUMBER(REGION!DX61-REGION!DX$4),REGION!DX61-REGION!DX$4,""),"")</f>
        <v/>
      </c>
      <c r="I61" s="41" t="str">
        <f>IF($A61=2,IF(ISNUMBER(REGION!DY61-REGION!DY$4),REGION!DY61-REGION!DY$4,""),"")</f>
        <v/>
      </c>
      <c r="J61" s="44">
        <f t="shared" si="0"/>
        <v>0</v>
      </c>
      <c r="K61" s="1">
        <f t="shared" si="3"/>
        <v>0</v>
      </c>
      <c r="M61" s="40">
        <f>IF($A61=2,IF(ISNUMBER(REGION!DT61-Ukraine!DT61),REGION!DT61-Ukraine!DT61,""),"")</f>
        <v>-1.6271475737987373E-2</v>
      </c>
      <c r="N61" s="40">
        <f>IF($A61=2,IF(ISNUMBER(REGION!DU61-Ukraine!DU61),REGION!DU61-Ukraine!DU61,""),"")</f>
        <v>-0.21307463276769301</v>
      </c>
      <c r="O61" s="40" t="str">
        <f>IF($A61=2,IF(ISNUMBER(REGION!DV61-Ukraine!DV61),REGION!DV61-Ukraine!DV61,""),"")</f>
        <v/>
      </c>
      <c r="P61" s="40" t="str">
        <f>IF($A61=2,IF(ISNUMBER(REGION!DW61-Ukraine!DW61),REGION!DW61-Ukraine!DW61,""),"")</f>
        <v/>
      </c>
      <c r="Q61" s="40" t="str">
        <f>IF($A61=2,IF(ISNUMBER(REGION!DX61-Ukraine!DX61),REGION!DX61-Ukraine!DX61,""),"")</f>
        <v/>
      </c>
      <c r="R61" s="41" t="str">
        <f>IF($A61=2,IF(ISNUMBER(REGION!DY61-Ukraine!DY61),REGION!DY61-Ukraine!DY61,""),"")</f>
        <v/>
      </c>
      <c r="S61" s="44">
        <f t="shared" si="1"/>
        <v>0</v>
      </c>
      <c r="T61" s="1">
        <f t="shared" si="4"/>
        <v>0</v>
      </c>
      <c r="V61" s="1">
        <f t="shared" si="2"/>
        <v>0</v>
      </c>
      <c r="W61" s="40" t="str">
        <f>IF(V61&gt;1,Employment!$S61,"")</f>
        <v/>
      </c>
    </row>
    <row r="62" spans="1:23" ht="10.5" x14ac:dyDescent="0.25">
      <c r="A62" s="39">
        <f>'Industry selection'!C62</f>
        <v>1</v>
      </c>
      <c r="B62" s="2">
        <v>15.1</v>
      </c>
      <c r="C62" s="2" t="s">
        <v>126</v>
      </c>
      <c r="D62" s="40" t="str">
        <f>IF($A62=2,IF(ISNUMBER(REGION!DT62-REGION!DT$4),REGION!DT62-REGION!DT$4,""),"")</f>
        <v/>
      </c>
      <c r="E62" s="40" t="str">
        <f>IF($A62=2,IF(ISNUMBER(REGION!DU62-REGION!DU$4),REGION!DU62-REGION!DU$4,""),"")</f>
        <v/>
      </c>
      <c r="F62" s="40" t="str">
        <f>IF($A62=2,IF(ISNUMBER(REGION!DV62-REGION!DV$4),REGION!DV62-REGION!DV$4,""),"")</f>
        <v/>
      </c>
      <c r="G62" s="40" t="str">
        <f>IF($A62=2,IF(ISNUMBER(REGION!DW62-REGION!DW$4),REGION!DW62-REGION!DW$4,""),"")</f>
        <v/>
      </c>
      <c r="H62" s="40" t="str">
        <f>IF($A62=2,IF(ISNUMBER(REGION!DX62-REGION!DX$4),REGION!DX62-REGION!DX$4,""),"")</f>
        <v/>
      </c>
      <c r="I62" s="41" t="str">
        <f>IF($A62=2,IF(ISNUMBER(REGION!DY62-REGION!DY$4),REGION!DY62-REGION!DY$4,""),"")</f>
        <v/>
      </c>
      <c r="J62" s="44" t="str">
        <f t="shared" si="0"/>
        <v/>
      </c>
      <c r="K62" s="1" t="str">
        <f t="shared" si="3"/>
        <v/>
      </c>
      <c r="M62" s="40" t="str">
        <f>IF($A62=2,IF(ISNUMBER(REGION!DT62-Ukraine!DT62),REGION!DT62-Ukraine!DT62,""),"")</f>
        <v/>
      </c>
      <c r="N62" s="40" t="str">
        <f>IF($A62=2,IF(ISNUMBER(REGION!DU62-Ukraine!DU62),REGION!DU62-Ukraine!DU62,""),"")</f>
        <v/>
      </c>
      <c r="O62" s="40" t="str">
        <f>IF($A62=2,IF(ISNUMBER(REGION!DV62-Ukraine!DV62),REGION!DV62-Ukraine!DV62,""),"")</f>
        <v/>
      </c>
      <c r="P62" s="40" t="str">
        <f>IF($A62=2,IF(ISNUMBER(REGION!DW62-Ukraine!DW62),REGION!DW62-Ukraine!DW62,""),"")</f>
        <v/>
      </c>
      <c r="Q62" s="40" t="str">
        <f>IF($A62=2,IF(ISNUMBER(REGION!DX62-Ukraine!DX62),REGION!DX62-Ukraine!DX62,""),"")</f>
        <v/>
      </c>
      <c r="R62" s="41" t="str">
        <f>IF($A62=2,IF(ISNUMBER(REGION!DY62-Ukraine!DY62),REGION!DY62-Ukraine!DY62,""),"")</f>
        <v/>
      </c>
      <c r="S62" s="44" t="str">
        <f t="shared" si="1"/>
        <v/>
      </c>
      <c r="T62" s="1" t="str">
        <f t="shared" si="4"/>
        <v/>
      </c>
      <c r="V62" s="1" t="str">
        <f t="shared" si="2"/>
        <v/>
      </c>
      <c r="W62" s="40" t="str">
        <f>IF(V62&gt;1,Employment!$S62,"")</f>
        <v/>
      </c>
    </row>
    <row r="63" spans="1:23" ht="10.5" x14ac:dyDescent="0.25">
      <c r="A63" s="39">
        <f>'Industry selection'!C63</f>
        <v>1</v>
      </c>
      <c r="B63" s="2">
        <v>15.2</v>
      </c>
      <c r="C63" s="2" t="s">
        <v>128</v>
      </c>
      <c r="D63" s="40" t="str">
        <f>IF($A63=2,IF(ISNUMBER(REGION!DT63-REGION!DT$4),REGION!DT63-REGION!DT$4,""),"")</f>
        <v/>
      </c>
      <c r="E63" s="40" t="str">
        <f>IF($A63=2,IF(ISNUMBER(REGION!DU63-REGION!DU$4),REGION!DU63-REGION!DU$4,""),"")</f>
        <v/>
      </c>
      <c r="F63" s="40" t="str">
        <f>IF($A63=2,IF(ISNUMBER(REGION!DV63-REGION!DV$4),REGION!DV63-REGION!DV$4,""),"")</f>
        <v/>
      </c>
      <c r="G63" s="40" t="str">
        <f>IF($A63=2,IF(ISNUMBER(REGION!DW63-REGION!DW$4),REGION!DW63-REGION!DW$4,""),"")</f>
        <v/>
      </c>
      <c r="H63" s="40" t="str">
        <f>IF($A63=2,IF(ISNUMBER(REGION!DX63-REGION!DX$4),REGION!DX63-REGION!DX$4,""),"")</f>
        <v/>
      </c>
      <c r="I63" s="41" t="str">
        <f>IF($A63=2,IF(ISNUMBER(REGION!DY63-REGION!DY$4),REGION!DY63-REGION!DY$4,""),"")</f>
        <v/>
      </c>
      <c r="J63" s="44" t="str">
        <f t="shared" si="0"/>
        <v/>
      </c>
      <c r="K63" s="1" t="str">
        <f t="shared" si="3"/>
        <v/>
      </c>
      <c r="M63" s="40" t="str">
        <f>IF($A63=2,IF(ISNUMBER(REGION!DT63-Ukraine!DT63),REGION!DT63-Ukraine!DT63,""),"")</f>
        <v/>
      </c>
      <c r="N63" s="40" t="str">
        <f>IF($A63=2,IF(ISNUMBER(REGION!DU63-Ukraine!DU63),REGION!DU63-Ukraine!DU63,""),"")</f>
        <v/>
      </c>
      <c r="O63" s="40" t="str">
        <f>IF($A63=2,IF(ISNUMBER(REGION!DV63-Ukraine!DV63),REGION!DV63-Ukraine!DV63,""),"")</f>
        <v/>
      </c>
      <c r="P63" s="40" t="str">
        <f>IF($A63=2,IF(ISNUMBER(REGION!DW63-Ukraine!DW63),REGION!DW63-Ukraine!DW63,""),"")</f>
        <v/>
      </c>
      <c r="Q63" s="40" t="str">
        <f>IF($A63=2,IF(ISNUMBER(REGION!DX63-Ukraine!DX63),REGION!DX63-Ukraine!DX63,""),"")</f>
        <v/>
      </c>
      <c r="R63" s="41" t="str">
        <f>IF($A63=2,IF(ISNUMBER(REGION!DY63-Ukraine!DY63),REGION!DY63-Ukraine!DY63,""),"")</f>
        <v/>
      </c>
      <c r="S63" s="44" t="str">
        <f t="shared" si="1"/>
        <v/>
      </c>
      <c r="T63" s="1" t="str">
        <f t="shared" si="4"/>
        <v/>
      </c>
      <c r="V63" s="1" t="str">
        <f t="shared" si="2"/>
        <v/>
      </c>
      <c r="W63" s="40" t="str">
        <f>IF(V63&gt;1,Employment!$S63,"")</f>
        <v/>
      </c>
    </row>
    <row r="64" spans="1:23" ht="10.5" x14ac:dyDescent="0.25">
      <c r="A64" s="39" t="str">
        <f>'Industry selection'!C64</f>
        <v/>
      </c>
      <c r="B64" s="2">
        <v>16</v>
      </c>
      <c r="C64" s="2" t="s">
        <v>130</v>
      </c>
      <c r="D64" s="40" t="str">
        <f>IF($A64=2,IF(ISNUMBER(REGION!DT64-REGION!DT$4),REGION!DT64-REGION!DT$4,""),"")</f>
        <v/>
      </c>
      <c r="E64" s="40" t="str">
        <f>IF($A64=2,IF(ISNUMBER(REGION!DU64-REGION!DU$4),REGION!DU64-REGION!DU$4,""),"")</f>
        <v/>
      </c>
      <c r="F64" s="40" t="str">
        <f>IF($A64=2,IF(ISNUMBER(REGION!DV64-REGION!DV$4),REGION!DV64-REGION!DV$4,""),"")</f>
        <v/>
      </c>
      <c r="G64" s="40" t="str">
        <f>IF($A64=2,IF(ISNUMBER(REGION!DW64-REGION!DW$4),REGION!DW64-REGION!DW$4,""),"")</f>
        <v/>
      </c>
      <c r="H64" s="40" t="str">
        <f>IF($A64=2,IF(ISNUMBER(REGION!DX64-REGION!DX$4),REGION!DX64-REGION!DX$4,""),"")</f>
        <v/>
      </c>
      <c r="I64" s="41" t="str">
        <f>IF($A64=2,IF(ISNUMBER(REGION!DY64-REGION!DY$4),REGION!DY64-REGION!DY$4,""),"")</f>
        <v/>
      </c>
      <c r="J64" s="44" t="str">
        <f t="shared" si="0"/>
        <v/>
      </c>
      <c r="K64" s="1" t="str">
        <f t="shared" si="3"/>
        <v/>
      </c>
      <c r="M64" s="40" t="str">
        <f>IF($A64=2,IF(ISNUMBER(REGION!DT64-Ukraine!DT64),REGION!DT64-Ukraine!DT64,""),"")</f>
        <v/>
      </c>
      <c r="N64" s="40" t="str">
        <f>IF($A64=2,IF(ISNUMBER(REGION!DU64-Ukraine!DU64),REGION!DU64-Ukraine!DU64,""),"")</f>
        <v/>
      </c>
      <c r="O64" s="40" t="str">
        <f>IF($A64=2,IF(ISNUMBER(REGION!DV64-Ukraine!DV64),REGION!DV64-Ukraine!DV64,""),"")</f>
        <v/>
      </c>
      <c r="P64" s="40" t="str">
        <f>IF($A64=2,IF(ISNUMBER(REGION!DW64-Ukraine!DW64),REGION!DW64-Ukraine!DW64,""),"")</f>
        <v/>
      </c>
      <c r="Q64" s="40" t="str">
        <f>IF($A64=2,IF(ISNUMBER(REGION!DX64-Ukraine!DX64),REGION!DX64-Ukraine!DX64,""),"")</f>
        <v/>
      </c>
      <c r="R64" s="41" t="str">
        <f>IF($A64=2,IF(ISNUMBER(REGION!DY64-Ukraine!DY64),REGION!DY64-Ukraine!DY64,""),"")</f>
        <v/>
      </c>
      <c r="S64" s="44" t="str">
        <f t="shared" si="1"/>
        <v/>
      </c>
      <c r="T64" s="1" t="str">
        <f t="shared" si="4"/>
        <v/>
      </c>
      <c r="V64" s="1" t="str">
        <f t="shared" si="2"/>
        <v/>
      </c>
      <c r="W64" s="40" t="str">
        <f>IF(V64&gt;1,Employment!$S64,"")</f>
        <v/>
      </c>
    </row>
    <row r="65" spans="1:23" ht="10.5" x14ac:dyDescent="0.25">
      <c r="A65" s="39">
        <f>'Industry selection'!C65</f>
        <v>2</v>
      </c>
      <c r="B65" s="2">
        <v>16.100000000000001</v>
      </c>
      <c r="C65" s="2" t="s">
        <v>132</v>
      </c>
      <c r="D65" s="40">
        <f>IF($A65=2,IF(ISNUMBER(REGION!DT65-REGION!DT$4),REGION!DT65-REGION!DT$4,""),"")</f>
        <v>-0.15140926683487854</v>
      </c>
      <c r="E65" s="40">
        <f>IF($A65=2,IF(ISNUMBER(REGION!DU65-REGION!DU$4),REGION!DU65-REGION!DU$4,""),"")</f>
        <v>0.23169874821579151</v>
      </c>
      <c r="F65" s="40">
        <f>IF($A65=2,IF(ISNUMBER(REGION!DV65-REGION!DV$4),REGION!DV65-REGION!DV$4,""),"")</f>
        <v>0.42347683990198681</v>
      </c>
      <c r="G65" s="40">
        <f>IF($A65=2,IF(ISNUMBER(REGION!DW65-REGION!DW$4),REGION!DW65-REGION!DW$4,""),"")</f>
        <v>-7.560985303441603E-2</v>
      </c>
      <c r="H65" s="40">
        <f>IF($A65=2,IF(ISNUMBER(REGION!DX65-REGION!DX$4),REGION!DX65-REGION!DX$4,""),"")</f>
        <v>-0.17838731049175771</v>
      </c>
      <c r="I65" s="41">
        <f>IF($A65=2,IF(ISNUMBER(REGION!DY65-REGION!DY$4),REGION!DY65-REGION!DY$4,""),"")</f>
        <v>0.34245878675165553</v>
      </c>
      <c r="J65" s="44">
        <f t="shared" si="0"/>
        <v>2</v>
      </c>
      <c r="K65" s="1">
        <f t="shared" si="3"/>
        <v>0</v>
      </c>
      <c r="M65" s="40">
        <f>IF($A65=2,IF(ISNUMBER(REGION!DT65-Ukraine!DT65),REGION!DT65-Ukraine!DT65,""),"")</f>
        <v>-0.11585163210858185</v>
      </c>
      <c r="N65" s="40">
        <f>IF($A65=2,IF(ISNUMBER(REGION!DU65-Ukraine!DU65),REGION!DU65-Ukraine!DU65,""),"")</f>
        <v>0.20804352519486669</v>
      </c>
      <c r="O65" s="40">
        <f>IF($A65=2,IF(ISNUMBER(REGION!DV65-Ukraine!DV65),REGION!DV65-Ukraine!DV65,""),"")</f>
        <v>0.37691981545992759</v>
      </c>
      <c r="P65" s="40">
        <f>IF($A65=2,IF(ISNUMBER(REGION!DW65-Ukraine!DW65),REGION!DW65-Ukraine!DW65,""),"")</f>
        <v>-0.12258086815447378</v>
      </c>
      <c r="Q65" s="40">
        <f>IF($A65=2,IF(ISNUMBER(REGION!DX65-Ukraine!DX65),REGION!DX65-Ukraine!DX65,""),"")</f>
        <v>-0.15339551723718281</v>
      </c>
      <c r="R65" s="41">
        <f>IF($A65=2,IF(ISNUMBER(REGION!DY65-Ukraine!DY65),REGION!DY65-Ukraine!DY65,""),"")</f>
        <v>0.22543214486912522</v>
      </c>
      <c r="S65" s="44">
        <f t="shared" si="1"/>
        <v>2</v>
      </c>
      <c r="T65" s="1">
        <f t="shared" si="4"/>
        <v>0</v>
      </c>
      <c r="V65" s="1">
        <f t="shared" si="2"/>
        <v>0</v>
      </c>
      <c r="W65" s="40" t="str">
        <f>IF(V65&gt;1,Employment!$S65,"")</f>
        <v/>
      </c>
    </row>
    <row r="66" spans="1:23" ht="10.5" x14ac:dyDescent="0.25">
      <c r="A66" s="39">
        <f>'Industry selection'!C66</f>
        <v>2</v>
      </c>
      <c r="B66" s="2">
        <v>16.2</v>
      </c>
      <c r="C66" s="2" t="s">
        <v>134</v>
      </c>
      <c r="D66" s="40">
        <f>IF($A66=2,IF(ISNUMBER(REGION!DT66-REGION!DT$4),REGION!DT66-REGION!DT$4,""),"")</f>
        <v>-6.9677218940234598E-2</v>
      </c>
      <c r="E66" s="40">
        <f>IF($A66=2,IF(ISNUMBER(REGION!DU66-REGION!DU$4),REGION!DU66-REGION!DU$4,""),"")</f>
        <v>7.0987808549958675E-2</v>
      </c>
      <c r="F66" s="40">
        <f>IF($A66=2,IF(ISNUMBER(REGION!DV66-REGION!DV$4),REGION!DV66-REGION!DV$4,""),"")</f>
        <v>5.2321297454902993E-2</v>
      </c>
      <c r="G66" s="40">
        <f>IF($A66=2,IF(ISNUMBER(REGION!DW66-REGION!DW$4),REGION!DW66-REGION!DW$4,""),"")</f>
        <v>4.267253966068929E-2</v>
      </c>
      <c r="H66" s="40">
        <f>IF($A66=2,IF(ISNUMBER(REGION!DX66-REGION!DX$4),REGION!DX66-REGION!DX$4,""),"")</f>
        <v>0.25084728002722168</v>
      </c>
      <c r="I66" s="41">
        <f>IF($A66=2,IF(ISNUMBER(REGION!DY66-REGION!DY$4),REGION!DY66-REGION!DY$4,""),"")</f>
        <v>0.67178652967461439</v>
      </c>
      <c r="J66" s="44">
        <f t="shared" si="0"/>
        <v>4</v>
      </c>
      <c r="K66" s="1">
        <f t="shared" si="3"/>
        <v>1</v>
      </c>
      <c r="M66" s="40">
        <f>IF($A66=2,IF(ISNUMBER(REGION!DT66-Ukraine!DT66),REGION!DT66-Ukraine!DT66,""),"")</f>
        <v>-4.6136440329404005E-2</v>
      </c>
      <c r="N66" s="40">
        <f>IF($A66=2,IF(ISNUMBER(REGION!DU66-Ukraine!DU66),REGION!DU66-Ukraine!DU66,""),"")</f>
        <v>1.4782293911921318E-2</v>
      </c>
      <c r="O66" s="40">
        <f>IF($A66=2,IF(ISNUMBER(REGION!DV66-Ukraine!DV66),REGION!DV66-Ukraine!DV66,""),"")</f>
        <v>1.6614514102175626E-2</v>
      </c>
      <c r="P66" s="40">
        <f>IF($A66=2,IF(ISNUMBER(REGION!DW66-Ukraine!DW66),REGION!DW66-Ukraine!DW66,""),"")</f>
        <v>-6.3855853531008533E-2</v>
      </c>
      <c r="Q66" s="40">
        <f>IF($A66=2,IF(ISNUMBER(REGION!DX66-Ukraine!DX66),REGION!DX66-Ukraine!DX66,""),"")</f>
        <v>0.36368705967413772</v>
      </c>
      <c r="R66" s="41">
        <f>IF($A66=2,IF(ISNUMBER(REGION!DY66-Ukraine!DY66),REGION!DY66-Ukraine!DY66,""),"")</f>
        <v>0.516142880362088</v>
      </c>
      <c r="S66" s="44">
        <f t="shared" si="1"/>
        <v>3</v>
      </c>
      <c r="T66" s="1">
        <f t="shared" si="4"/>
        <v>1</v>
      </c>
      <c r="V66" s="1">
        <f t="shared" si="2"/>
        <v>2</v>
      </c>
      <c r="W66" s="40">
        <f>IF(V66&gt;1,Employment!$S66,"")</f>
        <v>5.2921568321745412E-3</v>
      </c>
    </row>
    <row r="67" spans="1:23" ht="10.5" x14ac:dyDescent="0.25">
      <c r="A67" s="39" t="str">
        <f>'Industry selection'!C67</f>
        <v/>
      </c>
      <c r="B67" s="2">
        <v>17</v>
      </c>
      <c r="C67" s="2" t="s">
        <v>136</v>
      </c>
      <c r="D67" s="40" t="str">
        <f>IF($A67=2,IF(ISNUMBER(REGION!DT67-REGION!DT$4),REGION!DT67-REGION!DT$4,""),"")</f>
        <v/>
      </c>
      <c r="E67" s="40" t="str">
        <f>IF($A67=2,IF(ISNUMBER(REGION!DU67-REGION!DU$4),REGION!DU67-REGION!DU$4,""),"")</f>
        <v/>
      </c>
      <c r="F67" s="40" t="str">
        <f>IF($A67=2,IF(ISNUMBER(REGION!DV67-REGION!DV$4),REGION!DV67-REGION!DV$4,""),"")</f>
        <v/>
      </c>
      <c r="G67" s="40" t="str">
        <f>IF($A67=2,IF(ISNUMBER(REGION!DW67-REGION!DW$4),REGION!DW67-REGION!DW$4,""),"")</f>
        <v/>
      </c>
      <c r="H67" s="40" t="str">
        <f>IF($A67=2,IF(ISNUMBER(REGION!DX67-REGION!DX$4),REGION!DX67-REGION!DX$4,""),"")</f>
        <v/>
      </c>
      <c r="I67" s="41" t="str">
        <f>IF($A67=2,IF(ISNUMBER(REGION!DY67-REGION!DY$4),REGION!DY67-REGION!DY$4,""),"")</f>
        <v/>
      </c>
      <c r="J67" s="44" t="str">
        <f t="shared" si="0"/>
        <v/>
      </c>
      <c r="K67" s="1" t="str">
        <f t="shared" si="3"/>
        <v/>
      </c>
      <c r="M67" s="40" t="str">
        <f>IF($A67=2,IF(ISNUMBER(REGION!DT67-Ukraine!DT67),REGION!DT67-Ukraine!DT67,""),"")</f>
        <v/>
      </c>
      <c r="N67" s="40" t="str">
        <f>IF($A67=2,IF(ISNUMBER(REGION!DU67-Ukraine!DU67),REGION!DU67-Ukraine!DU67,""),"")</f>
        <v/>
      </c>
      <c r="O67" s="40" t="str">
        <f>IF($A67=2,IF(ISNUMBER(REGION!DV67-Ukraine!DV67),REGION!DV67-Ukraine!DV67,""),"")</f>
        <v/>
      </c>
      <c r="P67" s="40" t="str">
        <f>IF($A67=2,IF(ISNUMBER(REGION!DW67-Ukraine!DW67),REGION!DW67-Ukraine!DW67,""),"")</f>
        <v/>
      </c>
      <c r="Q67" s="40" t="str">
        <f>IF($A67=2,IF(ISNUMBER(REGION!DX67-Ukraine!DX67),REGION!DX67-Ukraine!DX67,""),"")</f>
        <v/>
      </c>
      <c r="R67" s="41" t="str">
        <f>IF($A67=2,IF(ISNUMBER(REGION!DY67-Ukraine!DY67),REGION!DY67-Ukraine!DY67,""),"")</f>
        <v/>
      </c>
      <c r="S67" s="44" t="str">
        <f t="shared" si="1"/>
        <v/>
      </c>
      <c r="T67" s="1" t="str">
        <f t="shared" si="4"/>
        <v/>
      </c>
      <c r="V67" s="1" t="str">
        <f t="shared" si="2"/>
        <v/>
      </c>
      <c r="W67" s="40" t="str">
        <f>IF(V67&gt;1,Employment!$S67,"")</f>
        <v/>
      </c>
    </row>
    <row r="68" spans="1:23" ht="10.5" x14ac:dyDescent="0.25">
      <c r="A68" s="39">
        <f>'Industry selection'!C68</f>
        <v>1</v>
      </c>
      <c r="B68" s="2">
        <v>17.100000000000001</v>
      </c>
      <c r="C68" s="2" t="s">
        <v>138</v>
      </c>
      <c r="D68" s="40" t="str">
        <f>IF($A68=2,IF(ISNUMBER(REGION!DT68-REGION!DT$4),REGION!DT68-REGION!DT$4,""),"")</f>
        <v/>
      </c>
      <c r="E68" s="40" t="str">
        <f>IF($A68=2,IF(ISNUMBER(REGION!DU68-REGION!DU$4),REGION!DU68-REGION!DU$4,""),"")</f>
        <v/>
      </c>
      <c r="F68" s="40" t="str">
        <f>IF($A68=2,IF(ISNUMBER(REGION!DV68-REGION!DV$4),REGION!DV68-REGION!DV$4,""),"")</f>
        <v/>
      </c>
      <c r="G68" s="40" t="str">
        <f>IF($A68=2,IF(ISNUMBER(REGION!DW68-REGION!DW$4),REGION!DW68-REGION!DW$4,""),"")</f>
        <v/>
      </c>
      <c r="H68" s="40" t="str">
        <f>IF($A68=2,IF(ISNUMBER(REGION!DX68-REGION!DX$4),REGION!DX68-REGION!DX$4,""),"")</f>
        <v/>
      </c>
      <c r="I68" s="41" t="str">
        <f>IF($A68=2,IF(ISNUMBER(REGION!DY68-REGION!DY$4),REGION!DY68-REGION!DY$4,""),"")</f>
        <v/>
      </c>
      <c r="J68" s="44" t="str">
        <f t="shared" si="0"/>
        <v/>
      </c>
      <c r="K68" s="1" t="str">
        <f t="shared" si="3"/>
        <v/>
      </c>
      <c r="M68" s="40" t="str">
        <f>IF($A68=2,IF(ISNUMBER(REGION!DT68-Ukraine!DT68),REGION!DT68-Ukraine!DT68,""),"")</f>
        <v/>
      </c>
      <c r="N68" s="40" t="str">
        <f>IF($A68=2,IF(ISNUMBER(REGION!DU68-Ukraine!DU68),REGION!DU68-Ukraine!DU68,""),"")</f>
        <v/>
      </c>
      <c r="O68" s="40" t="str">
        <f>IF($A68=2,IF(ISNUMBER(REGION!DV68-Ukraine!DV68),REGION!DV68-Ukraine!DV68,""),"")</f>
        <v/>
      </c>
      <c r="P68" s="40" t="str">
        <f>IF($A68=2,IF(ISNUMBER(REGION!DW68-Ukraine!DW68),REGION!DW68-Ukraine!DW68,""),"")</f>
        <v/>
      </c>
      <c r="Q68" s="40" t="str">
        <f>IF($A68=2,IF(ISNUMBER(REGION!DX68-Ukraine!DX68),REGION!DX68-Ukraine!DX68,""),"")</f>
        <v/>
      </c>
      <c r="R68" s="41" t="str">
        <f>IF($A68=2,IF(ISNUMBER(REGION!DY68-Ukraine!DY68),REGION!DY68-Ukraine!DY68,""),"")</f>
        <v/>
      </c>
      <c r="S68" s="44" t="str">
        <f t="shared" si="1"/>
        <v/>
      </c>
      <c r="T68" s="1" t="str">
        <f t="shared" si="4"/>
        <v/>
      </c>
      <c r="V68" s="1" t="str">
        <f t="shared" si="2"/>
        <v/>
      </c>
      <c r="W68" s="40" t="str">
        <f>IF(V68&gt;1,Employment!$S68,"")</f>
        <v/>
      </c>
    </row>
    <row r="69" spans="1:23" ht="10.5" x14ac:dyDescent="0.25">
      <c r="A69" s="39">
        <f>'Industry selection'!C69</f>
        <v>2</v>
      </c>
      <c r="B69" s="2">
        <v>17.2</v>
      </c>
      <c r="C69" s="2" t="s">
        <v>140</v>
      </c>
      <c r="D69" s="40">
        <f>IF($A69=2,IF(ISNUMBER(REGION!DT69-REGION!DT$4),REGION!DT69-REGION!DT$4,""),"")</f>
        <v>9.1624200447848692E-2</v>
      </c>
      <c r="E69" s="40">
        <f>IF($A69=2,IF(ISNUMBER(REGION!DU69-REGION!DU$4),REGION!DU69-REGION!DU$4,""),"")</f>
        <v>0.13025477671478258</v>
      </c>
      <c r="F69" s="40">
        <f>IF($A69=2,IF(ISNUMBER(REGION!DV69-REGION!DV$4),REGION!DV69-REGION!DV$4,""),"")</f>
        <v>-0.1761787695373962</v>
      </c>
      <c r="G69" s="40">
        <f>IF($A69=2,IF(ISNUMBER(REGION!DW69-REGION!DW$4),REGION!DW69-REGION!DW$4,""),"")</f>
        <v>0.14837844211929863</v>
      </c>
      <c r="H69" s="40">
        <f>IF($A69=2,IF(ISNUMBER(REGION!DX69-REGION!DX$4),REGION!DX69-REGION!DX$4,""),"")</f>
        <v>7.0936388751683399E-3</v>
      </c>
      <c r="I69" s="41">
        <f>IF($A69=2,IF(ISNUMBER(REGION!DY69-REGION!DY$4),REGION!DY69-REGION!DY$4,""),"")</f>
        <v>0.46890452587064058</v>
      </c>
      <c r="J69" s="44">
        <f t="shared" ref="J69:J132" si="5">IF($A69=2,COUNTIF(D69:H69,"&gt;"&amp;0),"")</f>
        <v>4</v>
      </c>
      <c r="K69" s="1">
        <f t="shared" si="3"/>
        <v>1</v>
      </c>
      <c r="M69" s="40">
        <f>IF($A69=2,IF(ISNUMBER(REGION!DT69-Ukraine!DT69),REGION!DT69-Ukraine!DT69,""),"")</f>
        <v>5.1216499391018244E-2</v>
      </c>
      <c r="N69" s="40">
        <f>IF($A69=2,IF(ISNUMBER(REGION!DU69-Ukraine!DU69),REGION!DU69-Ukraine!DU69,""),"")</f>
        <v>0.30464861548164945</v>
      </c>
      <c r="O69" s="40">
        <f>IF($A69=2,IF(ISNUMBER(REGION!DV69-Ukraine!DV69),REGION!DV69-Ukraine!DV69,""),"")</f>
        <v>-0.32357959280942117</v>
      </c>
      <c r="P69" s="40">
        <f>IF($A69=2,IF(ISNUMBER(REGION!DW69-Ukraine!DW69),REGION!DW69-Ukraine!DW69,""),"")</f>
        <v>3.1117448686727833E-2</v>
      </c>
      <c r="Q69" s="40">
        <f>IF($A69=2,IF(ISNUMBER(REGION!DX69-Ukraine!DX69),REGION!DX69-Ukraine!DX69,""),"")</f>
        <v>0.13457347712898349</v>
      </c>
      <c r="R69" s="41">
        <f>IF($A69=2,IF(ISNUMBER(REGION!DY69-Ukraine!DY69),REGION!DY69-Ukraine!DY69,""),"")</f>
        <v>0.53233162308589321</v>
      </c>
      <c r="S69" s="44">
        <f t="shared" ref="S69:S132" si="6">IF($A69=2,COUNTIF(M69:Q69,"&gt;"&amp;0),"")</f>
        <v>4</v>
      </c>
      <c r="T69" s="1">
        <f t="shared" si="4"/>
        <v>1</v>
      </c>
      <c r="V69" s="1">
        <f t="shared" si="2"/>
        <v>2</v>
      </c>
      <c r="W69" s="40">
        <f>IF(V69&gt;1,Employment!$S69,"")</f>
        <v>2.720729388725539E-3</v>
      </c>
    </row>
    <row r="70" spans="1:23" ht="10.5" x14ac:dyDescent="0.25">
      <c r="A70" s="39">
        <f>'Industry selection'!C70</f>
        <v>2</v>
      </c>
      <c r="B70" s="2">
        <v>18</v>
      </c>
      <c r="C70" s="2" t="s">
        <v>142</v>
      </c>
      <c r="D70" s="40">
        <f>IF($A70=2,IF(ISNUMBER(REGION!DT70-REGION!DT$4),REGION!DT70-REGION!DT$4,""),"")</f>
        <v>-0.12957369681281472</v>
      </c>
      <c r="E70" s="40">
        <f>IF($A70=2,IF(ISNUMBER(REGION!DU70-REGION!DU$4),REGION!DU70-REGION!DU$4,""),"")</f>
        <v>-2.0983807282040523E-2</v>
      </c>
      <c r="F70" s="40">
        <f>IF($A70=2,IF(ISNUMBER(REGION!DV70-REGION!DV$4),REGION!DV70-REGION!DV$4,""),"")</f>
        <v>1.3933336518576858</v>
      </c>
      <c r="G70" s="40">
        <f>IF($A70=2,IF(ISNUMBER(REGION!DW70-REGION!DW$4),REGION!DW70-REGION!DW$4,""),"")</f>
        <v>0.14050856246604182</v>
      </c>
      <c r="H70" s="40">
        <f>IF($A70=2,IF(ISNUMBER(REGION!DX70-REGION!DX$4),REGION!DX70-REGION!DX$4,""),"")</f>
        <v>-0.12698134433221409</v>
      </c>
      <c r="I70" s="41">
        <f>IF($A70=2,IF(ISNUMBER(REGION!DY70-REGION!DY$4),REGION!DY70-REGION!DY$4,""),"")</f>
        <v>2.1464250621388152</v>
      </c>
      <c r="J70" s="44">
        <f t="shared" si="5"/>
        <v>2</v>
      </c>
      <c r="K70" s="1">
        <f t="shared" si="3"/>
        <v>0</v>
      </c>
      <c r="M70" s="40">
        <f>IF($A70=2,IF(ISNUMBER(REGION!DT70-Ukraine!DT70),REGION!DT70-Ukraine!DT70,""),"")</f>
        <v>-0.10125026405424076</v>
      </c>
      <c r="N70" s="40">
        <f>IF($A70=2,IF(ISNUMBER(REGION!DU70-Ukraine!DU70),REGION!DU70-Ukraine!DU70,""),"")</f>
        <v>-4.6507019921330883E-2</v>
      </c>
      <c r="O70" s="40">
        <f>IF($A70=2,IF(ISNUMBER(REGION!DV70-Ukraine!DV70),REGION!DV70-Ukraine!DV70,""),"")</f>
        <v>1.3341800613724593</v>
      </c>
      <c r="P70" s="40">
        <f>IF($A70=2,IF(ISNUMBER(REGION!DW70-Ukraine!DW70),REGION!DW70-Ukraine!DW70,""),"")</f>
        <v>0.18153733888044754</v>
      </c>
      <c r="Q70" s="40">
        <f>IF($A70=2,IF(ISNUMBER(REGION!DX70-Ukraine!DX70),REGION!DX70-Ukraine!DX70,""),"")</f>
        <v>-1.396439815263717E-2</v>
      </c>
      <c r="R70" s="41">
        <f>IF($A70=2,IF(ISNUMBER(REGION!DY70-Ukraine!DY70),REGION!DY70-Ukraine!DY70,""),"")</f>
        <v>2.3347794578557637</v>
      </c>
      <c r="S70" s="44">
        <f t="shared" si="6"/>
        <v>2</v>
      </c>
      <c r="T70" s="1">
        <f t="shared" si="4"/>
        <v>0</v>
      </c>
      <c r="V70" s="1">
        <f t="shared" ref="V70:V133" si="7">IF($A70=2,SUM(K70,T70),"")</f>
        <v>0</v>
      </c>
      <c r="W70" s="40" t="str">
        <f>IF(V70&gt;1,Employment!$S70,"")</f>
        <v/>
      </c>
    </row>
    <row r="71" spans="1:23" ht="10.5" x14ac:dyDescent="0.25">
      <c r="A71" s="39">
        <f>'Industry selection'!C71</f>
        <v>1</v>
      </c>
      <c r="B71" s="2">
        <v>18.100000000000001</v>
      </c>
      <c r="C71" s="2" t="s">
        <v>144</v>
      </c>
      <c r="D71" s="40" t="str">
        <f>IF($A71=2,IF(ISNUMBER(REGION!DT71-REGION!DT$4),REGION!DT71-REGION!DT$4,""),"")</f>
        <v/>
      </c>
      <c r="E71" s="40" t="str">
        <f>IF($A71=2,IF(ISNUMBER(REGION!DU71-REGION!DU$4),REGION!DU71-REGION!DU$4,""),"")</f>
        <v/>
      </c>
      <c r="F71" s="40" t="str">
        <f>IF($A71=2,IF(ISNUMBER(REGION!DV71-REGION!DV$4),REGION!DV71-REGION!DV$4,""),"")</f>
        <v/>
      </c>
      <c r="G71" s="40" t="str">
        <f>IF($A71=2,IF(ISNUMBER(REGION!DW71-REGION!DW$4),REGION!DW71-REGION!DW$4,""),"")</f>
        <v/>
      </c>
      <c r="H71" s="40" t="str">
        <f>IF($A71=2,IF(ISNUMBER(REGION!DX71-REGION!DX$4),REGION!DX71-REGION!DX$4,""),"")</f>
        <v/>
      </c>
      <c r="I71" s="41" t="str">
        <f>IF($A71=2,IF(ISNUMBER(REGION!DY71-REGION!DY$4),REGION!DY71-REGION!DY$4,""),"")</f>
        <v/>
      </c>
      <c r="J71" s="44" t="str">
        <f t="shared" si="5"/>
        <v/>
      </c>
      <c r="K71" s="1" t="str">
        <f t="shared" si="3"/>
        <v/>
      </c>
      <c r="M71" s="40" t="str">
        <f>IF($A71=2,IF(ISNUMBER(REGION!DT71-Ukraine!DT71),REGION!DT71-Ukraine!DT71,""),"")</f>
        <v/>
      </c>
      <c r="N71" s="40" t="str">
        <f>IF($A71=2,IF(ISNUMBER(REGION!DU71-Ukraine!DU71),REGION!DU71-Ukraine!DU71,""),"")</f>
        <v/>
      </c>
      <c r="O71" s="40" t="str">
        <f>IF($A71=2,IF(ISNUMBER(REGION!DV71-Ukraine!DV71),REGION!DV71-Ukraine!DV71,""),"")</f>
        <v/>
      </c>
      <c r="P71" s="40" t="str">
        <f>IF($A71=2,IF(ISNUMBER(REGION!DW71-Ukraine!DW71),REGION!DW71-Ukraine!DW71,""),"")</f>
        <v/>
      </c>
      <c r="Q71" s="40" t="str">
        <f>IF($A71=2,IF(ISNUMBER(REGION!DX71-Ukraine!DX71),REGION!DX71-Ukraine!DX71,""),"")</f>
        <v/>
      </c>
      <c r="R71" s="41" t="str">
        <f>IF($A71=2,IF(ISNUMBER(REGION!DY71-Ukraine!DY71),REGION!DY71-Ukraine!DY71,""),"")</f>
        <v/>
      </c>
      <c r="S71" s="44" t="str">
        <f t="shared" si="6"/>
        <v/>
      </c>
      <c r="T71" s="1" t="str">
        <f t="shared" si="4"/>
        <v/>
      </c>
      <c r="V71" s="1" t="str">
        <f t="shared" si="7"/>
        <v/>
      </c>
      <c r="W71" s="40" t="str">
        <f>IF(V71&gt;1,Employment!$S71,"")</f>
        <v/>
      </c>
    </row>
    <row r="72" spans="1:23" ht="10.5" x14ac:dyDescent="0.25">
      <c r="A72" s="39">
        <f>'Industry selection'!C72</f>
        <v>1</v>
      </c>
      <c r="B72" s="2">
        <v>18.2</v>
      </c>
      <c r="C72" s="2" t="s">
        <v>146</v>
      </c>
      <c r="D72" s="40" t="str">
        <f>IF($A72=2,IF(ISNUMBER(REGION!DT72-REGION!DT$4),REGION!DT72-REGION!DT$4,""),"")</f>
        <v/>
      </c>
      <c r="E72" s="40" t="str">
        <f>IF($A72=2,IF(ISNUMBER(REGION!DU72-REGION!DU$4),REGION!DU72-REGION!DU$4,""),"")</f>
        <v/>
      </c>
      <c r="F72" s="40" t="str">
        <f>IF($A72=2,IF(ISNUMBER(REGION!DV72-REGION!DV$4),REGION!DV72-REGION!DV$4,""),"")</f>
        <v/>
      </c>
      <c r="G72" s="40" t="str">
        <f>IF($A72=2,IF(ISNUMBER(REGION!DW72-REGION!DW$4),REGION!DW72-REGION!DW$4,""),"")</f>
        <v/>
      </c>
      <c r="H72" s="40" t="str">
        <f>IF($A72=2,IF(ISNUMBER(REGION!DX72-REGION!DX$4),REGION!DX72-REGION!DX$4,""),"")</f>
        <v/>
      </c>
      <c r="I72" s="41" t="str">
        <f>IF($A72=2,IF(ISNUMBER(REGION!DY72-REGION!DY$4),REGION!DY72-REGION!DY$4,""),"")</f>
        <v/>
      </c>
      <c r="J72" s="44" t="str">
        <f t="shared" si="5"/>
        <v/>
      </c>
      <c r="K72" s="1" t="str">
        <f t="shared" ref="K72:K135" si="8">IF(AND($A72=2,I72&gt;0),IF(ISNUMBER(J72),IF(J72&gt;=K$2,1,0),""),"")</f>
        <v/>
      </c>
      <c r="M72" s="40" t="str">
        <f>IF($A72=2,IF(ISNUMBER(REGION!DT72-Ukraine!DT72),REGION!DT72-Ukraine!DT72,""),"")</f>
        <v/>
      </c>
      <c r="N72" s="40" t="str">
        <f>IF($A72=2,IF(ISNUMBER(REGION!DU72-Ukraine!DU72),REGION!DU72-Ukraine!DU72,""),"")</f>
        <v/>
      </c>
      <c r="O72" s="40" t="str">
        <f>IF($A72=2,IF(ISNUMBER(REGION!DV72-Ukraine!DV72),REGION!DV72-Ukraine!DV72,""),"")</f>
        <v/>
      </c>
      <c r="P72" s="40" t="str">
        <f>IF($A72=2,IF(ISNUMBER(REGION!DW72-Ukraine!DW72),REGION!DW72-Ukraine!DW72,""),"")</f>
        <v/>
      </c>
      <c r="Q72" s="40" t="str">
        <f>IF($A72=2,IF(ISNUMBER(REGION!DX72-Ukraine!DX72),REGION!DX72-Ukraine!DX72,""),"")</f>
        <v/>
      </c>
      <c r="R72" s="41" t="str">
        <f>IF($A72=2,IF(ISNUMBER(REGION!DY72-Ukraine!DY72),REGION!DY72-Ukraine!DY72,""),"")</f>
        <v/>
      </c>
      <c r="S72" s="44" t="str">
        <f t="shared" si="6"/>
        <v/>
      </c>
      <c r="T72" s="1" t="str">
        <f t="shared" ref="T72:T135" si="9">IF(AND($A72=2,R72&gt;0),IF(ISNUMBER(S72),IF(S72&gt;=T$2,1,0),""),"")</f>
        <v/>
      </c>
      <c r="V72" s="1" t="str">
        <f t="shared" si="7"/>
        <v/>
      </c>
      <c r="W72" s="40" t="str">
        <f>IF(V72&gt;1,Employment!$S72,"")</f>
        <v/>
      </c>
    </row>
    <row r="73" spans="1:23" ht="10.5" x14ac:dyDescent="0.25">
      <c r="A73" s="39">
        <f>'Industry selection'!C73</f>
        <v>1</v>
      </c>
      <c r="B73" s="2">
        <v>19</v>
      </c>
      <c r="C73" s="2" t="s">
        <v>148</v>
      </c>
      <c r="D73" s="40" t="str">
        <f>IF($A73=2,IF(ISNUMBER(REGION!DT73-REGION!DT$4),REGION!DT73-REGION!DT$4,""),"")</f>
        <v/>
      </c>
      <c r="E73" s="40" t="str">
        <f>IF($A73=2,IF(ISNUMBER(REGION!DU73-REGION!DU$4),REGION!DU73-REGION!DU$4,""),"")</f>
        <v/>
      </c>
      <c r="F73" s="40" t="str">
        <f>IF($A73=2,IF(ISNUMBER(REGION!DV73-REGION!DV$4),REGION!DV73-REGION!DV$4,""),"")</f>
        <v/>
      </c>
      <c r="G73" s="40" t="str">
        <f>IF($A73=2,IF(ISNUMBER(REGION!DW73-REGION!DW$4),REGION!DW73-REGION!DW$4,""),"")</f>
        <v/>
      </c>
      <c r="H73" s="40" t="str">
        <f>IF($A73=2,IF(ISNUMBER(REGION!DX73-REGION!DX$4),REGION!DX73-REGION!DX$4,""),"")</f>
        <v/>
      </c>
      <c r="I73" s="41" t="str">
        <f>IF($A73=2,IF(ISNUMBER(REGION!DY73-REGION!DY$4),REGION!DY73-REGION!DY$4,""),"")</f>
        <v/>
      </c>
      <c r="J73" s="44" t="str">
        <f t="shared" si="5"/>
        <v/>
      </c>
      <c r="K73" s="1" t="str">
        <f t="shared" si="8"/>
        <v/>
      </c>
      <c r="M73" s="40" t="str">
        <f>IF($A73=2,IF(ISNUMBER(REGION!DT73-Ukraine!DT73),REGION!DT73-Ukraine!DT73,""),"")</f>
        <v/>
      </c>
      <c r="N73" s="40" t="str">
        <f>IF($A73=2,IF(ISNUMBER(REGION!DU73-Ukraine!DU73),REGION!DU73-Ukraine!DU73,""),"")</f>
        <v/>
      </c>
      <c r="O73" s="40" t="str">
        <f>IF($A73=2,IF(ISNUMBER(REGION!DV73-Ukraine!DV73),REGION!DV73-Ukraine!DV73,""),"")</f>
        <v/>
      </c>
      <c r="P73" s="40" t="str">
        <f>IF($A73=2,IF(ISNUMBER(REGION!DW73-Ukraine!DW73),REGION!DW73-Ukraine!DW73,""),"")</f>
        <v/>
      </c>
      <c r="Q73" s="40" t="str">
        <f>IF($A73=2,IF(ISNUMBER(REGION!DX73-Ukraine!DX73),REGION!DX73-Ukraine!DX73,""),"")</f>
        <v/>
      </c>
      <c r="R73" s="41" t="str">
        <f>IF($A73=2,IF(ISNUMBER(REGION!DY73-Ukraine!DY73),REGION!DY73-Ukraine!DY73,""),"")</f>
        <v/>
      </c>
      <c r="S73" s="44" t="str">
        <f t="shared" si="6"/>
        <v/>
      </c>
      <c r="T73" s="1" t="str">
        <f t="shared" si="9"/>
        <v/>
      </c>
      <c r="V73" s="1" t="str">
        <f t="shared" si="7"/>
        <v/>
      </c>
      <c r="W73" s="40" t="str">
        <f>IF(V73&gt;1,Employment!$S73,"")</f>
        <v/>
      </c>
    </row>
    <row r="74" spans="1:23" ht="10.5" x14ac:dyDescent="0.25">
      <c r="A74" s="39">
        <f>'Industry selection'!C74</f>
        <v>1</v>
      </c>
      <c r="B74" s="2">
        <v>19.100000000000001</v>
      </c>
      <c r="C74" s="2" t="s">
        <v>150</v>
      </c>
      <c r="D74" s="40" t="str">
        <f>IF($A74=2,IF(ISNUMBER(REGION!DT74-REGION!DT$4),REGION!DT74-REGION!DT$4,""),"")</f>
        <v/>
      </c>
      <c r="E74" s="40" t="str">
        <f>IF($A74=2,IF(ISNUMBER(REGION!DU74-REGION!DU$4),REGION!DU74-REGION!DU$4,""),"")</f>
        <v/>
      </c>
      <c r="F74" s="40" t="str">
        <f>IF($A74=2,IF(ISNUMBER(REGION!DV74-REGION!DV$4),REGION!DV74-REGION!DV$4,""),"")</f>
        <v/>
      </c>
      <c r="G74" s="40" t="str">
        <f>IF($A74=2,IF(ISNUMBER(REGION!DW74-REGION!DW$4),REGION!DW74-REGION!DW$4,""),"")</f>
        <v/>
      </c>
      <c r="H74" s="40" t="str">
        <f>IF($A74=2,IF(ISNUMBER(REGION!DX74-REGION!DX$4),REGION!DX74-REGION!DX$4,""),"")</f>
        <v/>
      </c>
      <c r="I74" s="41" t="str">
        <f>IF($A74=2,IF(ISNUMBER(REGION!DY74-REGION!DY$4),REGION!DY74-REGION!DY$4,""),"")</f>
        <v/>
      </c>
      <c r="J74" s="44" t="str">
        <f t="shared" si="5"/>
        <v/>
      </c>
      <c r="K74" s="1" t="str">
        <f t="shared" si="8"/>
        <v/>
      </c>
      <c r="M74" s="40" t="str">
        <f>IF($A74=2,IF(ISNUMBER(REGION!DT74-Ukraine!DT74),REGION!DT74-Ukraine!DT74,""),"")</f>
        <v/>
      </c>
      <c r="N74" s="40" t="str">
        <f>IF($A74=2,IF(ISNUMBER(REGION!DU74-Ukraine!DU74),REGION!DU74-Ukraine!DU74,""),"")</f>
        <v/>
      </c>
      <c r="O74" s="40" t="str">
        <f>IF($A74=2,IF(ISNUMBER(REGION!DV74-Ukraine!DV74),REGION!DV74-Ukraine!DV74,""),"")</f>
        <v/>
      </c>
      <c r="P74" s="40" t="str">
        <f>IF($A74=2,IF(ISNUMBER(REGION!DW74-Ukraine!DW74),REGION!DW74-Ukraine!DW74,""),"")</f>
        <v/>
      </c>
      <c r="Q74" s="40" t="str">
        <f>IF($A74=2,IF(ISNUMBER(REGION!DX74-Ukraine!DX74),REGION!DX74-Ukraine!DX74,""),"")</f>
        <v/>
      </c>
      <c r="R74" s="41" t="str">
        <f>IF($A74=2,IF(ISNUMBER(REGION!DY74-Ukraine!DY74),REGION!DY74-Ukraine!DY74,""),"")</f>
        <v/>
      </c>
      <c r="S74" s="44" t="str">
        <f t="shared" si="6"/>
        <v/>
      </c>
      <c r="T74" s="1" t="str">
        <f t="shared" si="9"/>
        <v/>
      </c>
      <c r="V74" s="1" t="str">
        <f t="shared" si="7"/>
        <v/>
      </c>
      <c r="W74" s="40" t="str">
        <f>IF(V74&gt;1,Employment!$S74,"")</f>
        <v/>
      </c>
    </row>
    <row r="75" spans="1:23" ht="10.5" x14ac:dyDescent="0.25">
      <c r="A75" s="39">
        <f>'Industry selection'!C75</f>
        <v>1</v>
      </c>
      <c r="B75" s="2">
        <v>19.2</v>
      </c>
      <c r="C75" s="2" t="s">
        <v>152</v>
      </c>
      <c r="D75" s="40" t="str">
        <f>IF($A75=2,IF(ISNUMBER(REGION!DT75-REGION!DT$4),REGION!DT75-REGION!DT$4,""),"")</f>
        <v/>
      </c>
      <c r="E75" s="40" t="str">
        <f>IF($A75=2,IF(ISNUMBER(REGION!DU75-REGION!DU$4),REGION!DU75-REGION!DU$4,""),"")</f>
        <v/>
      </c>
      <c r="F75" s="40" t="str">
        <f>IF($A75=2,IF(ISNUMBER(REGION!DV75-REGION!DV$4),REGION!DV75-REGION!DV$4,""),"")</f>
        <v/>
      </c>
      <c r="G75" s="40" t="str">
        <f>IF($A75=2,IF(ISNUMBER(REGION!DW75-REGION!DW$4),REGION!DW75-REGION!DW$4,""),"")</f>
        <v/>
      </c>
      <c r="H75" s="40" t="str">
        <f>IF($A75=2,IF(ISNUMBER(REGION!DX75-REGION!DX$4),REGION!DX75-REGION!DX$4,""),"")</f>
        <v/>
      </c>
      <c r="I75" s="41" t="str">
        <f>IF($A75=2,IF(ISNUMBER(REGION!DY75-REGION!DY$4),REGION!DY75-REGION!DY$4,""),"")</f>
        <v/>
      </c>
      <c r="J75" s="44" t="str">
        <f t="shared" si="5"/>
        <v/>
      </c>
      <c r="K75" s="1" t="str">
        <f t="shared" si="8"/>
        <v/>
      </c>
      <c r="M75" s="40" t="str">
        <f>IF($A75=2,IF(ISNUMBER(REGION!DT75-Ukraine!DT75),REGION!DT75-Ukraine!DT75,""),"")</f>
        <v/>
      </c>
      <c r="N75" s="40" t="str">
        <f>IF($A75=2,IF(ISNUMBER(REGION!DU75-Ukraine!DU75),REGION!DU75-Ukraine!DU75,""),"")</f>
        <v/>
      </c>
      <c r="O75" s="40" t="str">
        <f>IF($A75=2,IF(ISNUMBER(REGION!DV75-Ukraine!DV75),REGION!DV75-Ukraine!DV75,""),"")</f>
        <v/>
      </c>
      <c r="P75" s="40" t="str">
        <f>IF($A75=2,IF(ISNUMBER(REGION!DW75-Ukraine!DW75),REGION!DW75-Ukraine!DW75,""),"")</f>
        <v/>
      </c>
      <c r="Q75" s="40" t="str">
        <f>IF($A75=2,IF(ISNUMBER(REGION!DX75-Ukraine!DX75),REGION!DX75-Ukraine!DX75,""),"")</f>
        <v/>
      </c>
      <c r="R75" s="41" t="str">
        <f>IF($A75=2,IF(ISNUMBER(REGION!DY75-Ukraine!DY75),REGION!DY75-Ukraine!DY75,""),"")</f>
        <v/>
      </c>
      <c r="S75" s="44" t="str">
        <f t="shared" si="6"/>
        <v/>
      </c>
      <c r="T75" s="1" t="str">
        <f t="shared" si="9"/>
        <v/>
      </c>
      <c r="V75" s="1" t="str">
        <f t="shared" si="7"/>
        <v/>
      </c>
      <c r="W75" s="40" t="str">
        <f>IF(V75&gt;1,Employment!$S75,"")</f>
        <v/>
      </c>
    </row>
    <row r="76" spans="1:23" ht="10.5" x14ac:dyDescent="0.25">
      <c r="A76" s="39" t="str">
        <f>'Industry selection'!C76</f>
        <v/>
      </c>
      <c r="B76" s="2">
        <v>20</v>
      </c>
      <c r="C76" s="2" t="s">
        <v>154</v>
      </c>
      <c r="D76" s="40" t="str">
        <f>IF($A76=2,IF(ISNUMBER(REGION!DT76-REGION!DT$4),REGION!DT76-REGION!DT$4,""),"")</f>
        <v/>
      </c>
      <c r="E76" s="40" t="str">
        <f>IF($A76=2,IF(ISNUMBER(REGION!DU76-REGION!DU$4),REGION!DU76-REGION!DU$4,""),"")</f>
        <v/>
      </c>
      <c r="F76" s="40" t="str">
        <f>IF($A76=2,IF(ISNUMBER(REGION!DV76-REGION!DV$4),REGION!DV76-REGION!DV$4,""),"")</f>
        <v/>
      </c>
      <c r="G76" s="40" t="str">
        <f>IF($A76=2,IF(ISNUMBER(REGION!DW76-REGION!DW$4),REGION!DW76-REGION!DW$4,""),"")</f>
        <v/>
      </c>
      <c r="H76" s="40" t="str">
        <f>IF($A76=2,IF(ISNUMBER(REGION!DX76-REGION!DX$4),REGION!DX76-REGION!DX$4,""),"")</f>
        <v/>
      </c>
      <c r="I76" s="41" t="str">
        <f>IF($A76=2,IF(ISNUMBER(REGION!DY76-REGION!DY$4),REGION!DY76-REGION!DY$4,""),"")</f>
        <v/>
      </c>
      <c r="J76" s="44" t="str">
        <f t="shared" si="5"/>
        <v/>
      </c>
      <c r="K76" s="1" t="str">
        <f t="shared" si="8"/>
        <v/>
      </c>
      <c r="M76" s="40" t="str">
        <f>IF($A76=2,IF(ISNUMBER(REGION!DT76-Ukraine!DT76),REGION!DT76-Ukraine!DT76,""),"")</f>
        <v/>
      </c>
      <c r="N76" s="40" t="str">
        <f>IF($A76=2,IF(ISNUMBER(REGION!DU76-Ukraine!DU76),REGION!DU76-Ukraine!DU76,""),"")</f>
        <v/>
      </c>
      <c r="O76" s="40" t="str">
        <f>IF($A76=2,IF(ISNUMBER(REGION!DV76-Ukraine!DV76),REGION!DV76-Ukraine!DV76,""),"")</f>
        <v/>
      </c>
      <c r="P76" s="40" t="str">
        <f>IF($A76=2,IF(ISNUMBER(REGION!DW76-Ukraine!DW76),REGION!DW76-Ukraine!DW76,""),"")</f>
        <v/>
      </c>
      <c r="Q76" s="40" t="str">
        <f>IF($A76=2,IF(ISNUMBER(REGION!DX76-Ukraine!DX76),REGION!DX76-Ukraine!DX76,""),"")</f>
        <v/>
      </c>
      <c r="R76" s="41" t="str">
        <f>IF($A76=2,IF(ISNUMBER(REGION!DY76-Ukraine!DY76),REGION!DY76-Ukraine!DY76,""),"")</f>
        <v/>
      </c>
      <c r="S76" s="44" t="str">
        <f t="shared" si="6"/>
        <v/>
      </c>
      <c r="T76" s="1" t="str">
        <f t="shared" si="9"/>
        <v/>
      </c>
      <c r="V76" s="1" t="str">
        <f t="shared" si="7"/>
        <v/>
      </c>
      <c r="W76" s="40" t="str">
        <f>IF(V76&gt;1,Employment!$S76,"")</f>
        <v/>
      </c>
    </row>
    <row r="77" spans="1:23" ht="10.5" x14ac:dyDescent="0.25">
      <c r="A77" s="39">
        <f>'Industry selection'!C77</f>
        <v>2</v>
      </c>
      <c r="B77" s="2">
        <v>20.100000000000001</v>
      </c>
      <c r="C77" s="2" t="s">
        <v>156</v>
      </c>
      <c r="D77" s="40" t="str">
        <f>IF($A77=2,IF(ISNUMBER(REGION!DT77-REGION!DT$4),REGION!DT77-REGION!DT$4,""),"")</f>
        <v/>
      </c>
      <c r="E77" s="40">
        <f>IF($A77=2,IF(ISNUMBER(REGION!DU77-REGION!DU$4),REGION!DU77-REGION!DU$4,""),"")</f>
        <v>0.72124971122876569</v>
      </c>
      <c r="F77" s="40">
        <f>IF($A77=2,IF(ISNUMBER(REGION!DV77-REGION!DV$4),REGION!DV77-REGION!DV$4,""),"")</f>
        <v>1.6116481294703662</v>
      </c>
      <c r="G77" s="40">
        <f>IF($A77=2,IF(ISNUMBER(REGION!DW77-REGION!DW$4),REGION!DW77-REGION!DW$4,""),"")</f>
        <v>0.10225062657622797</v>
      </c>
      <c r="H77" s="40" t="str">
        <f>IF($A77=2,IF(ISNUMBER(REGION!DX77-REGION!DX$4),REGION!DX77-REGION!DX$4,""),"")</f>
        <v/>
      </c>
      <c r="I77" s="41" t="str">
        <f>IF($A77=2,IF(ISNUMBER(REGION!DY77-REGION!DY$4),REGION!DY77-REGION!DY$4,""),"")</f>
        <v/>
      </c>
      <c r="J77" s="44">
        <f t="shared" si="5"/>
        <v>3</v>
      </c>
      <c r="K77" s="1">
        <f t="shared" si="8"/>
        <v>1</v>
      </c>
      <c r="M77" s="40" t="str">
        <f>IF($A77=2,IF(ISNUMBER(REGION!DT77-Ukraine!DT77),REGION!DT77-Ukraine!DT77,""),"")</f>
        <v/>
      </c>
      <c r="N77" s="40">
        <f>IF($A77=2,IF(ISNUMBER(REGION!DU77-Ukraine!DU77),REGION!DU77-Ukraine!DU77,""),"")</f>
        <v>0.75353258293582592</v>
      </c>
      <c r="O77" s="40">
        <f>IF($A77=2,IF(ISNUMBER(REGION!DV77-Ukraine!DV77),REGION!DV77-Ukraine!DV77,""),"")</f>
        <v>1.7147519016064101</v>
      </c>
      <c r="P77" s="40">
        <f>IF($A77=2,IF(ISNUMBER(REGION!DW77-Ukraine!DW77),REGION!DW77-Ukraine!DW77,""),"")</f>
        <v>0.14172221710880617</v>
      </c>
      <c r="Q77" s="40" t="str">
        <f>IF($A77=2,IF(ISNUMBER(REGION!DX77-Ukraine!DX77),REGION!DX77-Ukraine!DX77,""),"")</f>
        <v/>
      </c>
      <c r="R77" s="41" t="str">
        <f>IF($A77=2,IF(ISNUMBER(REGION!DY77-Ukraine!DY77),REGION!DY77-Ukraine!DY77,""),"")</f>
        <v/>
      </c>
      <c r="S77" s="44">
        <f t="shared" si="6"/>
        <v>3</v>
      </c>
      <c r="T77" s="1">
        <f t="shared" si="9"/>
        <v>1</v>
      </c>
      <c r="V77" s="1">
        <f t="shared" si="7"/>
        <v>2</v>
      </c>
      <c r="W77" s="40">
        <f>IF(V77&gt;1,Employment!$S77,"")</f>
        <v>1.4835581353047022E-3</v>
      </c>
    </row>
    <row r="78" spans="1:23" ht="10.5" x14ac:dyDescent="0.25">
      <c r="A78" s="39">
        <f>'Industry selection'!C78</f>
        <v>1</v>
      </c>
      <c r="B78" s="2">
        <v>20.2</v>
      </c>
      <c r="C78" s="2" t="s">
        <v>158</v>
      </c>
      <c r="D78" s="40" t="str">
        <f>IF($A78=2,IF(ISNUMBER(REGION!DT78-REGION!DT$4),REGION!DT78-REGION!DT$4,""),"")</f>
        <v/>
      </c>
      <c r="E78" s="40" t="str">
        <f>IF($A78=2,IF(ISNUMBER(REGION!DU78-REGION!DU$4),REGION!DU78-REGION!DU$4,""),"")</f>
        <v/>
      </c>
      <c r="F78" s="40" t="str">
        <f>IF($A78=2,IF(ISNUMBER(REGION!DV78-REGION!DV$4),REGION!DV78-REGION!DV$4,""),"")</f>
        <v/>
      </c>
      <c r="G78" s="40" t="str">
        <f>IF($A78=2,IF(ISNUMBER(REGION!DW78-REGION!DW$4),REGION!DW78-REGION!DW$4,""),"")</f>
        <v/>
      </c>
      <c r="H78" s="40" t="str">
        <f>IF($A78=2,IF(ISNUMBER(REGION!DX78-REGION!DX$4),REGION!DX78-REGION!DX$4,""),"")</f>
        <v/>
      </c>
      <c r="I78" s="41" t="str">
        <f>IF($A78=2,IF(ISNUMBER(REGION!DY78-REGION!DY$4),REGION!DY78-REGION!DY$4,""),"")</f>
        <v/>
      </c>
      <c r="J78" s="44" t="str">
        <f t="shared" si="5"/>
        <v/>
      </c>
      <c r="K78" s="1" t="str">
        <f t="shared" si="8"/>
        <v/>
      </c>
      <c r="M78" s="40" t="str">
        <f>IF($A78=2,IF(ISNUMBER(REGION!DT78-Ukraine!DT78),REGION!DT78-Ukraine!DT78,""),"")</f>
        <v/>
      </c>
      <c r="N78" s="40" t="str">
        <f>IF($A78=2,IF(ISNUMBER(REGION!DU78-Ukraine!DU78),REGION!DU78-Ukraine!DU78,""),"")</f>
        <v/>
      </c>
      <c r="O78" s="40" t="str">
        <f>IF($A78=2,IF(ISNUMBER(REGION!DV78-Ukraine!DV78),REGION!DV78-Ukraine!DV78,""),"")</f>
        <v/>
      </c>
      <c r="P78" s="40" t="str">
        <f>IF($A78=2,IF(ISNUMBER(REGION!DW78-Ukraine!DW78),REGION!DW78-Ukraine!DW78,""),"")</f>
        <v/>
      </c>
      <c r="Q78" s="40" t="str">
        <f>IF($A78=2,IF(ISNUMBER(REGION!DX78-Ukraine!DX78),REGION!DX78-Ukraine!DX78,""),"")</f>
        <v/>
      </c>
      <c r="R78" s="41" t="str">
        <f>IF($A78=2,IF(ISNUMBER(REGION!DY78-Ukraine!DY78),REGION!DY78-Ukraine!DY78,""),"")</f>
        <v/>
      </c>
      <c r="S78" s="44" t="str">
        <f t="shared" si="6"/>
        <v/>
      </c>
      <c r="T78" s="1" t="str">
        <f t="shared" si="9"/>
        <v/>
      </c>
      <c r="V78" s="1" t="str">
        <f t="shared" si="7"/>
        <v/>
      </c>
      <c r="W78" s="40" t="str">
        <f>IF(V78&gt;1,Employment!$S78,"")</f>
        <v/>
      </c>
    </row>
    <row r="79" spans="1:23" ht="10.5" x14ac:dyDescent="0.25">
      <c r="A79" s="39">
        <f>'Industry selection'!C79</f>
        <v>1</v>
      </c>
      <c r="B79" s="2">
        <v>20.3</v>
      </c>
      <c r="C79" s="2" t="s">
        <v>160</v>
      </c>
      <c r="D79" s="40" t="str">
        <f>IF($A79=2,IF(ISNUMBER(REGION!DT79-REGION!DT$4),REGION!DT79-REGION!DT$4,""),"")</f>
        <v/>
      </c>
      <c r="E79" s="40" t="str">
        <f>IF($A79=2,IF(ISNUMBER(REGION!DU79-REGION!DU$4),REGION!DU79-REGION!DU$4,""),"")</f>
        <v/>
      </c>
      <c r="F79" s="40" t="str">
        <f>IF($A79=2,IF(ISNUMBER(REGION!DV79-REGION!DV$4),REGION!DV79-REGION!DV$4,""),"")</f>
        <v/>
      </c>
      <c r="G79" s="40" t="str">
        <f>IF($A79=2,IF(ISNUMBER(REGION!DW79-REGION!DW$4),REGION!DW79-REGION!DW$4,""),"")</f>
        <v/>
      </c>
      <c r="H79" s="40" t="str">
        <f>IF($A79=2,IF(ISNUMBER(REGION!DX79-REGION!DX$4),REGION!DX79-REGION!DX$4,""),"")</f>
        <v/>
      </c>
      <c r="I79" s="41" t="str">
        <f>IF($A79=2,IF(ISNUMBER(REGION!DY79-REGION!DY$4),REGION!DY79-REGION!DY$4,""),"")</f>
        <v/>
      </c>
      <c r="J79" s="44" t="str">
        <f t="shared" si="5"/>
        <v/>
      </c>
      <c r="K79" s="1" t="str">
        <f t="shared" si="8"/>
        <v/>
      </c>
      <c r="M79" s="40" t="str">
        <f>IF($A79=2,IF(ISNUMBER(REGION!DT79-Ukraine!DT79),REGION!DT79-Ukraine!DT79,""),"")</f>
        <v/>
      </c>
      <c r="N79" s="40" t="str">
        <f>IF($A79=2,IF(ISNUMBER(REGION!DU79-Ukraine!DU79),REGION!DU79-Ukraine!DU79,""),"")</f>
        <v/>
      </c>
      <c r="O79" s="40" t="str">
        <f>IF($A79=2,IF(ISNUMBER(REGION!DV79-Ukraine!DV79),REGION!DV79-Ukraine!DV79,""),"")</f>
        <v/>
      </c>
      <c r="P79" s="40" t="str">
        <f>IF($A79=2,IF(ISNUMBER(REGION!DW79-Ukraine!DW79),REGION!DW79-Ukraine!DW79,""),"")</f>
        <v/>
      </c>
      <c r="Q79" s="40" t="str">
        <f>IF($A79=2,IF(ISNUMBER(REGION!DX79-Ukraine!DX79),REGION!DX79-Ukraine!DX79,""),"")</f>
        <v/>
      </c>
      <c r="R79" s="41" t="str">
        <f>IF($A79=2,IF(ISNUMBER(REGION!DY79-Ukraine!DY79),REGION!DY79-Ukraine!DY79,""),"")</f>
        <v/>
      </c>
      <c r="S79" s="44" t="str">
        <f t="shared" si="6"/>
        <v/>
      </c>
      <c r="T79" s="1" t="str">
        <f t="shared" si="9"/>
        <v/>
      </c>
      <c r="V79" s="1" t="str">
        <f t="shared" si="7"/>
        <v/>
      </c>
      <c r="W79" s="40" t="str">
        <f>IF(V79&gt;1,Employment!$S79,"")</f>
        <v/>
      </c>
    </row>
    <row r="80" spans="1:23" ht="10.5" x14ac:dyDescent="0.25">
      <c r="A80" s="39">
        <f>'Industry selection'!C80</f>
        <v>1</v>
      </c>
      <c r="B80" s="2">
        <v>20.399999999999999</v>
      </c>
      <c r="C80" s="2" t="s">
        <v>162</v>
      </c>
      <c r="D80" s="40" t="str">
        <f>IF($A80=2,IF(ISNUMBER(REGION!DT80-REGION!DT$4),REGION!DT80-REGION!DT$4,""),"")</f>
        <v/>
      </c>
      <c r="E80" s="40" t="str">
        <f>IF($A80=2,IF(ISNUMBER(REGION!DU80-REGION!DU$4),REGION!DU80-REGION!DU$4,""),"")</f>
        <v/>
      </c>
      <c r="F80" s="40" t="str">
        <f>IF($A80=2,IF(ISNUMBER(REGION!DV80-REGION!DV$4),REGION!DV80-REGION!DV$4,""),"")</f>
        <v/>
      </c>
      <c r="G80" s="40" t="str">
        <f>IF($A80=2,IF(ISNUMBER(REGION!DW80-REGION!DW$4),REGION!DW80-REGION!DW$4,""),"")</f>
        <v/>
      </c>
      <c r="H80" s="40" t="str">
        <f>IF($A80=2,IF(ISNUMBER(REGION!DX80-REGION!DX$4),REGION!DX80-REGION!DX$4,""),"")</f>
        <v/>
      </c>
      <c r="I80" s="41" t="str">
        <f>IF($A80=2,IF(ISNUMBER(REGION!DY80-REGION!DY$4),REGION!DY80-REGION!DY$4,""),"")</f>
        <v/>
      </c>
      <c r="J80" s="44" t="str">
        <f t="shared" si="5"/>
        <v/>
      </c>
      <c r="K80" s="1" t="str">
        <f t="shared" si="8"/>
        <v/>
      </c>
      <c r="M80" s="40" t="str">
        <f>IF($A80=2,IF(ISNUMBER(REGION!DT80-Ukraine!DT80),REGION!DT80-Ukraine!DT80,""),"")</f>
        <v/>
      </c>
      <c r="N80" s="40" t="str">
        <f>IF($A80=2,IF(ISNUMBER(REGION!DU80-Ukraine!DU80),REGION!DU80-Ukraine!DU80,""),"")</f>
        <v/>
      </c>
      <c r="O80" s="40" t="str">
        <f>IF($A80=2,IF(ISNUMBER(REGION!DV80-Ukraine!DV80),REGION!DV80-Ukraine!DV80,""),"")</f>
        <v/>
      </c>
      <c r="P80" s="40" t="str">
        <f>IF($A80=2,IF(ISNUMBER(REGION!DW80-Ukraine!DW80),REGION!DW80-Ukraine!DW80,""),"")</f>
        <v/>
      </c>
      <c r="Q80" s="40" t="str">
        <f>IF($A80=2,IF(ISNUMBER(REGION!DX80-Ukraine!DX80),REGION!DX80-Ukraine!DX80,""),"")</f>
        <v/>
      </c>
      <c r="R80" s="41" t="str">
        <f>IF($A80=2,IF(ISNUMBER(REGION!DY80-Ukraine!DY80),REGION!DY80-Ukraine!DY80,""),"")</f>
        <v/>
      </c>
      <c r="S80" s="44" t="str">
        <f t="shared" si="6"/>
        <v/>
      </c>
      <c r="T80" s="1" t="str">
        <f t="shared" si="9"/>
        <v/>
      </c>
      <c r="V80" s="1" t="str">
        <f t="shared" si="7"/>
        <v/>
      </c>
      <c r="W80" s="40" t="str">
        <f>IF(V80&gt;1,Employment!$S80,"")</f>
        <v/>
      </c>
    </row>
    <row r="81" spans="1:23" ht="10.5" x14ac:dyDescent="0.25">
      <c r="A81" s="39">
        <f>'Industry selection'!C81</f>
        <v>1</v>
      </c>
      <c r="B81" s="2">
        <v>20.5</v>
      </c>
      <c r="C81" s="2" t="s">
        <v>164</v>
      </c>
      <c r="D81" s="40" t="str">
        <f>IF($A81=2,IF(ISNUMBER(REGION!DT81-REGION!DT$4),REGION!DT81-REGION!DT$4,""),"")</f>
        <v/>
      </c>
      <c r="E81" s="40" t="str">
        <f>IF($A81=2,IF(ISNUMBER(REGION!DU81-REGION!DU$4),REGION!DU81-REGION!DU$4,""),"")</f>
        <v/>
      </c>
      <c r="F81" s="40" t="str">
        <f>IF($A81=2,IF(ISNUMBER(REGION!DV81-REGION!DV$4),REGION!DV81-REGION!DV$4,""),"")</f>
        <v/>
      </c>
      <c r="G81" s="40" t="str">
        <f>IF($A81=2,IF(ISNUMBER(REGION!DW81-REGION!DW$4),REGION!DW81-REGION!DW$4,""),"")</f>
        <v/>
      </c>
      <c r="H81" s="40" t="str">
        <f>IF($A81=2,IF(ISNUMBER(REGION!DX81-REGION!DX$4),REGION!DX81-REGION!DX$4,""),"")</f>
        <v/>
      </c>
      <c r="I81" s="41" t="str">
        <f>IF($A81=2,IF(ISNUMBER(REGION!DY81-REGION!DY$4),REGION!DY81-REGION!DY$4,""),"")</f>
        <v/>
      </c>
      <c r="J81" s="44" t="str">
        <f t="shared" si="5"/>
        <v/>
      </c>
      <c r="K81" s="1" t="str">
        <f t="shared" si="8"/>
        <v/>
      </c>
      <c r="M81" s="40" t="str">
        <f>IF($A81=2,IF(ISNUMBER(REGION!DT81-Ukraine!DT81),REGION!DT81-Ukraine!DT81,""),"")</f>
        <v/>
      </c>
      <c r="N81" s="40" t="str">
        <f>IF($A81=2,IF(ISNUMBER(REGION!DU81-Ukraine!DU81),REGION!DU81-Ukraine!DU81,""),"")</f>
        <v/>
      </c>
      <c r="O81" s="40" t="str">
        <f>IF($A81=2,IF(ISNUMBER(REGION!DV81-Ukraine!DV81),REGION!DV81-Ukraine!DV81,""),"")</f>
        <v/>
      </c>
      <c r="P81" s="40" t="str">
        <f>IF($A81=2,IF(ISNUMBER(REGION!DW81-Ukraine!DW81),REGION!DW81-Ukraine!DW81,""),"")</f>
        <v/>
      </c>
      <c r="Q81" s="40" t="str">
        <f>IF($A81=2,IF(ISNUMBER(REGION!DX81-Ukraine!DX81),REGION!DX81-Ukraine!DX81,""),"")</f>
        <v/>
      </c>
      <c r="R81" s="41" t="str">
        <f>IF($A81=2,IF(ISNUMBER(REGION!DY81-Ukraine!DY81),REGION!DY81-Ukraine!DY81,""),"")</f>
        <v/>
      </c>
      <c r="S81" s="44" t="str">
        <f t="shared" si="6"/>
        <v/>
      </c>
      <c r="T81" s="1" t="str">
        <f t="shared" si="9"/>
        <v/>
      </c>
      <c r="V81" s="1" t="str">
        <f t="shared" si="7"/>
        <v/>
      </c>
      <c r="W81" s="40" t="str">
        <f>IF(V81&gt;1,Employment!$S81,"")</f>
        <v/>
      </c>
    </row>
    <row r="82" spans="1:23" ht="10.5" x14ac:dyDescent="0.25">
      <c r="A82" s="39">
        <f>'Industry selection'!C82</f>
        <v>1</v>
      </c>
      <c r="B82" s="2">
        <v>20.6</v>
      </c>
      <c r="C82" s="2" t="s">
        <v>166</v>
      </c>
      <c r="D82" s="40" t="str">
        <f>IF($A82=2,IF(ISNUMBER(REGION!DT82-REGION!DT$4),REGION!DT82-REGION!DT$4,""),"")</f>
        <v/>
      </c>
      <c r="E82" s="40" t="str">
        <f>IF($A82=2,IF(ISNUMBER(REGION!DU82-REGION!DU$4),REGION!DU82-REGION!DU$4,""),"")</f>
        <v/>
      </c>
      <c r="F82" s="40" t="str">
        <f>IF($A82=2,IF(ISNUMBER(REGION!DV82-REGION!DV$4),REGION!DV82-REGION!DV$4,""),"")</f>
        <v/>
      </c>
      <c r="G82" s="40" t="str">
        <f>IF($A82=2,IF(ISNUMBER(REGION!DW82-REGION!DW$4),REGION!DW82-REGION!DW$4,""),"")</f>
        <v/>
      </c>
      <c r="H82" s="40" t="str">
        <f>IF($A82=2,IF(ISNUMBER(REGION!DX82-REGION!DX$4),REGION!DX82-REGION!DX$4,""),"")</f>
        <v/>
      </c>
      <c r="I82" s="41" t="str">
        <f>IF($A82=2,IF(ISNUMBER(REGION!DY82-REGION!DY$4),REGION!DY82-REGION!DY$4,""),"")</f>
        <v/>
      </c>
      <c r="J82" s="44" t="str">
        <f t="shared" si="5"/>
        <v/>
      </c>
      <c r="K82" s="1" t="str">
        <f t="shared" si="8"/>
        <v/>
      </c>
      <c r="M82" s="40" t="str">
        <f>IF($A82=2,IF(ISNUMBER(REGION!DT82-Ukraine!DT82),REGION!DT82-Ukraine!DT82,""),"")</f>
        <v/>
      </c>
      <c r="N82" s="40" t="str">
        <f>IF($A82=2,IF(ISNUMBER(REGION!DU82-Ukraine!DU82),REGION!DU82-Ukraine!DU82,""),"")</f>
        <v/>
      </c>
      <c r="O82" s="40" t="str">
        <f>IF($A82=2,IF(ISNUMBER(REGION!DV82-Ukraine!DV82),REGION!DV82-Ukraine!DV82,""),"")</f>
        <v/>
      </c>
      <c r="P82" s="40" t="str">
        <f>IF($A82=2,IF(ISNUMBER(REGION!DW82-Ukraine!DW82),REGION!DW82-Ukraine!DW82,""),"")</f>
        <v/>
      </c>
      <c r="Q82" s="40" t="str">
        <f>IF($A82=2,IF(ISNUMBER(REGION!DX82-Ukraine!DX82),REGION!DX82-Ukraine!DX82,""),"")</f>
        <v/>
      </c>
      <c r="R82" s="41" t="str">
        <f>IF($A82=2,IF(ISNUMBER(REGION!DY82-Ukraine!DY82),REGION!DY82-Ukraine!DY82,""),"")</f>
        <v/>
      </c>
      <c r="S82" s="44" t="str">
        <f t="shared" si="6"/>
        <v/>
      </c>
      <c r="T82" s="1" t="str">
        <f t="shared" si="9"/>
        <v/>
      </c>
      <c r="V82" s="1" t="str">
        <f t="shared" si="7"/>
        <v/>
      </c>
      <c r="W82" s="40" t="str">
        <f>IF(V82&gt;1,Employment!$S82,"")</f>
        <v/>
      </c>
    </row>
    <row r="83" spans="1:23" ht="10.5" x14ac:dyDescent="0.25">
      <c r="A83" s="39">
        <f>'Industry selection'!C83</f>
        <v>1</v>
      </c>
      <c r="B83" s="2">
        <v>21</v>
      </c>
      <c r="C83" s="2" t="s">
        <v>168</v>
      </c>
      <c r="D83" s="40" t="str">
        <f>IF($A83=2,IF(ISNUMBER(REGION!DT83-REGION!DT$4),REGION!DT83-REGION!DT$4,""),"")</f>
        <v/>
      </c>
      <c r="E83" s="40" t="str">
        <f>IF($A83=2,IF(ISNUMBER(REGION!DU83-REGION!DU$4),REGION!DU83-REGION!DU$4,""),"")</f>
        <v/>
      </c>
      <c r="F83" s="40" t="str">
        <f>IF($A83=2,IF(ISNUMBER(REGION!DV83-REGION!DV$4),REGION!DV83-REGION!DV$4,""),"")</f>
        <v/>
      </c>
      <c r="G83" s="40" t="str">
        <f>IF($A83=2,IF(ISNUMBER(REGION!DW83-REGION!DW$4),REGION!DW83-REGION!DW$4,""),"")</f>
        <v/>
      </c>
      <c r="H83" s="40" t="str">
        <f>IF($A83=2,IF(ISNUMBER(REGION!DX83-REGION!DX$4),REGION!DX83-REGION!DX$4,""),"")</f>
        <v/>
      </c>
      <c r="I83" s="41" t="str">
        <f>IF($A83=2,IF(ISNUMBER(REGION!DY83-REGION!DY$4),REGION!DY83-REGION!DY$4,""),"")</f>
        <v/>
      </c>
      <c r="J83" s="44" t="str">
        <f t="shared" si="5"/>
        <v/>
      </c>
      <c r="K83" s="1" t="str">
        <f t="shared" si="8"/>
        <v/>
      </c>
      <c r="M83" s="40" t="str">
        <f>IF($A83=2,IF(ISNUMBER(REGION!DT83-Ukraine!DT83),REGION!DT83-Ukraine!DT83,""),"")</f>
        <v/>
      </c>
      <c r="N83" s="40" t="str">
        <f>IF($A83=2,IF(ISNUMBER(REGION!DU83-Ukraine!DU83),REGION!DU83-Ukraine!DU83,""),"")</f>
        <v/>
      </c>
      <c r="O83" s="40" t="str">
        <f>IF($A83=2,IF(ISNUMBER(REGION!DV83-Ukraine!DV83),REGION!DV83-Ukraine!DV83,""),"")</f>
        <v/>
      </c>
      <c r="P83" s="40" t="str">
        <f>IF($A83=2,IF(ISNUMBER(REGION!DW83-Ukraine!DW83),REGION!DW83-Ukraine!DW83,""),"")</f>
        <v/>
      </c>
      <c r="Q83" s="40" t="str">
        <f>IF($A83=2,IF(ISNUMBER(REGION!DX83-Ukraine!DX83),REGION!DX83-Ukraine!DX83,""),"")</f>
        <v/>
      </c>
      <c r="R83" s="41" t="str">
        <f>IF($A83=2,IF(ISNUMBER(REGION!DY83-Ukraine!DY83),REGION!DY83-Ukraine!DY83,""),"")</f>
        <v/>
      </c>
      <c r="S83" s="44" t="str">
        <f t="shared" si="6"/>
        <v/>
      </c>
      <c r="T83" s="1" t="str">
        <f t="shared" si="9"/>
        <v/>
      </c>
      <c r="V83" s="1" t="str">
        <f t="shared" si="7"/>
        <v/>
      </c>
      <c r="W83" s="40" t="str">
        <f>IF(V83&gt;1,Employment!$S83,"")</f>
        <v/>
      </c>
    </row>
    <row r="84" spans="1:23" ht="10.5" x14ac:dyDescent="0.25">
      <c r="A84" s="39">
        <f>'Industry selection'!C84</f>
        <v>1</v>
      </c>
      <c r="B84" s="2">
        <v>21.1</v>
      </c>
      <c r="C84" s="2" t="s">
        <v>170</v>
      </c>
      <c r="D84" s="40" t="str">
        <f>IF($A84=2,IF(ISNUMBER(REGION!DT84-REGION!DT$4),REGION!DT84-REGION!DT$4,""),"")</f>
        <v/>
      </c>
      <c r="E84" s="40" t="str">
        <f>IF($A84=2,IF(ISNUMBER(REGION!DU84-REGION!DU$4),REGION!DU84-REGION!DU$4,""),"")</f>
        <v/>
      </c>
      <c r="F84" s="40" t="str">
        <f>IF($A84=2,IF(ISNUMBER(REGION!DV84-REGION!DV$4),REGION!DV84-REGION!DV$4,""),"")</f>
        <v/>
      </c>
      <c r="G84" s="40" t="str">
        <f>IF($A84=2,IF(ISNUMBER(REGION!DW84-REGION!DW$4),REGION!DW84-REGION!DW$4,""),"")</f>
        <v/>
      </c>
      <c r="H84" s="40" t="str">
        <f>IF($A84=2,IF(ISNUMBER(REGION!DX84-REGION!DX$4),REGION!DX84-REGION!DX$4,""),"")</f>
        <v/>
      </c>
      <c r="I84" s="41" t="str">
        <f>IF($A84=2,IF(ISNUMBER(REGION!DY84-REGION!DY$4),REGION!DY84-REGION!DY$4,""),"")</f>
        <v/>
      </c>
      <c r="J84" s="44" t="str">
        <f t="shared" si="5"/>
        <v/>
      </c>
      <c r="K84" s="1" t="str">
        <f t="shared" si="8"/>
        <v/>
      </c>
      <c r="M84" s="40" t="str">
        <f>IF($A84=2,IF(ISNUMBER(REGION!DT84-Ukraine!DT84),REGION!DT84-Ukraine!DT84,""),"")</f>
        <v/>
      </c>
      <c r="N84" s="40" t="str">
        <f>IF($A84=2,IF(ISNUMBER(REGION!DU84-Ukraine!DU84),REGION!DU84-Ukraine!DU84,""),"")</f>
        <v/>
      </c>
      <c r="O84" s="40" t="str">
        <f>IF($A84=2,IF(ISNUMBER(REGION!DV84-Ukraine!DV84),REGION!DV84-Ukraine!DV84,""),"")</f>
        <v/>
      </c>
      <c r="P84" s="40" t="str">
        <f>IF($A84=2,IF(ISNUMBER(REGION!DW84-Ukraine!DW84),REGION!DW84-Ukraine!DW84,""),"")</f>
        <v/>
      </c>
      <c r="Q84" s="40" t="str">
        <f>IF($A84=2,IF(ISNUMBER(REGION!DX84-Ukraine!DX84),REGION!DX84-Ukraine!DX84,""),"")</f>
        <v/>
      </c>
      <c r="R84" s="41" t="str">
        <f>IF($A84=2,IF(ISNUMBER(REGION!DY84-Ukraine!DY84),REGION!DY84-Ukraine!DY84,""),"")</f>
        <v/>
      </c>
      <c r="S84" s="44" t="str">
        <f t="shared" si="6"/>
        <v/>
      </c>
      <c r="T84" s="1" t="str">
        <f t="shared" si="9"/>
        <v/>
      </c>
      <c r="V84" s="1" t="str">
        <f t="shared" si="7"/>
        <v/>
      </c>
      <c r="W84" s="40" t="str">
        <f>IF(V84&gt;1,Employment!$S84,"")</f>
        <v/>
      </c>
    </row>
    <row r="85" spans="1:23" ht="10.5" x14ac:dyDescent="0.25">
      <c r="A85" s="39">
        <f>'Industry selection'!C85</f>
        <v>1</v>
      </c>
      <c r="B85" s="2">
        <v>21.2</v>
      </c>
      <c r="C85" s="2" t="s">
        <v>172</v>
      </c>
      <c r="D85" s="40" t="str">
        <f>IF($A85=2,IF(ISNUMBER(REGION!DT85-REGION!DT$4),REGION!DT85-REGION!DT$4,""),"")</f>
        <v/>
      </c>
      <c r="E85" s="40" t="str">
        <f>IF($A85=2,IF(ISNUMBER(REGION!DU85-REGION!DU$4),REGION!DU85-REGION!DU$4,""),"")</f>
        <v/>
      </c>
      <c r="F85" s="40" t="str">
        <f>IF($A85=2,IF(ISNUMBER(REGION!DV85-REGION!DV$4),REGION!DV85-REGION!DV$4,""),"")</f>
        <v/>
      </c>
      <c r="G85" s="40" t="str">
        <f>IF($A85=2,IF(ISNUMBER(REGION!DW85-REGION!DW$4),REGION!DW85-REGION!DW$4,""),"")</f>
        <v/>
      </c>
      <c r="H85" s="40" t="str">
        <f>IF($A85=2,IF(ISNUMBER(REGION!DX85-REGION!DX$4),REGION!DX85-REGION!DX$4,""),"")</f>
        <v/>
      </c>
      <c r="I85" s="41" t="str">
        <f>IF($A85=2,IF(ISNUMBER(REGION!DY85-REGION!DY$4),REGION!DY85-REGION!DY$4,""),"")</f>
        <v/>
      </c>
      <c r="J85" s="44" t="str">
        <f t="shared" si="5"/>
        <v/>
      </c>
      <c r="K85" s="1" t="str">
        <f t="shared" si="8"/>
        <v/>
      </c>
      <c r="M85" s="40" t="str">
        <f>IF($A85=2,IF(ISNUMBER(REGION!DT85-Ukraine!DT85),REGION!DT85-Ukraine!DT85,""),"")</f>
        <v/>
      </c>
      <c r="N85" s="40" t="str">
        <f>IF($A85=2,IF(ISNUMBER(REGION!DU85-Ukraine!DU85),REGION!DU85-Ukraine!DU85,""),"")</f>
        <v/>
      </c>
      <c r="O85" s="40" t="str">
        <f>IF($A85=2,IF(ISNUMBER(REGION!DV85-Ukraine!DV85),REGION!DV85-Ukraine!DV85,""),"")</f>
        <v/>
      </c>
      <c r="P85" s="40" t="str">
        <f>IF($A85=2,IF(ISNUMBER(REGION!DW85-Ukraine!DW85),REGION!DW85-Ukraine!DW85,""),"")</f>
        <v/>
      </c>
      <c r="Q85" s="40" t="str">
        <f>IF($A85=2,IF(ISNUMBER(REGION!DX85-Ukraine!DX85),REGION!DX85-Ukraine!DX85,""),"")</f>
        <v/>
      </c>
      <c r="R85" s="41" t="str">
        <f>IF($A85=2,IF(ISNUMBER(REGION!DY85-Ukraine!DY85),REGION!DY85-Ukraine!DY85,""),"")</f>
        <v/>
      </c>
      <c r="S85" s="44" t="str">
        <f t="shared" si="6"/>
        <v/>
      </c>
      <c r="T85" s="1" t="str">
        <f t="shared" si="9"/>
        <v/>
      </c>
      <c r="V85" s="1" t="str">
        <f t="shared" si="7"/>
        <v/>
      </c>
      <c r="W85" s="40" t="str">
        <f>IF(V85&gt;1,Employment!$S85,"")</f>
        <v/>
      </c>
    </row>
    <row r="86" spans="1:23" ht="10.5" x14ac:dyDescent="0.25">
      <c r="A86" s="39">
        <f>'Industry selection'!C86</f>
        <v>2</v>
      </c>
      <c r="B86" s="2">
        <v>22</v>
      </c>
      <c r="C86" s="2" t="s">
        <v>174</v>
      </c>
      <c r="D86" s="40">
        <f>IF($A86=2,IF(ISNUMBER(REGION!DT86-REGION!DT$4),REGION!DT86-REGION!DT$4,""),"")</f>
        <v>-8.1540629180365087E-2</v>
      </c>
      <c r="E86" s="40">
        <f>IF($A86=2,IF(ISNUMBER(REGION!DU86-REGION!DU$4),REGION!DU86-REGION!DU$4,""),"")</f>
        <v>0.16427066151727732</v>
      </c>
      <c r="F86" s="40">
        <f>IF($A86=2,IF(ISNUMBER(REGION!DV86-REGION!DV$4),REGION!DV86-REGION!DV$4,""),"")</f>
        <v>-2.6040014322168625E-2</v>
      </c>
      <c r="G86" s="40">
        <f>IF($A86=2,IF(ISNUMBER(REGION!DW86-REGION!DW$4),REGION!DW86-REGION!DW$4,""),"")</f>
        <v>0.22386634544940098</v>
      </c>
      <c r="H86" s="40">
        <f>IF($A86=2,IF(ISNUMBER(REGION!DX86-REGION!DX$4),REGION!DX86-REGION!DX$4,""),"")</f>
        <v>-0.20446132121838434</v>
      </c>
      <c r="I86" s="41">
        <f>IF($A86=2,IF(ISNUMBER(REGION!DY86-REGION!DY$4),REGION!DY86-REGION!DY$4,""),"")</f>
        <v>0.15337996880648275</v>
      </c>
      <c r="J86" s="44">
        <f t="shared" si="5"/>
        <v>2</v>
      </c>
      <c r="K86" s="1">
        <f t="shared" si="8"/>
        <v>0</v>
      </c>
      <c r="M86" s="40">
        <f>IF($A86=2,IF(ISNUMBER(REGION!DT86-Ukraine!DT86),REGION!DT86-Ukraine!DT86,""),"")</f>
        <v>-4.7453112491302463E-2</v>
      </c>
      <c r="N86" s="40">
        <f>IF($A86=2,IF(ISNUMBER(REGION!DU86-Ukraine!DU86),REGION!DU86-Ukraine!DU86,""),"")</f>
        <v>0.16665089101677788</v>
      </c>
      <c r="O86" s="40">
        <f>IF($A86=2,IF(ISNUMBER(REGION!DV86-Ukraine!DV86),REGION!DV86-Ukraine!DV86,""),"")</f>
        <v>-6.1837842929129749E-2</v>
      </c>
      <c r="P86" s="40">
        <f>IF($A86=2,IF(ISNUMBER(REGION!DW86-Ukraine!DW86),REGION!DW86-Ukraine!DW86,""),"")</f>
        <v>0.1487752690086801</v>
      </c>
      <c r="Q86" s="40">
        <f>IF($A86=2,IF(ISNUMBER(REGION!DX86-Ukraine!DX86),REGION!DX86-Ukraine!DX86,""),"")</f>
        <v>-9.4449938404182587E-2</v>
      </c>
      <c r="R86" s="41">
        <f>IF($A86=2,IF(ISNUMBER(REGION!DY86-Ukraine!DY86),REGION!DY86-Ukraine!DY86,""),"")</f>
        <v>0.21754214813826334</v>
      </c>
      <c r="S86" s="44">
        <f t="shared" si="6"/>
        <v>2</v>
      </c>
      <c r="T86" s="1">
        <f t="shared" si="9"/>
        <v>0</v>
      </c>
      <c r="V86" s="1">
        <f t="shared" si="7"/>
        <v>0</v>
      </c>
      <c r="W86" s="40" t="str">
        <f>IF(V86&gt;1,Employment!$S86,"")</f>
        <v/>
      </c>
    </row>
    <row r="87" spans="1:23" ht="10.5" x14ac:dyDescent="0.25">
      <c r="A87" s="39">
        <f>'Industry selection'!C87</f>
        <v>1</v>
      </c>
      <c r="B87" s="2">
        <v>22.1</v>
      </c>
      <c r="C87" s="2" t="s">
        <v>176</v>
      </c>
      <c r="D87" s="40" t="str">
        <f>IF($A87=2,IF(ISNUMBER(REGION!DT87-REGION!DT$4),REGION!DT87-REGION!DT$4,""),"")</f>
        <v/>
      </c>
      <c r="E87" s="40" t="str">
        <f>IF($A87=2,IF(ISNUMBER(REGION!DU87-REGION!DU$4),REGION!DU87-REGION!DU$4,""),"")</f>
        <v/>
      </c>
      <c r="F87" s="40" t="str">
        <f>IF($A87=2,IF(ISNUMBER(REGION!DV87-REGION!DV$4),REGION!DV87-REGION!DV$4,""),"")</f>
        <v/>
      </c>
      <c r="G87" s="40" t="str">
        <f>IF($A87=2,IF(ISNUMBER(REGION!DW87-REGION!DW$4),REGION!DW87-REGION!DW$4,""),"")</f>
        <v/>
      </c>
      <c r="H87" s="40" t="str">
        <f>IF($A87=2,IF(ISNUMBER(REGION!DX87-REGION!DX$4),REGION!DX87-REGION!DX$4,""),"")</f>
        <v/>
      </c>
      <c r="I87" s="41" t="str">
        <f>IF($A87=2,IF(ISNUMBER(REGION!DY87-REGION!DY$4),REGION!DY87-REGION!DY$4,""),"")</f>
        <v/>
      </c>
      <c r="J87" s="44" t="str">
        <f t="shared" si="5"/>
        <v/>
      </c>
      <c r="K87" s="1" t="str">
        <f t="shared" si="8"/>
        <v/>
      </c>
      <c r="M87" s="40" t="str">
        <f>IF($A87=2,IF(ISNUMBER(REGION!DT87-Ukraine!DT87),REGION!DT87-Ukraine!DT87,""),"")</f>
        <v/>
      </c>
      <c r="N87" s="40" t="str">
        <f>IF($A87=2,IF(ISNUMBER(REGION!DU87-Ukraine!DU87),REGION!DU87-Ukraine!DU87,""),"")</f>
        <v/>
      </c>
      <c r="O87" s="40" t="str">
        <f>IF($A87=2,IF(ISNUMBER(REGION!DV87-Ukraine!DV87),REGION!DV87-Ukraine!DV87,""),"")</f>
        <v/>
      </c>
      <c r="P87" s="40" t="str">
        <f>IF($A87=2,IF(ISNUMBER(REGION!DW87-Ukraine!DW87),REGION!DW87-Ukraine!DW87,""),"")</f>
        <v/>
      </c>
      <c r="Q87" s="40" t="str">
        <f>IF($A87=2,IF(ISNUMBER(REGION!DX87-Ukraine!DX87),REGION!DX87-Ukraine!DX87,""),"")</f>
        <v/>
      </c>
      <c r="R87" s="41" t="str">
        <f>IF($A87=2,IF(ISNUMBER(REGION!DY87-Ukraine!DY87),REGION!DY87-Ukraine!DY87,""),"")</f>
        <v/>
      </c>
      <c r="S87" s="44" t="str">
        <f t="shared" si="6"/>
        <v/>
      </c>
      <c r="T87" s="1" t="str">
        <f t="shared" si="9"/>
        <v/>
      </c>
      <c r="V87" s="1" t="str">
        <f t="shared" si="7"/>
        <v/>
      </c>
      <c r="W87" s="40" t="str">
        <f>IF(V87&gt;1,Employment!$S87,"")</f>
        <v/>
      </c>
    </row>
    <row r="88" spans="1:23" ht="10.5" x14ac:dyDescent="0.25">
      <c r="A88" s="39">
        <f>'Industry selection'!C88</f>
        <v>1</v>
      </c>
      <c r="B88" s="2">
        <v>22.2</v>
      </c>
      <c r="C88" s="2" t="s">
        <v>178</v>
      </c>
      <c r="D88" s="40" t="str">
        <f>IF($A88=2,IF(ISNUMBER(REGION!DT88-REGION!DT$4),REGION!DT88-REGION!DT$4,""),"")</f>
        <v/>
      </c>
      <c r="E88" s="40" t="str">
        <f>IF($A88=2,IF(ISNUMBER(REGION!DU88-REGION!DU$4),REGION!DU88-REGION!DU$4,""),"")</f>
        <v/>
      </c>
      <c r="F88" s="40" t="str">
        <f>IF($A88=2,IF(ISNUMBER(REGION!DV88-REGION!DV$4),REGION!DV88-REGION!DV$4,""),"")</f>
        <v/>
      </c>
      <c r="G88" s="40" t="str">
        <f>IF($A88=2,IF(ISNUMBER(REGION!DW88-REGION!DW$4),REGION!DW88-REGION!DW$4,""),"")</f>
        <v/>
      </c>
      <c r="H88" s="40" t="str">
        <f>IF($A88=2,IF(ISNUMBER(REGION!DX88-REGION!DX$4),REGION!DX88-REGION!DX$4,""),"")</f>
        <v/>
      </c>
      <c r="I88" s="41" t="str">
        <f>IF($A88=2,IF(ISNUMBER(REGION!DY88-REGION!DY$4),REGION!DY88-REGION!DY$4,""),"")</f>
        <v/>
      </c>
      <c r="J88" s="44" t="str">
        <f t="shared" si="5"/>
        <v/>
      </c>
      <c r="K88" s="1" t="str">
        <f t="shared" si="8"/>
        <v/>
      </c>
      <c r="M88" s="40" t="str">
        <f>IF($A88=2,IF(ISNUMBER(REGION!DT88-Ukraine!DT88),REGION!DT88-Ukraine!DT88,""),"")</f>
        <v/>
      </c>
      <c r="N88" s="40" t="str">
        <f>IF($A88=2,IF(ISNUMBER(REGION!DU88-Ukraine!DU88),REGION!DU88-Ukraine!DU88,""),"")</f>
        <v/>
      </c>
      <c r="O88" s="40" t="str">
        <f>IF($A88=2,IF(ISNUMBER(REGION!DV88-Ukraine!DV88),REGION!DV88-Ukraine!DV88,""),"")</f>
        <v/>
      </c>
      <c r="P88" s="40" t="str">
        <f>IF($A88=2,IF(ISNUMBER(REGION!DW88-Ukraine!DW88),REGION!DW88-Ukraine!DW88,""),"")</f>
        <v/>
      </c>
      <c r="Q88" s="40" t="str">
        <f>IF($A88=2,IF(ISNUMBER(REGION!DX88-Ukraine!DX88),REGION!DX88-Ukraine!DX88,""),"")</f>
        <v/>
      </c>
      <c r="R88" s="41" t="str">
        <f>IF($A88=2,IF(ISNUMBER(REGION!DY88-Ukraine!DY88),REGION!DY88-Ukraine!DY88,""),"")</f>
        <v/>
      </c>
      <c r="S88" s="44" t="str">
        <f t="shared" si="6"/>
        <v/>
      </c>
      <c r="T88" s="1" t="str">
        <f t="shared" si="9"/>
        <v/>
      </c>
      <c r="V88" s="1" t="str">
        <f t="shared" si="7"/>
        <v/>
      </c>
      <c r="W88" s="40" t="str">
        <f>IF(V88&gt;1,Employment!$S88,"")</f>
        <v/>
      </c>
    </row>
    <row r="89" spans="1:23" ht="10.5" x14ac:dyDescent="0.25">
      <c r="A89" s="39" t="str">
        <f>'Industry selection'!C89</f>
        <v/>
      </c>
      <c r="B89" s="2">
        <v>23</v>
      </c>
      <c r="C89" s="2" t="s">
        <v>180</v>
      </c>
      <c r="D89" s="40" t="str">
        <f>IF($A89=2,IF(ISNUMBER(REGION!DT89-REGION!DT$4),REGION!DT89-REGION!DT$4,""),"")</f>
        <v/>
      </c>
      <c r="E89" s="40" t="str">
        <f>IF($A89=2,IF(ISNUMBER(REGION!DU89-REGION!DU$4),REGION!DU89-REGION!DU$4,""),"")</f>
        <v/>
      </c>
      <c r="F89" s="40" t="str">
        <f>IF($A89=2,IF(ISNUMBER(REGION!DV89-REGION!DV$4),REGION!DV89-REGION!DV$4,""),"")</f>
        <v/>
      </c>
      <c r="G89" s="40" t="str">
        <f>IF($A89=2,IF(ISNUMBER(REGION!DW89-REGION!DW$4),REGION!DW89-REGION!DW$4,""),"")</f>
        <v/>
      </c>
      <c r="H89" s="40" t="str">
        <f>IF($A89=2,IF(ISNUMBER(REGION!DX89-REGION!DX$4),REGION!DX89-REGION!DX$4,""),"")</f>
        <v/>
      </c>
      <c r="I89" s="41" t="str">
        <f>IF($A89=2,IF(ISNUMBER(REGION!DY89-REGION!DY$4),REGION!DY89-REGION!DY$4,""),"")</f>
        <v/>
      </c>
      <c r="J89" s="44" t="str">
        <f t="shared" si="5"/>
        <v/>
      </c>
      <c r="K89" s="1" t="str">
        <f t="shared" si="8"/>
        <v/>
      </c>
      <c r="M89" s="40" t="str">
        <f>IF($A89=2,IF(ISNUMBER(REGION!DT89-Ukraine!DT89),REGION!DT89-Ukraine!DT89,""),"")</f>
        <v/>
      </c>
      <c r="N89" s="40" t="str">
        <f>IF($A89=2,IF(ISNUMBER(REGION!DU89-Ukraine!DU89),REGION!DU89-Ukraine!DU89,""),"")</f>
        <v/>
      </c>
      <c r="O89" s="40" t="str">
        <f>IF($A89=2,IF(ISNUMBER(REGION!DV89-Ukraine!DV89),REGION!DV89-Ukraine!DV89,""),"")</f>
        <v/>
      </c>
      <c r="P89" s="40" t="str">
        <f>IF($A89=2,IF(ISNUMBER(REGION!DW89-Ukraine!DW89),REGION!DW89-Ukraine!DW89,""),"")</f>
        <v/>
      </c>
      <c r="Q89" s="40" t="str">
        <f>IF($A89=2,IF(ISNUMBER(REGION!DX89-Ukraine!DX89),REGION!DX89-Ukraine!DX89,""),"")</f>
        <v/>
      </c>
      <c r="R89" s="41" t="str">
        <f>IF($A89=2,IF(ISNUMBER(REGION!DY89-Ukraine!DY89),REGION!DY89-Ukraine!DY89,""),"")</f>
        <v/>
      </c>
      <c r="S89" s="44" t="str">
        <f t="shared" si="6"/>
        <v/>
      </c>
      <c r="T89" s="1" t="str">
        <f t="shared" si="9"/>
        <v/>
      </c>
      <c r="V89" s="1" t="str">
        <f t="shared" si="7"/>
        <v/>
      </c>
      <c r="W89" s="40" t="str">
        <f>IF(V89&gt;1,Employment!$S89,"")</f>
        <v/>
      </c>
    </row>
    <row r="90" spans="1:23" ht="10.5" x14ac:dyDescent="0.25">
      <c r="A90" s="39">
        <f>'Industry selection'!C90</f>
        <v>2</v>
      </c>
      <c r="B90" s="2">
        <v>23.1</v>
      </c>
      <c r="C90" s="2" t="s">
        <v>182</v>
      </c>
      <c r="D90" s="40">
        <f>IF($A90=2,IF(ISNUMBER(REGION!DT90-REGION!DT$4),REGION!DT90-REGION!DT$4,""),"")</f>
        <v>-8.1533238547719433E-2</v>
      </c>
      <c r="E90" s="40">
        <f>IF($A90=2,IF(ISNUMBER(REGION!DU90-REGION!DU$4),REGION!DU90-REGION!DU$4,""),"")</f>
        <v>-7.235983688512837E-2</v>
      </c>
      <c r="F90" s="40">
        <f>IF($A90=2,IF(ISNUMBER(REGION!DV90-REGION!DV$4),REGION!DV90-REGION!DV$4,""),"")</f>
        <v>-5.3665323885920602E-2</v>
      </c>
      <c r="G90" s="40">
        <f>IF($A90=2,IF(ISNUMBER(REGION!DW90-REGION!DW$4),REGION!DW90-REGION!DW$4,""),"")</f>
        <v>-6.1629129548625761E-2</v>
      </c>
      <c r="H90" s="40" t="str">
        <f>IF($A90=2,IF(ISNUMBER(REGION!DX90-REGION!DX$4),REGION!DX90-REGION!DX$4,""),"")</f>
        <v/>
      </c>
      <c r="I90" s="41">
        <f>IF($A90=2,IF(ISNUMBER(REGION!DY90-REGION!DY$4),REGION!DY90-REGION!DY$4,""),"")</f>
        <v>-1.1529341154490056</v>
      </c>
      <c r="J90" s="44">
        <f t="shared" si="5"/>
        <v>0</v>
      </c>
      <c r="K90" s="1" t="str">
        <f t="shared" si="8"/>
        <v/>
      </c>
      <c r="M90" s="40">
        <f>IF($A90=2,IF(ISNUMBER(REGION!DT90-Ukraine!DT90),REGION!DT90-Ukraine!DT90,""),"")</f>
        <v>-0.10744448575856969</v>
      </c>
      <c r="N90" s="40">
        <f>IF($A90=2,IF(ISNUMBER(REGION!DU90-Ukraine!DU90),REGION!DU90-Ukraine!DU90,""),"")</f>
        <v>-8.5931599891055033E-2</v>
      </c>
      <c r="O90" s="40">
        <f>IF($A90=2,IF(ISNUMBER(REGION!DV90-Ukraine!DV90),REGION!DV90-Ukraine!DV90,""),"")</f>
        <v>-4.6124997324618056E-2</v>
      </c>
      <c r="P90" s="40">
        <f>IF($A90=2,IF(ISNUMBER(REGION!DW90-Ukraine!DW90),REGION!DW90-Ukraine!DW90,""),"")</f>
        <v>-0.10229849051991069</v>
      </c>
      <c r="Q90" s="40" t="str">
        <f>IF($A90=2,IF(ISNUMBER(REGION!DX90-Ukraine!DX90),REGION!DX90-Ukraine!DX90,""),"")</f>
        <v/>
      </c>
      <c r="R90" s="41">
        <f>IF($A90=2,IF(ISNUMBER(REGION!DY90-Ukraine!DY90),REGION!DY90-Ukraine!DY90,""),"")</f>
        <v>-0.9706587286162307</v>
      </c>
      <c r="S90" s="44">
        <f t="shared" si="6"/>
        <v>0</v>
      </c>
      <c r="T90" s="1" t="str">
        <f t="shared" si="9"/>
        <v/>
      </c>
      <c r="V90" s="1">
        <f t="shared" si="7"/>
        <v>0</v>
      </c>
      <c r="W90" s="40" t="str">
        <f>IF(V90&gt;1,Employment!$S90,"")</f>
        <v/>
      </c>
    </row>
    <row r="91" spans="1:23" ht="10.5" x14ac:dyDescent="0.25">
      <c r="A91" s="39">
        <f>'Industry selection'!C91</f>
        <v>1</v>
      </c>
      <c r="B91" s="2">
        <v>23.2</v>
      </c>
      <c r="C91" s="2" t="s">
        <v>184</v>
      </c>
      <c r="D91" s="40" t="str">
        <f>IF($A91=2,IF(ISNUMBER(REGION!DT91-REGION!DT$4),REGION!DT91-REGION!DT$4,""),"")</f>
        <v/>
      </c>
      <c r="E91" s="40" t="str">
        <f>IF($A91=2,IF(ISNUMBER(REGION!DU91-REGION!DU$4),REGION!DU91-REGION!DU$4,""),"")</f>
        <v/>
      </c>
      <c r="F91" s="40" t="str">
        <f>IF($A91=2,IF(ISNUMBER(REGION!DV91-REGION!DV$4),REGION!DV91-REGION!DV$4,""),"")</f>
        <v/>
      </c>
      <c r="G91" s="40" t="str">
        <f>IF($A91=2,IF(ISNUMBER(REGION!DW91-REGION!DW$4),REGION!DW91-REGION!DW$4,""),"")</f>
        <v/>
      </c>
      <c r="H91" s="40" t="str">
        <f>IF($A91=2,IF(ISNUMBER(REGION!DX91-REGION!DX$4),REGION!DX91-REGION!DX$4,""),"")</f>
        <v/>
      </c>
      <c r="I91" s="41" t="str">
        <f>IF($A91=2,IF(ISNUMBER(REGION!DY91-REGION!DY$4),REGION!DY91-REGION!DY$4,""),"")</f>
        <v/>
      </c>
      <c r="J91" s="44" t="str">
        <f t="shared" si="5"/>
        <v/>
      </c>
      <c r="K91" s="1" t="str">
        <f t="shared" si="8"/>
        <v/>
      </c>
      <c r="M91" s="40" t="str">
        <f>IF($A91=2,IF(ISNUMBER(REGION!DT91-Ukraine!DT91),REGION!DT91-Ukraine!DT91,""),"")</f>
        <v/>
      </c>
      <c r="N91" s="40" t="str">
        <f>IF($A91=2,IF(ISNUMBER(REGION!DU91-Ukraine!DU91),REGION!DU91-Ukraine!DU91,""),"")</f>
        <v/>
      </c>
      <c r="O91" s="40" t="str">
        <f>IF($A91=2,IF(ISNUMBER(REGION!DV91-Ukraine!DV91),REGION!DV91-Ukraine!DV91,""),"")</f>
        <v/>
      </c>
      <c r="P91" s="40" t="str">
        <f>IF($A91=2,IF(ISNUMBER(REGION!DW91-Ukraine!DW91),REGION!DW91-Ukraine!DW91,""),"")</f>
        <v/>
      </c>
      <c r="Q91" s="40" t="str">
        <f>IF($A91=2,IF(ISNUMBER(REGION!DX91-Ukraine!DX91),REGION!DX91-Ukraine!DX91,""),"")</f>
        <v/>
      </c>
      <c r="R91" s="41" t="str">
        <f>IF($A91=2,IF(ISNUMBER(REGION!DY91-Ukraine!DY91),REGION!DY91-Ukraine!DY91,""),"")</f>
        <v/>
      </c>
      <c r="S91" s="44" t="str">
        <f t="shared" si="6"/>
        <v/>
      </c>
      <c r="T91" s="1" t="str">
        <f t="shared" si="9"/>
        <v/>
      </c>
      <c r="V91" s="1" t="str">
        <f t="shared" si="7"/>
        <v/>
      </c>
      <c r="W91" s="40" t="str">
        <f>IF(V91&gt;1,Employment!$S91,"")</f>
        <v/>
      </c>
    </row>
    <row r="92" spans="1:23" ht="10.5" x14ac:dyDescent="0.25">
      <c r="A92" s="39">
        <f>'Industry selection'!C92</f>
        <v>2</v>
      </c>
      <c r="B92" s="2">
        <v>23.3</v>
      </c>
      <c r="C92" s="2" t="s">
        <v>186</v>
      </c>
      <c r="D92" s="40">
        <f>IF($A92=2,IF(ISNUMBER(REGION!DT92-REGION!DT$4),REGION!DT92-REGION!DT$4,""),"")</f>
        <v>-0.14203138835370632</v>
      </c>
      <c r="E92" s="40">
        <f>IF($A92=2,IF(ISNUMBER(REGION!DU92-REGION!DU$4),REGION!DU92-REGION!DU$4,""),"")</f>
        <v>0.30453412133731228</v>
      </c>
      <c r="F92" s="40">
        <f>IF($A92=2,IF(ISNUMBER(REGION!DV92-REGION!DV$4),REGION!DV92-REGION!DV$4,""),"")</f>
        <v>0.18742474456119718</v>
      </c>
      <c r="G92" s="40">
        <f>IF($A92=2,IF(ISNUMBER(REGION!DW92-REGION!DW$4),REGION!DW92-REGION!DW$4,""),"")</f>
        <v>-0.18490508394547378</v>
      </c>
      <c r="H92" s="40">
        <f>IF($A92=2,IF(ISNUMBER(REGION!DX92-REGION!DX$4),REGION!DX92-REGION!DX$4,""),"")</f>
        <v>1.3738930462322183</v>
      </c>
      <c r="I92" s="41">
        <f>IF($A92=2,IF(ISNUMBER(REGION!DY92-REGION!DY$4),REGION!DY92-REGION!DY$4,""),"")</f>
        <v>2.8247351434888244</v>
      </c>
      <c r="J92" s="44">
        <f t="shared" si="5"/>
        <v>3</v>
      </c>
      <c r="K92" s="1">
        <f t="shared" si="8"/>
        <v>1</v>
      </c>
      <c r="M92" s="40">
        <f>IF($A92=2,IF(ISNUMBER(REGION!DT92-Ukraine!DT92),REGION!DT92-Ukraine!DT92,""),"")</f>
        <v>-0.17170269798082938</v>
      </c>
      <c r="N92" s="40">
        <f>IF($A92=2,IF(ISNUMBER(REGION!DU92-Ukraine!DU92),REGION!DU92-Ukraine!DU92,""),"")</f>
        <v>0.19403210867559428</v>
      </c>
      <c r="O92" s="40">
        <f>IF($A92=2,IF(ISNUMBER(REGION!DV92-Ukraine!DV92),REGION!DV92-Ukraine!DV92,""),"")</f>
        <v>0.32071917431444774</v>
      </c>
      <c r="P92" s="40">
        <f>IF($A92=2,IF(ISNUMBER(REGION!DW92-Ukraine!DW92),REGION!DW92-Ukraine!DW92,""),"")</f>
        <v>-0.21774248715956612</v>
      </c>
      <c r="Q92" s="40">
        <f>IF($A92=2,IF(ISNUMBER(REGION!DX92-Ukraine!DX92),REGION!DX92-Ukraine!DX92,""),"")</f>
        <v>1.2970756311108107</v>
      </c>
      <c r="R92" s="41">
        <f>IF($A92=2,IF(ISNUMBER(REGION!DY92-Ukraine!DY92),REGION!DY92-Ukraine!DY92,""),"")</f>
        <v>2.5770144870778515</v>
      </c>
      <c r="S92" s="44">
        <f t="shared" si="6"/>
        <v>3</v>
      </c>
      <c r="T92" s="1">
        <f t="shared" si="9"/>
        <v>1</v>
      </c>
      <c r="V92" s="1">
        <f t="shared" si="7"/>
        <v>2</v>
      </c>
      <c r="W92" s="40">
        <f>IF(V92&gt;1,Employment!$S92,"")</f>
        <v>4.4664530032173921E-3</v>
      </c>
    </row>
    <row r="93" spans="1:23" ht="10.5" x14ac:dyDescent="0.25">
      <c r="A93" s="39">
        <f>'Industry selection'!C93</f>
        <v>1</v>
      </c>
      <c r="B93" s="2">
        <v>23.4</v>
      </c>
      <c r="C93" s="2" t="s">
        <v>188</v>
      </c>
      <c r="D93" s="40" t="str">
        <f>IF($A93=2,IF(ISNUMBER(REGION!DT93-REGION!DT$4),REGION!DT93-REGION!DT$4,""),"")</f>
        <v/>
      </c>
      <c r="E93" s="40" t="str">
        <f>IF($A93=2,IF(ISNUMBER(REGION!DU93-REGION!DU$4),REGION!DU93-REGION!DU$4,""),"")</f>
        <v/>
      </c>
      <c r="F93" s="40" t="str">
        <f>IF($A93=2,IF(ISNUMBER(REGION!DV93-REGION!DV$4),REGION!DV93-REGION!DV$4,""),"")</f>
        <v/>
      </c>
      <c r="G93" s="40" t="str">
        <f>IF($A93=2,IF(ISNUMBER(REGION!DW93-REGION!DW$4),REGION!DW93-REGION!DW$4,""),"")</f>
        <v/>
      </c>
      <c r="H93" s="40" t="str">
        <f>IF($A93=2,IF(ISNUMBER(REGION!DX93-REGION!DX$4),REGION!DX93-REGION!DX$4,""),"")</f>
        <v/>
      </c>
      <c r="I93" s="41" t="str">
        <f>IF($A93=2,IF(ISNUMBER(REGION!DY93-REGION!DY$4),REGION!DY93-REGION!DY$4,""),"")</f>
        <v/>
      </c>
      <c r="J93" s="44" t="str">
        <f t="shared" si="5"/>
        <v/>
      </c>
      <c r="K93" s="1" t="str">
        <f t="shared" si="8"/>
        <v/>
      </c>
      <c r="M93" s="40" t="str">
        <f>IF($A93=2,IF(ISNUMBER(REGION!DT93-Ukraine!DT93),REGION!DT93-Ukraine!DT93,""),"")</f>
        <v/>
      </c>
      <c r="N93" s="40" t="str">
        <f>IF($A93=2,IF(ISNUMBER(REGION!DU93-Ukraine!DU93),REGION!DU93-Ukraine!DU93,""),"")</f>
        <v/>
      </c>
      <c r="O93" s="40" t="str">
        <f>IF($A93=2,IF(ISNUMBER(REGION!DV93-Ukraine!DV93),REGION!DV93-Ukraine!DV93,""),"")</f>
        <v/>
      </c>
      <c r="P93" s="40" t="str">
        <f>IF($A93=2,IF(ISNUMBER(REGION!DW93-Ukraine!DW93),REGION!DW93-Ukraine!DW93,""),"")</f>
        <v/>
      </c>
      <c r="Q93" s="40" t="str">
        <f>IF($A93=2,IF(ISNUMBER(REGION!DX93-Ukraine!DX93),REGION!DX93-Ukraine!DX93,""),"")</f>
        <v/>
      </c>
      <c r="R93" s="41" t="str">
        <f>IF($A93=2,IF(ISNUMBER(REGION!DY93-Ukraine!DY93),REGION!DY93-Ukraine!DY93,""),"")</f>
        <v/>
      </c>
      <c r="S93" s="44" t="str">
        <f t="shared" si="6"/>
        <v/>
      </c>
      <c r="T93" s="1" t="str">
        <f t="shared" si="9"/>
        <v/>
      </c>
      <c r="V93" s="1" t="str">
        <f t="shared" si="7"/>
        <v/>
      </c>
      <c r="W93" s="40" t="str">
        <f>IF(V93&gt;1,Employment!$S93,"")</f>
        <v/>
      </c>
    </row>
    <row r="94" spans="1:23" ht="10.5" x14ac:dyDescent="0.25">
      <c r="A94" s="39">
        <f>'Industry selection'!C94</f>
        <v>1</v>
      </c>
      <c r="B94" s="2">
        <v>23.5</v>
      </c>
      <c r="C94" s="2" t="s">
        <v>190</v>
      </c>
      <c r="D94" s="40" t="str">
        <f>IF($A94=2,IF(ISNUMBER(REGION!DT94-REGION!DT$4),REGION!DT94-REGION!DT$4,""),"")</f>
        <v/>
      </c>
      <c r="E94" s="40" t="str">
        <f>IF($A94=2,IF(ISNUMBER(REGION!DU94-REGION!DU$4),REGION!DU94-REGION!DU$4,""),"")</f>
        <v/>
      </c>
      <c r="F94" s="40" t="str">
        <f>IF($A94=2,IF(ISNUMBER(REGION!DV94-REGION!DV$4),REGION!DV94-REGION!DV$4,""),"")</f>
        <v/>
      </c>
      <c r="G94" s="40" t="str">
        <f>IF($A94=2,IF(ISNUMBER(REGION!DW94-REGION!DW$4),REGION!DW94-REGION!DW$4,""),"")</f>
        <v/>
      </c>
      <c r="H94" s="40" t="str">
        <f>IF($A94=2,IF(ISNUMBER(REGION!DX94-REGION!DX$4),REGION!DX94-REGION!DX$4,""),"")</f>
        <v/>
      </c>
      <c r="I94" s="41" t="str">
        <f>IF($A94=2,IF(ISNUMBER(REGION!DY94-REGION!DY$4),REGION!DY94-REGION!DY$4,""),"")</f>
        <v/>
      </c>
      <c r="J94" s="44" t="str">
        <f t="shared" si="5"/>
        <v/>
      </c>
      <c r="K94" s="1" t="str">
        <f t="shared" si="8"/>
        <v/>
      </c>
      <c r="M94" s="40" t="str">
        <f>IF($A94=2,IF(ISNUMBER(REGION!DT94-Ukraine!DT94),REGION!DT94-Ukraine!DT94,""),"")</f>
        <v/>
      </c>
      <c r="N94" s="40" t="str">
        <f>IF($A94=2,IF(ISNUMBER(REGION!DU94-Ukraine!DU94),REGION!DU94-Ukraine!DU94,""),"")</f>
        <v/>
      </c>
      <c r="O94" s="40" t="str">
        <f>IF($A94=2,IF(ISNUMBER(REGION!DV94-Ukraine!DV94),REGION!DV94-Ukraine!DV94,""),"")</f>
        <v/>
      </c>
      <c r="P94" s="40" t="str">
        <f>IF($A94=2,IF(ISNUMBER(REGION!DW94-Ukraine!DW94),REGION!DW94-Ukraine!DW94,""),"")</f>
        <v/>
      </c>
      <c r="Q94" s="40" t="str">
        <f>IF($A94=2,IF(ISNUMBER(REGION!DX94-Ukraine!DX94),REGION!DX94-Ukraine!DX94,""),"")</f>
        <v/>
      </c>
      <c r="R94" s="41" t="str">
        <f>IF($A94=2,IF(ISNUMBER(REGION!DY94-Ukraine!DY94),REGION!DY94-Ukraine!DY94,""),"")</f>
        <v/>
      </c>
      <c r="S94" s="44" t="str">
        <f t="shared" si="6"/>
        <v/>
      </c>
      <c r="T94" s="1" t="str">
        <f t="shared" si="9"/>
        <v/>
      </c>
      <c r="V94" s="1" t="str">
        <f t="shared" si="7"/>
        <v/>
      </c>
      <c r="W94" s="40" t="str">
        <f>IF(V94&gt;1,Employment!$S94,"")</f>
        <v/>
      </c>
    </row>
    <row r="95" spans="1:23" ht="10.5" x14ac:dyDescent="0.25">
      <c r="A95" s="39">
        <f>'Industry selection'!C95</f>
        <v>2</v>
      </c>
      <c r="B95" s="2">
        <v>23.6</v>
      </c>
      <c r="C95" s="2" t="s">
        <v>192</v>
      </c>
      <c r="D95" s="40">
        <f>IF($A95=2,IF(ISNUMBER(REGION!DT95-REGION!DT$4),REGION!DT95-REGION!DT$4,""),"")</f>
        <v>-8.7773237723075992E-2</v>
      </c>
      <c r="E95" s="40">
        <f>IF($A95=2,IF(ISNUMBER(REGION!DU95-REGION!DU$4),REGION!DU95-REGION!DU$4,""),"")</f>
        <v>-5.704607319225885E-2</v>
      </c>
      <c r="F95" s="40">
        <f>IF($A95=2,IF(ISNUMBER(REGION!DV95-REGION!DV$4),REGION!DV95-REGION!DV$4,""),"")</f>
        <v>7.2939323052480631E-2</v>
      </c>
      <c r="G95" s="40">
        <f>IF($A95=2,IF(ISNUMBER(REGION!DW95-REGION!DW$4),REGION!DW95-REGION!DW$4,""),"")</f>
        <v>-3.9780822162842844E-2</v>
      </c>
      <c r="H95" s="40">
        <f>IF($A95=2,IF(ISNUMBER(REGION!DX95-REGION!DX$4),REGION!DX95-REGION!DX$4,""),"")</f>
        <v>0.25171660905513926</v>
      </c>
      <c r="I95" s="41">
        <f>IF($A95=2,IF(ISNUMBER(REGION!DY95-REGION!DY$4),REGION!DY95-REGION!DY$4,""),"")</f>
        <v>0.11950734247193928</v>
      </c>
      <c r="J95" s="44">
        <f t="shared" si="5"/>
        <v>2</v>
      </c>
      <c r="K95" s="1">
        <f t="shared" si="8"/>
        <v>0</v>
      </c>
      <c r="M95" s="40">
        <f>IF($A95=2,IF(ISNUMBER(REGION!DT95-Ukraine!DT95),REGION!DT95-Ukraine!DT95,""),"")</f>
        <v>-9.590977923497257E-2</v>
      </c>
      <c r="N95" s="40">
        <f>IF($A95=2,IF(ISNUMBER(REGION!DU95-Ukraine!DU95),REGION!DU95-Ukraine!DU95,""),"")</f>
        <v>-3.8905763286622763E-2</v>
      </c>
      <c r="O95" s="40">
        <f>IF($A95=2,IF(ISNUMBER(REGION!DV95-Ukraine!DV95),REGION!DV95-Ukraine!DV95,""),"")</f>
        <v>5.4114098551397261E-2</v>
      </c>
      <c r="P95" s="40">
        <f>IF($A95=2,IF(ISNUMBER(REGION!DW95-Ukraine!DW95),REGION!DW95-Ukraine!DW95,""),"")</f>
        <v>-0.1157021442815358</v>
      </c>
      <c r="Q95" s="40">
        <f>IF($A95=2,IF(ISNUMBER(REGION!DX95-Ukraine!DX95),REGION!DX95-Ukraine!DX95,""),"")</f>
        <v>0.32754797106415712</v>
      </c>
      <c r="R95" s="41">
        <f>IF($A95=2,IF(ISNUMBER(REGION!DY95-Ukraine!DY95),REGION!DY95-Ukraine!DY95,""),"")</f>
        <v>8.5488607806068373E-2</v>
      </c>
      <c r="S95" s="44">
        <f t="shared" si="6"/>
        <v>2</v>
      </c>
      <c r="T95" s="1">
        <f t="shared" si="9"/>
        <v>0</v>
      </c>
      <c r="V95" s="1">
        <f t="shared" si="7"/>
        <v>0</v>
      </c>
      <c r="W95" s="40" t="str">
        <f>IF(V95&gt;1,Employment!$S95,"")</f>
        <v/>
      </c>
    </row>
    <row r="96" spans="1:23" ht="10.5" x14ac:dyDescent="0.25">
      <c r="A96" s="39">
        <f>'Industry selection'!C96</f>
        <v>2</v>
      </c>
      <c r="B96" s="2">
        <v>23.7</v>
      </c>
      <c r="C96" s="2" t="s">
        <v>194</v>
      </c>
      <c r="D96" s="40">
        <f>IF($A96=2,IF(ISNUMBER(REGION!DT96-REGION!DT$4),REGION!DT96-REGION!DT$4,""),"")</f>
        <v>6.1770566702758156E-2</v>
      </c>
      <c r="E96" s="40">
        <f>IF($A96=2,IF(ISNUMBER(REGION!DU96-REGION!DU$4),REGION!DU96-REGION!DU$4,""),"")</f>
        <v>-6.4009133756120606E-2</v>
      </c>
      <c r="F96" s="40">
        <f>IF($A96=2,IF(ISNUMBER(REGION!DV96-REGION!DV$4),REGION!DV96-REGION!DV$4,""),"")</f>
        <v>4.9256269337092151E-2</v>
      </c>
      <c r="G96" s="40">
        <f>IF($A96=2,IF(ISNUMBER(REGION!DW96-REGION!DW$4),REGION!DW96-REGION!DW$4,""),"")</f>
        <v>-1.7443007595376647E-2</v>
      </c>
      <c r="H96" s="40">
        <f>IF($A96=2,IF(ISNUMBER(REGION!DX96-REGION!DX$4),REGION!DX96-REGION!DX$4,""),"")</f>
        <v>0.58718936691792312</v>
      </c>
      <c r="I96" s="41">
        <f>IF($A96=2,IF(ISNUMBER(REGION!DY96-REGION!DY$4),REGION!DY96-REGION!DY$4,""),"")</f>
        <v>1.1230911410605211</v>
      </c>
      <c r="J96" s="44">
        <f t="shared" si="5"/>
        <v>3</v>
      </c>
      <c r="K96" s="1">
        <f t="shared" si="8"/>
        <v>1</v>
      </c>
      <c r="M96" s="40">
        <f>IF($A96=2,IF(ISNUMBER(REGION!DT96-Ukraine!DT96),REGION!DT96-Ukraine!DT96,""),"")</f>
        <v>0.10720852022547667</v>
      </c>
      <c r="N96" s="40">
        <f>IF($A96=2,IF(ISNUMBER(REGION!DU96-Ukraine!DU96),REGION!DU96-Ukraine!DU96,""),"")</f>
        <v>-3.0453781800690027E-3</v>
      </c>
      <c r="O96" s="40">
        <f>IF($A96=2,IF(ISNUMBER(REGION!DV96-Ukraine!DV96),REGION!DV96-Ukraine!DV96,""),"")</f>
        <v>0.18590993095144159</v>
      </c>
      <c r="P96" s="40">
        <f>IF($A96=2,IF(ISNUMBER(REGION!DW96-Ukraine!DW96),REGION!DW96-Ukraine!DW96,""),"")</f>
        <v>2.772671090036205E-3</v>
      </c>
      <c r="Q96" s="40">
        <f>IF($A96=2,IF(ISNUMBER(REGION!DX96-Ukraine!DX96),REGION!DX96-Ukraine!DX96,""),"")</f>
        <v>0.38211204842487634</v>
      </c>
      <c r="R96" s="41">
        <f>IF($A96=2,IF(ISNUMBER(REGION!DY96-Ukraine!DY96),REGION!DY96-Ukraine!DY96,""),"")</f>
        <v>1.3574013398663545</v>
      </c>
      <c r="S96" s="44">
        <f t="shared" si="6"/>
        <v>4</v>
      </c>
      <c r="T96" s="1">
        <f t="shared" si="9"/>
        <v>1</v>
      </c>
      <c r="V96" s="1">
        <f t="shared" si="7"/>
        <v>2</v>
      </c>
      <c r="W96" s="40">
        <f>IF(V96&gt;1,Employment!$S96,"")</f>
        <v>7.9827950980511982E-4</v>
      </c>
    </row>
    <row r="97" spans="1:23" ht="10.5" x14ac:dyDescent="0.25">
      <c r="A97" s="39">
        <f>'Industry selection'!C97</f>
        <v>1</v>
      </c>
      <c r="B97" s="2">
        <v>23.9</v>
      </c>
      <c r="C97" s="2" t="s">
        <v>196</v>
      </c>
      <c r="D97" s="40" t="str">
        <f>IF($A97=2,IF(ISNUMBER(REGION!DT97-REGION!DT$4),REGION!DT97-REGION!DT$4,""),"")</f>
        <v/>
      </c>
      <c r="E97" s="40" t="str">
        <f>IF($A97=2,IF(ISNUMBER(REGION!DU97-REGION!DU$4),REGION!DU97-REGION!DU$4,""),"")</f>
        <v/>
      </c>
      <c r="F97" s="40" t="str">
        <f>IF($A97=2,IF(ISNUMBER(REGION!DV97-REGION!DV$4),REGION!DV97-REGION!DV$4,""),"")</f>
        <v/>
      </c>
      <c r="G97" s="40" t="str">
        <f>IF($A97=2,IF(ISNUMBER(REGION!DW97-REGION!DW$4),REGION!DW97-REGION!DW$4,""),"")</f>
        <v/>
      </c>
      <c r="H97" s="40" t="str">
        <f>IF($A97=2,IF(ISNUMBER(REGION!DX97-REGION!DX$4),REGION!DX97-REGION!DX$4,""),"")</f>
        <v/>
      </c>
      <c r="I97" s="41" t="str">
        <f>IF($A97=2,IF(ISNUMBER(REGION!DY97-REGION!DY$4),REGION!DY97-REGION!DY$4,""),"")</f>
        <v/>
      </c>
      <c r="J97" s="44" t="str">
        <f t="shared" si="5"/>
        <v/>
      </c>
      <c r="K97" s="1" t="str">
        <f t="shared" si="8"/>
        <v/>
      </c>
      <c r="M97" s="40" t="str">
        <f>IF($A97=2,IF(ISNUMBER(REGION!DT97-Ukraine!DT97),REGION!DT97-Ukraine!DT97,""),"")</f>
        <v/>
      </c>
      <c r="N97" s="40" t="str">
        <f>IF($A97=2,IF(ISNUMBER(REGION!DU97-Ukraine!DU97),REGION!DU97-Ukraine!DU97,""),"")</f>
        <v/>
      </c>
      <c r="O97" s="40" t="str">
        <f>IF($A97=2,IF(ISNUMBER(REGION!DV97-Ukraine!DV97),REGION!DV97-Ukraine!DV97,""),"")</f>
        <v/>
      </c>
      <c r="P97" s="40" t="str">
        <f>IF($A97=2,IF(ISNUMBER(REGION!DW97-Ukraine!DW97),REGION!DW97-Ukraine!DW97,""),"")</f>
        <v/>
      </c>
      <c r="Q97" s="40" t="str">
        <f>IF($A97=2,IF(ISNUMBER(REGION!DX97-Ukraine!DX97),REGION!DX97-Ukraine!DX97,""),"")</f>
        <v/>
      </c>
      <c r="R97" s="41" t="str">
        <f>IF($A97=2,IF(ISNUMBER(REGION!DY97-Ukraine!DY97),REGION!DY97-Ukraine!DY97,""),"")</f>
        <v/>
      </c>
      <c r="S97" s="44" t="str">
        <f t="shared" si="6"/>
        <v/>
      </c>
      <c r="T97" s="1" t="str">
        <f t="shared" si="9"/>
        <v/>
      </c>
      <c r="V97" s="1" t="str">
        <f t="shared" si="7"/>
        <v/>
      </c>
      <c r="W97" s="40" t="str">
        <f>IF(V97&gt;1,Employment!$S97,"")</f>
        <v/>
      </c>
    </row>
    <row r="98" spans="1:23" ht="10.5" x14ac:dyDescent="0.25">
      <c r="A98" s="39">
        <f>'Industry selection'!C98</f>
        <v>2</v>
      </c>
      <c r="B98" s="2">
        <v>24</v>
      </c>
      <c r="C98" s="2" t="s">
        <v>198</v>
      </c>
      <c r="D98" s="40">
        <f>IF($A98=2,IF(ISNUMBER(REGION!DT98-REGION!DT$4),REGION!DT98-REGION!DT$4,""),"")</f>
        <v>0.1340097580815871</v>
      </c>
      <c r="E98" s="40">
        <f>IF($A98=2,IF(ISNUMBER(REGION!DU98-REGION!DU$4),REGION!DU98-REGION!DU$4,""),"")</f>
        <v>-0.16978191042635693</v>
      </c>
      <c r="F98" s="40">
        <f>IF($A98=2,IF(ISNUMBER(REGION!DV98-REGION!DV$4),REGION!DV98-REGION!DV$4,""),"")</f>
        <v>-0.1216378364331836</v>
      </c>
      <c r="G98" s="40">
        <f>IF($A98=2,IF(ISNUMBER(REGION!DW98-REGION!DW$4),REGION!DW98-REGION!DW$4,""),"")</f>
        <v>-6.5868082881129997E-2</v>
      </c>
      <c r="H98" s="40">
        <f>IF($A98=2,IF(ISNUMBER(REGION!DX98-REGION!DX$4),REGION!DX98-REGION!DX$4,""),"")</f>
        <v>0.16426986354456674</v>
      </c>
      <c r="I98" s="41">
        <f>IF($A98=2,IF(ISNUMBER(REGION!DY98-REGION!DY$4),REGION!DY98-REGION!DY$4,""),"")</f>
        <v>-0.23928960096053542</v>
      </c>
      <c r="J98" s="44">
        <f t="shared" si="5"/>
        <v>2</v>
      </c>
      <c r="K98" s="1" t="str">
        <f t="shared" si="8"/>
        <v/>
      </c>
      <c r="M98" s="40">
        <f>IF($A98=2,IF(ISNUMBER(REGION!DT98-Ukraine!DT98),REGION!DT98-Ukraine!DT98,""),"")</f>
        <v>0.14119380196655751</v>
      </c>
      <c r="N98" s="40">
        <f>IF($A98=2,IF(ISNUMBER(REGION!DU98-Ukraine!DU98),REGION!DU98-Ukraine!DU98,""),"")</f>
        <v>-0.22761820941522748</v>
      </c>
      <c r="O98" s="40">
        <f>IF($A98=2,IF(ISNUMBER(REGION!DV98-Ukraine!DV98),REGION!DV98-Ukraine!DV98,""),"")</f>
        <v>-1.4517945943061994E-2</v>
      </c>
      <c r="P98" s="40">
        <f>IF($A98=2,IF(ISNUMBER(REGION!DW98-Ukraine!DW98),REGION!DW98-Ukraine!DW98,""),"")</f>
        <v>-6.5422302185951686E-2</v>
      </c>
      <c r="Q98" s="40">
        <f>IF($A98=2,IF(ISNUMBER(REGION!DX98-Ukraine!DX98),REGION!DX98-Ukraine!DX98,""),"")</f>
        <v>0.37324294009773928</v>
      </c>
      <c r="R98" s="41">
        <f>IF($A98=2,IF(ISNUMBER(REGION!DY98-Ukraine!DY98),REGION!DY98-Ukraine!DY98,""),"")</f>
        <v>0.22880566087186605</v>
      </c>
      <c r="S98" s="44">
        <f t="shared" si="6"/>
        <v>2</v>
      </c>
      <c r="T98" s="1">
        <f t="shared" si="9"/>
        <v>0</v>
      </c>
      <c r="V98" s="1">
        <f t="shared" si="7"/>
        <v>0</v>
      </c>
      <c r="W98" s="40" t="str">
        <f>IF(V98&gt;1,Employment!$S98,"")</f>
        <v/>
      </c>
    </row>
    <row r="99" spans="1:23" ht="10.5" x14ac:dyDescent="0.25">
      <c r="A99" s="39">
        <f>'Industry selection'!C99</f>
        <v>1</v>
      </c>
      <c r="B99" s="2">
        <v>24.1</v>
      </c>
      <c r="C99" s="2" t="s">
        <v>200</v>
      </c>
      <c r="D99" s="40" t="str">
        <f>IF($A99=2,IF(ISNUMBER(REGION!DT99-REGION!DT$4),REGION!DT99-REGION!DT$4,""),"")</f>
        <v/>
      </c>
      <c r="E99" s="40" t="str">
        <f>IF($A99=2,IF(ISNUMBER(REGION!DU99-REGION!DU$4),REGION!DU99-REGION!DU$4,""),"")</f>
        <v/>
      </c>
      <c r="F99" s="40" t="str">
        <f>IF($A99=2,IF(ISNUMBER(REGION!DV99-REGION!DV$4),REGION!DV99-REGION!DV$4,""),"")</f>
        <v/>
      </c>
      <c r="G99" s="40" t="str">
        <f>IF($A99=2,IF(ISNUMBER(REGION!DW99-REGION!DW$4),REGION!DW99-REGION!DW$4,""),"")</f>
        <v/>
      </c>
      <c r="H99" s="40" t="str">
        <f>IF($A99=2,IF(ISNUMBER(REGION!DX99-REGION!DX$4),REGION!DX99-REGION!DX$4,""),"")</f>
        <v/>
      </c>
      <c r="I99" s="41" t="str">
        <f>IF($A99=2,IF(ISNUMBER(REGION!DY99-REGION!DY$4),REGION!DY99-REGION!DY$4,""),"")</f>
        <v/>
      </c>
      <c r="J99" s="44" t="str">
        <f t="shared" si="5"/>
        <v/>
      </c>
      <c r="K99" s="1" t="str">
        <f t="shared" si="8"/>
        <v/>
      </c>
      <c r="M99" s="40" t="str">
        <f>IF($A99=2,IF(ISNUMBER(REGION!DT99-Ukraine!DT99),REGION!DT99-Ukraine!DT99,""),"")</f>
        <v/>
      </c>
      <c r="N99" s="40" t="str">
        <f>IF($A99=2,IF(ISNUMBER(REGION!DU99-Ukraine!DU99),REGION!DU99-Ukraine!DU99,""),"")</f>
        <v/>
      </c>
      <c r="O99" s="40" t="str">
        <f>IF($A99=2,IF(ISNUMBER(REGION!DV99-Ukraine!DV99),REGION!DV99-Ukraine!DV99,""),"")</f>
        <v/>
      </c>
      <c r="P99" s="40" t="str">
        <f>IF($A99=2,IF(ISNUMBER(REGION!DW99-Ukraine!DW99),REGION!DW99-Ukraine!DW99,""),"")</f>
        <v/>
      </c>
      <c r="Q99" s="40" t="str">
        <f>IF($A99=2,IF(ISNUMBER(REGION!DX99-Ukraine!DX99),REGION!DX99-Ukraine!DX99,""),"")</f>
        <v/>
      </c>
      <c r="R99" s="41" t="str">
        <f>IF($A99=2,IF(ISNUMBER(REGION!DY99-Ukraine!DY99),REGION!DY99-Ukraine!DY99,""),"")</f>
        <v/>
      </c>
      <c r="S99" s="44" t="str">
        <f t="shared" si="6"/>
        <v/>
      </c>
      <c r="T99" s="1" t="str">
        <f t="shared" si="9"/>
        <v/>
      </c>
      <c r="V99" s="1" t="str">
        <f t="shared" si="7"/>
        <v/>
      </c>
      <c r="W99" s="40" t="str">
        <f>IF(V99&gt;1,Employment!$S99,"")</f>
        <v/>
      </c>
    </row>
    <row r="100" spans="1:23" ht="10.5" x14ac:dyDescent="0.25">
      <c r="A100" s="39">
        <f>'Industry selection'!C100</f>
        <v>1</v>
      </c>
      <c r="B100" s="2">
        <v>24.2</v>
      </c>
      <c r="C100" s="2" t="s">
        <v>202</v>
      </c>
      <c r="D100" s="40" t="str">
        <f>IF($A100=2,IF(ISNUMBER(REGION!DT100-REGION!DT$4),REGION!DT100-REGION!DT$4,""),"")</f>
        <v/>
      </c>
      <c r="E100" s="40" t="str">
        <f>IF($A100=2,IF(ISNUMBER(REGION!DU100-REGION!DU$4),REGION!DU100-REGION!DU$4,""),"")</f>
        <v/>
      </c>
      <c r="F100" s="40" t="str">
        <f>IF($A100=2,IF(ISNUMBER(REGION!DV100-REGION!DV$4),REGION!DV100-REGION!DV$4,""),"")</f>
        <v/>
      </c>
      <c r="G100" s="40" t="str">
        <f>IF($A100=2,IF(ISNUMBER(REGION!DW100-REGION!DW$4),REGION!DW100-REGION!DW$4,""),"")</f>
        <v/>
      </c>
      <c r="H100" s="40" t="str">
        <f>IF($A100=2,IF(ISNUMBER(REGION!DX100-REGION!DX$4),REGION!DX100-REGION!DX$4,""),"")</f>
        <v/>
      </c>
      <c r="I100" s="41" t="str">
        <f>IF($A100=2,IF(ISNUMBER(REGION!DY100-REGION!DY$4),REGION!DY100-REGION!DY$4,""),"")</f>
        <v/>
      </c>
      <c r="J100" s="44" t="str">
        <f t="shared" si="5"/>
        <v/>
      </c>
      <c r="K100" s="1" t="str">
        <f t="shared" si="8"/>
        <v/>
      </c>
      <c r="M100" s="40" t="str">
        <f>IF($A100=2,IF(ISNUMBER(REGION!DT100-Ukraine!DT100),REGION!DT100-Ukraine!DT100,""),"")</f>
        <v/>
      </c>
      <c r="N100" s="40" t="str">
        <f>IF($A100=2,IF(ISNUMBER(REGION!DU100-Ukraine!DU100),REGION!DU100-Ukraine!DU100,""),"")</f>
        <v/>
      </c>
      <c r="O100" s="40" t="str">
        <f>IF($A100=2,IF(ISNUMBER(REGION!DV100-Ukraine!DV100),REGION!DV100-Ukraine!DV100,""),"")</f>
        <v/>
      </c>
      <c r="P100" s="40" t="str">
        <f>IF($A100=2,IF(ISNUMBER(REGION!DW100-Ukraine!DW100),REGION!DW100-Ukraine!DW100,""),"")</f>
        <v/>
      </c>
      <c r="Q100" s="40" t="str">
        <f>IF($A100=2,IF(ISNUMBER(REGION!DX100-Ukraine!DX100),REGION!DX100-Ukraine!DX100,""),"")</f>
        <v/>
      </c>
      <c r="R100" s="41" t="str">
        <f>IF($A100=2,IF(ISNUMBER(REGION!DY100-Ukraine!DY100),REGION!DY100-Ukraine!DY100,""),"")</f>
        <v/>
      </c>
      <c r="S100" s="44" t="str">
        <f t="shared" si="6"/>
        <v/>
      </c>
      <c r="T100" s="1" t="str">
        <f t="shared" si="9"/>
        <v/>
      </c>
      <c r="V100" s="1" t="str">
        <f t="shared" si="7"/>
        <v/>
      </c>
      <c r="W100" s="40" t="str">
        <f>IF(V100&gt;1,Employment!$S100,"")</f>
        <v/>
      </c>
    </row>
    <row r="101" spans="1:23" ht="10.5" x14ac:dyDescent="0.25">
      <c r="A101" s="39">
        <f>'Industry selection'!C101</f>
        <v>1</v>
      </c>
      <c r="B101" s="2">
        <v>24.3</v>
      </c>
      <c r="C101" s="2" t="s">
        <v>204</v>
      </c>
      <c r="D101" s="40" t="str">
        <f>IF($A101=2,IF(ISNUMBER(REGION!DT101-REGION!DT$4),REGION!DT101-REGION!DT$4,""),"")</f>
        <v/>
      </c>
      <c r="E101" s="40" t="str">
        <f>IF($A101=2,IF(ISNUMBER(REGION!DU101-REGION!DU$4),REGION!DU101-REGION!DU$4,""),"")</f>
        <v/>
      </c>
      <c r="F101" s="40" t="str">
        <f>IF($A101=2,IF(ISNUMBER(REGION!DV101-REGION!DV$4),REGION!DV101-REGION!DV$4,""),"")</f>
        <v/>
      </c>
      <c r="G101" s="40" t="str">
        <f>IF($A101=2,IF(ISNUMBER(REGION!DW101-REGION!DW$4),REGION!DW101-REGION!DW$4,""),"")</f>
        <v/>
      </c>
      <c r="H101" s="40" t="str">
        <f>IF($A101=2,IF(ISNUMBER(REGION!DX101-REGION!DX$4),REGION!DX101-REGION!DX$4,""),"")</f>
        <v/>
      </c>
      <c r="I101" s="41" t="str">
        <f>IF($A101=2,IF(ISNUMBER(REGION!DY101-REGION!DY$4),REGION!DY101-REGION!DY$4,""),"")</f>
        <v/>
      </c>
      <c r="J101" s="44" t="str">
        <f t="shared" si="5"/>
        <v/>
      </c>
      <c r="K101" s="1" t="str">
        <f t="shared" si="8"/>
        <v/>
      </c>
      <c r="M101" s="40" t="str">
        <f>IF($A101=2,IF(ISNUMBER(REGION!DT101-Ukraine!DT101),REGION!DT101-Ukraine!DT101,""),"")</f>
        <v/>
      </c>
      <c r="N101" s="40" t="str">
        <f>IF($A101=2,IF(ISNUMBER(REGION!DU101-Ukraine!DU101),REGION!DU101-Ukraine!DU101,""),"")</f>
        <v/>
      </c>
      <c r="O101" s="40" t="str">
        <f>IF($A101=2,IF(ISNUMBER(REGION!DV101-Ukraine!DV101),REGION!DV101-Ukraine!DV101,""),"")</f>
        <v/>
      </c>
      <c r="P101" s="40" t="str">
        <f>IF($A101=2,IF(ISNUMBER(REGION!DW101-Ukraine!DW101),REGION!DW101-Ukraine!DW101,""),"")</f>
        <v/>
      </c>
      <c r="Q101" s="40" t="str">
        <f>IF($A101=2,IF(ISNUMBER(REGION!DX101-Ukraine!DX101),REGION!DX101-Ukraine!DX101,""),"")</f>
        <v/>
      </c>
      <c r="R101" s="41" t="str">
        <f>IF($A101=2,IF(ISNUMBER(REGION!DY101-Ukraine!DY101),REGION!DY101-Ukraine!DY101,""),"")</f>
        <v/>
      </c>
      <c r="S101" s="44" t="str">
        <f t="shared" si="6"/>
        <v/>
      </c>
      <c r="T101" s="1" t="str">
        <f t="shared" si="9"/>
        <v/>
      </c>
      <c r="V101" s="1" t="str">
        <f t="shared" si="7"/>
        <v/>
      </c>
      <c r="W101" s="40" t="str">
        <f>IF(V101&gt;1,Employment!$S101,"")</f>
        <v/>
      </c>
    </row>
    <row r="102" spans="1:23" ht="10.5" x14ac:dyDescent="0.25">
      <c r="A102" s="39">
        <f>'Industry selection'!C102</f>
        <v>1</v>
      </c>
      <c r="B102" s="2">
        <v>24.4</v>
      </c>
      <c r="C102" s="2" t="s">
        <v>206</v>
      </c>
      <c r="D102" s="40" t="str">
        <f>IF($A102=2,IF(ISNUMBER(REGION!DT102-REGION!DT$4),REGION!DT102-REGION!DT$4,""),"")</f>
        <v/>
      </c>
      <c r="E102" s="40" t="str">
        <f>IF($A102=2,IF(ISNUMBER(REGION!DU102-REGION!DU$4),REGION!DU102-REGION!DU$4,""),"")</f>
        <v/>
      </c>
      <c r="F102" s="40" t="str">
        <f>IF($A102=2,IF(ISNUMBER(REGION!DV102-REGION!DV$4),REGION!DV102-REGION!DV$4,""),"")</f>
        <v/>
      </c>
      <c r="G102" s="40" t="str">
        <f>IF($A102=2,IF(ISNUMBER(REGION!DW102-REGION!DW$4),REGION!DW102-REGION!DW$4,""),"")</f>
        <v/>
      </c>
      <c r="H102" s="40" t="str">
        <f>IF($A102=2,IF(ISNUMBER(REGION!DX102-REGION!DX$4),REGION!DX102-REGION!DX$4,""),"")</f>
        <v/>
      </c>
      <c r="I102" s="41" t="str">
        <f>IF($A102=2,IF(ISNUMBER(REGION!DY102-REGION!DY$4),REGION!DY102-REGION!DY$4,""),"")</f>
        <v/>
      </c>
      <c r="J102" s="44" t="str">
        <f t="shared" si="5"/>
        <v/>
      </c>
      <c r="K102" s="1" t="str">
        <f t="shared" si="8"/>
        <v/>
      </c>
      <c r="M102" s="40" t="str">
        <f>IF($A102=2,IF(ISNUMBER(REGION!DT102-Ukraine!DT102),REGION!DT102-Ukraine!DT102,""),"")</f>
        <v/>
      </c>
      <c r="N102" s="40" t="str">
        <f>IF($A102=2,IF(ISNUMBER(REGION!DU102-Ukraine!DU102),REGION!DU102-Ukraine!DU102,""),"")</f>
        <v/>
      </c>
      <c r="O102" s="40" t="str">
        <f>IF($A102=2,IF(ISNUMBER(REGION!DV102-Ukraine!DV102),REGION!DV102-Ukraine!DV102,""),"")</f>
        <v/>
      </c>
      <c r="P102" s="40" t="str">
        <f>IF($A102=2,IF(ISNUMBER(REGION!DW102-Ukraine!DW102),REGION!DW102-Ukraine!DW102,""),"")</f>
        <v/>
      </c>
      <c r="Q102" s="40" t="str">
        <f>IF($A102=2,IF(ISNUMBER(REGION!DX102-Ukraine!DX102),REGION!DX102-Ukraine!DX102,""),"")</f>
        <v/>
      </c>
      <c r="R102" s="41" t="str">
        <f>IF($A102=2,IF(ISNUMBER(REGION!DY102-Ukraine!DY102),REGION!DY102-Ukraine!DY102,""),"")</f>
        <v/>
      </c>
      <c r="S102" s="44" t="str">
        <f t="shared" si="6"/>
        <v/>
      </c>
      <c r="T102" s="1" t="str">
        <f t="shared" si="9"/>
        <v/>
      </c>
      <c r="V102" s="1" t="str">
        <f t="shared" si="7"/>
        <v/>
      </c>
      <c r="W102" s="40" t="str">
        <f>IF(V102&gt;1,Employment!$S102,"")</f>
        <v/>
      </c>
    </row>
    <row r="103" spans="1:23" ht="10.5" x14ac:dyDescent="0.25">
      <c r="A103" s="39">
        <f>'Industry selection'!C103</f>
        <v>1</v>
      </c>
      <c r="B103" s="2">
        <v>24.5</v>
      </c>
      <c r="C103" s="2" t="s">
        <v>208</v>
      </c>
      <c r="D103" s="40" t="str">
        <f>IF($A103=2,IF(ISNUMBER(REGION!DT103-REGION!DT$4),REGION!DT103-REGION!DT$4,""),"")</f>
        <v/>
      </c>
      <c r="E103" s="40" t="str">
        <f>IF($A103=2,IF(ISNUMBER(REGION!DU103-REGION!DU$4),REGION!DU103-REGION!DU$4,""),"")</f>
        <v/>
      </c>
      <c r="F103" s="40" t="str">
        <f>IF($A103=2,IF(ISNUMBER(REGION!DV103-REGION!DV$4),REGION!DV103-REGION!DV$4,""),"")</f>
        <v/>
      </c>
      <c r="G103" s="40" t="str">
        <f>IF($A103=2,IF(ISNUMBER(REGION!DW103-REGION!DW$4),REGION!DW103-REGION!DW$4,""),"")</f>
        <v/>
      </c>
      <c r="H103" s="40" t="str">
        <f>IF($A103=2,IF(ISNUMBER(REGION!DX103-REGION!DX$4),REGION!DX103-REGION!DX$4,""),"")</f>
        <v/>
      </c>
      <c r="I103" s="41" t="str">
        <f>IF($A103=2,IF(ISNUMBER(REGION!DY103-REGION!DY$4),REGION!DY103-REGION!DY$4,""),"")</f>
        <v/>
      </c>
      <c r="J103" s="44" t="str">
        <f t="shared" si="5"/>
        <v/>
      </c>
      <c r="K103" s="1" t="str">
        <f t="shared" si="8"/>
        <v/>
      </c>
      <c r="M103" s="40" t="str">
        <f>IF($A103=2,IF(ISNUMBER(REGION!DT103-Ukraine!DT103),REGION!DT103-Ukraine!DT103,""),"")</f>
        <v/>
      </c>
      <c r="N103" s="40" t="str">
        <f>IF($A103=2,IF(ISNUMBER(REGION!DU103-Ukraine!DU103),REGION!DU103-Ukraine!DU103,""),"")</f>
        <v/>
      </c>
      <c r="O103" s="40" t="str">
        <f>IF($A103=2,IF(ISNUMBER(REGION!DV103-Ukraine!DV103),REGION!DV103-Ukraine!DV103,""),"")</f>
        <v/>
      </c>
      <c r="P103" s="40" t="str">
        <f>IF($A103=2,IF(ISNUMBER(REGION!DW103-Ukraine!DW103),REGION!DW103-Ukraine!DW103,""),"")</f>
        <v/>
      </c>
      <c r="Q103" s="40" t="str">
        <f>IF($A103=2,IF(ISNUMBER(REGION!DX103-Ukraine!DX103),REGION!DX103-Ukraine!DX103,""),"")</f>
        <v/>
      </c>
      <c r="R103" s="41" t="str">
        <f>IF($A103=2,IF(ISNUMBER(REGION!DY103-Ukraine!DY103),REGION!DY103-Ukraine!DY103,""),"")</f>
        <v/>
      </c>
      <c r="S103" s="44" t="str">
        <f t="shared" si="6"/>
        <v/>
      </c>
      <c r="T103" s="1" t="str">
        <f t="shared" si="9"/>
        <v/>
      </c>
      <c r="V103" s="1" t="str">
        <f t="shared" si="7"/>
        <v/>
      </c>
      <c r="W103" s="40" t="str">
        <f>IF(V103&gt;1,Employment!$S103,"")</f>
        <v/>
      </c>
    </row>
    <row r="104" spans="1:23" ht="10.5" x14ac:dyDescent="0.25">
      <c r="A104" s="39" t="str">
        <f>'Industry selection'!C104</f>
        <v/>
      </c>
      <c r="B104" s="2">
        <v>25</v>
      </c>
      <c r="C104" s="2" t="s">
        <v>210</v>
      </c>
      <c r="D104" s="40" t="str">
        <f>IF($A104=2,IF(ISNUMBER(REGION!DT104-REGION!DT$4),REGION!DT104-REGION!DT$4,""),"")</f>
        <v/>
      </c>
      <c r="E104" s="40" t="str">
        <f>IF($A104=2,IF(ISNUMBER(REGION!DU104-REGION!DU$4),REGION!DU104-REGION!DU$4,""),"")</f>
        <v/>
      </c>
      <c r="F104" s="40" t="str">
        <f>IF($A104=2,IF(ISNUMBER(REGION!DV104-REGION!DV$4),REGION!DV104-REGION!DV$4,""),"")</f>
        <v/>
      </c>
      <c r="G104" s="40" t="str">
        <f>IF($A104=2,IF(ISNUMBER(REGION!DW104-REGION!DW$4),REGION!DW104-REGION!DW$4,""),"")</f>
        <v/>
      </c>
      <c r="H104" s="40" t="str">
        <f>IF($A104=2,IF(ISNUMBER(REGION!DX104-REGION!DX$4),REGION!DX104-REGION!DX$4,""),"")</f>
        <v/>
      </c>
      <c r="I104" s="41" t="str">
        <f>IF($A104=2,IF(ISNUMBER(REGION!DY104-REGION!DY$4),REGION!DY104-REGION!DY$4,""),"")</f>
        <v/>
      </c>
      <c r="J104" s="44" t="str">
        <f t="shared" si="5"/>
        <v/>
      </c>
      <c r="K104" s="1" t="str">
        <f t="shared" si="8"/>
        <v/>
      </c>
      <c r="M104" s="40" t="str">
        <f>IF($A104=2,IF(ISNUMBER(REGION!DT104-Ukraine!DT104),REGION!DT104-Ukraine!DT104,""),"")</f>
        <v/>
      </c>
      <c r="N104" s="40" t="str">
        <f>IF($A104=2,IF(ISNUMBER(REGION!DU104-Ukraine!DU104),REGION!DU104-Ukraine!DU104,""),"")</f>
        <v/>
      </c>
      <c r="O104" s="40" t="str">
        <f>IF($A104=2,IF(ISNUMBER(REGION!DV104-Ukraine!DV104),REGION!DV104-Ukraine!DV104,""),"")</f>
        <v/>
      </c>
      <c r="P104" s="40" t="str">
        <f>IF($A104=2,IF(ISNUMBER(REGION!DW104-Ukraine!DW104),REGION!DW104-Ukraine!DW104,""),"")</f>
        <v/>
      </c>
      <c r="Q104" s="40" t="str">
        <f>IF($A104=2,IF(ISNUMBER(REGION!DX104-Ukraine!DX104),REGION!DX104-Ukraine!DX104,""),"")</f>
        <v/>
      </c>
      <c r="R104" s="41" t="str">
        <f>IF($A104=2,IF(ISNUMBER(REGION!DY104-Ukraine!DY104),REGION!DY104-Ukraine!DY104,""),"")</f>
        <v/>
      </c>
      <c r="S104" s="44" t="str">
        <f t="shared" si="6"/>
        <v/>
      </c>
      <c r="T104" s="1" t="str">
        <f t="shared" si="9"/>
        <v/>
      </c>
      <c r="V104" s="1" t="str">
        <f t="shared" si="7"/>
        <v/>
      </c>
      <c r="W104" s="40" t="str">
        <f>IF(V104&gt;1,Employment!$S104,"")</f>
        <v/>
      </c>
    </row>
    <row r="105" spans="1:23" ht="10.5" x14ac:dyDescent="0.25">
      <c r="A105" s="39">
        <f>'Industry selection'!C105</f>
        <v>2</v>
      </c>
      <c r="B105" s="2">
        <v>25.1</v>
      </c>
      <c r="C105" s="2" t="s">
        <v>212</v>
      </c>
      <c r="D105" s="40">
        <f>IF($A105=2,IF(ISNUMBER(REGION!DT105-REGION!DT$4),REGION!DT105-REGION!DT$4,""),"")</f>
        <v>0.20779950146225068</v>
      </c>
      <c r="E105" s="40">
        <f>IF($A105=2,IF(ISNUMBER(REGION!DU105-REGION!DU$4),REGION!DU105-REGION!DU$4,""),"")</f>
        <v>-0.3159111949187936</v>
      </c>
      <c r="F105" s="40">
        <f>IF($A105=2,IF(ISNUMBER(REGION!DV105-REGION!DV$4),REGION!DV105-REGION!DV$4,""),"")</f>
        <v>0.50211608345734171</v>
      </c>
      <c r="G105" s="40">
        <f>IF($A105=2,IF(ISNUMBER(REGION!DW105-REGION!DW$4),REGION!DW105-REGION!DW$4,""),"")</f>
        <v>-0.17814956929631243</v>
      </c>
      <c r="H105" s="40">
        <f>IF($A105=2,IF(ISNUMBER(REGION!DX105-REGION!DX$4),REGION!DX105-REGION!DX$4,""),"")</f>
        <v>0.40903069915150025</v>
      </c>
      <c r="I105" s="41">
        <f>IF($A105=2,IF(ISNUMBER(REGION!DY105-REGION!DY$4),REGION!DY105-REGION!DY$4,""),"")</f>
        <v>0.75782533206909575</v>
      </c>
      <c r="J105" s="44">
        <f t="shared" si="5"/>
        <v>3</v>
      </c>
      <c r="K105" s="1">
        <f t="shared" si="8"/>
        <v>1</v>
      </c>
      <c r="M105" s="40">
        <f>IF($A105=2,IF(ISNUMBER(REGION!DT105-Ukraine!DT105),REGION!DT105-Ukraine!DT105,""),"")</f>
        <v>0.15297827738506986</v>
      </c>
      <c r="N105" s="40">
        <f>IF($A105=2,IF(ISNUMBER(REGION!DU105-Ukraine!DU105),REGION!DU105-Ukraine!DU105,""),"")</f>
        <v>-0.14067955601287652</v>
      </c>
      <c r="O105" s="40">
        <f>IF($A105=2,IF(ISNUMBER(REGION!DV105-Ukraine!DV105),REGION!DV105-Ukraine!DV105,""),"")</f>
        <v>0.6277902441280061</v>
      </c>
      <c r="P105" s="40">
        <f>IF($A105=2,IF(ISNUMBER(REGION!DW105-Ukraine!DW105),REGION!DW105-Ukraine!DW105,""),"")</f>
        <v>-0.30675904455653802</v>
      </c>
      <c r="Q105" s="40">
        <f>IF($A105=2,IF(ISNUMBER(REGION!DX105-Ukraine!DX105),REGION!DX105-Ukraine!DX105,""),"")</f>
        <v>0.32029978667047776</v>
      </c>
      <c r="R105" s="41">
        <f>IF($A105=2,IF(ISNUMBER(REGION!DY105-Ukraine!DY105),REGION!DY105-Ukraine!DY105,""),"")</f>
        <v>0.91455699942376256</v>
      </c>
      <c r="S105" s="44">
        <f t="shared" si="6"/>
        <v>3</v>
      </c>
      <c r="T105" s="1">
        <f t="shared" si="9"/>
        <v>1</v>
      </c>
      <c r="V105" s="1">
        <f t="shared" si="7"/>
        <v>2</v>
      </c>
      <c r="W105" s="40">
        <f>IF(V105&gt;1,Employment!$S105,"")</f>
        <v>2.6103327631443961E-3</v>
      </c>
    </row>
    <row r="106" spans="1:23" ht="10.5" x14ac:dyDescent="0.25">
      <c r="A106" s="39">
        <f>'Industry selection'!C106</f>
        <v>2</v>
      </c>
      <c r="B106" s="2">
        <v>25.2</v>
      </c>
      <c r="C106" s="2" t="s">
        <v>214</v>
      </c>
      <c r="D106" s="40">
        <f>IF($A106=2,IF(ISNUMBER(REGION!DT106-REGION!DT$4),REGION!DT106-REGION!DT$4,""),"")</f>
        <v>0.87109000135209991</v>
      </c>
      <c r="E106" s="40">
        <f>IF($A106=2,IF(ISNUMBER(REGION!DU106-REGION!DU$4),REGION!DU106-REGION!DU$4,""),"")</f>
        <v>0.15772308718506856</v>
      </c>
      <c r="F106" s="40" t="str">
        <f>IF($A106=2,IF(ISNUMBER(REGION!DV106-REGION!DV$4),REGION!DV106-REGION!DV$4,""),"")</f>
        <v/>
      </c>
      <c r="G106" s="40" t="str">
        <f>IF($A106=2,IF(ISNUMBER(REGION!DW106-REGION!DW$4),REGION!DW106-REGION!DW$4,""),"")</f>
        <v/>
      </c>
      <c r="H106" s="40" t="str">
        <f>IF($A106=2,IF(ISNUMBER(REGION!DX106-REGION!DX$4),REGION!DX106-REGION!DX$4,""),"")</f>
        <v/>
      </c>
      <c r="I106" s="41" t="str">
        <f>IF($A106=2,IF(ISNUMBER(REGION!DY106-REGION!DY$4),REGION!DY106-REGION!DY$4,""),"")</f>
        <v/>
      </c>
      <c r="J106" s="44">
        <f t="shared" si="5"/>
        <v>2</v>
      </c>
      <c r="K106" s="1">
        <f t="shared" si="8"/>
        <v>0</v>
      </c>
      <c r="M106" s="40">
        <f>IF($A106=2,IF(ISNUMBER(REGION!DT106-Ukraine!DT106),REGION!DT106-Ukraine!DT106,""),"")</f>
        <v>1.1935933542968351</v>
      </c>
      <c r="N106" s="40">
        <f>IF($A106=2,IF(ISNUMBER(REGION!DU106-Ukraine!DU106),REGION!DU106-Ukraine!DU106,""),"")</f>
        <v>0.22735170700088614</v>
      </c>
      <c r="O106" s="40" t="str">
        <f>IF($A106=2,IF(ISNUMBER(REGION!DV106-Ukraine!DV106),REGION!DV106-Ukraine!DV106,""),"")</f>
        <v/>
      </c>
      <c r="P106" s="40" t="str">
        <f>IF($A106=2,IF(ISNUMBER(REGION!DW106-Ukraine!DW106),REGION!DW106-Ukraine!DW106,""),"")</f>
        <v/>
      </c>
      <c r="Q106" s="40" t="str">
        <f>IF($A106=2,IF(ISNUMBER(REGION!DX106-Ukraine!DX106),REGION!DX106-Ukraine!DX106,""),"")</f>
        <v/>
      </c>
      <c r="R106" s="41" t="str">
        <f>IF($A106=2,IF(ISNUMBER(REGION!DY106-Ukraine!DY106),REGION!DY106-Ukraine!DY106,""),"")</f>
        <v/>
      </c>
      <c r="S106" s="44">
        <f t="shared" si="6"/>
        <v>2</v>
      </c>
      <c r="T106" s="1">
        <f t="shared" si="9"/>
        <v>0</v>
      </c>
      <c r="V106" s="1">
        <f t="shared" si="7"/>
        <v>0</v>
      </c>
      <c r="W106" s="40" t="str">
        <f>IF(V106&gt;1,Employment!$S106,"")</f>
        <v/>
      </c>
    </row>
    <row r="107" spans="1:23" ht="10.5" x14ac:dyDescent="0.25">
      <c r="A107" s="39">
        <f>'Industry selection'!C107</f>
        <v>1</v>
      </c>
      <c r="B107" s="2">
        <v>25.3</v>
      </c>
      <c r="C107" s="2" t="s">
        <v>216</v>
      </c>
      <c r="D107" s="40" t="str">
        <f>IF($A107=2,IF(ISNUMBER(REGION!DT107-REGION!DT$4),REGION!DT107-REGION!DT$4,""),"")</f>
        <v/>
      </c>
      <c r="E107" s="40" t="str">
        <f>IF($A107=2,IF(ISNUMBER(REGION!DU107-REGION!DU$4),REGION!DU107-REGION!DU$4,""),"")</f>
        <v/>
      </c>
      <c r="F107" s="40" t="str">
        <f>IF($A107=2,IF(ISNUMBER(REGION!DV107-REGION!DV$4),REGION!DV107-REGION!DV$4,""),"")</f>
        <v/>
      </c>
      <c r="G107" s="40" t="str">
        <f>IF($A107=2,IF(ISNUMBER(REGION!DW107-REGION!DW$4),REGION!DW107-REGION!DW$4,""),"")</f>
        <v/>
      </c>
      <c r="H107" s="40" t="str">
        <f>IF($A107=2,IF(ISNUMBER(REGION!DX107-REGION!DX$4),REGION!DX107-REGION!DX$4,""),"")</f>
        <v/>
      </c>
      <c r="I107" s="41" t="str">
        <f>IF($A107=2,IF(ISNUMBER(REGION!DY107-REGION!DY$4),REGION!DY107-REGION!DY$4,""),"")</f>
        <v/>
      </c>
      <c r="J107" s="44" t="str">
        <f t="shared" si="5"/>
        <v/>
      </c>
      <c r="K107" s="1" t="str">
        <f t="shared" si="8"/>
        <v/>
      </c>
      <c r="M107" s="40" t="str">
        <f>IF($A107=2,IF(ISNUMBER(REGION!DT107-Ukraine!DT107),REGION!DT107-Ukraine!DT107,""),"")</f>
        <v/>
      </c>
      <c r="N107" s="40" t="str">
        <f>IF($A107=2,IF(ISNUMBER(REGION!DU107-Ukraine!DU107),REGION!DU107-Ukraine!DU107,""),"")</f>
        <v/>
      </c>
      <c r="O107" s="40" t="str">
        <f>IF($A107=2,IF(ISNUMBER(REGION!DV107-Ukraine!DV107),REGION!DV107-Ukraine!DV107,""),"")</f>
        <v/>
      </c>
      <c r="P107" s="40" t="str">
        <f>IF($A107=2,IF(ISNUMBER(REGION!DW107-Ukraine!DW107),REGION!DW107-Ukraine!DW107,""),"")</f>
        <v/>
      </c>
      <c r="Q107" s="40" t="str">
        <f>IF($A107=2,IF(ISNUMBER(REGION!DX107-Ukraine!DX107),REGION!DX107-Ukraine!DX107,""),"")</f>
        <v/>
      </c>
      <c r="R107" s="41" t="str">
        <f>IF($A107=2,IF(ISNUMBER(REGION!DY107-Ukraine!DY107),REGION!DY107-Ukraine!DY107,""),"")</f>
        <v/>
      </c>
      <c r="S107" s="44" t="str">
        <f t="shared" si="6"/>
        <v/>
      </c>
      <c r="T107" s="1" t="str">
        <f t="shared" si="9"/>
        <v/>
      </c>
      <c r="V107" s="1" t="str">
        <f t="shared" si="7"/>
        <v/>
      </c>
      <c r="W107" s="40" t="str">
        <f>IF(V107&gt;1,Employment!$S107,"")</f>
        <v/>
      </c>
    </row>
    <row r="108" spans="1:23" ht="10.5" x14ac:dyDescent="0.25">
      <c r="A108" s="39">
        <f>'Industry selection'!C108</f>
        <v>1</v>
      </c>
      <c r="B108" s="2">
        <v>25.4</v>
      </c>
      <c r="C108" s="2" t="s">
        <v>218</v>
      </c>
      <c r="D108" s="40" t="str">
        <f>IF($A108=2,IF(ISNUMBER(REGION!DT108-REGION!DT$4),REGION!DT108-REGION!DT$4,""),"")</f>
        <v/>
      </c>
      <c r="E108" s="40" t="str">
        <f>IF($A108=2,IF(ISNUMBER(REGION!DU108-REGION!DU$4),REGION!DU108-REGION!DU$4,""),"")</f>
        <v/>
      </c>
      <c r="F108" s="40" t="str">
        <f>IF($A108=2,IF(ISNUMBER(REGION!DV108-REGION!DV$4),REGION!DV108-REGION!DV$4,""),"")</f>
        <v/>
      </c>
      <c r="G108" s="40" t="str">
        <f>IF($A108=2,IF(ISNUMBER(REGION!DW108-REGION!DW$4),REGION!DW108-REGION!DW$4,""),"")</f>
        <v/>
      </c>
      <c r="H108" s="40" t="str">
        <f>IF($A108=2,IF(ISNUMBER(REGION!DX108-REGION!DX$4),REGION!DX108-REGION!DX$4,""),"")</f>
        <v/>
      </c>
      <c r="I108" s="41" t="str">
        <f>IF($A108=2,IF(ISNUMBER(REGION!DY108-REGION!DY$4),REGION!DY108-REGION!DY$4,""),"")</f>
        <v/>
      </c>
      <c r="J108" s="44" t="str">
        <f t="shared" si="5"/>
        <v/>
      </c>
      <c r="K108" s="1" t="str">
        <f t="shared" si="8"/>
        <v/>
      </c>
      <c r="M108" s="40" t="str">
        <f>IF($A108=2,IF(ISNUMBER(REGION!DT108-Ukraine!DT108),REGION!DT108-Ukraine!DT108,""),"")</f>
        <v/>
      </c>
      <c r="N108" s="40" t="str">
        <f>IF($A108=2,IF(ISNUMBER(REGION!DU108-Ukraine!DU108),REGION!DU108-Ukraine!DU108,""),"")</f>
        <v/>
      </c>
      <c r="O108" s="40" t="str">
        <f>IF($A108=2,IF(ISNUMBER(REGION!DV108-Ukraine!DV108),REGION!DV108-Ukraine!DV108,""),"")</f>
        <v/>
      </c>
      <c r="P108" s="40" t="str">
        <f>IF($A108=2,IF(ISNUMBER(REGION!DW108-Ukraine!DW108),REGION!DW108-Ukraine!DW108,""),"")</f>
        <v/>
      </c>
      <c r="Q108" s="40" t="str">
        <f>IF($A108=2,IF(ISNUMBER(REGION!DX108-Ukraine!DX108),REGION!DX108-Ukraine!DX108,""),"")</f>
        <v/>
      </c>
      <c r="R108" s="41" t="str">
        <f>IF($A108=2,IF(ISNUMBER(REGION!DY108-Ukraine!DY108),REGION!DY108-Ukraine!DY108,""),"")</f>
        <v/>
      </c>
      <c r="S108" s="44" t="str">
        <f t="shared" si="6"/>
        <v/>
      </c>
      <c r="T108" s="1" t="str">
        <f t="shared" si="9"/>
        <v/>
      </c>
      <c r="V108" s="1" t="str">
        <f t="shared" si="7"/>
        <v/>
      </c>
      <c r="W108" s="40" t="str">
        <f>IF(V108&gt;1,Employment!$S108,"")</f>
        <v/>
      </c>
    </row>
    <row r="109" spans="1:23" ht="10.5" x14ac:dyDescent="0.25">
      <c r="A109" s="39">
        <f>'Industry selection'!C109</f>
        <v>2</v>
      </c>
      <c r="B109" s="2">
        <v>25.5</v>
      </c>
      <c r="C109" s="2" t="s">
        <v>220</v>
      </c>
      <c r="D109" s="40">
        <f>IF($A109=2,IF(ISNUMBER(REGION!DT109-REGION!DT$4),REGION!DT109-REGION!DT$4,""),"")</f>
        <v>-6.1101110934123293E-2</v>
      </c>
      <c r="E109" s="40">
        <f>IF($A109=2,IF(ISNUMBER(REGION!DU109-REGION!DU$4),REGION!DU109-REGION!DU$4,""),"")</f>
        <v>0.25159502760962171</v>
      </c>
      <c r="F109" s="40" t="str">
        <f>IF($A109=2,IF(ISNUMBER(REGION!DV109-REGION!DV$4),REGION!DV109-REGION!DV$4,""),"")</f>
        <v/>
      </c>
      <c r="G109" s="40" t="str">
        <f>IF($A109=2,IF(ISNUMBER(REGION!DW109-REGION!DW$4),REGION!DW109-REGION!DW$4,""),"")</f>
        <v/>
      </c>
      <c r="H109" s="40">
        <f>IF($A109=2,IF(ISNUMBER(REGION!DX109-REGION!DX$4),REGION!DX109-REGION!DX$4,""),"")</f>
        <v>0.35581395872698529</v>
      </c>
      <c r="I109" s="41">
        <f>IF($A109=2,IF(ISNUMBER(REGION!DY109-REGION!DY$4),REGION!DY109-REGION!DY$4,""),"")</f>
        <v>1.3456707435085442</v>
      </c>
      <c r="J109" s="44">
        <f t="shared" si="5"/>
        <v>2</v>
      </c>
      <c r="K109" s="1">
        <f t="shared" si="8"/>
        <v>0</v>
      </c>
      <c r="M109" s="40">
        <f>IF($A109=2,IF(ISNUMBER(REGION!DT109-Ukraine!DT109),REGION!DT109-Ukraine!DT109,""),"")</f>
        <v>4.9236373290430624E-2</v>
      </c>
      <c r="N109" s="40">
        <f>IF($A109=2,IF(ISNUMBER(REGION!DU109-Ukraine!DU109),REGION!DU109-Ukraine!DU109,""),"")</f>
        <v>0.36012098557883976</v>
      </c>
      <c r="O109" s="40" t="str">
        <f>IF($A109=2,IF(ISNUMBER(REGION!DV109-Ukraine!DV109),REGION!DV109-Ukraine!DV109,""),"")</f>
        <v/>
      </c>
      <c r="P109" s="40" t="str">
        <f>IF($A109=2,IF(ISNUMBER(REGION!DW109-Ukraine!DW109),REGION!DW109-Ukraine!DW109,""),"")</f>
        <v/>
      </c>
      <c r="Q109" s="40">
        <f>IF($A109=2,IF(ISNUMBER(REGION!DX109-Ukraine!DX109),REGION!DX109-Ukraine!DX109,""),"")</f>
        <v>0.45408305995607989</v>
      </c>
      <c r="R109" s="41">
        <f>IF($A109=2,IF(ISNUMBER(REGION!DY109-Ukraine!DY109),REGION!DY109-Ukraine!DY109,""),"")</f>
        <v>1.8136682656324159</v>
      </c>
      <c r="S109" s="44">
        <f t="shared" si="6"/>
        <v>3</v>
      </c>
      <c r="T109" s="1">
        <f t="shared" si="9"/>
        <v>1</v>
      </c>
      <c r="V109" s="1">
        <f t="shared" si="7"/>
        <v>1</v>
      </c>
      <c r="W109" s="40" t="str">
        <f>IF(V109&gt;1,Employment!$S109,"")</f>
        <v/>
      </c>
    </row>
    <row r="110" spans="1:23" ht="10.5" x14ac:dyDescent="0.25">
      <c r="A110" s="39">
        <f>'Industry selection'!C110</f>
        <v>2</v>
      </c>
      <c r="B110" s="2">
        <v>25.6</v>
      </c>
      <c r="C110" s="2" t="s">
        <v>222</v>
      </c>
      <c r="D110" s="40">
        <f>IF($A110=2,IF(ISNUMBER(REGION!DT110-REGION!DT$4),REGION!DT110-REGION!DT$4,""),"")</f>
        <v>-0.10285155164406756</v>
      </c>
      <c r="E110" s="40">
        <f>IF($A110=2,IF(ISNUMBER(REGION!DU110-REGION!DU$4),REGION!DU110-REGION!DU$4,""),"")</f>
        <v>1.8657837990412871</v>
      </c>
      <c r="F110" s="40">
        <f>IF($A110=2,IF(ISNUMBER(REGION!DV110-REGION!DV$4),REGION!DV110-REGION!DV$4,""),"")</f>
        <v>0.2413195226254139</v>
      </c>
      <c r="G110" s="40">
        <f>IF($A110=2,IF(ISNUMBER(REGION!DW110-REGION!DW$4),REGION!DW110-REGION!DW$4,""),"")</f>
        <v>-9.259416543469734E-2</v>
      </c>
      <c r="H110" s="40">
        <f>IF($A110=2,IF(ISNUMBER(REGION!DX110-REGION!DX$4),REGION!DX110-REGION!DX$4,""),"")</f>
        <v>3.1193277898009297E-2</v>
      </c>
      <c r="I110" s="41">
        <f>IF($A110=2,IF(ISNUMBER(REGION!DY110-REGION!DY$4),REGION!DY110-REGION!DY$4,""),"")</f>
        <v>4.4170751115587983</v>
      </c>
      <c r="J110" s="44">
        <f t="shared" si="5"/>
        <v>3</v>
      </c>
      <c r="K110" s="1">
        <f t="shared" si="8"/>
        <v>1</v>
      </c>
      <c r="M110" s="40">
        <f>IF($A110=2,IF(ISNUMBER(REGION!DT110-Ukraine!DT110),REGION!DT110-Ukraine!DT110,""),"")</f>
        <v>-1.3507238659107745E-2</v>
      </c>
      <c r="N110" s="40">
        <f>IF($A110=2,IF(ISNUMBER(REGION!DU110-Ukraine!DU110),REGION!DU110-Ukraine!DU110,""),"")</f>
        <v>1.639323983434283</v>
      </c>
      <c r="O110" s="40">
        <f>IF($A110=2,IF(ISNUMBER(REGION!DV110-Ukraine!DV110),REGION!DV110-Ukraine!DV110,""),"")</f>
        <v>0.33200777753616517</v>
      </c>
      <c r="P110" s="40">
        <f>IF($A110=2,IF(ISNUMBER(REGION!DW110-Ukraine!DW110),REGION!DW110-Ukraine!DW110,""),"")</f>
        <v>-9.1409351261537486E-2</v>
      </c>
      <c r="Q110" s="40">
        <f>IF($A110=2,IF(ISNUMBER(REGION!DX110-Ukraine!DX110),REGION!DX110-Ukraine!DX110,""),"")</f>
        <v>-1.9072888716520131E-2</v>
      </c>
      <c r="R110" s="41">
        <f>IF($A110=2,IF(ISNUMBER(REGION!DY110-Ukraine!DY110),REGION!DY110-Ukraine!DY110,""),"")</f>
        <v>4.2585430679311163</v>
      </c>
      <c r="S110" s="44">
        <f t="shared" si="6"/>
        <v>2</v>
      </c>
      <c r="T110" s="1">
        <f t="shared" si="9"/>
        <v>0</v>
      </c>
      <c r="V110" s="1">
        <f t="shared" si="7"/>
        <v>1</v>
      </c>
      <c r="W110" s="40" t="str">
        <f>IF(V110&gt;1,Employment!$S110,"")</f>
        <v/>
      </c>
    </row>
    <row r="111" spans="1:23" ht="10.5" x14ac:dyDescent="0.25">
      <c r="A111" s="39">
        <f>'Industry selection'!C111</f>
        <v>2</v>
      </c>
      <c r="B111" s="2">
        <v>25.7</v>
      </c>
      <c r="C111" s="2" t="s">
        <v>224</v>
      </c>
      <c r="D111" s="40">
        <f>IF($A111=2,IF(ISNUMBER(REGION!DT111-REGION!DT$4),REGION!DT111-REGION!DT$4,""),"")</f>
        <v>-0.18353489235744647</v>
      </c>
      <c r="E111" s="40">
        <f>IF($A111=2,IF(ISNUMBER(REGION!DU111-REGION!DU$4),REGION!DU111-REGION!DU$4,""),"")</f>
        <v>-0.25982022047899977</v>
      </c>
      <c r="F111" s="40" t="str">
        <f>IF($A111=2,IF(ISNUMBER(REGION!DV111-REGION!DV$4),REGION!DV111-REGION!DV$4,""),"")</f>
        <v/>
      </c>
      <c r="G111" s="40" t="str">
        <f>IF($A111=2,IF(ISNUMBER(REGION!DW111-REGION!DW$4),REGION!DW111-REGION!DW$4,""),"")</f>
        <v/>
      </c>
      <c r="H111" s="40" t="str">
        <f>IF($A111=2,IF(ISNUMBER(REGION!DX111-REGION!DX$4),REGION!DX111-REGION!DX$4,""),"")</f>
        <v/>
      </c>
      <c r="I111" s="41" t="str">
        <f>IF($A111=2,IF(ISNUMBER(REGION!DY111-REGION!DY$4),REGION!DY111-REGION!DY$4,""),"")</f>
        <v/>
      </c>
      <c r="J111" s="44">
        <f t="shared" si="5"/>
        <v>0</v>
      </c>
      <c r="K111" s="1">
        <f t="shared" si="8"/>
        <v>0</v>
      </c>
      <c r="M111" s="40">
        <f>IF($A111=2,IF(ISNUMBER(REGION!DT111-Ukraine!DT111),REGION!DT111-Ukraine!DT111,""),"")</f>
        <v>-0.20268570882468118</v>
      </c>
      <c r="N111" s="40">
        <f>IF($A111=2,IF(ISNUMBER(REGION!DU111-Ukraine!DU111),REGION!DU111-Ukraine!DU111,""),"")</f>
        <v>-0.22865618600609927</v>
      </c>
      <c r="O111" s="40" t="str">
        <f>IF($A111=2,IF(ISNUMBER(REGION!DV111-Ukraine!DV111),REGION!DV111-Ukraine!DV111,""),"")</f>
        <v/>
      </c>
      <c r="P111" s="40" t="str">
        <f>IF($A111=2,IF(ISNUMBER(REGION!DW111-Ukraine!DW111),REGION!DW111-Ukraine!DW111,""),"")</f>
        <v/>
      </c>
      <c r="Q111" s="40" t="str">
        <f>IF($A111=2,IF(ISNUMBER(REGION!DX111-Ukraine!DX111),REGION!DX111-Ukraine!DX111,""),"")</f>
        <v/>
      </c>
      <c r="R111" s="41" t="str">
        <f>IF($A111=2,IF(ISNUMBER(REGION!DY111-Ukraine!DY111),REGION!DY111-Ukraine!DY111,""),"")</f>
        <v/>
      </c>
      <c r="S111" s="44">
        <f t="shared" si="6"/>
        <v>0</v>
      </c>
      <c r="T111" s="1">
        <f t="shared" si="9"/>
        <v>0</v>
      </c>
      <c r="V111" s="1">
        <f t="shared" si="7"/>
        <v>0</v>
      </c>
      <c r="W111" s="40" t="str">
        <f>IF(V111&gt;1,Employment!$S111,"")</f>
        <v/>
      </c>
    </row>
    <row r="112" spans="1:23" ht="10.5" x14ac:dyDescent="0.25">
      <c r="A112" s="39">
        <f>'Industry selection'!C112</f>
        <v>2</v>
      </c>
      <c r="B112" s="2">
        <v>25.9</v>
      </c>
      <c r="C112" s="2" t="s">
        <v>226</v>
      </c>
      <c r="D112" s="40">
        <f>IF($A112=2,IF(ISNUMBER(REGION!DT112-REGION!DT$4),REGION!DT112-REGION!DT$4,""),"")</f>
        <v>-6.0290080334895801E-2</v>
      </c>
      <c r="E112" s="40">
        <f>IF($A112=2,IF(ISNUMBER(REGION!DU112-REGION!DU$4),REGION!DU112-REGION!DU$4,""),"")</f>
        <v>1.778851692252803E-2</v>
      </c>
      <c r="F112" s="40">
        <f>IF($A112=2,IF(ISNUMBER(REGION!DV112-REGION!DV$4),REGION!DV112-REGION!DV$4,""),"")</f>
        <v>-1.7775526971074207E-2</v>
      </c>
      <c r="G112" s="40">
        <f>IF($A112=2,IF(ISNUMBER(REGION!DW112-REGION!DW$4),REGION!DW112-REGION!DW$4,""),"")</f>
        <v>1.1389547939610667E-2</v>
      </c>
      <c r="H112" s="40">
        <f>IF($A112=2,IF(ISNUMBER(REGION!DX112-REGION!DX$4),REGION!DX112-REGION!DX$4,""),"")</f>
        <v>-5.9196500817479736E-2</v>
      </c>
      <c r="I112" s="41">
        <f>IF($A112=2,IF(ISNUMBER(REGION!DY112-REGION!DY$4),REGION!DY112-REGION!DY$4,""),"")</f>
        <v>-0.21671279111246911</v>
      </c>
      <c r="J112" s="44">
        <f t="shared" si="5"/>
        <v>2</v>
      </c>
      <c r="K112" s="1" t="str">
        <f t="shared" si="8"/>
        <v/>
      </c>
      <c r="M112" s="40">
        <f>IF($A112=2,IF(ISNUMBER(REGION!DT112-Ukraine!DT112),REGION!DT112-Ukraine!DT112,""),"")</f>
        <v>-2.8137866180111937E-2</v>
      </c>
      <c r="N112" s="40">
        <f>IF($A112=2,IF(ISNUMBER(REGION!DU112-Ukraine!DU112),REGION!DU112-Ukraine!DU112,""),"")</f>
        <v>2.1087549634714264E-2</v>
      </c>
      <c r="O112" s="40">
        <f>IF($A112=2,IF(ISNUMBER(REGION!DV112-Ukraine!DV112),REGION!DV112-Ukraine!DV112,""),"")</f>
        <v>-9.7146969946646511E-3</v>
      </c>
      <c r="P112" s="40">
        <f>IF($A112=2,IF(ISNUMBER(REGION!DW112-Ukraine!DW112),REGION!DW112-Ukraine!DW112,""),"")</f>
        <v>-6.5029334163457353E-2</v>
      </c>
      <c r="Q112" s="40">
        <f>IF($A112=2,IF(ISNUMBER(REGION!DX112-Ukraine!DX112),REGION!DX112-Ukraine!DX112,""),"")</f>
        <v>3.2261624793268107E-2</v>
      </c>
      <c r="R112" s="41">
        <f>IF($A112=2,IF(ISNUMBER(REGION!DY112-Ukraine!DY112),REGION!DY112-Ukraine!DY112,""),"")</f>
        <v>-0.10831481519140196</v>
      </c>
      <c r="S112" s="44">
        <f t="shared" si="6"/>
        <v>2</v>
      </c>
      <c r="T112" s="1" t="str">
        <f t="shared" si="9"/>
        <v/>
      </c>
      <c r="V112" s="1">
        <f t="shared" si="7"/>
        <v>0</v>
      </c>
      <c r="W112" s="40" t="str">
        <f>IF(V112&gt;1,Employment!$S112,"")</f>
        <v/>
      </c>
    </row>
    <row r="113" spans="1:23" ht="10.5" x14ac:dyDescent="0.25">
      <c r="A113" s="39">
        <f>'Industry selection'!C113</f>
        <v>2</v>
      </c>
      <c r="B113" s="2">
        <v>26</v>
      </c>
      <c r="C113" s="2" t="s">
        <v>228</v>
      </c>
      <c r="D113" s="40">
        <f>IF($A113=2,IF(ISNUMBER(REGION!DT113-REGION!DT$4),REGION!DT113-REGION!DT$4,""),"")</f>
        <v>-0.32985493518626641</v>
      </c>
      <c r="E113" s="40">
        <f>IF($A113=2,IF(ISNUMBER(REGION!DU113-REGION!DU$4),REGION!DU113-REGION!DU$4,""),"")</f>
        <v>0.31297226787082932</v>
      </c>
      <c r="F113" s="40">
        <f>IF($A113=2,IF(ISNUMBER(REGION!DV113-REGION!DV$4),REGION!DV113-REGION!DV$4,""),"")</f>
        <v>0.73034191462475695</v>
      </c>
      <c r="G113" s="40">
        <f>IF($A113=2,IF(ISNUMBER(REGION!DW113-REGION!DW$4),REGION!DW113-REGION!DW$4,""),"")</f>
        <v>-0.26615606104200851</v>
      </c>
      <c r="H113" s="40" t="str">
        <f>IF($A113=2,IF(ISNUMBER(REGION!DX113-REGION!DX$4),REGION!DX113-REGION!DX$4,""),"")</f>
        <v/>
      </c>
      <c r="I113" s="41">
        <f>IF($A113=2,IF(ISNUMBER(REGION!DY113-REGION!DY$4),REGION!DY113-REGION!DY$4,""),"")</f>
        <v>-0.6148555657064505</v>
      </c>
      <c r="J113" s="44">
        <f t="shared" si="5"/>
        <v>2</v>
      </c>
      <c r="K113" s="1" t="str">
        <f t="shared" si="8"/>
        <v/>
      </c>
      <c r="M113" s="40">
        <f>IF($A113=2,IF(ISNUMBER(REGION!DT113-Ukraine!DT113),REGION!DT113-Ukraine!DT113,""),"")</f>
        <v>-0.43188226044924394</v>
      </c>
      <c r="N113" s="40">
        <f>IF($A113=2,IF(ISNUMBER(REGION!DU113-Ukraine!DU113),REGION!DU113-Ukraine!DU113,""),"")</f>
        <v>0.34391223174895691</v>
      </c>
      <c r="O113" s="40">
        <f>IF($A113=2,IF(ISNUMBER(REGION!DV113-Ukraine!DV113),REGION!DV113-Ukraine!DV113,""),"")</f>
        <v>0.6123317398934911</v>
      </c>
      <c r="P113" s="40">
        <f>IF($A113=2,IF(ISNUMBER(REGION!DW113-Ukraine!DW113),REGION!DW113-Ukraine!DW113,""),"")</f>
        <v>-0.57941591432483641</v>
      </c>
      <c r="Q113" s="40" t="str">
        <f>IF($A113=2,IF(ISNUMBER(REGION!DX113-Ukraine!DX113),REGION!DX113-Ukraine!DX113,""),"")</f>
        <v/>
      </c>
      <c r="R113" s="41">
        <f>IF($A113=2,IF(ISNUMBER(REGION!DY113-Ukraine!DY113),REGION!DY113-Ukraine!DY113,""),"")</f>
        <v>-1.3356563319762205</v>
      </c>
      <c r="S113" s="44">
        <f t="shared" si="6"/>
        <v>2</v>
      </c>
      <c r="T113" s="1" t="str">
        <f t="shared" si="9"/>
        <v/>
      </c>
      <c r="V113" s="1">
        <f t="shared" si="7"/>
        <v>0</v>
      </c>
      <c r="W113" s="40" t="str">
        <f>IF(V113&gt;1,Employment!$S113,"")</f>
        <v/>
      </c>
    </row>
    <row r="114" spans="1:23" ht="10.5" x14ac:dyDescent="0.25">
      <c r="A114" s="39">
        <f>'Industry selection'!C114</f>
        <v>1</v>
      </c>
      <c r="B114" s="2">
        <v>26.1</v>
      </c>
      <c r="C114" s="2" t="s">
        <v>230</v>
      </c>
      <c r="D114" s="40" t="str">
        <f>IF($A114=2,IF(ISNUMBER(REGION!DT114-REGION!DT$4),REGION!DT114-REGION!DT$4,""),"")</f>
        <v/>
      </c>
      <c r="E114" s="40" t="str">
        <f>IF($A114=2,IF(ISNUMBER(REGION!DU114-REGION!DU$4),REGION!DU114-REGION!DU$4,""),"")</f>
        <v/>
      </c>
      <c r="F114" s="40" t="str">
        <f>IF($A114=2,IF(ISNUMBER(REGION!DV114-REGION!DV$4),REGION!DV114-REGION!DV$4,""),"")</f>
        <v/>
      </c>
      <c r="G114" s="40" t="str">
        <f>IF($A114=2,IF(ISNUMBER(REGION!DW114-REGION!DW$4),REGION!DW114-REGION!DW$4,""),"")</f>
        <v/>
      </c>
      <c r="H114" s="40" t="str">
        <f>IF($A114=2,IF(ISNUMBER(REGION!DX114-REGION!DX$4),REGION!DX114-REGION!DX$4,""),"")</f>
        <v/>
      </c>
      <c r="I114" s="41" t="str">
        <f>IF($A114=2,IF(ISNUMBER(REGION!DY114-REGION!DY$4),REGION!DY114-REGION!DY$4,""),"")</f>
        <v/>
      </c>
      <c r="J114" s="44" t="str">
        <f t="shared" si="5"/>
        <v/>
      </c>
      <c r="K114" s="1" t="str">
        <f t="shared" si="8"/>
        <v/>
      </c>
      <c r="M114" s="40" t="str">
        <f>IF($A114=2,IF(ISNUMBER(REGION!DT114-Ukraine!DT114),REGION!DT114-Ukraine!DT114,""),"")</f>
        <v/>
      </c>
      <c r="N114" s="40" t="str">
        <f>IF($A114=2,IF(ISNUMBER(REGION!DU114-Ukraine!DU114),REGION!DU114-Ukraine!DU114,""),"")</f>
        <v/>
      </c>
      <c r="O114" s="40" t="str">
        <f>IF($A114=2,IF(ISNUMBER(REGION!DV114-Ukraine!DV114),REGION!DV114-Ukraine!DV114,""),"")</f>
        <v/>
      </c>
      <c r="P114" s="40" t="str">
        <f>IF($A114=2,IF(ISNUMBER(REGION!DW114-Ukraine!DW114),REGION!DW114-Ukraine!DW114,""),"")</f>
        <v/>
      </c>
      <c r="Q114" s="40" t="str">
        <f>IF($A114=2,IF(ISNUMBER(REGION!DX114-Ukraine!DX114),REGION!DX114-Ukraine!DX114,""),"")</f>
        <v/>
      </c>
      <c r="R114" s="41" t="str">
        <f>IF($A114=2,IF(ISNUMBER(REGION!DY114-Ukraine!DY114),REGION!DY114-Ukraine!DY114,""),"")</f>
        <v/>
      </c>
      <c r="S114" s="44" t="str">
        <f t="shared" si="6"/>
        <v/>
      </c>
      <c r="T114" s="1" t="str">
        <f t="shared" si="9"/>
        <v/>
      </c>
      <c r="V114" s="1" t="str">
        <f t="shared" si="7"/>
        <v/>
      </c>
      <c r="W114" s="40" t="str">
        <f>IF(V114&gt;1,Employment!$S114,"")</f>
        <v/>
      </c>
    </row>
    <row r="115" spans="1:23" ht="10.5" x14ac:dyDescent="0.25">
      <c r="A115" s="39">
        <f>'Industry selection'!C115</f>
        <v>1</v>
      </c>
      <c r="B115" s="2">
        <v>26.2</v>
      </c>
      <c r="C115" s="2" t="s">
        <v>232</v>
      </c>
      <c r="D115" s="40" t="str">
        <f>IF($A115=2,IF(ISNUMBER(REGION!DT115-REGION!DT$4),REGION!DT115-REGION!DT$4,""),"")</f>
        <v/>
      </c>
      <c r="E115" s="40" t="str">
        <f>IF($A115=2,IF(ISNUMBER(REGION!DU115-REGION!DU$4),REGION!DU115-REGION!DU$4,""),"")</f>
        <v/>
      </c>
      <c r="F115" s="40" t="str">
        <f>IF($A115=2,IF(ISNUMBER(REGION!DV115-REGION!DV$4),REGION!DV115-REGION!DV$4,""),"")</f>
        <v/>
      </c>
      <c r="G115" s="40" t="str">
        <f>IF($A115=2,IF(ISNUMBER(REGION!DW115-REGION!DW$4),REGION!DW115-REGION!DW$4,""),"")</f>
        <v/>
      </c>
      <c r="H115" s="40" t="str">
        <f>IF($A115=2,IF(ISNUMBER(REGION!DX115-REGION!DX$4),REGION!DX115-REGION!DX$4,""),"")</f>
        <v/>
      </c>
      <c r="I115" s="41" t="str">
        <f>IF($A115=2,IF(ISNUMBER(REGION!DY115-REGION!DY$4),REGION!DY115-REGION!DY$4,""),"")</f>
        <v/>
      </c>
      <c r="J115" s="44" t="str">
        <f t="shared" si="5"/>
        <v/>
      </c>
      <c r="K115" s="1" t="str">
        <f t="shared" si="8"/>
        <v/>
      </c>
      <c r="M115" s="40" t="str">
        <f>IF($A115=2,IF(ISNUMBER(REGION!DT115-Ukraine!DT115),REGION!DT115-Ukraine!DT115,""),"")</f>
        <v/>
      </c>
      <c r="N115" s="40" t="str">
        <f>IF($A115=2,IF(ISNUMBER(REGION!DU115-Ukraine!DU115),REGION!DU115-Ukraine!DU115,""),"")</f>
        <v/>
      </c>
      <c r="O115" s="40" t="str">
        <f>IF($A115=2,IF(ISNUMBER(REGION!DV115-Ukraine!DV115),REGION!DV115-Ukraine!DV115,""),"")</f>
        <v/>
      </c>
      <c r="P115" s="40" t="str">
        <f>IF($A115=2,IF(ISNUMBER(REGION!DW115-Ukraine!DW115),REGION!DW115-Ukraine!DW115,""),"")</f>
        <v/>
      </c>
      <c r="Q115" s="40" t="str">
        <f>IF($A115=2,IF(ISNUMBER(REGION!DX115-Ukraine!DX115),REGION!DX115-Ukraine!DX115,""),"")</f>
        <v/>
      </c>
      <c r="R115" s="41" t="str">
        <f>IF($A115=2,IF(ISNUMBER(REGION!DY115-Ukraine!DY115),REGION!DY115-Ukraine!DY115,""),"")</f>
        <v/>
      </c>
      <c r="S115" s="44" t="str">
        <f t="shared" si="6"/>
        <v/>
      </c>
      <c r="T115" s="1" t="str">
        <f t="shared" si="9"/>
        <v/>
      </c>
      <c r="V115" s="1" t="str">
        <f t="shared" si="7"/>
        <v/>
      </c>
      <c r="W115" s="40" t="str">
        <f>IF(V115&gt;1,Employment!$S115,"")</f>
        <v/>
      </c>
    </row>
    <row r="116" spans="1:23" ht="10.5" x14ac:dyDescent="0.25">
      <c r="A116" s="39">
        <f>'Industry selection'!C116</f>
        <v>1</v>
      </c>
      <c r="B116" s="2">
        <v>26.3</v>
      </c>
      <c r="C116" s="2" t="s">
        <v>234</v>
      </c>
      <c r="D116" s="40" t="str">
        <f>IF($A116=2,IF(ISNUMBER(REGION!DT116-REGION!DT$4),REGION!DT116-REGION!DT$4,""),"")</f>
        <v/>
      </c>
      <c r="E116" s="40" t="str">
        <f>IF($A116=2,IF(ISNUMBER(REGION!DU116-REGION!DU$4),REGION!DU116-REGION!DU$4,""),"")</f>
        <v/>
      </c>
      <c r="F116" s="40" t="str">
        <f>IF($A116=2,IF(ISNUMBER(REGION!DV116-REGION!DV$4),REGION!DV116-REGION!DV$4,""),"")</f>
        <v/>
      </c>
      <c r="G116" s="40" t="str">
        <f>IF($A116=2,IF(ISNUMBER(REGION!DW116-REGION!DW$4),REGION!DW116-REGION!DW$4,""),"")</f>
        <v/>
      </c>
      <c r="H116" s="40" t="str">
        <f>IF($A116=2,IF(ISNUMBER(REGION!DX116-REGION!DX$4),REGION!DX116-REGION!DX$4,""),"")</f>
        <v/>
      </c>
      <c r="I116" s="41" t="str">
        <f>IF($A116=2,IF(ISNUMBER(REGION!DY116-REGION!DY$4),REGION!DY116-REGION!DY$4,""),"")</f>
        <v/>
      </c>
      <c r="J116" s="44" t="str">
        <f t="shared" si="5"/>
        <v/>
      </c>
      <c r="K116" s="1" t="str">
        <f t="shared" si="8"/>
        <v/>
      </c>
      <c r="M116" s="40" t="str">
        <f>IF($A116=2,IF(ISNUMBER(REGION!DT116-Ukraine!DT116),REGION!DT116-Ukraine!DT116,""),"")</f>
        <v/>
      </c>
      <c r="N116" s="40" t="str">
        <f>IF($A116=2,IF(ISNUMBER(REGION!DU116-Ukraine!DU116),REGION!DU116-Ukraine!DU116,""),"")</f>
        <v/>
      </c>
      <c r="O116" s="40" t="str">
        <f>IF($A116=2,IF(ISNUMBER(REGION!DV116-Ukraine!DV116),REGION!DV116-Ukraine!DV116,""),"")</f>
        <v/>
      </c>
      <c r="P116" s="40" t="str">
        <f>IF($A116=2,IF(ISNUMBER(REGION!DW116-Ukraine!DW116),REGION!DW116-Ukraine!DW116,""),"")</f>
        <v/>
      </c>
      <c r="Q116" s="40" t="str">
        <f>IF($A116=2,IF(ISNUMBER(REGION!DX116-Ukraine!DX116),REGION!DX116-Ukraine!DX116,""),"")</f>
        <v/>
      </c>
      <c r="R116" s="41" t="str">
        <f>IF($A116=2,IF(ISNUMBER(REGION!DY116-Ukraine!DY116),REGION!DY116-Ukraine!DY116,""),"")</f>
        <v/>
      </c>
      <c r="S116" s="44" t="str">
        <f t="shared" si="6"/>
        <v/>
      </c>
      <c r="T116" s="1" t="str">
        <f t="shared" si="9"/>
        <v/>
      </c>
      <c r="V116" s="1" t="str">
        <f t="shared" si="7"/>
        <v/>
      </c>
      <c r="W116" s="40" t="str">
        <f>IF(V116&gt;1,Employment!$S116,"")</f>
        <v/>
      </c>
    </row>
    <row r="117" spans="1:23" ht="10.5" x14ac:dyDescent="0.25">
      <c r="A117" s="39">
        <f>'Industry selection'!C117</f>
        <v>1</v>
      </c>
      <c r="B117" s="2">
        <v>26.4</v>
      </c>
      <c r="C117" s="2" t="s">
        <v>236</v>
      </c>
      <c r="D117" s="40" t="str">
        <f>IF($A117=2,IF(ISNUMBER(REGION!DT117-REGION!DT$4),REGION!DT117-REGION!DT$4,""),"")</f>
        <v/>
      </c>
      <c r="E117" s="40" t="str">
        <f>IF($A117=2,IF(ISNUMBER(REGION!DU117-REGION!DU$4),REGION!DU117-REGION!DU$4,""),"")</f>
        <v/>
      </c>
      <c r="F117" s="40" t="str">
        <f>IF($A117=2,IF(ISNUMBER(REGION!DV117-REGION!DV$4),REGION!DV117-REGION!DV$4,""),"")</f>
        <v/>
      </c>
      <c r="G117" s="40" t="str">
        <f>IF($A117=2,IF(ISNUMBER(REGION!DW117-REGION!DW$4),REGION!DW117-REGION!DW$4,""),"")</f>
        <v/>
      </c>
      <c r="H117" s="40" t="str">
        <f>IF($A117=2,IF(ISNUMBER(REGION!DX117-REGION!DX$4),REGION!DX117-REGION!DX$4,""),"")</f>
        <v/>
      </c>
      <c r="I117" s="41" t="str">
        <f>IF($A117=2,IF(ISNUMBER(REGION!DY117-REGION!DY$4),REGION!DY117-REGION!DY$4,""),"")</f>
        <v/>
      </c>
      <c r="J117" s="44" t="str">
        <f t="shared" si="5"/>
        <v/>
      </c>
      <c r="K117" s="1" t="str">
        <f t="shared" si="8"/>
        <v/>
      </c>
      <c r="M117" s="40" t="str">
        <f>IF($A117=2,IF(ISNUMBER(REGION!DT117-Ukraine!DT117),REGION!DT117-Ukraine!DT117,""),"")</f>
        <v/>
      </c>
      <c r="N117" s="40" t="str">
        <f>IF($A117=2,IF(ISNUMBER(REGION!DU117-Ukraine!DU117),REGION!DU117-Ukraine!DU117,""),"")</f>
        <v/>
      </c>
      <c r="O117" s="40" t="str">
        <f>IF($A117=2,IF(ISNUMBER(REGION!DV117-Ukraine!DV117),REGION!DV117-Ukraine!DV117,""),"")</f>
        <v/>
      </c>
      <c r="P117" s="40" t="str">
        <f>IF($A117=2,IF(ISNUMBER(REGION!DW117-Ukraine!DW117),REGION!DW117-Ukraine!DW117,""),"")</f>
        <v/>
      </c>
      <c r="Q117" s="40" t="str">
        <f>IF($A117=2,IF(ISNUMBER(REGION!DX117-Ukraine!DX117),REGION!DX117-Ukraine!DX117,""),"")</f>
        <v/>
      </c>
      <c r="R117" s="41" t="str">
        <f>IF($A117=2,IF(ISNUMBER(REGION!DY117-Ukraine!DY117),REGION!DY117-Ukraine!DY117,""),"")</f>
        <v/>
      </c>
      <c r="S117" s="44" t="str">
        <f t="shared" si="6"/>
        <v/>
      </c>
      <c r="T117" s="1" t="str">
        <f t="shared" si="9"/>
        <v/>
      </c>
      <c r="V117" s="1" t="str">
        <f t="shared" si="7"/>
        <v/>
      </c>
      <c r="W117" s="40" t="str">
        <f>IF(V117&gt;1,Employment!$S117,"")</f>
        <v/>
      </c>
    </row>
    <row r="118" spans="1:23" ht="10.5" x14ac:dyDescent="0.25">
      <c r="A118" s="39">
        <f>'Industry selection'!C118</f>
        <v>1</v>
      </c>
      <c r="B118" s="2">
        <v>26.5</v>
      </c>
      <c r="C118" s="2" t="s">
        <v>238</v>
      </c>
      <c r="D118" s="40" t="str">
        <f>IF($A118=2,IF(ISNUMBER(REGION!DT118-REGION!DT$4),REGION!DT118-REGION!DT$4,""),"")</f>
        <v/>
      </c>
      <c r="E118" s="40" t="str">
        <f>IF($A118=2,IF(ISNUMBER(REGION!DU118-REGION!DU$4),REGION!DU118-REGION!DU$4,""),"")</f>
        <v/>
      </c>
      <c r="F118" s="40" t="str">
        <f>IF($A118=2,IF(ISNUMBER(REGION!DV118-REGION!DV$4),REGION!DV118-REGION!DV$4,""),"")</f>
        <v/>
      </c>
      <c r="G118" s="40" t="str">
        <f>IF($A118=2,IF(ISNUMBER(REGION!DW118-REGION!DW$4),REGION!DW118-REGION!DW$4,""),"")</f>
        <v/>
      </c>
      <c r="H118" s="40" t="str">
        <f>IF($A118=2,IF(ISNUMBER(REGION!DX118-REGION!DX$4),REGION!DX118-REGION!DX$4,""),"")</f>
        <v/>
      </c>
      <c r="I118" s="41" t="str">
        <f>IF($A118=2,IF(ISNUMBER(REGION!DY118-REGION!DY$4),REGION!DY118-REGION!DY$4,""),"")</f>
        <v/>
      </c>
      <c r="J118" s="44" t="str">
        <f t="shared" si="5"/>
        <v/>
      </c>
      <c r="K118" s="1" t="str">
        <f t="shared" si="8"/>
        <v/>
      </c>
      <c r="M118" s="40" t="str">
        <f>IF($A118=2,IF(ISNUMBER(REGION!DT118-Ukraine!DT118),REGION!DT118-Ukraine!DT118,""),"")</f>
        <v/>
      </c>
      <c r="N118" s="40" t="str">
        <f>IF($A118=2,IF(ISNUMBER(REGION!DU118-Ukraine!DU118),REGION!DU118-Ukraine!DU118,""),"")</f>
        <v/>
      </c>
      <c r="O118" s="40" t="str">
        <f>IF($A118=2,IF(ISNUMBER(REGION!DV118-Ukraine!DV118),REGION!DV118-Ukraine!DV118,""),"")</f>
        <v/>
      </c>
      <c r="P118" s="40" t="str">
        <f>IF($A118=2,IF(ISNUMBER(REGION!DW118-Ukraine!DW118),REGION!DW118-Ukraine!DW118,""),"")</f>
        <v/>
      </c>
      <c r="Q118" s="40" t="str">
        <f>IF($A118=2,IF(ISNUMBER(REGION!DX118-Ukraine!DX118),REGION!DX118-Ukraine!DX118,""),"")</f>
        <v/>
      </c>
      <c r="R118" s="41" t="str">
        <f>IF($A118=2,IF(ISNUMBER(REGION!DY118-Ukraine!DY118),REGION!DY118-Ukraine!DY118,""),"")</f>
        <v/>
      </c>
      <c r="S118" s="44" t="str">
        <f t="shared" si="6"/>
        <v/>
      </c>
      <c r="T118" s="1" t="str">
        <f t="shared" si="9"/>
        <v/>
      </c>
      <c r="V118" s="1" t="str">
        <f t="shared" si="7"/>
        <v/>
      </c>
      <c r="W118" s="40" t="str">
        <f>IF(V118&gt;1,Employment!$S118,"")</f>
        <v/>
      </c>
    </row>
    <row r="119" spans="1:23" ht="10.5" x14ac:dyDescent="0.25">
      <c r="A119" s="39">
        <f>'Industry selection'!C119</f>
        <v>1</v>
      </c>
      <c r="B119" s="2">
        <v>26.6</v>
      </c>
      <c r="C119" s="2" t="s">
        <v>240</v>
      </c>
      <c r="D119" s="40" t="str">
        <f>IF($A119=2,IF(ISNUMBER(REGION!DT119-REGION!DT$4),REGION!DT119-REGION!DT$4,""),"")</f>
        <v/>
      </c>
      <c r="E119" s="40" t="str">
        <f>IF($A119=2,IF(ISNUMBER(REGION!DU119-REGION!DU$4),REGION!DU119-REGION!DU$4,""),"")</f>
        <v/>
      </c>
      <c r="F119" s="40" t="str">
        <f>IF($A119=2,IF(ISNUMBER(REGION!DV119-REGION!DV$4),REGION!DV119-REGION!DV$4,""),"")</f>
        <v/>
      </c>
      <c r="G119" s="40" t="str">
        <f>IF($A119=2,IF(ISNUMBER(REGION!DW119-REGION!DW$4),REGION!DW119-REGION!DW$4,""),"")</f>
        <v/>
      </c>
      <c r="H119" s="40" t="str">
        <f>IF($A119=2,IF(ISNUMBER(REGION!DX119-REGION!DX$4),REGION!DX119-REGION!DX$4,""),"")</f>
        <v/>
      </c>
      <c r="I119" s="41" t="str">
        <f>IF($A119=2,IF(ISNUMBER(REGION!DY119-REGION!DY$4),REGION!DY119-REGION!DY$4,""),"")</f>
        <v/>
      </c>
      <c r="J119" s="44" t="str">
        <f t="shared" si="5"/>
        <v/>
      </c>
      <c r="K119" s="1" t="str">
        <f t="shared" si="8"/>
        <v/>
      </c>
      <c r="M119" s="40" t="str">
        <f>IF($A119=2,IF(ISNUMBER(REGION!DT119-Ukraine!DT119),REGION!DT119-Ukraine!DT119,""),"")</f>
        <v/>
      </c>
      <c r="N119" s="40" t="str">
        <f>IF($A119=2,IF(ISNUMBER(REGION!DU119-Ukraine!DU119),REGION!DU119-Ukraine!DU119,""),"")</f>
        <v/>
      </c>
      <c r="O119" s="40" t="str">
        <f>IF($A119=2,IF(ISNUMBER(REGION!DV119-Ukraine!DV119),REGION!DV119-Ukraine!DV119,""),"")</f>
        <v/>
      </c>
      <c r="P119" s="40" t="str">
        <f>IF($A119=2,IF(ISNUMBER(REGION!DW119-Ukraine!DW119),REGION!DW119-Ukraine!DW119,""),"")</f>
        <v/>
      </c>
      <c r="Q119" s="40" t="str">
        <f>IF($A119=2,IF(ISNUMBER(REGION!DX119-Ukraine!DX119),REGION!DX119-Ukraine!DX119,""),"")</f>
        <v/>
      </c>
      <c r="R119" s="41" t="str">
        <f>IF($A119=2,IF(ISNUMBER(REGION!DY119-Ukraine!DY119),REGION!DY119-Ukraine!DY119,""),"")</f>
        <v/>
      </c>
      <c r="S119" s="44" t="str">
        <f t="shared" si="6"/>
        <v/>
      </c>
      <c r="T119" s="1" t="str">
        <f t="shared" si="9"/>
        <v/>
      </c>
      <c r="V119" s="1" t="str">
        <f t="shared" si="7"/>
        <v/>
      </c>
      <c r="W119" s="40" t="str">
        <f>IF(V119&gt;1,Employment!$S119,"")</f>
        <v/>
      </c>
    </row>
    <row r="120" spans="1:23" ht="10.5" x14ac:dyDescent="0.25">
      <c r="A120" s="39">
        <f>'Industry selection'!C120</f>
        <v>1</v>
      </c>
      <c r="B120" s="2">
        <v>26.7</v>
      </c>
      <c r="C120" s="2" t="s">
        <v>242</v>
      </c>
      <c r="D120" s="40" t="str">
        <f>IF($A120=2,IF(ISNUMBER(REGION!DT120-REGION!DT$4),REGION!DT120-REGION!DT$4,""),"")</f>
        <v/>
      </c>
      <c r="E120" s="40" t="str">
        <f>IF($A120=2,IF(ISNUMBER(REGION!DU120-REGION!DU$4),REGION!DU120-REGION!DU$4,""),"")</f>
        <v/>
      </c>
      <c r="F120" s="40" t="str">
        <f>IF($A120=2,IF(ISNUMBER(REGION!DV120-REGION!DV$4),REGION!DV120-REGION!DV$4,""),"")</f>
        <v/>
      </c>
      <c r="G120" s="40" t="str">
        <f>IF($A120=2,IF(ISNUMBER(REGION!DW120-REGION!DW$4),REGION!DW120-REGION!DW$4,""),"")</f>
        <v/>
      </c>
      <c r="H120" s="40" t="str">
        <f>IF($A120=2,IF(ISNUMBER(REGION!DX120-REGION!DX$4),REGION!DX120-REGION!DX$4,""),"")</f>
        <v/>
      </c>
      <c r="I120" s="41" t="str">
        <f>IF($A120=2,IF(ISNUMBER(REGION!DY120-REGION!DY$4),REGION!DY120-REGION!DY$4,""),"")</f>
        <v/>
      </c>
      <c r="J120" s="44" t="str">
        <f t="shared" si="5"/>
        <v/>
      </c>
      <c r="K120" s="1" t="str">
        <f t="shared" si="8"/>
        <v/>
      </c>
      <c r="M120" s="40" t="str">
        <f>IF($A120=2,IF(ISNUMBER(REGION!DT120-Ukraine!DT120),REGION!DT120-Ukraine!DT120,""),"")</f>
        <v/>
      </c>
      <c r="N120" s="40" t="str">
        <f>IF($A120=2,IF(ISNUMBER(REGION!DU120-Ukraine!DU120),REGION!DU120-Ukraine!DU120,""),"")</f>
        <v/>
      </c>
      <c r="O120" s="40" t="str">
        <f>IF($A120=2,IF(ISNUMBER(REGION!DV120-Ukraine!DV120),REGION!DV120-Ukraine!DV120,""),"")</f>
        <v/>
      </c>
      <c r="P120" s="40" t="str">
        <f>IF($A120=2,IF(ISNUMBER(REGION!DW120-Ukraine!DW120),REGION!DW120-Ukraine!DW120,""),"")</f>
        <v/>
      </c>
      <c r="Q120" s="40" t="str">
        <f>IF($A120=2,IF(ISNUMBER(REGION!DX120-Ukraine!DX120),REGION!DX120-Ukraine!DX120,""),"")</f>
        <v/>
      </c>
      <c r="R120" s="41" t="str">
        <f>IF($A120=2,IF(ISNUMBER(REGION!DY120-Ukraine!DY120),REGION!DY120-Ukraine!DY120,""),"")</f>
        <v/>
      </c>
      <c r="S120" s="44" t="str">
        <f t="shared" si="6"/>
        <v/>
      </c>
      <c r="T120" s="1" t="str">
        <f t="shared" si="9"/>
        <v/>
      </c>
      <c r="V120" s="1" t="str">
        <f t="shared" si="7"/>
        <v/>
      </c>
      <c r="W120" s="40" t="str">
        <f>IF(V120&gt;1,Employment!$S120,"")</f>
        <v/>
      </c>
    </row>
    <row r="121" spans="1:23" ht="10.5" x14ac:dyDescent="0.25">
      <c r="A121" s="39">
        <f>'Industry selection'!C121</f>
        <v>1</v>
      </c>
      <c r="B121" s="2">
        <v>26.8</v>
      </c>
      <c r="C121" s="2" t="s">
        <v>244</v>
      </c>
      <c r="D121" s="40" t="str">
        <f>IF($A121=2,IF(ISNUMBER(REGION!DT121-REGION!DT$4),REGION!DT121-REGION!DT$4,""),"")</f>
        <v/>
      </c>
      <c r="E121" s="40" t="str">
        <f>IF($A121=2,IF(ISNUMBER(REGION!DU121-REGION!DU$4),REGION!DU121-REGION!DU$4,""),"")</f>
        <v/>
      </c>
      <c r="F121" s="40" t="str">
        <f>IF($A121=2,IF(ISNUMBER(REGION!DV121-REGION!DV$4),REGION!DV121-REGION!DV$4,""),"")</f>
        <v/>
      </c>
      <c r="G121" s="40" t="str">
        <f>IF($A121=2,IF(ISNUMBER(REGION!DW121-REGION!DW$4),REGION!DW121-REGION!DW$4,""),"")</f>
        <v/>
      </c>
      <c r="H121" s="40" t="str">
        <f>IF($A121=2,IF(ISNUMBER(REGION!DX121-REGION!DX$4),REGION!DX121-REGION!DX$4,""),"")</f>
        <v/>
      </c>
      <c r="I121" s="41" t="str">
        <f>IF($A121=2,IF(ISNUMBER(REGION!DY121-REGION!DY$4),REGION!DY121-REGION!DY$4,""),"")</f>
        <v/>
      </c>
      <c r="J121" s="44" t="str">
        <f t="shared" si="5"/>
        <v/>
      </c>
      <c r="K121" s="1" t="str">
        <f t="shared" si="8"/>
        <v/>
      </c>
      <c r="M121" s="40" t="str">
        <f>IF($A121=2,IF(ISNUMBER(REGION!DT121-Ukraine!DT121),REGION!DT121-Ukraine!DT121,""),"")</f>
        <v/>
      </c>
      <c r="N121" s="40" t="str">
        <f>IF($A121=2,IF(ISNUMBER(REGION!DU121-Ukraine!DU121),REGION!DU121-Ukraine!DU121,""),"")</f>
        <v/>
      </c>
      <c r="O121" s="40" t="str">
        <f>IF($A121=2,IF(ISNUMBER(REGION!DV121-Ukraine!DV121),REGION!DV121-Ukraine!DV121,""),"")</f>
        <v/>
      </c>
      <c r="P121" s="40" t="str">
        <f>IF($A121=2,IF(ISNUMBER(REGION!DW121-Ukraine!DW121),REGION!DW121-Ukraine!DW121,""),"")</f>
        <v/>
      </c>
      <c r="Q121" s="40" t="str">
        <f>IF($A121=2,IF(ISNUMBER(REGION!DX121-Ukraine!DX121),REGION!DX121-Ukraine!DX121,""),"")</f>
        <v/>
      </c>
      <c r="R121" s="41" t="str">
        <f>IF($A121=2,IF(ISNUMBER(REGION!DY121-Ukraine!DY121),REGION!DY121-Ukraine!DY121,""),"")</f>
        <v/>
      </c>
      <c r="S121" s="44" t="str">
        <f t="shared" si="6"/>
        <v/>
      </c>
      <c r="T121" s="1" t="str">
        <f t="shared" si="9"/>
        <v/>
      </c>
      <c r="V121" s="1" t="str">
        <f t="shared" si="7"/>
        <v/>
      </c>
      <c r="W121" s="40" t="str">
        <f>IF(V121&gt;1,Employment!$S121,"")</f>
        <v/>
      </c>
    </row>
    <row r="122" spans="1:23" ht="10.5" x14ac:dyDescent="0.25">
      <c r="A122" s="39" t="str">
        <f>'Industry selection'!C122</f>
        <v/>
      </c>
      <c r="B122" s="2">
        <v>27</v>
      </c>
      <c r="C122" s="2" t="s">
        <v>246</v>
      </c>
      <c r="D122" s="40" t="str">
        <f>IF($A122=2,IF(ISNUMBER(REGION!DT122-REGION!DT$4),REGION!DT122-REGION!DT$4,""),"")</f>
        <v/>
      </c>
      <c r="E122" s="40" t="str">
        <f>IF($A122=2,IF(ISNUMBER(REGION!DU122-REGION!DU$4),REGION!DU122-REGION!DU$4,""),"")</f>
        <v/>
      </c>
      <c r="F122" s="40" t="str">
        <f>IF($A122=2,IF(ISNUMBER(REGION!DV122-REGION!DV$4),REGION!DV122-REGION!DV$4,""),"")</f>
        <v/>
      </c>
      <c r="G122" s="40" t="str">
        <f>IF($A122=2,IF(ISNUMBER(REGION!DW122-REGION!DW$4),REGION!DW122-REGION!DW$4,""),"")</f>
        <v/>
      </c>
      <c r="H122" s="40" t="str">
        <f>IF($A122=2,IF(ISNUMBER(REGION!DX122-REGION!DX$4),REGION!DX122-REGION!DX$4,""),"")</f>
        <v/>
      </c>
      <c r="I122" s="41" t="str">
        <f>IF($A122=2,IF(ISNUMBER(REGION!DY122-REGION!DY$4),REGION!DY122-REGION!DY$4,""),"")</f>
        <v/>
      </c>
      <c r="J122" s="44" t="str">
        <f t="shared" si="5"/>
        <v/>
      </c>
      <c r="K122" s="1" t="str">
        <f t="shared" si="8"/>
        <v/>
      </c>
      <c r="M122" s="40" t="str">
        <f>IF($A122=2,IF(ISNUMBER(REGION!DT122-Ukraine!DT122),REGION!DT122-Ukraine!DT122,""),"")</f>
        <v/>
      </c>
      <c r="N122" s="40" t="str">
        <f>IF($A122=2,IF(ISNUMBER(REGION!DU122-Ukraine!DU122),REGION!DU122-Ukraine!DU122,""),"")</f>
        <v/>
      </c>
      <c r="O122" s="40" t="str">
        <f>IF($A122=2,IF(ISNUMBER(REGION!DV122-Ukraine!DV122),REGION!DV122-Ukraine!DV122,""),"")</f>
        <v/>
      </c>
      <c r="P122" s="40" t="str">
        <f>IF($A122=2,IF(ISNUMBER(REGION!DW122-Ukraine!DW122),REGION!DW122-Ukraine!DW122,""),"")</f>
        <v/>
      </c>
      <c r="Q122" s="40" t="str">
        <f>IF($A122=2,IF(ISNUMBER(REGION!DX122-Ukraine!DX122),REGION!DX122-Ukraine!DX122,""),"")</f>
        <v/>
      </c>
      <c r="R122" s="41" t="str">
        <f>IF($A122=2,IF(ISNUMBER(REGION!DY122-Ukraine!DY122),REGION!DY122-Ukraine!DY122,""),"")</f>
        <v/>
      </c>
      <c r="S122" s="44" t="str">
        <f t="shared" si="6"/>
        <v/>
      </c>
      <c r="T122" s="1" t="str">
        <f t="shared" si="9"/>
        <v/>
      </c>
      <c r="V122" s="1" t="str">
        <f t="shared" si="7"/>
        <v/>
      </c>
      <c r="W122" s="40" t="str">
        <f>IF(V122&gt;1,Employment!$S122,"")</f>
        <v/>
      </c>
    </row>
    <row r="123" spans="1:23" ht="10.5" x14ac:dyDescent="0.25">
      <c r="A123" s="39">
        <f>'Industry selection'!C123</f>
        <v>2</v>
      </c>
      <c r="B123" s="2">
        <v>27.1</v>
      </c>
      <c r="C123" s="2" t="s">
        <v>248</v>
      </c>
      <c r="D123" s="40" t="str">
        <f>IF($A123=2,IF(ISNUMBER(REGION!DT123-REGION!DT$4),REGION!DT123-REGION!DT$4,""),"")</f>
        <v/>
      </c>
      <c r="E123" s="40" t="str">
        <f>IF($A123=2,IF(ISNUMBER(REGION!DU123-REGION!DU$4),REGION!DU123-REGION!DU$4,""),"")</f>
        <v/>
      </c>
      <c r="F123" s="40" t="str">
        <f>IF($A123=2,IF(ISNUMBER(REGION!DV123-REGION!DV$4),REGION!DV123-REGION!DV$4,""),"")</f>
        <v/>
      </c>
      <c r="G123" s="40">
        <f>IF($A123=2,IF(ISNUMBER(REGION!DW123-REGION!DW$4),REGION!DW123-REGION!DW$4,""),"")</f>
        <v>0.30362304651298877</v>
      </c>
      <c r="H123" s="40" t="str">
        <f>IF($A123=2,IF(ISNUMBER(REGION!DX123-REGION!DX$4),REGION!DX123-REGION!DX$4,""),"")</f>
        <v/>
      </c>
      <c r="I123" s="41" t="str">
        <f>IF($A123=2,IF(ISNUMBER(REGION!DY123-REGION!DY$4),REGION!DY123-REGION!DY$4,""),"")</f>
        <v/>
      </c>
      <c r="J123" s="44">
        <f t="shared" si="5"/>
        <v>1</v>
      </c>
      <c r="K123" s="1">
        <f t="shared" si="8"/>
        <v>0</v>
      </c>
      <c r="M123" s="40" t="str">
        <f>IF($A123=2,IF(ISNUMBER(REGION!DT123-Ukraine!DT123),REGION!DT123-Ukraine!DT123,""),"")</f>
        <v/>
      </c>
      <c r="N123" s="40" t="str">
        <f>IF($A123=2,IF(ISNUMBER(REGION!DU123-Ukraine!DU123),REGION!DU123-Ukraine!DU123,""),"")</f>
        <v/>
      </c>
      <c r="O123" s="40" t="str">
        <f>IF($A123=2,IF(ISNUMBER(REGION!DV123-Ukraine!DV123),REGION!DV123-Ukraine!DV123,""),"")</f>
        <v/>
      </c>
      <c r="P123" s="40">
        <f>IF($A123=2,IF(ISNUMBER(REGION!DW123-Ukraine!DW123),REGION!DW123-Ukraine!DW123,""),"")</f>
        <v>0.2985155516015392</v>
      </c>
      <c r="Q123" s="40" t="str">
        <f>IF($A123=2,IF(ISNUMBER(REGION!DX123-Ukraine!DX123),REGION!DX123-Ukraine!DX123,""),"")</f>
        <v/>
      </c>
      <c r="R123" s="41" t="str">
        <f>IF($A123=2,IF(ISNUMBER(REGION!DY123-Ukraine!DY123),REGION!DY123-Ukraine!DY123,""),"")</f>
        <v/>
      </c>
      <c r="S123" s="44">
        <f t="shared" si="6"/>
        <v>1</v>
      </c>
      <c r="T123" s="1">
        <f t="shared" si="9"/>
        <v>0</v>
      </c>
      <c r="V123" s="1">
        <f t="shared" si="7"/>
        <v>0</v>
      </c>
      <c r="W123" s="40" t="str">
        <f>IF(V123&gt;1,Employment!$S123,"")</f>
        <v/>
      </c>
    </row>
    <row r="124" spans="1:23" ht="10.5" x14ac:dyDescent="0.25">
      <c r="A124" s="39">
        <f>'Industry selection'!C124</f>
        <v>1</v>
      </c>
      <c r="B124" s="2">
        <v>27.2</v>
      </c>
      <c r="C124" s="2" t="s">
        <v>250</v>
      </c>
      <c r="D124" s="40" t="str">
        <f>IF($A124=2,IF(ISNUMBER(REGION!DT124-REGION!DT$4),REGION!DT124-REGION!DT$4,""),"")</f>
        <v/>
      </c>
      <c r="E124" s="40" t="str">
        <f>IF($A124=2,IF(ISNUMBER(REGION!DU124-REGION!DU$4),REGION!DU124-REGION!DU$4,""),"")</f>
        <v/>
      </c>
      <c r="F124" s="40" t="str">
        <f>IF($A124=2,IF(ISNUMBER(REGION!DV124-REGION!DV$4),REGION!DV124-REGION!DV$4,""),"")</f>
        <v/>
      </c>
      <c r="G124" s="40" t="str">
        <f>IF($A124=2,IF(ISNUMBER(REGION!DW124-REGION!DW$4),REGION!DW124-REGION!DW$4,""),"")</f>
        <v/>
      </c>
      <c r="H124" s="40" t="str">
        <f>IF($A124=2,IF(ISNUMBER(REGION!DX124-REGION!DX$4),REGION!DX124-REGION!DX$4,""),"")</f>
        <v/>
      </c>
      <c r="I124" s="41" t="str">
        <f>IF($A124=2,IF(ISNUMBER(REGION!DY124-REGION!DY$4),REGION!DY124-REGION!DY$4,""),"")</f>
        <v/>
      </c>
      <c r="J124" s="44" t="str">
        <f t="shared" si="5"/>
        <v/>
      </c>
      <c r="K124" s="1" t="str">
        <f t="shared" si="8"/>
        <v/>
      </c>
      <c r="M124" s="40" t="str">
        <f>IF($A124=2,IF(ISNUMBER(REGION!DT124-Ukraine!DT124),REGION!DT124-Ukraine!DT124,""),"")</f>
        <v/>
      </c>
      <c r="N124" s="40" t="str">
        <f>IF($A124=2,IF(ISNUMBER(REGION!DU124-Ukraine!DU124),REGION!DU124-Ukraine!DU124,""),"")</f>
        <v/>
      </c>
      <c r="O124" s="40" t="str">
        <f>IF($A124=2,IF(ISNUMBER(REGION!DV124-Ukraine!DV124),REGION!DV124-Ukraine!DV124,""),"")</f>
        <v/>
      </c>
      <c r="P124" s="40" t="str">
        <f>IF($A124=2,IF(ISNUMBER(REGION!DW124-Ukraine!DW124),REGION!DW124-Ukraine!DW124,""),"")</f>
        <v/>
      </c>
      <c r="Q124" s="40" t="str">
        <f>IF($A124=2,IF(ISNUMBER(REGION!DX124-Ukraine!DX124),REGION!DX124-Ukraine!DX124,""),"")</f>
        <v/>
      </c>
      <c r="R124" s="41" t="str">
        <f>IF($A124=2,IF(ISNUMBER(REGION!DY124-Ukraine!DY124),REGION!DY124-Ukraine!DY124,""),"")</f>
        <v/>
      </c>
      <c r="S124" s="44" t="str">
        <f t="shared" si="6"/>
        <v/>
      </c>
      <c r="T124" s="1" t="str">
        <f t="shared" si="9"/>
        <v/>
      </c>
      <c r="V124" s="1" t="str">
        <f t="shared" si="7"/>
        <v/>
      </c>
      <c r="W124" s="40" t="str">
        <f>IF(V124&gt;1,Employment!$S124,"")</f>
        <v/>
      </c>
    </row>
    <row r="125" spans="1:23" ht="10.5" x14ac:dyDescent="0.25">
      <c r="A125" s="39">
        <f>'Industry selection'!C125</f>
        <v>1</v>
      </c>
      <c r="B125" s="2">
        <v>27.3</v>
      </c>
      <c r="C125" s="2" t="s">
        <v>252</v>
      </c>
      <c r="D125" s="40" t="str">
        <f>IF($A125=2,IF(ISNUMBER(REGION!DT125-REGION!DT$4),REGION!DT125-REGION!DT$4,""),"")</f>
        <v/>
      </c>
      <c r="E125" s="40" t="str">
        <f>IF($A125=2,IF(ISNUMBER(REGION!DU125-REGION!DU$4),REGION!DU125-REGION!DU$4,""),"")</f>
        <v/>
      </c>
      <c r="F125" s="40" t="str">
        <f>IF($A125=2,IF(ISNUMBER(REGION!DV125-REGION!DV$4),REGION!DV125-REGION!DV$4,""),"")</f>
        <v/>
      </c>
      <c r="G125" s="40" t="str">
        <f>IF($A125=2,IF(ISNUMBER(REGION!DW125-REGION!DW$4),REGION!DW125-REGION!DW$4,""),"")</f>
        <v/>
      </c>
      <c r="H125" s="40" t="str">
        <f>IF($A125=2,IF(ISNUMBER(REGION!DX125-REGION!DX$4),REGION!DX125-REGION!DX$4,""),"")</f>
        <v/>
      </c>
      <c r="I125" s="41" t="str">
        <f>IF($A125=2,IF(ISNUMBER(REGION!DY125-REGION!DY$4),REGION!DY125-REGION!DY$4,""),"")</f>
        <v/>
      </c>
      <c r="J125" s="44" t="str">
        <f t="shared" si="5"/>
        <v/>
      </c>
      <c r="K125" s="1" t="str">
        <f t="shared" si="8"/>
        <v/>
      </c>
      <c r="M125" s="40" t="str">
        <f>IF($A125=2,IF(ISNUMBER(REGION!DT125-Ukraine!DT125),REGION!DT125-Ukraine!DT125,""),"")</f>
        <v/>
      </c>
      <c r="N125" s="40" t="str">
        <f>IF($A125=2,IF(ISNUMBER(REGION!DU125-Ukraine!DU125),REGION!DU125-Ukraine!DU125,""),"")</f>
        <v/>
      </c>
      <c r="O125" s="40" t="str">
        <f>IF($A125=2,IF(ISNUMBER(REGION!DV125-Ukraine!DV125),REGION!DV125-Ukraine!DV125,""),"")</f>
        <v/>
      </c>
      <c r="P125" s="40" t="str">
        <f>IF($A125=2,IF(ISNUMBER(REGION!DW125-Ukraine!DW125),REGION!DW125-Ukraine!DW125,""),"")</f>
        <v/>
      </c>
      <c r="Q125" s="40" t="str">
        <f>IF($A125=2,IF(ISNUMBER(REGION!DX125-Ukraine!DX125),REGION!DX125-Ukraine!DX125,""),"")</f>
        <v/>
      </c>
      <c r="R125" s="41" t="str">
        <f>IF($A125=2,IF(ISNUMBER(REGION!DY125-Ukraine!DY125),REGION!DY125-Ukraine!DY125,""),"")</f>
        <v/>
      </c>
      <c r="S125" s="44" t="str">
        <f t="shared" si="6"/>
        <v/>
      </c>
      <c r="T125" s="1" t="str">
        <f t="shared" si="9"/>
        <v/>
      </c>
      <c r="V125" s="1" t="str">
        <f t="shared" si="7"/>
        <v/>
      </c>
      <c r="W125" s="40" t="str">
        <f>IF(V125&gt;1,Employment!$S125,"")</f>
        <v/>
      </c>
    </row>
    <row r="126" spans="1:23" ht="10.5" x14ac:dyDescent="0.25">
      <c r="A126" s="39">
        <f>'Industry selection'!C126</f>
        <v>2</v>
      </c>
      <c r="B126" s="2">
        <v>27.4</v>
      </c>
      <c r="C126" s="2" t="s">
        <v>254</v>
      </c>
      <c r="D126" s="40">
        <f>IF($A126=2,IF(ISNUMBER(REGION!DT126-REGION!DT$4),REGION!DT126-REGION!DT$4,""),"")</f>
        <v>-1.8606466498739316E-2</v>
      </c>
      <c r="E126" s="40">
        <f>IF($A126=2,IF(ISNUMBER(REGION!DU126-REGION!DU$4),REGION!DU126-REGION!DU$4,""),"")</f>
        <v>-0.12281056830546255</v>
      </c>
      <c r="F126" s="40">
        <f>IF($A126=2,IF(ISNUMBER(REGION!DV126-REGION!DV$4),REGION!DV126-REGION!DV$4,""),"")</f>
        <v>3.8842804745546911E-2</v>
      </c>
      <c r="G126" s="40">
        <f>IF($A126=2,IF(ISNUMBER(REGION!DW126-REGION!DW$4),REGION!DW126-REGION!DW$4,""),"")</f>
        <v>0.26205644361404068</v>
      </c>
      <c r="H126" s="40">
        <f>IF($A126=2,IF(ISNUMBER(REGION!DX126-REGION!DX$4),REGION!DX126-REGION!DX$4,""),"")</f>
        <v>-6.4012196029894941E-2</v>
      </c>
      <c r="I126" s="41">
        <f>IF($A126=2,IF(ISNUMBER(REGION!DY126-REGION!DY$4),REGION!DY126-REGION!DY$4,""),"")</f>
        <v>0.12808419572188523</v>
      </c>
      <c r="J126" s="44">
        <f t="shared" si="5"/>
        <v>2</v>
      </c>
      <c r="K126" s="1">
        <f t="shared" si="8"/>
        <v>0</v>
      </c>
      <c r="M126" s="40">
        <f>IF($A126=2,IF(ISNUMBER(REGION!DT126-Ukraine!DT126),REGION!DT126-Ukraine!DT126,""),"")</f>
        <v>-2.5498051321710902E-2</v>
      </c>
      <c r="N126" s="40">
        <f>IF($A126=2,IF(ISNUMBER(REGION!DU126-Ukraine!DU126),REGION!DU126-Ukraine!DU126,""),"")</f>
        <v>-4.2742475600757057E-2</v>
      </c>
      <c r="O126" s="40">
        <f>IF($A126=2,IF(ISNUMBER(REGION!DV126-Ukraine!DV126),REGION!DV126-Ukraine!DV126,""),"")</f>
        <v>5.9178163418588392E-2</v>
      </c>
      <c r="P126" s="40">
        <f>IF($A126=2,IF(ISNUMBER(REGION!DW126-Ukraine!DW126),REGION!DW126-Ukraine!DW126,""),"")</f>
        <v>0.26202269701329528</v>
      </c>
      <c r="Q126" s="40">
        <f>IF($A126=2,IF(ISNUMBER(REGION!DX126-Ukraine!DX126),REGION!DX126-Ukraine!DX126,""),"")</f>
        <v>5.083535525934102E-2</v>
      </c>
      <c r="R126" s="41">
        <f>IF($A126=2,IF(ISNUMBER(REGION!DY126-Ukraine!DY126),REGION!DY126-Ukraine!DY126,""),"")</f>
        <v>0.52597551609282744</v>
      </c>
      <c r="S126" s="44">
        <f t="shared" si="6"/>
        <v>3</v>
      </c>
      <c r="T126" s="1">
        <f t="shared" si="9"/>
        <v>1</v>
      </c>
      <c r="V126" s="1">
        <f t="shared" si="7"/>
        <v>1</v>
      </c>
      <c r="W126" s="40" t="str">
        <f>IF(V126&gt;1,Employment!$S126,"")</f>
        <v/>
      </c>
    </row>
    <row r="127" spans="1:23" ht="10.5" x14ac:dyDescent="0.25">
      <c r="A127" s="39">
        <f>'Industry selection'!C127</f>
        <v>1</v>
      </c>
      <c r="B127" s="2">
        <v>27.5</v>
      </c>
      <c r="C127" s="2" t="s">
        <v>256</v>
      </c>
      <c r="D127" s="40" t="str">
        <f>IF($A127=2,IF(ISNUMBER(REGION!DT127-REGION!DT$4),REGION!DT127-REGION!DT$4,""),"")</f>
        <v/>
      </c>
      <c r="E127" s="40" t="str">
        <f>IF($A127=2,IF(ISNUMBER(REGION!DU127-REGION!DU$4),REGION!DU127-REGION!DU$4,""),"")</f>
        <v/>
      </c>
      <c r="F127" s="40" t="str">
        <f>IF($A127=2,IF(ISNUMBER(REGION!DV127-REGION!DV$4),REGION!DV127-REGION!DV$4,""),"")</f>
        <v/>
      </c>
      <c r="G127" s="40" t="str">
        <f>IF($A127=2,IF(ISNUMBER(REGION!DW127-REGION!DW$4),REGION!DW127-REGION!DW$4,""),"")</f>
        <v/>
      </c>
      <c r="H127" s="40" t="str">
        <f>IF($A127=2,IF(ISNUMBER(REGION!DX127-REGION!DX$4),REGION!DX127-REGION!DX$4,""),"")</f>
        <v/>
      </c>
      <c r="I127" s="41" t="str">
        <f>IF($A127=2,IF(ISNUMBER(REGION!DY127-REGION!DY$4),REGION!DY127-REGION!DY$4,""),"")</f>
        <v/>
      </c>
      <c r="J127" s="44" t="str">
        <f t="shared" si="5"/>
        <v/>
      </c>
      <c r="K127" s="1" t="str">
        <f t="shared" si="8"/>
        <v/>
      </c>
      <c r="M127" s="40" t="str">
        <f>IF($A127=2,IF(ISNUMBER(REGION!DT127-Ukraine!DT127),REGION!DT127-Ukraine!DT127,""),"")</f>
        <v/>
      </c>
      <c r="N127" s="40" t="str">
        <f>IF($A127=2,IF(ISNUMBER(REGION!DU127-Ukraine!DU127),REGION!DU127-Ukraine!DU127,""),"")</f>
        <v/>
      </c>
      <c r="O127" s="40" t="str">
        <f>IF($A127=2,IF(ISNUMBER(REGION!DV127-Ukraine!DV127),REGION!DV127-Ukraine!DV127,""),"")</f>
        <v/>
      </c>
      <c r="P127" s="40" t="str">
        <f>IF($A127=2,IF(ISNUMBER(REGION!DW127-Ukraine!DW127),REGION!DW127-Ukraine!DW127,""),"")</f>
        <v/>
      </c>
      <c r="Q127" s="40" t="str">
        <f>IF($A127=2,IF(ISNUMBER(REGION!DX127-Ukraine!DX127),REGION!DX127-Ukraine!DX127,""),"")</f>
        <v/>
      </c>
      <c r="R127" s="41" t="str">
        <f>IF($A127=2,IF(ISNUMBER(REGION!DY127-Ukraine!DY127),REGION!DY127-Ukraine!DY127,""),"")</f>
        <v/>
      </c>
      <c r="S127" s="44" t="str">
        <f t="shared" si="6"/>
        <v/>
      </c>
      <c r="T127" s="1" t="str">
        <f t="shared" si="9"/>
        <v/>
      </c>
      <c r="V127" s="1" t="str">
        <f t="shared" si="7"/>
        <v/>
      </c>
      <c r="W127" s="40" t="str">
        <f>IF(V127&gt;1,Employment!$S127,"")</f>
        <v/>
      </c>
    </row>
    <row r="128" spans="1:23" ht="10.5" x14ac:dyDescent="0.25">
      <c r="A128" s="39">
        <f>'Industry selection'!C128</f>
        <v>1</v>
      </c>
      <c r="B128" s="2">
        <v>27.9</v>
      </c>
      <c r="C128" s="2" t="s">
        <v>258</v>
      </c>
      <c r="D128" s="40" t="str">
        <f>IF($A128=2,IF(ISNUMBER(REGION!DT128-REGION!DT$4),REGION!DT128-REGION!DT$4,""),"")</f>
        <v/>
      </c>
      <c r="E128" s="40" t="str">
        <f>IF($A128=2,IF(ISNUMBER(REGION!DU128-REGION!DU$4),REGION!DU128-REGION!DU$4,""),"")</f>
        <v/>
      </c>
      <c r="F128" s="40" t="str">
        <f>IF($A128=2,IF(ISNUMBER(REGION!DV128-REGION!DV$4),REGION!DV128-REGION!DV$4,""),"")</f>
        <v/>
      </c>
      <c r="G128" s="40" t="str">
        <f>IF($A128=2,IF(ISNUMBER(REGION!DW128-REGION!DW$4),REGION!DW128-REGION!DW$4,""),"")</f>
        <v/>
      </c>
      <c r="H128" s="40" t="str">
        <f>IF($A128=2,IF(ISNUMBER(REGION!DX128-REGION!DX$4),REGION!DX128-REGION!DX$4,""),"")</f>
        <v/>
      </c>
      <c r="I128" s="41" t="str">
        <f>IF($A128=2,IF(ISNUMBER(REGION!DY128-REGION!DY$4),REGION!DY128-REGION!DY$4,""),"")</f>
        <v/>
      </c>
      <c r="J128" s="44" t="str">
        <f t="shared" si="5"/>
        <v/>
      </c>
      <c r="K128" s="1" t="str">
        <f t="shared" si="8"/>
        <v/>
      </c>
      <c r="M128" s="40" t="str">
        <f>IF($A128=2,IF(ISNUMBER(REGION!DT128-Ukraine!DT128),REGION!DT128-Ukraine!DT128,""),"")</f>
        <v/>
      </c>
      <c r="N128" s="40" t="str">
        <f>IF($A128=2,IF(ISNUMBER(REGION!DU128-Ukraine!DU128),REGION!DU128-Ukraine!DU128,""),"")</f>
        <v/>
      </c>
      <c r="O128" s="40" t="str">
        <f>IF($A128=2,IF(ISNUMBER(REGION!DV128-Ukraine!DV128),REGION!DV128-Ukraine!DV128,""),"")</f>
        <v/>
      </c>
      <c r="P128" s="40" t="str">
        <f>IF($A128=2,IF(ISNUMBER(REGION!DW128-Ukraine!DW128),REGION!DW128-Ukraine!DW128,""),"")</f>
        <v/>
      </c>
      <c r="Q128" s="40" t="str">
        <f>IF($A128=2,IF(ISNUMBER(REGION!DX128-Ukraine!DX128),REGION!DX128-Ukraine!DX128,""),"")</f>
        <v/>
      </c>
      <c r="R128" s="41" t="str">
        <f>IF($A128=2,IF(ISNUMBER(REGION!DY128-Ukraine!DY128),REGION!DY128-Ukraine!DY128,""),"")</f>
        <v/>
      </c>
      <c r="S128" s="44" t="str">
        <f t="shared" si="6"/>
        <v/>
      </c>
      <c r="T128" s="1" t="str">
        <f t="shared" si="9"/>
        <v/>
      </c>
      <c r="V128" s="1" t="str">
        <f t="shared" si="7"/>
        <v/>
      </c>
      <c r="W128" s="40" t="str">
        <f>IF(V128&gt;1,Employment!$S128,"")</f>
        <v/>
      </c>
    </row>
    <row r="129" spans="1:23" ht="10.5" x14ac:dyDescent="0.25">
      <c r="A129" s="39" t="str">
        <f>'Industry selection'!C129</f>
        <v/>
      </c>
      <c r="B129" s="2">
        <v>28</v>
      </c>
      <c r="C129" s="2" t="s">
        <v>260</v>
      </c>
      <c r="D129" s="40" t="str">
        <f>IF($A129=2,IF(ISNUMBER(REGION!DT129-REGION!DT$4),REGION!DT129-REGION!DT$4,""),"")</f>
        <v/>
      </c>
      <c r="E129" s="40" t="str">
        <f>IF($A129=2,IF(ISNUMBER(REGION!DU129-REGION!DU$4),REGION!DU129-REGION!DU$4,""),"")</f>
        <v/>
      </c>
      <c r="F129" s="40" t="str">
        <f>IF($A129=2,IF(ISNUMBER(REGION!DV129-REGION!DV$4),REGION!DV129-REGION!DV$4,""),"")</f>
        <v/>
      </c>
      <c r="G129" s="40" t="str">
        <f>IF($A129=2,IF(ISNUMBER(REGION!DW129-REGION!DW$4),REGION!DW129-REGION!DW$4,""),"")</f>
        <v/>
      </c>
      <c r="H129" s="40" t="str">
        <f>IF($A129=2,IF(ISNUMBER(REGION!DX129-REGION!DX$4),REGION!DX129-REGION!DX$4,""),"")</f>
        <v/>
      </c>
      <c r="I129" s="41" t="str">
        <f>IF($A129=2,IF(ISNUMBER(REGION!DY129-REGION!DY$4),REGION!DY129-REGION!DY$4,""),"")</f>
        <v/>
      </c>
      <c r="J129" s="44" t="str">
        <f t="shared" si="5"/>
        <v/>
      </c>
      <c r="K129" s="1" t="str">
        <f t="shared" si="8"/>
        <v/>
      </c>
      <c r="M129" s="40" t="str">
        <f>IF($A129=2,IF(ISNUMBER(REGION!DT129-Ukraine!DT129),REGION!DT129-Ukraine!DT129,""),"")</f>
        <v/>
      </c>
      <c r="N129" s="40" t="str">
        <f>IF($A129=2,IF(ISNUMBER(REGION!DU129-Ukraine!DU129),REGION!DU129-Ukraine!DU129,""),"")</f>
        <v/>
      </c>
      <c r="O129" s="40" t="str">
        <f>IF($A129=2,IF(ISNUMBER(REGION!DV129-Ukraine!DV129),REGION!DV129-Ukraine!DV129,""),"")</f>
        <v/>
      </c>
      <c r="P129" s="40" t="str">
        <f>IF($A129=2,IF(ISNUMBER(REGION!DW129-Ukraine!DW129),REGION!DW129-Ukraine!DW129,""),"")</f>
        <v/>
      </c>
      <c r="Q129" s="40" t="str">
        <f>IF($A129=2,IF(ISNUMBER(REGION!DX129-Ukraine!DX129),REGION!DX129-Ukraine!DX129,""),"")</f>
        <v/>
      </c>
      <c r="R129" s="41" t="str">
        <f>IF($A129=2,IF(ISNUMBER(REGION!DY129-Ukraine!DY129),REGION!DY129-Ukraine!DY129,""),"")</f>
        <v/>
      </c>
      <c r="S129" s="44" t="str">
        <f t="shared" si="6"/>
        <v/>
      </c>
      <c r="T129" s="1" t="str">
        <f t="shared" si="9"/>
        <v/>
      </c>
      <c r="V129" s="1" t="str">
        <f t="shared" si="7"/>
        <v/>
      </c>
      <c r="W129" s="40" t="str">
        <f>IF(V129&gt;1,Employment!$S129,"")</f>
        <v/>
      </c>
    </row>
    <row r="130" spans="1:23" ht="10.5" x14ac:dyDescent="0.25">
      <c r="A130" s="39">
        <f>'Industry selection'!C130</f>
        <v>2</v>
      </c>
      <c r="B130" s="2">
        <v>28.1</v>
      </c>
      <c r="C130" s="2" t="s">
        <v>262</v>
      </c>
      <c r="D130" s="40" t="str">
        <f>IF($A130=2,IF(ISNUMBER(REGION!DT130-REGION!DT$4),REGION!DT130-REGION!DT$4,""),"")</f>
        <v/>
      </c>
      <c r="E130" s="40" t="str">
        <f>IF($A130=2,IF(ISNUMBER(REGION!DU130-REGION!DU$4),REGION!DU130-REGION!DU$4,""),"")</f>
        <v/>
      </c>
      <c r="F130" s="40" t="str">
        <f>IF($A130=2,IF(ISNUMBER(REGION!DV130-REGION!DV$4),REGION!DV130-REGION!DV$4,""),"")</f>
        <v/>
      </c>
      <c r="G130" s="40">
        <f>IF($A130=2,IF(ISNUMBER(REGION!DW130-REGION!DW$4),REGION!DW130-REGION!DW$4,""),"")</f>
        <v>0.59920846797154015</v>
      </c>
      <c r="H130" s="40">
        <f>IF($A130=2,IF(ISNUMBER(REGION!DX130-REGION!DX$4),REGION!DX130-REGION!DX$4,""),"")</f>
        <v>-0.34176444738856215</v>
      </c>
      <c r="I130" s="41">
        <f>IF($A130=2,IF(ISNUMBER(REGION!DY130-REGION!DY$4),REGION!DY130-REGION!DY$4,""),"")</f>
        <v>0.16687004122169213</v>
      </c>
      <c r="J130" s="44">
        <f t="shared" si="5"/>
        <v>1</v>
      </c>
      <c r="K130" s="1">
        <f t="shared" si="8"/>
        <v>0</v>
      </c>
      <c r="M130" s="40" t="str">
        <f>IF($A130=2,IF(ISNUMBER(REGION!DT130-Ukraine!DT130),REGION!DT130-Ukraine!DT130,""),"")</f>
        <v/>
      </c>
      <c r="N130" s="40" t="str">
        <f>IF($A130=2,IF(ISNUMBER(REGION!DU130-Ukraine!DU130),REGION!DU130-Ukraine!DU130,""),"")</f>
        <v/>
      </c>
      <c r="O130" s="40" t="str">
        <f>IF($A130=2,IF(ISNUMBER(REGION!DV130-Ukraine!DV130),REGION!DV130-Ukraine!DV130,""),"")</f>
        <v/>
      </c>
      <c r="P130" s="40">
        <f>IF($A130=2,IF(ISNUMBER(REGION!DW130-Ukraine!DW130),REGION!DW130-Ukraine!DW130,""),"")</f>
        <v>0.58823346821741884</v>
      </c>
      <c r="Q130" s="40">
        <f>IF($A130=2,IF(ISNUMBER(REGION!DX130-Ukraine!DX130),REGION!DX130-Ukraine!DX130,""),"")</f>
        <v>-0.22394936783033481</v>
      </c>
      <c r="R130" s="41">
        <f>IF($A130=2,IF(ISNUMBER(REGION!DY130-Ukraine!DY130),REGION!DY130-Ukraine!DY130,""),"")</f>
        <v>0.56391310652257509</v>
      </c>
      <c r="S130" s="44">
        <f t="shared" si="6"/>
        <v>1</v>
      </c>
      <c r="T130" s="1">
        <f t="shared" si="9"/>
        <v>0</v>
      </c>
      <c r="V130" s="1">
        <f t="shared" si="7"/>
        <v>0</v>
      </c>
      <c r="W130" s="40" t="str">
        <f>IF(V130&gt;1,Employment!$S130,"")</f>
        <v/>
      </c>
    </row>
    <row r="131" spans="1:23" ht="10.5" x14ac:dyDescent="0.25">
      <c r="A131" s="39">
        <f>'Industry selection'!C131</f>
        <v>1</v>
      </c>
      <c r="B131" s="2">
        <v>28.2</v>
      </c>
      <c r="C131" s="2" t="s">
        <v>264</v>
      </c>
      <c r="D131" s="40" t="str">
        <f>IF($A131=2,IF(ISNUMBER(REGION!DT131-REGION!DT$4),REGION!DT131-REGION!DT$4,""),"")</f>
        <v/>
      </c>
      <c r="E131" s="40" t="str">
        <f>IF($A131=2,IF(ISNUMBER(REGION!DU131-REGION!DU$4),REGION!DU131-REGION!DU$4,""),"")</f>
        <v/>
      </c>
      <c r="F131" s="40" t="str">
        <f>IF($A131=2,IF(ISNUMBER(REGION!DV131-REGION!DV$4),REGION!DV131-REGION!DV$4,""),"")</f>
        <v/>
      </c>
      <c r="G131" s="40" t="str">
        <f>IF($A131=2,IF(ISNUMBER(REGION!DW131-REGION!DW$4),REGION!DW131-REGION!DW$4,""),"")</f>
        <v/>
      </c>
      <c r="H131" s="40" t="str">
        <f>IF($A131=2,IF(ISNUMBER(REGION!DX131-REGION!DX$4),REGION!DX131-REGION!DX$4,""),"")</f>
        <v/>
      </c>
      <c r="I131" s="41" t="str">
        <f>IF($A131=2,IF(ISNUMBER(REGION!DY131-REGION!DY$4),REGION!DY131-REGION!DY$4,""),"")</f>
        <v/>
      </c>
      <c r="J131" s="44" t="str">
        <f t="shared" si="5"/>
        <v/>
      </c>
      <c r="K131" s="1" t="str">
        <f t="shared" si="8"/>
        <v/>
      </c>
      <c r="M131" s="40" t="str">
        <f>IF($A131=2,IF(ISNUMBER(REGION!DT131-Ukraine!DT131),REGION!DT131-Ukraine!DT131,""),"")</f>
        <v/>
      </c>
      <c r="N131" s="40" t="str">
        <f>IF($A131=2,IF(ISNUMBER(REGION!DU131-Ukraine!DU131),REGION!DU131-Ukraine!DU131,""),"")</f>
        <v/>
      </c>
      <c r="O131" s="40" t="str">
        <f>IF($A131=2,IF(ISNUMBER(REGION!DV131-Ukraine!DV131),REGION!DV131-Ukraine!DV131,""),"")</f>
        <v/>
      </c>
      <c r="P131" s="40" t="str">
        <f>IF($A131=2,IF(ISNUMBER(REGION!DW131-Ukraine!DW131),REGION!DW131-Ukraine!DW131,""),"")</f>
        <v/>
      </c>
      <c r="Q131" s="40" t="str">
        <f>IF($A131=2,IF(ISNUMBER(REGION!DX131-Ukraine!DX131),REGION!DX131-Ukraine!DX131,""),"")</f>
        <v/>
      </c>
      <c r="R131" s="41" t="str">
        <f>IF($A131=2,IF(ISNUMBER(REGION!DY131-Ukraine!DY131),REGION!DY131-Ukraine!DY131,""),"")</f>
        <v/>
      </c>
      <c r="S131" s="44" t="str">
        <f t="shared" si="6"/>
        <v/>
      </c>
      <c r="T131" s="1" t="str">
        <f t="shared" si="9"/>
        <v/>
      </c>
      <c r="V131" s="1" t="str">
        <f t="shared" si="7"/>
        <v/>
      </c>
      <c r="W131" s="40" t="str">
        <f>IF(V131&gt;1,Employment!$S131,"")</f>
        <v/>
      </c>
    </row>
    <row r="132" spans="1:23" ht="10.5" x14ac:dyDescent="0.25">
      <c r="A132" s="39">
        <f>'Industry selection'!C132</f>
        <v>1</v>
      </c>
      <c r="B132" s="2">
        <v>28.3</v>
      </c>
      <c r="C132" s="2" t="s">
        <v>266</v>
      </c>
      <c r="D132" s="40" t="str">
        <f>IF($A132=2,IF(ISNUMBER(REGION!DT132-REGION!DT$4),REGION!DT132-REGION!DT$4,""),"")</f>
        <v/>
      </c>
      <c r="E132" s="40" t="str">
        <f>IF($A132=2,IF(ISNUMBER(REGION!DU132-REGION!DU$4),REGION!DU132-REGION!DU$4,""),"")</f>
        <v/>
      </c>
      <c r="F132" s="40" t="str">
        <f>IF($A132=2,IF(ISNUMBER(REGION!DV132-REGION!DV$4),REGION!DV132-REGION!DV$4,""),"")</f>
        <v/>
      </c>
      <c r="G132" s="40" t="str">
        <f>IF($A132=2,IF(ISNUMBER(REGION!DW132-REGION!DW$4),REGION!DW132-REGION!DW$4,""),"")</f>
        <v/>
      </c>
      <c r="H132" s="40" t="str">
        <f>IF($A132=2,IF(ISNUMBER(REGION!DX132-REGION!DX$4),REGION!DX132-REGION!DX$4,""),"")</f>
        <v/>
      </c>
      <c r="I132" s="41" t="str">
        <f>IF($A132=2,IF(ISNUMBER(REGION!DY132-REGION!DY$4),REGION!DY132-REGION!DY$4,""),"")</f>
        <v/>
      </c>
      <c r="J132" s="44" t="str">
        <f t="shared" si="5"/>
        <v/>
      </c>
      <c r="K132" s="1" t="str">
        <f t="shared" si="8"/>
        <v/>
      </c>
      <c r="M132" s="40" t="str">
        <f>IF($A132=2,IF(ISNUMBER(REGION!DT132-Ukraine!DT132),REGION!DT132-Ukraine!DT132,""),"")</f>
        <v/>
      </c>
      <c r="N132" s="40" t="str">
        <f>IF($A132=2,IF(ISNUMBER(REGION!DU132-Ukraine!DU132),REGION!DU132-Ukraine!DU132,""),"")</f>
        <v/>
      </c>
      <c r="O132" s="40" t="str">
        <f>IF($A132=2,IF(ISNUMBER(REGION!DV132-Ukraine!DV132),REGION!DV132-Ukraine!DV132,""),"")</f>
        <v/>
      </c>
      <c r="P132" s="40" t="str">
        <f>IF($A132=2,IF(ISNUMBER(REGION!DW132-Ukraine!DW132),REGION!DW132-Ukraine!DW132,""),"")</f>
        <v/>
      </c>
      <c r="Q132" s="40" t="str">
        <f>IF($A132=2,IF(ISNUMBER(REGION!DX132-Ukraine!DX132),REGION!DX132-Ukraine!DX132,""),"")</f>
        <v/>
      </c>
      <c r="R132" s="41" t="str">
        <f>IF($A132=2,IF(ISNUMBER(REGION!DY132-Ukraine!DY132),REGION!DY132-Ukraine!DY132,""),"")</f>
        <v/>
      </c>
      <c r="S132" s="44" t="str">
        <f t="shared" si="6"/>
        <v/>
      </c>
      <c r="T132" s="1" t="str">
        <f t="shared" si="9"/>
        <v/>
      </c>
      <c r="V132" s="1" t="str">
        <f t="shared" si="7"/>
        <v/>
      </c>
      <c r="W132" s="40" t="str">
        <f>IF(V132&gt;1,Employment!$S132,"")</f>
        <v/>
      </c>
    </row>
    <row r="133" spans="1:23" ht="10.5" x14ac:dyDescent="0.25">
      <c r="A133" s="39">
        <f>'Industry selection'!C133</f>
        <v>1</v>
      </c>
      <c r="B133" s="2">
        <v>28.4</v>
      </c>
      <c r="C133" s="2" t="s">
        <v>268</v>
      </c>
      <c r="D133" s="40" t="str">
        <f>IF($A133=2,IF(ISNUMBER(REGION!DT133-REGION!DT$4),REGION!DT133-REGION!DT$4,""),"")</f>
        <v/>
      </c>
      <c r="E133" s="40" t="str">
        <f>IF($A133=2,IF(ISNUMBER(REGION!DU133-REGION!DU$4),REGION!DU133-REGION!DU$4,""),"")</f>
        <v/>
      </c>
      <c r="F133" s="40" t="str">
        <f>IF($A133=2,IF(ISNUMBER(REGION!DV133-REGION!DV$4),REGION!DV133-REGION!DV$4,""),"")</f>
        <v/>
      </c>
      <c r="G133" s="40" t="str">
        <f>IF($A133=2,IF(ISNUMBER(REGION!DW133-REGION!DW$4),REGION!DW133-REGION!DW$4,""),"")</f>
        <v/>
      </c>
      <c r="H133" s="40" t="str">
        <f>IF($A133=2,IF(ISNUMBER(REGION!DX133-REGION!DX$4),REGION!DX133-REGION!DX$4,""),"")</f>
        <v/>
      </c>
      <c r="I133" s="41" t="str">
        <f>IF($A133=2,IF(ISNUMBER(REGION!DY133-REGION!DY$4),REGION!DY133-REGION!DY$4,""),"")</f>
        <v/>
      </c>
      <c r="J133" s="44" t="str">
        <f t="shared" ref="J133:J196" si="10">IF($A133=2,COUNTIF(D133:H133,"&gt;"&amp;0),"")</f>
        <v/>
      </c>
      <c r="K133" s="1" t="str">
        <f t="shared" si="8"/>
        <v/>
      </c>
      <c r="M133" s="40" t="str">
        <f>IF($A133=2,IF(ISNUMBER(REGION!DT133-Ukraine!DT133),REGION!DT133-Ukraine!DT133,""),"")</f>
        <v/>
      </c>
      <c r="N133" s="40" t="str">
        <f>IF($A133=2,IF(ISNUMBER(REGION!DU133-Ukraine!DU133),REGION!DU133-Ukraine!DU133,""),"")</f>
        <v/>
      </c>
      <c r="O133" s="40" t="str">
        <f>IF($A133=2,IF(ISNUMBER(REGION!DV133-Ukraine!DV133),REGION!DV133-Ukraine!DV133,""),"")</f>
        <v/>
      </c>
      <c r="P133" s="40" t="str">
        <f>IF($A133=2,IF(ISNUMBER(REGION!DW133-Ukraine!DW133),REGION!DW133-Ukraine!DW133,""),"")</f>
        <v/>
      </c>
      <c r="Q133" s="40" t="str">
        <f>IF($A133=2,IF(ISNUMBER(REGION!DX133-Ukraine!DX133),REGION!DX133-Ukraine!DX133,""),"")</f>
        <v/>
      </c>
      <c r="R133" s="41" t="str">
        <f>IF($A133=2,IF(ISNUMBER(REGION!DY133-Ukraine!DY133),REGION!DY133-Ukraine!DY133,""),"")</f>
        <v/>
      </c>
      <c r="S133" s="44" t="str">
        <f t="shared" ref="S133:S196" si="11">IF($A133=2,COUNTIF(M133:Q133,"&gt;"&amp;0),"")</f>
        <v/>
      </c>
      <c r="T133" s="1" t="str">
        <f t="shared" si="9"/>
        <v/>
      </c>
      <c r="V133" s="1" t="str">
        <f t="shared" si="7"/>
        <v/>
      </c>
      <c r="W133" s="40" t="str">
        <f>IF(V133&gt;1,Employment!$S133,"")</f>
        <v/>
      </c>
    </row>
    <row r="134" spans="1:23" ht="10.5" x14ac:dyDescent="0.25">
      <c r="A134" s="39">
        <f>'Industry selection'!C134</f>
        <v>2</v>
      </c>
      <c r="B134" s="2">
        <v>28.9</v>
      </c>
      <c r="C134" s="2" t="s">
        <v>270</v>
      </c>
      <c r="D134" s="40">
        <f>IF($A134=2,IF(ISNUMBER(REGION!DT134-REGION!DT$4),REGION!DT134-REGION!DT$4,""),"")</f>
        <v>9.3334552590912612E-2</v>
      </c>
      <c r="E134" s="40">
        <f>IF($A134=2,IF(ISNUMBER(REGION!DU134-REGION!DU$4),REGION!DU134-REGION!DU$4,""),"")</f>
        <v>-0.27498371151083456</v>
      </c>
      <c r="F134" s="40">
        <f>IF($A134=2,IF(ISNUMBER(REGION!DV134-REGION!DV$4),REGION!DV134-REGION!DV$4,""),"")</f>
        <v>0.10704249097379925</v>
      </c>
      <c r="G134" s="40">
        <f>IF($A134=2,IF(ISNUMBER(REGION!DW134-REGION!DW$4),REGION!DW134-REGION!DW$4,""),"")</f>
        <v>0.61346196610415205</v>
      </c>
      <c r="H134" s="40">
        <f>IF($A134=2,IF(ISNUMBER(REGION!DX134-REGION!DX$4),REGION!DX134-REGION!DX$4,""),"")</f>
        <v>-5.372391425344647E-2</v>
      </c>
      <c r="I134" s="41">
        <f>IF($A134=2,IF(ISNUMBER(REGION!DY134-REGION!DY$4),REGION!DY134-REGION!DY$4,""),"")</f>
        <v>0.74880438903906965</v>
      </c>
      <c r="J134" s="44">
        <f t="shared" si="10"/>
        <v>3</v>
      </c>
      <c r="K134" s="1">
        <f t="shared" si="8"/>
        <v>1</v>
      </c>
      <c r="M134" s="40">
        <f>IF($A134=2,IF(ISNUMBER(REGION!DT134-Ukraine!DT134),REGION!DT134-Ukraine!DT134,""),"")</f>
        <v>0.11603280307174924</v>
      </c>
      <c r="N134" s="40">
        <f>IF($A134=2,IF(ISNUMBER(REGION!DU134-Ukraine!DU134),REGION!DU134-Ukraine!DU134,""),"")</f>
        <v>-0.28484775634270043</v>
      </c>
      <c r="O134" s="40">
        <f>IF($A134=2,IF(ISNUMBER(REGION!DV134-Ukraine!DV134),REGION!DV134-Ukraine!DV134,""),"")</f>
        <v>0.20326077719355617</v>
      </c>
      <c r="P134" s="40">
        <f>IF($A134=2,IF(ISNUMBER(REGION!DW134-Ukraine!DW134),REGION!DW134-Ukraine!DW134,""),"")</f>
        <v>0.54171540389669559</v>
      </c>
      <c r="Q134" s="40">
        <f>IF($A134=2,IF(ISNUMBER(REGION!DX134-Ukraine!DX134),REGION!DX134-Ukraine!DX134,""),"")</f>
        <v>3.5108824981373576E-2</v>
      </c>
      <c r="R134" s="41">
        <f>IF($A134=2,IF(ISNUMBER(REGION!DY134-Ukraine!DY134),REGION!DY134-Ukraine!DY134,""),"")</f>
        <v>0.98327211168586226</v>
      </c>
      <c r="S134" s="44">
        <f t="shared" si="11"/>
        <v>4</v>
      </c>
      <c r="T134" s="1">
        <f t="shared" si="9"/>
        <v>1</v>
      </c>
      <c r="V134" s="1">
        <f t="shared" ref="V134:V197" si="12">IF($A134=2,SUM(K134,T134),"")</f>
        <v>2</v>
      </c>
      <c r="W134" s="40">
        <f>IF(V134&gt;1,Employment!$S134,"")</f>
        <v>1.1962523298496262E-3</v>
      </c>
    </row>
    <row r="135" spans="1:23" ht="10.5" x14ac:dyDescent="0.25">
      <c r="A135" s="39">
        <f>'Industry selection'!C135</f>
        <v>2</v>
      </c>
      <c r="B135" s="2">
        <v>29</v>
      </c>
      <c r="C135" s="2" t="s">
        <v>272</v>
      </c>
      <c r="D135" s="40">
        <f>IF($A135=2,IF(ISNUMBER(REGION!DT135-REGION!DT$4),REGION!DT135-REGION!DT$4,""),"")</f>
        <v>-1.3442582673311554E-2</v>
      </c>
      <c r="E135" s="40">
        <f>IF($A135=2,IF(ISNUMBER(REGION!DU135-REGION!DU$4),REGION!DU135-REGION!DU$4,""),"")</f>
        <v>-1.1587292724431375E-2</v>
      </c>
      <c r="F135" s="40" t="str">
        <f>IF($A135=2,IF(ISNUMBER(REGION!DV135-REGION!DV$4),REGION!DV135-REGION!DV$4,""),"")</f>
        <v/>
      </c>
      <c r="G135" s="40" t="str">
        <f>IF($A135=2,IF(ISNUMBER(REGION!DW135-REGION!DW$4),REGION!DW135-REGION!DW$4,""),"")</f>
        <v/>
      </c>
      <c r="H135" s="40" t="str">
        <f>IF($A135=2,IF(ISNUMBER(REGION!DX135-REGION!DX$4),REGION!DX135-REGION!DX$4,""),"")</f>
        <v/>
      </c>
      <c r="I135" s="41" t="str">
        <f>IF($A135=2,IF(ISNUMBER(REGION!DY135-REGION!DY$4),REGION!DY135-REGION!DY$4,""),"")</f>
        <v/>
      </c>
      <c r="J135" s="44">
        <f t="shared" si="10"/>
        <v>0</v>
      </c>
      <c r="K135" s="1">
        <f t="shared" si="8"/>
        <v>0</v>
      </c>
      <c r="M135" s="40">
        <f>IF($A135=2,IF(ISNUMBER(REGION!DT135-Ukraine!DT135),REGION!DT135-Ukraine!DT135,""),"")</f>
        <v>1.7292198212010446E-2</v>
      </c>
      <c r="N135" s="40">
        <f>IF($A135=2,IF(ISNUMBER(REGION!DU135-Ukraine!DU135),REGION!DU135-Ukraine!DU135,""),"")</f>
        <v>-0.11683661487277952</v>
      </c>
      <c r="O135" s="40" t="str">
        <f>IF($A135=2,IF(ISNUMBER(REGION!DV135-Ukraine!DV135),REGION!DV135-Ukraine!DV135,""),"")</f>
        <v/>
      </c>
      <c r="P135" s="40" t="str">
        <f>IF($A135=2,IF(ISNUMBER(REGION!DW135-Ukraine!DW135),REGION!DW135-Ukraine!DW135,""),"")</f>
        <v/>
      </c>
      <c r="Q135" s="40" t="str">
        <f>IF($A135=2,IF(ISNUMBER(REGION!DX135-Ukraine!DX135),REGION!DX135-Ukraine!DX135,""),"")</f>
        <v/>
      </c>
      <c r="R135" s="41" t="str">
        <f>IF($A135=2,IF(ISNUMBER(REGION!DY135-Ukraine!DY135),REGION!DY135-Ukraine!DY135,""),"")</f>
        <v/>
      </c>
      <c r="S135" s="44">
        <f t="shared" si="11"/>
        <v>1</v>
      </c>
      <c r="T135" s="1">
        <f t="shared" si="9"/>
        <v>0</v>
      </c>
      <c r="V135" s="1">
        <f t="shared" si="12"/>
        <v>0</v>
      </c>
      <c r="W135" s="40" t="str">
        <f>IF(V135&gt;1,Employment!$S135,"")</f>
        <v/>
      </c>
    </row>
    <row r="136" spans="1:23" ht="10.5" x14ac:dyDescent="0.25">
      <c r="A136" s="39">
        <f>'Industry selection'!C136</f>
        <v>1</v>
      </c>
      <c r="B136" s="2">
        <v>29.1</v>
      </c>
      <c r="C136" s="2" t="s">
        <v>274</v>
      </c>
      <c r="D136" s="40" t="str">
        <f>IF($A136=2,IF(ISNUMBER(REGION!DT136-REGION!DT$4),REGION!DT136-REGION!DT$4,""),"")</f>
        <v/>
      </c>
      <c r="E136" s="40" t="str">
        <f>IF($A136=2,IF(ISNUMBER(REGION!DU136-REGION!DU$4),REGION!DU136-REGION!DU$4,""),"")</f>
        <v/>
      </c>
      <c r="F136" s="40" t="str">
        <f>IF($A136=2,IF(ISNUMBER(REGION!DV136-REGION!DV$4),REGION!DV136-REGION!DV$4,""),"")</f>
        <v/>
      </c>
      <c r="G136" s="40" t="str">
        <f>IF($A136=2,IF(ISNUMBER(REGION!DW136-REGION!DW$4),REGION!DW136-REGION!DW$4,""),"")</f>
        <v/>
      </c>
      <c r="H136" s="40" t="str">
        <f>IF($A136=2,IF(ISNUMBER(REGION!DX136-REGION!DX$4),REGION!DX136-REGION!DX$4,""),"")</f>
        <v/>
      </c>
      <c r="I136" s="41" t="str">
        <f>IF($A136=2,IF(ISNUMBER(REGION!DY136-REGION!DY$4),REGION!DY136-REGION!DY$4,""),"")</f>
        <v/>
      </c>
      <c r="J136" s="44" t="str">
        <f t="shared" si="10"/>
        <v/>
      </c>
      <c r="K136" s="1" t="str">
        <f t="shared" ref="K136:K199" si="13">IF(AND($A136=2,I136&gt;0),IF(ISNUMBER(J136),IF(J136&gt;=K$2,1,0),""),"")</f>
        <v/>
      </c>
      <c r="M136" s="40" t="str">
        <f>IF($A136=2,IF(ISNUMBER(REGION!DT136-Ukraine!DT136),REGION!DT136-Ukraine!DT136,""),"")</f>
        <v/>
      </c>
      <c r="N136" s="40" t="str">
        <f>IF($A136=2,IF(ISNUMBER(REGION!DU136-Ukraine!DU136),REGION!DU136-Ukraine!DU136,""),"")</f>
        <v/>
      </c>
      <c r="O136" s="40" t="str">
        <f>IF($A136=2,IF(ISNUMBER(REGION!DV136-Ukraine!DV136),REGION!DV136-Ukraine!DV136,""),"")</f>
        <v/>
      </c>
      <c r="P136" s="40" t="str">
        <f>IF($A136=2,IF(ISNUMBER(REGION!DW136-Ukraine!DW136),REGION!DW136-Ukraine!DW136,""),"")</f>
        <v/>
      </c>
      <c r="Q136" s="40" t="str">
        <f>IF($A136=2,IF(ISNUMBER(REGION!DX136-Ukraine!DX136),REGION!DX136-Ukraine!DX136,""),"")</f>
        <v/>
      </c>
      <c r="R136" s="41" t="str">
        <f>IF($A136=2,IF(ISNUMBER(REGION!DY136-Ukraine!DY136),REGION!DY136-Ukraine!DY136,""),"")</f>
        <v/>
      </c>
      <c r="S136" s="44" t="str">
        <f t="shared" si="11"/>
        <v/>
      </c>
      <c r="T136" s="1" t="str">
        <f t="shared" ref="T136:T199" si="14">IF(AND($A136=2,R136&gt;0),IF(ISNUMBER(S136),IF(S136&gt;=T$2,1,0),""),"")</f>
        <v/>
      </c>
      <c r="V136" s="1" t="str">
        <f t="shared" si="12"/>
        <v/>
      </c>
      <c r="W136" s="40" t="str">
        <f>IF(V136&gt;1,Employment!$S136,"")</f>
        <v/>
      </c>
    </row>
    <row r="137" spans="1:23" ht="10.5" x14ac:dyDescent="0.25">
      <c r="A137" s="39">
        <f>'Industry selection'!C137</f>
        <v>1</v>
      </c>
      <c r="B137" s="2">
        <v>29.2</v>
      </c>
      <c r="C137" s="2" t="s">
        <v>276</v>
      </c>
      <c r="D137" s="40" t="str">
        <f>IF($A137=2,IF(ISNUMBER(REGION!DT137-REGION!DT$4),REGION!DT137-REGION!DT$4,""),"")</f>
        <v/>
      </c>
      <c r="E137" s="40" t="str">
        <f>IF($A137=2,IF(ISNUMBER(REGION!DU137-REGION!DU$4),REGION!DU137-REGION!DU$4,""),"")</f>
        <v/>
      </c>
      <c r="F137" s="40" t="str">
        <f>IF($A137=2,IF(ISNUMBER(REGION!DV137-REGION!DV$4),REGION!DV137-REGION!DV$4,""),"")</f>
        <v/>
      </c>
      <c r="G137" s="40" t="str">
        <f>IF($A137=2,IF(ISNUMBER(REGION!DW137-REGION!DW$4),REGION!DW137-REGION!DW$4,""),"")</f>
        <v/>
      </c>
      <c r="H137" s="40" t="str">
        <f>IF($A137=2,IF(ISNUMBER(REGION!DX137-REGION!DX$4),REGION!DX137-REGION!DX$4,""),"")</f>
        <v/>
      </c>
      <c r="I137" s="41" t="str">
        <f>IF($A137=2,IF(ISNUMBER(REGION!DY137-REGION!DY$4),REGION!DY137-REGION!DY$4,""),"")</f>
        <v/>
      </c>
      <c r="J137" s="44" t="str">
        <f t="shared" si="10"/>
        <v/>
      </c>
      <c r="K137" s="1" t="str">
        <f t="shared" si="13"/>
        <v/>
      </c>
      <c r="M137" s="40" t="str">
        <f>IF($A137=2,IF(ISNUMBER(REGION!DT137-Ukraine!DT137),REGION!DT137-Ukraine!DT137,""),"")</f>
        <v/>
      </c>
      <c r="N137" s="40" t="str">
        <f>IF($A137=2,IF(ISNUMBER(REGION!DU137-Ukraine!DU137),REGION!DU137-Ukraine!DU137,""),"")</f>
        <v/>
      </c>
      <c r="O137" s="40" t="str">
        <f>IF($A137=2,IF(ISNUMBER(REGION!DV137-Ukraine!DV137),REGION!DV137-Ukraine!DV137,""),"")</f>
        <v/>
      </c>
      <c r="P137" s="40" t="str">
        <f>IF($A137=2,IF(ISNUMBER(REGION!DW137-Ukraine!DW137),REGION!DW137-Ukraine!DW137,""),"")</f>
        <v/>
      </c>
      <c r="Q137" s="40" t="str">
        <f>IF($A137=2,IF(ISNUMBER(REGION!DX137-Ukraine!DX137),REGION!DX137-Ukraine!DX137,""),"")</f>
        <v/>
      </c>
      <c r="R137" s="41" t="str">
        <f>IF($A137=2,IF(ISNUMBER(REGION!DY137-Ukraine!DY137),REGION!DY137-Ukraine!DY137,""),"")</f>
        <v/>
      </c>
      <c r="S137" s="44" t="str">
        <f t="shared" si="11"/>
        <v/>
      </c>
      <c r="T137" s="1" t="str">
        <f t="shared" si="14"/>
        <v/>
      </c>
      <c r="V137" s="1" t="str">
        <f t="shared" si="12"/>
        <v/>
      </c>
      <c r="W137" s="40" t="str">
        <f>IF(V137&gt;1,Employment!$S137,"")</f>
        <v/>
      </c>
    </row>
    <row r="138" spans="1:23" ht="10.5" x14ac:dyDescent="0.25">
      <c r="A138" s="39">
        <f>'Industry selection'!C138</f>
        <v>1</v>
      </c>
      <c r="B138" s="2">
        <v>29.3</v>
      </c>
      <c r="C138" s="2" t="s">
        <v>278</v>
      </c>
      <c r="D138" s="40" t="str">
        <f>IF($A138=2,IF(ISNUMBER(REGION!DT138-REGION!DT$4),REGION!DT138-REGION!DT$4,""),"")</f>
        <v/>
      </c>
      <c r="E138" s="40" t="str">
        <f>IF($A138=2,IF(ISNUMBER(REGION!DU138-REGION!DU$4),REGION!DU138-REGION!DU$4,""),"")</f>
        <v/>
      </c>
      <c r="F138" s="40" t="str">
        <f>IF($A138=2,IF(ISNUMBER(REGION!DV138-REGION!DV$4),REGION!DV138-REGION!DV$4,""),"")</f>
        <v/>
      </c>
      <c r="G138" s="40" t="str">
        <f>IF($A138=2,IF(ISNUMBER(REGION!DW138-REGION!DW$4),REGION!DW138-REGION!DW$4,""),"")</f>
        <v/>
      </c>
      <c r="H138" s="40" t="str">
        <f>IF($A138=2,IF(ISNUMBER(REGION!DX138-REGION!DX$4),REGION!DX138-REGION!DX$4,""),"")</f>
        <v/>
      </c>
      <c r="I138" s="41" t="str">
        <f>IF($A138=2,IF(ISNUMBER(REGION!DY138-REGION!DY$4),REGION!DY138-REGION!DY$4,""),"")</f>
        <v/>
      </c>
      <c r="J138" s="44" t="str">
        <f t="shared" si="10"/>
        <v/>
      </c>
      <c r="K138" s="1" t="str">
        <f t="shared" si="13"/>
        <v/>
      </c>
      <c r="M138" s="40" t="str">
        <f>IF($A138=2,IF(ISNUMBER(REGION!DT138-Ukraine!DT138),REGION!DT138-Ukraine!DT138,""),"")</f>
        <v/>
      </c>
      <c r="N138" s="40" t="str">
        <f>IF($A138=2,IF(ISNUMBER(REGION!DU138-Ukraine!DU138),REGION!DU138-Ukraine!DU138,""),"")</f>
        <v/>
      </c>
      <c r="O138" s="40" t="str">
        <f>IF($A138=2,IF(ISNUMBER(REGION!DV138-Ukraine!DV138),REGION!DV138-Ukraine!DV138,""),"")</f>
        <v/>
      </c>
      <c r="P138" s="40" t="str">
        <f>IF($A138=2,IF(ISNUMBER(REGION!DW138-Ukraine!DW138),REGION!DW138-Ukraine!DW138,""),"")</f>
        <v/>
      </c>
      <c r="Q138" s="40" t="str">
        <f>IF($A138=2,IF(ISNUMBER(REGION!DX138-Ukraine!DX138),REGION!DX138-Ukraine!DX138,""),"")</f>
        <v/>
      </c>
      <c r="R138" s="41" t="str">
        <f>IF($A138=2,IF(ISNUMBER(REGION!DY138-Ukraine!DY138),REGION!DY138-Ukraine!DY138,""),"")</f>
        <v/>
      </c>
      <c r="S138" s="44" t="str">
        <f t="shared" si="11"/>
        <v/>
      </c>
      <c r="T138" s="1" t="str">
        <f t="shared" si="14"/>
        <v/>
      </c>
      <c r="V138" s="1" t="str">
        <f t="shared" si="12"/>
        <v/>
      </c>
      <c r="W138" s="40" t="str">
        <f>IF(V138&gt;1,Employment!$S138,"")</f>
        <v/>
      </c>
    </row>
    <row r="139" spans="1:23" ht="10.5" x14ac:dyDescent="0.25">
      <c r="A139" s="39">
        <f>'Industry selection'!C139</f>
        <v>1</v>
      </c>
      <c r="B139" s="2">
        <v>30</v>
      </c>
      <c r="C139" s="2" t="s">
        <v>280</v>
      </c>
      <c r="D139" s="40" t="str">
        <f>IF($A139=2,IF(ISNUMBER(REGION!DT139-REGION!DT$4),REGION!DT139-REGION!DT$4,""),"")</f>
        <v/>
      </c>
      <c r="E139" s="40" t="str">
        <f>IF($A139=2,IF(ISNUMBER(REGION!DU139-REGION!DU$4),REGION!DU139-REGION!DU$4,""),"")</f>
        <v/>
      </c>
      <c r="F139" s="40" t="str">
        <f>IF($A139=2,IF(ISNUMBER(REGION!DV139-REGION!DV$4),REGION!DV139-REGION!DV$4,""),"")</f>
        <v/>
      </c>
      <c r="G139" s="40" t="str">
        <f>IF($A139=2,IF(ISNUMBER(REGION!DW139-REGION!DW$4),REGION!DW139-REGION!DW$4,""),"")</f>
        <v/>
      </c>
      <c r="H139" s="40" t="str">
        <f>IF($A139=2,IF(ISNUMBER(REGION!DX139-REGION!DX$4),REGION!DX139-REGION!DX$4,""),"")</f>
        <v/>
      </c>
      <c r="I139" s="41" t="str">
        <f>IF($A139=2,IF(ISNUMBER(REGION!DY139-REGION!DY$4),REGION!DY139-REGION!DY$4,""),"")</f>
        <v/>
      </c>
      <c r="J139" s="44" t="str">
        <f t="shared" si="10"/>
        <v/>
      </c>
      <c r="K139" s="1" t="str">
        <f t="shared" si="13"/>
        <v/>
      </c>
      <c r="M139" s="40" t="str">
        <f>IF($A139=2,IF(ISNUMBER(REGION!DT139-Ukraine!DT139),REGION!DT139-Ukraine!DT139,""),"")</f>
        <v/>
      </c>
      <c r="N139" s="40" t="str">
        <f>IF($A139=2,IF(ISNUMBER(REGION!DU139-Ukraine!DU139),REGION!DU139-Ukraine!DU139,""),"")</f>
        <v/>
      </c>
      <c r="O139" s="40" t="str">
        <f>IF($A139=2,IF(ISNUMBER(REGION!DV139-Ukraine!DV139),REGION!DV139-Ukraine!DV139,""),"")</f>
        <v/>
      </c>
      <c r="P139" s="40" t="str">
        <f>IF($A139=2,IF(ISNUMBER(REGION!DW139-Ukraine!DW139),REGION!DW139-Ukraine!DW139,""),"")</f>
        <v/>
      </c>
      <c r="Q139" s="40" t="str">
        <f>IF($A139=2,IF(ISNUMBER(REGION!DX139-Ukraine!DX139),REGION!DX139-Ukraine!DX139,""),"")</f>
        <v/>
      </c>
      <c r="R139" s="41" t="str">
        <f>IF($A139=2,IF(ISNUMBER(REGION!DY139-Ukraine!DY139),REGION!DY139-Ukraine!DY139,""),"")</f>
        <v/>
      </c>
      <c r="S139" s="44" t="str">
        <f t="shared" si="11"/>
        <v/>
      </c>
      <c r="T139" s="1" t="str">
        <f t="shared" si="14"/>
        <v/>
      </c>
      <c r="V139" s="1" t="str">
        <f t="shared" si="12"/>
        <v/>
      </c>
      <c r="W139" s="40" t="str">
        <f>IF(V139&gt;1,Employment!$S139,"")</f>
        <v/>
      </c>
    </row>
    <row r="140" spans="1:23" ht="10.5" x14ac:dyDescent="0.25">
      <c r="A140" s="39">
        <f>'Industry selection'!C140</f>
        <v>1</v>
      </c>
      <c r="B140" s="2">
        <v>30.1</v>
      </c>
      <c r="C140" s="2" t="s">
        <v>282</v>
      </c>
      <c r="D140" s="40" t="str">
        <f>IF($A140=2,IF(ISNUMBER(REGION!DT140-REGION!DT$4),REGION!DT140-REGION!DT$4,""),"")</f>
        <v/>
      </c>
      <c r="E140" s="40" t="str">
        <f>IF($A140=2,IF(ISNUMBER(REGION!DU140-REGION!DU$4),REGION!DU140-REGION!DU$4,""),"")</f>
        <v/>
      </c>
      <c r="F140" s="40" t="str">
        <f>IF($A140=2,IF(ISNUMBER(REGION!DV140-REGION!DV$4),REGION!DV140-REGION!DV$4,""),"")</f>
        <v/>
      </c>
      <c r="G140" s="40" t="str">
        <f>IF($A140=2,IF(ISNUMBER(REGION!DW140-REGION!DW$4),REGION!DW140-REGION!DW$4,""),"")</f>
        <v/>
      </c>
      <c r="H140" s="40" t="str">
        <f>IF($A140=2,IF(ISNUMBER(REGION!DX140-REGION!DX$4),REGION!DX140-REGION!DX$4,""),"")</f>
        <v/>
      </c>
      <c r="I140" s="41" t="str">
        <f>IF($A140=2,IF(ISNUMBER(REGION!DY140-REGION!DY$4),REGION!DY140-REGION!DY$4,""),"")</f>
        <v/>
      </c>
      <c r="J140" s="44" t="str">
        <f t="shared" si="10"/>
        <v/>
      </c>
      <c r="K140" s="1" t="str">
        <f t="shared" si="13"/>
        <v/>
      </c>
      <c r="M140" s="40" t="str">
        <f>IF($A140=2,IF(ISNUMBER(REGION!DT140-Ukraine!DT140),REGION!DT140-Ukraine!DT140,""),"")</f>
        <v/>
      </c>
      <c r="N140" s="40" t="str">
        <f>IF($A140=2,IF(ISNUMBER(REGION!DU140-Ukraine!DU140),REGION!DU140-Ukraine!DU140,""),"")</f>
        <v/>
      </c>
      <c r="O140" s="40" t="str">
        <f>IF($A140=2,IF(ISNUMBER(REGION!DV140-Ukraine!DV140),REGION!DV140-Ukraine!DV140,""),"")</f>
        <v/>
      </c>
      <c r="P140" s="40" t="str">
        <f>IF($A140=2,IF(ISNUMBER(REGION!DW140-Ukraine!DW140),REGION!DW140-Ukraine!DW140,""),"")</f>
        <v/>
      </c>
      <c r="Q140" s="40" t="str">
        <f>IF($A140=2,IF(ISNUMBER(REGION!DX140-Ukraine!DX140),REGION!DX140-Ukraine!DX140,""),"")</f>
        <v/>
      </c>
      <c r="R140" s="41" t="str">
        <f>IF($A140=2,IF(ISNUMBER(REGION!DY140-Ukraine!DY140),REGION!DY140-Ukraine!DY140,""),"")</f>
        <v/>
      </c>
      <c r="S140" s="44" t="str">
        <f t="shared" si="11"/>
        <v/>
      </c>
      <c r="T140" s="1" t="str">
        <f t="shared" si="14"/>
        <v/>
      </c>
      <c r="V140" s="1" t="str">
        <f t="shared" si="12"/>
        <v/>
      </c>
      <c r="W140" s="40" t="str">
        <f>IF(V140&gt;1,Employment!$S140,"")</f>
        <v/>
      </c>
    </row>
    <row r="141" spans="1:23" ht="10.5" x14ac:dyDescent="0.25">
      <c r="A141" s="39">
        <f>'Industry selection'!C141</f>
        <v>1</v>
      </c>
      <c r="B141" s="2">
        <v>30.2</v>
      </c>
      <c r="C141" s="2" t="s">
        <v>284</v>
      </c>
      <c r="D141" s="40" t="str">
        <f>IF($A141=2,IF(ISNUMBER(REGION!DT141-REGION!DT$4),REGION!DT141-REGION!DT$4,""),"")</f>
        <v/>
      </c>
      <c r="E141" s="40" t="str">
        <f>IF($A141=2,IF(ISNUMBER(REGION!DU141-REGION!DU$4),REGION!DU141-REGION!DU$4,""),"")</f>
        <v/>
      </c>
      <c r="F141" s="40" t="str">
        <f>IF($A141=2,IF(ISNUMBER(REGION!DV141-REGION!DV$4),REGION!DV141-REGION!DV$4,""),"")</f>
        <v/>
      </c>
      <c r="G141" s="40" t="str">
        <f>IF($A141=2,IF(ISNUMBER(REGION!DW141-REGION!DW$4),REGION!DW141-REGION!DW$4,""),"")</f>
        <v/>
      </c>
      <c r="H141" s="40" t="str">
        <f>IF($A141=2,IF(ISNUMBER(REGION!DX141-REGION!DX$4),REGION!DX141-REGION!DX$4,""),"")</f>
        <v/>
      </c>
      <c r="I141" s="41" t="str">
        <f>IF($A141=2,IF(ISNUMBER(REGION!DY141-REGION!DY$4),REGION!DY141-REGION!DY$4,""),"")</f>
        <v/>
      </c>
      <c r="J141" s="44" t="str">
        <f t="shared" si="10"/>
        <v/>
      </c>
      <c r="K141" s="1" t="str">
        <f t="shared" si="13"/>
        <v/>
      </c>
      <c r="M141" s="40" t="str">
        <f>IF($A141=2,IF(ISNUMBER(REGION!DT141-Ukraine!DT141),REGION!DT141-Ukraine!DT141,""),"")</f>
        <v/>
      </c>
      <c r="N141" s="40" t="str">
        <f>IF($A141=2,IF(ISNUMBER(REGION!DU141-Ukraine!DU141),REGION!DU141-Ukraine!DU141,""),"")</f>
        <v/>
      </c>
      <c r="O141" s="40" t="str">
        <f>IF($A141=2,IF(ISNUMBER(REGION!DV141-Ukraine!DV141),REGION!DV141-Ukraine!DV141,""),"")</f>
        <v/>
      </c>
      <c r="P141" s="40" t="str">
        <f>IF($A141=2,IF(ISNUMBER(REGION!DW141-Ukraine!DW141),REGION!DW141-Ukraine!DW141,""),"")</f>
        <v/>
      </c>
      <c r="Q141" s="40" t="str">
        <f>IF($A141=2,IF(ISNUMBER(REGION!DX141-Ukraine!DX141),REGION!DX141-Ukraine!DX141,""),"")</f>
        <v/>
      </c>
      <c r="R141" s="41" t="str">
        <f>IF($A141=2,IF(ISNUMBER(REGION!DY141-Ukraine!DY141),REGION!DY141-Ukraine!DY141,""),"")</f>
        <v/>
      </c>
      <c r="S141" s="44" t="str">
        <f t="shared" si="11"/>
        <v/>
      </c>
      <c r="T141" s="1" t="str">
        <f t="shared" si="14"/>
        <v/>
      </c>
      <c r="V141" s="1" t="str">
        <f t="shared" si="12"/>
        <v/>
      </c>
      <c r="W141" s="40" t="str">
        <f>IF(V141&gt;1,Employment!$S141,"")</f>
        <v/>
      </c>
    </row>
    <row r="142" spans="1:23" ht="10.5" x14ac:dyDescent="0.25">
      <c r="A142" s="39">
        <f>'Industry selection'!C142</f>
        <v>1</v>
      </c>
      <c r="B142" s="2">
        <v>30.3</v>
      </c>
      <c r="C142" s="2" t="s">
        <v>286</v>
      </c>
      <c r="D142" s="40" t="str">
        <f>IF($A142=2,IF(ISNUMBER(REGION!DT142-REGION!DT$4),REGION!DT142-REGION!DT$4,""),"")</f>
        <v/>
      </c>
      <c r="E142" s="40" t="str">
        <f>IF($A142=2,IF(ISNUMBER(REGION!DU142-REGION!DU$4),REGION!DU142-REGION!DU$4,""),"")</f>
        <v/>
      </c>
      <c r="F142" s="40" t="str">
        <f>IF($A142=2,IF(ISNUMBER(REGION!DV142-REGION!DV$4),REGION!DV142-REGION!DV$4,""),"")</f>
        <v/>
      </c>
      <c r="G142" s="40" t="str">
        <f>IF($A142=2,IF(ISNUMBER(REGION!DW142-REGION!DW$4),REGION!DW142-REGION!DW$4,""),"")</f>
        <v/>
      </c>
      <c r="H142" s="40" t="str">
        <f>IF($A142=2,IF(ISNUMBER(REGION!DX142-REGION!DX$4),REGION!DX142-REGION!DX$4,""),"")</f>
        <v/>
      </c>
      <c r="I142" s="41" t="str">
        <f>IF($A142=2,IF(ISNUMBER(REGION!DY142-REGION!DY$4),REGION!DY142-REGION!DY$4,""),"")</f>
        <v/>
      </c>
      <c r="J142" s="44" t="str">
        <f t="shared" si="10"/>
        <v/>
      </c>
      <c r="K142" s="1" t="str">
        <f t="shared" si="13"/>
        <v/>
      </c>
      <c r="M142" s="40" t="str">
        <f>IF($A142=2,IF(ISNUMBER(REGION!DT142-Ukraine!DT142),REGION!DT142-Ukraine!DT142,""),"")</f>
        <v/>
      </c>
      <c r="N142" s="40" t="str">
        <f>IF($A142=2,IF(ISNUMBER(REGION!DU142-Ukraine!DU142),REGION!DU142-Ukraine!DU142,""),"")</f>
        <v/>
      </c>
      <c r="O142" s="40" t="str">
        <f>IF($A142=2,IF(ISNUMBER(REGION!DV142-Ukraine!DV142),REGION!DV142-Ukraine!DV142,""),"")</f>
        <v/>
      </c>
      <c r="P142" s="40" t="str">
        <f>IF($A142=2,IF(ISNUMBER(REGION!DW142-Ukraine!DW142),REGION!DW142-Ukraine!DW142,""),"")</f>
        <v/>
      </c>
      <c r="Q142" s="40" t="str">
        <f>IF($A142=2,IF(ISNUMBER(REGION!DX142-Ukraine!DX142),REGION!DX142-Ukraine!DX142,""),"")</f>
        <v/>
      </c>
      <c r="R142" s="41" t="str">
        <f>IF($A142=2,IF(ISNUMBER(REGION!DY142-Ukraine!DY142),REGION!DY142-Ukraine!DY142,""),"")</f>
        <v/>
      </c>
      <c r="S142" s="44" t="str">
        <f t="shared" si="11"/>
        <v/>
      </c>
      <c r="T142" s="1" t="str">
        <f t="shared" si="14"/>
        <v/>
      </c>
      <c r="V142" s="1" t="str">
        <f t="shared" si="12"/>
        <v/>
      </c>
      <c r="W142" s="40" t="str">
        <f>IF(V142&gt;1,Employment!$S142,"")</f>
        <v/>
      </c>
    </row>
    <row r="143" spans="1:23" ht="10.5" x14ac:dyDescent="0.25">
      <c r="A143" s="39">
        <f>'Industry selection'!C143</f>
        <v>1</v>
      </c>
      <c r="B143" s="2">
        <v>30.4</v>
      </c>
      <c r="C143" s="2" t="s">
        <v>288</v>
      </c>
      <c r="D143" s="40" t="str">
        <f>IF($A143=2,IF(ISNUMBER(REGION!DT143-REGION!DT$4),REGION!DT143-REGION!DT$4,""),"")</f>
        <v/>
      </c>
      <c r="E143" s="40" t="str">
        <f>IF($A143=2,IF(ISNUMBER(REGION!DU143-REGION!DU$4),REGION!DU143-REGION!DU$4,""),"")</f>
        <v/>
      </c>
      <c r="F143" s="40" t="str">
        <f>IF($A143=2,IF(ISNUMBER(REGION!DV143-REGION!DV$4),REGION!DV143-REGION!DV$4,""),"")</f>
        <v/>
      </c>
      <c r="G143" s="40" t="str">
        <f>IF($A143=2,IF(ISNUMBER(REGION!DW143-REGION!DW$4),REGION!DW143-REGION!DW$4,""),"")</f>
        <v/>
      </c>
      <c r="H143" s="40" t="str">
        <f>IF($A143=2,IF(ISNUMBER(REGION!DX143-REGION!DX$4),REGION!DX143-REGION!DX$4,""),"")</f>
        <v/>
      </c>
      <c r="I143" s="41" t="str">
        <f>IF($A143=2,IF(ISNUMBER(REGION!DY143-REGION!DY$4),REGION!DY143-REGION!DY$4,""),"")</f>
        <v/>
      </c>
      <c r="J143" s="44" t="str">
        <f t="shared" si="10"/>
        <v/>
      </c>
      <c r="K143" s="1" t="str">
        <f t="shared" si="13"/>
        <v/>
      </c>
      <c r="M143" s="40" t="str">
        <f>IF($A143=2,IF(ISNUMBER(REGION!DT143-Ukraine!DT143),REGION!DT143-Ukraine!DT143,""),"")</f>
        <v/>
      </c>
      <c r="N143" s="40" t="str">
        <f>IF($A143=2,IF(ISNUMBER(REGION!DU143-Ukraine!DU143),REGION!DU143-Ukraine!DU143,""),"")</f>
        <v/>
      </c>
      <c r="O143" s="40" t="str">
        <f>IF($A143=2,IF(ISNUMBER(REGION!DV143-Ukraine!DV143),REGION!DV143-Ukraine!DV143,""),"")</f>
        <v/>
      </c>
      <c r="P143" s="40" t="str">
        <f>IF($A143=2,IF(ISNUMBER(REGION!DW143-Ukraine!DW143),REGION!DW143-Ukraine!DW143,""),"")</f>
        <v/>
      </c>
      <c r="Q143" s="40" t="str">
        <f>IF($A143=2,IF(ISNUMBER(REGION!DX143-Ukraine!DX143),REGION!DX143-Ukraine!DX143,""),"")</f>
        <v/>
      </c>
      <c r="R143" s="41" t="str">
        <f>IF($A143=2,IF(ISNUMBER(REGION!DY143-Ukraine!DY143),REGION!DY143-Ukraine!DY143,""),"")</f>
        <v/>
      </c>
      <c r="S143" s="44" t="str">
        <f t="shared" si="11"/>
        <v/>
      </c>
      <c r="T143" s="1" t="str">
        <f t="shared" si="14"/>
        <v/>
      </c>
      <c r="V143" s="1" t="str">
        <f t="shared" si="12"/>
        <v/>
      </c>
      <c r="W143" s="40" t="str">
        <f>IF(V143&gt;1,Employment!$S143,"")</f>
        <v/>
      </c>
    </row>
    <row r="144" spans="1:23" ht="10.5" x14ac:dyDescent="0.25">
      <c r="A144" s="39">
        <f>'Industry selection'!C144</f>
        <v>1</v>
      </c>
      <c r="B144" s="2">
        <v>30.9</v>
      </c>
      <c r="C144" s="2" t="s">
        <v>290</v>
      </c>
      <c r="D144" s="40" t="str">
        <f>IF($A144=2,IF(ISNUMBER(REGION!DT144-REGION!DT$4),REGION!DT144-REGION!DT$4,""),"")</f>
        <v/>
      </c>
      <c r="E144" s="40" t="str">
        <f>IF($A144=2,IF(ISNUMBER(REGION!DU144-REGION!DU$4),REGION!DU144-REGION!DU$4,""),"")</f>
        <v/>
      </c>
      <c r="F144" s="40" t="str">
        <f>IF($A144=2,IF(ISNUMBER(REGION!DV144-REGION!DV$4),REGION!DV144-REGION!DV$4,""),"")</f>
        <v/>
      </c>
      <c r="G144" s="40" t="str">
        <f>IF($A144=2,IF(ISNUMBER(REGION!DW144-REGION!DW$4),REGION!DW144-REGION!DW$4,""),"")</f>
        <v/>
      </c>
      <c r="H144" s="40" t="str">
        <f>IF($A144=2,IF(ISNUMBER(REGION!DX144-REGION!DX$4),REGION!DX144-REGION!DX$4,""),"")</f>
        <v/>
      </c>
      <c r="I144" s="41" t="str">
        <f>IF($A144=2,IF(ISNUMBER(REGION!DY144-REGION!DY$4),REGION!DY144-REGION!DY$4,""),"")</f>
        <v/>
      </c>
      <c r="J144" s="44" t="str">
        <f t="shared" si="10"/>
        <v/>
      </c>
      <c r="K144" s="1" t="str">
        <f t="shared" si="13"/>
        <v/>
      </c>
      <c r="M144" s="40" t="str">
        <f>IF($A144=2,IF(ISNUMBER(REGION!DT144-Ukraine!DT144),REGION!DT144-Ukraine!DT144,""),"")</f>
        <v/>
      </c>
      <c r="N144" s="40" t="str">
        <f>IF($A144=2,IF(ISNUMBER(REGION!DU144-Ukraine!DU144),REGION!DU144-Ukraine!DU144,""),"")</f>
        <v/>
      </c>
      <c r="O144" s="40" t="str">
        <f>IF($A144=2,IF(ISNUMBER(REGION!DV144-Ukraine!DV144),REGION!DV144-Ukraine!DV144,""),"")</f>
        <v/>
      </c>
      <c r="P144" s="40" t="str">
        <f>IF($A144=2,IF(ISNUMBER(REGION!DW144-Ukraine!DW144),REGION!DW144-Ukraine!DW144,""),"")</f>
        <v/>
      </c>
      <c r="Q144" s="40" t="str">
        <f>IF($A144=2,IF(ISNUMBER(REGION!DX144-Ukraine!DX144),REGION!DX144-Ukraine!DX144,""),"")</f>
        <v/>
      </c>
      <c r="R144" s="41" t="str">
        <f>IF($A144=2,IF(ISNUMBER(REGION!DY144-Ukraine!DY144),REGION!DY144-Ukraine!DY144,""),"")</f>
        <v/>
      </c>
      <c r="S144" s="44" t="str">
        <f t="shared" si="11"/>
        <v/>
      </c>
      <c r="T144" s="1" t="str">
        <f t="shared" si="14"/>
        <v/>
      </c>
      <c r="V144" s="1" t="str">
        <f t="shared" si="12"/>
        <v/>
      </c>
      <c r="W144" s="40" t="str">
        <f>IF(V144&gt;1,Employment!$S144,"")</f>
        <v/>
      </c>
    </row>
    <row r="145" spans="1:23" ht="10.5" x14ac:dyDescent="0.25">
      <c r="A145" s="39">
        <f>'Industry selection'!C145</f>
        <v>2</v>
      </c>
      <c r="B145" s="2">
        <v>31</v>
      </c>
      <c r="C145" s="2" t="s">
        <v>292</v>
      </c>
      <c r="D145" s="40">
        <f>IF($A145=2,IF(ISNUMBER(REGION!DT145-REGION!DT$4),REGION!DT145-REGION!DT$4,""),"")</f>
        <v>-9.4594042055542782E-2</v>
      </c>
      <c r="E145" s="40">
        <f>IF($A145=2,IF(ISNUMBER(REGION!DU145-REGION!DU$4),REGION!DU145-REGION!DU$4,""),"")</f>
        <v>-0.34223843203580462</v>
      </c>
      <c r="F145" s="40">
        <f>IF($A145=2,IF(ISNUMBER(REGION!DV145-REGION!DV$4),REGION!DV145-REGION!DV$4,""),"")</f>
        <v>-0.25086902377924369</v>
      </c>
      <c r="G145" s="40">
        <f>IF($A145=2,IF(ISNUMBER(REGION!DW145-REGION!DW$4),REGION!DW145-REGION!DW$4,""),"")</f>
        <v>5.6874760290938076E-2</v>
      </c>
      <c r="H145" s="40">
        <f>IF($A145=2,IF(ISNUMBER(REGION!DX145-REGION!DX$4),REGION!DX145-REGION!DX$4,""),"")</f>
        <v>0.27596222396434578</v>
      </c>
      <c r="I145" s="41">
        <f>IF($A145=2,IF(ISNUMBER(REGION!DY145-REGION!DY$4),REGION!DY145-REGION!DY$4,""),"")</f>
        <v>-0.94079683804024139</v>
      </c>
      <c r="J145" s="44">
        <f t="shared" si="10"/>
        <v>2</v>
      </c>
      <c r="K145" s="1" t="str">
        <f t="shared" si="13"/>
        <v/>
      </c>
      <c r="M145" s="40">
        <f>IF($A145=2,IF(ISNUMBER(REGION!DT145-Ukraine!DT145),REGION!DT145-Ukraine!DT145,""),"")</f>
        <v>-0.10600942433163507</v>
      </c>
      <c r="N145" s="40">
        <f>IF($A145=2,IF(ISNUMBER(REGION!DU145-Ukraine!DU145),REGION!DU145-Ukraine!DU145,""),"")</f>
        <v>-0.35284734785166794</v>
      </c>
      <c r="O145" s="40">
        <f>IF($A145=2,IF(ISNUMBER(REGION!DV145-Ukraine!DV145),REGION!DV145-Ukraine!DV145,""),"")</f>
        <v>-0.29981795891774676</v>
      </c>
      <c r="P145" s="40">
        <f>IF($A145=2,IF(ISNUMBER(REGION!DW145-Ukraine!DW145),REGION!DW145-Ukraine!DW145,""),"")</f>
        <v>-4.2104128325980428E-2</v>
      </c>
      <c r="Q145" s="40">
        <f>IF($A145=2,IF(ISNUMBER(REGION!DX145-Ukraine!DX145),REGION!DX145-Ukraine!DX145,""),"")</f>
        <v>0.32296715922876351</v>
      </c>
      <c r="R145" s="41">
        <f>IF($A145=2,IF(ISNUMBER(REGION!DY145-Ukraine!DY145),REGION!DY145-Ukraine!DY145,""),"")</f>
        <v>-1.2231320185076142</v>
      </c>
      <c r="S145" s="44">
        <f t="shared" si="11"/>
        <v>1</v>
      </c>
      <c r="T145" s="1" t="str">
        <f t="shared" si="14"/>
        <v/>
      </c>
      <c r="V145" s="1">
        <f t="shared" si="12"/>
        <v>0</v>
      </c>
      <c r="W145" s="40" t="str">
        <f>IF(V145&gt;1,Employment!$S145,"")</f>
        <v/>
      </c>
    </row>
    <row r="146" spans="1:23" ht="10.5" x14ac:dyDescent="0.25">
      <c r="A146" s="39" t="str">
        <f>'Industry selection'!C146</f>
        <v/>
      </c>
      <c r="B146" s="2">
        <v>32</v>
      </c>
      <c r="C146" s="2" t="s">
        <v>294</v>
      </c>
      <c r="D146" s="40" t="str">
        <f>IF($A146=2,IF(ISNUMBER(REGION!DT146-REGION!DT$4),REGION!DT146-REGION!DT$4,""),"")</f>
        <v/>
      </c>
      <c r="E146" s="40" t="str">
        <f>IF($A146=2,IF(ISNUMBER(REGION!DU146-REGION!DU$4),REGION!DU146-REGION!DU$4,""),"")</f>
        <v/>
      </c>
      <c r="F146" s="40" t="str">
        <f>IF($A146=2,IF(ISNUMBER(REGION!DV146-REGION!DV$4),REGION!DV146-REGION!DV$4,""),"")</f>
        <v/>
      </c>
      <c r="G146" s="40" t="str">
        <f>IF($A146=2,IF(ISNUMBER(REGION!DW146-REGION!DW$4),REGION!DW146-REGION!DW$4,""),"")</f>
        <v/>
      </c>
      <c r="H146" s="40" t="str">
        <f>IF($A146=2,IF(ISNUMBER(REGION!DX146-REGION!DX$4),REGION!DX146-REGION!DX$4,""),"")</f>
        <v/>
      </c>
      <c r="I146" s="41" t="str">
        <f>IF($A146=2,IF(ISNUMBER(REGION!DY146-REGION!DY$4),REGION!DY146-REGION!DY$4,""),"")</f>
        <v/>
      </c>
      <c r="J146" s="44" t="str">
        <f t="shared" si="10"/>
        <v/>
      </c>
      <c r="K146" s="1" t="str">
        <f t="shared" si="13"/>
        <v/>
      </c>
      <c r="M146" s="40" t="str">
        <f>IF($A146=2,IF(ISNUMBER(REGION!DT146-Ukraine!DT146),REGION!DT146-Ukraine!DT146,""),"")</f>
        <v/>
      </c>
      <c r="N146" s="40" t="str">
        <f>IF($A146=2,IF(ISNUMBER(REGION!DU146-Ukraine!DU146),REGION!DU146-Ukraine!DU146,""),"")</f>
        <v/>
      </c>
      <c r="O146" s="40" t="str">
        <f>IF($A146=2,IF(ISNUMBER(REGION!DV146-Ukraine!DV146),REGION!DV146-Ukraine!DV146,""),"")</f>
        <v/>
      </c>
      <c r="P146" s="40" t="str">
        <f>IF($A146=2,IF(ISNUMBER(REGION!DW146-Ukraine!DW146),REGION!DW146-Ukraine!DW146,""),"")</f>
        <v/>
      </c>
      <c r="Q146" s="40" t="str">
        <f>IF($A146=2,IF(ISNUMBER(REGION!DX146-Ukraine!DX146),REGION!DX146-Ukraine!DX146,""),"")</f>
        <v/>
      </c>
      <c r="R146" s="41" t="str">
        <f>IF($A146=2,IF(ISNUMBER(REGION!DY146-Ukraine!DY146),REGION!DY146-Ukraine!DY146,""),"")</f>
        <v/>
      </c>
      <c r="S146" s="44" t="str">
        <f t="shared" si="11"/>
        <v/>
      </c>
      <c r="T146" s="1" t="str">
        <f t="shared" si="14"/>
        <v/>
      </c>
      <c r="V146" s="1" t="str">
        <f t="shared" si="12"/>
        <v/>
      </c>
      <c r="W146" s="40" t="str">
        <f>IF(V146&gt;1,Employment!$S146,"")</f>
        <v/>
      </c>
    </row>
    <row r="147" spans="1:23" ht="10.5" x14ac:dyDescent="0.25">
      <c r="A147" s="39">
        <f>'Industry selection'!C147</f>
        <v>1</v>
      </c>
      <c r="B147" s="2">
        <v>32.1</v>
      </c>
      <c r="C147" s="2" t="s">
        <v>296</v>
      </c>
      <c r="D147" s="40" t="str">
        <f>IF($A147=2,IF(ISNUMBER(REGION!DT147-REGION!DT$4),REGION!DT147-REGION!DT$4,""),"")</f>
        <v/>
      </c>
      <c r="E147" s="40" t="str">
        <f>IF($A147=2,IF(ISNUMBER(REGION!DU147-REGION!DU$4),REGION!DU147-REGION!DU$4,""),"")</f>
        <v/>
      </c>
      <c r="F147" s="40" t="str">
        <f>IF($A147=2,IF(ISNUMBER(REGION!DV147-REGION!DV$4),REGION!DV147-REGION!DV$4,""),"")</f>
        <v/>
      </c>
      <c r="G147" s="40" t="str">
        <f>IF($A147=2,IF(ISNUMBER(REGION!DW147-REGION!DW$4),REGION!DW147-REGION!DW$4,""),"")</f>
        <v/>
      </c>
      <c r="H147" s="40" t="str">
        <f>IF($A147=2,IF(ISNUMBER(REGION!DX147-REGION!DX$4),REGION!DX147-REGION!DX$4,""),"")</f>
        <v/>
      </c>
      <c r="I147" s="41" t="str">
        <f>IF($A147=2,IF(ISNUMBER(REGION!DY147-REGION!DY$4),REGION!DY147-REGION!DY$4,""),"")</f>
        <v/>
      </c>
      <c r="J147" s="44" t="str">
        <f t="shared" si="10"/>
        <v/>
      </c>
      <c r="K147" s="1" t="str">
        <f t="shared" si="13"/>
        <v/>
      </c>
      <c r="M147" s="40" t="str">
        <f>IF($A147=2,IF(ISNUMBER(REGION!DT147-Ukraine!DT147),REGION!DT147-Ukraine!DT147,""),"")</f>
        <v/>
      </c>
      <c r="N147" s="40" t="str">
        <f>IF($A147=2,IF(ISNUMBER(REGION!DU147-Ukraine!DU147),REGION!DU147-Ukraine!DU147,""),"")</f>
        <v/>
      </c>
      <c r="O147" s="40" t="str">
        <f>IF($A147=2,IF(ISNUMBER(REGION!DV147-Ukraine!DV147),REGION!DV147-Ukraine!DV147,""),"")</f>
        <v/>
      </c>
      <c r="P147" s="40" t="str">
        <f>IF($A147=2,IF(ISNUMBER(REGION!DW147-Ukraine!DW147),REGION!DW147-Ukraine!DW147,""),"")</f>
        <v/>
      </c>
      <c r="Q147" s="40" t="str">
        <f>IF($A147=2,IF(ISNUMBER(REGION!DX147-Ukraine!DX147),REGION!DX147-Ukraine!DX147,""),"")</f>
        <v/>
      </c>
      <c r="R147" s="41" t="str">
        <f>IF($A147=2,IF(ISNUMBER(REGION!DY147-Ukraine!DY147),REGION!DY147-Ukraine!DY147,""),"")</f>
        <v/>
      </c>
      <c r="S147" s="44" t="str">
        <f t="shared" si="11"/>
        <v/>
      </c>
      <c r="T147" s="1" t="str">
        <f t="shared" si="14"/>
        <v/>
      </c>
      <c r="V147" s="1" t="str">
        <f t="shared" si="12"/>
        <v/>
      </c>
      <c r="W147" s="40" t="str">
        <f>IF(V147&gt;1,Employment!$S147,"")</f>
        <v/>
      </c>
    </row>
    <row r="148" spans="1:23" ht="10.5" x14ac:dyDescent="0.25">
      <c r="A148" s="39">
        <f>'Industry selection'!C148</f>
        <v>1</v>
      </c>
      <c r="B148" s="2">
        <v>32.200000000000003</v>
      </c>
      <c r="C148" s="2" t="s">
        <v>298</v>
      </c>
      <c r="D148" s="40" t="str">
        <f>IF($A148=2,IF(ISNUMBER(REGION!DT148-REGION!DT$4),REGION!DT148-REGION!DT$4,""),"")</f>
        <v/>
      </c>
      <c r="E148" s="40" t="str">
        <f>IF($A148=2,IF(ISNUMBER(REGION!DU148-REGION!DU$4),REGION!DU148-REGION!DU$4,""),"")</f>
        <v/>
      </c>
      <c r="F148" s="40" t="str">
        <f>IF($A148=2,IF(ISNUMBER(REGION!DV148-REGION!DV$4),REGION!DV148-REGION!DV$4,""),"")</f>
        <v/>
      </c>
      <c r="G148" s="40" t="str">
        <f>IF($A148=2,IF(ISNUMBER(REGION!DW148-REGION!DW$4),REGION!DW148-REGION!DW$4,""),"")</f>
        <v/>
      </c>
      <c r="H148" s="40" t="str">
        <f>IF($A148=2,IF(ISNUMBER(REGION!DX148-REGION!DX$4),REGION!DX148-REGION!DX$4,""),"")</f>
        <v/>
      </c>
      <c r="I148" s="41" t="str">
        <f>IF($A148=2,IF(ISNUMBER(REGION!DY148-REGION!DY$4),REGION!DY148-REGION!DY$4,""),"")</f>
        <v/>
      </c>
      <c r="J148" s="44" t="str">
        <f t="shared" si="10"/>
        <v/>
      </c>
      <c r="K148" s="1" t="str">
        <f t="shared" si="13"/>
        <v/>
      </c>
      <c r="M148" s="40" t="str">
        <f>IF($A148=2,IF(ISNUMBER(REGION!DT148-Ukraine!DT148),REGION!DT148-Ukraine!DT148,""),"")</f>
        <v/>
      </c>
      <c r="N148" s="40" t="str">
        <f>IF($A148=2,IF(ISNUMBER(REGION!DU148-Ukraine!DU148),REGION!DU148-Ukraine!DU148,""),"")</f>
        <v/>
      </c>
      <c r="O148" s="40" t="str">
        <f>IF($A148=2,IF(ISNUMBER(REGION!DV148-Ukraine!DV148),REGION!DV148-Ukraine!DV148,""),"")</f>
        <v/>
      </c>
      <c r="P148" s="40" t="str">
        <f>IF($A148=2,IF(ISNUMBER(REGION!DW148-Ukraine!DW148),REGION!DW148-Ukraine!DW148,""),"")</f>
        <v/>
      </c>
      <c r="Q148" s="40" t="str">
        <f>IF($A148=2,IF(ISNUMBER(REGION!DX148-Ukraine!DX148),REGION!DX148-Ukraine!DX148,""),"")</f>
        <v/>
      </c>
      <c r="R148" s="41" t="str">
        <f>IF($A148=2,IF(ISNUMBER(REGION!DY148-Ukraine!DY148),REGION!DY148-Ukraine!DY148,""),"")</f>
        <v/>
      </c>
      <c r="S148" s="44" t="str">
        <f t="shared" si="11"/>
        <v/>
      </c>
      <c r="T148" s="1" t="str">
        <f t="shared" si="14"/>
        <v/>
      </c>
      <c r="V148" s="1" t="str">
        <f t="shared" si="12"/>
        <v/>
      </c>
      <c r="W148" s="40" t="str">
        <f>IF(V148&gt;1,Employment!$S148,"")</f>
        <v/>
      </c>
    </row>
    <row r="149" spans="1:23" ht="10.5" x14ac:dyDescent="0.25">
      <c r="A149" s="39">
        <f>'Industry selection'!C149</f>
        <v>1</v>
      </c>
      <c r="B149" s="2">
        <v>32.299999999999997</v>
      </c>
      <c r="C149" s="2" t="s">
        <v>300</v>
      </c>
      <c r="D149" s="40" t="str">
        <f>IF($A149=2,IF(ISNUMBER(REGION!DT149-REGION!DT$4),REGION!DT149-REGION!DT$4,""),"")</f>
        <v/>
      </c>
      <c r="E149" s="40" t="str">
        <f>IF($A149=2,IF(ISNUMBER(REGION!DU149-REGION!DU$4),REGION!DU149-REGION!DU$4,""),"")</f>
        <v/>
      </c>
      <c r="F149" s="40" t="str">
        <f>IF($A149=2,IF(ISNUMBER(REGION!DV149-REGION!DV$4),REGION!DV149-REGION!DV$4,""),"")</f>
        <v/>
      </c>
      <c r="G149" s="40" t="str">
        <f>IF($A149=2,IF(ISNUMBER(REGION!DW149-REGION!DW$4),REGION!DW149-REGION!DW$4,""),"")</f>
        <v/>
      </c>
      <c r="H149" s="40" t="str">
        <f>IF($A149=2,IF(ISNUMBER(REGION!DX149-REGION!DX$4),REGION!DX149-REGION!DX$4,""),"")</f>
        <v/>
      </c>
      <c r="I149" s="41" t="str">
        <f>IF($A149=2,IF(ISNUMBER(REGION!DY149-REGION!DY$4),REGION!DY149-REGION!DY$4,""),"")</f>
        <v/>
      </c>
      <c r="J149" s="44" t="str">
        <f t="shared" si="10"/>
        <v/>
      </c>
      <c r="K149" s="1" t="str">
        <f t="shared" si="13"/>
        <v/>
      </c>
      <c r="M149" s="40" t="str">
        <f>IF($A149=2,IF(ISNUMBER(REGION!DT149-Ukraine!DT149),REGION!DT149-Ukraine!DT149,""),"")</f>
        <v/>
      </c>
      <c r="N149" s="40" t="str">
        <f>IF($A149=2,IF(ISNUMBER(REGION!DU149-Ukraine!DU149),REGION!DU149-Ukraine!DU149,""),"")</f>
        <v/>
      </c>
      <c r="O149" s="40" t="str">
        <f>IF($A149=2,IF(ISNUMBER(REGION!DV149-Ukraine!DV149),REGION!DV149-Ukraine!DV149,""),"")</f>
        <v/>
      </c>
      <c r="P149" s="40" t="str">
        <f>IF($A149=2,IF(ISNUMBER(REGION!DW149-Ukraine!DW149),REGION!DW149-Ukraine!DW149,""),"")</f>
        <v/>
      </c>
      <c r="Q149" s="40" t="str">
        <f>IF($A149=2,IF(ISNUMBER(REGION!DX149-Ukraine!DX149),REGION!DX149-Ukraine!DX149,""),"")</f>
        <v/>
      </c>
      <c r="R149" s="41" t="str">
        <f>IF($A149=2,IF(ISNUMBER(REGION!DY149-Ukraine!DY149),REGION!DY149-Ukraine!DY149,""),"")</f>
        <v/>
      </c>
      <c r="S149" s="44" t="str">
        <f t="shared" si="11"/>
        <v/>
      </c>
      <c r="T149" s="1" t="str">
        <f t="shared" si="14"/>
        <v/>
      </c>
      <c r="V149" s="1" t="str">
        <f t="shared" si="12"/>
        <v/>
      </c>
      <c r="W149" s="40" t="str">
        <f>IF(V149&gt;1,Employment!$S149,"")</f>
        <v/>
      </c>
    </row>
    <row r="150" spans="1:23" ht="10.5" x14ac:dyDescent="0.25">
      <c r="A150" s="39">
        <f>'Industry selection'!C150</f>
        <v>1</v>
      </c>
      <c r="B150" s="2">
        <v>32.4</v>
      </c>
      <c r="C150" s="2" t="s">
        <v>302</v>
      </c>
      <c r="D150" s="40" t="str">
        <f>IF($A150=2,IF(ISNUMBER(REGION!DT150-REGION!DT$4),REGION!DT150-REGION!DT$4,""),"")</f>
        <v/>
      </c>
      <c r="E150" s="40" t="str">
        <f>IF($A150=2,IF(ISNUMBER(REGION!DU150-REGION!DU$4),REGION!DU150-REGION!DU$4,""),"")</f>
        <v/>
      </c>
      <c r="F150" s="40" t="str">
        <f>IF($A150=2,IF(ISNUMBER(REGION!DV150-REGION!DV$4),REGION!DV150-REGION!DV$4,""),"")</f>
        <v/>
      </c>
      <c r="G150" s="40" t="str">
        <f>IF($A150=2,IF(ISNUMBER(REGION!DW150-REGION!DW$4),REGION!DW150-REGION!DW$4,""),"")</f>
        <v/>
      </c>
      <c r="H150" s="40" t="str">
        <f>IF($A150=2,IF(ISNUMBER(REGION!DX150-REGION!DX$4),REGION!DX150-REGION!DX$4,""),"")</f>
        <v/>
      </c>
      <c r="I150" s="41" t="str">
        <f>IF($A150=2,IF(ISNUMBER(REGION!DY150-REGION!DY$4),REGION!DY150-REGION!DY$4,""),"")</f>
        <v/>
      </c>
      <c r="J150" s="44" t="str">
        <f t="shared" si="10"/>
        <v/>
      </c>
      <c r="K150" s="1" t="str">
        <f t="shared" si="13"/>
        <v/>
      </c>
      <c r="M150" s="40" t="str">
        <f>IF($A150=2,IF(ISNUMBER(REGION!DT150-Ukraine!DT150),REGION!DT150-Ukraine!DT150,""),"")</f>
        <v/>
      </c>
      <c r="N150" s="40" t="str">
        <f>IF($A150=2,IF(ISNUMBER(REGION!DU150-Ukraine!DU150),REGION!DU150-Ukraine!DU150,""),"")</f>
        <v/>
      </c>
      <c r="O150" s="40" t="str">
        <f>IF($A150=2,IF(ISNUMBER(REGION!DV150-Ukraine!DV150),REGION!DV150-Ukraine!DV150,""),"")</f>
        <v/>
      </c>
      <c r="P150" s="40" t="str">
        <f>IF($A150=2,IF(ISNUMBER(REGION!DW150-Ukraine!DW150),REGION!DW150-Ukraine!DW150,""),"")</f>
        <v/>
      </c>
      <c r="Q150" s="40" t="str">
        <f>IF($A150=2,IF(ISNUMBER(REGION!DX150-Ukraine!DX150),REGION!DX150-Ukraine!DX150,""),"")</f>
        <v/>
      </c>
      <c r="R150" s="41" t="str">
        <f>IF($A150=2,IF(ISNUMBER(REGION!DY150-Ukraine!DY150),REGION!DY150-Ukraine!DY150,""),"")</f>
        <v/>
      </c>
      <c r="S150" s="44" t="str">
        <f t="shared" si="11"/>
        <v/>
      </c>
      <c r="T150" s="1" t="str">
        <f t="shared" si="14"/>
        <v/>
      </c>
      <c r="V150" s="1" t="str">
        <f t="shared" si="12"/>
        <v/>
      </c>
      <c r="W150" s="40" t="str">
        <f>IF(V150&gt;1,Employment!$S150,"")</f>
        <v/>
      </c>
    </row>
    <row r="151" spans="1:23" ht="10.5" x14ac:dyDescent="0.25">
      <c r="A151" s="39">
        <f>'Industry selection'!C151</f>
        <v>2</v>
      </c>
      <c r="B151" s="2">
        <v>32.5</v>
      </c>
      <c r="C151" s="2" t="s">
        <v>304</v>
      </c>
      <c r="D151" s="40">
        <f>IF($A151=2,IF(ISNUMBER(REGION!DT151-REGION!DT$4),REGION!DT151-REGION!DT$4,""),"")</f>
        <v>-8.7739289688596234E-2</v>
      </c>
      <c r="E151" s="40">
        <f>IF($A151=2,IF(ISNUMBER(REGION!DU151-REGION!DU$4),REGION!DU151-REGION!DU$4,""),"")</f>
        <v>-0.11466527761562317</v>
      </c>
      <c r="F151" s="40">
        <f>IF($A151=2,IF(ISNUMBER(REGION!DV151-REGION!DV$4),REGION!DV151-REGION!DV$4,""),"")</f>
        <v>-6.5133569958159221E-2</v>
      </c>
      <c r="G151" s="40">
        <f>IF($A151=2,IF(ISNUMBER(REGION!DW151-REGION!DW$4),REGION!DW151-REGION!DW$4,""),"")</f>
        <v>6.1556054660096837E-2</v>
      </c>
      <c r="H151" s="40" t="str">
        <f>IF($A151=2,IF(ISNUMBER(REGION!DX151-REGION!DX$4),REGION!DX151-REGION!DX$4,""),"")</f>
        <v/>
      </c>
      <c r="I151" s="41">
        <f>IF($A151=2,IF(ISNUMBER(REGION!DY151-REGION!DY$4),REGION!DY151-REGION!DY$4,""),"")</f>
        <v>-1.0855931886724135</v>
      </c>
      <c r="J151" s="44">
        <f t="shared" si="10"/>
        <v>1</v>
      </c>
      <c r="K151" s="1" t="str">
        <f t="shared" si="13"/>
        <v/>
      </c>
      <c r="M151" s="40">
        <f>IF($A151=2,IF(ISNUMBER(REGION!DT151-Ukraine!DT151),REGION!DT151-Ukraine!DT151,""),"")</f>
        <v>9.3098520059495815E-3</v>
      </c>
      <c r="N151" s="40">
        <f>IF($A151=2,IF(ISNUMBER(REGION!DU151-Ukraine!DU151),REGION!DU151-Ukraine!DU151,""),"")</f>
        <v>-5.4450965123307604E-2</v>
      </c>
      <c r="O151" s="40">
        <f>IF($A151=2,IF(ISNUMBER(REGION!DV151-Ukraine!DV151),REGION!DV151-Ukraine!DV151,""),"")</f>
        <v>-4.1890698002779336E-2</v>
      </c>
      <c r="P151" s="40">
        <f>IF($A151=2,IF(ISNUMBER(REGION!DW151-Ukraine!DW151),REGION!DW151-Ukraine!DW151,""),"")</f>
        <v>9.5243781099827451E-3</v>
      </c>
      <c r="Q151" s="40" t="str">
        <f>IF($A151=2,IF(ISNUMBER(REGION!DX151-Ukraine!DX151),REGION!DX151-Ukraine!DX151,""),"")</f>
        <v/>
      </c>
      <c r="R151" s="41">
        <f>IF($A151=2,IF(ISNUMBER(REGION!DY151-Ukraine!DY151),REGION!DY151-Ukraine!DY151,""),"")</f>
        <v>-0.39649465649363602</v>
      </c>
      <c r="S151" s="44">
        <f t="shared" si="11"/>
        <v>2</v>
      </c>
      <c r="T151" s="1" t="str">
        <f t="shared" si="14"/>
        <v/>
      </c>
      <c r="V151" s="1">
        <f t="shared" si="12"/>
        <v>0</v>
      </c>
      <c r="W151" s="40" t="str">
        <f>IF(V151&gt;1,Employment!$S151,"")</f>
        <v/>
      </c>
    </row>
    <row r="152" spans="1:23" ht="10.5" x14ac:dyDescent="0.25">
      <c r="A152" s="39">
        <f>'Industry selection'!C152</f>
        <v>1</v>
      </c>
      <c r="B152" s="2">
        <v>32.9</v>
      </c>
      <c r="C152" s="2" t="s">
        <v>306</v>
      </c>
      <c r="D152" s="40" t="str">
        <f>IF($A152=2,IF(ISNUMBER(REGION!DT152-REGION!DT$4),REGION!DT152-REGION!DT$4,""),"")</f>
        <v/>
      </c>
      <c r="E152" s="40" t="str">
        <f>IF($A152=2,IF(ISNUMBER(REGION!DU152-REGION!DU$4),REGION!DU152-REGION!DU$4,""),"")</f>
        <v/>
      </c>
      <c r="F152" s="40" t="str">
        <f>IF($A152=2,IF(ISNUMBER(REGION!DV152-REGION!DV$4),REGION!DV152-REGION!DV$4,""),"")</f>
        <v/>
      </c>
      <c r="G152" s="40" t="str">
        <f>IF($A152=2,IF(ISNUMBER(REGION!DW152-REGION!DW$4),REGION!DW152-REGION!DW$4,""),"")</f>
        <v/>
      </c>
      <c r="H152" s="40" t="str">
        <f>IF($A152=2,IF(ISNUMBER(REGION!DX152-REGION!DX$4),REGION!DX152-REGION!DX$4,""),"")</f>
        <v/>
      </c>
      <c r="I152" s="41" t="str">
        <f>IF($A152=2,IF(ISNUMBER(REGION!DY152-REGION!DY$4),REGION!DY152-REGION!DY$4,""),"")</f>
        <v/>
      </c>
      <c r="J152" s="44" t="str">
        <f t="shared" si="10"/>
        <v/>
      </c>
      <c r="K152" s="1" t="str">
        <f t="shared" si="13"/>
        <v/>
      </c>
      <c r="M152" s="40" t="str">
        <f>IF($A152=2,IF(ISNUMBER(REGION!DT152-Ukraine!DT152),REGION!DT152-Ukraine!DT152,""),"")</f>
        <v/>
      </c>
      <c r="N152" s="40" t="str">
        <f>IF($A152=2,IF(ISNUMBER(REGION!DU152-Ukraine!DU152),REGION!DU152-Ukraine!DU152,""),"")</f>
        <v/>
      </c>
      <c r="O152" s="40" t="str">
        <f>IF($A152=2,IF(ISNUMBER(REGION!DV152-Ukraine!DV152),REGION!DV152-Ukraine!DV152,""),"")</f>
        <v/>
      </c>
      <c r="P152" s="40" t="str">
        <f>IF($A152=2,IF(ISNUMBER(REGION!DW152-Ukraine!DW152),REGION!DW152-Ukraine!DW152,""),"")</f>
        <v/>
      </c>
      <c r="Q152" s="40" t="str">
        <f>IF($A152=2,IF(ISNUMBER(REGION!DX152-Ukraine!DX152),REGION!DX152-Ukraine!DX152,""),"")</f>
        <v/>
      </c>
      <c r="R152" s="41" t="str">
        <f>IF($A152=2,IF(ISNUMBER(REGION!DY152-Ukraine!DY152),REGION!DY152-Ukraine!DY152,""),"")</f>
        <v/>
      </c>
      <c r="S152" s="44" t="str">
        <f t="shared" si="11"/>
        <v/>
      </c>
      <c r="T152" s="1" t="str">
        <f t="shared" si="14"/>
        <v/>
      </c>
      <c r="V152" s="1" t="str">
        <f t="shared" si="12"/>
        <v/>
      </c>
      <c r="W152" s="40" t="str">
        <f>IF(V152&gt;1,Employment!$S152,"")</f>
        <v/>
      </c>
    </row>
    <row r="153" spans="1:23" ht="10.5" x14ac:dyDescent="0.25">
      <c r="A153" s="39" t="str">
        <f>'Industry selection'!C153</f>
        <v/>
      </c>
      <c r="B153" s="2">
        <v>33</v>
      </c>
      <c r="C153" s="2" t="s">
        <v>308</v>
      </c>
      <c r="D153" s="40" t="str">
        <f>IF($A153=2,IF(ISNUMBER(REGION!DT153-REGION!DT$4),REGION!DT153-REGION!DT$4,""),"")</f>
        <v/>
      </c>
      <c r="E153" s="40" t="str">
        <f>IF($A153=2,IF(ISNUMBER(REGION!DU153-REGION!DU$4),REGION!DU153-REGION!DU$4,""),"")</f>
        <v/>
      </c>
      <c r="F153" s="40" t="str">
        <f>IF($A153=2,IF(ISNUMBER(REGION!DV153-REGION!DV$4),REGION!DV153-REGION!DV$4,""),"")</f>
        <v/>
      </c>
      <c r="G153" s="40" t="str">
        <f>IF($A153=2,IF(ISNUMBER(REGION!DW153-REGION!DW$4),REGION!DW153-REGION!DW$4,""),"")</f>
        <v/>
      </c>
      <c r="H153" s="40" t="str">
        <f>IF($A153=2,IF(ISNUMBER(REGION!DX153-REGION!DX$4),REGION!DX153-REGION!DX$4,""),"")</f>
        <v/>
      </c>
      <c r="I153" s="41" t="str">
        <f>IF($A153=2,IF(ISNUMBER(REGION!DY153-REGION!DY$4),REGION!DY153-REGION!DY$4,""),"")</f>
        <v/>
      </c>
      <c r="J153" s="44" t="str">
        <f t="shared" si="10"/>
        <v/>
      </c>
      <c r="K153" s="1" t="str">
        <f t="shared" si="13"/>
        <v/>
      </c>
      <c r="M153" s="40" t="str">
        <f>IF($A153=2,IF(ISNUMBER(REGION!DT153-Ukraine!DT153),REGION!DT153-Ukraine!DT153,""),"")</f>
        <v/>
      </c>
      <c r="N153" s="40" t="str">
        <f>IF($A153=2,IF(ISNUMBER(REGION!DU153-Ukraine!DU153),REGION!DU153-Ukraine!DU153,""),"")</f>
        <v/>
      </c>
      <c r="O153" s="40" t="str">
        <f>IF($A153=2,IF(ISNUMBER(REGION!DV153-Ukraine!DV153),REGION!DV153-Ukraine!DV153,""),"")</f>
        <v/>
      </c>
      <c r="P153" s="40" t="str">
        <f>IF($A153=2,IF(ISNUMBER(REGION!DW153-Ukraine!DW153),REGION!DW153-Ukraine!DW153,""),"")</f>
        <v/>
      </c>
      <c r="Q153" s="40" t="str">
        <f>IF($A153=2,IF(ISNUMBER(REGION!DX153-Ukraine!DX153),REGION!DX153-Ukraine!DX153,""),"")</f>
        <v/>
      </c>
      <c r="R153" s="41" t="str">
        <f>IF($A153=2,IF(ISNUMBER(REGION!DY153-Ukraine!DY153),REGION!DY153-Ukraine!DY153,""),"")</f>
        <v/>
      </c>
      <c r="S153" s="44" t="str">
        <f t="shared" si="11"/>
        <v/>
      </c>
      <c r="T153" s="1" t="str">
        <f t="shared" si="14"/>
        <v/>
      </c>
      <c r="V153" s="1" t="str">
        <f t="shared" si="12"/>
        <v/>
      </c>
      <c r="W153" s="40" t="str">
        <f>IF(V153&gt;1,Employment!$S153,"")</f>
        <v/>
      </c>
    </row>
    <row r="154" spans="1:23" ht="10.5" x14ac:dyDescent="0.25">
      <c r="A154" s="39">
        <f>'Industry selection'!C154</f>
        <v>2</v>
      </c>
      <c r="B154" s="2">
        <v>33.1</v>
      </c>
      <c r="C154" s="2" t="s">
        <v>310</v>
      </c>
      <c r="D154" s="40">
        <f>IF($A154=2,IF(ISNUMBER(REGION!DT154-REGION!DT$4),REGION!DT154-REGION!DT$4,""),"")</f>
        <v>0.30756035758551903</v>
      </c>
      <c r="E154" s="40">
        <f>IF($A154=2,IF(ISNUMBER(REGION!DU154-REGION!DU$4),REGION!DU154-REGION!DU$4,""),"")</f>
        <v>0.35165842448390605</v>
      </c>
      <c r="F154" s="40">
        <f>IF($A154=2,IF(ISNUMBER(REGION!DV154-REGION!DV$4),REGION!DV154-REGION!DV$4,""),"")</f>
        <v>-0.20960341580638908</v>
      </c>
      <c r="G154" s="40">
        <f>IF($A154=2,IF(ISNUMBER(REGION!DW154-REGION!DW$4),REGION!DW154-REGION!DW$4,""),"")</f>
        <v>0.16061237161022679</v>
      </c>
      <c r="H154" s="40" t="str">
        <f>IF($A154=2,IF(ISNUMBER(REGION!DX154-REGION!DX$4),REGION!DX154-REGION!DX$4,""),"")</f>
        <v/>
      </c>
      <c r="I154" s="41">
        <f>IF($A154=2,IF(ISNUMBER(REGION!DY154-REGION!DY$4),REGION!DY154-REGION!DY$4,""),"")</f>
        <v>0.32911629568957856</v>
      </c>
      <c r="J154" s="44">
        <f t="shared" si="10"/>
        <v>3</v>
      </c>
      <c r="K154" s="1">
        <f t="shared" si="13"/>
        <v>1</v>
      </c>
      <c r="M154" s="40">
        <f>IF($A154=2,IF(ISNUMBER(REGION!DT154-Ukraine!DT154),REGION!DT154-Ukraine!DT154,""),"")</f>
        <v>0.36867277176798918</v>
      </c>
      <c r="N154" s="40">
        <f>IF($A154=2,IF(ISNUMBER(REGION!DU154-Ukraine!DU154),REGION!DU154-Ukraine!DU154,""),"")</f>
        <v>0.25737565342416802</v>
      </c>
      <c r="O154" s="40">
        <f>IF($A154=2,IF(ISNUMBER(REGION!DV154-Ukraine!DV154),REGION!DV154-Ukraine!DV154,""),"")</f>
        <v>-0.16175426530190729</v>
      </c>
      <c r="P154" s="40">
        <f>IF($A154=2,IF(ISNUMBER(REGION!DW154-Ukraine!DW154),REGION!DW154-Ukraine!DW154,""),"")</f>
        <v>9.7792566247380641E-2</v>
      </c>
      <c r="Q154" s="40" t="str">
        <f>IF($A154=2,IF(ISNUMBER(REGION!DX154-Ukraine!DX154),REGION!DX154-Ukraine!DX154,""),"")</f>
        <v/>
      </c>
      <c r="R154" s="41">
        <f>IF($A154=2,IF(ISNUMBER(REGION!DY154-Ukraine!DY154),REGION!DY154-Ukraine!DY154,""),"")</f>
        <v>0.34673849052259564</v>
      </c>
      <c r="S154" s="44">
        <f t="shared" si="11"/>
        <v>3</v>
      </c>
      <c r="T154" s="1">
        <f t="shared" si="14"/>
        <v>1</v>
      </c>
      <c r="V154" s="1">
        <f t="shared" si="12"/>
        <v>2</v>
      </c>
      <c r="W154" s="40">
        <f>IF(V154&gt;1,Employment!$S154,"")</f>
        <v>2.4689225403289584E-3</v>
      </c>
    </row>
    <row r="155" spans="1:23" ht="10.5" x14ac:dyDescent="0.25">
      <c r="A155" s="39">
        <f>'Industry selection'!C155</f>
        <v>2</v>
      </c>
      <c r="B155" s="2">
        <v>33.200000000000003</v>
      </c>
      <c r="C155" s="2" t="s">
        <v>312</v>
      </c>
      <c r="D155" s="40">
        <f>IF($A155=2,IF(ISNUMBER(REGION!DT155-REGION!DT$4),REGION!DT155-REGION!DT$4,""),"")</f>
        <v>0.51033547073770058</v>
      </c>
      <c r="E155" s="40">
        <f>IF($A155=2,IF(ISNUMBER(REGION!DU155-REGION!DU$4),REGION!DU155-REGION!DU$4,""),"")</f>
        <v>-0.4297344285511514</v>
      </c>
      <c r="F155" s="40">
        <f>IF($A155=2,IF(ISNUMBER(REGION!DV155-REGION!DV$4),REGION!DV155-REGION!DV$4,""),"")</f>
        <v>-0.28107445547114174</v>
      </c>
      <c r="G155" s="40">
        <f>IF($A155=2,IF(ISNUMBER(REGION!DW155-REGION!DW$4),REGION!DW155-REGION!DW$4,""),"")</f>
        <v>0.40975896128936284</v>
      </c>
      <c r="H155" s="40" t="str">
        <f>IF($A155=2,IF(ISNUMBER(REGION!DX155-REGION!DX$4),REGION!DX155-REGION!DX$4,""),"")</f>
        <v/>
      </c>
      <c r="I155" s="41">
        <f>IF($A155=2,IF(ISNUMBER(REGION!DY155-REGION!DY$4),REGION!DY155-REGION!DY$4,""),"")</f>
        <v>-0.86373898537531812</v>
      </c>
      <c r="J155" s="44">
        <f t="shared" si="10"/>
        <v>2</v>
      </c>
      <c r="K155" s="1" t="str">
        <f t="shared" si="13"/>
        <v/>
      </c>
      <c r="M155" s="40">
        <f>IF($A155=2,IF(ISNUMBER(REGION!DT155-Ukraine!DT155),REGION!DT155-Ukraine!DT155,""),"")</f>
        <v>0.58023270137084193</v>
      </c>
      <c r="N155" s="40">
        <f>IF($A155=2,IF(ISNUMBER(REGION!DU155-Ukraine!DU155),REGION!DU155-Ukraine!DU155,""),"")</f>
        <v>-0.41483444873609721</v>
      </c>
      <c r="O155" s="40">
        <f>IF($A155=2,IF(ISNUMBER(REGION!DV155-Ukraine!DV155),REGION!DV155-Ukraine!DV155,""),"")</f>
        <v>-0.28669399779056892</v>
      </c>
      <c r="P155" s="40">
        <f>IF($A155=2,IF(ISNUMBER(REGION!DW155-Ukraine!DW155),REGION!DW155-Ukraine!DW155,""),"")</f>
        <v>0.37456302020881171</v>
      </c>
      <c r="Q155" s="40" t="str">
        <f>IF($A155=2,IF(ISNUMBER(REGION!DX155-Ukraine!DX155),REGION!DX155-Ukraine!DX155,""),"")</f>
        <v/>
      </c>
      <c r="R155" s="41">
        <f>IF($A155=2,IF(ISNUMBER(REGION!DY155-Ukraine!DY155),REGION!DY155-Ukraine!DY155,""),"")</f>
        <v>-0.87787516450771608</v>
      </c>
      <c r="S155" s="44">
        <f t="shared" si="11"/>
        <v>2</v>
      </c>
      <c r="T155" s="1" t="str">
        <f t="shared" si="14"/>
        <v/>
      </c>
      <c r="V155" s="1">
        <f t="shared" si="12"/>
        <v>0</v>
      </c>
      <c r="W155" s="40" t="str">
        <f>IF(V155&gt;1,Employment!$S155,"")</f>
        <v/>
      </c>
    </row>
    <row r="156" spans="1:23" ht="10.5" x14ac:dyDescent="0.25">
      <c r="A156" s="39" t="str">
        <f>'Industry selection'!C156</f>
        <v/>
      </c>
      <c r="B156" s="2" t="s">
        <v>314</v>
      </c>
      <c r="C156" s="2" t="s">
        <v>315</v>
      </c>
      <c r="D156" s="40" t="str">
        <f>IF($A156=2,IF(ISNUMBER(REGION!DT156-REGION!DT$4),REGION!DT156-REGION!DT$4,""),"")</f>
        <v/>
      </c>
      <c r="E156" s="40" t="str">
        <f>IF($A156=2,IF(ISNUMBER(REGION!DU156-REGION!DU$4),REGION!DU156-REGION!DU$4,""),"")</f>
        <v/>
      </c>
      <c r="F156" s="40" t="str">
        <f>IF($A156=2,IF(ISNUMBER(REGION!DV156-REGION!DV$4),REGION!DV156-REGION!DV$4,""),"")</f>
        <v/>
      </c>
      <c r="G156" s="40" t="str">
        <f>IF($A156=2,IF(ISNUMBER(REGION!DW156-REGION!DW$4),REGION!DW156-REGION!DW$4,""),"")</f>
        <v/>
      </c>
      <c r="H156" s="40" t="str">
        <f>IF($A156=2,IF(ISNUMBER(REGION!DX156-REGION!DX$4),REGION!DX156-REGION!DX$4,""),"")</f>
        <v/>
      </c>
      <c r="I156" s="41" t="str">
        <f>IF($A156=2,IF(ISNUMBER(REGION!DY156-REGION!DY$4),REGION!DY156-REGION!DY$4,""),"")</f>
        <v/>
      </c>
      <c r="J156" s="44" t="str">
        <f t="shared" si="10"/>
        <v/>
      </c>
      <c r="K156" s="1" t="str">
        <f t="shared" si="13"/>
        <v/>
      </c>
      <c r="M156" s="40" t="str">
        <f>IF($A156=2,IF(ISNUMBER(REGION!DT156-Ukraine!DT156),REGION!DT156-Ukraine!DT156,""),"")</f>
        <v/>
      </c>
      <c r="N156" s="40" t="str">
        <f>IF($A156=2,IF(ISNUMBER(REGION!DU156-Ukraine!DU156),REGION!DU156-Ukraine!DU156,""),"")</f>
        <v/>
      </c>
      <c r="O156" s="40" t="str">
        <f>IF($A156=2,IF(ISNUMBER(REGION!DV156-Ukraine!DV156),REGION!DV156-Ukraine!DV156,""),"")</f>
        <v/>
      </c>
      <c r="P156" s="40" t="str">
        <f>IF($A156=2,IF(ISNUMBER(REGION!DW156-Ukraine!DW156),REGION!DW156-Ukraine!DW156,""),"")</f>
        <v/>
      </c>
      <c r="Q156" s="40" t="str">
        <f>IF($A156=2,IF(ISNUMBER(REGION!DX156-Ukraine!DX156),REGION!DX156-Ukraine!DX156,""),"")</f>
        <v/>
      </c>
      <c r="R156" s="41" t="str">
        <f>IF($A156=2,IF(ISNUMBER(REGION!DY156-Ukraine!DY156),REGION!DY156-Ukraine!DY156,""),"")</f>
        <v/>
      </c>
      <c r="S156" s="44" t="str">
        <f t="shared" si="11"/>
        <v/>
      </c>
      <c r="T156" s="1" t="str">
        <f t="shared" si="14"/>
        <v/>
      </c>
      <c r="V156" s="1" t="str">
        <f t="shared" si="12"/>
        <v/>
      </c>
      <c r="W156" s="40" t="str">
        <f>IF(V156&gt;1,Employment!$S156,"")</f>
        <v/>
      </c>
    </row>
    <row r="157" spans="1:23" ht="10.5" x14ac:dyDescent="0.25">
      <c r="A157" s="39" t="str">
        <f>'Industry selection'!C157</f>
        <v/>
      </c>
      <c r="B157" s="2">
        <v>35</v>
      </c>
      <c r="C157" s="2" t="s">
        <v>316</v>
      </c>
      <c r="D157" s="40" t="str">
        <f>IF($A157=2,IF(ISNUMBER(REGION!DT157-REGION!DT$4),REGION!DT157-REGION!DT$4,""),"")</f>
        <v/>
      </c>
      <c r="E157" s="40" t="str">
        <f>IF($A157=2,IF(ISNUMBER(REGION!DU157-REGION!DU$4),REGION!DU157-REGION!DU$4,""),"")</f>
        <v/>
      </c>
      <c r="F157" s="40" t="str">
        <f>IF($A157=2,IF(ISNUMBER(REGION!DV157-REGION!DV$4),REGION!DV157-REGION!DV$4,""),"")</f>
        <v/>
      </c>
      <c r="G157" s="40" t="str">
        <f>IF($A157=2,IF(ISNUMBER(REGION!DW157-REGION!DW$4),REGION!DW157-REGION!DW$4,""),"")</f>
        <v/>
      </c>
      <c r="H157" s="40" t="str">
        <f>IF($A157=2,IF(ISNUMBER(REGION!DX157-REGION!DX$4),REGION!DX157-REGION!DX$4,""),"")</f>
        <v/>
      </c>
      <c r="I157" s="41" t="str">
        <f>IF($A157=2,IF(ISNUMBER(REGION!DY157-REGION!DY$4),REGION!DY157-REGION!DY$4,""),"")</f>
        <v/>
      </c>
      <c r="J157" s="44" t="str">
        <f t="shared" si="10"/>
        <v/>
      </c>
      <c r="K157" s="1" t="str">
        <f t="shared" si="13"/>
        <v/>
      </c>
      <c r="M157" s="40" t="str">
        <f>IF($A157=2,IF(ISNUMBER(REGION!DT157-Ukraine!DT157),REGION!DT157-Ukraine!DT157,""),"")</f>
        <v/>
      </c>
      <c r="N157" s="40" t="str">
        <f>IF($A157=2,IF(ISNUMBER(REGION!DU157-Ukraine!DU157),REGION!DU157-Ukraine!DU157,""),"")</f>
        <v/>
      </c>
      <c r="O157" s="40" t="str">
        <f>IF($A157=2,IF(ISNUMBER(REGION!DV157-Ukraine!DV157),REGION!DV157-Ukraine!DV157,""),"")</f>
        <v/>
      </c>
      <c r="P157" s="40" t="str">
        <f>IF($A157=2,IF(ISNUMBER(REGION!DW157-Ukraine!DW157),REGION!DW157-Ukraine!DW157,""),"")</f>
        <v/>
      </c>
      <c r="Q157" s="40" t="str">
        <f>IF($A157=2,IF(ISNUMBER(REGION!DX157-Ukraine!DX157),REGION!DX157-Ukraine!DX157,""),"")</f>
        <v/>
      </c>
      <c r="R157" s="41" t="str">
        <f>IF($A157=2,IF(ISNUMBER(REGION!DY157-Ukraine!DY157),REGION!DY157-Ukraine!DY157,""),"")</f>
        <v/>
      </c>
      <c r="S157" s="44" t="str">
        <f t="shared" si="11"/>
        <v/>
      </c>
      <c r="T157" s="1" t="str">
        <f t="shared" si="14"/>
        <v/>
      </c>
      <c r="V157" s="1" t="str">
        <f t="shared" si="12"/>
        <v/>
      </c>
      <c r="W157" s="40" t="str">
        <f>IF(V157&gt;1,Employment!$S157,"")</f>
        <v/>
      </c>
    </row>
    <row r="158" spans="1:23" ht="10.5" x14ac:dyDescent="0.25">
      <c r="A158" s="39">
        <f>'Industry selection'!C158</f>
        <v>1</v>
      </c>
      <c r="B158" s="2">
        <v>35.1</v>
      </c>
      <c r="C158" s="2" t="s">
        <v>318</v>
      </c>
      <c r="D158" s="40" t="str">
        <f>IF($A158=2,IF(ISNUMBER(REGION!DT158-REGION!DT$4),REGION!DT158-REGION!DT$4,""),"")</f>
        <v/>
      </c>
      <c r="E158" s="40" t="str">
        <f>IF($A158=2,IF(ISNUMBER(REGION!DU158-REGION!DU$4),REGION!DU158-REGION!DU$4,""),"")</f>
        <v/>
      </c>
      <c r="F158" s="40" t="str">
        <f>IF($A158=2,IF(ISNUMBER(REGION!DV158-REGION!DV$4),REGION!DV158-REGION!DV$4,""),"")</f>
        <v/>
      </c>
      <c r="G158" s="40" t="str">
        <f>IF($A158=2,IF(ISNUMBER(REGION!DW158-REGION!DW$4),REGION!DW158-REGION!DW$4,""),"")</f>
        <v/>
      </c>
      <c r="H158" s="40" t="str">
        <f>IF($A158=2,IF(ISNUMBER(REGION!DX158-REGION!DX$4),REGION!DX158-REGION!DX$4,""),"")</f>
        <v/>
      </c>
      <c r="I158" s="41" t="str">
        <f>IF($A158=2,IF(ISNUMBER(REGION!DY158-REGION!DY$4),REGION!DY158-REGION!DY$4,""),"")</f>
        <v/>
      </c>
      <c r="J158" s="44" t="str">
        <f t="shared" si="10"/>
        <v/>
      </c>
      <c r="K158" s="1" t="str">
        <f t="shared" si="13"/>
        <v/>
      </c>
      <c r="M158" s="40" t="str">
        <f>IF($A158=2,IF(ISNUMBER(REGION!DT158-Ukraine!DT158),REGION!DT158-Ukraine!DT158,""),"")</f>
        <v/>
      </c>
      <c r="N158" s="40" t="str">
        <f>IF($A158=2,IF(ISNUMBER(REGION!DU158-Ukraine!DU158),REGION!DU158-Ukraine!DU158,""),"")</f>
        <v/>
      </c>
      <c r="O158" s="40" t="str">
        <f>IF($A158=2,IF(ISNUMBER(REGION!DV158-Ukraine!DV158),REGION!DV158-Ukraine!DV158,""),"")</f>
        <v/>
      </c>
      <c r="P158" s="40" t="str">
        <f>IF($A158=2,IF(ISNUMBER(REGION!DW158-Ukraine!DW158),REGION!DW158-Ukraine!DW158,""),"")</f>
        <v/>
      </c>
      <c r="Q158" s="40" t="str">
        <f>IF($A158=2,IF(ISNUMBER(REGION!DX158-Ukraine!DX158),REGION!DX158-Ukraine!DX158,""),"")</f>
        <v/>
      </c>
      <c r="R158" s="41" t="str">
        <f>IF($A158=2,IF(ISNUMBER(REGION!DY158-Ukraine!DY158),REGION!DY158-Ukraine!DY158,""),"")</f>
        <v/>
      </c>
      <c r="S158" s="44" t="str">
        <f t="shared" si="11"/>
        <v/>
      </c>
      <c r="T158" s="1" t="str">
        <f t="shared" si="14"/>
        <v/>
      </c>
      <c r="V158" s="1" t="str">
        <f t="shared" si="12"/>
        <v/>
      </c>
      <c r="W158" s="40" t="str">
        <f>IF(V158&gt;1,Employment!$S158,"")</f>
        <v/>
      </c>
    </row>
    <row r="159" spans="1:23" ht="10.5" x14ac:dyDescent="0.25">
      <c r="A159" s="39">
        <f>'Industry selection'!C159</f>
        <v>1</v>
      </c>
      <c r="B159" s="2">
        <v>35.200000000000003</v>
      </c>
      <c r="C159" s="2" t="s">
        <v>320</v>
      </c>
      <c r="D159" s="40" t="str">
        <f>IF($A159=2,IF(ISNUMBER(REGION!DT159-REGION!DT$4),REGION!DT159-REGION!DT$4,""),"")</f>
        <v/>
      </c>
      <c r="E159" s="40" t="str">
        <f>IF($A159=2,IF(ISNUMBER(REGION!DU159-REGION!DU$4),REGION!DU159-REGION!DU$4,""),"")</f>
        <v/>
      </c>
      <c r="F159" s="40" t="str">
        <f>IF($A159=2,IF(ISNUMBER(REGION!DV159-REGION!DV$4),REGION!DV159-REGION!DV$4,""),"")</f>
        <v/>
      </c>
      <c r="G159" s="40" t="str">
        <f>IF($A159=2,IF(ISNUMBER(REGION!DW159-REGION!DW$4),REGION!DW159-REGION!DW$4,""),"")</f>
        <v/>
      </c>
      <c r="H159" s="40" t="str">
        <f>IF($A159=2,IF(ISNUMBER(REGION!DX159-REGION!DX$4),REGION!DX159-REGION!DX$4,""),"")</f>
        <v/>
      </c>
      <c r="I159" s="41" t="str">
        <f>IF($A159=2,IF(ISNUMBER(REGION!DY159-REGION!DY$4),REGION!DY159-REGION!DY$4,""),"")</f>
        <v/>
      </c>
      <c r="J159" s="44" t="str">
        <f t="shared" si="10"/>
        <v/>
      </c>
      <c r="K159" s="1" t="str">
        <f t="shared" si="13"/>
        <v/>
      </c>
      <c r="M159" s="40" t="str">
        <f>IF($A159=2,IF(ISNUMBER(REGION!DT159-Ukraine!DT159),REGION!DT159-Ukraine!DT159,""),"")</f>
        <v/>
      </c>
      <c r="N159" s="40" t="str">
        <f>IF($A159=2,IF(ISNUMBER(REGION!DU159-Ukraine!DU159),REGION!DU159-Ukraine!DU159,""),"")</f>
        <v/>
      </c>
      <c r="O159" s="40" t="str">
        <f>IF($A159=2,IF(ISNUMBER(REGION!DV159-Ukraine!DV159),REGION!DV159-Ukraine!DV159,""),"")</f>
        <v/>
      </c>
      <c r="P159" s="40" t="str">
        <f>IF($A159=2,IF(ISNUMBER(REGION!DW159-Ukraine!DW159),REGION!DW159-Ukraine!DW159,""),"")</f>
        <v/>
      </c>
      <c r="Q159" s="40" t="str">
        <f>IF($A159=2,IF(ISNUMBER(REGION!DX159-Ukraine!DX159),REGION!DX159-Ukraine!DX159,""),"")</f>
        <v/>
      </c>
      <c r="R159" s="41" t="str">
        <f>IF($A159=2,IF(ISNUMBER(REGION!DY159-Ukraine!DY159),REGION!DY159-Ukraine!DY159,""),"")</f>
        <v/>
      </c>
      <c r="S159" s="44" t="str">
        <f t="shared" si="11"/>
        <v/>
      </c>
      <c r="T159" s="1" t="str">
        <f t="shared" si="14"/>
        <v/>
      </c>
      <c r="V159" s="1" t="str">
        <f t="shared" si="12"/>
        <v/>
      </c>
      <c r="W159" s="40" t="str">
        <f>IF(V159&gt;1,Employment!$S159,"")</f>
        <v/>
      </c>
    </row>
    <row r="160" spans="1:23" ht="10.5" x14ac:dyDescent="0.25">
      <c r="A160" s="39">
        <f>'Industry selection'!C160</f>
        <v>2</v>
      </c>
      <c r="B160" s="2">
        <v>35.299999999999997</v>
      </c>
      <c r="C160" s="2" t="s">
        <v>322</v>
      </c>
      <c r="D160" s="40" t="str">
        <f>IF($A160=2,IF(ISNUMBER(REGION!DT160-REGION!DT$4),REGION!DT160-REGION!DT$4,""),"")</f>
        <v/>
      </c>
      <c r="E160" s="40">
        <f>IF($A160=2,IF(ISNUMBER(REGION!DU160-REGION!DU$4),REGION!DU160-REGION!DU$4,""),"")</f>
        <v>-6.1090964987770224E-2</v>
      </c>
      <c r="F160" s="40">
        <f>IF($A160=2,IF(ISNUMBER(REGION!DV160-REGION!DV$4),REGION!DV160-REGION!DV$4,""),"")</f>
        <v>-0.17772491964181802</v>
      </c>
      <c r="G160" s="40">
        <f>IF($A160=2,IF(ISNUMBER(REGION!DW160-REGION!DW$4),REGION!DW160-REGION!DW$4,""),"")</f>
        <v>1.9083903563748006E-2</v>
      </c>
      <c r="H160" s="40" t="str">
        <f>IF($A160=2,IF(ISNUMBER(REGION!DX160-REGION!DX$4),REGION!DX160-REGION!DX$4,""),"")</f>
        <v/>
      </c>
      <c r="I160" s="41" t="str">
        <f>IF($A160=2,IF(ISNUMBER(REGION!DY160-REGION!DY$4),REGION!DY160-REGION!DY$4,""),"")</f>
        <v/>
      </c>
      <c r="J160" s="44">
        <f t="shared" si="10"/>
        <v>1</v>
      </c>
      <c r="K160" s="1">
        <f t="shared" si="13"/>
        <v>0</v>
      </c>
      <c r="M160" s="40" t="str">
        <f>IF($A160=2,IF(ISNUMBER(REGION!DT160-Ukraine!DT160),REGION!DT160-Ukraine!DT160,""),"")</f>
        <v/>
      </c>
      <c r="N160" s="40">
        <f>IF($A160=2,IF(ISNUMBER(REGION!DU160-Ukraine!DU160),REGION!DU160-Ukraine!DU160,""),"")</f>
        <v>9.6880837093315741E-2</v>
      </c>
      <c r="O160" s="40">
        <f>IF($A160=2,IF(ISNUMBER(REGION!DV160-Ukraine!DV160),REGION!DV160-Ukraine!DV160,""),"")</f>
        <v>-0.1655962098795023</v>
      </c>
      <c r="P160" s="40">
        <f>IF($A160=2,IF(ISNUMBER(REGION!DW160-Ukraine!DW160),REGION!DW160-Ukraine!DW160,""),"")</f>
        <v>7.9606383608111342E-2</v>
      </c>
      <c r="Q160" s="40" t="str">
        <f>IF($A160=2,IF(ISNUMBER(REGION!DX160-Ukraine!DX160),REGION!DX160-Ukraine!DX160,""),"")</f>
        <v/>
      </c>
      <c r="R160" s="41" t="str">
        <f>IF($A160=2,IF(ISNUMBER(REGION!DY160-Ukraine!DY160),REGION!DY160-Ukraine!DY160,""),"")</f>
        <v/>
      </c>
      <c r="S160" s="44">
        <f t="shared" si="11"/>
        <v>2</v>
      </c>
      <c r="T160" s="1">
        <f t="shared" si="14"/>
        <v>0</v>
      </c>
      <c r="V160" s="1">
        <f t="shared" si="12"/>
        <v>0</v>
      </c>
      <c r="W160" s="40" t="str">
        <f>IF(V160&gt;1,Employment!$S160,"")</f>
        <v/>
      </c>
    </row>
    <row r="161" spans="1:23" ht="10.5" x14ac:dyDescent="0.25">
      <c r="A161" s="39" t="str">
        <f>'Industry selection'!C161</f>
        <v/>
      </c>
      <c r="B161" s="2" t="s">
        <v>324</v>
      </c>
      <c r="C161" s="2" t="s">
        <v>325</v>
      </c>
      <c r="D161" s="40" t="str">
        <f>IF($A161=2,IF(ISNUMBER(REGION!DT161-REGION!DT$4),REGION!DT161-REGION!DT$4,""),"")</f>
        <v/>
      </c>
      <c r="E161" s="40" t="str">
        <f>IF($A161=2,IF(ISNUMBER(REGION!DU161-REGION!DU$4),REGION!DU161-REGION!DU$4,""),"")</f>
        <v/>
      </c>
      <c r="F161" s="40" t="str">
        <f>IF($A161=2,IF(ISNUMBER(REGION!DV161-REGION!DV$4),REGION!DV161-REGION!DV$4,""),"")</f>
        <v/>
      </c>
      <c r="G161" s="40" t="str">
        <f>IF($A161=2,IF(ISNUMBER(REGION!DW161-REGION!DW$4),REGION!DW161-REGION!DW$4,""),"")</f>
        <v/>
      </c>
      <c r="H161" s="40" t="str">
        <f>IF($A161=2,IF(ISNUMBER(REGION!DX161-REGION!DX$4),REGION!DX161-REGION!DX$4,""),"")</f>
        <v/>
      </c>
      <c r="I161" s="41" t="str">
        <f>IF($A161=2,IF(ISNUMBER(REGION!DY161-REGION!DY$4),REGION!DY161-REGION!DY$4,""),"")</f>
        <v/>
      </c>
      <c r="J161" s="44" t="str">
        <f t="shared" si="10"/>
        <v/>
      </c>
      <c r="K161" s="1" t="str">
        <f t="shared" si="13"/>
        <v/>
      </c>
      <c r="M161" s="40" t="str">
        <f>IF($A161=2,IF(ISNUMBER(REGION!DT161-Ukraine!DT161),REGION!DT161-Ukraine!DT161,""),"")</f>
        <v/>
      </c>
      <c r="N161" s="40" t="str">
        <f>IF($A161=2,IF(ISNUMBER(REGION!DU161-Ukraine!DU161),REGION!DU161-Ukraine!DU161,""),"")</f>
        <v/>
      </c>
      <c r="O161" s="40" t="str">
        <f>IF($A161=2,IF(ISNUMBER(REGION!DV161-Ukraine!DV161),REGION!DV161-Ukraine!DV161,""),"")</f>
        <v/>
      </c>
      <c r="P161" s="40" t="str">
        <f>IF($A161=2,IF(ISNUMBER(REGION!DW161-Ukraine!DW161),REGION!DW161-Ukraine!DW161,""),"")</f>
        <v/>
      </c>
      <c r="Q161" s="40" t="str">
        <f>IF($A161=2,IF(ISNUMBER(REGION!DX161-Ukraine!DX161),REGION!DX161-Ukraine!DX161,""),"")</f>
        <v/>
      </c>
      <c r="R161" s="41" t="str">
        <f>IF($A161=2,IF(ISNUMBER(REGION!DY161-Ukraine!DY161),REGION!DY161-Ukraine!DY161,""),"")</f>
        <v/>
      </c>
      <c r="S161" s="44" t="str">
        <f t="shared" si="11"/>
        <v/>
      </c>
      <c r="T161" s="1" t="str">
        <f t="shared" si="14"/>
        <v/>
      </c>
      <c r="V161" s="1" t="str">
        <f t="shared" si="12"/>
        <v/>
      </c>
      <c r="W161" s="40" t="str">
        <f>IF(V161&gt;1,Employment!$S161,"")</f>
        <v/>
      </c>
    </row>
    <row r="162" spans="1:23" ht="10.5" x14ac:dyDescent="0.25">
      <c r="A162" s="39">
        <f>'Industry selection'!C162</f>
        <v>1</v>
      </c>
      <c r="B162" s="2">
        <v>36</v>
      </c>
      <c r="C162" s="2" t="s">
        <v>327</v>
      </c>
      <c r="D162" s="40" t="str">
        <f>IF($A162=2,IF(ISNUMBER(REGION!DT162-REGION!DT$4),REGION!DT162-REGION!DT$4,""),"")</f>
        <v/>
      </c>
      <c r="E162" s="40" t="str">
        <f>IF($A162=2,IF(ISNUMBER(REGION!DU162-REGION!DU$4),REGION!DU162-REGION!DU$4,""),"")</f>
        <v/>
      </c>
      <c r="F162" s="40" t="str">
        <f>IF($A162=2,IF(ISNUMBER(REGION!DV162-REGION!DV$4),REGION!DV162-REGION!DV$4,""),"")</f>
        <v/>
      </c>
      <c r="G162" s="40" t="str">
        <f>IF($A162=2,IF(ISNUMBER(REGION!DW162-REGION!DW$4),REGION!DW162-REGION!DW$4,""),"")</f>
        <v/>
      </c>
      <c r="H162" s="40" t="str">
        <f>IF($A162=2,IF(ISNUMBER(REGION!DX162-REGION!DX$4),REGION!DX162-REGION!DX$4,""),"")</f>
        <v/>
      </c>
      <c r="I162" s="41" t="str">
        <f>IF($A162=2,IF(ISNUMBER(REGION!DY162-REGION!DY$4),REGION!DY162-REGION!DY$4,""),"")</f>
        <v/>
      </c>
      <c r="J162" s="44" t="str">
        <f t="shared" si="10"/>
        <v/>
      </c>
      <c r="K162" s="1" t="str">
        <f t="shared" si="13"/>
        <v/>
      </c>
      <c r="M162" s="40" t="str">
        <f>IF($A162=2,IF(ISNUMBER(REGION!DT162-Ukraine!DT162),REGION!DT162-Ukraine!DT162,""),"")</f>
        <v/>
      </c>
      <c r="N162" s="40" t="str">
        <f>IF($A162=2,IF(ISNUMBER(REGION!DU162-Ukraine!DU162),REGION!DU162-Ukraine!DU162,""),"")</f>
        <v/>
      </c>
      <c r="O162" s="40" t="str">
        <f>IF($A162=2,IF(ISNUMBER(REGION!DV162-Ukraine!DV162),REGION!DV162-Ukraine!DV162,""),"")</f>
        <v/>
      </c>
      <c r="P162" s="40" t="str">
        <f>IF($A162=2,IF(ISNUMBER(REGION!DW162-Ukraine!DW162),REGION!DW162-Ukraine!DW162,""),"")</f>
        <v/>
      </c>
      <c r="Q162" s="40" t="str">
        <f>IF($A162=2,IF(ISNUMBER(REGION!DX162-Ukraine!DX162),REGION!DX162-Ukraine!DX162,""),"")</f>
        <v/>
      </c>
      <c r="R162" s="41" t="str">
        <f>IF($A162=2,IF(ISNUMBER(REGION!DY162-Ukraine!DY162),REGION!DY162-Ukraine!DY162,""),"")</f>
        <v/>
      </c>
      <c r="S162" s="44" t="str">
        <f t="shared" si="11"/>
        <v/>
      </c>
      <c r="T162" s="1" t="str">
        <f t="shared" si="14"/>
        <v/>
      </c>
      <c r="V162" s="1" t="str">
        <f t="shared" si="12"/>
        <v/>
      </c>
      <c r="W162" s="40" t="str">
        <f>IF(V162&gt;1,Employment!$S162,"")</f>
        <v/>
      </c>
    </row>
    <row r="163" spans="1:23" ht="10.5" x14ac:dyDescent="0.25">
      <c r="A163" s="39">
        <f>'Industry selection'!C163</f>
        <v>1</v>
      </c>
      <c r="B163" s="2">
        <v>37</v>
      </c>
      <c r="C163" s="2" t="s">
        <v>329</v>
      </c>
      <c r="D163" s="40" t="str">
        <f>IF($A163=2,IF(ISNUMBER(REGION!DT163-REGION!DT$4),REGION!DT163-REGION!DT$4,""),"")</f>
        <v/>
      </c>
      <c r="E163" s="40" t="str">
        <f>IF($A163=2,IF(ISNUMBER(REGION!DU163-REGION!DU$4),REGION!DU163-REGION!DU$4,""),"")</f>
        <v/>
      </c>
      <c r="F163" s="40" t="str">
        <f>IF($A163=2,IF(ISNUMBER(REGION!DV163-REGION!DV$4),REGION!DV163-REGION!DV$4,""),"")</f>
        <v/>
      </c>
      <c r="G163" s="40" t="str">
        <f>IF($A163=2,IF(ISNUMBER(REGION!DW163-REGION!DW$4),REGION!DW163-REGION!DW$4,""),"")</f>
        <v/>
      </c>
      <c r="H163" s="40" t="str">
        <f>IF($A163=2,IF(ISNUMBER(REGION!DX163-REGION!DX$4),REGION!DX163-REGION!DX$4,""),"")</f>
        <v/>
      </c>
      <c r="I163" s="41" t="str">
        <f>IF($A163=2,IF(ISNUMBER(REGION!DY163-REGION!DY$4),REGION!DY163-REGION!DY$4,""),"")</f>
        <v/>
      </c>
      <c r="J163" s="44" t="str">
        <f t="shared" si="10"/>
        <v/>
      </c>
      <c r="K163" s="1" t="str">
        <f t="shared" si="13"/>
        <v/>
      </c>
      <c r="M163" s="40" t="str">
        <f>IF($A163=2,IF(ISNUMBER(REGION!DT163-Ukraine!DT163),REGION!DT163-Ukraine!DT163,""),"")</f>
        <v/>
      </c>
      <c r="N163" s="40" t="str">
        <f>IF($A163=2,IF(ISNUMBER(REGION!DU163-Ukraine!DU163),REGION!DU163-Ukraine!DU163,""),"")</f>
        <v/>
      </c>
      <c r="O163" s="40" t="str">
        <f>IF($A163=2,IF(ISNUMBER(REGION!DV163-Ukraine!DV163),REGION!DV163-Ukraine!DV163,""),"")</f>
        <v/>
      </c>
      <c r="P163" s="40" t="str">
        <f>IF($A163=2,IF(ISNUMBER(REGION!DW163-Ukraine!DW163),REGION!DW163-Ukraine!DW163,""),"")</f>
        <v/>
      </c>
      <c r="Q163" s="40" t="str">
        <f>IF($A163=2,IF(ISNUMBER(REGION!DX163-Ukraine!DX163),REGION!DX163-Ukraine!DX163,""),"")</f>
        <v/>
      </c>
      <c r="R163" s="41" t="str">
        <f>IF($A163=2,IF(ISNUMBER(REGION!DY163-Ukraine!DY163),REGION!DY163-Ukraine!DY163,""),"")</f>
        <v/>
      </c>
      <c r="S163" s="44" t="str">
        <f t="shared" si="11"/>
        <v/>
      </c>
      <c r="T163" s="1" t="str">
        <f t="shared" si="14"/>
        <v/>
      </c>
      <c r="V163" s="1" t="str">
        <f t="shared" si="12"/>
        <v/>
      </c>
      <c r="W163" s="40" t="str">
        <f>IF(V163&gt;1,Employment!$S163,"")</f>
        <v/>
      </c>
    </row>
    <row r="164" spans="1:23" ht="10.5" x14ac:dyDescent="0.25">
      <c r="A164" s="39" t="str">
        <f>'Industry selection'!C164</f>
        <v/>
      </c>
      <c r="B164" s="2">
        <v>38</v>
      </c>
      <c r="C164" s="2" t="s">
        <v>331</v>
      </c>
      <c r="D164" s="40" t="str">
        <f>IF($A164=2,IF(ISNUMBER(REGION!DT164-REGION!DT$4),REGION!DT164-REGION!DT$4,""),"")</f>
        <v/>
      </c>
      <c r="E164" s="40" t="str">
        <f>IF($A164=2,IF(ISNUMBER(REGION!DU164-REGION!DU$4),REGION!DU164-REGION!DU$4,""),"")</f>
        <v/>
      </c>
      <c r="F164" s="40" t="str">
        <f>IF($A164=2,IF(ISNUMBER(REGION!DV164-REGION!DV$4),REGION!DV164-REGION!DV$4,""),"")</f>
        <v/>
      </c>
      <c r="G164" s="40" t="str">
        <f>IF($A164=2,IF(ISNUMBER(REGION!DW164-REGION!DW$4),REGION!DW164-REGION!DW$4,""),"")</f>
        <v/>
      </c>
      <c r="H164" s="40" t="str">
        <f>IF($A164=2,IF(ISNUMBER(REGION!DX164-REGION!DX$4),REGION!DX164-REGION!DX$4,""),"")</f>
        <v/>
      </c>
      <c r="I164" s="41" t="str">
        <f>IF($A164=2,IF(ISNUMBER(REGION!DY164-REGION!DY$4),REGION!DY164-REGION!DY$4,""),"")</f>
        <v/>
      </c>
      <c r="J164" s="44" t="str">
        <f t="shared" si="10"/>
        <v/>
      </c>
      <c r="K164" s="1" t="str">
        <f t="shared" si="13"/>
        <v/>
      </c>
      <c r="M164" s="40" t="str">
        <f>IF($A164=2,IF(ISNUMBER(REGION!DT164-Ukraine!DT164),REGION!DT164-Ukraine!DT164,""),"")</f>
        <v/>
      </c>
      <c r="N164" s="40" t="str">
        <f>IF($A164=2,IF(ISNUMBER(REGION!DU164-Ukraine!DU164),REGION!DU164-Ukraine!DU164,""),"")</f>
        <v/>
      </c>
      <c r="O164" s="40" t="str">
        <f>IF($A164=2,IF(ISNUMBER(REGION!DV164-Ukraine!DV164),REGION!DV164-Ukraine!DV164,""),"")</f>
        <v/>
      </c>
      <c r="P164" s="40" t="str">
        <f>IF($A164=2,IF(ISNUMBER(REGION!DW164-Ukraine!DW164),REGION!DW164-Ukraine!DW164,""),"")</f>
        <v/>
      </c>
      <c r="Q164" s="40" t="str">
        <f>IF($A164=2,IF(ISNUMBER(REGION!DX164-Ukraine!DX164),REGION!DX164-Ukraine!DX164,""),"")</f>
        <v/>
      </c>
      <c r="R164" s="41" t="str">
        <f>IF($A164=2,IF(ISNUMBER(REGION!DY164-Ukraine!DY164),REGION!DY164-Ukraine!DY164,""),"")</f>
        <v/>
      </c>
      <c r="S164" s="44" t="str">
        <f t="shared" si="11"/>
        <v/>
      </c>
      <c r="T164" s="1" t="str">
        <f t="shared" si="14"/>
        <v/>
      </c>
      <c r="V164" s="1" t="str">
        <f t="shared" si="12"/>
        <v/>
      </c>
      <c r="W164" s="40" t="str">
        <f>IF(V164&gt;1,Employment!$S164,"")</f>
        <v/>
      </c>
    </row>
    <row r="165" spans="1:23" ht="10.5" x14ac:dyDescent="0.25">
      <c r="A165" s="39">
        <f>'Industry selection'!C165</f>
        <v>2</v>
      </c>
      <c r="B165" s="2">
        <v>38.1</v>
      </c>
      <c r="C165" s="2" t="s">
        <v>333</v>
      </c>
      <c r="D165" s="40" t="str">
        <f>IF($A165=2,IF(ISNUMBER(REGION!DT165-REGION!DT$4),REGION!DT165-REGION!DT$4,""),"")</f>
        <v/>
      </c>
      <c r="E165" s="40" t="str">
        <f>IF($A165=2,IF(ISNUMBER(REGION!DU165-REGION!DU$4),REGION!DU165-REGION!DU$4,""),"")</f>
        <v/>
      </c>
      <c r="F165" s="40" t="str">
        <f>IF($A165=2,IF(ISNUMBER(REGION!DV165-REGION!DV$4),REGION!DV165-REGION!DV$4,""),"")</f>
        <v/>
      </c>
      <c r="G165" s="40">
        <f>IF($A165=2,IF(ISNUMBER(REGION!DW165-REGION!DW$4),REGION!DW165-REGION!DW$4,""),"")</f>
        <v>7.1050329979406079E-2</v>
      </c>
      <c r="H165" s="40">
        <f>IF($A165=2,IF(ISNUMBER(REGION!DX165-REGION!DX$4),REGION!DX165-REGION!DX$4,""),"")</f>
        <v>7.3836662206352655E-2</v>
      </c>
      <c r="I165" s="41">
        <f>IF($A165=2,IF(ISNUMBER(REGION!DY165-REGION!DY$4),REGION!DY165-REGION!DY$4,""),"")</f>
        <v>-6.1103621169632749E-2</v>
      </c>
      <c r="J165" s="44">
        <f t="shared" si="10"/>
        <v>2</v>
      </c>
      <c r="K165" s="1" t="str">
        <f t="shared" si="13"/>
        <v/>
      </c>
      <c r="M165" s="40" t="str">
        <f>IF($A165=2,IF(ISNUMBER(REGION!DT165-Ukraine!DT165),REGION!DT165-Ukraine!DT165,""),"")</f>
        <v/>
      </c>
      <c r="N165" s="40" t="str">
        <f>IF($A165=2,IF(ISNUMBER(REGION!DU165-Ukraine!DU165),REGION!DU165-Ukraine!DU165,""),"")</f>
        <v/>
      </c>
      <c r="O165" s="40" t="str">
        <f>IF($A165=2,IF(ISNUMBER(REGION!DV165-Ukraine!DV165),REGION!DV165-Ukraine!DV165,""),"")</f>
        <v/>
      </c>
      <c r="P165" s="40">
        <f>IF($A165=2,IF(ISNUMBER(REGION!DW165-Ukraine!DW165),REGION!DW165-Ukraine!DW165,""),"")</f>
        <v>4.8516393657974888E-2</v>
      </c>
      <c r="Q165" s="40">
        <f>IF($A165=2,IF(ISNUMBER(REGION!DX165-Ukraine!DX165),REGION!DX165-Ukraine!DX165,""),"")</f>
        <v>0.15788924620910971</v>
      </c>
      <c r="R165" s="41">
        <f>IF($A165=2,IF(ISNUMBER(REGION!DY165-Ukraine!DY165),REGION!DY165-Ukraine!DY165,""),"")</f>
        <v>0.44191305303907891</v>
      </c>
      <c r="S165" s="44">
        <f t="shared" si="11"/>
        <v>2</v>
      </c>
      <c r="T165" s="1">
        <f t="shared" si="14"/>
        <v>0</v>
      </c>
      <c r="V165" s="1">
        <f t="shared" si="12"/>
        <v>0</v>
      </c>
      <c r="W165" s="40" t="str">
        <f>IF(V165&gt;1,Employment!$S165,"")</f>
        <v/>
      </c>
    </row>
    <row r="166" spans="1:23" ht="10.5" x14ac:dyDescent="0.25">
      <c r="A166" s="39">
        <f>'Industry selection'!C166</f>
        <v>1</v>
      </c>
      <c r="B166" s="2">
        <v>38.200000000000003</v>
      </c>
      <c r="C166" s="2" t="s">
        <v>335</v>
      </c>
      <c r="D166" s="40" t="str">
        <f>IF($A166=2,IF(ISNUMBER(REGION!DT166-REGION!DT$4),REGION!DT166-REGION!DT$4,""),"")</f>
        <v/>
      </c>
      <c r="E166" s="40" t="str">
        <f>IF($A166=2,IF(ISNUMBER(REGION!DU166-REGION!DU$4),REGION!DU166-REGION!DU$4,""),"")</f>
        <v/>
      </c>
      <c r="F166" s="40" t="str">
        <f>IF($A166=2,IF(ISNUMBER(REGION!DV166-REGION!DV$4),REGION!DV166-REGION!DV$4,""),"")</f>
        <v/>
      </c>
      <c r="G166" s="40" t="str">
        <f>IF($A166=2,IF(ISNUMBER(REGION!DW166-REGION!DW$4),REGION!DW166-REGION!DW$4,""),"")</f>
        <v/>
      </c>
      <c r="H166" s="40" t="str">
        <f>IF($A166=2,IF(ISNUMBER(REGION!DX166-REGION!DX$4),REGION!DX166-REGION!DX$4,""),"")</f>
        <v/>
      </c>
      <c r="I166" s="41" t="str">
        <f>IF($A166=2,IF(ISNUMBER(REGION!DY166-REGION!DY$4),REGION!DY166-REGION!DY$4,""),"")</f>
        <v/>
      </c>
      <c r="J166" s="44" t="str">
        <f t="shared" si="10"/>
        <v/>
      </c>
      <c r="K166" s="1" t="str">
        <f t="shared" si="13"/>
        <v/>
      </c>
      <c r="M166" s="40" t="str">
        <f>IF($A166=2,IF(ISNUMBER(REGION!DT166-Ukraine!DT166),REGION!DT166-Ukraine!DT166,""),"")</f>
        <v/>
      </c>
      <c r="N166" s="40" t="str">
        <f>IF($A166=2,IF(ISNUMBER(REGION!DU166-Ukraine!DU166),REGION!DU166-Ukraine!DU166,""),"")</f>
        <v/>
      </c>
      <c r="O166" s="40" t="str">
        <f>IF($A166=2,IF(ISNUMBER(REGION!DV166-Ukraine!DV166),REGION!DV166-Ukraine!DV166,""),"")</f>
        <v/>
      </c>
      <c r="P166" s="40" t="str">
        <f>IF($A166=2,IF(ISNUMBER(REGION!DW166-Ukraine!DW166),REGION!DW166-Ukraine!DW166,""),"")</f>
        <v/>
      </c>
      <c r="Q166" s="40" t="str">
        <f>IF($A166=2,IF(ISNUMBER(REGION!DX166-Ukraine!DX166),REGION!DX166-Ukraine!DX166,""),"")</f>
        <v/>
      </c>
      <c r="R166" s="41" t="str">
        <f>IF($A166=2,IF(ISNUMBER(REGION!DY166-Ukraine!DY166),REGION!DY166-Ukraine!DY166,""),"")</f>
        <v/>
      </c>
      <c r="S166" s="44" t="str">
        <f t="shared" si="11"/>
        <v/>
      </c>
      <c r="T166" s="1" t="str">
        <f t="shared" si="14"/>
        <v/>
      </c>
      <c r="V166" s="1" t="str">
        <f t="shared" si="12"/>
        <v/>
      </c>
      <c r="W166" s="40" t="str">
        <f>IF(V166&gt;1,Employment!$S166,"")</f>
        <v/>
      </c>
    </row>
    <row r="167" spans="1:23" ht="10.5" x14ac:dyDescent="0.25">
      <c r="A167" s="39">
        <f>'Industry selection'!C167</f>
        <v>2</v>
      </c>
      <c r="B167" s="2">
        <v>38.299999999999997</v>
      </c>
      <c r="C167" s="2" t="s">
        <v>337</v>
      </c>
      <c r="D167" s="40" t="str">
        <f>IF($A167=2,IF(ISNUMBER(REGION!DT167-REGION!DT$4),REGION!DT167-REGION!DT$4,""),"")</f>
        <v/>
      </c>
      <c r="E167" s="40">
        <f>IF($A167=2,IF(ISNUMBER(REGION!DU167-REGION!DU$4),REGION!DU167-REGION!DU$4,""),"")</f>
        <v>-0.39481369991994719</v>
      </c>
      <c r="F167" s="40" t="str">
        <f>IF($A167=2,IF(ISNUMBER(REGION!DV167-REGION!DV$4),REGION!DV167-REGION!DV$4,""),"")</f>
        <v/>
      </c>
      <c r="G167" s="40" t="str">
        <f>IF($A167=2,IF(ISNUMBER(REGION!DW167-REGION!DW$4),REGION!DW167-REGION!DW$4,""),"")</f>
        <v/>
      </c>
      <c r="H167" s="40">
        <f>IF($A167=2,IF(ISNUMBER(REGION!DX167-REGION!DX$4),REGION!DX167-REGION!DX$4,""),"")</f>
        <v>0.25639791102976028</v>
      </c>
      <c r="I167" s="41">
        <f>IF($A167=2,IF(ISNUMBER(REGION!DY167-REGION!DY$4),REGION!DY167-REGION!DY$4,""),"")</f>
        <v>-0.62233937223103752</v>
      </c>
      <c r="J167" s="44">
        <f t="shared" si="10"/>
        <v>1</v>
      </c>
      <c r="K167" s="1" t="str">
        <f t="shared" si="13"/>
        <v/>
      </c>
      <c r="M167" s="40" t="str">
        <f>IF($A167=2,IF(ISNUMBER(REGION!DT167-Ukraine!DT167),REGION!DT167-Ukraine!DT167,""),"")</f>
        <v/>
      </c>
      <c r="N167" s="40">
        <f>IF($A167=2,IF(ISNUMBER(REGION!DU167-Ukraine!DU167),REGION!DU167-Ukraine!DU167,""),"")</f>
        <v>-0.29589272796119026</v>
      </c>
      <c r="O167" s="40" t="str">
        <f>IF($A167=2,IF(ISNUMBER(REGION!DV167-Ukraine!DV167),REGION!DV167-Ukraine!DV167,""),"")</f>
        <v/>
      </c>
      <c r="P167" s="40" t="str">
        <f>IF($A167=2,IF(ISNUMBER(REGION!DW167-Ukraine!DW167),REGION!DW167-Ukraine!DW167,""),"")</f>
        <v/>
      </c>
      <c r="Q167" s="40">
        <f>IF($A167=2,IF(ISNUMBER(REGION!DX167-Ukraine!DX167),REGION!DX167-Ukraine!DX167,""),"")</f>
        <v>0.30360928711602631</v>
      </c>
      <c r="R167" s="41">
        <f>IF($A167=2,IF(ISNUMBER(REGION!DY167-Ukraine!DY167),REGION!DY167-Ukraine!DY167,""),"")</f>
        <v>-0.47415573786198473</v>
      </c>
      <c r="S167" s="44">
        <f t="shared" si="11"/>
        <v>1</v>
      </c>
      <c r="T167" s="1" t="str">
        <f t="shared" si="14"/>
        <v/>
      </c>
      <c r="V167" s="1">
        <f t="shared" si="12"/>
        <v>0</v>
      </c>
      <c r="W167" s="40" t="str">
        <f>IF(V167&gt;1,Employment!$S167,"")</f>
        <v/>
      </c>
    </row>
    <row r="168" spans="1:23" ht="10.5" x14ac:dyDescent="0.25">
      <c r="A168" s="39">
        <f>'Industry selection'!C168</f>
        <v>1</v>
      </c>
      <c r="B168" s="2">
        <v>39</v>
      </c>
      <c r="C168" s="2" t="s">
        <v>339</v>
      </c>
      <c r="D168" s="40" t="str">
        <f>IF($A168=2,IF(ISNUMBER(REGION!DT168-REGION!DT$4),REGION!DT168-REGION!DT$4,""),"")</f>
        <v/>
      </c>
      <c r="E168" s="40" t="str">
        <f>IF($A168=2,IF(ISNUMBER(REGION!DU168-REGION!DU$4),REGION!DU168-REGION!DU$4,""),"")</f>
        <v/>
      </c>
      <c r="F168" s="40" t="str">
        <f>IF($A168=2,IF(ISNUMBER(REGION!DV168-REGION!DV$4),REGION!DV168-REGION!DV$4,""),"")</f>
        <v/>
      </c>
      <c r="G168" s="40" t="str">
        <f>IF($A168=2,IF(ISNUMBER(REGION!DW168-REGION!DW$4),REGION!DW168-REGION!DW$4,""),"")</f>
        <v/>
      </c>
      <c r="H168" s="40" t="str">
        <f>IF($A168=2,IF(ISNUMBER(REGION!DX168-REGION!DX$4),REGION!DX168-REGION!DX$4,""),"")</f>
        <v/>
      </c>
      <c r="I168" s="41" t="str">
        <f>IF($A168=2,IF(ISNUMBER(REGION!DY168-REGION!DY$4),REGION!DY168-REGION!DY$4,""),"")</f>
        <v/>
      </c>
      <c r="J168" s="44" t="str">
        <f t="shared" si="10"/>
        <v/>
      </c>
      <c r="K168" s="1" t="str">
        <f t="shared" si="13"/>
        <v/>
      </c>
      <c r="M168" s="40" t="str">
        <f>IF($A168=2,IF(ISNUMBER(REGION!DT168-Ukraine!DT168),REGION!DT168-Ukraine!DT168,""),"")</f>
        <v/>
      </c>
      <c r="N168" s="40" t="str">
        <f>IF($A168=2,IF(ISNUMBER(REGION!DU168-Ukraine!DU168),REGION!DU168-Ukraine!DU168,""),"")</f>
        <v/>
      </c>
      <c r="O168" s="40" t="str">
        <f>IF($A168=2,IF(ISNUMBER(REGION!DV168-Ukraine!DV168),REGION!DV168-Ukraine!DV168,""),"")</f>
        <v/>
      </c>
      <c r="P168" s="40" t="str">
        <f>IF($A168=2,IF(ISNUMBER(REGION!DW168-Ukraine!DW168),REGION!DW168-Ukraine!DW168,""),"")</f>
        <v/>
      </c>
      <c r="Q168" s="40" t="str">
        <f>IF($A168=2,IF(ISNUMBER(REGION!DX168-Ukraine!DX168),REGION!DX168-Ukraine!DX168,""),"")</f>
        <v/>
      </c>
      <c r="R168" s="41" t="str">
        <f>IF($A168=2,IF(ISNUMBER(REGION!DY168-Ukraine!DY168),REGION!DY168-Ukraine!DY168,""),"")</f>
        <v/>
      </c>
      <c r="S168" s="44" t="str">
        <f t="shared" si="11"/>
        <v/>
      </c>
      <c r="T168" s="1" t="str">
        <f t="shared" si="14"/>
        <v/>
      </c>
      <c r="V168" s="1" t="str">
        <f t="shared" si="12"/>
        <v/>
      </c>
      <c r="W168" s="40" t="str">
        <f>IF(V168&gt;1,Employment!$S168,"")</f>
        <v/>
      </c>
    </row>
    <row r="169" spans="1:23" ht="10.5" x14ac:dyDescent="0.25">
      <c r="A169" s="39" t="str">
        <f>'Industry selection'!C169</f>
        <v/>
      </c>
      <c r="B169" s="2" t="s">
        <v>341</v>
      </c>
      <c r="C169" s="2" t="s">
        <v>342</v>
      </c>
      <c r="D169" s="40" t="str">
        <f>IF($A169=2,IF(ISNUMBER(REGION!DT169-REGION!DT$4),REGION!DT169-REGION!DT$4,""),"")</f>
        <v/>
      </c>
      <c r="E169" s="40" t="str">
        <f>IF($A169=2,IF(ISNUMBER(REGION!DU169-REGION!DU$4),REGION!DU169-REGION!DU$4,""),"")</f>
        <v/>
      </c>
      <c r="F169" s="40" t="str">
        <f>IF($A169=2,IF(ISNUMBER(REGION!DV169-REGION!DV$4),REGION!DV169-REGION!DV$4,""),"")</f>
        <v/>
      </c>
      <c r="G169" s="40" t="str">
        <f>IF($A169=2,IF(ISNUMBER(REGION!DW169-REGION!DW$4),REGION!DW169-REGION!DW$4,""),"")</f>
        <v/>
      </c>
      <c r="H169" s="40" t="str">
        <f>IF($A169=2,IF(ISNUMBER(REGION!DX169-REGION!DX$4),REGION!DX169-REGION!DX$4,""),"")</f>
        <v/>
      </c>
      <c r="I169" s="41" t="str">
        <f>IF($A169=2,IF(ISNUMBER(REGION!DY169-REGION!DY$4),REGION!DY169-REGION!DY$4,""),"")</f>
        <v/>
      </c>
      <c r="J169" s="44" t="str">
        <f t="shared" si="10"/>
        <v/>
      </c>
      <c r="K169" s="1" t="str">
        <f t="shared" si="13"/>
        <v/>
      </c>
      <c r="M169" s="40" t="str">
        <f>IF($A169=2,IF(ISNUMBER(REGION!DT169-Ukraine!DT169),REGION!DT169-Ukraine!DT169,""),"")</f>
        <v/>
      </c>
      <c r="N169" s="40" t="str">
        <f>IF($A169=2,IF(ISNUMBER(REGION!DU169-Ukraine!DU169),REGION!DU169-Ukraine!DU169,""),"")</f>
        <v/>
      </c>
      <c r="O169" s="40" t="str">
        <f>IF($A169=2,IF(ISNUMBER(REGION!DV169-Ukraine!DV169),REGION!DV169-Ukraine!DV169,""),"")</f>
        <v/>
      </c>
      <c r="P169" s="40" t="str">
        <f>IF($A169=2,IF(ISNUMBER(REGION!DW169-Ukraine!DW169),REGION!DW169-Ukraine!DW169,""),"")</f>
        <v/>
      </c>
      <c r="Q169" s="40" t="str">
        <f>IF($A169=2,IF(ISNUMBER(REGION!DX169-Ukraine!DX169),REGION!DX169-Ukraine!DX169,""),"")</f>
        <v/>
      </c>
      <c r="R169" s="41" t="str">
        <f>IF($A169=2,IF(ISNUMBER(REGION!DY169-Ukraine!DY169),REGION!DY169-Ukraine!DY169,""),"")</f>
        <v/>
      </c>
      <c r="S169" s="44" t="str">
        <f t="shared" si="11"/>
        <v/>
      </c>
      <c r="T169" s="1" t="str">
        <f t="shared" si="14"/>
        <v/>
      </c>
      <c r="V169" s="1" t="str">
        <f t="shared" si="12"/>
        <v/>
      </c>
      <c r="W169" s="40" t="str">
        <f>IF(V169&gt;1,Employment!$S169,"")</f>
        <v/>
      </c>
    </row>
    <row r="170" spans="1:23" ht="10.5" x14ac:dyDescent="0.25">
      <c r="A170" s="39" t="str">
        <f>'Industry selection'!C170</f>
        <v/>
      </c>
      <c r="B170" s="2">
        <v>41</v>
      </c>
      <c r="C170" s="2" t="s">
        <v>344</v>
      </c>
      <c r="D170" s="40" t="str">
        <f>IF($A170=2,IF(ISNUMBER(REGION!DT170-REGION!DT$4),REGION!DT170-REGION!DT$4,""),"")</f>
        <v/>
      </c>
      <c r="E170" s="40" t="str">
        <f>IF($A170=2,IF(ISNUMBER(REGION!DU170-REGION!DU$4),REGION!DU170-REGION!DU$4,""),"")</f>
        <v/>
      </c>
      <c r="F170" s="40" t="str">
        <f>IF($A170=2,IF(ISNUMBER(REGION!DV170-REGION!DV$4),REGION!DV170-REGION!DV$4,""),"")</f>
        <v/>
      </c>
      <c r="G170" s="40" t="str">
        <f>IF($A170=2,IF(ISNUMBER(REGION!DW170-REGION!DW$4),REGION!DW170-REGION!DW$4,""),"")</f>
        <v/>
      </c>
      <c r="H170" s="40" t="str">
        <f>IF($A170=2,IF(ISNUMBER(REGION!DX170-REGION!DX$4),REGION!DX170-REGION!DX$4,""),"")</f>
        <v/>
      </c>
      <c r="I170" s="41" t="str">
        <f>IF($A170=2,IF(ISNUMBER(REGION!DY170-REGION!DY$4),REGION!DY170-REGION!DY$4,""),"")</f>
        <v/>
      </c>
      <c r="J170" s="44" t="str">
        <f t="shared" si="10"/>
        <v/>
      </c>
      <c r="K170" s="1" t="str">
        <f t="shared" si="13"/>
        <v/>
      </c>
      <c r="M170" s="40" t="str">
        <f>IF($A170=2,IF(ISNUMBER(REGION!DT170-Ukraine!DT170),REGION!DT170-Ukraine!DT170,""),"")</f>
        <v/>
      </c>
      <c r="N170" s="40" t="str">
        <f>IF($A170=2,IF(ISNUMBER(REGION!DU170-Ukraine!DU170),REGION!DU170-Ukraine!DU170,""),"")</f>
        <v/>
      </c>
      <c r="O170" s="40" t="str">
        <f>IF($A170=2,IF(ISNUMBER(REGION!DV170-Ukraine!DV170),REGION!DV170-Ukraine!DV170,""),"")</f>
        <v/>
      </c>
      <c r="P170" s="40" t="str">
        <f>IF($A170=2,IF(ISNUMBER(REGION!DW170-Ukraine!DW170),REGION!DW170-Ukraine!DW170,""),"")</f>
        <v/>
      </c>
      <c r="Q170" s="40" t="str">
        <f>IF($A170=2,IF(ISNUMBER(REGION!DX170-Ukraine!DX170),REGION!DX170-Ukraine!DX170,""),"")</f>
        <v/>
      </c>
      <c r="R170" s="41" t="str">
        <f>IF($A170=2,IF(ISNUMBER(REGION!DY170-Ukraine!DY170),REGION!DY170-Ukraine!DY170,""),"")</f>
        <v/>
      </c>
      <c r="S170" s="44" t="str">
        <f t="shared" si="11"/>
        <v/>
      </c>
      <c r="T170" s="1" t="str">
        <f t="shared" si="14"/>
        <v/>
      </c>
      <c r="V170" s="1" t="str">
        <f t="shared" si="12"/>
        <v/>
      </c>
      <c r="W170" s="40" t="str">
        <f>IF(V170&gt;1,Employment!$S170,"")</f>
        <v/>
      </c>
    </row>
    <row r="171" spans="1:23" ht="10.5" x14ac:dyDescent="0.25">
      <c r="A171" s="39">
        <f>'Industry selection'!C171</f>
        <v>2</v>
      </c>
      <c r="B171" s="2">
        <v>41.1</v>
      </c>
      <c r="C171" s="2" t="s">
        <v>346</v>
      </c>
      <c r="D171" s="40">
        <f>IF($A171=2,IF(ISNUMBER(REGION!DT171-REGION!DT$4),REGION!DT171-REGION!DT$4,""),"")</f>
        <v>-0.30038818813894563</v>
      </c>
      <c r="E171" s="40">
        <f>IF($A171=2,IF(ISNUMBER(REGION!DU171-REGION!DU$4),REGION!DU171-REGION!DU$4,""),"")</f>
        <v>0.46190242305445173</v>
      </c>
      <c r="F171" s="40">
        <f>IF($A171=2,IF(ISNUMBER(REGION!DV171-REGION!DV$4),REGION!DV171-REGION!DV$4,""),"")</f>
        <v>-0.39483842219312792</v>
      </c>
      <c r="G171" s="40">
        <f>IF($A171=2,IF(ISNUMBER(REGION!DW171-REGION!DW$4),REGION!DW171-REGION!DW$4,""),"")</f>
        <v>0.11323478957107436</v>
      </c>
      <c r="H171" s="40">
        <f>IF($A171=2,IF(ISNUMBER(REGION!DX171-REGION!DX$4),REGION!DX171-REGION!DX$4,""),"")</f>
        <v>0.31807683577215951</v>
      </c>
      <c r="I171" s="41">
        <f>IF($A171=2,IF(ISNUMBER(REGION!DY171-REGION!DY$4),REGION!DY171-REGION!DY$4,""),"")</f>
        <v>-0.13511216938486159</v>
      </c>
      <c r="J171" s="44">
        <f t="shared" si="10"/>
        <v>3</v>
      </c>
      <c r="K171" s="1" t="str">
        <f t="shared" si="13"/>
        <v/>
      </c>
      <c r="M171" s="40">
        <f>IF($A171=2,IF(ISNUMBER(REGION!DT171-Ukraine!DT171),REGION!DT171-Ukraine!DT171,""),"")</f>
        <v>-0.40396042576609892</v>
      </c>
      <c r="N171" s="40">
        <f>IF($A171=2,IF(ISNUMBER(REGION!DU171-Ukraine!DU171),REGION!DU171-Ukraine!DU171,""),"")</f>
        <v>0.57348210589784154</v>
      </c>
      <c r="O171" s="40">
        <f>IF($A171=2,IF(ISNUMBER(REGION!DV171-Ukraine!DV171),REGION!DV171-Ukraine!DV171,""),"")</f>
        <v>-0.2608537125859075</v>
      </c>
      <c r="P171" s="40">
        <f>IF($A171=2,IF(ISNUMBER(REGION!DW171-Ukraine!DW171),REGION!DW171-Ukraine!DW171,""),"")</f>
        <v>0.30252433418118052</v>
      </c>
      <c r="Q171" s="40">
        <f>IF($A171=2,IF(ISNUMBER(REGION!DX171-Ukraine!DX171),REGION!DX171-Ukraine!DX171,""),"")</f>
        <v>0.54017624402615372</v>
      </c>
      <c r="R171" s="41">
        <f>IF($A171=2,IF(ISNUMBER(REGION!DY171-Ukraine!DY171),REGION!DY171-Ukraine!DY171,""),"")</f>
        <v>0.82378586814786048</v>
      </c>
      <c r="S171" s="44">
        <f t="shared" si="11"/>
        <v>3</v>
      </c>
      <c r="T171" s="1">
        <f t="shared" si="14"/>
        <v>1</v>
      </c>
      <c r="V171" s="1">
        <f t="shared" si="12"/>
        <v>1</v>
      </c>
      <c r="W171" s="40" t="str">
        <f>IF(V171&gt;1,Employment!$S171,"")</f>
        <v/>
      </c>
    </row>
    <row r="172" spans="1:23" ht="10.5" x14ac:dyDescent="0.25">
      <c r="A172" s="39">
        <f>'Industry selection'!C172</f>
        <v>2</v>
      </c>
      <c r="B172" s="2">
        <v>41.2</v>
      </c>
      <c r="C172" s="2" t="s">
        <v>348</v>
      </c>
      <c r="D172" s="40">
        <f>IF($A172=2,IF(ISNUMBER(REGION!DT172-REGION!DT$4),REGION!DT172-REGION!DT$4,""),"")</f>
        <v>-0.31313854056718515</v>
      </c>
      <c r="E172" s="40">
        <f>IF($A172=2,IF(ISNUMBER(REGION!DU172-REGION!DU$4),REGION!DU172-REGION!DU$4,""),"")</f>
        <v>8.8221356291484643E-3</v>
      </c>
      <c r="F172" s="40">
        <f>IF($A172=2,IF(ISNUMBER(REGION!DV172-REGION!DV$4),REGION!DV172-REGION!DV$4,""),"")</f>
        <v>6.1633514720125904E-2</v>
      </c>
      <c r="G172" s="40">
        <f>IF($A172=2,IF(ISNUMBER(REGION!DW172-REGION!DW$4),REGION!DW172-REGION!DW$4,""),"")</f>
        <v>-6.5136198166781289E-2</v>
      </c>
      <c r="H172" s="40">
        <f>IF($A172=2,IF(ISNUMBER(REGION!DX172-REGION!DX$4),REGION!DX172-REGION!DX$4,""),"")</f>
        <v>-7.5362211985010585E-3</v>
      </c>
      <c r="I172" s="41">
        <f>IF($A172=2,IF(ISNUMBER(REGION!DY172-REGION!DY$4),REGION!DY172-REGION!DY$4,""),"")</f>
        <v>-0.75731173868030788</v>
      </c>
      <c r="J172" s="44">
        <f t="shared" si="10"/>
        <v>2</v>
      </c>
      <c r="K172" s="1" t="str">
        <f t="shared" si="13"/>
        <v/>
      </c>
      <c r="M172" s="40">
        <f>IF($A172=2,IF(ISNUMBER(REGION!DT172-Ukraine!DT172),REGION!DT172-Ukraine!DT172,""),"")</f>
        <v>-0.12750227277451065</v>
      </c>
      <c r="N172" s="40">
        <f>IF($A172=2,IF(ISNUMBER(REGION!DU172-Ukraine!DU172),REGION!DU172-Ukraine!DU172,""),"")</f>
        <v>-0.82210376317923206</v>
      </c>
      <c r="O172" s="40">
        <f>IF($A172=2,IF(ISNUMBER(REGION!DV172-Ukraine!DV172),REGION!DV172-Ukraine!DV172,""),"")</f>
        <v>0.66359053509873511</v>
      </c>
      <c r="P172" s="40">
        <f>IF($A172=2,IF(ISNUMBER(REGION!DW172-Ukraine!DW172),REGION!DW172-Ukraine!DW172,""),"")</f>
        <v>-8.2728368662941421E-2</v>
      </c>
      <c r="Q172" s="40">
        <f>IF($A172=2,IF(ISNUMBER(REGION!DX172-Ukraine!DX172),REGION!DX172-Ukraine!DX172,""),"")</f>
        <v>1.9790176310437779E-2</v>
      </c>
      <c r="R172" s="41">
        <f>IF($A172=2,IF(ISNUMBER(REGION!DY172-Ukraine!DY172),REGION!DY172-Ukraine!DY172,""),"")</f>
        <v>-0.15316792071665963</v>
      </c>
      <c r="S172" s="44">
        <f t="shared" si="11"/>
        <v>2</v>
      </c>
      <c r="T172" s="1" t="str">
        <f t="shared" si="14"/>
        <v/>
      </c>
      <c r="V172" s="1">
        <f t="shared" si="12"/>
        <v>0</v>
      </c>
      <c r="W172" s="40" t="str">
        <f>IF(V172&gt;1,Employment!$S172,"")</f>
        <v/>
      </c>
    </row>
    <row r="173" spans="1:23" ht="10.5" x14ac:dyDescent="0.25">
      <c r="A173" s="39" t="str">
        <f>'Industry selection'!C173</f>
        <v/>
      </c>
      <c r="B173" s="2">
        <v>42</v>
      </c>
      <c r="C173" s="2" t="s">
        <v>350</v>
      </c>
      <c r="D173" s="40" t="str">
        <f>IF($A173=2,IF(ISNUMBER(REGION!DT173-REGION!DT$4),REGION!DT173-REGION!DT$4,""),"")</f>
        <v/>
      </c>
      <c r="E173" s="40" t="str">
        <f>IF($A173=2,IF(ISNUMBER(REGION!DU173-REGION!DU$4),REGION!DU173-REGION!DU$4,""),"")</f>
        <v/>
      </c>
      <c r="F173" s="40" t="str">
        <f>IF($A173=2,IF(ISNUMBER(REGION!DV173-REGION!DV$4),REGION!DV173-REGION!DV$4,""),"")</f>
        <v/>
      </c>
      <c r="G173" s="40" t="str">
        <f>IF($A173=2,IF(ISNUMBER(REGION!DW173-REGION!DW$4),REGION!DW173-REGION!DW$4,""),"")</f>
        <v/>
      </c>
      <c r="H173" s="40" t="str">
        <f>IF($A173=2,IF(ISNUMBER(REGION!DX173-REGION!DX$4),REGION!DX173-REGION!DX$4,""),"")</f>
        <v/>
      </c>
      <c r="I173" s="41" t="str">
        <f>IF($A173=2,IF(ISNUMBER(REGION!DY173-REGION!DY$4),REGION!DY173-REGION!DY$4,""),"")</f>
        <v/>
      </c>
      <c r="J173" s="44" t="str">
        <f t="shared" si="10"/>
        <v/>
      </c>
      <c r="K173" s="1" t="str">
        <f t="shared" si="13"/>
        <v/>
      </c>
      <c r="M173" s="40" t="str">
        <f>IF($A173=2,IF(ISNUMBER(REGION!DT173-Ukraine!DT173),REGION!DT173-Ukraine!DT173,""),"")</f>
        <v/>
      </c>
      <c r="N173" s="40" t="str">
        <f>IF($A173=2,IF(ISNUMBER(REGION!DU173-Ukraine!DU173),REGION!DU173-Ukraine!DU173,""),"")</f>
        <v/>
      </c>
      <c r="O173" s="40" t="str">
        <f>IF($A173=2,IF(ISNUMBER(REGION!DV173-Ukraine!DV173),REGION!DV173-Ukraine!DV173,""),"")</f>
        <v/>
      </c>
      <c r="P173" s="40" t="str">
        <f>IF($A173=2,IF(ISNUMBER(REGION!DW173-Ukraine!DW173),REGION!DW173-Ukraine!DW173,""),"")</f>
        <v/>
      </c>
      <c r="Q173" s="40" t="str">
        <f>IF($A173=2,IF(ISNUMBER(REGION!DX173-Ukraine!DX173),REGION!DX173-Ukraine!DX173,""),"")</f>
        <v/>
      </c>
      <c r="R173" s="41" t="str">
        <f>IF($A173=2,IF(ISNUMBER(REGION!DY173-Ukraine!DY173),REGION!DY173-Ukraine!DY173,""),"")</f>
        <v/>
      </c>
      <c r="S173" s="44" t="str">
        <f t="shared" si="11"/>
        <v/>
      </c>
      <c r="T173" s="1" t="str">
        <f t="shared" si="14"/>
        <v/>
      </c>
      <c r="V173" s="1" t="str">
        <f t="shared" si="12"/>
        <v/>
      </c>
      <c r="W173" s="40" t="str">
        <f>IF(V173&gt;1,Employment!$S173,"")</f>
        <v/>
      </c>
    </row>
    <row r="174" spans="1:23" ht="10.5" x14ac:dyDescent="0.25">
      <c r="A174" s="39">
        <f>'Industry selection'!C174</f>
        <v>2</v>
      </c>
      <c r="B174" s="2">
        <v>42.1</v>
      </c>
      <c r="C174" s="2" t="s">
        <v>352</v>
      </c>
      <c r="D174" s="40">
        <f>IF($A174=2,IF(ISNUMBER(REGION!DT174-REGION!DT$4),REGION!DT174-REGION!DT$4,""),"")</f>
        <v>0.28180603421541561</v>
      </c>
      <c r="E174" s="40" t="str">
        <f>IF($A174=2,IF(ISNUMBER(REGION!DU174-REGION!DU$4),REGION!DU174-REGION!DU$4,""),"")</f>
        <v/>
      </c>
      <c r="F174" s="40" t="str">
        <f>IF($A174=2,IF(ISNUMBER(REGION!DV174-REGION!DV$4),REGION!DV174-REGION!DV$4,""),"")</f>
        <v/>
      </c>
      <c r="G174" s="40">
        <f>IF($A174=2,IF(ISNUMBER(REGION!DW174-REGION!DW$4),REGION!DW174-REGION!DW$4,""),"")</f>
        <v>0.11928829410933495</v>
      </c>
      <c r="H174" s="40">
        <f>IF($A174=2,IF(ISNUMBER(REGION!DX174-REGION!DX$4),REGION!DX174-REGION!DX$4,""),"")</f>
        <v>2.2739620250294301E-2</v>
      </c>
      <c r="I174" s="41">
        <f>IF($A174=2,IF(ISNUMBER(REGION!DY174-REGION!DY$4),REGION!DY174-REGION!DY$4,""),"")</f>
        <v>0.2680666165432215</v>
      </c>
      <c r="J174" s="44">
        <f t="shared" si="10"/>
        <v>3</v>
      </c>
      <c r="K174" s="1">
        <f t="shared" si="13"/>
        <v>1</v>
      </c>
      <c r="M174" s="40">
        <f>IF($A174=2,IF(ISNUMBER(REGION!DT174-Ukraine!DT174),REGION!DT174-Ukraine!DT174,""),"")</f>
        <v>0.38552994564458776</v>
      </c>
      <c r="N174" s="40" t="str">
        <f>IF($A174=2,IF(ISNUMBER(REGION!DU174-Ukraine!DU174),REGION!DU174-Ukraine!DU174,""),"")</f>
        <v/>
      </c>
      <c r="O174" s="40" t="str">
        <f>IF($A174=2,IF(ISNUMBER(REGION!DV174-Ukraine!DV174),REGION!DV174-Ukraine!DV174,""),"")</f>
        <v/>
      </c>
      <c r="P174" s="40">
        <f>IF($A174=2,IF(ISNUMBER(REGION!DW174-Ukraine!DW174),REGION!DW174-Ukraine!DW174,""),"")</f>
        <v>8.1572288724109265E-2</v>
      </c>
      <c r="Q174" s="40">
        <f>IF($A174=2,IF(ISNUMBER(REGION!DX174-Ukraine!DX174),REGION!DX174-Ukraine!DX174,""),"")</f>
        <v>0.35479418076611524</v>
      </c>
      <c r="R174" s="41">
        <f>IF($A174=2,IF(ISNUMBER(REGION!DY174-Ukraine!DY174),REGION!DY174-Ukraine!DY174,""),"")</f>
        <v>0.46147330304469847</v>
      </c>
      <c r="S174" s="44">
        <f t="shared" si="11"/>
        <v>3</v>
      </c>
      <c r="T174" s="1">
        <f t="shared" si="14"/>
        <v>1</v>
      </c>
      <c r="V174" s="1">
        <f t="shared" si="12"/>
        <v>2</v>
      </c>
      <c r="W174" s="40">
        <f>IF(V174&gt;1,Employment!$S174,"")</f>
        <v>2.8649319839448894E-3</v>
      </c>
    </row>
    <row r="175" spans="1:23" ht="10.5" x14ac:dyDescent="0.25">
      <c r="A175" s="39">
        <f>'Industry selection'!C175</f>
        <v>2</v>
      </c>
      <c r="B175" s="2">
        <v>42.2</v>
      </c>
      <c r="C175" s="2" t="s">
        <v>354</v>
      </c>
      <c r="D175" s="40" t="str">
        <f>IF($A175=2,IF(ISNUMBER(REGION!DT175-REGION!DT$4),REGION!DT175-REGION!DT$4,""),"")</f>
        <v/>
      </c>
      <c r="E175" s="40" t="str">
        <f>IF($A175=2,IF(ISNUMBER(REGION!DU175-REGION!DU$4),REGION!DU175-REGION!DU$4,""),"")</f>
        <v/>
      </c>
      <c r="F175" s="40">
        <f>IF($A175=2,IF(ISNUMBER(REGION!DV175-REGION!DV$4),REGION!DV175-REGION!DV$4,""),"")</f>
        <v>-4.552069590461838E-2</v>
      </c>
      <c r="G175" s="40">
        <f>IF($A175=2,IF(ISNUMBER(REGION!DW175-REGION!DW$4),REGION!DW175-REGION!DW$4,""),"")</f>
        <v>0.13322784261187737</v>
      </c>
      <c r="H175" s="40">
        <f>IF($A175=2,IF(ISNUMBER(REGION!DX175-REGION!DX$4),REGION!DX175-REGION!DX$4,""),"")</f>
        <v>0.12616131529708197</v>
      </c>
      <c r="I175" s="41" t="str">
        <f>IF($A175=2,IF(ISNUMBER(REGION!DY175-REGION!DY$4),REGION!DY175-REGION!DY$4,""),"")</f>
        <v/>
      </c>
      <c r="J175" s="44">
        <f t="shared" si="10"/>
        <v>2</v>
      </c>
      <c r="K175" s="1">
        <f t="shared" si="13"/>
        <v>0</v>
      </c>
      <c r="M175" s="40" t="str">
        <f>IF($A175=2,IF(ISNUMBER(REGION!DT175-Ukraine!DT175),REGION!DT175-Ukraine!DT175,""),"")</f>
        <v/>
      </c>
      <c r="N175" s="40" t="str">
        <f>IF($A175=2,IF(ISNUMBER(REGION!DU175-Ukraine!DU175),REGION!DU175-Ukraine!DU175,""),"")</f>
        <v/>
      </c>
      <c r="O175" s="40">
        <f>IF($A175=2,IF(ISNUMBER(REGION!DV175-Ukraine!DV175),REGION!DV175-Ukraine!DV175,""),"")</f>
        <v>-0.10869977041065826</v>
      </c>
      <c r="P175" s="40">
        <f>IF($A175=2,IF(ISNUMBER(REGION!DW175-Ukraine!DW175),REGION!DW175-Ukraine!DW175,""),"")</f>
        <v>0.12509129647197814</v>
      </c>
      <c r="Q175" s="40">
        <f>IF($A175=2,IF(ISNUMBER(REGION!DX175-Ukraine!DX175),REGION!DX175-Ukraine!DX175,""),"")</f>
        <v>2.3302565876838877E-2</v>
      </c>
      <c r="R175" s="41" t="str">
        <f>IF($A175=2,IF(ISNUMBER(REGION!DY175-Ukraine!DY175),REGION!DY175-Ukraine!DY175,""),"")</f>
        <v/>
      </c>
      <c r="S175" s="44">
        <f t="shared" si="11"/>
        <v>2</v>
      </c>
      <c r="T175" s="1">
        <f t="shared" si="14"/>
        <v>0</v>
      </c>
      <c r="V175" s="1">
        <f t="shared" si="12"/>
        <v>0</v>
      </c>
      <c r="W175" s="40" t="str">
        <f>IF(V175&gt;1,Employment!$S175,"")</f>
        <v/>
      </c>
    </row>
    <row r="176" spans="1:23" ht="10.5" x14ac:dyDescent="0.25">
      <c r="A176" s="39">
        <f>'Industry selection'!C176</f>
        <v>2</v>
      </c>
      <c r="B176" s="2">
        <v>42.9</v>
      </c>
      <c r="C176" s="2" t="s">
        <v>356</v>
      </c>
      <c r="D176" s="40" t="str">
        <f>IF($A176=2,IF(ISNUMBER(REGION!DT176-REGION!DT$4),REGION!DT176-REGION!DT$4,""),"")</f>
        <v/>
      </c>
      <c r="E176" s="40" t="str">
        <f>IF($A176=2,IF(ISNUMBER(REGION!DU176-REGION!DU$4),REGION!DU176-REGION!DU$4,""),"")</f>
        <v/>
      </c>
      <c r="F176" s="40" t="str">
        <f>IF($A176=2,IF(ISNUMBER(REGION!DV176-REGION!DV$4),REGION!DV176-REGION!DV$4,""),"")</f>
        <v/>
      </c>
      <c r="G176" s="40">
        <f>IF($A176=2,IF(ISNUMBER(REGION!DW176-REGION!DW$4),REGION!DW176-REGION!DW$4,""),"")</f>
        <v>0.9068264686220382</v>
      </c>
      <c r="H176" s="40">
        <f>IF($A176=2,IF(ISNUMBER(REGION!DX176-REGION!DX$4),REGION!DX176-REGION!DX$4,""),"")</f>
        <v>-0.81183774332580427</v>
      </c>
      <c r="I176" s="41" t="str">
        <f>IF($A176=2,IF(ISNUMBER(REGION!DY176-REGION!DY$4),REGION!DY176-REGION!DY$4,""),"")</f>
        <v/>
      </c>
      <c r="J176" s="44">
        <f t="shared" si="10"/>
        <v>1</v>
      </c>
      <c r="K176" s="1">
        <f t="shared" si="13"/>
        <v>0</v>
      </c>
      <c r="M176" s="40" t="str">
        <f>IF($A176=2,IF(ISNUMBER(REGION!DT176-Ukraine!DT176),REGION!DT176-Ukraine!DT176,""),"")</f>
        <v/>
      </c>
      <c r="N176" s="40" t="str">
        <f>IF($A176=2,IF(ISNUMBER(REGION!DU176-Ukraine!DU176),REGION!DU176-Ukraine!DU176,""),"")</f>
        <v/>
      </c>
      <c r="O176" s="40" t="str">
        <f>IF($A176=2,IF(ISNUMBER(REGION!DV176-Ukraine!DV176),REGION!DV176-Ukraine!DV176,""),"")</f>
        <v/>
      </c>
      <c r="P176" s="40">
        <f>IF($A176=2,IF(ISNUMBER(REGION!DW176-Ukraine!DW176),REGION!DW176-Ukraine!DW176,""),"")</f>
        <v>0.89166066895304241</v>
      </c>
      <c r="Q176" s="40">
        <f>IF($A176=2,IF(ISNUMBER(REGION!DX176-Ukraine!DX176),REGION!DX176-Ukraine!DX176,""),"")</f>
        <v>-0.81583446179111807</v>
      </c>
      <c r="R176" s="41" t="str">
        <f>IF($A176=2,IF(ISNUMBER(REGION!DY176-Ukraine!DY176),REGION!DY176-Ukraine!DY176,""),"")</f>
        <v/>
      </c>
      <c r="S176" s="44">
        <f t="shared" si="11"/>
        <v>1</v>
      </c>
      <c r="T176" s="1">
        <f t="shared" si="14"/>
        <v>0</v>
      </c>
      <c r="V176" s="1">
        <f t="shared" si="12"/>
        <v>0</v>
      </c>
      <c r="W176" s="40" t="str">
        <f>IF(V176&gt;1,Employment!$S176,"")</f>
        <v/>
      </c>
    </row>
    <row r="177" spans="1:23" ht="10.5" x14ac:dyDescent="0.25">
      <c r="A177" s="39" t="str">
        <f>'Industry selection'!C177</f>
        <v/>
      </c>
      <c r="B177" s="2">
        <v>43</v>
      </c>
      <c r="C177" s="2" t="s">
        <v>358</v>
      </c>
      <c r="D177" s="40" t="str">
        <f>IF($A177=2,IF(ISNUMBER(REGION!DT177-REGION!DT$4),REGION!DT177-REGION!DT$4,""),"")</f>
        <v/>
      </c>
      <c r="E177" s="40" t="str">
        <f>IF($A177=2,IF(ISNUMBER(REGION!DU177-REGION!DU$4),REGION!DU177-REGION!DU$4,""),"")</f>
        <v/>
      </c>
      <c r="F177" s="40" t="str">
        <f>IF($A177=2,IF(ISNUMBER(REGION!DV177-REGION!DV$4),REGION!DV177-REGION!DV$4,""),"")</f>
        <v/>
      </c>
      <c r="G177" s="40" t="str">
        <f>IF($A177=2,IF(ISNUMBER(REGION!DW177-REGION!DW$4),REGION!DW177-REGION!DW$4,""),"")</f>
        <v/>
      </c>
      <c r="H177" s="40" t="str">
        <f>IF($A177=2,IF(ISNUMBER(REGION!DX177-REGION!DX$4),REGION!DX177-REGION!DX$4,""),"")</f>
        <v/>
      </c>
      <c r="I177" s="41" t="str">
        <f>IF($A177=2,IF(ISNUMBER(REGION!DY177-REGION!DY$4),REGION!DY177-REGION!DY$4,""),"")</f>
        <v/>
      </c>
      <c r="J177" s="44" t="str">
        <f t="shared" si="10"/>
        <v/>
      </c>
      <c r="K177" s="1" t="str">
        <f t="shared" si="13"/>
        <v/>
      </c>
      <c r="M177" s="40" t="str">
        <f>IF($A177=2,IF(ISNUMBER(REGION!DT177-Ukraine!DT177),REGION!DT177-Ukraine!DT177,""),"")</f>
        <v/>
      </c>
      <c r="N177" s="40" t="str">
        <f>IF($A177=2,IF(ISNUMBER(REGION!DU177-Ukraine!DU177),REGION!DU177-Ukraine!DU177,""),"")</f>
        <v/>
      </c>
      <c r="O177" s="40" t="str">
        <f>IF($A177=2,IF(ISNUMBER(REGION!DV177-Ukraine!DV177),REGION!DV177-Ukraine!DV177,""),"")</f>
        <v/>
      </c>
      <c r="P177" s="40" t="str">
        <f>IF($A177=2,IF(ISNUMBER(REGION!DW177-Ukraine!DW177),REGION!DW177-Ukraine!DW177,""),"")</f>
        <v/>
      </c>
      <c r="Q177" s="40" t="str">
        <f>IF($A177=2,IF(ISNUMBER(REGION!DX177-Ukraine!DX177),REGION!DX177-Ukraine!DX177,""),"")</f>
        <v/>
      </c>
      <c r="R177" s="41" t="str">
        <f>IF($A177=2,IF(ISNUMBER(REGION!DY177-Ukraine!DY177),REGION!DY177-Ukraine!DY177,""),"")</f>
        <v/>
      </c>
      <c r="S177" s="44" t="str">
        <f t="shared" si="11"/>
        <v/>
      </c>
      <c r="T177" s="1" t="str">
        <f t="shared" si="14"/>
        <v/>
      </c>
      <c r="V177" s="1" t="str">
        <f t="shared" si="12"/>
        <v/>
      </c>
      <c r="W177" s="40" t="str">
        <f>IF(V177&gt;1,Employment!$S177,"")</f>
        <v/>
      </c>
    </row>
    <row r="178" spans="1:23" ht="10.5" x14ac:dyDescent="0.25">
      <c r="A178" s="39">
        <f>'Industry selection'!C178</f>
        <v>1</v>
      </c>
      <c r="B178" s="2">
        <v>43.1</v>
      </c>
      <c r="C178" s="2" t="s">
        <v>360</v>
      </c>
      <c r="D178" s="40" t="str">
        <f>IF($A178=2,IF(ISNUMBER(REGION!DT178-REGION!DT$4),REGION!DT178-REGION!DT$4,""),"")</f>
        <v/>
      </c>
      <c r="E178" s="40" t="str">
        <f>IF($A178=2,IF(ISNUMBER(REGION!DU178-REGION!DU$4),REGION!DU178-REGION!DU$4,""),"")</f>
        <v/>
      </c>
      <c r="F178" s="40" t="str">
        <f>IF($A178=2,IF(ISNUMBER(REGION!DV178-REGION!DV$4),REGION!DV178-REGION!DV$4,""),"")</f>
        <v/>
      </c>
      <c r="G178" s="40" t="str">
        <f>IF($A178=2,IF(ISNUMBER(REGION!DW178-REGION!DW$4),REGION!DW178-REGION!DW$4,""),"")</f>
        <v/>
      </c>
      <c r="H178" s="40" t="str">
        <f>IF($A178=2,IF(ISNUMBER(REGION!DX178-REGION!DX$4),REGION!DX178-REGION!DX$4,""),"")</f>
        <v/>
      </c>
      <c r="I178" s="41" t="str">
        <f>IF($A178=2,IF(ISNUMBER(REGION!DY178-REGION!DY$4),REGION!DY178-REGION!DY$4,""),"")</f>
        <v/>
      </c>
      <c r="J178" s="44" t="str">
        <f t="shared" si="10"/>
        <v/>
      </c>
      <c r="K178" s="1" t="str">
        <f t="shared" si="13"/>
        <v/>
      </c>
      <c r="M178" s="40" t="str">
        <f>IF($A178=2,IF(ISNUMBER(REGION!DT178-Ukraine!DT178),REGION!DT178-Ukraine!DT178,""),"")</f>
        <v/>
      </c>
      <c r="N178" s="40" t="str">
        <f>IF($A178=2,IF(ISNUMBER(REGION!DU178-Ukraine!DU178),REGION!DU178-Ukraine!DU178,""),"")</f>
        <v/>
      </c>
      <c r="O178" s="40" t="str">
        <f>IF($A178=2,IF(ISNUMBER(REGION!DV178-Ukraine!DV178),REGION!DV178-Ukraine!DV178,""),"")</f>
        <v/>
      </c>
      <c r="P178" s="40" t="str">
        <f>IF($A178=2,IF(ISNUMBER(REGION!DW178-Ukraine!DW178),REGION!DW178-Ukraine!DW178,""),"")</f>
        <v/>
      </c>
      <c r="Q178" s="40" t="str">
        <f>IF($A178=2,IF(ISNUMBER(REGION!DX178-Ukraine!DX178),REGION!DX178-Ukraine!DX178,""),"")</f>
        <v/>
      </c>
      <c r="R178" s="41" t="str">
        <f>IF($A178=2,IF(ISNUMBER(REGION!DY178-Ukraine!DY178),REGION!DY178-Ukraine!DY178,""),"")</f>
        <v/>
      </c>
      <c r="S178" s="44" t="str">
        <f t="shared" si="11"/>
        <v/>
      </c>
      <c r="T178" s="1" t="str">
        <f t="shared" si="14"/>
        <v/>
      </c>
      <c r="V178" s="1" t="str">
        <f t="shared" si="12"/>
        <v/>
      </c>
      <c r="W178" s="40" t="str">
        <f>IF(V178&gt;1,Employment!$S178,"")</f>
        <v/>
      </c>
    </row>
    <row r="179" spans="1:23" ht="10.5" x14ac:dyDescent="0.25">
      <c r="A179" s="39">
        <f>'Industry selection'!C179</f>
        <v>2</v>
      </c>
      <c r="B179" s="2">
        <v>43.2</v>
      </c>
      <c r="C179" s="2" t="s">
        <v>362</v>
      </c>
      <c r="D179" s="40">
        <f>IF($A179=2,IF(ISNUMBER(REGION!DT179-REGION!DT$4),REGION!DT179-REGION!DT$4,""),"")</f>
        <v>0.10762771836174001</v>
      </c>
      <c r="E179" s="40">
        <f>IF($A179=2,IF(ISNUMBER(REGION!DU179-REGION!DU$4),REGION!DU179-REGION!DU$4,""),"")</f>
        <v>-0.1498288879466606</v>
      </c>
      <c r="F179" s="40" t="str">
        <f>IF($A179=2,IF(ISNUMBER(REGION!DV179-REGION!DV$4),REGION!DV179-REGION!DV$4,""),"")</f>
        <v/>
      </c>
      <c r="G179" s="40" t="str">
        <f>IF($A179=2,IF(ISNUMBER(REGION!DW179-REGION!DW$4),REGION!DW179-REGION!DW$4,""),"")</f>
        <v/>
      </c>
      <c r="H179" s="40">
        <f>IF($A179=2,IF(ISNUMBER(REGION!DX179-REGION!DX$4),REGION!DX179-REGION!DX$4,""),"")</f>
        <v>2.4346314501431987E-2</v>
      </c>
      <c r="I179" s="41">
        <f>IF($A179=2,IF(ISNUMBER(REGION!DY179-REGION!DY$4),REGION!DY179-REGION!DY$4,""),"")</f>
        <v>0.1468324379868462</v>
      </c>
      <c r="J179" s="44">
        <f t="shared" si="10"/>
        <v>2</v>
      </c>
      <c r="K179" s="1">
        <f t="shared" si="13"/>
        <v>0</v>
      </c>
      <c r="M179" s="40">
        <f>IF($A179=2,IF(ISNUMBER(REGION!DT179-Ukraine!DT179),REGION!DT179-Ukraine!DT179,""),"")</f>
        <v>0.14486027136742274</v>
      </c>
      <c r="N179" s="40">
        <f>IF($A179=2,IF(ISNUMBER(REGION!DU179-Ukraine!DU179),REGION!DU179-Ukraine!DU179,""),"")</f>
        <v>-5.0411856844692182E-2</v>
      </c>
      <c r="O179" s="40" t="str">
        <f>IF($A179=2,IF(ISNUMBER(REGION!DV179-Ukraine!DV179),REGION!DV179-Ukraine!DV179,""),"")</f>
        <v/>
      </c>
      <c r="P179" s="40" t="str">
        <f>IF($A179=2,IF(ISNUMBER(REGION!DW179-Ukraine!DW179),REGION!DW179-Ukraine!DW179,""),"")</f>
        <v/>
      </c>
      <c r="Q179" s="40">
        <f>IF($A179=2,IF(ISNUMBER(REGION!DX179-Ukraine!DX179),REGION!DX179-Ukraine!DX179,""),"")</f>
        <v>-8.5385233559809315E-4</v>
      </c>
      <c r="R179" s="41">
        <f>IF($A179=2,IF(ISNUMBER(REGION!DY179-Ukraine!DY179),REGION!DY179-Ukraine!DY179,""),"")</f>
        <v>0.55562416109870716</v>
      </c>
      <c r="S179" s="44">
        <f t="shared" si="11"/>
        <v>1</v>
      </c>
      <c r="T179" s="1">
        <f t="shared" si="14"/>
        <v>0</v>
      </c>
      <c r="V179" s="1">
        <f t="shared" si="12"/>
        <v>0</v>
      </c>
      <c r="W179" s="40" t="str">
        <f>IF(V179&gt;1,Employment!$S179,"")</f>
        <v/>
      </c>
    </row>
    <row r="180" spans="1:23" ht="10.5" x14ac:dyDescent="0.25">
      <c r="A180" s="39">
        <f>'Industry selection'!C180</f>
        <v>2</v>
      </c>
      <c r="B180" s="2">
        <v>43.3</v>
      </c>
      <c r="C180" s="2" t="s">
        <v>364</v>
      </c>
      <c r="D180" s="40" t="str">
        <f>IF($A180=2,IF(ISNUMBER(REGION!DT180-REGION!DT$4),REGION!DT180-REGION!DT$4,""),"")</f>
        <v/>
      </c>
      <c r="E180" s="40">
        <f>IF($A180=2,IF(ISNUMBER(REGION!DU180-REGION!DU$4),REGION!DU180-REGION!DU$4,""),"")</f>
        <v>-0.37508042722669022</v>
      </c>
      <c r="F180" s="40">
        <f>IF($A180=2,IF(ISNUMBER(REGION!DV180-REGION!DV$4),REGION!DV180-REGION!DV$4,""),"")</f>
        <v>0.15179609488515422</v>
      </c>
      <c r="G180" s="40">
        <f>IF($A180=2,IF(ISNUMBER(REGION!DW180-REGION!DW$4),REGION!DW180-REGION!DW$4,""),"")</f>
        <v>-0.16352820641108479</v>
      </c>
      <c r="H180" s="40">
        <f>IF($A180=2,IF(ISNUMBER(REGION!DX180-REGION!DX$4),REGION!DX180-REGION!DX$4,""),"")</f>
        <v>0.28543291017011874</v>
      </c>
      <c r="I180" s="41">
        <f>IF($A180=2,IF(ISNUMBER(REGION!DY180-REGION!DY$4),REGION!DY180-REGION!DY$4,""),"")</f>
        <v>-0.74424483943019371</v>
      </c>
      <c r="J180" s="44">
        <f t="shared" si="10"/>
        <v>2</v>
      </c>
      <c r="K180" s="1" t="str">
        <f t="shared" si="13"/>
        <v/>
      </c>
      <c r="M180" s="40" t="str">
        <f>IF($A180=2,IF(ISNUMBER(REGION!DT180-Ukraine!DT180),REGION!DT180-Ukraine!DT180,""),"")</f>
        <v/>
      </c>
      <c r="N180" s="40">
        <f>IF($A180=2,IF(ISNUMBER(REGION!DU180-Ukraine!DU180),REGION!DU180-Ukraine!DU180,""),"")</f>
        <v>-0.44423279885603295</v>
      </c>
      <c r="O180" s="40">
        <f>IF($A180=2,IF(ISNUMBER(REGION!DV180-Ukraine!DV180),REGION!DV180-Ukraine!DV180,""),"")</f>
        <v>0.18074010920612049</v>
      </c>
      <c r="P180" s="40">
        <f>IF($A180=2,IF(ISNUMBER(REGION!DW180-Ukraine!DW180),REGION!DW180-Ukraine!DW180,""),"")</f>
        <v>-0.15918305957242795</v>
      </c>
      <c r="Q180" s="40">
        <f>IF($A180=2,IF(ISNUMBER(REGION!DX180-Ukraine!DX180),REGION!DX180-Ukraine!DX180,""),"")</f>
        <v>0.37934119971837799</v>
      </c>
      <c r="R180" s="41">
        <f>IF($A180=2,IF(ISNUMBER(REGION!DY180-Ukraine!DY180),REGION!DY180-Ukraine!DY180,""),"")</f>
        <v>-0.25556175212936272</v>
      </c>
      <c r="S180" s="44">
        <f t="shared" si="11"/>
        <v>2</v>
      </c>
      <c r="T180" s="1" t="str">
        <f t="shared" si="14"/>
        <v/>
      </c>
      <c r="V180" s="1">
        <f t="shared" si="12"/>
        <v>0</v>
      </c>
      <c r="W180" s="40" t="str">
        <f>IF(V180&gt;1,Employment!$S180,"")</f>
        <v/>
      </c>
    </row>
    <row r="181" spans="1:23" ht="10.5" x14ac:dyDescent="0.25">
      <c r="A181" s="39">
        <f>'Industry selection'!C181</f>
        <v>2</v>
      </c>
      <c r="B181" s="2">
        <v>43.9</v>
      </c>
      <c r="C181" s="2" t="s">
        <v>366</v>
      </c>
      <c r="D181" s="40">
        <f>IF($A181=2,IF(ISNUMBER(REGION!DT181-REGION!DT$4),REGION!DT181-REGION!DT$4,""),"")</f>
        <v>5.9373071847965475E-2</v>
      </c>
      <c r="E181" s="40">
        <f>IF($A181=2,IF(ISNUMBER(REGION!DU181-REGION!DU$4),REGION!DU181-REGION!DU$4,""),"")</f>
        <v>-0.3386467466785934</v>
      </c>
      <c r="F181" s="40">
        <f>IF($A181=2,IF(ISNUMBER(REGION!DV181-REGION!DV$4),REGION!DV181-REGION!DV$4,""),"")</f>
        <v>0.6979174941628683</v>
      </c>
      <c r="G181" s="40" t="str">
        <f>IF($A181=2,IF(ISNUMBER(REGION!DW181-REGION!DW$4),REGION!DW181-REGION!DW$4,""),"")</f>
        <v/>
      </c>
      <c r="H181" s="40" t="str">
        <f>IF($A181=2,IF(ISNUMBER(REGION!DX181-REGION!DX$4),REGION!DX181-REGION!DX$4,""),"")</f>
        <v/>
      </c>
      <c r="I181" s="41" t="str">
        <f>IF($A181=2,IF(ISNUMBER(REGION!DY181-REGION!DY$4),REGION!DY181-REGION!DY$4,""),"")</f>
        <v/>
      </c>
      <c r="J181" s="44">
        <f t="shared" si="10"/>
        <v>2</v>
      </c>
      <c r="K181" s="1">
        <f t="shared" si="13"/>
        <v>0</v>
      </c>
      <c r="M181" s="40">
        <f>IF($A181=2,IF(ISNUMBER(REGION!DT181-Ukraine!DT181),REGION!DT181-Ukraine!DT181,""),"")</f>
        <v>2.8223621290575318E-2</v>
      </c>
      <c r="N181" s="40">
        <f>IF($A181=2,IF(ISNUMBER(REGION!DU181-Ukraine!DU181),REGION!DU181-Ukraine!DU181,""),"")</f>
        <v>-0.18770597677081458</v>
      </c>
      <c r="O181" s="40">
        <f>IF($A181=2,IF(ISNUMBER(REGION!DV181-Ukraine!DV181),REGION!DV181-Ukraine!DV181,""),"")</f>
        <v>0.83466202784272325</v>
      </c>
      <c r="P181" s="40" t="str">
        <f>IF($A181=2,IF(ISNUMBER(REGION!DW181-Ukraine!DW181),REGION!DW181-Ukraine!DW181,""),"")</f>
        <v/>
      </c>
      <c r="Q181" s="40" t="str">
        <f>IF($A181=2,IF(ISNUMBER(REGION!DX181-Ukraine!DX181),REGION!DX181-Ukraine!DX181,""),"")</f>
        <v/>
      </c>
      <c r="R181" s="41" t="str">
        <f>IF($A181=2,IF(ISNUMBER(REGION!DY181-Ukraine!DY181),REGION!DY181-Ukraine!DY181,""),"")</f>
        <v/>
      </c>
      <c r="S181" s="44">
        <f t="shared" si="11"/>
        <v>2</v>
      </c>
      <c r="T181" s="1">
        <f t="shared" si="14"/>
        <v>0</v>
      </c>
      <c r="V181" s="1">
        <f t="shared" si="12"/>
        <v>0</v>
      </c>
      <c r="W181" s="40" t="str">
        <f>IF(V181&gt;1,Employment!$S181,"")</f>
        <v/>
      </c>
    </row>
    <row r="182" spans="1:23" ht="10.5" x14ac:dyDescent="0.25">
      <c r="A182" s="39" t="str">
        <f>'Industry selection'!C182</f>
        <v/>
      </c>
      <c r="B182" s="2" t="s">
        <v>368</v>
      </c>
      <c r="C182" s="2" t="s">
        <v>369</v>
      </c>
      <c r="D182" s="40" t="str">
        <f>IF($A182=2,IF(ISNUMBER(REGION!DT182-REGION!DT$4),REGION!DT182-REGION!DT$4,""),"")</f>
        <v/>
      </c>
      <c r="E182" s="40" t="str">
        <f>IF($A182=2,IF(ISNUMBER(REGION!DU182-REGION!DU$4),REGION!DU182-REGION!DU$4,""),"")</f>
        <v/>
      </c>
      <c r="F182" s="40" t="str">
        <f>IF($A182=2,IF(ISNUMBER(REGION!DV182-REGION!DV$4),REGION!DV182-REGION!DV$4,""),"")</f>
        <v/>
      </c>
      <c r="G182" s="40" t="str">
        <f>IF($A182=2,IF(ISNUMBER(REGION!DW182-REGION!DW$4),REGION!DW182-REGION!DW$4,""),"")</f>
        <v/>
      </c>
      <c r="H182" s="40" t="str">
        <f>IF($A182=2,IF(ISNUMBER(REGION!DX182-REGION!DX$4),REGION!DX182-REGION!DX$4,""),"")</f>
        <v/>
      </c>
      <c r="I182" s="41" t="str">
        <f>IF($A182=2,IF(ISNUMBER(REGION!DY182-REGION!DY$4),REGION!DY182-REGION!DY$4,""),"")</f>
        <v/>
      </c>
      <c r="J182" s="44" t="str">
        <f t="shared" si="10"/>
        <v/>
      </c>
      <c r="K182" s="1" t="str">
        <f t="shared" si="13"/>
        <v/>
      </c>
      <c r="M182" s="40" t="str">
        <f>IF($A182=2,IF(ISNUMBER(REGION!DT182-Ukraine!DT182),REGION!DT182-Ukraine!DT182,""),"")</f>
        <v/>
      </c>
      <c r="N182" s="40" t="str">
        <f>IF($A182=2,IF(ISNUMBER(REGION!DU182-Ukraine!DU182),REGION!DU182-Ukraine!DU182,""),"")</f>
        <v/>
      </c>
      <c r="O182" s="40" t="str">
        <f>IF($A182=2,IF(ISNUMBER(REGION!DV182-Ukraine!DV182),REGION!DV182-Ukraine!DV182,""),"")</f>
        <v/>
      </c>
      <c r="P182" s="40" t="str">
        <f>IF($A182=2,IF(ISNUMBER(REGION!DW182-Ukraine!DW182),REGION!DW182-Ukraine!DW182,""),"")</f>
        <v/>
      </c>
      <c r="Q182" s="40" t="str">
        <f>IF($A182=2,IF(ISNUMBER(REGION!DX182-Ukraine!DX182),REGION!DX182-Ukraine!DX182,""),"")</f>
        <v/>
      </c>
      <c r="R182" s="41" t="str">
        <f>IF($A182=2,IF(ISNUMBER(REGION!DY182-Ukraine!DY182),REGION!DY182-Ukraine!DY182,""),"")</f>
        <v/>
      </c>
      <c r="S182" s="44" t="str">
        <f t="shared" si="11"/>
        <v/>
      </c>
      <c r="T182" s="1" t="str">
        <f t="shared" si="14"/>
        <v/>
      </c>
      <c r="V182" s="1" t="str">
        <f t="shared" si="12"/>
        <v/>
      </c>
      <c r="W182" s="40" t="str">
        <f>IF(V182&gt;1,Employment!$S182,"")</f>
        <v/>
      </c>
    </row>
    <row r="183" spans="1:23" ht="10.5" x14ac:dyDescent="0.25">
      <c r="A183" s="39" t="str">
        <f>'Industry selection'!C183</f>
        <v/>
      </c>
      <c r="B183" s="2">
        <v>45</v>
      </c>
      <c r="C183" s="2" t="s">
        <v>371</v>
      </c>
      <c r="D183" s="40" t="str">
        <f>IF($A183=2,IF(ISNUMBER(REGION!DT183-REGION!DT$4),REGION!DT183-REGION!DT$4,""),"")</f>
        <v/>
      </c>
      <c r="E183" s="40" t="str">
        <f>IF($A183=2,IF(ISNUMBER(REGION!DU183-REGION!DU$4),REGION!DU183-REGION!DU$4,""),"")</f>
        <v/>
      </c>
      <c r="F183" s="40" t="str">
        <f>IF($A183=2,IF(ISNUMBER(REGION!DV183-REGION!DV$4),REGION!DV183-REGION!DV$4,""),"")</f>
        <v/>
      </c>
      <c r="G183" s="40" t="str">
        <f>IF($A183=2,IF(ISNUMBER(REGION!DW183-REGION!DW$4),REGION!DW183-REGION!DW$4,""),"")</f>
        <v/>
      </c>
      <c r="H183" s="40" t="str">
        <f>IF($A183=2,IF(ISNUMBER(REGION!DX183-REGION!DX$4),REGION!DX183-REGION!DX$4,""),"")</f>
        <v/>
      </c>
      <c r="I183" s="41" t="str">
        <f>IF($A183=2,IF(ISNUMBER(REGION!DY183-REGION!DY$4),REGION!DY183-REGION!DY$4,""),"")</f>
        <v/>
      </c>
      <c r="J183" s="44" t="str">
        <f t="shared" si="10"/>
        <v/>
      </c>
      <c r="K183" s="1" t="str">
        <f t="shared" si="13"/>
        <v/>
      </c>
      <c r="M183" s="40" t="str">
        <f>IF($A183=2,IF(ISNUMBER(REGION!DT183-Ukraine!DT183),REGION!DT183-Ukraine!DT183,""),"")</f>
        <v/>
      </c>
      <c r="N183" s="40" t="str">
        <f>IF($A183=2,IF(ISNUMBER(REGION!DU183-Ukraine!DU183),REGION!DU183-Ukraine!DU183,""),"")</f>
        <v/>
      </c>
      <c r="O183" s="40" t="str">
        <f>IF($A183=2,IF(ISNUMBER(REGION!DV183-Ukraine!DV183),REGION!DV183-Ukraine!DV183,""),"")</f>
        <v/>
      </c>
      <c r="P183" s="40" t="str">
        <f>IF($A183=2,IF(ISNUMBER(REGION!DW183-Ukraine!DW183),REGION!DW183-Ukraine!DW183,""),"")</f>
        <v/>
      </c>
      <c r="Q183" s="40" t="str">
        <f>IF($A183=2,IF(ISNUMBER(REGION!DX183-Ukraine!DX183),REGION!DX183-Ukraine!DX183,""),"")</f>
        <v/>
      </c>
      <c r="R183" s="41" t="str">
        <f>IF($A183=2,IF(ISNUMBER(REGION!DY183-Ukraine!DY183),REGION!DY183-Ukraine!DY183,""),"")</f>
        <v/>
      </c>
      <c r="S183" s="44" t="str">
        <f t="shared" si="11"/>
        <v/>
      </c>
      <c r="T183" s="1" t="str">
        <f t="shared" si="14"/>
        <v/>
      </c>
      <c r="V183" s="1" t="str">
        <f t="shared" si="12"/>
        <v/>
      </c>
      <c r="W183" s="40" t="str">
        <f>IF(V183&gt;1,Employment!$S183,"")</f>
        <v/>
      </c>
    </row>
    <row r="184" spans="1:23" ht="10.5" x14ac:dyDescent="0.25">
      <c r="A184" s="39">
        <f>'Industry selection'!C184</f>
        <v>2</v>
      </c>
      <c r="B184" s="2">
        <v>45.1</v>
      </c>
      <c r="C184" s="2" t="s">
        <v>373</v>
      </c>
      <c r="D184" s="40">
        <f>IF($A184=2,IF(ISNUMBER(REGION!DT184-REGION!DT$4),REGION!DT184-REGION!DT$4,""),"")</f>
        <v>6.122554830616278E-2</v>
      </c>
      <c r="E184" s="40">
        <f>IF($A184=2,IF(ISNUMBER(REGION!DU184-REGION!DU$4),REGION!DU184-REGION!DU$4,""),"")</f>
        <v>-0.16296637949921344</v>
      </c>
      <c r="F184" s="40">
        <f>IF($A184=2,IF(ISNUMBER(REGION!DV184-REGION!DV$4),REGION!DV184-REGION!DV$4,""),"")</f>
        <v>-4.9606802643537229E-2</v>
      </c>
      <c r="G184" s="40">
        <f>IF($A184=2,IF(ISNUMBER(REGION!DW184-REGION!DW$4),REGION!DW184-REGION!DW$4,""),"")</f>
        <v>0.2453550583625097</v>
      </c>
      <c r="H184" s="40" t="str">
        <f>IF($A184=2,IF(ISNUMBER(REGION!DX184-REGION!DX$4),REGION!DX184-REGION!DX$4,""),"")</f>
        <v/>
      </c>
      <c r="I184" s="41">
        <f>IF($A184=2,IF(ISNUMBER(REGION!DY184-REGION!DY$4),REGION!DY184-REGION!DY$4,""),"")</f>
        <v>-0.68404605911184846</v>
      </c>
      <c r="J184" s="44">
        <f t="shared" si="10"/>
        <v>2</v>
      </c>
      <c r="K184" s="1" t="str">
        <f t="shared" si="13"/>
        <v/>
      </c>
      <c r="M184" s="40">
        <f>IF($A184=2,IF(ISNUMBER(REGION!DT184-Ukraine!DT184),REGION!DT184-Ukraine!DT184,""),"")</f>
        <v>-7.1549678207438516E-2</v>
      </c>
      <c r="N184" s="40">
        <f>IF($A184=2,IF(ISNUMBER(REGION!DU184-Ukraine!DU184),REGION!DU184-Ukraine!DU184,""),"")</f>
        <v>3.9429587050890946E-3</v>
      </c>
      <c r="O184" s="40">
        <f>IF($A184=2,IF(ISNUMBER(REGION!DV184-Ukraine!DV184),REGION!DV184-Ukraine!DV184,""),"")</f>
        <v>-0.1670607576591383</v>
      </c>
      <c r="P184" s="40">
        <f>IF($A184=2,IF(ISNUMBER(REGION!DW184-Ukraine!DW184),REGION!DW184-Ukraine!DW184,""),"")</f>
        <v>0.11087208554075323</v>
      </c>
      <c r="Q184" s="40" t="str">
        <f>IF($A184=2,IF(ISNUMBER(REGION!DX184-Ukraine!DX184),REGION!DX184-Ukraine!DX184,""),"")</f>
        <v/>
      </c>
      <c r="R184" s="41">
        <f>IF($A184=2,IF(ISNUMBER(REGION!DY184-Ukraine!DY184),REGION!DY184-Ukraine!DY184,""),"")</f>
        <v>-0.80217806338593012</v>
      </c>
      <c r="S184" s="44">
        <f t="shared" si="11"/>
        <v>2</v>
      </c>
      <c r="T184" s="1" t="str">
        <f t="shared" si="14"/>
        <v/>
      </c>
      <c r="V184" s="1">
        <f t="shared" si="12"/>
        <v>0</v>
      </c>
      <c r="W184" s="40" t="str">
        <f>IF(V184&gt;1,Employment!$S184,"")</f>
        <v/>
      </c>
    </row>
    <row r="185" spans="1:23" ht="10.5" x14ac:dyDescent="0.25">
      <c r="A185" s="39">
        <f>'Industry selection'!C185</f>
        <v>2</v>
      </c>
      <c r="B185" s="2">
        <v>45.2</v>
      </c>
      <c r="C185" s="2" t="s">
        <v>375</v>
      </c>
      <c r="D185" s="40">
        <f>IF($A185=2,IF(ISNUMBER(REGION!DT185-REGION!DT$4),REGION!DT185-REGION!DT$4,""),"")</f>
        <v>-0.32266384208300747</v>
      </c>
      <c r="E185" s="40">
        <f>IF($A185=2,IF(ISNUMBER(REGION!DU185-REGION!DU$4),REGION!DU185-REGION!DU$4,""),"")</f>
        <v>0.90651270175194365</v>
      </c>
      <c r="F185" s="40">
        <f>IF($A185=2,IF(ISNUMBER(REGION!DV185-REGION!DV$4),REGION!DV185-REGION!DV$4,""),"")</f>
        <v>1.757098539853641E-2</v>
      </c>
      <c r="G185" s="40">
        <f>IF($A185=2,IF(ISNUMBER(REGION!DW185-REGION!DW$4),REGION!DW185-REGION!DW$4,""),"")</f>
        <v>0.23294286392020691</v>
      </c>
      <c r="H185" s="40" t="str">
        <f>IF($A185=2,IF(ISNUMBER(REGION!DX185-REGION!DX$4),REGION!DX185-REGION!DX$4,""),"")</f>
        <v/>
      </c>
      <c r="I185" s="41">
        <f>IF($A185=2,IF(ISNUMBER(REGION!DY185-REGION!DY$4),REGION!DY185-REGION!DY$4,""),"")</f>
        <v>0.21770391672347511</v>
      </c>
      <c r="J185" s="44">
        <f t="shared" si="10"/>
        <v>3</v>
      </c>
      <c r="K185" s="1">
        <f t="shared" si="13"/>
        <v>1</v>
      </c>
      <c r="M185" s="40">
        <f>IF($A185=2,IF(ISNUMBER(REGION!DT185-Ukraine!DT185),REGION!DT185-Ukraine!DT185,""),"")</f>
        <v>0.17926434184513784</v>
      </c>
      <c r="N185" s="40">
        <f>IF($A185=2,IF(ISNUMBER(REGION!DU185-Ukraine!DU185),REGION!DU185-Ukraine!DU185,""),"")</f>
        <v>-8.2939277486940632E-2</v>
      </c>
      <c r="O185" s="40">
        <f>IF($A185=2,IF(ISNUMBER(REGION!DV185-Ukraine!DV185),REGION!DV185-Ukraine!DV185,""),"")</f>
        <v>0.17059203008484802</v>
      </c>
      <c r="P185" s="40">
        <f>IF($A185=2,IF(ISNUMBER(REGION!DW185-Ukraine!DW185),REGION!DW185-Ukraine!DW185,""),"")</f>
        <v>0.42068185432986782</v>
      </c>
      <c r="Q185" s="40" t="str">
        <f>IF($A185=2,IF(ISNUMBER(REGION!DX185-Ukraine!DX185),REGION!DX185-Ukraine!DX185,""),"")</f>
        <v/>
      </c>
      <c r="R185" s="41">
        <f>IF($A185=2,IF(ISNUMBER(REGION!DY185-Ukraine!DY185),REGION!DY185-Ukraine!DY185,""),"")</f>
        <v>0.26687982572880742</v>
      </c>
      <c r="S185" s="44">
        <f t="shared" si="11"/>
        <v>3</v>
      </c>
      <c r="T185" s="1">
        <f t="shared" si="14"/>
        <v>1</v>
      </c>
      <c r="V185" s="1">
        <f t="shared" si="12"/>
        <v>2</v>
      </c>
      <c r="W185" s="40">
        <f>IF(V185&gt;1,Employment!$S185,"")</f>
        <v>2.5947588413967439E-3</v>
      </c>
    </row>
    <row r="186" spans="1:23" ht="10.5" x14ac:dyDescent="0.25">
      <c r="A186" s="39">
        <f>'Industry selection'!C186</f>
        <v>2</v>
      </c>
      <c r="B186" s="2">
        <v>45.3</v>
      </c>
      <c r="C186" s="2" t="s">
        <v>377</v>
      </c>
      <c r="D186" s="40">
        <f>IF($A186=2,IF(ISNUMBER(REGION!DT186-REGION!DT$4),REGION!DT186-REGION!DT$4,""),"")</f>
        <v>-0.10498484758495841</v>
      </c>
      <c r="E186" s="40">
        <f>IF($A186=2,IF(ISNUMBER(REGION!DU186-REGION!DU$4),REGION!DU186-REGION!DU$4,""),"")</f>
        <v>-6.1258887806184825E-2</v>
      </c>
      <c r="F186" s="40">
        <f>IF($A186=2,IF(ISNUMBER(REGION!DV186-REGION!DV$4),REGION!DV186-REGION!DV$4,""),"")</f>
        <v>-0.13872434313004822</v>
      </c>
      <c r="G186" s="40">
        <f>IF($A186=2,IF(ISNUMBER(REGION!DW186-REGION!DW$4),REGION!DW186-REGION!DW$4,""),"")</f>
        <v>0.17335896759343794</v>
      </c>
      <c r="H186" s="40">
        <f>IF($A186=2,IF(ISNUMBER(REGION!DX186-REGION!DX$4),REGION!DX186-REGION!DX$4,""),"")</f>
        <v>1.9292949671882553E-2</v>
      </c>
      <c r="I186" s="41">
        <f>IF($A186=2,IF(ISNUMBER(REGION!DY186-REGION!DY$4),REGION!DY186-REGION!DY$4,""),"")</f>
        <v>-0.29938694504459384</v>
      </c>
      <c r="J186" s="44">
        <f t="shared" si="10"/>
        <v>2</v>
      </c>
      <c r="K186" s="1" t="str">
        <f t="shared" si="13"/>
        <v/>
      </c>
      <c r="M186" s="40">
        <f>IF($A186=2,IF(ISNUMBER(REGION!DT186-Ukraine!DT186),REGION!DT186-Ukraine!DT186,""),"")</f>
        <v>5.1560033451235499E-2</v>
      </c>
      <c r="N186" s="40">
        <f>IF($A186=2,IF(ISNUMBER(REGION!DU186-Ukraine!DU186),REGION!DU186-Ukraine!DU186,""),"")</f>
        <v>6.1691737195405882E-2</v>
      </c>
      <c r="O186" s="40">
        <f>IF($A186=2,IF(ISNUMBER(REGION!DV186-Ukraine!DV186),REGION!DV186-Ukraine!DV186,""),"")</f>
        <v>-0.11296045207730421</v>
      </c>
      <c r="P186" s="40">
        <f>IF($A186=2,IF(ISNUMBER(REGION!DW186-Ukraine!DW186),REGION!DW186-Ukraine!DW186,""),"")</f>
        <v>6.245583929263443E-2</v>
      </c>
      <c r="Q186" s="40">
        <f>IF($A186=2,IF(ISNUMBER(REGION!DX186-Ukraine!DX186),REGION!DX186-Ukraine!DX186,""),"")</f>
        <v>5.7871333065585118E-2</v>
      </c>
      <c r="R186" s="41">
        <f>IF($A186=2,IF(ISNUMBER(REGION!DY186-Ukraine!DY186),REGION!DY186-Ukraine!DY186,""),"")</f>
        <v>0.23360177774954849</v>
      </c>
      <c r="S186" s="44">
        <f t="shared" si="11"/>
        <v>4</v>
      </c>
      <c r="T186" s="1">
        <f t="shared" si="14"/>
        <v>1</v>
      </c>
      <c r="V186" s="1">
        <f t="shared" si="12"/>
        <v>1</v>
      </c>
      <c r="W186" s="40" t="str">
        <f>IF(V186&gt;1,Employment!$S186,"")</f>
        <v/>
      </c>
    </row>
    <row r="187" spans="1:23" ht="10.5" x14ac:dyDescent="0.25">
      <c r="A187" s="39">
        <f>'Industry selection'!C187</f>
        <v>1</v>
      </c>
      <c r="B187" s="2">
        <v>45.4</v>
      </c>
      <c r="C187" s="2" t="s">
        <v>379</v>
      </c>
      <c r="D187" s="40" t="str">
        <f>IF($A187=2,IF(ISNUMBER(REGION!DT187-REGION!DT$4),REGION!DT187-REGION!DT$4,""),"")</f>
        <v/>
      </c>
      <c r="E187" s="40" t="str">
        <f>IF($A187=2,IF(ISNUMBER(REGION!DU187-REGION!DU$4),REGION!DU187-REGION!DU$4,""),"")</f>
        <v/>
      </c>
      <c r="F187" s="40" t="str">
        <f>IF($A187=2,IF(ISNUMBER(REGION!DV187-REGION!DV$4),REGION!DV187-REGION!DV$4,""),"")</f>
        <v/>
      </c>
      <c r="G187" s="40" t="str">
        <f>IF($A187=2,IF(ISNUMBER(REGION!DW187-REGION!DW$4),REGION!DW187-REGION!DW$4,""),"")</f>
        <v/>
      </c>
      <c r="H187" s="40" t="str">
        <f>IF($A187=2,IF(ISNUMBER(REGION!DX187-REGION!DX$4),REGION!DX187-REGION!DX$4,""),"")</f>
        <v/>
      </c>
      <c r="I187" s="41" t="str">
        <f>IF($A187=2,IF(ISNUMBER(REGION!DY187-REGION!DY$4),REGION!DY187-REGION!DY$4,""),"")</f>
        <v/>
      </c>
      <c r="J187" s="44" t="str">
        <f t="shared" si="10"/>
        <v/>
      </c>
      <c r="K187" s="1" t="str">
        <f t="shared" si="13"/>
        <v/>
      </c>
      <c r="M187" s="40" t="str">
        <f>IF($A187=2,IF(ISNUMBER(REGION!DT187-Ukraine!DT187),REGION!DT187-Ukraine!DT187,""),"")</f>
        <v/>
      </c>
      <c r="N187" s="40" t="str">
        <f>IF($A187=2,IF(ISNUMBER(REGION!DU187-Ukraine!DU187),REGION!DU187-Ukraine!DU187,""),"")</f>
        <v/>
      </c>
      <c r="O187" s="40" t="str">
        <f>IF($A187=2,IF(ISNUMBER(REGION!DV187-Ukraine!DV187),REGION!DV187-Ukraine!DV187,""),"")</f>
        <v/>
      </c>
      <c r="P187" s="40" t="str">
        <f>IF($A187=2,IF(ISNUMBER(REGION!DW187-Ukraine!DW187),REGION!DW187-Ukraine!DW187,""),"")</f>
        <v/>
      </c>
      <c r="Q187" s="40" t="str">
        <f>IF($A187=2,IF(ISNUMBER(REGION!DX187-Ukraine!DX187),REGION!DX187-Ukraine!DX187,""),"")</f>
        <v/>
      </c>
      <c r="R187" s="41" t="str">
        <f>IF($A187=2,IF(ISNUMBER(REGION!DY187-Ukraine!DY187),REGION!DY187-Ukraine!DY187,""),"")</f>
        <v/>
      </c>
      <c r="S187" s="44" t="str">
        <f t="shared" si="11"/>
        <v/>
      </c>
      <c r="T187" s="1" t="str">
        <f t="shared" si="14"/>
        <v/>
      </c>
      <c r="V187" s="1" t="str">
        <f t="shared" si="12"/>
        <v/>
      </c>
      <c r="W187" s="40" t="str">
        <f>IF(V187&gt;1,Employment!$S187,"")</f>
        <v/>
      </c>
    </row>
    <row r="188" spans="1:23" ht="10.5" x14ac:dyDescent="0.25">
      <c r="A188" s="39" t="str">
        <f>'Industry selection'!C188</f>
        <v/>
      </c>
      <c r="B188" s="2">
        <v>46</v>
      </c>
      <c r="C188" s="2" t="s">
        <v>381</v>
      </c>
      <c r="D188" s="40" t="str">
        <f>IF($A188=2,IF(ISNUMBER(REGION!DT188-REGION!DT$4),REGION!DT188-REGION!DT$4,""),"")</f>
        <v/>
      </c>
      <c r="E188" s="40" t="str">
        <f>IF($A188=2,IF(ISNUMBER(REGION!DU188-REGION!DU$4),REGION!DU188-REGION!DU$4,""),"")</f>
        <v/>
      </c>
      <c r="F188" s="40" t="str">
        <f>IF($A188=2,IF(ISNUMBER(REGION!DV188-REGION!DV$4),REGION!DV188-REGION!DV$4,""),"")</f>
        <v/>
      </c>
      <c r="G188" s="40" t="str">
        <f>IF($A188=2,IF(ISNUMBER(REGION!DW188-REGION!DW$4),REGION!DW188-REGION!DW$4,""),"")</f>
        <v/>
      </c>
      <c r="H188" s="40" t="str">
        <f>IF($A188=2,IF(ISNUMBER(REGION!DX188-REGION!DX$4),REGION!DX188-REGION!DX$4,""),"")</f>
        <v/>
      </c>
      <c r="I188" s="41" t="str">
        <f>IF($A188=2,IF(ISNUMBER(REGION!DY188-REGION!DY$4),REGION!DY188-REGION!DY$4,""),"")</f>
        <v/>
      </c>
      <c r="J188" s="44" t="str">
        <f t="shared" si="10"/>
        <v/>
      </c>
      <c r="K188" s="1" t="str">
        <f t="shared" si="13"/>
        <v/>
      </c>
      <c r="M188" s="40" t="str">
        <f>IF($A188=2,IF(ISNUMBER(REGION!DT188-Ukraine!DT188),REGION!DT188-Ukraine!DT188,""),"")</f>
        <v/>
      </c>
      <c r="N188" s="40" t="str">
        <f>IF($A188=2,IF(ISNUMBER(REGION!DU188-Ukraine!DU188),REGION!DU188-Ukraine!DU188,""),"")</f>
        <v/>
      </c>
      <c r="O188" s="40" t="str">
        <f>IF($A188=2,IF(ISNUMBER(REGION!DV188-Ukraine!DV188),REGION!DV188-Ukraine!DV188,""),"")</f>
        <v/>
      </c>
      <c r="P188" s="40" t="str">
        <f>IF($A188=2,IF(ISNUMBER(REGION!DW188-Ukraine!DW188),REGION!DW188-Ukraine!DW188,""),"")</f>
        <v/>
      </c>
      <c r="Q188" s="40" t="str">
        <f>IF($A188=2,IF(ISNUMBER(REGION!DX188-Ukraine!DX188),REGION!DX188-Ukraine!DX188,""),"")</f>
        <v/>
      </c>
      <c r="R188" s="41" t="str">
        <f>IF($A188=2,IF(ISNUMBER(REGION!DY188-Ukraine!DY188),REGION!DY188-Ukraine!DY188,""),"")</f>
        <v/>
      </c>
      <c r="S188" s="44" t="str">
        <f t="shared" si="11"/>
        <v/>
      </c>
      <c r="T188" s="1" t="str">
        <f t="shared" si="14"/>
        <v/>
      </c>
      <c r="V188" s="1" t="str">
        <f t="shared" si="12"/>
        <v/>
      </c>
      <c r="W188" s="40" t="str">
        <f>IF(V188&gt;1,Employment!$S188,"")</f>
        <v/>
      </c>
    </row>
    <row r="189" spans="1:23" ht="10.5" x14ac:dyDescent="0.25">
      <c r="A189" s="39">
        <f>'Industry selection'!C189</f>
        <v>2</v>
      </c>
      <c r="B189" s="2">
        <v>46.1</v>
      </c>
      <c r="C189" s="2" t="s">
        <v>383</v>
      </c>
      <c r="D189" s="40">
        <f>IF($A189=2,IF(ISNUMBER(REGION!DT189-REGION!DT$4),REGION!DT189-REGION!DT$4,""),"")</f>
        <v>-0.68550394124636871</v>
      </c>
      <c r="E189" s="40">
        <f>IF($A189=2,IF(ISNUMBER(REGION!DU189-REGION!DU$4),REGION!DU189-REGION!DU$4,""),"")</f>
        <v>1.5958710305651123</v>
      </c>
      <c r="F189" s="40">
        <f>IF($A189=2,IF(ISNUMBER(REGION!DV189-REGION!DV$4),REGION!DV189-REGION!DV$4,""),"")</f>
        <v>-0.41106707533142139</v>
      </c>
      <c r="G189" s="40">
        <f>IF($A189=2,IF(ISNUMBER(REGION!DW189-REGION!DW$4),REGION!DW189-REGION!DW$4,""),"")</f>
        <v>0.38625108286512178</v>
      </c>
      <c r="H189" s="40">
        <f>IF($A189=2,IF(ISNUMBER(REGION!DX189-REGION!DX$4),REGION!DX189-REGION!DX$4,""),"")</f>
        <v>0.14260817187679975</v>
      </c>
      <c r="I189" s="41">
        <f>IF($A189=2,IF(ISNUMBER(REGION!DY189-REGION!DY$4),REGION!DY189-REGION!DY$4,""),"")</f>
        <v>-0.30804689602287016</v>
      </c>
      <c r="J189" s="44">
        <f t="shared" si="10"/>
        <v>3</v>
      </c>
      <c r="K189" s="1" t="str">
        <f t="shared" si="13"/>
        <v/>
      </c>
      <c r="M189" s="40">
        <f>IF($A189=2,IF(ISNUMBER(REGION!DT189-Ukraine!DT189),REGION!DT189-Ukraine!DT189,""),"")</f>
        <v>-0.14970012605535465</v>
      </c>
      <c r="N189" s="40">
        <f>IF($A189=2,IF(ISNUMBER(REGION!DU189-Ukraine!DU189),REGION!DU189-Ukraine!DU189,""),"")</f>
        <v>1.4926150174715878</v>
      </c>
      <c r="O189" s="40">
        <f>IF($A189=2,IF(ISNUMBER(REGION!DV189-Ukraine!DV189),REGION!DV189-Ukraine!DV189,""),"")</f>
        <v>-0.3077482565435059</v>
      </c>
      <c r="P189" s="40">
        <f>IF($A189=2,IF(ISNUMBER(REGION!DW189-Ukraine!DW189),REGION!DW189-Ukraine!DW189,""),"")</f>
        <v>0.20394935347843757</v>
      </c>
      <c r="Q189" s="40">
        <f>IF($A189=2,IF(ISNUMBER(REGION!DX189-Ukraine!DX189),REGION!DX189-Ukraine!DX189,""),"")</f>
        <v>0.51795882826625395</v>
      </c>
      <c r="R189" s="41">
        <f>IF($A189=2,IF(ISNUMBER(REGION!DY189-Ukraine!DY189),REGION!DY189-Ukraine!DY189,""),"")</f>
        <v>1.1529022823473865</v>
      </c>
      <c r="S189" s="44">
        <f t="shared" si="11"/>
        <v>3</v>
      </c>
      <c r="T189" s="1">
        <f t="shared" si="14"/>
        <v>1</v>
      </c>
      <c r="V189" s="1">
        <f t="shared" si="12"/>
        <v>1</v>
      </c>
      <c r="W189" s="40" t="str">
        <f>IF(V189&gt;1,Employment!$S189,"")</f>
        <v/>
      </c>
    </row>
    <row r="190" spans="1:23" ht="10.5" x14ac:dyDescent="0.25">
      <c r="A190" s="39">
        <f>'Industry selection'!C190</f>
        <v>2</v>
      </c>
      <c r="B190" s="2">
        <v>46.2</v>
      </c>
      <c r="C190" s="2" t="s">
        <v>385</v>
      </c>
      <c r="D190" s="40">
        <f>IF($A190=2,IF(ISNUMBER(REGION!DT190-REGION!DT$4),REGION!DT190-REGION!DT$4,""),"")</f>
        <v>1.2476237322053096</v>
      </c>
      <c r="E190" s="40">
        <f>IF($A190=2,IF(ISNUMBER(REGION!DU190-REGION!DU$4),REGION!DU190-REGION!DU$4,""),"")</f>
        <v>-0.52102119858899087</v>
      </c>
      <c r="F190" s="40">
        <f>IF($A190=2,IF(ISNUMBER(REGION!DV190-REGION!DV$4),REGION!DV190-REGION!DV$4,""),"")</f>
        <v>3.1662068441164863</v>
      </c>
      <c r="G190" s="40">
        <f>IF($A190=2,IF(ISNUMBER(REGION!DW190-REGION!DW$4),REGION!DW190-REGION!DW$4,""),"")</f>
        <v>0.78834717924404818</v>
      </c>
      <c r="H190" s="40">
        <f>IF($A190=2,IF(ISNUMBER(REGION!DX190-REGION!DX$4),REGION!DX190-REGION!DX$4,""),"")</f>
        <v>-0.20964464302517838</v>
      </c>
      <c r="I190" s="41">
        <f>IF($A190=2,IF(ISNUMBER(REGION!DY190-REGION!DY$4),REGION!DY190-REGION!DY$4,""),"")</f>
        <v>11.864297944320414</v>
      </c>
      <c r="J190" s="44">
        <f t="shared" si="10"/>
        <v>3</v>
      </c>
      <c r="K190" s="1">
        <f t="shared" si="13"/>
        <v>1</v>
      </c>
      <c r="M190" s="40">
        <f>IF($A190=2,IF(ISNUMBER(REGION!DT190-Ukraine!DT190),REGION!DT190-Ukraine!DT190,""),"")</f>
        <v>1.2503122624385647</v>
      </c>
      <c r="N190" s="40">
        <f>IF($A190=2,IF(ISNUMBER(REGION!DU190-Ukraine!DU190),REGION!DU190-Ukraine!DU190,""),"")</f>
        <v>-0.4540257827381281</v>
      </c>
      <c r="O190" s="40">
        <f>IF($A190=2,IF(ISNUMBER(REGION!DV190-Ukraine!DV190),REGION!DV190-Ukraine!DV190,""),"")</f>
        <v>3.124738280643669</v>
      </c>
      <c r="P190" s="40">
        <f>IF($A190=2,IF(ISNUMBER(REGION!DW190-Ukraine!DW190),REGION!DW190-Ukraine!DW190,""),"")</f>
        <v>0.74675031057933139</v>
      </c>
      <c r="Q190" s="40">
        <f>IF($A190=2,IF(ISNUMBER(REGION!DX190-Ukraine!DX190),REGION!DX190-Ukraine!DX190,""),"")</f>
        <v>-9.3448120370689391E-3</v>
      </c>
      <c r="R190" s="41">
        <f>IF($A190=2,IF(ISNUMBER(REGION!DY190-Ukraine!DY190),REGION!DY190-Ukraine!DY190,""),"")</f>
        <v>12.220770226822665</v>
      </c>
      <c r="S190" s="44">
        <f t="shared" si="11"/>
        <v>3</v>
      </c>
      <c r="T190" s="1">
        <f t="shared" si="14"/>
        <v>1</v>
      </c>
      <c r="V190" s="1">
        <f t="shared" si="12"/>
        <v>2</v>
      </c>
      <c r="W190" s="40">
        <f>IF(V190&gt;1,Employment!$S190,"")</f>
        <v>4.5266860241300975E-3</v>
      </c>
    </row>
    <row r="191" spans="1:23" ht="10.5" x14ac:dyDescent="0.25">
      <c r="A191" s="39">
        <f>'Industry selection'!C191</f>
        <v>2</v>
      </c>
      <c r="B191" s="2">
        <v>46.3</v>
      </c>
      <c r="C191" s="2" t="s">
        <v>387</v>
      </c>
      <c r="D191" s="40">
        <f>IF($A191=2,IF(ISNUMBER(REGION!DT191-REGION!DT$4),REGION!DT191-REGION!DT$4,""),"")</f>
        <v>0.160878761794083</v>
      </c>
      <c r="E191" s="40">
        <f>IF($A191=2,IF(ISNUMBER(REGION!DU191-REGION!DU$4),REGION!DU191-REGION!DU$4,""),"")</f>
        <v>1.2580740753808994E-2</v>
      </c>
      <c r="F191" s="40">
        <f>IF($A191=2,IF(ISNUMBER(REGION!DV191-REGION!DV$4),REGION!DV191-REGION!DV$4,""),"")</f>
        <v>7.4471909963790051E-2</v>
      </c>
      <c r="G191" s="40">
        <f>IF($A191=2,IF(ISNUMBER(REGION!DW191-REGION!DW$4),REGION!DW191-REGION!DW$4,""),"")</f>
        <v>-0.9014337419565488</v>
      </c>
      <c r="H191" s="40">
        <f>IF($A191=2,IF(ISNUMBER(REGION!DX191-REGION!DX$4),REGION!DX191-REGION!DX$4,""),"")</f>
        <v>-1.4268863790048991E-2</v>
      </c>
      <c r="I191" s="41">
        <f>IF($A191=2,IF(ISNUMBER(REGION!DY191-REGION!DY$4),REGION!DY191-REGION!DY$4,""),"")</f>
        <v>-1.8198753518337285</v>
      </c>
      <c r="J191" s="44">
        <f t="shared" si="10"/>
        <v>3</v>
      </c>
      <c r="K191" s="1" t="str">
        <f t="shared" si="13"/>
        <v/>
      </c>
      <c r="M191" s="40">
        <f>IF($A191=2,IF(ISNUMBER(REGION!DT191-Ukraine!DT191),REGION!DT191-Ukraine!DT191,""),"")</f>
        <v>0.14977563943996275</v>
      </c>
      <c r="N191" s="40">
        <f>IF($A191=2,IF(ISNUMBER(REGION!DU191-Ukraine!DU191),REGION!DU191-Ukraine!DU191,""),"")</f>
        <v>3.0211841168583664E-3</v>
      </c>
      <c r="O191" s="40">
        <f>IF($A191=2,IF(ISNUMBER(REGION!DV191-Ukraine!DV191),REGION!DV191-Ukraine!DV191,""),"")</f>
        <v>8.6179885157570357E-2</v>
      </c>
      <c r="P191" s="40">
        <f>IF($A191=2,IF(ISNUMBER(REGION!DW191-Ukraine!DW191),REGION!DW191-Ukraine!DW191,""),"")</f>
        <v>-0.91744318859816176</v>
      </c>
      <c r="Q191" s="40">
        <f>IF($A191=2,IF(ISNUMBER(REGION!DX191-Ukraine!DX191),REGION!DX191-Ukraine!DX191,""),"")</f>
        <v>5.8056923020107121E-2</v>
      </c>
      <c r="R191" s="41">
        <f>IF($A191=2,IF(ISNUMBER(REGION!DY191-Ukraine!DY191),REGION!DY191-Ukraine!DY191,""),"")</f>
        <v>-1.7469654112267126</v>
      </c>
      <c r="S191" s="44">
        <f t="shared" si="11"/>
        <v>4</v>
      </c>
      <c r="T191" s="1" t="str">
        <f t="shared" si="14"/>
        <v/>
      </c>
      <c r="V191" s="1">
        <f t="shared" si="12"/>
        <v>0</v>
      </c>
      <c r="W191" s="40" t="str">
        <f>IF(V191&gt;1,Employment!$S191,"")</f>
        <v/>
      </c>
    </row>
    <row r="192" spans="1:23" ht="10.5" x14ac:dyDescent="0.25">
      <c r="A192" s="39">
        <f>'Industry selection'!C192</f>
        <v>2</v>
      </c>
      <c r="B192" s="2">
        <v>46.4</v>
      </c>
      <c r="C192" s="2" t="s">
        <v>389</v>
      </c>
      <c r="D192" s="40">
        <f>IF($A192=2,IF(ISNUMBER(REGION!DT192-REGION!DT$4),REGION!DT192-REGION!DT$4,""),"")</f>
        <v>-7.1784639604824063E-2</v>
      </c>
      <c r="E192" s="40">
        <f>IF($A192=2,IF(ISNUMBER(REGION!DU192-REGION!DU$4),REGION!DU192-REGION!DU$4,""),"")</f>
        <v>8.2505353292209982E-2</v>
      </c>
      <c r="F192" s="40">
        <f>IF($A192=2,IF(ISNUMBER(REGION!DV192-REGION!DV$4),REGION!DV192-REGION!DV$4,""),"")</f>
        <v>-0.25471639493633003</v>
      </c>
      <c r="G192" s="40">
        <f>IF($A192=2,IF(ISNUMBER(REGION!DW192-REGION!DW$4),REGION!DW192-REGION!DW$4,""),"")</f>
        <v>-0.47309884556985993</v>
      </c>
      <c r="H192" s="40">
        <f>IF($A192=2,IF(ISNUMBER(REGION!DX192-REGION!DX$4),REGION!DX192-REGION!DX$4,""),"")</f>
        <v>-0.44455413851584913</v>
      </c>
      <c r="I192" s="41">
        <f>IF($A192=2,IF(ISNUMBER(REGION!DY192-REGION!DY$4),REGION!DY192-REGION!DY$4,""),"")</f>
        <v>-1.7112904783643268</v>
      </c>
      <c r="J192" s="44">
        <f t="shared" si="10"/>
        <v>1</v>
      </c>
      <c r="K192" s="1" t="str">
        <f t="shared" si="13"/>
        <v/>
      </c>
      <c r="M192" s="40">
        <f>IF($A192=2,IF(ISNUMBER(REGION!DT192-Ukraine!DT192),REGION!DT192-Ukraine!DT192,""),"")</f>
        <v>-9.3567353092872008E-2</v>
      </c>
      <c r="N192" s="40">
        <f>IF($A192=2,IF(ISNUMBER(REGION!DU192-Ukraine!DU192),REGION!DU192-Ukraine!DU192,""),"")</f>
        <v>1.4596079256565364E-2</v>
      </c>
      <c r="O192" s="40">
        <f>IF($A192=2,IF(ISNUMBER(REGION!DV192-Ukraine!DV192),REGION!DV192-Ukraine!DV192,""),"")</f>
        <v>-0.3094704650240192</v>
      </c>
      <c r="P192" s="40">
        <f>IF($A192=2,IF(ISNUMBER(REGION!DW192-Ukraine!DW192),REGION!DW192-Ukraine!DW192,""),"")</f>
        <v>-0.56482071656932598</v>
      </c>
      <c r="Q192" s="40">
        <f>IF($A192=2,IF(ISNUMBER(REGION!DX192-Ukraine!DX192),REGION!DX192-Ukraine!DX192,""),"")</f>
        <v>-0.23805351124074448</v>
      </c>
      <c r="R192" s="41">
        <f>IF($A192=2,IF(ISNUMBER(REGION!DY192-Ukraine!DY192),REGION!DY192-Ukraine!DY192,""),"")</f>
        <v>-1.8159875723045795</v>
      </c>
      <c r="S192" s="44">
        <f t="shared" si="11"/>
        <v>1</v>
      </c>
      <c r="T192" s="1" t="str">
        <f t="shared" si="14"/>
        <v/>
      </c>
      <c r="V192" s="1">
        <f t="shared" si="12"/>
        <v>0</v>
      </c>
      <c r="W192" s="40" t="str">
        <f>IF(V192&gt;1,Employment!$S192,"")</f>
        <v/>
      </c>
    </row>
    <row r="193" spans="1:23" ht="10.5" x14ac:dyDescent="0.25">
      <c r="A193" s="39">
        <f>'Industry selection'!C193</f>
        <v>2</v>
      </c>
      <c r="B193" s="2">
        <v>46.5</v>
      </c>
      <c r="C193" s="2" t="s">
        <v>391</v>
      </c>
      <c r="D193" s="40">
        <f>IF($A193=2,IF(ISNUMBER(REGION!DT193-REGION!DT$4),REGION!DT193-REGION!DT$4,""),"")</f>
        <v>-0.65716687444526678</v>
      </c>
      <c r="E193" s="40">
        <f>IF($A193=2,IF(ISNUMBER(REGION!DU193-REGION!DU$4),REGION!DU193-REGION!DU$4,""),"")</f>
        <v>0.96000641214129101</v>
      </c>
      <c r="F193" s="40">
        <f>IF($A193=2,IF(ISNUMBER(REGION!DV193-REGION!DV$4),REGION!DV193-REGION!DV$4,""),"")</f>
        <v>-0.17244984769934013</v>
      </c>
      <c r="G193" s="40">
        <f>IF($A193=2,IF(ISNUMBER(REGION!DW193-REGION!DW$4),REGION!DW193-REGION!DW$4,""),"")</f>
        <v>0.65287473049341949</v>
      </c>
      <c r="H193" s="40" t="str">
        <f>IF($A193=2,IF(ISNUMBER(REGION!DX193-REGION!DX$4),REGION!DX193-REGION!DX$4,""),"")</f>
        <v/>
      </c>
      <c r="I193" s="41">
        <f>IF($A193=2,IF(ISNUMBER(REGION!DY193-REGION!DY$4),REGION!DY193-REGION!DY$4,""),"")</f>
        <v>-0.80483261178881804</v>
      </c>
      <c r="J193" s="44">
        <f t="shared" si="10"/>
        <v>2</v>
      </c>
      <c r="K193" s="1" t="str">
        <f t="shared" si="13"/>
        <v/>
      </c>
      <c r="M193" s="40">
        <f>IF($A193=2,IF(ISNUMBER(REGION!DT193-Ukraine!DT193),REGION!DT193-Ukraine!DT193,""),"")</f>
        <v>-0.31446635537436773</v>
      </c>
      <c r="N193" s="40">
        <f>IF($A193=2,IF(ISNUMBER(REGION!DU193-Ukraine!DU193),REGION!DU193-Ukraine!DU193,""),"")</f>
        <v>0.71138420309150696</v>
      </c>
      <c r="O193" s="40">
        <f>IF($A193=2,IF(ISNUMBER(REGION!DV193-Ukraine!DV193),REGION!DV193-Ukraine!DV193,""),"")</f>
        <v>-0.71420820239268679</v>
      </c>
      <c r="P193" s="40">
        <f>IF($A193=2,IF(ISNUMBER(REGION!DW193-Ukraine!DW193),REGION!DW193-Ukraine!DW193,""),"")</f>
        <v>0.49892295238427131</v>
      </c>
      <c r="Q193" s="40" t="str">
        <f>IF($A193=2,IF(ISNUMBER(REGION!DX193-Ukraine!DX193),REGION!DX193-Ukraine!DX193,""),"")</f>
        <v/>
      </c>
      <c r="R193" s="41">
        <f>IF($A193=2,IF(ISNUMBER(REGION!DY193-Ukraine!DY193),REGION!DY193-Ukraine!DY193,""),"")</f>
        <v>-1.2113078316561507</v>
      </c>
      <c r="S193" s="44">
        <f t="shared" si="11"/>
        <v>2</v>
      </c>
      <c r="T193" s="1" t="str">
        <f t="shared" si="14"/>
        <v/>
      </c>
      <c r="V193" s="1">
        <f t="shared" si="12"/>
        <v>0</v>
      </c>
      <c r="W193" s="40" t="str">
        <f>IF(V193&gt;1,Employment!$S193,"")</f>
        <v/>
      </c>
    </row>
    <row r="194" spans="1:23" ht="10.5" x14ac:dyDescent="0.25">
      <c r="A194" s="39">
        <f>'Industry selection'!C194</f>
        <v>2</v>
      </c>
      <c r="B194" s="2">
        <v>46.6</v>
      </c>
      <c r="C194" s="2" t="s">
        <v>393</v>
      </c>
      <c r="D194" s="40">
        <f>IF($A194=2,IF(ISNUMBER(REGION!DT194-REGION!DT$4),REGION!DT194-REGION!DT$4,""),"")</f>
        <v>0.14119298743383069</v>
      </c>
      <c r="E194" s="40">
        <f>IF($A194=2,IF(ISNUMBER(REGION!DU194-REGION!DU$4),REGION!DU194-REGION!DU$4,""),"")</f>
        <v>7.098137163792595E-3</v>
      </c>
      <c r="F194" s="40">
        <f>IF($A194=2,IF(ISNUMBER(REGION!DV194-REGION!DV$4),REGION!DV194-REGION!DV$4,""),"")</f>
        <v>0.45866187347543241</v>
      </c>
      <c r="G194" s="40">
        <f>IF($A194=2,IF(ISNUMBER(REGION!DW194-REGION!DW$4),REGION!DW194-REGION!DW$4,""),"")</f>
        <v>0.16052892264928298</v>
      </c>
      <c r="H194" s="40" t="str">
        <f>IF($A194=2,IF(ISNUMBER(REGION!DX194-REGION!DX$4),REGION!DX194-REGION!DX$4,""),"")</f>
        <v/>
      </c>
      <c r="I194" s="41">
        <f>IF($A194=2,IF(ISNUMBER(REGION!DY194-REGION!DY$4),REGION!DY194-REGION!DY$4,""),"")</f>
        <v>0.59290950261680919</v>
      </c>
      <c r="J194" s="44">
        <f t="shared" si="10"/>
        <v>4</v>
      </c>
      <c r="K194" s="1">
        <f t="shared" si="13"/>
        <v>1</v>
      </c>
      <c r="M194" s="40">
        <f>IF($A194=2,IF(ISNUMBER(REGION!DT194-Ukraine!DT194),REGION!DT194-Ukraine!DT194,""),"")</f>
        <v>0.19685420238584661</v>
      </c>
      <c r="N194" s="40">
        <f>IF($A194=2,IF(ISNUMBER(REGION!DU194-Ukraine!DU194),REGION!DU194-Ukraine!DU194,""),"")</f>
        <v>-0.12066603646177265</v>
      </c>
      <c r="O194" s="40">
        <f>IF($A194=2,IF(ISNUMBER(REGION!DV194-Ukraine!DV194),REGION!DV194-Ukraine!DV194,""),"")</f>
        <v>0.44516065653762338</v>
      </c>
      <c r="P194" s="40">
        <f>IF($A194=2,IF(ISNUMBER(REGION!DW194-Ukraine!DW194),REGION!DW194-Ukraine!DW194,""),"")</f>
        <v>-0.12509393943236313</v>
      </c>
      <c r="Q194" s="40" t="str">
        <f>IF($A194=2,IF(ISNUMBER(REGION!DX194-Ukraine!DX194),REGION!DX194-Ukraine!DX194,""),"")</f>
        <v/>
      </c>
      <c r="R194" s="41">
        <f>IF($A194=2,IF(ISNUMBER(REGION!DY194-Ukraine!DY194),REGION!DY194-Ukraine!DY194,""),"")</f>
        <v>0.28133269279185624</v>
      </c>
      <c r="S194" s="44">
        <f t="shared" si="11"/>
        <v>2</v>
      </c>
      <c r="T194" s="1">
        <f t="shared" si="14"/>
        <v>0</v>
      </c>
      <c r="V194" s="1">
        <f t="shared" si="12"/>
        <v>1</v>
      </c>
      <c r="W194" s="40" t="str">
        <f>IF(V194&gt;1,Employment!$S194,"")</f>
        <v/>
      </c>
    </row>
    <row r="195" spans="1:23" ht="10.5" x14ac:dyDescent="0.25">
      <c r="A195" s="39">
        <f>'Industry selection'!C195</f>
        <v>2</v>
      </c>
      <c r="B195" s="2">
        <v>46.7</v>
      </c>
      <c r="C195" s="2" t="s">
        <v>395</v>
      </c>
      <c r="D195" s="40">
        <f>IF($A195=2,IF(ISNUMBER(REGION!DT195-REGION!DT$4),REGION!DT195-REGION!DT$4,""),"")</f>
        <v>0.15527090368854535</v>
      </c>
      <c r="E195" s="40">
        <f>IF($A195=2,IF(ISNUMBER(REGION!DU195-REGION!DU$4),REGION!DU195-REGION!DU$4,""),"")</f>
        <v>-0.16773403555704414</v>
      </c>
      <c r="F195" s="40">
        <f>IF($A195=2,IF(ISNUMBER(REGION!DV195-REGION!DV$4),REGION!DV195-REGION!DV$4,""),"")</f>
        <v>9.9170723574703912E-2</v>
      </c>
      <c r="G195" s="40">
        <f>IF($A195=2,IF(ISNUMBER(REGION!DW195-REGION!DW$4),REGION!DW195-REGION!DW$4,""),"")</f>
        <v>0.24158810886354054</v>
      </c>
      <c r="H195" s="40">
        <f>IF($A195=2,IF(ISNUMBER(REGION!DX195-REGION!DX$4),REGION!DX195-REGION!DX$4,""),"")</f>
        <v>-0.13126804184553453</v>
      </c>
      <c r="I195" s="41">
        <f>IF($A195=2,IF(ISNUMBER(REGION!DY195-REGION!DY$4),REGION!DY195-REGION!DY$4,""),"")</f>
        <v>0.36710784612666592</v>
      </c>
      <c r="J195" s="44">
        <f t="shared" si="10"/>
        <v>3</v>
      </c>
      <c r="K195" s="1">
        <f t="shared" si="13"/>
        <v>1</v>
      </c>
      <c r="M195" s="40">
        <f>IF($A195=2,IF(ISNUMBER(REGION!DT195-Ukraine!DT195),REGION!DT195-Ukraine!DT195,""),"")</f>
        <v>0.17078024778541634</v>
      </c>
      <c r="N195" s="40">
        <f>IF($A195=2,IF(ISNUMBER(REGION!DU195-Ukraine!DU195),REGION!DU195-Ukraine!DU195,""),"")</f>
        <v>-0.10608924847364942</v>
      </c>
      <c r="O195" s="40">
        <f>IF($A195=2,IF(ISNUMBER(REGION!DV195-Ukraine!DV195),REGION!DV195-Ukraine!DV195,""),"")</f>
        <v>7.5741013068025609E-2</v>
      </c>
      <c r="P195" s="40">
        <f>IF($A195=2,IF(ISNUMBER(REGION!DW195-Ukraine!DW195),REGION!DW195-Ukraine!DW195,""),"")</f>
        <v>0.22117757033553365</v>
      </c>
      <c r="Q195" s="40">
        <f>IF($A195=2,IF(ISNUMBER(REGION!DX195-Ukraine!DX195),REGION!DX195-Ukraine!DX195,""),"")</f>
        <v>6.3355237689926014E-3</v>
      </c>
      <c r="R195" s="41">
        <f>IF($A195=2,IF(ISNUMBER(REGION!DY195-Ukraine!DY195),REGION!DY195-Ukraine!DY195,""),"")</f>
        <v>0.69748400542911826</v>
      </c>
      <c r="S195" s="44">
        <f t="shared" si="11"/>
        <v>4</v>
      </c>
      <c r="T195" s="1">
        <f t="shared" si="14"/>
        <v>1</v>
      </c>
      <c r="V195" s="1">
        <f t="shared" si="12"/>
        <v>2</v>
      </c>
      <c r="W195" s="40">
        <f>IF(V195&gt;1,Employment!$S195,"")</f>
        <v>1.8556194634691454E-2</v>
      </c>
    </row>
    <row r="196" spans="1:23" ht="10.5" x14ac:dyDescent="0.25">
      <c r="A196" s="39">
        <f>'Industry selection'!C196</f>
        <v>2</v>
      </c>
      <c r="B196" s="2">
        <v>46.9</v>
      </c>
      <c r="C196" s="2" t="s">
        <v>397</v>
      </c>
      <c r="D196" s="40">
        <f>IF($A196=2,IF(ISNUMBER(REGION!DT196-REGION!DT$4),REGION!DT196-REGION!DT$4,""),"")</f>
        <v>-8.3124771746511672E-2</v>
      </c>
      <c r="E196" s="40">
        <f>IF($A196=2,IF(ISNUMBER(REGION!DU196-REGION!DU$4),REGION!DU196-REGION!DU$4,""),"")</f>
        <v>2.9895375341863373E-2</v>
      </c>
      <c r="F196" s="40">
        <f>IF($A196=2,IF(ISNUMBER(REGION!DV196-REGION!DV$4),REGION!DV196-REGION!DV$4,""),"")</f>
        <v>-0.19776423600752646</v>
      </c>
      <c r="G196" s="40">
        <f>IF($A196=2,IF(ISNUMBER(REGION!DW196-REGION!DW$4),REGION!DW196-REGION!DW$4,""),"")</f>
        <v>0.31947897830745742</v>
      </c>
      <c r="H196" s="40">
        <f>IF($A196=2,IF(ISNUMBER(REGION!DX196-REGION!DX$4),REGION!DX196-REGION!DX$4,""),"")</f>
        <v>-5.6036229446163377E-2</v>
      </c>
      <c r="I196" s="41">
        <f>IF($A196=2,IF(ISNUMBER(REGION!DY196-REGION!DY$4),REGION!DY196-REGION!DY$4,""),"")</f>
        <v>-5.7152857338626184E-2</v>
      </c>
      <c r="J196" s="44">
        <f t="shared" si="10"/>
        <v>2</v>
      </c>
      <c r="K196" s="1" t="str">
        <f t="shared" si="13"/>
        <v/>
      </c>
      <c r="M196" s="40">
        <f>IF($A196=2,IF(ISNUMBER(REGION!DT196-Ukraine!DT196),REGION!DT196-Ukraine!DT196,""),"")</f>
        <v>8.9336677827086985E-2</v>
      </c>
      <c r="N196" s="40">
        <f>IF($A196=2,IF(ISNUMBER(REGION!DU196-Ukraine!DU196),REGION!DU196-Ukraine!DU196,""),"")</f>
        <v>-3.216663053513269E-2</v>
      </c>
      <c r="O196" s="40">
        <f>IF($A196=2,IF(ISNUMBER(REGION!DV196-Ukraine!DV196),REGION!DV196-Ukraine!DV196,""),"")</f>
        <v>-0.29319984370759888</v>
      </c>
      <c r="P196" s="40">
        <f>IF($A196=2,IF(ISNUMBER(REGION!DW196-Ukraine!DW196),REGION!DW196-Ukraine!DW196,""),"")</f>
        <v>0.17592468490908719</v>
      </c>
      <c r="Q196" s="40">
        <f>IF($A196=2,IF(ISNUMBER(REGION!DX196-Ukraine!DX196),REGION!DX196-Ukraine!DX196,""),"")</f>
        <v>0.11632926116920261</v>
      </c>
      <c r="R196" s="41">
        <f>IF($A196=2,IF(ISNUMBER(REGION!DY196-Ukraine!DY196),REGION!DY196-Ukraine!DY196,""),"")</f>
        <v>9.6827024300063957E-2</v>
      </c>
      <c r="S196" s="44">
        <f t="shared" si="11"/>
        <v>3</v>
      </c>
      <c r="T196" s="1">
        <f t="shared" si="14"/>
        <v>1</v>
      </c>
      <c r="V196" s="1">
        <f t="shared" si="12"/>
        <v>1</v>
      </c>
      <c r="W196" s="40" t="str">
        <f>IF(V196&gt;1,Employment!$S196,"")</f>
        <v/>
      </c>
    </row>
    <row r="197" spans="1:23" ht="10.5" x14ac:dyDescent="0.25">
      <c r="A197" s="39" t="str">
        <f>'Industry selection'!C197</f>
        <v/>
      </c>
      <c r="B197" s="2">
        <v>47</v>
      </c>
      <c r="C197" s="2" t="s">
        <v>399</v>
      </c>
      <c r="D197" s="40" t="str">
        <f>IF($A197=2,IF(ISNUMBER(REGION!DT197-REGION!DT$4),REGION!DT197-REGION!DT$4,""),"")</f>
        <v/>
      </c>
      <c r="E197" s="40" t="str">
        <f>IF($A197=2,IF(ISNUMBER(REGION!DU197-REGION!DU$4),REGION!DU197-REGION!DU$4,""),"")</f>
        <v/>
      </c>
      <c r="F197" s="40" t="str">
        <f>IF($A197=2,IF(ISNUMBER(REGION!DV197-REGION!DV$4),REGION!DV197-REGION!DV$4,""),"")</f>
        <v/>
      </c>
      <c r="G197" s="40" t="str">
        <f>IF($A197=2,IF(ISNUMBER(REGION!DW197-REGION!DW$4),REGION!DW197-REGION!DW$4,""),"")</f>
        <v/>
      </c>
      <c r="H197" s="40" t="str">
        <f>IF($A197=2,IF(ISNUMBER(REGION!DX197-REGION!DX$4),REGION!DX197-REGION!DX$4,""),"")</f>
        <v/>
      </c>
      <c r="I197" s="41" t="str">
        <f>IF($A197=2,IF(ISNUMBER(REGION!DY197-REGION!DY$4),REGION!DY197-REGION!DY$4,""),"")</f>
        <v/>
      </c>
      <c r="J197" s="44" t="str">
        <f t="shared" ref="J197:J260" si="15">IF($A197=2,COUNTIF(D197:H197,"&gt;"&amp;0),"")</f>
        <v/>
      </c>
      <c r="K197" s="1" t="str">
        <f t="shared" si="13"/>
        <v/>
      </c>
      <c r="M197" s="40" t="str">
        <f>IF($A197=2,IF(ISNUMBER(REGION!DT197-Ukraine!DT197),REGION!DT197-Ukraine!DT197,""),"")</f>
        <v/>
      </c>
      <c r="N197" s="40" t="str">
        <f>IF($A197=2,IF(ISNUMBER(REGION!DU197-Ukraine!DU197),REGION!DU197-Ukraine!DU197,""),"")</f>
        <v/>
      </c>
      <c r="O197" s="40" t="str">
        <f>IF($A197=2,IF(ISNUMBER(REGION!DV197-Ukraine!DV197),REGION!DV197-Ukraine!DV197,""),"")</f>
        <v/>
      </c>
      <c r="P197" s="40" t="str">
        <f>IF($A197=2,IF(ISNUMBER(REGION!DW197-Ukraine!DW197),REGION!DW197-Ukraine!DW197,""),"")</f>
        <v/>
      </c>
      <c r="Q197" s="40" t="str">
        <f>IF($A197=2,IF(ISNUMBER(REGION!DX197-Ukraine!DX197),REGION!DX197-Ukraine!DX197,""),"")</f>
        <v/>
      </c>
      <c r="R197" s="41" t="str">
        <f>IF($A197=2,IF(ISNUMBER(REGION!DY197-Ukraine!DY197),REGION!DY197-Ukraine!DY197,""),"")</f>
        <v/>
      </c>
      <c r="S197" s="44" t="str">
        <f t="shared" ref="S197:S260" si="16">IF($A197=2,COUNTIF(M197:Q197,"&gt;"&amp;0),"")</f>
        <v/>
      </c>
      <c r="T197" s="1" t="str">
        <f t="shared" si="14"/>
        <v/>
      </c>
      <c r="V197" s="1" t="str">
        <f t="shared" si="12"/>
        <v/>
      </c>
      <c r="W197" s="40" t="str">
        <f>IF(V197&gt;1,Employment!$S197,"")</f>
        <v/>
      </c>
    </row>
    <row r="198" spans="1:23" ht="10.5" x14ac:dyDescent="0.25">
      <c r="A198" s="39">
        <f>'Industry selection'!C198</f>
        <v>2</v>
      </c>
      <c r="B198" s="2">
        <v>47.1</v>
      </c>
      <c r="C198" s="2" t="s">
        <v>401</v>
      </c>
      <c r="D198" s="40">
        <f>IF($A198=2,IF(ISNUMBER(REGION!DT198-REGION!DT$4),REGION!DT198-REGION!DT$4,""),"")</f>
        <v>-0.17980856841707438</v>
      </c>
      <c r="E198" s="40">
        <f>IF($A198=2,IF(ISNUMBER(REGION!DU198-REGION!DU$4),REGION!DU198-REGION!DU$4,""),"")</f>
        <v>7.4035182372603314E-2</v>
      </c>
      <c r="F198" s="40">
        <f>IF($A198=2,IF(ISNUMBER(REGION!DV198-REGION!DV$4),REGION!DV198-REGION!DV$4,""),"")</f>
        <v>-8.2463392973497918E-2</v>
      </c>
      <c r="G198" s="40">
        <f>IF($A198=2,IF(ISNUMBER(REGION!DW198-REGION!DW$4),REGION!DW198-REGION!DW$4,""),"")</f>
        <v>-5.1346021717362245E-3</v>
      </c>
      <c r="H198" s="40">
        <f>IF($A198=2,IF(ISNUMBER(REGION!DX198-REGION!DX$4),REGION!DX198-REGION!DX$4,""),"")</f>
        <v>0.16395330837640243</v>
      </c>
      <c r="I198" s="41">
        <f>IF($A198=2,IF(ISNUMBER(REGION!DY198-REGION!DY$4),REGION!DY198-REGION!DY$4,""),"")</f>
        <v>-0.1970290623251878</v>
      </c>
      <c r="J198" s="44">
        <f t="shared" si="15"/>
        <v>2</v>
      </c>
      <c r="K198" s="1" t="str">
        <f t="shared" si="13"/>
        <v/>
      </c>
      <c r="M198" s="40">
        <f>IF($A198=2,IF(ISNUMBER(REGION!DT198-Ukraine!DT198),REGION!DT198-Ukraine!DT198,""),"")</f>
        <v>-0.20167633517526451</v>
      </c>
      <c r="N198" s="40">
        <f>IF($A198=2,IF(ISNUMBER(REGION!DU198-Ukraine!DU198),REGION!DU198-Ukraine!DU198,""),"")</f>
        <v>-7.2886999033347832E-2</v>
      </c>
      <c r="O198" s="40">
        <f>IF($A198=2,IF(ISNUMBER(REGION!DV198-Ukraine!DV198),REGION!DV198-Ukraine!DV198,""),"")</f>
        <v>-0.19445027366227596</v>
      </c>
      <c r="P198" s="40">
        <f>IF($A198=2,IF(ISNUMBER(REGION!DW198-Ukraine!DW198),REGION!DW198-Ukraine!DW198,""),"")</f>
        <v>-0.12040402074454803</v>
      </c>
      <c r="Q198" s="40">
        <f>IF($A198=2,IF(ISNUMBER(REGION!DX198-Ukraine!DX198),REGION!DX198-Ukraine!DX198,""),"")</f>
        <v>0.27279358202484882</v>
      </c>
      <c r="R198" s="41">
        <f>IF($A198=2,IF(ISNUMBER(REGION!DY198-Ukraine!DY198),REGION!DY198-Ukraine!DY198,""),"")</f>
        <v>-0.90064502422502057</v>
      </c>
      <c r="S198" s="44">
        <f t="shared" si="16"/>
        <v>1</v>
      </c>
      <c r="T198" s="1" t="str">
        <f t="shared" si="14"/>
        <v/>
      </c>
      <c r="V198" s="1">
        <f t="shared" ref="V198:V261" si="17">IF($A198=2,SUM(K198,T198),"")</f>
        <v>0</v>
      </c>
      <c r="W198" s="40" t="str">
        <f>IF(V198&gt;1,Employment!$S198,"")</f>
        <v/>
      </c>
    </row>
    <row r="199" spans="1:23" ht="10.5" x14ac:dyDescent="0.25">
      <c r="A199" s="39">
        <f>'Industry selection'!C199</f>
        <v>2</v>
      </c>
      <c r="B199" s="2">
        <v>47.2</v>
      </c>
      <c r="C199" s="2" t="s">
        <v>403</v>
      </c>
      <c r="D199" s="40">
        <f>IF($A199=2,IF(ISNUMBER(REGION!DT199-REGION!DT$4),REGION!DT199-REGION!DT$4,""),"")</f>
        <v>-0.21892864984619109</v>
      </c>
      <c r="E199" s="40">
        <f>IF($A199=2,IF(ISNUMBER(REGION!DU199-REGION!DU$4),REGION!DU199-REGION!DU$4,""),"")</f>
        <v>0.2849976075998808</v>
      </c>
      <c r="F199" s="40">
        <f>IF($A199=2,IF(ISNUMBER(REGION!DV199-REGION!DV$4),REGION!DV199-REGION!DV$4,""),"")</f>
        <v>-0.19574927728273517</v>
      </c>
      <c r="G199" s="40">
        <f>IF($A199=2,IF(ISNUMBER(REGION!DW199-REGION!DW$4),REGION!DW199-REGION!DW$4,""),"")</f>
        <v>0.22325860254967966</v>
      </c>
      <c r="H199" s="40" t="str">
        <f>IF($A199=2,IF(ISNUMBER(REGION!DX199-REGION!DX$4),REGION!DX199-REGION!DX$4,""),"")</f>
        <v/>
      </c>
      <c r="I199" s="41">
        <f>IF($A199=2,IF(ISNUMBER(REGION!DY199-REGION!DY$4),REGION!DY199-REGION!DY$4,""),"")</f>
        <v>-0.74920317457239682</v>
      </c>
      <c r="J199" s="44">
        <f t="shared" si="15"/>
        <v>2</v>
      </c>
      <c r="K199" s="1" t="str">
        <f t="shared" si="13"/>
        <v/>
      </c>
      <c r="M199" s="40">
        <f>IF($A199=2,IF(ISNUMBER(REGION!DT199-Ukraine!DT199),REGION!DT199-Ukraine!DT199,""),"")</f>
        <v>-8.4263653410923567E-2</v>
      </c>
      <c r="N199" s="40">
        <f>IF($A199=2,IF(ISNUMBER(REGION!DU199-Ukraine!DU199),REGION!DU199-Ukraine!DU199,""),"")</f>
        <v>0.31805151740269411</v>
      </c>
      <c r="O199" s="40">
        <f>IF($A199=2,IF(ISNUMBER(REGION!DV199-Ukraine!DV199),REGION!DV199-Ukraine!DV199,""),"")</f>
        <v>-5.0558644707631384E-2</v>
      </c>
      <c r="P199" s="40">
        <f>IF($A199=2,IF(ISNUMBER(REGION!DW199-Ukraine!DW199),REGION!DW199-Ukraine!DW199,""),"")</f>
        <v>0.1779470894543338</v>
      </c>
      <c r="Q199" s="40" t="str">
        <f>IF($A199=2,IF(ISNUMBER(REGION!DX199-Ukraine!DX199),REGION!DX199-Ukraine!DX199,""),"")</f>
        <v/>
      </c>
      <c r="R199" s="41">
        <f>IF($A199=2,IF(ISNUMBER(REGION!DY199-Ukraine!DY199),REGION!DY199-Ukraine!DY199,""),"")</f>
        <v>-0.40185193776643335</v>
      </c>
      <c r="S199" s="44">
        <f t="shared" si="16"/>
        <v>2</v>
      </c>
      <c r="T199" s="1" t="str">
        <f t="shared" si="14"/>
        <v/>
      </c>
      <c r="V199" s="1">
        <f t="shared" si="17"/>
        <v>0</v>
      </c>
      <c r="W199" s="40" t="str">
        <f>IF(V199&gt;1,Employment!$S199,"")</f>
        <v/>
      </c>
    </row>
    <row r="200" spans="1:23" ht="10.5" x14ac:dyDescent="0.25">
      <c r="A200" s="39">
        <f>'Industry selection'!C200</f>
        <v>2</v>
      </c>
      <c r="B200" s="2">
        <v>47.3</v>
      </c>
      <c r="C200" s="2" t="s">
        <v>405</v>
      </c>
      <c r="D200" s="40">
        <f>IF($A200=2,IF(ISNUMBER(REGION!DT200-REGION!DT$4),REGION!DT200-REGION!DT$4,""),"")</f>
        <v>-8.2115910589399821E-3</v>
      </c>
      <c r="E200" s="40">
        <f>IF($A200=2,IF(ISNUMBER(REGION!DU200-REGION!DU$4),REGION!DU200-REGION!DU$4,""),"")</f>
        <v>-6.4387875969698527E-2</v>
      </c>
      <c r="F200" s="40">
        <f>IF($A200=2,IF(ISNUMBER(REGION!DV200-REGION!DV$4),REGION!DV200-REGION!DV$4,""),"")</f>
        <v>0.27007779651447272</v>
      </c>
      <c r="G200" s="40">
        <f>IF($A200=2,IF(ISNUMBER(REGION!DW200-REGION!DW$4),REGION!DW200-REGION!DW$4,""),"")</f>
        <v>-0.50033035987549024</v>
      </c>
      <c r="H200" s="40">
        <f>IF($A200=2,IF(ISNUMBER(REGION!DX200-REGION!DX$4),REGION!DX200-REGION!DX$4,""),"")</f>
        <v>0.24726686259362851</v>
      </c>
      <c r="I200" s="41">
        <f>IF($A200=2,IF(ISNUMBER(REGION!DY200-REGION!DY$4),REGION!DY200-REGION!DY$4,""),"")</f>
        <v>-0.59914607881027204</v>
      </c>
      <c r="J200" s="44">
        <f t="shared" si="15"/>
        <v>2</v>
      </c>
      <c r="K200" s="1" t="str">
        <f t="shared" ref="K200:K263" si="18">IF(AND($A200=2,I200&gt;0),IF(ISNUMBER(J200),IF(J200&gt;=K$2,1,0),""),"")</f>
        <v/>
      </c>
      <c r="M200" s="40">
        <f>IF($A200=2,IF(ISNUMBER(REGION!DT200-Ukraine!DT200),REGION!DT200-Ukraine!DT200,""),"")</f>
        <v>0.25507523203856486</v>
      </c>
      <c r="N200" s="40">
        <f>IF($A200=2,IF(ISNUMBER(REGION!DU200-Ukraine!DU200),REGION!DU200-Ukraine!DU200,""),"")</f>
        <v>-7.3236046146987643E-2</v>
      </c>
      <c r="O200" s="40">
        <f>IF($A200=2,IF(ISNUMBER(REGION!DV200-Ukraine!DV200),REGION!DV200-Ukraine!DV200,""),"")</f>
        <v>0.37360944316347133</v>
      </c>
      <c r="P200" s="40">
        <f>IF($A200=2,IF(ISNUMBER(REGION!DW200-Ukraine!DW200),REGION!DW200-Ukraine!DW200,""),"")</f>
        <v>-0.41001375512893046</v>
      </c>
      <c r="Q200" s="40">
        <f>IF($A200=2,IF(ISNUMBER(REGION!DX200-Ukraine!DX200),REGION!DX200-Ukraine!DX200,""),"")</f>
        <v>0.19862242692523413</v>
      </c>
      <c r="R200" s="41">
        <f>IF($A200=2,IF(ISNUMBER(REGION!DY200-Ukraine!DY200),REGION!DY200-Ukraine!DY200,""),"")</f>
        <v>0.2499617497906832</v>
      </c>
      <c r="S200" s="44">
        <f t="shared" si="16"/>
        <v>3</v>
      </c>
      <c r="T200" s="1">
        <f t="shared" ref="T200:T263" si="19">IF(AND($A200=2,R200&gt;0),IF(ISNUMBER(S200),IF(S200&gt;=T$2,1,0),""),"")</f>
        <v>1</v>
      </c>
      <c r="V200" s="1">
        <f t="shared" si="17"/>
        <v>1</v>
      </c>
      <c r="W200" s="40" t="str">
        <f>IF(V200&gt;1,Employment!$S200,"")</f>
        <v/>
      </c>
    </row>
    <row r="201" spans="1:23" ht="10.5" x14ac:dyDescent="0.25">
      <c r="A201" s="39">
        <f>'Industry selection'!C201</f>
        <v>2</v>
      </c>
      <c r="B201" s="2">
        <v>47.4</v>
      </c>
      <c r="C201" s="2" t="s">
        <v>407</v>
      </c>
      <c r="D201" s="40">
        <f>IF($A201=2,IF(ISNUMBER(REGION!DT201-REGION!DT$4),REGION!DT201-REGION!DT$4,""),"")</f>
        <v>-0.18201931548816674</v>
      </c>
      <c r="E201" s="40">
        <f>IF($A201=2,IF(ISNUMBER(REGION!DU201-REGION!DU$4),REGION!DU201-REGION!DU$4,""),"")</f>
        <v>-0.30961494087422847</v>
      </c>
      <c r="F201" s="40">
        <f>IF($A201=2,IF(ISNUMBER(REGION!DV201-REGION!DV$4),REGION!DV201-REGION!DV$4,""),"")</f>
        <v>1.8670336083005523</v>
      </c>
      <c r="G201" s="40">
        <f>IF($A201=2,IF(ISNUMBER(REGION!DW201-REGION!DW$4),REGION!DW201-REGION!DW$4,""),"")</f>
        <v>-0.34669135610368707</v>
      </c>
      <c r="H201" s="40">
        <f>IF($A201=2,IF(ISNUMBER(REGION!DX201-REGION!DX$4),REGION!DX201-REGION!DX$4,""),"")</f>
        <v>-0.93423557389030698</v>
      </c>
      <c r="I201" s="41">
        <f>IF($A201=2,IF(ISNUMBER(REGION!DY201-REGION!DY$4),REGION!DY201-REGION!DY$4,""),"")</f>
        <v>-1.6417834397142421</v>
      </c>
      <c r="J201" s="44">
        <f t="shared" si="15"/>
        <v>1</v>
      </c>
      <c r="K201" s="1" t="str">
        <f t="shared" si="18"/>
        <v/>
      </c>
      <c r="M201" s="40">
        <f>IF($A201=2,IF(ISNUMBER(REGION!DT201-Ukraine!DT201),REGION!DT201-Ukraine!DT201,""),"")</f>
        <v>-0.14878764363528962</v>
      </c>
      <c r="N201" s="40">
        <f>IF($A201=2,IF(ISNUMBER(REGION!DU201-Ukraine!DU201),REGION!DU201-Ukraine!DU201,""),"")</f>
        <v>8.4853359908745318E-3</v>
      </c>
      <c r="O201" s="40">
        <f>IF($A201=2,IF(ISNUMBER(REGION!DV201-Ukraine!DV201),REGION!DV201-Ukraine!DV201,""),"")</f>
        <v>1.5505700861789555</v>
      </c>
      <c r="P201" s="40">
        <f>IF($A201=2,IF(ISNUMBER(REGION!DW201-Ukraine!DW201),REGION!DW201-Ukraine!DW201,""),"")</f>
        <v>-0.43888917899216828</v>
      </c>
      <c r="Q201" s="40">
        <f>IF($A201=2,IF(ISNUMBER(REGION!DX201-Ukraine!DX201),REGION!DX201-Ukraine!DX201,""),"")</f>
        <v>-1.0052737547747124</v>
      </c>
      <c r="R201" s="41">
        <f>IF($A201=2,IF(ISNUMBER(REGION!DY201-Ukraine!DY201),REGION!DY201-Ukraine!DY201,""),"")</f>
        <v>-1.5746737973424167</v>
      </c>
      <c r="S201" s="44">
        <f t="shared" si="16"/>
        <v>2</v>
      </c>
      <c r="T201" s="1" t="str">
        <f t="shared" si="19"/>
        <v/>
      </c>
      <c r="V201" s="1">
        <f t="shared" si="17"/>
        <v>0</v>
      </c>
      <c r="W201" s="40" t="str">
        <f>IF(V201&gt;1,Employment!$S201,"")</f>
        <v/>
      </c>
    </row>
    <row r="202" spans="1:23" ht="10.5" x14ac:dyDescent="0.25">
      <c r="A202" s="39">
        <f>'Industry selection'!C202</f>
        <v>2</v>
      </c>
      <c r="B202" s="2">
        <v>47.5</v>
      </c>
      <c r="C202" s="2" t="s">
        <v>409</v>
      </c>
      <c r="D202" s="40">
        <f>IF($A202=2,IF(ISNUMBER(REGION!DT202-REGION!DT$4),REGION!DT202-REGION!DT$4,""),"")</f>
        <v>0.30230541617951667</v>
      </c>
      <c r="E202" s="40">
        <f>IF($A202=2,IF(ISNUMBER(REGION!DU202-REGION!DU$4),REGION!DU202-REGION!DU$4,""),"")</f>
        <v>-0.3640376371067946</v>
      </c>
      <c r="F202" s="40">
        <f>IF($A202=2,IF(ISNUMBER(REGION!DV202-REGION!DV$4),REGION!DV202-REGION!DV$4,""),"")</f>
        <v>9.1174179202227146E-2</v>
      </c>
      <c r="G202" s="40">
        <f>IF($A202=2,IF(ISNUMBER(REGION!DW202-REGION!DW$4),REGION!DW202-REGION!DW$4,""),"")</f>
        <v>0.62602643742351716</v>
      </c>
      <c r="H202" s="40" t="str">
        <f>IF($A202=2,IF(ISNUMBER(REGION!DX202-REGION!DX$4),REGION!DX202-REGION!DX$4,""),"")</f>
        <v/>
      </c>
      <c r="I202" s="41">
        <f>IF($A202=2,IF(ISNUMBER(REGION!DY202-REGION!DY$4),REGION!DY202-REGION!DY$4,""),"")</f>
        <v>-3.6441736672207625E-2</v>
      </c>
      <c r="J202" s="44">
        <f t="shared" si="15"/>
        <v>3</v>
      </c>
      <c r="K202" s="1" t="str">
        <f t="shared" si="18"/>
        <v/>
      </c>
      <c r="M202" s="40">
        <f>IF($A202=2,IF(ISNUMBER(REGION!DT202-Ukraine!DT202),REGION!DT202-Ukraine!DT202,""),"")</f>
        <v>0.36304547569701384</v>
      </c>
      <c r="N202" s="40">
        <f>IF($A202=2,IF(ISNUMBER(REGION!DU202-Ukraine!DU202),REGION!DU202-Ukraine!DU202,""),"")</f>
        <v>-0.40392038463953561</v>
      </c>
      <c r="O202" s="40">
        <f>IF($A202=2,IF(ISNUMBER(REGION!DV202-Ukraine!DV202),REGION!DV202-Ukraine!DV202,""),"")</f>
        <v>0.10255851873122657</v>
      </c>
      <c r="P202" s="40">
        <f>IF($A202=2,IF(ISNUMBER(REGION!DW202-Ukraine!DW202),REGION!DW202-Ukraine!DW202,""),"")</f>
        <v>0.54850260422739416</v>
      </c>
      <c r="Q202" s="40" t="str">
        <f>IF($A202=2,IF(ISNUMBER(REGION!DX202-Ukraine!DX202),REGION!DX202-Ukraine!DX202,""),"")</f>
        <v/>
      </c>
      <c r="R202" s="41">
        <f>IF($A202=2,IF(ISNUMBER(REGION!DY202-Ukraine!DY202),REGION!DY202-Ukraine!DY202,""),"")</f>
        <v>-3.554391717084826E-3</v>
      </c>
      <c r="S202" s="44">
        <f t="shared" si="16"/>
        <v>3</v>
      </c>
      <c r="T202" s="1" t="str">
        <f t="shared" si="19"/>
        <v/>
      </c>
      <c r="V202" s="1">
        <f t="shared" si="17"/>
        <v>0</v>
      </c>
      <c r="W202" s="40" t="str">
        <f>IF(V202&gt;1,Employment!$S202,"")</f>
        <v/>
      </c>
    </row>
    <row r="203" spans="1:23" ht="10.5" x14ac:dyDescent="0.25">
      <c r="A203" s="39">
        <f>'Industry selection'!C203</f>
        <v>2</v>
      </c>
      <c r="B203" s="2">
        <v>47.6</v>
      </c>
      <c r="C203" s="2" t="s">
        <v>411</v>
      </c>
      <c r="D203" s="40">
        <f>IF($A203=2,IF(ISNUMBER(REGION!DT203-REGION!DT$4),REGION!DT203-REGION!DT$4,""),"")</f>
        <v>-9.1488453790403157E-2</v>
      </c>
      <c r="E203" s="40">
        <f>IF($A203=2,IF(ISNUMBER(REGION!DU203-REGION!DU$4),REGION!DU203-REGION!DU$4,""),"")</f>
        <v>-0.20306932593775662</v>
      </c>
      <c r="F203" s="40">
        <f>IF($A203=2,IF(ISNUMBER(REGION!DV203-REGION!DV$4),REGION!DV203-REGION!DV$4,""),"")</f>
        <v>-0.24515841522221482</v>
      </c>
      <c r="G203" s="40">
        <f>IF($A203=2,IF(ISNUMBER(REGION!DW203-REGION!DW$4),REGION!DW203-REGION!DW$4,""),"")</f>
        <v>4.2292191453877415E-2</v>
      </c>
      <c r="H203" s="40" t="str">
        <f>IF($A203=2,IF(ISNUMBER(REGION!DX203-REGION!DX$4),REGION!DX203-REGION!DX$4,""),"")</f>
        <v/>
      </c>
      <c r="I203" s="41">
        <f>IF($A203=2,IF(ISNUMBER(REGION!DY203-REGION!DY$4),REGION!DY203-REGION!DY$4,""),"")</f>
        <v>-1.4387601326375055</v>
      </c>
      <c r="J203" s="44">
        <f t="shared" si="15"/>
        <v>1</v>
      </c>
      <c r="K203" s="1" t="str">
        <f t="shared" si="18"/>
        <v/>
      </c>
      <c r="M203" s="40">
        <f>IF($A203=2,IF(ISNUMBER(REGION!DT203-Ukraine!DT203),REGION!DT203-Ukraine!DT203,""),"")</f>
        <v>-2.5762608170775469E-2</v>
      </c>
      <c r="N203" s="40">
        <f>IF($A203=2,IF(ISNUMBER(REGION!DU203-Ukraine!DU203),REGION!DU203-Ukraine!DU203,""),"")</f>
        <v>-0.22660901910134801</v>
      </c>
      <c r="O203" s="40">
        <f>IF($A203=2,IF(ISNUMBER(REGION!DV203-Ukraine!DV203),REGION!DV203-Ukraine!DV203,""),"")</f>
        <v>-0.20926936092129411</v>
      </c>
      <c r="P203" s="40">
        <f>IF($A203=2,IF(ISNUMBER(REGION!DW203-Ukraine!DW203),REGION!DW203-Ukraine!DW203,""),"")</f>
        <v>-0.21035319390580542</v>
      </c>
      <c r="Q203" s="40" t="str">
        <f>IF($A203=2,IF(ISNUMBER(REGION!DX203-Ukraine!DX203),REGION!DX203-Ukraine!DX203,""),"")</f>
        <v/>
      </c>
      <c r="R203" s="41">
        <f>IF($A203=2,IF(ISNUMBER(REGION!DY203-Ukraine!DY203),REGION!DY203-Ukraine!DY203,""),"")</f>
        <v>-1.787105651118605</v>
      </c>
      <c r="S203" s="44">
        <f t="shared" si="16"/>
        <v>0</v>
      </c>
      <c r="T203" s="1" t="str">
        <f t="shared" si="19"/>
        <v/>
      </c>
      <c r="V203" s="1">
        <f t="shared" si="17"/>
        <v>0</v>
      </c>
      <c r="W203" s="40" t="str">
        <f>IF(V203&gt;1,Employment!$S203,"")</f>
        <v/>
      </c>
    </row>
    <row r="204" spans="1:23" ht="10.5" x14ac:dyDescent="0.25">
      <c r="A204" s="39">
        <f>'Industry selection'!C204</f>
        <v>2</v>
      </c>
      <c r="B204" s="2">
        <v>47.7</v>
      </c>
      <c r="C204" s="2" t="s">
        <v>413</v>
      </c>
      <c r="D204" s="40">
        <f>IF($A204=2,IF(ISNUMBER(REGION!DT204-REGION!DT$4),REGION!DT204-REGION!DT$4,""),"")</f>
        <v>-5.3164216956426591E-2</v>
      </c>
      <c r="E204" s="40">
        <f>IF($A204=2,IF(ISNUMBER(REGION!DU204-REGION!DU$4),REGION!DU204-REGION!DU$4,""),"")</f>
        <v>3.6275035272609113E-2</v>
      </c>
      <c r="F204" s="40">
        <f>IF($A204=2,IF(ISNUMBER(REGION!DV204-REGION!DV$4),REGION!DV204-REGION!DV$4,""),"")</f>
        <v>-2.2072462797626979E-2</v>
      </c>
      <c r="G204" s="40">
        <f>IF($A204=2,IF(ISNUMBER(REGION!DW204-REGION!DW$4),REGION!DW204-REGION!DW$4,""),"")</f>
        <v>-1.7863706349851016E-2</v>
      </c>
      <c r="H204" s="40">
        <f>IF($A204=2,IF(ISNUMBER(REGION!DX204-REGION!DX$4),REGION!DX204-REGION!DX$4,""),"")</f>
        <v>-1.7334962906034868E-4</v>
      </c>
      <c r="I204" s="41">
        <f>IF($A204=2,IF(ISNUMBER(REGION!DY204-REGION!DY$4),REGION!DY204-REGION!DY$4,""),"")</f>
        <v>-0.12747013657622075</v>
      </c>
      <c r="J204" s="44">
        <f t="shared" si="15"/>
        <v>1</v>
      </c>
      <c r="K204" s="1" t="str">
        <f t="shared" si="18"/>
        <v/>
      </c>
      <c r="M204" s="40">
        <f>IF($A204=2,IF(ISNUMBER(REGION!DT204-Ukraine!DT204),REGION!DT204-Ukraine!DT204,""),"")</f>
        <v>-7.7259136919357818E-2</v>
      </c>
      <c r="N204" s="40">
        <f>IF($A204=2,IF(ISNUMBER(REGION!DU204-Ukraine!DU204),REGION!DU204-Ukraine!DU204,""),"")</f>
        <v>8.8028976961849192E-3</v>
      </c>
      <c r="O204" s="40">
        <f>IF($A204=2,IF(ISNUMBER(REGION!DV204-Ukraine!DV204),REGION!DV204-Ukraine!DV204,""),"")</f>
        <v>1.4228089641986408E-2</v>
      </c>
      <c r="P204" s="40">
        <f>IF($A204=2,IF(ISNUMBER(REGION!DW204-Ukraine!DW204),REGION!DW204-Ukraine!DW204,""),"")</f>
        <v>-2.4940949765010823E-2</v>
      </c>
      <c r="Q204" s="40">
        <f>IF($A204=2,IF(ISNUMBER(REGION!DX204-Ukraine!DX204),REGION!DX204-Ukraine!DX204,""),"")</f>
        <v>7.9502246037194357E-2</v>
      </c>
      <c r="R204" s="41">
        <f>IF($A204=2,IF(ISNUMBER(REGION!DY204-Ukraine!DY204),REGION!DY204-Ukraine!DY204,""),"")</f>
        <v>-4.2916742512348893E-2</v>
      </c>
      <c r="S204" s="44">
        <f t="shared" si="16"/>
        <v>3</v>
      </c>
      <c r="T204" s="1" t="str">
        <f t="shared" si="19"/>
        <v/>
      </c>
      <c r="V204" s="1">
        <f t="shared" si="17"/>
        <v>0</v>
      </c>
      <c r="W204" s="40" t="str">
        <f>IF(V204&gt;1,Employment!$S204,"")</f>
        <v/>
      </c>
    </row>
    <row r="205" spans="1:23" ht="10.5" x14ac:dyDescent="0.25">
      <c r="A205" s="39">
        <f>'Industry selection'!C205</f>
        <v>2</v>
      </c>
      <c r="B205" s="2">
        <v>47.8</v>
      </c>
      <c r="C205" s="2" t="s">
        <v>415</v>
      </c>
      <c r="D205" s="40" t="str">
        <f>IF($A205=2,IF(ISNUMBER(REGION!DT205-REGION!DT$4),REGION!DT205-REGION!DT$4,""),"")</f>
        <v/>
      </c>
      <c r="E205" s="40">
        <f>IF($A205=2,IF(ISNUMBER(REGION!DU205-REGION!DU$4),REGION!DU205-REGION!DU$4,""),"")</f>
        <v>-0.27751222240566031</v>
      </c>
      <c r="F205" s="40">
        <f>IF($A205=2,IF(ISNUMBER(REGION!DV205-REGION!DV$4),REGION!DV205-REGION!DV$4,""),"")</f>
        <v>0.30563875046183298</v>
      </c>
      <c r="G205" s="40">
        <f>IF($A205=2,IF(ISNUMBER(REGION!DW205-REGION!DW$4),REGION!DW205-REGION!DW$4,""),"")</f>
        <v>1.080534994794391</v>
      </c>
      <c r="H205" s="40">
        <f>IF($A205=2,IF(ISNUMBER(REGION!DX205-REGION!DX$4),REGION!DX205-REGION!DX$4,""),"")</f>
        <v>-0.55129625192949006</v>
      </c>
      <c r="I205" s="41">
        <f>IF($A205=2,IF(ISNUMBER(REGION!DY205-REGION!DY$4),REGION!DY205-REGION!DY$4,""),"")</f>
        <v>3.0214313013852578E-2</v>
      </c>
      <c r="J205" s="44">
        <f t="shared" si="15"/>
        <v>2</v>
      </c>
      <c r="K205" s="1">
        <f t="shared" si="18"/>
        <v>0</v>
      </c>
      <c r="M205" s="40" t="str">
        <f>IF($A205=2,IF(ISNUMBER(REGION!DT205-Ukraine!DT205),REGION!DT205-Ukraine!DT205,""),"")</f>
        <v/>
      </c>
      <c r="N205" s="40">
        <f>IF($A205=2,IF(ISNUMBER(REGION!DU205-Ukraine!DU205),REGION!DU205-Ukraine!DU205,""),"")</f>
        <v>-0.14133696521030192</v>
      </c>
      <c r="O205" s="40">
        <f>IF($A205=2,IF(ISNUMBER(REGION!DV205-Ukraine!DV205),REGION!DV205-Ukraine!DV205,""),"")</f>
        <v>0.42845653899997305</v>
      </c>
      <c r="P205" s="40">
        <f>IF($A205=2,IF(ISNUMBER(REGION!DW205-Ukraine!DW205),REGION!DW205-Ukraine!DW205,""),"")</f>
        <v>0.99239868155037336</v>
      </c>
      <c r="Q205" s="40">
        <f>IF($A205=2,IF(ISNUMBER(REGION!DX205-Ukraine!DX205),REGION!DX205-Ukraine!DX205,""),"")</f>
        <v>-0.60317508242261753</v>
      </c>
      <c r="R205" s="41">
        <f>IF($A205=2,IF(ISNUMBER(REGION!DY205-Ukraine!DY205),REGION!DY205-Ukraine!DY205,""),"")</f>
        <v>0.66889199385222531</v>
      </c>
      <c r="S205" s="44">
        <f t="shared" si="16"/>
        <v>2</v>
      </c>
      <c r="T205" s="1">
        <f t="shared" si="19"/>
        <v>0</v>
      </c>
      <c r="V205" s="1">
        <f t="shared" si="17"/>
        <v>0</v>
      </c>
      <c r="W205" s="40" t="str">
        <f>IF(V205&gt;1,Employment!$S205,"")</f>
        <v/>
      </c>
    </row>
    <row r="206" spans="1:23" ht="10.5" x14ac:dyDescent="0.25">
      <c r="A206" s="39">
        <f>'Industry selection'!C206</f>
        <v>2</v>
      </c>
      <c r="B206" s="2">
        <v>47.9</v>
      </c>
      <c r="C206" s="2" t="s">
        <v>417</v>
      </c>
      <c r="D206" s="40" t="str">
        <f>IF($A206=2,IF(ISNUMBER(REGION!DT206-REGION!DT$4),REGION!DT206-REGION!DT$4,""),"")</f>
        <v/>
      </c>
      <c r="E206" s="40">
        <f>IF($A206=2,IF(ISNUMBER(REGION!DU206-REGION!DU$4),REGION!DU206-REGION!DU$4,""),"")</f>
        <v>-0.78250081433435237</v>
      </c>
      <c r="F206" s="40">
        <f>IF($A206=2,IF(ISNUMBER(REGION!DV206-REGION!DV$4),REGION!DV206-REGION!DV$4,""),"")</f>
        <v>-0.35710859368820946</v>
      </c>
      <c r="G206" s="40">
        <f>IF($A206=2,IF(ISNUMBER(REGION!DW206-REGION!DW$4),REGION!DW206-REGION!DW$4,""),"")</f>
        <v>0.41657077006030607</v>
      </c>
      <c r="H206" s="40">
        <f>IF($A206=2,IF(ISNUMBER(REGION!DX206-REGION!DX$4),REGION!DX206-REGION!DX$4,""),"")</f>
        <v>0.17824338714686228</v>
      </c>
      <c r="I206" s="41">
        <f>IF($A206=2,IF(ISNUMBER(REGION!DY206-REGION!DY$4),REGION!DY206-REGION!DY$4,""),"")</f>
        <v>-1.8021986210863732</v>
      </c>
      <c r="J206" s="44">
        <f t="shared" si="15"/>
        <v>2</v>
      </c>
      <c r="K206" s="1" t="str">
        <f t="shared" si="18"/>
        <v/>
      </c>
      <c r="M206" s="40" t="str">
        <f>IF($A206=2,IF(ISNUMBER(REGION!DT206-Ukraine!DT206),REGION!DT206-Ukraine!DT206,""),"")</f>
        <v/>
      </c>
      <c r="N206" s="40">
        <f>IF($A206=2,IF(ISNUMBER(REGION!DU206-Ukraine!DU206),REGION!DU206-Ukraine!DU206,""),"")</f>
        <v>-0.56445102892114385</v>
      </c>
      <c r="O206" s="40">
        <f>IF($A206=2,IF(ISNUMBER(REGION!DV206-Ukraine!DV206),REGION!DV206-Ukraine!DV206,""),"")</f>
        <v>-0.41378518510166651</v>
      </c>
      <c r="P206" s="40">
        <f>IF($A206=2,IF(ISNUMBER(REGION!DW206-Ukraine!DW206),REGION!DW206-Ukraine!DW206,""),"")</f>
        <v>0.46987846009781031</v>
      </c>
      <c r="Q206" s="40">
        <f>IF($A206=2,IF(ISNUMBER(REGION!DX206-Ukraine!DX206),REGION!DX206-Ukraine!DX206,""),"")</f>
        <v>0.25238741340716775</v>
      </c>
      <c r="R206" s="41">
        <f>IF($A206=2,IF(ISNUMBER(REGION!DY206-Ukraine!DY206),REGION!DY206-Ukraine!DY206,""),"")</f>
        <v>-1.2745952384035535</v>
      </c>
      <c r="S206" s="44">
        <f t="shared" si="16"/>
        <v>2</v>
      </c>
      <c r="T206" s="1" t="str">
        <f t="shared" si="19"/>
        <v/>
      </c>
      <c r="V206" s="1">
        <f t="shared" si="17"/>
        <v>0</v>
      </c>
      <c r="W206" s="40" t="str">
        <f>IF(V206&gt;1,Employment!$S206,"")</f>
        <v/>
      </c>
    </row>
    <row r="207" spans="1:23" ht="10.5" x14ac:dyDescent="0.25">
      <c r="A207" s="39" t="str">
        <f>'Industry selection'!C207</f>
        <v/>
      </c>
      <c r="B207" s="2" t="s">
        <v>419</v>
      </c>
      <c r="C207" s="2" t="s">
        <v>420</v>
      </c>
      <c r="D207" s="40" t="str">
        <f>IF($A207=2,IF(ISNUMBER(REGION!DT207-REGION!DT$4),REGION!DT207-REGION!DT$4,""),"")</f>
        <v/>
      </c>
      <c r="E207" s="40" t="str">
        <f>IF($A207=2,IF(ISNUMBER(REGION!DU207-REGION!DU$4),REGION!DU207-REGION!DU$4,""),"")</f>
        <v/>
      </c>
      <c r="F207" s="40" t="str">
        <f>IF($A207=2,IF(ISNUMBER(REGION!DV207-REGION!DV$4),REGION!DV207-REGION!DV$4,""),"")</f>
        <v/>
      </c>
      <c r="G207" s="40" t="str">
        <f>IF($A207=2,IF(ISNUMBER(REGION!DW207-REGION!DW$4),REGION!DW207-REGION!DW$4,""),"")</f>
        <v/>
      </c>
      <c r="H207" s="40" t="str">
        <f>IF($A207=2,IF(ISNUMBER(REGION!DX207-REGION!DX$4),REGION!DX207-REGION!DX$4,""),"")</f>
        <v/>
      </c>
      <c r="I207" s="41" t="str">
        <f>IF($A207=2,IF(ISNUMBER(REGION!DY207-REGION!DY$4),REGION!DY207-REGION!DY$4,""),"")</f>
        <v/>
      </c>
      <c r="J207" s="44" t="str">
        <f t="shared" si="15"/>
        <v/>
      </c>
      <c r="K207" s="1" t="str">
        <f t="shared" si="18"/>
        <v/>
      </c>
      <c r="M207" s="40" t="str">
        <f>IF($A207=2,IF(ISNUMBER(REGION!DT207-Ukraine!DT207),REGION!DT207-Ukraine!DT207,""),"")</f>
        <v/>
      </c>
      <c r="N207" s="40" t="str">
        <f>IF($A207=2,IF(ISNUMBER(REGION!DU207-Ukraine!DU207),REGION!DU207-Ukraine!DU207,""),"")</f>
        <v/>
      </c>
      <c r="O207" s="40" t="str">
        <f>IF($A207=2,IF(ISNUMBER(REGION!DV207-Ukraine!DV207),REGION!DV207-Ukraine!DV207,""),"")</f>
        <v/>
      </c>
      <c r="P207" s="40" t="str">
        <f>IF($A207=2,IF(ISNUMBER(REGION!DW207-Ukraine!DW207),REGION!DW207-Ukraine!DW207,""),"")</f>
        <v/>
      </c>
      <c r="Q207" s="40" t="str">
        <f>IF($A207=2,IF(ISNUMBER(REGION!DX207-Ukraine!DX207),REGION!DX207-Ukraine!DX207,""),"")</f>
        <v/>
      </c>
      <c r="R207" s="41" t="str">
        <f>IF($A207=2,IF(ISNUMBER(REGION!DY207-Ukraine!DY207),REGION!DY207-Ukraine!DY207,""),"")</f>
        <v/>
      </c>
      <c r="S207" s="44" t="str">
        <f t="shared" si="16"/>
        <v/>
      </c>
      <c r="T207" s="1" t="str">
        <f t="shared" si="19"/>
        <v/>
      </c>
      <c r="V207" s="1" t="str">
        <f t="shared" si="17"/>
        <v/>
      </c>
      <c r="W207" s="40" t="str">
        <f>IF(V207&gt;1,Employment!$S207,"")</f>
        <v/>
      </c>
    </row>
    <row r="208" spans="1:23" ht="10.5" x14ac:dyDescent="0.25">
      <c r="A208" s="39" t="str">
        <f>'Industry selection'!C208</f>
        <v/>
      </c>
      <c r="B208" s="2">
        <v>49</v>
      </c>
      <c r="C208" s="2" t="s">
        <v>422</v>
      </c>
      <c r="D208" s="40" t="str">
        <f>IF($A208=2,IF(ISNUMBER(REGION!DT208-REGION!DT$4),REGION!DT208-REGION!DT$4,""),"")</f>
        <v/>
      </c>
      <c r="E208" s="40" t="str">
        <f>IF($A208=2,IF(ISNUMBER(REGION!DU208-REGION!DU$4),REGION!DU208-REGION!DU$4,""),"")</f>
        <v/>
      </c>
      <c r="F208" s="40" t="str">
        <f>IF($A208=2,IF(ISNUMBER(REGION!DV208-REGION!DV$4),REGION!DV208-REGION!DV$4,""),"")</f>
        <v/>
      </c>
      <c r="G208" s="40" t="str">
        <f>IF($A208=2,IF(ISNUMBER(REGION!DW208-REGION!DW$4),REGION!DW208-REGION!DW$4,""),"")</f>
        <v/>
      </c>
      <c r="H208" s="40" t="str">
        <f>IF($A208=2,IF(ISNUMBER(REGION!DX208-REGION!DX$4),REGION!DX208-REGION!DX$4,""),"")</f>
        <v/>
      </c>
      <c r="I208" s="41" t="str">
        <f>IF($A208=2,IF(ISNUMBER(REGION!DY208-REGION!DY$4),REGION!DY208-REGION!DY$4,""),"")</f>
        <v/>
      </c>
      <c r="J208" s="44" t="str">
        <f t="shared" si="15"/>
        <v/>
      </c>
      <c r="K208" s="1" t="str">
        <f t="shared" si="18"/>
        <v/>
      </c>
      <c r="M208" s="40" t="str">
        <f>IF($A208=2,IF(ISNUMBER(REGION!DT208-Ukraine!DT208),REGION!DT208-Ukraine!DT208,""),"")</f>
        <v/>
      </c>
      <c r="N208" s="40" t="str">
        <f>IF($A208=2,IF(ISNUMBER(REGION!DU208-Ukraine!DU208),REGION!DU208-Ukraine!DU208,""),"")</f>
        <v/>
      </c>
      <c r="O208" s="40" t="str">
        <f>IF($A208=2,IF(ISNUMBER(REGION!DV208-Ukraine!DV208),REGION!DV208-Ukraine!DV208,""),"")</f>
        <v/>
      </c>
      <c r="P208" s="40" t="str">
        <f>IF($A208=2,IF(ISNUMBER(REGION!DW208-Ukraine!DW208),REGION!DW208-Ukraine!DW208,""),"")</f>
        <v/>
      </c>
      <c r="Q208" s="40" t="str">
        <f>IF($A208=2,IF(ISNUMBER(REGION!DX208-Ukraine!DX208),REGION!DX208-Ukraine!DX208,""),"")</f>
        <v/>
      </c>
      <c r="R208" s="41" t="str">
        <f>IF($A208=2,IF(ISNUMBER(REGION!DY208-Ukraine!DY208),REGION!DY208-Ukraine!DY208,""),"")</f>
        <v/>
      </c>
      <c r="S208" s="44" t="str">
        <f t="shared" si="16"/>
        <v/>
      </c>
      <c r="T208" s="1" t="str">
        <f t="shared" si="19"/>
        <v/>
      </c>
      <c r="V208" s="1" t="str">
        <f t="shared" si="17"/>
        <v/>
      </c>
      <c r="W208" s="40" t="str">
        <f>IF(V208&gt;1,Employment!$S208,"")</f>
        <v/>
      </c>
    </row>
    <row r="209" spans="1:23" ht="10.5" x14ac:dyDescent="0.25">
      <c r="A209" s="39">
        <f>'Industry selection'!C209</f>
        <v>1</v>
      </c>
      <c r="B209" s="2">
        <v>49.1</v>
      </c>
      <c r="C209" s="2" t="s">
        <v>424</v>
      </c>
      <c r="D209" s="40" t="str">
        <f>IF($A209=2,IF(ISNUMBER(REGION!DT209-REGION!DT$4),REGION!DT209-REGION!DT$4,""),"")</f>
        <v/>
      </c>
      <c r="E209" s="40" t="str">
        <f>IF($A209=2,IF(ISNUMBER(REGION!DU209-REGION!DU$4),REGION!DU209-REGION!DU$4,""),"")</f>
        <v/>
      </c>
      <c r="F209" s="40" t="str">
        <f>IF($A209=2,IF(ISNUMBER(REGION!DV209-REGION!DV$4),REGION!DV209-REGION!DV$4,""),"")</f>
        <v/>
      </c>
      <c r="G209" s="40" t="str">
        <f>IF($A209=2,IF(ISNUMBER(REGION!DW209-REGION!DW$4),REGION!DW209-REGION!DW$4,""),"")</f>
        <v/>
      </c>
      <c r="H209" s="40" t="str">
        <f>IF($A209=2,IF(ISNUMBER(REGION!DX209-REGION!DX$4),REGION!DX209-REGION!DX$4,""),"")</f>
        <v/>
      </c>
      <c r="I209" s="41" t="str">
        <f>IF($A209=2,IF(ISNUMBER(REGION!DY209-REGION!DY$4),REGION!DY209-REGION!DY$4,""),"")</f>
        <v/>
      </c>
      <c r="J209" s="44" t="str">
        <f t="shared" si="15"/>
        <v/>
      </c>
      <c r="K209" s="1" t="str">
        <f t="shared" si="18"/>
        <v/>
      </c>
      <c r="M209" s="40" t="str">
        <f>IF($A209=2,IF(ISNUMBER(REGION!DT209-Ukraine!DT209),REGION!DT209-Ukraine!DT209,""),"")</f>
        <v/>
      </c>
      <c r="N209" s="40" t="str">
        <f>IF($A209=2,IF(ISNUMBER(REGION!DU209-Ukraine!DU209),REGION!DU209-Ukraine!DU209,""),"")</f>
        <v/>
      </c>
      <c r="O209" s="40" t="str">
        <f>IF($A209=2,IF(ISNUMBER(REGION!DV209-Ukraine!DV209),REGION!DV209-Ukraine!DV209,""),"")</f>
        <v/>
      </c>
      <c r="P209" s="40" t="str">
        <f>IF($A209=2,IF(ISNUMBER(REGION!DW209-Ukraine!DW209),REGION!DW209-Ukraine!DW209,""),"")</f>
        <v/>
      </c>
      <c r="Q209" s="40" t="str">
        <f>IF($A209=2,IF(ISNUMBER(REGION!DX209-Ukraine!DX209),REGION!DX209-Ukraine!DX209,""),"")</f>
        <v/>
      </c>
      <c r="R209" s="41" t="str">
        <f>IF($A209=2,IF(ISNUMBER(REGION!DY209-Ukraine!DY209),REGION!DY209-Ukraine!DY209,""),"")</f>
        <v/>
      </c>
      <c r="S209" s="44" t="str">
        <f t="shared" si="16"/>
        <v/>
      </c>
      <c r="T209" s="1" t="str">
        <f t="shared" si="19"/>
        <v/>
      </c>
      <c r="V209" s="1" t="str">
        <f t="shared" si="17"/>
        <v/>
      </c>
      <c r="W209" s="40" t="str">
        <f>IF(V209&gt;1,Employment!$S209,"")</f>
        <v/>
      </c>
    </row>
    <row r="210" spans="1:23" ht="10.5" x14ac:dyDescent="0.25">
      <c r="A210" s="39">
        <f>'Industry selection'!C210</f>
        <v>1</v>
      </c>
      <c r="B210" s="2">
        <v>49.2</v>
      </c>
      <c r="C210" s="2" t="s">
        <v>426</v>
      </c>
      <c r="D210" s="40" t="str">
        <f>IF($A210=2,IF(ISNUMBER(REGION!DT210-REGION!DT$4),REGION!DT210-REGION!DT$4,""),"")</f>
        <v/>
      </c>
      <c r="E210" s="40" t="str">
        <f>IF($A210=2,IF(ISNUMBER(REGION!DU210-REGION!DU$4),REGION!DU210-REGION!DU$4,""),"")</f>
        <v/>
      </c>
      <c r="F210" s="40" t="str">
        <f>IF($A210=2,IF(ISNUMBER(REGION!DV210-REGION!DV$4),REGION!DV210-REGION!DV$4,""),"")</f>
        <v/>
      </c>
      <c r="G210" s="40" t="str">
        <f>IF($A210=2,IF(ISNUMBER(REGION!DW210-REGION!DW$4),REGION!DW210-REGION!DW$4,""),"")</f>
        <v/>
      </c>
      <c r="H210" s="40" t="str">
        <f>IF($A210=2,IF(ISNUMBER(REGION!DX210-REGION!DX$4),REGION!DX210-REGION!DX$4,""),"")</f>
        <v/>
      </c>
      <c r="I210" s="41" t="str">
        <f>IF($A210=2,IF(ISNUMBER(REGION!DY210-REGION!DY$4),REGION!DY210-REGION!DY$4,""),"")</f>
        <v/>
      </c>
      <c r="J210" s="44" t="str">
        <f t="shared" si="15"/>
        <v/>
      </c>
      <c r="K210" s="1" t="str">
        <f t="shared" si="18"/>
        <v/>
      </c>
      <c r="M210" s="40" t="str">
        <f>IF($A210=2,IF(ISNUMBER(REGION!DT210-Ukraine!DT210),REGION!DT210-Ukraine!DT210,""),"")</f>
        <v/>
      </c>
      <c r="N210" s="40" t="str">
        <f>IF($A210=2,IF(ISNUMBER(REGION!DU210-Ukraine!DU210),REGION!DU210-Ukraine!DU210,""),"")</f>
        <v/>
      </c>
      <c r="O210" s="40" t="str">
        <f>IF($A210=2,IF(ISNUMBER(REGION!DV210-Ukraine!DV210),REGION!DV210-Ukraine!DV210,""),"")</f>
        <v/>
      </c>
      <c r="P210" s="40" t="str">
        <f>IF($A210=2,IF(ISNUMBER(REGION!DW210-Ukraine!DW210),REGION!DW210-Ukraine!DW210,""),"")</f>
        <v/>
      </c>
      <c r="Q210" s="40" t="str">
        <f>IF($A210=2,IF(ISNUMBER(REGION!DX210-Ukraine!DX210),REGION!DX210-Ukraine!DX210,""),"")</f>
        <v/>
      </c>
      <c r="R210" s="41" t="str">
        <f>IF($A210=2,IF(ISNUMBER(REGION!DY210-Ukraine!DY210),REGION!DY210-Ukraine!DY210,""),"")</f>
        <v/>
      </c>
      <c r="S210" s="44" t="str">
        <f t="shared" si="16"/>
        <v/>
      </c>
      <c r="T210" s="1" t="str">
        <f t="shared" si="19"/>
        <v/>
      </c>
      <c r="V210" s="1" t="str">
        <f t="shared" si="17"/>
        <v/>
      </c>
      <c r="W210" s="40" t="str">
        <f>IF(V210&gt;1,Employment!$S210,"")</f>
        <v/>
      </c>
    </row>
    <row r="211" spans="1:23" ht="10.5" x14ac:dyDescent="0.25">
      <c r="A211" s="39">
        <f>'Industry selection'!C211</f>
        <v>2</v>
      </c>
      <c r="B211" s="2">
        <v>49.3</v>
      </c>
      <c r="C211" s="2" t="s">
        <v>428</v>
      </c>
      <c r="D211" s="40">
        <f>IF($A211=2,IF(ISNUMBER(REGION!DT211-REGION!DT$4),REGION!DT211-REGION!DT$4,""),"")</f>
        <v>-2.282811762277337E-2</v>
      </c>
      <c r="E211" s="40">
        <f>IF($A211=2,IF(ISNUMBER(REGION!DU211-REGION!DU$4),REGION!DU211-REGION!DU$4,""),"")</f>
        <v>1.8908435726547435E-2</v>
      </c>
      <c r="F211" s="40">
        <f>IF($A211=2,IF(ISNUMBER(REGION!DV211-REGION!DV$4),REGION!DV211-REGION!DV$4,""),"")</f>
        <v>-7.7233894768330202E-2</v>
      </c>
      <c r="G211" s="40">
        <f>IF($A211=2,IF(ISNUMBER(REGION!DW211-REGION!DW$4),REGION!DW211-REGION!DW$4,""),"")</f>
        <v>9.6484954337619167E-2</v>
      </c>
      <c r="H211" s="40">
        <f>IF($A211=2,IF(ISNUMBER(REGION!DX211-REGION!DX$4),REGION!DX211-REGION!DX$4,""),"")</f>
        <v>0.15564087491079914</v>
      </c>
      <c r="I211" s="41">
        <f>IF($A211=2,IF(ISNUMBER(REGION!DY211-REGION!DY$4),REGION!DY211-REGION!DY$4,""),"")</f>
        <v>0.31272116290655338</v>
      </c>
      <c r="J211" s="44">
        <f t="shared" si="15"/>
        <v>3</v>
      </c>
      <c r="K211" s="1">
        <f t="shared" si="18"/>
        <v>1</v>
      </c>
      <c r="M211" s="40">
        <f>IF($A211=2,IF(ISNUMBER(REGION!DT211-Ukraine!DT211),REGION!DT211-Ukraine!DT211,""),"")</f>
        <v>6.8695306803424727E-2</v>
      </c>
      <c r="N211" s="40">
        <f>IF($A211=2,IF(ISNUMBER(REGION!DU211-Ukraine!DU211),REGION!DU211-Ukraine!DU211,""),"")</f>
        <v>5.0954047556999171E-3</v>
      </c>
      <c r="O211" s="40">
        <f>IF($A211=2,IF(ISNUMBER(REGION!DV211-Ukraine!DV211),REGION!DV211-Ukraine!DV211,""),"")</f>
        <v>5.2465420960407849E-2</v>
      </c>
      <c r="P211" s="40">
        <f>IF($A211=2,IF(ISNUMBER(REGION!DW211-Ukraine!DW211),REGION!DW211-Ukraine!DW211,""),"")</f>
        <v>0.13170766069140827</v>
      </c>
      <c r="Q211" s="40">
        <f>IF($A211=2,IF(ISNUMBER(REGION!DX211-Ukraine!DX211),REGION!DX211-Ukraine!DX211,""),"")</f>
        <v>0.10325253887563957</v>
      </c>
      <c r="R211" s="41">
        <f>IF($A211=2,IF(ISNUMBER(REGION!DY211-Ukraine!DY211),REGION!DY211-Ukraine!DY211,""),"")</f>
        <v>0.72934840937694068</v>
      </c>
      <c r="S211" s="44">
        <f t="shared" si="16"/>
        <v>5</v>
      </c>
      <c r="T211" s="1">
        <f t="shared" si="19"/>
        <v>1</v>
      </c>
      <c r="V211" s="1">
        <f t="shared" si="17"/>
        <v>2</v>
      </c>
      <c r="W211" s="40">
        <f>IF(V211&gt;1,Employment!$S211,"")</f>
        <v>1.9006384307108902E-2</v>
      </c>
    </row>
    <row r="212" spans="1:23" ht="10.5" x14ac:dyDescent="0.25">
      <c r="A212" s="39">
        <f>'Industry selection'!C212</f>
        <v>2</v>
      </c>
      <c r="B212" s="2">
        <v>49.4</v>
      </c>
      <c r="C212" s="2" t="s">
        <v>430</v>
      </c>
      <c r="D212" s="40">
        <f>IF($A212=2,IF(ISNUMBER(REGION!DT212-REGION!DT$4),REGION!DT212-REGION!DT$4,""),"")</f>
        <v>-5.6533581836867963E-2</v>
      </c>
      <c r="E212" s="40">
        <f>IF($A212=2,IF(ISNUMBER(REGION!DU212-REGION!DU$4),REGION!DU212-REGION!DU$4,""),"")</f>
        <v>-0.13471999910364818</v>
      </c>
      <c r="F212" s="40">
        <f>IF($A212=2,IF(ISNUMBER(REGION!DV212-REGION!DV$4),REGION!DV212-REGION!DV$4,""),"")</f>
        <v>0.11327000007097521</v>
      </c>
      <c r="G212" s="40">
        <f>IF($A212=2,IF(ISNUMBER(REGION!DW212-REGION!DW$4),REGION!DW212-REGION!DW$4,""),"")</f>
        <v>6.915387817942964E-2</v>
      </c>
      <c r="H212" s="40">
        <f>IF($A212=2,IF(ISNUMBER(REGION!DX212-REGION!DX$4),REGION!DX212-REGION!DX$4,""),"")</f>
        <v>0.13482194649629919</v>
      </c>
      <c r="I212" s="41">
        <f>IF($A212=2,IF(ISNUMBER(REGION!DY212-REGION!DY$4),REGION!DY212-REGION!DY$4,""),"")</f>
        <v>0.12560139273889881</v>
      </c>
      <c r="J212" s="44">
        <f t="shared" si="15"/>
        <v>3</v>
      </c>
      <c r="K212" s="1">
        <f t="shared" si="18"/>
        <v>1</v>
      </c>
      <c r="M212" s="40">
        <f>IF($A212=2,IF(ISNUMBER(REGION!DT212-Ukraine!DT212),REGION!DT212-Ukraine!DT212,""),"")</f>
        <v>-2.5277857356416078E-3</v>
      </c>
      <c r="N212" s="40">
        <f>IF($A212=2,IF(ISNUMBER(REGION!DU212-Ukraine!DU212),REGION!DU212-Ukraine!DU212,""),"")</f>
        <v>-2.3214179290849124E-3</v>
      </c>
      <c r="O212" s="40">
        <f>IF($A212=2,IF(ISNUMBER(REGION!DV212-Ukraine!DV212),REGION!DV212-Ukraine!DV212,""),"")</f>
        <v>-3.4452538100326668E-2</v>
      </c>
      <c r="P212" s="40">
        <f>IF($A212=2,IF(ISNUMBER(REGION!DW212-Ukraine!DW212),REGION!DW212-Ukraine!DW212,""),"")</f>
        <v>0.20523638831243218</v>
      </c>
      <c r="Q212" s="40">
        <f>IF($A212=2,IF(ISNUMBER(REGION!DX212-Ukraine!DX212),REGION!DX212-Ukraine!DX212,""),"")</f>
        <v>4.4374750620179038E-2</v>
      </c>
      <c r="R212" s="41">
        <f>IF($A212=2,IF(ISNUMBER(REGION!DY212-Ukraine!DY212),REGION!DY212-Ukraine!DY212,""),"")</f>
        <v>0.43943918711262642</v>
      </c>
      <c r="S212" s="44">
        <f t="shared" si="16"/>
        <v>2</v>
      </c>
      <c r="T212" s="1">
        <f t="shared" si="19"/>
        <v>0</v>
      </c>
      <c r="V212" s="1">
        <f t="shared" si="17"/>
        <v>1</v>
      </c>
      <c r="W212" s="40" t="str">
        <f>IF(V212&gt;1,Employment!$S212,"")</f>
        <v/>
      </c>
    </row>
    <row r="213" spans="1:23" ht="10.5" x14ac:dyDescent="0.25">
      <c r="A213" s="39">
        <f>'Industry selection'!C213</f>
        <v>1</v>
      </c>
      <c r="B213" s="2">
        <v>49.5</v>
      </c>
      <c r="C213" s="2" t="s">
        <v>432</v>
      </c>
      <c r="D213" s="40" t="str">
        <f>IF($A213=2,IF(ISNUMBER(REGION!DT213-REGION!DT$4),REGION!DT213-REGION!DT$4,""),"")</f>
        <v/>
      </c>
      <c r="E213" s="40" t="str">
        <f>IF($A213=2,IF(ISNUMBER(REGION!DU213-REGION!DU$4),REGION!DU213-REGION!DU$4,""),"")</f>
        <v/>
      </c>
      <c r="F213" s="40" t="str">
        <f>IF($A213=2,IF(ISNUMBER(REGION!DV213-REGION!DV$4),REGION!DV213-REGION!DV$4,""),"")</f>
        <v/>
      </c>
      <c r="G213" s="40" t="str">
        <f>IF($A213=2,IF(ISNUMBER(REGION!DW213-REGION!DW$4),REGION!DW213-REGION!DW$4,""),"")</f>
        <v/>
      </c>
      <c r="H213" s="40" t="str">
        <f>IF($A213=2,IF(ISNUMBER(REGION!DX213-REGION!DX$4),REGION!DX213-REGION!DX$4,""),"")</f>
        <v/>
      </c>
      <c r="I213" s="41" t="str">
        <f>IF($A213=2,IF(ISNUMBER(REGION!DY213-REGION!DY$4),REGION!DY213-REGION!DY$4,""),"")</f>
        <v/>
      </c>
      <c r="J213" s="44" t="str">
        <f t="shared" si="15"/>
        <v/>
      </c>
      <c r="K213" s="1" t="str">
        <f t="shared" si="18"/>
        <v/>
      </c>
      <c r="M213" s="40" t="str">
        <f>IF($A213=2,IF(ISNUMBER(REGION!DT213-Ukraine!DT213),REGION!DT213-Ukraine!DT213,""),"")</f>
        <v/>
      </c>
      <c r="N213" s="40" t="str">
        <f>IF($A213=2,IF(ISNUMBER(REGION!DU213-Ukraine!DU213),REGION!DU213-Ukraine!DU213,""),"")</f>
        <v/>
      </c>
      <c r="O213" s="40" t="str">
        <f>IF($A213=2,IF(ISNUMBER(REGION!DV213-Ukraine!DV213),REGION!DV213-Ukraine!DV213,""),"")</f>
        <v/>
      </c>
      <c r="P213" s="40" t="str">
        <f>IF($A213=2,IF(ISNUMBER(REGION!DW213-Ukraine!DW213),REGION!DW213-Ukraine!DW213,""),"")</f>
        <v/>
      </c>
      <c r="Q213" s="40" t="str">
        <f>IF($A213=2,IF(ISNUMBER(REGION!DX213-Ukraine!DX213),REGION!DX213-Ukraine!DX213,""),"")</f>
        <v/>
      </c>
      <c r="R213" s="41" t="str">
        <f>IF($A213=2,IF(ISNUMBER(REGION!DY213-Ukraine!DY213),REGION!DY213-Ukraine!DY213,""),"")</f>
        <v/>
      </c>
      <c r="S213" s="44" t="str">
        <f t="shared" si="16"/>
        <v/>
      </c>
      <c r="T213" s="1" t="str">
        <f t="shared" si="19"/>
        <v/>
      </c>
      <c r="V213" s="1" t="str">
        <f t="shared" si="17"/>
        <v/>
      </c>
      <c r="W213" s="40" t="str">
        <f>IF(V213&gt;1,Employment!$S213,"")</f>
        <v/>
      </c>
    </row>
    <row r="214" spans="1:23" ht="10.5" x14ac:dyDescent="0.25">
      <c r="A214" s="39">
        <f>'Industry selection'!C214</f>
        <v>1</v>
      </c>
      <c r="B214" s="2">
        <v>50</v>
      </c>
      <c r="C214" s="2" t="s">
        <v>434</v>
      </c>
      <c r="D214" s="40" t="str">
        <f>IF($A214=2,IF(ISNUMBER(REGION!DT214-REGION!DT$4),REGION!DT214-REGION!DT$4,""),"")</f>
        <v/>
      </c>
      <c r="E214" s="40" t="str">
        <f>IF($A214=2,IF(ISNUMBER(REGION!DU214-REGION!DU$4),REGION!DU214-REGION!DU$4,""),"")</f>
        <v/>
      </c>
      <c r="F214" s="40" t="str">
        <f>IF($A214=2,IF(ISNUMBER(REGION!DV214-REGION!DV$4),REGION!DV214-REGION!DV$4,""),"")</f>
        <v/>
      </c>
      <c r="G214" s="40" t="str">
        <f>IF($A214=2,IF(ISNUMBER(REGION!DW214-REGION!DW$4),REGION!DW214-REGION!DW$4,""),"")</f>
        <v/>
      </c>
      <c r="H214" s="40" t="str">
        <f>IF($A214=2,IF(ISNUMBER(REGION!DX214-REGION!DX$4),REGION!DX214-REGION!DX$4,""),"")</f>
        <v/>
      </c>
      <c r="I214" s="41" t="str">
        <f>IF($A214=2,IF(ISNUMBER(REGION!DY214-REGION!DY$4),REGION!DY214-REGION!DY$4,""),"")</f>
        <v/>
      </c>
      <c r="J214" s="44" t="str">
        <f t="shared" si="15"/>
        <v/>
      </c>
      <c r="K214" s="1" t="str">
        <f t="shared" si="18"/>
        <v/>
      </c>
      <c r="M214" s="40" t="str">
        <f>IF($A214=2,IF(ISNUMBER(REGION!DT214-Ukraine!DT214),REGION!DT214-Ukraine!DT214,""),"")</f>
        <v/>
      </c>
      <c r="N214" s="40" t="str">
        <f>IF($A214=2,IF(ISNUMBER(REGION!DU214-Ukraine!DU214),REGION!DU214-Ukraine!DU214,""),"")</f>
        <v/>
      </c>
      <c r="O214" s="40" t="str">
        <f>IF($A214=2,IF(ISNUMBER(REGION!DV214-Ukraine!DV214),REGION!DV214-Ukraine!DV214,""),"")</f>
        <v/>
      </c>
      <c r="P214" s="40" t="str">
        <f>IF($A214=2,IF(ISNUMBER(REGION!DW214-Ukraine!DW214),REGION!DW214-Ukraine!DW214,""),"")</f>
        <v/>
      </c>
      <c r="Q214" s="40" t="str">
        <f>IF($A214=2,IF(ISNUMBER(REGION!DX214-Ukraine!DX214),REGION!DX214-Ukraine!DX214,""),"")</f>
        <v/>
      </c>
      <c r="R214" s="41" t="str">
        <f>IF($A214=2,IF(ISNUMBER(REGION!DY214-Ukraine!DY214),REGION!DY214-Ukraine!DY214,""),"")</f>
        <v/>
      </c>
      <c r="S214" s="44" t="str">
        <f t="shared" si="16"/>
        <v/>
      </c>
      <c r="T214" s="1" t="str">
        <f t="shared" si="19"/>
        <v/>
      </c>
      <c r="V214" s="1" t="str">
        <f t="shared" si="17"/>
        <v/>
      </c>
      <c r="W214" s="40" t="str">
        <f>IF(V214&gt;1,Employment!$S214,"")</f>
        <v/>
      </c>
    </row>
    <row r="215" spans="1:23" ht="10.5" x14ac:dyDescent="0.25">
      <c r="A215" s="39">
        <f>'Industry selection'!C215</f>
        <v>1</v>
      </c>
      <c r="B215" s="2">
        <v>50.1</v>
      </c>
      <c r="C215" s="2" t="s">
        <v>436</v>
      </c>
      <c r="D215" s="40" t="str">
        <f>IF($A215=2,IF(ISNUMBER(REGION!DT215-REGION!DT$4),REGION!DT215-REGION!DT$4,""),"")</f>
        <v/>
      </c>
      <c r="E215" s="40" t="str">
        <f>IF($A215=2,IF(ISNUMBER(REGION!DU215-REGION!DU$4),REGION!DU215-REGION!DU$4,""),"")</f>
        <v/>
      </c>
      <c r="F215" s="40" t="str">
        <f>IF($A215=2,IF(ISNUMBER(REGION!DV215-REGION!DV$4),REGION!DV215-REGION!DV$4,""),"")</f>
        <v/>
      </c>
      <c r="G215" s="40" t="str">
        <f>IF($A215=2,IF(ISNUMBER(REGION!DW215-REGION!DW$4),REGION!DW215-REGION!DW$4,""),"")</f>
        <v/>
      </c>
      <c r="H215" s="40" t="str">
        <f>IF($A215=2,IF(ISNUMBER(REGION!DX215-REGION!DX$4),REGION!DX215-REGION!DX$4,""),"")</f>
        <v/>
      </c>
      <c r="I215" s="41" t="str">
        <f>IF($A215=2,IF(ISNUMBER(REGION!DY215-REGION!DY$4),REGION!DY215-REGION!DY$4,""),"")</f>
        <v/>
      </c>
      <c r="J215" s="44" t="str">
        <f t="shared" si="15"/>
        <v/>
      </c>
      <c r="K215" s="1" t="str">
        <f t="shared" si="18"/>
        <v/>
      </c>
      <c r="M215" s="40" t="str">
        <f>IF($A215=2,IF(ISNUMBER(REGION!DT215-Ukraine!DT215),REGION!DT215-Ukraine!DT215,""),"")</f>
        <v/>
      </c>
      <c r="N215" s="40" t="str">
        <f>IF($A215=2,IF(ISNUMBER(REGION!DU215-Ukraine!DU215),REGION!DU215-Ukraine!DU215,""),"")</f>
        <v/>
      </c>
      <c r="O215" s="40" t="str">
        <f>IF($A215=2,IF(ISNUMBER(REGION!DV215-Ukraine!DV215),REGION!DV215-Ukraine!DV215,""),"")</f>
        <v/>
      </c>
      <c r="P215" s="40" t="str">
        <f>IF($A215=2,IF(ISNUMBER(REGION!DW215-Ukraine!DW215),REGION!DW215-Ukraine!DW215,""),"")</f>
        <v/>
      </c>
      <c r="Q215" s="40" t="str">
        <f>IF($A215=2,IF(ISNUMBER(REGION!DX215-Ukraine!DX215),REGION!DX215-Ukraine!DX215,""),"")</f>
        <v/>
      </c>
      <c r="R215" s="41" t="str">
        <f>IF($A215=2,IF(ISNUMBER(REGION!DY215-Ukraine!DY215),REGION!DY215-Ukraine!DY215,""),"")</f>
        <v/>
      </c>
      <c r="S215" s="44" t="str">
        <f t="shared" si="16"/>
        <v/>
      </c>
      <c r="T215" s="1" t="str">
        <f t="shared" si="19"/>
        <v/>
      </c>
      <c r="V215" s="1" t="str">
        <f t="shared" si="17"/>
        <v/>
      </c>
      <c r="W215" s="40" t="str">
        <f>IF(V215&gt;1,Employment!$S215,"")</f>
        <v/>
      </c>
    </row>
    <row r="216" spans="1:23" ht="10.5" x14ac:dyDescent="0.25">
      <c r="A216" s="39">
        <f>'Industry selection'!C216</f>
        <v>1</v>
      </c>
      <c r="B216" s="2">
        <v>50.2</v>
      </c>
      <c r="C216" s="2" t="s">
        <v>438</v>
      </c>
      <c r="D216" s="40" t="str">
        <f>IF($A216=2,IF(ISNUMBER(REGION!DT216-REGION!DT$4),REGION!DT216-REGION!DT$4,""),"")</f>
        <v/>
      </c>
      <c r="E216" s="40" t="str">
        <f>IF($A216=2,IF(ISNUMBER(REGION!DU216-REGION!DU$4),REGION!DU216-REGION!DU$4,""),"")</f>
        <v/>
      </c>
      <c r="F216" s="40" t="str">
        <f>IF($A216=2,IF(ISNUMBER(REGION!DV216-REGION!DV$4),REGION!DV216-REGION!DV$4,""),"")</f>
        <v/>
      </c>
      <c r="G216" s="40" t="str">
        <f>IF($A216=2,IF(ISNUMBER(REGION!DW216-REGION!DW$4),REGION!DW216-REGION!DW$4,""),"")</f>
        <v/>
      </c>
      <c r="H216" s="40" t="str">
        <f>IF($A216=2,IF(ISNUMBER(REGION!DX216-REGION!DX$4),REGION!DX216-REGION!DX$4,""),"")</f>
        <v/>
      </c>
      <c r="I216" s="41" t="str">
        <f>IF($A216=2,IF(ISNUMBER(REGION!DY216-REGION!DY$4),REGION!DY216-REGION!DY$4,""),"")</f>
        <v/>
      </c>
      <c r="J216" s="44" t="str">
        <f t="shared" si="15"/>
        <v/>
      </c>
      <c r="K216" s="1" t="str">
        <f t="shared" si="18"/>
        <v/>
      </c>
      <c r="M216" s="40" t="str">
        <f>IF($A216=2,IF(ISNUMBER(REGION!DT216-Ukraine!DT216),REGION!DT216-Ukraine!DT216,""),"")</f>
        <v/>
      </c>
      <c r="N216" s="40" t="str">
        <f>IF($A216=2,IF(ISNUMBER(REGION!DU216-Ukraine!DU216),REGION!DU216-Ukraine!DU216,""),"")</f>
        <v/>
      </c>
      <c r="O216" s="40" t="str">
        <f>IF($A216=2,IF(ISNUMBER(REGION!DV216-Ukraine!DV216),REGION!DV216-Ukraine!DV216,""),"")</f>
        <v/>
      </c>
      <c r="P216" s="40" t="str">
        <f>IF($A216=2,IF(ISNUMBER(REGION!DW216-Ukraine!DW216),REGION!DW216-Ukraine!DW216,""),"")</f>
        <v/>
      </c>
      <c r="Q216" s="40" t="str">
        <f>IF($A216=2,IF(ISNUMBER(REGION!DX216-Ukraine!DX216),REGION!DX216-Ukraine!DX216,""),"")</f>
        <v/>
      </c>
      <c r="R216" s="41" t="str">
        <f>IF($A216=2,IF(ISNUMBER(REGION!DY216-Ukraine!DY216),REGION!DY216-Ukraine!DY216,""),"")</f>
        <v/>
      </c>
      <c r="S216" s="44" t="str">
        <f t="shared" si="16"/>
        <v/>
      </c>
      <c r="T216" s="1" t="str">
        <f t="shared" si="19"/>
        <v/>
      </c>
      <c r="V216" s="1" t="str">
        <f t="shared" si="17"/>
        <v/>
      </c>
      <c r="W216" s="40" t="str">
        <f>IF(V216&gt;1,Employment!$S216,"")</f>
        <v/>
      </c>
    </row>
    <row r="217" spans="1:23" ht="10.5" x14ac:dyDescent="0.25">
      <c r="A217" s="39">
        <f>'Industry selection'!C217</f>
        <v>1</v>
      </c>
      <c r="B217" s="2">
        <v>50.3</v>
      </c>
      <c r="C217" s="2" t="s">
        <v>440</v>
      </c>
      <c r="D217" s="40" t="str">
        <f>IF($A217=2,IF(ISNUMBER(REGION!DT217-REGION!DT$4),REGION!DT217-REGION!DT$4,""),"")</f>
        <v/>
      </c>
      <c r="E217" s="40" t="str">
        <f>IF($A217=2,IF(ISNUMBER(REGION!DU217-REGION!DU$4),REGION!DU217-REGION!DU$4,""),"")</f>
        <v/>
      </c>
      <c r="F217" s="40" t="str">
        <f>IF($A217=2,IF(ISNUMBER(REGION!DV217-REGION!DV$4),REGION!DV217-REGION!DV$4,""),"")</f>
        <v/>
      </c>
      <c r="G217" s="40" t="str">
        <f>IF($A217=2,IF(ISNUMBER(REGION!DW217-REGION!DW$4),REGION!DW217-REGION!DW$4,""),"")</f>
        <v/>
      </c>
      <c r="H217" s="40" t="str">
        <f>IF($A217=2,IF(ISNUMBER(REGION!DX217-REGION!DX$4),REGION!DX217-REGION!DX$4,""),"")</f>
        <v/>
      </c>
      <c r="I217" s="41" t="str">
        <f>IF($A217=2,IF(ISNUMBER(REGION!DY217-REGION!DY$4),REGION!DY217-REGION!DY$4,""),"")</f>
        <v/>
      </c>
      <c r="J217" s="44" t="str">
        <f t="shared" si="15"/>
        <v/>
      </c>
      <c r="K217" s="1" t="str">
        <f t="shared" si="18"/>
        <v/>
      </c>
      <c r="M217" s="40" t="str">
        <f>IF($A217=2,IF(ISNUMBER(REGION!DT217-Ukraine!DT217),REGION!DT217-Ukraine!DT217,""),"")</f>
        <v/>
      </c>
      <c r="N217" s="40" t="str">
        <f>IF($A217=2,IF(ISNUMBER(REGION!DU217-Ukraine!DU217),REGION!DU217-Ukraine!DU217,""),"")</f>
        <v/>
      </c>
      <c r="O217" s="40" t="str">
        <f>IF($A217=2,IF(ISNUMBER(REGION!DV217-Ukraine!DV217),REGION!DV217-Ukraine!DV217,""),"")</f>
        <v/>
      </c>
      <c r="P217" s="40" t="str">
        <f>IF($A217=2,IF(ISNUMBER(REGION!DW217-Ukraine!DW217),REGION!DW217-Ukraine!DW217,""),"")</f>
        <v/>
      </c>
      <c r="Q217" s="40" t="str">
        <f>IF($A217=2,IF(ISNUMBER(REGION!DX217-Ukraine!DX217),REGION!DX217-Ukraine!DX217,""),"")</f>
        <v/>
      </c>
      <c r="R217" s="41" t="str">
        <f>IF($A217=2,IF(ISNUMBER(REGION!DY217-Ukraine!DY217),REGION!DY217-Ukraine!DY217,""),"")</f>
        <v/>
      </c>
      <c r="S217" s="44" t="str">
        <f t="shared" si="16"/>
        <v/>
      </c>
      <c r="T217" s="1" t="str">
        <f t="shared" si="19"/>
        <v/>
      </c>
      <c r="V217" s="1" t="str">
        <f t="shared" si="17"/>
        <v/>
      </c>
      <c r="W217" s="40" t="str">
        <f>IF(V217&gt;1,Employment!$S217,"")</f>
        <v/>
      </c>
    </row>
    <row r="218" spans="1:23" ht="10.5" x14ac:dyDescent="0.25">
      <c r="A218" s="39">
        <f>'Industry selection'!C218</f>
        <v>1</v>
      </c>
      <c r="B218" s="2">
        <v>50.4</v>
      </c>
      <c r="C218" s="2" t="s">
        <v>442</v>
      </c>
      <c r="D218" s="40" t="str">
        <f>IF($A218=2,IF(ISNUMBER(REGION!DT218-REGION!DT$4),REGION!DT218-REGION!DT$4,""),"")</f>
        <v/>
      </c>
      <c r="E218" s="40" t="str">
        <f>IF($A218=2,IF(ISNUMBER(REGION!DU218-REGION!DU$4),REGION!DU218-REGION!DU$4,""),"")</f>
        <v/>
      </c>
      <c r="F218" s="40" t="str">
        <f>IF($A218=2,IF(ISNUMBER(REGION!DV218-REGION!DV$4),REGION!DV218-REGION!DV$4,""),"")</f>
        <v/>
      </c>
      <c r="G218" s="40" t="str">
        <f>IF($A218=2,IF(ISNUMBER(REGION!DW218-REGION!DW$4),REGION!DW218-REGION!DW$4,""),"")</f>
        <v/>
      </c>
      <c r="H218" s="40" t="str">
        <f>IF($A218=2,IF(ISNUMBER(REGION!DX218-REGION!DX$4),REGION!DX218-REGION!DX$4,""),"")</f>
        <v/>
      </c>
      <c r="I218" s="41" t="str">
        <f>IF($A218=2,IF(ISNUMBER(REGION!DY218-REGION!DY$4),REGION!DY218-REGION!DY$4,""),"")</f>
        <v/>
      </c>
      <c r="J218" s="44" t="str">
        <f t="shared" si="15"/>
        <v/>
      </c>
      <c r="K218" s="1" t="str">
        <f t="shared" si="18"/>
        <v/>
      </c>
      <c r="M218" s="40" t="str">
        <f>IF($A218=2,IF(ISNUMBER(REGION!DT218-Ukraine!DT218),REGION!DT218-Ukraine!DT218,""),"")</f>
        <v/>
      </c>
      <c r="N218" s="40" t="str">
        <f>IF($A218=2,IF(ISNUMBER(REGION!DU218-Ukraine!DU218),REGION!DU218-Ukraine!DU218,""),"")</f>
        <v/>
      </c>
      <c r="O218" s="40" t="str">
        <f>IF($A218=2,IF(ISNUMBER(REGION!DV218-Ukraine!DV218),REGION!DV218-Ukraine!DV218,""),"")</f>
        <v/>
      </c>
      <c r="P218" s="40" t="str">
        <f>IF($A218=2,IF(ISNUMBER(REGION!DW218-Ukraine!DW218),REGION!DW218-Ukraine!DW218,""),"")</f>
        <v/>
      </c>
      <c r="Q218" s="40" t="str">
        <f>IF($A218=2,IF(ISNUMBER(REGION!DX218-Ukraine!DX218),REGION!DX218-Ukraine!DX218,""),"")</f>
        <v/>
      </c>
      <c r="R218" s="41" t="str">
        <f>IF($A218=2,IF(ISNUMBER(REGION!DY218-Ukraine!DY218),REGION!DY218-Ukraine!DY218,""),"")</f>
        <v/>
      </c>
      <c r="S218" s="44" t="str">
        <f t="shared" si="16"/>
        <v/>
      </c>
      <c r="T218" s="1" t="str">
        <f t="shared" si="19"/>
        <v/>
      </c>
      <c r="V218" s="1" t="str">
        <f t="shared" si="17"/>
        <v/>
      </c>
      <c r="W218" s="40" t="str">
        <f>IF(V218&gt;1,Employment!$S218,"")</f>
        <v/>
      </c>
    </row>
    <row r="219" spans="1:23" ht="10.5" x14ac:dyDescent="0.25">
      <c r="A219" s="39">
        <f>'Industry selection'!C219</f>
        <v>1</v>
      </c>
      <c r="B219" s="2">
        <v>51</v>
      </c>
      <c r="C219" s="2" t="s">
        <v>444</v>
      </c>
      <c r="D219" s="40" t="str">
        <f>IF($A219=2,IF(ISNUMBER(REGION!DT219-REGION!DT$4),REGION!DT219-REGION!DT$4,""),"")</f>
        <v/>
      </c>
      <c r="E219" s="40" t="str">
        <f>IF($A219=2,IF(ISNUMBER(REGION!DU219-REGION!DU$4),REGION!DU219-REGION!DU$4,""),"")</f>
        <v/>
      </c>
      <c r="F219" s="40" t="str">
        <f>IF($A219=2,IF(ISNUMBER(REGION!DV219-REGION!DV$4),REGION!DV219-REGION!DV$4,""),"")</f>
        <v/>
      </c>
      <c r="G219" s="40" t="str">
        <f>IF($A219=2,IF(ISNUMBER(REGION!DW219-REGION!DW$4),REGION!DW219-REGION!DW$4,""),"")</f>
        <v/>
      </c>
      <c r="H219" s="40" t="str">
        <f>IF($A219=2,IF(ISNUMBER(REGION!DX219-REGION!DX$4),REGION!DX219-REGION!DX$4,""),"")</f>
        <v/>
      </c>
      <c r="I219" s="41" t="str">
        <f>IF($A219=2,IF(ISNUMBER(REGION!DY219-REGION!DY$4),REGION!DY219-REGION!DY$4,""),"")</f>
        <v/>
      </c>
      <c r="J219" s="44" t="str">
        <f t="shared" si="15"/>
        <v/>
      </c>
      <c r="K219" s="1" t="str">
        <f t="shared" si="18"/>
        <v/>
      </c>
      <c r="M219" s="40" t="str">
        <f>IF($A219=2,IF(ISNUMBER(REGION!DT219-Ukraine!DT219),REGION!DT219-Ukraine!DT219,""),"")</f>
        <v/>
      </c>
      <c r="N219" s="40" t="str">
        <f>IF($A219=2,IF(ISNUMBER(REGION!DU219-Ukraine!DU219),REGION!DU219-Ukraine!DU219,""),"")</f>
        <v/>
      </c>
      <c r="O219" s="40" t="str">
        <f>IF($A219=2,IF(ISNUMBER(REGION!DV219-Ukraine!DV219),REGION!DV219-Ukraine!DV219,""),"")</f>
        <v/>
      </c>
      <c r="P219" s="40" t="str">
        <f>IF($A219=2,IF(ISNUMBER(REGION!DW219-Ukraine!DW219),REGION!DW219-Ukraine!DW219,""),"")</f>
        <v/>
      </c>
      <c r="Q219" s="40" t="str">
        <f>IF($A219=2,IF(ISNUMBER(REGION!DX219-Ukraine!DX219),REGION!DX219-Ukraine!DX219,""),"")</f>
        <v/>
      </c>
      <c r="R219" s="41" t="str">
        <f>IF($A219=2,IF(ISNUMBER(REGION!DY219-Ukraine!DY219),REGION!DY219-Ukraine!DY219,""),"")</f>
        <v/>
      </c>
      <c r="S219" s="44" t="str">
        <f t="shared" si="16"/>
        <v/>
      </c>
      <c r="T219" s="1" t="str">
        <f t="shared" si="19"/>
        <v/>
      </c>
      <c r="V219" s="1" t="str">
        <f t="shared" si="17"/>
        <v/>
      </c>
      <c r="W219" s="40" t="str">
        <f>IF(V219&gt;1,Employment!$S219,"")</f>
        <v/>
      </c>
    </row>
    <row r="220" spans="1:23" ht="10.5" x14ac:dyDescent="0.25">
      <c r="A220" s="39">
        <f>'Industry selection'!C220</f>
        <v>1</v>
      </c>
      <c r="B220" s="2">
        <v>51.1</v>
      </c>
      <c r="C220" s="2" t="s">
        <v>446</v>
      </c>
      <c r="D220" s="40" t="str">
        <f>IF($A220=2,IF(ISNUMBER(REGION!DT220-REGION!DT$4),REGION!DT220-REGION!DT$4,""),"")</f>
        <v/>
      </c>
      <c r="E220" s="40" t="str">
        <f>IF($A220=2,IF(ISNUMBER(REGION!DU220-REGION!DU$4),REGION!DU220-REGION!DU$4,""),"")</f>
        <v/>
      </c>
      <c r="F220" s="40" t="str">
        <f>IF($A220=2,IF(ISNUMBER(REGION!DV220-REGION!DV$4),REGION!DV220-REGION!DV$4,""),"")</f>
        <v/>
      </c>
      <c r="G220" s="40" t="str">
        <f>IF($A220=2,IF(ISNUMBER(REGION!DW220-REGION!DW$4),REGION!DW220-REGION!DW$4,""),"")</f>
        <v/>
      </c>
      <c r="H220" s="40" t="str">
        <f>IF($A220=2,IF(ISNUMBER(REGION!DX220-REGION!DX$4),REGION!DX220-REGION!DX$4,""),"")</f>
        <v/>
      </c>
      <c r="I220" s="41" t="str">
        <f>IF($A220=2,IF(ISNUMBER(REGION!DY220-REGION!DY$4),REGION!DY220-REGION!DY$4,""),"")</f>
        <v/>
      </c>
      <c r="J220" s="44" t="str">
        <f t="shared" si="15"/>
        <v/>
      </c>
      <c r="K220" s="1" t="str">
        <f t="shared" si="18"/>
        <v/>
      </c>
      <c r="M220" s="40" t="str">
        <f>IF($A220=2,IF(ISNUMBER(REGION!DT220-Ukraine!DT220),REGION!DT220-Ukraine!DT220,""),"")</f>
        <v/>
      </c>
      <c r="N220" s="40" t="str">
        <f>IF($A220=2,IF(ISNUMBER(REGION!DU220-Ukraine!DU220),REGION!DU220-Ukraine!DU220,""),"")</f>
        <v/>
      </c>
      <c r="O220" s="40" t="str">
        <f>IF($A220=2,IF(ISNUMBER(REGION!DV220-Ukraine!DV220),REGION!DV220-Ukraine!DV220,""),"")</f>
        <v/>
      </c>
      <c r="P220" s="40" t="str">
        <f>IF($A220=2,IF(ISNUMBER(REGION!DW220-Ukraine!DW220),REGION!DW220-Ukraine!DW220,""),"")</f>
        <v/>
      </c>
      <c r="Q220" s="40" t="str">
        <f>IF($A220=2,IF(ISNUMBER(REGION!DX220-Ukraine!DX220),REGION!DX220-Ukraine!DX220,""),"")</f>
        <v/>
      </c>
      <c r="R220" s="41" t="str">
        <f>IF($A220=2,IF(ISNUMBER(REGION!DY220-Ukraine!DY220),REGION!DY220-Ukraine!DY220,""),"")</f>
        <v/>
      </c>
      <c r="S220" s="44" t="str">
        <f t="shared" si="16"/>
        <v/>
      </c>
      <c r="T220" s="1" t="str">
        <f t="shared" si="19"/>
        <v/>
      </c>
      <c r="V220" s="1" t="str">
        <f t="shared" si="17"/>
        <v/>
      </c>
      <c r="W220" s="40" t="str">
        <f>IF(V220&gt;1,Employment!$S220,"")</f>
        <v/>
      </c>
    </row>
    <row r="221" spans="1:23" ht="10.5" x14ac:dyDescent="0.25">
      <c r="A221" s="39">
        <f>'Industry selection'!C221</f>
        <v>1</v>
      </c>
      <c r="B221" s="2">
        <v>51.2</v>
      </c>
      <c r="C221" s="2" t="s">
        <v>448</v>
      </c>
      <c r="D221" s="40" t="str">
        <f>IF($A221=2,IF(ISNUMBER(REGION!DT221-REGION!DT$4),REGION!DT221-REGION!DT$4,""),"")</f>
        <v/>
      </c>
      <c r="E221" s="40" t="str">
        <f>IF($A221=2,IF(ISNUMBER(REGION!DU221-REGION!DU$4),REGION!DU221-REGION!DU$4,""),"")</f>
        <v/>
      </c>
      <c r="F221" s="40" t="str">
        <f>IF($A221=2,IF(ISNUMBER(REGION!DV221-REGION!DV$4),REGION!DV221-REGION!DV$4,""),"")</f>
        <v/>
      </c>
      <c r="G221" s="40" t="str">
        <f>IF($A221=2,IF(ISNUMBER(REGION!DW221-REGION!DW$4),REGION!DW221-REGION!DW$4,""),"")</f>
        <v/>
      </c>
      <c r="H221" s="40" t="str">
        <f>IF($A221=2,IF(ISNUMBER(REGION!DX221-REGION!DX$4),REGION!DX221-REGION!DX$4,""),"")</f>
        <v/>
      </c>
      <c r="I221" s="41" t="str">
        <f>IF($A221=2,IF(ISNUMBER(REGION!DY221-REGION!DY$4),REGION!DY221-REGION!DY$4,""),"")</f>
        <v/>
      </c>
      <c r="J221" s="44" t="str">
        <f t="shared" si="15"/>
        <v/>
      </c>
      <c r="K221" s="1" t="str">
        <f t="shared" si="18"/>
        <v/>
      </c>
      <c r="M221" s="40" t="str">
        <f>IF($A221=2,IF(ISNUMBER(REGION!DT221-Ukraine!DT221),REGION!DT221-Ukraine!DT221,""),"")</f>
        <v/>
      </c>
      <c r="N221" s="40" t="str">
        <f>IF($A221=2,IF(ISNUMBER(REGION!DU221-Ukraine!DU221),REGION!DU221-Ukraine!DU221,""),"")</f>
        <v/>
      </c>
      <c r="O221" s="40" t="str">
        <f>IF($A221=2,IF(ISNUMBER(REGION!DV221-Ukraine!DV221),REGION!DV221-Ukraine!DV221,""),"")</f>
        <v/>
      </c>
      <c r="P221" s="40" t="str">
        <f>IF($A221=2,IF(ISNUMBER(REGION!DW221-Ukraine!DW221),REGION!DW221-Ukraine!DW221,""),"")</f>
        <v/>
      </c>
      <c r="Q221" s="40" t="str">
        <f>IF($A221=2,IF(ISNUMBER(REGION!DX221-Ukraine!DX221),REGION!DX221-Ukraine!DX221,""),"")</f>
        <v/>
      </c>
      <c r="R221" s="41" t="str">
        <f>IF($A221=2,IF(ISNUMBER(REGION!DY221-Ukraine!DY221),REGION!DY221-Ukraine!DY221,""),"")</f>
        <v/>
      </c>
      <c r="S221" s="44" t="str">
        <f t="shared" si="16"/>
        <v/>
      </c>
      <c r="T221" s="1" t="str">
        <f t="shared" si="19"/>
        <v/>
      </c>
      <c r="V221" s="1" t="str">
        <f t="shared" si="17"/>
        <v/>
      </c>
      <c r="W221" s="40" t="str">
        <f>IF(V221&gt;1,Employment!$S221,"")</f>
        <v/>
      </c>
    </row>
    <row r="222" spans="1:23" ht="10.5" x14ac:dyDescent="0.25">
      <c r="A222" s="39" t="str">
        <f>'Industry selection'!C222</f>
        <v/>
      </c>
      <c r="B222" s="2">
        <v>52</v>
      </c>
      <c r="C222" s="2" t="s">
        <v>450</v>
      </c>
      <c r="D222" s="40" t="str">
        <f>IF($A222=2,IF(ISNUMBER(REGION!DT222-REGION!DT$4),REGION!DT222-REGION!DT$4,""),"")</f>
        <v/>
      </c>
      <c r="E222" s="40" t="str">
        <f>IF($A222=2,IF(ISNUMBER(REGION!DU222-REGION!DU$4),REGION!DU222-REGION!DU$4,""),"")</f>
        <v/>
      </c>
      <c r="F222" s="40" t="str">
        <f>IF($A222=2,IF(ISNUMBER(REGION!DV222-REGION!DV$4),REGION!DV222-REGION!DV$4,""),"")</f>
        <v/>
      </c>
      <c r="G222" s="40" t="str">
        <f>IF($A222=2,IF(ISNUMBER(REGION!DW222-REGION!DW$4),REGION!DW222-REGION!DW$4,""),"")</f>
        <v/>
      </c>
      <c r="H222" s="40" t="str">
        <f>IF($A222=2,IF(ISNUMBER(REGION!DX222-REGION!DX$4),REGION!DX222-REGION!DX$4,""),"")</f>
        <v/>
      </c>
      <c r="I222" s="41" t="str">
        <f>IF($A222=2,IF(ISNUMBER(REGION!DY222-REGION!DY$4),REGION!DY222-REGION!DY$4,""),"")</f>
        <v/>
      </c>
      <c r="J222" s="44" t="str">
        <f t="shared" si="15"/>
        <v/>
      </c>
      <c r="K222" s="1" t="str">
        <f t="shared" si="18"/>
        <v/>
      </c>
      <c r="M222" s="40" t="str">
        <f>IF($A222=2,IF(ISNUMBER(REGION!DT222-Ukraine!DT222),REGION!DT222-Ukraine!DT222,""),"")</f>
        <v/>
      </c>
      <c r="N222" s="40" t="str">
        <f>IF($A222=2,IF(ISNUMBER(REGION!DU222-Ukraine!DU222),REGION!DU222-Ukraine!DU222,""),"")</f>
        <v/>
      </c>
      <c r="O222" s="40" t="str">
        <f>IF($A222=2,IF(ISNUMBER(REGION!DV222-Ukraine!DV222),REGION!DV222-Ukraine!DV222,""),"")</f>
        <v/>
      </c>
      <c r="P222" s="40" t="str">
        <f>IF($A222=2,IF(ISNUMBER(REGION!DW222-Ukraine!DW222),REGION!DW222-Ukraine!DW222,""),"")</f>
        <v/>
      </c>
      <c r="Q222" s="40" t="str">
        <f>IF($A222=2,IF(ISNUMBER(REGION!DX222-Ukraine!DX222),REGION!DX222-Ukraine!DX222,""),"")</f>
        <v/>
      </c>
      <c r="R222" s="41" t="str">
        <f>IF($A222=2,IF(ISNUMBER(REGION!DY222-Ukraine!DY222),REGION!DY222-Ukraine!DY222,""),"")</f>
        <v/>
      </c>
      <c r="S222" s="44" t="str">
        <f t="shared" si="16"/>
        <v/>
      </c>
      <c r="T222" s="1" t="str">
        <f t="shared" si="19"/>
        <v/>
      </c>
      <c r="V222" s="1" t="str">
        <f t="shared" si="17"/>
        <v/>
      </c>
      <c r="W222" s="40" t="str">
        <f>IF(V222&gt;1,Employment!$S222,"")</f>
        <v/>
      </c>
    </row>
    <row r="223" spans="1:23" ht="10.5" x14ac:dyDescent="0.25">
      <c r="A223" s="39">
        <f>'Industry selection'!C223</f>
        <v>2</v>
      </c>
      <c r="B223" s="2">
        <v>52.1</v>
      </c>
      <c r="C223" s="2" t="s">
        <v>452</v>
      </c>
      <c r="D223" s="40">
        <f>IF($A223=2,IF(ISNUMBER(REGION!DT223-REGION!DT$4),REGION!DT223-REGION!DT$4,""),"")</f>
        <v>0.19911124199788377</v>
      </c>
      <c r="E223" s="40">
        <f>IF($A223=2,IF(ISNUMBER(REGION!DU223-REGION!DU$4),REGION!DU223-REGION!DU$4,""),"")</f>
        <v>-9.4431303412255474E-2</v>
      </c>
      <c r="F223" s="40">
        <f>IF($A223=2,IF(ISNUMBER(REGION!DV223-REGION!DV$4),REGION!DV223-REGION!DV$4,""),"")</f>
        <v>0.20694407662928471</v>
      </c>
      <c r="G223" s="40">
        <f>IF($A223=2,IF(ISNUMBER(REGION!DW223-REGION!DW$4),REGION!DW223-REGION!DW$4,""),"")</f>
        <v>0.38693307151605194</v>
      </c>
      <c r="H223" s="40">
        <f>IF($A223=2,IF(ISNUMBER(REGION!DX223-REGION!DX$4),REGION!DX223-REGION!DX$4,""),"")</f>
        <v>-0.21864957178333899</v>
      </c>
      <c r="I223" s="41">
        <f>IF($A223=2,IF(ISNUMBER(REGION!DY223-REGION!DY$4),REGION!DY223-REGION!DY$4,""),"")</f>
        <v>1.0624415568953056</v>
      </c>
      <c r="J223" s="44">
        <f t="shared" si="15"/>
        <v>3</v>
      </c>
      <c r="K223" s="1">
        <f t="shared" si="18"/>
        <v>1</v>
      </c>
      <c r="M223" s="40">
        <f>IF($A223=2,IF(ISNUMBER(REGION!DT223-Ukraine!DT223),REGION!DT223-Ukraine!DT223,""),"")</f>
        <v>0.23059391318426714</v>
      </c>
      <c r="N223" s="40">
        <f>IF($A223=2,IF(ISNUMBER(REGION!DU223-Ukraine!DU223),REGION!DU223-Ukraine!DU223,""),"")</f>
        <v>-6.530168460102348E-2</v>
      </c>
      <c r="O223" s="40">
        <f>IF($A223=2,IF(ISNUMBER(REGION!DV223-Ukraine!DV223),REGION!DV223-Ukraine!DV223,""),"")</f>
        <v>8.4218483472264571E-2</v>
      </c>
      <c r="P223" s="40">
        <f>IF($A223=2,IF(ISNUMBER(REGION!DW223-Ukraine!DW223),REGION!DW223-Ukraine!DW223,""),"")</f>
        <v>0.2847861889607628</v>
      </c>
      <c r="Q223" s="40">
        <f>IF($A223=2,IF(ISNUMBER(REGION!DX223-Ukraine!DX223),REGION!DX223-Ukraine!DX223,""),"")</f>
        <v>-9.3242868297902293E-2</v>
      </c>
      <c r="R223" s="41">
        <f>IF($A223=2,IF(ISNUMBER(REGION!DY223-Ukraine!DY223),REGION!DY223-Ukraine!DY223,""),"")</f>
        <v>0.99470745611168176</v>
      </c>
      <c r="S223" s="44">
        <f t="shared" si="16"/>
        <v>3</v>
      </c>
      <c r="T223" s="1">
        <f t="shared" si="19"/>
        <v>1</v>
      </c>
      <c r="V223" s="1">
        <f t="shared" si="17"/>
        <v>2</v>
      </c>
      <c r="W223" s="40">
        <f>IF(V223&gt;1,Employment!$S223,"")</f>
        <v>6.1715997775241534E-3</v>
      </c>
    </row>
    <row r="224" spans="1:23" ht="10.5" x14ac:dyDescent="0.25">
      <c r="A224" s="39">
        <f>'Industry selection'!C224</f>
        <v>2</v>
      </c>
      <c r="B224" s="2">
        <v>52.2</v>
      </c>
      <c r="C224" s="2" t="s">
        <v>454</v>
      </c>
      <c r="D224" s="40">
        <f>IF($A224=2,IF(ISNUMBER(REGION!DT224-REGION!DT$4),REGION!DT224-REGION!DT$4,""),"")</f>
        <v>-0.10494738640925583</v>
      </c>
      <c r="E224" s="40">
        <f>IF($A224=2,IF(ISNUMBER(REGION!DU224-REGION!DU$4),REGION!DU224-REGION!DU$4,""),"")</f>
        <v>-0.18793061307332104</v>
      </c>
      <c r="F224" s="40">
        <f>IF($A224=2,IF(ISNUMBER(REGION!DV224-REGION!DV$4),REGION!DV224-REGION!DV$4,""),"")</f>
        <v>-0.15872781498586663</v>
      </c>
      <c r="G224" s="40">
        <f>IF($A224=2,IF(ISNUMBER(REGION!DW224-REGION!DW$4),REGION!DW224-REGION!DW$4,""),"")</f>
        <v>0.24593664139305504</v>
      </c>
      <c r="H224" s="40">
        <f>IF($A224=2,IF(ISNUMBER(REGION!DX224-REGION!DX$4),REGION!DX224-REGION!DX$4,""),"")</f>
        <v>5.2953760482351786E-2</v>
      </c>
      <c r="I224" s="41">
        <f>IF($A224=2,IF(ISNUMBER(REGION!DY224-REGION!DY$4),REGION!DY224-REGION!DY$4,""),"")</f>
        <v>-0.45668214005714036</v>
      </c>
      <c r="J224" s="44">
        <f t="shared" si="15"/>
        <v>2</v>
      </c>
      <c r="K224" s="1" t="str">
        <f t="shared" si="18"/>
        <v/>
      </c>
      <c r="M224" s="40">
        <f>IF($A224=2,IF(ISNUMBER(REGION!DT224-Ukraine!DT224),REGION!DT224-Ukraine!DT224,""),"")</f>
        <v>-8.919823004191163E-2</v>
      </c>
      <c r="N224" s="40">
        <f>IF($A224=2,IF(ISNUMBER(REGION!DU224-Ukraine!DU224),REGION!DU224-Ukraine!DU224,""),"")</f>
        <v>-0.17681968366419498</v>
      </c>
      <c r="O224" s="40">
        <f>IF($A224=2,IF(ISNUMBER(REGION!DV224-Ukraine!DV224),REGION!DV224-Ukraine!DV224,""),"")</f>
        <v>-8.5671792289259363E-2</v>
      </c>
      <c r="P224" s="40">
        <f>IF($A224=2,IF(ISNUMBER(REGION!DW224-Ukraine!DW224),REGION!DW224-Ukraine!DW224,""),"")</f>
        <v>6.4606974114639337E-2</v>
      </c>
      <c r="Q224" s="40">
        <f>IF($A224=2,IF(ISNUMBER(REGION!DX224-Ukraine!DX224),REGION!DX224-Ukraine!DX224,""),"")</f>
        <v>0.20413745665668115</v>
      </c>
      <c r="R224" s="41">
        <f>IF($A224=2,IF(ISNUMBER(REGION!DY224-Ukraine!DY224),REGION!DY224-Ukraine!DY224,""),"")</f>
        <v>-0.32444561932172888</v>
      </c>
      <c r="S224" s="44">
        <f t="shared" si="16"/>
        <v>2</v>
      </c>
      <c r="T224" s="1" t="str">
        <f t="shared" si="19"/>
        <v/>
      </c>
      <c r="V224" s="1">
        <f t="shared" si="17"/>
        <v>0</v>
      </c>
      <c r="W224" s="40" t="str">
        <f>IF(V224&gt;1,Employment!$S224,"")</f>
        <v/>
      </c>
    </row>
    <row r="225" spans="1:23" ht="10.5" x14ac:dyDescent="0.25">
      <c r="A225" s="39">
        <f>'Industry selection'!C225</f>
        <v>1</v>
      </c>
      <c r="B225" s="2">
        <v>53</v>
      </c>
      <c r="C225" s="2" t="s">
        <v>456</v>
      </c>
      <c r="D225" s="40" t="str">
        <f>IF($A225=2,IF(ISNUMBER(REGION!DT225-REGION!DT$4),REGION!DT225-REGION!DT$4,""),"")</f>
        <v/>
      </c>
      <c r="E225" s="40" t="str">
        <f>IF($A225=2,IF(ISNUMBER(REGION!DU225-REGION!DU$4),REGION!DU225-REGION!DU$4,""),"")</f>
        <v/>
      </c>
      <c r="F225" s="40" t="str">
        <f>IF($A225=2,IF(ISNUMBER(REGION!DV225-REGION!DV$4),REGION!DV225-REGION!DV$4,""),"")</f>
        <v/>
      </c>
      <c r="G225" s="40" t="str">
        <f>IF($A225=2,IF(ISNUMBER(REGION!DW225-REGION!DW$4),REGION!DW225-REGION!DW$4,""),"")</f>
        <v/>
      </c>
      <c r="H225" s="40" t="str">
        <f>IF($A225=2,IF(ISNUMBER(REGION!DX225-REGION!DX$4),REGION!DX225-REGION!DX$4,""),"")</f>
        <v/>
      </c>
      <c r="I225" s="41" t="str">
        <f>IF($A225=2,IF(ISNUMBER(REGION!DY225-REGION!DY$4),REGION!DY225-REGION!DY$4,""),"")</f>
        <v/>
      </c>
      <c r="J225" s="44" t="str">
        <f t="shared" si="15"/>
        <v/>
      </c>
      <c r="K225" s="1" t="str">
        <f t="shared" si="18"/>
        <v/>
      </c>
      <c r="M225" s="40" t="str">
        <f>IF($A225=2,IF(ISNUMBER(REGION!DT225-Ukraine!DT225),REGION!DT225-Ukraine!DT225,""),"")</f>
        <v/>
      </c>
      <c r="N225" s="40" t="str">
        <f>IF($A225=2,IF(ISNUMBER(REGION!DU225-Ukraine!DU225),REGION!DU225-Ukraine!DU225,""),"")</f>
        <v/>
      </c>
      <c r="O225" s="40" t="str">
        <f>IF($A225=2,IF(ISNUMBER(REGION!DV225-Ukraine!DV225),REGION!DV225-Ukraine!DV225,""),"")</f>
        <v/>
      </c>
      <c r="P225" s="40" t="str">
        <f>IF($A225=2,IF(ISNUMBER(REGION!DW225-Ukraine!DW225),REGION!DW225-Ukraine!DW225,""),"")</f>
        <v/>
      </c>
      <c r="Q225" s="40" t="str">
        <f>IF($A225=2,IF(ISNUMBER(REGION!DX225-Ukraine!DX225),REGION!DX225-Ukraine!DX225,""),"")</f>
        <v/>
      </c>
      <c r="R225" s="41" t="str">
        <f>IF($A225=2,IF(ISNUMBER(REGION!DY225-Ukraine!DY225),REGION!DY225-Ukraine!DY225,""),"")</f>
        <v/>
      </c>
      <c r="S225" s="44" t="str">
        <f t="shared" si="16"/>
        <v/>
      </c>
      <c r="T225" s="1" t="str">
        <f t="shared" si="19"/>
        <v/>
      </c>
      <c r="V225" s="1" t="str">
        <f t="shared" si="17"/>
        <v/>
      </c>
      <c r="W225" s="40" t="str">
        <f>IF(V225&gt;1,Employment!$S225,"")</f>
        <v/>
      </c>
    </row>
    <row r="226" spans="1:23" ht="10.5" x14ac:dyDescent="0.25">
      <c r="A226" s="39">
        <f>'Industry selection'!C226</f>
        <v>1</v>
      </c>
      <c r="B226" s="2">
        <v>53.1</v>
      </c>
      <c r="C226" s="2" t="s">
        <v>458</v>
      </c>
      <c r="D226" s="40" t="str">
        <f>IF($A226=2,IF(ISNUMBER(REGION!DT226-REGION!DT$4),REGION!DT226-REGION!DT$4,""),"")</f>
        <v/>
      </c>
      <c r="E226" s="40" t="str">
        <f>IF($A226=2,IF(ISNUMBER(REGION!DU226-REGION!DU$4),REGION!DU226-REGION!DU$4,""),"")</f>
        <v/>
      </c>
      <c r="F226" s="40" t="str">
        <f>IF($A226=2,IF(ISNUMBER(REGION!DV226-REGION!DV$4),REGION!DV226-REGION!DV$4,""),"")</f>
        <v/>
      </c>
      <c r="G226" s="40" t="str">
        <f>IF($A226=2,IF(ISNUMBER(REGION!DW226-REGION!DW$4),REGION!DW226-REGION!DW$4,""),"")</f>
        <v/>
      </c>
      <c r="H226" s="40" t="str">
        <f>IF($A226=2,IF(ISNUMBER(REGION!DX226-REGION!DX$4),REGION!DX226-REGION!DX$4,""),"")</f>
        <v/>
      </c>
      <c r="I226" s="41" t="str">
        <f>IF($A226=2,IF(ISNUMBER(REGION!DY226-REGION!DY$4),REGION!DY226-REGION!DY$4,""),"")</f>
        <v/>
      </c>
      <c r="J226" s="44" t="str">
        <f t="shared" si="15"/>
        <v/>
      </c>
      <c r="K226" s="1" t="str">
        <f t="shared" si="18"/>
        <v/>
      </c>
      <c r="M226" s="40" t="str">
        <f>IF($A226=2,IF(ISNUMBER(REGION!DT226-Ukraine!DT226),REGION!DT226-Ukraine!DT226,""),"")</f>
        <v/>
      </c>
      <c r="N226" s="40" t="str">
        <f>IF($A226=2,IF(ISNUMBER(REGION!DU226-Ukraine!DU226),REGION!DU226-Ukraine!DU226,""),"")</f>
        <v/>
      </c>
      <c r="O226" s="40" t="str">
        <f>IF($A226=2,IF(ISNUMBER(REGION!DV226-Ukraine!DV226),REGION!DV226-Ukraine!DV226,""),"")</f>
        <v/>
      </c>
      <c r="P226" s="40" t="str">
        <f>IF($A226=2,IF(ISNUMBER(REGION!DW226-Ukraine!DW226),REGION!DW226-Ukraine!DW226,""),"")</f>
        <v/>
      </c>
      <c r="Q226" s="40" t="str">
        <f>IF($A226=2,IF(ISNUMBER(REGION!DX226-Ukraine!DX226),REGION!DX226-Ukraine!DX226,""),"")</f>
        <v/>
      </c>
      <c r="R226" s="41" t="str">
        <f>IF($A226=2,IF(ISNUMBER(REGION!DY226-Ukraine!DY226),REGION!DY226-Ukraine!DY226,""),"")</f>
        <v/>
      </c>
      <c r="S226" s="44" t="str">
        <f t="shared" si="16"/>
        <v/>
      </c>
      <c r="T226" s="1" t="str">
        <f t="shared" si="19"/>
        <v/>
      </c>
      <c r="V226" s="1" t="str">
        <f t="shared" si="17"/>
        <v/>
      </c>
      <c r="W226" s="40" t="str">
        <f>IF(V226&gt;1,Employment!$S226,"")</f>
        <v/>
      </c>
    </row>
    <row r="227" spans="1:23" ht="10.5" x14ac:dyDescent="0.25">
      <c r="A227" s="39">
        <f>'Industry selection'!C227</f>
        <v>1</v>
      </c>
      <c r="B227" s="2">
        <v>53.2</v>
      </c>
      <c r="C227" s="2" t="s">
        <v>460</v>
      </c>
      <c r="D227" s="40" t="str">
        <f>IF($A227=2,IF(ISNUMBER(REGION!DT227-REGION!DT$4),REGION!DT227-REGION!DT$4,""),"")</f>
        <v/>
      </c>
      <c r="E227" s="40" t="str">
        <f>IF($A227=2,IF(ISNUMBER(REGION!DU227-REGION!DU$4),REGION!DU227-REGION!DU$4,""),"")</f>
        <v/>
      </c>
      <c r="F227" s="40" t="str">
        <f>IF($A227=2,IF(ISNUMBER(REGION!DV227-REGION!DV$4),REGION!DV227-REGION!DV$4,""),"")</f>
        <v/>
      </c>
      <c r="G227" s="40" t="str">
        <f>IF($A227=2,IF(ISNUMBER(REGION!DW227-REGION!DW$4),REGION!DW227-REGION!DW$4,""),"")</f>
        <v/>
      </c>
      <c r="H227" s="40" t="str">
        <f>IF($A227=2,IF(ISNUMBER(REGION!DX227-REGION!DX$4),REGION!DX227-REGION!DX$4,""),"")</f>
        <v/>
      </c>
      <c r="I227" s="41" t="str">
        <f>IF($A227=2,IF(ISNUMBER(REGION!DY227-REGION!DY$4),REGION!DY227-REGION!DY$4,""),"")</f>
        <v/>
      </c>
      <c r="J227" s="44" t="str">
        <f t="shared" si="15"/>
        <v/>
      </c>
      <c r="K227" s="1" t="str">
        <f t="shared" si="18"/>
        <v/>
      </c>
      <c r="M227" s="40" t="str">
        <f>IF($A227=2,IF(ISNUMBER(REGION!DT227-Ukraine!DT227),REGION!DT227-Ukraine!DT227,""),"")</f>
        <v/>
      </c>
      <c r="N227" s="40" t="str">
        <f>IF($A227=2,IF(ISNUMBER(REGION!DU227-Ukraine!DU227),REGION!DU227-Ukraine!DU227,""),"")</f>
        <v/>
      </c>
      <c r="O227" s="40" t="str">
        <f>IF($A227=2,IF(ISNUMBER(REGION!DV227-Ukraine!DV227),REGION!DV227-Ukraine!DV227,""),"")</f>
        <v/>
      </c>
      <c r="P227" s="40" t="str">
        <f>IF($A227=2,IF(ISNUMBER(REGION!DW227-Ukraine!DW227),REGION!DW227-Ukraine!DW227,""),"")</f>
        <v/>
      </c>
      <c r="Q227" s="40" t="str">
        <f>IF($A227=2,IF(ISNUMBER(REGION!DX227-Ukraine!DX227),REGION!DX227-Ukraine!DX227,""),"")</f>
        <v/>
      </c>
      <c r="R227" s="41" t="str">
        <f>IF($A227=2,IF(ISNUMBER(REGION!DY227-Ukraine!DY227),REGION!DY227-Ukraine!DY227,""),"")</f>
        <v/>
      </c>
      <c r="S227" s="44" t="str">
        <f t="shared" si="16"/>
        <v/>
      </c>
      <c r="T227" s="1" t="str">
        <f t="shared" si="19"/>
        <v/>
      </c>
      <c r="V227" s="1" t="str">
        <f t="shared" si="17"/>
        <v/>
      </c>
      <c r="W227" s="40" t="str">
        <f>IF(V227&gt;1,Employment!$S227,"")</f>
        <v/>
      </c>
    </row>
    <row r="228" spans="1:23" ht="10.5" x14ac:dyDescent="0.25">
      <c r="A228" s="39" t="str">
        <f>'Industry selection'!C228</f>
        <v/>
      </c>
      <c r="B228" s="2" t="s">
        <v>462</v>
      </c>
      <c r="C228" s="2" t="s">
        <v>463</v>
      </c>
      <c r="D228" s="40" t="str">
        <f>IF($A228=2,IF(ISNUMBER(REGION!DT228-REGION!DT$4),REGION!DT228-REGION!DT$4,""),"")</f>
        <v/>
      </c>
      <c r="E228" s="40" t="str">
        <f>IF($A228=2,IF(ISNUMBER(REGION!DU228-REGION!DU$4),REGION!DU228-REGION!DU$4,""),"")</f>
        <v/>
      </c>
      <c r="F228" s="40" t="str">
        <f>IF($A228=2,IF(ISNUMBER(REGION!DV228-REGION!DV$4),REGION!DV228-REGION!DV$4,""),"")</f>
        <v/>
      </c>
      <c r="G228" s="40" t="str">
        <f>IF($A228=2,IF(ISNUMBER(REGION!DW228-REGION!DW$4),REGION!DW228-REGION!DW$4,""),"")</f>
        <v/>
      </c>
      <c r="H228" s="40" t="str">
        <f>IF($A228=2,IF(ISNUMBER(REGION!DX228-REGION!DX$4),REGION!DX228-REGION!DX$4,""),"")</f>
        <v/>
      </c>
      <c r="I228" s="41" t="str">
        <f>IF($A228=2,IF(ISNUMBER(REGION!DY228-REGION!DY$4),REGION!DY228-REGION!DY$4,""),"")</f>
        <v/>
      </c>
      <c r="J228" s="44" t="str">
        <f t="shared" si="15"/>
        <v/>
      </c>
      <c r="K228" s="1" t="str">
        <f t="shared" si="18"/>
        <v/>
      </c>
      <c r="M228" s="40" t="str">
        <f>IF($A228=2,IF(ISNUMBER(REGION!DT228-Ukraine!DT228),REGION!DT228-Ukraine!DT228,""),"")</f>
        <v/>
      </c>
      <c r="N228" s="40" t="str">
        <f>IF($A228=2,IF(ISNUMBER(REGION!DU228-Ukraine!DU228),REGION!DU228-Ukraine!DU228,""),"")</f>
        <v/>
      </c>
      <c r="O228" s="40" t="str">
        <f>IF($A228=2,IF(ISNUMBER(REGION!DV228-Ukraine!DV228),REGION!DV228-Ukraine!DV228,""),"")</f>
        <v/>
      </c>
      <c r="P228" s="40" t="str">
        <f>IF($A228=2,IF(ISNUMBER(REGION!DW228-Ukraine!DW228),REGION!DW228-Ukraine!DW228,""),"")</f>
        <v/>
      </c>
      <c r="Q228" s="40" t="str">
        <f>IF($A228=2,IF(ISNUMBER(REGION!DX228-Ukraine!DX228),REGION!DX228-Ukraine!DX228,""),"")</f>
        <v/>
      </c>
      <c r="R228" s="41" t="str">
        <f>IF($A228=2,IF(ISNUMBER(REGION!DY228-Ukraine!DY228),REGION!DY228-Ukraine!DY228,""),"")</f>
        <v/>
      </c>
      <c r="S228" s="44" t="str">
        <f t="shared" si="16"/>
        <v/>
      </c>
      <c r="T228" s="1" t="str">
        <f t="shared" si="19"/>
        <v/>
      </c>
      <c r="V228" s="1" t="str">
        <f t="shared" si="17"/>
        <v/>
      </c>
      <c r="W228" s="40" t="str">
        <f>IF(V228&gt;1,Employment!$S228,"")</f>
        <v/>
      </c>
    </row>
    <row r="229" spans="1:23" ht="10.5" x14ac:dyDescent="0.25">
      <c r="A229" s="39" t="str">
        <f>'Industry selection'!C229</f>
        <v/>
      </c>
      <c r="B229" s="2">
        <v>55</v>
      </c>
      <c r="C229" s="2" t="s">
        <v>465</v>
      </c>
      <c r="D229" s="40" t="str">
        <f>IF($A229=2,IF(ISNUMBER(REGION!DT229-REGION!DT$4),REGION!DT229-REGION!DT$4,""),"")</f>
        <v/>
      </c>
      <c r="E229" s="40" t="str">
        <f>IF($A229=2,IF(ISNUMBER(REGION!DU229-REGION!DU$4),REGION!DU229-REGION!DU$4,""),"")</f>
        <v/>
      </c>
      <c r="F229" s="40" t="str">
        <f>IF($A229=2,IF(ISNUMBER(REGION!DV229-REGION!DV$4),REGION!DV229-REGION!DV$4,""),"")</f>
        <v/>
      </c>
      <c r="G229" s="40" t="str">
        <f>IF($A229=2,IF(ISNUMBER(REGION!DW229-REGION!DW$4),REGION!DW229-REGION!DW$4,""),"")</f>
        <v/>
      </c>
      <c r="H229" s="40" t="str">
        <f>IF($A229=2,IF(ISNUMBER(REGION!DX229-REGION!DX$4),REGION!DX229-REGION!DX$4,""),"")</f>
        <v/>
      </c>
      <c r="I229" s="41" t="str">
        <f>IF($A229=2,IF(ISNUMBER(REGION!DY229-REGION!DY$4),REGION!DY229-REGION!DY$4,""),"")</f>
        <v/>
      </c>
      <c r="J229" s="44" t="str">
        <f t="shared" si="15"/>
        <v/>
      </c>
      <c r="K229" s="1" t="str">
        <f t="shared" si="18"/>
        <v/>
      </c>
      <c r="M229" s="40" t="str">
        <f>IF($A229=2,IF(ISNUMBER(REGION!DT229-Ukraine!DT229),REGION!DT229-Ukraine!DT229,""),"")</f>
        <v/>
      </c>
      <c r="N229" s="40" t="str">
        <f>IF($A229=2,IF(ISNUMBER(REGION!DU229-Ukraine!DU229),REGION!DU229-Ukraine!DU229,""),"")</f>
        <v/>
      </c>
      <c r="O229" s="40" t="str">
        <f>IF($A229=2,IF(ISNUMBER(REGION!DV229-Ukraine!DV229),REGION!DV229-Ukraine!DV229,""),"")</f>
        <v/>
      </c>
      <c r="P229" s="40" t="str">
        <f>IF($A229=2,IF(ISNUMBER(REGION!DW229-Ukraine!DW229),REGION!DW229-Ukraine!DW229,""),"")</f>
        <v/>
      </c>
      <c r="Q229" s="40" t="str">
        <f>IF($A229=2,IF(ISNUMBER(REGION!DX229-Ukraine!DX229),REGION!DX229-Ukraine!DX229,""),"")</f>
        <v/>
      </c>
      <c r="R229" s="41" t="str">
        <f>IF($A229=2,IF(ISNUMBER(REGION!DY229-Ukraine!DY229),REGION!DY229-Ukraine!DY229,""),"")</f>
        <v/>
      </c>
      <c r="S229" s="44" t="str">
        <f t="shared" si="16"/>
        <v/>
      </c>
      <c r="T229" s="1" t="str">
        <f t="shared" si="19"/>
        <v/>
      </c>
      <c r="V229" s="1" t="str">
        <f t="shared" si="17"/>
        <v/>
      </c>
      <c r="W229" s="40" t="str">
        <f>IF(V229&gt;1,Employment!$S229,"")</f>
        <v/>
      </c>
    </row>
    <row r="230" spans="1:23" ht="10.5" x14ac:dyDescent="0.25">
      <c r="A230" s="39">
        <f>'Industry selection'!C230</f>
        <v>2</v>
      </c>
      <c r="B230" s="2">
        <v>55.1</v>
      </c>
      <c r="C230" s="2" t="s">
        <v>467</v>
      </c>
      <c r="D230" s="40">
        <f>IF($A230=2,IF(ISNUMBER(REGION!DT230-REGION!DT$4),REGION!DT230-REGION!DT$4,""),"")</f>
        <v>-0.14197062135703975</v>
      </c>
      <c r="E230" s="40">
        <f>IF($A230=2,IF(ISNUMBER(REGION!DU230-REGION!DU$4),REGION!DU230-REGION!DU$4,""),"")</f>
        <v>-6.2999264672105815E-2</v>
      </c>
      <c r="F230" s="40">
        <f>IF($A230=2,IF(ISNUMBER(REGION!DV230-REGION!DV$4),REGION!DV230-REGION!DV$4,""),"")</f>
        <v>-0.23328523351901786</v>
      </c>
      <c r="G230" s="40">
        <f>IF($A230=2,IF(ISNUMBER(REGION!DW230-REGION!DW$4),REGION!DW230-REGION!DW$4,""),"")</f>
        <v>-1.1167686423311451E-2</v>
      </c>
      <c r="H230" s="40">
        <f>IF($A230=2,IF(ISNUMBER(REGION!DX230-REGION!DX$4),REGION!DX230-REGION!DX$4,""),"")</f>
        <v>8.9116810330081009E-5</v>
      </c>
      <c r="I230" s="41">
        <f>IF($A230=2,IF(ISNUMBER(REGION!DY230-REGION!DY$4),REGION!DY230-REGION!DY$4,""),"")</f>
        <v>-0.86319326348123693</v>
      </c>
      <c r="J230" s="44">
        <f t="shared" si="15"/>
        <v>1</v>
      </c>
      <c r="K230" s="1" t="str">
        <f t="shared" si="18"/>
        <v/>
      </c>
      <c r="M230" s="40">
        <f>IF($A230=2,IF(ISNUMBER(REGION!DT230-Ukraine!DT230),REGION!DT230-Ukraine!DT230,""),"")</f>
        <v>-0.12622417821231124</v>
      </c>
      <c r="N230" s="40">
        <f>IF($A230=2,IF(ISNUMBER(REGION!DU230-Ukraine!DU230),REGION!DU230-Ukraine!DU230,""),"")</f>
        <v>7.8687586166119816E-2</v>
      </c>
      <c r="O230" s="40">
        <f>IF($A230=2,IF(ISNUMBER(REGION!DV230-Ukraine!DV230),REGION!DV230-Ukraine!DV230,""),"")</f>
        <v>-0.30390951163004853</v>
      </c>
      <c r="P230" s="40">
        <f>IF($A230=2,IF(ISNUMBER(REGION!DW230-Ukraine!DW230),REGION!DW230-Ukraine!DW230,""),"")</f>
        <v>-1.3385145804479803E-2</v>
      </c>
      <c r="Q230" s="40">
        <f>IF($A230=2,IF(ISNUMBER(REGION!DX230-Ukraine!DX230),REGION!DX230-Ukraine!DX230,""),"")</f>
        <v>8.1299278580275747E-2</v>
      </c>
      <c r="R230" s="41">
        <f>IF($A230=2,IF(ISNUMBER(REGION!DY230-Ukraine!DY230),REGION!DY230-Ukraine!DY230,""),"")</f>
        <v>-0.49526258774490084</v>
      </c>
      <c r="S230" s="44">
        <f t="shared" si="16"/>
        <v>2</v>
      </c>
      <c r="T230" s="1" t="str">
        <f t="shared" si="19"/>
        <v/>
      </c>
      <c r="V230" s="1">
        <f t="shared" si="17"/>
        <v>0</v>
      </c>
      <c r="W230" s="40" t="str">
        <f>IF(V230&gt;1,Employment!$S230,"")</f>
        <v/>
      </c>
    </row>
    <row r="231" spans="1:23" ht="10.5" x14ac:dyDescent="0.25">
      <c r="A231" s="39">
        <f>'Industry selection'!C231</f>
        <v>1</v>
      </c>
      <c r="B231" s="2">
        <v>55.2</v>
      </c>
      <c r="C231" s="2" t="s">
        <v>469</v>
      </c>
      <c r="D231" s="40" t="str">
        <f>IF($A231=2,IF(ISNUMBER(REGION!DT231-REGION!DT$4),REGION!DT231-REGION!DT$4,""),"")</f>
        <v/>
      </c>
      <c r="E231" s="40" t="str">
        <f>IF($A231=2,IF(ISNUMBER(REGION!DU231-REGION!DU$4),REGION!DU231-REGION!DU$4,""),"")</f>
        <v/>
      </c>
      <c r="F231" s="40" t="str">
        <f>IF($A231=2,IF(ISNUMBER(REGION!DV231-REGION!DV$4),REGION!DV231-REGION!DV$4,""),"")</f>
        <v/>
      </c>
      <c r="G231" s="40" t="str">
        <f>IF($A231=2,IF(ISNUMBER(REGION!DW231-REGION!DW$4),REGION!DW231-REGION!DW$4,""),"")</f>
        <v/>
      </c>
      <c r="H231" s="40" t="str">
        <f>IF($A231=2,IF(ISNUMBER(REGION!DX231-REGION!DX$4),REGION!DX231-REGION!DX$4,""),"")</f>
        <v/>
      </c>
      <c r="I231" s="41" t="str">
        <f>IF($A231=2,IF(ISNUMBER(REGION!DY231-REGION!DY$4),REGION!DY231-REGION!DY$4,""),"")</f>
        <v/>
      </c>
      <c r="J231" s="44" t="str">
        <f t="shared" si="15"/>
        <v/>
      </c>
      <c r="K231" s="1" t="str">
        <f t="shared" si="18"/>
        <v/>
      </c>
      <c r="M231" s="40" t="str">
        <f>IF($A231=2,IF(ISNUMBER(REGION!DT231-Ukraine!DT231),REGION!DT231-Ukraine!DT231,""),"")</f>
        <v/>
      </c>
      <c r="N231" s="40" t="str">
        <f>IF($A231=2,IF(ISNUMBER(REGION!DU231-Ukraine!DU231),REGION!DU231-Ukraine!DU231,""),"")</f>
        <v/>
      </c>
      <c r="O231" s="40" t="str">
        <f>IF($A231=2,IF(ISNUMBER(REGION!DV231-Ukraine!DV231),REGION!DV231-Ukraine!DV231,""),"")</f>
        <v/>
      </c>
      <c r="P231" s="40" t="str">
        <f>IF($A231=2,IF(ISNUMBER(REGION!DW231-Ukraine!DW231),REGION!DW231-Ukraine!DW231,""),"")</f>
        <v/>
      </c>
      <c r="Q231" s="40" t="str">
        <f>IF($A231=2,IF(ISNUMBER(REGION!DX231-Ukraine!DX231),REGION!DX231-Ukraine!DX231,""),"")</f>
        <v/>
      </c>
      <c r="R231" s="41" t="str">
        <f>IF($A231=2,IF(ISNUMBER(REGION!DY231-Ukraine!DY231),REGION!DY231-Ukraine!DY231,""),"")</f>
        <v/>
      </c>
      <c r="S231" s="44" t="str">
        <f t="shared" si="16"/>
        <v/>
      </c>
      <c r="T231" s="1" t="str">
        <f t="shared" si="19"/>
        <v/>
      </c>
      <c r="V231" s="1" t="str">
        <f t="shared" si="17"/>
        <v/>
      </c>
      <c r="W231" s="40" t="str">
        <f>IF(V231&gt;1,Employment!$S231,"")</f>
        <v/>
      </c>
    </row>
    <row r="232" spans="1:23" ht="10.5" x14ac:dyDescent="0.25">
      <c r="A232" s="39">
        <f>'Industry selection'!C232</f>
        <v>1</v>
      </c>
      <c r="B232" s="2">
        <v>55.3</v>
      </c>
      <c r="C232" s="2" t="s">
        <v>471</v>
      </c>
      <c r="D232" s="40" t="str">
        <f>IF($A232=2,IF(ISNUMBER(REGION!DT232-REGION!DT$4),REGION!DT232-REGION!DT$4,""),"")</f>
        <v/>
      </c>
      <c r="E232" s="40" t="str">
        <f>IF($A232=2,IF(ISNUMBER(REGION!DU232-REGION!DU$4),REGION!DU232-REGION!DU$4,""),"")</f>
        <v/>
      </c>
      <c r="F232" s="40" t="str">
        <f>IF($A232=2,IF(ISNUMBER(REGION!DV232-REGION!DV$4),REGION!DV232-REGION!DV$4,""),"")</f>
        <v/>
      </c>
      <c r="G232" s="40" t="str">
        <f>IF($A232=2,IF(ISNUMBER(REGION!DW232-REGION!DW$4),REGION!DW232-REGION!DW$4,""),"")</f>
        <v/>
      </c>
      <c r="H232" s="40" t="str">
        <f>IF($A232=2,IF(ISNUMBER(REGION!DX232-REGION!DX$4),REGION!DX232-REGION!DX$4,""),"")</f>
        <v/>
      </c>
      <c r="I232" s="41" t="str">
        <f>IF($A232=2,IF(ISNUMBER(REGION!DY232-REGION!DY$4),REGION!DY232-REGION!DY$4,""),"")</f>
        <v/>
      </c>
      <c r="J232" s="44" t="str">
        <f t="shared" si="15"/>
        <v/>
      </c>
      <c r="K232" s="1" t="str">
        <f t="shared" si="18"/>
        <v/>
      </c>
      <c r="M232" s="40" t="str">
        <f>IF($A232=2,IF(ISNUMBER(REGION!DT232-Ukraine!DT232),REGION!DT232-Ukraine!DT232,""),"")</f>
        <v/>
      </c>
      <c r="N232" s="40" t="str">
        <f>IF($A232=2,IF(ISNUMBER(REGION!DU232-Ukraine!DU232),REGION!DU232-Ukraine!DU232,""),"")</f>
        <v/>
      </c>
      <c r="O232" s="40" t="str">
        <f>IF($A232=2,IF(ISNUMBER(REGION!DV232-Ukraine!DV232),REGION!DV232-Ukraine!DV232,""),"")</f>
        <v/>
      </c>
      <c r="P232" s="40" t="str">
        <f>IF($A232=2,IF(ISNUMBER(REGION!DW232-Ukraine!DW232),REGION!DW232-Ukraine!DW232,""),"")</f>
        <v/>
      </c>
      <c r="Q232" s="40" t="str">
        <f>IF($A232=2,IF(ISNUMBER(REGION!DX232-Ukraine!DX232),REGION!DX232-Ukraine!DX232,""),"")</f>
        <v/>
      </c>
      <c r="R232" s="41" t="str">
        <f>IF($A232=2,IF(ISNUMBER(REGION!DY232-Ukraine!DY232),REGION!DY232-Ukraine!DY232,""),"")</f>
        <v/>
      </c>
      <c r="S232" s="44" t="str">
        <f t="shared" si="16"/>
        <v/>
      </c>
      <c r="T232" s="1" t="str">
        <f t="shared" si="19"/>
        <v/>
      </c>
      <c r="V232" s="1" t="str">
        <f t="shared" si="17"/>
        <v/>
      </c>
      <c r="W232" s="40" t="str">
        <f>IF(V232&gt;1,Employment!$S232,"")</f>
        <v/>
      </c>
    </row>
    <row r="233" spans="1:23" ht="10.5" x14ac:dyDescent="0.25">
      <c r="A233" s="39">
        <f>'Industry selection'!C233</f>
        <v>1</v>
      </c>
      <c r="B233" s="2">
        <v>55.9</v>
      </c>
      <c r="C233" s="2" t="s">
        <v>473</v>
      </c>
      <c r="D233" s="40" t="str">
        <f>IF($A233=2,IF(ISNUMBER(REGION!DT233-REGION!DT$4),REGION!DT233-REGION!DT$4,""),"")</f>
        <v/>
      </c>
      <c r="E233" s="40" t="str">
        <f>IF($A233=2,IF(ISNUMBER(REGION!DU233-REGION!DU$4),REGION!DU233-REGION!DU$4,""),"")</f>
        <v/>
      </c>
      <c r="F233" s="40" t="str">
        <f>IF($A233=2,IF(ISNUMBER(REGION!DV233-REGION!DV$4),REGION!DV233-REGION!DV$4,""),"")</f>
        <v/>
      </c>
      <c r="G233" s="40" t="str">
        <f>IF($A233=2,IF(ISNUMBER(REGION!DW233-REGION!DW$4),REGION!DW233-REGION!DW$4,""),"")</f>
        <v/>
      </c>
      <c r="H233" s="40" t="str">
        <f>IF($A233=2,IF(ISNUMBER(REGION!DX233-REGION!DX$4),REGION!DX233-REGION!DX$4,""),"")</f>
        <v/>
      </c>
      <c r="I233" s="41" t="str">
        <f>IF($A233=2,IF(ISNUMBER(REGION!DY233-REGION!DY$4),REGION!DY233-REGION!DY$4,""),"")</f>
        <v/>
      </c>
      <c r="J233" s="44" t="str">
        <f t="shared" si="15"/>
        <v/>
      </c>
      <c r="K233" s="1" t="str">
        <f t="shared" si="18"/>
        <v/>
      </c>
      <c r="M233" s="40" t="str">
        <f>IF($A233=2,IF(ISNUMBER(REGION!DT233-Ukraine!DT233),REGION!DT233-Ukraine!DT233,""),"")</f>
        <v/>
      </c>
      <c r="N233" s="40" t="str">
        <f>IF($A233=2,IF(ISNUMBER(REGION!DU233-Ukraine!DU233),REGION!DU233-Ukraine!DU233,""),"")</f>
        <v/>
      </c>
      <c r="O233" s="40" t="str">
        <f>IF($A233=2,IF(ISNUMBER(REGION!DV233-Ukraine!DV233),REGION!DV233-Ukraine!DV233,""),"")</f>
        <v/>
      </c>
      <c r="P233" s="40" t="str">
        <f>IF($A233=2,IF(ISNUMBER(REGION!DW233-Ukraine!DW233),REGION!DW233-Ukraine!DW233,""),"")</f>
        <v/>
      </c>
      <c r="Q233" s="40" t="str">
        <f>IF($A233=2,IF(ISNUMBER(REGION!DX233-Ukraine!DX233),REGION!DX233-Ukraine!DX233,""),"")</f>
        <v/>
      </c>
      <c r="R233" s="41" t="str">
        <f>IF($A233=2,IF(ISNUMBER(REGION!DY233-Ukraine!DY233),REGION!DY233-Ukraine!DY233,""),"")</f>
        <v/>
      </c>
      <c r="S233" s="44" t="str">
        <f t="shared" si="16"/>
        <v/>
      </c>
      <c r="T233" s="1" t="str">
        <f t="shared" si="19"/>
        <v/>
      </c>
      <c r="V233" s="1" t="str">
        <f t="shared" si="17"/>
        <v/>
      </c>
      <c r="W233" s="40" t="str">
        <f>IF(V233&gt;1,Employment!$S233,"")</f>
        <v/>
      </c>
    </row>
    <row r="234" spans="1:23" ht="10.5" x14ac:dyDescent="0.25">
      <c r="A234" s="39" t="str">
        <f>'Industry selection'!C234</f>
        <v/>
      </c>
      <c r="B234" s="2">
        <v>56</v>
      </c>
      <c r="C234" s="2" t="s">
        <v>475</v>
      </c>
      <c r="D234" s="40" t="str">
        <f>IF($A234=2,IF(ISNUMBER(REGION!DT234-REGION!DT$4),REGION!DT234-REGION!DT$4,""),"")</f>
        <v/>
      </c>
      <c r="E234" s="40" t="str">
        <f>IF($A234=2,IF(ISNUMBER(REGION!DU234-REGION!DU$4),REGION!DU234-REGION!DU$4,""),"")</f>
        <v/>
      </c>
      <c r="F234" s="40" t="str">
        <f>IF($A234=2,IF(ISNUMBER(REGION!DV234-REGION!DV$4),REGION!DV234-REGION!DV$4,""),"")</f>
        <v/>
      </c>
      <c r="G234" s="40" t="str">
        <f>IF($A234=2,IF(ISNUMBER(REGION!DW234-REGION!DW$4),REGION!DW234-REGION!DW$4,""),"")</f>
        <v/>
      </c>
      <c r="H234" s="40" t="str">
        <f>IF($A234=2,IF(ISNUMBER(REGION!DX234-REGION!DX$4),REGION!DX234-REGION!DX$4,""),"")</f>
        <v/>
      </c>
      <c r="I234" s="41" t="str">
        <f>IF($A234=2,IF(ISNUMBER(REGION!DY234-REGION!DY$4),REGION!DY234-REGION!DY$4,""),"")</f>
        <v/>
      </c>
      <c r="J234" s="44" t="str">
        <f t="shared" si="15"/>
        <v/>
      </c>
      <c r="K234" s="1" t="str">
        <f t="shared" si="18"/>
        <v/>
      </c>
      <c r="M234" s="40" t="str">
        <f>IF($A234=2,IF(ISNUMBER(REGION!DT234-Ukraine!DT234),REGION!DT234-Ukraine!DT234,""),"")</f>
        <v/>
      </c>
      <c r="N234" s="40" t="str">
        <f>IF($A234=2,IF(ISNUMBER(REGION!DU234-Ukraine!DU234),REGION!DU234-Ukraine!DU234,""),"")</f>
        <v/>
      </c>
      <c r="O234" s="40" t="str">
        <f>IF($A234=2,IF(ISNUMBER(REGION!DV234-Ukraine!DV234),REGION!DV234-Ukraine!DV234,""),"")</f>
        <v/>
      </c>
      <c r="P234" s="40" t="str">
        <f>IF($A234=2,IF(ISNUMBER(REGION!DW234-Ukraine!DW234),REGION!DW234-Ukraine!DW234,""),"")</f>
        <v/>
      </c>
      <c r="Q234" s="40" t="str">
        <f>IF($A234=2,IF(ISNUMBER(REGION!DX234-Ukraine!DX234),REGION!DX234-Ukraine!DX234,""),"")</f>
        <v/>
      </c>
      <c r="R234" s="41" t="str">
        <f>IF($A234=2,IF(ISNUMBER(REGION!DY234-Ukraine!DY234),REGION!DY234-Ukraine!DY234,""),"")</f>
        <v/>
      </c>
      <c r="S234" s="44" t="str">
        <f t="shared" si="16"/>
        <v/>
      </c>
      <c r="T234" s="1" t="str">
        <f t="shared" si="19"/>
        <v/>
      </c>
      <c r="V234" s="1" t="str">
        <f t="shared" si="17"/>
        <v/>
      </c>
      <c r="W234" s="40" t="str">
        <f>IF(V234&gt;1,Employment!$S234,"")</f>
        <v/>
      </c>
    </row>
    <row r="235" spans="1:23" ht="10.5" x14ac:dyDescent="0.25">
      <c r="A235" s="39">
        <f>'Industry selection'!C235</f>
        <v>2</v>
      </c>
      <c r="B235" s="2">
        <v>56.1</v>
      </c>
      <c r="C235" s="2" t="s">
        <v>477</v>
      </c>
      <c r="D235" s="40">
        <f>IF($A235=2,IF(ISNUMBER(REGION!DT235-REGION!DT$4),REGION!DT235-REGION!DT$4,""),"")</f>
        <v>-4.0673065057895474E-2</v>
      </c>
      <c r="E235" s="40">
        <f>IF($A235=2,IF(ISNUMBER(REGION!DU235-REGION!DU$4),REGION!DU235-REGION!DU$4,""),"")</f>
        <v>-2.7878852830236944E-2</v>
      </c>
      <c r="F235" s="40">
        <f>IF($A235=2,IF(ISNUMBER(REGION!DV235-REGION!DV$4),REGION!DV235-REGION!DV$4,""),"")</f>
        <v>-0.2129366917140032</v>
      </c>
      <c r="G235" s="40">
        <f>IF($A235=2,IF(ISNUMBER(REGION!DW235-REGION!DW$4),REGION!DW235-REGION!DW$4,""),"")</f>
        <v>0.37689914173919203</v>
      </c>
      <c r="H235" s="40">
        <f>IF($A235=2,IF(ISNUMBER(REGION!DX235-REGION!DX$4),REGION!DX235-REGION!DX$4,""),"")</f>
        <v>0.21479797123326771</v>
      </c>
      <c r="I235" s="41">
        <f>IF($A235=2,IF(ISNUMBER(REGION!DY235-REGION!DY$4),REGION!DY235-REGION!DY$4,""),"")</f>
        <v>0.47643282270066445</v>
      </c>
      <c r="J235" s="44">
        <f t="shared" si="15"/>
        <v>2</v>
      </c>
      <c r="K235" s="1">
        <f t="shared" si="18"/>
        <v>0</v>
      </c>
      <c r="M235" s="40">
        <f>IF($A235=2,IF(ISNUMBER(REGION!DT235-Ukraine!DT235),REGION!DT235-Ukraine!DT235,""),"")</f>
        <v>0.12885458173739217</v>
      </c>
      <c r="N235" s="40">
        <f>IF($A235=2,IF(ISNUMBER(REGION!DU235-Ukraine!DU235),REGION!DU235-Ukraine!DU235,""),"")</f>
        <v>-4.2758008127722125E-2</v>
      </c>
      <c r="O235" s="40">
        <f>IF($A235=2,IF(ISNUMBER(REGION!DV235-Ukraine!DV235),REGION!DV235-Ukraine!DV235,""),"")</f>
        <v>-0.13142093469735894</v>
      </c>
      <c r="P235" s="40">
        <f>IF($A235=2,IF(ISNUMBER(REGION!DW235-Ukraine!DW235),REGION!DW235-Ukraine!DW235,""),"")</f>
        <v>0.36724153657959913</v>
      </c>
      <c r="Q235" s="40">
        <f>IF($A235=2,IF(ISNUMBER(REGION!DX235-Ukraine!DX235),REGION!DX235-Ukraine!DX235,""),"")</f>
        <v>0.15316002032572218</v>
      </c>
      <c r="R235" s="41">
        <f>IF($A235=2,IF(ISNUMBER(REGION!DY235-Ukraine!DY235),REGION!DY235-Ukraine!DY235,""),"")</f>
        <v>0.88411462275342201</v>
      </c>
      <c r="S235" s="44">
        <f t="shared" si="16"/>
        <v>3</v>
      </c>
      <c r="T235" s="1">
        <f t="shared" si="19"/>
        <v>1</v>
      </c>
      <c r="V235" s="1">
        <f t="shared" si="17"/>
        <v>1</v>
      </c>
      <c r="W235" s="40" t="str">
        <f>IF(V235&gt;1,Employment!$S235,"")</f>
        <v/>
      </c>
    </row>
    <row r="236" spans="1:23" ht="10.5" x14ac:dyDescent="0.25">
      <c r="A236" s="39">
        <f>'Industry selection'!C236</f>
        <v>2</v>
      </c>
      <c r="B236" s="2">
        <v>56.2</v>
      </c>
      <c r="C236" s="2" t="s">
        <v>479</v>
      </c>
      <c r="D236" s="40">
        <f>IF($A236=2,IF(ISNUMBER(REGION!DT236-REGION!DT$4),REGION!DT236-REGION!DT$4,""),"")</f>
        <v>0.14949661051498908</v>
      </c>
      <c r="E236" s="40" t="str">
        <f>IF($A236=2,IF(ISNUMBER(REGION!DU236-REGION!DU$4),REGION!DU236-REGION!DU$4,""),"")</f>
        <v/>
      </c>
      <c r="F236" s="40" t="str">
        <f>IF($A236=2,IF(ISNUMBER(REGION!DV236-REGION!DV$4),REGION!DV236-REGION!DV$4,""),"")</f>
        <v/>
      </c>
      <c r="G236" s="40">
        <f>IF($A236=2,IF(ISNUMBER(REGION!DW236-REGION!DW$4),REGION!DW236-REGION!DW$4,""),"")</f>
        <v>1.2827809835526116E-2</v>
      </c>
      <c r="H236" s="40" t="str">
        <f>IF($A236=2,IF(ISNUMBER(REGION!DX236-REGION!DX$4),REGION!DX236-REGION!DX$4,""),"")</f>
        <v/>
      </c>
      <c r="I236" s="41">
        <f>IF($A236=2,IF(ISNUMBER(REGION!DY236-REGION!DY$4),REGION!DY236-REGION!DY$4,""),"")</f>
        <v>-0.59283820128752751</v>
      </c>
      <c r="J236" s="44">
        <f t="shared" si="15"/>
        <v>2</v>
      </c>
      <c r="K236" s="1" t="str">
        <f t="shared" si="18"/>
        <v/>
      </c>
      <c r="M236" s="40">
        <f>IF($A236=2,IF(ISNUMBER(REGION!DT236-Ukraine!DT236),REGION!DT236-Ukraine!DT236,""),"")</f>
        <v>9.7967902293490283E-2</v>
      </c>
      <c r="N236" s="40" t="str">
        <f>IF($A236=2,IF(ISNUMBER(REGION!DU236-Ukraine!DU236),REGION!DU236-Ukraine!DU236,""),"")</f>
        <v/>
      </c>
      <c r="O236" s="40" t="str">
        <f>IF($A236=2,IF(ISNUMBER(REGION!DV236-Ukraine!DV236),REGION!DV236-Ukraine!DV236,""),"")</f>
        <v/>
      </c>
      <c r="P236" s="40">
        <f>IF($A236=2,IF(ISNUMBER(REGION!DW236-Ukraine!DW236),REGION!DW236-Ukraine!DW236,""),"")</f>
        <v>3.0916522262413704E-2</v>
      </c>
      <c r="Q236" s="40" t="str">
        <f>IF($A236=2,IF(ISNUMBER(REGION!DX236-Ukraine!DX236),REGION!DX236-Ukraine!DX236,""),"")</f>
        <v/>
      </c>
      <c r="R236" s="41">
        <f>IF($A236=2,IF(ISNUMBER(REGION!DY236-Ukraine!DY236),REGION!DY236-Ukraine!DY236,""),"")</f>
        <v>-0.42621039070926159</v>
      </c>
      <c r="S236" s="44">
        <f t="shared" si="16"/>
        <v>2</v>
      </c>
      <c r="T236" s="1" t="str">
        <f t="shared" si="19"/>
        <v/>
      </c>
      <c r="V236" s="1">
        <f t="shared" si="17"/>
        <v>0</v>
      </c>
      <c r="W236" s="40" t="str">
        <f>IF(V236&gt;1,Employment!$S236,"")</f>
        <v/>
      </c>
    </row>
    <row r="237" spans="1:23" ht="10.5" x14ac:dyDescent="0.25">
      <c r="A237" s="39">
        <f>'Industry selection'!C237</f>
        <v>2</v>
      </c>
      <c r="B237" s="2">
        <v>56.3</v>
      </c>
      <c r="C237" s="2" t="s">
        <v>481</v>
      </c>
      <c r="D237" s="40">
        <f>IF($A237=2,IF(ISNUMBER(REGION!DT237-REGION!DT$4),REGION!DT237-REGION!DT$4,""),"")</f>
        <v>1.4205538741178581E-2</v>
      </c>
      <c r="E237" s="40" t="str">
        <f>IF($A237=2,IF(ISNUMBER(REGION!DU237-REGION!DU$4),REGION!DU237-REGION!DU$4,""),"")</f>
        <v/>
      </c>
      <c r="F237" s="40" t="str">
        <f>IF($A237=2,IF(ISNUMBER(REGION!DV237-REGION!DV$4),REGION!DV237-REGION!DV$4,""),"")</f>
        <v/>
      </c>
      <c r="G237" s="40">
        <f>IF($A237=2,IF(ISNUMBER(REGION!DW237-REGION!DW$4),REGION!DW237-REGION!DW$4,""),"")</f>
        <v>7.6459900952140059E-2</v>
      </c>
      <c r="H237" s="40" t="str">
        <f>IF($A237=2,IF(ISNUMBER(REGION!DX237-REGION!DX$4),REGION!DX237-REGION!DX$4,""),"")</f>
        <v/>
      </c>
      <c r="I237" s="41">
        <f>IF($A237=2,IF(ISNUMBER(REGION!DY237-REGION!DY$4),REGION!DY237-REGION!DY$4,""),"")</f>
        <v>-1.0528722511722626</v>
      </c>
      <c r="J237" s="44">
        <f t="shared" si="15"/>
        <v>2</v>
      </c>
      <c r="K237" s="1" t="str">
        <f t="shared" si="18"/>
        <v/>
      </c>
      <c r="M237" s="40">
        <f>IF($A237=2,IF(ISNUMBER(REGION!DT237-Ukraine!DT237),REGION!DT237-Ukraine!DT237,""),"")</f>
        <v>0.27138157633883875</v>
      </c>
      <c r="N237" s="40" t="str">
        <f>IF($A237=2,IF(ISNUMBER(REGION!DU237-Ukraine!DU237),REGION!DU237-Ukraine!DU237,""),"")</f>
        <v/>
      </c>
      <c r="O237" s="40" t="str">
        <f>IF($A237=2,IF(ISNUMBER(REGION!DV237-Ukraine!DV237),REGION!DV237-Ukraine!DV237,""),"")</f>
        <v/>
      </c>
      <c r="P237" s="40">
        <f>IF($A237=2,IF(ISNUMBER(REGION!DW237-Ukraine!DW237),REGION!DW237-Ukraine!DW237,""),"")</f>
        <v>3.7004375272545298E-2</v>
      </c>
      <c r="Q237" s="40" t="str">
        <f>IF($A237=2,IF(ISNUMBER(REGION!DX237-Ukraine!DX237),REGION!DX237-Ukraine!DX237,""),"")</f>
        <v/>
      </c>
      <c r="R237" s="41">
        <f>IF($A237=2,IF(ISNUMBER(REGION!DY237-Ukraine!DY237),REGION!DY237-Ukraine!DY237,""),"")</f>
        <v>-0.35507076629786205</v>
      </c>
      <c r="S237" s="44">
        <f t="shared" si="16"/>
        <v>2</v>
      </c>
      <c r="T237" s="1" t="str">
        <f t="shared" si="19"/>
        <v/>
      </c>
      <c r="V237" s="1">
        <f t="shared" si="17"/>
        <v>0</v>
      </c>
      <c r="W237" s="40" t="str">
        <f>IF(V237&gt;1,Employment!$S237,"")</f>
        <v/>
      </c>
    </row>
    <row r="238" spans="1:23" ht="10.5" x14ac:dyDescent="0.25">
      <c r="A238" s="39" t="str">
        <f>'Industry selection'!C238</f>
        <v/>
      </c>
      <c r="B238" s="2" t="s">
        <v>483</v>
      </c>
      <c r="C238" s="2" t="s">
        <v>484</v>
      </c>
      <c r="D238" s="40" t="str">
        <f>IF($A238=2,IF(ISNUMBER(REGION!DT238-REGION!DT$4),REGION!DT238-REGION!DT$4,""),"")</f>
        <v/>
      </c>
      <c r="E238" s="40" t="str">
        <f>IF($A238=2,IF(ISNUMBER(REGION!DU238-REGION!DU$4),REGION!DU238-REGION!DU$4,""),"")</f>
        <v/>
      </c>
      <c r="F238" s="40" t="str">
        <f>IF($A238=2,IF(ISNUMBER(REGION!DV238-REGION!DV$4),REGION!DV238-REGION!DV$4,""),"")</f>
        <v/>
      </c>
      <c r="G238" s="40" t="str">
        <f>IF($A238=2,IF(ISNUMBER(REGION!DW238-REGION!DW$4),REGION!DW238-REGION!DW$4,""),"")</f>
        <v/>
      </c>
      <c r="H238" s="40" t="str">
        <f>IF($A238=2,IF(ISNUMBER(REGION!DX238-REGION!DX$4),REGION!DX238-REGION!DX$4,""),"")</f>
        <v/>
      </c>
      <c r="I238" s="41" t="str">
        <f>IF($A238=2,IF(ISNUMBER(REGION!DY238-REGION!DY$4),REGION!DY238-REGION!DY$4,""),"")</f>
        <v/>
      </c>
      <c r="J238" s="44" t="str">
        <f t="shared" si="15"/>
        <v/>
      </c>
      <c r="K238" s="1" t="str">
        <f t="shared" si="18"/>
        <v/>
      </c>
      <c r="M238" s="40" t="str">
        <f>IF($A238=2,IF(ISNUMBER(REGION!DT238-Ukraine!DT238),REGION!DT238-Ukraine!DT238,""),"")</f>
        <v/>
      </c>
      <c r="N238" s="40" t="str">
        <f>IF($A238=2,IF(ISNUMBER(REGION!DU238-Ukraine!DU238),REGION!DU238-Ukraine!DU238,""),"")</f>
        <v/>
      </c>
      <c r="O238" s="40" t="str">
        <f>IF($A238=2,IF(ISNUMBER(REGION!DV238-Ukraine!DV238),REGION!DV238-Ukraine!DV238,""),"")</f>
        <v/>
      </c>
      <c r="P238" s="40" t="str">
        <f>IF($A238=2,IF(ISNUMBER(REGION!DW238-Ukraine!DW238),REGION!DW238-Ukraine!DW238,""),"")</f>
        <v/>
      </c>
      <c r="Q238" s="40" t="str">
        <f>IF($A238=2,IF(ISNUMBER(REGION!DX238-Ukraine!DX238),REGION!DX238-Ukraine!DX238,""),"")</f>
        <v/>
      </c>
      <c r="R238" s="41" t="str">
        <f>IF($A238=2,IF(ISNUMBER(REGION!DY238-Ukraine!DY238),REGION!DY238-Ukraine!DY238,""),"")</f>
        <v/>
      </c>
      <c r="S238" s="44" t="str">
        <f t="shared" si="16"/>
        <v/>
      </c>
      <c r="T238" s="1" t="str">
        <f t="shared" si="19"/>
        <v/>
      </c>
      <c r="V238" s="1" t="str">
        <f t="shared" si="17"/>
        <v/>
      </c>
      <c r="W238" s="40" t="str">
        <f>IF(V238&gt;1,Employment!$S238,"")</f>
        <v/>
      </c>
    </row>
    <row r="239" spans="1:23" ht="10.5" x14ac:dyDescent="0.25">
      <c r="A239" s="39" t="str">
        <f>'Industry selection'!C239</f>
        <v/>
      </c>
      <c r="B239" s="2">
        <v>58</v>
      </c>
      <c r="C239" s="2" t="s">
        <v>486</v>
      </c>
      <c r="D239" s="40" t="str">
        <f>IF($A239=2,IF(ISNUMBER(REGION!DT239-REGION!DT$4),REGION!DT239-REGION!DT$4,""),"")</f>
        <v/>
      </c>
      <c r="E239" s="40" t="str">
        <f>IF($A239=2,IF(ISNUMBER(REGION!DU239-REGION!DU$4),REGION!DU239-REGION!DU$4,""),"")</f>
        <v/>
      </c>
      <c r="F239" s="40" t="str">
        <f>IF($A239=2,IF(ISNUMBER(REGION!DV239-REGION!DV$4),REGION!DV239-REGION!DV$4,""),"")</f>
        <v/>
      </c>
      <c r="G239" s="40" t="str">
        <f>IF($A239=2,IF(ISNUMBER(REGION!DW239-REGION!DW$4),REGION!DW239-REGION!DW$4,""),"")</f>
        <v/>
      </c>
      <c r="H239" s="40" t="str">
        <f>IF($A239=2,IF(ISNUMBER(REGION!DX239-REGION!DX$4),REGION!DX239-REGION!DX$4,""),"")</f>
        <v/>
      </c>
      <c r="I239" s="41" t="str">
        <f>IF($A239=2,IF(ISNUMBER(REGION!DY239-REGION!DY$4),REGION!DY239-REGION!DY$4,""),"")</f>
        <v/>
      </c>
      <c r="J239" s="44" t="str">
        <f t="shared" si="15"/>
        <v/>
      </c>
      <c r="K239" s="1" t="str">
        <f t="shared" si="18"/>
        <v/>
      </c>
      <c r="M239" s="40" t="str">
        <f>IF($A239=2,IF(ISNUMBER(REGION!DT239-Ukraine!DT239),REGION!DT239-Ukraine!DT239,""),"")</f>
        <v/>
      </c>
      <c r="N239" s="40" t="str">
        <f>IF($A239=2,IF(ISNUMBER(REGION!DU239-Ukraine!DU239),REGION!DU239-Ukraine!DU239,""),"")</f>
        <v/>
      </c>
      <c r="O239" s="40" t="str">
        <f>IF($A239=2,IF(ISNUMBER(REGION!DV239-Ukraine!DV239),REGION!DV239-Ukraine!DV239,""),"")</f>
        <v/>
      </c>
      <c r="P239" s="40" t="str">
        <f>IF($A239=2,IF(ISNUMBER(REGION!DW239-Ukraine!DW239),REGION!DW239-Ukraine!DW239,""),"")</f>
        <v/>
      </c>
      <c r="Q239" s="40" t="str">
        <f>IF($A239=2,IF(ISNUMBER(REGION!DX239-Ukraine!DX239),REGION!DX239-Ukraine!DX239,""),"")</f>
        <v/>
      </c>
      <c r="R239" s="41" t="str">
        <f>IF($A239=2,IF(ISNUMBER(REGION!DY239-Ukraine!DY239),REGION!DY239-Ukraine!DY239,""),"")</f>
        <v/>
      </c>
      <c r="S239" s="44" t="str">
        <f t="shared" si="16"/>
        <v/>
      </c>
      <c r="T239" s="1" t="str">
        <f t="shared" si="19"/>
        <v/>
      </c>
      <c r="V239" s="1" t="str">
        <f t="shared" si="17"/>
        <v/>
      </c>
      <c r="W239" s="40" t="str">
        <f>IF(V239&gt;1,Employment!$S239,"")</f>
        <v/>
      </c>
    </row>
    <row r="240" spans="1:23" ht="10.5" x14ac:dyDescent="0.25">
      <c r="A240" s="39">
        <f>'Industry selection'!C240</f>
        <v>2</v>
      </c>
      <c r="B240" s="2">
        <v>58.1</v>
      </c>
      <c r="C240" s="2" t="s">
        <v>488</v>
      </c>
      <c r="D240" s="40" t="str">
        <f>IF($A240=2,IF(ISNUMBER(REGION!DT240-REGION!DT$4),REGION!DT240-REGION!DT$4,""),"")</f>
        <v/>
      </c>
      <c r="E240" s="40">
        <f>IF($A240=2,IF(ISNUMBER(REGION!DU240-REGION!DU$4),REGION!DU240-REGION!DU$4,""),"")</f>
        <v>2.3478199631382868E-2</v>
      </c>
      <c r="F240" s="40">
        <f>IF($A240=2,IF(ISNUMBER(REGION!DV240-REGION!DV$4),REGION!DV240-REGION!DV$4,""),"")</f>
        <v>-0.24858064813224612</v>
      </c>
      <c r="G240" s="40">
        <f>IF($A240=2,IF(ISNUMBER(REGION!DW240-REGION!DW$4),REGION!DW240-REGION!DW$4,""),"")</f>
        <v>5.1305021893765401E-2</v>
      </c>
      <c r="H240" s="40" t="str">
        <f>IF($A240=2,IF(ISNUMBER(REGION!DX240-REGION!DX$4),REGION!DX240-REGION!DX$4,""),"")</f>
        <v/>
      </c>
      <c r="I240" s="41" t="str">
        <f>IF($A240=2,IF(ISNUMBER(REGION!DY240-REGION!DY$4),REGION!DY240-REGION!DY$4,""),"")</f>
        <v/>
      </c>
      <c r="J240" s="44">
        <f t="shared" si="15"/>
        <v>2</v>
      </c>
      <c r="K240" s="1">
        <f t="shared" si="18"/>
        <v>0</v>
      </c>
      <c r="M240" s="40" t="str">
        <f>IF($A240=2,IF(ISNUMBER(REGION!DT240-Ukraine!DT240),REGION!DT240-Ukraine!DT240,""),"")</f>
        <v/>
      </c>
      <c r="N240" s="40">
        <f>IF($A240=2,IF(ISNUMBER(REGION!DU240-Ukraine!DU240),REGION!DU240-Ukraine!DU240,""),"")</f>
        <v>9.8499435880391673E-2</v>
      </c>
      <c r="O240" s="40">
        <f>IF($A240=2,IF(ISNUMBER(REGION!DV240-Ukraine!DV240),REGION!DV240-Ukraine!DV240,""),"")</f>
        <v>-0.11615254460793989</v>
      </c>
      <c r="P240" s="40">
        <f>IF($A240=2,IF(ISNUMBER(REGION!DW240-Ukraine!DW240),REGION!DW240-Ukraine!DW240,""),"")</f>
        <v>8.813129114221363E-2</v>
      </c>
      <c r="Q240" s="40" t="str">
        <f>IF($A240=2,IF(ISNUMBER(REGION!DX240-Ukraine!DX240),REGION!DX240-Ukraine!DX240,""),"")</f>
        <v/>
      </c>
      <c r="R240" s="41" t="str">
        <f>IF($A240=2,IF(ISNUMBER(REGION!DY240-Ukraine!DY240),REGION!DY240-Ukraine!DY240,""),"")</f>
        <v/>
      </c>
      <c r="S240" s="44">
        <f t="shared" si="16"/>
        <v>2</v>
      </c>
      <c r="T240" s="1">
        <f t="shared" si="19"/>
        <v>0</v>
      </c>
      <c r="V240" s="1">
        <f t="shared" si="17"/>
        <v>0</v>
      </c>
      <c r="W240" s="40" t="str">
        <f>IF(V240&gt;1,Employment!$S240,"")</f>
        <v/>
      </c>
    </row>
    <row r="241" spans="1:23" ht="10.5" x14ac:dyDescent="0.25">
      <c r="A241" s="39">
        <f>'Industry selection'!C241</f>
        <v>1</v>
      </c>
      <c r="B241" s="2">
        <v>58.2</v>
      </c>
      <c r="C241" s="2" t="s">
        <v>490</v>
      </c>
      <c r="D241" s="40" t="str">
        <f>IF($A241=2,IF(ISNUMBER(REGION!DT241-REGION!DT$4),REGION!DT241-REGION!DT$4,""),"")</f>
        <v/>
      </c>
      <c r="E241" s="40" t="str">
        <f>IF($A241=2,IF(ISNUMBER(REGION!DU241-REGION!DU$4),REGION!DU241-REGION!DU$4,""),"")</f>
        <v/>
      </c>
      <c r="F241" s="40" t="str">
        <f>IF($A241=2,IF(ISNUMBER(REGION!DV241-REGION!DV$4),REGION!DV241-REGION!DV$4,""),"")</f>
        <v/>
      </c>
      <c r="G241" s="40" t="str">
        <f>IF($A241=2,IF(ISNUMBER(REGION!DW241-REGION!DW$4),REGION!DW241-REGION!DW$4,""),"")</f>
        <v/>
      </c>
      <c r="H241" s="40" t="str">
        <f>IF($A241=2,IF(ISNUMBER(REGION!DX241-REGION!DX$4),REGION!DX241-REGION!DX$4,""),"")</f>
        <v/>
      </c>
      <c r="I241" s="41" t="str">
        <f>IF($A241=2,IF(ISNUMBER(REGION!DY241-REGION!DY$4),REGION!DY241-REGION!DY$4,""),"")</f>
        <v/>
      </c>
      <c r="J241" s="44" t="str">
        <f t="shared" si="15"/>
        <v/>
      </c>
      <c r="K241" s="1" t="str">
        <f t="shared" si="18"/>
        <v/>
      </c>
      <c r="M241" s="40" t="str">
        <f>IF($A241=2,IF(ISNUMBER(REGION!DT241-Ukraine!DT241),REGION!DT241-Ukraine!DT241,""),"")</f>
        <v/>
      </c>
      <c r="N241" s="40" t="str">
        <f>IF($A241=2,IF(ISNUMBER(REGION!DU241-Ukraine!DU241),REGION!DU241-Ukraine!DU241,""),"")</f>
        <v/>
      </c>
      <c r="O241" s="40" t="str">
        <f>IF($A241=2,IF(ISNUMBER(REGION!DV241-Ukraine!DV241),REGION!DV241-Ukraine!DV241,""),"")</f>
        <v/>
      </c>
      <c r="P241" s="40" t="str">
        <f>IF($A241=2,IF(ISNUMBER(REGION!DW241-Ukraine!DW241),REGION!DW241-Ukraine!DW241,""),"")</f>
        <v/>
      </c>
      <c r="Q241" s="40" t="str">
        <f>IF($A241=2,IF(ISNUMBER(REGION!DX241-Ukraine!DX241),REGION!DX241-Ukraine!DX241,""),"")</f>
        <v/>
      </c>
      <c r="R241" s="41" t="str">
        <f>IF($A241=2,IF(ISNUMBER(REGION!DY241-Ukraine!DY241),REGION!DY241-Ukraine!DY241,""),"")</f>
        <v/>
      </c>
      <c r="S241" s="44" t="str">
        <f t="shared" si="16"/>
        <v/>
      </c>
      <c r="T241" s="1" t="str">
        <f t="shared" si="19"/>
        <v/>
      </c>
      <c r="V241" s="1" t="str">
        <f t="shared" si="17"/>
        <v/>
      </c>
      <c r="W241" s="40" t="str">
        <f>IF(V241&gt;1,Employment!$S241,"")</f>
        <v/>
      </c>
    </row>
    <row r="242" spans="1:23" ht="10.5" x14ac:dyDescent="0.25">
      <c r="A242" s="39" t="str">
        <f>'Industry selection'!C242</f>
        <v/>
      </c>
      <c r="B242" s="2">
        <v>59</v>
      </c>
      <c r="C242" s="2" t="s">
        <v>492</v>
      </c>
      <c r="D242" s="40" t="str">
        <f>IF($A242=2,IF(ISNUMBER(REGION!DT242-REGION!DT$4),REGION!DT242-REGION!DT$4,""),"")</f>
        <v/>
      </c>
      <c r="E242" s="40" t="str">
        <f>IF($A242=2,IF(ISNUMBER(REGION!DU242-REGION!DU$4),REGION!DU242-REGION!DU$4,""),"")</f>
        <v/>
      </c>
      <c r="F242" s="40" t="str">
        <f>IF($A242=2,IF(ISNUMBER(REGION!DV242-REGION!DV$4),REGION!DV242-REGION!DV$4,""),"")</f>
        <v/>
      </c>
      <c r="G242" s="40" t="str">
        <f>IF($A242=2,IF(ISNUMBER(REGION!DW242-REGION!DW$4),REGION!DW242-REGION!DW$4,""),"")</f>
        <v/>
      </c>
      <c r="H242" s="40" t="str">
        <f>IF($A242=2,IF(ISNUMBER(REGION!DX242-REGION!DX$4),REGION!DX242-REGION!DX$4,""),"")</f>
        <v/>
      </c>
      <c r="I242" s="41" t="str">
        <f>IF($A242=2,IF(ISNUMBER(REGION!DY242-REGION!DY$4),REGION!DY242-REGION!DY$4,""),"")</f>
        <v/>
      </c>
      <c r="J242" s="44" t="str">
        <f t="shared" si="15"/>
        <v/>
      </c>
      <c r="K242" s="1" t="str">
        <f t="shared" si="18"/>
        <v/>
      </c>
      <c r="M242" s="40" t="str">
        <f>IF($A242=2,IF(ISNUMBER(REGION!DT242-Ukraine!DT242),REGION!DT242-Ukraine!DT242,""),"")</f>
        <v/>
      </c>
      <c r="N242" s="40" t="str">
        <f>IF($A242=2,IF(ISNUMBER(REGION!DU242-Ukraine!DU242),REGION!DU242-Ukraine!DU242,""),"")</f>
        <v/>
      </c>
      <c r="O242" s="40" t="str">
        <f>IF($A242=2,IF(ISNUMBER(REGION!DV242-Ukraine!DV242),REGION!DV242-Ukraine!DV242,""),"")</f>
        <v/>
      </c>
      <c r="P242" s="40" t="str">
        <f>IF($A242=2,IF(ISNUMBER(REGION!DW242-Ukraine!DW242),REGION!DW242-Ukraine!DW242,""),"")</f>
        <v/>
      </c>
      <c r="Q242" s="40" t="str">
        <f>IF($A242=2,IF(ISNUMBER(REGION!DX242-Ukraine!DX242),REGION!DX242-Ukraine!DX242,""),"")</f>
        <v/>
      </c>
      <c r="R242" s="41" t="str">
        <f>IF($A242=2,IF(ISNUMBER(REGION!DY242-Ukraine!DY242),REGION!DY242-Ukraine!DY242,""),"")</f>
        <v/>
      </c>
      <c r="S242" s="44" t="str">
        <f t="shared" si="16"/>
        <v/>
      </c>
      <c r="T242" s="1" t="str">
        <f t="shared" si="19"/>
        <v/>
      </c>
      <c r="V242" s="1" t="str">
        <f t="shared" si="17"/>
        <v/>
      </c>
      <c r="W242" s="40" t="str">
        <f>IF(V242&gt;1,Employment!$S242,"")</f>
        <v/>
      </c>
    </row>
    <row r="243" spans="1:23" ht="10.5" x14ac:dyDescent="0.25">
      <c r="A243" s="39">
        <f>'Industry selection'!C243</f>
        <v>2</v>
      </c>
      <c r="B243" s="2">
        <v>59.1</v>
      </c>
      <c r="C243" s="2" t="s">
        <v>494</v>
      </c>
      <c r="D243" s="40">
        <f>IF($A243=2,IF(ISNUMBER(REGION!DT243-REGION!DT$4),REGION!DT243-REGION!DT$4,""),"")</f>
        <v>-7.704200988852139E-2</v>
      </c>
      <c r="E243" s="40">
        <f>IF($A243=2,IF(ISNUMBER(REGION!DU243-REGION!DU$4),REGION!DU243-REGION!DU$4,""),"")</f>
        <v>1.4618347934975962E-2</v>
      </c>
      <c r="F243" s="40">
        <f>IF($A243=2,IF(ISNUMBER(REGION!DV243-REGION!DV$4),REGION!DV243-REGION!DV$4,""),"")</f>
        <v>-4.8629785676892912E-2</v>
      </c>
      <c r="G243" s="40">
        <f>IF($A243=2,IF(ISNUMBER(REGION!DW243-REGION!DW$4),REGION!DW243-REGION!DW$4,""),"")</f>
        <v>7.0676733854087459E-2</v>
      </c>
      <c r="H243" s="40">
        <f>IF($A243=2,IF(ISNUMBER(REGION!DX243-REGION!DX$4),REGION!DX243-REGION!DX$4,""),"")</f>
        <v>6.2782894278953005E-2</v>
      </c>
      <c r="I243" s="41">
        <f>IF($A243=2,IF(ISNUMBER(REGION!DY243-REGION!DY$4),REGION!DY243-REGION!DY$4,""),"")</f>
        <v>3.201713983068899E-3</v>
      </c>
      <c r="J243" s="44">
        <f t="shared" si="15"/>
        <v>3</v>
      </c>
      <c r="K243" s="1">
        <f t="shared" si="18"/>
        <v>1</v>
      </c>
      <c r="M243" s="40">
        <f>IF($A243=2,IF(ISNUMBER(REGION!DT243-Ukraine!DT243),REGION!DT243-Ukraine!DT243,""),"")</f>
        <v>-6.4157485797929681E-2</v>
      </c>
      <c r="N243" s="40">
        <f>IF($A243=2,IF(ISNUMBER(REGION!DU243-Ukraine!DU243),REGION!DU243-Ukraine!DU243,""),"")</f>
        <v>2.7307465010944609E-2</v>
      </c>
      <c r="O243" s="40">
        <f>IF($A243=2,IF(ISNUMBER(REGION!DV243-Ukraine!DV243),REGION!DV243-Ukraine!DV243,""),"")</f>
        <v>-4.7671487258436063E-2</v>
      </c>
      <c r="P243" s="40">
        <f>IF($A243=2,IF(ISNUMBER(REGION!DW243-Ukraine!DW243),REGION!DW243-Ukraine!DW243,""),"")</f>
        <v>0.1440756406042083</v>
      </c>
      <c r="Q243" s="40">
        <f>IF($A243=2,IF(ISNUMBER(REGION!DX243-Ukraine!DX243),REGION!DX243-Ukraine!DX243,""),"")</f>
        <v>0.13278881615725391</v>
      </c>
      <c r="R243" s="41">
        <f>IF($A243=2,IF(ISNUMBER(REGION!DY243-Ukraine!DY243),REGION!DY243-Ukraine!DY243,""),"")</f>
        <v>0.33497102614084096</v>
      </c>
      <c r="S243" s="44">
        <f t="shared" si="16"/>
        <v>3</v>
      </c>
      <c r="T243" s="1">
        <f t="shared" si="19"/>
        <v>1</v>
      </c>
      <c r="V243" s="1">
        <f t="shared" si="17"/>
        <v>2</v>
      </c>
      <c r="W243" s="40">
        <f>IF(V243&gt;1,Employment!$S243,"")</f>
        <v>4.4047441517393429E-4</v>
      </c>
    </row>
    <row r="244" spans="1:23" ht="10.5" x14ac:dyDescent="0.25">
      <c r="A244" s="39">
        <f>'Industry selection'!C244</f>
        <v>1</v>
      </c>
      <c r="B244" s="2">
        <v>59.2</v>
      </c>
      <c r="C244" s="2" t="s">
        <v>496</v>
      </c>
      <c r="D244" s="40" t="str">
        <f>IF($A244=2,IF(ISNUMBER(REGION!DT244-REGION!DT$4),REGION!DT244-REGION!DT$4,""),"")</f>
        <v/>
      </c>
      <c r="E244" s="40" t="str">
        <f>IF($A244=2,IF(ISNUMBER(REGION!DU244-REGION!DU$4),REGION!DU244-REGION!DU$4,""),"")</f>
        <v/>
      </c>
      <c r="F244" s="40" t="str">
        <f>IF($A244=2,IF(ISNUMBER(REGION!DV244-REGION!DV$4),REGION!DV244-REGION!DV$4,""),"")</f>
        <v/>
      </c>
      <c r="G244" s="40" t="str">
        <f>IF($A244=2,IF(ISNUMBER(REGION!DW244-REGION!DW$4),REGION!DW244-REGION!DW$4,""),"")</f>
        <v/>
      </c>
      <c r="H244" s="40" t="str">
        <f>IF($A244=2,IF(ISNUMBER(REGION!DX244-REGION!DX$4),REGION!DX244-REGION!DX$4,""),"")</f>
        <v/>
      </c>
      <c r="I244" s="41" t="str">
        <f>IF($A244=2,IF(ISNUMBER(REGION!DY244-REGION!DY$4),REGION!DY244-REGION!DY$4,""),"")</f>
        <v/>
      </c>
      <c r="J244" s="44" t="str">
        <f t="shared" si="15"/>
        <v/>
      </c>
      <c r="K244" s="1" t="str">
        <f t="shared" si="18"/>
        <v/>
      </c>
      <c r="M244" s="40" t="str">
        <f>IF($A244=2,IF(ISNUMBER(REGION!DT244-Ukraine!DT244),REGION!DT244-Ukraine!DT244,""),"")</f>
        <v/>
      </c>
      <c r="N244" s="40" t="str">
        <f>IF($A244=2,IF(ISNUMBER(REGION!DU244-Ukraine!DU244),REGION!DU244-Ukraine!DU244,""),"")</f>
        <v/>
      </c>
      <c r="O244" s="40" t="str">
        <f>IF($A244=2,IF(ISNUMBER(REGION!DV244-Ukraine!DV244),REGION!DV244-Ukraine!DV244,""),"")</f>
        <v/>
      </c>
      <c r="P244" s="40" t="str">
        <f>IF($A244=2,IF(ISNUMBER(REGION!DW244-Ukraine!DW244),REGION!DW244-Ukraine!DW244,""),"")</f>
        <v/>
      </c>
      <c r="Q244" s="40" t="str">
        <f>IF($A244=2,IF(ISNUMBER(REGION!DX244-Ukraine!DX244),REGION!DX244-Ukraine!DX244,""),"")</f>
        <v/>
      </c>
      <c r="R244" s="41" t="str">
        <f>IF($A244=2,IF(ISNUMBER(REGION!DY244-Ukraine!DY244),REGION!DY244-Ukraine!DY244,""),"")</f>
        <v/>
      </c>
      <c r="S244" s="44" t="str">
        <f t="shared" si="16"/>
        <v/>
      </c>
      <c r="T244" s="1" t="str">
        <f t="shared" si="19"/>
        <v/>
      </c>
      <c r="V244" s="1" t="str">
        <f t="shared" si="17"/>
        <v/>
      </c>
      <c r="W244" s="40" t="str">
        <f>IF(V244&gt;1,Employment!$S244,"")</f>
        <v/>
      </c>
    </row>
    <row r="245" spans="1:23" ht="10.5" x14ac:dyDescent="0.25">
      <c r="A245" s="39" t="str">
        <f>'Industry selection'!C245</f>
        <v/>
      </c>
      <c r="B245" s="2">
        <v>60</v>
      </c>
      <c r="C245" s="2" t="s">
        <v>498</v>
      </c>
      <c r="D245" s="40" t="str">
        <f>IF($A245=2,IF(ISNUMBER(REGION!DT245-REGION!DT$4),REGION!DT245-REGION!DT$4,""),"")</f>
        <v/>
      </c>
      <c r="E245" s="40" t="str">
        <f>IF($A245=2,IF(ISNUMBER(REGION!DU245-REGION!DU$4),REGION!DU245-REGION!DU$4,""),"")</f>
        <v/>
      </c>
      <c r="F245" s="40" t="str">
        <f>IF($A245=2,IF(ISNUMBER(REGION!DV245-REGION!DV$4),REGION!DV245-REGION!DV$4,""),"")</f>
        <v/>
      </c>
      <c r="G245" s="40" t="str">
        <f>IF($A245=2,IF(ISNUMBER(REGION!DW245-REGION!DW$4),REGION!DW245-REGION!DW$4,""),"")</f>
        <v/>
      </c>
      <c r="H245" s="40" t="str">
        <f>IF($A245=2,IF(ISNUMBER(REGION!DX245-REGION!DX$4),REGION!DX245-REGION!DX$4,""),"")</f>
        <v/>
      </c>
      <c r="I245" s="41" t="str">
        <f>IF($A245=2,IF(ISNUMBER(REGION!DY245-REGION!DY$4),REGION!DY245-REGION!DY$4,""),"")</f>
        <v/>
      </c>
      <c r="J245" s="44" t="str">
        <f t="shared" si="15"/>
        <v/>
      </c>
      <c r="K245" s="1" t="str">
        <f t="shared" si="18"/>
        <v/>
      </c>
      <c r="M245" s="40" t="str">
        <f>IF($A245=2,IF(ISNUMBER(REGION!DT245-Ukraine!DT245),REGION!DT245-Ukraine!DT245,""),"")</f>
        <v/>
      </c>
      <c r="N245" s="40" t="str">
        <f>IF($A245=2,IF(ISNUMBER(REGION!DU245-Ukraine!DU245),REGION!DU245-Ukraine!DU245,""),"")</f>
        <v/>
      </c>
      <c r="O245" s="40" t="str">
        <f>IF($A245=2,IF(ISNUMBER(REGION!DV245-Ukraine!DV245),REGION!DV245-Ukraine!DV245,""),"")</f>
        <v/>
      </c>
      <c r="P245" s="40" t="str">
        <f>IF($A245=2,IF(ISNUMBER(REGION!DW245-Ukraine!DW245),REGION!DW245-Ukraine!DW245,""),"")</f>
        <v/>
      </c>
      <c r="Q245" s="40" t="str">
        <f>IF($A245=2,IF(ISNUMBER(REGION!DX245-Ukraine!DX245),REGION!DX245-Ukraine!DX245,""),"")</f>
        <v/>
      </c>
      <c r="R245" s="41" t="str">
        <f>IF($A245=2,IF(ISNUMBER(REGION!DY245-Ukraine!DY245),REGION!DY245-Ukraine!DY245,""),"")</f>
        <v/>
      </c>
      <c r="S245" s="44" t="str">
        <f t="shared" si="16"/>
        <v/>
      </c>
      <c r="T245" s="1" t="str">
        <f t="shared" si="19"/>
        <v/>
      </c>
      <c r="V245" s="1" t="str">
        <f t="shared" si="17"/>
        <v/>
      </c>
      <c r="W245" s="40" t="str">
        <f>IF(V245&gt;1,Employment!$S245,"")</f>
        <v/>
      </c>
    </row>
    <row r="246" spans="1:23" ht="10.5" x14ac:dyDescent="0.25">
      <c r="A246" s="39">
        <f>'Industry selection'!C246</f>
        <v>2</v>
      </c>
      <c r="B246" s="2">
        <v>60.1</v>
      </c>
      <c r="C246" s="2" t="s">
        <v>500</v>
      </c>
      <c r="D246" s="40">
        <f>IF($A246=2,IF(ISNUMBER(REGION!DT246-REGION!DT$4),REGION!DT246-REGION!DT$4,""),"")</f>
        <v>-0.27648343194534486</v>
      </c>
      <c r="E246" s="40" t="str">
        <f>IF($A246=2,IF(ISNUMBER(REGION!DU246-REGION!DU$4),REGION!DU246-REGION!DU$4,""),"")</f>
        <v/>
      </c>
      <c r="F246" s="40" t="str">
        <f>IF($A246=2,IF(ISNUMBER(REGION!DV246-REGION!DV$4),REGION!DV246-REGION!DV$4,""),"")</f>
        <v/>
      </c>
      <c r="G246" s="40">
        <f>IF($A246=2,IF(ISNUMBER(REGION!DW246-REGION!DW$4),REGION!DW246-REGION!DW$4,""),"")</f>
        <v>-0.13861922778658009</v>
      </c>
      <c r="H246" s="40" t="str">
        <f>IF($A246=2,IF(ISNUMBER(REGION!DX246-REGION!DX$4),REGION!DX246-REGION!DX$4,""),"")</f>
        <v/>
      </c>
      <c r="I246" s="41">
        <f>IF($A246=2,IF(ISNUMBER(REGION!DY246-REGION!DY$4),REGION!DY246-REGION!DY$4,""),"")</f>
        <v>-0.97604969632039684</v>
      </c>
      <c r="J246" s="44">
        <f t="shared" si="15"/>
        <v>0</v>
      </c>
      <c r="K246" s="1" t="str">
        <f t="shared" si="18"/>
        <v/>
      </c>
      <c r="M246" s="40">
        <f>IF($A246=2,IF(ISNUMBER(REGION!DT246-Ukraine!DT246),REGION!DT246-Ukraine!DT246,""),"")</f>
        <v>-4.536948231383886E-2</v>
      </c>
      <c r="N246" s="40" t="str">
        <f>IF($A246=2,IF(ISNUMBER(REGION!DU246-Ukraine!DU246),REGION!DU246-Ukraine!DU246,""),"")</f>
        <v/>
      </c>
      <c r="O246" s="40" t="str">
        <f>IF($A246=2,IF(ISNUMBER(REGION!DV246-Ukraine!DV246),REGION!DV246-Ukraine!DV246,""),"")</f>
        <v/>
      </c>
      <c r="P246" s="40">
        <f>IF($A246=2,IF(ISNUMBER(REGION!DW246-Ukraine!DW246),REGION!DW246-Ukraine!DW246,""),"")</f>
        <v>-0.14043739319768656</v>
      </c>
      <c r="Q246" s="40" t="str">
        <f>IF($A246=2,IF(ISNUMBER(REGION!DX246-Ukraine!DX246),REGION!DX246-Ukraine!DX246,""),"")</f>
        <v/>
      </c>
      <c r="R246" s="41">
        <f>IF($A246=2,IF(ISNUMBER(REGION!DY246-Ukraine!DY246),REGION!DY246-Ukraine!DY246,""),"")</f>
        <v>-0.70827138888928531</v>
      </c>
      <c r="S246" s="44">
        <f t="shared" si="16"/>
        <v>0</v>
      </c>
      <c r="T246" s="1" t="str">
        <f t="shared" si="19"/>
        <v/>
      </c>
      <c r="V246" s="1">
        <f t="shared" si="17"/>
        <v>0</v>
      </c>
      <c r="W246" s="40" t="str">
        <f>IF(V246&gt;1,Employment!$S246,"")</f>
        <v/>
      </c>
    </row>
    <row r="247" spans="1:23" ht="10.5" x14ac:dyDescent="0.25">
      <c r="A247" s="39">
        <f>'Industry selection'!C247</f>
        <v>2</v>
      </c>
      <c r="B247" s="2">
        <v>60.2</v>
      </c>
      <c r="C247" s="2" t="s">
        <v>502</v>
      </c>
      <c r="D247" s="40">
        <f>IF($A247=2,IF(ISNUMBER(REGION!DT247-REGION!DT$4),REGION!DT247-REGION!DT$4,""),"")</f>
        <v>-0.10432773030914133</v>
      </c>
      <c r="E247" s="40" t="str">
        <f>IF($A247=2,IF(ISNUMBER(REGION!DU247-REGION!DU$4),REGION!DU247-REGION!DU$4,""),"")</f>
        <v/>
      </c>
      <c r="F247" s="40" t="str">
        <f>IF($A247=2,IF(ISNUMBER(REGION!DV247-REGION!DV$4),REGION!DV247-REGION!DV$4,""),"")</f>
        <v/>
      </c>
      <c r="G247" s="40">
        <f>IF($A247=2,IF(ISNUMBER(REGION!DW247-REGION!DW$4),REGION!DW247-REGION!DW$4,""),"")</f>
        <v>2.8306680122636818E-2</v>
      </c>
      <c r="H247" s="40" t="str">
        <f>IF($A247=2,IF(ISNUMBER(REGION!DX247-REGION!DX$4),REGION!DX247-REGION!DX$4,""),"")</f>
        <v/>
      </c>
      <c r="I247" s="41">
        <f>IF($A247=2,IF(ISNUMBER(REGION!DY247-REGION!DY$4),REGION!DY247-REGION!DY$4,""),"")</f>
        <v>-1.3401961906861086</v>
      </c>
      <c r="J247" s="44">
        <f t="shared" si="15"/>
        <v>1</v>
      </c>
      <c r="K247" s="1" t="str">
        <f t="shared" si="18"/>
        <v/>
      </c>
      <c r="M247" s="40">
        <f>IF($A247=2,IF(ISNUMBER(REGION!DT247-Ukraine!DT247),REGION!DT247-Ukraine!DT247,""),"")</f>
        <v>-2.0608974125410628E-2</v>
      </c>
      <c r="N247" s="40" t="str">
        <f>IF($A247=2,IF(ISNUMBER(REGION!DU247-Ukraine!DU247),REGION!DU247-Ukraine!DU247,""),"")</f>
        <v/>
      </c>
      <c r="O247" s="40" t="str">
        <f>IF($A247=2,IF(ISNUMBER(REGION!DV247-Ukraine!DV247),REGION!DV247-Ukraine!DV247,""),"")</f>
        <v/>
      </c>
      <c r="P247" s="40">
        <f>IF($A247=2,IF(ISNUMBER(REGION!DW247-Ukraine!DW247),REGION!DW247-Ukraine!DW247,""),"")</f>
        <v>0.18759670847144894</v>
      </c>
      <c r="Q247" s="40" t="str">
        <f>IF($A247=2,IF(ISNUMBER(REGION!DX247-Ukraine!DX247),REGION!DX247-Ukraine!DX247,""),"")</f>
        <v/>
      </c>
      <c r="R247" s="41">
        <f>IF($A247=2,IF(ISNUMBER(REGION!DY247-Ukraine!DY247),REGION!DY247-Ukraine!DY247,""),"")</f>
        <v>-0.39210556308818445</v>
      </c>
      <c r="S247" s="44">
        <f t="shared" si="16"/>
        <v>1</v>
      </c>
      <c r="T247" s="1" t="str">
        <f t="shared" si="19"/>
        <v/>
      </c>
      <c r="V247" s="1">
        <f t="shared" si="17"/>
        <v>0</v>
      </c>
      <c r="W247" s="40" t="str">
        <f>IF(V247&gt;1,Employment!$S247,"")</f>
        <v/>
      </c>
    </row>
    <row r="248" spans="1:23" ht="10.5" x14ac:dyDescent="0.25">
      <c r="A248" s="39" t="str">
        <f>'Industry selection'!C248</f>
        <v/>
      </c>
      <c r="B248" s="2">
        <v>61</v>
      </c>
      <c r="C248" s="2" t="s">
        <v>504</v>
      </c>
      <c r="D248" s="40" t="str">
        <f>IF($A248=2,IF(ISNUMBER(REGION!DT248-REGION!DT$4),REGION!DT248-REGION!DT$4,""),"")</f>
        <v/>
      </c>
      <c r="E248" s="40" t="str">
        <f>IF($A248=2,IF(ISNUMBER(REGION!DU248-REGION!DU$4),REGION!DU248-REGION!DU$4,""),"")</f>
        <v/>
      </c>
      <c r="F248" s="40" t="str">
        <f>IF($A248=2,IF(ISNUMBER(REGION!DV248-REGION!DV$4),REGION!DV248-REGION!DV$4,""),"")</f>
        <v/>
      </c>
      <c r="G248" s="40" t="str">
        <f>IF($A248=2,IF(ISNUMBER(REGION!DW248-REGION!DW$4),REGION!DW248-REGION!DW$4,""),"")</f>
        <v/>
      </c>
      <c r="H248" s="40" t="str">
        <f>IF($A248=2,IF(ISNUMBER(REGION!DX248-REGION!DX$4),REGION!DX248-REGION!DX$4,""),"")</f>
        <v/>
      </c>
      <c r="I248" s="41" t="str">
        <f>IF($A248=2,IF(ISNUMBER(REGION!DY248-REGION!DY$4),REGION!DY248-REGION!DY$4,""),"")</f>
        <v/>
      </c>
      <c r="J248" s="44" t="str">
        <f t="shared" si="15"/>
        <v/>
      </c>
      <c r="K248" s="1" t="str">
        <f t="shared" si="18"/>
        <v/>
      </c>
      <c r="M248" s="40" t="str">
        <f>IF($A248=2,IF(ISNUMBER(REGION!DT248-Ukraine!DT248),REGION!DT248-Ukraine!DT248,""),"")</f>
        <v/>
      </c>
      <c r="N248" s="40" t="str">
        <f>IF($A248=2,IF(ISNUMBER(REGION!DU248-Ukraine!DU248),REGION!DU248-Ukraine!DU248,""),"")</f>
        <v/>
      </c>
      <c r="O248" s="40" t="str">
        <f>IF($A248=2,IF(ISNUMBER(REGION!DV248-Ukraine!DV248),REGION!DV248-Ukraine!DV248,""),"")</f>
        <v/>
      </c>
      <c r="P248" s="40" t="str">
        <f>IF($A248=2,IF(ISNUMBER(REGION!DW248-Ukraine!DW248),REGION!DW248-Ukraine!DW248,""),"")</f>
        <v/>
      </c>
      <c r="Q248" s="40" t="str">
        <f>IF($A248=2,IF(ISNUMBER(REGION!DX248-Ukraine!DX248),REGION!DX248-Ukraine!DX248,""),"")</f>
        <v/>
      </c>
      <c r="R248" s="41" t="str">
        <f>IF($A248=2,IF(ISNUMBER(REGION!DY248-Ukraine!DY248),REGION!DY248-Ukraine!DY248,""),"")</f>
        <v/>
      </c>
      <c r="S248" s="44" t="str">
        <f t="shared" si="16"/>
        <v/>
      </c>
      <c r="T248" s="1" t="str">
        <f t="shared" si="19"/>
        <v/>
      </c>
      <c r="V248" s="1" t="str">
        <f t="shared" si="17"/>
        <v/>
      </c>
      <c r="W248" s="40" t="str">
        <f>IF(V248&gt;1,Employment!$S248,"")</f>
        <v/>
      </c>
    </row>
    <row r="249" spans="1:23" ht="10.5" x14ac:dyDescent="0.25">
      <c r="A249" s="39">
        <f>'Industry selection'!C249</f>
        <v>2</v>
      </c>
      <c r="B249" s="2">
        <v>61.1</v>
      </c>
      <c r="C249" s="2" t="s">
        <v>506</v>
      </c>
      <c r="D249" s="40">
        <f>IF($A249=2,IF(ISNUMBER(REGION!DT249-REGION!DT$4),REGION!DT249-REGION!DT$4,""),"")</f>
        <v>-0.24903847384699695</v>
      </c>
      <c r="E249" s="40">
        <f>IF($A249=2,IF(ISNUMBER(REGION!DU249-REGION!DU$4),REGION!DU249-REGION!DU$4,""),"")</f>
        <v>3.8115376507228405E-2</v>
      </c>
      <c r="F249" s="40">
        <f>IF($A249=2,IF(ISNUMBER(REGION!DV249-REGION!DV$4),REGION!DV249-REGION!DV$4,""),"")</f>
        <v>0.43112509609743332</v>
      </c>
      <c r="G249" s="40">
        <f>IF($A249=2,IF(ISNUMBER(REGION!DW249-REGION!DW$4),REGION!DW249-REGION!DW$4,""),"")</f>
        <v>-0.17880695949459469</v>
      </c>
      <c r="H249" s="40">
        <f>IF($A249=2,IF(ISNUMBER(REGION!DX249-REGION!DX$4),REGION!DX249-REGION!DX$4,""),"")</f>
        <v>-0.23031200214422665</v>
      </c>
      <c r="I249" s="41">
        <f>IF($A249=2,IF(ISNUMBER(REGION!DY249-REGION!DY$4),REGION!DY249-REGION!DY$4,""),"")</f>
        <v>-0.62251036544304017</v>
      </c>
      <c r="J249" s="44">
        <f t="shared" si="15"/>
        <v>2</v>
      </c>
      <c r="K249" s="1" t="str">
        <f t="shared" si="18"/>
        <v/>
      </c>
      <c r="M249" s="40">
        <f>IF($A249=2,IF(ISNUMBER(REGION!DT249-Ukraine!DT249),REGION!DT249-Ukraine!DT249,""),"")</f>
        <v>-0.26881978453251609</v>
      </c>
      <c r="N249" s="40">
        <f>IF($A249=2,IF(ISNUMBER(REGION!DU249-Ukraine!DU249),REGION!DU249-Ukraine!DU249,""),"")</f>
        <v>5.4036742310115127E-3</v>
      </c>
      <c r="O249" s="40">
        <f>IF($A249=2,IF(ISNUMBER(REGION!DV249-Ukraine!DV249),REGION!DV249-Ukraine!DV249,""),"")</f>
        <v>0.51926200986345594</v>
      </c>
      <c r="P249" s="40">
        <f>IF($A249=2,IF(ISNUMBER(REGION!DW249-Ukraine!DW249),REGION!DW249-Ukraine!DW249,""),"")</f>
        <v>-0.27145315854266183</v>
      </c>
      <c r="Q249" s="40">
        <f>IF($A249=2,IF(ISNUMBER(REGION!DX249-Ukraine!DX249),REGION!DX249-Ukraine!DX249,""),"")</f>
        <v>-5.6372922083398613E-3</v>
      </c>
      <c r="R249" s="41">
        <f>IF($A249=2,IF(ISNUMBER(REGION!DY249-Ukraine!DY249),REGION!DY249-Ukraine!DY249,""),"")</f>
        <v>-0.33312647976735099</v>
      </c>
      <c r="S249" s="44">
        <f t="shared" si="16"/>
        <v>2</v>
      </c>
      <c r="T249" s="1" t="str">
        <f t="shared" si="19"/>
        <v/>
      </c>
      <c r="V249" s="1">
        <f t="shared" si="17"/>
        <v>0</v>
      </c>
      <c r="W249" s="40" t="str">
        <f>IF(V249&gt;1,Employment!$S249,"")</f>
        <v/>
      </c>
    </row>
    <row r="250" spans="1:23" ht="10.5" x14ac:dyDescent="0.25">
      <c r="A250" s="39">
        <f>'Industry selection'!C250</f>
        <v>1</v>
      </c>
      <c r="B250" s="2">
        <v>61.2</v>
      </c>
      <c r="C250" s="2" t="s">
        <v>508</v>
      </c>
      <c r="D250" s="40" t="str">
        <f>IF($A250=2,IF(ISNUMBER(REGION!DT250-REGION!DT$4),REGION!DT250-REGION!DT$4,""),"")</f>
        <v/>
      </c>
      <c r="E250" s="40" t="str">
        <f>IF($A250=2,IF(ISNUMBER(REGION!DU250-REGION!DU$4),REGION!DU250-REGION!DU$4,""),"")</f>
        <v/>
      </c>
      <c r="F250" s="40" t="str">
        <f>IF($A250=2,IF(ISNUMBER(REGION!DV250-REGION!DV$4),REGION!DV250-REGION!DV$4,""),"")</f>
        <v/>
      </c>
      <c r="G250" s="40" t="str">
        <f>IF($A250=2,IF(ISNUMBER(REGION!DW250-REGION!DW$4),REGION!DW250-REGION!DW$4,""),"")</f>
        <v/>
      </c>
      <c r="H250" s="40" t="str">
        <f>IF($A250=2,IF(ISNUMBER(REGION!DX250-REGION!DX$4),REGION!DX250-REGION!DX$4,""),"")</f>
        <v/>
      </c>
      <c r="I250" s="41" t="str">
        <f>IF($A250=2,IF(ISNUMBER(REGION!DY250-REGION!DY$4),REGION!DY250-REGION!DY$4,""),"")</f>
        <v/>
      </c>
      <c r="J250" s="44" t="str">
        <f t="shared" si="15"/>
        <v/>
      </c>
      <c r="K250" s="1" t="str">
        <f t="shared" si="18"/>
        <v/>
      </c>
      <c r="M250" s="40" t="str">
        <f>IF($A250=2,IF(ISNUMBER(REGION!DT250-Ukraine!DT250),REGION!DT250-Ukraine!DT250,""),"")</f>
        <v/>
      </c>
      <c r="N250" s="40" t="str">
        <f>IF($A250=2,IF(ISNUMBER(REGION!DU250-Ukraine!DU250),REGION!DU250-Ukraine!DU250,""),"")</f>
        <v/>
      </c>
      <c r="O250" s="40" t="str">
        <f>IF($A250=2,IF(ISNUMBER(REGION!DV250-Ukraine!DV250),REGION!DV250-Ukraine!DV250,""),"")</f>
        <v/>
      </c>
      <c r="P250" s="40" t="str">
        <f>IF($A250=2,IF(ISNUMBER(REGION!DW250-Ukraine!DW250),REGION!DW250-Ukraine!DW250,""),"")</f>
        <v/>
      </c>
      <c r="Q250" s="40" t="str">
        <f>IF($A250=2,IF(ISNUMBER(REGION!DX250-Ukraine!DX250),REGION!DX250-Ukraine!DX250,""),"")</f>
        <v/>
      </c>
      <c r="R250" s="41" t="str">
        <f>IF($A250=2,IF(ISNUMBER(REGION!DY250-Ukraine!DY250),REGION!DY250-Ukraine!DY250,""),"")</f>
        <v/>
      </c>
      <c r="S250" s="44" t="str">
        <f t="shared" si="16"/>
        <v/>
      </c>
      <c r="T250" s="1" t="str">
        <f t="shared" si="19"/>
        <v/>
      </c>
      <c r="V250" s="1" t="str">
        <f t="shared" si="17"/>
        <v/>
      </c>
      <c r="W250" s="40" t="str">
        <f>IF(V250&gt;1,Employment!$S250,"")</f>
        <v/>
      </c>
    </row>
    <row r="251" spans="1:23" ht="10.5" x14ac:dyDescent="0.25">
      <c r="A251" s="39">
        <f>'Industry selection'!C251</f>
        <v>1</v>
      </c>
      <c r="B251" s="2">
        <v>61.3</v>
      </c>
      <c r="C251" s="2" t="s">
        <v>510</v>
      </c>
      <c r="D251" s="40" t="str">
        <f>IF($A251=2,IF(ISNUMBER(REGION!DT251-REGION!DT$4),REGION!DT251-REGION!DT$4,""),"")</f>
        <v/>
      </c>
      <c r="E251" s="40" t="str">
        <f>IF($A251=2,IF(ISNUMBER(REGION!DU251-REGION!DU$4),REGION!DU251-REGION!DU$4,""),"")</f>
        <v/>
      </c>
      <c r="F251" s="40" t="str">
        <f>IF($A251=2,IF(ISNUMBER(REGION!DV251-REGION!DV$4),REGION!DV251-REGION!DV$4,""),"")</f>
        <v/>
      </c>
      <c r="G251" s="40" t="str">
        <f>IF($A251=2,IF(ISNUMBER(REGION!DW251-REGION!DW$4),REGION!DW251-REGION!DW$4,""),"")</f>
        <v/>
      </c>
      <c r="H251" s="40" t="str">
        <f>IF($A251=2,IF(ISNUMBER(REGION!DX251-REGION!DX$4),REGION!DX251-REGION!DX$4,""),"")</f>
        <v/>
      </c>
      <c r="I251" s="41" t="str">
        <f>IF($A251=2,IF(ISNUMBER(REGION!DY251-REGION!DY$4),REGION!DY251-REGION!DY$4,""),"")</f>
        <v/>
      </c>
      <c r="J251" s="44" t="str">
        <f t="shared" si="15"/>
        <v/>
      </c>
      <c r="K251" s="1" t="str">
        <f t="shared" si="18"/>
        <v/>
      </c>
      <c r="M251" s="40" t="str">
        <f>IF($A251=2,IF(ISNUMBER(REGION!DT251-Ukraine!DT251),REGION!DT251-Ukraine!DT251,""),"")</f>
        <v/>
      </c>
      <c r="N251" s="40" t="str">
        <f>IF($A251=2,IF(ISNUMBER(REGION!DU251-Ukraine!DU251),REGION!DU251-Ukraine!DU251,""),"")</f>
        <v/>
      </c>
      <c r="O251" s="40" t="str">
        <f>IF($A251=2,IF(ISNUMBER(REGION!DV251-Ukraine!DV251),REGION!DV251-Ukraine!DV251,""),"")</f>
        <v/>
      </c>
      <c r="P251" s="40" t="str">
        <f>IF($A251=2,IF(ISNUMBER(REGION!DW251-Ukraine!DW251),REGION!DW251-Ukraine!DW251,""),"")</f>
        <v/>
      </c>
      <c r="Q251" s="40" t="str">
        <f>IF($A251=2,IF(ISNUMBER(REGION!DX251-Ukraine!DX251),REGION!DX251-Ukraine!DX251,""),"")</f>
        <v/>
      </c>
      <c r="R251" s="41" t="str">
        <f>IF($A251=2,IF(ISNUMBER(REGION!DY251-Ukraine!DY251),REGION!DY251-Ukraine!DY251,""),"")</f>
        <v/>
      </c>
      <c r="S251" s="44" t="str">
        <f t="shared" si="16"/>
        <v/>
      </c>
      <c r="T251" s="1" t="str">
        <f t="shared" si="19"/>
        <v/>
      </c>
      <c r="V251" s="1" t="str">
        <f t="shared" si="17"/>
        <v/>
      </c>
      <c r="W251" s="40" t="str">
        <f>IF(V251&gt;1,Employment!$S251,"")</f>
        <v/>
      </c>
    </row>
    <row r="252" spans="1:23" ht="10.5" x14ac:dyDescent="0.25">
      <c r="A252" s="39">
        <f>'Industry selection'!C252</f>
        <v>2</v>
      </c>
      <c r="B252" s="2">
        <v>61.9</v>
      </c>
      <c r="C252" s="2" t="s">
        <v>512</v>
      </c>
      <c r="D252" s="40" t="str">
        <f>IF($A252=2,IF(ISNUMBER(REGION!DT252-REGION!DT$4),REGION!DT252-REGION!DT$4,""),"")</f>
        <v/>
      </c>
      <c r="E252" s="40" t="str">
        <f>IF($A252=2,IF(ISNUMBER(REGION!DU252-REGION!DU$4),REGION!DU252-REGION!DU$4,""),"")</f>
        <v/>
      </c>
      <c r="F252" s="40">
        <f>IF($A252=2,IF(ISNUMBER(REGION!DV252-REGION!DV$4),REGION!DV252-REGION!DV$4,""),"")</f>
        <v>0.82892982782085012</v>
      </c>
      <c r="G252" s="40" t="str">
        <f>IF($A252=2,IF(ISNUMBER(REGION!DW252-REGION!DW$4),REGION!DW252-REGION!DW$4,""),"")</f>
        <v/>
      </c>
      <c r="H252" s="40" t="str">
        <f>IF($A252=2,IF(ISNUMBER(REGION!DX252-REGION!DX$4),REGION!DX252-REGION!DX$4,""),"")</f>
        <v/>
      </c>
      <c r="I252" s="41" t="str">
        <f>IF($A252=2,IF(ISNUMBER(REGION!DY252-REGION!DY$4),REGION!DY252-REGION!DY$4,""),"")</f>
        <v/>
      </c>
      <c r="J252" s="44">
        <f t="shared" si="15"/>
        <v>1</v>
      </c>
      <c r="K252" s="1">
        <f t="shared" si="18"/>
        <v>0</v>
      </c>
      <c r="M252" s="40" t="str">
        <f>IF($A252=2,IF(ISNUMBER(REGION!DT252-Ukraine!DT252),REGION!DT252-Ukraine!DT252,""),"")</f>
        <v/>
      </c>
      <c r="N252" s="40" t="str">
        <f>IF($A252=2,IF(ISNUMBER(REGION!DU252-Ukraine!DU252),REGION!DU252-Ukraine!DU252,""),"")</f>
        <v/>
      </c>
      <c r="O252" s="40">
        <f>IF($A252=2,IF(ISNUMBER(REGION!DV252-Ukraine!DV252),REGION!DV252-Ukraine!DV252,""),"")</f>
        <v>0.92075294627488269</v>
      </c>
      <c r="P252" s="40" t="str">
        <f>IF($A252=2,IF(ISNUMBER(REGION!DW252-Ukraine!DW252),REGION!DW252-Ukraine!DW252,""),"")</f>
        <v/>
      </c>
      <c r="Q252" s="40" t="str">
        <f>IF($A252=2,IF(ISNUMBER(REGION!DX252-Ukraine!DX252),REGION!DX252-Ukraine!DX252,""),"")</f>
        <v/>
      </c>
      <c r="R252" s="41" t="str">
        <f>IF($A252=2,IF(ISNUMBER(REGION!DY252-Ukraine!DY252),REGION!DY252-Ukraine!DY252,""),"")</f>
        <v/>
      </c>
      <c r="S252" s="44">
        <f t="shared" si="16"/>
        <v>1</v>
      </c>
      <c r="T252" s="1">
        <f t="shared" si="19"/>
        <v>0</v>
      </c>
      <c r="V252" s="1">
        <f t="shared" si="17"/>
        <v>0</v>
      </c>
      <c r="W252" s="40" t="str">
        <f>IF(V252&gt;1,Employment!$S252,"")</f>
        <v/>
      </c>
    </row>
    <row r="253" spans="1:23" ht="10.5" x14ac:dyDescent="0.25">
      <c r="A253" s="39">
        <f>'Industry selection'!C253</f>
        <v>2</v>
      </c>
      <c r="B253" s="2">
        <v>62</v>
      </c>
      <c r="C253" s="2" t="s">
        <v>514</v>
      </c>
      <c r="D253" s="40">
        <f>IF($A253=2,IF(ISNUMBER(REGION!DT253-REGION!DT$4),REGION!DT253-REGION!DT$4,""),"")</f>
        <v>-3.3177303627283106E-3</v>
      </c>
      <c r="E253" s="40">
        <f>IF($A253=2,IF(ISNUMBER(REGION!DU253-REGION!DU$4),REGION!DU253-REGION!DU$4,""),"")</f>
        <v>-4.6275533389503742E-2</v>
      </c>
      <c r="F253" s="40">
        <f>IF($A253=2,IF(ISNUMBER(REGION!DV253-REGION!DV$4),REGION!DV253-REGION!DV$4,""),"")</f>
        <v>0.20079920233007242</v>
      </c>
      <c r="G253" s="40">
        <f>IF($A253=2,IF(ISNUMBER(REGION!DW253-REGION!DW$4),REGION!DW253-REGION!DW$4,""),"")</f>
        <v>0.70848288800429904</v>
      </c>
      <c r="H253" s="40">
        <f>IF($A253=2,IF(ISNUMBER(REGION!DX253-REGION!DX$4),REGION!DX253-REGION!DX$4,""),"")</f>
        <v>-0.46142611182362758</v>
      </c>
      <c r="I253" s="41">
        <f>IF($A253=2,IF(ISNUMBER(REGION!DY253-REGION!DY$4),REGION!DY253-REGION!DY$4,""),"")</f>
        <v>0.50137841470711697</v>
      </c>
      <c r="J253" s="44">
        <f t="shared" si="15"/>
        <v>2</v>
      </c>
      <c r="K253" s="1">
        <f t="shared" si="18"/>
        <v>0</v>
      </c>
      <c r="M253" s="40">
        <f>IF($A253=2,IF(ISNUMBER(REGION!DT253-Ukraine!DT253),REGION!DT253-Ukraine!DT253,""),"")</f>
        <v>-0.1500890569357618</v>
      </c>
      <c r="N253" s="40">
        <f>IF($A253=2,IF(ISNUMBER(REGION!DU253-Ukraine!DU253),REGION!DU253-Ukraine!DU253,""),"")</f>
        <v>-0.16955809810233657</v>
      </c>
      <c r="O253" s="40">
        <f>IF($A253=2,IF(ISNUMBER(REGION!DV253-Ukraine!DV253),REGION!DV253-Ukraine!DV253,""),"")</f>
        <v>-0.11011651496364427</v>
      </c>
      <c r="P253" s="40">
        <f>IF($A253=2,IF(ISNUMBER(REGION!DW253-Ukraine!DW253),REGION!DW253-Ukraine!DW253,""),"")</f>
        <v>0.58641861030375764</v>
      </c>
      <c r="Q253" s="40">
        <f>IF($A253=2,IF(ISNUMBER(REGION!DX253-Ukraine!DX253),REGION!DX253-Ukraine!DX253,""),"")</f>
        <v>-0.24488268258757317</v>
      </c>
      <c r="R253" s="41">
        <f>IF($A253=2,IF(ISNUMBER(REGION!DY253-Ukraine!DY253),REGION!DY253-Ukraine!DY253,""),"")</f>
        <v>-0.70144751559487384</v>
      </c>
      <c r="S253" s="44">
        <f t="shared" si="16"/>
        <v>1</v>
      </c>
      <c r="T253" s="1" t="str">
        <f t="shared" si="19"/>
        <v/>
      </c>
      <c r="V253" s="1">
        <f t="shared" si="17"/>
        <v>0</v>
      </c>
      <c r="W253" s="40" t="str">
        <f>IF(V253&gt;1,Employment!$S253,"")</f>
        <v/>
      </c>
    </row>
    <row r="254" spans="1:23" ht="10.5" x14ac:dyDescent="0.25">
      <c r="A254" s="39" t="str">
        <f>'Industry selection'!C254</f>
        <v/>
      </c>
      <c r="B254" s="2">
        <v>63</v>
      </c>
      <c r="C254" s="2" t="s">
        <v>516</v>
      </c>
      <c r="D254" s="40" t="str">
        <f>IF($A254=2,IF(ISNUMBER(REGION!DT254-REGION!DT$4),REGION!DT254-REGION!DT$4,""),"")</f>
        <v/>
      </c>
      <c r="E254" s="40" t="str">
        <f>IF($A254=2,IF(ISNUMBER(REGION!DU254-REGION!DU$4),REGION!DU254-REGION!DU$4,""),"")</f>
        <v/>
      </c>
      <c r="F254" s="40" t="str">
        <f>IF($A254=2,IF(ISNUMBER(REGION!DV254-REGION!DV$4),REGION!DV254-REGION!DV$4,""),"")</f>
        <v/>
      </c>
      <c r="G254" s="40" t="str">
        <f>IF($A254=2,IF(ISNUMBER(REGION!DW254-REGION!DW$4),REGION!DW254-REGION!DW$4,""),"")</f>
        <v/>
      </c>
      <c r="H254" s="40" t="str">
        <f>IF($A254=2,IF(ISNUMBER(REGION!DX254-REGION!DX$4),REGION!DX254-REGION!DX$4,""),"")</f>
        <v/>
      </c>
      <c r="I254" s="41" t="str">
        <f>IF($A254=2,IF(ISNUMBER(REGION!DY254-REGION!DY$4),REGION!DY254-REGION!DY$4,""),"")</f>
        <v/>
      </c>
      <c r="J254" s="44" t="str">
        <f t="shared" si="15"/>
        <v/>
      </c>
      <c r="K254" s="1" t="str">
        <f t="shared" si="18"/>
        <v/>
      </c>
      <c r="M254" s="40" t="str">
        <f>IF($A254=2,IF(ISNUMBER(REGION!DT254-Ukraine!DT254),REGION!DT254-Ukraine!DT254,""),"")</f>
        <v/>
      </c>
      <c r="N254" s="40" t="str">
        <f>IF($A254=2,IF(ISNUMBER(REGION!DU254-Ukraine!DU254),REGION!DU254-Ukraine!DU254,""),"")</f>
        <v/>
      </c>
      <c r="O254" s="40" t="str">
        <f>IF($A254=2,IF(ISNUMBER(REGION!DV254-Ukraine!DV254),REGION!DV254-Ukraine!DV254,""),"")</f>
        <v/>
      </c>
      <c r="P254" s="40" t="str">
        <f>IF($A254=2,IF(ISNUMBER(REGION!DW254-Ukraine!DW254),REGION!DW254-Ukraine!DW254,""),"")</f>
        <v/>
      </c>
      <c r="Q254" s="40" t="str">
        <f>IF($A254=2,IF(ISNUMBER(REGION!DX254-Ukraine!DX254),REGION!DX254-Ukraine!DX254,""),"")</f>
        <v/>
      </c>
      <c r="R254" s="41" t="str">
        <f>IF($A254=2,IF(ISNUMBER(REGION!DY254-Ukraine!DY254),REGION!DY254-Ukraine!DY254,""),"")</f>
        <v/>
      </c>
      <c r="S254" s="44" t="str">
        <f t="shared" si="16"/>
        <v/>
      </c>
      <c r="T254" s="1" t="str">
        <f t="shared" si="19"/>
        <v/>
      </c>
      <c r="V254" s="1" t="str">
        <f t="shared" si="17"/>
        <v/>
      </c>
      <c r="W254" s="40" t="str">
        <f>IF(V254&gt;1,Employment!$S254,"")</f>
        <v/>
      </c>
    </row>
    <row r="255" spans="1:23" ht="10.5" x14ac:dyDescent="0.25">
      <c r="A255" s="39">
        <f>'Industry selection'!C255</f>
        <v>2</v>
      </c>
      <c r="B255" s="2">
        <v>63.1</v>
      </c>
      <c r="C255" s="2" t="s">
        <v>518</v>
      </c>
      <c r="D255" s="40" t="str">
        <f>IF($A255=2,IF(ISNUMBER(REGION!DT255-REGION!DT$4),REGION!DT255-REGION!DT$4,""),"")</f>
        <v/>
      </c>
      <c r="E255" s="40">
        <f>IF($A255=2,IF(ISNUMBER(REGION!DU255-REGION!DU$4),REGION!DU255-REGION!DU$4,""),"")</f>
        <v>-7.2679424819579674E-2</v>
      </c>
      <c r="F255" s="40">
        <f>IF($A255=2,IF(ISNUMBER(REGION!DV255-REGION!DV$4),REGION!DV255-REGION!DV$4,""),"")</f>
        <v>5.7763943752263014E-2</v>
      </c>
      <c r="G255" s="40">
        <f>IF($A255=2,IF(ISNUMBER(REGION!DW255-REGION!DW$4),REGION!DW255-REGION!DW$4,""),"")</f>
        <v>3.5304895508172063E-2</v>
      </c>
      <c r="H255" s="40" t="str">
        <f>IF($A255=2,IF(ISNUMBER(REGION!DX255-REGION!DX$4),REGION!DX255-REGION!DX$4,""),"")</f>
        <v/>
      </c>
      <c r="I255" s="41" t="str">
        <f>IF($A255=2,IF(ISNUMBER(REGION!DY255-REGION!DY$4),REGION!DY255-REGION!DY$4,""),"")</f>
        <v/>
      </c>
      <c r="J255" s="44">
        <f t="shared" si="15"/>
        <v>2</v>
      </c>
      <c r="K255" s="1">
        <f t="shared" si="18"/>
        <v>0</v>
      </c>
      <c r="M255" s="40" t="str">
        <f>IF($A255=2,IF(ISNUMBER(REGION!DT255-Ukraine!DT255),REGION!DT255-Ukraine!DT255,""),"")</f>
        <v/>
      </c>
      <c r="N255" s="40">
        <f>IF($A255=2,IF(ISNUMBER(REGION!DU255-Ukraine!DU255),REGION!DU255-Ukraine!DU255,""),"")</f>
        <v>-0.18414546505871843</v>
      </c>
      <c r="O255" s="40">
        <f>IF($A255=2,IF(ISNUMBER(REGION!DV255-Ukraine!DV255),REGION!DV255-Ukraine!DV255,""),"")</f>
        <v>7.322359010092172E-2</v>
      </c>
      <c r="P255" s="40">
        <f>IF($A255=2,IF(ISNUMBER(REGION!DW255-Ukraine!DW255),REGION!DW255-Ukraine!DW255,""),"")</f>
        <v>-0.1736112474600946</v>
      </c>
      <c r="Q255" s="40" t="str">
        <f>IF($A255=2,IF(ISNUMBER(REGION!DX255-Ukraine!DX255),REGION!DX255-Ukraine!DX255,""),"")</f>
        <v/>
      </c>
      <c r="R255" s="41" t="str">
        <f>IF($A255=2,IF(ISNUMBER(REGION!DY255-Ukraine!DY255),REGION!DY255-Ukraine!DY255,""),"")</f>
        <v/>
      </c>
      <c r="S255" s="44">
        <f t="shared" si="16"/>
        <v>1</v>
      </c>
      <c r="T255" s="1">
        <f t="shared" si="19"/>
        <v>0</v>
      </c>
      <c r="V255" s="1">
        <f t="shared" si="17"/>
        <v>0</v>
      </c>
      <c r="W255" s="40" t="str">
        <f>IF(V255&gt;1,Employment!$S255,"")</f>
        <v/>
      </c>
    </row>
    <row r="256" spans="1:23" ht="10.5" x14ac:dyDescent="0.25">
      <c r="A256" s="39">
        <f>'Industry selection'!C256</f>
        <v>2</v>
      </c>
      <c r="B256" s="2">
        <v>63.9</v>
      </c>
      <c r="C256" s="2" t="s">
        <v>520</v>
      </c>
      <c r="D256" s="40" t="str">
        <f>IF($A256=2,IF(ISNUMBER(REGION!DT256-REGION!DT$4),REGION!DT256-REGION!DT$4,""),"")</f>
        <v/>
      </c>
      <c r="E256" s="40">
        <f>IF($A256=2,IF(ISNUMBER(REGION!DU256-REGION!DU$4),REGION!DU256-REGION!DU$4,""),"")</f>
        <v>-0.44606157207345609</v>
      </c>
      <c r="F256" s="40">
        <f>IF($A256=2,IF(ISNUMBER(REGION!DV256-REGION!DV$4),REGION!DV256-REGION!DV$4,""),"")</f>
        <v>5.5886356400074E-2</v>
      </c>
      <c r="G256" s="40">
        <f>IF($A256=2,IF(ISNUMBER(REGION!DW256-REGION!DW$4),REGION!DW256-REGION!DW$4,""),"")</f>
        <v>-0.62456986930397063</v>
      </c>
      <c r="H256" s="40" t="str">
        <f>IF($A256=2,IF(ISNUMBER(REGION!DX256-REGION!DX$4),REGION!DX256-REGION!DX$4,""),"")</f>
        <v/>
      </c>
      <c r="I256" s="41" t="str">
        <f>IF($A256=2,IF(ISNUMBER(REGION!DY256-REGION!DY$4),REGION!DY256-REGION!DY$4,""),"")</f>
        <v/>
      </c>
      <c r="J256" s="44">
        <f t="shared" si="15"/>
        <v>1</v>
      </c>
      <c r="K256" s="1">
        <f t="shared" si="18"/>
        <v>0</v>
      </c>
      <c r="M256" s="40" t="str">
        <f>IF($A256=2,IF(ISNUMBER(REGION!DT256-Ukraine!DT256),REGION!DT256-Ukraine!DT256,""),"")</f>
        <v/>
      </c>
      <c r="N256" s="40">
        <f>IF($A256=2,IF(ISNUMBER(REGION!DU256-Ukraine!DU256),REGION!DU256-Ukraine!DU256,""),"")</f>
        <v>-0.41551231926089127</v>
      </c>
      <c r="O256" s="40">
        <f>IF($A256=2,IF(ISNUMBER(REGION!DV256-Ukraine!DV256),REGION!DV256-Ukraine!DV256,""),"")</f>
        <v>0.14315997737499164</v>
      </c>
      <c r="P256" s="40">
        <f>IF($A256=2,IF(ISNUMBER(REGION!DW256-Ukraine!DW256),REGION!DW256-Ukraine!DW256,""),"")</f>
        <v>-0.53882481665194171</v>
      </c>
      <c r="Q256" s="40" t="str">
        <f>IF($A256=2,IF(ISNUMBER(REGION!DX256-Ukraine!DX256),REGION!DX256-Ukraine!DX256,""),"")</f>
        <v/>
      </c>
      <c r="R256" s="41" t="str">
        <f>IF($A256=2,IF(ISNUMBER(REGION!DY256-Ukraine!DY256),REGION!DY256-Ukraine!DY256,""),"")</f>
        <v/>
      </c>
      <c r="S256" s="44">
        <f t="shared" si="16"/>
        <v>1</v>
      </c>
      <c r="T256" s="1">
        <f t="shared" si="19"/>
        <v>0</v>
      </c>
      <c r="V256" s="1">
        <f t="shared" si="17"/>
        <v>0</v>
      </c>
      <c r="W256" s="40" t="str">
        <f>IF(V256&gt;1,Employment!$S256,"")</f>
        <v/>
      </c>
    </row>
    <row r="257" spans="1:23" ht="10.5" x14ac:dyDescent="0.25">
      <c r="A257" s="39" t="str">
        <f>'Industry selection'!C257</f>
        <v/>
      </c>
      <c r="B257" s="2" t="s">
        <v>522</v>
      </c>
      <c r="C257" s="2" t="s">
        <v>523</v>
      </c>
      <c r="D257" s="40" t="str">
        <f>IF($A257=2,IF(ISNUMBER(REGION!DT257-REGION!DT$4),REGION!DT257-REGION!DT$4,""),"")</f>
        <v/>
      </c>
      <c r="E257" s="40" t="str">
        <f>IF($A257=2,IF(ISNUMBER(REGION!DU257-REGION!DU$4),REGION!DU257-REGION!DU$4,""),"")</f>
        <v/>
      </c>
      <c r="F257" s="40" t="str">
        <f>IF($A257=2,IF(ISNUMBER(REGION!DV257-REGION!DV$4),REGION!DV257-REGION!DV$4,""),"")</f>
        <v/>
      </c>
      <c r="G257" s="40" t="str">
        <f>IF($A257=2,IF(ISNUMBER(REGION!DW257-REGION!DW$4),REGION!DW257-REGION!DW$4,""),"")</f>
        <v/>
      </c>
      <c r="H257" s="40" t="str">
        <f>IF($A257=2,IF(ISNUMBER(REGION!DX257-REGION!DX$4),REGION!DX257-REGION!DX$4,""),"")</f>
        <v/>
      </c>
      <c r="I257" s="41" t="str">
        <f>IF($A257=2,IF(ISNUMBER(REGION!DY257-REGION!DY$4),REGION!DY257-REGION!DY$4,""),"")</f>
        <v/>
      </c>
      <c r="J257" s="44" t="str">
        <f t="shared" si="15"/>
        <v/>
      </c>
      <c r="K257" s="1" t="str">
        <f t="shared" si="18"/>
        <v/>
      </c>
      <c r="M257" s="40" t="str">
        <f>IF($A257=2,IF(ISNUMBER(REGION!DT257-Ukraine!DT257),REGION!DT257-Ukraine!DT257,""),"")</f>
        <v/>
      </c>
      <c r="N257" s="40" t="str">
        <f>IF($A257=2,IF(ISNUMBER(REGION!DU257-Ukraine!DU257),REGION!DU257-Ukraine!DU257,""),"")</f>
        <v/>
      </c>
      <c r="O257" s="40" t="str">
        <f>IF($A257=2,IF(ISNUMBER(REGION!DV257-Ukraine!DV257),REGION!DV257-Ukraine!DV257,""),"")</f>
        <v/>
      </c>
      <c r="P257" s="40" t="str">
        <f>IF($A257=2,IF(ISNUMBER(REGION!DW257-Ukraine!DW257),REGION!DW257-Ukraine!DW257,""),"")</f>
        <v/>
      </c>
      <c r="Q257" s="40" t="str">
        <f>IF($A257=2,IF(ISNUMBER(REGION!DX257-Ukraine!DX257),REGION!DX257-Ukraine!DX257,""),"")</f>
        <v/>
      </c>
      <c r="R257" s="41" t="str">
        <f>IF($A257=2,IF(ISNUMBER(REGION!DY257-Ukraine!DY257),REGION!DY257-Ukraine!DY257,""),"")</f>
        <v/>
      </c>
      <c r="S257" s="44" t="str">
        <f t="shared" si="16"/>
        <v/>
      </c>
      <c r="T257" s="1" t="str">
        <f t="shared" si="19"/>
        <v/>
      </c>
      <c r="V257" s="1" t="str">
        <f t="shared" si="17"/>
        <v/>
      </c>
      <c r="W257" s="40" t="str">
        <f>IF(V257&gt;1,Employment!$S257,"")</f>
        <v/>
      </c>
    </row>
    <row r="258" spans="1:23" ht="10.5" x14ac:dyDescent="0.25">
      <c r="A258" s="39" t="str">
        <f>'Industry selection'!C258</f>
        <v/>
      </c>
      <c r="B258" s="2">
        <v>64</v>
      </c>
      <c r="C258" s="2" t="s">
        <v>525</v>
      </c>
      <c r="D258" s="40" t="str">
        <f>IF($A258=2,IF(ISNUMBER(REGION!DT258-REGION!DT$4),REGION!DT258-REGION!DT$4,""),"")</f>
        <v/>
      </c>
      <c r="E258" s="40" t="str">
        <f>IF($A258=2,IF(ISNUMBER(REGION!DU258-REGION!DU$4),REGION!DU258-REGION!DU$4,""),"")</f>
        <v/>
      </c>
      <c r="F258" s="40" t="str">
        <f>IF($A258=2,IF(ISNUMBER(REGION!DV258-REGION!DV$4),REGION!DV258-REGION!DV$4,""),"")</f>
        <v/>
      </c>
      <c r="G258" s="40" t="str">
        <f>IF($A258=2,IF(ISNUMBER(REGION!DW258-REGION!DW$4),REGION!DW258-REGION!DW$4,""),"")</f>
        <v/>
      </c>
      <c r="H258" s="40" t="str">
        <f>IF($A258=2,IF(ISNUMBER(REGION!DX258-REGION!DX$4),REGION!DX258-REGION!DX$4,""),"")</f>
        <v/>
      </c>
      <c r="I258" s="41" t="str">
        <f>IF($A258=2,IF(ISNUMBER(REGION!DY258-REGION!DY$4),REGION!DY258-REGION!DY$4,""),"")</f>
        <v/>
      </c>
      <c r="J258" s="44" t="str">
        <f t="shared" si="15"/>
        <v/>
      </c>
      <c r="K258" s="1" t="str">
        <f t="shared" si="18"/>
        <v/>
      </c>
      <c r="M258" s="40" t="str">
        <f>IF($A258=2,IF(ISNUMBER(REGION!DT258-Ukraine!DT258),REGION!DT258-Ukraine!DT258,""),"")</f>
        <v/>
      </c>
      <c r="N258" s="40" t="str">
        <f>IF($A258=2,IF(ISNUMBER(REGION!DU258-Ukraine!DU258),REGION!DU258-Ukraine!DU258,""),"")</f>
        <v/>
      </c>
      <c r="O258" s="40" t="str">
        <f>IF($A258=2,IF(ISNUMBER(REGION!DV258-Ukraine!DV258),REGION!DV258-Ukraine!DV258,""),"")</f>
        <v/>
      </c>
      <c r="P258" s="40" t="str">
        <f>IF($A258=2,IF(ISNUMBER(REGION!DW258-Ukraine!DW258),REGION!DW258-Ukraine!DW258,""),"")</f>
        <v/>
      </c>
      <c r="Q258" s="40" t="str">
        <f>IF($A258=2,IF(ISNUMBER(REGION!DX258-Ukraine!DX258),REGION!DX258-Ukraine!DX258,""),"")</f>
        <v/>
      </c>
      <c r="R258" s="41" t="str">
        <f>IF($A258=2,IF(ISNUMBER(REGION!DY258-Ukraine!DY258),REGION!DY258-Ukraine!DY258,""),"")</f>
        <v/>
      </c>
      <c r="S258" s="44" t="str">
        <f t="shared" si="16"/>
        <v/>
      </c>
      <c r="T258" s="1" t="str">
        <f t="shared" si="19"/>
        <v/>
      </c>
      <c r="V258" s="1" t="str">
        <f t="shared" si="17"/>
        <v/>
      </c>
      <c r="W258" s="40" t="str">
        <f>IF(V258&gt;1,Employment!$S258,"")</f>
        <v/>
      </c>
    </row>
    <row r="259" spans="1:23" ht="10.5" x14ac:dyDescent="0.25">
      <c r="A259" s="39">
        <f>'Industry selection'!C259</f>
        <v>1</v>
      </c>
      <c r="B259" s="2">
        <v>64.099999999999994</v>
      </c>
      <c r="C259" s="2" t="s">
        <v>527</v>
      </c>
      <c r="D259" s="40" t="str">
        <f>IF($A259=2,IF(ISNUMBER(REGION!DT259-REGION!DT$4),REGION!DT259-REGION!DT$4,""),"")</f>
        <v/>
      </c>
      <c r="E259" s="40" t="str">
        <f>IF($A259=2,IF(ISNUMBER(REGION!DU259-REGION!DU$4),REGION!DU259-REGION!DU$4,""),"")</f>
        <v/>
      </c>
      <c r="F259" s="40" t="str">
        <f>IF($A259=2,IF(ISNUMBER(REGION!DV259-REGION!DV$4),REGION!DV259-REGION!DV$4,""),"")</f>
        <v/>
      </c>
      <c r="G259" s="40" t="str">
        <f>IF($A259=2,IF(ISNUMBER(REGION!DW259-REGION!DW$4),REGION!DW259-REGION!DW$4,""),"")</f>
        <v/>
      </c>
      <c r="H259" s="40" t="str">
        <f>IF($A259=2,IF(ISNUMBER(REGION!DX259-REGION!DX$4),REGION!DX259-REGION!DX$4,""),"")</f>
        <v/>
      </c>
      <c r="I259" s="41" t="str">
        <f>IF($A259=2,IF(ISNUMBER(REGION!DY259-REGION!DY$4),REGION!DY259-REGION!DY$4,""),"")</f>
        <v/>
      </c>
      <c r="J259" s="44" t="str">
        <f t="shared" si="15"/>
        <v/>
      </c>
      <c r="K259" s="1" t="str">
        <f t="shared" si="18"/>
        <v/>
      </c>
      <c r="M259" s="40" t="str">
        <f>IF($A259=2,IF(ISNUMBER(REGION!DT259-Ukraine!DT259),REGION!DT259-Ukraine!DT259,""),"")</f>
        <v/>
      </c>
      <c r="N259" s="40" t="str">
        <f>IF($A259=2,IF(ISNUMBER(REGION!DU259-Ukraine!DU259),REGION!DU259-Ukraine!DU259,""),"")</f>
        <v/>
      </c>
      <c r="O259" s="40" t="str">
        <f>IF($A259=2,IF(ISNUMBER(REGION!DV259-Ukraine!DV259),REGION!DV259-Ukraine!DV259,""),"")</f>
        <v/>
      </c>
      <c r="P259" s="40" t="str">
        <f>IF($A259=2,IF(ISNUMBER(REGION!DW259-Ukraine!DW259),REGION!DW259-Ukraine!DW259,""),"")</f>
        <v/>
      </c>
      <c r="Q259" s="40" t="str">
        <f>IF($A259=2,IF(ISNUMBER(REGION!DX259-Ukraine!DX259),REGION!DX259-Ukraine!DX259,""),"")</f>
        <v/>
      </c>
      <c r="R259" s="41" t="str">
        <f>IF($A259=2,IF(ISNUMBER(REGION!DY259-Ukraine!DY259),REGION!DY259-Ukraine!DY259,""),"")</f>
        <v/>
      </c>
      <c r="S259" s="44" t="str">
        <f t="shared" si="16"/>
        <v/>
      </c>
      <c r="T259" s="1" t="str">
        <f t="shared" si="19"/>
        <v/>
      </c>
      <c r="V259" s="1" t="str">
        <f t="shared" si="17"/>
        <v/>
      </c>
      <c r="W259" s="40" t="str">
        <f>IF(V259&gt;1,Employment!$S259,"")</f>
        <v/>
      </c>
    </row>
    <row r="260" spans="1:23" ht="10.5" x14ac:dyDescent="0.25">
      <c r="A260" s="39">
        <f>'Industry selection'!C260</f>
        <v>1</v>
      </c>
      <c r="B260" s="2">
        <v>64.2</v>
      </c>
      <c r="C260" s="2" t="s">
        <v>529</v>
      </c>
      <c r="D260" s="40" t="str">
        <f>IF($A260=2,IF(ISNUMBER(REGION!DT260-REGION!DT$4),REGION!DT260-REGION!DT$4,""),"")</f>
        <v/>
      </c>
      <c r="E260" s="40" t="str">
        <f>IF($A260=2,IF(ISNUMBER(REGION!DU260-REGION!DU$4),REGION!DU260-REGION!DU$4,""),"")</f>
        <v/>
      </c>
      <c r="F260" s="40" t="str">
        <f>IF($A260=2,IF(ISNUMBER(REGION!DV260-REGION!DV$4),REGION!DV260-REGION!DV$4,""),"")</f>
        <v/>
      </c>
      <c r="G260" s="40" t="str">
        <f>IF($A260=2,IF(ISNUMBER(REGION!DW260-REGION!DW$4),REGION!DW260-REGION!DW$4,""),"")</f>
        <v/>
      </c>
      <c r="H260" s="40" t="str">
        <f>IF($A260=2,IF(ISNUMBER(REGION!DX260-REGION!DX$4),REGION!DX260-REGION!DX$4,""),"")</f>
        <v/>
      </c>
      <c r="I260" s="41" t="str">
        <f>IF($A260=2,IF(ISNUMBER(REGION!DY260-REGION!DY$4),REGION!DY260-REGION!DY$4,""),"")</f>
        <v/>
      </c>
      <c r="J260" s="44" t="str">
        <f t="shared" si="15"/>
        <v/>
      </c>
      <c r="K260" s="1" t="str">
        <f t="shared" si="18"/>
        <v/>
      </c>
      <c r="M260" s="40" t="str">
        <f>IF($A260=2,IF(ISNUMBER(REGION!DT260-Ukraine!DT260),REGION!DT260-Ukraine!DT260,""),"")</f>
        <v/>
      </c>
      <c r="N260" s="40" t="str">
        <f>IF($A260=2,IF(ISNUMBER(REGION!DU260-Ukraine!DU260),REGION!DU260-Ukraine!DU260,""),"")</f>
        <v/>
      </c>
      <c r="O260" s="40" t="str">
        <f>IF($A260=2,IF(ISNUMBER(REGION!DV260-Ukraine!DV260),REGION!DV260-Ukraine!DV260,""),"")</f>
        <v/>
      </c>
      <c r="P260" s="40" t="str">
        <f>IF($A260=2,IF(ISNUMBER(REGION!DW260-Ukraine!DW260),REGION!DW260-Ukraine!DW260,""),"")</f>
        <v/>
      </c>
      <c r="Q260" s="40" t="str">
        <f>IF($A260=2,IF(ISNUMBER(REGION!DX260-Ukraine!DX260),REGION!DX260-Ukraine!DX260,""),"")</f>
        <v/>
      </c>
      <c r="R260" s="41" t="str">
        <f>IF($A260=2,IF(ISNUMBER(REGION!DY260-Ukraine!DY260),REGION!DY260-Ukraine!DY260,""),"")</f>
        <v/>
      </c>
      <c r="S260" s="44" t="str">
        <f t="shared" si="16"/>
        <v/>
      </c>
      <c r="T260" s="1" t="str">
        <f t="shared" si="19"/>
        <v/>
      </c>
      <c r="V260" s="1" t="str">
        <f t="shared" si="17"/>
        <v/>
      </c>
      <c r="W260" s="40" t="str">
        <f>IF(V260&gt;1,Employment!$S260,"")</f>
        <v/>
      </c>
    </row>
    <row r="261" spans="1:23" ht="10.5" x14ac:dyDescent="0.25">
      <c r="A261" s="39">
        <f>'Industry selection'!C261</f>
        <v>1</v>
      </c>
      <c r="B261" s="2">
        <v>64.3</v>
      </c>
      <c r="C261" s="2" t="s">
        <v>531</v>
      </c>
      <c r="D261" s="40" t="str">
        <f>IF($A261=2,IF(ISNUMBER(REGION!DT261-REGION!DT$4),REGION!DT261-REGION!DT$4,""),"")</f>
        <v/>
      </c>
      <c r="E261" s="40" t="str">
        <f>IF($A261=2,IF(ISNUMBER(REGION!DU261-REGION!DU$4),REGION!DU261-REGION!DU$4,""),"")</f>
        <v/>
      </c>
      <c r="F261" s="40" t="str">
        <f>IF($A261=2,IF(ISNUMBER(REGION!DV261-REGION!DV$4),REGION!DV261-REGION!DV$4,""),"")</f>
        <v/>
      </c>
      <c r="G261" s="40" t="str">
        <f>IF($A261=2,IF(ISNUMBER(REGION!DW261-REGION!DW$4),REGION!DW261-REGION!DW$4,""),"")</f>
        <v/>
      </c>
      <c r="H261" s="40" t="str">
        <f>IF($A261=2,IF(ISNUMBER(REGION!DX261-REGION!DX$4),REGION!DX261-REGION!DX$4,""),"")</f>
        <v/>
      </c>
      <c r="I261" s="41" t="str">
        <f>IF($A261=2,IF(ISNUMBER(REGION!DY261-REGION!DY$4),REGION!DY261-REGION!DY$4,""),"")</f>
        <v/>
      </c>
      <c r="J261" s="44" t="str">
        <f t="shared" ref="J261:J324" si="20">IF($A261=2,COUNTIF(D261:H261,"&gt;"&amp;0),"")</f>
        <v/>
      </c>
      <c r="K261" s="1" t="str">
        <f t="shared" si="18"/>
        <v/>
      </c>
      <c r="M261" s="40" t="str">
        <f>IF($A261=2,IF(ISNUMBER(REGION!DT261-Ukraine!DT261),REGION!DT261-Ukraine!DT261,""),"")</f>
        <v/>
      </c>
      <c r="N261" s="40" t="str">
        <f>IF($A261=2,IF(ISNUMBER(REGION!DU261-Ukraine!DU261),REGION!DU261-Ukraine!DU261,""),"")</f>
        <v/>
      </c>
      <c r="O261" s="40" t="str">
        <f>IF($A261=2,IF(ISNUMBER(REGION!DV261-Ukraine!DV261),REGION!DV261-Ukraine!DV261,""),"")</f>
        <v/>
      </c>
      <c r="P261" s="40" t="str">
        <f>IF($A261=2,IF(ISNUMBER(REGION!DW261-Ukraine!DW261),REGION!DW261-Ukraine!DW261,""),"")</f>
        <v/>
      </c>
      <c r="Q261" s="40" t="str">
        <f>IF($A261=2,IF(ISNUMBER(REGION!DX261-Ukraine!DX261),REGION!DX261-Ukraine!DX261,""),"")</f>
        <v/>
      </c>
      <c r="R261" s="41" t="str">
        <f>IF($A261=2,IF(ISNUMBER(REGION!DY261-Ukraine!DY261),REGION!DY261-Ukraine!DY261,""),"")</f>
        <v/>
      </c>
      <c r="S261" s="44" t="str">
        <f t="shared" ref="S261:S324" si="21">IF($A261=2,COUNTIF(M261:Q261,"&gt;"&amp;0),"")</f>
        <v/>
      </c>
      <c r="T261" s="1" t="str">
        <f t="shared" si="19"/>
        <v/>
      </c>
      <c r="V261" s="1" t="str">
        <f t="shared" si="17"/>
        <v/>
      </c>
      <c r="W261" s="40" t="str">
        <f>IF(V261&gt;1,Employment!$S261,"")</f>
        <v/>
      </c>
    </row>
    <row r="262" spans="1:23" ht="10.5" x14ac:dyDescent="0.25">
      <c r="A262" s="39">
        <f>'Industry selection'!C262</f>
        <v>2</v>
      </c>
      <c r="B262" s="2">
        <v>64.900000000000006</v>
      </c>
      <c r="C262" s="2" t="s">
        <v>533</v>
      </c>
      <c r="D262" s="40">
        <f>IF($A262=2,IF(ISNUMBER(REGION!DT262-REGION!DT$4),REGION!DT262-REGION!DT$4,""),"")</f>
        <v>0.29809396791610832</v>
      </c>
      <c r="E262" s="40">
        <f>IF($A262=2,IF(ISNUMBER(REGION!DU262-REGION!DU$4),REGION!DU262-REGION!DU$4,""),"")</f>
        <v>-0.15237099976126744</v>
      </c>
      <c r="F262" s="40" t="str">
        <f>IF($A262=2,IF(ISNUMBER(REGION!DV262-REGION!DV$4),REGION!DV262-REGION!DV$4,""),"")</f>
        <v/>
      </c>
      <c r="G262" s="40" t="str">
        <f>IF($A262=2,IF(ISNUMBER(REGION!DW262-REGION!DW$4),REGION!DW262-REGION!DW$4,""),"")</f>
        <v/>
      </c>
      <c r="H262" s="40" t="str">
        <f>IF($A262=2,IF(ISNUMBER(REGION!DX262-REGION!DX$4),REGION!DX262-REGION!DX$4,""),"")</f>
        <v/>
      </c>
      <c r="I262" s="41" t="str">
        <f>IF($A262=2,IF(ISNUMBER(REGION!DY262-REGION!DY$4),REGION!DY262-REGION!DY$4,""),"")</f>
        <v/>
      </c>
      <c r="J262" s="44">
        <f t="shared" si="20"/>
        <v>1</v>
      </c>
      <c r="K262" s="1">
        <f t="shared" si="18"/>
        <v>0</v>
      </c>
      <c r="M262" s="40">
        <f>IF($A262=2,IF(ISNUMBER(REGION!DT262-Ukraine!DT262),REGION!DT262-Ukraine!DT262,""),"")</f>
        <v>0.4281170222050843</v>
      </c>
      <c r="N262" s="40">
        <f>IF($A262=2,IF(ISNUMBER(REGION!DU262-Ukraine!DU262),REGION!DU262-Ukraine!DU262,""),"")</f>
        <v>-0.10357082208409785</v>
      </c>
      <c r="O262" s="40" t="str">
        <f>IF($A262=2,IF(ISNUMBER(REGION!DV262-Ukraine!DV262),REGION!DV262-Ukraine!DV262,""),"")</f>
        <v/>
      </c>
      <c r="P262" s="40" t="str">
        <f>IF($A262=2,IF(ISNUMBER(REGION!DW262-Ukraine!DW262),REGION!DW262-Ukraine!DW262,""),"")</f>
        <v/>
      </c>
      <c r="Q262" s="40" t="str">
        <f>IF($A262=2,IF(ISNUMBER(REGION!DX262-Ukraine!DX262),REGION!DX262-Ukraine!DX262,""),"")</f>
        <v/>
      </c>
      <c r="R262" s="41" t="str">
        <f>IF($A262=2,IF(ISNUMBER(REGION!DY262-Ukraine!DY262),REGION!DY262-Ukraine!DY262,""),"")</f>
        <v/>
      </c>
      <c r="S262" s="44">
        <f t="shared" si="21"/>
        <v>1</v>
      </c>
      <c r="T262" s="1">
        <f t="shared" si="19"/>
        <v>0</v>
      </c>
      <c r="V262" s="1">
        <f t="shared" ref="V262:V325" si="22">IF($A262=2,SUM(K262,T262),"")</f>
        <v>0</v>
      </c>
      <c r="W262" s="40" t="str">
        <f>IF(V262&gt;1,Employment!$S262,"")</f>
        <v/>
      </c>
    </row>
    <row r="263" spans="1:23" ht="10.5" x14ac:dyDescent="0.25">
      <c r="A263" s="39">
        <f>'Industry selection'!C263</f>
        <v>1</v>
      </c>
      <c r="B263" s="2">
        <v>65</v>
      </c>
      <c r="C263" s="2" t="s">
        <v>535</v>
      </c>
      <c r="D263" s="40" t="str">
        <f>IF($A263=2,IF(ISNUMBER(REGION!DT263-REGION!DT$4),REGION!DT263-REGION!DT$4,""),"")</f>
        <v/>
      </c>
      <c r="E263" s="40" t="str">
        <f>IF($A263=2,IF(ISNUMBER(REGION!DU263-REGION!DU$4),REGION!DU263-REGION!DU$4,""),"")</f>
        <v/>
      </c>
      <c r="F263" s="40" t="str">
        <f>IF($A263=2,IF(ISNUMBER(REGION!DV263-REGION!DV$4),REGION!DV263-REGION!DV$4,""),"")</f>
        <v/>
      </c>
      <c r="G263" s="40" t="str">
        <f>IF($A263=2,IF(ISNUMBER(REGION!DW263-REGION!DW$4),REGION!DW263-REGION!DW$4,""),"")</f>
        <v/>
      </c>
      <c r="H263" s="40" t="str">
        <f>IF($A263=2,IF(ISNUMBER(REGION!DX263-REGION!DX$4),REGION!DX263-REGION!DX$4,""),"")</f>
        <v/>
      </c>
      <c r="I263" s="41" t="str">
        <f>IF($A263=2,IF(ISNUMBER(REGION!DY263-REGION!DY$4),REGION!DY263-REGION!DY$4,""),"")</f>
        <v/>
      </c>
      <c r="J263" s="44" t="str">
        <f t="shared" si="20"/>
        <v/>
      </c>
      <c r="K263" s="1" t="str">
        <f t="shared" si="18"/>
        <v/>
      </c>
      <c r="M263" s="40" t="str">
        <f>IF($A263=2,IF(ISNUMBER(REGION!DT263-Ukraine!DT263),REGION!DT263-Ukraine!DT263,""),"")</f>
        <v/>
      </c>
      <c r="N263" s="40" t="str">
        <f>IF($A263=2,IF(ISNUMBER(REGION!DU263-Ukraine!DU263),REGION!DU263-Ukraine!DU263,""),"")</f>
        <v/>
      </c>
      <c r="O263" s="40" t="str">
        <f>IF($A263=2,IF(ISNUMBER(REGION!DV263-Ukraine!DV263),REGION!DV263-Ukraine!DV263,""),"")</f>
        <v/>
      </c>
      <c r="P263" s="40" t="str">
        <f>IF($A263=2,IF(ISNUMBER(REGION!DW263-Ukraine!DW263),REGION!DW263-Ukraine!DW263,""),"")</f>
        <v/>
      </c>
      <c r="Q263" s="40" t="str">
        <f>IF($A263=2,IF(ISNUMBER(REGION!DX263-Ukraine!DX263),REGION!DX263-Ukraine!DX263,""),"")</f>
        <v/>
      </c>
      <c r="R263" s="41" t="str">
        <f>IF($A263=2,IF(ISNUMBER(REGION!DY263-Ukraine!DY263),REGION!DY263-Ukraine!DY263,""),"")</f>
        <v/>
      </c>
      <c r="S263" s="44" t="str">
        <f t="shared" si="21"/>
        <v/>
      </c>
      <c r="T263" s="1" t="str">
        <f t="shared" si="19"/>
        <v/>
      </c>
      <c r="V263" s="1" t="str">
        <f t="shared" si="22"/>
        <v/>
      </c>
      <c r="W263" s="40" t="str">
        <f>IF(V263&gt;1,Employment!$S263,"")</f>
        <v/>
      </c>
    </row>
    <row r="264" spans="1:23" ht="10.5" x14ac:dyDescent="0.25">
      <c r="A264" s="39">
        <f>'Industry selection'!C264</f>
        <v>1</v>
      </c>
      <c r="B264" s="2">
        <v>65.099999999999994</v>
      </c>
      <c r="C264" s="2" t="s">
        <v>537</v>
      </c>
      <c r="D264" s="40" t="str">
        <f>IF($A264=2,IF(ISNUMBER(REGION!DT264-REGION!DT$4),REGION!DT264-REGION!DT$4,""),"")</f>
        <v/>
      </c>
      <c r="E264" s="40" t="str">
        <f>IF($A264=2,IF(ISNUMBER(REGION!DU264-REGION!DU$4),REGION!DU264-REGION!DU$4,""),"")</f>
        <v/>
      </c>
      <c r="F264" s="40" t="str">
        <f>IF($A264=2,IF(ISNUMBER(REGION!DV264-REGION!DV$4),REGION!DV264-REGION!DV$4,""),"")</f>
        <v/>
      </c>
      <c r="G264" s="40" t="str">
        <f>IF($A264=2,IF(ISNUMBER(REGION!DW264-REGION!DW$4),REGION!DW264-REGION!DW$4,""),"")</f>
        <v/>
      </c>
      <c r="H264" s="40" t="str">
        <f>IF($A264=2,IF(ISNUMBER(REGION!DX264-REGION!DX$4),REGION!DX264-REGION!DX$4,""),"")</f>
        <v/>
      </c>
      <c r="I264" s="41" t="str">
        <f>IF($A264=2,IF(ISNUMBER(REGION!DY264-REGION!DY$4),REGION!DY264-REGION!DY$4,""),"")</f>
        <v/>
      </c>
      <c r="J264" s="44" t="str">
        <f t="shared" si="20"/>
        <v/>
      </c>
      <c r="K264" s="1" t="str">
        <f t="shared" ref="K264:K327" si="23">IF(AND($A264=2,I264&gt;0),IF(ISNUMBER(J264),IF(J264&gt;=K$2,1,0),""),"")</f>
        <v/>
      </c>
      <c r="M264" s="40" t="str">
        <f>IF($A264=2,IF(ISNUMBER(REGION!DT264-Ukraine!DT264),REGION!DT264-Ukraine!DT264,""),"")</f>
        <v/>
      </c>
      <c r="N264" s="40" t="str">
        <f>IF($A264=2,IF(ISNUMBER(REGION!DU264-Ukraine!DU264),REGION!DU264-Ukraine!DU264,""),"")</f>
        <v/>
      </c>
      <c r="O264" s="40" t="str">
        <f>IF($A264=2,IF(ISNUMBER(REGION!DV264-Ukraine!DV264),REGION!DV264-Ukraine!DV264,""),"")</f>
        <v/>
      </c>
      <c r="P264" s="40" t="str">
        <f>IF($A264=2,IF(ISNUMBER(REGION!DW264-Ukraine!DW264),REGION!DW264-Ukraine!DW264,""),"")</f>
        <v/>
      </c>
      <c r="Q264" s="40" t="str">
        <f>IF($A264=2,IF(ISNUMBER(REGION!DX264-Ukraine!DX264),REGION!DX264-Ukraine!DX264,""),"")</f>
        <v/>
      </c>
      <c r="R264" s="41" t="str">
        <f>IF($A264=2,IF(ISNUMBER(REGION!DY264-Ukraine!DY264),REGION!DY264-Ukraine!DY264,""),"")</f>
        <v/>
      </c>
      <c r="S264" s="44" t="str">
        <f t="shared" si="21"/>
        <v/>
      </c>
      <c r="T264" s="1" t="str">
        <f t="shared" ref="T264:T327" si="24">IF(AND($A264=2,R264&gt;0),IF(ISNUMBER(S264),IF(S264&gt;=T$2,1,0),""),"")</f>
        <v/>
      </c>
      <c r="V264" s="1" t="str">
        <f t="shared" si="22"/>
        <v/>
      </c>
      <c r="W264" s="40" t="str">
        <f>IF(V264&gt;1,Employment!$S264,"")</f>
        <v/>
      </c>
    </row>
    <row r="265" spans="1:23" ht="10.5" x14ac:dyDescent="0.25">
      <c r="A265" s="39">
        <f>'Industry selection'!C265</f>
        <v>1</v>
      </c>
      <c r="B265" s="2">
        <v>65.2</v>
      </c>
      <c r="C265" s="2" t="s">
        <v>539</v>
      </c>
      <c r="D265" s="40" t="str">
        <f>IF($A265=2,IF(ISNUMBER(REGION!DT265-REGION!DT$4),REGION!DT265-REGION!DT$4,""),"")</f>
        <v/>
      </c>
      <c r="E265" s="40" t="str">
        <f>IF($A265=2,IF(ISNUMBER(REGION!DU265-REGION!DU$4),REGION!DU265-REGION!DU$4,""),"")</f>
        <v/>
      </c>
      <c r="F265" s="40" t="str">
        <f>IF($A265=2,IF(ISNUMBER(REGION!DV265-REGION!DV$4),REGION!DV265-REGION!DV$4,""),"")</f>
        <v/>
      </c>
      <c r="G265" s="40" t="str">
        <f>IF($A265=2,IF(ISNUMBER(REGION!DW265-REGION!DW$4),REGION!DW265-REGION!DW$4,""),"")</f>
        <v/>
      </c>
      <c r="H265" s="40" t="str">
        <f>IF($A265=2,IF(ISNUMBER(REGION!DX265-REGION!DX$4),REGION!DX265-REGION!DX$4,""),"")</f>
        <v/>
      </c>
      <c r="I265" s="41" t="str">
        <f>IF($A265=2,IF(ISNUMBER(REGION!DY265-REGION!DY$4),REGION!DY265-REGION!DY$4,""),"")</f>
        <v/>
      </c>
      <c r="J265" s="44" t="str">
        <f t="shared" si="20"/>
        <v/>
      </c>
      <c r="K265" s="1" t="str">
        <f t="shared" si="23"/>
        <v/>
      </c>
      <c r="M265" s="40" t="str">
        <f>IF($A265=2,IF(ISNUMBER(REGION!DT265-Ukraine!DT265),REGION!DT265-Ukraine!DT265,""),"")</f>
        <v/>
      </c>
      <c r="N265" s="40" t="str">
        <f>IF($A265=2,IF(ISNUMBER(REGION!DU265-Ukraine!DU265),REGION!DU265-Ukraine!DU265,""),"")</f>
        <v/>
      </c>
      <c r="O265" s="40" t="str">
        <f>IF($A265=2,IF(ISNUMBER(REGION!DV265-Ukraine!DV265),REGION!DV265-Ukraine!DV265,""),"")</f>
        <v/>
      </c>
      <c r="P265" s="40" t="str">
        <f>IF($A265=2,IF(ISNUMBER(REGION!DW265-Ukraine!DW265),REGION!DW265-Ukraine!DW265,""),"")</f>
        <v/>
      </c>
      <c r="Q265" s="40" t="str">
        <f>IF($A265=2,IF(ISNUMBER(REGION!DX265-Ukraine!DX265),REGION!DX265-Ukraine!DX265,""),"")</f>
        <v/>
      </c>
      <c r="R265" s="41" t="str">
        <f>IF($A265=2,IF(ISNUMBER(REGION!DY265-Ukraine!DY265),REGION!DY265-Ukraine!DY265,""),"")</f>
        <v/>
      </c>
      <c r="S265" s="44" t="str">
        <f t="shared" si="21"/>
        <v/>
      </c>
      <c r="T265" s="1" t="str">
        <f t="shared" si="24"/>
        <v/>
      </c>
      <c r="V265" s="1" t="str">
        <f t="shared" si="22"/>
        <v/>
      </c>
      <c r="W265" s="40" t="str">
        <f>IF(V265&gt;1,Employment!$S265,"")</f>
        <v/>
      </c>
    </row>
    <row r="266" spans="1:23" ht="10.5" x14ac:dyDescent="0.25">
      <c r="A266" s="39">
        <f>'Industry selection'!C266</f>
        <v>1</v>
      </c>
      <c r="B266" s="2">
        <v>65.3</v>
      </c>
      <c r="C266" s="2" t="s">
        <v>541</v>
      </c>
      <c r="D266" s="40" t="str">
        <f>IF($A266=2,IF(ISNUMBER(REGION!DT266-REGION!DT$4),REGION!DT266-REGION!DT$4,""),"")</f>
        <v/>
      </c>
      <c r="E266" s="40" t="str">
        <f>IF($A266=2,IF(ISNUMBER(REGION!DU266-REGION!DU$4),REGION!DU266-REGION!DU$4,""),"")</f>
        <v/>
      </c>
      <c r="F266" s="40" t="str">
        <f>IF($A266=2,IF(ISNUMBER(REGION!DV266-REGION!DV$4),REGION!DV266-REGION!DV$4,""),"")</f>
        <v/>
      </c>
      <c r="G266" s="40" t="str">
        <f>IF($A266=2,IF(ISNUMBER(REGION!DW266-REGION!DW$4),REGION!DW266-REGION!DW$4,""),"")</f>
        <v/>
      </c>
      <c r="H266" s="40" t="str">
        <f>IF($A266=2,IF(ISNUMBER(REGION!DX266-REGION!DX$4),REGION!DX266-REGION!DX$4,""),"")</f>
        <v/>
      </c>
      <c r="I266" s="41" t="str">
        <f>IF($A266=2,IF(ISNUMBER(REGION!DY266-REGION!DY$4),REGION!DY266-REGION!DY$4,""),"")</f>
        <v/>
      </c>
      <c r="J266" s="44" t="str">
        <f t="shared" si="20"/>
        <v/>
      </c>
      <c r="K266" s="1" t="str">
        <f t="shared" si="23"/>
        <v/>
      </c>
      <c r="M266" s="40" t="str">
        <f>IF($A266=2,IF(ISNUMBER(REGION!DT266-Ukraine!DT266),REGION!DT266-Ukraine!DT266,""),"")</f>
        <v/>
      </c>
      <c r="N266" s="40" t="str">
        <f>IF($A266=2,IF(ISNUMBER(REGION!DU266-Ukraine!DU266),REGION!DU266-Ukraine!DU266,""),"")</f>
        <v/>
      </c>
      <c r="O266" s="40" t="str">
        <f>IF($A266=2,IF(ISNUMBER(REGION!DV266-Ukraine!DV266),REGION!DV266-Ukraine!DV266,""),"")</f>
        <v/>
      </c>
      <c r="P266" s="40" t="str">
        <f>IF($A266=2,IF(ISNUMBER(REGION!DW266-Ukraine!DW266),REGION!DW266-Ukraine!DW266,""),"")</f>
        <v/>
      </c>
      <c r="Q266" s="40" t="str">
        <f>IF($A266=2,IF(ISNUMBER(REGION!DX266-Ukraine!DX266),REGION!DX266-Ukraine!DX266,""),"")</f>
        <v/>
      </c>
      <c r="R266" s="41" t="str">
        <f>IF($A266=2,IF(ISNUMBER(REGION!DY266-Ukraine!DY266),REGION!DY266-Ukraine!DY266,""),"")</f>
        <v/>
      </c>
      <c r="S266" s="44" t="str">
        <f t="shared" si="21"/>
        <v/>
      </c>
      <c r="T266" s="1" t="str">
        <f t="shared" si="24"/>
        <v/>
      </c>
      <c r="V266" s="1" t="str">
        <f t="shared" si="22"/>
        <v/>
      </c>
      <c r="W266" s="40" t="str">
        <f>IF(V266&gt;1,Employment!$S266,"")</f>
        <v/>
      </c>
    </row>
    <row r="267" spans="1:23" ht="10.5" x14ac:dyDescent="0.25">
      <c r="A267" s="39" t="str">
        <f>'Industry selection'!C267</f>
        <v/>
      </c>
      <c r="B267" s="2">
        <v>66</v>
      </c>
      <c r="C267" s="2" t="s">
        <v>543</v>
      </c>
      <c r="D267" s="40" t="str">
        <f>IF($A267=2,IF(ISNUMBER(REGION!DT267-REGION!DT$4),REGION!DT267-REGION!DT$4,""),"")</f>
        <v/>
      </c>
      <c r="E267" s="40" t="str">
        <f>IF($A267=2,IF(ISNUMBER(REGION!DU267-REGION!DU$4),REGION!DU267-REGION!DU$4,""),"")</f>
        <v/>
      </c>
      <c r="F267" s="40" t="str">
        <f>IF($A267=2,IF(ISNUMBER(REGION!DV267-REGION!DV$4),REGION!DV267-REGION!DV$4,""),"")</f>
        <v/>
      </c>
      <c r="G267" s="40" t="str">
        <f>IF($A267=2,IF(ISNUMBER(REGION!DW267-REGION!DW$4),REGION!DW267-REGION!DW$4,""),"")</f>
        <v/>
      </c>
      <c r="H267" s="40" t="str">
        <f>IF($A267=2,IF(ISNUMBER(REGION!DX267-REGION!DX$4),REGION!DX267-REGION!DX$4,""),"")</f>
        <v/>
      </c>
      <c r="I267" s="41" t="str">
        <f>IF($A267=2,IF(ISNUMBER(REGION!DY267-REGION!DY$4),REGION!DY267-REGION!DY$4,""),"")</f>
        <v/>
      </c>
      <c r="J267" s="44" t="str">
        <f t="shared" si="20"/>
        <v/>
      </c>
      <c r="K267" s="1" t="str">
        <f t="shared" si="23"/>
        <v/>
      </c>
      <c r="M267" s="40" t="str">
        <f>IF($A267=2,IF(ISNUMBER(REGION!DT267-Ukraine!DT267),REGION!DT267-Ukraine!DT267,""),"")</f>
        <v/>
      </c>
      <c r="N267" s="40" t="str">
        <f>IF($A267=2,IF(ISNUMBER(REGION!DU267-Ukraine!DU267),REGION!DU267-Ukraine!DU267,""),"")</f>
        <v/>
      </c>
      <c r="O267" s="40" t="str">
        <f>IF($A267=2,IF(ISNUMBER(REGION!DV267-Ukraine!DV267),REGION!DV267-Ukraine!DV267,""),"")</f>
        <v/>
      </c>
      <c r="P267" s="40" t="str">
        <f>IF($A267=2,IF(ISNUMBER(REGION!DW267-Ukraine!DW267),REGION!DW267-Ukraine!DW267,""),"")</f>
        <v/>
      </c>
      <c r="Q267" s="40" t="str">
        <f>IF($A267=2,IF(ISNUMBER(REGION!DX267-Ukraine!DX267),REGION!DX267-Ukraine!DX267,""),"")</f>
        <v/>
      </c>
      <c r="R267" s="41" t="str">
        <f>IF($A267=2,IF(ISNUMBER(REGION!DY267-Ukraine!DY267),REGION!DY267-Ukraine!DY267,""),"")</f>
        <v/>
      </c>
      <c r="S267" s="44" t="str">
        <f t="shared" si="21"/>
        <v/>
      </c>
      <c r="T267" s="1" t="str">
        <f t="shared" si="24"/>
        <v/>
      </c>
      <c r="V267" s="1" t="str">
        <f t="shared" si="22"/>
        <v/>
      </c>
      <c r="W267" s="40" t="str">
        <f>IF(V267&gt;1,Employment!$S267,"")</f>
        <v/>
      </c>
    </row>
    <row r="268" spans="1:23" ht="10.5" x14ac:dyDescent="0.25">
      <c r="A268" s="39">
        <f>'Industry selection'!C268</f>
        <v>2</v>
      </c>
      <c r="B268" s="2">
        <v>66.099999999999994</v>
      </c>
      <c r="C268" s="2" t="s">
        <v>545</v>
      </c>
      <c r="D268" s="40" t="str">
        <f>IF($A268=2,IF(ISNUMBER(REGION!DT268-REGION!DT$4),REGION!DT268-REGION!DT$4,""),"")</f>
        <v/>
      </c>
      <c r="E268" s="40">
        <f>IF($A268=2,IF(ISNUMBER(REGION!DU268-REGION!DU$4),REGION!DU268-REGION!DU$4,""),"")</f>
        <v>0.14942164363528621</v>
      </c>
      <c r="F268" s="40">
        <f>IF($A268=2,IF(ISNUMBER(REGION!DV268-REGION!DV$4),REGION!DV268-REGION!DV$4,""),"")</f>
        <v>-0.27479511675999402</v>
      </c>
      <c r="G268" s="40">
        <f>IF($A268=2,IF(ISNUMBER(REGION!DW268-REGION!DW$4),REGION!DW268-REGION!DW$4,""),"")</f>
        <v>0.3813923476450527</v>
      </c>
      <c r="H268" s="40" t="str">
        <f>IF($A268=2,IF(ISNUMBER(REGION!DX268-REGION!DX$4),REGION!DX268-REGION!DX$4,""),"")</f>
        <v/>
      </c>
      <c r="I268" s="41" t="str">
        <f>IF($A268=2,IF(ISNUMBER(REGION!DY268-REGION!DY$4),REGION!DY268-REGION!DY$4,""),"")</f>
        <v/>
      </c>
      <c r="J268" s="44">
        <f t="shared" si="20"/>
        <v>2</v>
      </c>
      <c r="K268" s="1">
        <f t="shared" si="23"/>
        <v>0</v>
      </c>
      <c r="M268" s="40" t="str">
        <f>IF($A268=2,IF(ISNUMBER(REGION!DT268-Ukraine!DT268),REGION!DT268-Ukraine!DT268,""),"")</f>
        <v/>
      </c>
      <c r="N268" s="40">
        <f>IF($A268=2,IF(ISNUMBER(REGION!DU268-Ukraine!DU268),REGION!DU268-Ukraine!DU268,""),"")</f>
        <v>0.55680367835735034</v>
      </c>
      <c r="O268" s="40">
        <f>IF($A268=2,IF(ISNUMBER(REGION!DV268-Ukraine!DV268),REGION!DV268-Ukraine!DV268,""),"")</f>
        <v>-0.2175287225784035</v>
      </c>
      <c r="P268" s="40">
        <f>IF($A268=2,IF(ISNUMBER(REGION!DW268-Ukraine!DW268),REGION!DW268-Ukraine!DW268,""),"")</f>
        <v>0.34142341773548068</v>
      </c>
      <c r="Q268" s="40" t="str">
        <f>IF($A268=2,IF(ISNUMBER(REGION!DX268-Ukraine!DX268),REGION!DX268-Ukraine!DX268,""),"")</f>
        <v/>
      </c>
      <c r="R268" s="41" t="str">
        <f>IF($A268=2,IF(ISNUMBER(REGION!DY268-Ukraine!DY268),REGION!DY268-Ukraine!DY268,""),"")</f>
        <v/>
      </c>
      <c r="S268" s="44">
        <f t="shared" si="21"/>
        <v>2</v>
      </c>
      <c r="T268" s="1">
        <f t="shared" si="24"/>
        <v>0</v>
      </c>
      <c r="V268" s="1">
        <f t="shared" si="22"/>
        <v>0</v>
      </c>
      <c r="W268" s="40" t="str">
        <f>IF(V268&gt;1,Employment!$S268,"")</f>
        <v/>
      </c>
    </row>
    <row r="269" spans="1:23" ht="10.5" x14ac:dyDescent="0.25">
      <c r="A269" s="39">
        <f>'Industry selection'!C269</f>
        <v>2</v>
      </c>
      <c r="B269" s="2">
        <v>66.2</v>
      </c>
      <c r="C269" s="2" t="s">
        <v>547</v>
      </c>
      <c r="D269" s="40" t="str">
        <f>IF($A269=2,IF(ISNUMBER(REGION!DT269-REGION!DT$4),REGION!DT269-REGION!DT$4,""),"")</f>
        <v/>
      </c>
      <c r="E269" s="40">
        <f>IF($A269=2,IF(ISNUMBER(REGION!DU269-REGION!DU$4),REGION!DU269-REGION!DU$4,""),"")</f>
        <v>0.92832235285514453</v>
      </c>
      <c r="F269" s="40">
        <f>IF($A269=2,IF(ISNUMBER(REGION!DV269-REGION!DV$4),REGION!DV269-REGION!DV$4,""),"")</f>
        <v>-0.71026732758854205</v>
      </c>
      <c r="G269" s="40">
        <f>IF($A269=2,IF(ISNUMBER(REGION!DW269-REGION!DW$4),REGION!DW269-REGION!DW$4,""),"")</f>
        <v>-0.2089602821287696</v>
      </c>
      <c r="H269" s="40" t="str">
        <f>IF($A269=2,IF(ISNUMBER(REGION!DX269-REGION!DX$4),REGION!DX269-REGION!DX$4,""),"")</f>
        <v/>
      </c>
      <c r="I269" s="41" t="str">
        <f>IF($A269=2,IF(ISNUMBER(REGION!DY269-REGION!DY$4),REGION!DY269-REGION!DY$4,""),"")</f>
        <v/>
      </c>
      <c r="J269" s="44">
        <f t="shared" si="20"/>
        <v>1</v>
      </c>
      <c r="K269" s="1">
        <f t="shared" si="23"/>
        <v>0</v>
      </c>
      <c r="M269" s="40" t="str">
        <f>IF($A269=2,IF(ISNUMBER(REGION!DT269-Ukraine!DT269),REGION!DT269-Ukraine!DT269,""),"")</f>
        <v/>
      </c>
      <c r="N269" s="40">
        <f>IF($A269=2,IF(ISNUMBER(REGION!DU269-Ukraine!DU269),REGION!DU269-Ukraine!DU269,""),"")</f>
        <v>0.3362428058157001</v>
      </c>
      <c r="O269" s="40">
        <f>IF($A269=2,IF(ISNUMBER(REGION!DV269-Ukraine!DV269),REGION!DV269-Ukraine!DV269,""),"")</f>
        <v>-0.5535599366502979</v>
      </c>
      <c r="P269" s="40">
        <f>IF($A269=2,IF(ISNUMBER(REGION!DW269-Ukraine!DW269),REGION!DW269-Ukraine!DW269,""),"")</f>
        <v>3.4107137445936297E-2</v>
      </c>
      <c r="Q269" s="40" t="str">
        <f>IF($A269=2,IF(ISNUMBER(REGION!DX269-Ukraine!DX269),REGION!DX269-Ukraine!DX269,""),"")</f>
        <v/>
      </c>
      <c r="R269" s="41" t="str">
        <f>IF($A269=2,IF(ISNUMBER(REGION!DY269-Ukraine!DY269),REGION!DY269-Ukraine!DY269,""),"")</f>
        <v/>
      </c>
      <c r="S269" s="44">
        <f t="shared" si="21"/>
        <v>2</v>
      </c>
      <c r="T269" s="1">
        <f t="shared" si="24"/>
        <v>0</v>
      </c>
      <c r="V269" s="1">
        <f t="shared" si="22"/>
        <v>0</v>
      </c>
      <c r="W269" s="40" t="str">
        <f>IF(V269&gt;1,Employment!$S269,"")</f>
        <v/>
      </c>
    </row>
    <row r="270" spans="1:23" ht="10.5" x14ac:dyDescent="0.25">
      <c r="A270" s="39">
        <f>'Industry selection'!C270</f>
        <v>1</v>
      </c>
      <c r="B270" s="2">
        <v>66.3</v>
      </c>
      <c r="C270" s="2" t="s">
        <v>549</v>
      </c>
      <c r="D270" s="40" t="str">
        <f>IF($A270=2,IF(ISNUMBER(REGION!DT270-REGION!DT$4),REGION!DT270-REGION!DT$4,""),"")</f>
        <v/>
      </c>
      <c r="E270" s="40" t="str">
        <f>IF($A270=2,IF(ISNUMBER(REGION!DU270-REGION!DU$4),REGION!DU270-REGION!DU$4,""),"")</f>
        <v/>
      </c>
      <c r="F270" s="40" t="str">
        <f>IF($A270=2,IF(ISNUMBER(REGION!DV270-REGION!DV$4),REGION!DV270-REGION!DV$4,""),"")</f>
        <v/>
      </c>
      <c r="G270" s="40" t="str">
        <f>IF($A270=2,IF(ISNUMBER(REGION!DW270-REGION!DW$4),REGION!DW270-REGION!DW$4,""),"")</f>
        <v/>
      </c>
      <c r="H270" s="40" t="str">
        <f>IF($A270=2,IF(ISNUMBER(REGION!DX270-REGION!DX$4),REGION!DX270-REGION!DX$4,""),"")</f>
        <v/>
      </c>
      <c r="I270" s="41" t="str">
        <f>IF($A270=2,IF(ISNUMBER(REGION!DY270-REGION!DY$4),REGION!DY270-REGION!DY$4,""),"")</f>
        <v/>
      </c>
      <c r="J270" s="44" t="str">
        <f t="shared" si="20"/>
        <v/>
      </c>
      <c r="K270" s="1" t="str">
        <f t="shared" si="23"/>
        <v/>
      </c>
      <c r="M270" s="40" t="str">
        <f>IF($A270=2,IF(ISNUMBER(REGION!DT270-Ukraine!DT270),REGION!DT270-Ukraine!DT270,""),"")</f>
        <v/>
      </c>
      <c r="N270" s="40" t="str">
        <f>IF($A270=2,IF(ISNUMBER(REGION!DU270-Ukraine!DU270),REGION!DU270-Ukraine!DU270,""),"")</f>
        <v/>
      </c>
      <c r="O270" s="40" t="str">
        <f>IF($A270=2,IF(ISNUMBER(REGION!DV270-Ukraine!DV270),REGION!DV270-Ukraine!DV270,""),"")</f>
        <v/>
      </c>
      <c r="P270" s="40" t="str">
        <f>IF($A270=2,IF(ISNUMBER(REGION!DW270-Ukraine!DW270),REGION!DW270-Ukraine!DW270,""),"")</f>
        <v/>
      </c>
      <c r="Q270" s="40" t="str">
        <f>IF($A270=2,IF(ISNUMBER(REGION!DX270-Ukraine!DX270),REGION!DX270-Ukraine!DX270,""),"")</f>
        <v/>
      </c>
      <c r="R270" s="41" t="str">
        <f>IF($A270=2,IF(ISNUMBER(REGION!DY270-Ukraine!DY270),REGION!DY270-Ukraine!DY270,""),"")</f>
        <v/>
      </c>
      <c r="S270" s="44" t="str">
        <f t="shared" si="21"/>
        <v/>
      </c>
      <c r="T270" s="1" t="str">
        <f t="shared" si="24"/>
        <v/>
      </c>
      <c r="V270" s="1" t="str">
        <f t="shared" si="22"/>
        <v/>
      </c>
      <c r="W270" s="40" t="str">
        <f>IF(V270&gt;1,Employment!$S270,"")</f>
        <v/>
      </c>
    </row>
    <row r="271" spans="1:23" ht="10.5" x14ac:dyDescent="0.25">
      <c r="A271" s="39" t="str">
        <f>'Industry selection'!C271</f>
        <v/>
      </c>
      <c r="B271" s="2" t="s">
        <v>551</v>
      </c>
      <c r="C271" s="2" t="s">
        <v>552</v>
      </c>
      <c r="D271" s="40" t="str">
        <f>IF($A271=2,IF(ISNUMBER(REGION!DT271-REGION!DT$4),REGION!DT271-REGION!DT$4,""),"")</f>
        <v/>
      </c>
      <c r="E271" s="40" t="str">
        <f>IF($A271=2,IF(ISNUMBER(REGION!DU271-REGION!DU$4),REGION!DU271-REGION!DU$4,""),"")</f>
        <v/>
      </c>
      <c r="F271" s="40" t="str">
        <f>IF($A271=2,IF(ISNUMBER(REGION!DV271-REGION!DV$4),REGION!DV271-REGION!DV$4,""),"")</f>
        <v/>
      </c>
      <c r="G271" s="40" t="str">
        <f>IF($A271=2,IF(ISNUMBER(REGION!DW271-REGION!DW$4),REGION!DW271-REGION!DW$4,""),"")</f>
        <v/>
      </c>
      <c r="H271" s="40" t="str">
        <f>IF($A271=2,IF(ISNUMBER(REGION!DX271-REGION!DX$4),REGION!DX271-REGION!DX$4,""),"")</f>
        <v/>
      </c>
      <c r="I271" s="41" t="str">
        <f>IF($A271=2,IF(ISNUMBER(REGION!DY271-REGION!DY$4),REGION!DY271-REGION!DY$4,""),"")</f>
        <v/>
      </c>
      <c r="J271" s="44" t="str">
        <f t="shared" si="20"/>
        <v/>
      </c>
      <c r="K271" s="1" t="str">
        <f t="shared" si="23"/>
        <v/>
      </c>
      <c r="M271" s="40" t="str">
        <f>IF($A271=2,IF(ISNUMBER(REGION!DT271-Ukraine!DT271),REGION!DT271-Ukraine!DT271,""),"")</f>
        <v/>
      </c>
      <c r="N271" s="40" t="str">
        <f>IF($A271=2,IF(ISNUMBER(REGION!DU271-Ukraine!DU271),REGION!DU271-Ukraine!DU271,""),"")</f>
        <v/>
      </c>
      <c r="O271" s="40" t="str">
        <f>IF($A271=2,IF(ISNUMBER(REGION!DV271-Ukraine!DV271),REGION!DV271-Ukraine!DV271,""),"")</f>
        <v/>
      </c>
      <c r="P271" s="40" t="str">
        <f>IF($A271=2,IF(ISNUMBER(REGION!DW271-Ukraine!DW271),REGION!DW271-Ukraine!DW271,""),"")</f>
        <v/>
      </c>
      <c r="Q271" s="40" t="str">
        <f>IF($A271=2,IF(ISNUMBER(REGION!DX271-Ukraine!DX271),REGION!DX271-Ukraine!DX271,""),"")</f>
        <v/>
      </c>
      <c r="R271" s="41" t="str">
        <f>IF($A271=2,IF(ISNUMBER(REGION!DY271-Ukraine!DY271),REGION!DY271-Ukraine!DY271,""),"")</f>
        <v/>
      </c>
      <c r="S271" s="44" t="str">
        <f t="shared" si="21"/>
        <v/>
      </c>
      <c r="T271" s="1" t="str">
        <f t="shared" si="24"/>
        <v/>
      </c>
      <c r="V271" s="1" t="str">
        <f t="shared" si="22"/>
        <v/>
      </c>
      <c r="W271" s="40" t="str">
        <f>IF(V271&gt;1,Employment!$S271,"")</f>
        <v/>
      </c>
    </row>
    <row r="272" spans="1:23" ht="10.5" x14ac:dyDescent="0.25">
      <c r="A272" s="39" t="str">
        <f>'Industry selection'!C272</f>
        <v/>
      </c>
      <c r="B272" s="2">
        <v>68</v>
      </c>
      <c r="C272" s="2" t="s">
        <v>553</v>
      </c>
      <c r="D272" s="40" t="str">
        <f>IF($A272=2,IF(ISNUMBER(REGION!DT272-REGION!DT$4),REGION!DT272-REGION!DT$4,""),"")</f>
        <v/>
      </c>
      <c r="E272" s="40" t="str">
        <f>IF($A272=2,IF(ISNUMBER(REGION!DU272-REGION!DU$4),REGION!DU272-REGION!DU$4,""),"")</f>
        <v/>
      </c>
      <c r="F272" s="40" t="str">
        <f>IF($A272=2,IF(ISNUMBER(REGION!DV272-REGION!DV$4),REGION!DV272-REGION!DV$4,""),"")</f>
        <v/>
      </c>
      <c r="G272" s="40" t="str">
        <f>IF($A272=2,IF(ISNUMBER(REGION!DW272-REGION!DW$4),REGION!DW272-REGION!DW$4,""),"")</f>
        <v/>
      </c>
      <c r="H272" s="40" t="str">
        <f>IF($A272=2,IF(ISNUMBER(REGION!DX272-REGION!DX$4),REGION!DX272-REGION!DX$4,""),"")</f>
        <v/>
      </c>
      <c r="I272" s="41" t="str">
        <f>IF($A272=2,IF(ISNUMBER(REGION!DY272-REGION!DY$4),REGION!DY272-REGION!DY$4,""),"")</f>
        <v/>
      </c>
      <c r="J272" s="44" t="str">
        <f t="shared" si="20"/>
        <v/>
      </c>
      <c r="K272" s="1" t="str">
        <f t="shared" si="23"/>
        <v/>
      </c>
      <c r="M272" s="40" t="str">
        <f>IF($A272=2,IF(ISNUMBER(REGION!DT272-Ukraine!DT272),REGION!DT272-Ukraine!DT272,""),"")</f>
        <v/>
      </c>
      <c r="N272" s="40" t="str">
        <f>IF($A272=2,IF(ISNUMBER(REGION!DU272-Ukraine!DU272),REGION!DU272-Ukraine!DU272,""),"")</f>
        <v/>
      </c>
      <c r="O272" s="40" t="str">
        <f>IF($A272=2,IF(ISNUMBER(REGION!DV272-Ukraine!DV272),REGION!DV272-Ukraine!DV272,""),"")</f>
        <v/>
      </c>
      <c r="P272" s="40" t="str">
        <f>IF($A272=2,IF(ISNUMBER(REGION!DW272-Ukraine!DW272),REGION!DW272-Ukraine!DW272,""),"")</f>
        <v/>
      </c>
      <c r="Q272" s="40" t="str">
        <f>IF($A272=2,IF(ISNUMBER(REGION!DX272-Ukraine!DX272),REGION!DX272-Ukraine!DX272,""),"")</f>
        <v/>
      </c>
      <c r="R272" s="41" t="str">
        <f>IF($A272=2,IF(ISNUMBER(REGION!DY272-Ukraine!DY272),REGION!DY272-Ukraine!DY272,""),"")</f>
        <v/>
      </c>
      <c r="S272" s="44" t="str">
        <f t="shared" si="21"/>
        <v/>
      </c>
      <c r="T272" s="1" t="str">
        <f t="shared" si="24"/>
        <v/>
      </c>
      <c r="V272" s="1" t="str">
        <f t="shared" si="22"/>
        <v/>
      </c>
      <c r="W272" s="40" t="str">
        <f>IF(V272&gt;1,Employment!$S272,"")</f>
        <v/>
      </c>
    </row>
    <row r="273" spans="1:23" ht="10.5" x14ac:dyDescent="0.25">
      <c r="A273" s="39">
        <f>'Industry selection'!C273</f>
        <v>2</v>
      </c>
      <c r="B273" s="2">
        <v>68.099999999999994</v>
      </c>
      <c r="C273" s="2" t="s">
        <v>555</v>
      </c>
      <c r="D273" s="40">
        <f>IF($A273=2,IF(ISNUMBER(REGION!DT273-REGION!DT$4),REGION!DT273-REGION!DT$4,""),"")</f>
        <v>0.13723407624276951</v>
      </c>
      <c r="E273" s="40" t="str">
        <f>IF($A273=2,IF(ISNUMBER(REGION!DU273-REGION!DU$4),REGION!DU273-REGION!DU$4,""),"")</f>
        <v/>
      </c>
      <c r="F273" s="40" t="str">
        <f>IF($A273=2,IF(ISNUMBER(REGION!DV273-REGION!DV$4),REGION!DV273-REGION!DV$4,""),"")</f>
        <v/>
      </c>
      <c r="G273" s="40">
        <f>IF($A273=2,IF(ISNUMBER(REGION!DW273-REGION!DW$4),REGION!DW273-REGION!DW$4,""),"")</f>
        <v>-0.21678754839777259</v>
      </c>
      <c r="H273" s="40">
        <f>IF($A273=2,IF(ISNUMBER(REGION!DX273-REGION!DX$4),REGION!DX273-REGION!DX$4,""),"")</f>
        <v>7.740871415346251E-2</v>
      </c>
      <c r="I273" s="41">
        <f>IF($A273=2,IF(ISNUMBER(REGION!DY273-REGION!DY$4),REGION!DY273-REGION!DY$4,""),"")</f>
        <v>-6.5675873118550498E-2</v>
      </c>
      <c r="J273" s="44">
        <f t="shared" si="20"/>
        <v>2</v>
      </c>
      <c r="K273" s="1" t="str">
        <f t="shared" si="23"/>
        <v/>
      </c>
      <c r="M273" s="40">
        <f>IF($A273=2,IF(ISNUMBER(REGION!DT273-Ukraine!DT273),REGION!DT273-Ukraine!DT273,""),"")</f>
        <v>-0.49937876068165532</v>
      </c>
      <c r="N273" s="40" t="str">
        <f>IF($A273=2,IF(ISNUMBER(REGION!DU273-Ukraine!DU273),REGION!DU273-Ukraine!DU273,""),"")</f>
        <v/>
      </c>
      <c r="O273" s="40" t="str">
        <f>IF($A273=2,IF(ISNUMBER(REGION!DV273-Ukraine!DV273),REGION!DV273-Ukraine!DV273,""),"")</f>
        <v/>
      </c>
      <c r="P273" s="40">
        <f>IF($A273=2,IF(ISNUMBER(REGION!DW273-Ukraine!DW273),REGION!DW273-Ukraine!DW273,""),"")</f>
        <v>-0.67754025794850192</v>
      </c>
      <c r="Q273" s="40">
        <f>IF($A273=2,IF(ISNUMBER(REGION!DX273-Ukraine!DX273),REGION!DX273-Ukraine!DX273,""),"")</f>
        <v>0.27593470920273599</v>
      </c>
      <c r="R273" s="41">
        <f>IF($A273=2,IF(ISNUMBER(REGION!DY273-Ukraine!DY273),REGION!DY273-Ukraine!DY273,""),"")</f>
        <v>-0.11138565564792247</v>
      </c>
      <c r="S273" s="44">
        <f t="shared" si="21"/>
        <v>1</v>
      </c>
      <c r="T273" s="1" t="str">
        <f t="shared" si="24"/>
        <v/>
      </c>
      <c r="V273" s="1">
        <f t="shared" si="22"/>
        <v>0</v>
      </c>
      <c r="W273" s="40" t="str">
        <f>IF(V273&gt;1,Employment!$S273,"")</f>
        <v/>
      </c>
    </row>
    <row r="274" spans="1:23" ht="10.5" x14ac:dyDescent="0.25">
      <c r="A274" s="39">
        <f>'Industry selection'!C274</f>
        <v>2</v>
      </c>
      <c r="B274" s="2">
        <v>68.2</v>
      </c>
      <c r="C274" s="2" t="s">
        <v>557</v>
      </c>
      <c r="D274" s="40">
        <f>IF($A274=2,IF(ISNUMBER(REGION!DT274-REGION!DT$4),REGION!DT274-REGION!DT$4,""),"")</f>
        <v>4.473493842216314E-2</v>
      </c>
      <c r="E274" s="40" t="str">
        <f>IF($A274=2,IF(ISNUMBER(REGION!DU274-REGION!DU$4),REGION!DU274-REGION!DU$4,""),"")</f>
        <v/>
      </c>
      <c r="F274" s="40" t="str">
        <f>IF($A274=2,IF(ISNUMBER(REGION!DV274-REGION!DV$4),REGION!DV274-REGION!DV$4,""),"")</f>
        <v/>
      </c>
      <c r="G274" s="40">
        <f>IF($A274=2,IF(ISNUMBER(REGION!DW274-REGION!DW$4),REGION!DW274-REGION!DW$4,""),"")</f>
        <v>-0.17959845556594267</v>
      </c>
      <c r="H274" s="40">
        <f>IF($A274=2,IF(ISNUMBER(REGION!DX274-REGION!DX$4),REGION!DX274-REGION!DX$4,""),"")</f>
        <v>0.19438340126266906</v>
      </c>
      <c r="I274" s="41">
        <f>IF($A274=2,IF(ISNUMBER(REGION!DY274-REGION!DY$4),REGION!DY274-REGION!DY$4,""),"")</f>
        <v>-5.6210817997945028E-2</v>
      </c>
      <c r="J274" s="44">
        <f t="shared" si="20"/>
        <v>2</v>
      </c>
      <c r="K274" s="1" t="str">
        <f t="shared" si="23"/>
        <v/>
      </c>
      <c r="M274" s="40">
        <f>IF($A274=2,IF(ISNUMBER(REGION!DT274-Ukraine!DT274),REGION!DT274-Ukraine!DT274,""),"")</f>
        <v>0.13121559524357307</v>
      </c>
      <c r="N274" s="40" t="str">
        <f>IF($A274=2,IF(ISNUMBER(REGION!DU274-Ukraine!DU274),REGION!DU274-Ukraine!DU274,""),"")</f>
        <v/>
      </c>
      <c r="O274" s="40" t="str">
        <f>IF($A274=2,IF(ISNUMBER(REGION!DV274-Ukraine!DV274),REGION!DV274-Ukraine!DV274,""),"")</f>
        <v/>
      </c>
      <c r="P274" s="40">
        <f>IF($A274=2,IF(ISNUMBER(REGION!DW274-Ukraine!DW274),REGION!DW274-Ukraine!DW274,""),"")</f>
        <v>-0.16007990217818269</v>
      </c>
      <c r="Q274" s="40">
        <f>IF($A274=2,IF(ISNUMBER(REGION!DX274-Ukraine!DX274),REGION!DX274-Ukraine!DX274,""),"")</f>
        <v>0.30835350727167166</v>
      </c>
      <c r="R274" s="41">
        <f>IF($A274=2,IF(ISNUMBER(REGION!DY274-Ukraine!DY274),REGION!DY274-Ukraine!DY274,""),"")</f>
        <v>0.54153615348062378</v>
      </c>
      <c r="S274" s="44">
        <f t="shared" si="21"/>
        <v>2</v>
      </c>
      <c r="T274" s="1">
        <f t="shared" si="24"/>
        <v>0</v>
      </c>
      <c r="V274" s="1">
        <f t="shared" si="22"/>
        <v>0</v>
      </c>
      <c r="W274" s="40" t="str">
        <f>IF(V274&gt;1,Employment!$S274,"")</f>
        <v/>
      </c>
    </row>
    <row r="275" spans="1:23" ht="10.5" x14ac:dyDescent="0.25">
      <c r="A275" s="39">
        <f>'Industry selection'!C275</f>
        <v>2</v>
      </c>
      <c r="B275" s="2">
        <v>68.3</v>
      </c>
      <c r="C275" s="2" t="s">
        <v>559</v>
      </c>
      <c r="D275" s="40">
        <f>IF($A275=2,IF(ISNUMBER(REGION!DT275-REGION!DT$4),REGION!DT275-REGION!DT$4,""),"")</f>
        <v>-0.48639045361620792</v>
      </c>
      <c r="E275" s="40">
        <f>IF($A275=2,IF(ISNUMBER(REGION!DU275-REGION!DU$4),REGION!DU275-REGION!DU$4,""),"")</f>
        <v>0.88626275367054896</v>
      </c>
      <c r="F275" s="40">
        <f>IF($A275=2,IF(ISNUMBER(REGION!DV275-REGION!DV$4),REGION!DV275-REGION!DV$4,""),"")</f>
        <v>-0.14262151009442459</v>
      </c>
      <c r="G275" s="40">
        <f>IF($A275=2,IF(ISNUMBER(REGION!DW275-REGION!DW$4),REGION!DW275-REGION!DW$4,""),"")</f>
        <v>0.18391730800501249</v>
      </c>
      <c r="H275" s="40">
        <f>IF($A275=2,IF(ISNUMBER(REGION!DX275-REGION!DX$4),REGION!DX275-REGION!DX$4,""),"")</f>
        <v>-6.8698262421529321E-4</v>
      </c>
      <c r="I275" s="41">
        <f>IF($A275=2,IF(ISNUMBER(REGION!DY275-REGION!DY$4),REGION!DY275-REGION!DY$4,""),"")</f>
        <v>3.6708684500121436E-2</v>
      </c>
      <c r="J275" s="44">
        <f t="shared" si="20"/>
        <v>2</v>
      </c>
      <c r="K275" s="1">
        <f t="shared" si="23"/>
        <v>0</v>
      </c>
      <c r="M275" s="40">
        <f>IF($A275=2,IF(ISNUMBER(REGION!DT275-Ukraine!DT275),REGION!DT275-Ukraine!DT275,""),"")</f>
        <v>-0.27971235328228561</v>
      </c>
      <c r="N275" s="40">
        <f>IF($A275=2,IF(ISNUMBER(REGION!DU275-Ukraine!DU275),REGION!DU275-Ukraine!DU275,""),"")</f>
        <v>0.79991021507786786</v>
      </c>
      <c r="O275" s="40">
        <f>IF($A275=2,IF(ISNUMBER(REGION!DV275-Ukraine!DV275),REGION!DV275-Ukraine!DV275,""),"")</f>
        <v>-6.6106694168010849E-2</v>
      </c>
      <c r="P275" s="40">
        <f>IF($A275=2,IF(ISNUMBER(REGION!DW275-Ukraine!DW275),REGION!DW275-Ukraine!DW275,""),"")</f>
        <v>0.2790724100292461</v>
      </c>
      <c r="Q275" s="40">
        <f>IF($A275=2,IF(ISNUMBER(REGION!DX275-Ukraine!DX275),REGION!DX275-Ukraine!DX275,""),"")</f>
        <v>-9.376375644060575E-3</v>
      </c>
      <c r="R275" s="41">
        <f>IF($A275=2,IF(ISNUMBER(REGION!DY275-Ukraine!DY275),REGION!DY275-Ukraine!DY275,""),"")</f>
        <v>0.65697940475658445</v>
      </c>
      <c r="S275" s="44">
        <f t="shared" si="21"/>
        <v>2</v>
      </c>
      <c r="T275" s="1">
        <f t="shared" si="24"/>
        <v>0</v>
      </c>
      <c r="V275" s="1">
        <f t="shared" si="22"/>
        <v>0</v>
      </c>
      <c r="W275" s="40" t="str">
        <f>IF(V275&gt;1,Employment!$S275,"")</f>
        <v/>
      </c>
    </row>
    <row r="276" spans="1:23" ht="10.5" x14ac:dyDescent="0.25">
      <c r="A276" s="39" t="str">
        <f>'Industry selection'!C276</f>
        <v/>
      </c>
      <c r="B276" s="2" t="s">
        <v>561</v>
      </c>
      <c r="C276" s="2" t="s">
        <v>562</v>
      </c>
      <c r="D276" s="40" t="str">
        <f>IF($A276=2,IF(ISNUMBER(REGION!DT276-REGION!DT$4),REGION!DT276-REGION!DT$4,""),"")</f>
        <v/>
      </c>
      <c r="E276" s="40" t="str">
        <f>IF($A276=2,IF(ISNUMBER(REGION!DU276-REGION!DU$4),REGION!DU276-REGION!DU$4,""),"")</f>
        <v/>
      </c>
      <c r="F276" s="40" t="str">
        <f>IF($A276=2,IF(ISNUMBER(REGION!DV276-REGION!DV$4),REGION!DV276-REGION!DV$4,""),"")</f>
        <v/>
      </c>
      <c r="G276" s="40" t="str">
        <f>IF($A276=2,IF(ISNUMBER(REGION!DW276-REGION!DW$4),REGION!DW276-REGION!DW$4,""),"")</f>
        <v/>
      </c>
      <c r="H276" s="40" t="str">
        <f>IF($A276=2,IF(ISNUMBER(REGION!DX276-REGION!DX$4),REGION!DX276-REGION!DX$4,""),"")</f>
        <v/>
      </c>
      <c r="I276" s="41" t="str">
        <f>IF($A276=2,IF(ISNUMBER(REGION!DY276-REGION!DY$4),REGION!DY276-REGION!DY$4,""),"")</f>
        <v/>
      </c>
      <c r="J276" s="44" t="str">
        <f t="shared" si="20"/>
        <v/>
      </c>
      <c r="K276" s="1" t="str">
        <f t="shared" si="23"/>
        <v/>
      </c>
      <c r="M276" s="40" t="str">
        <f>IF($A276=2,IF(ISNUMBER(REGION!DT276-Ukraine!DT276),REGION!DT276-Ukraine!DT276,""),"")</f>
        <v/>
      </c>
      <c r="N276" s="40" t="str">
        <f>IF($A276=2,IF(ISNUMBER(REGION!DU276-Ukraine!DU276),REGION!DU276-Ukraine!DU276,""),"")</f>
        <v/>
      </c>
      <c r="O276" s="40" t="str">
        <f>IF($A276=2,IF(ISNUMBER(REGION!DV276-Ukraine!DV276),REGION!DV276-Ukraine!DV276,""),"")</f>
        <v/>
      </c>
      <c r="P276" s="40" t="str">
        <f>IF($A276=2,IF(ISNUMBER(REGION!DW276-Ukraine!DW276),REGION!DW276-Ukraine!DW276,""),"")</f>
        <v/>
      </c>
      <c r="Q276" s="40" t="str">
        <f>IF($A276=2,IF(ISNUMBER(REGION!DX276-Ukraine!DX276),REGION!DX276-Ukraine!DX276,""),"")</f>
        <v/>
      </c>
      <c r="R276" s="41" t="str">
        <f>IF($A276=2,IF(ISNUMBER(REGION!DY276-Ukraine!DY276),REGION!DY276-Ukraine!DY276,""),"")</f>
        <v/>
      </c>
      <c r="S276" s="44" t="str">
        <f t="shared" si="21"/>
        <v/>
      </c>
      <c r="T276" s="1" t="str">
        <f t="shared" si="24"/>
        <v/>
      </c>
      <c r="V276" s="1" t="str">
        <f t="shared" si="22"/>
        <v/>
      </c>
      <c r="W276" s="40" t="str">
        <f>IF(V276&gt;1,Employment!$S276,"")</f>
        <v/>
      </c>
    </row>
    <row r="277" spans="1:23" ht="10.5" x14ac:dyDescent="0.25">
      <c r="A277" s="39" t="str">
        <f>'Industry selection'!C277</f>
        <v/>
      </c>
      <c r="B277" s="2">
        <v>69</v>
      </c>
      <c r="C277" s="2" t="s">
        <v>564</v>
      </c>
      <c r="D277" s="40" t="str">
        <f>IF($A277=2,IF(ISNUMBER(REGION!DT277-REGION!DT$4),REGION!DT277-REGION!DT$4,""),"")</f>
        <v/>
      </c>
      <c r="E277" s="40" t="str">
        <f>IF($A277=2,IF(ISNUMBER(REGION!DU277-REGION!DU$4),REGION!DU277-REGION!DU$4,""),"")</f>
        <v/>
      </c>
      <c r="F277" s="40" t="str">
        <f>IF($A277=2,IF(ISNUMBER(REGION!DV277-REGION!DV$4),REGION!DV277-REGION!DV$4,""),"")</f>
        <v/>
      </c>
      <c r="G277" s="40" t="str">
        <f>IF($A277=2,IF(ISNUMBER(REGION!DW277-REGION!DW$4),REGION!DW277-REGION!DW$4,""),"")</f>
        <v/>
      </c>
      <c r="H277" s="40" t="str">
        <f>IF($A277=2,IF(ISNUMBER(REGION!DX277-REGION!DX$4),REGION!DX277-REGION!DX$4,""),"")</f>
        <v/>
      </c>
      <c r="I277" s="41" t="str">
        <f>IF($A277=2,IF(ISNUMBER(REGION!DY277-REGION!DY$4),REGION!DY277-REGION!DY$4,""),"")</f>
        <v/>
      </c>
      <c r="J277" s="44" t="str">
        <f t="shared" si="20"/>
        <v/>
      </c>
      <c r="K277" s="1" t="str">
        <f t="shared" si="23"/>
        <v/>
      </c>
      <c r="M277" s="40" t="str">
        <f>IF($A277=2,IF(ISNUMBER(REGION!DT277-Ukraine!DT277),REGION!DT277-Ukraine!DT277,""),"")</f>
        <v/>
      </c>
      <c r="N277" s="40" t="str">
        <f>IF($A277=2,IF(ISNUMBER(REGION!DU277-Ukraine!DU277),REGION!DU277-Ukraine!DU277,""),"")</f>
        <v/>
      </c>
      <c r="O277" s="40" t="str">
        <f>IF($A277=2,IF(ISNUMBER(REGION!DV277-Ukraine!DV277),REGION!DV277-Ukraine!DV277,""),"")</f>
        <v/>
      </c>
      <c r="P277" s="40" t="str">
        <f>IF($A277=2,IF(ISNUMBER(REGION!DW277-Ukraine!DW277),REGION!DW277-Ukraine!DW277,""),"")</f>
        <v/>
      </c>
      <c r="Q277" s="40" t="str">
        <f>IF($A277=2,IF(ISNUMBER(REGION!DX277-Ukraine!DX277),REGION!DX277-Ukraine!DX277,""),"")</f>
        <v/>
      </c>
      <c r="R277" s="41" t="str">
        <f>IF($A277=2,IF(ISNUMBER(REGION!DY277-Ukraine!DY277),REGION!DY277-Ukraine!DY277,""),"")</f>
        <v/>
      </c>
      <c r="S277" s="44" t="str">
        <f t="shared" si="21"/>
        <v/>
      </c>
      <c r="T277" s="1" t="str">
        <f t="shared" si="24"/>
        <v/>
      </c>
      <c r="V277" s="1" t="str">
        <f t="shared" si="22"/>
        <v/>
      </c>
      <c r="W277" s="40" t="str">
        <f>IF(V277&gt;1,Employment!$S277,"")</f>
        <v/>
      </c>
    </row>
    <row r="278" spans="1:23" ht="10.5" x14ac:dyDescent="0.25">
      <c r="A278" s="39">
        <f>'Industry selection'!C278</f>
        <v>2</v>
      </c>
      <c r="B278" s="2">
        <v>69.099999999999994</v>
      </c>
      <c r="C278" s="2" t="s">
        <v>566</v>
      </c>
      <c r="D278" s="40">
        <f>IF($A278=2,IF(ISNUMBER(REGION!DT278-REGION!DT$4),REGION!DT278-REGION!DT$4,""),"")</f>
        <v>-0.4097406001690429</v>
      </c>
      <c r="E278" s="40">
        <f>IF($A278=2,IF(ISNUMBER(REGION!DU278-REGION!DU$4),REGION!DU278-REGION!DU$4,""),"")</f>
        <v>0.26012008629945171</v>
      </c>
      <c r="F278" s="40">
        <f>IF($A278=2,IF(ISNUMBER(REGION!DV278-REGION!DV$4),REGION!DV278-REGION!DV$4,""),"")</f>
        <v>0.2283088576025154</v>
      </c>
      <c r="G278" s="40">
        <f>IF($A278=2,IF(ISNUMBER(REGION!DW278-REGION!DW$4),REGION!DW278-REGION!DW$4,""),"")</f>
        <v>0.41387719013028046</v>
      </c>
      <c r="H278" s="40">
        <f>IF($A278=2,IF(ISNUMBER(REGION!DX278-REGION!DX$4),REGION!DX278-REGION!DX$4,""),"")</f>
        <v>-0.27112393163530868</v>
      </c>
      <c r="I278" s="41">
        <f>IF($A278=2,IF(ISNUMBER(REGION!DY278-REGION!DY$4),REGION!DY278-REGION!DY$4,""),"")</f>
        <v>-3.4609759711647925E-2</v>
      </c>
      <c r="J278" s="44">
        <f t="shared" si="20"/>
        <v>3</v>
      </c>
      <c r="K278" s="1" t="str">
        <f t="shared" si="23"/>
        <v/>
      </c>
      <c r="M278" s="40">
        <f>IF($A278=2,IF(ISNUMBER(REGION!DT278-Ukraine!DT278),REGION!DT278-Ukraine!DT278,""),"")</f>
        <v>-0.456368580072813</v>
      </c>
      <c r="N278" s="40">
        <f>IF($A278=2,IF(ISNUMBER(REGION!DU278-Ukraine!DU278),REGION!DU278-Ukraine!DU278,""),"")</f>
        <v>0.22918972353487566</v>
      </c>
      <c r="O278" s="40">
        <f>IF($A278=2,IF(ISNUMBER(REGION!DV278-Ukraine!DV278),REGION!DV278-Ukraine!DV278,""),"")</f>
        <v>-8.9822613840633503E-2</v>
      </c>
      <c r="P278" s="40">
        <f>IF($A278=2,IF(ISNUMBER(REGION!DW278-Ukraine!DW278),REGION!DW278-Ukraine!DW278,""),"")</f>
        <v>0.55729259029841205</v>
      </c>
      <c r="Q278" s="40">
        <f>IF($A278=2,IF(ISNUMBER(REGION!DX278-Ukraine!DX278),REGION!DX278-Ukraine!DX278,""),"")</f>
        <v>-0.11924646769500313</v>
      </c>
      <c r="R278" s="41">
        <f>IF($A278=2,IF(ISNUMBER(REGION!DY278-Ukraine!DY278),REGION!DY278-Ukraine!DY278,""),"")</f>
        <v>-0.16700659737473345</v>
      </c>
      <c r="S278" s="44">
        <f t="shared" si="21"/>
        <v>2</v>
      </c>
      <c r="T278" s="1" t="str">
        <f t="shared" si="24"/>
        <v/>
      </c>
      <c r="V278" s="1">
        <f t="shared" si="22"/>
        <v>0</v>
      </c>
      <c r="W278" s="40" t="str">
        <f>IF(V278&gt;1,Employment!$S278,"")</f>
        <v/>
      </c>
    </row>
    <row r="279" spans="1:23" ht="10.5" x14ac:dyDescent="0.25">
      <c r="A279" s="39">
        <f>'Industry selection'!C279</f>
        <v>2</v>
      </c>
      <c r="B279" s="2">
        <v>69.2</v>
      </c>
      <c r="C279" s="2" t="s">
        <v>568</v>
      </c>
      <c r="D279" s="40">
        <f>IF($A279=2,IF(ISNUMBER(REGION!DT279-REGION!DT$4),REGION!DT279-REGION!DT$4,""),"")</f>
        <v>-8.7320937778960883E-2</v>
      </c>
      <c r="E279" s="40">
        <f>IF($A279=2,IF(ISNUMBER(REGION!DU279-REGION!DU$4),REGION!DU279-REGION!DU$4,""),"")</f>
        <v>-0.11349397835650765</v>
      </c>
      <c r="F279" s="40">
        <f>IF($A279=2,IF(ISNUMBER(REGION!DV279-REGION!DV$4),REGION!DV279-REGION!DV$4,""),"")</f>
        <v>0.19449117883640166</v>
      </c>
      <c r="G279" s="40">
        <f>IF($A279=2,IF(ISNUMBER(REGION!DW279-REGION!DW$4),REGION!DW279-REGION!DW$4,""),"")</f>
        <v>-8.8356746428106758E-2</v>
      </c>
      <c r="H279" s="40">
        <f>IF($A279=2,IF(ISNUMBER(REGION!DX279-REGION!DX$4),REGION!DX279-REGION!DX$4,""),"")</f>
        <v>-2.1411299323120359E-2</v>
      </c>
      <c r="I279" s="41">
        <f>IF($A279=2,IF(ISNUMBER(REGION!DY279-REGION!DY$4),REGION!DY279-REGION!DY$4,""),"")</f>
        <v>-0.34406837317553274</v>
      </c>
      <c r="J279" s="44">
        <f t="shared" si="20"/>
        <v>1</v>
      </c>
      <c r="K279" s="1" t="str">
        <f t="shared" si="23"/>
        <v/>
      </c>
      <c r="M279" s="40">
        <f>IF($A279=2,IF(ISNUMBER(REGION!DT279-Ukraine!DT279),REGION!DT279-Ukraine!DT279,""),"")</f>
        <v>6.3521605501711709E-2</v>
      </c>
      <c r="N279" s="40">
        <f>IF($A279=2,IF(ISNUMBER(REGION!DU279-Ukraine!DU279),REGION!DU279-Ukraine!DU279,""),"")</f>
        <v>-0.29934462854187127</v>
      </c>
      <c r="O279" s="40">
        <f>IF($A279=2,IF(ISNUMBER(REGION!DV279-Ukraine!DV279),REGION!DV279-Ukraine!DV279,""),"")</f>
        <v>0.34873774785804601</v>
      </c>
      <c r="P279" s="40">
        <f>IF($A279=2,IF(ISNUMBER(REGION!DW279-Ukraine!DW279),REGION!DW279-Ukraine!DW279,""),"")</f>
        <v>-0.13978114767785965</v>
      </c>
      <c r="Q279" s="40">
        <f>IF($A279=2,IF(ISNUMBER(REGION!DX279-Ukraine!DX279),REGION!DX279-Ukraine!DX279,""),"")</f>
        <v>0.24307219327733187</v>
      </c>
      <c r="R279" s="41">
        <f>IF($A279=2,IF(ISNUMBER(REGION!DY279-Ukraine!DY279),REGION!DY279-Ukraine!DY279,""),"")</f>
        <v>0.2935002744841364</v>
      </c>
      <c r="S279" s="44">
        <f t="shared" si="21"/>
        <v>3</v>
      </c>
      <c r="T279" s="1">
        <f t="shared" si="24"/>
        <v>1</v>
      </c>
      <c r="V279" s="1">
        <f t="shared" si="22"/>
        <v>1</v>
      </c>
      <c r="W279" s="40" t="str">
        <f>IF(V279&gt;1,Employment!$S279,"")</f>
        <v/>
      </c>
    </row>
    <row r="280" spans="1:23" ht="10.5" x14ac:dyDescent="0.25">
      <c r="A280" s="39">
        <f>'Industry selection'!C280</f>
        <v>2</v>
      </c>
      <c r="B280" s="2">
        <v>70</v>
      </c>
      <c r="C280" s="2" t="s">
        <v>570</v>
      </c>
      <c r="D280" s="40">
        <f>IF($A280=2,IF(ISNUMBER(REGION!DT280-REGION!DT$4),REGION!DT280-REGION!DT$4,""),"")</f>
        <v>-0.14579946943965638</v>
      </c>
      <c r="E280" s="40">
        <f>IF($A280=2,IF(ISNUMBER(REGION!DU280-REGION!DU$4),REGION!DU280-REGION!DU$4,""),"")</f>
        <v>0.67264919678400936</v>
      </c>
      <c r="F280" s="40">
        <f>IF($A280=2,IF(ISNUMBER(REGION!DV280-REGION!DV$4),REGION!DV280-REGION!DV$4,""),"")</f>
        <v>-0.111507158786323</v>
      </c>
      <c r="G280" s="40">
        <f>IF($A280=2,IF(ISNUMBER(REGION!DW280-REGION!DW$4),REGION!DW280-REGION!DW$4,""),"")</f>
        <v>0.49452618935834058</v>
      </c>
      <c r="H280" s="40" t="str">
        <f>IF($A280=2,IF(ISNUMBER(REGION!DX280-REGION!DX$4),REGION!DX280-REGION!DX$4,""),"")</f>
        <v/>
      </c>
      <c r="I280" s="41">
        <f>IF($A280=2,IF(ISNUMBER(REGION!DY280-REGION!DY$4),REGION!DY280-REGION!DY$4,""),"")</f>
        <v>0.67293317239145312</v>
      </c>
      <c r="J280" s="44">
        <f t="shared" si="20"/>
        <v>2</v>
      </c>
      <c r="K280" s="1">
        <f t="shared" si="23"/>
        <v>0</v>
      </c>
      <c r="M280" s="40">
        <f>IF($A280=2,IF(ISNUMBER(REGION!DT280-Ukraine!DT280),REGION!DT280-Ukraine!DT280,""),"")</f>
        <v>-0.28385091296642606</v>
      </c>
      <c r="N280" s="40">
        <f>IF($A280=2,IF(ISNUMBER(REGION!DU280-Ukraine!DU280),REGION!DU280-Ukraine!DU280,""),"")</f>
        <v>0.81205046247318968</v>
      </c>
      <c r="O280" s="40">
        <f>IF($A280=2,IF(ISNUMBER(REGION!DV280-Ukraine!DV280),REGION!DV280-Ukraine!DV280,""),"")</f>
        <v>-0.42510528411468007</v>
      </c>
      <c r="P280" s="40">
        <f>IF($A280=2,IF(ISNUMBER(REGION!DW280-Ukraine!DW280),REGION!DW280-Ukraine!DW280,""),"")</f>
        <v>0.3497007940214123</v>
      </c>
      <c r="Q280" s="40" t="str">
        <f>IF($A280=2,IF(ISNUMBER(REGION!DX280-Ukraine!DX280),REGION!DX280-Ukraine!DX280,""),"")</f>
        <v/>
      </c>
      <c r="R280" s="41">
        <f>IF($A280=2,IF(ISNUMBER(REGION!DY280-Ukraine!DY280),REGION!DY280-Ukraine!DY280,""),"")</f>
        <v>0.76040637797362054</v>
      </c>
      <c r="S280" s="44">
        <f t="shared" si="21"/>
        <v>2</v>
      </c>
      <c r="T280" s="1">
        <f t="shared" si="24"/>
        <v>0</v>
      </c>
      <c r="V280" s="1">
        <f t="shared" si="22"/>
        <v>0</v>
      </c>
      <c r="W280" s="40" t="str">
        <f>IF(V280&gt;1,Employment!$S280,"")</f>
        <v/>
      </c>
    </row>
    <row r="281" spans="1:23" ht="10.5" x14ac:dyDescent="0.25">
      <c r="A281" s="39">
        <f>'Industry selection'!C281</f>
        <v>1</v>
      </c>
      <c r="B281" s="2">
        <v>70.099999999999994</v>
      </c>
      <c r="C281" s="2" t="s">
        <v>572</v>
      </c>
      <c r="D281" s="40" t="str">
        <f>IF($A281=2,IF(ISNUMBER(REGION!DT281-REGION!DT$4),REGION!DT281-REGION!DT$4,""),"")</f>
        <v/>
      </c>
      <c r="E281" s="40" t="str">
        <f>IF($A281=2,IF(ISNUMBER(REGION!DU281-REGION!DU$4),REGION!DU281-REGION!DU$4,""),"")</f>
        <v/>
      </c>
      <c r="F281" s="40" t="str">
        <f>IF($A281=2,IF(ISNUMBER(REGION!DV281-REGION!DV$4),REGION!DV281-REGION!DV$4,""),"")</f>
        <v/>
      </c>
      <c r="G281" s="40" t="str">
        <f>IF($A281=2,IF(ISNUMBER(REGION!DW281-REGION!DW$4),REGION!DW281-REGION!DW$4,""),"")</f>
        <v/>
      </c>
      <c r="H281" s="40" t="str">
        <f>IF($A281=2,IF(ISNUMBER(REGION!DX281-REGION!DX$4),REGION!DX281-REGION!DX$4,""),"")</f>
        <v/>
      </c>
      <c r="I281" s="41" t="str">
        <f>IF($A281=2,IF(ISNUMBER(REGION!DY281-REGION!DY$4),REGION!DY281-REGION!DY$4,""),"")</f>
        <v/>
      </c>
      <c r="J281" s="44" t="str">
        <f t="shared" si="20"/>
        <v/>
      </c>
      <c r="K281" s="1" t="str">
        <f t="shared" si="23"/>
        <v/>
      </c>
      <c r="M281" s="40" t="str">
        <f>IF($A281=2,IF(ISNUMBER(REGION!DT281-Ukraine!DT281),REGION!DT281-Ukraine!DT281,""),"")</f>
        <v/>
      </c>
      <c r="N281" s="40" t="str">
        <f>IF($A281=2,IF(ISNUMBER(REGION!DU281-Ukraine!DU281),REGION!DU281-Ukraine!DU281,""),"")</f>
        <v/>
      </c>
      <c r="O281" s="40" t="str">
        <f>IF($A281=2,IF(ISNUMBER(REGION!DV281-Ukraine!DV281),REGION!DV281-Ukraine!DV281,""),"")</f>
        <v/>
      </c>
      <c r="P281" s="40" t="str">
        <f>IF($A281=2,IF(ISNUMBER(REGION!DW281-Ukraine!DW281),REGION!DW281-Ukraine!DW281,""),"")</f>
        <v/>
      </c>
      <c r="Q281" s="40" t="str">
        <f>IF($A281=2,IF(ISNUMBER(REGION!DX281-Ukraine!DX281),REGION!DX281-Ukraine!DX281,""),"")</f>
        <v/>
      </c>
      <c r="R281" s="41" t="str">
        <f>IF($A281=2,IF(ISNUMBER(REGION!DY281-Ukraine!DY281),REGION!DY281-Ukraine!DY281,""),"")</f>
        <v/>
      </c>
      <c r="S281" s="44" t="str">
        <f t="shared" si="21"/>
        <v/>
      </c>
      <c r="T281" s="1" t="str">
        <f t="shared" si="24"/>
        <v/>
      </c>
      <c r="V281" s="1" t="str">
        <f t="shared" si="22"/>
        <v/>
      </c>
      <c r="W281" s="40" t="str">
        <f>IF(V281&gt;1,Employment!$S281,"")</f>
        <v/>
      </c>
    </row>
    <row r="282" spans="1:23" ht="10.5" x14ac:dyDescent="0.25">
      <c r="A282" s="39">
        <f>'Industry selection'!C282</f>
        <v>1</v>
      </c>
      <c r="B282" s="2">
        <v>70.2</v>
      </c>
      <c r="C282" s="2" t="s">
        <v>574</v>
      </c>
      <c r="D282" s="40" t="str">
        <f>IF($A282=2,IF(ISNUMBER(REGION!DT282-REGION!DT$4),REGION!DT282-REGION!DT$4,""),"")</f>
        <v/>
      </c>
      <c r="E282" s="40" t="str">
        <f>IF($A282=2,IF(ISNUMBER(REGION!DU282-REGION!DU$4),REGION!DU282-REGION!DU$4,""),"")</f>
        <v/>
      </c>
      <c r="F282" s="40" t="str">
        <f>IF($A282=2,IF(ISNUMBER(REGION!DV282-REGION!DV$4),REGION!DV282-REGION!DV$4,""),"")</f>
        <v/>
      </c>
      <c r="G282" s="40" t="str">
        <f>IF($A282=2,IF(ISNUMBER(REGION!DW282-REGION!DW$4),REGION!DW282-REGION!DW$4,""),"")</f>
        <v/>
      </c>
      <c r="H282" s="40" t="str">
        <f>IF($A282=2,IF(ISNUMBER(REGION!DX282-REGION!DX$4),REGION!DX282-REGION!DX$4,""),"")</f>
        <v/>
      </c>
      <c r="I282" s="41" t="str">
        <f>IF($A282=2,IF(ISNUMBER(REGION!DY282-REGION!DY$4),REGION!DY282-REGION!DY$4,""),"")</f>
        <v/>
      </c>
      <c r="J282" s="44" t="str">
        <f t="shared" si="20"/>
        <v/>
      </c>
      <c r="K282" s="1" t="str">
        <f t="shared" si="23"/>
        <v/>
      </c>
      <c r="M282" s="40" t="str">
        <f>IF($A282=2,IF(ISNUMBER(REGION!DT282-Ukraine!DT282),REGION!DT282-Ukraine!DT282,""),"")</f>
        <v/>
      </c>
      <c r="N282" s="40" t="str">
        <f>IF($A282=2,IF(ISNUMBER(REGION!DU282-Ukraine!DU282),REGION!DU282-Ukraine!DU282,""),"")</f>
        <v/>
      </c>
      <c r="O282" s="40" t="str">
        <f>IF($A282=2,IF(ISNUMBER(REGION!DV282-Ukraine!DV282),REGION!DV282-Ukraine!DV282,""),"")</f>
        <v/>
      </c>
      <c r="P282" s="40" t="str">
        <f>IF($A282=2,IF(ISNUMBER(REGION!DW282-Ukraine!DW282),REGION!DW282-Ukraine!DW282,""),"")</f>
        <v/>
      </c>
      <c r="Q282" s="40" t="str">
        <f>IF($A282=2,IF(ISNUMBER(REGION!DX282-Ukraine!DX282),REGION!DX282-Ukraine!DX282,""),"")</f>
        <v/>
      </c>
      <c r="R282" s="41" t="str">
        <f>IF($A282=2,IF(ISNUMBER(REGION!DY282-Ukraine!DY282),REGION!DY282-Ukraine!DY282,""),"")</f>
        <v/>
      </c>
      <c r="S282" s="44" t="str">
        <f t="shared" si="21"/>
        <v/>
      </c>
      <c r="T282" s="1" t="str">
        <f t="shared" si="24"/>
        <v/>
      </c>
      <c r="V282" s="1" t="str">
        <f t="shared" si="22"/>
        <v/>
      </c>
      <c r="W282" s="40" t="str">
        <f>IF(V282&gt;1,Employment!$S282,"")</f>
        <v/>
      </c>
    </row>
    <row r="283" spans="1:23" ht="10.5" x14ac:dyDescent="0.25">
      <c r="A283" s="39" t="str">
        <f>'Industry selection'!C283</f>
        <v/>
      </c>
      <c r="B283" s="2">
        <v>71</v>
      </c>
      <c r="C283" s="2" t="s">
        <v>576</v>
      </c>
      <c r="D283" s="40" t="str">
        <f>IF($A283=2,IF(ISNUMBER(REGION!DT283-REGION!DT$4),REGION!DT283-REGION!DT$4,""),"")</f>
        <v/>
      </c>
      <c r="E283" s="40" t="str">
        <f>IF($A283=2,IF(ISNUMBER(REGION!DU283-REGION!DU$4),REGION!DU283-REGION!DU$4,""),"")</f>
        <v/>
      </c>
      <c r="F283" s="40" t="str">
        <f>IF($A283=2,IF(ISNUMBER(REGION!DV283-REGION!DV$4),REGION!DV283-REGION!DV$4,""),"")</f>
        <v/>
      </c>
      <c r="G283" s="40" t="str">
        <f>IF($A283=2,IF(ISNUMBER(REGION!DW283-REGION!DW$4),REGION!DW283-REGION!DW$4,""),"")</f>
        <v/>
      </c>
      <c r="H283" s="40" t="str">
        <f>IF($A283=2,IF(ISNUMBER(REGION!DX283-REGION!DX$4),REGION!DX283-REGION!DX$4,""),"")</f>
        <v/>
      </c>
      <c r="I283" s="41" t="str">
        <f>IF($A283=2,IF(ISNUMBER(REGION!DY283-REGION!DY$4),REGION!DY283-REGION!DY$4,""),"")</f>
        <v/>
      </c>
      <c r="J283" s="44" t="str">
        <f t="shared" si="20"/>
        <v/>
      </c>
      <c r="K283" s="1" t="str">
        <f t="shared" si="23"/>
        <v/>
      </c>
      <c r="M283" s="40" t="str">
        <f>IF($A283=2,IF(ISNUMBER(REGION!DT283-Ukraine!DT283),REGION!DT283-Ukraine!DT283,""),"")</f>
        <v/>
      </c>
      <c r="N283" s="40" t="str">
        <f>IF($A283=2,IF(ISNUMBER(REGION!DU283-Ukraine!DU283),REGION!DU283-Ukraine!DU283,""),"")</f>
        <v/>
      </c>
      <c r="O283" s="40" t="str">
        <f>IF($A283=2,IF(ISNUMBER(REGION!DV283-Ukraine!DV283),REGION!DV283-Ukraine!DV283,""),"")</f>
        <v/>
      </c>
      <c r="P283" s="40" t="str">
        <f>IF($A283=2,IF(ISNUMBER(REGION!DW283-Ukraine!DW283),REGION!DW283-Ukraine!DW283,""),"")</f>
        <v/>
      </c>
      <c r="Q283" s="40" t="str">
        <f>IF($A283=2,IF(ISNUMBER(REGION!DX283-Ukraine!DX283),REGION!DX283-Ukraine!DX283,""),"")</f>
        <v/>
      </c>
      <c r="R283" s="41" t="str">
        <f>IF($A283=2,IF(ISNUMBER(REGION!DY283-Ukraine!DY283),REGION!DY283-Ukraine!DY283,""),"")</f>
        <v/>
      </c>
      <c r="S283" s="44" t="str">
        <f t="shared" si="21"/>
        <v/>
      </c>
      <c r="T283" s="1" t="str">
        <f t="shared" si="24"/>
        <v/>
      </c>
      <c r="V283" s="1" t="str">
        <f t="shared" si="22"/>
        <v/>
      </c>
      <c r="W283" s="40" t="str">
        <f>IF(V283&gt;1,Employment!$S283,"")</f>
        <v/>
      </c>
    </row>
    <row r="284" spans="1:23" ht="10.5" x14ac:dyDescent="0.25">
      <c r="A284" s="39">
        <f>'Industry selection'!C284</f>
        <v>2</v>
      </c>
      <c r="B284" s="2">
        <v>71.099999999999994</v>
      </c>
      <c r="C284" s="2" t="s">
        <v>578</v>
      </c>
      <c r="D284" s="40">
        <f>IF($A284=2,IF(ISNUMBER(REGION!DT284-REGION!DT$4),REGION!DT284-REGION!DT$4,""),"")</f>
        <v>-0.23294358076858568</v>
      </c>
      <c r="E284" s="40">
        <f>IF($A284=2,IF(ISNUMBER(REGION!DU284-REGION!DU$4),REGION!DU284-REGION!DU$4,""),"")</f>
        <v>-6.2676877534359576E-2</v>
      </c>
      <c r="F284" s="40">
        <f>IF($A284=2,IF(ISNUMBER(REGION!DV284-REGION!DV$4),REGION!DV284-REGION!DV$4,""),"")</f>
        <v>0.15709094843365867</v>
      </c>
      <c r="G284" s="40">
        <f>IF($A284=2,IF(ISNUMBER(REGION!DW284-REGION!DW$4),REGION!DW284-REGION!DW$4,""),"")</f>
        <v>1.166674664338796E-2</v>
      </c>
      <c r="H284" s="40" t="str">
        <f>IF($A284=2,IF(ISNUMBER(REGION!DX284-REGION!DX$4),REGION!DX284-REGION!DX$4,""),"")</f>
        <v/>
      </c>
      <c r="I284" s="41">
        <f>IF($A284=2,IF(ISNUMBER(REGION!DY284-REGION!DY$4),REGION!DY284-REGION!DY$4,""),"")</f>
        <v>-1.056250786735365</v>
      </c>
      <c r="J284" s="44">
        <f t="shared" si="20"/>
        <v>2</v>
      </c>
      <c r="K284" s="1" t="str">
        <f t="shared" si="23"/>
        <v/>
      </c>
      <c r="M284" s="40">
        <f>IF($A284=2,IF(ISNUMBER(REGION!DT284-Ukraine!DT284),REGION!DT284-Ukraine!DT284,""),"")</f>
        <v>-0.1875002210125255</v>
      </c>
      <c r="N284" s="40">
        <f>IF($A284=2,IF(ISNUMBER(REGION!DU284-Ukraine!DU284),REGION!DU284-Ukraine!DU284,""),"")</f>
        <v>-7.7870791909868009E-2</v>
      </c>
      <c r="O284" s="40">
        <f>IF($A284=2,IF(ISNUMBER(REGION!DV284-Ukraine!DV284),REGION!DV284-Ukraine!DV284,""),"")</f>
        <v>0.30275558416537374</v>
      </c>
      <c r="P284" s="40">
        <f>IF($A284=2,IF(ISNUMBER(REGION!DW284-Ukraine!DW284),REGION!DW284-Ukraine!DW284,""),"")</f>
        <v>5.6095460139476527E-2</v>
      </c>
      <c r="Q284" s="40" t="str">
        <f>IF($A284=2,IF(ISNUMBER(REGION!DX284-Ukraine!DX284),REGION!DX284-Ukraine!DX284,""),"")</f>
        <v/>
      </c>
      <c r="R284" s="41">
        <f>IF($A284=2,IF(ISNUMBER(REGION!DY284-Ukraine!DY284),REGION!DY284-Ukraine!DY284,""),"")</f>
        <v>-0.50799071993252576</v>
      </c>
      <c r="S284" s="44">
        <f t="shared" si="21"/>
        <v>2</v>
      </c>
      <c r="T284" s="1" t="str">
        <f t="shared" si="24"/>
        <v/>
      </c>
      <c r="V284" s="1">
        <f t="shared" si="22"/>
        <v>0</v>
      </c>
      <c r="W284" s="40" t="str">
        <f>IF(V284&gt;1,Employment!$S284,"")</f>
        <v/>
      </c>
    </row>
    <row r="285" spans="1:23" ht="10.5" x14ac:dyDescent="0.25">
      <c r="A285" s="39">
        <f>'Industry selection'!C285</f>
        <v>2</v>
      </c>
      <c r="B285" s="2">
        <v>71.2</v>
      </c>
      <c r="C285" s="2" t="s">
        <v>580</v>
      </c>
      <c r="D285" s="40">
        <f>IF($A285=2,IF(ISNUMBER(REGION!DT285-REGION!DT$4),REGION!DT285-REGION!DT$4,""),"")</f>
        <v>-6.5836281942758923E-2</v>
      </c>
      <c r="E285" s="40">
        <f>IF($A285=2,IF(ISNUMBER(REGION!DU285-REGION!DU$4),REGION!DU285-REGION!DU$4,""),"")</f>
        <v>-0.11705258850170908</v>
      </c>
      <c r="F285" s="40">
        <f>IF($A285=2,IF(ISNUMBER(REGION!DV285-REGION!DV$4),REGION!DV285-REGION!DV$4,""),"")</f>
        <v>-0.11378725910025644</v>
      </c>
      <c r="G285" s="40">
        <f>IF($A285=2,IF(ISNUMBER(REGION!DW285-REGION!DW$4),REGION!DW285-REGION!DW$4,""),"")</f>
        <v>6.5475366342961916E-2</v>
      </c>
      <c r="H285" s="40" t="str">
        <f>IF($A285=2,IF(ISNUMBER(REGION!DX285-REGION!DX$4),REGION!DX285-REGION!DX$4,""),"")</f>
        <v/>
      </c>
      <c r="I285" s="41">
        <f>IF($A285=2,IF(ISNUMBER(REGION!DY285-REGION!DY$4),REGION!DY285-REGION!DY$4,""),"")</f>
        <v>-1.1123316568173549</v>
      </c>
      <c r="J285" s="44">
        <f t="shared" si="20"/>
        <v>1</v>
      </c>
      <c r="K285" s="1" t="str">
        <f t="shared" si="23"/>
        <v/>
      </c>
      <c r="M285" s="40">
        <f>IF($A285=2,IF(ISNUMBER(REGION!DT285-Ukraine!DT285),REGION!DT285-Ukraine!DT285,""),"")</f>
        <v>5.9890084714903646E-2</v>
      </c>
      <c r="N285" s="40">
        <f>IF($A285=2,IF(ISNUMBER(REGION!DU285-Ukraine!DU285),REGION!DU285-Ukraine!DU285,""),"")</f>
        <v>-0.1142005968578208</v>
      </c>
      <c r="O285" s="40">
        <f>IF($A285=2,IF(ISNUMBER(REGION!DV285-Ukraine!DV285),REGION!DV285-Ukraine!DV285,""),"")</f>
        <v>0.10987112387178355</v>
      </c>
      <c r="P285" s="40">
        <f>IF($A285=2,IF(ISNUMBER(REGION!DW285-Ukraine!DW285),REGION!DW285-Ukraine!DW285,""),"")</f>
        <v>-7.6881564347553333E-2</v>
      </c>
      <c r="Q285" s="40" t="str">
        <f>IF($A285=2,IF(ISNUMBER(REGION!DX285-Ukraine!DX285),REGION!DX285-Ukraine!DX285,""),"")</f>
        <v/>
      </c>
      <c r="R285" s="41">
        <f>IF($A285=2,IF(ISNUMBER(REGION!DY285-Ukraine!DY285),REGION!DY285-Ukraine!DY285,""),"")</f>
        <v>-0.32504579272297907</v>
      </c>
      <c r="S285" s="44">
        <f t="shared" si="21"/>
        <v>2</v>
      </c>
      <c r="T285" s="1" t="str">
        <f t="shared" si="24"/>
        <v/>
      </c>
      <c r="V285" s="1">
        <f t="shared" si="22"/>
        <v>0</v>
      </c>
      <c r="W285" s="40" t="str">
        <f>IF(V285&gt;1,Employment!$S285,"")</f>
        <v/>
      </c>
    </row>
    <row r="286" spans="1:23" ht="10.5" x14ac:dyDescent="0.25">
      <c r="A286" s="39">
        <f>'Industry selection'!C286</f>
        <v>2</v>
      </c>
      <c r="B286" s="2">
        <v>72</v>
      </c>
      <c r="C286" s="2" t="s">
        <v>582</v>
      </c>
      <c r="D286" s="40">
        <f>IF($A286=2,IF(ISNUMBER(REGION!DT286-REGION!DT$4),REGION!DT286-REGION!DT$4,""),"")</f>
        <v>0.21166183403794503</v>
      </c>
      <c r="E286" s="40">
        <f>IF($A286=2,IF(ISNUMBER(REGION!DU286-REGION!DU$4),REGION!DU286-REGION!DU$4,""),"")</f>
        <v>-0.38855692630838301</v>
      </c>
      <c r="F286" s="40">
        <f>IF($A286=2,IF(ISNUMBER(REGION!DV286-REGION!DV$4),REGION!DV286-REGION!DV$4,""),"")</f>
        <v>-8.5191142320361735E-2</v>
      </c>
      <c r="G286" s="40">
        <f>IF($A286=2,IF(ISNUMBER(REGION!DW286-REGION!DW$4),REGION!DW286-REGION!DW$4,""),"")</f>
        <v>0.1501696302723412</v>
      </c>
      <c r="H286" s="40">
        <f>IF($A286=2,IF(ISNUMBER(REGION!DX286-REGION!DX$4),REGION!DX286-REGION!DX$4,""),"")</f>
        <v>8.5538714538743399E-2</v>
      </c>
      <c r="I286" s="41">
        <f>IF($A286=2,IF(ISNUMBER(REGION!DY286-REGION!DY$4),REGION!DY286-REGION!DY$4,""),"")</f>
        <v>-0.3473204495489135</v>
      </c>
      <c r="J286" s="44">
        <f t="shared" si="20"/>
        <v>3</v>
      </c>
      <c r="K286" s="1" t="str">
        <f t="shared" si="23"/>
        <v/>
      </c>
      <c r="M286" s="40">
        <f>IF($A286=2,IF(ISNUMBER(REGION!DT286-Ukraine!DT286),REGION!DT286-Ukraine!DT286,""),"")</f>
        <v>0.18111373336183667</v>
      </c>
      <c r="N286" s="40">
        <f>IF($A286=2,IF(ISNUMBER(REGION!DU286-Ukraine!DU286),REGION!DU286-Ukraine!DU286,""),"")</f>
        <v>-0.41893894286404643</v>
      </c>
      <c r="O286" s="40">
        <f>IF($A286=2,IF(ISNUMBER(REGION!DV286-Ukraine!DV286),REGION!DV286-Ukraine!DV286,""),"")</f>
        <v>-0.17900739356791773</v>
      </c>
      <c r="P286" s="40">
        <f>IF($A286=2,IF(ISNUMBER(REGION!DW286-Ukraine!DW286),REGION!DW286-Ukraine!DW286,""),"")</f>
        <v>4.5934003350615926E-2</v>
      </c>
      <c r="Q286" s="40">
        <f>IF($A286=2,IF(ISNUMBER(REGION!DX286-Ukraine!DX286),REGION!DX286-Ukraine!DX286,""),"")</f>
        <v>0.20688575188636427</v>
      </c>
      <c r="R286" s="41">
        <f>IF($A286=2,IF(ISNUMBER(REGION!DY286-Ukraine!DY286),REGION!DY286-Ukraine!DY286,""),"")</f>
        <v>-0.67834048966730975</v>
      </c>
      <c r="S286" s="44">
        <f t="shared" si="21"/>
        <v>3</v>
      </c>
      <c r="T286" s="1" t="str">
        <f t="shared" si="24"/>
        <v/>
      </c>
      <c r="V286" s="1">
        <f t="shared" si="22"/>
        <v>0</v>
      </c>
      <c r="W286" s="40" t="str">
        <f>IF(V286&gt;1,Employment!$S286,"")</f>
        <v/>
      </c>
    </row>
    <row r="287" spans="1:23" ht="10.5" x14ac:dyDescent="0.25">
      <c r="A287" s="39">
        <f>'Industry selection'!C287</f>
        <v>1</v>
      </c>
      <c r="B287" s="2">
        <v>72.099999999999994</v>
      </c>
      <c r="C287" s="2" t="s">
        <v>584</v>
      </c>
      <c r="D287" s="40" t="str">
        <f>IF($A287=2,IF(ISNUMBER(REGION!DT287-REGION!DT$4),REGION!DT287-REGION!DT$4,""),"")</f>
        <v/>
      </c>
      <c r="E287" s="40" t="str">
        <f>IF($A287=2,IF(ISNUMBER(REGION!DU287-REGION!DU$4),REGION!DU287-REGION!DU$4,""),"")</f>
        <v/>
      </c>
      <c r="F287" s="40" t="str">
        <f>IF($A287=2,IF(ISNUMBER(REGION!DV287-REGION!DV$4),REGION!DV287-REGION!DV$4,""),"")</f>
        <v/>
      </c>
      <c r="G287" s="40" t="str">
        <f>IF($A287=2,IF(ISNUMBER(REGION!DW287-REGION!DW$4),REGION!DW287-REGION!DW$4,""),"")</f>
        <v/>
      </c>
      <c r="H287" s="40" t="str">
        <f>IF($A287=2,IF(ISNUMBER(REGION!DX287-REGION!DX$4),REGION!DX287-REGION!DX$4,""),"")</f>
        <v/>
      </c>
      <c r="I287" s="41" t="str">
        <f>IF($A287=2,IF(ISNUMBER(REGION!DY287-REGION!DY$4),REGION!DY287-REGION!DY$4,""),"")</f>
        <v/>
      </c>
      <c r="J287" s="44" t="str">
        <f t="shared" si="20"/>
        <v/>
      </c>
      <c r="K287" s="1" t="str">
        <f t="shared" si="23"/>
        <v/>
      </c>
      <c r="M287" s="40" t="str">
        <f>IF($A287=2,IF(ISNUMBER(REGION!DT287-Ukraine!DT287),REGION!DT287-Ukraine!DT287,""),"")</f>
        <v/>
      </c>
      <c r="N287" s="40" t="str">
        <f>IF($A287=2,IF(ISNUMBER(REGION!DU287-Ukraine!DU287),REGION!DU287-Ukraine!DU287,""),"")</f>
        <v/>
      </c>
      <c r="O287" s="40" t="str">
        <f>IF($A287=2,IF(ISNUMBER(REGION!DV287-Ukraine!DV287),REGION!DV287-Ukraine!DV287,""),"")</f>
        <v/>
      </c>
      <c r="P287" s="40" t="str">
        <f>IF($A287=2,IF(ISNUMBER(REGION!DW287-Ukraine!DW287),REGION!DW287-Ukraine!DW287,""),"")</f>
        <v/>
      </c>
      <c r="Q287" s="40" t="str">
        <f>IF($A287=2,IF(ISNUMBER(REGION!DX287-Ukraine!DX287),REGION!DX287-Ukraine!DX287,""),"")</f>
        <v/>
      </c>
      <c r="R287" s="41" t="str">
        <f>IF($A287=2,IF(ISNUMBER(REGION!DY287-Ukraine!DY287),REGION!DY287-Ukraine!DY287,""),"")</f>
        <v/>
      </c>
      <c r="S287" s="44" t="str">
        <f t="shared" si="21"/>
        <v/>
      </c>
      <c r="T287" s="1" t="str">
        <f t="shared" si="24"/>
        <v/>
      </c>
      <c r="V287" s="1" t="str">
        <f t="shared" si="22"/>
        <v/>
      </c>
      <c r="W287" s="40" t="str">
        <f>IF(V287&gt;1,Employment!$S287,"")</f>
        <v/>
      </c>
    </row>
    <row r="288" spans="1:23" ht="10.5" x14ac:dyDescent="0.25">
      <c r="A288" s="39">
        <f>'Industry selection'!C288</f>
        <v>1</v>
      </c>
      <c r="B288" s="2">
        <v>72.2</v>
      </c>
      <c r="C288" s="2" t="s">
        <v>586</v>
      </c>
      <c r="D288" s="40" t="str">
        <f>IF($A288=2,IF(ISNUMBER(REGION!DT288-REGION!DT$4),REGION!DT288-REGION!DT$4,""),"")</f>
        <v/>
      </c>
      <c r="E288" s="40" t="str">
        <f>IF($A288=2,IF(ISNUMBER(REGION!DU288-REGION!DU$4),REGION!DU288-REGION!DU$4,""),"")</f>
        <v/>
      </c>
      <c r="F288" s="40" t="str">
        <f>IF($A288=2,IF(ISNUMBER(REGION!DV288-REGION!DV$4),REGION!DV288-REGION!DV$4,""),"")</f>
        <v/>
      </c>
      <c r="G288" s="40" t="str">
        <f>IF($A288=2,IF(ISNUMBER(REGION!DW288-REGION!DW$4),REGION!DW288-REGION!DW$4,""),"")</f>
        <v/>
      </c>
      <c r="H288" s="40" t="str">
        <f>IF($A288=2,IF(ISNUMBER(REGION!DX288-REGION!DX$4),REGION!DX288-REGION!DX$4,""),"")</f>
        <v/>
      </c>
      <c r="I288" s="41" t="str">
        <f>IF($A288=2,IF(ISNUMBER(REGION!DY288-REGION!DY$4),REGION!DY288-REGION!DY$4,""),"")</f>
        <v/>
      </c>
      <c r="J288" s="44" t="str">
        <f t="shared" si="20"/>
        <v/>
      </c>
      <c r="K288" s="1" t="str">
        <f t="shared" si="23"/>
        <v/>
      </c>
      <c r="M288" s="40" t="str">
        <f>IF($A288=2,IF(ISNUMBER(REGION!DT288-Ukraine!DT288),REGION!DT288-Ukraine!DT288,""),"")</f>
        <v/>
      </c>
      <c r="N288" s="40" t="str">
        <f>IF($A288=2,IF(ISNUMBER(REGION!DU288-Ukraine!DU288),REGION!DU288-Ukraine!DU288,""),"")</f>
        <v/>
      </c>
      <c r="O288" s="40" t="str">
        <f>IF($A288=2,IF(ISNUMBER(REGION!DV288-Ukraine!DV288),REGION!DV288-Ukraine!DV288,""),"")</f>
        <v/>
      </c>
      <c r="P288" s="40" t="str">
        <f>IF($A288=2,IF(ISNUMBER(REGION!DW288-Ukraine!DW288),REGION!DW288-Ukraine!DW288,""),"")</f>
        <v/>
      </c>
      <c r="Q288" s="40" t="str">
        <f>IF($A288=2,IF(ISNUMBER(REGION!DX288-Ukraine!DX288),REGION!DX288-Ukraine!DX288,""),"")</f>
        <v/>
      </c>
      <c r="R288" s="41" t="str">
        <f>IF($A288=2,IF(ISNUMBER(REGION!DY288-Ukraine!DY288),REGION!DY288-Ukraine!DY288,""),"")</f>
        <v/>
      </c>
      <c r="S288" s="44" t="str">
        <f t="shared" si="21"/>
        <v/>
      </c>
      <c r="T288" s="1" t="str">
        <f t="shared" si="24"/>
        <v/>
      </c>
      <c r="V288" s="1" t="str">
        <f t="shared" si="22"/>
        <v/>
      </c>
      <c r="W288" s="40" t="str">
        <f>IF(V288&gt;1,Employment!$S288,"")</f>
        <v/>
      </c>
    </row>
    <row r="289" spans="1:23" ht="10.5" x14ac:dyDescent="0.25">
      <c r="A289" s="39" t="str">
        <f>'Industry selection'!C289</f>
        <v/>
      </c>
      <c r="B289" s="2">
        <v>73</v>
      </c>
      <c r="C289" s="2" t="s">
        <v>588</v>
      </c>
      <c r="D289" s="40" t="str">
        <f>IF($A289=2,IF(ISNUMBER(REGION!DT289-REGION!DT$4),REGION!DT289-REGION!DT$4,""),"")</f>
        <v/>
      </c>
      <c r="E289" s="40" t="str">
        <f>IF($A289=2,IF(ISNUMBER(REGION!DU289-REGION!DU$4),REGION!DU289-REGION!DU$4,""),"")</f>
        <v/>
      </c>
      <c r="F289" s="40" t="str">
        <f>IF($A289=2,IF(ISNUMBER(REGION!DV289-REGION!DV$4),REGION!DV289-REGION!DV$4,""),"")</f>
        <v/>
      </c>
      <c r="G289" s="40" t="str">
        <f>IF($A289=2,IF(ISNUMBER(REGION!DW289-REGION!DW$4),REGION!DW289-REGION!DW$4,""),"")</f>
        <v/>
      </c>
      <c r="H289" s="40" t="str">
        <f>IF($A289=2,IF(ISNUMBER(REGION!DX289-REGION!DX$4),REGION!DX289-REGION!DX$4,""),"")</f>
        <v/>
      </c>
      <c r="I289" s="41" t="str">
        <f>IF($A289=2,IF(ISNUMBER(REGION!DY289-REGION!DY$4),REGION!DY289-REGION!DY$4,""),"")</f>
        <v/>
      </c>
      <c r="J289" s="44" t="str">
        <f t="shared" si="20"/>
        <v/>
      </c>
      <c r="K289" s="1" t="str">
        <f t="shared" si="23"/>
        <v/>
      </c>
      <c r="M289" s="40" t="str">
        <f>IF($A289=2,IF(ISNUMBER(REGION!DT289-Ukraine!DT289),REGION!DT289-Ukraine!DT289,""),"")</f>
        <v/>
      </c>
      <c r="N289" s="40" t="str">
        <f>IF($A289=2,IF(ISNUMBER(REGION!DU289-Ukraine!DU289),REGION!DU289-Ukraine!DU289,""),"")</f>
        <v/>
      </c>
      <c r="O289" s="40" t="str">
        <f>IF($A289=2,IF(ISNUMBER(REGION!DV289-Ukraine!DV289),REGION!DV289-Ukraine!DV289,""),"")</f>
        <v/>
      </c>
      <c r="P289" s="40" t="str">
        <f>IF($A289=2,IF(ISNUMBER(REGION!DW289-Ukraine!DW289),REGION!DW289-Ukraine!DW289,""),"")</f>
        <v/>
      </c>
      <c r="Q289" s="40" t="str">
        <f>IF($A289=2,IF(ISNUMBER(REGION!DX289-Ukraine!DX289),REGION!DX289-Ukraine!DX289,""),"")</f>
        <v/>
      </c>
      <c r="R289" s="41" t="str">
        <f>IF($A289=2,IF(ISNUMBER(REGION!DY289-Ukraine!DY289),REGION!DY289-Ukraine!DY289,""),"")</f>
        <v/>
      </c>
      <c r="S289" s="44" t="str">
        <f t="shared" si="21"/>
        <v/>
      </c>
      <c r="T289" s="1" t="str">
        <f t="shared" si="24"/>
        <v/>
      </c>
      <c r="V289" s="1" t="str">
        <f t="shared" si="22"/>
        <v/>
      </c>
      <c r="W289" s="40" t="str">
        <f>IF(V289&gt;1,Employment!$S289,"")</f>
        <v/>
      </c>
    </row>
    <row r="290" spans="1:23" ht="10.5" x14ac:dyDescent="0.25">
      <c r="A290" s="39">
        <f>'Industry selection'!C290</f>
        <v>2</v>
      </c>
      <c r="B290" s="2">
        <v>73.099999999999994</v>
      </c>
      <c r="C290" s="2" t="s">
        <v>590</v>
      </c>
      <c r="D290" s="40">
        <f>IF($A290=2,IF(ISNUMBER(REGION!DT290-REGION!DT$4),REGION!DT290-REGION!DT$4,""),"")</f>
        <v>-0.22560011998371809</v>
      </c>
      <c r="E290" s="40" t="str">
        <f>IF($A290=2,IF(ISNUMBER(REGION!DU290-REGION!DU$4),REGION!DU290-REGION!DU$4,""),"")</f>
        <v/>
      </c>
      <c r="F290" s="40" t="str">
        <f>IF($A290=2,IF(ISNUMBER(REGION!DV290-REGION!DV$4),REGION!DV290-REGION!DV$4,""),"")</f>
        <v/>
      </c>
      <c r="G290" s="40">
        <f>IF($A290=2,IF(ISNUMBER(REGION!DW290-REGION!DW$4),REGION!DW290-REGION!DW$4,""),"")</f>
        <v>-0.11482113938096306</v>
      </c>
      <c r="H290" s="40" t="str">
        <f>IF($A290=2,IF(ISNUMBER(REGION!DX290-REGION!DX$4),REGION!DX290-REGION!DX$4,""),"")</f>
        <v/>
      </c>
      <c r="I290" s="41">
        <f>IF($A290=2,IF(ISNUMBER(REGION!DY290-REGION!DY$4),REGION!DY290-REGION!DY$4,""),"")</f>
        <v>-1.210120773367386</v>
      </c>
      <c r="J290" s="44">
        <f t="shared" si="20"/>
        <v>0</v>
      </c>
      <c r="K290" s="1" t="str">
        <f t="shared" si="23"/>
        <v/>
      </c>
      <c r="M290" s="40">
        <f>IF($A290=2,IF(ISNUMBER(REGION!DT290-Ukraine!DT290),REGION!DT290-Ukraine!DT290,""),"")</f>
        <v>-0.14602423225001038</v>
      </c>
      <c r="N290" s="40" t="str">
        <f>IF($A290=2,IF(ISNUMBER(REGION!DU290-Ukraine!DU290),REGION!DU290-Ukraine!DU290,""),"")</f>
        <v/>
      </c>
      <c r="O290" s="40" t="str">
        <f>IF($A290=2,IF(ISNUMBER(REGION!DV290-Ukraine!DV290),REGION!DV290-Ukraine!DV290,""),"")</f>
        <v/>
      </c>
      <c r="P290" s="40">
        <f>IF($A290=2,IF(ISNUMBER(REGION!DW290-Ukraine!DW290),REGION!DW290-Ukraine!DW290,""),"")</f>
        <v>5.8135481934896704E-2</v>
      </c>
      <c r="Q290" s="40" t="str">
        <f>IF($A290=2,IF(ISNUMBER(REGION!DX290-Ukraine!DX290),REGION!DX290-Ukraine!DX290,""),"")</f>
        <v/>
      </c>
      <c r="R290" s="41">
        <f>IF($A290=2,IF(ISNUMBER(REGION!DY290-Ukraine!DY290),REGION!DY290-Ukraine!DY290,""),"")</f>
        <v>-0.60660115639930012</v>
      </c>
      <c r="S290" s="44">
        <f t="shared" si="21"/>
        <v>1</v>
      </c>
      <c r="T290" s="1" t="str">
        <f t="shared" si="24"/>
        <v/>
      </c>
      <c r="V290" s="1">
        <f t="shared" si="22"/>
        <v>0</v>
      </c>
      <c r="W290" s="40" t="str">
        <f>IF(V290&gt;1,Employment!$S290,"")</f>
        <v/>
      </c>
    </row>
    <row r="291" spans="1:23" ht="10.5" x14ac:dyDescent="0.25">
      <c r="A291" s="39">
        <f>'Industry selection'!C291</f>
        <v>2</v>
      </c>
      <c r="B291" s="2">
        <v>73.2</v>
      </c>
      <c r="C291" s="2" t="s">
        <v>592</v>
      </c>
      <c r="D291" s="40">
        <f>IF($A291=2,IF(ISNUMBER(REGION!DT291-REGION!DT$4),REGION!DT291-REGION!DT$4,""),"")</f>
        <v>0.37694509717722435</v>
      </c>
      <c r="E291" s="40" t="str">
        <f>IF($A291=2,IF(ISNUMBER(REGION!DU291-REGION!DU$4),REGION!DU291-REGION!DU$4,""),"")</f>
        <v/>
      </c>
      <c r="F291" s="40" t="str">
        <f>IF($A291=2,IF(ISNUMBER(REGION!DV291-REGION!DV$4),REGION!DV291-REGION!DV$4,""),"")</f>
        <v/>
      </c>
      <c r="G291" s="40">
        <f>IF($A291=2,IF(ISNUMBER(REGION!DW291-REGION!DW$4),REGION!DW291-REGION!DW$4,""),"")</f>
        <v>-0.24247377702150796</v>
      </c>
      <c r="H291" s="40" t="str">
        <f>IF($A291=2,IF(ISNUMBER(REGION!DX291-REGION!DX$4),REGION!DX291-REGION!DX$4,""),"")</f>
        <v/>
      </c>
      <c r="I291" s="41">
        <f>IF($A291=2,IF(ISNUMBER(REGION!DY291-REGION!DY$4),REGION!DY291-REGION!DY$4,""),"")</f>
        <v>-1.4890046668372858</v>
      </c>
      <c r="J291" s="44">
        <f t="shared" si="20"/>
        <v>1</v>
      </c>
      <c r="K291" s="1" t="str">
        <f t="shared" si="23"/>
        <v/>
      </c>
      <c r="M291" s="40">
        <f>IF($A291=2,IF(ISNUMBER(REGION!DT291-Ukraine!DT291),REGION!DT291-Ukraine!DT291,""),"")</f>
        <v>0.44637598803317347</v>
      </c>
      <c r="N291" s="40" t="str">
        <f>IF($A291=2,IF(ISNUMBER(REGION!DU291-Ukraine!DU291),REGION!DU291-Ukraine!DU291,""),"")</f>
        <v/>
      </c>
      <c r="O291" s="40" t="str">
        <f>IF($A291=2,IF(ISNUMBER(REGION!DV291-Ukraine!DV291),REGION!DV291-Ukraine!DV291,""),"")</f>
        <v/>
      </c>
      <c r="P291" s="40">
        <f>IF($A291=2,IF(ISNUMBER(REGION!DW291-Ukraine!DW291),REGION!DW291-Ukraine!DW291,""),"")</f>
        <v>-0.49681810749950839</v>
      </c>
      <c r="Q291" s="40" t="str">
        <f>IF($A291=2,IF(ISNUMBER(REGION!DX291-Ukraine!DX291),REGION!DX291-Ukraine!DX291,""),"")</f>
        <v/>
      </c>
      <c r="R291" s="41">
        <f>IF($A291=2,IF(ISNUMBER(REGION!DY291-Ukraine!DY291),REGION!DY291-Ukraine!DY291,""),"")</f>
        <v>-1.7012484874392961</v>
      </c>
      <c r="S291" s="44">
        <f t="shared" si="21"/>
        <v>1</v>
      </c>
      <c r="T291" s="1" t="str">
        <f t="shared" si="24"/>
        <v/>
      </c>
      <c r="V291" s="1">
        <f t="shared" si="22"/>
        <v>0</v>
      </c>
      <c r="W291" s="40" t="str">
        <f>IF(V291&gt;1,Employment!$S291,"")</f>
        <v/>
      </c>
    </row>
    <row r="292" spans="1:23" ht="10.5" x14ac:dyDescent="0.25">
      <c r="A292" s="39" t="str">
        <f>'Industry selection'!C292</f>
        <v/>
      </c>
      <c r="B292" s="2">
        <v>74</v>
      </c>
      <c r="C292" s="2" t="s">
        <v>594</v>
      </c>
      <c r="D292" s="40" t="str">
        <f>IF($A292=2,IF(ISNUMBER(REGION!DT292-REGION!DT$4),REGION!DT292-REGION!DT$4,""),"")</f>
        <v/>
      </c>
      <c r="E292" s="40" t="str">
        <f>IF($A292=2,IF(ISNUMBER(REGION!DU292-REGION!DU$4),REGION!DU292-REGION!DU$4,""),"")</f>
        <v/>
      </c>
      <c r="F292" s="40" t="str">
        <f>IF($A292=2,IF(ISNUMBER(REGION!DV292-REGION!DV$4),REGION!DV292-REGION!DV$4,""),"")</f>
        <v/>
      </c>
      <c r="G292" s="40" t="str">
        <f>IF($A292=2,IF(ISNUMBER(REGION!DW292-REGION!DW$4),REGION!DW292-REGION!DW$4,""),"")</f>
        <v/>
      </c>
      <c r="H292" s="40" t="str">
        <f>IF($A292=2,IF(ISNUMBER(REGION!DX292-REGION!DX$4),REGION!DX292-REGION!DX$4,""),"")</f>
        <v/>
      </c>
      <c r="I292" s="41" t="str">
        <f>IF($A292=2,IF(ISNUMBER(REGION!DY292-REGION!DY$4),REGION!DY292-REGION!DY$4,""),"")</f>
        <v/>
      </c>
      <c r="J292" s="44" t="str">
        <f t="shared" si="20"/>
        <v/>
      </c>
      <c r="K292" s="1" t="str">
        <f t="shared" si="23"/>
        <v/>
      </c>
      <c r="M292" s="40" t="str">
        <f>IF($A292=2,IF(ISNUMBER(REGION!DT292-Ukraine!DT292),REGION!DT292-Ukraine!DT292,""),"")</f>
        <v/>
      </c>
      <c r="N292" s="40" t="str">
        <f>IF($A292=2,IF(ISNUMBER(REGION!DU292-Ukraine!DU292),REGION!DU292-Ukraine!DU292,""),"")</f>
        <v/>
      </c>
      <c r="O292" s="40" t="str">
        <f>IF($A292=2,IF(ISNUMBER(REGION!DV292-Ukraine!DV292),REGION!DV292-Ukraine!DV292,""),"")</f>
        <v/>
      </c>
      <c r="P292" s="40" t="str">
        <f>IF($A292=2,IF(ISNUMBER(REGION!DW292-Ukraine!DW292),REGION!DW292-Ukraine!DW292,""),"")</f>
        <v/>
      </c>
      <c r="Q292" s="40" t="str">
        <f>IF($A292=2,IF(ISNUMBER(REGION!DX292-Ukraine!DX292),REGION!DX292-Ukraine!DX292,""),"")</f>
        <v/>
      </c>
      <c r="R292" s="41" t="str">
        <f>IF($A292=2,IF(ISNUMBER(REGION!DY292-Ukraine!DY292),REGION!DY292-Ukraine!DY292,""),"")</f>
        <v/>
      </c>
      <c r="S292" s="44" t="str">
        <f t="shared" si="21"/>
        <v/>
      </c>
      <c r="T292" s="1" t="str">
        <f t="shared" si="24"/>
        <v/>
      </c>
      <c r="V292" s="1" t="str">
        <f t="shared" si="22"/>
        <v/>
      </c>
      <c r="W292" s="40" t="str">
        <f>IF(V292&gt;1,Employment!$S292,"")</f>
        <v/>
      </c>
    </row>
    <row r="293" spans="1:23" ht="10.5" x14ac:dyDescent="0.25">
      <c r="A293" s="39">
        <f>'Industry selection'!C293</f>
        <v>1</v>
      </c>
      <c r="B293" s="2">
        <v>74.099999999999994</v>
      </c>
      <c r="C293" s="2" t="s">
        <v>596</v>
      </c>
      <c r="D293" s="40" t="str">
        <f>IF($A293=2,IF(ISNUMBER(REGION!DT293-REGION!DT$4),REGION!DT293-REGION!DT$4,""),"")</f>
        <v/>
      </c>
      <c r="E293" s="40" t="str">
        <f>IF($A293=2,IF(ISNUMBER(REGION!DU293-REGION!DU$4),REGION!DU293-REGION!DU$4,""),"")</f>
        <v/>
      </c>
      <c r="F293" s="40" t="str">
        <f>IF($A293=2,IF(ISNUMBER(REGION!DV293-REGION!DV$4),REGION!DV293-REGION!DV$4,""),"")</f>
        <v/>
      </c>
      <c r="G293" s="40" t="str">
        <f>IF($A293=2,IF(ISNUMBER(REGION!DW293-REGION!DW$4),REGION!DW293-REGION!DW$4,""),"")</f>
        <v/>
      </c>
      <c r="H293" s="40" t="str">
        <f>IF($A293=2,IF(ISNUMBER(REGION!DX293-REGION!DX$4),REGION!DX293-REGION!DX$4,""),"")</f>
        <v/>
      </c>
      <c r="I293" s="41" t="str">
        <f>IF($A293=2,IF(ISNUMBER(REGION!DY293-REGION!DY$4),REGION!DY293-REGION!DY$4,""),"")</f>
        <v/>
      </c>
      <c r="J293" s="44" t="str">
        <f t="shared" si="20"/>
        <v/>
      </c>
      <c r="K293" s="1" t="str">
        <f t="shared" si="23"/>
        <v/>
      </c>
      <c r="M293" s="40" t="str">
        <f>IF($A293=2,IF(ISNUMBER(REGION!DT293-Ukraine!DT293),REGION!DT293-Ukraine!DT293,""),"")</f>
        <v/>
      </c>
      <c r="N293" s="40" t="str">
        <f>IF($A293=2,IF(ISNUMBER(REGION!DU293-Ukraine!DU293),REGION!DU293-Ukraine!DU293,""),"")</f>
        <v/>
      </c>
      <c r="O293" s="40" t="str">
        <f>IF($A293=2,IF(ISNUMBER(REGION!DV293-Ukraine!DV293),REGION!DV293-Ukraine!DV293,""),"")</f>
        <v/>
      </c>
      <c r="P293" s="40" t="str">
        <f>IF($A293=2,IF(ISNUMBER(REGION!DW293-Ukraine!DW293),REGION!DW293-Ukraine!DW293,""),"")</f>
        <v/>
      </c>
      <c r="Q293" s="40" t="str">
        <f>IF($A293=2,IF(ISNUMBER(REGION!DX293-Ukraine!DX293),REGION!DX293-Ukraine!DX293,""),"")</f>
        <v/>
      </c>
      <c r="R293" s="41" t="str">
        <f>IF($A293=2,IF(ISNUMBER(REGION!DY293-Ukraine!DY293),REGION!DY293-Ukraine!DY293,""),"")</f>
        <v/>
      </c>
      <c r="S293" s="44" t="str">
        <f t="shared" si="21"/>
        <v/>
      </c>
      <c r="T293" s="1" t="str">
        <f t="shared" si="24"/>
        <v/>
      </c>
      <c r="V293" s="1" t="str">
        <f t="shared" si="22"/>
        <v/>
      </c>
      <c r="W293" s="40" t="str">
        <f>IF(V293&gt;1,Employment!$S293,"")</f>
        <v/>
      </c>
    </row>
    <row r="294" spans="1:23" ht="10.5" x14ac:dyDescent="0.25">
      <c r="A294" s="39">
        <f>'Industry selection'!C294</f>
        <v>1</v>
      </c>
      <c r="B294" s="2">
        <v>74.2</v>
      </c>
      <c r="C294" s="2" t="s">
        <v>598</v>
      </c>
      <c r="D294" s="40" t="str">
        <f>IF($A294=2,IF(ISNUMBER(REGION!DT294-REGION!DT$4),REGION!DT294-REGION!DT$4,""),"")</f>
        <v/>
      </c>
      <c r="E294" s="40" t="str">
        <f>IF($A294=2,IF(ISNUMBER(REGION!DU294-REGION!DU$4),REGION!DU294-REGION!DU$4,""),"")</f>
        <v/>
      </c>
      <c r="F294" s="40" t="str">
        <f>IF($A294=2,IF(ISNUMBER(REGION!DV294-REGION!DV$4),REGION!DV294-REGION!DV$4,""),"")</f>
        <v/>
      </c>
      <c r="G294" s="40" t="str">
        <f>IF($A294=2,IF(ISNUMBER(REGION!DW294-REGION!DW$4),REGION!DW294-REGION!DW$4,""),"")</f>
        <v/>
      </c>
      <c r="H294" s="40" t="str">
        <f>IF($A294=2,IF(ISNUMBER(REGION!DX294-REGION!DX$4),REGION!DX294-REGION!DX$4,""),"")</f>
        <v/>
      </c>
      <c r="I294" s="41" t="str">
        <f>IF($A294=2,IF(ISNUMBER(REGION!DY294-REGION!DY$4),REGION!DY294-REGION!DY$4,""),"")</f>
        <v/>
      </c>
      <c r="J294" s="44" t="str">
        <f t="shared" si="20"/>
        <v/>
      </c>
      <c r="K294" s="1" t="str">
        <f t="shared" si="23"/>
        <v/>
      </c>
      <c r="M294" s="40" t="str">
        <f>IF($A294=2,IF(ISNUMBER(REGION!DT294-Ukraine!DT294),REGION!DT294-Ukraine!DT294,""),"")</f>
        <v/>
      </c>
      <c r="N294" s="40" t="str">
        <f>IF($A294=2,IF(ISNUMBER(REGION!DU294-Ukraine!DU294),REGION!DU294-Ukraine!DU294,""),"")</f>
        <v/>
      </c>
      <c r="O294" s="40" t="str">
        <f>IF($A294=2,IF(ISNUMBER(REGION!DV294-Ukraine!DV294),REGION!DV294-Ukraine!DV294,""),"")</f>
        <v/>
      </c>
      <c r="P294" s="40" t="str">
        <f>IF($A294=2,IF(ISNUMBER(REGION!DW294-Ukraine!DW294),REGION!DW294-Ukraine!DW294,""),"")</f>
        <v/>
      </c>
      <c r="Q294" s="40" t="str">
        <f>IF($A294=2,IF(ISNUMBER(REGION!DX294-Ukraine!DX294),REGION!DX294-Ukraine!DX294,""),"")</f>
        <v/>
      </c>
      <c r="R294" s="41" t="str">
        <f>IF($A294=2,IF(ISNUMBER(REGION!DY294-Ukraine!DY294),REGION!DY294-Ukraine!DY294,""),"")</f>
        <v/>
      </c>
      <c r="S294" s="44" t="str">
        <f t="shared" si="21"/>
        <v/>
      </c>
      <c r="T294" s="1" t="str">
        <f t="shared" si="24"/>
        <v/>
      </c>
      <c r="V294" s="1" t="str">
        <f t="shared" si="22"/>
        <v/>
      </c>
      <c r="W294" s="40" t="str">
        <f>IF(V294&gt;1,Employment!$S294,"")</f>
        <v/>
      </c>
    </row>
    <row r="295" spans="1:23" ht="10.5" x14ac:dyDescent="0.25">
      <c r="A295" s="39">
        <f>'Industry selection'!C295</f>
        <v>1</v>
      </c>
      <c r="B295" s="2">
        <v>74.3</v>
      </c>
      <c r="C295" s="2" t="s">
        <v>600</v>
      </c>
      <c r="D295" s="40" t="str">
        <f>IF($A295=2,IF(ISNUMBER(REGION!DT295-REGION!DT$4),REGION!DT295-REGION!DT$4,""),"")</f>
        <v/>
      </c>
      <c r="E295" s="40" t="str">
        <f>IF($A295=2,IF(ISNUMBER(REGION!DU295-REGION!DU$4),REGION!DU295-REGION!DU$4,""),"")</f>
        <v/>
      </c>
      <c r="F295" s="40" t="str">
        <f>IF($A295=2,IF(ISNUMBER(REGION!DV295-REGION!DV$4),REGION!DV295-REGION!DV$4,""),"")</f>
        <v/>
      </c>
      <c r="G295" s="40" t="str">
        <f>IF($A295=2,IF(ISNUMBER(REGION!DW295-REGION!DW$4),REGION!DW295-REGION!DW$4,""),"")</f>
        <v/>
      </c>
      <c r="H295" s="40" t="str">
        <f>IF($A295=2,IF(ISNUMBER(REGION!DX295-REGION!DX$4),REGION!DX295-REGION!DX$4,""),"")</f>
        <v/>
      </c>
      <c r="I295" s="41" t="str">
        <f>IF($A295=2,IF(ISNUMBER(REGION!DY295-REGION!DY$4),REGION!DY295-REGION!DY$4,""),"")</f>
        <v/>
      </c>
      <c r="J295" s="44" t="str">
        <f t="shared" si="20"/>
        <v/>
      </c>
      <c r="K295" s="1" t="str">
        <f t="shared" si="23"/>
        <v/>
      </c>
      <c r="M295" s="40" t="str">
        <f>IF($A295=2,IF(ISNUMBER(REGION!DT295-Ukraine!DT295),REGION!DT295-Ukraine!DT295,""),"")</f>
        <v/>
      </c>
      <c r="N295" s="40" t="str">
        <f>IF($A295=2,IF(ISNUMBER(REGION!DU295-Ukraine!DU295),REGION!DU295-Ukraine!DU295,""),"")</f>
        <v/>
      </c>
      <c r="O295" s="40" t="str">
        <f>IF($A295=2,IF(ISNUMBER(REGION!DV295-Ukraine!DV295),REGION!DV295-Ukraine!DV295,""),"")</f>
        <v/>
      </c>
      <c r="P295" s="40" t="str">
        <f>IF($A295=2,IF(ISNUMBER(REGION!DW295-Ukraine!DW295),REGION!DW295-Ukraine!DW295,""),"")</f>
        <v/>
      </c>
      <c r="Q295" s="40" t="str">
        <f>IF($A295=2,IF(ISNUMBER(REGION!DX295-Ukraine!DX295),REGION!DX295-Ukraine!DX295,""),"")</f>
        <v/>
      </c>
      <c r="R295" s="41" t="str">
        <f>IF($A295=2,IF(ISNUMBER(REGION!DY295-Ukraine!DY295),REGION!DY295-Ukraine!DY295,""),"")</f>
        <v/>
      </c>
      <c r="S295" s="44" t="str">
        <f t="shared" si="21"/>
        <v/>
      </c>
      <c r="T295" s="1" t="str">
        <f t="shared" si="24"/>
        <v/>
      </c>
      <c r="V295" s="1" t="str">
        <f t="shared" si="22"/>
        <v/>
      </c>
      <c r="W295" s="40" t="str">
        <f>IF(V295&gt;1,Employment!$S295,"")</f>
        <v/>
      </c>
    </row>
    <row r="296" spans="1:23" ht="10.5" x14ac:dyDescent="0.25">
      <c r="A296" s="39">
        <f>'Industry selection'!C296</f>
        <v>2</v>
      </c>
      <c r="B296" s="2">
        <v>74.900000000000006</v>
      </c>
      <c r="C296" s="2" t="s">
        <v>602</v>
      </c>
      <c r="D296" s="40" t="str">
        <f>IF($A296=2,IF(ISNUMBER(REGION!DT296-REGION!DT$4),REGION!DT296-REGION!DT$4,""),"")</f>
        <v/>
      </c>
      <c r="E296" s="40">
        <f>IF($A296=2,IF(ISNUMBER(REGION!DU296-REGION!DU$4),REGION!DU296-REGION!DU$4,""),"")</f>
        <v>0.21603237995541558</v>
      </c>
      <c r="F296" s="40">
        <f>IF($A296=2,IF(ISNUMBER(REGION!DV296-REGION!DV$4),REGION!DV296-REGION!DV$4,""),"")</f>
        <v>-0.214521376332099</v>
      </c>
      <c r="G296" s="40">
        <f>IF($A296=2,IF(ISNUMBER(REGION!DW296-REGION!DW$4),REGION!DW296-REGION!DW$4,""),"")</f>
        <v>-0.20468271408081884</v>
      </c>
      <c r="H296" s="40" t="str">
        <f>IF($A296=2,IF(ISNUMBER(REGION!DX296-REGION!DX$4),REGION!DX296-REGION!DX$4,""),"")</f>
        <v/>
      </c>
      <c r="I296" s="41" t="str">
        <f>IF($A296=2,IF(ISNUMBER(REGION!DY296-REGION!DY$4),REGION!DY296-REGION!DY$4,""),"")</f>
        <v/>
      </c>
      <c r="J296" s="44">
        <f t="shared" si="20"/>
        <v>1</v>
      </c>
      <c r="K296" s="1">
        <f t="shared" si="23"/>
        <v>0</v>
      </c>
      <c r="M296" s="40" t="str">
        <f>IF($A296=2,IF(ISNUMBER(REGION!DT296-Ukraine!DT296),REGION!DT296-Ukraine!DT296,""),"")</f>
        <v/>
      </c>
      <c r="N296" s="40">
        <f>IF($A296=2,IF(ISNUMBER(REGION!DU296-Ukraine!DU296),REGION!DU296-Ukraine!DU296,""),"")</f>
        <v>-1.2654790256734882E-2</v>
      </c>
      <c r="O296" s="40">
        <f>IF($A296=2,IF(ISNUMBER(REGION!DV296-Ukraine!DV296),REGION!DV296-Ukraine!DV296,""),"")</f>
        <v>-0.31301748578212774</v>
      </c>
      <c r="P296" s="40">
        <f>IF($A296=2,IF(ISNUMBER(REGION!DW296-Ukraine!DW296),REGION!DW296-Ukraine!DW296,""),"")</f>
        <v>-0.3449122171054676</v>
      </c>
      <c r="Q296" s="40" t="str">
        <f>IF($A296=2,IF(ISNUMBER(REGION!DX296-Ukraine!DX296),REGION!DX296-Ukraine!DX296,""),"")</f>
        <v/>
      </c>
      <c r="R296" s="41" t="str">
        <f>IF($A296=2,IF(ISNUMBER(REGION!DY296-Ukraine!DY296),REGION!DY296-Ukraine!DY296,""),"")</f>
        <v/>
      </c>
      <c r="S296" s="44">
        <f t="shared" si="21"/>
        <v>0</v>
      </c>
      <c r="T296" s="1">
        <f t="shared" si="24"/>
        <v>0</v>
      </c>
      <c r="V296" s="1">
        <f t="shared" si="22"/>
        <v>0</v>
      </c>
      <c r="W296" s="40" t="str">
        <f>IF(V296&gt;1,Employment!$S296,"")</f>
        <v/>
      </c>
    </row>
    <row r="297" spans="1:23" ht="10.5" x14ac:dyDescent="0.25">
      <c r="A297" s="39">
        <f>'Industry selection'!C297</f>
        <v>1</v>
      </c>
      <c r="B297" s="2">
        <v>75</v>
      </c>
      <c r="C297" s="2" t="s">
        <v>604</v>
      </c>
      <c r="D297" s="40" t="str">
        <f>IF($A297=2,IF(ISNUMBER(REGION!DT297-REGION!DT$4),REGION!DT297-REGION!DT$4,""),"")</f>
        <v/>
      </c>
      <c r="E297" s="40" t="str">
        <f>IF($A297=2,IF(ISNUMBER(REGION!DU297-REGION!DU$4),REGION!DU297-REGION!DU$4,""),"")</f>
        <v/>
      </c>
      <c r="F297" s="40" t="str">
        <f>IF($A297=2,IF(ISNUMBER(REGION!DV297-REGION!DV$4),REGION!DV297-REGION!DV$4,""),"")</f>
        <v/>
      </c>
      <c r="G297" s="40" t="str">
        <f>IF($A297=2,IF(ISNUMBER(REGION!DW297-REGION!DW$4),REGION!DW297-REGION!DW$4,""),"")</f>
        <v/>
      </c>
      <c r="H297" s="40" t="str">
        <f>IF($A297=2,IF(ISNUMBER(REGION!DX297-REGION!DX$4),REGION!DX297-REGION!DX$4,""),"")</f>
        <v/>
      </c>
      <c r="I297" s="41" t="str">
        <f>IF($A297=2,IF(ISNUMBER(REGION!DY297-REGION!DY$4),REGION!DY297-REGION!DY$4,""),"")</f>
        <v/>
      </c>
      <c r="J297" s="44" t="str">
        <f t="shared" si="20"/>
        <v/>
      </c>
      <c r="K297" s="1" t="str">
        <f t="shared" si="23"/>
        <v/>
      </c>
      <c r="M297" s="40" t="str">
        <f>IF($A297=2,IF(ISNUMBER(REGION!DT297-Ukraine!DT297),REGION!DT297-Ukraine!DT297,""),"")</f>
        <v/>
      </c>
      <c r="N297" s="40" t="str">
        <f>IF($A297=2,IF(ISNUMBER(REGION!DU297-Ukraine!DU297),REGION!DU297-Ukraine!DU297,""),"")</f>
        <v/>
      </c>
      <c r="O297" s="40" t="str">
        <f>IF($A297=2,IF(ISNUMBER(REGION!DV297-Ukraine!DV297),REGION!DV297-Ukraine!DV297,""),"")</f>
        <v/>
      </c>
      <c r="P297" s="40" t="str">
        <f>IF($A297=2,IF(ISNUMBER(REGION!DW297-Ukraine!DW297),REGION!DW297-Ukraine!DW297,""),"")</f>
        <v/>
      </c>
      <c r="Q297" s="40" t="str">
        <f>IF($A297=2,IF(ISNUMBER(REGION!DX297-Ukraine!DX297),REGION!DX297-Ukraine!DX297,""),"")</f>
        <v/>
      </c>
      <c r="R297" s="41" t="str">
        <f>IF($A297=2,IF(ISNUMBER(REGION!DY297-Ukraine!DY297),REGION!DY297-Ukraine!DY297,""),"")</f>
        <v/>
      </c>
      <c r="S297" s="44" t="str">
        <f t="shared" si="21"/>
        <v/>
      </c>
      <c r="T297" s="1" t="str">
        <f t="shared" si="24"/>
        <v/>
      </c>
      <c r="V297" s="1" t="str">
        <f t="shared" si="22"/>
        <v/>
      </c>
      <c r="W297" s="40" t="str">
        <f>IF(V297&gt;1,Employment!$S297,"")</f>
        <v/>
      </c>
    </row>
    <row r="298" spans="1:23" ht="10.5" x14ac:dyDescent="0.25">
      <c r="A298" s="39" t="str">
        <f>'Industry selection'!C298</f>
        <v/>
      </c>
      <c r="B298" s="2" t="s">
        <v>606</v>
      </c>
      <c r="C298" s="2" t="s">
        <v>607</v>
      </c>
      <c r="D298" s="40" t="str">
        <f>IF($A298=2,IF(ISNUMBER(REGION!DT298-REGION!DT$4),REGION!DT298-REGION!DT$4,""),"")</f>
        <v/>
      </c>
      <c r="E298" s="40" t="str">
        <f>IF($A298=2,IF(ISNUMBER(REGION!DU298-REGION!DU$4),REGION!DU298-REGION!DU$4,""),"")</f>
        <v/>
      </c>
      <c r="F298" s="40" t="str">
        <f>IF($A298=2,IF(ISNUMBER(REGION!DV298-REGION!DV$4),REGION!DV298-REGION!DV$4,""),"")</f>
        <v/>
      </c>
      <c r="G298" s="40" t="str">
        <f>IF($A298=2,IF(ISNUMBER(REGION!DW298-REGION!DW$4),REGION!DW298-REGION!DW$4,""),"")</f>
        <v/>
      </c>
      <c r="H298" s="40" t="str">
        <f>IF($A298=2,IF(ISNUMBER(REGION!DX298-REGION!DX$4),REGION!DX298-REGION!DX$4,""),"")</f>
        <v/>
      </c>
      <c r="I298" s="41" t="str">
        <f>IF($A298=2,IF(ISNUMBER(REGION!DY298-REGION!DY$4),REGION!DY298-REGION!DY$4,""),"")</f>
        <v/>
      </c>
      <c r="J298" s="44" t="str">
        <f t="shared" si="20"/>
        <v/>
      </c>
      <c r="K298" s="1" t="str">
        <f t="shared" si="23"/>
        <v/>
      </c>
      <c r="M298" s="40" t="str">
        <f>IF($A298=2,IF(ISNUMBER(REGION!DT298-Ukraine!DT298),REGION!DT298-Ukraine!DT298,""),"")</f>
        <v/>
      </c>
      <c r="N298" s="40" t="str">
        <f>IF($A298=2,IF(ISNUMBER(REGION!DU298-Ukraine!DU298),REGION!DU298-Ukraine!DU298,""),"")</f>
        <v/>
      </c>
      <c r="O298" s="40" t="str">
        <f>IF($A298=2,IF(ISNUMBER(REGION!DV298-Ukraine!DV298),REGION!DV298-Ukraine!DV298,""),"")</f>
        <v/>
      </c>
      <c r="P298" s="40" t="str">
        <f>IF($A298=2,IF(ISNUMBER(REGION!DW298-Ukraine!DW298),REGION!DW298-Ukraine!DW298,""),"")</f>
        <v/>
      </c>
      <c r="Q298" s="40" t="str">
        <f>IF($A298=2,IF(ISNUMBER(REGION!DX298-Ukraine!DX298),REGION!DX298-Ukraine!DX298,""),"")</f>
        <v/>
      </c>
      <c r="R298" s="41" t="str">
        <f>IF($A298=2,IF(ISNUMBER(REGION!DY298-Ukraine!DY298),REGION!DY298-Ukraine!DY298,""),"")</f>
        <v/>
      </c>
      <c r="S298" s="44" t="str">
        <f t="shared" si="21"/>
        <v/>
      </c>
      <c r="T298" s="1" t="str">
        <f t="shared" si="24"/>
        <v/>
      </c>
      <c r="V298" s="1" t="str">
        <f t="shared" si="22"/>
        <v/>
      </c>
      <c r="W298" s="40" t="str">
        <f>IF(V298&gt;1,Employment!$S298,"")</f>
        <v/>
      </c>
    </row>
    <row r="299" spans="1:23" ht="10.5" x14ac:dyDescent="0.25">
      <c r="A299" s="39" t="str">
        <f>'Industry selection'!C299</f>
        <v/>
      </c>
      <c r="B299" s="2">
        <v>77</v>
      </c>
      <c r="C299" s="2" t="s">
        <v>609</v>
      </c>
      <c r="D299" s="40" t="str">
        <f>IF($A299=2,IF(ISNUMBER(REGION!DT299-REGION!DT$4),REGION!DT299-REGION!DT$4,""),"")</f>
        <v/>
      </c>
      <c r="E299" s="40" t="str">
        <f>IF($A299=2,IF(ISNUMBER(REGION!DU299-REGION!DU$4),REGION!DU299-REGION!DU$4,""),"")</f>
        <v/>
      </c>
      <c r="F299" s="40" t="str">
        <f>IF($A299=2,IF(ISNUMBER(REGION!DV299-REGION!DV$4),REGION!DV299-REGION!DV$4,""),"")</f>
        <v/>
      </c>
      <c r="G299" s="40" t="str">
        <f>IF($A299=2,IF(ISNUMBER(REGION!DW299-REGION!DW$4),REGION!DW299-REGION!DW$4,""),"")</f>
        <v/>
      </c>
      <c r="H299" s="40" t="str">
        <f>IF($A299=2,IF(ISNUMBER(REGION!DX299-REGION!DX$4),REGION!DX299-REGION!DX$4,""),"")</f>
        <v/>
      </c>
      <c r="I299" s="41" t="str">
        <f>IF($A299=2,IF(ISNUMBER(REGION!DY299-REGION!DY$4),REGION!DY299-REGION!DY$4,""),"")</f>
        <v/>
      </c>
      <c r="J299" s="44" t="str">
        <f t="shared" si="20"/>
        <v/>
      </c>
      <c r="K299" s="1" t="str">
        <f t="shared" si="23"/>
        <v/>
      </c>
      <c r="M299" s="40" t="str">
        <f>IF($A299=2,IF(ISNUMBER(REGION!DT299-Ukraine!DT299),REGION!DT299-Ukraine!DT299,""),"")</f>
        <v/>
      </c>
      <c r="N299" s="40" t="str">
        <f>IF($A299=2,IF(ISNUMBER(REGION!DU299-Ukraine!DU299),REGION!DU299-Ukraine!DU299,""),"")</f>
        <v/>
      </c>
      <c r="O299" s="40" t="str">
        <f>IF($A299=2,IF(ISNUMBER(REGION!DV299-Ukraine!DV299),REGION!DV299-Ukraine!DV299,""),"")</f>
        <v/>
      </c>
      <c r="P299" s="40" t="str">
        <f>IF($A299=2,IF(ISNUMBER(REGION!DW299-Ukraine!DW299),REGION!DW299-Ukraine!DW299,""),"")</f>
        <v/>
      </c>
      <c r="Q299" s="40" t="str">
        <f>IF($A299=2,IF(ISNUMBER(REGION!DX299-Ukraine!DX299),REGION!DX299-Ukraine!DX299,""),"")</f>
        <v/>
      </c>
      <c r="R299" s="41" t="str">
        <f>IF($A299=2,IF(ISNUMBER(REGION!DY299-Ukraine!DY299),REGION!DY299-Ukraine!DY299,""),"")</f>
        <v/>
      </c>
      <c r="S299" s="44" t="str">
        <f t="shared" si="21"/>
        <v/>
      </c>
      <c r="T299" s="1" t="str">
        <f t="shared" si="24"/>
        <v/>
      </c>
      <c r="V299" s="1" t="str">
        <f t="shared" si="22"/>
        <v/>
      </c>
      <c r="W299" s="40" t="str">
        <f>IF(V299&gt;1,Employment!$S299,"")</f>
        <v/>
      </c>
    </row>
    <row r="300" spans="1:23" ht="10.5" x14ac:dyDescent="0.25">
      <c r="A300" s="39">
        <f>'Industry selection'!C300</f>
        <v>2</v>
      </c>
      <c r="B300" s="2">
        <v>77.099999999999994</v>
      </c>
      <c r="C300" s="2" t="s">
        <v>611</v>
      </c>
      <c r="D300" s="40" t="str">
        <f>IF($A300=2,IF(ISNUMBER(REGION!DT300-REGION!DT$4),REGION!DT300-REGION!DT$4,""),"")</f>
        <v/>
      </c>
      <c r="E300" s="40" t="str">
        <f>IF($A300=2,IF(ISNUMBER(REGION!DU300-REGION!DU$4),REGION!DU300-REGION!DU$4,""),"")</f>
        <v/>
      </c>
      <c r="F300" s="40" t="str">
        <f>IF($A300=2,IF(ISNUMBER(REGION!DV300-REGION!DV$4),REGION!DV300-REGION!DV$4,""),"")</f>
        <v/>
      </c>
      <c r="G300" s="40" t="str">
        <f>IF($A300=2,IF(ISNUMBER(REGION!DW300-REGION!DW$4),REGION!DW300-REGION!DW$4,""),"")</f>
        <v/>
      </c>
      <c r="H300" s="40" t="str">
        <f>IF($A300=2,IF(ISNUMBER(REGION!DX300-REGION!DX$4),REGION!DX300-REGION!DX$4,""),"")</f>
        <v/>
      </c>
      <c r="I300" s="41">
        <f>IF($A300=2,IF(ISNUMBER(REGION!DY300-REGION!DY$4),REGION!DY300-REGION!DY$4,""),"")</f>
        <v>-0.75476381788431102</v>
      </c>
      <c r="J300" s="44">
        <f t="shared" si="20"/>
        <v>0</v>
      </c>
      <c r="K300" s="1" t="str">
        <f t="shared" si="23"/>
        <v/>
      </c>
      <c r="M300" s="40" t="str">
        <f>IF($A300=2,IF(ISNUMBER(REGION!DT300-Ukraine!DT300),REGION!DT300-Ukraine!DT300,""),"")</f>
        <v/>
      </c>
      <c r="N300" s="40" t="str">
        <f>IF($A300=2,IF(ISNUMBER(REGION!DU300-Ukraine!DU300),REGION!DU300-Ukraine!DU300,""),"")</f>
        <v/>
      </c>
      <c r="O300" s="40" t="str">
        <f>IF($A300=2,IF(ISNUMBER(REGION!DV300-Ukraine!DV300),REGION!DV300-Ukraine!DV300,""),"")</f>
        <v/>
      </c>
      <c r="P300" s="40" t="str">
        <f>IF($A300=2,IF(ISNUMBER(REGION!DW300-Ukraine!DW300),REGION!DW300-Ukraine!DW300,""),"")</f>
        <v/>
      </c>
      <c r="Q300" s="40" t="str">
        <f>IF($A300=2,IF(ISNUMBER(REGION!DX300-Ukraine!DX300),REGION!DX300-Ukraine!DX300,""),"")</f>
        <v/>
      </c>
      <c r="R300" s="41">
        <f>IF($A300=2,IF(ISNUMBER(REGION!DY300-Ukraine!DY300),REGION!DY300-Ukraine!DY300,""),"")</f>
        <v>-0.70901996645253851</v>
      </c>
      <c r="S300" s="44">
        <f t="shared" si="21"/>
        <v>0</v>
      </c>
      <c r="T300" s="1" t="str">
        <f t="shared" si="24"/>
        <v/>
      </c>
      <c r="V300" s="1">
        <f t="shared" si="22"/>
        <v>0</v>
      </c>
      <c r="W300" s="40" t="str">
        <f>IF(V300&gt;1,Employment!$S300,"")</f>
        <v/>
      </c>
    </row>
    <row r="301" spans="1:23" ht="10.5" x14ac:dyDescent="0.25">
      <c r="A301" s="39">
        <f>'Industry selection'!C301</f>
        <v>1</v>
      </c>
      <c r="B301" s="2">
        <v>77.2</v>
      </c>
      <c r="C301" s="2" t="s">
        <v>613</v>
      </c>
      <c r="D301" s="40" t="str">
        <f>IF($A301=2,IF(ISNUMBER(REGION!DT301-REGION!DT$4),REGION!DT301-REGION!DT$4,""),"")</f>
        <v/>
      </c>
      <c r="E301" s="40" t="str">
        <f>IF($A301=2,IF(ISNUMBER(REGION!DU301-REGION!DU$4),REGION!DU301-REGION!DU$4,""),"")</f>
        <v/>
      </c>
      <c r="F301" s="40" t="str">
        <f>IF($A301=2,IF(ISNUMBER(REGION!DV301-REGION!DV$4),REGION!DV301-REGION!DV$4,""),"")</f>
        <v/>
      </c>
      <c r="G301" s="40" t="str">
        <f>IF($A301=2,IF(ISNUMBER(REGION!DW301-REGION!DW$4),REGION!DW301-REGION!DW$4,""),"")</f>
        <v/>
      </c>
      <c r="H301" s="40" t="str">
        <f>IF($A301=2,IF(ISNUMBER(REGION!DX301-REGION!DX$4),REGION!DX301-REGION!DX$4,""),"")</f>
        <v/>
      </c>
      <c r="I301" s="41" t="str">
        <f>IF($A301=2,IF(ISNUMBER(REGION!DY301-REGION!DY$4),REGION!DY301-REGION!DY$4,""),"")</f>
        <v/>
      </c>
      <c r="J301" s="44" t="str">
        <f t="shared" si="20"/>
        <v/>
      </c>
      <c r="K301" s="1" t="str">
        <f t="shared" si="23"/>
        <v/>
      </c>
      <c r="M301" s="40" t="str">
        <f>IF($A301=2,IF(ISNUMBER(REGION!DT301-Ukraine!DT301),REGION!DT301-Ukraine!DT301,""),"")</f>
        <v/>
      </c>
      <c r="N301" s="40" t="str">
        <f>IF($A301=2,IF(ISNUMBER(REGION!DU301-Ukraine!DU301),REGION!DU301-Ukraine!DU301,""),"")</f>
        <v/>
      </c>
      <c r="O301" s="40" t="str">
        <f>IF($A301=2,IF(ISNUMBER(REGION!DV301-Ukraine!DV301),REGION!DV301-Ukraine!DV301,""),"")</f>
        <v/>
      </c>
      <c r="P301" s="40" t="str">
        <f>IF($A301=2,IF(ISNUMBER(REGION!DW301-Ukraine!DW301),REGION!DW301-Ukraine!DW301,""),"")</f>
        <v/>
      </c>
      <c r="Q301" s="40" t="str">
        <f>IF($A301=2,IF(ISNUMBER(REGION!DX301-Ukraine!DX301),REGION!DX301-Ukraine!DX301,""),"")</f>
        <v/>
      </c>
      <c r="R301" s="41" t="str">
        <f>IF($A301=2,IF(ISNUMBER(REGION!DY301-Ukraine!DY301),REGION!DY301-Ukraine!DY301,""),"")</f>
        <v/>
      </c>
      <c r="S301" s="44" t="str">
        <f t="shared" si="21"/>
        <v/>
      </c>
      <c r="T301" s="1" t="str">
        <f t="shared" si="24"/>
        <v/>
      </c>
      <c r="V301" s="1" t="str">
        <f t="shared" si="22"/>
        <v/>
      </c>
      <c r="W301" s="40" t="str">
        <f>IF(V301&gt;1,Employment!$S301,"")</f>
        <v/>
      </c>
    </row>
    <row r="302" spans="1:23" ht="10.5" x14ac:dyDescent="0.25">
      <c r="A302" s="39">
        <f>'Industry selection'!C302</f>
        <v>2</v>
      </c>
      <c r="B302" s="2">
        <v>77.3</v>
      </c>
      <c r="C302" s="2" t="s">
        <v>615</v>
      </c>
      <c r="D302" s="40" t="str">
        <f>IF($A302=2,IF(ISNUMBER(REGION!DT302-REGION!DT$4),REGION!DT302-REGION!DT$4,""),"")</f>
        <v/>
      </c>
      <c r="E302" s="40" t="str">
        <f>IF($A302=2,IF(ISNUMBER(REGION!DU302-REGION!DU$4),REGION!DU302-REGION!DU$4,""),"")</f>
        <v/>
      </c>
      <c r="F302" s="40" t="str">
        <f>IF($A302=2,IF(ISNUMBER(REGION!DV302-REGION!DV$4),REGION!DV302-REGION!DV$4,""),"")</f>
        <v/>
      </c>
      <c r="G302" s="40" t="str">
        <f>IF($A302=2,IF(ISNUMBER(REGION!DW302-REGION!DW$4),REGION!DW302-REGION!DW$4,""),"")</f>
        <v/>
      </c>
      <c r="H302" s="40">
        <f>IF($A302=2,IF(ISNUMBER(REGION!DX302-REGION!DX$4),REGION!DX302-REGION!DX$4,""),"")</f>
        <v>0.44303656776452738</v>
      </c>
      <c r="I302" s="41">
        <f>IF($A302=2,IF(ISNUMBER(REGION!DY302-REGION!DY$4),REGION!DY302-REGION!DY$4,""),"")</f>
        <v>0.32613392038367728</v>
      </c>
      <c r="J302" s="44">
        <f t="shared" si="20"/>
        <v>1</v>
      </c>
      <c r="K302" s="1">
        <f t="shared" si="23"/>
        <v>0</v>
      </c>
      <c r="M302" s="40" t="str">
        <f>IF($A302=2,IF(ISNUMBER(REGION!DT302-Ukraine!DT302),REGION!DT302-Ukraine!DT302,""),"")</f>
        <v/>
      </c>
      <c r="N302" s="40" t="str">
        <f>IF($A302=2,IF(ISNUMBER(REGION!DU302-Ukraine!DU302),REGION!DU302-Ukraine!DU302,""),"")</f>
        <v/>
      </c>
      <c r="O302" s="40" t="str">
        <f>IF($A302=2,IF(ISNUMBER(REGION!DV302-Ukraine!DV302),REGION!DV302-Ukraine!DV302,""),"")</f>
        <v/>
      </c>
      <c r="P302" s="40" t="str">
        <f>IF($A302=2,IF(ISNUMBER(REGION!DW302-Ukraine!DW302),REGION!DW302-Ukraine!DW302,""),"")</f>
        <v/>
      </c>
      <c r="Q302" s="40">
        <f>IF($A302=2,IF(ISNUMBER(REGION!DX302-Ukraine!DX302),REGION!DX302-Ukraine!DX302,""),"")</f>
        <v>0.69644258002937387</v>
      </c>
      <c r="R302" s="41">
        <f>IF($A302=2,IF(ISNUMBER(REGION!DY302-Ukraine!DY302),REGION!DY302-Ukraine!DY302,""),"")</f>
        <v>0.66059419682987075</v>
      </c>
      <c r="S302" s="44">
        <f t="shared" si="21"/>
        <v>1</v>
      </c>
      <c r="T302" s="1">
        <f t="shared" si="24"/>
        <v>0</v>
      </c>
      <c r="V302" s="1">
        <f t="shared" si="22"/>
        <v>0</v>
      </c>
      <c r="W302" s="40" t="str">
        <f>IF(V302&gt;1,Employment!$S302,"")</f>
        <v/>
      </c>
    </row>
    <row r="303" spans="1:23" ht="10.5" x14ac:dyDescent="0.25">
      <c r="A303" s="39">
        <f>'Industry selection'!C303</f>
        <v>1</v>
      </c>
      <c r="B303" s="2">
        <v>77.400000000000006</v>
      </c>
      <c r="C303" s="2" t="s">
        <v>617</v>
      </c>
      <c r="D303" s="40" t="str">
        <f>IF($A303=2,IF(ISNUMBER(REGION!DT303-REGION!DT$4),REGION!DT303-REGION!DT$4,""),"")</f>
        <v/>
      </c>
      <c r="E303" s="40" t="str">
        <f>IF($A303=2,IF(ISNUMBER(REGION!DU303-REGION!DU$4),REGION!DU303-REGION!DU$4,""),"")</f>
        <v/>
      </c>
      <c r="F303" s="40" t="str">
        <f>IF($A303=2,IF(ISNUMBER(REGION!DV303-REGION!DV$4),REGION!DV303-REGION!DV$4,""),"")</f>
        <v/>
      </c>
      <c r="G303" s="40" t="str">
        <f>IF($A303=2,IF(ISNUMBER(REGION!DW303-REGION!DW$4),REGION!DW303-REGION!DW$4,""),"")</f>
        <v/>
      </c>
      <c r="H303" s="40" t="str">
        <f>IF($A303=2,IF(ISNUMBER(REGION!DX303-REGION!DX$4),REGION!DX303-REGION!DX$4,""),"")</f>
        <v/>
      </c>
      <c r="I303" s="41" t="str">
        <f>IF($A303=2,IF(ISNUMBER(REGION!DY303-REGION!DY$4),REGION!DY303-REGION!DY$4,""),"")</f>
        <v/>
      </c>
      <c r="J303" s="44" t="str">
        <f t="shared" si="20"/>
        <v/>
      </c>
      <c r="K303" s="1" t="str">
        <f t="shared" si="23"/>
        <v/>
      </c>
      <c r="M303" s="40" t="str">
        <f>IF($A303=2,IF(ISNUMBER(REGION!DT303-Ukraine!DT303),REGION!DT303-Ukraine!DT303,""),"")</f>
        <v/>
      </c>
      <c r="N303" s="40" t="str">
        <f>IF($A303=2,IF(ISNUMBER(REGION!DU303-Ukraine!DU303),REGION!DU303-Ukraine!DU303,""),"")</f>
        <v/>
      </c>
      <c r="O303" s="40" t="str">
        <f>IF($A303=2,IF(ISNUMBER(REGION!DV303-Ukraine!DV303),REGION!DV303-Ukraine!DV303,""),"")</f>
        <v/>
      </c>
      <c r="P303" s="40" t="str">
        <f>IF($A303=2,IF(ISNUMBER(REGION!DW303-Ukraine!DW303),REGION!DW303-Ukraine!DW303,""),"")</f>
        <v/>
      </c>
      <c r="Q303" s="40" t="str">
        <f>IF($A303=2,IF(ISNUMBER(REGION!DX303-Ukraine!DX303),REGION!DX303-Ukraine!DX303,""),"")</f>
        <v/>
      </c>
      <c r="R303" s="41" t="str">
        <f>IF($A303=2,IF(ISNUMBER(REGION!DY303-Ukraine!DY303),REGION!DY303-Ukraine!DY303,""),"")</f>
        <v/>
      </c>
      <c r="S303" s="44" t="str">
        <f t="shared" si="21"/>
        <v/>
      </c>
      <c r="T303" s="1" t="str">
        <f t="shared" si="24"/>
        <v/>
      </c>
      <c r="V303" s="1" t="str">
        <f t="shared" si="22"/>
        <v/>
      </c>
      <c r="W303" s="40" t="str">
        <f>IF(V303&gt;1,Employment!$S303,"")</f>
        <v/>
      </c>
    </row>
    <row r="304" spans="1:23" ht="10.5" x14ac:dyDescent="0.25">
      <c r="A304" s="39">
        <f>'Industry selection'!C304</f>
        <v>2</v>
      </c>
      <c r="B304" s="2">
        <v>78</v>
      </c>
      <c r="C304" s="2" t="s">
        <v>619</v>
      </c>
      <c r="D304" s="40" t="str">
        <f>IF($A304=2,IF(ISNUMBER(REGION!DT304-REGION!DT$4),REGION!DT304-REGION!DT$4,""),"")</f>
        <v/>
      </c>
      <c r="E304" s="40">
        <f>IF($A304=2,IF(ISNUMBER(REGION!DU304-REGION!DU$4),REGION!DU304-REGION!DU$4,""),"")</f>
        <v>2.3090850647195511</v>
      </c>
      <c r="F304" s="40">
        <f>IF($A304=2,IF(ISNUMBER(REGION!DV304-REGION!DV$4),REGION!DV304-REGION!DV$4,""),"")</f>
        <v>-0.75783666754265089</v>
      </c>
      <c r="G304" s="40">
        <f>IF($A304=2,IF(ISNUMBER(REGION!DW304-REGION!DW$4),REGION!DW304-REGION!DW$4,""),"")</f>
        <v>-9.8505774297445337E-2</v>
      </c>
      <c r="H304" s="40">
        <f>IF($A304=2,IF(ISNUMBER(REGION!DX304-REGION!DX$4),REGION!DX304-REGION!DX$4,""),"")</f>
        <v>0.52205926932445901</v>
      </c>
      <c r="I304" s="41">
        <f>IF($A304=2,IF(ISNUMBER(REGION!DY304-REGION!DY$4),REGION!DY304-REGION!DY$4,""),"")</f>
        <v>1.1893092876131344</v>
      </c>
      <c r="J304" s="44">
        <f t="shared" si="20"/>
        <v>2</v>
      </c>
      <c r="K304" s="1">
        <f t="shared" si="23"/>
        <v>0</v>
      </c>
      <c r="M304" s="40" t="str">
        <f>IF($A304=2,IF(ISNUMBER(REGION!DT304-Ukraine!DT304),REGION!DT304-Ukraine!DT304,""),"")</f>
        <v/>
      </c>
      <c r="N304" s="40">
        <f>IF($A304=2,IF(ISNUMBER(REGION!DU304-Ukraine!DU304),REGION!DU304-Ukraine!DU304,""),"")</f>
        <v>2.2392117776386842</v>
      </c>
      <c r="O304" s="40">
        <f>IF($A304=2,IF(ISNUMBER(REGION!DV304-Ukraine!DV304),REGION!DV304-Ukraine!DV304,""),"")</f>
        <v>-0.71877204854078158</v>
      </c>
      <c r="P304" s="40">
        <f>IF($A304=2,IF(ISNUMBER(REGION!DW304-Ukraine!DW304),REGION!DW304-Ukraine!DW304,""),"")</f>
        <v>-0.37932493443723958</v>
      </c>
      <c r="Q304" s="40">
        <f>IF($A304=2,IF(ISNUMBER(REGION!DX304-Ukraine!DX304),REGION!DX304-Ukraine!DX304,""),"")</f>
        <v>0.29809845075642238</v>
      </c>
      <c r="R304" s="41">
        <f>IF($A304=2,IF(ISNUMBER(REGION!DY304-Ukraine!DY304),REGION!DY304-Ukraine!DY304,""),"")</f>
        <v>1.1039323293150294</v>
      </c>
      <c r="S304" s="44">
        <f t="shared" si="21"/>
        <v>2</v>
      </c>
      <c r="T304" s="1">
        <f t="shared" si="24"/>
        <v>0</v>
      </c>
      <c r="V304" s="1">
        <f t="shared" si="22"/>
        <v>0</v>
      </c>
      <c r="W304" s="40" t="str">
        <f>IF(V304&gt;1,Employment!$S304,"")</f>
        <v/>
      </c>
    </row>
    <row r="305" spans="1:23" ht="10.5" x14ac:dyDescent="0.25">
      <c r="A305" s="39">
        <f>'Industry selection'!C305</f>
        <v>1</v>
      </c>
      <c r="B305" s="2">
        <v>78.099999999999994</v>
      </c>
      <c r="C305" s="2" t="s">
        <v>621</v>
      </c>
      <c r="D305" s="40" t="str">
        <f>IF($A305=2,IF(ISNUMBER(REGION!DT305-REGION!DT$4),REGION!DT305-REGION!DT$4,""),"")</f>
        <v/>
      </c>
      <c r="E305" s="40" t="str">
        <f>IF($A305=2,IF(ISNUMBER(REGION!DU305-REGION!DU$4),REGION!DU305-REGION!DU$4,""),"")</f>
        <v/>
      </c>
      <c r="F305" s="40" t="str">
        <f>IF($A305=2,IF(ISNUMBER(REGION!DV305-REGION!DV$4),REGION!DV305-REGION!DV$4,""),"")</f>
        <v/>
      </c>
      <c r="G305" s="40" t="str">
        <f>IF($A305=2,IF(ISNUMBER(REGION!DW305-REGION!DW$4),REGION!DW305-REGION!DW$4,""),"")</f>
        <v/>
      </c>
      <c r="H305" s="40" t="str">
        <f>IF($A305=2,IF(ISNUMBER(REGION!DX305-REGION!DX$4),REGION!DX305-REGION!DX$4,""),"")</f>
        <v/>
      </c>
      <c r="I305" s="41" t="str">
        <f>IF($A305=2,IF(ISNUMBER(REGION!DY305-REGION!DY$4),REGION!DY305-REGION!DY$4,""),"")</f>
        <v/>
      </c>
      <c r="J305" s="44" t="str">
        <f t="shared" si="20"/>
        <v/>
      </c>
      <c r="K305" s="1" t="str">
        <f t="shared" si="23"/>
        <v/>
      </c>
      <c r="M305" s="40" t="str">
        <f>IF($A305=2,IF(ISNUMBER(REGION!DT305-Ukraine!DT305),REGION!DT305-Ukraine!DT305,""),"")</f>
        <v/>
      </c>
      <c r="N305" s="40" t="str">
        <f>IF($A305=2,IF(ISNUMBER(REGION!DU305-Ukraine!DU305),REGION!DU305-Ukraine!DU305,""),"")</f>
        <v/>
      </c>
      <c r="O305" s="40" t="str">
        <f>IF($A305=2,IF(ISNUMBER(REGION!DV305-Ukraine!DV305),REGION!DV305-Ukraine!DV305,""),"")</f>
        <v/>
      </c>
      <c r="P305" s="40" t="str">
        <f>IF($A305=2,IF(ISNUMBER(REGION!DW305-Ukraine!DW305),REGION!DW305-Ukraine!DW305,""),"")</f>
        <v/>
      </c>
      <c r="Q305" s="40" t="str">
        <f>IF($A305=2,IF(ISNUMBER(REGION!DX305-Ukraine!DX305),REGION!DX305-Ukraine!DX305,""),"")</f>
        <v/>
      </c>
      <c r="R305" s="41" t="str">
        <f>IF($A305=2,IF(ISNUMBER(REGION!DY305-Ukraine!DY305),REGION!DY305-Ukraine!DY305,""),"")</f>
        <v/>
      </c>
      <c r="S305" s="44" t="str">
        <f t="shared" si="21"/>
        <v/>
      </c>
      <c r="T305" s="1" t="str">
        <f t="shared" si="24"/>
        <v/>
      </c>
      <c r="V305" s="1" t="str">
        <f t="shared" si="22"/>
        <v/>
      </c>
      <c r="W305" s="40" t="str">
        <f>IF(V305&gt;1,Employment!$S305,"")</f>
        <v/>
      </c>
    </row>
    <row r="306" spans="1:23" ht="10.5" x14ac:dyDescent="0.25">
      <c r="A306" s="39">
        <f>'Industry selection'!C306</f>
        <v>1</v>
      </c>
      <c r="B306" s="2">
        <v>78.2</v>
      </c>
      <c r="C306" s="2" t="s">
        <v>623</v>
      </c>
      <c r="D306" s="40" t="str">
        <f>IF($A306=2,IF(ISNUMBER(REGION!DT306-REGION!DT$4),REGION!DT306-REGION!DT$4,""),"")</f>
        <v/>
      </c>
      <c r="E306" s="40" t="str">
        <f>IF($A306=2,IF(ISNUMBER(REGION!DU306-REGION!DU$4),REGION!DU306-REGION!DU$4,""),"")</f>
        <v/>
      </c>
      <c r="F306" s="40" t="str">
        <f>IF($A306=2,IF(ISNUMBER(REGION!DV306-REGION!DV$4),REGION!DV306-REGION!DV$4,""),"")</f>
        <v/>
      </c>
      <c r="G306" s="40" t="str">
        <f>IF($A306=2,IF(ISNUMBER(REGION!DW306-REGION!DW$4),REGION!DW306-REGION!DW$4,""),"")</f>
        <v/>
      </c>
      <c r="H306" s="40" t="str">
        <f>IF($A306=2,IF(ISNUMBER(REGION!DX306-REGION!DX$4),REGION!DX306-REGION!DX$4,""),"")</f>
        <v/>
      </c>
      <c r="I306" s="41" t="str">
        <f>IF($A306=2,IF(ISNUMBER(REGION!DY306-REGION!DY$4),REGION!DY306-REGION!DY$4,""),"")</f>
        <v/>
      </c>
      <c r="J306" s="44" t="str">
        <f t="shared" si="20"/>
        <v/>
      </c>
      <c r="K306" s="1" t="str">
        <f t="shared" si="23"/>
        <v/>
      </c>
      <c r="M306" s="40" t="str">
        <f>IF($A306=2,IF(ISNUMBER(REGION!DT306-Ukraine!DT306),REGION!DT306-Ukraine!DT306,""),"")</f>
        <v/>
      </c>
      <c r="N306" s="40" t="str">
        <f>IF($A306=2,IF(ISNUMBER(REGION!DU306-Ukraine!DU306),REGION!DU306-Ukraine!DU306,""),"")</f>
        <v/>
      </c>
      <c r="O306" s="40" t="str">
        <f>IF($A306=2,IF(ISNUMBER(REGION!DV306-Ukraine!DV306),REGION!DV306-Ukraine!DV306,""),"")</f>
        <v/>
      </c>
      <c r="P306" s="40" t="str">
        <f>IF($A306=2,IF(ISNUMBER(REGION!DW306-Ukraine!DW306),REGION!DW306-Ukraine!DW306,""),"")</f>
        <v/>
      </c>
      <c r="Q306" s="40" t="str">
        <f>IF($A306=2,IF(ISNUMBER(REGION!DX306-Ukraine!DX306),REGION!DX306-Ukraine!DX306,""),"")</f>
        <v/>
      </c>
      <c r="R306" s="41" t="str">
        <f>IF($A306=2,IF(ISNUMBER(REGION!DY306-Ukraine!DY306),REGION!DY306-Ukraine!DY306,""),"")</f>
        <v/>
      </c>
      <c r="S306" s="44" t="str">
        <f t="shared" si="21"/>
        <v/>
      </c>
      <c r="T306" s="1" t="str">
        <f t="shared" si="24"/>
        <v/>
      </c>
      <c r="V306" s="1" t="str">
        <f t="shared" si="22"/>
        <v/>
      </c>
      <c r="W306" s="40" t="str">
        <f>IF(V306&gt;1,Employment!$S306,"")</f>
        <v/>
      </c>
    </row>
    <row r="307" spans="1:23" ht="10.5" x14ac:dyDescent="0.25">
      <c r="A307" s="39">
        <f>'Industry selection'!C307</f>
        <v>1</v>
      </c>
      <c r="B307" s="2">
        <v>78.3</v>
      </c>
      <c r="C307" s="2" t="s">
        <v>625</v>
      </c>
      <c r="D307" s="40" t="str">
        <f>IF($A307=2,IF(ISNUMBER(REGION!DT307-REGION!DT$4),REGION!DT307-REGION!DT$4,""),"")</f>
        <v/>
      </c>
      <c r="E307" s="40" t="str">
        <f>IF($A307=2,IF(ISNUMBER(REGION!DU307-REGION!DU$4),REGION!DU307-REGION!DU$4,""),"")</f>
        <v/>
      </c>
      <c r="F307" s="40" t="str">
        <f>IF($A307=2,IF(ISNUMBER(REGION!DV307-REGION!DV$4),REGION!DV307-REGION!DV$4,""),"")</f>
        <v/>
      </c>
      <c r="G307" s="40" t="str">
        <f>IF($A307=2,IF(ISNUMBER(REGION!DW307-REGION!DW$4),REGION!DW307-REGION!DW$4,""),"")</f>
        <v/>
      </c>
      <c r="H307" s="40" t="str">
        <f>IF($A307=2,IF(ISNUMBER(REGION!DX307-REGION!DX$4),REGION!DX307-REGION!DX$4,""),"")</f>
        <v/>
      </c>
      <c r="I307" s="41" t="str">
        <f>IF($A307=2,IF(ISNUMBER(REGION!DY307-REGION!DY$4),REGION!DY307-REGION!DY$4,""),"")</f>
        <v/>
      </c>
      <c r="J307" s="44" t="str">
        <f t="shared" si="20"/>
        <v/>
      </c>
      <c r="K307" s="1" t="str">
        <f t="shared" si="23"/>
        <v/>
      </c>
      <c r="M307" s="40" t="str">
        <f>IF($A307=2,IF(ISNUMBER(REGION!DT307-Ukraine!DT307),REGION!DT307-Ukraine!DT307,""),"")</f>
        <v/>
      </c>
      <c r="N307" s="40" t="str">
        <f>IF($A307=2,IF(ISNUMBER(REGION!DU307-Ukraine!DU307),REGION!DU307-Ukraine!DU307,""),"")</f>
        <v/>
      </c>
      <c r="O307" s="40" t="str">
        <f>IF($A307=2,IF(ISNUMBER(REGION!DV307-Ukraine!DV307),REGION!DV307-Ukraine!DV307,""),"")</f>
        <v/>
      </c>
      <c r="P307" s="40" t="str">
        <f>IF($A307=2,IF(ISNUMBER(REGION!DW307-Ukraine!DW307),REGION!DW307-Ukraine!DW307,""),"")</f>
        <v/>
      </c>
      <c r="Q307" s="40" t="str">
        <f>IF($A307=2,IF(ISNUMBER(REGION!DX307-Ukraine!DX307),REGION!DX307-Ukraine!DX307,""),"")</f>
        <v/>
      </c>
      <c r="R307" s="41" t="str">
        <f>IF($A307=2,IF(ISNUMBER(REGION!DY307-Ukraine!DY307),REGION!DY307-Ukraine!DY307,""),"")</f>
        <v/>
      </c>
      <c r="S307" s="44" t="str">
        <f t="shared" si="21"/>
        <v/>
      </c>
      <c r="T307" s="1" t="str">
        <f t="shared" si="24"/>
        <v/>
      </c>
      <c r="V307" s="1" t="str">
        <f t="shared" si="22"/>
        <v/>
      </c>
      <c r="W307" s="40" t="str">
        <f>IF(V307&gt;1,Employment!$S307,"")</f>
        <v/>
      </c>
    </row>
    <row r="308" spans="1:23" ht="10.5" x14ac:dyDescent="0.25">
      <c r="A308" s="39">
        <f>'Industry selection'!C308</f>
        <v>2</v>
      </c>
      <c r="B308" s="2">
        <v>79</v>
      </c>
      <c r="C308" s="2" t="s">
        <v>627</v>
      </c>
      <c r="D308" s="40">
        <f>IF($A308=2,IF(ISNUMBER(REGION!DT308-REGION!DT$4),REGION!DT308-REGION!DT$4,""),"")</f>
        <v>-5.93203423606532E-2</v>
      </c>
      <c r="E308" s="40">
        <f>IF($A308=2,IF(ISNUMBER(REGION!DU308-REGION!DU$4),REGION!DU308-REGION!DU$4,""),"")</f>
        <v>-5.1878079677488698E-2</v>
      </c>
      <c r="F308" s="40">
        <f>IF($A308=2,IF(ISNUMBER(REGION!DV308-REGION!DV$4),REGION!DV308-REGION!DV$4,""),"")</f>
        <v>-0.21858841452278566</v>
      </c>
      <c r="G308" s="40">
        <f>IF($A308=2,IF(ISNUMBER(REGION!DW308-REGION!DW$4),REGION!DW308-REGION!DW$4,""),"")</f>
        <v>-9.2025328096563275E-3</v>
      </c>
      <c r="H308" s="40">
        <f>IF($A308=2,IF(ISNUMBER(REGION!DX308-REGION!DX$4),REGION!DX308-REGION!DX$4,""),"")</f>
        <v>0.48197736921918177</v>
      </c>
      <c r="I308" s="41">
        <f>IF($A308=2,IF(ISNUMBER(REGION!DY308-REGION!DY$4),REGION!DY308-REGION!DY$4,""),"")</f>
        <v>-2.3329373640552653E-2</v>
      </c>
      <c r="J308" s="44">
        <f t="shared" si="20"/>
        <v>1</v>
      </c>
      <c r="K308" s="1" t="str">
        <f t="shared" si="23"/>
        <v/>
      </c>
      <c r="M308" s="40">
        <f>IF($A308=2,IF(ISNUMBER(REGION!DT308-Ukraine!DT308),REGION!DT308-Ukraine!DT308,""),"")</f>
        <v>0.11485023312853904</v>
      </c>
      <c r="N308" s="40">
        <f>IF($A308=2,IF(ISNUMBER(REGION!DU308-Ukraine!DU308),REGION!DU308-Ukraine!DU308,""),"")</f>
        <v>4.5819215543146052E-2</v>
      </c>
      <c r="O308" s="40">
        <f>IF($A308=2,IF(ISNUMBER(REGION!DV308-Ukraine!DV308),REGION!DV308-Ukraine!DV308,""),"")</f>
        <v>-0.32566028035311123</v>
      </c>
      <c r="P308" s="40">
        <f>IF($A308=2,IF(ISNUMBER(REGION!DW308-Ukraine!DW308),REGION!DW308-Ukraine!DW308,""),"")</f>
        <v>2.782044306542808E-2</v>
      </c>
      <c r="Q308" s="40">
        <f>IF($A308=2,IF(ISNUMBER(REGION!DX308-Ukraine!DX308),REGION!DX308-Ukraine!DX308,""),"")</f>
        <v>0.54947908715195726</v>
      </c>
      <c r="R308" s="41">
        <f>IF($A308=2,IF(ISNUMBER(REGION!DY308-Ukraine!DY308),REGION!DY308-Ukraine!DY308,""),"")</f>
        <v>0.5806707680602694</v>
      </c>
      <c r="S308" s="44">
        <f t="shared" si="21"/>
        <v>4</v>
      </c>
      <c r="T308" s="1">
        <f t="shared" si="24"/>
        <v>1</v>
      </c>
      <c r="V308" s="1">
        <f t="shared" si="22"/>
        <v>1</v>
      </c>
      <c r="W308" s="40" t="str">
        <f>IF(V308&gt;1,Employment!$S308,"")</f>
        <v/>
      </c>
    </row>
    <row r="309" spans="1:23" ht="10.5" x14ac:dyDescent="0.25">
      <c r="A309" s="39">
        <f>'Industry selection'!C309</f>
        <v>1</v>
      </c>
      <c r="B309" s="2">
        <v>79.099999999999994</v>
      </c>
      <c r="C309" s="2" t="s">
        <v>629</v>
      </c>
      <c r="D309" s="40" t="str">
        <f>IF($A309=2,IF(ISNUMBER(REGION!DT309-REGION!DT$4),REGION!DT309-REGION!DT$4,""),"")</f>
        <v/>
      </c>
      <c r="E309" s="40" t="str">
        <f>IF($A309=2,IF(ISNUMBER(REGION!DU309-REGION!DU$4),REGION!DU309-REGION!DU$4,""),"")</f>
        <v/>
      </c>
      <c r="F309" s="40" t="str">
        <f>IF($A309=2,IF(ISNUMBER(REGION!DV309-REGION!DV$4),REGION!DV309-REGION!DV$4,""),"")</f>
        <v/>
      </c>
      <c r="G309" s="40" t="str">
        <f>IF($A309=2,IF(ISNUMBER(REGION!DW309-REGION!DW$4),REGION!DW309-REGION!DW$4,""),"")</f>
        <v/>
      </c>
      <c r="H309" s="40" t="str">
        <f>IF($A309=2,IF(ISNUMBER(REGION!DX309-REGION!DX$4),REGION!DX309-REGION!DX$4,""),"")</f>
        <v/>
      </c>
      <c r="I309" s="41" t="str">
        <f>IF($A309=2,IF(ISNUMBER(REGION!DY309-REGION!DY$4),REGION!DY309-REGION!DY$4,""),"")</f>
        <v/>
      </c>
      <c r="J309" s="44" t="str">
        <f t="shared" si="20"/>
        <v/>
      </c>
      <c r="K309" s="1" t="str">
        <f t="shared" si="23"/>
        <v/>
      </c>
      <c r="M309" s="40" t="str">
        <f>IF($A309=2,IF(ISNUMBER(REGION!DT309-Ukraine!DT309),REGION!DT309-Ukraine!DT309,""),"")</f>
        <v/>
      </c>
      <c r="N309" s="40" t="str">
        <f>IF($A309=2,IF(ISNUMBER(REGION!DU309-Ukraine!DU309),REGION!DU309-Ukraine!DU309,""),"")</f>
        <v/>
      </c>
      <c r="O309" s="40" t="str">
        <f>IF($A309=2,IF(ISNUMBER(REGION!DV309-Ukraine!DV309),REGION!DV309-Ukraine!DV309,""),"")</f>
        <v/>
      </c>
      <c r="P309" s="40" t="str">
        <f>IF($A309=2,IF(ISNUMBER(REGION!DW309-Ukraine!DW309),REGION!DW309-Ukraine!DW309,""),"")</f>
        <v/>
      </c>
      <c r="Q309" s="40" t="str">
        <f>IF($A309=2,IF(ISNUMBER(REGION!DX309-Ukraine!DX309),REGION!DX309-Ukraine!DX309,""),"")</f>
        <v/>
      </c>
      <c r="R309" s="41" t="str">
        <f>IF($A309=2,IF(ISNUMBER(REGION!DY309-Ukraine!DY309),REGION!DY309-Ukraine!DY309,""),"")</f>
        <v/>
      </c>
      <c r="S309" s="44" t="str">
        <f t="shared" si="21"/>
        <v/>
      </c>
      <c r="T309" s="1" t="str">
        <f t="shared" si="24"/>
        <v/>
      </c>
      <c r="V309" s="1" t="str">
        <f t="shared" si="22"/>
        <v/>
      </c>
      <c r="W309" s="40" t="str">
        <f>IF(V309&gt;1,Employment!$S309,"")</f>
        <v/>
      </c>
    </row>
    <row r="310" spans="1:23" ht="10.5" x14ac:dyDescent="0.25">
      <c r="A310" s="39">
        <f>'Industry selection'!C310</f>
        <v>1</v>
      </c>
      <c r="B310" s="2">
        <v>79.900000000000006</v>
      </c>
      <c r="C310" s="2" t="s">
        <v>631</v>
      </c>
      <c r="D310" s="40" t="str">
        <f>IF($A310=2,IF(ISNUMBER(REGION!DT310-REGION!DT$4),REGION!DT310-REGION!DT$4,""),"")</f>
        <v/>
      </c>
      <c r="E310" s="40" t="str">
        <f>IF($A310=2,IF(ISNUMBER(REGION!DU310-REGION!DU$4),REGION!DU310-REGION!DU$4,""),"")</f>
        <v/>
      </c>
      <c r="F310" s="40" t="str">
        <f>IF($A310=2,IF(ISNUMBER(REGION!DV310-REGION!DV$4),REGION!DV310-REGION!DV$4,""),"")</f>
        <v/>
      </c>
      <c r="G310" s="40" t="str">
        <f>IF($A310=2,IF(ISNUMBER(REGION!DW310-REGION!DW$4),REGION!DW310-REGION!DW$4,""),"")</f>
        <v/>
      </c>
      <c r="H310" s="40" t="str">
        <f>IF($A310=2,IF(ISNUMBER(REGION!DX310-REGION!DX$4),REGION!DX310-REGION!DX$4,""),"")</f>
        <v/>
      </c>
      <c r="I310" s="41" t="str">
        <f>IF($A310=2,IF(ISNUMBER(REGION!DY310-REGION!DY$4),REGION!DY310-REGION!DY$4,""),"")</f>
        <v/>
      </c>
      <c r="J310" s="44" t="str">
        <f t="shared" si="20"/>
        <v/>
      </c>
      <c r="K310" s="1" t="str">
        <f t="shared" si="23"/>
        <v/>
      </c>
      <c r="M310" s="40" t="str">
        <f>IF($A310=2,IF(ISNUMBER(REGION!DT310-Ukraine!DT310),REGION!DT310-Ukraine!DT310,""),"")</f>
        <v/>
      </c>
      <c r="N310" s="40" t="str">
        <f>IF($A310=2,IF(ISNUMBER(REGION!DU310-Ukraine!DU310),REGION!DU310-Ukraine!DU310,""),"")</f>
        <v/>
      </c>
      <c r="O310" s="40" t="str">
        <f>IF($A310=2,IF(ISNUMBER(REGION!DV310-Ukraine!DV310),REGION!DV310-Ukraine!DV310,""),"")</f>
        <v/>
      </c>
      <c r="P310" s="40" t="str">
        <f>IF($A310=2,IF(ISNUMBER(REGION!DW310-Ukraine!DW310),REGION!DW310-Ukraine!DW310,""),"")</f>
        <v/>
      </c>
      <c r="Q310" s="40" t="str">
        <f>IF($A310=2,IF(ISNUMBER(REGION!DX310-Ukraine!DX310),REGION!DX310-Ukraine!DX310,""),"")</f>
        <v/>
      </c>
      <c r="R310" s="41" t="str">
        <f>IF($A310=2,IF(ISNUMBER(REGION!DY310-Ukraine!DY310),REGION!DY310-Ukraine!DY310,""),"")</f>
        <v/>
      </c>
      <c r="S310" s="44" t="str">
        <f t="shared" si="21"/>
        <v/>
      </c>
      <c r="T310" s="1" t="str">
        <f t="shared" si="24"/>
        <v/>
      </c>
      <c r="V310" s="1" t="str">
        <f t="shared" si="22"/>
        <v/>
      </c>
      <c r="W310" s="40" t="str">
        <f>IF(V310&gt;1,Employment!$S310,"")</f>
        <v/>
      </c>
    </row>
    <row r="311" spans="1:23" ht="10.5" x14ac:dyDescent="0.25">
      <c r="A311" s="39" t="str">
        <f>'Industry selection'!C311</f>
        <v/>
      </c>
      <c r="B311" s="2">
        <v>80</v>
      </c>
      <c r="C311" s="2" t="s">
        <v>633</v>
      </c>
      <c r="D311" s="40" t="str">
        <f>IF($A311=2,IF(ISNUMBER(REGION!DT311-REGION!DT$4),REGION!DT311-REGION!DT$4,""),"")</f>
        <v/>
      </c>
      <c r="E311" s="40" t="str">
        <f>IF($A311=2,IF(ISNUMBER(REGION!DU311-REGION!DU$4),REGION!DU311-REGION!DU$4,""),"")</f>
        <v/>
      </c>
      <c r="F311" s="40" t="str">
        <f>IF($A311=2,IF(ISNUMBER(REGION!DV311-REGION!DV$4),REGION!DV311-REGION!DV$4,""),"")</f>
        <v/>
      </c>
      <c r="G311" s="40" t="str">
        <f>IF($A311=2,IF(ISNUMBER(REGION!DW311-REGION!DW$4),REGION!DW311-REGION!DW$4,""),"")</f>
        <v/>
      </c>
      <c r="H311" s="40" t="str">
        <f>IF($A311=2,IF(ISNUMBER(REGION!DX311-REGION!DX$4),REGION!DX311-REGION!DX$4,""),"")</f>
        <v/>
      </c>
      <c r="I311" s="41" t="str">
        <f>IF($A311=2,IF(ISNUMBER(REGION!DY311-REGION!DY$4),REGION!DY311-REGION!DY$4,""),"")</f>
        <v/>
      </c>
      <c r="J311" s="44" t="str">
        <f t="shared" si="20"/>
        <v/>
      </c>
      <c r="K311" s="1" t="str">
        <f t="shared" si="23"/>
        <v/>
      </c>
      <c r="M311" s="40" t="str">
        <f>IF($A311=2,IF(ISNUMBER(REGION!DT311-Ukraine!DT311),REGION!DT311-Ukraine!DT311,""),"")</f>
        <v/>
      </c>
      <c r="N311" s="40" t="str">
        <f>IF($A311=2,IF(ISNUMBER(REGION!DU311-Ukraine!DU311),REGION!DU311-Ukraine!DU311,""),"")</f>
        <v/>
      </c>
      <c r="O311" s="40" t="str">
        <f>IF($A311=2,IF(ISNUMBER(REGION!DV311-Ukraine!DV311),REGION!DV311-Ukraine!DV311,""),"")</f>
        <v/>
      </c>
      <c r="P311" s="40" t="str">
        <f>IF($A311=2,IF(ISNUMBER(REGION!DW311-Ukraine!DW311),REGION!DW311-Ukraine!DW311,""),"")</f>
        <v/>
      </c>
      <c r="Q311" s="40" t="str">
        <f>IF($A311=2,IF(ISNUMBER(REGION!DX311-Ukraine!DX311),REGION!DX311-Ukraine!DX311,""),"")</f>
        <v/>
      </c>
      <c r="R311" s="41" t="str">
        <f>IF($A311=2,IF(ISNUMBER(REGION!DY311-Ukraine!DY311),REGION!DY311-Ukraine!DY311,""),"")</f>
        <v/>
      </c>
      <c r="S311" s="44" t="str">
        <f t="shared" si="21"/>
        <v/>
      </c>
      <c r="T311" s="1" t="str">
        <f t="shared" si="24"/>
        <v/>
      </c>
      <c r="V311" s="1" t="str">
        <f t="shared" si="22"/>
        <v/>
      </c>
      <c r="W311" s="40" t="str">
        <f>IF(V311&gt;1,Employment!$S311,"")</f>
        <v/>
      </c>
    </row>
    <row r="312" spans="1:23" ht="10.5" x14ac:dyDescent="0.25">
      <c r="A312" s="39">
        <f>'Industry selection'!C312</f>
        <v>2</v>
      </c>
      <c r="B312" s="2">
        <v>80.099999999999994</v>
      </c>
      <c r="C312" s="2" t="s">
        <v>635</v>
      </c>
      <c r="D312" s="40">
        <f>IF($A312=2,IF(ISNUMBER(REGION!DT312-REGION!DT$4),REGION!DT312-REGION!DT$4,""),"")</f>
        <v>-0.13191616319219102</v>
      </c>
      <c r="E312" s="40">
        <f>IF($A312=2,IF(ISNUMBER(REGION!DU312-REGION!DU$4),REGION!DU312-REGION!DU$4,""),"")</f>
        <v>-2.8328206939808753E-2</v>
      </c>
      <c r="F312" s="40">
        <f>IF($A312=2,IF(ISNUMBER(REGION!DV312-REGION!DV$4),REGION!DV312-REGION!DV$4,""),"")</f>
        <v>-0.17860262009291761</v>
      </c>
      <c r="G312" s="40">
        <f>IF($A312=2,IF(ISNUMBER(REGION!DW312-REGION!DW$4),REGION!DW312-REGION!DW$4,""),"")</f>
        <v>7.5496813232309723E-3</v>
      </c>
      <c r="H312" s="40">
        <f>IF($A312=2,IF(ISNUMBER(REGION!DX312-REGION!DX$4),REGION!DX312-REGION!DX$4,""),"")</f>
        <v>0.53581727363607046</v>
      </c>
      <c r="I312" s="41">
        <f>IF($A312=2,IF(ISNUMBER(REGION!DY312-REGION!DY$4),REGION!DY312-REGION!DY$4,""),"")</f>
        <v>4.6487890597089354E-2</v>
      </c>
      <c r="J312" s="44">
        <f t="shared" si="20"/>
        <v>2</v>
      </c>
      <c r="K312" s="1">
        <f t="shared" si="23"/>
        <v>0</v>
      </c>
      <c r="M312" s="40">
        <f>IF($A312=2,IF(ISNUMBER(REGION!DT312-Ukraine!DT312),REGION!DT312-Ukraine!DT312,""),"")</f>
        <v>-8.1740139437428638E-2</v>
      </c>
      <c r="N312" s="40">
        <f>IF($A312=2,IF(ISNUMBER(REGION!DU312-Ukraine!DU312),REGION!DU312-Ukraine!DU312,""),"")</f>
        <v>-2.1849304481575516E-2</v>
      </c>
      <c r="O312" s="40">
        <f>IF($A312=2,IF(ISNUMBER(REGION!DV312-Ukraine!DV312),REGION!DV312-Ukraine!DV312,""),"")</f>
        <v>4.8497406046237534E-2</v>
      </c>
      <c r="P312" s="40">
        <f>IF($A312=2,IF(ISNUMBER(REGION!DW312-Ukraine!DW312),REGION!DW312-Ukraine!DW312,""),"")</f>
        <v>2.495252172632223E-2</v>
      </c>
      <c r="Q312" s="40">
        <f>IF($A312=2,IF(ISNUMBER(REGION!DX312-Ukraine!DX312),REGION!DX312-Ukraine!DX312,""),"")</f>
        <v>0.40078087858688383</v>
      </c>
      <c r="R312" s="41">
        <f>IF($A312=2,IF(ISNUMBER(REGION!DY312-Ukraine!DY312),REGION!DY312-Ukraine!DY312,""),"")</f>
        <v>0.45460719057814769</v>
      </c>
      <c r="S312" s="44">
        <f t="shared" si="21"/>
        <v>3</v>
      </c>
      <c r="T312" s="1">
        <f t="shared" si="24"/>
        <v>1</v>
      </c>
      <c r="V312" s="1">
        <f t="shared" si="22"/>
        <v>1</v>
      </c>
      <c r="W312" s="40" t="str">
        <f>IF(V312&gt;1,Employment!$S312,"")</f>
        <v/>
      </c>
    </row>
    <row r="313" spans="1:23" ht="10.5" x14ac:dyDescent="0.25">
      <c r="A313" s="39">
        <f>'Industry selection'!C313</f>
        <v>2</v>
      </c>
      <c r="B313" s="2">
        <v>80.2</v>
      </c>
      <c r="C313" s="2" t="s">
        <v>637</v>
      </c>
      <c r="D313" s="40">
        <f>IF($A313=2,IF(ISNUMBER(REGION!DT313-REGION!DT$4),REGION!DT313-REGION!DT$4,""),"")</f>
        <v>0.30861102467543411</v>
      </c>
      <c r="E313" s="40">
        <f>IF($A313=2,IF(ISNUMBER(REGION!DU313-REGION!DU$4),REGION!DU313-REGION!DU$4,""),"")</f>
        <v>-0.37139703756486353</v>
      </c>
      <c r="F313" s="40">
        <f>IF($A313=2,IF(ISNUMBER(REGION!DV313-REGION!DV$4),REGION!DV313-REGION!DV$4,""),"")</f>
        <v>0.5085150917958341</v>
      </c>
      <c r="G313" s="40">
        <f>IF($A313=2,IF(ISNUMBER(REGION!DW313-REGION!DW$4),REGION!DW313-REGION!DW$4,""),"")</f>
        <v>-0.1724933258586212</v>
      </c>
      <c r="H313" s="40">
        <f>IF($A313=2,IF(ISNUMBER(REGION!DX313-REGION!DX$4),REGION!DX313-REGION!DX$4,""),"")</f>
        <v>-2.5771589137439932E-2</v>
      </c>
      <c r="I313" s="41">
        <f>IF($A313=2,IF(ISNUMBER(REGION!DY313-REGION!DY$4),REGION!DY313-REGION!DY$4,""),"")</f>
        <v>1.6616674477942794E-3</v>
      </c>
      <c r="J313" s="44">
        <f t="shared" si="20"/>
        <v>2</v>
      </c>
      <c r="K313" s="1">
        <f t="shared" si="23"/>
        <v>0</v>
      </c>
      <c r="M313" s="40">
        <f>IF($A313=2,IF(ISNUMBER(REGION!DT313-Ukraine!DT313),REGION!DT313-Ukraine!DT313,""),"")</f>
        <v>0.35468611123945992</v>
      </c>
      <c r="N313" s="40">
        <f>IF($A313=2,IF(ISNUMBER(REGION!DU313-Ukraine!DU313),REGION!DU313-Ukraine!DU313,""),"")</f>
        <v>-0.6805282377752101</v>
      </c>
      <c r="O313" s="40">
        <f>IF($A313=2,IF(ISNUMBER(REGION!DV313-Ukraine!DV313),REGION!DV313-Ukraine!DV313,""),"")</f>
        <v>0.59453206543092829</v>
      </c>
      <c r="P313" s="40">
        <f>IF($A313=2,IF(ISNUMBER(REGION!DW313-Ukraine!DW313),REGION!DW313-Ukraine!DW313,""),"")</f>
        <v>7.7399264442350901E-2</v>
      </c>
      <c r="Q313" s="40">
        <f>IF($A313=2,IF(ISNUMBER(REGION!DX313-Ukraine!DX313),REGION!DX313-Ukraine!DX313,""),"")</f>
        <v>-0.1417586074304038</v>
      </c>
      <c r="R313" s="41">
        <f>IF($A313=2,IF(ISNUMBER(REGION!DY313-Ukraine!DY313),REGION!DY313-Ukraine!DY313,""),"")</f>
        <v>6.6692893993375524E-2</v>
      </c>
      <c r="S313" s="44">
        <f t="shared" si="21"/>
        <v>3</v>
      </c>
      <c r="T313" s="1">
        <f t="shared" si="24"/>
        <v>1</v>
      </c>
      <c r="V313" s="1">
        <f t="shared" si="22"/>
        <v>1</v>
      </c>
      <c r="W313" s="40" t="str">
        <f>IF(V313&gt;1,Employment!$S313,"")</f>
        <v/>
      </c>
    </row>
    <row r="314" spans="1:23" ht="10.5" x14ac:dyDescent="0.25">
      <c r="A314" s="39">
        <f>'Industry selection'!C314</f>
        <v>1</v>
      </c>
      <c r="B314" s="2">
        <v>80.3</v>
      </c>
      <c r="C314" s="2" t="s">
        <v>639</v>
      </c>
      <c r="D314" s="40" t="str">
        <f>IF($A314=2,IF(ISNUMBER(REGION!DT314-REGION!DT$4),REGION!DT314-REGION!DT$4,""),"")</f>
        <v/>
      </c>
      <c r="E314" s="40" t="str">
        <f>IF($A314=2,IF(ISNUMBER(REGION!DU314-REGION!DU$4),REGION!DU314-REGION!DU$4,""),"")</f>
        <v/>
      </c>
      <c r="F314" s="40" t="str">
        <f>IF($A314=2,IF(ISNUMBER(REGION!DV314-REGION!DV$4),REGION!DV314-REGION!DV$4,""),"")</f>
        <v/>
      </c>
      <c r="G314" s="40" t="str">
        <f>IF($A314=2,IF(ISNUMBER(REGION!DW314-REGION!DW$4),REGION!DW314-REGION!DW$4,""),"")</f>
        <v/>
      </c>
      <c r="H314" s="40" t="str">
        <f>IF($A314=2,IF(ISNUMBER(REGION!DX314-REGION!DX$4),REGION!DX314-REGION!DX$4,""),"")</f>
        <v/>
      </c>
      <c r="I314" s="41" t="str">
        <f>IF($A314=2,IF(ISNUMBER(REGION!DY314-REGION!DY$4),REGION!DY314-REGION!DY$4,""),"")</f>
        <v/>
      </c>
      <c r="J314" s="44" t="str">
        <f t="shared" si="20"/>
        <v/>
      </c>
      <c r="K314" s="1" t="str">
        <f t="shared" si="23"/>
        <v/>
      </c>
      <c r="M314" s="40" t="str">
        <f>IF($A314=2,IF(ISNUMBER(REGION!DT314-Ukraine!DT314),REGION!DT314-Ukraine!DT314,""),"")</f>
        <v/>
      </c>
      <c r="N314" s="40" t="str">
        <f>IF($A314=2,IF(ISNUMBER(REGION!DU314-Ukraine!DU314),REGION!DU314-Ukraine!DU314,""),"")</f>
        <v/>
      </c>
      <c r="O314" s="40" t="str">
        <f>IF($A314=2,IF(ISNUMBER(REGION!DV314-Ukraine!DV314),REGION!DV314-Ukraine!DV314,""),"")</f>
        <v/>
      </c>
      <c r="P314" s="40" t="str">
        <f>IF($A314=2,IF(ISNUMBER(REGION!DW314-Ukraine!DW314),REGION!DW314-Ukraine!DW314,""),"")</f>
        <v/>
      </c>
      <c r="Q314" s="40" t="str">
        <f>IF($A314=2,IF(ISNUMBER(REGION!DX314-Ukraine!DX314),REGION!DX314-Ukraine!DX314,""),"")</f>
        <v/>
      </c>
      <c r="R314" s="41" t="str">
        <f>IF($A314=2,IF(ISNUMBER(REGION!DY314-Ukraine!DY314),REGION!DY314-Ukraine!DY314,""),"")</f>
        <v/>
      </c>
      <c r="S314" s="44" t="str">
        <f t="shared" si="21"/>
        <v/>
      </c>
      <c r="T314" s="1" t="str">
        <f t="shared" si="24"/>
        <v/>
      </c>
      <c r="V314" s="1" t="str">
        <f t="shared" si="22"/>
        <v/>
      </c>
      <c r="W314" s="40" t="str">
        <f>IF(V314&gt;1,Employment!$S314,"")</f>
        <v/>
      </c>
    </row>
    <row r="315" spans="1:23" ht="10.5" x14ac:dyDescent="0.25">
      <c r="A315" s="39" t="str">
        <f>'Industry selection'!C315</f>
        <v/>
      </c>
      <c r="B315" s="2">
        <v>81</v>
      </c>
      <c r="C315" s="2" t="s">
        <v>641</v>
      </c>
      <c r="D315" s="40" t="str">
        <f>IF($A315=2,IF(ISNUMBER(REGION!DT315-REGION!DT$4),REGION!DT315-REGION!DT$4,""),"")</f>
        <v/>
      </c>
      <c r="E315" s="40" t="str">
        <f>IF($A315=2,IF(ISNUMBER(REGION!DU315-REGION!DU$4),REGION!DU315-REGION!DU$4,""),"")</f>
        <v/>
      </c>
      <c r="F315" s="40" t="str">
        <f>IF($A315=2,IF(ISNUMBER(REGION!DV315-REGION!DV$4),REGION!DV315-REGION!DV$4,""),"")</f>
        <v/>
      </c>
      <c r="G315" s="40" t="str">
        <f>IF($A315=2,IF(ISNUMBER(REGION!DW315-REGION!DW$4),REGION!DW315-REGION!DW$4,""),"")</f>
        <v/>
      </c>
      <c r="H315" s="40" t="str">
        <f>IF($A315=2,IF(ISNUMBER(REGION!DX315-REGION!DX$4),REGION!DX315-REGION!DX$4,""),"")</f>
        <v/>
      </c>
      <c r="I315" s="41" t="str">
        <f>IF($A315=2,IF(ISNUMBER(REGION!DY315-REGION!DY$4),REGION!DY315-REGION!DY$4,""),"")</f>
        <v/>
      </c>
      <c r="J315" s="44" t="str">
        <f t="shared" si="20"/>
        <v/>
      </c>
      <c r="K315" s="1" t="str">
        <f t="shared" si="23"/>
        <v/>
      </c>
      <c r="M315" s="40" t="str">
        <f>IF($A315=2,IF(ISNUMBER(REGION!DT315-Ukraine!DT315),REGION!DT315-Ukraine!DT315,""),"")</f>
        <v/>
      </c>
      <c r="N315" s="40" t="str">
        <f>IF($A315=2,IF(ISNUMBER(REGION!DU315-Ukraine!DU315),REGION!DU315-Ukraine!DU315,""),"")</f>
        <v/>
      </c>
      <c r="O315" s="40" t="str">
        <f>IF($A315=2,IF(ISNUMBER(REGION!DV315-Ukraine!DV315),REGION!DV315-Ukraine!DV315,""),"")</f>
        <v/>
      </c>
      <c r="P315" s="40" t="str">
        <f>IF($A315=2,IF(ISNUMBER(REGION!DW315-Ukraine!DW315),REGION!DW315-Ukraine!DW315,""),"")</f>
        <v/>
      </c>
      <c r="Q315" s="40" t="str">
        <f>IF($A315=2,IF(ISNUMBER(REGION!DX315-Ukraine!DX315),REGION!DX315-Ukraine!DX315,""),"")</f>
        <v/>
      </c>
      <c r="R315" s="41" t="str">
        <f>IF($A315=2,IF(ISNUMBER(REGION!DY315-Ukraine!DY315),REGION!DY315-Ukraine!DY315,""),"")</f>
        <v/>
      </c>
      <c r="S315" s="44" t="str">
        <f t="shared" si="21"/>
        <v/>
      </c>
      <c r="T315" s="1" t="str">
        <f t="shared" si="24"/>
        <v/>
      </c>
      <c r="V315" s="1" t="str">
        <f t="shared" si="22"/>
        <v/>
      </c>
      <c r="W315" s="40" t="str">
        <f>IF(V315&gt;1,Employment!$S315,"")</f>
        <v/>
      </c>
    </row>
    <row r="316" spans="1:23" ht="10.5" x14ac:dyDescent="0.25">
      <c r="A316" s="39">
        <f>'Industry selection'!C316</f>
        <v>2</v>
      </c>
      <c r="B316" s="2">
        <v>81.099999999999994</v>
      </c>
      <c r="C316" s="2" t="s">
        <v>643</v>
      </c>
      <c r="D316" s="40">
        <f>IF($A316=2,IF(ISNUMBER(REGION!DT316-REGION!DT$4),REGION!DT316-REGION!DT$4,""),"")</f>
        <v>-8.1911234830752577E-2</v>
      </c>
      <c r="E316" s="40">
        <f>IF($A316=2,IF(ISNUMBER(REGION!DU316-REGION!DU$4),REGION!DU316-REGION!DU$4,""),"")</f>
        <v>-2.5708369786982432E-2</v>
      </c>
      <c r="F316" s="40">
        <f>IF($A316=2,IF(ISNUMBER(REGION!DV316-REGION!DV$4),REGION!DV316-REGION!DV$4,""),"")</f>
        <v>6.6445429455266547E-2</v>
      </c>
      <c r="G316" s="40">
        <f>IF($A316=2,IF(ISNUMBER(REGION!DW316-REGION!DW$4),REGION!DW316-REGION!DW$4,""),"")</f>
        <v>-5.0713585190123478E-2</v>
      </c>
      <c r="H316" s="40">
        <f>IF($A316=2,IF(ISNUMBER(REGION!DX316-REGION!DX$4),REGION!DX316-REGION!DX$4,""),"")</f>
        <v>4.3056979287086072E-2</v>
      </c>
      <c r="I316" s="41">
        <f>IF($A316=2,IF(ISNUMBER(REGION!DY316-REGION!DY$4),REGION!DY316-REGION!DY$4,""),"")</f>
        <v>-0.16389732135762225</v>
      </c>
      <c r="J316" s="44">
        <f t="shared" si="20"/>
        <v>2</v>
      </c>
      <c r="K316" s="1" t="str">
        <f t="shared" si="23"/>
        <v/>
      </c>
      <c r="M316" s="40">
        <f>IF($A316=2,IF(ISNUMBER(REGION!DT316-Ukraine!DT316),REGION!DT316-Ukraine!DT316,""),"")</f>
        <v>-6.1865395944415869E-2</v>
      </c>
      <c r="N316" s="40">
        <f>IF($A316=2,IF(ISNUMBER(REGION!DU316-Ukraine!DU316),REGION!DU316-Ukraine!DU316,""),"")</f>
        <v>-2.9694493375365116E-2</v>
      </c>
      <c r="O316" s="40">
        <f>IF($A316=2,IF(ISNUMBER(REGION!DV316-Ukraine!DV316),REGION!DV316-Ukraine!DV316,""),"")</f>
        <v>0.21947804464259435</v>
      </c>
      <c r="P316" s="40">
        <f>IF($A316=2,IF(ISNUMBER(REGION!DW316-Ukraine!DW316),REGION!DW316-Ukraine!DW316,""),"")</f>
        <v>-4.8410621417742661E-2</v>
      </c>
      <c r="Q316" s="40">
        <f>IF($A316=2,IF(ISNUMBER(REGION!DX316-Ukraine!DX316),REGION!DX316-Ukraine!DX316,""),"")</f>
        <v>0.10284641021600605</v>
      </c>
      <c r="R316" s="41">
        <f>IF($A316=2,IF(ISNUMBER(REGION!DY316-Ukraine!DY316),REGION!DY316-Ukraine!DY316,""),"")</f>
        <v>0.27381259442077299</v>
      </c>
      <c r="S316" s="44">
        <f t="shared" si="21"/>
        <v>2</v>
      </c>
      <c r="T316" s="1">
        <f t="shared" si="24"/>
        <v>0</v>
      </c>
      <c r="V316" s="1">
        <f t="shared" si="22"/>
        <v>0</v>
      </c>
      <c r="W316" s="40" t="str">
        <f>IF(V316&gt;1,Employment!$S316,"")</f>
        <v/>
      </c>
    </row>
    <row r="317" spans="1:23" ht="10.5" x14ac:dyDescent="0.25">
      <c r="A317" s="39">
        <f>'Industry selection'!C317</f>
        <v>1</v>
      </c>
      <c r="B317" s="2">
        <v>81.2</v>
      </c>
      <c r="C317" s="2" t="s">
        <v>645</v>
      </c>
      <c r="D317" s="40" t="str">
        <f>IF($A317=2,IF(ISNUMBER(REGION!DT317-REGION!DT$4),REGION!DT317-REGION!DT$4,""),"")</f>
        <v/>
      </c>
      <c r="E317" s="40" t="str">
        <f>IF($A317=2,IF(ISNUMBER(REGION!DU317-REGION!DU$4),REGION!DU317-REGION!DU$4,""),"")</f>
        <v/>
      </c>
      <c r="F317" s="40" t="str">
        <f>IF($A317=2,IF(ISNUMBER(REGION!DV317-REGION!DV$4),REGION!DV317-REGION!DV$4,""),"")</f>
        <v/>
      </c>
      <c r="G317" s="40" t="str">
        <f>IF($A317=2,IF(ISNUMBER(REGION!DW317-REGION!DW$4),REGION!DW317-REGION!DW$4,""),"")</f>
        <v/>
      </c>
      <c r="H317" s="40" t="str">
        <f>IF($A317=2,IF(ISNUMBER(REGION!DX317-REGION!DX$4),REGION!DX317-REGION!DX$4,""),"")</f>
        <v/>
      </c>
      <c r="I317" s="41" t="str">
        <f>IF($A317=2,IF(ISNUMBER(REGION!DY317-REGION!DY$4),REGION!DY317-REGION!DY$4,""),"")</f>
        <v/>
      </c>
      <c r="J317" s="44" t="str">
        <f t="shared" si="20"/>
        <v/>
      </c>
      <c r="K317" s="1" t="str">
        <f t="shared" si="23"/>
        <v/>
      </c>
      <c r="M317" s="40" t="str">
        <f>IF($A317=2,IF(ISNUMBER(REGION!DT317-Ukraine!DT317),REGION!DT317-Ukraine!DT317,""),"")</f>
        <v/>
      </c>
      <c r="N317" s="40" t="str">
        <f>IF($A317=2,IF(ISNUMBER(REGION!DU317-Ukraine!DU317),REGION!DU317-Ukraine!DU317,""),"")</f>
        <v/>
      </c>
      <c r="O317" s="40" t="str">
        <f>IF($A317=2,IF(ISNUMBER(REGION!DV317-Ukraine!DV317),REGION!DV317-Ukraine!DV317,""),"")</f>
        <v/>
      </c>
      <c r="P317" s="40" t="str">
        <f>IF($A317=2,IF(ISNUMBER(REGION!DW317-Ukraine!DW317),REGION!DW317-Ukraine!DW317,""),"")</f>
        <v/>
      </c>
      <c r="Q317" s="40" t="str">
        <f>IF($A317=2,IF(ISNUMBER(REGION!DX317-Ukraine!DX317),REGION!DX317-Ukraine!DX317,""),"")</f>
        <v/>
      </c>
      <c r="R317" s="41" t="str">
        <f>IF($A317=2,IF(ISNUMBER(REGION!DY317-Ukraine!DY317),REGION!DY317-Ukraine!DY317,""),"")</f>
        <v/>
      </c>
      <c r="S317" s="44" t="str">
        <f t="shared" si="21"/>
        <v/>
      </c>
      <c r="T317" s="1" t="str">
        <f t="shared" si="24"/>
        <v/>
      </c>
      <c r="V317" s="1" t="str">
        <f t="shared" si="22"/>
        <v/>
      </c>
      <c r="W317" s="40" t="str">
        <f>IF(V317&gt;1,Employment!$S317,"")</f>
        <v/>
      </c>
    </row>
    <row r="318" spans="1:23" ht="10.5" x14ac:dyDescent="0.25">
      <c r="A318" s="39">
        <f>'Industry selection'!C318</f>
        <v>1</v>
      </c>
      <c r="B318" s="2">
        <v>81.3</v>
      </c>
      <c r="C318" s="2" t="s">
        <v>647</v>
      </c>
      <c r="D318" s="40" t="str">
        <f>IF($A318=2,IF(ISNUMBER(REGION!DT318-REGION!DT$4),REGION!DT318-REGION!DT$4,""),"")</f>
        <v/>
      </c>
      <c r="E318" s="40" t="str">
        <f>IF($A318=2,IF(ISNUMBER(REGION!DU318-REGION!DU$4),REGION!DU318-REGION!DU$4,""),"")</f>
        <v/>
      </c>
      <c r="F318" s="40" t="str">
        <f>IF($A318=2,IF(ISNUMBER(REGION!DV318-REGION!DV$4),REGION!DV318-REGION!DV$4,""),"")</f>
        <v/>
      </c>
      <c r="G318" s="40" t="str">
        <f>IF($A318=2,IF(ISNUMBER(REGION!DW318-REGION!DW$4),REGION!DW318-REGION!DW$4,""),"")</f>
        <v/>
      </c>
      <c r="H318" s="40" t="str">
        <f>IF($A318=2,IF(ISNUMBER(REGION!DX318-REGION!DX$4),REGION!DX318-REGION!DX$4,""),"")</f>
        <v/>
      </c>
      <c r="I318" s="41" t="str">
        <f>IF($A318=2,IF(ISNUMBER(REGION!DY318-REGION!DY$4),REGION!DY318-REGION!DY$4,""),"")</f>
        <v/>
      </c>
      <c r="J318" s="44" t="str">
        <f t="shared" si="20"/>
        <v/>
      </c>
      <c r="K318" s="1" t="str">
        <f t="shared" si="23"/>
        <v/>
      </c>
      <c r="M318" s="40" t="str">
        <f>IF($A318=2,IF(ISNUMBER(REGION!DT318-Ukraine!DT318),REGION!DT318-Ukraine!DT318,""),"")</f>
        <v/>
      </c>
      <c r="N318" s="40" t="str">
        <f>IF($A318=2,IF(ISNUMBER(REGION!DU318-Ukraine!DU318),REGION!DU318-Ukraine!DU318,""),"")</f>
        <v/>
      </c>
      <c r="O318" s="40" t="str">
        <f>IF($A318=2,IF(ISNUMBER(REGION!DV318-Ukraine!DV318),REGION!DV318-Ukraine!DV318,""),"")</f>
        <v/>
      </c>
      <c r="P318" s="40" t="str">
        <f>IF($A318=2,IF(ISNUMBER(REGION!DW318-Ukraine!DW318),REGION!DW318-Ukraine!DW318,""),"")</f>
        <v/>
      </c>
      <c r="Q318" s="40" t="str">
        <f>IF($A318=2,IF(ISNUMBER(REGION!DX318-Ukraine!DX318),REGION!DX318-Ukraine!DX318,""),"")</f>
        <v/>
      </c>
      <c r="R318" s="41" t="str">
        <f>IF($A318=2,IF(ISNUMBER(REGION!DY318-Ukraine!DY318),REGION!DY318-Ukraine!DY318,""),"")</f>
        <v/>
      </c>
      <c r="S318" s="44" t="str">
        <f t="shared" si="21"/>
        <v/>
      </c>
      <c r="T318" s="1" t="str">
        <f t="shared" si="24"/>
        <v/>
      </c>
      <c r="V318" s="1" t="str">
        <f t="shared" si="22"/>
        <v/>
      </c>
      <c r="W318" s="40" t="str">
        <f>IF(V318&gt;1,Employment!$S318,"")</f>
        <v/>
      </c>
    </row>
    <row r="319" spans="1:23" ht="10.5" x14ac:dyDescent="0.25">
      <c r="A319" s="39">
        <f>'Industry selection'!C319</f>
        <v>2</v>
      </c>
      <c r="B319" s="2">
        <v>82</v>
      </c>
      <c r="C319" s="2" t="s">
        <v>649</v>
      </c>
      <c r="D319" s="40" t="str">
        <f>IF($A319=2,IF(ISNUMBER(REGION!DT319-REGION!DT$4),REGION!DT319-REGION!DT$4,""),"")</f>
        <v/>
      </c>
      <c r="E319" s="40">
        <f>IF($A319=2,IF(ISNUMBER(REGION!DU319-REGION!DU$4),REGION!DU319-REGION!DU$4,""),"")</f>
        <v>0.38353889152444176</v>
      </c>
      <c r="F319" s="40">
        <f>IF($A319=2,IF(ISNUMBER(REGION!DV319-REGION!DV$4),REGION!DV319-REGION!DV$4,""),"")</f>
        <v>0.34534924499054087</v>
      </c>
      <c r="G319" s="40">
        <f>IF($A319=2,IF(ISNUMBER(REGION!DW319-REGION!DW$4),REGION!DW319-REGION!DW$4,""),"")</f>
        <v>-0.36738254811654303</v>
      </c>
      <c r="H319" s="40">
        <f>IF($A319=2,IF(ISNUMBER(REGION!DX319-REGION!DX$4),REGION!DX319-REGION!DX$4,""),"")</f>
        <v>0.21814446632600282</v>
      </c>
      <c r="I319" s="41">
        <f>IF($A319=2,IF(ISNUMBER(REGION!DY319-REGION!DY$4),REGION!DY319-REGION!DY$4,""),"")</f>
        <v>0.67469345146617066</v>
      </c>
      <c r="J319" s="44">
        <f t="shared" si="20"/>
        <v>3</v>
      </c>
      <c r="K319" s="1">
        <f t="shared" si="23"/>
        <v>1</v>
      </c>
      <c r="M319" s="40" t="str">
        <f>IF($A319=2,IF(ISNUMBER(REGION!DT319-Ukraine!DT319),REGION!DT319-Ukraine!DT319,""),"")</f>
        <v/>
      </c>
      <c r="N319" s="40">
        <f>IF($A319=2,IF(ISNUMBER(REGION!DU319-Ukraine!DU319),REGION!DU319-Ukraine!DU319,""),"")</f>
        <v>0.52794318566517606</v>
      </c>
      <c r="O319" s="40">
        <f>IF($A319=2,IF(ISNUMBER(REGION!DV319-Ukraine!DV319),REGION!DV319-Ukraine!DV319,""),"")</f>
        <v>0.22029104031489344</v>
      </c>
      <c r="P319" s="40">
        <f>IF($A319=2,IF(ISNUMBER(REGION!DW319-Ukraine!DW319),REGION!DW319-Ukraine!DW319,""),"")</f>
        <v>-0.55825119120085664</v>
      </c>
      <c r="Q319" s="40">
        <f>IF($A319=2,IF(ISNUMBER(REGION!DX319-Ukraine!DX319),REGION!DX319-Ukraine!DX319,""),"")</f>
        <v>0.31960549657554926</v>
      </c>
      <c r="R319" s="41">
        <f>IF($A319=2,IF(ISNUMBER(REGION!DY319-Ukraine!DY319),REGION!DY319-Ukraine!DY319,""),"")</f>
        <v>0.8766724381064992</v>
      </c>
      <c r="S319" s="44">
        <f t="shared" si="21"/>
        <v>3</v>
      </c>
      <c r="T319" s="1">
        <f t="shared" si="24"/>
        <v>1</v>
      </c>
      <c r="V319" s="1">
        <f t="shared" si="22"/>
        <v>2</v>
      </c>
      <c r="W319" s="40">
        <f>IF(V319&gt;1,Employment!$S319,"")</f>
        <v>5.4385079728163483E-4</v>
      </c>
    </row>
    <row r="320" spans="1:23" ht="10.5" x14ac:dyDescent="0.25">
      <c r="A320" s="39">
        <f>'Industry selection'!C320</f>
        <v>1</v>
      </c>
      <c r="B320" s="2">
        <v>82.1</v>
      </c>
      <c r="C320" s="2" t="s">
        <v>651</v>
      </c>
      <c r="D320" s="40" t="str">
        <f>IF($A320=2,IF(ISNUMBER(REGION!DT320-REGION!DT$4),REGION!DT320-REGION!DT$4,""),"")</f>
        <v/>
      </c>
      <c r="E320" s="40" t="str">
        <f>IF($A320=2,IF(ISNUMBER(REGION!DU320-REGION!DU$4),REGION!DU320-REGION!DU$4,""),"")</f>
        <v/>
      </c>
      <c r="F320" s="40" t="str">
        <f>IF($A320=2,IF(ISNUMBER(REGION!DV320-REGION!DV$4),REGION!DV320-REGION!DV$4,""),"")</f>
        <v/>
      </c>
      <c r="G320" s="40" t="str">
        <f>IF($A320=2,IF(ISNUMBER(REGION!DW320-REGION!DW$4),REGION!DW320-REGION!DW$4,""),"")</f>
        <v/>
      </c>
      <c r="H320" s="40" t="str">
        <f>IF($A320=2,IF(ISNUMBER(REGION!DX320-REGION!DX$4),REGION!DX320-REGION!DX$4,""),"")</f>
        <v/>
      </c>
      <c r="I320" s="41" t="str">
        <f>IF($A320=2,IF(ISNUMBER(REGION!DY320-REGION!DY$4),REGION!DY320-REGION!DY$4,""),"")</f>
        <v/>
      </c>
      <c r="J320" s="44" t="str">
        <f t="shared" si="20"/>
        <v/>
      </c>
      <c r="K320" s="1" t="str">
        <f t="shared" si="23"/>
        <v/>
      </c>
      <c r="M320" s="40" t="str">
        <f>IF($A320=2,IF(ISNUMBER(REGION!DT320-Ukraine!DT320),REGION!DT320-Ukraine!DT320,""),"")</f>
        <v/>
      </c>
      <c r="N320" s="40" t="str">
        <f>IF($A320=2,IF(ISNUMBER(REGION!DU320-Ukraine!DU320),REGION!DU320-Ukraine!DU320,""),"")</f>
        <v/>
      </c>
      <c r="O320" s="40" t="str">
        <f>IF($A320=2,IF(ISNUMBER(REGION!DV320-Ukraine!DV320),REGION!DV320-Ukraine!DV320,""),"")</f>
        <v/>
      </c>
      <c r="P320" s="40" t="str">
        <f>IF($A320=2,IF(ISNUMBER(REGION!DW320-Ukraine!DW320),REGION!DW320-Ukraine!DW320,""),"")</f>
        <v/>
      </c>
      <c r="Q320" s="40" t="str">
        <f>IF($A320=2,IF(ISNUMBER(REGION!DX320-Ukraine!DX320),REGION!DX320-Ukraine!DX320,""),"")</f>
        <v/>
      </c>
      <c r="R320" s="41" t="str">
        <f>IF($A320=2,IF(ISNUMBER(REGION!DY320-Ukraine!DY320),REGION!DY320-Ukraine!DY320,""),"")</f>
        <v/>
      </c>
      <c r="S320" s="44" t="str">
        <f t="shared" si="21"/>
        <v/>
      </c>
      <c r="T320" s="1" t="str">
        <f t="shared" si="24"/>
        <v/>
      </c>
      <c r="V320" s="1" t="str">
        <f t="shared" si="22"/>
        <v/>
      </c>
      <c r="W320" s="40" t="str">
        <f>IF(V320&gt;1,Employment!$S320,"")</f>
        <v/>
      </c>
    </row>
    <row r="321" spans="1:23" ht="10.5" x14ac:dyDescent="0.25">
      <c r="A321" s="39">
        <f>'Industry selection'!C321</f>
        <v>1</v>
      </c>
      <c r="B321" s="2">
        <v>82.2</v>
      </c>
      <c r="C321" s="2" t="s">
        <v>653</v>
      </c>
      <c r="D321" s="40" t="str">
        <f>IF($A321=2,IF(ISNUMBER(REGION!DT321-REGION!DT$4),REGION!DT321-REGION!DT$4,""),"")</f>
        <v/>
      </c>
      <c r="E321" s="40" t="str">
        <f>IF($A321=2,IF(ISNUMBER(REGION!DU321-REGION!DU$4),REGION!DU321-REGION!DU$4,""),"")</f>
        <v/>
      </c>
      <c r="F321" s="40" t="str">
        <f>IF($A321=2,IF(ISNUMBER(REGION!DV321-REGION!DV$4),REGION!DV321-REGION!DV$4,""),"")</f>
        <v/>
      </c>
      <c r="G321" s="40" t="str">
        <f>IF($A321=2,IF(ISNUMBER(REGION!DW321-REGION!DW$4),REGION!DW321-REGION!DW$4,""),"")</f>
        <v/>
      </c>
      <c r="H321" s="40" t="str">
        <f>IF($A321=2,IF(ISNUMBER(REGION!DX321-REGION!DX$4),REGION!DX321-REGION!DX$4,""),"")</f>
        <v/>
      </c>
      <c r="I321" s="41" t="str">
        <f>IF($A321=2,IF(ISNUMBER(REGION!DY321-REGION!DY$4),REGION!DY321-REGION!DY$4,""),"")</f>
        <v/>
      </c>
      <c r="J321" s="44" t="str">
        <f t="shared" si="20"/>
        <v/>
      </c>
      <c r="K321" s="1" t="str">
        <f t="shared" si="23"/>
        <v/>
      </c>
      <c r="M321" s="40" t="str">
        <f>IF($A321=2,IF(ISNUMBER(REGION!DT321-Ukraine!DT321),REGION!DT321-Ukraine!DT321,""),"")</f>
        <v/>
      </c>
      <c r="N321" s="40" t="str">
        <f>IF($A321=2,IF(ISNUMBER(REGION!DU321-Ukraine!DU321),REGION!DU321-Ukraine!DU321,""),"")</f>
        <v/>
      </c>
      <c r="O321" s="40" t="str">
        <f>IF($A321=2,IF(ISNUMBER(REGION!DV321-Ukraine!DV321),REGION!DV321-Ukraine!DV321,""),"")</f>
        <v/>
      </c>
      <c r="P321" s="40" t="str">
        <f>IF($A321=2,IF(ISNUMBER(REGION!DW321-Ukraine!DW321),REGION!DW321-Ukraine!DW321,""),"")</f>
        <v/>
      </c>
      <c r="Q321" s="40" t="str">
        <f>IF($A321=2,IF(ISNUMBER(REGION!DX321-Ukraine!DX321),REGION!DX321-Ukraine!DX321,""),"")</f>
        <v/>
      </c>
      <c r="R321" s="41" t="str">
        <f>IF($A321=2,IF(ISNUMBER(REGION!DY321-Ukraine!DY321),REGION!DY321-Ukraine!DY321,""),"")</f>
        <v/>
      </c>
      <c r="S321" s="44" t="str">
        <f t="shared" si="21"/>
        <v/>
      </c>
      <c r="T321" s="1" t="str">
        <f t="shared" si="24"/>
        <v/>
      </c>
      <c r="V321" s="1" t="str">
        <f t="shared" si="22"/>
        <v/>
      </c>
      <c r="W321" s="40" t="str">
        <f>IF(V321&gt;1,Employment!$S321,"")</f>
        <v/>
      </c>
    </row>
    <row r="322" spans="1:23" ht="10.5" x14ac:dyDescent="0.25">
      <c r="A322" s="39">
        <f>'Industry selection'!C322</f>
        <v>1</v>
      </c>
      <c r="B322" s="2">
        <v>82.3</v>
      </c>
      <c r="C322" s="2" t="s">
        <v>655</v>
      </c>
      <c r="D322" s="40" t="str">
        <f>IF($A322=2,IF(ISNUMBER(REGION!DT322-REGION!DT$4),REGION!DT322-REGION!DT$4,""),"")</f>
        <v/>
      </c>
      <c r="E322" s="40" t="str">
        <f>IF($A322=2,IF(ISNUMBER(REGION!DU322-REGION!DU$4),REGION!DU322-REGION!DU$4,""),"")</f>
        <v/>
      </c>
      <c r="F322" s="40" t="str">
        <f>IF($A322=2,IF(ISNUMBER(REGION!DV322-REGION!DV$4),REGION!DV322-REGION!DV$4,""),"")</f>
        <v/>
      </c>
      <c r="G322" s="40" t="str">
        <f>IF($A322=2,IF(ISNUMBER(REGION!DW322-REGION!DW$4),REGION!DW322-REGION!DW$4,""),"")</f>
        <v/>
      </c>
      <c r="H322" s="40" t="str">
        <f>IF($A322=2,IF(ISNUMBER(REGION!DX322-REGION!DX$4),REGION!DX322-REGION!DX$4,""),"")</f>
        <v/>
      </c>
      <c r="I322" s="41" t="str">
        <f>IF($A322=2,IF(ISNUMBER(REGION!DY322-REGION!DY$4),REGION!DY322-REGION!DY$4,""),"")</f>
        <v/>
      </c>
      <c r="J322" s="44" t="str">
        <f t="shared" si="20"/>
        <v/>
      </c>
      <c r="K322" s="1" t="str">
        <f t="shared" si="23"/>
        <v/>
      </c>
      <c r="M322" s="40" t="str">
        <f>IF($A322=2,IF(ISNUMBER(REGION!DT322-Ukraine!DT322),REGION!DT322-Ukraine!DT322,""),"")</f>
        <v/>
      </c>
      <c r="N322" s="40" t="str">
        <f>IF($A322=2,IF(ISNUMBER(REGION!DU322-Ukraine!DU322),REGION!DU322-Ukraine!DU322,""),"")</f>
        <v/>
      </c>
      <c r="O322" s="40" t="str">
        <f>IF($A322=2,IF(ISNUMBER(REGION!DV322-Ukraine!DV322),REGION!DV322-Ukraine!DV322,""),"")</f>
        <v/>
      </c>
      <c r="P322" s="40" t="str">
        <f>IF($A322=2,IF(ISNUMBER(REGION!DW322-Ukraine!DW322),REGION!DW322-Ukraine!DW322,""),"")</f>
        <v/>
      </c>
      <c r="Q322" s="40" t="str">
        <f>IF($A322=2,IF(ISNUMBER(REGION!DX322-Ukraine!DX322),REGION!DX322-Ukraine!DX322,""),"")</f>
        <v/>
      </c>
      <c r="R322" s="41" t="str">
        <f>IF($A322=2,IF(ISNUMBER(REGION!DY322-Ukraine!DY322),REGION!DY322-Ukraine!DY322,""),"")</f>
        <v/>
      </c>
      <c r="S322" s="44" t="str">
        <f t="shared" si="21"/>
        <v/>
      </c>
      <c r="T322" s="1" t="str">
        <f t="shared" si="24"/>
        <v/>
      </c>
      <c r="V322" s="1" t="str">
        <f t="shared" si="22"/>
        <v/>
      </c>
      <c r="W322" s="40" t="str">
        <f>IF(V322&gt;1,Employment!$S322,"")</f>
        <v/>
      </c>
    </row>
    <row r="323" spans="1:23" ht="10.5" x14ac:dyDescent="0.25">
      <c r="A323" s="39">
        <f>'Industry selection'!C323</f>
        <v>1</v>
      </c>
      <c r="B323" s="2">
        <v>82.9</v>
      </c>
      <c r="C323" s="2" t="s">
        <v>657</v>
      </c>
      <c r="D323" s="40" t="str">
        <f>IF($A323=2,IF(ISNUMBER(REGION!DT323-REGION!DT$4),REGION!DT323-REGION!DT$4,""),"")</f>
        <v/>
      </c>
      <c r="E323" s="40" t="str">
        <f>IF($A323=2,IF(ISNUMBER(REGION!DU323-REGION!DU$4),REGION!DU323-REGION!DU$4,""),"")</f>
        <v/>
      </c>
      <c r="F323" s="40" t="str">
        <f>IF($A323=2,IF(ISNUMBER(REGION!DV323-REGION!DV$4),REGION!DV323-REGION!DV$4,""),"")</f>
        <v/>
      </c>
      <c r="G323" s="40" t="str">
        <f>IF($A323=2,IF(ISNUMBER(REGION!DW323-REGION!DW$4),REGION!DW323-REGION!DW$4,""),"")</f>
        <v/>
      </c>
      <c r="H323" s="40" t="str">
        <f>IF($A323=2,IF(ISNUMBER(REGION!DX323-REGION!DX$4),REGION!DX323-REGION!DX$4,""),"")</f>
        <v/>
      </c>
      <c r="I323" s="41" t="str">
        <f>IF($A323=2,IF(ISNUMBER(REGION!DY323-REGION!DY$4),REGION!DY323-REGION!DY$4,""),"")</f>
        <v/>
      </c>
      <c r="J323" s="44" t="str">
        <f t="shared" si="20"/>
        <v/>
      </c>
      <c r="K323" s="1" t="str">
        <f t="shared" si="23"/>
        <v/>
      </c>
      <c r="M323" s="40" t="str">
        <f>IF($A323=2,IF(ISNUMBER(REGION!DT323-Ukraine!DT323),REGION!DT323-Ukraine!DT323,""),"")</f>
        <v/>
      </c>
      <c r="N323" s="40" t="str">
        <f>IF($A323=2,IF(ISNUMBER(REGION!DU323-Ukraine!DU323),REGION!DU323-Ukraine!DU323,""),"")</f>
        <v/>
      </c>
      <c r="O323" s="40" t="str">
        <f>IF($A323=2,IF(ISNUMBER(REGION!DV323-Ukraine!DV323),REGION!DV323-Ukraine!DV323,""),"")</f>
        <v/>
      </c>
      <c r="P323" s="40" t="str">
        <f>IF($A323=2,IF(ISNUMBER(REGION!DW323-Ukraine!DW323),REGION!DW323-Ukraine!DW323,""),"")</f>
        <v/>
      </c>
      <c r="Q323" s="40" t="str">
        <f>IF($A323=2,IF(ISNUMBER(REGION!DX323-Ukraine!DX323),REGION!DX323-Ukraine!DX323,""),"")</f>
        <v/>
      </c>
      <c r="R323" s="41" t="str">
        <f>IF($A323=2,IF(ISNUMBER(REGION!DY323-Ukraine!DY323),REGION!DY323-Ukraine!DY323,""),"")</f>
        <v/>
      </c>
      <c r="S323" s="44" t="str">
        <f t="shared" si="21"/>
        <v/>
      </c>
      <c r="T323" s="1" t="str">
        <f t="shared" si="24"/>
        <v/>
      </c>
      <c r="V323" s="1" t="str">
        <f t="shared" si="22"/>
        <v/>
      </c>
      <c r="W323" s="40" t="str">
        <f>IF(V323&gt;1,Employment!$S323,"")</f>
        <v/>
      </c>
    </row>
    <row r="324" spans="1:23" ht="10.5" x14ac:dyDescent="0.25">
      <c r="A324" s="39" t="str">
        <f>'Industry selection'!C324</f>
        <v/>
      </c>
      <c r="B324" s="2" t="s">
        <v>659</v>
      </c>
      <c r="C324" s="2" t="s">
        <v>660</v>
      </c>
      <c r="D324" s="40" t="str">
        <f>IF($A324=2,IF(ISNUMBER(REGION!DT324-REGION!DT$4),REGION!DT324-REGION!DT$4,""),"")</f>
        <v/>
      </c>
      <c r="E324" s="40" t="str">
        <f>IF($A324=2,IF(ISNUMBER(REGION!DU324-REGION!DU$4),REGION!DU324-REGION!DU$4,""),"")</f>
        <v/>
      </c>
      <c r="F324" s="40" t="str">
        <f>IF($A324=2,IF(ISNUMBER(REGION!DV324-REGION!DV$4),REGION!DV324-REGION!DV$4,""),"")</f>
        <v/>
      </c>
      <c r="G324" s="40" t="str">
        <f>IF($A324=2,IF(ISNUMBER(REGION!DW324-REGION!DW$4),REGION!DW324-REGION!DW$4,""),"")</f>
        <v/>
      </c>
      <c r="H324" s="40" t="str">
        <f>IF($A324=2,IF(ISNUMBER(REGION!DX324-REGION!DX$4),REGION!DX324-REGION!DX$4,""),"")</f>
        <v/>
      </c>
      <c r="I324" s="41" t="str">
        <f>IF($A324=2,IF(ISNUMBER(REGION!DY324-REGION!DY$4),REGION!DY324-REGION!DY$4,""),"")</f>
        <v/>
      </c>
      <c r="J324" s="44" t="str">
        <f t="shared" si="20"/>
        <v/>
      </c>
      <c r="K324" s="1" t="str">
        <f t="shared" si="23"/>
        <v/>
      </c>
      <c r="M324" s="40" t="str">
        <f>IF($A324=2,IF(ISNUMBER(REGION!DT324-Ukraine!DT324),REGION!DT324-Ukraine!DT324,""),"")</f>
        <v/>
      </c>
      <c r="N324" s="40" t="str">
        <f>IF($A324=2,IF(ISNUMBER(REGION!DU324-Ukraine!DU324),REGION!DU324-Ukraine!DU324,""),"")</f>
        <v/>
      </c>
      <c r="O324" s="40" t="str">
        <f>IF($A324=2,IF(ISNUMBER(REGION!DV324-Ukraine!DV324),REGION!DV324-Ukraine!DV324,""),"")</f>
        <v/>
      </c>
      <c r="P324" s="40" t="str">
        <f>IF($A324=2,IF(ISNUMBER(REGION!DW324-Ukraine!DW324),REGION!DW324-Ukraine!DW324,""),"")</f>
        <v/>
      </c>
      <c r="Q324" s="40" t="str">
        <f>IF($A324=2,IF(ISNUMBER(REGION!DX324-Ukraine!DX324),REGION!DX324-Ukraine!DX324,""),"")</f>
        <v/>
      </c>
      <c r="R324" s="41" t="str">
        <f>IF($A324=2,IF(ISNUMBER(REGION!DY324-Ukraine!DY324),REGION!DY324-Ukraine!DY324,""),"")</f>
        <v/>
      </c>
      <c r="S324" s="44" t="str">
        <f t="shared" si="21"/>
        <v/>
      </c>
      <c r="T324" s="1" t="str">
        <f t="shared" si="24"/>
        <v/>
      </c>
      <c r="V324" s="1" t="str">
        <f t="shared" si="22"/>
        <v/>
      </c>
      <c r="W324" s="40" t="str">
        <f>IF(V324&gt;1,Employment!$S324,"")</f>
        <v/>
      </c>
    </row>
    <row r="325" spans="1:23" ht="10.5" x14ac:dyDescent="0.25">
      <c r="A325" s="39" t="str">
        <f>'Industry selection'!C325</f>
        <v/>
      </c>
      <c r="B325" s="2">
        <v>85</v>
      </c>
      <c r="C325" s="2" t="s">
        <v>661</v>
      </c>
      <c r="D325" s="40" t="str">
        <f>IF($A325=2,IF(ISNUMBER(REGION!DT325-REGION!DT$4),REGION!DT325-REGION!DT$4,""),"")</f>
        <v/>
      </c>
      <c r="E325" s="40" t="str">
        <f>IF($A325=2,IF(ISNUMBER(REGION!DU325-REGION!DU$4),REGION!DU325-REGION!DU$4,""),"")</f>
        <v/>
      </c>
      <c r="F325" s="40" t="str">
        <f>IF($A325=2,IF(ISNUMBER(REGION!DV325-REGION!DV$4),REGION!DV325-REGION!DV$4,""),"")</f>
        <v/>
      </c>
      <c r="G325" s="40" t="str">
        <f>IF($A325=2,IF(ISNUMBER(REGION!DW325-REGION!DW$4),REGION!DW325-REGION!DW$4,""),"")</f>
        <v/>
      </c>
      <c r="H325" s="40" t="str">
        <f>IF($A325=2,IF(ISNUMBER(REGION!DX325-REGION!DX$4),REGION!DX325-REGION!DX$4,""),"")</f>
        <v/>
      </c>
      <c r="I325" s="41" t="str">
        <f>IF($A325=2,IF(ISNUMBER(REGION!DY325-REGION!DY$4),REGION!DY325-REGION!DY$4,""),"")</f>
        <v/>
      </c>
      <c r="J325" s="44" t="str">
        <f t="shared" ref="J325:J356" si="25">IF($A325=2,COUNTIF(D325:H325,"&gt;"&amp;0),"")</f>
        <v/>
      </c>
      <c r="K325" s="1" t="str">
        <f t="shared" si="23"/>
        <v/>
      </c>
      <c r="M325" s="40" t="str">
        <f>IF($A325=2,IF(ISNUMBER(REGION!DT325-Ukraine!DT325),REGION!DT325-Ukraine!DT325,""),"")</f>
        <v/>
      </c>
      <c r="N325" s="40" t="str">
        <f>IF($A325=2,IF(ISNUMBER(REGION!DU325-Ukraine!DU325),REGION!DU325-Ukraine!DU325,""),"")</f>
        <v/>
      </c>
      <c r="O325" s="40" t="str">
        <f>IF($A325=2,IF(ISNUMBER(REGION!DV325-Ukraine!DV325),REGION!DV325-Ukraine!DV325,""),"")</f>
        <v/>
      </c>
      <c r="P325" s="40" t="str">
        <f>IF($A325=2,IF(ISNUMBER(REGION!DW325-Ukraine!DW325),REGION!DW325-Ukraine!DW325,""),"")</f>
        <v/>
      </c>
      <c r="Q325" s="40" t="str">
        <f>IF($A325=2,IF(ISNUMBER(REGION!DX325-Ukraine!DX325),REGION!DX325-Ukraine!DX325,""),"")</f>
        <v/>
      </c>
      <c r="R325" s="41" t="str">
        <f>IF($A325=2,IF(ISNUMBER(REGION!DY325-Ukraine!DY325),REGION!DY325-Ukraine!DY325,""),"")</f>
        <v/>
      </c>
      <c r="S325" s="44" t="str">
        <f t="shared" ref="S325:S356" si="26">IF($A325=2,COUNTIF(M325:Q325,"&gt;"&amp;0),"")</f>
        <v/>
      </c>
      <c r="T325" s="1" t="str">
        <f t="shared" si="24"/>
        <v/>
      </c>
      <c r="V325" s="1" t="str">
        <f t="shared" si="22"/>
        <v/>
      </c>
      <c r="W325" s="40" t="str">
        <f>IF(V325&gt;1,Employment!$S325,"")</f>
        <v/>
      </c>
    </row>
    <row r="326" spans="1:23" ht="10.5" x14ac:dyDescent="0.25">
      <c r="A326" s="39">
        <f>'Industry selection'!C326</f>
        <v>1</v>
      </c>
      <c r="B326" s="2">
        <v>85.1</v>
      </c>
      <c r="C326" s="2" t="s">
        <v>663</v>
      </c>
      <c r="D326" s="40" t="str">
        <f>IF($A326=2,IF(ISNUMBER(REGION!DT326-REGION!DT$4),REGION!DT326-REGION!DT$4,""),"")</f>
        <v/>
      </c>
      <c r="E326" s="40" t="str">
        <f>IF($A326=2,IF(ISNUMBER(REGION!DU326-REGION!DU$4),REGION!DU326-REGION!DU$4,""),"")</f>
        <v/>
      </c>
      <c r="F326" s="40" t="str">
        <f>IF($A326=2,IF(ISNUMBER(REGION!DV326-REGION!DV$4),REGION!DV326-REGION!DV$4,""),"")</f>
        <v/>
      </c>
      <c r="G326" s="40" t="str">
        <f>IF($A326=2,IF(ISNUMBER(REGION!DW326-REGION!DW$4),REGION!DW326-REGION!DW$4,""),"")</f>
        <v/>
      </c>
      <c r="H326" s="40" t="str">
        <f>IF($A326=2,IF(ISNUMBER(REGION!DX326-REGION!DX$4),REGION!DX326-REGION!DX$4,""),"")</f>
        <v/>
      </c>
      <c r="I326" s="41" t="str">
        <f>IF($A326=2,IF(ISNUMBER(REGION!DY326-REGION!DY$4),REGION!DY326-REGION!DY$4,""),"")</f>
        <v/>
      </c>
      <c r="J326" s="44" t="str">
        <f t="shared" si="25"/>
        <v/>
      </c>
      <c r="K326" s="1" t="str">
        <f t="shared" si="23"/>
        <v/>
      </c>
      <c r="M326" s="40" t="str">
        <f>IF($A326=2,IF(ISNUMBER(REGION!DT326-Ukraine!DT326),REGION!DT326-Ukraine!DT326,""),"")</f>
        <v/>
      </c>
      <c r="N326" s="40" t="str">
        <f>IF($A326=2,IF(ISNUMBER(REGION!DU326-Ukraine!DU326),REGION!DU326-Ukraine!DU326,""),"")</f>
        <v/>
      </c>
      <c r="O326" s="40" t="str">
        <f>IF($A326=2,IF(ISNUMBER(REGION!DV326-Ukraine!DV326),REGION!DV326-Ukraine!DV326,""),"")</f>
        <v/>
      </c>
      <c r="P326" s="40" t="str">
        <f>IF($A326=2,IF(ISNUMBER(REGION!DW326-Ukraine!DW326),REGION!DW326-Ukraine!DW326,""),"")</f>
        <v/>
      </c>
      <c r="Q326" s="40" t="str">
        <f>IF($A326=2,IF(ISNUMBER(REGION!DX326-Ukraine!DX326),REGION!DX326-Ukraine!DX326,""),"")</f>
        <v/>
      </c>
      <c r="R326" s="41" t="str">
        <f>IF($A326=2,IF(ISNUMBER(REGION!DY326-Ukraine!DY326),REGION!DY326-Ukraine!DY326,""),"")</f>
        <v/>
      </c>
      <c r="S326" s="44" t="str">
        <f t="shared" si="26"/>
        <v/>
      </c>
      <c r="T326" s="1" t="str">
        <f t="shared" si="24"/>
        <v/>
      </c>
      <c r="V326" s="1" t="str">
        <f t="shared" ref="V326:V356" si="27">IF($A326=2,SUM(K326,T326),"")</f>
        <v/>
      </c>
      <c r="W326" s="40" t="str">
        <f>IF(V326&gt;1,Employment!$S326,"")</f>
        <v/>
      </c>
    </row>
    <row r="327" spans="1:23" ht="10.5" x14ac:dyDescent="0.25">
      <c r="A327" s="39">
        <f>'Industry selection'!C327</f>
        <v>1</v>
      </c>
      <c r="B327" s="2">
        <v>85.2</v>
      </c>
      <c r="C327" s="2" t="s">
        <v>665</v>
      </c>
      <c r="D327" s="40" t="str">
        <f>IF($A327=2,IF(ISNUMBER(REGION!DT327-REGION!DT$4),REGION!DT327-REGION!DT$4,""),"")</f>
        <v/>
      </c>
      <c r="E327" s="40" t="str">
        <f>IF($A327=2,IF(ISNUMBER(REGION!DU327-REGION!DU$4),REGION!DU327-REGION!DU$4,""),"")</f>
        <v/>
      </c>
      <c r="F327" s="40" t="str">
        <f>IF($A327=2,IF(ISNUMBER(REGION!DV327-REGION!DV$4),REGION!DV327-REGION!DV$4,""),"")</f>
        <v/>
      </c>
      <c r="G327" s="40" t="str">
        <f>IF($A327=2,IF(ISNUMBER(REGION!DW327-REGION!DW$4),REGION!DW327-REGION!DW$4,""),"")</f>
        <v/>
      </c>
      <c r="H327" s="40" t="str">
        <f>IF($A327=2,IF(ISNUMBER(REGION!DX327-REGION!DX$4),REGION!DX327-REGION!DX$4,""),"")</f>
        <v/>
      </c>
      <c r="I327" s="41" t="str">
        <f>IF($A327=2,IF(ISNUMBER(REGION!DY327-REGION!DY$4),REGION!DY327-REGION!DY$4,""),"")</f>
        <v/>
      </c>
      <c r="J327" s="44" t="str">
        <f t="shared" si="25"/>
        <v/>
      </c>
      <c r="K327" s="1" t="str">
        <f t="shared" si="23"/>
        <v/>
      </c>
      <c r="M327" s="40" t="str">
        <f>IF($A327=2,IF(ISNUMBER(REGION!DT327-Ukraine!DT327),REGION!DT327-Ukraine!DT327,""),"")</f>
        <v/>
      </c>
      <c r="N327" s="40" t="str">
        <f>IF($A327=2,IF(ISNUMBER(REGION!DU327-Ukraine!DU327),REGION!DU327-Ukraine!DU327,""),"")</f>
        <v/>
      </c>
      <c r="O327" s="40" t="str">
        <f>IF($A327=2,IF(ISNUMBER(REGION!DV327-Ukraine!DV327),REGION!DV327-Ukraine!DV327,""),"")</f>
        <v/>
      </c>
      <c r="P327" s="40" t="str">
        <f>IF($A327=2,IF(ISNUMBER(REGION!DW327-Ukraine!DW327),REGION!DW327-Ukraine!DW327,""),"")</f>
        <v/>
      </c>
      <c r="Q327" s="40" t="str">
        <f>IF($A327=2,IF(ISNUMBER(REGION!DX327-Ukraine!DX327),REGION!DX327-Ukraine!DX327,""),"")</f>
        <v/>
      </c>
      <c r="R327" s="41" t="str">
        <f>IF($A327=2,IF(ISNUMBER(REGION!DY327-Ukraine!DY327),REGION!DY327-Ukraine!DY327,""),"")</f>
        <v/>
      </c>
      <c r="S327" s="44" t="str">
        <f t="shared" si="26"/>
        <v/>
      </c>
      <c r="T327" s="1" t="str">
        <f t="shared" si="24"/>
        <v/>
      </c>
      <c r="V327" s="1" t="str">
        <f t="shared" si="27"/>
        <v/>
      </c>
      <c r="W327" s="40" t="str">
        <f>IF(V327&gt;1,Employment!$S327,"")</f>
        <v/>
      </c>
    </row>
    <row r="328" spans="1:23" ht="10.5" x14ac:dyDescent="0.25">
      <c r="A328" s="39">
        <f>'Industry selection'!C328</f>
        <v>1</v>
      </c>
      <c r="B328" s="2">
        <v>85.3</v>
      </c>
      <c r="C328" s="2" t="s">
        <v>667</v>
      </c>
      <c r="D328" s="40" t="str">
        <f>IF($A328=2,IF(ISNUMBER(REGION!DT328-REGION!DT$4),REGION!DT328-REGION!DT$4,""),"")</f>
        <v/>
      </c>
      <c r="E328" s="40" t="str">
        <f>IF($A328=2,IF(ISNUMBER(REGION!DU328-REGION!DU$4),REGION!DU328-REGION!DU$4,""),"")</f>
        <v/>
      </c>
      <c r="F328" s="40" t="str">
        <f>IF($A328=2,IF(ISNUMBER(REGION!DV328-REGION!DV$4),REGION!DV328-REGION!DV$4,""),"")</f>
        <v/>
      </c>
      <c r="G328" s="40" t="str">
        <f>IF($A328=2,IF(ISNUMBER(REGION!DW328-REGION!DW$4),REGION!DW328-REGION!DW$4,""),"")</f>
        <v/>
      </c>
      <c r="H328" s="40" t="str">
        <f>IF($A328=2,IF(ISNUMBER(REGION!DX328-REGION!DX$4),REGION!DX328-REGION!DX$4,""),"")</f>
        <v/>
      </c>
      <c r="I328" s="41" t="str">
        <f>IF($A328=2,IF(ISNUMBER(REGION!DY328-REGION!DY$4),REGION!DY328-REGION!DY$4,""),"")</f>
        <v/>
      </c>
      <c r="J328" s="44" t="str">
        <f t="shared" si="25"/>
        <v/>
      </c>
      <c r="K328" s="1" t="str">
        <f t="shared" ref="K328:K356" si="28">IF(AND($A328=2,I328&gt;0),IF(ISNUMBER(J328),IF(J328&gt;=K$2,1,0),""),"")</f>
        <v/>
      </c>
      <c r="M328" s="40" t="str">
        <f>IF($A328=2,IF(ISNUMBER(REGION!DT328-Ukraine!DT328),REGION!DT328-Ukraine!DT328,""),"")</f>
        <v/>
      </c>
      <c r="N328" s="40" t="str">
        <f>IF($A328=2,IF(ISNUMBER(REGION!DU328-Ukraine!DU328),REGION!DU328-Ukraine!DU328,""),"")</f>
        <v/>
      </c>
      <c r="O328" s="40" t="str">
        <f>IF($A328=2,IF(ISNUMBER(REGION!DV328-Ukraine!DV328),REGION!DV328-Ukraine!DV328,""),"")</f>
        <v/>
      </c>
      <c r="P328" s="40" t="str">
        <f>IF($A328=2,IF(ISNUMBER(REGION!DW328-Ukraine!DW328),REGION!DW328-Ukraine!DW328,""),"")</f>
        <v/>
      </c>
      <c r="Q328" s="40" t="str">
        <f>IF($A328=2,IF(ISNUMBER(REGION!DX328-Ukraine!DX328),REGION!DX328-Ukraine!DX328,""),"")</f>
        <v/>
      </c>
      <c r="R328" s="41" t="str">
        <f>IF($A328=2,IF(ISNUMBER(REGION!DY328-Ukraine!DY328),REGION!DY328-Ukraine!DY328,""),"")</f>
        <v/>
      </c>
      <c r="S328" s="44" t="str">
        <f t="shared" si="26"/>
        <v/>
      </c>
      <c r="T328" s="1" t="str">
        <f t="shared" ref="T328:T356" si="29">IF(AND($A328=2,R328&gt;0),IF(ISNUMBER(S328),IF(S328&gt;=T$2,1,0),""),"")</f>
        <v/>
      </c>
      <c r="V328" s="1" t="str">
        <f t="shared" si="27"/>
        <v/>
      </c>
      <c r="W328" s="40" t="str">
        <f>IF(V328&gt;1,Employment!$S328,"")</f>
        <v/>
      </c>
    </row>
    <row r="329" spans="1:23" ht="10.5" x14ac:dyDescent="0.25">
      <c r="A329" s="39">
        <f>'Industry selection'!C329</f>
        <v>1</v>
      </c>
      <c r="B329" s="2">
        <v>85.4</v>
      </c>
      <c r="C329" s="2" t="s">
        <v>669</v>
      </c>
      <c r="D329" s="40" t="str">
        <f>IF($A329=2,IF(ISNUMBER(REGION!DT329-REGION!DT$4),REGION!DT329-REGION!DT$4,""),"")</f>
        <v/>
      </c>
      <c r="E329" s="40" t="str">
        <f>IF($A329=2,IF(ISNUMBER(REGION!DU329-REGION!DU$4),REGION!DU329-REGION!DU$4,""),"")</f>
        <v/>
      </c>
      <c r="F329" s="40" t="str">
        <f>IF($A329=2,IF(ISNUMBER(REGION!DV329-REGION!DV$4),REGION!DV329-REGION!DV$4,""),"")</f>
        <v/>
      </c>
      <c r="G329" s="40" t="str">
        <f>IF($A329=2,IF(ISNUMBER(REGION!DW329-REGION!DW$4),REGION!DW329-REGION!DW$4,""),"")</f>
        <v/>
      </c>
      <c r="H329" s="40" t="str">
        <f>IF($A329=2,IF(ISNUMBER(REGION!DX329-REGION!DX$4),REGION!DX329-REGION!DX$4,""),"")</f>
        <v/>
      </c>
      <c r="I329" s="41" t="str">
        <f>IF($A329=2,IF(ISNUMBER(REGION!DY329-REGION!DY$4),REGION!DY329-REGION!DY$4,""),"")</f>
        <v/>
      </c>
      <c r="J329" s="44" t="str">
        <f t="shared" si="25"/>
        <v/>
      </c>
      <c r="K329" s="1" t="str">
        <f t="shared" si="28"/>
        <v/>
      </c>
      <c r="M329" s="40" t="str">
        <f>IF($A329=2,IF(ISNUMBER(REGION!DT329-Ukraine!DT329),REGION!DT329-Ukraine!DT329,""),"")</f>
        <v/>
      </c>
      <c r="N329" s="40" t="str">
        <f>IF($A329=2,IF(ISNUMBER(REGION!DU329-Ukraine!DU329),REGION!DU329-Ukraine!DU329,""),"")</f>
        <v/>
      </c>
      <c r="O329" s="40" t="str">
        <f>IF($A329=2,IF(ISNUMBER(REGION!DV329-Ukraine!DV329),REGION!DV329-Ukraine!DV329,""),"")</f>
        <v/>
      </c>
      <c r="P329" s="40" t="str">
        <f>IF($A329=2,IF(ISNUMBER(REGION!DW329-Ukraine!DW329),REGION!DW329-Ukraine!DW329,""),"")</f>
        <v/>
      </c>
      <c r="Q329" s="40" t="str">
        <f>IF($A329=2,IF(ISNUMBER(REGION!DX329-Ukraine!DX329),REGION!DX329-Ukraine!DX329,""),"")</f>
        <v/>
      </c>
      <c r="R329" s="41" t="str">
        <f>IF($A329=2,IF(ISNUMBER(REGION!DY329-Ukraine!DY329),REGION!DY329-Ukraine!DY329,""),"")</f>
        <v/>
      </c>
      <c r="S329" s="44" t="str">
        <f t="shared" si="26"/>
        <v/>
      </c>
      <c r="T329" s="1" t="str">
        <f t="shared" si="29"/>
        <v/>
      </c>
      <c r="V329" s="1" t="str">
        <f t="shared" si="27"/>
        <v/>
      </c>
      <c r="W329" s="40" t="str">
        <f>IF(V329&gt;1,Employment!$S329,"")</f>
        <v/>
      </c>
    </row>
    <row r="330" spans="1:23" ht="10.5" x14ac:dyDescent="0.25">
      <c r="A330" s="39">
        <f>'Industry selection'!C330</f>
        <v>2</v>
      </c>
      <c r="B330" s="2">
        <v>85.5</v>
      </c>
      <c r="C330" s="2" t="s">
        <v>671</v>
      </c>
      <c r="D330" s="40">
        <f>IF($A330=2,IF(ISNUMBER(REGION!DT330-REGION!DT$4),REGION!DT330-REGION!DT$4,""),"")</f>
        <v>-0.13740244157853188</v>
      </c>
      <c r="E330" s="40">
        <f>IF($A330=2,IF(ISNUMBER(REGION!DU330-REGION!DU$4),REGION!DU330-REGION!DU$4,""),"")</f>
        <v>5.236740998673528E-2</v>
      </c>
      <c r="F330" s="40">
        <f>IF($A330=2,IF(ISNUMBER(REGION!DV330-REGION!DV$4),REGION!DV330-REGION!DV$4,""),"")</f>
        <v>-0.22438494504897699</v>
      </c>
      <c r="G330" s="40">
        <f>IF($A330=2,IF(ISNUMBER(REGION!DW330-REGION!DW$4),REGION!DW330-REGION!DW$4,""),"")</f>
        <v>7.4829533356313149E-3</v>
      </c>
      <c r="H330" s="40">
        <f>IF($A330=2,IF(ISNUMBER(REGION!DX330-REGION!DX$4),REGION!DX330-REGION!DX$4,""),"")</f>
        <v>9.299150365318809E-3</v>
      </c>
      <c r="I330" s="41">
        <f>IF($A330=2,IF(ISNUMBER(REGION!DY330-REGION!DY$4),REGION!DY330-REGION!DY$4,""),"")</f>
        <v>-0.6066587708538469</v>
      </c>
      <c r="J330" s="44">
        <f t="shared" si="25"/>
        <v>3</v>
      </c>
      <c r="K330" s="1" t="str">
        <f t="shared" si="28"/>
        <v/>
      </c>
      <c r="M330" s="40">
        <f>IF($A330=2,IF(ISNUMBER(REGION!DT330-Ukraine!DT330),REGION!DT330-Ukraine!DT330,""),"")</f>
        <v>4.0285392871136527E-2</v>
      </c>
      <c r="N330" s="40">
        <f>IF($A330=2,IF(ISNUMBER(REGION!DU330-Ukraine!DU330),REGION!DU330-Ukraine!DU330,""),"")</f>
        <v>0.10752561426446738</v>
      </c>
      <c r="O330" s="40">
        <f>IF($A330=2,IF(ISNUMBER(REGION!DV330-Ukraine!DV330),REGION!DV330-Ukraine!DV330,""),"")</f>
        <v>-8.0459833480236886E-2</v>
      </c>
      <c r="P330" s="40">
        <f>IF($A330=2,IF(ISNUMBER(REGION!DW330-Ukraine!DW330),REGION!DW330-Ukraine!DW330,""),"")</f>
        <v>-8.3676009844734445E-2</v>
      </c>
      <c r="Q330" s="40">
        <f>IF($A330=2,IF(ISNUMBER(REGION!DX330-Ukraine!DX330),REGION!DX330-Ukraine!DX330,""),"")</f>
        <v>0.1438779036233051</v>
      </c>
      <c r="R330" s="41">
        <f>IF($A330=2,IF(ISNUMBER(REGION!DY330-Ukraine!DY330),REGION!DY330-Ukraine!DY330,""),"")</f>
        <v>0.19567658069529514</v>
      </c>
      <c r="S330" s="44">
        <f t="shared" si="26"/>
        <v>3</v>
      </c>
      <c r="T330" s="1">
        <f t="shared" si="29"/>
        <v>1</v>
      </c>
      <c r="V330" s="1">
        <f t="shared" si="27"/>
        <v>1</v>
      </c>
      <c r="W330" s="40" t="str">
        <f>IF(V330&gt;1,Employment!$S330,"")</f>
        <v/>
      </c>
    </row>
    <row r="331" spans="1:23" ht="10.5" x14ac:dyDescent="0.25">
      <c r="A331" s="39">
        <f>'Industry selection'!C331</f>
        <v>1</v>
      </c>
      <c r="B331" s="2">
        <v>85.6</v>
      </c>
      <c r="C331" s="2" t="s">
        <v>673</v>
      </c>
      <c r="D331" s="40" t="str">
        <f>IF($A331=2,IF(ISNUMBER(REGION!DT331-REGION!DT$4),REGION!DT331-REGION!DT$4,""),"")</f>
        <v/>
      </c>
      <c r="E331" s="40" t="str">
        <f>IF($A331=2,IF(ISNUMBER(REGION!DU331-REGION!DU$4),REGION!DU331-REGION!DU$4,""),"")</f>
        <v/>
      </c>
      <c r="F331" s="40" t="str">
        <f>IF($A331=2,IF(ISNUMBER(REGION!DV331-REGION!DV$4),REGION!DV331-REGION!DV$4,""),"")</f>
        <v/>
      </c>
      <c r="G331" s="40" t="str">
        <f>IF($A331=2,IF(ISNUMBER(REGION!DW331-REGION!DW$4),REGION!DW331-REGION!DW$4,""),"")</f>
        <v/>
      </c>
      <c r="H331" s="40" t="str">
        <f>IF($A331=2,IF(ISNUMBER(REGION!DX331-REGION!DX$4),REGION!DX331-REGION!DX$4,""),"")</f>
        <v/>
      </c>
      <c r="I331" s="41" t="str">
        <f>IF($A331=2,IF(ISNUMBER(REGION!DY331-REGION!DY$4),REGION!DY331-REGION!DY$4,""),"")</f>
        <v/>
      </c>
      <c r="J331" s="44" t="str">
        <f t="shared" si="25"/>
        <v/>
      </c>
      <c r="K331" s="1" t="str">
        <f t="shared" si="28"/>
        <v/>
      </c>
      <c r="M331" s="40" t="str">
        <f>IF($A331=2,IF(ISNUMBER(REGION!DT331-Ukraine!DT331),REGION!DT331-Ukraine!DT331,""),"")</f>
        <v/>
      </c>
      <c r="N331" s="40" t="str">
        <f>IF($A331=2,IF(ISNUMBER(REGION!DU331-Ukraine!DU331),REGION!DU331-Ukraine!DU331,""),"")</f>
        <v/>
      </c>
      <c r="O331" s="40" t="str">
        <f>IF($A331=2,IF(ISNUMBER(REGION!DV331-Ukraine!DV331),REGION!DV331-Ukraine!DV331,""),"")</f>
        <v/>
      </c>
      <c r="P331" s="40" t="str">
        <f>IF($A331=2,IF(ISNUMBER(REGION!DW331-Ukraine!DW331),REGION!DW331-Ukraine!DW331,""),"")</f>
        <v/>
      </c>
      <c r="Q331" s="40" t="str">
        <f>IF($A331=2,IF(ISNUMBER(REGION!DX331-Ukraine!DX331),REGION!DX331-Ukraine!DX331,""),"")</f>
        <v/>
      </c>
      <c r="R331" s="41" t="str">
        <f>IF($A331=2,IF(ISNUMBER(REGION!DY331-Ukraine!DY331),REGION!DY331-Ukraine!DY331,""),"")</f>
        <v/>
      </c>
      <c r="S331" s="44" t="str">
        <f t="shared" si="26"/>
        <v/>
      </c>
      <c r="T331" s="1" t="str">
        <f t="shared" si="29"/>
        <v/>
      </c>
      <c r="V331" s="1" t="str">
        <f t="shared" si="27"/>
        <v/>
      </c>
      <c r="W331" s="40" t="str">
        <f>IF(V331&gt;1,Employment!$S331,"")</f>
        <v/>
      </c>
    </row>
    <row r="332" spans="1:23" ht="10.5" x14ac:dyDescent="0.25">
      <c r="A332" s="39" t="str">
        <f>'Industry selection'!C332</f>
        <v/>
      </c>
      <c r="B332" s="2" t="s">
        <v>675</v>
      </c>
      <c r="C332" s="2" t="s">
        <v>676</v>
      </c>
      <c r="D332" s="40" t="str">
        <f>IF($A332=2,IF(ISNUMBER(REGION!DT332-REGION!DT$4),REGION!DT332-REGION!DT$4,""),"")</f>
        <v/>
      </c>
      <c r="E332" s="40" t="str">
        <f>IF($A332=2,IF(ISNUMBER(REGION!DU332-REGION!DU$4),REGION!DU332-REGION!DU$4,""),"")</f>
        <v/>
      </c>
      <c r="F332" s="40" t="str">
        <f>IF($A332=2,IF(ISNUMBER(REGION!DV332-REGION!DV$4),REGION!DV332-REGION!DV$4,""),"")</f>
        <v/>
      </c>
      <c r="G332" s="40" t="str">
        <f>IF($A332=2,IF(ISNUMBER(REGION!DW332-REGION!DW$4),REGION!DW332-REGION!DW$4,""),"")</f>
        <v/>
      </c>
      <c r="H332" s="40" t="str">
        <f>IF($A332=2,IF(ISNUMBER(REGION!DX332-REGION!DX$4),REGION!DX332-REGION!DX$4,""),"")</f>
        <v/>
      </c>
      <c r="I332" s="41" t="str">
        <f>IF($A332=2,IF(ISNUMBER(REGION!DY332-REGION!DY$4),REGION!DY332-REGION!DY$4,""),"")</f>
        <v/>
      </c>
      <c r="J332" s="44" t="str">
        <f t="shared" si="25"/>
        <v/>
      </c>
      <c r="K332" s="1" t="str">
        <f t="shared" si="28"/>
        <v/>
      </c>
      <c r="M332" s="40" t="str">
        <f>IF($A332=2,IF(ISNUMBER(REGION!DT332-Ukraine!DT332),REGION!DT332-Ukraine!DT332,""),"")</f>
        <v/>
      </c>
      <c r="N332" s="40" t="str">
        <f>IF($A332=2,IF(ISNUMBER(REGION!DU332-Ukraine!DU332),REGION!DU332-Ukraine!DU332,""),"")</f>
        <v/>
      </c>
      <c r="O332" s="40" t="str">
        <f>IF($A332=2,IF(ISNUMBER(REGION!DV332-Ukraine!DV332),REGION!DV332-Ukraine!DV332,""),"")</f>
        <v/>
      </c>
      <c r="P332" s="40" t="str">
        <f>IF($A332=2,IF(ISNUMBER(REGION!DW332-Ukraine!DW332),REGION!DW332-Ukraine!DW332,""),"")</f>
        <v/>
      </c>
      <c r="Q332" s="40" t="str">
        <f>IF($A332=2,IF(ISNUMBER(REGION!DX332-Ukraine!DX332),REGION!DX332-Ukraine!DX332,""),"")</f>
        <v/>
      </c>
      <c r="R332" s="41" t="str">
        <f>IF($A332=2,IF(ISNUMBER(REGION!DY332-Ukraine!DY332),REGION!DY332-Ukraine!DY332,""),"")</f>
        <v/>
      </c>
      <c r="S332" s="44" t="str">
        <f t="shared" si="26"/>
        <v/>
      </c>
      <c r="T332" s="1" t="str">
        <f t="shared" si="29"/>
        <v/>
      </c>
      <c r="V332" s="1" t="str">
        <f t="shared" si="27"/>
        <v/>
      </c>
      <c r="W332" s="40" t="str">
        <f>IF(V332&gt;1,Employment!$S332,"")</f>
        <v/>
      </c>
    </row>
    <row r="333" spans="1:23" ht="10.5" x14ac:dyDescent="0.25">
      <c r="A333" s="39" t="str">
        <f>'Industry selection'!C333</f>
        <v/>
      </c>
      <c r="B333" s="2">
        <v>86</v>
      </c>
      <c r="C333" s="2" t="s">
        <v>678</v>
      </c>
      <c r="D333" s="40" t="str">
        <f>IF($A333=2,IF(ISNUMBER(REGION!DT333-REGION!DT$4),REGION!DT333-REGION!DT$4,""),"")</f>
        <v/>
      </c>
      <c r="E333" s="40" t="str">
        <f>IF($A333=2,IF(ISNUMBER(REGION!DU333-REGION!DU$4),REGION!DU333-REGION!DU$4,""),"")</f>
        <v/>
      </c>
      <c r="F333" s="40" t="str">
        <f>IF($A333=2,IF(ISNUMBER(REGION!DV333-REGION!DV$4),REGION!DV333-REGION!DV$4,""),"")</f>
        <v/>
      </c>
      <c r="G333" s="40" t="str">
        <f>IF($A333=2,IF(ISNUMBER(REGION!DW333-REGION!DW$4),REGION!DW333-REGION!DW$4,""),"")</f>
        <v/>
      </c>
      <c r="H333" s="40" t="str">
        <f>IF($A333=2,IF(ISNUMBER(REGION!DX333-REGION!DX$4),REGION!DX333-REGION!DX$4,""),"")</f>
        <v/>
      </c>
      <c r="I333" s="41" t="str">
        <f>IF($A333=2,IF(ISNUMBER(REGION!DY333-REGION!DY$4),REGION!DY333-REGION!DY$4,""),"")</f>
        <v/>
      </c>
      <c r="J333" s="44" t="str">
        <f t="shared" si="25"/>
        <v/>
      </c>
      <c r="K333" s="1" t="str">
        <f t="shared" si="28"/>
        <v/>
      </c>
      <c r="M333" s="40" t="str">
        <f>IF($A333=2,IF(ISNUMBER(REGION!DT333-Ukraine!DT333),REGION!DT333-Ukraine!DT333,""),"")</f>
        <v/>
      </c>
      <c r="N333" s="40" t="str">
        <f>IF($A333=2,IF(ISNUMBER(REGION!DU333-Ukraine!DU333),REGION!DU333-Ukraine!DU333,""),"")</f>
        <v/>
      </c>
      <c r="O333" s="40" t="str">
        <f>IF($A333=2,IF(ISNUMBER(REGION!DV333-Ukraine!DV333),REGION!DV333-Ukraine!DV333,""),"")</f>
        <v/>
      </c>
      <c r="P333" s="40" t="str">
        <f>IF($A333=2,IF(ISNUMBER(REGION!DW333-Ukraine!DW333),REGION!DW333-Ukraine!DW333,""),"")</f>
        <v/>
      </c>
      <c r="Q333" s="40" t="str">
        <f>IF($A333=2,IF(ISNUMBER(REGION!DX333-Ukraine!DX333),REGION!DX333-Ukraine!DX333,""),"")</f>
        <v/>
      </c>
      <c r="R333" s="41" t="str">
        <f>IF($A333=2,IF(ISNUMBER(REGION!DY333-Ukraine!DY333),REGION!DY333-Ukraine!DY333,""),"")</f>
        <v/>
      </c>
      <c r="S333" s="44" t="str">
        <f t="shared" si="26"/>
        <v/>
      </c>
      <c r="T333" s="1" t="str">
        <f t="shared" si="29"/>
        <v/>
      </c>
      <c r="V333" s="1" t="str">
        <f t="shared" si="27"/>
        <v/>
      </c>
      <c r="W333" s="40" t="str">
        <f>IF(V333&gt;1,Employment!$S333,"")</f>
        <v/>
      </c>
    </row>
    <row r="334" spans="1:23" ht="10.5" x14ac:dyDescent="0.25">
      <c r="A334" s="39">
        <f>'Industry selection'!C334</f>
        <v>2</v>
      </c>
      <c r="B334" s="2">
        <v>86.1</v>
      </c>
      <c r="C334" s="2" t="s">
        <v>680</v>
      </c>
      <c r="D334" s="40">
        <f>IF($A334=2,IF(ISNUMBER(REGION!DT334-REGION!DT$4),REGION!DT334-REGION!DT$4,""),"")</f>
        <v>0.10818600044160198</v>
      </c>
      <c r="E334" s="40" t="str">
        <f>IF($A334=2,IF(ISNUMBER(REGION!DU334-REGION!DU$4),REGION!DU334-REGION!DU$4,""),"")</f>
        <v/>
      </c>
      <c r="F334" s="40" t="str">
        <f>IF($A334=2,IF(ISNUMBER(REGION!DV334-REGION!DV$4),REGION!DV334-REGION!DV$4,""),"")</f>
        <v/>
      </c>
      <c r="G334" s="40">
        <f>IF($A334=2,IF(ISNUMBER(REGION!DW334-REGION!DW$4),REGION!DW334-REGION!DW$4,""),"")</f>
        <v>-6.8432862638429626E-2</v>
      </c>
      <c r="H334" s="40">
        <f>IF($A334=2,IF(ISNUMBER(REGION!DX334-REGION!DX$4),REGION!DX334-REGION!DX$4,""),"")</f>
        <v>0.20965123596909629</v>
      </c>
      <c r="I334" s="41">
        <f>IF($A334=2,IF(ISNUMBER(REGION!DY334-REGION!DY$4),REGION!DY334-REGION!DY$4,""),"")</f>
        <v>0.19219791674265396</v>
      </c>
      <c r="J334" s="44">
        <f t="shared" si="25"/>
        <v>2</v>
      </c>
      <c r="K334" s="1">
        <f t="shared" si="28"/>
        <v>0</v>
      </c>
      <c r="M334" s="40">
        <f>IF($A334=2,IF(ISNUMBER(REGION!DT334-Ukraine!DT334),REGION!DT334-Ukraine!DT334,""),"")</f>
        <v>6.7872660031266241E-2</v>
      </c>
      <c r="N334" s="40" t="str">
        <f>IF($A334=2,IF(ISNUMBER(REGION!DU334-Ukraine!DU334),REGION!DU334-Ukraine!DU334,""),"")</f>
        <v/>
      </c>
      <c r="O334" s="40" t="str">
        <f>IF($A334=2,IF(ISNUMBER(REGION!DV334-Ukraine!DV334),REGION!DV334-Ukraine!DV334,""),"")</f>
        <v/>
      </c>
      <c r="P334" s="40">
        <f>IF($A334=2,IF(ISNUMBER(REGION!DW334-Ukraine!DW334),REGION!DW334-Ukraine!DW334,""),"")</f>
        <v>-0.12379243133101081</v>
      </c>
      <c r="Q334" s="40">
        <f>IF($A334=2,IF(ISNUMBER(REGION!DX334-Ukraine!DX334),REGION!DX334-Ukraine!DX334,""),"")</f>
        <v>0.15133961704289933</v>
      </c>
      <c r="R334" s="41">
        <f>IF($A334=2,IF(ISNUMBER(REGION!DY334-Ukraine!DY334),REGION!DY334-Ukraine!DY334,""),"")</f>
        <v>0.38610443296917474</v>
      </c>
      <c r="S334" s="44">
        <f t="shared" si="26"/>
        <v>2</v>
      </c>
      <c r="T334" s="1">
        <f t="shared" si="29"/>
        <v>0</v>
      </c>
      <c r="V334" s="1">
        <f t="shared" si="27"/>
        <v>0</v>
      </c>
      <c r="W334" s="40" t="str">
        <f>IF(V334&gt;1,Employment!$S334,"")</f>
        <v/>
      </c>
    </row>
    <row r="335" spans="1:23" ht="10.5" x14ac:dyDescent="0.25">
      <c r="A335" s="39">
        <f>'Industry selection'!C335</f>
        <v>2</v>
      </c>
      <c r="B335" s="2">
        <v>86.2</v>
      </c>
      <c r="C335" s="2" t="s">
        <v>682</v>
      </c>
      <c r="D335" s="40">
        <f>IF($A335=2,IF(ISNUMBER(REGION!DT335-REGION!DT$4),REGION!DT335-REGION!DT$4,""),"")</f>
        <v>-0.39051631974552836</v>
      </c>
      <c r="E335" s="40">
        <f>IF($A335=2,IF(ISNUMBER(REGION!DU335-REGION!DU$4),REGION!DU335-REGION!DU$4,""),"")</f>
        <v>-2.3435541601074306E-2</v>
      </c>
      <c r="F335" s="40">
        <f>IF($A335=2,IF(ISNUMBER(REGION!DV335-REGION!DV$4),REGION!DV335-REGION!DV$4,""),"")</f>
        <v>4.1717562682099807E-3</v>
      </c>
      <c r="G335" s="40">
        <f>IF($A335=2,IF(ISNUMBER(REGION!DW335-REGION!DW$4),REGION!DW335-REGION!DW$4,""),"")</f>
        <v>0.12105899685471577</v>
      </c>
      <c r="H335" s="40">
        <f>IF($A335=2,IF(ISNUMBER(REGION!DX335-REGION!DX$4),REGION!DX335-REGION!DX$4,""),"")</f>
        <v>0.26640479584885157</v>
      </c>
      <c r="I335" s="41">
        <f>IF($A335=2,IF(ISNUMBER(REGION!DY335-REGION!DY$4),REGION!DY335-REGION!DY$4,""),"")</f>
        <v>-0.46440144490377344</v>
      </c>
      <c r="J335" s="44">
        <f t="shared" si="25"/>
        <v>3</v>
      </c>
      <c r="K335" s="1" t="str">
        <f t="shared" si="28"/>
        <v/>
      </c>
      <c r="M335" s="40">
        <f>IF($A335=2,IF(ISNUMBER(REGION!DT335-Ukraine!DT335),REGION!DT335-Ukraine!DT335,""),"")</f>
        <v>-0.18628548023617075</v>
      </c>
      <c r="N335" s="40">
        <f>IF($A335=2,IF(ISNUMBER(REGION!DU335-Ukraine!DU335),REGION!DU335-Ukraine!DU335,""),"")</f>
        <v>-8.3496700311302963E-2</v>
      </c>
      <c r="O335" s="40">
        <f>IF($A335=2,IF(ISNUMBER(REGION!DV335-Ukraine!DV335),REGION!DV335-Ukraine!DV335,""),"")</f>
        <v>-7.8628728022215322E-2</v>
      </c>
      <c r="P335" s="40">
        <f>IF($A335=2,IF(ISNUMBER(REGION!DW335-Ukraine!DW335),REGION!DW335-Ukraine!DW335,""),"")</f>
        <v>3.5119317787570381E-2</v>
      </c>
      <c r="Q335" s="40">
        <f>IF($A335=2,IF(ISNUMBER(REGION!DX335-Ukraine!DX335),REGION!DX335-Ukraine!DX335,""),"")</f>
        <v>0.39151307352179598</v>
      </c>
      <c r="R335" s="41">
        <f>IF($A335=2,IF(ISNUMBER(REGION!DY335-Ukraine!DY335),REGION!DY335-Ukraine!DY335,""),"")</f>
        <v>-0.18350601029549773</v>
      </c>
      <c r="S335" s="44">
        <f t="shared" si="26"/>
        <v>2</v>
      </c>
      <c r="T335" s="1" t="str">
        <f t="shared" si="29"/>
        <v/>
      </c>
      <c r="V335" s="1">
        <f t="shared" si="27"/>
        <v>0</v>
      </c>
      <c r="W335" s="40" t="str">
        <f>IF(V335&gt;1,Employment!$S335,"")</f>
        <v/>
      </c>
    </row>
    <row r="336" spans="1:23" ht="10.5" x14ac:dyDescent="0.25">
      <c r="A336" s="39">
        <f>'Industry selection'!C336</f>
        <v>2</v>
      </c>
      <c r="B336" s="2">
        <v>86.9</v>
      </c>
      <c r="C336" s="2" t="s">
        <v>684</v>
      </c>
      <c r="D336" s="40">
        <f>IF($A336=2,IF(ISNUMBER(REGION!DT336-REGION!DT$4),REGION!DT336-REGION!DT$4,""),"")</f>
        <v>-0.69886703753111656</v>
      </c>
      <c r="E336" s="40" t="str">
        <f>IF($A336=2,IF(ISNUMBER(REGION!DU336-REGION!DU$4),REGION!DU336-REGION!DU$4,""),"")</f>
        <v/>
      </c>
      <c r="F336" s="40" t="str">
        <f>IF($A336=2,IF(ISNUMBER(REGION!DV336-REGION!DV$4),REGION!DV336-REGION!DV$4,""),"")</f>
        <v/>
      </c>
      <c r="G336" s="40">
        <f>IF($A336=2,IF(ISNUMBER(REGION!DW336-REGION!DW$4),REGION!DW336-REGION!DW$4,""),"")</f>
        <v>7.9541646168937996E-2</v>
      </c>
      <c r="H336" s="40">
        <f>IF($A336=2,IF(ISNUMBER(REGION!DX336-REGION!DX$4),REGION!DX336-REGION!DX$4,""),"")</f>
        <v>-0.35756879437874933</v>
      </c>
      <c r="I336" s="41">
        <f>IF($A336=2,IF(ISNUMBER(REGION!DY336-REGION!DY$4),REGION!DY336-REGION!DY$4,""),"")</f>
        <v>-0.85251203234569206</v>
      </c>
      <c r="J336" s="44">
        <f t="shared" si="25"/>
        <v>1</v>
      </c>
      <c r="K336" s="1" t="str">
        <f t="shared" si="28"/>
        <v/>
      </c>
      <c r="M336" s="40">
        <f>IF($A336=2,IF(ISNUMBER(REGION!DT336-Ukraine!DT336),REGION!DT336-Ukraine!DT336,""),"")</f>
        <v>-0.5904816293978804</v>
      </c>
      <c r="N336" s="40" t="str">
        <f>IF($A336=2,IF(ISNUMBER(REGION!DU336-Ukraine!DU336),REGION!DU336-Ukraine!DU336,""),"")</f>
        <v/>
      </c>
      <c r="O336" s="40" t="str">
        <f>IF($A336=2,IF(ISNUMBER(REGION!DV336-Ukraine!DV336),REGION!DV336-Ukraine!DV336,""),"")</f>
        <v/>
      </c>
      <c r="P336" s="40">
        <f>IF($A336=2,IF(ISNUMBER(REGION!DW336-Ukraine!DW336),REGION!DW336-Ukraine!DW336,""),"")</f>
        <v>-0.30845028628659077</v>
      </c>
      <c r="Q336" s="40">
        <f>IF($A336=2,IF(ISNUMBER(REGION!DX336-Ukraine!DX336),REGION!DX336-Ukraine!DX336,""),"")</f>
        <v>-0.12529827365364055</v>
      </c>
      <c r="R336" s="41">
        <f>IF($A336=2,IF(ISNUMBER(REGION!DY336-Ukraine!DY336),REGION!DY336-Ukraine!DY336,""),"")</f>
        <v>-0.98142696680348096</v>
      </c>
      <c r="S336" s="44">
        <f t="shared" si="26"/>
        <v>0</v>
      </c>
      <c r="T336" s="1" t="str">
        <f t="shared" si="29"/>
        <v/>
      </c>
      <c r="V336" s="1">
        <f t="shared" si="27"/>
        <v>0</v>
      </c>
      <c r="W336" s="40" t="str">
        <f>IF(V336&gt;1,Employment!$S336,"")</f>
        <v/>
      </c>
    </row>
    <row r="337" spans="1:23" ht="10.5" x14ac:dyDescent="0.25">
      <c r="A337" s="39">
        <f>'Industry selection'!C337</f>
        <v>1</v>
      </c>
      <c r="B337" s="2">
        <v>87</v>
      </c>
      <c r="C337" s="2" t="s">
        <v>686</v>
      </c>
      <c r="D337" s="40" t="str">
        <f>IF($A337=2,IF(ISNUMBER(REGION!DT337-REGION!DT$4),REGION!DT337-REGION!DT$4,""),"")</f>
        <v/>
      </c>
      <c r="E337" s="40" t="str">
        <f>IF($A337=2,IF(ISNUMBER(REGION!DU337-REGION!DU$4),REGION!DU337-REGION!DU$4,""),"")</f>
        <v/>
      </c>
      <c r="F337" s="40" t="str">
        <f>IF($A337=2,IF(ISNUMBER(REGION!DV337-REGION!DV$4),REGION!DV337-REGION!DV$4,""),"")</f>
        <v/>
      </c>
      <c r="G337" s="40" t="str">
        <f>IF($A337=2,IF(ISNUMBER(REGION!DW337-REGION!DW$4),REGION!DW337-REGION!DW$4,""),"")</f>
        <v/>
      </c>
      <c r="H337" s="40" t="str">
        <f>IF($A337=2,IF(ISNUMBER(REGION!DX337-REGION!DX$4),REGION!DX337-REGION!DX$4,""),"")</f>
        <v/>
      </c>
      <c r="I337" s="41" t="str">
        <f>IF($A337=2,IF(ISNUMBER(REGION!DY337-REGION!DY$4),REGION!DY337-REGION!DY$4,""),"")</f>
        <v/>
      </c>
      <c r="J337" s="44" t="str">
        <f t="shared" si="25"/>
        <v/>
      </c>
      <c r="K337" s="1" t="str">
        <f t="shared" si="28"/>
        <v/>
      </c>
      <c r="M337" s="40" t="str">
        <f>IF($A337=2,IF(ISNUMBER(REGION!DT337-Ukraine!DT337),REGION!DT337-Ukraine!DT337,""),"")</f>
        <v/>
      </c>
      <c r="N337" s="40" t="str">
        <f>IF($A337=2,IF(ISNUMBER(REGION!DU337-Ukraine!DU337),REGION!DU337-Ukraine!DU337,""),"")</f>
        <v/>
      </c>
      <c r="O337" s="40" t="str">
        <f>IF($A337=2,IF(ISNUMBER(REGION!DV337-Ukraine!DV337),REGION!DV337-Ukraine!DV337,""),"")</f>
        <v/>
      </c>
      <c r="P337" s="40" t="str">
        <f>IF($A337=2,IF(ISNUMBER(REGION!DW337-Ukraine!DW337),REGION!DW337-Ukraine!DW337,""),"")</f>
        <v/>
      </c>
      <c r="Q337" s="40" t="str">
        <f>IF($A337=2,IF(ISNUMBER(REGION!DX337-Ukraine!DX337),REGION!DX337-Ukraine!DX337,""),"")</f>
        <v/>
      </c>
      <c r="R337" s="41" t="str">
        <f>IF($A337=2,IF(ISNUMBER(REGION!DY337-Ukraine!DY337),REGION!DY337-Ukraine!DY337,""),"")</f>
        <v/>
      </c>
      <c r="S337" s="44" t="str">
        <f t="shared" si="26"/>
        <v/>
      </c>
      <c r="T337" s="1" t="str">
        <f t="shared" si="29"/>
        <v/>
      </c>
      <c r="V337" s="1" t="str">
        <f t="shared" si="27"/>
        <v/>
      </c>
      <c r="W337" s="40" t="str">
        <f>IF(V337&gt;1,Employment!$S337,"")</f>
        <v/>
      </c>
    </row>
    <row r="338" spans="1:23" ht="10.5" x14ac:dyDescent="0.25">
      <c r="A338" s="39">
        <f>'Industry selection'!C338</f>
        <v>1</v>
      </c>
      <c r="B338" s="2">
        <v>87.1</v>
      </c>
      <c r="C338" s="2" t="s">
        <v>688</v>
      </c>
      <c r="D338" s="40" t="str">
        <f>IF($A338=2,IF(ISNUMBER(REGION!DT338-REGION!DT$4),REGION!DT338-REGION!DT$4,""),"")</f>
        <v/>
      </c>
      <c r="E338" s="40" t="str">
        <f>IF($A338=2,IF(ISNUMBER(REGION!DU338-REGION!DU$4),REGION!DU338-REGION!DU$4,""),"")</f>
        <v/>
      </c>
      <c r="F338" s="40" t="str">
        <f>IF($A338=2,IF(ISNUMBER(REGION!DV338-REGION!DV$4),REGION!DV338-REGION!DV$4,""),"")</f>
        <v/>
      </c>
      <c r="G338" s="40" t="str">
        <f>IF($A338=2,IF(ISNUMBER(REGION!DW338-REGION!DW$4),REGION!DW338-REGION!DW$4,""),"")</f>
        <v/>
      </c>
      <c r="H338" s="40" t="str">
        <f>IF($A338=2,IF(ISNUMBER(REGION!DX338-REGION!DX$4),REGION!DX338-REGION!DX$4,""),"")</f>
        <v/>
      </c>
      <c r="I338" s="41" t="str">
        <f>IF($A338=2,IF(ISNUMBER(REGION!DY338-REGION!DY$4),REGION!DY338-REGION!DY$4,""),"")</f>
        <v/>
      </c>
      <c r="J338" s="44" t="str">
        <f t="shared" si="25"/>
        <v/>
      </c>
      <c r="K338" s="1" t="str">
        <f t="shared" si="28"/>
        <v/>
      </c>
      <c r="M338" s="40" t="str">
        <f>IF($A338=2,IF(ISNUMBER(REGION!DT338-Ukraine!DT338),REGION!DT338-Ukraine!DT338,""),"")</f>
        <v/>
      </c>
      <c r="N338" s="40" t="str">
        <f>IF($A338=2,IF(ISNUMBER(REGION!DU338-Ukraine!DU338),REGION!DU338-Ukraine!DU338,""),"")</f>
        <v/>
      </c>
      <c r="O338" s="40" t="str">
        <f>IF($A338=2,IF(ISNUMBER(REGION!DV338-Ukraine!DV338),REGION!DV338-Ukraine!DV338,""),"")</f>
        <v/>
      </c>
      <c r="P338" s="40" t="str">
        <f>IF($A338=2,IF(ISNUMBER(REGION!DW338-Ukraine!DW338),REGION!DW338-Ukraine!DW338,""),"")</f>
        <v/>
      </c>
      <c r="Q338" s="40" t="str">
        <f>IF($A338=2,IF(ISNUMBER(REGION!DX338-Ukraine!DX338),REGION!DX338-Ukraine!DX338,""),"")</f>
        <v/>
      </c>
      <c r="R338" s="41" t="str">
        <f>IF($A338=2,IF(ISNUMBER(REGION!DY338-Ukraine!DY338),REGION!DY338-Ukraine!DY338,""),"")</f>
        <v/>
      </c>
      <c r="S338" s="44" t="str">
        <f t="shared" si="26"/>
        <v/>
      </c>
      <c r="T338" s="1" t="str">
        <f t="shared" si="29"/>
        <v/>
      </c>
      <c r="V338" s="1" t="str">
        <f t="shared" si="27"/>
        <v/>
      </c>
      <c r="W338" s="40" t="str">
        <f>IF(V338&gt;1,Employment!$S338,"")</f>
        <v/>
      </c>
    </row>
    <row r="339" spans="1:23" ht="10.5" x14ac:dyDescent="0.25">
      <c r="A339" s="39">
        <f>'Industry selection'!C339</f>
        <v>1</v>
      </c>
      <c r="B339" s="2">
        <v>87.2</v>
      </c>
      <c r="C339" s="2" t="s">
        <v>690</v>
      </c>
      <c r="D339" s="40" t="str">
        <f>IF($A339=2,IF(ISNUMBER(REGION!DT339-REGION!DT$4),REGION!DT339-REGION!DT$4,""),"")</f>
        <v/>
      </c>
      <c r="E339" s="40" t="str">
        <f>IF($A339=2,IF(ISNUMBER(REGION!DU339-REGION!DU$4),REGION!DU339-REGION!DU$4,""),"")</f>
        <v/>
      </c>
      <c r="F339" s="40" t="str">
        <f>IF($A339=2,IF(ISNUMBER(REGION!DV339-REGION!DV$4),REGION!DV339-REGION!DV$4,""),"")</f>
        <v/>
      </c>
      <c r="G339" s="40" t="str">
        <f>IF($A339=2,IF(ISNUMBER(REGION!DW339-REGION!DW$4),REGION!DW339-REGION!DW$4,""),"")</f>
        <v/>
      </c>
      <c r="H339" s="40" t="str">
        <f>IF($A339=2,IF(ISNUMBER(REGION!DX339-REGION!DX$4),REGION!DX339-REGION!DX$4,""),"")</f>
        <v/>
      </c>
      <c r="I339" s="41" t="str">
        <f>IF($A339=2,IF(ISNUMBER(REGION!DY339-REGION!DY$4),REGION!DY339-REGION!DY$4,""),"")</f>
        <v/>
      </c>
      <c r="J339" s="44" t="str">
        <f t="shared" si="25"/>
        <v/>
      </c>
      <c r="K339" s="1" t="str">
        <f t="shared" si="28"/>
        <v/>
      </c>
      <c r="M339" s="40" t="str">
        <f>IF($A339=2,IF(ISNUMBER(REGION!DT339-Ukraine!DT339),REGION!DT339-Ukraine!DT339,""),"")</f>
        <v/>
      </c>
      <c r="N339" s="40" t="str">
        <f>IF($A339=2,IF(ISNUMBER(REGION!DU339-Ukraine!DU339),REGION!DU339-Ukraine!DU339,""),"")</f>
        <v/>
      </c>
      <c r="O339" s="40" t="str">
        <f>IF($A339=2,IF(ISNUMBER(REGION!DV339-Ukraine!DV339),REGION!DV339-Ukraine!DV339,""),"")</f>
        <v/>
      </c>
      <c r="P339" s="40" t="str">
        <f>IF($A339=2,IF(ISNUMBER(REGION!DW339-Ukraine!DW339),REGION!DW339-Ukraine!DW339,""),"")</f>
        <v/>
      </c>
      <c r="Q339" s="40" t="str">
        <f>IF($A339=2,IF(ISNUMBER(REGION!DX339-Ukraine!DX339),REGION!DX339-Ukraine!DX339,""),"")</f>
        <v/>
      </c>
      <c r="R339" s="41" t="str">
        <f>IF($A339=2,IF(ISNUMBER(REGION!DY339-Ukraine!DY339),REGION!DY339-Ukraine!DY339,""),"")</f>
        <v/>
      </c>
      <c r="S339" s="44" t="str">
        <f t="shared" si="26"/>
        <v/>
      </c>
      <c r="T339" s="1" t="str">
        <f t="shared" si="29"/>
        <v/>
      </c>
      <c r="V339" s="1" t="str">
        <f t="shared" si="27"/>
        <v/>
      </c>
      <c r="W339" s="40" t="str">
        <f>IF(V339&gt;1,Employment!$S339,"")</f>
        <v/>
      </c>
    </row>
    <row r="340" spans="1:23" ht="10.5" x14ac:dyDescent="0.25">
      <c r="A340" s="39">
        <f>'Industry selection'!C340</f>
        <v>1</v>
      </c>
      <c r="B340" s="2">
        <v>87.3</v>
      </c>
      <c r="C340" s="2" t="s">
        <v>692</v>
      </c>
      <c r="D340" s="40" t="str">
        <f>IF($A340=2,IF(ISNUMBER(REGION!DT340-REGION!DT$4),REGION!DT340-REGION!DT$4,""),"")</f>
        <v/>
      </c>
      <c r="E340" s="40" t="str">
        <f>IF($A340=2,IF(ISNUMBER(REGION!DU340-REGION!DU$4),REGION!DU340-REGION!DU$4,""),"")</f>
        <v/>
      </c>
      <c r="F340" s="40" t="str">
        <f>IF($A340=2,IF(ISNUMBER(REGION!DV340-REGION!DV$4),REGION!DV340-REGION!DV$4,""),"")</f>
        <v/>
      </c>
      <c r="G340" s="40" t="str">
        <f>IF($A340=2,IF(ISNUMBER(REGION!DW340-REGION!DW$4),REGION!DW340-REGION!DW$4,""),"")</f>
        <v/>
      </c>
      <c r="H340" s="40" t="str">
        <f>IF($A340=2,IF(ISNUMBER(REGION!DX340-REGION!DX$4),REGION!DX340-REGION!DX$4,""),"")</f>
        <v/>
      </c>
      <c r="I340" s="41" t="str">
        <f>IF($A340=2,IF(ISNUMBER(REGION!DY340-REGION!DY$4),REGION!DY340-REGION!DY$4,""),"")</f>
        <v/>
      </c>
      <c r="J340" s="44" t="str">
        <f t="shared" si="25"/>
        <v/>
      </c>
      <c r="K340" s="1" t="str">
        <f t="shared" si="28"/>
        <v/>
      </c>
      <c r="M340" s="40" t="str">
        <f>IF($A340=2,IF(ISNUMBER(REGION!DT340-Ukraine!DT340),REGION!DT340-Ukraine!DT340,""),"")</f>
        <v/>
      </c>
      <c r="N340" s="40" t="str">
        <f>IF($A340=2,IF(ISNUMBER(REGION!DU340-Ukraine!DU340),REGION!DU340-Ukraine!DU340,""),"")</f>
        <v/>
      </c>
      <c r="O340" s="40" t="str">
        <f>IF($A340=2,IF(ISNUMBER(REGION!DV340-Ukraine!DV340),REGION!DV340-Ukraine!DV340,""),"")</f>
        <v/>
      </c>
      <c r="P340" s="40" t="str">
        <f>IF($A340=2,IF(ISNUMBER(REGION!DW340-Ukraine!DW340),REGION!DW340-Ukraine!DW340,""),"")</f>
        <v/>
      </c>
      <c r="Q340" s="40" t="str">
        <f>IF($A340=2,IF(ISNUMBER(REGION!DX340-Ukraine!DX340),REGION!DX340-Ukraine!DX340,""),"")</f>
        <v/>
      </c>
      <c r="R340" s="41" t="str">
        <f>IF($A340=2,IF(ISNUMBER(REGION!DY340-Ukraine!DY340),REGION!DY340-Ukraine!DY340,""),"")</f>
        <v/>
      </c>
      <c r="S340" s="44" t="str">
        <f t="shared" si="26"/>
        <v/>
      </c>
      <c r="T340" s="1" t="str">
        <f t="shared" si="29"/>
        <v/>
      </c>
      <c r="V340" s="1" t="str">
        <f t="shared" si="27"/>
        <v/>
      </c>
      <c r="W340" s="40" t="str">
        <f>IF(V340&gt;1,Employment!$S340,"")</f>
        <v/>
      </c>
    </row>
    <row r="341" spans="1:23" ht="10.5" x14ac:dyDescent="0.25">
      <c r="A341" s="39">
        <f>'Industry selection'!C341</f>
        <v>1</v>
      </c>
      <c r="B341" s="2">
        <v>87.9</v>
      </c>
      <c r="C341" s="2" t="s">
        <v>694</v>
      </c>
      <c r="D341" s="40" t="str">
        <f>IF($A341=2,IF(ISNUMBER(REGION!DT341-REGION!DT$4),REGION!DT341-REGION!DT$4,""),"")</f>
        <v/>
      </c>
      <c r="E341" s="40" t="str">
        <f>IF($A341=2,IF(ISNUMBER(REGION!DU341-REGION!DU$4),REGION!DU341-REGION!DU$4,""),"")</f>
        <v/>
      </c>
      <c r="F341" s="40" t="str">
        <f>IF($A341=2,IF(ISNUMBER(REGION!DV341-REGION!DV$4),REGION!DV341-REGION!DV$4,""),"")</f>
        <v/>
      </c>
      <c r="G341" s="40" t="str">
        <f>IF($A341=2,IF(ISNUMBER(REGION!DW341-REGION!DW$4),REGION!DW341-REGION!DW$4,""),"")</f>
        <v/>
      </c>
      <c r="H341" s="40" t="str">
        <f>IF($A341=2,IF(ISNUMBER(REGION!DX341-REGION!DX$4),REGION!DX341-REGION!DX$4,""),"")</f>
        <v/>
      </c>
      <c r="I341" s="41" t="str">
        <f>IF($A341=2,IF(ISNUMBER(REGION!DY341-REGION!DY$4),REGION!DY341-REGION!DY$4,""),"")</f>
        <v/>
      </c>
      <c r="J341" s="44" t="str">
        <f t="shared" si="25"/>
        <v/>
      </c>
      <c r="K341" s="1" t="str">
        <f t="shared" si="28"/>
        <v/>
      </c>
      <c r="M341" s="40" t="str">
        <f>IF($A341=2,IF(ISNUMBER(REGION!DT341-Ukraine!DT341),REGION!DT341-Ukraine!DT341,""),"")</f>
        <v/>
      </c>
      <c r="N341" s="40" t="str">
        <f>IF($A341=2,IF(ISNUMBER(REGION!DU341-Ukraine!DU341),REGION!DU341-Ukraine!DU341,""),"")</f>
        <v/>
      </c>
      <c r="O341" s="40" t="str">
        <f>IF($A341=2,IF(ISNUMBER(REGION!DV341-Ukraine!DV341),REGION!DV341-Ukraine!DV341,""),"")</f>
        <v/>
      </c>
      <c r="P341" s="40" t="str">
        <f>IF($A341=2,IF(ISNUMBER(REGION!DW341-Ukraine!DW341),REGION!DW341-Ukraine!DW341,""),"")</f>
        <v/>
      </c>
      <c r="Q341" s="40" t="str">
        <f>IF($A341=2,IF(ISNUMBER(REGION!DX341-Ukraine!DX341),REGION!DX341-Ukraine!DX341,""),"")</f>
        <v/>
      </c>
      <c r="R341" s="41" t="str">
        <f>IF($A341=2,IF(ISNUMBER(REGION!DY341-Ukraine!DY341),REGION!DY341-Ukraine!DY341,""),"")</f>
        <v/>
      </c>
      <c r="S341" s="44" t="str">
        <f t="shared" si="26"/>
        <v/>
      </c>
      <c r="T341" s="1" t="str">
        <f t="shared" si="29"/>
        <v/>
      </c>
      <c r="V341" s="1" t="str">
        <f t="shared" si="27"/>
        <v/>
      </c>
      <c r="W341" s="40" t="str">
        <f>IF(V341&gt;1,Employment!$S341,"")</f>
        <v/>
      </c>
    </row>
    <row r="342" spans="1:23" ht="10.5" x14ac:dyDescent="0.25">
      <c r="A342" s="39">
        <f>'Industry selection'!C342</f>
        <v>1</v>
      </c>
      <c r="B342" s="2">
        <v>88</v>
      </c>
      <c r="C342" s="2" t="s">
        <v>696</v>
      </c>
      <c r="D342" s="40" t="str">
        <f>IF($A342=2,IF(ISNUMBER(REGION!DT342-REGION!DT$4),REGION!DT342-REGION!DT$4,""),"")</f>
        <v/>
      </c>
      <c r="E342" s="40" t="str">
        <f>IF($A342=2,IF(ISNUMBER(REGION!DU342-REGION!DU$4),REGION!DU342-REGION!DU$4,""),"")</f>
        <v/>
      </c>
      <c r="F342" s="40" t="str">
        <f>IF($A342=2,IF(ISNUMBER(REGION!DV342-REGION!DV$4),REGION!DV342-REGION!DV$4,""),"")</f>
        <v/>
      </c>
      <c r="G342" s="40" t="str">
        <f>IF($A342=2,IF(ISNUMBER(REGION!DW342-REGION!DW$4),REGION!DW342-REGION!DW$4,""),"")</f>
        <v/>
      </c>
      <c r="H342" s="40" t="str">
        <f>IF($A342=2,IF(ISNUMBER(REGION!DX342-REGION!DX$4),REGION!DX342-REGION!DX$4,""),"")</f>
        <v/>
      </c>
      <c r="I342" s="41" t="str">
        <f>IF($A342=2,IF(ISNUMBER(REGION!DY342-REGION!DY$4),REGION!DY342-REGION!DY$4,""),"")</f>
        <v/>
      </c>
      <c r="J342" s="44" t="str">
        <f t="shared" si="25"/>
        <v/>
      </c>
      <c r="K342" s="1" t="str">
        <f t="shared" si="28"/>
        <v/>
      </c>
      <c r="M342" s="40" t="str">
        <f>IF($A342=2,IF(ISNUMBER(REGION!DT342-Ukraine!DT342),REGION!DT342-Ukraine!DT342,""),"")</f>
        <v/>
      </c>
      <c r="N342" s="40" t="str">
        <f>IF($A342=2,IF(ISNUMBER(REGION!DU342-Ukraine!DU342),REGION!DU342-Ukraine!DU342,""),"")</f>
        <v/>
      </c>
      <c r="O342" s="40" t="str">
        <f>IF($A342=2,IF(ISNUMBER(REGION!DV342-Ukraine!DV342),REGION!DV342-Ukraine!DV342,""),"")</f>
        <v/>
      </c>
      <c r="P342" s="40" t="str">
        <f>IF($A342=2,IF(ISNUMBER(REGION!DW342-Ukraine!DW342),REGION!DW342-Ukraine!DW342,""),"")</f>
        <v/>
      </c>
      <c r="Q342" s="40" t="str">
        <f>IF($A342=2,IF(ISNUMBER(REGION!DX342-Ukraine!DX342),REGION!DX342-Ukraine!DX342,""),"")</f>
        <v/>
      </c>
      <c r="R342" s="41" t="str">
        <f>IF($A342=2,IF(ISNUMBER(REGION!DY342-Ukraine!DY342),REGION!DY342-Ukraine!DY342,""),"")</f>
        <v/>
      </c>
      <c r="S342" s="44" t="str">
        <f t="shared" si="26"/>
        <v/>
      </c>
      <c r="T342" s="1" t="str">
        <f t="shared" si="29"/>
        <v/>
      </c>
      <c r="V342" s="1" t="str">
        <f t="shared" si="27"/>
        <v/>
      </c>
      <c r="W342" s="40" t="str">
        <f>IF(V342&gt;1,Employment!$S342,"")</f>
        <v/>
      </c>
    </row>
    <row r="343" spans="1:23" ht="10.5" x14ac:dyDescent="0.25">
      <c r="A343" s="39">
        <f>'Industry selection'!C343</f>
        <v>1</v>
      </c>
      <c r="B343" s="2">
        <v>88.1</v>
      </c>
      <c r="C343" s="2" t="s">
        <v>698</v>
      </c>
      <c r="D343" s="40" t="str">
        <f>IF($A343=2,IF(ISNUMBER(REGION!DT343-REGION!DT$4),REGION!DT343-REGION!DT$4,""),"")</f>
        <v/>
      </c>
      <c r="E343" s="40" t="str">
        <f>IF($A343=2,IF(ISNUMBER(REGION!DU343-REGION!DU$4),REGION!DU343-REGION!DU$4,""),"")</f>
        <v/>
      </c>
      <c r="F343" s="40" t="str">
        <f>IF($A343=2,IF(ISNUMBER(REGION!DV343-REGION!DV$4),REGION!DV343-REGION!DV$4,""),"")</f>
        <v/>
      </c>
      <c r="G343" s="40" t="str">
        <f>IF($A343=2,IF(ISNUMBER(REGION!DW343-REGION!DW$4),REGION!DW343-REGION!DW$4,""),"")</f>
        <v/>
      </c>
      <c r="H343" s="40" t="str">
        <f>IF($A343=2,IF(ISNUMBER(REGION!DX343-REGION!DX$4),REGION!DX343-REGION!DX$4,""),"")</f>
        <v/>
      </c>
      <c r="I343" s="41" t="str">
        <f>IF($A343=2,IF(ISNUMBER(REGION!DY343-REGION!DY$4),REGION!DY343-REGION!DY$4,""),"")</f>
        <v/>
      </c>
      <c r="J343" s="44" t="str">
        <f t="shared" si="25"/>
        <v/>
      </c>
      <c r="K343" s="1" t="str">
        <f t="shared" si="28"/>
        <v/>
      </c>
      <c r="M343" s="40" t="str">
        <f>IF($A343=2,IF(ISNUMBER(REGION!DT343-Ukraine!DT343),REGION!DT343-Ukraine!DT343,""),"")</f>
        <v/>
      </c>
      <c r="N343" s="40" t="str">
        <f>IF($A343=2,IF(ISNUMBER(REGION!DU343-Ukraine!DU343),REGION!DU343-Ukraine!DU343,""),"")</f>
        <v/>
      </c>
      <c r="O343" s="40" t="str">
        <f>IF($A343=2,IF(ISNUMBER(REGION!DV343-Ukraine!DV343),REGION!DV343-Ukraine!DV343,""),"")</f>
        <v/>
      </c>
      <c r="P343" s="40" t="str">
        <f>IF($A343=2,IF(ISNUMBER(REGION!DW343-Ukraine!DW343),REGION!DW343-Ukraine!DW343,""),"")</f>
        <v/>
      </c>
      <c r="Q343" s="40" t="str">
        <f>IF($A343=2,IF(ISNUMBER(REGION!DX343-Ukraine!DX343),REGION!DX343-Ukraine!DX343,""),"")</f>
        <v/>
      </c>
      <c r="R343" s="41" t="str">
        <f>IF($A343=2,IF(ISNUMBER(REGION!DY343-Ukraine!DY343),REGION!DY343-Ukraine!DY343,""),"")</f>
        <v/>
      </c>
      <c r="S343" s="44" t="str">
        <f t="shared" si="26"/>
        <v/>
      </c>
      <c r="T343" s="1" t="str">
        <f t="shared" si="29"/>
        <v/>
      </c>
      <c r="V343" s="1" t="str">
        <f t="shared" si="27"/>
        <v/>
      </c>
      <c r="W343" s="40" t="str">
        <f>IF(V343&gt;1,Employment!$S343,"")</f>
        <v/>
      </c>
    </row>
    <row r="344" spans="1:23" ht="10.5" x14ac:dyDescent="0.25">
      <c r="A344" s="39">
        <f>'Industry selection'!C344</f>
        <v>1</v>
      </c>
      <c r="B344" s="2">
        <v>88.9</v>
      </c>
      <c r="C344" s="2" t="s">
        <v>700</v>
      </c>
      <c r="D344" s="40" t="str">
        <f>IF($A344=2,IF(ISNUMBER(REGION!DT344-REGION!DT$4),REGION!DT344-REGION!DT$4,""),"")</f>
        <v/>
      </c>
      <c r="E344" s="40" t="str">
        <f>IF($A344=2,IF(ISNUMBER(REGION!DU344-REGION!DU$4),REGION!DU344-REGION!DU$4,""),"")</f>
        <v/>
      </c>
      <c r="F344" s="40" t="str">
        <f>IF($A344=2,IF(ISNUMBER(REGION!DV344-REGION!DV$4),REGION!DV344-REGION!DV$4,""),"")</f>
        <v/>
      </c>
      <c r="G344" s="40" t="str">
        <f>IF($A344=2,IF(ISNUMBER(REGION!DW344-REGION!DW$4),REGION!DW344-REGION!DW$4,""),"")</f>
        <v/>
      </c>
      <c r="H344" s="40" t="str">
        <f>IF($A344=2,IF(ISNUMBER(REGION!DX344-REGION!DX$4),REGION!DX344-REGION!DX$4,""),"")</f>
        <v/>
      </c>
      <c r="I344" s="41" t="str">
        <f>IF($A344=2,IF(ISNUMBER(REGION!DY344-REGION!DY$4),REGION!DY344-REGION!DY$4,""),"")</f>
        <v/>
      </c>
      <c r="J344" s="44" t="str">
        <f t="shared" si="25"/>
        <v/>
      </c>
      <c r="K344" s="1" t="str">
        <f t="shared" si="28"/>
        <v/>
      </c>
      <c r="M344" s="40" t="str">
        <f>IF($A344=2,IF(ISNUMBER(REGION!DT344-Ukraine!DT344),REGION!DT344-Ukraine!DT344,""),"")</f>
        <v/>
      </c>
      <c r="N344" s="40" t="str">
        <f>IF($A344=2,IF(ISNUMBER(REGION!DU344-Ukraine!DU344),REGION!DU344-Ukraine!DU344,""),"")</f>
        <v/>
      </c>
      <c r="O344" s="40" t="str">
        <f>IF($A344=2,IF(ISNUMBER(REGION!DV344-Ukraine!DV344),REGION!DV344-Ukraine!DV344,""),"")</f>
        <v/>
      </c>
      <c r="P344" s="40" t="str">
        <f>IF($A344=2,IF(ISNUMBER(REGION!DW344-Ukraine!DW344),REGION!DW344-Ukraine!DW344,""),"")</f>
        <v/>
      </c>
      <c r="Q344" s="40" t="str">
        <f>IF($A344=2,IF(ISNUMBER(REGION!DX344-Ukraine!DX344),REGION!DX344-Ukraine!DX344,""),"")</f>
        <v/>
      </c>
      <c r="R344" s="41" t="str">
        <f>IF($A344=2,IF(ISNUMBER(REGION!DY344-Ukraine!DY344),REGION!DY344-Ukraine!DY344,""),"")</f>
        <v/>
      </c>
      <c r="S344" s="44" t="str">
        <f t="shared" si="26"/>
        <v/>
      </c>
      <c r="T344" s="1" t="str">
        <f t="shared" si="29"/>
        <v/>
      </c>
      <c r="V344" s="1" t="str">
        <f t="shared" si="27"/>
        <v/>
      </c>
      <c r="W344" s="40" t="str">
        <f>IF(V344&gt;1,Employment!$S344,"")</f>
        <v/>
      </c>
    </row>
    <row r="345" spans="1:23" ht="10.5" x14ac:dyDescent="0.25">
      <c r="A345" s="39" t="str">
        <f>'Industry selection'!C345</f>
        <v/>
      </c>
      <c r="B345" s="2" t="s">
        <v>702</v>
      </c>
      <c r="C345" s="2" t="s">
        <v>703</v>
      </c>
      <c r="D345" s="40" t="str">
        <f>IF($A345=2,IF(ISNUMBER(REGION!DT345-REGION!DT$4),REGION!DT345-REGION!DT$4,""),"")</f>
        <v/>
      </c>
      <c r="E345" s="40" t="str">
        <f>IF($A345=2,IF(ISNUMBER(REGION!DU345-REGION!DU$4),REGION!DU345-REGION!DU$4,""),"")</f>
        <v/>
      </c>
      <c r="F345" s="40" t="str">
        <f>IF($A345=2,IF(ISNUMBER(REGION!DV345-REGION!DV$4),REGION!DV345-REGION!DV$4,""),"")</f>
        <v/>
      </c>
      <c r="G345" s="40" t="str">
        <f>IF($A345=2,IF(ISNUMBER(REGION!DW345-REGION!DW$4),REGION!DW345-REGION!DW$4,""),"")</f>
        <v/>
      </c>
      <c r="H345" s="40" t="str">
        <f>IF($A345=2,IF(ISNUMBER(REGION!DX345-REGION!DX$4),REGION!DX345-REGION!DX$4,""),"")</f>
        <v/>
      </c>
      <c r="I345" s="41" t="str">
        <f>IF($A345=2,IF(ISNUMBER(REGION!DY345-REGION!DY$4),REGION!DY345-REGION!DY$4,""),"")</f>
        <v/>
      </c>
      <c r="J345" s="44" t="str">
        <f t="shared" si="25"/>
        <v/>
      </c>
      <c r="K345" s="1" t="str">
        <f t="shared" si="28"/>
        <v/>
      </c>
      <c r="M345" s="40" t="str">
        <f>IF($A345=2,IF(ISNUMBER(REGION!DT345-Ukraine!DT345),REGION!DT345-Ukraine!DT345,""),"")</f>
        <v/>
      </c>
      <c r="N345" s="40" t="str">
        <f>IF($A345=2,IF(ISNUMBER(REGION!DU345-Ukraine!DU345),REGION!DU345-Ukraine!DU345,""),"")</f>
        <v/>
      </c>
      <c r="O345" s="40" t="str">
        <f>IF($A345=2,IF(ISNUMBER(REGION!DV345-Ukraine!DV345),REGION!DV345-Ukraine!DV345,""),"")</f>
        <v/>
      </c>
      <c r="P345" s="40" t="str">
        <f>IF($A345=2,IF(ISNUMBER(REGION!DW345-Ukraine!DW345),REGION!DW345-Ukraine!DW345,""),"")</f>
        <v/>
      </c>
      <c r="Q345" s="40" t="str">
        <f>IF($A345=2,IF(ISNUMBER(REGION!DX345-Ukraine!DX345),REGION!DX345-Ukraine!DX345,""),"")</f>
        <v/>
      </c>
      <c r="R345" s="41" t="str">
        <f>IF($A345=2,IF(ISNUMBER(REGION!DY345-Ukraine!DY345),REGION!DY345-Ukraine!DY345,""),"")</f>
        <v/>
      </c>
      <c r="S345" s="44" t="str">
        <f t="shared" si="26"/>
        <v/>
      </c>
      <c r="T345" s="1" t="str">
        <f t="shared" si="29"/>
        <v/>
      </c>
      <c r="V345" s="1" t="str">
        <f t="shared" si="27"/>
        <v/>
      </c>
      <c r="W345" s="40" t="str">
        <f>IF(V345&gt;1,Employment!$S345,"")</f>
        <v/>
      </c>
    </row>
    <row r="346" spans="1:23" ht="10.5" x14ac:dyDescent="0.25">
      <c r="A346" s="39">
        <f>'Industry selection'!C346</f>
        <v>1</v>
      </c>
      <c r="B346" s="2">
        <v>90</v>
      </c>
      <c r="C346" s="2" t="s">
        <v>705</v>
      </c>
      <c r="D346" s="40" t="str">
        <f>IF($A346=2,IF(ISNUMBER(REGION!DT346-REGION!DT$4),REGION!DT346-REGION!DT$4,""),"")</f>
        <v/>
      </c>
      <c r="E346" s="40" t="str">
        <f>IF($A346=2,IF(ISNUMBER(REGION!DU346-REGION!DU$4),REGION!DU346-REGION!DU$4,""),"")</f>
        <v/>
      </c>
      <c r="F346" s="40" t="str">
        <f>IF($A346=2,IF(ISNUMBER(REGION!DV346-REGION!DV$4),REGION!DV346-REGION!DV$4,""),"")</f>
        <v/>
      </c>
      <c r="G346" s="40" t="str">
        <f>IF($A346=2,IF(ISNUMBER(REGION!DW346-REGION!DW$4),REGION!DW346-REGION!DW$4,""),"")</f>
        <v/>
      </c>
      <c r="H346" s="40" t="str">
        <f>IF($A346=2,IF(ISNUMBER(REGION!DX346-REGION!DX$4),REGION!DX346-REGION!DX$4,""),"")</f>
        <v/>
      </c>
      <c r="I346" s="41" t="str">
        <f>IF($A346=2,IF(ISNUMBER(REGION!DY346-REGION!DY$4),REGION!DY346-REGION!DY$4,""),"")</f>
        <v/>
      </c>
      <c r="J346" s="44" t="str">
        <f t="shared" si="25"/>
        <v/>
      </c>
      <c r="K346" s="1" t="str">
        <f t="shared" si="28"/>
        <v/>
      </c>
      <c r="M346" s="40" t="str">
        <f>IF($A346=2,IF(ISNUMBER(REGION!DT346-Ukraine!DT346),REGION!DT346-Ukraine!DT346,""),"")</f>
        <v/>
      </c>
      <c r="N346" s="40" t="str">
        <f>IF($A346=2,IF(ISNUMBER(REGION!DU346-Ukraine!DU346),REGION!DU346-Ukraine!DU346,""),"")</f>
        <v/>
      </c>
      <c r="O346" s="40" t="str">
        <f>IF($A346=2,IF(ISNUMBER(REGION!DV346-Ukraine!DV346),REGION!DV346-Ukraine!DV346,""),"")</f>
        <v/>
      </c>
      <c r="P346" s="40" t="str">
        <f>IF($A346=2,IF(ISNUMBER(REGION!DW346-Ukraine!DW346),REGION!DW346-Ukraine!DW346,""),"")</f>
        <v/>
      </c>
      <c r="Q346" s="40" t="str">
        <f>IF($A346=2,IF(ISNUMBER(REGION!DX346-Ukraine!DX346),REGION!DX346-Ukraine!DX346,""),"")</f>
        <v/>
      </c>
      <c r="R346" s="41" t="str">
        <f>IF($A346=2,IF(ISNUMBER(REGION!DY346-Ukraine!DY346),REGION!DY346-Ukraine!DY346,""),"")</f>
        <v/>
      </c>
      <c r="S346" s="44" t="str">
        <f t="shared" si="26"/>
        <v/>
      </c>
      <c r="T346" s="1" t="str">
        <f t="shared" si="29"/>
        <v/>
      </c>
      <c r="V346" s="1" t="str">
        <f t="shared" si="27"/>
        <v/>
      </c>
      <c r="W346" s="40" t="str">
        <f>IF(V346&gt;1,Employment!$S346,"")</f>
        <v/>
      </c>
    </row>
    <row r="347" spans="1:23" ht="10.5" x14ac:dyDescent="0.25">
      <c r="A347" s="39">
        <f>'Industry selection'!C347</f>
        <v>1</v>
      </c>
      <c r="B347" s="2">
        <v>91</v>
      </c>
      <c r="C347" s="2" t="s">
        <v>707</v>
      </c>
      <c r="D347" s="40" t="str">
        <f>IF($A347=2,IF(ISNUMBER(REGION!DT347-REGION!DT$4),REGION!DT347-REGION!DT$4,""),"")</f>
        <v/>
      </c>
      <c r="E347" s="40" t="str">
        <f>IF($A347=2,IF(ISNUMBER(REGION!DU347-REGION!DU$4),REGION!DU347-REGION!DU$4,""),"")</f>
        <v/>
      </c>
      <c r="F347" s="40" t="str">
        <f>IF($A347=2,IF(ISNUMBER(REGION!DV347-REGION!DV$4),REGION!DV347-REGION!DV$4,""),"")</f>
        <v/>
      </c>
      <c r="G347" s="40" t="str">
        <f>IF($A347=2,IF(ISNUMBER(REGION!DW347-REGION!DW$4),REGION!DW347-REGION!DW$4,""),"")</f>
        <v/>
      </c>
      <c r="H347" s="40" t="str">
        <f>IF($A347=2,IF(ISNUMBER(REGION!DX347-REGION!DX$4),REGION!DX347-REGION!DX$4,""),"")</f>
        <v/>
      </c>
      <c r="I347" s="41" t="str">
        <f>IF($A347=2,IF(ISNUMBER(REGION!DY347-REGION!DY$4),REGION!DY347-REGION!DY$4,""),"")</f>
        <v/>
      </c>
      <c r="J347" s="44" t="str">
        <f t="shared" si="25"/>
        <v/>
      </c>
      <c r="K347" s="1" t="str">
        <f t="shared" si="28"/>
        <v/>
      </c>
      <c r="M347" s="40" t="str">
        <f>IF($A347=2,IF(ISNUMBER(REGION!DT347-Ukraine!DT347),REGION!DT347-Ukraine!DT347,""),"")</f>
        <v/>
      </c>
      <c r="N347" s="40" t="str">
        <f>IF($A347=2,IF(ISNUMBER(REGION!DU347-Ukraine!DU347),REGION!DU347-Ukraine!DU347,""),"")</f>
        <v/>
      </c>
      <c r="O347" s="40" t="str">
        <f>IF($A347=2,IF(ISNUMBER(REGION!DV347-Ukraine!DV347),REGION!DV347-Ukraine!DV347,""),"")</f>
        <v/>
      </c>
      <c r="P347" s="40" t="str">
        <f>IF($A347=2,IF(ISNUMBER(REGION!DW347-Ukraine!DW347),REGION!DW347-Ukraine!DW347,""),"")</f>
        <v/>
      </c>
      <c r="Q347" s="40" t="str">
        <f>IF($A347=2,IF(ISNUMBER(REGION!DX347-Ukraine!DX347),REGION!DX347-Ukraine!DX347,""),"")</f>
        <v/>
      </c>
      <c r="R347" s="41" t="str">
        <f>IF($A347=2,IF(ISNUMBER(REGION!DY347-Ukraine!DY347),REGION!DY347-Ukraine!DY347,""),"")</f>
        <v/>
      </c>
      <c r="S347" s="44" t="str">
        <f t="shared" si="26"/>
        <v/>
      </c>
      <c r="T347" s="1" t="str">
        <f t="shared" si="29"/>
        <v/>
      </c>
      <c r="V347" s="1" t="str">
        <f t="shared" si="27"/>
        <v/>
      </c>
      <c r="W347" s="40" t="str">
        <f>IF(V347&gt;1,Employment!$S347,"")</f>
        <v/>
      </c>
    </row>
    <row r="348" spans="1:23" ht="10.5" x14ac:dyDescent="0.25">
      <c r="A348" s="39">
        <f>'Industry selection'!C348</f>
        <v>1</v>
      </c>
      <c r="B348" s="2">
        <v>92</v>
      </c>
      <c r="C348" s="2" t="s">
        <v>709</v>
      </c>
      <c r="D348" s="40" t="str">
        <f>IF($A348=2,IF(ISNUMBER(REGION!DT348-REGION!DT$4),REGION!DT348-REGION!DT$4,""),"")</f>
        <v/>
      </c>
      <c r="E348" s="40" t="str">
        <f>IF($A348=2,IF(ISNUMBER(REGION!DU348-REGION!DU$4),REGION!DU348-REGION!DU$4,""),"")</f>
        <v/>
      </c>
      <c r="F348" s="40" t="str">
        <f>IF($A348=2,IF(ISNUMBER(REGION!DV348-REGION!DV$4),REGION!DV348-REGION!DV$4,""),"")</f>
        <v/>
      </c>
      <c r="G348" s="40" t="str">
        <f>IF($A348=2,IF(ISNUMBER(REGION!DW348-REGION!DW$4),REGION!DW348-REGION!DW$4,""),"")</f>
        <v/>
      </c>
      <c r="H348" s="40" t="str">
        <f>IF($A348=2,IF(ISNUMBER(REGION!DX348-REGION!DX$4),REGION!DX348-REGION!DX$4,""),"")</f>
        <v/>
      </c>
      <c r="I348" s="41" t="str">
        <f>IF($A348=2,IF(ISNUMBER(REGION!DY348-REGION!DY$4),REGION!DY348-REGION!DY$4,""),"")</f>
        <v/>
      </c>
      <c r="J348" s="44" t="str">
        <f t="shared" si="25"/>
        <v/>
      </c>
      <c r="K348" s="1" t="str">
        <f t="shared" si="28"/>
        <v/>
      </c>
      <c r="M348" s="40" t="str">
        <f>IF($A348=2,IF(ISNUMBER(REGION!DT348-Ukraine!DT348),REGION!DT348-Ukraine!DT348,""),"")</f>
        <v/>
      </c>
      <c r="N348" s="40" t="str">
        <f>IF($A348=2,IF(ISNUMBER(REGION!DU348-Ukraine!DU348),REGION!DU348-Ukraine!DU348,""),"")</f>
        <v/>
      </c>
      <c r="O348" s="40" t="str">
        <f>IF($A348=2,IF(ISNUMBER(REGION!DV348-Ukraine!DV348),REGION!DV348-Ukraine!DV348,""),"")</f>
        <v/>
      </c>
      <c r="P348" s="40" t="str">
        <f>IF($A348=2,IF(ISNUMBER(REGION!DW348-Ukraine!DW348),REGION!DW348-Ukraine!DW348,""),"")</f>
        <v/>
      </c>
      <c r="Q348" s="40" t="str">
        <f>IF($A348=2,IF(ISNUMBER(REGION!DX348-Ukraine!DX348),REGION!DX348-Ukraine!DX348,""),"")</f>
        <v/>
      </c>
      <c r="R348" s="41" t="str">
        <f>IF($A348=2,IF(ISNUMBER(REGION!DY348-Ukraine!DY348),REGION!DY348-Ukraine!DY348,""),"")</f>
        <v/>
      </c>
      <c r="S348" s="44" t="str">
        <f t="shared" si="26"/>
        <v/>
      </c>
      <c r="T348" s="1" t="str">
        <f t="shared" si="29"/>
        <v/>
      </c>
      <c r="V348" s="1" t="str">
        <f t="shared" si="27"/>
        <v/>
      </c>
      <c r="W348" s="40" t="str">
        <f>IF(V348&gt;1,Employment!$S348,"")</f>
        <v/>
      </c>
    </row>
    <row r="349" spans="1:23" ht="10.5" x14ac:dyDescent="0.25">
      <c r="A349" s="39" t="str">
        <f>'Industry selection'!C349</f>
        <v/>
      </c>
      <c r="B349" s="2">
        <v>93</v>
      </c>
      <c r="C349" s="2" t="s">
        <v>711</v>
      </c>
      <c r="D349" s="40" t="str">
        <f>IF($A349=2,IF(ISNUMBER(REGION!DT349-REGION!DT$4),REGION!DT349-REGION!DT$4,""),"")</f>
        <v/>
      </c>
      <c r="E349" s="40" t="str">
        <f>IF($A349=2,IF(ISNUMBER(REGION!DU349-REGION!DU$4),REGION!DU349-REGION!DU$4,""),"")</f>
        <v/>
      </c>
      <c r="F349" s="40" t="str">
        <f>IF($A349=2,IF(ISNUMBER(REGION!DV349-REGION!DV$4),REGION!DV349-REGION!DV$4,""),"")</f>
        <v/>
      </c>
      <c r="G349" s="40" t="str">
        <f>IF($A349=2,IF(ISNUMBER(REGION!DW349-REGION!DW$4),REGION!DW349-REGION!DW$4,""),"")</f>
        <v/>
      </c>
      <c r="H349" s="40" t="str">
        <f>IF($A349=2,IF(ISNUMBER(REGION!DX349-REGION!DX$4),REGION!DX349-REGION!DX$4,""),"")</f>
        <v/>
      </c>
      <c r="I349" s="41" t="str">
        <f>IF($A349=2,IF(ISNUMBER(REGION!DY349-REGION!DY$4),REGION!DY349-REGION!DY$4,""),"")</f>
        <v/>
      </c>
      <c r="J349" s="44" t="str">
        <f t="shared" si="25"/>
        <v/>
      </c>
      <c r="K349" s="1" t="str">
        <f t="shared" si="28"/>
        <v/>
      </c>
      <c r="M349" s="40" t="str">
        <f>IF($A349=2,IF(ISNUMBER(REGION!DT349-Ukraine!DT349),REGION!DT349-Ukraine!DT349,""),"")</f>
        <v/>
      </c>
      <c r="N349" s="40" t="str">
        <f>IF($A349=2,IF(ISNUMBER(REGION!DU349-Ukraine!DU349),REGION!DU349-Ukraine!DU349,""),"")</f>
        <v/>
      </c>
      <c r="O349" s="40" t="str">
        <f>IF($A349=2,IF(ISNUMBER(REGION!DV349-Ukraine!DV349),REGION!DV349-Ukraine!DV349,""),"")</f>
        <v/>
      </c>
      <c r="P349" s="40" t="str">
        <f>IF($A349=2,IF(ISNUMBER(REGION!DW349-Ukraine!DW349),REGION!DW349-Ukraine!DW349,""),"")</f>
        <v/>
      </c>
      <c r="Q349" s="40" t="str">
        <f>IF($A349=2,IF(ISNUMBER(REGION!DX349-Ukraine!DX349),REGION!DX349-Ukraine!DX349,""),"")</f>
        <v/>
      </c>
      <c r="R349" s="41" t="str">
        <f>IF($A349=2,IF(ISNUMBER(REGION!DY349-Ukraine!DY349),REGION!DY349-Ukraine!DY349,""),"")</f>
        <v/>
      </c>
      <c r="S349" s="44" t="str">
        <f t="shared" si="26"/>
        <v/>
      </c>
      <c r="T349" s="1" t="str">
        <f t="shared" si="29"/>
        <v/>
      </c>
      <c r="V349" s="1" t="str">
        <f t="shared" si="27"/>
        <v/>
      </c>
      <c r="W349" s="40" t="str">
        <f>IF(V349&gt;1,Employment!$S349,"")</f>
        <v/>
      </c>
    </row>
    <row r="350" spans="1:23" ht="10.5" x14ac:dyDescent="0.25">
      <c r="A350" s="39">
        <f>'Industry selection'!C350</f>
        <v>2</v>
      </c>
      <c r="B350" s="2">
        <v>93.1</v>
      </c>
      <c r="C350" s="2" t="s">
        <v>713</v>
      </c>
      <c r="D350" s="40">
        <f>IF($A350=2,IF(ISNUMBER(REGION!DT350-REGION!DT$4),REGION!DT350-REGION!DT$4,""),"")</f>
        <v>0.18645201619920804</v>
      </c>
      <c r="E350" s="40">
        <f>IF($A350=2,IF(ISNUMBER(REGION!DU350-REGION!DU$4),REGION!DU350-REGION!DU$4,""),"")</f>
        <v>-5.7728295726587664E-2</v>
      </c>
      <c r="F350" s="40">
        <f>IF($A350=2,IF(ISNUMBER(REGION!DV350-REGION!DV$4),REGION!DV350-REGION!DV$4,""),"")</f>
        <v>-0.17223864764396146</v>
      </c>
      <c r="G350" s="40" t="str">
        <f>IF($A350=2,IF(ISNUMBER(REGION!DW350-REGION!DW$4),REGION!DW350-REGION!DW$4,""),"")</f>
        <v/>
      </c>
      <c r="H350" s="40" t="str">
        <f>IF($A350=2,IF(ISNUMBER(REGION!DX350-REGION!DX$4),REGION!DX350-REGION!DX$4,""),"")</f>
        <v/>
      </c>
      <c r="I350" s="41" t="str">
        <f>IF($A350=2,IF(ISNUMBER(REGION!DY350-REGION!DY$4),REGION!DY350-REGION!DY$4,""),"")</f>
        <v/>
      </c>
      <c r="J350" s="44">
        <f t="shared" si="25"/>
        <v>1</v>
      </c>
      <c r="K350" s="1">
        <f t="shared" si="28"/>
        <v>0</v>
      </c>
      <c r="M350" s="40">
        <f>IF($A350=2,IF(ISNUMBER(REGION!DT350-Ukraine!DT350),REGION!DT350-Ukraine!DT350,""),"")</f>
        <v>0.26966537185606387</v>
      </c>
      <c r="N350" s="40">
        <f>IF($A350=2,IF(ISNUMBER(REGION!DU350-Ukraine!DU350),REGION!DU350-Ukraine!DU350,""),"")</f>
        <v>-0.18342615925585348</v>
      </c>
      <c r="O350" s="40">
        <f>IF($A350=2,IF(ISNUMBER(REGION!DV350-Ukraine!DV350),REGION!DV350-Ukraine!DV350,""),"")</f>
        <v>-0.1306147825427324</v>
      </c>
      <c r="P350" s="40" t="str">
        <f>IF($A350=2,IF(ISNUMBER(REGION!DW350-Ukraine!DW350),REGION!DW350-Ukraine!DW350,""),"")</f>
        <v/>
      </c>
      <c r="Q350" s="40" t="str">
        <f>IF($A350=2,IF(ISNUMBER(REGION!DX350-Ukraine!DX350),REGION!DX350-Ukraine!DX350,""),"")</f>
        <v/>
      </c>
      <c r="R350" s="41" t="str">
        <f>IF($A350=2,IF(ISNUMBER(REGION!DY350-Ukraine!DY350),REGION!DY350-Ukraine!DY350,""),"")</f>
        <v/>
      </c>
      <c r="S350" s="44">
        <f t="shared" si="26"/>
        <v>1</v>
      </c>
      <c r="T350" s="1">
        <f t="shared" si="29"/>
        <v>0</v>
      </c>
      <c r="V350" s="1">
        <f t="shared" si="27"/>
        <v>0</v>
      </c>
      <c r="W350" s="40" t="str">
        <f>IF(V350&gt;1,Employment!$S350,"")</f>
        <v/>
      </c>
    </row>
    <row r="351" spans="1:23" ht="10.5" x14ac:dyDescent="0.25">
      <c r="A351" s="39">
        <f>'Industry selection'!C351</f>
        <v>2</v>
      </c>
      <c r="B351" s="2">
        <v>93.2</v>
      </c>
      <c r="C351" s="2" t="s">
        <v>715</v>
      </c>
      <c r="D351" s="40">
        <f>IF($A351=2,IF(ISNUMBER(REGION!DT351-REGION!DT$4),REGION!DT351-REGION!DT$4,""),"")</f>
        <v>-2.9877138691272842E-2</v>
      </c>
      <c r="E351" s="40">
        <f>IF($A351=2,IF(ISNUMBER(REGION!DU351-REGION!DU$4),REGION!DU351-REGION!DU$4,""),"")</f>
        <v>-4.2111688099492506E-2</v>
      </c>
      <c r="F351" s="40">
        <f>IF($A351=2,IF(ISNUMBER(REGION!DV351-REGION!DV$4),REGION!DV351-REGION!DV$4,""),"")</f>
        <v>3.905287129373658E-3</v>
      </c>
      <c r="G351" s="40" t="str">
        <f>IF($A351=2,IF(ISNUMBER(REGION!DW351-REGION!DW$4),REGION!DW351-REGION!DW$4,""),"")</f>
        <v/>
      </c>
      <c r="H351" s="40" t="str">
        <f>IF($A351=2,IF(ISNUMBER(REGION!DX351-REGION!DX$4),REGION!DX351-REGION!DX$4,""),"")</f>
        <v/>
      </c>
      <c r="I351" s="41" t="str">
        <f>IF($A351=2,IF(ISNUMBER(REGION!DY351-REGION!DY$4),REGION!DY351-REGION!DY$4,""),"")</f>
        <v/>
      </c>
      <c r="J351" s="44">
        <f t="shared" si="25"/>
        <v>1</v>
      </c>
      <c r="K351" s="1">
        <f t="shared" si="28"/>
        <v>0</v>
      </c>
      <c r="M351" s="40">
        <f>IF($A351=2,IF(ISNUMBER(REGION!DT351-Ukraine!DT351),REGION!DT351-Ukraine!DT351,""),"")</f>
        <v>0.28445708452000307</v>
      </c>
      <c r="N351" s="40">
        <f>IF($A351=2,IF(ISNUMBER(REGION!DU351-Ukraine!DU351),REGION!DU351-Ukraine!DU351,""),"")</f>
        <v>8.8147936747863476E-2</v>
      </c>
      <c r="O351" s="40">
        <f>IF($A351=2,IF(ISNUMBER(REGION!DV351-Ukraine!DV351),REGION!DV351-Ukraine!DV351,""),"")</f>
        <v>0.10344581271974373</v>
      </c>
      <c r="P351" s="40" t="str">
        <f>IF($A351=2,IF(ISNUMBER(REGION!DW351-Ukraine!DW351),REGION!DW351-Ukraine!DW351,""),"")</f>
        <v/>
      </c>
      <c r="Q351" s="40" t="str">
        <f>IF($A351=2,IF(ISNUMBER(REGION!DX351-Ukraine!DX351),REGION!DX351-Ukraine!DX351,""),"")</f>
        <v/>
      </c>
      <c r="R351" s="41" t="str">
        <f>IF($A351=2,IF(ISNUMBER(REGION!DY351-Ukraine!DY351),REGION!DY351-Ukraine!DY351,""),"")</f>
        <v/>
      </c>
      <c r="S351" s="44">
        <f t="shared" si="26"/>
        <v>3</v>
      </c>
      <c r="T351" s="1">
        <f t="shared" si="29"/>
        <v>1</v>
      </c>
      <c r="V351" s="1">
        <f t="shared" si="27"/>
        <v>1</v>
      </c>
      <c r="W351" s="40" t="str">
        <f>IF(V351&gt;1,Employment!$S351,"")</f>
        <v/>
      </c>
    </row>
    <row r="352" spans="1:23" ht="10.5" x14ac:dyDescent="0.25">
      <c r="A352" s="39" t="str">
        <f>'Industry selection'!C352</f>
        <v/>
      </c>
      <c r="B352" s="2" t="s">
        <v>717</v>
      </c>
      <c r="C352" s="2" t="s">
        <v>718</v>
      </c>
      <c r="D352" s="40" t="str">
        <f>IF($A352=2,IF(ISNUMBER(REGION!DT352-REGION!DT$4),REGION!DT352-REGION!DT$4,""),"")</f>
        <v/>
      </c>
      <c r="E352" s="40" t="str">
        <f>IF($A352=2,IF(ISNUMBER(REGION!DU352-REGION!DU$4),REGION!DU352-REGION!DU$4,""),"")</f>
        <v/>
      </c>
      <c r="F352" s="40" t="str">
        <f>IF($A352=2,IF(ISNUMBER(REGION!DV352-REGION!DV$4),REGION!DV352-REGION!DV$4,""),"")</f>
        <v/>
      </c>
      <c r="G352" s="40" t="str">
        <f>IF($A352=2,IF(ISNUMBER(REGION!DW352-REGION!DW$4),REGION!DW352-REGION!DW$4,""),"")</f>
        <v/>
      </c>
      <c r="H352" s="40" t="str">
        <f>IF($A352=2,IF(ISNUMBER(REGION!DX352-REGION!DX$4),REGION!DX352-REGION!DX$4,""),"")</f>
        <v/>
      </c>
      <c r="I352" s="41" t="str">
        <f>IF($A352=2,IF(ISNUMBER(REGION!DY352-REGION!DY$4),REGION!DY352-REGION!DY$4,""),"")</f>
        <v/>
      </c>
      <c r="J352" s="44" t="str">
        <f t="shared" si="25"/>
        <v/>
      </c>
      <c r="K352" s="1" t="str">
        <f t="shared" si="28"/>
        <v/>
      </c>
      <c r="M352" s="40" t="str">
        <f>IF($A352=2,IF(ISNUMBER(REGION!DT352-Ukraine!DT352),REGION!DT352-Ukraine!DT352,""),"")</f>
        <v/>
      </c>
      <c r="N352" s="40" t="str">
        <f>IF($A352=2,IF(ISNUMBER(REGION!DU352-Ukraine!DU352),REGION!DU352-Ukraine!DU352,""),"")</f>
        <v/>
      </c>
      <c r="O352" s="40" t="str">
        <f>IF($A352=2,IF(ISNUMBER(REGION!DV352-Ukraine!DV352),REGION!DV352-Ukraine!DV352,""),"")</f>
        <v/>
      </c>
      <c r="P352" s="40" t="str">
        <f>IF($A352=2,IF(ISNUMBER(REGION!DW352-Ukraine!DW352),REGION!DW352-Ukraine!DW352,""),"")</f>
        <v/>
      </c>
      <c r="Q352" s="40" t="str">
        <f>IF($A352=2,IF(ISNUMBER(REGION!DX352-Ukraine!DX352),REGION!DX352-Ukraine!DX352,""),"")</f>
        <v/>
      </c>
      <c r="R352" s="41" t="str">
        <f>IF($A352=2,IF(ISNUMBER(REGION!DY352-Ukraine!DY352),REGION!DY352-Ukraine!DY352,""),"")</f>
        <v/>
      </c>
      <c r="S352" s="44" t="str">
        <f t="shared" si="26"/>
        <v/>
      </c>
      <c r="T352" s="1" t="str">
        <f t="shared" si="29"/>
        <v/>
      </c>
      <c r="V352" s="1" t="str">
        <f t="shared" si="27"/>
        <v/>
      </c>
      <c r="W352" s="40" t="str">
        <f>IF(V352&gt;1,Employment!$S352,"")</f>
        <v/>
      </c>
    </row>
    <row r="353" spans="1:23" ht="10.5" x14ac:dyDescent="0.25">
      <c r="A353" s="39" t="str">
        <f>'Industry selection'!C353</f>
        <v/>
      </c>
      <c r="B353" s="2">
        <v>95</v>
      </c>
      <c r="C353" s="2" t="s">
        <v>720</v>
      </c>
      <c r="D353" s="40" t="str">
        <f>IF($A353=2,IF(ISNUMBER(REGION!DT353-REGION!DT$4),REGION!DT353-REGION!DT$4,""),"")</f>
        <v/>
      </c>
      <c r="E353" s="40" t="str">
        <f>IF($A353=2,IF(ISNUMBER(REGION!DU353-REGION!DU$4),REGION!DU353-REGION!DU$4,""),"")</f>
        <v/>
      </c>
      <c r="F353" s="40" t="str">
        <f>IF($A353=2,IF(ISNUMBER(REGION!DV353-REGION!DV$4),REGION!DV353-REGION!DV$4,""),"")</f>
        <v/>
      </c>
      <c r="G353" s="40" t="str">
        <f>IF($A353=2,IF(ISNUMBER(REGION!DW353-REGION!DW$4),REGION!DW353-REGION!DW$4,""),"")</f>
        <v/>
      </c>
      <c r="H353" s="40" t="str">
        <f>IF($A353=2,IF(ISNUMBER(REGION!DX353-REGION!DX$4),REGION!DX353-REGION!DX$4,""),"")</f>
        <v/>
      </c>
      <c r="I353" s="41" t="str">
        <f>IF($A353=2,IF(ISNUMBER(REGION!DY353-REGION!DY$4),REGION!DY353-REGION!DY$4,""),"")</f>
        <v/>
      </c>
      <c r="J353" s="44" t="str">
        <f t="shared" si="25"/>
        <v/>
      </c>
      <c r="K353" s="1" t="str">
        <f t="shared" si="28"/>
        <v/>
      </c>
      <c r="M353" s="40" t="str">
        <f>IF($A353=2,IF(ISNUMBER(REGION!DT353-Ukraine!DT353),REGION!DT353-Ukraine!DT353,""),"")</f>
        <v/>
      </c>
      <c r="N353" s="40" t="str">
        <f>IF($A353=2,IF(ISNUMBER(REGION!DU353-Ukraine!DU353),REGION!DU353-Ukraine!DU353,""),"")</f>
        <v/>
      </c>
      <c r="O353" s="40" t="str">
        <f>IF($A353=2,IF(ISNUMBER(REGION!DV353-Ukraine!DV353),REGION!DV353-Ukraine!DV353,""),"")</f>
        <v/>
      </c>
      <c r="P353" s="40" t="str">
        <f>IF($A353=2,IF(ISNUMBER(REGION!DW353-Ukraine!DW353),REGION!DW353-Ukraine!DW353,""),"")</f>
        <v/>
      </c>
      <c r="Q353" s="40" t="str">
        <f>IF($A353=2,IF(ISNUMBER(REGION!DX353-Ukraine!DX353),REGION!DX353-Ukraine!DX353,""),"")</f>
        <v/>
      </c>
      <c r="R353" s="41" t="str">
        <f>IF($A353=2,IF(ISNUMBER(REGION!DY353-Ukraine!DY353),REGION!DY353-Ukraine!DY353,""),"")</f>
        <v/>
      </c>
      <c r="S353" s="44" t="str">
        <f t="shared" si="26"/>
        <v/>
      </c>
      <c r="T353" s="1" t="str">
        <f t="shared" si="29"/>
        <v/>
      </c>
      <c r="V353" s="1" t="str">
        <f t="shared" si="27"/>
        <v/>
      </c>
      <c r="W353" s="40" t="str">
        <f>IF(V353&gt;1,Employment!$S353,"")</f>
        <v/>
      </c>
    </row>
    <row r="354" spans="1:23" ht="10.5" x14ac:dyDescent="0.25">
      <c r="A354" s="39">
        <f>'Industry selection'!C354</f>
        <v>2</v>
      </c>
      <c r="B354" s="2">
        <v>95.1</v>
      </c>
      <c r="C354" s="2" t="s">
        <v>722</v>
      </c>
      <c r="D354" s="40">
        <f>IF($A354=2,IF(ISNUMBER(REGION!DT354-REGION!DT$4),REGION!DT354-REGION!DT$4,""),"")</f>
        <v>-0.10774331827004358</v>
      </c>
      <c r="E354" s="40">
        <f>IF($A354=2,IF(ISNUMBER(REGION!DU354-REGION!DU$4),REGION!DU354-REGION!DU$4,""),"")</f>
        <v>9.5970833979406089E-2</v>
      </c>
      <c r="F354" s="40">
        <f>IF($A354=2,IF(ISNUMBER(REGION!DV354-REGION!DV$4),REGION!DV354-REGION!DV$4,""),"")</f>
        <v>-0.11955830448579308</v>
      </c>
      <c r="G354" s="40">
        <f>IF($A354=2,IF(ISNUMBER(REGION!DW354-REGION!DW$4),REGION!DW354-REGION!DW$4,""),"")</f>
        <v>7.8841617982803314E-3</v>
      </c>
      <c r="H354" s="40">
        <f>IF($A354=2,IF(ISNUMBER(REGION!DX354-REGION!DX$4),REGION!DX354-REGION!DX$4,""),"")</f>
        <v>-3.2879610181983487E-2</v>
      </c>
      <c r="I354" s="41">
        <f>IF($A354=2,IF(ISNUMBER(REGION!DY354-REGION!DY$4),REGION!DY354-REGION!DY$4,""),"")</f>
        <v>-0.32765031639137421</v>
      </c>
      <c r="J354" s="44">
        <f t="shared" si="25"/>
        <v>2</v>
      </c>
      <c r="K354" s="1" t="str">
        <f t="shared" si="28"/>
        <v/>
      </c>
      <c r="M354" s="40">
        <f>IF($A354=2,IF(ISNUMBER(REGION!DT354-Ukraine!DT354),REGION!DT354-Ukraine!DT354,""),"")</f>
        <v>0.38654327599280158</v>
      </c>
      <c r="N354" s="40">
        <f>IF($A354=2,IF(ISNUMBER(REGION!DU354-Ukraine!DU354),REGION!DU354-Ukraine!DU354,""),"")</f>
        <v>-0.14748644817147261</v>
      </c>
      <c r="O354" s="40">
        <f>IF($A354=2,IF(ISNUMBER(REGION!DV354-Ukraine!DV354),REGION!DV354-Ukraine!DV354,""),"")</f>
        <v>-0.20677657967139362</v>
      </c>
      <c r="P354" s="40">
        <f>IF($A354=2,IF(ISNUMBER(REGION!DW354-Ukraine!DW354),REGION!DW354-Ukraine!DW354,""),"")</f>
        <v>5.8471362097838764E-2</v>
      </c>
      <c r="Q354" s="40">
        <f>IF($A354=2,IF(ISNUMBER(REGION!DX354-Ukraine!DX354),REGION!DX354-Ukraine!DX354,""),"")</f>
        <v>-0.18002312893168027</v>
      </c>
      <c r="R354" s="41">
        <f>IF($A354=2,IF(ISNUMBER(REGION!DY354-Ukraine!DY354),REGION!DY354-Ukraine!DY354,""),"")</f>
        <v>0.32610911002226795</v>
      </c>
      <c r="S354" s="44">
        <f t="shared" si="26"/>
        <v>2</v>
      </c>
      <c r="T354" s="1">
        <f t="shared" si="29"/>
        <v>0</v>
      </c>
      <c r="V354" s="1">
        <f t="shared" si="27"/>
        <v>0</v>
      </c>
      <c r="W354" s="40" t="str">
        <f>IF(V354&gt;1,Employment!$S354,"")</f>
        <v/>
      </c>
    </row>
    <row r="355" spans="1:23" ht="10.5" x14ac:dyDescent="0.25">
      <c r="A355" s="39">
        <f>'Industry selection'!C355</f>
        <v>2</v>
      </c>
      <c r="B355" s="2">
        <v>95.2</v>
      </c>
      <c r="C355" s="2" t="s">
        <v>724</v>
      </c>
      <c r="D355" s="40">
        <f>IF($A355=2,IF(ISNUMBER(REGION!DT355-REGION!DT$4),REGION!DT355-REGION!DT$4,""),"")</f>
        <v>-0.35808692922113483</v>
      </c>
      <c r="E355" s="40">
        <f>IF($A355=2,IF(ISNUMBER(REGION!DU355-REGION!DU$4),REGION!DU355-REGION!DU$4,""),"")</f>
        <v>-3.4042213953460854E-2</v>
      </c>
      <c r="F355" s="40">
        <f>IF($A355=2,IF(ISNUMBER(REGION!DV355-REGION!DV$4),REGION!DV355-REGION!DV$4,""),"")</f>
        <v>0.20455293115999806</v>
      </c>
      <c r="G355" s="40">
        <f>IF($A355=2,IF(ISNUMBER(REGION!DW355-REGION!DW$4),REGION!DW355-REGION!DW$4,""),"")</f>
        <v>-9.386712238536643E-2</v>
      </c>
      <c r="H355" s="40">
        <f>IF($A355=2,IF(ISNUMBER(REGION!DX355-REGION!DX$4),REGION!DX355-REGION!DX$4,""),"")</f>
        <v>0.13315742023135835</v>
      </c>
      <c r="I355" s="41">
        <f>IF($A355=2,IF(ISNUMBER(REGION!DY355-REGION!DY$4),REGION!DY355-REGION!DY$4,""),"")</f>
        <v>-0.62688379101353919</v>
      </c>
      <c r="J355" s="44">
        <f t="shared" si="25"/>
        <v>2</v>
      </c>
      <c r="K355" s="1" t="str">
        <f t="shared" si="28"/>
        <v/>
      </c>
      <c r="M355" s="40">
        <f>IF($A355=2,IF(ISNUMBER(REGION!DT355-Ukraine!DT355),REGION!DT355-Ukraine!DT355,""),"")</f>
        <v>1.9571140993355995E-2</v>
      </c>
      <c r="N355" s="40">
        <f>IF($A355=2,IF(ISNUMBER(REGION!DU355-Ukraine!DU355),REGION!DU355-Ukraine!DU355,""),"")</f>
        <v>-0.2446872833353575</v>
      </c>
      <c r="O355" s="40">
        <f>IF($A355=2,IF(ISNUMBER(REGION!DV355-Ukraine!DV355),REGION!DV355-Ukraine!DV355,""),"")</f>
        <v>0.40772399315924424</v>
      </c>
      <c r="P355" s="40">
        <f>IF($A355=2,IF(ISNUMBER(REGION!DW355-Ukraine!DW355),REGION!DW355-Ukraine!DW355,""),"")</f>
        <v>-0.1954703182851103</v>
      </c>
      <c r="Q355" s="40">
        <f>IF($A355=2,IF(ISNUMBER(REGION!DX355-Ukraine!DX355),REGION!DX355-Ukraine!DX355,""),"")</f>
        <v>-4.3531979726777692E-2</v>
      </c>
      <c r="R355" s="41">
        <f>IF($A355=2,IF(ISNUMBER(REGION!DY355-Ukraine!DY355),REGION!DY355-Ukraine!DY355,""),"")</f>
        <v>-9.8318086992102094E-2</v>
      </c>
      <c r="S355" s="44">
        <f t="shared" si="26"/>
        <v>2</v>
      </c>
      <c r="T355" s="1" t="str">
        <f t="shared" si="29"/>
        <v/>
      </c>
      <c r="V355" s="1">
        <f t="shared" si="27"/>
        <v>0</v>
      </c>
      <c r="W355" s="40" t="str">
        <f>IF(V355&gt;1,Employment!$S355,"")</f>
        <v/>
      </c>
    </row>
    <row r="356" spans="1:23" ht="10.5" x14ac:dyDescent="0.25">
      <c r="A356" s="39">
        <f>'Industry selection'!C356</f>
        <v>2</v>
      </c>
      <c r="B356" s="2">
        <v>96</v>
      </c>
      <c r="C356" s="2" t="s">
        <v>726</v>
      </c>
      <c r="D356" s="40">
        <f>IF($A356=2,IF(ISNUMBER(REGION!DT356-REGION!DT$4),REGION!DT356-REGION!DT$4,""),"")</f>
        <v>-6.3883776231971723E-2</v>
      </c>
      <c r="E356" s="40">
        <f>IF($A356=2,IF(ISNUMBER(REGION!DU356-REGION!DU$4),REGION!DU356-REGION!DU$4,""),"")</f>
        <v>-5.6655722211164994E-2</v>
      </c>
      <c r="F356" s="40">
        <f>IF($A356=2,IF(ISNUMBER(REGION!DV356-REGION!DV$4),REGION!DV356-REGION!DV$4,""),"")</f>
        <v>-0.17597768699656502</v>
      </c>
      <c r="G356" s="40">
        <f>IF($A356=2,IF(ISNUMBER(REGION!DW356-REGION!DW$4),REGION!DW356-REGION!DW$4,""),"")</f>
        <v>0.31466040409870222</v>
      </c>
      <c r="H356" s="40">
        <f>IF($A356=2,IF(ISNUMBER(REGION!DX356-REGION!DX$4),REGION!DX356-REGION!DX$4,""),"")</f>
        <v>0.18990527634771293</v>
      </c>
      <c r="I356" s="41">
        <f>IF($A356=2,IF(ISNUMBER(REGION!DY356-REGION!DY$4),REGION!DY356-REGION!DY$4,""),"")</f>
        <v>0.26631459340469243</v>
      </c>
      <c r="J356" s="44">
        <f t="shared" si="25"/>
        <v>2</v>
      </c>
      <c r="K356" s="1">
        <f t="shared" si="28"/>
        <v>0</v>
      </c>
      <c r="M356" s="40">
        <f>IF($A356=2,IF(ISNUMBER(REGION!DT356-Ukraine!DT356),REGION!DT356-Ukraine!DT356,""),"")</f>
        <v>0.1105861165297265</v>
      </c>
      <c r="N356" s="40">
        <f>IF($A356=2,IF(ISNUMBER(REGION!DU356-Ukraine!DU356),REGION!DU356-Ukraine!DU356,""),"")</f>
        <v>-6.1065755808201061E-2</v>
      </c>
      <c r="O356" s="40">
        <f>IF($A356=2,IF(ISNUMBER(REGION!DV356-Ukraine!DV356),REGION!DV356-Ukraine!DV356,""),"")</f>
        <v>-6.3359851869654316E-2</v>
      </c>
      <c r="P356" s="40">
        <f>IF($A356=2,IF(ISNUMBER(REGION!DW356-Ukraine!DW356),REGION!DW356-Ukraine!DW356,""),"")</f>
        <v>0.26543961999154497</v>
      </c>
      <c r="Q356" s="40">
        <f>IF($A356=2,IF(ISNUMBER(REGION!DX356-Ukraine!DX356),REGION!DX356-Ukraine!DX356,""),"")</f>
        <v>0.13991798073613504</v>
      </c>
      <c r="R356" s="41">
        <f>IF($A356=2,IF(ISNUMBER(REGION!DY356-Ukraine!DY356),REGION!DY356-Ukraine!DY356,""),"")</f>
        <v>0.70902906766129714</v>
      </c>
      <c r="S356" s="44">
        <f t="shared" si="26"/>
        <v>3</v>
      </c>
      <c r="T356" s="1">
        <f t="shared" si="29"/>
        <v>1</v>
      </c>
      <c r="V356" s="1">
        <f t="shared" si="27"/>
        <v>1</v>
      </c>
      <c r="W356" s="40" t="str">
        <f>IF(V356&gt;1,Employment!$S356,"")</f>
        <v/>
      </c>
    </row>
    <row r="1048576" spans="1:1" x14ac:dyDescent="0.2">
      <c r="A1048576" s="44">
        <v>1</v>
      </c>
    </row>
  </sheetData>
  <conditionalFormatting sqref="V5:V356">
    <cfRule type="cellIs" dxfId="21" priority="3" operator="equal">
      <formula>2</formula>
    </cfRule>
  </conditionalFormatting>
  <conditionalFormatting sqref="K5:K356">
    <cfRule type="cellIs" dxfId="20" priority="2" operator="equal">
      <formula>1</formula>
    </cfRule>
  </conditionalFormatting>
  <conditionalFormatting sqref="T5:T356">
    <cfRule type="cellIs" dxfId="19" priority="1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E25F5-C76D-49CB-AD38-BC952547EEF6}">
  <sheetPr>
    <tabColor rgb="FF00B050"/>
  </sheetPr>
  <dimension ref="A1:W1048576"/>
  <sheetViews>
    <sheetView zoomScale="85" zoomScaleNormal="85"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9.08984375" defaultRowHeight="10.5" x14ac:dyDescent="0.25"/>
  <cols>
    <col min="1" max="1" width="9.08984375" style="44"/>
    <col min="2" max="2" width="6" style="1" customWidth="1"/>
    <col min="3" max="3" width="23" style="1" customWidth="1"/>
    <col min="4" max="6" width="6.6328125" style="44" customWidth="1"/>
    <col min="7" max="7" width="6" style="7" customWidth="1"/>
    <col min="8" max="8" width="15.453125" style="7" customWidth="1"/>
    <col min="9" max="9" width="7.6328125" style="1" customWidth="1"/>
    <col min="10" max="10" width="4.6328125" style="60" customWidth="1"/>
    <col min="11" max="13" width="6.6328125" style="44" customWidth="1"/>
    <col min="14" max="14" width="6" style="7" customWidth="1"/>
    <col min="15" max="15" width="15.453125" style="7" customWidth="1"/>
    <col min="16" max="16" width="7.6328125" style="1" customWidth="1"/>
    <col min="17" max="17" width="4.6328125" style="60" customWidth="1"/>
    <col min="18" max="18" width="6.6328125" style="44" customWidth="1"/>
    <col min="19" max="19" width="6.6328125" style="7" customWidth="1"/>
    <col min="20" max="20" width="15.453125" style="7" customWidth="1"/>
    <col min="21" max="21" width="7.6328125" style="1" customWidth="1"/>
    <col min="22" max="16384" width="9.08984375" style="1"/>
  </cols>
  <sheetData>
    <row r="1" spans="1:23" s="42" customFormat="1" ht="57" customHeight="1" x14ac:dyDescent="0.25">
      <c r="A1" s="43" t="s">
        <v>1432</v>
      </c>
      <c r="D1" s="70" t="s">
        <v>1443</v>
      </c>
      <c r="E1" s="70" t="s">
        <v>2134</v>
      </c>
      <c r="F1" s="70" t="s">
        <v>1437</v>
      </c>
      <c r="G1" s="56"/>
      <c r="H1" s="56"/>
      <c r="I1" s="66" t="s">
        <v>1445</v>
      </c>
      <c r="J1" s="59"/>
      <c r="K1" s="70" t="s">
        <v>1451</v>
      </c>
      <c r="L1" s="70" t="s">
        <v>2135</v>
      </c>
      <c r="M1" s="70" t="s">
        <v>1437</v>
      </c>
      <c r="N1" s="56"/>
      <c r="O1" s="56"/>
      <c r="P1" s="66" t="s">
        <v>1445</v>
      </c>
      <c r="Q1" s="59"/>
      <c r="R1" s="70" t="s">
        <v>1455</v>
      </c>
      <c r="S1" s="56"/>
      <c r="T1" s="56"/>
      <c r="U1" s="66" t="s">
        <v>1445</v>
      </c>
    </row>
    <row r="2" spans="1:23" x14ac:dyDescent="0.25">
      <c r="A2" s="65">
        <f>COUNTIF(A5:A356,2)</f>
        <v>131</v>
      </c>
    </row>
    <row r="3" spans="1:23" x14ac:dyDescent="0.25">
      <c r="A3" s="39" t="s">
        <v>1442</v>
      </c>
      <c r="D3" s="47">
        <f>SUM(D5:D356)</f>
        <v>33</v>
      </c>
      <c r="E3" s="47">
        <f>SUM(E5:E356)</f>
        <v>16</v>
      </c>
      <c r="F3" s="71">
        <f>SUM(F5:F356)</f>
        <v>10</v>
      </c>
      <c r="G3" s="7" t="s">
        <v>1444</v>
      </c>
      <c r="H3" s="7" t="s">
        <v>44</v>
      </c>
      <c r="I3" s="41">
        <f>SUM(I5:I356)</f>
        <v>0.29794753834725007</v>
      </c>
      <c r="K3" s="47">
        <f>SUM(K5:K356)</f>
        <v>30</v>
      </c>
      <c r="L3" s="47">
        <f>SUM(L5:L356)</f>
        <v>19</v>
      </c>
      <c r="M3" s="71">
        <f>SUM(M5:M356)</f>
        <v>3</v>
      </c>
      <c r="N3" s="7" t="s">
        <v>1444</v>
      </c>
      <c r="O3" s="7" t="s">
        <v>44</v>
      </c>
      <c r="P3" s="41">
        <f>SUM(P5:P356)</f>
        <v>0.14534521680547399</v>
      </c>
      <c r="R3" s="47">
        <f>SUM(R5:R356)</f>
        <v>1</v>
      </c>
      <c r="S3" s="7" t="s">
        <v>1444</v>
      </c>
      <c r="T3" s="7" t="s">
        <v>44</v>
      </c>
      <c r="U3" s="41">
        <f>SUM(U5:U356)</f>
        <v>0.13656328426480543</v>
      </c>
      <c r="W3" s="42"/>
    </row>
    <row r="4" spans="1:23" s="48" customFormat="1" x14ac:dyDescent="0.25">
      <c r="A4" s="39">
        <v>1</v>
      </c>
      <c r="D4" s="72"/>
      <c r="E4" s="72"/>
      <c r="F4" s="72"/>
      <c r="G4" s="62"/>
      <c r="H4" s="62"/>
      <c r="J4" s="61"/>
      <c r="K4" s="72"/>
      <c r="L4" s="72"/>
      <c r="M4" s="72"/>
      <c r="N4" s="62"/>
      <c r="O4" s="62"/>
      <c r="Q4" s="61"/>
      <c r="R4" s="72"/>
      <c r="S4" s="62"/>
      <c r="T4" s="62"/>
    </row>
    <row r="5" spans="1:23" x14ac:dyDescent="0.25">
      <c r="A5" s="39" t="str">
        <f>'Industry selection'!C5</f>
        <v/>
      </c>
      <c r="B5" s="67" t="s">
        <v>8</v>
      </c>
      <c r="C5" s="67" t="s">
        <v>9</v>
      </c>
      <c r="D5" s="73" t="str">
        <f>IF(Employment!V5=2,1,"")</f>
        <v/>
      </c>
      <c r="E5" s="73" t="str">
        <f>IF(Wages!V5=2,1,"")</f>
        <v/>
      </c>
      <c r="F5" s="73" t="str">
        <f>IF(AND(D5=1,E5=1),1,"")</f>
        <v/>
      </c>
      <c r="G5" s="68" t="str">
        <f>IF(F5=1,$B5,"")</f>
        <v/>
      </c>
      <c r="H5" s="68" t="str">
        <f>IF(F5=1,$C5,"")</f>
        <v/>
      </c>
      <c r="I5" s="69" t="str">
        <f>IF(F5=1,Employment!$S5,"")</f>
        <v/>
      </c>
      <c r="K5" s="73" t="str">
        <f>IF('Employment - change'!V5=2,1,"")</f>
        <v/>
      </c>
      <c r="L5" s="73" t="str">
        <f>IF('Wages - change'!V5=2,1,"")</f>
        <v/>
      </c>
      <c r="M5" s="73" t="str">
        <f>IF(AND(K5=1,L5=1),1,"")</f>
        <v/>
      </c>
      <c r="N5" s="68" t="str">
        <f>IF(M5=1,$B5,"")</f>
        <v/>
      </c>
      <c r="O5" s="68" t="str">
        <f>IF(M5=1,$C5,"")</f>
        <v/>
      </c>
      <c r="P5" s="69" t="str">
        <f>IF(M5=1,Employment!$S5,"")</f>
        <v/>
      </c>
      <c r="R5" s="73" t="str">
        <f>IF(AND(F5=1,M5=1),1,"")</f>
        <v/>
      </c>
      <c r="S5" s="68" t="str">
        <f>IF(R5=1,$B5,"")</f>
        <v/>
      </c>
      <c r="T5" s="68" t="str">
        <f>IF(R5=1,$C5,"")</f>
        <v/>
      </c>
      <c r="U5" s="69" t="str">
        <f>IF(R5=1,Employment!$S5,"")</f>
        <v/>
      </c>
    </row>
    <row r="6" spans="1:23" x14ac:dyDescent="0.25">
      <c r="A6" s="39" t="str">
        <f>'Industry selection'!C6</f>
        <v/>
      </c>
      <c r="B6" s="67">
        <v>1</v>
      </c>
      <c r="C6" s="67" t="s">
        <v>11</v>
      </c>
      <c r="D6" s="73" t="str">
        <f>IF(Employment!V6=2,1,"")</f>
        <v/>
      </c>
      <c r="E6" s="73" t="str">
        <f>IF(Wages!V6=2,1,"")</f>
        <v/>
      </c>
      <c r="F6" s="73" t="str">
        <f t="shared" ref="F6:F69" si="0">IF(AND(D6=1,E6=1),1,"")</f>
        <v/>
      </c>
      <c r="G6" s="68" t="str">
        <f t="shared" ref="G6:G69" si="1">IF(F6=1,$B6,"")</f>
        <v/>
      </c>
      <c r="H6" s="68" t="str">
        <f t="shared" ref="H6:H69" si="2">IF(F6=1,$C6,"")</f>
        <v/>
      </c>
      <c r="I6" s="69" t="str">
        <f>IF(F6=1,Employment!$S6,"")</f>
        <v/>
      </c>
      <c r="K6" s="73" t="str">
        <f>IF('Employment - change'!V6=2,1,"")</f>
        <v/>
      </c>
      <c r="L6" s="73" t="str">
        <f>IF('Wages - change'!V6=2,1,"")</f>
        <v/>
      </c>
      <c r="M6" s="73" t="str">
        <f t="shared" ref="M6:M69" si="3">IF(AND(K6=1,L6=1),1,"")</f>
        <v/>
      </c>
      <c r="N6" s="68" t="str">
        <f t="shared" ref="N6:N69" si="4">IF(M6=1,$B6,"")</f>
        <v/>
      </c>
      <c r="O6" s="68" t="str">
        <f t="shared" ref="O6:O69" si="5">IF(M6=1,$C6,"")</f>
        <v/>
      </c>
      <c r="P6" s="69" t="str">
        <f>IF(M6=1,Employment!$S6,"")</f>
        <v/>
      </c>
      <c r="R6" s="73" t="str">
        <f t="shared" ref="R6:R69" si="6">IF(AND(F6=1,M6=1),1,"")</f>
        <v/>
      </c>
      <c r="S6" s="68" t="str">
        <f t="shared" ref="S6:S69" si="7">IF(R6=1,$B6,"")</f>
        <v/>
      </c>
      <c r="T6" s="68" t="str">
        <f t="shared" ref="T6:T69" si="8">IF(R6=1,$C6,"")</f>
        <v/>
      </c>
      <c r="U6" s="69" t="str">
        <f>IF(R6=1,Employment!$S6,"")</f>
        <v/>
      </c>
    </row>
    <row r="7" spans="1:23" x14ac:dyDescent="0.25">
      <c r="A7" s="39">
        <f>'Industry selection'!C7</f>
        <v>2</v>
      </c>
      <c r="B7" s="67">
        <v>1.1000000000000001</v>
      </c>
      <c r="C7" s="67" t="s">
        <v>13</v>
      </c>
      <c r="D7" s="73">
        <f>IF(Employment!V7=2,1,"")</f>
        <v>1</v>
      </c>
      <c r="E7" s="73">
        <f>IF(Wages!V7=2,1,"")</f>
        <v>1</v>
      </c>
      <c r="F7" s="73">
        <f t="shared" si="0"/>
        <v>1</v>
      </c>
      <c r="G7" s="68">
        <f t="shared" si="1"/>
        <v>1.1000000000000001</v>
      </c>
      <c r="H7" s="68" t="str">
        <f t="shared" si="2"/>
        <v>Growing of non-perennial crops</v>
      </c>
      <c r="I7" s="69">
        <f>IF(F7=1,Employment!$S7,"")</f>
        <v>0.13656328426480543</v>
      </c>
      <c r="K7" s="73">
        <f>IF('Employment - change'!V7=2,1,"")</f>
        <v>1</v>
      </c>
      <c r="L7" s="73">
        <f>IF('Wages - change'!V7=2,1,"")</f>
        <v>1</v>
      </c>
      <c r="M7" s="73">
        <f t="shared" si="3"/>
        <v>1</v>
      </c>
      <c r="N7" s="68">
        <f t="shared" si="4"/>
        <v>1.1000000000000001</v>
      </c>
      <c r="O7" s="68" t="str">
        <f t="shared" si="5"/>
        <v>Growing of non-perennial crops</v>
      </c>
      <c r="P7" s="69">
        <f>IF(M7=1,Employment!$S7,"")</f>
        <v>0.13656328426480543</v>
      </c>
      <c r="R7" s="73">
        <f t="shared" si="6"/>
        <v>1</v>
      </c>
      <c r="S7" s="68">
        <f t="shared" si="7"/>
        <v>1.1000000000000001</v>
      </c>
      <c r="T7" s="68" t="str">
        <f t="shared" si="8"/>
        <v>Growing of non-perennial crops</v>
      </c>
      <c r="U7" s="69">
        <f>IF(R7=1,Employment!$S7,"")</f>
        <v>0.13656328426480543</v>
      </c>
    </row>
    <row r="8" spans="1:23" x14ac:dyDescent="0.25">
      <c r="A8" s="39">
        <f>'Industry selection'!C8</f>
        <v>2</v>
      </c>
      <c r="B8" s="67">
        <v>1.2</v>
      </c>
      <c r="C8" s="67" t="s">
        <v>15</v>
      </c>
      <c r="D8" s="73" t="str">
        <f>IF(Employment!V8=2,1,"")</f>
        <v/>
      </c>
      <c r="E8" s="73" t="str">
        <f>IF(Wages!V8=2,1,"")</f>
        <v/>
      </c>
      <c r="F8" s="73" t="str">
        <f t="shared" si="0"/>
        <v/>
      </c>
      <c r="G8" s="68" t="str">
        <f t="shared" si="1"/>
        <v/>
      </c>
      <c r="H8" s="68" t="str">
        <f t="shared" si="2"/>
        <v/>
      </c>
      <c r="I8" s="69" t="str">
        <f>IF(F8=1,Employment!$S8,"")</f>
        <v/>
      </c>
      <c r="K8" s="73" t="str">
        <f>IF('Employment - change'!V8=2,1,"")</f>
        <v/>
      </c>
      <c r="L8" s="73" t="str">
        <f>IF('Wages - change'!V8=2,1,"")</f>
        <v/>
      </c>
      <c r="M8" s="73" t="str">
        <f t="shared" si="3"/>
        <v/>
      </c>
      <c r="N8" s="68" t="str">
        <f t="shared" si="4"/>
        <v/>
      </c>
      <c r="O8" s="68" t="str">
        <f t="shared" si="5"/>
        <v/>
      </c>
      <c r="P8" s="69" t="str">
        <f>IF(M8=1,Employment!$S8,"")</f>
        <v/>
      </c>
      <c r="R8" s="73" t="str">
        <f t="shared" si="6"/>
        <v/>
      </c>
      <c r="S8" s="68" t="str">
        <f t="shared" si="7"/>
        <v/>
      </c>
      <c r="T8" s="68" t="str">
        <f t="shared" si="8"/>
        <v/>
      </c>
      <c r="U8" s="69" t="str">
        <f>IF(R8=1,Employment!$S8,"")</f>
        <v/>
      </c>
    </row>
    <row r="9" spans="1:23" x14ac:dyDescent="0.25">
      <c r="A9" s="39">
        <f>'Industry selection'!C9</f>
        <v>1</v>
      </c>
      <c r="B9" s="67">
        <v>1.3</v>
      </c>
      <c r="C9" s="67" t="s">
        <v>17</v>
      </c>
      <c r="D9" s="73" t="str">
        <f>IF(Employment!V9=2,1,"")</f>
        <v/>
      </c>
      <c r="E9" s="73" t="str">
        <f>IF(Wages!V9=2,1,"")</f>
        <v/>
      </c>
      <c r="F9" s="73" t="str">
        <f t="shared" si="0"/>
        <v/>
      </c>
      <c r="G9" s="68" t="str">
        <f t="shared" si="1"/>
        <v/>
      </c>
      <c r="H9" s="68" t="str">
        <f t="shared" si="2"/>
        <v/>
      </c>
      <c r="I9" s="69" t="str">
        <f>IF(F9=1,Employment!$S9,"")</f>
        <v/>
      </c>
      <c r="K9" s="73" t="str">
        <f>IF('Employment - change'!V9=2,1,"")</f>
        <v/>
      </c>
      <c r="L9" s="73" t="str">
        <f>IF('Wages - change'!V9=2,1,"")</f>
        <v/>
      </c>
      <c r="M9" s="73" t="str">
        <f t="shared" si="3"/>
        <v/>
      </c>
      <c r="N9" s="68" t="str">
        <f t="shared" si="4"/>
        <v/>
      </c>
      <c r="O9" s="68" t="str">
        <f t="shared" si="5"/>
        <v/>
      </c>
      <c r="P9" s="69" t="str">
        <f>IF(M9=1,Employment!$S9,"")</f>
        <v/>
      </c>
      <c r="R9" s="73" t="str">
        <f t="shared" si="6"/>
        <v/>
      </c>
      <c r="S9" s="68" t="str">
        <f t="shared" si="7"/>
        <v/>
      </c>
      <c r="T9" s="68" t="str">
        <f t="shared" si="8"/>
        <v/>
      </c>
      <c r="U9" s="69" t="str">
        <f>IF(R9=1,Employment!$S9,"")</f>
        <v/>
      </c>
    </row>
    <row r="10" spans="1:23" x14ac:dyDescent="0.25">
      <c r="A10" s="39">
        <f>'Industry selection'!C10</f>
        <v>2</v>
      </c>
      <c r="B10" s="67">
        <v>1.4</v>
      </c>
      <c r="C10" s="67" t="s">
        <v>19</v>
      </c>
      <c r="D10" s="73" t="str">
        <f>IF(Employment!V10=2,1,"")</f>
        <v/>
      </c>
      <c r="E10" s="73" t="str">
        <f>IF(Wages!V10=2,1,"")</f>
        <v/>
      </c>
      <c r="F10" s="73" t="str">
        <f t="shared" si="0"/>
        <v/>
      </c>
      <c r="G10" s="68" t="str">
        <f t="shared" si="1"/>
        <v/>
      </c>
      <c r="H10" s="68" t="str">
        <f t="shared" si="2"/>
        <v/>
      </c>
      <c r="I10" s="69" t="str">
        <f>IF(F10=1,Employment!$S10,"")</f>
        <v/>
      </c>
      <c r="K10" s="73" t="str">
        <f>IF('Employment - change'!V10=2,1,"")</f>
        <v/>
      </c>
      <c r="L10" s="73">
        <f>IF('Wages - change'!V10=2,1,"")</f>
        <v>1</v>
      </c>
      <c r="M10" s="73" t="str">
        <f t="shared" si="3"/>
        <v/>
      </c>
      <c r="N10" s="68" t="str">
        <f t="shared" si="4"/>
        <v/>
      </c>
      <c r="O10" s="68" t="str">
        <f t="shared" si="5"/>
        <v/>
      </c>
      <c r="P10" s="69" t="str">
        <f>IF(M10=1,Employment!$S10,"")</f>
        <v/>
      </c>
      <c r="R10" s="73" t="str">
        <f t="shared" si="6"/>
        <v/>
      </c>
      <c r="S10" s="68" t="str">
        <f t="shared" si="7"/>
        <v/>
      </c>
      <c r="T10" s="68" t="str">
        <f t="shared" si="8"/>
        <v/>
      </c>
      <c r="U10" s="69" t="str">
        <f>IF(R10=1,Employment!$S10,"")</f>
        <v/>
      </c>
    </row>
    <row r="11" spans="1:23" x14ac:dyDescent="0.25">
      <c r="A11" s="39">
        <f>'Industry selection'!C11</f>
        <v>2</v>
      </c>
      <c r="B11" s="67">
        <v>1.5</v>
      </c>
      <c r="C11" s="67" t="s">
        <v>21</v>
      </c>
      <c r="D11" s="73" t="str">
        <f>IF(Employment!V11=2,1,"")</f>
        <v/>
      </c>
      <c r="E11" s="73" t="str">
        <f>IF(Wages!V11=2,1,"")</f>
        <v/>
      </c>
      <c r="F11" s="73" t="str">
        <f t="shared" si="0"/>
        <v/>
      </c>
      <c r="G11" s="68" t="str">
        <f t="shared" si="1"/>
        <v/>
      </c>
      <c r="H11" s="68" t="str">
        <f t="shared" si="2"/>
        <v/>
      </c>
      <c r="I11" s="69" t="str">
        <f>IF(F11=1,Employment!$S11,"")</f>
        <v/>
      </c>
      <c r="K11" s="73" t="str">
        <f>IF('Employment - change'!V11=2,1,"")</f>
        <v/>
      </c>
      <c r="L11" s="73" t="str">
        <f>IF('Wages - change'!V11=2,1,"")</f>
        <v/>
      </c>
      <c r="M11" s="73" t="str">
        <f t="shared" si="3"/>
        <v/>
      </c>
      <c r="N11" s="68" t="str">
        <f t="shared" si="4"/>
        <v/>
      </c>
      <c r="O11" s="68" t="str">
        <f t="shared" si="5"/>
        <v/>
      </c>
      <c r="P11" s="69" t="str">
        <f>IF(M11=1,Employment!$S11,"")</f>
        <v/>
      </c>
      <c r="R11" s="73" t="str">
        <f t="shared" si="6"/>
        <v/>
      </c>
      <c r="S11" s="68" t="str">
        <f t="shared" si="7"/>
        <v/>
      </c>
      <c r="T11" s="68" t="str">
        <f t="shared" si="8"/>
        <v/>
      </c>
      <c r="U11" s="69" t="str">
        <f>IF(R11=1,Employment!$S11,"")</f>
        <v/>
      </c>
    </row>
    <row r="12" spans="1:23" x14ac:dyDescent="0.25">
      <c r="A12" s="39">
        <f>'Industry selection'!C12</f>
        <v>2</v>
      </c>
      <c r="B12" s="67">
        <v>1.6</v>
      </c>
      <c r="C12" s="67" t="s">
        <v>23</v>
      </c>
      <c r="D12" s="73">
        <f>IF(Employment!V12=2,1,"")</f>
        <v>1</v>
      </c>
      <c r="E12" s="73">
        <f>IF(Wages!V12=2,1,"")</f>
        <v>1</v>
      </c>
      <c r="F12" s="73">
        <f t="shared" si="0"/>
        <v>1</v>
      </c>
      <c r="G12" s="68">
        <f t="shared" si="1"/>
        <v>1.6</v>
      </c>
      <c r="H12" s="68" t="str">
        <f t="shared" si="2"/>
        <v>Support activities to agriculture and post-harvest crop activities</v>
      </c>
      <c r="I12" s="69">
        <f>IF(F12=1,Employment!$S12,"")</f>
        <v>1.5088113627125128E-2</v>
      </c>
      <c r="K12" s="73" t="str">
        <f>IF('Employment - change'!V12=2,1,"")</f>
        <v/>
      </c>
      <c r="L12" s="73">
        <f>IF('Wages - change'!V12=2,1,"")</f>
        <v>1</v>
      </c>
      <c r="M12" s="73" t="str">
        <f t="shared" si="3"/>
        <v/>
      </c>
      <c r="N12" s="68" t="str">
        <f t="shared" si="4"/>
        <v/>
      </c>
      <c r="O12" s="68" t="str">
        <f t="shared" si="5"/>
        <v/>
      </c>
      <c r="P12" s="69" t="str">
        <f>IF(M12=1,Employment!$S12,"")</f>
        <v/>
      </c>
      <c r="R12" s="73" t="str">
        <f t="shared" si="6"/>
        <v/>
      </c>
      <c r="S12" s="68" t="str">
        <f t="shared" si="7"/>
        <v/>
      </c>
      <c r="T12" s="68" t="str">
        <f t="shared" si="8"/>
        <v/>
      </c>
      <c r="U12" s="69" t="str">
        <f>IF(R12=1,Employment!$S12,"")</f>
        <v/>
      </c>
    </row>
    <row r="13" spans="1:23" x14ac:dyDescent="0.25">
      <c r="A13" s="39">
        <f>'Industry selection'!C13</f>
        <v>1</v>
      </c>
      <c r="B13" s="67">
        <v>1.7</v>
      </c>
      <c r="C13" s="67" t="s">
        <v>25</v>
      </c>
      <c r="D13" s="73" t="str">
        <f>IF(Employment!V13=2,1,"")</f>
        <v/>
      </c>
      <c r="E13" s="73" t="str">
        <f>IF(Wages!V13=2,1,"")</f>
        <v/>
      </c>
      <c r="F13" s="73" t="str">
        <f t="shared" si="0"/>
        <v/>
      </c>
      <c r="G13" s="68" t="str">
        <f t="shared" si="1"/>
        <v/>
      </c>
      <c r="H13" s="68" t="str">
        <f t="shared" si="2"/>
        <v/>
      </c>
      <c r="I13" s="69" t="str">
        <f>IF(F13=1,Employment!$S13,"")</f>
        <v/>
      </c>
      <c r="K13" s="73" t="str">
        <f>IF('Employment - change'!V13=2,1,"")</f>
        <v/>
      </c>
      <c r="L13" s="73" t="str">
        <f>IF('Wages - change'!V13=2,1,"")</f>
        <v/>
      </c>
      <c r="M13" s="73" t="str">
        <f t="shared" si="3"/>
        <v/>
      </c>
      <c r="N13" s="68" t="str">
        <f t="shared" si="4"/>
        <v/>
      </c>
      <c r="O13" s="68" t="str">
        <f t="shared" si="5"/>
        <v/>
      </c>
      <c r="P13" s="69" t="str">
        <f>IF(M13=1,Employment!$S13,"")</f>
        <v/>
      </c>
      <c r="R13" s="73" t="str">
        <f t="shared" si="6"/>
        <v/>
      </c>
      <c r="S13" s="68" t="str">
        <f t="shared" si="7"/>
        <v/>
      </c>
      <c r="T13" s="68" t="str">
        <f t="shared" si="8"/>
        <v/>
      </c>
      <c r="U13" s="69" t="str">
        <f>IF(R13=1,Employment!$S13,"")</f>
        <v/>
      </c>
    </row>
    <row r="14" spans="1:23" x14ac:dyDescent="0.25">
      <c r="A14" s="39" t="str">
        <f>'Industry selection'!C14</f>
        <v/>
      </c>
      <c r="B14" s="67">
        <v>2</v>
      </c>
      <c r="C14" s="67" t="s">
        <v>27</v>
      </c>
      <c r="D14" s="73" t="str">
        <f>IF(Employment!V14=2,1,"")</f>
        <v/>
      </c>
      <c r="E14" s="73" t="str">
        <f>IF(Wages!V14=2,1,"")</f>
        <v/>
      </c>
      <c r="F14" s="73" t="str">
        <f t="shared" si="0"/>
        <v/>
      </c>
      <c r="G14" s="68" t="str">
        <f t="shared" si="1"/>
        <v/>
      </c>
      <c r="H14" s="68" t="str">
        <f t="shared" si="2"/>
        <v/>
      </c>
      <c r="I14" s="69" t="str">
        <f>IF(F14=1,Employment!$S14,"")</f>
        <v/>
      </c>
      <c r="K14" s="73" t="str">
        <f>IF('Employment - change'!V14=2,1,"")</f>
        <v/>
      </c>
      <c r="L14" s="73" t="str">
        <f>IF('Wages - change'!V14=2,1,"")</f>
        <v/>
      </c>
      <c r="M14" s="73" t="str">
        <f t="shared" si="3"/>
        <v/>
      </c>
      <c r="N14" s="68" t="str">
        <f t="shared" si="4"/>
        <v/>
      </c>
      <c r="O14" s="68" t="str">
        <f t="shared" si="5"/>
        <v/>
      </c>
      <c r="P14" s="69" t="str">
        <f>IF(M14=1,Employment!$S14,"")</f>
        <v/>
      </c>
      <c r="R14" s="73" t="str">
        <f t="shared" si="6"/>
        <v/>
      </c>
      <c r="S14" s="68" t="str">
        <f t="shared" si="7"/>
        <v/>
      </c>
      <c r="T14" s="68" t="str">
        <f t="shared" si="8"/>
        <v/>
      </c>
      <c r="U14" s="69" t="str">
        <f>IF(R14=1,Employment!$S14,"")</f>
        <v/>
      </c>
    </row>
    <row r="15" spans="1:23" x14ac:dyDescent="0.25">
      <c r="A15" s="39">
        <f>'Industry selection'!C15</f>
        <v>2</v>
      </c>
      <c r="B15" s="67">
        <v>2.1</v>
      </c>
      <c r="C15" s="67" t="s">
        <v>29</v>
      </c>
      <c r="D15" s="73">
        <f>IF(Employment!V15=2,1,"")</f>
        <v>1</v>
      </c>
      <c r="E15" s="73">
        <f>IF(Wages!V15=2,1,"")</f>
        <v>1</v>
      </c>
      <c r="F15" s="73">
        <f t="shared" si="0"/>
        <v>1</v>
      </c>
      <c r="G15" s="68">
        <f t="shared" si="1"/>
        <v>2.1</v>
      </c>
      <c r="H15" s="68" t="str">
        <f t="shared" si="2"/>
        <v>Silviculture and other forestry activities</v>
      </c>
      <c r="I15" s="69">
        <f>IF(F15=1,Employment!$S15,"")</f>
        <v>4.3130049370352945E-3</v>
      </c>
      <c r="K15" s="73" t="str">
        <f>IF('Employment - change'!V15=2,1,"")</f>
        <v/>
      </c>
      <c r="L15" s="73" t="str">
        <f>IF('Wages - change'!V15=2,1,"")</f>
        <v/>
      </c>
      <c r="M15" s="73" t="str">
        <f t="shared" si="3"/>
        <v/>
      </c>
      <c r="N15" s="68" t="str">
        <f t="shared" si="4"/>
        <v/>
      </c>
      <c r="O15" s="68" t="str">
        <f t="shared" si="5"/>
        <v/>
      </c>
      <c r="P15" s="69" t="str">
        <f>IF(M15=1,Employment!$S15,"")</f>
        <v/>
      </c>
      <c r="R15" s="73" t="str">
        <f t="shared" si="6"/>
        <v/>
      </c>
      <c r="S15" s="68" t="str">
        <f t="shared" si="7"/>
        <v/>
      </c>
      <c r="T15" s="68" t="str">
        <f t="shared" si="8"/>
        <v/>
      </c>
      <c r="U15" s="69" t="str">
        <f>IF(R15=1,Employment!$S15,"")</f>
        <v/>
      </c>
    </row>
    <row r="16" spans="1:23" x14ac:dyDescent="0.25">
      <c r="A16" s="39">
        <f>'Industry selection'!C16</f>
        <v>2</v>
      </c>
      <c r="B16" s="67">
        <v>2.2000000000000002</v>
      </c>
      <c r="C16" s="67" t="s">
        <v>31</v>
      </c>
      <c r="D16" s="73">
        <f>IF(Employment!V16=2,1,"")</f>
        <v>1</v>
      </c>
      <c r="E16" s="73" t="str">
        <f>IF(Wages!V16=2,1,"")</f>
        <v/>
      </c>
      <c r="F16" s="73" t="str">
        <f t="shared" si="0"/>
        <v/>
      </c>
      <c r="G16" s="68" t="str">
        <f t="shared" si="1"/>
        <v/>
      </c>
      <c r="H16" s="68" t="str">
        <f t="shared" si="2"/>
        <v/>
      </c>
      <c r="I16" s="69" t="str">
        <f>IF(F16=1,Employment!$S16,"")</f>
        <v/>
      </c>
      <c r="K16" s="73">
        <f>IF('Employment - change'!V16=2,1,"")</f>
        <v>1</v>
      </c>
      <c r="L16" s="73" t="str">
        <f>IF('Wages - change'!V16=2,1,"")</f>
        <v/>
      </c>
      <c r="M16" s="73" t="str">
        <f t="shared" si="3"/>
        <v/>
      </c>
      <c r="N16" s="68" t="str">
        <f t="shared" si="4"/>
        <v/>
      </c>
      <c r="O16" s="68" t="str">
        <f t="shared" si="5"/>
        <v/>
      </c>
      <c r="P16" s="69" t="str">
        <f>IF(M16=1,Employment!$S16,"")</f>
        <v/>
      </c>
      <c r="R16" s="73" t="str">
        <f t="shared" si="6"/>
        <v/>
      </c>
      <c r="S16" s="68" t="str">
        <f t="shared" si="7"/>
        <v/>
      </c>
      <c r="T16" s="68" t="str">
        <f t="shared" si="8"/>
        <v/>
      </c>
      <c r="U16" s="69" t="str">
        <f>IF(R16=1,Employment!$S16,"")</f>
        <v/>
      </c>
    </row>
    <row r="17" spans="1:21" x14ac:dyDescent="0.25">
      <c r="A17" s="39">
        <f>'Industry selection'!C17</f>
        <v>1</v>
      </c>
      <c r="B17" s="67">
        <v>2.2999999999999998</v>
      </c>
      <c r="C17" s="67" t="s">
        <v>33</v>
      </c>
      <c r="D17" s="73" t="str">
        <f>IF(Employment!V17=2,1,"")</f>
        <v/>
      </c>
      <c r="E17" s="73" t="str">
        <f>IF(Wages!V17=2,1,"")</f>
        <v/>
      </c>
      <c r="F17" s="73" t="str">
        <f t="shared" si="0"/>
        <v/>
      </c>
      <c r="G17" s="68" t="str">
        <f t="shared" si="1"/>
        <v/>
      </c>
      <c r="H17" s="68" t="str">
        <f t="shared" si="2"/>
        <v/>
      </c>
      <c r="I17" s="69" t="str">
        <f>IF(F17=1,Employment!$S17,"")</f>
        <v/>
      </c>
      <c r="K17" s="73" t="str">
        <f>IF('Employment - change'!V17=2,1,"")</f>
        <v/>
      </c>
      <c r="L17" s="73" t="str">
        <f>IF('Wages - change'!V17=2,1,"")</f>
        <v/>
      </c>
      <c r="M17" s="73" t="str">
        <f t="shared" si="3"/>
        <v/>
      </c>
      <c r="N17" s="68" t="str">
        <f t="shared" si="4"/>
        <v/>
      </c>
      <c r="O17" s="68" t="str">
        <f t="shared" si="5"/>
        <v/>
      </c>
      <c r="P17" s="69" t="str">
        <f>IF(M17=1,Employment!$S17,"")</f>
        <v/>
      </c>
      <c r="R17" s="73" t="str">
        <f t="shared" si="6"/>
        <v/>
      </c>
      <c r="S17" s="68" t="str">
        <f t="shared" si="7"/>
        <v/>
      </c>
      <c r="T17" s="68" t="str">
        <f t="shared" si="8"/>
        <v/>
      </c>
      <c r="U17" s="69" t="str">
        <f>IF(R17=1,Employment!$S17,"")</f>
        <v/>
      </c>
    </row>
    <row r="18" spans="1:21" x14ac:dyDescent="0.25">
      <c r="A18" s="39">
        <f>'Industry selection'!C18</f>
        <v>2</v>
      </c>
      <c r="B18" s="67">
        <v>2.4</v>
      </c>
      <c r="C18" s="67" t="s">
        <v>35</v>
      </c>
      <c r="D18" s="73" t="str">
        <f>IF(Employment!V18=2,1,"")</f>
        <v/>
      </c>
      <c r="E18" s="73" t="str">
        <f>IF(Wages!V18=2,1,"")</f>
        <v/>
      </c>
      <c r="F18" s="73" t="str">
        <f t="shared" si="0"/>
        <v/>
      </c>
      <c r="G18" s="68" t="str">
        <f t="shared" si="1"/>
        <v/>
      </c>
      <c r="H18" s="68" t="str">
        <f t="shared" si="2"/>
        <v/>
      </c>
      <c r="I18" s="69" t="str">
        <f>IF(F18=1,Employment!$S18,"")</f>
        <v/>
      </c>
      <c r="K18" s="73" t="str">
        <f>IF('Employment - change'!V18=2,1,"")</f>
        <v/>
      </c>
      <c r="L18" s="73" t="str">
        <f>IF('Wages - change'!V18=2,1,"")</f>
        <v/>
      </c>
      <c r="M18" s="73" t="str">
        <f t="shared" si="3"/>
        <v/>
      </c>
      <c r="N18" s="68" t="str">
        <f t="shared" si="4"/>
        <v/>
      </c>
      <c r="O18" s="68" t="str">
        <f t="shared" si="5"/>
        <v/>
      </c>
      <c r="P18" s="69" t="str">
        <f>IF(M18=1,Employment!$S18,"")</f>
        <v/>
      </c>
      <c r="R18" s="73" t="str">
        <f t="shared" si="6"/>
        <v/>
      </c>
      <c r="S18" s="68" t="str">
        <f t="shared" si="7"/>
        <v/>
      </c>
      <c r="T18" s="68" t="str">
        <f t="shared" si="8"/>
        <v/>
      </c>
      <c r="U18" s="69" t="str">
        <f>IF(R18=1,Employment!$S18,"")</f>
        <v/>
      </c>
    </row>
    <row r="19" spans="1:21" x14ac:dyDescent="0.25">
      <c r="A19" s="39">
        <f>'Industry selection'!C19</f>
        <v>2</v>
      </c>
      <c r="B19" s="67">
        <v>3</v>
      </c>
      <c r="C19" s="67" t="s">
        <v>37</v>
      </c>
      <c r="D19" s="73" t="str">
        <f>IF(Employment!V19=2,1,"")</f>
        <v/>
      </c>
      <c r="E19" s="73" t="str">
        <f>IF(Wages!V19=2,1,"")</f>
        <v/>
      </c>
      <c r="F19" s="73" t="str">
        <f t="shared" si="0"/>
        <v/>
      </c>
      <c r="G19" s="68" t="str">
        <f t="shared" si="1"/>
        <v/>
      </c>
      <c r="H19" s="68" t="str">
        <f t="shared" si="2"/>
        <v/>
      </c>
      <c r="I19" s="69" t="str">
        <f>IF(F19=1,Employment!$S19,"")</f>
        <v/>
      </c>
      <c r="K19" s="73" t="str">
        <f>IF('Employment - change'!V19=2,1,"")</f>
        <v/>
      </c>
      <c r="L19" s="73" t="str">
        <f>IF('Wages - change'!V19=2,1,"")</f>
        <v/>
      </c>
      <c r="M19" s="73" t="str">
        <f t="shared" si="3"/>
        <v/>
      </c>
      <c r="N19" s="68" t="str">
        <f t="shared" si="4"/>
        <v/>
      </c>
      <c r="O19" s="68" t="str">
        <f t="shared" si="5"/>
        <v/>
      </c>
      <c r="P19" s="69" t="str">
        <f>IF(M19=1,Employment!$S19,"")</f>
        <v/>
      </c>
      <c r="R19" s="73" t="str">
        <f t="shared" si="6"/>
        <v/>
      </c>
      <c r="S19" s="68" t="str">
        <f t="shared" si="7"/>
        <v/>
      </c>
      <c r="T19" s="68" t="str">
        <f t="shared" si="8"/>
        <v/>
      </c>
      <c r="U19" s="69" t="str">
        <f>IF(R19=1,Employment!$S19,"")</f>
        <v/>
      </c>
    </row>
    <row r="20" spans="1:21" x14ac:dyDescent="0.25">
      <c r="A20" s="39">
        <f>'Industry selection'!C20</f>
        <v>1</v>
      </c>
      <c r="B20" s="67">
        <v>3.1</v>
      </c>
      <c r="C20" s="67" t="s">
        <v>39</v>
      </c>
      <c r="D20" s="73" t="str">
        <f>IF(Employment!V20=2,1,"")</f>
        <v/>
      </c>
      <c r="E20" s="73" t="str">
        <f>IF(Wages!V20=2,1,"")</f>
        <v/>
      </c>
      <c r="F20" s="73" t="str">
        <f t="shared" si="0"/>
        <v/>
      </c>
      <c r="G20" s="68" t="str">
        <f t="shared" si="1"/>
        <v/>
      </c>
      <c r="H20" s="68" t="str">
        <f t="shared" si="2"/>
        <v/>
      </c>
      <c r="I20" s="69" t="str">
        <f>IF(F20=1,Employment!$S20,"")</f>
        <v/>
      </c>
      <c r="K20" s="73" t="str">
        <f>IF('Employment - change'!V20=2,1,"")</f>
        <v/>
      </c>
      <c r="L20" s="73" t="str">
        <f>IF('Wages - change'!V20=2,1,"")</f>
        <v/>
      </c>
      <c r="M20" s="73" t="str">
        <f t="shared" si="3"/>
        <v/>
      </c>
      <c r="N20" s="68" t="str">
        <f t="shared" si="4"/>
        <v/>
      </c>
      <c r="O20" s="68" t="str">
        <f t="shared" si="5"/>
        <v/>
      </c>
      <c r="P20" s="69" t="str">
        <f>IF(M20=1,Employment!$S20,"")</f>
        <v/>
      </c>
      <c r="R20" s="73" t="str">
        <f t="shared" si="6"/>
        <v/>
      </c>
      <c r="S20" s="68" t="str">
        <f t="shared" si="7"/>
        <v/>
      </c>
      <c r="T20" s="68" t="str">
        <f t="shared" si="8"/>
        <v/>
      </c>
      <c r="U20" s="69" t="str">
        <f>IF(R20=1,Employment!$S20,"")</f>
        <v/>
      </c>
    </row>
    <row r="21" spans="1:21" x14ac:dyDescent="0.25">
      <c r="A21" s="39">
        <f>'Industry selection'!C21</f>
        <v>1</v>
      </c>
      <c r="B21" s="67">
        <v>3.2</v>
      </c>
      <c r="C21" s="67" t="s">
        <v>41</v>
      </c>
      <c r="D21" s="73" t="str">
        <f>IF(Employment!V21=2,1,"")</f>
        <v/>
      </c>
      <c r="E21" s="73" t="str">
        <f>IF(Wages!V21=2,1,"")</f>
        <v/>
      </c>
      <c r="F21" s="73" t="str">
        <f t="shared" si="0"/>
        <v/>
      </c>
      <c r="G21" s="68" t="str">
        <f t="shared" si="1"/>
        <v/>
      </c>
      <c r="H21" s="68" t="str">
        <f t="shared" si="2"/>
        <v/>
      </c>
      <c r="I21" s="69" t="str">
        <f>IF(F21=1,Employment!$S21,"")</f>
        <v/>
      </c>
      <c r="K21" s="73" t="str">
        <f>IF('Employment - change'!V21=2,1,"")</f>
        <v/>
      </c>
      <c r="L21" s="73" t="str">
        <f>IF('Wages - change'!V21=2,1,"")</f>
        <v/>
      </c>
      <c r="M21" s="73" t="str">
        <f t="shared" si="3"/>
        <v/>
      </c>
      <c r="N21" s="68" t="str">
        <f t="shared" si="4"/>
        <v/>
      </c>
      <c r="O21" s="68" t="str">
        <f t="shared" si="5"/>
        <v/>
      </c>
      <c r="P21" s="69" t="str">
        <f>IF(M21=1,Employment!$S21,"")</f>
        <v/>
      </c>
      <c r="R21" s="73" t="str">
        <f t="shared" si="6"/>
        <v/>
      </c>
      <c r="S21" s="68" t="str">
        <f t="shared" si="7"/>
        <v/>
      </c>
      <c r="T21" s="68" t="str">
        <f t="shared" si="8"/>
        <v/>
      </c>
      <c r="U21" s="69" t="str">
        <f>IF(R21=1,Employment!$S21,"")</f>
        <v/>
      </c>
    </row>
    <row r="22" spans="1:21" x14ac:dyDescent="0.25">
      <c r="A22" s="39">
        <f>'Industry selection'!C22</f>
        <v>0</v>
      </c>
      <c r="B22" s="67" t="s">
        <v>747</v>
      </c>
      <c r="C22" s="67" t="s">
        <v>44</v>
      </c>
      <c r="D22" s="73" t="str">
        <f>IF(Employment!V22=2,1,"")</f>
        <v/>
      </c>
      <c r="E22" s="73" t="str">
        <f>IF(Wages!V22=2,1,"")</f>
        <v/>
      </c>
      <c r="F22" s="73" t="str">
        <f t="shared" si="0"/>
        <v/>
      </c>
      <c r="G22" s="68" t="str">
        <f t="shared" si="1"/>
        <v/>
      </c>
      <c r="H22" s="68" t="str">
        <f t="shared" si="2"/>
        <v/>
      </c>
      <c r="I22" s="69" t="str">
        <f>IF(F22=1,Employment!$S22,"")</f>
        <v/>
      </c>
      <c r="K22" s="73" t="str">
        <f>IF('Employment - change'!V22=2,1,"")</f>
        <v/>
      </c>
      <c r="L22" s="73" t="str">
        <f>IF('Wages - change'!V22=2,1,"")</f>
        <v/>
      </c>
      <c r="M22" s="73" t="str">
        <f t="shared" si="3"/>
        <v/>
      </c>
      <c r="N22" s="68" t="str">
        <f t="shared" si="4"/>
        <v/>
      </c>
      <c r="O22" s="68" t="str">
        <f t="shared" si="5"/>
        <v/>
      </c>
      <c r="P22" s="69" t="str">
        <f>IF(M22=1,Employment!$S22,"")</f>
        <v/>
      </c>
      <c r="R22" s="73" t="str">
        <f t="shared" si="6"/>
        <v/>
      </c>
      <c r="S22" s="68" t="str">
        <f t="shared" si="7"/>
        <v/>
      </c>
      <c r="T22" s="68" t="str">
        <f t="shared" si="8"/>
        <v/>
      </c>
      <c r="U22" s="69" t="str">
        <f>IF(R22=1,Employment!$S22,"")</f>
        <v/>
      </c>
    </row>
    <row r="23" spans="1:21" x14ac:dyDescent="0.25">
      <c r="A23" s="39">
        <f>'Industry selection'!C23</f>
        <v>2</v>
      </c>
      <c r="B23" s="67" t="s">
        <v>46</v>
      </c>
      <c r="C23" s="67" t="s">
        <v>47</v>
      </c>
      <c r="D23" s="73" t="str">
        <f>IF(Employment!V23=2,1,"")</f>
        <v/>
      </c>
      <c r="E23" s="73" t="str">
        <f>IF(Wages!V23=2,1,"")</f>
        <v/>
      </c>
      <c r="F23" s="73" t="str">
        <f t="shared" si="0"/>
        <v/>
      </c>
      <c r="G23" s="68" t="str">
        <f t="shared" si="1"/>
        <v/>
      </c>
      <c r="H23" s="68" t="str">
        <f t="shared" si="2"/>
        <v/>
      </c>
      <c r="I23" s="69" t="str">
        <f>IF(F23=1,Employment!$S23,"")</f>
        <v/>
      </c>
      <c r="K23" s="73">
        <f>IF('Employment - change'!V23=2,1,"")</f>
        <v>1</v>
      </c>
      <c r="L23" s="73" t="str">
        <f>IF('Wages - change'!V23=2,1,"")</f>
        <v/>
      </c>
      <c r="M23" s="73" t="str">
        <f t="shared" si="3"/>
        <v/>
      </c>
      <c r="N23" s="68" t="str">
        <f t="shared" si="4"/>
        <v/>
      </c>
      <c r="O23" s="68" t="str">
        <f t="shared" si="5"/>
        <v/>
      </c>
      <c r="P23" s="69" t="str">
        <f>IF(M23=1,Employment!$S23,"")</f>
        <v/>
      </c>
      <c r="R23" s="73" t="str">
        <f t="shared" si="6"/>
        <v/>
      </c>
      <c r="S23" s="68" t="str">
        <f t="shared" si="7"/>
        <v/>
      </c>
      <c r="T23" s="68" t="str">
        <f t="shared" si="8"/>
        <v/>
      </c>
      <c r="U23" s="69" t="str">
        <f>IF(R23=1,Employment!$S23,"")</f>
        <v/>
      </c>
    </row>
    <row r="24" spans="1:21" x14ac:dyDescent="0.25">
      <c r="A24" s="39">
        <f>'Industry selection'!C24</f>
        <v>1</v>
      </c>
      <c r="B24" s="67">
        <v>5</v>
      </c>
      <c r="C24" s="67" t="s">
        <v>49</v>
      </c>
      <c r="D24" s="73" t="str">
        <f>IF(Employment!V24=2,1,"")</f>
        <v/>
      </c>
      <c r="E24" s="73" t="str">
        <f>IF(Wages!V24=2,1,"")</f>
        <v/>
      </c>
      <c r="F24" s="73" t="str">
        <f t="shared" si="0"/>
        <v/>
      </c>
      <c r="G24" s="68" t="str">
        <f t="shared" si="1"/>
        <v/>
      </c>
      <c r="H24" s="68" t="str">
        <f t="shared" si="2"/>
        <v/>
      </c>
      <c r="I24" s="69" t="str">
        <f>IF(F24=1,Employment!$S24,"")</f>
        <v/>
      </c>
      <c r="K24" s="73" t="str">
        <f>IF('Employment - change'!V24=2,1,"")</f>
        <v/>
      </c>
      <c r="L24" s="73" t="str">
        <f>IF('Wages - change'!V24=2,1,"")</f>
        <v/>
      </c>
      <c r="M24" s="73" t="str">
        <f t="shared" si="3"/>
        <v/>
      </c>
      <c r="N24" s="68" t="str">
        <f t="shared" si="4"/>
        <v/>
      </c>
      <c r="O24" s="68" t="str">
        <f t="shared" si="5"/>
        <v/>
      </c>
      <c r="P24" s="69" t="str">
        <f>IF(M24=1,Employment!$S24,"")</f>
        <v/>
      </c>
      <c r="R24" s="73" t="str">
        <f t="shared" si="6"/>
        <v/>
      </c>
      <c r="S24" s="68" t="str">
        <f t="shared" si="7"/>
        <v/>
      </c>
      <c r="T24" s="68" t="str">
        <f t="shared" si="8"/>
        <v/>
      </c>
      <c r="U24" s="69" t="str">
        <f>IF(R24=1,Employment!$S24,"")</f>
        <v/>
      </c>
    </row>
    <row r="25" spans="1:21" x14ac:dyDescent="0.25">
      <c r="A25" s="39">
        <f>'Industry selection'!C25</f>
        <v>1</v>
      </c>
      <c r="B25" s="67">
        <v>5.0999999999999996</v>
      </c>
      <c r="C25" s="67" t="s">
        <v>51</v>
      </c>
      <c r="D25" s="73" t="str">
        <f>IF(Employment!V25=2,1,"")</f>
        <v/>
      </c>
      <c r="E25" s="73" t="str">
        <f>IF(Wages!V25=2,1,"")</f>
        <v/>
      </c>
      <c r="F25" s="73" t="str">
        <f t="shared" si="0"/>
        <v/>
      </c>
      <c r="G25" s="68" t="str">
        <f t="shared" si="1"/>
        <v/>
      </c>
      <c r="H25" s="68" t="str">
        <f t="shared" si="2"/>
        <v/>
      </c>
      <c r="I25" s="69" t="str">
        <f>IF(F25=1,Employment!$S25,"")</f>
        <v/>
      </c>
      <c r="K25" s="73" t="str">
        <f>IF('Employment - change'!V25=2,1,"")</f>
        <v/>
      </c>
      <c r="L25" s="73" t="str">
        <f>IF('Wages - change'!V25=2,1,"")</f>
        <v/>
      </c>
      <c r="M25" s="73" t="str">
        <f t="shared" si="3"/>
        <v/>
      </c>
      <c r="N25" s="68" t="str">
        <f t="shared" si="4"/>
        <v/>
      </c>
      <c r="O25" s="68" t="str">
        <f t="shared" si="5"/>
        <v/>
      </c>
      <c r="P25" s="69" t="str">
        <f>IF(M25=1,Employment!$S25,"")</f>
        <v/>
      </c>
      <c r="R25" s="73" t="str">
        <f t="shared" si="6"/>
        <v/>
      </c>
      <c r="S25" s="68" t="str">
        <f t="shared" si="7"/>
        <v/>
      </c>
      <c r="T25" s="68" t="str">
        <f t="shared" si="8"/>
        <v/>
      </c>
      <c r="U25" s="69" t="str">
        <f>IF(R25=1,Employment!$S25,"")</f>
        <v/>
      </c>
    </row>
    <row r="26" spans="1:21" x14ac:dyDescent="0.25">
      <c r="A26" s="39">
        <f>'Industry selection'!C26</f>
        <v>1</v>
      </c>
      <c r="B26" s="67">
        <v>5.2</v>
      </c>
      <c r="C26" s="67" t="s">
        <v>53</v>
      </c>
      <c r="D26" s="73" t="str">
        <f>IF(Employment!V26=2,1,"")</f>
        <v/>
      </c>
      <c r="E26" s="73" t="str">
        <f>IF(Wages!V26=2,1,"")</f>
        <v/>
      </c>
      <c r="F26" s="73" t="str">
        <f t="shared" si="0"/>
        <v/>
      </c>
      <c r="G26" s="68" t="str">
        <f t="shared" si="1"/>
        <v/>
      </c>
      <c r="H26" s="68" t="str">
        <f t="shared" si="2"/>
        <v/>
      </c>
      <c r="I26" s="69" t="str">
        <f>IF(F26=1,Employment!$S26,"")</f>
        <v/>
      </c>
      <c r="K26" s="73" t="str">
        <f>IF('Employment - change'!V26=2,1,"")</f>
        <v/>
      </c>
      <c r="L26" s="73" t="str">
        <f>IF('Wages - change'!V26=2,1,"")</f>
        <v/>
      </c>
      <c r="M26" s="73" t="str">
        <f t="shared" si="3"/>
        <v/>
      </c>
      <c r="N26" s="68" t="str">
        <f t="shared" si="4"/>
        <v/>
      </c>
      <c r="O26" s="68" t="str">
        <f t="shared" si="5"/>
        <v/>
      </c>
      <c r="P26" s="69" t="str">
        <f>IF(M26=1,Employment!$S26,"")</f>
        <v/>
      </c>
      <c r="R26" s="73" t="str">
        <f t="shared" si="6"/>
        <v/>
      </c>
      <c r="S26" s="68" t="str">
        <f t="shared" si="7"/>
        <v/>
      </c>
      <c r="T26" s="68" t="str">
        <f t="shared" si="8"/>
        <v/>
      </c>
      <c r="U26" s="69" t="str">
        <f>IF(R26=1,Employment!$S26,"")</f>
        <v/>
      </c>
    </row>
    <row r="27" spans="1:21" x14ac:dyDescent="0.25">
      <c r="A27" s="39">
        <f>'Industry selection'!C27</f>
        <v>1</v>
      </c>
      <c r="B27" s="67">
        <v>6</v>
      </c>
      <c r="C27" s="67" t="s">
        <v>55</v>
      </c>
      <c r="D27" s="73" t="str">
        <f>IF(Employment!V27=2,1,"")</f>
        <v/>
      </c>
      <c r="E27" s="73" t="str">
        <f>IF(Wages!V27=2,1,"")</f>
        <v/>
      </c>
      <c r="F27" s="73" t="str">
        <f t="shared" si="0"/>
        <v/>
      </c>
      <c r="G27" s="68" t="str">
        <f t="shared" si="1"/>
        <v/>
      </c>
      <c r="H27" s="68" t="str">
        <f t="shared" si="2"/>
        <v/>
      </c>
      <c r="I27" s="69" t="str">
        <f>IF(F27=1,Employment!$S27,"")</f>
        <v/>
      </c>
      <c r="K27" s="73" t="str">
        <f>IF('Employment - change'!V27=2,1,"")</f>
        <v/>
      </c>
      <c r="L27" s="73" t="str">
        <f>IF('Wages - change'!V27=2,1,"")</f>
        <v/>
      </c>
      <c r="M27" s="73" t="str">
        <f t="shared" si="3"/>
        <v/>
      </c>
      <c r="N27" s="68" t="str">
        <f t="shared" si="4"/>
        <v/>
      </c>
      <c r="O27" s="68" t="str">
        <f t="shared" si="5"/>
        <v/>
      </c>
      <c r="P27" s="69" t="str">
        <f>IF(M27=1,Employment!$S27,"")</f>
        <v/>
      </c>
      <c r="R27" s="73" t="str">
        <f t="shared" si="6"/>
        <v/>
      </c>
      <c r="S27" s="68" t="str">
        <f t="shared" si="7"/>
        <v/>
      </c>
      <c r="T27" s="68" t="str">
        <f t="shared" si="8"/>
        <v/>
      </c>
      <c r="U27" s="69" t="str">
        <f>IF(R27=1,Employment!$S27,"")</f>
        <v/>
      </c>
    </row>
    <row r="28" spans="1:21" x14ac:dyDescent="0.25">
      <c r="A28" s="39">
        <f>'Industry selection'!C28</f>
        <v>1</v>
      </c>
      <c r="B28" s="67">
        <v>6.1</v>
      </c>
      <c r="C28" s="67" t="s">
        <v>57</v>
      </c>
      <c r="D28" s="73" t="str">
        <f>IF(Employment!V28=2,1,"")</f>
        <v/>
      </c>
      <c r="E28" s="73" t="str">
        <f>IF(Wages!V28=2,1,"")</f>
        <v/>
      </c>
      <c r="F28" s="73" t="str">
        <f t="shared" si="0"/>
        <v/>
      </c>
      <c r="G28" s="68" t="str">
        <f t="shared" si="1"/>
        <v/>
      </c>
      <c r="H28" s="68" t="str">
        <f t="shared" si="2"/>
        <v/>
      </c>
      <c r="I28" s="69" t="str">
        <f>IF(F28=1,Employment!$S28,"")</f>
        <v/>
      </c>
      <c r="K28" s="73" t="str">
        <f>IF('Employment - change'!V28=2,1,"")</f>
        <v/>
      </c>
      <c r="L28" s="73" t="str">
        <f>IF('Wages - change'!V28=2,1,"")</f>
        <v/>
      </c>
      <c r="M28" s="73" t="str">
        <f t="shared" si="3"/>
        <v/>
      </c>
      <c r="N28" s="68" t="str">
        <f t="shared" si="4"/>
        <v/>
      </c>
      <c r="O28" s="68" t="str">
        <f t="shared" si="5"/>
        <v/>
      </c>
      <c r="P28" s="69" t="str">
        <f>IF(M28=1,Employment!$S28,"")</f>
        <v/>
      </c>
      <c r="R28" s="73" t="str">
        <f t="shared" si="6"/>
        <v/>
      </c>
      <c r="S28" s="68" t="str">
        <f t="shared" si="7"/>
        <v/>
      </c>
      <c r="T28" s="68" t="str">
        <f t="shared" si="8"/>
        <v/>
      </c>
      <c r="U28" s="69" t="str">
        <f>IF(R28=1,Employment!$S28,"")</f>
        <v/>
      </c>
    </row>
    <row r="29" spans="1:21" x14ac:dyDescent="0.25">
      <c r="A29" s="39">
        <f>'Industry selection'!C29</f>
        <v>1</v>
      </c>
      <c r="B29" s="67">
        <v>6.2</v>
      </c>
      <c r="C29" s="67" t="s">
        <v>59</v>
      </c>
      <c r="D29" s="73" t="str">
        <f>IF(Employment!V29=2,1,"")</f>
        <v/>
      </c>
      <c r="E29" s="73" t="str">
        <f>IF(Wages!V29=2,1,"")</f>
        <v/>
      </c>
      <c r="F29" s="73" t="str">
        <f t="shared" si="0"/>
        <v/>
      </c>
      <c r="G29" s="68" t="str">
        <f t="shared" si="1"/>
        <v/>
      </c>
      <c r="H29" s="68" t="str">
        <f t="shared" si="2"/>
        <v/>
      </c>
      <c r="I29" s="69" t="str">
        <f>IF(F29=1,Employment!$S29,"")</f>
        <v/>
      </c>
      <c r="K29" s="73" t="str">
        <f>IF('Employment - change'!V29=2,1,"")</f>
        <v/>
      </c>
      <c r="L29" s="73" t="str">
        <f>IF('Wages - change'!V29=2,1,"")</f>
        <v/>
      </c>
      <c r="M29" s="73" t="str">
        <f t="shared" si="3"/>
        <v/>
      </c>
      <c r="N29" s="68" t="str">
        <f t="shared" si="4"/>
        <v/>
      </c>
      <c r="O29" s="68" t="str">
        <f t="shared" si="5"/>
        <v/>
      </c>
      <c r="P29" s="69" t="str">
        <f>IF(M29=1,Employment!$S29,"")</f>
        <v/>
      </c>
      <c r="R29" s="73" t="str">
        <f t="shared" si="6"/>
        <v/>
      </c>
      <c r="S29" s="68" t="str">
        <f t="shared" si="7"/>
        <v/>
      </c>
      <c r="T29" s="68" t="str">
        <f t="shared" si="8"/>
        <v/>
      </c>
      <c r="U29" s="69" t="str">
        <f>IF(R29=1,Employment!$S29,"")</f>
        <v/>
      </c>
    </row>
    <row r="30" spans="1:21" x14ac:dyDescent="0.25">
      <c r="A30" s="39">
        <f>'Industry selection'!C30</f>
        <v>1</v>
      </c>
      <c r="B30" s="67">
        <v>7</v>
      </c>
      <c r="C30" s="67" t="s">
        <v>61</v>
      </c>
      <c r="D30" s="73" t="str">
        <f>IF(Employment!V30=2,1,"")</f>
        <v/>
      </c>
      <c r="E30" s="73" t="str">
        <f>IF(Wages!V30=2,1,"")</f>
        <v/>
      </c>
      <c r="F30" s="73" t="str">
        <f t="shared" si="0"/>
        <v/>
      </c>
      <c r="G30" s="68" t="str">
        <f t="shared" si="1"/>
        <v/>
      </c>
      <c r="H30" s="68" t="str">
        <f t="shared" si="2"/>
        <v/>
      </c>
      <c r="I30" s="69" t="str">
        <f>IF(F30=1,Employment!$S30,"")</f>
        <v/>
      </c>
      <c r="K30" s="73" t="str">
        <f>IF('Employment - change'!V30=2,1,"")</f>
        <v/>
      </c>
      <c r="L30" s="73" t="str">
        <f>IF('Wages - change'!V30=2,1,"")</f>
        <v/>
      </c>
      <c r="M30" s="73" t="str">
        <f t="shared" si="3"/>
        <v/>
      </c>
      <c r="N30" s="68" t="str">
        <f t="shared" si="4"/>
        <v/>
      </c>
      <c r="O30" s="68" t="str">
        <f t="shared" si="5"/>
        <v/>
      </c>
      <c r="P30" s="69" t="str">
        <f>IF(M30=1,Employment!$S30,"")</f>
        <v/>
      </c>
      <c r="R30" s="73" t="str">
        <f t="shared" si="6"/>
        <v/>
      </c>
      <c r="S30" s="68" t="str">
        <f t="shared" si="7"/>
        <v/>
      </c>
      <c r="T30" s="68" t="str">
        <f t="shared" si="8"/>
        <v/>
      </c>
      <c r="U30" s="69" t="str">
        <f>IF(R30=1,Employment!$S30,"")</f>
        <v/>
      </c>
    </row>
    <row r="31" spans="1:21" x14ac:dyDescent="0.25">
      <c r="A31" s="39">
        <f>'Industry selection'!C31</f>
        <v>1</v>
      </c>
      <c r="B31" s="67">
        <v>7.1</v>
      </c>
      <c r="C31" s="67" t="s">
        <v>63</v>
      </c>
      <c r="D31" s="73" t="str">
        <f>IF(Employment!V31=2,1,"")</f>
        <v/>
      </c>
      <c r="E31" s="73" t="str">
        <f>IF(Wages!V31=2,1,"")</f>
        <v/>
      </c>
      <c r="F31" s="73" t="str">
        <f t="shared" si="0"/>
        <v/>
      </c>
      <c r="G31" s="68" t="str">
        <f t="shared" si="1"/>
        <v/>
      </c>
      <c r="H31" s="68" t="str">
        <f t="shared" si="2"/>
        <v/>
      </c>
      <c r="I31" s="69" t="str">
        <f>IF(F31=1,Employment!$S31,"")</f>
        <v/>
      </c>
      <c r="K31" s="73" t="str">
        <f>IF('Employment - change'!V31=2,1,"")</f>
        <v/>
      </c>
      <c r="L31" s="73" t="str">
        <f>IF('Wages - change'!V31=2,1,"")</f>
        <v/>
      </c>
      <c r="M31" s="73" t="str">
        <f t="shared" si="3"/>
        <v/>
      </c>
      <c r="N31" s="68" t="str">
        <f t="shared" si="4"/>
        <v/>
      </c>
      <c r="O31" s="68" t="str">
        <f t="shared" si="5"/>
        <v/>
      </c>
      <c r="P31" s="69" t="str">
        <f>IF(M31=1,Employment!$S31,"")</f>
        <v/>
      </c>
      <c r="R31" s="73" t="str">
        <f t="shared" si="6"/>
        <v/>
      </c>
      <c r="S31" s="68" t="str">
        <f t="shared" si="7"/>
        <v/>
      </c>
      <c r="T31" s="68" t="str">
        <f t="shared" si="8"/>
        <v/>
      </c>
      <c r="U31" s="69" t="str">
        <f>IF(R31=1,Employment!$S31,"")</f>
        <v/>
      </c>
    </row>
    <row r="32" spans="1:21" x14ac:dyDescent="0.25">
      <c r="A32" s="39">
        <f>'Industry selection'!C32</f>
        <v>1</v>
      </c>
      <c r="B32" s="67">
        <v>7.2</v>
      </c>
      <c r="C32" s="67" t="s">
        <v>65</v>
      </c>
      <c r="D32" s="73" t="str">
        <f>IF(Employment!V32=2,1,"")</f>
        <v/>
      </c>
      <c r="E32" s="73" t="str">
        <f>IF(Wages!V32=2,1,"")</f>
        <v/>
      </c>
      <c r="F32" s="73" t="str">
        <f t="shared" si="0"/>
        <v/>
      </c>
      <c r="G32" s="68" t="str">
        <f t="shared" si="1"/>
        <v/>
      </c>
      <c r="H32" s="68" t="str">
        <f t="shared" si="2"/>
        <v/>
      </c>
      <c r="I32" s="69" t="str">
        <f>IF(F32=1,Employment!$S32,"")</f>
        <v/>
      </c>
      <c r="K32" s="73" t="str">
        <f>IF('Employment - change'!V32=2,1,"")</f>
        <v/>
      </c>
      <c r="L32" s="73" t="str">
        <f>IF('Wages - change'!V32=2,1,"")</f>
        <v/>
      </c>
      <c r="M32" s="73" t="str">
        <f t="shared" si="3"/>
        <v/>
      </c>
      <c r="N32" s="68" t="str">
        <f t="shared" si="4"/>
        <v/>
      </c>
      <c r="O32" s="68" t="str">
        <f t="shared" si="5"/>
        <v/>
      </c>
      <c r="P32" s="69" t="str">
        <f>IF(M32=1,Employment!$S32,"")</f>
        <v/>
      </c>
      <c r="R32" s="73" t="str">
        <f t="shared" si="6"/>
        <v/>
      </c>
      <c r="S32" s="68" t="str">
        <f t="shared" si="7"/>
        <v/>
      </c>
      <c r="T32" s="68" t="str">
        <f t="shared" si="8"/>
        <v/>
      </c>
      <c r="U32" s="69" t="str">
        <f>IF(R32=1,Employment!$S32,"")</f>
        <v/>
      </c>
    </row>
    <row r="33" spans="1:21" x14ac:dyDescent="0.25">
      <c r="A33" s="39">
        <f>'Industry selection'!C33</f>
        <v>1</v>
      </c>
      <c r="B33" s="67">
        <v>8</v>
      </c>
      <c r="C33" s="67" t="s">
        <v>67</v>
      </c>
      <c r="D33" s="73" t="str">
        <f>IF(Employment!V33=2,1,"")</f>
        <v/>
      </c>
      <c r="E33" s="73" t="str">
        <f>IF(Wages!V33=2,1,"")</f>
        <v/>
      </c>
      <c r="F33" s="73" t="str">
        <f t="shared" si="0"/>
        <v/>
      </c>
      <c r="G33" s="68" t="str">
        <f t="shared" si="1"/>
        <v/>
      </c>
      <c r="H33" s="68" t="str">
        <f t="shared" si="2"/>
        <v/>
      </c>
      <c r="I33" s="69" t="str">
        <f>IF(F33=1,Employment!$S33,"")</f>
        <v/>
      </c>
      <c r="K33" s="73" t="str">
        <f>IF('Employment - change'!V33=2,1,"")</f>
        <v/>
      </c>
      <c r="L33" s="73" t="str">
        <f>IF('Wages - change'!V33=2,1,"")</f>
        <v/>
      </c>
      <c r="M33" s="73" t="str">
        <f t="shared" si="3"/>
        <v/>
      </c>
      <c r="N33" s="68" t="str">
        <f t="shared" si="4"/>
        <v/>
      </c>
      <c r="O33" s="68" t="str">
        <f t="shared" si="5"/>
        <v/>
      </c>
      <c r="P33" s="69" t="str">
        <f>IF(M33=1,Employment!$S33,"")</f>
        <v/>
      </c>
      <c r="R33" s="73" t="str">
        <f t="shared" si="6"/>
        <v/>
      </c>
      <c r="S33" s="68" t="str">
        <f t="shared" si="7"/>
        <v/>
      </c>
      <c r="T33" s="68" t="str">
        <f t="shared" si="8"/>
        <v/>
      </c>
      <c r="U33" s="69" t="str">
        <f>IF(R33=1,Employment!$S33,"")</f>
        <v/>
      </c>
    </row>
    <row r="34" spans="1:21" x14ac:dyDescent="0.25">
      <c r="A34" s="39">
        <f>'Industry selection'!C34</f>
        <v>1</v>
      </c>
      <c r="B34" s="67">
        <v>8.1</v>
      </c>
      <c r="C34" s="67" t="s">
        <v>69</v>
      </c>
      <c r="D34" s="73" t="str">
        <f>IF(Employment!V34=2,1,"")</f>
        <v/>
      </c>
      <c r="E34" s="73" t="str">
        <f>IF(Wages!V34=2,1,"")</f>
        <v/>
      </c>
      <c r="F34" s="73" t="str">
        <f t="shared" si="0"/>
        <v/>
      </c>
      <c r="G34" s="68" t="str">
        <f t="shared" si="1"/>
        <v/>
      </c>
      <c r="H34" s="68" t="str">
        <f t="shared" si="2"/>
        <v/>
      </c>
      <c r="I34" s="69" t="str">
        <f>IF(F34=1,Employment!$S34,"")</f>
        <v/>
      </c>
      <c r="K34" s="73" t="str">
        <f>IF('Employment - change'!V34=2,1,"")</f>
        <v/>
      </c>
      <c r="L34" s="73" t="str">
        <f>IF('Wages - change'!V34=2,1,"")</f>
        <v/>
      </c>
      <c r="M34" s="73" t="str">
        <f t="shared" si="3"/>
        <v/>
      </c>
      <c r="N34" s="68" t="str">
        <f t="shared" si="4"/>
        <v/>
      </c>
      <c r="O34" s="68" t="str">
        <f t="shared" si="5"/>
        <v/>
      </c>
      <c r="P34" s="69" t="str">
        <f>IF(M34=1,Employment!$S34,"")</f>
        <v/>
      </c>
      <c r="R34" s="73" t="str">
        <f t="shared" si="6"/>
        <v/>
      </c>
      <c r="S34" s="68" t="str">
        <f t="shared" si="7"/>
        <v/>
      </c>
      <c r="T34" s="68" t="str">
        <f t="shared" si="8"/>
        <v/>
      </c>
      <c r="U34" s="69" t="str">
        <f>IF(R34=1,Employment!$S34,"")</f>
        <v/>
      </c>
    </row>
    <row r="35" spans="1:21" x14ac:dyDescent="0.25">
      <c r="A35" s="39">
        <f>'Industry selection'!C35</f>
        <v>1</v>
      </c>
      <c r="B35" s="67">
        <v>8.9</v>
      </c>
      <c r="C35" s="67" t="s">
        <v>71</v>
      </c>
      <c r="D35" s="73" t="str">
        <f>IF(Employment!V35=2,1,"")</f>
        <v/>
      </c>
      <c r="E35" s="73" t="str">
        <f>IF(Wages!V35=2,1,"")</f>
        <v/>
      </c>
      <c r="F35" s="73" t="str">
        <f t="shared" si="0"/>
        <v/>
      </c>
      <c r="G35" s="68" t="str">
        <f t="shared" si="1"/>
        <v/>
      </c>
      <c r="H35" s="68" t="str">
        <f t="shared" si="2"/>
        <v/>
      </c>
      <c r="I35" s="69" t="str">
        <f>IF(F35=1,Employment!$S35,"")</f>
        <v/>
      </c>
      <c r="K35" s="73" t="str">
        <f>IF('Employment - change'!V35=2,1,"")</f>
        <v/>
      </c>
      <c r="L35" s="73" t="str">
        <f>IF('Wages - change'!V35=2,1,"")</f>
        <v/>
      </c>
      <c r="M35" s="73" t="str">
        <f t="shared" si="3"/>
        <v/>
      </c>
      <c r="N35" s="68" t="str">
        <f t="shared" si="4"/>
        <v/>
      </c>
      <c r="O35" s="68" t="str">
        <f t="shared" si="5"/>
        <v/>
      </c>
      <c r="P35" s="69" t="str">
        <f>IF(M35=1,Employment!$S35,"")</f>
        <v/>
      </c>
      <c r="R35" s="73" t="str">
        <f t="shared" si="6"/>
        <v/>
      </c>
      <c r="S35" s="68" t="str">
        <f t="shared" si="7"/>
        <v/>
      </c>
      <c r="T35" s="68" t="str">
        <f t="shared" si="8"/>
        <v/>
      </c>
      <c r="U35" s="69" t="str">
        <f>IF(R35=1,Employment!$S35,"")</f>
        <v/>
      </c>
    </row>
    <row r="36" spans="1:21" x14ac:dyDescent="0.25">
      <c r="A36" s="39">
        <f>'Industry selection'!C36</f>
        <v>1</v>
      </c>
      <c r="B36" s="67">
        <v>9</v>
      </c>
      <c r="C36" s="67" t="s">
        <v>73</v>
      </c>
      <c r="D36" s="73" t="str">
        <f>IF(Employment!V36=2,1,"")</f>
        <v/>
      </c>
      <c r="E36" s="73" t="str">
        <f>IF(Wages!V36=2,1,"")</f>
        <v/>
      </c>
      <c r="F36" s="73" t="str">
        <f t="shared" si="0"/>
        <v/>
      </c>
      <c r="G36" s="68" t="str">
        <f t="shared" si="1"/>
        <v/>
      </c>
      <c r="H36" s="68" t="str">
        <f t="shared" si="2"/>
        <v/>
      </c>
      <c r="I36" s="69" t="str">
        <f>IF(F36=1,Employment!$S36,"")</f>
        <v/>
      </c>
      <c r="K36" s="73" t="str">
        <f>IF('Employment - change'!V36=2,1,"")</f>
        <v/>
      </c>
      <c r="L36" s="73" t="str">
        <f>IF('Wages - change'!V36=2,1,"")</f>
        <v/>
      </c>
      <c r="M36" s="73" t="str">
        <f t="shared" si="3"/>
        <v/>
      </c>
      <c r="N36" s="68" t="str">
        <f t="shared" si="4"/>
        <v/>
      </c>
      <c r="O36" s="68" t="str">
        <f t="shared" si="5"/>
        <v/>
      </c>
      <c r="P36" s="69" t="str">
        <f>IF(M36=1,Employment!$S36,"")</f>
        <v/>
      </c>
      <c r="R36" s="73" t="str">
        <f t="shared" si="6"/>
        <v/>
      </c>
      <c r="S36" s="68" t="str">
        <f t="shared" si="7"/>
        <v/>
      </c>
      <c r="T36" s="68" t="str">
        <f t="shared" si="8"/>
        <v/>
      </c>
      <c r="U36" s="69" t="str">
        <f>IF(R36=1,Employment!$S36,"")</f>
        <v/>
      </c>
    </row>
    <row r="37" spans="1:21" x14ac:dyDescent="0.25">
      <c r="A37" s="39">
        <f>'Industry selection'!C37</f>
        <v>1</v>
      </c>
      <c r="B37" s="67">
        <v>9.1</v>
      </c>
      <c r="C37" s="67" t="s">
        <v>75</v>
      </c>
      <c r="D37" s="73" t="str">
        <f>IF(Employment!V37=2,1,"")</f>
        <v/>
      </c>
      <c r="E37" s="73" t="str">
        <f>IF(Wages!V37=2,1,"")</f>
        <v/>
      </c>
      <c r="F37" s="73" t="str">
        <f t="shared" si="0"/>
        <v/>
      </c>
      <c r="G37" s="68" t="str">
        <f t="shared" si="1"/>
        <v/>
      </c>
      <c r="H37" s="68" t="str">
        <f t="shared" si="2"/>
        <v/>
      </c>
      <c r="I37" s="69" t="str">
        <f>IF(F37=1,Employment!$S37,"")</f>
        <v/>
      </c>
      <c r="K37" s="73" t="str">
        <f>IF('Employment - change'!V37=2,1,"")</f>
        <v/>
      </c>
      <c r="L37" s="73" t="str">
        <f>IF('Wages - change'!V37=2,1,"")</f>
        <v/>
      </c>
      <c r="M37" s="73" t="str">
        <f t="shared" si="3"/>
        <v/>
      </c>
      <c r="N37" s="68" t="str">
        <f t="shared" si="4"/>
        <v/>
      </c>
      <c r="O37" s="68" t="str">
        <f t="shared" si="5"/>
        <v/>
      </c>
      <c r="P37" s="69" t="str">
        <f>IF(M37=1,Employment!$S37,"")</f>
        <v/>
      </c>
      <c r="R37" s="73" t="str">
        <f t="shared" si="6"/>
        <v/>
      </c>
      <c r="S37" s="68" t="str">
        <f t="shared" si="7"/>
        <v/>
      </c>
      <c r="T37" s="68" t="str">
        <f t="shared" si="8"/>
        <v/>
      </c>
      <c r="U37" s="69" t="str">
        <f>IF(R37=1,Employment!$S37,"")</f>
        <v/>
      </c>
    </row>
    <row r="38" spans="1:21" x14ac:dyDescent="0.25">
      <c r="A38" s="39">
        <f>'Industry selection'!C38</f>
        <v>1</v>
      </c>
      <c r="B38" s="67">
        <v>9.9</v>
      </c>
      <c r="C38" s="67" t="s">
        <v>77</v>
      </c>
      <c r="D38" s="73" t="str">
        <f>IF(Employment!V38=2,1,"")</f>
        <v/>
      </c>
      <c r="E38" s="73" t="str">
        <f>IF(Wages!V38=2,1,"")</f>
        <v/>
      </c>
      <c r="F38" s="73" t="str">
        <f t="shared" si="0"/>
        <v/>
      </c>
      <c r="G38" s="68" t="str">
        <f t="shared" si="1"/>
        <v/>
      </c>
      <c r="H38" s="68" t="str">
        <f t="shared" si="2"/>
        <v/>
      </c>
      <c r="I38" s="69" t="str">
        <f>IF(F38=1,Employment!$S38,"")</f>
        <v/>
      </c>
      <c r="K38" s="73" t="str">
        <f>IF('Employment - change'!V38=2,1,"")</f>
        <v/>
      </c>
      <c r="L38" s="73" t="str">
        <f>IF('Wages - change'!V38=2,1,"")</f>
        <v/>
      </c>
      <c r="M38" s="73" t="str">
        <f t="shared" si="3"/>
        <v/>
      </c>
      <c r="N38" s="68" t="str">
        <f t="shared" si="4"/>
        <v/>
      </c>
      <c r="O38" s="68" t="str">
        <f t="shared" si="5"/>
        <v/>
      </c>
      <c r="P38" s="69" t="str">
        <f>IF(M38=1,Employment!$S38,"")</f>
        <v/>
      </c>
      <c r="R38" s="73" t="str">
        <f t="shared" si="6"/>
        <v/>
      </c>
      <c r="S38" s="68" t="str">
        <f t="shared" si="7"/>
        <v/>
      </c>
      <c r="T38" s="68" t="str">
        <f t="shared" si="8"/>
        <v/>
      </c>
      <c r="U38" s="69" t="str">
        <f>IF(R38=1,Employment!$S38,"")</f>
        <v/>
      </c>
    </row>
    <row r="39" spans="1:21" x14ac:dyDescent="0.25">
      <c r="A39" s="39" t="str">
        <f>'Industry selection'!C39</f>
        <v/>
      </c>
      <c r="B39" s="67" t="s">
        <v>79</v>
      </c>
      <c r="C39" s="67" t="s">
        <v>80</v>
      </c>
      <c r="D39" s="73" t="str">
        <f>IF(Employment!V39=2,1,"")</f>
        <v/>
      </c>
      <c r="E39" s="73" t="str">
        <f>IF(Wages!V39=2,1,"")</f>
        <v/>
      </c>
      <c r="F39" s="73" t="str">
        <f t="shared" si="0"/>
        <v/>
      </c>
      <c r="G39" s="68" t="str">
        <f t="shared" si="1"/>
        <v/>
      </c>
      <c r="H39" s="68" t="str">
        <f t="shared" si="2"/>
        <v/>
      </c>
      <c r="I39" s="69" t="str">
        <f>IF(F39=1,Employment!$S39,"")</f>
        <v/>
      </c>
      <c r="K39" s="73" t="str">
        <f>IF('Employment - change'!V39=2,1,"")</f>
        <v/>
      </c>
      <c r="L39" s="73" t="str">
        <f>IF('Wages - change'!V39=2,1,"")</f>
        <v/>
      </c>
      <c r="M39" s="73" t="str">
        <f t="shared" si="3"/>
        <v/>
      </c>
      <c r="N39" s="68" t="str">
        <f t="shared" si="4"/>
        <v/>
      </c>
      <c r="O39" s="68" t="str">
        <f t="shared" si="5"/>
        <v/>
      </c>
      <c r="P39" s="69" t="str">
        <f>IF(M39=1,Employment!$S39,"")</f>
        <v/>
      </c>
      <c r="R39" s="73" t="str">
        <f t="shared" si="6"/>
        <v/>
      </c>
      <c r="S39" s="68" t="str">
        <f t="shared" si="7"/>
        <v/>
      </c>
      <c r="T39" s="68" t="str">
        <f t="shared" si="8"/>
        <v/>
      </c>
      <c r="U39" s="69" t="str">
        <f>IF(R39=1,Employment!$S39,"")</f>
        <v/>
      </c>
    </row>
    <row r="40" spans="1:21" x14ac:dyDescent="0.25">
      <c r="A40" s="39" t="str">
        <f>'Industry selection'!C40</f>
        <v/>
      </c>
      <c r="B40" s="67">
        <v>10</v>
      </c>
      <c r="C40" s="67" t="s">
        <v>82</v>
      </c>
      <c r="D40" s="73" t="str">
        <f>IF(Employment!V40=2,1,"")</f>
        <v/>
      </c>
      <c r="E40" s="73" t="str">
        <f>IF(Wages!V40=2,1,"")</f>
        <v/>
      </c>
      <c r="F40" s="73" t="str">
        <f t="shared" si="0"/>
        <v/>
      </c>
      <c r="G40" s="68" t="str">
        <f t="shared" si="1"/>
        <v/>
      </c>
      <c r="H40" s="68" t="str">
        <f t="shared" si="2"/>
        <v/>
      </c>
      <c r="I40" s="69" t="str">
        <f>IF(F40=1,Employment!$S40,"")</f>
        <v/>
      </c>
      <c r="K40" s="73" t="str">
        <f>IF('Employment - change'!V40=2,1,"")</f>
        <v/>
      </c>
      <c r="L40" s="73" t="str">
        <f>IF('Wages - change'!V40=2,1,"")</f>
        <v/>
      </c>
      <c r="M40" s="73" t="str">
        <f t="shared" si="3"/>
        <v/>
      </c>
      <c r="N40" s="68" t="str">
        <f t="shared" si="4"/>
        <v/>
      </c>
      <c r="O40" s="68" t="str">
        <f t="shared" si="5"/>
        <v/>
      </c>
      <c r="P40" s="69" t="str">
        <f>IF(M40=1,Employment!$S40,"")</f>
        <v/>
      </c>
      <c r="R40" s="73" t="str">
        <f t="shared" si="6"/>
        <v/>
      </c>
      <c r="S40" s="68" t="str">
        <f t="shared" si="7"/>
        <v/>
      </c>
      <c r="T40" s="68" t="str">
        <f t="shared" si="8"/>
        <v/>
      </c>
      <c r="U40" s="69" t="str">
        <f>IF(R40=1,Employment!$S40,"")</f>
        <v/>
      </c>
    </row>
    <row r="41" spans="1:21" x14ac:dyDescent="0.25">
      <c r="A41" s="39">
        <f>'Industry selection'!C41</f>
        <v>2</v>
      </c>
      <c r="B41" s="67">
        <v>10.1</v>
      </c>
      <c r="C41" s="67" t="s">
        <v>84</v>
      </c>
      <c r="D41" s="73" t="str">
        <f>IF(Employment!V41=2,1,"")</f>
        <v/>
      </c>
      <c r="E41" s="73" t="str">
        <f>IF(Wages!V41=2,1,"")</f>
        <v/>
      </c>
      <c r="F41" s="73" t="str">
        <f t="shared" si="0"/>
        <v/>
      </c>
      <c r="G41" s="68" t="str">
        <f t="shared" si="1"/>
        <v/>
      </c>
      <c r="H41" s="68" t="str">
        <f t="shared" si="2"/>
        <v/>
      </c>
      <c r="I41" s="69" t="str">
        <f>IF(F41=1,Employment!$S41,"")</f>
        <v/>
      </c>
      <c r="K41" s="73" t="str">
        <f>IF('Employment - change'!V41=2,1,"")</f>
        <v/>
      </c>
      <c r="L41" s="73" t="str">
        <f>IF('Wages - change'!V41=2,1,"")</f>
        <v/>
      </c>
      <c r="M41" s="73" t="str">
        <f t="shared" si="3"/>
        <v/>
      </c>
      <c r="N41" s="68" t="str">
        <f t="shared" si="4"/>
        <v/>
      </c>
      <c r="O41" s="68" t="str">
        <f t="shared" si="5"/>
        <v/>
      </c>
      <c r="P41" s="69" t="str">
        <f>IF(M41=1,Employment!$S41,"")</f>
        <v/>
      </c>
      <c r="R41" s="73" t="str">
        <f t="shared" si="6"/>
        <v/>
      </c>
      <c r="S41" s="68" t="str">
        <f t="shared" si="7"/>
        <v/>
      </c>
      <c r="T41" s="68" t="str">
        <f t="shared" si="8"/>
        <v/>
      </c>
      <c r="U41" s="69" t="str">
        <f>IF(R41=1,Employment!$S41,"")</f>
        <v/>
      </c>
    </row>
    <row r="42" spans="1:21" x14ac:dyDescent="0.25">
      <c r="A42" s="39">
        <f>'Industry selection'!C42</f>
        <v>1</v>
      </c>
      <c r="B42" s="67">
        <v>10.199999999999999</v>
      </c>
      <c r="C42" s="67" t="s">
        <v>86</v>
      </c>
      <c r="D42" s="73" t="str">
        <f>IF(Employment!V42=2,1,"")</f>
        <v/>
      </c>
      <c r="E42" s="73" t="str">
        <f>IF(Wages!V42=2,1,"")</f>
        <v/>
      </c>
      <c r="F42" s="73" t="str">
        <f t="shared" si="0"/>
        <v/>
      </c>
      <c r="G42" s="68" t="str">
        <f t="shared" si="1"/>
        <v/>
      </c>
      <c r="H42" s="68" t="str">
        <f t="shared" si="2"/>
        <v/>
      </c>
      <c r="I42" s="69" t="str">
        <f>IF(F42=1,Employment!$S42,"")</f>
        <v/>
      </c>
      <c r="K42" s="73" t="str">
        <f>IF('Employment - change'!V42=2,1,"")</f>
        <v/>
      </c>
      <c r="L42" s="73" t="str">
        <f>IF('Wages - change'!V42=2,1,"")</f>
        <v/>
      </c>
      <c r="M42" s="73" t="str">
        <f t="shared" si="3"/>
        <v/>
      </c>
      <c r="N42" s="68" t="str">
        <f t="shared" si="4"/>
        <v/>
      </c>
      <c r="O42" s="68" t="str">
        <f t="shared" si="5"/>
        <v/>
      </c>
      <c r="P42" s="69" t="str">
        <f>IF(M42=1,Employment!$S42,"")</f>
        <v/>
      </c>
      <c r="R42" s="73" t="str">
        <f t="shared" si="6"/>
        <v/>
      </c>
      <c r="S42" s="68" t="str">
        <f t="shared" si="7"/>
        <v/>
      </c>
      <c r="T42" s="68" t="str">
        <f t="shared" si="8"/>
        <v/>
      </c>
      <c r="U42" s="69" t="str">
        <f>IF(R42=1,Employment!$S42,"")</f>
        <v/>
      </c>
    </row>
    <row r="43" spans="1:21" x14ac:dyDescent="0.25">
      <c r="A43" s="39">
        <f>'Industry selection'!C43</f>
        <v>2</v>
      </c>
      <c r="B43" s="67">
        <v>10.3</v>
      </c>
      <c r="C43" s="67" t="s">
        <v>88</v>
      </c>
      <c r="D43" s="73">
        <f>IF(Employment!V43=2,1,"")</f>
        <v>1</v>
      </c>
      <c r="E43" s="73" t="str">
        <f>IF(Wages!V43=2,1,"")</f>
        <v/>
      </c>
      <c r="F43" s="73" t="str">
        <f t="shared" si="0"/>
        <v/>
      </c>
      <c r="G43" s="68" t="str">
        <f t="shared" si="1"/>
        <v/>
      </c>
      <c r="H43" s="68" t="str">
        <f t="shared" si="2"/>
        <v/>
      </c>
      <c r="I43" s="69" t="str">
        <f>IF(F43=1,Employment!$S43,"")</f>
        <v/>
      </c>
      <c r="K43" s="73">
        <f>IF('Employment - change'!V43=2,1,"")</f>
        <v>1</v>
      </c>
      <c r="L43" s="73" t="str">
        <f>IF('Wages - change'!V43=2,1,"")</f>
        <v/>
      </c>
      <c r="M43" s="73" t="str">
        <f t="shared" si="3"/>
        <v/>
      </c>
      <c r="N43" s="68" t="str">
        <f t="shared" si="4"/>
        <v/>
      </c>
      <c r="O43" s="68" t="str">
        <f t="shared" si="5"/>
        <v/>
      </c>
      <c r="P43" s="69" t="str">
        <f>IF(M43=1,Employment!$S43,"")</f>
        <v/>
      </c>
      <c r="R43" s="73" t="str">
        <f t="shared" si="6"/>
        <v/>
      </c>
      <c r="S43" s="68" t="str">
        <f t="shared" si="7"/>
        <v/>
      </c>
      <c r="T43" s="68" t="str">
        <f t="shared" si="8"/>
        <v/>
      </c>
      <c r="U43" s="69" t="str">
        <f>IF(R43=1,Employment!$S43,"")</f>
        <v/>
      </c>
    </row>
    <row r="44" spans="1:21" x14ac:dyDescent="0.25">
      <c r="A44" s="39">
        <f>'Industry selection'!C44</f>
        <v>2</v>
      </c>
      <c r="B44" s="67">
        <v>10.4</v>
      </c>
      <c r="C44" s="67" t="s">
        <v>90</v>
      </c>
      <c r="D44" s="73" t="str">
        <f>IF(Employment!V44=2,1,"")</f>
        <v/>
      </c>
      <c r="E44" s="73" t="str">
        <f>IF(Wages!V44=2,1,"")</f>
        <v/>
      </c>
      <c r="F44" s="73" t="str">
        <f t="shared" si="0"/>
        <v/>
      </c>
      <c r="G44" s="68" t="str">
        <f t="shared" si="1"/>
        <v/>
      </c>
      <c r="H44" s="68" t="str">
        <f t="shared" si="2"/>
        <v/>
      </c>
      <c r="I44" s="69" t="str">
        <f>IF(F44=1,Employment!$S44,"")</f>
        <v/>
      </c>
      <c r="K44" s="73" t="str">
        <f>IF('Employment - change'!V44=2,1,"")</f>
        <v/>
      </c>
      <c r="L44" s="73" t="str">
        <f>IF('Wages - change'!V44=2,1,"")</f>
        <v/>
      </c>
      <c r="M44" s="73" t="str">
        <f t="shared" si="3"/>
        <v/>
      </c>
      <c r="N44" s="68" t="str">
        <f t="shared" si="4"/>
        <v/>
      </c>
      <c r="O44" s="68" t="str">
        <f t="shared" si="5"/>
        <v/>
      </c>
      <c r="P44" s="69" t="str">
        <f>IF(M44=1,Employment!$S44,"")</f>
        <v/>
      </c>
      <c r="R44" s="73" t="str">
        <f t="shared" si="6"/>
        <v/>
      </c>
      <c r="S44" s="68" t="str">
        <f t="shared" si="7"/>
        <v/>
      </c>
      <c r="T44" s="68" t="str">
        <f t="shared" si="8"/>
        <v/>
      </c>
      <c r="U44" s="69" t="str">
        <f>IF(R44=1,Employment!$S44,"")</f>
        <v/>
      </c>
    </row>
    <row r="45" spans="1:21" x14ac:dyDescent="0.25">
      <c r="A45" s="39">
        <f>'Industry selection'!C45</f>
        <v>2</v>
      </c>
      <c r="B45" s="67">
        <v>10.5</v>
      </c>
      <c r="C45" s="67" t="s">
        <v>92</v>
      </c>
      <c r="D45" s="73">
        <f>IF(Employment!V45=2,1,"")</f>
        <v>1</v>
      </c>
      <c r="E45" s="73">
        <f>IF(Wages!V45=2,1,"")</f>
        <v>1</v>
      </c>
      <c r="F45" s="73">
        <f t="shared" si="0"/>
        <v>1</v>
      </c>
      <c r="G45" s="68">
        <f t="shared" si="1"/>
        <v>10.5</v>
      </c>
      <c r="H45" s="68" t="str">
        <f t="shared" si="2"/>
        <v>Manufacture of dairy products</v>
      </c>
      <c r="I45" s="69">
        <f>IF(F45=1,Employment!$S45,"")</f>
        <v>4.0694622083039665E-2</v>
      </c>
      <c r="K45" s="73" t="str">
        <f>IF('Employment - change'!V45=2,1,"")</f>
        <v/>
      </c>
      <c r="L45" s="73" t="str">
        <f>IF('Wages - change'!V45=2,1,"")</f>
        <v/>
      </c>
      <c r="M45" s="73" t="str">
        <f t="shared" si="3"/>
        <v/>
      </c>
      <c r="N45" s="68" t="str">
        <f t="shared" si="4"/>
        <v/>
      </c>
      <c r="O45" s="68" t="str">
        <f t="shared" si="5"/>
        <v/>
      </c>
      <c r="P45" s="69" t="str">
        <f>IF(M45=1,Employment!$S45,"")</f>
        <v/>
      </c>
      <c r="R45" s="73" t="str">
        <f t="shared" si="6"/>
        <v/>
      </c>
      <c r="S45" s="68" t="str">
        <f t="shared" si="7"/>
        <v/>
      </c>
      <c r="T45" s="68" t="str">
        <f t="shared" si="8"/>
        <v/>
      </c>
      <c r="U45" s="69" t="str">
        <f>IF(R45=1,Employment!$S45,"")</f>
        <v/>
      </c>
    </row>
    <row r="46" spans="1:21" x14ac:dyDescent="0.25">
      <c r="A46" s="39">
        <f>'Industry selection'!C46</f>
        <v>2</v>
      </c>
      <c r="B46" s="67">
        <v>10.6</v>
      </c>
      <c r="C46" s="67" t="s">
        <v>94</v>
      </c>
      <c r="D46" s="73">
        <f>IF(Employment!V46=2,1,"")</f>
        <v>1</v>
      </c>
      <c r="E46" s="73">
        <f>IF(Wages!V46=2,1,"")</f>
        <v>1</v>
      </c>
      <c r="F46" s="73">
        <f t="shared" si="0"/>
        <v>1</v>
      </c>
      <c r="G46" s="68">
        <f t="shared" si="1"/>
        <v>10.6</v>
      </c>
      <c r="H46" s="68" t="str">
        <f t="shared" si="2"/>
        <v>Manufacture of grain mill products, starches and starch products</v>
      </c>
      <c r="I46" s="69">
        <f>IF(F46=1,Employment!$S46,"")</f>
        <v>6.0041636568920476E-3</v>
      </c>
      <c r="K46" s="73" t="str">
        <f>IF('Employment - change'!V46=2,1,"")</f>
        <v/>
      </c>
      <c r="L46" s="73" t="str">
        <f>IF('Wages - change'!V46=2,1,"")</f>
        <v/>
      </c>
      <c r="M46" s="73" t="str">
        <f t="shared" si="3"/>
        <v/>
      </c>
      <c r="N46" s="68" t="str">
        <f t="shared" si="4"/>
        <v/>
      </c>
      <c r="O46" s="68" t="str">
        <f t="shared" si="5"/>
        <v/>
      </c>
      <c r="P46" s="69" t="str">
        <f>IF(M46=1,Employment!$S46,"")</f>
        <v/>
      </c>
      <c r="R46" s="73" t="str">
        <f t="shared" si="6"/>
        <v/>
      </c>
      <c r="S46" s="68" t="str">
        <f t="shared" si="7"/>
        <v/>
      </c>
      <c r="T46" s="68" t="str">
        <f t="shared" si="8"/>
        <v/>
      </c>
      <c r="U46" s="69" t="str">
        <f>IF(R46=1,Employment!$S46,"")</f>
        <v/>
      </c>
    </row>
    <row r="47" spans="1:21" x14ac:dyDescent="0.25">
      <c r="A47" s="39">
        <f>'Industry selection'!C47</f>
        <v>2</v>
      </c>
      <c r="B47" s="67">
        <v>10.7</v>
      </c>
      <c r="C47" s="67" t="s">
        <v>96</v>
      </c>
      <c r="D47" s="73">
        <f>IF(Employment!V47=2,1,"")</f>
        <v>1</v>
      </c>
      <c r="E47" s="73" t="str">
        <f>IF(Wages!V47=2,1,"")</f>
        <v/>
      </c>
      <c r="F47" s="73" t="str">
        <f t="shared" si="0"/>
        <v/>
      </c>
      <c r="G47" s="68" t="str">
        <f t="shared" si="1"/>
        <v/>
      </c>
      <c r="H47" s="68" t="str">
        <f t="shared" si="2"/>
        <v/>
      </c>
      <c r="I47" s="69" t="str">
        <f>IF(F47=1,Employment!$S47,"")</f>
        <v/>
      </c>
      <c r="K47" s="73" t="str">
        <f>IF('Employment - change'!V47=2,1,"")</f>
        <v/>
      </c>
      <c r="L47" s="73" t="str">
        <f>IF('Wages - change'!V47=2,1,"")</f>
        <v/>
      </c>
      <c r="M47" s="73" t="str">
        <f t="shared" si="3"/>
        <v/>
      </c>
      <c r="N47" s="68" t="str">
        <f t="shared" si="4"/>
        <v/>
      </c>
      <c r="O47" s="68" t="str">
        <f t="shared" si="5"/>
        <v/>
      </c>
      <c r="P47" s="69" t="str">
        <f>IF(M47=1,Employment!$S47,"")</f>
        <v/>
      </c>
      <c r="R47" s="73" t="str">
        <f t="shared" si="6"/>
        <v/>
      </c>
      <c r="S47" s="68" t="str">
        <f t="shared" si="7"/>
        <v/>
      </c>
      <c r="T47" s="68" t="str">
        <f t="shared" si="8"/>
        <v/>
      </c>
      <c r="U47" s="69" t="str">
        <f>IF(R47=1,Employment!$S47,"")</f>
        <v/>
      </c>
    </row>
    <row r="48" spans="1:21" x14ac:dyDescent="0.25">
      <c r="A48" s="39">
        <f>'Industry selection'!C48</f>
        <v>2</v>
      </c>
      <c r="B48" s="67">
        <v>10.8</v>
      </c>
      <c r="C48" s="67" t="s">
        <v>98</v>
      </c>
      <c r="D48" s="73">
        <f>IF(Employment!V48=2,1,"")</f>
        <v>1</v>
      </c>
      <c r="E48" s="73" t="str">
        <f>IF(Wages!V48=2,1,"")</f>
        <v/>
      </c>
      <c r="F48" s="73" t="str">
        <f t="shared" si="0"/>
        <v/>
      </c>
      <c r="G48" s="68" t="str">
        <f t="shared" si="1"/>
        <v/>
      </c>
      <c r="H48" s="68" t="str">
        <f t="shared" si="2"/>
        <v/>
      </c>
      <c r="I48" s="69" t="str">
        <f>IF(F48=1,Employment!$S48,"")</f>
        <v/>
      </c>
      <c r="K48" s="73" t="str">
        <f>IF('Employment - change'!V48=2,1,"")</f>
        <v/>
      </c>
      <c r="L48" s="73" t="str">
        <f>IF('Wages - change'!V48=2,1,"")</f>
        <v/>
      </c>
      <c r="M48" s="73" t="str">
        <f t="shared" si="3"/>
        <v/>
      </c>
      <c r="N48" s="68" t="str">
        <f t="shared" si="4"/>
        <v/>
      </c>
      <c r="O48" s="68" t="str">
        <f t="shared" si="5"/>
        <v/>
      </c>
      <c r="P48" s="69" t="str">
        <f>IF(M48=1,Employment!$S48,"")</f>
        <v/>
      </c>
      <c r="R48" s="73" t="str">
        <f t="shared" si="6"/>
        <v/>
      </c>
      <c r="S48" s="68" t="str">
        <f t="shared" si="7"/>
        <v/>
      </c>
      <c r="T48" s="68" t="str">
        <f t="shared" si="8"/>
        <v/>
      </c>
      <c r="U48" s="69" t="str">
        <f>IF(R48=1,Employment!$S48,"")</f>
        <v/>
      </c>
    </row>
    <row r="49" spans="1:21" x14ac:dyDescent="0.25">
      <c r="A49" s="39">
        <f>'Industry selection'!C49</f>
        <v>2</v>
      </c>
      <c r="B49" s="67">
        <v>10.9</v>
      </c>
      <c r="C49" s="67" t="s">
        <v>100</v>
      </c>
      <c r="D49" s="73" t="str">
        <f>IF(Employment!V49=2,1,"")</f>
        <v/>
      </c>
      <c r="E49" s="73" t="str">
        <f>IF(Wages!V49=2,1,"")</f>
        <v/>
      </c>
      <c r="F49" s="73" t="str">
        <f t="shared" si="0"/>
        <v/>
      </c>
      <c r="G49" s="68" t="str">
        <f t="shared" si="1"/>
        <v/>
      </c>
      <c r="H49" s="68" t="str">
        <f t="shared" si="2"/>
        <v/>
      </c>
      <c r="I49" s="69" t="str">
        <f>IF(F49=1,Employment!$S49,"")</f>
        <v/>
      </c>
      <c r="K49" s="73" t="str">
        <f>IF('Employment - change'!V49=2,1,"")</f>
        <v/>
      </c>
      <c r="L49" s="73" t="str">
        <f>IF('Wages - change'!V49=2,1,"")</f>
        <v/>
      </c>
      <c r="M49" s="73" t="str">
        <f t="shared" si="3"/>
        <v/>
      </c>
      <c r="N49" s="68" t="str">
        <f t="shared" si="4"/>
        <v/>
      </c>
      <c r="O49" s="68" t="str">
        <f t="shared" si="5"/>
        <v/>
      </c>
      <c r="P49" s="69" t="str">
        <f>IF(M49=1,Employment!$S49,"")</f>
        <v/>
      </c>
      <c r="R49" s="73" t="str">
        <f t="shared" si="6"/>
        <v/>
      </c>
      <c r="S49" s="68" t="str">
        <f t="shared" si="7"/>
        <v/>
      </c>
      <c r="T49" s="68" t="str">
        <f t="shared" si="8"/>
        <v/>
      </c>
      <c r="U49" s="69" t="str">
        <f>IF(R49=1,Employment!$S49,"")</f>
        <v/>
      </c>
    </row>
    <row r="50" spans="1:21" x14ac:dyDescent="0.25">
      <c r="A50" s="39">
        <f>'Industry selection'!C50</f>
        <v>2</v>
      </c>
      <c r="B50" s="67">
        <v>11</v>
      </c>
      <c r="C50" s="67" t="s">
        <v>102</v>
      </c>
      <c r="D50" s="73">
        <f>IF(Employment!V50=2,1,"")</f>
        <v>1</v>
      </c>
      <c r="E50" s="73" t="str">
        <f>IF(Wages!V50=2,1,"")</f>
        <v/>
      </c>
      <c r="F50" s="73" t="str">
        <f t="shared" si="0"/>
        <v/>
      </c>
      <c r="G50" s="68" t="str">
        <f t="shared" si="1"/>
        <v/>
      </c>
      <c r="H50" s="68" t="str">
        <f t="shared" si="2"/>
        <v/>
      </c>
      <c r="I50" s="69" t="str">
        <f>IF(F50=1,Employment!$S50,"")</f>
        <v/>
      </c>
      <c r="K50" s="73" t="str">
        <f>IF('Employment - change'!V50=2,1,"")</f>
        <v/>
      </c>
      <c r="L50" s="73" t="str">
        <f>IF('Wages - change'!V50=2,1,"")</f>
        <v/>
      </c>
      <c r="M50" s="73" t="str">
        <f t="shared" si="3"/>
        <v/>
      </c>
      <c r="N50" s="68" t="str">
        <f t="shared" si="4"/>
        <v/>
      </c>
      <c r="O50" s="68" t="str">
        <f t="shared" si="5"/>
        <v/>
      </c>
      <c r="P50" s="69" t="str">
        <f>IF(M50=1,Employment!$S50,"")</f>
        <v/>
      </c>
      <c r="R50" s="73" t="str">
        <f t="shared" si="6"/>
        <v/>
      </c>
      <c r="S50" s="68" t="str">
        <f t="shared" si="7"/>
        <v/>
      </c>
      <c r="T50" s="68" t="str">
        <f t="shared" si="8"/>
        <v/>
      </c>
      <c r="U50" s="69" t="str">
        <f>IF(R50=1,Employment!$S50,"")</f>
        <v/>
      </c>
    </row>
    <row r="51" spans="1:21" x14ac:dyDescent="0.25">
      <c r="A51" s="39">
        <f>'Industry selection'!C51</f>
        <v>1</v>
      </c>
      <c r="B51" s="67">
        <v>12</v>
      </c>
      <c r="C51" s="67" t="s">
        <v>104</v>
      </c>
      <c r="D51" s="73" t="str">
        <f>IF(Employment!V51=2,1,"")</f>
        <v/>
      </c>
      <c r="E51" s="73" t="str">
        <f>IF(Wages!V51=2,1,"")</f>
        <v/>
      </c>
      <c r="F51" s="73" t="str">
        <f t="shared" si="0"/>
        <v/>
      </c>
      <c r="G51" s="68" t="str">
        <f t="shared" si="1"/>
        <v/>
      </c>
      <c r="H51" s="68" t="str">
        <f t="shared" si="2"/>
        <v/>
      </c>
      <c r="I51" s="69" t="str">
        <f>IF(F51=1,Employment!$S51,"")</f>
        <v/>
      </c>
      <c r="K51" s="73" t="str">
        <f>IF('Employment - change'!V51=2,1,"")</f>
        <v/>
      </c>
      <c r="L51" s="73" t="str">
        <f>IF('Wages - change'!V51=2,1,"")</f>
        <v/>
      </c>
      <c r="M51" s="73" t="str">
        <f t="shared" si="3"/>
        <v/>
      </c>
      <c r="N51" s="68" t="str">
        <f t="shared" si="4"/>
        <v/>
      </c>
      <c r="O51" s="68" t="str">
        <f t="shared" si="5"/>
        <v/>
      </c>
      <c r="P51" s="69" t="str">
        <f>IF(M51=1,Employment!$S51,"")</f>
        <v/>
      </c>
      <c r="R51" s="73" t="str">
        <f t="shared" si="6"/>
        <v/>
      </c>
      <c r="S51" s="68" t="str">
        <f t="shared" si="7"/>
        <v/>
      </c>
      <c r="T51" s="68" t="str">
        <f t="shared" si="8"/>
        <v/>
      </c>
      <c r="U51" s="69" t="str">
        <f>IF(R51=1,Employment!$S51,"")</f>
        <v/>
      </c>
    </row>
    <row r="52" spans="1:21" x14ac:dyDescent="0.25">
      <c r="A52" s="39" t="str">
        <f>'Industry selection'!C52</f>
        <v/>
      </c>
      <c r="B52" s="67">
        <v>13</v>
      </c>
      <c r="C52" s="67" t="s">
        <v>106</v>
      </c>
      <c r="D52" s="73" t="str">
        <f>IF(Employment!V52=2,1,"")</f>
        <v/>
      </c>
      <c r="E52" s="73" t="str">
        <f>IF(Wages!V52=2,1,"")</f>
        <v/>
      </c>
      <c r="F52" s="73" t="str">
        <f t="shared" si="0"/>
        <v/>
      </c>
      <c r="G52" s="68" t="str">
        <f t="shared" si="1"/>
        <v/>
      </c>
      <c r="H52" s="68" t="str">
        <f t="shared" si="2"/>
        <v/>
      </c>
      <c r="I52" s="69" t="str">
        <f>IF(F52=1,Employment!$S52,"")</f>
        <v/>
      </c>
      <c r="K52" s="73" t="str">
        <f>IF('Employment - change'!V52=2,1,"")</f>
        <v/>
      </c>
      <c r="L52" s="73" t="str">
        <f>IF('Wages - change'!V52=2,1,"")</f>
        <v/>
      </c>
      <c r="M52" s="73" t="str">
        <f t="shared" si="3"/>
        <v/>
      </c>
      <c r="N52" s="68" t="str">
        <f t="shared" si="4"/>
        <v/>
      </c>
      <c r="O52" s="68" t="str">
        <f t="shared" si="5"/>
        <v/>
      </c>
      <c r="P52" s="69" t="str">
        <f>IF(M52=1,Employment!$S52,"")</f>
        <v/>
      </c>
      <c r="R52" s="73" t="str">
        <f t="shared" si="6"/>
        <v/>
      </c>
      <c r="S52" s="68" t="str">
        <f t="shared" si="7"/>
        <v/>
      </c>
      <c r="T52" s="68" t="str">
        <f t="shared" si="8"/>
        <v/>
      </c>
      <c r="U52" s="69" t="str">
        <f>IF(R52=1,Employment!$S52,"")</f>
        <v/>
      </c>
    </row>
    <row r="53" spans="1:21" x14ac:dyDescent="0.25">
      <c r="A53" s="39">
        <f>'Industry selection'!C53</f>
        <v>1</v>
      </c>
      <c r="B53" s="67">
        <v>13.1</v>
      </c>
      <c r="C53" s="67" t="s">
        <v>108</v>
      </c>
      <c r="D53" s="73" t="str">
        <f>IF(Employment!V53=2,1,"")</f>
        <v/>
      </c>
      <c r="E53" s="73" t="str">
        <f>IF(Wages!V53=2,1,"")</f>
        <v/>
      </c>
      <c r="F53" s="73" t="str">
        <f t="shared" si="0"/>
        <v/>
      </c>
      <c r="G53" s="68" t="str">
        <f t="shared" si="1"/>
        <v/>
      </c>
      <c r="H53" s="68" t="str">
        <f t="shared" si="2"/>
        <v/>
      </c>
      <c r="I53" s="69" t="str">
        <f>IF(F53=1,Employment!$S53,"")</f>
        <v/>
      </c>
      <c r="K53" s="73" t="str">
        <f>IF('Employment - change'!V53=2,1,"")</f>
        <v/>
      </c>
      <c r="L53" s="73" t="str">
        <f>IF('Wages - change'!V53=2,1,"")</f>
        <v/>
      </c>
      <c r="M53" s="73" t="str">
        <f t="shared" si="3"/>
        <v/>
      </c>
      <c r="N53" s="68" t="str">
        <f t="shared" si="4"/>
        <v/>
      </c>
      <c r="O53" s="68" t="str">
        <f t="shared" si="5"/>
        <v/>
      </c>
      <c r="P53" s="69" t="str">
        <f>IF(M53=1,Employment!$S53,"")</f>
        <v/>
      </c>
      <c r="R53" s="73" t="str">
        <f t="shared" si="6"/>
        <v/>
      </c>
      <c r="S53" s="68" t="str">
        <f t="shared" si="7"/>
        <v/>
      </c>
      <c r="T53" s="68" t="str">
        <f t="shared" si="8"/>
        <v/>
      </c>
      <c r="U53" s="69" t="str">
        <f>IF(R53=1,Employment!$S53,"")</f>
        <v/>
      </c>
    </row>
    <row r="54" spans="1:21" x14ac:dyDescent="0.25">
      <c r="A54" s="39">
        <f>'Industry selection'!C54</f>
        <v>1</v>
      </c>
      <c r="B54" s="67">
        <v>13.2</v>
      </c>
      <c r="C54" s="67" t="s">
        <v>110</v>
      </c>
      <c r="D54" s="73" t="str">
        <f>IF(Employment!V54=2,1,"")</f>
        <v/>
      </c>
      <c r="E54" s="73" t="str">
        <f>IF(Wages!V54=2,1,"")</f>
        <v/>
      </c>
      <c r="F54" s="73" t="str">
        <f t="shared" si="0"/>
        <v/>
      </c>
      <c r="G54" s="68" t="str">
        <f t="shared" si="1"/>
        <v/>
      </c>
      <c r="H54" s="68" t="str">
        <f t="shared" si="2"/>
        <v/>
      </c>
      <c r="I54" s="69" t="str">
        <f>IF(F54=1,Employment!$S54,"")</f>
        <v/>
      </c>
      <c r="K54" s="73" t="str">
        <f>IF('Employment - change'!V54=2,1,"")</f>
        <v/>
      </c>
      <c r="L54" s="73" t="str">
        <f>IF('Wages - change'!V54=2,1,"")</f>
        <v/>
      </c>
      <c r="M54" s="73" t="str">
        <f t="shared" si="3"/>
        <v/>
      </c>
      <c r="N54" s="68" t="str">
        <f t="shared" si="4"/>
        <v/>
      </c>
      <c r="O54" s="68" t="str">
        <f t="shared" si="5"/>
        <v/>
      </c>
      <c r="P54" s="69" t="str">
        <f>IF(M54=1,Employment!$S54,"")</f>
        <v/>
      </c>
      <c r="R54" s="73" t="str">
        <f t="shared" si="6"/>
        <v/>
      </c>
      <c r="S54" s="68" t="str">
        <f t="shared" si="7"/>
        <v/>
      </c>
      <c r="T54" s="68" t="str">
        <f t="shared" si="8"/>
        <v/>
      </c>
      <c r="U54" s="69" t="str">
        <f>IF(R54=1,Employment!$S54,"")</f>
        <v/>
      </c>
    </row>
    <row r="55" spans="1:21" x14ac:dyDescent="0.25">
      <c r="A55" s="39">
        <f>'Industry selection'!C55</f>
        <v>2</v>
      </c>
      <c r="B55" s="67">
        <v>13.3</v>
      </c>
      <c r="C55" s="67" t="s">
        <v>112</v>
      </c>
      <c r="D55" s="73">
        <f>IF(Employment!V55=2,1,"")</f>
        <v>1</v>
      </c>
      <c r="E55" s="73" t="str">
        <f>IF(Wages!V55=2,1,"")</f>
        <v/>
      </c>
      <c r="F55" s="73" t="str">
        <f t="shared" si="0"/>
        <v/>
      </c>
      <c r="G55" s="68" t="str">
        <f t="shared" si="1"/>
        <v/>
      </c>
      <c r="H55" s="68" t="str">
        <f t="shared" si="2"/>
        <v/>
      </c>
      <c r="I55" s="69" t="str">
        <f>IF(F55=1,Employment!$S55,"")</f>
        <v/>
      </c>
      <c r="K55" s="73" t="str">
        <f>IF('Employment - change'!V55=2,1,"")</f>
        <v/>
      </c>
      <c r="L55" s="73" t="str">
        <f>IF('Wages - change'!V55=2,1,"")</f>
        <v/>
      </c>
      <c r="M55" s="73" t="str">
        <f t="shared" si="3"/>
        <v/>
      </c>
      <c r="N55" s="68" t="str">
        <f t="shared" si="4"/>
        <v/>
      </c>
      <c r="O55" s="68" t="str">
        <f t="shared" si="5"/>
        <v/>
      </c>
      <c r="P55" s="69" t="str">
        <f>IF(M55=1,Employment!$S55,"")</f>
        <v/>
      </c>
      <c r="R55" s="73" t="str">
        <f t="shared" si="6"/>
        <v/>
      </c>
      <c r="S55" s="68" t="str">
        <f t="shared" si="7"/>
        <v/>
      </c>
      <c r="T55" s="68" t="str">
        <f t="shared" si="8"/>
        <v/>
      </c>
      <c r="U55" s="69" t="str">
        <f>IF(R55=1,Employment!$S55,"")</f>
        <v/>
      </c>
    </row>
    <row r="56" spans="1:21" x14ac:dyDescent="0.25">
      <c r="A56" s="39">
        <f>'Industry selection'!C56</f>
        <v>2</v>
      </c>
      <c r="B56" s="67">
        <v>13.9</v>
      </c>
      <c r="C56" s="67" t="s">
        <v>114</v>
      </c>
      <c r="D56" s="73">
        <f>IF(Employment!V56=2,1,"")</f>
        <v>1</v>
      </c>
      <c r="E56" s="73">
        <f>IF(Wages!V56=2,1,"")</f>
        <v>1</v>
      </c>
      <c r="F56" s="73">
        <f t="shared" si="0"/>
        <v>1</v>
      </c>
      <c r="G56" s="68">
        <f t="shared" si="1"/>
        <v>13.9</v>
      </c>
      <c r="H56" s="68" t="str">
        <f t="shared" si="2"/>
        <v>Manufacture of other textiles</v>
      </c>
      <c r="I56" s="69">
        <f>IF(F56=1,Employment!$S56,"")</f>
        <v>2.8853008257325673E-3</v>
      </c>
      <c r="K56" s="73" t="str">
        <f>IF('Employment - change'!V56=2,1,"")</f>
        <v/>
      </c>
      <c r="L56" s="73" t="str">
        <f>IF('Wages - change'!V56=2,1,"")</f>
        <v/>
      </c>
      <c r="M56" s="73" t="str">
        <f t="shared" si="3"/>
        <v/>
      </c>
      <c r="N56" s="68" t="str">
        <f t="shared" si="4"/>
        <v/>
      </c>
      <c r="O56" s="68" t="str">
        <f t="shared" si="5"/>
        <v/>
      </c>
      <c r="P56" s="69" t="str">
        <f>IF(M56=1,Employment!$S56,"")</f>
        <v/>
      </c>
      <c r="R56" s="73" t="str">
        <f t="shared" si="6"/>
        <v/>
      </c>
      <c r="S56" s="68" t="str">
        <f t="shared" si="7"/>
        <v/>
      </c>
      <c r="T56" s="68" t="str">
        <f t="shared" si="8"/>
        <v/>
      </c>
      <c r="U56" s="69" t="str">
        <f>IF(R56=1,Employment!$S56,"")</f>
        <v/>
      </c>
    </row>
    <row r="57" spans="1:21" x14ac:dyDescent="0.25">
      <c r="A57" s="39" t="str">
        <f>'Industry selection'!C57</f>
        <v/>
      </c>
      <c r="B57" s="67">
        <v>14</v>
      </c>
      <c r="C57" s="67" t="s">
        <v>116</v>
      </c>
      <c r="D57" s="73" t="str">
        <f>IF(Employment!V57=2,1,"")</f>
        <v/>
      </c>
      <c r="E57" s="73" t="str">
        <f>IF(Wages!V57=2,1,"")</f>
        <v/>
      </c>
      <c r="F57" s="73" t="str">
        <f t="shared" si="0"/>
        <v/>
      </c>
      <c r="G57" s="68" t="str">
        <f t="shared" si="1"/>
        <v/>
      </c>
      <c r="H57" s="68" t="str">
        <f t="shared" si="2"/>
        <v/>
      </c>
      <c r="I57" s="69" t="str">
        <f>IF(F57=1,Employment!$S57,"")</f>
        <v/>
      </c>
      <c r="K57" s="73" t="str">
        <f>IF('Employment - change'!V57=2,1,"")</f>
        <v/>
      </c>
      <c r="L57" s="73" t="str">
        <f>IF('Wages - change'!V57=2,1,"")</f>
        <v/>
      </c>
      <c r="M57" s="73" t="str">
        <f t="shared" si="3"/>
        <v/>
      </c>
      <c r="N57" s="68" t="str">
        <f t="shared" si="4"/>
        <v/>
      </c>
      <c r="O57" s="68" t="str">
        <f t="shared" si="5"/>
        <v/>
      </c>
      <c r="P57" s="69" t="str">
        <f>IF(M57=1,Employment!$S57,"")</f>
        <v/>
      </c>
      <c r="R57" s="73" t="str">
        <f t="shared" si="6"/>
        <v/>
      </c>
      <c r="S57" s="68" t="str">
        <f t="shared" si="7"/>
        <v/>
      </c>
      <c r="T57" s="68" t="str">
        <f t="shared" si="8"/>
        <v/>
      </c>
      <c r="U57" s="69" t="str">
        <f>IF(R57=1,Employment!$S57,"")</f>
        <v/>
      </c>
    </row>
    <row r="58" spans="1:21" x14ac:dyDescent="0.25">
      <c r="A58" s="39">
        <f>'Industry selection'!C58</f>
        <v>2</v>
      </c>
      <c r="B58" s="67">
        <v>14.1</v>
      </c>
      <c r="C58" s="67" t="s">
        <v>118</v>
      </c>
      <c r="D58" s="73" t="str">
        <f>IF(Employment!V58=2,1,"")</f>
        <v/>
      </c>
      <c r="E58" s="73" t="str">
        <f>IF(Wages!V58=2,1,"")</f>
        <v/>
      </c>
      <c r="F58" s="73" t="str">
        <f t="shared" si="0"/>
        <v/>
      </c>
      <c r="G58" s="68" t="str">
        <f t="shared" si="1"/>
        <v/>
      </c>
      <c r="H58" s="68" t="str">
        <f t="shared" si="2"/>
        <v/>
      </c>
      <c r="I58" s="69" t="str">
        <f>IF(F58=1,Employment!$S58,"")</f>
        <v/>
      </c>
      <c r="K58" s="73" t="str">
        <f>IF('Employment - change'!V58=2,1,"")</f>
        <v/>
      </c>
      <c r="L58" s="73" t="str">
        <f>IF('Wages - change'!V58=2,1,"")</f>
        <v/>
      </c>
      <c r="M58" s="73" t="str">
        <f t="shared" si="3"/>
        <v/>
      </c>
      <c r="N58" s="68" t="str">
        <f t="shared" si="4"/>
        <v/>
      </c>
      <c r="O58" s="68" t="str">
        <f t="shared" si="5"/>
        <v/>
      </c>
      <c r="P58" s="69" t="str">
        <f>IF(M58=1,Employment!$S58,"")</f>
        <v/>
      </c>
      <c r="R58" s="73" t="str">
        <f t="shared" si="6"/>
        <v/>
      </c>
      <c r="S58" s="68" t="str">
        <f t="shared" si="7"/>
        <v/>
      </c>
      <c r="T58" s="68" t="str">
        <f t="shared" si="8"/>
        <v/>
      </c>
      <c r="U58" s="69" t="str">
        <f>IF(R58=1,Employment!$S58,"")</f>
        <v/>
      </c>
    </row>
    <row r="59" spans="1:21" x14ac:dyDescent="0.25">
      <c r="A59" s="39">
        <f>'Industry selection'!C59</f>
        <v>1</v>
      </c>
      <c r="B59" s="67">
        <v>14.2</v>
      </c>
      <c r="C59" s="67" t="s">
        <v>120</v>
      </c>
      <c r="D59" s="73" t="str">
        <f>IF(Employment!V59=2,1,"")</f>
        <v/>
      </c>
      <c r="E59" s="73" t="str">
        <f>IF(Wages!V59=2,1,"")</f>
        <v/>
      </c>
      <c r="F59" s="73" t="str">
        <f t="shared" si="0"/>
        <v/>
      </c>
      <c r="G59" s="68" t="str">
        <f t="shared" si="1"/>
        <v/>
      </c>
      <c r="H59" s="68" t="str">
        <f t="shared" si="2"/>
        <v/>
      </c>
      <c r="I59" s="69" t="str">
        <f>IF(F59=1,Employment!$S59,"")</f>
        <v/>
      </c>
      <c r="K59" s="73" t="str">
        <f>IF('Employment - change'!V59=2,1,"")</f>
        <v/>
      </c>
      <c r="L59" s="73" t="str">
        <f>IF('Wages - change'!V59=2,1,"")</f>
        <v/>
      </c>
      <c r="M59" s="73" t="str">
        <f t="shared" si="3"/>
        <v/>
      </c>
      <c r="N59" s="68" t="str">
        <f t="shared" si="4"/>
        <v/>
      </c>
      <c r="O59" s="68" t="str">
        <f t="shared" si="5"/>
        <v/>
      </c>
      <c r="P59" s="69" t="str">
        <f>IF(M59=1,Employment!$S59,"")</f>
        <v/>
      </c>
      <c r="R59" s="73" t="str">
        <f t="shared" si="6"/>
        <v/>
      </c>
      <c r="S59" s="68" t="str">
        <f t="shared" si="7"/>
        <v/>
      </c>
      <c r="T59" s="68" t="str">
        <f t="shared" si="8"/>
        <v/>
      </c>
      <c r="U59" s="69" t="str">
        <f>IF(R59=1,Employment!$S59,"")</f>
        <v/>
      </c>
    </row>
    <row r="60" spans="1:21" x14ac:dyDescent="0.25">
      <c r="A60" s="39">
        <f>'Industry selection'!C60</f>
        <v>2</v>
      </c>
      <c r="B60" s="67">
        <v>14.3</v>
      </c>
      <c r="C60" s="67" t="s">
        <v>122</v>
      </c>
      <c r="D60" s="73" t="str">
        <f>IF(Employment!V60=2,1,"")</f>
        <v/>
      </c>
      <c r="E60" s="73" t="str">
        <f>IF(Wages!V60=2,1,"")</f>
        <v/>
      </c>
      <c r="F60" s="73" t="str">
        <f t="shared" si="0"/>
        <v/>
      </c>
      <c r="G60" s="68" t="str">
        <f t="shared" si="1"/>
        <v/>
      </c>
      <c r="H60" s="68" t="str">
        <f t="shared" si="2"/>
        <v/>
      </c>
      <c r="I60" s="69" t="str">
        <f>IF(F60=1,Employment!$S60,"")</f>
        <v/>
      </c>
      <c r="K60" s="73" t="str">
        <f>IF('Employment - change'!V60=2,1,"")</f>
        <v/>
      </c>
      <c r="L60" s="73" t="str">
        <f>IF('Wages - change'!V60=2,1,"")</f>
        <v/>
      </c>
      <c r="M60" s="73" t="str">
        <f t="shared" si="3"/>
        <v/>
      </c>
      <c r="N60" s="68" t="str">
        <f t="shared" si="4"/>
        <v/>
      </c>
      <c r="O60" s="68" t="str">
        <f t="shared" si="5"/>
        <v/>
      </c>
      <c r="P60" s="69" t="str">
        <f>IF(M60=1,Employment!$S60,"")</f>
        <v/>
      </c>
      <c r="R60" s="73" t="str">
        <f t="shared" si="6"/>
        <v/>
      </c>
      <c r="S60" s="68" t="str">
        <f t="shared" si="7"/>
        <v/>
      </c>
      <c r="T60" s="68" t="str">
        <f t="shared" si="8"/>
        <v/>
      </c>
      <c r="U60" s="69" t="str">
        <f>IF(R60=1,Employment!$S60,"")</f>
        <v/>
      </c>
    </row>
    <row r="61" spans="1:21" x14ac:dyDescent="0.25">
      <c r="A61" s="39">
        <f>'Industry selection'!C61</f>
        <v>2</v>
      </c>
      <c r="B61" s="67">
        <v>15</v>
      </c>
      <c r="C61" s="67" t="s">
        <v>124</v>
      </c>
      <c r="D61" s="73" t="str">
        <f>IF(Employment!V61=2,1,"")</f>
        <v/>
      </c>
      <c r="E61" s="73">
        <f>IF(Wages!V61=2,1,"")</f>
        <v>1</v>
      </c>
      <c r="F61" s="73" t="str">
        <f t="shared" si="0"/>
        <v/>
      </c>
      <c r="G61" s="68" t="str">
        <f t="shared" si="1"/>
        <v/>
      </c>
      <c r="H61" s="68" t="str">
        <f t="shared" si="2"/>
        <v/>
      </c>
      <c r="I61" s="69" t="str">
        <f>IF(F61=1,Employment!$S61,"")</f>
        <v/>
      </c>
      <c r="K61" s="73" t="str">
        <f>IF('Employment - change'!V61=2,1,"")</f>
        <v/>
      </c>
      <c r="L61" s="73" t="str">
        <f>IF('Wages - change'!V61=2,1,"")</f>
        <v/>
      </c>
      <c r="M61" s="73" t="str">
        <f t="shared" si="3"/>
        <v/>
      </c>
      <c r="N61" s="68" t="str">
        <f t="shared" si="4"/>
        <v/>
      </c>
      <c r="O61" s="68" t="str">
        <f t="shared" si="5"/>
        <v/>
      </c>
      <c r="P61" s="69" t="str">
        <f>IF(M61=1,Employment!$S61,"")</f>
        <v/>
      </c>
      <c r="R61" s="73" t="str">
        <f t="shared" si="6"/>
        <v/>
      </c>
      <c r="S61" s="68" t="str">
        <f t="shared" si="7"/>
        <v/>
      </c>
      <c r="T61" s="68" t="str">
        <f t="shared" si="8"/>
        <v/>
      </c>
      <c r="U61" s="69" t="str">
        <f>IF(R61=1,Employment!$S61,"")</f>
        <v/>
      </c>
    </row>
    <row r="62" spans="1:21" x14ac:dyDescent="0.25">
      <c r="A62" s="39">
        <f>'Industry selection'!C62</f>
        <v>1</v>
      </c>
      <c r="B62" s="67">
        <v>15.1</v>
      </c>
      <c r="C62" s="67" t="s">
        <v>126</v>
      </c>
      <c r="D62" s="73" t="str">
        <f>IF(Employment!V62=2,1,"")</f>
        <v/>
      </c>
      <c r="E62" s="73" t="str">
        <f>IF(Wages!V62=2,1,"")</f>
        <v/>
      </c>
      <c r="F62" s="73" t="str">
        <f t="shared" si="0"/>
        <v/>
      </c>
      <c r="G62" s="68" t="str">
        <f t="shared" si="1"/>
        <v/>
      </c>
      <c r="H62" s="68" t="str">
        <f t="shared" si="2"/>
        <v/>
      </c>
      <c r="I62" s="69" t="str">
        <f>IF(F62=1,Employment!$S62,"")</f>
        <v/>
      </c>
      <c r="K62" s="73" t="str">
        <f>IF('Employment - change'!V62=2,1,"")</f>
        <v/>
      </c>
      <c r="L62" s="73" t="str">
        <f>IF('Wages - change'!V62=2,1,"")</f>
        <v/>
      </c>
      <c r="M62" s="73" t="str">
        <f t="shared" si="3"/>
        <v/>
      </c>
      <c r="N62" s="68" t="str">
        <f t="shared" si="4"/>
        <v/>
      </c>
      <c r="O62" s="68" t="str">
        <f t="shared" si="5"/>
        <v/>
      </c>
      <c r="P62" s="69" t="str">
        <f>IF(M62=1,Employment!$S62,"")</f>
        <v/>
      </c>
      <c r="R62" s="73" t="str">
        <f t="shared" si="6"/>
        <v/>
      </c>
      <c r="S62" s="68" t="str">
        <f t="shared" si="7"/>
        <v/>
      </c>
      <c r="T62" s="68" t="str">
        <f t="shared" si="8"/>
        <v/>
      </c>
      <c r="U62" s="69" t="str">
        <f>IF(R62=1,Employment!$S62,"")</f>
        <v/>
      </c>
    </row>
    <row r="63" spans="1:21" x14ac:dyDescent="0.25">
      <c r="A63" s="39">
        <f>'Industry selection'!C63</f>
        <v>1</v>
      </c>
      <c r="B63" s="67">
        <v>15.2</v>
      </c>
      <c r="C63" s="67" t="s">
        <v>128</v>
      </c>
      <c r="D63" s="73" t="str">
        <f>IF(Employment!V63=2,1,"")</f>
        <v/>
      </c>
      <c r="E63" s="73" t="str">
        <f>IF(Wages!V63=2,1,"")</f>
        <v/>
      </c>
      <c r="F63" s="73" t="str">
        <f t="shared" si="0"/>
        <v/>
      </c>
      <c r="G63" s="68" t="str">
        <f t="shared" si="1"/>
        <v/>
      </c>
      <c r="H63" s="68" t="str">
        <f t="shared" si="2"/>
        <v/>
      </c>
      <c r="I63" s="69" t="str">
        <f>IF(F63=1,Employment!$S63,"")</f>
        <v/>
      </c>
      <c r="K63" s="73" t="str">
        <f>IF('Employment - change'!V63=2,1,"")</f>
        <v/>
      </c>
      <c r="L63" s="73" t="str">
        <f>IF('Wages - change'!V63=2,1,"")</f>
        <v/>
      </c>
      <c r="M63" s="73" t="str">
        <f t="shared" si="3"/>
        <v/>
      </c>
      <c r="N63" s="68" t="str">
        <f t="shared" si="4"/>
        <v/>
      </c>
      <c r="O63" s="68" t="str">
        <f t="shared" si="5"/>
        <v/>
      </c>
      <c r="P63" s="69" t="str">
        <f>IF(M63=1,Employment!$S63,"")</f>
        <v/>
      </c>
      <c r="R63" s="73" t="str">
        <f t="shared" si="6"/>
        <v/>
      </c>
      <c r="S63" s="68" t="str">
        <f t="shared" si="7"/>
        <v/>
      </c>
      <c r="T63" s="68" t="str">
        <f t="shared" si="8"/>
        <v/>
      </c>
      <c r="U63" s="69" t="str">
        <f>IF(R63=1,Employment!$S63,"")</f>
        <v/>
      </c>
    </row>
    <row r="64" spans="1:21" x14ac:dyDescent="0.25">
      <c r="A64" s="39" t="str">
        <f>'Industry selection'!C64</f>
        <v/>
      </c>
      <c r="B64" s="67">
        <v>16</v>
      </c>
      <c r="C64" s="67" t="s">
        <v>130</v>
      </c>
      <c r="D64" s="73" t="str">
        <f>IF(Employment!V64=2,1,"")</f>
        <v/>
      </c>
      <c r="E64" s="73" t="str">
        <f>IF(Wages!V64=2,1,"")</f>
        <v/>
      </c>
      <c r="F64" s="73" t="str">
        <f t="shared" si="0"/>
        <v/>
      </c>
      <c r="G64" s="68" t="str">
        <f t="shared" si="1"/>
        <v/>
      </c>
      <c r="H64" s="68" t="str">
        <f t="shared" si="2"/>
        <v/>
      </c>
      <c r="I64" s="69" t="str">
        <f>IF(F64=1,Employment!$S64,"")</f>
        <v/>
      </c>
      <c r="K64" s="73" t="str">
        <f>IF('Employment - change'!V64=2,1,"")</f>
        <v/>
      </c>
      <c r="L64" s="73" t="str">
        <f>IF('Wages - change'!V64=2,1,"")</f>
        <v/>
      </c>
      <c r="M64" s="73" t="str">
        <f t="shared" si="3"/>
        <v/>
      </c>
      <c r="N64" s="68" t="str">
        <f t="shared" si="4"/>
        <v/>
      </c>
      <c r="O64" s="68" t="str">
        <f t="shared" si="5"/>
        <v/>
      </c>
      <c r="P64" s="69" t="str">
        <f>IF(M64=1,Employment!$S64,"")</f>
        <v/>
      </c>
      <c r="R64" s="73" t="str">
        <f t="shared" si="6"/>
        <v/>
      </c>
      <c r="S64" s="68" t="str">
        <f t="shared" si="7"/>
        <v/>
      </c>
      <c r="T64" s="68" t="str">
        <f t="shared" si="8"/>
        <v/>
      </c>
      <c r="U64" s="69" t="str">
        <f>IF(R64=1,Employment!$S64,"")</f>
        <v/>
      </c>
    </row>
    <row r="65" spans="1:21" x14ac:dyDescent="0.25">
      <c r="A65" s="39">
        <f>'Industry selection'!C65</f>
        <v>2</v>
      </c>
      <c r="B65" s="67">
        <v>16.100000000000001</v>
      </c>
      <c r="C65" s="67" t="s">
        <v>132</v>
      </c>
      <c r="D65" s="73">
        <f>IF(Employment!V65=2,1,"")</f>
        <v>1</v>
      </c>
      <c r="E65" s="73" t="str">
        <f>IF(Wages!V65=2,1,"")</f>
        <v/>
      </c>
      <c r="F65" s="73" t="str">
        <f t="shared" si="0"/>
        <v/>
      </c>
      <c r="G65" s="68" t="str">
        <f t="shared" si="1"/>
        <v/>
      </c>
      <c r="H65" s="68" t="str">
        <f t="shared" si="2"/>
        <v/>
      </c>
      <c r="I65" s="69" t="str">
        <f>IF(F65=1,Employment!$S65,"")</f>
        <v/>
      </c>
      <c r="K65" s="73" t="str">
        <f>IF('Employment - change'!V65=2,1,"")</f>
        <v/>
      </c>
      <c r="L65" s="73" t="str">
        <f>IF('Wages - change'!V65=2,1,"")</f>
        <v/>
      </c>
      <c r="M65" s="73" t="str">
        <f t="shared" si="3"/>
        <v/>
      </c>
      <c r="N65" s="68" t="str">
        <f t="shared" si="4"/>
        <v/>
      </c>
      <c r="O65" s="68" t="str">
        <f t="shared" si="5"/>
        <v/>
      </c>
      <c r="P65" s="69" t="str">
        <f>IF(M65=1,Employment!$S65,"")</f>
        <v/>
      </c>
      <c r="R65" s="73" t="str">
        <f t="shared" si="6"/>
        <v/>
      </c>
      <c r="S65" s="68" t="str">
        <f t="shared" si="7"/>
        <v/>
      </c>
      <c r="T65" s="68" t="str">
        <f t="shared" si="8"/>
        <v/>
      </c>
      <c r="U65" s="69" t="str">
        <f>IF(R65=1,Employment!$S65,"")</f>
        <v/>
      </c>
    </row>
    <row r="66" spans="1:21" x14ac:dyDescent="0.25">
      <c r="A66" s="39">
        <f>'Industry selection'!C66</f>
        <v>2</v>
      </c>
      <c r="B66" s="67">
        <v>16.2</v>
      </c>
      <c r="C66" s="67" t="s">
        <v>134</v>
      </c>
      <c r="D66" s="73">
        <f>IF(Employment!V66=2,1,"")</f>
        <v>1</v>
      </c>
      <c r="E66" s="73" t="str">
        <f>IF(Wages!V66=2,1,"")</f>
        <v/>
      </c>
      <c r="F66" s="73" t="str">
        <f t="shared" si="0"/>
        <v/>
      </c>
      <c r="G66" s="68" t="str">
        <f t="shared" si="1"/>
        <v/>
      </c>
      <c r="H66" s="68" t="str">
        <f t="shared" si="2"/>
        <v/>
      </c>
      <c r="I66" s="69" t="str">
        <f>IF(F66=1,Employment!$S66,"")</f>
        <v/>
      </c>
      <c r="K66" s="73" t="str">
        <f>IF('Employment - change'!V66=2,1,"")</f>
        <v/>
      </c>
      <c r="L66" s="73">
        <f>IF('Wages - change'!V66=2,1,"")</f>
        <v>1</v>
      </c>
      <c r="M66" s="73" t="str">
        <f t="shared" si="3"/>
        <v/>
      </c>
      <c r="N66" s="68" t="str">
        <f t="shared" si="4"/>
        <v/>
      </c>
      <c r="O66" s="68" t="str">
        <f t="shared" si="5"/>
        <v/>
      </c>
      <c r="P66" s="69" t="str">
        <f>IF(M66=1,Employment!$S66,"")</f>
        <v/>
      </c>
      <c r="R66" s="73" t="str">
        <f t="shared" si="6"/>
        <v/>
      </c>
      <c r="S66" s="68" t="str">
        <f t="shared" si="7"/>
        <v/>
      </c>
      <c r="T66" s="68" t="str">
        <f t="shared" si="8"/>
        <v/>
      </c>
      <c r="U66" s="69" t="str">
        <f>IF(R66=1,Employment!$S66,"")</f>
        <v/>
      </c>
    </row>
    <row r="67" spans="1:21" x14ac:dyDescent="0.25">
      <c r="A67" s="39" t="str">
        <f>'Industry selection'!C67</f>
        <v/>
      </c>
      <c r="B67" s="67">
        <v>17</v>
      </c>
      <c r="C67" s="67" t="s">
        <v>136</v>
      </c>
      <c r="D67" s="73" t="str">
        <f>IF(Employment!V67=2,1,"")</f>
        <v/>
      </c>
      <c r="E67" s="73" t="str">
        <f>IF(Wages!V67=2,1,"")</f>
        <v/>
      </c>
      <c r="F67" s="73" t="str">
        <f t="shared" si="0"/>
        <v/>
      </c>
      <c r="G67" s="68" t="str">
        <f t="shared" si="1"/>
        <v/>
      </c>
      <c r="H67" s="68" t="str">
        <f t="shared" si="2"/>
        <v/>
      </c>
      <c r="I67" s="69" t="str">
        <f>IF(F67=1,Employment!$S67,"")</f>
        <v/>
      </c>
      <c r="K67" s="73" t="str">
        <f>IF('Employment - change'!V67=2,1,"")</f>
        <v/>
      </c>
      <c r="L67" s="73" t="str">
        <f>IF('Wages - change'!V67=2,1,"")</f>
        <v/>
      </c>
      <c r="M67" s="73" t="str">
        <f t="shared" si="3"/>
        <v/>
      </c>
      <c r="N67" s="68" t="str">
        <f t="shared" si="4"/>
        <v/>
      </c>
      <c r="O67" s="68" t="str">
        <f t="shared" si="5"/>
        <v/>
      </c>
      <c r="P67" s="69" t="str">
        <f>IF(M67=1,Employment!$S67,"")</f>
        <v/>
      </c>
      <c r="R67" s="73" t="str">
        <f t="shared" si="6"/>
        <v/>
      </c>
      <c r="S67" s="68" t="str">
        <f t="shared" si="7"/>
        <v/>
      </c>
      <c r="T67" s="68" t="str">
        <f t="shared" si="8"/>
        <v/>
      </c>
      <c r="U67" s="69" t="str">
        <f>IF(R67=1,Employment!$S67,"")</f>
        <v/>
      </c>
    </row>
    <row r="68" spans="1:21" x14ac:dyDescent="0.25">
      <c r="A68" s="39">
        <f>'Industry selection'!C68</f>
        <v>1</v>
      </c>
      <c r="B68" s="67">
        <v>17.100000000000001</v>
      </c>
      <c r="C68" s="67" t="s">
        <v>138</v>
      </c>
      <c r="D68" s="73" t="str">
        <f>IF(Employment!V68=2,1,"")</f>
        <v/>
      </c>
      <c r="E68" s="73" t="str">
        <f>IF(Wages!V68=2,1,"")</f>
        <v/>
      </c>
      <c r="F68" s="73" t="str">
        <f t="shared" si="0"/>
        <v/>
      </c>
      <c r="G68" s="68" t="str">
        <f t="shared" si="1"/>
        <v/>
      </c>
      <c r="H68" s="68" t="str">
        <f t="shared" si="2"/>
        <v/>
      </c>
      <c r="I68" s="69" t="str">
        <f>IF(F68=1,Employment!$S68,"")</f>
        <v/>
      </c>
      <c r="K68" s="73" t="str">
        <f>IF('Employment - change'!V68=2,1,"")</f>
        <v/>
      </c>
      <c r="L68" s="73" t="str">
        <f>IF('Wages - change'!V68=2,1,"")</f>
        <v/>
      </c>
      <c r="M68" s="73" t="str">
        <f t="shared" si="3"/>
        <v/>
      </c>
      <c r="N68" s="68" t="str">
        <f t="shared" si="4"/>
        <v/>
      </c>
      <c r="O68" s="68" t="str">
        <f t="shared" si="5"/>
        <v/>
      </c>
      <c r="P68" s="69" t="str">
        <f>IF(M68=1,Employment!$S68,"")</f>
        <v/>
      </c>
      <c r="R68" s="73" t="str">
        <f t="shared" si="6"/>
        <v/>
      </c>
      <c r="S68" s="68" t="str">
        <f t="shared" si="7"/>
        <v/>
      </c>
      <c r="T68" s="68" t="str">
        <f t="shared" si="8"/>
        <v/>
      </c>
      <c r="U68" s="69" t="str">
        <f>IF(R68=1,Employment!$S68,"")</f>
        <v/>
      </c>
    </row>
    <row r="69" spans="1:21" x14ac:dyDescent="0.25">
      <c r="A69" s="39">
        <f>'Industry selection'!C69</f>
        <v>2</v>
      </c>
      <c r="B69" s="67">
        <v>17.2</v>
      </c>
      <c r="C69" s="67" t="s">
        <v>140</v>
      </c>
      <c r="D69" s="73" t="str">
        <f>IF(Employment!V69=2,1,"")</f>
        <v/>
      </c>
      <c r="E69" s="73" t="str">
        <f>IF(Wages!V69=2,1,"")</f>
        <v/>
      </c>
      <c r="F69" s="73" t="str">
        <f t="shared" si="0"/>
        <v/>
      </c>
      <c r="G69" s="68" t="str">
        <f t="shared" si="1"/>
        <v/>
      </c>
      <c r="H69" s="68" t="str">
        <f t="shared" si="2"/>
        <v/>
      </c>
      <c r="I69" s="69" t="str">
        <f>IF(F69=1,Employment!$S69,"")</f>
        <v/>
      </c>
      <c r="K69" s="73" t="str">
        <f>IF('Employment - change'!V69=2,1,"")</f>
        <v/>
      </c>
      <c r="L69" s="73">
        <f>IF('Wages - change'!V69=2,1,"")</f>
        <v>1</v>
      </c>
      <c r="M69" s="73" t="str">
        <f t="shared" si="3"/>
        <v/>
      </c>
      <c r="N69" s="68" t="str">
        <f t="shared" si="4"/>
        <v/>
      </c>
      <c r="O69" s="68" t="str">
        <f t="shared" si="5"/>
        <v/>
      </c>
      <c r="P69" s="69" t="str">
        <f>IF(M69=1,Employment!$S69,"")</f>
        <v/>
      </c>
      <c r="R69" s="73" t="str">
        <f t="shared" si="6"/>
        <v/>
      </c>
      <c r="S69" s="68" t="str">
        <f t="shared" si="7"/>
        <v/>
      </c>
      <c r="T69" s="68" t="str">
        <f t="shared" si="8"/>
        <v/>
      </c>
      <c r="U69" s="69" t="str">
        <f>IF(R69=1,Employment!$S69,"")</f>
        <v/>
      </c>
    </row>
    <row r="70" spans="1:21" x14ac:dyDescent="0.25">
      <c r="A70" s="39">
        <f>'Industry selection'!C70</f>
        <v>2</v>
      </c>
      <c r="B70" s="67">
        <v>18</v>
      </c>
      <c r="C70" s="67" t="s">
        <v>142</v>
      </c>
      <c r="D70" s="73" t="str">
        <f>IF(Employment!V70=2,1,"")</f>
        <v/>
      </c>
      <c r="E70" s="73" t="str">
        <f>IF(Wages!V70=2,1,"")</f>
        <v/>
      </c>
      <c r="F70" s="73" t="str">
        <f t="shared" ref="F70:F133" si="9">IF(AND(D70=1,E70=1),1,"")</f>
        <v/>
      </c>
      <c r="G70" s="68" t="str">
        <f t="shared" ref="G70:G133" si="10">IF(F70=1,$B70,"")</f>
        <v/>
      </c>
      <c r="H70" s="68" t="str">
        <f t="shared" ref="H70:H133" si="11">IF(F70=1,$C70,"")</f>
        <v/>
      </c>
      <c r="I70" s="69" t="str">
        <f>IF(F70=1,Employment!$S70,"")</f>
        <v/>
      </c>
      <c r="K70" s="73">
        <f>IF('Employment - change'!V70=2,1,"")</f>
        <v>1</v>
      </c>
      <c r="L70" s="73" t="str">
        <f>IF('Wages - change'!V70=2,1,"")</f>
        <v/>
      </c>
      <c r="M70" s="73" t="str">
        <f t="shared" ref="M70:M133" si="12">IF(AND(K70=1,L70=1),1,"")</f>
        <v/>
      </c>
      <c r="N70" s="68" t="str">
        <f t="shared" ref="N70:N133" si="13">IF(M70=1,$B70,"")</f>
        <v/>
      </c>
      <c r="O70" s="68" t="str">
        <f t="shared" ref="O70:O133" si="14">IF(M70=1,$C70,"")</f>
        <v/>
      </c>
      <c r="P70" s="69" t="str">
        <f>IF(M70=1,Employment!$S70,"")</f>
        <v/>
      </c>
      <c r="R70" s="73" t="str">
        <f t="shared" ref="R70:R133" si="15">IF(AND(F70=1,M70=1),1,"")</f>
        <v/>
      </c>
      <c r="S70" s="68" t="str">
        <f t="shared" ref="S70:S133" si="16">IF(R70=1,$B70,"")</f>
        <v/>
      </c>
      <c r="T70" s="68" t="str">
        <f t="shared" ref="T70:T133" si="17">IF(R70=1,$C70,"")</f>
        <v/>
      </c>
      <c r="U70" s="69" t="str">
        <f>IF(R70=1,Employment!$S70,"")</f>
        <v/>
      </c>
    </row>
    <row r="71" spans="1:21" x14ac:dyDescent="0.25">
      <c r="A71" s="39">
        <f>'Industry selection'!C71</f>
        <v>1</v>
      </c>
      <c r="B71" s="67">
        <v>18.100000000000001</v>
      </c>
      <c r="C71" s="67" t="s">
        <v>144</v>
      </c>
      <c r="D71" s="73" t="str">
        <f>IF(Employment!V71=2,1,"")</f>
        <v/>
      </c>
      <c r="E71" s="73" t="str">
        <f>IF(Wages!V71=2,1,"")</f>
        <v/>
      </c>
      <c r="F71" s="73" t="str">
        <f t="shared" si="9"/>
        <v/>
      </c>
      <c r="G71" s="68" t="str">
        <f t="shared" si="10"/>
        <v/>
      </c>
      <c r="H71" s="68" t="str">
        <f t="shared" si="11"/>
        <v/>
      </c>
      <c r="I71" s="69" t="str">
        <f>IF(F71=1,Employment!$S71,"")</f>
        <v/>
      </c>
      <c r="K71" s="73" t="str">
        <f>IF('Employment - change'!V71=2,1,"")</f>
        <v/>
      </c>
      <c r="L71" s="73" t="str">
        <f>IF('Wages - change'!V71=2,1,"")</f>
        <v/>
      </c>
      <c r="M71" s="73" t="str">
        <f t="shared" si="12"/>
        <v/>
      </c>
      <c r="N71" s="68" t="str">
        <f t="shared" si="13"/>
        <v/>
      </c>
      <c r="O71" s="68" t="str">
        <f t="shared" si="14"/>
        <v/>
      </c>
      <c r="P71" s="69" t="str">
        <f>IF(M71=1,Employment!$S71,"")</f>
        <v/>
      </c>
      <c r="R71" s="73" t="str">
        <f t="shared" si="15"/>
        <v/>
      </c>
      <c r="S71" s="68" t="str">
        <f t="shared" si="16"/>
        <v/>
      </c>
      <c r="T71" s="68" t="str">
        <f t="shared" si="17"/>
        <v/>
      </c>
      <c r="U71" s="69" t="str">
        <f>IF(R71=1,Employment!$S71,"")</f>
        <v/>
      </c>
    </row>
    <row r="72" spans="1:21" x14ac:dyDescent="0.25">
      <c r="A72" s="39">
        <f>'Industry selection'!C72</f>
        <v>1</v>
      </c>
      <c r="B72" s="67">
        <v>18.2</v>
      </c>
      <c r="C72" s="67" t="s">
        <v>146</v>
      </c>
      <c r="D72" s="73" t="str">
        <f>IF(Employment!V72=2,1,"")</f>
        <v/>
      </c>
      <c r="E72" s="73" t="str">
        <f>IF(Wages!V72=2,1,"")</f>
        <v/>
      </c>
      <c r="F72" s="73" t="str">
        <f t="shared" si="9"/>
        <v/>
      </c>
      <c r="G72" s="68" t="str">
        <f t="shared" si="10"/>
        <v/>
      </c>
      <c r="H72" s="68" t="str">
        <f t="shared" si="11"/>
        <v/>
      </c>
      <c r="I72" s="69" t="str">
        <f>IF(F72=1,Employment!$S72,"")</f>
        <v/>
      </c>
      <c r="K72" s="73" t="str">
        <f>IF('Employment - change'!V72=2,1,"")</f>
        <v/>
      </c>
      <c r="L72" s="73" t="str">
        <f>IF('Wages - change'!V72=2,1,"")</f>
        <v/>
      </c>
      <c r="M72" s="73" t="str">
        <f t="shared" si="12"/>
        <v/>
      </c>
      <c r="N72" s="68" t="str">
        <f t="shared" si="13"/>
        <v/>
      </c>
      <c r="O72" s="68" t="str">
        <f t="shared" si="14"/>
        <v/>
      </c>
      <c r="P72" s="69" t="str">
        <f>IF(M72=1,Employment!$S72,"")</f>
        <v/>
      </c>
      <c r="R72" s="73" t="str">
        <f t="shared" si="15"/>
        <v/>
      </c>
      <c r="S72" s="68" t="str">
        <f t="shared" si="16"/>
        <v/>
      </c>
      <c r="T72" s="68" t="str">
        <f t="shared" si="17"/>
        <v/>
      </c>
      <c r="U72" s="69" t="str">
        <f>IF(R72=1,Employment!$S72,"")</f>
        <v/>
      </c>
    </row>
    <row r="73" spans="1:21" x14ac:dyDescent="0.25">
      <c r="A73" s="39">
        <f>'Industry selection'!C73</f>
        <v>1</v>
      </c>
      <c r="B73" s="67">
        <v>19</v>
      </c>
      <c r="C73" s="67" t="s">
        <v>148</v>
      </c>
      <c r="D73" s="73" t="str">
        <f>IF(Employment!V73=2,1,"")</f>
        <v/>
      </c>
      <c r="E73" s="73" t="str">
        <f>IF(Wages!V73=2,1,"")</f>
        <v/>
      </c>
      <c r="F73" s="73" t="str">
        <f t="shared" si="9"/>
        <v/>
      </c>
      <c r="G73" s="68" t="str">
        <f t="shared" si="10"/>
        <v/>
      </c>
      <c r="H73" s="68" t="str">
        <f t="shared" si="11"/>
        <v/>
      </c>
      <c r="I73" s="69" t="str">
        <f>IF(F73=1,Employment!$S73,"")</f>
        <v/>
      </c>
      <c r="K73" s="73" t="str">
        <f>IF('Employment - change'!V73=2,1,"")</f>
        <v/>
      </c>
      <c r="L73" s="73" t="str">
        <f>IF('Wages - change'!V73=2,1,"")</f>
        <v/>
      </c>
      <c r="M73" s="73" t="str">
        <f t="shared" si="12"/>
        <v/>
      </c>
      <c r="N73" s="68" t="str">
        <f t="shared" si="13"/>
        <v/>
      </c>
      <c r="O73" s="68" t="str">
        <f t="shared" si="14"/>
        <v/>
      </c>
      <c r="P73" s="69" t="str">
        <f>IF(M73=1,Employment!$S73,"")</f>
        <v/>
      </c>
      <c r="R73" s="73" t="str">
        <f t="shared" si="15"/>
        <v/>
      </c>
      <c r="S73" s="68" t="str">
        <f t="shared" si="16"/>
        <v/>
      </c>
      <c r="T73" s="68" t="str">
        <f t="shared" si="17"/>
        <v/>
      </c>
      <c r="U73" s="69" t="str">
        <f>IF(R73=1,Employment!$S73,"")</f>
        <v/>
      </c>
    </row>
    <row r="74" spans="1:21" x14ac:dyDescent="0.25">
      <c r="A74" s="39">
        <f>'Industry selection'!C74</f>
        <v>1</v>
      </c>
      <c r="B74" s="67">
        <v>19.100000000000001</v>
      </c>
      <c r="C74" s="67" t="s">
        <v>150</v>
      </c>
      <c r="D74" s="73" t="str">
        <f>IF(Employment!V74=2,1,"")</f>
        <v/>
      </c>
      <c r="E74" s="73" t="str">
        <f>IF(Wages!V74=2,1,"")</f>
        <v/>
      </c>
      <c r="F74" s="73" t="str">
        <f t="shared" si="9"/>
        <v/>
      </c>
      <c r="G74" s="68" t="str">
        <f t="shared" si="10"/>
        <v/>
      </c>
      <c r="H74" s="68" t="str">
        <f t="shared" si="11"/>
        <v/>
      </c>
      <c r="I74" s="69" t="str">
        <f>IF(F74=1,Employment!$S74,"")</f>
        <v/>
      </c>
      <c r="K74" s="73" t="str">
        <f>IF('Employment - change'!V74=2,1,"")</f>
        <v/>
      </c>
      <c r="L74" s="73" t="str">
        <f>IF('Wages - change'!V74=2,1,"")</f>
        <v/>
      </c>
      <c r="M74" s="73" t="str">
        <f t="shared" si="12"/>
        <v/>
      </c>
      <c r="N74" s="68" t="str">
        <f t="shared" si="13"/>
        <v/>
      </c>
      <c r="O74" s="68" t="str">
        <f t="shared" si="14"/>
        <v/>
      </c>
      <c r="P74" s="69" t="str">
        <f>IF(M74=1,Employment!$S74,"")</f>
        <v/>
      </c>
      <c r="R74" s="73" t="str">
        <f t="shared" si="15"/>
        <v/>
      </c>
      <c r="S74" s="68" t="str">
        <f t="shared" si="16"/>
        <v/>
      </c>
      <c r="T74" s="68" t="str">
        <f t="shared" si="17"/>
        <v/>
      </c>
      <c r="U74" s="69" t="str">
        <f>IF(R74=1,Employment!$S74,"")</f>
        <v/>
      </c>
    </row>
    <row r="75" spans="1:21" x14ac:dyDescent="0.25">
      <c r="A75" s="39">
        <f>'Industry selection'!C75</f>
        <v>1</v>
      </c>
      <c r="B75" s="67">
        <v>19.2</v>
      </c>
      <c r="C75" s="67" t="s">
        <v>152</v>
      </c>
      <c r="D75" s="73" t="str">
        <f>IF(Employment!V75=2,1,"")</f>
        <v/>
      </c>
      <c r="E75" s="73" t="str">
        <f>IF(Wages!V75=2,1,"")</f>
        <v/>
      </c>
      <c r="F75" s="73" t="str">
        <f t="shared" si="9"/>
        <v/>
      </c>
      <c r="G75" s="68" t="str">
        <f t="shared" si="10"/>
        <v/>
      </c>
      <c r="H75" s="68" t="str">
        <f t="shared" si="11"/>
        <v/>
      </c>
      <c r="I75" s="69" t="str">
        <f>IF(F75=1,Employment!$S75,"")</f>
        <v/>
      </c>
      <c r="K75" s="73" t="str">
        <f>IF('Employment - change'!V75=2,1,"")</f>
        <v/>
      </c>
      <c r="L75" s="73" t="str">
        <f>IF('Wages - change'!V75=2,1,"")</f>
        <v/>
      </c>
      <c r="M75" s="73" t="str">
        <f t="shared" si="12"/>
        <v/>
      </c>
      <c r="N75" s="68" t="str">
        <f t="shared" si="13"/>
        <v/>
      </c>
      <c r="O75" s="68" t="str">
        <f t="shared" si="14"/>
        <v/>
      </c>
      <c r="P75" s="69" t="str">
        <f>IF(M75=1,Employment!$S75,"")</f>
        <v/>
      </c>
      <c r="R75" s="73" t="str">
        <f t="shared" si="15"/>
        <v/>
      </c>
      <c r="S75" s="68" t="str">
        <f t="shared" si="16"/>
        <v/>
      </c>
      <c r="T75" s="68" t="str">
        <f t="shared" si="17"/>
        <v/>
      </c>
      <c r="U75" s="69" t="str">
        <f>IF(R75=1,Employment!$S75,"")</f>
        <v/>
      </c>
    </row>
    <row r="76" spans="1:21" x14ac:dyDescent="0.25">
      <c r="A76" s="39" t="str">
        <f>'Industry selection'!C76</f>
        <v/>
      </c>
      <c r="B76" s="67">
        <v>20</v>
      </c>
      <c r="C76" s="67" t="s">
        <v>154</v>
      </c>
      <c r="D76" s="73" t="str">
        <f>IF(Employment!V76=2,1,"")</f>
        <v/>
      </c>
      <c r="E76" s="73" t="str">
        <f>IF(Wages!V76=2,1,"")</f>
        <v/>
      </c>
      <c r="F76" s="73" t="str">
        <f t="shared" si="9"/>
        <v/>
      </c>
      <c r="G76" s="68" t="str">
        <f t="shared" si="10"/>
        <v/>
      </c>
      <c r="H76" s="68" t="str">
        <f t="shared" si="11"/>
        <v/>
      </c>
      <c r="I76" s="69" t="str">
        <f>IF(F76=1,Employment!$S76,"")</f>
        <v/>
      </c>
      <c r="K76" s="73" t="str">
        <f>IF('Employment - change'!V76=2,1,"")</f>
        <v/>
      </c>
      <c r="L76" s="73" t="str">
        <f>IF('Wages - change'!V76=2,1,"")</f>
        <v/>
      </c>
      <c r="M76" s="73" t="str">
        <f t="shared" si="12"/>
        <v/>
      </c>
      <c r="N76" s="68" t="str">
        <f t="shared" si="13"/>
        <v/>
      </c>
      <c r="O76" s="68" t="str">
        <f t="shared" si="14"/>
        <v/>
      </c>
      <c r="P76" s="69" t="str">
        <f>IF(M76=1,Employment!$S76,"")</f>
        <v/>
      </c>
      <c r="R76" s="73" t="str">
        <f t="shared" si="15"/>
        <v/>
      </c>
      <c r="S76" s="68" t="str">
        <f t="shared" si="16"/>
        <v/>
      </c>
      <c r="T76" s="68" t="str">
        <f t="shared" si="17"/>
        <v/>
      </c>
      <c r="U76" s="69" t="str">
        <f>IF(R76=1,Employment!$S76,"")</f>
        <v/>
      </c>
    </row>
    <row r="77" spans="1:21" x14ac:dyDescent="0.25">
      <c r="A77" s="39">
        <f>'Industry selection'!C77</f>
        <v>2</v>
      </c>
      <c r="B77" s="67">
        <v>20.100000000000001</v>
      </c>
      <c r="C77" s="67" t="s">
        <v>156</v>
      </c>
      <c r="D77" s="73" t="str">
        <f>IF(Employment!V77=2,1,"")</f>
        <v/>
      </c>
      <c r="E77" s="73" t="str">
        <f>IF(Wages!V77=2,1,"")</f>
        <v/>
      </c>
      <c r="F77" s="73" t="str">
        <f t="shared" si="9"/>
        <v/>
      </c>
      <c r="G77" s="68" t="str">
        <f t="shared" si="10"/>
        <v/>
      </c>
      <c r="H77" s="68" t="str">
        <f t="shared" si="11"/>
        <v/>
      </c>
      <c r="I77" s="69" t="str">
        <f>IF(F77=1,Employment!$S77,"")</f>
        <v/>
      </c>
      <c r="K77" s="73" t="str">
        <f>IF('Employment - change'!V77=2,1,"")</f>
        <v/>
      </c>
      <c r="L77" s="73">
        <f>IF('Wages - change'!V77=2,1,"")</f>
        <v>1</v>
      </c>
      <c r="M77" s="73" t="str">
        <f t="shared" si="12"/>
        <v/>
      </c>
      <c r="N77" s="68" t="str">
        <f t="shared" si="13"/>
        <v/>
      </c>
      <c r="O77" s="68" t="str">
        <f t="shared" si="14"/>
        <v/>
      </c>
      <c r="P77" s="69" t="str">
        <f>IF(M77=1,Employment!$S77,"")</f>
        <v/>
      </c>
      <c r="R77" s="73" t="str">
        <f t="shared" si="15"/>
        <v/>
      </c>
      <c r="S77" s="68" t="str">
        <f t="shared" si="16"/>
        <v/>
      </c>
      <c r="T77" s="68" t="str">
        <f t="shared" si="17"/>
        <v/>
      </c>
      <c r="U77" s="69" t="str">
        <f>IF(R77=1,Employment!$S77,"")</f>
        <v/>
      </c>
    </row>
    <row r="78" spans="1:21" x14ac:dyDescent="0.25">
      <c r="A78" s="39">
        <f>'Industry selection'!C78</f>
        <v>1</v>
      </c>
      <c r="B78" s="67">
        <v>20.2</v>
      </c>
      <c r="C78" s="67" t="s">
        <v>158</v>
      </c>
      <c r="D78" s="73" t="str">
        <f>IF(Employment!V78=2,1,"")</f>
        <v/>
      </c>
      <c r="E78" s="73" t="str">
        <f>IF(Wages!V78=2,1,"")</f>
        <v/>
      </c>
      <c r="F78" s="73" t="str">
        <f t="shared" si="9"/>
        <v/>
      </c>
      <c r="G78" s="68" t="str">
        <f t="shared" si="10"/>
        <v/>
      </c>
      <c r="H78" s="68" t="str">
        <f t="shared" si="11"/>
        <v/>
      </c>
      <c r="I78" s="69" t="str">
        <f>IF(F78=1,Employment!$S78,"")</f>
        <v/>
      </c>
      <c r="K78" s="73" t="str">
        <f>IF('Employment - change'!V78=2,1,"")</f>
        <v/>
      </c>
      <c r="L78" s="73" t="str">
        <f>IF('Wages - change'!V78=2,1,"")</f>
        <v/>
      </c>
      <c r="M78" s="73" t="str">
        <f t="shared" si="12"/>
        <v/>
      </c>
      <c r="N78" s="68" t="str">
        <f t="shared" si="13"/>
        <v/>
      </c>
      <c r="O78" s="68" t="str">
        <f t="shared" si="14"/>
        <v/>
      </c>
      <c r="P78" s="69" t="str">
        <f>IF(M78=1,Employment!$S78,"")</f>
        <v/>
      </c>
      <c r="R78" s="73" t="str">
        <f t="shared" si="15"/>
        <v/>
      </c>
      <c r="S78" s="68" t="str">
        <f t="shared" si="16"/>
        <v/>
      </c>
      <c r="T78" s="68" t="str">
        <f t="shared" si="17"/>
        <v/>
      </c>
      <c r="U78" s="69" t="str">
        <f>IF(R78=1,Employment!$S78,"")</f>
        <v/>
      </c>
    </row>
    <row r="79" spans="1:21" x14ac:dyDescent="0.25">
      <c r="A79" s="39">
        <f>'Industry selection'!C79</f>
        <v>1</v>
      </c>
      <c r="B79" s="67">
        <v>20.3</v>
      </c>
      <c r="C79" s="67" t="s">
        <v>160</v>
      </c>
      <c r="D79" s="73" t="str">
        <f>IF(Employment!V79=2,1,"")</f>
        <v/>
      </c>
      <c r="E79" s="73" t="str">
        <f>IF(Wages!V79=2,1,"")</f>
        <v/>
      </c>
      <c r="F79" s="73" t="str">
        <f t="shared" si="9"/>
        <v/>
      </c>
      <c r="G79" s="68" t="str">
        <f t="shared" si="10"/>
        <v/>
      </c>
      <c r="H79" s="68" t="str">
        <f t="shared" si="11"/>
        <v/>
      </c>
      <c r="I79" s="69" t="str">
        <f>IF(F79=1,Employment!$S79,"")</f>
        <v/>
      </c>
      <c r="K79" s="73" t="str">
        <f>IF('Employment - change'!V79=2,1,"")</f>
        <v/>
      </c>
      <c r="L79" s="73" t="str">
        <f>IF('Wages - change'!V79=2,1,"")</f>
        <v/>
      </c>
      <c r="M79" s="73" t="str">
        <f t="shared" si="12"/>
        <v/>
      </c>
      <c r="N79" s="68" t="str">
        <f t="shared" si="13"/>
        <v/>
      </c>
      <c r="O79" s="68" t="str">
        <f t="shared" si="14"/>
        <v/>
      </c>
      <c r="P79" s="69" t="str">
        <f>IF(M79=1,Employment!$S79,"")</f>
        <v/>
      </c>
      <c r="R79" s="73" t="str">
        <f t="shared" si="15"/>
        <v/>
      </c>
      <c r="S79" s="68" t="str">
        <f t="shared" si="16"/>
        <v/>
      </c>
      <c r="T79" s="68" t="str">
        <f t="shared" si="17"/>
        <v/>
      </c>
      <c r="U79" s="69" t="str">
        <f>IF(R79=1,Employment!$S79,"")</f>
        <v/>
      </c>
    </row>
    <row r="80" spans="1:21" x14ac:dyDescent="0.25">
      <c r="A80" s="39">
        <f>'Industry selection'!C80</f>
        <v>1</v>
      </c>
      <c r="B80" s="67">
        <v>20.399999999999999</v>
      </c>
      <c r="C80" s="67" t="s">
        <v>162</v>
      </c>
      <c r="D80" s="73" t="str">
        <f>IF(Employment!V80=2,1,"")</f>
        <v/>
      </c>
      <c r="E80" s="73" t="str">
        <f>IF(Wages!V80=2,1,"")</f>
        <v/>
      </c>
      <c r="F80" s="73" t="str">
        <f t="shared" si="9"/>
        <v/>
      </c>
      <c r="G80" s="68" t="str">
        <f t="shared" si="10"/>
        <v/>
      </c>
      <c r="H80" s="68" t="str">
        <f t="shared" si="11"/>
        <v/>
      </c>
      <c r="I80" s="69" t="str">
        <f>IF(F80=1,Employment!$S80,"")</f>
        <v/>
      </c>
      <c r="K80" s="73" t="str">
        <f>IF('Employment - change'!V80=2,1,"")</f>
        <v/>
      </c>
      <c r="L80" s="73" t="str">
        <f>IF('Wages - change'!V80=2,1,"")</f>
        <v/>
      </c>
      <c r="M80" s="73" t="str">
        <f t="shared" si="12"/>
        <v/>
      </c>
      <c r="N80" s="68" t="str">
        <f t="shared" si="13"/>
        <v/>
      </c>
      <c r="O80" s="68" t="str">
        <f t="shared" si="14"/>
        <v/>
      </c>
      <c r="P80" s="69" t="str">
        <f>IF(M80=1,Employment!$S80,"")</f>
        <v/>
      </c>
      <c r="R80" s="73" t="str">
        <f t="shared" si="15"/>
        <v/>
      </c>
      <c r="S80" s="68" t="str">
        <f t="shared" si="16"/>
        <v/>
      </c>
      <c r="T80" s="68" t="str">
        <f t="shared" si="17"/>
        <v/>
      </c>
      <c r="U80" s="69" t="str">
        <f>IF(R80=1,Employment!$S80,"")</f>
        <v/>
      </c>
    </row>
    <row r="81" spans="1:21" x14ac:dyDescent="0.25">
      <c r="A81" s="39">
        <f>'Industry selection'!C81</f>
        <v>1</v>
      </c>
      <c r="B81" s="67">
        <v>20.5</v>
      </c>
      <c r="C81" s="67" t="s">
        <v>164</v>
      </c>
      <c r="D81" s="73" t="str">
        <f>IF(Employment!V81=2,1,"")</f>
        <v/>
      </c>
      <c r="E81" s="73" t="str">
        <f>IF(Wages!V81=2,1,"")</f>
        <v/>
      </c>
      <c r="F81" s="73" t="str">
        <f t="shared" si="9"/>
        <v/>
      </c>
      <c r="G81" s="68" t="str">
        <f t="shared" si="10"/>
        <v/>
      </c>
      <c r="H81" s="68" t="str">
        <f t="shared" si="11"/>
        <v/>
      </c>
      <c r="I81" s="69" t="str">
        <f>IF(F81=1,Employment!$S81,"")</f>
        <v/>
      </c>
      <c r="K81" s="73" t="str">
        <f>IF('Employment - change'!V81=2,1,"")</f>
        <v/>
      </c>
      <c r="L81" s="73" t="str">
        <f>IF('Wages - change'!V81=2,1,"")</f>
        <v/>
      </c>
      <c r="M81" s="73" t="str">
        <f t="shared" si="12"/>
        <v/>
      </c>
      <c r="N81" s="68" t="str">
        <f t="shared" si="13"/>
        <v/>
      </c>
      <c r="O81" s="68" t="str">
        <f t="shared" si="14"/>
        <v/>
      </c>
      <c r="P81" s="69" t="str">
        <f>IF(M81=1,Employment!$S81,"")</f>
        <v/>
      </c>
      <c r="R81" s="73" t="str">
        <f t="shared" si="15"/>
        <v/>
      </c>
      <c r="S81" s="68" t="str">
        <f t="shared" si="16"/>
        <v/>
      </c>
      <c r="T81" s="68" t="str">
        <f t="shared" si="17"/>
        <v/>
      </c>
      <c r="U81" s="69" t="str">
        <f>IF(R81=1,Employment!$S81,"")</f>
        <v/>
      </c>
    </row>
    <row r="82" spans="1:21" x14ac:dyDescent="0.25">
      <c r="A82" s="39">
        <f>'Industry selection'!C82</f>
        <v>1</v>
      </c>
      <c r="B82" s="67">
        <v>20.6</v>
      </c>
      <c r="C82" s="67" t="s">
        <v>166</v>
      </c>
      <c r="D82" s="73" t="str">
        <f>IF(Employment!V82=2,1,"")</f>
        <v/>
      </c>
      <c r="E82" s="73" t="str">
        <f>IF(Wages!V82=2,1,"")</f>
        <v/>
      </c>
      <c r="F82" s="73" t="str">
        <f t="shared" si="9"/>
        <v/>
      </c>
      <c r="G82" s="68" t="str">
        <f t="shared" si="10"/>
        <v/>
      </c>
      <c r="H82" s="68" t="str">
        <f t="shared" si="11"/>
        <v/>
      </c>
      <c r="I82" s="69" t="str">
        <f>IF(F82=1,Employment!$S82,"")</f>
        <v/>
      </c>
      <c r="K82" s="73" t="str">
        <f>IF('Employment - change'!V82=2,1,"")</f>
        <v/>
      </c>
      <c r="L82" s="73" t="str">
        <f>IF('Wages - change'!V82=2,1,"")</f>
        <v/>
      </c>
      <c r="M82" s="73" t="str">
        <f t="shared" si="12"/>
        <v/>
      </c>
      <c r="N82" s="68" t="str">
        <f t="shared" si="13"/>
        <v/>
      </c>
      <c r="O82" s="68" t="str">
        <f t="shared" si="14"/>
        <v/>
      </c>
      <c r="P82" s="69" t="str">
        <f>IF(M82=1,Employment!$S82,"")</f>
        <v/>
      </c>
      <c r="R82" s="73" t="str">
        <f t="shared" si="15"/>
        <v/>
      </c>
      <c r="S82" s="68" t="str">
        <f t="shared" si="16"/>
        <v/>
      </c>
      <c r="T82" s="68" t="str">
        <f t="shared" si="17"/>
        <v/>
      </c>
      <c r="U82" s="69" t="str">
        <f>IF(R82=1,Employment!$S82,"")</f>
        <v/>
      </c>
    </row>
    <row r="83" spans="1:21" x14ac:dyDescent="0.25">
      <c r="A83" s="39">
        <f>'Industry selection'!C83</f>
        <v>1</v>
      </c>
      <c r="B83" s="67">
        <v>21</v>
      </c>
      <c r="C83" s="67" t="s">
        <v>168</v>
      </c>
      <c r="D83" s="73" t="str">
        <f>IF(Employment!V83=2,1,"")</f>
        <v/>
      </c>
      <c r="E83" s="73" t="str">
        <f>IF(Wages!V83=2,1,"")</f>
        <v/>
      </c>
      <c r="F83" s="73" t="str">
        <f t="shared" si="9"/>
        <v/>
      </c>
      <c r="G83" s="68" t="str">
        <f t="shared" si="10"/>
        <v/>
      </c>
      <c r="H83" s="68" t="str">
        <f t="shared" si="11"/>
        <v/>
      </c>
      <c r="I83" s="69" t="str">
        <f>IF(F83=1,Employment!$S83,"")</f>
        <v/>
      </c>
      <c r="K83" s="73" t="str">
        <f>IF('Employment - change'!V83=2,1,"")</f>
        <v/>
      </c>
      <c r="L83" s="73" t="str">
        <f>IF('Wages - change'!V83=2,1,"")</f>
        <v/>
      </c>
      <c r="M83" s="73" t="str">
        <f t="shared" si="12"/>
        <v/>
      </c>
      <c r="N83" s="68" t="str">
        <f t="shared" si="13"/>
        <v/>
      </c>
      <c r="O83" s="68" t="str">
        <f t="shared" si="14"/>
        <v/>
      </c>
      <c r="P83" s="69" t="str">
        <f>IF(M83=1,Employment!$S83,"")</f>
        <v/>
      </c>
      <c r="R83" s="73" t="str">
        <f t="shared" si="15"/>
        <v/>
      </c>
      <c r="S83" s="68" t="str">
        <f t="shared" si="16"/>
        <v/>
      </c>
      <c r="T83" s="68" t="str">
        <f t="shared" si="17"/>
        <v/>
      </c>
      <c r="U83" s="69" t="str">
        <f>IF(R83=1,Employment!$S83,"")</f>
        <v/>
      </c>
    </row>
    <row r="84" spans="1:21" x14ac:dyDescent="0.25">
      <c r="A84" s="39">
        <f>'Industry selection'!C84</f>
        <v>1</v>
      </c>
      <c r="B84" s="67">
        <v>21.1</v>
      </c>
      <c r="C84" s="67" t="s">
        <v>170</v>
      </c>
      <c r="D84" s="73" t="str">
        <f>IF(Employment!V84=2,1,"")</f>
        <v/>
      </c>
      <c r="E84" s="73" t="str">
        <f>IF(Wages!V84=2,1,"")</f>
        <v/>
      </c>
      <c r="F84" s="73" t="str">
        <f t="shared" si="9"/>
        <v/>
      </c>
      <c r="G84" s="68" t="str">
        <f t="shared" si="10"/>
        <v/>
      </c>
      <c r="H84" s="68" t="str">
        <f t="shared" si="11"/>
        <v/>
      </c>
      <c r="I84" s="69" t="str">
        <f>IF(F84=1,Employment!$S84,"")</f>
        <v/>
      </c>
      <c r="K84" s="73" t="str">
        <f>IF('Employment - change'!V84=2,1,"")</f>
        <v/>
      </c>
      <c r="L84" s="73" t="str">
        <f>IF('Wages - change'!V84=2,1,"")</f>
        <v/>
      </c>
      <c r="M84" s="73" t="str">
        <f t="shared" si="12"/>
        <v/>
      </c>
      <c r="N84" s="68" t="str">
        <f t="shared" si="13"/>
        <v/>
      </c>
      <c r="O84" s="68" t="str">
        <f t="shared" si="14"/>
        <v/>
      </c>
      <c r="P84" s="69" t="str">
        <f>IF(M84=1,Employment!$S84,"")</f>
        <v/>
      </c>
      <c r="R84" s="73" t="str">
        <f t="shared" si="15"/>
        <v/>
      </c>
      <c r="S84" s="68" t="str">
        <f t="shared" si="16"/>
        <v/>
      </c>
      <c r="T84" s="68" t="str">
        <f t="shared" si="17"/>
        <v/>
      </c>
      <c r="U84" s="69" t="str">
        <f>IF(R84=1,Employment!$S84,"")</f>
        <v/>
      </c>
    </row>
    <row r="85" spans="1:21" x14ac:dyDescent="0.25">
      <c r="A85" s="39">
        <f>'Industry selection'!C85</f>
        <v>1</v>
      </c>
      <c r="B85" s="67">
        <v>21.2</v>
      </c>
      <c r="C85" s="67" t="s">
        <v>172</v>
      </c>
      <c r="D85" s="73" t="str">
        <f>IF(Employment!V85=2,1,"")</f>
        <v/>
      </c>
      <c r="E85" s="73" t="str">
        <f>IF(Wages!V85=2,1,"")</f>
        <v/>
      </c>
      <c r="F85" s="73" t="str">
        <f t="shared" si="9"/>
        <v/>
      </c>
      <c r="G85" s="68" t="str">
        <f t="shared" si="10"/>
        <v/>
      </c>
      <c r="H85" s="68" t="str">
        <f t="shared" si="11"/>
        <v/>
      </c>
      <c r="I85" s="69" t="str">
        <f>IF(F85=1,Employment!$S85,"")</f>
        <v/>
      </c>
      <c r="K85" s="73" t="str">
        <f>IF('Employment - change'!V85=2,1,"")</f>
        <v/>
      </c>
      <c r="L85" s="73" t="str">
        <f>IF('Wages - change'!V85=2,1,"")</f>
        <v/>
      </c>
      <c r="M85" s="73" t="str">
        <f t="shared" si="12"/>
        <v/>
      </c>
      <c r="N85" s="68" t="str">
        <f t="shared" si="13"/>
        <v/>
      </c>
      <c r="O85" s="68" t="str">
        <f t="shared" si="14"/>
        <v/>
      </c>
      <c r="P85" s="69" t="str">
        <f>IF(M85=1,Employment!$S85,"")</f>
        <v/>
      </c>
      <c r="R85" s="73" t="str">
        <f t="shared" si="15"/>
        <v/>
      </c>
      <c r="S85" s="68" t="str">
        <f t="shared" si="16"/>
        <v/>
      </c>
      <c r="T85" s="68" t="str">
        <f t="shared" si="17"/>
        <v/>
      </c>
      <c r="U85" s="69" t="str">
        <f>IF(R85=1,Employment!$S85,"")</f>
        <v/>
      </c>
    </row>
    <row r="86" spans="1:21" x14ac:dyDescent="0.25">
      <c r="A86" s="39">
        <f>'Industry selection'!C86</f>
        <v>2</v>
      </c>
      <c r="B86" s="67">
        <v>22</v>
      </c>
      <c r="C86" s="67" t="s">
        <v>174</v>
      </c>
      <c r="D86" s="73">
        <f>IF(Employment!V86=2,1,"")</f>
        <v>1</v>
      </c>
      <c r="E86" s="73" t="str">
        <f>IF(Wages!V86=2,1,"")</f>
        <v/>
      </c>
      <c r="F86" s="73" t="str">
        <f t="shared" si="9"/>
        <v/>
      </c>
      <c r="G86" s="68" t="str">
        <f t="shared" si="10"/>
        <v/>
      </c>
      <c r="H86" s="68" t="str">
        <f t="shared" si="11"/>
        <v/>
      </c>
      <c r="I86" s="69" t="str">
        <f>IF(F86=1,Employment!$S86,"")</f>
        <v/>
      </c>
      <c r="K86" s="73">
        <f>IF('Employment - change'!V86=2,1,"")</f>
        <v>1</v>
      </c>
      <c r="L86" s="73" t="str">
        <f>IF('Wages - change'!V86=2,1,"")</f>
        <v/>
      </c>
      <c r="M86" s="73" t="str">
        <f t="shared" si="12"/>
        <v/>
      </c>
      <c r="N86" s="68" t="str">
        <f t="shared" si="13"/>
        <v/>
      </c>
      <c r="O86" s="68" t="str">
        <f t="shared" si="14"/>
        <v/>
      </c>
      <c r="P86" s="69" t="str">
        <f>IF(M86=1,Employment!$S86,"")</f>
        <v/>
      </c>
      <c r="R86" s="73" t="str">
        <f t="shared" si="15"/>
        <v/>
      </c>
      <c r="S86" s="68" t="str">
        <f t="shared" si="16"/>
        <v/>
      </c>
      <c r="T86" s="68" t="str">
        <f t="shared" si="17"/>
        <v/>
      </c>
      <c r="U86" s="69" t="str">
        <f>IF(R86=1,Employment!$S86,"")</f>
        <v/>
      </c>
    </row>
    <row r="87" spans="1:21" x14ac:dyDescent="0.25">
      <c r="A87" s="39">
        <f>'Industry selection'!C87</f>
        <v>1</v>
      </c>
      <c r="B87" s="67">
        <v>22.1</v>
      </c>
      <c r="C87" s="67" t="s">
        <v>176</v>
      </c>
      <c r="D87" s="73" t="str">
        <f>IF(Employment!V87=2,1,"")</f>
        <v/>
      </c>
      <c r="E87" s="73" t="str">
        <f>IF(Wages!V87=2,1,"")</f>
        <v/>
      </c>
      <c r="F87" s="73" t="str">
        <f t="shared" si="9"/>
        <v/>
      </c>
      <c r="G87" s="68" t="str">
        <f t="shared" si="10"/>
        <v/>
      </c>
      <c r="H87" s="68" t="str">
        <f t="shared" si="11"/>
        <v/>
      </c>
      <c r="I87" s="69" t="str">
        <f>IF(F87=1,Employment!$S87,"")</f>
        <v/>
      </c>
      <c r="K87" s="73" t="str">
        <f>IF('Employment - change'!V87=2,1,"")</f>
        <v/>
      </c>
      <c r="L87" s="73" t="str">
        <f>IF('Wages - change'!V87=2,1,"")</f>
        <v/>
      </c>
      <c r="M87" s="73" t="str">
        <f t="shared" si="12"/>
        <v/>
      </c>
      <c r="N87" s="68" t="str">
        <f t="shared" si="13"/>
        <v/>
      </c>
      <c r="O87" s="68" t="str">
        <f t="shared" si="14"/>
        <v/>
      </c>
      <c r="P87" s="69" t="str">
        <f>IF(M87=1,Employment!$S87,"")</f>
        <v/>
      </c>
      <c r="R87" s="73" t="str">
        <f t="shared" si="15"/>
        <v/>
      </c>
      <c r="S87" s="68" t="str">
        <f t="shared" si="16"/>
        <v/>
      </c>
      <c r="T87" s="68" t="str">
        <f t="shared" si="17"/>
        <v/>
      </c>
      <c r="U87" s="69" t="str">
        <f>IF(R87=1,Employment!$S87,"")</f>
        <v/>
      </c>
    </row>
    <row r="88" spans="1:21" x14ac:dyDescent="0.25">
      <c r="A88" s="39">
        <f>'Industry selection'!C88</f>
        <v>1</v>
      </c>
      <c r="B88" s="67">
        <v>22.2</v>
      </c>
      <c r="C88" s="67" t="s">
        <v>178</v>
      </c>
      <c r="D88" s="73" t="str">
        <f>IF(Employment!V88=2,1,"")</f>
        <v/>
      </c>
      <c r="E88" s="73" t="str">
        <f>IF(Wages!V88=2,1,"")</f>
        <v/>
      </c>
      <c r="F88" s="73" t="str">
        <f t="shared" si="9"/>
        <v/>
      </c>
      <c r="G88" s="68" t="str">
        <f t="shared" si="10"/>
        <v/>
      </c>
      <c r="H88" s="68" t="str">
        <f t="shared" si="11"/>
        <v/>
      </c>
      <c r="I88" s="69" t="str">
        <f>IF(F88=1,Employment!$S88,"")</f>
        <v/>
      </c>
      <c r="K88" s="73" t="str">
        <f>IF('Employment - change'!V88=2,1,"")</f>
        <v/>
      </c>
      <c r="L88" s="73" t="str">
        <f>IF('Wages - change'!V88=2,1,"")</f>
        <v/>
      </c>
      <c r="M88" s="73" t="str">
        <f t="shared" si="12"/>
        <v/>
      </c>
      <c r="N88" s="68" t="str">
        <f t="shared" si="13"/>
        <v/>
      </c>
      <c r="O88" s="68" t="str">
        <f t="shared" si="14"/>
        <v/>
      </c>
      <c r="P88" s="69" t="str">
        <f>IF(M88=1,Employment!$S88,"")</f>
        <v/>
      </c>
      <c r="R88" s="73" t="str">
        <f t="shared" si="15"/>
        <v/>
      </c>
      <c r="S88" s="68" t="str">
        <f t="shared" si="16"/>
        <v/>
      </c>
      <c r="T88" s="68" t="str">
        <f t="shared" si="17"/>
        <v/>
      </c>
      <c r="U88" s="69" t="str">
        <f>IF(R88=1,Employment!$S88,"")</f>
        <v/>
      </c>
    </row>
    <row r="89" spans="1:21" x14ac:dyDescent="0.25">
      <c r="A89" s="39" t="str">
        <f>'Industry selection'!C89</f>
        <v/>
      </c>
      <c r="B89" s="67">
        <v>23</v>
      </c>
      <c r="C89" s="67" t="s">
        <v>180</v>
      </c>
      <c r="D89" s="73" t="str">
        <f>IF(Employment!V89=2,1,"")</f>
        <v/>
      </c>
      <c r="E89" s="73" t="str">
        <f>IF(Wages!V89=2,1,"")</f>
        <v/>
      </c>
      <c r="F89" s="73" t="str">
        <f t="shared" si="9"/>
        <v/>
      </c>
      <c r="G89" s="68" t="str">
        <f t="shared" si="10"/>
        <v/>
      </c>
      <c r="H89" s="68" t="str">
        <f t="shared" si="11"/>
        <v/>
      </c>
      <c r="I89" s="69" t="str">
        <f>IF(F89=1,Employment!$S89,"")</f>
        <v/>
      </c>
      <c r="K89" s="73" t="str">
        <f>IF('Employment - change'!V89=2,1,"")</f>
        <v/>
      </c>
      <c r="L89" s="73" t="str">
        <f>IF('Wages - change'!V89=2,1,"")</f>
        <v/>
      </c>
      <c r="M89" s="73" t="str">
        <f t="shared" si="12"/>
        <v/>
      </c>
      <c r="N89" s="68" t="str">
        <f t="shared" si="13"/>
        <v/>
      </c>
      <c r="O89" s="68" t="str">
        <f t="shared" si="14"/>
        <v/>
      </c>
      <c r="P89" s="69" t="str">
        <f>IF(M89=1,Employment!$S89,"")</f>
        <v/>
      </c>
      <c r="R89" s="73" t="str">
        <f t="shared" si="15"/>
        <v/>
      </c>
      <c r="S89" s="68" t="str">
        <f t="shared" si="16"/>
        <v/>
      </c>
      <c r="T89" s="68" t="str">
        <f t="shared" si="17"/>
        <v/>
      </c>
      <c r="U89" s="69" t="str">
        <f>IF(R89=1,Employment!$S89,"")</f>
        <v/>
      </c>
    </row>
    <row r="90" spans="1:21" x14ac:dyDescent="0.25">
      <c r="A90" s="39">
        <f>'Industry selection'!C90</f>
        <v>2</v>
      </c>
      <c r="B90" s="67">
        <v>23.1</v>
      </c>
      <c r="C90" s="67" t="s">
        <v>182</v>
      </c>
      <c r="D90" s="73" t="str">
        <f>IF(Employment!V90=2,1,"")</f>
        <v/>
      </c>
      <c r="E90" s="73" t="str">
        <f>IF(Wages!V90=2,1,"")</f>
        <v/>
      </c>
      <c r="F90" s="73" t="str">
        <f t="shared" si="9"/>
        <v/>
      </c>
      <c r="G90" s="68" t="str">
        <f t="shared" si="10"/>
        <v/>
      </c>
      <c r="H90" s="68" t="str">
        <f t="shared" si="11"/>
        <v/>
      </c>
      <c r="I90" s="69" t="str">
        <f>IF(F90=1,Employment!$S90,"")</f>
        <v/>
      </c>
      <c r="K90" s="73" t="str">
        <f>IF('Employment - change'!V90=2,1,"")</f>
        <v/>
      </c>
      <c r="L90" s="73" t="str">
        <f>IF('Wages - change'!V90=2,1,"")</f>
        <v/>
      </c>
      <c r="M90" s="73" t="str">
        <f t="shared" si="12"/>
        <v/>
      </c>
      <c r="N90" s="68" t="str">
        <f t="shared" si="13"/>
        <v/>
      </c>
      <c r="O90" s="68" t="str">
        <f t="shared" si="14"/>
        <v/>
      </c>
      <c r="P90" s="69" t="str">
        <f>IF(M90=1,Employment!$S90,"")</f>
        <v/>
      </c>
      <c r="R90" s="73" t="str">
        <f t="shared" si="15"/>
        <v/>
      </c>
      <c r="S90" s="68" t="str">
        <f t="shared" si="16"/>
        <v/>
      </c>
      <c r="T90" s="68" t="str">
        <f t="shared" si="17"/>
        <v/>
      </c>
      <c r="U90" s="69" t="str">
        <f>IF(R90=1,Employment!$S90,"")</f>
        <v/>
      </c>
    </row>
    <row r="91" spans="1:21" x14ac:dyDescent="0.25">
      <c r="A91" s="39">
        <f>'Industry selection'!C91</f>
        <v>1</v>
      </c>
      <c r="B91" s="67">
        <v>23.2</v>
      </c>
      <c r="C91" s="67" t="s">
        <v>184</v>
      </c>
      <c r="D91" s="73" t="str">
        <f>IF(Employment!V91=2,1,"")</f>
        <v/>
      </c>
      <c r="E91" s="73" t="str">
        <f>IF(Wages!V91=2,1,"")</f>
        <v/>
      </c>
      <c r="F91" s="73" t="str">
        <f t="shared" si="9"/>
        <v/>
      </c>
      <c r="G91" s="68" t="str">
        <f t="shared" si="10"/>
        <v/>
      </c>
      <c r="H91" s="68" t="str">
        <f t="shared" si="11"/>
        <v/>
      </c>
      <c r="I91" s="69" t="str">
        <f>IF(F91=1,Employment!$S91,"")</f>
        <v/>
      </c>
      <c r="K91" s="73" t="str">
        <f>IF('Employment - change'!V91=2,1,"")</f>
        <v/>
      </c>
      <c r="L91" s="73" t="str">
        <f>IF('Wages - change'!V91=2,1,"")</f>
        <v/>
      </c>
      <c r="M91" s="73" t="str">
        <f t="shared" si="12"/>
        <v/>
      </c>
      <c r="N91" s="68" t="str">
        <f t="shared" si="13"/>
        <v/>
      </c>
      <c r="O91" s="68" t="str">
        <f t="shared" si="14"/>
        <v/>
      </c>
      <c r="P91" s="69" t="str">
        <f>IF(M91=1,Employment!$S91,"")</f>
        <v/>
      </c>
      <c r="R91" s="73" t="str">
        <f t="shared" si="15"/>
        <v/>
      </c>
      <c r="S91" s="68" t="str">
        <f t="shared" si="16"/>
        <v/>
      </c>
      <c r="T91" s="68" t="str">
        <f t="shared" si="17"/>
        <v/>
      </c>
      <c r="U91" s="69" t="str">
        <f>IF(R91=1,Employment!$S91,"")</f>
        <v/>
      </c>
    </row>
    <row r="92" spans="1:21" x14ac:dyDescent="0.25">
      <c r="A92" s="39">
        <f>'Industry selection'!C92</f>
        <v>2</v>
      </c>
      <c r="B92" s="67">
        <v>23.3</v>
      </c>
      <c r="C92" s="67" t="s">
        <v>186</v>
      </c>
      <c r="D92" s="73">
        <f>IF(Employment!V92=2,1,"")</f>
        <v>1</v>
      </c>
      <c r="E92" s="73" t="str">
        <f>IF(Wages!V92=2,1,"")</f>
        <v/>
      </c>
      <c r="F92" s="73" t="str">
        <f t="shared" si="9"/>
        <v/>
      </c>
      <c r="G92" s="68" t="str">
        <f t="shared" si="10"/>
        <v/>
      </c>
      <c r="H92" s="68" t="str">
        <f t="shared" si="11"/>
        <v/>
      </c>
      <c r="I92" s="69" t="str">
        <f>IF(F92=1,Employment!$S92,"")</f>
        <v/>
      </c>
      <c r="K92" s="73" t="str">
        <f>IF('Employment - change'!V92=2,1,"")</f>
        <v/>
      </c>
      <c r="L92" s="73">
        <f>IF('Wages - change'!V92=2,1,"")</f>
        <v>1</v>
      </c>
      <c r="M92" s="73" t="str">
        <f t="shared" si="12"/>
        <v/>
      </c>
      <c r="N92" s="68" t="str">
        <f t="shared" si="13"/>
        <v/>
      </c>
      <c r="O92" s="68" t="str">
        <f t="shared" si="14"/>
        <v/>
      </c>
      <c r="P92" s="69" t="str">
        <f>IF(M92=1,Employment!$S92,"")</f>
        <v/>
      </c>
      <c r="R92" s="73" t="str">
        <f t="shared" si="15"/>
        <v/>
      </c>
      <c r="S92" s="68" t="str">
        <f t="shared" si="16"/>
        <v/>
      </c>
      <c r="T92" s="68" t="str">
        <f t="shared" si="17"/>
        <v/>
      </c>
      <c r="U92" s="69" t="str">
        <f>IF(R92=1,Employment!$S92,"")</f>
        <v/>
      </c>
    </row>
    <row r="93" spans="1:21" x14ac:dyDescent="0.25">
      <c r="A93" s="39">
        <f>'Industry selection'!C93</f>
        <v>1</v>
      </c>
      <c r="B93" s="67">
        <v>23.4</v>
      </c>
      <c r="C93" s="67" t="s">
        <v>188</v>
      </c>
      <c r="D93" s="73" t="str">
        <f>IF(Employment!V93=2,1,"")</f>
        <v/>
      </c>
      <c r="E93" s="73" t="str">
        <f>IF(Wages!V93=2,1,"")</f>
        <v/>
      </c>
      <c r="F93" s="73" t="str">
        <f t="shared" si="9"/>
        <v/>
      </c>
      <c r="G93" s="68" t="str">
        <f t="shared" si="10"/>
        <v/>
      </c>
      <c r="H93" s="68" t="str">
        <f t="shared" si="11"/>
        <v/>
      </c>
      <c r="I93" s="69" t="str">
        <f>IF(F93=1,Employment!$S93,"")</f>
        <v/>
      </c>
      <c r="K93" s="73" t="str">
        <f>IF('Employment - change'!V93=2,1,"")</f>
        <v/>
      </c>
      <c r="L93" s="73" t="str">
        <f>IF('Wages - change'!V93=2,1,"")</f>
        <v/>
      </c>
      <c r="M93" s="73" t="str">
        <f t="shared" si="12"/>
        <v/>
      </c>
      <c r="N93" s="68" t="str">
        <f t="shared" si="13"/>
        <v/>
      </c>
      <c r="O93" s="68" t="str">
        <f t="shared" si="14"/>
        <v/>
      </c>
      <c r="P93" s="69" t="str">
        <f>IF(M93=1,Employment!$S93,"")</f>
        <v/>
      </c>
      <c r="R93" s="73" t="str">
        <f t="shared" si="15"/>
        <v/>
      </c>
      <c r="S93" s="68" t="str">
        <f t="shared" si="16"/>
        <v/>
      </c>
      <c r="T93" s="68" t="str">
        <f t="shared" si="17"/>
        <v/>
      </c>
      <c r="U93" s="69" t="str">
        <f>IF(R93=1,Employment!$S93,"")</f>
        <v/>
      </c>
    </row>
    <row r="94" spans="1:21" x14ac:dyDescent="0.25">
      <c r="A94" s="39">
        <f>'Industry selection'!C94</f>
        <v>1</v>
      </c>
      <c r="B94" s="67">
        <v>23.5</v>
      </c>
      <c r="C94" s="67" t="s">
        <v>190</v>
      </c>
      <c r="D94" s="73" t="str">
        <f>IF(Employment!V94=2,1,"")</f>
        <v/>
      </c>
      <c r="E94" s="73" t="str">
        <f>IF(Wages!V94=2,1,"")</f>
        <v/>
      </c>
      <c r="F94" s="73" t="str">
        <f t="shared" si="9"/>
        <v/>
      </c>
      <c r="G94" s="68" t="str">
        <f t="shared" si="10"/>
        <v/>
      </c>
      <c r="H94" s="68" t="str">
        <f t="shared" si="11"/>
        <v/>
      </c>
      <c r="I94" s="69" t="str">
        <f>IF(F94=1,Employment!$S94,"")</f>
        <v/>
      </c>
      <c r="K94" s="73" t="str">
        <f>IF('Employment - change'!V94=2,1,"")</f>
        <v/>
      </c>
      <c r="L94" s="73" t="str">
        <f>IF('Wages - change'!V94=2,1,"")</f>
        <v/>
      </c>
      <c r="M94" s="73" t="str">
        <f t="shared" si="12"/>
        <v/>
      </c>
      <c r="N94" s="68" t="str">
        <f t="shared" si="13"/>
        <v/>
      </c>
      <c r="O94" s="68" t="str">
        <f t="shared" si="14"/>
        <v/>
      </c>
      <c r="P94" s="69" t="str">
        <f>IF(M94=1,Employment!$S94,"")</f>
        <v/>
      </c>
      <c r="R94" s="73" t="str">
        <f t="shared" si="15"/>
        <v/>
      </c>
      <c r="S94" s="68" t="str">
        <f t="shared" si="16"/>
        <v/>
      </c>
      <c r="T94" s="68" t="str">
        <f t="shared" si="17"/>
        <v/>
      </c>
      <c r="U94" s="69" t="str">
        <f>IF(R94=1,Employment!$S94,"")</f>
        <v/>
      </c>
    </row>
    <row r="95" spans="1:21" x14ac:dyDescent="0.25">
      <c r="A95" s="39">
        <f>'Industry selection'!C95</f>
        <v>2</v>
      </c>
      <c r="B95" s="67">
        <v>23.6</v>
      </c>
      <c r="C95" s="67" t="s">
        <v>192</v>
      </c>
      <c r="D95" s="73">
        <f>IF(Employment!V95=2,1,"")</f>
        <v>1</v>
      </c>
      <c r="E95" s="73" t="str">
        <f>IF(Wages!V95=2,1,"")</f>
        <v/>
      </c>
      <c r="F95" s="73" t="str">
        <f t="shared" si="9"/>
        <v/>
      </c>
      <c r="G95" s="68" t="str">
        <f t="shared" si="10"/>
        <v/>
      </c>
      <c r="H95" s="68" t="str">
        <f t="shared" si="11"/>
        <v/>
      </c>
      <c r="I95" s="69" t="str">
        <f>IF(F95=1,Employment!$S95,"")</f>
        <v/>
      </c>
      <c r="K95" s="73">
        <f>IF('Employment - change'!V95=2,1,"")</f>
        <v>1</v>
      </c>
      <c r="L95" s="73" t="str">
        <f>IF('Wages - change'!V95=2,1,"")</f>
        <v/>
      </c>
      <c r="M95" s="73" t="str">
        <f t="shared" si="12"/>
        <v/>
      </c>
      <c r="N95" s="68" t="str">
        <f t="shared" si="13"/>
        <v/>
      </c>
      <c r="O95" s="68" t="str">
        <f t="shared" si="14"/>
        <v/>
      </c>
      <c r="P95" s="69" t="str">
        <f>IF(M95=1,Employment!$S95,"")</f>
        <v/>
      </c>
      <c r="R95" s="73" t="str">
        <f t="shared" si="15"/>
        <v/>
      </c>
      <c r="S95" s="68" t="str">
        <f t="shared" si="16"/>
        <v/>
      </c>
      <c r="T95" s="68" t="str">
        <f t="shared" si="17"/>
        <v/>
      </c>
      <c r="U95" s="69" t="str">
        <f>IF(R95=1,Employment!$S95,"")</f>
        <v/>
      </c>
    </row>
    <row r="96" spans="1:21" x14ac:dyDescent="0.25">
      <c r="A96" s="39">
        <f>'Industry selection'!C96</f>
        <v>2</v>
      </c>
      <c r="B96" s="67">
        <v>23.7</v>
      </c>
      <c r="C96" s="67" t="s">
        <v>194</v>
      </c>
      <c r="D96" s="73" t="str">
        <f>IF(Employment!V96=2,1,"")</f>
        <v/>
      </c>
      <c r="E96" s="73" t="str">
        <f>IF(Wages!V96=2,1,"")</f>
        <v/>
      </c>
      <c r="F96" s="73" t="str">
        <f t="shared" si="9"/>
        <v/>
      </c>
      <c r="G96" s="68" t="str">
        <f t="shared" si="10"/>
        <v/>
      </c>
      <c r="H96" s="68" t="str">
        <f t="shared" si="11"/>
        <v/>
      </c>
      <c r="I96" s="69" t="str">
        <f>IF(F96=1,Employment!$S96,"")</f>
        <v/>
      </c>
      <c r="K96" s="73" t="str">
        <f>IF('Employment - change'!V96=2,1,"")</f>
        <v/>
      </c>
      <c r="L96" s="73">
        <f>IF('Wages - change'!V96=2,1,"")</f>
        <v>1</v>
      </c>
      <c r="M96" s="73" t="str">
        <f t="shared" si="12"/>
        <v/>
      </c>
      <c r="N96" s="68" t="str">
        <f t="shared" si="13"/>
        <v/>
      </c>
      <c r="O96" s="68" t="str">
        <f t="shared" si="14"/>
        <v/>
      </c>
      <c r="P96" s="69" t="str">
        <f>IF(M96=1,Employment!$S96,"")</f>
        <v/>
      </c>
      <c r="R96" s="73" t="str">
        <f t="shared" si="15"/>
        <v/>
      </c>
      <c r="S96" s="68" t="str">
        <f t="shared" si="16"/>
        <v/>
      </c>
      <c r="T96" s="68" t="str">
        <f t="shared" si="17"/>
        <v/>
      </c>
      <c r="U96" s="69" t="str">
        <f>IF(R96=1,Employment!$S96,"")</f>
        <v/>
      </c>
    </row>
    <row r="97" spans="1:21" x14ac:dyDescent="0.25">
      <c r="A97" s="39">
        <f>'Industry selection'!C97</f>
        <v>1</v>
      </c>
      <c r="B97" s="67">
        <v>23.9</v>
      </c>
      <c r="C97" s="67" t="s">
        <v>196</v>
      </c>
      <c r="D97" s="73" t="str">
        <f>IF(Employment!V97=2,1,"")</f>
        <v/>
      </c>
      <c r="E97" s="73" t="str">
        <f>IF(Wages!V97=2,1,"")</f>
        <v/>
      </c>
      <c r="F97" s="73" t="str">
        <f t="shared" si="9"/>
        <v/>
      </c>
      <c r="G97" s="68" t="str">
        <f t="shared" si="10"/>
        <v/>
      </c>
      <c r="H97" s="68" t="str">
        <f t="shared" si="11"/>
        <v/>
      </c>
      <c r="I97" s="69" t="str">
        <f>IF(F97=1,Employment!$S97,"")</f>
        <v/>
      </c>
      <c r="K97" s="73" t="str">
        <f>IF('Employment - change'!V97=2,1,"")</f>
        <v/>
      </c>
      <c r="L97" s="73" t="str">
        <f>IF('Wages - change'!V97=2,1,"")</f>
        <v/>
      </c>
      <c r="M97" s="73" t="str">
        <f t="shared" si="12"/>
        <v/>
      </c>
      <c r="N97" s="68" t="str">
        <f t="shared" si="13"/>
        <v/>
      </c>
      <c r="O97" s="68" t="str">
        <f t="shared" si="14"/>
        <v/>
      </c>
      <c r="P97" s="69" t="str">
        <f>IF(M97=1,Employment!$S97,"")</f>
        <v/>
      </c>
      <c r="R97" s="73" t="str">
        <f t="shared" si="15"/>
        <v/>
      </c>
      <c r="S97" s="68" t="str">
        <f t="shared" si="16"/>
        <v/>
      </c>
      <c r="T97" s="68" t="str">
        <f t="shared" si="17"/>
        <v/>
      </c>
      <c r="U97" s="69" t="str">
        <f>IF(R97=1,Employment!$S97,"")</f>
        <v/>
      </c>
    </row>
    <row r="98" spans="1:21" x14ac:dyDescent="0.25">
      <c r="A98" s="39">
        <f>'Industry selection'!C98</f>
        <v>2</v>
      </c>
      <c r="B98" s="67">
        <v>24</v>
      </c>
      <c r="C98" s="67" t="s">
        <v>198</v>
      </c>
      <c r="D98" s="73" t="str">
        <f>IF(Employment!V98=2,1,"")</f>
        <v/>
      </c>
      <c r="E98" s="73" t="str">
        <f>IF(Wages!V98=2,1,"")</f>
        <v/>
      </c>
      <c r="F98" s="73" t="str">
        <f t="shared" si="9"/>
        <v/>
      </c>
      <c r="G98" s="68" t="str">
        <f t="shared" si="10"/>
        <v/>
      </c>
      <c r="H98" s="68" t="str">
        <f t="shared" si="11"/>
        <v/>
      </c>
      <c r="I98" s="69" t="str">
        <f>IF(F98=1,Employment!$S98,"")</f>
        <v/>
      </c>
      <c r="K98" s="73">
        <f>IF('Employment - change'!V98=2,1,"")</f>
        <v>1</v>
      </c>
      <c r="L98" s="73" t="str">
        <f>IF('Wages - change'!V98=2,1,"")</f>
        <v/>
      </c>
      <c r="M98" s="73" t="str">
        <f t="shared" si="12"/>
        <v/>
      </c>
      <c r="N98" s="68" t="str">
        <f t="shared" si="13"/>
        <v/>
      </c>
      <c r="O98" s="68" t="str">
        <f t="shared" si="14"/>
        <v/>
      </c>
      <c r="P98" s="69" t="str">
        <f>IF(M98=1,Employment!$S98,"")</f>
        <v/>
      </c>
      <c r="R98" s="73" t="str">
        <f t="shared" si="15"/>
        <v/>
      </c>
      <c r="S98" s="68" t="str">
        <f t="shared" si="16"/>
        <v/>
      </c>
      <c r="T98" s="68" t="str">
        <f t="shared" si="17"/>
        <v/>
      </c>
      <c r="U98" s="69" t="str">
        <f>IF(R98=1,Employment!$S98,"")</f>
        <v/>
      </c>
    </row>
    <row r="99" spans="1:21" x14ac:dyDescent="0.25">
      <c r="A99" s="39">
        <f>'Industry selection'!C99</f>
        <v>1</v>
      </c>
      <c r="B99" s="67">
        <v>24.1</v>
      </c>
      <c r="C99" s="67" t="s">
        <v>200</v>
      </c>
      <c r="D99" s="73" t="str">
        <f>IF(Employment!V99=2,1,"")</f>
        <v/>
      </c>
      <c r="E99" s="73" t="str">
        <f>IF(Wages!V99=2,1,"")</f>
        <v/>
      </c>
      <c r="F99" s="73" t="str">
        <f t="shared" si="9"/>
        <v/>
      </c>
      <c r="G99" s="68" t="str">
        <f t="shared" si="10"/>
        <v/>
      </c>
      <c r="H99" s="68" t="str">
        <f t="shared" si="11"/>
        <v/>
      </c>
      <c r="I99" s="69" t="str">
        <f>IF(F99=1,Employment!$S99,"")</f>
        <v/>
      </c>
      <c r="K99" s="73" t="str">
        <f>IF('Employment - change'!V99=2,1,"")</f>
        <v/>
      </c>
      <c r="L99" s="73" t="str">
        <f>IF('Wages - change'!V99=2,1,"")</f>
        <v/>
      </c>
      <c r="M99" s="73" t="str">
        <f t="shared" si="12"/>
        <v/>
      </c>
      <c r="N99" s="68" t="str">
        <f t="shared" si="13"/>
        <v/>
      </c>
      <c r="O99" s="68" t="str">
        <f t="shared" si="14"/>
        <v/>
      </c>
      <c r="P99" s="69" t="str">
        <f>IF(M99=1,Employment!$S99,"")</f>
        <v/>
      </c>
      <c r="R99" s="73" t="str">
        <f t="shared" si="15"/>
        <v/>
      </c>
      <c r="S99" s="68" t="str">
        <f t="shared" si="16"/>
        <v/>
      </c>
      <c r="T99" s="68" t="str">
        <f t="shared" si="17"/>
        <v/>
      </c>
      <c r="U99" s="69" t="str">
        <f>IF(R99=1,Employment!$S99,"")</f>
        <v/>
      </c>
    </row>
    <row r="100" spans="1:21" x14ac:dyDescent="0.25">
      <c r="A100" s="39">
        <f>'Industry selection'!C100</f>
        <v>1</v>
      </c>
      <c r="B100" s="67">
        <v>24.2</v>
      </c>
      <c r="C100" s="67" t="s">
        <v>202</v>
      </c>
      <c r="D100" s="73" t="str">
        <f>IF(Employment!V100=2,1,"")</f>
        <v/>
      </c>
      <c r="E100" s="73" t="str">
        <f>IF(Wages!V100=2,1,"")</f>
        <v/>
      </c>
      <c r="F100" s="73" t="str">
        <f t="shared" si="9"/>
        <v/>
      </c>
      <c r="G100" s="68" t="str">
        <f t="shared" si="10"/>
        <v/>
      </c>
      <c r="H100" s="68" t="str">
        <f t="shared" si="11"/>
        <v/>
      </c>
      <c r="I100" s="69" t="str">
        <f>IF(F100=1,Employment!$S100,"")</f>
        <v/>
      </c>
      <c r="K100" s="73" t="str">
        <f>IF('Employment - change'!V100=2,1,"")</f>
        <v/>
      </c>
      <c r="L100" s="73" t="str">
        <f>IF('Wages - change'!V100=2,1,"")</f>
        <v/>
      </c>
      <c r="M100" s="73" t="str">
        <f t="shared" si="12"/>
        <v/>
      </c>
      <c r="N100" s="68" t="str">
        <f t="shared" si="13"/>
        <v/>
      </c>
      <c r="O100" s="68" t="str">
        <f t="shared" si="14"/>
        <v/>
      </c>
      <c r="P100" s="69" t="str">
        <f>IF(M100=1,Employment!$S100,"")</f>
        <v/>
      </c>
      <c r="R100" s="73" t="str">
        <f t="shared" si="15"/>
        <v/>
      </c>
      <c r="S100" s="68" t="str">
        <f t="shared" si="16"/>
        <v/>
      </c>
      <c r="T100" s="68" t="str">
        <f t="shared" si="17"/>
        <v/>
      </c>
      <c r="U100" s="69" t="str">
        <f>IF(R100=1,Employment!$S100,"")</f>
        <v/>
      </c>
    </row>
    <row r="101" spans="1:21" x14ac:dyDescent="0.25">
      <c r="A101" s="39">
        <f>'Industry selection'!C101</f>
        <v>1</v>
      </c>
      <c r="B101" s="67">
        <v>24.3</v>
      </c>
      <c r="C101" s="67" t="s">
        <v>204</v>
      </c>
      <c r="D101" s="73" t="str">
        <f>IF(Employment!V101=2,1,"")</f>
        <v/>
      </c>
      <c r="E101" s="73" t="str">
        <f>IF(Wages!V101=2,1,"")</f>
        <v/>
      </c>
      <c r="F101" s="73" t="str">
        <f t="shared" si="9"/>
        <v/>
      </c>
      <c r="G101" s="68" t="str">
        <f t="shared" si="10"/>
        <v/>
      </c>
      <c r="H101" s="68" t="str">
        <f t="shared" si="11"/>
        <v/>
      </c>
      <c r="I101" s="69" t="str">
        <f>IF(F101=1,Employment!$S101,"")</f>
        <v/>
      </c>
      <c r="K101" s="73" t="str">
        <f>IF('Employment - change'!V101=2,1,"")</f>
        <v/>
      </c>
      <c r="L101" s="73" t="str">
        <f>IF('Wages - change'!V101=2,1,"")</f>
        <v/>
      </c>
      <c r="M101" s="73" t="str">
        <f t="shared" si="12"/>
        <v/>
      </c>
      <c r="N101" s="68" t="str">
        <f t="shared" si="13"/>
        <v/>
      </c>
      <c r="O101" s="68" t="str">
        <f t="shared" si="14"/>
        <v/>
      </c>
      <c r="P101" s="69" t="str">
        <f>IF(M101=1,Employment!$S101,"")</f>
        <v/>
      </c>
      <c r="R101" s="73" t="str">
        <f t="shared" si="15"/>
        <v/>
      </c>
      <c r="S101" s="68" t="str">
        <f t="shared" si="16"/>
        <v/>
      </c>
      <c r="T101" s="68" t="str">
        <f t="shared" si="17"/>
        <v/>
      </c>
      <c r="U101" s="69" t="str">
        <f>IF(R101=1,Employment!$S101,"")</f>
        <v/>
      </c>
    </row>
    <row r="102" spans="1:21" x14ac:dyDescent="0.25">
      <c r="A102" s="39">
        <f>'Industry selection'!C102</f>
        <v>1</v>
      </c>
      <c r="B102" s="67">
        <v>24.4</v>
      </c>
      <c r="C102" s="67" t="s">
        <v>206</v>
      </c>
      <c r="D102" s="73" t="str">
        <f>IF(Employment!V102=2,1,"")</f>
        <v/>
      </c>
      <c r="E102" s="73" t="str">
        <f>IF(Wages!V102=2,1,"")</f>
        <v/>
      </c>
      <c r="F102" s="73" t="str">
        <f t="shared" si="9"/>
        <v/>
      </c>
      <c r="G102" s="68" t="str">
        <f t="shared" si="10"/>
        <v/>
      </c>
      <c r="H102" s="68" t="str">
        <f t="shared" si="11"/>
        <v/>
      </c>
      <c r="I102" s="69" t="str">
        <f>IF(F102=1,Employment!$S102,"")</f>
        <v/>
      </c>
      <c r="K102" s="73" t="str">
        <f>IF('Employment - change'!V102=2,1,"")</f>
        <v/>
      </c>
      <c r="L102" s="73" t="str">
        <f>IF('Wages - change'!V102=2,1,"")</f>
        <v/>
      </c>
      <c r="M102" s="73" t="str">
        <f t="shared" si="12"/>
        <v/>
      </c>
      <c r="N102" s="68" t="str">
        <f t="shared" si="13"/>
        <v/>
      </c>
      <c r="O102" s="68" t="str">
        <f t="shared" si="14"/>
        <v/>
      </c>
      <c r="P102" s="69" t="str">
        <f>IF(M102=1,Employment!$S102,"")</f>
        <v/>
      </c>
      <c r="R102" s="73" t="str">
        <f t="shared" si="15"/>
        <v/>
      </c>
      <c r="S102" s="68" t="str">
        <f t="shared" si="16"/>
        <v/>
      </c>
      <c r="T102" s="68" t="str">
        <f t="shared" si="17"/>
        <v/>
      </c>
      <c r="U102" s="69" t="str">
        <f>IF(R102=1,Employment!$S102,"")</f>
        <v/>
      </c>
    </row>
    <row r="103" spans="1:21" x14ac:dyDescent="0.25">
      <c r="A103" s="39">
        <f>'Industry selection'!C103</f>
        <v>1</v>
      </c>
      <c r="B103" s="67">
        <v>24.5</v>
      </c>
      <c r="C103" s="67" t="s">
        <v>208</v>
      </c>
      <c r="D103" s="73" t="str">
        <f>IF(Employment!V103=2,1,"")</f>
        <v/>
      </c>
      <c r="E103" s="73" t="str">
        <f>IF(Wages!V103=2,1,"")</f>
        <v/>
      </c>
      <c r="F103" s="73" t="str">
        <f t="shared" si="9"/>
        <v/>
      </c>
      <c r="G103" s="68" t="str">
        <f t="shared" si="10"/>
        <v/>
      </c>
      <c r="H103" s="68" t="str">
        <f t="shared" si="11"/>
        <v/>
      </c>
      <c r="I103" s="69" t="str">
        <f>IF(F103=1,Employment!$S103,"")</f>
        <v/>
      </c>
      <c r="K103" s="73" t="str">
        <f>IF('Employment - change'!V103=2,1,"")</f>
        <v/>
      </c>
      <c r="L103" s="73" t="str">
        <f>IF('Wages - change'!V103=2,1,"")</f>
        <v/>
      </c>
      <c r="M103" s="73" t="str">
        <f t="shared" si="12"/>
        <v/>
      </c>
      <c r="N103" s="68" t="str">
        <f t="shared" si="13"/>
        <v/>
      </c>
      <c r="O103" s="68" t="str">
        <f t="shared" si="14"/>
        <v/>
      </c>
      <c r="P103" s="69" t="str">
        <f>IF(M103=1,Employment!$S103,"")</f>
        <v/>
      </c>
      <c r="R103" s="73" t="str">
        <f t="shared" si="15"/>
        <v/>
      </c>
      <c r="S103" s="68" t="str">
        <f t="shared" si="16"/>
        <v/>
      </c>
      <c r="T103" s="68" t="str">
        <f t="shared" si="17"/>
        <v/>
      </c>
      <c r="U103" s="69" t="str">
        <f>IF(R103=1,Employment!$S103,"")</f>
        <v/>
      </c>
    </row>
    <row r="104" spans="1:21" x14ac:dyDescent="0.25">
      <c r="A104" s="39" t="str">
        <f>'Industry selection'!C104</f>
        <v/>
      </c>
      <c r="B104" s="67">
        <v>25</v>
      </c>
      <c r="C104" s="67" t="s">
        <v>210</v>
      </c>
      <c r="D104" s="73" t="str">
        <f>IF(Employment!V104=2,1,"")</f>
        <v/>
      </c>
      <c r="E104" s="73" t="str">
        <f>IF(Wages!V104=2,1,"")</f>
        <v/>
      </c>
      <c r="F104" s="73" t="str">
        <f t="shared" si="9"/>
        <v/>
      </c>
      <c r="G104" s="68" t="str">
        <f t="shared" si="10"/>
        <v/>
      </c>
      <c r="H104" s="68" t="str">
        <f t="shared" si="11"/>
        <v/>
      </c>
      <c r="I104" s="69" t="str">
        <f>IF(F104=1,Employment!$S104,"")</f>
        <v/>
      </c>
      <c r="K104" s="73" t="str">
        <f>IF('Employment - change'!V104=2,1,"")</f>
        <v/>
      </c>
      <c r="L104" s="73" t="str">
        <f>IF('Wages - change'!V104=2,1,"")</f>
        <v/>
      </c>
      <c r="M104" s="73" t="str">
        <f t="shared" si="12"/>
        <v/>
      </c>
      <c r="N104" s="68" t="str">
        <f t="shared" si="13"/>
        <v/>
      </c>
      <c r="O104" s="68" t="str">
        <f t="shared" si="14"/>
        <v/>
      </c>
      <c r="P104" s="69" t="str">
        <f>IF(M104=1,Employment!$S104,"")</f>
        <v/>
      </c>
      <c r="R104" s="73" t="str">
        <f t="shared" si="15"/>
        <v/>
      </c>
      <c r="S104" s="68" t="str">
        <f t="shared" si="16"/>
        <v/>
      </c>
      <c r="T104" s="68" t="str">
        <f t="shared" si="17"/>
        <v/>
      </c>
      <c r="U104" s="69" t="str">
        <f>IF(R104=1,Employment!$S104,"")</f>
        <v/>
      </c>
    </row>
    <row r="105" spans="1:21" x14ac:dyDescent="0.25">
      <c r="A105" s="39">
        <f>'Industry selection'!C105</f>
        <v>2</v>
      </c>
      <c r="B105" s="67">
        <v>25.1</v>
      </c>
      <c r="C105" s="67" t="s">
        <v>212</v>
      </c>
      <c r="D105" s="73" t="str">
        <f>IF(Employment!V105=2,1,"")</f>
        <v/>
      </c>
      <c r="E105" s="73" t="str">
        <f>IF(Wages!V105=2,1,"")</f>
        <v/>
      </c>
      <c r="F105" s="73" t="str">
        <f t="shared" si="9"/>
        <v/>
      </c>
      <c r="G105" s="68" t="str">
        <f t="shared" si="10"/>
        <v/>
      </c>
      <c r="H105" s="68" t="str">
        <f t="shared" si="11"/>
        <v/>
      </c>
      <c r="I105" s="69" t="str">
        <f>IF(F105=1,Employment!$S105,"")</f>
        <v/>
      </c>
      <c r="K105" s="73">
        <f>IF('Employment - change'!V105=2,1,"")</f>
        <v>1</v>
      </c>
      <c r="L105" s="73">
        <f>IF('Wages - change'!V105=2,1,"")</f>
        <v>1</v>
      </c>
      <c r="M105" s="73">
        <f t="shared" si="12"/>
        <v>1</v>
      </c>
      <c r="N105" s="68">
        <f t="shared" si="13"/>
        <v>25.1</v>
      </c>
      <c r="O105" s="68" t="str">
        <f t="shared" si="14"/>
        <v>Manufacture of structural metal products</v>
      </c>
      <c r="P105" s="69">
        <f>IF(M105=1,Employment!$S105,"")</f>
        <v>2.6103327631443961E-3</v>
      </c>
      <c r="R105" s="73" t="str">
        <f t="shared" si="15"/>
        <v/>
      </c>
      <c r="S105" s="68" t="str">
        <f t="shared" si="16"/>
        <v/>
      </c>
      <c r="T105" s="68" t="str">
        <f t="shared" si="17"/>
        <v/>
      </c>
      <c r="U105" s="69" t="str">
        <f>IF(R105=1,Employment!$S105,"")</f>
        <v/>
      </c>
    </row>
    <row r="106" spans="1:21" x14ac:dyDescent="0.25">
      <c r="A106" s="39">
        <f>'Industry selection'!C106</f>
        <v>2</v>
      </c>
      <c r="B106" s="67">
        <v>25.2</v>
      </c>
      <c r="C106" s="67" t="s">
        <v>214</v>
      </c>
      <c r="D106" s="73" t="str">
        <f>IF(Employment!V106=2,1,"")</f>
        <v/>
      </c>
      <c r="E106" s="73" t="str">
        <f>IF(Wages!V106=2,1,"")</f>
        <v/>
      </c>
      <c r="F106" s="73" t="str">
        <f t="shared" si="9"/>
        <v/>
      </c>
      <c r="G106" s="68" t="str">
        <f t="shared" si="10"/>
        <v/>
      </c>
      <c r="H106" s="68" t="str">
        <f t="shared" si="11"/>
        <v/>
      </c>
      <c r="I106" s="69" t="str">
        <f>IF(F106=1,Employment!$S106,"")</f>
        <v/>
      </c>
      <c r="K106" s="73" t="str">
        <f>IF('Employment - change'!V106=2,1,"")</f>
        <v/>
      </c>
      <c r="L106" s="73" t="str">
        <f>IF('Wages - change'!V106=2,1,"")</f>
        <v/>
      </c>
      <c r="M106" s="73" t="str">
        <f t="shared" si="12"/>
        <v/>
      </c>
      <c r="N106" s="68" t="str">
        <f t="shared" si="13"/>
        <v/>
      </c>
      <c r="O106" s="68" t="str">
        <f t="shared" si="14"/>
        <v/>
      </c>
      <c r="P106" s="69" t="str">
        <f>IF(M106=1,Employment!$S106,"")</f>
        <v/>
      </c>
      <c r="R106" s="73" t="str">
        <f t="shared" si="15"/>
        <v/>
      </c>
      <c r="S106" s="68" t="str">
        <f t="shared" si="16"/>
        <v/>
      </c>
      <c r="T106" s="68" t="str">
        <f t="shared" si="17"/>
        <v/>
      </c>
      <c r="U106" s="69" t="str">
        <f>IF(R106=1,Employment!$S106,"")</f>
        <v/>
      </c>
    </row>
    <row r="107" spans="1:21" x14ac:dyDescent="0.25">
      <c r="A107" s="39">
        <f>'Industry selection'!C107</f>
        <v>1</v>
      </c>
      <c r="B107" s="67">
        <v>25.3</v>
      </c>
      <c r="C107" s="67" t="s">
        <v>216</v>
      </c>
      <c r="D107" s="73" t="str">
        <f>IF(Employment!V107=2,1,"")</f>
        <v/>
      </c>
      <c r="E107" s="73" t="str">
        <f>IF(Wages!V107=2,1,"")</f>
        <v/>
      </c>
      <c r="F107" s="73" t="str">
        <f t="shared" si="9"/>
        <v/>
      </c>
      <c r="G107" s="68" t="str">
        <f t="shared" si="10"/>
        <v/>
      </c>
      <c r="H107" s="68" t="str">
        <f t="shared" si="11"/>
        <v/>
      </c>
      <c r="I107" s="69" t="str">
        <f>IF(F107=1,Employment!$S107,"")</f>
        <v/>
      </c>
      <c r="K107" s="73" t="str">
        <f>IF('Employment - change'!V107=2,1,"")</f>
        <v/>
      </c>
      <c r="L107" s="73" t="str">
        <f>IF('Wages - change'!V107=2,1,"")</f>
        <v/>
      </c>
      <c r="M107" s="73" t="str">
        <f t="shared" si="12"/>
        <v/>
      </c>
      <c r="N107" s="68" t="str">
        <f t="shared" si="13"/>
        <v/>
      </c>
      <c r="O107" s="68" t="str">
        <f t="shared" si="14"/>
        <v/>
      </c>
      <c r="P107" s="69" t="str">
        <f>IF(M107=1,Employment!$S107,"")</f>
        <v/>
      </c>
      <c r="R107" s="73" t="str">
        <f t="shared" si="15"/>
        <v/>
      </c>
      <c r="S107" s="68" t="str">
        <f t="shared" si="16"/>
        <v/>
      </c>
      <c r="T107" s="68" t="str">
        <f t="shared" si="17"/>
        <v/>
      </c>
      <c r="U107" s="69" t="str">
        <f>IF(R107=1,Employment!$S107,"")</f>
        <v/>
      </c>
    </row>
    <row r="108" spans="1:21" x14ac:dyDescent="0.25">
      <c r="A108" s="39">
        <f>'Industry selection'!C108</f>
        <v>1</v>
      </c>
      <c r="B108" s="67">
        <v>25.4</v>
      </c>
      <c r="C108" s="67" t="s">
        <v>218</v>
      </c>
      <c r="D108" s="73" t="str">
        <f>IF(Employment!V108=2,1,"")</f>
        <v/>
      </c>
      <c r="E108" s="73" t="str">
        <f>IF(Wages!V108=2,1,"")</f>
        <v/>
      </c>
      <c r="F108" s="73" t="str">
        <f t="shared" si="9"/>
        <v/>
      </c>
      <c r="G108" s="68" t="str">
        <f t="shared" si="10"/>
        <v/>
      </c>
      <c r="H108" s="68" t="str">
        <f t="shared" si="11"/>
        <v/>
      </c>
      <c r="I108" s="69" t="str">
        <f>IF(F108=1,Employment!$S108,"")</f>
        <v/>
      </c>
      <c r="K108" s="73" t="str">
        <f>IF('Employment - change'!V108=2,1,"")</f>
        <v/>
      </c>
      <c r="L108" s="73" t="str">
        <f>IF('Wages - change'!V108=2,1,"")</f>
        <v/>
      </c>
      <c r="M108" s="73" t="str">
        <f t="shared" si="12"/>
        <v/>
      </c>
      <c r="N108" s="68" t="str">
        <f t="shared" si="13"/>
        <v/>
      </c>
      <c r="O108" s="68" t="str">
        <f t="shared" si="14"/>
        <v/>
      </c>
      <c r="P108" s="69" t="str">
        <f>IF(M108=1,Employment!$S108,"")</f>
        <v/>
      </c>
      <c r="R108" s="73" t="str">
        <f t="shared" si="15"/>
        <v/>
      </c>
      <c r="S108" s="68" t="str">
        <f t="shared" si="16"/>
        <v/>
      </c>
      <c r="T108" s="68" t="str">
        <f t="shared" si="17"/>
        <v/>
      </c>
      <c r="U108" s="69" t="str">
        <f>IF(R108=1,Employment!$S108,"")</f>
        <v/>
      </c>
    </row>
    <row r="109" spans="1:21" x14ac:dyDescent="0.25">
      <c r="A109" s="39">
        <f>'Industry selection'!C109</f>
        <v>2</v>
      </c>
      <c r="B109" s="67">
        <v>25.5</v>
      </c>
      <c r="C109" s="67" t="s">
        <v>220</v>
      </c>
      <c r="D109" s="73" t="str">
        <f>IF(Employment!V109=2,1,"")</f>
        <v/>
      </c>
      <c r="E109" s="73" t="str">
        <f>IF(Wages!V109=2,1,"")</f>
        <v/>
      </c>
      <c r="F109" s="73" t="str">
        <f t="shared" si="9"/>
        <v/>
      </c>
      <c r="G109" s="68" t="str">
        <f t="shared" si="10"/>
        <v/>
      </c>
      <c r="H109" s="68" t="str">
        <f t="shared" si="11"/>
        <v/>
      </c>
      <c r="I109" s="69" t="str">
        <f>IF(F109=1,Employment!$S109,"")</f>
        <v/>
      </c>
      <c r="K109" s="73" t="str">
        <f>IF('Employment - change'!V109=2,1,"")</f>
        <v/>
      </c>
      <c r="L109" s="73" t="str">
        <f>IF('Wages - change'!V109=2,1,"")</f>
        <v/>
      </c>
      <c r="M109" s="73" t="str">
        <f t="shared" si="12"/>
        <v/>
      </c>
      <c r="N109" s="68" t="str">
        <f t="shared" si="13"/>
        <v/>
      </c>
      <c r="O109" s="68" t="str">
        <f t="shared" si="14"/>
        <v/>
      </c>
      <c r="P109" s="69" t="str">
        <f>IF(M109=1,Employment!$S109,"")</f>
        <v/>
      </c>
      <c r="R109" s="73" t="str">
        <f t="shared" si="15"/>
        <v/>
      </c>
      <c r="S109" s="68" t="str">
        <f t="shared" si="16"/>
        <v/>
      </c>
      <c r="T109" s="68" t="str">
        <f t="shared" si="17"/>
        <v/>
      </c>
      <c r="U109" s="69" t="str">
        <f>IF(R109=1,Employment!$S109,"")</f>
        <v/>
      </c>
    </row>
    <row r="110" spans="1:21" x14ac:dyDescent="0.25">
      <c r="A110" s="39">
        <f>'Industry selection'!C110</f>
        <v>2</v>
      </c>
      <c r="B110" s="67">
        <v>25.6</v>
      </c>
      <c r="C110" s="67" t="s">
        <v>222</v>
      </c>
      <c r="D110" s="73" t="str">
        <f>IF(Employment!V110=2,1,"")</f>
        <v/>
      </c>
      <c r="E110" s="73">
        <f>IF(Wages!V110=2,1,"")</f>
        <v>1</v>
      </c>
      <c r="F110" s="73" t="str">
        <f t="shared" si="9"/>
        <v/>
      </c>
      <c r="G110" s="68" t="str">
        <f t="shared" si="10"/>
        <v/>
      </c>
      <c r="H110" s="68" t="str">
        <f t="shared" si="11"/>
        <v/>
      </c>
      <c r="I110" s="69" t="str">
        <f>IF(F110=1,Employment!$S110,"")</f>
        <v/>
      </c>
      <c r="K110" s="73" t="str">
        <f>IF('Employment - change'!V110=2,1,"")</f>
        <v/>
      </c>
      <c r="L110" s="73" t="str">
        <f>IF('Wages - change'!V110=2,1,"")</f>
        <v/>
      </c>
      <c r="M110" s="73" t="str">
        <f t="shared" si="12"/>
        <v/>
      </c>
      <c r="N110" s="68" t="str">
        <f t="shared" si="13"/>
        <v/>
      </c>
      <c r="O110" s="68" t="str">
        <f t="shared" si="14"/>
        <v/>
      </c>
      <c r="P110" s="69" t="str">
        <f>IF(M110=1,Employment!$S110,"")</f>
        <v/>
      </c>
      <c r="R110" s="73" t="str">
        <f t="shared" si="15"/>
        <v/>
      </c>
      <c r="S110" s="68" t="str">
        <f t="shared" si="16"/>
        <v/>
      </c>
      <c r="T110" s="68" t="str">
        <f t="shared" si="17"/>
        <v/>
      </c>
      <c r="U110" s="69" t="str">
        <f>IF(R110=1,Employment!$S110,"")</f>
        <v/>
      </c>
    </row>
    <row r="111" spans="1:21" x14ac:dyDescent="0.25">
      <c r="A111" s="39">
        <f>'Industry selection'!C111</f>
        <v>2</v>
      </c>
      <c r="B111" s="67">
        <v>25.7</v>
      </c>
      <c r="C111" s="67" t="s">
        <v>224</v>
      </c>
      <c r="D111" s="73" t="str">
        <f>IF(Employment!V111=2,1,"")</f>
        <v/>
      </c>
      <c r="E111" s="73">
        <f>IF(Wages!V111=2,1,"")</f>
        <v>1</v>
      </c>
      <c r="F111" s="73" t="str">
        <f t="shared" si="9"/>
        <v/>
      </c>
      <c r="G111" s="68" t="str">
        <f t="shared" si="10"/>
        <v/>
      </c>
      <c r="H111" s="68" t="str">
        <f t="shared" si="11"/>
        <v/>
      </c>
      <c r="I111" s="69" t="str">
        <f>IF(F111=1,Employment!$S111,"")</f>
        <v/>
      </c>
      <c r="K111" s="73" t="str">
        <f>IF('Employment - change'!V111=2,1,"")</f>
        <v/>
      </c>
      <c r="L111" s="73" t="str">
        <f>IF('Wages - change'!V111=2,1,"")</f>
        <v/>
      </c>
      <c r="M111" s="73" t="str">
        <f t="shared" si="12"/>
        <v/>
      </c>
      <c r="N111" s="68" t="str">
        <f t="shared" si="13"/>
        <v/>
      </c>
      <c r="O111" s="68" t="str">
        <f t="shared" si="14"/>
        <v/>
      </c>
      <c r="P111" s="69" t="str">
        <f>IF(M111=1,Employment!$S111,"")</f>
        <v/>
      </c>
      <c r="R111" s="73" t="str">
        <f t="shared" si="15"/>
        <v/>
      </c>
      <c r="S111" s="68" t="str">
        <f t="shared" si="16"/>
        <v/>
      </c>
      <c r="T111" s="68" t="str">
        <f t="shared" si="17"/>
        <v/>
      </c>
      <c r="U111" s="69" t="str">
        <f>IF(R111=1,Employment!$S111,"")</f>
        <v/>
      </c>
    </row>
    <row r="112" spans="1:21" x14ac:dyDescent="0.25">
      <c r="A112" s="39">
        <f>'Industry selection'!C112</f>
        <v>2</v>
      </c>
      <c r="B112" s="67">
        <v>25.9</v>
      </c>
      <c r="C112" s="67" t="s">
        <v>226</v>
      </c>
      <c r="D112" s="73">
        <f>IF(Employment!V112=2,1,"")</f>
        <v>1</v>
      </c>
      <c r="E112" s="73" t="str">
        <f>IF(Wages!V112=2,1,"")</f>
        <v/>
      </c>
      <c r="F112" s="73" t="str">
        <f t="shared" si="9"/>
        <v/>
      </c>
      <c r="G112" s="68" t="str">
        <f t="shared" si="10"/>
        <v/>
      </c>
      <c r="H112" s="68" t="str">
        <f t="shared" si="11"/>
        <v/>
      </c>
      <c r="I112" s="69" t="str">
        <f>IF(F112=1,Employment!$S112,"")</f>
        <v/>
      </c>
      <c r="K112" s="73" t="str">
        <f>IF('Employment - change'!V112=2,1,"")</f>
        <v/>
      </c>
      <c r="L112" s="73" t="str">
        <f>IF('Wages - change'!V112=2,1,"")</f>
        <v/>
      </c>
      <c r="M112" s="73" t="str">
        <f t="shared" si="12"/>
        <v/>
      </c>
      <c r="N112" s="68" t="str">
        <f t="shared" si="13"/>
        <v/>
      </c>
      <c r="O112" s="68" t="str">
        <f t="shared" si="14"/>
        <v/>
      </c>
      <c r="P112" s="69" t="str">
        <f>IF(M112=1,Employment!$S112,"")</f>
        <v/>
      </c>
      <c r="R112" s="73" t="str">
        <f t="shared" si="15"/>
        <v/>
      </c>
      <c r="S112" s="68" t="str">
        <f t="shared" si="16"/>
        <v/>
      </c>
      <c r="T112" s="68" t="str">
        <f t="shared" si="17"/>
        <v/>
      </c>
      <c r="U112" s="69" t="str">
        <f>IF(R112=1,Employment!$S112,"")</f>
        <v/>
      </c>
    </row>
    <row r="113" spans="1:21" x14ac:dyDescent="0.25">
      <c r="A113" s="39">
        <f>'Industry selection'!C113</f>
        <v>2</v>
      </c>
      <c r="B113" s="67">
        <v>26</v>
      </c>
      <c r="C113" s="67" t="s">
        <v>228</v>
      </c>
      <c r="D113" s="73">
        <f>IF(Employment!V113=2,1,"")</f>
        <v>1</v>
      </c>
      <c r="E113" s="73" t="str">
        <f>IF(Wages!V113=2,1,"")</f>
        <v/>
      </c>
      <c r="F113" s="73" t="str">
        <f t="shared" si="9"/>
        <v/>
      </c>
      <c r="G113" s="68" t="str">
        <f t="shared" si="10"/>
        <v/>
      </c>
      <c r="H113" s="68" t="str">
        <f t="shared" si="11"/>
        <v/>
      </c>
      <c r="I113" s="69" t="str">
        <f>IF(F113=1,Employment!$S113,"")</f>
        <v/>
      </c>
      <c r="K113" s="73" t="str">
        <f>IF('Employment - change'!V113=2,1,"")</f>
        <v/>
      </c>
      <c r="L113" s="73" t="str">
        <f>IF('Wages - change'!V113=2,1,"")</f>
        <v/>
      </c>
      <c r="M113" s="73" t="str">
        <f t="shared" si="12"/>
        <v/>
      </c>
      <c r="N113" s="68" t="str">
        <f t="shared" si="13"/>
        <v/>
      </c>
      <c r="O113" s="68" t="str">
        <f t="shared" si="14"/>
        <v/>
      </c>
      <c r="P113" s="69" t="str">
        <f>IF(M113=1,Employment!$S113,"")</f>
        <v/>
      </c>
      <c r="R113" s="73" t="str">
        <f t="shared" si="15"/>
        <v/>
      </c>
      <c r="S113" s="68" t="str">
        <f t="shared" si="16"/>
        <v/>
      </c>
      <c r="T113" s="68" t="str">
        <f t="shared" si="17"/>
        <v/>
      </c>
      <c r="U113" s="69" t="str">
        <f>IF(R113=1,Employment!$S113,"")</f>
        <v/>
      </c>
    </row>
    <row r="114" spans="1:21" x14ac:dyDescent="0.25">
      <c r="A114" s="39">
        <f>'Industry selection'!C114</f>
        <v>1</v>
      </c>
      <c r="B114" s="67">
        <v>26.1</v>
      </c>
      <c r="C114" s="67" t="s">
        <v>230</v>
      </c>
      <c r="D114" s="73" t="str">
        <f>IF(Employment!V114=2,1,"")</f>
        <v/>
      </c>
      <c r="E114" s="73" t="str">
        <f>IF(Wages!V114=2,1,"")</f>
        <v/>
      </c>
      <c r="F114" s="73" t="str">
        <f t="shared" si="9"/>
        <v/>
      </c>
      <c r="G114" s="68" t="str">
        <f t="shared" si="10"/>
        <v/>
      </c>
      <c r="H114" s="68" t="str">
        <f t="shared" si="11"/>
        <v/>
      </c>
      <c r="I114" s="69" t="str">
        <f>IF(F114=1,Employment!$S114,"")</f>
        <v/>
      </c>
      <c r="K114" s="73" t="str">
        <f>IF('Employment - change'!V114=2,1,"")</f>
        <v/>
      </c>
      <c r="L114" s="73" t="str">
        <f>IF('Wages - change'!V114=2,1,"")</f>
        <v/>
      </c>
      <c r="M114" s="73" t="str">
        <f t="shared" si="12"/>
        <v/>
      </c>
      <c r="N114" s="68" t="str">
        <f t="shared" si="13"/>
        <v/>
      </c>
      <c r="O114" s="68" t="str">
        <f t="shared" si="14"/>
        <v/>
      </c>
      <c r="P114" s="69" t="str">
        <f>IF(M114=1,Employment!$S114,"")</f>
        <v/>
      </c>
      <c r="R114" s="73" t="str">
        <f t="shared" si="15"/>
        <v/>
      </c>
      <c r="S114" s="68" t="str">
        <f t="shared" si="16"/>
        <v/>
      </c>
      <c r="T114" s="68" t="str">
        <f t="shared" si="17"/>
        <v/>
      </c>
      <c r="U114" s="69" t="str">
        <f>IF(R114=1,Employment!$S114,"")</f>
        <v/>
      </c>
    </row>
    <row r="115" spans="1:21" x14ac:dyDescent="0.25">
      <c r="A115" s="39">
        <f>'Industry selection'!C115</f>
        <v>1</v>
      </c>
      <c r="B115" s="67">
        <v>26.2</v>
      </c>
      <c r="C115" s="67" t="s">
        <v>232</v>
      </c>
      <c r="D115" s="73" t="str">
        <f>IF(Employment!V115=2,1,"")</f>
        <v/>
      </c>
      <c r="E115" s="73" t="str">
        <f>IF(Wages!V115=2,1,"")</f>
        <v/>
      </c>
      <c r="F115" s="73" t="str">
        <f t="shared" si="9"/>
        <v/>
      </c>
      <c r="G115" s="68" t="str">
        <f t="shared" si="10"/>
        <v/>
      </c>
      <c r="H115" s="68" t="str">
        <f t="shared" si="11"/>
        <v/>
      </c>
      <c r="I115" s="69" t="str">
        <f>IF(F115=1,Employment!$S115,"")</f>
        <v/>
      </c>
      <c r="K115" s="73" t="str">
        <f>IF('Employment - change'!V115=2,1,"")</f>
        <v/>
      </c>
      <c r="L115" s="73" t="str">
        <f>IF('Wages - change'!V115=2,1,"")</f>
        <v/>
      </c>
      <c r="M115" s="73" t="str">
        <f t="shared" si="12"/>
        <v/>
      </c>
      <c r="N115" s="68" t="str">
        <f t="shared" si="13"/>
        <v/>
      </c>
      <c r="O115" s="68" t="str">
        <f t="shared" si="14"/>
        <v/>
      </c>
      <c r="P115" s="69" t="str">
        <f>IF(M115=1,Employment!$S115,"")</f>
        <v/>
      </c>
      <c r="R115" s="73" t="str">
        <f t="shared" si="15"/>
        <v/>
      </c>
      <c r="S115" s="68" t="str">
        <f t="shared" si="16"/>
        <v/>
      </c>
      <c r="T115" s="68" t="str">
        <f t="shared" si="17"/>
        <v/>
      </c>
      <c r="U115" s="69" t="str">
        <f>IF(R115=1,Employment!$S115,"")</f>
        <v/>
      </c>
    </row>
    <row r="116" spans="1:21" x14ac:dyDescent="0.25">
      <c r="A116" s="39">
        <f>'Industry selection'!C116</f>
        <v>1</v>
      </c>
      <c r="B116" s="67">
        <v>26.3</v>
      </c>
      <c r="C116" s="67" t="s">
        <v>234</v>
      </c>
      <c r="D116" s="73" t="str">
        <f>IF(Employment!V116=2,1,"")</f>
        <v/>
      </c>
      <c r="E116" s="73" t="str">
        <f>IF(Wages!V116=2,1,"")</f>
        <v/>
      </c>
      <c r="F116" s="73" t="str">
        <f t="shared" si="9"/>
        <v/>
      </c>
      <c r="G116" s="68" t="str">
        <f t="shared" si="10"/>
        <v/>
      </c>
      <c r="H116" s="68" t="str">
        <f t="shared" si="11"/>
        <v/>
      </c>
      <c r="I116" s="69" t="str">
        <f>IF(F116=1,Employment!$S116,"")</f>
        <v/>
      </c>
      <c r="K116" s="73" t="str">
        <f>IF('Employment - change'!V116=2,1,"")</f>
        <v/>
      </c>
      <c r="L116" s="73" t="str">
        <f>IF('Wages - change'!V116=2,1,"")</f>
        <v/>
      </c>
      <c r="M116" s="73" t="str">
        <f t="shared" si="12"/>
        <v/>
      </c>
      <c r="N116" s="68" t="str">
        <f t="shared" si="13"/>
        <v/>
      </c>
      <c r="O116" s="68" t="str">
        <f t="shared" si="14"/>
        <v/>
      </c>
      <c r="P116" s="69" t="str">
        <f>IF(M116=1,Employment!$S116,"")</f>
        <v/>
      </c>
      <c r="R116" s="73" t="str">
        <f t="shared" si="15"/>
        <v/>
      </c>
      <c r="S116" s="68" t="str">
        <f t="shared" si="16"/>
        <v/>
      </c>
      <c r="T116" s="68" t="str">
        <f t="shared" si="17"/>
        <v/>
      </c>
      <c r="U116" s="69" t="str">
        <f>IF(R116=1,Employment!$S116,"")</f>
        <v/>
      </c>
    </row>
    <row r="117" spans="1:21" x14ac:dyDescent="0.25">
      <c r="A117" s="39">
        <f>'Industry selection'!C117</f>
        <v>1</v>
      </c>
      <c r="B117" s="67">
        <v>26.4</v>
      </c>
      <c r="C117" s="67" t="s">
        <v>236</v>
      </c>
      <c r="D117" s="73" t="str">
        <f>IF(Employment!V117=2,1,"")</f>
        <v/>
      </c>
      <c r="E117" s="73" t="str">
        <f>IF(Wages!V117=2,1,"")</f>
        <v/>
      </c>
      <c r="F117" s="73" t="str">
        <f t="shared" si="9"/>
        <v/>
      </c>
      <c r="G117" s="68" t="str">
        <f t="shared" si="10"/>
        <v/>
      </c>
      <c r="H117" s="68" t="str">
        <f t="shared" si="11"/>
        <v/>
      </c>
      <c r="I117" s="69" t="str">
        <f>IF(F117=1,Employment!$S117,"")</f>
        <v/>
      </c>
      <c r="K117" s="73" t="str">
        <f>IF('Employment - change'!V117=2,1,"")</f>
        <v/>
      </c>
      <c r="L117" s="73" t="str">
        <f>IF('Wages - change'!V117=2,1,"")</f>
        <v/>
      </c>
      <c r="M117" s="73" t="str">
        <f t="shared" si="12"/>
        <v/>
      </c>
      <c r="N117" s="68" t="str">
        <f t="shared" si="13"/>
        <v/>
      </c>
      <c r="O117" s="68" t="str">
        <f t="shared" si="14"/>
        <v/>
      </c>
      <c r="P117" s="69" t="str">
        <f>IF(M117=1,Employment!$S117,"")</f>
        <v/>
      </c>
      <c r="R117" s="73" t="str">
        <f t="shared" si="15"/>
        <v/>
      </c>
      <c r="S117" s="68" t="str">
        <f t="shared" si="16"/>
        <v/>
      </c>
      <c r="T117" s="68" t="str">
        <f t="shared" si="17"/>
        <v/>
      </c>
      <c r="U117" s="69" t="str">
        <f>IF(R117=1,Employment!$S117,"")</f>
        <v/>
      </c>
    </row>
    <row r="118" spans="1:21" x14ac:dyDescent="0.25">
      <c r="A118" s="39">
        <f>'Industry selection'!C118</f>
        <v>1</v>
      </c>
      <c r="B118" s="67">
        <v>26.5</v>
      </c>
      <c r="C118" s="67" t="s">
        <v>238</v>
      </c>
      <c r="D118" s="73" t="str">
        <f>IF(Employment!V118=2,1,"")</f>
        <v/>
      </c>
      <c r="E118" s="73" t="str">
        <f>IF(Wages!V118=2,1,"")</f>
        <v/>
      </c>
      <c r="F118" s="73" t="str">
        <f t="shared" si="9"/>
        <v/>
      </c>
      <c r="G118" s="68" t="str">
        <f t="shared" si="10"/>
        <v/>
      </c>
      <c r="H118" s="68" t="str">
        <f t="shared" si="11"/>
        <v/>
      </c>
      <c r="I118" s="69" t="str">
        <f>IF(F118=1,Employment!$S118,"")</f>
        <v/>
      </c>
      <c r="K118" s="73" t="str">
        <f>IF('Employment - change'!V118=2,1,"")</f>
        <v/>
      </c>
      <c r="L118" s="73" t="str">
        <f>IF('Wages - change'!V118=2,1,"")</f>
        <v/>
      </c>
      <c r="M118" s="73" t="str">
        <f t="shared" si="12"/>
        <v/>
      </c>
      <c r="N118" s="68" t="str">
        <f t="shared" si="13"/>
        <v/>
      </c>
      <c r="O118" s="68" t="str">
        <f t="shared" si="14"/>
        <v/>
      </c>
      <c r="P118" s="69" t="str">
        <f>IF(M118=1,Employment!$S118,"")</f>
        <v/>
      </c>
      <c r="R118" s="73" t="str">
        <f t="shared" si="15"/>
        <v/>
      </c>
      <c r="S118" s="68" t="str">
        <f t="shared" si="16"/>
        <v/>
      </c>
      <c r="T118" s="68" t="str">
        <f t="shared" si="17"/>
        <v/>
      </c>
      <c r="U118" s="69" t="str">
        <f>IF(R118=1,Employment!$S118,"")</f>
        <v/>
      </c>
    </row>
    <row r="119" spans="1:21" x14ac:dyDescent="0.25">
      <c r="A119" s="39">
        <f>'Industry selection'!C119</f>
        <v>1</v>
      </c>
      <c r="B119" s="67">
        <v>26.6</v>
      </c>
      <c r="C119" s="67" t="s">
        <v>240</v>
      </c>
      <c r="D119" s="73" t="str">
        <f>IF(Employment!V119=2,1,"")</f>
        <v/>
      </c>
      <c r="E119" s="73" t="str">
        <f>IF(Wages!V119=2,1,"")</f>
        <v/>
      </c>
      <c r="F119" s="73" t="str">
        <f t="shared" si="9"/>
        <v/>
      </c>
      <c r="G119" s="68" t="str">
        <f t="shared" si="10"/>
        <v/>
      </c>
      <c r="H119" s="68" t="str">
        <f t="shared" si="11"/>
        <v/>
      </c>
      <c r="I119" s="69" t="str">
        <f>IF(F119=1,Employment!$S119,"")</f>
        <v/>
      </c>
      <c r="K119" s="73" t="str">
        <f>IF('Employment - change'!V119=2,1,"")</f>
        <v/>
      </c>
      <c r="L119" s="73" t="str">
        <f>IF('Wages - change'!V119=2,1,"")</f>
        <v/>
      </c>
      <c r="M119" s="73" t="str">
        <f t="shared" si="12"/>
        <v/>
      </c>
      <c r="N119" s="68" t="str">
        <f t="shared" si="13"/>
        <v/>
      </c>
      <c r="O119" s="68" t="str">
        <f t="shared" si="14"/>
        <v/>
      </c>
      <c r="P119" s="69" t="str">
        <f>IF(M119=1,Employment!$S119,"")</f>
        <v/>
      </c>
      <c r="R119" s="73" t="str">
        <f t="shared" si="15"/>
        <v/>
      </c>
      <c r="S119" s="68" t="str">
        <f t="shared" si="16"/>
        <v/>
      </c>
      <c r="T119" s="68" t="str">
        <f t="shared" si="17"/>
        <v/>
      </c>
      <c r="U119" s="69" t="str">
        <f>IF(R119=1,Employment!$S119,"")</f>
        <v/>
      </c>
    </row>
    <row r="120" spans="1:21" x14ac:dyDescent="0.25">
      <c r="A120" s="39">
        <f>'Industry selection'!C120</f>
        <v>1</v>
      </c>
      <c r="B120" s="67">
        <v>26.7</v>
      </c>
      <c r="C120" s="67" t="s">
        <v>242</v>
      </c>
      <c r="D120" s="73" t="str">
        <f>IF(Employment!V120=2,1,"")</f>
        <v/>
      </c>
      <c r="E120" s="73" t="str">
        <f>IF(Wages!V120=2,1,"")</f>
        <v/>
      </c>
      <c r="F120" s="73" t="str">
        <f t="shared" si="9"/>
        <v/>
      </c>
      <c r="G120" s="68" t="str">
        <f t="shared" si="10"/>
        <v/>
      </c>
      <c r="H120" s="68" t="str">
        <f t="shared" si="11"/>
        <v/>
      </c>
      <c r="I120" s="69" t="str">
        <f>IF(F120=1,Employment!$S120,"")</f>
        <v/>
      </c>
      <c r="K120" s="73" t="str">
        <f>IF('Employment - change'!V120=2,1,"")</f>
        <v/>
      </c>
      <c r="L120" s="73" t="str">
        <f>IF('Wages - change'!V120=2,1,"")</f>
        <v/>
      </c>
      <c r="M120" s="73" t="str">
        <f t="shared" si="12"/>
        <v/>
      </c>
      <c r="N120" s="68" t="str">
        <f t="shared" si="13"/>
        <v/>
      </c>
      <c r="O120" s="68" t="str">
        <f t="shared" si="14"/>
        <v/>
      </c>
      <c r="P120" s="69" t="str">
        <f>IF(M120=1,Employment!$S120,"")</f>
        <v/>
      </c>
      <c r="R120" s="73" t="str">
        <f t="shared" si="15"/>
        <v/>
      </c>
      <c r="S120" s="68" t="str">
        <f t="shared" si="16"/>
        <v/>
      </c>
      <c r="T120" s="68" t="str">
        <f t="shared" si="17"/>
        <v/>
      </c>
      <c r="U120" s="69" t="str">
        <f>IF(R120=1,Employment!$S120,"")</f>
        <v/>
      </c>
    </row>
    <row r="121" spans="1:21" x14ac:dyDescent="0.25">
      <c r="A121" s="39">
        <f>'Industry selection'!C121</f>
        <v>1</v>
      </c>
      <c r="B121" s="67">
        <v>26.8</v>
      </c>
      <c r="C121" s="67" t="s">
        <v>244</v>
      </c>
      <c r="D121" s="73" t="str">
        <f>IF(Employment!V121=2,1,"")</f>
        <v/>
      </c>
      <c r="E121" s="73" t="str">
        <f>IF(Wages!V121=2,1,"")</f>
        <v/>
      </c>
      <c r="F121" s="73" t="str">
        <f t="shared" si="9"/>
        <v/>
      </c>
      <c r="G121" s="68" t="str">
        <f t="shared" si="10"/>
        <v/>
      </c>
      <c r="H121" s="68" t="str">
        <f t="shared" si="11"/>
        <v/>
      </c>
      <c r="I121" s="69" t="str">
        <f>IF(F121=1,Employment!$S121,"")</f>
        <v/>
      </c>
      <c r="K121" s="73" t="str">
        <f>IF('Employment - change'!V121=2,1,"")</f>
        <v/>
      </c>
      <c r="L121" s="73" t="str">
        <f>IF('Wages - change'!V121=2,1,"")</f>
        <v/>
      </c>
      <c r="M121" s="73" t="str">
        <f t="shared" si="12"/>
        <v/>
      </c>
      <c r="N121" s="68" t="str">
        <f t="shared" si="13"/>
        <v/>
      </c>
      <c r="O121" s="68" t="str">
        <f t="shared" si="14"/>
        <v/>
      </c>
      <c r="P121" s="69" t="str">
        <f>IF(M121=1,Employment!$S121,"")</f>
        <v/>
      </c>
      <c r="R121" s="73" t="str">
        <f t="shared" si="15"/>
        <v/>
      </c>
      <c r="S121" s="68" t="str">
        <f t="shared" si="16"/>
        <v/>
      </c>
      <c r="T121" s="68" t="str">
        <f t="shared" si="17"/>
        <v/>
      </c>
      <c r="U121" s="69" t="str">
        <f>IF(R121=1,Employment!$S121,"")</f>
        <v/>
      </c>
    </row>
    <row r="122" spans="1:21" x14ac:dyDescent="0.25">
      <c r="A122" s="39" t="str">
        <f>'Industry selection'!C122</f>
        <v/>
      </c>
      <c r="B122" s="67">
        <v>27</v>
      </c>
      <c r="C122" s="67" t="s">
        <v>246</v>
      </c>
      <c r="D122" s="73" t="str">
        <f>IF(Employment!V122=2,1,"")</f>
        <v/>
      </c>
      <c r="E122" s="73" t="str">
        <f>IF(Wages!V122=2,1,"")</f>
        <v/>
      </c>
      <c r="F122" s="73" t="str">
        <f t="shared" si="9"/>
        <v/>
      </c>
      <c r="G122" s="68" t="str">
        <f t="shared" si="10"/>
        <v/>
      </c>
      <c r="H122" s="68" t="str">
        <f t="shared" si="11"/>
        <v/>
      </c>
      <c r="I122" s="69" t="str">
        <f>IF(F122=1,Employment!$S122,"")</f>
        <v/>
      </c>
      <c r="K122" s="73" t="str">
        <f>IF('Employment - change'!V122=2,1,"")</f>
        <v/>
      </c>
      <c r="L122" s="73" t="str">
        <f>IF('Wages - change'!V122=2,1,"")</f>
        <v/>
      </c>
      <c r="M122" s="73" t="str">
        <f t="shared" si="12"/>
        <v/>
      </c>
      <c r="N122" s="68" t="str">
        <f t="shared" si="13"/>
        <v/>
      </c>
      <c r="O122" s="68" t="str">
        <f t="shared" si="14"/>
        <v/>
      </c>
      <c r="P122" s="69" t="str">
        <f>IF(M122=1,Employment!$S122,"")</f>
        <v/>
      </c>
      <c r="R122" s="73" t="str">
        <f t="shared" si="15"/>
        <v/>
      </c>
      <c r="S122" s="68" t="str">
        <f t="shared" si="16"/>
        <v/>
      </c>
      <c r="T122" s="68" t="str">
        <f t="shared" si="17"/>
        <v/>
      </c>
      <c r="U122" s="69" t="str">
        <f>IF(R122=1,Employment!$S122,"")</f>
        <v/>
      </c>
    </row>
    <row r="123" spans="1:21" x14ac:dyDescent="0.25">
      <c r="A123" s="39">
        <f>'Industry selection'!C123</f>
        <v>2</v>
      </c>
      <c r="B123" s="67">
        <v>27.1</v>
      </c>
      <c r="C123" s="67" t="s">
        <v>248</v>
      </c>
      <c r="D123" s="73" t="str">
        <f>IF(Employment!V123=2,1,"")</f>
        <v/>
      </c>
      <c r="E123" s="73" t="str">
        <f>IF(Wages!V123=2,1,"")</f>
        <v/>
      </c>
      <c r="F123" s="73" t="str">
        <f t="shared" si="9"/>
        <v/>
      </c>
      <c r="G123" s="68" t="str">
        <f t="shared" si="10"/>
        <v/>
      </c>
      <c r="H123" s="68" t="str">
        <f t="shared" si="11"/>
        <v/>
      </c>
      <c r="I123" s="69" t="str">
        <f>IF(F123=1,Employment!$S123,"")</f>
        <v/>
      </c>
      <c r="K123" s="73" t="str">
        <f>IF('Employment - change'!V123=2,1,"")</f>
        <v/>
      </c>
      <c r="L123" s="73" t="str">
        <f>IF('Wages - change'!V123=2,1,"")</f>
        <v/>
      </c>
      <c r="M123" s="73" t="str">
        <f t="shared" si="12"/>
        <v/>
      </c>
      <c r="N123" s="68" t="str">
        <f t="shared" si="13"/>
        <v/>
      </c>
      <c r="O123" s="68" t="str">
        <f t="shared" si="14"/>
        <v/>
      </c>
      <c r="P123" s="69" t="str">
        <f>IF(M123=1,Employment!$S123,"")</f>
        <v/>
      </c>
      <c r="R123" s="73" t="str">
        <f t="shared" si="15"/>
        <v/>
      </c>
      <c r="S123" s="68" t="str">
        <f t="shared" si="16"/>
        <v/>
      </c>
      <c r="T123" s="68" t="str">
        <f t="shared" si="17"/>
        <v/>
      </c>
      <c r="U123" s="69" t="str">
        <f>IF(R123=1,Employment!$S123,"")</f>
        <v/>
      </c>
    </row>
    <row r="124" spans="1:21" x14ac:dyDescent="0.25">
      <c r="A124" s="39">
        <f>'Industry selection'!C124</f>
        <v>1</v>
      </c>
      <c r="B124" s="67">
        <v>27.2</v>
      </c>
      <c r="C124" s="67" t="s">
        <v>250</v>
      </c>
      <c r="D124" s="73" t="str">
        <f>IF(Employment!V124=2,1,"")</f>
        <v/>
      </c>
      <c r="E124" s="73" t="str">
        <f>IF(Wages!V124=2,1,"")</f>
        <v/>
      </c>
      <c r="F124" s="73" t="str">
        <f t="shared" si="9"/>
        <v/>
      </c>
      <c r="G124" s="68" t="str">
        <f t="shared" si="10"/>
        <v/>
      </c>
      <c r="H124" s="68" t="str">
        <f t="shared" si="11"/>
        <v/>
      </c>
      <c r="I124" s="69" t="str">
        <f>IF(F124=1,Employment!$S124,"")</f>
        <v/>
      </c>
      <c r="K124" s="73" t="str">
        <f>IF('Employment - change'!V124=2,1,"")</f>
        <v/>
      </c>
      <c r="L124" s="73" t="str">
        <f>IF('Wages - change'!V124=2,1,"")</f>
        <v/>
      </c>
      <c r="M124" s="73" t="str">
        <f t="shared" si="12"/>
        <v/>
      </c>
      <c r="N124" s="68" t="str">
        <f t="shared" si="13"/>
        <v/>
      </c>
      <c r="O124" s="68" t="str">
        <f t="shared" si="14"/>
        <v/>
      </c>
      <c r="P124" s="69" t="str">
        <f>IF(M124=1,Employment!$S124,"")</f>
        <v/>
      </c>
      <c r="R124" s="73" t="str">
        <f t="shared" si="15"/>
        <v/>
      </c>
      <c r="S124" s="68" t="str">
        <f t="shared" si="16"/>
        <v/>
      </c>
      <c r="T124" s="68" t="str">
        <f t="shared" si="17"/>
        <v/>
      </c>
      <c r="U124" s="69" t="str">
        <f>IF(R124=1,Employment!$S124,"")</f>
        <v/>
      </c>
    </row>
    <row r="125" spans="1:21" x14ac:dyDescent="0.25">
      <c r="A125" s="39">
        <f>'Industry selection'!C125</f>
        <v>1</v>
      </c>
      <c r="B125" s="67">
        <v>27.3</v>
      </c>
      <c r="C125" s="67" t="s">
        <v>252</v>
      </c>
      <c r="D125" s="73" t="str">
        <f>IF(Employment!V125=2,1,"")</f>
        <v/>
      </c>
      <c r="E125" s="73" t="str">
        <f>IF(Wages!V125=2,1,"")</f>
        <v/>
      </c>
      <c r="F125" s="73" t="str">
        <f t="shared" si="9"/>
        <v/>
      </c>
      <c r="G125" s="68" t="str">
        <f t="shared" si="10"/>
        <v/>
      </c>
      <c r="H125" s="68" t="str">
        <f t="shared" si="11"/>
        <v/>
      </c>
      <c r="I125" s="69" t="str">
        <f>IF(F125=1,Employment!$S125,"")</f>
        <v/>
      </c>
      <c r="K125" s="73" t="str">
        <f>IF('Employment - change'!V125=2,1,"")</f>
        <v/>
      </c>
      <c r="L125" s="73" t="str">
        <f>IF('Wages - change'!V125=2,1,"")</f>
        <v/>
      </c>
      <c r="M125" s="73" t="str">
        <f t="shared" si="12"/>
        <v/>
      </c>
      <c r="N125" s="68" t="str">
        <f t="shared" si="13"/>
        <v/>
      </c>
      <c r="O125" s="68" t="str">
        <f t="shared" si="14"/>
        <v/>
      </c>
      <c r="P125" s="69" t="str">
        <f>IF(M125=1,Employment!$S125,"")</f>
        <v/>
      </c>
      <c r="R125" s="73" t="str">
        <f t="shared" si="15"/>
        <v/>
      </c>
      <c r="S125" s="68" t="str">
        <f t="shared" si="16"/>
        <v/>
      </c>
      <c r="T125" s="68" t="str">
        <f t="shared" si="17"/>
        <v/>
      </c>
      <c r="U125" s="69" t="str">
        <f>IF(R125=1,Employment!$S125,"")</f>
        <v/>
      </c>
    </row>
    <row r="126" spans="1:21" x14ac:dyDescent="0.25">
      <c r="A126" s="39">
        <f>'Industry selection'!C126</f>
        <v>2</v>
      </c>
      <c r="B126" s="67">
        <v>27.4</v>
      </c>
      <c r="C126" s="67" t="s">
        <v>254</v>
      </c>
      <c r="D126" s="73">
        <f>IF(Employment!V126=2,1,"")</f>
        <v>1</v>
      </c>
      <c r="E126" s="73">
        <f>IF(Wages!V126=2,1,"")</f>
        <v>1</v>
      </c>
      <c r="F126" s="73">
        <f t="shared" si="9"/>
        <v>1</v>
      </c>
      <c r="G126" s="68">
        <f t="shared" si="10"/>
        <v>27.4</v>
      </c>
      <c r="H126" s="68" t="str">
        <f t="shared" si="11"/>
        <v>Manufacture of electric lighting equipment</v>
      </c>
      <c r="I126" s="69">
        <f>IF(F126=1,Employment!$S126,"")</f>
        <v>1.4716921665184643E-2</v>
      </c>
      <c r="K126" s="73" t="str">
        <f>IF('Employment - change'!V126=2,1,"")</f>
        <v/>
      </c>
      <c r="L126" s="73" t="str">
        <f>IF('Wages - change'!V126=2,1,"")</f>
        <v/>
      </c>
      <c r="M126" s="73" t="str">
        <f t="shared" si="12"/>
        <v/>
      </c>
      <c r="N126" s="68" t="str">
        <f t="shared" si="13"/>
        <v/>
      </c>
      <c r="O126" s="68" t="str">
        <f t="shared" si="14"/>
        <v/>
      </c>
      <c r="P126" s="69" t="str">
        <f>IF(M126=1,Employment!$S126,"")</f>
        <v/>
      </c>
      <c r="R126" s="73" t="str">
        <f t="shared" si="15"/>
        <v/>
      </c>
      <c r="S126" s="68" t="str">
        <f t="shared" si="16"/>
        <v/>
      </c>
      <c r="T126" s="68" t="str">
        <f t="shared" si="17"/>
        <v/>
      </c>
      <c r="U126" s="69" t="str">
        <f>IF(R126=1,Employment!$S126,"")</f>
        <v/>
      </c>
    </row>
    <row r="127" spans="1:21" x14ac:dyDescent="0.25">
      <c r="A127" s="39">
        <f>'Industry selection'!C127</f>
        <v>1</v>
      </c>
      <c r="B127" s="67">
        <v>27.5</v>
      </c>
      <c r="C127" s="67" t="s">
        <v>256</v>
      </c>
      <c r="D127" s="73" t="str">
        <f>IF(Employment!V127=2,1,"")</f>
        <v/>
      </c>
      <c r="E127" s="73" t="str">
        <f>IF(Wages!V127=2,1,"")</f>
        <v/>
      </c>
      <c r="F127" s="73" t="str">
        <f t="shared" si="9"/>
        <v/>
      </c>
      <c r="G127" s="68" t="str">
        <f t="shared" si="10"/>
        <v/>
      </c>
      <c r="H127" s="68" t="str">
        <f t="shared" si="11"/>
        <v/>
      </c>
      <c r="I127" s="69" t="str">
        <f>IF(F127=1,Employment!$S127,"")</f>
        <v/>
      </c>
      <c r="K127" s="73" t="str">
        <f>IF('Employment - change'!V127=2,1,"")</f>
        <v/>
      </c>
      <c r="L127" s="73" t="str">
        <f>IF('Wages - change'!V127=2,1,"")</f>
        <v/>
      </c>
      <c r="M127" s="73" t="str">
        <f t="shared" si="12"/>
        <v/>
      </c>
      <c r="N127" s="68" t="str">
        <f t="shared" si="13"/>
        <v/>
      </c>
      <c r="O127" s="68" t="str">
        <f t="shared" si="14"/>
        <v/>
      </c>
      <c r="P127" s="69" t="str">
        <f>IF(M127=1,Employment!$S127,"")</f>
        <v/>
      </c>
      <c r="R127" s="73" t="str">
        <f t="shared" si="15"/>
        <v/>
      </c>
      <c r="S127" s="68" t="str">
        <f t="shared" si="16"/>
        <v/>
      </c>
      <c r="T127" s="68" t="str">
        <f t="shared" si="17"/>
        <v/>
      </c>
      <c r="U127" s="69" t="str">
        <f>IF(R127=1,Employment!$S127,"")</f>
        <v/>
      </c>
    </row>
    <row r="128" spans="1:21" x14ac:dyDescent="0.25">
      <c r="A128" s="39">
        <f>'Industry selection'!C128</f>
        <v>1</v>
      </c>
      <c r="B128" s="67">
        <v>27.9</v>
      </c>
      <c r="C128" s="67" t="s">
        <v>258</v>
      </c>
      <c r="D128" s="73" t="str">
        <f>IF(Employment!V128=2,1,"")</f>
        <v/>
      </c>
      <c r="E128" s="73" t="str">
        <f>IF(Wages!V128=2,1,"")</f>
        <v/>
      </c>
      <c r="F128" s="73" t="str">
        <f t="shared" si="9"/>
        <v/>
      </c>
      <c r="G128" s="68" t="str">
        <f t="shared" si="10"/>
        <v/>
      </c>
      <c r="H128" s="68" t="str">
        <f t="shared" si="11"/>
        <v/>
      </c>
      <c r="I128" s="69" t="str">
        <f>IF(F128=1,Employment!$S128,"")</f>
        <v/>
      </c>
      <c r="K128" s="73" t="str">
        <f>IF('Employment - change'!V128=2,1,"")</f>
        <v/>
      </c>
      <c r="L128" s="73" t="str">
        <f>IF('Wages - change'!V128=2,1,"")</f>
        <v/>
      </c>
      <c r="M128" s="73" t="str">
        <f t="shared" si="12"/>
        <v/>
      </c>
      <c r="N128" s="68" t="str">
        <f t="shared" si="13"/>
        <v/>
      </c>
      <c r="O128" s="68" t="str">
        <f t="shared" si="14"/>
        <v/>
      </c>
      <c r="P128" s="69" t="str">
        <f>IF(M128=1,Employment!$S128,"")</f>
        <v/>
      </c>
      <c r="R128" s="73" t="str">
        <f t="shared" si="15"/>
        <v/>
      </c>
      <c r="S128" s="68" t="str">
        <f t="shared" si="16"/>
        <v/>
      </c>
      <c r="T128" s="68" t="str">
        <f t="shared" si="17"/>
        <v/>
      </c>
      <c r="U128" s="69" t="str">
        <f>IF(R128=1,Employment!$S128,"")</f>
        <v/>
      </c>
    </row>
    <row r="129" spans="1:21" x14ac:dyDescent="0.25">
      <c r="A129" s="39" t="str">
        <f>'Industry selection'!C129</f>
        <v/>
      </c>
      <c r="B129" s="67">
        <v>28</v>
      </c>
      <c r="C129" s="67" t="s">
        <v>260</v>
      </c>
      <c r="D129" s="73" t="str">
        <f>IF(Employment!V129=2,1,"")</f>
        <v/>
      </c>
      <c r="E129" s="73" t="str">
        <f>IF(Wages!V129=2,1,"")</f>
        <v/>
      </c>
      <c r="F129" s="73" t="str">
        <f t="shared" si="9"/>
        <v/>
      </c>
      <c r="G129" s="68" t="str">
        <f t="shared" si="10"/>
        <v/>
      </c>
      <c r="H129" s="68" t="str">
        <f t="shared" si="11"/>
        <v/>
      </c>
      <c r="I129" s="69" t="str">
        <f>IF(F129=1,Employment!$S129,"")</f>
        <v/>
      </c>
      <c r="K129" s="73" t="str">
        <f>IF('Employment - change'!V129=2,1,"")</f>
        <v/>
      </c>
      <c r="L129" s="73" t="str">
        <f>IF('Wages - change'!V129=2,1,"")</f>
        <v/>
      </c>
      <c r="M129" s="73" t="str">
        <f t="shared" si="12"/>
        <v/>
      </c>
      <c r="N129" s="68" t="str">
        <f t="shared" si="13"/>
        <v/>
      </c>
      <c r="O129" s="68" t="str">
        <f t="shared" si="14"/>
        <v/>
      </c>
      <c r="P129" s="69" t="str">
        <f>IF(M129=1,Employment!$S129,"")</f>
        <v/>
      </c>
      <c r="R129" s="73" t="str">
        <f t="shared" si="15"/>
        <v/>
      </c>
      <c r="S129" s="68" t="str">
        <f t="shared" si="16"/>
        <v/>
      </c>
      <c r="T129" s="68" t="str">
        <f t="shared" si="17"/>
        <v/>
      </c>
      <c r="U129" s="69" t="str">
        <f>IF(R129=1,Employment!$S129,"")</f>
        <v/>
      </c>
    </row>
    <row r="130" spans="1:21" x14ac:dyDescent="0.25">
      <c r="A130" s="39">
        <f>'Industry selection'!C130</f>
        <v>2</v>
      </c>
      <c r="B130" s="67">
        <v>28.1</v>
      </c>
      <c r="C130" s="67" t="s">
        <v>262</v>
      </c>
      <c r="D130" s="73" t="str">
        <f>IF(Employment!V130=2,1,"")</f>
        <v/>
      </c>
      <c r="E130" s="73" t="str">
        <f>IF(Wages!V130=2,1,"")</f>
        <v/>
      </c>
      <c r="F130" s="73" t="str">
        <f t="shared" si="9"/>
        <v/>
      </c>
      <c r="G130" s="68" t="str">
        <f t="shared" si="10"/>
        <v/>
      </c>
      <c r="H130" s="68" t="str">
        <f t="shared" si="11"/>
        <v/>
      </c>
      <c r="I130" s="69" t="str">
        <f>IF(F130=1,Employment!$S130,"")</f>
        <v/>
      </c>
      <c r="K130" s="73" t="str">
        <f>IF('Employment - change'!V130=2,1,"")</f>
        <v/>
      </c>
      <c r="L130" s="73" t="str">
        <f>IF('Wages - change'!V130=2,1,"")</f>
        <v/>
      </c>
      <c r="M130" s="73" t="str">
        <f t="shared" si="12"/>
        <v/>
      </c>
      <c r="N130" s="68" t="str">
        <f t="shared" si="13"/>
        <v/>
      </c>
      <c r="O130" s="68" t="str">
        <f t="shared" si="14"/>
        <v/>
      </c>
      <c r="P130" s="69" t="str">
        <f>IF(M130=1,Employment!$S130,"")</f>
        <v/>
      </c>
      <c r="R130" s="73" t="str">
        <f t="shared" si="15"/>
        <v/>
      </c>
      <c r="S130" s="68" t="str">
        <f t="shared" si="16"/>
        <v/>
      </c>
      <c r="T130" s="68" t="str">
        <f t="shared" si="17"/>
        <v/>
      </c>
      <c r="U130" s="69" t="str">
        <f>IF(R130=1,Employment!$S130,"")</f>
        <v/>
      </c>
    </row>
    <row r="131" spans="1:21" x14ac:dyDescent="0.25">
      <c r="A131" s="39">
        <f>'Industry selection'!C131</f>
        <v>1</v>
      </c>
      <c r="B131" s="67">
        <v>28.2</v>
      </c>
      <c r="C131" s="67" t="s">
        <v>264</v>
      </c>
      <c r="D131" s="73" t="str">
        <f>IF(Employment!V131=2,1,"")</f>
        <v/>
      </c>
      <c r="E131" s="73" t="str">
        <f>IF(Wages!V131=2,1,"")</f>
        <v/>
      </c>
      <c r="F131" s="73" t="str">
        <f t="shared" si="9"/>
        <v/>
      </c>
      <c r="G131" s="68" t="str">
        <f t="shared" si="10"/>
        <v/>
      </c>
      <c r="H131" s="68" t="str">
        <f t="shared" si="11"/>
        <v/>
      </c>
      <c r="I131" s="69" t="str">
        <f>IF(F131=1,Employment!$S131,"")</f>
        <v/>
      </c>
      <c r="K131" s="73" t="str">
        <f>IF('Employment - change'!V131=2,1,"")</f>
        <v/>
      </c>
      <c r="L131" s="73" t="str">
        <f>IF('Wages - change'!V131=2,1,"")</f>
        <v/>
      </c>
      <c r="M131" s="73" t="str">
        <f t="shared" si="12"/>
        <v/>
      </c>
      <c r="N131" s="68" t="str">
        <f t="shared" si="13"/>
        <v/>
      </c>
      <c r="O131" s="68" t="str">
        <f t="shared" si="14"/>
        <v/>
      </c>
      <c r="P131" s="69" t="str">
        <f>IF(M131=1,Employment!$S131,"")</f>
        <v/>
      </c>
      <c r="R131" s="73" t="str">
        <f t="shared" si="15"/>
        <v/>
      </c>
      <c r="S131" s="68" t="str">
        <f t="shared" si="16"/>
        <v/>
      </c>
      <c r="T131" s="68" t="str">
        <f t="shared" si="17"/>
        <v/>
      </c>
      <c r="U131" s="69" t="str">
        <f>IF(R131=1,Employment!$S131,"")</f>
        <v/>
      </c>
    </row>
    <row r="132" spans="1:21" x14ac:dyDescent="0.25">
      <c r="A132" s="39">
        <f>'Industry selection'!C132</f>
        <v>1</v>
      </c>
      <c r="B132" s="67">
        <v>28.3</v>
      </c>
      <c r="C132" s="67" t="s">
        <v>266</v>
      </c>
      <c r="D132" s="73" t="str">
        <f>IF(Employment!V132=2,1,"")</f>
        <v/>
      </c>
      <c r="E132" s="73" t="str">
        <f>IF(Wages!V132=2,1,"")</f>
        <v/>
      </c>
      <c r="F132" s="73" t="str">
        <f t="shared" si="9"/>
        <v/>
      </c>
      <c r="G132" s="68" t="str">
        <f t="shared" si="10"/>
        <v/>
      </c>
      <c r="H132" s="68" t="str">
        <f t="shared" si="11"/>
        <v/>
      </c>
      <c r="I132" s="69" t="str">
        <f>IF(F132=1,Employment!$S132,"")</f>
        <v/>
      </c>
      <c r="K132" s="73" t="str">
        <f>IF('Employment - change'!V132=2,1,"")</f>
        <v/>
      </c>
      <c r="L132" s="73" t="str">
        <f>IF('Wages - change'!V132=2,1,"")</f>
        <v/>
      </c>
      <c r="M132" s="73" t="str">
        <f t="shared" si="12"/>
        <v/>
      </c>
      <c r="N132" s="68" t="str">
        <f t="shared" si="13"/>
        <v/>
      </c>
      <c r="O132" s="68" t="str">
        <f t="shared" si="14"/>
        <v/>
      </c>
      <c r="P132" s="69" t="str">
        <f>IF(M132=1,Employment!$S132,"")</f>
        <v/>
      </c>
      <c r="R132" s="73" t="str">
        <f t="shared" si="15"/>
        <v/>
      </c>
      <c r="S132" s="68" t="str">
        <f t="shared" si="16"/>
        <v/>
      </c>
      <c r="T132" s="68" t="str">
        <f t="shared" si="17"/>
        <v/>
      </c>
      <c r="U132" s="69" t="str">
        <f>IF(R132=1,Employment!$S132,"")</f>
        <v/>
      </c>
    </row>
    <row r="133" spans="1:21" x14ac:dyDescent="0.25">
      <c r="A133" s="39">
        <f>'Industry selection'!C133</f>
        <v>1</v>
      </c>
      <c r="B133" s="67">
        <v>28.4</v>
      </c>
      <c r="C133" s="67" t="s">
        <v>268</v>
      </c>
      <c r="D133" s="73" t="str">
        <f>IF(Employment!V133=2,1,"")</f>
        <v/>
      </c>
      <c r="E133" s="73" t="str">
        <f>IF(Wages!V133=2,1,"")</f>
        <v/>
      </c>
      <c r="F133" s="73" t="str">
        <f t="shared" si="9"/>
        <v/>
      </c>
      <c r="G133" s="68" t="str">
        <f t="shared" si="10"/>
        <v/>
      </c>
      <c r="H133" s="68" t="str">
        <f t="shared" si="11"/>
        <v/>
      </c>
      <c r="I133" s="69" t="str">
        <f>IF(F133=1,Employment!$S133,"")</f>
        <v/>
      </c>
      <c r="K133" s="73" t="str">
        <f>IF('Employment - change'!V133=2,1,"")</f>
        <v/>
      </c>
      <c r="L133" s="73" t="str">
        <f>IF('Wages - change'!V133=2,1,"")</f>
        <v/>
      </c>
      <c r="M133" s="73" t="str">
        <f t="shared" si="12"/>
        <v/>
      </c>
      <c r="N133" s="68" t="str">
        <f t="shared" si="13"/>
        <v/>
      </c>
      <c r="O133" s="68" t="str">
        <f t="shared" si="14"/>
        <v/>
      </c>
      <c r="P133" s="69" t="str">
        <f>IF(M133=1,Employment!$S133,"")</f>
        <v/>
      </c>
      <c r="R133" s="73" t="str">
        <f t="shared" si="15"/>
        <v/>
      </c>
      <c r="S133" s="68" t="str">
        <f t="shared" si="16"/>
        <v/>
      </c>
      <c r="T133" s="68" t="str">
        <f t="shared" si="17"/>
        <v/>
      </c>
      <c r="U133" s="69" t="str">
        <f>IF(R133=1,Employment!$S133,"")</f>
        <v/>
      </c>
    </row>
    <row r="134" spans="1:21" x14ac:dyDescent="0.25">
      <c r="A134" s="39">
        <f>'Industry selection'!C134</f>
        <v>2</v>
      </c>
      <c r="B134" s="67">
        <v>28.9</v>
      </c>
      <c r="C134" s="67" t="s">
        <v>270</v>
      </c>
      <c r="D134" s="73" t="str">
        <f>IF(Employment!V134=2,1,"")</f>
        <v/>
      </c>
      <c r="E134" s="73" t="str">
        <f>IF(Wages!V134=2,1,"")</f>
        <v/>
      </c>
      <c r="F134" s="73" t="str">
        <f t="shared" ref="F134:F197" si="18">IF(AND(D134=1,E134=1),1,"")</f>
        <v/>
      </c>
      <c r="G134" s="68" t="str">
        <f t="shared" ref="G134:G197" si="19">IF(F134=1,$B134,"")</f>
        <v/>
      </c>
      <c r="H134" s="68" t="str">
        <f t="shared" ref="H134:H197" si="20">IF(F134=1,$C134,"")</f>
        <v/>
      </c>
      <c r="I134" s="69" t="str">
        <f>IF(F134=1,Employment!$S134,"")</f>
        <v/>
      </c>
      <c r="K134" s="73" t="str">
        <f>IF('Employment - change'!V134=2,1,"")</f>
        <v/>
      </c>
      <c r="L134" s="73">
        <f>IF('Wages - change'!V134=2,1,"")</f>
        <v>1</v>
      </c>
      <c r="M134" s="73" t="str">
        <f t="shared" ref="M134:M197" si="21">IF(AND(K134=1,L134=1),1,"")</f>
        <v/>
      </c>
      <c r="N134" s="68" t="str">
        <f t="shared" ref="N134:N197" si="22">IF(M134=1,$B134,"")</f>
        <v/>
      </c>
      <c r="O134" s="68" t="str">
        <f t="shared" ref="O134:O197" si="23">IF(M134=1,$C134,"")</f>
        <v/>
      </c>
      <c r="P134" s="69" t="str">
        <f>IF(M134=1,Employment!$S134,"")</f>
        <v/>
      </c>
      <c r="R134" s="73" t="str">
        <f t="shared" ref="R134:R197" si="24">IF(AND(F134=1,M134=1),1,"")</f>
        <v/>
      </c>
      <c r="S134" s="68" t="str">
        <f t="shared" ref="S134:S197" si="25">IF(R134=1,$B134,"")</f>
        <v/>
      </c>
      <c r="T134" s="68" t="str">
        <f t="shared" ref="T134:T197" si="26">IF(R134=1,$C134,"")</f>
        <v/>
      </c>
      <c r="U134" s="69" t="str">
        <f>IF(R134=1,Employment!$S134,"")</f>
        <v/>
      </c>
    </row>
    <row r="135" spans="1:21" x14ac:dyDescent="0.25">
      <c r="A135" s="39">
        <f>'Industry selection'!C135</f>
        <v>2</v>
      </c>
      <c r="B135" s="67">
        <v>29</v>
      </c>
      <c r="C135" s="67" t="s">
        <v>272</v>
      </c>
      <c r="D135" s="73">
        <f>IF(Employment!V135=2,1,"")</f>
        <v>1</v>
      </c>
      <c r="E135" s="73">
        <f>IF(Wages!V135=2,1,"")</f>
        <v>1</v>
      </c>
      <c r="F135" s="73">
        <f t="shared" si="18"/>
        <v>1</v>
      </c>
      <c r="G135" s="68">
        <f t="shared" si="19"/>
        <v>29</v>
      </c>
      <c r="H135" s="68" t="str">
        <f t="shared" si="20"/>
        <v>Manufacture of motor vehicles, trailers and semi-trailers</v>
      </c>
      <c r="I135" s="69">
        <f>IF(F135=1,Employment!$S135,"")</f>
        <v>4.2277408565708642E-2</v>
      </c>
      <c r="K135" s="73" t="str">
        <f>IF('Employment - change'!V135=2,1,"")</f>
        <v/>
      </c>
      <c r="L135" s="73" t="str">
        <f>IF('Wages - change'!V135=2,1,"")</f>
        <v/>
      </c>
      <c r="M135" s="73" t="str">
        <f t="shared" si="21"/>
        <v/>
      </c>
      <c r="N135" s="68" t="str">
        <f t="shared" si="22"/>
        <v/>
      </c>
      <c r="O135" s="68" t="str">
        <f t="shared" si="23"/>
        <v/>
      </c>
      <c r="P135" s="69" t="str">
        <f>IF(M135=1,Employment!$S135,"")</f>
        <v/>
      </c>
      <c r="R135" s="73" t="str">
        <f t="shared" si="24"/>
        <v/>
      </c>
      <c r="S135" s="68" t="str">
        <f t="shared" si="25"/>
        <v/>
      </c>
      <c r="T135" s="68" t="str">
        <f t="shared" si="26"/>
        <v/>
      </c>
      <c r="U135" s="69" t="str">
        <f>IF(R135=1,Employment!$S135,"")</f>
        <v/>
      </c>
    </row>
    <row r="136" spans="1:21" x14ac:dyDescent="0.25">
      <c r="A136" s="39">
        <f>'Industry selection'!C136</f>
        <v>1</v>
      </c>
      <c r="B136" s="67">
        <v>29.1</v>
      </c>
      <c r="C136" s="67" t="s">
        <v>274</v>
      </c>
      <c r="D136" s="73" t="str">
        <f>IF(Employment!V136=2,1,"")</f>
        <v/>
      </c>
      <c r="E136" s="73" t="str">
        <f>IF(Wages!V136=2,1,"")</f>
        <v/>
      </c>
      <c r="F136" s="73" t="str">
        <f t="shared" si="18"/>
        <v/>
      </c>
      <c r="G136" s="68" t="str">
        <f t="shared" si="19"/>
        <v/>
      </c>
      <c r="H136" s="68" t="str">
        <f t="shared" si="20"/>
        <v/>
      </c>
      <c r="I136" s="69" t="str">
        <f>IF(F136=1,Employment!$S136,"")</f>
        <v/>
      </c>
      <c r="K136" s="73" t="str">
        <f>IF('Employment - change'!V136=2,1,"")</f>
        <v/>
      </c>
      <c r="L136" s="73" t="str">
        <f>IF('Wages - change'!V136=2,1,"")</f>
        <v/>
      </c>
      <c r="M136" s="73" t="str">
        <f t="shared" si="21"/>
        <v/>
      </c>
      <c r="N136" s="68" t="str">
        <f t="shared" si="22"/>
        <v/>
      </c>
      <c r="O136" s="68" t="str">
        <f t="shared" si="23"/>
        <v/>
      </c>
      <c r="P136" s="69" t="str">
        <f>IF(M136=1,Employment!$S136,"")</f>
        <v/>
      </c>
      <c r="R136" s="73" t="str">
        <f t="shared" si="24"/>
        <v/>
      </c>
      <c r="S136" s="68" t="str">
        <f t="shared" si="25"/>
        <v/>
      </c>
      <c r="T136" s="68" t="str">
        <f t="shared" si="26"/>
        <v/>
      </c>
      <c r="U136" s="69" t="str">
        <f>IF(R136=1,Employment!$S136,"")</f>
        <v/>
      </c>
    </row>
    <row r="137" spans="1:21" x14ac:dyDescent="0.25">
      <c r="A137" s="39">
        <f>'Industry selection'!C137</f>
        <v>1</v>
      </c>
      <c r="B137" s="67">
        <v>29.2</v>
      </c>
      <c r="C137" s="67" t="s">
        <v>276</v>
      </c>
      <c r="D137" s="73" t="str">
        <f>IF(Employment!V137=2,1,"")</f>
        <v/>
      </c>
      <c r="E137" s="73" t="str">
        <f>IF(Wages!V137=2,1,"")</f>
        <v/>
      </c>
      <c r="F137" s="73" t="str">
        <f t="shared" si="18"/>
        <v/>
      </c>
      <c r="G137" s="68" t="str">
        <f t="shared" si="19"/>
        <v/>
      </c>
      <c r="H137" s="68" t="str">
        <f t="shared" si="20"/>
        <v/>
      </c>
      <c r="I137" s="69" t="str">
        <f>IF(F137=1,Employment!$S137,"")</f>
        <v/>
      </c>
      <c r="K137" s="73" t="str">
        <f>IF('Employment - change'!V137=2,1,"")</f>
        <v/>
      </c>
      <c r="L137" s="73" t="str">
        <f>IF('Wages - change'!V137=2,1,"")</f>
        <v/>
      </c>
      <c r="M137" s="73" t="str">
        <f t="shared" si="21"/>
        <v/>
      </c>
      <c r="N137" s="68" t="str">
        <f t="shared" si="22"/>
        <v/>
      </c>
      <c r="O137" s="68" t="str">
        <f t="shared" si="23"/>
        <v/>
      </c>
      <c r="P137" s="69" t="str">
        <f>IF(M137=1,Employment!$S137,"")</f>
        <v/>
      </c>
      <c r="R137" s="73" t="str">
        <f t="shared" si="24"/>
        <v/>
      </c>
      <c r="S137" s="68" t="str">
        <f t="shared" si="25"/>
        <v/>
      </c>
      <c r="T137" s="68" t="str">
        <f t="shared" si="26"/>
        <v/>
      </c>
      <c r="U137" s="69" t="str">
        <f>IF(R137=1,Employment!$S137,"")</f>
        <v/>
      </c>
    </row>
    <row r="138" spans="1:21" x14ac:dyDescent="0.25">
      <c r="A138" s="39">
        <f>'Industry selection'!C138</f>
        <v>1</v>
      </c>
      <c r="B138" s="67">
        <v>29.3</v>
      </c>
      <c r="C138" s="67" t="s">
        <v>278</v>
      </c>
      <c r="D138" s="73" t="str">
        <f>IF(Employment!V138=2,1,"")</f>
        <v/>
      </c>
      <c r="E138" s="73" t="str">
        <f>IF(Wages!V138=2,1,"")</f>
        <v/>
      </c>
      <c r="F138" s="73" t="str">
        <f t="shared" si="18"/>
        <v/>
      </c>
      <c r="G138" s="68" t="str">
        <f t="shared" si="19"/>
        <v/>
      </c>
      <c r="H138" s="68" t="str">
        <f t="shared" si="20"/>
        <v/>
      </c>
      <c r="I138" s="69" t="str">
        <f>IF(F138=1,Employment!$S138,"")</f>
        <v/>
      </c>
      <c r="K138" s="73" t="str">
        <f>IF('Employment - change'!V138=2,1,"")</f>
        <v/>
      </c>
      <c r="L138" s="73" t="str">
        <f>IF('Wages - change'!V138=2,1,"")</f>
        <v/>
      </c>
      <c r="M138" s="73" t="str">
        <f t="shared" si="21"/>
        <v/>
      </c>
      <c r="N138" s="68" t="str">
        <f t="shared" si="22"/>
        <v/>
      </c>
      <c r="O138" s="68" t="str">
        <f t="shared" si="23"/>
        <v/>
      </c>
      <c r="P138" s="69" t="str">
        <f>IF(M138=1,Employment!$S138,"")</f>
        <v/>
      </c>
      <c r="R138" s="73" t="str">
        <f t="shared" si="24"/>
        <v/>
      </c>
      <c r="S138" s="68" t="str">
        <f t="shared" si="25"/>
        <v/>
      </c>
      <c r="T138" s="68" t="str">
        <f t="shared" si="26"/>
        <v/>
      </c>
      <c r="U138" s="69" t="str">
        <f>IF(R138=1,Employment!$S138,"")</f>
        <v/>
      </c>
    </row>
    <row r="139" spans="1:21" x14ac:dyDescent="0.25">
      <c r="A139" s="39">
        <f>'Industry selection'!C139</f>
        <v>1</v>
      </c>
      <c r="B139" s="67">
        <v>30</v>
      </c>
      <c r="C139" s="67" t="s">
        <v>280</v>
      </c>
      <c r="D139" s="73" t="str">
        <f>IF(Employment!V139=2,1,"")</f>
        <v/>
      </c>
      <c r="E139" s="73" t="str">
        <f>IF(Wages!V139=2,1,"")</f>
        <v/>
      </c>
      <c r="F139" s="73" t="str">
        <f t="shared" si="18"/>
        <v/>
      </c>
      <c r="G139" s="68" t="str">
        <f t="shared" si="19"/>
        <v/>
      </c>
      <c r="H139" s="68" t="str">
        <f t="shared" si="20"/>
        <v/>
      </c>
      <c r="I139" s="69" t="str">
        <f>IF(F139=1,Employment!$S139,"")</f>
        <v/>
      </c>
      <c r="K139" s="73" t="str">
        <f>IF('Employment - change'!V139=2,1,"")</f>
        <v/>
      </c>
      <c r="L139" s="73" t="str">
        <f>IF('Wages - change'!V139=2,1,"")</f>
        <v/>
      </c>
      <c r="M139" s="73" t="str">
        <f t="shared" si="21"/>
        <v/>
      </c>
      <c r="N139" s="68" t="str">
        <f t="shared" si="22"/>
        <v/>
      </c>
      <c r="O139" s="68" t="str">
        <f t="shared" si="23"/>
        <v/>
      </c>
      <c r="P139" s="69" t="str">
        <f>IF(M139=1,Employment!$S139,"")</f>
        <v/>
      </c>
      <c r="R139" s="73" t="str">
        <f t="shared" si="24"/>
        <v/>
      </c>
      <c r="S139" s="68" t="str">
        <f t="shared" si="25"/>
        <v/>
      </c>
      <c r="T139" s="68" t="str">
        <f t="shared" si="26"/>
        <v/>
      </c>
      <c r="U139" s="69" t="str">
        <f>IF(R139=1,Employment!$S139,"")</f>
        <v/>
      </c>
    </row>
    <row r="140" spans="1:21" x14ac:dyDescent="0.25">
      <c r="A140" s="39">
        <f>'Industry selection'!C140</f>
        <v>1</v>
      </c>
      <c r="B140" s="67">
        <v>30.1</v>
      </c>
      <c r="C140" s="67" t="s">
        <v>282</v>
      </c>
      <c r="D140" s="73" t="str">
        <f>IF(Employment!V140=2,1,"")</f>
        <v/>
      </c>
      <c r="E140" s="73" t="str">
        <f>IF(Wages!V140=2,1,"")</f>
        <v/>
      </c>
      <c r="F140" s="73" t="str">
        <f t="shared" si="18"/>
        <v/>
      </c>
      <c r="G140" s="68" t="str">
        <f t="shared" si="19"/>
        <v/>
      </c>
      <c r="H140" s="68" t="str">
        <f t="shared" si="20"/>
        <v/>
      </c>
      <c r="I140" s="69" t="str">
        <f>IF(F140=1,Employment!$S140,"")</f>
        <v/>
      </c>
      <c r="K140" s="73" t="str">
        <f>IF('Employment - change'!V140=2,1,"")</f>
        <v/>
      </c>
      <c r="L140" s="73" t="str">
        <f>IF('Wages - change'!V140=2,1,"")</f>
        <v/>
      </c>
      <c r="M140" s="73" t="str">
        <f t="shared" si="21"/>
        <v/>
      </c>
      <c r="N140" s="68" t="str">
        <f t="shared" si="22"/>
        <v/>
      </c>
      <c r="O140" s="68" t="str">
        <f t="shared" si="23"/>
        <v/>
      </c>
      <c r="P140" s="69" t="str">
        <f>IF(M140=1,Employment!$S140,"")</f>
        <v/>
      </c>
      <c r="R140" s="73" t="str">
        <f t="shared" si="24"/>
        <v/>
      </c>
      <c r="S140" s="68" t="str">
        <f t="shared" si="25"/>
        <v/>
      </c>
      <c r="T140" s="68" t="str">
        <f t="shared" si="26"/>
        <v/>
      </c>
      <c r="U140" s="69" t="str">
        <f>IF(R140=1,Employment!$S140,"")</f>
        <v/>
      </c>
    </row>
    <row r="141" spans="1:21" x14ac:dyDescent="0.25">
      <c r="A141" s="39">
        <f>'Industry selection'!C141</f>
        <v>1</v>
      </c>
      <c r="B141" s="67">
        <v>30.2</v>
      </c>
      <c r="C141" s="67" t="s">
        <v>284</v>
      </c>
      <c r="D141" s="73" t="str">
        <f>IF(Employment!V141=2,1,"")</f>
        <v/>
      </c>
      <c r="E141" s="73" t="str">
        <f>IF(Wages!V141=2,1,"")</f>
        <v/>
      </c>
      <c r="F141" s="73" t="str">
        <f t="shared" si="18"/>
        <v/>
      </c>
      <c r="G141" s="68" t="str">
        <f t="shared" si="19"/>
        <v/>
      </c>
      <c r="H141" s="68" t="str">
        <f t="shared" si="20"/>
        <v/>
      </c>
      <c r="I141" s="69" t="str">
        <f>IF(F141=1,Employment!$S141,"")</f>
        <v/>
      </c>
      <c r="K141" s="73" t="str">
        <f>IF('Employment - change'!V141=2,1,"")</f>
        <v/>
      </c>
      <c r="L141" s="73" t="str">
        <f>IF('Wages - change'!V141=2,1,"")</f>
        <v/>
      </c>
      <c r="M141" s="73" t="str">
        <f t="shared" si="21"/>
        <v/>
      </c>
      <c r="N141" s="68" t="str">
        <f t="shared" si="22"/>
        <v/>
      </c>
      <c r="O141" s="68" t="str">
        <f t="shared" si="23"/>
        <v/>
      </c>
      <c r="P141" s="69" t="str">
        <f>IF(M141=1,Employment!$S141,"")</f>
        <v/>
      </c>
      <c r="R141" s="73" t="str">
        <f t="shared" si="24"/>
        <v/>
      </c>
      <c r="S141" s="68" t="str">
        <f t="shared" si="25"/>
        <v/>
      </c>
      <c r="T141" s="68" t="str">
        <f t="shared" si="26"/>
        <v/>
      </c>
      <c r="U141" s="69" t="str">
        <f>IF(R141=1,Employment!$S141,"")</f>
        <v/>
      </c>
    </row>
    <row r="142" spans="1:21" x14ac:dyDescent="0.25">
      <c r="A142" s="39">
        <f>'Industry selection'!C142</f>
        <v>1</v>
      </c>
      <c r="B142" s="67">
        <v>30.3</v>
      </c>
      <c r="C142" s="67" t="s">
        <v>286</v>
      </c>
      <c r="D142" s="73" t="str">
        <f>IF(Employment!V142=2,1,"")</f>
        <v/>
      </c>
      <c r="E142" s="73" t="str">
        <f>IF(Wages!V142=2,1,"")</f>
        <v/>
      </c>
      <c r="F142" s="73" t="str">
        <f t="shared" si="18"/>
        <v/>
      </c>
      <c r="G142" s="68" t="str">
        <f t="shared" si="19"/>
        <v/>
      </c>
      <c r="H142" s="68" t="str">
        <f t="shared" si="20"/>
        <v/>
      </c>
      <c r="I142" s="69" t="str">
        <f>IF(F142=1,Employment!$S142,"")</f>
        <v/>
      </c>
      <c r="K142" s="73" t="str">
        <f>IF('Employment - change'!V142=2,1,"")</f>
        <v/>
      </c>
      <c r="L142" s="73" t="str">
        <f>IF('Wages - change'!V142=2,1,"")</f>
        <v/>
      </c>
      <c r="M142" s="73" t="str">
        <f t="shared" si="21"/>
        <v/>
      </c>
      <c r="N142" s="68" t="str">
        <f t="shared" si="22"/>
        <v/>
      </c>
      <c r="O142" s="68" t="str">
        <f t="shared" si="23"/>
        <v/>
      </c>
      <c r="P142" s="69" t="str">
        <f>IF(M142=1,Employment!$S142,"")</f>
        <v/>
      </c>
      <c r="R142" s="73" t="str">
        <f t="shared" si="24"/>
        <v/>
      </c>
      <c r="S142" s="68" t="str">
        <f t="shared" si="25"/>
        <v/>
      </c>
      <c r="T142" s="68" t="str">
        <f t="shared" si="26"/>
        <v/>
      </c>
      <c r="U142" s="69" t="str">
        <f>IF(R142=1,Employment!$S142,"")</f>
        <v/>
      </c>
    </row>
    <row r="143" spans="1:21" x14ac:dyDescent="0.25">
      <c r="A143" s="39">
        <f>'Industry selection'!C143</f>
        <v>1</v>
      </c>
      <c r="B143" s="67">
        <v>30.4</v>
      </c>
      <c r="C143" s="67" t="s">
        <v>288</v>
      </c>
      <c r="D143" s="73" t="str">
        <f>IF(Employment!V143=2,1,"")</f>
        <v/>
      </c>
      <c r="E143" s="73" t="str">
        <f>IF(Wages!V143=2,1,"")</f>
        <v/>
      </c>
      <c r="F143" s="73" t="str">
        <f t="shared" si="18"/>
        <v/>
      </c>
      <c r="G143" s="68" t="str">
        <f t="shared" si="19"/>
        <v/>
      </c>
      <c r="H143" s="68" t="str">
        <f t="shared" si="20"/>
        <v/>
      </c>
      <c r="I143" s="69" t="str">
        <f>IF(F143=1,Employment!$S143,"")</f>
        <v/>
      </c>
      <c r="K143" s="73" t="str">
        <f>IF('Employment - change'!V143=2,1,"")</f>
        <v/>
      </c>
      <c r="L143" s="73" t="str">
        <f>IF('Wages - change'!V143=2,1,"")</f>
        <v/>
      </c>
      <c r="M143" s="73" t="str">
        <f t="shared" si="21"/>
        <v/>
      </c>
      <c r="N143" s="68" t="str">
        <f t="shared" si="22"/>
        <v/>
      </c>
      <c r="O143" s="68" t="str">
        <f t="shared" si="23"/>
        <v/>
      </c>
      <c r="P143" s="69" t="str">
        <f>IF(M143=1,Employment!$S143,"")</f>
        <v/>
      </c>
      <c r="R143" s="73" t="str">
        <f t="shared" si="24"/>
        <v/>
      </c>
      <c r="S143" s="68" t="str">
        <f t="shared" si="25"/>
        <v/>
      </c>
      <c r="T143" s="68" t="str">
        <f t="shared" si="26"/>
        <v/>
      </c>
      <c r="U143" s="69" t="str">
        <f>IF(R143=1,Employment!$S143,"")</f>
        <v/>
      </c>
    </row>
    <row r="144" spans="1:21" x14ac:dyDescent="0.25">
      <c r="A144" s="39">
        <f>'Industry selection'!C144</f>
        <v>1</v>
      </c>
      <c r="B144" s="67">
        <v>30.9</v>
      </c>
      <c r="C144" s="67" t="s">
        <v>290</v>
      </c>
      <c r="D144" s="73" t="str">
        <f>IF(Employment!V144=2,1,"")</f>
        <v/>
      </c>
      <c r="E144" s="73" t="str">
        <f>IF(Wages!V144=2,1,"")</f>
        <v/>
      </c>
      <c r="F144" s="73" t="str">
        <f t="shared" si="18"/>
        <v/>
      </c>
      <c r="G144" s="68" t="str">
        <f t="shared" si="19"/>
        <v/>
      </c>
      <c r="H144" s="68" t="str">
        <f t="shared" si="20"/>
        <v/>
      </c>
      <c r="I144" s="69" t="str">
        <f>IF(F144=1,Employment!$S144,"")</f>
        <v/>
      </c>
      <c r="K144" s="73" t="str">
        <f>IF('Employment - change'!V144=2,1,"")</f>
        <v/>
      </c>
      <c r="L144" s="73" t="str">
        <f>IF('Wages - change'!V144=2,1,"")</f>
        <v/>
      </c>
      <c r="M144" s="73" t="str">
        <f t="shared" si="21"/>
        <v/>
      </c>
      <c r="N144" s="68" t="str">
        <f t="shared" si="22"/>
        <v/>
      </c>
      <c r="O144" s="68" t="str">
        <f t="shared" si="23"/>
        <v/>
      </c>
      <c r="P144" s="69" t="str">
        <f>IF(M144=1,Employment!$S144,"")</f>
        <v/>
      </c>
      <c r="R144" s="73" t="str">
        <f t="shared" si="24"/>
        <v/>
      </c>
      <c r="S144" s="68" t="str">
        <f t="shared" si="25"/>
        <v/>
      </c>
      <c r="T144" s="68" t="str">
        <f t="shared" si="26"/>
        <v/>
      </c>
      <c r="U144" s="69" t="str">
        <f>IF(R144=1,Employment!$S144,"")</f>
        <v/>
      </c>
    </row>
    <row r="145" spans="1:21" x14ac:dyDescent="0.25">
      <c r="A145" s="39">
        <f>'Industry selection'!C145</f>
        <v>2</v>
      </c>
      <c r="B145" s="67">
        <v>31</v>
      </c>
      <c r="C145" s="67" t="s">
        <v>292</v>
      </c>
      <c r="D145" s="73">
        <f>IF(Employment!V145=2,1,"")</f>
        <v>1</v>
      </c>
      <c r="E145" s="73" t="str">
        <f>IF(Wages!V145=2,1,"")</f>
        <v/>
      </c>
      <c r="F145" s="73" t="str">
        <f t="shared" si="18"/>
        <v/>
      </c>
      <c r="G145" s="68" t="str">
        <f t="shared" si="19"/>
        <v/>
      </c>
      <c r="H145" s="68" t="str">
        <f t="shared" si="20"/>
        <v/>
      </c>
      <c r="I145" s="69" t="str">
        <f>IF(F145=1,Employment!$S145,"")</f>
        <v/>
      </c>
      <c r="K145" s="73" t="str">
        <f>IF('Employment - change'!V145=2,1,"")</f>
        <v/>
      </c>
      <c r="L145" s="73" t="str">
        <f>IF('Wages - change'!V145=2,1,"")</f>
        <v/>
      </c>
      <c r="M145" s="73" t="str">
        <f t="shared" si="21"/>
        <v/>
      </c>
      <c r="N145" s="68" t="str">
        <f t="shared" si="22"/>
        <v/>
      </c>
      <c r="O145" s="68" t="str">
        <f t="shared" si="23"/>
        <v/>
      </c>
      <c r="P145" s="69" t="str">
        <f>IF(M145=1,Employment!$S145,"")</f>
        <v/>
      </c>
      <c r="R145" s="73" t="str">
        <f t="shared" si="24"/>
        <v/>
      </c>
      <c r="S145" s="68" t="str">
        <f t="shared" si="25"/>
        <v/>
      </c>
      <c r="T145" s="68" t="str">
        <f t="shared" si="26"/>
        <v/>
      </c>
      <c r="U145" s="69" t="str">
        <f>IF(R145=1,Employment!$S145,"")</f>
        <v/>
      </c>
    </row>
    <row r="146" spans="1:21" x14ac:dyDescent="0.25">
      <c r="A146" s="39" t="str">
        <f>'Industry selection'!C146</f>
        <v/>
      </c>
      <c r="B146" s="67">
        <v>32</v>
      </c>
      <c r="C146" s="67" t="s">
        <v>294</v>
      </c>
      <c r="D146" s="73" t="str">
        <f>IF(Employment!V146=2,1,"")</f>
        <v/>
      </c>
      <c r="E146" s="73" t="str">
        <f>IF(Wages!V146=2,1,"")</f>
        <v/>
      </c>
      <c r="F146" s="73" t="str">
        <f t="shared" si="18"/>
        <v/>
      </c>
      <c r="G146" s="68" t="str">
        <f t="shared" si="19"/>
        <v/>
      </c>
      <c r="H146" s="68" t="str">
        <f t="shared" si="20"/>
        <v/>
      </c>
      <c r="I146" s="69" t="str">
        <f>IF(F146=1,Employment!$S146,"")</f>
        <v/>
      </c>
      <c r="K146" s="73" t="str">
        <f>IF('Employment - change'!V146=2,1,"")</f>
        <v/>
      </c>
      <c r="L146" s="73" t="str">
        <f>IF('Wages - change'!V146=2,1,"")</f>
        <v/>
      </c>
      <c r="M146" s="73" t="str">
        <f t="shared" si="21"/>
        <v/>
      </c>
      <c r="N146" s="68" t="str">
        <f t="shared" si="22"/>
        <v/>
      </c>
      <c r="O146" s="68" t="str">
        <f t="shared" si="23"/>
        <v/>
      </c>
      <c r="P146" s="69" t="str">
        <f>IF(M146=1,Employment!$S146,"")</f>
        <v/>
      </c>
      <c r="R146" s="73" t="str">
        <f t="shared" si="24"/>
        <v/>
      </c>
      <c r="S146" s="68" t="str">
        <f t="shared" si="25"/>
        <v/>
      </c>
      <c r="T146" s="68" t="str">
        <f t="shared" si="26"/>
        <v/>
      </c>
      <c r="U146" s="69" t="str">
        <f>IF(R146=1,Employment!$S146,"")</f>
        <v/>
      </c>
    </row>
    <row r="147" spans="1:21" x14ac:dyDescent="0.25">
      <c r="A147" s="39">
        <f>'Industry selection'!C147</f>
        <v>1</v>
      </c>
      <c r="B147" s="67">
        <v>32.1</v>
      </c>
      <c r="C147" s="67" t="s">
        <v>296</v>
      </c>
      <c r="D147" s="73" t="str">
        <f>IF(Employment!V147=2,1,"")</f>
        <v/>
      </c>
      <c r="E147" s="73" t="str">
        <f>IF(Wages!V147=2,1,"")</f>
        <v/>
      </c>
      <c r="F147" s="73" t="str">
        <f t="shared" si="18"/>
        <v/>
      </c>
      <c r="G147" s="68" t="str">
        <f t="shared" si="19"/>
        <v/>
      </c>
      <c r="H147" s="68" t="str">
        <f t="shared" si="20"/>
        <v/>
      </c>
      <c r="I147" s="69" t="str">
        <f>IF(F147=1,Employment!$S147,"")</f>
        <v/>
      </c>
      <c r="K147" s="73" t="str">
        <f>IF('Employment - change'!V147=2,1,"")</f>
        <v/>
      </c>
      <c r="L147" s="73" t="str">
        <f>IF('Wages - change'!V147=2,1,"")</f>
        <v/>
      </c>
      <c r="M147" s="73" t="str">
        <f t="shared" si="21"/>
        <v/>
      </c>
      <c r="N147" s="68" t="str">
        <f t="shared" si="22"/>
        <v/>
      </c>
      <c r="O147" s="68" t="str">
        <f t="shared" si="23"/>
        <v/>
      </c>
      <c r="P147" s="69" t="str">
        <f>IF(M147=1,Employment!$S147,"")</f>
        <v/>
      </c>
      <c r="R147" s="73" t="str">
        <f t="shared" si="24"/>
        <v/>
      </c>
      <c r="S147" s="68" t="str">
        <f t="shared" si="25"/>
        <v/>
      </c>
      <c r="T147" s="68" t="str">
        <f t="shared" si="26"/>
        <v/>
      </c>
      <c r="U147" s="69" t="str">
        <f>IF(R147=1,Employment!$S147,"")</f>
        <v/>
      </c>
    </row>
    <row r="148" spans="1:21" x14ac:dyDescent="0.25">
      <c r="A148" s="39">
        <f>'Industry selection'!C148</f>
        <v>1</v>
      </c>
      <c r="B148" s="67">
        <v>32.200000000000003</v>
      </c>
      <c r="C148" s="67" t="s">
        <v>298</v>
      </c>
      <c r="D148" s="73" t="str">
        <f>IF(Employment!V148=2,1,"")</f>
        <v/>
      </c>
      <c r="E148" s="73" t="str">
        <f>IF(Wages!V148=2,1,"")</f>
        <v/>
      </c>
      <c r="F148" s="73" t="str">
        <f t="shared" si="18"/>
        <v/>
      </c>
      <c r="G148" s="68" t="str">
        <f t="shared" si="19"/>
        <v/>
      </c>
      <c r="H148" s="68" t="str">
        <f t="shared" si="20"/>
        <v/>
      </c>
      <c r="I148" s="69" t="str">
        <f>IF(F148=1,Employment!$S148,"")</f>
        <v/>
      </c>
      <c r="K148" s="73" t="str">
        <f>IF('Employment - change'!V148=2,1,"")</f>
        <v/>
      </c>
      <c r="L148" s="73" t="str">
        <f>IF('Wages - change'!V148=2,1,"")</f>
        <v/>
      </c>
      <c r="M148" s="73" t="str">
        <f t="shared" si="21"/>
        <v/>
      </c>
      <c r="N148" s="68" t="str">
        <f t="shared" si="22"/>
        <v/>
      </c>
      <c r="O148" s="68" t="str">
        <f t="shared" si="23"/>
        <v/>
      </c>
      <c r="P148" s="69" t="str">
        <f>IF(M148=1,Employment!$S148,"")</f>
        <v/>
      </c>
      <c r="R148" s="73" t="str">
        <f t="shared" si="24"/>
        <v/>
      </c>
      <c r="S148" s="68" t="str">
        <f t="shared" si="25"/>
        <v/>
      </c>
      <c r="T148" s="68" t="str">
        <f t="shared" si="26"/>
        <v/>
      </c>
      <c r="U148" s="69" t="str">
        <f>IF(R148=1,Employment!$S148,"")</f>
        <v/>
      </c>
    </row>
    <row r="149" spans="1:21" x14ac:dyDescent="0.25">
      <c r="A149" s="39">
        <f>'Industry selection'!C149</f>
        <v>1</v>
      </c>
      <c r="B149" s="67">
        <v>32.299999999999997</v>
      </c>
      <c r="C149" s="67" t="s">
        <v>300</v>
      </c>
      <c r="D149" s="73" t="str">
        <f>IF(Employment!V149=2,1,"")</f>
        <v/>
      </c>
      <c r="E149" s="73" t="str">
        <f>IF(Wages!V149=2,1,"")</f>
        <v/>
      </c>
      <c r="F149" s="73" t="str">
        <f t="shared" si="18"/>
        <v/>
      </c>
      <c r="G149" s="68" t="str">
        <f t="shared" si="19"/>
        <v/>
      </c>
      <c r="H149" s="68" t="str">
        <f t="shared" si="20"/>
        <v/>
      </c>
      <c r="I149" s="69" t="str">
        <f>IF(F149=1,Employment!$S149,"")</f>
        <v/>
      </c>
      <c r="K149" s="73" t="str">
        <f>IF('Employment - change'!V149=2,1,"")</f>
        <v/>
      </c>
      <c r="L149" s="73" t="str">
        <f>IF('Wages - change'!V149=2,1,"")</f>
        <v/>
      </c>
      <c r="M149" s="73" t="str">
        <f t="shared" si="21"/>
        <v/>
      </c>
      <c r="N149" s="68" t="str">
        <f t="shared" si="22"/>
        <v/>
      </c>
      <c r="O149" s="68" t="str">
        <f t="shared" si="23"/>
        <v/>
      </c>
      <c r="P149" s="69" t="str">
        <f>IF(M149=1,Employment!$S149,"")</f>
        <v/>
      </c>
      <c r="R149" s="73" t="str">
        <f t="shared" si="24"/>
        <v/>
      </c>
      <c r="S149" s="68" t="str">
        <f t="shared" si="25"/>
        <v/>
      </c>
      <c r="T149" s="68" t="str">
        <f t="shared" si="26"/>
        <v/>
      </c>
      <c r="U149" s="69" t="str">
        <f>IF(R149=1,Employment!$S149,"")</f>
        <v/>
      </c>
    </row>
    <row r="150" spans="1:21" x14ac:dyDescent="0.25">
      <c r="A150" s="39">
        <f>'Industry selection'!C150</f>
        <v>1</v>
      </c>
      <c r="B150" s="67">
        <v>32.4</v>
      </c>
      <c r="C150" s="67" t="s">
        <v>302</v>
      </c>
      <c r="D150" s="73" t="str">
        <f>IF(Employment!V150=2,1,"")</f>
        <v/>
      </c>
      <c r="E150" s="73" t="str">
        <f>IF(Wages!V150=2,1,"")</f>
        <v/>
      </c>
      <c r="F150" s="73" t="str">
        <f t="shared" si="18"/>
        <v/>
      </c>
      <c r="G150" s="68" t="str">
        <f t="shared" si="19"/>
        <v/>
      </c>
      <c r="H150" s="68" t="str">
        <f t="shared" si="20"/>
        <v/>
      </c>
      <c r="I150" s="69" t="str">
        <f>IF(F150=1,Employment!$S150,"")</f>
        <v/>
      </c>
      <c r="K150" s="73" t="str">
        <f>IF('Employment - change'!V150=2,1,"")</f>
        <v/>
      </c>
      <c r="L150" s="73" t="str">
        <f>IF('Wages - change'!V150=2,1,"")</f>
        <v/>
      </c>
      <c r="M150" s="73" t="str">
        <f t="shared" si="21"/>
        <v/>
      </c>
      <c r="N150" s="68" t="str">
        <f t="shared" si="22"/>
        <v/>
      </c>
      <c r="O150" s="68" t="str">
        <f t="shared" si="23"/>
        <v/>
      </c>
      <c r="P150" s="69" t="str">
        <f>IF(M150=1,Employment!$S150,"")</f>
        <v/>
      </c>
      <c r="R150" s="73" t="str">
        <f t="shared" si="24"/>
        <v/>
      </c>
      <c r="S150" s="68" t="str">
        <f t="shared" si="25"/>
        <v/>
      </c>
      <c r="T150" s="68" t="str">
        <f t="shared" si="26"/>
        <v/>
      </c>
      <c r="U150" s="69" t="str">
        <f>IF(R150=1,Employment!$S150,"")</f>
        <v/>
      </c>
    </row>
    <row r="151" spans="1:21" x14ac:dyDescent="0.25">
      <c r="A151" s="39">
        <f>'Industry selection'!C151</f>
        <v>2</v>
      </c>
      <c r="B151" s="67">
        <v>32.5</v>
      </c>
      <c r="C151" s="67" t="s">
        <v>304</v>
      </c>
      <c r="D151" s="73">
        <f>IF(Employment!V151=2,1,"")</f>
        <v>1</v>
      </c>
      <c r="E151" s="73">
        <f>IF(Wages!V151=2,1,"")</f>
        <v>1</v>
      </c>
      <c r="F151" s="73">
        <f t="shared" si="18"/>
        <v>1</v>
      </c>
      <c r="G151" s="68">
        <f t="shared" si="19"/>
        <v>32.5</v>
      </c>
      <c r="H151" s="68" t="str">
        <f t="shared" si="20"/>
        <v>Manufacture of medical and dental instruments and supplies</v>
      </c>
      <c r="I151" s="69">
        <f>IF(F151=1,Employment!$S151,"")</f>
        <v>2.6357752341294185E-3</v>
      </c>
      <c r="K151" s="73">
        <f>IF('Employment - change'!V151=2,1,"")</f>
        <v>1</v>
      </c>
      <c r="L151" s="73" t="str">
        <f>IF('Wages - change'!V151=2,1,"")</f>
        <v/>
      </c>
      <c r="M151" s="73" t="str">
        <f t="shared" si="21"/>
        <v/>
      </c>
      <c r="N151" s="68" t="str">
        <f t="shared" si="22"/>
        <v/>
      </c>
      <c r="O151" s="68" t="str">
        <f t="shared" si="23"/>
        <v/>
      </c>
      <c r="P151" s="69" t="str">
        <f>IF(M151=1,Employment!$S151,"")</f>
        <v/>
      </c>
      <c r="R151" s="73" t="str">
        <f t="shared" si="24"/>
        <v/>
      </c>
      <c r="S151" s="68" t="str">
        <f t="shared" si="25"/>
        <v/>
      </c>
      <c r="T151" s="68" t="str">
        <f t="shared" si="26"/>
        <v/>
      </c>
      <c r="U151" s="69" t="str">
        <f>IF(R151=1,Employment!$S151,"")</f>
        <v/>
      </c>
    </row>
    <row r="152" spans="1:21" x14ac:dyDescent="0.25">
      <c r="A152" s="39">
        <f>'Industry selection'!C152</f>
        <v>1</v>
      </c>
      <c r="B152" s="67">
        <v>32.9</v>
      </c>
      <c r="C152" s="67" t="s">
        <v>306</v>
      </c>
      <c r="D152" s="73" t="str">
        <f>IF(Employment!V152=2,1,"")</f>
        <v/>
      </c>
      <c r="E152" s="73" t="str">
        <f>IF(Wages!V152=2,1,"")</f>
        <v/>
      </c>
      <c r="F152" s="73" t="str">
        <f t="shared" si="18"/>
        <v/>
      </c>
      <c r="G152" s="68" t="str">
        <f t="shared" si="19"/>
        <v/>
      </c>
      <c r="H152" s="68" t="str">
        <f t="shared" si="20"/>
        <v/>
      </c>
      <c r="I152" s="69" t="str">
        <f>IF(F152=1,Employment!$S152,"")</f>
        <v/>
      </c>
      <c r="K152" s="73" t="str">
        <f>IF('Employment - change'!V152=2,1,"")</f>
        <v/>
      </c>
      <c r="L152" s="73" t="str">
        <f>IF('Wages - change'!V152=2,1,"")</f>
        <v/>
      </c>
      <c r="M152" s="73" t="str">
        <f t="shared" si="21"/>
        <v/>
      </c>
      <c r="N152" s="68" t="str">
        <f t="shared" si="22"/>
        <v/>
      </c>
      <c r="O152" s="68" t="str">
        <f t="shared" si="23"/>
        <v/>
      </c>
      <c r="P152" s="69" t="str">
        <f>IF(M152=1,Employment!$S152,"")</f>
        <v/>
      </c>
      <c r="R152" s="73" t="str">
        <f t="shared" si="24"/>
        <v/>
      </c>
      <c r="S152" s="68" t="str">
        <f t="shared" si="25"/>
        <v/>
      </c>
      <c r="T152" s="68" t="str">
        <f t="shared" si="26"/>
        <v/>
      </c>
      <c r="U152" s="69" t="str">
        <f>IF(R152=1,Employment!$S152,"")</f>
        <v/>
      </c>
    </row>
    <row r="153" spans="1:21" x14ac:dyDescent="0.25">
      <c r="A153" s="39" t="str">
        <f>'Industry selection'!C153</f>
        <v/>
      </c>
      <c r="B153" s="67">
        <v>33</v>
      </c>
      <c r="C153" s="67" t="s">
        <v>308</v>
      </c>
      <c r="D153" s="73" t="str">
        <f>IF(Employment!V153=2,1,"")</f>
        <v/>
      </c>
      <c r="E153" s="73" t="str">
        <f>IF(Wages!V153=2,1,"")</f>
        <v/>
      </c>
      <c r="F153" s="73" t="str">
        <f t="shared" si="18"/>
        <v/>
      </c>
      <c r="G153" s="68" t="str">
        <f t="shared" si="19"/>
        <v/>
      </c>
      <c r="H153" s="68" t="str">
        <f t="shared" si="20"/>
        <v/>
      </c>
      <c r="I153" s="69" t="str">
        <f>IF(F153=1,Employment!$S153,"")</f>
        <v/>
      </c>
      <c r="K153" s="73" t="str">
        <f>IF('Employment - change'!V153=2,1,"")</f>
        <v/>
      </c>
      <c r="L153" s="73" t="str">
        <f>IF('Wages - change'!V153=2,1,"")</f>
        <v/>
      </c>
      <c r="M153" s="73" t="str">
        <f t="shared" si="21"/>
        <v/>
      </c>
      <c r="N153" s="68" t="str">
        <f t="shared" si="22"/>
        <v/>
      </c>
      <c r="O153" s="68" t="str">
        <f t="shared" si="23"/>
        <v/>
      </c>
      <c r="P153" s="69" t="str">
        <f>IF(M153=1,Employment!$S153,"")</f>
        <v/>
      </c>
      <c r="R153" s="73" t="str">
        <f t="shared" si="24"/>
        <v/>
      </c>
      <c r="S153" s="68" t="str">
        <f t="shared" si="25"/>
        <v/>
      </c>
      <c r="T153" s="68" t="str">
        <f t="shared" si="26"/>
        <v/>
      </c>
      <c r="U153" s="69" t="str">
        <f>IF(R153=1,Employment!$S153,"")</f>
        <v/>
      </c>
    </row>
    <row r="154" spans="1:21" x14ac:dyDescent="0.25">
      <c r="A154" s="39">
        <f>'Industry selection'!C154</f>
        <v>2</v>
      </c>
      <c r="B154" s="67">
        <v>33.1</v>
      </c>
      <c r="C154" s="67" t="s">
        <v>310</v>
      </c>
      <c r="D154" s="73" t="str">
        <f>IF(Employment!V154=2,1,"")</f>
        <v/>
      </c>
      <c r="E154" s="73" t="str">
        <f>IF(Wages!V154=2,1,"")</f>
        <v/>
      </c>
      <c r="F154" s="73" t="str">
        <f t="shared" si="18"/>
        <v/>
      </c>
      <c r="G154" s="68" t="str">
        <f t="shared" si="19"/>
        <v/>
      </c>
      <c r="H154" s="68" t="str">
        <f t="shared" si="20"/>
        <v/>
      </c>
      <c r="I154" s="69" t="str">
        <f>IF(F154=1,Employment!$S154,"")</f>
        <v/>
      </c>
      <c r="K154" s="73" t="str">
        <f>IF('Employment - change'!V154=2,1,"")</f>
        <v/>
      </c>
      <c r="L154" s="73">
        <f>IF('Wages - change'!V154=2,1,"")</f>
        <v>1</v>
      </c>
      <c r="M154" s="73" t="str">
        <f t="shared" si="21"/>
        <v/>
      </c>
      <c r="N154" s="68" t="str">
        <f t="shared" si="22"/>
        <v/>
      </c>
      <c r="O154" s="68" t="str">
        <f t="shared" si="23"/>
        <v/>
      </c>
      <c r="P154" s="69" t="str">
        <f>IF(M154=1,Employment!$S154,"")</f>
        <v/>
      </c>
      <c r="R154" s="73" t="str">
        <f t="shared" si="24"/>
        <v/>
      </c>
      <c r="S154" s="68" t="str">
        <f t="shared" si="25"/>
        <v/>
      </c>
      <c r="T154" s="68" t="str">
        <f t="shared" si="26"/>
        <v/>
      </c>
      <c r="U154" s="69" t="str">
        <f>IF(R154=1,Employment!$S154,"")</f>
        <v/>
      </c>
    </row>
    <row r="155" spans="1:21" x14ac:dyDescent="0.25">
      <c r="A155" s="39">
        <f>'Industry selection'!C155</f>
        <v>2</v>
      </c>
      <c r="B155" s="67">
        <v>33.200000000000003</v>
      </c>
      <c r="C155" s="67" t="s">
        <v>312</v>
      </c>
      <c r="D155" s="73" t="str">
        <f>IF(Employment!V155=2,1,"")</f>
        <v/>
      </c>
      <c r="E155" s="73" t="str">
        <f>IF(Wages!V155=2,1,"")</f>
        <v/>
      </c>
      <c r="F155" s="73" t="str">
        <f t="shared" si="18"/>
        <v/>
      </c>
      <c r="G155" s="68" t="str">
        <f t="shared" si="19"/>
        <v/>
      </c>
      <c r="H155" s="68" t="str">
        <f t="shared" si="20"/>
        <v/>
      </c>
      <c r="I155" s="69" t="str">
        <f>IF(F155=1,Employment!$S155,"")</f>
        <v/>
      </c>
      <c r="K155" s="73" t="str">
        <f>IF('Employment - change'!V155=2,1,"")</f>
        <v/>
      </c>
      <c r="L155" s="73" t="str">
        <f>IF('Wages - change'!V155=2,1,"")</f>
        <v/>
      </c>
      <c r="M155" s="73" t="str">
        <f t="shared" si="21"/>
        <v/>
      </c>
      <c r="N155" s="68" t="str">
        <f t="shared" si="22"/>
        <v/>
      </c>
      <c r="O155" s="68" t="str">
        <f t="shared" si="23"/>
        <v/>
      </c>
      <c r="P155" s="69" t="str">
        <f>IF(M155=1,Employment!$S155,"")</f>
        <v/>
      </c>
      <c r="R155" s="73" t="str">
        <f t="shared" si="24"/>
        <v/>
      </c>
      <c r="S155" s="68" t="str">
        <f t="shared" si="25"/>
        <v/>
      </c>
      <c r="T155" s="68" t="str">
        <f t="shared" si="26"/>
        <v/>
      </c>
      <c r="U155" s="69" t="str">
        <f>IF(R155=1,Employment!$S155,"")</f>
        <v/>
      </c>
    </row>
    <row r="156" spans="1:21" x14ac:dyDescent="0.25">
      <c r="A156" s="39" t="str">
        <f>'Industry selection'!C156</f>
        <v/>
      </c>
      <c r="B156" s="67" t="s">
        <v>314</v>
      </c>
      <c r="C156" s="67" t="s">
        <v>315</v>
      </c>
      <c r="D156" s="73" t="str">
        <f>IF(Employment!V156=2,1,"")</f>
        <v/>
      </c>
      <c r="E156" s="73" t="str">
        <f>IF(Wages!V156=2,1,"")</f>
        <v/>
      </c>
      <c r="F156" s="73" t="str">
        <f t="shared" si="18"/>
        <v/>
      </c>
      <c r="G156" s="68" t="str">
        <f t="shared" si="19"/>
        <v/>
      </c>
      <c r="H156" s="68" t="str">
        <f t="shared" si="20"/>
        <v/>
      </c>
      <c r="I156" s="69" t="str">
        <f>IF(F156=1,Employment!$S156,"")</f>
        <v/>
      </c>
      <c r="K156" s="73" t="str">
        <f>IF('Employment - change'!V156=2,1,"")</f>
        <v/>
      </c>
      <c r="L156" s="73" t="str">
        <f>IF('Wages - change'!V156=2,1,"")</f>
        <v/>
      </c>
      <c r="M156" s="73" t="str">
        <f t="shared" si="21"/>
        <v/>
      </c>
      <c r="N156" s="68" t="str">
        <f t="shared" si="22"/>
        <v/>
      </c>
      <c r="O156" s="68" t="str">
        <f t="shared" si="23"/>
        <v/>
      </c>
      <c r="P156" s="69" t="str">
        <f>IF(M156=1,Employment!$S156,"")</f>
        <v/>
      </c>
      <c r="R156" s="73" t="str">
        <f t="shared" si="24"/>
        <v/>
      </c>
      <c r="S156" s="68" t="str">
        <f t="shared" si="25"/>
        <v/>
      </c>
      <c r="T156" s="68" t="str">
        <f t="shared" si="26"/>
        <v/>
      </c>
      <c r="U156" s="69" t="str">
        <f>IF(R156=1,Employment!$S156,"")</f>
        <v/>
      </c>
    </row>
    <row r="157" spans="1:21" x14ac:dyDescent="0.25">
      <c r="A157" s="39" t="str">
        <f>'Industry selection'!C157</f>
        <v/>
      </c>
      <c r="B157" s="67">
        <v>35</v>
      </c>
      <c r="C157" s="67" t="s">
        <v>316</v>
      </c>
      <c r="D157" s="73" t="str">
        <f>IF(Employment!V157=2,1,"")</f>
        <v/>
      </c>
      <c r="E157" s="73" t="str">
        <f>IF(Wages!V157=2,1,"")</f>
        <v/>
      </c>
      <c r="F157" s="73" t="str">
        <f t="shared" si="18"/>
        <v/>
      </c>
      <c r="G157" s="68" t="str">
        <f t="shared" si="19"/>
        <v/>
      </c>
      <c r="H157" s="68" t="str">
        <f t="shared" si="20"/>
        <v/>
      </c>
      <c r="I157" s="69" t="str">
        <f>IF(F157=1,Employment!$S157,"")</f>
        <v/>
      </c>
      <c r="K157" s="73" t="str">
        <f>IF('Employment - change'!V157=2,1,"")</f>
        <v/>
      </c>
      <c r="L157" s="73" t="str">
        <f>IF('Wages - change'!V157=2,1,"")</f>
        <v/>
      </c>
      <c r="M157" s="73" t="str">
        <f t="shared" si="21"/>
        <v/>
      </c>
      <c r="N157" s="68" t="str">
        <f t="shared" si="22"/>
        <v/>
      </c>
      <c r="O157" s="68" t="str">
        <f t="shared" si="23"/>
        <v/>
      </c>
      <c r="P157" s="69" t="str">
        <f>IF(M157=1,Employment!$S157,"")</f>
        <v/>
      </c>
      <c r="R157" s="73" t="str">
        <f t="shared" si="24"/>
        <v/>
      </c>
      <c r="S157" s="68" t="str">
        <f t="shared" si="25"/>
        <v/>
      </c>
      <c r="T157" s="68" t="str">
        <f t="shared" si="26"/>
        <v/>
      </c>
      <c r="U157" s="69" t="str">
        <f>IF(R157=1,Employment!$S157,"")</f>
        <v/>
      </c>
    </row>
    <row r="158" spans="1:21" x14ac:dyDescent="0.25">
      <c r="A158" s="39">
        <f>'Industry selection'!C158</f>
        <v>1</v>
      </c>
      <c r="B158" s="67">
        <v>35.1</v>
      </c>
      <c r="C158" s="67" t="s">
        <v>318</v>
      </c>
      <c r="D158" s="73" t="str">
        <f>IF(Employment!V158=2,1,"")</f>
        <v/>
      </c>
      <c r="E158" s="73" t="str">
        <f>IF(Wages!V158=2,1,"")</f>
        <v/>
      </c>
      <c r="F158" s="73" t="str">
        <f t="shared" si="18"/>
        <v/>
      </c>
      <c r="G158" s="68" t="str">
        <f t="shared" si="19"/>
        <v/>
      </c>
      <c r="H158" s="68" t="str">
        <f t="shared" si="20"/>
        <v/>
      </c>
      <c r="I158" s="69" t="str">
        <f>IF(F158=1,Employment!$S158,"")</f>
        <v/>
      </c>
      <c r="K158" s="73" t="str">
        <f>IF('Employment - change'!V158=2,1,"")</f>
        <v/>
      </c>
      <c r="L158" s="73" t="str">
        <f>IF('Wages - change'!V158=2,1,"")</f>
        <v/>
      </c>
      <c r="M158" s="73" t="str">
        <f t="shared" si="21"/>
        <v/>
      </c>
      <c r="N158" s="68" t="str">
        <f t="shared" si="22"/>
        <v/>
      </c>
      <c r="O158" s="68" t="str">
        <f t="shared" si="23"/>
        <v/>
      </c>
      <c r="P158" s="69" t="str">
        <f>IF(M158=1,Employment!$S158,"")</f>
        <v/>
      </c>
      <c r="R158" s="73" t="str">
        <f t="shared" si="24"/>
        <v/>
      </c>
      <c r="S158" s="68" t="str">
        <f t="shared" si="25"/>
        <v/>
      </c>
      <c r="T158" s="68" t="str">
        <f t="shared" si="26"/>
        <v/>
      </c>
      <c r="U158" s="69" t="str">
        <f>IF(R158=1,Employment!$S158,"")</f>
        <v/>
      </c>
    </row>
    <row r="159" spans="1:21" x14ac:dyDescent="0.25">
      <c r="A159" s="39">
        <f>'Industry selection'!C159</f>
        <v>1</v>
      </c>
      <c r="B159" s="67">
        <v>35.200000000000003</v>
      </c>
      <c r="C159" s="67" t="s">
        <v>320</v>
      </c>
      <c r="D159" s="73" t="str">
        <f>IF(Employment!V159=2,1,"")</f>
        <v/>
      </c>
      <c r="E159" s="73" t="str">
        <f>IF(Wages!V159=2,1,"")</f>
        <v/>
      </c>
      <c r="F159" s="73" t="str">
        <f t="shared" si="18"/>
        <v/>
      </c>
      <c r="G159" s="68" t="str">
        <f t="shared" si="19"/>
        <v/>
      </c>
      <c r="H159" s="68" t="str">
        <f t="shared" si="20"/>
        <v/>
      </c>
      <c r="I159" s="69" t="str">
        <f>IF(F159=1,Employment!$S159,"")</f>
        <v/>
      </c>
      <c r="K159" s="73" t="str">
        <f>IF('Employment - change'!V159=2,1,"")</f>
        <v/>
      </c>
      <c r="L159" s="73" t="str">
        <f>IF('Wages - change'!V159=2,1,"")</f>
        <v/>
      </c>
      <c r="M159" s="73" t="str">
        <f t="shared" si="21"/>
        <v/>
      </c>
      <c r="N159" s="68" t="str">
        <f t="shared" si="22"/>
        <v/>
      </c>
      <c r="O159" s="68" t="str">
        <f t="shared" si="23"/>
        <v/>
      </c>
      <c r="P159" s="69" t="str">
        <f>IF(M159=1,Employment!$S159,"")</f>
        <v/>
      </c>
      <c r="R159" s="73" t="str">
        <f t="shared" si="24"/>
        <v/>
      </c>
      <c r="S159" s="68" t="str">
        <f t="shared" si="25"/>
        <v/>
      </c>
      <c r="T159" s="68" t="str">
        <f t="shared" si="26"/>
        <v/>
      </c>
      <c r="U159" s="69" t="str">
        <f>IF(R159=1,Employment!$S159,"")</f>
        <v/>
      </c>
    </row>
    <row r="160" spans="1:21" x14ac:dyDescent="0.25">
      <c r="A160" s="39">
        <f>'Industry selection'!C160</f>
        <v>2</v>
      </c>
      <c r="B160" s="67">
        <v>35.299999999999997</v>
      </c>
      <c r="C160" s="67" t="s">
        <v>322</v>
      </c>
      <c r="D160" s="73" t="str">
        <f>IF(Employment!V160=2,1,"")</f>
        <v/>
      </c>
      <c r="E160" s="73" t="str">
        <f>IF(Wages!V160=2,1,"")</f>
        <v/>
      </c>
      <c r="F160" s="73" t="str">
        <f t="shared" si="18"/>
        <v/>
      </c>
      <c r="G160" s="68" t="str">
        <f t="shared" si="19"/>
        <v/>
      </c>
      <c r="H160" s="68" t="str">
        <f t="shared" si="20"/>
        <v/>
      </c>
      <c r="I160" s="69" t="str">
        <f>IF(F160=1,Employment!$S160,"")</f>
        <v/>
      </c>
      <c r="K160" s="73" t="str">
        <f>IF('Employment - change'!V160=2,1,"")</f>
        <v/>
      </c>
      <c r="L160" s="73" t="str">
        <f>IF('Wages - change'!V160=2,1,"")</f>
        <v/>
      </c>
      <c r="M160" s="73" t="str">
        <f t="shared" si="21"/>
        <v/>
      </c>
      <c r="N160" s="68" t="str">
        <f t="shared" si="22"/>
        <v/>
      </c>
      <c r="O160" s="68" t="str">
        <f t="shared" si="23"/>
        <v/>
      </c>
      <c r="P160" s="69" t="str">
        <f>IF(M160=1,Employment!$S160,"")</f>
        <v/>
      </c>
      <c r="R160" s="73" t="str">
        <f t="shared" si="24"/>
        <v/>
      </c>
      <c r="S160" s="68" t="str">
        <f t="shared" si="25"/>
        <v/>
      </c>
      <c r="T160" s="68" t="str">
        <f t="shared" si="26"/>
        <v/>
      </c>
      <c r="U160" s="69" t="str">
        <f>IF(R160=1,Employment!$S160,"")</f>
        <v/>
      </c>
    </row>
    <row r="161" spans="1:21" x14ac:dyDescent="0.25">
      <c r="A161" s="39" t="str">
        <f>'Industry selection'!C161</f>
        <v/>
      </c>
      <c r="B161" s="67" t="s">
        <v>324</v>
      </c>
      <c r="C161" s="67" t="s">
        <v>325</v>
      </c>
      <c r="D161" s="73" t="str">
        <f>IF(Employment!V161=2,1,"")</f>
        <v/>
      </c>
      <c r="E161" s="73" t="str">
        <f>IF(Wages!V161=2,1,"")</f>
        <v/>
      </c>
      <c r="F161" s="73" t="str">
        <f t="shared" si="18"/>
        <v/>
      </c>
      <c r="G161" s="68" t="str">
        <f t="shared" si="19"/>
        <v/>
      </c>
      <c r="H161" s="68" t="str">
        <f t="shared" si="20"/>
        <v/>
      </c>
      <c r="I161" s="69" t="str">
        <f>IF(F161=1,Employment!$S161,"")</f>
        <v/>
      </c>
      <c r="K161" s="73" t="str">
        <f>IF('Employment - change'!V161=2,1,"")</f>
        <v/>
      </c>
      <c r="L161" s="73" t="str">
        <f>IF('Wages - change'!V161=2,1,"")</f>
        <v/>
      </c>
      <c r="M161" s="73" t="str">
        <f t="shared" si="21"/>
        <v/>
      </c>
      <c r="N161" s="68" t="str">
        <f t="shared" si="22"/>
        <v/>
      </c>
      <c r="O161" s="68" t="str">
        <f t="shared" si="23"/>
        <v/>
      </c>
      <c r="P161" s="69" t="str">
        <f>IF(M161=1,Employment!$S161,"")</f>
        <v/>
      </c>
      <c r="R161" s="73" t="str">
        <f t="shared" si="24"/>
        <v/>
      </c>
      <c r="S161" s="68" t="str">
        <f t="shared" si="25"/>
        <v/>
      </c>
      <c r="T161" s="68" t="str">
        <f t="shared" si="26"/>
        <v/>
      </c>
      <c r="U161" s="69" t="str">
        <f>IF(R161=1,Employment!$S161,"")</f>
        <v/>
      </c>
    </row>
    <row r="162" spans="1:21" x14ac:dyDescent="0.25">
      <c r="A162" s="39">
        <f>'Industry selection'!C162</f>
        <v>1</v>
      </c>
      <c r="B162" s="67">
        <v>36</v>
      </c>
      <c r="C162" s="67" t="s">
        <v>327</v>
      </c>
      <c r="D162" s="73" t="str">
        <f>IF(Employment!V162=2,1,"")</f>
        <v/>
      </c>
      <c r="E162" s="73" t="str">
        <f>IF(Wages!V162=2,1,"")</f>
        <v/>
      </c>
      <c r="F162" s="73" t="str">
        <f t="shared" si="18"/>
        <v/>
      </c>
      <c r="G162" s="68" t="str">
        <f t="shared" si="19"/>
        <v/>
      </c>
      <c r="H162" s="68" t="str">
        <f t="shared" si="20"/>
        <v/>
      </c>
      <c r="I162" s="69" t="str">
        <f>IF(F162=1,Employment!$S162,"")</f>
        <v/>
      </c>
      <c r="K162" s="73" t="str">
        <f>IF('Employment - change'!V162=2,1,"")</f>
        <v/>
      </c>
      <c r="L162" s="73" t="str">
        <f>IF('Wages - change'!V162=2,1,"")</f>
        <v/>
      </c>
      <c r="M162" s="73" t="str">
        <f t="shared" si="21"/>
        <v/>
      </c>
      <c r="N162" s="68" t="str">
        <f t="shared" si="22"/>
        <v/>
      </c>
      <c r="O162" s="68" t="str">
        <f t="shared" si="23"/>
        <v/>
      </c>
      <c r="P162" s="69" t="str">
        <f>IF(M162=1,Employment!$S162,"")</f>
        <v/>
      </c>
      <c r="R162" s="73" t="str">
        <f t="shared" si="24"/>
        <v/>
      </c>
      <c r="S162" s="68" t="str">
        <f t="shared" si="25"/>
        <v/>
      </c>
      <c r="T162" s="68" t="str">
        <f t="shared" si="26"/>
        <v/>
      </c>
      <c r="U162" s="69" t="str">
        <f>IF(R162=1,Employment!$S162,"")</f>
        <v/>
      </c>
    </row>
    <row r="163" spans="1:21" x14ac:dyDescent="0.25">
      <c r="A163" s="39">
        <f>'Industry selection'!C163</f>
        <v>1</v>
      </c>
      <c r="B163" s="67">
        <v>37</v>
      </c>
      <c r="C163" s="67" t="s">
        <v>329</v>
      </c>
      <c r="D163" s="73" t="str">
        <f>IF(Employment!V163=2,1,"")</f>
        <v/>
      </c>
      <c r="E163" s="73" t="str">
        <f>IF(Wages!V163=2,1,"")</f>
        <v/>
      </c>
      <c r="F163" s="73" t="str">
        <f t="shared" si="18"/>
        <v/>
      </c>
      <c r="G163" s="68" t="str">
        <f t="shared" si="19"/>
        <v/>
      </c>
      <c r="H163" s="68" t="str">
        <f t="shared" si="20"/>
        <v/>
      </c>
      <c r="I163" s="69" t="str">
        <f>IF(F163=1,Employment!$S163,"")</f>
        <v/>
      </c>
      <c r="K163" s="73" t="str">
        <f>IF('Employment - change'!V163=2,1,"")</f>
        <v/>
      </c>
      <c r="L163" s="73" t="str">
        <f>IF('Wages - change'!V163=2,1,"")</f>
        <v/>
      </c>
      <c r="M163" s="73" t="str">
        <f t="shared" si="21"/>
        <v/>
      </c>
      <c r="N163" s="68" t="str">
        <f t="shared" si="22"/>
        <v/>
      </c>
      <c r="O163" s="68" t="str">
        <f t="shared" si="23"/>
        <v/>
      </c>
      <c r="P163" s="69" t="str">
        <f>IF(M163=1,Employment!$S163,"")</f>
        <v/>
      </c>
      <c r="R163" s="73" t="str">
        <f t="shared" si="24"/>
        <v/>
      </c>
      <c r="S163" s="68" t="str">
        <f t="shared" si="25"/>
        <v/>
      </c>
      <c r="T163" s="68" t="str">
        <f t="shared" si="26"/>
        <v/>
      </c>
      <c r="U163" s="69" t="str">
        <f>IF(R163=1,Employment!$S163,"")</f>
        <v/>
      </c>
    </row>
    <row r="164" spans="1:21" x14ac:dyDescent="0.25">
      <c r="A164" s="39" t="str">
        <f>'Industry selection'!C164</f>
        <v/>
      </c>
      <c r="B164" s="67">
        <v>38</v>
      </c>
      <c r="C164" s="67" t="s">
        <v>331</v>
      </c>
      <c r="D164" s="73" t="str">
        <f>IF(Employment!V164=2,1,"")</f>
        <v/>
      </c>
      <c r="E164" s="73" t="str">
        <f>IF(Wages!V164=2,1,"")</f>
        <v/>
      </c>
      <c r="F164" s="73" t="str">
        <f t="shared" si="18"/>
        <v/>
      </c>
      <c r="G164" s="68" t="str">
        <f t="shared" si="19"/>
        <v/>
      </c>
      <c r="H164" s="68" t="str">
        <f t="shared" si="20"/>
        <v/>
      </c>
      <c r="I164" s="69" t="str">
        <f>IF(F164=1,Employment!$S164,"")</f>
        <v/>
      </c>
      <c r="K164" s="73" t="str">
        <f>IF('Employment - change'!V164=2,1,"")</f>
        <v/>
      </c>
      <c r="L164" s="73" t="str">
        <f>IF('Wages - change'!V164=2,1,"")</f>
        <v/>
      </c>
      <c r="M164" s="73" t="str">
        <f t="shared" si="21"/>
        <v/>
      </c>
      <c r="N164" s="68" t="str">
        <f t="shared" si="22"/>
        <v/>
      </c>
      <c r="O164" s="68" t="str">
        <f t="shared" si="23"/>
        <v/>
      </c>
      <c r="P164" s="69" t="str">
        <f>IF(M164=1,Employment!$S164,"")</f>
        <v/>
      </c>
      <c r="R164" s="73" t="str">
        <f t="shared" si="24"/>
        <v/>
      </c>
      <c r="S164" s="68" t="str">
        <f t="shared" si="25"/>
        <v/>
      </c>
      <c r="T164" s="68" t="str">
        <f t="shared" si="26"/>
        <v/>
      </c>
      <c r="U164" s="69" t="str">
        <f>IF(R164=1,Employment!$S164,"")</f>
        <v/>
      </c>
    </row>
    <row r="165" spans="1:21" x14ac:dyDescent="0.25">
      <c r="A165" s="39">
        <f>'Industry selection'!C165</f>
        <v>2</v>
      </c>
      <c r="B165" s="67">
        <v>38.1</v>
      </c>
      <c r="C165" s="67" t="s">
        <v>333</v>
      </c>
      <c r="D165" s="73">
        <f>IF(Employment!V165=2,1,"")</f>
        <v>1</v>
      </c>
      <c r="E165" s="73" t="str">
        <f>IF(Wages!V165=2,1,"")</f>
        <v/>
      </c>
      <c r="F165" s="73" t="str">
        <f t="shared" si="18"/>
        <v/>
      </c>
      <c r="G165" s="68" t="str">
        <f t="shared" si="19"/>
        <v/>
      </c>
      <c r="H165" s="68" t="str">
        <f t="shared" si="20"/>
        <v/>
      </c>
      <c r="I165" s="69" t="str">
        <f>IF(F165=1,Employment!$S165,"")</f>
        <v/>
      </c>
      <c r="K165" s="73" t="str">
        <f>IF('Employment - change'!V165=2,1,"")</f>
        <v/>
      </c>
      <c r="L165" s="73" t="str">
        <f>IF('Wages - change'!V165=2,1,"")</f>
        <v/>
      </c>
      <c r="M165" s="73" t="str">
        <f t="shared" si="21"/>
        <v/>
      </c>
      <c r="N165" s="68" t="str">
        <f t="shared" si="22"/>
        <v/>
      </c>
      <c r="O165" s="68" t="str">
        <f t="shared" si="23"/>
        <v/>
      </c>
      <c r="P165" s="69" t="str">
        <f>IF(M165=1,Employment!$S165,"")</f>
        <v/>
      </c>
      <c r="R165" s="73" t="str">
        <f t="shared" si="24"/>
        <v/>
      </c>
      <c r="S165" s="68" t="str">
        <f t="shared" si="25"/>
        <v/>
      </c>
      <c r="T165" s="68" t="str">
        <f t="shared" si="26"/>
        <v/>
      </c>
      <c r="U165" s="69" t="str">
        <f>IF(R165=1,Employment!$S165,"")</f>
        <v/>
      </c>
    </row>
    <row r="166" spans="1:21" x14ac:dyDescent="0.25">
      <c r="A166" s="39">
        <f>'Industry selection'!C166</f>
        <v>1</v>
      </c>
      <c r="B166" s="67">
        <v>38.200000000000003</v>
      </c>
      <c r="C166" s="67" t="s">
        <v>335</v>
      </c>
      <c r="D166" s="73" t="str">
        <f>IF(Employment!V166=2,1,"")</f>
        <v/>
      </c>
      <c r="E166" s="73" t="str">
        <f>IF(Wages!V166=2,1,"")</f>
        <v/>
      </c>
      <c r="F166" s="73" t="str">
        <f t="shared" si="18"/>
        <v/>
      </c>
      <c r="G166" s="68" t="str">
        <f t="shared" si="19"/>
        <v/>
      </c>
      <c r="H166" s="68" t="str">
        <f t="shared" si="20"/>
        <v/>
      </c>
      <c r="I166" s="69" t="str">
        <f>IF(F166=1,Employment!$S166,"")</f>
        <v/>
      </c>
      <c r="K166" s="73" t="str">
        <f>IF('Employment - change'!V166=2,1,"")</f>
        <v/>
      </c>
      <c r="L166" s="73" t="str">
        <f>IF('Wages - change'!V166=2,1,"")</f>
        <v/>
      </c>
      <c r="M166" s="73" t="str">
        <f t="shared" si="21"/>
        <v/>
      </c>
      <c r="N166" s="68" t="str">
        <f t="shared" si="22"/>
        <v/>
      </c>
      <c r="O166" s="68" t="str">
        <f t="shared" si="23"/>
        <v/>
      </c>
      <c r="P166" s="69" t="str">
        <f>IF(M166=1,Employment!$S166,"")</f>
        <v/>
      </c>
      <c r="R166" s="73" t="str">
        <f t="shared" si="24"/>
        <v/>
      </c>
      <c r="S166" s="68" t="str">
        <f t="shared" si="25"/>
        <v/>
      </c>
      <c r="T166" s="68" t="str">
        <f t="shared" si="26"/>
        <v/>
      </c>
      <c r="U166" s="69" t="str">
        <f>IF(R166=1,Employment!$S166,"")</f>
        <v/>
      </c>
    </row>
    <row r="167" spans="1:21" x14ac:dyDescent="0.25">
      <c r="A167" s="39">
        <f>'Industry selection'!C167</f>
        <v>2</v>
      </c>
      <c r="B167" s="67">
        <v>38.299999999999997</v>
      </c>
      <c r="C167" s="67" t="s">
        <v>337</v>
      </c>
      <c r="D167" s="73" t="str">
        <f>IF(Employment!V167=2,1,"")</f>
        <v/>
      </c>
      <c r="E167" s="73" t="str">
        <f>IF(Wages!V167=2,1,"")</f>
        <v/>
      </c>
      <c r="F167" s="73" t="str">
        <f t="shared" si="18"/>
        <v/>
      </c>
      <c r="G167" s="68" t="str">
        <f t="shared" si="19"/>
        <v/>
      </c>
      <c r="H167" s="68" t="str">
        <f t="shared" si="20"/>
        <v/>
      </c>
      <c r="I167" s="69" t="str">
        <f>IF(F167=1,Employment!$S167,"")</f>
        <v/>
      </c>
      <c r="K167" s="73" t="str">
        <f>IF('Employment - change'!V167=2,1,"")</f>
        <v/>
      </c>
      <c r="L167" s="73" t="str">
        <f>IF('Wages - change'!V167=2,1,"")</f>
        <v/>
      </c>
      <c r="M167" s="73" t="str">
        <f t="shared" si="21"/>
        <v/>
      </c>
      <c r="N167" s="68" t="str">
        <f t="shared" si="22"/>
        <v/>
      </c>
      <c r="O167" s="68" t="str">
        <f t="shared" si="23"/>
        <v/>
      </c>
      <c r="P167" s="69" t="str">
        <f>IF(M167=1,Employment!$S167,"")</f>
        <v/>
      </c>
      <c r="R167" s="73" t="str">
        <f t="shared" si="24"/>
        <v/>
      </c>
      <c r="S167" s="68" t="str">
        <f t="shared" si="25"/>
        <v/>
      </c>
      <c r="T167" s="68" t="str">
        <f t="shared" si="26"/>
        <v/>
      </c>
      <c r="U167" s="69" t="str">
        <f>IF(R167=1,Employment!$S167,"")</f>
        <v/>
      </c>
    </row>
    <row r="168" spans="1:21" x14ac:dyDescent="0.25">
      <c r="A168" s="39">
        <f>'Industry selection'!C168</f>
        <v>1</v>
      </c>
      <c r="B168" s="67">
        <v>39</v>
      </c>
      <c r="C168" s="67" t="s">
        <v>339</v>
      </c>
      <c r="D168" s="73" t="str">
        <f>IF(Employment!V168=2,1,"")</f>
        <v/>
      </c>
      <c r="E168" s="73" t="str">
        <f>IF(Wages!V168=2,1,"")</f>
        <v/>
      </c>
      <c r="F168" s="73" t="str">
        <f t="shared" si="18"/>
        <v/>
      </c>
      <c r="G168" s="68" t="str">
        <f t="shared" si="19"/>
        <v/>
      </c>
      <c r="H168" s="68" t="str">
        <f t="shared" si="20"/>
        <v/>
      </c>
      <c r="I168" s="69" t="str">
        <f>IF(F168=1,Employment!$S168,"")</f>
        <v/>
      </c>
      <c r="K168" s="73" t="str">
        <f>IF('Employment - change'!V168=2,1,"")</f>
        <v/>
      </c>
      <c r="L168" s="73" t="str">
        <f>IF('Wages - change'!V168=2,1,"")</f>
        <v/>
      </c>
      <c r="M168" s="73" t="str">
        <f t="shared" si="21"/>
        <v/>
      </c>
      <c r="N168" s="68" t="str">
        <f t="shared" si="22"/>
        <v/>
      </c>
      <c r="O168" s="68" t="str">
        <f t="shared" si="23"/>
        <v/>
      </c>
      <c r="P168" s="69" t="str">
        <f>IF(M168=1,Employment!$S168,"")</f>
        <v/>
      </c>
      <c r="R168" s="73" t="str">
        <f t="shared" si="24"/>
        <v/>
      </c>
      <c r="S168" s="68" t="str">
        <f t="shared" si="25"/>
        <v/>
      </c>
      <c r="T168" s="68" t="str">
        <f t="shared" si="26"/>
        <v/>
      </c>
      <c r="U168" s="69" t="str">
        <f>IF(R168=1,Employment!$S168,"")</f>
        <v/>
      </c>
    </row>
    <row r="169" spans="1:21" x14ac:dyDescent="0.25">
      <c r="A169" s="39" t="str">
        <f>'Industry selection'!C169</f>
        <v/>
      </c>
      <c r="B169" s="67" t="s">
        <v>341</v>
      </c>
      <c r="C169" s="67" t="s">
        <v>342</v>
      </c>
      <c r="D169" s="73" t="str">
        <f>IF(Employment!V169=2,1,"")</f>
        <v/>
      </c>
      <c r="E169" s="73" t="str">
        <f>IF(Wages!V169=2,1,"")</f>
        <v/>
      </c>
      <c r="F169" s="73" t="str">
        <f t="shared" si="18"/>
        <v/>
      </c>
      <c r="G169" s="68" t="str">
        <f t="shared" si="19"/>
        <v/>
      </c>
      <c r="H169" s="68" t="str">
        <f t="shared" si="20"/>
        <v/>
      </c>
      <c r="I169" s="69" t="str">
        <f>IF(F169=1,Employment!$S169,"")</f>
        <v/>
      </c>
      <c r="K169" s="73" t="str">
        <f>IF('Employment - change'!V169=2,1,"")</f>
        <v/>
      </c>
      <c r="L169" s="73" t="str">
        <f>IF('Wages - change'!V169=2,1,"")</f>
        <v/>
      </c>
      <c r="M169" s="73" t="str">
        <f t="shared" si="21"/>
        <v/>
      </c>
      <c r="N169" s="68" t="str">
        <f t="shared" si="22"/>
        <v/>
      </c>
      <c r="O169" s="68" t="str">
        <f t="shared" si="23"/>
        <v/>
      </c>
      <c r="P169" s="69" t="str">
        <f>IF(M169=1,Employment!$S169,"")</f>
        <v/>
      </c>
      <c r="R169" s="73" t="str">
        <f t="shared" si="24"/>
        <v/>
      </c>
      <c r="S169" s="68" t="str">
        <f t="shared" si="25"/>
        <v/>
      </c>
      <c r="T169" s="68" t="str">
        <f t="shared" si="26"/>
        <v/>
      </c>
      <c r="U169" s="69" t="str">
        <f>IF(R169=1,Employment!$S169,"")</f>
        <v/>
      </c>
    </row>
    <row r="170" spans="1:21" x14ac:dyDescent="0.25">
      <c r="A170" s="39" t="str">
        <f>'Industry selection'!C170</f>
        <v/>
      </c>
      <c r="B170" s="67">
        <v>41</v>
      </c>
      <c r="C170" s="67" t="s">
        <v>344</v>
      </c>
      <c r="D170" s="73" t="str">
        <f>IF(Employment!V170=2,1,"")</f>
        <v/>
      </c>
      <c r="E170" s="73" t="str">
        <f>IF(Wages!V170=2,1,"")</f>
        <v/>
      </c>
      <c r="F170" s="73" t="str">
        <f t="shared" si="18"/>
        <v/>
      </c>
      <c r="G170" s="68" t="str">
        <f t="shared" si="19"/>
        <v/>
      </c>
      <c r="H170" s="68" t="str">
        <f t="shared" si="20"/>
        <v/>
      </c>
      <c r="I170" s="69" t="str">
        <f>IF(F170=1,Employment!$S170,"")</f>
        <v/>
      </c>
      <c r="K170" s="73" t="str">
        <f>IF('Employment - change'!V170=2,1,"")</f>
        <v/>
      </c>
      <c r="L170" s="73" t="str">
        <f>IF('Wages - change'!V170=2,1,"")</f>
        <v/>
      </c>
      <c r="M170" s="73" t="str">
        <f t="shared" si="21"/>
        <v/>
      </c>
      <c r="N170" s="68" t="str">
        <f t="shared" si="22"/>
        <v/>
      </c>
      <c r="O170" s="68" t="str">
        <f t="shared" si="23"/>
        <v/>
      </c>
      <c r="P170" s="69" t="str">
        <f>IF(M170=1,Employment!$S170,"")</f>
        <v/>
      </c>
      <c r="R170" s="73" t="str">
        <f t="shared" si="24"/>
        <v/>
      </c>
      <c r="S170" s="68" t="str">
        <f t="shared" si="25"/>
        <v/>
      </c>
      <c r="T170" s="68" t="str">
        <f t="shared" si="26"/>
        <v/>
      </c>
      <c r="U170" s="69" t="str">
        <f>IF(R170=1,Employment!$S170,"")</f>
        <v/>
      </c>
    </row>
    <row r="171" spans="1:21" x14ac:dyDescent="0.25">
      <c r="A171" s="39">
        <f>'Industry selection'!C171</f>
        <v>2</v>
      </c>
      <c r="B171" s="67">
        <v>41.1</v>
      </c>
      <c r="C171" s="67" t="s">
        <v>346</v>
      </c>
      <c r="D171" s="73" t="str">
        <f>IF(Employment!V171=2,1,"")</f>
        <v/>
      </c>
      <c r="E171" s="73" t="str">
        <f>IF(Wages!V171=2,1,"")</f>
        <v/>
      </c>
      <c r="F171" s="73" t="str">
        <f t="shared" si="18"/>
        <v/>
      </c>
      <c r="G171" s="68" t="str">
        <f t="shared" si="19"/>
        <v/>
      </c>
      <c r="H171" s="68" t="str">
        <f t="shared" si="20"/>
        <v/>
      </c>
      <c r="I171" s="69" t="str">
        <f>IF(F171=1,Employment!$S171,"")</f>
        <v/>
      </c>
      <c r="K171" s="73">
        <f>IF('Employment - change'!V171=2,1,"")</f>
        <v>1</v>
      </c>
      <c r="L171" s="73" t="str">
        <f>IF('Wages - change'!V171=2,1,"")</f>
        <v/>
      </c>
      <c r="M171" s="73" t="str">
        <f t="shared" si="21"/>
        <v/>
      </c>
      <c r="N171" s="68" t="str">
        <f t="shared" si="22"/>
        <v/>
      </c>
      <c r="O171" s="68" t="str">
        <f t="shared" si="23"/>
        <v/>
      </c>
      <c r="P171" s="69" t="str">
        <f>IF(M171=1,Employment!$S171,"")</f>
        <v/>
      </c>
      <c r="R171" s="73" t="str">
        <f t="shared" si="24"/>
        <v/>
      </c>
      <c r="S171" s="68" t="str">
        <f t="shared" si="25"/>
        <v/>
      </c>
      <c r="T171" s="68" t="str">
        <f t="shared" si="26"/>
        <v/>
      </c>
      <c r="U171" s="69" t="str">
        <f>IF(R171=1,Employment!$S171,"")</f>
        <v/>
      </c>
    </row>
    <row r="172" spans="1:21" x14ac:dyDescent="0.25">
      <c r="A172" s="39">
        <f>'Industry selection'!C172</f>
        <v>2</v>
      </c>
      <c r="B172" s="67">
        <v>41.2</v>
      </c>
      <c r="C172" s="67" t="s">
        <v>348</v>
      </c>
      <c r="D172" s="73">
        <f>IF(Employment!V172=2,1,"")</f>
        <v>1</v>
      </c>
      <c r="E172" s="73" t="str">
        <f>IF(Wages!V172=2,1,"")</f>
        <v/>
      </c>
      <c r="F172" s="73" t="str">
        <f t="shared" si="18"/>
        <v/>
      </c>
      <c r="G172" s="68" t="str">
        <f t="shared" si="19"/>
        <v/>
      </c>
      <c r="H172" s="68" t="str">
        <f t="shared" si="20"/>
        <v/>
      </c>
      <c r="I172" s="69" t="str">
        <f>IF(F172=1,Employment!$S172,"")</f>
        <v/>
      </c>
      <c r="K172" s="73" t="str">
        <f>IF('Employment - change'!V172=2,1,"")</f>
        <v/>
      </c>
      <c r="L172" s="73" t="str">
        <f>IF('Wages - change'!V172=2,1,"")</f>
        <v/>
      </c>
      <c r="M172" s="73" t="str">
        <f t="shared" si="21"/>
        <v/>
      </c>
      <c r="N172" s="68" t="str">
        <f t="shared" si="22"/>
        <v/>
      </c>
      <c r="O172" s="68" t="str">
        <f t="shared" si="23"/>
        <v/>
      </c>
      <c r="P172" s="69" t="str">
        <f>IF(M172=1,Employment!$S172,"")</f>
        <v/>
      </c>
      <c r="R172" s="73" t="str">
        <f t="shared" si="24"/>
        <v/>
      </c>
      <c r="S172" s="68" t="str">
        <f t="shared" si="25"/>
        <v/>
      </c>
      <c r="T172" s="68" t="str">
        <f t="shared" si="26"/>
        <v/>
      </c>
      <c r="U172" s="69" t="str">
        <f>IF(R172=1,Employment!$S172,"")</f>
        <v/>
      </c>
    </row>
    <row r="173" spans="1:21" x14ac:dyDescent="0.25">
      <c r="A173" s="39" t="str">
        <f>'Industry selection'!C173</f>
        <v/>
      </c>
      <c r="B173" s="67">
        <v>42</v>
      </c>
      <c r="C173" s="67" t="s">
        <v>350</v>
      </c>
      <c r="D173" s="73" t="str">
        <f>IF(Employment!V173=2,1,"")</f>
        <v/>
      </c>
      <c r="E173" s="73" t="str">
        <f>IF(Wages!V173=2,1,"")</f>
        <v/>
      </c>
      <c r="F173" s="73" t="str">
        <f t="shared" si="18"/>
        <v/>
      </c>
      <c r="G173" s="68" t="str">
        <f t="shared" si="19"/>
        <v/>
      </c>
      <c r="H173" s="68" t="str">
        <f t="shared" si="20"/>
        <v/>
      </c>
      <c r="I173" s="69" t="str">
        <f>IF(F173=1,Employment!$S173,"")</f>
        <v/>
      </c>
      <c r="K173" s="73" t="str">
        <f>IF('Employment - change'!V173=2,1,"")</f>
        <v/>
      </c>
      <c r="L173" s="73" t="str">
        <f>IF('Wages - change'!V173=2,1,"")</f>
        <v/>
      </c>
      <c r="M173" s="73" t="str">
        <f t="shared" si="21"/>
        <v/>
      </c>
      <c r="N173" s="68" t="str">
        <f t="shared" si="22"/>
        <v/>
      </c>
      <c r="O173" s="68" t="str">
        <f t="shared" si="23"/>
        <v/>
      </c>
      <c r="P173" s="69" t="str">
        <f>IF(M173=1,Employment!$S173,"")</f>
        <v/>
      </c>
      <c r="R173" s="73" t="str">
        <f t="shared" si="24"/>
        <v/>
      </c>
      <c r="S173" s="68" t="str">
        <f t="shared" si="25"/>
        <v/>
      </c>
      <c r="T173" s="68" t="str">
        <f t="shared" si="26"/>
        <v/>
      </c>
      <c r="U173" s="69" t="str">
        <f>IF(R173=1,Employment!$S173,"")</f>
        <v/>
      </c>
    </row>
    <row r="174" spans="1:21" x14ac:dyDescent="0.25">
      <c r="A174" s="39">
        <f>'Industry selection'!C174</f>
        <v>2</v>
      </c>
      <c r="B174" s="67">
        <v>42.1</v>
      </c>
      <c r="C174" s="67" t="s">
        <v>352</v>
      </c>
      <c r="D174" s="73" t="str">
        <f>IF(Employment!V174=2,1,"")</f>
        <v/>
      </c>
      <c r="E174" s="73" t="str">
        <f>IF(Wages!V174=2,1,"")</f>
        <v/>
      </c>
      <c r="F174" s="73" t="str">
        <f t="shared" si="18"/>
        <v/>
      </c>
      <c r="G174" s="68" t="str">
        <f t="shared" si="19"/>
        <v/>
      </c>
      <c r="H174" s="68" t="str">
        <f t="shared" si="20"/>
        <v/>
      </c>
      <c r="I174" s="69" t="str">
        <f>IF(F174=1,Employment!$S174,"")</f>
        <v/>
      </c>
      <c r="K174" s="73" t="str">
        <f>IF('Employment - change'!V174=2,1,"")</f>
        <v/>
      </c>
      <c r="L174" s="73">
        <f>IF('Wages - change'!V174=2,1,"")</f>
        <v>1</v>
      </c>
      <c r="M174" s="73" t="str">
        <f t="shared" si="21"/>
        <v/>
      </c>
      <c r="N174" s="68" t="str">
        <f t="shared" si="22"/>
        <v/>
      </c>
      <c r="O174" s="68" t="str">
        <f t="shared" si="23"/>
        <v/>
      </c>
      <c r="P174" s="69" t="str">
        <f>IF(M174=1,Employment!$S174,"")</f>
        <v/>
      </c>
      <c r="R174" s="73" t="str">
        <f t="shared" si="24"/>
        <v/>
      </c>
      <c r="S174" s="68" t="str">
        <f t="shared" si="25"/>
        <v/>
      </c>
      <c r="T174" s="68" t="str">
        <f t="shared" si="26"/>
        <v/>
      </c>
      <c r="U174" s="69" t="str">
        <f>IF(R174=1,Employment!$S174,"")</f>
        <v/>
      </c>
    </row>
    <row r="175" spans="1:21" x14ac:dyDescent="0.25">
      <c r="A175" s="39">
        <f>'Industry selection'!C175</f>
        <v>2</v>
      </c>
      <c r="B175" s="67">
        <v>42.2</v>
      </c>
      <c r="C175" s="67" t="s">
        <v>354</v>
      </c>
      <c r="D175" s="73" t="str">
        <f>IF(Employment!V175=2,1,"")</f>
        <v/>
      </c>
      <c r="E175" s="73" t="str">
        <f>IF(Wages!V175=2,1,"")</f>
        <v/>
      </c>
      <c r="F175" s="73" t="str">
        <f t="shared" si="18"/>
        <v/>
      </c>
      <c r="G175" s="68" t="str">
        <f t="shared" si="19"/>
        <v/>
      </c>
      <c r="H175" s="68" t="str">
        <f t="shared" si="20"/>
        <v/>
      </c>
      <c r="I175" s="69" t="str">
        <f>IF(F175=1,Employment!$S175,"")</f>
        <v/>
      </c>
      <c r="K175" s="73" t="str">
        <f>IF('Employment - change'!V175=2,1,"")</f>
        <v/>
      </c>
      <c r="L175" s="73" t="str">
        <f>IF('Wages - change'!V175=2,1,"")</f>
        <v/>
      </c>
      <c r="M175" s="73" t="str">
        <f t="shared" si="21"/>
        <v/>
      </c>
      <c r="N175" s="68" t="str">
        <f t="shared" si="22"/>
        <v/>
      </c>
      <c r="O175" s="68" t="str">
        <f t="shared" si="23"/>
        <v/>
      </c>
      <c r="P175" s="69" t="str">
        <f>IF(M175=1,Employment!$S175,"")</f>
        <v/>
      </c>
      <c r="R175" s="73" t="str">
        <f t="shared" si="24"/>
        <v/>
      </c>
      <c r="S175" s="68" t="str">
        <f t="shared" si="25"/>
        <v/>
      </c>
      <c r="T175" s="68" t="str">
        <f t="shared" si="26"/>
        <v/>
      </c>
      <c r="U175" s="69" t="str">
        <f>IF(R175=1,Employment!$S175,"")</f>
        <v/>
      </c>
    </row>
    <row r="176" spans="1:21" x14ac:dyDescent="0.25">
      <c r="A176" s="39">
        <f>'Industry selection'!C176</f>
        <v>2</v>
      </c>
      <c r="B176" s="67">
        <v>42.9</v>
      </c>
      <c r="C176" s="67" t="s">
        <v>356</v>
      </c>
      <c r="D176" s="73" t="str">
        <f>IF(Employment!V176=2,1,"")</f>
        <v/>
      </c>
      <c r="E176" s="73" t="str">
        <f>IF(Wages!V176=2,1,"")</f>
        <v/>
      </c>
      <c r="F176" s="73" t="str">
        <f t="shared" si="18"/>
        <v/>
      </c>
      <c r="G176" s="68" t="str">
        <f t="shared" si="19"/>
        <v/>
      </c>
      <c r="H176" s="68" t="str">
        <f t="shared" si="20"/>
        <v/>
      </c>
      <c r="I176" s="69" t="str">
        <f>IF(F176=1,Employment!$S176,"")</f>
        <v/>
      </c>
      <c r="K176" s="73" t="str">
        <f>IF('Employment - change'!V176=2,1,"")</f>
        <v/>
      </c>
      <c r="L176" s="73" t="str">
        <f>IF('Wages - change'!V176=2,1,"")</f>
        <v/>
      </c>
      <c r="M176" s="73" t="str">
        <f t="shared" si="21"/>
        <v/>
      </c>
      <c r="N176" s="68" t="str">
        <f t="shared" si="22"/>
        <v/>
      </c>
      <c r="O176" s="68" t="str">
        <f t="shared" si="23"/>
        <v/>
      </c>
      <c r="P176" s="69" t="str">
        <f>IF(M176=1,Employment!$S176,"")</f>
        <v/>
      </c>
      <c r="R176" s="73" t="str">
        <f t="shared" si="24"/>
        <v/>
      </c>
      <c r="S176" s="68" t="str">
        <f t="shared" si="25"/>
        <v/>
      </c>
      <c r="T176" s="68" t="str">
        <f t="shared" si="26"/>
        <v/>
      </c>
      <c r="U176" s="69" t="str">
        <f>IF(R176=1,Employment!$S176,"")</f>
        <v/>
      </c>
    </row>
    <row r="177" spans="1:21" x14ac:dyDescent="0.25">
      <c r="A177" s="39" t="str">
        <f>'Industry selection'!C177</f>
        <v/>
      </c>
      <c r="B177" s="67">
        <v>43</v>
      </c>
      <c r="C177" s="67" t="s">
        <v>358</v>
      </c>
      <c r="D177" s="73" t="str">
        <f>IF(Employment!V177=2,1,"")</f>
        <v/>
      </c>
      <c r="E177" s="73" t="str">
        <f>IF(Wages!V177=2,1,"")</f>
        <v/>
      </c>
      <c r="F177" s="73" t="str">
        <f t="shared" si="18"/>
        <v/>
      </c>
      <c r="G177" s="68" t="str">
        <f t="shared" si="19"/>
        <v/>
      </c>
      <c r="H177" s="68" t="str">
        <f t="shared" si="20"/>
        <v/>
      </c>
      <c r="I177" s="69" t="str">
        <f>IF(F177=1,Employment!$S177,"")</f>
        <v/>
      </c>
      <c r="K177" s="73" t="str">
        <f>IF('Employment - change'!V177=2,1,"")</f>
        <v/>
      </c>
      <c r="L177" s="73" t="str">
        <f>IF('Wages - change'!V177=2,1,"")</f>
        <v/>
      </c>
      <c r="M177" s="73" t="str">
        <f t="shared" si="21"/>
        <v/>
      </c>
      <c r="N177" s="68" t="str">
        <f t="shared" si="22"/>
        <v/>
      </c>
      <c r="O177" s="68" t="str">
        <f t="shared" si="23"/>
        <v/>
      </c>
      <c r="P177" s="69" t="str">
        <f>IF(M177=1,Employment!$S177,"")</f>
        <v/>
      </c>
      <c r="R177" s="73" t="str">
        <f t="shared" si="24"/>
        <v/>
      </c>
      <c r="S177" s="68" t="str">
        <f t="shared" si="25"/>
        <v/>
      </c>
      <c r="T177" s="68" t="str">
        <f t="shared" si="26"/>
        <v/>
      </c>
      <c r="U177" s="69" t="str">
        <f>IF(R177=1,Employment!$S177,"")</f>
        <v/>
      </c>
    </row>
    <row r="178" spans="1:21" x14ac:dyDescent="0.25">
      <c r="A178" s="39">
        <f>'Industry selection'!C178</f>
        <v>1</v>
      </c>
      <c r="B178" s="67">
        <v>43.1</v>
      </c>
      <c r="C178" s="67" t="s">
        <v>360</v>
      </c>
      <c r="D178" s="73" t="str">
        <f>IF(Employment!V178=2,1,"")</f>
        <v/>
      </c>
      <c r="E178" s="73" t="str">
        <f>IF(Wages!V178=2,1,"")</f>
        <v/>
      </c>
      <c r="F178" s="73" t="str">
        <f t="shared" si="18"/>
        <v/>
      </c>
      <c r="G178" s="68" t="str">
        <f t="shared" si="19"/>
        <v/>
      </c>
      <c r="H178" s="68" t="str">
        <f t="shared" si="20"/>
        <v/>
      </c>
      <c r="I178" s="69" t="str">
        <f>IF(F178=1,Employment!$S178,"")</f>
        <v/>
      </c>
      <c r="K178" s="73" t="str">
        <f>IF('Employment - change'!V178=2,1,"")</f>
        <v/>
      </c>
      <c r="L178" s="73" t="str">
        <f>IF('Wages - change'!V178=2,1,"")</f>
        <v/>
      </c>
      <c r="M178" s="73" t="str">
        <f t="shared" si="21"/>
        <v/>
      </c>
      <c r="N178" s="68" t="str">
        <f t="shared" si="22"/>
        <v/>
      </c>
      <c r="O178" s="68" t="str">
        <f t="shared" si="23"/>
        <v/>
      </c>
      <c r="P178" s="69" t="str">
        <f>IF(M178=1,Employment!$S178,"")</f>
        <v/>
      </c>
      <c r="R178" s="73" t="str">
        <f t="shared" si="24"/>
        <v/>
      </c>
      <c r="S178" s="68" t="str">
        <f t="shared" si="25"/>
        <v/>
      </c>
      <c r="T178" s="68" t="str">
        <f t="shared" si="26"/>
        <v/>
      </c>
      <c r="U178" s="69" t="str">
        <f>IF(R178=1,Employment!$S178,"")</f>
        <v/>
      </c>
    </row>
    <row r="179" spans="1:21" x14ac:dyDescent="0.25">
      <c r="A179" s="39">
        <f>'Industry selection'!C179</f>
        <v>2</v>
      </c>
      <c r="B179" s="67">
        <v>43.2</v>
      </c>
      <c r="C179" s="67" t="s">
        <v>362</v>
      </c>
      <c r="D179" s="73" t="str">
        <f>IF(Employment!V179=2,1,"")</f>
        <v/>
      </c>
      <c r="E179" s="73" t="str">
        <f>IF(Wages!V179=2,1,"")</f>
        <v/>
      </c>
      <c r="F179" s="73" t="str">
        <f t="shared" si="18"/>
        <v/>
      </c>
      <c r="G179" s="68" t="str">
        <f t="shared" si="19"/>
        <v/>
      </c>
      <c r="H179" s="68" t="str">
        <f t="shared" si="20"/>
        <v/>
      </c>
      <c r="I179" s="69" t="str">
        <f>IF(F179=1,Employment!$S179,"")</f>
        <v/>
      </c>
      <c r="K179" s="73" t="str">
        <f>IF('Employment - change'!V179=2,1,"")</f>
        <v/>
      </c>
      <c r="L179" s="73" t="str">
        <f>IF('Wages - change'!V179=2,1,"")</f>
        <v/>
      </c>
      <c r="M179" s="73" t="str">
        <f t="shared" si="21"/>
        <v/>
      </c>
      <c r="N179" s="68" t="str">
        <f t="shared" si="22"/>
        <v/>
      </c>
      <c r="O179" s="68" t="str">
        <f t="shared" si="23"/>
        <v/>
      </c>
      <c r="P179" s="69" t="str">
        <f>IF(M179=1,Employment!$S179,"")</f>
        <v/>
      </c>
      <c r="R179" s="73" t="str">
        <f t="shared" si="24"/>
        <v/>
      </c>
      <c r="S179" s="68" t="str">
        <f t="shared" si="25"/>
        <v/>
      </c>
      <c r="T179" s="68" t="str">
        <f t="shared" si="26"/>
        <v/>
      </c>
      <c r="U179" s="69" t="str">
        <f>IF(R179=1,Employment!$S179,"")</f>
        <v/>
      </c>
    </row>
    <row r="180" spans="1:21" x14ac:dyDescent="0.25">
      <c r="A180" s="39">
        <f>'Industry selection'!C180</f>
        <v>2</v>
      </c>
      <c r="B180" s="67">
        <v>43.3</v>
      </c>
      <c r="C180" s="67" t="s">
        <v>364</v>
      </c>
      <c r="D180" s="73" t="str">
        <f>IF(Employment!V180=2,1,"")</f>
        <v/>
      </c>
      <c r="E180" s="73" t="str">
        <f>IF(Wages!V180=2,1,"")</f>
        <v/>
      </c>
      <c r="F180" s="73" t="str">
        <f t="shared" si="18"/>
        <v/>
      </c>
      <c r="G180" s="68" t="str">
        <f t="shared" si="19"/>
        <v/>
      </c>
      <c r="H180" s="68" t="str">
        <f t="shared" si="20"/>
        <v/>
      </c>
      <c r="I180" s="69" t="str">
        <f>IF(F180=1,Employment!$S180,"")</f>
        <v/>
      </c>
      <c r="K180" s="73">
        <f>IF('Employment - change'!V180=2,1,"")</f>
        <v>1</v>
      </c>
      <c r="L180" s="73" t="str">
        <f>IF('Wages - change'!V180=2,1,"")</f>
        <v/>
      </c>
      <c r="M180" s="73" t="str">
        <f t="shared" si="21"/>
        <v/>
      </c>
      <c r="N180" s="68" t="str">
        <f t="shared" si="22"/>
        <v/>
      </c>
      <c r="O180" s="68" t="str">
        <f t="shared" si="23"/>
        <v/>
      </c>
      <c r="P180" s="69" t="str">
        <f>IF(M180=1,Employment!$S180,"")</f>
        <v/>
      </c>
      <c r="R180" s="73" t="str">
        <f t="shared" si="24"/>
        <v/>
      </c>
      <c r="S180" s="68" t="str">
        <f t="shared" si="25"/>
        <v/>
      </c>
      <c r="T180" s="68" t="str">
        <f t="shared" si="26"/>
        <v/>
      </c>
      <c r="U180" s="69" t="str">
        <f>IF(R180=1,Employment!$S180,"")</f>
        <v/>
      </c>
    </row>
    <row r="181" spans="1:21" x14ac:dyDescent="0.25">
      <c r="A181" s="39">
        <f>'Industry selection'!C181</f>
        <v>2</v>
      </c>
      <c r="B181" s="67">
        <v>43.9</v>
      </c>
      <c r="C181" s="67" t="s">
        <v>366</v>
      </c>
      <c r="D181" s="73" t="str">
        <f>IF(Employment!V181=2,1,"")</f>
        <v/>
      </c>
      <c r="E181" s="73" t="str">
        <f>IF(Wages!V181=2,1,"")</f>
        <v/>
      </c>
      <c r="F181" s="73" t="str">
        <f t="shared" si="18"/>
        <v/>
      </c>
      <c r="G181" s="68" t="str">
        <f t="shared" si="19"/>
        <v/>
      </c>
      <c r="H181" s="68" t="str">
        <f t="shared" si="20"/>
        <v/>
      </c>
      <c r="I181" s="69" t="str">
        <f>IF(F181=1,Employment!$S181,"")</f>
        <v/>
      </c>
      <c r="K181" s="73" t="str">
        <f>IF('Employment - change'!V181=2,1,"")</f>
        <v/>
      </c>
      <c r="L181" s="73" t="str">
        <f>IF('Wages - change'!V181=2,1,"")</f>
        <v/>
      </c>
      <c r="M181" s="73" t="str">
        <f t="shared" si="21"/>
        <v/>
      </c>
      <c r="N181" s="68" t="str">
        <f t="shared" si="22"/>
        <v/>
      </c>
      <c r="O181" s="68" t="str">
        <f t="shared" si="23"/>
        <v/>
      </c>
      <c r="P181" s="69" t="str">
        <f>IF(M181=1,Employment!$S181,"")</f>
        <v/>
      </c>
      <c r="R181" s="73" t="str">
        <f t="shared" si="24"/>
        <v/>
      </c>
      <c r="S181" s="68" t="str">
        <f t="shared" si="25"/>
        <v/>
      </c>
      <c r="T181" s="68" t="str">
        <f t="shared" si="26"/>
        <v/>
      </c>
      <c r="U181" s="69" t="str">
        <f>IF(R181=1,Employment!$S181,"")</f>
        <v/>
      </c>
    </row>
    <row r="182" spans="1:21" x14ac:dyDescent="0.25">
      <c r="A182" s="39" t="str">
        <f>'Industry selection'!C182</f>
        <v/>
      </c>
      <c r="B182" s="67" t="s">
        <v>368</v>
      </c>
      <c r="C182" s="67" t="s">
        <v>369</v>
      </c>
      <c r="D182" s="73" t="str">
        <f>IF(Employment!V182=2,1,"")</f>
        <v/>
      </c>
      <c r="E182" s="73" t="str">
        <f>IF(Wages!V182=2,1,"")</f>
        <v/>
      </c>
      <c r="F182" s="73" t="str">
        <f t="shared" si="18"/>
        <v/>
      </c>
      <c r="G182" s="68" t="str">
        <f t="shared" si="19"/>
        <v/>
      </c>
      <c r="H182" s="68" t="str">
        <f t="shared" si="20"/>
        <v/>
      </c>
      <c r="I182" s="69" t="str">
        <f>IF(F182=1,Employment!$S182,"")</f>
        <v/>
      </c>
      <c r="K182" s="73" t="str">
        <f>IF('Employment - change'!V182=2,1,"")</f>
        <v/>
      </c>
      <c r="L182" s="73" t="str">
        <f>IF('Wages - change'!V182=2,1,"")</f>
        <v/>
      </c>
      <c r="M182" s="73" t="str">
        <f t="shared" si="21"/>
        <v/>
      </c>
      <c r="N182" s="68" t="str">
        <f t="shared" si="22"/>
        <v/>
      </c>
      <c r="O182" s="68" t="str">
        <f t="shared" si="23"/>
        <v/>
      </c>
      <c r="P182" s="69" t="str">
        <f>IF(M182=1,Employment!$S182,"")</f>
        <v/>
      </c>
      <c r="R182" s="73" t="str">
        <f t="shared" si="24"/>
        <v/>
      </c>
      <c r="S182" s="68" t="str">
        <f t="shared" si="25"/>
        <v/>
      </c>
      <c r="T182" s="68" t="str">
        <f t="shared" si="26"/>
        <v/>
      </c>
      <c r="U182" s="69" t="str">
        <f>IF(R182=1,Employment!$S182,"")</f>
        <v/>
      </c>
    </row>
    <row r="183" spans="1:21" x14ac:dyDescent="0.25">
      <c r="A183" s="39" t="str">
        <f>'Industry selection'!C183</f>
        <v/>
      </c>
      <c r="B183" s="67">
        <v>45</v>
      </c>
      <c r="C183" s="67" t="s">
        <v>371</v>
      </c>
      <c r="D183" s="73" t="str">
        <f>IF(Employment!V183=2,1,"")</f>
        <v/>
      </c>
      <c r="E183" s="73" t="str">
        <f>IF(Wages!V183=2,1,"")</f>
        <v/>
      </c>
      <c r="F183" s="73" t="str">
        <f t="shared" si="18"/>
        <v/>
      </c>
      <c r="G183" s="68" t="str">
        <f t="shared" si="19"/>
        <v/>
      </c>
      <c r="H183" s="68" t="str">
        <f t="shared" si="20"/>
        <v/>
      </c>
      <c r="I183" s="69" t="str">
        <f>IF(F183=1,Employment!$S183,"")</f>
        <v/>
      </c>
      <c r="K183" s="73" t="str">
        <f>IF('Employment - change'!V183=2,1,"")</f>
        <v/>
      </c>
      <c r="L183" s="73" t="str">
        <f>IF('Wages - change'!V183=2,1,"")</f>
        <v/>
      </c>
      <c r="M183" s="73" t="str">
        <f t="shared" si="21"/>
        <v/>
      </c>
      <c r="N183" s="68" t="str">
        <f t="shared" si="22"/>
        <v/>
      </c>
      <c r="O183" s="68" t="str">
        <f t="shared" si="23"/>
        <v/>
      </c>
      <c r="P183" s="69" t="str">
        <f>IF(M183=1,Employment!$S183,"")</f>
        <v/>
      </c>
      <c r="R183" s="73" t="str">
        <f t="shared" si="24"/>
        <v/>
      </c>
      <c r="S183" s="68" t="str">
        <f t="shared" si="25"/>
        <v/>
      </c>
      <c r="T183" s="68" t="str">
        <f t="shared" si="26"/>
        <v/>
      </c>
      <c r="U183" s="69" t="str">
        <f>IF(R183=1,Employment!$S183,"")</f>
        <v/>
      </c>
    </row>
    <row r="184" spans="1:21" x14ac:dyDescent="0.25">
      <c r="A184" s="39">
        <f>'Industry selection'!C184</f>
        <v>2</v>
      </c>
      <c r="B184" s="67">
        <v>45.1</v>
      </c>
      <c r="C184" s="67" t="s">
        <v>373</v>
      </c>
      <c r="D184" s="73" t="str">
        <f>IF(Employment!V184=2,1,"")</f>
        <v/>
      </c>
      <c r="E184" s="73" t="str">
        <f>IF(Wages!V184=2,1,"")</f>
        <v/>
      </c>
      <c r="F184" s="73" t="str">
        <f t="shared" si="18"/>
        <v/>
      </c>
      <c r="G184" s="68" t="str">
        <f t="shared" si="19"/>
        <v/>
      </c>
      <c r="H184" s="68" t="str">
        <f t="shared" si="20"/>
        <v/>
      </c>
      <c r="I184" s="69" t="str">
        <f>IF(F184=1,Employment!$S184,"")</f>
        <v/>
      </c>
      <c r="K184" s="73" t="str">
        <f>IF('Employment - change'!V184=2,1,"")</f>
        <v/>
      </c>
      <c r="L184" s="73" t="str">
        <f>IF('Wages - change'!V184=2,1,"")</f>
        <v/>
      </c>
      <c r="M184" s="73" t="str">
        <f t="shared" si="21"/>
        <v/>
      </c>
      <c r="N184" s="68" t="str">
        <f t="shared" si="22"/>
        <v/>
      </c>
      <c r="O184" s="68" t="str">
        <f t="shared" si="23"/>
        <v/>
      </c>
      <c r="P184" s="69" t="str">
        <f>IF(M184=1,Employment!$S184,"")</f>
        <v/>
      </c>
      <c r="R184" s="73" t="str">
        <f t="shared" si="24"/>
        <v/>
      </c>
      <c r="S184" s="68" t="str">
        <f t="shared" si="25"/>
        <v/>
      </c>
      <c r="T184" s="68" t="str">
        <f t="shared" si="26"/>
        <v/>
      </c>
      <c r="U184" s="69" t="str">
        <f>IF(R184=1,Employment!$S184,"")</f>
        <v/>
      </c>
    </row>
    <row r="185" spans="1:21" x14ac:dyDescent="0.25">
      <c r="A185" s="39">
        <f>'Industry selection'!C185</f>
        <v>2</v>
      </c>
      <c r="B185" s="67">
        <v>45.2</v>
      </c>
      <c r="C185" s="67" t="s">
        <v>375</v>
      </c>
      <c r="D185" s="73" t="str">
        <f>IF(Employment!V185=2,1,"")</f>
        <v/>
      </c>
      <c r="E185" s="73" t="str">
        <f>IF(Wages!V185=2,1,"")</f>
        <v/>
      </c>
      <c r="F185" s="73" t="str">
        <f t="shared" si="18"/>
        <v/>
      </c>
      <c r="G185" s="68" t="str">
        <f t="shared" si="19"/>
        <v/>
      </c>
      <c r="H185" s="68" t="str">
        <f t="shared" si="20"/>
        <v/>
      </c>
      <c r="I185" s="69" t="str">
        <f>IF(F185=1,Employment!$S185,"")</f>
        <v/>
      </c>
      <c r="K185" s="73" t="str">
        <f>IF('Employment - change'!V185=2,1,"")</f>
        <v/>
      </c>
      <c r="L185" s="73">
        <f>IF('Wages - change'!V185=2,1,"")</f>
        <v>1</v>
      </c>
      <c r="M185" s="73" t="str">
        <f t="shared" si="21"/>
        <v/>
      </c>
      <c r="N185" s="68" t="str">
        <f t="shared" si="22"/>
        <v/>
      </c>
      <c r="O185" s="68" t="str">
        <f t="shared" si="23"/>
        <v/>
      </c>
      <c r="P185" s="69" t="str">
        <f>IF(M185=1,Employment!$S185,"")</f>
        <v/>
      </c>
      <c r="R185" s="73" t="str">
        <f t="shared" si="24"/>
        <v/>
      </c>
      <c r="S185" s="68" t="str">
        <f t="shared" si="25"/>
        <v/>
      </c>
      <c r="T185" s="68" t="str">
        <f t="shared" si="26"/>
        <v/>
      </c>
      <c r="U185" s="69" t="str">
        <f>IF(R185=1,Employment!$S185,"")</f>
        <v/>
      </c>
    </row>
    <row r="186" spans="1:21" x14ac:dyDescent="0.25">
      <c r="A186" s="39">
        <f>'Industry selection'!C186</f>
        <v>2</v>
      </c>
      <c r="B186" s="67">
        <v>45.3</v>
      </c>
      <c r="C186" s="67" t="s">
        <v>377</v>
      </c>
      <c r="D186" s="73" t="str">
        <f>IF(Employment!V186=2,1,"")</f>
        <v/>
      </c>
      <c r="E186" s="73" t="str">
        <f>IF(Wages!V186=2,1,"")</f>
        <v/>
      </c>
      <c r="F186" s="73" t="str">
        <f t="shared" si="18"/>
        <v/>
      </c>
      <c r="G186" s="68" t="str">
        <f t="shared" si="19"/>
        <v/>
      </c>
      <c r="H186" s="68" t="str">
        <f t="shared" si="20"/>
        <v/>
      </c>
      <c r="I186" s="69" t="str">
        <f>IF(F186=1,Employment!$S186,"")</f>
        <v/>
      </c>
      <c r="K186" s="73" t="str">
        <f>IF('Employment - change'!V186=2,1,"")</f>
        <v/>
      </c>
      <c r="L186" s="73" t="str">
        <f>IF('Wages - change'!V186=2,1,"")</f>
        <v/>
      </c>
      <c r="M186" s="73" t="str">
        <f t="shared" si="21"/>
        <v/>
      </c>
      <c r="N186" s="68" t="str">
        <f t="shared" si="22"/>
        <v/>
      </c>
      <c r="O186" s="68" t="str">
        <f t="shared" si="23"/>
        <v/>
      </c>
      <c r="P186" s="69" t="str">
        <f>IF(M186=1,Employment!$S186,"")</f>
        <v/>
      </c>
      <c r="R186" s="73" t="str">
        <f t="shared" si="24"/>
        <v/>
      </c>
      <c r="S186" s="68" t="str">
        <f t="shared" si="25"/>
        <v/>
      </c>
      <c r="T186" s="68" t="str">
        <f t="shared" si="26"/>
        <v/>
      </c>
      <c r="U186" s="69" t="str">
        <f>IF(R186=1,Employment!$S186,"")</f>
        <v/>
      </c>
    </row>
    <row r="187" spans="1:21" x14ac:dyDescent="0.25">
      <c r="A187" s="39">
        <f>'Industry selection'!C187</f>
        <v>1</v>
      </c>
      <c r="B187" s="67">
        <v>45.4</v>
      </c>
      <c r="C187" s="67" t="s">
        <v>379</v>
      </c>
      <c r="D187" s="73" t="str">
        <f>IF(Employment!V187=2,1,"")</f>
        <v/>
      </c>
      <c r="E187" s="73" t="str">
        <f>IF(Wages!V187=2,1,"")</f>
        <v/>
      </c>
      <c r="F187" s="73" t="str">
        <f t="shared" si="18"/>
        <v/>
      </c>
      <c r="G187" s="68" t="str">
        <f t="shared" si="19"/>
        <v/>
      </c>
      <c r="H187" s="68" t="str">
        <f t="shared" si="20"/>
        <v/>
      </c>
      <c r="I187" s="69" t="str">
        <f>IF(F187=1,Employment!$S187,"")</f>
        <v/>
      </c>
      <c r="K187" s="73" t="str">
        <f>IF('Employment - change'!V187=2,1,"")</f>
        <v/>
      </c>
      <c r="L187" s="73" t="str">
        <f>IF('Wages - change'!V187=2,1,"")</f>
        <v/>
      </c>
      <c r="M187" s="73" t="str">
        <f t="shared" si="21"/>
        <v/>
      </c>
      <c r="N187" s="68" t="str">
        <f t="shared" si="22"/>
        <v/>
      </c>
      <c r="O187" s="68" t="str">
        <f t="shared" si="23"/>
        <v/>
      </c>
      <c r="P187" s="69" t="str">
        <f>IF(M187=1,Employment!$S187,"")</f>
        <v/>
      </c>
      <c r="R187" s="73" t="str">
        <f t="shared" si="24"/>
        <v/>
      </c>
      <c r="S187" s="68" t="str">
        <f t="shared" si="25"/>
        <v/>
      </c>
      <c r="T187" s="68" t="str">
        <f t="shared" si="26"/>
        <v/>
      </c>
      <c r="U187" s="69" t="str">
        <f>IF(R187=1,Employment!$S187,"")</f>
        <v/>
      </c>
    </row>
    <row r="188" spans="1:21" x14ac:dyDescent="0.25">
      <c r="A188" s="39" t="str">
        <f>'Industry selection'!C188</f>
        <v/>
      </c>
      <c r="B188" s="67">
        <v>46</v>
      </c>
      <c r="C188" s="67" t="s">
        <v>381</v>
      </c>
      <c r="D188" s="73" t="str">
        <f>IF(Employment!V188=2,1,"")</f>
        <v/>
      </c>
      <c r="E188" s="73" t="str">
        <f>IF(Wages!V188=2,1,"")</f>
        <v/>
      </c>
      <c r="F188" s="73" t="str">
        <f t="shared" si="18"/>
        <v/>
      </c>
      <c r="G188" s="68" t="str">
        <f t="shared" si="19"/>
        <v/>
      </c>
      <c r="H188" s="68" t="str">
        <f t="shared" si="20"/>
        <v/>
      </c>
      <c r="I188" s="69" t="str">
        <f>IF(F188=1,Employment!$S188,"")</f>
        <v/>
      </c>
      <c r="K188" s="73" t="str">
        <f>IF('Employment - change'!V188=2,1,"")</f>
        <v/>
      </c>
      <c r="L188" s="73" t="str">
        <f>IF('Wages - change'!V188=2,1,"")</f>
        <v/>
      </c>
      <c r="M188" s="73" t="str">
        <f t="shared" si="21"/>
        <v/>
      </c>
      <c r="N188" s="68" t="str">
        <f t="shared" si="22"/>
        <v/>
      </c>
      <c r="O188" s="68" t="str">
        <f t="shared" si="23"/>
        <v/>
      </c>
      <c r="P188" s="69" t="str">
        <f>IF(M188=1,Employment!$S188,"")</f>
        <v/>
      </c>
      <c r="R188" s="73" t="str">
        <f t="shared" si="24"/>
        <v/>
      </c>
      <c r="S188" s="68" t="str">
        <f t="shared" si="25"/>
        <v/>
      </c>
      <c r="T188" s="68" t="str">
        <f t="shared" si="26"/>
        <v/>
      </c>
      <c r="U188" s="69" t="str">
        <f>IF(R188=1,Employment!$S188,"")</f>
        <v/>
      </c>
    </row>
    <row r="189" spans="1:21" x14ac:dyDescent="0.25">
      <c r="A189" s="39">
        <f>'Industry selection'!C189</f>
        <v>2</v>
      </c>
      <c r="B189" s="67">
        <v>46.1</v>
      </c>
      <c r="C189" s="67" t="s">
        <v>383</v>
      </c>
      <c r="D189" s="73" t="str">
        <f>IF(Employment!V189=2,1,"")</f>
        <v/>
      </c>
      <c r="E189" s="73" t="str">
        <f>IF(Wages!V189=2,1,"")</f>
        <v/>
      </c>
      <c r="F189" s="73" t="str">
        <f t="shared" si="18"/>
        <v/>
      </c>
      <c r="G189" s="68" t="str">
        <f t="shared" si="19"/>
        <v/>
      </c>
      <c r="H189" s="68" t="str">
        <f t="shared" si="20"/>
        <v/>
      </c>
      <c r="I189" s="69" t="str">
        <f>IF(F189=1,Employment!$S189,"")</f>
        <v/>
      </c>
      <c r="K189" s="73" t="str">
        <f>IF('Employment - change'!V189=2,1,"")</f>
        <v/>
      </c>
      <c r="L189" s="73" t="str">
        <f>IF('Wages - change'!V189=2,1,"")</f>
        <v/>
      </c>
      <c r="M189" s="73" t="str">
        <f t="shared" si="21"/>
        <v/>
      </c>
      <c r="N189" s="68" t="str">
        <f t="shared" si="22"/>
        <v/>
      </c>
      <c r="O189" s="68" t="str">
        <f t="shared" si="23"/>
        <v/>
      </c>
      <c r="P189" s="69" t="str">
        <f>IF(M189=1,Employment!$S189,"")</f>
        <v/>
      </c>
      <c r="R189" s="73" t="str">
        <f t="shared" si="24"/>
        <v/>
      </c>
      <c r="S189" s="68" t="str">
        <f t="shared" si="25"/>
        <v/>
      </c>
      <c r="T189" s="68" t="str">
        <f t="shared" si="26"/>
        <v/>
      </c>
      <c r="U189" s="69" t="str">
        <f>IF(R189=1,Employment!$S189,"")</f>
        <v/>
      </c>
    </row>
    <row r="190" spans="1:21" x14ac:dyDescent="0.25">
      <c r="A190" s="39">
        <f>'Industry selection'!C190</f>
        <v>2</v>
      </c>
      <c r="B190" s="67">
        <v>46.2</v>
      </c>
      <c r="C190" s="67" t="s">
        <v>385</v>
      </c>
      <c r="D190" s="73" t="str">
        <f>IF(Employment!V190=2,1,"")</f>
        <v/>
      </c>
      <c r="E190" s="73">
        <f>IF(Wages!V190=2,1,"")</f>
        <v>1</v>
      </c>
      <c r="F190" s="73" t="str">
        <f t="shared" si="18"/>
        <v/>
      </c>
      <c r="G190" s="68" t="str">
        <f t="shared" si="19"/>
        <v/>
      </c>
      <c r="H190" s="68" t="str">
        <f t="shared" si="20"/>
        <v/>
      </c>
      <c r="I190" s="69" t="str">
        <f>IF(F190=1,Employment!$S190,"")</f>
        <v/>
      </c>
      <c r="K190" s="73" t="str">
        <f>IF('Employment - change'!V190=2,1,"")</f>
        <v/>
      </c>
      <c r="L190" s="73">
        <f>IF('Wages - change'!V190=2,1,"")</f>
        <v>1</v>
      </c>
      <c r="M190" s="73" t="str">
        <f t="shared" si="21"/>
        <v/>
      </c>
      <c r="N190" s="68" t="str">
        <f t="shared" si="22"/>
        <v/>
      </c>
      <c r="O190" s="68" t="str">
        <f t="shared" si="23"/>
        <v/>
      </c>
      <c r="P190" s="69" t="str">
        <f>IF(M190=1,Employment!$S190,"")</f>
        <v/>
      </c>
      <c r="R190" s="73" t="str">
        <f t="shared" si="24"/>
        <v/>
      </c>
      <c r="S190" s="68" t="str">
        <f t="shared" si="25"/>
        <v/>
      </c>
      <c r="T190" s="68" t="str">
        <f t="shared" si="26"/>
        <v/>
      </c>
      <c r="U190" s="69" t="str">
        <f>IF(R190=1,Employment!$S190,"")</f>
        <v/>
      </c>
    </row>
    <row r="191" spans="1:21" x14ac:dyDescent="0.25">
      <c r="A191" s="39">
        <f>'Industry selection'!C191</f>
        <v>2</v>
      </c>
      <c r="B191" s="67">
        <v>46.3</v>
      </c>
      <c r="C191" s="67" t="s">
        <v>387</v>
      </c>
      <c r="D191" s="73">
        <f>IF(Employment!V191=2,1,"")</f>
        <v>1</v>
      </c>
      <c r="E191" s="73">
        <f>IF(Wages!V191=2,1,"")</f>
        <v>1</v>
      </c>
      <c r="F191" s="73">
        <f t="shared" si="18"/>
        <v>1</v>
      </c>
      <c r="G191" s="68">
        <f t="shared" si="19"/>
        <v>46.3</v>
      </c>
      <c r="H191" s="68" t="str">
        <f t="shared" si="20"/>
        <v>Wholesale of food, beverages and tobacco</v>
      </c>
      <c r="I191" s="69">
        <f>IF(F191=1,Employment!$S191,"")</f>
        <v>3.2768943487597194E-2</v>
      </c>
      <c r="K191" s="73" t="str">
        <f>IF('Employment - change'!V191=2,1,"")</f>
        <v/>
      </c>
      <c r="L191" s="73" t="str">
        <f>IF('Wages - change'!V191=2,1,"")</f>
        <v/>
      </c>
      <c r="M191" s="73" t="str">
        <f t="shared" si="21"/>
        <v/>
      </c>
      <c r="N191" s="68" t="str">
        <f t="shared" si="22"/>
        <v/>
      </c>
      <c r="O191" s="68" t="str">
        <f t="shared" si="23"/>
        <v/>
      </c>
      <c r="P191" s="69" t="str">
        <f>IF(M191=1,Employment!$S191,"")</f>
        <v/>
      </c>
      <c r="R191" s="73" t="str">
        <f t="shared" si="24"/>
        <v/>
      </c>
      <c r="S191" s="68" t="str">
        <f t="shared" si="25"/>
        <v/>
      </c>
      <c r="T191" s="68" t="str">
        <f t="shared" si="26"/>
        <v/>
      </c>
      <c r="U191" s="69" t="str">
        <f>IF(R191=1,Employment!$S191,"")</f>
        <v/>
      </c>
    </row>
    <row r="192" spans="1:21" x14ac:dyDescent="0.25">
      <c r="A192" s="39">
        <f>'Industry selection'!C192</f>
        <v>2</v>
      </c>
      <c r="B192" s="67">
        <v>46.4</v>
      </c>
      <c r="C192" s="67" t="s">
        <v>389</v>
      </c>
      <c r="D192" s="73" t="str">
        <f>IF(Employment!V192=2,1,"")</f>
        <v/>
      </c>
      <c r="E192" s="73" t="str">
        <f>IF(Wages!V192=2,1,"")</f>
        <v/>
      </c>
      <c r="F192" s="73" t="str">
        <f t="shared" si="18"/>
        <v/>
      </c>
      <c r="G192" s="68" t="str">
        <f t="shared" si="19"/>
        <v/>
      </c>
      <c r="H192" s="68" t="str">
        <f t="shared" si="20"/>
        <v/>
      </c>
      <c r="I192" s="69" t="str">
        <f>IF(F192=1,Employment!$S192,"")</f>
        <v/>
      </c>
      <c r="K192" s="73" t="str">
        <f>IF('Employment - change'!V192=2,1,"")</f>
        <v/>
      </c>
      <c r="L192" s="73" t="str">
        <f>IF('Wages - change'!V192=2,1,"")</f>
        <v/>
      </c>
      <c r="M192" s="73" t="str">
        <f t="shared" si="21"/>
        <v/>
      </c>
      <c r="N192" s="68" t="str">
        <f t="shared" si="22"/>
        <v/>
      </c>
      <c r="O192" s="68" t="str">
        <f t="shared" si="23"/>
        <v/>
      </c>
      <c r="P192" s="69" t="str">
        <f>IF(M192=1,Employment!$S192,"")</f>
        <v/>
      </c>
      <c r="R192" s="73" t="str">
        <f t="shared" si="24"/>
        <v/>
      </c>
      <c r="S192" s="68" t="str">
        <f t="shared" si="25"/>
        <v/>
      </c>
      <c r="T192" s="68" t="str">
        <f t="shared" si="26"/>
        <v/>
      </c>
      <c r="U192" s="69" t="str">
        <f>IF(R192=1,Employment!$S192,"")</f>
        <v/>
      </c>
    </row>
    <row r="193" spans="1:21" x14ac:dyDescent="0.25">
      <c r="A193" s="39">
        <f>'Industry selection'!C193</f>
        <v>2</v>
      </c>
      <c r="B193" s="67">
        <v>46.5</v>
      </c>
      <c r="C193" s="67" t="s">
        <v>391</v>
      </c>
      <c r="D193" s="73" t="str">
        <f>IF(Employment!V193=2,1,"")</f>
        <v/>
      </c>
      <c r="E193" s="73" t="str">
        <f>IF(Wages!V193=2,1,"")</f>
        <v/>
      </c>
      <c r="F193" s="73" t="str">
        <f t="shared" si="18"/>
        <v/>
      </c>
      <c r="G193" s="68" t="str">
        <f t="shared" si="19"/>
        <v/>
      </c>
      <c r="H193" s="68" t="str">
        <f t="shared" si="20"/>
        <v/>
      </c>
      <c r="I193" s="69" t="str">
        <f>IF(F193=1,Employment!$S193,"")</f>
        <v/>
      </c>
      <c r="K193" s="73">
        <f>IF('Employment - change'!V193=2,1,"")</f>
        <v>1</v>
      </c>
      <c r="L193" s="73" t="str">
        <f>IF('Wages - change'!V193=2,1,"")</f>
        <v/>
      </c>
      <c r="M193" s="73" t="str">
        <f t="shared" si="21"/>
        <v/>
      </c>
      <c r="N193" s="68" t="str">
        <f t="shared" si="22"/>
        <v/>
      </c>
      <c r="O193" s="68" t="str">
        <f t="shared" si="23"/>
        <v/>
      </c>
      <c r="P193" s="69" t="str">
        <f>IF(M193=1,Employment!$S193,"")</f>
        <v/>
      </c>
      <c r="R193" s="73" t="str">
        <f t="shared" si="24"/>
        <v/>
      </c>
      <c r="S193" s="68" t="str">
        <f t="shared" si="25"/>
        <v/>
      </c>
      <c r="T193" s="68" t="str">
        <f t="shared" si="26"/>
        <v/>
      </c>
      <c r="U193" s="69" t="str">
        <f>IF(R193=1,Employment!$S193,"")</f>
        <v/>
      </c>
    </row>
    <row r="194" spans="1:21" x14ac:dyDescent="0.25">
      <c r="A194" s="39">
        <f>'Industry selection'!C194</f>
        <v>2</v>
      </c>
      <c r="B194" s="67">
        <v>46.6</v>
      </c>
      <c r="C194" s="67" t="s">
        <v>393</v>
      </c>
      <c r="D194" s="73" t="str">
        <f>IF(Employment!V194=2,1,"")</f>
        <v/>
      </c>
      <c r="E194" s="73" t="str">
        <f>IF(Wages!V194=2,1,"")</f>
        <v/>
      </c>
      <c r="F194" s="73" t="str">
        <f t="shared" si="18"/>
        <v/>
      </c>
      <c r="G194" s="68" t="str">
        <f t="shared" si="19"/>
        <v/>
      </c>
      <c r="H194" s="68" t="str">
        <f t="shared" si="20"/>
        <v/>
      </c>
      <c r="I194" s="69" t="str">
        <f>IF(F194=1,Employment!$S194,"")</f>
        <v/>
      </c>
      <c r="K194" s="73">
        <f>IF('Employment - change'!V194=2,1,"")</f>
        <v>1</v>
      </c>
      <c r="L194" s="73" t="str">
        <f>IF('Wages - change'!V194=2,1,"")</f>
        <v/>
      </c>
      <c r="M194" s="73" t="str">
        <f t="shared" si="21"/>
        <v/>
      </c>
      <c r="N194" s="68" t="str">
        <f t="shared" si="22"/>
        <v/>
      </c>
      <c r="O194" s="68" t="str">
        <f t="shared" si="23"/>
        <v/>
      </c>
      <c r="P194" s="69" t="str">
        <f>IF(M194=1,Employment!$S194,"")</f>
        <v/>
      </c>
      <c r="R194" s="73" t="str">
        <f t="shared" si="24"/>
        <v/>
      </c>
      <c r="S194" s="68" t="str">
        <f t="shared" si="25"/>
        <v/>
      </c>
      <c r="T194" s="68" t="str">
        <f t="shared" si="26"/>
        <v/>
      </c>
      <c r="U194" s="69" t="str">
        <f>IF(R194=1,Employment!$S194,"")</f>
        <v/>
      </c>
    </row>
    <row r="195" spans="1:21" x14ac:dyDescent="0.25">
      <c r="A195" s="39">
        <f>'Industry selection'!C195</f>
        <v>2</v>
      </c>
      <c r="B195" s="67">
        <v>46.7</v>
      </c>
      <c r="C195" s="67" t="s">
        <v>395</v>
      </c>
      <c r="D195" s="73" t="str">
        <f>IF(Employment!V195=2,1,"")</f>
        <v/>
      </c>
      <c r="E195" s="73" t="str">
        <f>IF(Wages!V195=2,1,"")</f>
        <v/>
      </c>
      <c r="F195" s="73" t="str">
        <f t="shared" si="18"/>
        <v/>
      </c>
      <c r="G195" s="68" t="str">
        <f t="shared" si="19"/>
        <v/>
      </c>
      <c r="H195" s="68" t="str">
        <f t="shared" si="20"/>
        <v/>
      </c>
      <c r="I195" s="69" t="str">
        <f>IF(F195=1,Employment!$S195,"")</f>
        <v/>
      </c>
      <c r="K195" s="73" t="str">
        <f>IF('Employment - change'!V195=2,1,"")</f>
        <v/>
      </c>
      <c r="L195" s="73">
        <f>IF('Wages - change'!V195=2,1,"")</f>
        <v>1</v>
      </c>
      <c r="M195" s="73" t="str">
        <f t="shared" si="21"/>
        <v/>
      </c>
      <c r="N195" s="68" t="str">
        <f t="shared" si="22"/>
        <v/>
      </c>
      <c r="O195" s="68" t="str">
        <f t="shared" si="23"/>
        <v/>
      </c>
      <c r="P195" s="69" t="str">
        <f>IF(M195=1,Employment!$S195,"")</f>
        <v/>
      </c>
      <c r="R195" s="73" t="str">
        <f t="shared" si="24"/>
        <v/>
      </c>
      <c r="S195" s="68" t="str">
        <f t="shared" si="25"/>
        <v/>
      </c>
      <c r="T195" s="68" t="str">
        <f t="shared" si="26"/>
        <v/>
      </c>
      <c r="U195" s="69" t="str">
        <f>IF(R195=1,Employment!$S195,"")</f>
        <v/>
      </c>
    </row>
    <row r="196" spans="1:21" x14ac:dyDescent="0.25">
      <c r="A196" s="39">
        <f>'Industry selection'!C196</f>
        <v>2</v>
      </c>
      <c r="B196" s="67">
        <v>46.9</v>
      </c>
      <c r="C196" s="67" t="s">
        <v>397</v>
      </c>
      <c r="D196" s="73" t="str">
        <f>IF(Employment!V196=2,1,"")</f>
        <v/>
      </c>
      <c r="E196" s="73" t="str">
        <f>IF(Wages!V196=2,1,"")</f>
        <v/>
      </c>
      <c r="F196" s="73" t="str">
        <f t="shared" si="18"/>
        <v/>
      </c>
      <c r="G196" s="68" t="str">
        <f t="shared" si="19"/>
        <v/>
      </c>
      <c r="H196" s="68" t="str">
        <f t="shared" si="20"/>
        <v/>
      </c>
      <c r="I196" s="69" t="str">
        <f>IF(F196=1,Employment!$S196,"")</f>
        <v/>
      </c>
      <c r="K196" s="73">
        <f>IF('Employment - change'!V196=2,1,"")</f>
        <v>1</v>
      </c>
      <c r="L196" s="73" t="str">
        <f>IF('Wages - change'!V196=2,1,"")</f>
        <v/>
      </c>
      <c r="M196" s="73" t="str">
        <f t="shared" si="21"/>
        <v/>
      </c>
      <c r="N196" s="68" t="str">
        <f t="shared" si="22"/>
        <v/>
      </c>
      <c r="O196" s="68" t="str">
        <f t="shared" si="23"/>
        <v/>
      </c>
      <c r="P196" s="69" t="str">
        <f>IF(M196=1,Employment!$S196,"")</f>
        <v/>
      </c>
      <c r="R196" s="73" t="str">
        <f t="shared" si="24"/>
        <v/>
      </c>
      <c r="S196" s="68" t="str">
        <f t="shared" si="25"/>
        <v/>
      </c>
      <c r="T196" s="68" t="str">
        <f t="shared" si="26"/>
        <v/>
      </c>
      <c r="U196" s="69" t="str">
        <f>IF(R196=1,Employment!$S196,"")</f>
        <v/>
      </c>
    </row>
    <row r="197" spans="1:21" x14ac:dyDescent="0.25">
      <c r="A197" s="39" t="str">
        <f>'Industry selection'!C197</f>
        <v/>
      </c>
      <c r="B197" s="67">
        <v>47</v>
      </c>
      <c r="C197" s="67" t="s">
        <v>399</v>
      </c>
      <c r="D197" s="73" t="str">
        <f>IF(Employment!V197=2,1,"")</f>
        <v/>
      </c>
      <c r="E197" s="73" t="str">
        <f>IF(Wages!V197=2,1,"")</f>
        <v/>
      </c>
      <c r="F197" s="73" t="str">
        <f t="shared" si="18"/>
        <v/>
      </c>
      <c r="G197" s="68" t="str">
        <f t="shared" si="19"/>
        <v/>
      </c>
      <c r="H197" s="68" t="str">
        <f t="shared" si="20"/>
        <v/>
      </c>
      <c r="I197" s="69" t="str">
        <f>IF(F197=1,Employment!$S197,"")</f>
        <v/>
      </c>
      <c r="K197" s="73" t="str">
        <f>IF('Employment - change'!V197=2,1,"")</f>
        <v/>
      </c>
      <c r="L197" s="73" t="str">
        <f>IF('Wages - change'!V197=2,1,"")</f>
        <v/>
      </c>
      <c r="M197" s="73" t="str">
        <f t="shared" si="21"/>
        <v/>
      </c>
      <c r="N197" s="68" t="str">
        <f t="shared" si="22"/>
        <v/>
      </c>
      <c r="O197" s="68" t="str">
        <f t="shared" si="23"/>
        <v/>
      </c>
      <c r="P197" s="69" t="str">
        <f>IF(M197=1,Employment!$S197,"")</f>
        <v/>
      </c>
      <c r="R197" s="73" t="str">
        <f t="shared" si="24"/>
        <v/>
      </c>
      <c r="S197" s="68" t="str">
        <f t="shared" si="25"/>
        <v/>
      </c>
      <c r="T197" s="68" t="str">
        <f t="shared" si="26"/>
        <v/>
      </c>
      <c r="U197" s="69" t="str">
        <f>IF(R197=1,Employment!$S197,"")</f>
        <v/>
      </c>
    </row>
    <row r="198" spans="1:21" x14ac:dyDescent="0.25">
      <c r="A198" s="39">
        <f>'Industry selection'!C198</f>
        <v>2</v>
      </c>
      <c r="B198" s="67">
        <v>47.1</v>
      </c>
      <c r="C198" s="67" t="s">
        <v>401</v>
      </c>
      <c r="D198" s="73" t="str">
        <f>IF(Employment!V198=2,1,"")</f>
        <v/>
      </c>
      <c r="E198" s="73" t="str">
        <f>IF(Wages!V198=2,1,"")</f>
        <v/>
      </c>
      <c r="F198" s="73" t="str">
        <f t="shared" ref="F198:F261" si="27">IF(AND(D198=1,E198=1),1,"")</f>
        <v/>
      </c>
      <c r="G198" s="68" t="str">
        <f t="shared" ref="G198:G261" si="28">IF(F198=1,$B198,"")</f>
        <v/>
      </c>
      <c r="H198" s="68" t="str">
        <f t="shared" ref="H198:H261" si="29">IF(F198=1,$C198,"")</f>
        <v/>
      </c>
      <c r="I198" s="69" t="str">
        <f>IF(F198=1,Employment!$S198,"")</f>
        <v/>
      </c>
      <c r="K198" s="73" t="str">
        <f>IF('Employment - change'!V198=2,1,"")</f>
        <v/>
      </c>
      <c r="L198" s="73" t="str">
        <f>IF('Wages - change'!V198=2,1,"")</f>
        <v/>
      </c>
      <c r="M198" s="73" t="str">
        <f t="shared" ref="M198:M261" si="30">IF(AND(K198=1,L198=1),1,"")</f>
        <v/>
      </c>
      <c r="N198" s="68" t="str">
        <f t="shared" ref="N198:N261" si="31">IF(M198=1,$B198,"")</f>
        <v/>
      </c>
      <c r="O198" s="68" t="str">
        <f t="shared" ref="O198:O261" si="32">IF(M198=1,$C198,"")</f>
        <v/>
      </c>
      <c r="P198" s="69" t="str">
        <f>IF(M198=1,Employment!$S198,"")</f>
        <v/>
      </c>
      <c r="R198" s="73" t="str">
        <f t="shared" ref="R198:R261" si="33">IF(AND(F198=1,M198=1),1,"")</f>
        <v/>
      </c>
      <c r="S198" s="68" t="str">
        <f t="shared" ref="S198:S261" si="34">IF(R198=1,$B198,"")</f>
        <v/>
      </c>
      <c r="T198" s="68" t="str">
        <f t="shared" ref="T198:T261" si="35">IF(R198=1,$C198,"")</f>
        <v/>
      </c>
      <c r="U198" s="69" t="str">
        <f>IF(R198=1,Employment!$S198,"")</f>
        <v/>
      </c>
    </row>
    <row r="199" spans="1:21" x14ac:dyDescent="0.25">
      <c r="A199" s="39">
        <f>'Industry selection'!C199</f>
        <v>2</v>
      </c>
      <c r="B199" s="67">
        <v>47.2</v>
      </c>
      <c r="C199" s="67" t="s">
        <v>403</v>
      </c>
      <c r="D199" s="73">
        <f>IF(Employment!V199=2,1,"")</f>
        <v>1</v>
      </c>
      <c r="E199" s="73" t="str">
        <f>IF(Wages!V199=2,1,"")</f>
        <v/>
      </c>
      <c r="F199" s="73" t="str">
        <f t="shared" si="27"/>
        <v/>
      </c>
      <c r="G199" s="68" t="str">
        <f t="shared" si="28"/>
        <v/>
      </c>
      <c r="H199" s="68" t="str">
        <f t="shared" si="29"/>
        <v/>
      </c>
      <c r="I199" s="69" t="str">
        <f>IF(F199=1,Employment!$S199,"")</f>
        <v/>
      </c>
      <c r="K199" s="73" t="str">
        <f>IF('Employment - change'!V199=2,1,"")</f>
        <v/>
      </c>
      <c r="L199" s="73" t="str">
        <f>IF('Wages - change'!V199=2,1,"")</f>
        <v/>
      </c>
      <c r="M199" s="73" t="str">
        <f t="shared" si="30"/>
        <v/>
      </c>
      <c r="N199" s="68" t="str">
        <f t="shared" si="31"/>
        <v/>
      </c>
      <c r="O199" s="68" t="str">
        <f t="shared" si="32"/>
        <v/>
      </c>
      <c r="P199" s="69" t="str">
        <f>IF(M199=1,Employment!$S199,"")</f>
        <v/>
      </c>
      <c r="R199" s="73" t="str">
        <f t="shared" si="33"/>
        <v/>
      </c>
      <c r="S199" s="68" t="str">
        <f t="shared" si="34"/>
        <v/>
      </c>
      <c r="T199" s="68" t="str">
        <f t="shared" si="35"/>
        <v/>
      </c>
      <c r="U199" s="69" t="str">
        <f>IF(R199=1,Employment!$S199,"")</f>
        <v/>
      </c>
    </row>
    <row r="200" spans="1:21" x14ac:dyDescent="0.25">
      <c r="A200" s="39">
        <f>'Industry selection'!C200</f>
        <v>2</v>
      </c>
      <c r="B200" s="67">
        <v>47.3</v>
      </c>
      <c r="C200" s="67" t="s">
        <v>405</v>
      </c>
      <c r="D200" s="73" t="str">
        <f>IF(Employment!V200=2,1,"")</f>
        <v/>
      </c>
      <c r="E200" s="73" t="str">
        <f>IF(Wages!V200=2,1,"")</f>
        <v/>
      </c>
      <c r="F200" s="73" t="str">
        <f t="shared" si="27"/>
        <v/>
      </c>
      <c r="G200" s="68" t="str">
        <f t="shared" si="28"/>
        <v/>
      </c>
      <c r="H200" s="68" t="str">
        <f t="shared" si="29"/>
        <v/>
      </c>
      <c r="I200" s="69" t="str">
        <f>IF(F200=1,Employment!$S200,"")</f>
        <v/>
      </c>
      <c r="K200" s="73" t="str">
        <f>IF('Employment - change'!V200=2,1,"")</f>
        <v/>
      </c>
      <c r="L200" s="73" t="str">
        <f>IF('Wages - change'!V200=2,1,"")</f>
        <v/>
      </c>
      <c r="M200" s="73" t="str">
        <f t="shared" si="30"/>
        <v/>
      </c>
      <c r="N200" s="68" t="str">
        <f t="shared" si="31"/>
        <v/>
      </c>
      <c r="O200" s="68" t="str">
        <f t="shared" si="32"/>
        <v/>
      </c>
      <c r="P200" s="69" t="str">
        <f>IF(M200=1,Employment!$S200,"")</f>
        <v/>
      </c>
      <c r="R200" s="73" t="str">
        <f t="shared" si="33"/>
        <v/>
      </c>
      <c r="S200" s="68" t="str">
        <f t="shared" si="34"/>
        <v/>
      </c>
      <c r="T200" s="68" t="str">
        <f t="shared" si="35"/>
        <v/>
      </c>
      <c r="U200" s="69" t="str">
        <f>IF(R200=1,Employment!$S200,"")</f>
        <v/>
      </c>
    </row>
    <row r="201" spans="1:21" x14ac:dyDescent="0.25">
      <c r="A201" s="39">
        <f>'Industry selection'!C201</f>
        <v>2</v>
      </c>
      <c r="B201" s="67">
        <v>47.4</v>
      </c>
      <c r="C201" s="67" t="s">
        <v>407</v>
      </c>
      <c r="D201" s="73" t="str">
        <f>IF(Employment!V201=2,1,"")</f>
        <v/>
      </c>
      <c r="E201" s="73" t="str">
        <f>IF(Wages!V201=2,1,"")</f>
        <v/>
      </c>
      <c r="F201" s="73" t="str">
        <f t="shared" si="27"/>
        <v/>
      </c>
      <c r="G201" s="68" t="str">
        <f t="shared" si="28"/>
        <v/>
      </c>
      <c r="H201" s="68" t="str">
        <f t="shared" si="29"/>
        <v/>
      </c>
      <c r="I201" s="69" t="str">
        <f>IF(F201=1,Employment!$S201,"")</f>
        <v/>
      </c>
      <c r="K201" s="73" t="str">
        <f>IF('Employment - change'!V201=2,1,"")</f>
        <v/>
      </c>
      <c r="L201" s="73" t="str">
        <f>IF('Wages - change'!V201=2,1,"")</f>
        <v/>
      </c>
      <c r="M201" s="73" t="str">
        <f t="shared" si="30"/>
        <v/>
      </c>
      <c r="N201" s="68" t="str">
        <f t="shared" si="31"/>
        <v/>
      </c>
      <c r="O201" s="68" t="str">
        <f t="shared" si="32"/>
        <v/>
      </c>
      <c r="P201" s="69" t="str">
        <f>IF(M201=1,Employment!$S201,"")</f>
        <v/>
      </c>
      <c r="R201" s="73" t="str">
        <f t="shared" si="33"/>
        <v/>
      </c>
      <c r="S201" s="68" t="str">
        <f t="shared" si="34"/>
        <v/>
      </c>
      <c r="T201" s="68" t="str">
        <f t="shared" si="35"/>
        <v/>
      </c>
      <c r="U201" s="69" t="str">
        <f>IF(R201=1,Employment!$S201,"")</f>
        <v/>
      </c>
    </row>
    <row r="202" spans="1:21" x14ac:dyDescent="0.25">
      <c r="A202" s="39">
        <f>'Industry selection'!C202</f>
        <v>2</v>
      </c>
      <c r="B202" s="67">
        <v>47.5</v>
      </c>
      <c r="C202" s="67" t="s">
        <v>409</v>
      </c>
      <c r="D202" s="73">
        <f>IF(Employment!V202=2,1,"")</f>
        <v>1</v>
      </c>
      <c r="E202" s="73" t="str">
        <f>IF(Wages!V202=2,1,"")</f>
        <v/>
      </c>
      <c r="F202" s="73" t="str">
        <f t="shared" si="27"/>
        <v/>
      </c>
      <c r="G202" s="68" t="str">
        <f t="shared" si="28"/>
        <v/>
      </c>
      <c r="H202" s="68" t="str">
        <f t="shared" si="29"/>
        <v/>
      </c>
      <c r="I202" s="69" t="str">
        <f>IF(F202=1,Employment!$S202,"")</f>
        <v/>
      </c>
      <c r="K202" s="73">
        <f>IF('Employment - change'!V202=2,1,"")</f>
        <v>1</v>
      </c>
      <c r="L202" s="73" t="str">
        <f>IF('Wages - change'!V202=2,1,"")</f>
        <v/>
      </c>
      <c r="M202" s="73" t="str">
        <f t="shared" si="30"/>
        <v/>
      </c>
      <c r="N202" s="68" t="str">
        <f t="shared" si="31"/>
        <v/>
      </c>
      <c r="O202" s="68" t="str">
        <f t="shared" si="32"/>
        <v/>
      </c>
      <c r="P202" s="69" t="str">
        <f>IF(M202=1,Employment!$S202,"")</f>
        <v/>
      </c>
      <c r="R202" s="73" t="str">
        <f t="shared" si="33"/>
        <v/>
      </c>
      <c r="S202" s="68" t="str">
        <f t="shared" si="34"/>
        <v/>
      </c>
      <c r="T202" s="68" t="str">
        <f t="shared" si="35"/>
        <v/>
      </c>
      <c r="U202" s="69" t="str">
        <f>IF(R202=1,Employment!$S202,"")</f>
        <v/>
      </c>
    </row>
    <row r="203" spans="1:21" x14ac:dyDescent="0.25">
      <c r="A203" s="39">
        <f>'Industry selection'!C203</f>
        <v>2</v>
      </c>
      <c r="B203" s="67">
        <v>47.6</v>
      </c>
      <c r="C203" s="67" t="s">
        <v>411</v>
      </c>
      <c r="D203" s="73" t="str">
        <f>IF(Employment!V203=2,1,"")</f>
        <v/>
      </c>
      <c r="E203" s="73" t="str">
        <f>IF(Wages!V203=2,1,"")</f>
        <v/>
      </c>
      <c r="F203" s="73" t="str">
        <f t="shared" si="27"/>
        <v/>
      </c>
      <c r="G203" s="68" t="str">
        <f t="shared" si="28"/>
        <v/>
      </c>
      <c r="H203" s="68" t="str">
        <f t="shared" si="29"/>
        <v/>
      </c>
      <c r="I203" s="69" t="str">
        <f>IF(F203=1,Employment!$S203,"")</f>
        <v/>
      </c>
      <c r="K203" s="73" t="str">
        <f>IF('Employment - change'!V203=2,1,"")</f>
        <v/>
      </c>
      <c r="L203" s="73" t="str">
        <f>IF('Wages - change'!V203=2,1,"")</f>
        <v/>
      </c>
      <c r="M203" s="73" t="str">
        <f t="shared" si="30"/>
        <v/>
      </c>
      <c r="N203" s="68" t="str">
        <f t="shared" si="31"/>
        <v/>
      </c>
      <c r="O203" s="68" t="str">
        <f t="shared" si="32"/>
        <v/>
      </c>
      <c r="P203" s="69" t="str">
        <f>IF(M203=1,Employment!$S203,"")</f>
        <v/>
      </c>
      <c r="R203" s="73" t="str">
        <f t="shared" si="33"/>
        <v/>
      </c>
      <c r="S203" s="68" t="str">
        <f t="shared" si="34"/>
        <v/>
      </c>
      <c r="T203" s="68" t="str">
        <f t="shared" si="35"/>
        <v/>
      </c>
      <c r="U203" s="69" t="str">
        <f>IF(R203=1,Employment!$S203,"")</f>
        <v/>
      </c>
    </row>
    <row r="204" spans="1:21" x14ac:dyDescent="0.25">
      <c r="A204" s="39">
        <f>'Industry selection'!C204</f>
        <v>2</v>
      </c>
      <c r="B204" s="67">
        <v>47.7</v>
      </c>
      <c r="C204" s="67" t="s">
        <v>413</v>
      </c>
      <c r="D204" s="73" t="str">
        <f>IF(Employment!V204=2,1,"")</f>
        <v/>
      </c>
      <c r="E204" s="73" t="str">
        <f>IF(Wages!V204=2,1,"")</f>
        <v/>
      </c>
      <c r="F204" s="73" t="str">
        <f t="shared" si="27"/>
        <v/>
      </c>
      <c r="G204" s="68" t="str">
        <f t="shared" si="28"/>
        <v/>
      </c>
      <c r="H204" s="68" t="str">
        <f t="shared" si="29"/>
        <v/>
      </c>
      <c r="I204" s="69" t="str">
        <f>IF(F204=1,Employment!$S204,"")</f>
        <v/>
      </c>
      <c r="K204" s="73" t="str">
        <f>IF('Employment - change'!V204=2,1,"")</f>
        <v/>
      </c>
      <c r="L204" s="73" t="str">
        <f>IF('Wages - change'!V204=2,1,"")</f>
        <v/>
      </c>
      <c r="M204" s="73" t="str">
        <f t="shared" si="30"/>
        <v/>
      </c>
      <c r="N204" s="68" t="str">
        <f t="shared" si="31"/>
        <v/>
      </c>
      <c r="O204" s="68" t="str">
        <f t="shared" si="32"/>
        <v/>
      </c>
      <c r="P204" s="69" t="str">
        <f>IF(M204=1,Employment!$S204,"")</f>
        <v/>
      </c>
      <c r="R204" s="73" t="str">
        <f t="shared" si="33"/>
        <v/>
      </c>
      <c r="S204" s="68" t="str">
        <f t="shared" si="34"/>
        <v/>
      </c>
      <c r="T204" s="68" t="str">
        <f t="shared" si="35"/>
        <v/>
      </c>
      <c r="U204" s="69" t="str">
        <f>IF(R204=1,Employment!$S204,"")</f>
        <v/>
      </c>
    </row>
    <row r="205" spans="1:21" x14ac:dyDescent="0.25">
      <c r="A205" s="39">
        <f>'Industry selection'!C205</f>
        <v>2</v>
      </c>
      <c r="B205" s="67">
        <v>47.8</v>
      </c>
      <c r="C205" s="67" t="s">
        <v>415</v>
      </c>
      <c r="D205" s="73" t="str">
        <f>IF(Employment!V205=2,1,"")</f>
        <v/>
      </c>
      <c r="E205" s="73" t="str">
        <f>IF(Wages!V205=2,1,"")</f>
        <v/>
      </c>
      <c r="F205" s="73" t="str">
        <f t="shared" si="27"/>
        <v/>
      </c>
      <c r="G205" s="68" t="str">
        <f t="shared" si="28"/>
        <v/>
      </c>
      <c r="H205" s="68" t="str">
        <f t="shared" si="29"/>
        <v/>
      </c>
      <c r="I205" s="69" t="str">
        <f>IF(F205=1,Employment!$S205,"")</f>
        <v/>
      </c>
      <c r="K205" s="73" t="str">
        <f>IF('Employment - change'!V205=2,1,"")</f>
        <v/>
      </c>
      <c r="L205" s="73" t="str">
        <f>IF('Wages - change'!V205=2,1,"")</f>
        <v/>
      </c>
      <c r="M205" s="73" t="str">
        <f t="shared" si="30"/>
        <v/>
      </c>
      <c r="N205" s="68" t="str">
        <f t="shared" si="31"/>
        <v/>
      </c>
      <c r="O205" s="68" t="str">
        <f t="shared" si="32"/>
        <v/>
      </c>
      <c r="P205" s="69" t="str">
        <f>IF(M205=1,Employment!$S205,"")</f>
        <v/>
      </c>
      <c r="R205" s="73" t="str">
        <f t="shared" si="33"/>
        <v/>
      </c>
      <c r="S205" s="68" t="str">
        <f t="shared" si="34"/>
        <v/>
      </c>
      <c r="T205" s="68" t="str">
        <f t="shared" si="35"/>
        <v/>
      </c>
      <c r="U205" s="69" t="str">
        <f>IF(R205=1,Employment!$S205,"")</f>
        <v/>
      </c>
    </row>
    <row r="206" spans="1:21" x14ac:dyDescent="0.25">
      <c r="A206" s="39">
        <f>'Industry selection'!C206</f>
        <v>2</v>
      </c>
      <c r="B206" s="67">
        <v>47.9</v>
      </c>
      <c r="C206" s="67" t="s">
        <v>417</v>
      </c>
      <c r="D206" s="73" t="str">
        <f>IF(Employment!V206=2,1,"")</f>
        <v/>
      </c>
      <c r="E206" s="73" t="str">
        <f>IF(Wages!V206=2,1,"")</f>
        <v/>
      </c>
      <c r="F206" s="73" t="str">
        <f t="shared" si="27"/>
        <v/>
      </c>
      <c r="G206" s="68" t="str">
        <f t="shared" si="28"/>
        <v/>
      </c>
      <c r="H206" s="68" t="str">
        <f t="shared" si="29"/>
        <v/>
      </c>
      <c r="I206" s="69" t="str">
        <f>IF(F206=1,Employment!$S206,"")</f>
        <v/>
      </c>
      <c r="K206" s="73">
        <f>IF('Employment - change'!V206=2,1,"")</f>
        <v>1</v>
      </c>
      <c r="L206" s="73" t="str">
        <f>IF('Wages - change'!V206=2,1,"")</f>
        <v/>
      </c>
      <c r="M206" s="73" t="str">
        <f t="shared" si="30"/>
        <v/>
      </c>
      <c r="N206" s="68" t="str">
        <f t="shared" si="31"/>
        <v/>
      </c>
      <c r="O206" s="68" t="str">
        <f t="shared" si="32"/>
        <v/>
      </c>
      <c r="P206" s="69" t="str">
        <f>IF(M206=1,Employment!$S206,"")</f>
        <v/>
      </c>
      <c r="R206" s="73" t="str">
        <f t="shared" si="33"/>
        <v/>
      </c>
      <c r="S206" s="68" t="str">
        <f t="shared" si="34"/>
        <v/>
      </c>
      <c r="T206" s="68" t="str">
        <f t="shared" si="35"/>
        <v/>
      </c>
      <c r="U206" s="69" t="str">
        <f>IF(R206=1,Employment!$S206,"")</f>
        <v/>
      </c>
    </row>
    <row r="207" spans="1:21" x14ac:dyDescent="0.25">
      <c r="A207" s="39" t="str">
        <f>'Industry selection'!C207</f>
        <v/>
      </c>
      <c r="B207" s="67" t="s">
        <v>419</v>
      </c>
      <c r="C207" s="67" t="s">
        <v>420</v>
      </c>
      <c r="D207" s="73" t="str">
        <f>IF(Employment!V207=2,1,"")</f>
        <v/>
      </c>
      <c r="E207" s="73" t="str">
        <f>IF(Wages!V207=2,1,"")</f>
        <v/>
      </c>
      <c r="F207" s="73" t="str">
        <f t="shared" si="27"/>
        <v/>
      </c>
      <c r="G207" s="68" t="str">
        <f t="shared" si="28"/>
        <v/>
      </c>
      <c r="H207" s="68" t="str">
        <f t="shared" si="29"/>
        <v/>
      </c>
      <c r="I207" s="69" t="str">
        <f>IF(F207=1,Employment!$S207,"")</f>
        <v/>
      </c>
      <c r="K207" s="73" t="str">
        <f>IF('Employment - change'!V207=2,1,"")</f>
        <v/>
      </c>
      <c r="L207" s="73" t="str">
        <f>IF('Wages - change'!V207=2,1,"")</f>
        <v/>
      </c>
      <c r="M207" s="73" t="str">
        <f t="shared" si="30"/>
        <v/>
      </c>
      <c r="N207" s="68" t="str">
        <f t="shared" si="31"/>
        <v/>
      </c>
      <c r="O207" s="68" t="str">
        <f t="shared" si="32"/>
        <v/>
      </c>
      <c r="P207" s="69" t="str">
        <f>IF(M207=1,Employment!$S207,"")</f>
        <v/>
      </c>
      <c r="R207" s="73" t="str">
        <f t="shared" si="33"/>
        <v/>
      </c>
      <c r="S207" s="68" t="str">
        <f t="shared" si="34"/>
        <v/>
      </c>
      <c r="T207" s="68" t="str">
        <f t="shared" si="35"/>
        <v/>
      </c>
      <c r="U207" s="69" t="str">
        <f>IF(R207=1,Employment!$S207,"")</f>
        <v/>
      </c>
    </row>
    <row r="208" spans="1:21" x14ac:dyDescent="0.25">
      <c r="A208" s="39" t="str">
        <f>'Industry selection'!C208</f>
        <v/>
      </c>
      <c r="B208" s="67">
        <v>49</v>
      </c>
      <c r="C208" s="67" t="s">
        <v>422</v>
      </c>
      <c r="D208" s="73" t="str">
        <f>IF(Employment!V208=2,1,"")</f>
        <v/>
      </c>
      <c r="E208" s="73" t="str">
        <f>IF(Wages!V208=2,1,"")</f>
        <v/>
      </c>
      <c r="F208" s="73" t="str">
        <f t="shared" si="27"/>
        <v/>
      </c>
      <c r="G208" s="68" t="str">
        <f t="shared" si="28"/>
        <v/>
      </c>
      <c r="H208" s="68" t="str">
        <f t="shared" si="29"/>
        <v/>
      </c>
      <c r="I208" s="69" t="str">
        <f>IF(F208=1,Employment!$S208,"")</f>
        <v/>
      </c>
      <c r="K208" s="73" t="str">
        <f>IF('Employment - change'!V208=2,1,"")</f>
        <v/>
      </c>
      <c r="L208" s="73" t="str">
        <f>IF('Wages - change'!V208=2,1,"")</f>
        <v/>
      </c>
      <c r="M208" s="73" t="str">
        <f t="shared" si="30"/>
        <v/>
      </c>
      <c r="N208" s="68" t="str">
        <f t="shared" si="31"/>
        <v/>
      </c>
      <c r="O208" s="68" t="str">
        <f t="shared" si="32"/>
        <v/>
      </c>
      <c r="P208" s="69" t="str">
        <f>IF(M208=1,Employment!$S208,"")</f>
        <v/>
      </c>
      <c r="R208" s="73" t="str">
        <f t="shared" si="33"/>
        <v/>
      </c>
      <c r="S208" s="68" t="str">
        <f t="shared" si="34"/>
        <v/>
      </c>
      <c r="T208" s="68" t="str">
        <f t="shared" si="35"/>
        <v/>
      </c>
      <c r="U208" s="69" t="str">
        <f>IF(R208=1,Employment!$S208,"")</f>
        <v/>
      </c>
    </row>
    <row r="209" spans="1:21" x14ac:dyDescent="0.25">
      <c r="A209" s="39">
        <f>'Industry selection'!C209</f>
        <v>1</v>
      </c>
      <c r="B209" s="67">
        <v>49.1</v>
      </c>
      <c r="C209" s="67" t="s">
        <v>424</v>
      </c>
      <c r="D209" s="73" t="str">
        <f>IF(Employment!V209=2,1,"")</f>
        <v/>
      </c>
      <c r="E209" s="73" t="str">
        <f>IF(Wages!V209=2,1,"")</f>
        <v/>
      </c>
      <c r="F209" s="73" t="str">
        <f t="shared" si="27"/>
        <v/>
      </c>
      <c r="G209" s="68" t="str">
        <f t="shared" si="28"/>
        <v/>
      </c>
      <c r="H209" s="68" t="str">
        <f t="shared" si="29"/>
        <v/>
      </c>
      <c r="I209" s="69" t="str">
        <f>IF(F209=1,Employment!$S209,"")</f>
        <v/>
      </c>
      <c r="K209" s="73" t="str">
        <f>IF('Employment - change'!V209=2,1,"")</f>
        <v/>
      </c>
      <c r="L209" s="73" t="str">
        <f>IF('Wages - change'!V209=2,1,"")</f>
        <v/>
      </c>
      <c r="M209" s="73" t="str">
        <f t="shared" si="30"/>
        <v/>
      </c>
      <c r="N209" s="68" t="str">
        <f t="shared" si="31"/>
        <v/>
      </c>
      <c r="O209" s="68" t="str">
        <f t="shared" si="32"/>
        <v/>
      </c>
      <c r="P209" s="69" t="str">
        <f>IF(M209=1,Employment!$S209,"")</f>
        <v/>
      </c>
      <c r="R209" s="73" t="str">
        <f t="shared" si="33"/>
        <v/>
      </c>
      <c r="S209" s="68" t="str">
        <f t="shared" si="34"/>
        <v/>
      </c>
      <c r="T209" s="68" t="str">
        <f t="shared" si="35"/>
        <v/>
      </c>
      <c r="U209" s="69" t="str">
        <f>IF(R209=1,Employment!$S209,"")</f>
        <v/>
      </c>
    </row>
    <row r="210" spans="1:21" x14ac:dyDescent="0.25">
      <c r="A210" s="39">
        <f>'Industry selection'!C210</f>
        <v>1</v>
      </c>
      <c r="B210" s="67">
        <v>49.2</v>
      </c>
      <c r="C210" s="67" t="s">
        <v>426</v>
      </c>
      <c r="D210" s="73" t="str">
        <f>IF(Employment!V210=2,1,"")</f>
        <v/>
      </c>
      <c r="E210" s="73" t="str">
        <f>IF(Wages!V210=2,1,"")</f>
        <v/>
      </c>
      <c r="F210" s="73" t="str">
        <f t="shared" si="27"/>
        <v/>
      </c>
      <c r="G210" s="68" t="str">
        <f t="shared" si="28"/>
        <v/>
      </c>
      <c r="H210" s="68" t="str">
        <f t="shared" si="29"/>
        <v/>
      </c>
      <c r="I210" s="69" t="str">
        <f>IF(F210=1,Employment!$S210,"")</f>
        <v/>
      </c>
      <c r="K210" s="73" t="str">
        <f>IF('Employment - change'!V210=2,1,"")</f>
        <v/>
      </c>
      <c r="L210" s="73" t="str">
        <f>IF('Wages - change'!V210=2,1,"")</f>
        <v/>
      </c>
      <c r="M210" s="73" t="str">
        <f t="shared" si="30"/>
        <v/>
      </c>
      <c r="N210" s="68" t="str">
        <f t="shared" si="31"/>
        <v/>
      </c>
      <c r="O210" s="68" t="str">
        <f t="shared" si="32"/>
        <v/>
      </c>
      <c r="P210" s="69" t="str">
        <f>IF(M210=1,Employment!$S210,"")</f>
        <v/>
      </c>
      <c r="R210" s="73" t="str">
        <f t="shared" si="33"/>
        <v/>
      </c>
      <c r="S210" s="68" t="str">
        <f t="shared" si="34"/>
        <v/>
      </c>
      <c r="T210" s="68" t="str">
        <f t="shared" si="35"/>
        <v/>
      </c>
      <c r="U210" s="69" t="str">
        <f>IF(R210=1,Employment!$S210,"")</f>
        <v/>
      </c>
    </row>
    <row r="211" spans="1:21" x14ac:dyDescent="0.25">
      <c r="A211" s="39">
        <f>'Industry selection'!C211</f>
        <v>2</v>
      </c>
      <c r="B211" s="67">
        <v>49.3</v>
      </c>
      <c r="C211" s="67" t="s">
        <v>428</v>
      </c>
      <c r="D211" s="73" t="str">
        <f>IF(Employment!V211=2,1,"")</f>
        <v/>
      </c>
      <c r="E211" s="73" t="str">
        <f>IF(Wages!V211=2,1,"")</f>
        <v/>
      </c>
      <c r="F211" s="73" t="str">
        <f t="shared" si="27"/>
        <v/>
      </c>
      <c r="G211" s="68" t="str">
        <f t="shared" si="28"/>
        <v/>
      </c>
      <c r="H211" s="68" t="str">
        <f t="shared" si="29"/>
        <v/>
      </c>
      <c r="I211" s="69" t="str">
        <f>IF(F211=1,Employment!$S211,"")</f>
        <v/>
      </c>
      <c r="K211" s="73" t="str">
        <f>IF('Employment - change'!V211=2,1,"")</f>
        <v/>
      </c>
      <c r="L211" s="73">
        <f>IF('Wages - change'!V211=2,1,"")</f>
        <v>1</v>
      </c>
      <c r="M211" s="73" t="str">
        <f t="shared" si="30"/>
        <v/>
      </c>
      <c r="N211" s="68" t="str">
        <f t="shared" si="31"/>
        <v/>
      </c>
      <c r="O211" s="68" t="str">
        <f t="shared" si="32"/>
        <v/>
      </c>
      <c r="P211" s="69" t="str">
        <f>IF(M211=1,Employment!$S211,"")</f>
        <v/>
      </c>
      <c r="R211" s="73" t="str">
        <f t="shared" si="33"/>
        <v/>
      </c>
      <c r="S211" s="68" t="str">
        <f t="shared" si="34"/>
        <v/>
      </c>
      <c r="T211" s="68" t="str">
        <f t="shared" si="35"/>
        <v/>
      </c>
      <c r="U211" s="69" t="str">
        <f>IF(R211=1,Employment!$S211,"")</f>
        <v/>
      </c>
    </row>
    <row r="212" spans="1:21" x14ac:dyDescent="0.25">
      <c r="A212" s="39">
        <f>'Industry selection'!C212</f>
        <v>2</v>
      </c>
      <c r="B212" s="67">
        <v>49.4</v>
      </c>
      <c r="C212" s="67" t="s">
        <v>430</v>
      </c>
      <c r="D212" s="73">
        <f>IF(Employment!V212=2,1,"")</f>
        <v>1</v>
      </c>
      <c r="E212" s="73" t="str">
        <f>IF(Wages!V212=2,1,"")</f>
        <v/>
      </c>
      <c r="F212" s="73" t="str">
        <f t="shared" si="27"/>
        <v/>
      </c>
      <c r="G212" s="68" t="str">
        <f t="shared" si="28"/>
        <v/>
      </c>
      <c r="H212" s="68" t="str">
        <f t="shared" si="29"/>
        <v/>
      </c>
      <c r="I212" s="69" t="str">
        <f>IF(F212=1,Employment!$S212,"")</f>
        <v/>
      </c>
      <c r="K212" s="73" t="str">
        <f>IF('Employment - change'!V212=2,1,"")</f>
        <v/>
      </c>
      <c r="L212" s="73" t="str">
        <f>IF('Wages - change'!V212=2,1,"")</f>
        <v/>
      </c>
      <c r="M212" s="73" t="str">
        <f t="shared" si="30"/>
        <v/>
      </c>
      <c r="N212" s="68" t="str">
        <f t="shared" si="31"/>
        <v/>
      </c>
      <c r="O212" s="68" t="str">
        <f t="shared" si="32"/>
        <v/>
      </c>
      <c r="P212" s="69" t="str">
        <f>IF(M212=1,Employment!$S212,"")</f>
        <v/>
      </c>
      <c r="R212" s="73" t="str">
        <f t="shared" si="33"/>
        <v/>
      </c>
      <c r="S212" s="68" t="str">
        <f t="shared" si="34"/>
        <v/>
      </c>
      <c r="T212" s="68" t="str">
        <f t="shared" si="35"/>
        <v/>
      </c>
      <c r="U212" s="69" t="str">
        <f>IF(R212=1,Employment!$S212,"")</f>
        <v/>
      </c>
    </row>
    <row r="213" spans="1:21" x14ac:dyDescent="0.25">
      <c r="A213" s="39">
        <f>'Industry selection'!C213</f>
        <v>1</v>
      </c>
      <c r="B213" s="67">
        <v>49.5</v>
      </c>
      <c r="C213" s="67" t="s">
        <v>432</v>
      </c>
      <c r="D213" s="73" t="str">
        <f>IF(Employment!V213=2,1,"")</f>
        <v/>
      </c>
      <c r="E213" s="73" t="str">
        <f>IF(Wages!V213=2,1,"")</f>
        <v/>
      </c>
      <c r="F213" s="73" t="str">
        <f t="shared" si="27"/>
        <v/>
      </c>
      <c r="G213" s="68" t="str">
        <f t="shared" si="28"/>
        <v/>
      </c>
      <c r="H213" s="68" t="str">
        <f t="shared" si="29"/>
        <v/>
      </c>
      <c r="I213" s="69" t="str">
        <f>IF(F213=1,Employment!$S213,"")</f>
        <v/>
      </c>
      <c r="K213" s="73" t="str">
        <f>IF('Employment - change'!V213=2,1,"")</f>
        <v/>
      </c>
      <c r="L213" s="73" t="str">
        <f>IF('Wages - change'!V213=2,1,"")</f>
        <v/>
      </c>
      <c r="M213" s="73" t="str">
        <f t="shared" si="30"/>
        <v/>
      </c>
      <c r="N213" s="68" t="str">
        <f t="shared" si="31"/>
        <v/>
      </c>
      <c r="O213" s="68" t="str">
        <f t="shared" si="32"/>
        <v/>
      </c>
      <c r="P213" s="69" t="str">
        <f>IF(M213=1,Employment!$S213,"")</f>
        <v/>
      </c>
      <c r="R213" s="73" t="str">
        <f t="shared" si="33"/>
        <v/>
      </c>
      <c r="S213" s="68" t="str">
        <f t="shared" si="34"/>
        <v/>
      </c>
      <c r="T213" s="68" t="str">
        <f t="shared" si="35"/>
        <v/>
      </c>
      <c r="U213" s="69" t="str">
        <f>IF(R213=1,Employment!$S213,"")</f>
        <v/>
      </c>
    </row>
    <row r="214" spans="1:21" x14ac:dyDescent="0.25">
      <c r="A214" s="39">
        <f>'Industry selection'!C214</f>
        <v>1</v>
      </c>
      <c r="B214" s="67">
        <v>50</v>
      </c>
      <c r="C214" s="67" t="s">
        <v>434</v>
      </c>
      <c r="D214" s="73" t="str">
        <f>IF(Employment!V214=2,1,"")</f>
        <v/>
      </c>
      <c r="E214" s="73" t="str">
        <f>IF(Wages!V214=2,1,"")</f>
        <v/>
      </c>
      <c r="F214" s="73" t="str">
        <f t="shared" si="27"/>
        <v/>
      </c>
      <c r="G214" s="68" t="str">
        <f t="shared" si="28"/>
        <v/>
      </c>
      <c r="H214" s="68" t="str">
        <f t="shared" si="29"/>
        <v/>
      </c>
      <c r="I214" s="69" t="str">
        <f>IF(F214=1,Employment!$S214,"")</f>
        <v/>
      </c>
      <c r="K214" s="73" t="str">
        <f>IF('Employment - change'!V214=2,1,"")</f>
        <v/>
      </c>
      <c r="L214" s="73" t="str">
        <f>IF('Wages - change'!V214=2,1,"")</f>
        <v/>
      </c>
      <c r="M214" s="73" t="str">
        <f t="shared" si="30"/>
        <v/>
      </c>
      <c r="N214" s="68" t="str">
        <f t="shared" si="31"/>
        <v/>
      </c>
      <c r="O214" s="68" t="str">
        <f t="shared" si="32"/>
        <v/>
      </c>
      <c r="P214" s="69" t="str">
        <f>IF(M214=1,Employment!$S214,"")</f>
        <v/>
      </c>
      <c r="R214" s="73" t="str">
        <f t="shared" si="33"/>
        <v/>
      </c>
      <c r="S214" s="68" t="str">
        <f t="shared" si="34"/>
        <v/>
      </c>
      <c r="T214" s="68" t="str">
        <f t="shared" si="35"/>
        <v/>
      </c>
      <c r="U214" s="69" t="str">
        <f>IF(R214=1,Employment!$S214,"")</f>
        <v/>
      </c>
    </row>
    <row r="215" spans="1:21" x14ac:dyDescent="0.25">
      <c r="A215" s="39">
        <f>'Industry selection'!C215</f>
        <v>1</v>
      </c>
      <c r="B215" s="67">
        <v>50.1</v>
      </c>
      <c r="C215" s="67" t="s">
        <v>436</v>
      </c>
      <c r="D215" s="73" t="str">
        <f>IF(Employment!V215=2,1,"")</f>
        <v/>
      </c>
      <c r="E215" s="73" t="str">
        <f>IF(Wages!V215=2,1,"")</f>
        <v/>
      </c>
      <c r="F215" s="73" t="str">
        <f t="shared" si="27"/>
        <v/>
      </c>
      <c r="G215" s="68" t="str">
        <f t="shared" si="28"/>
        <v/>
      </c>
      <c r="H215" s="68" t="str">
        <f t="shared" si="29"/>
        <v/>
      </c>
      <c r="I215" s="69" t="str">
        <f>IF(F215=1,Employment!$S215,"")</f>
        <v/>
      </c>
      <c r="K215" s="73" t="str">
        <f>IF('Employment - change'!V215=2,1,"")</f>
        <v/>
      </c>
      <c r="L215" s="73" t="str">
        <f>IF('Wages - change'!V215=2,1,"")</f>
        <v/>
      </c>
      <c r="M215" s="73" t="str">
        <f t="shared" si="30"/>
        <v/>
      </c>
      <c r="N215" s="68" t="str">
        <f t="shared" si="31"/>
        <v/>
      </c>
      <c r="O215" s="68" t="str">
        <f t="shared" si="32"/>
        <v/>
      </c>
      <c r="P215" s="69" t="str">
        <f>IF(M215=1,Employment!$S215,"")</f>
        <v/>
      </c>
      <c r="R215" s="73" t="str">
        <f t="shared" si="33"/>
        <v/>
      </c>
      <c r="S215" s="68" t="str">
        <f t="shared" si="34"/>
        <v/>
      </c>
      <c r="T215" s="68" t="str">
        <f t="shared" si="35"/>
        <v/>
      </c>
      <c r="U215" s="69" t="str">
        <f>IF(R215=1,Employment!$S215,"")</f>
        <v/>
      </c>
    </row>
    <row r="216" spans="1:21" x14ac:dyDescent="0.25">
      <c r="A216" s="39">
        <f>'Industry selection'!C216</f>
        <v>1</v>
      </c>
      <c r="B216" s="67">
        <v>50.2</v>
      </c>
      <c r="C216" s="67" t="s">
        <v>438</v>
      </c>
      <c r="D216" s="73" t="str">
        <f>IF(Employment!V216=2,1,"")</f>
        <v/>
      </c>
      <c r="E216" s="73" t="str">
        <f>IF(Wages!V216=2,1,"")</f>
        <v/>
      </c>
      <c r="F216" s="73" t="str">
        <f t="shared" si="27"/>
        <v/>
      </c>
      <c r="G216" s="68" t="str">
        <f t="shared" si="28"/>
        <v/>
      </c>
      <c r="H216" s="68" t="str">
        <f t="shared" si="29"/>
        <v/>
      </c>
      <c r="I216" s="69" t="str">
        <f>IF(F216=1,Employment!$S216,"")</f>
        <v/>
      </c>
      <c r="K216" s="73" t="str">
        <f>IF('Employment - change'!V216=2,1,"")</f>
        <v/>
      </c>
      <c r="L216" s="73" t="str">
        <f>IF('Wages - change'!V216=2,1,"")</f>
        <v/>
      </c>
      <c r="M216" s="73" t="str">
        <f t="shared" si="30"/>
        <v/>
      </c>
      <c r="N216" s="68" t="str">
        <f t="shared" si="31"/>
        <v/>
      </c>
      <c r="O216" s="68" t="str">
        <f t="shared" si="32"/>
        <v/>
      </c>
      <c r="P216" s="69" t="str">
        <f>IF(M216=1,Employment!$S216,"")</f>
        <v/>
      </c>
      <c r="R216" s="73" t="str">
        <f t="shared" si="33"/>
        <v/>
      </c>
      <c r="S216" s="68" t="str">
        <f t="shared" si="34"/>
        <v/>
      </c>
      <c r="T216" s="68" t="str">
        <f t="shared" si="35"/>
        <v/>
      </c>
      <c r="U216" s="69" t="str">
        <f>IF(R216=1,Employment!$S216,"")</f>
        <v/>
      </c>
    </row>
    <row r="217" spans="1:21" x14ac:dyDescent="0.25">
      <c r="A217" s="39">
        <f>'Industry selection'!C217</f>
        <v>1</v>
      </c>
      <c r="B217" s="67">
        <v>50.3</v>
      </c>
      <c r="C217" s="67" t="s">
        <v>440</v>
      </c>
      <c r="D217" s="73" t="str">
        <f>IF(Employment!V217=2,1,"")</f>
        <v/>
      </c>
      <c r="E217" s="73" t="str">
        <f>IF(Wages!V217=2,1,"")</f>
        <v/>
      </c>
      <c r="F217" s="73" t="str">
        <f t="shared" si="27"/>
        <v/>
      </c>
      <c r="G217" s="68" t="str">
        <f t="shared" si="28"/>
        <v/>
      </c>
      <c r="H217" s="68" t="str">
        <f t="shared" si="29"/>
        <v/>
      </c>
      <c r="I217" s="69" t="str">
        <f>IF(F217=1,Employment!$S217,"")</f>
        <v/>
      </c>
      <c r="K217" s="73" t="str">
        <f>IF('Employment - change'!V217=2,1,"")</f>
        <v/>
      </c>
      <c r="L217" s="73" t="str">
        <f>IF('Wages - change'!V217=2,1,"")</f>
        <v/>
      </c>
      <c r="M217" s="73" t="str">
        <f t="shared" si="30"/>
        <v/>
      </c>
      <c r="N217" s="68" t="str">
        <f t="shared" si="31"/>
        <v/>
      </c>
      <c r="O217" s="68" t="str">
        <f t="shared" si="32"/>
        <v/>
      </c>
      <c r="P217" s="69" t="str">
        <f>IF(M217=1,Employment!$S217,"")</f>
        <v/>
      </c>
      <c r="R217" s="73" t="str">
        <f t="shared" si="33"/>
        <v/>
      </c>
      <c r="S217" s="68" t="str">
        <f t="shared" si="34"/>
        <v/>
      </c>
      <c r="T217" s="68" t="str">
        <f t="shared" si="35"/>
        <v/>
      </c>
      <c r="U217" s="69" t="str">
        <f>IF(R217=1,Employment!$S217,"")</f>
        <v/>
      </c>
    </row>
    <row r="218" spans="1:21" x14ac:dyDescent="0.25">
      <c r="A218" s="39">
        <f>'Industry selection'!C218</f>
        <v>1</v>
      </c>
      <c r="B218" s="67">
        <v>50.4</v>
      </c>
      <c r="C218" s="67" t="s">
        <v>442</v>
      </c>
      <c r="D218" s="73" t="str">
        <f>IF(Employment!V218=2,1,"")</f>
        <v/>
      </c>
      <c r="E218" s="73" t="str">
        <f>IF(Wages!V218=2,1,"")</f>
        <v/>
      </c>
      <c r="F218" s="73" t="str">
        <f t="shared" si="27"/>
        <v/>
      </c>
      <c r="G218" s="68" t="str">
        <f t="shared" si="28"/>
        <v/>
      </c>
      <c r="H218" s="68" t="str">
        <f t="shared" si="29"/>
        <v/>
      </c>
      <c r="I218" s="69" t="str">
        <f>IF(F218=1,Employment!$S218,"")</f>
        <v/>
      </c>
      <c r="K218" s="73" t="str">
        <f>IF('Employment - change'!V218=2,1,"")</f>
        <v/>
      </c>
      <c r="L218" s="73" t="str">
        <f>IF('Wages - change'!V218=2,1,"")</f>
        <v/>
      </c>
      <c r="M218" s="73" t="str">
        <f t="shared" si="30"/>
        <v/>
      </c>
      <c r="N218" s="68" t="str">
        <f t="shared" si="31"/>
        <v/>
      </c>
      <c r="O218" s="68" t="str">
        <f t="shared" si="32"/>
        <v/>
      </c>
      <c r="P218" s="69" t="str">
        <f>IF(M218=1,Employment!$S218,"")</f>
        <v/>
      </c>
      <c r="R218" s="73" t="str">
        <f t="shared" si="33"/>
        <v/>
      </c>
      <c r="S218" s="68" t="str">
        <f t="shared" si="34"/>
        <v/>
      </c>
      <c r="T218" s="68" t="str">
        <f t="shared" si="35"/>
        <v/>
      </c>
      <c r="U218" s="69" t="str">
        <f>IF(R218=1,Employment!$S218,"")</f>
        <v/>
      </c>
    </row>
    <row r="219" spans="1:21" x14ac:dyDescent="0.25">
      <c r="A219" s="39">
        <f>'Industry selection'!C219</f>
        <v>1</v>
      </c>
      <c r="B219" s="67">
        <v>51</v>
      </c>
      <c r="C219" s="67" t="s">
        <v>444</v>
      </c>
      <c r="D219" s="73" t="str">
        <f>IF(Employment!V219=2,1,"")</f>
        <v/>
      </c>
      <c r="E219" s="73" t="str">
        <f>IF(Wages!V219=2,1,"")</f>
        <v/>
      </c>
      <c r="F219" s="73" t="str">
        <f t="shared" si="27"/>
        <v/>
      </c>
      <c r="G219" s="68" t="str">
        <f t="shared" si="28"/>
        <v/>
      </c>
      <c r="H219" s="68" t="str">
        <f t="shared" si="29"/>
        <v/>
      </c>
      <c r="I219" s="69" t="str">
        <f>IF(F219=1,Employment!$S219,"")</f>
        <v/>
      </c>
      <c r="K219" s="73" t="str">
        <f>IF('Employment - change'!V219=2,1,"")</f>
        <v/>
      </c>
      <c r="L219" s="73" t="str">
        <f>IF('Wages - change'!V219=2,1,"")</f>
        <v/>
      </c>
      <c r="M219" s="73" t="str">
        <f t="shared" si="30"/>
        <v/>
      </c>
      <c r="N219" s="68" t="str">
        <f t="shared" si="31"/>
        <v/>
      </c>
      <c r="O219" s="68" t="str">
        <f t="shared" si="32"/>
        <v/>
      </c>
      <c r="P219" s="69" t="str">
        <f>IF(M219=1,Employment!$S219,"")</f>
        <v/>
      </c>
      <c r="R219" s="73" t="str">
        <f t="shared" si="33"/>
        <v/>
      </c>
      <c r="S219" s="68" t="str">
        <f t="shared" si="34"/>
        <v/>
      </c>
      <c r="T219" s="68" t="str">
        <f t="shared" si="35"/>
        <v/>
      </c>
      <c r="U219" s="69" t="str">
        <f>IF(R219=1,Employment!$S219,"")</f>
        <v/>
      </c>
    </row>
    <row r="220" spans="1:21" x14ac:dyDescent="0.25">
      <c r="A220" s="39">
        <f>'Industry selection'!C220</f>
        <v>1</v>
      </c>
      <c r="B220" s="67">
        <v>51.1</v>
      </c>
      <c r="C220" s="67" t="s">
        <v>446</v>
      </c>
      <c r="D220" s="73" t="str">
        <f>IF(Employment!V220=2,1,"")</f>
        <v/>
      </c>
      <c r="E220" s="73" t="str">
        <f>IF(Wages!V220=2,1,"")</f>
        <v/>
      </c>
      <c r="F220" s="73" t="str">
        <f t="shared" si="27"/>
        <v/>
      </c>
      <c r="G220" s="68" t="str">
        <f t="shared" si="28"/>
        <v/>
      </c>
      <c r="H220" s="68" t="str">
        <f t="shared" si="29"/>
        <v/>
      </c>
      <c r="I220" s="69" t="str">
        <f>IF(F220=1,Employment!$S220,"")</f>
        <v/>
      </c>
      <c r="K220" s="73" t="str">
        <f>IF('Employment - change'!V220=2,1,"")</f>
        <v/>
      </c>
      <c r="L220" s="73" t="str">
        <f>IF('Wages - change'!V220=2,1,"")</f>
        <v/>
      </c>
      <c r="M220" s="73" t="str">
        <f t="shared" si="30"/>
        <v/>
      </c>
      <c r="N220" s="68" t="str">
        <f t="shared" si="31"/>
        <v/>
      </c>
      <c r="O220" s="68" t="str">
        <f t="shared" si="32"/>
        <v/>
      </c>
      <c r="P220" s="69" t="str">
        <f>IF(M220=1,Employment!$S220,"")</f>
        <v/>
      </c>
      <c r="R220" s="73" t="str">
        <f t="shared" si="33"/>
        <v/>
      </c>
      <c r="S220" s="68" t="str">
        <f t="shared" si="34"/>
        <v/>
      </c>
      <c r="T220" s="68" t="str">
        <f t="shared" si="35"/>
        <v/>
      </c>
      <c r="U220" s="69" t="str">
        <f>IF(R220=1,Employment!$S220,"")</f>
        <v/>
      </c>
    </row>
    <row r="221" spans="1:21" x14ac:dyDescent="0.25">
      <c r="A221" s="39">
        <f>'Industry selection'!C221</f>
        <v>1</v>
      </c>
      <c r="B221" s="67">
        <v>51.2</v>
      </c>
      <c r="C221" s="67" t="s">
        <v>448</v>
      </c>
      <c r="D221" s="73" t="str">
        <f>IF(Employment!V221=2,1,"")</f>
        <v/>
      </c>
      <c r="E221" s="73" t="str">
        <f>IF(Wages!V221=2,1,"")</f>
        <v/>
      </c>
      <c r="F221" s="73" t="str">
        <f t="shared" si="27"/>
        <v/>
      </c>
      <c r="G221" s="68" t="str">
        <f t="shared" si="28"/>
        <v/>
      </c>
      <c r="H221" s="68" t="str">
        <f t="shared" si="29"/>
        <v/>
      </c>
      <c r="I221" s="69" t="str">
        <f>IF(F221=1,Employment!$S221,"")</f>
        <v/>
      </c>
      <c r="K221" s="73" t="str">
        <f>IF('Employment - change'!V221=2,1,"")</f>
        <v/>
      </c>
      <c r="L221" s="73" t="str">
        <f>IF('Wages - change'!V221=2,1,"")</f>
        <v/>
      </c>
      <c r="M221" s="73" t="str">
        <f t="shared" si="30"/>
        <v/>
      </c>
      <c r="N221" s="68" t="str">
        <f t="shared" si="31"/>
        <v/>
      </c>
      <c r="O221" s="68" t="str">
        <f t="shared" si="32"/>
        <v/>
      </c>
      <c r="P221" s="69" t="str">
        <f>IF(M221=1,Employment!$S221,"")</f>
        <v/>
      </c>
      <c r="R221" s="73" t="str">
        <f t="shared" si="33"/>
        <v/>
      </c>
      <c r="S221" s="68" t="str">
        <f t="shared" si="34"/>
        <v/>
      </c>
      <c r="T221" s="68" t="str">
        <f t="shared" si="35"/>
        <v/>
      </c>
      <c r="U221" s="69" t="str">
        <f>IF(R221=1,Employment!$S221,"")</f>
        <v/>
      </c>
    </row>
    <row r="222" spans="1:21" x14ac:dyDescent="0.25">
      <c r="A222" s="39" t="str">
        <f>'Industry selection'!C222</f>
        <v/>
      </c>
      <c r="B222" s="67">
        <v>52</v>
      </c>
      <c r="C222" s="67" t="s">
        <v>450</v>
      </c>
      <c r="D222" s="73" t="str">
        <f>IF(Employment!V222=2,1,"")</f>
        <v/>
      </c>
      <c r="E222" s="73" t="str">
        <f>IF(Wages!V222=2,1,"")</f>
        <v/>
      </c>
      <c r="F222" s="73" t="str">
        <f t="shared" si="27"/>
        <v/>
      </c>
      <c r="G222" s="68" t="str">
        <f t="shared" si="28"/>
        <v/>
      </c>
      <c r="H222" s="68" t="str">
        <f t="shared" si="29"/>
        <v/>
      </c>
      <c r="I222" s="69" t="str">
        <f>IF(F222=1,Employment!$S222,"")</f>
        <v/>
      </c>
      <c r="K222" s="73" t="str">
        <f>IF('Employment - change'!V222=2,1,"")</f>
        <v/>
      </c>
      <c r="L222" s="73" t="str">
        <f>IF('Wages - change'!V222=2,1,"")</f>
        <v/>
      </c>
      <c r="M222" s="73" t="str">
        <f t="shared" si="30"/>
        <v/>
      </c>
      <c r="N222" s="68" t="str">
        <f t="shared" si="31"/>
        <v/>
      </c>
      <c r="O222" s="68" t="str">
        <f t="shared" si="32"/>
        <v/>
      </c>
      <c r="P222" s="69" t="str">
        <f>IF(M222=1,Employment!$S222,"")</f>
        <v/>
      </c>
      <c r="R222" s="73" t="str">
        <f t="shared" si="33"/>
        <v/>
      </c>
      <c r="S222" s="68" t="str">
        <f t="shared" si="34"/>
        <v/>
      </c>
      <c r="T222" s="68" t="str">
        <f t="shared" si="35"/>
        <v/>
      </c>
      <c r="U222" s="69" t="str">
        <f>IF(R222=1,Employment!$S222,"")</f>
        <v/>
      </c>
    </row>
    <row r="223" spans="1:21" x14ac:dyDescent="0.25">
      <c r="A223" s="39">
        <f>'Industry selection'!C223</f>
        <v>2</v>
      </c>
      <c r="B223" s="67">
        <v>52.1</v>
      </c>
      <c r="C223" s="67" t="s">
        <v>452</v>
      </c>
      <c r="D223" s="73" t="str">
        <f>IF(Employment!V223=2,1,"")</f>
        <v/>
      </c>
      <c r="E223" s="73" t="str">
        <f>IF(Wages!V223=2,1,"")</f>
        <v/>
      </c>
      <c r="F223" s="73" t="str">
        <f t="shared" si="27"/>
        <v/>
      </c>
      <c r="G223" s="68" t="str">
        <f t="shared" si="28"/>
        <v/>
      </c>
      <c r="H223" s="68" t="str">
        <f t="shared" si="29"/>
        <v/>
      </c>
      <c r="I223" s="69" t="str">
        <f>IF(F223=1,Employment!$S223,"")</f>
        <v/>
      </c>
      <c r="K223" s="73">
        <f>IF('Employment - change'!V223=2,1,"")</f>
        <v>1</v>
      </c>
      <c r="L223" s="73">
        <f>IF('Wages - change'!V223=2,1,"")</f>
        <v>1</v>
      </c>
      <c r="M223" s="73">
        <f t="shared" si="30"/>
        <v>1</v>
      </c>
      <c r="N223" s="68">
        <f t="shared" si="31"/>
        <v>52.1</v>
      </c>
      <c r="O223" s="68" t="str">
        <f t="shared" si="32"/>
        <v>Warehousing and storage</v>
      </c>
      <c r="P223" s="69">
        <f>IF(M223=1,Employment!$S223,"")</f>
        <v>6.1715997775241534E-3</v>
      </c>
      <c r="R223" s="73" t="str">
        <f t="shared" si="33"/>
        <v/>
      </c>
      <c r="S223" s="68" t="str">
        <f t="shared" si="34"/>
        <v/>
      </c>
      <c r="T223" s="68" t="str">
        <f t="shared" si="35"/>
        <v/>
      </c>
      <c r="U223" s="69" t="str">
        <f>IF(R223=1,Employment!$S223,"")</f>
        <v/>
      </c>
    </row>
    <row r="224" spans="1:21" x14ac:dyDescent="0.25">
      <c r="A224" s="39">
        <f>'Industry selection'!C224</f>
        <v>2</v>
      </c>
      <c r="B224" s="67">
        <v>52.2</v>
      </c>
      <c r="C224" s="67" t="s">
        <v>454</v>
      </c>
      <c r="D224" s="73" t="str">
        <f>IF(Employment!V224=2,1,"")</f>
        <v/>
      </c>
      <c r="E224" s="73" t="str">
        <f>IF(Wages!V224=2,1,"")</f>
        <v/>
      </c>
      <c r="F224" s="73" t="str">
        <f t="shared" si="27"/>
        <v/>
      </c>
      <c r="G224" s="68" t="str">
        <f t="shared" si="28"/>
        <v/>
      </c>
      <c r="H224" s="68" t="str">
        <f t="shared" si="29"/>
        <v/>
      </c>
      <c r="I224" s="69" t="str">
        <f>IF(F224=1,Employment!$S224,"")</f>
        <v/>
      </c>
      <c r="K224" s="73" t="str">
        <f>IF('Employment - change'!V224=2,1,"")</f>
        <v/>
      </c>
      <c r="L224" s="73" t="str">
        <f>IF('Wages - change'!V224=2,1,"")</f>
        <v/>
      </c>
      <c r="M224" s="73" t="str">
        <f t="shared" si="30"/>
        <v/>
      </c>
      <c r="N224" s="68" t="str">
        <f t="shared" si="31"/>
        <v/>
      </c>
      <c r="O224" s="68" t="str">
        <f t="shared" si="32"/>
        <v/>
      </c>
      <c r="P224" s="69" t="str">
        <f>IF(M224=1,Employment!$S224,"")</f>
        <v/>
      </c>
      <c r="R224" s="73" t="str">
        <f t="shared" si="33"/>
        <v/>
      </c>
      <c r="S224" s="68" t="str">
        <f t="shared" si="34"/>
        <v/>
      </c>
      <c r="T224" s="68" t="str">
        <f t="shared" si="35"/>
        <v/>
      </c>
      <c r="U224" s="69" t="str">
        <f>IF(R224=1,Employment!$S224,"")</f>
        <v/>
      </c>
    </row>
    <row r="225" spans="1:21" x14ac:dyDescent="0.25">
      <c r="A225" s="39">
        <f>'Industry selection'!C225</f>
        <v>1</v>
      </c>
      <c r="B225" s="67">
        <v>53</v>
      </c>
      <c r="C225" s="67" t="s">
        <v>456</v>
      </c>
      <c r="D225" s="73" t="str">
        <f>IF(Employment!V225=2,1,"")</f>
        <v/>
      </c>
      <c r="E225" s="73" t="str">
        <f>IF(Wages!V225=2,1,"")</f>
        <v/>
      </c>
      <c r="F225" s="73" t="str">
        <f t="shared" si="27"/>
        <v/>
      </c>
      <c r="G225" s="68" t="str">
        <f t="shared" si="28"/>
        <v/>
      </c>
      <c r="H225" s="68" t="str">
        <f t="shared" si="29"/>
        <v/>
      </c>
      <c r="I225" s="69" t="str">
        <f>IF(F225=1,Employment!$S225,"")</f>
        <v/>
      </c>
      <c r="K225" s="73" t="str">
        <f>IF('Employment - change'!V225=2,1,"")</f>
        <v/>
      </c>
      <c r="L225" s="73" t="str">
        <f>IF('Wages - change'!V225=2,1,"")</f>
        <v/>
      </c>
      <c r="M225" s="73" t="str">
        <f t="shared" si="30"/>
        <v/>
      </c>
      <c r="N225" s="68" t="str">
        <f t="shared" si="31"/>
        <v/>
      </c>
      <c r="O225" s="68" t="str">
        <f t="shared" si="32"/>
        <v/>
      </c>
      <c r="P225" s="69" t="str">
        <f>IF(M225=1,Employment!$S225,"")</f>
        <v/>
      </c>
      <c r="R225" s="73" t="str">
        <f t="shared" si="33"/>
        <v/>
      </c>
      <c r="S225" s="68" t="str">
        <f t="shared" si="34"/>
        <v/>
      </c>
      <c r="T225" s="68" t="str">
        <f t="shared" si="35"/>
        <v/>
      </c>
      <c r="U225" s="69" t="str">
        <f>IF(R225=1,Employment!$S225,"")</f>
        <v/>
      </c>
    </row>
    <row r="226" spans="1:21" x14ac:dyDescent="0.25">
      <c r="A226" s="39">
        <f>'Industry selection'!C226</f>
        <v>1</v>
      </c>
      <c r="B226" s="67">
        <v>53.1</v>
      </c>
      <c r="C226" s="67" t="s">
        <v>458</v>
      </c>
      <c r="D226" s="73" t="str">
        <f>IF(Employment!V226=2,1,"")</f>
        <v/>
      </c>
      <c r="E226" s="73" t="str">
        <f>IF(Wages!V226=2,1,"")</f>
        <v/>
      </c>
      <c r="F226" s="73" t="str">
        <f t="shared" si="27"/>
        <v/>
      </c>
      <c r="G226" s="68" t="str">
        <f t="shared" si="28"/>
        <v/>
      </c>
      <c r="H226" s="68" t="str">
        <f t="shared" si="29"/>
        <v/>
      </c>
      <c r="I226" s="69" t="str">
        <f>IF(F226=1,Employment!$S226,"")</f>
        <v/>
      </c>
      <c r="K226" s="73" t="str">
        <f>IF('Employment - change'!V226=2,1,"")</f>
        <v/>
      </c>
      <c r="L226" s="73" t="str">
        <f>IF('Wages - change'!V226=2,1,"")</f>
        <v/>
      </c>
      <c r="M226" s="73" t="str">
        <f t="shared" si="30"/>
        <v/>
      </c>
      <c r="N226" s="68" t="str">
        <f t="shared" si="31"/>
        <v/>
      </c>
      <c r="O226" s="68" t="str">
        <f t="shared" si="32"/>
        <v/>
      </c>
      <c r="P226" s="69" t="str">
        <f>IF(M226=1,Employment!$S226,"")</f>
        <v/>
      </c>
      <c r="R226" s="73" t="str">
        <f t="shared" si="33"/>
        <v/>
      </c>
      <c r="S226" s="68" t="str">
        <f t="shared" si="34"/>
        <v/>
      </c>
      <c r="T226" s="68" t="str">
        <f t="shared" si="35"/>
        <v/>
      </c>
      <c r="U226" s="69" t="str">
        <f>IF(R226=1,Employment!$S226,"")</f>
        <v/>
      </c>
    </row>
    <row r="227" spans="1:21" x14ac:dyDescent="0.25">
      <c r="A227" s="39">
        <f>'Industry selection'!C227</f>
        <v>1</v>
      </c>
      <c r="B227" s="67">
        <v>53.2</v>
      </c>
      <c r="C227" s="67" t="s">
        <v>460</v>
      </c>
      <c r="D227" s="73" t="str">
        <f>IF(Employment!V227=2,1,"")</f>
        <v/>
      </c>
      <c r="E227" s="73" t="str">
        <f>IF(Wages!V227=2,1,"")</f>
        <v/>
      </c>
      <c r="F227" s="73" t="str">
        <f t="shared" si="27"/>
        <v/>
      </c>
      <c r="G227" s="68" t="str">
        <f t="shared" si="28"/>
        <v/>
      </c>
      <c r="H227" s="68" t="str">
        <f t="shared" si="29"/>
        <v/>
      </c>
      <c r="I227" s="69" t="str">
        <f>IF(F227=1,Employment!$S227,"")</f>
        <v/>
      </c>
      <c r="K227" s="73" t="str">
        <f>IF('Employment - change'!V227=2,1,"")</f>
        <v/>
      </c>
      <c r="L227" s="73" t="str">
        <f>IF('Wages - change'!V227=2,1,"")</f>
        <v/>
      </c>
      <c r="M227" s="73" t="str">
        <f t="shared" si="30"/>
        <v/>
      </c>
      <c r="N227" s="68" t="str">
        <f t="shared" si="31"/>
        <v/>
      </c>
      <c r="O227" s="68" t="str">
        <f t="shared" si="32"/>
        <v/>
      </c>
      <c r="P227" s="69" t="str">
        <f>IF(M227=1,Employment!$S227,"")</f>
        <v/>
      </c>
      <c r="R227" s="73" t="str">
        <f t="shared" si="33"/>
        <v/>
      </c>
      <c r="S227" s="68" t="str">
        <f t="shared" si="34"/>
        <v/>
      </c>
      <c r="T227" s="68" t="str">
        <f t="shared" si="35"/>
        <v/>
      </c>
      <c r="U227" s="69" t="str">
        <f>IF(R227=1,Employment!$S227,"")</f>
        <v/>
      </c>
    </row>
    <row r="228" spans="1:21" x14ac:dyDescent="0.25">
      <c r="A228" s="39" t="str">
        <f>'Industry selection'!C228</f>
        <v/>
      </c>
      <c r="B228" s="67" t="s">
        <v>462</v>
      </c>
      <c r="C228" s="67" t="s">
        <v>463</v>
      </c>
      <c r="D228" s="73" t="str">
        <f>IF(Employment!V228=2,1,"")</f>
        <v/>
      </c>
      <c r="E228" s="73" t="str">
        <f>IF(Wages!V228=2,1,"")</f>
        <v/>
      </c>
      <c r="F228" s="73" t="str">
        <f t="shared" si="27"/>
        <v/>
      </c>
      <c r="G228" s="68" t="str">
        <f t="shared" si="28"/>
        <v/>
      </c>
      <c r="H228" s="68" t="str">
        <f t="shared" si="29"/>
        <v/>
      </c>
      <c r="I228" s="69" t="str">
        <f>IF(F228=1,Employment!$S228,"")</f>
        <v/>
      </c>
      <c r="K228" s="73" t="str">
        <f>IF('Employment - change'!V228=2,1,"")</f>
        <v/>
      </c>
      <c r="L228" s="73" t="str">
        <f>IF('Wages - change'!V228=2,1,"")</f>
        <v/>
      </c>
      <c r="M228" s="73" t="str">
        <f t="shared" si="30"/>
        <v/>
      </c>
      <c r="N228" s="68" t="str">
        <f t="shared" si="31"/>
        <v/>
      </c>
      <c r="O228" s="68" t="str">
        <f t="shared" si="32"/>
        <v/>
      </c>
      <c r="P228" s="69" t="str">
        <f>IF(M228=1,Employment!$S228,"")</f>
        <v/>
      </c>
      <c r="R228" s="73" t="str">
        <f t="shared" si="33"/>
        <v/>
      </c>
      <c r="S228" s="68" t="str">
        <f t="shared" si="34"/>
        <v/>
      </c>
      <c r="T228" s="68" t="str">
        <f t="shared" si="35"/>
        <v/>
      </c>
      <c r="U228" s="69" t="str">
        <f>IF(R228=1,Employment!$S228,"")</f>
        <v/>
      </c>
    </row>
    <row r="229" spans="1:21" x14ac:dyDescent="0.25">
      <c r="A229" s="39" t="str">
        <f>'Industry selection'!C229</f>
        <v/>
      </c>
      <c r="B229" s="67">
        <v>55</v>
      </c>
      <c r="C229" s="67" t="s">
        <v>465</v>
      </c>
      <c r="D229" s="73" t="str">
        <f>IF(Employment!V229=2,1,"")</f>
        <v/>
      </c>
      <c r="E229" s="73" t="str">
        <f>IF(Wages!V229=2,1,"")</f>
        <v/>
      </c>
      <c r="F229" s="73" t="str">
        <f t="shared" si="27"/>
        <v/>
      </c>
      <c r="G229" s="68" t="str">
        <f t="shared" si="28"/>
        <v/>
      </c>
      <c r="H229" s="68" t="str">
        <f t="shared" si="29"/>
        <v/>
      </c>
      <c r="I229" s="69" t="str">
        <f>IF(F229=1,Employment!$S229,"")</f>
        <v/>
      </c>
      <c r="K229" s="73" t="str">
        <f>IF('Employment - change'!V229=2,1,"")</f>
        <v/>
      </c>
      <c r="L229" s="73" t="str">
        <f>IF('Wages - change'!V229=2,1,"")</f>
        <v/>
      </c>
      <c r="M229" s="73" t="str">
        <f t="shared" si="30"/>
        <v/>
      </c>
      <c r="N229" s="68" t="str">
        <f t="shared" si="31"/>
        <v/>
      </c>
      <c r="O229" s="68" t="str">
        <f t="shared" si="32"/>
        <v/>
      </c>
      <c r="P229" s="69" t="str">
        <f>IF(M229=1,Employment!$S229,"")</f>
        <v/>
      </c>
      <c r="R229" s="73" t="str">
        <f t="shared" si="33"/>
        <v/>
      </c>
      <c r="S229" s="68" t="str">
        <f t="shared" si="34"/>
        <v/>
      </c>
      <c r="T229" s="68" t="str">
        <f t="shared" si="35"/>
        <v/>
      </c>
      <c r="U229" s="69" t="str">
        <f>IF(R229=1,Employment!$S229,"")</f>
        <v/>
      </c>
    </row>
    <row r="230" spans="1:21" x14ac:dyDescent="0.25">
      <c r="A230" s="39">
        <f>'Industry selection'!C230</f>
        <v>2</v>
      </c>
      <c r="B230" s="67">
        <v>55.1</v>
      </c>
      <c r="C230" s="67" t="s">
        <v>467</v>
      </c>
      <c r="D230" s="73" t="str">
        <f>IF(Employment!V230=2,1,"")</f>
        <v/>
      </c>
      <c r="E230" s="73" t="str">
        <f>IF(Wages!V230=2,1,"")</f>
        <v/>
      </c>
      <c r="F230" s="73" t="str">
        <f t="shared" si="27"/>
        <v/>
      </c>
      <c r="G230" s="68" t="str">
        <f t="shared" si="28"/>
        <v/>
      </c>
      <c r="H230" s="68" t="str">
        <f t="shared" si="29"/>
        <v/>
      </c>
      <c r="I230" s="69" t="str">
        <f>IF(F230=1,Employment!$S230,"")</f>
        <v/>
      </c>
      <c r="K230" s="73" t="str">
        <f>IF('Employment - change'!V230=2,1,"")</f>
        <v/>
      </c>
      <c r="L230" s="73" t="str">
        <f>IF('Wages - change'!V230=2,1,"")</f>
        <v/>
      </c>
      <c r="M230" s="73" t="str">
        <f t="shared" si="30"/>
        <v/>
      </c>
      <c r="N230" s="68" t="str">
        <f t="shared" si="31"/>
        <v/>
      </c>
      <c r="O230" s="68" t="str">
        <f t="shared" si="32"/>
        <v/>
      </c>
      <c r="P230" s="69" t="str">
        <f>IF(M230=1,Employment!$S230,"")</f>
        <v/>
      </c>
      <c r="R230" s="73" t="str">
        <f t="shared" si="33"/>
        <v/>
      </c>
      <c r="S230" s="68" t="str">
        <f t="shared" si="34"/>
        <v/>
      </c>
      <c r="T230" s="68" t="str">
        <f t="shared" si="35"/>
        <v/>
      </c>
      <c r="U230" s="69" t="str">
        <f>IF(R230=1,Employment!$S230,"")</f>
        <v/>
      </c>
    </row>
    <row r="231" spans="1:21" x14ac:dyDescent="0.25">
      <c r="A231" s="39">
        <f>'Industry selection'!C231</f>
        <v>1</v>
      </c>
      <c r="B231" s="67">
        <v>55.2</v>
      </c>
      <c r="C231" s="67" t="s">
        <v>469</v>
      </c>
      <c r="D231" s="73" t="str">
        <f>IF(Employment!V231=2,1,"")</f>
        <v/>
      </c>
      <c r="E231" s="73" t="str">
        <f>IF(Wages!V231=2,1,"")</f>
        <v/>
      </c>
      <c r="F231" s="73" t="str">
        <f t="shared" si="27"/>
        <v/>
      </c>
      <c r="G231" s="68" t="str">
        <f t="shared" si="28"/>
        <v/>
      </c>
      <c r="H231" s="68" t="str">
        <f t="shared" si="29"/>
        <v/>
      </c>
      <c r="I231" s="69" t="str">
        <f>IF(F231=1,Employment!$S231,"")</f>
        <v/>
      </c>
      <c r="K231" s="73" t="str">
        <f>IF('Employment - change'!V231=2,1,"")</f>
        <v/>
      </c>
      <c r="L231" s="73" t="str">
        <f>IF('Wages - change'!V231=2,1,"")</f>
        <v/>
      </c>
      <c r="M231" s="73" t="str">
        <f t="shared" si="30"/>
        <v/>
      </c>
      <c r="N231" s="68" t="str">
        <f t="shared" si="31"/>
        <v/>
      </c>
      <c r="O231" s="68" t="str">
        <f t="shared" si="32"/>
        <v/>
      </c>
      <c r="P231" s="69" t="str">
        <f>IF(M231=1,Employment!$S231,"")</f>
        <v/>
      </c>
      <c r="R231" s="73" t="str">
        <f t="shared" si="33"/>
        <v/>
      </c>
      <c r="S231" s="68" t="str">
        <f t="shared" si="34"/>
        <v/>
      </c>
      <c r="T231" s="68" t="str">
        <f t="shared" si="35"/>
        <v/>
      </c>
      <c r="U231" s="69" t="str">
        <f>IF(R231=1,Employment!$S231,"")</f>
        <v/>
      </c>
    </row>
    <row r="232" spans="1:21" x14ac:dyDescent="0.25">
      <c r="A232" s="39">
        <f>'Industry selection'!C232</f>
        <v>1</v>
      </c>
      <c r="B232" s="67">
        <v>55.3</v>
      </c>
      <c r="C232" s="67" t="s">
        <v>471</v>
      </c>
      <c r="D232" s="73" t="str">
        <f>IF(Employment!V232=2,1,"")</f>
        <v/>
      </c>
      <c r="E232" s="73" t="str">
        <f>IF(Wages!V232=2,1,"")</f>
        <v/>
      </c>
      <c r="F232" s="73" t="str">
        <f t="shared" si="27"/>
        <v/>
      </c>
      <c r="G232" s="68" t="str">
        <f t="shared" si="28"/>
        <v/>
      </c>
      <c r="H232" s="68" t="str">
        <f t="shared" si="29"/>
        <v/>
      </c>
      <c r="I232" s="69" t="str">
        <f>IF(F232=1,Employment!$S232,"")</f>
        <v/>
      </c>
      <c r="K232" s="73" t="str">
        <f>IF('Employment - change'!V232=2,1,"")</f>
        <v/>
      </c>
      <c r="L232" s="73" t="str">
        <f>IF('Wages - change'!V232=2,1,"")</f>
        <v/>
      </c>
      <c r="M232" s="73" t="str">
        <f t="shared" si="30"/>
        <v/>
      </c>
      <c r="N232" s="68" t="str">
        <f t="shared" si="31"/>
        <v/>
      </c>
      <c r="O232" s="68" t="str">
        <f t="shared" si="32"/>
        <v/>
      </c>
      <c r="P232" s="69" t="str">
        <f>IF(M232=1,Employment!$S232,"")</f>
        <v/>
      </c>
      <c r="R232" s="73" t="str">
        <f t="shared" si="33"/>
        <v/>
      </c>
      <c r="S232" s="68" t="str">
        <f t="shared" si="34"/>
        <v/>
      </c>
      <c r="T232" s="68" t="str">
        <f t="shared" si="35"/>
        <v/>
      </c>
      <c r="U232" s="69" t="str">
        <f>IF(R232=1,Employment!$S232,"")</f>
        <v/>
      </c>
    </row>
    <row r="233" spans="1:21" x14ac:dyDescent="0.25">
      <c r="A233" s="39">
        <f>'Industry selection'!C233</f>
        <v>1</v>
      </c>
      <c r="B233" s="67">
        <v>55.9</v>
      </c>
      <c r="C233" s="67" t="s">
        <v>473</v>
      </c>
      <c r="D233" s="73" t="str">
        <f>IF(Employment!V233=2,1,"")</f>
        <v/>
      </c>
      <c r="E233" s="73" t="str">
        <f>IF(Wages!V233=2,1,"")</f>
        <v/>
      </c>
      <c r="F233" s="73" t="str">
        <f t="shared" si="27"/>
        <v/>
      </c>
      <c r="G233" s="68" t="str">
        <f t="shared" si="28"/>
        <v/>
      </c>
      <c r="H233" s="68" t="str">
        <f t="shared" si="29"/>
        <v/>
      </c>
      <c r="I233" s="69" t="str">
        <f>IF(F233=1,Employment!$S233,"")</f>
        <v/>
      </c>
      <c r="K233" s="73" t="str">
        <f>IF('Employment - change'!V233=2,1,"")</f>
        <v/>
      </c>
      <c r="L233" s="73" t="str">
        <f>IF('Wages - change'!V233=2,1,"")</f>
        <v/>
      </c>
      <c r="M233" s="73" t="str">
        <f t="shared" si="30"/>
        <v/>
      </c>
      <c r="N233" s="68" t="str">
        <f t="shared" si="31"/>
        <v/>
      </c>
      <c r="O233" s="68" t="str">
        <f t="shared" si="32"/>
        <v/>
      </c>
      <c r="P233" s="69" t="str">
        <f>IF(M233=1,Employment!$S233,"")</f>
        <v/>
      </c>
      <c r="R233" s="73" t="str">
        <f t="shared" si="33"/>
        <v/>
      </c>
      <c r="S233" s="68" t="str">
        <f t="shared" si="34"/>
        <v/>
      </c>
      <c r="T233" s="68" t="str">
        <f t="shared" si="35"/>
        <v/>
      </c>
      <c r="U233" s="69" t="str">
        <f>IF(R233=1,Employment!$S233,"")</f>
        <v/>
      </c>
    </row>
    <row r="234" spans="1:21" x14ac:dyDescent="0.25">
      <c r="A234" s="39" t="str">
        <f>'Industry selection'!C234</f>
        <v/>
      </c>
      <c r="B234" s="67">
        <v>56</v>
      </c>
      <c r="C234" s="67" t="s">
        <v>475</v>
      </c>
      <c r="D234" s="73" t="str">
        <f>IF(Employment!V234=2,1,"")</f>
        <v/>
      </c>
      <c r="E234" s="73" t="str">
        <f>IF(Wages!V234=2,1,"")</f>
        <v/>
      </c>
      <c r="F234" s="73" t="str">
        <f t="shared" si="27"/>
        <v/>
      </c>
      <c r="G234" s="68" t="str">
        <f t="shared" si="28"/>
        <v/>
      </c>
      <c r="H234" s="68" t="str">
        <f t="shared" si="29"/>
        <v/>
      </c>
      <c r="I234" s="69" t="str">
        <f>IF(F234=1,Employment!$S234,"")</f>
        <v/>
      </c>
      <c r="K234" s="73" t="str">
        <f>IF('Employment - change'!V234=2,1,"")</f>
        <v/>
      </c>
      <c r="L234" s="73" t="str">
        <f>IF('Wages - change'!V234=2,1,"")</f>
        <v/>
      </c>
      <c r="M234" s="73" t="str">
        <f t="shared" si="30"/>
        <v/>
      </c>
      <c r="N234" s="68" t="str">
        <f t="shared" si="31"/>
        <v/>
      </c>
      <c r="O234" s="68" t="str">
        <f t="shared" si="32"/>
        <v/>
      </c>
      <c r="P234" s="69" t="str">
        <f>IF(M234=1,Employment!$S234,"")</f>
        <v/>
      </c>
      <c r="R234" s="73" t="str">
        <f t="shared" si="33"/>
        <v/>
      </c>
      <c r="S234" s="68" t="str">
        <f t="shared" si="34"/>
        <v/>
      </c>
      <c r="T234" s="68" t="str">
        <f t="shared" si="35"/>
        <v/>
      </c>
      <c r="U234" s="69" t="str">
        <f>IF(R234=1,Employment!$S234,"")</f>
        <v/>
      </c>
    </row>
    <row r="235" spans="1:21" x14ac:dyDescent="0.25">
      <c r="A235" s="39">
        <f>'Industry selection'!C235</f>
        <v>2</v>
      </c>
      <c r="B235" s="67">
        <v>56.1</v>
      </c>
      <c r="C235" s="67" t="s">
        <v>477</v>
      </c>
      <c r="D235" s="73" t="str">
        <f>IF(Employment!V235=2,1,"")</f>
        <v/>
      </c>
      <c r="E235" s="73" t="str">
        <f>IF(Wages!V235=2,1,"")</f>
        <v/>
      </c>
      <c r="F235" s="73" t="str">
        <f t="shared" si="27"/>
        <v/>
      </c>
      <c r="G235" s="68" t="str">
        <f t="shared" si="28"/>
        <v/>
      </c>
      <c r="H235" s="68" t="str">
        <f t="shared" si="29"/>
        <v/>
      </c>
      <c r="I235" s="69" t="str">
        <f>IF(F235=1,Employment!$S235,"")</f>
        <v/>
      </c>
      <c r="K235" s="73" t="str">
        <f>IF('Employment - change'!V235=2,1,"")</f>
        <v/>
      </c>
      <c r="L235" s="73" t="str">
        <f>IF('Wages - change'!V235=2,1,"")</f>
        <v/>
      </c>
      <c r="M235" s="73" t="str">
        <f t="shared" si="30"/>
        <v/>
      </c>
      <c r="N235" s="68" t="str">
        <f t="shared" si="31"/>
        <v/>
      </c>
      <c r="O235" s="68" t="str">
        <f t="shared" si="32"/>
        <v/>
      </c>
      <c r="P235" s="69" t="str">
        <f>IF(M235=1,Employment!$S235,"")</f>
        <v/>
      </c>
      <c r="R235" s="73" t="str">
        <f t="shared" si="33"/>
        <v/>
      </c>
      <c r="S235" s="68" t="str">
        <f t="shared" si="34"/>
        <v/>
      </c>
      <c r="T235" s="68" t="str">
        <f t="shared" si="35"/>
        <v/>
      </c>
      <c r="U235" s="69" t="str">
        <f>IF(R235=1,Employment!$S235,"")</f>
        <v/>
      </c>
    </row>
    <row r="236" spans="1:21" x14ac:dyDescent="0.25">
      <c r="A236" s="39">
        <f>'Industry selection'!C236</f>
        <v>2</v>
      </c>
      <c r="B236" s="67">
        <v>56.2</v>
      </c>
      <c r="C236" s="67" t="s">
        <v>479</v>
      </c>
      <c r="D236" s="73" t="str">
        <f>IF(Employment!V236=2,1,"")</f>
        <v/>
      </c>
      <c r="E236" s="73" t="str">
        <f>IF(Wages!V236=2,1,"")</f>
        <v/>
      </c>
      <c r="F236" s="73" t="str">
        <f t="shared" si="27"/>
        <v/>
      </c>
      <c r="G236" s="68" t="str">
        <f t="shared" si="28"/>
        <v/>
      </c>
      <c r="H236" s="68" t="str">
        <f t="shared" si="29"/>
        <v/>
      </c>
      <c r="I236" s="69" t="str">
        <f>IF(F236=1,Employment!$S236,"")</f>
        <v/>
      </c>
      <c r="K236" s="73" t="str">
        <f>IF('Employment - change'!V236=2,1,"")</f>
        <v/>
      </c>
      <c r="L236" s="73" t="str">
        <f>IF('Wages - change'!V236=2,1,"")</f>
        <v/>
      </c>
      <c r="M236" s="73" t="str">
        <f t="shared" si="30"/>
        <v/>
      </c>
      <c r="N236" s="68" t="str">
        <f t="shared" si="31"/>
        <v/>
      </c>
      <c r="O236" s="68" t="str">
        <f t="shared" si="32"/>
        <v/>
      </c>
      <c r="P236" s="69" t="str">
        <f>IF(M236=1,Employment!$S236,"")</f>
        <v/>
      </c>
      <c r="R236" s="73" t="str">
        <f t="shared" si="33"/>
        <v/>
      </c>
      <c r="S236" s="68" t="str">
        <f t="shared" si="34"/>
        <v/>
      </c>
      <c r="T236" s="68" t="str">
        <f t="shared" si="35"/>
        <v/>
      </c>
      <c r="U236" s="69" t="str">
        <f>IF(R236=1,Employment!$S236,"")</f>
        <v/>
      </c>
    </row>
    <row r="237" spans="1:21" x14ac:dyDescent="0.25">
      <c r="A237" s="39">
        <f>'Industry selection'!C237</f>
        <v>2</v>
      </c>
      <c r="B237" s="67">
        <v>56.3</v>
      </c>
      <c r="C237" s="67" t="s">
        <v>481</v>
      </c>
      <c r="D237" s="73">
        <f>IF(Employment!V237=2,1,"")</f>
        <v>1</v>
      </c>
      <c r="E237" s="73" t="str">
        <f>IF(Wages!V237=2,1,"")</f>
        <v/>
      </c>
      <c r="F237" s="73" t="str">
        <f t="shared" si="27"/>
        <v/>
      </c>
      <c r="G237" s="68" t="str">
        <f t="shared" si="28"/>
        <v/>
      </c>
      <c r="H237" s="68" t="str">
        <f t="shared" si="29"/>
        <v/>
      </c>
      <c r="I237" s="69" t="str">
        <f>IF(F237=1,Employment!$S237,"")</f>
        <v/>
      </c>
      <c r="K237" s="73" t="str">
        <f>IF('Employment - change'!V237=2,1,"")</f>
        <v/>
      </c>
      <c r="L237" s="73" t="str">
        <f>IF('Wages - change'!V237=2,1,"")</f>
        <v/>
      </c>
      <c r="M237" s="73" t="str">
        <f t="shared" si="30"/>
        <v/>
      </c>
      <c r="N237" s="68" t="str">
        <f t="shared" si="31"/>
        <v/>
      </c>
      <c r="O237" s="68" t="str">
        <f t="shared" si="32"/>
        <v/>
      </c>
      <c r="P237" s="69" t="str">
        <f>IF(M237=1,Employment!$S237,"")</f>
        <v/>
      </c>
      <c r="R237" s="73" t="str">
        <f t="shared" si="33"/>
        <v/>
      </c>
      <c r="S237" s="68" t="str">
        <f t="shared" si="34"/>
        <v/>
      </c>
      <c r="T237" s="68" t="str">
        <f t="shared" si="35"/>
        <v/>
      </c>
      <c r="U237" s="69" t="str">
        <f>IF(R237=1,Employment!$S237,"")</f>
        <v/>
      </c>
    </row>
    <row r="238" spans="1:21" x14ac:dyDescent="0.25">
      <c r="A238" s="39" t="str">
        <f>'Industry selection'!C238</f>
        <v/>
      </c>
      <c r="B238" s="67" t="s">
        <v>483</v>
      </c>
      <c r="C238" s="67" t="s">
        <v>484</v>
      </c>
      <c r="D238" s="73" t="str">
        <f>IF(Employment!V238=2,1,"")</f>
        <v/>
      </c>
      <c r="E238" s="73" t="str">
        <f>IF(Wages!V238=2,1,"")</f>
        <v/>
      </c>
      <c r="F238" s="73" t="str">
        <f t="shared" si="27"/>
        <v/>
      </c>
      <c r="G238" s="68" t="str">
        <f t="shared" si="28"/>
        <v/>
      </c>
      <c r="H238" s="68" t="str">
        <f t="shared" si="29"/>
        <v/>
      </c>
      <c r="I238" s="69" t="str">
        <f>IF(F238=1,Employment!$S238,"")</f>
        <v/>
      </c>
      <c r="K238" s="73" t="str">
        <f>IF('Employment - change'!V238=2,1,"")</f>
        <v/>
      </c>
      <c r="L238" s="73" t="str">
        <f>IF('Wages - change'!V238=2,1,"")</f>
        <v/>
      </c>
      <c r="M238" s="73" t="str">
        <f t="shared" si="30"/>
        <v/>
      </c>
      <c r="N238" s="68" t="str">
        <f t="shared" si="31"/>
        <v/>
      </c>
      <c r="O238" s="68" t="str">
        <f t="shared" si="32"/>
        <v/>
      </c>
      <c r="P238" s="69" t="str">
        <f>IF(M238=1,Employment!$S238,"")</f>
        <v/>
      </c>
      <c r="R238" s="73" t="str">
        <f t="shared" si="33"/>
        <v/>
      </c>
      <c r="S238" s="68" t="str">
        <f t="shared" si="34"/>
        <v/>
      </c>
      <c r="T238" s="68" t="str">
        <f t="shared" si="35"/>
        <v/>
      </c>
      <c r="U238" s="69" t="str">
        <f>IF(R238=1,Employment!$S238,"")</f>
        <v/>
      </c>
    </row>
    <row r="239" spans="1:21" x14ac:dyDescent="0.25">
      <c r="A239" s="39" t="str">
        <f>'Industry selection'!C239</f>
        <v/>
      </c>
      <c r="B239" s="67">
        <v>58</v>
      </c>
      <c r="C239" s="67" t="s">
        <v>486</v>
      </c>
      <c r="D239" s="73" t="str">
        <f>IF(Employment!V239=2,1,"")</f>
        <v/>
      </c>
      <c r="E239" s="73" t="str">
        <f>IF(Wages!V239=2,1,"")</f>
        <v/>
      </c>
      <c r="F239" s="73" t="str">
        <f t="shared" si="27"/>
        <v/>
      </c>
      <c r="G239" s="68" t="str">
        <f t="shared" si="28"/>
        <v/>
      </c>
      <c r="H239" s="68" t="str">
        <f t="shared" si="29"/>
        <v/>
      </c>
      <c r="I239" s="69" t="str">
        <f>IF(F239=1,Employment!$S239,"")</f>
        <v/>
      </c>
      <c r="K239" s="73" t="str">
        <f>IF('Employment - change'!V239=2,1,"")</f>
        <v/>
      </c>
      <c r="L239" s="73" t="str">
        <f>IF('Wages - change'!V239=2,1,"")</f>
        <v/>
      </c>
      <c r="M239" s="73" t="str">
        <f t="shared" si="30"/>
        <v/>
      </c>
      <c r="N239" s="68" t="str">
        <f t="shared" si="31"/>
        <v/>
      </c>
      <c r="O239" s="68" t="str">
        <f t="shared" si="32"/>
        <v/>
      </c>
      <c r="P239" s="69" t="str">
        <f>IF(M239=1,Employment!$S239,"")</f>
        <v/>
      </c>
      <c r="R239" s="73" t="str">
        <f t="shared" si="33"/>
        <v/>
      </c>
      <c r="S239" s="68" t="str">
        <f t="shared" si="34"/>
        <v/>
      </c>
      <c r="T239" s="68" t="str">
        <f t="shared" si="35"/>
        <v/>
      </c>
      <c r="U239" s="69" t="str">
        <f>IF(R239=1,Employment!$S239,"")</f>
        <v/>
      </c>
    </row>
    <row r="240" spans="1:21" x14ac:dyDescent="0.25">
      <c r="A240" s="39">
        <f>'Industry selection'!C240</f>
        <v>2</v>
      </c>
      <c r="B240" s="67">
        <v>58.1</v>
      </c>
      <c r="C240" s="67" t="s">
        <v>488</v>
      </c>
      <c r="D240" s="73">
        <f>IF(Employment!V240=2,1,"")</f>
        <v>1</v>
      </c>
      <c r="E240" s="73" t="str">
        <f>IF(Wages!V240=2,1,"")</f>
        <v/>
      </c>
      <c r="F240" s="73" t="str">
        <f t="shared" si="27"/>
        <v/>
      </c>
      <c r="G240" s="68" t="str">
        <f t="shared" si="28"/>
        <v/>
      </c>
      <c r="H240" s="68" t="str">
        <f t="shared" si="29"/>
        <v/>
      </c>
      <c r="I240" s="69" t="str">
        <f>IF(F240=1,Employment!$S240,"")</f>
        <v/>
      </c>
      <c r="K240" s="73" t="str">
        <f>IF('Employment - change'!V240=2,1,"")</f>
        <v/>
      </c>
      <c r="L240" s="73" t="str">
        <f>IF('Wages - change'!V240=2,1,"")</f>
        <v/>
      </c>
      <c r="M240" s="73" t="str">
        <f t="shared" si="30"/>
        <v/>
      </c>
      <c r="N240" s="68" t="str">
        <f t="shared" si="31"/>
        <v/>
      </c>
      <c r="O240" s="68" t="str">
        <f t="shared" si="32"/>
        <v/>
      </c>
      <c r="P240" s="69" t="str">
        <f>IF(M240=1,Employment!$S240,"")</f>
        <v/>
      </c>
      <c r="R240" s="73" t="str">
        <f t="shared" si="33"/>
        <v/>
      </c>
      <c r="S240" s="68" t="str">
        <f t="shared" si="34"/>
        <v/>
      </c>
      <c r="T240" s="68" t="str">
        <f t="shared" si="35"/>
        <v/>
      </c>
      <c r="U240" s="69" t="str">
        <f>IF(R240=1,Employment!$S240,"")</f>
        <v/>
      </c>
    </row>
    <row r="241" spans="1:21" x14ac:dyDescent="0.25">
      <c r="A241" s="39">
        <f>'Industry selection'!C241</f>
        <v>1</v>
      </c>
      <c r="B241" s="67">
        <v>58.2</v>
      </c>
      <c r="C241" s="67" t="s">
        <v>490</v>
      </c>
      <c r="D241" s="73" t="str">
        <f>IF(Employment!V241=2,1,"")</f>
        <v/>
      </c>
      <c r="E241" s="73" t="str">
        <f>IF(Wages!V241=2,1,"")</f>
        <v/>
      </c>
      <c r="F241" s="73" t="str">
        <f t="shared" si="27"/>
        <v/>
      </c>
      <c r="G241" s="68" t="str">
        <f t="shared" si="28"/>
        <v/>
      </c>
      <c r="H241" s="68" t="str">
        <f t="shared" si="29"/>
        <v/>
      </c>
      <c r="I241" s="69" t="str">
        <f>IF(F241=1,Employment!$S241,"")</f>
        <v/>
      </c>
      <c r="K241" s="73" t="str">
        <f>IF('Employment - change'!V241=2,1,"")</f>
        <v/>
      </c>
      <c r="L241" s="73" t="str">
        <f>IF('Wages - change'!V241=2,1,"")</f>
        <v/>
      </c>
      <c r="M241" s="73" t="str">
        <f t="shared" si="30"/>
        <v/>
      </c>
      <c r="N241" s="68" t="str">
        <f t="shared" si="31"/>
        <v/>
      </c>
      <c r="O241" s="68" t="str">
        <f t="shared" si="32"/>
        <v/>
      </c>
      <c r="P241" s="69" t="str">
        <f>IF(M241=1,Employment!$S241,"")</f>
        <v/>
      </c>
      <c r="R241" s="73" t="str">
        <f t="shared" si="33"/>
        <v/>
      </c>
      <c r="S241" s="68" t="str">
        <f t="shared" si="34"/>
        <v/>
      </c>
      <c r="T241" s="68" t="str">
        <f t="shared" si="35"/>
        <v/>
      </c>
      <c r="U241" s="69" t="str">
        <f>IF(R241=1,Employment!$S241,"")</f>
        <v/>
      </c>
    </row>
    <row r="242" spans="1:21" x14ac:dyDescent="0.25">
      <c r="A242" s="39" t="str">
        <f>'Industry selection'!C242</f>
        <v/>
      </c>
      <c r="B242" s="67">
        <v>59</v>
      </c>
      <c r="C242" s="67" t="s">
        <v>492</v>
      </c>
      <c r="D242" s="73" t="str">
        <f>IF(Employment!V242=2,1,"")</f>
        <v/>
      </c>
      <c r="E242" s="73" t="str">
        <f>IF(Wages!V242=2,1,"")</f>
        <v/>
      </c>
      <c r="F242" s="73" t="str">
        <f t="shared" si="27"/>
        <v/>
      </c>
      <c r="G242" s="68" t="str">
        <f t="shared" si="28"/>
        <v/>
      </c>
      <c r="H242" s="68" t="str">
        <f t="shared" si="29"/>
        <v/>
      </c>
      <c r="I242" s="69" t="str">
        <f>IF(F242=1,Employment!$S242,"")</f>
        <v/>
      </c>
      <c r="K242" s="73" t="str">
        <f>IF('Employment - change'!V242=2,1,"")</f>
        <v/>
      </c>
      <c r="L242" s="73" t="str">
        <f>IF('Wages - change'!V242=2,1,"")</f>
        <v/>
      </c>
      <c r="M242" s="73" t="str">
        <f t="shared" si="30"/>
        <v/>
      </c>
      <c r="N242" s="68" t="str">
        <f t="shared" si="31"/>
        <v/>
      </c>
      <c r="O242" s="68" t="str">
        <f t="shared" si="32"/>
        <v/>
      </c>
      <c r="P242" s="69" t="str">
        <f>IF(M242=1,Employment!$S242,"")</f>
        <v/>
      </c>
      <c r="R242" s="73" t="str">
        <f t="shared" si="33"/>
        <v/>
      </c>
      <c r="S242" s="68" t="str">
        <f t="shared" si="34"/>
        <v/>
      </c>
      <c r="T242" s="68" t="str">
        <f t="shared" si="35"/>
        <v/>
      </c>
      <c r="U242" s="69" t="str">
        <f>IF(R242=1,Employment!$S242,"")</f>
        <v/>
      </c>
    </row>
    <row r="243" spans="1:21" x14ac:dyDescent="0.25">
      <c r="A243" s="39">
        <f>'Industry selection'!C243</f>
        <v>2</v>
      </c>
      <c r="B243" s="67">
        <v>59.1</v>
      </c>
      <c r="C243" s="67" t="s">
        <v>494</v>
      </c>
      <c r="D243" s="73" t="str">
        <f>IF(Employment!V243=2,1,"")</f>
        <v/>
      </c>
      <c r="E243" s="73" t="str">
        <f>IF(Wages!V243=2,1,"")</f>
        <v/>
      </c>
      <c r="F243" s="73" t="str">
        <f t="shared" si="27"/>
        <v/>
      </c>
      <c r="G243" s="68" t="str">
        <f t="shared" si="28"/>
        <v/>
      </c>
      <c r="H243" s="68" t="str">
        <f t="shared" si="29"/>
        <v/>
      </c>
      <c r="I243" s="69" t="str">
        <f>IF(F243=1,Employment!$S243,"")</f>
        <v/>
      </c>
      <c r="K243" s="73" t="str">
        <f>IF('Employment - change'!V243=2,1,"")</f>
        <v/>
      </c>
      <c r="L243" s="73">
        <f>IF('Wages - change'!V243=2,1,"")</f>
        <v>1</v>
      </c>
      <c r="M243" s="73" t="str">
        <f t="shared" si="30"/>
        <v/>
      </c>
      <c r="N243" s="68" t="str">
        <f t="shared" si="31"/>
        <v/>
      </c>
      <c r="O243" s="68" t="str">
        <f t="shared" si="32"/>
        <v/>
      </c>
      <c r="P243" s="69" t="str">
        <f>IF(M243=1,Employment!$S243,"")</f>
        <v/>
      </c>
      <c r="R243" s="73" t="str">
        <f t="shared" si="33"/>
        <v/>
      </c>
      <c r="S243" s="68" t="str">
        <f t="shared" si="34"/>
        <v/>
      </c>
      <c r="T243" s="68" t="str">
        <f t="shared" si="35"/>
        <v/>
      </c>
      <c r="U243" s="69" t="str">
        <f>IF(R243=1,Employment!$S243,"")</f>
        <v/>
      </c>
    </row>
    <row r="244" spans="1:21" x14ac:dyDescent="0.25">
      <c r="A244" s="39">
        <f>'Industry selection'!C244</f>
        <v>1</v>
      </c>
      <c r="B244" s="67">
        <v>59.2</v>
      </c>
      <c r="C244" s="67" t="s">
        <v>496</v>
      </c>
      <c r="D244" s="73" t="str">
        <f>IF(Employment!V244=2,1,"")</f>
        <v/>
      </c>
      <c r="E244" s="73" t="str">
        <f>IF(Wages!V244=2,1,"")</f>
        <v/>
      </c>
      <c r="F244" s="73" t="str">
        <f t="shared" si="27"/>
        <v/>
      </c>
      <c r="G244" s="68" t="str">
        <f t="shared" si="28"/>
        <v/>
      </c>
      <c r="H244" s="68" t="str">
        <f t="shared" si="29"/>
        <v/>
      </c>
      <c r="I244" s="69" t="str">
        <f>IF(F244=1,Employment!$S244,"")</f>
        <v/>
      </c>
      <c r="K244" s="73" t="str">
        <f>IF('Employment - change'!V244=2,1,"")</f>
        <v/>
      </c>
      <c r="L244" s="73" t="str">
        <f>IF('Wages - change'!V244=2,1,"")</f>
        <v/>
      </c>
      <c r="M244" s="73" t="str">
        <f t="shared" si="30"/>
        <v/>
      </c>
      <c r="N244" s="68" t="str">
        <f t="shared" si="31"/>
        <v/>
      </c>
      <c r="O244" s="68" t="str">
        <f t="shared" si="32"/>
        <v/>
      </c>
      <c r="P244" s="69" t="str">
        <f>IF(M244=1,Employment!$S244,"")</f>
        <v/>
      </c>
      <c r="R244" s="73" t="str">
        <f t="shared" si="33"/>
        <v/>
      </c>
      <c r="S244" s="68" t="str">
        <f t="shared" si="34"/>
        <v/>
      </c>
      <c r="T244" s="68" t="str">
        <f t="shared" si="35"/>
        <v/>
      </c>
      <c r="U244" s="69" t="str">
        <f>IF(R244=1,Employment!$S244,"")</f>
        <v/>
      </c>
    </row>
    <row r="245" spans="1:21" x14ac:dyDescent="0.25">
      <c r="A245" s="39" t="str">
        <f>'Industry selection'!C245</f>
        <v/>
      </c>
      <c r="B245" s="67">
        <v>60</v>
      </c>
      <c r="C245" s="67" t="s">
        <v>498</v>
      </c>
      <c r="D245" s="73" t="str">
        <f>IF(Employment!V245=2,1,"")</f>
        <v/>
      </c>
      <c r="E245" s="73" t="str">
        <f>IF(Wages!V245=2,1,"")</f>
        <v/>
      </c>
      <c r="F245" s="73" t="str">
        <f t="shared" si="27"/>
        <v/>
      </c>
      <c r="G245" s="68" t="str">
        <f t="shared" si="28"/>
        <v/>
      </c>
      <c r="H245" s="68" t="str">
        <f t="shared" si="29"/>
        <v/>
      </c>
      <c r="I245" s="69" t="str">
        <f>IF(F245=1,Employment!$S245,"")</f>
        <v/>
      </c>
      <c r="K245" s="73" t="str">
        <f>IF('Employment - change'!V245=2,1,"")</f>
        <v/>
      </c>
      <c r="L245" s="73" t="str">
        <f>IF('Wages - change'!V245=2,1,"")</f>
        <v/>
      </c>
      <c r="M245" s="73" t="str">
        <f t="shared" si="30"/>
        <v/>
      </c>
      <c r="N245" s="68" t="str">
        <f t="shared" si="31"/>
        <v/>
      </c>
      <c r="O245" s="68" t="str">
        <f t="shared" si="32"/>
        <v/>
      </c>
      <c r="P245" s="69" t="str">
        <f>IF(M245=1,Employment!$S245,"")</f>
        <v/>
      </c>
      <c r="R245" s="73" t="str">
        <f t="shared" si="33"/>
        <v/>
      </c>
      <c r="S245" s="68" t="str">
        <f t="shared" si="34"/>
        <v/>
      </c>
      <c r="T245" s="68" t="str">
        <f t="shared" si="35"/>
        <v/>
      </c>
      <c r="U245" s="69" t="str">
        <f>IF(R245=1,Employment!$S245,"")</f>
        <v/>
      </c>
    </row>
    <row r="246" spans="1:21" x14ac:dyDescent="0.25">
      <c r="A246" s="39">
        <f>'Industry selection'!C246</f>
        <v>2</v>
      </c>
      <c r="B246" s="67">
        <v>60.1</v>
      </c>
      <c r="C246" s="67" t="s">
        <v>500</v>
      </c>
      <c r="D246" s="73" t="str">
        <f>IF(Employment!V246=2,1,"")</f>
        <v/>
      </c>
      <c r="E246" s="73" t="str">
        <f>IF(Wages!V246=2,1,"")</f>
        <v/>
      </c>
      <c r="F246" s="73" t="str">
        <f t="shared" si="27"/>
        <v/>
      </c>
      <c r="G246" s="68" t="str">
        <f t="shared" si="28"/>
        <v/>
      </c>
      <c r="H246" s="68" t="str">
        <f t="shared" si="29"/>
        <v/>
      </c>
      <c r="I246" s="69" t="str">
        <f>IF(F246=1,Employment!$S246,"")</f>
        <v/>
      </c>
      <c r="K246" s="73" t="str">
        <f>IF('Employment - change'!V246=2,1,"")</f>
        <v/>
      </c>
      <c r="L246" s="73" t="str">
        <f>IF('Wages - change'!V246=2,1,"")</f>
        <v/>
      </c>
      <c r="M246" s="73" t="str">
        <f t="shared" si="30"/>
        <v/>
      </c>
      <c r="N246" s="68" t="str">
        <f t="shared" si="31"/>
        <v/>
      </c>
      <c r="O246" s="68" t="str">
        <f t="shared" si="32"/>
        <v/>
      </c>
      <c r="P246" s="69" t="str">
        <f>IF(M246=1,Employment!$S246,"")</f>
        <v/>
      </c>
      <c r="R246" s="73" t="str">
        <f t="shared" si="33"/>
        <v/>
      </c>
      <c r="S246" s="68" t="str">
        <f t="shared" si="34"/>
        <v/>
      </c>
      <c r="T246" s="68" t="str">
        <f t="shared" si="35"/>
        <v/>
      </c>
      <c r="U246" s="69" t="str">
        <f>IF(R246=1,Employment!$S246,"")</f>
        <v/>
      </c>
    </row>
    <row r="247" spans="1:21" x14ac:dyDescent="0.25">
      <c r="A247" s="39">
        <f>'Industry selection'!C247</f>
        <v>2</v>
      </c>
      <c r="B247" s="67">
        <v>60.2</v>
      </c>
      <c r="C247" s="67" t="s">
        <v>502</v>
      </c>
      <c r="D247" s="73" t="str">
        <f>IF(Employment!V247=2,1,"")</f>
        <v/>
      </c>
      <c r="E247" s="73" t="str">
        <f>IF(Wages!V247=2,1,"")</f>
        <v/>
      </c>
      <c r="F247" s="73" t="str">
        <f t="shared" si="27"/>
        <v/>
      </c>
      <c r="G247" s="68" t="str">
        <f t="shared" si="28"/>
        <v/>
      </c>
      <c r="H247" s="68" t="str">
        <f t="shared" si="29"/>
        <v/>
      </c>
      <c r="I247" s="69" t="str">
        <f>IF(F247=1,Employment!$S247,"")</f>
        <v/>
      </c>
      <c r="K247" s="73" t="str">
        <f>IF('Employment - change'!V247=2,1,"")</f>
        <v/>
      </c>
      <c r="L247" s="73" t="str">
        <f>IF('Wages - change'!V247=2,1,"")</f>
        <v/>
      </c>
      <c r="M247" s="73" t="str">
        <f t="shared" si="30"/>
        <v/>
      </c>
      <c r="N247" s="68" t="str">
        <f t="shared" si="31"/>
        <v/>
      </c>
      <c r="O247" s="68" t="str">
        <f t="shared" si="32"/>
        <v/>
      </c>
      <c r="P247" s="69" t="str">
        <f>IF(M247=1,Employment!$S247,"")</f>
        <v/>
      </c>
      <c r="R247" s="73" t="str">
        <f t="shared" si="33"/>
        <v/>
      </c>
      <c r="S247" s="68" t="str">
        <f t="shared" si="34"/>
        <v/>
      </c>
      <c r="T247" s="68" t="str">
        <f t="shared" si="35"/>
        <v/>
      </c>
      <c r="U247" s="69" t="str">
        <f>IF(R247=1,Employment!$S247,"")</f>
        <v/>
      </c>
    </row>
    <row r="248" spans="1:21" x14ac:dyDescent="0.25">
      <c r="A248" s="39" t="str">
        <f>'Industry selection'!C248</f>
        <v/>
      </c>
      <c r="B248" s="67">
        <v>61</v>
      </c>
      <c r="C248" s="67" t="s">
        <v>504</v>
      </c>
      <c r="D248" s="73" t="str">
        <f>IF(Employment!V248=2,1,"")</f>
        <v/>
      </c>
      <c r="E248" s="73" t="str">
        <f>IF(Wages!V248=2,1,"")</f>
        <v/>
      </c>
      <c r="F248" s="73" t="str">
        <f t="shared" si="27"/>
        <v/>
      </c>
      <c r="G248" s="68" t="str">
        <f t="shared" si="28"/>
        <v/>
      </c>
      <c r="H248" s="68" t="str">
        <f t="shared" si="29"/>
        <v/>
      </c>
      <c r="I248" s="69" t="str">
        <f>IF(F248=1,Employment!$S248,"")</f>
        <v/>
      </c>
      <c r="K248" s="73" t="str">
        <f>IF('Employment - change'!V248=2,1,"")</f>
        <v/>
      </c>
      <c r="L248" s="73" t="str">
        <f>IF('Wages - change'!V248=2,1,"")</f>
        <v/>
      </c>
      <c r="M248" s="73" t="str">
        <f t="shared" si="30"/>
        <v/>
      </c>
      <c r="N248" s="68" t="str">
        <f t="shared" si="31"/>
        <v/>
      </c>
      <c r="O248" s="68" t="str">
        <f t="shared" si="32"/>
        <v/>
      </c>
      <c r="P248" s="69" t="str">
        <f>IF(M248=1,Employment!$S248,"")</f>
        <v/>
      </c>
      <c r="R248" s="73" t="str">
        <f t="shared" si="33"/>
        <v/>
      </c>
      <c r="S248" s="68" t="str">
        <f t="shared" si="34"/>
        <v/>
      </c>
      <c r="T248" s="68" t="str">
        <f t="shared" si="35"/>
        <v/>
      </c>
      <c r="U248" s="69" t="str">
        <f>IF(R248=1,Employment!$S248,"")</f>
        <v/>
      </c>
    </row>
    <row r="249" spans="1:21" x14ac:dyDescent="0.25">
      <c r="A249" s="39">
        <f>'Industry selection'!C249</f>
        <v>2</v>
      </c>
      <c r="B249" s="67">
        <v>61.1</v>
      </c>
      <c r="C249" s="67" t="s">
        <v>506</v>
      </c>
      <c r="D249" s="73" t="str">
        <f>IF(Employment!V249=2,1,"")</f>
        <v/>
      </c>
      <c r="E249" s="73" t="str">
        <f>IF(Wages!V249=2,1,"")</f>
        <v/>
      </c>
      <c r="F249" s="73" t="str">
        <f t="shared" si="27"/>
        <v/>
      </c>
      <c r="G249" s="68" t="str">
        <f t="shared" si="28"/>
        <v/>
      </c>
      <c r="H249" s="68" t="str">
        <f t="shared" si="29"/>
        <v/>
      </c>
      <c r="I249" s="69" t="str">
        <f>IF(F249=1,Employment!$S249,"")</f>
        <v/>
      </c>
      <c r="K249" s="73">
        <f>IF('Employment - change'!V249=2,1,"")</f>
        <v>1</v>
      </c>
      <c r="L249" s="73" t="str">
        <f>IF('Wages - change'!V249=2,1,"")</f>
        <v/>
      </c>
      <c r="M249" s="73" t="str">
        <f t="shared" si="30"/>
        <v/>
      </c>
      <c r="N249" s="68" t="str">
        <f t="shared" si="31"/>
        <v/>
      </c>
      <c r="O249" s="68" t="str">
        <f t="shared" si="32"/>
        <v/>
      </c>
      <c r="P249" s="69" t="str">
        <f>IF(M249=1,Employment!$S249,"")</f>
        <v/>
      </c>
      <c r="R249" s="73" t="str">
        <f t="shared" si="33"/>
        <v/>
      </c>
      <c r="S249" s="68" t="str">
        <f t="shared" si="34"/>
        <v/>
      </c>
      <c r="T249" s="68" t="str">
        <f t="shared" si="35"/>
        <v/>
      </c>
      <c r="U249" s="69" t="str">
        <f>IF(R249=1,Employment!$S249,"")</f>
        <v/>
      </c>
    </row>
    <row r="250" spans="1:21" x14ac:dyDescent="0.25">
      <c r="A250" s="39">
        <f>'Industry selection'!C250</f>
        <v>1</v>
      </c>
      <c r="B250" s="67">
        <v>61.2</v>
      </c>
      <c r="C250" s="67" t="s">
        <v>508</v>
      </c>
      <c r="D250" s="73" t="str">
        <f>IF(Employment!V250=2,1,"")</f>
        <v/>
      </c>
      <c r="E250" s="73" t="str">
        <f>IF(Wages!V250=2,1,"")</f>
        <v/>
      </c>
      <c r="F250" s="73" t="str">
        <f t="shared" si="27"/>
        <v/>
      </c>
      <c r="G250" s="68" t="str">
        <f t="shared" si="28"/>
        <v/>
      </c>
      <c r="H250" s="68" t="str">
        <f t="shared" si="29"/>
        <v/>
      </c>
      <c r="I250" s="69" t="str">
        <f>IF(F250=1,Employment!$S250,"")</f>
        <v/>
      </c>
      <c r="K250" s="73" t="str">
        <f>IF('Employment - change'!V250=2,1,"")</f>
        <v/>
      </c>
      <c r="L250" s="73" t="str">
        <f>IF('Wages - change'!V250=2,1,"")</f>
        <v/>
      </c>
      <c r="M250" s="73" t="str">
        <f t="shared" si="30"/>
        <v/>
      </c>
      <c r="N250" s="68" t="str">
        <f t="shared" si="31"/>
        <v/>
      </c>
      <c r="O250" s="68" t="str">
        <f t="shared" si="32"/>
        <v/>
      </c>
      <c r="P250" s="69" t="str">
        <f>IF(M250=1,Employment!$S250,"")</f>
        <v/>
      </c>
      <c r="R250" s="73" t="str">
        <f t="shared" si="33"/>
        <v/>
      </c>
      <c r="S250" s="68" t="str">
        <f t="shared" si="34"/>
        <v/>
      </c>
      <c r="T250" s="68" t="str">
        <f t="shared" si="35"/>
        <v/>
      </c>
      <c r="U250" s="69" t="str">
        <f>IF(R250=1,Employment!$S250,"")</f>
        <v/>
      </c>
    </row>
    <row r="251" spans="1:21" x14ac:dyDescent="0.25">
      <c r="A251" s="39">
        <f>'Industry selection'!C251</f>
        <v>1</v>
      </c>
      <c r="B251" s="67">
        <v>61.3</v>
      </c>
      <c r="C251" s="67" t="s">
        <v>510</v>
      </c>
      <c r="D251" s="73" t="str">
        <f>IF(Employment!V251=2,1,"")</f>
        <v/>
      </c>
      <c r="E251" s="73" t="str">
        <f>IF(Wages!V251=2,1,"")</f>
        <v/>
      </c>
      <c r="F251" s="73" t="str">
        <f t="shared" si="27"/>
        <v/>
      </c>
      <c r="G251" s="68" t="str">
        <f t="shared" si="28"/>
        <v/>
      </c>
      <c r="H251" s="68" t="str">
        <f t="shared" si="29"/>
        <v/>
      </c>
      <c r="I251" s="69" t="str">
        <f>IF(F251=1,Employment!$S251,"")</f>
        <v/>
      </c>
      <c r="K251" s="73" t="str">
        <f>IF('Employment - change'!V251=2,1,"")</f>
        <v/>
      </c>
      <c r="L251" s="73" t="str">
        <f>IF('Wages - change'!V251=2,1,"")</f>
        <v/>
      </c>
      <c r="M251" s="73" t="str">
        <f t="shared" si="30"/>
        <v/>
      </c>
      <c r="N251" s="68" t="str">
        <f t="shared" si="31"/>
        <v/>
      </c>
      <c r="O251" s="68" t="str">
        <f t="shared" si="32"/>
        <v/>
      </c>
      <c r="P251" s="69" t="str">
        <f>IF(M251=1,Employment!$S251,"")</f>
        <v/>
      </c>
      <c r="R251" s="73" t="str">
        <f t="shared" si="33"/>
        <v/>
      </c>
      <c r="S251" s="68" t="str">
        <f t="shared" si="34"/>
        <v/>
      </c>
      <c r="T251" s="68" t="str">
        <f t="shared" si="35"/>
        <v/>
      </c>
      <c r="U251" s="69" t="str">
        <f>IF(R251=1,Employment!$S251,"")</f>
        <v/>
      </c>
    </row>
    <row r="252" spans="1:21" x14ac:dyDescent="0.25">
      <c r="A252" s="39">
        <f>'Industry selection'!C252</f>
        <v>2</v>
      </c>
      <c r="B252" s="67">
        <v>61.9</v>
      </c>
      <c r="C252" s="67" t="s">
        <v>512</v>
      </c>
      <c r="D252" s="73" t="str">
        <f>IF(Employment!V252=2,1,"")</f>
        <v/>
      </c>
      <c r="E252" s="73" t="str">
        <f>IF(Wages!V252=2,1,"")</f>
        <v/>
      </c>
      <c r="F252" s="73" t="str">
        <f t="shared" si="27"/>
        <v/>
      </c>
      <c r="G252" s="68" t="str">
        <f t="shared" si="28"/>
        <v/>
      </c>
      <c r="H252" s="68" t="str">
        <f t="shared" si="29"/>
        <v/>
      </c>
      <c r="I252" s="69" t="str">
        <f>IF(F252=1,Employment!$S252,"")</f>
        <v/>
      </c>
      <c r="K252" s="73" t="str">
        <f>IF('Employment - change'!V252=2,1,"")</f>
        <v/>
      </c>
      <c r="L252" s="73" t="str">
        <f>IF('Wages - change'!V252=2,1,"")</f>
        <v/>
      </c>
      <c r="M252" s="73" t="str">
        <f t="shared" si="30"/>
        <v/>
      </c>
      <c r="N252" s="68" t="str">
        <f t="shared" si="31"/>
        <v/>
      </c>
      <c r="O252" s="68" t="str">
        <f t="shared" si="32"/>
        <v/>
      </c>
      <c r="P252" s="69" t="str">
        <f>IF(M252=1,Employment!$S252,"")</f>
        <v/>
      </c>
      <c r="R252" s="73" t="str">
        <f t="shared" si="33"/>
        <v/>
      </c>
      <c r="S252" s="68" t="str">
        <f t="shared" si="34"/>
        <v/>
      </c>
      <c r="T252" s="68" t="str">
        <f t="shared" si="35"/>
        <v/>
      </c>
      <c r="U252" s="69" t="str">
        <f>IF(R252=1,Employment!$S252,"")</f>
        <v/>
      </c>
    </row>
    <row r="253" spans="1:21" x14ac:dyDescent="0.25">
      <c r="A253" s="39">
        <f>'Industry selection'!C253</f>
        <v>2</v>
      </c>
      <c r="B253" s="67">
        <v>62</v>
      </c>
      <c r="C253" s="67" t="s">
        <v>514</v>
      </c>
      <c r="D253" s="73" t="str">
        <f>IF(Employment!V253=2,1,"")</f>
        <v/>
      </c>
      <c r="E253" s="73" t="str">
        <f>IF(Wages!V253=2,1,"")</f>
        <v/>
      </c>
      <c r="F253" s="73" t="str">
        <f t="shared" si="27"/>
        <v/>
      </c>
      <c r="G253" s="68" t="str">
        <f t="shared" si="28"/>
        <v/>
      </c>
      <c r="H253" s="68" t="str">
        <f t="shared" si="29"/>
        <v/>
      </c>
      <c r="I253" s="69" t="str">
        <f>IF(F253=1,Employment!$S253,"")</f>
        <v/>
      </c>
      <c r="K253" s="73">
        <f>IF('Employment - change'!V253=2,1,"")</f>
        <v>1</v>
      </c>
      <c r="L253" s="73" t="str">
        <f>IF('Wages - change'!V253=2,1,"")</f>
        <v/>
      </c>
      <c r="M253" s="73" t="str">
        <f t="shared" si="30"/>
        <v/>
      </c>
      <c r="N253" s="68" t="str">
        <f t="shared" si="31"/>
        <v/>
      </c>
      <c r="O253" s="68" t="str">
        <f t="shared" si="32"/>
        <v/>
      </c>
      <c r="P253" s="69" t="str">
        <f>IF(M253=1,Employment!$S253,"")</f>
        <v/>
      </c>
      <c r="R253" s="73" t="str">
        <f t="shared" si="33"/>
        <v/>
      </c>
      <c r="S253" s="68" t="str">
        <f t="shared" si="34"/>
        <v/>
      </c>
      <c r="T253" s="68" t="str">
        <f t="shared" si="35"/>
        <v/>
      </c>
      <c r="U253" s="69" t="str">
        <f>IF(R253=1,Employment!$S253,"")</f>
        <v/>
      </c>
    </row>
    <row r="254" spans="1:21" x14ac:dyDescent="0.25">
      <c r="A254" s="39" t="str">
        <f>'Industry selection'!C254</f>
        <v/>
      </c>
      <c r="B254" s="67">
        <v>63</v>
      </c>
      <c r="C254" s="67" t="s">
        <v>516</v>
      </c>
      <c r="D254" s="73" t="str">
        <f>IF(Employment!V254=2,1,"")</f>
        <v/>
      </c>
      <c r="E254" s="73" t="str">
        <f>IF(Wages!V254=2,1,"")</f>
        <v/>
      </c>
      <c r="F254" s="73" t="str">
        <f t="shared" si="27"/>
        <v/>
      </c>
      <c r="G254" s="68" t="str">
        <f t="shared" si="28"/>
        <v/>
      </c>
      <c r="H254" s="68" t="str">
        <f t="shared" si="29"/>
        <v/>
      </c>
      <c r="I254" s="69" t="str">
        <f>IF(F254=1,Employment!$S254,"")</f>
        <v/>
      </c>
      <c r="K254" s="73" t="str">
        <f>IF('Employment - change'!V254=2,1,"")</f>
        <v/>
      </c>
      <c r="L254" s="73" t="str">
        <f>IF('Wages - change'!V254=2,1,"")</f>
        <v/>
      </c>
      <c r="M254" s="73" t="str">
        <f t="shared" si="30"/>
        <v/>
      </c>
      <c r="N254" s="68" t="str">
        <f t="shared" si="31"/>
        <v/>
      </c>
      <c r="O254" s="68" t="str">
        <f t="shared" si="32"/>
        <v/>
      </c>
      <c r="P254" s="69" t="str">
        <f>IF(M254=1,Employment!$S254,"")</f>
        <v/>
      </c>
      <c r="R254" s="73" t="str">
        <f t="shared" si="33"/>
        <v/>
      </c>
      <c r="S254" s="68" t="str">
        <f t="shared" si="34"/>
        <v/>
      </c>
      <c r="T254" s="68" t="str">
        <f t="shared" si="35"/>
        <v/>
      </c>
      <c r="U254" s="69" t="str">
        <f>IF(R254=1,Employment!$S254,"")</f>
        <v/>
      </c>
    </row>
    <row r="255" spans="1:21" x14ac:dyDescent="0.25">
      <c r="A255" s="39">
        <f>'Industry selection'!C255</f>
        <v>2</v>
      </c>
      <c r="B255" s="67">
        <v>63.1</v>
      </c>
      <c r="C255" s="67" t="s">
        <v>518</v>
      </c>
      <c r="D255" s="73" t="str">
        <f>IF(Employment!V255=2,1,"")</f>
        <v/>
      </c>
      <c r="E255" s="73" t="str">
        <f>IF(Wages!V255=2,1,"")</f>
        <v/>
      </c>
      <c r="F255" s="73" t="str">
        <f t="shared" si="27"/>
        <v/>
      </c>
      <c r="G255" s="68" t="str">
        <f t="shared" si="28"/>
        <v/>
      </c>
      <c r="H255" s="68" t="str">
        <f t="shared" si="29"/>
        <v/>
      </c>
      <c r="I255" s="69" t="str">
        <f>IF(F255=1,Employment!$S255,"")</f>
        <v/>
      </c>
      <c r="K255" s="73" t="str">
        <f>IF('Employment - change'!V255=2,1,"")</f>
        <v/>
      </c>
      <c r="L255" s="73" t="str">
        <f>IF('Wages - change'!V255=2,1,"")</f>
        <v/>
      </c>
      <c r="M255" s="73" t="str">
        <f t="shared" si="30"/>
        <v/>
      </c>
      <c r="N255" s="68" t="str">
        <f t="shared" si="31"/>
        <v/>
      </c>
      <c r="O255" s="68" t="str">
        <f t="shared" si="32"/>
        <v/>
      </c>
      <c r="P255" s="69" t="str">
        <f>IF(M255=1,Employment!$S255,"")</f>
        <v/>
      </c>
      <c r="R255" s="73" t="str">
        <f t="shared" si="33"/>
        <v/>
      </c>
      <c r="S255" s="68" t="str">
        <f t="shared" si="34"/>
        <v/>
      </c>
      <c r="T255" s="68" t="str">
        <f t="shared" si="35"/>
        <v/>
      </c>
      <c r="U255" s="69" t="str">
        <f>IF(R255=1,Employment!$S255,"")</f>
        <v/>
      </c>
    </row>
    <row r="256" spans="1:21" x14ac:dyDescent="0.25">
      <c r="A256" s="39">
        <f>'Industry selection'!C256</f>
        <v>2</v>
      </c>
      <c r="B256" s="67">
        <v>63.9</v>
      </c>
      <c r="C256" s="67" t="s">
        <v>520</v>
      </c>
      <c r="D256" s="73" t="str">
        <f>IF(Employment!V256=2,1,"")</f>
        <v/>
      </c>
      <c r="E256" s="73" t="str">
        <f>IF(Wages!V256=2,1,"")</f>
        <v/>
      </c>
      <c r="F256" s="73" t="str">
        <f t="shared" si="27"/>
        <v/>
      </c>
      <c r="G256" s="68" t="str">
        <f t="shared" si="28"/>
        <v/>
      </c>
      <c r="H256" s="68" t="str">
        <f t="shared" si="29"/>
        <v/>
      </c>
      <c r="I256" s="69" t="str">
        <f>IF(F256=1,Employment!$S256,"")</f>
        <v/>
      </c>
      <c r="K256" s="73">
        <f>IF('Employment - change'!V256=2,1,"")</f>
        <v>1</v>
      </c>
      <c r="L256" s="73" t="str">
        <f>IF('Wages - change'!V256=2,1,"")</f>
        <v/>
      </c>
      <c r="M256" s="73" t="str">
        <f t="shared" si="30"/>
        <v/>
      </c>
      <c r="N256" s="68" t="str">
        <f t="shared" si="31"/>
        <v/>
      </c>
      <c r="O256" s="68" t="str">
        <f t="shared" si="32"/>
        <v/>
      </c>
      <c r="P256" s="69" t="str">
        <f>IF(M256=1,Employment!$S256,"")</f>
        <v/>
      </c>
      <c r="R256" s="73" t="str">
        <f t="shared" si="33"/>
        <v/>
      </c>
      <c r="S256" s="68" t="str">
        <f t="shared" si="34"/>
        <v/>
      </c>
      <c r="T256" s="68" t="str">
        <f t="shared" si="35"/>
        <v/>
      </c>
      <c r="U256" s="69" t="str">
        <f>IF(R256=1,Employment!$S256,"")</f>
        <v/>
      </c>
    </row>
    <row r="257" spans="1:21" x14ac:dyDescent="0.25">
      <c r="A257" s="39" t="str">
        <f>'Industry selection'!C257</f>
        <v/>
      </c>
      <c r="B257" s="67" t="s">
        <v>522</v>
      </c>
      <c r="C257" s="67" t="s">
        <v>523</v>
      </c>
      <c r="D257" s="73" t="str">
        <f>IF(Employment!V257=2,1,"")</f>
        <v/>
      </c>
      <c r="E257" s="73" t="str">
        <f>IF(Wages!V257=2,1,"")</f>
        <v/>
      </c>
      <c r="F257" s="73" t="str">
        <f t="shared" si="27"/>
        <v/>
      </c>
      <c r="G257" s="68" t="str">
        <f t="shared" si="28"/>
        <v/>
      </c>
      <c r="H257" s="68" t="str">
        <f t="shared" si="29"/>
        <v/>
      </c>
      <c r="I257" s="69" t="str">
        <f>IF(F257=1,Employment!$S257,"")</f>
        <v/>
      </c>
      <c r="K257" s="73" t="str">
        <f>IF('Employment - change'!V257=2,1,"")</f>
        <v/>
      </c>
      <c r="L257" s="73" t="str">
        <f>IF('Wages - change'!V257=2,1,"")</f>
        <v/>
      </c>
      <c r="M257" s="73" t="str">
        <f t="shared" si="30"/>
        <v/>
      </c>
      <c r="N257" s="68" t="str">
        <f t="shared" si="31"/>
        <v/>
      </c>
      <c r="O257" s="68" t="str">
        <f t="shared" si="32"/>
        <v/>
      </c>
      <c r="P257" s="69" t="str">
        <f>IF(M257=1,Employment!$S257,"")</f>
        <v/>
      </c>
      <c r="R257" s="73" t="str">
        <f t="shared" si="33"/>
        <v/>
      </c>
      <c r="S257" s="68" t="str">
        <f t="shared" si="34"/>
        <v/>
      </c>
      <c r="T257" s="68" t="str">
        <f t="shared" si="35"/>
        <v/>
      </c>
      <c r="U257" s="69" t="str">
        <f>IF(R257=1,Employment!$S257,"")</f>
        <v/>
      </c>
    </row>
    <row r="258" spans="1:21" x14ac:dyDescent="0.25">
      <c r="A258" s="39" t="str">
        <f>'Industry selection'!C258</f>
        <v/>
      </c>
      <c r="B258" s="67">
        <v>64</v>
      </c>
      <c r="C258" s="67" t="s">
        <v>525</v>
      </c>
      <c r="D258" s="73" t="str">
        <f>IF(Employment!V258=2,1,"")</f>
        <v/>
      </c>
      <c r="E258" s="73" t="str">
        <f>IF(Wages!V258=2,1,"")</f>
        <v/>
      </c>
      <c r="F258" s="73" t="str">
        <f t="shared" si="27"/>
        <v/>
      </c>
      <c r="G258" s="68" t="str">
        <f t="shared" si="28"/>
        <v/>
      </c>
      <c r="H258" s="68" t="str">
        <f t="shared" si="29"/>
        <v/>
      </c>
      <c r="I258" s="69" t="str">
        <f>IF(F258=1,Employment!$S258,"")</f>
        <v/>
      </c>
      <c r="K258" s="73" t="str">
        <f>IF('Employment - change'!V258=2,1,"")</f>
        <v/>
      </c>
      <c r="L258" s="73" t="str">
        <f>IF('Wages - change'!V258=2,1,"")</f>
        <v/>
      </c>
      <c r="M258" s="73" t="str">
        <f t="shared" si="30"/>
        <v/>
      </c>
      <c r="N258" s="68" t="str">
        <f t="shared" si="31"/>
        <v/>
      </c>
      <c r="O258" s="68" t="str">
        <f t="shared" si="32"/>
        <v/>
      </c>
      <c r="P258" s="69" t="str">
        <f>IF(M258=1,Employment!$S258,"")</f>
        <v/>
      </c>
      <c r="R258" s="73" t="str">
        <f t="shared" si="33"/>
        <v/>
      </c>
      <c r="S258" s="68" t="str">
        <f t="shared" si="34"/>
        <v/>
      </c>
      <c r="T258" s="68" t="str">
        <f t="shared" si="35"/>
        <v/>
      </c>
      <c r="U258" s="69" t="str">
        <f>IF(R258=1,Employment!$S258,"")</f>
        <v/>
      </c>
    </row>
    <row r="259" spans="1:21" x14ac:dyDescent="0.25">
      <c r="A259" s="39">
        <f>'Industry selection'!C259</f>
        <v>1</v>
      </c>
      <c r="B259" s="67">
        <v>64.099999999999994</v>
      </c>
      <c r="C259" s="67" t="s">
        <v>527</v>
      </c>
      <c r="D259" s="73" t="str">
        <f>IF(Employment!V259=2,1,"")</f>
        <v/>
      </c>
      <c r="E259" s="73" t="str">
        <f>IF(Wages!V259=2,1,"")</f>
        <v/>
      </c>
      <c r="F259" s="73" t="str">
        <f t="shared" si="27"/>
        <v/>
      </c>
      <c r="G259" s="68" t="str">
        <f t="shared" si="28"/>
        <v/>
      </c>
      <c r="H259" s="68" t="str">
        <f t="shared" si="29"/>
        <v/>
      </c>
      <c r="I259" s="69" t="str">
        <f>IF(F259=1,Employment!$S259,"")</f>
        <v/>
      </c>
      <c r="K259" s="73" t="str">
        <f>IF('Employment - change'!V259=2,1,"")</f>
        <v/>
      </c>
      <c r="L259" s="73" t="str">
        <f>IF('Wages - change'!V259=2,1,"")</f>
        <v/>
      </c>
      <c r="M259" s="73" t="str">
        <f t="shared" si="30"/>
        <v/>
      </c>
      <c r="N259" s="68" t="str">
        <f t="shared" si="31"/>
        <v/>
      </c>
      <c r="O259" s="68" t="str">
        <f t="shared" si="32"/>
        <v/>
      </c>
      <c r="P259" s="69" t="str">
        <f>IF(M259=1,Employment!$S259,"")</f>
        <v/>
      </c>
      <c r="R259" s="73" t="str">
        <f t="shared" si="33"/>
        <v/>
      </c>
      <c r="S259" s="68" t="str">
        <f t="shared" si="34"/>
        <v/>
      </c>
      <c r="T259" s="68" t="str">
        <f t="shared" si="35"/>
        <v/>
      </c>
      <c r="U259" s="69" t="str">
        <f>IF(R259=1,Employment!$S259,"")</f>
        <v/>
      </c>
    </row>
    <row r="260" spans="1:21" x14ac:dyDescent="0.25">
      <c r="A260" s="39">
        <f>'Industry selection'!C260</f>
        <v>1</v>
      </c>
      <c r="B260" s="67">
        <v>64.2</v>
      </c>
      <c r="C260" s="67" t="s">
        <v>529</v>
      </c>
      <c r="D260" s="73" t="str">
        <f>IF(Employment!V260=2,1,"")</f>
        <v/>
      </c>
      <c r="E260" s="73" t="str">
        <f>IF(Wages!V260=2,1,"")</f>
        <v/>
      </c>
      <c r="F260" s="73" t="str">
        <f t="shared" si="27"/>
        <v/>
      </c>
      <c r="G260" s="68" t="str">
        <f t="shared" si="28"/>
        <v/>
      </c>
      <c r="H260" s="68" t="str">
        <f t="shared" si="29"/>
        <v/>
      </c>
      <c r="I260" s="69" t="str">
        <f>IF(F260=1,Employment!$S260,"")</f>
        <v/>
      </c>
      <c r="K260" s="73" t="str">
        <f>IF('Employment - change'!V260=2,1,"")</f>
        <v/>
      </c>
      <c r="L260" s="73" t="str">
        <f>IF('Wages - change'!V260=2,1,"")</f>
        <v/>
      </c>
      <c r="M260" s="73" t="str">
        <f t="shared" si="30"/>
        <v/>
      </c>
      <c r="N260" s="68" t="str">
        <f t="shared" si="31"/>
        <v/>
      </c>
      <c r="O260" s="68" t="str">
        <f t="shared" si="32"/>
        <v/>
      </c>
      <c r="P260" s="69" t="str">
        <f>IF(M260=1,Employment!$S260,"")</f>
        <v/>
      </c>
      <c r="R260" s="73" t="str">
        <f t="shared" si="33"/>
        <v/>
      </c>
      <c r="S260" s="68" t="str">
        <f t="shared" si="34"/>
        <v/>
      </c>
      <c r="T260" s="68" t="str">
        <f t="shared" si="35"/>
        <v/>
      </c>
      <c r="U260" s="69" t="str">
        <f>IF(R260=1,Employment!$S260,"")</f>
        <v/>
      </c>
    </row>
    <row r="261" spans="1:21" x14ac:dyDescent="0.25">
      <c r="A261" s="39">
        <f>'Industry selection'!C261</f>
        <v>1</v>
      </c>
      <c r="B261" s="67">
        <v>64.3</v>
      </c>
      <c r="C261" s="67" t="s">
        <v>531</v>
      </c>
      <c r="D261" s="73" t="str">
        <f>IF(Employment!V261=2,1,"")</f>
        <v/>
      </c>
      <c r="E261" s="73" t="str">
        <f>IF(Wages!V261=2,1,"")</f>
        <v/>
      </c>
      <c r="F261" s="73" t="str">
        <f t="shared" si="27"/>
        <v/>
      </c>
      <c r="G261" s="68" t="str">
        <f t="shared" si="28"/>
        <v/>
      </c>
      <c r="H261" s="68" t="str">
        <f t="shared" si="29"/>
        <v/>
      </c>
      <c r="I261" s="69" t="str">
        <f>IF(F261=1,Employment!$S261,"")</f>
        <v/>
      </c>
      <c r="K261" s="73" t="str">
        <f>IF('Employment - change'!V261=2,1,"")</f>
        <v/>
      </c>
      <c r="L261" s="73" t="str">
        <f>IF('Wages - change'!V261=2,1,"")</f>
        <v/>
      </c>
      <c r="M261" s="73" t="str">
        <f t="shared" si="30"/>
        <v/>
      </c>
      <c r="N261" s="68" t="str">
        <f t="shared" si="31"/>
        <v/>
      </c>
      <c r="O261" s="68" t="str">
        <f t="shared" si="32"/>
        <v/>
      </c>
      <c r="P261" s="69" t="str">
        <f>IF(M261=1,Employment!$S261,"")</f>
        <v/>
      </c>
      <c r="R261" s="73" t="str">
        <f t="shared" si="33"/>
        <v/>
      </c>
      <c r="S261" s="68" t="str">
        <f t="shared" si="34"/>
        <v/>
      </c>
      <c r="T261" s="68" t="str">
        <f t="shared" si="35"/>
        <v/>
      </c>
      <c r="U261" s="69" t="str">
        <f>IF(R261=1,Employment!$S261,"")</f>
        <v/>
      </c>
    </row>
    <row r="262" spans="1:21" x14ac:dyDescent="0.25">
      <c r="A262" s="39">
        <f>'Industry selection'!C262</f>
        <v>2</v>
      </c>
      <c r="B262" s="67">
        <v>64.900000000000006</v>
      </c>
      <c r="C262" s="67" t="s">
        <v>533</v>
      </c>
      <c r="D262" s="73" t="str">
        <f>IF(Employment!V262=2,1,"")</f>
        <v/>
      </c>
      <c r="E262" s="73">
        <f>IF(Wages!V262=2,1,"")</f>
        <v>1</v>
      </c>
      <c r="F262" s="73" t="str">
        <f t="shared" ref="F262:F325" si="36">IF(AND(D262=1,E262=1),1,"")</f>
        <v/>
      </c>
      <c r="G262" s="68" t="str">
        <f t="shared" ref="G262:G325" si="37">IF(F262=1,$B262,"")</f>
        <v/>
      </c>
      <c r="H262" s="68" t="str">
        <f t="shared" ref="H262:H325" si="38">IF(F262=1,$C262,"")</f>
        <v/>
      </c>
      <c r="I262" s="69" t="str">
        <f>IF(F262=1,Employment!$S262,"")</f>
        <v/>
      </c>
      <c r="K262" s="73" t="str">
        <f>IF('Employment - change'!V262=2,1,"")</f>
        <v/>
      </c>
      <c r="L262" s="73" t="str">
        <f>IF('Wages - change'!V262=2,1,"")</f>
        <v/>
      </c>
      <c r="M262" s="73" t="str">
        <f t="shared" ref="M262:M325" si="39">IF(AND(K262=1,L262=1),1,"")</f>
        <v/>
      </c>
      <c r="N262" s="68" t="str">
        <f t="shared" ref="N262:N325" si="40">IF(M262=1,$B262,"")</f>
        <v/>
      </c>
      <c r="O262" s="68" t="str">
        <f t="shared" ref="O262:O325" si="41">IF(M262=1,$C262,"")</f>
        <v/>
      </c>
      <c r="P262" s="69" t="str">
        <f>IF(M262=1,Employment!$S262,"")</f>
        <v/>
      </c>
      <c r="R262" s="73" t="str">
        <f t="shared" ref="R262:R325" si="42">IF(AND(F262=1,M262=1),1,"")</f>
        <v/>
      </c>
      <c r="S262" s="68" t="str">
        <f t="shared" ref="S262:S325" si="43">IF(R262=1,$B262,"")</f>
        <v/>
      </c>
      <c r="T262" s="68" t="str">
        <f t="shared" ref="T262:T325" si="44">IF(R262=1,$C262,"")</f>
        <v/>
      </c>
      <c r="U262" s="69" t="str">
        <f>IF(R262=1,Employment!$S262,"")</f>
        <v/>
      </c>
    </row>
    <row r="263" spans="1:21" x14ac:dyDescent="0.25">
      <c r="A263" s="39">
        <f>'Industry selection'!C263</f>
        <v>1</v>
      </c>
      <c r="B263" s="67">
        <v>65</v>
      </c>
      <c r="C263" s="67" t="s">
        <v>535</v>
      </c>
      <c r="D263" s="73" t="str">
        <f>IF(Employment!V263=2,1,"")</f>
        <v/>
      </c>
      <c r="E263" s="73" t="str">
        <f>IF(Wages!V263=2,1,"")</f>
        <v/>
      </c>
      <c r="F263" s="73" t="str">
        <f t="shared" si="36"/>
        <v/>
      </c>
      <c r="G263" s="68" t="str">
        <f t="shared" si="37"/>
        <v/>
      </c>
      <c r="H263" s="68" t="str">
        <f t="shared" si="38"/>
        <v/>
      </c>
      <c r="I263" s="69" t="str">
        <f>IF(F263=1,Employment!$S263,"")</f>
        <v/>
      </c>
      <c r="K263" s="73" t="str">
        <f>IF('Employment - change'!V263=2,1,"")</f>
        <v/>
      </c>
      <c r="L263" s="73" t="str">
        <f>IF('Wages - change'!V263=2,1,"")</f>
        <v/>
      </c>
      <c r="M263" s="73" t="str">
        <f t="shared" si="39"/>
        <v/>
      </c>
      <c r="N263" s="68" t="str">
        <f t="shared" si="40"/>
        <v/>
      </c>
      <c r="O263" s="68" t="str">
        <f t="shared" si="41"/>
        <v/>
      </c>
      <c r="P263" s="69" t="str">
        <f>IF(M263=1,Employment!$S263,"")</f>
        <v/>
      </c>
      <c r="R263" s="73" t="str">
        <f t="shared" si="42"/>
        <v/>
      </c>
      <c r="S263" s="68" t="str">
        <f t="shared" si="43"/>
        <v/>
      </c>
      <c r="T263" s="68" t="str">
        <f t="shared" si="44"/>
        <v/>
      </c>
      <c r="U263" s="69" t="str">
        <f>IF(R263=1,Employment!$S263,"")</f>
        <v/>
      </c>
    </row>
    <row r="264" spans="1:21" x14ac:dyDescent="0.25">
      <c r="A264" s="39">
        <f>'Industry selection'!C264</f>
        <v>1</v>
      </c>
      <c r="B264" s="67">
        <v>65.099999999999994</v>
      </c>
      <c r="C264" s="67" t="s">
        <v>537</v>
      </c>
      <c r="D264" s="73" t="str">
        <f>IF(Employment!V264=2,1,"")</f>
        <v/>
      </c>
      <c r="E264" s="73" t="str">
        <f>IF(Wages!V264=2,1,"")</f>
        <v/>
      </c>
      <c r="F264" s="73" t="str">
        <f t="shared" si="36"/>
        <v/>
      </c>
      <c r="G264" s="68" t="str">
        <f t="shared" si="37"/>
        <v/>
      </c>
      <c r="H264" s="68" t="str">
        <f t="shared" si="38"/>
        <v/>
      </c>
      <c r="I264" s="69" t="str">
        <f>IF(F264=1,Employment!$S264,"")</f>
        <v/>
      </c>
      <c r="K264" s="73" t="str">
        <f>IF('Employment - change'!V264=2,1,"")</f>
        <v/>
      </c>
      <c r="L264" s="73" t="str">
        <f>IF('Wages - change'!V264=2,1,"")</f>
        <v/>
      </c>
      <c r="M264" s="73" t="str">
        <f t="shared" si="39"/>
        <v/>
      </c>
      <c r="N264" s="68" t="str">
        <f t="shared" si="40"/>
        <v/>
      </c>
      <c r="O264" s="68" t="str">
        <f t="shared" si="41"/>
        <v/>
      </c>
      <c r="P264" s="69" t="str">
        <f>IF(M264=1,Employment!$S264,"")</f>
        <v/>
      </c>
      <c r="R264" s="73" t="str">
        <f t="shared" si="42"/>
        <v/>
      </c>
      <c r="S264" s="68" t="str">
        <f t="shared" si="43"/>
        <v/>
      </c>
      <c r="T264" s="68" t="str">
        <f t="shared" si="44"/>
        <v/>
      </c>
      <c r="U264" s="69" t="str">
        <f>IF(R264=1,Employment!$S264,"")</f>
        <v/>
      </c>
    </row>
    <row r="265" spans="1:21" x14ac:dyDescent="0.25">
      <c r="A265" s="39">
        <f>'Industry selection'!C265</f>
        <v>1</v>
      </c>
      <c r="B265" s="67">
        <v>65.2</v>
      </c>
      <c r="C265" s="67" t="s">
        <v>539</v>
      </c>
      <c r="D265" s="73" t="str">
        <f>IF(Employment!V265=2,1,"")</f>
        <v/>
      </c>
      <c r="E265" s="73" t="str">
        <f>IF(Wages!V265=2,1,"")</f>
        <v/>
      </c>
      <c r="F265" s="73" t="str">
        <f t="shared" si="36"/>
        <v/>
      </c>
      <c r="G265" s="68" t="str">
        <f t="shared" si="37"/>
        <v/>
      </c>
      <c r="H265" s="68" t="str">
        <f t="shared" si="38"/>
        <v/>
      </c>
      <c r="I265" s="69" t="str">
        <f>IF(F265=1,Employment!$S265,"")</f>
        <v/>
      </c>
      <c r="K265" s="73" t="str">
        <f>IF('Employment - change'!V265=2,1,"")</f>
        <v/>
      </c>
      <c r="L265" s="73" t="str">
        <f>IF('Wages - change'!V265=2,1,"")</f>
        <v/>
      </c>
      <c r="M265" s="73" t="str">
        <f t="shared" si="39"/>
        <v/>
      </c>
      <c r="N265" s="68" t="str">
        <f t="shared" si="40"/>
        <v/>
      </c>
      <c r="O265" s="68" t="str">
        <f t="shared" si="41"/>
        <v/>
      </c>
      <c r="P265" s="69" t="str">
        <f>IF(M265=1,Employment!$S265,"")</f>
        <v/>
      </c>
      <c r="R265" s="73" t="str">
        <f t="shared" si="42"/>
        <v/>
      </c>
      <c r="S265" s="68" t="str">
        <f t="shared" si="43"/>
        <v/>
      </c>
      <c r="T265" s="68" t="str">
        <f t="shared" si="44"/>
        <v/>
      </c>
      <c r="U265" s="69" t="str">
        <f>IF(R265=1,Employment!$S265,"")</f>
        <v/>
      </c>
    </row>
    <row r="266" spans="1:21" x14ac:dyDescent="0.25">
      <c r="A266" s="39">
        <f>'Industry selection'!C266</f>
        <v>1</v>
      </c>
      <c r="B266" s="67">
        <v>65.3</v>
      </c>
      <c r="C266" s="67" t="s">
        <v>541</v>
      </c>
      <c r="D266" s="73" t="str">
        <f>IF(Employment!V266=2,1,"")</f>
        <v/>
      </c>
      <c r="E266" s="73" t="str">
        <f>IF(Wages!V266=2,1,"")</f>
        <v/>
      </c>
      <c r="F266" s="73" t="str">
        <f t="shared" si="36"/>
        <v/>
      </c>
      <c r="G266" s="68" t="str">
        <f t="shared" si="37"/>
        <v/>
      </c>
      <c r="H266" s="68" t="str">
        <f t="shared" si="38"/>
        <v/>
      </c>
      <c r="I266" s="69" t="str">
        <f>IF(F266=1,Employment!$S266,"")</f>
        <v/>
      </c>
      <c r="K266" s="73" t="str">
        <f>IF('Employment - change'!V266=2,1,"")</f>
        <v/>
      </c>
      <c r="L266" s="73" t="str">
        <f>IF('Wages - change'!V266=2,1,"")</f>
        <v/>
      </c>
      <c r="M266" s="73" t="str">
        <f t="shared" si="39"/>
        <v/>
      </c>
      <c r="N266" s="68" t="str">
        <f t="shared" si="40"/>
        <v/>
      </c>
      <c r="O266" s="68" t="str">
        <f t="shared" si="41"/>
        <v/>
      </c>
      <c r="P266" s="69" t="str">
        <f>IF(M266=1,Employment!$S266,"")</f>
        <v/>
      </c>
      <c r="R266" s="73" t="str">
        <f t="shared" si="42"/>
        <v/>
      </c>
      <c r="S266" s="68" t="str">
        <f t="shared" si="43"/>
        <v/>
      </c>
      <c r="T266" s="68" t="str">
        <f t="shared" si="44"/>
        <v/>
      </c>
      <c r="U266" s="69" t="str">
        <f>IF(R266=1,Employment!$S266,"")</f>
        <v/>
      </c>
    </row>
    <row r="267" spans="1:21" x14ac:dyDescent="0.25">
      <c r="A267" s="39" t="str">
        <f>'Industry selection'!C267</f>
        <v/>
      </c>
      <c r="B267" s="67">
        <v>66</v>
      </c>
      <c r="C267" s="67" t="s">
        <v>543</v>
      </c>
      <c r="D267" s="73" t="str">
        <f>IF(Employment!V267=2,1,"")</f>
        <v/>
      </c>
      <c r="E267" s="73" t="str">
        <f>IF(Wages!V267=2,1,"")</f>
        <v/>
      </c>
      <c r="F267" s="73" t="str">
        <f t="shared" si="36"/>
        <v/>
      </c>
      <c r="G267" s="68" t="str">
        <f t="shared" si="37"/>
        <v/>
      </c>
      <c r="H267" s="68" t="str">
        <f t="shared" si="38"/>
        <v/>
      </c>
      <c r="I267" s="69" t="str">
        <f>IF(F267=1,Employment!$S267,"")</f>
        <v/>
      </c>
      <c r="K267" s="73" t="str">
        <f>IF('Employment - change'!V267=2,1,"")</f>
        <v/>
      </c>
      <c r="L267" s="73" t="str">
        <f>IF('Wages - change'!V267=2,1,"")</f>
        <v/>
      </c>
      <c r="M267" s="73" t="str">
        <f t="shared" si="39"/>
        <v/>
      </c>
      <c r="N267" s="68" t="str">
        <f t="shared" si="40"/>
        <v/>
      </c>
      <c r="O267" s="68" t="str">
        <f t="shared" si="41"/>
        <v/>
      </c>
      <c r="P267" s="69" t="str">
        <f>IF(M267=1,Employment!$S267,"")</f>
        <v/>
      </c>
      <c r="R267" s="73" t="str">
        <f t="shared" si="42"/>
        <v/>
      </c>
      <c r="S267" s="68" t="str">
        <f t="shared" si="43"/>
        <v/>
      </c>
      <c r="T267" s="68" t="str">
        <f t="shared" si="44"/>
        <v/>
      </c>
      <c r="U267" s="69" t="str">
        <f>IF(R267=1,Employment!$S267,"")</f>
        <v/>
      </c>
    </row>
    <row r="268" spans="1:21" x14ac:dyDescent="0.25">
      <c r="A268" s="39">
        <f>'Industry selection'!C268</f>
        <v>2</v>
      </c>
      <c r="B268" s="67">
        <v>66.099999999999994</v>
      </c>
      <c r="C268" s="67" t="s">
        <v>545</v>
      </c>
      <c r="D268" s="73" t="str">
        <f>IF(Employment!V268=2,1,"")</f>
        <v/>
      </c>
      <c r="E268" s="73" t="str">
        <f>IF(Wages!V268=2,1,"")</f>
        <v/>
      </c>
      <c r="F268" s="73" t="str">
        <f t="shared" si="36"/>
        <v/>
      </c>
      <c r="G268" s="68" t="str">
        <f t="shared" si="37"/>
        <v/>
      </c>
      <c r="H268" s="68" t="str">
        <f t="shared" si="38"/>
        <v/>
      </c>
      <c r="I268" s="69" t="str">
        <f>IF(F268=1,Employment!$S268,"")</f>
        <v/>
      </c>
      <c r="K268" s="73" t="str">
        <f>IF('Employment - change'!V268=2,1,"")</f>
        <v/>
      </c>
      <c r="L268" s="73" t="str">
        <f>IF('Wages - change'!V268=2,1,"")</f>
        <v/>
      </c>
      <c r="M268" s="73" t="str">
        <f t="shared" si="39"/>
        <v/>
      </c>
      <c r="N268" s="68" t="str">
        <f t="shared" si="40"/>
        <v/>
      </c>
      <c r="O268" s="68" t="str">
        <f t="shared" si="41"/>
        <v/>
      </c>
      <c r="P268" s="69" t="str">
        <f>IF(M268=1,Employment!$S268,"")</f>
        <v/>
      </c>
      <c r="R268" s="73" t="str">
        <f t="shared" si="42"/>
        <v/>
      </c>
      <c r="S268" s="68" t="str">
        <f t="shared" si="43"/>
        <v/>
      </c>
      <c r="T268" s="68" t="str">
        <f t="shared" si="44"/>
        <v/>
      </c>
      <c r="U268" s="69" t="str">
        <f>IF(R268=1,Employment!$S268,"")</f>
        <v/>
      </c>
    </row>
    <row r="269" spans="1:21" x14ac:dyDescent="0.25">
      <c r="A269" s="39">
        <f>'Industry selection'!C269</f>
        <v>2</v>
      </c>
      <c r="B269" s="67">
        <v>66.2</v>
      </c>
      <c r="C269" s="67" t="s">
        <v>547</v>
      </c>
      <c r="D269" s="73" t="str">
        <f>IF(Employment!V269=2,1,"")</f>
        <v/>
      </c>
      <c r="E269" s="73" t="str">
        <f>IF(Wages!V269=2,1,"")</f>
        <v/>
      </c>
      <c r="F269" s="73" t="str">
        <f t="shared" si="36"/>
        <v/>
      </c>
      <c r="G269" s="68" t="str">
        <f t="shared" si="37"/>
        <v/>
      </c>
      <c r="H269" s="68" t="str">
        <f t="shared" si="38"/>
        <v/>
      </c>
      <c r="I269" s="69" t="str">
        <f>IF(F269=1,Employment!$S269,"")</f>
        <v/>
      </c>
      <c r="K269" s="73" t="str">
        <f>IF('Employment - change'!V269=2,1,"")</f>
        <v/>
      </c>
      <c r="L269" s="73" t="str">
        <f>IF('Wages - change'!V269=2,1,"")</f>
        <v/>
      </c>
      <c r="M269" s="73" t="str">
        <f t="shared" si="39"/>
        <v/>
      </c>
      <c r="N269" s="68" t="str">
        <f t="shared" si="40"/>
        <v/>
      </c>
      <c r="O269" s="68" t="str">
        <f t="shared" si="41"/>
        <v/>
      </c>
      <c r="P269" s="69" t="str">
        <f>IF(M269=1,Employment!$S269,"")</f>
        <v/>
      </c>
      <c r="R269" s="73" t="str">
        <f t="shared" si="42"/>
        <v/>
      </c>
      <c r="S269" s="68" t="str">
        <f t="shared" si="43"/>
        <v/>
      </c>
      <c r="T269" s="68" t="str">
        <f t="shared" si="44"/>
        <v/>
      </c>
      <c r="U269" s="69" t="str">
        <f>IF(R269=1,Employment!$S269,"")</f>
        <v/>
      </c>
    </row>
    <row r="270" spans="1:21" x14ac:dyDescent="0.25">
      <c r="A270" s="39">
        <f>'Industry selection'!C270</f>
        <v>1</v>
      </c>
      <c r="B270" s="67">
        <v>66.3</v>
      </c>
      <c r="C270" s="67" t="s">
        <v>549</v>
      </c>
      <c r="D270" s="73" t="str">
        <f>IF(Employment!V270=2,1,"")</f>
        <v/>
      </c>
      <c r="E270" s="73" t="str">
        <f>IF(Wages!V270=2,1,"")</f>
        <v/>
      </c>
      <c r="F270" s="73" t="str">
        <f t="shared" si="36"/>
        <v/>
      </c>
      <c r="G270" s="68" t="str">
        <f t="shared" si="37"/>
        <v/>
      </c>
      <c r="H270" s="68" t="str">
        <f t="shared" si="38"/>
        <v/>
      </c>
      <c r="I270" s="69" t="str">
        <f>IF(F270=1,Employment!$S270,"")</f>
        <v/>
      </c>
      <c r="K270" s="73" t="str">
        <f>IF('Employment - change'!V270=2,1,"")</f>
        <v/>
      </c>
      <c r="L270" s="73" t="str">
        <f>IF('Wages - change'!V270=2,1,"")</f>
        <v/>
      </c>
      <c r="M270" s="73" t="str">
        <f t="shared" si="39"/>
        <v/>
      </c>
      <c r="N270" s="68" t="str">
        <f t="shared" si="40"/>
        <v/>
      </c>
      <c r="O270" s="68" t="str">
        <f t="shared" si="41"/>
        <v/>
      </c>
      <c r="P270" s="69" t="str">
        <f>IF(M270=1,Employment!$S270,"")</f>
        <v/>
      </c>
      <c r="R270" s="73" t="str">
        <f t="shared" si="42"/>
        <v/>
      </c>
      <c r="S270" s="68" t="str">
        <f t="shared" si="43"/>
        <v/>
      </c>
      <c r="T270" s="68" t="str">
        <f t="shared" si="44"/>
        <v/>
      </c>
      <c r="U270" s="69" t="str">
        <f>IF(R270=1,Employment!$S270,"")</f>
        <v/>
      </c>
    </row>
    <row r="271" spans="1:21" x14ac:dyDescent="0.25">
      <c r="A271" s="39" t="str">
        <f>'Industry selection'!C271</f>
        <v/>
      </c>
      <c r="B271" s="67" t="s">
        <v>551</v>
      </c>
      <c r="C271" s="67" t="s">
        <v>552</v>
      </c>
      <c r="D271" s="73" t="str">
        <f>IF(Employment!V271=2,1,"")</f>
        <v/>
      </c>
      <c r="E271" s="73" t="str">
        <f>IF(Wages!V271=2,1,"")</f>
        <v/>
      </c>
      <c r="F271" s="73" t="str">
        <f t="shared" si="36"/>
        <v/>
      </c>
      <c r="G271" s="68" t="str">
        <f t="shared" si="37"/>
        <v/>
      </c>
      <c r="H271" s="68" t="str">
        <f t="shared" si="38"/>
        <v/>
      </c>
      <c r="I271" s="69" t="str">
        <f>IF(F271=1,Employment!$S271,"")</f>
        <v/>
      </c>
      <c r="K271" s="73" t="str">
        <f>IF('Employment - change'!V271=2,1,"")</f>
        <v/>
      </c>
      <c r="L271" s="73" t="str">
        <f>IF('Wages - change'!V271=2,1,"")</f>
        <v/>
      </c>
      <c r="M271" s="73" t="str">
        <f t="shared" si="39"/>
        <v/>
      </c>
      <c r="N271" s="68" t="str">
        <f t="shared" si="40"/>
        <v/>
      </c>
      <c r="O271" s="68" t="str">
        <f t="shared" si="41"/>
        <v/>
      </c>
      <c r="P271" s="69" t="str">
        <f>IF(M271=1,Employment!$S271,"")</f>
        <v/>
      </c>
      <c r="R271" s="73" t="str">
        <f t="shared" si="42"/>
        <v/>
      </c>
      <c r="S271" s="68" t="str">
        <f t="shared" si="43"/>
        <v/>
      </c>
      <c r="T271" s="68" t="str">
        <f t="shared" si="44"/>
        <v/>
      </c>
      <c r="U271" s="69" t="str">
        <f>IF(R271=1,Employment!$S271,"")</f>
        <v/>
      </c>
    </row>
    <row r="272" spans="1:21" x14ac:dyDescent="0.25">
      <c r="A272" s="39" t="str">
        <f>'Industry selection'!C272</f>
        <v/>
      </c>
      <c r="B272" s="67">
        <v>68</v>
      </c>
      <c r="C272" s="67" t="s">
        <v>553</v>
      </c>
      <c r="D272" s="73" t="str">
        <f>IF(Employment!V272=2,1,"")</f>
        <v/>
      </c>
      <c r="E272" s="73" t="str">
        <f>IF(Wages!V272=2,1,"")</f>
        <v/>
      </c>
      <c r="F272" s="73" t="str">
        <f t="shared" si="36"/>
        <v/>
      </c>
      <c r="G272" s="68" t="str">
        <f t="shared" si="37"/>
        <v/>
      </c>
      <c r="H272" s="68" t="str">
        <f t="shared" si="38"/>
        <v/>
      </c>
      <c r="I272" s="69" t="str">
        <f>IF(F272=1,Employment!$S272,"")</f>
        <v/>
      </c>
      <c r="K272" s="73" t="str">
        <f>IF('Employment - change'!V272=2,1,"")</f>
        <v/>
      </c>
      <c r="L272" s="73" t="str">
        <f>IF('Wages - change'!V272=2,1,"")</f>
        <v/>
      </c>
      <c r="M272" s="73" t="str">
        <f t="shared" si="39"/>
        <v/>
      </c>
      <c r="N272" s="68" t="str">
        <f t="shared" si="40"/>
        <v/>
      </c>
      <c r="O272" s="68" t="str">
        <f t="shared" si="41"/>
        <v/>
      </c>
      <c r="P272" s="69" t="str">
        <f>IF(M272=1,Employment!$S272,"")</f>
        <v/>
      </c>
      <c r="R272" s="73" t="str">
        <f t="shared" si="42"/>
        <v/>
      </c>
      <c r="S272" s="68" t="str">
        <f t="shared" si="43"/>
        <v/>
      </c>
      <c r="T272" s="68" t="str">
        <f t="shared" si="44"/>
        <v/>
      </c>
      <c r="U272" s="69" t="str">
        <f>IF(R272=1,Employment!$S272,"")</f>
        <v/>
      </c>
    </row>
    <row r="273" spans="1:21" x14ac:dyDescent="0.25">
      <c r="A273" s="39">
        <f>'Industry selection'!C273</f>
        <v>2</v>
      </c>
      <c r="B273" s="67">
        <v>68.099999999999994</v>
      </c>
      <c r="C273" s="67" t="s">
        <v>555</v>
      </c>
      <c r="D273" s="73" t="str">
        <f>IF(Employment!V273=2,1,"")</f>
        <v/>
      </c>
      <c r="E273" s="73" t="str">
        <f>IF(Wages!V273=2,1,"")</f>
        <v/>
      </c>
      <c r="F273" s="73" t="str">
        <f t="shared" si="36"/>
        <v/>
      </c>
      <c r="G273" s="68" t="str">
        <f t="shared" si="37"/>
        <v/>
      </c>
      <c r="H273" s="68" t="str">
        <f t="shared" si="38"/>
        <v/>
      </c>
      <c r="I273" s="69" t="str">
        <f>IF(F273=1,Employment!$S273,"")</f>
        <v/>
      </c>
      <c r="K273" s="73" t="str">
        <f>IF('Employment - change'!V273=2,1,"")</f>
        <v/>
      </c>
      <c r="L273" s="73" t="str">
        <f>IF('Wages - change'!V273=2,1,"")</f>
        <v/>
      </c>
      <c r="M273" s="73" t="str">
        <f t="shared" si="39"/>
        <v/>
      </c>
      <c r="N273" s="68" t="str">
        <f t="shared" si="40"/>
        <v/>
      </c>
      <c r="O273" s="68" t="str">
        <f t="shared" si="41"/>
        <v/>
      </c>
      <c r="P273" s="69" t="str">
        <f>IF(M273=1,Employment!$S273,"")</f>
        <v/>
      </c>
      <c r="R273" s="73" t="str">
        <f t="shared" si="42"/>
        <v/>
      </c>
      <c r="S273" s="68" t="str">
        <f t="shared" si="43"/>
        <v/>
      </c>
      <c r="T273" s="68" t="str">
        <f t="shared" si="44"/>
        <v/>
      </c>
      <c r="U273" s="69" t="str">
        <f>IF(R273=1,Employment!$S273,"")</f>
        <v/>
      </c>
    </row>
    <row r="274" spans="1:21" x14ac:dyDescent="0.25">
      <c r="A274" s="39">
        <f>'Industry selection'!C274</f>
        <v>2</v>
      </c>
      <c r="B274" s="67">
        <v>68.2</v>
      </c>
      <c r="C274" s="67" t="s">
        <v>557</v>
      </c>
      <c r="D274" s="73" t="str">
        <f>IF(Employment!V274=2,1,"")</f>
        <v/>
      </c>
      <c r="E274" s="73" t="str">
        <f>IF(Wages!V274=2,1,"")</f>
        <v/>
      </c>
      <c r="F274" s="73" t="str">
        <f t="shared" si="36"/>
        <v/>
      </c>
      <c r="G274" s="68" t="str">
        <f t="shared" si="37"/>
        <v/>
      </c>
      <c r="H274" s="68" t="str">
        <f t="shared" si="38"/>
        <v/>
      </c>
      <c r="I274" s="69" t="str">
        <f>IF(F274=1,Employment!$S274,"")</f>
        <v/>
      </c>
      <c r="K274" s="73" t="str">
        <f>IF('Employment - change'!V274=2,1,"")</f>
        <v/>
      </c>
      <c r="L274" s="73" t="str">
        <f>IF('Wages - change'!V274=2,1,"")</f>
        <v/>
      </c>
      <c r="M274" s="73" t="str">
        <f t="shared" si="39"/>
        <v/>
      </c>
      <c r="N274" s="68" t="str">
        <f t="shared" si="40"/>
        <v/>
      </c>
      <c r="O274" s="68" t="str">
        <f t="shared" si="41"/>
        <v/>
      </c>
      <c r="P274" s="69" t="str">
        <f>IF(M274=1,Employment!$S274,"")</f>
        <v/>
      </c>
      <c r="R274" s="73" t="str">
        <f t="shared" si="42"/>
        <v/>
      </c>
      <c r="S274" s="68" t="str">
        <f t="shared" si="43"/>
        <v/>
      </c>
      <c r="T274" s="68" t="str">
        <f t="shared" si="44"/>
        <v/>
      </c>
      <c r="U274" s="69" t="str">
        <f>IF(R274=1,Employment!$S274,"")</f>
        <v/>
      </c>
    </row>
    <row r="275" spans="1:21" x14ac:dyDescent="0.25">
      <c r="A275" s="39">
        <f>'Industry selection'!C275</f>
        <v>2</v>
      </c>
      <c r="B275" s="67">
        <v>68.3</v>
      </c>
      <c r="C275" s="67" t="s">
        <v>559</v>
      </c>
      <c r="D275" s="73" t="str">
        <f>IF(Employment!V275=2,1,"")</f>
        <v/>
      </c>
      <c r="E275" s="73" t="str">
        <f>IF(Wages!V275=2,1,"")</f>
        <v/>
      </c>
      <c r="F275" s="73" t="str">
        <f t="shared" si="36"/>
        <v/>
      </c>
      <c r="G275" s="68" t="str">
        <f t="shared" si="37"/>
        <v/>
      </c>
      <c r="H275" s="68" t="str">
        <f t="shared" si="38"/>
        <v/>
      </c>
      <c r="I275" s="69" t="str">
        <f>IF(F275=1,Employment!$S275,"")</f>
        <v/>
      </c>
      <c r="K275" s="73">
        <f>IF('Employment - change'!V275=2,1,"")</f>
        <v>1</v>
      </c>
      <c r="L275" s="73" t="str">
        <f>IF('Wages - change'!V275=2,1,"")</f>
        <v/>
      </c>
      <c r="M275" s="73" t="str">
        <f t="shared" si="39"/>
        <v/>
      </c>
      <c r="N275" s="68" t="str">
        <f t="shared" si="40"/>
        <v/>
      </c>
      <c r="O275" s="68" t="str">
        <f t="shared" si="41"/>
        <v/>
      </c>
      <c r="P275" s="69" t="str">
        <f>IF(M275=1,Employment!$S275,"")</f>
        <v/>
      </c>
      <c r="R275" s="73" t="str">
        <f t="shared" si="42"/>
        <v/>
      </c>
      <c r="S275" s="68" t="str">
        <f t="shared" si="43"/>
        <v/>
      </c>
      <c r="T275" s="68" t="str">
        <f t="shared" si="44"/>
        <v/>
      </c>
      <c r="U275" s="69" t="str">
        <f>IF(R275=1,Employment!$S275,"")</f>
        <v/>
      </c>
    </row>
    <row r="276" spans="1:21" x14ac:dyDescent="0.25">
      <c r="A276" s="39" t="str">
        <f>'Industry selection'!C276</f>
        <v/>
      </c>
      <c r="B276" s="67" t="s">
        <v>561</v>
      </c>
      <c r="C276" s="67" t="s">
        <v>562</v>
      </c>
      <c r="D276" s="73" t="str">
        <f>IF(Employment!V276=2,1,"")</f>
        <v/>
      </c>
      <c r="E276" s="73" t="str">
        <f>IF(Wages!V276=2,1,"")</f>
        <v/>
      </c>
      <c r="F276" s="73" t="str">
        <f t="shared" si="36"/>
        <v/>
      </c>
      <c r="G276" s="68" t="str">
        <f t="shared" si="37"/>
        <v/>
      </c>
      <c r="H276" s="68" t="str">
        <f t="shared" si="38"/>
        <v/>
      </c>
      <c r="I276" s="69" t="str">
        <f>IF(F276=1,Employment!$S276,"")</f>
        <v/>
      </c>
      <c r="K276" s="73" t="str">
        <f>IF('Employment - change'!V276=2,1,"")</f>
        <v/>
      </c>
      <c r="L276" s="73" t="str">
        <f>IF('Wages - change'!V276=2,1,"")</f>
        <v/>
      </c>
      <c r="M276" s="73" t="str">
        <f t="shared" si="39"/>
        <v/>
      </c>
      <c r="N276" s="68" t="str">
        <f t="shared" si="40"/>
        <v/>
      </c>
      <c r="O276" s="68" t="str">
        <f t="shared" si="41"/>
        <v/>
      </c>
      <c r="P276" s="69" t="str">
        <f>IF(M276=1,Employment!$S276,"")</f>
        <v/>
      </c>
      <c r="R276" s="73" t="str">
        <f t="shared" si="42"/>
        <v/>
      </c>
      <c r="S276" s="68" t="str">
        <f t="shared" si="43"/>
        <v/>
      </c>
      <c r="T276" s="68" t="str">
        <f t="shared" si="44"/>
        <v/>
      </c>
      <c r="U276" s="69" t="str">
        <f>IF(R276=1,Employment!$S276,"")</f>
        <v/>
      </c>
    </row>
    <row r="277" spans="1:21" x14ac:dyDescent="0.25">
      <c r="A277" s="39" t="str">
        <f>'Industry selection'!C277</f>
        <v/>
      </c>
      <c r="B277" s="67">
        <v>69</v>
      </c>
      <c r="C277" s="67" t="s">
        <v>564</v>
      </c>
      <c r="D277" s="73" t="str">
        <f>IF(Employment!V277=2,1,"")</f>
        <v/>
      </c>
      <c r="E277" s="73" t="str">
        <f>IF(Wages!V277=2,1,"")</f>
        <v/>
      </c>
      <c r="F277" s="73" t="str">
        <f t="shared" si="36"/>
        <v/>
      </c>
      <c r="G277" s="68" t="str">
        <f t="shared" si="37"/>
        <v/>
      </c>
      <c r="H277" s="68" t="str">
        <f t="shared" si="38"/>
        <v/>
      </c>
      <c r="I277" s="69" t="str">
        <f>IF(F277=1,Employment!$S277,"")</f>
        <v/>
      </c>
      <c r="K277" s="73" t="str">
        <f>IF('Employment - change'!V277=2,1,"")</f>
        <v/>
      </c>
      <c r="L277" s="73" t="str">
        <f>IF('Wages - change'!V277=2,1,"")</f>
        <v/>
      </c>
      <c r="M277" s="73" t="str">
        <f t="shared" si="39"/>
        <v/>
      </c>
      <c r="N277" s="68" t="str">
        <f t="shared" si="40"/>
        <v/>
      </c>
      <c r="O277" s="68" t="str">
        <f t="shared" si="41"/>
        <v/>
      </c>
      <c r="P277" s="69" t="str">
        <f>IF(M277=1,Employment!$S277,"")</f>
        <v/>
      </c>
      <c r="R277" s="73" t="str">
        <f t="shared" si="42"/>
        <v/>
      </c>
      <c r="S277" s="68" t="str">
        <f t="shared" si="43"/>
        <v/>
      </c>
      <c r="T277" s="68" t="str">
        <f t="shared" si="44"/>
        <v/>
      </c>
      <c r="U277" s="69" t="str">
        <f>IF(R277=1,Employment!$S277,"")</f>
        <v/>
      </c>
    </row>
    <row r="278" spans="1:21" x14ac:dyDescent="0.25">
      <c r="A278" s="39">
        <f>'Industry selection'!C278</f>
        <v>2</v>
      </c>
      <c r="B278" s="67">
        <v>69.099999999999994</v>
      </c>
      <c r="C278" s="67" t="s">
        <v>566</v>
      </c>
      <c r="D278" s="73" t="str">
        <f>IF(Employment!V278=2,1,"")</f>
        <v/>
      </c>
      <c r="E278" s="73" t="str">
        <f>IF(Wages!V278=2,1,"")</f>
        <v/>
      </c>
      <c r="F278" s="73" t="str">
        <f t="shared" si="36"/>
        <v/>
      </c>
      <c r="G278" s="68" t="str">
        <f t="shared" si="37"/>
        <v/>
      </c>
      <c r="H278" s="68" t="str">
        <f t="shared" si="38"/>
        <v/>
      </c>
      <c r="I278" s="69" t="str">
        <f>IF(F278=1,Employment!$S278,"")</f>
        <v/>
      </c>
      <c r="K278" s="73">
        <f>IF('Employment - change'!V278=2,1,"")</f>
        <v>1</v>
      </c>
      <c r="L278" s="73" t="str">
        <f>IF('Wages - change'!V278=2,1,"")</f>
        <v/>
      </c>
      <c r="M278" s="73" t="str">
        <f t="shared" si="39"/>
        <v/>
      </c>
      <c r="N278" s="68" t="str">
        <f t="shared" si="40"/>
        <v/>
      </c>
      <c r="O278" s="68" t="str">
        <f t="shared" si="41"/>
        <v/>
      </c>
      <c r="P278" s="69" t="str">
        <f>IF(M278=1,Employment!$S278,"")</f>
        <v/>
      </c>
      <c r="R278" s="73" t="str">
        <f t="shared" si="42"/>
        <v/>
      </c>
      <c r="S278" s="68" t="str">
        <f t="shared" si="43"/>
        <v/>
      </c>
      <c r="T278" s="68" t="str">
        <f t="shared" si="44"/>
        <v/>
      </c>
      <c r="U278" s="69" t="str">
        <f>IF(R278=1,Employment!$S278,"")</f>
        <v/>
      </c>
    </row>
    <row r="279" spans="1:21" x14ac:dyDescent="0.25">
      <c r="A279" s="39">
        <f>'Industry selection'!C279</f>
        <v>2</v>
      </c>
      <c r="B279" s="67">
        <v>69.2</v>
      </c>
      <c r="C279" s="67" t="s">
        <v>568</v>
      </c>
      <c r="D279" s="73" t="str">
        <f>IF(Employment!V279=2,1,"")</f>
        <v/>
      </c>
      <c r="E279" s="73" t="str">
        <f>IF(Wages!V279=2,1,"")</f>
        <v/>
      </c>
      <c r="F279" s="73" t="str">
        <f t="shared" si="36"/>
        <v/>
      </c>
      <c r="G279" s="68" t="str">
        <f t="shared" si="37"/>
        <v/>
      </c>
      <c r="H279" s="68" t="str">
        <f t="shared" si="38"/>
        <v/>
      </c>
      <c r="I279" s="69" t="str">
        <f>IF(F279=1,Employment!$S279,"")</f>
        <v/>
      </c>
      <c r="K279" s="73" t="str">
        <f>IF('Employment - change'!V279=2,1,"")</f>
        <v/>
      </c>
      <c r="L279" s="73" t="str">
        <f>IF('Wages - change'!V279=2,1,"")</f>
        <v/>
      </c>
      <c r="M279" s="73" t="str">
        <f t="shared" si="39"/>
        <v/>
      </c>
      <c r="N279" s="68" t="str">
        <f t="shared" si="40"/>
        <v/>
      </c>
      <c r="O279" s="68" t="str">
        <f t="shared" si="41"/>
        <v/>
      </c>
      <c r="P279" s="69" t="str">
        <f>IF(M279=1,Employment!$S279,"")</f>
        <v/>
      </c>
      <c r="R279" s="73" t="str">
        <f t="shared" si="42"/>
        <v/>
      </c>
      <c r="S279" s="68" t="str">
        <f t="shared" si="43"/>
        <v/>
      </c>
      <c r="T279" s="68" t="str">
        <f t="shared" si="44"/>
        <v/>
      </c>
      <c r="U279" s="69" t="str">
        <f>IF(R279=1,Employment!$S279,"")</f>
        <v/>
      </c>
    </row>
    <row r="280" spans="1:21" x14ac:dyDescent="0.25">
      <c r="A280" s="39">
        <f>'Industry selection'!C280</f>
        <v>2</v>
      </c>
      <c r="B280" s="67">
        <v>70</v>
      </c>
      <c r="C280" s="67" t="s">
        <v>570</v>
      </c>
      <c r="D280" s="73" t="str">
        <f>IF(Employment!V280=2,1,"")</f>
        <v/>
      </c>
      <c r="E280" s="73" t="str">
        <f>IF(Wages!V280=2,1,"")</f>
        <v/>
      </c>
      <c r="F280" s="73" t="str">
        <f t="shared" si="36"/>
        <v/>
      </c>
      <c r="G280" s="68" t="str">
        <f t="shared" si="37"/>
        <v/>
      </c>
      <c r="H280" s="68" t="str">
        <f t="shared" si="38"/>
        <v/>
      </c>
      <c r="I280" s="69" t="str">
        <f>IF(F280=1,Employment!$S280,"")</f>
        <v/>
      </c>
      <c r="K280" s="73">
        <f>IF('Employment - change'!V280=2,1,"")</f>
        <v>1</v>
      </c>
      <c r="L280" s="73" t="str">
        <f>IF('Wages - change'!V280=2,1,"")</f>
        <v/>
      </c>
      <c r="M280" s="73" t="str">
        <f t="shared" si="39"/>
        <v/>
      </c>
      <c r="N280" s="68" t="str">
        <f t="shared" si="40"/>
        <v/>
      </c>
      <c r="O280" s="68" t="str">
        <f t="shared" si="41"/>
        <v/>
      </c>
      <c r="P280" s="69" t="str">
        <f>IF(M280=1,Employment!$S280,"")</f>
        <v/>
      </c>
      <c r="R280" s="73" t="str">
        <f t="shared" si="42"/>
        <v/>
      </c>
      <c r="S280" s="68" t="str">
        <f t="shared" si="43"/>
        <v/>
      </c>
      <c r="T280" s="68" t="str">
        <f t="shared" si="44"/>
        <v/>
      </c>
      <c r="U280" s="69" t="str">
        <f>IF(R280=1,Employment!$S280,"")</f>
        <v/>
      </c>
    </row>
    <row r="281" spans="1:21" x14ac:dyDescent="0.25">
      <c r="A281" s="39">
        <f>'Industry selection'!C281</f>
        <v>1</v>
      </c>
      <c r="B281" s="67">
        <v>70.099999999999994</v>
      </c>
      <c r="C281" s="67" t="s">
        <v>572</v>
      </c>
      <c r="D281" s="73" t="str">
        <f>IF(Employment!V281=2,1,"")</f>
        <v/>
      </c>
      <c r="E281" s="73" t="str">
        <f>IF(Wages!V281=2,1,"")</f>
        <v/>
      </c>
      <c r="F281" s="73" t="str">
        <f t="shared" si="36"/>
        <v/>
      </c>
      <c r="G281" s="68" t="str">
        <f t="shared" si="37"/>
        <v/>
      </c>
      <c r="H281" s="68" t="str">
        <f t="shared" si="38"/>
        <v/>
      </c>
      <c r="I281" s="69" t="str">
        <f>IF(F281=1,Employment!$S281,"")</f>
        <v/>
      </c>
      <c r="K281" s="73" t="str">
        <f>IF('Employment - change'!V281=2,1,"")</f>
        <v/>
      </c>
      <c r="L281" s="73" t="str">
        <f>IF('Wages - change'!V281=2,1,"")</f>
        <v/>
      </c>
      <c r="M281" s="73" t="str">
        <f t="shared" si="39"/>
        <v/>
      </c>
      <c r="N281" s="68" t="str">
        <f t="shared" si="40"/>
        <v/>
      </c>
      <c r="O281" s="68" t="str">
        <f t="shared" si="41"/>
        <v/>
      </c>
      <c r="P281" s="69" t="str">
        <f>IF(M281=1,Employment!$S281,"")</f>
        <v/>
      </c>
      <c r="R281" s="73" t="str">
        <f t="shared" si="42"/>
        <v/>
      </c>
      <c r="S281" s="68" t="str">
        <f t="shared" si="43"/>
        <v/>
      </c>
      <c r="T281" s="68" t="str">
        <f t="shared" si="44"/>
        <v/>
      </c>
      <c r="U281" s="69" t="str">
        <f>IF(R281=1,Employment!$S281,"")</f>
        <v/>
      </c>
    </row>
    <row r="282" spans="1:21" x14ac:dyDescent="0.25">
      <c r="A282" s="39">
        <f>'Industry selection'!C282</f>
        <v>1</v>
      </c>
      <c r="B282" s="67">
        <v>70.2</v>
      </c>
      <c r="C282" s="67" t="s">
        <v>574</v>
      </c>
      <c r="D282" s="73" t="str">
        <f>IF(Employment!V282=2,1,"")</f>
        <v/>
      </c>
      <c r="E282" s="73" t="str">
        <f>IF(Wages!V282=2,1,"")</f>
        <v/>
      </c>
      <c r="F282" s="73" t="str">
        <f t="shared" si="36"/>
        <v/>
      </c>
      <c r="G282" s="68" t="str">
        <f t="shared" si="37"/>
        <v/>
      </c>
      <c r="H282" s="68" t="str">
        <f t="shared" si="38"/>
        <v/>
      </c>
      <c r="I282" s="69" t="str">
        <f>IF(F282=1,Employment!$S282,"")</f>
        <v/>
      </c>
      <c r="K282" s="73" t="str">
        <f>IF('Employment - change'!V282=2,1,"")</f>
        <v/>
      </c>
      <c r="L282" s="73" t="str">
        <f>IF('Wages - change'!V282=2,1,"")</f>
        <v/>
      </c>
      <c r="M282" s="73" t="str">
        <f t="shared" si="39"/>
        <v/>
      </c>
      <c r="N282" s="68" t="str">
        <f t="shared" si="40"/>
        <v/>
      </c>
      <c r="O282" s="68" t="str">
        <f t="shared" si="41"/>
        <v/>
      </c>
      <c r="P282" s="69" t="str">
        <f>IF(M282=1,Employment!$S282,"")</f>
        <v/>
      </c>
      <c r="R282" s="73" t="str">
        <f t="shared" si="42"/>
        <v/>
      </c>
      <c r="S282" s="68" t="str">
        <f t="shared" si="43"/>
        <v/>
      </c>
      <c r="T282" s="68" t="str">
        <f t="shared" si="44"/>
        <v/>
      </c>
      <c r="U282" s="69" t="str">
        <f>IF(R282=1,Employment!$S282,"")</f>
        <v/>
      </c>
    </row>
    <row r="283" spans="1:21" x14ac:dyDescent="0.25">
      <c r="A283" s="39" t="str">
        <f>'Industry selection'!C283</f>
        <v/>
      </c>
      <c r="B283" s="67">
        <v>71</v>
      </c>
      <c r="C283" s="67" t="s">
        <v>576</v>
      </c>
      <c r="D283" s="73" t="str">
        <f>IF(Employment!V283=2,1,"")</f>
        <v/>
      </c>
      <c r="E283" s="73" t="str">
        <f>IF(Wages!V283=2,1,"")</f>
        <v/>
      </c>
      <c r="F283" s="73" t="str">
        <f t="shared" si="36"/>
        <v/>
      </c>
      <c r="G283" s="68" t="str">
        <f t="shared" si="37"/>
        <v/>
      </c>
      <c r="H283" s="68" t="str">
        <f t="shared" si="38"/>
        <v/>
      </c>
      <c r="I283" s="69" t="str">
        <f>IF(F283=1,Employment!$S283,"")</f>
        <v/>
      </c>
      <c r="K283" s="73" t="str">
        <f>IF('Employment - change'!V283=2,1,"")</f>
        <v/>
      </c>
      <c r="L283" s="73" t="str">
        <f>IF('Wages - change'!V283=2,1,"")</f>
        <v/>
      </c>
      <c r="M283" s="73" t="str">
        <f t="shared" si="39"/>
        <v/>
      </c>
      <c r="N283" s="68" t="str">
        <f t="shared" si="40"/>
        <v/>
      </c>
      <c r="O283" s="68" t="str">
        <f t="shared" si="41"/>
        <v/>
      </c>
      <c r="P283" s="69" t="str">
        <f>IF(M283=1,Employment!$S283,"")</f>
        <v/>
      </c>
      <c r="R283" s="73" t="str">
        <f t="shared" si="42"/>
        <v/>
      </c>
      <c r="S283" s="68" t="str">
        <f t="shared" si="43"/>
        <v/>
      </c>
      <c r="T283" s="68" t="str">
        <f t="shared" si="44"/>
        <v/>
      </c>
      <c r="U283" s="69" t="str">
        <f>IF(R283=1,Employment!$S283,"")</f>
        <v/>
      </c>
    </row>
    <row r="284" spans="1:21" x14ac:dyDescent="0.25">
      <c r="A284" s="39">
        <f>'Industry selection'!C284</f>
        <v>2</v>
      </c>
      <c r="B284" s="67">
        <v>71.099999999999994</v>
      </c>
      <c r="C284" s="67" t="s">
        <v>578</v>
      </c>
      <c r="D284" s="73" t="str">
        <f>IF(Employment!V284=2,1,"")</f>
        <v/>
      </c>
      <c r="E284" s="73" t="str">
        <f>IF(Wages!V284=2,1,"")</f>
        <v/>
      </c>
      <c r="F284" s="73" t="str">
        <f t="shared" si="36"/>
        <v/>
      </c>
      <c r="G284" s="68" t="str">
        <f t="shared" si="37"/>
        <v/>
      </c>
      <c r="H284" s="68" t="str">
        <f t="shared" si="38"/>
        <v/>
      </c>
      <c r="I284" s="69" t="str">
        <f>IF(F284=1,Employment!$S284,"")</f>
        <v/>
      </c>
      <c r="K284" s="73" t="str">
        <f>IF('Employment - change'!V284=2,1,"")</f>
        <v/>
      </c>
      <c r="L284" s="73" t="str">
        <f>IF('Wages - change'!V284=2,1,"")</f>
        <v/>
      </c>
      <c r="M284" s="73" t="str">
        <f t="shared" si="39"/>
        <v/>
      </c>
      <c r="N284" s="68" t="str">
        <f t="shared" si="40"/>
        <v/>
      </c>
      <c r="O284" s="68" t="str">
        <f t="shared" si="41"/>
        <v/>
      </c>
      <c r="P284" s="69" t="str">
        <f>IF(M284=1,Employment!$S284,"")</f>
        <v/>
      </c>
      <c r="R284" s="73" t="str">
        <f t="shared" si="42"/>
        <v/>
      </c>
      <c r="S284" s="68" t="str">
        <f t="shared" si="43"/>
        <v/>
      </c>
      <c r="T284" s="68" t="str">
        <f t="shared" si="44"/>
        <v/>
      </c>
      <c r="U284" s="69" t="str">
        <f>IF(R284=1,Employment!$S284,"")</f>
        <v/>
      </c>
    </row>
    <row r="285" spans="1:21" x14ac:dyDescent="0.25">
      <c r="A285" s="39">
        <f>'Industry selection'!C285</f>
        <v>2</v>
      </c>
      <c r="B285" s="67">
        <v>71.2</v>
      </c>
      <c r="C285" s="67" t="s">
        <v>580</v>
      </c>
      <c r="D285" s="73" t="str">
        <f>IF(Employment!V285=2,1,"")</f>
        <v/>
      </c>
      <c r="E285" s="73">
        <f>IF(Wages!V285=2,1,"")</f>
        <v>1</v>
      </c>
      <c r="F285" s="73" t="str">
        <f t="shared" si="36"/>
        <v/>
      </c>
      <c r="G285" s="68" t="str">
        <f t="shared" si="37"/>
        <v/>
      </c>
      <c r="H285" s="68" t="str">
        <f t="shared" si="38"/>
        <v/>
      </c>
      <c r="I285" s="69" t="str">
        <f>IF(F285=1,Employment!$S285,"")</f>
        <v/>
      </c>
      <c r="K285" s="73" t="str">
        <f>IF('Employment - change'!V285=2,1,"")</f>
        <v/>
      </c>
      <c r="L285" s="73" t="str">
        <f>IF('Wages - change'!V285=2,1,"")</f>
        <v/>
      </c>
      <c r="M285" s="73" t="str">
        <f t="shared" si="39"/>
        <v/>
      </c>
      <c r="N285" s="68" t="str">
        <f t="shared" si="40"/>
        <v/>
      </c>
      <c r="O285" s="68" t="str">
        <f t="shared" si="41"/>
        <v/>
      </c>
      <c r="P285" s="69" t="str">
        <f>IF(M285=1,Employment!$S285,"")</f>
        <v/>
      </c>
      <c r="R285" s="73" t="str">
        <f t="shared" si="42"/>
        <v/>
      </c>
      <c r="S285" s="68" t="str">
        <f t="shared" si="43"/>
        <v/>
      </c>
      <c r="T285" s="68" t="str">
        <f t="shared" si="44"/>
        <v/>
      </c>
      <c r="U285" s="69" t="str">
        <f>IF(R285=1,Employment!$S285,"")</f>
        <v/>
      </c>
    </row>
    <row r="286" spans="1:21" x14ac:dyDescent="0.25">
      <c r="A286" s="39">
        <f>'Industry selection'!C286</f>
        <v>2</v>
      </c>
      <c r="B286" s="67">
        <v>72</v>
      </c>
      <c r="C286" s="67" t="s">
        <v>582</v>
      </c>
      <c r="D286" s="73" t="str">
        <f>IF(Employment!V286=2,1,"")</f>
        <v/>
      </c>
      <c r="E286" s="73" t="str">
        <f>IF(Wages!V286=2,1,"")</f>
        <v/>
      </c>
      <c r="F286" s="73" t="str">
        <f t="shared" si="36"/>
        <v/>
      </c>
      <c r="G286" s="68" t="str">
        <f t="shared" si="37"/>
        <v/>
      </c>
      <c r="H286" s="68" t="str">
        <f t="shared" si="38"/>
        <v/>
      </c>
      <c r="I286" s="69" t="str">
        <f>IF(F286=1,Employment!$S286,"")</f>
        <v/>
      </c>
      <c r="K286" s="73" t="str">
        <f>IF('Employment - change'!V286=2,1,"")</f>
        <v/>
      </c>
      <c r="L286" s="73" t="str">
        <f>IF('Wages - change'!V286=2,1,"")</f>
        <v/>
      </c>
      <c r="M286" s="73" t="str">
        <f t="shared" si="39"/>
        <v/>
      </c>
      <c r="N286" s="68" t="str">
        <f t="shared" si="40"/>
        <v/>
      </c>
      <c r="O286" s="68" t="str">
        <f t="shared" si="41"/>
        <v/>
      </c>
      <c r="P286" s="69" t="str">
        <f>IF(M286=1,Employment!$S286,"")</f>
        <v/>
      </c>
      <c r="R286" s="73" t="str">
        <f t="shared" si="42"/>
        <v/>
      </c>
      <c r="S286" s="68" t="str">
        <f t="shared" si="43"/>
        <v/>
      </c>
      <c r="T286" s="68" t="str">
        <f t="shared" si="44"/>
        <v/>
      </c>
      <c r="U286" s="69" t="str">
        <f>IF(R286=1,Employment!$S286,"")</f>
        <v/>
      </c>
    </row>
    <row r="287" spans="1:21" x14ac:dyDescent="0.25">
      <c r="A287" s="39">
        <f>'Industry selection'!C287</f>
        <v>1</v>
      </c>
      <c r="B287" s="67">
        <v>72.099999999999994</v>
      </c>
      <c r="C287" s="67" t="s">
        <v>584</v>
      </c>
      <c r="D287" s="73" t="str">
        <f>IF(Employment!V287=2,1,"")</f>
        <v/>
      </c>
      <c r="E287" s="73" t="str">
        <f>IF(Wages!V287=2,1,"")</f>
        <v/>
      </c>
      <c r="F287" s="73" t="str">
        <f t="shared" si="36"/>
        <v/>
      </c>
      <c r="G287" s="68" t="str">
        <f t="shared" si="37"/>
        <v/>
      </c>
      <c r="H287" s="68" t="str">
        <f t="shared" si="38"/>
        <v/>
      </c>
      <c r="I287" s="69" t="str">
        <f>IF(F287=1,Employment!$S287,"")</f>
        <v/>
      </c>
      <c r="K287" s="73" t="str">
        <f>IF('Employment - change'!V287=2,1,"")</f>
        <v/>
      </c>
      <c r="L287" s="73" t="str">
        <f>IF('Wages - change'!V287=2,1,"")</f>
        <v/>
      </c>
      <c r="M287" s="73" t="str">
        <f t="shared" si="39"/>
        <v/>
      </c>
      <c r="N287" s="68" t="str">
        <f t="shared" si="40"/>
        <v/>
      </c>
      <c r="O287" s="68" t="str">
        <f t="shared" si="41"/>
        <v/>
      </c>
      <c r="P287" s="69" t="str">
        <f>IF(M287=1,Employment!$S287,"")</f>
        <v/>
      </c>
      <c r="R287" s="73" t="str">
        <f t="shared" si="42"/>
        <v/>
      </c>
      <c r="S287" s="68" t="str">
        <f t="shared" si="43"/>
        <v/>
      </c>
      <c r="T287" s="68" t="str">
        <f t="shared" si="44"/>
        <v/>
      </c>
      <c r="U287" s="69" t="str">
        <f>IF(R287=1,Employment!$S287,"")</f>
        <v/>
      </c>
    </row>
    <row r="288" spans="1:21" x14ac:dyDescent="0.25">
      <c r="A288" s="39">
        <f>'Industry selection'!C288</f>
        <v>1</v>
      </c>
      <c r="B288" s="67">
        <v>72.2</v>
      </c>
      <c r="C288" s="67" t="s">
        <v>586</v>
      </c>
      <c r="D288" s="73" t="str">
        <f>IF(Employment!V288=2,1,"")</f>
        <v/>
      </c>
      <c r="E288" s="73" t="str">
        <f>IF(Wages!V288=2,1,"")</f>
        <v/>
      </c>
      <c r="F288" s="73" t="str">
        <f t="shared" si="36"/>
        <v/>
      </c>
      <c r="G288" s="68" t="str">
        <f t="shared" si="37"/>
        <v/>
      </c>
      <c r="H288" s="68" t="str">
        <f t="shared" si="38"/>
        <v/>
      </c>
      <c r="I288" s="69" t="str">
        <f>IF(F288=1,Employment!$S288,"")</f>
        <v/>
      </c>
      <c r="K288" s="73" t="str">
        <f>IF('Employment - change'!V288=2,1,"")</f>
        <v/>
      </c>
      <c r="L288" s="73" t="str">
        <f>IF('Wages - change'!V288=2,1,"")</f>
        <v/>
      </c>
      <c r="M288" s="73" t="str">
        <f t="shared" si="39"/>
        <v/>
      </c>
      <c r="N288" s="68" t="str">
        <f t="shared" si="40"/>
        <v/>
      </c>
      <c r="O288" s="68" t="str">
        <f t="shared" si="41"/>
        <v/>
      </c>
      <c r="P288" s="69" t="str">
        <f>IF(M288=1,Employment!$S288,"")</f>
        <v/>
      </c>
      <c r="R288" s="73" t="str">
        <f t="shared" si="42"/>
        <v/>
      </c>
      <c r="S288" s="68" t="str">
        <f t="shared" si="43"/>
        <v/>
      </c>
      <c r="T288" s="68" t="str">
        <f t="shared" si="44"/>
        <v/>
      </c>
      <c r="U288" s="69" t="str">
        <f>IF(R288=1,Employment!$S288,"")</f>
        <v/>
      </c>
    </row>
    <row r="289" spans="1:21" x14ac:dyDescent="0.25">
      <c r="A289" s="39" t="str">
        <f>'Industry selection'!C289</f>
        <v/>
      </c>
      <c r="B289" s="67">
        <v>73</v>
      </c>
      <c r="C289" s="67" t="s">
        <v>588</v>
      </c>
      <c r="D289" s="73" t="str">
        <f>IF(Employment!V289=2,1,"")</f>
        <v/>
      </c>
      <c r="E289" s="73" t="str">
        <f>IF(Wages!V289=2,1,"")</f>
        <v/>
      </c>
      <c r="F289" s="73" t="str">
        <f t="shared" si="36"/>
        <v/>
      </c>
      <c r="G289" s="68" t="str">
        <f t="shared" si="37"/>
        <v/>
      </c>
      <c r="H289" s="68" t="str">
        <f t="shared" si="38"/>
        <v/>
      </c>
      <c r="I289" s="69" t="str">
        <f>IF(F289=1,Employment!$S289,"")</f>
        <v/>
      </c>
      <c r="K289" s="73" t="str">
        <f>IF('Employment - change'!V289=2,1,"")</f>
        <v/>
      </c>
      <c r="L289" s="73" t="str">
        <f>IF('Wages - change'!V289=2,1,"")</f>
        <v/>
      </c>
      <c r="M289" s="73" t="str">
        <f t="shared" si="39"/>
        <v/>
      </c>
      <c r="N289" s="68" t="str">
        <f t="shared" si="40"/>
        <v/>
      </c>
      <c r="O289" s="68" t="str">
        <f t="shared" si="41"/>
        <v/>
      </c>
      <c r="P289" s="69" t="str">
        <f>IF(M289=1,Employment!$S289,"")</f>
        <v/>
      </c>
      <c r="R289" s="73" t="str">
        <f t="shared" si="42"/>
        <v/>
      </c>
      <c r="S289" s="68" t="str">
        <f t="shared" si="43"/>
        <v/>
      </c>
      <c r="T289" s="68" t="str">
        <f t="shared" si="44"/>
        <v/>
      </c>
      <c r="U289" s="69" t="str">
        <f>IF(R289=1,Employment!$S289,"")</f>
        <v/>
      </c>
    </row>
    <row r="290" spans="1:21" x14ac:dyDescent="0.25">
      <c r="A290" s="39">
        <f>'Industry selection'!C290</f>
        <v>2</v>
      </c>
      <c r="B290" s="67">
        <v>73.099999999999994</v>
      </c>
      <c r="C290" s="67" t="s">
        <v>590</v>
      </c>
      <c r="D290" s="73" t="str">
        <f>IF(Employment!V290=2,1,"")</f>
        <v/>
      </c>
      <c r="E290" s="73" t="str">
        <f>IF(Wages!V290=2,1,"")</f>
        <v/>
      </c>
      <c r="F290" s="73" t="str">
        <f t="shared" si="36"/>
        <v/>
      </c>
      <c r="G290" s="68" t="str">
        <f t="shared" si="37"/>
        <v/>
      </c>
      <c r="H290" s="68" t="str">
        <f t="shared" si="38"/>
        <v/>
      </c>
      <c r="I290" s="69" t="str">
        <f>IF(F290=1,Employment!$S290,"")</f>
        <v/>
      </c>
      <c r="K290" s="73" t="str">
        <f>IF('Employment - change'!V290=2,1,"")</f>
        <v/>
      </c>
      <c r="L290" s="73" t="str">
        <f>IF('Wages - change'!V290=2,1,"")</f>
        <v/>
      </c>
      <c r="M290" s="73" t="str">
        <f t="shared" si="39"/>
        <v/>
      </c>
      <c r="N290" s="68" t="str">
        <f t="shared" si="40"/>
        <v/>
      </c>
      <c r="O290" s="68" t="str">
        <f t="shared" si="41"/>
        <v/>
      </c>
      <c r="P290" s="69" t="str">
        <f>IF(M290=1,Employment!$S290,"")</f>
        <v/>
      </c>
      <c r="R290" s="73" t="str">
        <f t="shared" si="42"/>
        <v/>
      </c>
      <c r="S290" s="68" t="str">
        <f t="shared" si="43"/>
        <v/>
      </c>
      <c r="T290" s="68" t="str">
        <f t="shared" si="44"/>
        <v/>
      </c>
      <c r="U290" s="69" t="str">
        <f>IF(R290=1,Employment!$S290,"")</f>
        <v/>
      </c>
    </row>
    <row r="291" spans="1:21" x14ac:dyDescent="0.25">
      <c r="A291" s="39">
        <f>'Industry selection'!C291</f>
        <v>2</v>
      </c>
      <c r="B291" s="67">
        <v>73.2</v>
      </c>
      <c r="C291" s="67" t="s">
        <v>592</v>
      </c>
      <c r="D291" s="73" t="str">
        <f>IF(Employment!V291=2,1,"")</f>
        <v/>
      </c>
      <c r="E291" s="73" t="str">
        <f>IF(Wages!V291=2,1,"")</f>
        <v/>
      </c>
      <c r="F291" s="73" t="str">
        <f t="shared" si="36"/>
        <v/>
      </c>
      <c r="G291" s="68" t="str">
        <f t="shared" si="37"/>
        <v/>
      </c>
      <c r="H291" s="68" t="str">
        <f t="shared" si="38"/>
        <v/>
      </c>
      <c r="I291" s="69" t="str">
        <f>IF(F291=1,Employment!$S291,"")</f>
        <v/>
      </c>
      <c r="K291" s="73" t="str">
        <f>IF('Employment - change'!V291=2,1,"")</f>
        <v/>
      </c>
      <c r="L291" s="73" t="str">
        <f>IF('Wages - change'!V291=2,1,"")</f>
        <v/>
      </c>
      <c r="M291" s="73" t="str">
        <f t="shared" si="39"/>
        <v/>
      </c>
      <c r="N291" s="68" t="str">
        <f t="shared" si="40"/>
        <v/>
      </c>
      <c r="O291" s="68" t="str">
        <f t="shared" si="41"/>
        <v/>
      </c>
      <c r="P291" s="69" t="str">
        <f>IF(M291=1,Employment!$S291,"")</f>
        <v/>
      </c>
      <c r="R291" s="73" t="str">
        <f t="shared" si="42"/>
        <v/>
      </c>
      <c r="S291" s="68" t="str">
        <f t="shared" si="43"/>
        <v/>
      </c>
      <c r="T291" s="68" t="str">
        <f t="shared" si="44"/>
        <v/>
      </c>
      <c r="U291" s="69" t="str">
        <f>IF(R291=1,Employment!$S291,"")</f>
        <v/>
      </c>
    </row>
    <row r="292" spans="1:21" x14ac:dyDescent="0.25">
      <c r="A292" s="39" t="str">
        <f>'Industry selection'!C292</f>
        <v/>
      </c>
      <c r="B292" s="67">
        <v>74</v>
      </c>
      <c r="C292" s="67" t="s">
        <v>594</v>
      </c>
      <c r="D292" s="73" t="str">
        <f>IF(Employment!V292=2,1,"")</f>
        <v/>
      </c>
      <c r="E292" s="73" t="str">
        <f>IF(Wages!V292=2,1,"")</f>
        <v/>
      </c>
      <c r="F292" s="73" t="str">
        <f t="shared" si="36"/>
        <v/>
      </c>
      <c r="G292" s="68" t="str">
        <f t="shared" si="37"/>
        <v/>
      </c>
      <c r="H292" s="68" t="str">
        <f t="shared" si="38"/>
        <v/>
      </c>
      <c r="I292" s="69" t="str">
        <f>IF(F292=1,Employment!$S292,"")</f>
        <v/>
      </c>
      <c r="K292" s="73" t="str">
        <f>IF('Employment - change'!V292=2,1,"")</f>
        <v/>
      </c>
      <c r="L292" s="73" t="str">
        <f>IF('Wages - change'!V292=2,1,"")</f>
        <v/>
      </c>
      <c r="M292" s="73" t="str">
        <f t="shared" si="39"/>
        <v/>
      </c>
      <c r="N292" s="68" t="str">
        <f t="shared" si="40"/>
        <v/>
      </c>
      <c r="O292" s="68" t="str">
        <f t="shared" si="41"/>
        <v/>
      </c>
      <c r="P292" s="69" t="str">
        <f>IF(M292=1,Employment!$S292,"")</f>
        <v/>
      </c>
      <c r="R292" s="73" t="str">
        <f t="shared" si="42"/>
        <v/>
      </c>
      <c r="S292" s="68" t="str">
        <f t="shared" si="43"/>
        <v/>
      </c>
      <c r="T292" s="68" t="str">
        <f t="shared" si="44"/>
        <v/>
      </c>
      <c r="U292" s="69" t="str">
        <f>IF(R292=1,Employment!$S292,"")</f>
        <v/>
      </c>
    </row>
    <row r="293" spans="1:21" x14ac:dyDescent="0.25">
      <c r="A293" s="39">
        <f>'Industry selection'!C293</f>
        <v>1</v>
      </c>
      <c r="B293" s="67">
        <v>74.099999999999994</v>
      </c>
      <c r="C293" s="67" t="s">
        <v>596</v>
      </c>
      <c r="D293" s="73" t="str">
        <f>IF(Employment!V293=2,1,"")</f>
        <v/>
      </c>
      <c r="E293" s="73" t="str">
        <f>IF(Wages!V293=2,1,"")</f>
        <v/>
      </c>
      <c r="F293" s="73" t="str">
        <f t="shared" si="36"/>
        <v/>
      </c>
      <c r="G293" s="68" t="str">
        <f t="shared" si="37"/>
        <v/>
      </c>
      <c r="H293" s="68" t="str">
        <f t="shared" si="38"/>
        <v/>
      </c>
      <c r="I293" s="69" t="str">
        <f>IF(F293=1,Employment!$S293,"")</f>
        <v/>
      </c>
      <c r="K293" s="73" t="str">
        <f>IF('Employment - change'!V293=2,1,"")</f>
        <v/>
      </c>
      <c r="L293" s="73" t="str">
        <f>IF('Wages - change'!V293=2,1,"")</f>
        <v/>
      </c>
      <c r="M293" s="73" t="str">
        <f t="shared" si="39"/>
        <v/>
      </c>
      <c r="N293" s="68" t="str">
        <f t="shared" si="40"/>
        <v/>
      </c>
      <c r="O293" s="68" t="str">
        <f t="shared" si="41"/>
        <v/>
      </c>
      <c r="P293" s="69" t="str">
        <f>IF(M293=1,Employment!$S293,"")</f>
        <v/>
      </c>
      <c r="R293" s="73" t="str">
        <f t="shared" si="42"/>
        <v/>
      </c>
      <c r="S293" s="68" t="str">
        <f t="shared" si="43"/>
        <v/>
      </c>
      <c r="T293" s="68" t="str">
        <f t="shared" si="44"/>
        <v/>
      </c>
      <c r="U293" s="69" t="str">
        <f>IF(R293=1,Employment!$S293,"")</f>
        <v/>
      </c>
    </row>
    <row r="294" spans="1:21" x14ac:dyDescent="0.25">
      <c r="A294" s="39">
        <f>'Industry selection'!C294</f>
        <v>1</v>
      </c>
      <c r="B294" s="67">
        <v>74.2</v>
      </c>
      <c r="C294" s="67" t="s">
        <v>598</v>
      </c>
      <c r="D294" s="73" t="str">
        <f>IF(Employment!V294=2,1,"")</f>
        <v/>
      </c>
      <c r="E294" s="73" t="str">
        <f>IF(Wages!V294=2,1,"")</f>
        <v/>
      </c>
      <c r="F294" s="73" t="str">
        <f t="shared" si="36"/>
        <v/>
      </c>
      <c r="G294" s="68" t="str">
        <f t="shared" si="37"/>
        <v/>
      </c>
      <c r="H294" s="68" t="str">
        <f t="shared" si="38"/>
        <v/>
      </c>
      <c r="I294" s="69" t="str">
        <f>IF(F294=1,Employment!$S294,"")</f>
        <v/>
      </c>
      <c r="K294" s="73" t="str">
        <f>IF('Employment - change'!V294=2,1,"")</f>
        <v/>
      </c>
      <c r="L294" s="73" t="str">
        <f>IF('Wages - change'!V294=2,1,"")</f>
        <v/>
      </c>
      <c r="M294" s="73" t="str">
        <f t="shared" si="39"/>
        <v/>
      </c>
      <c r="N294" s="68" t="str">
        <f t="shared" si="40"/>
        <v/>
      </c>
      <c r="O294" s="68" t="str">
        <f t="shared" si="41"/>
        <v/>
      </c>
      <c r="P294" s="69" t="str">
        <f>IF(M294=1,Employment!$S294,"")</f>
        <v/>
      </c>
      <c r="R294" s="73" t="str">
        <f t="shared" si="42"/>
        <v/>
      </c>
      <c r="S294" s="68" t="str">
        <f t="shared" si="43"/>
        <v/>
      </c>
      <c r="T294" s="68" t="str">
        <f t="shared" si="44"/>
        <v/>
      </c>
      <c r="U294" s="69" t="str">
        <f>IF(R294=1,Employment!$S294,"")</f>
        <v/>
      </c>
    </row>
    <row r="295" spans="1:21" x14ac:dyDescent="0.25">
      <c r="A295" s="39">
        <f>'Industry selection'!C295</f>
        <v>1</v>
      </c>
      <c r="B295" s="67">
        <v>74.3</v>
      </c>
      <c r="C295" s="67" t="s">
        <v>600</v>
      </c>
      <c r="D295" s="73" t="str">
        <f>IF(Employment!V295=2,1,"")</f>
        <v/>
      </c>
      <c r="E295" s="73" t="str">
        <f>IF(Wages!V295=2,1,"")</f>
        <v/>
      </c>
      <c r="F295" s="73" t="str">
        <f t="shared" si="36"/>
        <v/>
      </c>
      <c r="G295" s="68" t="str">
        <f t="shared" si="37"/>
        <v/>
      </c>
      <c r="H295" s="68" t="str">
        <f t="shared" si="38"/>
        <v/>
      </c>
      <c r="I295" s="69" t="str">
        <f>IF(F295=1,Employment!$S295,"")</f>
        <v/>
      </c>
      <c r="K295" s="73" t="str">
        <f>IF('Employment - change'!V295=2,1,"")</f>
        <v/>
      </c>
      <c r="L295" s="73" t="str">
        <f>IF('Wages - change'!V295=2,1,"")</f>
        <v/>
      </c>
      <c r="M295" s="73" t="str">
        <f t="shared" si="39"/>
        <v/>
      </c>
      <c r="N295" s="68" t="str">
        <f t="shared" si="40"/>
        <v/>
      </c>
      <c r="O295" s="68" t="str">
        <f t="shared" si="41"/>
        <v/>
      </c>
      <c r="P295" s="69" t="str">
        <f>IF(M295=1,Employment!$S295,"")</f>
        <v/>
      </c>
      <c r="R295" s="73" t="str">
        <f t="shared" si="42"/>
        <v/>
      </c>
      <c r="S295" s="68" t="str">
        <f t="shared" si="43"/>
        <v/>
      </c>
      <c r="T295" s="68" t="str">
        <f t="shared" si="44"/>
        <v/>
      </c>
      <c r="U295" s="69" t="str">
        <f>IF(R295=1,Employment!$S295,"")</f>
        <v/>
      </c>
    </row>
    <row r="296" spans="1:21" x14ac:dyDescent="0.25">
      <c r="A296" s="39">
        <f>'Industry selection'!C296</f>
        <v>2</v>
      </c>
      <c r="B296" s="67">
        <v>74.900000000000006</v>
      </c>
      <c r="C296" s="67" t="s">
        <v>602</v>
      </c>
      <c r="D296" s="73" t="str">
        <f>IF(Employment!V296=2,1,"")</f>
        <v/>
      </c>
      <c r="E296" s="73" t="str">
        <f>IF(Wages!V296=2,1,"")</f>
        <v/>
      </c>
      <c r="F296" s="73" t="str">
        <f t="shared" si="36"/>
        <v/>
      </c>
      <c r="G296" s="68" t="str">
        <f t="shared" si="37"/>
        <v/>
      </c>
      <c r="H296" s="68" t="str">
        <f t="shared" si="38"/>
        <v/>
      </c>
      <c r="I296" s="69" t="str">
        <f>IF(F296=1,Employment!$S296,"")</f>
        <v/>
      </c>
      <c r="K296" s="73">
        <f>IF('Employment - change'!V296=2,1,"")</f>
        <v>1</v>
      </c>
      <c r="L296" s="73" t="str">
        <f>IF('Wages - change'!V296=2,1,"")</f>
        <v/>
      </c>
      <c r="M296" s="73" t="str">
        <f t="shared" si="39"/>
        <v/>
      </c>
      <c r="N296" s="68" t="str">
        <f t="shared" si="40"/>
        <v/>
      </c>
      <c r="O296" s="68" t="str">
        <f t="shared" si="41"/>
        <v/>
      </c>
      <c r="P296" s="69" t="str">
        <f>IF(M296=1,Employment!$S296,"")</f>
        <v/>
      </c>
      <c r="R296" s="73" t="str">
        <f t="shared" si="42"/>
        <v/>
      </c>
      <c r="S296" s="68" t="str">
        <f t="shared" si="43"/>
        <v/>
      </c>
      <c r="T296" s="68" t="str">
        <f t="shared" si="44"/>
        <v/>
      </c>
      <c r="U296" s="69" t="str">
        <f>IF(R296=1,Employment!$S296,"")</f>
        <v/>
      </c>
    </row>
    <row r="297" spans="1:21" x14ac:dyDescent="0.25">
      <c r="A297" s="39">
        <f>'Industry selection'!C297</f>
        <v>1</v>
      </c>
      <c r="B297" s="67">
        <v>75</v>
      </c>
      <c r="C297" s="67" t="s">
        <v>604</v>
      </c>
      <c r="D297" s="73" t="str">
        <f>IF(Employment!V297=2,1,"")</f>
        <v/>
      </c>
      <c r="E297" s="73" t="str">
        <f>IF(Wages!V297=2,1,"")</f>
        <v/>
      </c>
      <c r="F297" s="73" t="str">
        <f t="shared" si="36"/>
        <v/>
      </c>
      <c r="G297" s="68" t="str">
        <f t="shared" si="37"/>
        <v/>
      </c>
      <c r="H297" s="68" t="str">
        <f t="shared" si="38"/>
        <v/>
      </c>
      <c r="I297" s="69" t="str">
        <f>IF(F297=1,Employment!$S297,"")</f>
        <v/>
      </c>
      <c r="K297" s="73" t="str">
        <f>IF('Employment - change'!V297=2,1,"")</f>
        <v/>
      </c>
      <c r="L297" s="73" t="str">
        <f>IF('Wages - change'!V297=2,1,"")</f>
        <v/>
      </c>
      <c r="M297" s="73" t="str">
        <f t="shared" si="39"/>
        <v/>
      </c>
      <c r="N297" s="68" t="str">
        <f t="shared" si="40"/>
        <v/>
      </c>
      <c r="O297" s="68" t="str">
        <f t="shared" si="41"/>
        <v/>
      </c>
      <c r="P297" s="69" t="str">
        <f>IF(M297=1,Employment!$S297,"")</f>
        <v/>
      </c>
      <c r="R297" s="73" t="str">
        <f t="shared" si="42"/>
        <v/>
      </c>
      <c r="S297" s="68" t="str">
        <f t="shared" si="43"/>
        <v/>
      </c>
      <c r="T297" s="68" t="str">
        <f t="shared" si="44"/>
        <v/>
      </c>
      <c r="U297" s="69" t="str">
        <f>IF(R297=1,Employment!$S297,"")</f>
        <v/>
      </c>
    </row>
    <row r="298" spans="1:21" x14ac:dyDescent="0.25">
      <c r="A298" s="39" t="str">
        <f>'Industry selection'!C298</f>
        <v/>
      </c>
      <c r="B298" s="67" t="s">
        <v>606</v>
      </c>
      <c r="C298" s="67" t="s">
        <v>607</v>
      </c>
      <c r="D298" s="73" t="str">
        <f>IF(Employment!V298=2,1,"")</f>
        <v/>
      </c>
      <c r="E298" s="73" t="str">
        <f>IF(Wages!V298=2,1,"")</f>
        <v/>
      </c>
      <c r="F298" s="73" t="str">
        <f t="shared" si="36"/>
        <v/>
      </c>
      <c r="G298" s="68" t="str">
        <f t="shared" si="37"/>
        <v/>
      </c>
      <c r="H298" s="68" t="str">
        <f t="shared" si="38"/>
        <v/>
      </c>
      <c r="I298" s="69" t="str">
        <f>IF(F298=1,Employment!$S298,"")</f>
        <v/>
      </c>
      <c r="K298" s="73" t="str">
        <f>IF('Employment - change'!V298=2,1,"")</f>
        <v/>
      </c>
      <c r="L298" s="73" t="str">
        <f>IF('Wages - change'!V298=2,1,"")</f>
        <v/>
      </c>
      <c r="M298" s="73" t="str">
        <f t="shared" si="39"/>
        <v/>
      </c>
      <c r="N298" s="68" t="str">
        <f t="shared" si="40"/>
        <v/>
      </c>
      <c r="O298" s="68" t="str">
        <f t="shared" si="41"/>
        <v/>
      </c>
      <c r="P298" s="69" t="str">
        <f>IF(M298=1,Employment!$S298,"")</f>
        <v/>
      </c>
      <c r="R298" s="73" t="str">
        <f t="shared" si="42"/>
        <v/>
      </c>
      <c r="S298" s="68" t="str">
        <f t="shared" si="43"/>
        <v/>
      </c>
      <c r="T298" s="68" t="str">
        <f t="shared" si="44"/>
        <v/>
      </c>
      <c r="U298" s="69" t="str">
        <f>IF(R298=1,Employment!$S298,"")</f>
        <v/>
      </c>
    </row>
    <row r="299" spans="1:21" x14ac:dyDescent="0.25">
      <c r="A299" s="39" t="str">
        <f>'Industry selection'!C299</f>
        <v/>
      </c>
      <c r="B299" s="67">
        <v>77</v>
      </c>
      <c r="C299" s="67" t="s">
        <v>609</v>
      </c>
      <c r="D299" s="73" t="str">
        <f>IF(Employment!V299=2,1,"")</f>
        <v/>
      </c>
      <c r="E299" s="73" t="str">
        <f>IF(Wages!V299=2,1,"")</f>
        <v/>
      </c>
      <c r="F299" s="73" t="str">
        <f t="shared" si="36"/>
        <v/>
      </c>
      <c r="G299" s="68" t="str">
        <f t="shared" si="37"/>
        <v/>
      </c>
      <c r="H299" s="68" t="str">
        <f t="shared" si="38"/>
        <v/>
      </c>
      <c r="I299" s="69" t="str">
        <f>IF(F299=1,Employment!$S299,"")</f>
        <v/>
      </c>
      <c r="K299" s="73" t="str">
        <f>IF('Employment - change'!V299=2,1,"")</f>
        <v/>
      </c>
      <c r="L299" s="73" t="str">
        <f>IF('Wages - change'!V299=2,1,"")</f>
        <v/>
      </c>
      <c r="M299" s="73" t="str">
        <f t="shared" si="39"/>
        <v/>
      </c>
      <c r="N299" s="68" t="str">
        <f t="shared" si="40"/>
        <v/>
      </c>
      <c r="O299" s="68" t="str">
        <f t="shared" si="41"/>
        <v/>
      </c>
      <c r="P299" s="69" t="str">
        <f>IF(M299=1,Employment!$S299,"")</f>
        <v/>
      </c>
      <c r="R299" s="73" t="str">
        <f t="shared" si="42"/>
        <v/>
      </c>
      <c r="S299" s="68" t="str">
        <f t="shared" si="43"/>
        <v/>
      </c>
      <c r="T299" s="68" t="str">
        <f t="shared" si="44"/>
        <v/>
      </c>
      <c r="U299" s="69" t="str">
        <f>IF(R299=1,Employment!$S299,"")</f>
        <v/>
      </c>
    </row>
    <row r="300" spans="1:21" x14ac:dyDescent="0.25">
      <c r="A300" s="39">
        <f>'Industry selection'!C300</f>
        <v>2</v>
      </c>
      <c r="B300" s="67">
        <v>77.099999999999994</v>
      </c>
      <c r="C300" s="67" t="s">
        <v>611</v>
      </c>
      <c r="D300" s="73" t="str">
        <f>IF(Employment!V300=2,1,"")</f>
        <v/>
      </c>
      <c r="E300" s="73" t="str">
        <f>IF(Wages!V300=2,1,"")</f>
        <v/>
      </c>
      <c r="F300" s="73" t="str">
        <f t="shared" si="36"/>
        <v/>
      </c>
      <c r="G300" s="68" t="str">
        <f t="shared" si="37"/>
        <v/>
      </c>
      <c r="H300" s="68" t="str">
        <f t="shared" si="38"/>
        <v/>
      </c>
      <c r="I300" s="69" t="str">
        <f>IF(F300=1,Employment!$S300,"")</f>
        <v/>
      </c>
      <c r="K300" s="73" t="str">
        <f>IF('Employment - change'!V300=2,1,"")</f>
        <v/>
      </c>
      <c r="L300" s="73" t="str">
        <f>IF('Wages - change'!V300=2,1,"")</f>
        <v/>
      </c>
      <c r="M300" s="73" t="str">
        <f t="shared" si="39"/>
        <v/>
      </c>
      <c r="N300" s="68" t="str">
        <f t="shared" si="40"/>
        <v/>
      </c>
      <c r="O300" s="68" t="str">
        <f t="shared" si="41"/>
        <v/>
      </c>
      <c r="P300" s="69" t="str">
        <f>IF(M300=1,Employment!$S300,"")</f>
        <v/>
      </c>
      <c r="R300" s="73" t="str">
        <f t="shared" si="42"/>
        <v/>
      </c>
      <c r="S300" s="68" t="str">
        <f t="shared" si="43"/>
        <v/>
      </c>
      <c r="T300" s="68" t="str">
        <f t="shared" si="44"/>
        <v/>
      </c>
      <c r="U300" s="69" t="str">
        <f>IF(R300=1,Employment!$S300,"")</f>
        <v/>
      </c>
    </row>
    <row r="301" spans="1:21" x14ac:dyDescent="0.25">
      <c r="A301" s="39">
        <f>'Industry selection'!C301</f>
        <v>1</v>
      </c>
      <c r="B301" s="67">
        <v>77.2</v>
      </c>
      <c r="C301" s="67" t="s">
        <v>613</v>
      </c>
      <c r="D301" s="73" t="str">
        <f>IF(Employment!V301=2,1,"")</f>
        <v/>
      </c>
      <c r="E301" s="73" t="str">
        <f>IF(Wages!V301=2,1,"")</f>
        <v/>
      </c>
      <c r="F301" s="73" t="str">
        <f t="shared" si="36"/>
        <v/>
      </c>
      <c r="G301" s="68" t="str">
        <f t="shared" si="37"/>
        <v/>
      </c>
      <c r="H301" s="68" t="str">
        <f t="shared" si="38"/>
        <v/>
      </c>
      <c r="I301" s="69" t="str">
        <f>IF(F301=1,Employment!$S301,"")</f>
        <v/>
      </c>
      <c r="K301" s="73" t="str">
        <f>IF('Employment - change'!V301=2,1,"")</f>
        <v/>
      </c>
      <c r="L301" s="73" t="str">
        <f>IF('Wages - change'!V301=2,1,"")</f>
        <v/>
      </c>
      <c r="M301" s="73" t="str">
        <f t="shared" si="39"/>
        <v/>
      </c>
      <c r="N301" s="68" t="str">
        <f t="shared" si="40"/>
        <v/>
      </c>
      <c r="O301" s="68" t="str">
        <f t="shared" si="41"/>
        <v/>
      </c>
      <c r="P301" s="69" t="str">
        <f>IF(M301=1,Employment!$S301,"")</f>
        <v/>
      </c>
      <c r="R301" s="73" t="str">
        <f t="shared" si="42"/>
        <v/>
      </c>
      <c r="S301" s="68" t="str">
        <f t="shared" si="43"/>
        <v/>
      </c>
      <c r="T301" s="68" t="str">
        <f t="shared" si="44"/>
        <v/>
      </c>
      <c r="U301" s="69" t="str">
        <f>IF(R301=1,Employment!$S301,"")</f>
        <v/>
      </c>
    </row>
    <row r="302" spans="1:21" x14ac:dyDescent="0.25">
      <c r="A302" s="39">
        <f>'Industry selection'!C302</f>
        <v>2</v>
      </c>
      <c r="B302" s="67">
        <v>77.3</v>
      </c>
      <c r="C302" s="67" t="s">
        <v>615</v>
      </c>
      <c r="D302" s="73">
        <f>IF(Employment!V302=2,1,"")</f>
        <v>1</v>
      </c>
      <c r="E302" s="73" t="str">
        <f>IF(Wages!V302=2,1,"")</f>
        <v/>
      </c>
      <c r="F302" s="73" t="str">
        <f t="shared" si="36"/>
        <v/>
      </c>
      <c r="G302" s="68" t="str">
        <f t="shared" si="37"/>
        <v/>
      </c>
      <c r="H302" s="68" t="str">
        <f t="shared" si="38"/>
        <v/>
      </c>
      <c r="I302" s="69" t="str">
        <f>IF(F302=1,Employment!$S302,"")</f>
        <v/>
      </c>
      <c r="K302" s="73" t="str">
        <f>IF('Employment - change'!V302=2,1,"")</f>
        <v/>
      </c>
      <c r="L302" s="73" t="str">
        <f>IF('Wages - change'!V302=2,1,"")</f>
        <v/>
      </c>
      <c r="M302" s="73" t="str">
        <f t="shared" si="39"/>
        <v/>
      </c>
      <c r="N302" s="68" t="str">
        <f t="shared" si="40"/>
        <v/>
      </c>
      <c r="O302" s="68" t="str">
        <f t="shared" si="41"/>
        <v/>
      </c>
      <c r="P302" s="69" t="str">
        <f>IF(M302=1,Employment!$S302,"")</f>
        <v/>
      </c>
      <c r="R302" s="73" t="str">
        <f t="shared" si="42"/>
        <v/>
      </c>
      <c r="S302" s="68" t="str">
        <f t="shared" si="43"/>
        <v/>
      </c>
      <c r="T302" s="68" t="str">
        <f t="shared" si="44"/>
        <v/>
      </c>
      <c r="U302" s="69" t="str">
        <f>IF(R302=1,Employment!$S302,"")</f>
        <v/>
      </c>
    </row>
    <row r="303" spans="1:21" x14ac:dyDescent="0.25">
      <c r="A303" s="39">
        <f>'Industry selection'!C303</f>
        <v>1</v>
      </c>
      <c r="B303" s="67">
        <v>77.400000000000006</v>
      </c>
      <c r="C303" s="67" t="s">
        <v>617</v>
      </c>
      <c r="D303" s="73" t="str">
        <f>IF(Employment!V303=2,1,"")</f>
        <v/>
      </c>
      <c r="E303" s="73" t="str">
        <f>IF(Wages!V303=2,1,"")</f>
        <v/>
      </c>
      <c r="F303" s="73" t="str">
        <f t="shared" si="36"/>
        <v/>
      </c>
      <c r="G303" s="68" t="str">
        <f t="shared" si="37"/>
        <v/>
      </c>
      <c r="H303" s="68" t="str">
        <f t="shared" si="38"/>
        <v/>
      </c>
      <c r="I303" s="69" t="str">
        <f>IF(F303=1,Employment!$S303,"")</f>
        <v/>
      </c>
      <c r="K303" s="73" t="str">
        <f>IF('Employment - change'!V303=2,1,"")</f>
        <v/>
      </c>
      <c r="L303" s="73" t="str">
        <f>IF('Wages - change'!V303=2,1,"")</f>
        <v/>
      </c>
      <c r="M303" s="73" t="str">
        <f t="shared" si="39"/>
        <v/>
      </c>
      <c r="N303" s="68" t="str">
        <f t="shared" si="40"/>
        <v/>
      </c>
      <c r="O303" s="68" t="str">
        <f t="shared" si="41"/>
        <v/>
      </c>
      <c r="P303" s="69" t="str">
        <f>IF(M303=1,Employment!$S303,"")</f>
        <v/>
      </c>
      <c r="R303" s="73" t="str">
        <f t="shared" si="42"/>
        <v/>
      </c>
      <c r="S303" s="68" t="str">
        <f t="shared" si="43"/>
        <v/>
      </c>
      <c r="T303" s="68" t="str">
        <f t="shared" si="44"/>
        <v/>
      </c>
      <c r="U303" s="69" t="str">
        <f>IF(R303=1,Employment!$S303,"")</f>
        <v/>
      </c>
    </row>
    <row r="304" spans="1:21" x14ac:dyDescent="0.25">
      <c r="A304" s="39">
        <f>'Industry selection'!C304</f>
        <v>2</v>
      </c>
      <c r="B304" s="67">
        <v>78</v>
      </c>
      <c r="C304" s="67" t="s">
        <v>619</v>
      </c>
      <c r="D304" s="73" t="str">
        <f>IF(Employment!V304=2,1,"")</f>
        <v/>
      </c>
      <c r="E304" s="73" t="str">
        <f>IF(Wages!V304=2,1,"")</f>
        <v/>
      </c>
      <c r="F304" s="73" t="str">
        <f t="shared" si="36"/>
        <v/>
      </c>
      <c r="G304" s="68" t="str">
        <f t="shared" si="37"/>
        <v/>
      </c>
      <c r="H304" s="68" t="str">
        <f t="shared" si="38"/>
        <v/>
      </c>
      <c r="I304" s="69" t="str">
        <f>IF(F304=1,Employment!$S304,"")</f>
        <v/>
      </c>
      <c r="K304" s="73" t="str">
        <f>IF('Employment - change'!V304=2,1,"")</f>
        <v/>
      </c>
      <c r="L304" s="73" t="str">
        <f>IF('Wages - change'!V304=2,1,"")</f>
        <v/>
      </c>
      <c r="M304" s="73" t="str">
        <f t="shared" si="39"/>
        <v/>
      </c>
      <c r="N304" s="68" t="str">
        <f t="shared" si="40"/>
        <v/>
      </c>
      <c r="O304" s="68" t="str">
        <f t="shared" si="41"/>
        <v/>
      </c>
      <c r="P304" s="69" t="str">
        <f>IF(M304=1,Employment!$S304,"")</f>
        <v/>
      </c>
      <c r="R304" s="73" t="str">
        <f t="shared" si="42"/>
        <v/>
      </c>
      <c r="S304" s="68" t="str">
        <f t="shared" si="43"/>
        <v/>
      </c>
      <c r="T304" s="68" t="str">
        <f t="shared" si="44"/>
        <v/>
      </c>
      <c r="U304" s="69" t="str">
        <f>IF(R304=1,Employment!$S304,"")</f>
        <v/>
      </c>
    </row>
    <row r="305" spans="1:21" x14ac:dyDescent="0.25">
      <c r="A305" s="39">
        <f>'Industry selection'!C305</f>
        <v>1</v>
      </c>
      <c r="B305" s="67">
        <v>78.099999999999994</v>
      </c>
      <c r="C305" s="67" t="s">
        <v>621</v>
      </c>
      <c r="D305" s="73" t="str">
        <f>IF(Employment!V305=2,1,"")</f>
        <v/>
      </c>
      <c r="E305" s="73" t="str">
        <f>IF(Wages!V305=2,1,"")</f>
        <v/>
      </c>
      <c r="F305" s="73" t="str">
        <f t="shared" si="36"/>
        <v/>
      </c>
      <c r="G305" s="68" t="str">
        <f t="shared" si="37"/>
        <v/>
      </c>
      <c r="H305" s="68" t="str">
        <f t="shared" si="38"/>
        <v/>
      </c>
      <c r="I305" s="69" t="str">
        <f>IF(F305=1,Employment!$S305,"")</f>
        <v/>
      </c>
      <c r="K305" s="73" t="str">
        <f>IF('Employment - change'!V305=2,1,"")</f>
        <v/>
      </c>
      <c r="L305" s="73" t="str">
        <f>IF('Wages - change'!V305=2,1,"")</f>
        <v/>
      </c>
      <c r="M305" s="73" t="str">
        <f t="shared" si="39"/>
        <v/>
      </c>
      <c r="N305" s="68" t="str">
        <f t="shared" si="40"/>
        <v/>
      </c>
      <c r="O305" s="68" t="str">
        <f t="shared" si="41"/>
        <v/>
      </c>
      <c r="P305" s="69" t="str">
        <f>IF(M305=1,Employment!$S305,"")</f>
        <v/>
      </c>
      <c r="R305" s="73" t="str">
        <f t="shared" si="42"/>
        <v/>
      </c>
      <c r="S305" s="68" t="str">
        <f t="shared" si="43"/>
        <v/>
      </c>
      <c r="T305" s="68" t="str">
        <f t="shared" si="44"/>
        <v/>
      </c>
      <c r="U305" s="69" t="str">
        <f>IF(R305=1,Employment!$S305,"")</f>
        <v/>
      </c>
    </row>
    <row r="306" spans="1:21" x14ac:dyDescent="0.25">
      <c r="A306" s="39">
        <f>'Industry selection'!C306</f>
        <v>1</v>
      </c>
      <c r="B306" s="67">
        <v>78.2</v>
      </c>
      <c r="C306" s="67" t="s">
        <v>623</v>
      </c>
      <c r="D306" s="73" t="str">
        <f>IF(Employment!V306=2,1,"")</f>
        <v/>
      </c>
      <c r="E306" s="73" t="str">
        <f>IF(Wages!V306=2,1,"")</f>
        <v/>
      </c>
      <c r="F306" s="73" t="str">
        <f t="shared" si="36"/>
        <v/>
      </c>
      <c r="G306" s="68" t="str">
        <f t="shared" si="37"/>
        <v/>
      </c>
      <c r="H306" s="68" t="str">
        <f t="shared" si="38"/>
        <v/>
      </c>
      <c r="I306" s="69" t="str">
        <f>IF(F306=1,Employment!$S306,"")</f>
        <v/>
      </c>
      <c r="K306" s="73" t="str">
        <f>IF('Employment - change'!V306=2,1,"")</f>
        <v/>
      </c>
      <c r="L306" s="73" t="str">
        <f>IF('Wages - change'!V306=2,1,"")</f>
        <v/>
      </c>
      <c r="M306" s="73" t="str">
        <f t="shared" si="39"/>
        <v/>
      </c>
      <c r="N306" s="68" t="str">
        <f t="shared" si="40"/>
        <v/>
      </c>
      <c r="O306" s="68" t="str">
        <f t="shared" si="41"/>
        <v/>
      </c>
      <c r="P306" s="69" t="str">
        <f>IF(M306=1,Employment!$S306,"")</f>
        <v/>
      </c>
      <c r="R306" s="73" t="str">
        <f t="shared" si="42"/>
        <v/>
      </c>
      <c r="S306" s="68" t="str">
        <f t="shared" si="43"/>
        <v/>
      </c>
      <c r="T306" s="68" t="str">
        <f t="shared" si="44"/>
        <v/>
      </c>
      <c r="U306" s="69" t="str">
        <f>IF(R306=1,Employment!$S306,"")</f>
        <v/>
      </c>
    </row>
    <row r="307" spans="1:21" x14ac:dyDescent="0.25">
      <c r="A307" s="39">
        <f>'Industry selection'!C307</f>
        <v>1</v>
      </c>
      <c r="B307" s="67">
        <v>78.3</v>
      </c>
      <c r="C307" s="67" t="s">
        <v>625</v>
      </c>
      <c r="D307" s="73" t="str">
        <f>IF(Employment!V307=2,1,"")</f>
        <v/>
      </c>
      <c r="E307" s="73" t="str">
        <f>IF(Wages!V307=2,1,"")</f>
        <v/>
      </c>
      <c r="F307" s="73" t="str">
        <f t="shared" si="36"/>
        <v/>
      </c>
      <c r="G307" s="68" t="str">
        <f t="shared" si="37"/>
        <v/>
      </c>
      <c r="H307" s="68" t="str">
        <f t="shared" si="38"/>
        <v/>
      </c>
      <c r="I307" s="69" t="str">
        <f>IF(F307=1,Employment!$S307,"")</f>
        <v/>
      </c>
      <c r="K307" s="73" t="str">
        <f>IF('Employment - change'!V307=2,1,"")</f>
        <v/>
      </c>
      <c r="L307" s="73" t="str">
        <f>IF('Wages - change'!V307=2,1,"")</f>
        <v/>
      </c>
      <c r="M307" s="73" t="str">
        <f t="shared" si="39"/>
        <v/>
      </c>
      <c r="N307" s="68" t="str">
        <f t="shared" si="40"/>
        <v/>
      </c>
      <c r="O307" s="68" t="str">
        <f t="shared" si="41"/>
        <v/>
      </c>
      <c r="P307" s="69" t="str">
        <f>IF(M307=1,Employment!$S307,"")</f>
        <v/>
      </c>
      <c r="R307" s="73" t="str">
        <f t="shared" si="42"/>
        <v/>
      </c>
      <c r="S307" s="68" t="str">
        <f t="shared" si="43"/>
        <v/>
      </c>
      <c r="T307" s="68" t="str">
        <f t="shared" si="44"/>
        <v/>
      </c>
      <c r="U307" s="69" t="str">
        <f>IF(R307=1,Employment!$S307,"")</f>
        <v/>
      </c>
    </row>
    <row r="308" spans="1:21" x14ac:dyDescent="0.25">
      <c r="A308" s="39">
        <f>'Industry selection'!C308</f>
        <v>2</v>
      </c>
      <c r="B308" s="67">
        <v>79</v>
      </c>
      <c r="C308" s="67" t="s">
        <v>627</v>
      </c>
      <c r="D308" s="73" t="str">
        <f>IF(Employment!V308=2,1,"")</f>
        <v/>
      </c>
      <c r="E308" s="73" t="str">
        <f>IF(Wages!V308=2,1,"")</f>
        <v/>
      </c>
      <c r="F308" s="73" t="str">
        <f t="shared" si="36"/>
        <v/>
      </c>
      <c r="G308" s="68" t="str">
        <f t="shared" si="37"/>
        <v/>
      </c>
      <c r="H308" s="68" t="str">
        <f t="shared" si="38"/>
        <v/>
      </c>
      <c r="I308" s="69" t="str">
        <f>IF(F308=1,Employment!$S308,"")</f>
        <v/>
      </c>
      <c r="K308" s="73" t="str">
        <f>IF('Employment - change'!V308=2,1,"")</f>
        <v/>
      </c>
      <c r="L308" s="73" t="str">
        <f>IF('Wages - change'!V308=2,1,"")</f>
        <v/>
      </c>
      <c r="M308" s="73" t="str">
        <f t="shared" si="39"/>
        <v/>
      </c>
      <c r="N308" s="68" t="str">
        <f t="shared" si="40"/>
        <v/>
      </c>
      <c r="O308" s="68" t="str">
        <f t="shared" si="41"/>
        <v/>
      </c>
      <c r="P308" s="69" t="str">
        <f>IF(M308=1,Employment!$S308,"")</f>
        <v/>
      </c>
      <c r="R308" s="73" t="str">
        <f t="shared" si="42"/>
        <v/>
      </c>
      <c r="S308" s="68" t="str">
        <f t="shared" si="43"/>
        <v/>
      </c>
      <c r="T308" s="68" t="str">
        <f t="shared" si="44"/>
        <v/>
      </c>
      <c r="U308" s="69" t="str">
        <f>IF(R308=1,Employment!$S308,"")</f>
        <v/>
      </c>
    </row>
    <row r="309" spans="1:21" x14ac:dyDescent="0.25">
      <c r="A309" s="39">
        <f>'Industry selection'!C309</f>
        <v>1</v>
      </c>
      <c r="B309" s="67">
        <v>79.099999999999994</v>
      </c>
      <c r="C309" s="67" t="s">
        <v>629</v>
      </c>
      <c r="D309" s="73" t="str">
        <f>IF(Employment!V309=2,1,"")</f>
        <v/>
      </c>
      <c r="E309" s="73" t="str">
        <f>IF(Wages!V309=2,1,"")</f>
        <v/>
      </c>
      <c r="F309" s="73" t="str">
        <f t="shared" si="36"/>
        <v/>
      </c>
      <c r="G309" s="68" t="str">
        <f t="shared" si="37"/>
        <v/>
      </c>
      <c r="H309" s="68" t="str">
        <f t="shared" si="38"/>
        <v/>
      </c>
      <c r="I309" s="69" t="str">
        <f>IF(F309=1,Employment!$S309,"")</f>
        <v/>
      </c>
      <c r="K309" s="73" t="str">
        <f>IF('Employment - change'!V309=2,1,"")</f>
        <v/>
      </c>
      <c r="L309" s="73" t="str">
        <f>IF('Wages - change'!V309=2,1,"")</f>
        <v/>
      </c>
      <c r="M309" s="73" t="str">
        <f t="shared" si="39"/>
        <v/>
      </c>
      <c r="N309" s="68" t="str">
        <f t="shared" si="40"/>
        <v/>
      </c>
      <c r="O309" s="68" t="str">
        <f t="shared" si="41"/>
        <v/>
      </c>
      <c r="P309" s="69" t="str">
        <f>IF(M309=1,Employment!$S309,"")</f>
        <v/>
      </c>
      <c r="R309" s="73" t="str">
        <f t="shared" si="42"/>
        <v/>
      </c>
      <c r="S309" s="68" t="str">
        <f t="shared" si="43"/>
        <v/>
      </c>
      <c r="T309" s="68" t="str">
        <f t="shared" si="44"/>
        <v/>
      </c>
      <c r="U309" s="69" t="str">
        <f>IF(R309=1,Employment!$S309,"")</f>
        <v/>
      </c>
    </row>
    <row r="310" spans="1:21" x14ac:dyDescent="0.25">
      <c r="A310" s="39">
        <f>'Industry selection'!C310</f>
        <v>1</v>
      </c>
      <c r="B310" s="67">
        <v>79.900000000000006</v>
      </c>
      <c r="C310" s="67" t="s">
        <v>631</v>
      </c>
      <c r="D310" s="73" t="str">
        <f>IF(Employment!V310=2,1,"")</f>
        <v/>
      </c>
      <c r="E310" s="73" t="str">
        <f>IF(Wages!V310=2,1,"")</f>
        <v/>
      </c>
      <c r="F310" s="73" t="str">
        <f t="shared" si="36"/>
        <v/>
      </c>
      <c r="G310" s="68" t="str">
        <f t="shared" si="37"/>
        <v/>
      </c>
      <c r="H310" s="68" t="str">
        <f t="shared" si="38"/>
        <v/>
      </c>
      <c r="I310" s="69" t="str">
        <f>IF(F310=1,Employment!$S310,"")</f>
        <v/>
      </c>
      <c r="K310" s="73" t="str">
        <f>IF('Employment - change'!V310=2,1,"")</f>
        <v/>
      </c>
      <c r="L310" s="73" t="str">
        <f>IF('Wages - change'!V310=2,1,"")</f>
        <v/>
      </c>
      <c r="M310" s="73" t="str">
        <f t="shared" si="39"/>
        <v/>
      </c>
      <c r="N310" s="68" t="str">
        <f t="shared" si="40"/>
        <v/>
      </c>
      <c r="O310" s="68" t="str">
        <f t="shared" si="41"/>
        <v/>
      </c>
      <c r="P310" s="69" t="str">
        <f>IF(M310=1,Employment!$S310,"")</f>
        <v/>
      </c>
      <c r="R310" s="73" t="str">
        <f t="shared" si="42"/>
        <v/>
      </c>
      <c r="S310" s="68" t="str">
        <f t="shared" si="43"/>
        <v/>
      </c>
      <c r="T310" s="68" t="str">
        <f t="shared" si="44"/>
        <v/>
      </c>
      <c r="U310" s="69" t="str">
        <f>IF(R310=1,Employment!$S310,"")</f>
        <v/>
      </c>
    </row>
    <row r="311" spans="1:21" x14ac:dyDescent="0.25">
      <c r="A311" s="39" t="str">
        <f>'Industry selection'!C311</f>
        <v/>
      </c>
      <c r="B311" s="67">
        <v>80</v>
      </c>
      <c r="C311" s="67" t="s">
        <v>633</v>
      </c>
      <c r="D311" s="73" t="str">
        <f>IF(Employment!V311=2,1,"")</f>
        <v/>
      </c>
      <c r="E311" s="73" t="str">
        <f>IF(Wages!V311=2,1,"")</f>
        <v/>
      </c>
      <c r="F311" s="73" t="str">
        <f t="shared" si="36"/>
        <v/>
      </c>
      <c r="G311" s="68" t="str">
        <f t="shared" si="37"/>
        <v/>
      </c>
      <c r="H311" s="68" t="str">
        <f t="shared" si="38"/>
        <v/>
      </c>
      <c r="I311" s="69" t="str">
        <f>IF(F311=1,Employment!$S311,"")</f>
        <v/>
      </c>
      <c r="K311" s="73" t="str">
        <f>IF('Employment - change'!V311=2,1,"")</f>
        <v/>
      </c>
      <c r="L311" s="73" t="str">
        <f>IF('Wages - change'!V311=2,1,"")</f>
        <v/>
      </c>
      <c r="M311" s="73" t="str">
        <f t="shared" si="39"/>
        <v/>
      </c>
      <c r="N311" s="68" t="str">
        <f t="shared" si="40"/>
        <v/>
      </c>
      <c r="O311" s="68" t="str">
        <f t="shared" si="41"/>
        <v/>
      </c>
      <c r="P311" s="69" t="str">
        <f>IF(M311=1,Employment!$S311,"")</f>
        <v/>
      </c>
      <c r="R311" s="73" t="str">
        <f t="shared" si="42"/>
        <v/>
      </c>
      <c r="S311" s="68" t="str">
        <f t="shared" si="43"/>
        <v/>
      </c>
      <c r="T311" s="68" t="str">
        <f t="shared" si="44"/>
        <v/>
      </c>
      <c r="U311" s="69" t="str">
        <f>IF(R311=1,Employment!$S311,"")</f>
        <v/>
      </c>
    </row>
    <row r="312" spans="1:21" x14ac:dyDescent="0.25">
      <c r="A312" s="39">
        <f>'Industry selection'!C312</f>
        <v>2</v>
      </c>
      <c r="B312" s="67">
        <v>80.099999999999994</v>
      </c>
      <c r="C312" s="67" t="s">
        <v>635</v>
      </c>
      <c r="D312" s="73" t="str">
        <f>IF(Employment!V312=2,1,"")</f>
        <v/>
      </c>
      <c r="E312" s="73" t="str">
        <f>IF(Wages!V312=2,1,"")</f>
        <v/>
      </c>
      <c r="F312" s="73" t="str">
        <f t="shared" si="36"/>
        <v/>
      </c>
      <c r="G312" s="68" t="str">
        <f t="shared" si="37"/>
        <v/>
      </c>
      <c r="H312" s="68" t="str">
        <f t="shared" si="38"/>
        <v/>
      </c>
      <c r="I312" s="69" t="str">
        <f>IF(F312=1,Employment!$S312,"")</f>
        <v/>
      </c>
      <c r="K312" s="73">
        <f>IF('Employment - change'!V312=2,1,"")</f>
        <v>1</v>
      </c>
      <c r="L312" s="73" t="str">
        <f>IF('Wages - change'!V312=2,1,"")</f>
        <v/>
      </c>
      <c r="M312" s="73" t="str">
        <f t="shared" si="39"/>
        <v/>
      </c>
      <c r="N312" s="68" t="str">
        <f t="shared" si="40"/>
        <v/>
      </c>
      <c r="O312" s="68" t="str">
        <f t="shared" si="41"/>
        <v/>
      </c>
      <c r="P312" s="69" t="str">
        <f>IF(M312=1,Employment!$S312,"")</f>
        <v/>
      </c>
      <c r="R312" s="73" t="str">
        <f t="shared" si="42"/>
        <v/>
      </c>
      <c r="S312" s="68" t="str">
        <f t="shared" si="43"/>
        <v/>
      </c>
      <c r="T312" s="68" t="str">
        <f t="shared" si="44"/>
        <v/>
      </c>
      <c r="U312" s="69" t="str">
        <f>IF(R312=1,Employment!$S312,"")</f>
        <v/>
      </c>
    </row>
    <row r="313" spans="1:21" x14ac:dyDescent="0.25">
      <c r="A313" s="39">
        <f>'Industry selection'!C313</f>
        <v>2</v>
      </c>
      <c r="B313" s="67">
        <v>80.2</v>
      </c>
      <c r="C313" s="67" t="s">
        <v>637</v>
      </c>
      <c r="D313" s="73" t="str">
        <f>IF(Employment!V313=2,1,"")</f>
        <v/>
      </c>
      <c r="E313" s="73" t="str">
        <f>IF(Wages!V313=2,1,"")</f>
        <v/>
      </c>
      <c r="F313" s="73" t="str">
        <f t="shared" si="36"/>
        <v/>
      </c>
      <c r="G313" s="68" t="str">
        <f t="shared" si="37"/>
        <v/>
      </c>
      <c r="H313" s="68" t="str">
        <f t="shared" si="38"/>
        <v/>
      </c>
      <c r="I313" s="69" t="str">
        <f>IF(F313=1,Employment!$S313,"")</f>
        <v/>
      </c>
      <c r="K313" s="73" t="str">
        <f>IF('Employment - change'!V313=2,1,"")</f>
        <v/>
      </c>
      <c r="L313" s="73" t="str">
        <f>IF('Wages - change'!V313=2,1,"")</f>
        <v/>
      </c>
      <c r="M313" s="73" t="str">
        <f t="shared" si="39"/>
        <v/>
      </c>
      <c r="N313" s="68" t="str">
        <f t="shared" si="40"/>
        <v/>
      </c>
      <c r="O313" s="68" t="str">
        <f t="shared" si="41"/>
        <v/>
      </c>
      <c r="P313" s="69" t="str">
        <f>IF(M313=1,Employment!$S313,"")</f>
        <v/>
      </c>
      <c r="R313" s="73" t="str">
        <f t="shared" si="42"/>
        <v/>
      </c>
      <c r="S313" s="68" t="str">
        <f t="shared" si="43"/>
        <v/>
      </c>
      <c r="T313" s="68" t="str">
        <f t="shared" si="44"/>
        <v/>
      </c>
      <c r="U313" s="69" t="str">
        <f>IF(R313=1,Employment!$S313,"")</f>
        <v/>
      </c>
    </row>
    <row r="314" spans="1:21" x14ac:dyDescent="0.25">
      <c r="A314" s="39">
        <f>'Industry selection'!C314</f>
        <v>1</v>
      </c>
      <c r="B314" s="67">
        <v>80.3</v>
      </c>
      <c r="C314" s="67" t="s">
        <v>639</v>
      </c>
      <c r="D314" s="73" t="str">
        <f>IF(Employment!V314=2,1,"")</f>
        <v/>
      </c>
      <c r="E314" s="73" t="str">
        <f>IF(Wages!V314=2,1,"")</f>
        <v/>
      </c>
      <c r="F314" s="73" t="str">
        <f t="shared" si="36"/>
        <v/>
      </c>
      <c r="G314" s="68" t="str">
        <f t="shared" si="37"/>
        <v/>
      </c>
      <c r="H314" s="68" t="str">
        <f t="shared" si="38"/>
        <v/>
      </c>
      <c r="I314" s="69" t="str">
        <f>IF(F314=1,Employment!$S314,"")</f>
        <v/>
      </c>
      <c r="K314" s="73" t="str">
        <f>IF('Employment - change'!V314=2,1,"")</f>
        <v/>
      </c>
      <c r="L314" s="73" t="str">
        <f>IF('Wages - change'!V314=2,1,"")</f>
        <v/>
      </c>
      <c r="M314" s="73" t="str">
        <f t="shared" si="39"/>
        <v/>
      </c>
      <c r="N314" s="68" t="str">
        <f t="shared" si="40"/>
        <v/>
      </c>
      <c r="O314" s="68" t="str">
        <f t="shared" si="41"/>
        <v/>
      </c>
      <c r="P314" s="69" t="str">
        <f>IF(M314=1,Employment!$S314,"")</f>
        <v/>
      </c>
      <c r="R314" s="73" t="str">
        <f t="shared" si="42"/>
        <v/>
      </c>
      <c r="S314" s="68" t="str">
        <f t="shared" si="43"/>
        <v/>
      </c>
      <c r="T314" s="68" t="str">
        <f t="shared" si="44"/>
        <v/>
      </c>
      <c r="U314" s="69" t="str">
        <f>IF(R314=1,Employment!$S314,"")</f>
        <v/>
      </c>
    </row>
    <row r="315" spans="1:21" x14ac:dyDescent="0.25">
      <c r="A315" s="39" t="str">
        <f>'Industry selection'!C315</f>
        <v/>
      </c>
      <c r="B315" s="67">
        <v>81</v>
      </c>
      <c r="C315" s="67" t="s">
        <v>641</v>
      </c>
      <c r="D315" s="73" t="str">
        <f>IF(Employment!V315=2,1,"")</f>
        <v/>
      </c>
      <c r="E315" s="73" t="str">
        <f>IF(Wages!V315=2,1,"")</f>
        <v/>
      </c>
      <c r="F315" s="73" t="str">
        <f t="shared" si="36"/>
        <v/>
      </c>
      <c r="G315" s="68" t="str">
        <f t="shared" si="37"/>
        <v/>
      </c>
      <c r="H315" s="68" t="str">
        <f t="shared" si="38"/>
        <v/>
      </c>
      <c r="I315" s="69" t="str">
        <f>IF(F315=1,Employment!$S315,"")</f>
        <v/>
      </c>
      <c r="K315" s="73" t="str">
        <f>IF('Employment - change'!V315=2,1,"")</f>
        <v/>
      </c>
      <c r="L315" s="73" t="str">
        <f>IF('Wages - change'!V315=2,1,"")</f>
        <v/>
      </c>
      <c r="M315" s="73" t="str">
        <f t="shared" si="39"/>
        <v/>
      </c>
      <c r="N315" s="68" t="str">
        <f t="shared" si="40"/>
        <v/>
      </c>
      <c r="O315" s="68" t="str">
        <f t="shared" si="41"/>
        <v/>
      </c>
      <c r="P315" s="69" t="str">
        <f>IF(M315=1,Employment!$S315,"")</f>
        <v/>
      </c>
      <c r="R315" s="73" t="str">
        <f t="shared" si="42"/>
        <v/>
      </c>
      <c r="S315" s="68" t="str">
        <f t="shared" si="43"/>
        <v/>
      </c>
      <c r="T315" s="68" t="str">
        <f t="shared" si="44"/>
        <v/>
      </c>
      <c r="U315" s="69" t="str">
        <f>IF(R315=1,Employment!$S315,"")</f>
        <v/>
      </c>
    </row>
    <row r="316" spans="1:21" x14ac:dyDescent="0.25">
      <c r="A316" s="39">
        <f>'Industry selection'!C316</f>
        <v>2</v>
      </c>
      <c r="B316" s="67">
        <v>81.099999999999994</v>
      </c>
      <c r="C316" s="67" t="s">
        <v>643</v>
      </c>
      <c r="D316" s="73">
        <f>IF(Employment!V316=2,1,"")</f>
        <v>1</v>
      </c>
      <c r="E316" s="73" t="str">
        <f>IF(Wages!V316=2,1,"")</f>
        <v/>
      </c>
      <c r="F316" s="73" t="str">
        <f t="shared" si="36"/>
        <v/>
      </c>
      <c r="G316" s="68" t="str">
        <f t="shared" si="37"/>
        <v/>
      </c>
      <c r="H316" s="68" t="str">
        <f t="shared" si="38"/>
        <v/>
      </c>
      <c r="I316" s="69" t="str">
        <f>IF(F316=1,Employment!$S316,"")</f>
        <v/>
      </c>
      <c r="K316" s="73">
        <f>IF('Employment - change'!V316=2,1,"")</f>
        <v>1</v>
      </c>
      <c r="L316" s="73" t="str">
        <f>IF('Wages - change'!V316=2,1,"")</f>
        <v/>
      </c>
      <c r="M316" s="73" t="str">
        <f t="shared" si="39"/>
        <v/>
      </c>
      <c r="N316" s="68" t="str">
        <f t="shared" si="40"/>
        <v/>
      </c>
      <c r="O316" s="68" t="str">
        <f t="shared" si="41"/>
        <v/>
      </c>
      <c r="P316" s="69" t="str">
        <f>IF(M316=1,Employment!$S316,"")</f>
        <v/>
      </c>
      <c r="R316" s="73" t="str">
        <f t="shared" si="42"/>
        <v/>
      </c>
      <c r="S316" s="68" t="str">
        <f t="shared" si="43"/>
        <v/>
      </c>
      <c r="T316" s="68" t="str">
        <f t="shared" si="44"/>
        <v/>
      </c>
      <c r="U316" s="69" t="str">
        <f>IF(R316=1,Employment!$S316,"")</f>
        <v/>
      </c>
    </row>
    <row r="317" spans="1:21" x14ac:dyDescent="0.25">
      <c r="A317" s="39">
        <f>'Industry selection'!C317</f>
        <v>1</v>
      </c>
      <c r="B317" s="67">
        <v>81.2</v>
      </c>
      <c r="C317" s="67" t="s">
        <v>645</v>
      </c>
      <c r="D317" s="73" t="str">
        <f>IF(Employment!V317=2,1,"")</f>
        <v/>
      </c>
      <c r="E317" s="73" t="str">
        <f>IF(Wages!V317=2,1,"")</f>
        <v/>
      </c>
      <c r="F317" s="73" t="str">
        <f t="shared" si="36"/>
        <v/>
      </c>
      <c r="G317" s="68" t="str">
        <f t="shared" si="37"/>
        <v/>
      </c>
      <c r="H317" s="68" t="str">
        <f t="shared" si="38"/>
        <v/>
      </c>
      <c r="I317" s="69" t="str">
        <f>IF(F317=1,Employment!$S317,"")</f>
        <v/>
      </c>
      <c r="K317" s="73" t="str">
        <f>IF('Employment - change'!V317=2,1,"")</f>
        <v/>
      </c>
      <c r="L317" s="73" t="str">
        <f>IF('Wages - change'!V317=2,1,"")</f>
        <v/>
      </c>
      <c r="M317" s="73" t="str">
        <f t="shared" si="39"/>
        <v/>
      </c>
      <c r="N317" s="68" t="str">
        <f t="shared" si="40"/>
        <v/>
      </c>
      <c r="O317" s="68" t="str">
        <f t="shared" si="41"/>
        <v/>
      </c>
      <c r="P317" s="69" t="str">
        <f>IF(M317=1,Employment!$S317,"")</f>
        <v/>
      </c>
      <c r="R317" s="73" t="str">
        <f t="shared" si="42"/>
        <v/>
      </c>
      <c r="S317" s="68" t="str">
        <f t="shared" si="43"/>
        <v/>
      </c>
      <c r="T317" s="68" t="str">
        <f t="shared" si="44"/>
        <v/>
      </c>
      <c r="U317" s="69" t="str">
        <f>IF(R317=1,Employment!$S317,"")</f>
        <v/>
      </c>
    </row>
    <row r="318" spans="1:21" x14ac:dyDescent="0.25">
      <c r="A318" s="39">
        <f>'Industry selection'!C318</f>
        <v>1</v>
      </c>
      <c r="B318" s="67">
        <v>81.3</v>
      </c>
      <c r="C318" s="67" t="s">
        <v>647</v>
      </c>
      <c r="D318" s="73" t="str">
        <f>IF(Employment!V318=2,1,"")</f>
        <v/>
      </c>
      <c r="E318" s="73" t="str">
        <f>IF(Wages!V318=2,1,"")</f>
        <v/>
      </c>
      <c r="F318" s="73" t="str">
        <f t="shared" si="36"/>
        <v/>
      </c>
      <c r="G318" s="68" t="str">
        <f t="shared" si="37"/>
        <v/>
      </c>
      <c r="H318" s="68" t="str">
        <f t="shared" si="38"/>
        <v/>
      </c>
      <c r="I318" s="69" t="str">
        <f>IF(F318=1,Employment!$S318,"")</f>
        <v/>
      </c>
      <c r="K318" s="73" t="str">
        <f>IF('Employment - change'!V318=2,1,"")</f>
        <v/>
      </c>
      <c r="L318" s="73" t="str">
        <f>IF('Wages - change'!V318=2,1,"")</f>
        <v/>
      </c>
      <c r="M318" s="73" t="str">
        <f t="shared" si="39"/>
        <v/>
      </c>
      <c r="N318" s="68" t="str">
        <f t="shared" si="40"/>
        <v/>
      </c>
      <c r="O318" s="68" t="str">
        <f t="shared" si="41"/>
        <v/>
      </c>
      <c r="P318" s="69" t="str">
        <f>IF(M318=1,Employment!$S318,"")</f>
        <v/>
      </c>
      <c r="R318" s="73" t="str">
        <f t="shared" si="42"/>
        <v/>
      </c>
      <c r="S318" s="68" t="str">
        <f t="shared" si="43"/>
        <v/>
      </c>
      <c r="T318" s="68" t="str">
        <f t="shared" si="44"/>
        <v/>
      </c>
      <c r="U318" s="69" t="str">
        <f>IF(R318=1,Employment!$S318,"")</f>
        <v/>
      </c>
    </row>
    <row r="319" spans="1:21" x14ac:dyDescent="0.25">
      <c r="A319" s="39">
        <f>'Industry selection'!C319</f>
        <v>2</v>
      </c>
      <c r="B319" s="67">
        <v>82</v>
      </c>
      <c r="C319" s="67" t="s">
        <v>649</v>
      </c>
      <c r="D319" s="73" t="str">
        <f>IF(Employment!V319=2,1,"")</f>
        <v/>
      </c>
      <c r="E319" s="73" t="str">
        <f>IF(Wages!V319=2,1,"")</f>
        <v/>
      </c>
      <c r="F319" s="73" t="str">
        <f t="shared" si="36"/>
        <v/>
      </c>
      <c r="G319" s="68" t="str">
        <f t="shared" si="37"/>
        <v/>
      </c>
      <c r="H319" s="68" t="str">
        <f t="shared" si="38"/>
        <v/>
      </c>
      <c r="I319" s="69" t="str">
        <f>IF(F319=1,Employment!$S319,"")</f>
        <v/>
      </c>
      <c r="K319" s="73" t="str">
        <f>IF('Employment - change'!V319=2,1,"")</f>
        <v/>
      </c>
      <c r="L319" s="73">
        <f>IF('Wages - change'!V319=2,1,"")</f>
        <v>1</v>
      </c>
      <c r="M319" s="73" t="str">
        <f t="shared" si="39"/>
        <v/>
      </c>
      <c r="N319" s="68" t="str">
        <f t="shared" si="40"/>
        <v/>
      </c>
      <c r="O319" s="68" t="str">
        <f t="shared" si="41"/>
        <v/>
      </c>
      <c r="P319" s="69" t="str">
        <f>IF(M319=1,Employment!$S319,"")</f>
        <v/>
      </c>
      <c r="R319" s="73" t="str">
        <f t="shared" si="42"/>
        <v/>
      </c>
      <c r="S319" s="68" t="str">
        <f t="shared" si="43"/>
        <v/>
      </c>
      <c r="T319" s="68" t="str">
        <f t="shared" si="44"/>
        <v/>
      </c>
      <c r="U319" s="69" t="str">
        <f>IF(R319=1,Employment!$S319,"")</f>
        <v/>
      </c>
    </row>
    <row r="320" spans="1:21" x14ac:dyDescent="0.25">
      <c r="A320" s="39">
        <f>'Industry selection'!C320</f>
        <v>1</v>
      </c>
      <c r="B320" s="67">
        <v>82.1</v>
      </c>
      <c r="C320" s="67" t="s">
        <v>651</v>
      </c>
      <c r="D320" s="73" t="str">
        <f>IF(Employment!V320=2,1,"")</f>
        <v/>
      </c>
      <c r="E320" s="73" t="str">
        <f>IF(Wages!V320=2,1,"")</f>
        <v/>
      </c>
      <c r="F320" s="73" t="str">
        <f t="shared" si="36"/>
        <v/>
      </c>
      <c r="G320" s="68" t="str">
        <f t="shared" si="37"/>
        <v/>
      </c>
      <c r="H320" s="68" t="str">
        <f t="shared" si="38"/>
        <v/>
      </c>
      <c r="I320" s="69" t="str">
        <f>IF(F320=1,Employment!$S320,"")</f>
        <v/>
      </c>
      <c r="K320" s="73" t="str">
        <f>IF('Employment - change'!V320=2,1,"")</f>
        <v/>
      </c>
      <c r="L320" s="73" t="str">
        <f>IF('Wages - change'!V320=2,1,"")</f>
        <v/>
      </c>
      <c r="M320" s="73" t="str">
        <f t="shared" si="39"/>
        <v/>
      </c>
      <c r="N320" s="68" t="str">
        <f t="shared" si="40"/>
        <v/>
      </c>
      <c r="O320" s="68" t="str">
        <f t="shared" si="41"/>
        <v/>
      </c>
      <c r="P320" s="69" t="str">
        <f>IF(M320=1,Employment!$S320,"")</f>
        <v/>
      </c>
      <c r="R320" s="73" t="str">
        <f t="shared" si="42"/>
        <v/>
      </c>
      <c r="S320" s="68" t="str">
        <f t="shared" si="43"/>
        <v/>
      </c>
      <c r="T320" s="68" t="str">
        <f t="shared" si="44"/>
        <v/>
      </c>
      <c r="U320" s="69" t="str">
        <f>IF(R320=1,Employment!$S320,"")</f>
        <v/>
      </c>
    </row>
    <row r="321" spans="1:21" x14ac:dyDescent="0.25">
      <c r="A321" s="39">
        <f>'Industry selection'!C321</f>
        <v>1</v>
      </c>
      <c r="B321" s="67">
        <v>82.2</v>
      </c>
      <c r="C321" s="67" t="s">
        <v>653</v>
      </c>
      <c r="D321" s="73" t="str">
        <f>IF(Employment!V321=2,1,"")</f>
        <v/>
      </c>
      <c r="E321" s="73" t="str">
        <f>IF(Wages!V321=2,1,"")</f>
        <v/>
      </c>
      <c r="F321" s="73" t="str">
        <f t="shared" si="36"/>
        <v/>
      </c>
      <c r="G321" s="68" t="str">
        <f t="shared" si="37"/>
        <v/>
      </c>
      <c r="H321" s="68" t="str">
        <f t="shared" si="38"/>
        <v/>
      </c>
      <c r="I321" s="69" t="str">
        <f>IF(F321=1,Employment!$S321,"")</f>
        <v/>
      </c>
      <c r="K321" s="73" t="str">
        <f>IF('Employment - change'!V321=2,1,"")</f>
        <v/>
      </c>
      <c r="L321" s="73" t="str">
        <f>IF('Wages - change'!V321=2,1,"")</f>
        <v/>
      </c>
      <c r="M321" s="73" t="str">
        <f t="shared" si="39"/>
        <v/>
      </c>
      <c r="N321" s="68" t="str">
        <f t="shared" si="40"/>
        <v/>
      </c>
      <c r="O321" s="68" t="str">
        <f t="shared" si="41"/>
        <v/>
      </c>
      <c r="P321" s="69" t="str">
        <f>IF(M321=1,Employment!$S321,"")</f>
        <v/>
      </c>
      <c r="R321" s="73" t="str">
        <f t="shared" si="42"/>
        <v/>
      </c>
      <c r="S321" s="68" t="str">
        <f t="shared" si="43"/>
        <v/>
      </c>
      <c r="T321" s="68" t="str">
        <f t="shared" si="44"/>
        <v/>
      </c>
      <c r="U321" s="69" t="str">
        <f>IF(R321=1,Employment!$S321,"")</f>
        <v/>
      </c>
    </row>
    <row r="322" spans="1:21" x14ac:dyDescent="0.25">
      <c r="A322" s="39">
        <f>'Industry selection'!C322</f>
        <v>1</v>
      </c>
      <c r="B322" s="67">
        <v>82.3</v>
      </c>
      <c r="C322" s="67" t="s">
        <v>655</v>
      </c>
      <c r="D322" s="73" t="str">
        <f>IF(Employment!V322=2,1,"")</f>
        <v/>
      </c>
      <c r="E322" s="73" t="str">
        <f>IF(Wages!V322=2,1,"")</f>
        <v/>
      </c>
      <c r="F322" s="73" t="str">
        <f t="shared" si="36"/>
        <v/>
      </c>
      <c r="G322" s="68" t="str">
        <f t="shared" si="37"/>
        <v/>
      </c>
      <c r="H322" s="68" t="str">
        <f t="shared" si="38"/>
        <v/>
      </c>
      <c r="I322" s="69" t="str">
        <f>IF(F322=1,Employment!$S322,"")</f>
        <v/>
      </c>
      <c r="K322" s="73" t="str">
        <f>IF('Employment - change'!V322=2,1,"")</f>
        <v/>
      </c>
      <c r="L322" s="73" t="str">
        <f>IF('Wages - change'!V322=2,1,"")</f>
        <v/>
      </c>
      <c r="M322" s="73" t="str">
        <f t="shared" si="39"/>
        <v/>
      </c>
      <c r="N322" s="68" t="str">
        <f t="shared" si="40"/>
        <v/>
      </c>
      <c r="O322" s="68" t="str">
        <f t="shared" si="41"/>
        <v/>
      </c>
      <c r="P322" s="69" t="str">
        <f>IF(M322=1,Employment!$S322,"")</f>
        <v/>
      </c>
      <c r="R322" s="73" t="str">
        <f t="shared" si="42"/>
        <v/>
      </c>
      <c r="S322" s="68" t="str">
        <f t="shared" si="43"/>
        <v/>
      </c>
      <c r="T322" s="68" t="str">
        <f t="shared" si="44"/>
        <v/>
      </c>
      <c r="U322" s="69" t="str">
        <f>IF(R322=1,Employment!$S322,"")</f>
        <v/>
      </c>
    </row>
    <row r="323" spans="1:21" x14ac:dyDescent="0.25">
      <c r="A323" s="39">
        <f>'Industry selection'!C323</f>
        <v>1</v>
      </c>
      <c r="B323" s="67">
        <v>82.9</v>
      </c>
      <c r="C323" s="67" t="s">
        <v>657</v>
      </c>
      <c r="D323" s="73" t="str">
        <f>IF(Employment!V323=2,1,"")</f>
        <v/>
      </c>
      <c r="E323" s="73" t="str">
        <f>IF(Wages!V323=2,1,"")</f>
        <v/>
      </c>
      <c r="F323" s="73" t="str">
        <f t="shared" si="36"/>
        <v/>
      </c>
      <c r="G323" s="68" t="str">
        <f t="shared" si="37"/>
        <v/>
      </c>
      <c r="H323" s="68" t="str">
        <f t="shared" si="38"/>
        <v/>
      </c>
      <c r="I323" s="69" t="str">
        <f>IF(F323=1,Employment!$S323,"")</f>
        <v/>
      </c>
      <c r="K323" s="73" t="str">
        <f>IF('Employment - change'!V323=2,1,"")</f>
        <v/>
      </c>
      <c r="L323" s="73" t="str">
        <f>IF('Wages - change'!V323=2,1,"")</f>
        <v/>
      </c>
      <c r="M323" s="73" t="str">
        <f t="shared" si="39"/>
        <v/>
      </c>
      <c r="N323" s="68" t="str">
        <f t="shared" si="40"/>
        <v/>
      </c>
      <c r="O323" s="68" t="str">
        <f t="shared" si="41"/>
        <v/>
      </c>
      <c r="P323" s="69" t="str">
        <f>IF(M323=1,Employment!$S323,"")</f>
        <v/>
      </c>
      <c r="R323" s="73" t="str">
        <f t="shared" si="42"/>
        <v/>
      </c>
      <c r="S323" s="68" t="str">
        <f t="shared" si="43"/>
        <v/>
      </c>
      <c r="T323" s="68" t="str">
        <f t="shared" si="44"/>
        <v/>
      </c>
      <c r="U323" s="69" t="str">
        <f>IF(R323=1,Employment!$S323,"")</f>
        <v/>
      </c>
    </row>
    <row r="324" spans="1:21" x14ac:dyDescent="0.25">
      <c r="A324" s="39" t="str">
        <f>'Industry selection'!C324</f>
        <v/>
      </c>
      <c r="B324" s="67" t="s">
        <v>659</v>
      </c>
      <c r="C324" s="67" t="s">
        <v>660</v>
      </c>
      <c r="D324" s="73" t="str">
        <f>IF(Employment!V324=2,1,"")</f>
        <v/>
      </c>
      <c r="E324" s="73" t="str">
        <f>IF(Wages!V324=2,1,"")</f>
        <v/>
      </c>
      <c r="F324" s="73" t="str">
        <f t="shared" si="36"/>
        <v/>
      </c>
      <c r="G324" s="68" t="str">
        <f t="shared" si="37"/>
        <v/>
      </c>
      <c r="H324" s="68" t="str">
        <f t="shared" si="38"/>
        <v/>
      </c>
      <c r="I324" s="69" t="str">
        <f>IF(F324=1,Employment!$S324,"")</f>
        <v/>
      </c>
      <c r="K324" s="73" t="str">
        <f>IF('Employment - change'!V324=2,1,"")</f>
        <v/>
      </c>
      <c r="L324" s="73" t="str">
        <f>IF('Wages - change'!V324=2,1,"")</f>
        <v/>
      </c>
      <c r="M324" s="73" t="str">
        <f t="shared" si="39"/>
        <v/>
      </c>
      <c r="N324" s="68" t="str">
        <f t="shared" si="40"/>
        <v/>
      </c>
      <c r="O324" s="68" t="str">
        <f t="shared" si="41"/>
        <v/>
      </c>
      <c r="P324" s="69" t="str">
        <f>IF(M324=1,Employment!$S324,"")</f>
        <v/>
      </c>
      <c r="R324" s="73" t="str">
        <f t="shared" si="42"/>
        <v/>
      </c>
      <c r="S324" s="68" t="str">
        <f t="shared" si="43"/>
        <v/>
      </c>
      <c r="T324" s="68" t="str">
        <f t="shared" si="44"/>
        <v/>
      </c>
      <c r="U324" s="69" t="str">
        <f>IF(R324=1,Employment!$S324,"")</f>
        <v/>
      </c>
    </row>
    <row r="325" spans="1:21" x14ac:dyDescent="0.25">
      <c r="A325" s="39" t="str">
        <f>'Industry selection'!C325</f>
        <v/>
      </c>
      <c r="B325" s="67">
        <v>85</v>
      </c>
      <c r="C325" s="67" t="s">
        <v>661</v>
      </c>
      <c r="D325" s="73" t="str">
        <f>IF(Employment!V325=2,1,"")</f>
        <v/>
      </c>
      <c r="E325" s="73" t="str">
        <f>IF(Wages!V325=2,1,"")</f>
        <v/>
      </c>
      <c r="F325" s="73" t="str">
        <f t="shared" si="36"/>
        <v/>
      </c>
      <c r="G325" s="68" t="str">
        <f t="shared" si="37"/>
        <v/>
      </c>
      <c r="H325" s="68" t="str">
        <f t="shared" si="38"/>
        <v/>
      </c>
      <c r="I325" s="69" t="str">
        <f>IF(F325=1,Employment!$S325,"")</f>
        <v/>
      </c>
      <c r="K325" s="73" t="str">
        <f>IF('Employment - change'!V325=2,1,"")</f>
        <v/>
      </c>
      <c r="L325" s="73" t="str">
        <f>IF('Wages - change'!V325=2,1,"")</f>
        <v/>
      </c>
      <c r="M325" s="73" t="str">
        <f t="shared" si="39"/>
        <v/>
      </c>
      <c r="N325" s="68" t="str">
        <f t="shared" si="40"/>
        <v/>
      </c>
      <c r="O325" s="68" t="str">
        <f t="shared" si="41"/>
        <v/>
      </c>
      <c r="P325" s="69" t="str">
        <f>IF(M325=1,Employment!$S325,"")</f>
        <v/>
      </c>
      <c r="R325" s="73" t="str">
        <f t="shared" si="42"/>
        <v/>
      </c>
      <c r="S325" s="68" t="str">
        <f t="shared" si="43"/>
        <v/>
      </c>
      <c r="T325" s="68" t="str">
        <f t="shared" si="44"/>
        <v/>
      </c>
      <c r="U325" s="69" t="str">
        <f>IF(R325=1,Employment!$S325,"")</f>
        <v/>
      </c>
    </row>
    <row r="326" spans="1:21" x14ac:dyDescent="0.25">
      <c r="A326" s="39">
        <f>'Industry selection'!C326</f>
        <v>1</v>
      </c>
      <c r="B326" s="67">
        <v>85.1</v>
      </c>
      <c r="C326" s="67" t="s">
        <v>663</v>
      </c>
      <c r="D326" s="73" t="str">
        <f>IF(Employment!V326=2,1,"")</f>
        <v/>
      </c>
      <c r="E326" s="73" t="str">
        <f>IF(Wages!V326=2,1,"")</f>
        <v/>
      </c>
      <c r="F326" s="73" t="str">
        <f t="shared" ref="F326:F356" si="45">IF(AND(D326=1,E326=1),1,"")</f>
        <v/>
      </c>
      <c r="G326" s="68" t="str">
        <f t="shared" ref="G326:G356" si="46">IF(F326=1,$B326,"")</f>
        <v/>
      </c>
      <c r="H326" s="68" t="str">
        <f t="shared" ref="H326:H356" si="47">IF(F326=1,$C326,"")</f>
        <v/>
      </c>
      <c r="I326" s="69" t="str">
        <f>IF(F326=1,Employment!$S326,"")</f>
        <v/>
      </c>
      <c r="K326" s="73" t="str">
        <f>IF('Employment - change'!V326=2,1,"")</f>
        <v/>
      </c>
      <c r="L326" s="73" t="str">
        <f>IF('Wages - change'!V326=2,1,"")</f>
        <v/>
      </c>
      <c r="M326" s="73" t="str">
        <f t="shared" ref="M326:M356" si="48">IF(AND(K326=1,L326=1),1,"")</f>
        <v/>
      </c>
      <c r="N326" s="68" t="str">
        <f t="shared" ref="N326:N356" si="49">IF(M326=1,$B326,"")</f>
        <v/>
      </c>
      <c r="O326" s="68" t="str">
        <f t="shared" ref="O326:O356" si="50">IF(M326=1,$C326,"")</f>
        <v/>
      </c>
      <c r="P326" s="69" t="str">
        <f>IF(M326=1,Employment!$S326,"")</f>
        <v/>
      </c>
      <c r="R326" s="73" t="str">
        <f t="shared" ref="R326:R356" si="51">IF(AND(F326=1,M326=1),1,"")</f>
        <v/>
      </c>
      <c r="S326" s="68" t="str">
        <f t="shared" ref="S326:S356" si="52">IF(R326=1,$B326,"")</f>
        <v/>
      </c>
      <c r="T326" s="68" t="str">
        <f t="shared" ref="T326:T356" si="53">IF(R326=1,$C326,"")</f>
        <v/>
      </c>
      <c r="U326" s="69" t="str">
        <f>IF(R326=1,Employment!$S326,"")</f>
        <v/>
      </c>
    </row>
    <row r="327" spans="1:21" x14ac:dyDescent="0.25">
      <c r="A327" s="39">
        <f>'Industry selection'!C327</f>
        <v>1</v>
      </c>
      <c r="B327" s="67">
        <v>85.2</v>
      </c>
      <c r="C327" s="67" t="s">
        <v>665</v>
      </c>
      <c r="D327" s="73" t="str">
        <f>IF(Employment!V327=2,1,"")</f>
        <v/>
      </c>
      <c r="E327" s="73" t="str">
        <f>IF(Wages!V327=2,1,"")</f>
        <v/>
      </c>
      <c r="F327" s="73" t="str">
        <f t="shared" si="45"/>
        <v/>
      </c>
      <c r="G327" s="68" t="str">
        <f t="shared" si="46"/>
        <v/>
      </c>
      <c r="H327" s="68" t="str">
        <f t="shared" si="47"/>
        <v/>
      </c>
      <c r="I327" s="69" t="str">
        <f>IF(F327=1,Employment!$S327,"")</f>
        <v/>
      </c>
      <c r="K327" s="73" t="str">
        <f>IF('Employment - change'!V327=2,1,"")</f>
        <v/>
      </c>
      <c r="L327" s="73" t="str">
        <f>IF('Wages - change'!V327=2,1,"")</f>
        <v/>
      </c>
      <c r="M327" s="73" t="str">
        <f t="shared" si="48"/>
        <v/>
      </c>
      <c r="N327" s="68" t="str">
        <f t="shared" si="49"/>
        <v/>
      </c>
      <c r="O327" s="68" t="str">
        <f t="shared" si="50"/>
        <v/>
      </c>
      <c r="P327" s="69" t="str">
        <f>IF(M327=1,Employment!$S327,"")</f>
        <v/>
      </c>
      <c r="R327" s="73" t="str">
        <f t="shared" si="51"/>
        <v/>
      </c>
      <c r="S327" s="68" t="str">
        <f t="shared" si="52"/>
        <v/>
      </c>
      <c r="T327" s="68" t="str">
        <f t="shared" si="53"/>
        <v/>
      </c>
      <c r="U327" s="69" t="str">
        <f>IF(R327=1,Employment!$S327,"")</f>
        <v/>
      </c>
    </row>
    <row r="328" spans="1:21" x14ac:dyDescent="0.25">
      <c r="A328" s="39">
        <f>'Industry selection'!C328</f>
        <v>1</v>
      </c>
      <c r="B328" s="67">
        <v>85.3</v>
      </c>
      <c r="C328" s="67" t="s">
        <v>667</v>
      </c>
      <c r="D328" s="73" t="str">
        <f>IF(Employment!V328=2,1,"")</f>
        <v/>
      </c>
      <c r="E328" s="73" t="str">
        <f>IF(Wages!V328=2,1,"")</f>
        <v/>
      </c>
      <c r="F328" s="73" t="str">
        <f t="shared" si="45"/>
        <v/>
      </c>
      <c r="G328" s="68" t="str">
        <f t="shared" si="46"/>
        <v/>
      </c>
      <c r="H328" s="68" t="str">
        <f t="shared" si="47"/>
        <v/>
      </c>
      <c r="I328" s="69" t="str">
        <f>IF(F328=1,Employment!$S328,"")</f>
        <v/>
      </c>
      <c r="K328" s="73" t="str">
        <f>IF('Employment - change'!V328=2,1,"")</f>
        <v/>
      </c>
      <c r="L328" s="73" t="str">
        <f>IF('Wages - change'!V328=2,1,"")</f>
        <v/>
      </c>
      <c r="M328" s="73" t="str">
        <f t="shared" si="48"/>
        <v/>
      </c>
      <c r="N328" s="68" t="str">
        <f t="shared" si="49"/>
        <v/>
      </c>
      <c r="O328" s="68" t="str">
        <f t="shared" si="50"/>
        <v/>
      </c>
      <c r="P328" s="69" t="str">
        <f>IF(M328=1,Employment!$S328,"")</f>
        <v/>
      </c>
      <c r="R328" s="73" t="str">
        <f t="shared" si="51"/>
        <v/>
      </c>
      <c r="S328" s="68" t="str">
        <f t="shared" si="52"/>
        <v/>
      </c>
      <c r="T328" s="68" t="str">
        <f t="shared" si="53"/>
        <v/>
      </c>
      <c r="U328" s="69" t="str">
        <f>IF(R328=1,Employment!$S328,"")</f>
        <v/>
      </c>
    </row>
    <row r="329" spans="1:21" x14ac:dyDescent="0.25">
      <c r="A329" s="39">
        <f>'Industry selection'!C329</f>
        <v>1</v>
      </c>
      <c r="B329" s="67">
        <v>85.4</v>
      </c>
      <c r="C329" s="67" t="s">
        <v>669</v>
      </c>
      <c r="D329" s="73" t="str">
        <f>IF(Employment!V329=2,1,"")</f>
        <v/>
      </c>
      <c r="E329" s="73" t="str">
        <f>IF(Wages!V329=2,1,"")</f>
        <v/>
      </c>
      <c r="F329" s="73" t="str">
        <f t="shared" si="45"/>
        <v/>
      </c>
      <c r="G329" s="68" t="str">
        <f t="shared" si="46"/>
        <v/>
      </c>
      <c r="H329" s="68" t="str">
        <f t="shared" si="47"/>
        <v/>
      </c>
      <c r="I329" s="69" t="str">
        <f>IF(F329=1,Employment!$S329,"")</f>
        <v/>
      </c>
      <c r="K329" s="73" t="str">
        <f>IF('Employment - change'!V329=2,1,"")</f>
        <v/>
      </c>
      <c r="L329" s="73" t="str">
        <f>IF('Wages - change'!V329=2,1,"")</f>
        <v/>
      </c>
      <c r="M329" s="73" t="str">
        <f t="shared" si="48"/>
        <v/>
      </c>
      <c r="N329" s="68" t="str">
        <f t="shared" si="49"/>
        <v/>
      </c>
      <c r="O329" s="68" t="str">
        <f t="shared" si="50"/>
        <v/>
      </c>
      <c r="P329" s="69" t="str">
        <f>IF(M329=1,Employment!$S329,"")</f>
        <v/>
      </c>
      <c r="R329" s="73" t="str">
        <f t="shared" si="51"/>
        <v/>
      </c>
      <c r="S329" s="68" t="str">
        <f t="shared" si="52"/>
        <v/>
      </c>
      <c r="T329" s="68" t="str">
        <f t="shared" si="53"/>
        <v/>
      </c>
      <c r="U329" s="69" t="str">
        <f>IF(R329=1,Employment!$S329,"")</f>
        <v/>
      </c>
    </row>
    <row r="330" spans="1:21" x14ac:dyDescent="0.25">
      <c r="A330" s="39">
        <f>'Industry selection'!C330</f>
        <v>2</v>
      </c>
      <c r="B330" s="67">
        <v>85.5</v>
      </c>
      <c r="C330" s="67" t="s">
        <v>671</v>
      </c>
      <c r="D330" s="73" t="str">
        <f>IF(Employment!V330=2,1,"")</f>
        <v/>
      </c>
      <c r="E330" s="73" t="str">
        <f>IF(Wages!V330=2,1,"")</f>
        <v/>
      </c>
      <c r="F330" s="73" t="str">
        <f t="shared" si="45"/>
        <v/>
      </c>
      <c r="G330" s="68" t="str">
        <f t="shared" si="46"/>
        <v/>
      </c>
      <c r="H330" s="68" t="str">
        <f t="shared" si="47"/>
        <v/>
      </c>
      <c r="I330" s="69" t="str">
        <f>IF(F330=1,Employment!$S330,"")</f>
        <v/>
      </c>
      <c r="K330" s="73">
        <f>IF('Employment - change'!V330=2,1,"")</f>
        <v>1</v>
      </c>
      <c r="L330" s="73" t="str">
        <f>IF('Wages - change'!V330=2,1,"")</f>
        <v/>
      </c>
      <c r="M330" s="73" t="str">
        <f t="shared" si="48"/>
        <v/>
      </c>
      <c r="N330" s="68" t="str">
        <f t="shared" si="49"/>
        <v/>
      </c>
      <c r="O330" s="68" t="str">
        <f t="shared" si="50"/>
        <v/>
      </c>
      <c r="P330" s="69" t="str">
        <f>IF(M330=1,Employment!$S330,"")</f>
        <v/>
      </c>
      <c r="R330" s="73" t="str">
        <f t="shared" si="51"/>
        <v/>
      </c>
      <c r="S330" s="68" t="str">
        <f t="shared" si="52"/>
        <v/>
      </c>
      <c r="T330" s="68" t="str">
        <f t="shared" si="53"/>
        <v/>
      </c>
      <c r="U330" s="69" t="str">
        <f>IF(R330=1,Employment!$S330,"")</f>
        <v/>
      </c>
    </row>
    <row r="331" spans="1:21" x14ac:dyDescent="0.25">
      <c r="A331" s="39">
        <f>'Industry selection'!C331</f>
        <v>1</v>
      </c>
      <c r="B331" s="67">
        <v>85.6</v>
      </c>
      <c r="C331" s="67" t="s">
        <v>673</v>
      </c>
      <c r="D331" s="73" t="str">
        <f>IF(Employment!V331=2,1,"")</f>
        <v/>
      </c>
      <c r="E331" s="73" t="str">
        <f>IF(Wages!V331=2,1,"")</f>
        <v/>
      </c>
      <c r="F331" s="73" t="str">
        <f t="shared" si="45"/>
        <v/>
      </c>
      <c r="G331" s="68" t="str">
        <f t="shared" si="46"/>
        <v/>
      </c>
      <c r="H331" s="68" t="str">
        <f t="shared" si="47"/>
        <v/>
      </c>
      <c r="I331" s="69" t="str">
        <f>IF(F331=1,Employment!$S331,"")</f>
        <v/>
      </c>
      <c r="K331" s="73" t="str">
        <f>IF('Employment - change'!V331=2,1,"")</f>
        <v/>
      </c>
      <c r="L331" s="73" t="str">
        <f>IF('Wages - change'!V331=2,1,"")</f>
        <v/>
      </c>
      <c r="M331" s="73" t="str">
        <f t="shared" si="48"/>
        <v/>
      </c>
      <c r="N331" s="68" t="str">
        <f t="shared" si="49"/>
        <v/>
      </c>
      <c r="O331" s="68" t="str">
        <f t="shared" si="50"/>
        <v/>
      </c>
      <c r="P331" s="69" t="str">
        <f>IF(M331=1,Employment!$S331,"")</f>
        <v/>
      </c>
      <c r="R331" s="73" t="str">
        <f t="shared" si="51"/>
        <v/>
      </c>
      <c r="S331" s="68" t="str">
        <f t="shared" si="52"/>
        <v/>
      </c>
      <c r="T331" s="68" t="str">
        <f t="shared" si="53"/>
        <v/>
      </c>
      <c r="U331" s="69" t="str">
        <f>IF(R331=1,Employment!$S331,"")</f>
        <v/>
      </c>
    </row>
    <row r="332" spans="1:21" x14ac:dyDescent="0.25">
      <c r="A332" s="39" t="str">
        <f>'Industry selection'!C332</f>
        <v/>
      </c>
      <c r="B332" s="67" t="s">
        <v>675</v>
      </c>
      <c r="C332" s="67" t="s">
        <v>676</v>
      </c>
      <c r="D332" s="73" t="str">
        <f>IF(Employment!V332=2,1,"")</f>
        <v/>
      </c>
      <c r="E332" s="73" t="str">
        <f>IF(Wages!V332=2,1,"")</f>
        <v/>
      </c>
      <c r="F332" s="73" t="str">
        <f t="shared" si="45"/>
        <v/>
      </c>
      <c r="G332" s="68" t="str">
        <f t="shared" si="46"/>
        <v/>
      </c>
      <c r="H332" s="68" t="str">
        <f t="shared" si="47"/>
        <v/>
      </c>
      <c r="I332" s="69" t="str">
        <f>IF(F332=1,Employment!$S332,"")</f>
        <v/>
      </c>
      <c r="K332" s="73" t="str">
        <f>IF('Employment - change'!V332=2,1,"")</f>
        <v/>
      </c>
      <c r="L332" s="73" t="str">
        <f>IF('Wages - change'!V332=2,1,"")</f>
        <v/>
      </c>
      <c r="M332" s="73" t="str">
        <f t="shared" si="48"/>
        <v/>
      </c>
      <c r="N332" s="68" t="str">
        <f t="shared" si="49"/>
        <v/>
      </c>
      <c r="O332" s="68" t="str">
        <f t="shared" si="50"/>
        <v/>
      </c>
      <c r="P332" s="69" t="str">
        <f>IF(M332=1,Employment!$S332,"")</f>
        <v/>
      </c>
      <c r="R332" s="73" t="str">
        <f t="shared" si="51"/>
        <v/>
      </c>
      <c r="S332" s="68" t="str">
        <f t="shared" si="52"/>
        <v/>
      </c>
      <c r="T332" s="68" t="str">
        <f t="shared" si="53"/>
        <v/>
      </c>
      <c r="U332" s="69" t="str">
        <f>IF(R332=1,Employment!$S332,"")</f>
        <v/>
      </c>
    </row>
    <row r="333" spans="1:21" x14ac:dyDescent="0.25">
      <c r="A333" s="39" t="str">
        <f>'Industry selection'!C333</f>
        <v/>
      </c>
      <c r="B333" s="67">
        <v>86</v>
      </c>
      <c r="C333" s="67" t="s">
        <v>678</v>
      </c>
      <c r="D333" s="73" t="str">
        <f>IF(Employment!V333=2,1,"")</f>
        <v/>
      </c>
      <c r="E333" s="73" t="str">
        <f>IF(Wages!V333=2,1,"")</f>
        <v/>
      </c>
      <c r="F333" s="73" t="str">
        <f t="shared" si="45"/>
        <v/>
      </c>
      <c r="G333" s="68" t="str">
        <f t="shared" si="46"/>
        <v/>
      </c>
      <c r="H333" s="68" t="str">
        <f t="shared" si="47"/>
        <v/>
      </c>
      <c r="I333" s="69" t="str">
        <f>IF(F333=1,Employment!$S333,"")</f>
        <v/>
      </c>
      <c r="K333" s="73" t="str">
        <f>IF('Employment - change'!V333=2,1,"")</f>
        <v/>
      </c>
      <c r="L333" s="73" t="str">
        <f>IF('Wages - change'!V333=2,1,"")</f>
        <v/>
      </c>
      <c r="M333" s="73" t="str">
        <f t="shared" si="48"/>
        <v/>
      </c>
      <c r="N333" s="68" t="str">
        <f t="shared" si="49"/>
        <v/>
      </c>
      <c r="O333" s="68" t="str">
        <f t="shared" si="50"/>
        <v/>
      </c>
      <c r="P333" s="69" t="str">
        <f>IF(M333=1,Employment!$S333,"")</f>
        <v/>
      </c>
      <c r="R333" s="73" t="str">
        <f t="shared" si="51"/>
        <v/>
      </c>
      <c r="S333" s="68" t="str">
        <f t="shared" si="52"/>
        <v/>
      </c>
      <c r="T333" s="68" t="str">
        <f t="shared" si="53"/>
        <v/>
      </c>
      <c r="U333" s="69" t="str">
        <f>IF(R333=1,Employment!$S333,"")</f>
        <v/>
      </c>
    </row>
    <row r="334" spans="1:21" x14ac:dyDescent="0.25">
      <c r="A334" s="39">
        <f>'Industry selection'!C334</f>
        <v>2</v>
      </c>
      <c r="B334" s="67">
        <v>86.1</v>
      </c>
      <c r="C334" s="67" t="s">
        <v>680</v>
      </c>
      <c r="D334" s="73" t="str">
        <f>IF(Employment!V334=2,1,"")</f>
        <v/>
      </c>
      <c r="E334" s="73" t="str">
        <f>IF(Wages!V334=2,1,"")</f>
        <v/>
      </c>
      <c r="F334" s="73" t="str">
        <f t="shared" si="45"/>
        <v/>
      </c>
      <c r="G334" s="68" t="str">
        <f t="shared" si="46"/>
        <v/>
      </c>
      <c r="H334" s="68" t="str">
        <f t="shared" si="47"/>
        <v/>
      </c>
      <c r="I334" s="69" t="str">
        <f>IF(F334=1,Employment!$S334,"")</f>
        <v/>
      </c>
      <c r="K334" s="73">
        <f>IF('Employment - change'!V334=2,1,"")</f>
        <v>1</v>
      </c>
      <c r="L334" s="73" t="str">
        <f>IF('Wages - change'!V334=2,1,"")</f>
        <v/>
      </c>
      <c r="M334" s="73" t="str">
        <f t="shared" si="48"/>
        <v/>
      </c>
      <c r="N334" s="68" t="str">
        <f t="shared" si="49"/>
        <v/>
      </c>
      <c r="O334" s="68" t="str">
        <f t="shared" si="50"/>
        <v/>
      </c>
      <c r="P334" s="69" t="str">
        <f>IF(M334=1,Employment!$S334,"")</f>
        <v/>
      </c>
      <c r="R334" s="73" t="str">
        <f t="shared" si="51"/>
        <v/>
      </c>
      <c r="S334" s="68" t="str">
        <f t="shared" si="52"/>
        <v/>
      </c>
      <c r="T334" s="68" t="str">
        <f t="shared" si="53"/>
        <v/>
      </c>
      <c r="U334" s="69" t="str">
        <f>IF(R334=1,Employment!$S334,"")</f>
        <v/>
      </c>
    </row>
    <row r="335" spans="1:21" x14ac:dyDescent="0.25">
      <c r="A335" s="39">
        <f>'Industry selection'!C335</f>
        <v>2</v>
      </c>
      <c r="B335" s="67">
        <v>86.2</v>
      </c>
      <c r="C335" s="67" t="s">
        <v>682</v>
      </c>
      <c r="D335" s="73" t="str">
        <f>IF(Employment!V335=2,1,"")</f>
        <v/>
      </c>
      <c r="E335" s="73" t="str">
        <f>IF(Wages!V335=2,1,"")</f>
        <v/>
      </c>
      <c r="F335" s="73" t="str">
        <f t="shared" si="45"/>
        <v/>
      </c>
      <c r="G335" s="68" t="str">
        <f t="shared" si="46"/>
        <v/>
      </c>
      <c r="H335" s="68" t="str">
        <f t="shared" si="47"/>
        <v/>
      </c>
      <c r="I335" s="69" t="str">
        <f>IF(F335=1,Employment!$S335,"")</f>
        <v/>
      </c>
      <c r="K335" s="73">
        <f>IF('Employment - change'!V335=2,1,"")</f>
        <v>1</v>
      </c>
      <c r="L335" s="73" t="str">
        <f>IF('Wages - change'!V335=2,1,"")</f>
        <v/>
      </c>
      <c r="M335" s="73" t="str">
        <f t="shared" si="48"/>
        <v/>
      </c>
      <c r="N335" s="68" t="str">
        <f t="shared" si="49"/>
        <v/>
      </c>
      <c r="O335" s="68" t="str">
        <f t="shared" si="50"/>
        <v/>
      </c>
      <c r="P335" s="69" t="str">
        <f>IF(M335=1,Employment!$S335,"")</f>
        <v/>
      </c>
      <c r="R335" s="73" t="str">
        <f t="shared" si="51"/>
        <v/>
      </c>
      <c r="S335" s="68" t="str">
        <f t="shared" si="52"/>
        <v/>
      </c>
      <c r="T335" s="68" t="str">
        <f t="shared" si="53"/>
        <v/>
      </c>
      <c r="U335" s="69" t="str">
        <f>IF(R335=1,Employment!$S335,"")</f>
        <v/>
      </c>
    </row>
    <row r="336" spans="1:21" x14ac:dyDescent="0.25">
      <c r="A336" s="39">
        <f>'Industry selection'!C336</f>
        <v>2</v>
      </c>
      <c r="B336" s="67">
        <v>86.9</v>
      </c>
      <c r="C336" s="67" t="s">
        <v>684</v>
      </c>
      <c r="D336" s="73" t="str">
        <f>IF(Employment!V336=2,1,"")</f>
        <v/>
      </c>
      <c r="E336" s="73" t="str">
        <f>IF(Wages!V336=2,1,"")</f>
        <v/>
      </c>
      <c r="F336" s="73" t="str">
        <f t="shared" si="45"/>
        <v/>
      </c>
      <c r="G336" s="68" t="str">
        <f t="shared" si="46"/>
        <v/>
      </c>
      <c r="H336" s="68" t="str">
        <f t="shared" si="47"/>
        <v/>
      </c>
      <c r="I336" s="69" t="str">
        <f>IF(F336=1,Employment!$S336,"")</f>
        <v/>
      </c>
      <c r="K336" s="73" t="str">
        <f>IF('Employment - change'!V336=2,1,"")</f>
        <v/>
      </c>
      <c r="L336" s="73" t="str">
        <f>IF('Wages - change'!V336=2,1,"")</f>
        <v/>
      </c>
      <c r="M336" s="73" t="str">
        <f t="shared" si="48"/>
        <v/>
      </c>
      <c r="N336" s="68" t="str">
        <f t="shared" si="49"/>
        <v/>
      </c>
      <c r="O336" s="68" t="str">
        <f t="shared" si="50"/>
        <v/>
      </c>
      <c r="P336" s="69" t="str">
        <f>IF(M336=1,Employment!$S336,"")</f>
        <v/>
      </c>
      <c r="R336" s="73" t="str">
        <f t="shared" si="51"/>
        <v/>
      </c>
      <c r="S336" s="68" t="str">
        <f t="shared" si="52"/>
        <v/>
      </c>
      <c r="T336" s="68" t="str">
        <f t="shared" si="53"/>
        <v/>
      </c>
      <c r="U336" s="69" t="str">
        <f>IF(R336=1,Employment!$S336,"")</f>
        <v/>
      </c>
    </row>
    <row r="337" spans="1:21" x14ac:dyDescent="0.25">
      <c r="A337" s="39">
        <f>'Industry selection'!C337</f>
        <v>1</v>
      </c>
      <c r="B337" s="67">
        <v>87</v>
      </c>
      <c r="C337" s="67" t="s">
        <v>686</v>
      </c>
      <c r="D337" s="73" t="str">
        <f>IF(Employment!V337=2,1,"")</f>
        <v/>
      </c>
      <c r="E337" s="73" t="str">
        <f>IF(Wages!V337=2,1,"")</f>
        <v/>
      </c>
      <c r="F337" s="73" t="str">
        <f t="shared" si="45"/>
        <v/>
      </c>
      <c r="G337" s="68" t="str">
        <f t="shared" si="46"/>
        <v/>
      </c>
      <c r="H337" s="68" t="str">
        <f t="shared" si="47"/>
        <v/>
      </c>
      <c r="I337" s="69" t="str">
        <f>IF(F337=1,Employment!$S337,"")</f>
        <v/>
      </c>
      <c r="K337" s="73" t="str">
        <f>IF('Employment - change'!V337=2,1,"")</f>
        <v/>
      </c>
      <c r="L337" s="73" t="str">
        <f>IF('Wages - change'!V337=2,1,"")</f>
        <v/>
      </c>
      <c r="M337" s="73" t="str">
        <f t="shared" si="48"/>
        <v/>
      </c>
      <c r="N337" s="68" t="str">
        <f t="shared" si="49"/>
        <v/>
      </c>
      <c r="O337" s="68" t="str">
        <f t="shared" si="50"/>
        <v/>
      </c>
      <c r="P337" s="69" t="str">
        <f>IF(M337=1,Employment!$S337,"")</f>
        <v/>
      </c>
      <c r="R337" s="73" t="str">
        <f t="shared" si="51"/>
        <v/>
      </c>
      <c r="S337" s="68" t="str">
        <f t="shared" si="52"/>
        <v/>
      </c>
      <c r="T337" s="68" t="str">
        <f t="shared" si="53"/>
        <v/>
      </c>
      <c r="U337" s="69" t="str">
        <f>IF(R337=1,Employment!$S337,"")</f>
        <v/>
      </c>
    </row>
    <row r="338" spans="1:21" x14ac:dyDescent="0.25">
      <c r="A338" s="39">
        <f>'Industry selection'!C338</f>
        <v>1</v>
      </c>
      <c r="B338" s="67">
        <v>87.1</v>
      </c>
      <c r="C338" s="67" t="s">
        <v>688</v>
      </c>
      <c r="D338" s="73" t="str">
        <f>IF(Employment!V338=2,1,"")</f>
        <v/>
      </c>
      <c r="E338" s="73" t="str">
        <f>IF(Wages!V338=2,1,"")</f>
        <v/>
      </c>
      <c r="F338" s="73" t="str">
        <f t="shared" si="45"/>
        <v/>
      </c>
      <c r="G338" s="68" t="str">
        <f t="shared" si="46"/>
        <v/>
      </c>
      <c r="H338" s="68" t="str">
        <f t="shared" si="47"/>
        <v/>
      </c>
      <c r="I338" s="69" t="str">
        <f>IF(F338=1,Employment!$S338,"")</f>
        <v/>
      </c>
      <c r="K338" s="73" t="str">
        <f>IF('Employment - change'!V338=2,1,"")</f>
        <v/>
      </c>
      <c r="L338" s="73" t="str">
        <f>IF('Wages - change'!V338=2,1,"")</f>
        <v/>
      </c>
      <c r="M338" s="73" t="str">
        <f t="shared" si="48"/>
        <v/>
      </c>
      <c r="N338" s="68" t="str">
        <f t="shared" si="49"/>
        <v/>
      </c>
      <c r="O338" s="68" t="str">
        <f t="shared" si="50"/>
        <v/>
      </c>
      <c r="P338" s="69" t="str">
        <f>IF(M338=1,Employment!$S338,"")</f>
        <v/>
      </c>
      <c r="R338" s="73" t="str">
        <f t="shared" si="51"/>
        <v/>
      </c>
      <c r="S338" s="68" t="str">
        <f t="shared" si="52"/>
        <v/>
      </c>
      <c r="T338" s="68" t="str">
        <f t="shared" si="53"/>
        <v/>
      </c>
      <c r="U338" s="69" t="str">
        <f>IF(R338=1,Employment!$S338,"")</f>
        <v/>
      </c>
    </row>
    <row r="339" spans="1:21" x14ac:dyDescent="0.25">
      <c r="A339" s="39">
        <f>'Industry selection'!C339</f>
        <v>1</v>
      </c>
      <c r="B339" s="67">
        <v>87.2</v>
      </c>
      <c r="C339" s="67" t="s">
        <v>690</v>
      </c>
      <c r="D339" s="73" t="str">
        <f>IF(Employment!V339=2,1,"")</f>
        <v/>
      </c>
      <c r="E339" s="73" t="str">
        <f>IF(Wages!V339=2,1,"")</f>
        <v/>
      </c>
      <c r="F339" s="73" t="str">
        <f t="shared" si="45"/>
        <v/>
      </c>
      <c r="G339" s="68" t="str">
        <f t="shared" si="46"/>
        <v/>
      </c>
      <c r="H339" s="68" t="str">
        <f t="shared" si="47"/>
        <v/>
      </c>
      <c r="I339" s="69" t="str">
        <f>IF(F339=1,Employment!$S339,"")</f>
        <v/>
      </c>
      <c r="K339" s="73" t="str">
        <f>IF('Employment - change'!V339=2,1,"")</f>
        <v/>
      </c>
      <c r="L339" s="73" t="str">
        <f>IF('Wages - change'!V339=2,1,"")</f>
        <v/>
      </c>
      <c r="M339" s="73" t="str">
        <f t="shared" si="48"/>
        <v/>
      </c>
      <c r="N339" s="68" t="str">
        <f t="shared" si="49"/>
        <v/>
      </c>
      <c r="O339" s="68" t="str">
        <f t="shared" si="50"/>
        <v/>
      </c>
      <c r="P339" s="69" t="str">
        <f>IF(M339=1,Employment!$S339,"")</f>
        <v/>
      </c>
      <c r="R339" s="73" t="str">
        <f t="shared" si="51"/>
        <v/>
      </c>
      <c r="S339" s="68" t="str">
        <f t="shared" si="52"/>
        <v/>
      </c>
      <c r="T339" s="68" t="str">
        <f t="shared" si="53"/>
        <v/>
      </c>
      <c r="U339" s="69" t="str">
        <f>IF(R339=1,Employment!$S339,"")</f>
        <v/>
      </c>
    </row>
    <row r="340" spans="1:21" x14ac:dyDescent="0.25">
      <c r="A340" s="39">
        <f>'Industry selection'!C340</f>
        <v>1</v>
      </c>
      <c r="B340" s="67">
        <v>87.3</v>
      </c>
      <c r="C340" s="67" t="s">
        <v>692</v>
      </c>
      <c r="D340" s="73" t="str">
        <f>IF(Employment!V340=2,1,"")</f>
        <v/>
      </c>
      <c r="E340" s="73" t="str">
        <f>IF(Wages!V340=2,1,"")</f>
        <v/>
      </c>
      <c r="F340" s="73" t="str">
        <f t="shared" si="45"/>
        <v/>
      </c>
      <c r="G340" s="68" t="str">
        <f t="shared" si="46"/>
        <v/>
      </c>
      <c r="H340" s="68" t="str">
        <f t="shared" si="47"/>
        <v/>
      </c>
      <c r="I340" s="69" t="str">
        <f>IF(F340=1,Employment!$S340,"")</f>
        <v/>
      </c>
      <c r="K340" s="73" t="str">
        <f>IF('Employment - change'!V340=2,1,"")</f>
        <v/>
      </c>
      <c r="L340" s="73" t="str">
        <f>IF('Wages - change'!V340=2,1,"")</f>
        <v/>
      </c>
      <c r="M340" s="73" t="str">
        <f t="shared" si="48"/>
        <v/>
      </c>
      <c r="N340" s="68" t="str">
        <f t="shared" si="49"/>
        <v/>
      </c>
      <c r="O340" s="68" t="str">
        <f t="shared" si="50"/>
        <v/>
      </c>
      <c r="P340" s="69" t="str">
        <f>IF(M340=1,Employment!$S340,"")</f>
        <v/>
      </c>
      <c r="R340" s="73" t="str">
        <f t="shared" si="51"/>
        <v/>
      </c>
      <c r="S340" s="68" t="str">
        <f t="shared" si="52"/>
        <v/>
      </c>
      <c r="T340" s="68" t="str">
        <f t="shared" si="53"/>
        <v/>
      </c>
      <c r="U340" s="69" t="str">
        <f>IF(R340=1,Employment!$S340,"")</f>
        <v/>
      </c>
    </row>
    <row r="341" spans="1:21" x14ac:dyDescent="0.25">
      <c r="A341" s="39">
        <f>'Industry selection'!C341</f>
        <v>1</v>
      </c>
      <c r="B341" s="67">
        <v>87.9</v>
      </c>
      <c r="C341" s="67" t="s">
        <v>694</v>
      </c>
      <c r="D341" s="73" t="str">
        <f>IF(Employment!V341=2,1,"")</f>
        <v/>
      </c>
      <c r="E341" s="73" t="str">
        <f>IF(Wages!V341=2,1,"")</f>
        <v/>
      </c>
      <c r="F341" s="73" t="str">
        <f t="shared" si="45"/>
        <v/>
      </c>
      <c r="G341" s="68" t="str">
        <f t="shared" si="46"/>
        <v/>
      </c>
      <c r="H341" s="68" t="str">
        <f t="shared" si="47"/>
        <v/>
      </c>
      <c r="I341" s="69" t="str">
        <f>IF(F341=1,Employment!$S341,"")</f>
        <v/>
      </c>
      <c r="K341" s="73" t="str">
        <f>IF('Employment - change'!V341=2,1,"")</f>
        <v/>
      </c>
      <c r="L341" s="73" t="str">
        <f>IF('Wages - change'!V341=2,1,"")</f>
        <v/>
      </c>
      <c r="M341" s="73" t="str">
        <f t="shared" si="48"/>
        <v/>
      </c>
      <c r="N341" s="68" t="str">
        <f t="shared" si="49"/>
        <v/>
      </c>
      <c r="O341" s="68" t="str">
        <f t="shared" si="50"/>
        <v/>
      </c>
      <c r="P341" s="69" t="str">
        <f>IF(M341=1,Employment!$S341,"")</f>
        <v/>
      </c>
      <c r="R341" s="73" t="str">
        <f t="shared" si="51"/>
        <v/>
      </c>
      <c r="S341" s="68" t="str">
        <f t="shared" si="52"/>
        <v/>
      </c>
      <c r="T341" s="68" t="str">
        <f t="shared" si="53"/>
        <v/>
      </c>
      <c r="U341" s="69" t="str">
        <f>IF(R341=1,Employment!$S341,"")</f>
        <v/>
      </c>
    </row>
    <row r="342" spans="1:21" x14ac:dyDescent="0.25">
      <c r="A342" s="39">
        <f>'Industry selection'!C342</f>
        <v>1</v>
      </c>
      <c r="B342" s="67">
        <v>88</v>
      </c>
      <c r="C342" s="67" t="s">
        <v>696</v>
      </c>
      <c r="D342" s="73" t="str">
        <f>IF(Employment!V342=2,1,"")</f>
        <v/>
      </c>
      <c r="E342" s="73" t="str">
        <f>IF(Wages!V342=2,1,"")</f>
        <v/>
      </c>
      <c r="F342" s="73" t="str">
        <f t="shared" si="45"/>
        <v/>
      </c>
      <c r="G342" s="68" t="str">
        <f t="shared" si="46"/>
        <v/>
      </c>
      <c r="H342" s="68" t="str">
        <f t="shared" si="47"/>
        <v/>
      </c>
      <c r="I342" s="69" t="str">
        <f>IF(F342=1,Employment!$S342,"")</f>
        <v/>
      </c>
      <c r="K342" s="73" t="str">
        <f>IF('Employment - change'!V342=2,1,"")</f>
        <v/>
      </c>
      <c r="L342" s="73" t="str">
        <f>IF('Wages - change'!V342=2,1,"")</f>
        <v/>
      </c>
      <c r="M342" s="73" t="str">
        <f t="shared" si="48"/>
        <v/>
      </c>
      <c r="N342" s="68" t="str">
        <f t="shared" si="49"/>
        <v/>
      </c>
      <c r="O342" s="68" t="str">
        <f t="shared" si="50"/>
        <v/>
      </c>
      <c r="P342" s="69" t="str">
        <f>IF(M342=1,Employment!$S342,"")</f>
        <v/>
      </c>
      <c r="R342" s="73" t="str">
        <f t="shared" si="51"/>
        <v/>
      </c>
      <c r="S342" s="68" t="str">
        <f t="shared" si="52"/>
        <v/>
      </c>
      <c r="T342" s="68" t="str">
        <f t="shared" si="53"/>
        <v/>
      </c>
      <c r="U342" s="69" t="str">
        <f>IF(R342=1,Employment!$S342,"")</f>
        <v/>
      </c>
    </row>
    <row r="343" spans="1:21" x14ac:dyDescent="0.25">
      <c r="A343" s="39">
        <f>'Industry selection'!C343</f>
        <v>1</v>
      </c>
      <c r="B343" s="67">
        <v>88.1</v>
      </c>
      <c r="C343" s="67" t="s">
        <v>698</v>
      </c>
      <c r="D343" s="73" t="str">
        <f>IF(Employment!V343=2,1,"")</f>
        <v/>
      </c>
      <c r="E343" s="73" t="str">
        <f>IF(Wages!V343=2,1,"")</f>
        <v/>
      </c>
      <c r="F343" s="73" t="str">
        <f t="shared" si="45"/>
        <v/>
      </c>
      <c r="G343" s="68" t="str">
        <f t="shared" si="46"/>
        <v/>
      </c>
      <c r="H343" s="68" t="str">
        <f t="shared" si="47"/>
        <v/>
      </c>
      <c r="I343" s="69" t="str">
        <f>IF(F343=1,Employment!$S343,"")</f>
        <v/>
      </c>
      <c r="K343" s="73" t="str">
        <f>IF('Employment - change'!V343=2,1,"")</f>
        <v/>
      </c>
      <c r="L343" s="73" t="str">
        <f>IF('Wages - change'!V343=2,1,"")</f>
        <v/>
      </c>
      <c r="M343" s="73" t="str">
        <f t="shared" si="48"/>
        <v/>
      </c>
      <c r="N343" s="68" t="str">
        <f t="shared" si="49"/>
        <v/>
      </c>
      <c r="O343" s="68" t="str">
        <f t="shared" si="50"/>
        <v/>
      </c>
      <c r="P343" s="69" t="str">
        <f>IF(M343=1,Employment!$S343,"")</f>
        <v/>
      </c>
      <c r="R343" s="73" t="str">
        <f t="shared" si="51"/>
        <v/>
      </c>
      <c r="S343" s="68" t="str">
        <f t="shared" si="52"/>
        <v/>
      </c>
      <c r="T343" s="68" t="str">
        <f t="shared" si="53"/>
        <v/>
      </c>
      <c r="U343" s="69" t="str">
        <f>IF(R343=1,Employment!$S343,"")</f>
        <v/>
      </c>
    </row>
    <row r="344" spans="1:21" x14ac:dyDescent="0.25">
      <c r="A344" s="39">
        <f>'Industry selection'!C344</f>
        <v>1</v>
      </c>
      <c r="B344" s="67">
        <v>88.9</v>
      </c>
      <c r="C344" s="67" t="s">
        <v>700</v>
      </c>
      <c r="D344" s="73" t="str">
        <f>IF(Employment!V344=2,1,"")</f>
        <v/>
      </c>
      <c r="E344" s="73" t="str">
        <f>IF(Wages!V344=2,1,"")</f>
        <v/>
      </c>
      <c r="F344" s="73" t="str">
        <f t="shared" si="45"/>
        <v/>
      </c>
      <c r="G344" s="68" t="str">
        <f t="shared" si="46"/>
        <v/>
      </c>
      <c r="H344" s="68" t="str">
        <f t="shared" si="47"/>
        <v/>
      </c>
      <c r="I344" s="69" t="str">
        <f>IF(F344=1,Employment!$S344,"")</f>
        <v/>
      </c>
      <c r="K344" s="73" t="str">
        <f>IF('Employment - change'!V344=2,1,"")</f>
        <v/>
      </c>
      <c r="L344" s="73" t="str">
        <f>IF('Wages - change'!V344=2,1,"")</f>
        <v/>
      </c>
      <c r="M344" s="73" t="str">
        <f t="shared" si="48"/>
        <v/>
      </c>
      <c r="N344" s="68" t="str">
        <f t="shared" si="49"/>
        <v/>
      </c>
      <c r="O344" s="68" t="str">
        <f t="shared" si="50"/>
        <v/>
      </c>
      <c r="P344" s="69" t="str">
        <f>IF(M344=1,Employment!$S344,"")</f>
        <v/>
      </c>
      <c r="R344" s="73" t="str">
        <f t="shared" si="51"/>
        <v/>
      </c>
      <c r="S344" s="68" t="str">
        <f t="shared" si="52"/>
        <v/>
      </c>
      <c r="T344" s="68" t="str">
        <f t="shared" si="53"/>
        <v/>
      </c>
      <c r="U344" s="69" t="str">
        <f>IF(R344=1,Employment!$S344,"")</f>
        <v/>
      </c>
    </row>
    <row r="345" spans="1:21" x14ac:dyDescent="0.25">
      <c r="A345" s="39" t="str">
        <f>'Industry selection'!C345</f>
        <v/>
      </c>
      <c r="B345" s="67" t="s">
        <v>702</v>
      </c>
      <c r="C345" s="67" t="s">
        <v>703</v>
      </c>
      <c r="D345" s="73" t="str">
        <f>IF(Employment!V345=2,1,"")</f>
        <v/>
      </c>
      <c r="E345" s="73" t="str">
        <f>IF(Wages!V345=2,1,"")</f>
        <v/>
      </c>
      <c r="F345" s="73" t="str">
        <f t="shared" si="45"/>
        <v/>
      </c>
      <c r="G345" s="68" t="str">
        <f t="shared" si="46"/>
        <v/>
      </c>
      <c r="H345" s="68" t="str">
        <f t="shared" si="47"/>
        <v/>
      </c>
      <c r="I345" s="69" t="str">
        <f>IF(F345=1,Employment!$S345,"")</f>
        <v/>
      </c>
      <c r="K345" s="73" t="str">
        <f>IF('Employment - change'!V345=2,1,"")</f>
        <v/>
      </c>
      <c r="L345" s="73" t="str">
        <f>IF('Wages - change'!V345=2,1,"")</f>
        <v/>
      </c>
      <c r="M345" s="73" t="str">
        <f t="shared" si="48"/>
        <v/>
      </c>
      <c r="N345" s="68" t="str">
        <f t="shared" si="49"/>
        <v/>
      </c>
      <c r="O345" s="68" t="str">
        <f t="shared" si="50"/>
        <v/>
      </c>
      <c r="P345" s="69" t="str">
        <f>IF(M345=1,Employment!$S345,"")</f>
        <v/>
      </c>
      <c r="R345" s="73" t="str">
        <f t="shared" si="51"/>
        <v/>
      </c>
      <c r="S345" s="68" t="str">
        <f t="shared" si="52"/>
        <v/>
      </c>
      <c r="T345" s="68" t="str">
        <f t="shared" si="53"/>
        <v/>
      </c>
      <c r="U345" s="69" t="str">
        <f>IF(R345=1,Employment!$S345,"")</f>
        <v/>
      </c>
    </row>
    <row r="346" spans="1:21" x14ac:dyDescent="0.25">
      <c r="A346" s="39">
        <f>'Industry selection'!C346</f>
        <v>1</v>
      </c>
      <c r="B346" s="67">
        <v>90</v>
      </c>
      <c r="C346" s="67" t="s">
        <v>705</v>
      </c>
      <c r="D346" s="73" t="str">
        <f>IF(Employment!V346=2,1,"")</f>
        <v/>
      </c>
      <c r="E346" s="73" t="str">
        <f>IF(Wages!V346=2,1,"")</f>
        <v/>
      </c>
      <c r="F346" s="73" t="str">
        <f t="shared" si="45"/>
        <v/>
      </c>
      <c r="G346" s="68" t="str">
        <f t="shared" si="46"/>
        <v/>
      </c>
      <c r="H346" s="68" t="str">
        <f t="shared" si="47"/>
        <v/>
      </c>
      <c r="I346" s="69" t="str">
        <f>IF(F346=1,Employment!$S346,"")</f>
        <v/>
      </c>
      <c r="K346" s="73" t="str">
        <f>IF('Employment - change'!V346=2,1,"")</f>
        <v/>
      </c>
      <c r="L346" s="73" t="str">
        <f>IF('Wages - change'!V346=2,1,"")</f>
        <v/>
      </c>
      <c r="M346" s="73" t="str">
        <f t="shared" si="48"/>
        <v/>
      </c>
      <c r="N346" s="68" t="str">
        <f t="shared" si="49"/>
        <v/>
      </c>
      <c r="O346" s="68" t="str">
        <f t="shared" si="50"/>
        <v/>
      </c>
      <c r="P346" s="69" t="str">
        <f>IF(M346=1,Employment!$S346,"")</f>
        <v/>
      </c>
      <c r="R346" s="73" t="str">
        <f t="shared" si="51"/>
        <v/>
      </c>
      <c r="S346" s="68" t="str">
        <f t="shared" si="52"/>
        <v/>
      </c>
      <c r="T346" s="68" t="str">
        <f t="shared" si="53"/>
        <v/>
      </c>
      <c r="U346" s="69" t="str">
        <f>IF(R346=1,Employment!$S346,"")</f>
        <v/>
      </c>
    </row>
    <row r="347" spans="1:21" x14ac:dyDescent="0.25">
      <c r="A347" s="39">
        <f>'Industry selection'!C347</f>
        <v>1</v>
      </c>
      <c r="B347" s="67">
        <v>91</v>
      </c>
      <c r="C347" s="67" t="s">
        <v>707</v>
      </c>
      <c r="D347" s="73" t="str">
        <f>IF(Employment!V347=2,1,"")</f>
        <v/>
      </c>
      <c r="E347" s="73" t="str">
        <f>IF(Wages!V347=2,1,"")</f>
        <v/>
      </c>
      <c r="F347" s="73" t="str">
        <f t="shared" si="45"/>
        <v/>
      </c>
      <c r="G347" s="68" t="str">
        <f t="shared" si="46"/>
        <v/>
      </c>
      <c r="H347" s="68" t="str">
        <f t="shared" si="47"/>
        <v/>
      </c>
      <c r="I347" s="69" t="str">
        <f>IF(F347=1,Employment!$S347,"")</f>
        <v/>
      </c>
      <c r="K347" s="73" t="str">
        <f>IF('Employment - change'!V347=2,1,"")</f>
        <v/>
      </c>
      <c r="L347" s="73" t="str">
        <f>IF('Wages - change'!V347=2,1,"")</f>
        <v/>
      </c>
      <c r="M347" s="73" t="str">
        <f t="shared" si="48"/>
        <v/>
      </c>
      <c r="N347" s="68" t="str">
        <f t="shared" si="49"/>
        <v/>
      </c>
      <c r="O347" s="68" t="str">
        <f t="shared" si="50"/>
        <v/>
      </c>
      <c r="P347" s="69" t="str">
        <f>IF(M347=1,Employment!$S347,"")</f>
        <v/>
      </c>
      <c r="R347" s="73" t="str">
        <f t="shared" si="51"/>
        <v/>
      </c>
      <c r="S347" s="68" t="str">
        <f t="shared" si="52"/>
        <v/>
      </c>
      <c r="T347" s="68" t="str">
        <f t="shared" si="53"/>
        <v/>
      </c>
      <c r="U347" s="69" t="str">
        <f>IF(R347=1,Employment!$S347,"")</f>
        <v/>
      </c>
    </row>
    <row r="348" spans="1:21" x14ac:dyDescent="0.25">
      <c r="A348" s="39">
        <f>'Industry selection'!C348</f>
        <v>1</v>
      </c>
      <c r="B348" s="67">
        <v>92</v>
      </c>
      <c r="C348" s="67" t="s">
        <v>709</v>
      </c>
      <c r="D348" s="73" t="str">
        <f>IF(Employment!V348=2,1,"")</f>
        <v/>
      </c>
      <c r="E348" s="73" t="str">
        <f>IF(Wages!V348=2,1,"")</f>
        <v/>
      </c>
      <c r="F348" s="73" t="str">
        <f t="shared" si="45"/>
        <v/>
      </c>
      <c r="G348" s="68" t="str">
        <f t="shared" si="46"/>
        <v/>
      </c>
      <c r="H348" s="68" t="str">
        <f t="shared" si="47"/>
        <v/>
      </c>
      <c r="I348" s="69" t="str">
        <f>IF(F348=1,Employment!$S348,"")</f>
        <v/>
      </c>
      <c r="K348" s="73" t="str">
        <f>IF('Employment - change'!V348=2,1,"")</f>
        <v/>
      </c>
      <c r="L348" s="73" t="str">
        <f>IF('Wages - change'!V348=2,1,"")</f>
        <v/>
      </c>
      <c r="M348" s="73" t="str">
        <f t="shared" si="48"/>
        <v/>
      </c>
      <c r="N348" s="68" t="str">
        <f t="shared" si="49"/>
        <v/>
      </c>
      <c r="O348" s="68" t="str">
        <f t="shared" si="50"/>
        <v/>
      </c>
      <c r="P348" s="69" t="str">
        <f>IF(M348=1,Employment!$S348,"")</f>
        <v/>
      </c>
      <c r="R348" s="73" t="str">
        <f t="shared" si="51"/>
        <v/>
      </c>
      <c r="S348" s="68" t="str">
        <f t="shared" si="52"/>
        <v/>
      </c>
      <c r="T348" s="68" t="str">
        <f t="shared" si="53"/>
        <v/>
      </c>
      <c r="U348" s="69" t="str">
        <f>IF(R348=1,Employment!$S348,"")</f>
        <v/>
      </c>
    </row>
    <row r="349" spans="1:21" x14ac:dyDescent="0.25">
      <c r="A349" s="39" t="str">
        <f>'Industry selection'!C349</f>
        <v/>
      </c>
      <c r="B349" s="67">
        <v>93</v>
      </c>
      <c r="C349" s="67" t="s">
        <v>711</v>
      </c>
      <c r="D349" s="73" t="str">
        <f>IF(Employment!V349=2,1,"")</f>
        <v/>
      </c>
      <c r="E349" s="73" t="str">
        <f>IF(Wages!V349=2,1,"")</f>
        <v/>
      </c>
      <c r="F349" s="73" t="str">
        <f t="shared" si="45"/>
        <v/>
      </c>
      <c r="G349" s="68" t="str">
        <f t="shared" si="46"/>
        <v/>
      </c>
      <c r="H349" s="68" t="str">
        <f t="shared" si="47"/>
        <v/>
      </c>
      <c r="I349" s="69" t="str">
        <f>IF(F349=1,Employment!$S349,"")</f>
        <v/>
      </c>
      <c r="K349" s="73" t="str">
        <f>IF('Employment - change'!V349=2,1,"")</f>
        <v/>
      </c>
      <c r="L349" s="73" t="str">
        <f>IF('Wages - change'!V349=2,1,"")</f>
        <v/>
      </c>
      <c r="M349" s="73" t="str">
        <f t="shared" si="48"/>
        <v/>
      </c>
      <c r="N349" s="68" t="str">
        <f t="shared" si="49"/>
        <v/>
      </c>
      <c r="O349" s="68" t="str">
        <f t="shared" si="50"/>
        <v/>
      </c>
      <c r="P349" s="69" t="str">
        <f>IF(M349=1,Employment!$S349,"")</f>
        <v/>
      </c>
      <c r="R349" s="73" t="str">
        <f t="shared" si="51"/>
        <v/>
      </c>
      <c r="S349" s="68" t="str">
        <f t="shared" si="52"/>
        <v/>
      </c>
      <c r="T349" s="68" t="str">
        <f t="shared" si="53"/>
        <v/>
      </c>
      <c r="U349" s="69" t="str">
        <f>IF(R349=1,Employment!$S349,"")</f>
        <v/>
      </c>
    </row>
    <row r="350" spans="1:21" x14ac:dyDescent="0.25">
      <c r="A350" s="39">
        <f>'Industry selection'!C350</f>
        <v>2</v>
      </c>
      <c r="B350" s="67">
        <v>93.1</v>
      </c>
      <c r="C350" s="67" t="s">
        <v>713</v>
      </c>
      <c r="D350" s="73" t="str">
        <f>IF(Employment!V350=2,1,"")</f>
        <v/>
      </c>
      <c r="E350" s="73" t="str">
        <f>IF(Wages!V350=2,1,"")</f>
        <v/>
      </c>
      <c r="F350" s="73" t="str">
        <f t="shared" si="45"/>
        <v/>
      </c>
      <c r="G350" s="68" t="str">
        <f t="shared" si="46"/>
        <v/>
      </c>
      <c r="H350" s="68" t="str">
        <f t="shared" si="47"/>
        <v/>
      </c>
      <c r="I350" s="69" t="str">
        <f>IF(F350=1,Employment!$S350,"")</f>
        <v/>
      </c>
      <c r="K350" s="73" t="str">
        <f>IF('Employment - change'!V350=2,1,"")</f>
        <v/>
      </c>
      <c r="L350" s="73" t="str">
        <f>IF('Wages - change'!V350=2,1,"")</f>
        <v/>
      </c>
      <c r="M350" s="73" t="str">
        <f t="shared" si="48"/>
        <v/>
      </c>
      <c r="N350" s="68" t="str">
        <f t="shared" si="49"/>
        <v/>
      </c>
      <c r="O350" s="68" t="str">
        <f t="shared" si="50"/>
        <v/>
      </c>
      <c r="P350" s="69" t="str">
        <f>IF(M350=1,Employment!$S350,"")</f>
        <v/>
      </c>
      <c r="R350" s="73" t="str">
        <f t="shared" si="51"/>
        <v/>
      </c>
      <c r="S350" s="68" t="str">
        <f t="shared" si="52"/>
        <v/>
      </c>
      <c r="T350" s="68" t="str">
        <f t="shared" si="53"/>
        <v/>
      </c>
      <c r="U350" s="69" t="str">
        <f>IF(R350=1,Employment!$S350,"")</f>
        <v/>
      </c>
    </row>
    <row r="351" spans="1:21" x14ac:dyDescent="0.25">
      <c r="A351" s="39">
        <f>'Industry selection'!C351</f>
        <v>2</v>
      </c>
      <c r="B351" s="67">
        <v>93.2</v>
      </c>
      <c r="C351" s="67" t="s">
        <v>715</v>
      </c>
      <c r="D351" s="73" t="str">
        <f>IF(Employment!V351=2,1,"")</f>
        <v/>
      </c>
      <c r="E351" s="73" t="str">
        <f>IF(Wages!V351=2,1,"")</f>
        <v/>
      </c>
      <c r="F351" s="73" t="str">
        <f t="shared" si="45"/>
        <v/>
      </c>
      <c r="G351" s="68" t="str">
        <f t="shared" si="46"/>
        <v/>
      </c>
      <c r="H351" s="68" t="str">
        <f t="shared" si="47"/>
        <v/>
      </c>
      <c r="I351" s="69" t="str">
        <f>IF(F351=1,Employment!$S351,"")</f>
        <v/>
      </c>
      <c r="K351" s="73" t="str">
        <f>IF('Employment - change'!V351=2,1,"")</f>
        <v/>
      </c>
      <c r="L351" s="73" t="str">
        <f>IF('Wages - change'!V351=2,1,"")</f>
        <v/>
      </c>
      <c r="M351" s="73" t="str">
        <f t="shared" si="48"/>
        <v/>
      </c>
      <c r="N351" s="68" t="str">
        <f t="shared" si="49"/>
        <v/>
      </c>
      <c r="O351" s="68" t="str">
        <f t="shared" si="50"/>
        <v/>
      </c>
      <c r="P351" s="69" t="str">
        <f>IF(M351=1,Employment!$S351,"")</f>
        <v/>
      </c>
      <c r="R351" s="73" t="str">
        <f t="shared" si="51"/>
        <v/>
      </c>
      <c r="S351" s="68" t="str">
        <f t="shared" si="52"/>
        <v/>
      </c>
      <c r="T351" s="68" t="str">
        <f t="shared" si="53"/>
        <v/>
      </c>
      <c r="U351" s="69" t="str">
        <f>IF(R351=1,Employment!$S351,"")</f>
        <v/>
      </c>
    </row>
    <row r="352" spans="1:21" x14ac:dyDescent="0.25">
      <c r="A352" s="39" t="str">
        <f>'Industry selection'!C352</f>
        <v/>
      </c>
      <c r="B352" s="67" t="s">
        <v>717</v>
      </c>
      <c r="C352" s="67" t="s">
        <v>718</v>
      </c>
      <c r="D352" s="73" t="str">
        <f>IF(Employment!V352=2,1,"")</f>
        <v/>
      </c>
      <c r="E352" s="73" t="str">
        <f>IF(Wages!V352=2,1,"")</f>
        <v/>
      </c>
      <c r="F352" s="73" t="str">
        <f t="shared" si="45"/>
        <v/>
      </c>
      <c r="G352" s="68" t="str">
        <f t="shared" si="46"/>
        <v/>
      </c>
      <c r="H352" s="68" t="str">
        <f t="shared" si="47"/>
        <v/>
      </c>
      <c r="I352" s="69" t="str">
        <f>IF(F352=1,Employment!$S352,"")</f>
        <v/>
      </c>
      <c r="K352" s="73" t="str">
        <f>IF('Employment - change'!V352=2,1,"")</f>
        <v/>
      </c>
      <c r="L352" s="73" t="str">
        <f>IF('Wages - change'!V352=2,1,"")</f>
        <v/>
      </c>
      <c r="M352" s="73" t="str">
        <f t="shared" si="48"/>
        <v/>
      </c>
      <c r="N352" s="68" t="str">
        <f t="shared" si="49"/>
        <v/>
      </c>
      <c r="O352" s="68" t="str">
        <f t="shared" si="50"/>
        <v/>
      </c>
      <c r="P352" s="69" t="str">
        <f>IF(M352=1,Employment!$S352,"")</f>
        <v/>
      </c>
      <c r="R352" s="73" t="str">
        <f t="shared" si="51"/>
        <v/>
      </c>
      <c r="S352" s="68" t="str">
        <f t="shared" si="52"/>
        <v/>
      </c>
      <c r="T352" s="68" t="str">
        <f t="shared" si="53"/>
        <v/>
      </c>
      <c r="U352" s="69" t="str">
        <f>IF(R352=1,Employment!$S352,"")</f>
        <v/>
      </c>
    </row>
    <row r="353" spans="1:21" x14ac:dyDescent="0.25">
      <c r="A353" s="39" t="str">
        <f>'Industry selection'!C353</f>
        <v/>
      </c>
      <c r="B353" s="67">
        <v>95</v>
      </c>
      <c r="C353" s="67" t="s">
        <v>720</v>
      </c>
      <c r="D353" s="73" t="str">
        <f>IF(Employment!V353=2,1,"")</f>
        <v/>
      </c>
      <c r="E353" s="73" t="str">
        <f>IF(Wages!V353=2,1,"")</f>
        <v/>
      </c>
      <c r="F353" s="73" t="str">
        <f t="shared" si="45"/>
        <v/>
      </c>
      <c r="G353" s="68" t="str">
        <f t="shared" si="46"/>
        <v/>
      </c>
      <c r="H353" s="68" t="str">
        <f t="shared" si="47"/>
        <v/>
      </c>
      <c r="I353" s="69" t="str">
        <f>IF(F353=1,Employment!$S353,"")</f>
        <v/>
      </c>
      <c r="K353" s="73" t="str">
        <f>IF('Employment - change'!V353=2,1,"")</f>
        <v/>
      </c>
      <c r="L353" s="73" t="str">
        <f>IF('Wages - change'!V353=2,1,"")</f>
        <v/>
      </c>
      <c r="M353" s="73" t="str">
        <f t="shared" si="48"/>
        <v/>
      </c>
      <c r="N353" s="68" t="str">
        <f t="shared" si="49"/>
        <v/>
      </c>
      <c r="O353" s="68" t="str">
        <f t="shared" si="50"/>
        <v/>
      </c>
      <c r="P353" s="69" t="str">
        <f>IF(M353=1,Employment!$S353,"")</f>
        <v/>
      </c>
      <c r="R353" s="73" t="str">
        <f t="shared" si="51"/>
        <v/>
      </c>
      <c r="S353" s="68" t="str">
        <f t="shared" si="52"/>
        <v/>
      </c>
      <c r="T353" s="68" t="str">
        <f t="shared" si="53"/>
        <v/>
      </c>
      <c r="U353" s="69" t="str">
        <f>IF(R353=1,Employment!$S353,"")</f>
        <v/>
      </c>
    </row>
    <row r="354" spans="1:21" x14ac:dyDescent="0.25">
      <c r="A354" s="39">
        <f>'Industry selection'!C354</f>
        <v>2</v>
      </c>
      <c r="B354" s="67">
        <v>95.1</v>
      </c>
      <c r="C354" s="67" t="s">
        <v>722</v>
      </c>
      <c r="D354" s="73" t="str">
        <f>IF(Employment!V354=2,1,"")</f>
        <v/>
      </c>
      <c r="E354" s="73" t="str">
        <f>IF(Wages!V354=2,1,"")</f>
        <v/>
      </c>
      <c r="F354" s="73" t="str">
        <f t="shared" si="45"/>
        <v/>
      </c>
      <c r="G354" s="68" t="str">
        <f t="shared" si="46"/>
        <v/>
      </c>
      <c r="H354" s="68" t="str">
        <f t="shared" si="47"/>
        <v/>
      </c>
      <c r="I354" s="69" t="str">
        <f>IF(F354=1,Employment!$S354,"")</f>
        <v/>
      </c>
      <c r="K354" s="73" t="str">
        <f>IF('Employment - change'!V354=2,1,"")</f>
        <v/>
      </c>
      <c r="L354" s="73" t="str">
        <f>IF('Wages - change'!V354=2,1,"")</f>
        <v/>
      </c>
      <c r="M354" s="73" t="str">
        <f t="shared" si="48"/>
        <v/>
      </c>
      <c r="N354" s="68" t="str">
        <f t="shared" si="49"/>
        <v/>
      </c>
      <c r="O354" s="68" t="str">
        <f t="shared" si="50"/>
        <v/>
      </c>
      <c r="P354" s="69" t="str">
        <f>IF(M354=1,Employment!$S354,"")</f>
        <v/>
      </c>
      <c r="R354" s="73" t="str">
        <f t="shared" si="51"/>
        <v/>
      </c>
      <c r="S354" s="68" t="str">
        <f t="shared" si="52"/>
        <v/>
      </c>
      <c r="T354" s="68" t="str">
        <f t="shared" si="53"/>
        <v/>
      </c>
      <c r="U354" s="69" t="str">
        <f>IF(R354=1,Employment!$S354,"")</f>
        <v/>
      </c>
    </row>
    <row r="355" spans="1:21" x14ac:dyDescent="0.25">
      <c r="A355" s="39">
        <f>'Industry selection'!C355</f>
        <v>2</v>
      </c>
      <c r="B355" s="67">
        <v>95.2</v>
      </c>
      <c r="C355" s="67" t="s">
        <v>724</v>
      </c>
      <c r="D355" s="73" t="str">
        <f>IF(Employment!V355=2,1,"")</f>
        <v/>
      </c>
      <c r="E355" s="73" t="str">
        <f>IF(Wages!V355=2,1,"")</f>
        <v/>
      </c>
      <c r="F355" s="73" t="str">
        <f t="shared" si="45"/>
        <v/>
      </c>
      <c r="G355" s="68" t="str">
        <f t="shared" si="46"/>
        <v/>
      </c>
      <c r="H355" s="68" t="str">
        <f t="shared" si="47"/>
        <v/>
      </c>
      <c r="I355" s="69" t="str">
        <f>IF(F355=1,Employment!$S355,"")</f>
        <v/>
      </c>
      <c r="K355" s="73" t="str">
        <f>IF('Employment - change'!V355=2,1,"")</f>
        <v/>
      </c>
      <c r="L355" s="73" t="str">
        <f>IF('Wages - change'!V355=2,1,"")</f>
        <v/>
      </c>
      <c r="M355" s="73" t="str">
        <f t="shared" si="48"/>
        <v/>
      </c>
      <c r="N355" s="68" t="str">
        <f t="shared" si="49"/>
        <v/>
      </c>
      <c r="O355" s="68" t="str">
        <f t="shared" si="50"/>
        <v/>
      </c>
      <c r="P355" s="69" t="str">
        <f>IF(M355=1,Employment!$S355,"")</f>
        <v/>
      </c>
      <c r="R355" s="73" t="str">
        <f t="shared" si="51"/>
        <v/>
      </c>
      <c r="S355" s="68" t="str">
        <f t="shared" si="52"/>
        <v/>
      </c>
      <c r="T355" s="68" t="str">
        <f t="shared" si="53"/>
        <v/>
      </c>
      <c r="U355" s="69" t="str">
        <f>IF(R355=1,Employment!$S355,"")</f>
        <v/>
      </c>
    </row>
    <row r="356" spans="1:21" x14ac:dyDescent="0.25">
      <c r="A356" s="39">
        <f>'Industry selection'!C356</f>
        <v>2</v>
      </c>
      <c r="B356" s="67">
        <v>96</v>
      </c>
      <c r="C356" s="67" t="s">
        <v>726</v>
      </c>
      <c r="D356" s="73" t="str">
        <f>IF(Employment!V356=2,1,"")</f>
        <v/>
      </c>
      <c r="E356" s="73" t="str">
        <f>IF(Wages!V356=2,1,"")</f>
        <v/>
      </c>
      <c r="F356" s="73" t="str">
        <f t="shared" si="45"/>
        <v/>
      </c>
      <c r="G356" s="68" t="str">
        <f t="shared" si="46"/>
        <v/>
      </c>
      <c r="H356" s="68" t="str">
        <f t="shared" si="47"/>
        <v/>
      </c>
      <c r="I356" s="69" t="str">
        <f>IF(F356=1,Employment!$S356,"")</f>
        <v/>
      </c>
      <c r="K356" s="73" t="str">
        <f>IF('Employment - change'!V356=2,1,"")</f>
        <v/>
      </c>
      <c r="L356" s="73" t="str">
        <f>IF('Wages - change'!V356=2,1,"")</f>
        <v/>
      </c>
      <c r="M356" s="73" t="str">
        <f t="shared" si="48"/>
        <v/>
      </c>
      <c r="N356" s="68" t="str">
        <f t="shared" si="49"/>
        <v/>
      </c>
      <c r="O356" s="68" t="str">
        <f t="shared" si="50"/>
        <v/>
      </c>
      <c r="P356" s="69" t="str">
        <f>IF(M356=1,Employment!$S356,"")</f>
        <v/>
      </c>
      <c r="R356" s="73" t="str">
        <f t="shared" si="51"/>
        <v/>
      </c>
      <c r="S356" s="68" t="str">
        <f t="shared" si="52"/>
        <v/>
      </c>
      <c r="T356" s="68" t="str">
        <f t="shared" si="53"/>
        <v/>
      </c>
      <c r="U356" s="69" t="str">
        <f>IF(R356=1,Employment!$S356,"")</f>
        <v/>
      </c>
    </row>
    <row r="357" spans="1:21" x14ac:dyDescent="0.25">
      <c r="I357" s="7"/>
    </row>
    <row r="358" spans="1:21" x14ac:dyDescent="0.25">
      <c r="I358" s="7"/>
    </row>
    <row r="359" spans="1:21" x14ac:dyDescent="0.25">
      <c r="I359" s="7"/>
    </row>
    <row r="360" spans="1:21" x14ac:dyDescent="0.25">
      <c r="I360" s="7"/>
    </row>
    <row r="361" spans="1:21" x14ac:dyDescent="0.25">
      <c r="I361" s="7"/>
    </row>
    <row r="362" spans="1:21" x14ac:dyDescent="0.25">
      <c r="I362" s="7"/>
    </row>
    <row r="363" spans="1:21" x14ac:dyDescent="0.25">
      <c r="I363" s="7"/>
    </row>
    <row r="364" spans="1:21" x14ac:dyDescent="0.25">
      <c r="I364" s="7"/>
    </row>
    <row r="365" spans="1:21" x14ac:dyDescent="0.25">
      <c r="I365" s="7"/>
    </row>
    <row r="366" spans="1:21" x14ac:dyDescent="0.25">
      <c r="I366" s="7"/>
    </row>
    <row r="367" spans="1:21" x14ac:dyDescent="0.25">
      <c r="I367" s="7"/>
    </row>
    <row r="368" spans="1:21" x14ac:dyDescent="0.25">
      <c r="I368" s="7"/>
    </row>
    <row r="369" spans="9:9" x14ac:dyDescent="0.25">
      <c r="I369" s="7"/>
    </row>
    <row r="370" spans="9:9" x14ac:dyDescent="0.25">
      <c r="I370" s="7"/>
    </row>
    <row r="371" spans="9:9" x14ac:dyDescent="0.25">
      <c r="I371" s="7"/>
    </row>
    <row r="372" spans="9:9" x14ac:dyDescent="0.25">
      <c r="I372" s="7"/>
    </row>
    <row r="373" spans="9:9" x14ac:dyDescent="0.25">
      <c r="I373" s="7"/>
    </row>
    <row r="374" spans="9:9" x14ac:dyDescent="0.25">
      <c r="I374" s="7"/>
    </row>
    <row r="375" spans="9:9" x14ac:dyDescent="0.25">
      <c r="I375" s="7"/>
    </row>
    <row r="376" spans="9:9" x14ac:dyDescent="0.25">
      <c r="I376" s="7"/>
    </row>
    <row r="377" spans="9:9" x14ac:dyDescent="0.25">
      <c r="I377" s="7"/>
    </row>
    <row r="378" spans="9:9" x14ac:dyDescent="0.25">
      <c r="I378" s="7"/>
    </row>
    <row r="379" spans="9:9" x14ac:dyDescent="0.25">
      <c r="I379" s="7"/>
    </row>
    <row r="380" spans="9:9" x14ac:dyDescent="0.25">
      <c r="I380" s="7"/>
    </row>
    <row r="381" spans="9:9" x14ac:dyDescent="0.25">
      <c r="I381" s="7"/>
    </row>
    <row r="382" spans="9:9" x14ac:dyDescent="0.25">
      <c r="I382" s="7"/>
    </row>
    <row r="383" spans="9:9" x14ac:dyDescent="0.25">
      <c r="I383" s="7"/>
    </row>
    <row r="384" spans="9:9" x14ac:dyDescent="0.25">
      <c r="I384" s="7"/>
    </row>
    <row r="385" spans="9:9" x14ac:dyDescent="0.25">
      <c r="I385" s="7"/>
    </row>
    <row r="386" spans="9:9" x14ac:dyDescent="0.25">
      <c r="I386" s="7"/>
    </row>
    <row r="387" spans="9:9" x14ac:dyDescent="0.25">
      <c r="I387" s="7"/>
    </row>
    <row r="388" spans="9:9" x14ac:dyDescent="0.25">
      <c r="I388" s="7"/>
    </row>
    <row r="389" spans="9:9" x14ac:dyDescent="0.25">
      <c r="I389" s="7"/>
    </row>
    <row r="390" spans="9:9" x14ac:dyDescent="0.25">
      <c r="I390" s="7"/>
    </row>
    <row r="391" spans="9:9" x14ac:dyDescent="0.25">
      <c r="I391" s="7"/>
    </row>
    <row r="392" spans="9:9" x14ac:dyDescent="0.25">
      <c r="I392" s="7"/>
    </row>
    <row r="393" spans="9:9" x14ac:dyDescent="0.25">
      <c r="I393" s="7"/>
    </row>
    <row r="394" spans="9:9" x14ac:dyDescent="0.25">
      <c r="I394" s="7"/>
    </row>
    <row r="395" spans="9:9" x14ac:dyDescent="0.25">
      <c r="I395" s="7"/>
    </row>
    <row r="396" spans="9:9" x14ac:dyDescent="0.25">
      <c r="I396" s="7"/>
    </row>
    <row r="397" spans="9:9" x14ac:dyDescent="0.25">
      <c r="I397" s="7"/>
    </row>
    <row r="398" spans="9:9" x14ac:dyDescent="0.25">
      <c r="I398" s="7"/>
    </row>
    <row r="399" spans="9:9" x14ac:dyDescent="0.25">
      <c r="I399" s="7"/>
    </row>
    <row r="400" spans="9:9" x14ac:dyDescent="0.25">
      <c r="I400" s="7"/>
    </row>
    <row r="401" spans="9:9" x14ac:dyDescent="0.25">
      <c r="I401" s="7"/>
    </row>
    <row r="402" spans="9:9" x14ac:dyDescent="0.25">
      <c r="I402" s="7"/>
    </row>
    <row r="403" spans="9:9" x14ac:dyDescent="0.25">
      <c r="I403" s="7"/>
    </row>
    <row r="404" spans="9:9" x14ac:dyDescent="0.25">
      <c r="I404" s="7"/>
    </row>
    <row r="405" spans="9:9" x14ac:dyDescent="0.25">
      <c r="I405" s="7"/>
    </row>
    <row r="406" spans="9:9" x14ac:dyDescent="0.25">
      <c r="I406" s="7"/>
    </row>
    <row r="407" spans="9:9" x14ac:dyDescent="0.25">
      <c r="I407" s="7"/>
    </row>
    <row r="408" spans="9:9" x14ac:dyDescent="0.25">
      <c r="I408" s="7"/>
    </row>
    <row r="409" spans="9:9" x14ac:dyDescent="0.25">
      <c r="I409" s="7"/>
    </row>
    <row r="410" spans="9:9" x14ac:dyDescent="0.25">
      <c r="I410" s="7"/>
    </row>
    <row r="411" spans="9:9" x14ac:dyDescent="0.25">
      <c r="I411" s="7"/>
    </row>
    <row r="412" spans="9:9" x14ac:dyDescent="0.25">
      <c r="I412" s="7"/>
    </row>
    <row r="413" spans="9:9" x14ac:dyDescent="0.25">
      <c r="I413" s="7"/>
    </row>
    <row r="414" spans="9:9" x14ac:dyDescent="0.25">
      <c r="I414" s="7"/>
    </row>
    <row r="415" spans="9:9" x14ac:dyDescent="0.25">
      <c r="I415" s="7"/>
    </row>
    <row r="416" spans="9:9" x14ac:dyDescent="0.25">
      <c r="I416" s="7"/>
    </row>
    <row r="417" spans="9:9" x14ac:dyDescent="0.25">
      <c r="I417" s="7"/>
    </row>
    <row r="418" spans="9:9" x14ac:dyDescent="0.25">
      <c r="I418" s="7"/>
    </row>
    <row r="419" spans="9:9" x14ac:dyDescent="0.25">
      <c r="I419" s="7"/>
    </row>
    <row r="420" spans="9:9" x14ac:dyDescent="0.25">
      <c r="I420" s="7"/>
    </row>
    <row r="421" spans="9:9" x14ac:dyDescent="0.25">
      <c r="I421" s="7"/>
    </row>
    <row r="422" spans="9:9" x14ac:dyDescent="0.25">
      <c r="I422" s="7"/>
    </row>
    <row r="423" spans="9:9" x14ac:dyDescent="0.25">
      <c r="I423" s="7"/>
    </row>
    <row r="424" spans="9:9" x14ac:dyDescent="0.25">
      <c r="I424" s="7"/>
    </row>
    <row r="425" spans="9:9" x14ac:dyDescent="0.25">
      <c r="I425" s="7"/>
    </row>
    <row r="426" spans="9:9" x14ac:dyDescent="0.25">
      <c r="I426" s="7"/>
    </row>
    <row r="427" spans="9:9" x14ac:dyDescent="0.25">
      <c r="I427" s="7"/>
    </row>
    <row r="428" spans="9:9" x14ac:dyDescent="0.25">
      <c r="I428" s="7"/>
    </row>
    <row r="429" spans="9:9" x14ac:dyDescent="0.25">
      <c r="I429" s="7"/>
    </row>
    <row r="430" spans="9:9" x14ac:dyDescent="0.25">
      <c r="I430" s="7"/>
    </row>
    <row r="431" spans="9:9" x14ac:dyDescent="0.25">
      <c r="I431" s="7"/>
    </row>
    <row r="432" spans="9:9" x14ac:dyDescent="0.25">
      <c r="I432" s="7"/>
    </row>
    <row r="433" spans="9:9" x14ac:dyDescent="0.25">
      <c r="I433" s="7"/>
    </row>
    <row r="434" spans="9:9" x14ac:dyDescent="0.25">
      <c r="I434" s="7"/>
    </row>
    <row r="435" spans="9:9" x14ac:dyDescent="0.25">
      <c r="I435" s="7"/>
    </row>
    <row r="436" spans="9:9" x14ac:dyDescent="0.25">
      <c r="I436" s="7"/>
    </row>
    <row r="437" spans="9:9" x14ac:dyDescent="0.25">
      <c r="I437" s="7"/>
    </row>
    <row r="438" spans="9:9" x14ac:dyDescent="0.25">
      <c r="I438" s="7"/>
    </row>
    <row r="439" spans="9:9" x14ac:dyDescent="0.25">
      <c r="I439" s="7"/>
    </row>
    <row r="440" spans="9:9" x14ac:dyDescent="0.25">
      <c r="I440" s="7"/>
    </row>
    <row r="441" spans="9:9" x14ac:dyDescent="0.25">
      <c r="I441" s="7"/>
    </row>
    <row r="442" spans="9:9" x14ac:dyDescent="0.25">
      <c r="I442" s="7"/>
    </row>
    <row r="443" spans="9:9" x14ac:dyDescent="0.25">
      <c r="I443" s="7"/>
    </row>
    <row r="1048576" spans="1:1" x14ac:dyDescent="0.25">
      <c r="A1048576" s="44">
        <v>1</v>
      </c>
    </row>
  </sheetData>
  <conditionalFormatting sqref="D5:F356">
    <cfRule type="cellIs" dxfId="18" priority="8" operator="equal">
      <formula>1</formula>
    </cfRule>
  </conditionalFormatting>
  <conditionalFormatting sqref="K5:K356">
    <cfRule type="cellIs" dxfId="17" priority="7" operator="equal">
      <formula>1</formula>
    </cfRule>
  </conditionalFormatting>
  <conditionalFormatting sqref="L5:L356">
    <cfRule type="cellIs" dxfId="16" priority="6" operator="equal">
      <formula>1</formula>
    </cfRule>
  </conditionalFormatting>
  <conditionalFormatting sqref="M5:M356">
    <cfRule type="cellIs" dxfId="15" priority="4" operator="equal">
      <formula>1</formula>
    </cfRule>
  </conditionalFormatting>
  <conditionalFormatting sqref="R5:R356">
    <cfRule type="cellIs" dxfId="14" priority="3" operator="equal">
      <formula>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Instructions</vt:lpstr>
      <vt:lpstr>Ukraine</vt:lpstr>
      <vt:lpstr>REGION</vt:lpstr>
      <vt:lpstr>Industry selection</vt:lpstr>
      <vt:lpstr>Employment</vt:lpstr>
      <vt:lpstr>Employment - change</vt:lpstr>
      <vt:lpstr>Wages</vt:lpstr>
      <vt:lpstr>Wages - change</vt:lpstr>
      <vt:lpstr>Economic potential</vt:lpstr>
      <vt:lpstr>Ukraine INN</vt:lpstr>
      <vt:lpstr>REGION INN</vt:lpstr>
      <vt:lpstr>Innovation</vt:lpstr>
      <vt:lpstr>Innovation potential</vt:lpstr>
      <vt:lpstr>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2019-07-05T08:51:32Z</dcterms:modified>
</cp:coreProperties>
</file>